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assalazar/Desktop/Work/Krawcyzski Group/ESPM.Code/Data/"/>
    </mc:Choice>
  </mc:AlternateContent>
  <xr:revisionPtr revIDLastSave="0" documentId="13_ncr:1_{1F6B2752-26EE-1C4D-9761-B7F33C17E9E0}" xr6:coauthVersionLast="47" xr6:coauthVersionMax="47" xr10:uidLastSave="{00000000-0000-0000-0000-000000000000}"/>
  <bookViews>
    <workbookView xWindow="1060" yWindow="500" windowWidth="24540" windowHeight="15500" tabRatio="604" activeTab="2" xr2:uid="{D1715128-2CBA-4875-ACA0-A7FF21110F90}"/>
  </bookViews>
  <sheets>
    <sheet name="Norm-coeff" sheetId="18" state="hidden" r:id="rId1"/>
    <sheet name="Li-coeff" sheetId="28" state="hidden" r:id="rId2"/>
    <sheet name="AMPH-SITE-LOCATOR" sheetId="52" r:id="rId3"/>
    <sheet name="Sheet1" sheetId="5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2" i="52" l="1"/>
  <c r="Y12" i="52" s="1"/>
  <c r="X13" i="52"/>
  <c r="Y13" i="52" s="1"/>
  <c r="X14" i="52"/>
  <c r="Y14" i="52" s="1"/>
  <c r="X15" i="52"/>
  <c r="Y15" i="52" s="1"/>
  <c r="X16" i="52"/>
  <c r="Y16" i="52" s="1"/>
  <c r="X17" i="52"/>
  <c r="Y17" i="52" s="1"/>
  <c r="X18" i="52"/>
  <c r="Y18" i="52" s="1"/>
  <c r="X19" i="52"/>
  <c r="Y19" i="52" s="1"/>
  <c r="X20" i="52"/>
  <c r="Y20" i="52" s="1"/>
  <c r="X21" i="52"/>
  <c r="Y21" i="52" s="1"/>
  <c r="X22" i="52"/>
  <c r="Y22" i="52" s="1"/>
  <c r="X23" i="52"/>
  <c r="Y23" i="52" s="1"/>
  <c r="X24" i="52"/>
  <c r="Y24" i="52" s="1"/>
  <c r="X25" i="52"/>
  <c r="Y25" i="52" s="1"/>
  <c r="X26" i="52"/>
  <c r="Y26" i="52" s="1"/>
  <c r="X27" i="52"/>
  <c r="Y27" i="52" s="1"/>
  <c r="X28" i="52"/>
  <c r="Y28" i="52" s="1"/>
  <c r="X29" i="52"/>
  <c r="Y29" i="52" s="1"/>
  <c r="X30" i="52"/>
  <c r="Y30" i="52" s="1"/>
  <c r="X31" i="52"/>
  <c r="Y31" i="52" s="1"/>
  <c r="X32" i="52"/>
  <c r="Y32" i="52" s="1"/>
  <c r="X33" i="52"/>
  <c r="Y33" i="52" s="1"/>
  <c r="X34" i="52"/>
  <c r="Y34" i="52" s="1"/>
  <c r="X35" i="52"/>
  <c r="Y35" i="52" s="1"/>
  <c r="X36" i="52"/>
  <c r="Y36" i="52" s="1"/>
  <c r="X37" i="52"/>
  <c r="Y37" i="52" s="1"/>
  <c r="X38" i="52"/>
  <c r="Y38" i="52" s="1"/>
  <c r="X39" i="52"/>
  <c r="Y39" i="52" s="1"/>
  <c r="X40" i="52"/>
  <c r="Y40" i="52" s="1"/>
  <c r="X41" i="52"/>
  <c r="Y41" i="52" s="1"/>
  <c r="X42" i="52"/>
  <c r="Y42" i="52" s="1"/>
  <c r="X43" i="52"/>
  <c r="Y43" i="52" s="1"/>
  <c r="X44" i="52"/>
  <c r="Y44" i="52" s="1"/>
  <c r="X45" i="52"/>
  <c r="Y45" i="52" s="1"/>
  <c r="X46" i="52"/>
  <c r="Y46" i="52" s="1"/>
  <c r="X47" i="52"/>
  <c r="Y47" i="52" s="1"/>
  <c r="X48" i="52"/>
  <c r="Y48" i="52" s="1"/>
  <c r="X49" i="52"/>
  <c r="Y49" i="52" s="1"/>
  <c r="X50" i="52"/>
  <c r="Y50" i="52" s="1"/>
  <c r="X51" i="52"/>
  <c r="Y51" i="52" s="1"/>
  <c r="X52" i="52"/>
  <c r="Y52" i="52" s="1"/>
  <c r="X53" i="52"/>
  <c r="Y53" i="52" s="1"/>
  <c r="X54" i="52"/>
  <c r="Y54" i="52" s="1"/>
  <c r="X55" i="52"/>
  <c r="Y55" i="52" s="1"/>
  <c r="X56" i="52"/>
  <c r="Y56" i="52" s="1"/>
  <c r="X57" i="52"/>
  <c r="Y57" i="52" s="1"/>
  <c r="X58" i="52"/>
  <c r="Y58" i="52" s="1"/>
  <c r="X59" i="52"/>
  <c r="Y59" i="52" s="1"/>
  <c r="X60" i="52"/>
  <c r="Y60" i="52" s="1"/>
  <c r="X61" i="52"/>
  <c r="Y61" i="52" s="1"/>
  <c r="X62" i="52"/>
  <c r="Y62" i="52" s="1"/>
  <c r="X63" i="52"/>
  <c r="Y63" i="52" s="1"/>
  <c r="X64" i="52"/>
  <c r="Y64" i="52" s="1"/>
  <c r="X65" i="52"/>
  <c r="Y65" i="52" s="1"/>
  <c r="X66" i="52"/>
  <c r="Y66" i="52" s="1"/>
  <c r="X67" i="52"/>
  <c r="Y67" i="52" s="1"/>
  <c r="X68" i="52"/>
  <c r="Y68" i="52" s="1"/>
  <c r="X69" i="52"/>
  <c r="Y69" i="52" s="1"/>
  <c r="X70" i="52"/>
  <c r="Y70" i="52" s="1"/>
  <c r="X71" i="52"/>
  <c r="Y71" i="52" s="1"/>
  <c r="X72" i="52"/>
  <c r="Y72" i="52" s="1"/>
  <c r="X73" i="52"/>
  <c r="Y73" i="52" s="1"/>
  <c r="X74" i="52"/>
  <c r="Y74" i="52" s="1"/>
  <c r="X75" i="52"/>
  <c r="Y75" i="52" s="1"/>
  <c r="X76" i="52"/>
  <c r="Y76" i="52" s="1"/>
  <c r="X77" i="52"/>
  <c r="Y77" i="52" s="1"/>
  <c r="X78" i="52"/>
  <c r="Y78" i="52" s="1"/>
  <c r="X79" i="52"/>
  <c r="Y79" i="52" s="1"/>
  <c r="X80" i="52"/>
  <c r="Y80" i="52" s="1"/>
  <c r="X81" i="52"/>
  <c r="Y81" i="52" s="1"/>
  <c r="X82" i="52"/>
  <c r="Y82" i="52" s="1"/>
  <c r="X83" i="52"/>
  <c r="Y83" i="52" s="1"/>
  <c r="X84" i="52"/>
  <c r="Y84" i="52" s="1"/>
  <c r="X85" i="52"/>
  <c r="Y85" i="52" s="1"/>
  <c r="X86" i="52"/>
  <c r="Y86" i="52" s="1"/>
  <c r="X87" i="52"/>
  <c r="Y87" i="52" s="1"/>
  <c r="X88" i="52"/>
  <c r="Y88" i="52" s="1"/>
  <c r="X89" i="52"/>
  <c r="Y89" i="52" s="1"/>
  <c r="X90" i="52"/>
  <c r="Y90" i="52" s="1"/>
  <c r="X91" i="52"/>
  <c r="Y91" i="52" s="1"/>
  <c r="X92" i="52"/>
  <c r="Y92" i="52" s="1"/>
  <c r="X93" i="52"/>
  <c r="Y93" i="52" s="1"/>
  <c r="X94" i="52"/>
  <c r="Y94" i="52" s="1"/>
  <c r="X95" i="52"/>
  <c r="Y95" i="52" s="1"/>
  <c r="X96" i="52"/>
  <c r="Y96" i="52" s="1"/>
  <c r="X97" i="52"/>
  <c r="Y97" i="52" s="1"/>
  <c r="X98" i="52"/>
  <c r="Y98" i="52" s="1"/>
  <c r="X99" i="52"/>
  <c r="Y99" i="52" s="1"/>
  <c r="X100" i="52"/>
  <c r="Y100" i="52" s="1"/>
  <c r="X101" i="52"/>
  <c r="Y101" i="52" s="1"/>
  <c r="X102" i="52"/>
  <c r="Y102" i="52" s="1"/>
  <c r="X103" i="52"/>
  <c r="Y103" i="52" s="1"/>
  <c r="X104" i="52"/>
  <c r="Y104" i="52" s="1"/>
  <c r="X105" i="52"/>
  <c r="Y105" i="52" s="1"/>
  <c r="X106" i="52"/>
  <c r="Y106" i="52" s="1"/>
  <c r="X107" i="52"/>
  <c r="Y107" i="52" s="1"/>
  <c r="X108" i="52"/>
  <c r="Y108" i="52" s="1"/>
  <c r="X109" i="52"/>
  <c r="Y109" i="52" s="1"/>
  <c r="X110" i="52"/>
  <c r="Y110" i="52"/>
  <c r="X111" i="52"/>
  <c r="Y111" i="52" s="1"/>
  <c r="X112" i="52"/>
  <c r="Y112" i="52" s="1"/>
  <c r="X113" i="52"/>
  <c r="Y113" i="52" s="1"/>
  <c r="X114" i="52"/>
  <c r="Y114" i="52" s="1"/>
  <c r="X115" i="52"/>
  <c r="Y115" i="52" s="1"/>
  <c r="X116" i="52"/>
  <c r="Y116" i="52" s="1"/>
  <c r="X117" i="52"/>
  <c r="Y117" i="52" s="1"/>
  <c r="X118" i="52"/>
  <c r="Y118" i="52" s="1"/>
  <c r="X119" i="52"/>
  <c r="Y119" i="52" s="1"/>
  <c r="X120" i="52"/>
  <c r="Y120" i="52" s="1"/>
  <c r="X121" i="52"/>
  <c r="Y121" i="52" s="1"/>
  <c r="X122" i="52"/>
  <c r="Y122" i="52" s="1"/>
  <c r="X123" i="52"/>
  <c r="Y123" i="52" s="1"/>
  <c r="X124" i="52"/>
  <c r="Y124" i="52" s="1"/>
  <c r="X125" i="52"/>
  <c r="Y125" i="52" s="1"/>
  <c r="X126" i="52"/>
  <c r="Y126" i="52" s="1"/>
  <c r="X127" i="52"/>
  <c r="Y127" i="52" s="1"/>
  <c r="X128" i="52"/>
  <c r="Y128" i="52" s="1"/>
  <c r="X129" i="52"/>
  <c r="Y129" i="52" s="1"/>
  <c r="X130" i="52"/>
  <c r="Y130" i="52" s="1"/>
  <c r="X131" i="52"/>
  <c r="Y131" i="52" s="1"/>
  <c r="X132" i="52"/>
  <c r="Y132" i="52" s="1"/>
  <c r="X133" i="52"/>
  <c r="Y133" i="52" s="1"/>
  <c r="X134" i="52"/>
  <c r="Y134" i="52" s="1"/>
  <c r="X135" i="52"/>
  <c r="Y135" i="52" s="1"/>
  <c r="X136" i="52"/>
  <c r="Y136" i="52" s="1"/>
  <c r="X137" i="52"/>
  <c r="Y137" i="52" s="1"/>
  <c r="X138" i="52"/>
  <c r="Y138" i="52" s="1"/>
  <c r="X139" i="52"/>
  <c r="Y139" i="52" s="1"/>
  <c r="X140" i="52"/>
  <c r="Y140" i="52" s="1"/>
  <c r="X141" i="52"/>
  <c r="Y141" i="52" s="1"/>
  <c r="X142" i="52"/>
  <c r="Y142" i="52" s="1"/>
  <c r="X143" i="52"/>
  <c r="Y143" i="52" s="1"/>
  <c r="X144" i="52"/>
  <c r="Y144" i="52" s="1"/>
  <c r="X145" i="52"/>
  <c r="Y145" i="52" s="1"/>
  <c r="X146" i="52"/>
  <c r="Y146" i="52" s="1"/>
  <c r="X147" i="52"/>
  <c r="Y147" i="52" s="1"/>
  <c r="X148" i="52"/>
  <c r="Y148" i="52" s="1"/>
  <c r="X149" i="52"/>
  <c r="Y149" i="52" s="1"/>
  <c r="X150" i="52"/>
  <c r="Y150" i="52" s="1"/>
  <c r="X151" i="52"/>
  <c r="Y151" i="52" s="1"/>
  <c r="X152" i="52"/>
  <c r="Y152" i="52" s="1"/>
  <c r="X153" i="52"/>
  <c r="Y153" i="52" s="1"/>
  <c r="X154" i="52"/>
  <c r="Y154" i="52" s="1"/>
  <c r="X155" i="52"/>
  <c r="Y155" i="52" s="1"/>
  <c r="X156" i="52"/>
  <c r="Y156" i="52" s="1"/>
  <c r="X157" i="52"/>
  <c r="Y157" i="52" s="1"/>
  <c r="X158" i="52"/>
  <c r="Y158" i="52" s="1"/>
  <c r="X159" i="52"/>
  <c r="Y159" i="52" s="1"/>
  <c r="X160" i="52"/>
  <c r="Y160" i="52" s="1"/>
  <c r="X161" i="52"/>
  <c r="Y161" i="52" s="1"/>
  <c r="X162" i="52"/>
  <c r="Y162" i="52" s="1"/>
  <c r="X163" i="52"/>
  <c r="Y163" i="52" s="1"/>
  <c r="X164" i="52"/>
  <c r="Y164" i="52" s="1"/>
  <c r="X165" i="52"/>
  <c r="Y165" i="52" s="1"/>
  <c r="X166" i="52"/>
  <c r="Y166" i="52" s="1"/>
  <c r="X167" i="52"/>
  <c r="Y167" i="52" s="1"/>
  <c r="X168" i="52"/>
  <c r="Y168" i="52" s="1"/>
  <c r="X169" i="52"/>
  <c r="Y169" i="52" s="1"/>
  <c r="X170" i="52"/>
  <c r="Y170" i="52" s="1"/>
  <c r="X171" i="52"/>
  <c r="Y171" i="52" s="1"/>
  <c r="X172" i="52"/>
  <c r="Y172" i="52" s="1"/>
  <c r="X173" i="52"/>
  <c r="Y173" i="52" s="1"/>
  <c r="X174" i="52"/>
  <c r="Y174" i="52" s="1"/>
  <c r="X175" i="52"/>
  <c r="Y175" i="52" s="1"/>
  <c r="X176" i="52"/>
  <c r="Y176" i="52" s="1"/>
  <c r="X177" i="52"/>
  <c r="Y177" i="52" s="1"/>
  <c r="X178" i="52"/>
  <c r="Y178" i="52" s="1"/>
  <c r="X179" i="52"/>
  <c r="Y179" i="52" s="1"/>
  <c r="X180" i="52"/>
  <c r="Y180" i="52" s="1"/>
  <c r="X181" i="52"/>
  <c r="Y181" i="52" s="1"/>
  <c r="X182" i="52"/>
  <c r="Y182" i="52" s="1"/>
  <c r="X183" i="52"/>
  <c r="Y183" i="52" s="1"/>
  <c r="X184" i="52"/>
  <c r="Y184" i="52" s="1"/>
  <c r="X185" i="52"/>
  <c r="Y185" i="52" s="1"/>
  <c r="X186" i="52"/>
  <c r="Y186" i="52" s="1"/>
  <c r="X187" i="52"/>
  <c r="Y187" i="52" s="1"/>
  <c r="X188" i="52"/>
  <c r="Y188" i="52" s="1"/>
  <c r="X189" i="52"/>
  <c r="Y189" i="52" s="1"/>
  <c r="X190" i="52"/>
  <c r="Y190" i="52" s="1"/>
  <c r="X191" i="52"/>
  <c r="Y191" i="52" s="1"/>
  <c r="X192" i="52"/>
  <c r="Y192" i="52" s="1"/>
  <c r="X193" i="52"/>
  <c r="Y193" i="52" s="1"/>
  <c r="X194" i="52"/>
  <c r="Y194" i="52" s="1"/>
  <c r="X195" i="52"/>
  <c r="Y195" i="52" s="1"/>
  <c r="X196" i="52"/>
  <c r="Y196" i="52" s="1"/>
  <c r="X197" i="52"/>
  <c r="Y197" i="52" s="1"/>
  <c r="X198" i="52"/>
  <c r="Y198" i="52" s="1"/>
  <c r="X199" i="52"/>
  <c r="Y199" i="52" s="1"/>
  <c r="X200" i="52"/>
  <c r="Y200" i="52" s="1"/>
  <c r="X201" i="52"/>
  <c r="Y201" i="52" s="1"/>
  <c r="X202" i="52"/>
  <c r="Y202" i="52" s="1"/>
  <c r="X203" i="52"/>
  <c r="Y203" i="52" s="1"/>
  <c r="X204" i="52"/>
  <c r="Y204" i="52" s="1"/>
  <c r="X205" i="52"/>
  <c r="Y205" i="52" s="1"/>
  <c r="X206" i="52"/>
  <c r="Y206" i="52" s="1"/>
  <c r="X207" i="52"/>
  <c r="Y207" i="52" s="1"/>
  <c r="X208" i="52"/>
  <c r="Y208" i="52" s="1"/>
  <c r="X209" i="52"/>
  <c r="Y209" i="52" s="1"/>
  <c r="X210" i="52"/>
  <c r="Y210" i="52" s="1"/>
  <c r="X211" i="52"/>
  <c r="Y211" i="52" s="1"/>
  <c r="X212" i="52"/>
  <c r="Y212" i="52" s="1"/>
  <c r="X213" i="52"/>
  <c r="Y213" i="52" s="1"/>
  <c r="X214" i="52"/>
  <c r="Y214" i="52" s="1"/>
  <c r="X215" i="52"/>
  <c r="Y215" i="52" s="1"/>
  <c r="X216" i="52"/>
  <c r="Y216" i="52" s="1"/>
  <c r="X217" i="52"/>
  <c r="Y217" i="52"/>
  <c r="X218" i="52"/>
  <c r="Y218" i="52" s="1"/>
  <c r="X219" i="52"/>
  <c r="Y219" i="52" s="1"/>
  <c r="X220" i="52"/>
  <c r="Y220" i="52" s="1"/>
  <c r="X221" i="52"/>
  <c r="Y221" i="52" s="1"/>
  <c r="X222" i="52"/>
  <c r="Y222" i="52" s="1"/>
  <c r="X223" i="52"/>
  <c r="Y223" i="52" s="1"/>
  <c r="X224" i="52"/>
  <c r="Y224" i="52"/>
  <c r="X225" i="52"/>
  <c r="Y225" i="52" s="1"/>
  <c r="X226" i="52"/>
  <c r="Y226" i="52" s="1"/>
  <c r="X227" i="52"/>
  <c r="Y227" i="52" s="1"/>
  <c r="X228" i="52"/>
  <c r="Y228" i="52" s="1"/>
  <c r="X229" i="52"/>
  <c r="Y229" i="52" s="1"/>
  <c r="X230" i="52"/>
  <c r="Y230" i="52" s="1"/>
  <c r="X231" i="52"/>
  <c r="Y231" i="52" s="1"/>
  <c r="X232" i="52"/>
  <c r="Y232" i="52" s="1"/>
  <c r="X233" i="52"/>
  <c r="Y233" i="52" s="1"/>
  <c r="X234" i="52"/>
  <c r="Y234" i="52" s="1"/>
  <c r="X235" i="52"/>
  <c r="Y235" i="52" s="1"/>
  <c r="X236" i="52"/>
  <c r="Y236" i="52" s="1"/>
  <c r="X237" i="52"/>
  <c r="Y237" i="52" s="1"/>
  <c r="X238" i="52"/>
  <c r="Y238" i="52" s="1"/>
  <c r="X239" i="52"/>
  <c r="Y239" i="52" s="1"/>
  <c r="X240" i="52"/>
  <c r="Y240" i="52" s="1"/>
  <c r="X241" i="52"/>
  <c r="Y241" i="52" s="1"/>
  <c r="X242" i="52"/>
  <c r="Y242" i="52" s="1"/>
  <c r="X243" i="52"/>
  <c r="Y243" i="52" s="1"/>
  <c r="X244" i="52"/>
  <c r="Y244" i="52" s="1"/>
  <c r="X245" i="52"/>
  <c r="Y245" i="52" s="1"/>
  <c r="X246" i="52"/>
  <c r="Y246" i="52" s="1"/>
  <c r="X247" i="52"/>
  <c r="Y247" i="52" s="1"/>
  <c r="X248" i="52"/>
  <c r="Y248" i="52" s="1"/>
  <c r="X249" i="52"/>
  <c r="Y249" i="52" s="1"/>
  <c r="X250" i="52"/>
  <c r="Y250" i="52" s="1"/>
  <c r="X251" i="52"/>
  <c r="Y251" i="52" s="1"/>
  <c r="X252" i="52"/>
  <c r="Y252" i="52" s="1"/>
  <c r="X253" i="52"/>
  <c r="Y253" i="52" s="1"/>
  <c r="X254" i="52"/>
  <c r="Y254" i="52" s="1"/>
  <c r="X255" i="52"/>
  <c r="Y255" i="52" s="1"/>
  <c r="X256" i="52"/>
  <c r="Y256" i="52" s="1"/>
  <c r="X257" i="52"/>
  <c r="Y257" i="52" s="1"/>
  <c r="X258" i="52"/>
  <c r="Y258" i="52" s="1"/>
  <c r="X259" i="52"/>
  <c r="Y259" i="52" s="1"/>
  <c r="X260" i="52"/>
  <c r="Y260" i="52" s="1"/>
  <c r="X261" i="52"/>
  <c r="Y261" i="52" s="1"/>
  <c r="X262" i="52"/>
  <c r="Y262" i="52" s="1"/>
  <c r="X263" i="52"/>
  <c r="Y263" i="52" s="1"/>
  <c r="X264" i="52"/>
  <c r="Y264" i="52" s="1"/>
  <c r="X265" i="52"/>
  <c r="Y265" i="52" s="1"/>
  <c r="X266" i="52"/>
  <c r="Y266" i="52" s="1"/>
  <c r="X267" i="52"/>
  <c r="Y267" i="52" s="1"/>
  <c r="X268" i="52"/>
  <c r="Y268" i="52" s="1"/>
  <c r="X269" i="52"/>
  <c r="Y269" i="52" s="1"/>
  <c r="X270" i="52"/>
  <c r="Y270" i="52" s="1"/>
  <c r="X271" i="52"/>
  <c r="Y271" i="52" s="1"/>
  <c r="X272" i="52"/>
  <c r="Y272" i="52" s="1"/>
  <c r="X273" i="52"/>
  <c r="Y273" i="52" s="1"/>
  <c r="X274" i="52"/>
  <c r="Y274" i="52" s="1"/>
  <c r="X275" i="52"/>
  <c r="Y275" i="52" s="1"/>
  <c r="X276" i="52"/>
  <c r="Y276" i="52" s="1"/>
  <c r="X277" i="52"/>
  <c r="Y277" i="52" s="1"/>
  <c r="X278" i="52"/>
  <c r="Y278" i="52" s="1"/>
  <c r="X279" i="52"/>
  <c r="Y279" i="52" s="1"/>
  <c r="X280" i="52"/>
  <c r="Y280" i="52" s="1"/>
  <c r="X281" i="52"/>
  <c r="Y281" i="52" s="1"/>
  <c r="X282" i="52"/>
  <c r="Y282" i="52" s="1"/>
  <c r="X283" i="52"/>
  <c r="Y283" i="52" s="1"/>
  <c r="X284" i="52"/>
  <c r="Y284" i="52" s="1"/>
  <c r="X285" i="52"/>
  <c r="Y285" i="52" s="1"/>
  <c r="X286" i="52"/>
  <c r="Y286" i="52" s="1"/>
  <c r="X287" i="52"/>
  <c r="Y287" i="52" s="1"/>
  <c r="X288" i="52"/>
  <c r="Y288" i="52" s="1"/>
  <c r="X289" i="52"/>
  <c r="Y289" i="52" s="1"/>
  <c r="X290" i="52"/>
  <c r="Y290" i="52" s="1"/>
  <c r="X291" i="52"/>
  <c r="Y291" i="52" s="1"/>
  <c r="X292" i="52"/>
  <c r="Y292" i="52" s="1"/>
  <c r="X293" i="52"/>
  <c r="Y293" i="52" s="1"/>
  <c r="X294" i="52"/>
  <c r="Y294" i="52" s="1"/>
  <c r="X295" i="52"/>
  <c r="Y295" i="52" s="1"/>
  <c r="X296" i="52"/>
  <c r="Y296" i="52" s="1"/>
  <c r="X297" i="52"/>
  <c r="Y297" i="52" s="1"/>
  <c r="X298" i="52"/>
  <c r="Y298" i="52" s="1"/>
  <c r="X299" i="52"/>
  <c r="Y299" i="52" s="1"/>
  <c r="X300" i="52"/>
  <c r="Y300" i="52" s="1"/>
  <c r="X301" i="52"/>
  <c r="Y301" i="52" s="1"/>
  <c r="X302" i="52"/>
  <c r="Y302" i="52" s="1"/>
  <c r="X303" i="52"/>
  <c r="Y303" i="52" s="1"/>
  <c r="X304" i="52"/>
  <c r="Y304" i="52" s="1"/>
  <c r="X305" i="52"/>
  <c r="Y305" i="52" s="1"/>
  <c r="X306" i="52"/>
  <c r="Y306" i="52" s="1"/>
  <c r="X307" i="52"/>
  <c r="Y307" i="52" s="1"/>
  <c r="X308" i="52"/>
  <c r="Y308" i="52" s="1"/>
  <c r="X309" i="52"/>
  <c r="Y309" i="52" s="1"/>
  <c r="X310" i="52"/>
  <c r="Y310" i="52" s="1"/>
  <c r="X311" i="52"/>
  <c r="Y311" i="52" s="1"/>
  <c r="X312" i="52"/>
  <c r="Y312" i="52" s="1"/>
  <c r="X313" i="52"/>
  <c r="Y313" i="52" s="1"/>
  <c r="X314" i="52"/>
  <c r="Y314" i="52" s="1"/>
  <c r="X315" i="52"/>
  <c r="Y315" i="52" s="1"/>
  <c r="X316" i="52"/>
  <c r="Y316" i="52" s="1"/>
  <c r="X317" i="52"/>
  <c r="Y317" i="52" s="1"/>
  <c r="X318" i="52"/>
  <c r="Y318" i="52" s="1"/>
  <c r="X319" i="52"/>
  <c r="Y319" i="52" s="1"/>
  <c r="X320" i="52"/>
  <c r="Y320" i="52" s="1"/>
  <c r="X321" i="52"/>
  <c r="Y321" i="52" s="1"/>
  <c r="X322" i="52"/>
  <c r="Y322" i="52" s="1"/>
  <c r="X323" i="52"/>
  <c r="Y323" i="52" s="1"/>
  <c r="X324" i="52"/>
  <c r="Y324" i="52" s="1"/>
  <c r="X325" i="52"/>
  <c r="Y325" i="52" s="1"/>
  <c r="X326" i="52"/>
  <c r="Y326" i="52" s="1"/>
  <c r="X327" i="52"/>
  <c r="Y327" i="52" s="1"/>
  <c r="X328" i="52"/>
  <c r="Y328" i="52" s="1"/>
  <c r="X329" i="52"/>
  <c r="Y329" i="52" s="1"/>
  <c r="X330" i="52"/>
  <c r="Y330" i="52" s="1"/>
  <c r="X331" i="52"/>
  <c r="Y331" i="52" s="1"/>
  <c r="X332" i="52"/>
  <c r="Y332" i="52" s="1"/>
  <c r="X333" i="52"/>
  <c r="Y333" i="52" s="1"/>
  <c r="X334" i="52"/>
  <c r="Y334" i="52" s="1"/>
  <c r="X335" i="52"/>
  <c r="Y335" i="52" s="1"/>
  <c r="X336" i="52"/>
  <c r="Y336" i="52" s="1"/>
  <c r="X337" i="52"/>
  <c r="Y337" i="52" s="1"/>
  <c r="X338" i="52"/>
  <c r="Y338" i="52" s="1"/>
  <c r="X339" i="52"/>
  <c r="Y339" i="52" s="1"/>
  <c r="X340" i="52"/>
  <c r="Y340" i="52" s="1"/>
  <c r="X341" i="52"/>
  <c r="Y341" i="52" s="1"/>
  <c r="X342" i="52"/>
  <c r="Y342" i="52" s="1"/>
  <c r="X343" i="52"/>
  <c r="Y343" i="52" s="1"/>
  <c r="X344" i="52"/>
  <c r="Y344" i="52" s="1"/>
  <c r="X345" i="52"/>
  <c r="Y345" i="52" s="1"/>
  <c r="X346" i="52"/>
  <c r="Y346" i="52" s="1"/>
  <c r="X347" i="52"/>
  <c r="Y347" i="52" s="1"/>
  <c r="X348" i="52"/>
  <c r="Y348" i="52" s="1"/>
  <c r="X349" i="52"/>
  <c r="Y349" i="52" s="1"/>
  <c r="X350" i="52"/>
  <c r="Y350" i="52" s="1"/>
  <c r="X351" i="52"/>
  <c r="Y351" i="52" s="1"/>
  <c r="X352" i="52"/>
  <c r="Y352" i="52" s="1"/>
  <c r="X353" i="52"/>
  <c r="Y353" i="52" s="1"/>
  <c r="X354" i="52"/>
  <c r="Y354" i="52" s="1"/>
  <c r="X355" i="52"/>
  <c r="Y355" i="52" s="1"/>
  <c r="X356" i="52"/>
  <c r="Y356" i="52" s="1"/>
  <c r="X357" i="52"/>
  <c r="Y357" i="52" s="1"/>
  <c r="X358" i="52"/>
  <c r="Y358" i="52" s="1"/>
  <c r="X359" i="52"/>
  <c r="Y359" i="52" s="1"/>
  <c r="X360" i="52"/>
  <c r="Y360" i="52" s="1"/>
  <c r="X361" i="52"/>
  <c r="Y361" i="52" s="1"/>
  <c r="X362" i="52"/>
  <c r="Y362" i="52" s="1"/>
  <c r="X363" i="52"/>
  <c r="Y363" i="52" s="1"/>
  <c r="X364" i="52"/>
  <c r="Y364" i="52" s="1"/>
  <c r="X365" i="52"/>
  <c r="Y365" i="52" s="1"/>
  <c r="X366" i="52"/>
  <c r="Y366" i="52" s="1"/>
  <c r="X367" i="52"/>
  <c r="Y367" i="52" s="1"/>
  <c r="X368" i="52"/>
  <c r="Y368" i="52" s="1"/>
  <c r="X369" i="52"/>
  <c r="Y369" i="52" s="1"/>
  <c r="X370" i="52"/>
  <c r="Y370" i="52" s="1"/>
  <c r="X371" i="52"/>
  <c r="Y371" i="52" s="1"/>
  <c r="X372" i="52"/>
  <c r="Y372" i="52" s="1"/>
  <c r="X373" i="52"/>
  <c r="Y373" i="52" s="1"/>
  <c r="X374" i="52"/>
  <c r="Y374" i="52" s="1"/>
  <c r="X375" i="52"/>
  <c r="Y375" i="52" s="1"/>
  <c r="X376" i="52"/>
  <c r="Y376" i="52" s="1"/>
  <c r="X377" i="52"/>
  <c r="Y377" i="52" s="1"/>
  <c r="X378" i="52"/>
  <c r="Y378" i="52" s="1"/>
  <c r="X379" i="52"/>
  <c r="Y379" i="52" s="1"/>
  <c r="X380" i="52"/>
  <c r="Y380" i="52" s="1"/>
  <c r="X381" i="52"/>
  <c r="Y381" i="52" s="1"/>
  <c r="X382" i="52"/>
  <c r="Y382" i="52" s="1"/>
  <c r="X383" i="52"/>
  <c r="Y383" i="52" s="1"/>
  <c r="X384" i="52"/>
  <c r="Y384" i="52" s="1"/>
  <c r="X385" i="52"/>
  <c r="Y385" i="52" s="1"/>
  <c r="X386" i="52"/>
  <c r="Y386" i="52" s="1"/>
  <c r="X387" i="52"/>
  <c r="Y387" i="52" s="1"/>
  <c r="X388" i="52"/>
  <c r="Y388" i="52" s="1"/>
  <c r="X389" i="52"/>
  <c r="Y389" i="52" s="1"/>
  <c r="X390" i="52"/>
  <c r="Y390" i="52" s="1"/>
  <c r="X391" i="52"/>
  <c r="Y391" i="52" s="1"/>
  <c r="X392" i="52"/>
  <c r="Y392" i="52" s="1"/>
  <c r="X393" i="52"/>
  <c r="Y393" i="52" s="1"/>
  <c r="X394" i="52"/>
  <c r="Y394" i="52" s="1"/>
  <c r="X395" i="52"/>
  <c r="Y395" i="52"/>
  <c r="X396" i="52"/>
  <c r="Y396" i="52" s="1"/>
  <c r="X397" i="52"/>
  <c r="Y397" i="52" s="1"/>
  <c r="X398" i="52"/>
  <c r="Y398" i="52" s="1"/>
  <c r="X399" i="52"/>
  <c r="Y399" i="52" s="1"/>
  <c r="X400" i="52"/>
  <c r="Y400" i="52" s="1"/>
  <c r="X401" i="52"/>
  <c r="Y401" i="52" s="1"/>
  <c r="X402" i="52"/>
  <c r="Y402" i="52" s="1"/>
  <c r="X403" i="52"/>
  <c r="Y403" i="52" s="1"/>
  <c r="X404" i="52"/>
  <c r="Y404" i="52" s="1"/>
  <c r="X405" i="52"/>
  <c r="Y405" i="52" s="1"/>
  <c r="X406" i="52"/>
  <c r="Y406" i="52" s="1"/>
  <c r="X407" i="52"/>
  <c r="Y407" i="52" s="1"/>
  <c r="X408" i="52"/>
  <c r="Y408" i="52" s="1"/>
  <c r="X409" i="52"/>
  <c r="Y409" i="52" s="1"/>
  <c r="X410" i="52"/>
  <c r="Y410" i="52" s="1"/>
  <c r="X411" i="52"/>
  <c r="Y411" i="52" s="1"/>
  <c r="X412" i="52"/>
  <c r="Y412" i="52" s="1"/>
  <c r="X413" i="52"/>
  <c r="Y413" i="52" s="1"/>
  <c r="X414" i="52"/>
  <c r="Y414" i="52" s="1"/>
  <c r="X415" i="52"/>
  <c r="Y415" i="52" s="1"/>
  <c r="X416" i="52"/>
  <c r="Y416" i="52" s="1"/>
  <c r="X417" i="52"/>
  <c r="Y417" i="52" s="1"/>
  <c r="X418" i="52"/>
  <c r="Y418" i="52" s="1"/>
  <c r="X419" i="52"/>
  <c r="Y419" i="52" s="1"/>
  <c r="X420" i="52"/>
  <c r="Y420" i="52" s="1"/>
  <c r="X421" i="52"/>
  <c r="Y421" i="52" s="1"/>
  <c r="X422" i="52"/>
  <c r="Y422" i="52" s="1"/>
  <c r="X423" i="52"/>
  <c r="Y423" i="52" s="1"/>
  <c r="X424" i="52"/>
  <c r="Y424" i="52" s="1"/>
  <c r="X425" i="52"/>
  <c r="Y425" i="52" s="1"/>
  <c r="X426" i="52"/>
  <c r="Y426" i="52" s="1"/>
  <c r="X427" i="52"/>
  <c r="Y427" i="52" s="1"/>
  <c r="X428" i="52"/>
  <c r="Y428" i="52" s="1"/>
  <c r="X429" i="52"/>
  <c r="Y429" i="52" s="1"/>
  <c r="X430" i="52"/>
  <c r="Y430" i="52" s="1"/>
  <c r="X431" i="52"/>
  <c r="Y431" i="52" s="1"/>
  <c r="X432" i="52"/>
  <c r="Y432" i="52" s="1"/>
  <c r="X433" i="52"/>
  <c r="Y433" i="52" s="1"/>
  <c r="X434" i="52"/>
  <c r="Y434" i="52" s="1"/>
  <c r="X435" i="52"/>
  <c r="Y435" i="52" s="1"/>
  <c r="X436" i="52"/>
  <c r="Y436" i="52" s="1"/>
  <c r="X437" i="52"/>
  <c r="Y437" i="52" s="1"/>
  <c r="X438" i="52"/>
  <c r="Y438" i="52" s="1"/>
  <c r="X439" i="52"/>
  <c r="Y439" i="52" s="1"/>
  <c r="X440" i="52"/>
  <c r="Y440" i="52" s="1"/>
  <c r="X441" i="52"/>
  <c r="Y441" i="52" s="1"/>
  <c r="X442" i="52"/>
  <c r="Y442" i="52" s="1"/>
  <c r="X443" i="52"/>
  <c r="Y443" i="52" s="1"/>
  <c r="X444" i="52"/>
  <c r="Y444" i="52" s="1"/>
  <c r="X445" i="52"/>
  <c r="Y445" i="52" s="1"/>
  <c r="X446" i="52"/>
  <c r="Y446" i="52" s="1"/>
  <c r="X447" i="52"/>
  <c r="Y447" i="52" s="1"/>
  <c r="X448" i="52"/>
  <c r="Y448" i="52" s="1"/>
  <c r="X449" i="52"/>
  <c r="Y449" i="52" s="1"/>
  <c r="X450" i="52"/>
  <c r="Y450" i="52" s="1"/>
  <c r="X451" i="52"/>
  <c r="Y451" i="52" s="1"/>
  <c r="X452" i="52"/>
  <c r="Y452" i="52" s="1"/>
  <c r="X453" i="52"/>
  <c r="Y453" i="52" s="1"/>
  <c r="X454" i="52"/>
  <c r="Y454" i="52" s="1"/>
  <c r="X455" i="52"/>
  <c r="Y455" i="52" s="1"/>
  <c r="X456" i="52"/>
  <c r="Y456" i="52" s="1"/>
  <c r="X457" i="52"/>
  <c r="Y457" i="52" s="1"/>
  <c r="X458" i="52"/>
  <c r="Y458" i="52" s="1"/>
  <c r="X459" i="52"/>
  <c r="Y459" i="52" s="1"/>
  <c r="X460" i="52"/>
  <c r="Y460" i="52" s="1"/>
  <c r="X461" i="52"/>
  <c r="Y461" i="52" s="1"/>
  <c r="X462" i="52"/>
  <c r="Y462" i="52" s="1"/>
  <c r="X463" i="52"/>
  <c r="Y463" i="52" s="1"/>
  <c r="X464" i="52"/>
  <c r="Y464" i="52" s="1"/>
  <c r="X465" i="52"/>
  <c r="Y465" i="52" s="1"/>
  <c r="X466" i="52"/>
  <c r="Y466" i="52" s="1"/>
  <c r="X467" i="52"/>
  <c r="Y467" i="52" s="1"/>
  <c r="X468" i="52"/>
  <c r="Y468" i="52" s="1"/>
  <c r="X469" i="52"/>
  <c r="Y469" i="52" s="1"/>
  <c r="X470" i="52"/>
  <c r="Y470" i="52" s="1"/>
  <c r="X471" i="52"/>
  <c r="Y471" i="52" s="1"/>
  <c r="X472" i="52"/>
  <c r="Y472" i="52" s="1"/>
  <c r="X473" i="52"/>
  <c r="Y473" i="52" s="1"/>
  <c r="X474" i="52"/>
  <c r="Y474" i="52" s="1"/>
  <c r="X475" i="52"/>
  <c r="Y475" i="52" s="1"/>
  <c r="X476" i="52"/>
  <c r="Y476" i="52" s="1"/>
  <c r="X477" i="52"/>
  <c r="Y477" i="52" s="1"/>
  <c r="X478" i="52"/>
  <c r="Y478" i="52" s="1"/>
  <c r="X479" i="52"/>
  <c r="Y479" i="52" s="1"/>
  <c r="X480" i="52"/>
  <c r="Y480" i="52" s="1"/>
  <c r="X481" i="52"/>
  <c r="Y481" i="52" s="1"/>
  <c r="X482" i="52"/>
  <c r="Y482" i="52" s="1"/>
  <c r="X483" i="52"/>
  <c r="Y483" i="52" s="1"/>
  <c r="X484" i="52"/>
  <c r="Y484" i="52" s="1"/>
  <c r="X485" i="52"/>
  <c r="Y485" i="52" s="1"/>
  <c r="X486" i="52"/>
  <c r="Y486" i="52" s="1"/>
  <c r="X487" i="52"/>
  <c r="Y487" i="52" s="1"/>
  <c r="X488" i="52"/>
  <c r="Y488" i="52" s="1"/>
  <c r="X489" i="52"/>
  <c r="Y489" i="52" s="1"/>
  <c r="X490" i="52"/>
  <c r="Y490" i="52" s="1"/>
  <c r="X491" i="52"/>
  <c r="Y491" i="52" s="1"/>
  <c r="X492" i="52"/>
  <c r="Y492" i="52" s="1"/>
  <c r="X493" i="52"/>
  <c r="Y493" i="52" s="1"/>
  <c r="X494" i="52"/>
  <c r="Y494" i="52" s="1"/>
  <c r="X495" i="52"/>
  <c r="Y495" i="52" s="1"/>
  <c r="X496" i="52"/>
  <c r="Y496" i="52" s="1"/>
  <c r="X497" i="52"/>
  <c r="Y497" i="52" s="1"/>
  <c r="X498" i="52"/>
  <c r="Y498" i="52" s="1"/>
  <c r="X499" i="52"/>
  <c r="Y499" i="52" s="1"/>
  <c r="X500" i="52"/>
  <c r="Y500" i="52" s="1"/>
  <c r="X501" i="52"/>
  <c r="Y501" i="52" s="1"/>
  <c r="X502" i="52"/>
  <c r="Y502" i="52" s="1"/>
  <c r="X503" i="52"/>
  <c r="Y503" i="52" s="1"/>
  <c r="X504" i="52"/>
  <c r="Y504" i="52" s="1"/>
  <c r="X505" i="52"/>
  <c r="Y505" i="52" s="1"/>
  <c r="X506" i="52"/>
  <c r="Y506" i="52" s="1"/>
  <c r="X507" i="52"/>
  <c r="Y507" i="52" s="1"/>
  <c r="X508" i="52"/>
  <c r="Y508" i="52" s="1"/>
  <c r="X509" i="52"/>
  <c r="Y509" i="52" s="1"/>
  <c r="X510" i="52"/>
  <c r="Y510" i="52" s="1"/>
  <c r="X511" i="52"/>
  <c r="Y511" i="52" s="1"/>
  <c r="X512" i="52"/>
  <c r="Y512" i="52" s="1"/>
  <c r="X513" i="52"/>
  <c r="Y513" i="52" s="1"/>
  <c r="X514" i="52"/>
  <c r="Y514" i="52" s="1"/>
  <c r="X515" i="52"/>
  <c r="Y515" i="52" s="1"/>
  <c r="X516" i="52"/>
  <c r="Y516" i="52" s="1"/>
  <c r="X517" i="52"/>
  <c r="Y517" i="52" s="1"/>
  <c r="X518" i="52"/>
  <c r="Y518" i="52" s="1"/>
  <c r="X519" i="52"/>
  <c r="Y519" i="52" s="1"/>
  <c r="X520" i="52"/>
  <c r="Y520" i="52" s="1"/>
  <c r="X521" i="52"/>
  <c r="Y521" i="52" s="1"/>
  <c r="X522" i="52"/>
  <c r="Y522" i="52" s="1"/>
  <c r="X523" i="52"/>
  <c r="Y523" i="52" s="1"/>
  <c r="X524" i="52"/>
  <c r="Y524" i="52" s="1"/>
  <c r="X525" i="52"/>
  <c r="Y525" i="52" s="1"/>
  <c r="X526" i="52"/>
  <c r="Y526" i="52" s="1"/>
  <c r="X527" i="52"/>
  <c r="Y527" i="52" s="1"/>
  <c r="X528" i="52"/>
  <c r="Y528" i="52" s="1"/>
  <c r="X529" i="52"/>
  <c r="Y529" i="52" s="1"/>
  <c r="X530" i="52"/>
  <c r="Y530" i="52" s="1"/>
  <c r="X531" i="52"/>
  <c r="Y531" i="52" s="1"/>
  <c r="X532" i="52"/>
  <c r="Y532" i="52" s="1"/>
  <c r="X533" i="52"/>
  <c r="Y533" i="52" s="1"/>
  <c r="X534" i="52"/>
  <c r="Y534" i="52" s="1"/>
  <c r="X535" i="52"/>
  <c r="Y535" i="52" s="1"/>
  <c r="X536" i="52"/>
  <c r="Y536" i="52" s="1"/>
  <c r="X537" i="52"/>
  <c r="Y537" i="52" s="1"/>
  <c r="X538" i="52"/>
  <c r="Y538" i="52" s="1"/>
  <c r="X539" i="52"/>
  <c r="Y539" i="52" s="1"/>
  <c r="X540" i="52"/>
  <c r="Y540" i="52" s="1"/>
  <c r="X541" i="52"/>
  <c r="Y541" i="52" s="1"/>
  <c r="X542" i="52"/>
  <c r="Y542" i="52" s="1"/>
  <c r="X543" i="52"/>
  <c r="Y543" i="52" s="1"/>
  <c r="X544" i="52"/>
  <c r="Y544" i="52" s="1"/>
  <c r="X545" i="52"/>
  <c r="Y545" i="52" s="1"/>
  <c r="X546" i="52"/>
  <c r="Y546" i="52" s="1"/>
  <c r="X547" i="52"/>
  <c r="Y547" i="52" s="1"/>
  <c r="X548" i="52"/>
  <c r="Y548" i="52" s="1"/>
  <c r="X549" i="52"/>
  <c r="Y549" i="52" s="1"/>
  <c r="X550" i="52"/>
  <c r="Y550" i="52" s="1"/>
  <c r="X551" i="52"/>
  <c r="Y551" i="52" s="1"/>
  <c r="X552" i="52"/>
  <c r="Y552" i="52" s="1"/>
  <c r="X553" i="52"/>
  <c r="Y553" i="52" s="1"/>
  <c r="X554" i="52"/>
  <c r="Y554" i="52" s="1"/>
  <c r="X555" i="52"/>
  <c r="Y555" i="52" s="1"/>
  <c r="X556" i="52"/>
  <c r="Y556" i="52" s="1"/>
  <c r="X557" i="52"/>
  <c r="Y557" i="52" s="1"/>
  <c r="X558" i="52"/>
  <c r="Y558" i="52" s="1"/>
  <c r="X559" i="52"/>
  <c r="Y559" i="52" s="1"/>
  <c r="X560" i="52"/>
  <c r="Y560" i="52"/>
  <c r="X561" i="52"/>
  <c r="Y561" i="52" s="1"/>
  <c r="X562" i="52"/>
  <c r="Y562" i="52" s="1"/>
  <c r="X563" i="52"/>
  <c r="Y563" i="52" s="1"/>
  <c r="X564" i="52"/>
  <c r="Y564" i="52" s="1"/>
  <c r="X565" i="52"/>
  <c r="Y565" i="52" s="1"/>
  <c r="X566" i="52"/>
  <c r="Y566" i="52" s="1"/>
  <c r="X567" i="52"/>
  <c r="Y567" i="52"/>
  <c r="X568" i="52"/>
  <c r="Y568" i="52" s="1"/>
  <c r="X569" i="52"/>
  <c r="Y569" i="52" s="1"/>
  <c r="X570" i="52"/>
  <c r="Y570" i="52" s="1"/>
  <c r="X571" i="52"/>
  <c r="Y571" i="52" s="1"/>
  <c r="X572" i="52"/>
  <c r="Y572" i="52" s="1"/>
  <c r="X573" i="52"/>
  <c r="Y573" i="52" s="1"/>
  <c r="X574" i="52"/>
  <c r="Y574" i="52" s="1"/>
  <c r="X575" i="52"/>
  <c r="Y575" i="52" s="1"/>
  <c r="X576" i="52"/>
  <c r="Y576" i="52" s="1"/>
  <c r="X577" i="52"/>
  <c r="Y577" i="52" s="1"/>
  <c r="X578" i="52"/>
  <c r="Y578" i="52" s="1"/>
  <c r="X579" i="52"/>
  <c r="Y579" i="52" s="1"/>
  <c r="X580" i="52"/>
  <c r="Y580" i="52" s="1"/>
  <c r="X581" i="52"/>
  <c r="Y581" i="52" s="1"/>
  <c r="X582" i="52"/>
  <c r="Y582" i="52" s="1"/>
  <c r="X583" i="52"/>
  <c r="Y583" i="52" s="1"/>
  <c r="X584" i="52"/>
  <c r="Y584" i="52" s="1"/>
  <c r="X585" i="52"/>
  <c r="Y585" i="52" s="1"/>
  <c r="X586" i="52"/>
  <c r="Y586" i="52" s="1"/>
  <c r="X587" i="52"/>
  <c r="Y587" i="52" s="1"/>
  <c r="X588" i="52"/>
  <c r="Y588" i="52" s="1"/>
  <c r="X589" i="52"/>
  <c r="Y589" i="52" s="1"/>
  <c r="X590" i="52"/>
  <c r="Y590" i="52" s="1"/>
  <c r="X591" i="52"/>
  <c r="Y591" i="52" s="1"/>
  <c r="X592" i="52"/>
  <c r="Y592" i="52" s="1"/>
  <c r="X593" i="52"/>
  <c r="Y593" i="52" s="1"/>
  <c r="X594" i="52"/>
  <c r="Y594" i="52" s="1"/>
  <c r="X595" i="52"/>
  <c r="Y595" i="52" s="1"/>
  <c r="X596" i="52"/>
  <c r="Y596" i="52" s="1"/>
  <c r="X597" i="52"/>
  <c r="Y597" i="52" s="1"/>
  <c r="X598" i="52"/>
  <c r="Y598" i="52" s="1"/>
  <c r="X599" i="52"/>
  <c r="Y599" i="52" s="1"/>
  <c r="X600" i="52"/>
  <c r="Y600" i="52" s="1"/>
  <c r="X601" i="52"/>
  <c r="Y601" i="52" s="1"/>
  <c r="X602" i="52"/>
  <c r="Y602" i="52" s="1"/>
  <c r="X603" i="52"/>
  <c r="Y603" i="52" s="1"/>
  <c r="X604" i="52"/>
  <c r="Y604" i="52" s="1"/>
  <c r="X605" i="52"/>
  <c r="Y605" i="52" s="1"/>
  <c r="X606" i="52"/>
  <c r="Y606" i="52" s="1"/>
  <c r="X607" i="52"/>
  <c r="Y607" i="52" s="1"/>
  <c r="X608" i="52"/>
  <c r="Y608" i="52" s="1"/>
  <c r="X609" i="52"/>
  <c r="Y609" i="52" s="1"/>
  <c r="X610" i="52"/>
  <c r="Y610" i="52" s="1"/>
  <c r="X611" i="52"/>
  <c r="Y611" i="52" s="1"/>
  <c r="X612" i="52"/>
  <c r="Y612" i="52" s="1"/>
  <c r="X613" i="52"/>
  <c r="Y613" i="52" s="1"/>
  <c r="X614" i="52"/>
  <c r="Y614" i="52" s="1"/>
  <c r="X615" i="52"/>
  <c r="Y615" i="52" s="1"/>
  <c r="X616" i="52"/>
  <c r="Y616" i="52" s="1"/>
  <c r="X617" i="52"/>
  <c r="Y617" i="52" s="1"/>
  <c r="X618" i="52"/>
  <c r="Y618" i="52" s="1"/>
  <c r="X619" i="52"/>
  <c r="Y619" i="52" s="1"/>
  <c r="X620" i="52"/>
  <c r="Y620" i="52" s="1"/>
  <c r="X621" i="52"/>
  <c r="Y621" i="52" s="1"/>
  <c r="X622" i="52"/>
  <c r="Y622" i="52" s="1"/>
  <c r="X623" i="52"/>
  <c r="Y623" i="52" s="1"/>
  <c r="X624" i="52"/>
  <c r="Y624" i="52" s="1"/>
  <c r="X625" i="52"/>
  <c r="Y625" i="52" s="1"/>
  <c r="X626" i="52"/>
  <c r="Y626" i="52" s="1"/>
  <c r="X627" i="52"/>
  <c r="Y627" i="52" s="1"/>
  <c r="X628" i="52"/>
  <c r="Y628" i="52" s="1"/>
  <c r="X629" i="52"/>
  <c r="Y629" i="52" s="1"/>
  <c r="X630" i="52"/>
  <c r="Y630" i="52" s="1"/>
  <c r="X631" i="52"/>
  <c r="Y631" i="52" s="1"/>
  <c r="X632" i="52"/>
  <c r="Y632" i="52" s="1"/>
  <c r="X633" i="52"/>
  <c r="Y633" i="52" s="1"/>
  <c r="X634" i="52"/>
  <c r="Y634" i="52" s="1"/>
  <c r="X635" i="52"/>
  <c r="Y635" i="52" s="1"/>
  <c r="X636" i="52"/>
  <c r="Y636" i="52" s="1"/>
  <c r="X637" i="52"/>
  <c r="Y637" i="52" s="1"/>
  <c r="X638" i="52"/>
  <c r="Y638" i="52" s="1"/>
  <c r="X639" i="52"/>
  <c r="Y639" i="52" s="1"/>
  <c r="X640" i="52"/>
  <c r="Y640" i="52" s="1"/>
  <c r="X641" i="52"/>
  <c r="Y641" i="52" s="1"/>
  <c r="X642" i="52"/>
  <c r="Y642" i="52" s="1"/>
  <c r="X643" i="52"/>
  <c r="Y643" i="52" s="1"/>
  <c r="X644" i="52"/>
  <c r="Y644" i="52" s="1"/>
  <c r="X645" i="52"/>
  <c r="Y645" i="52" s="1"/>
  <c r="X646" i="52"/>
  <c r="Y646" i="52" s="1"/>
  <c r="X647" i="52"/>
  <c r="Y647" i="52" s="1"/>
  <c r="X648" i="52"/>
  <c r="Y648" i="52" s="1"/>
  <c r="X649" i="52"/>
  <c r="Y649" i="52" s="1"/>
  <c r="X650" i="52"/>
  <c r="Y650" i="52" s="1"/>
  <c r="X651" i="52"/>
  <c r="Y651" i="52" s="1"/>
  <c r="X652" i="52"/>
  <c r="Y652" i="52" s="1"/>
  <c r="X653" i="52"/>
  <c r="Y653" i="52" s="1"/>
  <c r="X654" i="52"/>
  <c r="Y654" i="52" s="1"/>
  <c r="X655" i="52"/>
  <c r="Y655" i="52" s="1"/>
  <c r="X656" i="52"/>
  <c r="Y656" i="52" s="1"/>
  <c r="X657" i="52"/>
  <c r="Y657" i="52" s="1"/>
  <c r="X658" i="52"/>
  <c r="Y658" i="52" s="1"/>
  <c r="X659" i="52"/>
  <c r="Y659" i="52" s="1"/>
  <c r="X660" i="52"/>
  <c r="Y660" i="52" s="1"/>
  <c r="X661" i="52"/>
  <c r="Y661" i="52" s="1"/>
  <c r="X662" i="52"/>
  <c r="Y662" i="52" s="1"/>
  <c r="X663" i="52"/>
  <c r="Y663" i="52" s="1"/>
  <c r="X664" i="52"/>
  <c r="Y664" i="52" s="1"/>
  <c r="X665" i="52"/>
  <c r="Y665" i="52" s="1"/>
  <c r="X666" i="52"/>
  <c r="Y666" i="52" s="1"/>
  <c r="X667" i="52"/>
  <c r="Y667" i="52" s="1"/>
  <c r="X668" i="52"/>
  <c r="Y668" i="52" s="1"/>
  <c r="X669" i="52"/>
  <c r="Y669" i="52" s="1"/>
  <c r="X670" i="52"/>
  <c r="Y670" i="52" s="1"/>
  <c r="X671" i="52"/>
  <c r="Y671" i="52" s="1"/>
  <c r="X672" i="52"/>
  <c r="Y672" i="52" s="1"/>
  <c r="X673" i="52"/>
  <c r="Y673" i="52" s="1"/>
  <c r="X674" i="52"/>
  <c r="Y674" i="52" s="1"/>
  <c r="X675" i="52"/>
  <c r="Y675" i="52" s="1"/>
  <c r="X676" i="52"/>
  <c r="Y676" i="52" s="1"/>
  <c r="X677" i="52"/>
  <c r="Y677" i="52" s="1"/>
  <c r="X678" i="52"/>
  <c r="Y678" i="52" s="1"/>
  <c r="X679" i="52"/>
  <c r="Y679" i="52" s="1"/>
  <c r="X680" i="52"/>
  <c r="Y680" i="52" s="1"/>
  <c r="X681" i="52"/>
  <c r="Y681" i="52" s="1"/>
  <c r="X682" i="52"/>
  <c r="Y682" i="52" s="1"/>
  <c r="X683" i="52"/>
  <c r="Y683" i="52" s="1"/>
  <c r="X684" i="52"/>
  <c r="Y684" i="52" s="1"/>
  <c r="X685" i="52"/>
  <c r="Y685" i="52" s="1"/>
  <c r="X686" i="52"/>
  <c r="Y686" i="52" s="1"/>
  <c r="X687" i="52"/>
  <c r="Y687" i="52" s="1"/>
  <c r="X688" i="52"/>
  <c r="Y688" i="52" s="1"/>
  <c r="X689" i="52"/>
  <c r="Y689" i="52" s="1"/>
  <c r="X690" i="52"/>
  <c r="Y690" i="52" s="1"/>
  <c r="X691" i="52"/>
  <c r="Y691" i="52" s="1"/>
  <c r="X692" i="52"/>
  <c r="Y692" i="52" s="1"/>
  <c r="X693" i="52"/>
  <c r="Y693" i="52" s="1"/>
  <c r="X694" i="52"/>
  <c r="Y694" i="52" s="1"/>
  <c r="X695" i="52"/>
  <c r="Y695" i="52" s="1"/>
  <c r="X696" i="52"/>
  <c r="Y696" i="52" s="1"/>
  <c r="X697" i="52"/>
  <c r="Y697" i="52" s="1"/>
  <c r="X698" i="52"/>
  <c r="Y698" i="52" s="1"/>
  <c r="X699" i="52"/>
  <c r="Y699" i="52" s="1"/>
  <c r="X700" i="52"/>
  <c r="Y700" i="52" s="1"/>
  <c r="X701" i="52"/>
  <c r="Y701" i="52" s="1"/>
  <c r="X702" i="52"/>
  <c r="Y702" i="52"/>
  <c r="X703" i="52"/>
  <c r="Y703" i="52" s="1"/>
  <c r="X704" i="52"/>
  <c r="Y704" i="52" s="1"/>
  <c r="X705" i="52"/>
  <c r="Y705" i="52" s="1"/>
  <c r="X706" i="52"/>
  <c r="Y706" i="52" s="1"/>
  <c r="X707" i="52"/>
  <c r="Y707" i="52" s="1"/>
  <c r="X708" i="52"/>
  <c r="Y708" i="52" s="1"/>
  <c r="X709" i="52"/>
  <c r="Y709" i="52" s="1"/>
  <c r="X710" i="52"/>
  <c r="Y710" i="52" s="1"/>
  <c r="X711" i="52"/>
  <c r="Y711" i="52" s="1"/>
  <c r="X712" i="52"/>
  <c r="Y712" i="52" s="1"/>
  <c r="X713" i="52"/>
  <c r="Y713" i="52" s="1"/>
  <c r="X714" i="52"/>
  <c r="Y714" i="52" s="1"/>
  <c r="X715" i="52"/>
  <c r="Y715" i="52" s="1"/>
  <c r="X716" i="52"/>
  <c r="Y716" i="52" s="1"/>
  <c r="X717" i="52"/>
  <c r="Y717" i="52" s="1"/>
  <c r="X718" i="52"/>
  <c r="Y718" i="52" s="1"/>
  <c r="X719" i="52"/>
  <c r="Y719" i="52" s="1"/>
  <c r="X720" i="52"/>
  <c r="Y720" i="52" s="1"/>
  <c r="X721" i="52"/>
  <c r="Y721" i="52" s="1"/>
  <c r="X722" i="52"/>
  <c r="Y722" i="52" s="1"/>
  <c r="X723" i="52"/>
  <c r="Y723" i="52" s="1"/>
  <c r="X724" i="52"/>
  <c r="Y724" i="52" s="1"/>
  <c r="X725" i="52"/>
  <c r="Y725" i="52" s="1"/>
  <c r="X726" i="52"/>
  <c r="Y726" i="52" s="1"/>
  <c r="X727" i="52"/>
  <c r="Y727" i="52" s="1"/>
  <c r="X728" i="52"/>
  <c r="Y728" i="52" s="1"/>
  <c r="X729" i="52"/>
  <c r="Y729" i="52" s="1"/>
  <c r="X730" i="52"/>
  <c r="Y730" i="52" s="1"/>
  <c r="X731" i="52"/>
  <c r="Y731" i="52" s="1"/>
  <c r="X732" i="52"/>
  <c r="Y732" i="52" s="1"/>
  <c r="X733" i="52"/>
  <c r="Y733" i="52" s="1"/>
  <c r="X734" i="52"/>
  <c r="Y734" i="52" s="1"/>
  <c r="X735" i="52"/>
  <c r="Y735" i="52" s="1"/>
  <c r="X736" i="52"/>
  <c r="Y736" i="52" s="1"/>
  <c r="X737" i="52"/>
  <c r="Y737" i="52" s="1"/>
  <c r="X738" i="52"/>
  <c r="Y738" i="52" s="1"/>
  <c r="X739" i="52"/>
  <c r="Y739" i="52" s="1"/>
  <c r="X740" i="52"/>
  <c r="Y740" i="52" s="1"/>
  <c r="X741" i="52"/>
  <c r="Y741" i="52" s="1"/>
  <c r="X742" i="52"/>
  <c r="Y742" i="52" s="1"/>
  <c r="X743" i="52"/>
  <c r="Y743" i="52" s="1"/>
  <c r="X744" i="52"/>
  <c r="Y744" i="52" s="1"/>
  <c r="X745" i="52"/>
  <c r="Y745" i="52" s="1"/>
  <c r="X746" i="52"/>
  <c r="Y746" i="52" s="1"/>
  <c r="X747" i="52"/>
  <c r="Y747" i="52" s="1"/>
  <c r="X748" i="52"/>
  <c r="Y748" i="52" s="1"/>
  <c r="X749" i="52"/>
  <c r="Y749" i="52" s="1"/>
  <c r="X750" i="52"/>
  <c r="Y750" i="52" s="1"/>
  <c r="X751" i="52"/>
  <c r="Y751" i="52" s="1"/>
  <c r="X752" i="52"/>
  <c r="Y752" i="52" s="1"/>
  <c r="X753" i="52"/>
  <c r="Y753" i="52" s="1"/>
  <c r="X754" i="52"/>
  <c r="Y754" i="52" s="1"/>
  <c r="X755" i="52"/>
  <c r="Y755" i="52" s="1"/>
  <c r="X756" i="52"/>
  <c r="Y756" i="52" s="1"/>
  <c r="X757" i="52"/>
  <c r="Y757" i="52" s="1"/>
  <c r="X758" i="52"/>
  <c r="Y758" i="52" s="1"/>
  <c r="X759" i="52"/>
  <c r="Y759" i="52" s="1"/>
  <c r="X760" i="52"/>
  <c r="Y760" i="52" s="1"/>
  <c r="X761" i="52"/>
  <c r="Y761" i="52" s="1"/>
  <c r="X762" i="52"/>
  <c r="Y762" i="52" s="1"/>
  <c r="X763" i="52"/>
  <c r="Y763" i="52" s="1"/>
  <c r="X764" i="52"/>
  <c r="Y764" i="52" s="1"/>
  <c r="X765" i="52"/>
  <c r="Y765" i="52" s="1"/>
  <c r="X766" i="52"/>
  <c r="Y766" i="52" s="1"/>
  <c r="X767" i="52"/>
  <c r="Y767" i="52" s="1"/>
  <c r="X768" i="52"/>
  <c r="Y768" i="52" s="1"/>
  <c r="X769" i="52"/>
  <c r="Y769" i="52" s="1"/>
  <c r="X770" i="52"/>
  <c r="Y770" i="52" s="1"/>
  <c r="X771" i="52"/>
  <c r="Y771" i="52" s="1"/>
  <c r="X772" i="52"/>
  <c r="Y772" i="52" s="1"/>
  <c r="X773" i="52"/>
  <c r="Y773" i="52" s="1"/>
  <c r="X774" i="52"/>
  <c r="Y774" i="52" s="1"/>
  <c r="X775" i="52"/>
  <c r="Y775" i="52" s="1"/>
  <c r="X776" i="52"/>
  <c r="Y776" i="52" s="1"/>
  <c r="X777" i="52"/>
  <c r="Y777" i="52" s="1"/>
  <c r="X778" i="52"/>
  <c r="Y778" i="52" s="1"/>
  <c r="X779" i="52"/>
  <c r="Y779" i="52" s="1"/>
  <c r="X780" i="52"/>
  <c r="Y780" i="52" s="1"/>
  <c r="X781" i="52"/>
  <c r="Y781" i="52" s="1"/>
  <c r="X782" i="52"/>
  <c r="Y782" i="52" s="1"/>
  <c r="X783" i="52"/>
  <c r="Y783" i="52" s="1"/>
  <c r="X784" i="52"/>
  <c r="Y784" i="52" s="1"/>
  <c r="X785" i="52"/>
  <c r="Y785" i="52" s="1"/>
  <c r="X786" i="52"/>
  <c r="Y786" i="52" s="1"/>
  <c r="X787" i="52"/>
  <c r="Y787" i="52" s="1"/>
  <c r="X788" i="52"/>
  <c r="Y788" i="52" s="1"/>
  <c r="X789" i="52"/>
  <c r="Y789" i="52" s="1"/>
  <c r="X790" i="52"/>
  <c r="Y790" i="52" s="1"/>
  <c r="X791" i="52"/>
  <c r="Y791" i="52" s="1"/>
  <c r="X792" i="52"/>
  <c r="Y792" i="52" s="1"/>
  <c r="X793" i="52"/>
  <c r="Y793" i="52" s="1"/>
  <c r="X794" i="52"/>
  <c r="Y794" i="52"/>
  <c r="X795" i="52"/>
  <c r="Y795" i="52" s="1"/>
  <c r="X796" i="52"/>
  <c r="Y796" i="52" s="1"/>
  <c r="X797" i="52"/>
  <c r="Y797" i="52" s="1"/>
  <c r="X798" i="52"/>
  <c r="Y798" i="52" s="1"/>
  <c r="X799" i="52"/>
  <c r="Y799" i="52" s="1"/>
  <c r="X800" i="52"/>
  <c r="Y800" i="52" s="1"/>
  <c r="X801" i="52"/>
  <c r="Y801" i="52" s="1"/>
  <c r="X802" i="52"/>
  <c r="Y802" i="52" s="1"/>
  <c r="X803" i="52"/>
  <c r="Y803" i="52" s="1"/>
  <c r="X804" i="52"/>
  <c r="Y804" i="52" s="1"/>
  <c r="X805" i="52"/>
  <c r="Y805" i="52" s="1"/>
  <c r="X806" i="52"/>
  <c r="Y806" i="52" s="1"/>
  <c r="X807" i="52"/>
  <c r="Y807" i="52" s="1"/>
  <c r="X808" i="52"/>
  <c r="Y808" i="52" s="1"/>
  <c r="X809" i="52"/>
  <c r="Y809" i="52" s="1"/>
  <c r="X810" i="52"/>
  <c r="Y810" i="52" s="1"/>
  <c r="X811" i="52"/>
  <c r="Y811" i="52" s="1"/>
  <c r="X812" i="52"/>
  <c r="Y812" i="52" s="1"/>
  <c r="X813" i="52"/>
  <c r="Y813" i="52" s="1"/>
  <c r="X814" i="52"/>
  <c r="Y814" i="52" s="1"/>
  <c r="X815" i="52"/>
  <c r="Y815" i="52" s="1"/>
  <c r="X816" i="52"/>
  <c r="Y816" i="52" s="1"/>
  <c r="X817" i="52"/>
  <c r="Y817" i="52" s="1"/>
  <c r="X818" i="52"/>
  <c r="Y818" i="52" s="1"/>
  <c r="X819" i="52"/>
  <c r="Y819" i="52" s="1"/>
  <c r="X820" i="52"/>
  <c r="Y820" i="52" s="1"/>
  <c r="X821" i="52"/>
  <c r="Y821" i="52" s="1"/>
  <c r="X822" i="52"/>
  <c r="Y822" i="52"/>
  <c r="X823" i="52"/>
  <c r="Y823" i="52" s="1"/>
  <c r="X824" i="52"/>
  <c r="Y824" i="52" s="1"/>
  <c r="X825" i="52"/>
  <c r="Y825" i="52" s="1"/>
  <c r="X826" i="52"/>
  <c r="Y826" i="52" s="1"/>
  <c r="X827" i="52"/>
  <c r="Y827" i="52" s="1"/>
  <c r="X828" i="52"/>
  <c r="Y828" i="52" s="1"/>
  <c r="X829" i="52"/>
  <c r="Y829" i="52" s="1"/>
  <c r="X830" i="52"/>
  <c r="Y830" i="52" s="1"/>
  <c r="X831" i="52"/>
  <c r="Y831" i="52" s="1"/>
  <c r="X832" i="52"/>
  <c r="Y832" i="52" s="1"/>
  <c r="X833" i="52"/>
  <c r="Y833" i="52" s="1"/>
  <c r="X834" i="52"/>
  <c r="Y834" i="52" s="1"/>
  <c r="X835" i="52"/>
  <c r="Y835" i="52" s="1"/>
  <c r="X836" i="52"/>
  <c r="Y836" i="52" s="1"/>
  <c r="X837" i="52"/>
  <c r="Y837" i="52" s="1"/>
  <c r="X838" i="52"/>
  <c r="Y838" i="52" s="1"/>
  <c r="X839" i="52"/>
  <c r="Y839" i="52" s="1"/>
  <c r="X840" i="52"/>
  <c r="Y840" i="52" s="1"/>
  <c r="X841" i="52"/>
  <c r="Y841" i="52" s="1"/>
  <c r="X842" i="52"/>
  <c r="Y842" i="52" s="1"/>
  <c r="X843" i="52"/>
  <c r="Y843" i="52" s="1"/>
  <c r="X844" i="52"/>
  <c r="Y844" i="52" s="1"/>
  <c r="X845" i="52"/>
  <c r="Y845" i="52" s="1"/>
  <c r="X846" i="52"/>
  <c r="Y846" i="52" s="1"/>
  <c r="X847" i="52"/>
  <c r="Y847" i="52" s="1"/>
  <c r="X848" i="52"/>
  <c r="Y848" i="52" s="1"/>
  <c r="X849" i="52"/>
  <c r="Y849" i="52" s="1"/>
  <c r="X850" i="52"/>
  <c r="Y850" i="52" s="1"/>
  <c r="X851" i="52"/>
  <c r="Y851" i="52" s="1"/>
  <c r="X852" i="52"/>
  <c r="Y852" i="52" s="1"/>
  <c r="X853" i="52"/>
  <c r="Y853" i="52" s="1"/>
  <c r="X854" i="52"/>
  <c r="Y854" i="52" s="1"/>
  <c r="X855" i="52"/>
  <c r="Y855" i="52" s="1"/>
  <c r="X856" i="52"/>
  <c r="Y856" i="52" s="1"/>
  <c r="X857" i="52"/>
  <c r="Y857" i="52" s="1"/>
  <c r="X858" i="52"/>
  <c r="Y858" i="52" s="1"/>
  <c r="X859" i="52"/>
  <c r="Y859" i="52" s="1"/>
  <c r="X860" i="52"/>
  <c r="Y860" i="52" s="1"/>
  <c r="X861" i="52"/>
  <c r="Y861" i="52" s="1"/>
  <c r="X862" i="52"/>
  <c r="Y862" i="52" s="1"/>
  <c r="X863" i="52"/>
  <c r="Y863" i="52" s="1"/>
  <c r="X864" i="52"/>
  <c r="Y864" i="52" s="1"/>
  <c r="X865" i="52"/>
  <c r="Y865" i="52" s="1"/>
  <c r="X866" i="52"/>
  <c r="Y866" i="52" s="1"/>
  <c r="X867" i="52"/>
  <c r="Y867" i="52" s="1"/>
  <c r="X868" i="52"/>
  <c r="Y868" i="52" s="1"/>
  <c r="X869" i="52"/>
  <c r="Y869" i="52" s="1"/>
  <c r="X870" i="52"/>
  <c r="Y870" i="52" s="1"/>
  <c r="X871" i="52"/>
  <c r="Y871" i="52" s="1"/>
  <c r="X872" i="52"/>
  <c r="Y872" i="52" s="1"/>
  <c r="X873" i="52"/>
  <c r="Y873" i="52" s="1"/>
  <c r="X874" i="52"/>
  <c r="Y874" i="52" s="1"/>
  <c r="X875" i="52"/>
  <c r="Y875" i="52" s="1"/>
  <c r="X876" i="52"/>
  <c r="Y876" i="52" s="1"/>
  <c r="X877" i="52"/>
  <c r="Y877" i="52" s="1"/>
  <c r="X878" i="52"/>
  <c r="Y878" i="52" s="1"/>
  <c r="X879" i="52"/>
  <c r="Y879" i="52" s="1"/>
  <c r="X880" i="52"/>
  <c r="Y880" i="52" s="1"/>
  <c r="X881" i="52"/>
  <c r="Y881" i="52" s="1"/>
  <c r="X882" i="52"/>
  <c r="Y882" i="52" s="1"/>
  <c r="X883" i="52"/>
  <c r="Y883" i="52" s="1"/>
  <c r="X884" i="52"/>
  <c r="Y884" i="52" s="1"/>
  <c r="X885" i="52"/>
  <c r="Y885" i="52" s="1"/>
  <c r="X886" i="52"/>
  <c r="Y886" i="52" s="1"/>
  <c r="X887" i="52"/>
  <c r="Y887" i="52" s="1"/>
  <c r="X888" i="52"/>
  <c r="Y888" i="52" s="1"/>
  <c r="X889" i="52"/>
  <c r="Y889" i="52" s="1"/>
  <c r="X890" i="52"/>
  <c r="Y890" i="52" s="1"/>
  <c r="X891" i="52"/>
  <c r="Y891" i="52" s="1"/>
  <c r="X892" i="52"/>
  <c r="Y892" i="52" s="1"/>
  <c r="X893" i="52"/>
  <c r="Y893" i="52" s="1"/>
  <c r="X894" i="52"/>
  <c r="Y894" i="52" s="1"/>
  <c r="X895" i="52"/>
  <c r="Y895" i="52" s="1"/>
  <c r="X896" i="52"/>
  <c r="Y896" i="52" s="1"/>
  <c r="X897" i="52"/>
  <c r="Y897" i="52" s="1"/>
  <c r="X898" i="52"/>
  <c r="Y898" i="52" s="1"/>
  <c r="X899" i="52"/>
  <c r="Y899" i="52" s="1"/>
  <c r="X900" i="52"/>
  <c r="Y900" i="52" s="1"/>
  <c r="X901" i="52"/>
  <c r="Y901" i="52" s="1"/>
  <c r="X902" i="52"/>
  <c r="Y902" i="52" s="1"/>
  <c r="X903" i="52"/>
  <c r="Y903" i="52" s="1"/>
  <c r="X904" i="52"/>
  <c r="Y904" i="52" s="1"/>
  <c r="X905" i="52"/>
  <c r="Y905" i="52" s="1"/>
  <c r="X906" i="52"/>
  <c r="Y906" i="52" s="1"/>
  <c r="X907" i="52"/>
  <c r="Y907" i="52" s="1"/>
  <c r="X908" i="52"/>
  <c r="Y908" i="52" s="1"/>
  <c r="X909" i="52"/>
  <c r="Y909" i="52" s="1"/>
  <c r="X910" i="52"/>
  <c r="Y910" i="52" s="1"/>
  <c r="X911" i="52"/>
  <c r="Y911" i="52" s="1"/>
  <c r="X912" i="52"/>
  <c r="Y912" i="52" s="1"/>
  <c r="X913" i="52"/>
  <c r="Y913" i="52" s="1"/>
  <c r="X914" i="52"/>
  <c r="Y914" i="52" s="1"/>
  <c r="X915" i="52"/>
  <c r="Y915" i="52" s="1"/>
  <c r="X916" i="52"/>
  <c r="Y916" i="52" s="1"/>
  <c r="X917" i="52"/>
  <c r="Y917" i="52" s="1"/>
  <c r="X918" i="52"/>
  <c r="Y918" i="52" s="1"/>
  <c r="X919" i="52"/>
  <c r="Y919" i="52" s="1"/>
  <c r="X920" i="52"/>
  <c r="Y920" i="52" s="1"/>
  <c r="X921" i="52"/>
  <c r="Y921" i="52" s="1"/>
  <c r="X922" i="52"/>
  <c r="Y922" i="52" s="1"/>
  <c r="X923" i="52"/>
  <c r="Y923" i="52" s="1"/>
  <c r="X924" i="52"/>
  <c r="Y924" i="52" s="1"/>
  <c r="X925" i="52"/>
  <c r="Y925" i="52" s="1"/>
  <c r="X926" i="52"/>
  <c r="Y926" i="52" s="1"/>
  <c r="X927" i="52"/>
  <c r="Y927" i="52" s="1"/>
  <c r="X928" i="52"/>
  <c r="Y928" i="52" s="1"/>
  <c r="X929" i="52"/>
  <c r="Y929" i="52" s="1"/>
  <c r="X930" i="52"/>
  <c r="Y930" i="52" s="1"/>
  <c r="X931" i="52"/>
  <c r="Y931" i="52" s="1"/>
  <c r="X932" i="52"/>
  <c r="Y932" i="52" s="1"/>
  <c r="X933" i="52"/>
  <c r="Y933" i="52" s="1"/>
  <c r="X934" i="52"/>
  <c r="Y934" i="52" s="1"/>
  <c r="X935" i="52"/>
  <c r="Y935" i="52" s="1"/>
  <c r="X936" i="52"/>
  <c r="Y936" i="52" s="1"/>
  <c r="X937" i="52"/>
  <c r="Y937" i="52" s="1"/>
  <c r="X938" i="52"/>
  <c r="Y938" i="52" s="1"/>
  <c r="X939" i="52"/>
  <c r="Y939" i="52" s="1"/>
  <c r="X940" i="52"/>
  <c r="Y940" i="52" s="1"/>
  <c r="X941" i="52"/>
  <c r="Y941" i="52" s="1"/>
  <c r="X942" i="52"/>
  <c r="Y942" i="52" s="1"/>
  <c r="X943" i="52"/>
  <c r="Y943" i="52" s="1"/>
  <c r="X944" i="52"/>
  <c r="Y944" i="52" s="1"/>
  <c r="X945" i="52"/>
  <c r="Y945" i="52" s="1"/>
  <c r="X946" i="52"/>
  <c r="Y946" i="52" s="1"/>
  <c r="X947" i="52"/>
  <c r="Y947" i="52" s="1"/>
  <c r="X948" i="52"/>
  <c r="Y948" i="52" s="1"/>
  <c r="X949" i="52"/>
  <c r="Y949" i="52" s="1"/>
  <c r="X950" i="52"/>
  <c r="Y950" i="52" s="1"/>
  <c r="X951" i="52"/>
  <c r="Y951" i="52" s="1"/>
  <c r="X952" i="52"/>
  <c r="Y952" i="52" s="1"/>
  <c r="X953" i="52"/>
  <c r="Y953" i="52" s="1"/>
  <c r="X954" i="52"/>
  <c r="Y954" i="52" s="1"/>
  <c r="X955" i="52"/>
  <c r="Y955" i="52" s="1"/>
  <c r="X956" i="52"/>
  <c r="Y956" i="52" s="1"/>
  <c r="X957" i="52"/>
  <c r="Y957" i="52" s="1"/>
  <c r="X958" i="52"/>
  <c r="Y958" i="52" s="1"/>
  <c r="X959" i="52"/>
  <c r="Y959" i="52" s="1"/>
  <c r="X960" i="52"/>
  <c r="Y960" i="52" s="1"/>
  <c r="X961" i="52"/>
  <c r="Y961" i="52" s="1"/>
  <c r="X962" i="52"/>
  <c r="Y962" i="52" s="1"/>
  <c r="X963" i="52"/>
  <c r="Y963" i="52" s="1"/>
  <c r="X964" i="52"/>
  <c r="Y964" i="52" s="1"/>
  <c r="X965" i="52"/>
  <c r="Y965" i="52" s="1"/>
  <c r="X966" i="52"/>
  <c r="Y966" i="52" s="1"/>
  <c r="X967" i="52"/>
  <c r="Y967" i="52" s="1"/>
  <c r="X968" i="52"/>
  <c r="Y968" i="52" s="1"/>
  <c r="X969" i="52"/>
  <c r="Y969" i="52" s="1"/>
  <c r="X970" i="52"/>
  <c r="Y970" i="52" s="1"/>
  <c r="X971" i="52"/>
  <c r="Y971" i="52" s="1"/>
  <c r="X972" i="52"/>
  <c r="Y972" i="52" s="1"/>
  <c r="X973" i="52"/>
  <c r="Y973" i="52" s="1"/>
  <c r="X974" i="52"/>
  <c r="Y974" i="52" s="1"/>
  <c r="X975" i="52"/>
  <c r="Y975" i="52" s="1"/>
  <c r="X976" i="52"/>
  <c r="Y976" i="52" s="1"/>
  <c r="X977" i="52"/>
  <c r="Y977" i="52" s="1"/>
  <c r="X978" i="52"/>
  <c r="Y978" i="52" s="1"/>
  <c r="X979" i="52"/>
  <c r="Y979" i="52" s="1"/>
  <c r="X980" i="52"/>
  <c r="Y980" i="52" s="1"/>
  <c r="X981" i="52"/>
  <c r="Y981" i="52" s="1"/>
  <c r="X982" i="52"/>
  <c r="Y982" i="52" s="1"/>
  <c r="X983" i="52"/>
  <c r="Y983" i="52" s="1"/>
  <c r="X984" i="52"/>
  <c r="Y984" i="52" s="1"/>
  <c r="X985" i="52"/>
  <c r="Y985" i="52" s="1"/>
  <c r="X986" i="52"/>
  <c r="Y986" i="52" s="1"/>
  <c r="X987" i="52"/>
  <c r="Y987" i="52" s="1"/>
  <c r="X988" i="52"/>
  <c r="Y988" i="52" s="1"/>
  <c r="X989" i="52"/>
  <c r="Y989" i="52" s="1"/>
  <c r="X990" i="52"/>
  <c r="Y990" i="52" s="1"/>
  <c r="X991" i="52"/>
  <c r="Y991" i="52" s="1"/>
  <c r="X992" i="52"/>
  <c r="Y992" i="52" s="1"/>
  <c r="X993" i="52"/>
  <c r="Y993" i="52" s="1"/>
  <c r="X994" i="52"/>
  <c r="Y994" i="52" s="1"/>
  <c r="X995" i="52"/>
  <c r="Y995" i="52" s="1"/>
  <c r="X996" i="52"/>
  <c r="Y996" i="52" s="1"/>
  <c r="X997" i="52"/>
  <c r="Y997" i="52" s="1"/>
  <c r="X998" i="52"/>
  <c r="Y998" i="52" s="1"/>
  <c r="X999" i="52"/>
  <c r="Y999" i="52" s="1"/>
  <c r="X1000" i="52"/>
  <c r="Y1000" i="52" s="1"/>
  <c r="X1001" i="52"/>
  <c r="Y1001" i="52" s="1"/>
  <c r="X1002" i="52"/>
  <c r="Y1002" i="52" s="1"/>
  <c r="X1003" i="52"/>
  <c r="Y1003" i="52" s="1"/>
  <c r="X1004" i="52"/>
  <c r="Y1004" i="52" s="1"/>
  <c r="X1005" i="52"/>
  <c r="Y1005" i="52" s="1"/>
  <c r="X1006" i="52"/>
  <c r="Y1006" i="52" s="1"/>
  <c r="X1007" i="52"/>
  <c r="Y1007" i="52" s="1"/>
  <c r="X1008" i="52"/>
  <c r="Y1008" i="52" s="1"/>
  <c r="X1009" i="52"/>
  <c r="Y1009" i="52" s="1"/>
  <c r="X1010" i="52"/>
  <c r="Y1010" i="52" s="1"/>
  <c r="X1011" i="52"/>
  <c r="Y1011" i="52" s="1"/>
  <c r="X1012" i="52"/>
  <c r="Y1012" i="52" s="1"/>
  <c r="X1013" i="52"/>
  <c r="Y1013" i="52" s="1"/>
  <c r="X1014" i="52"/>
  <c r="Y1014" i="52" s="1"/>
  <c r="X1015" i="52"/>
  <c r="Y1015" i="52" s="1"/>
  <c r="X1016" i="52"/>
  <c r="Y1016" i="52" s="1"/>
  <c r="X1017" i="52"/>
  <c r="Y1017" i="52" s="1"/>
  <c r="X1018" i="52"/>
  <c r="Y1018" i="52" s="1"/>
  <c r="X1019" i="52"/>
  <c r="Y1019" i="52" s="1"/>
  <c r="X1020" i="52"/>
  <c r="Y1020" i="52" s="1"/>
  <c r="X1021" i="52"/>
  <c r="Y1021" i="52" s="1"/>
  <c r="X1022" i="52"/>
  <c r="Y1022" i="52" s="1"/>
  <c r="X1023" i="52"/>
  <c r="Y1023" i="52" s="1"/>
  <c r="X1024" i="52"/>
  <c r="Y1024" i="52" s="1"/>
  <c r="X1025" i="52"/>
  <c r="Y1025" i="52" s="1"/>
  <c r="X1026" i="52"/>
  <c r="Y1026" i="52" s="1"/>
  <c r="X1027" i="52"/>
  <c r="Y1027" i="52" s="1"/>
  <c r="X1028" i="52"/>
  <c r="Y1028" i="52" s="1"/>
  <c r="X1029" i="52"/>
  <c r="Y1029" i="52" s="1"/>
  <c r="X1030" i="52"/>
  <c r="Y1030" i="52" s="1"/>
  <c r="X1031" i="52"/>
  <c r="Y1031" i="52" s="1"/>
  <c r="X1032" i="52"/>
  <c r="Y1032" i="52" s="1"/>
  <c r="X1033" i="52"/>
  <c r="Y1033" i="52" s="1"/>
  <c r="X1034" i="52"/>
  <c r="Y1034" i="52" s="1"/>
  <c r="X1035" i="52"/>
  <c r="Y1035" i="52" s="1"/>
  <c r="X1036" i="52"/>
  <c r="Y1036" i="52" s="1"/>
  <c r="X1037" i="52"/>
  <c r="Y1037" i="52" s="1"/>
  <c r="X1038" i="52"/>
  <c r="Y1038" i="52" s="1"/>
  <c r="X1039" i="52"/>
  <c r="Y1039" i="52" s="1"/>
  <c r="X1040" i="52"/>
  <c r="Y1040" i="52" s="1"/>
  <c r="X1041" i="52"/>
  <c r="Y1041" i="52" s="1"/>
  <c r="X1042" i="52"/>
  <c r="Y1042" i="52" s="1"/>
  <c r="X1043" i="52"/>
  <c r="Y1043" i="52" s="1"/>
  <c r="X1044" i="52"/>
  <c r="Y1044" i="52" s="1"/>
  <c r="X1045" i="52"/>
  <c r="Y1045" i="52" s="1"/>
  <c r="X1046" i="52"/>
  <c r="Y1046" i="52" s="1"/>
  <c r="X1047" i="52"/>
  <c r="Y1047" i="52" s="1"/>
  <c r="X1048" i="52"/>
  <c r="Y1048" i="52" s="1"/>
  <c r="X1049" i="52"/>
  <c r="Y1049" i="52" s="1"/>
  <c r="X1050" i="52"/>
  <c r="Y1050" i="52" s="1"/>
  <c r="X1051" i="52"/>
  <c r="Y1051" i="52" s="1"/>
  <c r="AX12" i="52"/>
  <c r="AY12" i="52"/>
  <c r="AZ12" i="52"/>
  <c r="BA12" i="52"/>
  <c r="BB12" i="52"/>
  <c r="BC12" i="52"/>
  <c r="BD12" i="52"/>
  <c r="BE12" i="52"/>
  <c r="BF12" i="52"/>
  <c r="BG12" i="52"/>
  <c r="BH12" i="52"/>
  <c r="BI12" i="52"/>
  <c r="BJ12" i="52"/>
  <c r="BK12" i="52"/>
  <c r="BL12" i="52"/>
  <c r="DY12" i="52"/>
  <c r="FG12" i="52"/>
  <c r="AX13" i="52"/>
  <c r="AY13" i="52"/>
  <c r="AZ13" i="52"/>
  <c r="BA13" i="52"/>
  <c r="BB13" i="52"/>
  <c r="BC13" i="52"/>
  <c r="BD13" i="52"/>
  <c r="BE13" i="52"/>
  <c r="BF13" i="52"/>
  <c r="BG13" i="52"/>
  <c r="BH13" i="52"/>
  <c r="BI13" i="52"/>
  <c r="BJ13" i="52"/>
  <c r="BK13" i="52"/>
  <c r="BL13" i="52"/>
  <c r="DY13" i="52"/>
  <c r="FG13" i="52"/>
  <c r="AX14" i="52"/>
  <c r="AY14" i="52"/>
  <c r="AZ14" i="52"/>
  <c r="BA14" i="52"/>
  <c r="BB14" i="52"/>
  <c r="BC14" i="52"/>
  <c r="BD14" i="52"/>
  <c r="BE14" i="52"/>
  <c r="BF14" i="52"/>
  <c r="BG14" i="52"/>
  <c r="BH14" i="52"/>
  <c r="BI14" i="52"/>
  <c r="BJ14" i="52"/>
  <c r="BK14" i="52"/>
  <c r="BL14" i="52"/>
  <c r="DY14" i="52"/>
  <c r="FG14" i="52"/>
  <c r="AX15" i="52"/>
  <c r="AY15" i="52"/>
  <c r="AZ15" i="52"/>
  <c r="BA15" i="52"/>
  <c r="BB15" i="52"/>
  <c r="BC15" i="52"/>
  <c r="BD15" i="52"/>
  <c r="BE15" i="52"/>
  <c r="BF15" i="52"/>
  <c r="BG15" i="52"/>
  <c r="BH15" i="52"/>
  <c r="BI15" i="52"/>
  <c r="BJ15" i="52"/>
  <c r="BK15" i="52"/>
  <c r="BL15" i="52"/>
  <c r="DY15" i="52"/>
  <c r="FG15" i="52"/>
  <c r="AX16" i="52"/>
  <c r="AY16" i="52"/>
  <c r="AZ16" i="52"/>
  <c r="BA16" i="52"/>
  <c r="BB16" i="52"/>
  <c r="BC16" i="52"/>
  <c r="BD16" i="52"/>
  <c r="BE16" i="52"/>
  <c r="BF16" i="52"/>
  <c r="BG16" i="52"/>
  <c r="BH16" i="52"/>
  <c r="BI16" i="52"/>
  <c r="BJ16" i="52"/>
  <c r="BK16" i="52"/>
  <c r="BL16" i="52"/>
  <c r="DY16" i="52"/>
  <c r="FG16" i="52"/>
  <c r="AX17" i="52"/>
  <c r="AY17" i="52"/>
  <c r="AZ17" i="52"/>
  <c r="BA17" i="52"/>
  <c r="BB17" i="52"/>
  <c r="BC17" i="52"/>
  <c r="BD17" i="52"/>
  <c r="BE17" i="52"/>
  <c r="BF17" i="52"/>
  <c r="BG17" i="52"/>
  <c r="BH17" i="52"/>
  <c r="BI17" i="52"/>
  <c r="BJ17" i="52"/>
  <c r="BK17" i="52"/>
  <c r="BL17" i="52"/>
  <c r="DY17" i="52"/>
  <c r="FG17" i="52"/>
  <c r="AX18" i="52"/>
  <c r="AY18" i="52"/>
  <c r="AZ18" i="52"/>
  <c r="BA18" i="52"/>
  <c r="BB18" i="52"/>
  <c r="BC18" i="52"/>
  <c r="BD18" i="52"/>
  <c r="BE18" i="52"/>
  <c r="BF18" i="52"/>
  <c r="BG18" i="52"/>
  <c r="BH18" i="52"/>
  <c r="BI18" i="52"/>
  <c r="BJ18" i="52"/>
  <c r="BK18" i="52"/>
  <c r="BL18" i="52"/>
  <c r="DY18" i="52"/>
  <c r="FG18" i="52"/>
  <c r="AX19" i="52"/>
  <c r="AY19" i="52"/>
  <c r="AZ19" i="52"/>
  <c r="BA19" i="52"/>
  <c r="BB19" i="52"/>
  <c r="BC19" i="52"/>
  <c r="BD19" i="52"/>
  <c r="BE19" i="52"/>
  <c r="BF19" i="52"/>
  <c r="BG19" i="52"/>
  <c r="BH19" i="52"/>
  <c r="BI19" i="52"/>
  <c r="BJ19" i="52"/>
  <c r="BK19" i="52"/>
  <c r="BL19" i="52"/>
  <c r="DY19" i="52"/>
  <c r="FG19" i="52"/>
  <c r="AX20" i="52"/>
  <c r="AY20" i="52"/>
  <c r="AZ20" i="52"/>
  <c r="BA20" i="52"/>
  <c r="BB20" i="52"/>
  <c r="BC20" i="52"/>
  <c r="BD20" i="52"/>
  <c r="BE20" i="52"/>
  <c r="BF20" i="52"/>
  <c r="BG20" i="52"/>
  <c r="BH20" i="52"/>
  <c r="BI20" i="52"/>
  <c r="BJ20" i="52"/>
  <c r="BK20" i="52"/>
  <c r="BL20" i="52"/>
  <c r="DY20" i="52"/>
  <c r="FG20" i="52"/>
  <c r="AX21" i="52"/>
  <c r="AY21" i="52"/>
  <c r="AZ21" i="52"/>
  <c r="BA21" i="52"/>
  <c r="BB21" i="52"/>
  <c r="BC21" i="52"/>
  <c r="BD21" i="52"/>
  <c r="BE21" i="52"/>
  <c r="BF21" i="52"/>
  <c r="BG21" i="52"/>
  <c r="BH21" i="52"/>
  <c r="BI21" i="52"/>
  <c r="BJ21" i="52"/>
  <c r="BK21" i="52"/>
  <c r="BL21" i="52"/>
  <c r="DY21" i="52"/>
  <c r="FG21" i="52"/>
  <c r="AX22" i="52"/>
  <c r="AY22" i="52"/>
  <c r="AZ22" i="52"/>
  <c r="BA22" i="52"/>
  <c r="BB22" i="52"/>
  <c r="BC22" i="52"/>
  <c r="BD22" i="52"/>
  <c r="BE22" i="52"/>
  <c r="BF22" i="52"/>
  <c r="BG22" i="52"/>
  <c r="BH22" i="52"/>
  <c r="BI22" i="52"/>
  <c r="BJ22" i="52"/>
  <c r="BK22" i="52"/>
  <c r="BL22" i="52"/>
  <c r="DY22" i="52"/>
  <c r="FG22" i="52"/>
  <c r="AX23" i="52"/>
  <c r="AY23" i="52"/>
  <c r="AZ23" i="52"/>
  <c r="BA23" i="52"/>
  <c r="BB23" i="52"/>
  <c r="BC23" i="52"/>
  <c r="BD23" i="52"/>
  <c r="BE23" i="52"/>
  <c r="BF23" i="52"/>
  <c r="BG23" i="52"/>
  <c r="BH23" i="52"/>
  <c r="BI23" i="52"/>
  <c r="BJ23" i="52"/>
  <c r="BK23" i="52"/>
  <c r="BL23" i="52"/>
  <c r="DY23" i="52"/>
  <c r="FG23" i="52"/>
  <c r="AX24" i="52"/>
  <c r="AY24" i="52"/>
  <c r="AZ24" i="52"/>
  <c r="BA24" i="52"/>
  <c r="BB24" i="52"/>
  <c r="BC24" i="52"/>
  <c r="BD24" i="52"/>
  <c r="BE24" i="52"/>
  <c r="BF24" i="52"/>
  <c r="BG24" i="52"/>
  <c r="BH24" i="52"/>
  <c r="BI24" i="52"/>
  <c r="BJ24" i="52"/>
  <c r="BK24" i="52"/>
  <c r="BL24" i="52"/>
  <c r="DY24" i="52"/>
  <c r="FG24" i="52"/>
  <c r="AX25" i="52"/>
  <c r="AY25" i="52"/>
  <c r="AZ25" i="52"/>
  <c r="BA25" i="52"/>
  <c r="BB25" i="52"/>
  <c r="BC25" i="52"/>
  <c r="BD25" i="52"/>
  <c r="BE25" i="52"/>
  <c r="BF25" i="52"/>
  <c r="BG25" i="52"/>
  <c r="BH25" i="52"/>
  <c r="BI25" i="52"/>
  <c r="BJ25" i="52"/>
  <c r="BK25" i="52"/>
  <c r="BL25" i="52"/>
  <c r="DY25" i="52"/>
  <c r="FG25" i="52"/>
  <c r="AX26" i="52"/>
  <c r="AY26" i="52"/>
  <c r="AZ26" i="52"/>
  <c r="BA26" i="52"/>
  <c r="BB26" i="52"/>
  <c r="BC26" i="52"/>
  <c r="BD26" i="52"/>
  <c r="BE26" i="52"/>
  <c r="BF26" i="52"/>
  <c r="BG26" i="52"/>
  <c r="BH26" i="52"/>
  <c r="BI26" i="52"/>
  <c r="BJ26" i="52"/>
  <c r="BK26" i="52"/>
  <c r="BL26" i="52"/>
  <c r="DY26" i="52"/>
  <c r="FG26" i="52"/>
  <c r="AX27" i="52"/>
  <c r="AY27" i="52"/>
  <c r="AZ27" i="52"/>
  <c r="BA27" i="52"/>
  <c r="BB27" i="52"/>
  <c r="BC27" i="52"/>
  <c r="BD27" i="52"/>
  <c r="BE27" i="52"/>
  <c r="BF27" i="52"/>
  <c r="BG27" i="52"/>
  <c r="BH27" i="52"/>
  <c r="BI27" i="52"/>
  <c r="BJ27" i="52"/>
  <c r="BK27" i="52"/>
  <c r="BL27" i="52"/>
  <c r="DY27" i="52"/>
  <c r="FG27" i="52"/>
  <c r="AX28" i="52"/>
  <c r="AY28" i="52"/>
  <c r="AZ28" i="52"/>
  <c r="BA28" i="52"/>
  <c r="BB28" i="52"/>
  <c r="BC28" i="52"/>
  <c r="BD28" i="52"/>
  <c r="BE28" i="52"/>
  <c r="BF28" i="52"/>
  <c r="BG28" i="52"/>
  <c r="BH28" i="52"/>
  <c r="BI28" i="52"/>
  <c r="BJ28" i="52"/>
  <c r="BK28" i="52"/>
  <c r="BL28" i="52"/>
  <c r="DY28" i="52"/>
  <c r="FG28" i="52"/>
  <c r="AX29" i="52"/>
  <c r="AY29" i="52"/>
  <c r="AZ29" i="52"/>
  <c r="BA29" i="52"/>
  <c r="BB29" i="52"/>
  <c r="BC29" i="52"/>
  <c r="BD29" i="52"/>
  <c r="BE29" i="52"/>
  <c r="BF29" i="52"/>
  <c r="BG29" i="52"/>
  <c r="BH29" i="52"/>
  <c r="BI29" i="52"/>
  <c r="BJ29" i="52"/>
  <c r="BK29" i="52"/>
  <c r="BL29" i="52"/>
  <c r="DY29" i="52"/>
  <c r="FG29" i="52"/>
  <c r="AX30" i="52"/>
  <c r="AY30" i="52"/>
  <c r="AZ30" i="52"/>
  <c r="BA30" i="52"/>
  <c r="BB30" i="52"/>
  <c r="BC30" i="52"/>
  <c r="BD30" i="52"/>
  <c r="BE30" i="52"/>
  <c r="BF30" i="52"/>
  <c r="BG30" i="52"/>
  <c r="BH30" i="52"/>
  <c r="BI30" i="52"/>
  <c r="BJ30" i="52"/>
  <c r="BK30" i="52"/>
  <c r="BL30" i="52"/>
  <c r="DY30" i="52"/>
  <c r="FG30" i="52"/>
  <c r="AX31" i="52"/>
  <c r="AY31" i="52"/>
  <c r="AZ31" i="52"/>
  <c r="BA31" i="52"/>
  <c r="BB31" i="52"/>
  <c r="BC31" i="52"/>
  <c r="BD31" i="52"/>
  <c r="BE31" i="52"/>
  <c r="BF31" i="52"/>
  <c r="BG31" i="52"/>
  <c r="BH31" i="52"/>
  <c r="BI31" i="52"/>
  <c r="BJ31" i="52"/>
  <c r="BK31" i="52"/>
  <c r="BL31" i="52"/>
  <c r="DY31" i="52"/>
  <c r="FG31" i="52"/>
  <c r="AX32" i="52"/>
  <c r="AY32" i="52"/>
  <c r="AZ32" i="52"/>
  <c r="BA32" i="52"/>
  <c r="BB32" i="52"/>
  <c r="BC32" i="52"/>
  <c r="BD32" i="52"/>
  <c r="BE32" i="52"/>
  <c r="BF32" i="52"/>
  <c r="BG32" i="52"/>
  <c r="BH32" i="52"/>
  <c r="BI32" i="52"/>
  <c r="BJ32" i="52"/>
  <c r="BK32" i="52"/>
  <c r="BL32" i="52"/>
  <c r="DY32" i="52"/>
  <c r="FG32" i="52"/>
  <c r="AX33" i="52"/>
  <c r="AY33" i="52"/>
  <c r="AZ33" i="52"/>
  <c r="BA33" i="52"/>
  <c r="BB33" i="52"/>
  <c r="BC33" i="52"/>
  <c r="BD33" i="52"/>
  <c r="BE33" i="52"/>
  <c r="BF33" i="52"/>
  <c r="BG33" i="52"/>
  <c r="BH33" i="52"/>
  <c r="BI33" i="52"/>
  <c r="BJ33" i="52"/>
  <c r="BK33" i="52"/>
  <c r="BL33" i="52"/>
  <c r="DY33" i="52"/>
  <c r="FG33" i="52"/>
  <c r="AX34" i="52"/>
  <c r="AY34" i="52"/>
  <c r="AZ34" i="52"/>
  <c r="BA34" i="52"/>
  <c r="BB34" i="52"/>
  <c r="BC34" i="52"/>
  <c r="BD34" i="52"/>
  <c r="BE34" i="52"/>
  <c r="BF34" i="52"/>
  <c r="BG34" i="52"/>
  <c r="BH34" i="52"/>
  <c r="BI34" i="52"/>
  <c r="BJ34" i="52"/>
  <c r="BK34" i="52"/>
  <c r="BL34" i="52"/>
  <c r="DY34" i="52"/>
  <c r="FG34" i="52"/>
  <c r="AX35" i="52"/>
  <c r="AY35" i="52"/>
  <c r="AZ35" i="52"/>
  <c r="BA35" i="52"/>
  <c r="BB35" i="52"/>
  <c r="BC35" i="52"/>
  <c r="BD35" i="52"/>
  <c r="BE35" i="52"/>
  <c r="BF35" i="52"/>
  <c r="BG35" i="52"/>
  <c r="BH35" i="52"/>
  <c r="BI35" i="52"/>
  <c r="BJ35" i="52"/>
  <c r="BK35" i="52"/>
  <c r="BL35" i="52"/>
  <c r="DY35" i="52"/>
  <c r="FG35" i="52"/>
  <c r="AX36" i="52"/>
  <c r="AY36" i="52"/>
  <c r="AZ36" i="52"/>
  <c r="BA36" i="52"/>
  <c r="BB36" i="52"/>
  <c r="BC36" i="52"/>
  <c r="BD36" i="52"/>
  <c r="BE36" i="52"/>
  <c r="BF36" i="52"/>
  <c r="BG36" i="52"/>
  <c r="BH36" i="52"/>
  <c r="BI36" i="52"/>
  <c r="BJ36" i="52"/>
  <c r="BK36" i="52"/>
  <c r="BL36" i="52"/>
  <c r="DY36" i="52"/>
  <c r="FG36" i="52"/>
  <c r="AX37" i="52"/>
  <c r="AY37" i="52"/>
  <c r="AZ37" i="52"/>
  <c r="BA37" i="52"/>
  <c r="BB37" i="52"/>
  <c r="BC37" i="52"/>
  <c r="BD37" i="52"/>
  <c r="BE37" i="52"/>
  <c r="BF37" i="52"/>
  <c r="BG37" i="52"/>
  <c r="BH37" i="52"/>
  <c r="BI37" i="52"/>
  <c r="BJ37" i="52"/>
  <c r="BK37" i="52"/>
  <c r="BL37" i="52"/>
  <c r="DY37" i="52"/>
  <c r="FG37" i="52"/>
  <c r="AX38" i="52"/>
  <c r="AY38" i="52"/>
  <c r="AZ38" i="52"/>
  <c r="BA38" i="52"/>
  <c r="BB38" i="52"/>
  <c r="BC38" i="52"/>
  <c r="BD38" i="52"/>
  <c r="BE38" i="52"/>
  <c r="BF38" i="52"/>
  <c r="BG38" i="52"/>
  <c r="BH38" i="52"/>
  <c r="BI38" i="52"/>
  <c r="BJ38" i="52"/>
  <c r="BK38" i="52"/>
  <c r="BL38" i="52"/>
  <c r="DY38" i="52"/>
  <c r="FG38" i="52"/>
  <c r="AX39" i="52"/>
  <c r="AY39" i="52"/>
  <c r="AZ39" i="52"/>
  <c r="BA39" i="52"/>
  <c r="BB39" i="52"/>
  <c r="BC39" i="52"/>
  <c r="BD39" i="52"/>
  <c r="BE39" i="52"/>
  <c r="BF39" i="52"/>
  <c r="BG39" i="52"/>
  <c r="BH39" i="52"/>
  <c r="BI39" i="52"/>
  <c r="BJ39" i="52"/>
  <c r="BK39" i="52"/>
  <c r="BL39" i="52"/>
  <c r="DY39" i="52"/>
  <c r="FG39" i="52"/>
  <c r="AX40" i="52"/>
  <c r="AY40" i="52"/>
  <c r="AZ40" i="52"/>
  <c r="BA40" i="52"/>
  <c r="BB40" i="52"/>
  <c r="BC40" i="52"/>
  <c r="BD40" i="52"/>
  <c r="BE40" i="52"/>
  <c r="BF40" i="52"/>
  <c r="BG40" i="52"/>
  <c r="BH40" i="52"/>
  <c r="BI40" i="52"/>
  <c r="BJ40" i="52"/>
  <c r="BK40" i="52"/>
  <c r="BL40" i="52"/>
  <c r="DY40" i="52"/>
  <c r="FG40" i="52"/>
  <c r="AX41" i="52"/>
  <c r="AY41" i="52"/>
  <c r="AZ41" i="52"/>
  <c r="BA41" i="52"/>
  <c r="BB41" i="52"/>
  <c r="BC41" i="52"/>
  <c r="BD41" i="52"/>
  <c r="BE41" i="52"/>
  <c r="BF41" i="52"/>
  <c r="BG41" i="52"/>
  <c r="BH41" i="52"/>
  <c r="BI41" i="52"/>
  <c r="BJ41" i="52"/>
  <c r="BK41" i="52"/>
  <c r="BL41" i="52"/>
  <c r="DY41" i="52"/>
  <c r="FG41" i="52"/>
  <c r="AX42" i="52"/>
  <c r="AY42" i="52"/>
  <c r="AZ42" i="52"/>
  <c r="BA42" i="52"/>
  <c r="BB42" i="52"/>
  <c r="BC42" i="52"/>
  <c r="BD42" i="52"/>
  <c r="BE42" i="52"/>
  <c r="BF42" i="52"/>
  <c r="BG42" i="52"/>
  <c r="BH42" i="52"/>
  <c r="BI42" i="52"/>
  <c r="BJ42" i="52"/>
  <c r="BK42" i="52"/>
  <c r="BL42" i="52"/>
  <c r="DY42" i="52"/>
  <c r="FG42" i="52"/>
  <c r="AX43" i="52"/>
  <c r="AY43" i="52"/>
  <c r="AZ43" i="52"/>
  <c r="BA43" i="52"/>
  <c r="BB43" i="52"/>
  <c r="BC43" i="52"/>
  <c r="BD43" i="52"/>
  <c r="BE43" i="52"/>
  <c r="BF43" i="52"/>
  <c r="BG43" i="52"/>
  <c r="BH43" i="52"/>
  <c r="BI43" i="52"/>
  <c r="BJ43" i="52"/>
  <c r="BK43" i="52"/>
  <c r="BL43" i="52"/>
  <c r="DY43" i="52"/>
  <c r="FG43" i="52"/>
  <c r="AX44" i="52"/>
  <c r="AY44" i="52"/>
  <c r="AZ44" i="52"/>
  <c r="BA44" i="52"/>
  <c r="BB44" i="52"/>
  <c r="BC44" i="52"/>
  <c r="BD44" i="52"/>
  <c r="BE44" i="52"/>
  <c r="BF44" i="52"/>
  <c r="BG44" i="52"/>
  <c r="BH44" i="52"/>
  <c r="BI44" i="52"/>
  <c r="BJ44" i="52"/>
  <c r="BK44" i="52"/>
  <c r="BL44" i="52"/>
  <c r="DY44" i="52"/>
  <c r="FG44" i="52"/>
  <c r="AX45" i="52"/>
  <c r="AY45" i="52"/>
  <c r="AZ45" i="52"/>
  <c r="BA45" i="52"/>
  <c r="BB45" i="52"/>
  <c r="BC45" i="52"/>
  <c r="BD45" i="52"/>
  <c r="BE45" i="52"/>
  <c r="BF45" i="52"/>
  <c r="BG45" i="52"/>
  <c r="BH45" i="52"/>
  <c r="BI45" i="52"/>
  <c r="BJ45" i="52"/>
  <c r="BK45" i="52"/>
  <c r="BL45" i="52"/>
  <c r="DY45" i="52"/>
  <c r="FG45" i="52"/>
  <c r="AX46" i="52"/>
  <c r="AY46" i="52"/>
  <c r="AZ46" i="52"/>
  <c r="BA46" i="52"/>
  <c r="BB46" i="52"/>
  <c r="BC46" i="52"/>
  <c r="BD46" i="52"/>
  <c r="BE46" i="52"/>
  <c r="BF46" i="52"/>
  <c r="BG46" i="52"/>
  <c r="BH46" i="52"/>
  <c r="BI46" i="52"/>
  <c r="BJ46" i="52"/>
  <c r="BK46" i="52"/>
  <c r="BL46" i="52"/>
  <c r="DY46" i="52"/>
  <c r="FG46" i="52"/>
  <c r="AX47" i="52"/>
  <c r="AY47" i="52"/>
  <c r="AZ47" i="52"/>
  <c r="BA47" i="52"/>
  <c r="BB47" i="52"/>
  <c r="BC47" i="52"/>
  <c r="BD47" i="52"/>
  <c r="BE47" i="52"/>
  <c r="BF47" i="52"/>
  <c r="BG47" i="52"/>
  <c r="BH47" i="52"/>
  <c r="BI47" i="52"/>
  <c r="BJ47" i="52"/>
  <c r="BK47" i="52"/>
  <c r="BL47" i="52"/>
  <c r="DY47" i="52"/>
  <c r="FG47" i="52"/>
  <c r="AX48" i="52"/>
  <c r="AY48" i="52"/>
  <c r="AZ48" i="52"/>
  <c r="BA48" i="52"/>
  <c r="BB48" i="52"/>
  <c r="BC48" i="52"/>
  <c r="BD48" i="52"/>
  <c r="BE48" i="52"/>
  <c r="BF48" i="52"/>
  <c r="BG48" i="52"/>
  <c r="BH48" i="52"/>
  <c r="BI48" i="52"/>
  <c r="BJ48" i="52"/>
  <c r="BK48" i="52"/>
  <c r="BL48" i="52"/>
  <c r="DY48" i="52"/>
  <c r="FG48" i="52"/>
  <c r="AX49" i="52"/>
  <c r="AY49" i="52"/>
  <c r="AZ49" i="52"/>
  <c r="BA49" i="52"/>
  <c r="BB49" i="52"/>
  <c r="BC49" i="52"/>
  <c r="BD49" i="52"/>
  <c r="BE49" i="52"/>
  <c r="BF49" i="52"/>
  <c r="BG49" i="52"/>
  <c r="BH49" i="52"/>
  <c r="BI49" i="52"/>
  <c r="BJ49" i="52"/>
  <c r="BK49" i="52"/>
  <c r="BL49" i="52"/>
  <c r="DY49" i="52"/>
  <c r="FG49" i="52"/>
  <c r="AX50" i="52"/>
  <c r="AY50" i="52"/>
  <c r="AZ50" i="52"/>
  <c r="BA50" i="52"/>
  <c r="BB50" i="52"/>
  <c r="BC50" i="52"/>
  <c r="BD50" i="52"/>
  <c r="BE50" i="52"/>
  <c r="BF50" i="52"/>
  <c r="BG50" i="52"/>
  <c r="BH50" i="52"/>
  <c r="BI50" i="52"/>
  <c r="BJ50" i="52"/>
  <c r="BK50" i="52"/>
  <c r="BL50" i="52"/>
  <c r="DY50" i="52"/>
  <c r="FG50" i="52"/>
  <c r="AX51" i="52"/>
  <c r="AY51" i="52"/>
  <c r="AZ51" i="52"/>
  <c r="BA51" i="52"/>
  <c r="BB51" i="52"/>
  <c r="BC51" i="52"/>
  <c r="BD51" i="52"/>
  <c r="BE51" i="52"/>
  <c r="BF51" i="52"/>
  <c r="BG51" i="52"/>
  <c r="BH51" i="52"/>
  <c r="BI51" i="52"/>
  <c r="BJ51" i="52"/>
  <c r="BK51" i="52"/>
  <c r="BL51" i="52"/>
  <c r="DY51" i="52"/>
  <c r="FG51" i="52"/>
  <c r="AX52" i="52"/>
  <c r="AY52" i="52"/>
  <c r="AZ52" i="52"/>
  <c r="BA52" i="52"/>
  <c r="BB52" i="52"/>
  <c r="BC52" i="52"/>
  <c r="BD52" i="52"/>
  <c r="BE52" i="52"/>
  <c r="BF52" i="52"/>
  <c r="BG52" i="52"/>
  <c r="BH52" i="52"/>
  <c r="BI52" i="52"/>
  <c r="BJ52" i="52"/>
  <c r="BK52" i="52"/>
  <c r="BL52" i="52"/>
  <c r="DY52" i="52"/>
  <c r="FG52" i="52"/>
  <c r="AX53" i="52"/>
  <c r="AY53" i="52"/>
  <c r="AZ53" i="52"/>
  <c r="BA53" i="52"/>
  <c r="BB53" i="52"/>
  <c r="BC53" i="52"/>
  <c r="BD53" i="52"/>
  <c r="BE53" i="52"/>
  <c r="BF53" i="52"/>
  <c r="BG53" i="52"/>
  <c r="BH53" i="52"/>
  <c r="BI53" i="52"/>
  <c r="BJ53" i="52"/>
  <c r="BK53" i="52"/>
  <c r="BL53" i="52"/>
  <c r="DY53" i="52"/>
  <c r="FG53" i="52"/>
  <c r="AX54" i="52"/>
  <c r="AY54" i="52"/>
  <c r="AZ54" i="52"/>
  <c r="BA54" i="52"/>
  <c r="BB54" i="52"/>
  <c r="BC54" i="52"/>
  <c r="BD54" i="52"/>
  <c r="BE54" i="52"/>
  <c r="BF54" i="52"/>
  <c r="BG54" i="52"/>
  <c r="BH54" i="52"/>
  <c r="BI54" i="52"/>
  <c r="BJ54" i="52"/>
  <c r="BK54" i="52"/>
  <c r="BL54" i="52"/>
  <c r="DY54" i="52"/>
  <c r="FG54" i="52"/>
  <c r="AX55" i="52"/>
  <c r="AY55" i="52"/>
  <c r="AZ55" i="52"/>
  <c r="BA55" i="52"/>
  <c r="BB55" i="52"/>
  <c r="BC55" i="52"/>
  <c r="BD55" i="52"/>
  <c r="BE55" i="52"/>
  <c r="BF55" i="52"/>
  <c r="BG55" i="52"/>
  <c r="BH55" i="52"/>
  <c r="BI55" i="52"/>
  <c r="BJ55" i="52"/>
  <c r="BK55" i="52"/>
  <c r="BL55" i="52"/>
  <c r="DY55" i="52"/>
  <c r="FG55" i="52"/>
  <c r="AX56" i="52"/>
  <c r="AY56" i="52"/>
  <c r="AZ56" i="52"/>
  <c r="BA56" i="52"/>
  <c r="BB56" i="52"/>
  <c r="BC56" i="52"/>
  <c r="BD56" i="52"/>
  <c r="BE56" i="52"/>
  <c r="BF56" i="52"/>
  <c r="BG56" i="52"/>
  <c r="BH56" i="52"/>
  <c r="BI56" i="52"/>
  <c r="BJ56" i="52"/>
  <c r="BK56" i="52"/>
  <c r="BL56" i="52"/>
  <c r="DY56" i="52"/>
  <c r="FG56" i="52"/>
  <c r="AX57" i="52"/>
  <c r="AY57" i="52"/>
  <c r="AZ57" i="52"/>
  <c r="BA57" i="52"/>
  <c r="BB57" i="52"/>
  <c r="BC57" i="52"/>
  <c r="BD57" i="52"/>
  <c r="BE57" i="52"/>
  <c r="BF57" i="52"/>
  <c r="BG57" i="52"/>
  <c r="BH57" i="52"/>
  <c r="BI57" i="52"/>
  <c r="BJ57" i="52"/>
  <c r="BK57" i="52"/>
  <c r="BL57" i="52"/>
  <c r="DY57" i="52"/>
  <c r="FG57" i="52"/>
  <c r="AX58" i="52"/>
  <c r="AY58" i="52"/>
  <c r="AZ58" i="52"/>
  <c r="BA58" i="52"/>
  <c r="BB58" i="52"/>
  <c r="BC58" i="52"/>
  <c r="BD58" i="52"/>
  <c r="BE58" i="52"/>
  <c r="BF58" i="52"/>
  <c r="BG58" i="52"/>
  <c r="BH58" i="52"/>
  <c r="BI58" i="52"/>
  <c r="BJ58" i="52"/>
  <c r="BK58" i="52"/>
  <c r="BL58" i="52"/>
  <c r="DY58" i="52"/>
  <c r="FG58" i="52"/>
  <c r="AX59" i="52"/>
  <c r="AY59" i="52"/>
  <c r="AZ59" i="52"/>
  <c r="BA59" i="52"/>
  <c r="BB59" i="52"/>
  <c r="BC59" i="52"/>
  <c r="BD59" i="52"/>
  <c r="BE59" i="52"/>
  <c r="BF59" i="52"/>
  <c r="BG59" i="52"/>
  <c r="BH59" i="52"/>
  <c r="BI59" i="52"/>
  <c r="BJ59" i="52"/>
  <c r="BK59" i="52"/>
  <c r="BL59" i="52"/>
  <c r="DY59" i="52"/>
  <c r="FG59" i="52"/>
  <c r="AX60" i="52"/>
  <c r="AY60" i="52"/>
  <c r="AZ60" i="52"/>
  <c r="BA60" i="52"/>
  <c r="BB60" i="52"/>
  <c r="BC60" i="52"/>
  <c r="BD60" i="52"/>
  <c r="BE60" i="52"/>
  <c r="BF60" i="52"/>
  <c r="BG60" i="52"/>
  <c r="BH60" i="52"/>
  <c r="BI60" i="52"/>
  <c r="BJ60" i="52"/>
  <c r="BK60" i="52"/>
  <c r="BL60" i="52"/>
  <c r="DY60" i="52"/>
  <c r="FG60" i="52"/>
  <c r="AX61" i="52"/>
  <c r="AY61" i="52"/>
  <c r="AZ61" i="52"/>
  <c r="BA61" i="52"/>
  <c r="BB61" i="52"/>
  <c r="BC61" i="52"/>
  <c r="BD61" i="52"/>
  <c r="BE61" i="52"/>
  <c r="BF61" i="52"/>
  <c r="BG61" i="52"/>
  <c r="BH61" i="52"/>
  <c r="BI61" i="52"/>
  <c r="BJ61" i="52"/>
  <c r="BK61" i="52"/>
  <c r="BL61" i="52"/>
  <c r="DY61" i="52"/>
  <c r="FG61" i="52"/>
  <c r="BZ45" i="52" l="1"/>
  <c r="DI45" i="52" s="1"/>
  <c r="DT45" i="52" s="1"/>
  <c r="BY23" i="52"/>
  <c r="DH23" i="52" s="1"/>
  <c r="DS23" i="52" s="1"/>
  <c r="BQ19" i="52"/>
  <c r="CM19" i="52" s="1"/>
  <c r="DM19" i="52" s="1"/>
  <c r="BR49" i="52"/>
  <c r="CS49" i="52" s="1"/>
  <c r="EY49" i="52" s="1"/>
  <c r="BP51" i="52"/>
  <c r="BZ47" i="52"/>
  <c r="DI47" i="52" s="1"/>
  <c r="DT47" i="52" s="1"/>
  <c r="BW16" i="52"/>
  <c r="DA16" i="52" s="1"/>
  <c r="DX16" i="52" s="1"/>
  <c r="BR29" i="52"/>
  <c r="CS29" i="52" s="1"/>
  <c r="EY29" i="52" s="1"/>
  <c r="BO55" i="52"/>
  <c r="CG55" i="52" s="1"/>
  <c r="BO40" i="52"/>
  <c r="CG40" i="52" s="1"/>
  <c r="CA41" i="52"/>
  <c r="DG41" i="52" s="1"/>
  <c r="BX45" i="52"/>
  <c r="DE45" i="52" s="1"/>
  <c r="FQ45" i="52" s="1"/>
  <c r="BO44" i="52"/>
  <c r="CC44" i="52" s="1"/>
  <c r="CN44" i="52" s="1"/>
  <c r="FE44" i="52" s="1"/>
  <c r="BR38" i="52"/>
  <c r="CS38" i="52" s="1"/>
  <c r="EY38" i="52" s="1"/>
  <c r="BQ15" i="52"/>
  <c r="CM15" i="52" s="1"/>
  <c r="DM15" i="52" s="1"/>
  <c r="BP38" i="52"/>
  <c r="CH38" i="52" s="1"/>
  <c r="BT28" i="52"/>
  <c r="BY21" i="52"/>
  <c r="DH21" i="52" s="1"/>
  <c r="DS21" i="52" s="1"/>
  <c r="BP61" i="52"/>
  <c r="CH61" i="52" s="1"/>
  <c r="BZ56" i="52"/>
  <c r="DI56" i="52" s="1"/>
  <c r="DT56" i="52" s="1"/>
  <c r="BV52" i="52"/>
  <c r="CZ52" i="52" s="1"/>
  <c r="DW52" i="52" s="1"/>
  <c r="CA37" i="52"/>
  <c r="DG37" i="52" s="1"/>
  <c r="DR37" i="52" s="1"/>
  <c r="BQ36" i="52"/>
  <c r="CM36" i="52" s="1"/>
  <c r="FD36" i="52" s="1"/>
  <c r="BV27" i="52"/>
  <c r="CZ27" i="52" s="1"/>
  <c r="DW27" i="52" s="1"/>
  <c r="BR23" i="52"/>
  <c r="CS23" i="52" s="1"/>
  <c r="BX17" i="52"/>
  <c r="DE17" i="52" s="1"/>
  <c r="FQ17" i="52" s="1"/>
  <c r="BW29" i="52"/>
  <c r="DA29" i="52" s="1"/>
  <c r="DX29" i="52" s="1"/>
  <c r="BY35" i="52"/>
  <c r="DH35" i="52" s="1"/>
  <c r="DS35" i="52" s="1"/>
  <c r="BT60" i="52"/>
  <c r="BV57" i="52"/>
  <c r="CZ57" i="52" s="1"/>
  <c r="DW57" i="52" s="1"/>
  <c r="BU46" i="52"/>
  <c r="CL46" i="52" s="1"/>
  <c r="FF46" i="52" s="1"/>
  <c r="BT41" i="52"/>
  <c r="BS30" i="52"/>
  <c r="CQ30" i="52" s="1"/>
  <c r="BP24" i="52"/>
  <c r="CH24" i="52" s="1"/>
  <c r="BR21" i="52"/>
  <c r="CS21" i="52" s="1"/>
  <c r="EY21" i="52" s="1"/>
  <c r="BV20" i="52"/>
  <c r="CZ20" i="52" s="1"/>
  <c r="DW20" i="52" s="1"/>
  <c r="BO14" i="52"/>
  <c r="CC14" i="52" s="1"/>
  <c r="BV58" i="52"/>
  <c r="CZ58" i="52" s="1"/>
  <c r="DW58" i="52" s="1"/>
  <c r="BZ54" i="52"/>
  <c r="DI54" i="52" s="1"/>
  <c r="DT54" i="52" s="1"/>
  <c r="BY51" i="52"/>
  <c r="DH51" i="52" s="1"/>
  <c r="DS51" i="52" s="1"/>
  <c r="BV50" i="52"/>
  <c r="CZ50" i="52" s="1"/>
  <c r="DW50" i="52" s="1"/>
  <c r="BS47" i="52"/>
  <c r="CQ47" i="52" s="1"/>
  <c r="EX47" i="52" s="1"/>
  <c r="BS32" i="52"/>
  <c r="CQ32" i="52" s="1"/>
  <c r="EX32" i="52" s="1"/>
  <c r="BZ19" i="52"/>
  <c r="DI19" i="52" s="1"/>
  <c r="DT19" i="52" s="1"/>
  <c r="BP17" i="52"/>
  <c r="CH17" i="52" s="1"/>
  <c r="BO33" i="52"/>
  <c r="CG33" i="52" s="1"/>
  <c r="BZ36" i="52"/>
  <c r="DI36" i="52" s="1"/>
  <c r="DT36" i="52" s="1"/>
  <c r="BQ31" i="52"/>
  <c r="CM31" i="52" s="1"/>
  <c r="DM31" i="52" s="1"/>
  <c r="BU20" i="52"/>
  <c r="CL20" i="52" s="1"/>
  <c r="BY19" i="52"/>
  <c r="DH19" i="52" s="1"/>
  <c r="DS19" i="52" s="1"/>
  <c r="CC40" i="52"/>
  <c r="CN40" i="52" s="1"/>
  <c r="FE40" i="52" s="1"/>
  <c r="BV55" i="52"/>
  <c r="CZ55" i="52" s="1"/>
  <c r="DW55" i="52" s="1"/>
  <c r="BR47" i="52"/>
  <c r="CS47" i="52" s="1"/>
  <c r="EY47" i="52" s="1"/>
  <c r="BS41" i="52"/>
  <c r="CQ41" i="52" s="1"/>
  <c r="EX41" i="52" s="1"/>
  <c r="BW39" i="52"/>
  <c r="DA39" i="52" s="1"/>
  <c r="DX39" i="52" s="1"/>
  <c r="BO31" i="52"/>
  <c r="BO29" i="52"/>
  <c r="CG29" i="52" s="1"/>
  <c r="BX31" i="52"/>
  <c r="DE31" i="52" s="1"/>
  <c r="FQ31" i="52" s="1"/>
  <c r="BU60" i="52"/>
  <c r="CL60" i="52" s="1"/>
  <c r="FF60" i="52" s="1"/>
  <c r="BR56" i="52"/>
  <c r="CS56" i="52" s="1"/>
  <c r="EY56" i="52" s="1"/>
  <c r="BX52" i="52"/>
  <c r="DE52" i="52" s="1"/>
  <c r="FQ52" i="52" s="1"/>
  <c r="BV46" i="52"/>
  <c r="CZ46" i="52" s="1"/>
  <c r="DW46" i="52" s="1"/>
  <c r="BO46" i="52"/>
  <c r="BR44" i="52"/>
  <c r="CS44" i="52" s="1"/>
  <c r="EY44" i="52" s="1"/>
  <c r="BX38" i="52"/>
  <c r="DE38" i="52" s="1"/>
  <c r="FQ38" i="52" s="1"/>
  <c r="BV37" i="52"/>
  <c r="CZ37" i="52" s="1"/>
  <c r="DW37" i="52" s="1"/>
  <c r="BW33" i="52"/>
  <c r="DA33" i="52" s="1"/>
  <c r="DX33" i="52" s="1"/>
  <c r="BR33" i="52"/>
  <c r="CS33" i="52" s="1"/>
  <c r="EY33" i="52" s="1"/>
  <c r="BU23" i="52"/>
  <c r="CL23" i="52" s="1"/>
  <c r="FF23" i="52" s="1"/>
  <c r="BQ61" i="52"/>
  <c r="CM61" i="52" s="1"/>
  <c r="DM61" i="52" s="1"/>
  <c r="BQ57" i="52"/>
  <c r="CM57" i="52" s="1"/>
  <c r="DM57" i="52" s="1"/>
  <c r="BO50" i="52"/>
  <c r="CG50" i="52" s="1"/>
  <c r="BW38" i="52"/>
  <c r="DA38" i="52" s="1"/>
  <c r="DX38" i="52" s="1"/>
  <c r="BX27" i="52"/>
  <c r="DE27" i="52" s="1"/>
  <c r="FQ27" i="52" s="1"/>
  <c r="BX61" i="52"/>
  <c r="DE61" i="52" s="1"/>
  <c r="FQ61" i="52" s="1"/>
  <c r="BT57" i="52"/>
  <c r="BR39" i="52"/>
  <c r="CS39" i="52" s="1"/>
  <c r="EY39" i="52" s="1"/>
  <c r="CA30" i="52"/>
  <c r="DG30" i="52" s="1"/>
  <c r="BV22" i="52"/>
  <c r="CZ22" i="52" s="1"/>
  <c r="DW22" i="52" s="1"/>
  <c r="BX21" i="52"/>
  <c r="DE21" i="52" s="1"/>
  <c r="FQ21" i="52" s="1"/>
  <c r="BV60" i="52"/>
  <c r="CZ60" i="52" s="1"/>
  <c r="DW60" i="52" s="1"/>
  <c r="BV54" i="52"/>
  <c r="CZ54" i="52" s="1"/>
  <c r="DW54" i="52" s="1"/>
  <c r="BV38" i="52"/>
  <c r="CZ38" i="52" s="1"/>
  <c r="DW38" i="52" s="1"/>
  <c r="BS37" i="52"/>
  <c r="CQ37" i="52" s="1"/>
  <c r="EX37" i="52" s="1"/>
  <c r="BS33" i="52"/>
  <c r="CQ33" i="52" s="1"/>
  <c r="EX33" i="52" s="1"/>
  <c r="BP27" i="52"/>
  <c r="CH27" i="52" s="1"/>
  <c r="BS21" i="52"/>
  <c r="CQ21" i="52" s="1"/>
  <c r="EX21" i="52" s="1"/>
  <c r="BO16" i="52"/>
  <c r="BU58" i="52"/>
  <c r="CL58" i="52" s="1"/>
  <c r="FF58" i="52" s="1"/>
  <c r="BR54" i="52"/>
  <c r="CS54" i="52" s="1"/>
  <c r="EY54" i="52" s="1"/>
  <c r="BZ49" i="52"/>
  <c r="DI49" i="52" s="1"/>
  <c r="DT49" i="52" s="1"/>
  <c r="BQ46" i="52"/>
  <c r="CM46" i="52" s="1"/>
  <c r="DM46" i="52" s="1"/>
  <c r="BS39" i="52"/>
  <c r="CQ39" i="52" s="1"/>
  <c r="EX39" i="52" s="1"/>
  <c r="BO38" i="52"/>
  <c r="CA21" i="52"/>
  <c r="DG21" i="52" s="1"/>
  <c r="BQ16" i="52"/>
  <c r="CM16" i="52" s="1"/>
  <c r="BS50" i="52"/>
  <c r="CQ50" i="52" s="1"/>
  <c r="EX50" i="52" s="1"/>
  <c r="BQ59" i="52"/>
  <c r="CM59" i="52" s="1"/>
  <c r="FD59" i="52" s="1"/>
  <c r="BQ51" i="52"/>
  <c r="CM51" i="52" s="1"/>
  <c r="DM51" i="52" s="1"/>
  <c r="BY49" i="52"/>
  <c r="DH49" i="52" s="1"/>
  <c r="DS49" i="52" s="1"/>
  <c r="BQ47" i="52"/>
  <c r="CM47" i="52" s="1"/>
  <c r="FD47" i="52" s="1"/>
  <c r="BP37" i="52"/>
  <c r="CH37" i="52" s="1"/>
  <c r="BZ23" i="52"/>
  <c r="DI23" i="52" s="1"/>
  <c r="DT23" i="52" s="1"/>
  <c r="BQ20" i="52"/>
  <c r="CM20" i="52" s="1"/>
  <c r="DM20" i="52" s="1"/>
  <c r="BX59" i="52"/>
  <c r="DE59" i="52" s="1"/>
  <c r="FQ59" i="52" s="1"/>
  <c r="BO61" i="52"/>
  <c r="CG61" i="52" s="1"/>
  <c r="CA60" i="52"/>
  <c r="DG60" i="52" s="1"/>
  <c r="BS60" i="52"/>
  <c r="CQ60" i="52" s="1"/>
  <c r="EX60" i="52" s="1"/>
  <c r="BW59" i="52"/>
  <c r="DA59" i="52" s="1"/>
  <c r="DX59" i="52" s="1"/>
  <c r="BO59" i="52"/>
  <c r="CG59" i="52" s="1"/>
  <c r="CA58" i="52"/>
  <c r="DG58" i="52" s="1"/>
  <c r="BS58" i="52"/>
  <c r="CQ58" i="52" s="1"/>
  <c r="EX58" i="52" s="1"/>
  <c r="BS57" i="52"/>
  <c r="CQ57" i="52" s="1"/>
  <c r="EX57" i="52" s="1"/>
  <c r="BW56" i="52"/>
  <c r="DA56" i="52" s="1"/>
  <c r="BS56" i="52"/>
  <c r="CQ56" i="52" s="1"/>
  <c r="EX56" i="52" s="1"/>
  <c r="CA56" i="52"/>
  <c r="DG56" i="52" s="1"/>
  <c r="BU56" i="52"/>
  <c r="CL56" i="52" s="1"/>
  <c r="FF56" i="52" s="1"/>
  <c r="BP56" i="52"/>
  <c r="CH56" i="52" s="1"/>
  <c r="BX56" i="52"/>
  <c r="DE56" i="52" s="1"/>
  <c r="FQ56" i="52" s="1"/>
  <c r="BP55" i="52"/>
  <c r="CH55" i="52" s="1"/>
  <c r="BX55" i="52"/>
  <c r="DE55" i="52" s="1"/>
  <c r="FQ55" i="52" s="1"/>
  <c r="BO53" i="52"/>
  <c r="BX53" i="52"/>
  <c r="DE53" i="52" s="1"/>
  <c r="FQ53" i="52" s="1"/>
  <c r="BR53" i="52"/>
  <c r="CS53" i="52" s="1"/>
  <c r="CA53" i="52"/>
  <c r="DG53" i="52" s="1"/>
  <c r="BW61" i="52"/>
  <c r="DA61" i="52" s="1"/>
  <c r="DX61" i="52" s="1"/>
  <c r="BV61" i="52"/>
  <c r="CZ61" i="52" s="1"/>
  <c r="DW61" i="52" s="1"/>
  <c r="BZ60" i="52"/>
  <c r="DI60" i="52" s="1"/>
  <c r="DT60" i="52" s="1"/>
  <c r="BR60" i="52"/>
  <c r="CS60" i="52" s="1"/>
  <c r="BV59" i="52"/>
  <c r="CZ59" i="52" s="1"/>
  <c r="DW59" i="52" s="1"/>
  <c r="BZ58" i="52"/>
  <c r="DI58" i="52" s="1"/>
  <c r="DT58" i="52" s="1"/>
  <c r="BR58" i="52"/>
  <c r="CS58" i="52" s="1"/>
  <c r="BT56" i="52"/>
  <c r="BS48" i="52"/>
  <c r="CQ48" i="52" s="1"/>
  <c r="EX48" i="52" s="1"/>
  <c r="CA48" i="52"/>
  <c r="DG48" i="52" s="1"/>
  <c r="BU48" i="52"/>
  <c r="CL48" i="52" s="1"/>
  <c r="FF48" i="52" s="1"/>
  <c r="BV48" i="52"/>
  <c r="CZ48" i="52" s="1"/>
  <c r="DW48" i="52" s="1"/>
  <c r="BY60" i="52"/>
  <c r="DH60" i="52" s="1"/>
  <c r="DS60" i="52" s="1"/>
  <c r="BU59" i="52"/>
  <c r="CL59" i="52" s="1"/>
  <c r="FF59" i="52" s="1"/>
  <c r="BY58" i="52"/>
  <c r="DH58" i="52" s="1"/>
  <c r="DS58" i="52" s="1"/>
  <c r="BQ58" i="52"/>
  <c r="CM58" i="52" s="1"/>
  <c r="CA57" i="52"/>
  <c r="DG57" i="52" s="1"/>
  <c r="BP57" i="52"/>
  <c r="CH57" i="52" s="1"/>
  <c r="BR57" i="52"/>
  <c r="CS57" i="52" s="1"/>
  <c r="BZ57" i="52"/>
  <c r="DI57" i="52" s="1"/>
  <c r="DT57" i="52" s="1"/>
  <c r="BU57" i="52"/>
  <c r="CL57" i="52" s="1"/>
  <c r="FF57" i="52" s="1"/>
  <c r="BV56" i="52"/>
  <c r="CZ56" i="52" s="1"/>
  <c r="DW56" i="52" s="1"/>
  <c r="BU61" i="52"/>
  <c r="CL61" i="52" s="1"/>
  <c r="FF61" i="52" s="1"/>
  <c r="BQ60" i="52"/>
  <c r="CM60" i="52" s="1"/>
  <c r="BT61" i="52"/>
  <c r="BX60" i="52"/>
  <c r="DE60" i="52" s="1"/>
  <c r="FQ60" i="52" s="1"/>
  <c r="BP60" i="52"/>
  <c r="CH60" i="52" s="1"/>
  <c r="BT59" i="52"/>
  <c r="BX58" i="52"/>
  <c r="DE58" i="52" s="1"/>
  <c r="FQ58" i="52" s="1"/>
  <c r="BP58" i="52"/>
  <c r="CH58" i="52" s="1"/>
  <c r="BY57" i="52"/>
  <c r="DH57" i="52" s="1"/>
  <c r="DS57" i="52" s="1"/>
  <c r="BO57" i="52"/>
  <c r="CG57" i="52" s="1"/>
  <c r="BO56" i="52"/>
  <c r="BW53" i="52"/>
  <c r="DA53" i="52" s="1"/>
  <c r="DX53" i="52" s="1"/>
  <c r="BT58" i="52"/>
  <c r="CA61" i="52"/>
  <c r="DG61" i="52" s="1"/>
  <c r="BS61" i="52"/>
  <c r="CQ61" i="52" s="1"/>
  <c r="EX61" i="52" s="1"/>
  <c r="BW60" i="52"/>
  <c r="DA60" i="52" s="1"/>
  <c r="DX60" i="52" s="1"/>
  <c r="BO60" i="52"/>
  <c r="CA59" i="52"/>
  <c r="DG59" i="52" s="1"/>
  <c r="BS59" i="52"/>
  <c r="CQ59" i="52" s="1"/>
  <c r="EX59" i="52" s="1"/>
  <c r="BW58" i="52"/>
  <c r="DA58" i="52" s="1"/>
  <c r="DX58" i="52" s="1"/>
  <c r="BO58" i="52"/>
  <c r="BX57" i="52"/>
  <c r="DE57" i="52" s="1"/>
  <c r="FQ57" i="52" s="1"/>
  <c r="BS54" i="52"/>
  <c r="CQ54" i="52" s="1"/>
  <c r="EX54" i="52" s="1"/>
  <c r="CA54" i="52"/>
  <c r="DG54" i="52" s="1"/>
  <c r="BT54" i="52"/>
  <c r="BU54" i="52"/>
  <c r="CL54" i="52" s="1"/>
  <c r="FF54" i="52" s="1"/>
  <c r="BO54" i="52"/>
  <c r="CG54" i="52" s="1"/>
  <c r="BW54" i="52"/>
  <c r="DA54" i="52" s="1"/>
  <c r="BP54" i="52"/>
  <c r="CH54" i="52" s="1"/>
  <c r="BX54" i="52"/>
  <c r="DE54" i="52" s="1"/>
  <c r="FQ54" i="52" s="1"/>
  <c r="BY54" i="52"/>
  <c r="DH54" i="52" s="1"/>
  <c r="DS54" i="52" s="1"/>
  <c r="BP53" i="52"/>
  <c r="CH53" i="52" s="1"/>
  <c r="BP52" i="52"/>
  <c r="CH52" i="52" s="1"/>
  <c r="BY52" i="52"/>
  <c r="DH52" i="52" s="1"/>
  <c r="DS52" i="52" s="1"/>
  <c r="BS52" i="52"/>
  <c r="CQ52" i="52" s="1"/>
  <c r="EX52" i="52" s="1"/>
  <c r="BR42" i="52"/>
  <c r="CS42" i="52" s="1"/>
  <c r="BZ42" i="52"/>
  <c r="DI42" i="52" s="1"/>
  <c r="DT42" i="52" s="1"/>
  <c r="BO42" i="52"/>
  <c r="CG42" i="52" s="1"/>
  <c r="BT42" i="52"/>
  <c r="BW42" i="52"/>
  <c r="DA42" i="52" s="1"/>
  <c r="DX42" i="52" s="1"/>
  <c r="BP59" i="52"/>
  <c r="CH59" i="52" s="1"/>
  <c r="BZ61" i="52"/>
  <c r="DI61" i="52" s="1"/>
  <c r="DT61" i="52" s="1"/>
  <c r="BR61" i="52"/>
  <c r="CS61" i="52" s="1"/>
  <c r="BZ59" i="52"/>
  <c r="DI59" i="52" s="1"/>
  <c r="DT59" i="52" s="1"/>
  <c r="BR59" i="52"/>
  <c r="CS59" i="52" s="1"/>
  <c r="BW57" i="52"/>
  <c r="DA57" i="52" s="1"/>
  <c r="DX57" i="52" s="1"/>
  <c r="BY61" i="52"/>
  <c r="DH61" i="52" s="1"/>
  <c r="DS61" i="52" s="1"/>
  <c r="BY59" i="52"/>
  <c r="DH59" i="52" s="1"/>
  <c r="DS59" i="52" s="1"/>
  <c r="BV53" i="52"/>
  <c r="CZ53" i="52" s="1"/>
  <c r="DW53" i="52" s="1"/>
  <c r="BY56" i="52"/>
  <c r="DH56" i="52" s="1"/>
  <c r="DS56" i="52" s="1"/>
  <c r="BQ56" i="52"/>
  <c r="CM56" i="52" s="1"/>
  <c r="BU55" i="52"/>
  <c r="CL55" i="52" s="1"/>
  <c r="FF55" i="52" s="1"/>
  <c r="BQ54" i="52"/>
  <c r="CM54" i="52" s="1"/>
  <c r="BU53" i="52"/>
  <c r="CL53" i="52" s="1"/>
  <c r="BU52" i="52"/>
  <c r="CL52" i="52" s="1"/>
  <c r="FF52" i="52" s="1"/>
  <c r="BX51" i="52"/>
  <c r="DE51" i="52" s="1"/>
  <c r="FQ51" i="52" s="1"/>
  <c r="BU50" i="52"/>
  <c r="CL50" i="52" s="1"/>
  <c r="FF50" i="52" s="1"/>
  <c r="BT40" i="52"/>
  <c r="BW40" i="52"/>
  <c r="DA40" i="52" s="1"/>
  <c r="DX40" i="52" s="1"/>
  <c r="CC55" i="52"/>
  <c r="BT55" i="52"/>
  <c r="BT53" i="52"/>
  <c r="BT52" i="52"/>
  <c r="BW51" i="52"/>
  <c r="DA51" i="52" s="1"/>
  <c r="DX51" i="52" s="1"/>
  <c r="BO49" i="52"/>
  <c r="CG49" i="52" s="1"/>
  <c r="BW49" i="52"/>
  <c r="DA49" i="52" s="1"/>
  <c r="DX49" i="52" s="1"/>
  <c r="BP49" i="52"/>
  <c r="CH49" i="52" s="1"/>
  <c r="BX49" i="52"/>
  <c r="DE49" i="52" s="1"/>
  <c r="FQ49" i="52" s="1"/>
  <c r="BQ48" i="52"/>
  <c r="CM48" i="52" s="1"/>
  <c r="CA55" i="52"/>
  <c r="DG55" i="52" s="1"/>
  <c r="AB55" i="52" s="1"/>
  <c r="BS55" i="52"/>
  <c r="CQ55" i="52" s="1"/>
  <c r="EX55" i="52" s="1"/>
  <c r="BU51" i="52"/>
  <c r="CL51" i="52" s="1"/>
  <c r="FF51" i="52" s="1"/>
  <c r="BS49" i="52"/>
  <c r="CQ49" i="52" s="1"/>
  <c r="EX49" i="52" s="1"/>
  <c r="BZ55" i="52"/>
  <c r="DI55" i="52" s="1"/>
  <c r="DT55" i="52" s="1"/>
  <c r="BR55" i="52"/>
  <c r="CS55" i="52" s="1"/>
  <c r="BZ53" i="52"/>
  <c r="DI53" i="52" s="1"/>
  <c r="DT53" i="52" s="1"/>
  <c r="BQ53" i="52"/>
  <c r="CM53" i="52" s="1"/>
  <c r="CA52" i="52"/>
  <c r="DG52" i="52" s="1"/>
  <c r="BR52" i="52"/>
  <c r="CS52" i="52" s="1"/>
  <c r="BR51" i="52"/>
  <c r="CS51" i="52" s="1"/>
  <c r="CH51" i="52"/>
  <c r="BQ49" i="52"/>
  <c r="CM49" i="52" s="1"/>
  <c r="BV45" i="52"/>
  <c r="CZ45" i="52" s="1"/>
  <c r="DW45" i="52" s="1"/>
  <c r="BY55" i="52"/>
  <c r="DH55" i="52" s="1"/>
  <c r="DS55" i="52" s="1"/>
  <c r="BQ55" i="52"/>
  <c r="CM55" i="52" s="1"/>
  <c r="BY53" i="52"/>
  <c r="DH53" i="52" s="1"/>
  <c r="DS53" i="52" s="1"/>
  <c r="BS53" i="52"/>
  <c r="CQ53" i="52" s="1"/>
  <c r="EX53" i="52" s="1"/>
  <c r="BZ52" i="52"/>
  <c r="DI52" i="52" s="1"/>
  <c r="DT52" i="52" s="1"/>
  <c r="BQ52" i="52"/>
  <c r="CM52" i="52" s="1"/>
  <c r="BO52" i="52"/>
  <c r="BW52" i="52"/>
  <c r="DA52" i="52" s="1"/>
  <c r="BQ50" i="52"/>
  <c r="CM50" i="52" s="1"/>
  <c r="BO48" i="52"/>
  <c r="CG48" i="52" s="1"/>
  <c r="BY46" i="52"/>
  <c r="DH46" i="52" s="1"/>
  <c r="DS46" i="52" s="1"/>
  <c r="BS46" i="52"/>
  <c r="CQ46" i="52" s="1"/>
  <c r="EX46" i="52" s="1"/>
  <c r="CA46" i="52"/>
  <c r="DG46" i="52" s="1"/>
  <c r="BT46" i="52"/>
  <c r="BS51" i="52"/>
  <c r="CQ51" i="52" s="1"/>
  <c r="EX51" i="52" s="1"/>
  <c r="CA51" i="52"/>
  <c r="DG51" i="52" s="1"/>
  <c r="BT51" i="52"/>
  <c r="BV51" i="52"/>
  <c r="CZ51" i="52" s="1"/>
  <c r="DW51" i="52" s="1"/>
  <c r="BW44" i="52"/>
  <c r="DA44" i="52" s="1"/>
  <c r="BZ44" i="52"/>
  <c r="DI44" i="52" s="1"/>
  <c r="DT44" i="52" s="1"/>
  <c r="BP43" i="52"/>
  <c r="CH43" i="52" s="1"/>
  <c r="BS43" i="52"/>
  <c r="CQ43" i="52" s="1"/>
  <c r="EX43" i="52" s="1"/>
  <c r="BX43" i="52"/>
  <c r="DE43" i="52" s="1"/>
  <c r="FQ43" i="52" s="1"/>
  <c r="CA43" i="52"/>
  <c r="DG43" i="52" s="1"/>
  <c r="BW55" i="52"/>
  <c r="DA55" i="52" s="1"/>
  <c r="DX55" i="52" s="1"/>
  <c r="BZ51" i="52"/>
  <c r="DI51" i="52" s="1"/>
  <c r="DT51" i="52" s="1"/>
  <c r="BO51" i="52"/>
  <c r="CG51" i="52" s="1"/>
  <c r="CA50" i="52"/>
  <c r="DG50" i="52" s="1"/>
  <c r="BY47" i="52"/>
  <c r="DH47" i="52" s="1"/>
  <c r="DS47" i="52" s="1"/>
  <c r="BO47" i="52"/>
  <c r="CG47" i="52" s="1"/>
  <c r="BW47" i="52"/>
  <c r="DA47" i="52" s="1"/>
  <c r="DX47" i="52" s="1"/>
  <c r="BP47" i="52"/>
  <c r="CH47" i="52" s="1"/>
  <c r="BX47" i="52"/>
  <c r="DE47" i="52" s="1"/>
  <c r="FQ47" i="52" s="1"/>
  <c r="BT50" i="52"/>
  <c r="BT48" i="52"/>
  <c r="BS45" i="52"/>
  <c r="CQ45" i="52" s="1"/>
  <c r="EX45" i="52" s="1"/>
  <c r="BQ42" i="52"/>
  <c r="CM42" i="52" s="1"/>
  <c r="BR40" i="52"/>
  <c r="CS40" i="52" s="1"/>
  <c r="BO34" i="52"/>
  <c r="BQ34" i="52"/>
  <c r="CM34" i="52" s="1"/>
  <c r="BS34" i="52"/>
  <c r="CQ34" i="52" s="1"/>
  <c r="EX34" i="52" s="1"/>
  <c r="BW34" i="52"/>
  <c r="DA34" i="52" s="1"/>
  <c r="DX34" i="52" s="1"/>
  <c r="BZ50" i="52"/>
  <c r="DI50" i="52" s="1"/>
  <c r="DT50" i="52" s="1"/>
  <c r="BR50" i="52"/>
  <c r="CS50" i="52" s="1"/>
  <c r="BV49" i="52"/>
  <c r="CZ49" i="52" s="1"/>
  <c r="DW49" i="52" s="1"/>
  <c r="BZ48" i="52"/>
  <c r="DI48" i="52" s="1"/>
  <c r="DT48" i="52" s="1"/>
  <c r="BR48" i="52"/>
  <c r="CS48" i="52" s="1"/>
  <c r="BV47" i="52"/>
  <c r="CZ47" i="52" s="1"/>
  <c r="DW47" i="52" s="1"/>
  <c r="BZ46" i="52"/>
  <c r="DI46" i="52" s="1"/>
  <c r="DT46" i="52" s="1"/>
  <c r="BR46" i="52"/>
  <c r="CS46" i="52" s="1"/>
  <c r="BR45" i="52"/>
  <c r="CS45" i="52" s="1"/>
  <c r="BT45" i="52"/>
  <c r="BU45" i="52"/>
  <c r="CL45" i="52" s="1"/>
  <c r="FF45" i="52" s="1"/>
  <c r="BO45" i="52"/>
  <c r="CG45" i="52" s="1"/>
  <c r="BW45" i="52"/>
  <c r="DA45" i="52" s="1"/>
  <c r="DX45" i="52" s="1"/>
  <c r="BQ45" i="52"/>
  <c r="CM45" i="52" s="1"/>
  <c r="BY45" i="52"/>
  <c r="DH45" i="52" s="1"/>
  <c r="DS45" i="52" s="1"/>
  <c r="BT43" i="52"/>
  <c r="BU43" i="52"/>
  <c r="CL43" i="52" s="1"/>
  <c r="FF43" i="52" s="1"/>
  <c r="BV43" i="52"/>
  <c r="CZ43" i="52" s="1"/>
  <c r="DW43" i="52" s="1"/>
  <c r="BO43" i="52"/>
  <c r="CG43" i="52" s="1"/>
  <c r="BW43" i="52"/>
  <c r="DA43" i="52" s="1"/>
  <c r="DX43" i="52" s="1"/>
  <c r="BQ43" i="52"/>
  <c r="CM43" i="52" s="1"/>
  <c r="BY43" i="52"/>
  <c r="DH43" i="52" s="1"/>
  <c r="DS43" i="52" s="1"/>
  <c r="BR43" i="52"/>
  <c r="CS43" i="52" s="1"/>
  <c r="BZ43" i="52"/>
  <c r="DI43" i="52" s="1"/>
  <c r="DT43" i="52" s="1"/>
  <c r="BP42" i="52"/>
  <c r="BY50" i="52"/>
  <c r="DH50" i="52" s="1"/>
  <c r="DS50" i="52" s="1"/>
  <c r="BU49" i="52"/>
  <c r="CL49" i="52" s="1"/>
  <c r="FF49" i="52" s="1"/>
  <c r="BY48" i="52"/>
  <c r="DH48" i="52" s="1"/>
  <c r="DS48" i="52" s="1"/>
  <c r="BU47" i="52"/>
  <c r="CL47" i="52" s="1"/>
  <c r="FF47" i="52" s="1"/>
  <c r="BP45" i="52"/>
  <c r="CH45" i="52" s="1"/>
  <c r="BP41" i="52"/>
  <c r="CH41" i="52" s="1"/>
  <c r="BX41" i="52"/>
  <c r="DE41" i="52" s="1"/>
  <c r="FQ41" i="52" s="1"/>
  <c r="BQ40" i="52"/>
  <c r="CM40" i="52" s="1"/>
  <c r="BT39" i="52"/>
  <c r="BX50" i="52"/>
  <c r="DE50" i="52" s="1"/>
  <c r="FQ50" i="52" s="1"/>
  <c r="BP50" i="52"/>
  <c r="CH50" i="52" s="1"/>
  <c r="BT49" i="52"/>
  <c r="BX48" i="52"/>
  <c r="DE48" i="52" s="1"/>
  <c r="FQ48" i="52" s="1"/>
  <c r="BP48" i="52"/>
  <c r="CH48" i="52" s="1"/>
  <c r="BT47" i="52"/>
  <c r="BX46" i="52"/>
  <c r="DE46" i="52" s="1"/>
  <c r="FQ46" i="52" s="1"/>
  <c r="BP46" i="52"/>
  <c r="CH46" i="52" s="1"/>
  <c r="BQ44" i="52"/>
  <c r="CM44" i="52" s="1"/>
  <c r="BY44" i="52"/>
  <c r="DH44" i="52" s="1"/>
  <c r="DS44" i="52" s="1"/>
  <c r="BS44" i="52"/>
  <c r="CQ44" i="52" s="1"/>
  <c r="EX44" i="52" s="1"/>
  <c r="CA44" i="52"/>
  <c r="DG44" i="52" s="1"/>
  <c r="BV44" i="52"/>
  <c r="CZ44" i="52" s="1"/>
  <c r="DW44" i="52" s="1"/>
  <c r="BP40" i="52"/>
  <c r="CH40" i="52" s="1"/>
  <c r="BW50" i="52"/>
  <c r="DA50" i="52" s="1"/>
  <c r="DX50" i="52" s="1"/>
  <c r="CA49" i="52"/>
  <c r="DG49" i="52" s="1"/>
  <c r="BW48" i="52"/>
  <c r="DA48" i="52" s="1"/>
  <c r="DX48" i="52" s="1"/>
  <c r="CA47" i="52"/>
  <c r="DG47" i="52" s="1"/>
  <c r="BW46" i="52"/>
  <c r="DA46" i="52" s="1"/>
  <c r="DX46" i="52" s="1"/>
  <c r="CA45" i="52"/>
  <c r="DG45" i="52" s="1"/>
  <c r="BT44" i="52"/>
  <c r="BP44" i="52"/>
  <c r="CH44" i="52" s="1"/>
  <c r="CH42" i="52"/>
  <c r="BV42" i="52"/>
  <c r="CZ42" i="52" s="1"/>
  <c r="DW42" i="52" s="1"/>
  <c r="BZ41" i="52"/>
  <c r="DI41" i="52" s="1"/>
  <c r="DT41" i="52" s="1"/>
  <c r="BR41" i="52"/>
  <c r="CS41" i="52" s="1"/>
  <c r="BV40" i="52"/>
  <c r="CZ40" i="52" s="1"/>
  <c r="DW40" i="52" s="1"/>
  <c r="BV39" i="52"/>
  <c r="CZ39" i="52" s="1"/>
  <c r="DW39" i="52" s="1"/>
  <c r="BU44" i="52"/>
  <c r="CL44" i="52" s="1"/>
  <c r="BU42" i="52"/>
  <c r="CL42" i="52" s="1"/>
  <c r="BY41" i="52"/>
  <c r="DH41" i="52" s="1"/>
  <c r="DS41" i="52" s="1"/>
  <c r="BQ41" i="52"/>
  <c r="CM41" i="52" s="1"/>
  <c r="BU40" i="52"/>
  <c r="CL40" i="52" s="1"/>
  <c r="BU39" i="52"/>
  <c r="CL39" i="52" s="1"/>
  <c r="BT34" i="52"/>
  <c r="BR35" i="52"/>
  <c r="CS35" i="52" s="1"/>
  <c r="BZ35" i="52"/>
  <c r="DI35" i="52" s="1"/>
  <c r="DT35" i="52" s="1"/>
  <c r="BQ35" i="52"/>
  <c r="CM35" i="52" s="1"/>
  <c r="CA35" i="52"/>
  <c r="DG35" i="52" s="1"/>
  <c r="BS35" i="52"/>
  <c r="CQ35" i="52" s="1"/>
  <c r="EX35" i="52" s="1"/>
  <c r="BT35" i="52"/>
  <c r="BU35" i="52"/>
  <c r="CL35" i="52" s="1"/>
  <c r="FF35" i="52" s="1"/>
  <c r="BV35" i="52"/>
  <c r="CZ35" i="52" s="1"/>
  <c r="DW35" i="52" s="1"/>
  <c r="BW35" i="52"/>
  <c r="DA35" i="52" s="1"/>
  <c r="DX35" i="52" s="1"/>
  <c r="BO35" i="52"/>
  <c r="CG35" i="52" s="1"/>
  <c r="BX35" i="52"/>
  <c r="DE35" i="52" s="1"/>
  <c r="FQ35" i="52" s="1"/>
  <c r="CA42" i="52"/>
  <c r="DG42" i="52" s="1"/>
  <c r="AB42" i="52" s="1"/>
  <c r="BS42" i="52"/>
  <c r="CQ42" i="52" s="1"/>
  <c r="EX42" i="52" s="1"/>
  <c r="BW41" i="52"/>
  <c r="DA41" i="52" s="1"/>
  <c r="DX41" i="52" s="1"/>
  <c r="BO41" i="52"/>
  <c r="CG41" i="52" s="1"/>
  <c r="CA40" i="52"/>
  <c r="DG40" i="52" s="1"/>
  <c r="AB40" i="52" s="1"/>
  <c r="BS40" i="52"/>
  <c r="CQ40" i="52" s="1"/>
  <c r="EX40" i="52" s="1"/>
  <c r="BS38" i="52"/>
  <c r="CQ38" i="52" s="1"/>
  <c r="EX38" i="52" s="1"/>
  <c r="CA38" i="52"/>
  <c r="DG38" i="52" s="1"/>
  <c r="BT38" i="52"/>
  <c r="BU38" i="52"/>
  <c r="CL38" i="52" s="1"/>
  <c r="FF38" i="52" s="1"/>
  <c r="BQ38" i="52"/>
  <c r="CM38" i="52" s="1"/>
  <c r="BY38" i="52"/>
  <c r="DH38" i="52" s="1"/>
  <c r="DS38" i="52" s="1"/>
  <c r="BP35" i="52"/>
  <c r="CH35" i="52" s="1"/>
  <c r="BV41" i="52"/>
  <c r="CZ41" i="52" s="1"/>
  <c r="DW41" i="52" s="1"/>
  <c r="BZ40" i="52"/>
  <c r="DI40" i="52" s="1"/>
  <c r="DT40" i="52" s="1"/>
  <c r="CA39" i="52"/>
  <c r="DG39" i="52" s="1"/>
  <c r="BP39" i="52"/>
  <c r="CH39" i="52" s="1"/>
  <c r="BX39" i="52"/>
  <c r="DE39" i="52" s="1"/>
  <c r="FQ39" i="52" s="1"/>
  <c r="BY42" i="52"/>
  <c r="DH42" i="52" s="1"/>
  <c r="DS42" i="52" s="1"/>
  <c r="BU41" i="52"/>
  <c r="CL41" i="52" s="1"/>
  <c r="FF41" i="52" s="1"/>
  <c r="BY40" i="52"/>
  <c r="DH40" i="52" s="1"/>
  <c r="DS40" i="52" s="1"/>
  <c r="BZ39" i="52"/>
  <c r="DI39" i="52" s="1"/>
  <c r="DT39" i="52" s="1"/>
  <c r="BQ39" i="52"/>
  <c r="CM39" i="52" s="1"/>
  <c r="BR37" i="52"/>
  <c r="CS37" i="52" s="1"/>
  <c r="BZ37" i="52"/>
  <c r="DI37" i="52" s="1"/>
  <c r="DT37" i="52" s="1"/>
  <c r="BX44" i="52"/>
  <c r="DE44" i="52" s="1"/>
  <c r="FQ44" i="52" s="1"/>
  <c r="BX42" i="52"/>
  <c r="DE42" i="52" s="1"/>
  <c r="FQ42" i="52" s="1"/>
  <c r="BX40" i="52"/>
  <c r="DE40" i="52" s="1"/>
  <c r="FQ40" i="52" s="1"/>
  <c r="BY39" i="52"/>
  <c r="DH39" i="52" s="1"/>
  <c r="DS39" i="52" s="1"/>
  <c r="BO39" i="52"/>
  <c r="BZ38" i="52"/>
  <c r="DI38" i="52" s="1"/>
  <c r="DT38" i="52" s="1"/>
  <c r="BO37" i="52"/>
  <c r="BU36" i="52"/>
  <c r="CL36" i="52" s="1"/>
  <c r="FF36" i="52" s="1"/>
  <c r="BW36" i="52"/>
  <c r="DA36" i="52" s="1"/>
  <c r="DX36" i="52" s="1"/>
  <c r="BO36" i="52"/>
  <c r="CG36" i="52" s="1"/>
  <c r="BX36" i="52"/>
  <c r="DE36" i="52" s="1"/>
  <c r="FQ36" i="52" s="1"/>
  <c r="BP36" i="52"/>
  <c r="CH36" i="52" s="1"/>
  <c r="BY36" i="52"/>
  <c r="DH36" i="52" s="1"/>
  <c r="DS36" i="52" s="1"/>
  <c r="BU37" i="52"/>
  <c r="CL37" i="52" s="1"/>
  <c r="FF37" i="52" s="1"/>
  <c r="BV36" i="52"/>
  <c r="CZ36" i="52" s="1"/>
  <c r="DW36" i="52" s="1"/>
  <c r="CA33" i="52"/>
  <c r="DG33" i="52" s="1"/>
  <c r="BU33" i="52"/>
  <c r="CL33" i="52" s="1"/>
  <c r="FF33" i="52" s="1"/>
  <c r="BP33" i="52"/>
  <c r="CH33" i="52" s="1"/>
  <c r="BX33" i="52"/>
  <c r="DE33" i="52" s="1"/>
  <c r="FQ33" i="52" s="1"/>
  <c r="BT37" i="52"/>
  <c r="BP34" i="52"/>
  <c r="CH34" i="52" s="1"/>
  <c r="BX34" i="52"/>
  <c r="DE34" i="52" s="1"/>
  <c r="FQ34" i="52" s="1"/>
  <c r="BZ34" i="52"/>
  <c r="DI34" i="52" s="1"/>
  <c r="DT34" i="52" s="1"/>
  <c r="BY12" i="52"/>
  <c r="DH12" i="52" s="1"/>
  <c r="DS12" i="52" s="1"/>
  <c r="BQ12" i="52"/>
  <c r="CM12" i="52" s="1"/>
  <c r="BV34" i="52"/>
  <c r="CZ34" i="52" s="1"/>
  <c r="DW34" i="52" s="1"/>
  <c r="BQ32" i="52"/>
  <c r="CM32" i="52" s="1"/>
  <c r="BY32" i="52"/>
  <c r="DH32" i="52" s="1"/>
  <c r="DS32" i="52" s="1"/>
  <c r="BT32" i="52"/>
  <c r="BV31" i="52"/>
  <c r="CZ31" i="52" s="1"/>
  <c r="DW31" i="52" s="1"/>
  <c r="BY37" i="52"/>
  <c r="DH37" i="52" s="1"/>
  <c r="DS37" i="52" s="1"/>
  <c r="BQ37" i="52"/>
  <c r="CM37" i="52" s="1"/>
  <c r="BT36" i="52"/>
  <c r="BX37" i="52"/>
  <c r="DE37" i="52" s="1"/>
  <c r="FQ37" i="52" s="1"/>
  <c r="BS36" i="52"/>
  <c r="CQ36" i="52" s="1"/>
  <c r="EX36" i="52" s="1"/>
  <c r="CA34" i="52"/>
  <c r="DG34" i="52" s="1"/>
  <c r="BO32" i="52"/>
  <c r="BT31" i="52"/>
  <c r="BW37" i="52"/>
  <c r="DA37" i="52" s="1"/>
  <c r="CA36" i="52"/>
  <c r="DG36" i="52" s="1"/>
  <c r="BR36" i="52"/>
  <c r="CS36" i="52" s="1"/>
  <c r="BY34" i="52"/>
  <c r="DH34" i="52" s="1"/>
  <c r="DS34" i="52" s="1"/>
  <c r="CA32" i="52"/>
  <c r="DG32" i="52" s="1"/>
  <c r="BV32" i="52"/>
  <c r="CZ32" i="52" s="1"/>
  <c r="EX30" i="52"/>
  <c r="BU34" i="52"/>
  <c r="CL34" i="52" s="1"/>
  <c r="BY33" i="52"/>
  <c r="DH33" i="52" s="1"/>
  <c r="DS33" i="52" s="1"/>
  <c r="BQ33" i="52"/>
  <c r="CM33" i="52" s="1"/>
  <c r="BU32" i="52"/>
  <c r="CL32" i="52" s="1"/>
  <c r="FF32" i="52" s="1"/>
  <c r="CA31" i="52"/>
  <c r="DG31" i="52" s="1"/>
  <c r="BP30" i="52"/>
  <c r="CH30" i="52" s="1"/>
  <c r="BY31" i="52"/>
  <c r="DH31" i="52" s="1"/>
  <c r="DS31" i="52" s="1"/>
  <c r="BP31" i="52"/>
  <c r="CH31" i="52" s="1"/>
  <c r="BR31" i="52"/>
  <c r="CS31" i="52" s="1"/>
  <c r="BZ31" i="52"/>
  <c r="DI31" i="52" s="1"/>
  <c r="DT31" i="52" s="1"/>
  <c r="BR25" i="52"/>
  <c r="CS25" i="52" s="1"/>
  <c r="BZ25" i="52"/>
  <c r="DI25" i="52" s="1"/>
  <c r="DT25" i="52" s="1"/>
  <c r="BO25" i="52"/>
  <c r="CG25" i="52" s="1"/>
  <c r="BY25" i="52"/>
  <c r="DH25" i="52" s="1"/>
  <c r="DS25" i="52" s="1"/>
  <c r="BR34" i="52"/>
  <c r="CS34" i="52" s="1"/>
  <c r="BV33" i="52"/>
  <c r="CZ33" i="52" s="1"/>
  <c r="DW33" i="52" s="1"/>
  <c r="BZ32" i="52"/>
  <c r="DI32" i="52" s="1"/>
  <c r="DT32" i="52" s="1"/>
  <c r="BR32" i="52"/>
  <c r="CS32" i="52" s="1"/>
  <c r="BW31" i="52"/>
  <c r="DA31" i="52" s="1"/>
  <c r="DX31" i="52" s="1"/>
  <c r="BY28" i="52"/>
  <c r="DH28" i="52" s="1"/>
  <c r="DS28" i="52" s="1"/>
  <c r="BP28" i="52"/>
  <c r="CH28" i="52" s="1"/>
  <c r="BZ28" i="52"/>
  <c r="DI28" i="52" s="1"/>
  <c r="DT28" i="52" s="1"/>
  <c r="BQ28" i="52"/>
  <c r="CM28" i="52" s="1"/>
  <c r="BR28" i="52"/>
  <c r="CS28" i="52" s="1"/>
  <c r="BU28" i="52"/>
  <c r="CL28" i="52" s="1"/>
  <c r="FF28" i="52" s="1"/>
  <c r="BV28" i="52"/>
  <c r="CZ28" i="52" s="1"/>
  <c r="BT33" i="52"/>
  <c r="BX32" i="52"/>
  <c r="DE32" i="52" s="1"/>
  <c r="FQ32" i="52" s="1"/>
  <c r="BP32" i="52"/>
  <c r="CH32" i="52" s="1"/>
  <c r="BU31" i="52"/>
  <c r="CL31" i="52" s="1"/>
  <c r="FF31" i="52" s="1"/>
  <c r="BX30" i="52"/>
  <c r="DE30" i="52" s="1"/>
  <c r="FQ30" i="52" s="1"/>
  <c r="BT29" i="52"/>
  <c r="BP29" i="52"/>
  <c r="CH29" i="52" s="1"/>
  <c r="BX29" i="52"/>
  <c r="DE29" i="52" s="1"/>
  <c r="FQ29" i="52" s="1"/>
  <c r="BW32" i="52"/>
  <c r="DA32" i="52" s="1"/>
  <c r="DX32" i="52" s="1"/>
  <c r="BT30" i="52"/>
  <c r="BZ33" i="52"/>
  <c r="DI33" i="52" s="1"/>
  <c r="DT33" i="52" s="1"/>
  <c r="BS31" i="52"/>
  <c r="CQ31" i="52" s="1"/>
  <c r="EX31" i="52" s="1"/>
  <c r="BV30" i="52"/>
  <c r="CZ30" i="52" s="1"/>
  <c r="DW30" i="52" s="1"/>
  <c r="BO30" i="52"/>
  <c r="BW30" i="52"/>
  <c r="DA30" i="52" s="1"/>
  <c r="BQ30" i="52"/>
  <c r="CM30" i="52" s="1"/>
  <c r="BY30" i="52"/>
  <c r="DH30" i="52" s="1"/>
  <c r="DS30" i="52" s="1"/>
  <c r="BR30" i="52"/>
  <c r="CS30" i="52" s="1"/>
  <c r="BZ30" i="52"/>
  <c r="DI30" i="52" s="1"/>
  <c r="DT30" i="52" s="1"/>
  <c r="BU30" i="52"/>
  <c r="CL30" i="52" s="1"/>
  <c r="FF30" i="52" s="1"/>
  <c r="BY29" i="52"/>
  <c r="DH29" i="52" s="1"/>
  <c r="DS29" i="52" s="1"/>
  <c r="BQ29" i="52"/>
  <c r="CM29" i="52" s="1"/>
  <c r="BV29" i="52"/>
  <c r="CZ29" i="52" s="1"/>
  <c r="DW29" i="52" s="1"/>
  <c r="BU27" i="52"/>
  <c r="CL27" i="52" s="1"/>
  <c r="FF27" i="52" s="1"/>
  <c r="BQ27" i="52"/>
  <c r="CM27" i="52" s="1"/>
  <c r="BY27" i="52"/>
  <c r="DH27" i="52" s="1"/>
  <c r="DS27" i="52" s="1"/>
  <c r="BR27" i="52"/>
  <c r="CS27" i="52" s="1"/>
  <c r="BZ27" i="52"/>
  <c r="DI27" i="52" s="1"/>
  <c r="DT27" i="52" s="1"/>
  <c r="BS27" i="52"/>
  <c r="CQ27" i="52" s="1"/>
  <c r="EX27" i="52" s="1"/>
  <c r="CA27" i="52"/>
  <c r="DG27" i="52" s="1"/>
  <c r="BT27" i="52"/>
  <c r="BO27" i="52"/>
  <c r="CG27" i="52" s="1"/>
  <c r="BW27" i="52"/>
  <c r="DA27" i="52" s="1"/>
  <c r="DX27" i="52" s="1"/>
  <c r="BU29" i="52"/>
  <c r="CL29" i="52" s="1"/>
  <c r="BO28" i="52"/>
  <c r="BW28" i="52"/>
  <c r="DA28" i="52" s="1"/>
  <c r="BS28" i="52"/>
  <c r="CQ28" i="52" s="1"/>
  <c r="EX28" i="52" s="1"/>
  <c r="CA28" i="52"/>
  <c r="DG28" i="52" s="1"/>
  <c r="BX26" i="52"/>
  <c r="DE26" i="52" s="1"/>
  <c r="FQ26" i="52" s="1"/>
  <c r="BO26" i="52"/>
  <c r="CG26" i="52" s="1"/>
  <c r="BZ26" i="52"/>
  <c r="DI26" i="52" s="1"/>
  <c r="DT26" i="52" s="1"/>
  <c r="BP26" i="52"/>
  <c r="CH26" i="52" s="1"/>
  <c r="CA26" i="52"/>
  <c r="DG26" i="52" s="1"/>
  <c r="BR26" i="52"/>
  <c r="CS26" i="52" s="1"/>
  <c r="BW26" i="52"/>
  <c r="DA26" i="52" s="1"/>
  <c r="DX26" i="52" s="1"/>
  <c r="CA29" i="52"/>
  <c r="DG29" i="52" s="1"/>
  <c r="AB29" i="52" s="1"/>
  <c r="BS29" i="52"/>
  <c r="CQ29" i="52" s="1"/>
  <c r="EX29" i="52" s="1"/>
  <c r="BU26" i="52"/>
  <c r="CL26" i="52" s="1"/>
  <c r="FF26" i="52" s="1"/>
  <c r="BV26" i="52"/>
  <c r="CZ26" i="52" s="1"/>
  <c r="DW26" i="52" s="1"/>
  <c r="BV24" i="52"/>
  <c r="CZ24" i="52" s="1"/>
  <c r="DW24" i="52" s="1"/>
  <c r="CA24" i="52"/>
  <c r="DG24" i="52" s="1"/>
  <c r="BU24" i="52"/>
  <c r="CL24" i="52" s="1"/>
  <c r="FF24" i="52" s="1"/>
  <c r="BZ29" i="52"/>
  <c r="DI29" i="52" s="1"/>
  <c r="DT29" i="52" s="1"/>
  <c r="BX28" i="52"/>
  <c r="DE28" i="52" s="1"/>
  <c r="FQ28" i="52" s="1"/>
  <c r="BS26" i="52"/>
  <c r="CQ26" i="52" s="1"/>
  <c r="EX26" i="52" s="1"/>
  <c r="BX24" i="52"/>
  <c r="DE24" i="52" s="1"/>
  <c r="FQ24" i="52" s="1"/>
  <c r="EY23" i="52"/>
  <c r="BP25" i="52"/>
  <c r="CH25" i="52" s="1"/>
  <c r="BX25" i="52"/>
  <c r="DE25" i="52" s="1"/>
  <c r="FQ25" i="52" s="1"/>
  <c r="FF20" i="52"/>
  <c r="CA25" i="52"/>
  <c r="DG25" i="52" s="1"/>
  <c r="BQ25" i="52"/>
  <c r="CM25" i="52" s="1"/>
  <c r="BU25" i="52"/>
  <c r="CL25" i="52" s="1"/>
  <c r="FF25" i="52" s="1"/>
  <c r="BS24" i="52"/>
  <c r="CQ24" i="52" s="1"/>
  <c r="EX24" i="52" s="1"/>
  <c r="BQ24" i="52"/>
  <c r="CM24" i="52" s="1"/>
  <c r="BY24" i="52"/>
  <c r="DH24" i="52" s="1"/>
  <c r="DS24" i="52" s="1"/>
  <c r="BR24" i="52"/>
  <c r="CS24" i="52" s="1"/>
  <c r="BT24" i="52"/>
  <c r="BO24" i="52"/>
  <c r="CG24" i="52" s="1"/>
  <c r="BW24" i="52"/>
  <c r="DA24" i="52" s="1"/>
  <c r="DX24" i="52" s="1"/>
  <c r="BQ23" i="52"/>
  <c r="CM23" i="52" s="1"/>
  <c r="BW25" i="52"/>
  <c r="DA25" i="52" s="1"/>
  <c r="BW22" i="52"/>
  <c r="DA22" i="52" s="1"/>
  <c r="DX22" i="52" s="1"/>
  <c r="BQ26" i="52"/>
  <c r="CM26" i="52" s="1"/>
  <c r="BY26" i="52"/>
  <c r="DH26" i="52" s="1"/>
  <c r="DS26" i="52" s="1"/>
  <c r="BT26" i="52"/>
  <c r="BV25" i="52"/>
  <c r="CZ25" i="52" s="1"/>
  <c r="DW25" i="52" s="1"/>
  <c r="BZ24" i="52"/>
  <c r="DI24" i="52" s="1"/>
  <c r="DT24" i="52" s="1"/>
  <c r="BT25" i="52"/>
  <c r="BS25" i="52"/>
  <c r="CQ25" i="52" s="1"/>
  <c r="EX25" i="52" s="1"/>
  <c r="BV23" i="52"/>
  <c r="CZ23" i="52" s="1"/>
  <c r="BO23" i="52"/>
  <c r="CG23" i="52" s="1"/>
  <c r="BW23" i="52"/>
  <c r="DA23" i="52" s="1"/>
  <c r="BP23" i="52"/>
  <c r="CH23" i="52" s="1"/>
  <c r="BX23" i="52"/>
  <c r="DE23" i="52" s="1"/>
  <c r="FQ23" i="52" s="1"/>
  <c r="BS23" i="52"/>
  <c r="CQ23" i="52" s="1"/>
  <c r="EX23" i="52" s="1"/>
  <c r="CA23" i="52"/>
  <c r="DG23" i="52" s="1"/>
  <c r="BT23" i="52"/>
  <c r="BT22" i="52"/>
  <c r="BZ22" i="52"/>
  <c r="DI22" i="52" s="1"/>
  <c r="DT22" i="52" s="1"/>
  <c r="BP18" i="52"/>
  <c r="CH18" i="52" s="1"/>
  <c r="CA18" i="52"/>
  <c r="DG18" i="52" s="1"/>
  <c r="BU18" i="52"/>
  <c r="CL18" i="52" s="1"/>
  <c r="FF18" i="52" s="1"/>
  <c r="BT18" i="52"/>
  <c r="BV18" i="52"/>
  <c r="CZ18" i="52" s="1"/>
  <c r="DW18" i="52" s="1"/>
  <c r="BX18" i="52"/>
  <c r="DE18" i="52" s="1"/>
  <c r="FQ18" i="52" s="1"/>
  <c r="BP22" i="52"/>
  <c r="CH22" i="52" s="1"/>
  <c r="BQ22" i="52"/>
  <c r="CM22" i="52" s="1"/>
  <c r="BY22" i="52"/>
  <c r="DH22" i="52" s="1"/>
  <c r="DS22" i="52" s="1"/>
  <c r="BU21" i="52"/>
  <c r="CL21" i="52" s="1"/>
  <c r="FF21" i="52" s="1"/>
  <c r="FD19" i="52"/>
  <c r="BS17" i="52"/>
  <c r="CQ17" i="52" s="1"/>
  <c r="EX17" i="52" s="1"/>
  <c r="CA17" i="52"/>
  <c r="DG17" i="52" s="1"/>
  <c r="BT17" i="52"/>
  <c r="BU17" i="52"/>
  <c r="CL17" i="52" s="1"/>
  <c r="FF17" i="52" s="1"/>
  <c r="BV17" i="52"/>
  <c r="CZ17" i="52" s="1"/>
  <c r="DW17" i="52" s="1"/>
  <c r="BO17" i="52"/>
  <c r="CG17" i="52" s="1"/>
  <c r="BW17" i="52"/>
  <c r="DA17" i="52" s="1"/>
  <c r="DX17" i="52" s="1"/>
  <c r="BQ17" i="52"/>
  <c r="CM17" i="52" s="1"/>
  <c r="BY17" i="52"/>
  <c r="DH17" i="52" s="1"/>
  <c r="DS17" i="52" s="1"/>
  <c r="BR17" i="52"/>
  <c r="CS17" i="52" s="1"/>
  <c r="BZ17" i="52"/>
  <c r="DI17" i="52" s="1"/>
  <c r="DT17" i="52" s="1"/>
  <c r="BX22" i="52"/>
  <c r="DE22" i="52" s="1"/>
  <c r="FQ22" i="52" s="1"/>
  <c r="BO22" i="52"/>
  <c r="CG22" i="52" s="1"/>
  <c r="BQ21" i="52"/>
  <c r="CM21" i="52" s="1"/>
  <c r="BU22" i="52"/>
  <c r="CL22" i="52" s="1"/>
  <c r="FF22" i="52" s="1"/>
  <c r="BZ21" i="52"/>
  <c r="DI21" i="52" s="1"/>
  <c r="DT21" i="52" s="1"/>
  <c r="BR20" i="52"/>
  <c r="CS20" i="52" s="1"/>
  <c r="BZ20" i="52"/>
  <c r="DI20" i="52" s="1"/>
  <c r="DT20" i="52" s="1"/>
  <c r="BT20" i="52"/>
  <c r="BO20" i="52"/>
  <c r="BW20" i="52"/>
  <c r="DA20" i="52" s="1"/>
  <c r="BP20" i="52"/>
  <c r="CH20" i="52" s="1"/>
  <c r="BX20" i="52"/>
  <c r="DE20" i="52" s="1"/>
  <c r="FQ20" i="52" s="1"/>
  <c r="BS22" i="52"/>
  <c r="CQ22" i="52" s="1"/>
  <c r="EX22" i="52" s="1"/>
  <c r="BW19" i="52"/>
  <c r="DA19" i="52" s="1"/>
  <c r="BP19" i="52"/>
  <c r="CH19" i="52" s="1"/>
  <c r="BX19" i="52"/>
  <c r="DE19" i="52" s="1"/>
  <c r="FQ19" i="52" s="1"/>
  <c r="BS19" i="52"/>
  <c r="CQ19" i="52" s="1"/>
  <c r="CA19" i="52"/>
  <c r="DG19" i="52" s="1"/>
  <c r="BT19" i="52"/>
  <c r="BQ14" i="52"/>
  <c r="CM14" i="52" s="1"/>
  <c r="BT14" i="52"/>
  <c r="CA22" i="52"/>
  <c r="DG22" i="52" s="1"/>
  <c r="BR22" i="52"/>
  <c r="CS22" i="52" s="1"/>
  <c r="BV21" i="52"/>
  <c r="CZ21" i="52" s="1"/>
  <c r="DW21" i="52" s="1"/>
  <c r="BP21" i="52"/>
  <c r="CH21" i="52" s="1"/>
  <c r="BT21" i="52"/>
  <c r="BR19" i="52"/>
  <c r="CS19" i="52" s="1"/>
  <c r="BU19" i="52"/>
  <c r="CL19" i="52" s="1"/>
  <c r="FF19" i="52" s="1"/>
  <c r="BP13" i="52"/>
  <c r="CH13" i="52" s="1"/>
  <c r="CA13" i="52"/>
  <c r="DG13" i="52" s="1"/>
  <c r="BQ13" i="52"/>
  <c r="CM13" i="52" s="1"/>
  <c r="BS13" i="52"/>
  <c r="CQ13" i="52" s="1"/>
  <c r="EX13" i="52" s="1"/>
  <c r="BX13" i="52"/>
  <c r="DE13" i="52" s="1"/>
  <c r="FQ13" i="52" s="1"/>
  <c r="BY13" i="52"/>
  <c r="DH13" i="52" s="1"/>
  <c r="DS13" i="52" s="1"/>
  <c r="BW21" i="52"/>
  <c r="DA21" i="52" s="1"/>
  <c r="BO21" i="52"/>
  <c r="CA20" i="52"/>
  <c r="DG20" i="52" s="1"/>
  <c r="BS20" i="52"/>
  <c r="CQ20" i="52" s="1"/>
  <c r="EX20" i="52" s="1"/>
  <c r="BO19" i="52"/>
  <c r="BV19" i="52"/>
  <c r="CZ19" i="52" s="1"/>
  <c r="BO18" i="52"/>
  <c r="CG18" i="52" s="1"/>
  <c r="BU13" i="52"/>
  <c r="CL13" i="52" s="1"/>
  <c r="FF13" i="52" s="1"/>
  <c r="BY20" i="52"/>
  <c r="DH20" i="52" s="1"/>
  <c r="DS20" i="52" s="1"/>
  <c r="BT15" i="52"/>
  <c r="BV15" i="52"/>
  <c r="CZ15" i="52" s="1"/>
  <c r="DW15" i="52" s="1"/>
  <c r="BO15" i="52"/>
  <c r="CG15" i="52" s="1"/>
  <c r="BW15" i="52"/>
  <c r="DA15" i="52" s="1"/>
  <c r="DX15" i="52" s="1"/>
  <c r="BR15" i="52"/>
  <c r="CS15" i="52" s="1"/>
  <c r="BZ15" i="52"/>
  <c r="DI15" i="52" s="1"/>
  <c r="DT15" i="52" s="1"/>
  <c r="BP14" i="52"/>
  <c r="CH14" i="52" s="1"/>
  <c r="BX14" i="52"/>
  <c r="DE14" i="52" s="1"/>
  <c r="FQ14" i="52" s="1"/>
  <c r="BR14" i="52"/>
  <c r="CS14" i="52" s="1"/>
  <c r="BZ14" i="52"/>
  <c r="DI14" i="52" s="1"/>
  <c r="DT14" i="52" s="1"/>
  <c r="BS14" i="52"/>
  <c r="CQ14" i="52" s="1"/>
  <c r="EX14" i="52" s="1"/>
  <c r="CA14" i="52"/>
  <c r="DG14" i="52" s="1"/>
  <c r="BV14" i="52"/>
  <c r="CZ14" i="52" s="1"/>
  <c r="DW14" i="52" s="1"/>
  <c r="BY16" i="52"/>
  <c r="DH16" i="52" s="1"/>
  <c r="DS16" i="52" s="1"/>
  <c r="BP15" i="52"/>
  <c r="CH15" i="52" s="1"/>
  <c r="BS18" i="52"/>
  <c r="CQ18" i="52" s="1"/>
  <c r="BU16" i="52"/>
  <c r="CL16" i="52" s="1"/>
  <c r="FF16" i="52" s="1"/>
  <c r="CA15" i="52"/>
  <c r="DG15" i="52" s="1"/>
  <c r="BT13" i="52"/>
  <c r="BZ18" i="52"/>
  <c r="DI18" i="52" s="1"/>
  <c r="DT18" i="52" s="1"/>
  <c r="BR18" i="52"/>
  <c r="CS18" i="52" s="1"/>
  <c r="BT16" i="52"/>
  <c r="BP16" i="52"/>
  <c r="CH16" i="52" s="1"/>
  <c r="BX16" i="52"/>
  <c r="DE16" i="52" s="1"/>
  <c r="FQ16" i="52" s="1"/>
  <c r="BR16" i="52"/>
  <c r="CS16" i="52" s="1"/>
  <c r="BZ16" i="52"/>
  <c r="DI16" i="52" s="1"/>
  <c r="DT16" i="52" s="1"/>
  <c r="BS16" i="52"/>
  <c r="CQ16" i="52" s="1"/>
  <c r="EX16" i="52" s="1"/>
  <c r="CA16" i="52"/>
  <c r="DG16" i="52" s="1"/>
  <c r="BV16" i="52"/>
  <c r="CZ16" i="52" s="1"/>
  <c r="DW16" i="52" s="1"/>
  <c r="BY15" i="52"/>
  <c r="DH15" i="52" s="1"/>
  <c r="DS15" i="52" s="1"/>
  <c r="BY18" i="52"/>
  <c r="DH18" i="52" s="1"/>
  <c r="DS18" i="52" s="1"/>
  <c r="BQ18" i="52"/>
  <c r="CM18" i="52" s="1"/>
  <c r="BX15" i="52"/>
  <c r="DE15" i="52" s="1"/>
  <c r="FQ15" i="52" s="1"/>
  <c r="BY14" i="52"/>
  <c r="DH14" i="52" s="1"/>
  <c r="DS14" i="52" s="1"/>
  <c r="BU15" i="52"/>
  <c r="CL15" i="52" s="1"/>
  <c r="FF15" i="52" s="1"/>
  <c r="BW14" i="52"/>
  <c r="DA14" i="52" s="1"/>
  <c r="DX14" i="52" s="1"/>
  <c r="BP12" i="52"/>
  <c r="CH12" i="52" s="1"/>
  <c r="BX12" i="52"/>
  <c r="DE12" i="52" s="1"/>
  <c r="FQ12" i="52" s="1"/>
  <c r="BR12" i="52"/>
  <c r="CS12" i="52" s="1"/>
  <c r="BZ12" i="52"/>
  <c r="DI12" i="52" s="1"/>
  <c r="DT12" i="52" s="1"/>
  <c r="BS12" i="52"/>
  <c r="CQ12" i="52" s="1"/>
  <c r="EX12" i="52" s="1"/>
  <c r="CA12" i="52"/>
  <c r="DG12" i="52" s="1"/>
  <c r="BT12" i="52"/>
  <c r="BV12" i="52"/>
  <c r="CZ12" i="52" s="1"/>
  <c r="BO12" i="52"/>
  <c r="BW12" i="52"/>
  <c r="DA12" i="52" s="1"/>
  <c r="BW18" i="52"/>
  <c r="DA18" i="52" s="1"/>
  <c r="DX18" i="52" s="1"/>
  <c r="BS15" i="52"/>
  <c r="CQ15" i="52" s="1"/>
  <c r="EX15" i="52" s="1"/>
  <c r="BU14" i="52"/>
  <c r="CL14" i="52" s="1"/>
  <c r="BU12" i="52"/>
  <c r="CL12" i="52" s="1"/>
  <c r="FF12" i="52" s="1"/>
  <c r="BZ13" i="52"/>
  <c r="DI13" i="52" s="1"/>
  <c r="DT13" i="52" s="1"/>
  <c r="BR13" i="52"/>
  <c r="CS13" i="52" s="1"/>
  <c r="BW13" i="52"/>
  <c r="DA13" i="52" s="1"/>
  <c r="DX13" i="52" s="1"/>
  <c r="BO13" i="52"/>
  <c r="CG13" i="52" s="1"/>
  <c r="BV13" i="52"/>
  <c r="CZ13" i="52" s="1"/>
  <c r="DW13" i="52" s="1"/>
  <c r="AX838" i="52"/>
  <c r="CC838" i="52" s="1"/>
  <c r="CP838" i="52" s="1"/>
  <c r="AY838" i="52"/>
  <c r="AZ838" i="52"/>
  <c r="BA838" i="52"/>
  <c r="BB838" i="52"/>
  <c r="BC838" i="52"/>
  <c r="BD838" i="52"/>
  <c r="BE838" i="52"/>
  <c r="BF838" i="52"/>
  <c r="BG838" i="52"/>
  <c r="BH838" i="52"/>
  <c r="BI838" i="52"/>
  <c r="BJ838" i="52"/>
  <c r="BK838" i="52"/>
  <c r="CO838" i="52" s="1"/>
  <c r="FB838" i="52" s="1"/>
  <c r="BL838" i="52"/>
  <c r="DY838" i="52"/>
  <c r="FG838" i="52"/>
  <c r="AX839" i="52"/>
  <c r="CC839" i="52" s="1"/>
  <c r="AY839" i="52"/>
  <c r="AZ839" i="52"/>
  <c r="BA839" i="52"/>
  <c r="BB839" i="52"/>
  <c r="BC839" i="52"/>
  <c r="BD839" i="52"/>
  <c r="BE839" i="52"/>
  <c r="BF839" i="52"/>
  <c r="BG839" i="52"/>
  <c r="BH839" i="52"/>
  <c r="BI839" i="52"/>
  <c r="BJ839" i="52"/>
  <c r="BK839" i="52"/>
  <c r="BL839" i="52"/>
  <c r="DY839" i="52"/>
  <c r="FG839" i="52"/>
  <c r="AX840" i="52"/>
  <c r="AY840" i="52"/>
  <c r="AZ840" i="52"/>
  <c r="BA840" i="52"/>
  <c r="BB840" i="52"/>
  <c r="BC840" i="52"/>
  <c r="BD840" i="52"/>
  <c r="BE840" i="52"/>
  <c r="BF840" i="52"/>
  <c r="BG840" i="52"/>
  <c r="BH840" i="52"/>
  <c r="BI840" i="52"/>
  <c r="BJ840" i="52"/>
  <c r="BK840" i="52"/>
  <c r="BL840" i="52"/>
  <c r="DY840" i="52"/>
  <c r="FG840" i="52"/>
  <c r="AX841" i="52"/>
  <c r="AY841" i="52"/>
  <c r="AZ841" i="52"/>
  <c r="BA841" i="52"/>
  <c r="BB841" i="52"/>
  <c r="BC841" i="52"/>
  <c r="BD841" i="52"/>
  <c r="BE841" i="52"/>
  <c r="BF841" i="52"/>
  <c r="BG841" i="52"/>
  <c r="BH841" i="52"/>
  <c r="BI841" i="52"/>
  <c r="BJ841" i="52"/>
  <c r="BK841" i="52"/>
  <c r="BL841" i="52"/>
  <c r="CC841" i="52"/>
  <c r="DY841" i="52"/>
  <c r="FG841" i="52"/>
  <c r="AX842" i="52"/>
  <c r="CC842" i="52" s="1"/>
  <c r="AY842" i="52"/>
  <c r="AZ842" i="52"/>
  <c r="BA842" i="52"/>
  <c r="BB842" i="52"/>
  <c r="BC842" i="52"/>
  <c r="BD842" i="52"/>
  <c r="BE842" i="52"/>
  <c r="BF842" i="52"/>
  <c r="BG842" i="52"/>
  <c r="BH842" i="52"/>
  <c r="BI842" i="52"/>
  <c r="BJ842" i="52"/>
  <c r="BK842" i="52"/>
  <c r="BL842" i="52"/>
  <c r="DY842" i="52"/>
  <c r="FG842" i="52"/>
  <c r="AX843" i="52"/>
  <c r="CC843" i="52" s="1"/>
  <c r="AY843" i="52"/>
  <c r="AZ843" i="52"/>
  <c r="BA843" i="52"/>
  <c r="BB843" i="52"/>
  <c r="BC843" i="52"/>
  <c r="BD843" i="52"/>
  <c r="BE843" i="52"/>
  <c r="BF843" i="52"/>
  <c r="BG843" i="52"/>
  <c r="BH843" i="52"/>
  <c r="BI843" i="52"/>
  <c r="BJ843" i="52"/>
  <c r="BK843" i="52"/>
  <c r="BL843" i="52"/>
  <c r="DY843" i="52"/>
  <c r="FG843" i="52"/>
  <c r="AX844" i="52"/>
  <c r="AY844" i="52"/>
  <c r="AZ844" i="52"/>
  <c r="BA844" i="52"/>
  <c r="BB844" i="52"/>
  <c r="BC844" i="52"/>
  <c r="BD844" i="52"/>
  <c r="BE844" i="52"/>
  <c r="BF844" i="52"/>
  <c r="BG844" i="52"/>
  <c r="BH844" i="52"/>
  <c r="BI844" i="52"/>
  <c r="BJ844" i="52"/>
  <c r="BK844" i="52"/>
  <c r="BL844" i="52"/>
  <c r="DY844" i="52"/>
  <c r="FG844" i="52"/>
  <c r="AX845" i="52"/>
  <c r="AY845" i="52"/>
  <c r="AZ845" i="52"/>
  <c r="BA845" i="52"/>
  <c r="BB845" i="52"/>
  <c r="BC845" i="52"/>
  <c r="BD845" i="52"/>
  <c r="BE845" i="52"/>
  <c r="BF845" i="52"/>
  <c r="BG845" i="52"/>
  <c r="BH845" i="52"/>
  <c r="BI845" i="52"/>
  <c r="BJ845" i="52"/>
  <c r="BK845" i="52"/>
  <c r="BL845" i="52"/>
  <c r="DY845" i="52"/>
  <c r="FG845" i="52"/>
  <c r="AX846" i="52"/>
  <c r="AY846" i="52"/>
  <c r="AZ846" i="52"/>
  <c r="BA846" i="52"/>
  <c r="BB846" i="52"/>
  <c r="BC846" i="52"/>
  <c r="BD846" i="52"/>
  <c r="BE846" i="52"/>
  <c r="BF846" i="52"/>
  <c r="BG846" i="52"/>
  <c r="BH846" i="52"/>
  <c r="BI846" i="52"/>
  <c r="BJ846" i="52"/>
  <c r="BK846" i="52"/>
  <c r="BL846" i="52"/>
  <c r="DY846" i="52"/>
  <c r="FG846" i="52"/>
  <c r="AX847" i="52"/>
  <c r="CC847" i="52" s="1"/>
  <c r="AY847" i="52"/>
  <c r="AZ847" i="52"/>
  <c r="BA847" i="52"/>
  <c r="BB847" i="52"/>
  <c r="BC847" i="52"/>
  <c r="BD847" i="52"/>
  <c r="BE847" i="52"/>
  <c r="BF847" i="52"/>
  <c r="BG847" i="52"/>
  <c r="BH847" i="52"/>
  <c r="BI847" i="52"/>
  <c r="BJ847" i="52"/>
  <c r="BK847" i="52"/>
  <c r="BL847" i="52"/>
  <c r="DY847" i="52"/>
  <c r="FG847" i="52"/>
  <c r="AX848" i="52"/>
  <c r="CC848" i="52" s="1"/>
  <c r="AY848" i="52"/>
  <c r="AZ848" i="52"/>
  <c r="BA848" i="52"/>
  <c r="BB848" i="52"/>
  <c r="BC848" i="52"/>
  <c r="BD848" i="52"/>
  <c r="BE848" i="52"/>
  <c r="BF848" i="52"/>
  <c r="BG848" i="52"/>
  <c r="BH848" i="52"/>
  <c r="BI848" i="52"/>
  <c r="BJ848" i="52"/>
  <c r="BK848" i="52"/>
  <c r="BL848" i="52"/>
  <c r="DY848" i="52"/>
  <c r="FG848" i="52"/>
  <c r="AX849" i="52"/>
  <c r="AY849" i="52"/>
  <c r="AZ849" i="52"/>
  <c r="BA849" i="52"/>
  <c r="BB849" i="52"/>
  <c r="BC849" i="52"/>
  <c r="BD849" i="52"/>
  <c r="BE849" i="52"/>
  <c r="BF849" i="52"/>
  <c r="BG849" i="52"/>
  <c r="BH849" i="52"/>
  <c r="BI849" i="52"/>
  <c r="BJ849" i="52"/>
  <c r="BK849" i="52"/>
  <c r="BL849" i="52"/>
  <c r="DY849" i="52"/>
  <c r="FG849" i="52"/>
  <c r="AX850" i="52"/>
  <c r="AY850" i="52"/>
  <c r="AZ850" i="52"/>
  <c r="BA850" i="52"/>
  <c r="BB850" i="52"/>
  <c r="BC850" i="52"/>
  <c r="BD850" i="52"/>
  <c r="BE850" i="52"/>
  <c r="BF850" i="52"/>
  <c r="BG850" i="52"/>
  <c r="BH850" i="52"/>
  <c r="BI850" i="52"/>
  <c r="BJ850" i="52"/>
  <c r="BK850" i="52"/>
  <c r="BL850" i="52"/>
  <c r="DY850" i="52"/>
  <c r="FG850" i="52"/>
  <c r="AX851" i="52"/>
  <c r="AY851" i="52"/>
  <c r="AZ851" i="52"/>
  <c r="BA851" i="52"/>
  <c r="BB851" i="52"/>
  <c r="BC851" i="52"/>
  <c r="BD851" i="52"/>
  <c r="BE851" i="52"/>
  <c r="BF851" i="52"/>
  <c r="BG851" i="52"/>
  <c r="BH851" i="52"/>
  <c r="BI851" i="52"/>
  <c r="BJ851" i="52"/>
  <c r="BK851" i="52"/>
  <c r="BL851" i="52"/>
  <c r="DY851" i="52"/>
  <c r="FG851" i="52"/>
  <c r="AX852" i="52"/>
  <c r="AY852" i="52"/>
  <c r="AZ852" i="52"/>
  <c r="BA852" i="52"/>
  <c r="BB852" i="52"/>
  <c r="BC852" i="52"/>
  <c r="BD852" i="52"/>
  <c r="BE852" i="52"/>
  <c r="BF852" i="52"/>
  <c r="BG852" i="52"/>
  <c r="BH852" i="52"/>
  <c r="BI852" i="52"/>
  <c r="BJ852" i="52"/>
  <c r="BK852" i="52"/>
  <c r="BL852" i="52"/>
  <c r="CC852" i="52"/>
  <c r="DY852" i="52"/>
  <c r="FG852" i="52"/>
  <c r="AX853" i="52"/>
  <c r="AY853" i="52"/>
  <c r="AZ853" i="52"/>
  <c r="BA853" i="52"/>
  <c r="BB853" i="52"/>
  <c r="BC853" i="52"/>
  <c r="BD853" i="52"/>
  <c r="BE853" i="52"/>
  <c r="BF853" i="52"/>
  <c r="BG853" i="52"/>
  <c r="BH853" i="52"/>
  <c r="BI853" i="52"/>
  <c r="BJ853" i="52"/>
  <c r="BK853" i="52"/>
  <c r="BL853" i="52"/>
  <c r="DY853" i="52"/>
  <c r="FG853" i="52"/>
  <c r="AX854" i="52"/>
  <c r="CC854" i="52" s="1"/>
  <c r="AY854" i="52"/>
  <c r="AZ854" i="52"/>
  <c r="BA854" i="52"/>
  <c r="BB854" i="52"/>
  <c r="BC854" i="52"/>
  <c r="BD854" i="52"/>
  <c r="BE854" i="52"/>
  <c r="BF854" i="52"/>
  <c r="BG854" i="52"/>
  <c r="BH854" i="52"/>
  <c r="BI854" i="52"/>
  <c r="BJ854" i="52"/>
  <c r="BK854" i="52"/>
  <c r="BL854" i="52"/>
  <c r="DY854" i="52"/>
  <c r="FG854" i="52"/>
  <c r="AX855" i="52"/>
  <c r="CC855" i="52" s="1"/>
  <c r="AY855" i="52"/>
  <c r="AZ855" i="52"/>
  <c r="BA855" i="52"/>
  <c r="BB855" i="52"/>
  <c r="BC855" i="52"/>
  <c r="BD855" i="52"/>
  <c r="BE855" i="52"/>
  <c r="BF855" i="52"/>
  <c r="BG855" i="52"/>
  <c r="BH855" i="52"/>
  <c r="BI855" i="52"/>
  <c r="BJ855" i="52"/>
  <c r="BK855" i="52"/>
  <c r="BL855" i="52"/>
  <c r="DY855" i="52"/>
  <c r="FG855" i="52"/>
  <c r="AX856" i="52"/>
  <c r="CC856" i="52" s="1"/>
  <c r="AY856" i="52"/>
  <c r="AZ856" i="52"/>
  <c r="BA856" i="52"/>
  <c r="BB856" i="52"/>
  <c r="BC856" i="52"/>
  <c r="BD856" i="52"/>
  <c r="BE856" i="52"/>
  <c r="BF856" i="52"/>
  <c r="BG856" i="52"/>
  <c r="BH856" i="52"/>
  <c r="BI856" i="52"/>
  <c r="BJ856" i="52"/>
  <c r="BK856" i="52"/>
  <c r="BL856" i="52"/>
  <c r="DY856" i="52"/>
  <c r="FG856" i="52"/>
  <c r="AX857" i="52"/>
  <c r="CC857" i="52" s="1"/>
  <c r="AY857" i="52"/>
  <c r="AZ857" i="52"/>
  <c r="BA857" i="52"/>
  <c r="BB857" i="52"/>
  <c r="BC857" i="52"/>
  <c r="BD857" i="52"/>
  <c r="BE857" i="52"/>
  <c r="BF857" i="52"/>
  <c r="BG857" i="52"/>
  <c r="BH857" i="52"/>
  <c r="BI857" i="52"/>
  <c r="BJ857" i="52"/>
  <c r="BK857" i="52"/>
  <c r="CO857" i="52" s="1"/>
  <c r="FB857" i="52" s="1"/>
  <c r="BL857" i="52"/>
  <c r="DY857" i="52"/>
  <c r="FG857" i="52"/>
  <c r="AX858" i="52"/>
  <c r="CC858" i="52" s="1"/>
  <c r="AY858" i="52"/>
  <c r="AZ858" i="52"/>
  <c r="BA858" i="52"/>
  <c r="BB858" i="52"/>
  <c r="BC858" i="52"/>
  <c r="BD858" i="52"/>
  <c r="BE858" i="52"/>
  <c r="BF858" i="52"/>
  <c r="BG858" i="52"/>
  <c r="BH858" i="52"/>
  <c r="BI858" i="52"/>
  <c r="BJ858" i="52"/>
  <c r="BK858" i="52"/>
  <c r="BL858" i="52"/>
  <c r="DY858" i="52"/>
  <c r="FG858" i="52"/>
  <c r="AX859" i="52"/>
  <c r="CC859" i="52" s="1"/>
  <c r="AY859" i="52"/>
  <c r="AZ859" i="52"/>
  <c r="BA859" i="52"/>
  <c r="BB859" i="52"/>
  <c r="BC859" i="52"/>
  <c r="BD859" i="52"/>
  <c r="BE859" i="52"/>
  <c r="BF859" i="52"/>
  <c r="BG859" i="52"/>
  <c r="BH859" i="52"/>
  <c r="BI859" i="52"/>
  <c r="BJ859" i="52"/>
  <c r="BK859" i="52"/>
  <c r="BL859" i="52"/>
  <c r="DY859" i="52"/>
  <c r="FG859" i="52"/>
  <c r="AX860" i="52"/>
  <c r="CC860" i="52" s="1"/>
  <c r="AY860" i="52"/>
  <c r="AZ860" i="52"/>
  <c r="BA860" i="52"/>
  <c r="BB860" i="52"/>
  <c r="BC860" i="52"/>
  <c r="BD860" i="52"/>
  <c r="BE860" i="52"/>
  <c r="BF860" i="52"/>
  <c r="BG860" i="52"/>
  <c r="BH860" i="52"/>
  <c r="BI860" i="52"/>
  <c r="BJ860" i="52"/>
  <c r="BK860" i="52"/>
  <c r="BL860" i="52"/>
  <c r="DY860" i="52"/>
  <c r="FG860" i="52"/>
  <c r="AX861" i="52"/>
  <c r="AY861" i="52"/>
  <c r="AZ861" i="52"/>
  <c r="BA861" i="52"/>
  <c r="BB861" i="52"/>
  <c r="BC861" i="52"/>
  <c r="BD861" i="52"/>
  <c r="BE861" i="52"/>
  <c r="BF861" i="52"/>
  <c r="BG861" i="52"/>
  <c r="BH861" i="52"/>
  <c r="BI861" i="52"/>
  <c r="BJ861" i="52"/>
  <c r="BK861" i="52"/>
  <c r="BL861" i="52"/>
  <c r="DY861" i="52"/>
  <c r="FG861" i="52"/>
  <c r="AX862" i="52"/>
  <c r="AY862" i="52"/>
  <c r="AZ862" i="52"/>
  <c r="BA862" i="52"/>
  <c r="BB862" i="52"/>
  <c r="BC862" i="52"/>
  <c r="BD862" i="52"/>
  <c r="BE862" i="52"/>
  <c r="BF862" i="52"/>
  <c r="BG862" i="52"/>
  <c r="BH862" i="52"/>
  <c r="BI862" i="52"/>
  <c r="BJ862" i="52"/>
  <c r="BK862" i="52"/>
  <c r="BL862" i="52"/>
  <c r="DY862" i="52"/>
  <c r="FG862" i="52"/>
  <c r="AX863" i="52"/>
  <c r="AY863" i="52"/>
  <c r="AZ863" i="52"/>
  <c r="BA863" i="52"/>
  <c r="BB863" i="52"/>
  <c r="BC863" i="52"/>
  <c r="BD863" i="52"/>
  <c r="BE863" i="52"/>
  <c r="BF863" i="52"/>
  <c r="BG863" i="52"/>
  <c r="BH863" i="52"/>
  <c r="BI863" i="52"/>
  <c r="BJ863" i="52"/>
  <c r="BK863" i="52"/>
  <c r="BL863" i="52"/>
  <c r="CC863" i="52"/>
  <c r="DY863" i="52"/>
  <c r="FG863" i="52"/>
  <c r="AX864" i="52"/>
  <c r="AY864" i="52"/>
  <c r="AZ864" i="52"/>
  <c r="BA864" i="52"/>
  <c r="BB864" i="52"/>
  <c r="BC864" i="52"/>
  <c r="BD864" i="52"/>
  <c r="BE864" i="52"/>
  <c r="BF864" i="52"/>
  <c r="BG864" i="52"/>
  <c r="BH864" i="52"/>
  <c r="BI864" i="52"/>
  <c r="BJ864" i="52"/>
  <c r="BK864" i="52"/>
  <c r="BL864" i="52"/>
  <c r="DY864" i="52"/>
  <c r="FG864" i="52"/>
  <c r="AX865" i="52"/>
  <c r="CC865" i="52" s="1"/>
  <c r="AY865" i="52"/>
  <c r="AZ865" i="52"/>
  <c r="BA865" i="52"/>
  <c r="BB865" i="52"/>
  <c r="BC865" i="52"/>
  <c r="BD865" i="52"/>
  <c r="BE865" i="52"/>
  <c r="BF865" i="52"/>
  <c r="BG865" i="52"/>
  <c r="BH865" i="52"/>
  <c r="BI865" i="52"/>
  <c r="BJ865" i="52"/>
  <c r="BK865" i="52"/>
  <c r="BL865" i="52"/>
  <c r="DY865" i="52"/>
  <c r="FG865" i="52"/>
  <c r="AX866" i="52"/>
  <c r="AY866" i="52"/>
  <c r="AZ866" i="52"/>
  <c r="BA866" i="52"/>
  <c r="BB866" i="52"/>
  <c r="BC866" i="52"/>
  <c r="BD866" i="52"/>
  <c r="BE866" i="52"/>
  <c r="BF866" i="52"/>
  <c r="BG866" i="52"/>
  <c r="BH866" i="52"/>
  <c r="BI866" i="52"/>
  <c r="BJ866" i="52"/>
  <c r="BK866" i="52"/>
  <c r="BL866" i="52"/>
  <c r="DY866" i="52"/>
  <c r="FG866" i="52"/>
  <c r="AX867" i="52"/>
  <c r="CC867" i="52" s="1"/>
  <c r="AY867" i="52"/>
  <c r="AZ867" i="52"/>
  <c r="BA867" i="52"/>
  <c r="BB867" i="52"/>
  <c r="BC867" i="52"/>
  <c r="BD867" i="52"/>
  <c r="BE867" i="52"/>
  <c r="BF867" i="52"/>
  <c r="BG867" i="52"/>
  <c r="BH867" i="52"/>
  <c r="BI867" i="52"/>
  <c r="BJ867" i="52"/>
  <c r="BK867" i="52"/>
  <c r="BL867" i="52"/>
  <c r="DY867" i="52"/>
  <c r="FG867" i="52"/>
  <c r="AX868" i="52"/>
  <c r="AY868" i="52"/>
  <c r="AZ868" i="52"/>
  <c r="BA868" i="52"/>
  <c r="BB868" i="52"/>
  <c r="BC868" i="52"/>
  <c r="BD868" i="52"/>
  <c r="BE868" i="52"/>
  <c r="BF868" i="52"/>
  <c r="BG868" i="52"/>
  <c r="BH868" i="52"/>
  <c r="BI868" i="52"/>
  <c r="BJ868" i="52"/>
  <c r="BK868" i="52"/>
  <c r="BL868" i="52"/>
  <c r="DY868" i="52"/>
  <c r="FG868" i="52"/>
  <c r="AX869" i="52"/>
  <c r="AY869" i="52"/>
  <c r="AZ869" i="52"/>
  <c r="BA869" i="52"/>
  <c r="BB869" i="52"/>
  <c r="BC869" i="52"/>
  <c r="BD869" i="52"/>
  <c r="BE869" i="52"/>
  <c r="BF869" i="52"/>
  <c r="BG869" i="52"/>
  <c r="BH869" i="52"/>
  <c r="BI869" i="52"/>
  <c r="BJ869" i="52"/>
  <c r="BK869" i="52"/>
  <c r="BL869" i="52"/>
  <c r="DY869" i="52"/>
  <c r="FG869" i="52"/>
  <c r="AX870" i="52"/>
  <c r="AY870" i="52"/>
  <c r="AZ870" i="52"/>
  <c r="BA870" i="52"/>
  <c r="BB870" i="52"/>
  <c r="BC870" i="52"/>
  <c r="BD870" i="52"/>
  <c r="BE870" i="52"/>
  <c r="BF870" i="52"/>
  <c r="BG870" i="52"/>
  <c r="BH870" i="52"/>
  <c r="BI870" i="52"/>
  <c r="BJ870" i="52"/>
  <c r="BK870" i="52"/>
  <c r="BL870" i="52"/>
  <c r="DY870" i="52"/>
  <c r="FG870" i="52"/>
  <c r="AX871" i="52"/>
  <c r="AY871" i="52"/>
  <c r="AZ871" i="52"/>
  <c r="BA871" i="52"/>
  <c r="BB871" i="52"/>
  <c r="BC871" i="52"/>
  <c r="BD871" i="52"/>
  <c r="BE871" i="52"/>
  <c r="BF871" i="52"/>
  <c r="BG871" i="52"/>
  <c r="BH871" i="52"/>
  <c r="BI871" i="52"/>
  <c r="BJ871" i="52"/>
  <c r="BK871" i="52"/>
  <c r="BL871" i="52"/>
  <c r="DY871" i="52"/>
  <c r="FG871" i="52"/>
  <c r="AX872" i="52"/>
  <c r="AY872" i="52"/>
  <c r="AZ872" i="52"/>
  <c r="BA872" i="52"/>
  <c r="BB872" i="52"/>
  <c r="BC872" i="52"/>
  <c r="BD872" i="52"/>
  <c r="BE872" i="52"/>
  <c r="BF872" i="52"/>
  <c r="BG872" i="52"/>
  <c r="BH872" i="52"/>
  <c r="BI872" i="52"/>
  <c r="BJ872" i="52"/>
  <c r="BK872" i="52"/>
  <c r="BL872" i="52"/>
  <c r="DY872" i="52"/>
  <c r="FG872" i="52"/>
  <c r="AX873" i="52"/>
  <c r="AY873" i="52"/>
  <c r="AZ873" i="52"/>
  <c r="BA873" i="52"/>
  <c r="BB873" i="52"/>
  <c r="BC873" i="52"/>
  <c r="BD873" i="52"/>
  <c r="BE873" i="52"/>
  <c r="BF873" i="52"/>
  <c r="BG873" i="52"/>
  <c r="BH873" i="52"/>
  <c r="BI873" i="52"/>
  <c r="BJ873" i="52"/>
  <c r="BK873" i="52"/>
  <c r="BL873" i="52"/>
  <c r="CC873" i="52"/>
  <c r="DY873" i="52"/>
  <c r="FG873" i="52"/>
  <c r="AX874" i="52"/>
  <c r="AY874" i="52"/>
  <c r="AZ874" i="52"/>
  <c r="BA874" i="52"/>
  <c r="BB874" i="52"/>
  <c r="BC874" i="52"/>
  <c r="BD874" i="52"/>
  <c r="BE874" i="52"/>
  <c r="BF874" i="52"/>
  <c r="BG874" i="52"/>
  <c r="BH874" i="52"/>
  <c r="BI874" i="52"/>
  <c r="BJ874" i="52"/>
  <c r="BK874" i="52"/>
  <c r="BL874" i="52"/>
  <c r="DY874" i="52"/>
  <c r="FG874" i="52"/>
  <c r="AX875" i="52"/>
  <c r="AY875" i="52"/>
  <c r="AZ875" i="52"/>
  <c r="BA875" i="52"/>
  <c r="BB875" i="52"/>
  <c r="BC875" i="52"/>
  <c r="BD875" i="52"/>
  <c r="BE875" i="52"/>
  <c r="BF875" i="52"/>
  <c r="BG875" i="52"/>
  <c r="BH875" i="52"/>
  <c r="BI875" i="52"/>
  <c r="BJ875" i="52"/>
  <c r="BK875" i="52"/>
  <c r="BL875" i="52"/>
  <c r="DY875" i="52"/>
  <c r="FG875" i="52"/>
  <c r="AX876" i="52"/>
  <c r="AY876" i="52"/>
  <c r="AZ876" i="52"/>
  <c r="BA876" i="52"/>
  <c r="BB876" i="52"/>
  <c r="BC876" i="52"/>
  <c r="BD876" i="52"/>
  <c r="BE876" i="52"/>
  <c r="BF876" i="52"/>
  <c r="BG876" i="52"/>
  <c r="BH876" i="52"/>
  <c r="BI876" i="52"/>
  <c r="BJ876" i="52"/>
  <c r="BK876" i="52"/>
  <c r="BL876" i="52"/>
  <c r="DY876" i="52"/>
  <c r="FG876" i="52"/>
  <c r="AX877" i="52"/>
  <c r="AY877" i="52"/>
  <c r="AZ877" i="52"/>
  <c r="BA877" i="52"/>
  <c r="BB877" i="52"/>
  <c r="BC877" i="52"/>
  <c r="BD877" i="52"/>
  <c r="BE877" i="52"/>
  <c r="BF877" i="52"/>
  <c r="BG877" i="52"/>
  <c r="BH877" i="52"/>
  <c r="BI877" i="52"/>
  <c r="BJ877" i="52"/>
  <c r="BK877" i="52"/>
  <c r="BL877" i="52"/>
  <c r="DY877" i="52"/>
  <c r="FG877" i="52"/>
  <c r="AX878" i="52"/>
  <c r="CC878" i="52" s="1"/>
  <c r="AY878" i="52"/>
  <c r="AZ878" i="52"/>
  <c r="BA878" i="52"/>
  <c r="BB878" i="52"/>
  <c r="BC878" i="52"/>
  <c r="BD878" i="52"/>
  <c r="BE878" i="52"/>
  <c r="BF878" i="52"/>
  <c r="BG878" i="52"/>
  <c r="BH878" i="52"/>
  <c r="BI878" i="52"/>
  <c r="BJ878" i="52"/>
  <c r="BK878" i="52"/>
  <c r="BL878" i="52"/>
  <c r="DY878" i="52"/>
  <c r="FG878" i="52"/>
  <c r="AX879" i="52"/>
  <c r="AY879" i="52"/>
  <c r="AZ879" i="52"/>
  <c r="BA879" i="52"/>
  <c r="BB879" i="52"/>
  <c r="BC879" i="52"/>
  <c r="BD879" i="52"/>
  <c r="BE879" i="52"/>
  <c r="BF879" i="52"/>
  <c r="BG879" i="52"/>
  <c r="BH879" i="52"/>
  <c r="BI879" i="52"/>
  <c r="BJ879" i="52"/>
  <c r="BK879" i="52"/>
  <c r="BL879" i="52"/>
  <c r="DY879" i="52"/>
  <c r="FG879" i="52"/>
  <c r="AX880" i="52"/>
  <c r="CC880" i="52" s="1"/>
  <c r="AY880" i="52"/>
  <c r="AZ880" i="52"/>
  <c r="BA880" i="52"/>
  <c r="BB880" i="52"/>
  <c r="BC880" i="52"/>
  <c r="BD880" i="52"/>
  <c r="BE880" i="52"/>
  <c r="BF880" i="52"/>
  <c r="BG880" i="52"/>
  <c r="BH880" i="52"/>
  <c r="BI880" i="52"/>
  <c r="BJ880" i="52"/>
  <c r="BK880" i="52"/>
  <c r="BL880" i="52"/>
  <c r="DY880" i="52"/>
  <c r="FG880" i="52"/>
  <c r="AX881" i="52"/>
  <c r="AY881" i="52"/>
  <c r="AZ881" i="52"/>
  <c r="BA881" i="52"/>
  <c r="BB881" i="52"/>
  <c r="BC881" i="52"/>
  <c r="BD881" i="52"/>
  <c r="BE881" i="52"/>
  <c r="BF881" i="52"/>
  <c r="BG881" i="52"/>
  <c r="BH881" i="52"/>
  <c r="BI881" i="52"/>
  <c r="BJ881" i="52"/>
  <c r="BK881" i="52"/>
  <c r="BL881" i="52"/>
  <c r="DY881" i="52"/>
  <c r="FG881" i="52"/>
  <c r="AX882" i="52"/>
  <c r="CC882" i="52" s="1"/>
  <c r="AY882" i="52"/>
  <c r="AZ882" i="52"/>
  <c r="BA882" i="52"/>
  <c r="BB882" i="52"/>
  <c r="BC882" i="52"/>
  <c r="BD882" i="52"/>
  <c r="BE882" i="52"/>
  <c r="BF882" i="52"/>
  <c r="BG882" i="52"/>
  <c r="BH882" i="52"/>
  <c r="BI882" i="52"/>
  <c r="BJ882" i="52"/>
  <c r="BK882" i="52"/>
  <c r="BL882" i="52"/>
  <c r="DY882" i="52"/>
  <c r="FG882" i="52"/>
  <c r="AX883" i="52"/>
  <c r="CC883" i="52" s="1"/>
  <c r="AY883" i="52"/>
  <c r="AZ883" i="52"/>
  <c r="BA883" i="52"/>
  <c r="BB883" i="52"/>
  <c r="BC883" i="52"/>
  <c r="BD883" i="52"/>
  <c r="BE883" i="52"/>
  <c r="BF883" i="52"/>
  <c r="BG883" i="52"/>
  <c r="BH883" i="52"/>
  <c r="BI883" i="52"/>
  <c r="BJ883" i="52"/>
  <c r="BK883" i="52"/>
  <c r="BL883" i="52"/>
  <c r="DY883" i="52"/>
  <c r="FG883" i="52"/>
  <c r="AX884" i="52"/>
  <c r="AY884" i="52"/>
  <c r="AZ884" i="52"/>
  <c r="BA884" i="52"/>
  <c r="BB884" i="52"/>
  <c r="BC884" i="52"/>
  <c r="BD884" i="52"/>
  <c r="BE884" i="52"/>
  <c r="BF884" i="52"/>
  <c r="BG884" i="52"/>
  <c r="BH884" i="52"/>
  <c r="BI884" i="52"/>
  <c r="BJ884" i="52"/>
  <c r="BK884" i="52"/>
  <c r="BL884" i="52"/>
  <c r="DY884" i="52"/>
  <c r="FG884" i="52"/>
  <c r="AX885" i="52"/>
  <c r="CC885" i="52" s="1"/>
  <c r="AY885" i="52"/>
  <c r="AZ885" i="52"/>
  <c r="BA885" i="52"/>
  <c r="BB885" i="52"/>
  <c r="BC885" i="52"/>
  <c r="BD885" i="52"/>
  <c r="BE885" i="52"/>
  <c r="BF885" i="52"/>
  <c r="BG885" i="52"/>
  <c r="BH885" i="52"/>
  <c r="BI885" i="52"/>
  <c r="BJ885" i="52"/>
  <c r="BK885" i="52"/>
  <c r="BL885" i="52"/>
  <c r="DY885" i="52"/>
  <c r="FG885" i="52"/>
  <c r="AX886" i="52"/>
  <c r="AY886" i="52"/>
  <c r="AZ886" i="52"/>
  <c r="BA886" i="52"/>
  <c r="BB886" i="52"/>
  <c r="BC886" i="52"/>
  <c r="BD886" i="52"/>
  <c r="BE886" i="52"/>
  <c r="BF886" i="52"/>
  <c r="BG886" i="52"/>
  <c r="BH886" i="52"/>
  <c r="BI886" i="52"/>
  <c r="BJ886" i="52"/>
  <c r="BK886" i="52"/>
  <c r="BL886" i="52"/>
  <c r="DY886" i="52"/>
  <c r="FG886" i="52"/>
  <c r="AX887" i="52"/>
  <c r="CC887" i="52" s="1"/>
  <c r="AY887" i="52"/>
  <c r="AZ887" i="52"/>
  <c r="BA887" i="52"/>
  <c r="BB887" i="52"/>
  <c r="BC887" i="52"/>
  <c r="BD887" i="52"/>
  <c r="BE887" i="52"/>
  <c r="BF887" i="52"/>
  <c r="BG887" i="52"/>
  <c r="BH887" i="52"/>
  <c r="BI887" i="52"/>
  <c r="BJ887" i="52"/>
  <c r="BK887" i="52"/>
  <c r="BL887" i="52"/>
  <c r="DY887" i="52"/>
  <c r="FG887" i="52"/>
  <c r="AX888" i="52"/>
  <c r="CC888" i="52" s="1"/>
  <c r="AY888" i="52"/>
  <c r="AZ888" i="52"/>
  <c r="BA888" i="52"/>
  <c r="BB888" i="52"/>
  <c r="BC888" i="52"/>
  <c r="BD888" i="52"/>
  <c r="BE888" i="52"/>
  <c r="BF888" i="52"/>
  <c r="BG888" i="52"/>
  <c r="BH888" i="52"/>
  <c r="BI888" i="52"/>
  <c r="BJ888" i="52"/>
  <c r="BK888" i="52"/>
  <c r="BL888" i="52"/>
  <c r="DY888" i="52"/>
  <c r="FG888" i="52"/>
  <c r="AX889" i="52"/>
  <c r="CC889" i="52" s="1"/>
  <c r="AY889" i="52"/>
  <c r="AZ889" i="52"/>
  <c r="BA889" i="52"/>
  <c r="BB889" i="52"/>
  <c r="BC889" i="52"/>
  <c r="BD889" i="52"/>
  <c r="BE889" i="52"/>
  <c r="BF889" i="52"/>
  <c r="BG889" i="52"/>
  <c r="BH889" i="52"/>
  <c r="BI889" i="52"/>
  <c r="BJ889" i="52"/>
  <c r="BK889" i="52"/>
  <c r="BL889" i="52"/>
  <c r="DY889" i="52"/>
  <c r="FG889" i="52"/>
  <c r="AX890" i="52"/>
  <c r="CC890" i="52" s="1"/>
  <c r="CO890" i="52" s="1"/>
  <c r="FB890" i="52" s="1"/>
  <c r="AY890" i="52"/>
  <c r="AZ890" i="52"/>
  <c r="BA890" i="52"/>
  <c r="BB890" i="52"/>
  <c r="BC890" i="52"/>
  <c r="BD890" i="52"/>
  <c r="BE890" i="52"/>
  <c r="BF890" i="52"/>
  <c r="BG890" i="52"/>
  <c r="BH890" i="52"/>
  <c r="BI890" i="52"/>
  <c r="BJ890" i="52"/>
  <c r="BK890" i="52"/>
  <c r="BL890" i="52"/>
  <c r="DY890" i="52"/>
  <c r="FG890" i="52"/>
  <c r="AX891" i="52"/>
  <c r="AY891" i="52"/>
  <c r="AZ891" i="52"/>
  <c r="BA891" i="52"/>
  <c r="BB891" i="52"/>
  <c r="BC891" i="52"/>
  <c r="BD891" i="52"/>
  <c r="BE891" i="52"/>
  <c r="BF891" i="52"/>
  <c r="BG891" i="52"/>
  <c r="BH891" i="52"/>
  <c r="BI891" i="52"/>
  <c r="BJ891" i="52"/>
  <c r="BK891" i="52"/>
  <c r="BL891" i="52"/>
  <c r="DY891" i="52"/>
  <c r="FG891" i="52"/>
  <c r="AX892" i="52"/>
  <c r="AY892" i="52"/>
  <c r="AZ892" i="52"/>
  <c r="BA892" i="52"/>
  <c r="BB892" i="52"/>
  <c r="BC892" i="52"/>
  <c r="BD892" i="52"/>
  <c r="BE892" i="52"/>
  <c r="BF892" i="52"/>
  <c r="BG892" i="52"/>
  <c r="BH892" i="52"/>
  <c r="BI892" i="52"/>
  <c r="BJ892" i="52"/>
  <c r="BK892" i="52"/>
  <c r="BL892" i="52"/>
  <c r="DY892" i="52"/>
  <c r="FG892" i="52"/>
  <c r="AX893" i="52"/>
  <c r="AY893" i="52"/>
  <c r="AZ893" i="52"/>
  <c r="BA893" i="52"/>
  <c r="BB893" i="52"/>
  <c r="BC893" i="52"/>
  <c r="BD893" i="52"/>
  <c r="BE893" i="52"/>
  <c r="BF893" i="52"/>
  <c r="BG893" i="52"/>
  <c r="BH893" i="52"/>
  <c r="BI893" i="52"/>
  <c r="BJ893" i="52"/>
  <c r="BK893" i="52"/>
  <c r="BL893" i="52"/>
  <c r="DY893" i="52"/>
  <c r="FG893" i="52"/>
  <c r="AX894" i="52"/>
  <c r="AY894" i="52"/>
  <c r="AZ894" i="52"/>
  <c r="BA894" i="52"/>
  <c r="BB894" i="52"/>
  <c r="BC894" i="52"/>
  <c r="BD894" i="52"/>
  <c r="BE894" i="52"/>
  <c r="BF894" i="52"/>
  <c r="BG894" i="52"/>
  <c r="BH894" i="52"/>
  <c r="BI894" i="52"/>
  <c r="BJ894" i="52"/>
  <c r="BK894" i="52"/>
  <c r="BL894" i="52"/>
  <c r="DY894" i="52"/>
  <c r="FG894" i="52"/>
  <c r="AX895" i="52"/>
  <c r="AY895" i="52"/>
  <c r="AZ895" i="52"/>
  <c r="BA895" i="52"/>
  <c r="BB895" i="52"/>
  <c r="BC895" i="52"/>
  <c r="BD895" i="52"/>
  <c r="BE895" i="52"/>
  <c r="BF895" i="52"/>
  <c r="BG895" i="52"/>
  <c r="BH895" i="52"/>
  <c r="BI895" i="52"/>
  <c r="BJ895" i="52"/>
  <c r="BK895" i="52"/>
  <c r="BL895" i="52"/>
  <c r="DY895" i="52"/>
  <c r="FG895" i="52"/>
  <c r="AX896" i="52"/>
  <c r="AY896" i="52"/>
  <c r="AZ896" i="52"/>
  <c r="BA896" i="52"/>
  <c r="BB896" i="52"/>
  <c r="BC896" i="52"/>
  <c r="BD896" i="52"/>
  <c r="BE896" i="52"/>
  <c r="BF896" i="52"/>
  <c r="BG896" i="52"/>
  <c r="BH896" i="52"/>
  <c r="BI896" i="52"/>
  <c r="BJ896" i="52"/>
  <c r="BK896" i="52"/>
  <c r="BL896" i="52"/>
  <c r="DY896" i="52"/>
  <c r="FG896" i="52"/>
  <c r="AX897" i="52"/>
  <c r="AY897" i="52"/>
  <c r="AZ897" i="52"/>
  <c r="BA897" i="52"/>
  <c r="BB897" i="52"/>
  <c r="BC897" i="52"/>
  <c r="BD897" i="52"/>
  <c r="BE897" i="52"/>
  <c r="BF897" i="52"/>
  <c r="BG897" i="52"/>
  <c r="BH897" i="52"/>
  <c r="BI897" i="52"/>
  <c r="BJ897" i="52"/>
  <c r="BK897" i="52"/>
  <c r="BL897" i="52"/>
  <c r="DY897" i="52"/>
  <c r="FG897" i="52"/>
  <c r="AX898" i="52"/>
  <c r="AY898" i="52"/>
  <c r="AZ898" i="52"/>
  <c r="BA898" i="52"/>
  <c r="BB898" i="52"/>
  <c r="BC898" i="52"/>
  <c r="BD898" i="52"/>
  <c r="BE898" i="52"/>
  <c r="BF898" i="52"/>
  <c r="BG898" i="52"/>
  <c r="BH898" i="52"/>
  <c r="BI898" i="52"/>
  <c r="BJ898" i="52"/>
  <c r="BK898" i="52"/>
  <c r="BL898" i="52"/>
  <c r="DY898" i="52"/>
  <c r="FG898" i="52"/>
  <c r="AX899" i="52"/>
  <c r="AY899" i="52"/>
  <c r="AZ899" i="52"/>
  <c r="BA899" i="52"/>
  <c r="BB899" i="52"/>
  <c r="BC899" i="52"/>
  <c r="BD899" i="52"/>
  <c r="BE899" i="52"/>
  <c r="BF899" i="52"/>
  <c r="BG899" i="52"/>
  <c r="BH899" i="52"/>
  <c r="BI899" i="52"/>
  <c r="BJ899" i="52"/>
  <c r="BK899" i="52"/>
  <c r="BL899" i="52"/>
  <c r="DY899" i="52"/>
  <c r="FG899" i="52"/>
  <c r="AX900" i="52"/>
  <c r="CC900" i="52" s="1"/>
  <c r="CO900" i="52" s="1"/>
  <c r="FB900" i="52" s="1"/>
  <c r="AY900" i="52"/>
  <c r="AZ900" i="52"/>
  <c r="BA900" i="52"/>
  <c r="BB900" i="52"/>
  <c r="BC900" i="52"/>
  <c r="BD900" i="52"/>
  <c r="BE900" i="52"/>
  <c r="BF900" i="52"/>
  <c r="BG900" i="52"/>
  <c r="BH900" i="52"/>
  <c r="BI900" i="52"/>
  <c r="BJ900" i="52"/>
  <c r="BK900" i="52"/>
  <c r="BL900" i="52"/>
  <c r="DY900" i="52"/>
  <c r="FG900" i="52"/>
  <c r="AX901" i="52"/>
  <c r="AY901" i="52"/>
  <c r="AZ901" i="52"/>
  <c r="BA901" i="52"/>
  <c r="BB901" i="52"/>
  <c r="BC901" i="52"/>
  <c r="BD901" i="52"/>
  <c r="BE901" i="52"/>
  <c r="BF901" i="52"/>
  <c r="BG901" i="52"/>
  <c r="BH901" i="52"/>
  <c r="BI901" i="52"/>
  <c r="BJ901" i="52"/>
  <c r="BK901" i="52"/>
  <c r="BL901" i="52"/>
  <c r="CC901" i="52"/>
  <c r="CP901" i="52" s="1"/>
  <c r="FA901" i="52" s="1"/>
  <c r="DY901" i="52"/>
  <c r="FG901" i="52"/>
  <c r="AX902" i="52"/>
  <c r="CC902" i="52" s="1"/>
  <c r="AY902" i="52"/>
  <c r="AZ902" i="52"/>
  <c r="BA902" i="52"/>
  <c r="CN902" i="52" s="1"/>
  <c r="FE902" i="52" s="1"/>
  <c r="BB902" i="52"/>
  <c r="BC902" i="52"/>
  <c r="BD902" i="52"/>
  <c r="BE902" i="52"/>
  <c r="BF902" i="52"/>
  <c r="BG902" i="52"/>
  <c r="BH902" i="52"/>
  <c r="BI902" i="52"/>
  <c r="BJ902" i="52"/>
  <c r="BK902" i="52"/>
  <c r="BL902" i="52"/>
  <c r="DY902" i="52"/>
  <c r="FG902" i="52"/>
  <c r="AX903" i="52"/>
  <c r="AY903" i="52"/>
  <c r="AZ903" i="52"/>
  <c r="BA903" i="52"/>
  <c r="BB903" i="52"/>
  <c r="BC903" i="52"/>
  <c r="BD903" i="52"/>
  <c r="BE903" i="52"/>
  <c r="BF903" i="52"/>
  <c r="BG903" i="52"/>
  <c r="BH903" i="52"/>
  <c r="BI903" i="52"/>
  <c r="BJ903" i="52"/>
  <c r="BK903" i="52"/>
  <c r="BL903" i="52"/>
  <c r="DY903" i="52"/>
  <c r="FG903" i="52"/>
  <c r="AX904" i="52"/>
  <c r="AY904" i="52"/>
  <c r="AZ904" i="52"/>
  <c r="BA904" i="52"/>
  <c r="BB904" i="52"/>
  <c r="BC904" i="52"/>
  <c r="BD904" i="52"/>
  <c r="BE904" i="52"/>
  <c r="BF904" i="52"/>
  <c r="BG904" i="52"/>
  <c r="BH904" i="52"/>
  <c r="BI904" i="52"/>
  <c r="BJ904" i="52"/>
  <c r="BK904" i="52"/>
  <c r="BL904" i="52"/>
  <c r="DY904" i="52"/>
  <c r="FG904" i="52"/>
  <c r="AX905" i="52"/>
  <c r="CC905" i="52" s="1"/>
  <c r="CO905" i="52" s="1"/>
  <c r="FB905" i="52" s="1"/>
  <c r="AY905" i="52"/>
  <c r="AZ905" i="52"/>
  <c r="BA905" i="52"/>
  <c r="BB905" i="52"/>
  <c r="BC905" i="52"/>
  <c r="BD905" i="52"/>
  <c r="BE905" i="52"/>
  <c r="BF905" i="52"/>
  <c r="BG905" i="52"/>
  <c r="BH905" i="52"/>
  <c r="BI905" i="52"/>
  <c r="BJ905" i="52"/>
  <c r="BK905" i="52"/>
  <c r="BL905" i="52"/>
  <c r="DY905" i="52"/>
  <c r="FG905" i="52"/>
  <c r="AX906" i="52"/>
  <c r="AY906" i="52"/>
  <c r="AZ906" i="52"/>
  <c r="BA906" i="52"/>
  <c r="BB906" i="52"/>
  <c r="BC906" i="52"/>
  <c r="BD906" i="52"/>
  <c r="BE906" i="52"/>
  <c r="BF906" i="52"/>
  <c r="BG906" i="52"/>
  <c r="BH906" i="52"/>
  <c r="BI906" i="52"/>
  <c r="BJ906" i="52"/>
  <c r="BK906" i="52"/>
  <c r="BL906" i="52"/>
  <c r="DY906" i="52"/>
  <c r="FG906" i="52"/>
  <c r="AX907" i="52"/>
  <c r="CC907" i="52" s="1"/>
  <c r="AY907" i="52"/>
  <c r="AZ907" i="52"/>
  <c r="BA907" i="52"/>
  <c r="BB907" i="52"/>
  <c r="BC907" i="52"/>
  <c r="BD907" i="52"/>
  <c r="BE907" i="52"/>
  <c r="BF907" i="52"/>
  <c r="BG907" i="52"/>
  <c r="BH907" i="52"/>
  <c r="BI907" i="52"/>
  <c r="BJ907" i="52"/>
  <c r="BK907" i="52"/>
  <c r="BL907" i="52"/>
  <c r="DY907" i="52"/>
  <c r="FG907" i="52"/>
  <c r="AX908" i="52"/>
  <c r="CC908" i="52" s="1"/>
  <c r="CN908" i="52" s="1"/>
  <c r="FE908" i="52" s="1"/>
  <c r="AY908" i="52"/>
  <c r="AZ908" i="52"/>
  <c r="BA908" i="52"/>
  <c r="BB908" i="52"/>
  <c r="BC908" i="52"/>
  <c r="BD908" i="52"/>
  <c r="BE908" i="52"/>
  <c r="BF908" i="52"/>
  <c r="BG908" i="52"/>
  <c r="BH908" i="52"/>
  <c r="BI908" i="52"/>
  <c r="BJ908" i="52"/>
  <c r="BK908" i="52"/>
  <c r="BL908" i="52"/>
  <c r="DY908" i="52"/>
  <c r="FG908" i="52"/>
  <c r="AX909" i="52"/>
  <c r="AY909" i="52"/>
  <c r="AZ909" i="52"/>
  <c r="BA909" i="52"/>
  <c r="BB909" i="52"/>
  <c r="BC909" i="52"/>
  <c r="BD909" i="52"/>
  <c r="BE909" i="52"/>
  <c r="BF909" i="52"/>
  <c r="BG909" i="52"/>
  <c r="BH909" i="52"/>
  <c r="BI909" i="52"/>
  <c r="BJ909" i="52"/>
  <c r="BK909" i="52"/>
  <c r="BL909" i="52"/>
  <c r="DY909" i="52"/>
  <c r="FG909" i="52"/>
  <c r="AX910" i="52"/>
  <c r="AY910" i="52"/>
  <c r="AZ910" i="52"/>
  <c r="BA910" i="52"/>
  <c r="BB910" i="52"/>
  <c r="BC910" i="52"/>
  <c r="BD910" i="52"/>
  <c r="BE910" i="52"/>
  <c r="BF910" i="52"/>
  <c r="BG910" i="52"/>
  <c r="BH910" i="52"/>
  <c r="BI910" i="52"/>
  <c r="BJ910" i="52"/>
  <c r="BK910" i="52"/>
  <c r="BL910" i="52"/>
  <c r="DY910" i="52"/>
  <c r="FG910" i="52"/>
  <c r="AX911" i="52"/>
  <c r="CC911" i="52" s="1"/>
  <c r="AY911" i="52"/>
  <c r="AZ911" i="52"/>
  <c r="BA911" i="52"/>
  <c r="BB911" i="52"/>
  <c r="BC911" i="52"/>
  <c r="BD911" i="52"/>
  <c r="BE911" i="52"/>
  <c r="BF911" i="52"/>
  <c r="BG911" i="52"/>
  <c r="BH911" i="52"/>
  <c r="BI911" i="52"/>
  <c r="BJ911" i="52"/>
  <c r="BK911" i="52"/>
  <c r="BL911" i="52"/>
  <c r="DY911" i="52"/>
  <c r="FG911" i="52"/>
  <c r="AX912" i="52"/>
  <c r="AY912" i="52"/>
  <c r="AZ912" i="52"/>
  <c r="BA912" i="52"/>
  <c r="BB912" i="52"/>
  <c r="BC912" i="52"/>
  <c r="BD912" i="52"/>
  <c r="BE912" i="52"/>
  <c r="BF912" i="52"/>
  <c r="BG912" i="52"/>
  <c r="BH912" i="52"/>
  <c r="BI912" i="52"/>
  <c r="BJ912" i="52"/>
  <c r="BK912" i="52"/>
  <c r="BL912" i="52"/>
  <c r="DY912" i="52"/>
  <c r="FG912" i="52"/>
  <c r="AX913" i="52"/>
  <c r="CC913" i="52" s="1"/>
  <c r="CP913" i="52" s="1"/>
  <c r="FA913" i="52" s="1"/>
  <c r="AY913" i="52"/>
  <c r="AZ913" i="52"/>
  <c r="BA913" i="52"/>
  <c r="BB913" i="52"/>
  <c r="BC913" i="52"/>
  <c r="BD913" i="52"/>
  <c r="BE913" i="52"/>
  <c r="BF913" i="52"/>
  <c r="BG913" i="52"/>
  <c r="BH913" i="52"/>
  <c r="BI913" i="52"/>
  <c r="BJ913" i="52"/>
  <c r="BK913" i="52"/>
  <c r="BL913" i="52"/>
  <c r="DY913" i="52"/>
  <c r="FG913" i="52"/>
  <c r="AX914" i="52"/>
  <c r="AY914" i="52"/>
  <c r="AZ914" i="52"/>
  <c r="BA914" i="52"/>
  <c r="BB914" i="52"/>
  <c r="BC914" i="52"/>
  <c r="BD914" i="52"/>
  <c r="BE914" i="52"/>
  <c r="BF914" i="52"/>
  <c r="BG914" i="52"/>
  <c r="BH914" i="52"/>
  <c r="BI914" i="52"/>
  <c r="BJ914" i="52"/>
  <c r="BK914" i="52"/>
  <c r="BL914" i="52"/>
  <c r="DY914" i="52"/>
  <c r="FG914" i="52"/>
  <c r="AX915" i="52"/>
  <c r="CC915" i="52" s="1"/>
  <c r="AY915" i="52"/>
  <c r="AZ915" i="52"/>
  <c r="BA915" i="52"/>
  <c r="BB915" i="52"/>
  <c r="BC915" i="52"/>
  <c r="BD915" i="52"/>
  <c r="BE915" i="52"/>
  <c r="BF915" i="52"/>
  <c r="BG915" i="52"/>
  <c r="BH915" i="52"/>
  <c r="BI915" i="52"/>
  <c r="BJ915" i="52"/>
  <c r="BK915" i="52"/>
  <c r="BL915" i="52"/>
  <c r="DY915" i="52"/>
  <c r="FG915" i="52"/>
  <c r="AX916" i="52"/>
  <c r="AY916" i="52"/>
  <c r="AZ916" i="52"/>
  <c r="BA916" i="52"/>
  <c r="BB916" i="52"/>
  <c r="BC916" i="52"/>
  <c r="BD916" i="52"/>
  <c r="BE916" i="52"/>
  <c r="BF916" i="52"/>
  <c r="BG916" i="52"/>
  <c r="BH916" i="52"/>
  <c r="BI916" i="52"/>
  <c r="BJ916" i="52"/>
  <c r="BK916" i="52"/>
  <c r="BL916" i="52"/>
  <c r="CC916" i="52"/>
  <c r="DY916" i="52"/>
  <c r="FG916" i="52"/>
  <c r="AX917" i="52"/>
  <c r="AY917" i="52"/>
  <c r="AZ917" i="52"/>
  <c r="BA917" i="52"/>
  <c r="BB917" i="52"/>
  <c r="BC917" i="52"/>
  <c r="BD917" i="52"/>
  <c r="BE917" i="52"/>
  <c r="BF917" i="52"/>
  <c r="BG917" i="52"/>
  <c r="BH917" i="52"/>
  <c r="BI917" i="52"/>
  <c r="BJ917" i="52"/>
  <c r="BK917" i="52"/>
  <c r="BL917" i="52"/>
  <c r="CC917" i="52"/>
  <c r="DY917" i="52"/>
  <c r="FG917" i="52"/>
  <c r="AX918" i="52"/>
  <c r="CC918" i="52" s="1"/>
  <c r="AY918" i="52"/>
  <c r="AZ918" i="52"/>
  <c r="BA918" i="52"/>
  <c r="BB918" i="52"/>
  <c r="BC918" i="52"/>
  <c r="BD918" i="52"/>
  <c r="BE918" i="52"/>
  <c r="BF918" i="52"/>
  <c r="BG918" i="52"/>
  <c r="BH918" i="52"/>
  <c r="BI918" i="52"/>
  <c r="BJ918" i="52"/>
  <c r="BK918" i="52"/>
  <c r="BL918" i="52"/>
  <c r="DY918" i="52"/>
  <c r="FG918" i="52"/>
  <c r="AX919" i="52"/>
  <c r="AY919" i="52"/>
  <c r="AZ919" i="52"/>
  <c r="BA919" i="52"/>
  <c r="BB919" i="52"/>
  <c r="BC919" i="52"/>
  <c r="BD919" i="52"/>
  <c r="BE919" i="52"/>
  <c r="BF919" i="52"/>
  <c r="BG919" i="52"/>
  <c r="BH919" i="52"/>
  <c r="BI919" i="52"/>
  <c r="BJ919" i="52"/>
  <c r="BK919" i="52"/>
  <c r="BL919" i="52"/>
  <c r="DY919" i="52"/>
  <c r="FG919" i="52"/>
  <c r="AX920" i="52"/>
  <c r="AY920" i="52"/>
  <c r="AZ920" i="52"/>
  <c r="BA920" i="52"/>
  <c r="BB920" i="52"/>
  <c r="BC920" i="52"/>
  <c r="BD920" i="52"/>
  <c r="BE920" i="52"/>
  <c r="BF920" i="52"/>
  <c r="BG920" i="52"/>
  <c r="BH920" i="52"/>
  <c r="BI920" i="52"/>
  <c r="BJ920" i="52"/>
  <c r="BK920" i="52"/>
  <c r="BL920" i="52"/>
  <c r="DY920" i="52"/>
  <c r="FG920" i="52"/>
  <c r="AX921" i="52"/>
  <c r="CC921" i="52" s="1"/>
  <c r="AY921" i="52"/>
  <c r="AZ921" i="52"/>
  <c r="BA921" i="52"/>
  <c r="BB921" i="52"/>
  <c r="BC921" i="52"/>
  <c r="BD921" i="52"/>
  <c r="BE921" i="52"/>
  <c r="BF921" i="52"/>
  <c r="BG921" i="52"/>
  <c r="BH921" i="52"/>
  <c r="BI921" i="52"/>
  <c r="BJ921" i="52"/>
  <c r="BK921" i="52"/>
  <c r="BL921" i="52"/>
  <c r="DY921" i="52"/>
  <c r="FG921" i="52"/>
  <c r="AX922" i="52"/>
  <c r="CC922" i="52" s="1"/>
  <c r="AY922" i="52"/>
  <c r="AZ922" i="52"/>
  <c r="BA922" i="52"/>
  <c r="BB922" i="52"/>
  <c r="BC922" i="52"/>
  <c r="BD922" i="52"/>
  <c r="BE922" i="52"/>
  <c r="BF922" i="52"/>
  <c r="BG922" i="52"/>
  <c r="BH922" i="52"/>
  <c r="BI922" i="52"/>
  <c r="BJ922" i="52"/>
  <c r="BK922" i="52"/>
  <c r="CO922" i="52" s="1"/>
  <c r="FB922" i="52" s="1"/>
  <c r="BL922" i="52"/>
  <c r="CP922" i="52" s="1"/>
  <c r="FA922" i="52" s="1"/>
  <c r="DY922" i="52"/>
  <c r="FG922" i="52"/>
  <c r="AX923" i="52"/>
  <c r="CC923" i="52" s="1"/>
  <c r="CN923" i="52" s="1"/>
  <c r="FE923" i="52" s="1"/>
  <c r="AY923" i="52"/>
  <c r="AZ923" i="52"/>
  <c r="BA923" i="52"/>
  <c r="BB923" i="52"/>
  <c r="BC923" i="52"/>
  <c r="BD923" i="52"/>
  <c r="BE923" i="52"/>
  <c r="BF923" i="52"/>
  <c r="BG923" i="52"/>
  <c r="BH923" i="52"/>
  <c r="BI923" i="52"/>
  <c r="BJ923" i="52"/>
  <c r="BK923" i="52"/>
  <c r="BL923" i="52"/>
  <c r="DY923" i="52"/>
  <c r="FG923" i="52"/>
  <c r="AX924" i="52"/>
  <c r="CC924" i="52" s="1"/>
  <c r="AY924" i="52"/>
  <c r="AZ924" i="52"/>
  <c r="BA924" i="52"/>
  <c r="CN924" i="52" s="1"/>
  <c r="FE924" i="52" s="1"/>
  <c r="BB924" i="52"/>
  <c r="BC924" i="52"/>
  <c r="BD924" i="52"/>
  <c r="BE924" i="52"/>
  <c r="BF924" i="52"/>
  <c r="BG924" i="52"/>
  <c r="BH924" i="52"/>
  <c r="BI924" i="52"/>
  <c r="BJ924" i="52"/>
  <c r="BK924" i="52"/>
  <c r="BL924" i="52"/>
  <c r="DY924" i="52"/>
  <c r="FG924" i="52"/>
  <c r="AX925" i="52"/>
  <c r="CC925" i="52" s="1"/>
  <c r="AY925" i="52"/>
  <c r="AZ925" i="52"/>
  <c r="BA925" i="52"/>
  <c r="BB925" i="52"/>
  <c r="BC925" i="52"/>
  <c r="BD925" i="52"/>
  <c r="BE925" i="52"/>
  <c r="BF925" i="52"/>
  <c r="BG925" i="52"/>
  <c r="BH925" i="52"/>
  <c r="BI925" i="52"/>
  <c r="BJ925" i="52"/>
  <c r="BK925" i="52"/>
  <c r="BL925" i="52"/>
  <c r="DY925" i="52"/>
  <c r="FG925" i="52"/>
  <c r="AX926" i="52"/>
  <c r="CC926" i="52" s="1"/>
  <c r="AY926" i="52"/>
  <c r="AZ926" i="52"/>
  <c r="BA926" i="52"/>
  <c r="BB926" i="52"/>
  <c r="BC926" i="52"/>
  <c r="BD926" i="52"/>
  <c r="BE926" i="52"/>
  <c r="BF926" i="52"/>
  <c r="BG926" i="52"/>
  <c r="BH926" i="52"/>
  <c r="BI926" i="52"/>
  <c r="BJ926" i="52"/>
  <c r="BK926" i="52"/>
  <c r="BL926" i="52"/>
  <c r="DY926" i="52"/>
  <c r="FG926" i="52"/>
  <c r="AX927" i="52"/>
  <c r="AY927" i="52"/>
  <c r="AZ927" i="52"/>
  <c r="BA927" i="52"/>
  <c r="BB927" i="52"/>
  <c r="BC927" i="52"/>
  <c r="BD927" i="52"/>
  <c r="BE927" i="52"/>
  <c r="BU927" i="52" s="1"/>
  <c r="CL927" i="52" s="1"/>
  <c r="FF927" i="52" s="1"/>
  <c r="BF927" i="52"/>
  <c r="BG927" i="52"/>
  <c r="BH927" i="52"/>
  <c r="BI927" i="52"/>
  <c r="BJ927" i="52"/>
  <c r="BK927" i="52"/>
  <c r="BL927" i="52"/>
  <c r="CC927" i="52"/>
  <c r="DY927" i="52"/>
  <c r="FG927" i="52"/>
  <c r="AX928" i="52"/>
  <c r="AY928" i="52"/>
  <c r="AZ928" i="52"/>
  <c r="BA928" i="52"/>
  <c r="BB928" i="52"/>
  <c r="BC928" i="52"/>
  <c r="BD928" i="52"/>
  <c r="BE928" i="52"/>
  <c r="BF928" i="52"/>
  <c r="BG928" i="52"/>
  <c r="BH928" i="52"/>
  <c r="BI928" i="52"/>
  <c r="BJ928" i="52"/>
  <c r="BK928" i="52"/>
  <c r="BL928" i="52"/>
  <c r="CC928" i="52"/>
  <c r="DY928" i="52"/>
  <c r="FG928" i="52"/>
  <c r="AX929" i="52"/>
  <c r="CC929" i="52" s="1"/>
  <c r="AY929" i="52"/>
  <c r="AZ929" i="52"/>
  <c r="BA929" i="52"/>
  <c r="BB929" i="52"/>
  <c r="BC929" i="52"/>
  <c r="BD929" i="52"/>
  <c r="BE929" i="52"/>
  <c r="BF929" i="52"/>
  <c r="BG929" i="52"/>
  <c r="BH929" i="52"/>
  <c r="BI929" i="52"/>
  <c r="BJ929" i="52"/>
  <c r="BK929" i="52"/>
  <c r="BL929" i="52"/>
  <c r="DY929" i="52"/>
  <c r="FG929" i="52"/>
  <c r="AX930" i="52"/>
  <c r="CC930" i="52" s="1"/>
  <c r="AY930" i="52"/>
  <c r="AZ930" i="52"/>
  <c r="BA930" i="52"/>
  <c r="BB930" i="52"/>
  <c r="BC930" i="52"/>
  <c r="BD930" i="52"/>
  <c r="BE930" i="52"/>
  <c r="BF930" i="52"/>
  <c r="BG930" i="52"/>
  <c r="BH930" i="52"/>
  <c r="BI930" i="52"/>
  <c r="BJ930" i="52"/>
  <c r="BK930" i="52"/>
  <c r="BL930" i="52"/>
  <c r="DY930" i="52"/>
  <c r="FG930" i="52"/>
  <c r="AX931" i="52"/>
  <c r="CC931" i="52" s="1"/>
  <c r="AY931" i="52"/>
  <c r="AZ931" i="52"/>
  <c r="BA931" i="52"/>
  <c r="BB931" i="52"/>
  <c r="BC931" i="52"/>
  <c r="BD931" i="52"/>
  <c r="BE931" i="52"/>
  <c r="BF931" i="52"/>
  <c r="BG931" i="52"/>
  <c r="BH931" i="52"/>
  <c r="BI931" i="52"/>
  <c r="BJ931" i="52"/>
  <c r="BK931" i="52"/>
  <c r="BL931" i="52"/>
  <c r="DY931" i="52"/>
  <c r="FG931" i="52"/>
  <c r="AX932" i="52"/>
  <c r="CC932" i="52" s="1"/>
  <c r="CO932" i="52" s="1"/>
  <c r="FB932" i="52" s="1"/>
  <c r="AY932" i="52"/>
  <c r="AZ932" i="52"/>
  <c r="BA932" i="52"/>
  <c r="BB932" i="52"/>
  <c r="BC932" i="52"/>
  <c r="BD932" i="52"/>
  <c r="BE932" i="52"/>
  <c r="BF932" i="52"/>
  <c r="BG932" i="52"/>
  <c r="BH932" i="52"/>
  <c r="BI932" i="52"/>
  <c r="BJ932" i="52"/>
  <c r="BK932" i="52"/>
  <c r="BL932" i="52"/>
  <c r="DY932" i="52"/>
  <c r="FG932" i="52"/>
  <c r="AX933" i="52"/>
  <c r="CC933" i="52" s="1"/>
  <c r="AY933" i="52"/>
  <c r="AZ933" i="52"/>
  <c r="BA933" i="52"/>
  <c r="BB933" i="52"/>
  <c r="BC933" i="52"/>
  <c r="BD933" i="52"/>
  <c r="BE933" i="52"/>
  <c r="BF933" i="52"/>
  <c r="BG933" i="52"/>
  <c r="BH933" i="52"/>
  <c r="BI933" i="52"/>
  <c r="BJ933" i="52"/>
  <c r="BK933" i="52"/>
  <c r="BL933" i="52"/>
  <c r="DY933" i="52"/>
  <c r="FG933" i="52"/>
  <c r="AX934" i="52"/>
  <c r="AY934" i="52"/>
  <c r="AZ934" i="52"/>
  <c r="BA934" i="52"/>
  <c r="BB934" i="52"/>
  <c r="BC934" i="52"/>
  <c r="BD934" i="52"/>
  <c r="BE934" i="52"/>
  <c r="BF934" i="52"/>
  <c r="BG934" i="52"/>
  <c r="BH934" i="52"/>
  <c r="BI934" i="52"/>
  <c r="BJ934" i="52"/>
  <c r="BK934" i="52"/>
  <c r="BL934" i="52"/>
  <c r="DY934" i="52"/>
  <c r="FG934" i="52"/>
  <c r="AX935" i="52"/>
  <c r="AY935" i="52"/>
  <c r="AZ935" i="52"/>
  <c r="BA935" i="52"/>
  <c r="BB935" i="52"/>
  <c r="BC935" i="52"/>
  <c r="BD935" i="52"/>
  <c r="BE935" i="52"/>
  <c r="BF935" i="52"/>
  <c r="BG935" i="52"/>
  <c r="BH935" i="52"/>
  <c r="BI935" i="52"/>
  <c r="BJ935" i="52"/>
  <c r="BK935" i="52"/>
  <c r="BL935" i="52"/>
  <c r="DY935" i="52"/>
  <c r="FG935" i="52"/>
  <c r="AX936" i="52"/>
  <c r="AY936" i="52"/>
  <c r="AZ936" i="52"/>
  <c r="BA936" i="52"/>
  <c r="BB936" i="52"/>
  <c r="BC936" i="52"/>
  <c r="BD936" i="52"/>
  <c r="BE936" i="52"/>
  <c r="BF936" i="52"/>
  <c r="BG936" i="52"/>
  <c r="BH936" i="52"/>
  <c r="BI936" i="52"/>
  <c r="BJ936" i="52"/>
  <c r="BK936" i="52"/>
  <c r="BL936" i="52"/>
  <c r="DY936" i="52"/>
  <c r="FG936" i="52"/>
  <c r="AX937" i="52"/>
  <c r="CC937" i="52" s="1"/>
  <c r="AY937" i="52"/>
  <c r="AZ937" i="52"/>
  <c r="BA937" i="52"/>
  <c r="BB937" i="52"/>
  <c r="BC937" i="52"/>
  <c r="BD937" i="52"/>
  <c r="BE937" i="52"/>
  <c r="BF937" i="52"/>
  <c r="BG937" i="52"/>
  <c r="BH937" i="52"/>
  <c r="BI937" i="52"/>
  <c r="BJ937" i="52"/>
  <c r="BK937" i="52"/>
  <c r="BL937" i="52"/>
  <c r="DY937" i="52"/>
  <c r="FG937" i="52"/>
  <c r="AX938" i="52"/>
  <c r="CC938" i="52" s="1"/>
  <c r="AY938" i="52"/>
  <c r="AZ938" i="52"/>
  <c r="BA938" i="52"/>
  <c r="BB938" i="52"/>
  <c r="BC938" i="52"/>
  <c r="BD938" i="52"/>
  <c r="BE938" i="52"/>
  <c r="BF938" i="52"/>
  <c r="BG938" i="52"/>
  <c r="BH938" i="52"/>
  <c r="BI938" i="52"/>
  <c r="BJ938" i="52"/>
  <c r="BK938" i="52"/>
  <c r="BL938" i="52"/>
  <c r="DY938" i="52"/>
  <c r="FG938" i="52"/>
  <c r="AX939" i="52"/>
  <c r="AY939" i="52"/>
  <c r="AZ939" i="52"/>
  <c r="BA939" i="52"/>
  <c r="BB939" i="52"/>
  <c r="BC939" i="52"/>
  <c r="BD939" i="52"/>
  <c r="BE939" i="52"/>
  <c r="BF939" i="52"/>
  <c r="BG939" i="52"/>
  <c r="BH939" i="52"/>
  <c r="BI939" i="52"/>
  <c r="BJ939" i="52"/>
  <c r="BK939" i="52"/>
  <c r="BL939" i="52"/>
  <c r="DY939" i="52"/>
  <c r="FG939" i="52"/>
  <c r="AX940" i="52"/>
  <c r="AY940" i="52"/>
  <c r="AZ940" i="52"/>
  <c r="BA940" i="52"/>
  <c r="BB940" i="52"/>
  <c r="BC940" i="52"/>
  <c r="BD940" i="52"/>
  <c r="BE940" i="52"/>
  <c r="BF940" i="52"/>
  <c r="BG940" i="52"/>
  <c r="BH940" i="52"/>
  <c r="BI940" i="52"/>
  <c r="BJ940" i="52"/>
  <c r="BK940" i="52"/>
  <c r="BL940" i="52"/>
  <c r="DY940" i="52"/>
  <c r="FG940" i="52"/>
  <c r="AX941" i="52"/>
  <c r="CC941" i="52" s="1"/>
  <c r="AY941" i="52"/>
  <c r="AZ941" i="52"/>
  <c r="BA941" i="52"/>
  <c r="BB941" i="52"/>
  <c r="BC941" i="52"/>
  <c r="BD941" i="52"/>
  <c r="BE941" i="52"/>
  <c r="BF941" i="52"/>
  <c r="BG941" i="52"/>
  <c r="BH941" i="52"/>
  <c r="BI941" i="52"/>
  <c r="BJ941" i="52"/>
  <c r="BK941" i="52"/>
  <c r="BL941" i="52"/>
  <c r="DY941" i="52"/>
  <c r="FG941" i="52"/>
  <c r="AX942" i="52"/>
  <c r="CC942" i="52" s="1"/>
  <c r="AY942" i="52"/>
  <c r="AZ942" i="52"/>
  <c r="BA942" i="52"/>
  <c r="BB942" i="52"/>
  <c r="BC942" i="52"/>
  <c r="BD942" i="52"/>
  <c r="BE942" i="52"/>
  <c r="BF942" i="52"/>
  <c r="BG942" i="52"/>
  <c r="BH942" i="52"/>
  <c r="BI942" i="52"/>
  <c r="BJ942" i="52"/>
  <c r="BK942" i="52"/>
  <c r="BL942" i="52"/>
  <c r="DY942" i="52"/>
  <c r="FG942" i="52"/>
  <c r="AX943" i="52"/>
  <c r="AY943" i="52"/>
  <c r="AZ943" i="52"/>
  <c r="BA943" i="52"/>
  <c r="BB943" i="52"/>
  <c r="BC943" i="52"/>
  <c r="BD943" i="52"/>
  <c r="BE943" i="52"/>
  <c r="BF943" i="52"/>
  <c r="BG943" i="52"/>
  <c r="BH943" i="52"/>
  <c r="BI943" i="52"/>
  <c r="BJ943" i="52"/>
  <c r="BK943" i="52"/>
  <c r="BL943" i="52"/>
  <c r="DY943" i="52"/>
  <c r="FG943" i="52"/>
  <c r="AX944" i="52"/>
  <c r="AY944" i="52"/>
  <c r="AZ944" i="52"/>
  <c r="BA944" i="52"/>
  <c r="BB944" i="52"/>
  <c r="BC944" i="52"/>
  <c r="BD944" i="52"/>
  <c r="BE944" i="52"/>
  <c r="BF944" i="52"/>
  <c r="BG944" i="52"/>
  <c r="BH944" i="52"/>
  <c r="BI944" i="52"/>
  <c r="BJ944" i="52"/>
  <c r="BK944" i="52"/>
  <c r="BL944" i="52"/>
  <c r="DY944" i="52"/>
  <c r="FG944" i="52"/>
  <c r="AX945" i="52"/>
  <c r="AY945" i="52"/>
  <c r="AZ945" i="52"/>
  <c r="BA945" i="52"/>
  <c r="BB945" i="52"/>
  <c r="BC945" i="52"/>
  <c r="BD945" i="52"/>
  <c r="BE945" i="52"/>
  <c r="BF945" i="52"/>
  <c r="BG945" i="52"/>
  <c r="BH945" i="52"/>
  <c r="BI945" i="52"/>
  <c r="BJ945" i="52"/>
  <c r="BK945" i="52"/>
  <c r="BL945" i="52"/>
  <c r="CC945" i="52"/>
  <c r="DY945" i="52"/>
  <c r="FG945" i="52"/>
  <c r="AX946" i="52"/>
  <c r="CC946" i="52" s="1"/>
  <c r="AY946" i="52"/>
  <c r="AZ946" i="52"/>
  <c r="BA946" i="52"/>
  <c r="BB946" i="52"/>
  <c r="BC946" i="52"/>
  <c r="BD946" i="52"/>
  <c r="BE946" i="52"/>
  <c r="BF946" i="52"/>
  <c r="BG946" i="52"/>
  <c r="BH946" i="52"/>
  <c r="BI946" i="52"/>
  <c r="BJ946" i="52"/>
  <c r="BK946" i="52"/>
  <c r="BL946" i="52"/>
  <c r="DY946" i="52"/>
  <c r="FG946" i="52"/>
  <c r="AX947" i="52"/>
  <c r="AY947" i="52"/>
  <c r="AZ947" i="52"/>
  <c r="BA947" i="52"/>
  <c r="BB947" i="52"/>
  <c r="BC947" i="52"/>
  <c r="BD947" i="52"/>
  <c r="BE947" i="52"/>
  <c r="BF947" i="52"/>
  <c r="BG947" i="52"/>
  <c r="BH947" i="52"/>
  <c r="BI947" i="52"/>
  <c r="BJ947" i="52"/>
  <c r="BK947" i="52"/>
  <c r="BL947" i="52"/>
  <c r="DY947" i="52"/>
  <c r="FG947" i="52"/>
  <c r="AX948" i="52"/>
  <c r="AY948" i="52"/>
  <c r="AZ948" i="52"/>
  <c r="BA948" i="52"/>
  <c r="BB948" i="52"/>
  <c r="BC948" i="52"/>
  <c r="BD948" i="52"/>
  <c r="BE948" i="52"/>
  <c r="BF948" i="52"/>
  <c r="BG948" i="52"/>
  <c r="BH948" i="52"/>
  <c r="BI948" i="52"/>
  <c r="BJ948" i="52"/>
  <c r="BK948" i="52"/>
  <c r="BL948" i="52"/>
  <c r="DY948" i="52"/>
  <c r="FG948" i="52"/>
  <c r="AX949" i="52"/>
  <c r="AY949" i="52"/>
  <c r="AZ949" i="52"/>
  <c r="BA949" i="52"/>
  <c r="BB949" i="52"/>
  <c r="BC949" i="52"/>
  <c r="BD949" i="52"/>
  <c r="BE949" i="52"/>
  <c r="BF949" i="52"/>
  <c r="BG949" i="52"/>
  <c r="BH949" i="52"/>
  <c r="BI949" i="52"/>
  <c r="BJ949" i="52"/>
  <c r="BK949" i="52"/>
  <c r="BL949" i="52"/>
  <c r="CC949" i="52"/>
  <c r="DY949" i="52"/>
  <c r="FG949" i="52"/>
  <c r="AX950" i="52"/>
  <c r="AY950" i="52"/>
  <c r="AZ950" i="52"/>
  <c r="BA950" i="52"/>
  <c r="BB950" i="52"/>
  <c r="BC950" i="52"/>
  <c r="BD950" i="52"/>
  <c r="BE950" i="52"/>
  <c r="BF950" i="52"/>
  <c r="BG950" i="52"/>
  <c r="BH950" i="52"/>
  <c r="BI950" i="52"/>
  <c r="BJ950" i="52"/>
  <c r="BK950" i="52"/>
  <c r="BL950" i="52"/>
  <c r="DY950" i="52"/>
  <c r="FG950" i="52"/>
  <c r="AX951" i="52"/>
  <c r="AY951" i="52"/>
  <c r="AZ951" i="52"/>
  <c r="BA951" i="52"/>
  <c r="BB951" i="52"/>
  <c r="BC951" i="52"/>
  <c r="BD951" i="52"/>
  <c r="BE951" i="52"/>
  <c r="BF951" i="52"/>
  <c r="BG951" i="52"/>
  <c r="BH951" i="52"/>
  <c r="BI951" i="52"/>
  <c r="BJ951" i="52"/>
  <c r="BK951" i="52"/>
  <c r="BL951" i="52"/>
  <c r="DY951" i="52"/>
  <c r="FG951" i="52"/>
  <c r="AX952" i="52"/>
  <c r="AY952" i="52"/>
  <c r="AZ952" i="52"/>
  <c r="BA952" i="52"/>
  <c r="BB952" i="52"/>
  <c r="BC952" i="52"/>
  <c r="BD952" i="52"/>
  <c r="BE952" i="52"/>
  <c r="BF952" i="52"/>
  <c r="BG952" i="52"/>
  <c r="BH952" i="52"/>
  <c r="BI952" i="52"/>
  <c r="BJ952" i="52"/>
  <c r="BK952" i="52"/>
  <c r="BL952" i="52"/>
  <c r="DY952" i="52"/>
  <c r="FG952" i="52"/>
  <c r="AX953" i="52"/>
  <c r="AY953" i="52"/>
  <c r="AZ953" i="52"/>
  <c r="BA953" i="52"/>
  <c r="BB953" i="52"/>
  <c r="BC953" i="52"/>
  <c r="BD953" i="52"/>
  <c r="BE953" i="52"/>
  <c r="BF953" i="52"/>
  <c r="BG953" i="52"/>
  <c r="BH953" i="52"/>
  <c r="BI953" i="52"/>
  <c r="BJ953" i="52"/>
  <c r="BK953" i="52"/>
  <c r="BL953" i="52"/>
  <c r="DY953" i="52"/>
  <c r="FG953" i="52"/>
  <c r="AX954" i="52"/>
  <c r="AY954" i="52"/>
  <c r="AZ954" i="52"/>
  <c r="BA954" i="52"/>
  <c r="BB954" i="52"/>
  <c r="BC954" i="52"/>
  <c r="BD954" i="52"/>
  <c r="BE954" i="52"/>
  <c r="BF954" i="52"/>
  <c r="BG954" i="52"/>
  <c r="BH954" i="52"/>
  <c r="BI954" i="52"/>
  <c r="BJ954" i="52"/>
  <c r="BK954" i="52"/>
  <c r="BL954" i="52"/>
  <c r="DY954" i="52"/>
  <c r="FG954" i="52"/>
  <c r="AX955" i="52"/>
  <c r="AY955" i="52"/>
  <c r="AZ955" i="52"/>
  <c r="BA955" i="52"/>
  <c r="BB955" i="52"/>
  <c r="BC955" i="52"/>
  <c r="BD955" i="52"/>
  <c r="BE955" i="52"/>
  <c r="BF955" i="52"/>
  <c r="BG955" i="52"/>
  <c r="BH955" i="52"/>
  <c r="BI955" i="52"/>
  <c r="BJ955" i="52"/>
  <c r="BK955" i="52"/>
  <c r="BL955" i="52"/>
  <c r="DY955" i="52"/>
  <c r="FG955" i="52"/>
  <c r="AX956" i="52"/>
  <c r="AY956" i="52"/>
  <c r="AZ956" i="52"/>
  <c r="BA956" i="52"/>
  <c r="BB956" i="52"/>
  <c r="BC956" i="52"/>
  <c r="BD956" i="52"/>
  <c r="BE956" i="52"/>
  <c r="BF956" i="52"/>
  <c r="BG956" i="52"/>
  <c r="BH956" i="52"/>
  <c r="BI956" i="52"/>
  <c r="BJ956" i="52"/>
  <c r="BK956" i="52"/>
  <c r="BL956" i="52"/>
  <c r="DY956" i="52"/>
  <c r="FG956" i="52"/>
  <c r="AX957" i="52"/>
  <c r="AY957" i="52"/>
  <c r="AZ957" i="52"/>
  <c r="BA957" i="52"/>
  <c r="BB957" i="52"/>
  <c r="BC957" i="52"/>
  <c r="BD957" i="52"/>
  <c r="BE957" i="52"/>
  <c r="BF957" i="52"/>
  <c r="BG957" i="52"/>
  <c r="BH957" i="52"/>
  <c r="BI957" i="52"/>
  <c r="BJ957" i="52"/>
  <c r="BK957" i="52"/>
  <c r="BL957" i="52"/>
  <c r="DY957" i="52"/>
  <c r="FG957" i="52"/>
  <c r="AX958" i="52"/>
  <c r="CC958" i="52" s="1"/>
  <c r="AY958" i="52"/>
  <c r="AZ958" i="52"/>
  <c r="BA958" i="52"/>
  <c r="BB958" i="52"/>
  <c r="BC958" i="52"/>
  <c r="BD958" i="52"/>
  <c r="BE958" i="52"/>
  <c r="BF958" i="52"/>
  <c r="BG958" i="52"/>
  <c r="BH958" i="52"/>
  <c r="BI958" i="52"/>
  <c r="BJ958" i="52"/>
  <c r="BK958" i="52"/>
  <c r="BL958" i="52"/>
  <c r="DY958" i="52"/>
  <c r="FG958" i="52"/>
  <c r="AX959" i="52"/>
  <c r="AY959" i="52"/>
  <c r="AZ959" i="52"/>
  <c r="BA959" i="52"/>
  <c r="BB959" i="52"/>
  <c r="BC959" i="52"/>
  <c r="BD959" i="52"/>
  <c r="BE959" i="52"/>
  <c r="BF959" i="52"/>
  <c r="BG959" i="52"/>
  <c r="BH959" i="52"/>
  <c r="BI959" i="52"/>
  <c r="BJ959" i="52"/>
  <c r="BK959" i="52"/>
  <c r="BL959" i="52"/>
  <c r="DY959" i="52"/>
  <c r="FG959" i="52"/>
  <c r="AX960" i="52"/>
  <c r="AY960" i="52"/>
  <c r="AZ960" i="52"/>
  <c r="BA960" i="52"/>
  <c r="BB960" i="52"/>
  <c r="BC960" i="52"/>
  <c r="BD960" i="52"/>
  <c r="BE960" i="52"/>
  <c r="BF960" i="52"/>
  <c r="BG960" i="52"/>
  <c r="BH960" i="52"/>
  <c r="BI960" i="52"/>
  <c r="BJ960" i="52"/>
  <c r="BK960" i="52"/>
  <c r="BL960" i="52"/>
  <c r="DY960" i="52"/>
  <c r="FG960" i="52"/>
  <c r="AX961" i="52"/>
  <c r="CC961" i="52" s="1"/>
  <c r="AY961" i="52"/>
  <c r="AZ961" i="52"/>
  <c r="BA961" i="52"/>
  <c r="BB961" i="52"/>
  <c r="BC961" i="52"/>
  <c r="BD961" i="52"/>
  <c r="BE961" i="52"/>
  <c r="BF961" i="52"/>
  <c r="BG961" i="52"/>
  <c r="BH961" i="52"/>
  <c r="BI961" i="52"/>
  <c r="BJ961" i="52"/>
  <c r="BK961" i="52"/>
  <c r="BL961" i="52"/>
  <c r="DY961" i="52"/>
  <c r="FG961" i="52"/>
  <c r="AX962" i="52"/>
  <c r="CC962" i="52" s="1"/>
  <c r="AY962" i="52"/>
  <c r="AZ962" i="52"/>
  <c r="BA962" i="52"/>
  <c r="BB962" i="52"/>
  <c r="BC962" i="52"/>
  <c r="BD962" i="52"/>
  <c r="BE962" i="52"/>
  <c r="BF962" i="52"/>
  <c r="BG962" i="52"/>
  <c r="BH962" i="52"/>
  <c r="BI962" i="52"/>
  <c r="BJ962" i="52"/>
  <c r="BK962" i="52"/>
  <c r="BL962" i="52"/>
  <c r="DY962" i="52"/>
  <c r="FG962" i="52"/>
  <c r="AX963" i="52"/>
  <c r="AY963" i="52"/>
  <c r="AZ963" i="52"/>
  <c r="BA963" i="52"/>
  <c r="BB963" i="52"/>
  <c r="BC963" i="52"/>
  <c r="BD963" i="52"/>
  <c r="BE963" i="52"/>
  <c r="BF963" i="52"/>
  <c r="BG963" i="52"/>
  <c r="BH963" i="52"/>
  <c r="BI963" i="52"/>
  <c r="BJ963" i="52"/>
  <c r="BK963" i="52"/>
  <c r="BL963" i="52"/>
  <c r="DY963" i="52"/>
  <c r="FG963" i="52"/>
  <c r="AX964" i="52"/>
  <c r="AY964" i="52"/>
  <c r="AZ964" i="52"/>
  <c r="BA964" i="52"/>
  <c r="BB964" i="52"/>
  <c r="BC964" i="52"/>
  <c r="BD964" i="52"/>
  <c r="BE964" i="52"/>
  <c r="BF964" i="52"/>
  <c r="BG964" i="52"/>
  <c r="BH964" i="52"/>
  <c r="BI964" i="52"/>
  <c r="BJ964" i="52"/>
  <c r="BK964" i="52"/>
  <c r="BL964" i="52"/>
  <c r="DY964" i="52"/>
  <c r="FG964" i="52"/>
  <c r="AX965" i="52"/>
  <c r="AY965" i="52"/>
  <c r="AZ965" i="52"/>
  <c r="BA965" i="52"/>
  <c r="BB965" i="52"/>
  <c r="BC965" i="52"/>
  <c r="BD965" i="52"/>
  <c r="BE965" i="52"/>
  <c r="BF965" i="52"/>
  <c r="BG965" i="52"/>
  <c r="BH965" i="52"/>
  <c r="BI965" i="52"/>
  <c r="BJ965" i="52"/>
  <c r="BK965" i="52"/>
  <c r="BL965" i="52"/>
  <c r="DY965" i="52"/>
  <c r="FG965" i="52"/>
  <c r="AX966" i="52"/>
  <c r="CC966" i="52" s="1"/>
  <c r="AY966" i="52"/>
  <c r="AZ966" i="52"/>
  <c r="BA966" i="52"/>
  <c r="BB966" i="52"/>
  <c r="BC966" i="52"/>
  <c r="BD966" i="52"/>
  <c r="BE966" i="52"/>
  <c r="BF966" i="52"/>
  <c r="BG966" i="52"/>
  <c r="BH966" i="52"/>
  <c r="BI966" i="52"/>
  <c r="BJ966" i="52"/>
  <c r="BK966" i="52"/>
  <c r="BL966" i="52"/>
  <c r="DY966" i="52"/>
  <c r="FG966" i="52"/>
  <c r="AX967" i="52"/>
  <c r="AY967" i="52"/>
  <c r="AZ967" i="52"/>
  <c r="BA967" i="52"/>
  <c r="BB967" i="52"/>
  <c r="BC967" i="52"/>
  <c r="BD967" i="52"/>
  <c r="BE967" i="52"/>
  <c r="BF967" i="52"/>
  <c r="BG967" i="52"/>
  <c r="BH967" i="52"/>
  <c r="BI967" i="52"/>
  <c r="BJ967" i="52"/>
  <c r="BK967" i="52"/>
  <c r="BL967" i="52"/>
  <c r="CC967" i="52"/>
  <c r="DY967" i="52"/>
  <c r="FG967" i="52"/>
  <c r="AX968" i="52"/>
  <c r="AY968" i="52"/>
  <c r="AZ968" i="52"/>
  <c r="BA968" i="52"/>
  <c r="BB968" i="52"/>
  <c r="BC968" i="52"/>
  <c r="BD968" i="52"/>
  <c r="BE968" i="52"/>
  <c r="BF968" i="52"/>
  <c r="BG968" i="52"/>
  <c r="BH968" i="52"/>
  <c r="BI968" i="52"/>
  <c r="BJ968" i="52"/>
  <c r="BK968" i="52"/>
  <c r="BL968" i="52"/>
  <c r="DY968" i="52"/>
  <c r="FG968" i="52"/>
  <c r="AX969" i="52"/>
  <c r="CC969" i="52" s="1"/>
  <c r="AY969" i="52"/>
  <c r="AZ969" i="52"/>
  <c r="BA969" i="52"/>
  <c r="BB969" i="52"/>
  <c r="BC969" i="52"/>
  <c r="BD969" i="52"/>
  <c r="BE969" i="52"/>
  <c r="BF969" i="52"/>
  <c r="BG969" i="52"/>
  <c r="BH969" i="52"/>
  <c r="BI969" i="52"/>
  <c r="BJ969" i="52"/>
  <c r="BK969" i="52"/>
  <c r="BL969" i="52"/>
  <c r="DY969" i="52"/>
  <c r="FG969" i="52"/>
  <c r="AX970" i="52"/>
  <c r="AY970" i="52"/>
  <c r="AZ970" i="52"/>
  <c r="BA970" i="52"/>
  <c r="BB970" i="52"/>
  <c r="BC970" i="52"/>
  <c r="BD970" i="52"/>
  <c r="BE970" i="52"/>
  <c r="BF970" i="52"/>
  <c r="BG970" i="52"/>
  <c r="BH970" i="52"/>
  <c r="BI970" i="52"/>
  <c r="BJ970" i="52"/>
  <c r="BK970" i="52"/>
  <c r="BL970" i="52"/>
  <c r="CC970" i="52"/>
  <c r="DY970" i="52"/>
  <c r="FG970" i="52"/>
  <c r="AX971" i="52"/>
  <c r="AY971" i="52"/>
  <c r="AZ971" i="52"/>
  <c r="BA971" i="52"/>
  <c r="BB971" i="52"/>
  <c r="BC971" i="52"/>
  <c r="BD971" i="52"/>
  <c r="BE971" i="52"/>
  <c r="BF971" i="52"/>
  <c r="BG971" i="52"/>
  <c r="BH971" i="52"/>
  <c r="BI971" i="52"/>
  <c r="BJ971" i="52"/>
  <c r="BK971" i="52"/>
  <c r="BL971" i="52"/>
  <c r="DY971" i="52"/>
  <c r="FG971" i="52"/>
  <c r="AX972" i="52"/>
  <c r="CC972" i="52" s="1"/>
  <c r="AY972" i="52"/>
  <c r="AZ972" i="52"/>
  <c r="BA972" i="52"/>
  <c r="BB972" i="52"/>
  <c r="BC972" i="52"/>
  <c r="BD972" i="52"/>
  <c r="BE972" i="52"/>
  <c r="BF972" i="52"/>
  <c r="BG972" i="52"/>
  <c r="BH972" i="52"/>
  <c r="BI972" i="52"/>
  <c r="BJ972" i="52"/>
  <c r="BK972" i="52"/>
  <c r="BL972" i="52"/>
  <c r="DY972" i="52"/>
  <c r="FG972" i="52"/>
  <c r="AX973" i="52"/>
  <c r="AY973" i="52"/>
  <c r="AZ973" i="52"/>
  <c r="BA973" i="52"/>
  <c r="BB973" i="52"/>
  <c r="BC973" i="52"/>
  <c r="BD973" i="52"/>
  <c r="BE973" i="52"/>
  <c r="BF973" i="52"/>
  <c r="BG973" i="52"/>
  <c r="BH973" i="52"/>
  <c r="BI973" i="52"/>
  <c r="BJ973" i="52"/>
  <c r="BK973" i="52"/>
  <c r="BL973" i="52"/>
  <c r="DY973" i="52"/>
  <c r="FG973" i="52"/>
  <c r="AX974" i="52"/>
  <c r="CC974" i="52" s="1"/>
  <c r="AY974" i="52"/>
  <c r="AZ974" i="52"/>
  <c r="BA974" i="52"/>
  <c r="BB974" i="52"/>
  <c r="BC974" i="52"/>
  <c r="BD974" i="52"/>
  <c r="BE974" i="52"/>
  <c r="BF974" i="52"/>
  <c r="BG974" i="52"/>
  <c r="BH974" i="52"/>
  <c r="BI974" i="52"/>
  <c r="BJ974" i="52"/>
  <c r="BK974" i="52"/>
  <c r="BL974" i="52"/>
  <c r="DY974" i="52"/>
  <c r="FG974" i="52"/>
  <c r="AX975" i="52"/>
  <c r="CC975" i="52" s="1"/>
  <c r="AY975" i="52"/>
  <c r="AZ975" i="52"/>
  <c r="BA975" i="52"/>
  <c r="BB975" i="52"/>
  <c r="BC975" i="52"/>
  <c r="BD975" i="52"/>
  <c r="BE975" i="52"/>
  <c r="BF975" i="52"/>
  <c r="BG975" i="52"/>
  <c r="BH975" i="52"/>
  <c r="BI975" i="52"/>
  <c r="BJ975" i="52"/>
  <c r="BK975" i="52"/>
  <c r="BL975" i="52"/>
  <c r="DY975" i="52"/>
  <c r="FG975" i="52"/>
  <c r="AX976" i="52"/>
  <c r="AY976" i="52"/>
  <c r="AZ976" i="52"/>
  <c r="BA976" i="52"/>
  <c r="BB976" i="52"/>
  <c r="BC976" i="52"/>
  <c r="BD976" i="52"/>
  <c r="BE976" i="52"/>
  <c r="BF976" i="52"/>
  <c r="BG976" i="52"/>
  <c r="BH976" i="52"/>
  <c r="BI976" i="52"/>
  <c r="BJ976" i="52"/>
  <c r="BK976" i="52"/>
  <c r="BL976" i="52"/>
  <c r="DY976" i="52"/>
  <c r="FG976" i="52"/>
  <c r="AX977" i="52"/>
  <c r="AY977" i="52"/>
  <c r="AZ977" i="52"/>
  <c r="BA977" i="52"/>
  <c r="BB977" i="52"/>
  <c r="BC977" i="52"/>
  <c r="BD977" i="52"/>
  <c r="BE977" i="52"/>
  <c r="BF977" i="52"/>
  <c r="BG977" i="52"/>
  <c r="BH977" i="52"/>
  <c r="BI977" i="52"/>
  <c r="BJ977" i="52"/>
  <c r="BK977" i="52"/>
  <c r="BL977" i="52"/>
  <c r="DY977" i="52"/>
  <c r="FG977" i="52"/>
  <c r="AX978" i="52"/>
  <c r="AY978" i="52"/>
  <c r="AZ978" i="52"/>
  <c r="BA978" i="52"/>
  <c r="BB978" i="52"/>
  <c r="BC978" i="52"/>
  <c r="BD978" i="52"/>
  <c r="BE978" i="52"/>
  <c r="BF978" i="52"/>
  <c r="BG978" i="52"/>
  <c r="BH978" i="52"/>
  <c r="BI978" i="52"/>
  <c r="BJ978" i="52"/>
  <c r="BK978" i="52"/>
  <c r="BL978" i="52"/>
  <c r="DY978" i="52"/>
  <c r="FG978" i="52"/>
  <c r="AX979" i="52"/>
  <c r="CC979" i="52" s="1"/>
  <c r="AY979" i="52"/>
  <c r="AZ979" i="52"/>
  <c r="BA979" i="52"/>
  <c r="BB979" i="52"/>
  <c r="BC979" i="52"/>
  <c r="BD979" i="52"/>
  <c r="BE979" i="52"/>
  <c r="BF979" i="52"/>
  <c r="BG979" i="52"/>
  <c r="BH979" i="52"/>
  <c r="BI979" i="52"/>
  <c r="BJ979" i="52"/>
  <c r="BK979" i="52"/>
  <c r="BL979" i="52"/>
  <c r="DY979" i="52"/>
  <c r="FG979" i="52"/>
  <c r="AX980" i="52"/>
  <c r="AY980" i="52"/>
  <c r="AZ980" i="52"/>
  <c r="BA980" i="52"/>
  <c r="BB980" i="52"/>
  <c r="BC980" i="52"/>
  <c r="BD980" i="52"/>
  <c r="BE980" i="52"/>
  <c r="BF980" i="52"/>
  <c r="BG980" i="52"/>
  <c r="BH980" i="52"/>
  <c r="BI980" i="52"/>
  <c r="BJ980" i="52"/>
  <c r="BK980" i="52"/>
  <c r="BL980" i="52"/>
  <c r="DY980" i="52"/>
  <c r="FG980" i="52"/>
  <c r="AX981" i="52"/>
  <c r="CC981" i="52" s="1"/>
  <c r="AY981" i="52"/>
  <c r="AZ981" i="52"/>
  <c r="BA981" i="52"/>
  <c r="BB981" i="52"/>
  <c r="BC981" i="52"/>
  <c r="BD981" i="52"/>
  <c r="BE981" i="52"/>
  <c r="BF981" i="52"/>
  <c r="BG981" i="52"/>
  <c r="BH981" i="52"/>
  <c r="BI981" i="52"/>
  <c r="BJ981" i="52"/>
  <c r="BK981" i="52"/>
  <c r="BL981" i="52"/>
  <c r="DY981" i="52"/>
  <c r="FG981" i="52"/>
  <c r="AX982" i="52"/>
  <c r="CC982" i="52" s="1"/>
  <c r="AY982" i="52"/>
  <c r="AZ982" i="52"/>
  <c r="BA982" i="52"/>
  <c r="BB982" i="52"/>
  <c r="BC982" i="52"/>
  <c r="BD982" i="52"/>
  <c r="BE982" i="52"/>
  <c r="BF982" i="52"/>
  <c r="BG982" i="52"/>
  <c r="BH982" i="52"/>
  <c r="BI982" i="52"/>
  <c r="BJ982" i="52"/>
  <c r="BK982" i="52"/>
  <c r="BL982" i="52"/>
  <c r="DY982" i="52"/>
  <c r="FG982" i="52"/>
  <c r="AX983" i="52"/>
  <c r="AY983" i="52"/>
  <c r="AZ983" i="52"/>
  <c r="BA983" i="52"/>
  <c r="BB983" i="52"/>
  <c r="BC983" i="52"/>
  <c r="BD983" i="52"/>
  <c r="BE983" i="52"/>
  <c r="BF983" i="52"/>
  <c r="BG983" i="52"/>
  <c r="BH983" i="52"/>
  <c r="BI983" i="52"/>
  <c r="BJ983" i="52"/>
  <c r="BK983" i="52"/>
  <c r="BL983" i="52"/>
  <c r="DY983" i="52"/>
  <c r="FG983" i="52"/>
  <c r="AX984" i="52"/>
  <c r="AY984" i="52"/>
  <c r="AZ984" i="52"/>
  <c r="BA984" i="52"/>
  <c r="BB984" i="52"/>
  <c r="BC984" i="52"/>
  <c r="BD984" i="52"/>
  <c r="BE984" i="52"/>
  <c r="BF984" i="52"/>
  <c r="BG984" i="52"/>
  <c r="BH984" i="52"/>
  <c r="BI984" i="52"/>
  <c r="BJ984" i="52"/>
  <c r="BK984" i="52"/>
  <c r="BL984" i="52"/>
  <c r="DY984" i="52"/>
  <c r="FG984" i="52"/>
  <c r="AX985" i="52"/>
  <c r="CC985" i="52" s="1"/>
  <c r="AY985" i="52"/>
  <c r="AZ985" i="52"/>
  <c r="BA985" i="52"/>
  <c r="BB985" i="52"/>
  <c r="BC985" i="52"/>
  <c r="BD985" i="52"/>
  <c r="BE985" i="52"/>
  <c r="BF985" i="52"/>
  <c r="BG985" i="52"/>
  <c r="BH985" i="52"/>
  <c r="BI985" i="52"/>
  <c r="BJ985" i="52"/>
  <c r="BK985" i="52"/>
  <c r="BL985" i="52"/>
  <c r="DY985" i="52"/>
  <c r="FG985" i="52"/>
  <c r="AX986" i="52"/>
  <c r="AY986" i="52"/>
  <c r="AZ986" i="52"/>
  <c r="BA986" i="52"/>
  <c r="BB986" i="52"/>
  <c r="BC986" i="52"/>
  <c r="BD986" i="52"/>
  <c r="BE986" i="52"/>
  <c r="BF986" i="52"/>
  <c r="BG986" i="52"/>
  <c r="BH986" i="52"/>
  <c r="BI986" i="52"/>
  <c r="BJ986" i="52"/>
  <c r="BK986" i="52"/>
  <c r="BL986" i="52"/>
  <c r="DY986" i="52"/>
  <c r="FG986" i="52"/>
  <c r="AX987" i="52"/>
  <c r="CC987" i="52" s="1"/>
  <c r="CO987" i="52" s="1"/>
  <c r="FB987" i="52" s="1"/>
  <c r="AY987" i="52"/>
  <c r="AZ987" i="52"/>
  <c r="BA987" i="52"/>
  <c r="BB987" i="52"/>
  <c r="BC987" i="52"/>
  <c r="BD987" i="52"/>
  <c r="BE987" i="52"/>
  <c r="BF987" i="52"/>
  <c r="BG987" i="52"/>
  <c r="BH987" i="52"/>
  <c r="BI987" i="52"/>
  <c r="BJ987" i="52"/>
  <c r="BK987" i="52"/>
  <c r="BL987" i="52"/>
  <c r="DY987" i="52"/>
  <c r="FG987" i="52"/>
  <c r="AX988" i="52"/>
  <c r="CC988" i="52" s="1"/>
  <c r="AY988" i="52"/>
  <c r="AZ988" i="52"/>
  <c r="BA988" i="52"/>
  <c r="BB988" i="52"/>
  <c r="BC988" i="52"/>
  <c r="BD988" i="52"/>
  <c r="BE988" i="52"/>
  <c r="BF988" i="52"/>
  <c r="BG988" i="52"/>
  <c r="BH988" i="52"/>
  <c r="BI988" i="52"/>
  <c r="BJ988" i="52"/>
  <c r="BK988" i="52"/>
  <c r="BL988" i="52"/>
  <c r="DY988" i="52"/>
  <c r="FG988" i="52"/>
  <c r="AX989" i="52"/>
  <c r="AY989" i="52"/>
  <c r="AZ989" i="52"/>
  <c r="BA989" i="52"/>
  <c r="BB989" i="52"/>
  <c r="BC989" i="52"/>
  <c r="BD989" i="52"/>
  <c r="BE989" i="52"/>
  <c r="BF989" i="52"/>
  <c r="BG989" i="52"/>
  <c r="BH989" i="52"/>
  <c r="BI989" i="52"/>
  <c r="BJ989" i="52"/>
  <c r="BK989" i="52"/>
  <c r="BL989" i="52"/>
  <c r="DY989" i="52"/>
  <c r="FG989" i="52"/>
  <c r="AX990" i="52"/>
  <c r="CC990" i="52" s="1"/>
  <c r="AY990" i="52"/>
  <c r="AZ990" i="52"/>
  <c r="BA990" i="52"/>
  <c r="BB990" i="52"/>
  <c r="BC990" i="52"/>
  <c r="BD990" i="52"/>
  <c r="BE990" i="52"/>
  <c r="BF990" i="52"/>
  <c r="BG990" i="52"/>
  <c r="BH990" i="52"/>
  <c r="BI990" i="52"/>
  <c r="BJ990" i="52"/>
  <c r="BK990" i="52"/>
  <c r="BL990" i="52"/>
  <c r="DY990" i="52"/>
  <c r="FG990" i="52"/>
  <c r="AX991" i="52"/>
  <c r="CC991" i="52" s="1"/>
  <c r="CO991" i="52" s="1"/>
  <c r="FB991" i="52" s="1"/>
  <c r="AY991" i="52"/>
  <c r="AZ991" i="52"/>
  <c r="BA991" i="52"/>
  <c r="BB991" i="52"/>
  <c r="BC991" i="52"/>
  <c r="BD991" i="52"/>
  <c r="BE991" i="52"/>
  <c r="BF991" i="52"/>
  <c r="BG991" i="52"/>
  <c r="BH991" i="52"/>
  <c r="BI991" i="52"/>
  <c r="BJ991" i="52"/>
  <c r="BK991" i="52"/>
  <c r="BL991" i="52"/>
  <c r="DY991" i="52"/>
  <c r="FG991" i="52"/>
  <c r="AX992" i="52"/>
  <c r="AY992" i="52"/>
  <c r="AZ992" i="52"/>
  <c r="BA992" i="52"/>
  <c r="BB992" i="52"/>
  <c r="BC992" i="52"/>
  <c r="BD992" i="52"/>
  <c r="BE992" i="52"/>
  <c r="BF992" i="52"/>
  <c r="BG992" i="52"/>
  <c r="BH992" i="52"/>
  <c r="BI992" i="52"/>
  <c r="BJ992" i="52"/>
  <c r="BK992" i="52"/>
  <c r="BL992" i="52"/>
  <c r="DY992" i="52"/>
  <c r="FG992" i="52"/>
  <c r="AX993" i="52"/>
  <c r="CC993" i="52" s="1"/>
  <c r="AY993" i="52"/>
  <c r="AZ993" i="52"/>
  <c r="BA993" i="52"/>
  <c r="BB993" i="52"/>
  <c r="BC993" i="52"/>
  <c r="BD993" i="52"/>
  <c r="BE993" i="52"/>
  <c r="BF993" i="52"/>
  <c r="BG993" i="52"/>
  <c r="BH993" i="52"/>
  <c r="BI993" i="52"/>
  <c r="BJ993" i="52"/>
  <c r="BK993" i="52"/>
  <c r="CO993" i="52" s="1"/>
  <c r="FB993" i="52" s="1"/>
  <c r="BL993" i="52"/>
  <c r="DY993" i="52"/>
  <c r="FG993" i="52"/>
  <c r="AX994" i="52"/>
  <c r="CC994" i="52" s="1"/>
  <c r="AY994" i="52"/>
  <c r="AZ994" i="52"/>
  <c r="BA994" i="52"/>
  <c r="BB994" i="52"/>
  <c r="BC994" i="52"/>
  <c r="BD994" i="52"/>
  <c r="BE994" i="52"/>
  <c r="BF994" i="52"/>
  <c r="BG994" i="52"/>
  <c r="BH994" i="52"/>
  <c r="BI994" i="52"/>
  <c r="BJ994" i="52"/>
  <c r="BK994" i="52"/>
  <c r="BL994" i="52"/>
  <c r="DY994" i="52"/>
  <c r="FG994" i="52"/>
  <c r="AX995" i="52"/>
  <c r="AY995" i="52"/>
  <c r="AZ995" i="52"/>
  <c r="BA995" i="52"/>
  <c r="BB995" i="52"/>
  <c r="BC995" i="52"/>
  <c r="BD995" i="52"/>
  <c r="BE995" i="52"/>
  <c r="BF995" i="52"/>
  <c r="BG995" i="52"/>
  <c r="BH995" i="52"/>
  <c r="BI995" i="52"/>
  <c r="BJ995" i="52"/>
  <c r="BK995" i="52"/>
  <c r="BL995" i="52"/>
  <c r="DY995" i="52"/>
  <c r="FG995" i="52"/>
  <c r="AX996" i="52"/>
  <c r="AY996" i="52"/>
  <c r="AZ996" i="52"/>
  <c r="BA996" i="52"/>
  <c r="BB996" i="52"/>
  <c r="BC996" i="52"/>
  <c r="BD996" i="52"/>
  <c r="BE996" i="52"/>
  <c r="BF996" i="52"/>
  <c r="BG996" i="52"/>
  <c r="BH996" i="52"/>
  <c r="BI996" i="52"/>
  <c r="BJ996" i="52"/>
  <c r="BK996" i="52"/>
  <c r="BL996" i="52"/>
  <c r="DY996" i="52"/>
  <c r="FG996" i="52"/>
  <c r="AX997" i="52"/>
  <c r="AY997" i="52"/>
  <c r="AZ997" i="52"/>
  <c r="BA997" i="52"/>
  <c r="BB997" i="52"/>
  <c r="BC997" i="52"/>
  <c r="BD997" i="52"/>
  <c r="BE997" i="52"/>
  <c r="BF997" i="52"/>
  <c r="BG997" i="52"/>
  <c r="BH997" i="52"/>
  <c r="BI997" i="52"/>
  <c r="BJ997" i="52"/>
  <c r="BK997" i="52"/>
  <c r="BL997" i="52"/>
  <c r="DY997" i="52"/>
  <c r="FG997" i="52"/>
  <c r="AX998" i="52"/>
  <c r="AY998" i="52"/>
  <c r="AZ998" i="52"/>
  <c r="BA998" i="52"/>
  <c r="BB998" i="52"/>
  <c r="BC998" i="52"/>
  <c r="BD998" i="52"/>
  <c r="BE998" i="52"/>
  <c r="BF998" i="52"/>
  <c r="BG998" i="52"/>
  <c r="BH998" i="52"/>
  <c r="BI998" i="52"/>
  <c r="BJ998" i="52"/>
  <c r="BK998" i="52"/>
  <c r="BL998" i="52"/>
  <c r="DY998" i="52"/>
  <c r="FG998" i="52"/>
  <c r="AX999" i="52"/>
  <c r="AY999" i="52"/>
  <c r="AZ999" i="52"/>
  <c r="BA999" i="52"/>
  <c r="BB999" i="52"/>
  <c r="BC999" i="52"/>
  <c r="BD999" i="52"/>
  <c r="BE999" i="52"/>
  <c r="BF999" i="52"/>
  <c r="BG999" i="52"/>
  <c r="BH999" i="52"/>
  <c r="BI999" i="52"/>
  <c r="BJ999" i="52"/>
  <c r="BK999" i="52"/>
  <c r="BL999" i="52"/>
  <c r="DY999" i="52"/>
  <c r="FG999" i="52"/>
  <c r="AX1000" i="52"/>
  <c r="AY1000" i="52"/>
  <c r="AZ1000" i="52"/>
  <c r="BA1000" i="52"/>
  <c r="BB1000" i="52"/>
  <c r="BC1000" i="52"/>
  <c r="BD1000" i="52"/>
  <c r="BE1000" i="52"/>
  <c r="BF1000" i="52"/>
  <c r="BG1000" i="52"/>
  <c r="BH1000" i="52"/>
  <c r="BI1000" i="52"/>
  <c r="BJ1000" i="52"/>
  <c r="BK1000" i="52"/>
  <c r="BL1000" i="52"/>
  <c r="DY1000" i="52"/>
  <c r="FG1000" i="52"/>
  <c r="AX1001" i="52"/>
  <c r="CC1001" i="52" s="1"/>
  <c r="AY1001" i="52"/>
  <c r="AZ1001" i="52"/>
  <c r="BA1001" i="52"/>
  <c r="BB1001" i="52"/>
  <c r="BC1001" i="52"/>
  <c r="BP1001" i="52" s="1"/>
  <c r="BD1001" i="52"/>
  <c r="BE1001" i="52"/>
  <c r="BF1001" i="52"/>
  <c r="BG1001" i="52"/>
  <c r="BH1001" i="52"/>
  <c r="BI1001" i="52"/>
  <c r="BJ1001" i="52"/>
  <c r="BK1001" i="52"/>
  <c r="CO1001" i="52" s="1"/>
  <c r="FB1001" i="52" s="1"/>
  <c r="BL1001" i="52"/>
  <c r="CP1001" i="52" s="1"/>
  <c r="FA1001" i="52" s="1"/>
  <c r="DY1001" i="52"/>
  <c r="FG1001" i="52"/>
  <c r="AX1002" i="52"/>
  <c r="CC1002" i="52" s="1"/>
  <c r="AY1002" i="52"/>
  <c r="AZ1002" i="52"/>
  <c r="BA1002" i="52"/>
  <c r="BB1002" i="52"/>
  <c r="BC1002" i="52"/>
  <c r="BD1002" i="52"/>
  <c r="BE1002" i="52"/>
  <c r="BF1002" i="52"/>
  <c r="BG1002" i="52"/>
  <c r="BH1002" i="52"/>
  <c r="BI1002" i="52"/>
  <c r="BJ1002" i="52"/>
  <c r="BK1002" i="52"/>
  <c r="BL1002" i="52"/>
  <c r="DY1002" i="52"/>
  <c r="FG1002" i="52"/>
  <c r="AX1003" i="52"/>
  <c r="AY1003" i="52"/>
  <c r="AZ1003" i="52"/>
  <c r="BA1003" i="52"/>
  <c r="BB1003" i="52"/>
  <c r="BC1003" i="52"/>
  <c r="BD1003" i="52"/>
  <c r="BE1003" i="52"/>
  <c r="BF1003" i="52"/>
  <c r="BG1003" i="52"/>
  <c r="BH1003" i="52"/>
  <c r="BI1003" i="52"/>
  <c r="BJ1003" i="52"/>
  <c r="BK1003" i="52"/>
  <c r="BL1003" i="52"/>
  <c r="DY1003" i="52"/>
  <c r="FG1003" i="52"/>
  <c r="AX1004" i="52"/>
  <c r="CC1004" i="52" s="1"/>
  <c r="AY1004" i="52"/>
  <c r="AZ1004" i="52"/>
  <c r="BA1004" i="52"/>
  <c r="BB1004" i="52"/>
  <c r="BC1004" i="52"/>
  <c r="BD1004" i="52"/>
  <c r="BE1004" i="52"/>
  <c r="BF1004" i="52"/>
  <c r="BG1004" i="52"/>
  <c r="BH1004" i="52"/>
  <c r="BI1004" i="52"/>
  <c r="BJ1004" i="52"/>
  <c r="BK1004" i="52"/>
  <c r="BL1004" i="52"/>
  <c r="DY1004" i="52"/>
  <c r="FG1004" i="52"/>
  <c r="AX1005" i="52"/>
  <c r="AY1005" i="52"/>
  <c r="AZ1005" i="52"/>
  <c r="BA1005" i="52"/>
  <c r="BB1005" i="52"/>
  <c r="BC1005" i="52"/>
  <c r="BD1005" i="52"/>
  <c r="BE1005" i="52"/>
  <c r="BF1005" i="52"/>
  <c r="BG1005" i="52"/>
  <c r="BH1005" i="52"/>
  <c r="BI1005" i="52"/>
  <c r="BJ1005" i="52"/>
  <c r="BK1005" i="52"/>
  <c r="BL1005" i="52"/>
  <c r="DY1005" i="52"/>
  <c r="FG1005" i="52"/>
  <c r="AX1006" i="52"/>
  <c r="AY1006" i="52"/>
  <c r="AZ1006" i="52"/>
  <c r="BA1006" i="52"/>
  <c r="BB1006" i="52"/>
  <c r="BC1006" i="52"/>
  <c r="BD1006" i="52"/>
  <c r="BE1006" i="52"/>
  <c r="BF1006" i="52"/>
  <c r="BG1006" i="52"/>
  <c r="BH1006" i="52"/>
  <c r="BI1006" i="52"/>
  <c r="BJ1006" i="52"/>
  <c r="BK1006" i="52"/>
  <c r="BL1006" i="52"/>
  <c r="DY1006" i="52"/>
  <c r="FG1006" i="52"/>
  <c r="AX1007" i="52"/>
  <c r="CC1007" i="52" s="1"/>
  <c r="CO1007" i="52" s="1"/>
  <c r="FB1007" i="52" s="1"/>
  <c r="AY1007" i="52"/>
  <c r="AZ1007" i="52"/>
  <c r="BA1007" i="52"/>
  <c r="BB1007" i="52"/>
  <c r="BC1007" i="52"/>
  <c r="BD1007" i="52"/>
  <c r="BE1007" i="52"/>
  <c r="BF1007" i="52"/>
  <c r="BG1007" i="52"/>
  <c r="BH1007" i="52"/>
  <c r="BI1007" i="52"/>
  <c r="BJ1007" i="52"/>
  <c r="BK1007" i="52"/>
  <c r="BL1007" i="52"/>
  <c r="DY1007" i="52"/>
  <c r="FG1007" i="52"/>
  <c r="AX1008" i="52"/>
  <c r="AY1008" i="52"/>
  <c r="AZ1008" i="52"/>
  <c r="BA1008" i="52"/>
  <c r="BB1008" i="52"/>
  <c r="BC1008" i="52"/>
  <c r="BD1008" i="52"/>
  <c r="BT1008" i="52" s="1"/>
  <c r="CR1008" i="52" s="1"/>
  <c r="EZ1008" i="52" s="1"/>
  <c r="BE1008" i="52"/>
  <c r="BF1008" i="52"/>
  <c r="BG1008" i="52"/>
  <c r="BH1008" i="52"/>
  <c r="BI1008" i="52"/>
  <c r="BJ1008" i="52"/>
  <c r="BK1008" i="52"/>
  <c r="BL1008" i="52"/>
  <c r="DY1008" i="52"/>
  <c r="FG1008" i="52"/>
  <c r="AX1009" i="52"/>
  <c r="AY1009" i="52"/>
  <c r="AZ1009" i="52"/>
  <c r="BA1009" i="52"/>
  <c r="BB1009" i="52"/>
  <c r="BC1009" i="52"/>
  <c r="BD1009" i="52"/>
  <c r="BE1009" i="52"/>
  <c r="BF1009" i="52"/>
  <c r="BG1009" i="52"/>
  <c r="BH1009" i="52"/>
  <c r="BI1009" i="52"/>
  <c r="BJ1009" i="52"/>
  <c r="BK1009" i="52"/>
  <c r="BL1009" i="52"/>
  <c r="DY1009" i="52"/>
  <c r="FG1009" i="52"/>
  <c r="AX1010" i="52"/>
  <c r="AY1010" i="52"/>
  <c r="AZ1010" i="52"/>
  <c r="BA1010" i="52"/>
  <c r="BB1010" i="52"/>
  <c r="BS1010" i="52" s="1"/>
  <c r="CQ1010" i="52" s="1"/>
  <c r="EX1010" i="52" s="1"/>
  <c r="BC1010" i="52"/>
  <c r="BD1010" i="52"/>
  <c r="BE1010" i="52"/>
  <c r="BF1010" i="52"/>
  <c r="BG1010" i="52"/>
  <c r="BH1010" i="52"/>
  <c r="BI1010" i="52"/>
  <c r="BJ1010" i="52"/>
  <c r="BK1010" i="52"/>
  <c r="BL1010" i="52"/>
  <c r="DY1010" i="52"/>
  <c r="FG1010" i="52"/>
  <c r="AX1011" i="52"/>
  <c r="AY1011" i="52"/>
  <c r="AZ1011" i="52"/>
  <c r="BA1011" i="52"/>
  <c r="BB1011" i="52"/>
  <c r="BC1011" i="52"/>
  <c r="BD1011" i="52"/>
  <c r="BE1011" i="52"/>
  <c r="BF1011" i="52"/>
  <c r="BG1011" i="52"/>
  <c r="BH1011" i="52"/>
  <c r="BI1011" i="52"/>
  <c r="BJ1011" i="52"/>
  <c r="BK1011" i="52"/>
  <c r="BL1011" i="52"/>
  <c r="CC1011" i="52"/>
  <c r="DY1011" i="52"/>
  <c r="FG1011" i="52"/>
  <c r="AX1012" i="52"/>
  <c r="AY1012" i="52"/>
  <c r="AZ1012" i="52"/>
  <c r="BA1012" i="52"/>
  <c r="BB1012" i="52"/>
  <c r="BC1012" i="52"/>
  <c r="BD1012" i="52"/>
  <c r="BE1012" i="52"/>
  <c r="BF1012" i="52"/>
  <c r="BG1012" i="52"/>
  <c r="BH1012" i="52"/>
  <c r="BI1012" i="52"/>
  <c r="BJ1012" i="52"/>
  <c r="BK1012" i="52"/>
  <c r="BL1012" i="52"/>
  <c r="DY1012" i="52"/>
  <c r="FG1012" i="52"/>
  <c r="AX1013" i="52"/>
  <c r="AY1013" i="52"/>
  <c r="AZ1013" i="52"/>
  <c r="BA1013" i="52"/>
  <c r="BB1013" i="52"/>
  <c r="BC1013" i="52"/>
  <c r="BD1013" i="52"/>
  <c r="BE1013" i="52"/>
  <c r="BF1013" i="52"/>
  <c r="BG1013" i="52"/>
  <c r="BH1013" i="52"/>
  <c r="BI1013" i="52"/>
  <c r="BJ1013" i="52"/>
  <c r="BK1013" i="52"/>
  <c r="BL1013" i="52"/>
  <c r="DY1013" i="52"/>
  <c r="FG1013" i="52"/>
  <c r="AX1014" i="52"/>
  <c r="AY1014" i="52"/>
  <c r="AZ1014" i="52"/>
  <c r="BA1014" i="52"/>
  <c r="BB1014" i="52"/>
  <c r="BC1014" i="52"/>
  <c r="BD1014" i="52"/>
  <c r="BE1014" i="52"/>
  <c r="BF1014" i="52"/>
  <c r="BG1014" i="52"/>
  <c r="BH1014" i="52"/>
  <c r="BI1014" i="52"/>
  <c r="BJ1014" i="52"/>
  <c r="BK1014" i="52"/>
  <c r="BL1014" i="52"/>
  <c r="DY1014" i="52"/>
  <c r="FG1014" i="52"/>
  <c r="AX1015" i="52"/>
  <c r="CC1015" i="52" s="1"/>
  <c r="AY1015" i="52"/>
  <c r="AZ1015" i="52"/>
  <c r="BA1015" i="52"/>
  <c r="BB1015" i="52"/>
  <c r="BC1015" i="52"/>
  <c r="BD1015" i="52"/>
  <c r="BE1015" i="52"/>
  <c r="BF1015" i="52"/>
  <c r="BG1015" i="52"/>
  <c r="BH1015" i="52"/>
  <c r="BI1015" i="52"/>
  <c r="BJ1015" i="52"/>
  <c r="BK1015" i="52"/>
  <c r="BL1015" i="52"/>
  <c r="CP1015" i="52" s="1"/>
  <c r="FA1015" i="52" s="1"/>
  <c r="DY1015" i="52"/>
  <c r="FG1015" i="52"/>
  <c r="AX1016" i="52"/>
  <c r="CC1016" i="52" s="1"/>
  <c r="AY1016" i="52"/>
  <c r="AZ1016" i="52"/>
  <c r="BA1016" i="52"/>
  <c r="BB1016" i="52"/>
  <c r="BC1016" i="52"/>
  <c r="BP1016" i="52" s="1"/>
  <c r="BD1016" i="52"/>
  <c r="BE1016" i="52"/>
  <c r="BF1016" i="52"/>
  <c r="BG1016" i="52"/>
  <c r="BH1016" i="52"/>
  <c r="BI1016" i="52"/>
  <c r="BJ1016" i="52"/>
  <c r="BK1016" i="52"/>
  <c r="BL1016" i="52"/>
  <c r="CP1016" i="52" s="1"/>
  <c r="FA1016" i="52" s="1"/>
  <c r="DY1016" i="52"/>
  <c r="FG1016" i="52"/>
  <c r="AX1017" i="52"/>
  <c r="CC1017" i="52" s="1"/>
  <c r="AY1017" i="52"/>
  <c r="AZ1017" i="52"/>
  <c r="BA1017" i="52"/>
  <c r="BB1017" i="52"/>
  <c r="BC1017" i="52"/>
  <c r="BD1017" i="52"/>
  <c r="BE1017" i="52"/>
  <c r="BF1017" i="52"/>
  <c r="BG1017" i="52"/>
  <c r="BH1017" i="52"/>
  <c r="BI1017" i="52"/>
  <c r="BJ1017" i="52"/>
  <c r="BK1017" i="52"/>
  <c r="BL1017" i="52"/>
  <c r="DY1017" i="52"/>
  <c r="FG1017" i="52"/>
  <c r="AX1018" i="52"/>
  <c r="AY1018" i="52"/>
  <c r="AZ1018" i="52"/>
  <c r="BA1018" i="52"/>
  <c r="BB1018" i="52"/>
  <c r="BC1018" i="52"/>
  <c r="BD1018" i="52"/>
  <c r="BE1018" i="52"/>
  <c r="BF1018" i="52"/>
  <c r="BG1018" i="52"/>
  <c r="BH1018" i="52"/>
  <c r="BI1018" i="52"/>
  <c r="BJ1018" i="52"/>
  <c r="BK1018" i="52"/>
  <c r="BL1018" i="52"/>
  <c r="DY1018" i="52"/>
  <c r="FG1018" i="52"/>
  <c r="AX1019" i="52"/>
  <c r="AY1019" i="52"/>
  <c r="AZ1019" i="52"/>
  <c r="BA1019" i="52"/>
  <c r="BB1019" i="52"/>
  <c r="BC1019" i="52"/>
  <c r="BD1019" i="52"/>
  <c r="BE1019" i="52"/>
  <c r="BF1019" i="52"/>
  <c r="BG1019" i="52"/>
  <c r="BH1019" i="52"/>
  <c r="BI1019" i="52"/>
  <c r="BJ1019" i="52"/>
  <c r="BK1019" i="52"/>
  <c r="BL1019" i="52"/>
  <c r="DY1019" i="52"/>
  <c r="FG1019" i="52"/>
  <c r="AX1020" i="52"/>
  <c r="AY1020" i="52"/>
  <c r="AZ1020" i="52"/>
  <c r="BA1020" i="52"/>
  <c r="BB1020" i="52"/>
  <c r="BC1020" i="52"/>
  <c r="BD1020" i="52"/>
  <c r="BE1020" i="52"/>
  <c r="BF1020" i="52"/>
  <c r="BG1020" i="52"/>
  <c r="BH1020" i="52"/>
  <c r="BI1020" i="52"/>
  <c r="BJ1020" i="52"/>
  <c r="BK1020" i="52"/>
  <c r="BL1020" i="52"/>
  <c r="DY1020" i="52"/>
  <c r="FG1020" i="52"/>
  <c r="AX1021" i="52"/>
  <c r="AY1021" i="52"/>
  <c r="AZ1021" i="52"/>
  <c r="BA1021" i="52"/>
  <c r="BB1021" i="52"/>
  <c r="BC1021" i="52"/>
  <c r="BD1021" i="52"/>
  <c r="BE1021" i="52"/>
  <c r="BF1021" i="52"/>
  <c r="BG1021" i="52"/>
  <c r="BH1021" i="52"/>
  <c r="BI1021" i="52"/>
  <c r="BJ1021" i="52"/>
  <c r="BK1021" i="52"/>
  <c r="BL1021" i="52"/>
  <c r="CC1021" i="52"/>
  <c r="CP1021" i="52" s="1"/>
  <c r="FA1021" i="52" s="1"/>
  <c r="DY1021" i="52"/>
  <c r="FG1021" i="52"/>
  <c r="AX1022" i="52"/>
  <c r="CC1022" i="52" s="1"/>
  <c r="AY1022" i="52"/>
  <c r="AZ1022" i="52"/>
  <c r="BA1022" i="52"/>
  <c r="BB1022" i="52"/>
  <c r="BC1022" i="52"/>
  <c r="BD1022" i="52"/>
  <c r="BE1022" i="52"/>
  <c r="BF1022" i="52"/>
  <c r="BG1022" i="52"/>
  <c r="BH1022" i="52"/>
  <c r="BI1022" i="52"/>
  <c r="BJ1022" i="52"/>
  <c r="BK1022" i="52"/>
  <c r="BL1022" i="52"/>
  <c r="DY1022" i="52"/>
  <c r="FG1022" i="52"/>
  <c r="AX1023" i="52"/>
  <c r="AY1023" i="52"/>
  <c r="AZ1023" i="52"/>
  <c r="BA1023" i="52"/>
  <c r="BB1023" i="52"/>
  <c r="CA1023" i="52" s="1"/>
  <c r="DG1023" i="52" s="1"/>
  <c r="BC1023" i="52"/>
  <c r="BD1023" i="52"/>
  <c r="BE1023" i="52"/>
  <c r="BF1023" i="52"/>
  <c r="BG1023" i="52"/>
  <c r="BH1023" i="52"/>
  <c r="BI1023" i="52"/>
  <c r="BJ1023" i="52"/>
  <c r="BK1023" i="52"/>
  <c r="BL1023" i="52"/>
  <c r="DY1023" i="52"/>
  <c r="FG1023" i="52"/>
  <c r="AX1024" i="52"/>
  <c r="AY1024" i="52"/>
  <c r="AZ1024" i="52"/>
  <c r="BA1024" i="52"/>
  <c r="BB1024" i="52"/>
  <c r="BC1024" i="52"/>
  <c r="BD1024" i="52"/>
  <c r="BE1024" i="52"/>
  <c r="BF1024" i="52"/>
  <c r="BG1024" i="52"/>
  <c r="BH1024" i="52"/>
  <c r="BI1024" i="52"/>
  <c r="BJ1024" i="52"/>
  <c r="BK1024" i="52"/>
  <c r="BL1024" i="52"/>
  <c r="DY1024" i="52"/>
  <c r="FG1024" i="52"/>
  <c r="AX1025" i="52"/>
  <c r="AY1025" i="52"/>
  <c r="AZ1025" i="52"/>
  <c r="BA1025" i="52"/>
  <c r="BB1025" i="52"/>
  <c r="BC1025" i="52"/>
  <c r="BD1025" i="52"/>
  <c r="BE1025" i="52"/>
  <c r="BF1025" i="52"/>
  <c r="BG1025" i="52"/>
  <c r="BH1025" i="52"/>
  <c r="BI1025" i="52"/>
  <c r="BJ1025" i="52"/>
  <c r="BK1025" i="52"/>
  <c r="BL1025" i="52"/>
  <c r="DY1025" i="52"/>
  <c r="FG1025" i="52"/>
  <c r="AX1026" i="52"/>
  <c r="AY1026" i="52"/>
  <c r="AZ1026" i="52"/>
  <c r="BA1026" i="52"/>
  <c r="BB1026" i="52"/>
  <c r="BC1026" i="52"/>
  <c r="BD1026" i="52"/>
  <c r="BE1026" i="52"/>
  <c r="BF1026" i="52"/>
  <c r="BG1026" i="52"/>
  <c r="BH1026" i="52"/>
  <c r="BI1026" i="52"/>
  <c r="BJ1026" i="52"/>
  <c r="BK1026" i="52"/>
  <c r="BL1026" i="52"/>
  <c r="DY1026" i="52"/>
  <c r="FG1026" i="52"/>
  <c r="AX1027" i="52"/>
  <c r="AY1027" i="52"/>
  <c r="AZ1027" i="52"/>
  <c r="BA1027" i="52"/>
  <c r="BB1027" i="52"/>
  <c r="BC1027" i="52"/>
  <c r="BD1027" i="52"/>
  <c r="BE1027" i="52"/>
  <c r="BF1027" i="52"/>
  <c r="BG1027" i="52"/>
  <c r="BH1027" i="52"/>
  <c r="BI1027" i="52"/>
  <c r="BJ1027" i="52"/>
  <c r="BK1027" i="52"/>
  <c r="BL1027" i="52"/>
  <c r="DY1027" i="52"/>
  <c r="FG1027" i="52"/>
  <c r="AX1028" i="52"/>
  <c r="AY1028" i="52"/>
  <c r="AZ1028" i="52"/>
  <c r="BA1028" i="52"/>
  <c r="BB1028" i="52"/>
  <c r="BC1028" i="52"/>
  <c r="BD1028" i="52"/>
  <c r="BE1028" i="52"/>
  <c r="CA1028" i="52" s="1"/>
  <c r="DG1028" i="52" s="1"/>
  <c r="BF1028" i="52"/>
  <c r="BG1028" i="52"/>
  <c r="BH1028" i="52"/>
  <c r="BI1028" i="52"/>
  <c r="BJ1028" i="52"/>
  <c r="BK1028" i="52"/>
  <c r="BL1028" i="52"/>
  <c r="DY1028" i="52"/>
  <c r="FG1028" i="52"/>
  <c r="AX1029" i="52"/>
  <c r="AY1029" i="52"/>
  <c r="AZ1029" i="52"/>
  <c r="BA1029" i="52"/>
  <c r="BB1029" i="52"/>
  <c r="BC1029" i="52"/>
  <c r="BD1029" i="52"/>
  <c r="BE1029" i="52"/>
  <c r="BF1029" i="52"/>
  <c r="BG1029" i="52"/>
  <c r="BH1029" i="52"/>
  <c r="BI1029" i="52"/>
  <c r="BJ1029" i="52"/>
  <c r="BK1029" i="52"/>
  <c r="BL1029" i="52"/>
  <c r="DY1029" i="52"/>
  <c r="FG1029" i="52"/>
  <c r="AX1030" i="52"/>
  <c r="CC1030" i="52" s="1"/>
  <c r="AY1030" i="52"/>
  <c r="AZ1030" i="52"/>
  <c r="BA1030" i="52"/>
  <c r="BB1030" i="52"/>
  <c r="BC1030" i="52"/>
  <c r="BD1030" i="52"/>
  <c r="BE1030" i="52"/>
  <c r="BF1030" i="52"/>
  <c r="BG1030" i="52"/>
  <c r="BH1030" i="52"/>
  <c r="BI1030" i="52"/>
  <c r="BJ1030" i="52"/>
  <c r="BK1030" i="52"/>
  <c r="BL1030" i="52"/>
  <c r="DY1030" i="52"/>
  <c r="FG1030" i="52"/>
  <c r="AX1031" i="52"/>
  <c r="AY1031" i="52"/>
  <c r="AZ1031" i="52"/>
  <c r="BA1031" i="52"/>
  <c r="BB1031" i="52"/>
  <c r="BC1031" i="52"/>
  <c r="BD1031" i="52"/>
  <c r="BE1031" i="52"/>
  <c r="BF1031" i="52"/>
  <c r="BG1031" i="52"/>
  <c r="BH1031" i="52"/>
  <c r="BI1031" i="52"/>
  <c r="BJ1031" i="52"/>
  <c r="BK1031" i="52"/>
  <c r="BL1031" i="52"/>
  <c r="DY1031" i="52"/>
  <c r="FG1031" i="52"/>
  <c r="AX1032" i="52"/>
  <c r="CC1032" i="52" s="1"/>
  <c r="AY1032" i="52"/>
  <c r="AZ1032" i="52"/>
  <c r="BA1032" i="52"/>
  <c r="BB1032" i="52"/>
  <c r="BC1032" i="52"/>
  <c r="BD1032" i="52"/>
  <c r="BE1032" i="52"/>
  <c r="BF1032" i="52"/>
  <c r="BG1032" i="52"/>
  <c r="BH1032" i="52"/>
  <c r="BI1032" i="52"/>
  <c r="BJ1032" i="52"/>
  <c r="BK1032" i="52"/>
  <c r="BL1032" i="52"/>
  <c r="DY1032" i="52"/>
  <c r="FG1032" i="52"/>
  <c r="AX1033" i="52"/>
  <c r="AY1033" i="52"/>
  <c r="AZ1033" i="52"/>
  <c r="BA1033" i="52"/>
  <c r="BB1033" i="52"/>
  <c r="BC1033" i="52"/>
  <c r="BD1033" i="52"/>
  <c r="BE1033" i="52"/>
  <c r="BF1033" i="52"/>
  <c r="BG1033" i="52"/>
  <c r="BY1033" i="52" s="1"/>
  <c r="DH1033" i="52" s="1"/>
  <c r="DS1033" i="52" s="1"/>
  <c r="BH1033" i="52"/>
  <c r="BI1033" i="52"/>
  <c r="BJ1033" i="52"/>
  <c r="BK1033" i="52"/>
  <c r="BL1033" i="52"/>
  <c r="DY1033" i="52"/>
  <c r="FG1033" i="52"/>
  <c r="AX1034" i="52"/>
  <c r="AY1034" i="52"/>
  <c r="AZ1034" i="52"/>
  <c r="BA1034" i="52"/>
  <c r="BB1034" i="52"/>
  <c r="BC1034" i="52"/>
  <c r="BD1034" i="52"/>
  <c r="BE1034" i="52"/>
  <c r="BF1034" i="52"/>
  <c r="BG1034" i="52"/>
  <c r="BH1034" i="52"/>
  <c r="BI1034" i="52"/>
  <c r="BJ1034" i="52"/>
  <c r="BK1034" i="52"/>
  <c r="BL1034" i="52"/>
  <c r="DY1034" i="52"/>
  <c r="FG1034" i="52"/>
  <c r="AX1035" i="52"/>
  <c r="CC1035" i="52" s="1"/>
  <c r="AY1035" i="52"/>
  <c r="AZ1035" i="52"/>
  <c r="BA1035" i="52"/>
  <c r="BB1035" i="52"/>
  <c r="BC1035" i="52"/>
  <c r="BD1035" i="52"/>
  <c r="BE1035" i="52"/>
  <c r="BF1035" i="52"/>
  <c r="BG1035" i="52"/>
  <c r="BH1035" i="52"/>
  <c r="BI1035" i="52"/>
  <c r="BJ1035" i="52"/>
  <c r="BK1035" i="52"/>
  <c r="BL1035" i="52"/>
  <c r="DY1035" i="52"/>
  <c r="FG1035" i="52"/>
  <c r="AX1036" i="52"/>
  <c r="AY1036" i="52"/>
  <c r="AZ1036" i="52"/>
  <c r="BA1036" i="52"/>
  <c r="BB1036" i="52"/>
  <c r="BC1036" i="52"/>
  <c r="BD1036" i="52"/>
  <c r="BE1036" i="52"/>
  <c r="BF1036" i="52"/>
  <c r="BG1036" i="52"/>
  <c r="BH1036" i="52"/>
  <c r="BI1036" i="52"/>
  <c r="BJ1036" i="52"/>
  <c r="BK1036" i="52"/>
  <c r="BL1036" i="52"/>
  <c r="DY1036" i="52"/>
  <c r="FG1036" i="52"/>
  <c r="AX1037" i="52"/>
  <c r="CC1037" i="52" s="1"/>
  <c r="AY1037" i="52"/>
  <c r="AZ1037" i="52"/>
  <c r="BA1037" i="52"/>
  <c r="BB1037" i="52"/>
  <c r="BC1037" i="52"/>
  <c r="BD1037" i="52"/>
  <c r="BE1037" i="52"/>
  <c r="BF1037" i="52"/>
  <c r="BG1037" i="52"/>
  <c r="BH1037" i="52"/>
  <c r="BI1037" i="52"/>
  <c r="BJ1037" i="52"/>
  <c r="BK1037" i="52"/>
  <c r="BL1037" i="52"/>
  <c r="DY1037" i="52"/>
  <c r="FG1037" i="52"/>
  <c r="AX1038" i="52"/>
  <c r="AY1038" i="52"/>
  <c r="AZ1038" i="52"/>
  <c r="BA1038" i="52"/>
  <c r="BB1038" i="52"/>
  <c r="BO1038" i="52" s="1"/>
  <c r="CG1038" i="52" s="1"/>
  <c r="BC1038" i="52"/>
  <c r="BD1038" i="52"/>
  <c r="BE1038" i="52"/>
  <c r="BF1038" i="52"/>
  <c r="BG1038" i="52"/>
  <c r="BH1038" i="52"/>
  <c r="BI1038" i="52"/>
  <c r="BJ1038" i="52"/>
  <c r="BK1038" i="52"/>
  <c r="BL1038" i="52"/>
  <c r="DY1038" i="52"/>
  <c r="FG1038" i="52"/>
  <c r="AX1039" i="52"/>
  <c r="AY1039" i="52"/>
  <c r="AZ1039" i="52"/>
  <c r="BA1039" i="52"/>
  <c r="BB1039" i="52"/>
  <c r="BC1039" i="52"/>
  <c r="BD1039" i="52"/>
  <c r="BE1039" i="52"/>
  <c r="BF1039" i="52"/>
  <c r="BG1039" i="52"/>
  <c r="BH1039" i="52"/>
  <c r="BI1039" i="52"/>
  <c r="BJ1039" i="52"/>
  <c r="BK1039" i="52"/>
  <c r="BL1039" i="52"/>
  <c r="DY1039" i="52"/>
  <c r="FG1039" i="52"/>
  <c r="AX1040" i="52"/>
  <c r="CC1040" i="52" s="1"/>
  <c r="AY1040" i="52"/>
  <c r="AZ1040" i="52"/>
  <c r="BA1040" i="52"/>
  <c r="BB1040" i="52"/>
  <c r="BC1040" i="52"/>
  <c r="BD1040" i="52"/>
  <c r="BE1040" i="52"/>
  <c r="BF1040" i="52"/>
  <c r="BG1040" i="52"/>
  <c r="BH1040" i="52"/>
  <c r="BI1040" i="52"/>
  <c r="BJ1040" i="52"/>
  <c r="BK1040" i="52"/>
  <c r="BL1040" i="52"/>
  <c r="DY1040" i="52"/>
  <c r="FG1040" i="52"/>
  <c r="AX1041" i="52"/>
  <c r="AY1041" i="52"/>
  <c r="AZ1041" i="52"/>
  <c r="BA1041" i="52"/>
  <c r="BB1041" i="52"/>
  <c r="BC1041" i="52"/>
  <c r="BD1041" i="52"/>
  <c r="BE1041" i="52"/>
  <c r="BF1041" i="52"/>
  <c r="BG1041" i="52"/>
  <c r="BH1041" i="52"/>
  <c r="BI1041" i="52"/>
  <c r="BJ1041" i="52"/>
  <c r="BK1041" i="52"/>
  <c r="BL1041" i="52"/>
  <c r="DY1041" i="52"/>
  <c r="FG1041" i="52"/>
  <c r="AX1042" i="52"/>
  <c r="AY1042" i="52"/>
  <c r="AZ1042" i="52"/>
  <c r="BA1042" i="52"/>
  <c r="BB1042" i="52"/>
  <c r="BC1042" i="52"/>
  <c r="BD1042" i="52"/>
  <c r="BE1042" i="52"/>
  <c r="BF1042" i="52"/>
  <c r="BG1042" i="52"/>
  <c r="BH1042" i="52"/>
  <c r="BI1042" i="52"/>
  <c r="BJ1042" i="52"/>
  <c r="BK1042" i="52"/>
  <c r="BL1042" i="52"/>
  <c r="DY1042" i="52"/>
  <c r="FG1042" i="52"/>
  <c r="AX1043" i="52"/>
  <c r="AY1043" i="52"/>
  <c r="AZ1043" i="52"/>
  <c r="BA1043" i="52"/>
  <c r="BB1043" i="52"/>
  <c r="BC1043" i="52"/>
  <c r="BD1043" i="52"/>
  <c r="BE1043" i="52"/>
  <c r="BF1043" i="52"/>
  <c r="BG1043" i="52"/>
  <c r="BH1043" i="52"/>
  <c r="BI1043" i="52"/>
  <c r="BJ1043" i="52"/>
  <c r="BK1043" i="52"/>
  <c r="BL1043" i="52"/>
  <c r="DY1043" i="52"/>
  <c r="FG1043" i="52"/>
  <c r="AX1044" i="52"/>
  <c r="AY1044" i="52"/>
  <c r="AZ1044" i="52"/>
  <c r="BA1044" i="52"/>
  <c r="BB1044" i="52"/>
  <c r="BC1044" i="52"/>
  <c r="BD1044" i="52"/>
  <c r="BX1044" i="52" s="1"/>
  <c r="DE1044" i="52" s="1"/>
  <c r="FQ1044" i="52" s="1"/>
  <c r="BE1044" i="52"/>
  <c r="BF1044" i="52"/>
  <c r="BG1044" i="52"/>
  <c r="BH1044" i="52"/>
  <c r="BI1044" i="52"/>
  <c r="BJ1044" i="52"/>
  <c r="BK1044" i="52"/>
  <c r="BL1044" i="52"/>
  <c r="DY1044" i="52"/>
  <c r="FG1044" i="52"/>
  <c r="AX1045" i="52"/>
  <c r="CC1045" i="52" s="1"/>
  <c r="AY1045" i="52"/>
  <c r="AZ1045" i="52"/>
  <c r="BA1045" i="52"/>
  <c r="BB1045" i="52"/>
  <c r="BC1045" i="52"/>
  <c r="BD1045" i="52"/>
  <c r="BE1045" i="52"/>
  <c r="BF1045" i="52"/>
  <c r="BG1045" i="52"/>
  <c r="BH1045" i="52"/>
  <c r="BI1045" i="52"/>
  <c r="BJ1045" i="52"/>
  <c r="BK1045" i="52"/>
  <c r="BL1045" i="52"/>
  <c r="DY1045" i="52"/>
  <c r="FG1045" i="52"/>
  <c r="AX1046" i="52"/>
  <c r="AY1046" i="52"/>
  <c r="AZ1046" i="52"/>
  <c r="BA1046" i="52"/>
  <c r="BB1046" i="52"/>
  <c r="BC1046" i="52"/>
  <c r="BD1046" i="52"/>
  <c r="BE1046" i="52"/>
  <c r="BF1046" i="52"/>
  <c r="BG1046" i="52"/>
  <c r="BH1046" i="52"/>
  <c r="BI1046" i="52"/>
  <c r="BJ1046" i="52"/>
  <c r="BK1046" i="52"/>
  <c r="BL1046" i="52"/>
  <c r="DY1046" i="52"/>
  <c r="FG1046" i="52"/>
  <c r="AX1047" i="52"/>
  <c r="AY1047" i="52"/>
  <c r="AZ1047" i="52"/>
  <c r="BA1047" i="52"/>
  <c r="BB1047" i="52"/>
  <c r="BC1047" i="52"/>
  <c r="BD1047" i="52"/>
  <c r="BE1047" i="52"/>
  <c r="BF1047" i="52"/>
  <c r="BG1047" i="52"/>
  <c r="BH1047" i="52"/>
  <c r="BI1047" i="52"/>
  <c r="BJ1047" i="52"/>
  <c r="BK1047" i="52"/>
  <c r="BL1047" i="52"/>
  <c r="DY1047" i="52"/>
  <c r="FG1047" i="52"/>
  <c r="AX1048" i="52"/>
  <c r="CC1048" i="52" s="1"/>
  <c r="AY1048" i="52"/>
  <c r="AZ1048" i="52"/>
  <c r="BA1048" i="52"/>
  <c r="BB1048" i="52"/>
  <c r="BC1048" i="52"/>
  <c r="BD1048" i="52"/>
  <c r="BE1048" i="52"/>
  <c r="BF1048" i="52"/>
  <c r="BG1048" i="52"/>
  <c r="BH1048" i="52"/>
  <c r="BI1048" i="52"/>
  <c r="BJ1048" i="52"/>
  <c r="BK1048" i="52"/>
  <c r="CO1048" i="52" s="1"/>
  <c r="FB1048" i="52" s="1"/>
  <c r="BL1048" i="52"/>
  <c r="DY1048" i="52"/>
  <c r="FG1048" i="52"/>
  <c r="AX1049" i="52"/>
  <c r="AY1049" i="52"/>
  <c r="AZ1049" i="52"/>
  <c r="BA1049" i="52"/>
  <c r="BB1049" i="52"/>
  <c r="BC1049" i="52"/>
  <c r="BD1049" i="52"/>
  <c r="BE1049" i="52"/>
  <c r="BF1049" i="52"/>
  <c r="BG1049" i="52"/>
  <c r="BH1049" i="52"/>
  <c r="BI1049" i="52"/>
  <c r="BJ1049" i="52"/>
  <c r="BK1049" i="52"/>
  <c r="BL1049" i="52"/>
  <c r="DY1049" i="52"/>
  <c r="FG1049" i="52"/>
  <c r="AX1050" i="52"/>
  <c r="CC1050" i="52" s="1"/>
  <c r="AY1050" i="52"/>
  <c r="AZ1050" i="52"/>
  <c r="BA1050" i="52"/>
  <c r="BB1050" i="52"/>
  <c r="BC1050" i="52"/>
  <c r="BD1050" i="52"/>
  <c r="BE1050" i="52"/>
  <c r="BF1050" i="52"/>
  <c r="BG1050" i="52"/>
  <c r="BH1050" i="52"/>
  <c r="BI1050" i="52"/>
  <c r="BJ1050" i="52"/>
  <c r="BK1050" i="52"/>
  <c r="BL1050" i="52"/>
  <c r="DY1050" i="52"/>
  <c r="FG1050" i="52"/>
  <c r="AX1051" i="52"/>
  <c r="AY1051" i="52"/>
  <c r="AZ1051" i="52"/>
  <c r="BA1051" i="52"/>
  <c r="BB1051" i="52"/>
  <c r="BC1051" i="52"/>
  <c r="BD1051" i="52"/>
  <c r="BE1051" i="52"/>
  <c r="BF1051" i="52"/>
  <c r="BG1051" i="52"/>
  <c r="BH1051" i="52"/>
  <c r="BI1051" i="52"/>
  <c r="BJ1051" i="52"/>
  <c r="BK1051" i="52"/>
  <c r="BL1051" i="52"/>
  <c r="DY1051" i="52"/>
  <c r="FG1051" i="52"/>
  <c r="AX62" i="52"/>
  <c r="AY62" i="52"/>
  <c r="AZ62" i="52"/>
  <c r="BA62" i="52"/>
  <c r="BB62" i="52"/>
  <c r="BC62" i="52"/>
  <c r="BD62" i="52"/>
  <c r="BE62" i="52"/>
  <c r="BF62" i="52"/>
  <c r="BG62" i="52"/>
  <c r="BH62" i="52"/>
  <c r="BI62" i="52"/>
  <c r="BJ62" i="52"/>
  <c r="BK62" i="52"/>
  <c r="BL62" i="52"/>
  <c r="DY62" i="52"/>
  <c r="FG62" i="52"/>
  <c r="AX63" i="52"/>
  <c r="AY63" i="52"/>
  <c r="AZ63" i="52"/>
  <c r="BA63" i="52"/>
  <c r="BB63" i="52"/>
  <c r="BC63" i="52"/>
  <c r="BD63" i="52"/>
  <c r="BE63" i="52"/>
  <c r="BF63" i="52"/>
  <c r="BG63" i="52"/>
  <c r="BH63" i="52"/>
  <c r="BI63" i="52"/>
  <c r="BJ63" i="52"/>
  <c r="BK63" i="52"/>
  <c r="BL63" i="52"/>
  <c r="DY63" i="52"/>
  <c r="FG63" i="52"/>
  <c r="AX64" i="52"/>
  <c r="AY64" i="52"/>
  <c r="AZ64" i="52"/>
  <c r="BA64" i="52"/>
  <c r="BB64" i="52"/>
  <c r="BC64" i="52"/>
  <c r="BD64" i="52"/>
  <c r="BE64" i="52"/>
  <c r="BF64" i="52"/>
  <c r="BG64" i="52"/>
  <c r="BH64" i="52"/>
  <c r="BI64" i="52"/>
  <c r="BJ64" i="52"/>
  <c r="BK64" i="52"/>
  <c r="BL64" i="52"/>
  <c r="DY64" i="52"/>
  <c r="FG64" i="52"/>
  <c r="AX65" i="52"/>
  <c r="AY65" i="52"/>
  <c r="AZ65" i="52"/>
  <c r="BA65" i="52"/>
  <c r="BB65" i="52"/>
  <c r="BC65" i="52"/>
  <c r="BD65" i="52"/>
  <c r="BE65" i="52"/>
  <c r="BF65" i="52"/>
  <c r="BG65" i="52"/>
  <c r="BH65" i="52"/>
  <c r="BI65" i="52"/>
  <c r="BJ65" i="52"/>
  <c r="BK65" i="52"/>
  <c r="BL65" i="52"/>
  <c r="DY65" i="52"/>
  <c r="FG65" i="52"/>
  <c r="AX66" i="52"/>
  <c r="AY66" i="52"/>
  <c r="AZ66" i="52"/>
  <c r="BA66" i="52"/>
  <c r="BB66" i="52"/>
  <c r="BC66" i="52"/>
  <c r="BD66" i="52"/>
  <c r="BE66" i="52"/>
  <c r="BF66" i="52"/>
  <c r="BG66" i="52"/>
  <c r="BH66" i="52"/>
  <c r="BI66" i="52"/>
  <c r="BJ66" i="52"/>
  <c r="BK66" i="52"/>
  <c r="BL66" i="52"/>
  <c r="DY66" i="52"/>
  <c r="FG66" i="52"/>
  <c r="AX67" i="52"/>
  <c r="AY67" i="52"/>
  <c r="AZ67" i="52"/>
  <c r="BA67" i="52"/>
  <c r="BB67" i="52"/>
  <c r="BC67" i="52"/>
  <c r="BD67" i="52"/>
  <c r="BE67" i="52"/>
  <c r="BF67" i="52"/>
  <c r="BG67" i="52"/>
  <c r="BH67" i="52"/>
  <c r="BI67" i="52"/>
  <c r="BJ67" i="52"/>
  <c r="BK67" i="52"/>
  <c r="BL67" i="52"/>
  <c r="DY67" i="52"/>
  <c r="FG67" i="52"/>
  <c r="AX68" i="52"/>
  <c r="AY68" i="52"/>
  <c r="AZ68" i="52"/>
  <c r="BA68" i="52"/>
  <c r="BB68" i="52"/>
  <c r="BC68" i="52"/>
  <c r="BD68" i="52"/>
  <c r="BE68" i="52"/>
  <c r="BF68" i="52"/>
  <c r="BG68" i="52"/>
  <c r="BH68" i="52"/>
  <c r="BI68" i="52"/>
  <c r="BJ68" i="52"/>
  <c r="BK68" i="52"/>
  <c r="BL68" i="52"/>
  <c r="DY68" i="52"/>
  <c r="FG68" i="52"/>
  <c r="AX69" i="52"/>
  <c r="AY69" i="52"/>
  <c r="AZ69" i="52"/>
  <c r="BA69" i="52"/>
  <c r="BB69" i="52"/>
  <c r="BC69" i="52"/>
  <c r="BD69" i="52"/>
  <c r="BE69" i="52"/>
  <c r="BF69" i="52"/>
  <c r="BG69" i="52"/>
  <c r="BH69" i="52"/>
  <c r="BI69" i="52"/>
  <c r="BJ69" i="52"/>
  <c r="BK69" i="52"/>
  <c r="BL69" i="52"/>
  <c r="DY69" i="52"/>
  <c r="FG69" i="52"/>
  <c r="AX70" i="52"/>
  <c r="AY70" i="52"/>
  <c r="AZ70" i="52"/>
  <c r="BA70" i="52"/>
  <c r="BB70" i="52"/>
  <c r="BC70" i="52"/>
  <c r="BD70" i="52"/>
  <c r="BE70" i="52"/>
  <c r="BF70" i="52"/>
  <c r="BG70" i="52"/>
  <c r="BH70" i="52"/>
  <c r="BI70" i="52"/>
  <c r="BJ70" i="52"/>
  <c r="BK70" i="52"/>
  <c r="BL70" i="52"/>
  <c r="DY70" i="52"/>
  <c r="FG70" i="52"/>
  <c r="AX71" i="52"/>
  <c r="AY71" i="52"/>
  <c r="AZ71" i="52"/>
  <c r="BA71" i="52"/>
  <c r="BB71" i="52"/>
  <c r="BC71" i="52"/>
  <c r="BD71" i="52"/>
  <c r="BE71" i="52"/>
  <c r="BF71" i="52"/>
  <c r="BG71" i="52"/>
  <c r="BH71" i="52"/>
  <c r="BI71" i="52"/>
  <c r="BJ71" i="52"/>
  <c r="BK71" i="52"/>
  <c r="BL71" i="52"/>
  <c r="DY71" i="52"/>
  <c r="FG71" i="52"/>
  <c r="AX72" i="52"/>
  <c r="AY72" i="52"/>
  <c r="AZ72" i="52"/>
  <c r="BA72" i="52"/>
  <c r="BB72" i="52"/>
  <c r="BC72" i="52"/>
  <c r="BD72" i="52"/>
  <c r="BE72" i="52"/>
  <c r="BF72" i="52"/>
  <c r="BG72" i="52"/>
  <c r="BH72" i="52"/>
  <c r="BI72" i="52"/>
  <c r="BJ72" i="52"/>
  <c r="BK72" i="52"/>
  <c r="BL72" i="52"/>
  <c r="DY72" i="52"/>
  <c r="FG72" i="52"/>
  <c r="AX73" i="52"/>
  <c r="AY73" i="52"/>
  <c r="AZ73" i="52"/>
  <c r="BA73" i="52"/>
  <c r="BB73" i="52"/>
  <c r="BC73" i="52"/>
  <c r="BD73" i="52"/>
  <c r="BE73" i="52"/>
  <c r="BF73" i="52"/>
  <c r="BG73" i="52"/>
  <c r="BH73" i="52"/>
  <c r="BI73" i="52"/>
  <c r="BJ73" i="52"/>
  <c r="BK73" i="52"/>
  <c r="BL73" i="52"/>
  <c r="DY73" i="52"/>
  <c r="FG73" i="52"/>
  <c r="AX74" i="52"/>
  <c r="AY74" i="52"/>
  <c r="AZ74" i="52"/>
  <c r="BA74" i="52"/>
  <c r="BB74" i="52"/>
  <c r="BC74" i="52"/>
  <c r="BD74" i="52"/>
  <c r="BE74" i="52"/>
  <c r="BF74" i="52"/>
  <c r="BG74" i="52"/>
  <c r="BH74" i="52"/>
  <c r="BI74" i="52"/>
  <c r="BJ74" i="52"/>
  <c r="BK74" i="52"/>
  <c r="BL74" i="52"/>
  <c r="DY74" i="52"/>
  <c r="FG74" i="52"/>
  <c r="AX75" i="52"/>
  <c r="AY75" i="52"/>
  <c r="AZ75" i="52"/>
  <c r="BA75" i="52"/>
  <c r="BB75" i="52"/>
  <c r="BC75" i="52"/>
  <c r="BD75" i="52"/>
  <c r="BE75" i="52"/>
  <c r="BF75" i="52"/>
  <c r="BG75" i="52"/>
  <c r="BH75" i="52"/>
  <c r="BI75" i="52"/>
  <c r="BJ75" i="52"/>
  <c r="BK75" i="52"/>
  <c r="BL75" i="52"/>
  <c r="DY75" i="52"/>
  <c r="FG75" i="52"/>
  <c r="AX76" i="52"/>
  <c r="AY76" i="52"/>
  <c r="AZ76" i="52"/>
  <c r="BA76" i="52"/>
  <c r="BB76" i="52"/>
  <c r="BC76" i="52"/>
  <c r="BD76" i="52"/>
  <c r="BE76" i="52"/>
  <c r="BF76" i="52"/>
  <c r="BG76" i="52"/>
  <c r="BH76" i="52"/>
  <c r="BI76" i="52"/>
  <c r="BJ76" i="52"/>
  <c r="BK76" i="52"/>
  <c r="BL76" i="52"/>
  <c r="DY76" i="52"/>
  <c r="FG76" i="52"/>
  <c r="AX77" i="52"/>
  <c r="AY77" i="52"/>
  <c r="AZ77" i="52"/>
  <c r="BA77" i="52"/>
  <c r="BB77" i="52"/>
  <c r="BC77" i="52"/>
  <c r="BD77" i="52"/>
  <c r="BE77" i="52"/>
  <c r="BF77" i="52"/>
  <c r="BG77" i="52"/>
  <c r="BH77" i="52"/>
  <c r="BI77" i="52"/>
  <c r="BJ77" i="52"/>
  <c r="BK77" i="52"/>
  <c r="BL77" i="52"/>
  <c r="DY77" i="52"/>
  <c r="FG77" i="52"/>
  <c r="AX78" i="52"/>
  <c r="AY78" i="52"/>
  <c r="AZ78" i="52"/>
  <c r="BA78" i="52"/>
  <c r="BB78" i="52"/>
  <c r="BC78" i="52"/>
  <c r="BD78" i="52"/>
  <c r="BE78" i="52"/>
  <c r="BF78" i="52"/>
  <c r="BG78" i="52"/>
  <c r="BH78" i="52"/>
  <c r="BI78" i="52"/>
  <c r="BJ78" i="52"/>
  <c r="BK78" i="52"/>
  <c r="BL78" i="52"/>
  <c r="DY78" i="52"/>
  <c r="FG78" i="52"/>
  <c r="AX79" i="52"/>
  <c r="AY79" i="52"/>
  <c r="AZ79" i="52"/>
  <c r="BA79" i="52"/>
  <c r="BB79" i="52"/>
  <c r="BC79" i="52"/>
  <c r="BD79" i="52"/>
  <c r="BE79" i="52"/>
  <c r="BF79" i="52"/>
  <c r="BG79" i="52"/>
  <c r="BH79" i="52"/>
  <c r="BI79" i="52"/>
  <c r="BJ79" i="52"/>
  <c r="BK79" i="52"/>
  <c r="BL79" i="52"/>
  <c r="DY79" i="52"/>
  <c r="FG79" i="52"/>
  <c r="AX80" i="52"/>
  <c r="AY80" i="52"/>
  <c r="AZ80" i="52"/>
  <c r="BA80" i="52"/>
  <c r="BB80" i="52"/>
  <c r="BC80" i="52"/>
  <c r="BD80" i="52"/>
  <c r="BE80" i="52"/>
  <c r="BF80" i="52"/>
  <c r="BG80" i="52"/>
  <c r="BH80" i="52"/>
  <c r="BI80" i="52"/>
  <c r="BJ80" i="52"/>
  <c r="BK80" i="52"/>
  <c r="BL80" i="52"/>
  <c r="DY80" i="52"/>
  <c r="FG80" i="52"/>
  <c r="AX81" i="52"/>
  <c r="AY81" i="52"/>
  <c r="AZ81" i="52"/>
  <c r="BA81" i="52"/>
  <c r="BB81" i="52"/>
  <c r="BC81" i="52"/>
  <c r="BD81" i="52"/>
  <c r="BE81" i="52"/>
  <c r="BF81" i="52"/>
  <c r="BG81" i="52"/>
  <c r="BH81" i="52"/>
  <c r="BI81" i="52"/>
  <c r="BJ81" i="52"/>
  <c r="BK81" i="52"/>
  <c r="BL81" i="52"/>
  <c r="DY81" i="52"/>
  <c r="FG81" i="52"/>
  <c r="AX82" i="52"/>
  <c r="AY82" i="52"/>
  <c r="AZ82" i="52"/>
  <c r="BA82" i="52"/>
  <c r="BB82" i="52"/>
  <c r="BC82" i="52"/>
  <c r="BD82" i="52"/>
  <c r="BE82" i="52"/>
  <c r="BF82" i="52"/>
  <c r="BG82" i="52"/>
  <c r="BH82" i="52"/>
  <c r="BI82" i="52"/>
  <c r="BJ82" i="52"/>
  <c r="BK82" i="52"/>
  <c r="BL82" i="52"/>
  <c r="DY82" i="52"/>
  <c r="FG82" i="52"/>
  <c r="AX83" i="52"/>
  <c r="AY83" i="52"/>
  <c r="AZ83" i="52"/>
  <c r="BA83" i="52"/>
  <c r="BB83" i="52"/>
  <c r="BC83" i="52"/>
  <c r="BD83" i="52"/>
  <c r="BE83" i="52"/>
  <c r="BF83" i="52"/>
  <c r="BG83" i="52"/>
  <c r="BH83" i="52"/>
  <c r="BI83" i="52"/>
  <c r="BJ83" i="52"/>
  <c r="BK83" i="52"/>
  <c r="BL83" i="52"/>
  <c r="DY83" i="52"/>
  <c r="FG83" i="52"/>
  <c r="AX84" i="52"/>
  <c r="AY84" i="52"/>
  <c r="AZ84" i="52"/>
  <c r="BA84" i="52"/>
  <c r="BB84" i="52"/>
  <c r="BC84" i="52"/>
  <c r="BD84" i="52"/>
  <c r="BE84" i="52"/>
  <c r="BF84" i="52"/>
  <c r="BG84" i="52"/>
  <c r="BH84" i="52"/>
  <c r="BI84" i="52"/>
  <c r="BJ84" i="52"/>
  <c r="BK84" i="52"/>
  <c r="BL84" i="52"/>
  <c r="DY84" i="52"/>
  <c r="FG84" i="52"/>
  <c r="AX85" i="52"/>
  <c r="AY85" i="52"/>
  <c r="AZ85" i="52"/>
  <c r="BA85" i="52"/>
  <c r="BB85" i="52"/>
  <c r="BC85" i="52"/>
  <c r="BD85" i="52"/>
  <c r="BE85" i="52"/>
  <c r="BF85" i="52"/>
  <c r="BG85" i="52"/>
  <c r="BH85" i="52"/>
  <c r="BI85" i="52"/>
  <c r="BJ85" i="52"/>
  <c r="BK85" i="52"/>
  <c r="BL85" i="52"/>
  <c r="DY85" i="52"/>
  <c r="FG85" i="52"/>
  <c r="AX86" i="52"/>
  <c r="AY86" i="52"/>
  <c r="AZ86" i="52"/>
  <c r="BA86" i="52"/>
  <c r="BB86" i="52"/>
  <c r="BC86" i="52"/>
  <c r="BD86" i="52"/>
  <c r="BE86" i="52"/>
  <c r="BF86" i="52"/>
  <c r="BG86" i="52"/>
  <c r="BH86" i="52"/>
  <c r="BI86" i="52"/>
  <c r="BJ86" i="52"/>
  <c r="BK86" i="52"/>
  <c r="BL86" i="52"/>
  <c r="DY86" i="52"/>
  <c r="FG86" i="52"/>
  <c r="AX87" i="52"/>
  <c r="AY87" i="52"/>
  <c r="AZ87" i="52"/>
  <c r="BA87" i="52"/>
  <c r="BB87" i="52"/>
  <c r="BC87" i="52"/>
  <c r="BD87" i="52"/>
  <c r="BE87" i="52"/>
  <c r="BF87" i="52"/>
  <c r="BG87" i="52"/>
  <c r="BH87" i="52"/>
  <c r="BI87" i="52"/>
  <c r="BJ87" i="52"/>
  <c r="BK87" i="52"/>
  <c r="BL87" i="52"/>
  <c r="DY87" i="52"/>
  <c r="FG87" i="52"/>
  <c r="AX88" i="52"/>
  <c r="AY88" i="52"/>
  <c r="AZ88" i="52"/>
  <c r="BA88" i="52"/>
  <c r="BB88" i="52"/>
  <c r="BC88" i="52"/>
  <c r="BD88" i="52"/>
  <c r="BE88" i="52"/>
  <c r="BF88" i="52"/>
  <c r="BG88" i="52"/>
  <c r="BH88" i="52"/>
  <c r="BI88" i="52"/>
  <c r="BJ88" i="52"/>
  <c r="BK88" i="52"/>
  <c r="BL88" i="52"/>
  <c r="DY88" i="52"/>
  <c r="FG88" i="52"/>
  <c r="AX89" i="52"/>
  <c r="AY89" i="52"/>
  <c r="AZ89" i="52"/>
  <c r="BA89" i="52"/>
  <c r="BB89" i="52"/>
  <c r="BC89" i="52"/>
  <c r="BD89" i="52"/>
  <c r="BE89" i="52"/>
  <c r="BF89" i="52"/>
  <c r="BG89" i="52"/>
  <c r="BH89" i="52"/>
  <c r="BI89" i="52"/>
  <c r="BJ89" i="52"/>
  <c r="BK89" i="52"/>
  <c r="BL89" i="52"/>
  <c r="DY89" i="52"/>
  <c r="FG89" i="52"/>
  <c r="AX90" i="52"/>
  <c r="AY90" i="52"/>
  <c r="AZ90" i="52"/>
  <c r="BA90" i="52"/>
  <c r="BB90" i="52"/>
  <c r="BC90" i="52"/>
  <c r="BD90" i="52"/>
  <c r="BE90" i="52"/>
  <c r="BF90" i="52"/>
  <c r="BG90" i="52"/>
  <c r="BH90" i="52"/>
  <c r="BI90" i="52"/>
  <c r="BJ90" i="52"/>
  <c r="BK90" i="52"/>
  <c r="BL90" i="52"/>
  <c r="DY90" i="52"/>
  <c r="FG90" i="52"/>
  <c r="AX91" i="52"/>
  <c r="AY91" i="52"/>
  <c r="AZ91" i="52"/>
  <c r="BA91" i="52"/>
  <c r="BB91" i="52"/>
  <c r="BC91" i="52"/>
  <c r="BD91" i="52"/>
  <c r="BE91" i="52"/>
  <c r="BF91" i="52"/>
  <c r="BG91" i="52"/>
  <c r="BH91" i="52"/>
  <c r="BI91" i="52"/>
  <c r="BJ91" i="52"/>
  <c r="BK91" i="52"/>
  <c r="BL91" i="52"/>
  <c r="DY91" i="52"/>
  <c r="FG91" i="52"/>
  <c r="AX92" i="52"/>
  <c r="AY92" i="52"/>
  <c r="AZ92" i="52"/>
  <c r="BA92" i="52"/>
  <c r="BB92" i="52"/>
  <c r="BC92" i="52"/>
  <c r="BD92" i="52"/>
  <c r="BE92" i="52"/>
  <c r="BF92" i="52"/>
  <c r="BG92" i="52"/>
  <c r="BH92" i="52"/>
  <c r="BI92" i="52"/>
  <c r="BJ92" i="52"/>
  <c r="BK92" i="52"/>
  <c r="BL92" i="52"/>
  <c r="DY92" i="52"/>
  <c r="FG92" i="52"/>
  <c r="AX93" i="52"/>
  <c r="AY93" i="52"/>
  <c r="AZ93" i="52"/>
  <c r="BA93" i="52"/>
  <c r="BB93" i="52"/>
  <c r="BC93" i="52"/>
  <c r="BD93" i="52"/>
  <c r="BE93" i="52"/>
  <c r="BF93" i="52"/>
  <c r="BG93" i="52"/>
  <c r="BH93" i="52"/>
  <c r="BI93" i="52"/>
  <c r="BJ93" i="52"/>
  <c r="BK93" i="52"/>
  <c r="BL93" i="52"/>
  <c r="DY93" i="52"/>
  <c r="FG93" i="52"/>
  <c r="AX94" i="52"/>
  <c r="AY94" i="52"/>
  <c r="AZ94" i="52"/>
  <c r="BA94" i="52"/>
  <c r="BB94" i="52"/>
  <c r="BC94" i="52"/>
  <c r="BD94" i="52"/>
  <c r="BE94" i="52"/>
  <c r="BF94" i="52"/>
  <c r="BG94" i="52"/>
  <c r="BH94" i="52"/>
  <c r="BI94" i="52"/>
  <c r="BJ94" i="52"/>
  <c r="BK94" i="52"/>
  <c r="BL94" i="52"/>
  <c r="DY94" i="52"/>
  <c r="FG94" i="52"/>
  <c r="AX95" i="52"/>
  <c r="AY95" i="52"/>
  <c r="AZ95" i="52"/>
  <c r="BA95" i="52"/>
  <c r="BB95" i="52"/>
  <c r="BC95" i="52"/>
  <c r="BD95" i="52"/>
  <c r="BE95" i="52"/>
  <c r="BF95" i="52"/>
  <c r="BG95" i="52"/>
  <c r="BH95" i="52"/>
  <c r="BI95" i="52"/>
  <c r="BJ95" i="52"/>
  <c r="BK95" i="52"/>
  <c r="BL95" i="52"/>
  <c r="DY95" i="52"/>
  <c r="FG95" i="52"/>
  <c r="AX96" i="52"/>
  <c r="AY96" i="52"/>
  <c r="AZ96" i="52"/>
  <c r="BA96" i="52"/>
  <c r="BB96" i="52"/>
  <c r="BC96" i="52"/>
  <c r="BD96" i="52"/>
  <c r="BE96" i="52"/>
  <c r="BF96" i="52"/>
  <c r="BG96" i="52"/>
  <c r="BH96" i="52"/>
  <c r="BI96" i="52"/>
  <c r="BJ96" i="52"/>
  <c r="BK96" i="52"/>
  <c r="BL96" i="52"/>
  <c r="DY96" i="52"/>
  <c r="FG96" i="52"/>
  <c r="AX97" i="52"/>
  <c r="AY97" i="52"/>
  <c r="AZ97" i="52"/>
  <c r="BA97" i="52"/>
  <c r="BB97" i="52"/>
  <c r="BC97" i="52"/>
  <c r="BD97" i="52"/>
  <c r="BE97" i="52"/>
  <c r="BF97" i="52"/>
  <c r="BG97" i="52"/>
  <c r="BH97" i="52"/>
  <c r="BI97" i="52"/>
  <c r="BJ97" i="52"/>
  <c r="BK97" i="52"/>
  <c r="BL97" i="52"/>
  <c r="DY97" i="52"/>
  <c r="FG97" i="52"/>
  <c r="AX98" i="52"/>
  <c r="AY98" i="52"/>
  <c r="AZ98" i="52"/>
  <c r="BA98" i="52"/>
  <c r="BB98" i="52"/>
  <c r="BC98" i="52"/>
  <c r="BD98" i="52"/>
  <c r="BE98" i="52"/>
  <c r="BF98" i="52"/>
  <c r="BG98" i="52"/>
  <c r="BH98" i="52"/>
  <c r="BI98" i="52"/>
  <c r="BJ98" i="52"/>
  <c r="BK98" i="52"/>
  <c r="BL98" i="52"/>
  <c r="DY98" i="52"/>
  <c r="FG98" i="52"/>
  <c r="AX99" i="52"/>
  <c r="AY99" i="52"/>
  <c r="AZ99" i="52"/>
  <c r="BA99" i="52"/>
  <c r="BB99" i="52"/>
  <c r="BC99" i="52"/>
  <c r="BD99" i="52"/>
  <c r="BE99" i="52"/>
  <c r="BF99" i="52"/>
  <c r="BG99" i="52"/>
  <c r="BH99" i="52"/>
  <c r="BI99" i="52"/>
  <c r="BJ99" i="52"/>
  <c r="BK99" i="52"/>
  <c r="BL99" i="52"/>
  <c r="DY99" i="52"/>
  <c r="FG99" i="52"/>
  <c r="AX100" i="52"/>
  <c r="AY100" i="52"/>
  <c r="AZ100" i="52"/>
  <c r="BA100" i="52"/>
  <c r="BB100" i="52"/>
  <c r="BC100" i="52"/>
  <c r="BD100" i="52"/>
  <c r="BE100" i="52"/>
  <c r="BF100" i="52"/>
  <c r="BG100" i="52"/>
  <c r="BH100" i="52"/>
  <c r="BI100" i="52"/>
  <c r="BJ100" i="52"/>
  <c r="BK100" i="52"/>
  <c r="BL100" i="52"/>
  <c r="DY100" i="52"/>
  <c r="FG100" i="52"/>
  <c r="AX101" i="52"/>
  <c r="AY101" i="52"/>
  <c r="AZ101" i="52"/>
  <c r="BA101" i="52"/>
  <c r="BB101" i="52"/>
  <c r="BC101" i="52"/>
  <c r="BD101" i="52"/>
  <c r="BE101" i="52"/>
  <c r="BF101" i="52"/>
  <c r="BG101" i="52"/>
  <c r="BH101" i="52"/>
  <c r="BI101" i="52"/>
  <c r="BJ101" i="52"/>
  <c r="BK101" i="52"/>
  <c r="BL101" i="52"/>
  <c r="DY101" i="52"/>
  <c r="FG101" i="52"/>
  <c r="AX102" i="52"/>
  <c r="AY102" i="52"/>
  <c r="AZ102" i="52"/>
  <c r="BA102" i="52"/>
  <c r="BB102" i="52"/>
  <c r="BC102" i="52"/>
  <c r="BD102" i="52"/>
  <c r="BE102" i="52"/>
  <c r="BF102" i="52"/>
  <c r="BG102" i="52"/>
  <c r="BH102" i="52"/>
  <c r="BI102" i="52"/>
  <c r="BJ102" i="52"/>
  <c r="BK102" i="52"/>
  <c r="BL102" i="52"/>
  <c r="DY102" i="52"/>
  <c r="FG102" i="52"/>
  <c r="AX103" i="52"/>
  <c r="AY103" i="52"/>
  <c r="AZ103" i="52"/>
  <c r="BA103" i="52"/>
  <c r="BB103" i="52"/>
  <c r="BC103" i="52"/>
  <c r="BD103" i="52"/>
  <c r="BE103" i="52"/>
  <c r="BF103" i="52"/>
  <c r="BG103" i="52"/>
  <c r="BH103" i="52"/>
  <c r="BI103" i="52"/>
  <c r="BJ103" i="52"/>
  <c r="BK103" i="52"/>
  <c r="BL103" i="52"/>
  <c r="DY103" i="52"/>
  <c r="FG103" i="52"/>
  <c r="AX104" i="52"/>
  <c r="AY104" i="52"/>
  <c r="AZ104" i="52"/>
  <c r="BA104" i="52"/>
  <c r="BB104" i="52"/>
  <c r="BC104" i="52"/>
  <c r="BD104" i="52"/>
  <c r="BE104" i="52"/>
  <c r="BF104" i="52"/>
  <c r="BG104" i="52"/>
  <c r="BH104" i="52"/>
  <c r="BI104" i="52"/>
  <c r="BJ104" i="52"/>
  <c r="BK104" i="52"/>
  <c r="BL104" i="52"/>
  <c r="DY104" i="52"/>
  <c r="FG104" i="52"/>
  <c r="AX105" i="52"/>
  <c r="AY105" i="52"/>
  <c r="AZ105" i="52"/>
  <c r="BA105" i="52"/>
  <c r="BB105" i="52"/>
  <c r="BC105" i="52"/>
  <c r="BD105" i="52"/>
  <c r="BE105" i="52"/>
  <c r="BF105" i="52"/>
  <c r="BG105" i="52"/>
  <c r="BH105" i="52"/>
  <c r="BI105" i="52"/>
  <c r="BJ105" i="52"/>
  <c r="BK105" i="52"/>
  <c r="BL105" i="52"/>
  <c r="DY105" i="52"/>
  <c r="FG105" i="52"/>
  <c r="AX106" i="52"/>
  <c r="AY106" i="52"/>
  <c r="AZ106" i="52"/>
  <c r="BA106" i="52"/>
  <c r="BB106" i="52"/>
  <c r="BC106" i="52"/>
  <c r="BD106" i="52"/>
  <c r="BE106" i="52"/>
  <c r="BF106" i="52"/>
  <c r="BG106" i="52"/>
  <c r="BH106" i="52"/>
  <c r="BI106" i="52"/>
  <c r="BJ106" i="52"/>
  <c r="BK106" i="52"/>
  <c r="BL106" i="52"/>
  <c r="DY106" i="52"/>
  <c r="FG106" i="52"/>
  <c r="AX107" i="52"/>
  <c r="AY107" i="52"/>
  <c r="AZ107" i="52"/>
  <c r="BA107" i="52"/>
  <c r="BB107" i="52"/>
  <c r="BC107" i="52"/>
  <c r="BD107" i="52"/>
  <c r="BE107" i="52"/>
  <c r="BF107" i="52"/>
  <c r="BG107" i="52"/>
  <c r="BH107" i="52"/>
  <c r="BI107" i="52"/>
  <c r="BJ107" i="52"/>
  <c r="BK107" i="52"/>
  <c r="BL107" i="52"/>
  <c r="DY107" i="52"/>
  <c r="FG107" i="52"/>
  <c r="AX108" i="52"/>
  <c r="AY108" i="52"/>
  <c r="AZ108" i="52"/>
  <c r="BA108" i="52"/>
  <c r="BB108" i="52"/>
  <c r="BC108" i="52"/>
  <c r="BD108" i="52"/>
  <c r="BE108" i="52"/>
  <c r="BF108" i="52"/>
  <c r="BG108" i="52"/>
  <c r="BH108" i="52"/>
  <c r="BI108" i="52"/>
  <c r="BJ108" i="52"/>
  <c r="BK108" i="52"/>
  <c r="BL108" i="52"/>
  <c r="DY108" i="52"/>
  <c r="FG108" i="52"/>
  <c r="AX109" i="52"/>
  <c r="AY109" i="52"/>
  <c r="AZ109" i="52"/>
  <c r="BA109" i="52"/>
  <c r="BB109" i="52"/>
  <c r="BC109" i="52"/>
  <c r="BD109" i="52"/>
  <c r="BE109" i="52"/>
  <c r="BF109" i="52"/>
  <c r="BG109" i="52"/>
  <c r="BH109" i="52"/>
  <c r="BI109" i="52"/>
  <c r="BJ109" i="52"/>
  <c r="BK109" i="52"/>
  <c r="BL109" i="52"/>
  <c r="DY109" i="52"/>
  <c r="FG109" i="52"/>
  <c r="AX110" i="52"/>
  <c r="AY110" i="52"/>
  <c r="AZ110" i="52"/>
  <c r="BA110" i="52"/>
  <c r="BB110" i="52"/>
  <c r="BC110" i="52"/>
  <c r="BD110" i="52"/>
  <c r="BE110" i="52"/>
  <c r="BF110" i="52"/>
  <c r="BG110" i="52"/>
  <c r="BH110" i="52"/>
  <c r="BI110" i="52"/>
  <c r="BJ110" i="52"/>
  <c r="BK110" i="52"/>
  <c r="BL110" i="52"/>
  <c r="DY110" i="52"/>
  <c r="FG110" i="52"/>
  <c r="AX111" i="52"/>
  <c r="AY111" i="52"/>
  <c r="AZ111" i="52"/>
  <c r="BA111" i="52"/>
  <c r="BB111" i="52"/>
  <c r="BC111" i="52"/>
  <c r="BD111" i="52"/>
  <c r="BE111" i="52"/>
  <c r="BF111" i="52"/>
  <c r="BG111" i="52"/>
  <c r="BH111" i="52"/>
  <c r="BI111" i="52"/>
  <c r="BJ111" i="52"/>
  <c r="BK111" i="52"/>
  <c r="BL111" i="52"/>
  <c r="DY111" i="52"/>
  <c r="FG111" i="52"/>
  <c r="AX112" i="52"/>
  <c r="AY112" i="52"/>
  <c r="AZ112" i="52"/>
  <c r="BA112" i="52"/>
  <c r="BB112" i="52"/>
  <c r="BC112" i="52"/>
  <c r="BD112" i="52"/>
  <c r="BE112" i="52"/>
  <c r="BF112" i="52"/>
  <c r="BG112" i="52"/>
  <c r="BH112" i="52"/>
  <c r="BI112" i="52"/>
  <c r="BJ112" i="52"/>
  <c r="BK112" i="52"/>
  <c r="BL112" i="52"/>
  <c r="DY112" i="52"/>
  <c r="FG112" i="52"/>
  <c r="AX113" i="52"/>
  <c r="AY113" i="52"/>
  <c r="AZ113" i="52"/>
  <c r="BA113" i="52"/>
  <c r="BB113" i="52"/>
  <c r="BC113" i="52"/>
  <c r="BD113" i="52"/>
  <c r="BE113" i="52"/>
  <c r="BF113" i="52"/>
  <c r="BG113" i="52"/>
  <c r="BH113" i="52"/>
  <c r="BI113" i="52"/>
  <c r="BJ113" i="52"/>
  <c r="BK113" i="52"/>
  <c r="BL113" i="52"/>
  <c r="DY113" i="52"/>
  <c r="FG113" i="52"/>
  <c r="AX114" i="52"/>
  <c r="AY114" i="52"/>
  <c r="AZ114" i="52"/>
  <c r="BA114" i="52"/>
  <c r="BB114" i="52"/>
  <c r="BC114" i="52"/>
  <c r="BD114" i="52"/>
  <c r="BE114" i="52"/>
  <c r="BF114" i="52"/>
  <c r="BG114" i="52"/>
  <c r="BH114" i="52"/>
  <c r="BI114" i="52"/>
  <c r="BJ114" i="52"/>
  <c r="BK114" i="52"/>
  <c r="BL114" i="52"/>
  <c r="DY114" i="52"/>
  <c r="FG114" i="52"/>
  <c r="AX115" i="52"/>
  <c r="AY115" i="52"/>
  <c r="AZ115" i="52"/>
  <c r="BA115" i="52"/>
  <c r="BB115" i="52"/>
  <c r="BC115" i="52"/>
  <c r="BD115" i="52"/>
  <c r="BE115" i="52"/>
  <c r="BF115" i="52"/>
  <c r="BG115" i="52"/>
  <c r="BH115" i="52"/>
  <c r="BI115" i="52"/>
  <c r="BJ115" i="52"/>
  <c r="BK115" i="52"/>
  <c r="BL115" i="52"/>
  <c r="DY115" i="52"/>
  <c r="FG115" i="52"/>
  <c r="AX116" i="52"/>
  <c r="AY116" i="52"/>
  <c r="AZ116" i="52"/>
  <c r="BA116" i="52"/>
  <c r="BB116" i="52"/>
  <c r="BC116" i="52"/>
  <c r="BD116" i="52"/>
  <c r="BE116" i="52"/>
  <c r="BF116" i="52"/>
  <c r="BG116" i="52"/>
  <c r="BH116" i="52"/>
  <c r="BI116" i="52"/>
  <c r="BJ116" i="52"/>
  <c r="BK116" i="52"/>
  <c r="BL116" i="52"/>
  <c r="DY116" i="52"/>
  <c r="FG116" i="52"/>
  <c r="AX117" i="52"/>
  <c r="AY117" i="52"/>
  <c r="AZ117" i="52"/>
  <c r="BA117" i="52"/>
  <c r="BB117" i="52"/>
  <c r="BC117" i="52"/>
  <c r="BD117" i="52"/>
  <c r="BE117" i="52"/>
  <c r="BF117" i="52"/>
  <c r="BG117" i="52"/>
  <c r="BH117" i="52"/>
  <c r="BI117" i="52"/>
  <c r="BJ117" i="52"/>
  <c r="BK117" i="52"/>
  <c r="BL117" i="52"/>
  <c r="DY117" i="52"/>
  <c r="FG117" i="52"/>
  <c r="AX118" i="52"/>
  <c r="AY118" i="52"/>
  <c r="AZ118" i="52"/>
  <c r="BA118" i="52"/>
  <c r="BB118" i="52"/>
  <c r="BC118" i="52"/>
  <c r="BD118" i="52"/>
  <c r="BE118" i="52"/>
  <c r="BF118" i="52"/>
  <c r="BG118" i="52"/>
  <c r="BH118" i="52"/>
  <c r="BI118" i="52"/>
  <c r="BJ118" i="52"/>
  <c r="BK118" i="52"/>
  <c r="BL118" i="52"/>
  <c r="DY118" i="52"/>
  <c r="FG118" i="52"/>
  <c r="AX119" i="52"/>
  <c r="AY119" i="52"/>
  <c r="AZ119" i="52"/>
  <c r="BA119" i="52"/>
  <c r="BB119" i="52"/>
  <c r="BC119" i="52"/>
  <c r="BD119" i="52"/>
  <c r="BE119" i="52"/>
  <c r="BF119" i="52"/>
  <c r="BG119" i="52"/>
  <c r="BH119" i="52"/>
  <c r="BI119" i="52"/>
  <c r="BJ119" i="52"/>
  <c r="BK119" i="52"/>
  <c r="BL119" i="52"/>
  <c r="DY119" i="52"/>
  <c r="FG119" i="52"/>
  <c r="AX120" i="52"/>
  <c r="AY120" i="52"/>
  <c r="AZ120" i="52"/>
  <c r="BA120" i="52"/>
  <c r="BB120" i="52"/>
  <c r="BC120" i="52"/>
  <c r="BD120" i="52"/>
  <c r="BE120" i="52"/>
  <c r="BF120" i="52"/>
  <c r="BG120" i="52"/>
  <c r="BH120" i="52"/>
  <c r="BI120" i="52"/>
  <c r="BJ120" i="52"/>
  <c r="BK120" i="52"/>
  <c r="BL120" i="52"/>
  <c r="DY120" i="52"/>
  <c r="FG120" i="52"/>
  <c r="AX121" i="52"/>
  <c r="AY121" i="52"/>
  <c r="AZ121" i="52"/>
  <c r="BA121" i="52"/>
  <c r="BB121" i="52"/>
  <c r="BC121" i="52"/>
  <c r="BD121" i="52"/>
  <c r="BE121" i="52"/>
  <c r="BF121" i="52"/>
  <c r="BG121" i="52"/>
  <c r="BH121" i="52"/>
  <c r="BI121" i="52"/>
  <c r="BJ121" i="52"/>
  <c r="BK121" i="52"/>
  <c r="BL121" i="52"/>
  <c r="DY121" i="52"/>
  <c r="FG121" i="52"/>
  <c r="AX122" i="52"/>
  <c r="AY122" i="52"/>
  <c r="AZ122" i="52"/>
  <c r="BA122" i="52"/>
  <c r="BB122" i="52"/>
  <c r="BC122" i="52"/>
  <c r="BD122" i="52"/>
  <c r="BE122" i="52"/>
  <c r="BF122" i="52"/>
  <c r="BG122" i="52"/>
  <c r="BH122" i="52"/>
  <c r="BI122" i="52"/>
  <c r="BJ122" i="52"/>
  <c r="BK122" i="52"/>
  <c r="BL122" i="52"/>
  <c r="DY122" i="52"/>
  <c r="FG122" i="52"/>
  <c r="AX123" i="52"/>
  <c r="AY123" i="52"/>
  <c r="AZ123" i="52"/>
  <c r="BA123" i="52"/>
  <c r="BB123" i="52"/>
  <c r="BC123" i="52"/>
  <c r="BD123" i="52"/>
  <c r="BE123" i="52"/>
  <c r="BF123" i="52"/>
  <c r="BG123" i="52"/>
  <c r="BH123" i="52"/>
  <c r="BI123" i="52"/>
  <c r="BJ123" i="52"/>
  <c r="BK123" i="52"/>
  <c r="BL123" i="52"/>
  <c r="DY123" i="52"/>
  <c r="FG123" i="52"/>
  <c r="AX124" i="52"/>
  <c r="AY124" i="52"/>
  <c r="AZ124" i="52"/>
  <c r="BA124" i="52"/>
  <c r="BB124" i="52"/>
  <c r="BC124" i="52"/>
  <c r="BD124" i="52"/>
  <c r="BE124" i="52"/>
  <c r="BF124" i="52"/>
  <c r="BG124" i="52"/>
  <c r="BH124" i="52"/>
  <c r="BI124" i="52"/>
  <c r="BJ124" i="52"/>
  <c r="BK124" i="52"/>
  <c r="BL124" i="52"/>
  <c r="DY124" i="52"/>
  <c r="FG124" i="52"/>
  <c r="AX125" i="52"/>
  <c r="AY125" i="52"/>
  <c r="AZ125" i="52"/>
  <c r="BA125" i="52"/>
  <c r="BB125" i="52"/>
  <c r="BC125" i="52"/>
  <c r="BD125" i="52"/>
  <c r="BE125" i="52"/>
  <c r="BF125" i="52"/>
  <c r="BG125" i="52"/>
  <c r="BH125" i="52"/>
  <c r="BI125" i="52"/>
  <c r="BJ125" i="52"/>
  <c r="BK125" i="52"/>
  <c r="BL125" i="52"/>
  <c r="DY125" i="52"/>
  <c r="FG125" i="52"/>
  <c r="AX126" i="52"/>
  <c r="AY126" i="52"/>
  <c r="AZ126" i="52"/>
  <c r="BA126" i="52"/>
  <c r="BB126" i="52"/>
  <c r="BC126" i="52"/>
  <c r="BD126" i="52"/>
  <c r="BE126" i="52"/>
  <c r="BF126" i="52"/>
  <c r="BG126" i="52"/>
  <c r="BH126" i="52"/>
  <c r="BI126" i="52"/>
  <c r="BJ126" i="52"/>
  <c r="BK126" i="52"/>
  <c r="BL126" i="52"/>
  <c r="DY126" i="52"/>
  <c r="FG126" i="52"/>
  <c r="AX127" i="52"/>
  <c r="AY127" i="52"/>
  <c r="AZ127" i="52"/>
  <c r="BA127" i="52"/>
  <c r="BB127" i="52"/>
  <c r="BC127" i="52"/>
  <c r="BD127" i="52"/>
  <c r="BE127" i="52"/>
  <c r="BF127" i="52"/>
  <c r="BG127" i="52"/>
  <c r="BH127" i="52"/>
  <c r="BI127" i="52"/>
  <c r="BJ127" i="52"/>
  <c r="BK127" i="52"/>
  <c r="BL127" i="52"/>
  <c r="DY127" i="52"/>
  <c r="FG127" i="52"/>
  <c r="AX128" i="52"/>
  <c r="AY128" i="52"/>
  <c r="AZ128" i="52"/>
  <c r="BA128" i="52"/>
  <c r="BB128" i="52"/>
  <c r="BC128" i="52"/>
  <c r="BD128" i="52"/>
  <c r="BE128" i="52"/>
  <c r="BF128" i="52"/>
  <c r="BG128" i="52"/>
  <c r="BH128" i="52"/>
  <c r="BI128" i="52"/>
  <c r="BJ128" i="52"/>
  <c r="BK128" i="52"/>
  <c r="BL128" i="52"/>
  <c r="DY128" i="52"/>
  <c r="FG128" i="52"/>
  <c r="AX129" i="52"/>
  <c r="AY129" i="52"/>
  <c r="AZ129" i="52"/>
  <c r="BA129" i="52"/>
  <c r="BB129" i="52"/>
  <c r="BC129" i="52"/>
  <c r="BD129" i="52"/>
  <c r="BE129" i="52"/>
  <c r="BF129" i="52"/>
  <c r="BG129" i="52"/>
  <c r="BH129" i="52"/>
  <c r="BI129" i="52"/>
  <c r="BJ129" i="52"/>
  <c r="BK129" i="52"/>
  <c r="BL129" i="52"/>
  <c r="DY129" i="52"/>
  <c r="FG129" i="52"/>
  <c r="AX130" i="52"/>
  <c r="AY130" i="52"/>
  <c r="AZ130" i="52"/>
  <c r="BA130" i="52"/>
  <c r="BB130" i="52"/>
  <c r="BC130" i="52"/>
  <c r="BD130" i="52"/>
  <c r="BE130" i="52"/>
  <c r="BF130" i="52"/>
  <c r="BG130" i="52"/>
  <c r="BH130" i="52"/>
  <c r="BI130" i="52"/>
  <c r="BJ130" i="52"/>
  <c r="BK130" i="52"/>
  <c r="BL130" i="52"/>
  <c r="DY130" i="52"/>
  <c r="FG130" i="52"/>
  <c r="AX131" i="52"/>
  <c r="AY131" i="52"/>
  <c r="AZ131" i="52"/>
  <c r="BA131" i="52"/>
  <c r="BB131" i="52"/>
  <c r="BC131" i="52"/>
  <c r="BD131" i="52"/>
  <c r="BE131" i="52"/>
  <c r="BF131" i="52"/>
  <c r="BG131" i="52"/>
  <c r="BH131" i="52"/>
  <c r="BI131" i="52"/>
  <c r="BJ131" i="52"/>
  <c r="BK131" i="52"/>
  <c r="BL131" i="52"/>
  <c r="DY131" i="52"/>
  <c r="FG131" i="52"/>
  <c r="AX132" i="52"/>
  <c r="AY132" i="52"/>
  <c r="AZ132" i="52"/>
  <c r="BA132" i="52"/>
  <c r="BB132" i="52"/>
  <c r="BC132" i="52"/>
  <c r="BD132" i="52"/>
  <c r="BE132" i="52"/>
  <c r="BF132" i="52"/>
  <c r="BG132" i="52"/>
  <c r="BH132" i="52"/>
  <c r="BI132" i="52"/>
  <c r="BJ132" i="52"/>
  <c r="BK132" i="52"/>
  <c r="BL132" i="52"/>
  <c r="DY132" i="52"/>
  <c r="FG132" i="52"/>
  <c r="AX133" i="52"/>
  <c r="AY133" i="52"/>
  <c r="AZ133" i="52"/>
  <c r="BA133" i="52"/>
  <c r="BB133" i="52"/>
  <c r="BC133" i="52"/>
  <c r="BD133" i="52"/>
  <c r="BE133" i="52"/>
  <c r="BF133" i="52"/>
  <c r="BG133" i="52"/>
  <c r="BH133" i="52"/>
  <c r="BI133" i="52"/>
  <c r="BJ133" i="52"/>
  <c r="BK133" i="52"/>
  <c r="BL133" i="52"/>
  <c r="DY133" i="52"/>
  <c r="FG133" i="52"/>
  <c r="AX134" i="52"/>
  <c r="AY134" i="52"/>
  <c r="AZ134" i="52"/>
  <c r="BA134" i="52"/>
  <c r="BB134" i="52"/>
  <c r="BC134" i="52"/>
  <c r="BD134" i="52"/>
  <c r="BE134" i="52"/>
  <c r="BF134" i="52"/>
  <c r="BG134" i="52"/>
  <c r="BH134" i="52"/>
  <c r="BI134" i="52"/>
  <c r="BJ134" i="52"/>
  <c r="BK134" i="52"/>
  <c r="BL134" i="52"/>
  <c r="DY134" i="52"/>
  <c r="FG134" i="52"/>
  <c r="AX135" i="52"/>
  <c r="AY135" i="52"/>
  <c r="AZ135" i="52"/>
  <c r="BA135" i="52"/>
  <c r="BB135" i="52"/>
  <c r="BC135" i="52"/>
  <c r="BD135" i="52"/>
  <c r="BE135" i="52"/>
  <c r="BF135" i="52"/>
  <c r="BG135" i="52"/>
  <c r="BH135" i="52"/>
  <c r="BI135" i="52"/>
  <c r="BJ135" i="52"/>
  <c r="BK135" i="52"/>
  <c r="BL135" i="52"/>
  <c r="DY135" i="52"/>
  <c r="FG135" i="52"/>
  <c r="AX136" i="52"/>
  <c r="AY136" i="52"/>
  <c r="AZ136" i="52"/>
  <c r="BA136" i="52"/>
  <c r="BB136" i="52"/>
  <c r="BC136" i="52"/>
  <c r="BD136" i="52"/>
  <c r="BE136" i="52"/>
  <c r="BF136" i="52"/>
  <c r="BG136" i="52"/>
  <c r="BH136" i="52"/>
  <c r="BI136" i="52"/>
  <c r="BJ136" i="52"/>
  <c r="BK136" i="52"/>
  <c r="BL136" i="52"/>
  <c r="DY136" i="52"/>
  <c r="FG136" i="52"/>
  <c r="AX137" i="52"/>
  <c r="AY137" i="52"/>
  <c r="AZ137" i="52"/>
  <c r="BA137" i="52"/>
  <c r="BB137" i="52"/>
  <c r="BC137" i="52"/>
  <c r="BD137" i="52"/>
  <c r="BE137" i="52"/>
  <c r="BF137" i="52"/>
  <c r="BG137" i="52"/>
  <c r="BH137" i="52"/>
  <c r="BI137" i="52"/>
  <c r="BJ137" i="52"/>
  <c r="BK137" i="52"/>
  <c r="BL137" i="52"/>
  <c r="DY137" i="52"/>
  <c r="FG137" i="52"/>
  <c r="AX138" i="52"/>
  <c r="AY138" i="52"/>
  <c r="AZ138" i="52"/>
  <c r="BA138" i="52"/>
  <c r="BB138" i="52"/>
  <c r="BC138" i="52"/>
  <c r="BD138" i="52"/>
  <c r="BE138" i="52"/>
  <c r="BF138" i="52"/>
  <c r="BG138" i="52"/>
  <c r="BH138" i="52"/>
  <c r="BI138" i="52"/>
  <c r="BJ138" i="52"/>
  <c r="BK138" i="52"/>
  <c r="BL138" i="52"/>
  <c r="DY138" i="52"/>
  <c r="FG138" i="52"/>
  <c r="AX139" i="52"/>
  <c r="AY139" i="52"/>
  <c r="AZ139" i="52"/>
  <c r="BA139" i="52"/>
  <c r="BB139" i="52"/>
  <c r="BC139" i="52"/>
  <c r="BD139" i="52"/>
  <c r="BE139" i="52"/>
  <c r="BF139" i="52"/>
  <c r="BG139" i="52"/>
  <c r="BH139" i="52"/>
  <c r="BI139" i="52"/>
  <c r="BJ139" i="52"/>
  <c r="BK139" i="52"/>
  <c r="BL139" i="52"/>
  <c r="DY139" i="52"/>
  <c r="FG139" i="52"/>
  <c r="AX140" i="52"/>
  <c r="AY140" i="52"/>
  <c r="AZ140" i="52"/>
  <c r="BA140" i="52"/>
  <c r="BB140" i="52"/>
  <c r="BC140" i="52"/>
  <c r="BD140" i="52"/>
  <c r="BE140" i="52"/>
  <c r="BF140" i="52"/>
  <c r="BG140" i="52"/>
  <c r="BH140" i="52"/>
  <c r="BI140" i="52"/>
  <c r="BJ140" i="52"/>
  <c r="BK140" i="52"/>
  <c r="BL140" i="52"/>
  <c r="DY140" i="52"/>
  <c r="FG140" i="52"/>
  <c r="AX141" i="52"/>
  <c r="AY141" i="52"/>
  <c r="AZ141" i="52"/>
  <c r="BA141" i="52"/>
  <c r="BB141" i="52"/>
  <c r="BC141" i="52"/>
  <c r="BD141" i="52"/>
  <c r="BE141" i="52"/>
  <c r="BF141" i="52"/>
  <c r="BG141" i="52"/>
  <c r="BH141" i="52"/>
  <c r="BI141" i="52"/>
  <c r="BJ141" i="52"/>
  <c r="BK141" i="52"/>
  <c r="BL141" i="52"/>
  <c r="DY141" i="52"/>
  <c r="FG141" i="52"/>
  <c r="AX142" i="52"/>
  <c r="AY142" i="52"/>
  <c r="AZ142" i="52"/>
  <c r="BA142" i="52"/>
  <c r="BB142" i="52"/>
  <c r="BC142" i="52"/>
  <c r="BD142" i="52"/>
  <c r="BE142" i="52"/>
  <c r="BF142" i="52"/>
  <c r="BG142" i="52"/>
  <c r="BH142" i="52"/>
  <c r="BI142" i="52"/>
  <c r="BJ142" i="52"/>
  <c r="BK142" i="52"/>
  <c r="BL142" i="52"/>
  <c r="DY142" i="52"/>
  <c r="FG142" i="52"/>
  <c r="AX143" i="52"/>
  <c r="AY143" i="52"/>
  <c r="AZ143" i="52"/>
  <c r="BA143" i="52"/>
  <c r="BB143" i="52"/>
  <c r="BC143" i="52"/>
  <c r="BD143" i="52"/>
  <c r="BE143" i="52"/>
  <c r="BF143" i="52"/>
  <c r="BG143" i="52"/>
  <c r="BH143" i="52"/>
  <c r="BI143" i="52"/>
  <c r="BJ143" i="52"/>
  <c r="BK143" i="52"/>
  <c r="BL143" i="52"/>
  <c r="DY143" i="52"/>
  <c r="FG143" i="52"/>
  <c r="AX144" i="52"/>
  <c r="AY144" i="52"/>
  <c r="AZ144" i="52"/>
  <c r="BA144" i="52"/>
  <c r="BB144" i="52"/>
  <c r="BC144" i="52"/>
  <c r="BD144" i="52"/>
  <c r="BE144" i="52"/>
  <c r="BF144" i="52"/>
  <c r="BG144" i="52"/>
  <c r="BH144" i="52"/>
  <c r="BI144" i="52"/>
  <c r="BJ144" i="52"/>
  <c r="BK144" i="52"/>
  <c r="BL144" i="52"/>
  <c r="DY144" i="52"/>
  <c r="FG144" i="52"/>
  <c r="AX145" i="52"/>
  <c r="AY145" i="52"/>
  <c r="AZ145" i="52"/>
  <c r="BA145" i="52"/>
  <c r="BB145" i="52"/>
  <c r="BC145" i="52"/>
  <c r="BD145" i="52"/>
  <c r="BE145" i="52"/>
  <c r="BF145" i="52"/>
  <c r="BG145" i="52"/>
  <c r="BH145" i="52"/>
  <c r="BI145" i="52"/>
  <c r="BJ145" i="52"/>
  <c r="BK145" i="52"/>
  <c r="BL145" i="52"/>
  <c r="DY145" i="52"/>
  <c r="FG145" i="52"/>
  <c r="AX146" i="52"/>
  <c r="AY146" i="52"/>
  <c r="AZ146" i="52"/>
  <c r="BA146" i="52"/>
  <c r="BB146" i="52"/>
  <c r="BC146" i="52"/>
  <c r="BD146" i="52"/>
  <c r="BE146" i="52"/>
  <c r="BF146" i="52"/>
  <c r="BG146" i="52"/>
  <c r="BH146" i="52"/>
  <c r="BI146" i="52"/>
  <c r="BJ146" i="52"/>
  <c r="BK146" i="52"/>
  <c r="BL146" i="52"/>
  <c r="DY146" i="52"/>
  <c r="FG146" i="52"/>
  <c r="AX147" i="52"/>
  <c r="AY147" i="52"/>
  <c r="AZ147" i="52"/>
  <c r="BA147" i="52"/>
  <c r="BB147" i="52"/>
  <c r="BC147" i="52"/>
  <c r="BD147" i="52"/>
  <c r="BE147" i="52"/>
  <c r="BF147" i="52"/>
  <c r="BG147" i="52"/>
  <c r="BH147" i="52"/>
  <c r="BI147" i="52"/>
  <c r="BJ147" i="52"/>
  <c r="BK147" i="52"/>
  <c r="BL147" i="52"/>
  <c r="DY147" i="52"/>
  <c r="FG147" i="52"/>
  <c r="AX148" i="52"/>
  <c r="AY148" i="52"/>
  <c r="AZ148" i="52"/>
  <c r="BA148" i="52"/>
  <c r="BB148" i="52"/>
  <c r="BC148" i="52"/>
  <c r="BD148" i="52"/>
  <c r="BE148" i="52"/>
  <c r="BF148" i="52"/>
  <c r="BG148" i="52"/>
  <c r="BH148" i="52"/>
  <c r="BI148" i="52"/>
  <c r="BJ148" i="52"/>
  <c r="BK148" i="52"/>
  <c r="BL148" i="52"/>
  <c r="DY148" i="52"/>
  <c r="FG148" i="52"/>
  <c r="AX149" i="52"/>
  <c r="AY149" i="52"/>
  <c r="AZ149" i="52"/>
  <c r="BA149" i="52"/>
  <c r="BB149" i="52"/>
  <c r="BC149" i="52"/>
  <c r="BD149" i="52"/>
  <c r="BE149" i="52"/>
  <c r="BF149" i="52"/>
  <c r="BG149" i="52"/>
  <c r="BH149" i="52"/>
  <c r="BI149" i="52"/>
  <c r="BJ149" i="52"/>
  <c r="BK149" i="52"/>
  <c r="BL149" i="52"/>
  <c r="DY149" i="52"/>
  <c r="FG149" i="52"/>
  <c r="AX150" i="52"/>
  <c r="AY150" i="52"/>
  <c r="AZ150" i="52"/>
  <c r="BA150" i="52"/>
  <c r="BB150" i="52"/>
  <c r="BC150" i="52"/>
  <c r="BD150" i="52"/>
  <c r="BE150" i="52"/>
  <c r="BF150" i="52"/>
  <c r="BG150" i="52"/>
  <c r="BH150" i="52"/>
  <c r="BI150" i="52"/>
  <c r="BJ150" i="52"/>
  <c r="BK150" i="52"/>
  <c r="BL150" i="52"/>
  <c r="DY150" i="52"/>
  <c r="FG150" i="52"/>
  <c r="AX151" i="52"/>
  <c r="AY151" i="52"/>
  <c r="AZ151" i="52"/>
  <c r="BA151" i="52"/>
  <c r="BB151" i="52"/>
  <c r="BC151" i="52"/>
  <c r="BD151" i="52"/>
  <c r="BE151" i="52"/>
  <c r="BF151" i="52"/>
  <c r="BG151" i="52"/>
  <c r="BH151" i="52"/>
  <c r="BI151" i="52"/>
  <c r="BJ151" i="52"/>
  <c r="BK151" i="52"/>
  <c r="BL151" i="52"/>
  <c r="DY151" i="52"/>
  <c r="FG151" i="52"/>
  <c r="AX152" i="52"/>
  <c r="AY152" i="52"/>
  <c r="AZ152" i="52"/>
  <c r="BA152" i="52"/>
  <c r="BB152" i="52"/>
  <c r="BC152" i="52"/>
  <c r="BD152" i="52"/>
  <c r="BE152" i="52"/>
  <c r="BF152" i="52"/>
  <c r="BG152" i="52"/>
  <c r="BH152" i="52"/>
  <c r="BI152" i="52"/>
  <c r="BJ152" i="52"/>
  <c r="BK152" i="52"/>
  <c r="BL152" i="52"/>
  <c r="DY152" i="52"/>
  <c r="FG152" i="52"/>
  <c r="AX153" i="52"/>
  <c r="AY153" i="52"/>
  <c r="AZ153" i="52"/>
  <c r="BA153" i="52"/>
  <c r="BB153" i="52"/>
  <c r="BC153" i="52"/>
  <c r="BD153" i="52"/>
  <c r="BE153" i="52"/>
  <c r="BF153" i="52"/>
  <c r="BG153" i="52"/>
  <c r="BH153" i="52"/>
  <c r="BI153" i="52"/>
  <c r="BJ153" i="52"/>
  <c r="BK153" i="52"/>
  <c r="BL153" i="52"/>
  <c r="DY153" i="52"/>
  <c r="FG153" i="52"/>
  <c r="AX154" i="52"/>
  <c r="AY154" i="52"/>
  <c r="AZ154" i="52"/>
  <c r="BA154" i="52"/>
  <c r="BB154" i="52"/>
  <c r="BC154" i="52"/>
  <c r="BD154" i="52"/>
  <c r="BE154" i="52"/>
  <c r="BF154" i="52"/>
  <c r="BG154" i="52"/>
  <c r="BH154" i="52"/>
  <c r="BI154" i="52"/>
  <c r="BJ154" i="52"/>
  <c r="BK154" i="52"/>
  <c r="BL154" i="52"/>
  <c r="DY154" i="52"/>
  <c r="FG154" i="52"/>
  <c r="AX155" i="52"/>
  <c r="AY155" i="52"/>
  <c r="AZ155" i="52"/>
  <c r="BA155" i="52"/>
  <c r="BB155" i="52"/>
  <c r="BC155" i="52"/>
  <c r="BD155" i="52"/>
  <c r="BE155" i="52"/>
  <c r="BF155" i="52"/>
  <c r="BG155" i="52"/>
  <c r="BH155" i="52"/>
  <c r="BI155" i="52"/>
  <c r="BJ155" i="52"/>
  <c r="BK155" i="52"/>
  <c r="BL155" i="52"/>
  <c r="DY155" i="52"/>
  <c r="FG155" i="52"/>
  <c r="AX156" i="52"/>
  <c r="AY156" i="52"/>
  <c r="AZ156" i="52"/>
  <c r="BA156" i="52"/>
  <c r="BB156" i="52"/>
  <c r="BC156" i="52"/>
  <c r="BD156" i="52"/>
  <c r="BE156" i="52"/>
  <c r="BF156" i="52"/>
  <c r="BG156" i="52"/>
  <c r="BH156" i="52"/>
  <c r="BI156" i="52"/>
  <c r="BJ156" i="52"/>
  <c r="BK156" i="52"/>
  <c r="BL156" i="52"/>
  <c r="DY156" i="52"/>
  <c r="FG156" i="52"/>
  <c r="AX157" i="52"/>
  <c r="AY157" i="52"/>
  <c r="AZ157" i="52"/>
  <c r="BA157" i="52"/>
  <c r="BB157" i="52"/>
  <c r="BC157" i="52"/>
  <c r="BD157" i="52"/>
  <c r="BE157" i="52"/>
  <c r="BF157" i="52"/>
  <c r="BG157" i="52"/>
  <c r="BH157" i="52"/>
  <c r="BI157" i="52"/>
  <c r="BJ157" i="52"/>
  <c r="BK157" i="52"/>
  <c r="BL157" i="52"/>
  <c r="DY157" i="52"/>
  <c r="FG157" i="52"/>
  <c r="AX158" i="52"/>
  <c r="CC158" i="52" s="1"/>
  <c r="AY158" i="52"/>
  <c r="AZ158" i="52"/>
  <c r="BA158" i="52"/>
  <c r="BB158" i="52"/>
  <c r="BC158" i="52"/>
  <c r="BD158" i="52"/>
  <c r="BE158" i="52"/>
  <c r="BF158" i="52"/>
  <c r="BG158" i="52"/>
  <c r="BH158" i="52"/>
  <c r="BI158" i="52"/>
  <c r="BJ158" i="52"/>
  <c r="BK158" i="52"/>
  <c r="BL158" i="52"/>
  <c r="DY158" i="52"/>
  <c r="FG158" i="52"/>
  <c r="AX159" i="52"/>
  <c r="AY159" i="52"/>
  <c r="AZ159" i="52"/>
  <c r="BA159" i="52"/>
  <c r="BB159" i="52"/>
  <c r="BC159" i="52"/>
  <c r="BD159" i="52"/>
  <c r="BE159" i="52"/>
  <c r="BF159" i="52"/>
  <c r="BG159" i="52"/>
  <c r="BH159" i="52"/>
  <c r="BI159" i="52"/>
  <c r="BJ159" i="52"/>
  <c r="BK159" i="52"/>
  <c r="BL159" i="52"/>
  <c r="DY159" i="52"/>
  <c r="FG159" i="52"/>
  <c r="AX160" i="52"/>
  <c r="AY160" i="52"/>
  <c r="AZ160" i="52"/>
  <c r="BA160" i="52"/>
  <c r="BB160" i="52"/>
  <c r="BC160" i="52"/>
  <c r="BD160" i="52"/>
  <c r="BE160" i="52"/>
  <c r="BF160" i="52"/>
  <c r="BG160" i="52"/>
  <c r="BH160" i="52"/>
  <c r="BI160" i="52"/>
  <c r="BJ160" i="52"/>
  <c r="BK160" i="52"/>
  <c r="BL160" i="52"/>
  <c r="CC160" i="52"/>
  <c r="DY160" i="52"/>
  <c r="FG160" i="52"/>
  <c r="AX161" i="52"/>
  <c r="AY161" i="52"/>
  <c r="AZ161" i="52"/>
  <c r="BA161" i="52"/>
  <c r="BB161" i="52"/>
  <c r="BC161" i="52"/>
  <c r="BD161" i="52"/>
  <c r="BE161" i="52"/>
  <c r="BF161" i="52"/>
  <c r="BG161" i="52"/>
  <c r="BH161" i="52"/>
  <c r="BI161" i="52"/>
  <c r="BJ161" i="52"/>
  <c r="BK161" i="52"/>
  <c r="BL161" i="52"/>
  <c r="DY161" i="52"/>
  <c r="FG161" i="52"/>
  <c r="AX162" i="52"/>
  <c r="CC162" i="52" s="1"/>
  <c r="AY162" i="52"/>
  <c r="AZ162" i="52"/>
  <c r="BA162" i="52"/>
  <c r="BB162" i="52"/>
  <c r="BC162" i="52"/>
  <c r="BD162" i="52"/>
  <c r="BE162" i="52"/>
  <c r="BF162" i="52"/>
  <c r="BG162" i="52"/>
  <c r="BH162" i="52"/>
  <c r="BI162" i="52"/>
  <c r="BJ162" i="52"/>
  <c r="BK162" i="52"/>
  <c r="BL162" i="52"/>
  <c r="DY162" i="52"/>
  <c r="FG162" i="52"/>
  <c r="AX163" i="52"/>
  <c r="CC163" i="52" s="1"/>
  <c r="AY163" i="52"/>
  <c r="AZ163" i="52"/>
  <c r="BA163" i="52"/>
  <c r="BB163" i="52"/>
  <c r="BC163" i="52"/>
  <c r="BD163" i="52"/>
  <c r="BE163" i="52"/>
  <c r="BF163" i="52"/>
  <c r="BG163" i="52"/>
  <c r="BH163" i="52"/>
  <c r="BI163" i="52"/>
  <c r="BJ163" i="52"/>
  <c r="BK163" i="52"/>
  <c r="BL163" i="52"/>
  <c r="DY163" i="52"/>
  <c r="FG163" i="52"/>
  <c r="AX164" i="52"/>
  <c r="CC164" i="52" s="1"/>
  <c r="AY164" i="52"/>
  <c r="AZ164" i="52"/>
  <c r="BA164" i="52"/>
  <c r="BB164" i="52"/>
  <c r="BC164" i="52"/>
  <c r="BD164" i="52"/>
  <c r="BE164" i="52"/>
  <c r="BF164" i="52"/>
  <c r="BG164" i="52"/>
  <c r="BH164" i="52"/>
  <c r="BI164" i="52"/>
  <c r="BJ164" i="52"/>
  <c r="BK164" i="52"/>
  <c r="BL164" i="52"/>
  <c r="DY164" i="52"/>
  <c r="FG164" i="52"/>
  <c r="AX165" i="52"/>
  <c r="CC165" i="52" s="1"/>
  <c r="AY165" i="52"/>
  <c r="AZ165" i="52"/>
  <c r="BA165" i="52"/>
  <c r="BB165" i="52"/>
  <c r="BC165" i="52"/>
  <c r="BD165" i="52"/>
  <c r="BE165" i="52"/>
  <c r="BF165" i="52"/>
  <c r="BG165" i="52"/>
  <c r="BH165" i="52"/>
  <c r="BI165" i="52"/>
  <c r="BJ165" i="52"/>
  <c r="BK165" i="52"/>
  <c r="BL165" i="52"/>
  <c r="DY165" i="52"/>
  <c r="FG165" i="52"/>
  <c r="AX166" i="52"/>
  <c r="CC166" i="52" s="1"/>
  <c r="AY166" i="52"/>
  <c r="AZ166" i="52"/>
  <c r="BA166" i="52"/>
  <c r="BB166" i="52"/>
  <c r="BC166" i="52"/>
  <c r="BD166" i="52"/>
  <c r="BE166" i="52"/>
  <c r="BF166" i="52"/>
  <c r="BG166" i="52"/>
  <c r="BH166" i="52"/>
  <c r="BI166" i="52"/>
  <c r="BJ166" i="52"/>
  <c r="BK166" i="52"/>
  <c r="BL166" i="52"/>
  <c r="DY166" i="52"/>
  <c r="FG166" i="52"/>
  <c r="AX167" i="52"/>
  <c r="CC167" i="52" s="1"/>
  <c r="AY167" i="52"/>
  <c r="AZ167" i="52"/>
  <c r="BA167" i="52"/>
  <c r="BB167" i="52"/>
  <c r="BC167" i="52"/>
  <c r="BD167" i="52"/>
  <c r="BE167" i="52"/>
  <c r="BF167" i="52"/>
  <c r="BG167" i="52"/>
  <c r="BH167" i="52"/>
  <c r="BI167" i="52"/>
  <c r="BJ167" i="52"/>
  <c r="BK167" i="52"/>
  <c r="BL167" i="52"/>
  <c r="DY167" i="52"/>
  <c r="FG167" i="52"/>
  <c r="AX168" i="52"/>
  <c r="CC168" i="52" s="1"/>
  <c r="AY168" i="52"/>
  <c r="AZ168" i="52"/>
  <c r="BA168" i="52"/>
  <c r="BB168" i="52"/>
  <c r="BC168" i="52"/>
  <c r="BD168" i="52"/>
  <c r="BE168" i="52"/>
  <c r="BF168" i="52"/>
  <c r="BG168" i="52"/>
  <c r="BH168" i="52"/>
  <c r="BI168" i="52"/>
  <c r="BJ168" i="52"/>
  <c r="BK168" i="52"/>
  <c r="BL168" i="52"/>
  <c r="DY168" i="52"/>
  <c r="FG168" i="52"/>
  <c r="AX169" i="52"/>
  <c r="AY169" i="52"/>
  <c r="AZ169" i="52"/>
  <c r="BA169" i="52"/>
  <c r="BB169" i="52"/>
  <c r="BC169" i="52"/>
  <c r="BD169" i="52"/>
  <c r="BE169" i="52"/>
  <c r="BF169" i="52"/>
  <c r="BG169" i="52"/>
  <c r="BH169" i="52"/>
  <c r="BI169" i="52"/>
  <c r="BJ169" i="52"/>
  <c r="BK169" i="52"/>
  <c r="BL169" i="52"/>
  <c r="DY169" i="52"/>
  <c r="FG169" i="52"/>
  <c r="AX170" i="52"/>
  <c r="AY170" i="52"/>
  <c r="AZ170" i="52"/>
  <c r="BA170" i="52"/>
  <c r="BB170" i="52"/>
  <c r="BC170" i="52"/>
  <c r="BD170" i="52"/>
  <c r="BE170" i="52"/>
  <c r="BF170" i="52"/>
  <c r="BG170" i="52"/>
  <c r="BH170" i="52"/>
  <c r="BI170" i="52"/>
  <c r="BJ170" i="52"/>
  <c r="BK170" i="52"/>
  <c r="BL170" i="52"/>
  <c r="DY170" i="52"/>
  <c r="FG170" i="52"/>
  <c r="AX171" i="52"/>
  <c r="AY171" i="52"/>
  <c r="AZ171" i="52"/>
  <c r="BA171" i="52"/>
  <c r="BB171" i="52"/>
  <c r="BC171" i="52"/>
  <c r="BD171" i="52"/>
  <c r="BE171" i="52"/>
  <c r="BF171" i="52"/>
  <c r="BG171" i="52"/>
  <c r="BH171" i="52"/>
  <c r="BI171" i="52"/>
  <c r="BJ171" i="52"/>
  <c r="BK171" i="52"/>
  <c r="BL171" i="52"/>
  <c r="DY171" i="52"/>
  <c r="FG171" i="52"/>
  <c r="AX172" i="52"/>
  <c r="AY172" i="52"/>
  <c r="AZ172" i="52"/>
  <c r="BA172" i="52"/>
  <c r="BB172" i="52"/>
  <c r="BC172" i="52"/>
  <c r="BD172" i="52"/>
  <c r="BE172" i="52"/>
  <c r="BF172" i="52"/>
  <c r="BG172" i="52"/>
  <c r="BH172" i="52"/>
  <c r="BI172" i="52"/>
  <c r="BJ172" i="52"/>
  <c r="BK172" i="52"/>
  <c r="BL172" i="52"/>
  <c r="DY172" i="52"/>
  <c r="FG172" i="52"/>
  <c r="AX173" i="52"/>
  <c r="AY173" i="52"/>
  <c r="AZ173" i="52"/>
  <c r="BA173" i="52"/>
  <c r="BB173" i="52"/>
  <c r="BC173" i="52"/>
  <c r="BD173" i="52"/>
  <c r="BE173" i="52"/>
  <c r="BF173" i="52"/>
  <c r="BG173" i="52"/>
  <c r="BH173" i="52"/>
  <c r="BI173" i="52"/>
  <c r="BJ173" i="52"/>
  <c r="BK173" i="52"/>
  <c r="BL173" i="52"/>
  <c r="DY173" i="52"/>
  <c r="FG173" i="52"/>
  <c r="AX174" i="52"/>
  <c r="AY174" i="52"/>
  <c r="AZ174" i="52"/>
  <c r="BA174" i="52"/>
  <c r="BB174" i="52"/>
  <c r="BC174" i="52"/>
  <c r="BD174" i="52"/>
  <c r="BE174" i="52"/>
  <c r="BF174" i="52"/>
  <c r="BG174" i="52"/>
  <c r="BH174" i="52"/>
  <c r="BI174" i="52"/>
  <c r="BJ174" i="52"/>
  <c r="BK174" i="52"/>
  <c r="BL174" i="52"/>
  <c r="CC174" i="52"/>
  <c r="DY174" i="52"/>
  <c r="FG174" i="52"/>
  <c r="AX175" i="52"/>
  <c r="CC175" i="52" s="1"/>
  <c r="AY175" i="52"/>
  <c r="AZ175" i="52"/>
  <c r="BA175" i="52"/>
  <c r="BB175" i="52"/>
  <c r="BC175" i="52"/>
  <c r="BD175" i="52"/>
  <c r="BE175" i="52"/>
  <c r="BF175" i="52"/>
  <c r="BG175" i="52"/>
  <c r="BH175" i="52"/>
  <c r="BI175" i="52"/>
  <c r="BJ175" i="52"/>
  <c r="BK175" i="52"/>
  <c r="BL175" i="52"/>
  <c r="DY175" i="52"/>
  <c r="FG175" i="52"/>
  <c r="AX176" i="52"/>
  <c r="AY176" i="52"/>
  <c r="AZ176" i="52"/>
  <c r="BA176" i="52"/>
  <c r="BB176" i="52"/>
  <c r="BC176" i="52"/>
  <c r="BD176" i="52"/>
  <c r="BE176" i="52"/>
  <c r="BF176" i="52"/>
  <c r="BG176" i="52"/>
  <c r="BH176" i="52"/>
  <c r="BI176" i="52"/>
  <c r="BJ176" i="52"/>
  <c r="BK176" i="52"/>
  <c r="BL176" i="52"/>
  <c r="DY176" i="52"/>
  <c r="FG176" i="52"/>
  <c r="AX177" i="52"/>
  <c r="CC177" i="52" s="1"/>
  <c r="AY177" i="52"/>
  <c r="AZ177" i="52"/>
  <c r="BA177" i="52"/>
  <c r="BB177" i="52"/>
  <c r="BC177" i="52"/>
  <c r="BD177" i="52"/>
  <c r="BE177" i="52"/>
  <c r="BF177" i="52"/>
  <c r="BG177" i="52"/>
  <c r="BH177" i="52"/>
  <c r="BI177" i="52"/>
  <c r="BJ177" i="52"/>
  <c r="BK177" i="52"/>
  <c r="BL177" i="52"/>
  <c r="DY177" i="52"/>
  <c r="FG177" i="52"/>
  <c r="AX178" i="52"/>
  <c r="AY178" i="52"/>
  <c r="AZ178" i="52"/>
  <c r="BA178" i="52"/>
  <c r="BB178" i="52"/>
  <c r="BC178" i="52"/>
  <c r="BD178" i="52"/>
  <c r="BE178" i="52"/>
  <c r="BF178" i="52"/>
  <c r="BG178" i="52"/>
  <c r="BH178" i="52"/>
  <c r="BI178" i="52"/>
  <c r="BJ178" i="52"/>
  <c r="BK178" i="52"/>
  <c r="BL178" i="52"/>
  <c r="DY178" i="52"/>
  <c r="FG178" i="52"/>
  <c r="AX179" i="52"/>
  <c r="AY179" i="52"/>
  <c r="AZ179" i="52"/>
  <c r="BA179" i="52"/>
  <c r="BB179" i="52"/>
  <c r="BC179" i="52"/>
  <c r="BD179" i="52"/>
  <c r="BE179" i="52"/>
  <c r="BF179" i="52"/>
  <c r="BG179" i="52"/>
  <c r="BH179" i="52"/>
  <c r="BI179" i="52"/>
  <c r="BJ179" i="52"/>
  <c r="BK179" i="52"/>
  <c r="BL179" i="52"/>
  <c r="DY179" i="52"/>
  <c r="FG179" i="52"/>
  <c r="AX180" i="52"/>
  <c r="AY180" i="52"/>
  <c r="AZ180" i="52"/>
  <c r="BA180" i="52"/>
  <c r="BB180" i="52"/>
  <c r="BC180" i="52"/>
  <c r="BD180" i="52"/>
  <c r="BE180" i="52"/>
  <c r="BF180" i="52"/>
  <c r="BG180" i="52"/>
  <c r="BH180" i="52"/>
  <c r="BI180" i="52"/>
  <c r="BJ180" i="52"/>
  <c r="BK180" i="52"/>
  <c r="BL180" i="52"/>
  <c r="CC180" i="52"/>
  <c r="DY180" i="52"/>
  <c r="FG180" i="52"/>
  <c r="AX181" i="52"/>
  <c r="AY181" i="52"/>
  <c r="AZ181" i="52"/>
  <c r="BA181" i="52"/>
  <c r="BB181" i="52"/>
  <c r="BC181" i="52"/>
  <c r="BD181" i="52"/>
  <c r="BE181" i="52"/>
  <c r="BF181" i="52"/>
  <c r="BG181" i="52"/>
  <c r="BH181" i="52"/>
  <c r="BI181" i="52"/>
  <c r="BJ181" i="52"/>
  <c r="BK181" i="52"/>
  <c r="BL181" i="52"/>
  <c r="DY181" i="52"/>
  <c r="FG181" i="52"/>
  <c r="AX182" i="52"/>
  <c r="CC182" i="52" s="1"/>
  <c r="AY182" i="52"/>
  <c r="AZ182" i="52"/>
  <c r="BA182" i="52"/>
  <c r="BB182" i="52"/>
  <c r="BC182" i="52"/>
  <c r="BD182" i="52"/>
  <c r="BE182" i="52"/>
  <c r="BF182" i="52"/>
  <c r="BG182" i="52"/>
  <c r="BH182" i="52"/>
  <c r="BI182" i="52"/>
  <c r="BJ182" i="52"/>
  <c r="BK182" i="52"/>
  <c r="BL182" i="52"/>
  <c r="DY182" i="52"/>
  <c r="FG182" i="52"/>
  <c r="AX183" i="52"/>
  <c r="CC183" i="52" s="1"/>
  <c r="AY183" i="52"/>
  <c r="AZ183" i="52"/>
  <c r="BA183" i="52"/>
  <c r="BB183" i="52"/>
  <c r="BC183" i="52"/>
  <c r="BD183" i="52"/>
  <c r="BE183" i="52"/>
  <c r="BF183" i="52"/>
  <c r="BG183" i="52"/>
  <c r="BH183" i="52"/>
  <c r="BI183" i="52"/>
  <c r="BJ183" i="52"/>
  <c r="BK183" i="52"/>
  <c r="BL183" i="52"/>
  <c r="DY183" i="52"/>
  <c r="FG183" i="52"/>
  <c r="AX184" i="52"/>
  <c r="AY184" i="52"/>
  <c r="AZ184" i="52"/>
  <c r="BA184" i="52"/>
  <c r="BB184" i="52"/>
  <c r="BC184" i="52"/>
  <c r="BD184" i="52"/>
  <c r="BE184" i="52"/>
  <c r="BF184" i="52"/>
  <c r="BG184" i="52"/>
  <c r="BH184" i="52"/>
  <c r="BI184" i="52"/>
  <c r="BJ184" i="52"/>
  <c r="BK184" i="52"/>
  <c r="BL184" i="52"/>
  <c r="DY184" i="52"/>
  <c r="FG184" i="52"/>
  <c r="AX185" i="52"/>
  <c r="CC185" i="52" s="1"/>
  <c r="AY185" i="52"/>
  <c r="AZ185" i="52"/>
  <c r="BA185" i="52"/>
  <c r="BB185" i="52"/>
  <c r="BC185" i="52"/>
  <c r="BD185" i="52"/>
  <c r="BE185" i="52"/>
  <c r="BF185" i="52"/>
  <c r="BG185" i="52"/>
  <c r="BH185" i="52"/>
  <c r="BI185" i="52"/>
  <c r="BJ185" i="52"/>
  <c r="BK185" i="52"/>
  <c r="BL185" i="52"/>
  <c r="DY185" i="52"/>
  <c r="FG185" i="52"/>
  <c r="AX186" i="52"/>
  <c r="CC186" i="52" s="1"/>
  <c r="AY186" i="52"/>
  <c r="AZ186" i="52"/>
  <c r="BA186" i="52"/>
  <c r="BB186" i="52"/>
  <c r="BC186" i="52"/>
  <c r="BD186" i="52"/>
  <c r="BE186" i="52"/>
  <c r="BF186" i="52"/>
  <c r="BG186" i="52"/>
  <c r="BH186" i="52"/>
  <c r="BI186" i="52"/>
  <c r="BJ186" i="52"/>
  <c r="BK186" i="52"/>
  <c r="BL186" i="52"/>
  <c r="DY186" i="52"/>
  <c r="FG186" i="52"/>
  <c r="AX187" i="52"/>
  <c r="AY187" i="52"/>
  <c r="AZ187" i="52"/>
  <c r="BA187" i="52"/>
  <c r="BB187" i="52"/>
  <c r="BC187" i="52"/>
  <c r="BD187" i="52"/>
  <c r="BE187" i="52"/>
  <c r="BF187" i="52"/>
  <c r="BG187" i="52"/>
  <c r="BH187" i="52"/>
  <c r="BI187" i="52"/>
  <c r="BJ187" i="52"/>
  <c r="BK187" i="52"/>
  <c r="BL187" i="52"/>
  <c r="DY187" i="52"/>
  <c r="FG187" i="52"/>
  <c r="AX188" i="52"/>
  <c r="AY188" i="52"/>
  <c r="AZ188" i="52"/>
  <c r="BA188" i="52"/>
  <c r="BB188" i="52"/>
  <c r="BC188" i="52"/>
  <c r="BD188" i="52"/>
  <c r="BE188" i="52"/>
  <c r="BF188" i="52"/>
  <c r="BG188" i="52"/>
  <c r="BH188" i="52"/>
  <c r="BI188" i="52"/>
  <c r="BJ188" i="52"/>
  <c r="BK188" i="52"/>
  <c r="BL188" i="52"/>
  <c r="DY188" i="52"/>
  <c r="FG188" i="52"/>
  <c r="AX189" i="52"/>
  <c r="CC189" i="52" s="1"/>
  <c r="AY189" i="52"/>
  <c r="AZ189" i="52"/>
  <c r="BA189" i="52"/>
  <c r="BB189" i="52"/>
  <c r="BC189" i="52"/>
  <c r="BD189" i="52"/>
  <c r="BE189" i="52"/>
  <c r="BF189" i="52"/>
  <c r="BG189" i="52"/>
  <c r="BH189" i="52"/>
  <c r="BI189" i="52"/>
  <c r="BJ189" i="52"/>
  <c r="BK189" i="52"/>
  <c r="BL189" i="52"/>
  <c r="DY189" i="52"/>
  <c r="FG189" i="52"/>
  <c r="AX190" i="52"/>
  <c r="CC190" i="52" s="1"/>
  <c r="AY190" i="52"/>
  <c r="AZ190" i="52"/>
  <c r="BA190" i="52"/>
  <c r="BB190" i="52"/>
  <c r="BC190" i="52"/>
  <c r="BD190" i="52"/>
  <c r="BE190" i="52"/>
  <c r="BF190" i="52"/>
  <c r="BG190" i="52"/>
  <c r="BH190" i="52"/>
  <c r="BI190" i="52"/>
  <c r="BJ190" i="52"/>
  <c r="BK190" i="52"/>
  <c r="BL190" i="52"/>
  <c r="DY190" i="52"/>
  <c r="FG190" i="52"/>
  <c r="AX191" i="52"/>
  <c r="CC191" i="52" s="1"/>
  <c r="AY191" i="52"/>
  <c r="AZ191" i="52"/>
  <c r="BA191" i="52"/>
  <c r="BB191" i="52"/>
  <c r="BC191" i="52"/>
  <c r="BD191" i="52"/>
  <c r="BE191" i="52"/>
  <c r="BF191" i="52"/>
  <c r="BG191" i="52"/>
  <c r="BH191" i="52"/>
  <c r="BI191" i="52"/>
  <c r="BJ191" i="52"/>
  <c r="BK191" i="52"/>
  <c r="BL191" i="52"/>
  <c r="DY191" i="52"/>
  <c r="FG191" i="52"/>
  <c r="AX192" i="52"/>
  <c r="AY192" i="52"/>
  <c r="AZ192" i="52"/>
  <c r="BA192" i="52"/>
  <c r="BB192" i="52"/>
  <c r="BC192" i="52"/>
  <c r="BD192" i="52"/>
  <c r="BE192" i="52"/>
  <c r="BF192" i="52"/>
  <c r="BG192" i="52"/>
  <c r="BH192" i="52"/>
  <c r="BI192" i="52"/>
  <c r="BJ192" i="52"/>
  <c r="BK192" i="52"/>
  <c r="BL192" i="52"/>
  <c r="DY192" i="52"/>
  <c r="FG192" i="52"/>
  <c r="AX193" i="52"/>
  <c r="CC193" i="52" s="1"/>
  <c r="AY193" i="52"/>
  <c r="AZ193" i="52"/>
  <c r="BA193" i="52"/>
  <c r="BB193" i="52"/>
  <c r="BC193" i="52"/>
  <c r="BD193" i="52"/>
  <c r="BE193" i="52"/>
  <c r="BF193" i="52"/>
  <c r="BG193" i="52"/>
  <c r="BH193" i="52"/>
  <c r="BI193" i="52"/>
  <c r="BJ193" i="52"/>
  <c r="BK193" i="52"/>
  <c r="BL193" i="52"/>
  <c r="DY193" i="52"/>
  <c r="FG193" i="52"/>
  <c r="AX194" i="52"/>
  <c r="AY194" i="52"/>
  <c r="AZ194" i="52"/>
  <c r="BA194" i="52"/>
  <c r="BB194" i="52"/>
  <c r="BC194" i="52"/>
  <c r="BD194" i="52"/>
  <c r="BE194" i="52"/>
  <c r="BF194" i="52"/>
  <c r="BG194" i="52"/>
  <c r="BH194" i="52"/>
  <c r="BI194" i="52"/>
  <c r="BJ194" i="52"/>
  <c r="BK194" i="52"/>
  <c r="BL194" i="52"/>
  <c r="DY194" i="52"/>
  <c r="FG194" i="52"/>
  <c r="AX195" i="52"/>
  <c r="CC195" i="52" s="1"/>
  <c r="AY195" i="52"/>
  <c r="AZ195" i="52"/>
  <c r="BA195" i="52"/>
  <c r="BB195" i="52"/>
  <c r="BC195" i="52"/>
  <c r="BD195" i="52"/>
  <c r="BE195" i="52"/>
  <c r="BF195" i="52"/>
  <c r="BG195" i="52"/>
  <c r="BH195" i="52"/>
  <c r="BI195" i="52"/>
  <c r="BJ195" i="52"/>
  <c r="BK195" i="52"/>
  <c r="BL195" i="52"/>
  <c r="DY195" i="52"/>
  <c r="FG195" i="52"/>
  <c r="AX196" i="52"/>
  <c r="AY196" i="52"/>
  <c r="AZ196" i="52"/>
  <c r="BA196" i="52"/>
  <c r="BB196" i="52"/>
  <c r="BC196" i="52"/>
  <c r="BD196" i="52"/>
  <c r="BE196" i="52"/>
  <c r="BF196" i="52"/>
  <c r="BG196" i="52"/>
  <c r="BH196" i="52"/>
  <c r="BI196" i="52"/>
  <c r="BJ196" i="52"/>
  <c r="BK196" i="52"/>
  <c r="BL196" i="52"/>
  <c r="DY196" i="52"/>
  <c r="FG196" i="52"/>
  <c r="AX197" i="52"/>
  <c r="CC197" i="52" s="1"/>
  <c r="AY197" i="52"/>
  <c r="AZ197" i="52"/>
  <c r="BA197" i="52"/>
  <c r="BB197" i="52"/>
  <c r="BC197" i="52"/>
  <c r="BD197" i="52"/>
  <c r="BE197" i="52"/>
  <c r="BF197" i="52"/>
  <c r="BG197" i="52"/>
  <c r="BH197" i="52"/>
  <c r="BI197" i="52"/>
  <c r="BJ197" i="52"/>
  <c r="BK197" i="52"/>
  <c r="BL197" i="52"/>
  <c r="DY197" i="52"/>
  <c r="FG197" i="52"/>
  <c r="AX198" i="52"/>
  <c r="AY198" i="52"/>
  <c r="AZ198" i="52"/>
  <c r="BA198" i="52"/>
  <c r="BB198" i="52"/>
  <c r="BC198" i="52"/>
  <c r="BD198" i="52"/>
  <c r="BE198" i="52"/>
  <c r="BF198" i="52"/>
  <c r="BG198" i="52"/>
  <c r="BH198" i="52"/>
  <c r="BI198" i="52"/>
  <c r="BJ198" i="52"/>
  <c r="BK198" i="52"/>
  <c r="BL198" i="52"/>
  <c r="DY198" i="52"/>
  <c r="FG198" i="52"/>
  <c r="AX199" i="52"/>
  <c r="CC199" i="52" s="1"/>
  <c r="AY199" i="52"/>
  <c r="AZ199" i="52"/>
  <c r="BA199" i="52"/>
  <c r="BB199" i="52"/>
  <c r="BC199" i="52"/>
  <c r="BD199" i="52"/>
  <c r="BE199" i="52"/>
  <c r="BF199" i="52"/>
  <c r="BG199" i="52"/>
  <c r="BH199" i="52"/>
  <c r="BI199" i="52"/>
  <c r="BJ199" i="52"/>
  <c r="BK199" i="52"/>
  <c r="BL199" i="52"/>
  <c r="DY199" i="52"/>
  <c r="FG199" i="52"/>
  <c r="AX200" i="52"/>
  <c r="AY200" i="52"/>
  <c r="AZ200" i="52"/>
  <c r="BA200" i="52"/>
  <c r="BB200" i="52"/>
  <c r="BC200" i="52"/>
  <c r="BD200" i="52"/>
  <c r="BE200" i="52"/>
  <c r="BF200" i="52"/>
  <c r="BG200" i="52"/>
  <c r="BH200" i="52"/>
  <c r="BI200" i="52"/>
  <c r="BJ200" i="52"/>
  <c r="BK200" i="52"/>
  <c r="BL200" i="52"/>
  <c r="DY200" i="52"/>
  <c r="FG200" i="52"/>
  <c r="AX201" i="52"/>
  <c r="CC201" i="52" s="1"/>
  <c r="AY201" i="52"/>
  <c r="AZ201" i="52"/>
  <c r="BA201" i="52"/>
  <c r="BB201" i="52"/>
  <c r="BC201" i="52"/>
  <c r="BD201" i="52"/>
  <c r="BE201" i="52"/>
  <c r="BF201" i="52"/>
  <c r="BG201" i="52"/>
  <c r="BH201" i="52"/>
  <c r="BI201" i="52"/>
  <c r="BJ201" i="52"/>
  <c r="BK201" i="52"/>
  <c r="BL201" i="52"/>
  <c r="DY201" i="52"/>
  <c r="FG201" i="52"/>
  <c r="AX202" i="52"/>
  <c r="AY202" i="52"/>
  <c r="AZ202" i="52"/>
  <c r="BA202" i="52"/>
  <c r="BB202" i="52"/>
  <c r="BC202" i="52"/>
  <c r="BD202" i="52"/>
  <c r="BE202" i="52"/>
  <c r="BF202" i="52"/>
  <c r="BG202" i="52"/>
  <c r="BH202" i="52"/>
  <c r="BI202" i="52"/>
  <c r="BJ202" i="52"/>
  <c r="BK202" i="52"/>
  <c r="BL202" i="52"/>
  <c r="DY202" i="52"/>
  <c r="FG202" i="52"/>
  <c r="AX203" i="52"/>
  <c r="AY203" i="52"/>
  <c r="AZ203" i="52"/>
  <c r="BA203" i="52"/>
  <c r="BB203" i="52"/>
  <c r="BC203" i="52"/>
  <c r="BD203" i="52"/>
  <c r="BE203" i="52"/>
  <c r="BF203" i="52"/>
  <c r="BG203" i="52"/>
  <c r="BH203" i="52"/>
  <c r="BI203" i="52"/>
  <c r="BJ203" i="52"/>
  <c r="BK203" i="52"/>
  <c r="BL203" i="52"/>
  <c r="DY203" i="52"/>
  <c r="FG203" i="52"/>
  <c r="AX204" i="52"/>
  <c r="AY204" i="52"/>
  <c r="AZ204" i="52"/>
  <c r="BA204" i="52"/>
  <c r="BB204" i="52"/>
  <c r="BC204" i="52"/>
  <c r="BD204" i="52"/>
  <c r="BE204" i="52"/>
  <c r="BF204" i="52"/>
  <c r="BG204" i="52"/>
  <c r="BH204" i="52"/>
  <c r="BI204" i="52"/>
  <c r="BJ204" i="52"/>
  <c r="BK204" i="52"/>
  <c r="BL204" i="52"/>
  <c r="DY204" i="52"/>
  <c r="FG204" i="52"/>
  <c r="AX205" i="52"/>
  <c r="AY205" i="52"/>
  <c r="AZ205" i="52"/>
  <c r="BA205" i="52"/>
  <c r="BB205" i="52"/>
  <c r="BC205" i="52"/>
  <c r="BD205" i="52"/>
  <c r="BE205" i="52"/>
  <c r="BF205" i="52"/>
  <c r="BG205" i="52"/>
  <c r="BH205" i="52"/>
  <c r="BI205" i="52"/>
  <c r="BJ205" i="52"/>
  <c r="BK205" i="52"/>
  <c r="BL205" i="52"/>
  <c r="DY205" i="52"/>
  <c r="FG205" i="52"/>
  <c r="AX206" i="52"/>
  <c r="AY206" i="52"/>
  <c r="AZ206" i="52"/>
  <c r="BA206" i="52"/>
  <c r="BB206" i="52"/>
  <c r="BC206" i="52"/>
  <c r="BD206" i="52"/>
  <c r="BE206" i="52"/>
  <c r="BF206" i="52"/>
  <c r="BG206" i="52"/>
  <c r="BH206" i="52"/>
  <c r="BI206" i="52"/>
  <c r="BJ206" i="52"/>
  <c r="BK206" i="52"/>
  <c r="BL206" i="52"/>
  <c r="DY206" i="52"/>
  <c r="FG206" i="52"/>
  <c r="AX207" i="52"/>
  <c r="AY207" i="52"/>
  <c r="AZ207" i="52"/>
  <c r="BA207" i="52"/>
  <c r="BB207" i="52"/>
  <c r="BC207" i="52"/>
  <c r="BD207" i="52"/>
  <c r="BE207" i="52"/>
  <c r="BF207" i="52"/>
  <c r="BG207" i="52"/>
  <c r="BH207" i="52"/>
  <c r="BI207" i="52"/>
  <c r="BJ207" i="52"/>
  <c r="BK207" i="52"/>
  <c r="BL207" i="52"/>
  <c r="DY207" i="52"/>
  <c r="FG207" i="52"/>
  <c r="AX208" i="52"/>
  <c r="AY208" i="52"/>
  <c r="AZ208" i="52"/>
  <c r="BA208" i="52"/>
  <c r="BB208" i="52"/>
  <c r="BC208" i="52"/>
  <c r="BD208" i="52"/>
  <c r="BE208" i="52"/>
  <c r="BF208" i="52"/>
  <c r="BG208" i="52"/>
  <c r="BH208" i="52"/>
  <c r="BI208" i="52"/>
  <c r="BJ208" i="52"/>
  <c r="BK208" i="52"/>
  <c r="BL208" i="52"/>
  <c r="DY208" i="52"/>
  <c r="FG208" i="52"/>
  <c r="AX209" i="52"/>
  <c r="AY209" i="52"/>
  <c r="AZ209" i="52"/>
  <c r="BA209" i="52"/>
  <c r="BB209" i="52"/>
  <c r="BC209" i="52"/>
  <c r="BD209" i="52"/>
  <c r="BE209" i="52"/>
  <c r="BF209" i="52"/>
  <c r="BG209" i="52"/>
  <c r="BH209" i="52"/>
  <c r="BI209" i="52"/>
  <c r="BJ209" i="52"/>
  <c r="BK209" i="52"/>
  <c r="BL209" i="52"/>
  <c r="DY209" i="52"/>
  <c r="FG209" i="52"/>
  <c r="AX210" i="52"/>
  <c r="AY210" i="52"/>
  <c r="AZ210" i="52"/>
  <c r="BA210" i="52"/>
  <c r="BB210" i="52"/>
  <c r="BC210" i="52"/>
  <c r="BD210" i="52"/>
  <c r="BE210" i="52"/>
  <c r="BF210" i="52"/>
  <c r="BG210" i="52"/>
  <c r="BH210" i="52"/>
  <c r="BI210" i="52"/>
  <c r="BJ210" i="52"/>
  <c r="BK210" i="52"/>
  <c r="BL210" i="52"/>
  <c r="DY210" i="52"/>
  <c r="FG210" i="52"/>
  <c r="AX211" i="52"/>
  <c r="AY211" i="52"/>
  <c r="AZ211" i="52"/>
  <c r="BA211" i="52"/>
  <c r="BB211" i="52"/>
  <c r="BC211" i="52"/>
  <c r="BD211" i="52"/>
  <c r="BE211" i="52"/>
  <c r="BF211" i="52"/>
  <c r="BG211" i="52"/>
  <c r="BH211" i="52"/>
  <c r="BI211" i="52"/>
  <c r="BJ211" i="52"/>
  <c r="BK211" i="52"/>
  <c r="BL211" i="52"/>
  <c r="DY211" i="52"/>
  <c r="FG211" i="52"/>
  <c r="AX212" i="52"/>
  <c r="AY212" i="52"/>
  <c r="AZ212" i="52"/>
  <c r="BA212" i="52"/>
  <c r="BB212" i="52"/>
  <c r="BC212" i="52"/>
  <c r="BD212" i="52"/>
  <c r="BE212" i="52"/>
  <c r="BF212" i="52"/>
  <c r="BG212" i="52"/>
  <c r="BH212" i="52"/>
  <c r="BI212" i="52"/>
  <c r="BJ212" i="52"/>
  <c r="BK212" i="52"/>
  <c r="BL212" i="52"/>
  <c r="DY212" i="52"/>
  <c r="FG212" i="52"/>
  <c r="AX213" i="52"/>
  <c r="AY213" i="52"/>
  <c r="AZ213" i="52"/>
  <c r="BA213" i="52"/>
  <c r="BB213" i="52"/>
  <c r="BC213" i="52"/>
  <c r="BD213" i="52"/>
  <c r="BE213" i="52"/>
  <c r="BF213" i="52"/>
  <c r="BG213" i="52"/>
  <c r="BH213" i="52"/>
  <c r="BI213" i="52"/>
  <c r="BJ213" i="52"/>
  <c r="BK213" i="52"/>
  <c r="BL213" i="52"/>
  <c r="DY213" i="52"/>
  <c r="FG213" i="52"/>
  <c r="AX214" i="52"/>
  <c r="AY214" i="52"/>
  <c r="AZ214" i="52"/>
  <c r="BA214" i="52"/>
  <c r="BB214" i="52"/>
  <c r="BC214" i="52"/>
  <c r="BD214" i="52"/>
  <c r="BE214" i="52"/>
  <c r="BF214" i="52"/>
  <c r="BG214" i="52"/>
  <c r="BH214" i="52"/>
  <c r="BI214" i="52"/>
  <c r="BJ214" i="52"/>
  <c r="BK214" i="52"/>
  <c r="BL214" i="52"/>
  <c r="DY214" i="52"/>
  <c r="FG214" i="52"/>
  <c r="AX215" i="52"/>
  <c r="AY215" i="52"/>
  <c r="AZ215" i="52"/>
  <c r="BA215" i="52"/>
  <c r="BB215" i="52"/>
  <c r="BC215" i="52"/>
  <c r="BD215" i="52"/>
  <c r="BE215" i="52"/>
  <c r="BF215" i="52"/>
  <c r="BG215" i="52"/>
  <c r="BH215" i="52"/>
  <c r="BI215" i="52"/>
  <c r="BJ215" i="52"/>
  <c r="BK215" i="52"/>
  <c r="BL215" i="52"/>
  <c r="DY215" i="52"/>
  <c r="FG215" i="52"/>
  <c r="AX216" i="52"/>
  <c r="AY216" i="52"/>
  <c r="AZ216" i="52"/>
  <c r="BA216" i="52"/>
  <c r="BB216" i="52"/>
  <c r="BC216" i="52"/>
  <c r="BD216" i="52"/>
  <c r="BE216" i="52"/>
  <c r="BF216" i="52"/>
  <c r="BG216" i="52"/>
  <c r="BH216" i="52"/>
  <c r="BI216" i="52"/>
  <c r="BJ216" i="52"/>
  <c r="BK216" i="52"/>
  <c r="BL216" i="52"/>
  <c r="DY216" i="52"/>
  <c r="FG216" i="52"/>
  <c r="AX217" i="52"/>
  <c r="AY217" i="52"/>
  <c r="AZ217" i="52"/>
  <c r="BA217" i="52"/>
  <c r="BB217" i="52"/>
  <c r="BC217" i="52"/>
  <c r="BD217" i="52"/>
  <c r="BE217" i="52"/>
  <c r="BF217" i="52"/>
  <c r="BG217" i="52"/>
  <c r="BH217" i="52"/>
  <c r="BI217" i="52"/>
  <c r="BJ217" i="52"/>
  <c r="BK217" i="52"/>
  <c r="BL217" i="52"/>
  <c r="DY217" i="52"/>
  <c r="FG217" i="52"/>
  <c r="AX218" i="52"/>
  <c r="AY218" i="52"/>
  <c r="AZ218" i="52"/>
  <c r="BA218" i="52"/>
  <c r="BB218" i="52"/>
  <c r="BC218" i="52"/>
  <c r="BD218" i="52"/>
  <c r="BE218" i="52"/>
  <c r="BF218" i="52"/>
  <c r="BG218" i="52"/>
  <c r="BH218" i="52"/>
  <c r="BI218" i="52"/>
  <c r="BJ218" i="52"/>
  <c r="BK218" i="52"/>
  <c r="BL218" i="52"/>
  <c r="DY218" i="52"/>
  <c r="FG218" i="52"/>
  <c r="AX219" i="52"/>
  <c r="AY219" i="52"/>
  <c r="AZ219" i="52"/>
  <c r="BA219" i="52"/>
  <c r="BB219" i="52"/>
  <c r="BC219" i="52"/>
  <c r="BD219" i="52"/>
  <c r="BE219" i="52"/>
  <c r="BF219" i="52"/>
  <c r="BG219" i="52"/>
  <c r="BH219" i="52"/>
  <c r="BI219" i="52"/>
  <c r="BJ219" i="52"/>
  <c r="BK219" i="52"/>
  <c r="BL219" i="52"/>
  <c r="DY219" i="52"/>
  <c r="FG219" i="52"/>
  <c r="AX220" i="52"/>
  <c r="AY220" i="52"/>
  <c r="AZ220" i="52"/>
  <c r="BA220" i="52"/>
  <c r="BB220" i="52"/>
  <c r="BC220" i="52"/>
  <c r="BD220" i="52"/>
  <c r="BE220" i="52"/>
  <c r="BF220" i="52"/>
  <c r="BG220" i="52"/>
  <c r="BH220" i="52"/>
  <c r="BI220" i="52"/>
  <c r="BJ220" i="52"/>
  <c r="BK220" i="52"/>
  <c r="BL220" i="52"/>
  <c r="DY220" i="52"/>
  <c r="FG220" i="52"/>
  <c r="AX221" i="52"/>
  <c r="AY221" i="52"/>
  <c r="AZ221" i="52"/>
  <c r="BA221" i="52"/>
  <c r="BB221" i="52"/>
  <c r="BC221" i="52"/>
  <c r="BD221" i="52"/>
  <c r="BE221" i="52"/>
  <c r="BF221" i="52"/>
  <c r="BG221" i="52"/>
  <c r="BH221" i="52"/>
  <c r="BI221" i="52"/>
  <c r="BJ221" i="52"/>
  <c r="BK221" i="52"/>
  <c r="BL221" i="52"/>
  <c r="DY221" i="52"/>
  <c r="FG221" i="52"/>
  <c r="AX222" i="52"/>
  <c r="AY222" i="52"/>
  <c r="AZ222" i="52"/>
  <c r="BA222" i="52"/>
  <c r="BB222" i="52"/>
  <c r="BC222" i="52"/>
  <c r="BD222" i="52"/>
  <c r="BE222" i="52"/>
  <c r="BF222" i="52"/>
  <c r="BG222" i="52"/>
  <c r="BH222" i="52"/>
  <c r="BI222" i="52"/>
  <c r="BJ222" i="52"/>
  <c r="BK222" i="52"/>
  <c r="BL222" i="52"/>
  <c r="DY222" i="52"/>
  <c r="FG222" i="52"/>
  <c r="AX223" i="52"/>
  <c r="AY223" i="52"/>
  <c r="AZ223" i="52"/>
  <c r="BA223" i="52"/>
  <c r="BB223" i="52"/>
  <c r="BC223" i="52"/>
  <c r="BD223" i="52"/>
  <c r="BE223" i="52"/>
  <c r="BF223" i="52"/>
  <c r="BG223" i="52"/>
  <c r="BH223" i="52"/>
  <c r="BI223" i="52"/>
  <c r="BJ223" i="52"/>
  <c r="BK223" i="52"/>
  <c r="BL223" i="52"/>
  <c r="DY223" i="52"/>
  <c r="FG223" i="52"/>
  <c r="AX224" i="52"/>
  <c r="AY224" i="52"/>
  <c r="AZ224" i="52"/>
  <c r="BA224" i="52"/>
  <c r="BB224" i="52"/>
  <c r="BC224" i="52"/>
  <c r="BD224" i="52"/>
  <c r="BE224" i="52"/>
  <c r="BF224" i="52"/>
  <c r="BG224" i="52"/>
  <c r="BH224" i="52"/>
  <c r="BI224" i="52"/>
  <c r="BJ224" i="52"/>
  <c r="BK224" i="52"/>
  <c r="BL224" i="52"/>
  <c r="DY224" i="52"/>
  <c r="FG224" i="52"/>
  <c r="AX225" i="52"/>
  <c r="AY225" i="52"/>
  <c r="AZ225" i="52"/>
  <c r="BA225" i="52"/>
  <c r="BB225" i="52"/>
  <c r="BC225" i="52"/>
  <c r="BD225" i="52"/>
  <c r="BE225" i="52"/>
  <c r="BF225" i="52"/>
  <c r="BG225" i="52"/>
  <c r="BH225" i="52"/>
  <c r="BI225" i="52"/>
  <c r="BJ225" i="52"/>
  <c r="BK225" i="52"/>
  <c r="BL225" i="52"/>
  <c r="DY225" i="52"/>
  <c r="FG225" i="52"/>
  <c r="AX226" i="52"/>
  <c r="AY226" i="52"/>
  <c r="AZ226" i="52"/>
  <c r="BA226" i="52"/>
  <c r="BB226" i="52"/>
  <c r="BC226" i="52"/>
  <c r="BD226" i="52"/>
  <c r="BE226" i="52"/>
  <c r="BF226" i="52"/>
  <c r="BG226" i="52"/>
  <c r="BH226" i="52"/>
  <c r="BI226" i="52"/>
  <c r="BJ226" i="52"/>
  <c r="BK226" i="52"/>
  <c r="BL226" i="52"/>
  <c r="DY226" i="52"/>
  <c r="FG226" i="52"/>
  <c r="AX227" i="52"/>
  <c r="AY227" i="52"/>
  <c r="AZ227" i="52"/>
  <c r="BA227" i="52"/>
  <c r="BB227" i="52"/>
  <c r="BC227" i="52"/>
  <c r="BD227" i="52"/>
  <c r="BE227" i="52"/>
  <c r="BF227" i="52"/>
  <c r="BG227" i="52"/>
  <c r="BH227" i="52"/>
  <c r="BI227" i="52"/>
  <c r="BJ227" i="52"/>
  <c r="BK227" i="52"/>
  <c r="BL227" i="52"/>
  <c r="DY227" i="52"/>
  <c r="FG227" i="52"/>
  <c r="AX228" i="52"/>
  <c r="CC228" i="52" s="1"/>
  <c r="AY228" i="52"/>
  <c r="AZ228" i="52"/>
  <c r="BA228" i="52"/>
  <c r="BB228" i="52"/>
  <c r="BC228" i="52"/>
  <c r="BD228" i="52"/>
  <c r="BE228" i="52"/>
  <c r="BF228" i="52"/>
  <c r="BG228" i="52"/>
  <c r="BH228" i="52"/>
  <c r="BI228" i="52"/>
  <c r="BJ228" i="52"/>
  <c r="BK228" i="52"/>
  <c r="BL228" i="52"/>
  <c r="DY228" i="52"/>
  <c r="FG228" i="52"/>
  <c r="AX229" i="52"/>
  <c r="CC229" i="52" s="1"/>
  <c r="AY229" i="52"/>
  <c r="AZ229" i="52"/>
  <c r="BA229" i="52"/>
  <c r="BB229" i="52"/>
  <c r="BC229" i="52"/>
  <c r="BD229" i="52"/>
  <c r="BE229" i="52"/>
  <c r="BF229" i="52"/>
  <c r="BG229" i="52"/>
  <c r="BH229" i="52"/>
  <c r="BI229" i="52"/>
  <c r="BJ229" i="52"/>
  <c r="BK229" i="52"/>
  <c r="BL229" i="52"/>
  <c r="DY229" i="52"/>
  <c r="FG229" i="52"/>
  <c r="AX230" i="52"/>
  <c r="AY230" i="52"/>
  <c r="AZ230" i="52"/>
  <c r="BA230" i="52"/>
  <c r="BB230" i="52"/>
  <c r="BC230" i="52"/>
  <c r="BD230" i="52"/>
  <c r="BE230" i="52"/>
  <c r="BF230" i="52"/>
  <c r="BG230" i="52"/>
  <c r="BH230" i="52"/>
  <c r="BI230" i="52"/>
  <c r="BJ230" i="52"/>
  <c r="BK230" i="52"/>
  <c r="BL230" i="52"/>
  <c r="DY230" i="52"/>
  <c r="FG230" i="52"/>
  <c r="AX231" i="52"/>
  <c r="CC231" i="52" s="1"/>
  <c r="AY231" i="52"/>
  <c r="AZ231" i="52"/>
  <c r="BA231" i="52"/>
  <c r="BB231" i="52"/>
  <c r="BC231" i="52"/>
  <c r="BD231" i="52"/>
  <c r="BE231" i="52"/>
  <c r="BF231" i="52"/>
  <c r="BG231" i="52"/>
  <c r="BH231" i="52"/>
  <c r="BI231" i="52"/>
  <c r="BJ231" i="52"/>
  <c r="BK231" i="52"/>
  <c r="BL231" i="52"/>
  <c r="DY231" i="52"/>
  <c r="FG231" i="52"/>
  <c r="AX232" i="52"/>
  <c r="AY232" i="52"/>
  <c r="AZ232" i="52"/>
  <c r="BA232" i="52"/>
  <c r="BB232" i="52"/>
  <c r="BC232" i="52"/>
  <c r="BD232" i="52"/>
  <c r="BE232" i="52"/>
  <c r="BF232" i="52"/>
  <c r="BG232" i="52"/>
  <c r="BH232" i="52"/>
  <c r="BI232" i="52"/>
  <c r="BJ232" i="52"/>
  <c r="BK232" i="52"/>
  <c r="BL232" i="52"/>
  <c r="DY232" i="52"/>
  <c r="FG232" i="52"/>
  <c r="AX233" i="52"/>
  <c r="AY233" i="52"/>
  <c r="AZ233" i="52"/>
  <c r="BA233" i="52"/>
  <c r="BB233" i="52"/>
  <c r="BC233" i="52"/>
  <c r="BD233" i="52"/>
  <c r="BE233" i="52"/>
  <c r="BF233" i="52"/>
  <c r="BG233" i="52"/>
  <c r="BH233" i="52"/>
  <c r="BI233" i="52"/>
  <c r="BJ233" i="52"/>
  <c r="BK233" i="52"/>
  <c r="BL233" i="52"/>
  <c r="DY233" i="52"/>
  <c r="FG233" i="52"/>
  <c r="AX234" i="52"/>
  <c r="CC234" i="52" s="1"/>
  <c r="AY234" i="52"/>
  <c r="AZ234" i="52"/>
  <c r="BA234" i="52"/>
  <c r="BB234" i="52"/>
  <c r="BC234" i="52"/>
  <c r="BD234" i="52"/>
  <c r="BE234" i="52"/>
  <c r="BF234" i="52"/>
  <c r="BG234" i="52"/>
  <c r="BH234" i="52"/>
  <c r="BI234" i="52"/>
  <c r="BJ234" i="52"/>
  <c r="BK234" i="52"/>
  <c r="BL234" i="52"/>
  <c r="DY234" i="52"/>
  <c r="FG234" i="52"/>
  <c r="AX235" i="52"/>
  <c r="AY235" i="52"/>
  <c r="AZ235" i="52"/>
  <c r="BA235" i="52"/>
  <c r="BB235" i="52"/>
  <c r="BC235" i="52"/>
  <c r="BD235" i="52"/>
  <c r="BE235" i="52"/>
  <c r="BF235" i="52"/>
  <c r="BG235" i="52"/>
  <c r="BH235" i="52"/>
  <c r="BI235" i="52"/>
  <c r="BJ235" i="52"/>
  <c r="BK235" i="52"/>
  <c r="BL235" i="52"/>
  <c r="DY235" i="52"/>
  <c r="FG235" i="52"/>
  <c r="AX236" i="52"/>
  <c r="AY236" i="52"/>
  <c r="AZ236" i="52"/>
  <c r="BA236" i="52"/>
  <c r="BB236" i="52"/>
  <c r="BC236" i="52"/>
  <c r="BD236" i="52"/>
  <c r="BE236" i="52"/>
  <c r="BF236" i="52"/>
  <c r="BG236" i="52"/>
  <c r="BH236" i="52"/>
  <c r="BI236" i="52"/>
  <c r="BJ236" i="52"/>
  <c r="BK236" i="52"/>
  <c r="BL236" i="52"/>
  <c r="CC236" i="52"/>
  <c r="DY236" i="52"/>
  <c r="FG236" i="52"/>
  <c r="AX237" i="52"/>
  <c r="AY237" i="52"/>
  <c r="AZ237" i="52"/>
  <c r="BA237" i="52"/>
  <c r="BB237" i="52"/>
  <c r="BC237" i="52"/>
  <c r="BD237" i="52"/>
  <c r="BE237" i="52"/>
  <c r="BF237" i="52"/>
  <c r="BG237" i="52"/>
  <c r="BH237" i="52"/>
  <c r="BI237" i="52"/>
  <c r="BJ237" i="52"/>
  <c r="BK237" i="52"/>
  <c r="BL237" i="52"/>
  <c r="DY237" i="52"/>
  <c r="FG237" i="52"/>
  <c r="AX238" i="52"/>
  <c r="AY238" i="52"/>
  <c r="AZ238" i="52"/>
  <c r="BA238" i="52"/>
  <c r="BB238" i="52"/>
  <c r="BC238" i="52"/>
  <c r="BD238" i="52"/>
  <c r="BE238" i="52"/>
  <c r="BF238" i="52"/>
  <c r="BG238" i="52"/>
  <c r="BH238" i="52"/>
  <c r="BI238" i="52"/>
  <c r="BJ238" i="52"/>
  <c r="BK238" i="52"/>
  <c r="BL238" i="52"/>
  <c r="DY238" i="52"/>
  <c r="FG238" i="52"/>
  <c r="AX239" i="52"/>
  <c r="CC239" i="52" s="1"/>
  <c r="AY239" i="52"/>
  <c r="AZ239" i="52"/>
  <c r="BA239" i="52"/>
  <c r="BB239" i="52"/>
  <c r="BC239" i="52"/>
  <c r="BD239" i="52"/>
  <c r="BE239" i="52"/>
  <c r="BF239" i="52"/>
  <c r="BG239" i="52"/>
  <c r="BH239" i="52"/>
  <c r="BI239" i="52"/>
  <c r="BJ239" i="52"/>
  <c r="BK239" i="52"/>
  <c r="BL239" i="52"/>
  <c r="DY239" i="52"/>
  <c r="FG239" i="52"/>
  <c r="AX240" i="52"/>
  <c r="CC240" i="52" s="1"/>
  <c r="AY240" i="52"/>
  <c r="AZ240" i="52"/>
  <c r="BA240" i="52"/>
  <c r="BB240" i="52"/>
  <c r="BC240" i="52"/>
  <c r="BD240" i="52"/>
  <c r="BE240" i="52"/>
  <c r="BF240" i="52"/>
  <c r="BG240" i="52"/>
  <c r="BH240" i="52"/>
  <c r="BI240" i="52"/>
  <c r="BJ240" i="52"/>
  <c r="BK240" i="52"/>
  <c r="BL240" i="52"/>
  <c r="DY240" i="52"/>
  <c r="FG240" i="52"/>
  <c r="AX241" i="52"/>
  <c r="CC241" i="52" s="1"/>
  <c r="AY241" i="52"/>
  <c r="AZ241" i="52"/>
  <c r="BA241" i="52"/>
  <c r="BB241" i="52"/>
  <c r="BC241" i="52"/>
  <c r="BD241" i="52"/>
  <c r="BE241" i="52"/>
  <c r="BF241" i="52"/>
  <c r="BG241" i="52"/>
  <c r="BH241" i="52"/>
  <c r="BI241" i="52"/>
  <c r="BJ241" i="52"/>
  <c r="BK241" i="52"/>
  <c r="BL241" i="52"/>
  <c r="DY241" i="52"/>
  <c r="FG241" i="52"/>
  <c r="AX242" i="52"/>
  <c r="AY242" i="52"/>
  <c r="AZ242" i="52"/>
  <c r="BA242" i="52"/>
  <c r="BB242" i="52"/>
  <c r="BC242" i="52"/>
  <c r="BD242" i="52"/>
  <c r="BE242" i="52"/>
  <c r="BF242" i="52"/>
  <c r="BG242" i="52"/>
  <c r="BH242" i="52"/>
  <c r="BI242" i="52"/>
  <c r="BJ242" i="52"/>
  <c r="BK242" i="52"/>
  <c r="BL242" i="52"/>
  <c r="DY242" i="52"/>
  <c r="FG242" i="52"/>
  <c r="AX243" i="52"/>
  <c r="CC243" i="52" s="1"/>
  <c r="AY243" i="52"/>
  <c r="AZ243" i="52"/>
  <c r="BA243" i="52"/>
  <c r="BB243" i="52"/>
  <c r="BC243" i="52"/>
  <c r="BD243" i="52"/>
  <c r="BE243" i="52"/>
  <c r="BF243" i="52"/>
  <c r="BG243" i="52"/>
  <c r="BH243" i="52"/>
  <c r="BI243" i="52"/>
  <c r="BJ243" i="52"/>
  <c r="BK243" i="52"/>
  <c r="BL243" i="52"/>
  <c r="DY243" i="52"/>
  <c r="FG243" i="52"/>
  <c r="AX244" i="52"/>
  <c r="AY244" i="52"/>
  <c r="AZ244" i="52"/>
  <c r="BA244" i="52"/>
  <c r="BB244" i="52"/>
  <c r="BC244" i="52"/>
  <c r="BD244" i="52"/>
  <c r="BE244" i="52"/>
  <c r="BF244" i="52"/>
  <c r="BG244" i="52"/>
  <c r="BH244" i="52"/>
  <c r="BI244" i="52"/>
  <c r="BJ244" i="52"/>
  <c r="BK244" i="52"/>
  <c r="BL244" i="52"/>
  <c r="DY244" i="52"/>
  <c r="FG244" i="52"/>
  <c r="AX245" i="52"/>
  <c r="AY245" i="52"/>
  <c r="AZ245" i="52"/>
  <c r="BA245" i="52"/>
  <c r="BB245" i="52"/>
  <c r="BC245" i="52"/>
  <c r="BD245" i="52"/>
  <c r="BE245" i="52"/>
  <c r="BF245" i="52"/>
  <c r="BG245" i="52"/>
  <c r="BH245" i="52"/>
  <c r="BI245" i="52"/>
  <c r="BJ245" i="52"/>
  <c r="BK245" i="52"/>
  <c r="BL245" i="52"/>
  <c r="DY245" i="52"/>
  <c r="FG245" i="52"/>
  <c r="AX246" i="52"/>
  <c r="CC246" i="52" s="1"/>
  <c r="AY246" i="52"/>
  <c r="AZ246" i="52"/>
  <c r="BA246" i="52"/>
  <c r="BB246" i="52"/>
  <c r="BC246" i="52"/>
  <c r="BD246" i="52"/>
  <c r="BE246" i="52"/>
  <c r="BF246" i="52"/>
  <c r="BG246" i="52"/>
  <c r="BH246" i="52"/>
  <c r="BI246" i="52"/>
  <c r="BJ246" i="52"/>
  <c r="BK246" i="52"/>
  <c r="BL246" i="52"/>
  <c r="DY246" i="52"/>
  <c r="FG246" i="52"/>
  <c r="AX247" i="52"/>
  <c r="CC247" i="52" s="1"/>
  <c r="AY247" i="52"/>
  <c r="AZ247" i="52"/>
  <c r="BA247" i="52"/>
  <c r="BB247" i="52"/>
  <c r="BC247" i="52"/>
  <c r="BD247" i="52"/>
  <c r="BE247" i="52"/>
  <c r="BF247" i="52"/>
  <c r="BG247" i="52"/>
  <c r="BH247" i="52"/>
  <c r="BI247" i="52"/>
  <c r="BJ247" i="52"/>
  <c r="BK247" i="52"/>
  <c r="BL247" i="52"/>
  <c r="DY247" i="52"/>
  <c r="FG247" i="52"/>
  <c r="AX248" i="52"/>
  <c r="CC248" i="52" s="1"/>
  <c r="AY248" i="52"/>
  <c r="AZ248" i="52"/>
  <c r="BA248" i="52"/>
  <c r="BB248" i="52"/>
  <c r="BC248" i="52"/>
  <c r="BD248" i="52"/>
  <c r="BE248" i="52"/>
  <c r="BF248" i="52"/>
  <c r="BG248" i="52"/>
  <c r="BH248" i="52"/>
  <c r="BI248" i="52"/>
  <c r="BJ248" i="52"/>
  <c r="BK248" i="52"/>
  <c r="BL248" i="52"/>
  <c r="DY248" i="52"/>
  <c r="FG248" i="52"/>
  <c r="AX249" i="52"/>
  <c r="AY249" i="52"/>
  <c r="AZ249" i="52"/>
  <c r="BA249" i="52"/>
  <c r="BB249" i="52"/>
  <c r="BC249" i="52"/>
  <c r="BD249" i="52"/>
  <c r="BE249" i="52"/>
  <c r="BF249" i="52"/>
  <c r="BG249" i="52"/>
  <c r="BH249" i="52"/>
  <c r="BI249" i="52"/>
  <c r="BJ249" i="52"/>
  <c r="BK249" i="52"/>
  <c r="BL249" i="52"/>
  <c r="DY249" i="52"/>
  <c r="FG249" i="52"/>
  <c r="AX250" i="52"/>
  <c r="CC250" i="52" s="1"/>
  <c r="AY250" i="52"/>
  <c r="AZ250" i="52"/>
  <c r="BA250" i="52"/>
  <c r="BB250" i="52"/>
  <c r="BC250" i="52"/>
  <c r="BD250" i="52"/>
  <c r="BE250" i="52"/>
  <c r="BF250" i="52"/>
  <c r="BG250" i="52"/>
  <c r="BH250" i="52"/>
  <c r="BI250" i="52"/>
  <c r="BJ250" i="52"/>
  <c r="BK250" i="52"/>
  <c r="BL250" i="52"/>
  <c r="CP250" i="52" s="1"/>
  <c r="FA250" i="52" s="1"/>
  <c r="DY250" i="52"/>
  <c r="FG250" i="52"/>
  <c r="AX251" i="52"/>
  <c r="CC251" i="52" s="1"/>
  <c r="AY251" i="52"/>
  <c r="AZ251" i="52"/>
  <c r="BA251" i="52"/>
  <c r="BB251" i="52"/>
  <c r="BC251" i="52"/>
  <c r="BD251" i="52"/>
  <c r="BE251" i="52"/>
  <c r="BF251" i="52"/>
  <c r="BG251" i="52"/>
  <c r="BH251" i="52"/>
  <c r="BI251" i="52"/>
  <c r="BJ251" i="52"/>
  <c r="BK251" i="52"/>
  <c r="BL251" i="52"/>
  <c r="DY251" i="52"/>
  <c r="FG251" i="52"/>
  <c r="AX252" i="52"/>
  <c r="CC252" i="52" s="1"/>
  <c r="AY252" i="52"/>
  <c r="AZ252" i="52"/>
  <c r="BA252" i="52"/>
  <c r="BB252" i="52"/>
  <c r="BC252" i="52"/>
  <c r="BD252" i="52"/>
  <c r="BE252" i="52"/>
  <c r="BF252" i="52"/>
  <c r="BG252" i="52"/>
  <c r="BH252" i="52"/>
  <c r="BI252" i="52"/>
  <c r="BJ252" i="52"/>
  <c r="BK252" i="52"/>
  <c r="BL252" i="52"/>
  <c r="DY252" i="52"/>
  <c r="FG252" i="52"/>
  <c r="AX253" i="52"/>
  <c r="CC253" i="52" s="1"/>
  <c r="AY253" i="52"/>
  <c r="AZ253" i="52"/>
  <c r="BA253" i="52"/>
  <c r="BB253" i="52"/>
  <c r="BC253" i="52"/>
  <c r="BD253" i="52"/>
  <c r="BE253" i="52"/>
  <c r="BF253" i="52"/>
  <c r="BG253" i="52"/>
  <c r="BH253" i="52"/>
  <c r="BI253" i="52"/>
  <c r="BJ253" i="52"/>
  <c r="BK253" i="52"/>
  <c r="BL253" i="52"/>
  <c r="DY253" i="52"/>
  <c r="FG253" i="52"/>
  <c r="AX254" i="52"/>
  <c r="CC254" i="52" s="1"/>
  <c r="AY254" i="52"/>
  <c r="AZ254" i="52"/>
  <c r="BA254" i="52"/>
  <c r="BB254" i="52"/>
  <c r="BC254" i="52"/>
  <c r="BD254" i="52"/>
  <c r="BE254" i="52"/>
  <c r="BF254" i="52"/>
  <c r="BG254" i="52"/>
  <c r="BH254" i="52"/>
  <c r="BI254" i="52"/>
  <c r="BJ254" i="52"/>
  <c r="BK254" i="52"/>
  <c r="BL254" i="52"/>
  <c r="DY254" i="52"/>
  <c r="FG254" i="52"/>
  <c r="AX255" i="52"/>
  <c r="AY255" i="52"/>
  <c r="AZ255" i="52"/>
  <c r="BA255" i="52"/>
  <c r="BB255" i="52"/>
  <c r="BC255" i="52"/>
  <c r="BD255" i="52"/>
  <c r="BE255" i="52"/>
  <c r="BF255" i="52"/>
  <c r="BG255" i="52"/>
  <c r="BH255" i="52"/>
  <c r="BI255" i="52"/>
  <c r="BJ255" i="52"/>
  <c r="BK255" i="52"/>
  <c r="BL255" i="52"/>
  <c r="DY255" i="52"/>
  <c r="FG255" i="52"/>
  <c r="AX256" i="52"/>
  <c r="CC256" i="52" s="1"/>
  <c r="AY256" i="52"/>
  <c r="AZ256" i="52"/>
  <c r="BA256" i="52"/>
  <c r="BB256" i="52"/>
  <c r="BC256" i="52"/>
  <c r="BD256" i="52"/>
  <c r="BE256" i="52"/>
  <c r="BF256" i="52"/>
  <c r="BG256" i="52"/>
  <c r="BH256" i="52"/>
  <c r="BI256" i="52"/>
  <c r="BJ256" i="52"/>
  <c r="BK256" i="52"/>
  <c r="BL256" i="52"/>
  <c r="DY256" i="52"/>
  <c r="FG256" i="52"/>
  <c r="AX257" i="52"/>
  <c r="CC257" i="52" s="1"/>
  <c r="AY257" i="52"/>
  <c r="AZ257" i="52"/>
  <c r="BA257" i="52"/>
  <c r="BB257" i="52"/>
  <c r="BC257" i="52"/>
  <c r="BD257" i="52"/>
  <c r="BE257" i="52"/>
  <c r="BF257" i="52"/>
  <c r="BG257" i="52"/>
  <c r="BH257" i="52"/>
  <c r="BI257" i="52"/>
  <c r="BJ257" i="52"/>
  <c r="BK257" i="52"/>
  <c r="BL257" i="52"/>
  <c r="CP257" i="52" s="1"/>
  <c r="FA257" i="52" s="1"/>
  <c r="DY257" i="52"/>
  <c r="FG257" i="52"/>
  <c r="AX258" i="52"/>
  <c r="CC258" i="52" s="1"/>
  <c r="AY258" i="52"/>
  <c r="AZ258" i="52"/>
  <c r="BA258" i="52"/>
  <c r="BB258" i="52"/>
  <c r="BC258" i="52"/>
  <c r="BD258" i="52"/>
  <c r="BE258" i="52"/>
  <c r="BF258" i="52"/>
  <c r="BG258" i="52"/>
  <c r="BH258" i="52"/>
  <c r="BI258" i="52"/>
  <c r="BJ258" i="52"/>
  <c r="BK258" i="52"/>
  <c r="BL258" i="52"/>
  <c r="DY258" i="52"/>
  <c r="FG258" i="52"/>
  <c r="AX259" i="52"/>
  <c r="CC259" i="52" s="1"/>
  <c r="AY259" i="52"/>
  <c r="AZ259" i="52"/>
  <c r="BA259" i="52"/>
  <c r="BB259" i="52"/>
  <c r="BC259" i="52"/>
  <c r="BD259" i="52"/>
  <c r="BE259" i="52"/>
  <c r="BF259" i="52"/>
  <c r="BG259" i="52"/>
  <c r="BH259" i="52"/>
  <c r="BI259" i="52"/>
  <c r="BJ259" i="52"/>
  <c r="BK259" i="52"/>
  <c r="BL259" i="52"/>
  <c r="DY259" i="52"/>
  <c r="FG259" i="52"/>
  <c r="AX260" i="52"/>
  <c r="CC260" i="52" s="1"/>
  <c r="AY260" i="52"/>
  <c r="AZ260" i="52"/>
  <c r="BA260" i="52"/>
  <c r="BB260" i="52"/>
  <c r="BC260" i="52"/>
  <c r="BD260" i="52"/>
  <c r="BE260" i="52"/>
  <c r="BF260" i="52"/>
  <c r="BG260" i="52"/>
  <c r="BH260" i="52"/>
  <c r="BI260" i="52"/>
  <c r="BJ260" i="52"/>
  <c r="BK260" i="52"/>
  <c r="BL260" i="52"/>
  <c r="DY260" i="52"/>
  <c r="FG260" i="52"/>
  <c r="AX261" i="52"/>
  <c r="AY261" i="52"/>
  <c r="AZ261" i="52"/>
  <c r="BA261" i="52"/>
  <c r="BB261" i="52"/>
  <c r="BC261" i="52"/>
  <c r="BD261" i="52"/>
  <c r="BE261" i="52"/>
  <c r="BF261" i="52"/>
  <c r="BG261" i="52"/>
  <c r="BH261" i="52"/>
  <c r="BI261" i="52"/>
  <c r="BJ261" i="52"/>
  <c r="BK261" i="52"/>
  <c r="BL261" i="52"/>
  <c r="DY261" i="52"/>
  <c r="FG261" i="52"/>
  <c r="AX262" i="52"/>
  <c r="AY262" i="52"/>
  <c r="AZ262" i="52"/>
  <c r="BA262" i="52"/>
  <c r="BB262" i="52"/>
  <c r="BC262" i="52"/>
  <c r="BD262" i="52"/>
  <c r="BE262" i="52"/>
  <c r="BF262" i="52"/>
  <c r="BG262" i="52"/>
  <c r="BH262" i="52"/>
  <c r="BI262" i="52"/>
  <c r="BJ262" i="52"/>
  <c r="BK262" i="52"/>
  <c r="BL262" i="52"/>
  <c r="DY262" i="52"/>
  <c r="FG262" i="52"/>
  <c r="AX263" i="52"/>
  <c r="CC263" i="52" s="1"/>
  <c r="AY263" i="52"/>
  <c r="AZ263" i="52"/>
  <c r="BA263" i="52"/>
  <c r="BB263" i="52"/>
  <c r="BC263" i="52"/>
  <c r="BD263" i="52"/>
  <c r="BE263" i="52"/>
  <c r="BF263" i="52"/>
  <c r="BG263" i="52"/>
  <c r="BH263" i="52"/>
  <c r="BI263" i="52"/>
  <c r="BJ263" i="52"/>
  <c r="BK263" i="52"/>
  <c r="BL263" i="52"/>
  <c r="DY263" i="52"/>
  <c r="FG263" i="52"/>
  <c r="AX264" i="52"/>
  <c r="CC264" i="52" s="1"/>
  <c r="AY264" i="52"/>
  <c r="AZ264" i="52"/>
  <c r="BA264" i="52"/>
  <c r="BB264" i="52"/>
  <c r="BC264" i="52"/>
  <c r="BD264" i="52"/>
  <c r="BE264" i="52"/>
  <c r="BF264" i="52"/>
  <c r="BG264" i="52"/>
  <c r="BH264" i="52"/>
  <c r="BI264" i="52"/>
  <c r="BJ264" i="52"/>
  <c r="BK264" i="52"/>
  <c r="BL264" i="52"/>
  <c r="DY264" i="52"/>
  <c r="FG264" i="52"/>
  <c r="AX265" i="52"/>
  <c r="AY265" i="52"/>
  <c r="AZ265" i="52"/>
  <c r="BA265" i="52"/>
  <c r="BB265" i="52"/>
  <c r="BC265" i="52"/>
  <c r="BD265" i="52"/>
  <c r="BE265" i="52"/>
  <c r="BF265" i="52"/>
  <c r="BG265" i="52"/>
  <c r="BH265" i="52"/>
  <c r="BI265" i="52"/>
  <c r="BJ265" i="52"/>
  <c r="BK265" i="52"/>
  <c r="BL265" i="52"/>
  <c r="DY265" i="52"/>
  <c r="FG265" i="52"/>
  <c r="AX266" i="52"/>
  <c r="CC266" i="52" s="1"/>
  <c r="AY266" i="52"/>
  <c r="AZ266" i="52"/>
  <c r="BA266" i="52"/>
  <c r="BB266" i="52"/>
  <c r="BC266" i="52"/>
  <c r="BD266" i="52"/>
  <c r="BE266" i="52"/>
  <c r="BF266" i="52"/>
  <c r="BG266" i="52"/>
  <c r="BH266" i="52"/>
  <c r="BI266" i="52"/>
  <c r="BJ266" i="52"/>
  <c r="BK266" i="52"/>
  <c r="BL266" i="52"/>
  <c r="DY266" i="52"/>
  <c r="FG266" i="52"/>
  <c r="AX267" i="52"/>
  <c r="CC267" i="52" s="1"/>
  <c r="AY267" i="52"/>
  <c r="AZ267" i="52"/>
  <c r="BA267" i="52"/>
  <c r="BB267" i="52"/>
  <c r="BC267" i="52"/>
  <c r="BD267" i="52"/>
  <c r="BE267" i="52"/>
  <c r="BF267" i="52"/>
  <c r="BG267" i="52"/>
  <c r="BH267" i="52"/>
  <c r="BI267" i="52"/>
  <c r="BJ267" i="52"/>
  <c r="BK267" i="52"/>
  <c r="BL267" i="52"/>
  <c r="DY267" i="52"/>
  <c r="FG267" i="52"/>
  <c r="AX268" i="52"/>
  <c r="CC268" i="52" s="1"/>
  <c r="AY268" i="52"/>
  <c r="AZ268" i="52"/>
  <c r="BA268" i="52"/>
  <c r="BB268" i="52"/>
  <c r="BC268" i="52"/>
  <c r="BD268" i="52"/>
  <c r="BE268" i="52"/>
  <c r="BF268" i="52"/>
  <c r="BG268" i="52"/>
  <c r="BH268" i="52"/>
  <c r="BI268" i="52"/>
  <c r="BJ268" i="52"/>
  <c r="BK268" i="52"/>
  <c r="BL268" i="52"/>
  <c r="DY268" i="52"/>
  <c r="FG268" i="52"/>
  <c r="AX269" i="52"/>
  <c r="AY269" i="52"/>
  <c r="AZ269" i="52"/>
  <c r="BA269" i="52"/>
  <c r="BB269" i="52"/>
  <c r="BC269" i="52"/>
  <c r="BD269" i="52"/>
  <c r="BE269" i="52"/>
  <c r="BF269" i="52"/>
  <c r="BG269" i="52"/>
  <c r="BH269" i="52"/>
  <c r="BI269" i="52"/>
  <c r="BJ269" i="52"/>
  <c r="BK269" i="52"/>
  <c r="BL269" i="52"/>
  <c r="DY269" i="52"/>
  <c r="FG269" i="52"/>
  <c r="AX270" i="52"/>
  <c r="CC270" i="52" s="1"/>
  <c r="AY270" i="52"/>
  <c r="AZ270" i="52"/>
  <c r="BA270" i="52"/>
  <c r="BB270" i="52"/>
  <c r="BC270" i="52"/>
  <c r="BD270" i="52"/>
  <c r="BE270" i="52"/>
  <c r="BF270" i="52"/>
  <c r="BG270" i="52"/>
  <c r="BH270" i="52"/>
  <c r="BI270" i="52"/>
  <c r="BJ270" i="52"/>
  <c r="BK270" i="52"/>
  <c r="BL270" i="52"/>
  <c r="DY270" i="52"/>
  <c r="FG270" i="52"/>
  <c r="AX271" i="52"/>
  <c r="CC271" i="52" s="1"/>
  <c r="AY271" i="52"/>
  <c r="AZ271" i="52"/>
  <c r="BA271" i="52"/>
  <c r="BB271" i="52"/>
  <c r="BC271" i="52"/>
  <c r="BD271" i="52"/>
  <c r="BE271" i="52"/>
  <c r="BF271" i="52"/>
  <c r="BG271" i="52"/>
  <c r="BH271" i="52"/>
  <c r="BI271" i="52"/>
  <c r="BJ271" i="52"/>
  <c r="BK271" i="52"/>
  <c r="BL271" i="52"/>
  <c r="DY271" i="52"/>
  <c r="FG271" i="52"/>
  <c r="AX272" i="52"/>
  <c r="CC272" i="52" s="1"/>
  <c r="AY272" i="52"/>
  <c r="AZ272" i="52"/>
  <c r="BA272" i="52"/>
  <c r="BB272" i="52"/>
  <c r="BC272" i="52"/>
  <c r="BD272" i="52"/>
  <c r="BE272" i="52"/>
  <c r="BF272" i="52"/>
  <c r="BG272" i="52"/>
  <c r="BH272" i="52"/>
  <c r="BI272" i="52"/>
  <c r="BJ272" i="52"/>
  <c r="BK272" i="52"/>
  <c r="BL272" i="52"/>
  <c r="DY272" i="52"/>
  <c r="FG272" i="52"/>
  <c r="AX273" i="52"/>
  <c r="AY273" i="52"/>
  <c r="AZ273" i="52"/>
  <c r="BA273" i="52"/>
  <c r="BB273" i="52"/>
  <c r="BC273" i="52"/>
  <c r="BD273" i="52"/>
  <c r="BE273" i="52"/>
  <c r="BF273" i="52"/>
  <c r="BG273" i="52"/>
  <c r="BH273" i="52"/>
  <c r="BI273" i="52"/>
  <c r="BJ273" i="52"/>
  <c r="BK273" i="52"/>
  <c r="BL273" i="52"/>
  <c r="DY273" i="52"/>
  <c r="FG273" i="52"/>
  <c r="AX274" i="52"/>
  <c r="CC274" i="52" s="1"/>
  <c r="AY274" i="52"/>
  <c r="AZ274" i="52"/>
  <c r="BA274" i="52"/>
  <c r="BB274" i="52"/>
  <c r="BC274" i="52"/>
  <c r="BD274" i="52"/>
  <c r="BE274" i="52"/>
  <c r="BF274" i="52"/>
  <c r="BG274" i="52"/>
  <c r="BH274" i="52"/>
  <c r="BI274" i="52"/>
  <c r="BJ274" i="52"/>
  <c r="BK274" i="52"/>
  <c r="BL274" i="52"/>
  <c r="DY274" i="52"/>
  <c r="FG274" i="52"/>
  <c r="AX275" i="52"/>
  <c r="CC275" i="52" s="1"/>
  <c r="AY275" i="52"/>
  <c r="AZ275" i="52"/>
  <c r="BA275" i="52"/>
  <c r="BB275" i="52"/>
  <c r="BC275" i="52"/>
  <c r="BD275" i="52"/>
  <c r="BE275" i="52"/>
  <c r="BF275" i="52"/>
  <c r="BG275" i="52"/>
  <c r="BH275" i="52"/>
  <c r="BI275" i="52"/>
  <c r="BJ275" i="52"/>
  <c r="BK275" i="52"/>
  <c r="BL275" i="52"/>
  <c r="DY275" i="52"/>
  <c r="FG275" i="52"/>
  <c r="AX276" i="52"/>
  <c r="CC276" i="52" s="1"/>
  <c r="AY276" i="52"/>
  <c r="AZ276" i="52"/>
  <c r="BA276" i="52"/>
  <c r="BB276" i="52"/>
  <c r="BC276" i="52"/>
  <c r="BD276" i="52"/>
  <c r="BE276" i="52"/>
  <c r="BF276" i="52"/>
  <c r="BG276" i="52"/>
  <c r="BH276" i="52"/>
  <c r="BI276" i="52"/>
  <c r="BJ276" i="52"/>
  <c r="BK276" i="52"/>
  <c r="CO276" i="52" s="1"/>
  <c r="FB276" i="52" s="1"/>
  <c r="BL276" i="52"/>
  <c r="DY276" i="52"/>
  <c r="FG276" i="52"/>
  <c r="AX277" i="52"/>
  <c r="AY277" i="52"/>
  <c r="AZ277" i="52"/>
  <c r="BA277" i="52"/>
  <c r="BB277" i="52"/>
  <c r="BC277" i="52"/>
  <c r="BD277" i="52"/>
  <c r="BE277" i="52"/>
  <c r="BF277" i="52"/>
  <c r="BG277" i="52"/>
  <c r="BH277" i="52"/>
  <c r="BI277" i="52"/>
  <c r="BJ277" i="52"/>
  <c r="BK277" i="52"/>
  <c r="BL277" i="52"/>
  <c r="DY277" i="52"/>
  <c r="FG277" i="52"/>
  <c r="AX278" i="52"/>
  <c r="CC278" i="52" s="1"/>
  <c r="AY278" i="52"/>
  <c r="AZ278" i="52"/>
  <c r="BA278" i="52"/>
  <c r="BB278" i="52"/>
  <c r="BC278" i="52"/>
  <c r="BD278" i="52"/>
  <c r="BE278" i="52"/>
  <c r="BF278" i="52"/>
  <c r="BG278" i="52"/>
  <c r="BH278" i="52"/>
  <c r="BI278" i="52"/>
  <c r="BJ278" i="52"/>
  <c r="BK278" i="52"/>
  <c r="BL278" i="52"/>
  <c r="DY278" i="52"/>
  <c r="FG278" i="52"/>
  <c r="AX279" i="52"/>
  <c r="CC279" i="52" s="1"/>
  <c r="AY279" i="52"/>
  <c r="AZ279" i="52"/>
  <c r="BA279" i="52"/>
  <c r="BB279" i="52"/>
  <c r="BC279" i="52"/>
  <c r="BD279" i="52"/>
  <c r="BE279" i="52"/>
  <c r="BF279" i="52"/>
  <c r="BG279" i="52"/>
  <c r="BH279" i="52"/>
  <c r="BI279" i="52"/>
  <c r="BJ279" i="52"/>
  <c r="BK279" i="52"/>
  <c r="BL279" i="52"/>
  <c r="DY279" i="52"/>
  <c r="FG279" i="52"/>
  <c r="AX280" i="52"/>
  <c r="AY280" i="52"/>
  <c r="AZ280" i="52"/>
  <c r="BA280" i="52"/>
  <c r="BB280" i="52"/>
  <c r="BC280" i="52"/>
  <c r="BD280" i="52"/>
  <c r="BE280" i="52"/>
  <c r="BF280" i="52"/>
  <c r="BG280" i="52"/>
  <c r="BH280" i="52"/>
  <c r="BI280" i="52"/>
  <c r="BJ280" i="52"/>
  <c r="BK280" i="52"/>
  <c r="BL280" i="52"/>
  <c r="CC280" i="52"/>
  <c r="DY280" i="52"/>
  <c r="FG280" i="52"/>
  <c r="AX281" i="52"/>
  <c r="AY281" i="52"/>
  <c r="AZ281" i="52"/>
  <c r="BA281" i="52"/>
  <c r="BB281" i="52"/>
  <c r="BC281" i="52"/>
  <c r="BD281" i="52"/>
  <c r="BE281" i="52"/>
  <c r="BF281" i="52"/>
  <c r="BG281" i="52"/>
  <c r="BH281" i="52"/>
  <c r="BI281" i="52"/>
  <c r="BJ281" i="52"/>
  <c r="BK281" i="52"/>
  <c r="BL281" i="52"/>
  <c r="DY281" i="52"/>
  <c r="FG281" i="52"/>
  <c r="AX282" i="52"/>
  <c r="CC282" i="52" s="1"/>
  <c r="AY282" i="52"/>
  <c r="AZ282" i="52"/>
  <c r="BA282" i="52"/>
  <c r="BB282" i="52"/>
  <c r="BC282" i="52"/>
  <c r="BD282" i="52"/>
  <c r="BE282" i="52"/>
  <c r="BF282" i="52"/>
  <c r="BG282" i="52"/>
  <c r="BH282" i="52"/>
  <c r="BI282" i="52"/>
  <c r="BJ282" i="52"/>
  <c r="BK282" i="52"/>
  <c r="BL282" i="52"/>
  <c r="DY282" i="52"/>
  <c r="FG282" i="52"/>
  <c r="AX283" i="52"/>
  <c r="AY283" i="52"/>
  <c r="AZ283" i="52"/>
  <c r="BA283" i="52"/>
  <c r="BB283" i="52"/>
  <c r="BC283" i="52"/>
  <c r="BD283" i="52"/>
  <c r="BE283" i="52"/>
  <c r="BF283" i="52"/>
  <c r="BG283" i="52"/>
  <c r="BH283" i="52"/>
  <c r="BI283" i="52"/>
  <c r="BJ283" i="52"/>
  <c r="BK283" i="52"/>
  <c r="BL283" i="52"/>
  <c r="CC283" i="52"/>
  <c r="DY283" i="52"/>
  <c r="FG283" i="52"/>
  <c r="AX284" i="52"/>
  <c r="CC284" i="52" s="1"/>
  <c r="AY284" i="52"/>
  <c r="AZ284" i="52"/>
  <c r="BA284" i="52"/>
  <c r="BB284" i="52"/>
  <c r="BC284" i="52"/>
  <c r="BD284" i="52"/>
  <c r="BE284" i="52"/>
  <c r="BF284" i="52"/>
  <c r="BG284" i="52"/>
  <c r="BH284" i="52"/>
  <c r="BI284" i="52"/>
  <c r="BJ284" i="52"/>
  <c r="BK284" i="52"/>
  <c r="BL284" i="52"/>
  <c r="DY284" i="52"/>
  <c r="FG284" i="52"/>
  <c r="AX285" i="52"/>
  <c r="AY285" i="52"/>
  <c r="AZ285" i="52"/>
  <c r="BA285" i="52"/>
  <c r="BB285" i="52"/>
  <c r="BC285" i="52"/>
  <c r="BD285" i="52"/>
  <c r="BE285" i="52"/>
  <c r="BF285" i="52"/>
  <c r="BG285" i="52"/>
  <c r="BH285" i="52"/>
  <c r="BI285" i="52"/>
  <c r="BJ285" i="52"/>
  <c r="BK285" i="52"/>
  <c r="BL285" i="52"/>
  <c r="DY285" i="52"/>
  <c r="FG285" i="52"/>
  <c r="AX286" i="52"/>
  <c r="CC286" i="52" s="1"/>
  <c r="AY286" i="52"/>
  <c r="AZ286" i="52"/>
  <c r="BA286" i="52"/>
  <c r="BB286" i="52"/>
  <c r="BC286" i="52"/>
  <c r="BD286" i="52"/>
  <c r="BE286" i="52"/>
  <c r="BF286" i="52"/>
  <c r="BG286" i="52"/>
  <c r="BH286" i="52"/>
  <c r="BI286" i="52"/>
  <c r="BJ286" i="52"/>
  <c r="BK286" i="52"/>
  <c r="BL286" i="52"/>
  <c r="DY286" i="52"/>
  <c r="FG286" i="52"/>
  <c r="AX287" i="52"/>
  <c r="CC287" i="52" s="1"/>
  <c r="AY287" i="52"/>
  <c r="AZ287" i="52"/>
  <c r="BA287" i="52"/>
  <c r="BB287" i="52"/>
  <c r="BC287" i="52"/>
  <c r="BD287" i="52"/>
  <c r="BE287" i="52"/>
  <c r="BF287" i="52"/>
  <c r="BG287" i="52"/>
  <c r="BH287" i="52"/>
  <c r="BI287" i="52"/>
  <c r="BJ287" i="52"/>
  <c r="BK287" i="52"/>
  <c r="BL287" i="52"/>
  <c r="DY287" i="52"/>
  <c r="FG287" i="52"/>
  <c r="AX288" i="52"/>
  <c r="CC288" i="52" s="1"/>
  <c r="AY288" i="52"/>
  <c r="AZ288" i="52"/>
  <c r="BA288" i="52"/>
  <c r="BB288" i="52"/>
  <c r="BC288" i="52"/>
  <c r="BD288" i="52"/>
  <c r="BE288" i="52"/>
  <c r="BF288" i="52"/>
  <c r="BG288" i="52"/>
  <c r="BH288" i="52"/>
  <c r="BI288" i="52"/>
  <c r="BJ288" i="52"/>
  <c r="BK288" i="52"/>
  <c r="BL288" i="52"/>
  <c r="DY288" i="52"/>
  <c r="FG288" i="52"/>
  <c r="AX289" i="52"/>
  <c r="AY289" i="52"/>
  <c r="AZ289" i="52"/>
  <c r="BA289" i="52"/>
  <c r="BB289" i="52"/>
  <c r="BC289" i="52"/>
  <c r="BD289" i="52"/>
  <c r="BE289" i="52"/>
  <c r="BF289" i="52"/>
  <c r="BG289" i="52"/>
  <c r="BH289" i="52"/>
  <c r="BI289" i="52"/>
  <c r="BJ289" i="52"/>
  <c r="BK289" i="52"/>
  <c r="BL289" i="52"/>
  <c r="DY289" i="52"/>
  <c r="FG289" i="52"/>
  <c r="AX290" i="52"/>
  <c r="CC290" i="52" s="1"/>
  <c r="AY290" i="52"/>
  <c r="AZ290" i="52"/>
  <c r="BA290" i="52"/>
  <c r="BB290" i="52"/>
  <c r="BC290" i="52"/>
  <c r="BD290" i="52"/>
  <c r="BE290" i="52"/>
  <c r="BF290" i="52"/>
  <c r="BG290" i="52"/>
  <c r="BH290" i="52"/>
  <c r="BI290" i="52"/>
  <c r="BJ290" i="52"/>
  <c r="BK290" i="52"/>
  <c r="BL290" i="52"/>
  <c r="DY290" i="52"/>
  <c r="FG290" i="52"/>
  <c r="AX291" i="52"/>
  <c r="CC291" i="52" s="1"/>
  <c r="AY291" i="52"/>
  <c r="AZ291" i="52"/>
  <c r="BA291" i="52"/>
  <c r="BB291" i="52"/>
  <c r="BC291" i="52"/>
  <c r="BD291" i="52"/>
  <c r="BE291" i="52"/>
  <c r="BF291" i="52"/>
  <c r="BG291" i="52"/>
  <c r="BH291" i="52"/>
  <c r="BI291" i="52"/>
  <c r="BJ291" i="52"/>
  <c r="BK291" i="52"/>
  <c r="BL291" i="52"/>
  <c r="DY291" i="52"/>
  <c r="FG291" i="52"/>
  <c r="AX292" i="52"/>
  <c r="CC292" i="52" s="1"/>
  <c r="CO292" i="52" s="1"/>
  <c r="FB292" i="52" s="1"/>
  <c r="AY292" i="52"/>
  <c r="AZ292" i="52"/>
  <c r="BA292" i="52"/>
  <c r="BB292" i="52"/>
  <c r="BC292" i="52"/>
  <c r="BD292" i="52"/>
  <c r="BE292" i="52"/>
  <c r="BF292" i="52"/>
  <c r="BG292" i="52"/>
  <c r="BH292" i="52"/>
  <c r="BI292" i="52"/>
  <c r="BJ292" i="52"/>
  <c r="BK292" i="52"/>
  <c r="BL292" i="52"/>
  <c r="DY292" i="52"/>
  <c r="FG292" i="52"/>
  <c r="AX293" i="52"/>
  <c r="AY293" i="52"/>
  <c r="AZ293" i="52"/>
  <c r="BA293" i="52"/>
  <c r="BB293" i="52"/>
  <c r="BC293" i="52"/>
  <c r="BD293" i="52"/>
  <c r="BE293" i="52"/>
  <c r="BF293" i="52"/>
  <c r="BG293" i="52"/>
  <c r="BH293" i="52"/>
  <c r="BI293" i="52"/>
  <c r="BJ293" i="52"/>
  <c r="BK293" i="52"/>
  <c r="BL293" i="52"/>
  <c r="DY293" i="52"/>
  <c r="FG293" i="52"/>
  <c r="AX294" i="52"/>
  <c r="CC294" i="52" s="1"/>
  <c r="AY294" i="52"/>
  <c r="AZ294" i="52"/>
  <c r="BA294" i="52"/>
  <c r="BB294" i="52"/>
  <c r="BC294" i="52"/>
  <c r="BD294" i="52"/>
  <c r="BE294" i="52"/>
  <c r="BF294" i="52"/>
  <c r="BG294" i="52"/>
  <c r="BH294" i="52"/>
  <c r="BI294" i="52"/>
  <c r="BJ294" i="52"/>
  <c r="BK294" i="52"/>
  <c r="BL294" i="52"/>
  <c r="DY294" i="52"/>
  <c r="FG294" i="52"/>
  <c r="AX295" i="52"/>
  <c r="CC295" i="52" s="1"/>
  <c r="AY295" i="52"/>
  <c r="AZ295" i="52"/>
  <c r="BA295" i="52"/>
  <c r="BB295" i="52"/>
  <c r="BC295" i="52"/>
  <c r="BD295" i="52"/>
  <c r="BE295" i="52"/>
  <c r="BF295" i="52"/>
  <c r="BG295" i="52"/>
  <c r="BH295" i="52"/>
  <c r="BI295" i="52"/>
  <c r="BJ295" i="52"/>
  <c r="BK295" i="52"/>
  <c r="BL295" i="52"/>
  <c r="DY295" i="52"/>
  <c r="FG295" i="52"/>
  <c r="AX296" i="52"/>
  <c r="CC296" i="52" s="1"/>
  <c r="AY296" i="52"/>
  <c r="AZ296" i="52"/>
  <c r="BA296" i="52"/>
  <c r="BB296" i="52"/>
  <c r="BC296" i="52"/>
  <c r="BD296" i="52"/>
  <c r="BE296" i="52"/>
  <c r="BF296" i="52"/>
  <c r="BG296" i="52"/>
  <c r="BH296" i="52"/>
  <c r="BI296" i="52"/>
  <c r="BJ296" i="52"/>
  <c r="BK296" i="52"/>
  <c r="CO296" i="52" s="1"/>
  <c r="BL296" i="52"/>
  <c r="DY296" i="52"/>
  <c r="FG296" i="52"/>
  <c r="AX297" i="52"/>
  <c r="AY297" i="52"/>
  <c r="AZ297" i="52"/>
  <c r="BA297" i="52"/>
  <c r="BB297" i="52"/>
  <c r="BC297" i="52"/>
  <c r="BD297" i="52"/>
  <c r="BE297" i="52"/>
  <c r="BF297" i="52"/>
  <c r="BG297" i="52"/>
  <c r="BH297" i="52"/>
  <c r="BI297" i="52"/>
  <c r="BJ297" i="52"/>
  <c r="BK297" i="52"/>
  <c r="BL297" i="52"/>
  <c r="DY297" i="52"/>
  <c r="FG297" i="52"/>
  <c r="AX298" i="52"/>
  <c r="CC298" i="52" s="1"/>
  <c r="AY298" i="52"/>
  <c r="AZ298" i="52"/>
  <c r="BA298" i="52"/>
  <c r="BB298" i="52"/>
  <c r="BC298" i="52"/>
  <c r="BD298" i="52"/>
  <c r="BE298" i="52"/>
  <c r="BF298" i="52"/>
  <c r="BG298" i="52"/>
  <c r="BH298" i="52"/>
  <c r="BI298" i="52"/>
  <c r="BJ298" i="52"/>
  <c r="BK298" i="52"/>
  <c r="BL298" i="52"/>
  <c r="DY298" i="52"/>
  <c r="FG298" i="52"/>
  <c r="AX299" i="52"/>
  <c r="CC299" i="52" s="1"/>
  <c r="AY299" i="52"/>
  <c r="AZ299" i="52"/>
  <c r="BA299" i="52"/>
  <c r="BB299" i="52"/>
  <c r="BC299" i="52"/>
  <c r="BD299" i="52"/>
  <c r="BE299" i="52"/>
  <c r="BF299" i="52"/>
  <c r="BG299" i="52"/>
  <c r="BH299" i="52"/>
  <c r="BI299" i="52"/>
  <c r="BJ299" i="52"/>
  <c r="BK299" i="52"/>
  <c r="BL299" i="52"/>
  <c r="DY299" i="52"/>
  <c r="FG299" i="52"/>
  <c r="AX300" i="52"/>
  <c r="CC300" i="52" s="1"/>
  <c r="AY300" i="52"/>
  <c r="AZ300" i="52"/>
  <c r="BA300" i="52"/>
  <c r="BB300" i="52"/>
  <c r="BC300" i="52"/>
  <c r="BD300" i="52"/>
  <c r="BE300" i="52"/>
  <c r="BF300" i="52"/>
  <c r="BG300" i="52"/>
  <c r="BH300" i="52"/>
  <c r="BI300" i="52"/>
  <c r="BJ300" i="52"/>
  <c r="BK300" i="52"/>
  <c r="BL300" i="52"/>
  <c r="DY300" i="52"/>
  <c r="FG300" i="52"/>
  <c r="AX301" i="52"/>
  <c r="AY301" i="52"/>
  <c r="AZ301" i="52"/>
  <c r="BA301" i="52"/>
  <c r="BB301" i="52"/>
  <c r="BC301" i="52"/>
  <c r="BD301" i="52"/>
  <c r="BE301" i="52"/>
  <c r="BF301" i="52"/>
  <c r="BG301" i="52"/>
  <c r="BH301" i="52"/>
  <c r="BI301" i="52"/>
  <c r="BJ301" i="52"/>
  <c r="BK301" i="52"/>
  <c r="BL301" i="52"/>
  <c r="DY301" i="52"/>
  <c r="FG301" i="52"/>
  <c r="AX302" i="52"/>
  <c r="CC302" i="52" s="1"/>
  <c r="AY302" i="52"/>
  <c r="AZ302" i="52"/>
  <c r="BA302" i="52"/>
  <c r="BB302" i="52"/>
  <c r="BC302" i="52"/>
  <c r="BD302" i="52"/>
  <c r="BE302" i="52"/>
  <c r="BF302" i="52"/>
  <c r="BG302" i="52"/>
  <c r="BH302" i="52"/>
  <c r="BI302" i="52"/>
  <c r="BJ302" i="52"/>
  <c r="BK302" i="52"/>
  <c r="BL302" i="52"/>
  <c r="DY302" i="52"/>
  <c r="FG302" i="52"/>
  <c r="AX303" i="52"/>
  <c r="CC303" i="52" s="1"/>
  <c r="AY303" i="52"/>
  <c r="AZ303" i="52"/>
  <c r="BA303" i="52"/>
  <c r="BB303" i="52"/>
  <c r="BC303" i="52"/>
  <c r="BD303" i="52"/>
  <c r="BE303" i="52"/>
  <c r="BF303" i="52"/>
  <c r="BG303" i="52"/>
  <c r="BH303" i="52"/>
  <c r="BI303" i="52"/>
  <c r="BJ303" i="52"/>
  <c r="BK303" i="52"/>
  <c r="CO303" i="52" s="1"/>
  <c r="FB303" i="52" s="1"/>
  <c r="BL303" i="52"/>
  <c r="DY303" i="52"/>
  <c r="FG303" i="52"/>
  <c r="AX304" i="52"/>
  <c r="CC304" i="52" s="1"/>
  <c r="AY304" i="52"/>
  <c r="AZ304" i="52"/>
  <c r="BA304" i="52"/>
  <c r="BB304" i="52"/>
  <c r="BC304" i="52"/>
  <c r="BD304" i="52"/>
  <c r="BE304" i="52"/>
  <c r="BF304" i="52"/>
  <c r="BG304" i="52"/>
  <c r="BH304" i="52"/>
  <c r="BI304" i="52"/>
  <c r="BJ304" i="52"/>
  <c r="BK304" i="52"/>
  <c r="BL304" i="52"/>
  <c r="DY304" i="52"/>
  <c r="FG304" i="52"/>
  <c r="AX305" i="52"/>
  <c r="AY305" i="52"/>
  <c r="AZ305" i="52"/>
  <c r="BA305" i="52"/>
  <c r="BB305" i="52"/>
  <c r="BC305" i="52"/>
  <c r="BD305" i="52"/>
  <c r="BE305" i="52"/>
  <c r="BF305" i="52"/>
  <c r="BG305" i="52"/>
  <c r="BH305" i="52"/>
  <c r="BI305" i="52"/>
  <c r="BJ305" i="52"/>
  <c r="BK305" i="52"/>
  <c r="BL305" i="52"/>
  <c r="DY305" i="52"/>
  <c r="FG305" i="52"/>
  <c r="AX306" i="52"/>
  <c r="CC306" i="52" s="1"/>
  <c r="AY306" i="52"/>
  <c r="AZ306" i="52"/>
  <c r="BA306" i="52"/>
  <c r="BB306" i="52"/>
  <c r="BC306" i="52"/>
  <c r="BD306" i="52"/>
  <c r="BE306" i="52"/>
  <c r="BF306" i="52"/>
  <c r="BG306" i="52"/>
  <c r="BH306" i="52"/>
  <c r="BI306" i="52"/>
  <c r="BJ306" i="52"/>
  <c r="BK306" i="52"/>
  <c r="BL306" i="52"/>
  <c r="DY306" i="52"/>
  <c r="FG306" i="52"/>
  <c r="AX307" i="52"/>
  <c r="CC307" i="52" s="1"/>
  <c r="AY307" i="52"/>
  <c r="AZ307" i="52"/>
  <c r="BA307" i="52"/>
  <c r="BB307" i="52"/>
  <c r="BC307" i="52"/>
  <c r="BD307" i="52"/>
  <c r="BE307" i="52"/>
  <c r="BF307" i="52"/>
  <c r="BG307" i="52"/>
  <c r="BH307" i="52"/>
  <c r="BI307" i="52"/>
  <c r="BJ307" i="52"/>
  <c r="BK307" i="52"/>
  <c r="BL307" i="52"/>
  <c r="DY307" i="52"/>
  <c r="FG307" i="52"/>
  <c r="AX308" i="52"/>
  <c r="AY308" i="52"/>
  <c r="AZ308" i="52"/>
  <c r="BA308" i="52"/>
  <c r="BB308" i="52"/>
  <c r="BC308" i="52"/>
  <c r="BD308" i="52"/>
  <c r="BE308" i="52"/>
  <c r="BF308" i="52"/>
  <c r="BG308" i="52"/>
  <c r="BH308" i="52"/>
  <c r="BI308" i="52"/>
  <c r="BJ308" i="52"/>
  <c r="BK308" i="52"/>
  <c r="BL308" i="52"/>
  <c r="DY308" i="52"/>
  <c r="FG308" i="52"/>
  <c r="AX309" i="52"/>
  <c r="AY309" i="52"/>
  <c r="AZ309" i="52"/>
  <c r="BA309" i="52"/>
  <c r="BB309" i="52"/>
  <c r="BC309" i="52"/>
  <c r="BD309" i="52"/>
  <c r="BE309" i="52"/>
  <c r="BF309" i="52"/>
  <c r="BG309" i="52"/>
  <c r="BH309" i="52"/>
  <c r="BI309" i="52"/>
  <c r="BJ309" i="52"/>
  <c r="BK309" i="52"/>
  <c r="BL309" i="52"/>
  <c r="CC309" i="52"/>
  <c r="DY309" i="52"/>
  <c r="FG309" i="52"/>
  <c r="AX310" i="52"/>
  <c r="CC310" i="52" s="1"/>
  <c r="AY310" i="52"/>
  <c r="AZ310" i="52"/>
  <c r="BA310" i="52"/>
  <c r="BB310" i="52"/>
  <c r="BC310" i="52"/>
  <c r="BD310" i="52"/>
  <c r="BE310" i="52"/>
  <c r="BF310" i="52"/>
  <c r="BG310" i="52"/>
  <c r="BH310" i="52"/>
  <c r="BI310" i="52"/>
  <c r="BJ310" i="52"/>
  <c r="BK310" i="52"/>
  <c r="BL310" i="52"/>
  <c r="DY310" i="52"/>
  <c r="FG310" i="52"/>
  <c r="AX311" i="52"/>
  <c r="CC311" i="52" s="1"/>
  <c r="AY311" i="52"/>
  <c r="AZ311" i="52"/>
  <c r="BA311" i="52"/>
  <c r="BB311" i="52"/>
  <c r="BC311" i="52"/>
  <c r="BD311" i="52"/>
  <c r="BE311" i="52"/>
  <c r="BF311" i="52"/>
  <c r="BG311" i="52"/>
  <c r="BH311" i="52"/>
  <c r="BI311" i="52"/>
  <c r="BJ311" i="52"/>
  <c r="BK311" i="52"/>
  <c r="BL311" i="52"/>
  <c r="DY311" i="52"/>
  <c r="FG311" i="52"/>
  <c r="AX312" i="52"/>
  <c r="CC312" i="52" s="1"/>
  <c r="AY312" i="52"/>
  <c r="AZ312" i="52"/>
  <c r="BA312" i="52"/>
  <c r="BB312" i="52"/>
  <c r="BC312" i="52"/>
  <c r="BD312" i="52"/>
  <c r="BE312" i="52"/>
  <c r="BF312" i="52"/>
  <c r="BG312" i="52"/>
  <c r="BH312" i="52"/>
  <c r="BI312" i="52"/>
  <c r="BJ312" i="52"/>
  <c r="BK312" i="52"/>
  <c r="BL312" i="52"/>
  <c r="DY312" i="52"/>
  <c r="FG312" i="52"/>
  <c r="AX313" i="52"/>
  <c r="CC313" i="52" s="1"/>
  <c r="AY313" i="52"/>
  <c r="AZ313" i="52"/>
  <c r="BA313" i="52"/>
  <c r="BB313" i="52"/>
  <c r="BC313" i="52"/>
  <c r="BD313" i="52"/>
  <c r="BE313" i="52"/>
  <c r="BF313" i="52"/>
  <c r="BG313" i="52"/>
  <c r="BH313" i="52"/>
  <c r="BI313" i="52"/>
  <c r="BJ313" i="52"/>
  <c r="BK313" i="52"/>
  <c r="CO313" i="52" s="1"/>
  <c r="FB313" i="52" s="1"/>
  <c r="BL313" i="52"/>
  <c r="CP313" i="52" s="1"/>
  <c r="FA313" i="52" s="1"/>
  <c r="DY313" i="52"/>
  <c r="FG313" i="52"/>
  <c r="AX314" i="52"/>
  <c r="AY314" i="52"/>
  <c r="AZ314" i="52"/>
  <c r="BA314" i="52"/>
  <c r="BB314" i="52"/>
  <c r="BC314" i="52"/>
  <c r="BD314" i="52"/>
  <c r="BE314" i="52"/>
  <c r="BF314" i="52"/>
  <c r="BG314" i="52"/>
  <c r="BH314" i="52"/>
  <c r="BI314" i="52"/>
  <c r="BJ314" i="52"/>
  <c r="BK314" i="52"/>
  <c r="BL314" i="52"/>
  <c r="DY314" i="52"/>
  <c r="FG314" i="52"/>
  <c r="AX315" i="52"/>
  <c r="CC315" i="52" s="1"/>
  <c r="AY315" i="52"/>
  <c r="AZ315" i="52"/>
  <c r="BA315" i="52"/>
  <c r="BB315" i="52"/>
  <c r="BC315" i="52"/>
  <c r="BD315" i="52"/>
  <c r="BE315" i="52"/>
  <c r="BF315" i="52"/>
  <c r="BG315" i="52"/>
  <c r="BH315" i="52"/>
  <c r="BI315" i="52"/>
  <c r="BJ315" i="52"/>
  <c r="BK315" i="52"/>
  <c r="BL315" i="52"/>
  <c r="DY315" i="52"/>
  <c r="FG315" i="52"/>
  <c r="AX316" i="52"/>
  <c r="CC316" i="52" s="1"/>
  <c r="AY316" i="52"/>
  <c r="AZ316" i="52"/>
  <c r="BA316" i="52"/>
  <c r="BB316" i="52"/>
  <c r="BC316" i="52"/>
  <c r="BD316" i="52"/>
  <c r="BE316" i="52"/>
  <c r="BF316" i="52"/>
  <c r="BG316" i="52"/>
  <c r="BH316" i="52"/>
  <c r="BI316" i="52"/>
  <c r="BJ316" i="52"/>
  <c r="BK316" i="52"/>
  <c r="BL316" i="52"/>
  <c r="DY316" i="52"/>
  <c r="FG316" i="52"/>
  <c r="AX317" i="52"/>
  <c r="AY317" i="52"/>
  <c r="AZ317" i="52"/>
  <c r="BA317" i="52"/>
  <c r="BB317" i="52"/>
  <c r="BC317" i="52"/>
  <c r="BD317" i="52"/>
  <c r="BE317" i="52"/>
  <c r="BF317" i="52"/>
  <c r="BG317" i="52"/>
  <c r="BH317" i="52"/>
  <c r="BI317" i="52"/>
  <c r="BJ317" i="52"/>
  <c r="BK317" i="52"/>
  <c r="BL317" i="52"/>
  <c r="DY317" i="52"/>
  <c r="FG317" i="52"/>
  <c r="AX318" i="52"/>
  <c r="AY318" i="52"/>
  <c r="AZ318" i="52"/>
  <c r="BA318" i="52"/>
  <c r="BB318" i="52"/>
  <c r="BC318" i="52"/>
  <c r="BD318" i="52"/>
  <c r="BE318" i="52"/>
  <c r="BF318" i="52"/>
  <c r="BG318" i="52"/>
  <c r="BH318" i="52"/>
  <c r="BI318" i="52"/>
  <c r="BJ318" i="52"/>
  <c r="BK318" i="52"/>
  <c r="BL318" i="52"/>
  <c r="DY318" i="52"/>
  <c r="FG318" i="52"/>
  <c r="AX319" i="52"/>
  <c r="CC319" i="52" s="1"/>
  <c r="AY319" i="52"/>
  <c r="AZ319" i="52"/>
  <c r="BA319" i="52"/>
  <c r="BB319" i="52"/>
  <c r="BC319" i="52"/>
  <c r="BD319" i="52"/>
  <c r="BE319" i="52"/>
  <c r="BF319" i="52"/>
  <c r="BG319" i="52"/>
  <c r="BH319" i="52"/>
  <c r="BI319" i="52"/>
  <c r="BJ319" i="52"/>
  <c r="BK319" i="52"/>
  <c r="BL319" i="52"/>
  <c r="DY319" i="52"/>
  <c r="FG319" i="52"/>
  <c r="AX320" i="52"/>
  <c r="CC320" i="52" s="1"/>
  <c r="AY320" i="52"/>
  <c r="AZ320" i="52"/>
  <c r="BA320" i="52"/>
  <c r="BB320" i="52"/>
  <c r="BC320" i="52"/>
  <c r="BD320" i="52"/>
  <c r="BE320" i="52"/>
  <c r="BF320" i="52"/>
  <c r="BG320" i="52"/>
  <c r="BH320" i="52"/>
  <c r="BI320" i="52"/>
  <c r="BJ320" i="52"/>
  <c r="BK320" i="52"/>
  <c r="BL320" i="52"/>
  <c r="DY320" i="52"/>
  <c r="FG320" i="52"/>
  <c r="AX321" i="52"/>
  <c r="CC321" i="52" s="1"/>
  <c r="AY321" i="52"/>
  <c r="AZ321" i="52"/>
  <c r="BA321" i="52"/>
  <c r="CN321" i="52" s="1"/>
  <c r="FE321" i="52" s="1"/>
  <c r="BB321" i="52"/>
  <c r="BC321" i="52"/>
  <c r="BD321" i="52"/>
  <c r="BE321" i="52"/>
  <c r="BF321" i="52"/>
  <c r="BG321" i="52"/>
  <c r="BH321" i="52"/>
  <c r="BI321" i="52"/>
  <c r="BJ321" i="52"/>
  <c r="BK321" i="52"/>
  <c r="BL321" i="52"/>
  <c r="DY321" i="52"/>
  <c r="FG321" i="52"/>
  <c r="AX322" i="52"/>
  <c r="CC322" i="52" s="1"/>
  <c r="AY322" i="52"/>
  <c r="AZ322" i="52"/>
  <c r="BA322" i="52"/>
  <c r="BB322" i="52"/>
  <c r="BC322" i="52"/>
  <c r="BD322" i="52"/>
  <c r="BE322" i="52"/>
  <c r="BF322" i="52"/>
  <c r="BG322" i="52"/>
  <c r="BH322" i="52"/>
  <c r="BI322" i="52"/>
  <c r="BJ322" i="52"/>
  <c r="BK322" i="52"/>
  <c r="BL322" i="52"/>
  <c r="DY322" i="52"/>
  <c r="FG322" i="52"/>
  <c r="AX323" i="52"/>
  <c r="CC323" i="52" s="1"/>
  <c r="AY323" i="52"/>
  <c r="AZ323" i="52"/>
  <c r="BA323" i="52"/>
  <c r="BB323" i="52"/>
  <c r="BC323" i="52"/>
  <c r="BD323" i="52"/>
  <c r="BE323" i="52"/>
  <c r="BF323" i="52"/>
  <c r="BG323" i="52"/>
  <c r="BH323" i="52"/>
  <c r="BI323" i="52"/>
  <c r="BJ323" i="52"/>
  <c r="BK323" i="52"/>
  <c r="BL323" i="52"/>
  <c r="DY323" i="52"/>
  <c r="FG323" i="52"/>
  <c r="AX324" i="52"/>
  <c r="AY324" i="52"/>
  <c r="AZ324" i="52"/>
  <c r="BA324" i="52"/>
  <c r="BB324" i="52"/>
  <c r="BC324" i="52"/>
  <c r="BD324" i="52"/>
  <c r="BE324" i="52"/>
  <c r="BF324" i="52"/>
  <c r="BG324" i="52"/>
  <c r="BH324" i="52"/>
  <c r="BI324" i="52"/>
  <c r="BJ324" i="52"/>
  <c r="BK324" i="52"/>
  <c r="BL324" i="52"/>
  <c r="DY324" i="52"/>
  <c r="FG324" i="52"/>
  <c r="AX325" i="52"/>
  <c r="AY325" i="52"/>
  <c r="AZ325" i="52"/>
  <c r="BA325" i="52"/>
  <c r="BB325" i="52"/>
  <c r="BC325" i="52"/>
  <c r="BD325" i="52"/>
  <c r="BE325" i="52"/>
  <c r="BF325" i="52"/>
  <c r="BG325" i="52"/>
  <c r="BH325" i="52"/>
  <c r="BI325" i="52"/>
  <c r="BJ325" i="52"/>
  <c r="BK325" i="52"/>
  <c r="BL325" i="52"/>
  <c r="DY325" i="52"/>
  <c r="FG325" i="52"/>
  <c r="AX326" i="52"/>
  <c r="CC326" i="52" s="1"/>
  <c r="AY326" i="52"/>
  <c r="AZ326" i="52"/>
  <c r="BA326" i="52"/>
  <c r="BB326" i="52"/>
  <c r="BC326" i="52"/>
  <c r="BD326" i="52"/>
  <c r="BE326" i="52"/>
  <c r="BF326" i="52"/>
  <c r="BG326" i="52"/>
  <c r="BH326" i="52"/>
  <c r="BI326" i="52"/>
  <c r="BJ326" i="52"/>
  <c r="BK326" i="52"/>
  <c r="BL326" i="52"/>
  <c r="DY326" i="52"/>
  <c r="FG326" i="52"/>
  <c r="AX327" i="52"/>
  <c r="CC327" i="52" s="1"/>
  <c r="AY327" i="52"/>
  <c r="AZ327" i="52"/>
  <c r="BA327" i="52"/>
  <c r="BB327" i="52"/>
  <c r="BC327" i="52"/>
  <c r="BD327" i="52"/>
  <c r="BE327" i="52"/>
  <c r="BF327" i="52"/>
  <c r="BG327" i="52"/>
  <c r="BH327" i="52"/>
  <c r="BI327" i="52"/>
  <c r="BJ327" i="52"/>
  <c r="BK327" i="52"/>
  <c r="BL327" i="52"/>
  <c r="DY327" i="52"/>
  <c r="FG327" i="52"/>
  <c r="AX328" i="52"/>
  <c r="CC328" i="52" s="1"/>
  <c r="AY328" i="52"/>
  <c r="AZ328" i="52"/>
  <c r="BA328" i="52"/>
  <c r="BB328" i="52"/>
  <c r="BC328" i="52"/>
  <c r="BD328" i="52"/>
  <c r="BE328" i="52"/>
  <c r="BF328" i="52"/>
  <c r="BG328" i="52"/>
  <c r="BH328" i="52"/>
  <c r="BI328" i="52"/>
  <c r="BJ328" i="52"/>
  <c r="BK328" i="52"/>
  <c r="BL328" i="52"/>
  <c r="DY328" i="52"/>
  <c r="FG328" i="52"/>
  <c r="AX329" i="52"/>
  <c r="AY329" i="52"/>
  <c r="AZ329" i="52"/>
  <c r="BA329" i="52"/>
  <c r="BB329" i="52"/>
  <c r="BC329" i="52"/>
  <c r="BD329" i="52"/>
  <c r="BE329" i="52"/>
  <c r="BF329" i="52"/>
  <c r="BG329" i="52"/>
  <c r="BH329" i="52"/>
  <c r="BI329" i="52"/>
  <c r="BJ329" i="52"/>
  <c r="BK329" i="52"/>
  <c r="BL329" i="52"/>
  <c r="DY329" i="52"/>
  <c r="FG329" i="52"/>
  <c r="AX330" i="52"/>
  <c r="CC330" i="52" s="1"/>
  <c r="AY330" i="52"/>
  <c r="AZ330" i="52"/>
  <c r="BA330" i="52"/>
  <c r="BB330" i="52"/>
  <c r="BC330" i="52"/>
  <c r="BD330" i="52"/>
  <c r="BE330" i="52"/>
  <c r="BF330" i="52"/>
  <c r="BG330" i="52"/>
  <c r="BH330" i="52"/>
  <c r="BI330" i="52"/>
  <c r="BJ330" i="52"/>
  <c r="BK330" i="52"/>
  <c r="BL330" i="52"/>
  <c r="DY330" i="52"/>
  <c r="FG330" i="52"/>
  <c r="AX331" i="52"/>
  <c r="CC331" i="52" s="1"/>
  <c r="CO331" i="52" s="1"/>
  <c r="FB331" i="52" s="1"/>
  <c r="AY331" i="52"/>
  <c r="AZ331" i="52"/>
  <c r="BA331" i="52"/>
  <c r="BB331" i="52"/>
  <c r="BC331" i="52"/>
  <c r="BD331" i="52"/>
  <c r="BE331" i="52"/>
  <c r="BF331" i="52"/>
  <c r="BG331" i="52"/>
  <c r="BH331" i="52"/>
  <c r="BI331" i="52"/>
  <c r="BJ331" i="52"/>
  <c r="BK331" i="52"/>
  <c r="BL331" i="52"/>
  <c r="DY331" i="52"/>
  <c r="FG331" i="52"/>
  <c r="AX332" i="52"/>
  <c r="CC332" i="52" s="1"/>
  <c r="AY332" i="52"/>
  <c r="AZ332" i="52"/>
  <c r="BA332" i="52"/>
  <c r="BB332" i="52"/>
  <c r="BC332" i="52"/>
  <c r="BD332" i="52"/>
  <c r="BE332" i="52"/>
  <c r="BF332" i="52"/>
  <c r="BG332" i="52"/>
  <c r="BH332" i="52"/>
  <c r="BI332" i="52"/>
  <c r="BJ332" i="52"/>
  <c r="BK332" i="52"/>
  <c r="BL332" i="52"/>
  <c r="DY332" i="52"/>
  <c r="FG332" i="52"/>
  <c r="AX333" i="52"/>
  <c r="AY333" i="52"/>
  <c r="AZ333" i="52"/>
  <c r="BA333" i="52"/>
  <c r="BB333" i="52"/>
  <c r="BC333" i="52"/>
  <c r="BD333" i="52"/>
  <c r="BE333" i="52"/>
  <c r="BF333" i="52"/>
  <c r="BG333" i="52"/>
  <c r="BH333" i="52"/>
  <c r="BI333" i="52"/>
  <c r="BJ333" i="52"/>
  <c r="BK333" i="52"/>
  <c r="BL333" i="52"/>
  <c r="DY333" i="52"/>
  <c r="FG333" i="52"/>
  <c r="AX334" i="52"/>
  <c r="CC334" i="52" s="1"/>
  <c r="AY334" i="52"/>
  <c r="AZ334" i="52"/>
  <c r="BA334" i="52"/>
  <c r="BB334" i="52"/>
  <c r="BC334" i="52"/>
  <c r="BD334" i="52"/>
  <c r="BE334" i="52"/>
  <c r="BF334" i="52"/>
  <c r="BG334" i="52"/>
  <c r="BH334" i="52"/>
  <c r="BI334" i="52"/>
  <c r="BJ334" i="52"/>
  <c r="BK334" i="52"/>
  <c r="BL334" i="52"/>
  <c r="DY334" i="52"/>
  <c r="FG334" i="52"/>
  <c r="AX335" i="52"/>
  <c r="CC335" i="52" s="1"/>
  <c r="AY335" i="52"/>
  <c r="AZ335" i="52"/>
  <c r="BA335" i="52"/>
  <c r="BB335" i="52"/>
  <c r="BC335" i="52"/>
  <c r="BD335" i="52"/>
  <c r="BE335" i="52"/>
  <c r="BF335" i="52"/>
  <c r="BG335" i="52"/>
  <c r="BH335" i="52"/>
  <c r="BI335" i="52"/>
  <c r="BJ335" i="52"/>
  <c r="BK335" i="52"/>
  <c r="BL335" i="52"/>
  <c r="DY335" i="52"/>
  <c r="FG335" i="52"/>
  <c r="AX336" i="52"/>
  <c r="CC336" i="52" s="1"/>
  <c r="AY336" i="52"/>
  <c r="AZ336" i="52"/>
  <c r="BA336" i="52"/>
  <c r="BB336" i="52"/>
  <c r="BC336" i="52"/>
  <c r="BD336" i="52"/>
  <c r="BE336" i="52"/>
  <c r="BF336" i="52"/>
  <c r="BG336" i="52"/>
  <c r="BH336" i="52"/>
  <c r="BI336" i="52"/>
  <c r="BJ336" i="52"/>
  <c r="BK336" i="52"/>
  <c r="BL336" i="52"/>
  <c r="DY336" i="52"/>
  <c r="FG336" i="52"/>
  <c r="AX337" i="52"/>
  <c r="AY337" i="52"/>
  <c r="AZ337" i="52"/>
  <c r="BA337" i="52"/>
  <c r="BB337" i="52"/>
  <c r="BC337" i="52"/>
  <c r="BD337" i="52"/>
  <c r="BE337" i="52"/>
  <c r="BF337" i="52"/>
  <c r="BG337" i="52"/>
  <c r="BH337" i="52"/>
  <c r="BI337" i="52"/>
  <c r="BJ337" i="52"/>
  <c r="BK337" i="52"/>
  <c r="BL337" i="52"/>
  <c r="DY337" i="52"/>
  <c r="FG337" i="52"/>
  <c r="AX338" i="52"/>
  <c r="CC338" i="52" s="1"/>
  <c r="AY338" i="52"/>
  <c r="AZ338" i="52"/>
  <c r="BA338" i="52"/>
  <c r="BB338" i="52"/>
  <c r="BC338" i="52"/>
  <c r="BD338" i="52"/>
  <c r="BE338" i="52"/>
  <c r="BF338" i="52"/>
  <c r="BG338" i="52"/>
  <c r="BH338" i="52"/>
  <c r="BI338" i="52"/>
  <c r="BJ338" i="52"/>
  <c r="BK338" i="52"/>
  <c r="BL338" i="52"/>
  <c r="DY338" i="52"/>
  <c r="FG338" i="52"/>
  <c r="AX339" i="52"/>
  <c r="AY339" i="52"/>
  <c r="AZ339" i="52"/>
  <c r="BA339" i="52"/>
  <c r="BB339" i="52"/>
  <c r="BC339" i="52"/>
  <c r="BD339" i="52"/>
  <c r="BE339" i="52"/>
  <c r="BF339" i="52"/>
  <c r="BG339" i="52"/>
  <c r="BH339" i="52"/>
  <c r="BI339" i="52"/>
  <c r="BJ339" i="52"/>
  <c r="BK339" i="52"/>
  <c r="BL339" i="52"/>
  <c r="DY339" i="52"/>
  <c r="FG339" i="52"/>
  <c r="AX340" i="52"/>
  <c r="CC340" i="52" s="1"/>
  <c r="CO340" i="52" s="1"/>
  <c r="FB340" i="52" s="1"/>
  <c r="AY340" i="52"/>
  <c r="AZ340" i="52"/>
  <c r="BA340" i="52"/>
  <c r="BB340" i="52"/>
  <c r="BC340" i="52"/>
  <c r="BD340" i="52"/>
  <c r="BE340" i="52"/>
  <c r="BF340" i="52"/>
  <c r="BG340" i="52"/>
  <c r="BH340" i="52"/>
  <c r="BI340" i="52"/>
  <c r="BJ340" i="52"/>
  <c r="BK340" i="52"/>
  <c r="BL340" i="52"/>
  <c r="DY340" i="52"/>
  <c r="FG340" i="52"/>
  <c r="AX341" i="52"/>
  <c r="AY341" i="52"/>
  <c r="AZ341" i="52"/>
  <c r="BA341" i="52"/>
  <c r="BB341" i="52"/>
  <c r="BC341" i="52"/>
  <c r="BD341" i="52"/>
  <c r="BE341" i="52"/>
  <c r="BF341" i="52"/>
  <c r="BG341" i="52"/>
  <c r="BH341" i="52"/>
  <c r="BI341" i="52"/>
  <c r="BJ341" i="52"/>
  <c r="BK341" i="52"/>
  <c r="BL341" i="52"/>
  <c r="DY341" i="52"/>
  <c r="FG341" i="52"/>
  <c r="AX342" i="52"/>
  <c r="CC342" i="52" s="1"/>
  <c r="AY342" i="52"/>
  <c r="AZ342" i="52"/>
  <c r="BA342" i="52"/>
  <c r="BB342" i="52"/>
  <c r="BC342" i="52"/>
  <c r="BD342" i="52"/>
  <c r="BE342" i="52"/>
  <c r="BF342" i="52"/>
  <c r="BG342" i="52"/>
  <c r="BH342" i="52"/>
  <c r="BI342" i="52"/>
  <c r="BJ342" i="52"/>
  <c r="BK342" i="52"/>
  <c r="BL342" i="52"/>
  <c r="DY342" i="52"/>
  <c r="FG342" i="52"/>
  <c r="AX343" i="52"/>
  <c r="CC343" i="52" s="1"/>
  <c r="AY343" i="52"/>
  <c r="AZ343" i="52"/>
  <c r="BA343" i="52"/>
  <c r="BB343" i="52"/>
  <c r="BC343" i="52"/>
  <c r="BD343" i="52"/>
  <c r="BE343" i="52"/>
  <c r="BF343" i="52"/>
  <c r="BG343" i="52"/>
  <c r="BH343" i="52"/>
  <c r="BI343" i="52"/>
  <c r="BJ343" i="52"/>
  <c r="BK343" i="52"/>
  <c r="CO343" i="52" s="1"/>
  <c r="FB343" i="52" s="1"/>
  <c r="BL343" i="52"/>
  <c r="DY343" i="52"/>
  <c r="FG343" i="52"/>
  <c r="AX344" i="52"/>
  <c r="CC344" i="52" s="1"/>
  <c r="AY344" i="52"/>
  <c r="AZ344" i="52"/>
  <c r="BA344" i="52"/>
  <c r="BB344" i="52"/>
  <c r="BC344" i="52"/>
  <c r="BD344" i="52"/>
  <c r="BE344" i="52"/>
  <c r="BF344" i="52"/>
  <c r="BG344" i="52"/>
  <c r="BH344" i="52"/>
  <c r="BI344" i="52"/>
  <c r="BJ344" i="52"/>
  <c r="BK344" i="52"/>
  <c r="BL344" i="52"/>
  <c r="DY344" i="52"/>
  <c r="FG344" i="52"/>
  <c r="AX345" i="52"/>
  <c r="AY345" i="52"/>
  <c r="AZ345" i="52"/>
  <c r="BA345" i="52"/>
  <c r="BB345" i="52"/>
  <c r="BC345" i="52"/>
  <c r="BD345" i="52"/>
  <c r="BE345" i="52"/>
  <c r="BF345" i="52"/>
  <c r="BG345" i="52"/>
  <c r="BH345" i="52"/>
  <c r="BI345" i="52"/>
  <c r="BJ345" i="52"/>
  <c r="BK345" i="52"/>
  <c r="BL345" i="52"/>
  <c r="DY345" i="52"/>
  <c r="FG345" i="52"/>
  <c r="AX346" i="52"/>
  <c r="AY346" i="52"/>
  <c r="AZ346" i="52"/>
  <c r="BA346" i="52"/>
  <c r="BB346" i="52"/>
  <c r="BC346" i="52"/>
  <c r="BD346" i="52"/>
  <c r="BE346" i="52"/>
  <c r="BF346" i="52"/>
  <c r="BG346" i="52"/>
  <c r="BH346" i="52"/>
  <c r="BI346" i="52"/>
  <c r="BJ346" i="52"/>
  <c r="BK346" i="52"/>
  <c r="BL346" i="52"/>
  <c r="DY346" i="52"/>
  <c r="FG346" i="52"/>
  <c r="AX347" i="52"/>
  <c r="AY347" i="52"/>
  <c r="AZ347" i="52"/>
  <c r="BA347" i="52"/>
  <c r="BB347" i="52"/>
  <c r="BC347" i="52"/>
  <c r="BD347" i="52"/>
  <c r="BE347" i="52"/>
  <c r="BF347" i="52"/>
  <c r="BG347" i="52"/>
  <c r="BH347" i="52"/>
  <c r="BI347" i="52"/>
  <c r="BJ347" i="52"/>
  <c r="BK347" i="52"/>
  <c r="BL347" i="52"/>
  <c r="DY347" i="52"/>
  <c r="FG347" i="52"/>
  <c r="AX348" i="52"/>
  <c r="CC348" i="52" s="1"/>
  <c r="AY348" i="52"/>
  <c r="AZ348" i="52"/>
  <c r="BA348" i="52"/>
  <c r="BB348" i="52"/>
  <c r="BC348" i="52"/>
  <c r="BD348" i="52"/>
  <c r="BE348" i="52"/>
  <c r="BF348" i="52"/>
  <c r="BG348" i="52"/>
  <c r="BH348" i="52"/>
  <c r="BI348" i="52"/>
  <c r="BJ348" i="52"/>
  <c r="BK348" i="52"/>
  <c r="BL348" i="52"/>
  <c r="DY348" i="52"/>
  <c r="FG348" i="52"/>
  <c r="AX349" i="52"/>
  <c r="AY349" i="52"/>
  <c r="AZ349" i="52"/>
  <c r="BA349" i="52"/>
  <c r="BB349" i="52"/>
  <c r="BC349" i="52"/>
  <c r="BD349" i="52"/>
  <c r="BE349" i="52"/>
  <c r="BF349" i="52"/>
  <c r="BG349" i="52"/>
  <c r="BH349" i="52"/>
  <c r="BI349" i="52"/>
  <c r="BJ349" i="52"/>
  <c r="BK349" i="52"/>
  <c r="BL349" i="52"/>
  <c r="DY349" i="52"/>
  <c r="FG349" i="52"/>
  <c r="AX350" i="52"/>
  <c r="AY350" i="52"/>
  <c r="AZ350" i="52"/>
  <c r="BA350" i="52"/>
  <c r="BB350" i="52"/>
  <c r="BC350" i="52"/>
  <c r="BD350" i="52"/>
  <c r="BE350" i="52"/>
  <c r="BF350" i="52"/>
  <c r="BG350" i="52"/>
  <c r="BH350" i="52"/>
  <c r="BI350" i="52"/>
  <c r="BJ350" i="52"/>
  <c r="BK350" i="52"/>
  <c r="BL350" i="52"/>
  <c r="DY350" i="52"/>
  <c r="FG350" i="52"/>
  <c r="AX351" i="52"/>
  <c r="CC351" i="52" s="1"/>
  <c r="AY351" i="52"/>
  <c r="AZ351" i="52"/>
  <c r="BA351" i="52"/>
  <c r="BB351" i="52"/>
  <c r="BC351" i="52"/>
  <c r="BD351" i="52"/>
  <c r="BE351" i="52"/>
  <c r="BF351" i="52"/>
  <c r="BG351" i="52"/>
  <c r="BH351" i="52"/>
  <c r="BI351" i="52"/>
  <c r="BJ351" i="52"/>
  <c r="BK351" i="52"/>
  <c r="BL351" i="52"/>
  <c r="DY351" i="52"/>
  <c r="FG351" i="52"/>
  <c r="AX352" i="52"/>
  <c r="CC352" i="52" s="1"/>
  <c r="AY352" i="52"/>
  <c r="AZ352" i="52"/>
  <c r="BA352" i="52"/>
  <c r="BB352" i="52"/>
  <c r="BC352" i="52"/>
  <c r="BD352" i="52"/>
  <c r="BE352" i="52"/>
  <c r="BF352" i="52"/>
  <c r="BG352" i="52"/>
  <c r="BH352" i="52"/>
  <c r="BI352" i="52"/>
  <c r="BJ352" i="52"/>
  <c r="BK352" i="52"/>
  <c r="CO352" i="52" s="1"/>
  <c r="FB352" i="52" s="1"/>
  <c r="BL352" i="52"/>
  <c r="DY352" i="52"/>
  <c r="FG352" i="52"/>
  <c r="AX353" i="52"/>
  <c r="AY353" i="52"/>
  <c r="AZ353" i="52"/>
  <c r="BA353" i="52"/>
  <c r="BB353" i="52"/>
  <c r="BC353" i="52"/>
  <c r="BD353" i="52"/>
  <c r="BE353" i="52"/>
  <c r="BF353" i="52"/>
  <c r="BG353" i="52"/>
  <c r="BH353" i="52"/>
  <c r="BI353" i="52"/>
  <c r="BJ353" i="52"/>
  <c r="BK353" i="52"/>
  <c r="BL353" i="52"/>
  <c r="DY353" i="52"/>
  <c r="FG353" i="52"/>
  <c r="AX354" i="52"/>
  <c r="CC354" i="52" s="1"/>
  <c r="AY354" i="52"/>
  <c r="AZ354" i="52"/>
  <c r="BA354" i="52"/>
  <c r="BB354" i="52"/>
  <c r="BC354" i="52"/>
  <c r="BD354" i="52"/>
  <c r="BE354" i="52"/>
  <c r="BF354" i="52"/>
  <c r="BG354" i="52"/>
  <c r="BH354" i="52"/>
  <c r="BI354" i="52"/>
  <c r="BJ354" i="52"/>
  <c r="BK354" i="52"/>
  <c r="BL354" i="52"/>
  <c r="DY354" i="52"/>
  <c r="FG354" i="52"/>
  <c r="AX355" i="52"/>
  <c r="CC355" i="52" s="1"/>
  <c r="AY355" i="52"/>
  <c r="AZ355" i="52"/>
  <c r="BA355" i="52"/>
  <c r="BB355" i="52"/>
  <c r="BC355" i="52"/>
  <c r="BD355" i="52"/>
  <c r="BE355" i="52"/>
  <c r="BF355" i="52"/>
  <c r="BG355" i="52"/>
  <c r="BH355" i="52"/>
  <c r="BI355" i="52"/>
  <c r="BJ355" i="52"/>
  <c r="BK355" i="52"/>
  <c r="BL355" i="52"/>
  <c r="DY355" i="52"/>
  <c r="FG355" i="52"/>
  <c r="AX356" i="52"/>
  <c r="AY356" i="52"/>
  <c r="AZ356" i="52"/>
  <c r="BA356" i="52"/>
  <c r="BB356" i="52"/>
  <c r="BC356" i="52"/>
  <c r="BD356" i="52"/>
  <c r="BE356" i="52"/>
  <c r="BF356" i="52"/>
  <c r="BG356" i="52"/>
  <c r="BH356" i="52"/>
  <c r="BI356" i="52"/>
  <c r="BJ356" i="52"/>
  <c r="BK356" i="52"/>
  <c r="BL356" i="52"/>
  <c r="DY356" i="52"/>
  <c r="FG356" i="52"/>
  <c r="AX357" i="52"/>
  <c r="CC357" i="52" s="1"/>
  <c r="AY357" i="52"/>
  <c r="AZ357" i="52"/>
  <c r="BA357" i="52"/>
  <c r="BB357" i="52"/>
  <c r="BC357" i="52"/>
  <c r="BD357" i="52"/>
  <c r="BE357" i="52"/>
  <c r="BF357" i="52"/>
  <c r="BG357" i="52"/>
  <c r="BH357" i="52"/>
  <c r="BI357" i="52"/>
  <c r="BJ357" i="52"/>
  <c r="BK357" i="52"/>
  <c r="BL357" i="52"/>
  <c r="DY357" i="52"/>
  <c r="FG357" i="52"/>
  <c r="AX358" i="52"/>
  <c r="AY358" i="52"/>
  <c r="AZ358" i="52"/>
  <c r="BA358" i="52"/>
  <c r="BB358" i="52"/>
  <c r="BC358" i="52"/>
  <c r="BD358" i="52"/>
  <c r="BE358" i="52"/>
  <c r="BF358" i="52"/>
  <c r="BG358" i="52"/>
  <c r="BH358" i="52"/>
  <c r="BI358" i="52"/>
  <c r="BJ358" i="52"/>
  <c r="BK358" i="52"/>
  <c r="BL358" i="52"/>
  <c r="DY358" i="52"/>
  <c r="FG358" i="52"/>
  <c r="AX359" i="52"/>
  <c r="CC359" i="52" s="1"/>
  <c r="AY359" i="52"/>
  <c r="AZ359" i="52"/>
  <c r="BA359" i="52"/>
  <c r="BB359" i="52"/>
  <c r="BC359" i="52"/>
  <c r="BD359" i="52"/>
  <c r="BE359" i="52"/>
  <c r="BF359" i="52"/>
  <c r="BG359" i="52"/>
  <c r="BH359" i="52"/>
  <c r="BI359" i="52"/>
  <c r="BJ359" i="52"/>
  <c r="BK359" i="52"/>
  <c r="BL359" i="52"/>
  <c r="DY359" i="52"/>
  <c r="FG359" i="52"/>
  <c r="AX360" i="52"/>
  <c r="CC360" i="52" s="1"/>
  <c r="AY360" i="52"/>
  <c r="AZ360" i="52"/>
  <c r="BA360" i="52"/>
  <c r="BB360" i="52"/>
  <c r="BC360" i="52"/>
  <c r="BD360" i="52"/>
  <c r="BE360" i="52"/>
  <c r="BF360" i="52"/>
  <c r="BG360" i="52"/>
  <c r="BH360" i="52"/>
  <c r="BI360" i="52"/>
  <c r="BJ360" i="52"/>
  <c r="BK360" i="52"/>
  <c r="BL360" i="52"/>
  <c r="DY360" i="52"/>
  <c r="FG360" i="52"/>
  <c r="AX361" i="52"/>
  <c r="CC361" i="52" s="1"/>
  <c r="CP361" i="52" s="1"/>
  <c r="FA361" i="52" s="1"/>
  <c r="AY361" i="52"/>
  <c r="AZ361" i="52"/>
  <c r="BA361" i="52"/>
  <c r="BB361" i="52"/>
  <c r="BC361" i="52"/>
  <c r="BD361" i="52"/>
  <c r="BE361" i="52"/>
  <c r="BF361" i="52"/>
  <c r="BG361" i="52"/>
  <c r="BH361" i="52"/>
  <c r="BI361" i="52"/>
  <c r="BJ361" i="52"/>
  <c r="BK361" i="52"/>
  <c r="BL361" i="52"/>
  <c r="DY361" i="52"/>
  <c r="FG361" i="52"/>
  <c r="AX362" i="52"/>
  <c r="CC362" i="52" s="1"/>
  <c r="AY362" i="52"/>
  <c r="AZ362" i="52"/>
  <c r="BA362" i="52"/>
  <c r="BB362" i="52"/>
  <c r="BC362" i="52"/>
  <c r="BD362" i="52"/>
  <c r="BE362" i="52"/>
  <c r="BF362" i="52"/>
  <c r="BG362" i="52"/>
  <c r="BH362" i="52"/>
  <c r="BI362" i="52"/>
  <c r="BJ362" i="52"/>
  <c r="BK362" i="52"/>
  <c r="BL362" i="52"/>
  <c r="DY362" i="52"/>
  <c r="FG362" i="52"/>
  <c r="AX363" i="52"/>
  <c r="CC363" i="52" s="1"/>
  <c r="CO363" i="52" s="1"/>
  <c r="FB363" i="52" s="1"/>
  <c r="AY363" i="52"/>
  <c r="AZ363" i="52"/>
  <c r="BA363" i="52"/>
  <c r="BB363" i="52"/>
  <c r="BC363" i="52"/>
  <c r="BD363" i="52"/>
  <c r="BE363" i="52"/>
  <c r="BF363" i="52"/>
  <c r="BG363" i="52"/>
  <c r="BH363" i="52"/>
  <c r="BI363" i="52"/>
  <c r="BJ363" i="52"/>
  <c r="BK363" i="52"/>
  <c r="BL363" i="52"/>
  <c r="DY363" i="52"/>
  <c r="FG363" i="52"/>
  <c r="AX364" i="52"/>
  <c r="CC364" i="52" s="1"/>
  <c r="AY364" i="52"/>
  <c r="AZ364" i="52"/>
  <c r="BA364" i="52"/>
  <c r="BB364" i="52"/>
  <c r="BC364" i="52"/>
  <c r="BD364" i="52"/>
  <c r="BE364" i="52"/>
  <c r="BF364" i="52"/>
  <c r="BG364" i="52"/>
  <c r="BH364" i="52"/>
  <c r="BI364" i="52"/>
  <c r="BJ364" i="52"/>
  <c r="BK364" i="52"/>
  <c r="BL364" i="52"/>
  <c r="DY364" i="52"/>
  <c r="FG364" i="52"/>
  <c r="AX365" i="52"/>
  <c r="CC365" i="52" s="1"/>
  <c r="AY365" i="52"/>
  <c r="AZ365" i="52"/>
  <c r="BA365" i="52"/>
  <c r="BB365" i="52"/>
  <c r="BC365" i="52"/>
  <c r="BD365" i="52"/>
  <c r="BE365" i="52"/>
  <c r="BF365" i="52"/>
  <c r="BG365" i="52"/>
  <c r="BH365" i="52"/>
  <c r="BI365" i="52"/>
  <c r="BJ365" i="52"/>
  <c r="BK365" i="52"/>
  <c r="BL365" i="52"/>
  <c r="DY365" i="52"/>
  <c r="FG365" i="52"/>
  <c r="AX366" i="52"/>
  <c r="AY366" i="52"/>
  <c r="AZ366" i="52"/>
  <c r="BA366" i="52"/>
  <c r="BB366" i="52"/>
  <c r="BC366" i="52"/>
  <c r="BD366" i="52"/>
  <c r="BE366" i="52"/>
  <c r="BF366" i="52"/>
  <c r="BG366" i="52"/>
  <c r="BH366" i="52"/>
  <c r="BI366" i="52"/>
  <c r="BJ366" i="52"/>
  <c r="BK366" i="52"/>
  <c r="BL366" i="52"/>
  <c r="DY366" i="52"/>
  <c r="FG366" i="52"/>
  <c r="AX367" i="52"/>
  <c r="CC367" i="52" s="1"/>
  <c r="AY367" i="52"/>
  <c r="AZ367" i="52"/>
  <c r="BA367" i="52"/>
  <c r="BB367" i="52"/>
  <c r="BC367" i="52"/>
  <c r="BD367" i="52"/>
  <c r="BE367" i="52"/>
  <c r="BF367" i="52"/>
  <c r="BG367" i="52"/>
  <c r="BH367" i="52"/>
  <c r="BI367" i="52"/>
  <c r="BJ367" i="52"/>
  <c r="BK367" i="52"/>
  <c r="BL367" i="52"/>
  <c r="DY367" i="52"/>
  <c r="FG367" i="52"/>
  <c r="AX368" i="52"/>
  <c r="CC368" i="52" s="1"/>
  <c r="AY368" i="52"/>
  <c r="AZ368" i="52"/>
  <c r="BA368" i="52"/>
  <c r="BB368" i="52"/>
  <c r="BC368" i="52"/>
  <c r="BD368" i="52"/>
  <c r="BE368" i="52"/>
  <c r="BF368" i="52"/>
  <c r="BG368" i="52"/>
  <c r="BH368" i="52"/>
  <c r="BI368" i="52"/>
  <c r="BJ368" i="52"/>
  <c r="BK368" i="52"/>
  <c r="BL368" i="52"/>
  <c r="DY368" i="52"/>
  <c r="FG368" i="52"/>
  <c r="AX369" i="52"/>
  <c r="CC369" i="52" s="1"/>
  <c r="AY369" i="52"/>
  <c r="AZ369" i="52"/>
  <c r="BA369" i="52"/>
  <c r="BB369" i="52"/>
  <c r="BC369" i="52"/>
  <c r="BD369" i="52"/>
  <c r="BE369" i="52"/>
  <c r="BF369" i="52"/>
  <c r="BG369" i="52"/>
  <c r="BH369" i="52"/>
  <c r="BI369" i="52"/>
  <c r="BJ369" i="52"/>
  <c r="BK369" i="52"/>
  <c r="BL369" i="52"/>
  <c r="DY369" i="52"/>
  <c r="FG369" i="52"/>
  <c r="AX370" i="52"/>
  <c r="CC370" i="52" s="1"/>
  <c r="AY370" i="52"/>
  <c r="AZ370" i="52"/>
  <c r="BA370" i="52"/>
  <c r="BB370" i="52"/>
  <c r="BC370" i="52"/>
  <c r="BD370" i="52"/>
  <c r="BE370" i="52"/>
  <c r="BF370" i="52"/>
  <c r="BG370" i="52"/>
  <c r="BH370" i="52"/>
  <c r="BI370" i="52"/>
  <c r="BJ370" i="52"/>
  <c r="BK370" i="52"/>
  <c r="BL370" i="52"/>
  <c r="DY370" i="52"/>
  <c r="FG370" i="52"/>
  <c r="AX371" i="52"/>
  <c r="AY371" i="52"/>
  <c r="AZ371" i="52"/>
  <c r="BA371" i="52"/>
  <c r="BB371" i="52"/>
  <c r="BC371" i="52"/>
  <c r="BD371" i="52"/>
  <c r="BE371" i="52"/>
  <c r="BF371" i="52"/>
  <c r="BG371" i="52"/>
  <c r="BH371" i="52"/>
  <c r="BI371" i="52"/>
  <c r="BJ371" i="52"/>
  <c r="BK371" i="52"/>
  <c r="BL371" i="52"/>
  <c r="CC371" i="52"/>
  <c r="DY371" i="52"/>
  <c r="FG371" i="52"/>
  <c r="AX372" i="52"/>
  <c r="CC372" i="52" s="1"/>
  <c r="AY372" i="52"/>
  <c r="AZ372" i="52"/>
  <c r="BA372" i="52"/>
  <c r="BB372" i="52"/>
  <c r="BC372" i="52"/>
  <c r="BD372" i="52"/>
  <c r="BE372" i="52"/>
  <c r="BF372" i="52"/>
  <c r="BG372" i="52"/>
  <c r="BH372" i="52"/>
  <c r="BI372" i="52"/>
  <c r="BJ372" i="52"/>
  <c r="BK372" i="52"/>
  <c r="BL372" i="52"/>
  <c r="DY372" i="52"/>
  <c r="FG372" i="52"/>
  <c r="AX373" i="52"/>
  <c r="CC373" i="52" s="1"/>
  <c r="AY373" i="52"/>
  <c r="AZ373" i="52"/>
  <c r="BA373" i="52"/>
  <c r="BB373" i="52"/>
  <c r="BC373" i="52"/>
  <c r="BD373" i="52"/>
  <c r="BE373" i="52"/>
  <c r="BF373" i="52"/>
  <c r="BG373" i="52"/>
  <c r="BH373" i="52"/>
  <c r="BI373" i="52"/>
  <c r="BJ373" i="52"/>
  <c r="BK373" i="52"/>
  <c r="BL373" i="52"/>
  <c r="DY373" i="52"/>
  <c r="FG373" i="52"/>
  <c r="AX374" i="52"/>
  <c r="CC374" i="52" s="1"/>
  <c r="AY374" i="52"/>
  <c r="AZ374" i="52"/>
  <c r="BA374" i="52"/>
  <c r="BB374" i="52"/>
  <c r="BC374" i="52"/>
  <c r="BD374" i="52"/>
  <c r="BE374" i="52"/>
  <c r="BF374" i="52"/>
  <c r="BG374" i="52"/>
  <c r="BH374" i="52"/>
  <c r="BI374" i="52"/>
  <c r="BJ374" i="52"/>
  <c r="BK374" i="52"/>
  <c r="BL374" i="52"/>
  <c r="DY374" i="52"/>
  <c r="FG374" i="52"/>
  <c r="AX375" i="52"/>
  <c r="CC375" i="52" s="1"/>
  <c r="AY375" i="52"/>
  <c r="AZ375" i="52"/>
  <c r="BA375" i="52"/>
  <c r="BB375" i="52"/>
  <c r="BC375" i="52"/>
  <c r="BD375" i="52"/>
  <c r="BE375" i="52"/>
  <c r="BF375" i="52"/>
  <c r="BG375" i="52"/>
  <c r="BH375" i="52"/>
  <c r="BI375" i="52"/>
  <c r="BJ375" i="52"/>
  <c r="BK375" i="52"/>
  <c r="BL375" i="52"/>
  <c r="DY375" i="52"/>
  <c r="FG375" i="52"/>
  <c r="AX376" i="52"/>
  <c r="CC376" i="52" s="1"/>
  <c r="AY376" i="52"/>
  <c r="AZ376" i="52"/>
  <c r="BA376" i="52"/>
  <c r="BB376" i="52"/>
  <c r="BC376" i="52"/>
  <c r="BD376" i="52"/>
  <c r="BE376" i="52"/>
  <c r="BF376" i="52"/>
  <c r="BG376" i="52"/>
  <c r="BH376" i="52"/>
  <c r="BI376" i="52"/>
  <c r="BJ376" i="52"/>
  <c r="BK376" i="52"/>
  <c r="BL376" i="52"/>
  <c r="DY376" i="52"/>
  <c r="FG376" i="52"/>
  <c r="AX377" i="52"/>
  <c r="CC377" i="52" s="1"/>
  <c r="AY377" i="52"/>
  <c r="AZ377" i="52"/>
  <c r="BA377" i="52"/>
  <c r="BB377" i="52"/>
  <c r="BC377" i="52"/>
  <c r="BD377" i="52"/>
  <c r="BE377" i="52"/>
  <c r="BF377" i="52"/>
  <c r="BG377" i="52"/>
  <c r="BH377" i="52"/>
  <c r="BI377" i="52"/>
  <c r="BJ377" i="52"/>
  <c r="BK377" i="52"/>
  <c r="BL377" i="52"/>
  <c r="DY377" i="52"/>
  <c r="FG377" i="52"/>
  <c r="AX378" i="52"/>
  <c r="CC378" i="52" s="1"/>
  <c r="AY378" i="52"/>
  <c r="AZ378" i="52"/>
  <c r="BA378" i="52"/>
  <c r="BB378" i="52"/>
  <c r="BC378" i="52"/>
  <c r="BD378" i="52"/>
  <c r="BE378" i="52"/>
  <c r="BF378" i="52"/>
  <c r="BG378" i="52"/>
  <c r="BH378" i="52"/>
  <c r="BI378" i="52"/>
  <c r="BJ378" i="52"/>
  <c r="BK378" i="52"/>
  <c r="BL378" i="52"/>
  <c r="DY378" i="52"/>
  <c r="FG378" i="52"/>
  <c r="AX379" i="52"/>
  <c r="AY379" i="52"/>
  <c r="AZ379" i="52"/>
  <c r="BA379" i="52"/>
  <c r="BB379" i="52"/>
  <c r="BC379" i="52"/>
  <c r="BD379" i="52"/>
  <c r="BE379" i="52"/>
  <c r="BF379" i="52"/>
  <c r="BG379" i="52"/>
  <c r="BH379" i="52"/>
  <c r="BI379" i="52"/>
  <c r="BJ379" i="52"/>
  <c r="BK379" i="52"/>
  <c r="BL379" i="52"/>
  <c r="CC379" i="52"/>
  <c r="DY379" i="52"/>
  <c r="FG379" i="52"/>
  <c r="AX380" i="52"/>
  <c r="AY380" i="52"/>
  <c r="AZ380" i="52"/>
  <c r="BA380" i="52"/>
  <c r="BB380" i="52"/>
  <c r="BC380" i="52"/>
  <c r="BD380" i="52"/>
  <c r="BE380" i="52"/>
  <c r="BF380" i="52"/>
  <c r="BG380" i="52"/>
  <c r="BH380" i="52"/>
  <c r="BI380" i="52"/>
  <c r="BJ380" i="52"/>
  <c r="BK380" i="52"/>
  <c r="BL380" i="52"/>
  <c r="DY380" i="52"/>
  <c r="FG380" i="52"/>
  <c r="AX381" i="52"/>
  <c r="CC381" i="52" s="1"/>
  <c r="AY381" i="52"/>
  <c r="AZ381" i="52"/>
  <c r="BA381" i="52"/>
  <c r="BB381" i="52"/>
  <c r="BC381" i="52"/>
  <c r="BD381" i="52"/>
  <c r="BE381" i="52"/>
  <c r="BF381" i="52"/>
  <c r="BG381" i="52"/>
  <c r="BH381" i="52"/>
  <c r="BI381" i="52"/>
  <c r="BJ381" i="52"/>
  <c r="BK381" i="52"/>
  <c r="BL381" i="52"/>
  <c r="DY381" i="52"/>
  <c r="FG381" i="52"/>
  <c r="AX382" i="52"/>
  <c r="CC382" i="52" s="1"/>
  <c r="AY382" i="52"/>
  <c r="AZ382" i="52"/>
  <c r="BA382" i="52"/>
  <c r="BB382" i="52"/>
  <c r="BC382" i="52"/>
  <c r="BD382" i="52"/>
  <c r="BE382" i="52"/>
  <c r="BF382" i="52"/>
  <c r="BG382" i="52"/>
  <c r="BH382" i="52"/>
  <c r="BI382" i="52"/>
  <c r="BJ382" i="52"/>
  <c r="BK382" i="52"/>
  <c r="BL382" i="52"/>
  <c r="DY382" i="52"/>
  <c r="FG382" i="52"/>
  <c r="AX383" i="52"/>
  <c r="AY383" i="52"/>
  <c r="AZ383" i="52"/>
  <c r="BA383" i="52"/>
  <c r="BB383" i="52"/>
  <c r="BC383" i="52"/>
  <c r="BD383" i="52"/>
  <c r="BE383" i="52"/>
  <c r="BF383" i="52"/>
  <c r="BG383" i="52"/>
  <c r="BH383" i="52"/>
  <c r="BI383" i="52"/>
  <c r="BJ383" i="52"/>
  <c r="BK383" i="52"/>
  <c r="BL383" i="52"/>
  <c r="DY383" i="52"/>
  <c r="FG383" i="52"/>
  <c r="AX384" i="52"/>
  <c r="CC384" i="52" s="1"/>
  <c r="AY384" i="52"/>
  <c r="AZ384" i="52"/>
  <c r="BA384" i="52"/>
  <c r="BB384" i="52"/>
  <c r="BC384" i="52"/>
  <c r="BD384" i="52"/>
  <c r="BE384" i="52"/>
  <c r="BF384" i="52"/>
  <c r="BG384" i="52"/>
  <c r="BH384" i="52"/>
  <c r="BI384" i="52"/>
  <c r="BJ384" i="52"/>
  <c r="BK384" i="52"/>
  <c r="BL384" i="52"/>
  <c r="DY384" i="52"/>
  <c r="FG384" i="52"/>
  <c r="AX385" i="52"/>
  <c r="AY385" i="52"/>
  <c r="AZ385" i="52"/>
  <c r="BA385" i="52"/>
  <c r="BB385" i="52"/>
  <c r="BC385" i="52"/>
  <c r="BD385" i="52"/>
  <c r="BE385" i="52"/>
  <c r="BF385" i="52"/>
  <c r="BG385" i="52"/>
  <c r="BH385" i="52"/>
  <c r="BI385" i="52"/>
  <c r="BJ385" i="52"/>
  <c r="BK385" i="52"/>
  <c r="BL385" i="52"/>
  <c r="CC385" i="52"/>
  <c r="DY385" i="52"/>
  <c r="FG385" i="52"/>
  <c r="AX386" i="52"/>
  <c r="CC386" i="52" s="1"/>
  <c r="AY386" i="52"/>
  <c r="AZ386" i="52"/>
  <c r="BA386" i="52"/>
  <c r="BB386" i="52"/>
  <c r="BC386" i="52"/>
  <c r="BD386" i="52"/>
  <c r="BE386" i="52"/>
  <c r="BF386" i="52"/>
  <c r="BG386" i="52"/>
  <c r="BH386" i="52"/>
  <c r="BI386" i="52"/>
  <c r="BJ386" i="52"/>
  <c r="BK386" i="52"/>
  <c r="BL386" i="52"/>
  <c r="DY386" i="52"/>
  <c r="FG386" i="52"/>
  <c r="AX387" i="52"/>
  <c r="CC387" i="52" s="1"/>
  <c r="AY387" i="52"/>
  <c r="AZ387" i="52"/>
  <c r="BA387" i="52"/>
  <c r="BB387" i="52"/>
  <c r="BC387" i="52"/>
  <c r="BD387" i="52"/>
  <c r="BE387" i="52"/>
  <c r="BF387" i="52"/>
  <c r="BG387" i="52"/>
  <c r="BH387" i="52"/>
  <c r="BI387" i="52"/>
  <c r="BJ387" i="52"/>
  <c r="BK387" i="52"/>
  <c r="BL387" i="52"/>
  <c r="DY387" i="52"/>
  <c r="FG387" i="52"/>
  <c r="AX388" i="52"/>
  <c r="AY388" i="52"/>
  <c r="AZ388" i="52"/>
  <c r="BA388" i="52"/>
  <c r="BB388" i="52"/>
  <c r="BC388" i="52"/>
  <c r="BD388" i="52"/>
  <c r="BE388" i="52"/>
  <c r="BF388" i="52"/>
  <c r="BG388" i="52"/>
  <c r="BH388" i="52"/>
  <c r="BI388" i="52"/>
  <c r="BJ388" i="52"/>
  <c r="BK388" i="52"/>
  <c r="BL388" i="52"/>
  <c r="DY388" i="52"/>
  <c r="FG388" i="52"/>
  <c r="AX389" i="52"/>
  <c r="AY389" i="52"/>
  <c r="AZ389" i="52"/>
  <c r="BA389" i="52"/>
  <c r="BB389" i="52"/>
  <c r="BC389" i="52"/>
  <c r="BD389" i="52"/>
  <c r="BE389" i="52"/>
  <c r="BF389" i="52"/>
  <c r="BG389" i="52"/>
  <c r="BH389" i="52"/>
  <c r="BI389" i="52"/>
  <c r="BJ389" i="52"/>
  <c r="BK389" i="52"/>
  <c r="BL389" i="52"/>
  <c r="DY389" i="52"/>
  <c r="FG389" i="52"/>
  <c r="AX390" i="52"/>
  <c r="CC390" i="52" s="1"/>
  <c r="AY390" i="52"/>
  <c r="AZ390" i="52"/>
  <c r="BA390" i="52"/>
  <c r="BB390" i="52"/>
  <c r="BC390" i="52"/>
  <c r="BD390" i="52"/>
  <c r="BE390" i="52"/>
  <c r="BF390" i="52"/>
  <c r="BG390" i="52"/>
  <c r="BH390" i="52"/>
  <c r="BI390" i="52"/>
  <c r="BJ390" i="52"/>
  <c r="BK390" i="52"/>
  <c r="BL390" i="52"/>
  <c r="DY390" i="52"/>
  <c r="FG390" i="52"/>
  <c r="AX391" i="52"/>
  <c r="CC391" i="52" s="1"/>
  <c r="AY391" i="52"/>
  <c r="AZ391" i="52"/>
  <c r="BA391" i="52"/>
  <c r="BB391" i="52"/>
  <c r="BC391" i="52"/>
  <c r="BD391" i="52"/>
  <c r="BE391" i="52"/>
  <c r="BF391" i="52"/>
  <c r="BG391" i="52"/>
  <c r="BH391" i="52"/>
  <c r="BI391" i="52"/>
  <c r="BJ391" i="52"/>
  <c r="BK391" i="52"/>
  <c r="BL391" i="52"/>
  <c r="DY391" i="52"/>
  <c r="FG391" i="52"/>
  <c r="AX392" i="52"/>
  <c r="CC392" i="52" s="1"/>
  <c r="AY392" i="52"/>
  <c r="AZ392" i="52"/>
  <c r="BA392" i="52"/>
  <c r="BB392" i="52"/>
  <c r="BC392" i="52"/>
  <c r="BD392" i="52"/>
  <c r="BE392" i="52"/>
  <c r="BF392" i="52"/>
  <c r="BG392" i="52"/>
  <c r="BH392" i="52"/>
  <c r="BI392" i="52"/>
  <c r="BJ392" i="52"/>
  <c r="BK392" i="52"/>
  <c r="BL392" i="52"/>
  <c r="DY392" i="52"/>
  <c r="FG392" i="52"/>
  <c r="AX393" i="52"/>
  <c r="CC393" i="52" s="1"/>
  <c r="AY393" i="52"/>
  <c r="AZ393" i="52"/>
  <c r="BA393" i="52"/>
  <c r="BB393" i="52"/>
  <c r="BC393" i="52"/>
  <c r="BD393" i="52"/>
  <c r="BE393" i="52"/>
  <c r="BF393" i="52"/>
  <c r="BG393" i="52"/>
  <c r="BH393" i="52"/>
  <c r="BI393" i="52"/>
  <c r="BJ393" i="52"/>
  <c r="BK393" i="52"/>
  <c r="BL393" i="52"/>
  <c r="DY393" i="52"/>
  <c r="FG393" i="52"/>
  <c r="AX394" i="52"/>
  <c r="CC394" i="52" s="1"/>
  <c r="AY394" i="52"/>
  <c r="AZ394" i="52"/>
  <c r="BA394" i="52"/>
  <c r="BB394" i="52"/>
  <c r="BC394" i="52"/>
  <c r="BD394" i="52"/>
  <c r="BE394" i="52"/>
  <c r="BF394" i="52"/>
  <c r="BG394" i="52"/>
  <c r="BH394" i="52"/>
  <c r="BI394" i="52"/>
  <c r="BJ394" i="52"/>
  <c r="BK394" i="52"/>
  <c r="BL394" i="52"/>
  <c r="DY394" i="52"/>
  <c r="FG394" i="52"/>
  <c r="AX395" i="52"/>
  <c r="CC395" i="52" s="1"/>
  <c r="AY395" i="52"/>
  <c r="AZ395" i="52"/>
  <c r="BA395" i="52"/>
  <c r="BB395" i="52"/>
  <c r="BC395" i="52"/>
  <c r="BD395" i="52"/>
  <c r="BE395" i="52"/>
  <c r="BF395" i="52"/>
  <c r="BG395" i="52"/>
  <c r="BH395" i="52"/>
  <c r="BI395" i="52"/>
  <c r="BJ395" i="52"/>
  <c r="BK395" i="52"/>
  <c r="BL395" i="52"/>
  <c r="DY395" i="52"/>
  <c r="FG395" i="52"/>
  <c r="AX396" i="52"/>
  <c r="CC396" i="52" s="1"/>
  <c r="AY396" i="52"/>
  <c r="AZ396" i="52"/>
  <c r="BA396" i="52"/>
  <c r="CN396" i="52" s="1"/>
  <c r="FE396" i="52" s="1"/>
  <c r="BB396" i="52"/>
  <c r="BC396" i="52"/>
  <c r="BD396" i="52"/>
  <c r="BE396" i="52"/>
  <c r="BF396" i="52"/>
  <c r="BG396" i="52"/>
  <c r="BH396" i="52"/>
  <c r="BI396" i="52"/>
  <c r="BJ396" i="52"/>
  <c r="BK396" i="52"/>
  <c r="BL396" i="52"/>
  <c r="CP396" i="52" s="1"/>
  <c r="FA396" i="52" s="1"/>
  <c r="DY396" i="52"/>
  <c r="FG396" i="52"/>
  <c r="AX397" i="52"/>
  <c r="CC397" i="52" s="1"/>
  <c r="CP397" i="52" s="1"/>
  <c r="FA397" i="52" s="1"/>
  <c r="AY397" i="52"/>
  <c r="AZ397" i="52"/>
  <c r="BA397" i="52"/>
  <c r="BB397" i="52"/>
  <c r="BC397" i="52"/>
  <c r="BD397" i="52"/>
  <c r="BE397" i="52"/>
  <c r="BF397" i="52"/>
  <c r="BG397" i="52"/>
  <c r="BH397" i="52"/>
  <c r="BI397" i="52"/>
  <c r="BJ397" i="52"/>
  <c r="BK397" i="52"/>
  <c r="BL397" i="52"/>
  <c r="DY397" i="52"/>
  <c r="FG397" i="52"/>
  <c r="AX398" i="52"/>
  <c r="CC398" i="52" s="1"/>
  <c r="AY398" i="52"/>
  <c r="AZ398" i="52"/>
  <c r="BA398" i="52"/>
  <c r="BB398" i="52"/>
  <c r="BC398" i="52"/>
  <c r="BD398" i="52"/>
  <c r="BE398" i="52"/>
  <c r="BF398" i="52"/>
  <c r="BG398" i="52"/>
  <c r="BH398" i="52"/>
  <c r="BI398" i="52"/>
  <c r="BJ398" i="52"/>
  <c r="BK398" i="52"/>
  <c r="BL398" i="52"/>
  <c r="DY398" i="52"/>
  <c r="FG398" i="52"/>
  <c r="AX399" i="52"/>
  <c r="AY399" i="52"/>
  <c r="AZ399" i="52"/>
  <c r="BA399" i="52"/>
  <c r="BB399" i="52"/>
  <c r="BC399" i="52"/>
  <c r="BD399" i="52"/>
  <c r="BE399" i="52"/>
  <c r="BF399" i="52"/>
  <c r="BG399" i="52"/>
  <c r="BH399" i="52"/>
  <c r="BI399" i="52"/>
  <c r="BJ399" i="52"/>
  <c r="BK399" i="52"/>
  <c r="BL399" i="52"/>
  <c r="DY399" i="52"/>
  <c r="FG399" i="52"/>
  <c r="AX400" i="52"/>
  <c r="CC400" i="52" s="1"/>
  <c r="AY400" i="52"/>
  <c r="AZ400" i="52"/>
  <c r="BA400" i="52"/>
  <c r="BB400" i="52"/>
  <c r="BC400" i="52"/>
  <c r="BD400" i="52"/>
  <c r="BE400" i="52"/>
  <c r="BF400" i="52"/>
  <c r="BG400" i="52"/>
  <c r="BH400" i="52"/>
  <c r="BI400" i="52"/>
  <c r="BJ400" i="52"/>
  <c r="BK400" i="52"/>
  <c r="BL400" i="52"/>
  <c r="DY400" i="52"/>
  <c r="FG400" i="52"/>
  <c r="AX401" i="52"/>
  <c r="AY401" i="52"/>
  <c r="AZ401" i="52"/>
  <c r="BA401" i="52"/>
  <c r="BB401" i="52"/>
  <c r="BC401" i="52"/>
  <c r="BD401" i="52"/>
  <c r="BE401" i="52"/>
  <c r="BF401" i="52"/>
  <c r="BG401" i="52"/>
  <c r="BH401" i="52"/>
  <c r="BI401" i="52"/>
  <c r="BJ401" i="52"/>
  <c r="BK401" i="52"/>
  <c r="BL401" i="52"/>
  <c r="DY401" i="52"/>
  <c r="FG401" i="52"/>
  <c r="AX402" i="52"/>
  <c r="CC402" i="52" s="1"/>
  <c r="AY402" i="52"/>
  <c r="AZ402" i="52"/>
  <c r="BA402" i="52"/>
  <c r="BB402" i="52"/>
  <c r="BC402" i="52"/>
  <c r="BD402" i="52"/>
  <c r="BE402" i="52"/>
  <c r="BF402" i="52"/>
  <c r="BG402" i="52"/>
  <c r="BH402" i="52"/>
  <c r="BI402" i="52"/>
  <c r="BJ402" i="52"/>
  <c r="BK402" i="52"/>
  <c r="BL402" i="52"/>
  <c r="DY402" i="52"/>
  <c r="FG402" i="52"/>
  <c r="AX403" i="52"/>
  <c r="AY403" i="52"/>
  <c r="AZ403" i="52"/>
  <c r="BA403" i="52"/>
  <c r="BB403" i="52"/>
  <c r="BC403" i="52"/>
  <c r="BD403" i="52"/>
  <c r="BE403" i="52"/>
  <c r="BF403" i="52"/>
  <c r="BG403" i="52"/>
  <c r="BH403" i="52"/>
  <c r="BI403" i="52"/>
  <c r="BJ403" i="52"/>
  <c r="BK403" i="52"/>
  <c r="BL403" i="52"/>
  <c r="DY403" i="52"/>
  <c r="FG403" i="52"/>
  <c r="AX404" i="52"/>
  <c r="CC404" i="52" s="1"/>
  <c r="AY404" i="52"/>
  <c r="AZ404" i="52"/>
  <c r="BA404" i="52"/>
  <c r="CN404" i="52" s="1"/>
  <c r="FE404" i="52" s="1"/>
  <c r="BB404" i="52"/>
  <c r="BC404" i="52"/>
  <c r="BD404" i="52"/>
  <c r="BE404" i="52"/>
  <c r="BF404" i="52"/>
  <c r="BG404" i="52"/>
  <c r="BH404" i="52"/>
  <c r="BI404" i="52"/>
  <c r="BJ404" i="52"/>
  <c r="BK404" i="52"/>
  <c r="BL404" i="52"/>
  <c r="DY404" i="52"/>
  <c r="FG404" i="52"/>
  <c r="AX405" i="52"/>
  <c r="CC405" i="52" s="1"/>
  <c r="AY405" i="52"/>
  <c r="AZ405" i="52"/>
  <c r="BA405" i="52"/>
  <c r="BB405" i="52"/>
  <c r="BC405" i="52"/>
  <c r="BD405" i="52"/>
  <c r="BE405" i="52"/>
  <c r="BF405" i="52"/>
  <c r="BG405" i="52"/>
  <c r="BH405" i="52"/>
  <c r="BI405" i="52"/>
  <c r="BJ405" i="52"/>
  <c r="BK405" i="52"/>
  <c r="BL405" i="52"/>
  <c r="DY405" i="52"/>
  <c r="FG405" i="52"/>
  <c r="AX406" i="52"/>
  <c r="CC406" i="52" s="1"/>
  <c r="CO406" i="52" s="1"/>
  <c r="FB406" i="52" s="1"/>
  <c r="AY406" i="52"/>
  <c r="AZ406" i="52"/>
  <c r="BA406" i="52"/>
  <c r="BB406" i="52"/>
  <c r="BC406" i="52"/>
  <c r="BD406" i="52"/>
  <c r="BE406" i="52"/>
  <c r="BF406" i="52"/>
  <c r="BG406" i="52"/>
  <c r="BH406" i="52"/>
  <c r="BI406" i="52"/>
  <c r="BJ406" i="52"/>
  <c r="BK406" i="52"/>
  <c r="BL406" i="52"/>
  <c r="DY406" i="52"/>
  <c r="FG406" i="52"/>
  <c r="AX407" i="52"/>
  <c r="AY407" i="52"/>
  <c r="AZ407" i="52"/>
  <c r="BA407" i="52"/>
  <c r="BB407" i="52"/>
  <c r="BC407" i="52"/>
  <c r="BD407" i="52"/>
  <c r="BE407" i="52"/>
  <c r="BF407" i="52"/>
  <c r="BG407" i="52"/>
  <c r="BH407" i="52"/>
  <c r="BI407" i="52"/>
  <c r="BJ407" i="52"/>
  <c r="BK407" i="52"/>
  <c r="BL407" i="52"/>
  <c r="CC407" i="52"/>
  <c r="CN407" i="52" s="1"/>
  <c r="FE407" i="52" s="1"/>
  <c r="DY407" i="52"/>
  <c r="FG407" i="52"/>
  <c r="AX408" i="52"/>
  <c r="CC408" i="52" s="1"/>
  <c r="AY408" i="52"/>
  <c r="AZ408" i="52"/>
  <c r="BA408" i="52"/>
  <c r="BB408" i="52"/>
  <c r="BC408" i="52"/>
  <c r="BD408" i="52"/>
  <c r="BE408" i="52"/>
  <c r="BF408" i="52"/>
  <c r="BG408" i="52"/>
  <c r="BH408" i="52"/>
  <c r="BI408" i="52"/>
  <c r="BJ408" i="52"/>
  <c r="BK408" i="52"/>
  <c r="BL408" i="52"/>
  <c r="DY408" i="52"/>
  <c r="FG408" i="52"/>
  <c r="AX409" i="52"/>
  <c r="CC409" i="52" s="1"/>
  <c r="AY409" i="52"/>
  <c r="AZ409" i="52"/>
  <c r="BA409" i="52"/>
  <c r="BB409" i="52"/>
  <c r="BC409" i="52"/>
  <c r="BD409" i="52"/>
  <c r="BE409" i="52"/>
  <c r="BF409" i="52"/>
  <c r="BG409" i="52"/>
  <c r="BH409" i="52"/>
  <c r="BI409" i="52"/>
  <c r="BJ409" i="52"/>
  <c r="BK409" i="52"/>
  <c r="BL409" i="52"/>
  <c r="DY409" i="52"/>
  <c r="FG409" i="52"/>
  <c r="AX410" i="52"/>
  <c r="CC410" i="52" s="1"/>
  <c r="AY410" i="52"/>
  <c r="AZ410" i="52"/>
  <c r="BA410" i="52"/>
  <c r="BB410" i="52"/>
  <c r="BC410" i="52"/>
  <c r="BD410" i="52"/>
  <c r="BE410" i="52"/>
  <c r="BF410" i="52"/>
  <c r="BG410" i="52"/>
  <c r="BH410" i="52"/>
  <c r="BI410" i="52"/>
  <c r="BJ410" i="52"/>
  <c r="BK410" i="52"/>
  <c r="BL410" i="52"/>
  <c r="CP410" i="52" s="1"/>
  <c r="FA410" i="52" s="1"/>
  <c r="DY410" i="52"/>
  <c r="FG410" i="52"/>
  <c r="AX411" i="52"/>
  <c r="CC411" i="52" s="1"/>
  <c r="CP411" i="52" s="1"/>
  <c r="FA411" i="52" s="1"/>
  <c r="AY411" i="52"/>
  <c r="AZ411" i="52"/>
  <c r="BA411" i="52"/>
  <c r="BB411" i="52"/>
  <c r="BC411" i="52"/>
  <c r="BD411" i="52"/>
  <c r="BE411" i="52"/>
  <c r="BF411" i="52"/>
  <c r="BG411" i="52"/>
  <c r="BH411" i="52"/>
  <c r="BI411" i="52"/>
  <c r="BJ411" i="52"/>
  <c r="BK411" i="52"/>
  <c r="BL411" i="52"/>
  <c r="DY411" i="52"/>
  <c r="FG411" i="52"/>
  <c r="AX412" i="52"/>
  <c r="CC412" i="52" s="1"/>
  <c r="CN412" i="52" s="1"/>
  <c r="FE412" i="52" s="1"/>
  <c r="AY412" i="52"/>
  <c r="AZ412" i="52"/>
  <c r="BA412" i="52"/>
  <c r="BB412" i="52"/>
  <c r="BC412" i="52"/>
  <c r="BD412" i="52"/>
  <c r="BE412" i="52"/>
  <c r="BF412" i="52"/>
  <c r="BG412" i="52"/>
  <c r="BH412" i="52"/>
  <c r="BI412" i="52"/>
  <c r="BJ412" i="52"/>
  <c r="BK412" i="52"/>
  <c r="BL412" i="52"/>
  <c r="DY412" i="52"/>
  <c r="FG412" i="52"/>
  <c r="AX413" i="52"/>
  <c r="CC413" i="52" s="1"/>
  <c r="AY413" i="52"/>
  <c r="AZ413" i="52"/>
  <c r="BA413" i="52"/>
  <c r="BB413" i="52"/>
  <c r="BC413" i="52"/>
  <c r="BD413" i="52"/>
  <c r="BE413" i="52"/>
  <c r="BF413" i="52"/>
  <c r="BG413" i="52"/>
  <c r="BH413" i="52"/>
  <c r="BI413" i="52"/>
  <c r="BJ413" i="52"/>
  <c r="BK413" i="52"/>
  <c r="BL413" i="52"/>
  <c r="CP413" i="52" s="1"/>
  <c r="FA413" i="52" s="1"/>
  <c r="DY413" i="52"/>
  <c r="FG413" i="52"/>
  <c r="AX414" i="52"/>
  <c r="CC414" i="52" s="1"/>
  <c r="AY414" i="52"/>
  <c r="AZ414" i="52"/>
  <c r="BA414" i="52"/>
  <c r="BB414" i="52"/>
  <c r="BC414" i="52"/>
  <c r="BD414" i="52"/>
  <c r="BE414" i="52"/>
  <c r="BF414" i="52"/>
  <c r="BG414" i="52"/>
  <c r="BH414" i="52"/>
  <c r="BI414" i="52"/>
  <c r="BJ414" i="52"/>
  <c r="BK414" i="52"/>
  <c r="BL414" i="52"/>
  <c r="DY414" i="52"/>
  <c r="FG414" i="52"/>
  <c r="AX415" i="52"/>
  <c r="AY415" i="52"/>
  <c r="AZ415" i="52"/>
  <c r="BA415" i="52"/>
  <c r="BB415" i="52"/>
  <c r="BC415" i="52"/>
  <c r="BD415" i="52"/>
  <c r="BE415" i="52"/>
  <c r="BF415" i="52"/>
  <c r="BG415" i="52"/>
  <c r="BH415" i="52"/>
  <c r="BI415" i="52"/>
  <c r="BJ415" i="52"/>
  <c r="BK415" i="52"/>
  <c r="BL415" i="52"/>
  <c r="CC415" i="52"/>
  <c r="DY415" i="52"/>
  <c r="FG415" i="52"/>
  <c r="AX416" i="52"/>
  <c r="CC416" i="52" s="1"/>
  <c r="AY416" i="52"/>
  <c r="AZ416" i="52"/>
  <c r="BA416" i="52"/>
  <c r="BB416" i="52"/>
  <c r="BC416" i="52"/>
  <c r="BD416" i="52"/>
  <c r="BE416" i="52"/>
  <c r="BF416" i="52"/>
  <c r="BG416" i="52"/>
  <c r="BH416" i="52"/>
  <c r="BI416" i="52"/>
  <c r="BJ416" i="52"/>
  <c r="BK416" i="52"/>
  <c r="BL416" i="52"/>
  <c r="DY416" i="52"/>
  <c r="FG416" i="52"/>
  <c r="AX417" i="52"/>
  <c r="CC417" i="52" s="1"/>
  <c r="AY417" i="52"/>
  <c r="AZ417" i="52"/>
  <c r="BA417" i="52"/>
  <c r="BB417" i="52"/>
  <c r="BC417" i="52"/>
  <c r="BD417" i="52"/>
  <c r="BE417" i="52"/>
  <c r="BF417" i="52"/>
  <c r="BG417" i="52"/>
  <c r="BH417" i="52"/>
  <c r="BI417" i="52"/>
  <c r="BJ417" i="52"/>
  <c r="BK417" i="52"/>
  <c r="BL417" i="52"/>
  <c r="DY417" i="52"/>
  <c r="FG417" i="52"/>
  <c r="AX418" i="52"/>
  <c r="CC418" i="52" s="1"/>
  <c r="AY418" i="52"/>
  <c r="AZ418" i="52"/>
  <c r="BA418" i="52"/>
  <c r="BB418" i="52"/>
  <c r="BC418" i="52"/>
  <c r="BD418" i="52"/>
  <c r="BE418" i="52"/>
  <c r="BF418" i="52"/>
  <c r="BG418" i="52"/>
  <c r="BH418" i="52"/>
  <c r="BI418" i="52"/>
  <c r="BJ418" i="52"/>
  <c r="BK418" i="52"/>
  <c r="BL418" i="52"/>
  <c r="DY418" i="52"/>
  <c r="FG418" i="52"/>
  <c r="AX419" i="52"/>
  <c r="AY419" i="52"/>
  <c r="AZ419" i="52"/>
  <c r="BA419" i="52"/>
  <c r="BB419" i="52"/>
  <c r="BC419" i="52"/>
  <c r="BD419" i="52"/>
  <c r="BE419" i="52"/>
  <c r="BF419" i="52"/>
  <c r="BG419" i="52"/>
  <c r="BH419" i="52"/>
  <c r="BI419" i="52"/>
  <c r="BJ419" i="52"/>
  <c r="BK419" i="52"/>
  <c r="BL419" i="52"/>
  <c r="DY419" i="52"/>
  <c r="FG419" i="52"/>
  <c r="AX420" i="52"/>
  <c r="CC420" i="52" s="1"/>
  <c r="AY420" i="52"/>
  <c r="AZ420" i="52"/>
  <c r="BA420" i="52"/>
  <c r="BB420" i="52"/>
  <c r="BC420" i="52"/>
  <c r="BD420" i="52"/>
  <c r="BE420" i="52"/>
  <c r="BF420" i="52"/>
  <c r="BG420" i="52"/>
  <c r="BH420" i="52"/>
  <c r="BI420" i="52"/>
  <c r="BJ420" i="52"/>
  <c r="BK420" i="52"/>
  <c r="BL420" i="52"/>
  <c r="DY420" i="52"/>
  <c r="FG420" i="52"/>
  <c r="AX421" i="52"/>
  <c r="AY421" i="52"/>
  <c r="AZ421" i="52"/>
  <c r="BA421" i="52"/>
  <c r="BB421" i="52"/>
  <c r="BC421" i="52"/>
  <c r="BD421" i="52"/>
  <c r="BE421" i="52"/>
  <c r="BF421" i="52"/>
  <c r="BG421" i="52"/>
  <c r="BH421" i="52"/>
  <c r="BI421" i="52"/>
  <c r="BJ421" i="52"/>
  <c r="BK421" i="52"/>
  <c r="BL421" i="52"/>
  <c r="DY421" i="52"/>
  <c r="FG421" i="52"/>
  <c r="AX422" i="52"/>
  <c r="CC422" i="52" s="1"/>
  <c r="AY422" i="52"/>
  <c r="AZ422" i="52"/>
  <c r="BA422" i="52"/>
  <c r="BB422" i="52"/>
  <c r="BC422" i="52"/>
  <c r="BD422" i="52"/>
  <c r="BE422" i="52"/>
  <c r="BF422" i="52"/>
  <c r="BG422" i="52"/>
  <c r="BH422" i="52"/>
  <c r="BI422" i="52"/>
  <c r="BJ422" i="52"/>
  <c r="BK422" i="52"/>
  <c r="BL422" i="52"/>
  <c r="DY422" i="52"/>
  <c r="FG422" i="52"/>
  <c r="AX423" i="52"/>
  <c r="AY423" i="52"/>
  <c r="AZ423" i="52"/>
  <c r="BA423" i="52"/>
  <c r="BB423" i="52"/>
  <c r="BC423" i="52"/>
  <c r="BD423" i="52"/>
  <c r="BE423" i="52"/>
  <c r="BF423" i="52"/>
  <c r="BG423" i="52"/>
  <c r="BH423" i="52"/>
  <c r="BI423" i="52"/>
  <c r="BJ423" i="52"/>
  <c r="BK423" i="52"/>
  <c r="BL423" i="52"/>
  <c r="DY423" i="52"/>
  <c r="FG423" i="52"/>
  <c r="AX424" i="52"/>
  <c r="CC424" i="52" s="1"/>
  <c r="CP424" i="52" s="1"/>
  <c r="FA424" i="52" s="1"/>
  <c r="AY424" i="52"/>
  <c r="AZ424" i="52"/>
  <c r="BA424" i="52"/>
  <c r="BB424" i="52"/>
  <c r="BC424" i="52"/>
  <c r="BD424" i="52"/>
  <c r="BE424" i="52"/>
  <c r="BF424" i="52"/>
  <c r="BG424" i="52"/>
  <c r="BH424" i="52"/>
  <c r="BI424" i="52"/>
  <c r="BJ424" i="52"/>
  <c r="BK424" i="52"/>
  <c r="BL424" i="52"/>
  <c r="DY424" i="52"/>
  <c r="FG424" i="52"/>
  <c r="AX425" i="52"/>
  <c r="AY425" i="52"/>
  <c r="AZ425" i="52"/>
  <c r="BA425" i="52"/>
  <c r="BB425" i="52"/>
  <c r="BC425" i="52"/>
  <c r="BD425" i="52"/>
  <c r="BE425" i="52"/>
  <c r="BF425" i="52"/>
  <c r="BG425" i="52"/>
  <c r="BH425" i="52"/>
  <c r="BI425" i="52"/>
  <c r="BJ425" i="52"/>
  <c r="BK425" i="52"/>
  <c r="BL425" i="52"/>
  <c r="DY425" i="52"/>
  <c r="FG425" i="52"/>
  <c r="AX426" i="52"/>
  <c r="CC426" i="52" s="1"/>
  <c r="CO426" i="52" s="1"/>
  <c r="FB426" i="52" s="1"/>
  <c r="AY426" i="52"/>
  <c r="AZ426" i="52"/>
  <c r="BA426" i="52"/>
  <c r="BB426" i="52"/>
  <c r="BC426" i="52"/>
  <c r="BD426" i="52"/>
  <c r="BE426" i="52"/>
  <c r="BF426" i="52"/>
  <c r="BG426" i="52"/>
  <c r="BH426" i="52"/>
  <c r="BI426" i="52"/>
  <c r="BJ426" i="52"/>
  <c r="BK426" i="52"/>
  <c r="BL426" i="52"/>
  <c r="DY426" i="52"/>
  <c r="FG426" i="52"/>
  <c r="AX427" i="52"/>
  <c r="AY427" i="52"/>
  <c r="AZ427" i="52"/>
  <c r="BA427" i="52"/>
  <c r="BB427" i="52"/>
  <c r="BC427" i="52"/>
  <c r="BD427" i="52"/>
  <c r="BE427" i="52"/>
  <c r="BF427" i="52"/>
  <c r="BG427" i="52"/>
  <c r="BH427" i="52"/>
  <c r="BI427" i="52"/>
  <c r="BJ427" i="52"/>
  <c r="BK427" i="52"/>
  <c r="BL427" i="52"/>
  <c r="DY427" i="52"/>
  <c r="FG427" i="52"/>
  <c r="AX428" i="52"/>
  <c r="CC428" i="52" s="1"/>
  <c r="CN428" i="52" s="1"/>
  <c r="FE428" i="52" s="1"/>
  <c r="AY428" i="52"/>
  <c r="AZ428" i="52"/>
  <c r="BA428" i="52"/>
  <c r="BB428" i="52"/>
  <c r="BC428" i="52"/>
  <c r="BD428" i="52"/>
  <c r="BE428" i="52"/>
  <c r="BF428" i="52"/>
  <c r="BG428" i="52"/>
  <c r="BH428" i="52"/>
  <c r="BI428" i="52"/>
  <c r="BJ428" i="52"/>
  <c r="BK428" i="52"/>
  <c r="BL428" i="52"/>
  <c r="CP428" i="52" s="1"/>
  <c r="FA428" i="52" s="1"/>
  <c r="DY428" i="52"/>
  <c r="FG428" i="52"/>
  <c r="AX429" i="52"/>
  <c r="CC429" i="52" s="1"/>
  <c r="AY429" i="52"/>
  <c r="AZ429" i="52"/>
  <c r="BA429" i="52"/>
  <c r="BB429" i="52"/>
  <c r="BC429" i="52"/>
  <c r="BD429" i="52"/>
  <c r="BE429" i="52"/>
  <c r="BF429" i="52"/>
  <c r="BG429" i="52"/>
  <c r="BH429" i="52"/>
  <c r="BI429" i="52"/>
  <c r="BJ429" i="52"/>
  <c r="BK429" i="52"/>
  <c r="BL429" i="52"/>
  <c r="DY429" i="52"/>
  <c r="FG429" i="52"/>
  <c r="AX430" i="52"/>
  <c r="AY430" i="52"/>
  <c r="AZ430" i="52"/>
  <c r="BA430" i="52"/>
  <c r="BB430" i="52"/>
  <c r="BC430" i="52"/>
  <c r="BD430" i="52"/>
  <c r="BE430" i="52"/>
  <c r="BF430" i="52"/>
  <c r="BG430" i="52"/>
  <c r="BH430" i="52"/>
  <c r="BI430" i="52"/>
  <c r="BJ430" i="52"/>
  <c r="BK430" i="52"/>
  <c r="BL430" i="52"/>
  <c r="DY430" i="52"/>
  <c r="FG430" i="52"/>
  <c r="AX431" i="52"/>
  <c r="CC431" i="52" s="1"/>
  <c r="AY431" i="52"/>
  <c r="AZ431" i="52"/>
  <c r="BA431" i="52"/>
  <c r="BB431" i="52"/>
  <c r="BC431" i="52"/>
  <c r="BD431" i="52"/>
  <c r="BE431" i="52"/>
  <c r="BF431" i="52"/>
  <c r="BG431" i="52"/>
  <c r="BH431" i="52"/>
  <c r="BI431" i="52"/>
  <c r="BJ431" i="52"/>
  <c r="BK431" i="52"/>
  <c r="BL431" i="52"/>
  <c r="DY431" i="52"/>
  <c r="FG431" i="52"/>
  <c r="AX432" i="52"/>
  <c r="AY432" i="52"/>
  <c r="AZ432" i="52"/>
  <c r="BA432" i="52"/>
  <c r="BB432" i="52"/>
  <c r="BC432" i="52"/>
  <c r="BD432" i="52"/>
  <c r="BE432" i="52"/>
  <c r="BF432" i="52"/>
  <c r="BG432" i="52"/>
  <c r="BH432" i="52"/>
  <c r="BI432" i="52"/>
  <c r="BJ432" i="52"/>
  <c r="BK432" i="52"/>
  <c r="BL432" i="52"/>
  <c r="DY432" i="52"/>
  <c r="FG432" i="52"/>
  <c r="AX433" i="52"/>
  <c r="CC433" i="52" s="1"/>
  <c r="AY433" i="52"/>
  <c r="AZ433" i="52"/>
  <c r="BA433" i="52"/>
  <c r="BB433" i="52"/>
  <c r="BC433" i="52"/>
  <c r="BD433" i="52"/>
  <c r="BE433" i="52"/>
  <c r="BF433" i="52"/>
  <c r="BG433" i="52"/>
  <c r="BH433" i="52"/>
  <c r="BI433" i="52"/>
  <c r="BJ433" i="52"/>
  <c r="BK433" i="52"/>
  <c r="BL433" i="52"/>
  <c r="DY433" i="52"/>
  <c r="FG433" i="52"/>
  <c r="AX434" i="52"/>
  <c r="AY434" i="52"/>
  <c r="AZ434" i="52"/>
  <c r="BA434" i="52"/>
  <c r="BB434" i="52"/>
  <c r="BC434" i="52"/>
  <c r="BD434" i="52"/>
  <c r="BE434" i="52"/>
  <c r="BF434" i="52"/>
  <c r="BG434" i="52"/>
  <c r="BH434" i="52"/>
  <c r="BI434" i="52"/>
  <c r="BJ434" i="52"/>
  <c r="BK434" i="52"/>
  <c r="BL434" i="52"/>
  <c r="DY434" i="52"/>
  <c r="FG434" i="52"/>
  <c r="AX435" i="52"/>
  <c r="CC435" i="52" s="1"/>
  <c r="AY435" i="52"/>
  <c r="AZ435" i="52"/>
  <c r="BA435" i="52"/>
  <c r="BB435" i="52"/>
  <c r="BC435" i="52"/>
  <c r="BD435" i="52"/>
  <c r="BE435" i="52"/>
  <c r="BF435" i="52"/>
  <c r="BG435" i="52"/>
  <c r="BH435" i="52"/>
  <c r="BI435" i="52"/>
  <c r="BJ435" i="52"/>
  <c r="BK435" i="52"/>
  <c r="BL435" i="52"/>
  <c r="DY435" i="52"/>
  <c r="FG435" i="52"/>
  <c r="AX436" i="52"/>
  <c r="AY436" i="52"/>
  <c r="AZ436" i="52"/>
  <c r="BA436" i="52"/>
  <c r="BB436" i="52"/>
  <c r="BC436" i="52"/>
  <c r="BD436" i="52"/>
  <c r="BE436" i="52"/>
  <c r="BF436" i="52"/>
  <c r="BG436" i="52"/>
  <c r="BH436" i="52"/>
  <c r="BI436" i="52"/>
  <c r="BJ436" i="52"/>
  <c r="BK436" i="52"/>
  <c r="BL436" i="52"/>
  <c r="DY436" i="52"/>
  <c r="FG436" i="52"/>
  <c r="AX437" i="52"/>
  <c r="AY437" i="52"/>
  <c r="AZ437" i="52"/>
  <c r="BA437" i="52"/>
  <c r="BB437" i="52"/>
  <c r="BC437" i="52"/>
  <c r="BD437" i="52"/>
  <c r="BE437" i="52"/>
  <c r="BF437" i="52"/>
  <c r="BG437" i="52"/>
  <c r="BH437" i="52"/>
  <c r="BI437" i="52"/>
  <c r="BJ437" i="52"/>
  <c r="BK437" i="52"/>
  <c r="BL437" i="52"/>
  <c r="DY437" i="52"/>
  <c r="FG437" i="52"/>
  <c r="AX438" i="52"/>
  <c r="AY438" i="52"/>
  <c r="AZ438" i="52"/>
  <c r="BA438" i="52"/>
  <c r="BB438" i="52"/>
  <c r="BC438" i="52"/>
  <c r="BD438" i="52"/>
  <c r="BE438" i="52"/>
  <c r="BF438" i="52"/>
  <c r="BG438" i="52"/>
  <c r="BH438" i="52"/>
  <c r="BI438" i="52"/>
  <c r="BJ438" i="52"/>
  <c r="BK438" i="52"/>
  <c r="BL438" i="52"/>
  <c r="DY438" i="52"/>
  <c r="FG438" i="52"/>
  <c r="AX439" i="52"/>
  <c r="CC439" i="52" s="1"/>
  <c r="AY439" i="52"/>
  <c r="AZ439" i="52"/>
  <c r="BA439" i="52"/>
  <c r="BB439" i="52"/>
  <c r="BC439" i="52"/>
  <c r="BD439" i="52"/>
  <c r="BE439" i="52"/>
  <c r="BF439" i="52"/>
  <c r="BG439" i="52"/>
  <c r="BH439" i="52"/>
  <c r="BI439" i="52"/>
  <c r="BJ439" i="52"/>
  <c r="BK439" i="52"/>
  <c r="BL439" i="52"/>
  <c r="DY439" i="52"/>
  <c r="FG439" i="52"/>
  <c r="AX440" i="52"/>
  <c r="CC440" i="52" s="1"/>
  <c r="AY440" i="52"/>
  <c r="AZ440" i="52"/>
  <c r="BA440" i="52"/>
  <c r="BB440" i="52"/>
  <c r="BC440" i="52"/>
  <c r="BD440" i="52"/>
  <c r="BE440" i="52"/>
  <c r="BF440" i="52"/>
  <c r="BG440" i="52"/>
  <c r="BH440" i="52"/>
  <c r="BI440" i="52"/>
  <c r="BJ440" i="52"/>
  <c r="BK440" i="52"/>
  <c r="BL440" i="52"/>
  <c r="DY440" i="52"/>
  <c r="FG440" i="52"/>
  <c r="AX441" i="52"/>
  <c r="CC441" i="52" s="1"/>
  <c r="AY441" i="52"/>
  <c r="AZ441" i="52"/>
  <c r="BA441" i="52"/>
  <c r="BB441" i="52"/>
  <c r="BC441" i="52"/>
  <c r="BD441" i="52"/>
  <c r="BE441" i="52"/>
  <c r="BF441" i="52"/>
  <c r="BG441" i="52"/>
  <c r="BH441" i="52"/>
  <c r="BI441" i="52"/>
  <c r="BJ441" i="52"/>
  <c r="BK441" i="52"/>
  <c r="BL441" i="52"/>
  <c r="DY441" i="52"/>
  <c r="FG441" i="52"/>
  <c r="AX442" i="52"/>
  <c r="CC442" i="52" s="1"/>
  <c r="AY442" i="52"/>
  <c r="AZ442" i="52"/>
  <c r="BA442" i="52"/>
  <c r="BB442" i="52"/>
  <c r="BC442" i="52"/>
  <c r="BD442" i="52"/>
  <c r="BE442" i="52"/>
  <c r="BF442" i="52"/>
  <c r="BG442" i="52"/>
  <c r="BH442" i="52"/>
  <c r="BI442" i="52"/>
  <c r="BJ442" i="52"/>
  <c r="BK442" i="52"/>
  <c r="BL442" i="52"/>
  <c r="DY442" i="52"/>
  <c r="FG442" i="52"/>
  <c r="AX443" i="52"/>
  <c r="AY443" i="52"/>
  <c r="AZ443" i="52"/>
  <c r="BA443" i="52"/>
  <c r="BB443" i="52"/>
  <c r="BC443" i="52"/>
  <c r="BD443" i="52"/>
  <c r="BE443" i="52"/>
  <c r="BF443" i="52"/>
  <c r="BG443" i="52"/>
  <c r="BH443" i="52"/>
  <c r="BI443" i="52"/>
  <c r="BJ443" i="52"/>
  <c r="BK443" i="52"/>
  <c r="BL443" i="52"/>
  <c r="DY443" i="52"/>
  <c r="FG443" i="52"/>
  <c r="AX444" i="52"/>
  <c r="CC444" i="52" s="1"/>
  <c r="AY444" i="52"/>
  <c r="AZ444" i="52"/>
  <c r="BA444" i="52"/>
  <c r="BB444" i="52"/>
  <c r="BC444" i="52"/>
  <c r="BD444" i="52"/>
  <c r="BE444" i="52"/>
  <c r="BF444" i="52"/>
  <c r="BG444" i="52"/>
  <c r="BH444" i="52"/>
  <c r="BI444" i="52"/>
  <c r="BJ444" i="52"/>
  <c r="BK444" i="52"/>
  <c r="BL444" i="52"/>
  <c r="DY444" i="52"/>
  <c r="FG444" i="52"/>
  <c r="AX445" i="52"/>
  <c r="AY445" i="52"/>
  <c r="AZ445" i="52"/>
  <c r="BA445" i="52"/>
  <c r="BB445" i="52"/>
  <c r="BC445" i="52"/>
  <c r="BD445" i="52"/>
  <c r="BE445" i="52"/>
  <c r="BF445" i="52"/>
  <c r="BG445" i="52"/>
  <c r="BH445" i="52"/>
  <c r="BI445" i="52"/>
  <c r="BJ445" i="52"/>
  <c r="BK445" i="52"/>
  <c r="BL445" i="52"/>
  <c r="DY445" i="52"/>
  <c r="FG445" i="52"/>
  <c r="AX446" i="52"/>
  <c r="AY446" i="52"/>
  <c r="AZ446" i="52"/>
  <c r="BA446" i="52"/>
  <c r="BB446" i="52"/>
  <c r="BC446" i="52"/>
  <c r="BD446" i="52"/>
  <c r="BE446" i="52"/>
  <c r="BF446" i="52"/>
  <c r="BG446" i="52"/>
  <c r="BH446" i="52"/>
  <c r="BI446" i="52"/>
  <c r="BJ446" i="52"/>
  <c r="BK446" i="52"/>
  <c r="BL446" i="52"/>
  <c r="DY446" i="52"/>
  <c r="FG446" i="52"/>
  <c r="AX447" i="52"/>
  <c r="AY447" i="52"/>
  <c r="AZ447" i="52"/>
  <c r="BA447" i="52"/>
  <c r="BB447" i="52"/>
  <c r="BC447" i="52"/>
  <c r="BD447" i="52"/>
  <c r="BE447" i="52"/>
  <c r="BF447" i="52"/>
  <c r="BG447" i="52"/>
  <c r="BH447" i="52"/>
  <c r="BI447" i="52"/>
  <c r="BJ447" i="52"/>
  <c r="BK447" i="52"/>
  <c r="BL447" i="52"/>
  <c r="DY447" i="52"/>
  <c r="FG447" i="52"/>
  <c r="AX448" i="52"/>
  <c r="CC448" i="52" s="1"/>
  <c r="AY448" i="52"/>
  <c r="AZ448" i="52"/>
  <c r="BA448" i="52"/>
  <c r="BB448" i="52"/>
  <c r="BC448" i="52"/>
  <c r="BD448" i="52"/>
  <c r="BE448" i="52"/>
  <c r="BF448" i="52"/>
  <c r="BG448" i="52"/>
  <c r="BH448" i="52"/>
  <c r="BI448" i="52"/>
  <c r="BJ448" i="52"/>
  <c r="BK448" i="52"/>
  <c r="BL448" i="52"/>
  <c r="DY448" i="52"/>
  <c r="FG448" i="52"/>
  <c r="AX449" i="52"/>
  <c r="CC449" i="52" s="1"/>
  <c r="AY449" i="52"/>
  <c r="AZ449" i="52"/>
  <c r="BA449" i="52"/>
  <c r="BB449" i="52"/>
  <c r="BC449" i="52"/>
  <c r="BD449" i="52"/>
  <c r="BE449" i="52"/>
  <c r="BF449" i="52"/>
  <c r="BG449" i="52"/>
  <c r="BH449" i="52"/>
  <c r="BI449" i="52"/>
  <c r="BJ449" i="52"/>
  <c r="BK449" i="52"/>
  <c r="BL449" i="52"/>
  <c r="DY449" i="52"/>
  <c r="FG449" i="52"/>
  <c r="AX450" i="52"/>
  <c r="AY450" i="52"/>
  <c r="AZ450" i="52"/>
  <c r="BA450" i="52"/>
  <c r="BB450" i="52"/>
  <c r="BC450" i="52"/>
  <c r="BD450" i="52"/>
  <c r="BE450" i="52"/>
  <c r="BF450" i="52"/>
  <c r="BG450" i="52"/>
  <c r="BH450" i="52"/>
  <c r="BI450" i="52"/>
  <c r="BJ450" i="52"/>
  <c r="BK450" i="52"/>
  <c r="BL450" i="52"/>
  <c r="DY450" i="52"/>
  <c r="FG450" i="52"/>
  <c r="AX451" i="52"/>
  <c r="CC451" i="52" s="1"/>
  <c r="AY451" i="52"/>
  <c r="AZ451" i="52"/>
  <c r="BA451" i="52"/>
  <c r="BB451" i="52"/>
  <c r="BC451" i="52"/>
  <c r="BD451" i="52"/>
  <c r="BE451" i="52"/>
  <c r="BF451" i="52"/>
  <c r="BG451" i="52"/>
  <c r="BH451" i="52"/>
  <c r="BI451" i="52"/>
  <c r="BJ451" i="52"/>
  <c r="BK451" i="52"/>
  <c r="BL451" i="52"/>
  <c r="DY451" i="52"/>
  <c r="FG451" i="52"/>
  <c r="AX452" i="52"/>
  <c r="CC452" i="52" s="1"/>
  <c r="AY452" i="52"/>
  <c r="AZ452" i="52"/>
  <c r="BA452" i="52"/>
  <c r="BB452" i="52"/>
  <c r="BC452" i="52"/>
  <c r="BD452" i="52"/>
  <c r="BE452" i="52"/>
  <c r="BF452" i="52"/>
  <c r="BG452" i="52"/>
  <c r="BH452" i="52"/>
  <c r="BI452" i="52"/>
  <c r="BJ452" i="52"/>
  <c r="BK452" i="52"/>
  <c r="BL452" i="52"/>
  <c r="DY452" i="52"/>
  <c r="FG452" i="52"/>
  <c r="AX453" i="52"/>
  <c r="CC453" i="52" s="1"/>
  <c r="AY453" i="52"/>
  <c r="AZ453" i="52"/>
  <c r="BA453" i="52"/>
  <c r="BB453" i="52"/>
  <c r="BC453" i="52"/>
  <c r="BD453" i="52"/>
  <c r="BE453" i="52"/>
  <c r="BF453" i="52"/>
  <c r="BG453" i="52"/>
  <c r="BH453" i="52"/>
  <c r="BI453" i="52"/>
  <c r="BJ453" i="52"/>
  <c r="BK453" i="52"/>
  <c r="BL453" i="52"/>
  <c r="DY453" i="52"/>
  <c r="FG453" i="52"/>
  <c r="AX454" i="52"/>
  <c r="AY454" i="52"/>
  <c r="AZ454" i="52"/>
  <c r="BA454" i="52"/>
  <c r="BB454" i="52"/>
  <c r="BC454" i="52"/>
  <c r="BD454" i="52"/>
  <c r="BE454" i="52"/>
  <c r="BF454" i="52"/>
  <c r="BG454" i="52"/>
  <c r="BH454" i="52"/>
  <c r="BI454" i="52"/>
  <c r="BJ454" i="52"/>
  <c r="BK454" i="52"/>
  <c r="BL454" i="52"/>
  <c r="DY454" i="52"/>
  <c r="FG454" i="52"/>
  <c r="AX455" i="52"/>
  <c r="AY455" i="52"/>
  <c r="AZ455" i="52"/>
  <c r="BA455" i="52"/>
  <c r="BB455" i="52"/>
  <c r="BC455" i="52"/>
  <c r="BD455" i="52"/>
  <c r="BE455" i="52"/>
  <c r="BF455" i="52"/>
  <c r="BG455" i="52"/>
  <c r="BH455" i="52"/>
  <c r="BI455" i="52"/>
  <c r="BJ455" i="52"/>
  <c r="BK455" i="52"/>
  <c r="BL455" i="52"/>
  <c r="DY455" i="52"/>
  <c r="FG455" i="52"/>
  <c r="AX456" i="52"/>
  <c r="CC456" i="52" s="1"/>
  <c r="AY456" i="52"/>
  <c r="AZ456" i="52"/>
  <c r="BA456" i="52"/>
  <c r="BB456" i="52"/>
  <c r="BC456" i="52"/>
  <c r="BD456" i="52"/>
  <c r="BE456" i="52"/>
  <c r="BF456" i="52"/>
  <c r="BG456" i="52"/>
  <c r="BH456" i="52"/>
  <c r="BI456" i="52"/>
  <c r="BJ456" i="52"/>
  <c r="BK456" i="52"/>
  <c r="BL456" i="52"/>
  <c r="DY456" i="52"/>
  <c r="FG456" i="52"/>
  <c r="AX457" i="52"/>
  <c r="AY457" i="52"/>
  <c r="AZ457" i="52"/>
  <c r="BA457" i="52"/>
  <c r="BB457" i="52"/>
  <c r="BC457" i="52"/>
  <c r="BD457" i="52"/>
  <c r="BE457" i="52"/>
  <c r="BF457" i="52"/>
  <c r="BG457" i="52"/>
  <c r="BH457" i="52"/>
  <c r="BI457" i="52"/>
  <c r="BJ457" i="52"/>
  <c r="BK457" i="52"/>
  <c r="BL457" i="52"/>
  <c r="DY457" i="52"/>
  <c r="FG457" i="52"/>
  <c r="AX458" i="52"/>
  <c r="CC458" i="52" s="1"/>
  <c r="CN458" i="52" s="1"/>
  <c r="FE458" i="52" s="1"/>
  <c r="AY458" i="52"/>
  <c r="AZ458" i="52"/>
  <c r="BA458" i="52"/>
  <c r="BB458" i="52"/>
  <c r="BC458" i="52"/>
  <c r="BD458" i="52"/>
  <c r="BE458" i="52"/>
  <c r="BF458" i="52"/>
  <c r="BG458" i="52"/>
  <c r="BH458" i="52"/>
  <c r="BI458" i="52"/>
  <c r="BJ458" i="52"/>
  <c r="BK458" i="52"/>
  <c r="BL458" i="52"/>
  <c r="DY458" i="52"/>
  <c r="FG458" i="52"/>
  <c r="AX459" i="52"/>
  <c r="CC459" i="52" s="1"/>
  <c r="AY459" i="52"/>
  <c r="AZ459" i="52"/>
  <c r="BA459" i="52"/>
  <c r="BB459" i="52"/>
  <c r="BC459" i="52"/>
  <c r="BD459" i="52"/>
  <c r="BE459" i="52"/>
  <c r="BF459" i="52"/>
  <c r="BG459" i="52"/>
  <c r="BH459" i="52"/>
  <c r="BI459" i="52"/>
  <c r="BJ459" i="52"/>
  <c r="BK459" i="52"/>
  <c r="BL459" i="52"/>
  <c r="DY459" i="52"/>
  <c r="FG459" i="52"/>
  <c r="AX460" i="52"/>
  <c r="AY460" i="52"/>
  <c r="AZ460" i="52"/>
  <c r="BA460" i="52"/>
  <c r="BB460" i="52"/>
  <c r="BC460" i="52"/>
  <c r="BD460" i="52"/>
  <c r="BE460" i="52"/>
  <c r="BF460" i="52"/>
  <c r="BG460" i="52"/>
  <c r="BH460" i="52"/>
  <c r="BI460" i="52"/>
  <c r="BJ460" i="52"/>
  <c r="BK460" i="52"/>
  <c r="BL460" i="52"/>
  <c r="DY460" i="52"/>
  <c r="FG460" i="52"/>
  <c r="AX461" i="52"/>
  <c r="AY461" i="52"/>
  <c r="AZ461" i="52"/>
  <c r="BA461" i="52"/>
  <c r="BB461" i="52"/>
  <c r="BC461" i="52"/>
  <c r="BD461" i="52"/>
  <c r="BE461" i="52"/>
  <c r="BF461" i="52"/>
  <c r="BG461" i="52"/>
  <c r="BH461" i="52"/>
  <c r="BI461" i="52"/>
  <c r="BJ461" i="52"/>
  <c r="BK461" i="52"/>
  <c r="BL461" i="52"/>
  <c r="DY461" i="52"/>
  <c r="FG461" i="52"/>
  <c r="AX462" i="52"/>
  <c r="CC462" i="52" s="1"/>
  <c r="AY462" i="52"/>
  <c r="AZ462" i="52"/>
  <c r="BA462" i="52"/>
  <c r="BB462" i="52"/>
  <c r="BC462" i="52"/>
  <c r="BD462" i="52"/>
  <c r="BE462" i="52"/>
  <c r="BF462" i="52"/>
  <c r="BG462" i="52"/>
  <c r="BH462" i="52"/>
  <c r="BI462" i="52"/>
  <c r="BJ462" i="52"/>
  <c r="BK462" i="52"/>
  <c r="BL462" i="52"/>
  <c r="DY462" i="52"/>
  <c r="FG462" i="52"/>
  <c r="AX463" i="52"/>
  <c r="AY463" i="52"/>
  <c r="AZ463" i="52"/>
  <c r="BA463" i="52"/>
  <c r="BB463" i="52"/>
  <c r="BC463" i="52"/>
  <c r="BD463" i="52"/>
  <c r="BE463" i="52"/>
  <c r="BF463" i="52"/>
  <c r="BG463" i="52"/>
  <c r="BH463" i="52"/>
  <c r="BI463" i="52"/>
  <c r="BJ463" i="52"/>
  <c r="BK463" i="52"/>
  <c r="BL463" i="52"/>
  <c r="DY463" i="52"/>
  <c r="FG463" i="52"/>
  <c r="AX464" i="52"/>
  <c r="CC464" i="52" s="1"/>
  <c r="AY464" i="52"/>
  <c r="AZ464" i="52"/>
  <c r="BA464" i="52"/>
  <c r="BB464" i="52"/>
  <c r="BC464" i="52"/>
  <c r="BD464" i="52"/>
  <c r="BE464" i="52"/>
  <c r="BF464" i="52"/>
  <c r="BG464" i="52"/>
  <c r="BH464" i="52"/>
  <c r="BI464" i="52"/>
  <c r="BJ464" i="52"/>
  <c r="BK464" i="52"/>
  <c r="BL464" i="52"/>
  <c r="DY464" i="52"/>
  <c r="FG464" i="52"/>
  <c r="AX465" i="52"/>
  <c r="CC465" i="52" s="1"/>
  <c r="AY465" i="52"/>
  <c r="AZ465" i="52"/>
  <c r="BA465" i="52"/>
  <c r="BB465" i="52"/>
  <c r="BC465" i="52"/>
  <c r="BD465" i="52"/>
  <c r="BE465" i="52"/>
  <c r="BF465" i="52"/>
  <c r="BG465" i="52"/>
  <c r="BH465" i="52"/>
  <c r="BI465" i="52"/>
  <c r="BJ465" i="52"/>
  <c r="BK465" i="52"/>
  <c r="BL465" i="52"/>
  <c r="DY465" i="52"/>
  <c r="FG465" i="52"/>
  <c r="AX466" i="52"/>
  <c r="AY466" i="52"/>
  <c r="AZ466" i="52"/>
  <c r="BA466" i="52"/>
  <c r="BB466" i="52"/>
  <c r="BC466" i="52"/>
  <c r="BD466" i="52"/>
  <c r="BE466" i="52"/>
  <c r="BF466" i="52"/>
  <c r="BG466" i="52"/>
  <c r="BH466" i="52"/>
  <c r="BI466" i="52"/>
  <c r="BJ466" i="52"/>
  <c r="BK466" i="52"/>
  <c r="BL466" i="52"/>
  <c r="DY466" i="52"/>
  <c r="FG466" i="52"/>
  <c r="AX467" i="52"/>
  <c r="CC467" i="52" s="1"/>
  <c r="AY467" i="52"/>
  <c r="AZ467" i="52"/>
  <c r="BA467" i="52"/>
  <c r="BB467" i="52"/>
  <c r="BC467" i="52"/>
  <c r="BD467" i="52"/>
  <c r="BE467" i="52"/>
  <c r="BF467" i="52"/>
  <c r="BG467" i="52"/>
  <c r="BH467" i="52"/>
  <c r="BI467" i="52"/>
  <c r="BJ467" i="52"/>
  <c r="BK467" i="52"/>
  <c r="BL467" i="52"/>
  <c r="DY467" i="52"/>
  <c r="FG467" i="52"/>
  <c r="AX468" i="52"/>
  <c r="CC468" i="52" s="1"/>
  <c r="CN468" i="52" s="1"/>
  <c r="FE468" i="52" s="1"/>
  <c r="AY468" i="52"/>
  <c r="AZ468" i="52"/>
  <c r="BA468" i="52"/>
  <c r="BB468" i="52"/>
  <c r="BC468" i="52"/>
  <c r="BD468" i="52"/>
  <c r="BE468" i="52"/>
  <c r="BF468" i="52"/>
  <c r="BG468" i="52"/>
  <c r="BH468" i="52"/>
  <c r="BI468" i="52"/>
  <c r="BJ468" i="52"/>
  <c r="BK468" i="52"/>
  <c r="BL468" i="52"/>
  <c r="DY468" i="52"/>
  <c r="FG468" i="52"/>
  <c r="AX469" i="52"/>
  <c r="AY469" i="52"/>
  <c r="AZ469" i="52"/>
  <c r="BA469" i="52"/>
  <c r="BB469" i="52"/>
  <c r="BC469" i="52"/>
  <c r="BD469" i="52"/>
  <c r="BE469" i="52"/>
  <c r="BF469" i="52"/>
  <c r="BG469" i="52"/>
  <c r="BH469" i="52"/>
  <c r="BI469" i="52"/>
  <c r="BJ469" i="52"/>
  <c r="BK469" i="52"/>
  <c r="BL469" i="52"/>
  <c r="DY469" i="52"/>
  <c r="FG469" i="52"/>
  <c r="AX470" i="52"/>
  <c r="CC470" i="52" s="1"/>
  <c r="AY470" i="52"/>
  <c r="AZ470" i="52"/>
  <c r="BA470" i="52"/>
  <c r="BB470" i="52"/>
  <c r="BC470" i="52"/>
  <c r="BD470" i="52"/>
  <c r="BE470" i="52"/>
  <c r="BF470" i="52"/>
  <c r="BG470" i="52"/>
  <c r="BH470" i="52"/>
  <c r="BI470" i="52"/>
  <c r="BJ470" i="52"/>
  <c r="BK470" i="52"/>
  <c r="BL470" i="52"/>
  <c r="DY470" i="52"/>
  <c r="FG470" i="52"/>
  <c r="AX471" i="52"/>
  <c r="CC471" i="52" s="1"/>
  <c r="AY471" i="52"/>
  <c r="AZ471" i="52"/>
  <c r="BA471" i="52"/>
  <c r="BB471" i="52"/>
  <c r="BC471" i="52"/>
  <c r="BD471" i="52"/>
  <c r="BE471" i="52"/>
  <c r="BF471" i="52"/>
  <c r="BG471" i="52"/>
  <c r="BH471" i="52"/>
  <c r="BI471" i="52"/>
  <c r="BJ471" i="52"/>
  <c r="BK471" i="52"/>
  <c r="BL471" i="52"/>
  <c r="DY471" i="52"/>
  <c r="FG471" i="52"/>
  <c r="AX472" i="52"/>
  <c r="CC472" i="52" s="1"/>
  <c r="AY472" i="52"/>
  <c r="AZ472" i="52"/>
  <c r="BA472" i="52"/>
  <c r="BB472" i="52"/>
  <c r="BC472" i="52"/>
  <c r="BD472" i="52"/>
  <c r="BE472" i="52"/>
  <c r="BF472" i="52"/>
  <c r="BG472" i="52"/>
  <c r="BH472" i="52"/>
  <c r="BI472" i="52"/>
  <c r="BJ472" i="52"/>
  <c r="BK472" i="52"/>
  <c r="BL472" i="52"/>
  <c r="DY472" i="52"/>
  <c r="FG472" i="52"/>
  <c r="AX473" i="52"/>
  <c r="CC473" i="52" s="1"/>
  <c r="AY473" i="52"/>
  <c r="AZ473" i="52"/>
  <c r="BA473" i="52"/>
  <c r="BB473" i="52"/>
  <c r="BC473" i="52"/>
  <c r="BD473" i="52"/>
  <c r="BE473" i="52"/>
  <c r="BF473" i="52"/>
  <c r="BG473" i="52"/>
  <c r="BH473" i="52"/>
  <c r="BI473" i="52"/>
  <c r="BJ473" i="52"/>
  <c r="BK473" i="52"/>
  <c r="BL473" i="52"/>
  <c r="DY473" i="52"/>
  <c r="FG473" i="52"/>
  <c r="AX474" i="52"/>
  <c r="CC474" i="52" s="1"/>
  <c r="CN474" i="52" s="1"/>
  <c r="FE474" i="52" s="1"/>
  <c r="AY474" i="52"/>
  <c r="AZ474" i="52"/>
  <c r="BA474" i="52"/>
  <c r="BB474" i="52"/>
  <c r="BC474" i="52"/>
  <c r="BD474" i="52"/>
  <c r="BE474" i="52"/>
  <c r="BF474" i="52"/>
  <c r="BG474" i="52"/>
  <c r="BH474" i="52"/>
  <c r="BI474" i="52"/>
  <c r="BJ474" i="52"/>
  <c r="BK474" i="52"/>
  <c r="BL474" i="52"/>
  <c r="DY474" i="52"/>
  <c r="FG474" i="52"/>
  <c r="AX475" i="52"/>
  <c r="AY475" i="52"/>
  <c r="AZ475" i="52"/>
  <c r="BA475" i="52"/>
  <c r="BB475" i="52"/>
  <c r="BC475" i="52"/>
  <c r="BD475" i="52"/>
  <c r="BE475" i="52"/>
  <c r="BF475" i="52"/>
  <c r="BG475" i="52"/>
  <c r="BH475" i="52"/>
  <c r="BI475" i="52"/>
  <c r="BJ475" i="52"/>
  <c r="BK475" i="52"/>
  <c r="BL475" i="52"/>
  <c r="CC475" i="52"/>
  <c r="DY475" i="52"/>
  <c r="FG475" i="52"/>
  <c r="AX476" i="52"/>
  <c r="AY476" i="52"/>
  <c r="AZ476" i="52"/>
  <c r="BA476" i="52"/>
  <c r="BB476" i="52"/>
  <c r="BC476" i="52"/>
  <c r="BD476" i="52"/>
  <c r="BE476" i="52"/>
  <c r="BF476" i="52"/>
  <c r="BG476" i="52"/>
  <c r="BH476" i="52"/>
  <c r="BI476" i="52"/>
  <c r="BJ476" i="52"/>
  <c r="BK476" i="52"/>
  <c r="BL476" i="52"/>
  <c r="DY476" i="52"/>
  <c r="FG476" i="52"/>
  <c r="AX477" i="52"/>
  <c r="AY477" i="52"/>
  <c r="AZ477" i="52"/>
  <c r="BA477" i="52"/>
  <c r="BB477" i="52"/>
  <c r="BC477" i="52"/>
  <c r="BD477" i="52"/>
  <c r="BE477" i="52"/>
  <c r="BF477" i="52"/>
  <c r="BG477" i="52"/>
  <c r="BH477" i="52"/>
  <c r="BI477" i="52"/>
  <c r="BJ477" i="52"/>
  <c r="BK477" i="52"/>
  <c r="BL477" i="52"/>
  <c r="DY477" i="52"/>
  <c r="FG477" i="52"/>
  <c r="AX478" i="52"/>
  <c r="CC478" i="52" s="1"/>
  <c r="CP478" i="52" s="1"/>
  <c r="FA478" i="52" s="1"/>
  <c r="AY478" i="52"/>
  <c r="AZ478" i="52"/>
  <c r="BA478" i="52"/>
  <c r="BB478" i="52"/>
  <c r="BC478" i="52"/>
  <c r="BD478" i="52"/>
  <c r="BE478" i="52"/>
  <c r="BF478" i="52"/>
  <c r="BG478" i="52"/>
  <c r="BH478" i="52"/>
  <c r="BI478" i="52"/>
  <c r="BJ478" i="52"/>
  <c r="BK478" i="52"/>
  <c r="BL478" i="52"/>
  <c r="DY478" i="52"/>
  <c r="FG478" i="52"/>
  <c r="AX479" i="52"/>
  <c r="AY479" i="52"/>
  <c r="AZ479" i="52"/>
  <c r="BA479" i="52"/>
  <c r="BB479" i="52"/>
  <c r="BC479" i="52"/>
  <c r="BD479" i="52"/>
  <c r="BE479" i="52"/>
  <c r="BF479" i="52"/>
  <c r="BG479" i="52"/>
  <c r="BH479" i="52"/>
  <c r="BI479" i="52"/>
  <c r="BJ479" i="52"/>
  <c r="BK479" i="52"/>
  <c r="BL479" i="52"/>
  <c r="DY479" i="52"/>
  <c r="FG479" i="52"/>
  <c r="AX480" i="52"/>
  <c r="CC480" i="52" s="1"/>
  <c r="CN480" i="52" s="1"/>
  <c r="FE480" i="52" s="1"/>
  <c r="AY480" i="52"/>
  <c r="AZ480" i="52"/>
  <c r="BA480" i="52"/>
  <c r="BB480" i="52"/>
  <c r="BC480" i="52"/>
  <c r="BD480" i="52"/>
  <c r="BE480" i="52"/>
  <c r="BF480" i="52"/>
  <c r="BG480" i="52"/>
  <c r="BH480" i="52"/>
  <c r="BI480" i="52"/>
  <c r="BJ480" i="52"/>
  <c r="BK480" i="52"/>
  <c r="BL480" i="52"/>
  <c r="DY480" i="52"/>
  <c r="FG480" i="52"/>
  <c r="AX481" i="52"/>
  <c r="CC481" i="52" s="1"/>
  <c r="AY481" i="52"/>
  <c r="AZ481" i="52"/>
  <c r="BA481" i="52"/>
  <c r="BB481" i="52"/>
  <c r="BC481" i="52"/>
  <c r="BD481" i="52"/>
  <c r="BE481" i="52"/>
  <c r="BF481" i="52"/>
  <c r="BG481" i="52"/>
  <c r="BH481" i="52"/>
  <c r="BI481" i="52"/>
  <c r="BJ481" i="52"/>
  <c r="BK481" i="52"/>
  <c r="BL481" i="52"/>
  <c r="DY481" i="52"/>
  <c r="FG481" i="52"/>
  <c r="AX482" i="52"/>
  <c r="AY482" i="52"/>
  <c r="AZ482" i="52"/>
  <c r="BA482" i="52"/>
  <c r="BB482" i="52"/>
  <c r="BC482" i="52"/>
  <c r="BD482" i="52"/>
  <c r="BE482" i="52"/>
  <c r="BF482" i="52"/>
  <c r="BG482" i="52"/>
  <c r="BH482" i="52"/>
  <c r="BI482" i="52"/>
  <c r="BJ482" i="52"/>
  <c r="BK482" i="52"/>
  <c r="BL482" i="52"/>
  <c r="DY482" i="52"/>
  <c r="FG482" i="52"/>
  <c r="AX483" i="52"/>
  <c r="AY483" i="52"/>
  <c r="AZ483" i="52"/>
  <c r="BA483" i="52"/>
  <c r="BB483" i="52"/>
  <c r="BC483" i="52"/>
  <c r="BD483" i="52"/>
  <c r="BE483" i="52"/>
  <c r="BF483" i="52"/>
  <c r="BG483" i="52"/>
  <c r="BH483" i="52"/>
  <c r="BI483" i="52"/>
  <c r="BJ483" i="52"/>
  <c r="BK483" i="52"/>
  <c r="CO483" i="52" s="1"/>
  <c r="FB483" i="52" s="1"/>
  <c r="BL483" i="52"/>
  <c r="CC483" i="52"/>
  <c r="DY483" i="52"/>
  <c r="FG483" i="52"/>
  <c r="AX484" i="52"/>
  <c r="CC484" i="52" s="1"/>
  <c r="AY484" i="52"/>
  <c r="AZ484" i="52"/>
  <c r="BA484" i="52"/>
  <c r="BB484" i="52"/>
  <c r="BC484" i="52"/>
  <c r="BD484" i="52"/>
  <c r="BE484" i="52"/>
  <c r="BF484" i="52"/>
  <c r="BG484" i="52"/>
  <c r="BH484" i="52"/>
  <c r="BI484" i="52"/>
  <c r="BJ484" i="52"/>
  <c r="BK484" i="52"/>
  <c r="BL484" i="52"/>
  <c r="DY484" i="52"/>
  <c r="FG484" i="52"/>
  <c r="AX485" i="52"/>
  <c r="CC485" i="52" s="1"/>
  <c r="AY485" i="52"/>
  <c r="AZ485" i="52"/>
  <c r="BA485" i="52"/>
  <c r="BB485" i="52"/>
  <c r="BC485" i="52"/>
  <c r="BD485" i="52"/>
  <c r="BE485" i="52"/>
  <c r="BF485" i="52"/>
  <c r="BG485" i="52"/>
  <c r="BH485" i="52"/>
  <c r="BI485" i="52"/>
  <c r="BJ485" i="52"/>
  <c r="BK485" i="52"/>
  <c r="BL485" i="52"/>
  <c r="DY485" i="52"/>
  <c r="FG485" i="52"/>
  <c r="AX486" i="52"/>
  <c r="AY486" i="52"/>
  <c r="AZ486" i="52"/>
  <c r="BA486" i="52"/>
  <c r="BB486" i="52"/>
  <c r="BC486" i="52"/>
  <c r="BD486" i="52"/>
  <c r="BE486" i="52"/>
  <c r="BF486" i="52"/>
  <c r="BG486" i="52"/>
  <c r="BH486" i="52"/>
  <c r="BI486" i="52"/>
  <c r="BJ486" i="52"/>
  <c r="BK486" i="52"/>
  <c r="BL486" i="52"/>
  <c r="DY486" i="52"/>
  <c r="FG486" i="52"/>
  <c r="AX487" i="52"/>
  <c r="CC487" i="52" s="1"/>
  <c r="AY487" i="52"/>
  <c r="AZ487" i="52"/>
  <c r="BA487" i="52"/>
  <c r="BB487" i="52"/>
  <c r="BC487" i="52"/>
  <c r="BD487" i="52"/>
  <c r="BE487" i="52"/>
  <c r="BF487" i="52"/>
  <c r="BG487" i="52"/>
  <c r="BH487" i="52"/>
  <c r="BI487" i="52"/>
  <c r="BJ487" i="52"/>
  <c r="BK487" i="52"/>
  <c r="BL487" i="52"/>
  <c r="DY487" i="52"/>
  <c r="FG487" i="52"/>
  <c r="AX488" i="52"/>
  <c r="CC488" i="52" s="1"/>
  <c r="AY488" i="52"/>
  <c r="AZ488" i="52"/>
  <c r="BA488" i="52"/>
  <c r="BB488" i="52"/>
  <c r="BC488" i="52"/>
  <c r="BD488" i="52"/>
  <c r="BE488" i="52"/>
  <c r="BF488" i="52"/>
  <c r="BG488" i="52"/>
  <c r="BH488" i="52"/>
  <c r="BI488" i="52"/>
  <c r="BJ488" i="52"/>
  <c r="BK488" i="52"/>
  <c r="BL488" i="52"/>
  <c r="DY488" i="52"/>
  <c r="FG488" i="52"/>
  <c r="AX489" i="52"/>
  <c r="AY489" i="52"/>
  <c r="AZ489" i="52"/>
  <c r="BA489" i="52"/>
  <c r="BB489" i="52"/>
  <c r="BC489" i="52"/>
  <c r="BD489" i="52"/>
  <c r="BE489" i="52"/>
  <c r="BF489" i="52"/>
  <c r="BG489" i="52"/>
  <c r="BH489" i="52"/>
  <c r="BI489" i="52"/>
  <c r="BJ489" i="52"/>
  <c r="BK489" i="52"/>
  <c r="BL489" i="52"/>
  <c r="DY489" i="52"/>
  <c r="FG489" i="52"/>
  <c r="AX490" i="52"/>
  <c r="CC490" i="52" s="1"/>
  <c r="AY490" i="52"/>
  <c r="AZ490" i="52"/>
  <c r="BA490" i="52"/>
  <c r="CN490" i="52" s="1"/>
  <c r="FE490" i="52" s="1"/>
  <c r="BB490" i="52"/>
  <c r="BC490" i="52"/>
  <c r="BD490" i="52"/>
  <c r="BE490" i="52"/>
  <c r="BF490" i="52"/>
  <c r="BG490" i="52"/>
  <c r="BH490" i="52"/>
  <c r="BI490" i="52"/>
  <c r="BJ490" i="52"/>
  <c r="BK490" i="52"/>
  <c r="CO490" i="52" s="1"/>
  <c r="FB490" i="52" s="1"/>
  <c r="BL490" i="52"/>
  <c r="DY490" i="52"/>
  <c r="FG490" i="52"/>
  <c r="AX491" i="52"/>
  <c r="CC491" i="52" s="1"/>
  <c r="AY491" i="52"/>
  <c r="AZ491" i="52"/>
  <c r="BA491" i="52"/>
  <c r="BB491" i="52"/>
  <c r="BC491" i="52"/>
  <c r="BD491" i="52"/>
  <c r="BE491" i="52"/>
  <c r="BF491" i="52"/>
  <c r="BG491" i="52"/>
  <c r="BH491" i="52"/>
  <c r="BI491" i="52"/>
  <c r="BJ491" i="52"/>
  <c r="BK491" i="52"/>
  <c r="BL491" i="52"/>
  <c r="DY491" i="52"/>
  <c r="FG491" i="52"/>
  <c r="AX492" i="52"/>
  <c r="AY492" i="52"/>
  <c r="AZ492" i="52"/>
  <c r="BA492" i="52"/>
  <c r="BB492" i="52"/>
  <c r="BC492" i="52"/>
  <c r="BD492" i="52"/>
  <c r="BE492" i="52"/>
  <c r="BF492" i="52"/>
  <c r="BG492" i="52"/>
  <c r="BH492" i="52"/>
  <c r="BI492" i="52"/>
  <c r="BJ492" i="52"/>
  <c r="BK492" i="52"/>
  <c r="BL492" i="52"/>
  <c r="DY492" i="52"/>
  <c r="FG492" i="52"/>
  <c r="AX493" i="52"/>
  <c r="CC493" i="52" s="1"/>
  <c r="AY493" i="52"/>
  <c r="AZ493" i="52"/>
  <c r="BA493" i="52"/>
  <c r="BB493" i="52"/>
  <c r="BC493" i="52"/>
  <c r="BD493" i="52"/>
  <c r="BE493" i="52"/>
  <c r="BF493" i="52"/>
  <c r="BG493" i="52"/>
  <c r="BH493" i="52"/>
  <c r="BI493" i="52"/>
  <c r="BJ493" i="52"/>
  <c r="BK493" i="52"/>
  <c r="BL493" i="52"/>
  <c r="DY493" i="52"/>
  <c r="FG493" i="52"/>
  <c r="AX494" i="52"/>
  <c r="CC494" i="52" s="1"/>
  <c r="CN494" i="52" s="1"/>
  <c r="FE494" i="52" s="1"/>
  <c r="AY494" i="52"/>
  <c r="AZ494" i="52"/>
  <c r="BA494" i="52"/>
  <c r="BB494" i="52"/>
  <c r="BC494" i="52"/>
  <c r="BD494" i="52"/>
  <c r="BE494" i="52"/>
  <c r="BF494" i="52"/>
  <c r="BG494" i="52"/>
  <c r="BH494" i="52"/>
  <c r="BI494" i="52"/>
  <c r="BJ494" i="52"/>
  <c r="BK494" i="52"/>
  <c r="BL494" i="52"/>
  <c r="DY494" i="52"/>
  <c r="FG494" i="52"/>
  <c r="AX495" i="52"/>
  <c r="AY495" i="52"/>
  <c r="AZ495" i="52"/>
  <c r="BA495" i="52"/>
  <c r="BB495" i="52"/>
  <c r="BC495" i="52"/>
  <c r="BD495" i="52"/>
  <c r="BE495" i="52"/>
  <c r="BF495" i="52"/>
  <c r="BG495" i="52"/>
  <c r="BH495" i="52"/>
  <c r="BI495" i="52"/>
  <c r="BJ495" i="52"/>
  <c r="BK495" i="52"/>
  <c r="BL495" i="52"/>
  <c r="DY495" i="52"/>
  <c r="FG495" i="52"/>
  <c r="AX496" i="52"/>
  <c r="AY496" i="52"/>
  <c r="AZ496" i="52"/>
  <c r="BA496" i="52"/>
  <c r="BB496" i="52"/>
  <c r="BC496" i="52"/>
  <c r="BD496" i="52"/>
  <c r="BE496" i="52"/>
  <c r="BF496" i="52"/>
  <c r="BG496" i="52"/>
  <c r="BH496" i="52"/>
  <c r="BI496" i="52"/>
  <c r="BJ496" i="52"/>
  <c r="BK496" i="52"/>
  <c r="BL496" i="52"/>
  <c r="CC496" i="52"/>
  <c r="DY496" i="52"/>
  <c r="FG496" i="52"/>
  <c r="AX497" i="52"/>
  <c r="CC497" i="52" s="1"/>
  <c r="AY497" i="52"/>
  <c r="AZ497" i="52"/>
  <c r="BA497" i="52"/>
  <c r="BB497" i="52"/>
  <c r="BC497" i="52"/>
  <c r="BD497" i="52"/>
  <c r="BE497" i="52"/>
  <c r="BF497" i="52"/>
  <c r="BG497" i="52"/>
  <c r="BH497" i="52"/>
  <c r="BI497" i="52"/>
  <c r="BJ497" i="52"/>
  <c r="BK497" i="52"/>
  <c r="BL497" i="52"/>
  <c r="DY497" i="52"/>
  <c r="FG497" i="52"/>
  <c r="AX498" i="52"/>
  <c r="AY498" i="52"/>
  <c r="AZ498" i="52"/>
  <c r="BA498" i="52"/>
  <c r="BB498" i="52"/>
  <c r="BC498" i="52"/>
  <c r="BD498" i="52"/>
  <c r="BE498" i="52"/>
  <c r="BF498" i="52"/>
  <c r="BG498" i="52"/>
  <c r="BH498" i="52"/>
  <c r="BI498" i="52"/>
  <c r="BJ498" i="52"/>
  <c r="BK498" i="52"/>
  <c r="BL498" i="52"/>
  <c r="CC498" i="52"/>
  <c r="DY498" i="52"/>
  <c r="FG498" i="52"/>
  <c r="AX499" i="52"/>
  <c r="CC499" i="52" s="1"/>
  <c r="AY499" i="52"/>
  <c r="AZ499" i="52"/>
  <c r="BA499" i="52"/>
  <c r="BB499" i="52"/>
  <c r="BC499" i="52"/>
  <c r="BD499" i="52"/>
  <c r="BE499" i="52"/>
  <c r="BF499" i="52"/>
  <c r="BG499" i="52"/>
  <c r="BH499" i="52"/>
  <c r="BI499" i="52"/>
  <c r="BJ499" i="52"/>
  <c r="BK499" i="52"/>
  <c r="BL499" i="52"/>
  <c r="DY499" i="52"/>
  <c r="FG499" i="52"/>
  <c r="AX500" i="52"/>
  <c r="CC500" i="52" s="1"/>
  <c r="AY500" i="52"/>
  <c r="AZ500" i="52"/>
  <c r="BA500" i="52"/>
  <c r="BB500" i="52"/>
  <c r="BC500" i="52"/>
  <c r="BD500" i="52"/>
  <c r="BE500" i="52"/>
  <c r="BF500" i="52"/>
  <c r="BG500" i="52"/>
  <c r="BH500" i="52"/>
  <c r="BI500" i="52"/>
  <c r="BJ500" i="52"/>
  <c r="BK500" i="52"/>
  <c r="BL500" i="52"/>
  <c r="DY500" i="52"/>
  <c r="FG500" i="52"/>
  <c r="AX501" i="52"/>
  <c r="CC501" i="52" s="1"/>
  <c r="AY501" i="52"/>
  <c r="AZ501" i="52"/>
  <c r="BA501" i="52"/>
  <c r="BB501" i="52"/>
  <c r="BC501" i="52"/>
  <c r="BD501" i="52"/>
  <c r="BE501" i="52"/>
  <c r="BF501" i="52"/>
  <c r="BG501" i="52"/>
  <c r="BH501" i="52"/>
  <c r="BI501" i="52"/>
  <c r="BJ501" i="52"/>
  <c r="BK501" i="52"/>
  <c r="BL501" i="52"/>
  <c r="DY501" i="52"/>
  <c r="FG501" i="52"/>
  <c r="AX502" i="52"/>
  <c r="AY502" i="52"/>
  <c r="AZ502" i="52"/>
  <c r="BA502" i="52"/>
  <c r="BB502" i="52"/>
  <c r="BC502" i="52"/>
  <c r="BD502" i="52"/>
  <c r="BE502" i="52"/>
  <c r="BF502" i="52"/>
  <c r="BG502" i="52"/>
  <c r="BH502" i="52"/>
  <c r="BI502" i="52"/>
  <c r="BJ502" i="52"/>
  <c r="BK502" i="52"/>
  <c r="CO502" i="52" s="1"/>
  <c r="FB502" i="52" s="1"/>
  <c r="BL502" i="52"/>
  <c r="CC502" i="52"/>
  <c r="CN502" i="52" s="1"/>
  <c r="FE502" i="52" s="1"/>
  <c r="DY502" i="52"/>
  <c r="FG502" i="52"/>
  <c r="AX503" i="52"/>
  <c r="CC503" i="52" s="1"/>
  <c r="AY503" i="52"/>
  <c r="AZ503" i="52"/>
  <c r="BA503" i="52"/>
  <c r="BB503" i="52"/>
  <c r="BC503" i="52"/>
  <c r="BD503" i="52"/>
  <c r="BE503" i="52"/>
  <c r="BF503" i="52"/>
  <c r="BG503" i="52"/>
  <c r="BH503" i="52"/>
  <c r="BI503" i="52"/>
  <c r="BJ503" i="52"/>
  <c r="BK503" i="52"/>
  <c r="BL503" i="52"/>
  <c r="DY503" i="52"/>
  <c r="FG503" i="52"/>
  <c r="AX504" i="52"/>
  <c r="AY504" i="52"/>
  <c r="AZ504" i="52"/>
  <c r="BA504" i="52"/>
  <c r="BB504" i="52"/>
  <c r="BC504" i="52"/>
  <c r="BD504" i="52"/>
  <c r="BE504" i="52"/>
  <c r="BF504" i="52"/>
  <c r="BG504" i="52"/>
  <c r="BH504" i="52"/>
  <c r="BI504" i="52"/>
  <c r="BJ504" i="52"/>
  <c r="BK504" i="52"/>
  <c r="CO504" i="52" s="1"/>
  <c r="FB504" i="52" s="1"/>
  <c r="BL504" i="52"/>
  <c r="CC504" i="52"/>
  <c r="DY504" i="52"/>
  <c r="FG504" i="52"/>
  <c r="AX505" i="52"/>
  <c r="CC505" i="52" s="1"/>
  <c r="AY505" i="52"/>
  <c r="AZ505" i="52"/>
  <c r="BA505" i="52"/>
  <c r="BB505" i="52"/>
  <c r="BC505" i="52"/>
  <c r="BD505" i="52"/>
  <c r="BE505" i="52"/>
  <c r="BF505" i="52"/>
  <c r="BG505" i="52"/>
  <c r="BH505" i="52"/>
  <c r="BI505" i="52"/>
  <c r="BJ505" i="52"/>
  <c r="BK505" i="52"/>
  <c r="BL505" i="52"/>
  <c r="DY505" i="52"/>
  <c r="FG505" i="52"/>
  <c r="AX506" i="52"/>
  <c r="AY506" i="52"/>
  <c r="AZ506" i="52"/>
  <c r="BA506" i="52"/>
  <c r="BB506" i="52"/>
  <c r="BC506" i="52"/>
  <c r="BD506" i="52"/>
  <c r="BE506" i="52"/>
  <c r="BF506" i="52"/>
  <c r="BG506" i="52"/>
  <c r="BH506" i="52"/>
  <c r="BI506" i="52"/>
  <c r="BJ506" i="52"/>
  <c r="BK506" i="52"/>
  <c r="BL506" i="52"/>
  <c r="DY506" i="52"/>
  <c r="FG506" i="52"/>
  <c r="AX507" i="52"/>
  <c r="CC507" i="52" s="1"/>
  <c r="AY507" i="52"/>
  <c r="AZ507" i="52"/>
  <c r="BA507" i="52"/>
  <c r="BB507" i="52"/>
  <c r="BC507" i="52"/>
  <c r="BD507" i="52"/>
  <c r="BE507" i="52"/>
  <c r="BF507" i="52"/>
  <c r="BG507" i="52"/>
  <c r="BH507" i="52"/>
  <c r="BI507" i="52"/>
  <c r="BJ507" i="52"/>
  <c r="BK507" i="52"/>
  <c r="BL507" i="52"/>
  <c r="DY507" i="52"/>
  <c r="FG507" i="52"/>
  <c r="AX508" i="52"/>
  <c r="CC508" i="52" s="1"/>
  <c r="AY508" i="52"/>
  <c r="AZ508" i="52"/>
  <c r="BA508" i="52"/>
  <c r="BB508" i="52"/>
  <c r="BC508" i="52"/>
  <c r="BD508" i="52"/>
  <c r="BE508" i="52"/>
  <c r="BF508" i="52"/>
  <c r="BG508" i="52"/>
  <c r="BH508" i="52"/>
  <c r="BI508" i="52"/>
  <c r="BJ508" i="52"/>
  <c r="BK508" i="52"/>
  <c r="CO508" i="52" s="1"/>
  <c r="FB508" i="52" s="1"/>
  <c r="BL508" i="52"/>
  <c r="DY508" i="52"/>
  <c r="FG508" i="52"/>
  <c r="AX509" i="52"/>
  <c r="CC509" i="52" s="1"/>
  <c r="AY509" i="52"/>
  <c r="AZ509" i="52"/>
  <c r="BA509" i="52"/>
  <c r="BB509" i="52"/>
  <c r="BC509" i="52"/>
  <c r="BD509" i="52"/>
  <c r="BE509" i="52"/>
  <c r="BF509" i="52"/>
  <c r="BG509" i="52"/>
  <c r="BH509" i="52"/>
  <c r="BI509" i="52"/>
  <c r="BJ509" i="52"/>
  <c r="BK509" i="52"/>
  <c r="BL509" i="52"/>
  <c r="DY509" i="52"/>
  <c r="FG509" i="52"/>
  <c r="AX510" i="52"/>
  <c r="CC510" i="52" s="1"/>
  <c r="AY510" i="52"/>
  <c r="AZ510" i="52"/>
  <c r="BA510" i="52"/>
  <c r="BB510" i="52"/>
  <c r="BC510" i="52"/>
  <c r="BD510" i="52"/>
  <c r="BE510" i="52"/>
  <c r="BF510" i="52"/>
  <c r="BG510" i="52"/>
  <c r="BH510" i="52"/>
  <c r="BI510" i="52"/>
  <c r="BJ510" i="52"/>
  <c r="BK510" i="52"/>
  <c r="CO510" i="52" s="1"/>
  <c r="FB510" i="52" s="1"/>
  <c r="BL510" i="52"/>
  <c r="CP510" i="52" s="1"/>
  <c r="FA510" i="52" s="1"/>
  <c r="DY510" i="52"/>
  <c r="FG510" i="52"/>
  <c r="AX511" i="52"/>
  <c r="AY511" i="52"/>
  <c r="AZ511" i="52"/>
  <c r="BA511" i="52"/>
  <c r="BB511" i="52"/>
  <c r="BC511" i="52"/>
  <c r="BD511" i="52"/>
  <c r="BE511" i="52"/>
  <c r="BF511" i="52"/>
  <c r="BG511" i="52"/>
  <c r="BH511" i="52"/>
  <c r="BI511" i="52"/>
  <c r="BJ511" i="52"/>
  <c r="BK511" i="52"/>
  <c r="BL511" i="52"/>
  <c r="CC511" i="52"/>
  <c r="DY511" i="52"/>
  <c r="FG511" i="52"/>
  <c r="AX512" i="52"/>
  <c r="CC512" i="52" s="1"/>
  <c r="AY512" i="52"/>
  <c r="AZ512" i="52"/>
  <c r="BA512" i="52"/>
  <c r="BB512" i="52"/>
  <c r="BC512" i="52"/>
  <c r="BD512" i="52"/>
  <c r="BE512" i="52"/>
  <c r="BF512" i="52"/>
  <c r="BG512" i="52"/>
  <c r="BH512" i="52"/>
  <c r="BI512" i="52"/>
  <c r="BJ512" i="52"/>
  <c r="BK512" i="52"/>
  <c r="BL512" i="52"/>
  <c r="DY512" i="52"/>
  <c r="FG512" i="52"/>
  <c r="AX513" i="52"/>
  <c r="AY513" i="52"/>
  <c r="AZ513" i="52"/>
  <c r="BA513" i="52"/>
  <c r="BB513" i="52"/>
  <c r="BC513" i="52"/>
  <c r="BD513" i="52"/>
  <c r="BE513" i="52"/>
  <c r="BF513" i="52"/>
  <c r="BG513" i="52"/>
  <c r="BH513" i="52"/>
  <c r="BI513" i="52"/>
  <c r="BJ513" i="52"/>
  <c r="BK513" i="52"/>
  <c r="BL513" i="52"/>
  <c r="CC513" i="52"/>
  <c r="DY513" i="52"/>
  <c r="FG513" i="52"/>
  <c r="AX514" i="52"/>
  <c r="AY514" i="52"/>
  <c r="AZ514" i="52"/>
  <c r="BA514" i="52"/>
  <c r="BB514" i="52"/>
  <c r="BC514" i="52"/>
  <c r="BD514" i="52"/>
  <c r="BE514" i="52"/>
  <c r="BF514" i="52"/>
  <c r="BG514" i="52"/>
  <c r="BH514" i="52"/>
  <c r="BI514" i="52"/>
  <c r="BJ514" i="52"/>
  <c r="BK514" i="52"/>
  <c r="BL514" i="52"/>
  <c r="DY514" i="52"/>
  <c r="FG514" i="52"/>
  <c r="AX515" i="52"/>
  <c r="CC515" i="52" s="1"/>
  <c r="AY515" i="52"/>
  <c r="AZ515" i="52"/>
  <c r="BA515" i="52"/>
  <c r="BB515" i="52"/>
  <c r="BC515" i="52"/>
  <c r="BD515" i="52"/>
  <c r="BE515" i="52"/>
  <c r="BF515" i="52"/>
  <c r="BG515" i="52"/>
  <c r="BH515" i="52"/>
  <c r="BI515" i="52"/>
  <c r="BJ515" i="52"/>
  <c r="BK515" i="52"/>
  <c r="BL515" i="52"/>
  <c r="DY515" i="52"/>
  <c r="FG515" i="52"/>
  <c r="AX516" i="52"/>
  <c r="CC516" i="52" s="1"/>
  <c r="AY516" i="52"/>
  <c r="AZ516" i="52"/>
  <c r="BA516" i="52"/>
  <c r="BB516" i="52"/>
  <c r="BC516" i="52"/>
  <c r="BD516" i="52"/>
  <c r="BE516" i="52"/>
  <c r="BF516" i="52"/>
  <c r="BG516" i="52"/>
  <c r="BH516" i="52"/>
  <c r="BI516" i="52"/>
  <c r="BJ516" i="52"/>
  <c r="BK516" i="52"/>
  <c r="CO516" i="52" s="1"/>
  <c r="FB516" i="52" s="1"/>
  <c r="BL516" i="52"/>
  <c r="DY516" i="52"/>
  <c r="FG516" i="52"/>
  <c r="AX517" i="52"/>
  <c r="AY517" i="52"/>
  <c r="AZ517" i="52"/>
  <c r="BA517" i="52"/>
  <c r="BB517" i="52"/>
  <c r="BC517" i="52"/>
  <c r="BD517" i="52"/>
  <c r="BE517" i="52"/>
  <c r="BF517" i="52"/>
  <c r="BG517" i="52"/>
  <c r="BH517" i="52"/>
  <c r="BI517" i="52"/>
  <c r="BJ517" i="52"/>
  <c r="BK517" i="52"/>
  <c r="BL517" i="52"/>
  <c r="CC517" i="52"/>
  <c r="DY517" i="52"/>
  <c r="FG517" i="52"/>
  <c r="AX518" i="52"/>
  <c r="AY518" i="52"/>
  <c r="AZ518" i="52"/>
  <c r="BA518" i="52"/>
  <c r="BB518" i="52"/>
  <c r="BC518" i="52"/>
  <c r="BD518" i="52"/>
  <c r="BE518" i="52"/>
  <c r="BF518" i="52"/>
  <c r="BG518" i="52"/>
  <c r="BH518" i="52"/>
  <c r="BI518" i="52"/>
  <c r="BJ518" i="52"/>
  <c r="BK518" i="52"/>
  <c r="BL518" i="52"/>
  <c r="DY518" i="52"/>
  <c r="FG518" i="52"/>
  <c r="AX519" i="52"/>
  <c r="CC519" i="52" s="1"/>
  <c r="AY519" i="52"/>
  <c r="AZ519" i="52"/>
  <c r="BA519" i="52"/>
  <c r="BB519" i="52"/>
  <c r="BC519" i="52"/>
  <c r="BD519" i="52"/>
  <c r="BE519" i="52"/>
  <c r="BF519" i="52"/>
  <c r="BG519" i="52"/>
  <c r="BH519" i="52"/>
  <c r="BI519" i="52"/>
  <c r="BJ519" i="52"/>
  <c r="BK519" i="52"/>
  <c r="BL519" i="52"/>
  <c r="DY519" i="52"/>
  <c r="FG519" i="52"/>
  <c r="AX520" i="52"/>
  <c r="CC520" i="52" s="1"/>
  <c r="AY520" i="52"/>
  <c r="AZ520" i="52"/>
  <c r="BA520" i="52"/>
  <c r="BB520" i="52"/>
  <c r="BC520" i="52"/>
  <c r="BD520" i="52"/>
  <c r="BE520" i="52"/>
  <c r="BF520" i="52"/>
  <c r="BG520" i="52"/>
  <c r="BH520" i="52"/>
  <c r="BI520" i="52"/>
  <c r="BJ520" i="52"/>
  <c r="BK520" i="52"/>
  <c r="BL520" i="52"/>
  <c r="DY520" i="52"/>
  <c r="FG520" i="52"/>
  <c r="AX521" i="52"/>
  <c r="AY521" i="52"/>
  <c r="AZ521" i="52"/>
  <c r="BA521" i="52"/>
  <c r="BB521" i="52"/>
  <c r="BC521" i="52"/>
  <c r="BD521" i="52"/>
  <c r="BE521" i="52"/>
  <c r="BF521" i="52"/>
  <c r="BG521" i="52"/>
  <c r="BH521" i="52"/>
  <c r="BI521" i="52"/>
  <c r="BJ521" i="52"/>
  <c r="BK521" i="52"/>
  <c r="BL521" i="52"/>
  <c r="DY521" i="52"/>
  <c r="FG521" i="52"/>
  <c r="AX522" i="52"/>
  <c r="CC522" i="52" s="1"/>
  <c r="AY522" i="52"/>
  <c r="AZ522" i="52"/>
  <c r="BA522" i="52"/>
  <c r="BB522" i="52"/>
  <c r="BC522" i="52"/>
  <c r="BD522" i="52"/>
  <c r="BE522" i="52"/>
  <c r="BF522" i="52"/>
  <c r="BG522" i="52"/>
  <c r="BH522" i="52"/>
  <c r="BI522" i="52"/>
  <c r="BJ522" i="52"/>
  <c r="BK522" i="52"/>
  <c r="BL522" i="52"/>
  <c r="DY522" i="52"/>
  <c r="FG522" i="52"/>
  <c r="AX523" i="52"/>
  <c r="CC523" i="52" s="1"/>
  <c r="AY523" i="52"/>
  <c r="AZ523" i="52"/>
  <c r="BA523" i="52"/>
  <c r="BB523" i="52"/>
  <c r="BC523" i="52"/>
  <c r="BD523" i="52"/>
  <c r="BE523" i="52"/>
  <c r="BF523" i="52"/>
  <c r="BG523" i="52"/>
  <c r="BH523" i="52"/>
  <c r="BI523" i="52"/>
  <c r="BJ523" i="52"/>
  <c r="BK523" i="52"/>
  <c r="BL523" i="52"/>
  <c r="DY523" i="52"/>
  <c r="FG523" i="52"/>
  <c r="AX524" i="52"/>
  <c r="CC524" i="52" s="1"/>
  <c r="AY524" i="52"/>
  <c r="AZ524" i="52"/>
  <c r="BA524" i="52"/>
  <c r="BB524" i="52"/>
  <c r="BC524" i="52"/>
  <c r="BD524" i="52"/>
  <c r="BE524" i="52"/>
  <c r="BF524" i="52"/>
  <c r="BG524" i="52"/>
  <c r="BH524" i="52"/>
  <c r="BI524" i="52"/>
  <c r="BJ524" i="52"/>
  <c r="BK524" i="52"/>
  <c r="BL524" i="52"/>
  <c r="DY524" i="52"/>
  <c r="FG524" i="52"/>
  <c r="AX525" i="52"/>
  <c r="AY525" i="52"/>
  <c r="AZ525" i="52"/>
  <c r="BA525" i="52"/>
  <c r="BB525" i="52"/>
  <c r="BC525" i="52"/>
  <c r="BD525" i="52"/>
  <c r="BE525" i="52"/>
  <c r="BF525" i="52"/>
  <c r="BG525" i="52"/>
  <c r="BH525" i="52"/>
  <c r="BI525" i="52"/>
  <c r="BJ525" i="52"/>
  <c r="BK525" i="52"/>
  <c r="BL525" i="52"/>
  <c r="DY525" i="52"/>
  <c r="FG525" i="52"/>
  <c r="AX526" i="52"/>
  <c r="AY526" i="52"/>
  <c r="AZ526" i="52"/>
  <c r="BA526" i="52"/>
  <c r="BB526" i="52"/>
  <c r="BC526" i="52"/>
  <c r="BD526" i="52"/>
  <c r="BE526" i="52"/>
  <c r="BF526" i="52"/>
  <c r="BG526" i="52"/>
  <c r="BH526" i="52"/>
  <c r="BI526" i="52"/>
  <c r="BJ526" i="52"/>
  <c r="BK526" i="52"/>
  <c r="BL526" i="52"/>
  <c r="DY526" i="52"/>
  <c r="FG526" i="52"/>
  <c r="AX527" i="52"/>
  <c r="AY527" i="52"/>
  <c r="AZ527" i="52"/>
  <c r="BA527" i="52"/>
  <c r="BB527" i="52"/>
  <c r="BC527" i="52"/>
  <c r="BD527" i="52"/>
  <c r="BE527" i="52"/>
  <c r="BF527" i="52"/>
  <c r="BG527" i="52"/>
  <c r="BH527" i="52"/>
  <c r="BI527" i="52"/>
  <c r="BJ527" i="52"/>
  <c r="BK527" i="52"/>
  <c r="BL527" i="52"/>
  <c r="DY527" i="52"/>
  <c r="FG527" i="52"/>
  <c r="AX528" i="52"/>
  <c r="CC528" i="52" s="1"/>
  <c r="AY528" i="52"/>
  <c r="AZ528" i="52"/>
  <c r="BA528" i="52"/>
  <c r="BB528" i="52"/>
  <c r="BC528" i="52"/>
  <c r="BD528" i="52"/>
  <c r="BE528" i="52"/>
  <c r="BF528" i="52"/>
  <c r="BG528" i="52"/>
  <c r="BH528" i="52"/>
  <c r="BI528" i="52"/>
  <c r="BJ528" i="52"/>
  <c r="BK528" i="52"/>
  <c r="BL528" i="52"/>
  <c r="DY528" i="52"/>
  <c r="FG528" i="52"/>
  <c r="AX529" i="52"/>
  <c r="AY529" i="52"/>
  <c r="AZ529" i="52"/>
  <c r="BA529" i="52"/>
  <c r="BB529" i="52"/>
  <c r="BC529" i="52"/>
  <c r="BD529" i="52"/>
  <c r="BE529" i="52"/>
  <c r="BF529" i="52"/>
  <c r="BG529" i="52"/>
  <c r="BH529" i="52"/>
  <c r="BI529" i="52"/>
  <c r="BJ529" i="52"/>
  <c r="BK529" i="52"/>
  <c r="BL529" i="52"/>
  <c r="DY529" i="52"/>
  <c r="FG529" i="52"/>
  <c r="AX530" i="52"/>
  <c r="AY530" i="52"/>
  <c r="AZ530" i="52"/>
  <c r="BA530" i="52"/>
  <c r="BY530" i="52" s="1"/>
  <c r="DH530" i="52" s="1"/>
  <c r="DS530" i="52" s="1"/>
  <c r="BB530" i="52"/>
  <c r="BC530" i="52"/>
  <c r="BD530" i="52"/>
  <c r="BE530" i="52"/>
  <c r="BF530" i="52"/>
  <c r="BG530" i="52"/>
  <c r="BH530" i="52"/>
  <c r="BI530" i="52"/>
  <c r="BJ530" i="52"/>
  <c r="BK530" i="52"/>
  <c r="BL530" i="52"/>
  <c r="CC530" i="52"/>
  <c r="DY530" i="52"/>
  <c r="FG530" i="52"/>
  <c r="AX531" i="52"/>
  <c r="AY531" i="52"/>
  <c r="AZ531" i="52"/>
  <c r="BA531" i="52"/>
  <c r="BB531" i="52"/>
  <c r="BC531" i="52"/>
  <c r="BD531" i="52"/>
  <c r="BE531" i="52"/>
  <c r="BF531" i="52"/>
  <c r="BG531" i="52"/>
  <c r="BH531" i="52"/>
  <c r="BI531" i="52"/>
  <c r="BJ531" i="52"/>
  <c r="BK531" i="52"/>
  <c r="BL531" i="52"/>
  <c r="DY531" i="52"/>
  <c r="FG531" i="52"/>
  <c r="AX532" i="52"/>
  <c r="CC532" i="52" s="1"/>
  <c r="CN532" i="52" s="1"/>
  <c r="FE532" i="52" s="1"/>
  <c r="AY532" i="52"/>
  <c r="AZ532" i="52"/>
  <c r="BA532" i="52"/>
  <c r="BB532" i="52"/>
  <c r="BC532" i="52"/>
  <c r="BD532" i="52"/>
  <c r="BE532" i="52"/>
  <c r="BF532" i="52"/>
  <c r="BG532" i="52"/>
  <c r="BH532" i="52"/>
  <c r="BI532" i="52"/>
  <c r="BJ532" i="52"/>
  <c r="BK532" i="52"/>
  <c r="BL532" i="52"/>
  <c r="DY532" i="52"/>
  <c r="FG532" i="52"/>
  <c r="AX533" i="52"/>
  <c r="AY533" i="52"/>
  <c r="AZ533" i="52"/>
  <c r="BA533" i="52"/>
  <c r="BB533" i="52"/>
  <c r="BC533" i="52"/>
  <c r="BD533" i="52"/>
  <c r="BE533" i="52"/>
  <c r="BF533" i="52"/>
  <c r="BG533" i="52"/>
  <c r="BH533" i="52"/>
  <c r="BI533" i="52"/>
  <c r="BJ533" i="52"/>
  <c r="BK533" i="52"/>
  <c r="BL533" i="52"/>
  <c r="DY533" i="52"/>
  <c r="FG533" i="52"/>
  <c r="AX534" i="52"/>
  <c r="AY534" i="52"/>
  <c r="AZ534" i="52"/>
  <c r="BA534" i="52"/>
  <c r="BB534" i="52"/>
  <c r="BC534" i="52"/>
  <c r="BD534" i="52"/>
  <c r="BE534" i="52"/>
  <c r="BF534" i="52"/>
  <c r="BG534" i="52"/>
  <c r="BH534" i="52"/>
  <c r="BI534" i="52"/>
  <c r="BJ534" i="52"/>
  <c r="BK534" i="52"/>
  <c r="BL534" i="52"/>
  <c r="DY534" i="52"/>
  <c r="FG534" i="52"/>
  <c r="AX535" i="52"/>
  <c r="AY535" i="52"/>
  <c r="AZ535" i="52"/>
  <c r="BA535" i="52"/>
  <c r="BB535" i="52"/>
  <c r="BC535" i="52"/>
  <c r="BD535" i="52"/>
  <c r="BE535" i="52"/>
  <c r="BF535" i="52"/>
  <c r="BG535" i="52"/>
  <c r="BH535" i="52"/>
  <c r="BI535" i="52"/>
  <c r="BJ535" i="52"/>
  <c r="BK535" i="52"/>
  <c r="BL535" i="52"/>
  <c r="DY535" i="52"/>
  <c r="FG535" i="52"/>
  <c r="AX536" i="52"/>
  <c r="CC536" i="52" s="1"/>
  <c r="AY536" i="52"/>
  <c r="AZ536" i="52"/>
  <c r="BA536" i="52"/>
  <c r="BB536" i="52"/>
  <c r="BC536" i="52"/>
  <c r="BD536" i="52"/>
  <c r="BE536" i="52"/>
  <c r="BF536" i="52"/>
  <c r="BG536" i="52"/>
  <c r="BH536" i="52"/>
  <c r="BI536" i="52"/>
  <c r="BJ536" i="52"/>
  <c r="BK536" i="52"/>
  <c r="BL536" i="52"/>
  <c r="DY536" i="52"/>
  <c r="FG536" i="52"/>
  <c r="AX537" i="52"/>
  <c r="AY537" i="52"/>
  <c r="AZ537" i="52"/>
  <c r="BA537" i="52"/>
  <c r="BB537" i="52"/>
  <c r="BC537" i="52"/>
  <c r="BD537" i="52"/>
  <c r="BE537" i="52"/>
  <c r="BF537" i="52"/>
  <c r="BG537" i="52"/>
  <c r="BH537" i="52"/>
  <c r="BI537" i="52"/>
  <c r="BJ537" i="52"/>
  <c r="BK537" i="52"/>
  <c r="BL537" i="52"/>
  <c r="DY537" i="52"/>
  <c r="FG537" i="52"/>
  <c r="AX538" i="52"/>
  <c r="CC538" i="52" s="1"/>
  <c r="AY538" i="52"/>
  <c r="AZ538" i="52"/>
  <c r="BA538" i="52"/>
  <c r="BB538" i="52"/>
  <c r="BC538" i="52"/>
  <c r="BD538" i="52"/>
  <c r="BE538" i="52"/>
  <c r="BF538" i="52"/>
  <c r="BG538" i="52"/>
  <c r="BH538" i="52"/>
  <c r="BI538" i="52"/>
  <c r="BJ538" i="52"/>
  <c r="BK538" i="52"/>
  <c r="BL538" i="52"/>
  <c r="DY538" i="52"/>
  <c r="FG538" i="52"/>
  <c r="AX539" i="52"/>
  <c r="AY539" i="52"/>
  <c r="AZ539" i="52"/>
  <c r="BA539" i="52"/>
  <c r="BB539" i="52"/>
  <c r="BC539" i="52"/>
  <c r="BD539" i="52"/>
  <c r="BE539" i="52"/>
  <c r="BF539" i="52"/>
  <c r="BG539" i="52"/>
  <c r="BH539" i="52"/>
  <c r="BI539" i="52"/>
  <c r="BJ539" i="52"/>
  <c r="BK539" i="52"/>
  <c r="BL539" i="52"/>
  <c r="DY539" i="52"/>
  <c r="FG539" i="52"/>
  <c r="AX540" i="52"/>
  <c r="CC540" i="52" s="1"/>
  <c r="AY540" i="52"/>
  <c r="AZ540" i="52"/>
  <c r="BA540" i="52"/>
  <c r="BB540" i="52"/>
  <c r="BC540" i="52"/>
  <c r="BD540" i="52"/>
  <c r="BE540" i="52"/>
  <c r="BF540" i="52"/>
  <c r="BG540" i="52"/>
  <c r="BH540" i="52"/>
  <c r="BI540" i="52"/>
  <c r="BJ540" i="52"/>
  <c r="BK540" i="52"/>
  <c r="BL540" i="52"/>
  <c r="DY540" i="52"/>
  <c r="FG540" i="52"/>
  <c r="AX541" i="52"/>
  <c r="AY541" i="52"/>
  <c r="AZ541" i="52"/>
  <c r="BA541" i="52"/>
  <c r="BB541" i="52"/>
  <c r="BC541" i="52"/>
  <c r="BD541" i="52"/>
  <c r="BE541" i="52"/>
  <c r="BF541" i="52"/>
  <c r="BG541" i="52"/>
  <c r="BH541" i="52"/>
  <c r="BI541" i="52"/>
  <c r="BJ541" i="52"/>
  <c r="BK541" i="52"/>
  <c r="BL541" i="52"/>
  <c r="DY541" i="52"/>
  <c r="FG541" i="52"/>
  <c r="AX542" i="52"/>
  <c r="CC542" i="52" s="1"/>
  <c r="AY542" i="52"/>
  <c r="AZ542" i="52"/>
  <c r="BA542" i="52"/>
  <c r="BB542" i="52"/>
  <c r="BC542" i="52"/>
  <c r="BD542" i="52"/>
  <c r="BE542" i="52"/>
  <c r="BF542" i="52"/>
  <c r="BG542" i="52"/>
  <c r="BH542" i="52"/>
  <c r="BI542" i="52"/>
  <c r="BJ542" i="52"/>
  <c r="BK542" i="52"/>
  <c r="BL542" i="52"/>
  <c r="DY542" i="52"/>
  <c r="FG542" i="52"/>
  <c r="AX543" i="52"/>
  <c r="AY543" i="52"/>
  <c r="AZ543" i="52"/>
  <c r="BA543" i="52"/>
  <c r="BB543" i="52"/>
  <c r="BC543" i="52"/>
  <c r="BD543" i="52"/>
  <c r="BE543" i="52"/>
  <c r="BF543" i="52"/>
  <c r="BG543" i="52"/>
  <c r="BH543" i="52"/>
  <c r="BI543" i="52"/>
  <c r="BJ543" i="52"/>
  <c r="BK543" i="52"/>
  <c r="BL543" i="52"/>
  <c r="DY543" i="52"/>
  <c r="FG543" i="52"/>
  <c r="AX544" i="52"/>
  <c r="AY544" i="52"/>
  <c r="AZ544" i="52"/>
  <c r="BA544" i="52"/>
  <c r="BB544" i="52"/>
  <c r="BC544" i="52"/>
  <c r="BD544" i="52"/>
  <c r="BE544" i="52"/>
  <c r="BF544" i="52"/>
  <c r="BG544" i="52"/>
  <c r="BH544" i="52"/>
  <c r="BI544" i="52"/>
  <c r="BJ544" i="52"/>
  <c r="BK544" i="52"/>
  <c r="BL544" i="52"/>
  <c r="CC544" i="52"/>
  <c r="DY544" i="52"/>
  <c r="FG544" i="52"/>
  <c r="AX545" i="52"/>
  <c r="AY545" i="52"/>
  <c r="AZ545" i="52"/>
  <c r="BA545" i="52"/>
  <c r="BB545" i="52"/>
  <c r="BC545" i="52"/>
  <c r="BD545" i="52"/>
  <c r="BE545" i="52"/>
  <c r="BF545" i="52"/>
  <c r="BG545" i="52"/>
  <c r="BH545" i="52"/>
  <c r="BI545" i="52"/>
  <c r="BJ545" i="52"/>
  <c r="BK545" i="52"/>
  <c r="BL545" i="52"/>
  <c r="DY545" i="52"/>
  <c r="FG545" i="52"/>
  <c r="AX546" i="52"/>
  <c r="AY546" i="52"/>
  <c r="AZ546" i="52"/>
  <c r="BA546" i="52"/>
  <c r="BB546" i="52"/>
  <c r="BC546" i="52"/>
  <c r="BD546" i="52"/>
  <c r="BE546" i="52"/>
  <c r="BF546" i="52"/>
  <c r="BG546" i="52"/>
  <c r="BH546" i="52"/>
  <c r="BI546" i="52"/>
  <c r="BJ546" i="52"/>
  <c r="BK546" i="52"/>
  <c r="BL546" i="52"/>
  <c r="DY546" i="52"/>
  <c r="FG546" i="52"/>
  <c r="AX547" i="52"/>
  <c r="AY547" i="52"/>
  <c r="AZ547" i="52"/>
  <c r="BA547" i="52"/>
  <c r="BB547" i="52"/>
  <c r="BC547" i="52"/>
  <c r="BD547" i="52"/>
  <c r="BE547" i="52"/>
  <c r="BF547" i="52"/>
  <c r="BG547" i="52"/>
  <c r="BH547" i="52"/>
  <c r="BI547" i="52"/>
  <c r="BJ547" i="52"/>
  <c r="BK547" i="52"/>
  <c r="BL547" i="52"/>
  <c r="DY547" i="52"/>
  <c r="FG547" i="52"/>
  <c r="AX548" i="52"/>
  <c r="AY548" i="52"/>
  <c r="AZ548" i="52"/>
  <c r="BA548" i="52"/>
  <c r="BB548" i="52"/>
  <c r="BC548" i="52"/>
  <c r="BD548" i="52"/>
  <c r="BE548" i="52"/>
  <c r="BF548" i="52"/>
  <c r="BG548" i="52"/>
  <c r="BH548" i="52"/>
  <c r="BI548" i="52"/>
  <c r="BJ548" i="52"/>
  <c r="BK548" i="52"/>
  <c r="BL548" i="52"/>
  <c r="DY548" i="52"/>
  <c r="FG548" i="52"/>
  <c r="AX549" i="52"/>
  <c r="AY549" i="52"/>
  <c r="AZ549" i="52"/>
  <c r="BA549" i="52"/>
  <c r="BB549" i="52"/>
  <c r="BC549" i="52"/>
  <c r="BD549" i="52"/>
  <c r="BE549" i="52"/>
  <c r="BF549" i="52"/>
  <c r="BG549" i="52"/>
  <c r="BH549" i="52"/>
  <c r="BI549" i="52"/>
  <c r="BJ549" i="52"/>
  <c r="BK549" i="52"/>
  <c r="BL549" i="52"/>
  <c r="DY549" i="52"/>
  <c r="FG549" i="52"/>
  <c r="AX550" i="52"/>
  <c r="AY550" i="52"/>
  <c r="AZ550" i="52"/>
  <c r="BA550" i="52"/>
  <c r="BB550" i="52"/>
  <c r="BC550" i="52"/>
  <c r="BD550" i="52"/>
  <c r="BE550" i="52"/>
  <c r="BF550" i="52"/>
  <c r="BG550" i="52"/>
  <c r="BH550" i="52"/>
  <c r="BI550" i="52"/>
  <c r="BJ550" i="52"/>
  <c r="BK550" i="52"/>
  <c r="BL550" i="52"/>
  <c r="DY550" i="52"/>
  <c r="FG550" i="52"/>
  <c r="AX551" i="52"/>
  <c r="AY551" i="52"/>
  <c r="AZ551" i="52"/>
  <c r="BA551" i="52"/>
  <c r="BB551" i="52"/>
  <c r="BC551" i="52"/>
  <c r="BD551" i="52"/>
  <c r="BE551" i="52"/>
  <c r="BF551" i="52"/>
  <c r="BG551" i="52"/>
  <c r="BH551" i="52"/>
  <c r="BI551" i="52"/>
  <c r="BJ551" i="52"/>
  <c r="BK551" i="52"/>
  <c r="BL551" i="52"/>
  <c r="DY551" i="52"/>
  <c r="FG551" i="52"/>
  <c r="AX552" i="52"/>
  <c r="CC552" i="52" s="1"/>
  <c r="AY552" i="52"/>
  <c r="AZ552" i="52"/>
  <c r="BA552" i="52"/>
  <c r="CN552" i="52" s="1"/>
  <c r="FE552" i="52" s="1"/>
  <c r="BB552" i="52"/>
  <c r="BC552" i="52"/>
  <c r="BD552" i="52"/>
  <c r="BE552" i="52"/>
  <c r="BF552" i="52"/>
  <c r="BG552" i="52"/>
  <c r="BH552" i="52"/>
  <c r="BI552" i="52"/>
  <c r="BJ552" i="52"/>
  <c r="BK552" i="52"/>
  <c r="BL552" i="52"/>
  <c r="DY552" i="52"/>
  <c r="FG552" i="52"/>
  <c r="AX553" i="52"/>
  <c r="AY553" i="52"/>
  <c r="AZ553" i="52"/>
  <c r="BA553" i="52"/>
  <c r="BB553" i="52"/>
  <c r="BC553" i="52"/>
  <c r="BD553" i="52"/>
  <c r="BE553" i="52"/>
  <c r="BF553" i="52"/>
  <c r="BG553" i="52"/>
  <c r="BH553" i="52"/>
  <c r="BI553" i="52"/>
  <c r="BJ553" i="52"/>
  <c r="BK553" i="52"/>
  <c r="BL553" i="52"/>
  <c r="DY553" i="52"/>
  <c r="FG553" i="52"/>
  <c r="AX554" i="52"/>
  <c r="AY554" i="52"/>
  <c r="AZ554" i="52"/>
  <c r="BA554" i="52"/>
  <c r="BB554" i="52"/>
  <c r="BC554" i="52"/>
  <c r="BD554" i="52"/>
  <c r="BE554" i="52"/>
  <c r="BF554" i="52"/>
  <c r="BG554" i="52"/>
  <c r="BH554" i="52"/>
  <c r="BI554" i="52"/>
  <c r="BJ554" i="52"/>
  <c r="BK554" i="52"/>
  <c r="BL554" i="52"/>
  <c r="DY554" i="52"/>
  <c r="FG554" i="52"/>
  <c r="AX555" i="52"/>
  <c r="AY555" i="52"/>
  <c r="AZ555" i="52"/>
  <c r="BA555" i="52"/>
  <c r="BB555" i="52"/>
  <c r="BC555" i="52"/>
  <c r="BD555" i="52"/>
  <c r="BE555" i="52"/>
  <c r="BF555" i="52"/>
  <c r="BG555" i="52"/>
  <c r="BH555" i="52"/>
  <c r="BI555" i="52"/>
  <c r="BJ555" i="52"/>
  <c r="BK555" i="52"/>
  <c r="BL555" i="52"/>
  <c r="DY555" i="52"/>
  <c r="FG555" i="52"/>
  <c r="AX556" i="52"/>
  <c r="AY556" i="52"/>
  <c r="AZ556" i="52"/>
  <c r="BA556" i="52"/>
  <c r="BB556" i="52"/>
  <c r="BC556" i="52"/>
  <c r="BD556" i="52"/>
  <c r="BE556" i="52"/>
  <c r="BT556" i="52" s="1"/>
  <c r="CR556" i="52" s="1"/>
  <c r="EZ556" i="52" s="1"/>
  <c r="BF556" i="52"/>
  <c r="BG556" i="52"/>
  <c r="BH556" i="52"/>
  <c r="BI556" i="52"/>
  <c r="BJ556" i="52"/>
  <c r="BK556" i="52"/>
  <c r="BL556" i="52"/>
  <c r="DY556" i="52"/>
  <c r="FG556" i="52"/>
  <c r="AX557" i="52"/>
  <c r="AY557" i="52"/>
  <c r="AZ557" i="52"/>
  <c r="BA557" i="52"/>
  <c r="BB557" i="52"/>
  <c r="BC557" i="52"/>
  <c r="BD557" i="52"/>
  <c r="BE557" i="52"/>
  <c r="BF557" i="52"/>
  <c r="BG557" i="52"/>
  <c r="BH557" i="52"/>
  <c r="BI557" i="52"/>
  <c r="BJ557" i="52"/>
  <c r="BK557" i="52"/>
  <c r="BL557" i="52"/>
  <c r="DY557" i="52"/>
  <c r="FG557" i="52"/>
  <c r="AX558" i="52"/>
  <c r="AY558" i="52"/>
  <c r="AZ558" i="52"/>
  <c r="BA558" i="52"/>
  <c r="BB558" i="52"/>
  <c r="BC558" i="52"/>
  <c r="BD558" i="52"/>
  <c r="BE558" i="52"/>
  <c r="BF558" i="52"/>
  <c r="BG558" i="52"/>
  <c r="BH558" i="52"/>
  <c r="BI558" i="52"/>
  <c r="BJ558" i="52"/>
  <c r="BK558" i="52"/>
  <c r="BL558" i="52"/>
  <c r="DY558" i="52"/>
  <c r="FG558" i="52"/>
  <c r="AX559" i="52"/>
  <c r="AY559" i="52"/>
  <c r="AZ559" i="52"/>
  <c r="BA559" i="52"/>
  <c r="BB559" i="52"/>
  <c r="BC559" i="52"/>
  <c r="BD559" i="52"/>
  <c r="BE559" i="52"/>
  <c r="BF559" i="52"/>
  <c r="BG559" i="52"/>
  <c r="BH559" i="52"/>
  <c r="BI559" i="52"/>
  <c r="BJ559" i="52"/>
  <c r="BK559" i="52"/>
  <c r="BL559" i="52"/>
  <c r="DY559" i="52"/>
  <c r="FG559" i="52"/>
  <c r="AX560" i="52"/>
  <c r="AY560" i="52"/>
  <c r="AZ560" i="52"/>
  <c r="BA560" i="52"/>
  <c r="BB560" i="52"/>
  <c r="BC560" i="52"/>
  <c r="BD560" i="52"/>
  <c r="BE560" i="52"/>
  <c r="BF560" i="52"/>
  <c r="BG560" i="52"/>
  <c r="BH560" i="52"/>
  <c r="BI560" i="52"/>
  <c r="BJ560" i="52"/>
  <c r="BK560" i="52"/>
  <c r="BL560" i="52"/>
  <c r="DY560" i="52"/>
  <c r="FG560" i="52"/>
  <c r="AX561" i="52"/>
  <c r="AY561" i="52"/>
  <c r="AZ561" i="52"/>
  <c r="BA561" i="52"/>
  <c r="BB561" i="52"/>
  <c r="BC561" i="52"/>
  <c r="BD561" i="52"/>
  <c r="BE561" i="52"/>
  <c r="BF561" i="52"/>
  <c r="BG561" i="52"/>
  <c r="BH561" i="52"/>
  <c r="BI561" i="52"/>
  <c r="BJ561" i="52"/>
  <c r="BK561" i="52"/>
  <c r="BL561" i="52"/>
  <c r="DY561" i="52"/>
  <c r="FG561" i="52"/>
  <c r="AX562" i="52"/>
  <c r="CC562" i="52" s="1"/>
  <c r="AY562" i="52"/>
  <c r="AZ562" i="52"/>
  <c r="BA562" i="52"/>
  <c r="BB562" i="52"/>
  <c r="BC562" i="52"/>
  <c r="BD562" i="52"/>
  <c r="BE562" i="52"/>
  <c r="BF562" i="52"/>
  <c r="BG562" i="52"/>
  <c r="BH562" i="52"/>
  <c r="BI562" i="52"/>
  <c r="BJ562" i="52"/>
  <c r="BK562" i="52"/>
  <c r="BL562" i="52"/>
  <c r="DY562" i="52"/>
  <c r="FG562" i="52"/>
  <c r="AX563" i="52"/>
  <c r="AY563" i="52"/>
  <c r="AZ563" i="52"/>
  <c r="BA563" i="52"/>
  <c r="BB563" i="52"/>
  <c r="BC563" i="52"/>
  <c r="BD563" i="52"/>
  <c r="BE563" i="52"/>
  <c r="BF563" i="52"/>
  <c r="BG563" i="52"/>
  <c r="BH563" i="52"/>
  <c r="BI563" i="52"/>
  <c r="BJ563" i="52"/>
  <c r="BK563" i="52"/>
  <c r="BL563" i="52"/>
  <c r="DY563" i="52"/>
  <c r="FG563" i="52"/>
  <c r="AX564" i="52"/>
  <c r="AY564" i="52"/>
  <c r="AZ564" i="52"/>
  <c r="BA564" i="52"/>
  <c r="BB564" i="52"/>
  <c r="BC564" i="52"/>
  <c r="BD564" i="52"/>
  <c r="BE564" i="52"/>
  <c r="BF564" i="52"/>
  <c r="BG564" i="52"/>
  <c r="BH564" i="52"/>
  <c r="BI564" i="52"/>
  <c r="BJ564" i="52"/>
  <c r="BK564" i="52"/>
  <c r="BL564" i="52"/>
  <c r="DY564" i="52"/>
  <c r="FG564" i="52"/>
  <c r="AX565" i="52"/>
  <c r="AY565" i="52"/>
  <c r="AZ565" i="52"/>
  <c r="BA565" i="52"/>
  <c r="BB565" i="52"/>
  <c r="BC565" i="52"/>
  <c r="BD565" i="52"/>
  <c r="BP565" i="52" s="1"/>
  <c r="CH565" i="52" s="1"/>
  <c r="BE565" i="52"/>
  <c r="BF565" i="52"/>
  <c r="BG565" i="52"/>
  <c r="BH565" i="52"/>
  <c r="BI565" i="52"/>
  <c r="BJ565" i="52"/>
  <c r="BK565" i="52"/>
  <c r="BL565" i="52"/>
  <c r="DY565" i="52"/>
  <c r="FG565" i="52"/>
  <c r="AX566" i="52"/>
  <c r="CC566" i="52" s="1"/>
  <c r="AY566" i="52"/>
  <c r="AZ566" i="52"/>
  <c r="BA566" i="52"/>
  <c r="BB566" i="52"/>
  <c r="BC566" i="52"/>
  <c r="BX566" i="52" s="1"/>
  <c r="DE566" i="52" s="1"/>
  <c r="FQ566" i="52" s="1"/>
  <c r="BD566" i="52"/>
  <c r="BE566" i="52"/>
  <c r="BF566" i="52"/>
  <c r="BG566" i="52"/>
  <c r="BH566" i="52"/>
  <c r="BI566" i="52"/>
  <c r="BJ566" i="52"/>
  <c r="BK566" i="52"/>
  <c r="BL566" i="52"/>
  <c r="DY566" i="52"/>
  <c r="FG566" i="52"/>
  <c r="AX567" i="52"/>
  <c r="AY567" i="52"/>
  <c r="AZ567" i="52"/>
  <c r="BA567" i="52"/>
  <c r="BB567" i="52"/>
  <c r="BC567" i="52"/>
  <c r="BD567" i="52"/>
  <c r="BE567" i="52"/>
  <c r="BF567" i="52"/>
  <c r="BG567" i="52"/>
  <c r="BH567" i="52"/>
  <c r="BI567" i="52"/>
  <c r="BJ567" i="52"/>
  <c r="BK567" i="52"/>
  <c r="BL567" i="52"/>
  <c r="DY567" i="52"/>
  <c r="FG567" i="52"/>
  <c r="AX568" i="52"/>
  <c r="AY568" i="52"/>
  <c r="AZ568" i="52"/>
  <c r="BA568" i="52"/>
  <c r="BB568" i="52"/>
  <c r="BC568" i="52"/>
  <c r="BD568" i="52"/>
  <c r="BE568" i="52"/>
  <c r="BF568" i="52"/>
  <c r="BG568" i="52"/>
  <c r="BH568" i="52"/>
  <c r="BI568" i="52"/>
  <c r="BJ568" i="52"/>
  <c r="BK568" i="52"/>
  <c r="BL568" i="52"/>
  <c r="DY568" i="52"/>
  <c r="FG568" i="52"/>
  <c r="AX569" i="52"/>
  <c r="AY569" i="52"/>
  <c r="AZ569" i="52"/>
  <c r="BA569" i="52"/>
  <c r="BB569" i="52"/>
  <c r="BC569" i="52"/>
  <c r="BD569" i="52"/>
  <c r="BE569" i="52"/>
  <c r="BF569" i="52"/>
  <c r="BG569" i="52"/>
  <c r="BH569" i="52"/>
  <c r="BI569" i="52"/>
  <c r="BJ569" i="52"/>
  <c r="BK569" i="52"/>
  <c r="BL569" i="52"/>
  <c r="DY569" i="52"/>
  <c r="FG569" i="52"/>
  <c r="AX570" i="52"/>
  <c r="AY570" i="52"/>
  <c r="AZ570" i="52"/>
  <c r="BA570" i="52"/>
  <c r="BB570" i="52"/>
  <c r="BC570" i="52"/>
  <c r="BD570" i="52"/>
  <c r="BE570" i="52"/>
  <c r="BF570" i="52"/>
  <c r="BG570" i="52"/>
  <c r="BH570" i="52"/>
  <c r="BI570" i="52"/>
  <c r="BJ570" i="52"/>
  <c r="BK570" i="52"/>
  <c r="BL570" i="52"/>
  <c r="DY570" i="52"/>
  <c r="FG570" i="52"/>
  <c r="AX571" i="52"/>
  <c r="AY571" i="52"/>
  <c r="AZ571" i="52"/>
  <c r="BA571" i="52"/>
  <c r="BB571" i="52"/>
  <c r="BC571" i="52"/>
  <c r="BD571" i="52"/>
  <c r="BE571" i="52"/>
  <c r="BF571" i="52"/>
  <c r="BG571" i="52"/>
  <c r="BH571" i="52"/>
  <c r="BI571" i="52"/>
  <c r="BJ571" i="52"/>
  <c r="BK571" i="52"/>
  <c r="BL571" i="52"/>
  <c r="DY571" i="52"/>
  <c r="FG571" i="52"/>
  <c r="AX572" i="52"/>
  <c r="CC572" i="52" s="1"/>
  <c r="AY572" i="52"/>
  <c r="AZ572" i="52"/>
  <c r="BA572" i="52"/>
  <c r="BB572" i="52"/>
  <c r="BC572" i="52"/>
  <c r="BD572" i="52"/>
  <c r="BE572" i="52"/>
  <c r="BU572" i="52" s="1"/>
  <c r="CL572" i="52" s="1"/>
  <c r="FF572" i="52" s="1"/>
  <c r="BF572" i="52"/>
  <c r="BG572" i="52"/>
  <c r="BH572" i="52"/>
  <c r="BI572" i="52"/>
  <c r="BJ572" i="52"/>
  <c r="BK572" i="52"/>
  <c r="BL572" i="52"/>
  <c r="DY572" i="52"/>
  <c r="FG572" i="52"/>
  <c r="AX573" i="52"/>
  <c r="AY573" i="52"/>
  <c r="AZ573" i="52"/>
  <c r="BA573" i="52"/>
  <c r="BB573" i="52"/>
  <c r="BC573" i="52"/>
  <c r="BD573" i="52"/>
  <c r="BE573" i="52"/>
  <c r="BF573" i="52"/>
  <c r="BG573" i="52"/>
  <c r="BH573" i="52"/>
  <c r="BI573" i="52"/>
  <c r="BJ573" i="52"/>
  <c r="BK573" i="52"/>
  <c r="BL573" i="52"/>
  <c r="DY573" i="52"/>
  <c r="FG573" i="52"/>
  <c r="AX574" i="52"/>
  <c r="AY574" i="52"/>
  <c r="AZ574" i="52"/>
  <c r="BA574" i="52"/>
  <c r="BB574" i="52"/>
  <c r="BC574" i="52"/>
  <c r="BD574" i="52"/>
  <c r="BE574" i="52"/>
  <c r="BF574" i="52"/>
  <c r="BG574" i="52"/>
  <c r="BH574" i="52"/>
  <c r="BI574" i="52"/>
  <c r="BJ574" i="52"/>
  <c r="BK574" i="52"/>
  <c r="BL574" i="52"/>
  <c r="DY574" i="52"/>
  <c r="FG574" i="52"/>
  <c r="AX575" i="52"/>
  <c r="AY575" i="52"/>
  <c r="AZ575" i="52"/>
  <c r="BA575" i="52"/>
  <c r="BB575" i="52"/>
  <c r="BC575" i="52"/>
  <c r="BD575" i="52"/>
  <c r="BE575" i="52"/>
  <c r="BF575" i="52"/>
  <c r="BG575" i="52"/>
  <c r="BH575" i="52"/>
  <c r="BI575" i="52"/>
  <c r="BJ575" i="52"/>
  <c r="BK575" i="52"/>
  <c r="BL575" i="52"/>
  <c r="DY575" i="52"/>
  <c r="FG575" i="52"/>
  <c r="AX576" i="52"/>
  <c r="CC576" i="52" s="1"/>
  <c r="AY576" i="52"/>
  <c r="AZ576" i="52"/>
  <c r="BA576" i="52"/>
  <c r="BB576" i="52"/>
  <c r="BC576" i="52"/>
  <c r="BD576" i="52"/>
  <c r="BE576" i="52"/>
  <c r="BF576" i="52"/>
  <c r="BG576" i="52"/>
  <c r="BH576" i="52"/>
  <c r="BI576" i="52"/>
  <c r="BJ576" i="52"/>
  <c r="BK576" i="52"/>
  <c r="BL576" i="52"/>
  <c r="DY576" i="52"/>
  <c r="FG576" i="52"/>
  <c r="AX577" i="52"/>
  <c r="AY577" i="52"/>
  <c r="AZ577" i="52"/>
  <c r="BA577" i="52"/>
  <c r="BB577" i="52"/>
  <c r="BC577" i="52"/>
  <c r="BD577" i="52"/>
  <c r="BE577" i="52"/>
  <c r="BF577" i="52"/>
  <c r="BG577" i="52"/>
  <c r="BH577" i="52"/>
  <c r="BI577" i="52"/>
  <c r="BJ577" i="52"/>
  <c r="BK577" i="52"/>
  <c r="BL577" i="52"/>
  <c r="DY577" i="52"/>
  <c r="FG577" i="52"/>
  <c r="AX578" i="52"/>
  <c r="AY578" i="52"/>
  <c r="AZ578" i="52"/>
  <c r="BA578" i="52"/>
  <c r="BB578" i="52"/>
  <c r="BC578" i="52"/>
  <c r="BD578" i="52"/>
  <c r="BE578" i="52"/>
  <c r="BF578" i="52"/>
  <c r="BG578" i="52"/>
  <c r="BH578" i="52"/>
  <c r="BI578" i="52"/>
  <c r="BJ578" i="52"/>
  <c r="BK578" i="52"/>
  <c r="BL578" i="52"/>
  <c r="DY578" i="52"/>
  <c r="FG578" i="52"/>
  <c r="AX579" i="52"/>
  <c r="AY579" i="52"/>
  <c r="AZ579" i="52"/>
  <c r="BA579" i="52"/>
  <c r="BB579" i="52"/>
  <c r="BC579" i="52"/>
  <c r="BD579" i="52"/>
  <c r="BE579" i="52"/>
  <c r="BF579" i="52"/>
  <c r="BG579" i="52"/>
  <c r="BH579" i="52"/>
  <c r="BI579" i="52"/>
  <c r="BJ579" i="52"/>
  <c r="BK579" i="52"/>
  <c r="BL579" i="52"/>
  <c r="DY579" i="52"/>
  <c r="FG579" i="52"/>
  <c r="AX580" i="52"/>
  <c r="AY580" i="52"/>
  <c r="AZ580" i="52"/>
  <c r="BA580" i="52"/>
  <c r="BB580" i="52"/>
  <c r="BC580" i="52"/>
  <c r="BD580" i="52"/>
  <c r="BE580" i="52"/>
  <c r="BF580" i="52"/>
  <c r="BG580" i="52"/>
  <c r="BH580" i="52"/>
  <c r="BI580" i="52"/>
  <c r="BJ580" i="52"/>
  <c r="BK580" i="52"/>
  <c r="BL580" i="52"/>
  <c r="CC580" i="52"/>
  <c r="DY580" i="52"/>
  <c r="FG580" i="52"/>
  <c r="AX581" i="52"/>
  <c r="AY581" i="52"/>
  <c r="AZ581" i="52"/>
  <c r="BA581" i="52"/>
  <c r="BB581" i="52"/>
  <c r="BC581" i="52"/>
  <c r="BD581" i="52"/>
  <c r="BE581" i="52"/>
  <c r="BF581" i="52"/>
  <c r="BG581" i="52"/>
  <c r="BH581" i="52"/>
  <c r="BI581" i="52"/>
  <c r="BJ581" i="52"/>
  <c r="BK581" i="52"/>
  <c r="BL581" i="52"/>
  <c r="DY581" i="52"/>
  <c r="FG581" i="52"/>
  <c r="AX582" i="52"/>
  <c r="CC582" i="52" s="1"/>
  <c r="AY582" i="52"/>
  <c r="AZ582" i="52"/>
  <c r="BA582" i="52"/>
  <c r="BB582" i="52"/>
  <c r="BC582" i="52"/>
  <c r="BD582" i="52"/>
  <c r="BE582" i="52"/>
  <c r="BF582" i="52"/>
  <c r="BG582" i="52"/>
  <c r="BH582" i="52"/>
  <c r="BI582" i="52"/>
  <c r="BJ582" i="52"/>
  <c r="BK582" i="52"/>
  <c r="BL582" i="52"/>
  <c r="DY582" i="52"/>
  <c r="FG582" i="52"/>
  <c r="AX583" i="52"/>
  <c r="AY583" i="52"/>
  <c r="AZ583" i="52"/>
  <c r="BA583" i="52"/>
  <c r="BB583" i="52"/>
  <c r="BC583" i="52"/>
  <c r="BD583" i="52"/>
  <c r="BE583" i="52"/>
  <c r="BF583" i="52"/>
  <c r="BG583" i="52"/>
  <c r="BH583" i="52"/>
  <c r="BI583" i="52"/>
  <c r="BJ583" i="52"/>
  <c r="BK583" i="52"/>
  <c r="BL583" i="52"/>
  <c r="DY583" i="52"/>
  <c r="FG583" i="52"/>
  <c r="AX584" i="52"/>
  <c r="AY584" i="52"/>
  <c r="AZ584" i="52"/>
  <c r="BA584" i="52"/>
  <c r="BB584" i="52"/>
  <c r="BC584" i="52"/>
  <c r="BD584" i="52"/>
  <c r="BE584" i="52"/>
  <c r="BF584" i="52"/>
  <c r="BG584" i="52"/>
  <c r="BH584" i="52"/>
  <c r="BI584" i="52"/>
  <c r="BJ584" i="52"/>
  <c r="BK584" i="52"/>
  <c r="BL584" i="52"/>
  <c r="DY584" i="52"/>
  <c r="FG584" i="52"/>
  <c r="AX585" i="52"/>
  <c r="AY585" i="52"/>
  <c r="AZ585" i="52"/>
  <c r="BA585" i="52"/>
  <c r="BB585" i="52"/>
  <c r="BC585" i="52"/>
  <c r="BD585" i="52"/>
  <c r="BE585" i="52"/>
  <c r="BF585" i="52"/>
  <c r="BG585" i="52"/>
  <c r="BH585" i="52"/>
  <c r="BI585" i="52"/>
  <c r="BJ585" i="52"/>
  <c r="BK585" i="52"/>
  <c r="BL585" i="52"/>
  <c r="CC585" i="52"/>
  <c r="DY585" i="52"/>
  <c r="FG585" i="52"/>
  <c r="AX586" i="52"/>
  <c r="CC586" i="52" s="1"/>
  <c r="AY586" i="52"/>
  <c r="AZ586" i="52"/>
  <c r="BA586" i="52"/>
  <c r="BB586" i="52"/>
  <c r="BC586" i="52"/>
  <c r="BD586" i="52"/>
  <c r="BE586" i="52"/>
  <c r="BF586" i="52"/>
  <c r="BG586" i="52"/>
  <c r="BH586" i="52"/>
  <c r="BI586" i="52"/>
  <c r="BJ586" i="52"/>
  <c r="BK586" i="52"/>
  <c r="CO586" i="52" s="1"/>
  <c r="FB586" i="52" s="1"/>
  <c r="BL586" i="52"/>
  <c r="DY586" i="52"/>
  <c r="FG586" i="52"/>
  <c r="AX587" i="52"/>
  <c r="AY587" i="52"/>
  <c r="AZ587" i="52"/>
  <c r="BA587" i="52"/>
  <c r="BB587" i="52"/>
  <c r="BC587" i="52"/>
  <c r="BD587" i="52"/>
  <c r="BE587" i="52"/>
  <c r="BF587" i="52"/>
  <c r="BG587" i="52"/>
  <c r="BH587" i="52"/>
  <c r="BI587" i="52"/>
  <c r="BJ587" i="52"/>
  <c r="BK587" i="52"/>
  <c r="BL587" i="52"/>
  <c r="DY587" i="52"/>
  <c r="FG587" i="52"/>
  <c r="AX588" i="52"/>
  <c r="AY588" i="52"/>
  <c r="AZ588" i="52"/>
  <c r="BA588" i="52"/>
  <c r="BB588" i="52"/>
  <c r="BC588" i="52"/>
  <c r="BD588" i="52"/>
  <c r="BE588" i="52"/>
  <c r="BF588" i="52"/>
  <c r="BG588" i="52"/>
  <c r="BH588" i="52"/>
  <c r="BI588" i="52"/>
  <c r="BJ588" i="52"/>
  <c r="BK588" i="52"/>
  <c r="BL588" i="52"/>
  <c r="DY588" i="52"/>
  <c r="FG588" i="52"/>
  <c r="AX589" i="52"/>
  <c r="AY589" i="52"/>
  <c r="AZ589" i="52"/>
  <c r="BA589" i="52"/>
  <c r="BB589" i="52"/>
  <c r="BU589" i="52" s="1"/>
  <c r="CL589" i="52" s="1"/>
  <c r="FF589" i="52" s="1"/>
  <c r="BC589" i="52"/>
  <c r="BD589" i="52"/>
  <c r="BE589" i="52"/>
  <c r="BF589" i="52"/>
  <c r="BG589" i="52"/>
  <c r="BH589" i="52"/>
  <c r="BI589" i="52"/>
  <c r="BJ589" i="52"/>
  <c r="BK589" i="52"/>
  <c r="BL589" i="52"/>
  <c r="DY589" i="52"/>
  <c r="FG589" i="52"/>
  <c r="AX590" i="52"/>
  <c r="CC590" i="52" s="1"/>
  <c r="CP590" i="52" s="1"/>
  <c r="FA590" i="52" s="1"/>
  <c r="AY590" i="52"/>
  <c r="AZ590" i="52"/>
  <c r="BA590" i="52"/>
  <c r="BB590" i="52"/>
  <c r="BC590" i="52"/>
  <c r="BD590" i="52"/>
  <c r="BE590" i="52"/>
  <c r="BF590" i="52"/>
  <c r="BG590" i="52"/>
  <c r="BH590" i="52"/>
  <c r="BI590" i="52"/>
  <c r="BJ590" i="52"/>
  <c r="BK590" i="52"/>
  <c r="BL590" i="52"/>
  <c r="DY590" i="52"/>
  <c r="FG590" i="52"/>
  <c r="AX591" i="52"/>
  <c r="AY591" i="52"/>
  <c r="AZ591" i="52"/>
  <c r="BA591" i="52"/>
  <c r="BB591" i="52"/>
  <c r="BC591" i="52"/>
  <c r="BD591" i="52"/>
  <c r="BE591" i="52"/>
  <c r="BF591" i="52"/>
  <c r="BG591" i="52"/>
  <c r="BH591" i="52"/>
  <c r="BI591" i="52"/>
  <c r="BJ591" i="52"/>
  <c r="BK591" i="52"/>
  <c r="BL591" i="52"/>
  <c r="DY591" i="52"/>
  <c r="FG591" i="52"/>
  <c r="AX592" i="52"/>
  <c r="AY592" i="52"/>
  <c r="AZ592" i="52"/>
  <c r="BA592" i="52"/>
  <c r="BB592" i="52"/>
  <c r="BC592" i="52"/>
  <c r="BD592" i="52"/>
  <c r="BE592" i="52"/>
  <c r="BF592" i="52"/>
  <c r="BG592" i="52"/>
  <c r="BH592" i="52"/>
  <c r="BI592" i="52"/>
  <c r="BJ592" i="52"/>
  <c r="BK592" i="52"/>
  <c r="BL592" i="52"/>
  <c r="CC592" i="52"/>
  <c r="DY592" i="52"/>
  <c r="FG592" i="52"/>
  <c r="AX593" i="52"/>
  <c r="CC593" i="52" s="1"/>
  <c r="AY593" i="52"/>
  <c r="AZ593" i="52"/>
  <c r="BA593" i="52"/>
  <c r="BB593" i="52"/>
  <c r="BC593" i="52"/>
  <c r="BD593" i="52"/>
  <c r="BE593" i="52"/>
  <c r="BF593" i="52"/>
  <c r="BG593" i="52"/>
  <c r="BH593" i="52"/>
  <c r="BI593" i="52"/>
  <c r="BJ593" i="52"/>
  <c r="BK593" i="52"/>
  <c r="BL593" i="52"/>
  <c r="DY593" i="52"/>
  <c r="FG593" i="52"/>
  <c r="AX594" i="52"/>
  <c r="AY594" i="52"/>
  <c r="AZ594" i="52"/>
  <c r="BA594" i="52"/>
  <c r="BB594" i="52"/>
  <c r="BS594" i="52" s="1"/>
  <c r="CQ594" i="52" s="1"/>
  <c r="BC594" i="52"/>
  <c r="BD594" i="52"/>
  <c r="BE594" i="52"/>
  <c r="BF594" i="52"/>
  <c r="BG594" i="52"/>
  <c r="BH594" i="52"/>
  <c r="BI594" i="52"/>
  <c r="BJ594" i="52"/>
  <c r="BK594" i="52"/>
  <c r="BL594" i="52"/>
  <c r="DY594" i="52"/>
  <c r="FG594" i="52"/>
  <c r="AX595" i="52"/>
  <c r="AY595" i="52"/>
  <c r="AZ595" i="52"/>
  <c r="BA595" i="52"/>
  <c r="BB595" i="52"/>
  <c r="BC595" i="52"/>
  <c r="BD595" i="52"/>
  <c r="BE595" i="52"/>
  <c r="BF595" i="52"/>
  <c r="BG595" i="52"/>
  <c r="BH595" i="52"/>
  <c r="BI595" i="52"/>
  <c r="BJ595" i="52"/>
  <c r="BK595" i="52"/>
  <c r="BL595" i="52"/>
  <c r="DY595" i="52"/>
  <c r="FG595" i="52"/>
  <c r="AX596" i="52"/>
  <c r="AY596" i="52"/>
  <c r="AZ596" i="52"/>
  <c r="BA596" i="52"/>
  <c r="BB596" i="52"/>
  <c r="BC596" i="52"/>
  <c r="BD596" i="52"/>
  <c r="BE596" i="52"/>
  <c r="BF596" i="52"/>
  <c r="BG596" i="52"/>
  <c r="BH596" i="52"/>
  <c r="BI596" i="52"/>
  <c r="BJ596" i="52"/>
  <c r="BK596" i="52"/>
  <c r="BL596" i="52"/>
  <c r="DY596" i="52"/>
  <c r="FG596" i="52"/>
  <c r="AX597" i="52"/>
  <c r="AY597" i="52"/>
  <c r="AZ597" i="52"/>
  <c r="BA597" i="52"/>
  <c r="BB597" i="52"/>
  <c r="BC597" i="52"/>
  <c r="BD597" i="52"/>
  <c r="BE597" i="52"/>
  <c r="BF597" i="52"/>
  <c r="BG597" i="52"/>
  <c r="BH597" i="52"/>
  <c r="BI597" i="52"/>
  <c r="BJ597" i="52"/>
  <c r="BK597" i="52"/>
  <c r="BL597" i="52"/>
  <c r="DY597" i="52"/>
  <c r="FG597" i="52"/>
  <c r="AX598" i="52"/>
  <c r="AY598" i="52"/>
  <c r="AZ598" i="52"/>
  <c r="BA598" i="52"/>
  <c r="BB598" i="52"/>
  <c r="BC598" i="52"/>
  <c r="BD598" i="52"/>
  <c r="BE598" i="52"/>
  <c r="BF598" i="52"/>
  <c r="BG598" i="52"/>
  <c r="BH598" i="52"/>
  <c r="BI598" i="52"/>
  <c r="BJ598" i="52"/>
  <c r="BK598" i="52"/>
  <c r="BL598" i="52"/>
  <c r="DY598" i="52"/>
  <c r="FG598" i="52"/>
  <c r="AX599" i="52"/>
  <c r="AY599" i="52"/>
  <c r="AZ599" i="52"/>
  <c r="BA599" i="52"/>
  <c r="BB599" i="52"/>
  <c r="BC599" i="52"/>
  <c r="BD599" i="52"/>
  <c r="BE599" i="52"/>
  <c r="BF599" i="52"/>
  <c r="BG599" i="52"/>
  <c r="BH599" i="52"/>
  <c r="BI599" i="52"/>
  <c r="BJ599" i="52"/>
  <c r="BK599" i="52"/>
  <c r="BL599" i="52"/>
  <c r="DY599" i="52"/>
  <c r="FG599" i="52"/>
  <c r="AX600" i="52"/>
  <c r="CC600" i="52" s="1"/>
  <c r="AY600" i="52"/>
  <c r="AZ600" i="52"/>
  <c r="BA600" i="52"/>
  <c r="BB600" i="52"/>
  <c r="BC600" i="52"/>
  <c r="BD600" i="52"/>
  <c r="BE600" i="52"/>
  <c r="BF600" i="52"/>
  <c r="BG600" i="52"/>
  <c r="BH600" i="52"/>
  <c r="BI600" i="52"/>
  <c r="BJ600" i="52"/>
  <c r="BK600" i="52"/>
  <c r="BL600" i="52"/>
  <c r="CP600" i="52" s="1"/>
  <c r="FA600" i="52" s="1"/>
  <c r="DY600" i="52"/>
  <c r="FG600" i="52"/>
  <c r="AX601" i="52"/>
  <c r="AY601" i="52"/>
  <c r="AZ601" i="52"/>
  <c r="BA601" i="52"/>
  <c r="BB601" i="52"/>
  <c r="BC601" i="52"/>
  <c r="BD601" i="52"/>
  <c r="BE601" i="52"/>
  <c r="BF601" i="52"/>
  <c r="BG601" i="52"/>
  <c r="BH601" i="52"/>
  <c r="BI601" i="52"/>
  <c r="BJ601" i="52"/>
  <c r="BK601" i="52"/>
  <c r="BL601" i="52"/>
  <c r="CC601" i="52"/>
  <c r="DY601" i="52"/>
  <c r="FG601" i="52"/>
  <c r="AX602" i="52"/>
  <c r="CC602" i="52" s="1"/>
  <c r="AY602" i="52"/>
  <c r="AZ602" i="52"/>
  <c r="BA602" i="52"/>
  <c r="BB602" i="52"/>
  <c r="BC602" i="52"/>
  <c r="BD602" i="52"/>
  <c r="BE602" i="52"/>
  <c r="BF602" i="52"/>
  <c r="BG602" i="52"/>
  <c r="BH602" i="52"/>
  <c r="BI602" i="52"/>
  <c r="BJ602" i="52"/>
  <c r="BK602" i="52"/>
  <c r="BL602" i="52"/>
  <c r="DY602" i="52"/>
  <c r="FG602" i="52"/>
  <c r="AX603" i="52"/>
  <c r="AY603" i="52"/>
  <c r="AZ603" i="52"/>
  <c r="BA603" i="52"/>
  <c r="BB603" i="52"/>
  <c r="BC603" i="52"/>
  <c r="BD603" i="52"/>
  <c r="BE603" i="52"/>
  <c r="BF603" i="52"/>
  <c r="BG603" i="52"/>
  <c r="BH603" i="52"/>
  <c r="BI603" i="52"/>
  <c r="BJ603" i="52"/>
  <c r="BK603" i="52"/>
  <c r="BL603" i="52"/>
  <c r="DY603" i="52"/>
  <c r="FG603" i="52"/>
  <c r="AX604" i="52"/>
  <c r="AY604" i="52"/>
  <c r="AZ604" i="52"/>
  <c r="BA604" i="52"/>
  <c r="BB604" i="52"/>
  <c r="BC604" i="52"/>
  <c r="BD604" i="52"/>
  <c r="BE604" i="52"/>
  <c r="BF604" i="52"/>
  <c r="BG604" i="52"/>
  <c r="BH604" i="52"/>
  <c r="BI604" i="52"/>
  <c r="BJ604" i="52"/>
  <c r="BK604" i="52"/>
  <c r="BL604" i="52"/>
  <c r="DY604" i="52"/>
  <c r="FG604" i="52"/>
  <c r="AX605" i="52"/>
  <c r="AY605" i="52"/>
  <c r="AZ605" i="52"/>
  <c r="BA605" i="52"/>
  <c r="BB605" i="52"/>
  <c r="BC605" i="52"/>
  <c r="BD605" i="52"/>
  <c r="BE605" i="52"/>
  <c r="BF605" i="52"/>
  <c r="BG605" i="52"/>
  <c r="BH605" i="52"/>
  <c r="BI605" i="52"/>
  <c r="BJ605" i="52"/>
  <c r="BK605" i="52"/>
  <c r="BL605" i="52"/>
  <c r="DY605" i="52"/>
  <c r="FG605" i="52"/>
  <c r="AX606" i="52"/>
  <c r="AY606" i="52"/>
  <c r="AZ606" i="52"/>
  <c r="BA606" i="52"/>
  <c r="BB606" i="52"/>
  <c r="BC606" i="52"/>
  <c r="BD606" i="52"/>
  <c r="BE606" i="52"/>
  <c r="BF606" i="52"/>
  <c r="BG606" i="52"/>
  <c r="BH606" i="52"/>
  <c r="BI606" i="52"/>
  <c r="BJ606" i="52"/>
  <c r="BK606" i="52"/>
  <c r="BL606" i="52"/>
  <c r="CC606" i="52"/>
  <c r="CN606" i="52" s="1"/>
  <c r="FE606" i="52" s="1"/>
  <c r="DY606" i="52"/>
  <c r="FG606" i="52"/>
  <c r="AX607" i="52"/>
  <c r="AY607" i="52"/>
  <c r="AZ607" i="52"/>
  <c r="BA607" i="52"/>
  <c r="BB607" i="52"/>
  <c r="BC607" i="52"/>
  <c r="BD607" i="52"/>
  <c r="BE607" i="52"/>
  <c r="BF607" i="52"/>
  <c r="BG607" i="52"/>
  <c r="BH607" i="52"/>
  <c r="BI607" i="52"/>
  <c r="BJ607" i="52"/>
  <c r="BK607" i="52"/>
  <c r="BL607" i="52"/>
  <c r="DY607" i="52"/>
  <c r="FG607" i="52"/>
  <c r="AX608" i="52"/>
  <c r="CC608" i="52" s="1"/>
  <c r="AY608" i="52"/>
  <c r="AZ608" i="52"/>
  <c r="BA608" i="52"/>
  <c r="BB608" i="52"/>
  <c r="BC608" i="52"/>
  <c r="BD608" i="52"/>
  <c r="BE608" i="52"/>
  <c r="BF608" i="52"/>
  <c r="BG608" i="52"/>
  <c r="BH608" i="52"/>
  <c r="BI608" i="52"/>
  <c r="BJ608" i="52"/>
  <c r="BK608" i="52"/>
  <c r="BL608" i="52"/>
  <c r="DY608" i="52"/>
  <c r="FG608" i="52"/>
  <c r="AX609" i="52"/>
  <c r="AY609" i="52"/>
  <c r="AZ609" i="52"/>
  <c r="BA609" i="52"/>
  <c r="BB609" i="52"/>
  <c r="BC609" i="52"/>
  <c r="BD609" i="52"/>
  <c r="BE609" i="52"/>
  <c r="BF609" i="52"/>
  <c r="BG609" i="52"/>
  <c r="BH609" i="52"/>
  <c r="BI609" i="52"/>
  <c r="BJ609" i="52"/>
  <c r="BK609" i="52"/>
  <c r="BL609" i="52"/>
  <c r="DY609" i="52"/>
  <c r="FG609" i="52"/>
  <c r="AX610" i="52"/>
  <c r="AY610" i="52"/>
  <c r="AZ610" i="52"/>
  <c r="BA610" i="52"/>
  <c r="BB610" i="52"/>
  <c r="BC610" i="52"/>
  <c r="BD610" i="52"/>
  <c r="BE610" i="52"/>
  <c r="BF610" i="52"/>
  <c r="BG610" i="52"/>
  <c r="BH610" i="52"/>
  <c r="BI610" i="52"/>
  <c r="BJ610" i="52"/>
  <c r="BK610" i="52"/>
  <c r="BL610" i="52"/>
  <c r="DY610" i="52"/>
  <c r="FG610" i="52"/>
  <c r="AX611" i="52"/>
  <c r="AY611" i="52"/>
  <c r="AZ611" i="52"/>
  <c r="BA611" i="52"/>
  <c r="BB611" i="52"/>
  <c r="BC611" i="52"/>
  <c r="BD611" i="52"/>
  <c r="BE611" i="52"/>
  <c r="BF611" i="52"/>
  <c r="BG611" i="52"/>
  <c r="BH611" i="52"/>
  <c r="BI611" i="52"/>
  <c r="BJ611" i="52"/>
  <c r="BK611" i="52"/>
  <c r="BL611" i="52"/>
  <c r="DY611" i="52"/>
  <c r="FG611" i="52"/>
  <c r="AX612" i="52"/>
  <c r="AY612" i="52"/>
  <c r="AZ612" i="52"/>
  <c r="BA612" i="52"/>
  <c r="BB612" i="52"/>
  <c r="BC612" i="52"/>
  <c r="BD612" i="52"/>
  <c r="BE612" i="52"/>
  <c r="BF612" i="52"/>
  <c r="BG612" i="52"/>
  <c r="BH612" i="52"/>
  <c r="BI612" i="52"/>
  <c r="BJ612" i="52"/>
  <c r="BK612" i="52"/>
  <c r="BL612" i="52"/>
  <c r="DY612" i="52"/>
  <c r="FG612" i="52"/>
  <c r="AX613" i="52"/>
  <c r="AY613" i="52"/>
  <c r="AZ613" i="52"/>
  <c r="BA613" i="52"/>
  <c r="BB613" i="52"/>
  <c r="BC613" i="52"/>
  <c r="BD613" i="52"/>
  <c r="BE613" i="52"/>
  <c r="BS613" i="52" s="1"/>
  <c r="CQ613" i="52" s="1"/>
  <c r="EX613" i="52" s="1"/>
  <c r="BF613" i="52"/>
  <c r="BG613" i="52"/>
  <c r="BH613" i="52"/>
  <c r="BI613" i="52"/>
  <c r="BJ613" i="52"/>
  <c r="BK613" i="52"/>
  <c r="BL613" i="52"/>
  <c r="DY613" i="52"/>
  <c r="FG613" i="52"/>
  <c r="AX614" i="52"/>
  <c r="AY614" i="52"/>
  <c r="AZ614" i="52"/>
  <c r="BA614" i="52"/>
  <c r="BB614" i="52"/>
  <c r="BC614" i="52"/>
  <c r="BD614" i="52"/>
  <c r="BE614" i="52"/>
  <c r="BF614" i="52"/>
  <c r="BG614" i="52"/>
  <c r="BH614" i="52"/>
  <c r="BI614" i="52"/>
  <c r="BJ614" i="52"/>
  <c r="BK614" i="52"/>
  <c r="BL614" i="52"/>
  <c r="CC614" i="52"/>
  <c r="DY614" i="52"/>
  <c r="FG614" i="52"/>
  <c r="AX615" i="52"/>
  <c r="AY615" i="52"/>
  <c r="AZ615" i="52"/>
  <c r="BA615" i="52"/>
  <c r="BB615" i="52"/>
  <c r="BC615" i="52"/>
  <c r="BD615" i="52"/>
  <c r="BE615" i="52"/>
  <c r="BF615" i="52"/>
  <c r="BG615" i="52"/>
  <c r="BH615" i="52"/>
  <c r="BI615" i="52"/>
  <c r="BJ615" i="52"/>
  <c r="BK615" i="52"/>
  <c r="BL615" i="52"/>
  <c r="DY615" i="52"/>
  <c r="FG615" i="52"/>
  <c r="AX616" i="52"/>
  <c r="AY616" i="52"/>
  <c r="AZ616" i="52"/>
  <c r="BA616" i="52"/>
  <c r="BB616" i="52"/>
  <c r="BC616" i="52"/>
  <c r="BD616" i="52"/>
  <c r="BE616" i="52"/>
  <c r="BF616" i="52"/>
  <c r="BG616" i="52"/>
  <c r="BH616" i="52"/>
  <c r="BI616" i="52"/>
  <c r="BJ616" i="52"/>
  <c r="BK616" i="52"/>
  <c r="BL616" i="52"/>
  <c r="DY616" i="52"/>
  <c r="FG616" i="52"/>
  <c r="AX617" i="52"/>
  <c r="AY617" i="52"/>
  <c r="AZ617" i="52"/>
  <c r="BA617" i="52"/>
  <c r="BB617" i="52"/>
  <c r="BC617" i="52"/>
  <c r="BD617" i="52"/>
  <c r="BE617" i="52"/>
  <c r="BF617" i="52"/>
  <c r="BG617" i="52"/>
  <c r="BH617" i="52"/>
  <c r="BI617" i="52"/>
  <c r="BJ617" i="52"/>
  <c r="BK617" i="52"/>
  <c r="BL617" i="52"/>
  <c r="DY617" i="52"/>
  <c r="FG617" i="52"/>
  <c r="AX618" i="52"/>
  <c r="AY618" i="52"/>
  <c r="AZ618" i="52"/>
  <c r="BA618" i="52"/>
  <c r="BB618" i="52"/>
  <c r="BC618" i="52"/>
  <c r="BD618" i="52"/>
  <c r="BE618" i="52"/>
  <c r="BF618" i="52"/>
  <c r="BG618" i="52"/>
  <c r="BH618" i="52"/>
  <c r="BI618" i="52"/>
  <c r="BJ618" i="52"/>
  <c r="BK618" i="52"/>
  <c r="BL618" i="52"/>
  <c r="DY618" i="52"/>
  <c r="FG618" i="52"/>
  <c r="AX619" i="52"/>
  <c r="AY619" i="52"/>
  <c r="AZ619" i="52"/>
  <c r="BA619" i="52"/>
  <c r="BB619" i="52"/>
  <c r="BC619" i="52"/>
  <c r="BD619" i="52"/>
  <c r="BE619" i="52"/>
  <c r="BF619" i="52"/>
  <c r="BG619" i="52"/>
  <c r="BH619" i="52"/>
  <c r="BI619" i="52"/>
  <c r="BJ619" i="52"/>
  <c r="BK619" i="52"/>
  <c r="BL619" i="52"/>
  <c r="DY619" i="52"/>
  <c r="FG619" i="52"/>
  <c r="AX620" i="52"/>
  <c r="CC620" i="52" s="1"/>
  <c r="AY620" i="52"/>
  <c r="AZ620" i="52"/>
  <c r="BA620" i="52"/>
  <c r="BB620" i="52"/>
  <c r="BC620" i="52"/>
  <c r="BD620" i="52"/>
  <c r="BE620" i="52"/>
  <c r="BF620" i="52"/>
  <c r="BG620" i="52"/>
  <c r="BH620" i="52"/>
  <c r="BI620" i="52"/>
  <c r="BJ620" i="52"/>
  <c r="BK620" i="52"/>
  <c r="BL620" i="52"/>
  <c r="DY620" i="52"/>
  <c r="FG620" i="52"/>
  <c r="AX621" i="52"/>
  <c r="AY621" i="52"/>
  <c r="AZ621" i="52"/>
  <c r="BA621" i="52"/>
  <c r="BB621" i="52"/>
  <c r="BC621" i="52"/>
  <c r="BD621" i="52"/>
  <c r="BE621" i="52"/>
  <c r="BF621" i="52"/>
  <c r="BG621" i="52"/>
  <c r="BH621" i="52"/>
  <c r="BI621" i="52"/>
  <c r="BJ621" i="52"/>
  <c r="BK621" i="52"/>
  <c r="BL621" i="52"/>
  <c r="DY621" i="52"/>
  <c r="FG621" i="52"/>
  <c r="AX622" i="52"/>
  <c r="AY622" i="52"/>
  <c r="AZ622" i="52"/>
  <c r="BA622" i="52"/>
  <c r="BB622" i="52"/>
  <c r="BC622" i="52"/>
  <c r="BD622" i="52"/>
  <c r="BE622" i="52"/>
  <c r="BF622" i="52"/>
  <c r="BG622" i="52"/>
  <c r="BH622" i="52"/>
  <c r="BI622" i="52"/>
  <c r="BJ622" i="52"/>
  <c r="BK622" i="52"/>
  <c r="BL622" i="52"/>
  <c r="DY622" i="52"/>
  <c r="FG622" i="52"/>
  <c r="AX623" i="52"/>
  <c r="AY623" i="52"/>
  <c r="AZ623" i="52"/>
  <c r="BA623" i="52"/>
  <c r="BB623" i="52"/>
  <c r="BY623" i="52" s="1"/>
  <c r="DH623" i="52" s="1"/>
  <c r="BC623" i="52"/>
  <c r="BD623" i="52"/>
  <c r="BE623" i="52"/>
  <c r="BF623" i="52"/>
  <c r="BG623" i="52"/>
  <c r="BH623" i="52"/>
  <c r="BI623" i="52"/>
  <c r="BJ623" i="52"/>
  <c r="BK623" i="52"/>
  <c r="BL623" i="52"/>
  <c r="DY623" i="52"/>
  <c r="FG623" i="52"/>
  <c r="AX624" i="52"/>
  <c r="AY624" i="52"/>
  <c r="AZ624" i="52"/>
  <c r="BA624" i="52"/>
  <c r="BB624" i="52"/>
  <c r="BC624" i="52"/>
  <c r="BD624" i="52"/>
  <c r="BE624" i="52"/>
  <c r="BF624" i="52"/>
  <c r="BG624" i="52"/>
  <c r="BH624" i="52"/>
  <c r="BI624" i="52"/>
  <c r="BJ624" i="52"/>
  <c r="BK624" i="52"/>
  <c r="BL624" i="52"/>
  <c r="DY624" i="52"/>
  <c r="FG624" i="52"/>
  <c r="AX625" i="52"/>
  <c r="AY625" i="52"/>
  <c r="AZ625" i="52"/>
  <c r="BA625" i="52"/>
  <c r="BB625" i="52"/>
  <c r="BC625" i="52"/>
  <c r="BD625" i="52"/>
  <c r="BE625" i="52"/>
  <c r="BF625" i="52"/>
  <c r="BG625" i="52"/>
  <c r="BH625" i="52"/>
  <c r="BI625" i="52"/>
  <c r="BJ625" i="52"/>
  <c r="BK625" i="52"/>
  <c r="BL625" i="52"/>
  <c r="DY625" i="52"/>
  <c r="FG625" i="52"/>
  <c r="AX626" i="52"/>
  <c r="AY626" i="52"/>
  <c r="AZ626" i="52"/>
  <c r="BA626" i="52"/>
  <c r="BB626" i="52"/>
  <c r="BC626" i="52"/>
  <c r="BD626" i="52"/>
  <c r="BE626" i="52"/>
  <c r="BF626" i="52"/>
  <c r="BG626" i="52"/>
  <c r="BH626" i="52"/>
  <c r="BI626" i="52"/>
  <c r="BJ626" i="52"/>
  <c r="BK626" i="52"/>
  <c r="BL626" i="52"/>
  <c r="DY626" i="52"/>
  <c r="FG626" i="52"/>
  <c r="AX627" i="52"/>
  <c r="AY627" i="52"/>
  <c r="AZ627" i="52"/>
  <c r="BA627" i="52"/>
  <c r="BB627" i="52"/>
  <c r="BC627" i="52"/>
  <c r="BD627" i="52"/>
  <c r="BE627" i="52"/>
  <c r="BF627" i="52"/>
  <c r="BG627" i="52"/>
  <c r="BH627" i="52"/>
  <c r="BI627" i="52"/>
  <c r="BJ627" i="52"/>
  <c r="BK627" i="52"/>
  <c r="BL627" i="52"/>
  <c r="DY627" i="52"/>
  <c r="FG627" i="52"/>
  <c r="AX628" i="52"/>
  <c r="AY628" i="52"/>
  <c r="AZ628" i="52"/>
  <c r="BA628" i="52"/>
  <c r="BB628" i="52"/>
  <c r="BC628" i="52"/>
  <c r="BD628" i="52"/>
  <c r="BE628" i="52"/>
  <c r="BP628" i="52" s="1"/>
  <c r="CH628" i="52" s="1"/>
  <c r="BF628" i="52"/>
  <c r="BG628" i="52"/>
  <c r="BH628" i="52"/>
  <c r="BI628" i="52"/>
  <c r="BJ628" i="52"/>
  <c r="BK628" i="52"/>
  <c r="BL628" i="52"/>
  <c r="DY628" i="52"/>
  <c r="FG628" i="52"/>
  <c r="AX629" i="52"/>
  <c r="AY629" i="52"/>
  <c r="AZ629" i="52"/>
  <c r="BA629" i="52"/>
  <c r="BB629" i="52"/>
  <c r="BC629" i="52"/>
  <c r="BD629" i="52"/>
  <c r="BY629" i="52" s="1"/>
  <c r="DH629" i="52" s="1"/>
  <c r="DS629" i="52" s="1"/>
  <c r="BE629" i="52"/>
  <c r="BF629" i="52"/>
  <c r="BG629" i="52"/>
  <c r="BH629" i="52"/>
  <c r="BI629" i="52"/>
  <c r="BJ629" i="52"/>
  <c r="BK629" i="52"/>
  <c r="BL629" i="52"/>
  <c r="DY629" i="52"/>
  <c r="FG629" i="52"/>
  <c r="AX630" i="52"/>
  <c r="CC630" i="52" s="1"/>
  <c r="AY630" i="52"/>
  <c r="AZ630" i="52"/>
  <c r="BA630" i="52"/>
  <c r="BB630" i="52"/>
  <c r="BC630" i="52"/>
  <c r="BU630" i="52" s="1"/>
  <c r="CL630" i="52" s="1"/>
  <c r="FF630" i="52" s="1"/>
  <c r="BD630" i="52"/>
  <c r="BE630" i="52"/>
  <c r="BF630" i="52"/>
  <c r="BG630" i="52"/>
  <c r="BH630" i="52"/>
  <c r="BI630" i="52"/>
  <c r="BJ630" i="52"/>
  <c r="BK630" i="52"/>
  <c r="BL630" i="52"/>
  <c r="DY630" i="52"/>
  <c r="FG630" i="52"/>
  <c r="AX631" i="52"/>
  <c r="AY631" i="52"/>
  <c r="AZ631" i="52"/>
  <c r="BA631" i="52"/>
  <c r="BB631" i="52"/>
  <c r="BC631" i="52"/>
  <c r="BD631" i="52"/>
  <c r="BE631" i="52"/>
  <c r="BF631" i="52"/>
  <c r="BG631" i="52"/>
  <c r="BH631" i="52"/>
  <c r="BI631" i="52"/>
  <c r="BJ631" i="52"/>
  <c r="BK631" i="52"/>
  <c r="BL631" i="52"/>
  <c r="DY631" i="52"/>
  <c r="FG631" i="52"/>
  <c r="AX632" i="52"/>
  <c r="AY632" i="52"/>
  <c r="AZ632" i="52"/>
  <c r="BA632" i="52"/>
  <c r="BB632" i="52"/>
  <c r="BC632" i="52"/>
  <c r="BD632" i="52"/>
  <c r="BE632" i="52"/>
  <c r="BF632" i="52"/>
  <c r="BG632" i="52"/>
  <c r="BH632" i="52"/>
  <c r="BI632" i="52"/>
  <c r="BJ632" i="52"/>
  <c r="BK632" i="52"/>
  <c r="BL632" i="52"/>
  <c r="DY632" i="52"/>
  <c r="FG632" i="52"/>
  <c r="AX633" i="52"/>
  <c r="AY633" i="52"/>
  <c r="AZ633" i="52"/>
  <c r="BA633" i="52"/>
  <c r="BB633" i="52"/>
  <c r="BC633" i="52"/>
  <c r="BD633" i="52"/>
  <c r="BE633" i="52"/>
  <c r="BF633" i="52"/>
  <c r="BG633" i="52"/>
  <c r="BH633" i="52"/>
  <c r="BI633" i="52"/>
  <c r="BJ633" i="52"/>
  <c r="BK633" i="52"/>
  <c r="BL633" i="52"/>
  <c r="DY633" i="52"/>
  <c r="FG633" i="52"/>
  <c r="AX634" i="52"/>
  <c r="AY634" i="52"/>
  <c r="AZ634" i="52"/>
  <c r="BA634" i="52"/>
  <c r="BB634" i="52"/>
  <c r="BC634" i="52"/>
  <c r="BD634" i="52"/>
  <c r="BE634" i="52"/>
  <c r="BF634" i="52"/>
  <c r="BG634" i="52"/>
  <c r="BH634" i="52"/>
  <c r="BI634" i="52"/>
  <c r="BJ634" i="52"/>
  <c r="BK634" i="52"/>
  <c r="BL634" i="52"/>
  <c r="DY634" i="52"/>
  <c r="FG634" i="52"/>
  <c r="AX635" i="52"/>
  <c r="AY635" i="52"/>
  <c r="AZ635" i="52"/>
  <c r="BA635" i="52"/>
  <c r="BB635" i="52"/>
  <c r="BC635" i="52"/>
  <c r="BD635" i="52"/>
  <c r="BE635" i="52"/>
  <c r="BF635" i="52"/>
  <c r="BG635" i="52"/>
  <c r="BH635" i="52"/>
  <c r="BI635" i="52"/>
  <c r="BJ635" i="52"/>
  <c r="BK635" i="52"/>
  <c r="BL635" i="52"/>
  <c r="DY635" i="52"/>
  <c r="FG635" i="52"/>
  <c r="AX636" i="52"/>
  <c r="AY636" i="52"/>
  <c r="AZ636" i="52"/>
  <c r="BA636" i="52"/>
  <c r="BB636" i="52"/>
  <c r="BC636" i="52"/>
  <c r="BD636" i="52"/>
  <c r="BE636" i="52"/>
  <c r="BF636" i="52"/>
  <c r="BG636" i="52"/>
  <c r="BH636" i="52"/>
  <c r="BI636" i="52"/>
  <c r="BJ636" i="52"/>
  <c r="BK636" i="52"/>
  <c r="BL636" i="52"/>
  <c r="DY636" i="52"/>
  <c r="FG636" i="52"/>
  <c r="AX637" i="52"/>
  <c r="AY637" i="52"/>
  <c r="AZ637" i="52"/>
  <c r="BA637" i="52"/>
  <c r="BB637" i="52"/>
  <c r="BC637" i="52"/>
  <c r="BD637" i="52"/>
  <c r="BV637" i="52" s="1"/>
  <c r="CZ637" i="52" s="1"/>
  <c r="DW637" i="52" s="1"/>
  <c r="BE637" i="52"/>
  <c r="BF637" i="52"/>
  <c r="BG637" i="52"/>
  <c r="BH637" i="52"/>
  <c r="BI637" i="52"/>
  <c r="BJ637" i="52"/>
  <c r="BK637" i="52"/>
  <c r="BL637" i="52"/>
  <c r="DY637" i="52"/>
  <c r="FG637" i="52"/>
  <c r="AX638" i="52"/>
  <c r="CC638" i="52" s="1"/>
  <c r="AY638" i="52"/>
  <c r="AZ638" i="52"/>
  <c r="BA638" i="52"/>
  <c r="BB638" i="52"/>
  <c r="BC638" i="52"/>
  <c r="BX638" i="52" s="1"/>
  <c r="DE638" i="52" s="1"/>
  <c r="FQ638" i="52" s="1"/>
  <c r="BD638" i="52"/>
  <c r="BE638" i="52"/>
  <c r="BF638" i="52"/>
  <c r="BG638" i="52"/>
  <c r="BH638" i="52"/>
  <c r="BI638" i="52"/>
  <c r="BJ638" i="52"/>
  <c r="BK638" i="52"/>
  <c r="BL638" i="52"/>
  <c r="CP638" i="52" s="1"/>
  <c r="DY638" i="52"/>
  <c r="FG638" i="52"/>
  <c r="AX639" i="52"/>
  <c r="AY639" i="52"/>
  <c r="AZ639" i="52"/>
  <c r="BA639" i="52"/>
  <c r="BB639" i="52"/>
  <c r="BC639" i="52"/>
  <c r="BD639" i="52"/>
  <c r="BE639" i="52"/>
  <c r="BF639" i="52"/>
  <c r="BG639" i="52"/>
  <c r="BH639" i="52"/>
  <c r="BI639" i="52"/>
  <c r="BJ639" i="52"/>
  <c r="BK639" i="52"/>
  <c r="BL639" i="52"/>
  <c r="DY639" i="52"/>
  <c r="FG639" i="52"/>
  <c r="AX640" i="52"/>
  <c r="AY640" i="52"/>
  <c r="AZ640" i="52"/>
  <c r="BA640" i="52"/>
  <c r="BB640" i="52"/>
  <c r="BC640" i="52"/>
  <c r="BD640" i="52"/>
  <c r="BE640" i="52"/>
  <c r="BF640" i="52"/>
  <c r="BG640" i="52"/>
  <c r="BH640" i="52"/>
  <c r="BI640" i="52"/>
  <c r="BJ640" i="52"/>
  <c r="BK640" i="52"/>
  <c r="BL640" i="52"/>
  <c r="DY640" i="52"/>
  <c r="FG640" i="52"/>
  <c r="AX641" i="52"/>
  <c r="AY641" i="52"/>
  <c r="AZ641" i="52"/>
  <c r="BA641" i="52"/>
  <c r="BB641" i="52"/>
  <c r="BC641" i="52"/>
  <c r="BD641" i="52"/>
  <c r="BE641" i="52"/>
  <c r="BF641" i="52"/>
  <c r="BG641" i="52"/>
  <c r="BH641" i="52"/>
  <c r="BI641" i="52"/>
  <c r="BJ641" i="52"/>
  <c r="BK641" i="52"/>
  <c r="BL641" i="52"/>
  <c r="DY641" i="52"/>
  <c r="FG641" i="52"/>
  <c r="AX642" i="52"/>
  <c r="AY642" i="52"/>
  <c r="AZ642" i="52"/>
  <c r="BA642" i="52"/>
  <c r="BB642" i="52"/>
  <c r="BC642" i="52"/>
  <c r="BD642" i="52"/>
  <c r="BE642" i="52"/>
  <c r="BF642" i="52"/>
  <c r="BG642" i="52"/>
  <c r="BH642" i="52"/>
  <c r="BI642" i="52"/>
  <c r="BJ642" i="52"/>
  <c r="BK642" i="52"/>
  <c r="BL642" i="52"/>
  <c r="DY642" i="52"/>
  <c r="FG642" i="52"/>
  <c r="AX643" i="52"/>
  <c r="AY643" i="52"/>
  <c r="AZ643" i="52"/>
  <c r="BA643" i="52"/>
  <c r="BB643" i="52"/>
  <c r="BC643" i="52"/>
  <c r="BD643" i="52"/>
  <c r="BE643" i="52"/>
  <c r="BF643" i="52"/>
  <c r="BG643" i="52"/>
  <c r="BH643" i="52"/>
  <c r="BI643" i="52"/>
  <c r="BJ643" i="52"/>
  <c r="BK643" i="52"/>
  <c r="BL643" i="52"/>
  <c r="DY643" i="52"/>
  <c r="FG643" i="52"/>
  <c r="AX644" i="52"/>
  <c r="AY644" i="52"/>
  <c r="AZ644" i="52"/>
  <c r="BA644" i="52"/>
  <c r="BB644" i="52"/>
  <c r="BC644" i="52"/>
  <c r="BD644" i="52"/>
  <c r="BE644" i="52"/>
  <c r="BF644" i="52"/>
  <c r="BG644" i="52"/>
  <c r="BH644" i="52"/>
  <c r="BI644" i="52"/>
  <c r="BJ644" i="52"/>
  <c r="BK644" i="52"/>
  <c r="BL644" i="52"/>
  <c r="DY644" i="52"/>
  <c r="FG644" i="52"/>
  <c r="AX645" i="52"/>
  <c r="AY645" i="52"/>
  <c r="AZ645" i="52"/>
  <c r="BA645" i="52"/>
  <c r="BB645" i="52"/>
  <c r="BC645" i="52"/>
  <c r="BD645" i="52"/>
  <c r="BE645" i="52"/>
  <c r="BF645" i="52"/>
  <c r="BG645" i="52"/>
  <c r="BH645" i="52"/>
  <c r="BI645" i="52"/>
  <c r="BJ645" i="52"/>
  <c r="BK645" i="52"/>
  <c r="BL645" i="52"/>
  <c r="DY645" i="52"/>
  <c r="FG645" i="52"/>
  <c r="AX646" i="52"/>
  <c r="CC646" i="52" s="1"/>
  <c r="AY646" i="52"/>
  <c r="AZ646" i="52"/>
  <c r="BA646" i="52"/>
  <c r="BB646" i="52"/>
  <c r="BC646" i="52"/>
  <c r="BD646" i="52"/>
  <c r="BE646" i="52"/>
  <c r="BF646" i="52"/>
  <c r="BG646" i="52"/>
  <c r="BH646" i="52"/>
  <c r="BI646" i="52"/>
  <c r="BJ646" i="52"/>
  <c r="BK646" i="52"/>
  <c r="BL646" i="52"/>
  <c r="DY646" i="52"/>
  <c r="FG646" i="52"/>
  <c r="AX647" i="52"/>
  <c r="AY647" i="52"/>
  <c r="AZ647" i="52"/>
  <c r="BA647" i="52"/>
  <c r="BB647" i="52"/>
  <c r="BC647" i="52"/>
  <c r="BD647" i="52"/>
  <c r="BE647" i="52"/>
  <c r="BF647" i="52"/>
  <c r="BG647" i="52"/>
  <c r="BH647" i="52"/>
  <c r="BI647" i="52"/>
  <c r="BJ647" i="52"/>
  <c r="BK647" i="52"/>
  <c r="BL647" i="52"/>
  <c r="DY647" i="52"/>
  <c r="FG647" i="52"/>
  <c r="AX648" i="52"/>
  <c r="AY648" i="52"/>
  <c r="AZ648" i="52"/>
  <c r="BA648" i="52"/>
  <c r="BB648" i="52"/>
  <c r="BC648" i="52"/>
  <c r="BD648" i="52"/>
  <c r="BE648" i="52"/>
  <c r="BF648" i="52"/>
  <c r="BG648" i="52"/>
  <c r="BH648" i="52"/>
  <c r="BI648" i="52"/>
  <c r="BJ648" i="52"/>
  <c r="BK648" i="52"/>
  <c r="BL648" i="52"/>
  <c r="DY648" i="52"/>
  <c r="FG648" i="52"/>
  <c r="AX649" i="52"/>
  <c r="AY649" i="52"/>
  <c r="AZ649" i="52"/>
  <c r="BA649" i="52"/>
  <c r="BB649" i="52"/>
  <c r="BC649" i="52"/>
  <c r="BD649" i="52"/>
  <c r="BE649" i="52"/>
  <c r="BF649" i="52"/>
  <c r="BG649" i="52"/>
  <c r="BH649" i="52"/>
  <c r="BI649" i="52"/>
  <c r="BJ649" i="52"/>
  <c r="BK649" i="52"/>
  <c r="BL649" i="52"/>
  <c r="DY649" i="52"/>
  <c r="FG649" i="52"/>
  <c r="AX650" i="52"/>
  <c r="AY650" i="52"/>
  <c r="AZ650" i="52"/>
  <c r="BA650" i="52"/>
  <c r="BB650" i="52"/>
  <c r="BC650" i="52"/>
  <c r="BD650" i="52"/>
  <c r="BE650" i="52"/>
  <c r="BF650" i="52"/>
  <c r="BG650" i="52"/>
  <c r="BH650" i="52"/>
  <c r="BI650" i="52"/>
  <c r="BJ650" i="52"/>
  <c r="BK650" i="52"/>
  <c r="BL650" i="52"/>
  <c r="DY650" i="52"/>
  <c r="FG650" i="52"/>
  <c r="AX651" i="52"/>
  <c r="AY651" i="52"/>
  <c r="AZ651" i="52"/>
  <c r="BA651" i="52"/>
  <c r="BB651" i="52"/>
  <c r="BC651" i="52"/>
  <c r="BD651" i="52"/>
  <c r="BE651" i="52"/>
  <c r="BF651" i="52"/>
  <c r="BG651" i="52"/>
  <c r="BH651" i="52"/>
  <c r="BI651" i="52"/>
  <c r="BJ651" i="52"/>
  <c r="BK651" i="52"/>
  <c r="BL651" i="52"/>
  <c r="DY651" i="52"/>
  <c r="FG651" i="52"/>
  <c r="AX652" i="52"/>
  <c r="AY652" i="52"/>
  <c r="AZ652" i="52"/>
  <c r="BA652" i="52"/>
  <c r="BB652" i="52"/>
  <c r="BC652" i="52"/>
  <c r="BD652" i="52"/>
  <c r="BE652" i="52"/>
  <c r="CA652" i="52" s="1"/>
  <c r="DG652" i="52" s="1"/>
  <c r="BF652" i="52"/>
  <c r="BG652" i="52"/>
  <c r="BH652" i="52"/>
  <c r="BI652" i="52"/>
  <c r="BJ652" i="52"/>
  <c r="BK652" i="52"/>
  <c r="BL652" i="52"/>
  <c r="DY652" i="52"/>
  <c r="FG652" i="52"/>
  <c r="AX653" i="52"/>
  <c r="AY653" i="52"/>
  <c r="AZ653" i="52"/>
  <c r="BA653" i="52"/>
  <c r="BB653" i="52"/>
  <c r="BC653" i="52"/>
  <c r="BD653" i="52"/>
  <c r="BO653" i="52" s="1"/>
  <c r="CG653" i="52" s="1"/>
  <c r="BE653" i="52"/>
  <c r="BF653" i="52"/>
  <c r="BG653" i="52"/>
  <c r="BH653" i="52"/>
  <c r="BI653" i="52"/>
  <c r="BJ653" i="52"/>
  <c r="BK653" i="52"/>
  <c r="BL653" i="52"/>
  <c r="DY653" i="52"/>
  <c r="FG653" i="52"/>
  <c r="AX654" i="52"/>
  <c r="AY654" i="52"/>
  <c r="AZ654" i="52"/>
  <c r="BA654" i="52"/>
  <c r="BB654" i="52"/>
  <c r="BC654" i="52"/>
  <c r="BY654" i="52" s="1"/>
  <c r="DH654" i="52" s="1"/>
  <c r="DS654" i="52" s="1"/>
  <c r="BD654" i="52"/>
  <c r="BE654" i="52"/>
  <c r="BF654" i="52"/>
  <c r="BG654" i="52"/>
  <c r="BH654" i="52"/>
  <c r="BI654" i="52"/>
  <c r="BJ654" i="52"/>
  <c r="BK654" i="52"/>
  <c r="BL654" i="52"/>
  <c r="DY654" i="52"/>
  <c r="FG654" i="52"/>
  <c r="AX655" i="52"/>
  <c r="AY655" i="52"/>
  <c r="AZ655" i="52"/>
  <c r="BA655" i="52"/>
  <c r="BB655" i="52"/>
  <c r="BC655" i="52"/>
  <c r="BD655" i="52"/>
  <c r="BE655" i="52"/>
  <c r="BF655" i="52"/>
  <c r="BG655" i="52"/>
  <c r="BH655" i="52"/>
  <c r="BI655" i="52"/>
  <c r="BJ655" i="52"/>
  <c r="BK655" i="52"/>
  <c r="BL655" i="52"/>
  <c r="DY655" i="52"/>
  <c r="FG655" i="52"/>
  <c r="AX656" i="52"/>
  <c r="AY656" i="52"/>
  <c r="AZ656" i="52"/>
  <c r="BA656" i="52"/>
  <c r="BB656" i="52"/>
  <c r="BC656" i="52"/>
  <c r="BD656" i="52"/>
  <c r="BE656" i="52"/>
  <c r="BF656" i="52"/>
  <c r="BG656" i="52"/>
  <c r="BH656" i="52"/>
  <c r="BI656" i="52"/>
  <c r="BJ656" i="52"/>
  <c r="BK656" i="52"/>
  <c r="BL656" i="52"/>
  <c r="DY656" i="52"/>
  <c r="FG656" i="52"/>
  <c r="AX657" i="52"/>
  <c r="AY657" i="52"/>
  <c r="AZ657" i="52"/>
  <c r="BA657" i="52"/>
  <c r="BB657" i="52"/>
  <c r="BC657" i="52"/>
  <c r="BD657" i="52"/>
  <c r="BE657" i="52"/>
  <c r="BF657" i="52"/>
  <c r="BG657" i="52"/>
  <c r="BH657" i="52"/>
  <c r="BI657" i="52"/>
  <c r="BJ657" i="52"/>
  <c r="BK657" i="52"/>
  <c r="BL657" i="52"/>
  <c r="DY657" i="52"/>
  <c r="FG657" i="52"/>
  <c r="AX658" i="52"/>
  <c r="CC658" i="52" s="1"/>
  <c r="CN658" i="52" s="1"/>
  <c r="FE658" i="52" s="1"/>
  <c r="AY658" i="52"/>
  <c r="AZ658" i="52"/>
  <c r="BA658" i="52"/>
  <c r="BB658" i="52"/>
  <c r="BC658" i="52"/>
  <c r="BD658" i="52"/>
  <c r="BE658" i="52"/>
  <c r="BF658" i="52"/>
  <c r="BG658" i="52"/>
  <c r="BH658" i="52"/>
  <c r="BI658" i="52"/>
  <c r="BJ658" i="52"/>
  <c r="BK658" i="52"/>
  <c r="BL658" i="52"/>
  <c r="DY658" i="52"/>
  <c r="FG658" i="52"/>
  <c r="AX659" i="52"/>
  <c r="AY659" i="52"/>
  <c r="AZ659" i="52"/>
  <c r="BA659" i="52"/>
  <c r="BB659" i="52"/>
  <c r="BC659" i="52"/>
  <c r="BD659" i="52"/>
  <c r="BE659" i="52"/>
  <c r="BF659" i="52"/>
  <c r="BG659" i="52"/>
  <c r="BH659" i="52"/>
  <c r="BI659" i="52"/>
  <c r="BJ659" i="52"/>
  <c r="BK659" i="52"/>
  <c r="BL659" i="52"/>
  <c r="DY659" i="52"/>
  <c r="FG659" i="52"/>
  <c r="AX660" i="52"/>
  <c r="AY660" i="52"/>
  <c r="AZ660" i="52"/>
  <c r="BA660" i="52"/>
  <c r="BB660" i="52"/>
  <c r="BC660" i="52"/>
  <c r="BD660" i="52"/>
  <c r="BE660" i="52"/>
  <c r="BV660" i="52" s="1"/>
  <c r="CZ660" i="52" s="1"/>
  <c r="DW660" i="52" s="1"/>
  <c r="BF660" i="52"/>
  <c r="BG660" i="52"/>
  <c r="BH660" i="52"/>
  <c r="BI660" i="52"/>
  <c r="BJ660" i="52"/>
  <c r="BK660" i="52"/>
  <c r="BL660" i="52"/>
  <c r="DY660" i="52"/>
  <c r="FG660" i="52"/>
  <c r="AX661" i="52"/>
  <c r="AY661" i="52"/>
  <c r="AZ661" i="52"/>
  <c r="BA661" i="52"/>
  <c r="BB661" i="52"/>
  <c r="BC661" i="52"/>
  <c r="BD661" i="52"/>
  <c r="BE661" i="52"/>
  <c r="BF661" i="52"/>
  <c r="BG661" i="52"/>
  <c r="BH661" i="52"/>
  <c r="BI661" i="52"/>
  <c r="BJ661" i="52"/>
  <c r="BK661" i="52"/>
  <c r="BL661" i="52"/>
  <c r="DY661" i="52"/>
  <c r="FG661" i="52"/>
  <c r="AX662" i="52"/>
  <c r="CC662" i="52" s="1"/>
  <c r="AY662" i="52"/>
  <c r="AZ662" i="52"/>
  <c r="BA662" i="52"/>
  <c r="BB662" i="52"/>
  <c r="BC662" i="52"/>
  <c r="CA662" i="52" s="1"/>
  <c r="DG662" i="52" s="1"/>
  <c r="BD662" i="52"/>
  <c r="BE662" i="52"/>
  <c r="BF662" i="52"/>
  <c r="BG662" i="52"/>
  <c r="BH662" i="52"/>
  <c r="BI662" i="52"/>
  <c r="BJ662" i="52"/>
  <c r="BK662" i="52"/>
  <c r="BL662" i="52"/>
  <c r="DY662" i="52"/>
  <c r="FG662" i="52"/>
  <c r="AX663" i="52"/>
  <c r="AY663" i="52"/>
  <c r="AZ663" i="52"/>
  <c r="BA663" i="52"/>
  <c r="BB663" i="52"/>
  <c r="BY663" i="52" s="1"/>
  <c r="DH663" i="52" s="1"/>
  <c r="BC663" i="52"/>
  <c r="BD663" i="52"/>
  <c r="BE663" i="52"/>
  <c r="BF663" i="52"/>
  <c r="BG663" i="52"/>
  <c r="BH663" i="52"/>
  <c r="BI663" i="52"/>
  <c r="BJ663" i="52"/>
  <c r="BK663" i="52"/>
  <c r="BL663" i="52"/>
  <c r="DY663" i="52"/>
  <c r="FG663" i="52"/>
  <c r="AX664" i="52"/>
  <c r="AY664" i="52"/>
  <c r="AZ664" i="52"/>
  <c r="BA664" i="52"/>
  <c r="BB664" i="52"/>
  <c r="BC664" i="52"/>
  <c r="BD664" i="52"/>
  <c r="BE664" i="52"/>
  <c r="BF664" i="52"/>
  <c r="BG664" i="52"/>
  <c r="BH664" i="52"/>
  <c r="BI664" i="52"/>
  <c r="BJ664" i="52"/>
  <c r="BK664" i="52"/>
  <c r="BL664" i="52"/>
  <c r="DY664" i="52"/>
  <c r="FG664" i="52"/>
  <c r="AX665" i="52"/>
  <c r="AY665" i="52"/>
  <c r="AZ665" i="52"/>
  <c r="BA665" i="52"/>
  <c r="BB665" i="52"/>
  <c r="BC665" i="52"/>
  <c r="BD665" i="52"/>
  <c r="BE665" i="52"/>
  <c r="BF665" i="52"/>
  <c r="BG665" i="52"/>
  <c r="BH665" i="52"/>
  <c r="BI665" i="52"/>
  <c r="BJ665" i="52"/>
  <c r="BK665" i="52"/>
  <c r="BL665" i="52"/>
  <c r="DY665" i="52"/>
  <c r="FG665" i="52"/>
  <c r="AX666" i="52"/>
  <c r="AY666" i="52"/>
  <c r="AZ666" i="52"/>
  <c r="BA666" i="52"/>
  <c r="BB666" i="52"/>
  <c r="BC666" i="52"/>
  <c r="BD666" i="52"/>
  <c r="BE666" i="52"/>
  <c r="BF666" i="52"/>
  <c r="BG666" i="52"/>
  <c r="BH666" i="52"/>
  <c r="BI666" i="52"/>
  <c r="BJ666" i="52"/>
  <c r="BK666" i="52"/>
  <c r="BL666" i="52"/>
  <c r="DY666" i="52"/>
  <c r="FG666" i="52"/>
  <c r="AX667" i="52"/>
  <c r="AY667" i="52"/>
  <c r="AZ667" i="52"/>
  <c r="BA667" i="52"/>
  <c r="BB667" i="52"/>
  <c r="BC667" i="52"/>
  <c r="BD667" i="52"/>
  <c r="BE667" i="52"/>
  <c r="BF667" i="52"/>
  <c r="BG667" i="52"/>
  <c r="BH667" i="52"/>
  <c r="BI667" i="52"/>
  <c r="BJ667" i="52"/>
  <c r="BK667" i="52"/>
  <c r="BL667" i="52"/>
  <c r="DY667" i="52"/>
  <c r="FG667" i="52"/>
  <c r="AX668" i="52"/>
  <c r="AY668" i="52"/>
  <c r="AZ668" i="52"/>
  <c r="BA668" i="52"/>
  <c r="BB668" i="52"/>
  <c r="BC668" i="52"/>
  <c r="BD668" i="52"/>
  <c r="BE668" i="52"/>
  <c r="BF668" i="52"/>
  <c r="BG668" i="52"/>
  <c r="BH668" i="52"/>
  <c r="BI668" i="52"/>
  <c r="BJ668" i="52"/>
  <c r="BK668" i="52"/>
  <c r="BL668" i="52"/>
  <c r="DY668" i="52"/>
  <c r="FG668" i="52"/>
  <c r="AX669" i="52"/>
  <c r="AY669" i="52"/>
  <c r="AZ669" i="52"/>
  <c r="BA669" i="52"/>
  <c r="BB669" i="52"/>
  <c r="BC669" i="52"/>
  <c r="BD669" i="52"/>
  <c r="BE669" i="52"/>
  <c r="BF669" i="52"/>
  <c r="BG669" i="52"/>
  <c r="BH669" i="52"/>
  <c r="BI669" i="52"/>
  <c r="BJ669" i="52"/>
  <c r="BK669" i="52"/>
  <c r="BL669" i="52"/>
  <c r="DY669" i="52"/>
  <c r="FG669" i="52"/>
  <c r="AX670" i="52"/>
  <c r="AY670" i="52"/>
  <c r="AZ670" i="52"/>
  <c r="BA670" i="52"/>
  <c r="BB670" i="52"/>
  <c r="BC670" i="52"/>
  <c r="BD670" i="52"/>
  <c r="BE670" i="52"/>
  <c r="BF670" i="52"/>
  <c r="BG670" i="52"/>
  <c r="BH670" i="52"/>
  <c r="BI670" i="52"/>
  <c r="BJ670" i="52"/>
  <c r="BK670" i="52"/>
  <c r="BL670" i="52"/>
  <c r="DY670" i="52"/>
  <c r="FG670" i="52"/>
  <c r="AX671" i="52"/>
  <c r="AY671" i="52"/>
  <c r="AZ671" i="52"/>
  <c r="BA671" i="52"/>
  <c r="BB671" i="52"/>
  <c r="BC671" i="52"/>
  <c r="BD671" i="52"/>
  <c r="BE671" i="52"/>
  <c r="BF671" i="52"/>
  <c r="BG671" i="52"/>
  <c r="BH671" i="52"/>
  <c r="BI671" i="52"/>
  <c r="BJ671" i="52"/>
  <c r="BK671" i="52"/>
  <c r="BL671" i="52"/>
  <c r="DY671" i="52"/>
  <c r="FG671" i="52"/>
  <c r="AX672" i="52"/>
  <c r="AY672" i="52"/>
  <c r="AZ672" i="52"/>
  <c r="BA672" i="52"/>
  <c r="BB672" i="52"/>
  <c r="BC672" i="52"/>
  <c r="BD672" i="52"/>
  <c r="BE672" i="52"/>
  <c r="BF672" i="52"/>
  <c r="BG672" i="52"/>
  <c r="BH672" i="52"/>
  <c r="BI672" i="52"/>
  <c r="BJ672" i="52"/>
  <c r="BK672" i="52"/>
  <c r="BL672" i="52"/>
  <c r="DY672" i="52"/>
  <c r="FG672" i="52"/>
  <c r="AX673" i="52"/>
  <c r="AY673" i="52"/>
  <c r="AZ673" i="52"/>
  <c r="BA673" i="52"/>
  <c r="BB673" i="52"/>
  <c r="BC673" i="52"/>
  <c r="BD673" i="52"/>
  <c r="BE673" i="52"/>
  <c r="BF673" i="52"/>
  <c r="BG673" i="52"/>
  <c r="BH673" i="52"/>
  <c r="BI673" i="52"/>
  <c r="BJ673" i="52"/>
  <c r="BK673" i="52"/>
  <c r="BL673" i="52"/>
  <c r="DY673" i="52"/>
  <c r="FG673" i="52"/>
  <c r="AX674" i="52"/>
  <c r="AY674" i="52"/>
  <c r="AZ674" i="52"/>
  <c r="BA674" i="52"/>
  <c r="BB674" i="52"/>
  <c r="BC674" i="52"/>
  <c r="BD674" i="52"/>
  <c r="BE674" i="52"/>
  <c r="BF674" i="52"/>
  <c r="BG674" i="52"/>
  <c r="BH674" i="52"/>
  <c r="BI674" i="52"/>
  <c r="BJ674" i="52"/>
  <c r="BK674" i="52"/>
  <c r="BL674" i="52"/>
  <c r="DY674" i="52"/>
  <c r="FG674" i="52"/>
  <c r="AX675" i="52"/>
  <c r="AY675" i="52"/>
  <c r="AZ675" i="52"/>
  <c r="BA675" i="52"/>
  <c r="BB675" i="52"/>
  <c r="BC675" i="52"/>
  <c r="BD675" i="52"/>
  <c r="BE675" i="52"/>
  <c r="BF675" i="52"/>
  <c r="BG675" i="52"/>
  <c r="BH675" i="52"/>
  <c r="BI675" i="52"/>
  <c r="BJ675" i="52"/>
  <c r="BK675" i="52"/>
  <c r="BL675" i="52"/>
  <c r="DY675" i="52"/>
  <c r="FG675" i="52"/>
  <c r="AX676" i="52"/>
  <c r="AY676" i="52"/>
  <c r="AZ676" i="52"/>
  <c r="BA676" i="52"/>
  <c r="BB676" i="52"/>
  <c r="BC676" i="52"/>
  <c r="BD676" i="52"/>
  <c r="BE676" i="52"/>
  <c r="BF676" i="52"/>
  <c r="BG676" i="52"/>
  <c r="BH676" i="52"/>
  <c r="BI676" i="52"/>
  <c r="BJ676" i="52"/>
  <c r="BK676" i="52"/>
  <c r="BL676" i="52"/>
  <c r="DY676" i="52"/>
  <c r="FG676" i="52"/>
  <c r="AX677" i="52"/>
  <c r="AY677" i="52"/>
  <c r="AZ677" i="52"/>
  <c r="BA677" i="52"/>
  <c r="BB677" i="52"/>
  <c r="BC677" i="52"/>
  <c r="BD677" i="52"/>
  <c r="BE677" i="52"/>
  <c r="BF677" i="52"/>
  <c r="BG677" i="52"/>
  <c r="BH677" i="52"/>
  <c r="BI677" i="52"/>
  <c r="BJ677" i="52"/>
  <c r="BK677" i="52"/>
  <c r="BL677" i="52"/>
  <c r="DY677" i="52"/>
  <c r="FG677" i="52"/>
  <c r="AX678" i="52"/>
  <c r="AY678" i="52"/>
  <c r="AZ678" i="52"/>
  <c r="BA678" i="52"/>
  <c r="BB678" i="52"/>
  <c r="BC678" i="52"/>
  <c r="BD678" i="52"/>
  <c r="BE678" i="52"/>
  <c r="BF678" i="52"/>
  <c r="BG678" i="52"/>
  <c r="BH678" i="52"/>
  <c r="BI678" i="52"/>
  <c r="BJ678" i="52"/>
  <c r="BK678" i="52"/>
  <c r="BL678" i="52"/>
  <c r="DY678" i="52"/>
  <c r="FG678" i="52"/>
  <c r="AX679" i="52"/>
  <c r="AY679" i="52"/>
  <c r="AZ679" i="52"/>
  <c r="BA679" i="52"/>
  <c r="BB679" i="52"/>
  <c r="BC679" i="52"/>
  <c r="BD679" i="52"/>
  <c r="BE679" i="52"/>
  <c r="BF679" i="52"/>
  <c r="BG679" i="52"/>
  <c r="BH679" i="52"/>
  <c r="BI679" i="52"/>
  <c r="BJ679" i="52"/>
  <c r="BK679" i="52"/>
  <c r="BL679" i="52"/>
  <c r="DY679" i="52"/>
  <c r="FG679" i="52"/>
  <c r="AX680" i="52"/>
  <c r="AY680" i="52"/>
  <c r="AZ680" i="52"/>
  <c r="BA680" i="52"/>
  <c r="BB680" i="52"/>
  <c r="BC680" i="52"/>
  <c r="BD680" i="52"/>
  <c r="BE680" i="52"/>
  <c r="BF680" i="52"/>
  <c r="BG680" i="52"/>
  <c r="BH680" i="52"/>
  <c r="BI680" i="52"/>
  <c r="BJ680" i="52"/>
  <c r="BK680" i="52"/>
  <c r="BL680" i="52"/>
  <c r="DY680" i="52"/>
  <c r="FG680" i="52"/>
  <c r="AX681" i="52"/>
  <c r="AY681" i="52"/>
  <c r="AZ681" i="52"/>
  <c r="BA681" i="52"/>
  <c r="BB681" i="52"/>
  <c r="BC681" i="52"/>
  <c r="BD681" i="52"/>
  <c r="BE681" i="52"/>
  <c r="BF681" i="52"/>
  <c r="BG681" i="52"/>
  <c r="BH681" i="52"/>
  <c r="BI681" i="52"/>
  <c r="BJ681" i="52"/>
  <c r="BK681" i="52"/>
  <c r="BL681" i="52"/>
  <c r="DY681" i="52"/>
  <c r="FG681" i="52"/>
  <c r="AX682" i="52"/>
  <c r="AY682" i="52"/>
  <c r="AZ682" i="52"/>
  <c r="BA682" i="52"/>
  <c r="BB682" i="52"/>
  <c r="BC682" i="52"/>
  <c r="BD682" i="52"/>
  <c r="BE682" i="52"/>
  <c r="BF682" i="52"/>
  <c r="BG682" i="52"/>
  <c r="BH682" i="52"/>
  <c r="BI682" i="52"/>
  <c r="BJ682" i="52"/>
  <c r="BK682" i="52"/>
  <c r="BL682" i="52"/>
  <c r="DY682" i="52"/>
  <c r="FG682" i="52"/>
  <c r="AX683" i="52"/>
  <c r="AY683" i="52"/>
  <c r="AZ683" i="52"/>
  <c r="BA683" i="52"/>
  <c r="BB683" i="52"/>
  <c r="BC683" i="52"/>
  <c r="BD683" i="52"/>
  <c r="BE683" i="52"/>
  <c r="BF683" i="52"/>
  <c r="BG683" i="52"/>
  <c r="BH683" i="52"/>
  <c r="BI683" i="52"/>
  <c r="BJ683" i="52"/>
  <c r="BK683" i="52"/>
  <c r="BL683" i="52"/>
  <c r="DY683" i="52"/>
  <c r="FG683" i="52"/>
  <c r="AX684" i="52"/>
  <c r="CC684" i="52" s="1"/>
  <c r="AY684" i="52"/>
  <c r="AZ684" i="52"/>
  <c r="BA684" i="52"/>
  <c r="BB684" i="52"/>
  <c r="BC684" i="52"/>
  <c r="BD684" i="52"/>
  <c r="BE684" i="52"/>
  <c r="BZ684" i="52" s="1"/>
  <c r="DI684" i="52" s="1"/>
  <c r="BF684" i="52"/>
  <c r="BG684" i="52"/>
  <c r="BH684" i="52"/>
  <c r="BI684" i="52"/>
  <c r="BJ684" i="52"/>
  <c r="BK684" i="52"/>
  <c r="BL684" i="52"/>
  <c r="DY684" i="52"/>
  <c r="FG684" i="52"/>
  <c r="AX685" i="52"/>
  <c r="CC685" i="52" s="1"/>
  <c r="AY685" i="52"/>
  <c r="AZ685" i="52"/>
  <c r="BA685" i="52"/>
  <c r="BB685" i="52"/>
  <c r="BC685" i="52"/>
  <c r="BD685" i="52"/>
  <c r="BE685" i="52"/>
  <c r="BF685" i="52"/>
  <c r="BG685" i="52"/>
  <c r="BH685" i="52"/>
  <c r="BI685" i="52"/>
  <c r="BJ685" i="52"/>
  <c r="BK685" i="52"/>
  <c r="BL685" i="52"/>
  <c r="DY685" i="52"/>
  <c r="FG685" i="52"/>
  <c r="AX686" i="52"/>
  <c r="AY686" i="52"/>
  <c r="AZ686" i="52"/>
  <c r="BA686" i="52"/>
  <c r="BB686" i="52"/>
  <c r="BC686" i="52"/>
  <c r="BR686" i="52" s="1"/>
  <c r="CS686" i="52" s="1"/>
  <c r="BD686" i="52"/>
  <c r="BE686" i="52"/>
  <c r="BF686" i="52"/>
  <c r="BG686" i="52"/>
  <c r="BH686" i="52"/>
  <c r="BI686" i="52"/>
  <c r="BJ686" i="52"/>
  <c r="BK686" i="52"/>
  <c r="BL686" i="52"/>
  <c r="DY686" i="52"/>
  <c r="FG686" i="52"/>
  <c r="AX687" i="52"/>
  <c r="AY687" i="52"/>
  <c r="AZ687" i="52"/>
  <c r="BA687" i="52"/>
  <c r="BB687" i="52"/>
  <c r="BC687" i="52"/>
  <c r="BD687" i="52"/>
  <c r="BE687" i="52"/>
  <c r="BF687" i="52"/>
  <c r="BG687" i="52"/>
  <c r="BH687" i="52"/>
  <c r="BI687" i="52"/>
  <c r="BJ687" i="52"/>
  <c r="BK687" i="52"/>
  <c r="BL687" i="52"/>
  <c r="DY687" i="52"/>
  <c r="FG687" i="52"/>
  <c r="AX688" i="52"/>
  <c r="AY688" i="52"/>
  <c r="AZ688" i="52"/>
  <c r="BA688" i="52"/>
  <c r="BB688" i="52"/>
  <c r="BC688" i="52"/>
  <c r="BD688" i="52"/>
  <c r="BE688" i="52"/>
  <c r="BF688" i="52"/>
  <c r="BG688" i="52"/>
  <c r="BH688" i="52"/>
  <c r="BI688" i="52"/>
  <c r="BJ688" i="52"/>
  <c r="BK688" i="52"/>
  <c r="BL688" i="52"/>
  <c r="DY688" i="52"/>
  <c r="FG688" i="52"/>
  <c r="AX689" i="52"/>
  <c r="AY689" i="52"/>
  <c r="AZ689" i="52"/>
  <c r="BA689" i="52"/>
  <c r="BB689" i="52"/>
  <c r="BC689" i="52"/>
  <c r="BD689" i="52"/>
  <c r="BE689" i="52"/>
  <c r="BF689" i="52"/>
  <c r="BG689" i="52"/>
  <c r="BH689" i="52"/>
  <c r="BI689" i="52"/>
  <c r="BJ689" i="52"/>
  <c r="BK689" i="52"/>
  <c r="BL689" i="52"/>
  <c r="DY689" i="52"/>
  <c r="FG689" i="52"/>
  <c r="AX690" i="52"/>
  <c r="AY690" i="52"/>
  <c r="AZ690" i="52"/>
  <c r="BA690" i="52"/>
  <c r="BB690" i="52"/>
  <c r="BC690" i="52"/>
  <c r="BD690" i="52"/>
  <c r="BE690" i="52"/>
  <c r="BF690" i="52"/>
  <c r="BG690" i="52"/>
  <c r="BH690" i="52"/>
  <c r="BI690" i="52"/>
  <c r="BJ690" i="52"/>
  <c r="BK690" i="52"/>
  <c r="BL690" i="52"/>
  <c r="DY690" i="52"/>
  <c r="FG690" i="52"/>
  <c r="AX691" i="52"/>
  <c r="AY691" i="52"/>
  <c r="AZ691" i="52"/>
  <c r="BA691" i="52"/>
  <c r="BB691" i="52"/>
  <c r="BC691" i="52"/>
  <c r="BD691" i="52"/>
  <c r="BE691" i="52"/>
  <c r="BF691" i="52"/>
  <c r="BG691" i="52"/>
  <c r="BH691" i="52"/>
  <c r="BI691" i="52"/>
  <c r="BJ691" i="52"/>
  <c r="BK691" i="52"/>
  <c r="BL691" i="52"/>
  <c r="DY691" i="52"/>
  <c r="FG691" i="52"/>
  <c r="AX692" i="52"/>
  <c r="CC692" i="52" s="1"/>
  <c r="AY692" i="52"/>
  <c r="AZ692" i="52"/>
  <c r="BA692" i="52"/>
  <c r="BB692" i="52"/>
  <c r="BC692" i="52"/>
  <c r="BD692" i="52"/>
  <c r="BE692" i="52"/>
  <c r="BR692" i="52" s="1"/>
  <c r="CS692" i="52" s="1"/>
  <c r="BF692" i="52"/>
  <c r="BG692" i="52"/>
  <c r="BH692" i="52"/>
  <c r="BI692" i="52"/>
  <c r="BJ692" i="52"/>
  <c r="BK692" i="52"/>
  <c r="CO692" i="52" s="1"/>
  <c r="FB692" i="52" s="1"/>
  <c r="BL692" i="52"/>
  <c r="DY692" i="52"/>
  <c r="FG692" i="52"/>
  <c r="AX693" i="52"/>
  <c r="CC693" i="52" s="1"/>
  <c r="AY693" i="52"/>
  <c r="AZ693" i="52"/>
  <c r="BA693" i="52"/>
  <c r="BB693" i="52"/>
  <c r="BC693" i="52"/>
  <c r="BD693" i="52"/>
  <c r="BY693" i="52" s="1"/>
  <c r="DH693" i="52" s="1"/>
  <c r="DS693" i="52" s="1"/>
  <c r="BE693" i="52"/>
  <c r="BF693" i="52"/>
  <c r="BG693" i="52"/>
  <c r="BH693" i="52"/>
  <c r="BI693" i="52"/>
  <c r="BJ693" i="52"/>
  <c r="BK693" i="52"/>
  <c r="BL693" i="52"/>
  <c r="DY693" i="52"/>
  <c r="FG693" i="52"/>
  <c r="AX694" i="52"/>
  <c r="CC694" i="52" s="1"/>
  <c r="AY694" i="52"/>
  <c r="AZ694" i="52"/>
  <c r="BA694" i="52"/>
  <c r="BB694" i="52"/>
  <c r="BC694" i="52"/>
  <c r="BQ694" i="52" s="1"/>
  <c r="CM694" i="52" s="1"/>
  <c r="BD694" i="52"/>
  <c r="BE694" i="52"/>
  <c r="BF694" i="52"/>
  <c r="BG694" i="52"/>
  <c r="BH694" i="52"/>
  <c r="BI694" i="52"/>
  <c r="BJ694" i="52"/>
  <c r="BK694" i="52"/>
  <c r="BL694" i="52"/>
  <c r="DY694" i="52"/>
  <c r="FG694" i="52"/>
  <c r="AX695" i="52"/>
  <c r="CC695" i="52" s="1"/>
  <c r="AY695" i="52"/>
  <c r="AZ695" i="52"/>
  <c r="BA695" i="52"/>
  <c r="BB695" i="52"/>
  <c r="BC695" i="52"/>
  <c r="BD695" i="52"/>
  <c r="BE695" i="52"/>
  <c r="BF695" i="52"/>
  <c r="BG695" i="52"/>
  <c r="BH695" i="52"/>
  <c r="BI695" i="52"/>
  <c r="BJ695" i="52"/>
  <c r="BK695" i="52"/>
  <c r="BL695" i="52"/>
  <c r="DY695" i="52"/>
  <c r="FG695" i="52"/>
  <c r="AX696" i="52"/>
  <c r="AY696" i="52"/>
  <c r="AZ696" i="52"/>
  <c r="BA696" i="52"/>
  <c r="BB696" i="52"/>
  <c r="BC696" i="52"/>
  <c r="BD696" i="52"/>
  <c r="BE696" i="52"/>
  <c r="BF696" i="52"/>
  <c r="BG696" i="52"/>
  <c r="BH696" i="52"/>
  <c r="BI696" i="52"/>
  <c r="BJ696" i="52"/>
  <c r="BK696" i="52"/>
  <c r="BL696" i="52"/>
  <c r="DY696" i="52"/>
  <c r="FG696" i="52"/>
  <c r="AX697" i="52"/>
  <c r="AY697" i="52"/>
  <c r="AZ697" i="52"/>
  <c r="BA697" i="52"/>
  <c r="BB697" i="52"/>
  <c r="BC697" i="52"/>
  <c r="BD697" i="52"/>
  <c r="BE697" i="52"/>
  <c r="BF697" i="52"/>
  <c r="BG697" i="52"/>
  <c r="BH697" i="52"/>
  <c r="BI697" i="52"/>
  <c r="BJ697" i="52"/>
  <c r="BK697" i="52"/>
  <c r="BL697" i="52"/>
  <c r="DY697" i="52"/>
  <c r="FG697" i="52"/>
  <c r="AX698" i="52"/>
  <c r="AY698" i="52"/>
  <c r="AZ698" i="52"/>
  <c r="BA698" i="52"/>
  <c r="BB698" i="52"/>
  <c r="BC698" i="52"/>
  <c r="BD698" i="52"/>
  <c r="BE698" i="52"/>
  <c r="BF698" i="52"/>
  <c r="BG698" i="52"/>
  <c r="BH698" i="52"/>
  <c r="BI698" i="52"/>
  <c r="BJ698" i="52"/>
  <c r="BK698" i="52"/>
  <c r="BL698" i="52"/>
  <c r="DY698" i="52"/>
  <c r="FG698" i="52"/>
  <c r="AX699" i="52"/>
  <c r="AY699" i="52"/>
  <c r="AZ699" i="52"/>
  <c r="BA699" i="52"/>
  <c r="BB699" i="52"/>
  <c r="BC699" i="52"/>
  <c r="BD699" i="52"/>
  <c r="BE699" i="52"/>
  <c r="BF699" i="52"/>
  <c r="BG699" i="52"/>
  <c r="BH699" i="52"/>
  <c r="BI699" i="52"/>
  <c r="BJ699" i="52"/>
  <c r="BK699" i="52"/>
  <c r="BL699" i="52"/>
  <c r="DY699" i="52"/>
  <c r="FG699" i="52"/>
  <c r="AX700" i="52"/>
  <c r="AY700" i="52"/>
  <c r="AZ700" i="52"/>
  <c r="BA700" i="52"/>
  <c r="BB700" i="52"/>
  <c r="BC700" i="52"/>
  <c r="BD700" i="52"/>
  <c r="BE700" i="52"/>
  <c r="BF700" i="52"/>
  <c r="BG700" i="52"/>
  <c r="BH700" i="52"/>
  <c r="BI700" i="52"/>
  <c r="BJ700" i="52"/>
  <c r="BK700" i="52"/>
  <c r="BL700" i="52"/>
  <c r="DY700" i="52"/>
  <c r="FG700" i="52"/>
  <c r="AX701" i="52"/>
  <c r="AY701" i="52"/>
  <c r="AZ701" i="52"/>
  <c r="BA701" i="52"/>
  <c r="BB701" i="52"/>
  <c r="BC701" i="52"/>
  <c r="BD701" i="52"/>
  <c r="BE701" i="52"/>
  <c r="BF701" i="52"/>
  <c r="BG701" i="52"/>
  <c r="BH701" i="52"/>
  <c r="BI701" i="52"/>
  <c r="BJ701" i="52"/>
  <c r="BK701" i="52"/>
  <c r="BL701" i="52"/>
  <c r="DY701" i="52"/>
  <c r="FG701" i="52"/>
  <c r="AX702" i="52"/>
  <c r="AY702" i="52"/>
  <c r="AZ702" i="52"/>
  <c r="BA702" i="52"/>
  <c r="BB702" i="52"/>
  <c r="BC702" i="52"/>
  <c r="BD702" i="52"/>
  <c r="BE702" i="52"/>
  <c r="BF702" i="52"/>
  <c r="BG702" i="52"/>
  <c r="BH702" i="52"/>
  <c r="BI702" i="52"/>
  <c r="BJ702" i="52"/>
  <c r="BK702" i="52"/>
  <c r="BL702" i="52"/>
  <c r="DY702" i="52"/>
  <c r="FG702" i="52"/>
  <c r="AX703" i="52"/>
  <c r="AY703" i="52"/>
  <c r="AZ703" i="52"/>
  <c r="BA703" i="52"/>
  <c r="BB703" i="52"/>
  <c r="BC703" i="52"/>
  <c r="BD703" i="52"/>
  <c r="BE703" i="52"/>
  <c r="BF703" i="52"/>
  <c r="BG703" i="52"/>
  <c r="BH703" i="52"/>
  <c r="BI703" i="52"/>
  <c r="BJ703" i="52"/>
  <c r="BK703" i="52"/>
  <c r="BL703" i="52"/>
  <c r="DY703" i="52"/>
  <c r="FG703" i="52"/>
  <c r="AX704" i="52"/>
  <c r="AY704" i="52"/>
  <c r="AZ704" i="52"/>
  <c r="BA704" i="52"/>
  <c r="BB704" i="52"/>
  <c r="BC704" i="52"/>
  <c r="BD704" i="52"/>
  <c r="BE704" i="52"/>
  <c r="BF704" i="52"/>
  <c r="BG704" i="52"/>
  <c r="BH704" i="52"/>
  <c r="BI704" i="52"/>
  <c r="BJ704" i="52"/>
  <c r="BK704" i="52"/>
  <c r="BL704" i="52"/>
  <c r="DY704" i="52"/>
  <c r="FG704" i="52"/>
  <c r="AX705" i="52"/>
  <c r="AY705" i="52"/>
  <c r="AZ705" i="52"/>
  <c r="BA705" i="52"/>
  <c r="BB705" i="52"/>
  <c r="BC705" i="52"/>
  <c r="BD705" i="52"/>
  <c r="BE705" i="52"/>
  <c r="BF705" i="52"/>
  <c r="BG705" i="52"/>
  <c r="BH705" i="52"/>
  <c r="BI705" i="52"/>
  <c r="BJ705" i="52"/>
  <c r="BK705" i="52"/>
  <c r="BL705" i="52"/>
  <c r="DY705" i="52"/>
  <c r="FG705" i="52"/>
  <c r="AX706" i="52"/>
  <c r="CC706" i="52" s="1"/>
  <c r="AY706" i="52"/>
  <c r="AZ706" i="52"/>
  <c r="BA706" i="52"/>
  <c r="BB706" i="52"/>
  <c r="BC706" i="52"/>
  <c r="BD706" i="52"/>
  <c r="BE706" i="52"/>
  <c r="BF706" i="52"/>
  <c r="BG706" i="52"/>
  <c r="BH706" i="52"/>
  <c r="BI706" i="52"/>
  <c r="BJ706" i="52"/>
  <c r="BK706" i="52"/>
  <c r="BL706" i="52"/>
  <c r="DY706" i="52"/>
  <c r="FG706" i="52"/>
  <c r="AX707" i="52"/>
  <c r="CC707" i="52" s="1"/>
  <c r="AY707" i="52"/>
  <c r="AZ707" i="52"/>
  <c r="BA707" i="52"/>
  <c r="BB707" i="52"/>
  <c r="BC707" i="52"/>
  <c r="BD707" i="52"/>
  <c r="BE707" i="52"/>
  <c r="BF707" i="52"/>
  <c r="BG707" i="52"/>
  <c r="BH707" i="52"/>
  <c r="BI707" i="52"/>
  <c r="BJ707" i="52"/>
  <c r="BK707" i="52"/>
  <c r="BL707" i="52"/>
  <c r="DY707" i="52"/>
  <c r="FG707" i="52"/>
  <c r="AX708" i="52"/>
  <c r="CC708" i="52" s="1"/>
  <c r="AY708" i="52"/>
  <c r="AZ708" i="52"/>
  <c r="BA708" i="52"/>
  <c r="BB708" i="52"/>
  <c r="BC708" i="52"/>
  <c r="BD708" i="52"/>
  <c r="BE708" i="52"/>
  <c r="BF708" i="52"/>
  <c r="BG708" i="52"/>
  <c r="BH708" i="52"/>
  <c r="BI708" i="52"/>
  <c r="BJ708" i="52"/>
  <c r="BK708" i="52"/>
  <c r="BL708" i="52"/>
  <c r="DY708" i="52"/>
  <c r="FG708" i="52"/>
  <c r="AX709" i="52"/>
  <c r="AY709" i="52"/>
  <c r="AZ709" i="52"/>
  <c r="BA709" i="52"/>
  <c r="BB709" i="52"/>
  <c r="BC709" i="52"/>
  <c r="BD709" i="52"/>
  <c r="BE709" i="52"/>
  <c r="BF709" i="52"/>
  <c r="BG709" i="52"/>
  <c r="BH709" i="52"/>
  <c r="BI709" i="52"/>
  <c r="BJ709" i="52"/>
  <c r="BK709" i="52"/>
  <c r="BL709" i="52"/>
  <c r="DY709" i="52"/>
  <c r="FG709" i="52"/>
  <c r="AX710" i="52"/>
  <c r="AY710" i="52"/>
  <c r="AZ710" i="52"/>
  <c r="BA710" i="52"/>
  <c r="BB710" i="52"/>
  <c r="BC710" i="52"/>
  <c r="BD710" i="52"/>
  <c r="BE710" i="52"/>
  <c r="BF710" i="52"/>
  <c r="BG710" i="52"/>
  <c r="BH710" i="52"/>
  <c r="BI710" i="52"/>
  <c r="BJ710" i="52"/>
  <c r="BK710" i="52"/>
  <c r="BL710" i="52"/>
  <c r="DY710" i="52"/>
  <c r="FG710" i="52"/>
  <c r="AX711" i="52"/>
  <c r="AY711" i="52"/>
  <c r="AZ711" i="52"/>
  <c r="BA711" i="52"/>
  <c r="BB711" i="52"/>
  <c r="BC711" i="52"/>
  <c r="BD711" i="52"/>
  <c r="BE711" i="52"/>
  <c r="BF711" i="52"/>
  <c r="BG711" i="52"/>
  <c r="BH711" i="52"/>
  <c r="BI711" i="52"/>
  <c r="BJ711" i="52"/>
  <c r="BK711" i="52"/>
  <c r="BL711" i="52"/>
  <c r="DY711" i="52"/>
  <c r="FG711" i="52"/>
  <c r="AX712" i="52"/>
  <c r="AY712" i="52"/>
  <c r="AZ712" i="52"/>
  <c r="BA712" i="52"/>
  <c r="BB712" i="52"/>
  <c r="BC712" i="52"/>
  <c r="BD712" i="52"/>
  <c r="BE712" i="52"/>
  <c r="BF712" i="52"/>
  <c r="BG712" i="52"/>
  <c r="BH712" i="52"/>
  <c r="BI712" i="52"/>
  <c r="BJ712" i="52"/>
  <c r="BK712" i="52"/>
  <c r="BL712" i="52"/>
  <c r="DY712" i="52"/>
  <c r="FG712" i="52"/>
  <c r="AX713" i="52"/>
  <c r="AY713" i="52"/>
  <c r="AZ713" i="52"/>
  <c r="BA713" i="52"/>
  <c r="BB713" i="52"/>
  <c r="BC713" i="52"/>
  <c r="BD713" i="52"/>
  <c r="BE713" i="52"/>
  <c r="BF713" i="52"/>
  <c r="BG713" i="52"/>
  <c r="BH713" i="52"/>
  <c r="BI713" i="52"/>
  <c r="BJ713" i="52"/>
  <c r="BK713" i="52"/>
  <c r="BL713" i="52"/>
  <c r="DY713" i="52"/>
  <c r="FG713" i="52"/>
  <c r="AX714" i="52"/>
  <c r="AY714" i="52"/>
  <c r="AZ714" i="52"/>
  <c r="BA714" i="52"/>
  <c r="BB714" i="52"/>
  <c r="BC714" i="52"/>
  <c r="BD714" i="52"/>
  <c r="BE714" i="52"/>
  <c r="BF714" i="52"/>
  <c r="BG714" i="52"/>
  <c r="BH714" i="52"/>
  <c r="BI714" i="52"/>
  <c r="BJ714" i="52"/>
  <c r="BK714" i="52"/>
  <c r="BL714" i="52"/>
  <c r="DY714" i="52"/>
  <c r="FG714" i="52"/>
  <c r="AX715" i="52"/>
  <c r="AY715" i="52"/>
  <c r="AZ715" i="52"/>
  <c r="BA715" i="52"/>
  <c r="BB715" i="52"/>
  <c r="BC715" i="52"/>
  <c r="BD715" i="52"/>
  <c r="BE715" i="52"/>
  <c r="BF715" i="52"/>
  <c r="BG715" i="52"/>
  <c r="BH715" i="52"/>
  <c r="BI715" i="52"/>
  <c r="BJ715" i="52"/>
  <c r="BK715" i="52"/>
  <c r="BL715" i="52"/>
  <c r="DY715" i="52"/>
  <c r="FG715" i="52"/>
  <c r="AX716" i="52"/>
  <c r="AY716" i="52"/>
  <c r="AZ716" i="52"/>
  <c r="BA716" i="52"/>
  <c r="BB716" i="52"/>
  <c r="BC716" i="52"/>
  <c r="BD716" i="52"/>
  <c r="BE716" i="52"/>
  <c r="BF716" i="52"/>
  <c r="BG716" i="52"/>
  <c r="BH716" i="52"/>
  <c r="BI716" i="52"/>
  <c r="BJ716" i="52"/>
  <c r="BK716" i="52"/>
  <c r="BL716" i="52"/>
  <c r="DY716" i="52"/>
  <c r="FG716" i="52"/>
  <c r="AX717" i="52"/>
  <c r="AY717" i="52"/>
  <c r="AZ717" i="52"/>
  <c r="BA717" i="52"/>
  <c r="BB717" i="52"/>
  <c r="BC717" i="52"/>
  <c r="BD717" i="52"/>
  <c r="BE717" i="52"/>
  <c r="BF717" i="52"/>
  <c r="BG717" i="52"/>
  <c r="BH717" i="52"/>
  <c r="BI717" i="52"/>
  <c r="BJ717" i="52"/>
  <c r="BK717" i="52"/>
  <c r="BL717" i="52"/>
  <c r="DY717" i="52"/>
  <c r="FG717" i="52"/>
  <c r="AX718" i="52"/>
  <c r="AY718" i="52"/>
  <c r="AZ718" i="52"/>
  <c r="BA718" i="52"/>
  <c r="BB718" i="52"/>
  <c r="BC718" i="52"/>
  <c r="BD718" i="52"/>
  <c r="BE718" i="52"/>
  <c r="BF718" i="52"/>
  <c r="BG718" i="52"/>
  <c r="BH718" i="52"/>
  <c r="BI718" i="52"/>
  <c r="BJ718" i="52"/>
  <c r="BK718" i="52"/>
  <c r="BL718" i="52"/>
  <c r="DY718" i="52"/>
  <c r="FG718" i="52"/>
  <c r="AX719" i="52"/>
  <c r="AY719" i="52"/>
  <c r="AZ719" i="52"/>
  <c r="BA719" i="52"/>
  <c r="BB719" i="52"/>
  <c r="BC719" i="52"/>
  <c r="BD719" i="52"/>
  <c r="BE719" i="52"/>
  <c r="BF719" i="52"/>
  <c r="BG719" i="52"/>
  <c r="BH719" i="52"/>
  <c r="BI719" i="52"/>
  <c r="BJ719" i="52"/>
  <c r="BK719" i="52"/>
  <c r="BL719" i="52"/>
  <c r="DY719" i="52"/>
  <c r="FG719" i="52"/>
  <c r="AX720" i="52"/>
  <c r="AY720" i="52"/>
  <c r="AZ720" i="52"/>
  <c r="BA720" i="52"/>
  <c r="BB720" i="52"/>
  <c r="BC720" i="52"/>
  <c r="BD720" i="52"/>
  <c r="BE720" i="52"/>
  <c r="BF720" i="52"/>
  <c r="BG720" i="52"/>
  <c r="BH720" i="52"/>
  <c r="BI720" i="52"/>
  <c r="BJ720" i="52"/>
  <c r="BK720" i="52"/>
  <c r="BL720" i="52"/>
  <c r="DY720" i="52"/>
  <c r="FG720" i="52"/>
  <c r="AX721" i="52"/>
  <c r="AY721" i="52"/>
  <c r="AZ721" i="52"/>
  <c r="BA721" i="52"/>
  <c r="BB721" i="52"/>
  <c r="BC721" i="52"/>
  <c r="BD721" i="52"/>
  <c r="BE721" i="52"/>
  <c r="BF721" i="52"/>
  <c r="BG721" i="52"/>
  <c r="BH721" i="52"/>
  <c r="BI721" i="52"/>
  <c r="BJ721" i="52"/>
  <c r="BK721" i="52"/>
  <c r="BL721" i="52"/>
  <c r="DY721" i="52"/>
  <c r="FG721" i="52"/>
  <c r="AX722" i="52"/>
  <c r="CC722" i="52" s="1"/>
  <c r="AY722" i="52"/>
  <c r="AZ722" i="52"/>
  <c r="BA722" i="52"/>
  <c r="BB722" i="52"/>
  <c r="BC722" i="52"/>
  <c r="BD722" i="52"/>
  <c r="BE722" i="52"/>
  <c r="BF722" i="52"/>
  <c r="BG722" i="52"/>
  <c r="BH722" i="52"/>
  <c r="BI722" i="52"/>
  <c r="BJ722" i="52"/>
  <c r="BK722" i="52"/>
  <c r="BL722" i="52"/>
  <c r="CP722" i="52" s="1"/>
  <c r="FA722" i="52" s="1"/>
  <c r="DY722" i="52"/>
  <c r="FG722" i="52"/>
  <c r="AX723" i="52"/>
  <c r="AY723" i="52"/>
  <c r="AZ723" i="52"/>
  <c r="BA723" i="52"/>
  <c r="BB723" i="52"/>
  <c r="BC723" i="52"/>
  <c r="BD723" i="52"/>
  <c r="BE723" i="52"/>
  <c r="BF723" i="52"/>
  <c r="BG723" i="52"/>
  <c r="BH723" i="52"/>
  <c r="BI723" i="52"/>
  <c r="BJ723" i="52"/>
  <c r="BK723" i="52"/>
  <c r="BL723" i="52"/>
  <c r="DY723" i="52"/>
  <c r="FG723" i="52"/>
  <c r="AX724" i="52"/>
  <c r="AY724" i="52"/>
  <c r="AZ724" i="52"/>
  <c r="BA724" i="52"/>
  <c r="BB724" i="52"/>
  <c r="BC724" i="52"/>
  <c r="BD724" i="52"/>
  <c r="BE724" i="52"/>
  <c r="BF724" i="52"/>
  <c r="BG724" i="52"/>
  <c r="BH724" i="52"/>
  <c r="BI724" i="52"/>
  <c r="BJ724" i="52"/>
  <c r="BK724" i="52"/>
  <c r="BL724" i="52"/>
  <c r="DY724" i="52"/>
  <c r="FG724" i="52"/>
  <c r="AX725" i="52"/>
  <c r="AY725" i="52"/>
  <c r="AZ725" i="52"/>
  <c r="BA725" i="52"/>
  <c r="BB725" i="52"/>
  <c r="BC725" i="52"/>
  <c r="BD725" i="52"/>
  <c r="BE725" i="52"/>
  <c r="BF725" i="52"/>
  <c r="BG725" i="52"/>
  <c r="BH725" i="52"/>
  <c r="BI725" i="52"/>
  <c r="BJ725" i="52"/>
  <c r="BK725" i="52"/>
  <c r="BL725" i="52"/>
  <c r="DY725" i="52"/>
  <c r="FG725" i="52"/>
  <c r="AX726" i="52"/>
  <c r="BS726" i="52" s="1"/>
  <c r="CQ726" i="52" s="1"/>
  <c r="AY726" i="52"/>
  <c r="AZ726" i="52"/>
  <c r="BA726" i="52"/>
  <c r="BB726" i="52"/>
  <c r="BC726" i="52"/>
  <c r="BD726" i="52"/>
  <c r="BE726" i="52"/>
  <c r="BF726" i="52"/>
  <c r="BG726" i="52"/>
  <c r="BH726" i="52"/>
  <c r="BI726" i="52"/>
  <c r="BJ726" i="52"/>
  <c r="BK726" i="52"/>
  <c r="BL726" i="52"/>
  <c r="DY726" i="52"/>
  <c r="FG726" i="52"/>
  <c r="AX727" i="52"/>
  <c r="AY727" i="52"/>
  <c r="AZ727" i="52"/>
  <c r="BA727" i="52"/>
  <c r="BB727" i="52"/>
  <c r="BC727" i="52"/>
  <c r="BD727" i="52"/>
  <c r="BE727" i="52"/>
  <c r="BF727" i="52"/>
  <c r="BG727" i="52"/>
  <c r="BH727" i="52"/>
  <c r="BI727" i="52"/>
  <c r="BJ727" i="52"/>
  <c r="BK727" i="52"/>
  <c r="BL727" i="52"/>
  <c r="DY727" i="52"/>
  <c r="FG727" i="52"/>
  <c r="AX728" i="52"/>
  <c r="CC728" i="52" s="1"/>
  <c r="AY728" i="52"/>
  <c r="AZ728" i="52"/>
  <c r="BA728" i="52"/>
  <c r="BB728" i="52"/>
  <c r="BC728" i="52"/>
  <c r="BD728" i="52"/>
  <c r="BE728" i="52"/>
  <c r="BF728" i="52"/>
  <c r="BG728" i="52"/>
  <c r="BH728" i="52"/>
  <c r="BI728" i="52"/>
  <c r="BJ728" i="52"/>
  <c r="BK728" i="52"/>
  <c r="BL728" i="52"/>
  <c r="DY728" i="52"/>
  <c r="FG728" i="52"/>
  <c r="AX729" i="52"/>
  <c r="AY729" i="52"/>
  <c r="AZ729" i="52"/>
  <c r="BA729" i="52"/>
  <c r="BB729" i="52"/>
  <c r="BC729" i="52"/>
  <c r="BD729" i="52"/>
  <c r="BE729" i="52"/>
  <c r="BF729" i="52"/>
  <c r="BG729" i="52"/>
  <c r="BH729" i="52"/>
  <c r="BI729" i="52"/>
  <c r="BJ729" i="52"/>
  <c r="BK729" i="52"/>
  <c r="BL729" i="52"/>
  <c r="DY729" i="52"/>
  <c r="FG729" i="52"/>
  <c r="AX730" i="52"/>
  <c r="CC730" i="52" s="1"/>
  <c r="AY730" i="52"/>
  <c r="AZ730" i="52"/>
  <c r="BA730" i="52"/>
  <c r="BB730" i="52"/>
  <c r="BC730" i="52"/>
  <c r="BD730" i="52"/>
  <c r="BE730" i="52"/>
  <c r="BF730" i="52"/>
  <c r="BG730" i="52"/>
  <c r="BH730" i="52"/>
  <c r="BI730" i="52"/>
  <c r="BJ730" i="52"/>
  <c r="BK730" i="52"/>
  <c r="BL730" i="52"/>
  <c r="DY730" i="52"/>
  <c r="FG730" i="52"/>
  <c r="AX731" i="52"/>
  <c r="AY731" i="52"/>
  <c r="AZ731" i="52"/>
  <c r="BA731" i="52"/>
  <c r="BB731" i="52"/>
  <c r="BC731" i="52"/>
  <c r="BD731" i="52"/>
  <c r="BE731" i="52"/>
  <c r="BF731" i="52"/>
  <c r="BG731" i="52"/>
  <c r="BH731" i="52"/>
  <c r="BI731" i="52"/>
  <c r="BJ731" i="52"/>
  <c r="BK731" i="52"/>
  <c r="BL731" i="52"/>
  <c r="DY731" i="52"/>
  <c r="FG731" i="52"/>
  <c r="AX732" i="52"/>
  <c r="AY732" i="52"/>
  <c r="AZ732" i="52"/>
  <c r="BA732" i="52"/>
  <c r="BB732" i="52"/>
  <c r="BC732" i="52"/>
  <c r="BD732" i="52"/>
  <c r="BE732" i="52"/>
  <c r="BF732" i="52"/>
  <c r="BG732" i="52"/>
  <c r="BH732" i="52"/>
  <c r="BI732" i="52"/>
  <c r="BJ732" i="52"/>
  <c r="BK732" i="52"/>
  <c r="BL732" i="52"/>
  <c r="DY732" i="52"/>
  <c r="FG732" i="52"/>
  <c r="AX733" i="52"/>
  <c r="AY733" i="52"/>
  <c r="AZ733" i="52"/>
  <c r="BA733" i="52"/>
  <c r="BB733" i="52"/>
  <c r="BC733" i="52"/>
  <c r="BD733" i="52"/>
  <c r="BE733" i="52"/>
  <c r="BF733" i="52"/>
  <c r="BG733" i="52"/>
  <c r="BH733" i="52"/>
  <c r="BI733" i="52"/>
  <c r="BJ733" i="52"/>
  <c r="BK733" i="52"/>
  <c r="BL733" i="52"/>
  <c r="DY733" i="52"/>
  <c r="FG733" i="52"/>
  <c r="AX734" i="52"/>
  <c r="AY734" i="52"/>
  <c r="AZ734" i="52"/>
  <c r="BA734" i="52"/>
  <c r="BB734" i="52"/>
  <c r="BC734" i="52"/>
  <c r="BD734" i="52"/>
  <c r="BE734" i="52"/>
  <c r="BF734" i="52"/>
  <c r="BG734" i="52"/>
  <c r="BH734" i="52"/>
  <c r="BI734" i="52"/>
  <c r="BJ734" i="52"/>
  <c r="BK734" i="52"/>
  <c r="BL734" i="52"/>
  <c r="DY734" i="52"/>
  <c r="FG734" i="52"/>
  <c r="AX735" i="52"/>
  <c r="AY735" i="52"/>
  <c r="AZ735" i="52"/>
  <c r="BA735" i="52"/>
  <c r="BB735" i="52"/>
  <c r="BC735" i="52"/>
  <c r="BD735" i="52"/>
  <c r="BE735" i="52"/>
  <c r="BF735" i="52"/>
  <c r="BG735" i="52"/>
  <c r="BH735" i="52"/>
  <c r="BI735" i="52"/>
  <c r="BJ735" i="52"/>
  <c r="BK735" i="52"/>
  <c r="BL735" i="52"/>
  <c r="CC735" i="52"/>
  <c r="DY735" i="52"/>
  <c r="FG735" i="52"/>
  <c r="AX736" i="52"/>
  <c r="AY736" i="52"/>
  <c r="AZ736" i="52"/>
  <c r="BA736" i="52"/>
  <c r="BB736" i="52"/>
  <c r="BC736" i="52"/>
  <c r="BD736" i="52"/>
  <c r="BE736" i="52"/>
  <c r="BF736" i="52"/>
  <c r="BG736" i="52"/>
  <c r="BH736" i="52"/>
  <c r="BI736" i="52"/>
  <c r="BJ736" i="52"/>
  <c r="BK736" i="52"/>
  <c r="BL736" i="52"/>
  <c r="DY736" i="52"/>
  <c r="FG736" i="52"/>
  <c r="AX737" i="52"/>
  <c r="AY737" i="52"/>
  <c r="AZ737" i="52"/>
  <c r="BA737" i="52"/>
  <c r="BB737" i="52"/>
  <c r="BC737" i="52"/>
  <c r="BD737" i="52"/>
  <c r="BE737" i="52"/>
  <c r="BF737" i="52"/>
  <c r="BG737" i="52"/>
  <c r="BH737" i="52"/>
  <c r="BI737" i="52"/>
  <c r="BJ737" i="52"/>
  <c r="BK737" i="52"/>
  <c r="BL737" i="52"/>
  <c r="DY737" i="52"/>
  <c r="FG737" i="52"/>
  <c r="AX738" i="52"/>
  <c r="AY738" i="52"/>
  <c r="AZ738" i="52"/>
  <c r="BA738" i="52"/>
  <c r="BB738" i="52"/>
  <c r="BC738" i="52"/>
  <c r="BD738" i="52"/>
  <c r="BE738" i="52"/>
  <c r="BF738" i="52"/>
  <c r="BG738" i="52"/>
  <c r="BH738" i="52"/>
  <c r="BI738" i="52"/>
  <c r="BJ738" i="52"/>
  <c r="BK738" i="52"/>
  <c r="BL738" i="52"/>
  <c r="DY738" i="52"/>
  <c r="FG738" i="52"/>
  <c r="AX739" i="52"/>
  <c r="AY739" i="52"/>
  <c r="AZ739" i="52"/>
  <c r="BA739" i="52"/>
  <c r="BB739" i="52"/>
  <c r="BC739" i="52"/>
  <c r="BD739" i="52"/>
  <c r="BE739" i="52"/>
  <c r="BF739" i="52"/>
  <c r="BG739" i="52"/>
  <c r="BH739" i="52"/>
  <c r="BI739" i="52"/>
  <c r="BJ739" i="52"/>
  <c r="BK739" i="52"/>
  <c r="BL739" i="52"/>
  <c r="DY739" i="52"/>
  <c r="FG739" i="52"/>
  <c r="AX740" i="52"/>
  <c r="CC740" i="52" s="1"/>
  <c r="AY740" i="52"/>
  <c r="AZ740" i="52"/>
  <c r="BA740" i="52"/>
  <c r="BB740" i="52"/>
  <c r="BC740" i="52"/>
  <c r="BD740" i="52"/>
  <c r="BE740" i="52"/>
  <c r="BF740" i="52"/>
  <c r="BG740" i="52"/>
  <c r="BH740" i="52"/>
  <c r="BI740" i="52"/>
  <c r="BJ740" i="52"/>
  <c r="BK740" i="52"/>
  <c r="BL740" i="52"/>
  <c r="DY740" i="52"/>
  <c r="FG740" i="52"/>
  <c r="AX741" i="52"/>
  <c r="CC741" i="52" s="1"/>
  <c r="AY741" i="52"/>
  <c r="AZ741" i="52"/>
  <c r="BA741" i="52"/>
  <c r="BB741" i="52"/>
  <c r="BC741" i="52"/>
  <c r="BD741" i="52"/>
  <c r="BE741" i="52"/>
  <c r="BF741" i="52"/>
  <c r="BG741" i="52"/>
  <c r="BH741" i="52"/>
  <c r="BI741" i="52"/>
  <c r="BJ741" i="52"/>
  <c r="BK741" i="52"/>
  <c r="BL741" i="52"/>
  <c r="DY741" i="52"/>
  <c r="FG741" i="52"/>
  <c r="AX742" i="52"/>
  <c r="CC742" i="52" s="1"/>
  <c r="AY742" i="52"/>
  <c r="AZ742" i="52"/>
  <c r="BA742" i="52"/>
  <c r="BB742" i="52"/>
  <c r="BC742" i="52"/>
  <c r="BD742" i="52"/>
  <c r="BE742" i="52"/>
  <c r="BF742" i="52"/>
  <c r="BG742" i="52"/>
  <c r="BH742" i="52"/>
  <c r="BI742" i="52"/>
  <c r="BJ742" i="52"/>
  <c r="BK742" i="52"/>
  <c r="BL742" i="52"/>
  <c r="DY742" i="52"/>
  <c r="FG742" i="52"/>
  <c r="AX743" i="52"/>
  <c r="CC743" i="52" s="1"/>
  <c r="AY743" i="52"/>
  <c r="AZ743" i="52"/>
  <c r="BA743" i="52"/>
  <c r="BB743" i="52"/>
  <c r="BC743" i="52"/>
  <c r="BD743" i="52"/>
  <c r="BE743" i="52"/>
  <c r="BF743" i="52"/>
  <c r="BG743" i="52"/>
  <c r="BH743" i="52"/>
  <c r="BI743" i="52"/>
  <c r="BJ743" i="52"/>
  <c r="BK743" i="52"/>
  <c r="BL743" i="52"/>
  <c r="DY743" i="52"/>
  <c r="FG743" i="52"/>
  <c r="AX744" i="52"/>
  <c r="CC744" i="52" s="1"/>
  <c r="AY744" i="52"/>
  <c r="AZ744" i="52"/>
  <c r="BA744" i="52"/>
  <c r="BB744" i="52"/>
  <c r="BC744" i="52"/>
  <c r="BD744" i="52"/>
  <c r="BE744" i="52"/>
  <c r="BF744" i="52"/>
  <c r="BG744" i="52"/>
  <c r="BH744" i="52"/>
  <c r="BI744" i="52"/>
  <c r="BJ744" i="52"/>
  <c r="BK744" i="52"/>
  <c r="BL744" i="52"/>
  <c r="DY744" i="52"/>
  <c r="FG744" i="52"/>
  <c r="AX745" i="52"/>
  <c r="AY745" i="52"/>
  <c r="AZ745" i="52"/>
  <c r="BA745" i="52"/>
  <c r="BB745" i="52"/>
  <c r="BC745" i="52"/>
  <c r="BD745" i="52"/>
  <c r="BE745" i="52"/>
  <c r="BF745" i="52"/>
  <c r="BG745" i="52"/>
  <c r="BH745" i="52"/>
  <c r="BI745" i="52"/>
  <c r="BJ745" i="52"/>
  <c r="BK745" i="52"/>
  <c r="BL745" i="52"/>
  <c r="DY745" i="52"/>
  <c r="FG745" i="52"/>
  <c r="AX746" i="52"/>
  <c r="AY746" i="52"/>
  <c r="AZ746" i="52"/>
  <c r="BA746" i="52"/>
  <c r="BB746" i="52"/>
  <c r="BC746" i="52"/>
  <c r="BD746" i="52"/>
  <c r="BE746" i="52"/>
  <c r="BF746" i="52"/>
  <c r="BG746" i="52"/>
  <c r="BH746" i="52"/>
  <c r="BI746" i="52"/>
  <c r="BJ746" i="52"/>
  <c r="BK746" i="52"/>
  <c r="BL746" i="52"/>
  <c r="DY746" i="52"/>
  <c r="FG746" i="52"/>
  <c r="AX747" i="52"/>
  <c r="AY747" i="52"/>
  <c r="AZ747" i="52"/>
  <c r="BA747" i="52"/>
  <c r="BB747" i="52"/>
  <c r="BC747" i="52"/>
  <c r="BD747" i="52"/>
  <c r="BE747" i="52"/>
  <c r="BF747" i="52"/>
  <c r="BG747" i="52"/>
  <c r="BH747" i="52"/>
  <c r="BI747" i="52"/>
  <c r="BJ747" i="52"/>
  <c r="BK747" i="52"/>
  <c r="BL747" i="52"/>
  <c r="DY747" i="52"/>
  <c r="FG747" i="52"/>
  <c r="AX748" i="52"/>
  <c r="AY748" i="52"/>
  <c r="AZ748" i="52"/>
  <c r="BA748" i="52"/>
  <c r="BB748" i="52"/>
  <c r="BC748" i="52"/>
  <c r="BD748" i="52"/>
  <c r="BE748" i="52"/>
  <c r="BF748" i="52"/>
  <c r="BG748" i="52"/>
  <c r="BH748" i="52"/>
  <c r="BI748" i="52"/>
  <c r="BJ748" i="52"/>
  <c r="BK748" i="52"/>
  <c r="BL748" i="52"/>
  <c r="DY748" i="52"/>
  <c r="FG748" i="52"/>
  <c r="AX749" i="52"/>
  <c r="CC749" i="52" s="1"/>
  <c r="AY749" i="52"/>
  <c r="AZ749" i="52"/>
  <c r="BA749" i="52"/>
  <c r="BB749" i="52"/>
  <c r="BC749" i="52"/>
  <c r="BD749" i="52"/>
  <c r="BE749" i="52"/>
  <c r="BF749" i="52"/>
  <c r="BG749" i="52"/>
  <c r="BH749" i="52"/>
  <c r="BI749" i="52"/>
  <c r="BJ749" i="52"/>
  <c r="BK749" i="52"/>
  <c r="BL749" i="52"/>
  <c r="DY749" i="52"/>
  <c r="FG749" i="52"/>
  <c r="AX750" i="52"/>
  <c r="AY750" i="52"/>
  <c r="AZ750" i="52"/>
  <c r="BA750" i="52"/>
  <c r="BB750" i="52"/>
  <c r="BC750" i="52"/>
  <c r="BD750" i="52"/>
  <c r="BE750" i="52"/>
  <c r="BF750" i="52"/>
  <c r="BG750" i="52"/>
  <c r="BH750" i="52"/>
  <c r="BI750" i="52"/>
  <c r="BJ750" i="52"/>
  <c r="BK750" i="52"/>
  <c r="BL750" i="52"/>
  <c r="DY750" i="52"/>
  <c r="FG750" i="52"/>
  <c r="AX751" i="52"/>
  <c r="CC751" i="52" s="1"/>
  <c r="AY751" i="52"/>
  <c r="AZ751" i="52"/>
  <c r="BA751" i="52"/>
  <c r="BB751" i="52"/>
  <c r="BC751" i="52"/>
  <c r="BD751" i="52"/>
  <c r="BE751" i="52"/>
  <c r="BF751" i="52"/>
  <c r="BG751" i="52"/>
  <c r="BH751" i="52"/>
  <c r="BI751" i="52"/>
  <c r="BJ751" i="52"/>
  <c r="BK751" i="52"/>
  <c r="BL751" i="52"/>
  <c r="DY751" i="52"/>
  <c r="FG751" i="52"/>
  <c r="AX752" i="52"/>
  <c r="AY752" i="52"/>
  <c r="AZ752" i="52"/>
  <c r="BA752" i="52"/>
  <c r="BB752" i="52"/>
  <c r="BC752" i="52"/>
  <c r="BD752" i="52"/>
  <c r="BE752" i="52"/>
  <c r="BF752" i="52"/>
  <c r="BG752" i="52"/>
  <c r="BH752" i="52"/>
  <c r="BI752" i="52"/>
  <c r="BJ752" i="52"/>
  <c r="BK752" i="52"/>
  <c r="BL752" i="52"/>
  <c r="DY752" i="52"/>
  <c r="FG752" i="52"/>
  <c r="AX753" i="52"/>
  <c r="CC753" i="52" s="1"/>
  <c r="AY753" i="52"/>
  <c r="AZ753" i="52"/>
  <c r="BA753" i="52"/>
  <c r="BB753" i="52"/>
  <c r="BC753" i="52"/>
  <c r="BD753" i="52"/>
  <c r="BE753" i="52"/>
  <c r="BF753" i="52"/>
  <c r="BG753" i="52"/>
  <c r="BH753" i="52"/>
  <c r="BI753" i="52"/>
  <c r="BJ753" i="52"/>
  <c r="BK753" i="52"/>
  <c r="BL753" i="52"/>
  <c r="DY753" i="52"/>
  <c r="FG753" i="52"/>
  <c r="AX754" i="52"/>
  <c r="BV754" i="52" s="1"/>
  <c r="CZ754" i="52" s="1"/>
  <c r="DW754" i="52" s="1"/>
  <c r="AY754" i="52"/>
  <c r="AZ754" i="52"/>
  <c r="BA754" i="52"/>
  <c r="BB754" i="52"/>
  <c r="BC754" i="52"/>
  <c r="BD754" i="52"/>
  <c r="BE754" i="52"/>
  <c r="BF754" i="52"/>
  <c r="BG754" i="52"/>
  <c r="BH754" i="52"/>
  <c r="BI754" i="52"/>
  <c r="BJ754" i="52"/>
  <c r="BK754" i="52"/>
  <c r="BL754" i="52"/>
  <c r="DY754" i="52"/>
  <c r="FG754" i="52"/>
  <c r="AX755" i="52"/>
  <c r="AY755" i="52"/>
  <c r="AZ755" i="52"/>
  <c r="BA755" i="52"/>
  <c r="BB755" i="52"/>
  <c r="BC755" i="52"/>
  <c r="BD755" i="52"/>
  <c r="BE755" i="52"/>
  <c r="BF755" i="52"/>
  <c r="BG755" i="52"/>
  <c r="BH755" i="52"/>
  <c r="BI755" i="52"/>
  <c r="BJ755" i="52"/>
  <c r="BK755" i="52"/>
  <c r="BL755" i="52"/>
  <c r="DY755" i="52"/>
  <c r="FG755" i="52"/>
  <c r="AX756" i="52"/>
  <c r="AY756" i="52"/>
  <c r="AZ756" i="52"/>
  <c r="BA756" i="52"/>
  <c r="BB756" i="52"/>
  <c r="BC756" i="52"/>
  <c r="BD756" i="52"/>
  <c r="BE756" i="52"/>
  <c r="BF756" i="52"/>
  <c r="BG756" i="52"/>
  <c r="BH756" i="52"/>
  <c r="BI756" i="52"/>
  <c r="BJ756" i="52"/>
  <c r="BK756" i="52"/>
  <c r="BL756" i="52"/>
  <c r="CC756" i="52"/>
  <c r="DY756" i="52"/>
  <c r="FG756" i="52"/>
  <c r="AX757" i="52"/>
  <c r="CC757" i="52" s="1"/>
  <c r="AY757" i="52"/>
  <c r="AZ757" i="52"/>
  <c r="BA757" i="52"/>
  <c r="BB757" i="52"/>
  <c r="BC757" i="52"/>
  <c r="BD757" i="52"/>
  <c r="BE757" i="52"/>
  <c r="BF757" i="52"/>
  <c r="BG757" i="52"/>
  <c r="BH757" i="52"/>
  <c r="BI757" i="52"/>
  <c r="BJ757" i="52"/>
  <c r="BK757" i="52"/>
  <c r="BL757" i="52"/>
  <c r="DY757" i="52"/>
  <c r="FG757" i="52"/>
  <c r="AX758" i="52"/>
  <c r="CC758" i="52" s="1"/>
  <c r="AY758" i="52"/>
  <c r="AZ758" i="52"/>
  <c r="BA758" i="52"/>
  <c r="BB758" i="52"/>
  <c r="BC758" i="52"/>
  <c r="BD758" i="52"/>
  <c r="BE758" i="52"/>
  <c r="BF758" i="52"/>
  <c r="BG758" i="52"/>
  <c r="BH758" i="52"/>
  <c r="BI758" i="52"/>
  <c r="BJ758" i="52"/>
  <c r="BK758" i="52"/>
  <c r="BL758" i="52"/>
  <c r="DY758" i="52"/>
  <c r="FG758" i="52"/>
  <c r="AX759" i="52"/>
  <c r="AY759" i="52"/>
  <c r="AZ759" i="52"/>
  <c r="BA759" i="52"/>
  <c r="BB759" i="52"/>
  <c r="BC759" i="52"/>
  <c r="BD759" i="52"/>
  <c r="BE759" i="52"/>
  <c r="BF759" i="52"/>
  <c r="BG759" i="52"/>
  <c r="BH759" i="52"/>
  <c r="BI759" i="52"/>
  <c r="BJ759" i="52"/>
  <c r="BK759" i="52"/>
  <c r="BL759" i="52"/>
  <c r="DY759" i="52"/>
  <c r="FG759" i="52"/>
  <c r="AX760" i="52"/>
  <c r="CC760" i="52" s="1"/>
  <c r="AY760" i="52"/>
  <c r="AZ760" i="52"/>
  <c r="BA760" i="52"/>
  <c r="BB760" i="52"/>
  <c r="BC760" i="52"/>
  <c r="BD760" i="52"/>
  <c r="BE760" i="52"/>
  <c r="BF760" i="52"/>
  <c r="BG760" i="52"/>
  <c r="BH760" i="52"/>
  <c r="BI760" i="52"/>
  <c r="BJ760" i="52"/>
  <c r="BK760" i="52"/>
  <c r="BL760" i="52"/>
  <c r="DY760" i="52"/>
  <c r="FG760" i="52"/>
  <c r="AX761" i="52"/>
  <c r="CC761" i="52" s="1"/>
  <c r="AY761" i="52"/>
  <c r="AZ761" i="52"/>
  <c r="BA761" i="52"/>
  <c r="BB761" i="52"/>
  <c r="BC761" i="52"/>
  <c r="BD761" i="52"/>
  <c r="BE761" i="52"/>
  <c r="BF761" i="52"/>
  <c r="BG761" i="52"/>
  <c r="BH761" i="52"/>
  <c r="BI761" i="52"/>
  <c r="BJ761" i="52"/>
  <c r="BK761" i="52"/>
  <c r="BL761" i="52"/>
  <c r="DY761" i="52"/>
  <c r="FG761" i="52"/>
  <c r="AX762" i="52"/>
  <c r="CC762" i="52" s="1"/>
  <c r="AY762" i="52"/>
  <c r="AZ762" i="52"/>
  <c r="BA762" i="52"/>
  <c r="BB762" i="52"/>
  <c r="BC762" i="52"/>
  <c r="BD762" i="52"/>
  <c r="BE762" i="52"/>
  <c r="BF762" i="52"/>
  <c r="BG762" i="52"/>
  <c r="BH762" i="52"/>
  <c r="BI762" i="52"/>
  <c r="BJ762" i="52"/>
  <c r="BK762" i="52"/>
  <c r="BL762" i="52"/>
  <c r="DY762" i="52"/>
  <c r="FG762" i="52"/>
  <c r="AX763" i="52"/>
  <c r="CC763" i="52" s="1"/>
  <c r="AY763" i="52"/>
  <c r="AZ763" i="52"/>
  <c r="BA763" i="52"/>
  <c r="BB763" i="52"/>
  <c r="BC763" i="52"/>
  <c r="BD763" i="52"/>
  <c r="BE763" i="52"/>
  <c r="BF763" i="52"/>
  <c r="BG763" i="52"/>
  <c r="BH763" i="52"/>
  <c r="BI763" i="52"/>
  <c r="BJ763" i="52"/>
  <c r="BK763" i="52"/>
  <c r="BL763" i="52"/>
  <c r="DY763" i="52"/>
  <c r="FG763" i="52"/>
  <c r="AX764" i="52"/>
  <c r="CC764" i="52" s="1"/>
  <c r="AY764" i="52"/>
  <c r="AZ764" i="52"/>
  <c r="BA764" i="52"/>
  <c r="BB764" i="52"/>
  <c r="BC764" i="52"/>
  <c r="BD764" i="52"/>
  <c r="BE764" i="52"/>
  <c r="BF764" i="52"/>
  <c r="BG764" i="52"/>
  <c r="BH764" i="52"/>
  <c r="BI764" i="52"/>
  <c r="BJ764" i="52"/>
  <c r="BK764" i="52"/>
  <c r="BL764" i="52"/>
  <c r="DY764" i="52"/>
  <c r="FG764" i="52"/>
  <c r="AX765" i="52"/>
  <c r="CC765" i="52" s="1"/>
  <c r="AY765" i="52"/>
  <c r="AZ765" i="52"/>
  <c r="BA765" i="52"/>
  <c r="BB765" i="52"/>
  <c r="BC765" i="52"/>
  <c r="BD765" i="52"/>
  <c r="BE765" i="52"/>
  <c r="BF765" i="52"/>
  <c r="BG765" i="52"/>
  <c r="BH765" i="52"/>
  <c r="BI765" i="52"/>
  <c r="BJ765" i="52"/>
  <c r="BK765" i="52"/>
  <c r="BL765" i="52"/>
  <c r="DY765" i="52"/>
  <c r="FG765" i="52"/>
  <c r="AX766" i="52"/>
  <c r="AY766" i="52"/>
  <c r="AZ766" i="52"/>
  <c r="BA766" i="52"/>
  <c r="BB766" i="52"/>
  <c r="BC766" i="52"/>
  <c r="BD766" i="52"/>
  <c r="BE766" i="52"/>
  <c r="BF766" i="52"/>
  <c r="BG766" i="52"/>
  <c r="BH766" i="52"/>
  <c r="BI766" i="52"/>
  <c r="BJ766" i="52"/>
  <c r="BK766" i="52"/>
  <c r="BL766" i="52"/>
  <c r="DY766" i="52"/>
  <c r="FG766" i="52"/>
  <c r="AX767" i="52"/>
  <c r="AY767" i="52"/>
  <c r="AZ767" i="52"/>
  <c r="BA767" i="52"/>
  <c r="BB767" i="52"/>
  <c r="BC767" i="52"/>
  <c r="BD767" i="52"/>
  <c r="BE767" i="52"/>
  <c r="BS767" i="52" s="1"/>
  <c r="CQ767" i="52" s="1"/>
  <c r="BF767" i="52"/>
  <c r="BG767" i="52"/>
  <c r="BH767" i="52"/>
  <c r="BI767" i="52"/>
  <c r="BJ767" i="52"/>
  <c r="BK767" i="52"/>
  <c r="BL767" i="52"/>
  <c r="DY767" i="52"/>
  <c r="FG767" i="52"/>
  <c r="AX768" i="52"/>
  <c r="AY768" i="52"/>
  <c r="AZ768" i="52"/>
  <c r="BA768" i="52"/>
  <c r="BB768" i="52"/>
  <c r="BC768" i="52"/>
  <c r="BD768" i="52"/>
  <c r="BE768" i="52"/>
  <c r="BF768" i="52"/>
  <c r="BG768" i="52"/>
  <c r="BH768" i="52"/>
  <c r="BI768" i="52"/>
  <c r="BJ768" i="52"/>
  <c r="BK768" i="52"/>
  <c r="BL768" i="52"/>
  <c r="CC768" i="52"/>
  <c r="DY768" i="52"/>
  <c r="FG768" i="52"/>
  <c r="AX769" i="52"/>
  <c r="CC769" i="52" s="1"/>
  <c r="AY769" i="52"/>
  <c r="AZ769" i="52"/>
  <c r="BA769" i="52"/>
  <c r="BB769" i="52"/>
  <c r="BC769" i="52"/>
  <c r="BD769" i="52"/>
  <c r="BE769" i="52"/>
  <c r="BF769" i="52"/>
  <c r="BG769" i="52"/>
  <c r="BH769" i="52"/>
  <c r="BI769" i="52"/>
  <c r="BJ769" i="52"/>
  <c r="BK769" i="52"/>
  <c r="BL769" i="52"/>
  <c r="DY769" i="52"/>
  <c r="FG769" i="52"/>
  <c r="AX770" i="52"/>
  <c r="CC770" i="52" s="1"/>
  <c r="AY770" i="52"/>
  <c r="AZ770" i="52"/>
  <c r="BA770" i="52"/>
  <c r="BB770" i="52"/>
  <c r="BC770" i="52"/>
  <c r="BD770" i="52"/>
  <c r="BE770" i="52"/>
  <c r="BF770" i="52"/>
  <c r="BG770" i="52"/>
  <c r="BH770" i="52"/>
  <c r="BI770" i="52"/>
  <c r="BJ770" i="52"/>
  <c r="BK770" i="52"/>
  <c r="BL770" i="52"/>
  <c r="DY770" i="52"/>
  <c r="FG770" i="52"/>
  <c r="AX771" i="52"/>
  <c r="AY771" i="52"/>
  <c r="AZ771" i="52"/>
  <c r="BA771" i="52"/>
  <c r="BB771" i="52"/>
  <c r="BC771" i="52"/>
  <c r="BD771" i="52"/>
  <c r="BE771" i="52"/>
  <c r="BF771" i="52"/>
  <c r="BG771" i="52"/>
  <c r="BH771" i="52"/>
  <c r="BI771" i="52"/>
  <c r="BJ771" i="52"/>
  <c r="BK771" i="52"/>
  <c r="BL771" i="52"/>
  <c r="DY771" i="52"/>
  <c r="FG771" i="52"/>
  <c r="AX772" i="52"/>
  <c r="CC772" i="52" s="1"/>
  <c r="AY772" i="52"/>
  <c r="AZ772" i="52"/>
  <c r="BA772" i="52"/>
  <c r="BB772" i="52"/>
  <c r="BC772" i="52"/>
  <c r="BD772" i="52"/>
  <c r="BE772" i="52"/>
  <c r="BF772" i="52"/>
  <c r="BG772" i="52"/>
  <c r="BH772" i="52"/>
  <c r="BI772" i="52"/>
  <c r="BJ772" i="52"/>
  <c r="BK772" i="52"/>
  <c r="BL772" i="52"/>
  <c r="DY772" i="52"/>
  <c r="FG772" i="52"/>
  <c r="AX773" i="52"/>
  <c r="AY773" i="52"/>
  <c r="AZ773" i="52"/>
  <c r="BA773" i="52"/>
  <c r="BB773" i="52"/>
  <c r="BC773" i="52"/>
  <c r="BD773" i="52"/>
  <c r="BE773" i="52"/>
  <c r="BF773" i="52"/>
  <c r="BG773" i="52"/>
  <c r="BH773" i="52"/>
  <c r="BI773" i="52"/>
  <c r="BJ773" i="52"/>
  <c r="BK773" i="52"/>
  <c r="BL773" i="52"/>
  <c r="CC773" i="52"/>
  <c r="DY773" i="52"/>
  <c r="FG773" i="52"/>
  <c r="AX774" i="52"/>
  <c r="AY774" i="52"/>
  <c r="AZ774" i="52"/>
  <c r="BA774" i="52"/>
  <c r="BB774" i="52"/>
  <c r="BC774" i="52"/>
  <c r="BD774" i="52"/>
  <c r="BE774" i="52"/>
  <c r="BF774" i="52"/>
  <c r="BG774" i="52"/>
  <c r="BH774" i="52"/>
  <c r="BI774" i="52"/>
  <c r="BJ774" i="52"/>
  <c r="BK774" i="52"/>
  <c r="CO774" i="52" s="1"/>
  <c r="FB774" i="52" s="1"/>
  <c r="BL774" i="52"/>
  <c r="CC774" i="52"/>
  <c r="DY774" i="52"/>
  <c r="FG774" i="52"/>
  <c r="AX775" i="52"/>
  <c r="CC775" i="52" s="1"/>
  <c r="AY775" i="52"/>
  <c r="AZ775" i="52"/>
  <c r="BA775" i="52"/>
  <c r="BB775" i="52"/>
  <c r="BC775" i="52"/>
  <c r="BD775" i="52"/>
  <c r="BE775" i="52"/>
  <c r="BF775" i="52"/>
  <c r="BG775" i="52"/>
  <c r="BH775" i="52"/>
  <c r="BI775" i="52"/>
  <c r="BJ775" i="52"/>
  <c r="BK775" i="52"/>
  <c r="BL775" i="52"/>
  <c r="DY775" i="52"/>
  <c r="FG775" i="52"/>
  <c r="AX776" i="52"/>
  <c r="CC776" i="52" s="1"/>
  <c r="AY776" i="52"/>
  <c r="AZ776" i="52"/>
  <c r="BA776" i="52"/>
  <c r="BB776" i="52"/>
  <c r="BC776" i="52"/>
  <c r="BD776" i="52"/>
  <c r="BE776" i="52"/>
  <c r="BF776" i="52"/>
  <c r="BG776" i="52"/>
  <c r="BH776" i="52"/>
  <c r="BI776" i="52"/>
  <c r="BJ776" i="52"/>
  <c r="BK776" i="52"/>
  <c r="BL776" i="52"/>
  <c r="CP776" i="52" s="1"/>
  <c r="FA776" i="52" s="1"/>
  <c r="DY776" i="52"/>
  <c r="FG776" i="52"/>
  <c r="AX777" i="52"/>
  <c r="CC777" i="52" s="1"/>
  <c r="AY777" i="52"/>
  <c r="AZ777" i="52"/>
  <c r="BA777" i="52"/>
  <c r="BB777" i="52"/>
  <c r="BC777" i="52"/>
  <c r="BD777" i="52"/>
  <c r="BE777" i="52"/>
  <c r="BF777" i="52"/>
  <c r="BG777" i="52"/>
  <c r="BH777" i="52"/>
  <c r="BI777" i="52"/>
  <c r="BJ777" i="52"/>
  <c r="BK777" i="52"/>
  <c r="BL777" i="52"/>
  <c r="DY777" i="52"/>
  <c r="FG777" i="52"/>
  <c r="AX778" i="52"/>
  <c r="AY778" i="52"/>
  <c r="AZ778" i="52"/>
  <c r="BA778" i="52"/>
  <c r="BB778" i="52"/>
  <c r="BC778" i="52"/>
  <c r="BD778" i="52"/>
  <c r="BE778" i="52"/>
  <c r="BF778" i="52"/>
  <c r="BG778" i="52"/>
  <c r="BH778" i="52"/>
  <c r="BI778" i="52"/>
  <c r="BJ778" i="52"/>
  <c r="BK778" i="52"/>
  <c r="BL778" i="52"/>
  <c r="DY778" i="52"/>
  <c r="FG778" i="52"/>
  <c r="AX779" i="52"/>
  <c r="CC779" i="52" s="1"/>
  <c r="AY779" i="52"/>
  <c r="AZ779" i="52"/>
  <c r="BA779" i="52"/>
  <c r="BB779" i="52"/>
  <c r="BC779" i="52"/>
  <c r="BD779" i="52"/>
  <c r="BE779" i="52"/>
  <c r="BF779" i="52"/>
  <c r="BG779" i="52"/>
  <c r="BH779" i="52"/>
  <c r="BI779" i="52"/>
  <c r="BJ779" i="52"/>
  <c r="BK779" i="52"/>
  <c r="BL779" i="52"/>
  <c r="DY779" i="52"/>
  <c r="FG779" i="52"/>
  <c r="AX780" i="52"/>
  <c r="AY780" i="52"/>
  <c r="AZ780" i="52"/>
  <c r="BA780" i="52"/>
  <c r="CN780" i="52" s="1"/>
  <c r="FE780" i="52" s="1"/>
  <c r="BB780" i="52"/>
  <c r="BC780" i="52"/>
  <c r="BD780" i="52"/>
  <c r="BE780" i="52"/>
  <c r="BF780" i="52"/>
  <c r="BG780" i="52"/>
  <c r="BH780" i="52"/>
  <c r="BI780" i="52"/>
  <c r="BJ780" i="52"/>
  <c r="BK780" i="52"/>
  <c r="BL780" i="52"/>
  <c r="CC780" i="52"/>
  <c r="DY780" i="52"/>
  <c r="FG780" i="52"/>
  <c r="AX781" i="52"/>
  <c r="CC781" i="52" s="1"/>
  <c r="AY781" i="52"/>
  <c r="AZ781" i="52"/>
  <c r="BA781" i="52"/>
  <c r="BB781" i="52"/>
  <c r="BC781" i="52"/>
  <c r="BD781" i="52"/>
  <c r="BE781" i="52"/>
  <c r="BF781" i="52"/>
  <c r="BG781" i="52"/>
  <c r="BH781" i="52"/>
  <c r="BI781" i="52"/>
  <c r="BJ781" i="52"/>
  <c r="BK781" i="52"/>
  <c r="BL781" i="52"/>
  <c r="DY781" i="52"/>
  <c r="FG781" i="52"/>
  <c r="AX782" i="52"/>
  <c r="AY782" i="52"/>
  <c r="AZ782" i="52"/>
  <c r="BA782" i="52"/>
  <c r="BB782" i="52"/>
  <c r="BC782" i="52"/>
  <c r="BD782" i="52"/>
  <c r="BE782" i="52"/>
  <c r="BF782" i="52"/>
  <c r="BG782" i="52"/>
  <c r="BH782" i="52"/>
  <c r="BI782" i="52"/>
  <c r="BJ782" i="52"/>
  <c r="BK782" i="52"/>
  <c r="BL782" i="52"/>
  <c r="DY782" i="52"/>
  <c r="FG782" i="52"/>
  <c r="AX783" i="52"/>
  <c r="CC783" i="52" s="1"/>
  <c r="CN783" i="52" s="1"/>
  <c r="FE783" i="52" s="1"/>
  <c r="AY783" i="52"/>
  <c r="AZ783" i="52"/>
  <c r="BA783" i="52"/>
  <c r="BB783" i="52"/>
  <c r="BC783" i="52"/>
  <c r="BD783" i="52"/>
  <c r="BE783" i="52"/>
  <c r="BF783" i="52"/>
  <c r="BG783" i="52"/>
  <c r="BH783" i="52"/>
  <c r="BI783" i="52"/>
  <c r="BJ783" i="52"/>
  <c r="BK783" i="52"/>
  <c r="BL783" i="52"/>
  <c r="DY783" i="52"/>
  <c r="FG783" i="52"/>
  <c r="AX784" i="52"/>
  <c r="AY784" i="52"/>
  <c r="AZ784" i="52"/>
  <c r="BA784" i="52"/>
  <c r="BB784" i="52"/>
  <c r="BC784" i="52"/>
  <c r="BD784" i="52"/>
  <c r="BE784" i="52"/>
  <c r="BF784" i="52"/>
  <c r="BG784" i="52"/>
  <c r="BH784" i="52"/>
  <c r="BI784" i="52"/>
  <c r="BJ784" i="52"/>
  <c r="BK784" i="52"/>
  <c r="BL784" i="52"/>
  <c r="DY784" i="52"/>
  <c r="FG784" i="52"/>
  <c r="AX785" i="52"/>
  <c r="AY785" i="52"/>
  <c r="AZ785" i="52"/>
  <c r="BA785" i="52"/>
  <c r="BB785" i="52"/>
  <c r="BC785" i="52"/>
  <c r="BD785" i="52"/>
  <c r="BE785" i="52"/>
  <c r="BF785" i="52"/>
  <c r="BG785" i="52"/>
  <c r="BH785" i="52"/>
  <c r="BI785" i="52"/>
  <c r="BJ785" i="52"/>
  <c r="BK785" i="52"/>
  <c r="BL785" i="52"/>
  <c r="CC785" i="52"/>
  <c r="DY785" i="52"/>
  <c r="FG785" i="52"/>
  <c r="AX786" i="52"/>
  <c r="CC786" i="52" s="1"/>
  <c r="AY786" i="52"/>
  <c r="AZ786" i="52"/>
  <c r="BA786" i="52"/>
  <c r="CN786" i="52" s="1"/>
  <c r="FE786" i="52" s="1"/>
  <c r="BB786" i="52"/>
  <c r="BC786" i="52"/>
  <c r="BD786" i="52"/>
  <c r="BE786" i="52"/>
  <c r="BF786" i="52"/>
  <c r="BG786" i="52"/>
  <c r="BH786" i="52"/>
  <c r="BI786" i="52"/>
  <c r="BJ786" i="52"/>
  <c r="BK786" i="52"/>
  <c r="BL786" i="52"/>
  <c r="DY786" i="52"/>
  <c r="FG786" i="52"/>
  <c r="AX787" i="52"/>
  <c r="CC787" i="52" s="1"/>
  <c r="AY787" i="52"/>
  <c r="AZ787" i="52"/>
  <c r="BA787" i="52"/>
  <c r="BB787" i="52"/>
  <c r="BC787" i="52"/>
  <c r="BD787" i="52"/>
  <c r="BE787" i="52"/>
  <c r="BF787" i="52"/>
  <c r="BG787" i="52"/>
  <c r="BH787" i="52"/>
  <c r="BI787" i="52"/>
  <c r="BJ787" i="52"/>
  <c r="BK787" i="52"/>
  <c r="BL787" i="52"/>
  <c r="DY787" i="52"/>
  <c r="FG787" i="52"/>
  <c r="AX788" i="52"/>
  <c r="AY788" i="52"/>
  <c r="AZ788" i="52"/>
  <c r="BA788" i="52"/>
  <c r="BB788" i="52"/>
  <c r="BC788" i="52"/>
  <c r="BD788" i="52"/>
  <c r="BE788" i="52"/>
  <c r="BF788" i="52"/>
  <c r="BG788" i="52"/>
  <c r="BH788" i="52"/>
  <c r="BI788" i="52"/>
  <c r="BJ788" i="52"/>
  <c r="BK788" i="52"/>
  <c r="BL788" i="52"/>
  <c r="DY788" i="52"/>
  <c r="FG788" i="52"/>
  <c r="AX789" i="52"/>
  <c r="CC789" i="52" s="1"/>
  <c r="CN789" i="52" s="1"/>
  <c r="FE789" i="52" s="1"/>
  <c r="AY789" i="52"/>
  <c r="AZ789" i="52"/>
  <c r="BA789" i="52"/>
  <c r="BB789" i="52"/>
  <c r="BC789" i="52"/>
  <c r="BD789" i="52"/>
  <c r="BE789" i="52"/>
  <c r="BF789" i="52"/>
  <c r="BG789" i="52"/>
  <c r="BH789" i="52"/>
  <c r="BI789" i="52"/>
  <c r="BJ789" i="52"/>
  <c r="BK789" i="52"/>
  <c r="BL789" i="52"/>
  <c r="DY789" i="52"/>
  <c r="FG789" i="52"/>
  <c r="AX790" i="52"/>
  <c r="AY790" i="52"/>
  <c r="AZ790" i="52"/>
  <c r="BA790" i="52"/>
  <c r="BB790" i="52"/>
  <c r="BC790" i="52"/>
  <c r="BD790" i="52"/>
  <c r="BE790" i="52"/>
  <c r="BF790" i="52"/>
  <c r="BG790" i="52"/>
  <c r="BH790" i="52"/>
  <c r="BI790" i="52"/>
  <c r="BJ790" i="52"/>
  <c r="BK790" i="52"/>
  <c r="BL790" i="52"/>
  <c r="DY790" i="52"/>
  <c r="FG790" i="52"/>
  <c r="AX791" i="52"/>
  <c r="AY791" i="52"/>
  <c r="AZ791" i="52"/>
  <c r="BA791" i="52"/>
  <c r="BB791" i="52"/>
  <c r="BC791" i="52"/>
  <c r="BD791" i="52"/>
  <c r="BE791" i="52"/>
  <c r="BF791" i="52"/>
  <c r="BG791" i="52"/>
  <c r="BH791" i="52"/>
  <c r="BI791" i="52"/>
  <c r="BJ791" i="52"/>
  <c r="BK791" i="52"/>
  <c r="BL791" i="52"/>
  <c r="CC791" i="52"/>
  <c r="DY791" i="52"/>
  <c r="FG791" i="52"/>
  <c r="AX792" i="52"/>
  <c r="CC792" i="52" s="1"/>
  <c r="AY792" i="52"/>
  <c r="AZ792" i="52"/>
  <c r="BA792" i="52"/>
  <c r="BB792" i="52"/>
  <c r="BC792" i="52"/>
  <c r="BD792" i="52"/>
  <c r="BE792" i="52"/>
  <c r="BF792" i="52"/>
  <c r="BG792" i="52"/>
  <c r="BH792" i="52"/>
  <c r="BI792" i="52"/>
  <c r="BJ792" i="52"/>
  <c r="BK792" i="52"/>
  <c r="BL792" i="52"/>
  <c r="DY792" i="52"/>
  <c r="FG792" i="52"/>
  <c r="AX793" i="52"/>
  <c r="AY793" i="52"/>
  <c r="AZ793" i="52"/>
  <c r="BA793" i="52"/>
  <c r="BB793" i="52"/>
  <c r="BC793" i="52"/>
  <c r="BD793" i="52"/>
  <c r="BE793" i="52"/>
  <c r="BF793" i="52"/>
  <c r="BG793" i="52"/>
  <c r="BH793" i="52"/>
  <c r="BI793" i="52"/>
  <c r="BJ793" i="52"/>
  <c r="BK793" i="52"/>
  <c r="BL793" i="52"/>
  <c r="DY793" i="52"/>
  <c r="FG793" i="52"/>
  <c r="AX794" i="52"/>
  <c r="CC794" i="52" s="1"/>
  <c r="AY794" i="52"/>
  <c r="AZ794" i="52"/>
  <c r="BA794" i="52"/>
  <c r="BB794" i="52"/>
  <c r="BC794" i="52"/>
  <c r="BD794" i="52"/>
  <c r="BE794" i="52"/>
  <c r="BF794" i="52"/>
  <c r="BG794" i="52"/>
  <c r="BH794" i="52"/>
  <c r="BI794" i="52"/>
  <c r="BJ794" i="52"/>
  <c r="BK794" i="52"/>
  <c r="BL794" i="52"/>
  <c r="DY794" i="52"/>
  <c r="FG794" i="52"/>
  <c r="AX795" i="52"/>
  <c r="CC795" i="52" s="1"/>
  <c r="AY795" i="52"/>
  <c r="AZ795" i="52"/>
  <c r="BA795" i="52"/>
  <c r="BB795" i="52"/>
  <c r="BC795" i="52"/>
  <c r="BD795" i="52"/>
  <c r="BE795" i="52"/>
  <c r="BF795" i="52"/>
  <c r="BG795" i="52"/>
  <c r="BH795" i="52"/>
  <c r="BI795" i="52"/>
  <c r="BJ795" i="52"/>
  <c r="BK795" i="52"/>
  <c r="BL795" i="52"/>
  <c r="DY795" i="52"/>
  <c r="FG795" i="52"/>
  <c r="AX796" i="52"/>
  <c r="AY796" i="52"/>
  <c r="AZ796" i="52"/>
  <c r="BA796" i="52"/>
  <c r="BB796" i="52"/>
  <c r="BC796" i="52"/>
  <c r="BD796" i="52"/>
  <c r="BE796" i="52"/>
  <c r="BF796" i="52"/>
  <c r="BG796" i="52"/>
  <c r="BH796" i="52"/>
  <c r="BI796" i="52"/>
  <c r="BJ796" i="52"/>
  <c r="BK796" i="52"/>
  <c r="BL796" i="52"/>
  <c r="DY796" i="52"/>
  <c r="FG796" i="52"/>
  <c r="AX797" i="52"/>
  <c r="AY797" i="52"/>
  <c r="AZ797" i="52"/>
  <c r="BA797" i="52"/>
  <c r="BB797" i="52"/>
  <c r="BC797" i="52"/>
  <c r="BD797" i="52"/>
  <c r="BE797" i="52"/>
  <c r="BF797" i="52"/>
  <c r="BG797" i="52"/>
  <c r="BH797" i="52"/>
  <c r="BI797" i="52"/>
  <c r="BJ797" i="52"/>
  <c r="BK797" i="52"/>
  <c r="BL797" i="52"/>
  <c r="DY797" i="52"/>
  <c r="FG797" i="52"/>
  <c r="AX798" i="52"/>
  <c r="CC798" i="52" s="1"/>
  <c r="AY798" i="52"/>
  <c r="AZ798" i="52"/>
  <c r="BA798" i="52"/>
  <c r="BB798" i="52"/>
  <c r="BC798" i="52"/>
  <c r="BD798" i="52"/>
  <c r="BE798" i="52"/>
  <c r="BF798" i="52"/>
  <c r="BG798" i="52"/>
  <c r="BH798" i="52"/>
  <c r="BI798" i="52"/>
  <c r="BJ798" i="52"/>
  <c r="BK798" i="52"/>
  <c r="BL798" i="52"/>
  <c r="CP798" i="52" s="1"/>
  <c r="FA798" i="52" s="1"/>
  <c r="DY798" i="52"/>
  <c r="FG798" i="52"/>
  <c r="AX799" i="52"/>
  <c r="CC799" i="52" s="1"/>
  <c r="AY799" i="52"/>
  <c r="AZ799" i="52"/>
  <c r="BA799" i="52"/>
  <c r="BB799" i="52"/>
  <c r="BC799" i="52"/>
  <c r="BD799" i="52"/>
  <c r="BE799" i="52"/>
  <c r="BF799" i="52"/>
  <c r="BG799" i="52"/>
  <c r="BH799" i="52"/>
  <c r="BI799" i="52"/>
  <c r="BJ799" i="52"/>
  <c r="BK799" i="52"/>
  <c r="BL799" i="52"/>
  <c r="DY799" i="52"/>
  <c r="FG799" i="52"/>
  <c r="AX800" i="52"/>
  <c r="AY800" i="52"/>
  <c r="AZ800" i="52"/>
  <c r="BA800" i="52"/>
  <c r="BB800" i="52"/>
  <c r="BC800" i="52"/>
  <c r="BD800" i="52"/>
  <c r="BE800" i="52"/>
  <c r="BF800" i="52"/>
  <c r="BG800" i="52"/>
  <c r="BH800" i="52"/>
  <c r="BI800" i="52"/>
  <c r="BJ800" i="52"/>
  <c r="BK800" i="52"/>
  <c r="BL800" i="52"/>
  <c r="DY800" i="52"/>
  <c r="FG800" i="52"/>
  <c r="AX801" i="52"/>
  <c r="AY801" i="52"/>
  <c r="AZ801" i="52"/>
  <c r="BA801" i="52"/>
  <c r="BB801" i="52"/>
  <c r="BC801" i="52"/>
  <c r="BD801" i="52"/>
  <c r="BE801" i="52"/>
  <c r="BF801" i="52"/>
  <c r="BG801" i="52"/>
  <c r="BH801" i="52"/>
  <c r="BI801" i="52"/>
  <c r="BJ801" i="52"/>
  <c r="BK801" i="52"/>
  <c r="BL801" i="52"/>
  <c r="DY801" i="52"/>
  <c r="FG801" i="52"/>
  <c r="AX802" i="52"/>
  <c r="CC802" i="52" s="1"/>
  <c r="AY802" i="52"/>
  <c r="AZ802" i="52"/>
  <c r="BA802" i="52"/>
  <c r="BB802" i="52"/>
  <c r="BC802" i="52"/>
  <c r="BD802" i="52"/>
  <c r="BE802" i="52"/>
  <c r="BF802" i="52"/>
  <c r="BG802" i="52"/>
  <c r="BH802" i="52"/>
  <c r="BI802" i="52"/>
  <c r="BJ802" i="52"/>
  <c r="BK802" i="52"/>
  <c r="BL802" i="52"/>
  <c r="DY802" i="52"/>
  <c r="FG802" i="52"/>
  <c r="AX803" i="52"/>
  <c r="AY803" i="52"/>
  <c r="AZ803" i="52"/>
  <c r="BA803" i="52"/>
  <c r="BB803" i="52"/>
  <c r="BC803" i="52"/>
  <c r="BD803" i="52"/>
  <c r="BE803" i="52"/>
  <c r="BF803" i="52"/>
  <c r="BG803" i="52"/>
  <c r="BH803" i="52"/>
  <c r="BI803" i="52"/>
  <c r="BJ803" i="52"/>
  <c r="BK803" i="52"/>
  <c r="BL803" i="52"/>
  <c r="DY803" i="52"/>
  <c r="FG803" i="52"/>
  <c r="AX804" i="52"/>
  <c r="AY804" i="52"/>
  <c r="AZ804" i="52"/>
  <c r="BA804" i="52"/>
  <c r="BB804" i="52"/>
  <c r="BC804" i="52"/>
  <c r="BD804" i="52"/>
  <c r="BE804" i="52"/>
  <c r="BF804" i="52"/>
  <c r="BG804" i="52"/>
  <c r="BH804" i="52"/>
  <c r="BI804" i="52"/>
  <c r="BJ804" i="52"/>
  <c r="BK804" i="52"/>
  <c r="BL804" i="52"/>
  <c r="DY804" i="52"/>
  <c r="FG804" i="52"/>
  <c r="AX805" i="52"/>
  <c r="AY805" i="52"/>
  <c r="AZ805" i="52"/>
  <c r="BA805" i="52"/>
  <c r="BB805" i="52"/>
  <c r="BC805" i="52"/>
  <c r="BD805" i="52"/>
  <c r="BE805" i="52"/>
  <c r="BF805" i="52"/>
  <c r="BG805" i="52"/>
  <c r="BH805" i="52"/>
  <c r="BI805" i="52"/>
  <c r="BJ805" i="52"/>
  <c r="BK805" i="52"/>
  <c r="BL805" i="52"/>
  <c r="DY805" i="52"/>
  <c r="FG805" i="52"/>
  <c r="AX806" i="52"/>
  <c r="CC806" i="52" s="1"/>
  <c r="AY806" i="52"/>
  <c r="AZ806" i="52"/>
  <c r="BA806" i="52"/>
  <c r="BB806" i="52"/>
  <c r="BC806" i="52"/>
  <c r="BD806" i="52"/>
  <c r="BE806" i="52"/>
  <c r="BF806" i="52"/>
  <c r="BG806" i="52"/>
  <c r="BH806" i="52"/>
  <c r="BI806" i="52"/>
  <c r="BJ806" i="52"/>
  <c r="BK806" i="52"/>
  <c r="BL806" i="52"/>
  <c r="DY806" i="52"/>
  <c r="FG806" i="52"/>
  <c r="AX807" i="52"/>
  <c r="AY807" i="52"/>
  <c r="AZ807" i="52"/>
  <c r="BA807" i="52"/>
  <c r="BB807" i="52"/>
  <c r="BC807" i="52"/>
  <c r="BD807" i="52"/>
  <c r="BE807" i="52"/>
  <c r="BF807" i="52"/>
  <c r="BG807" i="52"/>
  <c r="BH807" i="52"/>
  <c r="BI807" i="52"/>
  <c r="BJ807" i="52"/>
  <c r="BK807" i="52"/>
  <c r="BL807" i="52"/>
  <c r="DY807" i="52"/>
  <c r="FG807" i="52"/>
  <c r="AX808" i="52"/>
  <c r="AY808" i="52"/>
  <c r="AZ808" i="52"/>
  <c r="BA808" i="52"/>
  <c r="BB808" i="52"/>
  <c r="BC808" i="52"/>
  <c r="BD808" i="52"/>
  <c r="BE808" i="52"/>
  <c r="BF808" i="52"/>
  <c r="BG808" i="52"/>
  <c r="BH808" i="52"/>
  <c r="BI808" i="52"/>
  <c r="BJ808" i="52"/>
  <c r="BK808" i="52"/>
  <c r="BL808" i="52"/>
  <c r="CC808" i="52"/>
  <c r="DY808" i="52"/>
  <c r="FG808" i="52"/>
  <c r="AX809" i="52"/>
  <c r="AY809" i="52"/>
  <c r="AZ809" i="52"/>
  <c r="BA809" i="52"/>
  <c r="BB809" i="52"/>
  <c r="BC809" i="52"/>
  <c r="BD809" i="52"/>
  <c r="BE809" i="52"/>
  <c r="BF809" i="52"/>
  <c r="BG809" i="52"/>
  <c r="BH809" i="52"/>
  <c r="BI809" i="52"/>
  <c r="BJ809" i="52"/>
  <c r="BK809" i="52"/>
  <c r="BL809" i="52"/>
  <c r="DY809" i="52"/>
  <c r="FG809" i="52"/>
  <c r="AX810" i="52"/>
  <c r="AY810" i="52"/>
  <c r="AZ810" i="52"/>
  <c r="BA810" i="52"/>
  <c r="BB810" i="52"/>
  <c r="BC810" i="52"/>
  <c r="BD810" i="52"/>
  <c r="BE810" i="52"/>
  <c r="BF810" i="52"/>
  <c r="BG810" i="52"/>
  <c r="BH810" i="52"/>
  <c r="BI810" i="52"/>
  <c r="BJ810" i="52"/>
  <c r="BK810" i="52"/>
  <c r="BL810" i="52"/>
  <c r="DY810" i="52"/>
  <c r="FG810" i="52"/>
  <c r="AX811" i="52"/>
  <c r="CC811" i="52" s="1"/>
  <c r="AY811" i="52"/>
  <c r="AZ811" i="52"/>
  <c r="BA811" i="52"/>
  <c r="BB811" i="52"/>
  <c r="BC811" i="52"/>
  <c r="BD811" i="52"/>
  <c r="BE811" i="52"/>
  <c r="BF811" i="52"/>
  <c r="BG811" i="52"/>
  <c r="BH811" i="52"/>
  <c r="BI811" i="52"/>
  <c r="BJ811" i="52"/>
  <c r="BK811" i="52"/>
  <c r="BL811" i="52"/>
  <c r="DY811" i="52"/>
  <c r="FG811" i="52"/>
  <c r="AX812" i="52"/>
  <c r="AY812" i="52"/>
  <c r="AZ812" i="52"/>
  <c r="BA812" i="52"/>
  <c r="BB812" i="52"/>
  <c r="BC812" i="52"/>
  <c r="BD812" i="52"/>
  <c r="BE812" i="52"/>
  <c r="BF812" i="52"/>
  <c r="BG812" i="52"/>
  <c r="BH812" i="52"/>
  <c r="BI812" i="52"/>
  <c r="BJ812" i="52"/>
  <c r="BK812" i="52"/>
  <c r="BL812" i="52"/>
  <c r="DY812" i="52"/>
  <c r="FG812" i="52"/>
  <c r="AX813" i="52"/>
  <c r="AY813" i="52"/>
  <c r="AZ813" i="52"/>
  <c r="BA813" i="52"/>
  <c r="BB813" i="52"/>
  <c r="BC813" i="52"/>
  <c r="BD813" i="52"/>
  <c r="BE813" i="52"/>
  <c r="BF813" i="52"/>
  <c r="BG813" i="52"/>
  <c r="BH813" i="52"/>
  <c r="BI813" i="52"/>
  <c r="BJ813" i="52"/>
  <c r="BK813" i="52"/>
  <c r="BL813" i="52"/>
  <c r="DY813" i="52"/>
  <c r="FG813" i="52"/>
  <c r="AX814" i="52"/>
  <c r="AY814" i="52"/>
  <c r="AZ814" i="52"/>
  <c r="BA814" i="52"/>
  <c r="BB814" i="52"/>
  <c r="BC814" i="52"/>
  <c r="BD814" i="52"/>
  <c r="BE814" i="52"/>
  <c r="BF814" i="52"/>
  <c r="BG814" i="52"/>
  <c r="BH814" i="52"/>
  <c r="BI814" i="52"/>
  <c r="BJ814" i="52"/>
  <c r="BK814" i="52"/>
  <c r="BL814" i="52"/>
  <c r="DY814" i="52"/>
  <c r="FG814" i="52"/>
  <c r="AX815" i="52"/>
  <c r="CC815" i="52" s="1"/>
  <c r="AY815" i="52"/>
  <c r="AZ815" i="52"/>
  <c r="BA815" i="52"/>
  <c r="BB815" i="52"/>
  <c r="BC815" i="52"/>
  <c r="BD815" i="52"/>
  <c r="BE815" i="52"/>
  <c r="BF815" i="52"/>
  <c r="BG815" i="52"/>
  <c r="BH815" i="52"/>
  <c r="BI815" i="52"/>
  <c r="BJ815" i="52"/>
  <c r="BK815" i="52"/>
  <c r="BL815" i="52"/>
  <c r="DY815" i="52"/>
  <c r="FG815" i="52"/>
  <c r="AX816" i="52"/>
  <c r="CC816" i="52" s="1"/>
  <c r="CN816" i="52" s="1"/>
  <c r="FE816" i="52" s="1"/>
  <c r="AY816" i="52"/>
  <c r="AZ816" i="52"/>
  <c r="BA816" i="52"/>
  <c r="BB816" i="52"/>
  <c r="BC816" i="52"/>
  <c r="BD816" i="52"/>
  <c r="BE816" i="52"/>
  <c r="BF816" i="52"/>
  <c r="BG816" i="52"/>
  <c r="BH816" i="52"/>
  <c r="BI816" i="52"/>
  <c r="BJ816" i="52"/>
  <c r="BK816" i="52"/>
  <c r="BL816" i="52"/>
  <c r="DY816" i="52"/>
  <c r="FG816" i="52"/>
  <c r="AX817" i="52"/>
  <c r="CC817" i="52" s="1"/>
  <c r="AY817" i="52"/>
  <c r="AZ817" i="52"/>
  <c r="BA817" i="52"/>
  <c r="BB817" i="52"/>
  <c r="BC817" i="52"/>
  <c r="BD817" i="52"/>
  <c r="BE817" i="52"/>
  <c r="BF817" i="52"/>
  <c r="BG817" i="52"/>
  <c r="BH817" i="52"/>
  <c r="BI817" i="52"/>
  <c r="BJ817" i="52"/>
  <c r="BK817" i="52"/>
  <c r="BL817" i="52"/>
  <c r="DY817" i="52"/>
  <c r="FG817" i="52"/>
  <c r="AX818" i="52"/>
  <c r="CC818" i="52" s="1"/>
  <c r="AY818" i="52"/>
  <c r="AZ818" i="52"/>
  <c r="BA818" i="52"/>
  <c r="BB818" i="52"/>
  <c r="BC818" i="52"/>
  <c r="BD818" i="52"/>
  <c r="BE818" i="52"/>
  <c r="BF818" i="52"/>
  <c r="BG818" i="52"/>
  <c r="BH818" i="52"/>
  <c r="BI818" i="52"/>
  <c r="BJ818" i="52"/>
  <c r="BK818" i="52"/>
  <c r="BL818" i="52"/>
  <c r="DY818" i="52"/>
  <c r="FG818" i="52"/>
  <c r="AX819" i="52"/>
  <c r="CC819" i="52" s="1"/>
  <c r="AY819" i="52"/>
  <c r="AZ819" i="52"/>
  <c r="BA819" i="52"/>
  <c r="CN819" i="52" s="1"/>
  <c r="FE819" i="52" s="1"/>
  <c r="BB819" i="52"/>
  <c r="BC819" i="52"/>
  <c r="BD819" i="52"/>
  <c r="BE819" i="52"/>
  <c r="BF819" i="52"/>
  <c r="BG819" i="52"/>
  <c r="BH819" i="52"/>
  <c r="BI819" i="52"/>
  <c r="BJ819" i="52"/>
  <c r="BK819" i="52"/>
  <c r="BL819" i="52"/>
  <c r="DY819" i="52"/>
  <c r="FG819" i="52"/>
  <c r="AX820" i="52"/>
  <c r="AY820" i="52"/>
  <c r="AZ820" i="52"/>
  <c r="BA820" i="52"/>
  <c r="BB820" i="52"/>
  <c r="BC820" i="52"/>
  <c r="BD820" i="52"/>
  <c r="BE820" i="52"/>
  <c r="BF820" i="52"/>
  <c r="BG820" i="52"/>
  <c r="BH820" i="52"/>
  <c r="BI820" i="52"/>
  <c r="BJ820" i="52"/>
  <c r="BK820" i="52"/>
  <c r="BL820" i="52"/>
  <c r="DY820" i="52"/>
  <c r="FG820" i="52"/>
  <c r="AX821" i="52"/>
  <c r="CC821" i="52" s="1"/>
  <c r="AY821" i="52"/>
  <c r="AZ821" i="52"/>
  <c r="BA821" i="52"/>
  <c r="CN821" i="52" s="1"/>
  <c r="FE821" i="52" s="1"/>
  <c r="BB821" i="52"/>
  <c r="BC821" i="52"/>
  <c r="BD821" i="52"/>
  <c r="BE821" i="52"/>
  <c r="BF821" i="52"/>
  <c r="BG821" i="52"/>
  <c r="BH821" i="52"/>
  <c r="BI821" i="52"/>
  <c r="BJ821" i="52"/>
  <c r="BK821" i="52"/>
  <c r="BL821" i="52"/>
  <c r="DY821" i="52"/>
  <c r="FG821" i="52"/>
  <c r="AX822" i="52"/>
  <c r="CC822" i="52" s="1"/>
  <c r="AY822" i="52"/>
  <c r="AZ822" i="52"/>
  <c r="BA822" i="52"/>
  <c r="BB822" i="52"/>
  <c r="BC822" i="52"/>
  <c r="BD822" i="52"/>
  <c r="BE822" i="52"/>
  <c r="BF822" i="52"/>
  <c r="BG822" i="52"/>
  <c r="BH822" i="52"/>
  <c r="BI822" i="52"/>
  <c r="BJ822" i="52"/>
  <c r="BK822" i="52"/>
  <c r="BL822" i="52"/>
  <c r="DY822" i="52"/>
  <c r="FG822" i="52"/>
  <c r="AX823" i="52"/>
  <c r="AY823" i="52"/>
  <c r="AZ823" i="52"/>
  <c r="BA823" i="52"/>
  <c r="BB823" i="52"/>
  <c r="BC823" i="52"/>
  <c r="BD823" i="52"/>
  <c r="BE823" i="52"/>
  <c r="BF823" i="52"/>
  <c r="BG823" i="52"/>
  <c r="BH823" i="52"/>
  <c r="BI823" i="52"/>
  <c r="BJ823" i="52"/>
  <c r="BK823" i="52"/>
  <c r="BL823" i="52"/>
  <c r="DY823" i="52"/>
  <c r="FG823" i="52"/>
  <c r="AX824" i="52"/>
  <c r="AY824" i="52"/>
  <c r="AZ824" i="52"/>
  <c r="BA824" i="52"/>
  <c r="BB824" i="52"/>
  <c r="BC824" i="52"/>
  <c r="BD824" i="52"/>
  <c r="BE824" i="52"/>
  <c r="BF824" i="52"/>
  <c r="BG824" i="52"/>
  <c r="BH824" i="52"/>
  <c r="BI824" i="52"/>
  <c r="BJ824" i="52"/>
  <c r="BK824" i="52"/>
  <c r="BL824" i="52"/>
  <c r="DY824" i="52"/>
  <c r="FG824" i="52"/>
  <c r="AX825" i="52"/>
  <c r="CC825" i="52" s="1"/>
  <c r="AY825" i="52"/>
  <c r="AZ825" i="52"/>
  <c r="BA825" i="52"/>
  <c r="BB825" i="52"/>
  <c r="BC825" i="52"/>
  <c r="BD825" i="52"/>
  <c r="BE825" i="52"/>
  <c r="BF825" i="52"/>
  <c r="BG825" i="52"/>
  <c r="BH825" i="52"/>
  <c r="BI825" i="52"/>
  <c r="BJ825" i="52"/>
  <c r="BK825" i="52"/>
  <c r="BL825" i="52"/>
  <c r="DY825" i="52"/>
  <c r="FG825" i="52"/>
  <c r="AX826" i="52"/>
  <c r="AY826" i="52"/>
  <c r="AZ826" i="52"/>
  <c r="BA826" i="52"/>
  <c r="BB826" i="52"/>
  <c r="BC826" i="52"/>
  <c r="BD826" i="52"/>
  <c r="BE826" i="52"/>
  <c r="BF826" i="52"/>
  <c r="BG826" i="52"/>
  <c r="BH826" i="52"/>
  <c r="BI826" i="52"/>
  <c r="BJ826" i="52"/>
  <c r="BK826" i="52"/>
  <c r="BL826" i="52"/>
  <c r="DY826" i="52"/>
  <c r="FG826" i="52"/>
  <c r="AX827" i="52"/>
  <c r="CC827" i="52" s="1"/>
  <c r="AY827" i="52"/>
  <c r="AZ827" i="52"/>
  <c r="BA827" i="52"/>
  <c r="BB827" i="52"/>
  <c r="BC827" i="52"/>
  <c r="BD827" i="52"/>
  <c r="BE827" i="52"/>
  <c r="BF827" i="52"/>
  <c r="BG827" i="52"/>
  <c r="BH827" i="52"/>
  <c r="BI827" i="52"/>
  <c r="BJ827" i="52"/>
  <c r="BK827" i="52"/>
  <c r="BL827" i="52"/>
  <c r="DY827" i="52"/>
  <c r="FG827" i="52"/>
  <c r="AX828" i="52"/>
  <c r="CC828" i="52" s="1"/>
  <c r="AY828" i="52"/>
  <c r="AZ828" i="52"/>
  <c r="BA828" i="52"/>
  <c r="CN828" i="52" s="1"/>
  <c r="FE828" i="52" s="1"/>
  <c r="BB828" i="52"/>
  <c r="BC828" i="52"/>
  <c r="BD828" i="52"/>
  <c r="BE828" i="52"/>
  <c r="BF828" i="52"/>
  <c r="BG828" i="52"/>
  <c r="BH828" i="52"/>
  <c r="BI828" i="52"/>
  <c r="BJ828" i="52"/>
  <c r="BK828" i="52"/>
  <c r="BL828" i="52"/>
  <c r="DY828" i="52"/>
  <c r="FG828" i="52"/>
  <c r="AX829" i="52"/>
  <c r="AY829" i="52"/>
  <c r="AZ829" i="52"/>
  <c r="BA829" i="52"/>
  <c r="BB829" i="52"/>
  <c r="BC829" i="52"/>
  <c r="BD829" i="52"/>
  <c r="BE829" i="52"/>
  <c r="BF829" i="52"/>
  <c r="BG829" i="52"/>
  <c r="BH829" i="52"/>
  <c r="BI829" i="52"/>
  <c r="BJ829" i="52"/>
  <c r="BK829" i="52"/>
  <c r="BL829" i="52"/>
  <c r="DY829" i="52"/>
  <c r="FG829" i="52"/>
  <c r="AX830" i="52"/>
  <c r="AY830" i="52"/>
  <c r="AZ830" i="52"/>
  <c r="BA830" i="52"/>
  <c r="BB830" i="52"/>
  <c r="BC830" i="52"/>
  <c r="BD830" i="52"/>
  <c r="BE830" i="52"/>
  <c r="BF830" i="52"/>
  <c r="BG830" i="52"/>
  <c r="BH830" i="52"/>
  <c r="BI830" i="52"/>
  <c r="BJ830" i="52"/>
  <c r="BK830" i="52"/>
  <c r="BL830" i="52"/>
  <c r="DY830" i="52"/>
  <c r="FG830" i="52"/>
  <c r="AX831" i="52"/>
  <c r="CC831" i="52" s="1"/>
  <c r="AY831" i="52"/>
  <c r="AZ831" i="52"/>
  <c r="BA831" i="52"/>
  <c r="BB831" i="52"/>
  <c r="BC831" i="52"/>
  <c r="BD831" i="52"/>
  <c r="BE831" i="52"/>
  <c r="BF831" i="52"/>
  <c r="BG831" i="52"/>
  <c r="BH831" i="52"/>
  <c r="BI831" i="52"/>
  <c r="BJ831" i="52"/>
  <c r="BK831" i="52"/>
  <c r="BL831" i="52"/>
  <c r="DY831" i="52"/>
  <c r="FG831" i="52"/>
  <c r="AX832" i="52"/>
  <c r="AY832" i="52"/>
  <c r="AZ832" i="52"/>
  <c r="BA832" i="52"/>
  <c r="BB832" i="52"/>
  <c r="BC832" i="52"/>
  <c r="BD832" i="52"/>
  <c r="BE832" i="52"/>
  <c r="BF832" i="52"/>
  <c r="BG832" i="52"/>
  <c r="BH832" i="52"/>
  <c r="BI832" i="52"/>
  <c r="BJ832" i="52"/>
  <c r="BK832" i="52"/>
  <c r="BL832" i="52"/>
  <c r="DY832" i="52"/>
  <c r="FG832" i="52"/>
  <c r="AX833" i="52"/>
  <c r="CC833" i="52" s="1"/>
  <c r="AY833" i="52"/>
  <c r="AZ833" i="52"/>
  <c r="BA833" i="52"/>
  <c r="BB833" i="52"/>
  <c r="BC833" i="52"/>
  <c r="BD833" i="52"/>
  <c r="BE833" i="52"/>
  <c r="BF833" i="52"/>
  <c r="BG833" i="52"/>
  <c r="BH833" i="52"/>
  <c r="BI833" i="52"/>
  <c r="BJ833" i="52"/>
  <c r="BK833" i="52"/>
  <c r="BL833" i="52"/>
  <c r="DY833" i="52"/>
  <c r="FG833" i="52"/>
  <c r="AX834" i="52"/>
  <c r="CC834" i="52" s="1"/>
  <c r="CN834" i="52" s="1"/>
  <c r="FE834" i="52" s="1"/>
  <c r="AY834" i="52"/>
  <c r="AZ834" i="52"/>
  <c r="BA834" i="52"/>
  <c r="BB834" i="52"/>
  <c r="BC834" i="52"/>
  <c r="BD834" i="52"/>
  <c r="BE834" i="52"/>
  <c r="BF834" i="52"/>
  <c r="BG834" i="52"/>
  <c r="BH834" i="52"/>
  <c r="BI834" i="52"/>
  <c r="BJ834" i="52"/>
  <c r="BK834" i="52"/>
  <c r="BL834" i="52"/>
  <c r="DY834" i="52"/>
  <c r="FG834" i="52"/>
  <c r="AX835" i="52"/>
  <c r="AY835" i="52"/>
  <c r="AZ835" i="52"/>
  <c r="BA835" i="52"/>
  <c r="BB835" i="52"/>
  <c r="BC835" i="52"/>
  <c r="BD835" i="52"/>
  <c r="BE835" i="52"/>
  <c r="BF835" i="52"/>
  <c r="BG835" i="52"/>
  <c r="BH835" i="52"/>
  <c r="BI835" i="52"/>
  <c r="BJ835" i="52"/>
  <c r="BK835" i="52"/>
  <c r="BL835" i="52"/>
  <c r="CC835" i="52"/>
  <c r="DY835" i="52"/>
  <c r="FG835" i="52"/>
  <c r="AX836" i="52"/>
  <c r="CC836" i="52" s="1"/>
  <c r="AY836" i="52"/>
  <c r="AZ836" i="52"/>
  <c r="BA836" i="52"/>
  <c r="CN836" i="52" s="1"/>
  <c r="FE836" i="52" s="1"/>
  <c r="BB836" i="52"/>
  <c r="BC836" i="52"/>
  <c r="BD836" i="52"/>
  <c r="BE836" i="52"/>
  <c r="BF836" i="52"/>
  <c r="BG836" i="52"/>
  <c r="BH836" i="52"/>
  <c r="BI836" i="52"/>
  <c r="BJ836" i="52"/>
  <c r="BK836" i="52"/>
  <c r="BL836" i="52"/>
  <c r="DY836" i="52"/>
  <c r="FG836" i="52"/>
  <c r="AX837" i="52"/>
  <c r="CC837" i="52" s="1"/>
  <c r="AY837" i="52"/>
  <c r="AZ837" i="52"/>
  <c r="BA837" i="52"/>
  <c r="CN837" i="52" s="1"/>
  <c r="FE837" i="52" s="1"/>
  <c r="BB837" i="52"/>
  <c r="BC837" i="52"/>
  <c r="BD837" i="52"/>
  <c r="BE837" i="52"/>
  <c r="BF837" i="52"/>
  <c r="BG837" i="52"/>
  <c r="BH837" i="52"/>
  <c r="BI837" i="52"/>
  <c r="BJ837" i="52"/>
  <c r="BK837" i="52"/>
  <c r="BL837" i="52"/>
  <c r="DY837" i="52"/>
  <c r="FG837" i="52"/>
  <c r="FG11" i="52"/>
  <c r="DY11" i="52"/>
  <c r="BL11" i="52"/>
  <c r="BK11" i="52"/>
  <c r="BJ11" i="52"/>
  <c r="BI11" i="52"/>
  <c r="BH11" i="52"/>
  <c r="BG11" i="52"/>
  <c r="BF11" i="52"/>
  <c r="BE11" i="52"/>
  <c r="BD11" i="52"/>
  <c r="BC11" i="52"/>
  <c r="BB11" i="52"/>
  <c r="BA11" i="52"/>
  <c r="AZ11" i="52"/>
  <c r="AY11" i="52"/>
  <c r="AX11" i="52"/>
  <c r="X11" i="52"/>
  <c r="Y11" i="52" s="1"/>
  <c r="FG10" i="52"/>
  <c r="DY10" i="52"/>
  <c r="BL10" i="52"/>
  <c r="BK10" i="52"/>
  <c r="BJ10" i="52"/>
  <c r="BI10" i="52"/>
  <c r="BH10" i="52"/>
  <c r="BG10" i="52"/>
  <c r="BF10" i="52"/>
  <c r="BE10" i="52"/>
  <c r="BD10" i="52"/>
  <c r="BC10" i="52"/>
  <c r="BB10" i="52"/>
  <c r="BA10" i="52"/>
  <c r="AZ10" i="52"/>
  <c r="AY10" i="52"/>
  <c r="AX10" i="52"/>
  <c r="X10" i="52"/>
  <c r="Y10" i="52" s="1"/>
  <c r="FG9" i="52"/>
  <c r="DY9" i="52"/>
  <c r="BL9" i="52"/>
  <c r="BK9" i="52"/>
  <c r="BJ9" i="52"/>
  <c r="BI9" i="52"/>
  <c r="BH9" i="52"/>
  <c r="BG9" i="52"/>
  <c r="BF9" i="52"/>
  <c r="BE9" i="52"/>
  <c r="BD9" i="52"/>
  <c r="BC9" i="52"/>
  <c r="BB9" i="52"/>
  <c r="BA9" i="52"/>
  <c r="AZ9" i="52"/>
  <c r="AY9" i="52"/>
  <c r="AX9" i="52"/>
  <c r="X9" i="52"/>
  <c r="Y9" i="52" s="1"/>
  <c r="FG8" i="52"/>
  <c r="DY8" i="52"/>
  <c r="BL8" i="52"/>
  <c r="BK8" i="52"/>
  <c r="BJ8" i="52"/>
  <c r="BI8" i="52"/>
  <c r="BH8" i="52"/>
  <c r="BG8" i="52"/>
  <c r="BF8" i="52"/>
  <c r="BE8" i="52"/>
  <c r="BD8" i="52"/>
  <c r="BC8" i="52"/>
  <c r="BB8" i="52"/>
  <c r="BA8" i="52"/>
  <c r="AZ8" i="52"/>
  <c r="AY8" i="52"/>
  <c r="AX8" i="52"/>
  <c r="X8" i="52"/>
  <c r="Y8" i="52" s="1"/>
  <c r="FG7" i="52"/>
  <c r="DY7" i="52"/>
  <c r="BL7" i="52"/>
  <c r="BK7" i="52"/>
  <c r="BJ7" i="52"/>
  <c r="BI7" i="52"/>
  <c r="BH7" i="52"/>
  <c r="BG7" i="52"/>
  <c r="BF7" i="52"/>
  <c r="BE7" i="52"/>
  <c r="BD7" i="52"/>
  <c r="BC7" i="52"/>
  <c r="BB7" i="52"/>
  <c r="BA7" i="52"/>
  <c r="AZ7" i="52"/>
  <c r="AY7" i="52"/>
  <c r="AX7" i="52"/>
  <c r="X7" i="52"/>
  <c r="Y7" i="52" s="1"/>
  <c r="FG6" i="52"/>
  <c r="DY6" i="52"/>
  <c r="BL6" i="52"/>
  <c r="BK6" i="52"/>
  <c r="BJ6" i="52"/>
  <c r="BI6" i="52"/>
  <c r="BH6" i="52"/>
  <c r="BG6" i="52"/>
  <c r="BF6" i="52"/>
  <c r="BE6" i="52"/>
  <c r="BD6" i="52"/>
  <c r="BC6" i="52"/>
  <c r="BB6" i="52"/>
  <c r="BA6" i="52"/>
  <c r="AZ6" i="52"/>
  <c r="AY6" i="52"/>
  <c r="AX6" i="52"/>
  <c r="X6" i="52"/>
  <c r="Y6" i="52" s="1"/>
  <c r="FG5" i="52"/>
  <c r="DY5" i="52"/>
  <c r="BL5" i="52"/>
  <c r="BK5" i="52"/>
  <c r="BJ5" i="52"/>
  <c r="BI5" i="52"/>
  <c r="BH5" i="52"/>
  <c r="BG5" i="52"/>
  <c r="BF5" i="52"/>
  <c r="BE5" i="52"/>
  <c r="BD5" i="52"/>
  <c r="BC5" i="52"/>
  <c r="BB5" i="52"/>
  <c r="BA5" i="52"/>
  <c r="AZ5" i="52"/>
  <c r="AY5" i="52"/>
  <c r="AX5" i="52"/>
  <c r="X5" i="52"/>
  <c r="Y5" i="52" s="1"/>
  <c r="FG4" i="52"/>
  <c r="DY4" i="52"/>
  <c r="BL4" i="52"/>
  <c r="BK4" i="52"/>
  <c r="BJ4" i="52"/>
  <c r="BI4" i="52"/>
  <c r="BH4" i="52"/>
  <c r="BG4" i="52"/>
  <c r="BF4" i="52"/>
  <c r="BE4" i="52"/>
  <c r="BD4" i="52"/>
  <c r="BC4" i="52"/>
  <c r="BB4" i="52"/>
  <c r="BA4" i="52"/>
  <c r="AZ4" i="52"/>
  <c r="AY4" i="52"/>
  <c r="AX4" i="52"/>
  <c r="X4" i="52"/>
  <c r="Y4" i="52" s="1"/>
  <c r="FG3" i="52"/>
  <c r="DY3" i="52"/>
  <c r="BL3" i="52"/>
  <c r="BK3" i="52"/>
  <c r="BJ3" i="52"/>
  <c r="BI3" i="52"/>
  <c r="BH3" i="52"/>
  <c r="BG3" i="52"/>
  <c r="BF3" i="52"/>
  <c r="BE3" i="52"/>
  <c r="BD3" i="52"/>
  <c r="BC3" i="52"/>
  <c r="BB3" i="52"/>
  <c r="BA3" i="52"/>
  <c r="AZ3" i="52"/>
  <c r="AY3" i="52"/>
  <c r="AX3" i="52"/>
  <c r="X3" i="52"/>
  <c r="Y3" i="52" s="1"/>
  <c r="CP243" i="52"/>
  <c r="FA243" i="52" s="1"/>
  <c r="CO243" i="52"/>
  <c r="FB243" i="52" s="1"/>
  <c r="CP498" i="52"/>
  <c r="FA498" i="52" s="1"/>
  <c r="CP381" i="52"/>
  <c r="FA381" i="52" s="1"/>
  <c r="CO381" i="52"/>
  <c r="FB381" i="52" s="1"/>
  <c r="CO271" i="52"/>
  <c r="FB271" i="52" s="1"/>
  <c r="CP385" i="52"/>
  <c r="FA385" i="52" s="1"/>
  <c r="CO375" i="52"/>
  <c r="FB375" i="52" s="1"/>
  <c r="CP352" i="52"/>
  <c r="FA352" i="52" s="1"/>
  <c r="CO620" i="52"/>
  <c r="FB620" i="52" s="1"/>
  <c r="CN586" i="52"/>
  <c r="FE586" i="52" s="1"/>
  <c r="CO250" i="52"/>
  <c r="FB250" i="52" s="1"/>
  <c r="CO228" i="52"/>
  <c r="FB228" i="52" s="1"/>
  <c r="CO925" i="52"/>
  <c r="FB925" i="52" s="1"/>
  <c r="CN925" i="52"/>
  <c r="FE925" i="52" s="1"/>
  <c r="CN921" i="52"/>
  <c r="FE921" i="52" s="1"/>
  <c r="CO456" i="52"/>
  <c r="FB456" i="52" s="1"/>
  <c r="CO452" i="52"/>
  <c r="FB452" i="52" s="1"/>
  <c r="CN426" i="52"/>
  <c r="FE426" i="52" s="1"/>
  <c r="CN420" i="52"/>
  <c r="FE420" i="52" s="1"/>
  <c r="CP409" i="52"/>
  <c r="FA409" i="52" s="1"/>
  <c r="CO257" i="52"/>
  <c r="FB257" i="52" s="1"/>
  <c r="CO933" i="52"/>
  <c r="FB933" i="52" s="1"/>
  <c r="CN838" i="52"/>
  <c r="FE838" i="52" s="1"/>
  <c r="CO602" i="52"/>
  <c r="FB602" i="52" s="1"/>
  <c r="CP422" i="52"/>
  <c r="FA422" i="52" s="1"/>
  <c r="CP420" i="52"/>
  <c r="FA420" i="52" s="1"/>
  <c r="CP416" i="52"/>
  <c r="FA416" i="52" s="1"/>
  <c r="CN336" i="52"/>
  <c r="FE336" i="52" s="1"/>
  <c r="CN863" i="52"/>
  <c r="FE863" i="52" s="1"/>
  <c r="CO854" i="52"/>
  <c r="FB854" i="52" s="1"/>
  <c r="CN310" i="52"/>
  <c r="FE310" i="52" s="1"/>
  <c r="CN306" i="52"/>
  <c r="FE306" i="52" s="1"/>
  <c r="CO969" i="52"/>
  <c r="FB969" i="52" s="1"/>
  <c r="CN858" i="52"/>
  <c r="FE858" i="52" s="1"/>
  <c r="CO858" i="52"/>
  <c r="FB858" i="52" s="1"/>
  <c r="CN201" i="52"/>
  <c r="FE201" i="52" s="1"/>
  <c r="CN1001" i="52"/>
  <c r="FE1001" i="52" s="1"/>
  <c r="CP972" i="52"/>
  <c r="FA972" i="52" s="1"/>
  <c r="CO972" i="52"/>
  <c r="FB972" i="52" s="1"/>
  <c r="CN857" i="52"/>
  <c r="FE857" i="52" s="1"/>
  <c r="CO302" i="52"/>
  <c r="FB302" i="52" s="1"/>
  <c r="FB296" i="52"/>
  <c r="CN295" i="52"/>
  <c r="FE295" i="52" s="1"/>
  <c r="CN922" i="52"/>
  <c r="FE922" i="52" s="1"/>
  <c r="CP908" i="52"/>
  <c r="FA908" i="52" s="1"/>
  <c r="CO908" i="52"/>
  <c r="FB908" i="52" s="1"/>
  <c r="CN855" i="52"/>
  <c r="FE855" i="52" s="1"/>
  <c r="CP1022" i="52"/>
  <c r="FA1022" i="52" s="1"/>
  <c r="CO962" i="52"/>
  <c r="FB962" i="52" s="1"/>
  <c r="CP929" i="52"/>
  <c r="FA929" i="52" s="1"/>
  <c r="CN917" i="52"/>
  <c r="FE917" i="52" s="1"/>
  <c r="CN911" i="52"/>
  <c r="FE911" i="52" s="1"/>
  <c r="CO988" i="52"/>
  <c r="FB988" i="52" s="1"/>
  <c r="CO985" i="52"/>
  <c r="FB985" i="52" s="1"/>
  <c r="CN972" i="52"/>
  <c r="FE972" i="52" s="1"/>
  <c r="CP924" i="52"/>
  <c r="FA924" i="52" s="1"/>
  <c r="CP923" i="52"/>
  <c r="FA923" i="52" s="1"/>
  <c r="CP921" i="52"/>
  <c r="FA921" i="52" s="1"/>
  <c r="CP888" i="52"/>
  <c r="FA888" i="52" s="1"/>
  <c r="CO863" i="52"/>
  <c r="FB863" i="52" s="1"/>
  <c r="CP858" i="52"/>
  <c r="FA858" i="52" s="1"/>
  <c r="CP857" i="52"/>
  <c r="FA857" i="52" s="1"/>
  <c r="CO839" i="52"/>
  <c r="FB839" i="52" s="1"/>
  <c r="CP839" i="52"/>
  <c r="FA839" i="52" s="1"/>
  <c r="CO860" i="52"/>
  <c r="FB860" i="52" s="1"/>
  <c r="CO855" i="52"/>
  <c r="FB855" i="52" s="1"/>
  <c r="CO848" i="52"/>
  <c r="FB848" i="52" s="1"/>
  <c r="CP860" i="52"/>
  <c r="FA860" i="52" s="1"/>
  <c r="CP841" i="52"/>
  <c r="FA841" i="52" s="1"/>
  <c r="FA838" i="52"/>
  <c r="CN842" i="52"/>
  <c r="FE842" i="52" s="1"/>
  <c r="CA1050" i="52"/>
  <c r="DG1050" i="52" s="1"/>
  <c r="BW1050" i="52"/>
  <c r="DA1050" i="52" s="1"/>
  <c r="BO1049" i="52"/>
  <c r="CG1049" i="52" s="1"/>
  <c r="CA1045" i="52"/>
  <c r="DG1045" i="52" s="1"/>
  <c r="BO1040" i="52"/>
  <c r="CG1040" i="52" s="1"/>
  <c r="BQ1033" i="52"/>
  <c r="CM1033" i="52" s="1"/>
  <c r="CC1028" i="52"/>
  <c r="BY1020" i="52"/>
  <c r="DH1020" i="52" s="1"/>
  <c r="DS1020" i="52" s="1"/>
  <c r="BY1046" i="52"/>
  <c r="DH1046" i="52" s="1"/>
  <c r="DS1046" i="52" s="1"/>
  <c r="BU1046" i="52"/>
  <c r="CL1046" i="52" s="1"/>
  <c r="FF1046" i="52" s="1"/>
  <c r="BY1040" i="52"/>
  <c r="DH1040" i="52" s="1"/>
  <c r="DS1040" i="52" s="1"/>
  <c r="BU1036" i="52"/>
  <c r="CL1036" i="52" s="1"/>
  <c r="FF1036" i="52" s="1"/>
  <c r="BS982" i="52"/>
  <c r="CQ982" i="52" s="1"/>
  <c r="EX982" i="52" s="1"/>
  <c r="BX982" i="52"/>
  <c r="DE982" i="52" s="1"/>
  <c r="FQ982" i="52" s="1"/>
  <c r="BR982" i="52"/>
  <c r="CS982" i="52" s="1"/>
  <c r="BZ920" i="52"/>
  <c r="DI920" i="52" s="1"/>
  <c r="DT920" i="52" s="1"/>
  <c r="BV920" i="52"/>
  <c r="CZ920" i="52" s="1"/>
  <c r="BT1045" i="52"/>
  <c r="CR1045" i="52" s="1"/>
  <c r="EZ1045" i="52" s="1"/>
  <c r="BX1040" i="52"/>
  <c r="DE1040" i="52" s="1"/>
  <c r="FQ1040" i="52" s="1"/>
  <c r="BX1037" i="52"/>
  <c r="DE1037" i="52" s="1"/>
  <c r="FQ1037" i="52" s="1"/>
  <c r="BT1037" i="52"/>
  <c r="CR1037" i="52" s="1"/>
  <c r="EZ1037" i="52" s="1"/>
  <c r="BS1028" i="52"/>
  <c r="CQ1028" i="52" s="1"/>
  <c r="EX1028" i="52" s="1"/>
  <c r="BW1028" i="52"/>
  <c r="DA1028" i="52" s="1"/>
  <c r="DX1028" i="52" s="1"/>
  <c r="BQ1021" i="52"/>
  <c r="CM1021" i="52" s="1"/>
  <c r="BV1021" i="52"/>
  <c r="CZ1021" i="52" s="1"/>
  <c r="BT1021" i="52"/>
  <c r="CR1021" i="52" s="1"/>
  <c r="BP1018" i="52"/>
  <c r="BT1018" i="52"/>
  <c r="CR1018" i="52" s="1"/>
  <c r="EZ1018" i="52" s="1"/>
  <c r="BX1018" i="52"/>
  <c r="DE1018" i="52" s="1"/>
  <c r="FQ1018" i="52" s="1"/>
  <c r="BU1017" i="52"/>
  <c r="CL1017" i="52" s="1"/>
  <c r="FF1017" i="52" s="1"/>
  <c r="BT1016" i="52"/>
  <c r="CR1016" i="52" s="1"/>
  <c r="EZ1016" i="52" s="1"/>
  <c r="BX1016" i="52"/>
  <c r="DE1016" i="52" s="1"/>
  <c r="FQ1016" i="52" s="1"/>
  <c r="BP1015" i="52"/>
  <c r="BX1014" i="52"/>
  <c r="DE1014" i="52" s="1"/>
  <c r="FQ1014" i="52" s="1"/>
  <c r="BP1013" i="52"/>
  <c r="BT1013" i="52"/>
  <c r="CR1013" i="52" s="1"/>
  <c r="EZ1013" i="52" s="1"/>
  <c r="BP1012" i="52"/>
  <c r="BT1012" i="52"/>
  <c r="CR1012" i="52" s="1"/>
  <c r="EZ1012" i="52" s="1"/>
  <c r="BX1010" i="52"/>
  <c r="DE1010" i="52" s="1"/>
  <c r="FQ1010" i="52" s="1"/>
  <c r="BP1009" i="52"/>
  <c r="BT1009" i="52"/>
  <c r="CR1009" i="52" s="1"/>
  <c r="EZ1009" i="52" s="1"/>
  <c r="BX1008" i="52"/>
  <c r="DE1008" i="52" s="1"/>
  <c r="FQ1008" i="52" s="1"/>
  <c r="BP1007" i="52"/>
  <c r="BT1007" i="52"/>
  <c r="CR1007" i="52" s="1"/>
  <c r="EZ1007" i="52" s="1"/>
  <c r="BT1006" i="52"/>
  <c r="CR1006" i="52" s="1"/>
  <c r="EZ1006" i="52" s="1"/>
  <c r="BP1002" i="52"/>
  <c r="BT1002" i="52"/>
  <c r="CR1002" i="52" s="1"/>
  <c r="EZ1002" i="52" s="1"/>
  <c r="BU1001" i="52"/>
  <c r="CL1001" i="52" s="1"/>
  <c r="FF1001" i="52" s="1"/>
  <c r="BT1000" i="52"/>
  <c r="CR1000" i="52" s="1"/>
  <c r="EZ1000" i="52" s="1"/>
  <c r="BX1000" i="52"/>
  <c r="DE1000" i="52" s="1"/>
  <c r="FQ1000" i="52" s="1"/>
  <c r="BX999" i="52"/>
  <c r="DE999" i="52" s="1"/>
  <c r="FQ999" i="52" s="1"/>
  <c r="BX998" i="52"/>
  <c r="DE998" i="52" s="1"/>
  <c r="FQ998" i="52" s="1"/>
  <c r="BT997" i="52"/>
  <c r="CR997" i="52" s="1"/>
  <c r="EZ997" i="52" s="1"/>
  <c r="BX997" i="52"/>
  <c r="DE997" i="52" s="1"/>
  <c r="FQ997" i="52" s="1"/>
  <c r="BX995" i="52"/>
  <c r="DE995" i="52" s="1"/>
  <c r="FQ995" i="52" s="1"/>
  <c r="BP994" i="52"/>
  <c r="BT994" i="52"/>
  <c r="CR994" i="52" s="1"/>
  <c r="EZ994" i="52" s="1"/>
  <c r="BX994" i="52"/>
  <c r="DE994" i="52" s="1"/>
  <c r="FQ994" i="52" s="1"/>
  <c r="BO985" i="52"/>
  <c r="CG985" i="52" s="1"/>
  <c r="BO981" i="52"/>
  <c r="CG981" i="52" s="1"/>
  <c r="CA981" i="52"/>
  <c r="DG981" i="52" s="1"/>
  <c r="BR981" i="52"/>
  <c r="CS981" i="52" s="1"/>
  <c r="BP978" i="52"/>
  <c r="CH978" i="52" s="1"/>
  <c r="BR978" i="52"/>
  <c r="CS978" i="52" s="1"/>
  <c r="BT976" i="52"/>
  <c r="CR976" i="52" s="1"/>
  <c r="EZ976" i="52" s="1"/>
  <c r="BX976" i="52"/>
  <c r="DE976" i="52" s="1"/>
  <c r="FQ976" i="52" s="1"/>
  <c r="BR976" i="52"/>
  <c r="CS976" i="52" s="1"/>
  <c r="BZ976" i="52"/>
  <c r="DI976" i="52" s="1"/>
  <c r="DT976" i="52" s="1"/>
  <c r="BS976" i="52"/>
  <c r="CQ976" i="52" s="1"/>
  <c r="BU974" i="52"/>
  <c r="CL974" i="52" s="1"/>
  <c r="BZ974" i="52"/>
  <c r="DI974" i="52" s="1"/>
  <c r="DT974" i="52" s="1"/>
  <c r="BS974" i="52"/>
  <c r="CQ974" i="52" s="1"/>
  <c r="BS973" i="52"/>
  <c r="CQ973" i="52" s="1"/>
  <c r="BR973" i="52"/>
  <c r="CS973" i="52" s="1"/>
  <c r="BZ973" i="52"/>
  <c r="DI973" i="52" s="1"/>
  <c r="DT973" i="52" s="1"/>
  <c r="BO970" i="52"/>
  <c r="CG970" i="52" s="1"/>
  <c r="BW970" i="52"/>
  <c r="DA970" i="52" s="1"/>
  <c r="CN969" i="52"/>
  <c r="FE969" i="52" s="1"/>
  <c r="BS969" i="52"/>
  <c r="CQ969" i="52" s="1"/>
  <c r="CA969" i="52"/>
  <c r="DG969" i="52" s="1"/>
  <c r="BU966" i="52"/>
  <c r="CL966" i="52" s="1"/>
  <c r="BS966" i="52"/>
  <c r="CQ966" i="52" s="1"/>
  <c r="BR965" i="52"/>
  <c r="CS965" i="52" s="1"/>
  <c r="BQ962" i="52"/>
  <c r="CM962" i="52" s="1"/>
  <c r="BV960" i="52"/>
  <c r="CZ960" i="52" s="1"/>
  <c r="BZ960" i="52"/>
  <c r="DI960" i="52" s="1"/>
  <c r="DT960" i="52" s="1"/>
  <c r="BQ960" i="52"/>
  <c r="CM960" i="52" s="1"/>
  <c r="BU960" i="52"/>
  <c r="CL960" i="52" s="1"/>
  <c r="FF960" i="52" s="1"/>
  <c r="CC960" i="52"/>
  <c r="BW960" i="52"/>
  <c r="DA960" i="52" s="1"/>
  <c r="DX960" i="52" s="1"/>
  <c r="CA960" i="52"/>
  <c r="DG960" i="52" s="1"/>
  <c r="BP960" i="52"/>
  <c r="CH960" i="52" s="1"/>
  <c r="BX960" i="52"/>
  <c r="DE960" i="52" s="1"/>
  <c r="FQ960" i="52" s="1"/>
  <c r="BP950" i="52"/>
  <c r="CP949" i="52"/>
  <c r="FA949" i="52" s="1"/>
  <c r="CO949" i="52"/>
  <c r="FB949" i="52" s="1"/>
  <c r="CN949" i="52"/>
  <c r="FE949" i="52" s="1"/>
  <c r="BR944" i="52"/>
  <c r="CS944" i="52" s="1"/>
  <c r="BV944" i="52"/>
  <c r="CZ944" i="52" s="1"/>
  <c r="BZ944" i="52"/>
  <c r="DI944" i="52" s="1"/>
  <c r="DT944" i="52" s="1"/>
  <c r="BQ944" i="52"/>
  <c r="CM944" i="52" s="1"/>
  <c r="BU944" i="52"/>
  <c r="CL944" i="52" s="1"/>
  <c r="FF944" i="52" s="1"/>
  <c r="BY944" i="52"/>
  <c r="DH944" i="52" s="1"/>
  <c r="DS944" i="52" s="1"/>
  <c r="BT944" i="52"/>
  <c r="CR944" i="52" s="1"/>
  <c r="EZ944" i="52" s="1"/>
  <c r="CC944" i="52"/>
  <c r="CN944" i="52" s="1"/>
  <c r="FE944" i="52" s="1"/>
  <c r="BO944" i="52"/>
  <c r="CG944" i="52" s="1"/>
  <c r="BW944" i="52"/>
  <c r="DA944" i="52" s="1"/>
  <c r="DX944" i="52" s="1"/>
  <c r="CA944" i="52"/>
  <c r="DG944" i="52" s="1"/>
  <c r="BP944" i="52"/>
  <c r="CH944" i="52" s="1"/>
  <c r="BX944" i="52"/>
  <c r="DE944" i="52" s="1"/>
  <c r="FQ944" i="52" s="1"/>
  <c r="BQ922" i="52"/>
  <c r="CM922" i="52" s="1"/>
  <c r="BU922" i="52"/>
  <c r="CL922" i="52" s="1"/>
  <c r="BY922" i="52"/>
  <c r="DH922" i="52" s="1"/>
  <c r="DS922" i="52" s="1"/>
  <c r="BR922" i="52"/>
  <c r="CS922" i="52" s="1"/>
  <c r="CA1029" i="52"/>
  <c r="DG1029" i="52" s="1"/>
  <c r="BO1025" i="52"/>
  <c r="CG1025" i="52" s="1"/>
  <c r="CA1025" i="52"/>
  <c r="DG1025" i="52" s="1"/>
  <c r="BY1023" i="52"/>
  <c r="DH1023" i="52" s="1"/>
  <c r="DS1023" i="52" s="1"/>
  <c r="BY1018" i="52"/>
  <c r="DH1018" i="52" s="1"/>
  <c r="DS1018" i="52" s="1"/>
  <c r="BY1017" i="52"/>
  <c r="DH1017" i="52" s="1"/>
  <c r="DS1017" i="52" s="1"/>
  <c r="BY1016" i="52"/>
  <c r="DH1016" i="52" s="1"/>
  <c r="DS1016" i="52" s="1"/>
  <c r="BY1015" i="52"/>
  <c r="DH1015" i="52" s="1"/>
  <c r="DS1015" i="52" s="1"/>
  <c r="BY1010" i="52"/>
  <c r="DH1010" i="52" s="1"/>
  <c r="DS1010" i="52" s="1"/>
  <c r="BQ1010" i="52"/>
  <c r="CM1010" i="52" s="1"/>
  <c r="BY1009" i="52"/>
  <c r="DH1009" i="52" s="1"/>
  <c r="DS1009" i="52" s="1"/>
  <c r="BY1003" i="52"/>
  <c r="DH1003" i="52" s="1"/>
  <c r="DS1003" i="52" s="1"/>
  <c r="BY1001" i="52"/>
  <c r="DH1001" i="52" s="1"/>
  <c r="DS1001" i="52" s="1"/>
  <c r="BQ999" i="52"/>
  <c r="CM999" i="52" s="1"/>
  <c r="BY997" i="52"/>
  <c r="DH997" i="52" s="1"/>
  <c r="DS997" i="52" s="1"/>
  <c r="BQ997" i="52"/>
  <c r="CM997" i="52" s="1"/>
  <c r="BY996" i="52"/>
  <c r="DH996" i="52" s="1"/>
  <c r="DS996" i="52" s="1"/>
  <c r="BQ993" i="52"/>
  <c r="CM993" i="52" s="1"/>
  <c r="BO983" i="52"/>
  <c r="CG983" i="52" s="1"/>
  <c r="BS983" i="52"/>
  <c r="CQ983" i="52" s="1"/>
  <c r="EX983" i="52" s="1"/>
  <c r="BP983" i="52"/>
  <c r="BX979" i="52"/>
  <c r="DE979" i="52" s="1"/>
  <c r="FQ979" i="52" s="1"/>
  <c r="BR979" i="52"/>
  <c r="CS979" i="52" s="1"/>
  <c r="BO979" i="52"/>
  <c r="CG979" i="52" s="1"/>
  <c r="BS977" i="52"/>
  <c r="CQ977" i="52" s="1"/>
  <c r="CA977" i="52"/>
  <c r="DG977" i="52" s="1"/>
  <c r="BW977" i="52"/>
  <c r="DA977" i="52" s="1"/>
  <c r="BP975" i="52"/>
  <c r="CH975" i="52" s="1"/>
  <c r="BT975" i="52"/>
  <c r="CR975" i="52" s="1"/>
  <c r="EZ975" i="52" s="1"/>
  <c r="BZ975" i="52"/>
  <c r="DI975" i="52" s="1"/>
  <c r="DT975" i="52" s="1"/>
  <c r="BO975" i="52"/>
  <c r="CG975" i="52" s="1"/>
  <c r="BW975" i="52"/>
  <c r="DA975" i="52" s="1"/>
  <c r="BW958" i="52"/>
  <c r="DA958" i="52" s="1"/>
  <c r="BT958" i="52"/>
  <c r="CR958" i="52" s="1"/>
  <c r="CN958" i="52"/>
  <c r="FE958" i="52" s="1"/>
  <c r="BR952" i="52"/>
  <c r="CS952" i="52" s="1"/>
  <c r="BQ952" i="52"/>
  <c r="CM952" i="52" s="1"/>
  <c r="CC952" i="52"/>
  <c r="BO952" i="52"/>
  <c r="CG952" i="52" s="1"/>
  <c r="BP952" i="52"/>
  <c r="CH952" i="52" s="1"/>
  <c r="BX952" i="52"/>
  <c r="DE952" i="52" s="1"/>
  <c r="FQ952" i="52" s="1"/>
  <c r="BP942" i="52"/>
  <c r="CH942" i="52" s="1"/>
  <c r="CK942" i="52" s="1"/>
  <c r="BX942" i="52"/>
  <c r="DE942" i="52" s="1"/>
  <c r="FQ942" i="52" s="1"/>
  <c r="BS942" i="52"/>
  <c r="CQ942" i="52" s="1"/>
  <c r="EX942" i="52" s="1"/>
  <c r="CA942" i="52"/>
  <c r="DG942" i="52" s="1"/>
  <c r="BW942" i="52"/>
  <c r="DA942" i="52" s="1"/>
  <c r="BT942" i="52"/>
  <c r="CR942" i="52" s="1"/>
  <c r="CN942" i="52"/>
  <c r="FE942" i="52" s="1"/>
  <c r="CP941" i="52"/>
  <c r="FA941" i="52" s="1"/>
  <c r="CO941" i="52"/>
  <c r="FB941" i="52" s="1"/>
  <c r="CN941" i="52"/>
  <c r="FE941" i="52" s="1"/>
  <c r="BQ929" i="52"/>
  <c r="CM929" i="52" s="1"/>
  <c r="BZ929" i="52"/>
  <c r="DI929" i="52" s="1"/>
  <c r="DT929" i="52" s="1"/>
  <c r="BV929" i="52"/>
  <c r="CZ929" i="52" s="1"/>
  <c r="BR929" i="52"/>
  <c r="CS929" i="52" s="1"/>
  <c r="BX991" i="52"/>
  <c r="DE991" i="52" s="1"/>
  <c r="FQ991" i="52" s="1"/>
  <c r="BR991" i="52"/>
  <c r="CS991" i="52" s="1"/>
  <c r="BX989" i="52"/>
  <c r="DE989" i="52" s="1"/>
  <c r="FQ989" i="52" s="1"/>
  <c r="BR989" i="52"/>
  <c r="CS989" i="52" s="1"/>
  <c r="BT988" i="52"/>
  <c r="CR988" i="52" s="1"/>
  <c r="BX988" i="52"/>
  <c r="DE988" i="52" s="1"/>
  <c r="FQ988" i="52" s="1"/>
  <c r="BR988" i="52"/>
  <c r="CS988" i="52" s="1"/>
  <c r="BO986" i="52"/>
  <c r="CG986" i="52" s="1"/>
  <c r="BS986" i="52"/>
  <c r="CQ986" i="52" s="1"/>
  <c r="EX986" i="52" s="1"/>
  <c r="BW986" i="52"/>
  <c r="DA986" i="52" s="1"/>
  <c r="BW985" i="52"/>
  <c r="DA985" i="52" s="1"/>
  <c r="CA985" i="52"/>
  <c r="DG985" i="52" s="1"/>
  <c r="BP985" i="52"/>
  <c r="CA984" i="52"/>
  <c r="DG984" i="52" s="1"/>
  <c r="BX984" i="52"/>
  <c r="DE984" i="52" s="1"/>
  <c r="FQ984" i="52" s="1"/>
  <c r="BR984" i="52"/>
  <c r="CS984" i="52" s="1"/>
  <c r="BV984" i="52"/>
  <c r="CZ984" i="52" s="1"/>
  <c r="BZ984" i="52"/>
  <c r="DI984" i="52" s="1"/>
  <c r="DT984" i="52" s="1"/>
  <c r="BP939" i="52"/>
  <c r="CH939" i="52" s="1"/>
  <c r="BQ924" i="52"/>
  <c r="CM924" i="52" s="1"/>
  <c r="BU924" i="52"/>
  <c r="CL924" i="52" s="1"/>
  <c r="FF924" i="52" s="1"/>
  <c r="BY924" i="52"/>
  <c r="DH924" i="52" s="1"/>
  <c r="DS924" i="52" s="1"/>
  <c r="BZ924" i="52"/>
  <c r="DI924" i="52" s="1"/>
  <c r="DT924" i="52" s="1"/>
  <c r="BV924" i="52"/>
  <c r="CZ924" i="52" s="1"/>
  <c r="BR924" i="52"/>
  <c r="CS924" i="52" s="1"/>
  <c r="BU971" i="52"/>
  <c r="CL971" i="52" s="1"/>
  <c r="BY971" i="52"/>
  <c r="DH971" i="52" s="1"/>
  <c r="DS971" i="52" s="1"/>
  <c r="BQ967" i="52"/>
  <c r="CM967" i="52" s="1"/>
  <c r="BY967" i="52"/>
  <c r="DH967" i="52" s="1"/>
  <c r="DS967" i="52" s="1"/>
  <c r="BZ955" i="52"/>
  <c r="DI955" i="52" s="1"/>
  <c r="DT955" i="52" s="1"/>
  <c r="BQ955" i="52"/>
  <c r="CM955" i="52" s="1"/>
  <c r="BU955" i="52"/>
  <c r="CL955" i="52" s="1"/>
  <c r="FF955" i="52" s="1"/>
  <c r="BS955" i="52"/>
  <c r="CQ955" i="52" s="1"/>
  <c r="EX955" i="52" s="1"/>
  <c r="CA955" i="52"/>
  <c r="DG955" i="52" s="1"/>
  <c r="CC955" i="52"/>
  <c r="BR947" i="52"/>
  <c r="CS947" i="52" s="1"/>
  <c r="BV947" i="52"/>
  <c r="CZ947" i="52" s="1"/>
  <c r="DW947" i="52" s="1"/>
  <c r="BZ947" i="52"/>
  <c r="DI947" i="52" s="1"/>
  <c r="DT947" i="52" s="1"/>
  <c r="BQ947" i="52"/>
  <c r="CM947" i="52" s="1"/>
  <c r="BU947" i="52"/>
  <c r="CL947" i="52" s="1"/>
  <c r="FF947" i="52" s="1"/>
  <c r="BY947" i="52"/>
  <c r="DH947" i="52" s="1"/>
  <c r="DS947" i="52" s="1"/>
  <c r="BS947" i="52"/>
  <c r="CQ947" i="52" s="1"/>
  <c r="EX947" i="52" s="1"/>
  <c r="CA947" i="52"/>
  <c r="DG947" i="52" s="1"/>
  <c r="BT947" i="52"/>
  <c r="CR947" i="52" s="1"/>
  <c r="EZ947" i="52" s="1"/>
  <c r="CC947" i="52"/>
  <c r="CN947" i="52" s="1"/>
  <c r="FE947" i="52" s="1"/>
  <c r="CP946" i="52"/>
  <c r="FA946" i="52" s="1"/>
  <c r="CO946" i="52"/>
  <c r="FB946" i="52" s="1"/>
  <c r="BR939" i="52"/>
  <c r="CS939" i="52" s="1"/>
  <c r="BV939" i="52"/>
  <c r="CZ939" i="52" s="1"/>
  <c r="DW939" i="52" s="1"/>
  <c r="BZ939" i="52"/>
  <c r="DI939" i="52" s="1"/>
  <c r="DT939" i="52" s="1"/>
  <c r="BQ939" i="52"/>
  <c r="CM939" i="52" s="1"/>
  <c r="BU939" i="52"/>
  <c r="CL939" i="52" s="1"/>
  <c r="FF939" i="52" s="1"/>
  <c r="BY939" i="52"/>
  <c r="DH939" i="52" s="1"/>
  <c r="DS939" i="52" s="1"/>
  <c r="BS939" i="52"/>
  <c r="CQ939" i="52" s="1"/>
  <c r="EX939" i="52" s="1"/>
  <c r="CA939" i="52"/>
  <c r="DG939" i="52" s="1"/>
  <c r="BT939" i="52"/>
  <c r="CR939" i="52" s="1"/>
  <c r="EZ939" i="52" s="1"/>
  <c r="CC939" i="52"/>
  <c r="CP938" i="52"/>
  <c r="FA938" i="52" s="1"/>
  <c r="CO938" i="52"/>
  <c r="FB938" i="52" s="1"/>
  <c r="BQ931" i="52"/>
  <c r="CM931" i="52" s="1"/>
  <c r="BY931" i="52"/>
  <c r="DH931" i="52" s="1"/>
  <c r="DS931" i="52" s="1"/>
  <c r="BZ931" i="52"/>
  <c r="DI931" i="52" s="1"/>
  <c r="DT931" i="52" s="1"/>
  <c r="BV931" i="52"/>
  <c r="CZ931" i="52" s="1"/>
  <c r="BR931" i="52"/>
  <c r="CS931" i="52" s="1"/>
  <c r="CC980" i="52"/>
  <c r="BU973" i="52"/>
  <c r="CL973" i="52" s="1"/>
  <c r="BY973" i="52"/>
  <c r="DH973" i="52" s="1"/>
  <c r="DS973" i="52" s="1"/>
  <c r="BW972" i="52"/>
  <c r="DA972" i="52" s="1"/>
  <c r="BU969" i="52"/>
  <c r="CL969" i="52" s="1"/>
  <c r="BY969" i="52"/>
  <c r="DH969" i="52" s="1"/>
  <c r="DS969" i="52" s="1"/>
  <c r="BW968" i="52"/>
  <c r="DA968" i="52" s="1"/>
  <c r="BZ967" i="52"/>
  <c r="DI967" i="52" s="1"/>
  <c r="DT967" i="52" s="1"/>
  <c r="CP962" i="52"/>
  <c r="FA962" i="52" s="1"/>
  <c r="CN962" i="52"/>
  <c r="FE962" i="52" s="1"/>
  <c r="BR962" i="52"/>
  <c r="CS962" i="52" s="1"/>
  <c r="BV962" i="52"/>
  <c r="CZ962" i="52" s="1"/>
  <c r="BZ962" i="52"/>
  <c r="DI962" i="52" s="1"/>
  <c r="DT962" i="52" s="1"/>
  <c r="BS962" i="52"/>
  <c r="CQ962" i="52" s="1"/>
  <c r="EX962" i="52" s="1"/>
  <c r="BY962" i="52"/>
  <c r="DH962" i="52" s="1"/>
  <c r="DS962" i="52" s="1"/>
  <c r="BR959" i="52"/>
  <c r="CS959" i="52" s="1"/>
  <c r="BV959" i="52"/>
  <c r="CZ959" i="52" s="1"/>
  <c r="BZ959" i="52"/>
  <c r="DI959" i="52" s="1"/>
  <c r="DT959" i="52" s="1"/>
  <c r="BQ959" i="52"/>
  <c r="CM959" i="52" s="1"/>
  <c r="CA959" i="52"/>
  <c r="DG959" i="52" s="1"/>
  <c r="BT959" i="52"/>
  <c r="CR959" i="52" s="1"/>
  <c r="EZ959" i="52" s="1"/>
  <c r="CC959" i="52"/>
  <c r="CN959" i="52" s="1"/>
  <c r="FE959" i="52" s="1"/>
  <c r="CP958" i="52"/>
  <c r="FA958" i="52" s="1"/>
  <c r="CO958" i="52"/>
  <c r="FB958" i="52" s="1"/>
  <c r="BR951" i="52"/>
  <c r="CS951" i="52" s="1"/>
  <c r="BV951" i="52"/>
  <c r="CZ951" i="52" s="1"/>
  <c r="DW951" i="52" s="1"/>
  <c r="BZ951" i="52"/>
  <c r="DI951" i="52" s="1"/>
  <c r="DT951" i="52" s="1"/>
  <c r="BQ951" i="52"/>
  <c r="CM951" i="52" s="1"/>
  <c r="BT951" i="52"/>
  <c r="CR951" i="52" s="1"/>
  <c r="EZ951" i="52" s="1"/>
  <c r="CC951" i="52"/>
  <c r="CN951" i="52" s="1"/>
  <c r="FE951" i="52" s="1"/>
  <c r="BX947" i="52"/>
  <c r="DE947" i="52" s="1"/>
  <c r="FQ947" i="52" s="1"/>
  <c r="CN946" i="52"/>
  <c r="FE946" i="52" s="1"/>
  <c r="BR943" i="52"/>
  <c r="CS943" i="52" s="1"/>
  <c r="BV943" i="52"/>
  <c r="CZ943" i="52" s="1"/>
  <c r="DW943" i="52" s="1"/>
  <c r="BZ943" i="52"/>
  <c r="DI943" i="52" s="1"/>
  <c r="DT943" i="52" s="1"/>
  <c r="BQ943" i="52"/>
  <c r="CM943" i="52" s="1"/>
  <c r="BU943" i="52"/>
  <c r="CL943" i="52" s="1"/>
  <c r="FF943" i="52" s="1"/>
  <c r="BY943" i="52"/>
  <c r="DH943" i="52" s="1"/>
  <c r="DS943" i="52" s="1"/>
  <c r="BS943" i="52"/>
  <c r="CQ943" i="52" s="1"/>
  <c r="EX943" i="52" s="1"/>
  <c r="CA943" i="52"/>
  <c r="DG943" i="52" s="1"/>
  <c r="BT943" i="52"/>
  <c r="CR943" i="52" s="1"/>
  <c r="EZ943" i="52" s="1"/>
  <c r="CC943" i="52"/>
  <c r="CP942" i="52"/>
  <c r="FA942" i="52" s="1"/>
  <c r="CO942" i="52"/>
  <c r="FB942" i="52" s="1"/>
  <c r="BX939" i="52"/>
  <c r="DE939" i="52" s="1"/>
  <c r="FQ939" i="52" s="1"/>
  <c r="CN938" i="52"/>
  <c r="FE938" i="52" s="1"/>
  <c r="BQ927" i="52"/>
  <c r="CM927" i="52" s="1"/>
  <c r="BY927" i="52"/>
  <c r="DH927" i="52" s="1"/>
  <c r="DS927" i="52" s="1"/>
  <c r="BZ927" i="52"/>
  <c r="DI927" i="52" s="1"/>
  <c r="DT927" i="52" s="1"/>
  <c r="BV927" i="52"/>
  <c r="CZ927" i="52" s="1"/>
  <c r="BR927" i="52"/>
  <c r="CS927" i="52" s="1"/>
  <c r="BW1019" i="52"/>
  <c r="DA1019" i="52" s="1"/>
  <c r="BS1019" i="52"/>
  <c r="CQ1019" i="52" s="1"/>
  <c r="EX1019" i="52" s="1"/>
  <c r="BS1018" i="52"/>
  <c r="CQ1018" i="52" s="1"/>
  <c r="EX1018" i="52" s="1"/>
  <c r="CA1017" i="52"/>
  <c r="DG1017" i="52" s="1"/>
  <c r="CA1016" i="52"/>
  <c r="DG1016" i="52" s="1"/>
  <c r="BW1016" i="52"/>
  <c r="DA1016" i="52" s="1"/>
  <c r="BS1016" i="52"/>
  <c r="CQ1016" i="52" s="1"/>
  <c r="EX1016" i="52" s="1"/>
  <c r="CA1015" i="52"/>
  <c r="DG1015" i="52" s="1"/>
  <c r="BS1014" i="52"/>
  <c r="CQ1014" i="52" s="1"/>
  <c r="EX1014" i="52" s="1"/>
  <c r="CA1013" i="52"/>
  <c r="DG1013" i="52" s="1"/>
  <c r="BW1013" i="52"/>
  <c r="DA1013" i="52" s="1"/>
  <c r="BS1013" i="52"/>
  <c r="CQ1013" i="52" s="1"/>
  <c r="EX1013" i="52" s="1"/>
  <c r="BS1012" i="52"/>
  <c r="CQ1012" i="52" s="1"/>
  <c r="EX1012" i="52" s="1"/>
  <c r="CA1011" i="52"/>
  <c r="DG1011" i="52" s="1"/>
  <c r="BW1011" i="52"/>
  <c r="DA1011" i="52" s="1"/>
  <c r="CA1010" i="52"/>
  <c r="DG1010" i="52" s="1"/>
  <c r="BW1010" i="52"/>
  <c r="DA1010" i="52" s="1"/>
  <c r="BW1009" i="52"/>
  <c r="DA1009" i="52" s="1"/>
  <c r="BS1009" i="52"/>
  <c r="CQ1009" i="52" s="1"/>
  <c r="EX1009" i="52" s="1"/>
  <c r="CA1008" i="52"/>
  <c r="DG1008" i="52" s="1"/>
  <c r="BW1008" i="52"/>
  <c r="DA1008" i="52" s="1"/>
  <c r="BS1008" i="52"/>
  <c r="CQ1008" i="52" s="1"/>
  <c r="EX1008" i="52" s="1"/>
  <c r="CA1007" i="52"/>
  <c r="DG1007" i="52" s="1"/>
  <c r="CA1006" i="52"/>
  <c r="DG1006" i="52" s="1"/>
  <c r="BW1006" i="52"/>
  <c r="DA1006" i="52" s="1"/>
  <c r="BS1005" i="52"/>
  <c r="CQ1005" i="52" s="1"/>
  <c r="EX1005" i="52" s="1"/>
  <c r="CA1004" i="52"/>
  <c r="DG1004" i="52" s="1"/>
  <c r="BW1004" i="52"/>
  <c r="DA1004" i="52" s="1"/>
  <c r="BS1004" i="52"/>
  <c r="CQ1004" i="52" s="1"/>
  <c r="EX1004" i="52" s="1"/>
  <c r="BW1002" i="52"/>
  <c r="DA1002" i="52" s="1"/>
  <c r="BS1002" i="52"/>
  <c r="CQ1002" i="52" s="1"/>
  <c r="EX1002" i="52" s="1"/>
  <c r="CA1001" i="52"/>
  <c r="DG1001" i="52" s="1"/>
  <c r="BW1000" i="52"/>
  <c r="DA1000" i="52" s="1"/>
  <c r="BS1000" i="52"/>
  <c r="CQ1000" i="52" s="1"/>
  <c r="EX1000" i="52" s="1"/>
  <c r="CA999" i="52"/>
  <c r="DG999" i="52" s="1"/>
  <c r="CA998" i="52"/>
  <c r="DG998" i="52" s="1"/>
  <c r="BW998" i="52"/>
  <c r="DA998" i="52" s="1"/>
  <c r="BS998" i="52"/>
  <c r="CQ998" i="52" s="1"/>
  <c r="EX998" i="52" s="1"/>
  <c r="CA997" i="52"/>
  <c r="DG997" i="52" s="1"/>
  <c r="BW997" i="52"/>
  <c r="DA997" i="52" s="1"/>
  <c r="CA996" i="52"/>
  <c r="DG996" i="52" s="1"/>
  <c r="BW996" i="52"/>
  <c r="DA996" i="52" s="1"/>
  <c r="BS996" i="52"/>
  <c r="CQ996" i="52" s="1"/>
  <c r="EX996" i="52" s="1"/>
  <c r="CA995" i="52"/>
  <c r="DG995" i="52" s="1"/>
  <c r="BW995" i="52"/>
  <c r="DA995" i="52" s="1"/>
  <c r="BS995" i="52"/>
  <c r="CQ995" i="52" s="1"/>
  <c r="EX995" i="52" s="1"/>
  <c r="BS994" i="52"/>
  <c r="CQ994" i="52" s="1"/>
  <c r="EX994" i="52" s="1"/>
  <c r="CA993" i="52"/>
  <c r="DG993" i="52" s="1"/>
  <c r="CA992" i="52"/>
  <c r="DG992" i="52" s="1"/>
  <c r="BW992" i="52"/>
  <c r="DA992" i="52" s="1"/>
  <c r="BS992" i="52"/>
  <c r="CQ992" i="52" s="1"/>
  <c r="EX992" i="52" s="1"/>
  <c r="CA991" i="52"/>
  <c r="DG991" i="52" s="1"/>
  <c r="BW989" i="52"/>
  <c r="DA989" i="52" s="1"/>
  <c r="BS989" i="52"/>
  <c r="CQ989" i="52" s="1"/>
  <c r="EX989" i="52" s="1"/>
  <c r="CA988" i="52"/>
  <c r="DG988" i="52" s="1"/>
  <c r="BS988" i="52"/>
  <c r="CQ988" i="52" s="1"/>
  <c r="EX988" i="52" s="1"/>
  <c r="BY980" i="52"/>
  <c r="DH980" i="52" s="1"/>
  <c r="DS980" i="52" s="1"/>
  <c r="BQ979" i="52"/>
  <c r="CM979" i="52" s="1"/>
  <c r="BQ978" i="52"/>
  <c r="CM978" i="52" s="1"/>
  <c r="BQ976" i="52"/>
  <c r="CM976" i="52" s="1"/>
  <c r="BQ975" i="52"/>
  <c r="CM975" i="52" s="1"/>
  <c r="BU972" i="52"/>
  <c r="CL972" i="52" s="1"/>
  <c r="BY972" i="52"/>
  <c r="DH972" i="52" s="1"/>
  <c r="DS972" i="52" s="1"/>
  <c r="BW971" i="52"/>
  <c r="DA971" i="52" s="1"/>
  <c r="BO971" i="52"/>
  <c r="CG971" i="52" s="1"/>
  <c r="BP969" i="52"/>
  <c r="CH969" i="52" s="1"/>
  <c r="CK969" i="52" s="1"/>
  <c r="BW967" i="52"/>
  <c r="DA967" i="52" s="1"/>
  <c r="BO967" i="52"/>
  <c r="CG967" i="52" s="1"/>
  <c r="BY964" i="52"/>
  <c r="DH964" i="52" s="1"/>
  <c r="BX963" i="52"/>
  <c r="DE963" i="52" s="1"/>
  <c r="FQ963" i="52" s="1"/>
  <c r="CP961" i="52"/>
  <c r="FA961" i="52" s="1"/>
  <c r="CO961" i="52"/>
  <c r="FB961" i="52" s="1"/>
  <c r="BZ956" i="52"/>
  <c r="DI956" i="52" s="1"/>
  <c r="DT956" i="52" s="1"/>
  <c r="BQ956" i="52"/>
  <c r="CM956" i="52" s="1"/>
  <c r="BU956" i="52"/>
  <c r="CL956" i="52" s="1"/>
  <c r="FF956" i="52" s="1"/>
  <c r="BY956" i="52"/>
  <c r="DH956" i="52" s="1"/>
  <c r="DS956" i="52" s="1"/>
  <c r="BT956" i="52"/>
  <c r="CR956" i="52" s="1"/>
  <c r="EZ956" i="52" s="1"/>
  <c r="CC956" i="52"/>
  <c r="CN956" i="52" s="1"/>
  <c r="FE956" i="52" s="1"/>
  <c r="BW955" i="52"/>
  <c r="DA955" i="52" s="1"/>
  <c r="DX955" i="52" s="1"/>
  <c r="BP954" i="52"/>
  <c r="BX954" i="52"/>
  <c r="DE954" i="52" s="1"/>
  <c r="FQ954" i="52" s="1"/>
  <c r="BS954" i="52"/>
  <c r="CQ954" i="52" s="1"/>
  <c r="EX954" i="52" s="1"/>
  <c r="CA954" i="52"/>
  <c r="DG954" i="52" s="1"/>
  <c r="BR948" i="52"/>
  <c r="CS948" i="52" s="1"/>
  <c r="BV948" i="52"/>
  <c r="CZ948" i="52" s="1"/>
  <c r="DW948" i="52" s="1"/>
  <c r="BZ948" i="52"/>
  <c r="DI948" i="52" s="1"/>
  <c r="DT948" i="52" s="1"/>
  <c r="BQ948" i="52"/>
  <c r="CM948" i="52" s="1"/>
  <c r="BU948" i="52"/>
  <c r="CL948" i="52" s="1"/>
  <c r="FF948" i="52" s="1"/>
  <c r="BY948" i="52"/>
  <c r="DH948" i="52" s="1"/>
  <c r="DS948" i="52" s="1"/>
  <c r="BT948" i="52"/>
  <c r="CR948" i="52" s="1"/>
  <c r="EZ948" i="52" s="1"/>
  <c r="CC948" i="52"/>
  <c r="BO948" i="52"/>
  <c r="CG948" i="52" s="1"/>
  <c r="BW948" i="52"/>
  <c r="DA948" i="52" s="1"/>
  <c r="DX948" i="52" s="1"/>
  <c r="BW947" i="52"/>
  <c r="DA947" i="52" s="1"/>
  <c r="DX947" i="52" s="1"/>
  <c r="BP946" i="52"/>
  <c r="CH946" i="52" s="1"/>
  <c r="BX946" i="52"/>
  <c r="DE946" i="52" s="1"/>
  <c r="FQ946" i="52" s="1"/>
  <c r="BS946" i="52"/>
  <c r="CQ946" i="52" s="1"/>
  <c r="EX946" i="52" s="1"/>
  <c r="CA946" i="52"/>
  <c r="DG946" i="52" s="1"/>
  <c r="CP945" i="52"/>
  <c r="FA945" i="52" s="1"/>
  <c r="CO945" i="52"/>
  <c r="FB945" i="52" s="1"/>
  <c r="BR940" i="52"/>
  <c r="CS940" i="52" s="1"/>
  <c r="BV940" i="52"/>
  <c r="CZ940" i="52" s="1"/>
  <c r="DW940" i="52" s="1"/>
  <c r="BZ940" i="52"/>
  <c r="DI940" i="52" s="1"/>
  <c r="DT940" i="52" s="1"/>
  <c r="BQ940" i="52"/>
  <c r="CM940" i="52" s="1"/>
  <c r="BU940" i="52"/>
  <c r="CL940" i="52" s="1"/>
  <c r="FF940" i="52" s="1"/>
  <c r="BY940" i="52"/>
  <c r="DH940" i="52" s="1"/>
  <c r="DS940" i="52" s="1"/>
  <c r="BT940" i="52"/>
  <c r="CR940" i="52" s="1"/>
  <c r="EZ940" i="52" s="1"/>
  <c r="CC940" i="52"/>
  <c r="CN940" i="52" s="1"/>
  <c r="FE940" i="52" s="1"/>
  <c r="BO940" i="52"/>
  <c r="CG940" i="52" s="1"/>
  <c r="BW940" i="52"/>
  <c r="DA940" i="52" s="1"/>
  <c r="DX940" i="52" s="1"/>
  <c r="BW939" i="52"/>
  <c r="DA939" i="52" s="1"/>
  <c r="DX939" i="52" s="1"/>
  <c r="BP938" i="52"/>
  <c r="BX938" i="52"/>
  <c r="DE938" i="52" s="1"/>
  <c r="FQ938" i="52" s="1"/>
  <c r="BS938" i="52"/>
  <c r="CQ938" i="52" s="1"/>
  <c r="EX938" i="52" s="1"/>
  <c r="CO937" i="52"/>
  <c r="FB937" i="52" s="1"/>
  <c r="BP934" i="52"/>
  <c r="BT934" i="52"/>
  <c r="CR934" i="52" s="1"/>
  <c r="EZ934" i="52" s="1"/>
  <c r="BX934" i="52"/>
  <c r="DE934" i="52" s="1"/>
  <c r="FQ934" i="52" s="1"/>
  <c r="BQ934" i="52"/>
  <c r="CM934" i="52" s="1"/>
  <c r="BQ933" i="52"/>
  <c r="CM933" i="52" s="1"/>
  <c r="BU933" i="52"/>
  <c r="CL933" i="52" s="1"/>
  <c r="BY933" i="52"/>
  <c r="DH933" i="52" s="1"/>
  <c r="DS933" i="52" s="1"/>
  <c r="BZ933" i="52"/>
  <c r="DI933" i="52" s="1"/>
  <c r="DT933" i="52" s="1"/>
  <c r="BV933" i="52"/>
  <c r="CZ933" i="52" s="1"/>
  <c r="BR933" i="52"/>
  <c r="CS933" i="52" s="1"/>
  <c r="BQ925" i="52"/>
  <c r="CM925" i="52" s="1"/>
  <c r="BU925" i="52"/>
  <c r="CL925" i="52" s="1"/>
  <c r="BY925" i="52"/>
  <c r="DH925" i="52" s="1"/>
  <c r="DS925" i="52" s="1"/>
  <c r="BZ925" i="52"/>
  <c r="DI925" i="52" s="1"/>
  <c r="DT925" i="52" s="1"/>
  <c r="BV925" i="52"/>
  <c r="CZ925" i="52" s="1"/>
  <c r="BR925" i="52"/>
  <c r="CS925" i="52" s="1"/>
  <c r="BQ923" i="52"/>
  <c r="CM923" i="52" s="1"/>
  <c r="BU923" i="52"/>
  <c r="CL923" i="52" s="1"/>
  <c r="FF923" i="52" s="1"/>
  <c r="BY923" i="52"/>
  <c r="DH923" i="52" s="1"/>
  <c r="DS923" i="52" s="1"/>
  <c r="BZ923" i="52"/>
  <c r="DI923" i="52" s="1"/>
  <c r="DT923" i="52" s="1"/>
  <c r="BV923" i="52"/>
  <c r="CZ923" i="52" s="1"/>
  <c r="BR923" i="52"/>
  <c r="CS923" i="52" s="1"/>
  <c r="BQ921" i="52"/>
  <c r="CM921" i="52" s="1"/>
  <c r="BU921" i="52"/>
  <c r="CL921" i="52" s="1"/>
  <c r="FF921" i="52" s="1"/>
  <c r="BY921" i="52"/>
  <c r="DH921" i="52" s="1"/>
  <c r="DS921" i="52" s="1"/>
  <c r="BZ921" i="52"/>
  <c r="DI921" i="52" s="1"/>
  <c r="DT921" i="52" s="1"/>
  <c r="BV921" i="52"/>
  <c r="CZ921" i="52" s="1"/>
  <c r="BR921" i="52"/>
  <c r="CS921" i="52" s="1"/>
  <c r="BY979" i="52"/>
  <c r="DH979" i="52" s="1"/>
  <c r="DS979" i="52" s="1"/>
  <c r="BU979" i="52"/>
  <c r="CL979" i="52" s="1"/>
  <c r="BY977" i="52"/>
  <c r="DH977" i="52" s="1"/>
  <c r="DS977" i="52" s="1"/>
  <c r="BU977" i="52"/>
  <c r="CL977" i="52" s="1"/>
  <c r="BY976" i="52"/>
  <c r="DH976" i="52" s="1"/>
  <c r="DS976" i="52" s="1"/>
  <c r="BR963" i="52"/>
  <c r="CS963" i="52" s="1"/>
  <c r="BV963" i="52"/>
  <c r="CZ963" i="52" s="1"/>
  <c r="BR961" i="52"/>
  <c r="CS961" i="52" s="1"/>
  <c r="BV961" i="52"/>
  <c r="CZ961" i="52" s="1"/>
  <c r="BZ961" i="52"/>
  <c r="DI961" i="52" s="1"/>
  <c r="DT961" i="52" s="1"/>
  <c r="BY961" i="52"/>
  <c r="DH961" i="52" s="1"/>
  <c r="DS961" i="52" s="1"/>
  <c r="BR957" i="52"/>
  <c r="CS957" i="52" s="1"/>
  <c r="BV957" i="52"/>
  <c r="CZ957" i="52" s="1"/>
  <c r="DW957" i="52" s="1"/>
  <c r="BZ957" i="52"/>
  <c r="DI957" i="52" s="1"/>
  <c r="DT957" i="52" s="1"/>
  <c r="BQ957" i="52"/>
  <c r="CM957" i="52" s="1"/>
  <c r="BU957" i="52"/>
  <c r="CL957" i="52" s="1"/>
  <c r="FF957" i="52" s="1"/>
  <c r="BV953" i="52"/>
  <c r="CZ953" i="52" s="1"/>
  <c r="BZ953" i="52"/>
  <c r="DI953" i="52" s="1"/>
  <c r="DT953" i="52" s="1"/>
  <c r="BQ953" i="52"/>
  <c r="CM953" i="52" s="1"/>
  <c r="BU953" i="52"/>
  <c r="CL953" i="52" s="1"/>
  <c r="FF953" i="52" s="1"/>
  <c r="BY953" i="52"/>
  <c r="DH953" i="52" s="1"/>
  <c r="DS953" i="52" s="1"/>
  <c r="BV949" i="52"/>
  <c r="CZ949" i="52" s="1"/>
  <c r="DW949" i="52" s="1"/>
  <c r="BZ949" i="52"/>
  <c r="DI949" i="52" s="1"/>
  <c r="DT949" i="52" s="1"/>
  <c r="BQ949" i="52"/>
  <c r="CM949" i="52" s="1"/>
  <c r="BU949" i="52"/>
  <c r="CL949" i="52" s="1"/>
  <c r="FF949" i="52" s="1"/>
  <c r="BY949" i="52"/>
  <c r="DH949" i="52" s="1"/>
  <c r="DS949" i="52" s="1"/>
  <c r="BR945" i="52"/>
  <c r="CS945" i="52" s="1"/>
  <c r="BV945" i="52"/>
  <c r="CZ945" i="52" s="1"/>
  <c r="BZ945" i="52"/>
  <c r="DI945" i="52" s="1"/>
  <c r="DT945" i="52" s="1"/>
  <c r="BQ945" i="52"/>
  <c r="CM945" i="52" s="1"/>
  <c r="BU945" i="52"/>
  <c r="CL945" i="52" s="1"/>
  <c r="FF945" i="52" s="1"/>
  <c r="BY945" i="52"/>
  <c r="DH945" i="52" s="1"/>
  <c r="DS945" i="52" s="1"/>
  <c r="BR941" i="52"/>
  <c r="CS941" i="52" s="1"/>
  <c r="BV941" i="52"/>
  <c r="CZ941" i="52" s="1"/>
  <c r="BZ941" i="52"/>
  <c r="DI941" i="52" s="1"/>
  <c r="DT941" i="52" s="1"/>
  <c r="BQ941" i="52"/>
  <c r="CM941" i="52"/>
  <c r="BU941" i="52"/>
  <c r="CL941" i="52" s="1"/>
  <c r="FF941" i="52" s="1"/>
  <c r="BY941" i="52"/>
  <c r="DH941" i="52" s="1"/>
  <c r="DS941" i="52" s="1"/>
  <c r="BR937" i="52"/>
  <c r="CS937" i="52" s="1"/>
  <c r="BZ937" i="52"/>
  <c r="DI937" i="52" s="1"/>
  <c r="DT937" i="52" s="1"/>
  <c r="BY937" i="52"/>
  <c r="DH937" i="52" s="1"/>
  <c r="DS937" i="52" s="1"/>
  <c r="BO934" i="52"/>
  <c r="CG934" i="52" s="1"/>
  <c r="BT973" i="52"/>
  <c r="CR973" i="52" s="1"/>
  <c r="EZ973" i="52" s="1"/>
  <c r="BX972" i="52"/>
  <c r="DE972" i="52" s="1"/>
  <c r="FQ972" i="52" s="1"/>
  <c r="BT972" i="52"/>
  <c r="CR972" i="52" s="1"/>
  <c r="EZ972" i="52" s="1"/>
  <c r="BX971" i="52"/>
  <c r="DE971" i="52" s="1"/>
  <c r="FQ971" i="52" s="1"/>
  <c r="BT970" i="52"/>
  <c r="CR970" i="52" s="1"/>
  <c r="EZ970" i="52" s="1"/>
  <c r="BX969" i="52"/>
  <c r="DE969" i="52" s="1"/>
  <c r="FQ969" i="52" s="1"/>
  <c r="BT969" i="52"/>
  <c r="CR969" i="52" s="1"/>
  <c r="EZ969" i="52" s="1"/>
  <c r="BX968" i="52"/>
  <c r="DE968" i="52" s="1"/>
  <c r="FQ968" i="52" s="1"/>
  <c r="BT968" i="52"/>
  <c r="CR968" i="52" s="1"/>
  <c r="EZ968" i="52" s="1"/>
  <c r="BX967" i="52"/>
  <c r="DE967" i="52" s="1"/>
  <c r="FQ967" i="52" s="1"/>
  <c r="BX965" i="52"/>
  <c r="DE965" i="52" s="1"/>
  <c r="FQ965" i="52" s="1"/>
  <c r="BT965" i="52"/>
  <c r="CR965" i="52" s="1"/>
  <c r="EZ965" i="52" s="1"/>
  <c r="BX964" i="52"/>
  <c r="DE964" i="52" s="1"/>
  <c r="FQ964" i="52" s="1"/>
  <c r="BO963" i="52"/>
  <c r="CG963" i="52" s="1"/>
  <c r="BW961" i="52"/>
  <c r="DA961" i="52" s="1"/>
  <c r="DX961" i="52" s="1"/>
  <c r="BO961" i="52"/>
  <c r="CG961" i="52" s="1"/>
  <c r="BZ958" i="52"/>
  <c r="DI958" i="52" s="1"/>
  <c r="DT958" i="52" s="1"/>
  <c r="BQ958" i="52"/>
  <c r="CM958" i="52" s="1"/>
  <c r="BU958" i="52"/>
  <c r="CL958" i="52" s="1"/>
  <c r="BY958" i="52"/>
  <c r="DH958" i="52" s="1"/>
  <c r="DS958" i="52" s="1"/>
  <c r="BW957" i="52"/>
  <c r="DA957" i="52" s="1"/>
  <c r="DX957" i="52" s="1"/>
  <c r="BO957" i="52"/>
  <c r="CG957" i="52" s="1"/>
  <c r="BZ954" i="52"/>
  <c r="DI954" i="52" s="1"/>
  <c r="DT954" i="52" s="1"/>
  <c r="BQ954" i="52"/>
  <c r="CM954" i="52" s="1"/>
  <c r="BU954" i="52"/>
  <c r="CL954" i="52" s="1"/>
  <c r="FF954" i="52" s="1"/>
  <c r="BY954" i="52"/>
  <c r="DH954" i="52" s="1"/>
  <c r="DS954" i="52" s="1"/>
  <c r="BW953" i="52"/>
  <c r="DA953" i="52" s="1"/>
  <c r="DX953" i="52" s="1"/>
  <c r="BO953" i="52"/>
  <c r="CG953" i="52" s="1"/>
  <c r="BZ950" i="52"/>
  <c r="DI950" i="52" s="1"/>
  <c r="DT950" i="52" s="1"/>
  <c r="BQ950" i="52"/>
  <c r="CM950" i="52" s="1"/>
  <c r="BU950" i="52"/>
  <c r="CL950" i="52" s="1"/>
  <c r="BY950" i="52"/>
  <c r="DH950" i="52" s="1"/>
  <c r="DS950" i="52" s="1"/>
  <c r="BW949" i="52"/>
  <c r="DA949" i="52" s="1"/>
  <c r="DX949" i="52" s="1"/>
  <c r="BO949" i="52"/>
  <c r="CG949" i="52" s="1"/>
  <c r="BR946" i="52"/>
  <c r="CS946" i="52" s="1"/>
  <c r="BV946" i="52"/>
  <c r="CZ946" i="52" s="1"/>
  <c r="DW946" i="52" s="1"/>
  <c r="BZ946" i="52"/>
  <c r="DI946" i="52" s="1"/>
  <c r="DT946" i="52" s="1"/>
  <c r="BQ946" i="52"/>
  <c r="CM946" i="52" s="1"/>
  <c r="BU946" i="52"/>
  <c r="CL946" i="52" s="1"/>
  <c r="FF946" i="52" s="1"/>
  <c r="BY946" i="52"/>
  <c r="DH946" i="52" s="1"/>
  <c r="DS946" i="52" s="1"/>
  <c r="BW945" i="52"/>
  <c r="DA945" i="52" s="1"/>
  <c r="DX945" i="52" s="1"/>
  <c r="BO945" i="52"/>
  <c r="CG945" i="52" s="1"/>
  <c r="BR942" i="52"/>
  <c r="CS942" i="52" s="1"/>
  <c r="BV942" i="52"/>
  <c r="CZ942" i="52" s="1"/>
  <c r="BZ942" i="52"/>
  <c r="DI942" i="52" s="1"/>
  <c r="DT942" i="52" s="1"/>
  <c r="BQ942" i="52"/>
  <c r="CM942" i="52" s="1"/>
  <c r="BU942" i="52"/>
  <c r="CL942" i="52" s="1"/>
  <c r="BY942" i="52"/>
  <c r="DH942" i="52" s="1"/>
  <c r="DS942" i="52" s="1"/>
  <c r="BW941" i="52"/>
  <c r="DA941" i="52" s="1"/>
  <c r="BO941" i="52"/>
  <c r="CG941" i="52" s="1"/>
  <c r="BR938" i="52"/>
  <c r="CS938" i="52" s="1"/>
  <c r="BZ938" i="52"/>
  <c r="DI938" i="52" s="1"/>
  <c r="DT938" i="52" s="1"/>
  <c r="BY938" i="52"/>
  <c r="DH938" i="52" s="1"/>
  <c r="DS938" i="52" s="1"/>
  <c r="BW937" i="52"/>
  <c r="DA937" i="52" s="1"/>
  <c r="DX937" i="52" s="1"/>
  <c r="BO937" i="52"/>
  <c r="CG937" i="52" s="1"/>
  <c r="BV936" i="52"/>
  <c r="CZ936" i="52" s="1"/>
  <c r="BV935" i="52"/>
  <c r="CZ935" i="52" s="1"/>
  <c r="BP935" i="52"/>
  <c r="BU935" i="52"/>
  <c r="CL935" i="52" s="1"/>
  <c r="FF935" i="52" s="1"/>
  <c r="BO936" i="52"/>
  <c r="CG936" i="52" s="1"/>
  <c r="BS936" i="52"/>
  <c r="CQ936" i="52" s="1"/>
  <c r="EX936" i="52" s="1"/>
  <c r="BW936" i="52"/>
  <c r="DA936" i="52" s="1"/>
  <c r="DX936" i="52" s="1"/>
  <c r="BO933" i="52"/>
  <c r="CG933" i="52" s="1"/>
  <c r="BQ932" i="52"/>
  <c r="CM932" i="52" s="1"/>
  <c r="BU932" i="52"/>
  <c r="CL932" i="52" s="1"/>
  <c r="BY932" i="52"/>
  <c r="DH932" i="52" s="1"/>
  <c r="DS932" i="52" s="1"/>
  <c r="BO931" i="52"/>
  <c r="CG931" i="52" s="1"/>
  <c r="BQ930" i="52"/>
  <c r="CM930" i="52" s="1"/>
  <c r="BU930" i="52"/>
  <c r="CL930" i="52" s="1"/>
  <c r="CI930" i="52" s="1"/>
  <c r="BY930" i="52"/>
  <c r="DH930" i="52" s="1"/>
  <c r="DS930" i="52" s="1"/>
  <c r="BO929" i="52"/>
  <c r="CG929" i="52" s="1"/>
  <c r="BQ928" i="52"/>
  <c r="CM928" i="52" s="1"/>
  <c r="BU928" i="52"/>
  <c r="CL928" i="52" s="1"/>
  <c r="BY928" i="52"/>
  <c r="DH928" i="52" s="1"/>
  <c r="DS928" i="52" s="1"/>
  <c r="BO927" i="52"/>
  <c r="CG927" i="52" s="1"/>
  <c r="BQ926" i="52"/>
  <c r="CM926" i="52" s="1"/>
  <c r="BU926" i="52"/>
  <c r="CL926" i="52" s="1"/>
  <c r="BY926" i="52"/>
  <c r="DH926" i="52" s="1"/>
  <c r="DS926" i="52" s="1"/>
  <c r="BR919" i="52"/>
  <c r="CS919" i="52" s="1"/>
  <c r="BV919" i="52"/>
  <c r="CZ919" i="52" s="1"/>
  <c r="DW919" i="52" s="1"/>
  <c r="BZ919" i="52"/>
  <c r="DI919" i="52" s="1"/>
  <c r="DT919" i="52" s="1"/>
  <c r="BS919" i="52"/>
  <c r="CQ919" i="52" s="1"/>
  <c r="EX919" i="52" s="1"/>
  <c r="BX919" i="52"/>
  <c r="DE919" i="52" s="1"/>
  <c r="FQ919" i="52" s="1"/>
  <c r="BO919" i="52"/>
  <c r="CG919" i="52" s="1"/>
  <c r="BT919" i="52"/>
  <c r="CR919" i="52" s="1"/>
  <c r="EZ919" i="52" s="1"/>
  <c r="BY919" i="52"/>
  <c r="DH919" i="52" s="1"/>
  <c r="DS919" i="52" s="1"/>
  <c r="BQ919" i="52"/>
  <c r="CM919" i="52" s="1"/>
  <c r="BW919" i="52"/>
  <c r="DA919" i="52" s="1"/>
  <c r="DX919" i="52" s="1"/>
  <c r="CC919" i="52"/>
  <c r="BX936" i="52"/>
  <c r="DE936" i="52" s="1"/>
  <c r="FQ936" i="52" s="1"/>
  <c r="BO935" i="52"/>
  <c r="CG935" i="52" s="1"/>
  <c r="BS935" i="52"/>
  <c r="CQ935" i="52" s="1"/>
  <c r="EX935" i="52" s="1"/>
  <c r="BP933" i="52"/>
  <c r="BR932" i="52"/>
  <c r="CS932" i="52" s="1"/>
  <c r="BP931" i="52"/>
  <c r="CH931" i="52" s="1"/>
  <c r="CK931" i="52" s="1"/>
  <c r="BR930" i="52"/>
  <c r="CS930" i="52" s="1"/>
  <c r="BP929" i="52"/>
  <c r="CH929" i="52" s="1"/>
  <c r="CK929" i="52" s="1"/>
  <c r="BR928" i="52"/>
  <c r="CS928" i="52" s="1"/>
  <c r="BP927" i="52"/>
  <c r="CH927" i="52" s="1"/>
  <c r="CK927" i="52" s="1"/>
  <c r="BR926" i="52"/>
  <c r="CS926" i="52" s="1"/>
  <c r="BP925" i="52"/>
  <c r="BP924" i="52"/>
  <c r="CH924" i="52" s="1"/>
  <c r="CK924" i="52" s="1"/>
  <c r="BP923" i="52"/>
  <c r="BP922" i="52"/>
  <c r="CH922" i="52" s="1"/>
  <c r="CK922" i="52" s="1"/>
  <c r="BP921" i="52"/>
  <c r="BP920" i="52"/>
  <c r="CA919" i="52"/>
  <c r="DG919" i="52" s="1"/>
  <c r="BW934" i="52"/>
  <c r="DA934" i="52" s="1"/>
  <c r="BS934" i="52"/>
  <c r="CQ934" i="52" s="1"/>
  <c r="CA933" i="52"/>
  <c r="DG933" i="52" s="1"/>
  <c r="BW933" i="52"/>
  <c r="DA933" i="52" s="1"/>
  <c r="BS933" i="52"/>
  <c r="CQ933" i="52" s="1"/>
  <c r="EX933" i="52" s="1"/>
  <c r="CA932" i="52"/>
  <c r="DG932" i="52" s="1"/>
  <c r="BW932" i="52"/>
  <c r="DA932" i="52" s="1"/>
  <c r="BS932" i="52"/>
  <c r="CQ932" i="52" s="1"/>
  <c r="EX932" i="52" s="1"/>
  <c r="CA931" i="52"/>
  <c r="DG931" i="52" s="1"/>
  <c r="BW931" i="52"/>
  <c r="DA931" i="52" s="1"/>
  <c r="BS931" i="52"/>
  <c r="CQ931" i="52" s="1"/>
  <c r="EX931" i="52" s="1"/>
  <c r="CA930" i="52"/>
  <c r="DG930" i="52" s="1"/>
  <c r="BW930" i="52"/>
  <c r="DA930" i="52" s="1"/>
  <c r="BS930" i="52"/>
  <c r="CQ930" i="52" s="1"/>
  <c r="EX930" i="52" s="1"/>
  <c r="CA929" i="52"/>
  <c r="DG929" i="52" s="1"/>
  <c r="BW929" i="52"/>
  <c r="DA929" i="52" s="1"/>
  <c r="BS929" i="52"/>
  <c r="CQ929" i="52" s="1"/>
  <c r="EX929" i="52" s="1"/>
  <c r="CA928" i="52"/>
  <c r="DG928" i="52" s="1"/>
  <c r="BW928" i="52"/>
  <c r="DA928" i="52" s="1"/>
  <c r="BS928" i="52"/>
  <c r="CQ928" i="52" s="1"/>
  <c r="EX928" i="52" s="1"/>
  <c r="CI927" i="52"/>
  <c r="CA927" i="52"/>
  <c r="DG927" i="52" s="1"/>
  <c r="BW927" i="52"/>
  <c r="DA927" i="52" s="1"/>
  <c r="BS927" i="52"/>
  <c r="CQ927" i="52" s="1"/>
  <c r="CV927" i="52" s="1"/>
  <c r="CA926" i="52"/>
  <c r="DG926" i="52" s="1"/>
  <c r="BW926" i="52"/>
  <c r="DA926" i="52" s="1"/>
  <c r="BS926" i="52"/>
  <c r="CQ926" i="52" s="1"/>
  <c r="EX926" i="52" s="1"/>
  <c r="CA925" i="52"/>
  <c r="DG925" i="52" s="1"/>
  <c r="BW925" i="52"/>
  <c r="DA925" i="52" s="1"/>
  <c r="BS925" i="52"/>
  <c r="CQ925" i="52" s="1"/>
  <c r="EX925" i="52" s="1"/>
  <c r="BO925" i="52"/>
  <c r="CG925" i="52" s="1"/>
  <c r="CA924" i="52"/>
  <c r="DG924" i="52" s="1"/>
  <c r="BW924" i="52"/>
  <c r="DA924" i="52" s="1"/>
  <c r="BS924" i="52"/>
  <c r="CQ924" i="52" s="1"/>
  <c r="EX924" i="52" s="1"/>
  <c r="BO924" i="52"/>
  <c r="CG924" i="52" s="1"/>
  <c r="CA923" i="52"/>
  <c r="DG923" i="52" s="1"/>
  <c r="BW923" i="52"/>
  <c r="DA923" i="52" s="1"/>
  <c r="BS923" i="52"/>
  <c r="CQ923" i="52" s="1"/>
  <c r="EX923" i="52" s="1"/>
  <c r="BO923" i="52"/>
  <c r="CG923" i="52" s="1"/>
  <c r="CA922" i="52"/>
  <c r="DG922" i="52" s="1"/>
  <c r="BW922" i="52"/>
  <c r="DA922" i="52" s="1"/>
  <c r="BS922" i="52"/>
  <c r="CQ922" i="52" s="1"/>
  <c r="EX922" i="52" s="1"/>
  <c r="BO922" i="52"/>
  <c r="CG922" i="52" s="1"/>
  <c r="CA921" i="52"/>
  <c r="DG921" i="52" s="1"/>
  <c r="BW921" i="52"/>
  <c r="DA921" i="52" s="1"/>
  <c r="BS921" i="52"/>
  <c r="CQ921" i="52" s="1"/>
  <c r="EX921" i="52" s="1"/>
  <c r="BO921" i="52"/>
  <c r="CG921" i="52" s="1"/>
  <c r="CA920" i="52"/>
  <c r="DG920" i="52" s="1"/>
  <c r="BW920" i="52"/>
  <c r="DA920" i="52" s="1"/>
  <c r="BS920" i="52"/>
  <c r="CQ920" i="52" s="1"/>
  <c r="EX920" i="52" s="1"/>
  <c r="BO920" i="52"/>
  <c r="CG920" i="52" s="1"/>
  <c r="CA918" i="52"/>
  <c r="DG918" i="52" s="1"/>
  <c r="BS918" i="52"/>
  <c r="CQ918" i="52" s="1"/>
  <c r="EX918" i="52" s="1"/>
  <c r="BP918" i="52"/>
  <c r="BY917" i="52"/>
  <c r="DH917" i="52" s="1"/>
  <c r="DS917" i="52" s="1"/>
  <c r="BQ917" i="52"/>
  <c r="CM917" i="52" s="1"/>
  <c r="BR917" i="52"/>
  <c r="CS917" i="52" s="1"/>
  <c r="BU917" i="52"/>
  <c r="CL917" i="52" s="1"/>
  <c r="BX933" i="52"/>
  <c r="DE933" i="52" s="1"/>
  <c r="FQ933" i="52" s="1"/>
  <c r="BT933" i="52"/>
  <c r="CR933" i="52" s="1"/>
  <c r="EZ933" i="52" s="1"/>
  <c r="BX932" i="52"/>
  <c r="DE932" i="52" s="1"/>
  <c r="FQ932" i="52" s="1"/>
  <c r="BT932" i="52"/>
  <c r="CR932" i="52" s="1"/>
  <c r="EZ932" i="52" s="1"/>
  <c r="BX931" i="52"/>
  <c r="DE931" i="52" s="1"/>
  <c r="FQ931" i="52" s="1"/>
  <c r="BT931" i="52"/>
  <c r="CR931" i="52" s="1"/>
  <c r="EZ931" i="52" s="1"/>
  <c r="BX930" i="52"/>
  <c r="DE930" i="52" s="1"/>
  <c r="FQ930" i="52" s="1"/>
  <c r="BT930" i="52"/>
  <c r="CR930" i="52" s="1"/>
  <c r="EZ930" i="52" s="1"/>
  <c r="BX929" i="52"/>
  <c r="DE929" i="52" s="1"/>
  <c r="FQ929" i="52" s="1"/>
  <c r="BT929" i="52"/>
  <c r="CR929" i="52" s="1"/>
  <c r="EZ929" i="52" s="1"/>
  <c r="BX928" i="52"/>
  <c r="DE928" i="52" s="1"/>
  <c r="FQ928" i="52" s="1"/>
  <c r="BT928" i="52"/>
  <c r="CR928" i="52" s="1"/>
  <c r="EZ928" i="52" s="1"/>
  <c r="BX927" i="52"/>
  <c r="DE927" i="52" s="1"/>
  <c r="FQ927" i="52" s="1"/>
  <c r="BT927" i="52"/>
  <c r="CR927" i="52" s="1"/>
  <c r="EZ927" i="52" s="1"/>
  <c r="BX926" i="52"/>
  <c r="DE926" i="52" s="1"/>
  <c r="FQ926" i="52" s="1"/>
  <c r="BT926" i="52"/>
  <c r="CR926" i="52" s="1"/>
  <c r="EZ926" i="52" s="1"/>
  <c r="BX925" i="52"/>
  <c r="DE925" i="52" s="1"/>
  <c r="FQ925" i="52" s="1"/>
  <c r="BT925" i="52"/>
  <c r="CR925" i="52" s="1"/>
  <c r="EZ925" i="52" s="1"/>
  <c r="BX924" i="52"/>
  <c r="DE924" i="52" s="1"/>
  <c r="FQ924" i="52" s="1"/>
  <c r="BT924" i="52"/>
  <c r="CR924" i="52" s="1"/>
  <c r="EZ924" i="52" s="1"/>
  <c r="BX923" i="52"/>
  <c r="DE923" i="52" s="1"/>
  <c r="FQ923" i="52" s="1"/>
  <c r="BT923" i="52"/>
  <c r="CR923" i="52" s="1"/>
  <c r="EZ923" i="52" s="1"/>
  <c r="BX922" i="52"/>
  <c r="DE922" i="52" s="1"/>
  <c r="FQ922" i="52" s="1"/>
  <c r="BT922" i="52"/>
  <c r="CR922" i="52" s="1"/>
  <c r="EZ922" i="52" s="1"/>
  <c r="BX921" i="52"/>
  <c r="DE921" i="52" s="1"/>
  <c r="FQ921" i="52" s="1"/>
  <c r="BT921" i="52"/>
  <c r="CR921" i="52" s="1"/>
  <c r="EZ921" i="52" s="1"/>
  <c r="BX920" i="52"/>
  <c r="DE920" i="52" s="1"/>
  <c r="FQ920" i="52" s="1"/>
  <c r="BT920" i="52"/>
  <c r="CR920" i="52" s="1"/>
  <c r="EZ920" i="52" s="1"/>
  <c r="BU918" i="52"/>
  <c r="CL918" i="52" s="1"/>
  <c r="CA917" i="52"/>
  <c r="DG917" i="52" s="1"/>
  <c r="BX917" i="52"/>
  <c r="DE917" i="52" s="1"/>
  <c r="FQ917" i="52" s="1"/>
  <c r="CN916" i="52"/>
  <c r="FE916" i="52" s="1"/>
  <c r="BQ916" i="52"/>
  <c r="CM916" i="52" s="1"/>
  <c r="BU916" i="52"/>
  <c r="CL916" i="52" s="1"/>
  <c r="BY916" i="52"/>
  <c r="DH916" i="52" s="1"/>
  <c r="CN915" i="52"/>
  <c r="FE915" i="52" s="1"/>
  <c r="BY915" i="52"/>
  <c r="DH915" i="52" s="1"/>
  <c r="DS915" i="52" s="1"/>
  <c r="BQ914" i="52"/>
  <c r="CM914" i="52" s="1"/>
  <c r="BU914" i="52"/>
  <c r="CL914" i="52" s="1"/>
  <c r="BY914" i="52"/>
  <c r="DH914" i="52" s="1"/>
  <c r="DS914" i="52" s="1"/>
  <c r="CN913" i="52"/>
  <c r="FE913" i="52" s="1"/>
  <c r="BO904" i="52"/>
  <c r="CG904" i="52" s="1"/>
  <c r="BS904" i="52"/>
  <c r="CQ904" i="52" s="1"/>
  <c r="EX904" i="52" s="1"/>
  <c r="BW904" i="52"/>
  <c r="DA904" i="52" s="1"/>
  <c r="DX904" i="52" s="1"/>
  <c r="CA904" i="52"/>
  <c r="DG904" i="52" s="1"/>
  <c r="BR904" i="52"/>
  <c r="CS904" i="52" s="1"/>
  <c r="BV904" i="52"/>
  <c r="CZ904" i="52" s="1"/>
  <c r="DW904" i="52" s="1"/>
  <c r="BZ904" i="52"/>
  <c r="DI904" i="52" s="1"/>
  <c r="DT904" i="52" s="1"/>
  <c r="BP901" i="52"/>
  <c r="CH901" i="52" s="1"/>
  <c r="BT901" i="52"/>
  <c r="CR901" i="52" s="1"/>
  <c r="BX901" i="52"/>
  <c r="DE901" i="52" s="1"/>
  <c r="FQ901" i="52" s="1"/>
  <c r="BZ918" i="52"/>
  <c r="DI918" i="52" s="1"/>
  <c r="DT918" i="52" s="1"/>
  <c r="BV918" i="52"/>
  <c r="CZ918" i="52" s="1"/>
  <c r="DW918" i="52" s="1"/>
  <c r="BZ916" i="52"/>
  <c r="DI916" i="52" s="1"/>
  <c r="DT916" i="52" s="1"/>
  <c r="BV916" i="52"/>
  <c r="CZ916" i="52" s="1"/>
  <c r="DW916" i="52" s="1"/>
  <c r="BZ915" i="52"/>
  <c r="DI915" i="52" s="1"/>
  <c r="DT915" i="52" s="1"/>
  <c r="BV915" i="52"/>
  <c r="CZ915" i="52" s="1"/>
  <c r="DW915" i="52" s="1"/>
  <c r="BZ913" i="52"/>
  <c r="DI913" i="52" s="1"/>
  <c r="DT913" i="52" s="1"/>
  <c r="BV913" i="52"/>
  <c r="CZ913" i="52" s="1"/>
  <c r="DW913" i="52" s="1"/>
  <c r="BZ912" i="52"/>
  <c r="DI912" i="52" s="1"/>
  <c r="DT912" i="52" s="1"/>
  <c r="BZ910" i="52"/>
  <c r="DI910" i="52" s="1"/>
  <c r="DT910" i="52" s="1"/>
  <c r="BV910" i="52"/>
  <c r="CZ910" i="52" s="1"/>
  <c r="DW910" i="52" s="1"/>
  <c r="BZ909" i="52"/>
  <c r="DI909" i="52" s="1"/>
  <c r="DT909" i="52" s="1"/>
  <c r="BV909" i="52"/>
  <c r="CZ909" i="52" s="1"/>
  <c r="DW909" i="52" s="1"/>
  <c r="BZ907" i="52"/>
  <c r="DI907" i="52" s="1"/>
  <c r="DT907" i="52" s="1"/>
  <c r="BV907" i="52"/>
  <c r="CZ907" i="52" s="1"/>
  <c r="DW907" i="52" s="1"/>
  <c r="BZ906" i="52"/>
  <c r="DI906" i="52" s="1"/>
  <c r="DT906" i="52" s="1"/>
  <c r="BV906" i="52"/>
  <c r="CZ906" i="52" s="1"/>
  <c r="DW906" i="52" s="1"/>
  <c r="CP905" i="52"/>
  <c r="FA905" i="52" s="1"/>
  <c r="BZ905" i="52"/>
  <c r="DI905" i="52" s="1"/>
  <c r="DT905" i="52" s="1"/>
  <c r="BU905" i="52"/>
  <c r="CL905" i="52" s="1"/>
  <c r="BP905" i="52"/>
  <c r="CH905" i="52" s="1"/>
  <c r="CK905" i="52" s="1"/>
  <c r="BR905" i="52"/>
  <c r="CS905" i="52" s="1"/>
  <c r="BV905" i="52"/>
  <c r="CZ905" i="52" s="1"/>
  <c r="BX904" i="52"/>
  <c r="DE904" i="52" s="1"/>
  <c r="FQ904" i="52" s="1"/>
  <c r="BP904" i="52"/>
  <c r="CH904" i="52" s="1"/>
  <c r="BP902" i="52"/>
  <c r="BT902" i="52"/>
  <c r="CR902" i="52" s="1"/>
  <c r="BX902" i="52"/>
  <c r="DE902" i="52" s="1"/>
  <c r="FQ902" i="52" s="1"/>
  <c r="BU901" i="52"/>
  <c r="CL901" i="52" s="1"/>
  <c r="FF901" i="52" s="1"/>
  <c r="BO901" i="52"/>
  <c r="CG901" i="52" s="1"/>
  <c r="BY911" i="52"/>
  <c r="DH911" i="52" s="1"/>
  <c r="BU911" i="52"/>
  <c r="CL911" i="52" s="1"/>
  <c r="BQ911" i="52"/>
  <c r="CM911" i="52" s="1"/>
  <c r="BY910" i="52"/>
  <c r="DH910" i="52" s="1"/>
  <c r="DS910" i="52" s="1"/>
  <c r="BU910" i="52"/>
  <c r="CL910" i="52" s="1"/>
  <c r="BU909" i="52"/>
  <c r="CL909" i="52" s="1"/>
  <c r="BQ909" i="52"/>
  <c r="CM909" i="52" s="1"/>
  <c r="BY908" i="52"/>
  <c r="DH908" i="52" s="1"/>
  <c r="DS908" i="52" s="1"/>
  <c r="BU908" i="52"/>
  <c r="CL908" i="52" s="1"/>
  <c r="BY907" i="52"/>
  <c r="DH907" i="52" s="1"/>
  <c r="DS907" i="52" s="1"/>
  <c r="BU907" i="52"/>
  <c r="CL907" i="52" s="1"/>
  <c r="BQ907" i="52"/>
  <c r="CM907" i="52" s="1"/>
  <c r="BY906" i="52"/>
  <c r="DH906" i="52" s="1"/>
  <c r="DS906" i="52" s="1"/>
  <c r="BU906" i="52"/>
  <c r="CL906" i="52" s="1"/>
  <c r="BQ906" i="52"/>
  <c r="CM906" i="52" s="1"/>
  <c r="BY905" i="52"/>
  <c r="DH905" i="52" s="1"/>
  <c r="DS905" i="52" s="1"/>
  <c r="BT905" i="52"/>
  <c r="CR905" i="52" s="1"/>
  <c r="BO905" i="52"/>
  <c r="CG905" i="52" s="1"/>
  <c r="BU904" i="52"/>
  <c r="CL904" i="52" s="1"/>
  <c r="FF904" i="52" s="1"/>
  <c r="BP903" i="52"/>
  <c r="BT903" i="52"/>
  <c r="CR903" i="52" s="1"/>
  <c r="BX903" i="52"/>
  <c r="DE903" i="52" s="1"/>
  <c r="FQ903" i="52" s="1"/>
  <c r="BQ901" i="52"/>
  <c r="CM901" i="52" s="1"/>
  <c r="BP899" i="52"/>
  <c r="BT899" i="52"/>
  <c r="CR899" i="52" s="1"/>
  <c r="BX899" i="52"/>
  <c r="DE899" i="52" s="1"/>
  <c r="FQ899" i="52" s="1"/>
  <c r="BX916" i="52"/>
  <c r="DE916" i="52" s="1"/>
  <c r="FQ916" i="52" s="1"/>
  <c r="BT915" i="52"/>
  <c r="CR915" i="52" s="1"/>
  <c r="BX914" i="52"/>
  <c r="DE914" i="52" s="1"/>
  <c r="FQ914" i="52" s="1"/>
  <c r="BT914" i="52"/>
  <c r="CR914" i="52" s="1"/>
  <c r="BX913" i="52"/>
  <c r="DE913" i="52" s="1"/>
  <c r="FQ913" i="52" s="1"/>
  <c r="BT912" i="52"/>
  <c r="CR912" i="52" s="1"/>
  <c r="BX911" i="52"/>
  <c r="DE911" i="52" s="1"/>
  <c r="FQ911" i="52" s="1"/>
  <c r="BT911" i="52"/>
  <c r="CR911" i="52"/>
  <c r="BX910" i="52"/>
  <c r="DE910" i="52" s="1"/>
  <c r="FQ910" i="52" s="1"/>
  <c r="BX908" i="52"/>
  <c r="DE908" i="52" s="1"/>
  <c r="FQ908" i="52" s="1"/>
  <c r="BT908" i="52"/>
  <c r="CR908" i="52" s="1"/>
  <c r="BX907" i="52"/>
  <c r="DE907" i="52" s="1"/>
  <c r="FQ907" i="52" s="1"/>
  <c r="BT907" i="52"/>
  <c r="CR907" i="52" s="1"/>
  <c r="BX906" i="52"/>
  <c r="DE906" i="52" s="1"/>
  <c r="FQ906" i="52" s="1"/>
  <c r="BT906" i="52"/>
  <c r="CR906" i="52" s="1"/>
  <c r="BX905" i="52"/>
  <c r="DE905" i="52" s="1"/>
  <c r="FQ905" i="52" s="1"/>
  <c r="CC904" i="52"/>
  <c r="BT904" i="52"/>
  <c r="CR904" i="52" s="1"/>
  <c r="EZ904" i="52" s="1"/>
  <c r="BP900" i="52"/>
  <c r="BT900" i="52"/>
  <c r="CR900" i="52" s="1"/>
  <c r="BX900" i="52"/>
  <c r="DE900" i="52" s="1"/>
  <c r="FQ900" i="52" s="1"/>
  <c r="BZ903" i="52"/>
  <c r="DI903" i="52" s="1"/>
  <c r="DT903" i="52" s="1"/>
  <c r="BV903" i="52"/>
  <c r="CZ903" i="52" s="1"/>
  <c r="BR903" i="52"/>
  <c r="CS903" i="52" s="1"/>
  <c r="BZ902" i="52"/>
  <c r="DI902" i="52" s="1"/>
  <c r="DT902" i="52" s="1"/>
  <c r="BV902" i="52"/>
  <c r="CZ902" i="52" s="1"/>
  <c r="BR902" i="52"/>
  <c r="CS902" i="52" s="1"/>
  <c r="BZ901" i="52"/>
  <c r="DI901" i="52" s="1"/>
  <c r="DT901" i="52" s="1"/>
  <c r="BV901" i="52"/>
  <c r="CZ901" i="52" s="1"/>
  <c r="BR901" i="52"/>
  <c r="CS901" i="52" s="1"/>
  <c r="BZ900" i="52"/>
  <c r="DI900" i="52" s="1"/>
  <c r="DT900" i="52" s="1"/>
  <c r="BV900" i="52"/>
  <c r="CZ900" i="52" s="1"/>
  <c r="BR900" i="52"/>
  <c r="CS900" i="52" s="1"/>
  <c r="BZ899" i="52"/>
  <c r="DI899" i="52" s="1"/>
  <c r="DT899" i="52" s="1"/>
  <c r="BV899" i="52"/>
  <c r="CZ899" i="52" s="1"/>
  <c r="BR899" i="52"/>
  <c r="CS899" i="52" s="1"/>
  <c r="BZ898" i="52"/>
  <c r="DI898" i="52" s="1"/>
  <c r="DT898" i="52" s="1"/>
  <c r="BV898" i="52"/>
  <c r="CZ898" i="52" s="1"/>
  <c r="BR898" i="52"/>
  <c r="CS898" i="52" s="1"/>
  <c r="BZ897" i="52"/>
  <c r="DI897" i="52" s="1"/>
  <c r="DT897" i="52" s="1"/>
  <c r="BV897" i="52"/>
  <c r="CZ897" i="52" s="1"/>
  <c r="BZ896" i="52"/>
  <c r="DI896" i="52" s="1"/>
  <c r="DT896" i="52" s="1"/>
  <c r="BV896" i="52"/>
  <c r="CZ896" i="52" s="1"/>
  <c r="BZ895" i="52"/>
  <c r="DI895" i="52" s="1"/>
  <c r="DT895" i="52" s="1"/>
  <c r="BV895" i="52"/>
  <c r="CZ895" i="52" s="1"/>
  <c r="BZ894" i="52"/>
  <c r="DI894" i="52" s="1"/>
  <c r="DT894" i="52" s="1"/>
  <c r="BV894" i="52"/>
  <c r="CZ894" i="52" s="1"/>
  <c r="BZ893" i="52"/>
  <c r="DI893" i="52" s="1"/>
  <c r="DT893" i="52" s="1"/>
  <c r="BV893" i="52"/>
  <c r="CZ893" i="52" s="1"/>
  <c r="BZ892" i="52"/>
  <c r="DI892" i="52" s="1"/>
  <c r="DT892" i="52" s="1"/>
  <c r="BV892" i="52"/>
  <c r="CZ892" i="52" s="1"/>
  <c r="BZ891" i="52"/>
  <c r="DI891" i="52" s="1"/>
  <c r="DT891" i="52" s="1"/>
  <c r="BU891" i="52"/>
  <c r="CL891" i="52" s="1"/>
  <c r="FF891" i="52" s="1"/>
  <c r="BP891" i="52"/>
  <c r="BY890" i="52"/>
  <c r="DH890" i="52" s="1"/>
  <c r="DS890" i="52" s="1"/>
  <c r="BP889" i="52"/>
  <c r="CH889" i="52" s="1"/>
  <c r="CK889" i="52" s="1"/>
  <c r="CO889" i="52"/>
  <c r="FB889" i="52" s="1"/>
  <c r="CP889" i="52"/>
  <c r="FA889" i="52" s="1"/>
  <c r="BX898" i="52"/>
  <c r="DE898" i="52" s="1"/>
  <c r="FQ898" i="52" s="1"/>
  <c r="BT898" i="52"/>
  <c r="CR898" i="52" s="1"/>
  <c r="BP898" i="52"/>
  <c r="BX897" i="52"/>
  <c r="DE897" i="52" s="1"/>
  <c r="FQ897" i="52" s="1"/>
  <c r="BT897" i="52"/>
  <c r="CR897" i="52" s="1"/>
  <c r="BP897" i="52"/>
  <c r="BX896" i="52"/>
  <c r="DE896" i="52" s="1"/>
  <c r="FQ896" i="52" s="1"/>
  <c r="BT896" i="52"/>
  <c r="CR896" i="52" s="1"/>
  <c r="BP896" i="52"/>
  <c r="BX895" i="52"/>
  <c r="DE895" i="52" s="1"/>
  <c r="FQ895" i="52" s="1"/>
  <c r="BT895" i="52"/>
  <c r="CR895" i="52" s="1"/>
  <c r="BP895" i="52"/>
  <c r="BX894" i="52"/>
  <c r="DE894" i="52" s="1"/>
  <c r="FQ894" i="52" s="1"/>
  <c r="BT894" i="52"/>
  <c r="CR894" i="52" s="1"/>
  <c r="BP894" i="52"/>
  <c r="BX893" i="52"/>
  <c r="DE893" i="52" s="1"/>
  <c r="FQ893" i="52" s="1"/>
  <c r="BT893" i="52"/>
  <c r="CR893" i="52" s="1"/>
  <c r="BP893" i="52"/>
  <c r="BX892" i="52"/>
  <c r="DE892" i="52"/>
  <c r="FQ892" i="52" s="1"/>
  <c r="BT892" i="52"/>
  <c r="CR892" i="52" s="1"/>
  <c r="BP892" i="52"/>
  <c r="BX891" i="52"/>
  <c r="DE891" i="52" s="1"/>
  <c r="FQ891" i="52" s="1"/>
  <c r="BV890" i="52"/>
  <c r="CZ890" i="52" s="1"/>
  <c r="BQ890" i="52"/>
  <c r="CM890" i="52" s="1"/>
  <c r="BO890" i="52"/>
  <c r="CG890" i="52" s="1"/>
  <c r="BS890" i="52"/>
  <c r="CQ890" i="52" s="1"/>
  <c r="EX890" i="52" s="1"/>
  <c r="BW890" i="52"/>
  <c r="DA890" i="52" s="1"/>
  <c r="CA890" i="52"/>
  <c r="DG890" i="52" s="1"/>
  <c r="CA903" i="52"/>
  <c r="DG903" i="52" s="1"/>
  <c r="BW903" i="52"/>
  <c r="DA903" i="52" s="1"/>
  <c r="DX903" i="52" s="1"/>
  <c r="BS903" i="52"/>
  <c r="CQ903" i="52" s="1"/>
  <c r="EX903" i="52" s="1"/>
  <c r="CA902" i="52"/>
  <c r="DG902" i="52" s="1"/>
  <c r="BW902" i="52"/>
  <c r="DA902" i="52" s="1"/>
  <c r="DX902" i="52" s="1"/>
  <c r="BS902" i="52"/>
  <c r="CQ902" i="52" s="1"/>
  <c r="EX902" i="52" s="1"/>
  <c r="CA901" i="52"/>
  <c r="DG901" i="52" s="1"/>
  <c r="BW901" i="52"/>
  <c r="DA901" i="52" s="1"/>
  <c r="DX901" i="52" s="1"/>
  <c r="BS901" i="52"/>
  <c r="CQ901" i="52" s="1"/>
  <c r="EX901" i="52" s="1"/>
  <c r="CA900" i="52"/>
  <c r="DG900" i="52" s="1"/>
  <c r="BW900" i="52"/>
  <c r="DA900" i="52" s="1"/>
  <c r="DX900" i="52" s="1"/>
  <c r="BS900" i="52"/>
  <c r="CQ900" i="52" s="1"/>
  <c r="EX900" i="52" s="1"/>
  <c r="CA899" i="52"/>
  <c r="DG899" i="52" s="1"/>
  <c r="BW899" i="52"/>
  <c r="DA899" i="52" s="1"/>
  <c r="DX899" i="52" s="1"/>
  <c r="BS899" i="52"/>
  <c r="CQ899" i="52" s="1"/>
  <c r="EX899" i="52" s="1"/>
  <c r="CA898" i="52"/>
  <c r="DG898" i="52" s="1"/>
  <c r="BS898" i="52"/>
  <c r="CQ898" i="52" s="1"/>
  <c r="EX898" i="52" s="1"/>
  <c r="CA897" i="52"/>
  <c r="DG897" i="52" s="1"/>
  <c r="BW897" i="52"/>
  <c r="DA897" i="52" s="1"/>
  <c r="DX897" i="52" s="1"/>
  <c r="BS897" i="52"/>
  <c r="CQ897" i="52" s="1"/>
  <c r="EX897" i="52" s="1"/>
  <c r="CA896" i="52"/>
  <c r="DG896" i="52" s="1"/>
  <c r="BW896" i="52"/>
  <c r="DA896" i="52" s="1"/>
  <c r="DX896" i="52" s="1"/>
  <c r="BS896" i="52"/>
  <c r="CQ896" i="52" s="1"/>
  <c r="EX896" i="52" s="1"/>
  <c r="CA895" i="52"/>
  <c r="DG895" i="52" s="1"/>
  <c r="BW895" i="52"/>
  <c r="DA895" i="52" s="1"/>
  <c r="DX895" i="52" s="1"/>
  <c r="BS895" i="52"/>
  <c r="CQ895" i="52" s="1"/>
  <c r="EX895" i="52" s="1"/>
  <c r="CA894" i="52"/>
  <c r="DG894" i="52" s="1"/>
  <c r="BW894" i="52"/>
  <c r="DA894" i="52" s="1"/>
  <c r="DX894" i="52" s="1"/>
  <c r="BS894" i="52"/>
  <c r="CQ894" i="52" s="1"/>
  <c r="EX894" i="52" s="1"/>
  <c r="CA893" i="52"/>
  <c r="DG893" i="52" s="1"/>
  <c r="BW893" i="52"/>
  <c r="DA893" i="52" s="1"/>
  <c r="DX893" i="52" s="1"/>
  <c r="BS893" i="52"/>
  <c r="CQ893" i="52" s="1"/>
  <c r="EX893" i="52" s="1"/>
  <c r="CA892" i="52"/>
  <c r="DG892" i="52" s="1"/>
  <c r="BW892" i="52"/>
  <c r="DA892" i="52" s="1"/>
  <c r="DX892" i="52" s="1"/>
  <c r="BS892" i="52"/>
  <c r="CQ892" i="52" s="1"/>
  <c r="EX892" i="52" s="1"/>
  <c r="BV891" i="52"/>
  <c r="CZ891" i="52" s="1"/>
  <c r="BO891" i="52"/>
  <c r="CG891" i="52" s="1"/>
  <c r="BS891" i="52"/>
  <c r="CQ891" i="52" s="1"/>
  <c r="EX891" i="52" s="1"/>
  <c r="BW891" i="52"/>
  <c r="DA891" i="52" s="1"/>
  <c r="DX891" i="52" s="1"/>
  <c r="CA891" i="52"/>
  <c r="DG891" i="52" s="1"/>
  <c r="BZ890" i="52"/>
  <c r="DI890" i="52" s="1"/>
  <c r="DT890" i="52" s="1"/>
  <c r="BU890" i="52"/>
  <c r="CL890" i="52" s="1"/>
  <c r="FF890" i="52" s="1"/>
  <c r="BP890" i="52"/>
  <c r="CN889" i="52"/>
  <c r="FE889" i="52" s="1"/>
  <c r="BO889" i="52"/>
  <c r="CG889" i="52" s="1"/>
  <c r="BS889" i="52"/>
  <c r="CQ889" i="52" s="1"/>
  <c r="EX889" i="52" s="1"/>
  <c r="BW889" i="52"/>
  <c r="DA889" i="52" s="1"/>
  <c r="CA889" i="52"/>
  <c r="DG889" i="52" s="1"/>
  <c r="BQ889" i="52"/>
  <c r="CM889" i="52" s="1"/>
  <c r="BU889" i="52"/>
  <c r="CL889" i="52" s="1"/>
  <c r="FF889" i="52" s="1"/>
  <c r="BY889" i="52"/>
  <c r="DH889" i="52" s="1"/>
  <c r="DS889" i="52" s="1"/>
  <c r="BR889" i="52"/>
  <c r="CS889" i="52" s="1"/>
  <c r="BV889" i="52"/>
  <c r="CZ889" i="52" s="1"/>
  <c r="DC889" i="52" s="1"/>
  <c r="BZ889" i="52"/>
  <c r="DI889" i="52" s="1"/>
  <c r="DT889" i="52" s="1"/>
  <c r="CN888" i="52"/>
  <c r="FE888" i="52" s="1"/>
  <c r="CC886" i="52"/>
  <c r="DD886" i="52" s="1"/>
  <c r="FP886" i="52" s="1"/>
  <c r="BT886" i="52"/>
  <c r="CR886" i="52" s="1"/>
  <c r="EZ886" i="52" s="1"/>
  <c r="CC884" i="52"/>
  <c r="CP882" i="52"/>
  <c r="FA882" i="52" s="1"/>
  <c r="CO882" i="52"/>
  <c r="FB882" i="52" s="1"/>
  <c r="CN882" i="52"/>
  <c r="FE882" i="52" s="1"/>
  <c r="CP887" i="52"/>
  <c r="FA887" i="52" s="1"/>
  <c r="CO887" i="52"/>
  <c r="FB887" i="52" s="1"/>
  <c r="CA886" i="52"/>
  <c r="DG886" i="52" s="1"/>
  <c r="BT885" i="52"/>
  <c r="CR885" i="52" s="1"/>
  <c r="EZ885" i="52" s="1"/>
  <c r="CN885" i="52"/>
  <c r="FE885" i="52" s="1"/>
  <c r="BP885" i="52"/>
  <c r="CH885" i="52" s="1"/>
  <c r="CK885" i="52" s="1"/>
  <c r="BX885" i="52"/>
  <c r="DE885" i="52" s="1"/>
  <c r="FQ885" i="52" s="1"/>
  <c r="BR886" i="52"/>
  <c r="CS886" i="52" s="1"/>
  <c r="BV886" i="52"/>
  <c r="CZ886" i="52" s="1"/>
  <c r="BZ886" i="52"/>
  <c r="DI886" i="52" s="1"/>
  <c r="DT886" i="52" s="1"/>
  <c r="BQ886" i="52"/>
  <c r="CM886" i="52" s="1"/>
  <c r="BU886" i="52"/>
  <c r="CL886" i="52" s="1"/>
  <c r="FF886" i="52" s="1"/>
  <c r="BY886" i="52"/>
  <c r="DH886" i="52" s="1"/>
  <c r="DS886" i="52" s="1"/>
  <c r="BR884" i="52"/>
  <c r="CS884" i="52" s="1"/>
  <c r="BV884" i="52"/>
  <c r="CZ884" i="52" s="1"/>
  <c r="DW884" i="52" s="1"/>
  <c r="BZ884" i="52"/>
  <c r="DI884" i="52" s="1"/>
  <c r="DT884" i="52" s="1"/>
  <c r="BQ884" i="52"/>
  <c r="CM884" i="52" s="1"/>
  <c r="BU884" i="52"/>
  <c r="CL884" i="52" s="1"/>
  <c r="FF884" i="52" s="1"/>
  <c r="BY884" i="52"/>
  <c r="DH884" i="52" s="1"/>
  <c r="DS884" i="52" s="1"/>
  <c r="BS884" i="52"/>
  <c r="CQ884" i="52" s="1"/>
  <c r="EX884" i="52" s="1"/>
  <c r="CA884" i="52"/>
  <c r="DG884" i="52" s="1"/>
  <c r="BO884" i="52"/>
  <c r="CG884" i="52" s="1"/>
  <c r="BW884" i="52"/>
  <c r="DA884" i="52" s="1"/>
  <c r="DX884" i="52" s="1"/>
  <c r="CP878" i="52"/>
  <c r="FA878" i="52" s="1"/>
  <c r="CO878" i="52"/>
  <c r="FB878" i="52" s="1"/>
  <c r="CN878" i="52"/>
  <c r="FE878" i="52" s="1"/>
  <c r="CA888" i="52"/>
  <c r="DG888" i="52" s="1"/>
  <c r="BV888" i="52"/>
  <c r="CZ888" i="52" s="1"/>
  <c r="BP888" i="52"/>
  <c r="CH888" i="52" s="1"/>
  <c r="BQ888" i="52"/>
  <c r="CM888" i="52" s="1"/>
  <c r="BU888" i="52"/>
  <c r="CL888" i="52" s="1"/>
  <c r="FF888" i="52" s="1"/>
  <c r="BY888" i="52"/>
  <c r="DH888" i="52" s="1"/>
  <c r="DS888" i="52" s="1"/>
  <c r="BX887" i="52"/>
  <c r="DE887" i="52" s="1"/>
  <c r="FQ887" i="52" s="1"/>
  <c r="BR887" i="52"/>
  <c r="CS887" i="52" s="1"/>
  <c r="BV887" i="52"/>
  <c r="CZ887" i="52" s="1"/>
  <c r="DW887" i="52" s="1"/>
  <c r="BZ887" i="52"/>
  <c r="DI887" i="52" s="1"/>
  <c r="DT887" i="52" s="1"/>
  <c r="BQ887" i="52"/>
  <c r="CM887" i="52" s="1"/>
  <c r="BU887" i="52"/>
  <c r="CL887" i="52" s="1"/>
  <c r="BY887" i="52"/>
  <c r="DH887" i="52" s="1"/>
  <c r="DS887" i="52" s="1"/>
  <c r="BW886" i="52"/>
  <c r="DA886" i="52" s="1"/>
  <c r="BO886" i="52"/>
  <c r="CG886" i="52" s="1"/>
  <c r="BW885" i="52"/>
  <c r="DA885" i="52" s="1"/>
  <c r="DX885" i="52" s="1"/>
  <c r="BP884" i="52"/>
  <c r="CH884" i="52" s="1"/>
  <c r="CP880" i="52"/>
  <c r="FA880" i="52" s="1"/>
  <c r="CO880" i="52"/>
  <c r="FB880" i="52" s="1"/>
  <c r="CN880" i="52"/>
  <c r="FE880" i="52" s="1"/>
  <c r="BR885" i="52"/>
  <c r="CS885" i="52" s="1"/>
  <c r="BV885" i="52"/>
  <c r="CZ885" i="52" s="1"/>
  <c r="BZ885" i="52"/>
  <c r="DI885" i="52" s="1"/>
  <c r="DT885" i="52" s="1"/>
  <c r="BQ885" i="52"/>
  <c r="CM885" i="52" s="1"/>
  <c r="BU885" i="52"/>
  <c r="CL885" i="52" s="1"/>
  <c r="BY885" i="52"/>
  <c r="DH885" i="52" s="1"/>
  <c r="DS885" i="52" s="1"/>
  <c r="BR883" i="52"/>
  <c r="CS883" i="52" s="1"/>
  <c r="BV883" i="52"/>
  <c r="CZ883" i="52" s="1"/>
  <c r="BZ883" i="52"/>
  <c r="DI883" i="52" s="1"/>
  <c r="DT883" i="52" s="1"/>
  <c r="BO883" i="52"/>
  <c r="CG883" i="52" s="1"/>
  <c r="BS883" i="52"/>
  <c r="CQ883" i="52" s="1"/>
  <c r="EX883" i="52" s="1"/>
  <c r="CA883" i="52"/>
  <c r="DG883" i="52" s="1"/>
  <c r="BQ883" i="52"/>
  <c r="CM883" i="52" s="1"/>
  <c r="BU883" i="52"/>
  <c r="CL883" i="52" s="1"/>
  <c r="FF883" i="52" s="1"/>
  <c r="BY883" i="52"/>
  <c r="DH883" i="52" s="1"/>
  <c r="DS883" i="52" s="1"/>
  <c r="BR881" i="52"/>
  <c r="CS881" i="52" s="1"/>
  <c r="BV881" i="52"/>
  <c r="CZ881" i="52" s="1"/>
  <c r="DW881" i="52" s="1"/>
  <c r="BZ881" i="52"/>
  <c r="DI881" i="52" s="1"/>
  <c r="DT881" i="52" s="1"/>
  <c r="BO881" i="52"/>
  <c r="CG881" i="52" s="1"/>
  <c r="BS881" i="52"/>
  <c r="CQ881" i="52" s="1"/>
  <c r="EX881" i="52" s="1"/>
  <c r="BW881" i="52"/>
  <c r="DA881" i="52" s="1"/>
  <c r="DX881" i="52" s="1"/>
  <c r="CA881" i="52"/>
  <c r="DG881" i="52" s="1"/>
  <c r="BQ881" i="52"/>
  <c r="CM881" i="52" s="1"/>
  <c r="BU881" i="52"/>
  <c r="CL881" i="52" s="1"/>
  <c r="FF881" i="52" s="1"/>
  <c r="BY881" i="52"/>
  <c r="DH881" i="52" s="1"/>
  <c r="DS881" i="52" s="1"/>
  <c r="BR879" i="52"/>
  <c r="CS879" i="52" s="1"/>
  <c r="BV879" i="52"/>
  <c r="CZ879" i="52" s="1"/>
  <c r="DW879" i="52" s="1"/>
  <c r="BZ879" i="52"/>
  <c r="DI879" i="52" s="1"/>
  <c r="DT879" i="52" s="1"/>
  <c r="BO879" i="52"/>
  <c r="CG879" i="52" s="1"/>
  <c r="BS879" i="52"/>
  <c r="CQ879" i="52" s="1"/>
  <c r="EX879" i="52" s="1"/>
  <c r="BW879" i="52"/>
  <c r="DA879" i="52" s="1"/>
  <c r="DX879" i="52" s="1"/>
  <c r="CA879" i="52"/>
  <c r="DG879" i="52" s="1"/>
  <c r="BQ879" i="52"/>
  <c r="CM879" i="52" s="1"/>
  <c r="BU879" i="52"/>
  <c r="CL879" i="52" s="1"/>
  <c r="FF879" i="52" s="1"/>
  <c r="BY879" i="52"/>
  <c r="DH879" i="52" s="1"/>
  <c r="DS879" i="52" s="1"/>
  <c r="BP877" i="52"/>
  <c r="CH877" i="52" s="1"/>
  <c r="BO871" i="52"/>
  <c r="CG871" i="52" s="1"/>
  <c r="BS871" i="52"/>
  <c r="CQ871" i="52" s="1"/>
  <c r="EX871" i="52" s="1"/>
  <c r="BW871" i="52"/>
  <c r="DA871" i="52" s="1"/>
  <c r="DX871" i="52" s="1"/>
  <c r="CA871" i="52"/>
  <c r="DG871" i="52" s="1"/>
  <c r="BQ871" i="52"/>
  <c r="CM871" i="52" s="1"/>
  <c r="BU871" i="52"/>
  <c r="CL871" i="52" s="1"/>
  <c r="FF871" i="52" s="1"/>
  <c r="BY871" i="52"/>
  <c r="DH871" i="52" s="1"/>
  <c r="DS871" i="52" s="1"/>
  <c r="BV871" i="52"/>
  <c r="CZ871" i="52" s="1"/>
  <c r="DW871" i="52" s="1"/>
  <c r="BP871" i="52"/>
  <c r="CH871" i="52" s="1"/>
  <c r="BX871" i="52"/>
  <c r="DE871" i="52" s="1"/>
  <c r="FQ871" i="52" s="1"/>
  <c r="BT871" i="52"/>
  <c r="CR871" i="52" s="1"/>
  <c r="EZ871" i="52" s="1"/>
  <c r="CC871" i="52"/>
  <c r="BR870" i="52"/>
  <c r="CS870" i="52" s="1"/>
  <c r="BV870" i="52"/>
  <c r="CZ870" i="52" s="1"/>
  <c r="DW870" i="52" s="1"/>
  <c r="BZ870" i="52"/>
  <c r="DI870" i="52" s="1"/>
  <c r="DT870" i="52" s="1"/>
  <c r="BO870" i="52"/>
  <c r="CG870" i="52" s="1"/>
  <c r="BS870" i="52"/>
  <c r="CQ870" i="52" s="1"/>
  <c r="EX870" i="52" s="1"/>
  <c r="BW870" i="52"/>
  <c r="DA870" i="52" s="1"/>
  <c r="DX870" i="52" s="1"/>
  <c r="CA870" i="52"/>
  <c r="DG870" i="52" s="1"/>
  <c r="BQ870" i="52"/>
  <c r="CM870" i="52" s="1"/>
  <c r="BU870" i="52"/>
  <c r="CL870" i="52" s="1"/>
  <c r="FF870" i="52" s="1"/>
  <c r="BY870" i="52"/>
  <c r="DH870" i="52" s="1"/>
  <c r="DS870" i="52" s="1"/>
  <c r="CC870" i="52"/>
  <c r="BP870" i="52"/>
  <c r="CH870" i="52" s="1"/>
  <c r="BX870" i="52"/>
  <c r="DE870" i="52" s="1"/>
  <c r="FQ870" i="52" s="1"/>
  <c r="BR866" i="52"/>
  <c r="CS866" i="52" s="1"/>
  <c r="BV866" i="52"/>
  <c r="CZ866" i="52" s="1"/>
  <c r="DW866" i="52" s="1"/>
  <c r="BZ866" i="52"/>
  <c r="DI866" i="52" s="1"/>
  <c r="DT866" i="52" s="1"/>
  <c r="BO866" i="52"/>
  <c r="CG866" i="52" s="1"/>
  <c r="BS866" i="52"/>
  <c r="CQ866" i="52" s="1"/>
  <c r="EX866" i="52" s="1"/>
  <c r="BW866" i="52"/>
  <c r="DA866" i="52" s="1"/>
  <c r="DX866" i="52" s="1"/>
  <c r="CA866" i="52"/>
  <c r="DG866" i="52" s="1"/>
  <c r="BQ866" i="52"/>
  <c r="CM866" i="52" s="1"/>
  <c r="BU866" i="52"/>
  <c r="CL866" i="52" s="1"/>
  <c r="FF866" i="52" s="1"/>
  <c r="BY866" i="52"/>
  <c r="DH866" i="52" s="1"/>
  <c r="DS866" i="52" s="1"/>
  <c r="CC866" i="52"/>
  <c r="BP866" i="52"/>
  <c r="CH866" i="52" s="1"/>
  <c r="BX866" i="52"/>
  <c r="DE866" i="52" s="1"/>
  <c r="FQ866" i="52" s="1"/>
  <c r="BQ875" i="52"/>
  <c r="CM875" i="52" s="1"/>
  <c r="BU875" i="52"/>
  <c r="CL875" i="52" s="1"/>
  <c r="FF875" i="52" s="1"/>
  <c r="BY875" i="52"/>
  <c r="DH875" i="52" s="1"/>
  <c r="DS875" i="52" s="1"/>
  <c r="BS875" i="52"/>
  <c r="CQ875" i="52" s="1"/>
  <c r="EX875" i="52" s="1"/>
  <c r="BX875" i="52"/>
  <c r="DE875" i="52" s="1"/>
  <c r="FQ875" i="52" s="1"/>
  <c r="BO875" i="52"/>
  <c r="CG875" i="52" s="1"/>
  <c r="BT875" i="52"/>
  <c r="CR875" i="52" s="1"/>
  <c r="EZ875" i="52" s="1"/>
  <c r="BZ875" i="52"/>
  <c r="DI875" i="52" s="1"/>
  <c r="DT875" i="52" s="1"/>
  <c r="BR875" i="52"/>
  <c r="CS875" i="52" s="1"/>
  <c r="BW875" i="52"/>
  <c r="DA875" i="52" s="1"/>
  <c r="DX875" i="52" s="1"/>
  <c r="CC875" i="52"/>
  <c r="BR873" i="52"/>
  <c r="CS873" i="52" s="1"/>
  <c r="BZ873" i="52"/>
  <c r="DI873" i="52" s="1"/>
  <c r="DT873" i="52" s="1"/>
  <c r="BT873" i="52"/>
  <c r="CR873" i="52" s="1"/>
  <c r="EZ873" i="52" s="1"/>
  <c r="BP873" i="52"/>
  <c r="CH873" i="52" s="1"/>
  <c r="BX873" i="52"/>
  <c r="DE873" i="52" s="1"/>
  <c r="FQ873" i="52" s="1"/>
  <c r="BP838" i="52"/>
  <c r="BT838" i="52"/>
  <c r="CR838" i="52" s="1"/>
  <c r="EZ838" i="52" s="1"/>
  <c r="BX838" i="52"/>
  <c r="DE838" i="52" s="1"/>
  <c r="FQ838" i="52" s="1"/>
  <c r="BQ838" i="52"/>
  <c r="CM838" i="52" s="1"/>
  <c r="BU838" i="52"/>
  <c r="CL838" i="52" s="1"/>
  <c r="BY838" i="52"/>
  <c r="DH838" i="52" s="1"/>
  <c r="DS838" i="52" s="1"/>
  <c r="BO838" i="52"/>
  <c r="CG838" i="52" s="1"/>
  <c r="BS838" i="52"/>
  <c r="CQ838" i="52" s="1"/>
  <c r="BW838" i="52"/>
  <c r="DA838" i="52" s="1"/>
  <c r="CA838" i="52"/>
  <c r="DG838" i="52" s="1"/>
  <c r="BV838" i="52"/>
  <c r="CZ838" i="52" s="1"/>
  <c r="BR838" i="52"/>
  <c r="CS838" i="52" s="1"/>
  <c r="BZ838" i="52"/>
  <c r="DI838" i="52" s="1"/>
  <c r="DT838" i="52" s="1"/>
  <c r="CP885" i="52"/>
  <c r="FA885" i="52" s="1"/>
  <c r="CO885" i="52"/>
  <c r="FB885" i="52" s="1"/>
  <c r="CP883" i="52"/>
  <c r="FA883" i="52" s="1"/>
  <c r="CO883" i="52"/>
  <c r="FB883" i="52" s="1"/>
  <c r="BR882" i="52"/>
  <c r="CS882" i="52" s="1"/>
  <c r="BV882" i="52"/>
  <c r="CZ882" i="52" s="1"/>
  <c r="DW882" i="52" s="1"/>
  <c r="BZ882" i="52"/>
  <c r="DI882" i="52" s="1"/>
  <c r="DT882" i="52" s="1"/>
  <c r="BO882" i="52"/>
  <c r="CG882" i="52" s="1"/>
  <c r="BS882" i="52"/>
  <c r="CQ882" i="52" s="1"/>
  <c r="EX882" i="52" s="1"/>
  <c r="BW882" i="52"/>
  <c r="DA882" i="52" s="1"/>
  <c r="CA882" i="52"/>
  <c r="DG882" i="52" s="1"/>
  <c r="BQ882" i="52"/>
  <c r="CM882" i="52" s="1"/>
  <c r="BU882" i="52"/>
  <c r="CL882" i="52" s="1"/>
  <c r="FF882" i="52" s="1"/>
  <c r="BY882" i="52"/>
  <c r="DH882" i="52" s="1"/>
  <c r="DS882" i="52" s="1"/>
  <c r="BR880" i="52"/>
  <c r="CS880" i="52" s="1"/>
  <c r="BV880" i="52"/>
  <c r="CZ880" i="52" s="1"/>
  <c r="DW880" i="52" s="1"/>
  <c r="BZ880" i="52"/>
  <c r="DI880" i="52" s="1"/>
  <c r="DT880" i="52" s="1"/>
  <c r="BO880" i="52"/>
  <c r="CG880" i="52" s="1"/>
  <c r="BS880" i="52"/>
  <c r="CQ880" i="52" s="1"/>
  <c r="BW880" i="52"/>
  <c r="DA880" i="52" s="1"/>
  <c r="DX880" i="52" s="1"/>
  <c r="CA880" i="52"/>
  <c r="DG880" i="52" s="1"/>
  <c r="BQ880" i="52"/>
  <c r="CM880" i="52" s="1"/>
  <c r="BU880" i="52"/>
  <c r="CL880" i="52" s="1"/>
  <c r="FF880" i="52" s="1"/>
  <c r="BY880" i="52"/>
  <c r="DH880" i="52" s="1"/>
  <c r="DS880" i="52" s="1"/>
  <c r="BR878" i="52"/>
  <c r="CS878" i="52" s="1"/>
  <c r="BV878" i="52"/>
  <c r="CZ878" i="52" s="1"/>
  <c r="DW878" i="52" s="1"/>
  <c r="EF878" i="52" s="1"/>
  <c r="BZ878" i="52"/>
  <c r="DI878" i="52" s="1"/>
  <c r="DT878" i="52" s="1"/>
  <c r="BO878" i="52"/>
  <c r="CG878" i="52" s="1"/>
  <c r="BS878" i="52"/>
  <c r="CQ878" i="52" s="1"/>
  <c r="EX878" i="52" s="1"/>
  <c r="BW878" i="52"/>
  <c r="DA878" i="52" s="1"/>
  <c r="DX878" i="52" s="1"/>
  <c r="CA878" i="52"/>
  <c r="DG878" i="52" s="1"/>
  <c r="BQ878" i="52"/>
  <c r="CM878" i="52" s="1"/>
  <c r="BU878" i="52"/>
  <c r="CL878" i="52" s="1"/>
  <c r="FF878" i="52" s="1"/>
  <c r="BY878" i="52"/>
  <c r="DH878" i="52" s="1"/>
  <c r="DS878" i="52" s="1"/>
  <c r="BQ876" i="52"/>
  <c r="CM876" i="52" s="1"/>
  <c r="BU876" i="52"/>
  <c r="CL876" i="52" s="1"/>
  <c r="FF876" i="52" s="1"/>
  <c r="BY876" i="52"/>
  <c r="DH876" i="52" s="1"/>
  <c r="DS876" i="52" s="1"/>
  <c r="BS876" i="52"/>
  <c r="CQ876" i="52" s="1"/>
  <c r="EX876" i="52" s="1"/>
  <c r="BX876" i="52"/>
  <c r="DE876" i="52"/>
  <c r="FQ876" i="52" s="1"/>
  <c r="BO876" i="52"/>
  <c r="CG876" i="52" s="1"/>
  <c r="BT876" i="52"/>
  <c r="CR876" i="52" s="1"/>
  <c r="BZ876" i="52"/>
  <c r="DI876" i="52" s="1"/>
  <c r="DT876" i="52" s="1"/>
  <c r="BR876" i="52"/>
  <c r="CS876" i="52" s="1"/>
  <c r="BW876" i="52"/>
  <c r="DA876" i="52" s="1"/>
  <c r="DX876" i="52" s="1"/>
  <c r="CC876" i="52"/>
  <c r="BP875" i="52"/>
  <c r="BR868" i="52"/>
  <c r="CS868" i="52" s="1"/>
  <c r="BV868" i="52"/>
  <c r="CZ868" i="52" s="1"/>
  <c r="DW868" i="52" s="1"/>
  <c r="EF868" i="52" s="1"/>
  <c r="BZ868" i="52"/>
  <c r="DI868" i="52" s="1"/>
  <c r="DT868" i="52" s="1"/>
  <c r="BO868" i="52"/>
  <c r="CG868" i="52" s="1"/>
  <c r="BS868" i="52"/>
  <c r="CQ868" i="52" s="1"/>
  <c r="EX868" i="52" s="1"/>
  <c r="BW868" i="52"/>
  <c r="DA868" i="52" s="1"/>
  <c r="DX868" i="52" s="1"/>
  <c r="CA868" i="52"/>
  <c r="DG868" i="52" s="1"/>
  <c r="BQ868" i="52"/>
  <c r="CM868" i="52" s="1"/>
  <c r="BU868" i="52"/>
  <c r="CL868" i="52" s="1"/>
  <c r="FF868" i="52" s="1"/>
  <c r="BY868" i="52"/>
  <c r="DH868" i="52" s="1"/>
  <c r="DS868" i="52" s="1"/>
  <c r="CC868" i="52"/>
  <c r="CW868" i="52" s="1"/>
  <c r="BP868" i="52"/>
  <c r="CH868" i="52" s="1"/>
  <c r="BX868" i="52"/>
  <c r="DE868" i="52" s="1"/>
  <c r="FQ868" i="52" s="1"/>
  <c r="CP867" i="52"/>
  <c r="FA867" i="52" s="1"/>
  <c r="CO867" i="52"/>
  <c r="FB867" i="52"/>
  <c r="CN867" i="52"/>
  <c r="FE867" i="52" s="1"/>
  <c r="BQ877" i="52"/>
  <c r="CM877" i="52" s="1"/>
  <c r="FD877" i="52" s="1"/>
  <c r="BU877" i="52"/>
  <c r="CL877" i="52" s="1"/>
  <c r="FF877" i="52" s="1"/>
  <c r="BY877" i="52"/>
  <c r="DH877" i="52" s="1"/>
  <c r="DS877" i="52" s="1"/>
  <c r="BS877" i="52"/>
  <c r="CQ877" i="52" s="1"/>
  <c r="EX877" i="52" s="1"/>
  <c r="BX877" i="52"/>
  <c r="DE877" i="52" s="1"/>
  <c r="FQ877" i="52" s="1"/>
  <c r="BO877" i="52"/>
  <c r="CG877" i="52" s="1"/>
  <c r="BT877" i="52"/>
  <c r="CR877" i="52" s="1"/>
  <c r="BZ877" i="52"/>
  <c r="DI877" i="52"/>
  <c r="DT877" i="52" s="1"/>
  <c r="BR877" i="52"/>
  <c r="CS877" i="52" s="1"/>
  <c r="BW877" i="52"/>
  <c r="DA877" i="52" s="1"/>
  <c r="DX877" i="52" s="1"/>
  <c r="CC877" i="52"/>
  <c r="BW874" i="52"/>
  <c r="DA874" i="52" s="1"/>
  <c r="BO874" i="52"/>
  <c r="CG874" i="52" s="1"/>
  <c r="BQ874" i="52"/>
  <c r="CM874" i="52" s="1"/>
  <c r="BU874" i="52"/>
  <c r="CL874" i="52"/>
  <c r="BY874" i="52"/>
  <c r="DH874" i="52" s="1"/>
  <c r="DS874" i="52" s="1"/>
  <c r="CP865" i="52"/>
  <c r="FA865" i="52" s="1"/>
  <c r="BP862" i="52"/>
  <c r="BX862" i="52"/>
  <c r="DE862" i="52" s="1"/>
  <c r="FQ862" i="52" s="1"/>
  <c r="BQ862" i="52"/>
  <c r="CM862" i="52" s="1"/>
  <c r="BY862" i="52"/>
  <c r="DH862" i="52" s="1"/>
  <c r="DS862" i="52" s="1"/>
  <c r="BT860" i="52"/>
  <c r="CR860" i="52"/>
  <c r="EZ860" i="52" s="1"/>
  <c r="BX860" i="52"/>
  <c r="DE860" i="52" s="1"/>
  <c r="FQ860" i="52" s="1"/>
  <c r="CO873" i="52"/>
  <c r="FB873" i="52" s="1"/>
  <c r="BO872" i="52"/>
  <c r="CG872" i="52" s="1"/>
  <c r="BS872" i="52"/>
  <c r="CQ872" i="52" s="1"/>
  <c r="EX872" i="52" s="1"/>
  <c r="BW872" i="52"/>
  <c r="DA872" i="52" s="1"/>
  <c r="DX872" i="52" s="1"/>
  <c r="CA872" i="52"/>
  <c r="DG872" i="52"/>
  <c r="BQ872" i="52"/>
  <c r="CM872" i="52" s="1"/>
  <c r="BU872" i="52"/>
  <c r="CL872" i="52" s="1"/>
  <c r="BY872" i="52"/>
  <c r="DH872" i="52" s="1"/>
  <c r="DS872" i="52" s="1"/>
  <c r="BP864" i="52"/>
  <c r="CH864" i="52" s="1"/>
  <c r="BX864" i="52"/>
  <c r="DE864" i="52" s="1"/>
  <c r="FQ864" i="52" s="1"/>
  <c r="BQ864" i="52"/>
  <c r="CM864" i="52" s="1"/>
  <c r="BY864" i="52"/>
  <c r="DH864" i="52" s="1"/>
  <c r="DS864" i="52" s="1"/>
  <c r="BU859" i="52"/>
  <c r="CL859" i="52" s="1"/>
  <c r="BV859" i="52"/>
  <c r="CZ859" i="52" s="1"/>
  <c r="BY859" i="52"/>
  <c r="DH859" i="52" s="1"/>
  <c r="DS859" i="52" s="1"/>
  <c r="BQ859" i="52"/>
  <c r="CM859" i="52" s="1"/>
  <c r="BU858" i="52"/>
  <c r="CL858" i="52" s="1"/>
  <c r="BV858" i="52"/>
  <c r="CZ858" i="52" s="1"/>
  <c r="BY858" i="52"/>
  <c r="DH858" i="52" s="1"/>
  <c r="DS858" i="52" s="1"/>
  <c r="BQ858" i="52"/>
  <c r="CM858" i="52" s="1"/>
  <c r="BU857" i="52"/>
  <c r="CL857" i="52" s="1"/>
  <c r="BV857" i="52"/>
  <c r="CZ857" i="52" s="1"/>
  <c r="BY857" i="52"/>
  <c r="DH857" i="52" s="1"/>
  <c r="DS857" i="52" s="1"/>
  <c r="BQ857" i="52"/>
  <c r="CM857" i="52" s="1"/>
  <c r="BU856" i="52"/>
  <c r="CL856" i="52" s="1"/>
  <c r="FF856" i="52" s="1"/>
  <c r="BV856" i="52"/>
  <c r="CZ856" i="52" s="1"/>
  <c r="BY856" i="52"/>
  <c r="DH856" i="52" s="1"/>
  <c r="DS856" i="52" s="1"/>
  <c r="BQ856" i="52"/>
  <c r="CM856" i="52"/>
  <c r="BP855" i="52"/>
  <c r="BT855" i="52"/>
  <c r="CR855" i="52" s="1"/>
  <c r="EZ855" i="52" s="1"/>
  <c r="BX855" i="52"/>
  <c r="DE855" i="52" s="1"/>
  <c r="FQ855" i="52" s="1"/>
  <c r="BO855" i="52"/>
  <c r="CG855" i="52" s="1"/>
  <c r="BU855" i="52"/>
  <c r="CL855" i="52" s="1"/>
  <c r="BZ855" i="52"/>
  <c r="DI855" i="52" s="1"/>
  <c r="DT855" i="52" s="1"/>
  <c r="BS855" i="52"/>
  <c r="CQ855" i="52" s="1"/>
  <c r="EX855" i="52" s="1"/>
  <c r="BY855" i="52"/>
  <c r="DH855" i="52" s="1"/>
  <c r="DS855" i="52" s="1"/>
  <c r="BQ855" i="52"/>
  <c r="CM855" i="52" s="1"/>
  <c r="CA855" i="52"/>
  <c r="DG855" i="52" s="1"/>
  <c r="BW855" i="52"/>
  <c r="DA855" i="52" s="1"/>
  <c r="BR855" i="52"/>
  <c r="CS855" i="52" s="1"/>
  <c r="BV855" i="52"/>
  <c r="CZ855" i="52" s="1"/>
  <c r="BX874" i="52"/>
  <c r="DE874" i="52" s="1"/>
  <c r="FQ874" i="52" s="1"/>
  <c r="BS874" i="52"/>
  <c r="CQ874" i="52" s="1"/>
  <c r="BO873" i="52"/>
  <c r="CG873" i="52" s="1"/>
  <c r="BS873" i="52"/>
  <c r="CQ873" i="52" s="1"/>
  <c r="EX873" i="52" s="1"/>
  <c r="BW873" i="52"/>
  <c r="DA873" i="52" s="1"/>
  <c r="DX873" i="52" s="1"/>
  <c r="CA873" i="52"/>
  <c r="DG873" i="52" s="1"/>
  <c r="BQ873" i="52"/>
  <c r="CM873" i="52" s="1"/>
  <c r="BU873" i="52"/>
  <c r="CL873" i="52" s="1"/>
  <c r="BY873" i="52"/>
  <c r="DH873" i="52" s="1"/>
  <c r="DS873" i="52" s="1"/>
  <c r="BX872" i="52"/>
  <c r="DE872" i="52"/>
  <c r="FQ872" i="52" s="1"/>
  <c r="BP872" i="52"/>
  <c r="BR869" i="52"/>
  <c r="CS869" i="52" s="1"/>
  <c r="EY869" i="52" s="1"/>
  <c r="BV869" i="52"/>
  <c r="CZ869" i="52" s="1"/>
  <c r="DW869" i="52" s="1"/>
  <c r="BZ869" i="52"/>
  <c r="DI869" i="52" s="1"/>
  <c r="DT869" i="52" s="1"/>
  <c r="BO869" i="52"/>
  <c r="CG869" i="52" s="1"/>
  <c r="BS869" i="52"/>
  <c r="CQ869" i="52" s="1"/>
  <c r="EX869" i="52" s="1"/>
  <c r="BW869" i="52"/>
  <c r="DA869" i="52" s="1"/>
  <c r="DX869" i="52" s="1"/>
  <c r="CA869" i="52"/>
  <c r="DG869" i="52" s="1"/>
  <c r="BQ869" i="52"/>
  <c r="CM869" i="52" s="1"/>
  <c r="BU869" i="52"/>
  <c r="CL869" i="52" s="1"/>
  <c r="FF869" i="52" s="1"/>
  <c r="BY869" i="52"/>
  <c r="DH869" i="52" s="1"/>
  <c r="BR867" i="52"/>
  <c r="CS867" i="52" s="1"/>
  <c r="BV867" i="52"/>
  <c r="CZ867" i="52" s="1"/>
  <c r="DW867" i="52" s="1"/>
  <c r="BZ867" i="52"/>
  <c r="DI867" i="52" s="1"/>
  <c r="DT867" i="52" s="1"/>
  <c r="BO867" i="52"/>
  <c r="CG867" i="52" s="1"/>
  <c r="BS867" i="52"/>
  <c r="CQ867" i="52" s="1"/>
  <c r="EX867" i="52" s="1"/>
  <c r="BW867" i="52"/>
  <c r="DA867" i="52" s="1"/>
  <c r="DX867" i="52" s="1"/>
  <c r="CA867" i="52"/>
  <c r="DG867" i="52" s="1"/>
  <c r="BQ867" i="52"/>
  <c r="CM867" i="52" s="1"/>
  <c r="BU867" i="52"/>
  <c r="CL867" i="52" s="1"/>
  <c r="FF867" i="52" s="1"/>
  <c r="BY867" i="52"/>
  <c r="DH867" i="52" s="1"/>
  <c r="DS867" i="52" s="1"/>
  <c r="CO865" i="52"/>
  <c r="FB865" i="52" s="1"/>
  <c r="BU864" i="52"/>
  <c r="CL864" i="52" s="1"/>
  <c r="FF864" i="52" s="1"/>
  <c r="BY860" i="52"/>
  <c r="DH860" i="52" s="1"/>
  <c r="DS860" i="52" s="1"/>
  <c r="BY865" i="52"/>
  <c r="DH865" i="52" s="1"/>
  <c r="DS865" i="52" s="1"/>
  <c r="BT865" i="52"/>
  <c r="CR865" i="52" s="1"/>
  <c r="EZ865" i="52" s="1"/>
  <c r="BO865" i="52"/>
  <c r="CG865" i="52" s="1"/>
  <c r="BY863" i="52"/>
  <c r="DH863" i="52" s="1"/>
  <c r="DS863" i="52" s="1"/>
  <c r="BQ863" i="52"/>
  <c r="CM863" i="52" s="1"/>
  <c r="BO863" i="52"/>
  <c r="CG863" i="52" s="1"/>
  <c r="BS863" i="52"/>
  <c r="CQ863" i="52" s="1"/>
  <c r="EX863" i="52" s="1"/>
  <c r="BW863" i="52"/>
  <c r="DA863" i="52"/>
  <c r="DX863" i="52" s="1"/>
  <c r="CA863" i="52"/>
  <c r="DG863" i="52" s="1"/>
  <c r="BR863" i="52"/>
  <c r="CS863" i="52" s="1"/>
  <c r="BV863" i="52"/>
  <c r="CZ863" i="52" s="1"/>
  <c r="DW863" i="52" s="1"/>
  <c r="BZ863" i="52"/>
  <c r="DI863" i="52" s="1"/>
  <c r="DT863" i="52" s="1"/>
  <c r="BY861" i="52"/>
  <c r="DH861" i="52" s="1"/>
  <c r="DS861" i="52" s="1"/>
  <c r="BQ861" i="52"/>
  <c r="CM861" i="52" s="1"/>
  <c r="BO861" i="52"/>
  <c r="CG861" i="52" s="1"/>
  <c r="BS861" i="52"/>
  <c r="CQ861" i="52" s="1"/>
  <c r="EX861" i="52" s="1"/>
  <c r="BW861" i="52"/>
  <c r="DA861" i="52" s="1"/>
  <c r="DX861" i="52" s="1"/>
  <c r="CA861" i="52"/>
  <c r="DG861" i="52" s="1"/>
  <c r="BR861" i="52"/>
  <c r="CS861" i="52" s="1"/>
  <c r="BV861" i="52"/>
  <c r="CZ861" i="52" s="1"/>
  <c r="DW861" i="52" s="1"/>
  <c r="BZ861" i="52"/>
  <c r="DI861" i="52" s="1"/>
  <c r="DT861" i="52" s="1"/>
  <c r="CA865" i="52"/>
  <c r="DG865" i="52" s="1"/>
  <c r="BW865" i="52"/>
  <c r="DA865" i="52" s="1"/>
  <c r="DX865" i="52" s="1"/>
  <c r="BO864" i="52"/>
  <c r="CG864" i="52" s="1"/>
  <c r="BS864" i="52"/>
  <c r="CQ864" i="52" s="1"/>
  <c r="EX864" i="52" s="1"/>
  <c r="BW864" i="52"/>
  <c r="DA864" i="52" s="1"/>
  <c r="DX864" i="52" s="1"/>
  <c r="CA864" i="52"/>
  <c r="DG864" i="52" s="1"/>
  <c r="BR864" i="52"/>
  <c r="CS864" i="52" s="1"/>
  <c r="BV864" i="52"/>
  <c r="CZ864" i="52" s="1"/>
  <c r="DW864" i="52" s="1"/>
  <c r="BZ864" i="52"/>
  <c r="DI864" i="52" s="1"/>
  <c r="DT864" i="52" s="1"/>
  <c r="BO862" i="52"/>
  <c r="CG862" i="52" s="1"/>
  <c r="BS862" i="52"/>
  <c r="CQ862" i="52" s="1"/>
  <c r="BW862" i="52"/>
  <c r="DA862" i="52" s="1"/>
  <c r="CA862" i="52"/>
  <c r="DG862" i="52" s="1"/>
  <c r="BR862" i="52"/>
  <c r="CS862" i="52" s="1"/>
  <c r="BV862" i="52"/>
  <c r="CZ862" i="52" s="1"/>
  <c r="DW862" i="52" s="1"/>
  <c r="BZ862" i="52"/>
  <c r="DI862" i="52" s="1"/>
  <c r="DT862" i="52" s="1"/>
  <c r="BQ860" i="52"/>
  <c r="CM860" i="52" s="1"/>
  <c r="BV860" i="52"/>
  <c r="CZ860" i="52" s="1"/>
  <c r="DC860" i="52" s="1"/>
  <c r="BR859" i="52"/>
  <c r="CS859" i="52" s="1"/>
  <c r="CW859" i="52" s="1"/>
  <c r="BR858" i="52"/>
  <c r="CS858" i="52" s="1"/>
  <c r="BR857" i="52"/>
  <c r="CS857" i="52" s="1"/>
  <c r="BR856" i="52"/>
  <c r="CS856" i="52" s="1"/>
  <c r="CP852" i="52"/>
  <c r="FA852" i="52" s="1"/>
  <c r="CN852" i="52"/>
  <c r="FE852" i="52" s="1"/>
  <c r="BR865" i="52"/>
  <c r="CS865" i="52" s="1"/>
  <c r="BV865" i="52"/>
  <c r="CZ865" i="52" s="1"/>
  <c r="DW865" i="52" s="1"/>
  <c r="BP860" i="52"/>
  <c r="CH860" i="52" s="1"/>
  <c r="CK860" i="52" s="1"/>
  <c r="BZ860" i="52"/>
  <c r="DI860" i="52" s="1"/>
  <c r="DT860" i="52" s="1"/>
  <c r="BU860" i="52"/>
  <c r="CL860" i="52" s="1"/>
  <c r="FF860" i="52" s="1"/>
  <c r="BZ859" i="52"/>
  <c r="DI859" i="52" s="1"/>
  <c r="DT859" i="52" s="1"/>
  <c r="BO859" i="52"/>
  <c r="CG859" i="52" s="1"/>
  <c r="BZ858" i="52"/>
  <c r="DI858" i="52" s="1"/>
  <c r="DT858" i="52" s="1"/>
  <c r="BO858" i="52"/>
  <c r="CG858" i="52" s="1"/>
  <c r="BZ857" i="52"/>
  <c r="DI857" i="52" s="1"/>
  <c r="DT857" i="52" s="1"/>
  <c r="BO857" i="52"/>
  <c r="CG857" i="52" s="1"/>
  <c r="BZ856" i="52"/>
  <c r="DI856" i="52" s="1"/>
  <c r="DT856" i="52" s="1"/>
  <c r="BO856" i="52"/>
  <c r="CG856" i="52" s="1"/>
  <c r="BQ845" i="52"/>
  <c r="CM845" i="52" s="1"/>
  <c r="BU845" i="52"/>
  <c r="CL845" i="52" s="1"/>
  <c r="FF845" i="52" s="1"/>
  <c r="BY845" i="52"/>
  <c r="DH845" i="52" s="1"/>
  <c r="DS845" i="52" s="1"/>
  <c r="BS845" i="52"/>
  <c r="CQ845" i="52" s="1"/>
  <c r="EX845" i="52" s="1"/>
  <c r="BX845" i="52"/>
  <c r="DE845" i="52" s="1"/>
  <c r="FQ845" i="52" s="1"/>
  <c r="BO845" i="52"/>
  <c r="CG845" i="52" s="1"/>
  <c r="BT845" i="52"/>
  <c r="CR845" i="52" s="1"/>
  <c r="EZ845" i="52" s="1"/>
  <c r="BZ845" i="52"/>
  <c r="DI845" i="52" s="1"/>
  <c r="DT845" i="52" s="1"/>
  <c r="BV845" i="52"/>
  <c r="CZ845" i="52" s="1"/>
  <c r="DW845" i="52" s="1"/>
  <c r="BW845" i="52"/>
  <c r="DA845" i="52" s="1"/>
  <c r="DX845" i="52" s="1"/>
  <c r="CC845" i="52"/>
  <c r="CA845" i="52"/>
  <c r="DG845" i="52" s="1"/>
  <c r="BO860" i="52"/>
  <c r="CG860" i="52" s="1"/>
  <c r="BS860" i="52"/>
  <c r="CQ860" i="52" s="1"/>
  <c r="EX860" i="52" s="1"/>
  <c r="BW860" i="52"/>
  <c r="DA860" i="52" s="1"/>
  <c r="CA860" i="52"/>
  <c r="DG860" i="52" s="1"/>
  <c r="BP859" i="52"/>
  <c r="CH859" i="52"/>
  <c r="CK859" i="52" s="1"/>
  <c r="BT859" i="52"/>
  <c r="CR859" i="52" s="1"/>
  <c r="EZ859" i="52" s="1"/>
  <c r="BX859" i="52"/>
  <c r="DE859" i="52" s="1"/>
  <c r="FQ859" i="52" s="1"/>
  <c r="BP858" i="52"/>
  <c r="CH858" i="52" s="1"/>
  <c r="CK858" i="52" s="1"/>
  <c r="BT858" i="52"/>
  <c r="CR858" i="52" s="1"/>
  <c r="EZ858" i="52" s="1"/>
  <c r="BX858" i="52"/>
  <c r="DE858" i="52" s="1"/>
  <c r="FQ858" i="52" s="1"/>
  <c r="BP857" i="52"/>
  <c r="BT857" i="52"/>
  <c r="CR857" i="52"/>
  <c r="EZ857" i="52" s="1"/>
  <c r="BX857" i="52"/>
  <c r="DE857" i="52" s="1"/>
  <c r="FQ857" i="52" s="1"/>
  <c r="BP856" i="52"/>
  <c r="BT856" i="52"/>
  <c r="CR856" i="52" s="1"/>
  <c r="EZ856" i="52" s="1"/>
  <c r="BX856" i="52"/>
  <c r="DE856" i="52" s="1"/>
  <c r="FQ856" i="52" s="1"/>
  <c r="BP854" i="52"/>
  <c r="BT854" i="52"/>
  <c r="CR854" i="52" s="1"/>
  <c r="BX854" i="52"/>
  <c r="DE854" i="52" s="1"/>
  <c r="FQ854" i="52" s="1"/>
  <c r="BO854" i="52"/>
  <c r="CG854" i="52" s="1"/>
  <c r="BU854" i="52"/>
  <c r="CL854" i="52" s="1"/>
  <c r="BZ854" i="52"/>
  <c r="DI854" i="52" s="1"/>
  <c r="DT854" i="52" s="1"/>
  <c r="BS854" i="52"/>
  <c r="CQ854" i="52" s="1"/>
  <c r="BY854" i="52"/>
  <c r="DH854" i="52" s="1"/>
  <c r="DS854" i="52" s="1"/>
  <c r="BR850" i="52"/>
  <c r="CS850" i="52" s="1"/>
  <c r="BV850" i="52"/>
  <c r="CZ850" i="52" s="1"/>
  <c r="DW850" i="52" s="1"/>
  <c r="BZ850" i="52"/>
  <c r="DI850" i="52" s="1"/>
  <c r="DT850" i="52" s="1"/>
  <c r="BO850" i="52"/>
  <c r="CG850" i="52" s="1"/>
  <c r="BS850" i="52"/>
  <c r="CQ850" i="52"/>
  <c r="EX850" i="52" s="1"/>
  <c r="BW850" i="52"/>
  <c r="DA850" i="52" s="1"/>
  <c r="DX850" i="52" s="1"/>
  <c r="CA850" i="52"/>
  <c r="DG850" i="52" s="1"/>
  <c r="BP850" i="52"/>
  <c r="CH850" i="52" s="1"/>
  <c r="BX850" i="52"/>
  <c r="DE850" i="52" s="1"/>
  <c r="FQ850" i="52" s="1"/>
  <c r="BU850" i="52"/>
  <c r="CL850" i="52" s="1"/>
  <c r="FF850" i="52" s="1"/>
  <c r="CC850" i="52"/>
  <c r="BY850" i="52"/>
  <c r="DH850" i="52" s="1"/>
  <c r="DS850" i="52" s="1"/>
  <c r="CA859" i="52"/>
  <c r="DG859" i="52" s="1"/>
  <c r="BW859" i="52"/>
  <c r="DA859" i="52" s="1"/>
  <c r="BS859" i="52"/>
  <c r="CQ859" i="52" s="1"/>
  <c r="EX859" i="52" s="1"/>
  <c r="CA858" i="52"/>
  <c r="DG858" i="52" s="1"/>
  <c r="BW858" i="52"/>
  <c r="DA858" i="52" s="1"/>
  <c r="BS858" i="52"/>
  <c r="CQ858" i="52" s="1"/>
  <c r="EX858" i="52" s="1"/>
  <c r="CA857" i="52"/>
  <c r="DG857" i="52" s="1"/>
  <c r="BW857" i="52"/>
  <c r="DA857" i="52" s="1"/>
  <c r="BS857" i="52"/>
  <c r="CQ857" i="52" s="1"/>
  <c r="EX857" i="52" s="1"/>
  <c r="CA856" i="52"/>
  <c r="DG856" i="52" s="1"/>
  <c r="BW856" i="52"/>
  <c r="DA856" i="52" s="1"/>
  <c r="BS856" i="52"/>
  <c r="CQ856" i="52" s="1"/>
  <c r="BR852" i="52"/>
  <c r="CS852" i="52" s="1"/>
  <c r="BV852" i="52"/>
  <c r="CZ852" i="52" s="1"/>
  <c r="BZ852" i="52"/>
  <c r="DI852" i="52" s="1"/>
  <c r="DT852" i="52" s="1"/>
  <c r="BO852" i="52"/>
  <c r="CG852" i="52" s="1"/>
  <c r="BS852" i="52"/>
  <c r="CQ852" i="52"/>
  <c r="BW852" i="52"/>
  <c r="DA852" i="52" s="1"/>
  <c r="DX852" i="52" s="1"/>
  <c r="CA852" i="52"/>
  <c r="DG852" i="52" s="1"/>
  <c r="BP852" i="52"/>
  <c r="BX852" i="52"/>
  <c r="DE852" i="52" s="1"/>
  <c r="FQ852" i="52" s="1"/>
  <c r="BU852" i="52"/>
  <c r="CL852" i="52" s="1"/>
  <c r="FF852" i="52" s="1"/>
  <c r="BO848" i="52"/>
  <c r="CG848" i="52" s="1"/>
  <c r="BT848" i="52"/>
  <c r="CR848" i="52" s="1"/>
  <c r="CX848" i="52" s="1"/>
  <c r="EW848" i="52" s="1"/>
  <c r="BY848" i="52"/>
  <c r="DH848" i="52" s="1"/>
  <c r="DS848" i="52" s="1"/>
  <c r="BP848" i="52"/>
  <c r="BU848" i="52"/>
  <c r="CL848" i="52" s="1"/>
  <c r="CA848" i="52"/>
  <c r="DG848" i="52" s="1"/>
  <c r="BQ848" i="52"/>
  <c r="CM848" i="52" s="1"/>
  <c r="BX848" i="52"/>
  <c r="DE848" i="52" s="1"/>
  <c r="FQ848" i="52" s="1"/>
  <c r="CP847" i="52"/>
  <c r="FA847" i="52"/>
  <c r="CN847" i="52"/>
  <c r="FE847" i="52" s="1"/>
  <c r="CO852" i="52"/>
  <c r="FB852" i="52" s="1"/>
  <c r="BP847" i="52"/>
  <c r="BX847" i="52"/>
  <c r="DE847" i="52" s="1"/>
  <c r="FQ847" i="52" s="1"/>
  <c r="BQ847" i="52"/>
  <c r="CM847" i="52" s="1"/>
  <c r="BY847" i="52"/>
  <c r="DH847" i="52" s="1"/>
  <c r="DS847" i="52" s="1"/>
  <c r="BT847" i="52"/>
  <c r="CR847" i="52" s="1"/>
  <c r="EZ847" i="52" s="1"/>
  <c r="BR853" i="52"/>
  <c r="CS853" i="52" s="1"/>
  <c r="EY853" i="52" s="1"/>
  <c r="BV853" i="52"/>
  <c r="CZ853" i="52" s="1"/>
  <c r="DW853" i="52" s="1"/>
  <c r="BZ853" i="52"/>
  <c r="DI853" i="52" s="1"/>
  <c r="DT853" i="52" s="1"/>
  <c r="BO853" i="52"/>
  <c r="CG853" i="52" s="1"/>
  <c r="BS853" i="52"/>
  <c r="CQ853" i="52" s="1"/>
  <c r="BW853" i="52"/>
  <c r="DA853" i="52" s="1"/>
  <c r="CA853" i="52"/>
  <c r="DG853" i="52"/>
  <c r="BR851" i="52"/>
  <c r="CS851" i="52" s="1"/>
  <c r="BV851" i="52"/>
  <c r="CZ851" i="52" s="1"/>
  <c r="DW851" i="52" s="1"/>
  <c r="BZ851" i="52"/>
  <c r="DI851" i="52" s="1"/>
  <c r="DT851" i="52" s="1"/>
  <c r="BO851" i="52"/>
  <c r="CG851" i="52" s="1"/>
  <c r="BS851" i="52"/>
  <c r="CQ851" i="52" s="1"/>
  <c r="BW851" i="52"/>
  <c r="DA851" i="52" s="1"/>
  <c r="DX851" i="52" s="1"/>
  <c r="CA851" i="52"/>
  <c r="DG851" i="52" s="1"/>
  <c r="BR849" i="52"/>
  <c r="CS849" i="52" s="1"/>
  <c r="BV849" i="52"/>
  <c r="CZ849" i="52" s="1"/>
  <c r="DW849" i="52" s="1"/>
  <c r="BZ849" i="52"/>
  <c r="DI849" i="52" s="1"/>
  <c r="DT849" i="52" s="1"/>
  <c r="BO849" i="52"/>
  <c r="CG849" i="52" s="1"/>
  <c r="BS849" i="52"/>
  <c r="CQ849" i="52" s="1"/>
  <c r="EX849" i="52" s="1"/>
  <c r="BW849" i="52"/>
  <c r="DA849" i="52" s="1"/>
  <c r="DX849" i="52" s="1"/>
  <c r="CA849" i="52"/>
  <c r="DG849" i="52" s="1"/>
  <c r="BR846" i="52"/>
  <c r="CS846" i="52" s="1"/>
  <c r="BV846" i="52"/>
  <c r="CZ846" i="52" s="1"/>
  <c r="DW846" i="52" s="1"/>
  <c r="BZ846" i="52"/>
  <c r="DI846" i="52" s="1"/>
  <c r="DT846" i="52" s="1"/>
  <c r="BO846" i="52"/>
  <c r="CG846" i="52" s="1"/>
  <c r="BS846" i="52"/>
  <c r="CQ846" i="52" s="1"/>
  <c r="EX846" i="52" s="1"/>
  <c r="BW846" i="52"/>
  <c r="DA846" i="52" s="1"/>
  <c r="DX846" i="52" s="1"/>
  <c r="CA846" i="52"/>
  <c r="DG846" i="52" s="1"/>
  <c r="BT846" i="52"/>
  <c r="CR846" i="52" s="1"/>
  <c r="EZ846" i="52" s="1"/>
  <c r="CC846" i="52"/>
  <c r="BU846" i="52"/>
  <c r="CL846" i="52" s="1"/>
  <c r="FF846" i="52" s="1"/>
  <c r="CC853" i="52"/>
  <c r="BT853" i="52"/>
  <c r="CR853" i="52" s="1"/>
  <c r="EZ853" i="52" s="1"/>
  <c r="CC851" i="52"/>
  <c r="BT851" i="52"/>
  <c r="CR851" i="52" s="1"/>
  <c r="EZ851" i="52" s="1"/>
  <c r="CC849" i="52"/>
  <c r="BT849" i="52"/>
  <c r="CR849" i="52" s="1"/>
  <c r="EZ849" i="52" s="1"/>
  <c r="CP848" i="52"/>
  <c r="FA848" i="52" s="1"/>
  <c r="CN848" i="52"/>
  <c r="FE848" i="52" s="1"/>
  <c r="BX846" i="52"/>
  <c r="DE846" i="52" s="1"/>
  <c r="FQ846" i="52" s="1"/>
  <c r="BR848" i="52"/>
  <c r="CS848" i="52" s="1"/>
  <c r="BV848" i="52"/>
  <c r="CZ848" i="52" s="1"/>
  <c r="BZ848" i="52"/>
  <c r="DI848" i="52"/>
  <c r="DT848" i="52" s="1"/>
  <c r="BR847" i="52"/>
  <c r="CS847" i="52" s="1"/>
  <c r="BV847" i="52"/>
  <c r="CZ847" i="52" s="1"/>
  <c r="BZ847" i="52"/>
  <c r="DI847" i="52" s="1"/>
  <c r="DT847" i="52" s="1"/>
  <c r="BO847" i="52"/>
  <c r="CG847" i="52" s="1"/>
  <c r="BS847" i="52"/>
  <c r="CQ847" i="52" s="1"/>
  <c r="EX847" i="52" s="1"/>
  <c r="BW847" i="52"/>
  <c r="DA847" i="52" s="1"/>
  <c r="DD847" i="52" s="1"/>
  <c r="FP847" i="52" s="1"/>
  <c r="CA847" i="52"/>
  <c r="DG847" i="52" s="1"/>
  <c r="BV844" i="52"/>
  <c r="CZ844" i="52" s="1"/>
  <c r="DW844" i="52" s="1"/>
  <c r="BP844" i="52"/>
  <c r="CH844" i="52" s="1"/>
  <c r="BT844" i="52"/>
  <c r="CR844" i="52" s="1"/>
  <c r="BX844" i="52"/>
  <c r="DE844" i="52" s="1"/>
  <c r="FQ844" i="52" s="1"/>
  <c r="BP843" i="52"/>
  <c r="CH843" i="52" s="1"/>
  <c r="CK843" i="52" s="1"/>
  <c r="BT843" i="52"/>
  <c r="CR843" i="52" s="1"/>
  <c r="BX843" i="52"/>
  <c r="DE843" i="52" s="1"/>
  <c r="FQ843" i="52" s="1"/>
  <c r="BP842" i="52"/>
  <c r="CH842" i="52" s="1"/>
  <c r="CK842" i="52" s="1"/>
  <c r="FC842" i="52" s="1"/>
  <c r="BT842" i="52"/>
  <c r="CR842" i="52" s="1"/>
  <c r="EZ842" i="52" s="1"/>
  <c r="BX842" i="52"/>
  <c r="DE842" i="52" s="1"/>
  <c r="FQ842" i="52" s="1"/>
  <c r="BQ842" i="52"/>
  <c r="CM842" i="52" s="1"/>
  <c r="BU842" i="52"/>
  <c r="CL842" i="52" s="1"/>
  <c r="BY842" i="52"/>
  <c r="DH842" i="52" s="1"/>
  <c r="DS842" i="52" s="1"/>
  <c r="BQ841" i="52"/>
  <c r="CM841" i="52" s="1"/>
  <c r="BU841" i="52"/>
  <c r="CL841" i="52" s="1"/>
  <c r="BY841" i="52"/>
  <c r="DH841" i="52" s="1"/>
  <c r="DS841" i="52" s="1"/>
  <c r="BO841" i="52"/>
  <c r="CG841" i="52" s="1"/>
  <c r="BW841" i="52"/>
  <c r="DA841" i="52" s="1"/>
  <c r="BR841" i="52"/>
  <c r="CS841" i="52" s="1"/>
  <c r="BZ841" i="52"/>
  <c r="DI841" i="52" s="1"/>
  <c r="DT841" i="52" s="1"/>
  <c r="BO840" i="52"/>
  <c r="CG840" i="52" s="1"/>
  <c r="BS840" i="52"/>
  <c r="CQ840" i="52" s="1"/>
  <c r="BW840" i="52"/>
  <c r="DA840" i="52" s="1"/>
  <c r="DX840" i="52" s="1"/>
  <c r="BT840" i="52"/>
  <c r="CR840" i="52" s="1"/>
  <c r="EZ840" i="52" s="1"/>
  <c r="BY840" i="52"/>
  <c r="DH840" i="52" s="1"/>
  <c r="DS840" i="52" s="1"/>
  <c r="BR840" i="52"/>
  <c r="CS840" i="52" s="1"/>
  <c r="BX840" i="52"/>
  <c r="DE840" i="52" s="1"/>
  <c r="FQ840" i="52" s="1"/>
  <c r="CC840" i="52"/>
  <c r="BU840" i="52"/>
  <c r="CL840" i="52" s="1"/>
  <c r="FF840" i="52" s="1"/>
  <c r="BV840" i="52"/>
  <c r="CZ840" i="52" s="1"/>
  <c r="DW840" i="52" s="1"/>
  <c r="BY844" i="52"/>
  <c r="DH844" i="52" s="1"/>
  <c r="DS844" i="52" s="1"/>
  <c r="BU844" i="52"/>
  <c r="CL844" i="52" s="1"/>
  <c r="BY843" i="52"/>
  <c r="DH843" i="52" s="1"/>
  <c r="DS843" i="52" s="1"/>
  <c r="BU843" i="52"/>
  <c r="CL843" i="52" s="1"/>
  <c r="BW842" i="52"/>
  <c r="DA842" i="52" s="1"/>
  <c r="BO842" i="52"/>
  <c r="CG842" i="52" s="1"/>
  <c r="BS841" i="52"/>
  <c r="CQ841" i="52"/>
  <c r="BZ840" i="52"/>
  <c r="DI840" i="52" s="1"/>
  <c r="DT840" i="52" s="1"/>
  <c r="BX841" i="52"/>
  <c r="DE841" i="52" s="1"/>
  <c r="FQ841" i="52" s="1"/>
  <c r="BT841" i="52"/>
  <c r="CR841" i="52" s="1"/>
  <c r="EZ841" i="52" s="1"/>
  <c r="BP839" i="52"/>
  <c r="CH839" i="52" s="1"/>
  <c r="CK839" i="52" s="1"/>
  <c r="BT839" i="52"/>
  <c r="CR839" i="52" s="1"/>
  <c r="EZ839" i="52" s="1"/>
  <c r="BX839" i="52"/>
  <c r="DE839" i="52" s="1"/>
  <c r="FQ839" i="52" s="1"/>
  <c r="BQ839" i="52"/>
  <c r="CM839" i="52" s="1"/>
  <c r="BU839" i="52"/>
  <c r="CL839" i="52" s="1"/>
  <c r="FF839" i="52" s="1"/>
  <c r="BY839" i="52"/>
  <c r="DH839" i="52" s="1"/>
  <c r="DS839" i="52" s="1"/>
  <c r="BO839" i="52"/>
  <c r="CG839" i="52" s="1"/>
  <c r="BS839" i="52"/>
  <c r="CQ839" i="52" s="1"/>
  <c r="BW839" i="52"/>
  <c r="DA839" i="52" s="1"/>
  <c r="CA839" i="52"/>
  <c r="DG839" i="52" s="1"/>
  <c r="CC599" i="52"/>
  <c r="BY599" i="52"/>
  <c r="DH599" i="52" s="1"/>
  <c r="DS599" i="52" s="1"/>
  <c r="CC567" i="52"/>
  <c r="CN827" i="52"/>
  <c r="FE827" i="52" s="1"/>
  <c r="CN825" i="52"/>
  <c r="FE825" i="52" s="1"/>
  <c r="CN822" i="52"/>
  <c r="FE822" i="52" s="1"/>
  <c r="BX822" i="52"/>
  <c r="DE822" i="52" s="1"/>
  <c r="FQ822" i="52" s="1"/>
  <c r="BT822" i="52"/>
  <c r="CR822" i="52" s="1"/>
  <c r="EZ822" i="52" s="1"/>
  <c r="CN811" i="52"/>
  <c r="FE811" i="52" s="1"/>
  <c r="BX807" i="52"/>
  <c r="DE807" i="52" s="1"/>
  <c r="FQ807" i="52" s="1"/>
  <c r="CN806" i="52"/>
  <c r="FE806" i="52" s="1"/>
  <c r="CN799" i="52"/>
  <c r="FE799" i="52" s="1"/>
  <c r="BX796" i="52"/>
  <c r="DE796" i="52" s="1"/>
  <c r="FQ796" i="52" s="1"/>
  <c r="BT793" i="52"/>
  <c r="CR793" i="52" s="1"/>
  <c r="EZ793" i="52" s="1"/>
  <c r="CN792" i="52"/>
  <c r="FE792" i="52" s="1"/>
  <c r="BT788" i="52"/>
  <c r="CR788" i="52" s="1"/>
  <c r="EZ788" i="52" s="1"/>
  <c r="CN787" i="52"/>
  <c r="FE787" i="52" s="1"/>
  <c r="BV777" i="52"/>
  <c r="CZ777" i="52" s="1"/>
  <c r="CA772" i="52"/>
  <c r="DG772" i="52" s="1"/>
  <c r="BV772" i="52"/>
  <c r="CZ772" i="52" s="1"/>
  <c r="DW772" i="52" s="1"/>
  <c r="CA768" i="52"/>
  <c r="DG768" i="52" s="1"/>
  <c r="BV758" i="52"/>
  <c r="CZ758" i="52" s="1"/>
  <c r="DW758" i="52" s="1"/>
  <c r="CA753" i="52"/>
  <c r="DG753" i="52" s="1"/>
  <c r="BV732" i="52"/>
  <c r="CZ732" i="52" s="1"/>
  <c r="DW732" i="52" s="1"/>
  <c r="CA731" i="52"/>
  <c r="DG731" i="52" s="1"/>
  <c r="BV731" i="52"/>
  <c r="CZ731" i="52" s="1"/>
  <c r="DW731" i="52" s="1"/>
  <c r="BV724" i="52"/>
  <c r="CZ724" i="52" s="1"/>
  <c r="DW724" i="52" s="1"/>
  <c r="CA711" i="52"/>
  <c r="DG711" i="52" s="1"/>
  <c r="BW705" i="52"/>
  <c r="DA705" i="52" s="1"/>
  <c r="BW704" i="52"/>
  <c r="DA704" i="52" s="1"/>
  <c r="BW700" i="52"/>
  <c r="DA700" i="52" s="1"/>
  <c r="BS682" i="52"/>
  <c r="CQ682" i="52" s="1"/>
  <c r="BP681" i="52"/>
  <c r="CH681" i="52" s="1"/>
  <c r="BS672" i="52"/>
  <c r="CQ672" i="52" s="1"/>
  <c r="EX672" i="52" s="1"/>
  <c r="BS670" i="52"/>
  <c r="CQ670" i="52" s="1"/>
  <c r="EX670" i="52" s="1"/>
  <c r="BS632" i="52"/>
  <c r="CQ632" i="52" s="1"/>
  <c r="EX632" i="52" s="1"/>
  <c r="BS630" i="52"/>
  <c r="CQ630" i="52" s="1"/>
  <c r="EX630" i="52" s="1"/>
  <c r="BS620" i="52"/>
  <c r="CQ620" i="52" s="1"/>
  <c r="EX620" i="52" s="1"/>
  <c r="BS618" i="52"/>
  <c r="CQ618" i="52" s="1"/>
  <c r="BS562" i="52"/>
  <c r="CQ562" i="52" s="1"/>
  <c r="BY562" i="52"/>
  <c r="DH562" i="52" s="1"/>
  <c r="DS562" i="52" s="1"/>
  <c r="CN540" i="52"/>
  <c r="FE540" i="52" s="1"/>
  <c r="BY538" i="52"/>
  <c r="DH538" i="52" s="1"/>
  <c r="DS538" i="52" s="1"/>
  <c r="CN536" i="52"/>
  <c r="FE536" i="52" s="1"/>
  <c r="BQ521" i="52"/>
  <c r="CM521" i="52" s="1"/>
  <c r="BY521" i="52"/>
  <c r="DH521" i="52" s="1"/>
  <c r="DS521" i="52" s="1"/>
  <c r="BP597" i="52"/>
  <c r="CH597" i="52" s="1"/>
  <c r="BW597" i="52"/>
  <c r="DA597" i="52" s="1"/>
  <c r="DX597" i="52" s="1"/>
  <c r="BR575" i="52"/>
  <c r="CS575" i="52" s="1"/>
  <c r="BV575" i="52"/>
  <c r="CZ575" i="52" s="1"/>
  <c r="DW575" i="52" s="1"/>
  <c r="CC575" i="52"/>
  <c r="BV827" i="52"/>
  <c r="CZ827" i="52" s="1"/>
  <c r="DW827" i="52" s="1"/>
  <c r="BV825" i="52"/>
  <c r="CZ825" i="52" s="1"/>
  <c r="DW825" i="52" s="1"/>
  <c r="BV796" i="52"/>
  <c r="CZ796" i="52" s="1"/>
  <c r="DW796" i="52" s="1"/>
  <c r="BZ795" i="52"/>
  <c r="DI795" i="52" s="1"/>
  <c r="DT795" i="52" s="1"/>
  <c r="BZ786" i="52"/>
  <c r="DI786" i="52" s="1"/>
  <c r="DT786" i="52" s="1"/>
  <c r="BS775" i="52"/>
  <c r="CQ775" i="52" s="1"/>
  <c r="BY774" i="52"/>
  <c r="DH774" i="52" s="1"/>
  <c r="DS774" i="52" s="1"/>
  <c r="BY757" i="52"/>
  <c r="DH757" i="52" s="1"/>
  <c r="DS757" i="52" s="1"/>
  <c r="BS757" i="52"/>
  <c r="CQ757" i="52" s="1"/>
  <c r="BY748" i="52"/>
  <c r="DH748" i="52" s="1"/>
  <c r="DS748" i="52" s="1"/>
  <c r="BS740" i="52"/>
  <c r="CQ740" i="52" s="1"/>
  <c r="BS731" i="52"/>
  <c r="CQ731" i="52" s="1"/>
  <c r="BY730" i="52"/>
  <c r="DH730" i="52" s="1"/>
  <c r="DS730" i="52" s="1"/>
  <c r="BY726" i="52"/>
  <c r="DH726" i="52" s="1"/>
  <c r="DS726" i="52" s="1"/>
  <c r="BS718" i="52"/>
  <c r="CQ718" i="52" s="1"/>
  <c r="BS716" i="52"/>
  <c r="CQ716" i="52" s="1"/>
  <c r="BS715" i="52"/>
  <c r="CQ715" i="52" s="1"/>
  <c r="BY714" i="52"/>
  <c r="DH714" i="52" s="1"/>
  <c r="DS714" i="52" s="1"/>
  <c r="BS710" i="52"/>
  <c r="CQ710" i="52" s="1"/>
  <c r="BY709" i="52"/>
  <c r="DH709" i="52" s="1"/>
  <c r="DS709" i="52" s="1"/>
  <c r="BS709" i="52"/>
  <c r="CQ709" i="52" s="1"/>
  <c r="BT708" i="52"/>
  <c r="CR708" i="52" s="1"/>
  <c r="BR706" i="52"/>
  <c r="CS706" i="52" s="1"/>
  <c r="BV706" i="52"/>
  <c r="CZ706" i="52" s="1"/>
  <c r="BP706" i="52"/>
  <c r="BT706" i="52"/>
  <c r="CR706" i="52" s="1"/>
  <c r="BV704" i="52"/>
  <c r="CZ704" i="52" s="1"/>
  <c r="BZ704" i="52"/>
  <c r="DI704" i="52" s="1"/>
  <c r="DT704" i="52" s="1"/>
  <c r="BV703" i="52"/>
  <c r="CZ703" i="52" s="1"/>
  <c r="BZ703" i="52"/>
  <c r="DI703" i="52" s="1"/>
  <c r="DT703" i="52" s="1"/>
  <c r="BX702" i="52"/>
  <c r="DE702" i="52" s="1"/>
  <c r="FQ702" i="52" s="1"/>
  <c r="BR701" i="52"/>
  <c r="CS701" i="52" s="1"/>
  <c r="BT701" i="52"/>
  <c r="CR701" i="52" s="1"/>
  <c r="BX701" i="52"/>
  <c r="DE701" i="52" s="1"/>
  <c r="FQ701" i="52" s="1"/>
  <c r="BV698" i="52"/>
  <c r="CZ698" i="52" s="1"/>
  <c r="BX697" i="52"/>
  <c r="DE697" i="52" s="1"/>
  <c r="FQ697" i="52" s="1"/>
  <c r="BR696" i="52"/>
  <c r="CS696" i="52" s="1"/>
  <c r="BP694" i="52"/>
  <c r="BT693" i="52"/>
  <c r="CR693" i="52" s="1"/>
  <c r="BX693" i="52"/>
  <c r="DE693" i="52" s="1"/>
  <c r="FQ693" i="52" s="1"/>
  <c r="BV690" i="52"/>
  <c r="CZ690" i="52" s="1"/>
  <c r="BP689" i="52"/>
  <c r="BT689" i="52"/>
  <c r="CR689" i="52" s="1"/>
  <c r="BX689" i="52"/>
  <c r="DE689" i="52" s="1"/>
  <c r="FQ689" i="52" s="1"/>
  <c r="BV686" i="52"/>
  <c r="CZ686" i="52" s="1"/>
  <c r="BP685" i="52"/>
  <c r="BT685" i="52"/>
  <c r="CR685" i="52" s="1"/>
  <c r="BX685" i="52"/>
  <c r="DE685" i="52" s="1"/>
  <c r="FQ685" i="52" s="1"/>
  <c r="BW668" i="52"/>
  <c r="DA668" i="52" s="1"/>
  <c r="DX668" i="52" s="1"/>
  <c r="BW652" i="52"/>
  <c r="DA652" i="52" s="1"/>
  <c r="DX652" i="52" s="1"/>
  <c r="BQ648" i="52"/>
  <c r="CM648" i="52" s="1"/>
  <c r="BQ632" i="52"/>
  <c r="CM632" i="52" s="1"/>
  <c r="BW632" i="52"/>
  <c r="DA632" i="52" s="1"/>
  <c r="BW624" i="52"/>
  <c r="DA624" i="52" s="1"/>
  <c r="BW608" i="52"/>
  <c r="DA608" i="52" s="1"/>
  <c r="DX608" i="52" s="1"/>
  <c r="BO604" i="52"/>
  <c r="CG604" i="52" s="1"/>
  <c r="BU604" i="52"/>
  <c r="CL604" i="52" s="1"/>
  <c r="FF604" i="52" s="1"/>
  <c r="BP604" i="52"/>
  <c r="CH604" i="52" s="1"/>
  <c r="BO596" i="52"/>
  <c r="CG596" i="52" s="1"/>
  <c r="BU596" i="52"/>
  <c r="CL596" i="52" s="1"/>
  <c r="FF596" i="52" s="1"/>
  <c r="BP590" i="52"/>
  <c r="BU590" i="52"/>
  <c r="CL590" i="52" s="1"/>
  <c r="BO588" i="52"/>
  <c r="CG588" i="52" s="1"/>
  <c r="BU588" i="52"/>
  <c r="CL588" i="52" s="1"/>
  <c r="FF588" i="52" s="1"/>
  <c r="BQ582" i="52"/>
  <c r="CM582" i="52" s="1"/>
  <c r="BU581" i="52"/>
  <c r="CL581" i="52" s="1"/>
  <c r="FF581" i="52" s="1"/>
  <c r="BO580" i="52"/>
  <c r="CG580" i="52" s="1"/>
  <c r="BU580" i="52"/>
  <c r="CL580" i="52" s="1"/>
  <c r="FF580" i="52" s="1"/>
  <c r="BX574" i="52"/>
  <c r="DE574" i="52" s="1"/>
  <c r="FQ574" i="52" s="1"/>
  <c r="BP572" i="52"/>
  <c r="BW566" i="52"/>
  <c r="DA566" i="52" s="1"/>
  <c r="CN542" i="52"/>
  <c r="FE542" i="52" s="1"/>
  <c r="CN538" i="52"/>
  <c r="FE538" i="52" s="1"/>
  <c r="BQ583" i="52"/>
  <c r="CM583" i="52" s="1"/>
  <c r="CC583" i="52"/>
  <c r="BO583" i="52"/>
  <c r="CG583" i="52" s="1"/>
  <c r="BW573" i="52"/>
  <c r="DA573" i="52" s="1"/>
  <c r="DX573" i="52" s="1"/>
  <c r="BU828" i="52"/>
  <c r="CL828" i="52" s="1"/>
  <c r="BU824" i="52"/>
  <c r="CL824" i="52" s="1"/>
  <c r="BY823" i="52"/>
  <c r="DH823" i="52" s="1"/>
  <c r="DS823" i="52" s="1"/>
  <c r="BU823" i="52"/>
  <c r="CL823" i="52" s="1"/>
  <c r="BY817" i="52"/>
  <c r="DH817" i="52" s="1"/>
  <c r="DS817" i="52" s="1"/>
  <c r="BU812" i="52"/>
  <c r="CL812" i="52" s="1"/>
  <c r="BU810" i="52"/>
  <c r="CL810" i="52" s="1"/>
  <c r="BY809" i="52"/>
  <c r="DH809" i="52" s="1"/>
  <c r="DS809" i="52" s="1"/>
  <c r="BY794" i="52"/>
  <c r="DH794" i="52" s="1"/>
  <c r="DS794" i="52" s="1"/>
  <c r="BY788" i="52"/>
  <c r="DH788" i="52" s="1"/>
  <c r="DS788" i="52" s="1"/>
  <c r="BY786" i="52"/>
  <c r="DH786" i="52" s="1"/>
  <c r="DS786" i="52" s="1"/>
  <c r="BY781" i="52"/>
  <c r="DH781" i="52" s="1"/>
  <c r="DS781" i="52" s="1"/>
  <c r="BT778" i="52"/>
  <c r="CR778" i="52" s="1"/>
  <c r="BW777" i="52"/>
  <c r="DA777" i="52" s="1"/>
  <c r="BP777" i="52"/>
  <c r="CH777" i="52" s="1"/>
  <c r="BX776" i="52"/>
  <c r="DE776" i="52" s="1"/>
  <c r="FQ776" i="52" s="1"/>
  <c r="BX774" i="52"/>
  <c r="DE774" i="52" s="1"/>
  <c r="FQ774" i="52" s="1"/>
  <c r="BW773" i="52"/>
  <c r="DA773" i="52" s="1"/>
  <c r="BP773" i="52"/>
  <c r="CH773" i="52" s="1"/>
  <c r="CK773" i="52" s="1"/>
  <c r="FC773" i="52" s="1"/>
  <c r="BX772" i="52"/>
  <c r="DE772" i="52" s="1"/>
  <c r="FQ772" i="52" s="1"/>
  <c r="BX770" i="52"/>
  <c r="DE770" i="52" s="1"/>
  <c r="FQ770" i="52" s="1"/>
  <c r="BX768" i="52"/>
  <c r="DE768" i="52" s="1"/>
  <c r="FQ768" i="52" s="1"/>
  <c r="BW765" i="52"/>
  <c r="DA765" i="52" s="1"/>
  <c r="BP765" i="52"/>
  <c r="CH765" i="52" s="1"/>
  <c r="CK765" i="52" s="1"/>
  <c r="BT765" i="52"/>
  <c r="CR765" i="52" s="1"/>
  <c r="BW763" i="52"/>
  <c r="DA763" i="52" s="1"/>
  <c r="BW761" i="52"/>
  <c r="DA761" i="52" s="1"/>
  <c r="BW759" i="52"/>
  <c r="DA759" i="52" s="1"/>
  <c r="BW757" i="52"/>
  <c r="DA757" i="52" s="1"/>
  <c r="BP757" i="52"/>
  <c r="CH757" i="52" s="1"/>
  <c r="BT757" i="52"/>
  <c r="CR757" i="52" s="1"/>
  <c r="BX756" i="52"/>
  <c r="DE756" i="52" s="1"/>
  <c r="FQ756" i="52" s="1"/>
  <c r="BP754" i="52"/>
  <c r="BP752" i="52"/>
  <c r="BP750" i="52"/>
  <c r="BT750" i="52"/>
  <c r="CR750" i="52" s="1"/>
  <c r="BX750" i="52"/>
  <c r="DE750" i="52" s="1"/>
  <c r="FQ750" i="52" s="1"/>
  <c r="BT748" i="52"/>
  <c r="CR748" i="52" s="1"/>
  <c r="BW745" i="52"/>
  <c r="DA745" i="52" s="1"/>
  <c r="BW743" i="52"/>
  <c r="DA743" i="52" s="1"/>
  <c r="BW741" i="52"/>
  <c r="DA741" i="52" s="1"/>
  <c r="BP741" i="52"/>
  <c r="CH741" i="52" s="1"/>
  <c r="CK741" i="52" s="1"/>
  <c r="FC741" i="52" s="1"/>
  <c r="BT741" i="52"/>
  <c r="CR741" i="52" s="1"/>
  <c r="BW740" i="52"/>
  <c r="DA740" i="52" s="1"/>
  <c r="BP740" i="52"/>
  <c r="BW739" i="52"/>
  <c r="DA739" i="52" s="1"/>
  <c r="BP739" i="52"/>
  <c r="CH739" i="52" s="1"/>
  <c r="BT739" i="52"/>
  <c r="CR739" i="52" s="1"/>
  <c r="BX739" i="52"/>
  <c r="DE739" i="52" s="1"/>
  <c r="FQ739" i="52" s="1"/>
  <c r="BW738" i="52"/>
  <c r="DA738" i="52" s="1"/>
  <c r="BP738" i="52"/>
  <c r="CH738" i="52" s="1"/>
  <c r="BP737" i="52"/>
  <c r="BT737" i="52"/>
  <c r="CR737" i="52" s="1"/>
  <c r="BX737" i="52"/>
  <c r="DE737" i="52" s="1"/>
  <c r="FQ737" i="52" s="1"/>
  <c r="BW736" i="52"/>
  <c r="DA736" i="52" s="1"/>
  <c r="BP736" i="52"/>
  <c r="BT736" i="52"/>
  <c r="CR736" i="52" s="1"/>
  <c r="BT735" i="52"/>
  <c r="CR735" i="52" s="1"/>
  <c r="BX735" i="52"/>
  <c r="DE735" i="52" s="1"/>
  <c r="FQ735" i="52" s="1"/>
  <c r="BW734" i="52"/>
  <c r="DA734" i="52" s="1"/>
  <c r="BP734" i="52"/>
  <c r="BT734" i="52"/>
  <c r="CR734" i="52" s="1"/>
  <c r="BW733" i="52"/>
  <c r="DA733" i="52" s="1"/>
  <c r="BX733" i="52"/>
  <c r="DE733" i="52" s="1"/>
  <c r="FQ733" i="52" s="1"/>
  <c r="BW732" i="52"/>
  <c r="DA732" i="52" s="1"/>
  <c r="BP732" i="52"/>
  <c r="BX732" i="52"/>
  <c r="DE732" i="52" s="1"/>
  <c r="FQ732" i="52" s="1"/>
  <c r="BW731" i="52"/>
  <c r="DA731" i="52" s="1"/>
  <c r="BP731" i="52"/>
  <c r="CH731" i="52" s="1"/>
  <c r="BX731" i="52"/>
  <c r="DE731" i="52" s="1"/>
  <c r="FQ731" i="52" s="1"/>
  <c r="BW730" i="52"/>
  <c r="DA730" i="52" s="1"/>
  <c r="BP730" i="52"/>
  <c r="BT730" i="52"/>
  <c r="CR730" i="52" s="1"/>
  <c r="BX730" i="52"/>
  <c r="DE730" i="52" s="1"/>
  <c r="FQ730" i="52" s="1"/>
  <c r="BW729" i="52"/>
  <c r="DA729" i="52" s="1"/>
  <c r="BX729" i="52"/>
  <c r="DE729" i="52" s="1"/>
  <c r="FQ729" i="52" s="1"/>
  <c r="BW728" i="52"/>
  <c r="DA728" i="52" s="1"/>
  <c r="BP728" i="52"/>
  <c r="BT728" i="52"/>
  <c r="CR728" i="52" s="1"/>
  <c r="BX728" i="52"/>
  <c r="DE728" i="52" s="1"/>
  <c r="FQ728" i="52" s="1"/>
  <c r="BT727" i="52"/>
  <c r="CR727" i="52" s="1"/>
  <c r="BX727" i="52"/>
  <c r="DE727" i="52" s="1"/>
  <c r="FQ727" i="52" s="1"/>
  <c r="BW726" i="52"/>
  <c r="DA726" i="52" s="1"/>
  <c r="BP726" i="52"/>
  <c r="BT726" i="52"/>
  <c r="CR726" i="52" s="1"/>
  <c r="BX726" i="52"/>
  <c r="DE726" i="52" s="1"/>
  <c r="FQ726" i="52" s="1"/>
  <c r="BT725" i="52"/>
  <c r="CR725" i="52" s="1"/>
  <c r="BX725" i="52"/>
  <c r="DE725" i="52" s="1"/>
  <c r="FQ725" i="52" s="1"/>
  <c r="BW724" i="52"/>
  <c r="DA724" i="52" s="1"/>
  <c r="BP724" i="52"/>
  <c r="BT724" i="52"/>
  <c r="CR724" i="52"/>
  <c r="BP723" i="52"/>
  <c r="BT723" i="52"/>
  <c r="CR723" i="52" s="1"/>
  <c r="BX723" i="52"/>
  <c r="DE723" i="52" s="1"/>
  <c r="FQ723" i="52" s="1"/>
  <c r="BW722" i="52"/>
  <c r="DA722" i="52" s="1"/>
  <c r="BP722" i="52"/>
  <c r="BT722" i="52"/>
  <c r="CR722" i="52" s="1"/>
  <c r="BP721" i="52"/>
  <c r="CH721" i="52" s="1"/>
  <c r="BT721" i="52"/>
  <c r="CR721" i="52" s="1"/>
  <c r="BX721" i="52"/>
  <c r="DE721" i="52" s="1"/>
  <c r="FQ721" i="52" s="1"/>
  <c r="BW720" i="52"/>
  <c r="DA720" i="52" s="1"/>
  <c r="BP720" i="52"/>
  <c r="BT720" i="52"/>
  <c r="CR720" i="52" s="1"/>
  <c r="BP719" i="52"/>
  <c r="BT719" i="52"/>
  <c r="CR719" i="52" s="1"/>
  <c r="BX719" i="52"/>
  <c r="DE719" i="52" s="1"/>
  <c r="FQ719" i="52" s="1"/>
  <c r="BW718" i="52"/>
  <c r="DA718" i="52" s="1"/>
  <c r="BP718" i="52"/>
  <c r="BT718" i="52"/>
  <c r="CR718" i="52" s="1"/>
  <c r="BP717" i="52"/>
  <c r="CH717" i="52" s="1"/>
  <c r="BT717" i="52"/>
  <c r="CR717" i="52" s="1"/>
  <c r="BX717" i="52"/>
  <c r="DE717" i="52" s="1"/>
  <c r="FQ717" i="52" s="1"/>
  <c r="BW716" i="52"/>
  <c r="DA716" i="52" s="1"/>
  <c r="BP716" i="52"/>
  <c r="BT716" i="52"/>
  <c r="CR716" i="52" s="1"/>
  <c r="BW715" i="52"/>
  <c r="DA715" i="52" s="1"/>
  <c r="BP715" i="52"/>
  <c r="BT715" i="52"/>
  <c r="CR715" i="52" s="1"/>
  <c r="BX715" i="52"/>
  <c r="DE715" i="52" s="1"/>
  <c r="FQ715" i="52" s="1"/>
  <c r="BW714" i="52"/>
  <c r="DA714" i="52" s="1"/>
  <c r="BP714" i="52"/>
  <c r="CH714" i="52" s="1"/>
  <c r="BX714" i="52"/>
  <c r="DE714" i="52" s="1"/>
  <c r="FQ714" i="52" s="1"/>
  <c r="BW713" i="52"/>
  <c r="DA713" i="52" s="1"/>
  <c r="BP713" i="52"/>
  <c r="BT713" i="52"/>
  <c r="CR713" i="52" s="1"/>
  <c r="BX713" i="52"/>
  <c r="DE713" i="52" s="1"/>
  <c r="FQ713" i="52" s="1"/>
  <c r="BW712" i="52"/>
  <c r="DA712" i="52" s="1"/>
  <c r="BX712" i="52"/>
  <c r="DE712" i="52" s="1"/>
  <c r="FQ712" i="52" s="1"/>
  <c r="BW711" i="52"/>
  <c r="DA711" i="52" s="1"/>
  <c r="BP711" i="52"/>
  <c r="BT711" i="52"/>
  <c r="CR711" i="52" s="1"/>
  <c r="BX711" i="52"/>
  <c r="DE711" i="52" s="1"/>
  <c r="FQ711" i="52" s="1"/>
  <c r="BW710" i="52"/>
  <c r="DA710" i="52" s="1"/>
  <c r="BX710" i="52"/>
  <c r="DE710" i="52" s="1"/>
  <c r="FQ710" i="52" s="1"/>
  <c r="BW709" i="52"/>
  <c r="DA709" i="52" s="1"/>
  <c r="BP709" i="52"/>
  <c r="CH709" i="52" s="1"/>
  <c r="BT709" i="52"/>
  <c r="CR709" i="52" s="1"/>
  <c r="BX709" i="52"/>
  <c r="DE709" i="52" s="1"/>
  <c r="FQ709" i="52" s="1"/>
  <c r="BY708" i="52"/>
  <c r="DH708" i="52" s="1"/>
  <c r="DS708" i="52" s="1"/>
  <c r="BQ707" i="52"/>
  <c r="CM707" i="52" s="1"/>
  <c r="BY706" i="52"/>
  <c r="DH706" i="52" s="1"/>
  <c r="DS706" i="52" s="1"/>
  <c r="BQ706" i="52"/>
  <c r="CM706" i="52" s="1"/>
  <c r="BY705" i="52"/>
  <c r="DH705" i="52" s="1"/>
  <c r="DS705" i="52" s="1"/>
  <c r="BQ705" i="52"/>
  <c r="CM705" i="52" s="1"/>
  <c r="BY704" i="52"/>
  <c r="DH704" i="52" s="1"/>
  <c r="DS704" i="52" s="1"/>
  <c r="BQ703" i="52"/>
  <c r="CM703" i="52" s="1"/>
  <c r="BY702" i="52"/>
  <c r="DH702" i="52" s="1"/>
  <c r="DS702" i="52" s="1"/>
  <c r="BQ702" i="52"/>
  <c r="CM702" i="52" s="1"/>
  <c r="BY701" i="52"/>
  <c r="DH701" i="52"/>
  <c r="DS701" i="52" s="1"/>
  <c r="BQ701" i="52"/>
  <c r="CM701" i="52" s="1"/>
  <c r="BY699" i="52"/>
  <c r="DH699" i="52" s="1"/>
  <c r="DS699" i="52" s="1"/>
  <c r="BQ699" i="52"/>
  <c r="CM699" i="52" s="1"/>
  <c r="BY698" i="52"/>
  <c r="DH698" i="52" s="1"/>
  <c r="DS698" i="52" s="1"/>
  <c r="BQ698" i="52"/>
  <c r="CM698" i="52"/>
  <c r="BY697" i="52"/>
  <c r="DH697" i="52" s="1"/>
  <c r="BQ696" i="52"/>
  <c r="CM696" i="52" s="1"/>
  <c r="BY695" i="52"/>
  <c r="DH695" i="52" s="1"/>
  <c r="DS695" i="52" s="1"/>
  <c r="BQ695" i="52"/>
  <c r="CM695" i="52" s="1"/>
  <c r="BY694" i="52"/>
  <c r="DH694" i="52" s="1"/>
  <c r="DS694" i="52" s="1"/>
  <c r="BQ692" i="52"/>
  <c r="CM692" i="52" s="1"/>
  <c r="BY691" i="52"/>
  <c r="DH691" i="52" s="1"/>
  <c r="DS691" i="52" s="1"/>
  <c r="BQ691" i="52"/>
  <c r="CM691" i="52" s="1"/>
  <c r="BY690" i="52"/>
  <c r="DH690" i="52" s="1"/>
  <c r="DS690" i="52" s="1"/>
  <c r="BQ690" i="52"/>
  <c r="CM690" i="52" s="1"/>
  <c r="BY687" i="52"/>
  <c r="DH687" i="52" s="1"/>
  <c r="DS687" i="52" s="1"/>
  <c r="BQ687" i="52"/>
  <c r="CM687" i="52" s="1"/>
  <c r="BY686" i="52"/>
  <c r="DH686" i="52" s="1"/>
  <c r="DS686" i="52" s="1"/>
  <c r="BQ686" i="52"/>
  <c r="CM686" i="52" s="1"/>
  <c r="BQ684" i="52"/>
  <c r="CM684" i="52" s="1"/>
  <c r="BO682" i="52"/>
  <c r="CG682" i="52" s="1"/>
  <c r="BP682" i="52"/>
  <c r="CH682" i="52" s="1"/>
  <c r="BU682" i="52"/>
  <c r="CL682" i="52" s="1"/>
  <c r="CA682" i="52"/>
  <c r="DG682" i="52" s="1"/>
  <c r="BR681" i="52"/>
  <c r="CS681" i="52" s="1"/>
  <c r="BO681" i="52"/>
  <c r="CG681" i="52" s="1"/>
  <c r="BT681" i="52"/>
  <c r="CR681" i="52" s="1"/>
  <c r="EZ681" i="52" s="1"/>
  <c r="BY681" i="52"/>
  <c r="DH681" i="52" s="1"/>
  <c r="DS681" i="52" s="1"/>
  <c r="BQ681" i="52"/>
  <c r="CM681" i="52" s="1"/>
  <c r="BW681" i="52"/>
  <c r="DA681" i="52" s="1"/>
  <c r="DX681" i="52" s="1"/>
  <c r="CC681" i="52"/>
  <c r="BU678" i="52"/>
  <c r="CL678" i="52" s="1"/>
  <c r="FF678" i="52" s="1"/>
  <c r="CA678" i="52"/>
  <c r="DG678" i="52" s="1"/>
  <c r="BR677" i="52"/>
  <c r="CS677" i="52" s="1"/>
  <c r="BV677" i="52"/>
  <c r="CZ677" i="52" s="1"/>
  <c r="DW677" i="52" s="1"/>
  <c r="BX677" i="52"/>
  <c r="DE677" i="52" s="1"/>
  <c r="FQ677" i="52" s="1"/>
  <c r="BO677" i="52"/>
  <c r="CG677" i="52" s="1"/>
  <c r="BQ677" i="52"/>
  <c r="CM677" i="52" s="1"/>
  <c r="BW677" i="52"/>
  <c r="DA677" i="52" s="1"/>
  <c r="DX677" i="52" s="1"/>
  <c r="CC677" i="52"/>
  <c r="BO674" i="52"/>
  <c r="CG674" i="52" s="1"/>
  <c r="BP674" i="52"/>
  <c r="BR673" i="52"/>
  <c r="CS673" i="52" s="1"/>
  <c r="BV673" i="52"/>
  <c r="CZ673" i="52" s="1"/>
  <c r="DW673" i="52" s="1"/>
  <c r="BZ673" i="52"/>
  <c r="DI673" i="52" s="1"/>
  <c r="DT673" i="52" s="1"/>
  <c r="BS673" i="52"/>
  <c r="CQ673" i="52" s="1"/>
  <c r="EX673" i="52" s="1"/>
  <c r="BX673" i="52"/>
  <c r="DE673" i="52" s="1"/>
  <c r="FQ673" i="52" s="1"/>
  <c r="BW673" i="52"/>
  <c r="DA673" i="52" s="1"/>
  <c r="DX673" i="52" s="1"/>
  <c r="CC673" i="52"/>
  <c r="BO670" i="52"/>
  <c r="CG670" i="52" s="1"/>
  <c r="BT670" i="52"/>
  <c r="CR670" i="52" s="1"/>
  <c r="EZ670" i="52" s="1"/>
  <c r="BY670" i="52"/>
  <c r="DH670" i="52" s="1"/>
  <c r="DS670" i="52" s="1"/>
  <c r="CA670" i="52"/>
  <c r="DG670" i="52" s="1"/>
  <c r="BZ669" i="52"/>
  <c r="DI669" i="52" s="1"/>
  <c r="DT669" i="52" s="1"/>
  <c r="BS669" i="52"/>
  <c r="CQ669" i="52" s="1"/>
  <c r="EX669" i="52" s="1"/>
  <c r="BX669" i="52"/>
  <c r="DE669" i="52" s="1"/>
  <c r="FQ669" i="52" s="1"/>
  <c r="BY669" i="52"/>
  <c r="DH669" i="52" s="1"/>
  <c r="DS669" i="52" s="1"/>
  <c r="BQ669" i="52"/>
  <c r="CM669" i="52" s="1"/>
  <c r="BW669" i="52"/>
  <c r="DA669" i="52" s="1"/>
  <c r="DX669" i="52" s="1"/>
  <c r="CC669" i="52"/>
  <c r="BT666" i="52"/>
  <c r="CR666" i="52" s="1"/>
  <c r="EZ666" i="52" s="1"/>
  <c r="BY666" i="52"/>
  <c r="DH666" i="52"/>
  <c r="DS666" i="52" s="1"/>
  <c r="BP666" i="52"/>
  <c r="BU666" i="52"/>
  <c r="CL666" i="52" s="1"/>
  <c r="FF666" i="52" s="1"/>
  <c r="BS665" i="52"/>
  <c r="CQ665" i="52" s="1"/>
  <c r="EX665" i="52" s="1"/>
  <c r="BX665" i="52"/>
  <c r="DE665" i="52" s="1"/>
  <c r="FQ665" i="52" s="1"/>
  <c r="BO665" i="52"/>
  <c r="CG665" i="52" s="1"/>
  <c r="BT665" i="52"/>
  <c r="CR665" i="52" s="1"/>
  <c r="EZ665" i="52" s="1"/>
  <c r="BY665" i="52"/>
  <c r="DH665" i="52" s="1"/>
  <c r="DS665" i="52" s="1"/>
  <c r="BW665" i="52"/>
  <c r="DA665" i="52" s="1"/>
  <c r="DX665" i="52" s="1"/>
  <c r="CC665" i="52"/>
  <c r="CP662" i="52"/>
  <c r="FA662" i="52" s="1"/>
  <c r="CN662" i="52"/>
  <c r="FE662" i="52" s="1"/>
  <c r="CO662" i="52"/>
  <c r="FB662" i="52" s="1"/>
  <c r="BO662" i="52"/>
  <c r="CG662" i="52" s="1"/>
  <c r="BT662" i="52"/>
  <c r="CR662" i="52" s="1"/>
  <c r="EZ662" i="52" s="1"/>
  <c r="BP662" i="52"/>
  <c r="BU662" i="52"/>
  <c r="CL662" i="52" s="1"/>
  <c r="FF662" i="52" s="1"/>
  <c r="BV661" i="52"/>
  <c r="CZ661" i="52" s="1"/>
  <c r="DW661" i="52" s="1"/>
  <c r="BZ661" i="52"/>
  <c r="DI661" i="52" s="1"/>
  <c r="DT661" i="52" s="1"/>
  <c r="BS661" i="52"/>
  <c r="CQ661" i="52" s="1"/>
  <c r="EX661" i="52" s="1"/>
  <c r="BO661" i="52"/>
  <c r="CG661" i="52" s="1"/>
  <c r="BT661" i="52"/>
  <c r="CR661" i="52" s="1"/>
  <c r="EZ661" i="52" s="1"/>
  <c r="BY661" i="52"/>
  <c r="DH661" i="52" s="1"/>
  <c r="DS661" i="52" s="1"/>
  <c r="CC661" i="52"/>
  <c r="CP658" i="52"/>
  <c r="FA658" i="52" s="1"/>
  <c r="CO658" i="52"/>
  <c r="FB658" i="52" s="1"/>
  <c r="BO658" i="52"/>
  <c r="CG658" i="52" s="1"/>
  <c r="BT658" i="52"/>
  <c r="CR658" i="52" s="1"/>
  <c r="EZ658" i="52" s="1"/>
  <c r="BY658" i="52"/>
  <c r="DH658" i="52" s="1"/>
  <c r="DS658" i="52" s="1"/>
  <c r="BU658" i="52"/>
  <c r="CL658" i="52" s="1"/>
  <c r="FF658" i="52" s="1"/>
  <c r="CA658" i="52"/>
  <c r="DG658" i="52" s="1"/>
  <c r="BV657" i="52"/>
  <c r="CZ657" i="52" s="1"/>
  <c r="DW657" i="52" s="1"/>
  <c r="BZ657" i="52"/>
  <c r="DI657" i="52" s="1"/>
  <c r="DT657" i="52" s="1"/>
  <c r="BS657" i="52"/>
  <c r="CQ657" i="52"/>
  <c r="EX657" i="52" s="1"/>
  <c r="BX657" i="52"/>
  <c r="DE657" i="52" s="1"/>
  <c r="FQ657" i="52" s="1"/>
  <c r="BT657" i="52"/>
  <c r="CR657" i="52" s="1"/>
  <c r="EZ657" i="52" s="1"/>
  <c r="BQ657" i="52"/>
  <c r="CM657" i="52" s="1"/>
  <c r="BW657" i="52"/>
  <c r="DA657" i="52" s="1"/>
  <c r="DX657" i="52" s="1"/>
  <c r="EF657" i="52" s="1"/>
  <c r="CC657" i="52"/>
  <c r="BO654" i="52"/>
  <c r="CG654" i="52" s="1"/>
  <c r="BT654" i="52"/>
  <c r="CR654" i="52" s="1"/>
  <c r="EZ654" i="52" s="1"/>
  <c r="BU654" i="52"/>
  <c r="CL654" i="52" s="1"/>
  <c r="CA654" i="52"/>
  <c r="DG654" i="52" s="1"/>
  <c r="BR653" i="52"/>
  <c r="CS653" i="52" s="1"/>
  <c r="BV653" i="52"/>
  <c r="CZ653" i="52" s="1"/>
  <c r="DW653" i="52" s="1"/>
  <c r="BZ653" i="52"/>
  <c r="DI653" i="52" s="1"/>
  <c r="DT653" i="52" s="1"/>
  <c r="BS653" i="52"/>
  <c r="CQ653" i="52" s="1"/>
  <c r="EX653" i="52" s="1"/>
  <c r="BT653" i="52"/>
  <c r="CR653" i="52" s="1"/>
  <c r="EZ653" i="52" s="1"/>
  <c r="BY653" i="52"/>
  <c r="DH653" i="52" s="1"/>
  <c r="DS653" i="52" s="1"/>
  <c r="BQ653" i="52"/>
  <c r="CM653" i="52" s="1"/>
  <c r="BW653" i="52"/>
  <c r="DA653" i="52" s="1"/>
  <c r="DX653" i="52" s="1"/>
  <c r="CC653" i="52"/>
  <c r="BO650" i="52"/>
  <c r="CG650" i="52" s="1"/>
  <c r="BT650" i="52"/>
  <c r="CR650" i="52" s="1"/>
  <c r="EZ650" i="52" s="1"/>
  <c r="BY650" i="52"/>
  <c r="DH650" i="52" s="1"/>
  <c r="DS650" i="52" s="1"/>
  <c r="BP650" i="52"/>
  <c r="BU650" i="52"/>
  <c r="CL650" i="52" s="1"/>
  <c r="FF650" i="52" s="1"/>
  <c r="BR649" i="52"/>
  <c r="CS649" i="52" s="1"/>
  <c r="BV649" i="52"/>
  <c r="CZ649" i="52" s="1"/>
  <c r="BS649" i="52"/>
  <c r="CQ649" i="52" s="1"/>
  <c r="EX649" i="52" s="1"/>
  <c r="BX649" i="52"/>
  <c r="DE649" i="52" s="1"/>
  <c r="FQ649" i="52" s="1"/>
  <c r="BO649" i="52"/>
  <c r="CG649" i="52" s="1"/>
  <c r="BT649" i="52"/>
  <c r="CR649" i="52" s="1"/>
  <c r="EZ649" i="52" s="1"/>
  <c r="BQ649" i="52"/>
  <c r="CM649" i="52" s="1"/>
  <c r="BW649" i="52"/>
  <c r="DA649" i="52" s="1"/>
  <c r="DX649" i="52" s="1"/>
  <c r="CC649" i="52"/>
  <c r="CP646" i="52"/>
  <c r="FA646" i="52" s="1"/>
  <c r="CN646" i="52"/>
  <c r="FE646" i="52" s="1"/>
  <c r="CO646" i="52"/>
  <c r="FB646" i="52" s="1"/>
  <c r="BT646" i="52"/>
  <c r="CR646" i="52" s="1"/>
  <c r="EZ646" i="52" s="1"/>
  <c r="BY646" i="52"/>
  <c r="DH646" i="52" s="1"/>
  <c r="DS646" i="52" s="1"/>
  <c r="BP646" i="52"/>
  <c r="BU646" i="52"/>
  <c r="CL646" i="52" s="1"/>
  <c r="FF646" i="52" s="1"/>
  <c r="CA646" i="52"/>
  <c r="DG646" i="52" s="1"/>
  <c r="BR645" i="52"/>
  <c r="CS645" i="52" s="1"/>
  <c r="BZ645" i="52"/>
  <c r="DI645" i="52" s="1"/>
  <c r="DT645" i="52" s="1"/>
  <c r="BS645" i="52"/>
  <c r="CQ645" i="52" s="1"/>
  <c r="EX645" i="52" s="1"/>
  <c r="BX645" i="52"/>
  <c r="DE645" i="52" s="1"/>
  <c r="FQ645" i="52" s="1"/>
  <c r="BO645" i="52"/>
  <c r="CG645" i="52" s="1"/>
  <c r="BY645" i="52"/>
  <c r="DH645" i="52" s="1"/>
  <c r="DS645" i="52" s="1"/>
  <c r="BQ645" i="52"/>
  <c r="CM645" i="52" s="1"/>
  <c r="BW645" i="52"/>
  <c r="DA645" i="52" s="1"/>
  <c r="DX645" i="52" s="1"/>
  <c r="CC645" i="52"/>
  <c r="BY642" i="52"/>
  <c r="DH642" i="52" s="1"/>
  <c r="DS642" i="52" s="1"/>
  <c r="BP642" i="52"/>
  <c r="BU642" i="52"/>
  <c r="CL642" i="52" s="1"/>
  <c r="FF642" i="52" s="1"/>
  <c r="CA642" i="52"/>
  <c r="DG642" i="52" s="1"/>
  <c r="BR641" i="52"/>
  <c r="CS641" i="52" s="1"/>
  <c r="BV641" i="52"/>
  <c r="CZ641" i="52" s="1"/>
  <c r="DW641" i="52" s="1"/>
  <c r="BZ641" i="52"/>
  <c r="DI641" i="52" s="1"/>
  <c r="DT641" i="52" s="1"/>
  <c r="BO641" i="52"/>
  <c r="CG641" i="52" s="1"/>
  <c r="BT641" i="52"/>
  <c r="CR641" i="52" s="1"/>
  <c r="BY641" i="52"/>
  <c r="DH641" i="52" s="1"/>
  <c r="DS641" i="52" s="1"/>
  <c r="BQ641" i="52"/>
  <c r="CM641" i="52" s="1"/>
  <c r="BW641" i="52"/>
  <c r="DA641" i="52" s="1"/>
  <c r="DX641" i="52" s="1"/>
  <c r="CC641" i="52"/>
  <c r="FA638" i="52"/>
  <c r="CN638" i="52"/>
  <c r="FE638" i="52" s="1"/>
  <c r="CO638" i="52"/>
  <c r="FB638" i="52" s="1"/>
  <c r="BO638" i="52"/>
  <c r="CG638" i="52" s="1"/>
  <c r="BT638" i="52"/>
  <c r="CR638" i="52" s="1"/>
  <c r="EZ638" i="52" s="1"/>
  <c r="BY638" i="52"/>
  <c r="DH638" i="52" s="1"/>
  <c r="DS638" i="52" s="1"/>
  <c r="BP638" i="52"/>
  <c r="CA638" i="52"/>
  <c r="DG638" i="52" s="1"/>
  <c r="BR637" i="52"/>
  <c r="CS637" i="52" s="1"/>
  <c r="BZ637" i="52"/>
  <c r="DI637" i="52" s="1"/>
  <c r="DT637" i="52" s="1"/>
  <c r="BS637" i="52"/>
  <c r="CQ637" i="52" s="1"/>
  <c r="EX637" i="52" s="1"/>
  <c r="BX637" i="52"/>
  <c r="DE637" i="52" s="1"/>
  <c r="FQ637" i="52" s="1"/>
  <c r="BO637" i="52"/>
  <c r="CG637" i="52" s="1"/>
  <c r="BY637" i="52"/>
  <c r="DH637" i="52" s="1"/>
  <c r="DS637" i="52" s="1"/>
  <c r="BQ637" i="52"/>
  <c r="CM637" i="52" s="1"/>
  <c r="BW637" i="52"/>
  <c r="DA637" i="52" s="1"/>
  <c r="DX637" i="52" s="1"/>
  <c r="CC637" i="52"/>
  <c r="BO634" i="52"/>
  <c r="CG634" i="52" s="1"/>
  <c r="BT634" i="52"/>
  <c r="CR634" i="52" s="1"/>
  <c r="EZ634" i="52" s="1"/>
  <c r="BY634" i="52"/>
  <c r="DH634" i="52" s="1"/>
  <c r="DS634" i="52" s="1"/>
  <c r="BU634" i="52"/>
  <c r="CL634" i="52" s="1"/>
  <c r="FF634" i="52" s="1"/>
  <c r="CA634" i="52"/>
  <c r="DG634" i="52" s="1"/>
  <c r="BR633" i="52"/>
  <c r="CS633" i="52" s="1"/>
  <c r="BV633" i="52"/>
  <c r="CZ633" i="52" s="1"/>
  <c r="BS633" i="52"/>
  <c r="CQ633" i="52" s="1"/>
  <c r="EX633" i="52" s="1"/>
  <c r="BX633" i="52"/>
  <c r="DE633" i="52" s="1"/>
  <c r="FQ633" i="52" s="1"/>
  <c r="BO633" i="52"/>
  <c r="CG633" i="52" s="1"/>
  <c r="BT633" i="52"/>
  <c r="CR633" i="52" s="1"/>
  <c r="EZ633" i="52" s="1"/>
  <c r="BY633" i="52"/>
  <c r="DH633" i="52" s="1"/>
  <c r="DS633" i="52" s="1"/>
  <c r="BQ633" i="52"/>
  <c r="CM633" i="52" s="1"/>
  <c r="BW633" i="52"/>
  <c r="DA633" i="52" s="1"/>
  <c r="DX633" i="52" s="1"/>
  <c r="CC633" i="52"/>
  <c r="CP630" i="52"/>
  <c r="FA630" i="52" s="1"/>
  <c r="CN630" i="52"/>
  <c r="FE630" i="52" s="1"/>
  <c r="CO630" i="52"/>
  <c r="FB630" i="52" s="1"/>
  <c r="BO630" i="52"/>
  <c r="CG630" i="52" s="1"/>
  <c r="BT630" i="52"/>
  <c r="CR630" i="52" s="1"/>
  <c r="EZ630" i="52" s="1"/>
  <c r="BY630" i="52"/>
  <c r="DH630" i="52" s="1"/>
  <c r="DS630" i="52" s="1"/>
  <c r="BP630" i="52"/>
  <c r="CA630" i="52"/>
  <c r="DG630" i="52" s="1"/>
  <c r="BV629" i="52"/>
  <c r="CZ629" i="52" s="1"/>
  <c r="DW629" i="52" s="1"/>
  <c r="BZ629" i="52"/>
  <c r="DI629" i="52" s="1"/>
  <c r="DT629" i="52" s="1"/>
  <c r="BS629" i="52"/>
  <c r="CQ629" i="52" s="1"/>
  <c r="EX629" i="52" s="1"/>
  <c r="BX629" i="52"/>
  <c r="DE629" i="52" s="1"/>
  <c r="FQ629" i="52" s="1"/>
  <c r="BO629" i="52"/>
  <c r="CG629" i="52" s="1"/>
  <c r="BT629" i="52"/>
  <c r="CR629" i="52" s="1"/>
  <c r="EZ629" i="52" s="1"/>
  <c r="BW629" i="52"/>
  <c r="DA629" i="52" s="1"/>
  <c r="DX629" i="52" s="1"/>
  <c r="CC629" i="52"/>
  <c r="BO626" i="52"/>
  <c r="CG626" i="52" s="1"/>
  <c r="BT626" i="52"/>
  <c r="CR626" i="52" s="1"/>
  <c r="EZ626" i="52" s="1"/>
  <c r="BY626" i="52"/>
  <c r="DH626" i="52" s="1"/>
  <c r="DS626" i="52" s="1"/>
  <c r="BP626" i="52"/>
  <c r="BU626" i="52"/>
  <c r="CL626" i="52" s="1"/>
  <c r="FF626" i="52" s="1"/>
  <c r="BR625" i="52"/>
  <c r="CS625" i="52" s="1"/>
  <c r="BV625" i="52"/>
  <c r="CZ625" i="52" s="1"/>
  <c r="DW625" i="52" s="1"/>
  <c r="BZ625" i="52"/>
  <c r="DI625" i="52" s="1"/>
  <c r="DT625" i="52" s="1"/>
  <c r="BS625" i="52"/>
  <c r="CQ625" i="52" s="1"/>
  <c r="EX625" i="52" s="1"/>
  <c r="BX625" i="52"/>
  <c r="DE625" i="52" s="1"/>
  <c r="FQ625" i="52" s="1"/>
  <c r="BO625" i="52"/>
  <c r="CG625" i="52" s="1"/>
  <c r="BY625" i="52"/>
  <c r="DH625" i="52" s="1"/>
  <c r="DS625" i="52" s="1"/>
  <c r="BW625" i="52"/>
  <c r="DA625" i="52" s="1"/>
  <c r="DX625" i="52" s="1"/>
  <c r="CC625" i="52"/>
  <c r="BO622" i="52"/>
  <c r="CG622" i="52" s="1"/>
  <c r="BT622" i="52"/>
  <c r="CR622" i="52" s="1"/>
  <c r="EZ622" i="52" s="1"/>
  <c r="BY622" i="52"/>
  <c r="DH622" i="52" s="1"/>
  <c r="DS622" i="52" s="1"/>
  <c r="BU622" i="52"/>
  <c r="CL622" i="52" s="1"/>
  <c r="FF622" i="52" s="1"/>
  <c r="CA622" i="52"/>
  <c r="DG622" i="52" s="1"/>
  <c r="BV621" i="52"/>
  <c r="CZ621" i="52" s="1"/>
  <c r="BZ621" i="52"/>
  <c r="DI621" i="52" s="1"/>
  <c r="DT621" i="52" s="1"/>
  <c r="BS621" i="52"/>
  <c r="CQ621" i="52" s="1"/>
  <c r="EX621" i="52" s="1"/>
  <c r="BX621" i="52"/>
  <c r="DE621" i="52" s="1"/>
  <c r="FQ621" i="52" s="1"/>
  <c r="BT621" i="52"/>
  <c r="CR621" i="52" s="1"/>
  <c r="EZ621" i="52" s="1"/>
  <c r="BY621" i="52"/>
  <c r="DH621" i="52" s="1"/>
  <c r="DS621" i="52" s="1"/>
  <c r="BQ621" i="52"/>
  <c r="CM621" i="52" s="1"/>
  <c r="CC621" i="52"/>
  <c r="BO618" i="52"/>
  <c r="CG618" i="52" s="1"/>
  <c r="BT618" i="52"/>
  <c r="CR618" i="52" s="1"/>
  <c r="EZ618" i="52" s="1"/>
  <c r="BY618" i="52"/>
  <c r="DH618" i="52" s="1"/>
  <c r="DS618" i="52" s="1"/>
  <c r="BU618" i="52"/>
  <c r="CL618" i="52" s="1"/>
  <c r="BR617" i="52"/>
  <c r="CS617" i="52" s="1"/>
  <c r="BV617" i="52"/>
  <c r="CZ617" i="52" s="1"/>
  <c r="DW617" i="52" s="1"/>
  <c r="BZ617" i="52"/>
  <c r="DI617" i="52" s="1"/>
  <c r="DT617" i="52" s="1"/>
  <c r="BS617" i="52"/>
  <c r="CQ617" i="52" s="1"/>
  <c r="EX617" i="52" s="1"/>
  <c r="BX617" i="52"/>
  <c r="DE617" i="52" s="1"/>
  <c r="FQ617" i="52" s="1"/>
  <c r="BT617" i="52"/>
  <c r="CR617" i="52" s="1"/>
  <c r="EZ617" i="52" s="1"/>
  <c r="BQ617" i="52"/>
  <c r="CM617" i="52" s="1"/>
  <c r="BW617" i="52"/>
  <c r="DA617" i="52" s="1"/>
  <c r="DX617" i="52" s="1"/>
  <c r="CC617" i="52"/>
  <c r="CP614" i="52"/>
  <c r="FA614" i="52" s="1"/>
  <c r="CN614" i="52"/>
  <c r="FE614" i="52" s="1"/>
  <c r="CO614" i="52"/>
  <c r="FB614" i="52" s="1"/>
  <c r="BT614" i="52"/>
  <c r="CR614" i="52" s="1"/>
  <c r="EZ614" i="52" s="1"/>
  <c r="BY614" i="52"/>
  <c r="DH614" i="52" s="1"/>
  <c r="DS614" i="52" s="1"/>
  <c r="BP614" i="52"/>
  <c r="BU614" i="52"/>
  <c r="CL614" i="52" s="1"/>
  <c r="FF614" i="52" s="1"/>
  <c r="CA614" i="52"/>
  <c r="DG614" i="52" s="1"/>
  <c r="BR613" i="52"/>
  <c r="CS613" i="52" s="1"/>
  <c r="BV613" i="52"/>
  <c r="CZ613" i="52" s="1"/>
  <c r="DW613" i="52" s="1"/>
  <c r="BX613" i="52"/>
  <c r="DE613" i="52" s="1"/>
  <c r="FQ613" i="52" s="1"/>
  <c r="BO613" i="52"/>
  <c r="CG613" i="52" s="1"/>
  <c r="BT613" i="52"/>
  <c r="CR613" i="52" s="1"/>
  <c r="EZ613" i="52" s="1"/>
  <c r="BY613" i="52"/>
  <c r="DH613" i="52" s="1"/>
  <c r="DS613" i="52" s="1"/>
  <c r="BQ613" i="52"/>
  <c r="CM613" i="52" s="1"/>
  <c r="BW613" i="52"/>
  <c r="DA613" i="52" s="1"/>
  <c r="DX613" i="52" s="1"/>
  <c r="CC613" i="52"/>
  <c r="BT610" i="52"/>
  <c r="CR610" i="52" s="1"/>
  <c r="EZ610" i="52" s="1"/>
  <c r="BY610" i="52"/>
  <c r="DH610" i="52" s="1"/>
  <c r="DS610" i="52" s="1"/>
  <c r="BP610" i="52"/>
  <c r="CH610" i="52" s="1"/>
  <c r="BU610" i="52"/>
  <c r="CL610" i="52" s="1"/>
  <c r="FF610" i="52" s="1"/>
  <c r="CA610" i="52"/>
  <c r="DG610" i="52" s="1"/>
  <c r="BR609" i="52"/>
  <c r="CS609" i="52" s="1"/>
  <c r="BZ609" i="52"/>
  <c r="DI609" i="52" s="1"/>
  <c r="DT609" i="52" s="1"/>
  <c r="BX609" i="52"/>
  <c r="DE609" i="52" s="1"/>
  <c r="FQ609" i="52" s="1"/>
  <c r="BO609" i="52"/>
  <c r="CG609" i="52" s="1"/>
  <c r="BT609" i="52"/>
  <c r="CR609" i="52" s="1"/>
  <c r="EZ609" i="52" s="1"/>
  <c r="BY609" i="52"/>
  <c r="DH609" i="52" s="1"/>
  <c r="DS609" i="52" s="1"/>
  <c r="BQ609" i="52"/>
  <c r="CM609" i="52" s="1"/>
  <c r="CC609" i="52"/>
  <c r="CP606" i="52"/>
  <c r="FA606" i="52" s="1"/>
  <c r="CO606" i="52"/>
  <c r="FB606" i="52" s="1"/>
  <c r="BO606" i="52"/>
  <c r="CG606" i="52" s="1"/>
  <c r="BT606" i="52"/>
  <c r="CR606" i="52" s="1"/>
  <c r="EZ606" i="52" s="1"/>
  <c r="BY606" i="52"/>
  <c r="DH606" i="52" s="1"/>
  <c r="DS606" i="52" s="1"/>
  <c r="BU606" i="52"/>
  <c r="CL606" i="52" s="1"/>
  <c r="CA606" i="52"/>
  <c r="DG606" i="52" s="1"/>
  <c r="BR605" i="52"/>
  <c r="CS605" i="52" s="1"/>
  <c r="BZ605" i="52"/>
  <c r="DI605" i="52" s="1"/>
  <c r="DT605" i="52" s="1"/>
  <c r="BS605" i="52"/>
  <c r="CQ605" i="52" s="1"/>
  <c r="EX605" i="52" s="1"/>
  <c r="BX605" i="52"/>
  <c r="DE605" i="52" s="1"/>
  <c r="FQ605" i="52" s="1"/>
  <c r="BT605" i="52"/>
  <c r="CR605" i="52" s="1"/>
  <c r="EZ605" i="52" s="1"/>
  <c r="BY605" i="52"/>
  <c r="DH605" i="52" s="1"/>
  <c r="DS605" i="52" s="1"/>
  <c r="BQ605" i="52"/>
  <c r="CM605" i="52" s="1"/>
  <c r="BW605" i="52"/>
  <c r="DA605" i="52" s="1"/>
  <c r="DX605" i="52" s="1"/>
  <c r="BY604" i="52"/>
  <c r="DH604" i="52" s="1"/>
  <c r="DS604" i="52" s="1"/>
  <c r="BT604" i="52"/>
  <c r="CR604" i="52" s="1"/>
  <c r="EZ604" i="52" s="1"/>
  <c r="CO600" i="52"/>
  <c r="FB600" i="52" s="1"/>
  <c r="BT600" i="52"/>
  <c r="CR600" i="52" s="1"/>
  <c r="EZ600" i="52" s="1"/>
  <c r="BY598" i="52"/>
  <c r="DH598" i="52" s="1"/>
  <c r="DS598" i="52" s="1"/>
  <c r="BS597" i="52"/>
  <c r="CQ597" i="52" s="1"/>
  <c r="EX597" i="52" s="1"/>
  <c r="BY596" i="52"/>
  <c r="DH596" i="52" s="1"/>
  <c r="DS596" i="52" s="1"/>
  <c r="BW594" i="52"/>
  <c r="DA594" i="52" s="1"/>
  <c r="DX594" i="52" s="1"/>
  <c r="CO592" i="52"/>
  <c r="FB592" i="52" s="1"/>
  <c r="BT592" i="52"/>
  <c r="CR592" i="52" s="1"/>
  <c r="EZ592" i="52" s="1"/>
  <c r="BY590" i="52"/>
  <c r="DH590" i="52" s="1"/>
  <c r="DS590" i="52" s="1"/>
  <c r="BS589" i="52"/>
  <c r="CQ589" i="52" s="1"/>
  <c r="EX589" i="52" s="1"/>
  <c r="BY588" i="52"/>
  <c r="DH588" i="52" s="1"/>
  <c r="DS588" i="52" s="1"/>
  <c r="BT588" i="52"/>
  <c r="CR588" i="52" s="1"/>
  <c r="EZ588" i="52" s="1"/>
  <c r="CP576" i="52"/>
  <c r="FA576" i="52" s="1"/>
  <c r="CO576" i="52"/>
  <c r="FB576" i="52" s="1"/>
  <c r="BT576" i="52"/>
  <c r="CR576" i="52" s="1"/>
  <c r="EZ576" i="52" s="1"/>
  <c r="BS573" i="52"/>
  <c r="CQ573" i="52" s="1"/>
  <c r="EX573" i="52" s="1"/>
  <c r="BT568" i="52"/>
  <c r="CR568" i="52" s="1"/>
  <c r="EZ568" i="52" s="1"/>
  <c r="BS565" i="52"/>
  <c r="CQ565" i="52" s="1"/>
  <c r="EX565" i="52" s="1"/>
  <c r="BT560" i="52"/>
  <c r="CR560" i="52" s="1"/>
  <c r="EZ560" i="52" s="1"/>
  <c r="BW554" i="52"/>
  <c r="DA554" i="52" s="1"/>
  <c r="BT552" i="52"/>
  <c r="CR552" i="52" s="1"/>
  <c r="BW550" i="52"/>
  <c r="DA550" i="52" s="1"/>
  <c r="DX550" i="52" s="1"/>
  <c r="BT548" i="52"/>
  <c r="CR548" i="52" s="1"/>
  <c r="EZ548" i="52" s="1"/>
  <c r="BW546" i="52"/>
  <c r="DA546" i="52" s="1"/>
  <c r="BW542" i="52"/>
  <c r="DA542" i="52" s="1"/>
  <c r="BW538" i="52"/>
  <c r="DA538" i="52" s="1"/>
  <c r="BT536" i="52"/>
  <c r="CR536" i="52" s="1"/>
  <c r="BW534" i="52"/>
  <c r="DA534" i="52" s="1"/>
  <c r="DX534" i="52" s="1"/>
  <c r="BT532" i="52"/>
  <c r="CR532" i="52" s="1"/>
  <c r="EZ532" i="52" s="1"/>
  <c r="BW530" i="52"/>
  <c r="DA530" i="52" s="1"/>
  <c r="BR384" i="52"/>
  <c r="CS384" i="52" s="1"/>
  <c r="BV384" i="52"/>
  <c r="CZ384" i="52" s="1"/>
  <c r="DW384" i="52" s="1"/>
  <c r="BZ384" i="52"/>
  <c r="DI384" i="52" s="1"/>
  <c r="DT384" i="52" s="1"/>
  <c r="CN384" i="52"/>
  <c r="FE384" i="52" s="1"/>
  <c r="BW384" i="52"/>
  <c r="DA384" i="52" s="1"/>
  <c r="CA384" i="52"/>
  <c r="DG384" i="52" s="1"/>
  <c r="BS384" i="52"/>
  <c r="CQ384" i="52" s="1"/>
  <c r="BT683" i="52"/>
  <c r="CR683" i="52" s="1"/>
  <c r="EZ683" i="52" s="1"/>
  <c r="BO683" i="52"/>
  <c r="CG683" i="52" s="1"/>
  <c r="BX682" i="52"/>
  <c r="DE682" i="52" s="1"/>
  <c r="FQ682" i="52" s="1"/>
  <c r="BU680" i="52"/>
  <c r="CL680" i="52" s="1"/>
  <c r="BP680" i="52"/>
  <c r="BR680" i="52"/>
  <c r="CS680" i="52" s="1"/>
  <c r="BZ680" i="52"/>
  <c r="DI680" i="52" s="1"/>
  <c r="DT680" i="52" s="1"/>
  <c r="BY679" i="52"/>
  <c r="DH679" i="52" s="1"/>
  <c r="BT679" i="52"/>
  <c r="CR679" i="52" s="1"/>
  <c r="EZ679" i="52" s="1"/>
  <c r="BO679" i="52"/>
  <c r="CG679" i="52" s="1"/>
  <c r="CA676" i="52"/>
  <c r="DG676" i="52" s="1"/>
  <c r="BU676" i="52"/>
  <c r="CL676" i="52" s="1"/>
  <c r="BP676" i="52"/>
  <c r="CH676" i="52" s="1"/>
  <c r="BR676" i="52"/>
  <c r="CS676" i="52" s="1"/>
  <c r="BV676" i="52"/>
  <c r="CZ676" i="52" s="1"/>
  <c r="DW676" i="52" s="1"/>
  <c r="BZ676" i="52"/>
  <c r="DI676" i="52" s="1"/>
  <c r="DT676" i="52" s="1"/>
  <c r="BY675" i="52"/>
  <c r="DH675" i="52" s="1"/>
  <c r="BO675" i="52"/>
  <c r="CG675" i="52" s="1"/>
  <c r="BX674" i="52"/>
  <c r="DE674" i="52" s="1"/>
  <c r="FQ674" i="52" s="1"/>
  <c r="CA672" i="52"/>
  <c r="DG672" i="52" s="1"/>
  <c r="BU672" i="52"/>
  <c r="CL672" i="52" s="1"/>
  <c r="BP672" i="52"/>
  <c r="BR672" i="52"/>
  <c r="CS672" i="52" s="1"/>
  <c r="BV672" i="52"/>
  <c r="CZ672" i="52" s="1"/>
  <c r="DW672" i="52" s="1"/>
  <c r="BY671" i="52"/>
  <c r="DH671" i="52" s="1"/>
  <c r="BT671" i="52"/>
  <c r="CR671" i="52" s="1"/>
  <c r="EZ671" i="52" s="1"/>
  <c r="BO671" i="52"/>
  <c r="CG671" i="52" s="1"/>
  <c r="BX670" i="52"/>
  <c r="DE670" i="52" s="1"/>
  <c r="FQ670" i="52" s="1"/>
  <c r="CA668" i="52"/>
  <c r="DG668" i="52" s="1"/>
  <c r="BU668" i="52"/>
  <c r="CL668" i="52" s="1"/>
  <c r="BR668" i="52"/>
  <c r="CS668" i="52" s="1"/>
  <c r="EY668" i="52" s="1"/>
  <c r="BV668" i="52"/>
  <c r="CZ668" i="52" s="1"/>
  <c r="DW668" i="52" s="1"/>
  <c r="BZ668" i="52"/>
  <c r="DI668" i="52" s="1"/>
  <c r="DT668" i="52" s="1"/>
  <c r="BY667" i="52"/>
  <c r="DH667" i="52" s="1"/>
  <c r="BT667" i="52"/>
  <c r="CR667" i="52" s="1"/>
  <c r="EZ667" i="52" s="1"/>
  <c r="BO667" i="52"/>
  <c r="CG667" i="52" s="1"/>
  <c r="CA664" i="52"/>
  <c r="DG664" i="52" s="1"/>
  <c r="BU664" i="52"/>
  <c r="CL664" i="52" s="1"/>
  <c r="BP664" i="52"/>
  <c r="BR664" i="52"/>
  <c r="CS664" i="52" s="1"/>
  <c r="BV664" i="52"/>
  <c r="CZ664" i="52" s="1"/>
  <c r="DW664" i="52" s="1"/>
  <c r="BZ664" i="52"/>
  <c r="DI664" i="52" s="1"/>
  <c r="DT664" i="52" s="1"/>
  <c r="BT663" i="52"/>
  <c r="CR663" i="52" s="1"/>
  <c r="EZ663" i="52" s="1"/>
  <c r="BO663" i="52"/>
  <c r="CG663" i="52" s="1"/>
  <c r="BX662" i="52"/>
  <c r="DE662" i="52" s="1"/>
  <c r="FQ662" i="52" s="1"/>
  <c r="CA660" i="52"/>
  <c r="DG660" i="52" s="1"/>
  <c r="BU660" i="52"/>
  <c r="CL660" i="52" s="1"/>
  <c r="BP660" i="52"/>
  <c r="BR660" i="52"/>
  <c r="CS660" i="52" s="1"/>
  <c r="BZ660" i="52"/>
  <c r="DI660" i="52" s="1"/>
  <c r="DT660" i="52" s="1"/>
  <c r="BY659" i="52"/>
  <c r="DH659" i="52" s="1"/>
  <c r="BT659" i="52"/>
  <c r="CR659" i="52" s="1"/>
  <c r="EZ659" i="52" s="1"/>
  <c r="BO659" i="52"/>
  <c r="CG659" i="52" s="1"/>
  <c r="BX658" i="52"/>
  <c r="DE658" i="52" s="1"/>
  <c r="FQ658" i="52" s="1"/>
  <c r="CA656" i="52"/>
  <c r="DG656" i="52" s="1"/>
  <c r="BU656" i="52"/>
  <c r="CL656" i="52" s="1"/>
  <c r="BR656" i="52"/>
  <c r="CS656" i="52" s="1"/>
  <c r="BV656" i="52"/>
  <c r="CZ656" i="52" s="1"/>
  <c r="DW656" i="52" s="1"/>
  <c r="BZ656" i="52"/>
  <c r="DI656" i="52" s="1"/>
  <c r="DT656" i="52" s="1"/>
  <c r="BY655" i="52"/>
  <c r="DH655" i="52" s="1"/>
  <c r="BT655" i="52"/>
  <c r="CR655" i="52" s="1"/>
  <c r="EZ655" i="52" s="1"/>
  <c r="BO655" i="52"/>
  <c r="CG655" i="52" s="1"/>
  <c r="BX654" i="52"/>
  <c r="DE654" i="52" s="1"/>
  <c r="FQ654" i="52" s="1"/>
  <c r="BU652" i="52"/>
  <c r="CL652" i="52" s="1"/>
  <c r="BP652" i="52"/>
  <c r="BR652" i="52"/>
  <c r="CS652" i="52" s="1"/>
  <c r="BV652" i="52"/>
  <c r="CZ652" i="52" s="1"/>
  <c r="DW652" i="52" s="1"/>
  <c r="BZ652" i="52"/>
  <c r="DI652" i="52" s="1"/>
  <c r="DT652" i="52" s="1"/>
  <c r="BY651" i="52"/>
  <c r="DH651" i="52" s="1"/>
  <c r="BO651" i="52"/>
  <c r="CG651" i="52" s="1"/>
  <c r="BX650" i="52"/>
  <c r="DE650" i="52" s="1"/>
  <c r="FQ650" i="52" s="1"/>
  <c r="CA648" i="52"/>
  <c r="DG648" i="52" s="1"/>
  <c r="BU648" i="52"/>
  <c r="CL648" i="52" s="1"/>
  <c r="BP648" i="52"/>
  <c r="BR648" i="52"/>
  <c r="CS648" i="52" s="1"/>
  <c r="BV648" i="52"/>
  <c r="CZ648" i="52" s="1"/>
  <c r="DW648" i="52" s="1"/>
  <c r="BY647" i="52"/>
  <c r="DH647" i="52" s="1"/>
  <c r="BT647" i="52"/>
  <c r="CR647" i="52" s="1"/>
  <c r="EZ647" i="52" s="1"/>
  <c r="BO647" i="52"/>
  <c r="CG647" i="52" s="1"/>
  <c r="BX646" i="52"/>
  <c r="DE646" i="52" s="1"/>
  <c r="FQ646" i="52" s="1"/>
  <c r="CA644" i="52"/>
  <c r="DG644" i="52" s="1"/>
  <c r="BU644" i="52"/>
  <c r="CL644" i="52" s="1"/>
  <c r="BP644" i="52"/>
  <c r="BV644" i="52"/>
  <c r="CZ644" i="52" s="1"/>
  <c r="DW644" i="52" s="1"/>
  <c r="BZ644" i="52"/>
  <c r="DI644" i="52" s="1"/>
  <c r="DT644" i="52" s="1"/>
  <c r="BY643" i="52"/>
  <c r="DH643" i="52" s="1"/>
  <c r="BT643" i="52"/>
  <c r="CR643" i="52" s="1"/>
  <c r="EZ643" i="52" s="1"/>
  <c r="BO643" i="52"/>
  <c r="CG643" i="52" s="1"/>
  <c r="BX642" i="52"/>
  <c r="DE642" i="52" s="1"/>
  <c r="FQ642" i="52" s="1"/>
  <c r="CA640" i="52"/>
  <c r="DG640" i="52" s="1"/>
  <c r="BP640" i="52"/>
  <c r="BR640" i="52"/>
  <c r="CS640" i="52" s="1"/>
  <c r="BV640" i="52"/>
  <c r="CZ640" i="52" s="1"/>
  <c r="DW640" i="52" s="1"/>
  <c r="BZ640" i="52"/>
  <c r="DI640" i="52" s="1"/>
  <c r="DT640" i="52" s="1"/>
  <c r="BY639" i="52"/>
  <c r="DH639" i="52" s="1"/>
  <c r="BT639" i="52"/>
  <c r="CR639" i="52" s="1"/>
  <c r="EZ639" i="52" s="1"/>
  <c r="BO639" i="52"/>
  <c r="CG639" i="52" s="1"/>
  <c r="CA636" i="52"/>
  <c r="DG636" i="52" s="1"/>
  <c r="BU636" i="52"/>
  <c r="CL636" i="52" s="1"/>
  <c r="BP636" i="52"/>
  <c r="BR636" i="52"/>
  <c r="CS636" i="52" s="1"/>
  <c r="BV636" i="52"/>
  <c r="CZ636" i="52" s="1"/>
  <c r="BZ636" i="52"/>
  <c r="DI636" i="52" s="1"/>
  <c r="DT636" i="52" s="1"/>
  <c r="BT635" i="52"/>
  <c r="CR635" i="52" s="1"/>
  <c r="EZ635" i="52" s="1"/>
  <c r="BO635" i="52"/>
  <c r="CG635" i="52" s="1"/>
  <c r="BX634" i="52"/>
  <c r="DE634" i="52" s="1"/>
  <c r="FQ634" i="52" s="1"/>
  <c r="CA632" i="52"/>
  <c r="DG632" i="52" s="1"/>
  <c r="BU632" i="52"/>
  <c r="CL632" i="52" s="1"/>
  <c r="BP632" i="52"/>
  <c r="BR632" i="52"/>
  <c r="CS632" i="52" s="1"/>
  <c r="BZ632" i="52"/>
  <c r="DI632" i="52" s="1"/>
  <c r="DT632" i="52" s="1"/>
  <c r="BY631" i="52"/>
  <c r="DH631" i="52" s="1"/>
  <c r="BT631" i="52"/>
  <c r="CR631" i="52" s="1"/>
  <c r="EZ631" i="52" s="1"/>
  <c r="BO631" i="52"/>
  <c r="CG631" i="52" s="1"/>
  <c r="BX630" i="52"/>
  <c r="DE630" i="52" s="1"/>
  <c r="FQ630" i="52" s="1"/>
  <c r="CA628" i="52"/>
  <c r="DG628" i="52" s="1"/>
  <c r="BU628" i="52"/>
  <c r="CL628" i="52" s="1"/>
  <c r="BR628" i="52"/>
  <c r="CS628" i="52" s="1"/>
  <c r="BV628" i="52"/>
  <c r="CZ628" i="52" s="1"/>
  <c r="DW628" i="52" s="1"/>
  <c r="BZ628" i="52"/>
  <c r="DI628" i="52" s="1"/>
  <c r="DT628" i="52" s="1"/>
  <c r="BY627" i="52"/>
  <c r="DH627" i="52" s="1"/>
  <c r="BT627" i="52"/>
  <c r="CR627" i="52" s="1"/>
  <c r="EZ627" i="52" s="1"/>
  <c r="BO627" i="52"/>
  <c r="CG627" i="52" s="1"/>
  <c r="CA624" i="52"/>
  <c r="DG624" i="52" s="1"/>
  <c r="BU624" i="52"/>
  <c r="CL624" i="52" s="1"/>
  <c r="BP624" i="52"/>
  <c r="CH624" i="52" s="1"/>
  <c r="BR624" i="52"/>
  <c r="CS624" i="52" s="1"/>
  <c r="BV624" i="52"/>
  <c r="CZ624" i="52" s="1"/>
  <c r="DW624" i="52" s="1"/>
  <c r="BZ624" i="52"/>
  <c r="DI624" i="52" s="1"/>
  <c r="DT624" i="52" s="1"/>
  <c r="BT623" i="52"/>
  <c r="CR623" i="52" s="1"/>
  <c r="EZ623" i="52" s="1"/>
  <c r="BO623" i="52"/>
  <c r="CG623" i="52" s="1"/>
  <c r="BX622" i="52"/>
  <c r="DE622" i="52" s="1"/>
  <c r="FQ622" i="52" s="1"/>
  <c r="CA620" i="52"/>
  <c r="DG620" i="52" s="1"/>
  <c r="BU620" i="52"/>
  <c r="CL620" i="52" s="1"/>
  <c r="BP620" i="52"/>
  <c r="CH620" i="52" s="1"/>
  <c r="CK620" i="52" s="1"/>
  <c r="BR620" i="52"/>
  <c r="CS620" i="52" s="1"/>
  <c r="BZ620" i="52"/>
  <c r="DI620" i="52" s="1"/>
  <c r="DT620" i="52" s="1"/>
  <c r="BY619" i="52"/>
  <c r="DH619" i="52" s="1"/>
  <c r="BT619" i="52"/>
  <c r="CR619" i="52" s="1"/>
  <c r="EZ619" i="52" s="1"/>
  <c r="BO619" i="52"/>
  <c r="CG619" i="52" s="1"/>
  <c r="BX618" i="52"/>
  <c r="DE618" i="52" s="1"/>
  <c r="FQ618" i="52" s="1"/>
  <c r="CA616" i="52"/>
  <c r="DG616" i="52" s="1"/>
  <c r="BU616" i="52"/>
  <c r="CL616" i="52" s="1"/>
  <c r="BR616" i="52"/>
  <c r="CS616" i="52" s="1"/>
  <c r="BV616" i="52"/>
  <c r="CZ616" i="52" s="1"/>
  <c r="DW616" i="52" s="1"/>
  <c r="BZ616" i="52"/>
  <c r="DI616" i="52" s="1"/>
  <c r="DT616" i="52" s="1"/>
  <c r="BY615" i="52"/>
  <c r="DH615" i="52" s="1"/>
  <c r="BT615" i="52"/>
  <c r="CR615" i="52" s="1"/>
  <c r="EZ615" i="52" s="1"/>
  <c r="BO615" i="52"/>
  <c r="CG615" i="52" s="1"/>
  <c r="BX614" i="52"/>
  <c r="DE614" i="52" s="1"/>
  <c r="FQ614" i="52" s="1"/>
  <c r="BU612" i="52"/>
  <c r="CL612" i="52" s="1"/>
  <c r="BP612" i="52"/>
  <c r="BR612" i="52"/>
  <c r="CS612" i="52" s="1"/>
  <c r="BV612" i="52"/>
  <c r="CZ612" i="52" s="1"/>
  <c r="DW612" i="52" s="1"/>
  <c r="BZ612" i="52"/>
  <c r="DI612" i="52" s="1"/>
  <c r="DT612" i="52" s="1"/>
  <c r="BY611" i="52"/>
  <c r="DH611" i="52" s="1"/>
  <c r="BT611" i="52"/>
  <c r="CR611" i="52" s="1"/>
  <c r="EZ611" i="52" s="1"/>
  <c r="BO611" i="52"/>
  <c r="CG611" i="52" s="1"/>
  <c r="BX610" i="52"/>
  <c r="DE610" i="52" s="1"/>
  <c r="FQ610" i="52" s="1"/>
  <c r="CA608" i="52"/>
  <c r="DG608" i="52" s="1"/>
  <c r="DR608" i="52" s="1"/>
  <c r="BU608" i="52"/>
  <c r="CL608" i="52" s="1"/>
  <c r="BP608" i="52"/>
  <c r="CH608" i="52" s="1"/>
  <c r="CK608" i="52" s="1"/>
  <c r="DD608" i="52"/>
  <c r="FP608" i="52" s="1"/>
  <c r="BR608" i="52"/>
  <c r="CS608" i="52" s="1"/>
  <c r="BV608" i="52"/>
  <c r="CZ608" i="52" s="1"/>
  <c r="DW608" i="52" s="1"/>
  <c r="BZ608" i="52"/>
  <c r="DI608" i="52" s="1"/>
  <c r="DT608" i="52" s="1"/>
  <c r="BY607" i="52"/>
  <c r="DH607" i="52" s="1"/>
  <c r="BT607" i="52"/>
  <c r="CR607" i="52" s="1"/>
  <c r="BO607" i="52"/>
  <c r="CG607" i="52" s="1"/>
  <c r="BX606" i="52"/>
  <c r="DE606" i="52" s="1"/>
  <c r="FQ606" i="52" s="1"/>
  <c r="CA604" i="52"/>
  <c r="DG604" i="52" s="1"/>
  <c r="BU603" i="52"/>
  <c r="CL603" i="52" s="1"/>
  <c r="FF603" i="52" s="1"/>
  <c r="BO603" i="52"/>
  <c r="CG603" i="52" s="1"/>
  <c r="BX602" i="52"/>
  <c r="DE602" i="52" s="1"/>
  <c r="FQ602" i="52" s="1"/>
  <c r="BQ602" i="52"/>
  <c r="CM602" i="52" s="1"/>
  <c r="BX601" i="52"/>
  <c r="DE601" i="52" s="1"/>
  <c r="FQ601" i="52" s="1"/>
  <c r="BQ601" i="52"/>
  <c r="CM601" i="52" s="1"/>
  <c r="BR601" i="52"/>
  <c r="CS601" i="52" s="1"/>
  <c r="BV601" i="52"/>
  <c r="CZ601" i="52" s="1"/>
  <c r="BZ601" i="52"/>
  <c r="DI601" i="52" s="1"/>
  <c r="DT601" i="52" s="1"/>
  <c r="BO601" i="52"/>
  <c r="CG601" i="52" s="1"/>
  <c r="BT601" i="52"/>
  <c r="CR601" i="52" s="1"/>
  <c r="EZ601" i="52" s="1"/>
  <c r="BY601" i="52"/>
  <c r="DH601" i="52" s="1"/>
  <c r="DS601" i="52" s="1"/>
  <c r="BW600" i="52"/>
  <c r="DA600" i="52" s="1"/>
  <c r="DX600" i="52" s="1"/>
  <c r="BP600" i="52"/>
  <c r="CH600" i="52" s="1"/>
  <c r="CK600" i="52" s="1"/>
  <c r="BR600" i="52"/>
  <c r="CS600" i="52" s="1"/>
  <c r="BV600" i="52"/>
  <c r="CZ600" i="52" s="1"/>
  <c r="DW600" i="52" s="1"/>
  <c r="BZ600" i="52"/>
  <c r="DI600" i="52" s="1"/>
  <c r="DT600" i="52" s="1"/>
  <c r="BS600" i="52"/>
  <c r="CQ600" i="52" s="1"/>
  <c r="BX600" i="52"/>
  <c r="DE600" i="52" s="1"/>
  <c r="FQ600" i="52" s="1"/>
  <c r="CC597" i="52"/>
  <c r="CA596" i="52"/>
  <c r="DG596" i="52"/>
  <c r="AB596" i="52" s="1"/>
  <c r="BU595" i="52"/>
  <c r="CL595" i="52" s="1"/>
  <c r="FF595" i="52" s="1"/>
  <c r="BO595" i="52"/>
  <c r="CG595" i="52" s="1"/>
  <c r="BX594" i="52"/>
  <c r="DE594" i="52" s="1"/>
  <c r="FQ594" i="52" s="1"/>
  <c r="BQ594" i="52"/>
  <c r="CM594" i="52" s="1"/>
  <c r="BX593" i="52"/>
  <c r="DE593" i="52" s="1"/>
  <c r="FQ593" i="52" s="1"/>
  <c r="BQ593" i="52"/>
  <c r="CM593" i="52" s="1"/>
  <c r="BR593" i="52"/>
  <c r="CS593" i="52" s="1"/>
  <c r="BV593" i="52"/>
  <c r="CZ593" i="52" s="1"/>
  <c r="BZ593" i="52"/>
  <c r="DI593" i="52" s="1"/>
  <c r="DT593" i="52" s="1"/>
  <c r="BO593" i="52"/>
  <c r="CG593" i="52" s="1"/>
  <c r="BT593" i="52"/>
  <c r="CR593" i="52" s="1"/>
  <c r="EZ593" i="52" s="1"/>
  <c r="BY593" i="52"/>
  <c r="DH593" i="52" s="1"/>
  <c r="DS593" i="52" s="1"/>
  <c r="BW592" i="52"/>
  <c r="DA592" i="52" s="1"/>
  <c r="BP592" i="52"/>
  <c r="CH592" i="52" s="1"/>
  <c r="CK592" i="52" s="1"/>
  <c r="BR592" i="52"/>
  <c r="CS592" i="52" s="1"/>
  <c r="BV592" i="52"/>
  <c r="CZ592" i="52" s="1"/>
  <c r="DW592" i="52" s="1"/>
  <c r="BZ592" i="52"/>
  <c r="DI592" i="52" s="1"/>
  <c r="DT592" i="52" s="1"/>
  <c r="BS592" i="52"/>
  <c r="CQ592" i="52" s="1"/>
  <c r="BX592" i="52"/>
  <c r="DE592" i="52" s="1"/>
  <c r="FQ592" i="52" s="1"/>
  <c r="CC589" i="52"/>
  <c r="CA588" i="52"/>
  <c r="DG588" i="52" s="1"/>
  <c r="AB588" i="52" s="1"/>
  <c r="BU587" i="52"/>
  <c r="CL587" i="52" s="1"/>
  <c r="FF587" i="52" s="1"/>
  <c r="BO587" i="52"/>
  <c r="CG587" i="52" s="1"/>
  <c r="BX586" i="52"/>
  <c r="DE586" i="52" s="1"/>
  <c r="FQ586" i="52" s="1"/>
  <c r="BQ586" i="52"/>
  <c r="CM586" i="52" s="1"/>
  <c r="BX585" i="52"/>
  <c r="DE585" i="52" s="1"/>
  <c r="FQ585" i="52" s="1"/>
  <c r="BQ585" i="52"/>
  <c r="CM585" i="52" s="1"/>
  <c r="BR585" i="52"/>
  <c r="CS585" i="52" s="1"/>
  <c r="BV585" i="52"/>
  <c r="CZ585" i="52" s="1"/>
  <c r="BZ585" i="52"/>
  <c r="DI585" i="52" s="1"/>
  <c r="DT585" i="52" s="1"/>
  <c r="BO585" i="52"/>
  <c r="CG585" i="52" s="1"/>
  <c r="BT585" i="52"/>
  <c r="CR585" i="52" s="1"/>
  <c r="EZ585" i="52" s="1"/>
  <c r="BY585" i="52"/>
  <c r="DH585" i="52" s="1"/>
  <c r="DS585" i="52" s="1"/>
  <c r="BW584" i="52"/>
  <c r="DA584" i="52" s="1"/>
  <c r="DX584" i="52" s="1"/>
  <c r="BP584" i="52"/>
  <c r="CH584" i="52" s="1"/>
  <c r="BR584" i="52"/>
  <c r="CS584" i="52" s="1"/>
  <c r="BV584" i="52"/>
  <c r="CZ584" i="52" s="1"/>
  <c r="DW584" i="52" s="1"/>
  <c r="BZ584" i="52"/>
  <c r="DI584" i="52" s="1"/>
  <c r="DT584" i="52" s="1"/>
  <c r="BS584" i="52"/>
  <c r="CQ584" i="52" s="1"/>
  <c r="BX584" i="52"/>
  <c r="DE584" i="52" s="1"/>
  <c r="FQ584" i="52" s="1"/>
  <c r="CC581" i="52"/>
  <c r="CA580" i="52"/>
  <c r="DG580" i="52" s="1"/>
  <c r="BU579" i="52"/>
  <c r="CL579" i="52" s="1"/>
  <c r="FF579" i="52" s="1"/>
  <c r="BO579" i="52"/>
  <c r="CG579" i="52" s="1"/>
  <c r="BX578" i="52"/>
  <c r="DE578" i="52"/>
  <c r="FQ578" i="52" s="1"/>
  <c r="BQ578" i="52"/>
  <c r="CM578" i="52" s="1"/>
  <c r="BX577" i="52"/>
  <c r="DE577" i="52" s="1"/>
  <c r="FQ577" i="52" s="1"/>
  <c r="BQ577" i="52"/>
  <c r="CM577" i="52" s="1"/>
  <c r="BR577" i="52"/>
  <c r="CS577" i="52" s="1"/>
  <c r="BV577" i="52"/>
  <c r="CZ577" i="52" s="1"/>
  <c r="BZ577" i="52"/>
  <c r="DI577" i="52" s="1"/>
  <c r="DT577" i="52" s="1"/>
  <c r="BO577" i="52"/>
  <c r="CG577" i="52" s="1"/>
  <c r="BT577" i="52"/>
  <c r="CR577" i="52" s="1"/>
  <c r="EZ577" i="52" s="1"/>
  <c r="BY577" i="52"/>
  <c r="DH577" i="52" s="1"/>
  <c r="DS577" i="52" s="1"/>
  <c r="BW576" i="52"/>
  <c r="DA576" i="52" s="1"/>
  <c r="BP576" i="52"/>
  <c r="CH576" i="52" s="1"/>
  <c r="CK576" i="52" s="1"/>
  <c r="BR576" i="52"/>
  <c r="CS576" i="52" s="1"/>
  <c r="BV576" i="52"/>
  <c r="CZ576" i="52" s="1"/>
  <c r="DW576" i="52" s="1"/>
  <c r="BZ576" i="52"/>
  <c r="DI576" i="52" s="1"/>
  <c r="DT576" i="52" s="1"/>
  <c r="BS576" i="52"/>
  <c r="CQ576" i="52" s="1"/>
  <c r="EX576" i="52" s="1"/>
  <c r="BX576" i="52"/>
  <c r="DE576" i="52" s="1"/>
  <c r="FQ576" i="52" s="1"/>
  <c r="CC573" i="52"/>
  <c r="CA572" i="52"/>
  <c r="DG572" i="52" s="1"/>
  <c r="BU571" i="52"/>
  <c r="CL571" i="52" s="1"/>
  <c r="FF571" i="52" s="1"/>
  <c r="BO571" i="52"/>
  <c r="CG571" i="52" s="1"/>
  <c r="BX570" i="52"/>
  <c r="DE570" i="52" s="1"/>
  <c r="FQ570" i="52" s="1"/>
  <c r="BQ570" i="52"/>
  <c r="CM570" i="52" s="1"/>
  <c r="BX569" i="52"/>
  <c r="DE569" i="52" s="1"/>
  <c r="FQ569" i="52" s="1"/>
  <c r="BQ569" i="52"/>
  <c r="CM569" i="52" s="1"/>
  <c r="BR569" i="52"/>
  <c r="CS569" i="52" s="1"/>
  <c r="BV569" i="52"/>
  <c r="CZ569" i="52" s="1"/>
  <c r="BZ569" i="52"/>
  <c r="DI569" i="52" s="1"/>
  <c r="DT569" i="52" s="1"/>
  <c r="BO569" i="52"/>
  <c r="CG569" i="52" s="1"/>
  <c r="BT569" i="52"/>
  <c r="CR569" i="52" s="1"/>
  <c r="EZ569" i="52" s="1"/>
  <c r="BY569" i="52"/>
  <c r="DH569" i="52" s="1"/>
  <c r="DS569" i="52" s="1"/>
  <c r="BW568" i="52"/>
  <c r="DA568" i="52" s="1"/>
  <c r="DX568" i="52" s="1"/>
  <c r="EF568" i="52" s="1"/>
  <c r="BP568" i="52"/>
  <c r="BR568" i="52"/>
  <c r="CS568" i="52" s="1"/>
  <c r="BV568" i="52"/>
  <c r="CZ568" i="52" s="1"/>
  <c r="DW568" i="52" s="1"/>
  <c r="BZ568" i="52"/>
  <c r="DI568" i="52" s="1"/>
  <c r="DT568" i="52" s="1"/>
  <c r="BS568" i="52"/>
  <c r="CQ568" i="52" s="1"/>
  <c r="BX568" i="52"/>
  <c r="DE568" i="52" s="1"/>
  <c r="FQ568" i="52" s="1"/>
  <c r="CC565" i="52"/>
  <c r="CO565" i="52" s="1"/>
  <c r="FB565" i="52" s="1"/>
  <c r="CA564" i="52"/>
  <c r="DG564" i="52" s="1"/>
  <c r="BU563" i="52"/>
  <c r="CL563" i="52" s="1"/>
  <c r="FF563" i="52" s="1"/>
  <c r="BO563" i="52"/>
  <c r="CG563" i="52" s="1"/>
  <c r="BX562" i="52"/>
  <c r="DE562" i="52" s="1"/>
  <c r="FQ562" i="52" s="1"/>
  <c r="BQ562" i="52"/>
  <c r="CM562" i="52" s="1"/>
  <c r="BX561" i="52"/>
  <c r="DE561" i="52" s="1"/>
  <c r="FQ561" i="52" s="1"/>
  <c r="BQ561" i="52"/>
  <c r="CM561" i="52" s="1"/>
  <c r="BR561" i="52"/>
  <c r="CS561" i="52" s="1"/>
  <c r="BV561" i="52"/>
  <c r="CZ561" i="52" s="1"/>
  <c r="BZ561" i="52"/>
  <c r="DI561" i="52" s="1"/>
  <c r="DT561" i="52" s="1"/>
  <c r="BO561" i="52"/>
  <c r="CG561" i="52" s="1"/>
  <c r="BT561" i="52"/>
  <c r="CR561" i="52" s="1"/>
  <c r="EZ561" i="52" s="1"/>
  <c r="BY561" i="52"/>
  <c r="DH561" i="52" s="1"/>
  <c r="DS561" i="52" s="1"/>
  <c r="BQ560" i="52"/>
  <c r="CM560" i="52" s="1"/>
  <c r="BS560" i="52"/>
  <c r="CQ560" i="52" s="1"/>
  <c r="EX560" i="52" s="1"/>
  <c r="BQ558" i="52"/>
  <c r="CM558" i="52" s="1"/>
  <c r="BQ556" i="52"/>
  <c r="CM556" i="52" s="1"/>
  <c r="BS556" i="52"/>
  <c r="CQ556" i="52" s="1"/>
  <c r="EX556" i="52" s="1"/>
  <c r="BQ554" i="52"/>
  <c r="CM554" i="52" s="1"/>
  <c r="CP552" i="52"/>
  <c r="FA552" i="52" s="1"/>
  <c r="BQ552" i="52"/>
  <c r="CM552" i="52" s="1"/>
  <c r="BS552" i="52"/>
  <c r="CQ552" i="52" s="1"/>
  <c r="EX552" i="52" s="1"/>
  <c r="BQ550" i="52"/>
  <c r="CM550" i="52" s="1"/>
  <c r="BQ548" i="52"/>
  <c r="CM548" i="52" s="1"/>
  <c r="BS548" i="52"/>
  <c r="CQ548" i="52" s="1"/>
  <c r="EX548" i="52" s="1"/>
  <c r="BQ546" i="52"/>
  <c r="CM546" i="52" s="1"/>
  <c r="CP544" i="52"/>
  <c r="FA544" i="52" s="1"/>
  <c r="BQ544" i="52"/>
  <c r="CM544" i="52" s="1"/>
  <c r="BS544" i="52"/>
  <c r="CQ544" i="52" s="1"/>
  <c r="EX544" i="52" s="1"/>
  <c r="CP542" i="52"/>
  <c r="FA542" i="52" s="1"/>
  <c r="BQ542" i="52"/>
  <c r="CM542" i="52" s="1"/>
  <c r="CP540" i="52"/>
  <c r="FA540" i="52" s="1"/>
  <c r="BQ540" i="52"/>
  <c r="CM540" i="52" s="1"/>
  <c r="BS540" i="52"/>
  <c r="CQ540" i="52" s="1"/>
  <c r="CP538" i="52"/>
  <c r="FA538" i="52" s="1"/>
  <c r="BQ538" i="52"/>
  <c r="CM538" i="52" s="1"/>
  <c r="CP536" i="52"/>
  <c r="FA536" i="52" s="1"/>
  <c r="BQ536" i="52"/>
  <c r="CM536" i="52" s="1"/>
  <c r="BS536" i="52"/>
  <c r="CQ536" i="52" s="1"/>
  <c r="EX536" i="52" s="1"/>
  <c r="BQ534" i="52"/>
  <c r="CM534" i="52" s="1"/>
  <c r="CP532" i="52"/>
  <c r="FA532" i="52" s="1"/>
  <c r="BQ532" i="52"/>
  <c r="CM532" i="52" s="1"/>
  <c r="BS532" i="52"/>
  <c r="CQ532" i="52" s="1"/>
  <c r="CP530" i="52"/>
  <c r="FA530" i="52" s="1"/>
  <c r="BQ530" i="52"/>
  <c r="CM530" i="52" s="1"/>
  <c r="CP528" i="52"/>
  <c r="FA528" i="52" s="1"/>
  <c r="BQ528" i="52"/>
  <c r="CM528" i="52" s="1"/>
  <c r="BS528" i="52"/>
  <c r="CQ528" i="52" s="1"/>
  <c r="EX528" i="52" s="1"/>
  <c r="BQ527" i="52"/>
  <c r="CM527" i="52" s="1"/>
  <c r="BP525" i="52"/>
  <c r="CH525" i="52" s="1"/>
  <c r="BT525" i="52"/>
  <c r="CR525" i="52" s="1"/>
  <c r="BX525" i="52"/>
  <c r="DE525" i="52" s="1"/>
  <c r="FQ525" i="52" s="1"/>
  <c r="BU525" i="52"/>
  <c r="CL525" i="52" s="1"/>
  <c r="FF525" i="52" s="1"/>
  <c r="CN402" i="52"/>
  <c r="FE402" i="52" s="1"/>
  <c r="BS402" i="52"/>
  <c r="CQ402" i="52" s="1"/>
  <c r="CA402" i="52"/>
  <c r="DG402" i="52" s="1"/>
  <c r="BV402" i="52"/>
  <c r="CZ402" i="52" s="1"/>
  <c r="DW402" i="52" s="1"/>
  <c r="BW402" i="52"/>
  <c r="DA402" i="52" s="1"/>
  <c r="BR392" i="52"/>
  <c r="CS392" i="52" s="1"/>
  <c r="BV392" i="52"/>
  <c r="CZ392" i="52" s="1"/>
  <c r="DW392" i="52" s="1"/>
  <c r="BZ392" i="52"/>
  <c r="DI392" i="52" s="1"/>
  <c r="DT392" i="52" s="1"/>
  <c r="CN392" i="52"/>
  <c r="FE392" i="52" s="1"/>
  <c r="BW392" i="52"/>
  <c r="DA392" i="52" s="1"/>
  <c r="CA392" i="52"/>
  <c r="DG392" i="52" s="1"/>
  <c r="BS392" i="52"/>
  <c r="CQ392" i="52" s="1"/>
  <c r="BR368" i="52"/>
  <c r="CS368" i="52" s="1"/>
  <c r="BV368" i="52"/>
  <c r="CZ368" i="52" s="1"/>
  <c r="DW368" i="52" s="1"/>
  <c r="BZ368" i="52"/>
  <c r="DI368" i="52" s="1"/>
  <c r="DT368" i="52" s="1"/>
  <c r="CN368" i="52"/>
  <c r="FE368" i="52" s="1"/>
  <c r="BW368" i="52"/>
  <c r="DA368" i="52" s="1"/>
  <c r="CA368" i="52"/>
  <c r="DG368" i="52" s="1"/>
  <c r="BS368" i="52"/>
  <c r="CQ368" i="52" s="1"/>
  <c r="CC683" i="52"/>
  <c r="BW683" i="52"/>
  <c r="DA683" i="52" s="1"/>
  <c r="BR682" i="52"/>
  <c r="CS682" i="52" s="1"/>
  <c r="BV682" i="52"/>
  <c r="CZ682" i="52" s="1"/>
  <c r="BZ682" i="52"/>
  <c r="DI682" i="52" s="1"/>
  <c r="DT682" i="52" s="1"/>
  <c r="BX680" i="52"/>
  <c r="DE680" i="52" s="1"/>
  <c r="FQ680" i="52" s="1"/>
  <c r="CC679" i="52"/>
  <c r="BW679" i="52"/>
  <c r="DA679" i="52" s="1"/>
  <c r="BR678" i="52"/>
  <c r="CS678" i="52" s="1"/>
  <c r="BV678" i="52"/>
  <c r="CZ678" i="52" s="1"/>
  <c r="BZ678" i="52"/>
  <c r="DI678" i="52" s="1"/>
  <c r="DT678" i="52" s="1"/>
  <c r="BX676" i="52"/>
  <c r="DE676" i="52" s="1"/>
  <c r="FQ676" i="52" s="1"/>
  <c r="CC675" i="52"/>
  <c r="BW675" i="52"/>
  <c r="DA675" i="52" s="1"/>
  <c r="DX675" i="52" s="1"/>
  <c r="BR674" i="52"/>
  <c r="CS674" i="52" s="1"/>
  <c r="BV674" i="52"/>
  <c r="CZ674" i="52" s="1"/>
  <c r="BZ674" i="52"/>
  <c r="DI674" i="52" s="1"/>
  <c r="DT674" i="52" s="1"/>
  <c r="BX672" i="52"/>
  <c r="DE672" i="52" s="1"/>
  <c r="FQ672" i="52" s="1"/>
  <c r="CC671" i="52"/>
  <c r="BW671" i="52"/>
  <c r="DA671" i="52" s="1"/>
  <c r="DX671" i="52" s="1"/>
  <c r="BR670" i="52"/>
  <c r="CS670" i="52" s="1"/>
  <c r="BV670" i="52"/>
  <c r="CZ670" i="52" s="1"/>
  <c r="BZ670" i="52"/>
  <c r="DI670" i="52" s="1"/>
  <c r="DT670" i="52" s="1"/>
  <c r="BX668" i="52"/>
  <c r="DE668" i="52" s="1"/>
  <c r="FQ668" i="52" s="1"/>
  <c r="CC667" i="52"/>
  <c r="BW667" i="52"/>
  <c r="DA667" i="52" s="1"/>
  <c r="DX667" i="52" s="1"/>
  <c r="BR666" i="52"/>
  <c r="CS666" i="52" s="1"/>
  <c r="BV666" i="52"/>
  <c r="CZ666" i="52" s="1"/>
  <c r="BZ666" i="52"/>
  <c r="DI666" i="52" s="1"/>
  <c r="DT666" i="52" s="1"/>
  <c r="BX664" i="52"/>
  <c r="DE664" i="52" s="1"/>
  <c r="FQ664" i="52" s="1"/>
  <c r="CC663" i="52"/>
  <c r="BW663" i="52"/>
  <c r="DA663" i="52" s="1"/>
  <c r="DX663" i="52" s="1"/>
  <c r="BR662" i="52"/>
  <c r="CS662" i="52" s="1"/>
  <c r="BV662" i="52"/>
  <c r="CZ662" i="52" s="1"/>
  <c r="BZ662" i="52"/>
  <c r="DI662" i="52" s="1"/>
  <c r="DT662" i="52" s="1"/>
  <c r="BX660" i="52"/>
  <c r="DE660" i="52" s="1"/>
  <c r="FQ660" i="52" s="1"/>
  <c r="CC659" i="52"/>
  <c r="BW659" i="52"/>
  <c r="DA659" i="52" s="1"/>
  <c r="BR658" i="52"/>
  <c r="CS658" i="52" s="1"/>
  <c r="BV658" i="52"/>
  <c r="CZ658" i="52" s="1"/>
  <c r="BZ658" i="52"/>
  <c r="DI658" i="52" s="1"/>
  <c r="DT658" i="52" s="1"/>
  <c r="BX656" i="52"/>
  <c r="DE656" i="52" s="1"/>
  <c r="FQ656" i="52" s="1"/>
  <c r="CC655" i="52"/>
  <c r="BW655" i="52"/>
  <c r="DA655" i="52" s="1"/>
  <c r="DX655" i="52" s="1"/>
  <c r="BR654" i="52"/>
  <c r="CS654" i="52" s="1"/>
  <c r="EY654" i="52" s="1"/>
  <c r="BV654" i="52"/>
  <c r="CZ654" i="52" s="1"/>
  <c r="BZ654" i="52"/>
  <c r="DI654" i="52" s="1"/>
  <c r="DT654" i="52" s="1"/>
  <c r="BX652" i="52"/>
  <c r="DE652" i="52" s="1"/>
  <c r="FQ652" i="52" s="1"/>
  <c r="CC651" i="52"/>
  <c r="BW651" i="52"/>
  <c r="DA651" i="52" s="1"/>
  <c r="DX651" i="52" s="1"/>
  <c r="BR650" i="52"/>
  <c r="CS650" i="52" s="1"/>
  <c r="BV650" i="52"/>
  <c r="CZ650" i="52" s="1"/>
  <c r="BZ650" i="52"/>
  <c r="DI650" i="52" s="1"/>
  <c r="DT650" i="52" s="1"/>
  <c r="BX648" i="52"/>
  <c r="DE648" i="52" s="1"/>
  <c r="FQ648" i="52" s="1"/>
  <c r="CC647" i="52"/>
  <c r="BW647" i="52"/>
  <c r="DA647" i="52" s="1"/>
  <c r="DX647" i="52" s="1"/>
  <c r="BR646" i="52"/>
  <c r="CS646" i="52" s="1"/>
  <c r="BV646" i="52"/>
  <c r="CZ646" i="52" s="1"/>
  <c r="BZ646" i="52"/>
  <c r="DI646" i="52" s="1"/>
  <c r="DT646" i="52" s="1"/>
  <c r="BX644" i="52"/>
  <c r="DE644" i="52" s="1"/>
  <c r="FQ644" i="52" s="1"/>
  <c r="CC643" i="52"/>
  <c r="BW643" i="52"/>
  <c r="DA643" i="52" s="1"/>
  <c r="DX643" i="52" s="1"/>
  <c r="BR642" i="52"/>
  <c r="CS642" i="52" s="1"/>
  <c r="BV642" i="52"/>
  <c r="CZ642" i="52" s="1"/>
  <c r="BZ642" i="52"/>
  <c r="DI642" i="52" s="1"/>
  <c r="DT642" i="52" s="1"/>
  <c r="BX640" i="52"/>
  <c r="DE640" i="52" s="1"/>
  <c r="FQ640" i="52" s="1"/>
  <c r="CC639" i="52"/>
  <c r="CP639" i="52" s="1"/>
  <c r="FA639" i="52" s="1"/>
  <c r="BW639" i="52"/>
  <c r="DA639" i="52" s="1"/>
  <c r="DX639" i="52" s="1"/>
  <c r="BR638" i="52"/>
  <c r="CS638" i="52" s="1"/>
  <c r="BV638" i="52"/>
  <c r="CZ638" i="52" s="1"/>
  <c r="BZ638" i="52"/>
  <c r="DI638" i="52" s="1"/>
  <c r="DT638" i="52" s="1"/>
  <c r="BX636" i="52"/>
  <c r="DE636" i="52" s="1"/>
  <c r="FQ636" i="52" s="1"/>
  <c r="CC635" i="52"/>
  <c r="BW635" i="52"/>
  <c r="DA635" i="52" s="1"/>
  <c r="DX635" i="52" s="1"/>
  <c r="BR634" i="52"/>
  <c r="CS634" i="52" s="1"/>
  <c r="BV634" i="52"/>
  <c r="CZ634" i="52" s="1"/>
  <c r="BZ634" i="52"/>
  <c r="DI634" i="52" s="1"/>
  <c r="DT634" i="52" s="1"/>
  <c r="BX632" i="52"/>
  <c r="DE632" i="52" s="1"/>
  <c r="FQ632" i="52" s="1"/>
  <c r="CC631" i="52"/>
  <c r="BW631" i="52"/>
  <c r="DA631" i="52" s="1"/>
  <c r="BR630" i="52"/>
  <c r="CS630" i="52" s="1"/>
  <c r="BV630" i="52"/>
  <c r="CZ630" i="52" s="1"/>
  <c r="BZ630" i="52"/>
  <c r="DI630" i="52" s="1"/>
  <c r="DT630" i="52" s="1"/>
  <c r="BX628" i="52"/>
  <c r="DE628" i="52" s="1"/>
  <c r="FQ628" i="52" s="1"/>
  <c r="CC627" i="52"/>
  <c r="BW627" i="52"/>
  <c r="DA627" i="52" s="1"/>
  <c r="DX627" i="52" s="1"/>
  <c r="BR626" i="52"/>
  <c r="CS626" i="52" s="1"/>
  <c r="EY626" i="52" s="1"/>
  <c r="BV626" i="52"/>
  <c r="CZ626" i="52" s="1"/>
  <c r="BZ626" i="52"/>
  <c r="DI626" i="52" s="1"/>
  <c r="DT626" i="52" s="1"/>
  <c r="BX624" i="52"/>
  <c r="DE624" i="52" s="1"/>
  <c r="FQ624" i="52" s="1"/>
  <c r="CC623" i="52"/>
  <c r="BW623" i="52"/>
  <c r="DA623" i="52" s="1"/>
  <c r="DX623" i="52" s="1"/>
  <c r="BR622" i="52"/>
  <c r="CS622" i="52" s="1"/>
  <c r="EY622" i="52" s="1"/>
  <c r="BV622" i="52"/>
  <c r="CZ622" i="52" s="1"/>
  <c r="BZ622" i="52"/>
  <c r="DI622" i="52" s="1"/>
  <c r="DT622" i="52" s="1"/>
  <c r="BX620" i="52"/>
  <c r="DE620" i="52" s="1"/>
  <c r="FQ620" i="52" s="1"/>
  <c r="CC619" i="52"/>
  <c r="BW619" i="52"/>
  <c r="DA619" i="52" s="1"/>
  <c r="DX619" i="52" s="1"/>
  <c r="BR618" i="52"/>
  <c r="CS618" i="52" s="1"/>
  <c r="BV618" i="52"/>
  <c r="CZ618" i="52" s="1"/>
  <c r="DW618" i="52" s="1"/>
  <c r="BZ618" i="52"/>
  <c r="DI618" i="52" s="1"/>
  <c r="DT618" i="52" s="1"/>
  <c r="BX616" i="52"/>
  <c r="DE616" i="52" s="1"/>
  <c r="FQ616" i="52" s="1"/>
  <c r="CC615" i="52"/>
  <c r="BW615" i="52"/>
  <c r="DA615" i="52" s="1"/>
  <c r="DX615" i="52" s="1"/>
  <c r="BR614" i="52"/>
  <c r="CS614" i="52" s="1"/>
  <c r="BV614" i="52"/>
  <c r="CZ614" i="52" s="1"/>
  <c r="BZ614" i="52"/>
  <c r="DI614" i="52" s="1"/>
  <c r="BX612" i="52"/>
  <c r="DE612" i="52" s="1"/>
  <c r="FQ612" i="52" s="1"/>
  <c r="CC611" i="52"/>
  <c r="BW611" i="52"/>
  <c r="DA611" i="52" s="1"/>
  <c r="DX611" i="52" s="1"/>
  <c r="BR610" i="52"/>
  <c r="CS610" i="52" s="1"/>
  <c r="BV610" i="52"/>
  <c r="CZ610" i="52" s="1"/>
  <c r="BZ610" i="52"/>
  <c r="DI610" i="52" s="1"/>
  <c r="DT610" i="52" s="1"/>
  <c r="BX608" i="52"/>
  <c r="DE608" i="52"/>
  <c r="FQ608" i="52" s="1"/>
  <c r="CC607" i="52"/>
  <c r="BW607" i="52"/>
  <c r="DA607" i="52" s="1"/>
  <c r="BR606" i="52"/>
  <c r="CS606" i="52" s="1"/>
  <c r="BV606" i="52"/>
  <c r="CZ606" i="52" s="1"/>
  <c r="BZ606" i="52"/>
  <c r="DI606" i="52" s="1"/>
  <c r="DT606" i="52" s="1"/>
  <c r="BR604" i="52"/>
  <c r="CS604" i="52" s="1"/>
  <c r="EY604" i="52" s="1"/>
  <c r="BV604" i="52"/>
  <c r="CZ604" i="52" s="1"/>
  <c r="BZ604" i="52"/>
  <c r="DI604" i="52" s="1"/>
  <c r="DT604" i="52" s="1"/>
  <c r="BS604" i="52"/>
  <c r="CQ604" i="52" s="1"/>
  <c r="EX604" i="52" s="1"/>
  <c r="BX604" i="52"/>
  <c r="DE604" i="52"/>
  <c r="FQ604" i="52" s="1"/>
  <c r="BY603" i="52"/>
  <c r="DH603" i="52" s="1"/>
  <c r="DS603" i="52" s="1"/>
  <c r="CP601" i="52"/>
  <c r="FA601" i="52" s="1"/>
  <c r="CN601" i="52"/>
  <c r="FE601" i="52" s="1"/>
  <c r="CA600" i="52"/>
  <c r="DG600" i="52" s="1"/>
  <c r="BR597" i="52"/>
  <c r="CS597" i="52" s="1"/>
  <c r="BV597" i="52"/>
  <c r="CZ597" i="52" s="1"/>
  <c r="BZ597" i="52"/>
  <c r="DI597" i="52" s="1"/>
  <c r="DT597" i="52" s="1"/>
  <c r="BO597" i="52"/>
  <c r="CG597" i="52" s="1"/>
  <c r="BT597" i="52"/>
  <c r="CR597" i="52" s="1"/>
  <c r="EZ597" i="52" s="1"/>
  <c r="BY597" i="52"/>
  <c r="DH597" i="52" s="1"/>
  <c r="DS597" i="52" s="1"/>
  <c r="BR596" i="52"/>
  <c r="CS596" i="52" s="1"/>
  <c r="BV596" i="52"/>
  <c r="CZ596" i="52" s="1"/>
  <c r="BZ596" i="52"/>
  <c r="DI596" i="52" s="1"/>
  <c r="DT596" i="52" s="1"/>
  <c r="BS596" i="52"/>
  <c r="CQ596" i="52" s="1"/>
  <c r="EX596" i="52" s="1"/>
  <c r="BX596" i="52"/>
  <c r="DE596" i="52" s="1"/>
  <c r="FQ596" i="52" s="1"/>
  <c r="BY595" i="52"/>
  <c r="DH595" i="52" s="1"/>
  <c r="CP593" i="52"/>
  <c r="FA593" i="52" s="1"/>
  <c r="CN593" i="52"/>
  <c r="FE593" i="52" s="1"/>
  <c r="CA592" i="52"/>
  <c r="DG592" i="52" s="1"/>
  <c r="BR589" i="52"/>
  <c r="CS589" i="52" s="1"/>
  <c r="BV589" i="52"/>
  <c r="CZ589" i="52" s="1"/>
  <c r="DW589" i="52" s="1"/>
  <c r="BZ589" i="52"/>
  <c r="DI589" i="52" s="1"/>
  <c r="DT589" i="52" s="1"/>
  <c r="BO589" i="52"/>
  <c r="CG589" i="52" s="1"/>
  <c r="BT589" i="52"/>
  <c r="CR589" i="52" s="1"/>
  <c r="EZ589" i="52" s="1"/>
  <c r="BY589" i="52"/>
  <c r="DH589" i="52" s="1"/>
  <c r="DS589" i="52" s="1"/>
  <c r="BR588" i="52"/>
  <c r="CS588" i="52" s="1"/>
  <c r="BV588" i="52"/>
  <c r="CZ588" i="52" s="1"/>
  <c r="BZ588" i="52"/>
  <c r="DI588" i="52" s="1"/>
  <c r="DT588" i="52" s="1"/>
  <c r="BS588" i="52"/>
  <c r="CQ588" i="52" s="1"/>
  <c r="EX588" i="52" s="1"/>
  <c r="BX588" i="52"/>
  <c r="DE588" i="52" s="1"/>
  <c r="FQ588" i="52" s="1"/>
  <c r="BY587" i="52"/>
  <c r="DH587" i="52" s="1"/>
  <c r="CP585" i="52"/>
  <c r="FA585" i="52" s="1"/>
  <c r="CN585" i="52"/>
  <c r="FE585" i="52" s="1"/>
  <c r="CA584" i="52"/>
  <c r="DG584" i="52" s="1"/>
  <c r="BR581" i="52"/>
  <c r="CS581" i="52" s="1"/>
  <c r="BV581" i="52"/>
  <c r="CZ581" i="52" s="1"/>
  <c r="DW581" i="52" s="1"/>
  <c r="BZ581" i="52"/>
  <c r="DI581" i="52" s="1"/>
  <c r="DT581" i="52" s="1"/>
  <c r="BO581" i="52"/>
  <c r="CG581" i="52" s="1"/>
  <c r="BT581" i="52"/>
  <c r="CR581" i="52" s="1"/>
  <c r="EZ581" i="52" s="1"/>
  <c r="BY581" i="52"/>
  <c r="DH581" i="52" s="1"/>
  <c r="DS581" i="52" s="1"/>
  <c r="BR580" i="52"/>
  <c r="CS580" i="52" s="1"/>
  <c r="BV580" i="52"/>
  <c r="CZ580" i="52" s="1"/>
  <c r="BZ580" i="52"/>
  <c r="DI580" i="52" s="1"/>
  <c r="DT580" i="52" s="1"/>
  <c r="BS580" i="52"/>
  <c r="CQ580" i="52" s="1"/>
  <c r="EX580" i="52" s="1"/>
  <c r="BX580" i="52"/>
  <c r="DE580" i="52" s="1"/>
  <c r="FQ580" i="52" s="1"/>
  <c r="BY579" i="52"/>
  <c r="DH579" i="52" s="1"/>
  <c r="CA576" i="52"/>
  <c r="DG576" i="52" s="1"/>
  <c r="BR573" i="52"/>
  <c r="CS573" i="52" s="1"/>
  <c r="BV573" i="52"/>
  <c r="CZ573" i="52" s="1"/>
  <c r="DW573" i="52" s="1"/>
  <c r="BZ573" i="52"/>
  <c r="DI573" i="52" s="1"/>
  <c r="DT573" i="52" s="1"/>
  <c r="BO573" i="52"/>
  <c r="CG573" i="52" s="1"/>
  <c r="BT573" i="52"/>
  <c r="CR573" i="52" s="1"/>
  <c r="EZ573" i="52" s="1"/>
  <c r="BY573" i="52"/>
  <c r="DH573" i="52" s="1"/>
  <c r="DS573" i="52" s="1"/>
  <c r="BR572" i="52"/>
  <c r="CS572" i="52" s="1"/>
  <c r="BV572" i="52"/>
  <c r="CZ572" i="52" s="1"/>
  <c r="BZ572" i="52"/>
  <c r="DI572" i="52" s="1"/>
  <c r="DT572" i="52" s="1"/>
  <c r="BS572" i="52"/>
  <c r="CQ572" i="52" s="1"/>
  <c r="EX572" i="52" s="1"/>
  <c r="BX572" i="52"/>
  <c r="DE572" i="52" s="1"/>
  <c r="FQ572" i="52" s="1"/>
  <c r="BY571" i="52"/>
  <c r="DH571" i="52" s="1"/>
  <c r="CA568" i="52"/>
  <c r="DG568" i="52" s="1"/>
  <c r="BR565" i="52"/>
  <c r="CS565" i="52" s="1"/>
  <c r="BV565" i="52"/>
  <c r="CZ565" i="52" s="1"/>
  <c r="DW565" i="52" s="1"/>
  <c r="BZ565" i="52"/>
  <c r="DI565" i="52" s="1"/>
  <c r="DT565" i="52" s="1"/>
  <c r="BO565" i="52"/>
  <c r="CG565" i="52" s="1"/>
  <c r="BT565" i="52"/>
  <c r="CR565" i="52" s="1"/>
  <c r="EZ565" i="52" s="1"/>
  <c r="BY565" i="52"/>
  <c r="DH565" i="52" s="1"/>
  <c r="DS565" i="52" s="1"/>
  <c r="BR564" i="52"/>
  <c r="CS564" i="52" s="1"/>
  <c r="BV564" i="52"/>
  <c r="CZ564" i="52" s="1"/>
  <c r="BZ564" i="52"/>
  <c r="DI564" i="52" s="1"/>
  <c r="DT564" i="52" s="1"/>
  <c r="BS564" i="52"/>
  <c r="CQ564" i="52" s="1"/>
  <c r="EX564" i="52" s="1"/>
  <c r="BX564" i="52"/>
  <c r="DE564" i="52" s="1"/>
  <c r="FQ564" i="52" s="1"/>
  <c r="BY563" i="52"/>
  <c r="DH563" i="52" s="1"/>
  <c r="BR559" i="52"/>
  <c r="CS559" i="52" s="1"/>
  <c r="BV559" i="52"/>
  <c r="CZ559" i="52" s="1"/>
  <c r="BZ559" i="52"/>
  <c r="DI559" i="52" s="1"/>
  <c r="DT559" i="52" s="1"/>
  <c r="BO559" i="52"/>
  <c r="CG559" i="52" s="1"/>
  <c r="BT559" i="52"/>
  <c r="CR559" i="52" s="1"/>
  <c r="EZ559" i="52" s="1"/>
  <c r="BY559" i="52"/>
  <c r="DH559" i="52" s="1"/>
  <c r="DS559" i="52" s="1"/>
  <c r="BQ559" i="52"/>
  <c r="CM559" i="52" s="1"/>
  <c r="BW559" i="52"/>
  <c r="DA559" i="52" s="1"/>
  <c r="DX559" i="52" s="1"/>
  <c r="CC559" i="52"/>
  <c r="BR557" i="52"/>
  <c r="CS557" i="52" s="1"/>
  <c r="EY557" i="52" s="1"/>
  <c r="BV557" i="52"/>
  <c r="CZ557" i="52" s="1"/>
  <c r="DW557" i="52" s="1"/>
  <c r="BZ557" i="52"/>
  <c r="DI557" i="52" s="1"/>
  <c r="DT557" i="52" s="1"/>
  <c r="BQ557" i="52"/>
  <c r="CM557" i="52" s="1"/>
  <c r="BW557" i="52"/>
  <c r="DA557" i="52" s="1"/>
  <c r="DX557" i="52" s="1"/>
  <c r="CC557" i="52"/>
  <c r="BO557" i="52"/>
  <c r="CG557" i="52" s="1"/>
  <c r="BT557" i="52"/>
  <c r="CR557" i="52" s="1"/>
  <c r="EZ557" i="52" s="1"/>
  <c r="BY557" i="52"/>
  <c r="DH557" i="52" s="1"/>
  <c r="DS557" i="52" s="1"/>
  <c r="BR555" i="52"/>
  <c r="CS555" i="52" s="1"/>
  <c r="EY555" i="52" s="1"/>
  <c r="BV555" i="52"/>
  <c r="CZ555" i="52" s="1"/>
  <c r="DW555" i="52" s="1"/>
  <c r="BZ555" i="52"/>
  <c r="DI555" i="52" s="1"/>
  <c r="DT555" i="52" s="1"/>
  <c r="BO555" i="52"/>
  <c r="CG555" i="52" s="1"/>
  <c r="BT555" i="52"/>
  <c r="CR555" i="52" s="1"/>
  <c r="EZ555" i="52" s="1"/>
  <c r="BY555" i="52"/>
  <c r="DH555" i="52" s="1"/>
  <c r="DS555" i="52" s="1"/>
  <c r="BQ555" i="52"/>
  <c r="CM555" i="52" s="1"/>
  <c r="BW555" i="52"/>
  <c r="DA555" i="52" s="1"/>
  <c r="DX555" i="52" s="1"/>
  <c r="CC555" i="52"/>
  <c r="CX555" i="52" s="1"/>
  <c r="EW555" i="52" s="1"/>
  <c r="FI555" i="52" s="1"/>
  <c r="BR553" i="52"/>
  <c r="CS553" i="52" s="1"/>
  <c r="BV553" i="52"/>
  <c r="CZ553" i="52" s="1"/>
  <c r="DW553" i="52" s="1"/>
  <c r="BZ553" i="52"/>
  <c r="DI553" i="52" s="1"/>
  <c r="DT553" i="52" s="1"/>
  <c r="BQ553" i="52"/>
  <c r="CM553" i="52" s="1"/>
  <c r="BW553" i="52"/>
  <c r="DA553" i="52" s="1"/>
  <c r="DX553" i="52" s="1"/>
  <c r="CC553" i="52"/>
  <c r="BO553" i="52"/>
  <c r="CG553" i="52" s="1"/>
  <c r="BT553" i="52"/>
  <c r="CR553" i="52" s="1"/>
  <c r="EZ553" i="52" s="1"/>
  <c r="BY553" i="52"/>
  <c r="DH553" i="52" s="1"/>
  <c r="DS553" i="52" s="1"/>
  <c r="BR551" i="52"/>
  <c r="CS551" i="52" s="1"/>
  <c r="BV551" i="52"/>
  <c r="CZ551" i="52" s="1"/>
  <c r="BZ551" i="52"/>
  <c r="DI551" i="52" s="1"/>
  <c r="DT551" i="52" s="1"/>
  <c r="BO551" i="52"/>
  <c r="CG551" i="52" s="1"/>
  <c r="BT551" i="52"/>
  <c r="CR551" i="52" s="1"/>
  <c r="EZ551" i="52" s="1"/>
  <c r="BY551" i="52"/>
  <c r="DH551" i="52" s="1"/>
  <c r="DS551" i="52" s="1"/>
  <c r="BQ551" i="52"/>
  <c r="CM551" i="52" s="1"/>
  <c r="BW551" i="52"/>
  <c r="DA551" i="52" s="1"/>
  <c r="DX551" i="52" s="1"/>
  <c r="CC551" i="52"/>
  <c r="BR549" i="52"/>
  <c r="CS549" i="52" s="1"/>
  <c r="BV549" i="52"/>
  <c r="CZ549" i="52" s="1"/>
  <c r="DW549" i="52" s="1"/>
  <c r="BZ549" i="52"/>
  <c r="DI549" i="52" s="1"/>
  <c r="DT549" i="52" s="1"/>
  <c r="BQ549" i="52"/>
  <c r="CM549" i="52" s="1"/>
  <c r="BW549" i="52"/>
  <c r="DA549" i="52" s="1"/>
  <c r="CC549" i="52"/>
  <c r="BO549" i="52"/>
  <c r="CG549" i="52" s="1"/>
  <c r="BT549" i="52"/>
  <c r="CR549" i="52" s="1"/>
  <c r="EZ549" i="52" s="1"/>
  <c r="BY549" i="52"/>
  <c r="DH549" i="52" s="1"/>
  <c r="DS549" i="52" s="1"/>
  <c r="BR547" i="52"/>
  <c r="CS547" i="52" s="1"/>
  <c r="BV547" i="52"/>
  <c r="CZ547" i="52" s="1"/>
  <c r="DW547" i="52" s="1"/>
  <c r="BZ547" i="52"/>
  <c r="DI547" i="52" s="1"/>
  <c r="DT547" i="52" s="1"/>
  <c r="BO547" i="52"/>
  <c r="CG547" i="52" s="1"/>
  <c r="BT547" i="52"/>
  <c r="CR547" i="52" s="1"/>
  <c r="EZ547" i="52" s="1"/>
  <c r="BY547" i="52"/>
  <c r="DH547" i="52" s="1"/>
  <c r="DS547" i="52" s="1"/>
  <c r="BQ547" i="52"/>
  <c r="CM547" i="52" s="1"/>
  <c r="BW547" i="52"/>
  <c r="DA547" i="52" s="1"/>
  <c r="DX547" i="52" s="1"/>
  <c r="CC547" i="52"/>
  <c r="BR545" i="52"/>
  <c r="CS545" i="52" s="1"/>
  <c r="BV545" i="52"/>
  <c r="CZ545" i="52" s="1"/>
  <c r="DW545" i="52" s="1"/>
  <c r="BZ545" i="52"/>
  <c r="DI545" i="52" s="1"/>
  <c r="DT545" i="52" s="1"/>
  <c r="BQ545" i="52"/>
  <c r="CM545" i="52" s="1"/>
  <c r="BW545" i="52"/>
  <c r="DA545" i="52" s="1"/>
  <c r="CC545" i="52"/>
  <c r="BO545" i="52"/>
  <c r="CG545" i="52" s="1"/>
  <c r="BT545" i="52"/>
  <c r="CR545" i="52" s="1"/>
  <c r="EZ545" i="52" s="1"/>
  <c r="BY545" i="52"/>
  <c r="DH545" i="52" s="1"/>
  <c r="DS545" i="52" s="1"/>
  <c r="BR543" i="52"/>
  <c r="CS543" i="52" s="1"/>
  <c r="BV543" i="52"/>
  <c r="CZ543" i="52" s="1"/>
  <c r="DW543" i="52" s="1"/>
  <c r="BZ543" i="52"/>
  <c r="DI543" i="52" s="1"/>
  <c r="DT543" i="52" s="1"/>
  <c r="BO543" i="52"/>
  <c r="CG543" i="52" s="1"/>
  <c r="BT543" i="52"/>
  <c r="CR543" i="52" s="1"/>
  <c r="EZ543" i="52" s="1"/>
  <c r="BY543" i="52"/>
  <c r="DH543" i="52" s="1"/>
  <c r="DS543" i="52" s="1"/>
  <c r="BQ543" i="52"/>
  <c r="CM543" i="52" s="1"/>
  <c r="BW543" i="52"/>
  <c r="DA543" i="52" s="1"/>
  <c r="DX543" i="52" s="1"/>
  <c r="CC543" i="52"/>
  <c r="BR541" i="52"/>
  <c r="CS541" i="52" s="1"/>
  <c r="BV541" i="52"/>
  <c r="CZ541" i="52" s="1"/>
  <c r="DW541" i="52" s="1"/>
  <c r="BZ541" i="52"/>
  <c r="DI541" i="52" s="1"/>
  <c r="DT541" i="52" s="1"/>
  <c r="BQ541" i="52"/>
  <c r="CM541" i="52" s="1"/>
  <c r="DM541" i="52" s="1"/>
  <c r="BW541" i="52"/>
  <c r="DA541" i="52" s="1"/>
  <c r="DX541" i="52" s="1"/>
  <c r="CC541" i="52"/>
  <c r="BO541" i="52"/>
  <c r="CG541" i="52" s="1"/>
  <c r="BT541" i="52"/>
  <c r="CR541" i="52" s="1"/>
  <c r="EZ541" i="52" s="1"/>
  <c r="BY541" i="52"/>
  <c r="DH541" i="52" s="1"/>
  <c r="DS541" i="52" s="1"/>
  <c r="BR539" i="52"/>
  <c r="CS539" i="52" s="1"/>
  <c r="EY539" i="52" s="1"/>
  <c r="BV539" i="52"/>
  <c r="CZ539" i="52"/>
  <c r="BZ539" i="52"/>
  <c r="DI539" i="52" s="1"/>
  <c r="DT539" i="52" s="1"/>
  <c r="BO539" i="52"/>
  <c r="CG539" i="52" s="1"/>
  <c r="BT539" i="52"/>
  <c r="CR539" i="52" s="1"/>
  <c r="EZ539" i="52" s="1"/>
  <c r="BY539" i="52"/>
  <c r="DH539" i="52" s="1"/>
  <c r="DS539" i="52" s="1"/>
  <c r="BQ539" i="52"/>
  <c r="CM539" i="52" s="1"/>
  <c r="BW539" i="52"/>
  <c r="DA539" i="52" s="1"/>
  <c r="DX539" i="52" s="1"/>
  <c r="CC539" i="52"/>
  <c r="BR537" i="52"/>
  <c r="CS537" i="52" s="1"/>
  <c r="BV537" i="52"/>
  <c r="CZ537" i="52" s="1"/>
  <c r="DW537" i="52" s="1"/>
  <c r="BZ537" i="52"/>
  <c r="DI537" i="52" s="1"/>
  <c r="DT537" i="52" s="1"/>
  <c r="BQ537" i="52"/>
  <c r="CM537" i="52"/>
  <c r="BW537" i="52"/>
  <c r="DA537" i="52" s="1"/>
  <c r="DX537" i="52" s="1"/>
  <c r="CC537" i="52"/>
  <c r="BO537" i="52"/>
  <c r="CG537" i="52" s="1"/>
  <c r="BT537" i="52"/>
  <c r="CR537" i="52" s="1"/>
  <c r="EZ537" i="52" s="1"/>
  <c r="BY537" i="52"/>
  <c r="DH537" i="52" s="1"/>
  <c r="DS537" i="52" s="1"/>
  <c r="BR535" i="52"/>
  <c r="CS535" i="52" s="1"/>
  <c r="BV535" i="52"/>
  <c r="CZ535" i="52" s="1"/>
  <c r="DW535" i="52" s="1"/>
  <c r="BZ535" i="52"/>
  <c r="DI535" i="52" s="1"/>
  <c r="DT535" i="52" s="1"/>
  <c r="BO535" i="52"/>
  <c r="CG535" i="52" s="1"/>
  <c r="BT535" i="52"/>
  <c r="CR535" i="52" s="1"/>
  <c r="EZ535" i="52" s="1"/>
  <c r="BY535" i="52"/>
  <c r="DH535" i="52" s="1"/>
  <c r="BQ535" i="52"/>
  <c r="CM535" i="52" s="1"/>
  <c r="BW535" i="52"/>
  <c r="DA535" i="52" s="1"/>
  <c r="DX535" i="52" s="1"/>
  <c r="CC535" i="52"/>
  <c r="BR533" i="52"/>
  <c r="CS533" i="52" s="1"/>
  <c r="BV533" i="52"/>
  <c r="CZ533" i="52" s="1"/>
  <c r="DW533" i="52" s="1"/>
  <c r="BZ533" i="52"/>
  <c r="DI533" i="52"/>
  <c r="DT533" i="52" s="1"/>
  <c r="BQ533" i="52"/>
  <c r="CM533" i="52" s="1"/>
  <c r="BW533" i="52"/>
  <c r="DA533" i="52" s="1"/>
  <c r="DX533" i="52" s="1"/>
  <c r="CC533" i="52"/>
  <c r="BO533" i="52"/>
  <c r="CG533" i="52" s="1"/>
  <c r="BT533" i="52"/>
  <c r="CR533" i="52" s="1"/>
  <c r="EZ533" i="52" s="1"/>
  <c r="BY533" i="52"/>
  <c r="DH533" i="52" s="1"/>
  <c r="BR531" i="52"/>
  <c r="CS531" i="52" s="1"/>
  <c r="BV531" i="52"/>
  <c r="CZ531" i="52" s="1"/>
  <c r="DW531" i="52" s="1"/>
  <c r="BZ531" i="52"/>
  <c r="DI531" i="52" s="1"/>
  <c r="DT531" i="52" s="1"/>
  <c r="BO531" i="52"/>
  <c r="CG531" i="52" s="1"/>
  <c r="BT531" i="52"/>
  <c r="CR531" i="52" s="1"/>
  <c r="EZ531" i="52" s="1"/>
  <c r="BY531" i="52"/>
  <c r="DH531" i="52" s="1"/>
  <c r="DS531" i="52" s="1"/>
  <c r="BQ531" i="52"/>
  <c r="CM531" i="52" s="1"/>
  <c r="BW531" i="52"/>
  <c r="DA531" i="52" s="1"/>
  <c r="DX531" i="52" s="1"/>
  <c r="CC531" i="52"/>
  <c r="BR529" i="52"/>
  <c r="CS529" i="52" s="1"/>
  <c r="BV529" i="52"/>
  <c r="CZ529" i="52" s="1"/>
  <c r="DW529" i="52" s="1"/>
  <c r="BZ529" i="52"/>
  <c r="DI529" i="52" s="1"/>
  <c r="DT529" i="52" s="1"/>
  <c r="BQ529" i="52"/>
  <c r="CM529" i="52" s="1"/>
  <c r="BW529" i="52"/>
  <c r="DA529" i="52" s="1"/>
  <c r="DX529" i="52" s="1"/>
  <c r="CC529" i="52"/>
  <c r="BO529" i="52"/>
  <c r="CG529" i="52" s="1"/>
  <c r="BT529" i="52"/>
  <c r="CR529" i="52" s="1"/>
  <c r="EZ529" i="52" s="1"/>
  <c r="BY529" i="52"/>
  <c r="DH529" i="52" s="1"/>
  <c r="DS529" i="52" s="1"/>
  <c r="BP519" i="52"/>
  <c r="BT519" i="52"/>
  <c r="CR519" i="52" s="1"/>
  <c r="BX519" i="52"/>
  <c r="DE519" i="52" s="1"/>
  <c r="FQ519" i="52" s="1"/>
  <c r="BU519" i="52"/>
  <c r="CL519" i="52" s="1"/>
  <c r="FF519" i="52" s="1"/>
  <c r="BQ407" i="52"/>
  <c r="CM407" i="52" s="1"/>
  <c r="BU407" i="52"/>
  <c r="CL407" i="52" s="1"/>
  <c r="BY407" i="52"/>
  <c r="DH407" i="52" s="1"/>
  <c r="BR407" i="52"/>
  <c r="CS407" i="52" s="1"/>
  <c r="BZ407" i="52"/>
  <c r="DI407" i="52" s="1"/>
  <c r="DT407" i="52" s="1"/>
  <c r="BS407" i="52"/>
  <c r="CQ407" i="52" s="1"/>
  <c r="CA407" i="52"/>
  <c r="DG407" i="52" s="1"/>
  <c r="BO407" i="52"/>
  <c r="CG407" i="52" s="1"/>
  <c r="BW407" i="52"/>
  <c r="DA407" i="52" s="1"/>
  <c r="BV407" i="52"/>
  <c r="CZ407" i="52" s="1"/>
  <c r="DW407" i="52" s="1"/>
  <c r="BR376" i="52"/>
  <c r="CS376" i="52" s="1"/>
  <c r="BV376" i="52"/>
  <c r="CZ376" i="52" s="1"/>
  <c r="DW376" i="52" s="1"/>
  <c r="BZ376" i="52"/>
  <c r="DI376" i="52" s="1"/>
  <c r="DT376" i="52" s="1"/>
  <c r="CN376" i="52"/>
  <c r="FE376" i="52" s="1"/>
  <c r="BW376" i="52"/>
  <c r="DA376" i="52" s="1"/>
  <c r="CA376" i="52"/>
  <c r="DG376" i="52" s="1"/>
  <c r="BS376" i="52"/>
  <c r="CQ376" i="52" s="1"/>
  <c r="EX376" i="52" s="1"/>
  <c r="BR683" i="52"/>
  <c r="CS683" i="52" s="1"/>
  <c r="EY683" i="52" s="1"/>
  <c r="BV683" i="52"/>
  <c r="CZ683" i="52" s="1"/>
  <c r="BZ683" i="52"/>
  <c r="DI683" i="52" s="1"/>
  <c r="DT683" i="52" s="1"/>
  <c r="BR679" i="52"/>
  <c r="CS679" i="52" s="1"/>
  <c r="BV679" i="52"/>
  <c r="CZ679" i="52" s="1"/>
  <c r="DW679" i="52" s="1"/>
  <c r="BZ679" i="52"/>
  <c r="DI679" i="52" s="1"/>
  <c r="DT679" i="52" s="1"/>
  <c r="BR675" i="52"/>
  <c r="CS675" i="52" s="1"/>
  <c r="BV675" i="52"/>
  <c r="CZ675" i="52" s="1"/>
  <c r="DW675" i="52" s="1"/>
  <c r="BZ675" i="52"/>
  <c r="DI675" i="52" s="1"/>
  <c r="DT675" i="52" s="1"/>
  <c r="BR671" i="52"/>
  <c r="CS671" i="52" s="1"/>
  <c r="BV671" i="52"/>
  <c r="CZ671" i="52" s="1"/>
  <c r="DW671" i="52" s="1"/>
  <c r="BZ671" i="52"/>
  <c r="DI671" i="52" s="1"/>
  <c r="DT671" i="52" s="1"/>
  <c r="BR667" i="52"/>
  <c r="CS667" i="52" s="1"/>
  <c r="BV667" i="52"/>
  <c r="CZ667" i="52" s="1"/>
  <c r="DW667" i="52" s="1"/>
  <c r="BZ667" i="52"/>
  <c r="DI667" i="52" s="1"/>
  <c r="DT667" i="52" s="1"/>
  <c r="BR663" i="52"/>
  <c r="CS663" i="52" s="1"/>
  <c r="BV663" i="52"/>
  <c r="CZ663" i="52" s="1"/>
  <c r="DW663" i="52" s="1"/>
  <c r="BZ663" i="52"/>
  <c r="DI663" i="52" s="1"/>
  <c r="DT663" i="52" s="1"/>
  <c r="BR659" i="52"/>
  <c r="CS659" i="52" s="1"/>
  <c r="BV659" i="52"/>
  <c r="CZ659" i="52" s="1"/>
  <c r="DW659" i="52" s="1"/>
  <c r="BZ659" i="52"/>
  <c r="DI659" i="52" s="1"/>
  <c r="DT659" i="52" s="1"/>
  <c r="BR655" i="52"/>
  <c r="CS655" i="52" s="1"/>
  <c r="BV655" i="52"/>
  <c r="CZ655" i="52" s="1"/>
  <c r="DW655" i="52" s="1"/>
  <c r="BZ655" i="52"/>
  <c r="DI655" i="52" s="1"/>
  <c r="DT655" i="52" s="1"/>
  <c r="BR651" i="52"/>
  <c r="CS651" i="52" s="1"/>
  <c r="BV651" i="52"/>
  <c r="CZ651" i="52" s="1"/>
  <c r="DW651" i="52" s="1"/>
  <c r="BZ651" i="52"/>
  <c r="DI651" i="52" s="1"/>
  <c r="DT651" i="52" s="1"/>
  <c r="BR647" i="52"/>
  <c r="CS647" i="52" s="1"/>
  <c r="BV647" i="52"/>
  <c r="CZ647" i="52" s="1"/>
  <c r="DW647" i="52" s="1"/>
  <c r="BZ647" i="52"/>
  <c r="DI647" i="52" s="1"/>
  <c r="DT647" i="52" s="1"/>
  <c r="BR643" i="52"/>
  <c r="CS643" i="52" s="1"/>
  <c r="BV643" i="52"/>
  <c r="CZ643" i="52" s="1"/>
  <c r="DW643" i="52" s="1"/>
  <c r="BZ643" i="52"/>
  <c r="DI643" i="52" s="1"/>
  <c r="DT643" i="52" s="1"/>
  <c r="BR639" i="52"/>
  <c r="CS639" i="52" s="1"/>
  <c r="BV639" i="52"/>
  <c r="CZ639" i="52" s="1"/>
  <c r="DW639" i="52" s="1"/>
  <c r="BZ639" i="52"/>
  <c r="DI639" i="52" s="1"/>
  <c r="DT639" i="52" s="1"/>
  <c r="BR635" i="52"/>
  <c r="CS635" i="52" s="1"/>
  <c r="BV635" i="52"/>
  <c r="CZ635" i="52" s="1"/>
  <c r="DW635" i="52" s="1"/>
  <c r="BZ635" i="52"/>
  <c r="DI635" i="52" s="1"/>
  <c r="DT635" i="52" s="1"/>
  <c r="BR631" i="52"/>
  <c r="CS631" i="52" s="1"/>
  <c r="EY631" i="52" s="1"/>
  <c r="BV631" i="52"/>
  <c r="CZ631" i="52" s="1"/>
  <c r="DW631" i="52" s="1"/>
  <c r="BZ631" i="52"/>
  <c r="DI631" i="52" s="1"/>
  <c r="DT631" i="52" s="1"/>
  <c r="BR627" i="52"/>
  <c r="CS627" i="52" s="1"/>
  <c r="BV627" i="52"/>
  <c r="CZ627" i="52" s="1"/>
  <c r="BZ627" i="52"/>
  <c r="DI627" i="52" s="1"/>
  <c r="DT627" i="52" s="1"/>
  <c r="BR623" i="52"/>
  <c r="CS623" i="52" s="1"/>
  <c r="BV623" i="52"/>
  <c r="CZ623" i="52" s="1"/>
  <c r="DW623" i="52" s="1"/>
  <c r="BZ623" i="52"/>
  <c r="DI623" i="52" s="1"/>
  <c r="DT623" i="52" s="1"/>
  <c r="BR619" i="52"/>
  <c r="CS619" i="52" s="1"/>
  <c r="BV619" i="52"/>
  <c r="CZ619" i="52" s="1"/>
  <c r="DW619" i="52" s="1"/>
  <c r="BZ619" i="52"/>
  <c r="DI619" i="52" s="1"/>
  <c r="DT619" i="52" s="1"/>
  <c r="BR615" i="52"/>
  <c r="CS615" i="52" s="1"/>
  <c r="BV615" i="52"/>
  <c r="CZ615" i="52" s="1"/>
  <c r="DW615" i="52" s="1"/>
  <c r="BZ615" i="52"/>
  <c r="DI615" i="52" s="1"/>
  <c r="DT615" i="52" s="1"/>
  <c r="BR611" i="52"/>
  <c r="CS611" i="52" s="1"/>
  <c r="BV611" i="52"/>
  <c r="CZ611" i="52" s="1"/>
  <c r="BZ611" i="52"/>
  <c r="DI611" i="52" s="1"/>
  <c r="DT611" i="52" s="1"/>
  <c r="BR607" i="52"/>
  <c r="CS607" i="52" s="1"/>
  <c r="BV607" i="52"/>
  <c r="CZ607" i="52" s="1"/>
  <c r="DW607" i="52" s="1"/>
  <c r="BZ607" i="52"/>
  <c r="DI607" i="52" s="1"/>
  <c r="DT607" i="52" s="1"/>
  <c r="BR603" i="52"/>
  <c r="CS603" i="52" s="1"/>
  <c r="BV603" i="52"/>
  <c r="CZ603" i="52" s="1"/>
  <c r="DW603" i="52" s="1"/>
  <c r="BZ603" i="52"/>
  <c r="DI603" i="52" s="1"/>
  <c r="DT603" i="52" s="1"/>
  <c r="BQ603" i="52"/>
  <c r="CM603" i="52" s="1"/>
  <c r="BW603" i="52"/>
  <c r="DA603" i="52" s="1"/>
  <c r="DX603" i="52" s="1"/>
  <c r="CC603" i="52"/>
  <c r="BP602" i="52"/>
  <c r="BU602" i="52"/>
  <c r="CL602" i="52" s="1"/>
  <c r="FF602" i="52" s="1"/>
  <c r="CA602" i="52"/>
  <c r="DG602" i="52" s="1"/>
  <c r="BR595" i="52"/>
  <c r="CS595" i="52" s="1"/>
  <c r="BV595" i="52"/>
  <c r="CZ595" i="52" s="1"/>
  <c r="DW595" i="52" s="1"/>
  <c r="BZ595" i="52"/>
  <c r="DI595" i="52" s="1"/>
  <c r="DT595" i="52" s="1"/>
  <c r="BQ595" i="52"/>
  <c r="CM595" i="52" s="1"/>
  <c r="BW595" i="52"/>
  <c r="DA595" i="52" s="1"/>
  <c r="CC595" i="52"/>
  <c r="BP594" i="52"/>
  <c r="BU594" i="52"/>
  <c r="CL594" i="52" s="1"/>
  <c r="FF594" i="52" s="1"/>
  <c r="CA594" i="52"/>
  <c r="DG594" i="52" s="1"/>
  <c r="BR587" i="52"/>
  <c r="CS587" i="52" s="1"/>
  <c r="BV587" i="52"/>
  <c r="CZ587" i="52" s="1"/>
  <c r="BZ587" i="52"/>
  <c r="DI587" i="52" s="1"/>
  <c r="DT587" i="52" s="1"/>
  <c r="BQ587" i="52"/>
  <c r="CM587" i="52" s="1"/>
  <c r="BW587" i="52"/>
  <c r="DA587" i="52" s="1"/>
  <c r="DX587" i="52" s="1"/>
  <c r="CC587" i="52"/>
  <c r="BP586" i="52"/>
  <c r="BU586" i="52"/>
  <c r="CL586" i="52" s="1"/>
  <c r="FF586" i="52" s="1"/>
  <c r="CA586" i="52"/>
  <c r="DG586" i="52" s="1"/>
  <c r="CP580" i="52"/>
  <c r="FA580" i="52" s="1"/>
  <c r="BR579" i="52"/>
  <c r="CS579" i="52" s="1"/>
  <c r="EY579" i="52" s="1"/>
  <c r="BV579" i="52"/>
  <c r="CZ579" i="52" s="1"/>
  <c r="BZ579" i="52"/>
  <c r="DI579" i="52" s="1"/>
  <c r="DT579" i="52" s="1"/>
  <c r="BQ579" i="52"/>
  <c r="CM579" i="52" s="1"/>
  <c r="BW579" i="52"/>
  <c r="DA579" i="52" s="1"/>
  <c r="CC579" i="52"/>
  <c r="BP578" i="52"/>
  <c r="BU578" i="52"/>
  <c r="CL578" i="52"/>
  <c r="FF578" i="52" s="1"/>
  <c r="CA578" i="52"/>
  <c r="DG578" i="52" s="1"/>
  <c r="CP572" i="52"/>
  <c r="FA572" i="52" s="1"/>
  <c r="BR571" i="52"/>
  <c r="CS571" i="52" s="1"/>
  <c r="BV571" i="52"/>
  <c r="CZ571" i="52" s="1"/>
  <c r="BZ571" i="52"/>
  <c r="DI571" i="52" s="1"/>
  <c r="DT571" i="52" s="1"/>
  <c r="BQ571" i="52"/>
  <c r="CM571" i="52" s="1"/>
  <c r="BW571" i="52"/>
  <c r="DA571" i="52" s="1"/>
  <c r="DX571" i="52" s="1"/>
  <c r="CC571" i="52"/>
  <c r="BP570" i="52"/>
  <c r="CH570" i="52" s="1"/>
  <c r="BU570" i="52"/>
  <c r="CL570" i="52" s="1"/>
  <c r="FF570" i="52" s="1"/>
  <c r="CA570" i="52"/>
  <c r="DG570" i="52" s="1"/>
  <c r="BR563" i="52"/>
  <c r="CS563" i="52" s="1"/>
  <c r="BV563" i="52"/>
  <c r="CZ563" i="52" s="1"/>
  <c r="DW563" i="52" s="1"/>
  <c r="BZ563" i="52"/>
  <c r="DI563" i="52" s="1"/>
  <c r="DT563" i="52" s="1"/>
  <c r="BQ563" i="52"/>
  <c r="CM563" i="52" s="1"/>
  <c r="BW563" i="52"/>
  <c r="DA563" i="52" s="1"/>
  <c r="DX563" i="52" s="1"/>
  <c r="CC563" i="52"/>
  <c r="BP562" i="52"/>
  <c r="BU562" i="52"/>
  <c r="CL562" i="52" s="1"/>
  <c r="FF562" i="52" s="1"/>
  <c r="CA562" i="52"/>
  <c r="DG562" i="52" s="1"/>
  <c r="BP560" i="52"/>
  <c r="BU560" i="52"/>
  <c r="CL560" i="52" s="1"/>
  <c r="CA560" i="52"/>
  <c r="DG560" i="52" s="1"/>
  <c r="BS558" i="52"/>
  <c r="CQ558" i="52" s="1"/>
  <c r="EX558" i="52"/>
  <c r="BX558" i="52"/>
  <c r="DE558" i="52" s="1"/>
  <c r="FQ558" i="52" s="1"/>
  <c r="BP558" i="52"/>
  <c r="BU558" i="52"/>
  <c r="CL558" i="52" s="1"/>
  <c r="CA558" i="52"/>
  <c r="DG558" i="52" s="1"/>
  <c r="BP556" i="52"/>
  <c r="CH556" i="52" s="1"/>
  <c r="BU556" i="52"/>
  <c r="CL556" i="52" s="1"/>
  <c r="CA556" i="52"/>
  <c r="DG556" i="52" s="1"/>
  <c r="BS554" i="52"/>
  <c r="CQ554" i="52" s="1"/>
  <c r="EX554" i="52" s="1"/>
  <c r="BX554" i="52"/>
  <c r="DE554" i="52" s="1"/>
  <c r="FQ554" i="52" s="1"/>
  <c r="BP554" i="52"/>
  <c r="BU554" i="52"/>
  <c r="CL554" i="52" s="1"/>
  <c r="CA554" i="52"/>
  <c r="DG554" i="52" s="1"/>
  <c r="BP552" i="52"/>
  <c r="BU552" i="52"/>
  <c r="CL552" i="52" s="1"/>
  <c r="CA552" i="52"/>
  <c r="DG552" i="52" s="1"/>
  <c r="BS550" i="52"/>
  <c r="CQ550" i="52" s="1"/>
  <c r="EX550" i="52" s="1"/>
  <c r="BX550" i="52"/>
  <c r="DE550" i="52" s="1"/>
  <c r="FQ550" i="52" s="1"/>
  <c r="BP550" i="52"/>
  <c r="BU550" i="52"/>
  <c r="CL550" i="52" s="1"/>
  <c r="CA550" i="52"/>
  <c r="DG550" i="52" s="1"/>
  <c r="BP548" i="52"/>
  <c r="CH548" i="52" s="1"/>
  <c r="BU548" i="52"/>
  <c r="CL548" i="52" s="1"/>
  <c r="FF548" i="52" s="1"/>
  <c r="CA548" i="52"/>
  <c r="DG548" i="52" s="1"/>
  <c r="DR548" i="52" s="1"/>
  <c r="BS546" i="52"/>
  <c r="CQ546" i="52" s="1"/>
  <c r="EX546" i="52" s="1"/>
  <c r="BX546" i="52"/>
  <c r="DE546" i="52" s="1"/>
  <c r="FQ546" i="52" s="1"/>
  <c r="BP546" i="52"/>
  <c r="BU546" i="52"/>
  <c r="CL546" i="52" s="1"/>
  <c r="CA546" i="52"/>
  <c r="DG546" i="52" s="1"/>
  <c r="BP544" i="52"/>
  <c r="CH544" i="52" s="1"/>
  <c r="CK544" i="52" s="1"/>
  <c r="FC544" i="52" s="1"/>
  <c r="BU544" i="52"/>
  <c r="CL544" i="52" s="1"/>
  <c r="CA544" i="52"/>
  <c r="DG544" i="52" s="1"/>
  <c r="BS542" i="52"/>
  <c r="CQ542" i="52" s="1"/>
  <c r="EX542" i="52" s="1"/>
  <c r="BX542" i="52"/>
  <c r="DE542" i="52" s="1"/>
  <c r="FQ542" i="52" s="1"/>
  <c r="BP542" i="52"/>
  <c r="BU542" i="52"/>
  <c r="CL542" i="52" s="1"/>
  <c r="CA542" i="52"/>
  <c r="DG542" i="52" s="1"/>
  <c r="BP540" i="52"/>
  <c r="CH540" i="52" s="1"/>
  <c r="CK540" i="52" s="1"/>
  <c r="BU540" i="52"/>
  <c r="CL540" i="52" s="1"/>
  <c r="CA540" i="52"/>
  <c r="DG540" i="52" s="1"/>
  <c r="BS538" i="52"/>
  <c r="CQ538" i="52" s="1"/>
  <c r="EX538" i="52" s="1"/>
  <c r="BX538" i="52"/>
  <c r="DE538" i="52" s="1"/>
  <c r="FQ538" i="52" s="1"/>
  <c r="BP538" i="52"/>
  <c r="BU538" i="52"/>
  <c r="CL538" i="52" s="1"/>
  <c r="CA538" i="52"/>
  <c r="DG538" i="52" s="1"/>
  <c r="BP536" i="52"/>
  <c r="CH536" i="52" s="1"/>
  <c r="CK536" i="52" s="1"/>
  <c r="BU536" i="52"/>
  <c r="CL536" i="52" s="1"/>
  <c r="CA536" i="52"/>
  <c r="DG536" i="52" s="1"/>
  <c r="BS534" i="52"/>
  <c r="CQ534" i="52" s="1"/>
  <c r="EX534" i="52" s="1"/>
  <c r="BX534" i="52"/>
  <c r="DE534" i="52" s="1"/>
  <c r="FQ534" i="52" s="1"/>
  <c r="BP534" i="52"/>
  <c r="BU534" i="52"/>
  <c r="CL534" i="52" s="1"/>
  <c r="CA534" i="52"/>
  <c r="DG534" i="52" s="1"/>
  <c r="BP532" i="52"/>
  <c r="BU532" i="52"/>
  <c r="CL532" i="52" s="1"/>
  <c r="CA532" i="52"/>
  <c r="DG532" i="52" s="1"/>
  <c r="BS530" i="52"/>
  <c r="CQ530" i="52" s="1"/>
  <c r="EX530" i="52" s="1"/>
  <c r="BX530" i="52"/>
  <c r="DE530" i="52" s="1"/>
  <c r="FQ530" i="52" s="1"/>
  <c r="BP530" i="52"/>
  <c r="CH530" i="52" s="1"/>
  <c r="CK530" i="52" s="1"/>
  <c r="BU530" i="52"/>
  <c r="CL530" i="52" s="1"/>
  <c r="CA530" i="52"/>
  <c r="DG530" i="52" s="1"/>
  <c r="BP528" i="52"/>
  <c r="BU528" i="52"/>
  <c r="CL528" i="52" s="1"/>
  <c r="CA528" i="52"/>
  <c r="DG528" i="52" s="1"/>
  <c r="BO527" i="52"/>
  <c r="CG527" i="52" s="1"/>
  <c r="BS527" i="52"/>
  <c r="CQ527" i="52" s="1"/>
  <c r="EX527" i="52" s="1"/>
  <c r="BW527" i="52"/>
  <c r="DA527" i="52" s="1"/>
  <c r="DX527" i="52" s="1"/>
  <c r="CA527" i="52"/>
  <c r="DG527" i="52" s="1"/>
  <c r="BR527" i="52"/>
  <c r="CS527" i="52" s="1"/>
  <c r="BV527" i="52"/>
  <c r="CZ527" i="52" s="1"/>
  <c r="DW527" i="52" s="1"/>
  <c r="BZ527" i="52"/>
  <c r="DI527" i="52" s="1"/>
  <c r="DT527" i="52" s="1"/>
  <c r="BT527" i="52"/>
  <c r="CR527" i="52" s="1"/>
  <c r="EZ527" i="52" s="1"/>
  <c r="CC527" i="52"/>
  <c r="BP527" i="52"/>
  <c r="CH527" i="52" s="1"/>
  <c r="BX527" i="52"/>
  <c r="DE527" i="52" s="1"/>
  <c r="FQ527" i="52" s="1"/>
  <c r="BR360" i="52"/>
  <c r="CS360" i="52" s="1"/>
  <c r="BV360" i="52"/>
  <c r="CZ360" i="52" s="1"/>
  <c r="DW360" i="52" s="1"/>
  <c r="BZ360" i="52"/>
  <c r="DI360" i="52" s="1"/>
  <c r="DT360" i="52" s="1"/>
  <c r="CN360" i="52"/>
  <c r="FE360" i="52" s="1"/>
  <c r="BW360" i="52"/>
  <c r="DA360" i="52" s="1"/>
  <c r="CA360" i="52"/>
  <c r="DG360" i="52" s="1"/>
  <c r="BS360" i="52"/>
  <c r="CQ360" i="52"/>
  <c r="BR602" i="52"/>
  <c r="CS602" i="52" s="1"/>
  <c r="BV602" i="52"/>
  <c r="CZ602" i="52" s="1"/>
  <c r="DW602" i="52" s="1"/>
  <c r="BZ602" i="52"/>
  <c r="DI602" i="52" s="1"/>
  <c r="DT602" i="52" s="1"/>
  <c r="BR598" i="52"/>
  <c r="CS598" i="52" s="1"/>
  <c r="BV598" i="52"/>
  <c r="CZ598" i="52" s="1"/>
  <c r="DW598" i="52" s="1"/>
  <c r="BZ598" i="52"/>
  <c r="DI598" i="52" s="1"/>
  <c r="DT598" i="52" s="1"/>
  <c r="BR594" i="52"/>
  <c r="CS594" i="52" s="1"/>
  <c r="BV594" i="52"/>
  <c r="CZ594" i="52" s="1"/>
  <c r="DW594" i="52" s="1"/>
  <c r="BZ594" i="52"/>
  <c r="DI594" i="52" s="1"/>
  <c r="DT594" i="52" s="1"/>
  <c r="BR590" i="52"/>
  <c r="CS590" i="52" s="1"/>
  <c r="BV590" i="52"/>
  <c r="CZ590" i="52" s="1"/>
  <c r="DW590" i="52" s="1"/>
  <c r="BZ590" i="52"/>
  <c r="DI590" i="52" s="1"/>
  <c r="DT590" i="52" s="1"/>
  <c r="BR586" i="52"/>
  <c r="CS586" i="52" s="1"/>
  <c r="BV586" i="52"/>
  <c r="CZ586" i="52"/>
  <c r="DW586" i="52" s="1"/>
  <c r="BZ586" i="52"/>
  <c r="DI586" i="52" s="1"/>
  <c r="DT586" i="52" s="1"/>
  <c r="BR582" i="52"/>
  <c r="CS582" i="52" s="1"/>
  <c r="BV582" i="52"/>
  <c r="CZ582" i="52" s="1"/>
  <c r="DW582" i="52" s="1"/>
  <c r="BZ582" i="52"/>
  <c r="DI582" i="52" s="1"/>
  <c r="DT582" i="52" s="1"/>
  <c r="BR578" i="52"/>
  <c r="CS578" i="52" s="1"/>
  <c r="BV578" i="52"/>
  <c r="CZ578" i="52" s="1"/>
  <c r="DW578" i="52" s="1"/>
  <c r="BZ578" i="52"/>
  <c r="DI578" i="52" s="1"/>
  <c r="DT578" i="52" s="1"/>
  <c r="BR574" i="52"/>
  <c r="CS574" i="52" s="1"/>
  <c r="BV574" i="52"/>
  <c r="CZ574" i="52" s="1"/>
  <c r="DW574" i="52" s="1"/>
  <c r="BZ574" i="52"/>
  <c r="DI574" i="52" s="1"/>
  <c r="DT574" i="52" s="1"/>
  <c r="BR570" i="52"/>
  <c r="CS570" i="52" s="1"/>
  <c r="EY570" i="52" s="1"/>
  <c r="BV570" i="52"/>
  <c r="CZ570" i="52" s="1"/>
  <c r="DW570" i="52" s="1"/>
  <c r="BZ570" i="52"/>
  <c r="DI570" i="52" s="1"/>
  <c r="DT570" i="52" s="1"/>
  <c r="BR566" i="52"/>
  <c r="CS566" i="52" s="1"/>
  <c r="BV566" i="52"/>
  <c r="CZ566" i="52" s="1"/>
  <c r="DW566" i="52" s="1"/>
  <c r="BZ566" i="52"/>
  <c r="DI566" i="52" s="1"/>
  <c r="DT566" i="52" s="1"/>
  <c r="BR562" i="52"/>
  <c r="CS562" i="52" s="1"/>
  <c r="BV562" i="52"/>
  <c r="CZ562" i="52" s="1"/>
  <c r="DW562" i="52" s="1"/>
  <c r="BZ562" i="52"/>
  <c r="DI562" i="52" s="1"/>
  <c r="DT562" i="52" s="1"/>
  <c r="BX560" i="52"/>
  <c r="DE560" i="52" s="1"/>
  <c r="FQ560" i="52" s="1"/>
  <c r="BR558" i="52"/>
  <c r="CS558" i="52" s="1"/>
  <c r="BV558" i="52"/>
  <c r="CZ558" i="52" s="1"/>
  <c r="DW558" i="52" s="1"/>
  <c r="BZ558" i="52"/>
  <c r="DI558" i="52" s="1"/>
  <c r="DT558" i="52" s="1"/>
  <c r="BX556" i="52"/>
  <c r="DE556" i="52" s="1"/>
  <c r="FQ556" i="52" s="1"/>
  <c r="BR554" i="52"/>
  <c r="CS554" i="52" s="1"/>
  <c r="BV554" i="52"/>
  <c r="CZ554" i="52" s="1"/>
  <c r="DW554" i="52" s="1"/>
  <c r="BZ554" i="52"/>
  <c r="DI554" i="52" s="1"/>
  <c r="DT554" i="52" s="1"/>
  <c r="BX552" i="52"/>
  <c r="DE552" i="52" s="1"/>
  <c r="FQ552" i="52" s="1"/>
  <c r="BR550" i="52"/>
  <c r="CS550" i="52" s="1"/>
  <c r="EY550" i="52" s="1"/>
  <c r="BV550" i="52"/>
  <c r="CZ550" i="52" s="1"/>
  <c r="DW550" i="52" s="1"/>
  <c r="BZ550" i="52"/>
  <c r="DI550" i="52" s="1"/>
  <c r="DT550" i="52" s="1"/>
  <c r="BX548" i="52"/>
  <c r="DE548" i="52" s="1"/>
  <c r="FQ548" i="52" s="1"/>
  <c r="BR546" i="52"/>
  <c r="CS546" i="52" s="1"/>
  <c r="BV546" i="52"/>
  <c r="CZ546" i="52" s="1"/>
  <c r="DW546" i="52" s="1"/>
  <c r="BZ546" i="52"/>
  <c r="DI546" i="52" s="1"/>
  <c r="BX544" i="52"/>
  <c r="DE544" i="52" s="1"/>
  <c r="FQ544" i="52" s="1"/>
  <c r="BR542" i="52"/>
  <c r="CS542" i="52" s="1"/>
  <c r="BV542" i="52"/>
  <c r="CZ542" i="52" s="1"/>
  <c r="DW542" i="52" s="1"/>
  <c r="BZ542" i="52"/>
  <c r="DI542" i="52" s="1"/>
  <c r="DT542" i="52" s="1"/>
  <c r="BX540" i="52"/>
  <c r="DE540" i="52" s="1"/>
  <c r="FQ540" i="52" s="1"/>
  <c r="BR538" i="52"/>
  <c r="CS538" i="52" s="1"/>
  <c r="BV538" i="52"/>
  <c r="CZ538" i="52" s="1"/>
  <c r="DW538" i="52" s="1"/>
  <c r="BZ538" i="52"/>
  <c r="DI538" i="52" s="1"/>
  <c r="DT538" i="52" s="1"/>
  <c r="BX536" i="52"/>
  <c r="DE536" i="52" s="1"/>
  <c r="FQ536" i="52" s="1"/>
  <c r="BR534" i="52"/>
  <c r="CS534" i="52" s="1"/>
  <c r="BV534" i="52"/>
  <c r="CZ534" i="52" s="1"/>
  <c r="BZ534" i="52"/>
  <c r="DI534" i="52" s="1"/>
  <c r="DT534" i="52" s="1"/>
  <c r="BX532" i="52"/>
  <c r="DE532" i="52" s="1"/>
  <c r="FQ532" i="52" s="1"/>
  <c r="BR530" i="52"/>
  <c r="CS530" i="52" s="1"/>
  <c r="BV530" i="52"/>
  <c r="CZ530" i="52" s="1"/>
  <c r="DW530" i="52" s="1"/>
  <c r="BZ530" i="52"/>
  <c r="DI530" i="52" s="1"/>
  <c r="DT530" i="52" s="1"/>
  <c r="BX528" i="52"/>
  <c r="DE528" i="52" s="1"/>
  <c r="FQ528" i="52" s="1"/>
  <c r="BP524" i="52"/>
  <c r="CH524" i="52" s="1"/>
  <c r="CK524" i="52" s="1"/>
  <c r="FC524" i="52" s="1"/>
  <c r="BT524" i="52"/>
  <c r="CR524" i="52" s="1"/>
  <c r="BX524" i="52"/>
  <c r="DE524" i="52" s="1"/>
  <c r="FQ524" i="52" s="1"/>
  <c r="BO523" i="52"/>
  <c r="CG523" i="52" s="1"/>
  <c r="BP520" i="52"/>
  <c r="BT520" i="52"/>
  <c r="CR520" i="52" s="1"/>
  <c r="BX520" i="52"/>
  <c r="DE520" i="52" s="1"/>
  <c r="FQ520" i="52" s="1"/>
  <c r="BO519" i="52"/>
  <c r="CG519" i="52" s="1"/>
  <c r="BO517" i="52"/>
  <c r="CG517" i="52" s="1"/>
  <c r="BS517" i="52"/>
  <c r="CQ517" i="52" s="1"/>
  <c r="BW517" i="52"/>
  <c r="DA517" i="52" s="1"/>
  <c r="DX517" i="52" s="1"/>
  <c r="CA517" i="52"/>
  <c r="DG517" i="52" s="1"/>
  <c r="BP517" i="52"/>
  <c r="BT517" i="52"/>
  <c r="CR517" i="52" s="1"/>
  <c r="BX517" i="52"/>
  <c r="DE517" i="52" s="1"/>
  <c r="FQ517" i="52" s="1"/>
  <c r="BO515" i="52"/>
  <c r="CG515" i="52" s="1"/>
  <c r="BS515" i="52"/>
  <c r="CQ515" i="52" s="1"/>
  <c r="EX515" i="52" s="1"/>
  <c r="BW515" i="52"/>
  <c r="DA515" i="52" s="1"/>
  <c r="DX515" i="52" s="1"/>
  <c r="CA515" i="52"/>
  <c r="DG515" i="52" s="1"/>
  <c r="BP515" i="52"/>
  <c r="BT515" i="52"/>
  <c r="CR515" i="52" s="1"/>
  <c r="BX515" i="52"/>
  <c r="DE515" i="52" s="1"/>
  <c r="FQ515" i="52" s="1"/>
  <c r="BO513" i="52"/>
  <c r="CG513" i="52" s="1"/>
  <c r="BS513" i="52"/>
  <c r="CQ513" i="52" s="1"/>
  <c r="EX513" i="52" s="1"/>
  <c r="BW513" i="52"/>
  <c r="DA513" i="52" s="1"/>
  <c r="DX513" i="52" s="1"/>
  <c r="CA513" i="52"/>
  <c r="DG513" i="52" s="1"/>
  <c r="BP513" i="52"/>
  <c r="BT513" i="52"/>
  <c r="CR513" i="52" s="1"/>
  <c r="CX513" i="52" s="1"/>
  <c r="EW513" i="52" s="1"/>
  <c r="BX513" i="52"/>
  <c r="DE513" i="52" s="1"/>
  <c r="FQ513" i="52" s="1"/>
  <c r="BO511" i="52"/>
  <c r="CG511" i="52" s="1"/>
  <c r="BS511" i="52"/>
  <c r="CQ511" i="52" s="1"/>
  <c r="EX511" i="52" s="1"/>
  <c r="BW511" i="52"/>
  <c r="DA511" i="52" s="1"/>
  <c r="DX511" i="52" s="1"/>
  <c r="CA511" i="52"/>
  <c r="DG511" i="52" s="1"/>
  <c r="BP511" i="52"/>
  <c r="CH511" i="52" s="1"/>
  <c r="CK511" i="52" s="1"/>
  <c r="BT511" i="52"/>
  <c r="CR511" i="52" s="1"/>
  <c r="BX511" i="52"/>
  <c r="DE511" i="52" s="1"/>
  <c r="FQ511" i="52" s="1"/>
  <c r="BO509" i="52"/>
  <c r="CG509" i="52" s="1"/>
  <c r="BS509" i="52"/>
  <c r="CQ509" i="52" s="1"/>
  <c r="BW509" i="52"/>
  <c r="DA509" i="52" s="1"/>
  <c r="DX509" i="52" s="1"/>
  <c r="CA509" i="52"/>
  <c r="DG509" i="52" s="1"/>
  <c r="BP509" i="52"/>
  <c r="BT509" i="52"/>
  <c r="CR509" i="52" s="1"/>
  <c r="BX509" i="52"/>
  <c r="DE509" i="52" s="1"/>
  <c r="FQ509" i="52" s="1"/>
  <c r="BO507" i="52"/>
  <c r="CG507" i="52" s="1"/>
  <c r="BS507" i="52"/>
  <c r="CQ507" i="52" s="1"/>
  <c r="EX507" i="52" s="1"/>
  <c r="BW507" i="52"/>
  <c r="DA507" i="52" s="1"/>
  <c r="DX507" i="52" s="1"/>
  <c r="CA507" i="52"/>
  <c r="DG507" i="52" s="1"/>
  <c r="BP507" i="52"/>
  <c r="CH507" i="52" s="1"/>
  <c r="BT507" i="52"/>
  <c r="CR507" i="52" s="1"/>
  <c r="BX507" i="52"/>
  <c r="DE507" i="52" s="1"/>
  <c r="FQ507" i="52" s="1"/>
  <c r="BO505" i="52"/>
  <c r="CG505" i="52" s="1"/>
  <c r="BS505" i="52"/>
  <c r="CQ505" i="52" s="1"/>
  <c r="EX505" i="52" s="1"/>
  <c r="BW505" i="52"/>
  <c r="DA505" i="52" s="1"/>
  <c r="CA505" i="52"/>
  <c r="DG505" i="52" s="1"/>
  <c r="BP505" i="52"/>
  <c r="BT505" i="52"/>
  <c r="CR505" i="52" s="1"/>
  <c r="BX505" i="52"/>
  <c r="DE505" i="52" s="1"/>
  <c r="FQ505" i="52" s="1"/>
  <c r="BO503" i="52"/>
  <c r="CG503" i="52" s="1"/>
  <c r="BS503" i="52"/>
  <c r="CQ503" i="52" s="1"/>
  <c r="BW503" i="52"/>
  <c r="DA503" i="52" s="1"/>
  <c r="DX503" i="52" s="1"/>
  <c r="CA503" i="52"/>
  <c r="DG503" i="52" s="1"/>
  <c r="AB503" i="52" s="1"/>
  <c r="BP503" i="52"/>
  <c r="BT503" i="52"/>
  <c r="CR503" i="52" s="1"/>
  <c r="BX503" i="52"/>
  <c r="DE503" i="52" s="1"/>
  <c r="FQ503" i="52" s="1"/>
  <c r="BO501" i="52"/>
  <c r="CG501" i="52" s="1"/>
  <c r="BS501" i="52"/>
  <c r="CQ501" i="52" s="1"/>
  <c r="BW501" i="52"/>
  <c r="DA501" i="52" s="1"/>
  <c r="DX501" i="52" s="1"/>
  <c r="CA501" i="52"/>
  <c r="DG501" i="52" s="1"/>
  <c r="BP501" i="52"/>
  <c r="BT501" i="52"/>
  <c r="CR501" i="52" s="1"/>
  <c r="BX501" i="52"/>
  <c r="DE501" i="52" s="1"/>
  <c r="FQ501" i="52" s="1"/>
  <c r="BO499" i="52"/>
  <c r="CG499" i="52" s="1"/>
  <c r="BS499" i="52"/>
  <c r="CQ499" i="52" s="1"/>
  <c r="BW499" i="52"/>
  <c r="DA499" i="52" s="1"/>
  <c r="DX499" i="52" s="1"/>
  <c r="CA499" i="52"/>
  <c r="DG499" i="52" s="1"/>
  <c r="DR499" i="52" s="1"/>
  <c r="BP499" i="52"/>
  <c r="CH499" i="52" s="1"/>
  <c r="CK499" i="52" s="1"/>
  <c r="BT499" i="52"/>
  <c r="CR499" i="52" s="1"/>
  <c r="BX499" i="52"/>
  <c r="DE499" i="52" s="1"/>
  <c r="FQ499" i="52" s="1"/>
  <c r="BO497" i="52"/>
  <c r="CG497" i="52" s="1"/>
  <c r="BS497" i="52"/>
  <c r="CQ497" i="52" s="1"/>
  <c r="EX497" i="52" s="1"/>
  <c r="BW497" i="52"/>
  <c r="DA497" i="52" s="1"/>
  <c r="DX497" i="52" s="1"/>
  <c r="CA497" i="52"/>
  <c r="DG497" i="52" s="1"/>
  <c r="BP497" i="52"/>
  <c r="CH497" i="52" s="1"/>
  <c r="CK497" i="52" s="1"/>
  <c r="FC497" i="52" s="1"/>
  <c r="BT497" i="52"/>
  <c r="CR497" i="52" s="1"/>
  <c r="CX497" i="52" s="1"/>
  <c r="EW497" i="52" s="1"/>
  <c r="BX497" i="52"/>
  <c r="DE497" i="52" s="1"/>
  <c r="FQ497" i="52" s="1"/>
  <c r="BO495" i="52"/>
  <c r="CG495" i="52" s="1"/>
  <c r="BS495" i="52"/>
  <c r="CQ495" i="52" s="1"/>
  <c r="EX495" i="52" s="1"/>
  <c r="BW495" i="52"/>
  <c r="DA495" i="52"/>
  <c r="DX495" i="52" s="1"/>
  <c r="CA495" i="52"/>
  <c r="DG495" i="52" s="1"/>
  <c r="BP495" i="52"/>
  <c r="CH495" i="52" s="1"/>
  <c r="BT495" i="52"/>
  <c r="CR495" i="52" s="1"/>
  <c r="BX495" i="52"/>
  <c r="DE495" i="52" s="1"/>
  <c r="FQ495" i="52" s="1"/>
  <c r="BO493" i="52"/>
  <c r="CG493" i="52" s="1"/>
  <c r="BS493" i="52"/>
  <c r="CQ493" i="52" s="1"/>
  <c r="BW493" i="52"/>
  <c r="DA493" i="52" s="1"/>
  <c r="DX493" i="52" s="1"/>
  <c r="CA493" i="52"/>
  <c r="DG493" i="52" s="1"/>
  <c r="BP493" i="52"/>
  <c r="CH493" i="52" s="1"/>
  <c r="CK493" i="52" s="1"/>
  <c r="FC493" i="52" s="1"/>
  <c r="BT493" i="52"/>
  <c r="CR493" i="52" s="1"/>
  <c r="BX493" i="52"/>
  <c r="DE493" i="52" s="1"/>
  <c r="FQ493" i="52" s="1"/>
  <c r="BO491" i="52"/>
  <c r="CG491" i="52" s="1"/>
  <c r="BS491" i="52"/>
  <c r="CQ491" i="52" s="1"/>
  <c r="EX491" i="52" s="1"/>
  <c r="BW491" i="52"/>
  <c r="DA491" i="52" s="1"/>
  <c r="DX491" i="52" s="1"/>
  <c r="CA491" i="52"/>
  <c r="DG491" i="52" s="1"/>
  <c r="BP491" i="52"/>
  <c r="BT491" i="52"/>
  <c r="CR491" i="52" s="1"/>
  <c r="BX491" i="52"/>
  <c r="DE491" i="52" s="1"/>
  <c r="FQ491" i="52" s="1"/>
  <c r="BO489" i="52"/>
  <c r="CG489" i="52" s="1"/>
  <c r="BS489" i="52"/>
  <c r="CQ489" i="52" s="1"/>
  <c r="EX489" i="52" s="1"/>
  <c r="BW489" i="52"/>
  <c r="DA489" i="52" s="1"/>
  <c r="DX489" i="52" s="1"/>
  <c r="CA489" i="52"/>
  <c r="DG489" i="52" s="1"/>
  <c r="BP489" i="52"/>
  <c r="BT489" i="52"/>
  <c r="CR489" i="52" s="1"/>
  <c r="BX489" i="52"/>
  <c r="DE489" i="52" s="1"/>
  <c r="FQ489" i="52" s="1"/>
  <c r="BO487" i="52"/>
  <c r="CG487" i="52" s="1"/>
  <c r="BS487" i="52"/>
  <c r="CQ487" i="52" s="1"/>
  <c r="EX487" i="52" s="1"/>
  <c r="BW487" i="52"/>
  <c r="DA487" i="52" s="1"/>
  <c r="DX487" i="52" s="1"/>
  <c r="CA487" i="52"/>
  <c r="DG487" i="52" s="1"/>
  <c r="DR487" i="52" s="1"/>
  <c r="BP487" i="52"/>
  <c r="BT487" i="52"/>
  <c r="CR487" i="52" s="1"/>
  <c r="CX487" i="52" s="1"/>
  <c r="EW487" i="52" s="1"/>
  <c r="BX487" i="52"/>
  <c r="DE487" i="52"/>
  <c r="FQ487" i="52" s="1"/>
  <c r="BO485" i="52"/>
  <c r="CG485" i="52" s="1"/>
  <c r="BS485" i="52"/>
  <c r="CQ485" i="52" s="1"/>
  <c r="CV485" i="52" s="1"/>
  <c r="BW485" i="52"/>
  <c r="DA485" i="52" s="1"/>
  <c r="DX485" i="52" s="1"/>
  <c r="CA485" i="52"/>
  <c r="DG485" i="52" s="1"/>
  <c r="BP485" i="52"/>
  <c r="BT485" i="52"/>
  <c r="CR485" i="52" s="1"/>
  <c r="BX485" i="52"/>
  <c r="DE485" i="52" s="1"/>
  <c r="FQ485" i="52" s="1"/>
  <c r="BO483" i="52"/>
  <c r="CG483" i="52" s="1"/>
  <c r="BS483" i="52"/>
  <c r="CQ483" i="52" s="1"/>
  <c r="BW483" i="52"/>
  <c r="DA483" i="52" s="1"/>
  <c r="DX483" i="52" s="1"/>
  <c r="CA483" i="52"/>
  <c r="DG483" i="52" s="1"/>
  <c r="BP483" i="52"/>
  <c r="CH483" i="52" s="1"/>
  <c r="CK483" i="52" s="1"/>
  <c r="BT483" i="52"/>
  <c r="CR483" i="52" s="1"/>
  <c r="BX483" i="52"/>
  <c r="DE483" i="52" s="1"/>
  <c r="FQ483" i="52" s="1"/>
  <c r="BO481" i="52"/>
  <c r="CG481" i="52" s="1"/>
  <c r="BS481" i="52"/>
  <c r="CQ481" i="52" s="1"/>
  <c r="EX481" i="52" s="1"/>
  <c r="BW481" i="52"/>
  <c r="DA481" i="52" s="1"/>
  <c r="CA481" i="52"/>
  <c r="DG481" i="52" s="1"/>
  <c r="BP481" i="52"/>
  <c r="BT481" i="52"/>
  <c r="CR481" i="52" s="1"/>
  <c r="CX481" i="52" s="1"/>
  <c r="EW481" i="52" s="1"/>
  <c r="BX481" i="52"/>
  <c r="DE481" i="52" s="1"/>
  <c r="FQ481" i="52" s="1"/>
  <c r="BO479" i="52"/>
  <c r="CG479" i="52" s="1"/>
  <c r="BS479" i="52"/>
  <c r="CQ479" i="52" s="1"/>
  <c r="EX479" i="52" s="1"/>
  <c r="BW479" i="52"/>
  <c r="DA479" i="52" s="1"/>
  <c r="DX479" i="52" s="1"/>
  <c r="CA479" i="52"/>
  <c r="DG479" i="52" s="1"/>
  <c r="BP479" i="52"/>
  <c r="CH479" i="52" s="1"/>
  <c r="BT479" i="52"/>
  <c r="CR479" i="52" s="1"/>
  <c r="BX479" i="52"/>
  <c r="DE479" i="52" s="1"/>
  <c r="FQ479" i="52" s="1"/>
  <c r="BO477" i="52"/>
  <c r="CG477" i="52" s="1"/>
  <c r="BS477" i="52"/>
  <c r="CQ477" i="52" s="1"/>
  <c r="EX477" i="52" s="1"/>
  <c r="BW477" i="52"/>
  <c r="DA477" i="52" s="1"/>
  <c r="DX477" i="52" s="1"/>
  <c r="CA477" i="52"/>
  <c r="DG477" i="52" s="1"/>
  <c r="BP477" i="52"/>
  <c r="CH477" i="52" s="1"/>
  <c r="BT477" i="52"/>
  <c r="CR477" i="52" s="1"/>
  <c r="BX477" i="52"/>
  <c r="DE477" i="52" s="1"/>
  <c r="FQ477" i="52" s="1"/>
  <c r="BO475" i="52"/>
  <c r="CG475" i="52" s="1"/>
  <c r="BS475" i="52"/>
  <c r="CQ475" i="52" s="1"/>
  <c r="BW475" i="52"/>
  <c r="DA475" i="52" s="1"/>
  <c r="DX475" i="52" s="1"/>
  <c r="CA475" i="52"/>
  <c r="DG475" i="52" s="1"/>
  <c r="BP475" i="52"/>
  <c r="CH475" i="52" s="1"/>
  <c r="CK475" i="52" s="1"/>
  <c r="FC475" i="52" s="1"/>
  <c r="BT475" i="52"/>
  <c r="CR475" i="52" s="1"/>
  <c r="BX475" i="52"/>
  <c r="DE475" i="52" s="1"/>
  <c r="FQ475" i="52" s="1"/>
  <c r="BO473" i="52"/>
  <c r="CG473" i="52" s="1"/>
  <c r="BS473" i="52"/>
  <c r="CQ473" i="52" s="1"/>
  <c r="EX473" i="52" s="1"/>
  <c r="BW473" i="52"/>
  <c r="DA473" i="52" s="1"/>
  <c r="DX473" i="52" s="1"/>
  <c r="CA473" i="52"/>
  <c r="DG473" i="52" s="1"/>
  <c r="BP473" i="52"/>
  <c r="CH473" i="52" s="1"/>
  <c r="CK473" i="52" s="1"/>
  <c r="FC473" i="52" s="1"/>
  <c r="BT473" i="52"/>
  <c r="CR473" i="52" s="1"/>
  <c r="BX473" i="52"/>
  <c r="DE473" i="52" s="1"/>
  <c r="FQ473" i="52" s="1"/>
  <c r="BO471" i="52"/>
  <c r="CG471" i="52" s="1"/>
  <c r="BS471" i="52"/>
  <c r="CQ471" i="52" s="1"/>
  <c r="BW471" i="52"/>
  <c r="DA471" i="52" s="1"/>
  <c r="DX471" i="52" s="1"/>
  <c r="CA471" i="52"/>
  <c r="DG471" i="52" s="1"/>
  <c r="BP471" i="52"/>
  <c r="BT471" i="52"/>
  <c r="CR471" i="52" s="1"/>
  <c r="BX471" i="52"/>
  <c r="DE471" i="52" s="1"/>
  <c r="FQ471" i="52" s="1"/>
  <c r="BO469" i="52"/>
  <c r="CG469" i="52" s="1"/>
  <c r="BS469" i="52"/>
  <c r="CQ469" i="52" s="1"/>
  <c r="EX469" i="52" s="1"/>
  <c r="BW469" i="52"/>
  <c r="DA469" i="52" s="1"/>
  <c r="DX469" i="52" s="1"/>
  <c r="CA469" i="52"/>
  <c r="DG469" i="52" s="1"/>
  <c r="BP469" i="52"/>
  <c r="BT469" i="52"/>
  <c r="CR469" i="52" s="1"/>
  <c r="BX469" i="52"/>
  <c r="DE469" i="52" s="1"/>
  <c r="FQ469" i="52" s="1"/>
  <c r="BO467" i="52"/>
  <c r="CG467" i="52" s="1"/>
  <c r="BS467" i="52"/>
  <c r="CQ467" i="52" s="1"/>
  <c r="CV467" i="52" s="1"/>
  <c r="BW467" i="52"/>
  <c r="DA467" i="52" s="1"/>
  <c r="DX467" i="52" s="1"/>
  <c r="CA467" i="52"/>
  <c r="DG467" i="52" s="1"/>
  <c r="BP467" i="52"/>
  <c r="CH467" i="52" s="1"/>
  <c r="CK467" i="52" s="1"/>
  <c r="FC467" i="52" s="1"/>
  <c r="BT467" i="52"/>
  <c r="CR467" i="52" s="1"/>
  <c r="BX467" i="52"/>
  <c r="DE467" i="52" s="1"/>
  <c r="FQ467" i="52" s="1"/>
  <c r="BO465" i="52"/>
  <c r="CG465" i="52" s="1"/>
  <c r="BS465" i="52"/>
  <c r="CQ465" i="52" s="1"/>
  <c r="EX465" i="52" s="1"/>
  <c r="BW465" i="52"/>
  <c r="DA465" i="52" s="1"/>
  <c r="DX465" i="52" s="1"/>
  <c r="CA465" i="52"/>
  <c r="DG465" i="52" s="1"/>
  <c r="BP465" i="52"/>
  <c r="CH465" i="52" s="1"/>
  <c r="CK465" i="52" s="1"/>
  <c r="BT465" i="52"/>
  <c r="CR465" i="52" s="1"/>
  <c r="BX465" i="52"/>
  <c r="DE465" i="52" s="1"/>
  <c r="FQ465" i="52" s="1"/>
  <c r="BO463" i="52"/>
  <c r="CG463" i="52" s="1"/>
  <c r="BS463" i="52"/>
  <c r="CQ463" i="52" s="1"/>
  <c r="EX463" i="52" s="1"/>
  <c r="BW463" i="52"/>
  <c r="DA463" i="52" s="1"/>
  <c r="DX463" i="52" s="1"/>
  <c r="CA463" i="52"/>
  <c r="DG463" i="52" s="1"/>
  <c r="BP463" i="52"/>
  <c r="BT463" i="52"/>
  <c r="CR463" i="52" s="1"/>
  <c r="BX463" i="52"/>
  <c r="DE463" i="52" s="1"/>
  <c r="FQ463" i="52" s="1"/>
  <c r="BO461" i="52"/>
  <c r="CG461" i="52" s="1"/>
  <c r="BS461" i="52"/>
  <c r="CQ461" i="52"/>
  <c r="BW461" i="52"/>
  <c r="DA461" i="52" s="1"/>
  <c r="DX461" i="52" s="1"/>
  <c r="CA461" i="52"/>
  <c r="DG461" i="52" s="1"/>
  <c r="BP461" i="52"/>
  <c r="BT461" i="52"/>
  <c r="CR461" i="52" s="1"/>
  <c r="BX461" i="52"/>
  <c r="DE461" i="52" s="1"/>
  <c r="FQ461" i="52" s="1"/>
  <c r="BO459" i="52"/>
  <c r="CG459" i="52" s="1"/>
  <c r="BS459" i="52"/>
  <c r="CQ459" i="52" s="1"/>
  <c r="BW459" i="52"/>
  <c r="DA459" i="52" s="1"/>
  <c r="DD459" i="52" s="1"/>
  <c r="FP459" i="52" s="1"/>
  <c r="CA459" i="52"/>
  <c r="DG459" i="52" s="1"/>
  <c r="BP459" i="52"/>
  <c r="BT459" i="52"/>
  <c r="CR459" i="52" s="1"/>
  <c r="BX459" i="52"/>
  <c r="DE459" i="52" s="1"/>
  <c r="FQ459" i="52" s="1"/>
  <c r="BO457" i="52"/>
  <c r="CG457" i="52" s="1"/>
  <c r="BS457" i="52"/>
  <c r="CQ457" i="52" s="1"/>
  <c r="EX457" i="52" s="1"/>
  <c r="BW457" i="52"/>
  <c r="DA457" i="52" s="1"/>
  <c r="DX457" i="52" s="1"/>
  <c r="CA457" i="52"/>
  <c r="DG457" i="52" s="1"/>
  <c r="BP457" i="52"/>
  <c r="BT457" i="52"/>
  <c r="CR457" i="52" s="1"/>
  <c r="BX457" i="52"/>
  <c r="DE457" i="52" s="1"/>
  <c r="FQ457" i="52" s="1"/>
  <c r="BO455" i="52"/>
  <c r="CG455" i="52" s="1"/>
  <c r="BS455" i="52"/>
  <c r="CQ455" i="52" s="1"/>
  <c r="EX455" i="52" s="1"/>
  <c r="BW455" i="52"/>
  <c r="DA455" i="52" s="1"/>
  <c r="DX455" i="52" s="1"/>
  <c r="CA455" i="52"/>
  <c r="DG455" i="52" s="1"/>
  <c r="BP455" i="52"/>
  <c r="BT455" i="52"/>
  <c r="CR455" i="52" s="1"/>
  <c r="BX455" i="52"/>
  <c r="DE455" i="52" s="1"/>
  <c r="FQ455" i="52" s="1"/>
  <c r="BO453" i="52"/>
  <c r="CG453" i="52" s="1"/>
  <c r="BS453" i="52"/>
  <c r="CQ453" i="52" s="1"/>
  <c r="BW453" i="52"/>
  <c r="DA453" i="52" s="1"/>
  <c r="DX453" i="52" s="1"/>
  <c r="CA453" i="52"/>
  <c r="DG453" i="52" s="1"/>
  <c r="DR453" i="52" s="1"/>
  <c r="BP453" i="52"/>
  <c r="CH453" i="52" s="1"/>
  <c r="CK453" i="52" s="1"/>
  <c r="BT453" i="52"/>
  <c r="CR453" i="52" s="1"/>
  <c r="BX453" i="52"/>
  <c r="DE453" i="52" s="1"/>
  <c r="FQ453" i="52" s="1"/>
  <c r="BQ411" i="52"/>
  <c r="CM411" i="52" s="1"/>
  <c r="BU411" i="52"/>
  <c r="CL411" i="52" s="1"/>
  <c r="BY411" i="52"/>
  <c r="DH411" i="52" s="1"/>
  <c r="DS411" i="52" s="1"/>
  <c r="BR411" i="52"/>
  <c r="CS411" i="52" s="1"/>
  <c r="BZ411" i="52"/>
  <c r="DI411" i="52" s="1"/>
  <c r="DT411" i="52" s="1"/>
  <c r="BS411" i="52"/>
  <c r="CQ411" i="52" s="1"/>
  <c r="CA411" i="52"/>
  <c r="DG411" i="52" s="1"/>
  <c r="BO411" i="52"/>
  <c r="CG411" i="52" s="1"/>
  <c r="BW411" i="52"/>
  <c r="DA411" i="52" s="1"/>
  <c r="BR410" i="52"/>
  <c r="CS410" i="52" s="1"/>
  <c r="CN406" i="52"/>
  <c r="FE406" i="52" s="1"/>
  <c r="BS406" i="52"/>
  <c r="CQ406" i="52" s="1"/>
  <c r="CA406" i="52"/>
  <c r="DG406" i="52" s="1"/>
  <c r="BV406" i="52"/>
  <c r="CZ406" i="52" s="1"/>
  <c r="DW406" i="52" s="1"/>
  <c r="BQ395" i="52"/>
  <c r="CM395" i="52" s="1"/>
  <c r="BU395" i="52"/>
  <c r="CL395" i="52" s="1"/>
  <c r="BY395" i="52"/>
  <c r="DH395" i="52" s="1"/>
  <c r="DS395" i="52" s="1"/>
  <c r="BR395" i="52"/>
  <c r="CS395" i="52" s="1"/>
  <c r="BZ395" i="52"/>
  <c r="DI395" i="52" s="1"/>
  <c r="DT395" i="52" s="1"/>
  <c r="BS395" i="52"/>
  <c r="CQ395" i="52" s="1"/>
  <c r="CV395" i="52" s="1"/>
  <c r="CA395" i="52"/>
  <c r="DG395" i="52" s="1"/>
  <c r="BO395" i="52"/>
  <c r="CG395" i="52" s="1"/>
  <c r="BW395" i="52"/>
  <c r="DA395" i="52" s="1"/>
  <c r="CN394" i="52"/>
  <c r="FE394" i="52" s="1"/>
  <c r="BS394" i="52"/>
  <c r="CQ394" i="52" s="1"/>
  <c r="CA394" i="52"/>
  <c r="DG394" i="52" s="1"/>
  <c r="BV394" i="52"/>
  <c r="CZ394" i="52" s="1"/>
  <c r="DW394" i="52" s="1"/>
  <c r="BR394" i="52"/>
  <c r="CS394" i="52" s="1"/>
  <c r="BZ394" i="52"/>
  <c r="DI394" i="52" s="1"/>
  <c r="DT394" i="52" s="1"/>
  <c r="BR386" i="52"/>
  <c r="CS386" i="52" s="1"/>
  <c r="BV386" i="52"/>
  <c r="CZ386" i="52" s="1"/>
  <c r="DW386" i="52" s="1"/>
  <c r="BZ386" i="52"/>
  <c r="DI386" i="52" s="1"/>
  <c r="DT386" i="52" s="1"/>
  <c r="CN386" i="52"/>
  <c r="FE386" i="52" s="1"/>
  <c r="BW386" i="52"/>
  <c r="DA386" i="52" s="1"/>
  <c r="CA386" i="52"/>
  <c r="DG386" i="52" s="1"/>
  <c r="BS386" i="52"/>
  <c r="CQ386" i="52" s="1"/>
  <c r="BR378" i="52"/>
  <c r="CS378" i="52" s="1"/>
  <c r="EY378" i="52" s="1"/>
  <c r="BV378" i="52"/>
  <c r="CZ378" i="52" s="1"/>
  <c r="BZ378" i="52"/>
  <c r="DI378" i="52" s="1"/>
  <c r="DT378" i="52" s="1"/>
  <c r="CN378" i="52"/>
  <c r="FE378" i="52" s="1"/>
  <c r="BW378" i="52"/>
  <c r="DA378" i="52" s="1"/>
  <c r="CA378" i="52"/>
  <c r="DG378" i="52" s="1"/>
  <c r="BS378" i="52"/>
  <c r="CQ378" i="52" s="1"/>
  <c r="BR366" i="52"/>
  <c r="CS366" i="52" s="1"/>
  <c r="BV366" i="52"/>
  <c r="CZ366" i="52" s="1"/>
  <c r="DW366" i="52" s="1"/>
  <c r="BZ366" i="52"/>
  <c r="DI366" i="52" s="1"/>
  <c r="DT366" i="52" s="1"/>
  <c r="BW366" i="52"/>
  <c r="DA366" i="52" s="1"/>
  <c r="CA366" i="52"/>
  <c r="DG366" i="52" s="1"/>
  <c r="BS366" i="52"/>
  <c r="CQ366" i="52" s="1"/>
  <c r="BR358" i="52"/>
  <c r="CS358" i="52" s="1"/>
  <c r="BV358" i="52"/>
  <c r="CZ358" i="52" s="1"/>
  <c r="DW358" i="52" s="1"/>
  <c r="BZ358" i="52"/>
  <c r="DI358" i="52" s="1"/>
  <c r="DT358" i="52" s="1"/>
  <c r="BW358" i="52"/>
  <c r="DA358" i="52" s="1"/>
  <c r="CA358" i="52"/>
  <c r="DG358" i="52" s="1"/>
  <c r="BS358" i="52"/>
  <c r="CQ358" i="52" s="1"/>
  <c r="BQ224" i="52"/>
  <c r="CM224" i="52" s="1"/>
  <c r="BU224" i="52"/>
  <c r="CL224" i="52" s="1"/>
  <c r="FF224" i="52" s="1"/>
  <c r="BY224" i="52"/>
  <c r="DH224" i="52" s="1"/>
  <c r="DS224" i="52" s="1"/>
  <c r="BS224" i="52"/>
  <c r="CQ224" i="52" s="1"/>
  <c r="EX224" i="52" s="1"/>
  <c r="BX224" i="52"/>
  <c r="DE224" i="52" s="1"/>
  <c r="FQ224" i="52" s="1"/>
  <c r="BO224" i="52"/>
  <c r="CG224" i="52" s="1"/>
  <c r="BT224" i="52"/>
  <c r="CR224" i="52" s="1"/>
  <c r="BZ224" i="52"/>
  <c r="DI224" i="52" s="1"/>
  <c r="DT224" i="52" s="1"/>
  <c r="BR224" i="52"/>
  <c r="CS224" i="52" s="1"/>
  <c r="BW224" i="52"/>
  <c r="DA224" i="52" s="1"/>
  <c r="DX224" i="52" s="1"/>
  <c r="CC224" i="52"/>
  <c r="BP224" i="52"/>
  <c r="CH224" i="52" s="1"/>
  <c r="CA224" i="52"/>
  <c r="DG224" i="52" s="1"/>
  <c r="DR224" i="52" s="1"/>
  <c r="DU224" i="52" s="1"/>
  <c r="BV224" i="52"/>
  <c r="CZ224" i="52" s="1"/>
  <c r="DW224" i="52" s="1"/>
  <c r="BR560" i="52"/>
  <c r="CS560" i="52" s="1"/>
  <c r="BV560" i="52"/>
  <c r="CZ560" i="52" s="1"/>
  <c r="DW560" i="52" s="1"/>
  <c r="BZ560" i="52"/>
  <c r="DI560" i="52" s="1"/>
  <c r="DT560" i="52" s="1"/>
  <c r="BR556" i="52"/>
  <c r="CS556" i="52" s="1"/>
  <c r="BV556" i="52"/>
  <c r="CZ556" i="52" s="1"/>
  <c r="DW556" i="52" s="1"/>
  <c r="BZ556" i="52"/>
  <c r="DI556" i="52" s="1"/>
  <c r="DT556" i="52" s="1"/>
  <c r="BR552" i="52"/>
  <c r="CS552" i="52" s="1"/>
  <c r="CW552" i="52" s="1"/>
  <c r="BV552" i="52"/>
  <c r="CZ552" i="52" s="1"/>
  <c r="DW552" i="52" s="1"/>
  <c r="BZ552" i="52"/>
  <c r="DI552" i="52" s="1"/>
  <c r="DT552" i="52" s="1"/>
  <c r="BR548" i="52"/>
  <c r="CS548" i="52" s="1"/>
  <c r="BV548" i="52"/>
  <c r="CZ548" i="52" s="1"/>
  <c r="DW548" i="52" s="1"/>
  <c r="BZ548" i="52"/>
  <c r="DI548" i="52" s="1"/>
  <c r="DT548" i="52" s="1"/>
  <c r="BR544" i="52"/>
  <c r="CS544" i="52" s="1"/>
  <c r="BV544" i="52"/>
  <c r="CZ544" i="52"/>
  <c r="DW544" i="52" s="1"/>
  <c r="BZ544" i="52"/>
  <c r="DI544" i="52" s="1"/>
  <c r="DT544" i="52" s="1"/>
  <c r="BR540" i="52"/>
  <c r="CS540" i="52" s="1"/>
  <c r="BV540" i="52"/>
  <c r="CZ540" i="52" s="1"/>
  <c r="DW540" i="52" s="1"/>
  <c r="BZ540" i="52"/>
  <c r="DI540" i="52" s="1"/>
  <c r="DT540" i="52" s="1"/>
  <c r="BR536" i="52"/>
  <c r="CS536" i="52" s="1"/>
  <c r="BV536" i="52"/>
  <c r="CZ536" i="52" s="1"/>
  <c r="DW536" i="52" s="1"/>
  <c r="BZ536" i="52"/>
  <c r="DI536" i="52" s="1"/>
  <c r="DT536" i="52" s="1"/>
  <c r="BR532" i="52"/>
  <c r="CS532" i="52" s="1"/>
  <c r="EY532" i="52" s="1"/>
  <c r="BV532" i="52"/>
  <c r="CZ532" i="52" s="1"/>
  <c r="DW532" i="52" s="1"/>
  <c r="BZ532" i="52"/>
  <c r="DI532" i="52" s="1"/>
  <c r="DT532" i="52" s="1"/>
  <c r="BR528" i="52"/>
  <c r="CS528" i="52" s="1"/>
  <c r="BV528" i="52"/>
  <c r="CZ528" i="52" s="1"/>
  <c r="DW528" i="52" s="1"/>
  <c r="BZ528" i="52"/>
  <c r="DI528" i="52" s="1"/>
  <c r="DT528" i="52" s="1"/>
  <c r="BP526" i="52"/>
  <c r="CH526" i="52" s="1"/>
  <c r="BT526" i="52"/>
  <c r="CR526" i="52" s="1"/>
  <c r="BX526" i="52"/>
  <c r="DE526" i="52" s="1"/>
  <c r="FQ526" i="52" s="1"/>
  <c r="BO525" i="52"/>
  <c r="CG525" i="52" s="1"/>
  <c r="BP522" i="52"/>
  <c r="BT522" i="52"/>
  <c r="CR522" i="52" s="1"/>
  <c r="BX522" i="52"/>
  <c r="DE522" i="52"/>
  <c r="FQ522" i="52" s="1"/>
  <c r="BO521" i="52"/>
  <c r="CG521" i="52" s="1"/>
  <c r="BO518" i="52"/>
  <c r="CG518" i="52" s="1"/>
  <c r="BS518" i="52"/>
  <c r="CQ518" i="52" s="1"/>
  <c r="EX518" i="52" s="1"/>
  <c r="BW518" i="52"/>
  <c r="DA518" i="52" s="1"/>
  <c r="DX518" i="52" s="1"/>
  <c r="CA518" i="52"/>
  <c r="DG518" i="52" s="1"/>
  <c r="BP518" i="52"/>
  <c r="CH518" i="52" s="1"/>
  <c r="BT518" i="52"/>
  <c r="CR518" i="52" s="1"/>
  <c r="BX518" i="52"/>
  <c r="DE518" i="52" s="1"/>
  <c r="FQ518" i="52" s="1"/>
  <c r="BO516" i="52"/>
  <c r="CG516" i="52" s="1"/>
  <c r="BS516" i="52"/>
  <c r="CQ516" i="52" s="1"/>
  <c r="EX516" i="52" s="1"/>
  <c r="BW516" i="52"/>
  <c r="DA516" i="52" s="1"/>
  <c r="DX516" i="52" s="1"/>
  <c r="CA516" i="52"/>
  <c r="DG516" i="52" s="1"/>
  <c r="BP516" i="52"/>
  <c r="BT516" i="52"/>
  <c r="CR516" i="52" s="1"/>
  <c r="EZ516" i="52" s="1"/>
  <c r="BX516" i="52"/>
  <c r="DE516" i="52" s="1"/>
  <c r="FQ516" i="52" s="1"/>
  <c r="BO514" i="52"/>
  <c r="CG514" i="52" s="1"/>
  <c r="BS514" i="52"/>
  <c r="CQ514" i="52" s="1"/>
  <c r="EX514" i="52" s="1"/>
  <c r="BW514" i="52"/>
  <c r="DA514" i="52" s="1"/>
  <c r="DX514" i="52" s="1"/>
  <c r="CA514" i="52"/>
  <c r="DG514" i="52" s="1"/>
  <c r="BP514" i="52"/>
  <c r="CH514" i="52" s="1"/>
  <c r="BT514" i="52"/>
  <c r="CR514" i="52" s="1"/>
  <c r="BX514" i="52"/>
  <c r="DE514" i="52" s="1"/>
  <c r="FQ514" i="52" s="1"/>
  <c r="BO512" i="52"/>
  <c r="CG512" i="52" s="1"/>
  <c r="BS512" i="52"/>
  <c r="CQ512" i="52" s="1"/>
  <c r="CV512" i="52" s="1"/>
  <c r="BW512" i="52"/>
  <c r="DA512" i="52" s="1"/>
  <c r="CA512" i="52"/>
  <c r="DG512" i="52" s="1"/>
  <c r="BP512" i="52"/>
  <c r="CH512" i="52" s="1"/>
  <c r="CK512" i="52" s="1"/>
  <c r="FC512" i="52" s="1"/>
  <c r="BT512" i="52"/>
  <c r="CR512" i="52" s="1"/>
  <c r="BX512" i="52"/>
  <c r="DE512" i="52" s="1"/>
  <c r="FQ512" i="52" s="1"/>
  <c r="BO510" i="52"/>
  <c r="CG510" i="52" s="1"/>
  <c r="BS510" i="52"/>
  <c r="CQ510" i="52" s="1"/>
  <c r="EX510" i="52" s="1"/>
  <c r="BW510" i="52"/>
  <c r="DA510" i="52" s="1"/>
  <c r="DX510" i="52" s="1"/>
  <c r="CA510" i="52"/>
  <c r="DG510" i="52" s="1"/>
  <c r="BP510" i="52"/>
  <c r="CH510" i="52" s="1"/>
  <c r="CK510" i="52" s="1"/>
  <c r="BT510" i="52"/>
  <c r="CR510" i="52" s="1"/>
  <c r="BX510" i="52"/>
  <c r="DE510" i="52" s="1"/>
  <c r="FQ510" i="52" s="1"/>
  <c r="BO508" i="52"/>
  <c r="CG508" i="52" s="1"/>
  <c r="BS508" i="52"/>
  <c r="CQ508" i="52" s="1"/>
  <c r="EX508" i="52" s="1"/>
  <c r="BW508" i="52"/>
  <c r="DA508" i="52" s="1"/>
  <c r="DX508" i="52" s="1"/>
  <c r="CA508" i="52"/>
  <c r="DG508" i="52" s="1"/>
  <c r="DR508" i="52" s="1"/>
  <c r="BP508" i="52"/>
  <c r="CH508" i="52" s="1"/>
  <c r="CK508" i="52" s="1"/>
  <c r="FC508" i="52" s="1"/>
  <c r="BT508" i="52"/>
  <c r="CR508" i="52" s="1"/>
  <c r="BX508" i="52"/>
  <c r="DE508" i="52" s="1"/>
  <c r="FQ508" i="52" s="1"/>
  <c r="BO506" i="52"/>
  <c r="CG506" i="52" s="1"/>
  <c r="BS506" i="52"/>
  <c r="CQ506" i="52" s="1"/>
  <c r="EX506" i="52" s="1"/>
  <c r="BW506" i="52"/>
  <c r="DA506" i="52" s="1"/>
  <c r="DX506" i="52" s="1"/>
  <c r="CA506" i="52"/>
  <c r="DG506" i="52"/>
  <c r="DR506" i="52" s="1"/>
  <c r="BP506" i="52"/>
  <c r="BT506" i="52"/>
  <c r="CR506" i="52" s="1"/>
  <c r="BX506" i="52"/>
  <c r="DE506" i="52" s="1"/>
  <c r="FQ506" i="52" s="1"/>
  <c r="BO504" i="52"/>
  <c r="CG504" i="52" s="1"/>
  <c r="BS504" i="52"/>
  <c r="CQ504" i="52" s="1"/>
  <c r="BW504" i="52"/>
  <c r="DA504" i="52" s="1"/>
  <c r="DD504" i="52" s="1"/>
  <c r="FP504" i="52" s="1"/>
  <c r="CA504" i="52"/>
  <c r="DG504" i="52" s="1"/>
  <c r="BP504" i="52"/>
  <c r="CH504" i="52" s="1"/>
  <c r="CK504" i="52" s="1"/>
  <c r="FC504" i="52" s="1"/>
  <c r="BT504" i="52"/>
  <c r="CR504" i="52" s="1"/>
  <c r="BX504" i="52"/>
  <c r="DE504" i="52" s="1"/>
  <c r="FQ504" i="52" s="1"/>
  <c r="BO502" i="52"/>
  <c r="CG502" i="52" s="1"/>
  <c r="BS502" i="52"/>
  <c r="CQ502" i="52" s="1"/>
  <c r="EX502" i="52" s="1"/>
  <c r="BW502" i="52"/>
  <c r="DA502" i="52" s="1"/>
  <c r="DX502" i="52" s="1"/>
  <c r="CA502" i="52"/>
  <c r="DG502" i="52" s="1"/>
  <c r="BP502" i="52"/>
  <c r="CH502" i="52" s="1"/>
  <c r="CK502" i="52" s="1"/>
  <c r="FC502" i="52" s="1"/>
  <c r="BT502" i="52"/>
  <c r="CR502" i="52" s="1"/>
  <c r="EZ502" i="52" s="1"/>
  <c r="BX502" i="52"/>
  <c r="DE502" i="52" s="1"/>
  <c r="FQ502" i="52" s="1"/>
  <c r="BO500" i="52"/>
  <c r="CG500" i="52" s="1"/>
  <c r="BS500" i="52"/>
  <c r="CQ500" i="52" s="1"/>
  <c r="EX500" i="52" s="1"/>
  <c r="BW500" i="52"/>
  <c r="DA500" i="52" s="1"/>
  <c r="DX500" i="52" s="1"/>
  <c r="CA500" i="52"/>
  <c r="DG500" i="52" s="1"/>
  <c r="BP500" i="52"/>
  <c r="BT500" i="52"/>
  <c r="CR500" i="52" s="1"/>
  <c r="BX500" i="52"/>
  <c r="DE500" i="52" s="1"/>
  <c r="FQ500" i="52" s="1"/>
  <c r="BO498" i="52"/>
  <c r="CG498" i="52" s="1"/>
  <c r="BS498" i="52"/>
  <c r="CQ498" i="52" s="1"/>
  <c r="BW498" i="52"/>
  <c r="DA498" i="52" s="1"/>
  <c r="DX498" i="52" s="1"/>
  <c r="CA498" i="52"/>
  <c r="DG498" i="52" s="1"/>
  <c r="BP498" i="52"/>
  <c r="BT498" i="52"/>
  <c r="CR498" i="52" s="1"/>
  <c r="BX498" i="52"/>
  <c r="DE498" i="52" s="1"/>
  <c r="FQ498" i="52" s="1"/>
  <c r="BO496" i="52"/>
  <c r="CG496" i="52" s="1"/>
  <c r="BS496" i="52"/>
  <c r="CQ496" i="52" s="1"/>
  <c r="BW496" i="52"/>
  <c r="DA496" i="52" s="1"/>
  <c r="DD496" i="52" s="1"/>
  <c r="FP496" i="52" s="1"/>
  <c r="CA496" i="52"/>
  <c r="DG496" i="52" s="1"/>
  <c r="BP496" i="52"/>
  <c r="BT496" i="52"/>
  <c r="CR496" i="52" s="1"/>
  <c r="BX496" i="52"/>
  <c r="DE496" i="52" s="1"/>
  <c r="FQ496" i="52" s="1"/>
  <c r="BO494" i="52"/>
  <c r="CG494" i="52"/>
  <c r="BS494" i="52"/>
  <c r="CQ494" i="52" s="1"/>
  <c r="EX494" i="52" s="1"/>
  <c r="BW494" i="52"/>
  <c r="DA494" i="52" s="1"/>
  <c r="DX494" i="52" s="1"/>
  <c r="CA494" i="52"/>
  <c r="DG494" i="52" s="1"/>
  <c r="BP494" i="52"/>
  <c r="CH494" i="52" s="1"/>
  <c r="CK494" i="52" s="1"/>
  <c r="BT494" i="52"/>
  <c r="CR494" i="52" s="1"/>
  <c r="BX494" i="52"/>
  <c r="DE494" i="52" s="1"/>
  <c r="FQ494" i="52" s="1"/>
  <c r="BO492" i="52"/>
  <c r="CG492" i="52" s="1"/>
  <c r="BS492" i="52"/>
  <c r="CQ492" i="52" s="1"/>
  <c r="EX492" i="52" s="1"/>
  <c r="BW492" i="52"/>
  <c r="DA492" i="52" s="1"/>
  <c r="DX492" i="52" s="1"/>
  <c r="CA492" i="52"/>
  <c r="DG492" i="52" s="1"/>
  <c r="BP492" i="52"/>
  <c r="CH492" i="52" s="1"/>
  <c r="BT492" i="52"/>
  <c r="CR492" i="52" s="1"/>
  <c r="BX492" i="52"/>
  <c r="DE492" i="52" s="1"/>
  <c r="FQ492" i="52" s="1"/>
  <c r="BO490" i="52"/>
  <c r="CG490" i="52" s="1"/>
  <c r="BS490" i="52"/>
  <c r="CQ490" i="52" s="1"/>
  <c r="BW490" i="52"/>
  <c r="DA490" i="52" s="1"/>
  <c r="DX490" i="52" s="1"/>
  <c r="CA490" i="52"/>
  <c r="DG490" i="52" s="1"/>
  <c r="BP490" i="52"/>
  <c r="BT490" i="52"/>
  <c r="CR490" i="52" s="1"/>
  <c r="BX490" i="52"/>
  <c r="DE490" i="52" s="1"/>
  <c r="FQ490" i="52" s="1"/>
  <c r="BO488" i="52"/>
  <c r="CG488" i="52" s="1"/>
  <c r="BS488" i="52"/>
  <c r="CQ488" i="52" s="1"/>
  <c r="CV488" i="52" s="1"/>
  <c r="EU488" i="52" s="1"/>
  <c r="BW488" i="52"/>
  <c r="DA488" i="52" s="1"/>
  <c r="DX488" i="52" s="1"/>
  <c r="CA488" i="52"/>
  <c r="DG488" i="52" s="1"/>
  <c r="BP488" i="52"/>
  <c r="CH488" i="52" s="1"/>
  <c r="BT488" i="52"/>
  <c r="CR488" i="52" s="1"/>
  <c r="BX488" i="52"/>
  <c r="DE488" i="52" s="1"/>
  <c r="FQ488" i="52" s="1"/>
  <c r="BO486" i="52"/>
  <c r="CG486" i="52" s="1"/>
  <c r="BS486" i="52"/>
  <c r="CQ486" i="52" s="1"/>
  <c r="EX486" i="52" s="1"/>
  <c r="BW486" i="52"/>
  <c r="DA486" i="52" s="1"/>
  <c r="DX486" i="52" s="1"/>
  <c r="CA486" i="52"/>
  <c r="DG486" i="52" s="1"/>
  <c r="BP486" i="52"/>
  <c r="CH486" i="52" s="1"/>
  <c r="BT486" i="52"/>
  <c r="CR486" i="52" s="1"/>
  <c r="BX486" i="52"/>
  <c r="DE486" i="52" s="1"/>
  <c r="FQ486" i="52" s="1"/>
  <c r="BO484" i="52"/>
  <c r="CG484" i="52" s="1"/>
  <c r="BS484" i="52"/>
  <c r="CQ484" i="52" s="1"/>
  <c r="EX484" i="52" s="1"/>
  <c r="BW484" i="52"/>
  <c r="DA484" i="52" s="1"/>
  <c r="DX484" i="52" s="1"/>
  <c r="CA484" i="52"/>
  <c r="DG484" i="52" s="1"/>
  <c r="BP484" i="52"/>
  <c r="CH484" i="52" s="1"/>
  <c r="CK484" i="52" s="1"/>
  <c r="FC484" i="52" s="1"/>
  <c r="BT484" i="52"/>
  <c r="CR484" i="52" s="1"/>
  <c r="BX484" i="52"/>
  <c r="DE484" i="52" s="1"/>
  <c r="FQ484" i="52" s="1"/>
  <c r="BO482" i="52"/>
  <c r="CG482" i="52" s="1"/>
  <c r="BS482" i="52"/>
  <c r="CQ482" i="52" s="1"/>
  <c r="EX482" i="52" s="1"/>
  <c r="BW482" i="52"/>
  <c r="DA482" i="52" s="1"/>
  <c r="DX482" i="52" s="1"/>
  <c r="CA482" i="52"/>
  <c r="DG482" i="52" s="1"/>
  <c r="BP482" i="52"/>
  <c r="CH482" i="52" s="1"/>
  <c r="BT482" i="52"/>
  <c r="CR482" i="52" s="1"/>
  <c r="BX482" i="52"/>
  <c r="DE482" i="52" s="1"/>
  <c r="FQ482" i="52" s="1"/>
  <c r="BO480" i="52"/>
  <c r="CG480" i="52" s="1"/>
  <c r="BS480" i="52"/>
  <c r="CQ480" i="52" s="1"/>
  <c r="BW480" i="52"/>
  <c r="DA480" i="52" s="1"/>
  <c r="CA480" i="52"/>
  <c r="DG480" i="52" s="1"/>
  <c r="BP480" i="52"/>
  <c r="CH480" i="52" s="1"/>
  <c r="BT480" i="52"/>
  <c r="CR480" i="52" s="1"/>
  <c r="BX480" i="52"/>
  <c r="DE480" i="52" s="1"/>
  <c r="FQ480" i="52" s="1"/>
  <c r="BO478" i="52"/>
  <c r="CG478" i="52" s="1"/>
  <c r="BS478" i="52"/>
  <c r="CQ478" i="52" s="1"/>
  <c r="EX478" i="52" s="1"/>
  <c r="BW478" i="52"/>
  <c r="DA478" i="52" s="1"/>
  <c r="DX478" i="52" s="1"/>
  <c r="CA478" i="52"/>
  <c r="DG478" i="52" s="1"/>
  <c r="BP478" i="52"/>
  <c r="CH478" i="52" s="1"/>
  <c r="BT478" i="52"/>
  <c r="CR478" i="52" s="1"/>
  <c r="BX478" i="52"/>
  <c r="DE478" i="52" s="1"/>
  <c r="FQ478" i="52" s="1"/>
  <c r="BO476" i="52"/>
  <c r="CG476" i="52" s="1"/>
  <c r="BS476" i="52"/>
  <c r="CQ476" i="52" s="1"/>
  <c r="EX476" i="52" s="1"/>
  <c r="BW476" i="52"/>
  <c r="DA476" i="52" s="1"/>
  <c r="DX476" i="52" s="1"/>
  <c r="CA476" i="52"/>
  <c r="DG476" i="52" s="1"/>
  <c r="BP476" i="52"/>
  <c r="BT476" i="52"/>
  <c r="CR476" i="52" s="1"/>
  <c r="EZ476" i="52" s="1"/>
  <c r="BX476" i="52"/>
  <c r="DE476" i="52" s="1"/>
  <c r="FQ476" i="52" s="1"/>
  <c r="BO474" i="52"/>
  <c r="CG474" i="52" s="1"/>
  <c r="BS474" i="52"/>
  <c r="CQ474" i="52" s="1"/>
  <c r="BW474" i="52"/>
  <c r="DA474" i="52" s="1"/>
  <c r="DX474" i="52" s="1"/>
  <c r="CA474" i="52"/>
  <c r="DG474" i="52" s="1"/>
  <c r="BP474" i="52"/>
  <c r="BT474" i="52"/>
  <c r="CR474" i="52" s="1"/>
  <c r="BX474" i="52"/>
  <c r="DE474" i="52" s="1"/>
  <c r="FQ474" i="52" s="1"/>
  <c r="BO472" i="52"/>
  <c r="CG472" i="52" s="1"/>
  <c r="BS472" i="52"/>
  <c r="CQ472" i="52" s="1"/>
  <c r="BW472" i="52"/>
  <c r="DA472" i="52" s="1"/>
  <c r="CA472" i="52"/>
  <c r="DG472" i="52" s="1"/>
  <c r="DR472" i="52" s="1"/>
  <c r="BP472" i="52"/>
  <c r="CH472" i="52" s="1"/>
  <c r="BT472" i="52"/>
  <c r="CR472" i="52" s="1"/>
  <c r="BX472" i="52"/>
  <c r="DE472" i="52" s="1"/>
  <c r="FQ472" i="52" s="1"/>
  <c r="BO470" i="52"/>
  <c r="CG470" i="52" s="1"/>
  <c r="BS470" i="52"/>
  <c r="CQ470" i="52" s="1"/>
  <c r="BW470" i="52"/>
  <c r="DA470" i="52" s="1"/>
  <c r="CA470" i="52"/>
  <c r="DG470" i="52" s="1"/>
  <c r="BP470" i="52"/>
  <c r="BT470" i="52"/>
  <c r="CR470" i="52" s="1"/>
  <c r="BX470" i="52"/>
  <c r="DE470" i="52" s="1"/>
  <c r="FQ470" i="52" s="1"/>
  <c r="BO468" i="52"/>
  <c r="CG468" i="52" s="1"/>
  <c r="BS468" i="52"/>
  <c r="CQ468" i="52" s="1"/>
  <c r="EX468" i="52" s="1"/>
  <c r="BW468" i="52"/>
  <c r="DA468" i="52" s="1"/>
  <c r="CA468" i="52"/>
  <c r="DG468" i="52" s="1"/>
  <c r="BP468" i="52"/>
  <c r="CH468" i="52" s="1"/>
  <c r="CK468" i="52" s="1"/>
  <c r="FC468" i="52" s="1"/>
  <c r="BT468" i="52"/>
  <c r="CR468" i="52" s="1"/>
  <c r="BX468" i="52"/>
  <c r="DE468" i="52" s="1"/>
  <c r="FQ468" i="52" s="1"/>
  <c r="BO466" i="52"/>
  <c r="CG466" i="52" s="1"/>
  <c r="BS466" i="52"/>
  <c r="CQ466" i="52" s="1"/>
  <c r="EX466" i="52" s="1"/>
  <c r="BW466" i="52"/>
  <c r="DA466" i="52" s="1"/>
  <c r="DX466" i="52" s="1"/>
  <c r="CA466" i="52"/>
  <c r="DG466" i="52" s="1"/>
  <c r="BP466" i="52"/>
  <c r="BT466" i="52"/>
  <c r="CR466" i="52" s="1"/>
  <c r="BX466" i="52"/>
  <c r="DE466" i="52" s="1"/>
  <c r="FQ466" i="52" s="1"/>
  <c r="BO464" i="52"/>
  <c r="CG464" i="52" s="1"/>
  <c r="BS464" i="52"/>
  <c r="CQ464" i="52" s="1"/>
  <c r="BW464" i="52"/>
  <c r="DA464" i="52" s="1"/>
  <c r="CA464" i="52"/>
  <c r="DG464" i="52" s="1"/>
  <c r="BP464" i="52"/>
  <c r="BT464" i="52"/>
  <c r="CR464" i="52" s="1"/>
  <c r="BX464" i="52"/>
  <c r="DE464" i="52" s="1"/>
  <c r="FQ464" i="52" s="1"/>
  <c r="BO462" i="52"/>
  <c r="CG462" i="52" s="1"/>
  <c r="BS462" i="52"/>
  <c r="CQ462" i="52" s="1"/>
  <c r="BW462" i="52"/>
  <c r="DA462" i="52" s="1"/>
  <c r="CA462" i="52"/>
  <c r="DG462" i="52" s="1"/>
  <c r="BP462" i="52"/>
  <c r="BT462" i="52"/>
  <c r="CR462" i="52" s="1"/>
  <c r="BX462" i="52"/>
  <c r="DE462" i="52" s="1"/>
  <c r="FQ462" i="52" s="1"/>
  <c r="BO460" i="52"/>
  <c r="CG460" i="52" s="1"/>
  <c r="BS460" i="52"/>
  <c r="CQ460" i="52" s="1"/>
  <c r="EX460" i="52" s="1"/>
  <c r="BW460" i="52"/>
  <c r="DA460" i="52" s="1"/>
  <c r="DX460" i="52" s="1"/>
  <c r="CA460" i="52"/>
  <c r="DG460" i="52" s="1"/>
  <c r="BP460" i="52"/>
  <c r="CH460" i="52" s="1"/>
  <c r="BT460" i="52"/>
  <c r="CR460" i="52" s="1"/>
  <c r="BX460" i="52"/>
  <c r="DE460" i="52" s="1"/>
  <c r="FQ460" i="52" s="1"/>
  <c r="BO458" i="52"/>
  <c r="CG458" i="52" s="1"/>
  <c r="BS458" i="52"/>
  <c r="CQ458" i="52" s="1"/>
  <c r="BW458" i="52"/>
  <c r="DA458" i="52" s="1"/>
  <c r="DX458" i="52" s="1"/>
  <c r="CA458" i="52"/>
  <c r="DG458" i="52" s="1"/>
  <c r="DR458" i="52" s="1"/>
  <c r="BP458" i="52"/>
  <c r="CH458" i="52" s="1"/>
  <c r="CK458" i="52" s="1"/>
  <c r="BT458" i="52"/>
  <c r="CR458" i="52" s="1"/>
  <c r="BX458" i="52"/>
  <c r="DE458" i="52" s="1"/>
  <c r="FQ458" i="52" s="1"/>
  <c r="BO456" i="52"/>
  <c r="CG456" i="52" s="1"/>
  <c r="BS456" i="52"/>
  <c r="CQ456" i="52" s="1"/>
  <c r="EX456" i="52" s="1"/>
  <c r="BW456" i="52"/>
  <c r="DA456" i="52" s="1"/>
  <c r="CA456" i="52"/>
  <c r="DG456" i="52" s="1"/>
  <c r="BP456" i="52"/>
  <c r="CH456" i="52" s="1"/>
  <c r="CK456" i="52" s="1"/>
  <c r="BT456" i="52"/>
  <c r="CR456" i="52" s="1"/>
  <c r="BX456" i="52"/>
  <c r="DE456" i="52" s="1"/>
  <c r="FQ456" i="52" s="1"/>
  <c r="BO454" i="52"/>
  <c r="CG454" i="52" s="1"/>
  <c r="BS454" i="52"/>
  <c r="CQ454" i="52" s="1"/>
  <c r="BW454" i="52"/>
  <c r="DA454" i="52" s="1"/>
  <c r="DX454" i="52" s="1"/>
  <c r="CA454" i="52"/>
  <c r="DG454" i="52" s="1"/>
  <c r="BP454" i="52"/>
  <c r="CH454" i="52" s="1"/>
  <c r="BT454" i="52"/>
  <c r="CR454" i="52" s="1"/>
  <c r="BX454" i="52"/>
  <c r="DE454" i="52" s="1"/>
  <c r="FQ454" i="52" s="1"/>
  <c r="BO452" i="52"/>
  <c r="CG452" i="52" s="1"/>
  <c r="BS452" i="52"/>
  <c r="CQ452" i="52" s="1"/>
  <c r="EX452" i="52" s="1"/>
  <c r="BW452" i="52"/>
  <c r="DA452" i="52" s="1"/>
  <c r="DX452" i="52" s="1"/>
  <c r="CA452" i="52"/>
  <c r="DG452" i="52" s="1"/>
  <c r="DR452" i="52" s="1"/>
  <c r="BP452" i="52"/>
  <c r="CH452" i="52" s="1"/>
  <c r="CK452" i="52" s="1"/>
  <c r="BT452" i="52"/>
  <c r="CR452" i="52" s="1"/>
  <c r="CX452" i="52" s="1"/>
  <c r="EW452" i="52" s="1"/>
  <c r="BX452" i="52"/>
  <c r="DE452" i="52" s="1"/>
  <c r="FQ452" i="52" s="1"/>
  <c r="CN414" i="52"/>
  <c r="FE414" i="52" s="1"/>
  <c r="BS414" i="52"/>
  <c r="CQ414" i="52" s="1"/>
  <c r="CA414" i="52"/>
  <c r="DG414" i="52" s="1"/>
  <c r="BV414" i="52"/>
  <c r="CZ414" i="52" s="1"/>
  <c r="DW414" i="52" s="1"/>
  <c r="BQ403" i="52"/>
  <c r="CM403" i="52" s="1"/>
  <c r="BU403" i="52"/>
  <c r="CL403" i="52" s="1"/>
  <c r="FF403" i="52" s="1"/>
  <c r="BY403" i="52"/>
  <c r="DH403" i="52" s="1"/>
  <c r="DS403" i="52" s="1"/>
  <c r="BR403" i="52"/>
  <c r="CS403" i="52" s="1"/>
  <c r="BZ403" i="52"/>
  <c r="DI403" i="52" s="1"/>
  <c r="DT403" i="52" s="1"/>
  <c r="BS403" i="52"/>
  <c r="CQ403" i="52" s="1"/>
  <c r="CA403" i="52"/>
  <c r="DG403" i="52" s="1"/>
  <c r="BO403" i="52"/>
  <c r="CG403" i="52" s="1"/>
  <c r="BW403" i="52"/>
  <c r="DA403" i="52" s="1"/>
  <c r="DX403" i="52" s="1"/>
  <c r="BR402" i="52"/>
  <c r="CS402" i="52" s="1"/>
  <c r="CN398" i="52"/>
  <c r="FE398" i="52" s="1"/>
  <c r="BS398" i="52"/>
  <c r="CQ398" i="52" s="1"/>
  <c r="CA398" i="52"/>
  <c r="DG398" i="52" s="1"/>
  <c r="BV398" i="52"/>
  <c r="CZ398" i="52" s="1"/>
  <c r="DW398" i="52" s="1"/>
  <c r="BR390" i="52"/>
  <c r="CS390" i="52" s="1"/>
  <c r="BV390" i="52"/>
  <c r="CZ390" i="52" s="1"/>
  <c r="BZ390" i="52"/>
  <c r="DI390" i="52" s="1"/>
  <c r="DT390" i="52" s="1"/>
  <c r="CN390" i="52"/>
  <c r="FE390" i="52" s="1"/>
  <c r="BW390" i="52"/>
  <c r="DA390" i="52" s="1"/>
  <c r="DD390" i="52" s="1"/>
  <c r="CA390" i="52"/>
  <c r="DG390" i="52" s="1"/>
  <c r="BS390" i="52"/>
  <c r="CQ390" i="52" s="1"/>
  <c r="BR382" i="52"/>
  <c r="CS382" i="52" s="1"/>
  <c r="BV382" i="52"/>
  <c r="CZ382" i="52" s="1"/>
  <c r="BZ382" i="52"/>
  <c r="DI382" i="52"/>
  <c r="DT382" i="52" s="1"/>
  <c r="CN382" i="52"/>
  <c r="FE382" i="52" s="1"/>
  <c r="BW382" i="52"/>
  <c r="DA382" i="52" s="1"/>
  <c r="DD382" i="52" s="1"/>
  <c r="CA382" i="52"/>
  <c r="DG382" i="52" s="1"/>
  <c r="BS382" i="52"/>
  <c r="CQ382" i="52" s="1"/>
  <c r="BR374" i="52"/>
  <c r="CS374" i="52" s="1"/>
  <c r="BV374" i="52"/>
  <c r="CZ374" i="52" s="1"/>
  <c r="BZ374" i="52"/>
  <c r="DI374" i="52" s="1"/>
  <c r="DT374" i="52" s="1"/>
  <c r="CN374" i="52"/>
  <c r="FE374" i="52" s="1"/>
  <c r="BW374" i="52"/>
  <c r="DA374" i="52" s="1"/>
  <c r="DX374" i="52" s="1"/>
  <c r="CA374" i="52"/>
  <c r="DG374" i="52" s="1"/>
  <c r="BS374" i="52"/>
  <c r="CQ374" i="52" s="1"/>
  <c r="BR370" i="52"/>
  <c r="CS370" i="52" s="1"/>
  <c r="BV370" i="52"/>
  <c r="CZ370" i="52" s="1"/>
  <c r="BZ370" i="52"/>
  <c r="DI370" i="52" s="1"/>
  <c r="DT370" i="52" s="1"/>
  <c r="CN370" i="52"/>
  <c r="FE370" i="52" s="1"/>
  <c r="BW370" i="52"/>
  <c r="DA370" i="52" s="1"/>
  <c r="DD370" i="52" s="1"/>
  <c r="FP370" i="52" s="1"/>
  <c r="CA370" i="52"/>
  <c r="DG370" i="52" s="1"/>
  <c r="BS370" i="52"/>
  <c r="CQ370" i="52" s="1"/>
  <c r="EX370" i="52" s="1"/>
  <c r="BR362" i="52"/>
  <c r="CS362" i="52" s="1"/>
  <c r="BV362" i="52"/>
  <c r="CZ362" i="52" s="1"/>
  <c r="DW362" i="52" s="1"/>
  <c r="BZ362" i="52"/>
  <c r="DI362" i="52" s="1"/>
  <c r="DT362" i="52" s="1"/>
  <c r="CN362" i="52"/>
  <c r="FE362" i="52" s="1"/>
  <c r="BW362" i="52"/>
  <c r="DA362" i="52" s="1"/>
  <c r="CA362" i="52"/>
  <c r="DG362" i="52" s="1"/>
  <c r="DR362" i="52" s="1"/>
  <c r="BS362" i="52"/>
  <c r="CQ362" i="52" s="1"/>
  <c r="BO320" i="52"/>
  <c r="CG320" i="52" s="1"/>
  <c r="BS320" i="52"/>
  <c r="CQ320" i="52" s="1"/>
  <c r="BW320" i="52"/>
  <c r="DA320" i="52" s="1"/>
  <c r="DX320" i="52" s="1"/>
  <c r="CA320" i="52"/>
  <c r="DG320" i="52" s="1"/>
  <c r="BP320" i="52"/>
  <c r="CH320" i="52" s="1"/>
  <c r="BT320" i="52"/>
  <c r="CR320" i="52" s="1"/>
  <c r="BX320" i="52"/>
  <c r="DE320" i="52" s="1"/>
  <c r="FQ320" i="52" s="1"/>
  <c r="BQ320" i="52"/>
  <c r="CM320" i="52" s="1"/>
  <c r="BU320" i="52"/>
  <c r="CL320" i="52" s="1"/>
  <c r="FF320" i="52" s="1"/>
  <c r="BY320" i="52"/>
  <c r="DH320" i="52" s="1"/>
  <c r="DS320" i="52" s="1"/>
  <c r="BP267" i="52"/>
  <c r="CH267" i="52" s="1"/>
  <c r="CK267" i="52" s="1"/>
  <c r="BT267" i="52"/>
  <c r="CR267" i="52" s="1"/>
  <c r="BX267" i="52"/>
  <c r="DE267" i="52" s="1"/>
  <c r="FQ267" i="52" s="1"/>
  <c r="BO267" i="52"/>
  <c r="CG267" i="52" s="1"/>
  <c r="BU267" i="52"/>
  <c r="CL267" i="52" s="1"/>
  <c r="BZ267" i="52"/>
  <c r="DI267" i="52" s="1"/>
  <c r="DT267" i="52" s="1"/>
  <c r="BQ267" i="52"/>
  <c r="CM267" i="52" s="1"/>
  <c r="BV267" i="52"/>
  <c r="CZ267" i="52" s="1"/>
  <c r="CA267" i="52"/>
  <c r="DG267" i="52" s="1"/>
  <c r="BS267" i="52"/>
  <c r="CQ267" i="52" s="1"/>
  <c r="BY267" i="52"/>
  <c r="DH267" i="52" s="1"/>
  <c r="BR267" i="52"/>
  <c r="CS267" i="52" s="1"/>
  <c r="CW267" i="52" s="1"/>
  <c r="BW267" i="52"/>
  <c r="DA267" i="52" s="1"/>
  <c r="BQ228" i="52"/>
  <c r="CM228" i="52" s="1"/>
  <c r="BU228" i="52"/>
  <c r="CL228" i="52" s="1"/>
  <c r="BY228" i="52"/>
  <c r="DH228" i="52" s="1"/>
  <c r="DS228" i="52" s="1"/>
  <c r="BR228" i="52"/>
  <c r="CS228" i="52" s="1"/>
  <c r="BV228" i="52"/>
  <c r="CZ228" i="52" s="1"/>
  <c r="BZ228" i="52"/>
  <c r="DI228" i="52" s="1"/>
  <c r="CN228" i="52"/>
  <c r="FE228" i="52" s="1"/>
  <c r="BW228" i="52"/>
  <c r="DA228" i="52" s="1"/>
  <c r="DD228" i="52" s="1"/>
  <c r="FP228" i="52" s="1"/>
  <c r="CA228" i="52"/>
  <c r="DG228" i="52" s="1"/>
  <c r="BS228" i="52"/>
  <c r="CQ228" i="52" s="1"/>
  <c r="BU482" i="52"/>
  <c r="CL482" i="52" s="1"/>
  <c r="FF482" i="52" s="1"/>
  <c r="BR482" i="52"/>
  <c r="CS482" i="52" s="1"/>
  <c r="BU480" i="52"/>
  <c r="CL480" i="52" s="1"/>
  <c r="BR480" i="52"/>
  <c r="CS480" i="52" s="1"/>
  <c r="EY480" i="52" s="1"/>
  <c r="BU478" i="52"/>
  <c r="CL478" i="52" s="1"/>
  <c r="FF478" i="52" s="1"/>
  <c r="BR478" i="52"/>
  <c r="CS478" i="52" s="1"/>
  <c r="EY478" i="52" s="1"/>
  <c r="BU476" i="52"/>
  <c r="CL476" i="52" s="1"/>
  <c r="FF476" i="52" s="1"/>
  <c r="BR476" i="52"/>
  <c r="CS476" i="52" s="1"/>
  <c r="BU474" i="52"/>
  <c r="CL474" i="52" s="1"/>
  <c r="BR474" i="52"/>
  <c r="CS474" i="52" s="1"/>
  <c r="BU472" i="52"/>
  <c r="CL472" i="52" s="1"/>
  <c r="FF472" i="52" s="1"/>
  <c r="BR472" i="52"/>
  <c r="CS472" i="52" s="1"/>
  <c r="EY472" i="52" s="1"/>
  <c r="BU470" i="52"/>
  <c r="CL470" i="52" s="1"/>
  <c r="FF470" i="52" s="1"/>
  <c r="BR470" i="52"/>
  <c r="CS470" i="52" s="1"/>
  <c r="EY470" i="52" s="1"/>
  <c r="BU468" i="52"/>
  <c r="CL468" i="52" s="1"/>
  <c r="BR468" i="52"/>
  <c r="CS468" i="52" s="1"/>
  <c r="BU466" i="52"/>
  <c r="CL466" i="52" s="1"/>
  <c r="FF466" i="52" s="1"/>
  <c r="BR466" i="52"/>
  <c r="CS466" i="52" s="1"/>
  <c r="BU464" i="52"/>
  <c r="CL464" i="52" s="1"/>
  <c r="FF464" i="52" s="1"/>
  <c r="BR464" i="52"/>
  <c r="CS464" i="52" s="1"/>
  <c r="EY464" i="52" s="1"/>
  <c r="BU462" i="52"/>
  <c r="CL462" i="52" s="1"/>
  <c r="FF462" i="52" s="1"/>
  <c r="BR462" i="52"/>
  <c r="CS462" i="52" s="1"/>
  <c r="EY462" i="52" s="1"/>
  <c r="BU460" i="52"/>
  <c r="CL460" i="52" s="1"/>
  <c r="FF460" i="52" s="1"/>
  <c r="BR460" i="52"/>
  <c r="CS460" i="52" s="1"/>
  <c r="BU458" i="52"/>
  <c r="CL458" i="52" s="1"/>
  <c r="BR458" i="52"/>
  <c r="CS458" i="52" s="1"/>
  <c r="EY458" i="52" s="1"/>
  <c r="BU456" i="52"/>
  <c r="CL456" i="52" s="1"/>
  <c r="BR456" i="52"/>
  <c r="CS456" i="52" s="1"/>
  <c r="EY456" i="52" s="1"/>
  <c r="BU454" i="52"/>
  <c r="CL454" i="52" s="1"/>
  <c r="FF454" i="52" s="1"/>
  <c r="BR454" i="52"/>
  <c r="CS454" i="52" s="1"/>
  <c r="BU452" i="52"/>
  <c r="CL452" i="52" s="1"/>
  <c r="BR452" i="52"/>
  <c r="CS452" i="52" s="1"/>
  <c r="BR414" i="52"/>
  <c r="CS414" i="52" s="1"/>
  <c r="EY414" i="52" s="1"/>
  <c r="CN410" i="52"/>
  <c r="FE410" i="52" s="1"/>
  <c r="BS410" i="52"/>
  <c r="CQ410" i="52" s="1"/>
  <c r="CV410" i="52" s="1"/>
  <c r="CA410" i="52"/>
  <c r="DG410" i="52" s="1"/>
  <c r="BV410" i="52"/>
  <c r="CZ410" i="52" s="1"/>
  <c r="DW410" i="52" s="1"/>
  <c r="BQ399" i="52"/>
  <c r="CM399" i="52" s="1"/>
  <c r="BU399" i="52"/>
  <c r="CL399" i="52" s="1"/>
  <c r="BY399" i="52"/>
  <c r="DH399" i="52" s="1"/>
  <c r="DS399" i="52" s="1"/>
  <c r="BR399" i="52"/>
  <c r="CS399" i="52" s="1"/>
  <c r="EY399" i="52" s="1"/>
  <c r="BZ399" i="52"/>
  <c r="DI399" i="52" s="1"/>
  <c r="DT399" i="52" s="1"/>
  <c r="BS399" i="52"/>
  <c r="CQ399" i="52" s="1"/>
  <c r="CA399" i="52"/>
  <c r="DG399" i="52" s="1"/>
  <c r="BO399" i="52"/>
  <c r="CG399" i="52" s="1"/>
  <c r="BW399" i="52"/>
  <c r="DA399" i="52" s="1"/>
  <c r="DX399" i="52" s="1"/>
  <c r="BR398" i="52"/>
  <c r="CS398" i="52" s="1"/>
  <c r="BR388" i="52"/>
  <c r="CS388" i="52" s="1"/>
  <c r="BV388" i="52"/>
  <c r="CZ388" i="52" s="1"/>
  <c r="DW388" i="52" s="1"/>
  <c r="BZ388" i="52"/>
  <c r="DI388" i="52" s="1"/>
  <c r="DT388" i="52" s="1"/>
  <c r="BW388" i="52"/>
  <c r="DA388" i="52" s="1"/>
  <c r="DX388" i="52" s="1"/>
  <c r="CA388" i="52"/>
  <c r="DG388" i="52" s="1"/>
  <c r="DR388" i="52" s="1"/>
  <c r="BS388" i="52"/>
  <c r="CQ388" i="52" s="1"/>
  <c r="BR380" i="52"/>
  <c r="CS380" i="52" s="1"/>
  <c r="BV380" i="52"/>
  <c r="CZ380" i="52" s="1"/>
  <c r="DW380" i="52" s="1"/>
  <c r="BZ380" i="52"/>
  <c r="DI380" i="52" s="1"/>
  <c r="DT380" i="52" s="1"/>
  <c r="BW380" i="52"/>
  <c r="DA380" i="52" s="1"/>
  <c r="DX380" i="52" s="1"/>
  <c r="CA380" i="52"/>
  <c r="DG380" i="52" s="1"/>
  <c r="BS380" i="52"/>
  <c r="CQ380" i="52" s="1"/>
  <c r="BR372" i="52"/>
  <c r="CS372" i="52" s="1"/>
  <c r="BV372" i="52"/>
  <c r="CZ372" i="52" s="1"/>
  <c r="DW372" i="52" s="1"/>
  <c r="BZ372" i="52"/>
  <c r="DI372" i="52" s="1"/>
  <c r="DT372" i="52" s="1"/>
  <c r="CN372" i="52"/>
  <c r="FE372" i="52" s="1"/>
  <c r="BW372" i="52"/>
  <c r="DA372" i="52" s="1"/>
  <c r="DD372" i="52" s="1"/>
  <c r="FP372" i="52" s="1"/>
  <c r="CA372" i="52"/>
  <c r="DG372" i="52" s="1"/>
  <c r="BS372" i="52"/>
  <c r="CQ372" i="52" s="1"/>
  <c r="BR364" i="52"/>
  <c r="CS364" i="52" s="1"/>
  <c r="EY364" i="52" s="1"/>
  <c r="BV364" i="52"/>
  <c r="CZ364" i="52" s="1"/>
  <c r="BZ364" i="52"/>
  <c r="DI364" i="52" s="1"/>
  <c r="CN364" i="52"/>
  <c r="FE364" i="52" s="1"/>
  <c r="BW364" i="52"/>
  <c r="DA364" i="52" s="1"/>
  <c r="CA364" i="52"/>
  <c r="DG364" i="52" s="1"/>
  <c r="DR364" i="52" s="1"/>
  <c r="BS364" i="52"/>
  <c r="CQ364" i="52" s="1"/>
  <c r="BZ526" i="52"/>
  <c r="DI526" i="52" s="1"/>
  <c r="DT526" i="52" s="1"/>
  <c r="BV526" i="52"/>
  <c r="CZ526" i="52" s="1"/>
  <c r="DW526" i="52" s="1"/>
  <c r="BR526" i="52"/>
  <c r="CS526" i="52" s="1"/>
  <c r="BZ525" i="52"/>
  <c r="DI525" i="52" s="1"/>
  <c r="DT525" i="52" s="1"/>
  <c r="BV525" i="52"/>
  <c r="CZ525" i="52" s="1"/>
  <c r="BR525" i="52"/>
  <c r="CS525" i="52" s="1"/>
  <c r="EY525" i="52" s="1"/>
  <c r="BZ524" i="52"/>
  <c r="DI524" i="52" s="1"/>
  <c r="DT524" i="52" s="1"/>
  <c r="BV524" i="52"/>
  <c r="CZ524" i="52" s="1"/>
  <c r="BR524" i="52"/>
  <c r="CS524" i="52" s="1"/>
  <c r="EY524" i="52" s="1"/>
  <c r="BZ523" i="52"/>
  <c r="DI523" i="52" s="1"/>
  <c r="DT523" i="52" s="1"/>
  <c r="BV523" i="52"/>
  <c r="CZ523" i="52" s="1"/>
  <c r="BR523" i="52"/>
  <c r="CS523" i="52" s="1"/>
  <c r="BZ522" i="52"/>
  <c r="DI522" i="52" s="1"/>
  <c r="DT522" i="52" s="1"/>
  <c r="BV522" i="52"/>
  <c r="CZ522" i="52" s="1"/>
  <c r="BR522" i="52"/>
  <c r="CS522" i="52" s="1"/>
  <c r="EY522" i="52" s="1"/>
  <c r="BZ521" i="52"/>
  <c r="DI521" i="52" s="1"/>
  <c r="DT521" i="52" s="1"/>
  <c r="BV521" i="52"/>
  <c r="CZ521" i="52" s="1"/>
  <c r="DW521" i="52" s="1"/>
  <c r="BR521" i="52"/>
  <c r="CS521" i="52" s="1"/>
  <c r="BZ520" i="52"/>
  <c r="DI520" i="52" s="1"/>
  <c r="DT520" i="52" s="1"/>
  <c r="BV520" i="52"/>
  <c r="CZ520" i="52" s="1"/>
  <c r="BR520" i="52"/>
  <c r="CS520" i="52"/>
  <c r="BZ519" i="52"/>
  <c r="DI519" i="52" s="1"/>
  <c r="DT519" i="52" s="1"/>
  <c r="BV519" i="52"/>
  <c r="CZ519" i="52" s="1"/>
  <c r="BR519" i="52"/>
  <c r="CS519" i="52" s="1"/>
  <c r="BZ518" i="52"/>
  <c r="DI518" i="52" s="1"/>
  <c r="DT518" i="52" s="1"/>
  <c r="BV518" i="52"/>
  <c r="CZ518" i="52" s="1"/>
  <c r="BZ517" i="52"/>
  <c r="DI517" i="52" s="1"/>
  <c r="DT517" i="52" s="1"/>
  <c r="BV517" i="52"/>
  <c r="CZ517" i="52" s="1"/>
  <c r="BZ516" i="52"/>
  <c r="DI516" i="52" s="1"/>
  <c r="DT516" i="52" s="1"/>
  <c r="BV516" i="52"/>
  <c r="CZ516" i="52" s="1"/>
  <c r="BZ515" i="52"/>
  <c r="DI515" i="52" s="1"/>
  <c r="DT515" i="52" s="1"/>
  <c r="BV515" i="52"/>
  <c r="CZ515" i="52" s="1"/>
  <c r="BZ514" i="52"/>
  <c r="DI514" i="52" s="1"/>
  <c r="DT514" i="52" s="1"/>
  <c r="BV514" i="52"/>
  <c r="CZ514" i="52" s="1"/>
  <c r="BZ513" i="52"/>
  <c r="DI513" i="52" s="1"/>
  <c r="DT513" i="52" s="1"/>
  <c r="BV513" i="52"/>
  <c r="CZ513" i="52" s="1"/>
  <c r="BZ512" i="52"/>
  <c r="DI512" i="52" s="1"/>
  <c r="DT512" i="52" s="1"/>
  <c r="BV512" i="52"/>
  <c r="CZ512" i="52" s="1"/>
  <c r="BZ511" i="52"/>
  <c r="DI511" i="52" s="1"/>
  <c r="DT511" i="52" s="1"/>
  <c r="BV511" i="52"/>
  <c r="CZ511" i="52" s="1"/>
  <c r="BZ510" i="52"/>
  <c r="DI510" i="52" s="1"/>
  <c r="DT510" i="52" s="1"/>
  <c r="BV510" i="52"/>
  <c r="CZ510" i="52" s="1"/>
  <c r="BZ509" i="52"/>
  <c r="DI509" i="52" s="1"/>
  <c r="DT509" i="52" s="1"/>
  <c r="BV509" i="52"/>
  <c r="CZ509" i="52" s="1"/>
  <c r="BZ508" i="52"/>
  <c r="DI508" i="52" s="1"/>
  <c r="DT508" i="52" s="1"/>
  <c r="BV508" i="52"/>
  <c r="CZ508" i="52" s="1"/>
  <c r="DC508" i="52" s="1"/>
  <c r="BZ507" i="52"/>
  <c r="DI507" i="52" s="1"/>
  <c r="DT507" i="52" s="1"/>
  <c r="BV507" i="52"/>
  <c r="CZ507" i="52" s="1"/>
  <c r="BZ506" i="52"/>
  <c r="DI506" i="52" s="1"/>
  <c r="DT506" i="52" s="1"/>
  <c r="BV506" i="52"/>
  <c r="CZ506" i="52" s="1"/>
  <c r="BZ505" i="52"/>
  <c r="DI505" i="52" s="1"/>
  <c r="DT505" i="52" s="1"/>
  <c r="BV505" i="52"/>
  <c r="CZ505" i="52" s="1"/>
  <c r="BZ504" i="52"/>
  <c r="DI504" i="52" s="1"/>
  <c r="DT504" i="52" s="1"/>
  <c r="BV504" i="52"/>
  <c r="CZ504" i="52" s="1"/>
  <c r="DC504" i="52" s="1"/>
  <c r="BZ503" i="52"/>
  <c r="DI503" i="52" s="1"/>
  <c r="DT503" i="52" s="1"/>
  <c r="BV503" i="52"/>
  <c r="CZ503" i="52" s="1"/>
  <c r="BZ502" i="52"/>
  <c r="DI502" i="52" s="1"/>
  <c r="DT502" i="52" s="1"/>
  <c r="BV502" i="52"/>
  <c r="CZ502" i="52" s="1"/>
  <c r="BZ501" i="52"/>
  <c r="DI501" i="52" s="1"/>
  <c r="DT501" i="52" s="1"/>
  <c r="BV501" i="52"/>
  <c r="CZ501" i="52" s="1"/>
  <c r="DW501" i="52" s="1"/>
  <c r="BZ500" i="52"/>
  <c r="DI500" i="52" s="1"/>
  <c r="DT500" i="52" s="1"/>
  <c r="BV500" i="52"/>
  <c r="CZ500" i="52" s="1"/>
  <c r="DW500" i="52" s="1"/>
  <c r="BZ499" i="52"/>
  <c r="DI499" i="52" s="1"/>
  <c r="DT499" i="52" s="1"/>
  <c r="BV499" i="52"/>
  <c r="CZ499" i="52" s="1"/>
  <c r="BZ498" i="52"/>
  <c r="DI498" i="52" s="1"/>
  <c r="DT498" i="52" s="1"/>
  <c r="BV498" i="52"/>
  <c r="CZ498" i="52" s="1"/>
  <c r="BZ497" i="52"/>
  <c r="DI497" i="52" s="1"/>
  <c r="DT497" i="52" s="1"/>
  <c r="BV497" i="52"/>
  <c r="CZ497" i="52" s="1"/>
  <c r="BZ496" i="52"/>
  <c r="DI496" i="52" s="1"/>
  <c r="DT496" i="52" s="1"/>
  <c r="BV496" i="52"/>
  <c r="CZ496" i="52" s="1"/>
  <c r="DW496" i="52" s="1"/>
  <c r="BZ495" i="52"/>
  <c r="DI495" i="52" s="1"/>
  <c r="DT495" i="52" s="1"/>
  <c r="BV495" i="52"/>
  <c r="CZ495" i="52" s="1"/>
  <c r="BZ494" i="52"/>
  <c r="DI494" i="52" s="1"/>
  <c r="DT494" i="52" s="1"/>
  <c r="BV494" i="52"/>
  <c r="CZ494" i="52" s="1"/>
  <c r="BZ493" i="52"/>
  <c r="DI493" i="52" s="1"/>
  <c r="DT493" i="52" s="1"/>
  <c r="BV493" i="52"/>
  <c r="CZ493" i="52" s="1"/>
  <c r="DW493" i="52" s="1"/>
  <c r="EF493" i="52" s="1"/>
  <c r="BZ492" i="52"/>
  <c r="DI492" i="52" s="1"/>
  <c r="DT492" i="52" s="1"/>
  <c r="BV492" i="52"/>
  <c r="CZ492" i="52" s="1"/>
  <c r="BZ491" i="52"/>
  <c r="DI491" i="52" s="1"/>
  <c r="DT491" i="52" s="1"/>
  <c r="BV491" i="52"/>
  <c r="CZ491" i="52" s="1"/>
  <c r="BZ490" i="52"/>
  <c r="DI490" i="52" s="1"/>
  <c r="DT490" i="52" s="1"/>
  <c r="BV490" i="52"/>
  <c r="CZ490" i="52" s="1"/>
  <c r="BZ489" i="52"/>
  <c r="DI489" i="52" s="1"/>
  <c r="DT489" i="52" s="1"/>
  <c r="BV489" i="52"/>
  <c r="CZ489" i="52" s="1"/>
  <c r="BZ488" i="52"/>
  <c r="DI488" i="52" s="1"/>
  <c r="DT488" i="52" s="1"/>
  <c r="BV488" i="52"/>
  <c r="CZ488" i="52" s="1"/>
  <c r="BZ487" i="52"/>
  <c r="DI487" i="52" s="1"/>
  <c r="DT487" i="52" s="1"/>
  <c r="BV487" i="52"/>
  <c r="CZ487" i="52" s="1"/>
  <c r="BZ486" i="52"/>
  <c r="DI486" i="52" s="1"/>
  <c r="DT486" i="52" s="1"/>
  <c r="BV486" i="52"/>
  <c r="CZ486" i="52" s="1"/>
  <c r="BZ485" i="52"/>
  <c r="DI485" i="52" s="1"/>
  <c r="DT485" i="52" s="1"/>
  <c r="BV485" i="52"/>
  <c r="CZ485" i="52" s="1"/>
  <c r="BZ484" i="52"/>
  <c r="DI484" i="52" s="1"/>
  <c r="DT484" i="52" s="1"/>
  <c r="BV484" i="52"/>
  <c r="CZ484" i="52" s="1"/>
  <c r="BZ483" i="52"/>
  <c r="DI483" i="52" s="1"/>
  <c r="DT483" i="52" s="1"/>
  <c r="BV483" i="52"/>
  <c r="CZ483" i="52" s="1"/>
  <c r="BZ482" i="52"/>
  <c r="DI482" i="52" s="1"/>
  <c r="DT482" i="52" s="1"/>
  <c r="BV482" i="52"/>
  <c r="CZ482" i="52" s="1"/>
  <c r="BZ481" i="52"/>
  <c r="DI481" i="52" s="1"/>
  <c r="DT481" i="52" s="1"/>
  <c r="BV481" i="52"/>
  <c r="CZ481" i="52" s="1"/>
  <c r="DC481" i="52" s="1"/>
  <c r="BZ480" i="52"/>
  <c r="DI480" i="52" s="1"/>
  <c r="DT480" i="52" s="1"/>
  <c r="BV480" i="52"/>
  <c r="CZ480" i="52" s="1"/>
  <c r="BZ479" i="52"/>
  <c r="DI479" i="52" s="1"/>
  <c r="DT479" i="52" s="1"/>
  <c r="BV479" i="52"/>
  <c r="CZ479" i="52" s="1"/>
  <c r="BZ478" i="52"/>
  <c r="DI478" i="52" s="1"/>
  <c r="DT478" i="52" s="1"/>
  <c r="BV478" i="52"/>
  <c r="CZ478" i="52" s="1"/>
  <c r="DW478" i="52" s="1"/>
  <c r="BZ477" i="52"/>
  <c r="DI477" i="52"/>
  <c r="DT477" i="52" s="1"/>
  <c r="BV477" i="52"/>
  <c r="CZ477" i="52" s="1"/>
  <c r="BZ476" i="52"/>
  <c r="DI476" i="52" s="1"/>
  <c r="DT476" i="52" s="1"/>
  <c r="BV476" i="52"/>
  <c r="CZ476" i="52" s="1"/>
  <c r="DW476" i="52" s="1"/>
  <c r="BZ475" i="52"/>
  <c r="DI475" i="52" s="1"/>
  <c r="DT475" i="52" s="1"/>
  <c r="BV475" i="52"/>
  <c r="CZ475" i="52" s="1"/>
  <c r="BZ474" i="52"/>
  <c r="DI474" i="52" s="1"/>
  <c r="DT474" i="52" s="1"/>
  <c r="BV474" i="52"/>
  <c r="CZ474" i="52" s="1"/>
  <c r="DW474" i="52" s="1"/>
  <c r="BZ473" i="52"/>
  <c r="DI473" i="52" s="1"/>
  <c r="DT473" i="52" s="1"/>
  <c r="BV473" i="52"/>
  <c r="CZ473" i="52" s="1"/>
  <c r="BZ472" i="52"/>
  <c r="DI472" i="52" s="1"/>
  <c r="DT472" i="52" s="1"/>
  <c r="BV472" i="52"/>
  <c r="CZ472" i="52" s="1"/>
  <c r="BZ471" i="52"/>
  <c r="DI471" i="52" s="1"/>
  <c r="DT471" i="52" s="1"/>
  <c r="BV471" i="52"/>
  <c r="CZ471" i="52" s="1"/>
  <c r="BZ470" i="52"/>
  <c r="DI470" i="52" s="1"/>
  <c r="DT470" i="52" s="1"/>
  <c r="BV470" i="52"/>
  <c r="CZ470" i="52" s="1"/>
  <c r="BZ469" i="52"/>
  <c r="DI469" i="52" s="1"/>
  <c r="DT469" i="52" s="1"/>
  <c r="BV469" i="52"/>
  <c r="CZ469" i="52" s="1"/>
  <c r="BZ468" i="52"/>
  <c r="DI468" i="52" s="1"/>
  <c r="DT468" i="52" s="1"/>
  <c r="BV468" i="52"/>
  <c r="CZ468" i="52" s="1"/>
  <c r="BZ467" i="52"/>
  <c r="DI467" i="52" s="1"/>
  <c r="DT467" i="52" s="1"/>
  <c r="BV467" i="52"/>
  <c r="CZ467" i="52" s="1"/>
  <c r="BZ466" i="52"/>
  <c r="DI466" i="52" s="1"/>
  <c r="DT466" i="52" s="1"/>
  <c r="BV466" i="52"/>
  <c r="CZ466" i="52" s="1"/>
  <c r="BZ465" i="52"/>
  <c r="DI465" i="52" s="1"/>
  <c r="DT465" i="52" s="1"/>
  <c r="BV465" i="52"/>
  <c r="CZ465" i="52" s="1"/>
  <c r="BZ464" i="52"/>
  <c r="DI464" i="52" s="1"/>
  <c r="DT464" i="52" s="1"/>
  <c r="BV464" i="52"/>
  <c r="CZ464" i="52" s="1"/>
  <c r="BZ463" i="52"/>
  <c r="DI463" i="52" s="1"/>
  <c r="DT463" i="52" s="1"/>
  <c r="BV463" i="52"/>
  <c r="CZ463" i="52" s="1"/>
  <c r="BZ462" i="52"/>
  <c r="DI462" i="52" s="1"/>
  <c r="DT462" i="52" s="1"/>
  <c r="BV462" i="52"/>
  <c r="CZ462" i="52" s="1"/>
  <c r="BZ461" i="52"/>
  <c r="DI461" i="52" s="1"/>
  <c r="DT461" i="52" s="1"/>
  <c r="BV461" i="52"/>
  <c r="CZ461" i="52" s="1"/>
  <c r="BZ460" i="52"/>
  <c r="DI460" i="52" s="1"/>
  <c r="DT460" i="52" s="1"/>
  <c r="BV460" i="52"/>
  <c r="CZ460" i="52" s="1"/>
  <c r="DW460" i="52" s="1"/>
  <c r="BZ459" i="52"/>
  <c r="DI459" i="52" s="1"/>
  <c r="DT459" i="52" s="1"/>
  <c r="BV459" i="52"/>
  <c r="CZ459" i="52" s="1"/>
  <c r="BZ458" i="52"/>
  <c r="DI458" i="52" s="1"/>
  <c r="DT458" i="52" s="1"/>
  <c r="BV458" i="52"/>
  <c r="CZ458" i="52" s="1"/>
  <c r="DC458" i="52" s="1"/>
  <c r="BZ457" i="52"/>
  <c r="DI457" i="52" s="1"/>
  <c r="DT457" i="52" s="1"/>
  <c r="BV457" i="52"/>
  <c r="CZ457" i="52" s="1"/>
  <c r="DW457" i="52" s="1"/>
  <c r="BZ456" i="52"/>
  <c r="DI456" i="52" s="1"/>
  <c r="DT456" i="52" s="1"/>
  <c r="BV456" i="52"/>
  <c r="CZ456" i="52" s="1"/>
  <c r="BZ455" i="52"/>
  <c r="DI455" i="52" s="1"/>
  <c r="DT455" i="52" s="1"/>
  <c r="BV455" i="52"/>
  <c r="CZ455" i="52" s="1"/>
  <c r="DW455" i="52" s="1"/>
  <c r="BZ454" i="52"/>
  <c r="DI454" i="52" s="1"/>
  <c r="DT454" i="52" s="1"/>
  <c r="BV454" i="52"/>
  <c r="CZ454" i="52" s="1"/>
  <c r="BZ453" i="52"/>
  <c r="DI453" i="52" s="1"/>
  <c r="DT453" i="52" s="1"/>
  <c r="BV453" i="52"/>
  <c r="CZ453" i="52" s="1"/>
  <c r="BZ452" i="52"/>
  <c r="DI452" i="52" s="1"/>
  <c r="DT452" i="52" s="1"/>
  <c r="BV452" i="52"/>
  <c r="CZ452" i="52" s="1"/>
  <c r="DC452" i="52" s="1"/>
  <c r="BW451" i="52"/>
  <c r="DA451" i="52" s="1"/>
  <c r="BR451" i="52"/>
  <c r="CS451" i="52" s="1"/>
  <c r="BP451" i="52"/>
  <c r="CH451" i="52" s="1"/>
  <c r="BT451" i="52"/>
  <c r="CR451" i="52" s="1"/>
  <c r="BX451" i="52"/>
  <c r="DE451" i="52" s="1"/>
  <c r="FQ451" i="52" s="1"/>
  <c r="BW450" i="52"/>
  <c r="DA450" i="52" s="1"/>
  <c r="BR450" i="52"/>
  <c r="CS450" i="52" s="1"/>
  <c r="BP450" i="52"/>
  <c r="CH450" i="52" s="1"/>
  <c r="BT450" i="52"/>
  <c r="CR450" i="52" s="1"/>
  <c r="BX450" i="52"/>
  <c r="DE450" i="52" s="1"/>
  <c r="FQ450" i="52" s="1"/>
  <c r="BW449" i="52"/>
  <c r="DA449" i="52" s="1"/>
  <c r="DX449" i="52" s="1"/>
  <c r="BR449" i="52"/>
  <c r="CS449" i="52" s="1"/>
  <c r="BP449" i="52"/>
  <c r="CH449" i="52" s="1"/>
  <c r="BT449" i="52"/>
  <c r="CR449" i="52" s="1"/>
  <c r="BX449" i="52"/>
  <c r="DE449" i="52" s="1"/>
  <c r="FQ449" i="52" s="1"/>
  <c r="BW448" i="52"/>
  <c r="DA448" i="52" s="1"/>
  <c r="BR448" i="52"/>
  <c r="CS448" i="52" s="1"/>
  <c r="BP448" i="52"/>
  <c r="CH448" i="52" s="1"/>
  <c r="CK448" i="52" s="1"/>
  <c r="FC448" i="52" s="1"/>
  <c r="BT448" i="52"/>
  <c r="CR448" i="52" s="1"/>
  <c r="CX448" i="52" s="1"/>
  <c r="EW448" i="52" s="1"/>
  <c r="BX448" i="52"/>
  <c r="DE448" i="52" s="1"/>
  <c r="FQ448" i="52" s="1"/>
  <c r="BW447" i="52"/>
  <c r="DA447" i="52" s="1"/>
  <c r="BR447" i="52"/>
  <c r="CS447" i="52" s="1"/>
  <c r="BP447" i="52"/>
  <c r="CH447" i="52" s="1"/>
  <c r="BT447" i="52"/>
  <c r="CR447" i="52" s="1"/>
  <c r="BX447" i="52"/>
  <c r="DE447" i="52"/>
  <c r="FQ447" i="52" s="1"/>
  <c r="BW446" i="52"/>
  <c r="DA446" i="52" s="1"/>
  <c r="BR446" i="52"/>
  <c r="CS446" i="52" s="1"/>
  <c r="BP446" i="52"/>
  <c r="CH446" i="52" s="1"/>
  <c r="BT446" i="52"/>
  <c r="CR446" i="52" s="1"/>
  <c r="BX446" i="52"/>
  <c r="DE446" i="52" s="1"/>
  <c r="FQ446" i="52" s="1"/>
  <c r="BW445" i="52"/>
  <c r="DA445" i="52" s="1"/>
  <c r="BR445" i="52"/>
  <c r="CS445" i="52" s="1"/>
  <c r="BP445" i="52"/>
  <c r="CH445" i="52" s="1"/>
  <c r="BT445" i="52"/>
  <c r="CR445" i="52" s="1"/>
  <c r="BX445" i="52"/>
  <c r="DE445" i="52" s="1"/>
  <c r="FQ445" i="52" s="1"/>
  <c r="BW444" i="52"/>
  <c r="DA444" i="52" s="1"/>
  <c r="BR444" i="52"/>
  <c r="CS444" i="52" s="1"/>
  <c r="BP444" i="52"/>
  <c r="CH444" i="52" s="1"/>
  <c r="CK444" i="52" s="1"/>
  <c r="FC444" i="52" s="1"/>
  <c r="BT444" i="52"/>
  <c r="CR444" i="52" s="1"/>
  <c r="BX444" i="52"/>
  <c r="DE444" i="52"/>
  <c r="FQ444" i="52" s="1"/>
  <c r="BW443" i="52"/>
  <c r="DA443" i="52" s="1"/>
  <c r="DX443" i="52" s="1"/>
  <c r="BR443" i="52"/>
  <c r="CS443" i="52" s="1"/>
  <c r="BP443" i="52"/>
  <c r="CH443" i="52" s="1"/>
  <c r="BT443" i="52"/>
  <c r="CR443" i="52" s="1"/>
  <c r="EZ443" i="52" s="1"/>
  <c r="BX443" i="52"/>
  <c r="DE443" i="52" s="1"/>
  <c r="FQ443" i="52" s="1"/>
  <c r="BW442" i="52"/>
  <c r="DA442" i="52" s="1"/>
  <c r="BR442" i="52"/>
  <c r="CS442" i="52" s="1"/>
  <c r="EY442" i="52" s="1"/>
  <c r="BP442" i="52"/>
  <c r="CH442" i="52" s="1"/>
  <c r="CK442" i="52" s="1"/>
  <c r="BT442" i="52"/>
  <c r="CR442" i="52" s="1"/>
  <c r="BX442" i="52"/>
  <c r="DE442" i="52" s="1"/>
  <c r="FQ442" i="52" s="1"/>
  <c r="BW441" i="52"/>
  <c r="DA441" i="52" s="1"/>
  <c r="BR441" i="52"/>
  <c r="CS441" i="52" s="1"/>
  <c r="BP441" i="52"/>
  <c r="CH441" i="52" s="1"/>
  <c r="BT441" i="52"/>
  <c r="CR441" i="52" s="1"/>
  <c r="BX441" i="52"/>
  <c r="DE441" i="52" s="1"/>
  <c r="FQ441" i="52" s="1"/>
  <c r="BW440" i="52"/>
  <c r="DA440" i="52" s="1"/>
  <c r="DD440" i="52" s="1"/>
  <c r="FP440" i="52" s="1"/>
  <c r="BR440" i="52"/>
  <c r="CS440" i="52" s="1"/>
  <c r="EY440" i="52" s="1"/>
  <c r="BP440" i="52"/>
  <c r="CH440" i="52" s="1"/>
  <c r="CK440" i="52" s="1"/>
  <c r="BT440" i="52"/>
  <c r="CR440" i="52" s="1"/>
  <c r="BX440" i="52"/>
  <c r="DE440" i="52" s="1"/>
  <c r="FQ440" i="52" s="1"/>
  <c r="BW439" i="52"/>
  <c r="DA439" i="52" s="1"/>
  <c r="BR439" i="52"/>
  <c r="CS439" i="52"/>
  <c r="BP439" i="52"/>
  <c r="CH439" i="52" s="1"/>
  <c r="CK439" i="52" s="1"/>
  <c r="BT439" i="52"/>
  <c r="CR439" i="52" s="1"/>
  <c r="BX439" i="52"/>
  <c r="DE439" i="52" s="1"/>
  <c r="FQ439" i="52" s="1"/>
  <c r="BW438" i="52"/>
  <c r="DA438" i="52" s="1"/>
  <c r="BR438" i="52"/>
  <c r="CS438" i="52" s="1"/>
  <c r="BP438" i="52"/>
  <c r="CH438" i="52" s="1"/>
  <c r="BT438" i="52"/>
  <c r="CR438" i="52" s="1"/>
  <c r="BX438" i="52"/>
  <c r="DE438" i="52" s="1"/>
  <c r="FQ438" i="52" s="1"/>
  <c r="BW437" i="52"/>
  <c r="DA437" i="52" s="1"/>
  <c r="DX437" i="52" s="1"/>
  <c r="BR437" i="52"/>
  <c r="CS437" i="52" s="1"/>
  <c r="EY437" i="52" s="1"/>
  <c r="BP437" i="52"/>
  <c r="CH437" i="52" s="1"/>
  <c r="BT437" i="52"/>
  <c r="CR437" i="52" s="1"/>
  <c r="BX437" i="52"/>
  <c r="DE437" i="52" s="1"/>
  <c r="FQ437" i="52" s="1"/>
  <c r="BW436" i="52"/>
  <c r="DA436" i="52" s="1"/>
  <c r="BR436" i="52"/>
  <c r="CS436" i="52" s="1"/>
  <c r="BP436" i="52"/>
  <c r="CH436" i="52" s="1"/>
  <c r="BT436" i="52"/>
  <c r="CR436" i="52" s="1"/>
  <c r="EZ436" i="52" s="1"/>
  <c r="BX436" i="52"/>
  <c r="DE436" i="52" s="1"/>
  <c r="FQ436" i="52" s="1"/>
  <c r="BW435" i="52"/>
  <c r="DA435" i="52" s="1"/>
  <c r="DD435" i="52" s="1"/>
  <c r="BR435" i="52"/>
  <c r="CS435" i="52" s="1"/>
  <c r="BP435" i="52"/>
  <c r="CH435" i="52" s="1"/>
  <c r="BT435" i="52"/>
  <c r="CR435" i="52" s="1"/>
  <c r="BX435" i="52"/>
  <c r="DE435" i="52" s="1"/>
  <c r="FQ435" i="52" s="1"/>
  <c r="BW434" i="52"/>
  <c r="DA434" i="52" s="1"/>
  <c r="BR434" i="52"/>
  <c r="CS434" i="52" s="1"/>
  <c r="BP434" i="52"/>
  <c r="CH434" i="52" s="1"/>
  <c r="BT434" i="52"/>
  <c r="CR434" i="52" s="1"/>
  <c r="BX434" i="52"/>
  <c r="DE434" i="52" s="1"/>
  <c r="FQ434" i="52" s="1"/>
  <c r="BW433" i="52"/>
  <c r="DA433" i="52" s="1"/>
  <c r="DX433" i="52" s="1"/>
  <c r="BR433" i="52"/>
  <c r="CS433" i="52" s="1"/>
  <c r="BP433" i="52"/>
  <c r="CH433" i="52" s="1"/>
  <c r="CK433" i="52" s="1"/>
  <c r="BT433" i="52"/>
  <c r="CR433" i="52" s="1"/>
  <c r="BX433" i="52"/>
  <c r="DE433" i="52" s="1"/>
  <c r="FQ433" i="52" s="1"/>
  <c r="BW432" i="52"/>
  <c r="DA432" i="52" s="1"/>
  <c r="DX432" i="52" s="1"/>
  <c r="BR432" i="52"/>
  <c r="CS432" i="52" s="1"/>
  <c r="BP432" i="52"/>
  <c r="CH432" i="52" s="1"/>
  <c r="BT432" i="52"/>
  <c r="CR432" i="52" s="1"/>
  <c r="EZ432" i="52" s="1"/>
  <c r="BX432" i="52"/>
  <c r="DE432" i="52" s="1"/>
  <c r="FQ432" i="52" s="1"/>
  <c r="BW431" i="52"/>
  <c r="DA431" i="52" s="1"/>
  <c r="BR431" i="52"/>
  <c r="CS431" i="52" s="1"/>
  <c r="BP431" i="52"/>
  <c r="CH431" i="52" s="1"/>
  <c r="BT431" i="52"/>
  <c r="CR431" i="52" s="1"/>
  <c r="BX431" i="52"/>
  <c r="DE431" i="52" s="1"/>
  <c r="FQ431" i="52" s="1"/>
  <c r="BW430" i="52"/>
  <c r="DA430" i="52" s="1"/>
  <c r="BR430" i="52"/>
  <c r="CS430" i="52" s="1"/>
  <c r="BP430" i="52"/>
  <c r="CH430" i="52" s="1"/>
  <c r="BT430" i="52"/>
  <c r="CR430" i="52" s="1"/>
  <c r="BX430" i="52"/>
  <c r="DE430" i="52" s="1"/>
  <c r="FQ430" i="52" s="1"/>
  <c r="BW429" i="52"/>
  <c r="DA429" i="52" s="1"/>
  <c r="DX429" i="52" s="1"/>
  <c r="BR429" i="52"/>
  <c r="CS429" i="52" s="1"/>
  <c r="BP429" i="52"/>
  <c r="CH429" i="52" s="1"/>
  <c r="CK429" i="52" s="1"/>
  <c r="BT429" i="52"/>
  <c r="CR429" i="52" s="1"/>
  <c r="BX429" i="52"/>
  <c r="DE429" i="52" s="1"/>
  <c r="FQ429" i="52" s="1"/>
  <c r="BW428" i="52"/>
  <c r="DA428" i="52" s="1"/>
  <c r="BR428" i="52"/>
  <c r="CS428" i="52" s="1"/>
  <c r="BP428" i="52"/>
  <c r="CH428" i="52" s="1"/>
  <c r="CK428" i="52" s="1"/>
  <c r="BT428" i="52"/>
  <c r="CR428" i="52" s="1"/>
  <c r="EZ428" i="52" s="1"/>
  <c r="BX428" i="52"/>
  <c r="DE428" i="52" s="1"/>
  <c r="FQ428" i="52" s="1"/>
  <c r="BW427" i="52"/>
  <c r="DA427" i="52" s="1"/>
  <c r="BR427" i="52"/>
  <c r="CS427" i="52" s="1"/>
  <c r="EY427" i="52" s="1"/>
  <c r="BP427" i="52"/>
  <c r="CH427" i="52" s="1"/>
  <c r="BT427" i="52"/>
  <c r="CR427" i="52" s="1"/>
  <c r="BX427" i="52"/>
  <c r="DE427" i="52" s="1"/>
  <c r="FQ427" i="52" s="1"/>
  <c r="BW426" i="52"/>
  <c r="DA426" i="52" s="1"/>
  <c r="BR426" i="52"/>
  <c r="CS426" i="52" s="1"/>
  <c r="EY426" i="52" s="1"/>
  <c r="BP426" i="52"/>
  <c r="CH426" i="52" s="1"/>
  <c r="CK426" i="52" s="1"/>
  <c r="BT426" i="52"/>
  <c r="CR426" i="52" s="1"/>
  <c r="BX426" i="52"/>
  <c r="DE426" i="52" s="1"/>
  <c r="FQ426" i="52" s="1"/>
  <c r="BW425" i="52"/>
  <c r="DA425" i="52" s="1"/>
  <c r="DX425" i="52" s="1"/>
  <c r="BR425" i="52"/>
  <c r="CS425" i="52" s="1"/>
  <c r="BP425" i="52"/>
  <c r="CH425" i="52" s="1"/>
  <c r="BT425" i="52"/>
  <c r="CR425" i="52" s="1"/>
  <c r="BX425" i="52"/>
  <c r="DE425" i="52" s="1"/>
  <c r="FQ425" i="52" s="1"/>
  <c r="BW424" i="52"/>
  <c r="DA424" i="52" s="1"/>
  <c r="BR424" i="52"/>
  <c r="CS424" i="52" s="1"/>
  <c r="BP424" i="52"/>
  <c r="CH424" i="52" s="1"/>
  <c r="CK424" i="52" s="1"/>
  <c r="FC424" i="52" s="1"/>
  <c r="BT424" i="52"/>
  <c r="CR424" i="52" s="1"/>
  <c r="BX424" i="52"/>
  <c r="DE424" i="52" s="1"/>
  <c r="FQ424" i="52" s="1"/>
  <c r="BW423" i="52"/>
  <c r="DA423" i="52" s="1"/>
  <c r="DX423" i="52" s="1"/>
  <c r="BR423" i="52"/>
  <c r="CS423" i="52" s="1"/>
  <c r="EY423" i="52" s="1"/>
  <c r="BP423" i="52"/>
  <c r="CH423" i="52" s="1"/>
  <c r="BT423" i="52"/>
  <c r="CR423" i="52" s="1"/>
  <c r="BX423" i="52"/>
  <c r="DE423" i="52" s="1"/>
  <c r="FQ423" i="52" s="1"/>
  <c r="BW422" i="52"/>
  <c r="DA422" i="52" s="1"/>
  <c r="BR422" i="52"/>
  <c r="CS422" i="52" s="1"/>
  <c r="BP422" i="52"/>
  <c r="CH422" i="52" s="1"/>
  <c r="CK422" i="52" s="1"/>
  <c r="BT422" i="52"/>
  <c r="CR422" i="52" s="1"/>
  <c r="BX422" i="52"/>
  <c r="DE422" i="52" s="1"/>
  <c r="FQ422" i="52" s="1"/>
  <c r="BW421" i="52"/>
  <c r="DA421" i="52" s="1"/>
  <c r="DX421" i="52" s="1"/>
  <c r="BR421" i="52"/>
  <c r="CS421" i="52" s="1"/>
  <c r="BP421" i="52"/>
  <c r="CH421" i="52" s="1"/>
  <c r="BT421" i="52"/>
  <c r="CR421" i="52" s="1"/>
  <c r="EZ421" i="52" s="1"/>
  <c r="BX421" i="52"/>
  <c r="DE421" i="52" s="1"/>
  <c r="FQ421" i="52" s="1"/>
  <c r="BW420" i="52"/>
  <c r="DA420" i="52" s="1"/>
  <c r="DX420" i="52" s="1"/>
  <c r="BR420" i="52"/>
  <c r="CS420" i="52" s="1"/>
  <c r="BP420" i="52"/>
  <c r="CH420" i="52" s="1"/>
  <c r="CK420" i="52" s="1"/>
  <c r="FC420" i="52" s="1"/>
  <c r="BT420" i="52"/>
  <c r="CR420" i="52" s="1"/>
  <c r="BX420" i="52"/>
  <c r="DE420" i="52" s="1"/>
  <c r="FQ420" i="52" s="1"/>
  <c r="BW419" i="52"/>
  <c r="DA419" i="52" s="1"/>
  <c r="DX419" i="52" s="1"/>
  <c r="BR419" i="52"/>
  <c r="CS419" i="52" s="1"/>
  <c r="EY419" i="52" s="1"/>
  <c r="BP419" i="52"/>
  <c r="CH419" i="52" s="1"/>
  <c r="BT419" i="52"/>
  <c r="CR419" i="52" s="1"/>
  <c r="BX419" i="52"/>
  <c r="DE419" i="52" s="1"/>
  <c r="FQ419" i="52" s="1"/>
  <c r="BW418" i="52"/>
  <c r="DA418" i="52" s="1"/>
  <c r="BR418" i="52"/>
  <c r="CS418" i="52" s="1"/>
  <c r="EY418" i="52" s="1"/>
  <c r="BP418" i="52"/>
  <c r="CH418" i="52" s="1"/>
  <c r="CK418" i="52" s="1"/>
  <c r="BT418" i="52"/>
  <c r="CR418" i="52" s="1"/>
  <c r="CX418" i="52" s="1"/>
  <c r="BX418" i="52"/>
  <c r="DE418" i="52" s="1"/>
  <c r="FQ418" i="52" s="1"/>
  <c r="BW417" i="52"/>
  <c r="DA417" i="52" s="1"/>
  <c r="BR417" i="52"/>
  <c r="CS417" i="52" s="1"/>
  <c r="BP417" i="52"/>
  <c r="CH417" i="52" s="1"/>
  <c r="CK417" i="52" s="1"/>
  <c r="BT417" i="52"/>
  <c r="CR417" i="52" s="1"/>
  <c r="BX417" i="52"/>
  <c r="DE417" i="52" s="1"/>
  <c r="FQ417" i="52" s="1"/>
  <c r="BW416" i="52"/>
  <c r="DA416" i="52" s="1"/>
  <c r="BR416" i="52"/>
  <c r="CS416" i="52" s="1"/>
  <c r="BP416" i="52"/>
  <c r="CH416" i="52" s="1"/>
  <c r="CK416" i="52" s="1"/>
  <c r="FC416" i="52" s="1"/>
  <c r="BT416" i="52"/>
  <c r="CR416" i="52" s="1"/>
  <c r="BX416" i="52"/>
  <c r="DE416" i="52" s="1"/>
  <c r="FQ416" i="52" s="1"/>
  <c r="BW415" i="52"/>
  <c r="DA415" i="52" s="1"/>
  <c r="BR415" i="52"/>
  <c r="CS415" i="52" s="1"/>
  <c r="BP415" i="52"/>
  <c r="CH415" i="52" s="1"/>
  <c r="BT415" i="52"/>
  <c r="CR415" i="52" s="1"/>
  <c r="EZ415" i="52" s="1"/>
  <c r="BX415" i="52"/>
  <c r="DE415" i="52" s="1"/>
  <c r="FQ415" i="52" s="1"/>
  <c r="BZ414" i="52"/>
  <c r="DI414" i="52" s="1"/>
  <c r="DT414" i="52" s="1"/>
  <c r="CA413" i="52"/>
  <c r="DG413" i="52" s="1"/>
  <c r="BS413" i="52"/>
  <c r="CQ413" i="52" s="1"/>
  <c r="BP413" i="52"/>
  <c r="CH413" i="52"/>
  <c r="CK413" i="52" s="1"/>
  <c r="BV412" i="52"/>
  <c r="CZ412" i="52" s="1"/>
  <c r="BQ412" i="52"/>
  <c r="CM412" i="52" s="1"/>
  <c r="BU412" i="52"/>
  <c r="CL412" i="52" s="1"/>
  <c r="BY412" i="52"/>
  <c r="DH412" i="52" s="1"/>
  <c r="DS412" i="52" s="1"/>
  <c r="BZ410" i="52"/>
  <c r="DI410" i="52" s="1"/>
  <c r="DT410" i="52" s="1"/>
  <c r="CA409" i="52"/>
  <c r="DG409" i="52" s="1"/>
  <c r="DR409" i="52" s="1"/>
  <c r="BS409" i="52"/>
  <c r="CQ409" i="52" s="1"/>
  <c r="BP409" i="52"/>
  <c r="CH409" i="52" s="1"/>
  <c r="CK409" i="52" s="1"/>
  <c r="BV408" i="52"/>
  <c r="CZ408" i="52" s="1"/>
  <c r="BQ408" i="52"/>
  <c r="CM408" i="52" s="1"/>
  <c r="BU408" i="52"/>
  <c r="CL408" i="52" s="1"/>
  <c r="BY408" i="52"/>
  <c r="DH408" i="52" s="1"/>
  <c r="DS408" i="52" s="1"/>
  <c r="BZ406" i="52"/>
  <c r="DI406" i="52" s="1"/>
  <c r="DT406" i="52" s="1"/>
  <c r="CA405" i="52"/>
  <c r="DG405" i="52" s="1"/>
  <c r="BS405" i="52"/>
  <c r="CQ405" i="52" s="1"/>
  <c r="EX405" i="52" s="1"/>
  <c r="BP405" i="52"/>
  <c r="CH405" i="52" s="1"/>
  <c r="BV404" i="52"/>
  <c r="CZ404" i="52" s="1"/>
  <c r="BQ404" i="52"/>
  <c r="CM404" i="52" s="1"/>
  <c r="FD404" i="52" s="1"/>
  <c r="BU404" i="52"/>
  <c r="CL404" i="52" s="1"/>
  <c r="BY404" i="52"/>
  <c r="DH404" i="52" s="1"/>
  <c r="DS404" i="52" s="1"/>
  <c r="BZ402" i="52"/>
  <c r="DI402" i="52" s="1"/>
  <c r="DT402" i="52" s="1"/>
  <c r="CA401" i="52"/>
  <c r="DG401" i="52" s="1"/>
  <c r="BS401" i="52"/>
  <c r="CQ401" i="52" s="1"/>
  <c r="EX401" i="52" s="1"/>
  <c r="BP401" i="52"/>
  <c r="CH401" i="52" s="1"/>
  <c r="BV400" i="52"/>
  <c r="CZ400" i="52" s="1"/>
  <c r="DW400" i="52" s="1"/>
  <c r="BQ400" i="52"/>
  <c r="CM400" i="52" s="1"/>
  <c r="BU400" i="52"/>
  <c r="CL400" i="52" s="1"/>
  <c r="BY400" i="52"/>
  <c r="DH400" i="52" s="1"/>
  <c r="DS400" i="52" s="1"/>
  <c r="BZ398" i="52"/>
  <c r="DI398" i="52" s="1"/>
  <c r="DT398" i="52" s="1"/>
  <c r="CA397" i="52"/>
  <c r="DG397" i="52" s="1"/>
  <c r="BS397" i="52"/>
  <c r="CQ397" i="52" s="1"/>
  <c r="BP397" i="52"/>
  <c r="CH397" i="52" s="1"/>
  <c r="BV396" i="52"/>
  <c r="CZ396" i="52" s="1"/>
  <c r="BQ396" i="52"/>
  <c r="CM396" i="52" s="1"/>
  <c r="BU396" i="52"/>
  <c r="CL396" i="52" s="1"/>
  <c r="FF396" i="52" s="1"/>
  <c r="BY396" i="52"/>
  <c r="DH396" i="52" s="1"/>
  <c r="DS396" i="52" s="1"/>
  <c r="CA393" i="52"/>
  <c r="DG393" i="52" s="1"/>
  <c r="BQ393" i="52"/>
  <c r="CM393" i="52" s="1"/>
  <c r="CA391" i="52"/>
  <c r="DG391" i="52" s="1"/>
  <c r="BQ391" i="52"/>
  <c r="CM391" i="52" s="1"/>
  <c r="CA389" i="52"/>
  <c r="DG389" i="52" s="1"/>
  <c r="BQ389" i="52"/>
  <c r="CM389" i="52" s="1"/>
  <c r="DM389" i="52" s="1"/>
  <c r="CA387" i="52"/>
  <c r="DG387" i="52" s="1"/>
  <c r="BQ387" i="52"/>
  <c r="CM387" i="52" s="1"/>
  <c r="CA385" i="52"/>
  <c r="DG385" i="52" s="1"/>
  <c r="BQ385" i="52"/>
  <c r="CM385" i="52" s="1"/>
  <c r="CA383" i="52"/>
  <c r="DG383" i="52"/>
  <c r="BQ383" i="52"/>
  <c r="CM383" i="52" s="1"/>
  <c r="FD383" i="52" s="1"/>
  <c r="CA381" i="52"/>
  <c r="DG381" i="52" s="1"/>
  <c r="BQ381" i="52"/>
  <c r="CM381" i="52" s="1"/>
  <c r="DM381" i="52" s="1"/>
  <c r="CA379" i="52"/>
  <c r="DG379" i="52" s="1"/>
  <c r="BQ379" i="52"/>
  <c r="CM379" i="52" s="1"/>
  <c r="CA377" i="52"/>
  <c r="DG377" i="52"/>
  <c r="BQ377" i="52"/>
  <c r="CM377" i="52" s="1"/>
  <c r="CA375" i="52"/>
  <c r="DG375" i="52" s="1"/>
  <c r="BQ375" i="52"/>
  <c r="CM375" i="52" s="1"/>
  <c r="BQ373" i="52"/>
  <c r="CM373" i="52" s="1"/>
  <c r="BQ371" i="52"/>
  <c r="CM371" i="52" s="1"/>
  <c r="BQ369" i="52"/>
  <c r="CM369" i="52" s="1"/>
  <c r="BQ367" i="52"/>
  <c r="CM367" i="52" s="1"/>
  <c r="FD367" i="52" s="1"/>
  <c r="BQ365" i="52"/>
  <c r="CM365" i="52" s="1"/>
  <c r="BQ363" i="52"/>
  <c r="CM363" i="52" s="1"/>
  <c r="BQ361" i="52"/>
  <c r="CM361" i="52" s="1"/>
  <c r="BQ359" i="52"/>
  <c r="CM359" i="52" s="1"/>
  <c r="FD359" i="52" s="1"/>
  <c r="BQ357" i="52"/>
  <c r="CM357" i="52" s="1"/>
  <c r="CP354" i="52"/>
  <c r="FA354" i="52" s="1"/>
  <c r="CN354" i="52"/>
  <c r="FE354" i="52" s="1"/>
  <c r="CO354" i="52"/>
  <c r="FB354" i="52" s="1"/>
  <c r="BP354" i="52"/>
  <c r="CH354" i="52" s="1"/>
  <c r="CK354" i="52" s="1"/>
  <c r="FC354" i="52" s="1"/>
  <c r="BU354" i="52"/>
  <c r="CL354" i="52" s="1"/>
  <c r="CA354" i="52"/>
  <c r="DG354" i="52" s="1"/>
  <c r="DR354" i="52" s="1"/>
  <c r="BR353" i="52"/>
  <c r="CS353" i="52" s="1"/>
  <c r="BV353" i="52"/>
  <c r="CZ353" i="52" s="1"/>
  <c r="DW353" i="52" s="1"/>
  <c r="BZ353" i="52"/>
  <c r="DI353" i="52" s="1"/>
  <c r="DT353" i="52" s="1"/>
  <c r="BS353" i="52"/>
  <c r="CQ353" i="52" s="1"/>
  <c r="BX353" i="52"/>
  <c r="DE353" i="52" s="1"/>
  <c r="FQ353" i="52" s="1"/>
  <c r="BO353" i="52"/>
  <c r="CG353" i="52" s="1"/>
  <c r="BT353" i="52"/>
  <c r="CR353" i="52" s="1"/>
  <c r="EZ353" i="52" s="1"/>
  <c r="BY353" i="52"/>
  <c r="DH353" i="52" s="1"/>
  <c r="DS353" i="52" s="1"/>
  <c r="BQ353" i="52"/>
  <c r="CM353" i="52" s="1"/>
  <c r="BW353" i="52"/>
  <c r="DA353" i="52" s="1"/>
  <c r="DX353" i="52" s="1"/>
  <c r="CC353" i="52"/>
  <c r="BP350" i="52"/>
  <c r="CH350" i="52" s="1"/>
  <c r="BU350" i="52"/>
  <c r="CL350" i="52" s="1"/>
  <c r="FF350" i="52" s="1"/>
  <c r="CA350" i="52"/>
  <c r="DG350" i="52" s="1"/>
  <c r="DR350" i="52" s="1"/>
  <c r="BR349" i="52"/>
  <c r="CS349" i="52" s="1"/>
  <c r="BV349" i="52"/>
  <c r="CZ349" i="52" s="1"/>
  <c r="BZ349" i="52"/>
  <c r="DI349" i="52" s="1"/>
  <c r="DT349" i="52" s="1"/>
  <c r="BS349" i="52"/>
  <c r="CQ349" i="52" s="1"/>
  <c r="EX349" i="52" s="1"/>
  <c r="BX349" i="52"/>
  <c r="DE349" i="52" s="1"/>
  <c r="FQ349" i="52" s="1"/>
  <c r="BO349" i="52"/>
  <c r="CG349" i="52" s="1"/>
  <c r="BT349" i="52"/>
  <c r="CR349" i="52" s="1"/>
  <c r="EZ349" i="52" s="1"/>
  <c r="BY349" i="52"/>
  <c r="DH349" i="52" s="1"/>
  <c r="DS349" i="52" s="1"/>
  <c r="BQ349" i="52"/>
  <c r="CM349" i="52" s="1"/>
  <c r="BW349" i="52"/>
  <c r="DA349" i="52" s="1"/>
  <c r="DX349" i="52" s="1"/>
  <c r="CC349" i="52"/>
  <c r="CN349" i="52" s="1"/>
  <c r="FE349" i="52" s="1"/>
  <c r="BP346" i="52"/>
  <c r="CH346" i="52" s="1"/>
  <c r="BU346" i="52"/>
  <c r="CL346" i="52" s="1"/>
  <c r="FF346" i="52" s="1"/>
  <c r="CA346" i="52"/>
  <c r="DG346" i="52" s="1"/>
  <c r="BR345" i="52"/>
  <c r="CS345" i="52" s="1"/>
  <c r="BV345" i="52"/>
  <c r="CZ345" i="52" s="1"/>
  <c r="DW345" i="52" s="1"/>
  <c r="BZ345" i="52"/>
  <c r="DI345" i="52" s="1"/>
  <c r="DT345" i="52" s="1"/>
  <c r="BS345" i="52"/>
  <c r="CQ345" i="52" s="1"/>
  <c r="EX345" i="52" s="1"/>
  <c r="BX345" i="52"/>
  <c r="DE345" i="52" s="1"/>
  <c r="FQ345" i="52" s="1"/>
  <c r="BO345" i="52"/>
  <c r="CG345" i="52" s="1"/>
  <c r="BT345" i="52"/>
  <c r="CR345" i="52" s="1"/>
  <c r="EZ345" i="52" s="1"/>
  <c r="BY345" i="52"/>
  <c r="DH345" i="52" s="1"/>
  <c r="DS345" i="52" s="1"/>
  <c r="BQ345" i="52"/>
  <c r="CM345" i="52" s="1"/>
  <c r="BW345" i="52"/>
  <c r="DA345" i="52" s="1"/>
  <c r="DX345" i="52" s="1"/>
  <c r="CC345" i="52"/>
  <c r="CP342" i="52"/>
  <c r="FA342" i="52" s="1"/>
  <c r="CN342" i="52"/>
  <c r="FE342" i="52" s="1"/>
  <c r="CO342" i="52"/>
  <c r="FB342" i="52" s="1"/>
  <c r="BP342" i="52"/>
  <c r="CH342" i="52" s="1"/>
  <c r="CK342" i="52" s="1"/>
  <c r="FC342" i="52" s="1"/>
  <c r="BU342" i="52"/>
  <c r="CL342" i="52" s="1"/>
  <c r="CA342" i="52"/>
  <c r="DG342" i="52" s="1"/>
  <c r="BR341" i="52"/>
  <c r="CS341" i="52" s="1"/>
  <c r="EY341" i="52" s="1"/>
  <c r="BV341" i="52"/>
  <c r="CZ341" i="52" s="1"/>
  <c r="DW341" i="52" s="1"/>
  <c r="BZ341" i="52"/>
  <c r="DI341" i="52" s="1"/>
  <c r="DT341" i="52" s="1"/>
  <c r="BS341" i="52"/>
  <c r="CQ341" i="52" s="1"/>
  <c r="EX341" i="52" s="1"/>
  <c r="BX341" i="52"/>
  <c r="DE341" i="52" s="1"/>
  <c r="FQ341" i="52" s="1"/>
  <c r="BO341" i="52"/>
  <c r="CG341" i="52" s="1"/>
  <c r="BT341" i="52"/>
  <c r="CR341" i="52" s="1"/>
  <c r="EZ341" i="52" s="1"/>
  <c r="BY341" i="52"/>
  <c r="DH341" i="52" s="1"/>
  <c r="DS341" i="52" s="1"/>
  <c r="BQ341" i="52"/>
  <c r="CM341" i="52" s="1"/>
  <c r="FD341" i="52" s="1"/>
  <c r="BW341" i="52"/>
  <c r="DA341" i="52" s="1"/>
  <c r="DX341" i="52" s="1"/>
  <c r="CC341" i="52"/>
  <c r="CP338" i="52"/>
  <c r="FA338" i="52" s="1"/>
  <c r="CN338" i="52"/>
  <c r="FE338" i="52" s="1"/>
  <c r="CO338" i="52"/>
  <c r="FB338" i="52" s="1"/>
  <c r="BP338" i="52"/>
  <c r="BU338" i="52"/>
  <c r="CL338" i="52" s="1"/>
  <c r="FF338" i="52" s="1"/>
  <c r="CA338" i="52"/>
  <c r="DG338" i="52" s="1"/>
  <c r="BR337" i="52"/>
  <c r="CS337" i="52" s="1"/>
  <c r="EY337" i="52" s="1"/>
  <c r="BV337" i="52"/>
  <c r="CZ337" i="52" s="1"/>
  <c r="DW337" i="52" s="1"/>
  <c r="BZ337" i="52"/>
  <c r="DI337" i="52" s="1"/>
  <c r="DT337" i="52" s="1"/>
  <c r="BS337" i="52"/>
  <c r="CQ337" i="52" s="1"/>
  <c r="EX337" i="52" s="1"/>
  <c r="BX337" i="52"/>
  <c r="DE337" i="52" s="1"/>
  <c r="FQ337" i="52" s="1"/>
  <c r="BO337" i="52"/>
  <c r="CG337" i="52" s="1"/>
  <c r="BT337" i="52"/>
  <c r="CR337" i="52" s="1"/>
  <c r="EZ337" i="52" s="1"/>
  <c r="BY337" i="52"/>
  <c r="DH337" i="52" s="1"/>
  <c r="DS337" i="52" s="1"/>
  <c r="BQ337" i="52"/>
  <c r="CM337" i="52" s="1"/>
  <c r="DM337" i="52" s="1"/>
  <c r="BW337" i="52"/>
  <c r="DA337" i="52" s="1"/>
  <c r="DX337" i="52" s="1"/>
  <c r="CC337" i="52"/>
  <c r="CP334" i="52"/>
  <c r="FA334" i="52" s="1"/>
  <c r="CN334" i="52"/>
  <c r="FE334" i="52" s="1"/>
  <c r="CO334" i="52"/>
  <c r="FB334" i="52" s="1"/>
  <c r="BP334" i="52"/>
  <c r="CH334" i="52" s="1"/>
  <c r="CK334" i="52" s="1"/>
  <c r="BU334" i="52"/>
  <c r="CL334" i="52" s="1"/>
  <c r="FF334" i="52" s="1"/>
  <c r="CA334" i="52"/>
  <c r="DG334" i="52" s="1"/>
  <c r="BR333" i="52"/>
  <c r="CS333" i="52" s="1"/>
  <c r="BV333" i="52"/>
  <c r="CZ333" i="52" s="1"/>
  <c r="BZ333" i="52"/>
  <c r="DI333" i="52" s="1"/>
  <c r="DT333" i="52" s="1"/>
  <c r="BS333" i="52"/>
  <c r="CQ333" i="52" s="1"/>
  <c r="BX333" i="52"/>
  <c r="DE333" i="52" s="1"/>
  <c r="FQ333" i="52" s="1"/>
  <c r="BO333" i="52"/>
  <c r="CG333" i="52" s="1"/>
  <c r="BT333" i="52"/>
  <c r="CR333" i="52" s="1"/>
  <c r="EZ333" i="52" s="1"/>
  <c r="BY333" i="52"/>
  <c r="DH333" i="52" s="1"/>
  <c r="DS333" i="52" s="1"/>
  <c r="BQ333" i="52"/>
  <c r="CM333" i="52" s="1"/>
  <c r="BW333" i="52"/>
  <c r="DA333" i="52" s="1"/>
  <c r="DX333" i="52" s="1"/>
  <c r="CC333" i="52"/>
  <c r="CP330" i="52"/>
  <c r="FA330" i="52" s="1"/>
  <c r="CN330" i="52"/>
  <c r="FE330" i="52" s="1"/>
  <c r="CO330" i="52"/>
  <c r="FB330" i="52" s="1"/>
  <c r="BP330" i="52"/>
  <c r="CH330" i="52" s="1"/>
  <c r="BU330" i="52"/>
  <c r="CL330" i="52" s="1"/>
  <c r="BR329" i="52"/>
  <c r="CS329" i="52" s="1"/>
  <c r="BV329" i="52"/>
  <c r="CZ329" i="52" s="1"/>
  <c r="DW329" i="52" s="1"/>
  <c r="BZ329" i="52"/>
  <c r="DI329" i="52"/>
  <c r="DT329" i="52" s="1"/>
  <c r="BS329" i="52"/>
  <c r="CQ329" i="52" s="1"/>
  <c r="EX329" i="52" s="1"/>
  <c r="BX329" i="52"/>
  <c r="DE329" i="52" s="1"/>
  <c r="FQ329" i="52" s="1"/>
  <c r="BO329" i="52"/>
  <c r="CG329" i="52" s="1"/>
  <c r="BT329" i="52"/>
  <c r="CR329" i="52" s="1"/>
  <c r="EZ329" i="52" s="1"/>
  <c r="BY329" i="52"/>
  <c r="DH329" i="52" s="1"/>
  <c r="DS329" i="52" s="1"/>
  <c r="BQ329" i="52"/>
  <c r="CM329" i="52" s="1"/>
  <c r="BW329" i="52"/>
  <c r="DA329" i="52" s="1"/>
  <c r="DX329" i="52" s="1"/>
  <c r="CC329" i="52"/>
  <c r="CP326" i="52"/>
  <c r="FA326" i="52" s="1"/>
  <c r="CN326" i="52"/>
  <c r="FE326" i="52" s="1"/>
  <c r="CO326" i="52"/>
  <c r="FB326" i="52" s="1"/>
  <c r="BP326" i="52"/>
  <c r="CH326" i="52" s="1"/>
  <c r="CK326" i="52" s="1"/>
  <c r="BU326" i="52"/>
  <c r="CL326" i="52" s="1"/>
  <c r="CA326" i="52"/>
  <c r="DG326" i="52" s="1"/>
  <c r="BR325" i="52"/>
  <c r="CS325" i="52" s="1"/>
  <c r="BV325" i="52"/>
  <c r="CZ325" i="52" s="1"/>
  <c r="DW325" i="52" s="1"/>
  <c r="BZ325" i="52"/>
  <c r="DI325" i="52" s="1"/>
  <c r="DT325" i="52" s="1"/>
  <c r="BS325" i="52"/>
  <c r="CQ325" i="52" s="1"/>
  <c r="EX325" i="52" s="1"/>
  <c r="BX325" i="52"/>
  <c r="DE325" i="52" s="1"/>
  <c r="FQ325" i="52" s="1"/>
  <c r="BO325" i="52"/>
  <c r="CG325" i="52" s="1"/>
  <c r="BT325" i="52"/>
  <c r="CR325" i="52" s="1"/>
  <c r="EZ325" i="52" s="1"/>
  <c r="BY325" i="52"/>
  <c r="DH325" i="52" s="1"/>
  <c r="DS325" i="52" s="1"/>
  <c r="BQ325" i="52"/>
  <c r="CM325" i="52" s="1"/>
  <c r="BW325" i="52"/>
  <c r="DA325" i="52" s="1"/>
  <c r="DX325" i="52" s="1"/>
  <c r="CC325" i="52"/>
  <c r="CX325" i="52" s="1"/>
  <c r="EW325" i="52" s="1"/>
  <c r="FI325" i="52" s="1"/>
  <c r="CP322" i="52"/>
  <c r="FA322" i="52" s="1"/>
  <c r="CN322" i="52"/>
  <c r="FE322" i="52" s="1"/>
  <c r="CO322" i="52"/>
  <c r="FB322" i="52" s="1"/>
  <c r="BP322" i="52"/>
  <c r="CH322" i="52" s="1"/>
  <c r="CK322" i="52" s="1"/>
  <c r="FC322" i="52" s="1"/>
  <c r="BU322" i="52"/>
  <c r="CL322" i="52" s="1"/>
  <c r="CA322" i="52"/>
  <c r="DG322" i="52" s="1"/>
  <c r="BP268" i="52"/>
  <c r="CH268" i="52" s="1"/>
  <c r="CK268" i="52" s="1"/>
  <c r="BT268" i="52"/>
  <c r="CR268" i="52" s="1"/>
  <c r="EZ268" i="52" s="1"/>
  <c r="BX268" i="52"/>
  <c r="DE268" i="52" s="1"/>
  <c r="FQ268" i="52" s="1"/>
  <c r="BO268" i="52"/>
  <c r="CG268" i="52" s="1"/>
  <c r="BU268" i="52"/>
  <c r="CL268" i="52" s="1"/>
  <c r="BZ268" i="52"/>
  <c r="DI268" i="52" s="1"/>
  <c r="DT268" i="52" s="1"/>
  <c r="BQ268" i="52"/>
  <c r="CM268" i="52" s="1"/>
  <c r="BV268" i="52"/>
  <c r="CZ268" i="52" s="1"/>
  <c r="CA268" i="52"/>
  <c r="DG268" i="52" s="1"/>
  <c r="DJ268" i="52" s="1"/>
  <c r="DV268" i="52" s="1"/>
  <c r="BS268" i="52"/>
  <c r="CQ268" i="52" s="1"/>
  <c r="BY268" i="52"/>
  <c r="DH268" i="52" s="1"/>
  <c r="DS268" i="52" s="1"/>
  <c r="BR268" i="52"/>
  <c r="CS268" i="52" s="1"/>
  <c r="BW268" i="52"/>
  <c r="DA268" i="52" s="1"/>
  <c r="BZ451" i="52"/>
  <c r="DI451" i="52" s="1"/>
  <c r="DT451" i="52" s="1"/>
  <c r="BU451" i="52"/>
  <c r="CL451" i="52" s="1"/>
  <c r="FF451" i="52" s="1"/>
  <c r="BZ450" i="52"/>
  <c r="DI450" i="52" s="1"/>
  <c r="DT450" i="52" s="1"/>
  <c r="BU450" i="52"/>
  <c r="CL450" i="52" s="1"/>
  <c r="FF450" i="52" s="1"/>
  <c r="BZ449" i="52"/>
  <c r="DI449" i="52" s="1"/>
  <c r="DT449" i="52" s="1"/>
  <c r="BU449" i="52"/>
  <c r="CL449" i="52" s="1"/>
  <c r="CI449" i="52" s="1"/>
  <c r="BZ448" i="52"/>
  <c r="DI448" i="52" s="1"/>
  <c r="DT448" i="52" s="1"/>
  <c r="BU448" i="52"/>
  <c r="CL448" i="52" s="1"/>
  <c r="BZ447" i="52"/>
  <c r="DI447" i="52" s="1"/>
  <c r="DT447" i="52" s="1"/>
  <c r="BU447" i="52"/>
  <c r="CL447" i="52"/>
  <c r="FF447" i="52" s="1"/>
  <c r="BZ446" i="52"/>
  <c r="DI446" i="52" s="1"/>
  <c r="DT446" i="52" s="1"/>
  <c r="BU446" i="52"/>
  <c r="CL446" i="52" s="1"/>
  <c r="BZ445" i="52"/>
  <c r="DI445" i="52" s="1"/>
  <c r="DT445" i="52" s="1"/>
  <c r="BU445" i="52"/>
  <c r="CL445" i="52" s="1"/>
  <c r="FF445" i="52" s="1"/>
  <c r="BZ444" i="52"/>
  <c r="DI444" i="52" s="1"/>
  <c r="DT444" i="52" s="1"/>
  <c r="BU444" i="52"/>
  <c r="CL444" i="52" s="1"/>
  <c r="BZ443" i="52"/>
  <c r="DI443" i="52" s="1"/>
  <c r="DT443" i="52" s="1"/>
  <c r="BU443" i="52"/>
  <c r="CL443" i="52" s="1"/>
  <c r="BZ442" i="52"/>
  <c r="DI442" i="52" s="1"/>
  <c r="DT442" i="52" s="1"/>
  <c r="BU442" i="52"/>
  <c r="CL442" i="52" s="1"/>
  <c r="BZ441" i="52"/>
  <c r="DI441" i="52" s="1"/>
  <c r="DT441" i="52" s="1"/>
  <c r="BU441" i="52"/>
  <c r="CL441" i="52" s="1"/>
  <c r="FF441" i="52" s="1"/>
  <c r="BZ440" i="52"/>
  <c r="DI440" i="52" s="1"/>
  <c r="DT440" i="52" s="1"/>
  <c r="BU440" i="52"/>
  <c r="CL440" i="52" s="1"/>
  <c r="BZ439" i="52"/>
  <c r="DI439" i="52" s="1"/>
  <c r="DT439" i="52" s="1"/>
  <c r="BU439" i="52"/>
  <c r="CL439" i="52" s="1"/>
  <c r="BZ438" i="52"/>
  <c r="DI438" i="52" s="1"/>
  <c r="DT438" i="52" s="1"/>
  <c r="BU438" i="52"/>
  <c r="CL438" i="52" s="1"/>
  <c r="BZ437" i="52"/>
  <c r="DI437" i="52" s="1"/>
  <c r="DT437" i="52" s="1"/>
  <c r="BU437" i="52"/>
  <c r="CL437" i="52" s="1"/>
  <c r="FF437" i="52" s="1"/>
  <c r="BZ436" i="52"/>
  <c r="DI436" i="52" s="1"/>
  <c r="DT436" i="52" s="1"/>
  <c r="BU436" i="52"/>
  <c r="CL436" i="52" s="1"/>
  <c r="BZ435" i="52"/>
  <c r="DI435" i="52" s="1"/>
  <c r="DT435" i="52" s="1"/>
  <c r="BU435" i="52"/>
  <c r="CL435" i="52"/>
  <c r="BZ434" i="52"/>
  <c r="DI434" i="52" s="1"/>
  <c r="DT434" i="52" s="1"/>
  <c r="BU434" i="52"/>
  <c r="CL434" i="52" s="1"/>
  <c r="BZ433" i="52"/>
  <c r="DI433" i="52" s="1"/>
  <c r="DT433" i="52" s="1"/>
  <c r="BU433" i="52"/>
  <c r="CL433" i="52" s="1"/>
  <c r="BZ432" i="52"/>
  <c r="DI432" i="52" s="1"/>
  <c r="DT432" i="52" s="1"/>
  <c r="BU432" i="52"/>
  <c r="CL432" i="52" s="1"/>
  <c r="BZ431" i="52"/>
  <c r="DI431" i="52" s="1"/>
  <c r="DT431" i="52" s="1"/>
  <c r="BU431" i="52"/>
  <c r="CL431" i="52" s="1"/>
  <c r="BZ430" i="52"/>
  <c r="DI430" i="52" s="1"/>
  <c r="DT430" i="52" s="1"/>
  <c r="BU430" i="52"/>
  <c r="CL430" i="52" s="1"/>
  <c r="BZ429" i="52"/>
  <c r="DI429" i="52" s="1"/>
  <c r="DT429" i="52" s="1"/>
  <c r="BU429" i="52"/>
  <c r="CL429" i="52" s="1"/>
  <c r="BZ428" i="52"/>
  <c r="DI428" i="52"/>
  <c r="DT428" i="52" s="1"/>
  <c r="BU428" i="52"/>
  <c r="CL428" i="52" s="1"/>
  <c r="BZ427" i="52"/>
  <c r="DI427" i="52" s="1"/>
  <c r="DT427" i="52" s="1"/>
  <c r="BU427" i="52"/>
  <c r="CL427" i="52" s="1"/>
  <c r="FF427" i="52" s="1"/>
  <c r="BZ426" i="52"/>
  <c r="DI426" i="52" s="1"/>
  <c r="DT426" i="52" s="1"/>
  <c r="BU426" i="52"/>
  <c r="CL426" i="52" s="1"/>
  <c r="BZ425" i="52"/>
  <c r="DI425" i="52" s="1"/>
  <c r="BU425" i="52"/>
  <c r="CL425" i="52" s="1"/>
  <c r="FF425" i="52" s="1"/>
  <c r="BZ424" i="52"/>
  <c r="DI424" i="52" s="1"/>
  <c r="DT424" i="52" s="1"/>
  <c r="BU424" i="52"/>
  <c r="CL424" i="52" s="1"/>
  <c r="BZ423" i="52"/>
  <c r="DI423" i="52" s="1"/>
  <c r="DT423" i="52" s="1"/>
  <c r="BU423" i="52"/>
  <c r="CL423" i="52" s="1"/>
  <c r="FF423" i="52" s="1"/>
  <c r="BZ422" i="52"/>
  <c r="DI422" i="52" s="1"/>
  <c r="DT422" i="52" s="1"/>
  <c r="BU422" i="52"/>
  <c r="CL422" i="52" s="1"/>
  <c r="BZ421" i="52"/>
  <c r="DI421" i="52" s="1"/>
  <c r="DT421" i="52" s="1"/>
  <c r="BU421" i="52"/>
  <c r="CL421" i="52" s="1"/>
  <c r="BZ420" i="52"/>
  <c r="DI420" i="52" s="1"/>
  <c r="DT420" i="52" s="1"/>
  <c r="BU420" i="52"/>
  <c r="CL420" i="52"/>
  <c r="BZ419" i="52"/>
  <c r="DI419" i="52" s="1"/>
  <c r="DT419" i="52" s="1"/>
  <c r="BU419" i="52"/>
  <c r="CL419" i="52" s="1"/>
  <c r="FF419" i="52" s="1"/>
  <c r="BZ418" i="52"/>
  <c r="DI418" i="52" s="1"/>
  <c r="DT418" i="52" s="1"/>
  <c r="BU418" i="52"/>
  <c r="CL418" i="52" s="1"/>
  <c r="FF418" i="52" s="1"/>
  <c r="BZ417" i="52"/>
  <c r="DI417" i="52" s="1"/>
  <c r="DT417" i="52" s="1"/>
  <c r="BU417" i="52"/>
  <c r="CL417" i="52" s="1"/>
  <c r="BZ416" i="52"/>
  <c r="DI416" i="52" s="1"/>
  <c r="DT416" i="52" s="1"/>
  <c r="BU416" i="52"/>
  <c r="CL416" i="52" s="1"/>
  <c r="BZ415" i="52"/>
  <c r="DI415" i="52" s="1"/>
  <c r="DT415" i="52" s="1"/>
  <c r="BU415" i="52"/>
  <c r="CL415" i="52" s="1"/>
  <c r="BQ414" i="52"/>
  <c r="CM414" i="52" s="1"/>
  <c r="BU414" i="52"/>
  <c r="CL414" i="52" s="1"/>
  <c r="BY414" i="52"/>
  <c r="DH414" i="52" s="1"/>
  <c r="DS414" i="52" s="1"/>
  <c r="BW413" i="52"/>
  <c r="DA413" i="52" s="1"/>
  <c r="DD413" i="52" s="1"/>
  <c r="FP413" i="52" s="1"/>
  <c r="BZ412" i="52"/>
  <c r="DI412" i="52" s="1"/>
  <c r="DT412" i="52" s="1"/>
  <c r="BR412" i="52"/>
  <c r="CS412" i="52" s="1"/>
  <c r="EY412" i="52" s="1"/>
  <c r="BP411" i="52"/>
  <c r="CH411" i="52" s="1"/>
  <c r="CK411" i="52" s="1"/>
  <c r="FC411" i="52" s="1"/>
  <c r="BQ410" i="52"/>
  <c r="CM410" i="52" s="1"/>
  <c r="BU410" i="52"/>
  <c r="CL410" i="52" s="1"/>
  <c r="BY410" i="52"/>
  <c r="DH410" i="52" s="1"/>
  <c r="DS410" i="52" s="1"/>
  <c r="BW409" i="52"/>
  <c r="DA409" i="52"/>
  <c r="BZ408" i="52"/>
  <c r="DI408" i="52" s="1"/>
  <c r="DT408" i="52" s="1"/>
  <c r="BR408" i="52"/>
  <c r="CS408" i="52" s="1"/>
  <c r="EY408" i="52" s="1"/>
  <c r="BP407" i="52"/>
  <c r="CH407" i="52" s="1"/>
  <c r="CK407" i="52" s="1"/>
  <c r="BQ406" i="52"/>
  <c r="CM406" i="52" s="1"/>
  <c r="BU406" i="52"/>
  <c r="CL406" i="52" s="1"/>
  <c r="BY406" i="52"/>
  <c r="DH406" i="52" s="1"/>
  <c r="DS406" i="52" s="1"/>
  <c r="BW405" i="52"/>
  <c r="DA405" i="52" s="1"/>
  <c r="BZ404" i="52"/>
  <c r="DI404" i="52" s="1"/>
  <c r="DT404" i="52" s="1"/>
  <c r="BR404" i="52"/>
  <c r="CS404" i="52" s="1"/>
  <c r="EY404" i="52" s="1"/>
  <c r="BP403" i="52"/>
  <c r="CH403" i="52" s="1"/>
  <c r="BQ402" i="52"/>
  <c r="CM402" i="52" s="1"/>
  <c r="DM402" i="52" s="1"/>
  <c r="BU402" i="52"/>
  <c r="CL402" i="52" s="1"/>
  <c r="BY402" i="52"/>
  <c r="DH402" i="52" s="1"/>
  <c r="DS402" i="52" s="1"/>
  <c r="BW401" i="52"/>
  <c r="DA401" i="52" s="1"/>
  <c r="BZ400" i="52"/>
  <c r="DI400" i="52" s="1"/>
  <c r="DT400" i="52" s="1"/>
  <c r="BR400" i="52"/>
  <c r="CS400" i="52" s="1"/>
  <c r="BP399" i="52"/>
  <c r="CH399" i="52" s="1"/>
  <c r="BQ398" i="52"/>
  <c r="CM398" i="52" s="1"/>
  <c r="BU398" i="52"/>
  <c r="CL398" i="52" s="1"/>
  <c r="BY398" i="52"/>
  <c r="DH398" i="52" s="1"/>
  <c r="DS398" i="52" s="1"/>
  <c r="BW397" i="52"/>
  <c r="DA397" i="52" s="1"/>
  <c r="DX397" i="52" s="1"/>
  <c r="BZ396" i="52"/>
  <c r="DI396" i="52" s="1"/>
  <c r="DT396" i="52" s="1"/>
  <c r="BR396" i="52"/>
  <c r="CS396" i="52" s="1"/>
  <c r="EY396" i="52" s="1"/>
  <c r="BP395" i="52"/>
  <c r="CH395" i="52" s="1"/>
  <c r="CK395" i="52" s="1"/>
  <c r="FC395" i="52" s="1"/>
  <c r="BQ394" i="52"/>
  <c r="CM394" i="52" s="1"/>
  <c r="FD394" i="52" s="1"/>
  <c r="BQ392" i="52"/>
  <c r="CM392" i="52" s="1"/>
  <c r="BQ390" i="52"/>
  <c r="CM390" i="52" s="1"/>
  <c r="BQ388" i="52"/>
  <c r="CM388" i="52"/>
  <c r="BQ386" i="52"/>
  <c r="CM386" i="52" s="1"/>
  <c r="BQ384" i="52"/>
  <c r="CM384" i="52" s="1"/>
  <c r="BQ382" i="52"/>
  <c r="CM382" i="52" s="1"/>
  <c r="BQ380" i="52"/>
  <c r="CM380" i="52" s="1"/>
  <c r="BQ378" i="52"/>
  <c r="CM378" i="52" s="1"/>
  <c r="BQ376" i="52"/>
  <c r="CM376" i="52" s="1"/>
  <c r="BQ374" i="52"/>
  <c r="CM374" i="52" s="1"/>
  <c r="BQ372" i="52"/>
  <c r="CM372" i="52" s="1"/>
  <c r="DM372" i="52" s="1"/>
  <c r="BQ370" i="52"/>
  <c r="CM370" i="52" s="1"/>
  <c r="DM370" i="52" s="1"/>
  <c r="BQ368" i="52"/>
  <c r="CM368" i="52" s="1"/>
  <c r="BQ366" i="52"/>
  <c r="CM366" i="52" s="1"/>
  <c r="BQ364" i="52"/>
  <c r="CM364" i="52" s="1"/>
  <c r="BQ362" i="52"/>
  <c r="CM362" i="52" s="1"/>
  <c r="BQ360" i="52"/>
  <c r="CM360" i="52" s="1"/>
  <c r="BQ358" i="52"/>
  <c r="CM358" i="52" s="1"/>
  <c r="BP266" i="52"/>
  <c r="CH266" i="52" s="1"/>
  <c r="CK266" i="52" s="1"/>
  <c r="BT266" i="52"/>
  <c r="CR266" i="52" s="1"/>
  <c r="BX266" i="52"/>
  <c r="DE266" i="52" s="1"/>
  <c r="FQ266" i="52" s="1"/>
  <c r="BO266" i="52"/>
  <c r="CG266" i="52" s="1"/>
  <c r="BU266" i="52"/>
  <c r="CL266" i="52" s="1"/>
  <c r="BZ266" i="52"/>
  <c r="DI266" i="52" s="1"/>
  <c r="DT266" i="52" s="1"/>
  <c r="BQ266" i="52"/>
  <c r="CM266" i="52" s="1"/>
  <c r="BV266" i="52"/>
  <c r="CZ266" i="52" s="1"/>
  <c r="CA266" i="52"/>
  <c r="DG266" i="52" s="1"/>
  <c r="BS266" i="52"/>
  <c r="CQ266" i="52" s="1"/>
  <c r="CV266" i="52" s="1"/>
  <c r="BY266" i="52"/>
  <c r="DH266" i="52" s="1"/>
  <c r="BR266" i="52"/>
  <c r="CS266" i="52" s="1"/>
  <c r="EY266" i="52" s="1"/>
  <c r="BW266" i="52"/>
  <c r="DA266" i="52" s="1"/>
  <c r="BU252" i="52"/>
  <c r="CL252" i="52" s="1"/>
  <c r="BY252" i="52"/>
  <c r="DH252" i="52" s="1"/>
  <c r="DS252" i="52" s="1"/>
  <c r="BR252" i="52"/>
  <c r="CS252" i="52" s="1"/>
  <c r="BV252" i="52"/>
  <c r="CZ252" i="52" s="1"/>
  <c r="BZ252" i="52"/>
  <c r="DI252" i="52" s="1"/>
  <c r="CN252" i="52"/>
  <c r="FE252" i="52" s="1"/>
  <c r="BW252" i="52"/>
  <c r="DA252" i="52" s="1"/>
  <c r="CA252" i="52"/>
  <c r="DG252" i="52" s="1"/>
  <c r="BS252" i="52"/>
  <c r="CQ252" i="52" s="1"/>
  <c r="BQ248" i="52"/>
  <c r="CM248" i="52" s="1"/>
  <c r="BU248" i="52"/>
  <c r="CL248" i="52" s="1"/>
  <c r="BY248" i="52"/>
  <c r="DH248" i="52" s="1"/>
  <c r="DS248" i="52" s="1"/>
  <c r="BR248" i="52"/>
  <c r="CS248" i="52" s="1"/>
  <c r="BV248" i="52"/>
  <c r="CZ248" i="52" s="1"/>
  <c r="DW248" i="52" s="1"/>
  <c r="BZ248" i="52"/>
  <c r="DI248" i="52" s="1"/>
  <c r="DT248" i="52" s="1"/>
  <c r="CN248" i="52"/>
  <c r="FE248" i="52" s="1"/>
  <c r="BW248" i="52"/>
  <c r="DA248" i="52" s="1"/>
  <c r="CA248" i="52"/>
  <c r="DG248" i="52" s="1"/>
  <c r="DR248" i="52" s="1"/>
  <c r="BS248" i="52"/>
  <c r="CQ248" i="52" s="1"/>
  <c r="EX248" i="52" s="1"/>
  <c r="BQ244" i="52"/>
  <c r="CM244" i="52"/>
  <c r="BU244" i="52"/>
  <c r="CL244" i="52" s="1"/>
  <c r="BY244" i="52"/>
  <c r="DH244" i="52" s="1"/>
  <c r="DS244" i="52" s="1"/>
  <c r="BR244" i="52"/>
  <c r="CS244" i="52" s="1"/>
  <c r="BV244" i="52"/>
  <c r="CZ244" i="52" s="1"/>
  <c r="DW244" i="52" s="1"/>
  <c r="BZ244" i="52"/>
  <c r="DI244" i="52" s="1"/>
  <c r="DT244" i="52" s="1"/>
  <c r="BW244" i="52"/>
  <c r="DA244" i="52" s="1"/>
  <c r="CA244" i="52"/>
  <c r="DG244" i="52" s="1"/>
  <c r="BS244" i="52"/>
  <c r="CQ244" i="52" s="1"/>
  <c r="EX244" i="52" s="1"/>
  <c r="BQ240" i="52"/>
  <c r="CM240" i="52" s="1"/>
  <c r="BU240" i="52"/>
  <c r="CL240" i="52" s="1"/>
  <c r="CI240" i="52" s="1"/>
  <c r="BY240" i="52"/>
  <c r="DH240" i="52" s="1"/>
  <c r="DS240" i="52" s="1"/>
  <c r="BR240" i="52"/>
  <c r="CS240" i="52" s="1"/>
  <c r="BV240" i="52"/>
  <c r="CZ240" i="52" s="1"/>
  <c r="BZ240" i="52"/>
  <c r="DI240" i="52" s="1"/>
  <c r="DT240" i="52" s="1"/>
  <c r="CN240" i="52"/>
  <c r="FE240" i="52"/>
  <c r="BW240" i="52"/>
  <c r="DA240" i="52" s="1"/>
  <c r="CA240" i="52"/>
  <c r="DG240" i="52" s="1"/>
  <c r="BS240" i="52"/>
  <c r="CQ240" i="52" s="1"/>
  <c r="BQ236" i="52"/>
  <c r="CM236" i="52" s="1"/>
  <c r="DM236" i="52" s="1"/>
  <c r="BU236" i="52"/>
  <c r="CL236" i="52" s="1"/>
  <c r="CI236" i="52" s="1"/>
  <c r="BY236" i="52"/>
  <c r="DH236" i="52"/>
  <c r="DS236" i="52" s="1"/>
  <c r="BR236" i="52"/>
  <c r="CS236" i="52" s="1"/>
  <c r="BV236" i="52"/>
  <c r="CZ236" i="52" s="1"/>
  <c r="BZ236" i="52"/>
  <c r="DI236" i="52" s="1"/>
  <c r="DT236" i="52" s="1"/>
  <c r="CN236" i="52"/>
  <c r="FE236" i="52" s="1"/>
  <c r="BW236" i="52"/>
  <c r="DA236" i="52" s="1"/>
  <c r="DD236" i="52" s="1"/>
  <c r="FP236" i="52" s="1"/>
  <c r="CA236" i="52"/>
  <c r="DG236" i="52" s="1"/>
  <c r="BS236" i="52"/>
  <c r="CQ236" i="52" s="1"/>
  <c r="BR232" i="52"/>
  <c r="CS232" i="52" s="1"/>
  <c r="EY232" i="52" s="1"/>
  <c r="BV232" i="52"/>
  <c r="CZ232" i="52" s="1"/>
  <c r="DW232" i="52" s="1"/>
  <c r="EF232" i="52" s="1"/>
  <c r="BZ232" i="52"/>
  <c r="DI232" i="52" s="1"/>
  <c r="DT232" i="52" s="1"/>
  <c r="BW232" i="52"/>
  <c r="DA232" i="52" s="1"/>
  <c r="DX232" i="52" s="1"/>
  <c r="CA232" i="52"/>
  <c r="DG232" i="52" s="1"/>
  <c r="DR232" i="52" s="1"/>
  <c r="BS232" i="52"/>
  <c r="CQ232" i="52" s="1"/>
  <c r="EX232" i="52" s="1"/>
  <c r="BQ208" i="52"/>
  <c r="CM208" i="52" s="1"/>
  <c r="BU208" i="52"/>
  <c r="CL208" i="52" s="1"/>
  <c r="FF208" i="52" s="1"/>
  <c r="BY208" i="52"/>
  <c r="DH208" i="52" s="1"/>
  <c r="DS208" i="52" s="1"/>
  <c r="BS208" i="52"/>
  <c r="CQ208" i="52" s="1"/>
  <c r="EX208" i="52" s="1"/>
  <c r="BX208" i="52"/>
  <c r="DE208" i="52" s="1"/>
  <c r="FQ208" i="52" s="1"/>
  <c r="BO208" i="52"/>
  <c r="CG208" i="52" s="1"/>
  <c r="BT208" i="52"/>
  <c r="CR208" i="52" s="1"/>
  <c r="EZ208" i="52" s="1"/>
  <c r="BZ208" i="52"/>
  <c r="DI208" i="52" s="1"/>
  <c r="DT208" i="52" s="1"/>
  <c r="BR208" i="52"/>
  <c r="CS208" i="52" s="1"/>
  <c r="BW208" i="52"/>
  <c r="DA208" i="52" s="1"/>
  <c r="DX208" i="52" s="1"/>
  <c r="CC208" i="52"/>
  <c r="DD208" i="52" s="1"/>
  <c r="FP208" i="52" s="1"/>
  <c r="BP208" i="52"/>
  <c r="CH208" i="52" s="1"/>
  <c r="CA208" i="52"/>
  <c r="DG208" i="52" s="1"/>
  <c r="BV208" i="52"/>
  <c r="CZ208" i="52" s="1"/>
  <c r="CA526" i="52"/>
  <c r="DG526" i="52" s="1"/>
  <c r="DR526" i="52" s="1"/>
  <c r="BW526" i="52"/>
  <c r="DA526" i="52" s="1"/>
  <c r="DX526" i="52" s="1"/>
  <c r="BS526" i="52"/>
  <c r="CQ526" i="52" s="1"/>
  <c r="EX526" i="52" s="1"/>
  <c r="CA525" i="52"/>
  <c r="DG525" i="52" s="1"/>
  <c r="BW525" i="52"/>
  <c r="DA525" i="52" s="1"/>
  <c r="DX525" i="52" s="1"/>
  <c r="BS525" i="52"/>
  <c r="CQ525" i="52" s="1"/>
  <c r="EX525" i="52" s="1"/>
  <c r="CA524" i="52"/>
  <c r="DG524" i="52" s="1"/>
  <c r="BW524" i="52"/>
  <c r="DA524" i="52" s="1"/>
  <c r="BS524" i="52"/>
  <c r="CQ524" i="52" s="1"/>
  <c r="EX524" i="52" s="1"/>
  <c r="CA523" i="52"/>
  <c r="DG523" i="52" s="1"/>
  <c r="BW523" i="52"/>
  <c r="DA523" i="52" s="1"/>
  <c r="BS523" i="52"/>
  <c r="CQ523" i="52" s="1"/>
  <c r="CA522" i="52"/>
  <c r="DG522" i="52" s="1"/>
  <c r="BW522" i="52"/>
  <c r="DA522" i="52" s="1"/>
  <c r="DX522" i="52" s="1"/>
  <c r="BS522" i="52"/>
  <c r="CQ522" i="52" s="1"/>
  <c r="CA521" i="52"/>
  <c r="DG521" i="52" s="1"/>
  <c r="BW521" i="52"/>
  <c r="DA521" i="52" s="1"/>
  <c r="DX521" i="52" s="1"/>
  <c r="BS521" i="52"/>
  <c r="CQ521" i="52" s="1"/>
  <c r="EX521" i="52" s="1"/>
  <c r="CA520" i="52"/>
  <c r="DG520" i="52" s="1"/>
  <c r="BW520" i="52"/>
  <c r="DA520" i="52" s="1"/>
  <c r="BS520" i="52"/>
  <c r="CQ520" i="52" s="1"/>
  <c r="EX520" i="52" s="1"/>
  <c r="CA519" i="52"/>
  <c r="DG519" i="52" s="1"/>
  <c r="BW519" i="52"/>
  <c r="DA519" i="52" s="1"/>
  <c r="DX519" i="52" s="1"/>
  <c r="BS519" i="52"/>
  <c r="CQ519" i="52" s="1"/>
  <c r="EX519" i="52" s="1"/>
  <c r="BP414" i="52"/>
  <c r="CH414" i="52" s="1"/>
  <c r="CK414" i="52" s="1"/>
  <c r="FC414" i="52" s="1"/>
  <c r="BQ413" i="52"/>
  <c r="CM413" i="52" s="1"/>
  <c r="FD413" i="52" s="1"/>
  <c r="BU413" i="52"/>
  <c r="CL413" i="52" s="1"/>
  <c r="BY413" i="52"/>
  <c r="DH413" i="52" s="1"/>
  <c r="DS413" i="52" s="1"/>
  <c r="BP410" i="52"/>
  <c r="CH410" i="52" s="1"/>
  <c r="CK410" i="52" s="1"/>
  <c r="BQ409" i="52"/>
  <c r="CM409" i="52" s="1"/>
  <c r="BU409" i="52"/>
  <c r="CL409" i="52" s="1"/>
  <c r="BY409" i="52"/>
  <c r="DH409" i="52" s="1"/>
  <c r="DS409" i="52" s="1"/>
  <c r="BP406" i="52"/>
  <c r="CH406" i="52" s="1"/>
  <c r="CK406" i="52" s="1"/>
  <c r="FC406" i="52" s="1"/>
  <c r="BQ405" i="52"/>
  <c r="CM405" i="52" s="1"/>
  <c r="BU405" i="52"/>
  <c r="CL405" i="52" s="1"/>
  <c r="BY405" i="52"/>
  <c r="DH405" i="52" s="1"/>
  <c r="DS405" i="52" s="1"/>
  <c r="CK405" i="52"/>
  <c r="BP402" i="52"/>
  <c r="CH402" i="52" s="1"/>
  <c r="CK402" i="52" s="1"/>
  <c r="BQ401" i="52"/>
  <c r="CM401" i="52" s="1"/>
  <c r="BU401" i="52"/>
  <c r="CL401" i="52" s="1"/>
  <c r="FF401" i="52" s="1"/>
  <c r="BY401" i="52"/>
  <c r="DH401" i="52" s="1"/>
  <c r="DS401" i="52" s="1"/>
  <c r="BP398" i="52"/>
  <c r="CH398" i="52" s="1"/>
  <c r="CK398" i="52" s="1"/>
  <c r="BQ397" i="52"/>
  <c r="CM397" i="52" s="1"/>
  <c r="FD397" i="52" s="1"/>
  <c r="BU397" i="52"/>
  <c r="CL397" i="52" s="1"/>
  <c r="CI397" i="52" s="1"/>
  <c r="BY397" i="52"/>
  <c r="DH397" i="52" s="1"/>
  <c r="DS397" i="52" s="1"/>
  <c r="BP394" i="52"/>
  <c r="CH394" i="52" s="1"/>
  <c r="CK394" i="52" s="1"/>
  <c r="BR393" i="52"/>
  <c r="CS393" i="52" s="1"/>
  <c r="BV393" i="52"/>
  <c r="CZ393" i="52" s="1"/>
  <c r="BZ393" i="52"/>
  <c r="DI393" i="52" s="1"/>
  <c r="CN393" i="52"/>
  <c r="FE393" i="52" s="1"/>
  <c r="BP392" i="52"/>
  <c r="CH392" i="52" s="1"/>
  <c r="CK392" i="52" s="1"/>
  <c r="BR391" i="52"/>
  <c r="CS391" i="52" s="1"/>
  <c r="BV391" i="52"/>
  <c r="CZ391" i="52" s="1"/>
  <c r="DC391" i="52" s="1"/>
  <c r="BZ391" i="52"/>
  <c r="DI391" i="52" s="1"/>
  <c r="DT391" i="52"/>
  <c r="CN391" i="52"/>
  <c r="FE391" i="52" s="1"/>
  <c r="BP390" i="52"/>
  <c r="CH390" i="52" s="1"/>
  <c r="BR389" i="52"/>
  <c r="CS389" i="52" s="1"/>
  <c r="BV389" i="52"/>
  <c r="CZ389" i="52" s="1"/>
  <c r="DW389" i="52" s="1"/>
  <c r="BZ389" i="52"/>
  <c r="DI389" i="52" s="1"/>
  <c r="DT389" i="52" s="1"/>
  <c r="BP388" i="52"/>
  <c r="CH388" i="52" s="1"/>
  <c r="BR387" i="52"/>
  <c r="CS387" i="52" s="1"/>
  <c r="BV387" i="52"/>
  <c r="CZ387" i="52" s="1"/>
  <c r="BZ387" i="52"/>
  <c r="DI387" i="52" s="1"/>
  <c r="DT387" i="52" s="1"/>
  <c r="CN387" i="52"/>
  <c r="FE387" i="52" s="1"/>
  <c r="BP386" i="52"/>
  <c r="CH386" i="52" s="1"/>
  <c r="CK386" i="52" s="1"/>
  <c r="BR385" i="52"/>
  <c r="CS385" i="52" s="1"/>
  <c r="BV385" i="52"/>
  <c r="CZ385" i="52" s="1"/>
  <c r="BZ385" i="52"/>
  <c r="DI385" i="52" s="1"/>
  <c r="CN385" i="52"/>
  <c r="FE385" i="52" s="1"/>
  <c r="BP384" i="52"/>
  <c r="CH384" i="52" s="1"/>
  <c r="CK384" i="52" s="1"/>
  <c r="BR383" i="52"/>
  <c r="CS383" i="52" s="1"/>
  <c r="BV383" i="52"/>
  <c r="CZ383" i="52" s="1"/>
  <c r="BZ383" i="52"/>
  <c r="DI383" i="52" s="1"/>
  <c r="DT383" i="52" s="1"/>
  <c r="BP382" i="52"/>
  <c r="CH382" i="52" s="1"/>
  <c r="BR381" i="52"/>
  <c r="CS381" i="52" s="1"/>
  <c r="EY381" i="52" s="1"/>
  <c r="BV381" i="52"/>
  <c r="CZ381" i="52" s="1"/>
  <c r="BZ381" i="52"/>
  <c r="DI381" i="52" s="1"/>
  <c r="CN381" i="52"/>
  <c r="FE381" i="52" s="1"/>
  <c r="BP380" i="52"/>
  <c r="CH380" i="52" s="1"/>
  <c r="BR379" i="52"/>
  <c r="CS379" i="52" s="1"/>
  <c r="BV379" i="52"/>
  <c r="CZ379" i="52" s="1"/>
  <c r="DC379" i="52" s="1"/>
  <c r="BZ379" i="52"/>
  <c r="DI379" i="52" s="1"/>
  <c r="DT379" i="52" s="1"/>
  <c r="CN379" i="52"/>
  <c r="FE379" i="52" s="1"/>
  <c r="BP378" i="52"/>
  <c r="CH378" i="52" s="1"/>
  <c r="CK378" i="52" s="1"/>
  <c r="BR377" i="52"/>
  <c r="CS377" i="52" s="1"/>
  <c r="BV377" i="52"/>
  <c r="CZ377" i="52" s="1"/>
  <c r="BZ377" i="52"/>
  <c r="DI377" i="52" s="1"/>
  <c r="DT377" i="52" s="1"/>
  <c r="CN377" i="52"/>
  <c r="FE377" i="52" s="1"/>
  <c r="BP376" i="52"/>
  <c r="CH376" i="52" s="1"/>
  <c r="CK376" i="52" s="1"/>
  <c r="FC376" i="52" s="1"/>
  <c r="BR375" i="52"/>
  <c r="CS375" i="52" s="1"/>
  <c r="EY375" i="52" s="1"/>
  <c r="BV375" i="52"/>
  <c r="CZ375" i="52" s="1"/>
  <c r="DW375" i="52" s="1"/>
  <c r="BZ375" i="52"/>
  <c r="DI375" i="52" s="1"/>
  <c r="DT375" i="52" s="1"/>
  <c r="CN375" i="52"/>
  <c r="FE375" i="52" s="1"/>
  <c r="BP374" i="52"/>
  <c r="CH374" i="52" s="1"/>
  <c r="BR373" i="52"/>
  <c r="CS373" i="52" s="1"/>
  <c r="BV373" i="52"/>
  <c r="CZ373" i="52"/>
  <c r="BZ373" i="52"/>
  <c r="DI373" i="52" s="1"/>
  <c r="DT373" i="52" s="1"/>
  <c r="CN373" i="52"/>
  <c r="FE373" i="52" s="1"/>
  <c r="BP372" i="52"/>
  <c r="CH372" i="52" s="1"/>
  <c r="CK372" i="52" s="1"/>
  <c r="BR371" i="52"/>
  <c r="CS371" i="52" s="1"/>
  <c r="CW371" i="52" s="1"/>
  <c r="BV371" i="52"/>
  <c r="CZ371" i="52" s="1"/>
  <c r="BZ371" i="52"/>
  <c r="DI371" i="52" s="1"/>
  <c r="DT371" i="52" s="1"/>
  <c r="CN371" i="52"/>
  <c r="FE371" i="52" s="1"/>
  <c r="BP370" i="52"/>
  <c r="CH370" i="52" s="1"/>
  <c r="CK370" i="52" s="1"/>
  <c r="BR369" i="52"/>
  <c r="CS369" i="52" s="1"/>
  <c r="EY369" i="52" s="1"/>
  <c r="BV369" i="52"/>
  <c r="CZ369" i="52" s="1"/>
  <c r="DW369" i="52" s="1"/>
  <c r="BZ369" i="52"/>
  <c r="DI369" i="52" s="1"/>
  <c r="DT369" i="52" s="1"/>
  <c r="CN369" i="52"/>
  <c r="FE369" i="52" s="1"/>
  <c r="BP368" i="52"/>
  <c r="CH368" i="52" s="1"/>
  <c r="BR367" i="52"/>
  <c r="CS367" i="52" s="1"/>
  <c r="EY367" i="52" s="1"/>
  <c r="BV367" i="52"/>
  <c r="CZ367" i="52" s="1"/>
  <c r="BZ367" i="52"/>
  <c r="DI367" i="52" s="1"/>
  <c r="DT367" i="52" s="1"/>
  <c r="CN367" i="52"/>
  <c r="FE367" i="52" s="1"/>
  <c r="BP366" i="52"/>
  <c r="CH366" i="52" s="1"/>
  <c r="BR365" i="52"/>
  <c r="CS365" i="52" s="1"/>
  <c r="EY365" i="52" s="1"/>
  <c r="BV365" i="52"/>
  <c r="CZ365" i="52" s="1"/>
  <c r="BZ365" i="52"/>
  <c r="DI365" i="52" s="1"/>
  <c r="DT365" i="52" s="1"/>
  <c r="CN365" i="52"/>
  <c r="FE365" i="52" s="1"/>
  <c r="BP364" i="52"/>
  <c r="CH364" i="52" s="1"/>
  <c r="CK364" i="52" s="1"/>
  <c r="BR363" i="52"/>
  <c r="CS363" i="52" s="1"/>
  <c r="BV363" i="52"/>
  <c r="CZ363" i="52" s="1"/>
  <c r="BZ363" i="52"/>
  <c r="DI363" i="52" s="1"/>
  <c r="DT363" i="52" s="1"/>
  <c r="CN363" i="52"/>
  <c r="FE363" i="52" s="1"/>
  <c r="BP362" i="52"/>
  <c r="CH362" i="52" s="1"/>
  <c r="CK362" i="52" s="1"/>
  <c r="FC362" i="52" s="1"/>
  <c r="BR361" i="52"/>
  <c r="CS361" i="52" s="1"/>
  <c r="EY361" i="52" s="1"/>
  <c r="BV361" i="52"/>
  <c r="CZ361" i="52" s="1"/>
  <c r="DC361" i="52" s="1"/>
  <c r="FO361" i="52" s="1"/>
  <c r="BZ361" i="52"/>
  <c r="DI361" i="52" s="1"/>
  <c r="DT361" i="52" s="1"/>
  <c r="CN361" i="52"/>
  <c r="FE361" i="52" s="1"/>
  <c r="BP360" i="52"/>
  <c r="CH360" i="52" s="1"/>
  <c r="CK360" i="52" s="1"/>
  <c r="FC360" i="52" s="1"/>
  <c r="BR359" i="52"/>
  <c r="CS359" i="52" s="1"/>
  <c r="BV359" i="52"/>
  <c r="CZ359" i="52" s="1"/>
  <c r="DW359" i="52" s="1"/>
  <c r="BZ359" i="52"/>
  <c r="DI359" i="52" s="1"/>
  <c r="DT359" i="52" s="1"/>
  <c r="CN359" i="52"/>
  <c r="FE359" i="52" s="1"/>
  <c r="BP358" i="52"/>
  <c r="CH358" i="52" s="1"/>
  <c r="BR357" i="52"/>
  <c r="CS357" i="52" s="1"/>
  <c r="BV357" i="52"/>
  <c r="CZ357" i="52" s="1"/>
  <c r="BZ357" i="52"/>
  <c r="DI357" i="52" s="1"/>
  <c r="DT357" i="52" s="1"/>
  <c r="CN357" i="52"/>
  <c r="FE357" i="52" s="1"/>
  <c r="BQ356" i="52"/>
  <c r="CM356" i="52" s="1"/>
  <c r="DM356" i="52" s="1"/>
  <c r="BW356" i="52"/>
  <c r="DA356" i="52" s="1"/>
  <c r="BS356" i="52"/>
  <c r="CQ356" i="52" s="1"/>
  <c r="EX356" i="52" s="1"/>
  <c r="BX356" i="52"/>
  <c r="DE356" i="52" s="1"/>
  <c r="FQ356" i="52" s="1"/>
  <c r="BQ352" i="52"/>
  <c r="CM352" i="52" s="1"/>
  <c r="BW352" i="52"/>
  <c r="DA352" i="52" s="1"/>
  <c r="DX352" i="52" s="1"/>
  <c r="BS352" i="52"/>
  <c r="CQ352" i="52" s="1"/>
  <c r="BX352" i="52"/>
  <c r="DE352" i="52" s="1"/>
  <c r="FQ352" i="52" s="1"/>
  <c r="BQ348" i="52"/>
  <c r="CM348" i="52" s="1"/>
  <c r="BW348" i="52"/>
  <c r="DA348" i="52" s="1"/>
  <c r="DX348" i="52" s="1"/>
  <c r="BS348" i="52"/>
  <c r="CQ348" i="52" s="1"/>
  <c r="EX348" i="52" s="1"/>
  <c r="BX348" i="52"/>
  <c r="DE348" i="52" s="1"/>
  <c r="FQ348" i="52" s="1"/>
  <c r="BQ344" i="52"/>
  <c r="CM344" i="52" s="1"/>
  <c r="FD344" i="52" s="1"/>
  <c r="BW344" i="52"/>
  <c r="DA344" i="52" s="1"/>
  <c r="BS344" i="52"/>
  <c r="CQ344" i="52" s="1"/>
  <c r="BX344" i="52"/>
  <c r="DE344" i="52" s="1"/>
  <c r="FQ344" i="52" s="1"/>
  <c r="BQ340" i="52"/>
  <c r="CM340" i="52" s="1"/>
  <c r="BW340" i="52"/>
  <c r="DA340" i="52" s="1"/>
  <c r="DX340" i="52" s="1"/>
  <c r="BS340" i="52"/>
  <c r="CQ340" i="52" s="1"/>
  <c r="EX340" i="52" s="1"/>
  <c r="BX340" i="52"/>
  <c r="DE340" i="52" s="1"/>
  <c r="FQ340" i="52" s="1"/>
  <c r="BQ336" i="52"/>
  <c r="CM336" i="52" s="1"/>
  <c r="BW336" i="52"/>
  <c r="DA336" i="52" s="1"/>
  <c r="DX336" i="52" s="1"/>
  <c r="BS336" i="52"/>
  <c r="CQ336" i="52" s="1"/>
  <c r="BX336" i="52"/>
  <c r="DE336" i="52" s="1"/>
  <c r="FQ336" i="52" s="1"/>
  <c r="BW332" i="52"/>
  <c r="DA332" i="52" s="1"/>
  <c r="BQ328" i="52"/>
  <c r="CM328" i="52" s="1"/>
  <c r="BW328" i="52"/>
  <c r="DA328" i="52" s="1"/>
  <c r="BS328" i="52"/>
  <c r="CQ328" i="52" s="1"/>
  <c r="EX328" i="52" s="1"/>
  <c r="BX328" i="52"/>
  <c r="DE328" i="52" s="1"/>
  <c r="FQ328" i="52" s="1"/>
  <c r="BQ324" i="52"/>
  <c r="CM324" i="52" s="1"/>
  <c r="FD324" i="52" s="1"/>
  <c r="BW324" i="52"/>
  <c r="DA324" i="52" s="1"/>
  <c r="BS324" i="52"/>
  <c r="CQ324" i="52" s="1"/>
  <c r="EX324" i="52" s="1"/>
  <c r="BX324" i="52"/>
  <c r="DE324" i="52" s="1"/>
  <c r="FQ324" i="52" s="1"/>
  <c r="BX414" i="52"/>
  <c r="DE414" i="52" s="1"/>
  <c r="FQ414" i="52" s="1"/>
  <c r="BT414" i="52"/>
  <c r="CR414" i="52" s="1"/>
  <c r="BX413" i="52"/>
  <c r="DE413" i="52" s="1"/>
  <c r="FQ413" i="52" s="1"/>
  <c r="BT413" i="52"/>
  <c r="CR413" i="52" s="1"/>
  <c r="BX412" i="52"/>
  <c r="DE412" i="52" s="1"/>
  <c r="FQ412" i="52" s="1"/>
  <c r="BT412" i="52"/>
  <c r="CR412" i="52" s="1"/>
  <c r="BX411" i="52"/>
  <c r="DE411" i="52" s="1"/>
  <c r="FQ411" i="52" s="1"/>
  <c r="BT411" i="52"/>
  <c r="CR411" i="52" s="1"/>
  <c r="BX410" i="52"/>
  <c r="DE410" i="52" s="1"/>
  <c r="FQ410" i="52" s="1"/>
  <c r="BT410" i="52"/>
  <c r="CR410" i="52" s="1"/>
  <c r="EZ410" i="52" s="1"/>
  <c r="BX409" i="52"/>
  <c r="DE409" i="52" s="1"/>
  <c r="FQ409" i="52" s="1"/>
  <c r="BT409" i="52"/>
  <c r="CR409" i="52" s="1"/>
  <c r="BX408" i="52"/>
  <c r="DE408" i="52" s="1"/>
  <c r="FQ408" i="52" s="1"/>
  <c r="BT408" i="52"/>
  <c r="CR408" i="52" s="1"/>
  <c r="BX407" i="52"/>
  <c r="DE407" i="52" s="1"/>
  <c r="FQ407" i="52" s="1"/>
  <c r="BT407" i="52"/>
  <c r="CR407" i="52" s="1"/>
  <c r="EZ407" i="52" s="1"/>
  <c r="BX406" i="52"/>
  <c r="DE406" i="52" s="1"/>
  <c r="FQ406" i="52" s="1"/>
  <c r="BT406" i="52"/>
  <c r="CR406" i="52" s="1"/>
  <c r="BX405" i="52"/>
  <c r="DE405" i="52" s="1"/>
  <c r="FQ405" i="52" s="1"/>
  <c r="BT405" i="52"/>
  <c r="CR405" i="52" s="1"/>
  <c r="BX404" i="52"/>
  <c r="DE404" i="52" s="1"/>
  <c r="FQ404" i="52" s="1"/>
  <c r="BT404" i="52"/>
  <c r="CR404" i="52"/>
  <c r="BX403" i="52"/>
  <c r="DE403" i="52" s="1"/>
  <c r="FQ403" i="52" s="1"/>
  <c r="BT403" i="52"/>
  <c r="CR403" i="52" s="1"/>
  <c r="EZ403" i="52" s="1"/>
  <c r="BX402" i="52"/>
  <c r="DE402" i="52" s="1"/>
  <c r="FQ402" i="52" s="1"/>
  <c r="BT402" i="52"/>
  <c r="CR402" i="52" s="1"/>
  <c r="EZ402" i="52" s="1"/>
  <c r="BX401" i="52"/>
  <c r="DE401" i="52" s="1"/>
  <c r="FQ401" i="52" s="1"/>
  <c r="BT401" i="52"/>
  <c r="CR401" i="52" s="1"/>
  <c r="EZ401" i="52" s="1"/>
  <c r="BX400" i="52"/>
  <c r="DE400" i="52" s="1"/>
  <c r="FQ400" i="52" s="1"/>
  <c r="BT400" i="52"/>
  <c r="CR400" i="52" s="1"/>
  <c r="EZ400" i="52" s="1"/>
  <c r="BX399" i="52"/>
  <c r="DE399" i="52" s="1"/>
  <c r="FQ399" i="52" s="1"/>
  <c r="BT399" i="52"/>
  <c r="CR399" i="52" s="1"/>
  <c r="BX398" i="52"/>
  <c r="DE398" i="52" s="1"/>
  <c r="FQ398" i="52" s="1"/>
  <c r="BT398" i="52"/>
  <c r="CR398" i="52" s="1"/>
  <c r="EZ398" i="52" s="1"/>
  <c r="BX397" i="52"/>
  <c r="DE397" i="52" s="1"/>
  <c r="FQ397" i="52" s="1"/>
  <c r="BT397" i="52"/>
  <c r="CR397" i="52" s="1"/>
  <c r="BX396" i="52"/>
  <c r="DE396" i="52" s="1"/>
  <c r="FQ396" i="52" s="1"/>
  <c r="BT396" i="52"/>
  <c r="CR396" i="52" s="1"/>
  <c r="EZ396" i="52" s="1"/>
  <c r="BX395" i="52"/>
  <c r="DE395" i="52" s="1"/>
  <c r="FQ395" i="52" s="1"/>
  <c r="BT395" i="52"/>
  <c r="CR395" i="52" s="1"/>
  <c r="EZ395" i="52" s="1"/>
  <c r="BX394" i="52"/>
  <c r="DE394" i="52" s="1"/>
  <c r="FQ394" i="52" s="1"/>
  <c r="BT394" i="52"/>
  <c r="CR394" i="52" s="1"/>
  <c r="BX393" i="52"/>
  <c r="DE393" i="52" s="1"/>
  <c r="FQ393" i="52" s="1"/>
  <c r="BT393" i="52"/>
  <c r="CR393" i="52" s="1"/>
  <c r="EZ393" i="52" s="1"/>
  <c r="BX392" i="52"/>
  <c r="DE392" i="52" s="1"/>
  <c r="FQ392" i="52" s="1"/>
  <c r="BT392" i="52"/>
  <c r="CR392" i="52" s="1"/>
  <c r="BX391" i="52"/>
  <c r="DE391" i="52" s="1"/>
  <c r="FQ391" i="52" s="1"/>
  <c r="BT391" i="52"/>
  <c r="CR391" i="52" s="1"/>
  <c r="BX390" i="52"/>
  <c r="DE390" i="52" s="1"/>
  <c r="FQ390" i="52" s="1"/>
  <c r="BT390" i="52"/>
  <c r="CR390" i="52" s="1"/>
  <c r="EZ390" i="52" s="1"/>
  <c r="BX389" i="52"/>
  <c r="DE389" i="52" s="1"/>
  <c r="FQ389" i="52" s="1"/>
  <c r="BT389" i="52"/>
  <c r="CR389" i="52" s="1"/>
  <c r="EZ389" i="52" s="1"/>
  <c r="BX388" i="52"/>
  <c r="DE388" i="52" s="1"/>
  <c r="FQ388" i="52" s="1"/>
  <c r="BT388" i="52"/>
  <c r="CR388" i="52" s="1"/>
  <c r="EZ388" i="52" s="1"/>
  <c r="BX387" i="52"/>
  <c r="DE387" i="52" s="1"/>
  <c r="FQ387" i="52" s="1"/>
  <c r="BT387" i="52"/>
  <c r="CR387" i="52" s="1"/>
  <c r="BX386" i="52"/>
  <c r="DE386" i="52" s="1"/>
  <c r="FQ386" i="52" s="1"/>
  <c r="BT386" i="52"/>
  <c r="CR386" i="52"/>
  <c r="BX385" i="52"/>
  <c r="DE385" i="52" s="1"/>
  <c r="FQ385" i="52" s="1"/>
  <c r="BT385" i="52"/>
  <c r="CR385" i="52" s="1"/>
  <c r="BX384" i="52"/>
  <c r="DE384" i="52" s="1"/>
  <c r="FQ384" i="52" s="1"/>
  <c r="BT384" i="52"/>
  <c r="CR384" i="52" s="1"/>
  <c r="BX383" i="52"/>
  <c r="DE383" i="52" s="1"/>
  <c r="FQ383" i="52" s="1"/>
  <c r="BT383" i="52"/>
  <c r="CR383" i="52" s="1"/>
  <c r="EZ383" i="52" s="1"/>
  <c r="BX382" i="52"/>
  <c r="DE382" i="52" s="1"/>
  <c r="FQ382" i="52" s="1"/>
  <c r="BT382" i="52"/>
  <c r="CR382" i="52" s="1"/>
  <c r="EZ382" i="52" s="1"/>
  <c r="BX381" i="52"/>
  <c r="DE381" i="52" s="1"/>
  <c r="FQ381" i="52" s="1"/>
  <c r="BT381" i="52"/>
  <c r="CR381" i="52" s="1"/>
  <c r="BX380" i="52"/>
  <c r="DE380" i="52" s="1"/>
  <c r="FQ380" i="52" s="1"/>
  <c r="BT380" i="52"/>
  <c r="CR380" i="52" s="1"/>
  <c r="EZ380" i="52" s="1"/>
  <c r="BX379" i="52"/>
  <c r="DE379" i="52" s="1"/>
  <c r="FQ379" i="52" s="1"/>
  <c r="BT379" i="52"/>
  <c r="CR379" i="52" s="1"/>
  <c r="BX378" i="52"/>
  <c r="DE378" i="52" s="1"/>
  <c r="FQ378" i="52" s="1"/>
  <c r="BT378" i="52"/>
  <c r="CR378" i="52" s="1"/>
  <c r="BX377" i="52"/>
  <c r="DE377" i="52" s="1"/>
  <c r="FQ377" i="52" s="1"/>
  <c r="BT377" i="52"/>
  <c r="CR377" i="52" s="1"/>
  <c r="EZ377" i="52" s="1"/>
  <c r="BX376" i="52"/>
  <c r="DE376" i="52" s="1"/>
  <c r="FQ376" i="52" s="1"/>
  <c r="BT376" i="52"/>
  <c r="CR376" i="52" s="1"/>
  <c r="BX375" i="52"/>
  <c r="DE375" i="52" s="1"/>
  <c r="FQ375" i="52" s="1"/>
  <c r="BT375" i="52"/>
  <c r="CR375" i="52" s="1"/>
  <c r="EZ375" i="52" s="1"/>
  <c r="BX374" i="52"/>
  <c r="DE374" i="52" s="1"/>
  <c r="FQ374" i="52" s="1"/>
  <c r="BT374" i="52"/>
  <c r="CR374" i="52" s="1"/>
  <c r="BX373" i="52"/>
  <c r="DE373" i="52" s="1"/>
  <c r="FQ373" i="52" s="1"/>
  <c r="BT373" i="52"/>
  <c r="CR373" i="52" s="1"/>
  <c r="BX372" i="52"/>
  <c r="DE372" i="52" s="1"/>
  <c r="FQ372" i="52" s="1"/>
  <c r="BT372" i="52"/>
  <c r="CR372" i="52" s="1"/>
  <c r="BX371" i="52"/>
  <c r="DE371" i="52" s="1"/>
  <c r="FQ371" i="52" s="1"/>
  <c r="BT371" i="52"/>
  <c r="CR371" i="52" s="1"/>
  <c r="BX370" i="52"/>
  <c r="DE370" i="52" s="1"/>
  <c r="FQ370" i="52" s="1"/>
  <c r="BT370" i="52"/>
  <c r="CR370" i="52" s="1"/>
  <c r="BX369" i="52"/>
  <c r="DE369" i="52" s="1"/>
  <c r="FQ369" i="52" s="1"/>
  <c r="BT369" i="52"/>
  <c r="CR369" i="52" s="1"/>
  <c r="BX368" i="52"/>
  <c r="DE368" i="52" s="1"/>
  <c r="FQ368" i="52" s="1"/>
  <c r="BT368" i="52"/>
  <c r="CR368" i="52" s="1"/>
  <c r="EZ368" i="52" s="1"/>
  <c r="BX367" i="52"/>
  <c r="DE367" i="52" s="1"/>
  <c r="FQ367" i="52" s="1"/>
  <c r="BT367" i="52"/>
  <c r="CR367" i="52" s="1"/>
  <c r="BX366" i="52"/>
  <c r="DE366" i="52" s="1"/>
  <c r="FQ366" i="52" s="1"/>
  <c r="BT366" i="52"/>
  <c r="CR366" i="52" s="1"/>
  <c r="EZ366" i="52" s="1"/>
  <c r="BX365" i="52"/>
  <c r="DE365" i="52" s="1"/>
  <c r="FQ365" i="52" s="1"/>
  <c r="BT365" i="52"/>
  <c r="CR365" i="52" s="1"/>
  <c r="BX364" i="52"/>
  <c r="DE364" i="52" s="1"/>
  <c r="FQ364" i="52" s="1"/>
  <c r="BT364" i="52"/>
  <c r="CR364" i="52" s="1"/>
  <c r="EZ364" i="52" s="1"/>
  <c r="BX363" i="52"/>
  <c r="DE363" i="52" s="1"/>
  <c r="FQ363" i="52" s="1"/>
  <c r="BT363" i="52"/>
  <c r="CR363" i="52" s="1"/>
  <c r="BX362" i="52"/>
  <c r="DE362" i="52" s="1"/>
  <c r="FQ362" i="52" s="1"/>
  <c r="BT362" i="52"/>
  <c r="CR362" i="52" s="1"/>
  <c r="EZ362" i="52" s="1"/>
  <c r="BX361" i="52"/>
  <c r="DE361" i="52" s="1"/>
  <c r="FQ361" i="52" s="1"/>
  <c r="BT361" i="52"/>
  <c r="CR361" i="52" s="1"/>
  <c r="BX360" i="52"/>
  <c r="DE360" i="52" s="1"/>
  <c r="FQ360" i="52" s="1"/>
  <c r="BT360" i="52"/>
  <c r="CR360" i="52" s="1"/>
  <c r="EZ360" i="52" s="1"/>
  <c r="BX359" i="52"/>
  <c r="DE359" i="52" s="1"/>
  <c r="FQ359" i="52" s="1"/>
  <c r="BT359" i="52"/>
  <c r="CR359" i="52" s="1"/>
  <c r="EZ359" i="52" s="1"/>
  <c r="BX358" i="52"/>
  <c r="DE358" i="52" s="1"/>
  <c r="FQ358" i="52" s="1"/>
  <c r="BT358" i="52"/>
  <c r="CR358" i="52" s="1"/>
  <c r="EZ358" i="52" s="1"/>
  <c r="BX357" i="52"/>
  <c r="DE357" i="52" s="1"/>
  <c r="FQ357" i="52" s="1"/>
  <c r="BT357" i="52"/>
  <c r="CR357" i="52" s="1"/>
  <c r="CA356" i="52"/>
  <c r="DG356" i="52" s="1"/>
  <c r="BU356" i="52"/>
  <c r="CL356" i="52" s="1"/>
  <c r="FF356" i="52" s="1"/>
  <c r="BR356" i="52"/>
  <c r="CS356" i="52" s="1"/>
  <c r="BV356" i="52"/>
  <c r="CZ356" i="52" s="1"/>
  <c r="DW356" i="52" s="1"/>
  <c r="BZ356" i="52"/>
  <c r="DI356" i="52" s="1"/>
  <c r="DT356" i="52" s="1"/>
  <c r="CN355" i="52"/>
  <c r="FE355" i="52" s="1"/>
  <c r="BY355" i="52"/>
  <c r="DH355" i="52" s="1"/>
  <c r="DS355" i="52" s="1"/>
  <c r="BT355" i="52"/>
  <c r="CR355" i="52" s="1"/>
  <c r="BX354" i="52"/>
  <c r="DE354" i="52" s="1"/>
  <c r="FQ354" i="52" s="1"/>
  <c r="CA352" i="52"/>
  <c r="DG352" i="52" s="1"/>
  <c r="DR352" i="52" s="1"/>
  <c r="BU352" i="52"/>
  <c r="CL352" i="52" s="1"/>
  <c r="FF352" i="52" s="1"/>
  <c r="BR352" i="52"/>
  <c r="CS352" i="52" s="1"/>
  <c r="BV352" i="52"/>
  <c r="CZ352" i="52" s="1"/>
  <c r="BZ352" i="52"/>
  <c r="DI352" i="52" s="1"/>
  <c r="DT352" i="52" s="1"/>
  <c r="CN351" i="52"/>
  <c r="FE351" i="52" s="1"/>
  <c r="BY351" i="52"/>
  <c r="DH351" i="52" s="1"/>
  <c r="DS351" i="52" s="1"/>
  <c r="BT351" i="52"/>
  <c r="CR351" i="52" s="1"/>
  <c r="CX351" i="52" s="1"/>
  <c r="EW351" i="52" s="1"/>
  <c r="BX350" i="52"/>
  <c r="DE350" i="52" s="1"/>
  <c r="FQ350" i="52" s="1"/>
  <c r="CA348" i="52"/>
  <c r="DG348" i="52" s="1"/>
  <c r="BU348" i="52"/>
  <c r="CL348" i="52" s="1"/>
  <c r="FF348" i="52" s="1"/>
  <c r="BR348" i="52"/>
  <c r="CS348" i="52" s="1"/>
  <c r="CW348" i="52" s="1"/>
  <c r="BV348" i="52"/>
  <c r="CZ348" i="52" s="1"/>
  <c r="BZ348" i="52"/>
  <c r="DI348" i="52" s="1"/>
  <c r="DT348" i="52" s="1"/>
  <c r="BY347" i="52"/>
  <c r="DH347" i="52" s="1"/>
  <c r="DS347" i="52" s="1"/>
  <c r="BT347" i="52"/>
  <c r="CR347" i="52" s="1"/>
  <c r="EZ347" i="52" s="1"/>
  <c r="BX346" i="52"/>
  <c r="DE346" i="52" s="1"/>
  <c r="FQ346" i="52" s="1"/>
  <c r="CA344" i="52"/>
  <c r="DG344" i="52" s="1"/>
  <c r="BU344" i="52"/>
  <c r="CL344" i="52" s="1"/>
  <c r="FF344" i="52" s="1"/>
  <c r="BR344" i="52"/>
  <c r="CS344" i="52" s="1"/>
  <c r="BV344" i="52"/>
  <c r="CZ344" i="52" s="1"/>
  <c r="BZ344" i="52"/>
  <c r="DI344" i="52" s="1"/>
  <c r="DT344" i="52" s="1"/>
  <c r="CN343" i="52"/>
  <c r="FE343" i="52" s="1"/>
  <c r="BY343" i="52"/>
  <c r="DH343" i="52" s="1"/>
  <c r="DS343" i="52" s="1"/>
  <c r="BT343" i="52"/>
  <c r="CR343" i="52" s="1"/>
  <c r="BX342" i="52"/>
  <c r="DE342" i="52" s="1"/>
  <c r="FQ342" i="52" s="1"/>
  <c r="CA340" i="52"/>
  <c r="DG340" i="52" s="1"/>
  <c r="BU340" i="52"/>
  <c r="CL340" i="52" s="1"/>
  <c r="BR340" i="52"/>
  <c r="CS340" i="52" s="1"/>
  <c r="BV340" i="52"/>
  <c r="CZ340" i="52" s="1"/>
  <c r="DW340" i="52" s="1"/>
  <c r="BZ340" i="52"/>
  <c r="DI340" i="52" s="1"/>
  <c r="DT340" i="52" s="1"/>
  <c r="BY339" i="52"/>
  <c r="DH339" i="52" s="1"/>
  <c r="DS339" i="52" s="1"/>
  <c r="BT339" i="52"/>
  <c r="CR339" i="52" s="1"/>
  <c r="BX338" i="52"/>
  <c r="DE338" i="52" s="1"/>
  <c r="FQ338" i="52" s="1"/>
  <c r="CA336" i="52"/>
  <c r="DG336" i="52" s="1"/>
  <c r="BU336" i="52"/>
  <c r="CL336" i="52" s="1"/>
  <c r="CI336" i="52" s="1"/>
  <c r="BR336" i="52"/>
  <c r="CS336" i="52" s="1"/>
  <c r="BV336" i="52"/>
  <c r="CZ336" i="52" s="1"/>
  <c r="DW336" i="52" s="1"/>
  <c r="BZ336" i="52"/>
  <c r="DI336" i="52" s="1"/>
  <c r="DT336" i="52" s="1"/>
  <c r="CN335" i="52"/>
  <c r="FE335" i="52" s="1"/>
  <c r="BY335" i="52"/>
  <c r="DH335" i="52" s="1"/>
  <c r="DS335" i="52" s="1"/>
  <c r="BT335" i="52"/>
  <c r="CR335" i="52" s="1"/>
  <c r="BX334" i="52"/>
  <c r="DE334" i="52" s="1"/>
  <c r="FQ334" i="52" s="1"/>
  <c r="BU332" i="52"/>
  <c r="CL332" i="52" s="1"/>
  <c r="BR332" i="52"/>
  <c r="CS332" i="52" s="1"/>
  <c r="BV332" i="52"/>
  <c r="CZ332" i="52" s="1"/>
  <c r="CN331" i="52"/>
  <c r="FE331" i="52" s="1"/>
  <c r="BX330" i="52"/>
  <c r="DE330" i="52" s="1"/>
  <c r="FQ330" i="52" s="1"/>
  <c r="CA328" i="52"/>
  <c r="DG328" i="52" s="1"/>
  <c r="DR328" i="52" s="1"/>
  <c r="BU328" i="52"/>
  <c r="CL328" i="52" s="1"/>
  <c r="CI328" i="52" s="1"/>
  <c r="BR328" i="52"/>
  <c r="CS328" i="52" s="1"/>
  <c r="BV328" i="52"/>
  <c r="CZ328" i="52" s="1"/>
  <c r="DW328" i="52" s="1"/>
  <c r="BZ328" i="52"/>
  <c r="DI328" i="52" s="1"/>
  <c r="DT328" i="52" s="1"/>
  <c r="CN327" i="52"/>
  <c r="FE327" i="52" s="1"/>
  <c r="BY327" i="52"/>
  <c r="DH327" i="52" s="1"/>
  <c r="BT327" i="52"/>
  <c r="CR327" i="52" s="1"/>
  <c r="BX326" i="52"/>
  <c r="DE326" i="52" s="1"/>
  <c r="FQ326" i="52" s="1"/>
  <c r="CA324" i="52"/>
  <c r="DG324" i="52" s="1"/>
  <c r="BU324" i="52"/>
  <c r="CL324" i="52" s="1"/>
  <c r="FF324" i="52" s="1"/>
  <c r="BR324" i="52"/>
  <c r="CS324" i="52" s="1"/>
  <c r="BV324" i="52"/>
  <c r="CZ324" i="52" s="1"/>
  <c r="DW324" i="52" s="1"/>
  <c r="BZ324" i="52"/>
  <c r="DI324" i="52" s="1"/>
  <c r="DT324" i="52" s="1"/>
  <c r="CN323" i="52"/>
  <c r="FE323" i="52" s="1"/>
  <c r="BY323" i="52"/>
  <c r="DH323" i="52" s="1"/>
  <c r="DS323" i="52" s="1"/>
  <c r="BT323" i="52"/>
  <c r="CR323" i="52" s="1"/>
  <c r="EZ323" i="52" s="1"/>
  <c r="BX322" i="52"/>
  <c r="DE322" i="52" s="1"/>
  <c r="FQ322" i="52" s="1"/>
  <c r="BO319" i="52"/>
  <c r="CG319" i="52" s="1"/>
  <c r="BS319" i="52"/>
  <c r="CQ319" i="52" s="1"/>
  <c r="BW319" i="52"/>
  <c r="DA319" i="52" s="1"/>
  <c r="DX319" i="52" s="1"/>
  <c r="CA319" i="52"/>
  <c r="DG319" i="52" s="1"/>
  <c r="DR319" i="52" s="1"/>
  <c r="BP319" i="52"/>
  <c r="BT319" i="52"/>
  <c r="CR319" i="52" s="1"/>
  <c r="BX319" i="52"/>
  <c r="DE319" i="52" s="1"/>
  <c r="FQ319" i="52" s="1"/>
  <c r="BO317" i="52"/>
  <c r="CG317" i="52" s="1"/>
  <c r="BS317" i="52"/>
  <c r="CQ317" i="52" s="1"/>
  <c r="EX317" i="52" s="1"/>
  <c r="BW317" i="52"/>
  <c r="DA317" i="52" s="1"/>
  <c r="DX317" i="52" s="1"/>
  <c r="CA317" i="52"/>
  <c r="DG317" i="52" s="1"/>
  <c r="DR317" i="52" s="1"/>
  <c r="BP317" i="52"/>
  <c r="CH317" i="52" s="1"/>
  <c r="BT317" i="52"/>
  <c r="CR317" i="52" s="1"/>
  <c r="EZ317" i="52" s="1"/>
  <c r="BX317" i="52"/>
  <c r="DE317" i="52" s="1"/>
  <c r="FQ317" i="52" s="1"/>
  <c r="BO315" i="52"/>
  <c r="CG315" i="52" s="1"/>
  <c r="BS315" i="52"/>
  <c r="CQ315" i="52" s="1"/>
  <c r="BW315" i="52"/>
  <c r="DA315" i="52" s="1"/>
  <c r="CA315" i="52"/>
  <c r="DG315" i="52" s="1"/>
  <c r="DR315" i="52" s="1"/>
  <c r="BP315" i="52"/>
  <c r="CH315" i="52" s="1"/>
  <c r="CK315" i="52" s="1"/>
  <c r="FC315" i="52" s="1"/>
  <c r="BT315" i="52"/>
  <c r="CR315" i="52" s="1"/>
  <c r="BX315" i="52"/>
  <c r="DE315" i="52" s="1"/>
  <c r="FQ315" i="52" s="1"/>
  <c r="BO313" i="52"/>
  <c r="CG313" i="52" s="1"/>
  <c r="BS313" i="52"/>
  <c r="CQ313" i="52" s="1"/>
  <c r="BW313" i="52"/>
  <c r="DA313" i="52" s="1"/>
  <c r="CA313" i="52"/>
  <c r="DG313" i="52" s="1"/>
  <c r="DR313" i="52" s="1"/>
  <c r="BP313" i="52"/>
  <c r="BT313" i="52"/>
  <c r="CR313" i="52" s="1"/>
  <c r="CX313" i="52" s="1"/>
  <c r="BX313" i="52"/>
  <c r="DE313" i="52" s="1"/>
  <c r="FQ313" i="52" s="1"/>
  <c r="BO311" i="52"/>
  <c r="CG311" i="52" s="1"/>
  <c r="BS311" i="52"/>
  <c r="CQ311" i="52" s="1"/>
  <c r="BW311" i="52"/>
  <c r="DA311" i="52" s="1"/>
  <c r="DX311" i="52" s="1"/>
  <c r="CA311" i="52"/>
  <c r="DG311" i="52" s="1"/>
  <c r="DR311" i="52" s="1"/>
  <c r="BP311" i="52"/>
  <c r="CH311" i="52" s="1"/>
  <c r="CK311" i="52" s="1"/>
  <c r="FC311" i="52" s="1"/>
  <c r="BT311" i="52"/>
  <c r="CR311" i="52" s="1"/>
  <c r="BX311" i="52"/>
  <c r="DE311" i="52" s="1"/>
  <c r="FQ311" i="52" s="1"/>
  <c r="BO309" i="52"/>
  <c r="CG309" i="52" s="1"/>
  <c r="BS309" i="52"/>
  <c r="CQ309" i="52" s="1"/>
  <c r="BW309" i="52"/>
  <c r="DA309" i="52" s="1"/>
  <c r="DX309" i="52" s="1"/>
  <c r="CA309" i="52"/>
  <c r="DG309" i="52" s="1"/>
  <c r="BP309" i="52"/>
  <c r="CH309" i="52" s="1"/>
  <c r="CK309" i="52" s="1"/>
  <c r="FC309" i="52" s="1"/>
  <c r="BT309" i="52"/>
  <c r="CR309" i="52" s="1"/>
  <c r="BX309" i="52"/>
  <c r="DE309" i="52" s="1"/>
  <c r="FQ309" i="52" s="1"/>
  <c r="BO307" i="52"/>
  <c r="CG307" i="52" s="1"/>
  <c r="BS307" i="52"/>
  <c r="CQ307" i="52" s="1"/>
  <c r="EX307" i="52" s="1"/>
  <c r="BW307" i="52"/>
  <c r="DA307" i="52" s="1"/>
  <c r="CA307" i="52"/>
  <c r="DG307" i="52" s="1"/>
  <c r="BP307" i="52"/>
  <c r="CH307" i="52" s="1"/>
  <c r="CK307" i="52" s="1"/>
  <c r="FC307" i="52" s="1"/>
  <c r="BT307" i="52"/>
  <c r="CR307" i="52" s="1"/>
  <c r="EZ307" i="52" s="1"/>
  <c r="BX307" i="52"/>
  <c r="DE307" i="52" s="1"/>
  <c r="FQ307" i="52" s="1"/>
  <c r="BP305" i="52"/>
  <c r="CH305" i="52" s="1"/>
  <c r="BT305" i="52"/>
  <c r="CR305" i="52" s="1"/>
  <c r="EZ305" i="52" s="1"/>
  <c r="BX305" i="52"/>
  <c r="DE305" i="52"/>
  <c r="FQ305" i="52" s="1"/>
  <c r="BO305" i="52"/>
  <c r="CG305" i="52" s="1"/>
  <c r="BU305" i="52"/>
  <c r="CL305" i="52" s="1"/>
  <c r="FF305" i="52" s="1"/>
  <c r="BZ305" i="52"/>
  <c r="DI305" i="52" s="1"/>
  <c r="DT305" i="52" s="1"/>
  <c r="BQ305" i="52"/>
  <c r="CM305" i="52" s="1"/>
  <c r="BV305" i="52"/>
  <c r="CZ305" i="52" s="1"/>
  <c r="CA305" i="52"/>
  <c r="DG305" i="52" s="1"/>
  <c r="BS305" i="52"/>
  <c r="CQ305" i="52" s="1"/>
  <c r="BY305" i="52"/>
  <c r="DH305" i="52" s="1"/>
  <c r="BP304" i="52"/>
  <c r="CH304" i="52" s="1"/>
  <c r="CK304" i="52" s="1"/>
  <c r="FC304" i="52" s="1"/>
  <c r="BT304" i="52"/>
  <c r="CR304" i="52" s="1"/>
  <c r="BX304" i="52"/>
  <c r="DE304" i="52" s="1"/>
  <c r="FQ304" i="52" s="1"/>
  <c r="BO304" i="52"/>
  <c r="CG304" i="52" s="1"/>
  <c r="BU304" i="52"/>
  <c r="CL304" i="52" s="1"/>
  <c r="BZ304" i="52"/>
  <c r="DI304" i="52" s="1"/>
  <c r="DT304" i="52" s="1"/>
  <c r="BQ304" i="52"/>
  <c r="CM304" i="52" s="1"/>
  <c r="BV304" i="52"/>
  <c r="CZ304" i="52" s="1"/>
  <c r="CA304" i="52"/>
  <c r="DG304" i="52" s="1"/>
  <c r="DJ304" i="52" s="1"/>
  <c r="DK304" i="52" s="1"/>
  <c r="BS304" i="52"/>
  <c r="CQ304" i="52" s="1"/>
  <c r="BY304" i="52"/>
  <c r="DH304" i="52" s="1"/>
  <c r="DS304" i="52" s="1"/>
  <c r="BP303" i="52"/>
  <c r="CH303" i="52" s="1"/>
  <c r="CK303" i="52" s="1"/>
  <c r="FC303" i="52" s="1"/>
  <c r="BT303" i="52"/>
  <c r="CR303" i="52" s="1"/>
  <c r="BX303" i="52"/>
  <c r="DE303" i="52" s="1"/>
  <c r="FQ303" i="52" s="1"/>
  <c r="BO303" i="52"/>
  <c r="CG303" i="52" s="1"/>
  <c r="BU303" i="52"/>
  <c r="CL303" i="52" s="1"/>
  <c r="FF303" i="52" s="1"/>
  <c r="BZ303" i="52"/>
  <c r="DI303" i="52" s="1"/>
  <c r="DT303" i="52" s="1"/>
  <c r="BQ303" i="52"/>
  <c r="CM303" i="52" s="1"/>
  <c r="FD303" i="52" s="1"/>
  <c r="BV303" i="52"/>
  <c r="CZ303" i="52" s="1"/>
  <c r="CA303" i="52"/>
  <c r="DG303" i="52" s="1"/>
  <c r="AB303" i="52" s="1"/>
  <c r="BS303" i="52"/>
  <c r="CQ303" i="52"/>
  <c r="BY303" i="52"/>
  <c r="DH303" i="52" s="1"/>
  <c r="DS303" i="52" s="1"/>
  <c r="BP302" i="52"/>
  <c r="CH302" i="52" s="1"/>
  <c r="CK302" i="52" s="1"/>
  <c r="FC302" i="52" s="1"/>
  <c r="BT302" i="52"/>
  <c r="CR302" i="52" s="1"/>
  <c r="BX302" i="52"/>
  <c r="DE302" i="52" s="1"/>
  <c r="FQ302" i="52" s="1"/>
  <c r="BO302" i="52"/>
  <c r="CG302" i="52" s="1"/>
  <c r="BU302" i="52"/>
  <c r="CL302" i="52" s="1"/>
  <c r="BZ302" i="52"/>
  <c r="DI302" i="52" s="1"/>
  <c r="DT302" i="52" s="1"/>
  <c r="BQ302" i="52"/>
  <c r="CM302" i="52" s="1"/>
  <c r="BV302" i="52"/>
  <c r="CZ302" i="52" s="1"/>
  <c r="CA302" i="52"/>
  <c r="DG302" i="52" s="1"/>
  <c r="BS302" i="52"/>
  <c r="CQ302" i="52" s="1"/>
  <c r="BY302" i="52"/>
  <c r="DH302" i="52" s="1"/>
  <c r="DS302" i="52" s="1"/>
  <c r="BP301" i="52"/>
  <c r="CH301" i="52" s="1"/>
  <c r="BT301" i="52"/>
  <c r="CR301" i="52" s="1"/>
  <c r="EZ301" i="52" s="1"/>
  <c r="BX301" i="52"/>
  <c r="DE301" i="52" s="1"/>
  <c r="FQ301" i="52" s="1"/>
  <c r="BO301" i="52"/>
  <c r="CG301" i="52" s="1"/>
  <c r="BU301" i="52"/>
  <c r="CL301" i="52" s="1"/>
  <c r="FF301" i="52" s="1"/>
  <c r="BZ301" i="52"/>
  <c r="DI301" i="52" s="1"/>
  <c r="DT301" i="52" s="1"/>
  <c r="BQ301" i="52"/>
  <c r="CM301" i="52" s="1"/>
  <c r="BV301" i="52"/>
  <c r="CZ301" i="52" s="1"/>
  <c r="DW301" i="52" s="1"/>
  <c r="CA301" i="52"/>
  <c r="DG301" i="52" s="1"/>
  <c r="BS301" i="52"/>
  <c r="CQ301" i="52" s="1"/>
  <c r="EX301" i="52" s="1"/>
  <c r="BY301" i="52"/>
  <c r="DH301" i="52" s="1"/>
  <c r="DS301" i="52" s="1"/>
  <c r="BP300" i="52"/>
  <c r="BT300" i="52"/>
  <c r="CR300" i="52" s="1"/>
  <c r="EZ300" i="52" s="1"/>
  <c r="BX300" i="52"/>
  <c r="DE300" i="52" s="1"/>
  <c r="FQ300" i="52" s="1"/>
  <c r="BO300" i="52"/>
  <c r="CG300" i="52" s="1"/>
  <c r="BU300" i="52"/>
  <c r="CL300" i="52" s="1"/>
  <c r="BZ300" i="52"/>
  <c r="DI300" i="52" s="1"/>
  <c r="DT300" i="52" s="1"/>
  <c r="BQ300" i="52"/>
  <c r="CM300" i="52" s="1"/>
  <c r="BV300" i="52"/>
  <c r="CZ300" i="52" s="1"/>
  <c r="CA300" i="52"/>
  <c r="DG300" i="52" s="1"/>
  <c r="BS300" i="52"/>
  <c r="CQ300" i="52" s="1"/>
  <c r="BY300" i="52"/>
  <c r="DH300" i="52" s="1"/>
  <c r="DS300" i="52" s="1"/>
  <c r="BP299" i="52"/>
  <c r="CH299" i="52" s="1"/>
  <c r="CK299" i="52" s="1"/>
  <c r="FC299" i="52" s="1"/>
  <c r="BT299" i="52"/>
  <c r="CR299" i="52" s="1"/>
  <c r="BX299" i="52"/>
  <c r="DE299" i="52" s="1"/>
  <c r="FQ299" i="52" s="1"/>
  <c r="BO299" i="52"/>
  <c r="CG299" i="52" s="1"/>
  <c r="BU299" i="52"/>
  <c r="CL299" i="52" s="1"/>
  <c r="BZ299" i="52"/>
  <c r="DI299" i="52" s="1"/>
  <c r="DT299" i="52" s="1"/>
  <c r="BQ299" i="52"/>
  <c r="CM299" i="52" s="1"/>
  <c r="BV299" i="52"/>
  <c r="CZ299" i="52" s="1"/>
  <c r="DW299" i="52" s="1"/>
  <c r="CA299" i="52"/>
  <c r="DG299" i="52" s="1"/>
  <c r="DR299" i="52" s="1"/>
  <c r="BS299" i="52"/>
  <c r="CQ299" i="52" s="1"/>
  <c r="CV299" i="52" s="1"/>
  <c r="EU299" i="52" s="1"/>
  <c r="BY299" i="52"/>
  <c r="DH299" i="52" s="1"/>
  <c r="DS299" i="52" s="1"/>
  <c r="BP298" i="52"/>
  <c r="BT298" i="52"/>
  <c r="CR298" i="52" s="1"/>
  <c r="BX298" i="52"/>
  <c r="DE298" i="52" s="1"/>
  <c r="FQ298" i="52" s="1"/>
  <c r="BO298" i="52"/>
  <c r="CG298" i="52" s="1"/>
  <c r="BU298" i="52"/>
  <c r="CL298" i="52" s="1"/>
  <c r="BZ298" i="52"/>
  <c r="DI298" i="52" s="1"/>
  <c r="DT298" i="52" s="1"/>
  <c r="BQ298" i="52"/>
  <c r="CM298" i="52" s="1"/>
  <c r="BV298" i="52"/>
  <c r="CZ298" i="52" s="1"/>
  <c r="DW298" i="52" s="1"/>
  <c r="CA298" i="52"/>
  <c r="DG298" i="52" s="1"/>
  <c r="BS298" i="52"/>
  <c r="CQ298" i="52" s="1"/>
  <c r="BY298" i="52"/>
  <c r="DH298" i="52" s="1"/>
  <c r="BP297" i="52"/>
  <c r="CH297" i="52" s="1"/>
  <c r="BT297" i="52"/>
  <c r="CR297" i="52" s="1"/>
  <c r="EZ297" i="52" s="1"/>
  <c r="BX297" i="52"/>
  <c r="DE297" i="52" s="1"/>
  <c r="FQ297" i="52" s="1"/>
  <c r="BO297" i="52"/>
  <c r="CG297" i="52" s="1"/>
  <c r="BU297" i="52"/>
  <c r="CL297" i="52" s="1"/>
  <c r="FF297" i="52" s="1"/>
  <c r="BZ297" i="52"/>
  <c r="DI297" i="52" s="1"/>
  <c r="DT297" i="52" s="1"/>
  <c r="BQ297" i="52"/>
  <c r="CM297" i="52" s="1"/>
  <c r="BV297" i="52"/>
  <c r="CZ297" i="52" s="1"/>
  <c r="DW297" i="52" s="1"/>
  <c r="CA297" i="52"/>
  <c r="DG297" i="52" s="1"/>
  <c r="BS297" i="52"/>
  <c r="CQ297" i="52" s="1"/>
  <c r="EX297" i="52" s="1"/>
  <c r="BY297" i="52"/>
  <c r="DH297" i="52" s="1"/>
  <c r="DS297" i="52" s="1"/>
  <c r="BP296" i="52"/>
  <c r="CH296" i="52" s="1"/>
  <c r="CK296" i="52" s="1"/>
  <c r="FC296" i="52" s="1"/>
  <c r="BT296" i="52"/>
  <c r="CR296" i="52" s="1"/>
  <c r="BX296" i="52"/>
  <c r="DE296" i="52" s="1"/>
  <c r="FQ296" i="52" s="1"/>
  <c r="BO296" i="52"/>
  <c r="CG296" i="52" s="1"/>
  <c r="BU296" i="52"/>
  <c r="CL296" i="52" s="1"/>
  <c r="BZ296" i="52"/>
  <c r="DI296" i="52" s="1"/>
  <c r="DT296" i="52" s="1"/>
  <c r="BQ296" i="52"/>
  <c r="CM296" i="52" s="1"/>
  <c r="DM296" i="52" s="1"/>
  <c r="BV296" i="52"/>
  <c r="CZ296" i="52" s="1"/>
  <c r="CA296" i="52"/>
  <c r="DG296" i="52" s="1"/>
  <c r="BS296" i="52"/>
  <c r="CQ296" i="52" s="1"/>
  <c r="EX296" i="52" s="1"/>
  <c r="BY296" i="52"/>
  <c r="DH296" i="52" s="1"/>
  <c r="DS296" i="52" s="1"/>
  <c r="BP295" i="52"/>
  <c r="CH295" i="52" s="1"/>
  <c r="CK295" i="52" s="1"/>
  <c r="FC295" i="52" s="1"/>
  <c r="BT295" i="52"/>
  <c r="CR295" i="52" s="1"/>
  <c r="CX295" i="52" s="1"/>
  <c r="EW295" i="52" s="1"/>
  <c r="BX295" i="52"/>
  <c r="DE295" i="52"/>
  <c r="FQ295" i="52" s="1"/>
  <c r="BO295" i="52"/>
  <c r="CG295" i="52" s="1"/>
  <c r="BU295" i="52"/>
  <c r="CL295" i="52" s="1"/>
  <c r="FF295" i="52" s="1"/>
  <c r="BZ295" i="52"/>
  <c r="DI295" i="52" s="1"/>
  <c r="DT295" i="52" s="1"/>
  <c r="BQ295" i="52"/>
  <c r="CM295" i="52" s="1"/>
  <c r="BV295" i="52"/>
  <c r="CZ295" i="52" s="1"/>
  <c r="CA295" i="52"/>
  <c r="DG295" i="52" s="1"/>
  <c r="BS295" i="52"/>
  <c r="CQ295" i="52" s="1"/>
  <c r="BY295" i="52"/>
  <c r="DH295" i="52" s="1"/>
  <c r="BP294" i="52"/>
  <c r="CH294" i="52" s="1"/>
  <c r="CK294" i="52" s="1"/>
  <c r="BT294" i="52"/>
  <c r="CR294" i="52" s="1"/>
  <c r="BX294" i="52"/>
  <c r="DE294" i="52" s="1"/>
  <c r="FQ294" i="52" s="1"/>
  <c r="BO294" i="52"/>
  <c r="CG294" i="52" s="1"/>
  <c r="BU294" i="52"/>
  <c r="CL294" i="52" s="1"/>
  <c r="BZ294" i="52"/>
  <c r="DI294" i="52" s="1"/>
  <c r="DT294" i="52" s="1"/>
  <c r="BQ294" i="52"/>
  <c r="CM294" i="52" s="1"/>
  <c r="BV294" i="52"/>
  <c r="CZ294" i="52" s="1"/>
  <c r="CA294" i="52"/>
  <c r="DG294" i="52" s="1"/>
  <c r="BS294" i="52"/>
  <c r="CQ294" i="52" s="1"/>
  <c r="BY294" i="52"/>
  <c r="DH294" i="52" s="1"/>
  <c r="BP293" i="52"/>
  <c r="CH293" i="52" s="1"/>
  <c r="BT293" i="52"/>
  <c r="CR293" i="52" s="1"/>
  <c r="BX293" i="52"/>
  <c r="DE293" i="52" s="1"/>
  <c r="FQ293" i="52" s="1"/>
  <c r="BO293" i="52"/>
  <c r="CG293" i="52" s="1"/>
  <c r="BU293" i="52"/>
  <c r="CL293" i="52" s="1"/>
  <c r="FF293" i="52" s="1"/>
  <c r="BZ293" i="52"/>
  <c r="DI293" i="52" s="1"/>
  <c r="DT293" i="52" s="1"/>
  <c r="BQ293" i="52"/>
  <c r="CM293" i="52" s="1"/>
  <c r="BV293" i="52"/>
  <c r="CZ293" i="52" s="1"/>
  <c r="DW293" i="52" s="1"/>
  <c r="CA293" i="52"/>
  <c r="DG293" i="52" s="1"/>
  <c r="BS293" i="52"/>
  <c r="CQ293" i="52" s="1"/>
  <c r="BY293" i="52"/>
  <c r="DH293" i="52" s="1"/>
  <c r="BP292" i="52"/>
  <c r="BT292" i="52"/>
  <c r="CR292" i="52" s="1"/>
  <c r="BX292" i="52"/>
  <c r="DE292" i="52" s="1"/>
  <c r="FQ292" i="52" s="1"/>
  <c r="BO292" i="52"/>
  <c r="CG292" i="52" s="1"/>
  <c r="BU292" i="52"/>
  <c r="CL292" i="52" s="1"/>
  <c r="BZ292" i="52"/>
  <c r="DI292" i="52" s="1"/>
  <c r="DT292" i="52" s="1"/>
  <c r="BQ292" i="52"/>
  <c r="CM292" i="52" s="1"/>
  <c r="BV292" i="52"/>
  <c r="CZ292" i="52" s="1"/>
  <c r="CA292" i="52"/>
  <c r="DG292" i="52" s="1"/>
  <c r="DR292" i="52" s="1"/>
  <c r="BS292" i="52"/>
  <c r="CQ292" i="52" s="1"/>
  <c r="BY292" i="52"/>
  <c r="DH292" i="52" s="1"/>
  <c r="BP291" i="52"/>
  <c r="BT291" i="52"/>
  <c r="CR291" i="52" s="1"/>
  <c r="BX291" i="52"/>
  <c r="DE291" i="52" s="1"/>
  <c r="FQ291" i="52" s="1"/>
  <c r="BO291" i="52"/>
  <c r="CG291" i="52" s="1"/>
  <c r="BU291" i="52"/>
  <c r="CL291" i="52" s="1"/>
  <c r="BZ291" i="52"/>
  <c r="DI291" i="52" s="1"/>
  <c r="DT291" i="52" s="1"/>
  <c r="BQ291" i="52"/>
  <c r="CM291" i="52" s="1"/>
  <c r="BV291" i="52"/>
  <c r="CZ291" i="52" s="1"/>
  <c r="CA291" i="52"/>
  <c r="DG291" i="52" s="1"/>
  <c r="DR291" i="52" s="1"/>
  <c r="BS291" i="52"/>
  <c r="CQ291" i="52" s="1"/>
  <c r="CV291" i="52" s="1"/>
  <c r="BY291" i="52"/>
  <c r="DH291" i="52" s="1"/>
  <c r="BP290" i="52"/>
  <c r="CH290" i="52" s="1"/>
  <c r="CK290" i="52" s="1"/>
  <c r="FC290" i="52" s="1"/>
  <c r="BT290" i="52"/>
  <c r="CR290" i="52" s="1"/>
  <c r="CX290" i="52" s="1"/>
  <c r="EW290" i="52" s="1"/>
  <c r="BX290" i="52"/>
  <c r="DE290" i="52" s="1"/>
  <c r="FQ290" i="52" s="1"/>
  <c r="BO290" i="52"/>
  <c r="CG290" i="52" s="1"/>
  <c r="BU290" i="52"/>
  <c r="CL290" i="52" s="1"/>
  <c r="BZ290" i="52"/>
  <c r="DI290" i="52" s="1"/>
  <c r="BQ290" i="52"/>
  <c r="CM290" i="52" s="1"/>
  <c r="BV290" i="52"/>
  <c r="CZ290" i="52" s="1"/>
  <c r="CA290" i="52"/>
  <c r="DG290" i="52" s="1"/>
  <c r="BS290" i="52"/>
  <c r="CQ290" i="52" s="1"/>
  <c r="BY290" i="52"/>
  <c r="DH290" i="52" s="1"/>
  <c r="DS290" i="52" s="1"/>
  <c r="BP289" i="52"/>
  <c r="CH289" i="52" s="1"/>
  <c r="BT289" i="52"/>
  <c r="CR289" i="52" s="1"/>
  <c r="EZ289" i="52" s="1"/>
  <c r="BX289" i="52"/>
  <c r="DE289" i="52" s="1"/>
  <c r="FQ289" i="52" s="1"/>
  <c r="BO289" i="52"/>
  <c r="CG289" i="52" s="1"/>
  <c r="BU289" i="52"/>
  <c r="CL289" i="52" s="1"/>
  <c r="FF289" i="52" s="1"/>
  <c r="BZ289" i="52"/>
  <c r="DI289" i="52" s="1"/>
  <c r="DT289" i="52" s="1"/>
  <c r="BQ289" i="52"/>
  <c r="CM289" i="52" s="1"/>
  <c r="FD289" i="52" s="1"/>
  <c r="BV289" i="52"/>
  <c r="CZ289" i="52" s="1"/>
  <c r="CA289" i="52"/>
  <c r="DG289" i="52" s="1"/>
  <c r="BS289" i="52"/>
  <c r="CQ289" i="52" s="1"/>
  <c r="BY289" i="52"/>
  <c r="DH289" i="52" s="1"/>
  <c r="BP288" i="52"/>
  <c r="CH288" i="52" s="1"/>
  <c r="CK288" i="52" s="1"/>
  <c r="FC288" i="52" s="1"/>
  <c r="BT288" i="52"/>
  <c r="CR288" i="52" s="1"/>
  <c r="BX288" i="52"/>
  <c r="DE288" i="52" s="1"/>
  <c r="FQ288" i="52" s="1"/>
  <c r="BO288" i="52"/>
  <c r="CG288" i="52" s="1"/>
  <c r="BU288" i="52"/>
  <c r="CL288" i="52" s="1"/>
  <c r="BZ288" i="52"/>
  <c r="DI288" i="52" s="1"/>
  <c r="DT288" i="52" s="1"/>
  <c r="BQ288" i="52"/>
  <c r="CM288" i="52" s="1"/>
  <c r="BV288" i="52"/>
  <c r="CZ288" i="52" s="1"/>
  <c r="CA288" i="52"/>
  <c r="DG288" i="52" s="1"/>
  <c r="DJ288" i="52" s="1"/>
  <c r="DV288" i="52" s="1"/>
  <c r="BS288" i="52"/>
  <c r="CQ288" i="52" s="1"/>
  <c r="BY288" i="52"/>
  <c r="DH288" i="52" s="1"/>
  <c r="DS288" i="52" s="1"/>
  <c r="BP287" i="52"/>
  <c r="CH287" i="52" s="1"/>
  <c r="CK287" i="52" s="1"/>
  <c r="BT287" i="52"/>
  <c r="CR287" i="52"/>
  <c r="BX287" i="52"/>
  <c r="DE287" i="52" s="1"/>
  <c r="FQ287" i="52" s="1"/>
  <c r="BO287" i="52"/>
  <c r="CG287" i="52" s="1"/>
  <c r="BU287" i="52"/>
  <c r="CL287" i="52" s="1"/>
  <c r="BZ287" i="52"/>
  <c r="DI287" i="52"/>
  <c r="DT287" i="52" s="1"/>
  <c r="BQ287" i="52"/>
  <c r="CM287" i="52" s="1"/>
  <c r="BV287" i="52"/>
  <c r="CZ287" i="52" s="1"/>
  <c r="DC287" i="52" s="1"/>
  <c r="CA287" i="52"/>
  <c r="DG287" i="52" s="1"/>
  <c r="BS287" i="52"/>
  <c r="CQ287" i="52" s="1"/>
  <c r="BY287" i="52"/>
  <c r="DH287" i="52" s="1"/>
  <c r="DS287" i="52" s="1"/>
  <c r="BP286" i="52"/>
  <c r="CH286" i="52" s="1"/>
  <c r="CK286" i="52" s="1"/>
  <c r="BT286" i="52"/>
  <c r="CR286" i="52" s="1"/>
  <c r="EZ286" i="52" s="1"/>
  <c r="BX286" i="52"/>
  <c r="DE286" i="52" s="1"/>
  <c r="FQ286" i="52" s="1"/>
  <c r="BO286" i="52"/>
  <c r="CG286" i="52" s="1"/>
  <c r="BU286" i="52"/>
  <c r="CL286" i="52" s="1"/>
  <c r="BZ286" i="52"/>
  <c r="DI286" i="52" s="1"/>
  <c r="DT286" i="52" s="1"/>
  <c r="BQ286" i="52"/>
  <c r="CM286" i="52" s="1"/>
  <c r="BV286" i="52"/>
  <c r="CZ286" i="52" s="1"/>
  <c r="CA286" i="52"/>
  <c r="DG286" i="52" s="1"/>
  <c r="BS286" i="52"/>
  <c r="CQ286" i="52"/>
  <c r="BY286" i="52"/>
  <c r="DH286" i="52" s="1"/>
  <c r="DS286" i="52" s="1"/>
  <c r="BP285" i="52"/>
  <c r="CH285" i="52" s="1"/>
  <c r="BT285" i="52"/>
  <c r="CR285" i="52" s="1"/>
  <c r="BX285" i="52"/>
  <c r="DE285" i="52" s="1"/>
  <c r="FQ285" i="52" s="1"/>
  <c r="BO285" i="52"/>
  <c r="CG285" i="52" s="1"/>
  <c r="BU285" i="52"/>
  <c r="CL285" i="52" s="1"/>
  <c r="FF285" i="52" s="1"/>
  <c r="BZ285" i="52"/>
  <c r="DI285" i="52" s="1"/>
  <c r="DT285" i="52" s="1"/>
  <c r="BQ285" i="52"/>
  <c r="CM285" i="52" s="1"/>
  <c r="BV285" i="52"/>
  <c r="CZ285" i="52" s="1"/>
  <c r="DW285" i="52" s="1"/>
  <c r="CA285" i="52"/>
  <c r="DG285" i="52" s="1"/>
  <c r="BS285" i="52"/>
  <c r="CQ285" i="52" s="1"/>
  <c r="EX285" i="52" s="1"/>
  <c r="BY285" i="52"/>
  <c r="DH285" i="52" s="1"/>
  <c r="DS285" i="52" s="1"/>
  <c r="BP284" i="52"/>
  <c r="BT284" i="52"/>
  <c r="CR284" i="52" s="1"/>
  <c r="BX284" i="52"/>
  <c r="DE284" i="52" s="1"/>
  <c r="FQ284" i="52" s="1"/>
  <c r="BO284" i="52"/>
  <c r="CG284" i="52" s="1"/>
  <c r="BU284" i="52"/>
  <c r="CL284" i="52" s="1"/>
  <c r="BZ284" i="52"/>
  <c r="DI284" i="52" s="1"/>
  <c r="DT284" i="52" s="1"/>
  <c r="BQ284" i="52"/>
  <c r="CM284" i="52" s="1"/>
  <c r="FD284" i="52" s="1"/>
  <c r="BV284" i="52"/>
  <c r="CZ284" i="52" s="1"/>
  <c r="CA284" i="52"/>
  <c r="DG284" i="52" s="1"/>
  <c r="BS284" i="52"/>
  <c r="CQ284" i="52" s="1"/>
  <c r="BY284" i="52"/>
  <c r="DH284" i="52" s="1"/>
  <c r="DS284" i="52" s="1"/>
  <c r="BP283" i="52"/>
  <c r="CH283" i="52" s="1"/>
  <c r="CK283" i="52" s="1"/>
  <c r="BT283" i="52"/>
  <c r="CR283" i="52" s="1"/>
  <c r="BX283" i="52"/>
  <c r="DE283" i="52" s="1"/>
  <c r="FQ283" i="52" s="1"/>
  <c r="BO283" i="52"/>
  <c r="CG283" i="52" s="1"/>
  <c r="BU283" i="52"/>
  <c r="CL283" i="52" s="1"/>
  <c r="BZ283" i="52"/>
  <c r="DI283" i="52" s="1"/>
  <c r="DT283" i="52" s="1"/>
  <c r="BQ283" i="52"/>
  <c r="CM283" i="52" s="1"/>
  <c r="BV283" i="52"/>
  <c r="CZ283" i="52" s="1"/>
  <c r="CA283" i="52"/>
  <c r="DG283" i="52" s="1"/>
  <c r="DR283" i="52" s="1"/>
  <c r="BS283" i="52"/>
  <c r="CQ283" i="52" s="1"/>
  <c r="BY283" i="52"/>
  <c r="DH283" i="52" s="1"/>
  <c r="DS283" i="52" s="1"/>
  <c r="BP282" i="52"/>
  <c r="BT282" i="52"/>
  <c r="CR282" i="52" s="1"/>
  <c r="BX282" i="52"/>
  <c r="DE282" i="52" s="1"/>
  <c r="FQ282" i="52" s="1"/>
  <c r="BO282" i="52"/>
  <c r="CG282" i="52" s="1"/>
  <c r="BU282" i="52"/>
  <c r="CL282" i="52" s="1"/>
  <c r="BZ282" i="52"/>
  <c r="DI282" i="52" s="1"/>
  <c r="DT282" i="52" s="1"/>
  <c r="BQ282" i="52"/>
  <c r="CM282" i="52" s="1"/>
  <c r="BV282" i="52"/>
  <c r="CZ282" i="52" s="1"/>
  <c r="CA282" i="52"/>
  <c r="DG282" i="52" s="1"/>
  <c r="BS282" i="52"/>
  <c r="CQ282" i="52" s="1"/>
  <c r="BY282" i="52"/>
  <c r="DH282" i="52" s="1"/>
  <c r="DS282" i="52" s="1"/>
  <c r="BP281" i="52"/>
  <c r="CH281" i="52" s="1"/>
  <c r="BT281" i="52"/>
  <c r="CR281" i="52" s="1"/>
  <c r="EZ281" i="52" s="1"/>
  <c r="BX281" i="52"/>
  <c r="DE281" i="52"/>
  <c r="FQ281" i="52" s="1"/>
  <c r="BO281" i="52"/>
  <c r="CG281" i="52" s="1"/>
  <c r="BU281" i="52"/>
  <c r="CL281" i="52" s="1"/>
  <c r="FF281" i="52" s="1"/>
  <c r="BZ281" i="52"/>
  <c r="DI281" i="52"/>
  <c r="DT281" i="52" s="1"/>
  <c r="BQ281" i="52"/>
  <c r="CM281" i="52" s="1"/>
  <c r="FD281" i="52" s="1"/>
  <c r="BV281" i="52"/>
  <c r="CZ281" i="52" s="1"/>
  <c r="CA281" i="52"/>
  <c r="DG281" i="52" s="1"/>
  <c r="BS281" i="52"/>
  <c r="CQ281" i="52" s="1"/>
  <c r="BY281" i="52"/>
  <c r="DH281" i="52" s="1"/>
  <c r="BP280" i="52"/>
  <c r="CH280" i="52" s="1"/>
  <c r="CK280" i="52" s="1"/>
  <c r="FC280" i="52" s="1"/>
  <c r="BT280" i="52"/>
  <c r="CR280" i="52" s="1"/>
  <c r="CX280" i="52" s="1"/>
  <c r="EW280" i="52" s="1"/>
  <c r="BX280" i="52"/>
  <c r="DE280" i="52" s="1"/>
  <c r="FQ280" i="52" s="1"/>
  <c r="BO280" i="52"/>
  <c r="CG280" i="52" s="1"/>
  <c r="BU280" i="52"/>
  <c r="CL280" i="52" s="1"/>
  <c r="BZ280" i="52"/>
  <c r="DI280" i="52" s="1"/>
  <c r="DT280" i="52" s="1"/>
  <c r="BQ280" i="52"/>
  <c r="CM280" i="52" s="1"/>
  <c r="BV280" i="52"/>
  <c r="CZ280" i="52" s="1"/>
  <c r="CA280" i="52"/>
  <c r="DG280" i="52" s="1"/>
  <c r="DR280" i="52" s="1"/>
  <c r="BS280" i="52"/>
  <c r="CQ280" i="52" s="1"/>
  <c r="EX280" i="52" s="1"/>
  <c r="BY280" i="52"/>
  <c r="DH280" i="52" s="1"/>
  <c r="DS280" i="52" s="1"/>
  <c r="BP279" i="52"/>
  <c r="CH279" i="52" s="1"/>
  <c r="CK279" i="52" s="1"/>
  <c r="FC279" i="52" s="1"/>
  <c r="BT279" i="52"/>
  <c r="CR279" i="52" s="1"/>
  <c r="BX279" i="52"/>
  <c r="DE279" i="52" s="1"/>
  <c r="FQ279" i="52" s="1"/>
  <c r="BO279" i="52"/>
  <c r="CG279" i="52" s="1"/>
  <c r="BU279" i="52"/>
  <c r="CL279" i="52" s="1"/>
  <c r="BZ279" i="52"/>
  <c r="DI279" i="52" s="1"/>
  <c r="DT279" i="52" s="1"/>
  <c r="BQ279" i="52"/>
  <c r="CM279" i="52" s="1"/>
  <c r="BV279" i="52"/>
  <c r="CZ279" i="52" s="1"/>
  <c r="CA279" i="52"/>
  <c r="DG279" i="52" s="1"/>
  <c r="BS279" i="52"/>
  <c r="CQ279" i="52" s="1"/>
  <c r="EX279" i="52" s="1"/>
  <c r="BY279" i="52"/>
  <c r="DH279" i="52" s="1"/>
  <c r="DS279" i="52" s="1"/>
  <c r="BP278" i="52"/>
  <c r="CH278" i="52" s="1"/>
  <c r="CK278" i="52" s="1"/>
  <c r="FC278" i="52" s="1"/>
  <c r="BT278" i="52"/>
  <c r="CR278" i="52" s="1"/>
  <c r="BX278" i="52"/>
  <c r="DE278" i="52" s="1"/>
  <c r="FQ278" i="52" s="1"/>
  <c r="BO278" i="52"/>
  <c r="CG278" i="52" s="1"/>
  <c r="BU278" i="52"/>
  <c r="CL278" i="52" s="1"/>
  <c r="BZ278" i="52"/>
  <c r="DI278" i="52" s="1"/>
  <c r="DT278" i="52" s="1"/>
  <c r="BQ278" i="52"/>
  <c r="CM278" i="52" s="1"/>
  <c r="BV278" i="52"/>
  <c r="CZ278" i="52" s="1"/>
  <c r="DC278" i="52" s="1"/>
  <c r="CA278" i="52"/>
  <c r="DG278" i="52" s="1"/>
  <c r="BS278" i="52"/>
  <c r="CQ278" i="52" s="1"/>
  <c r="BY278" i="52"/>
  <c r="DH278" i="52" s="1"/>
  <c r="DS278" i="52" s="1"/>
  <c r="BP277" i="52"/>
  <c r="BT277" i="52"/>
  <c r="CR277" i="52" s="1"/>
  <c r="EZ277" i="52" s="1"/>
  <c r="BX277" i="52"/>
  <c r="DE277" i="52" s="1"/>
  <c r="FQ277" i="52" s="1"/>
  <c r="BO277" i="52"/>
  <c r="CG277" i="52" s="1"/>
  <c r="BU277" i="52"/>
  <c r="CL277" i="52" s="1"/>
  <c r="FF277" i="52" s="1"/>
  <c r="BZ277" i="52"/>
  <c r="DI277" i="52" s="1"/>
  <c r="DT277" i="52" s="1"/>
  <c r="BQ277" i="52"/>
  <c r="CM277" i="52" s="1"/>
  <c r="BV277" i="52"/>
  <c r="CZ277" i="52" s="1"/>
  <c r="DW277" i="52" s="1"/>
  <c r="CA277" i="52"/>
  <c r="DG277" i="52" s="1"/>
  <c r="BS277" i="52"/>
  <c r="CQ277" i="52" s="1"/>
  <c r="BY277" i="52"/>
  <c r="DH277" i="52" s="1"/>
  <c r="DS277" i="52" s="1"/>
  <c r="BP276" i="52"/>
  <c r="CH276" i="52" s="1"/>
  <c r="CK276" i="52" s="1"/>
  <c r="BT276" i="52"/>
  <c r="CR276" i="52" s="1"/>
  <c r="BX276" i="52"/>
  <c r="DE276" i="52" s="1"/>
  <c r="FQ276" i="52" s="1"/>
  <c r="BO276" i="52"/>
  <c r="CG276" i="52" s="1"/>
  <c r="BU276" i="52"/>
  <c r="CL276" i="52" s="1"/>
  <c r="BZ276" i="52"/>
  <c r="DI276" i="52" s="1"/>
  <c r="DT276" i="52" s="1"/>
  <c r="BQ276" i="52"/>
  <c r="CM276" i="52" s="1"/>
  <c r="BV276" i="52"/>
  <c r="CZ276" i="52" s="1"/>
  <c r="CA276" i="52"/>
  <c r="DG276" i="52" s="1"/>
  <c r="BS276" i="52"/>
  <c r="CQ276" i="52" s="1"/>
  <c r="CV276" i="52" s="1"/>
  <c r="EU276" i="52" s="1"/>
  <c r="BY276" i="52"/>
  <c r="DH276" i="52" s="1"/>
  <c r="BP275" i="52"/>
  <c r="CH275" i="52" s="1"/>
  <c r="CK275" i="52" s="1"/>
  <c r="BT275" i="52"/>
  <c r="CR275" i="52" s="1"/>
  <c r="CX275" i="52" s="1"/>
  <c r="EW275" i="52" s="1"/>
  <c r="BX275" i="52"/>
  <c r="DE275" i="52" s="1"/>
  <c r="FQ275" i="52" s="1"/>
  <c r="BO275" i="52"/>
  <c r="CG275" i="52" s="1"/>
  <c r="BU275" i="52"/>
  <c r="CL275" i="52" s="1"/>
  <c r="BZ275" i="52"/>
  <c r="DI275" i="52" s="1"/>
  <c r="BQ275" i="52"/>
  <c r="CM275" i="52" s="1"/>
  <c r="BV275" i="52"/>
  <c r="CZ275" i="52" s="1"/>
  <c r="CA275" i="52"/>
  <c r="DG275" i="52" s="1"/>
  <c r="BS275" i="52"/>
  <c r="CQ275" i="52" s="1"/>
  <c r="BY275" i="52"/>
  <c r="DH275" i="52" s="1"/>
  <c r="DS275" i="52" s="1"/>
  <c r="BP274" i="52"/>
  <c r="CH274" i="52" s="1"/>
  <c r="CK274" i="52" s="1"/>
  <c r="FC274" i="52" s="1"/>
  <c r="BT274" i="52"/>
  <c r="CR274" i="52" s="1"/>
  <c r="BX274" i="52"/>
  <c r="DE274" i="52" s="1"/>
  <c r="FQ274" i="52" s="1"/>
  <c r="BO274" i="52"/>
  <c r="CG274" i="52" s="1"/>
  <c r="BU274" i="52"/>
  <c r="CL274" i="52" s="1"/>
  <c r="BZ274" i="52"/>
  <c r="DI274" i="52" s="1"/>
  <c r="DT274" i="52" s="1"/>
  <c r="BQ274" i="52"/>
  <c r="CM274" i="52" s="1"/>
  <c r="BV274" i="52"/>
  <c r="CZ274" i="52" s="1"/>
  <c r="CA274" i="52"/>
  <c r="DG274" i="52" s="1"/>
  <c r="BS274" i="52"/>
  <c r="CQ274" i="52" s="1"/>
  <c r="CV274" i="52" s="1"/>
  <c r="EU274" i="52" s="1"/>
  <c r="BY274" i="52"/>
  <c r="DH274" i="52" s="1"/>
  <c r="DS274" i="52" s="1"/>
  <c r="BP273" i="52"/>
  <c r="CH273" i="52" s="1"/>
  <c r="BT273" i="52"/>
  <c r="CR273" i="52" s="1"/>
  <c r="BX273" i="52"/>
  <c r="DE273" i="52" s="1"/>
  <c r="FQ273" i="52" s="1"/>
  <c r="BO273" i="52"/>
  <c r="CG273" i="52" s="1"/>
  <c r="BU273" i="52"/>
  <c r="CL273" i="52" s="1"/>
  <c r="FF273" i="52" s="1"/>
  <c r="BZ273" i="52"/>
  <c r="DI273" i="52" s="1"/>
  <c r="DT273" i="52" s="1"/>
  <c r="BQ273" i="52"/>
  <c r="CM273" i="52" s="1"/>
  <c r="BV273" i="52"/>
  <c r="CZ273" i="52" s="1"/>
  <c r="DW273" i="52" s="1"/>
  <c r="CA273" i="52"/>
  <c r="DG273" i="52" s="1"/>
  <c r="BS273" i="52"/>
  <c r="CQ273" i="52" s="1"/>
  <c r="BY273" i="52"/>
  <c r="DH273" i="52" s="1"/>
  <c r="DS273" i="52" s="1"/>
  <c r="BP272" i="52"/>
  <c r="BT272" i="52"/>
  <c r="CR272" i="52" s="1"/>
  <c r="BX272" i="52"/>
  <c r="DE272" i="52" s="1"/>
  <c r="FQ272" i="52" s="1"/>
  <c r="BO272" i="52"/>
  <c r="CG272" i="52" s="1"/>
  <c r="BU272" i="52"/>
  <c r="CL272" i="52" s="1"/>
  <c r="BZ272" i="52"/>
  <c r="DI272" i="52" s="1"/>
  <c r="DT272" i="52" s="1"/>
  <c r="BQ272" i="52"/>
  <c r="CM272" i="52" s="1"/>
  <c r="FD272" i="52" s="1"/>
  <c r="BV272" i="52"/>
  <c r="CZ272" i="52" s="1"/>
  <c r="CA272" i="52"/>
  <c r="DG272" i="52" s="1"/>
  <c r="BS272" i="52"/>
  <c r="CQ272" i="52" s="1"/>
  <c r="CV272" i="52" s="1"/>
  <c r="BY272" i="52"/>
  <c r="DH272" i="52" s="1"/>
  <c r="DS272" i="52" s="1"/>
  <c r="BP271" i="52"/>
  <c r="CH271" i="52" s="1"/>
  <c r="CK271" i="52" s="1"/>
  <c r="FC271" i="52" s="1"/>
  <c r="BT271" i="52"/>
  <c r="CR271" i="52" s="1"/>
  <c r="BX271" i="52"/>
  <c r="DE271" i="52" s="1"/>
  <c r="FQ271" i="52" s="1"/>
  <c r="BO271" i="52"/>
  <c r="CG271" i="52" s="1"/>
  <c r="BU271" i="52"/>
  <c r="CL271" i="52" s="1"/>
  <c r="BZ271" i="52"/>
  <c r="DI271" i="52" s="1"/>
  <c r="BQ271" i="52"/>
  <c r="CM271" i="52" s="1"/>
  <c r="BV271" i="52"/>
  <c r="CZ271" i="52" s="1"/>
  <c r="CA271" i="52"/>
  <c r="DG271" i="52" s="1"/>
  <c r="DR271" i="52" s="1"/>
  <c r="BS271" i="52"/>
  <c r="CQ271" i="52" s="1"/>
  <c r="BY271" i="52"/>
  <c r="DH271" i="52" s="1"/>
  <c r="DS271" i="52" s="1"/>
  <c r="BP270" i="52"/>
  <c r="CH270" i="52" s="1"/>
  <c r="CK270" i="52" s="1"/>
  <c r="FC270" i="52" s="1"/>
  <c r="BT270" i="52"/>
  <c r="CR270" i="52" s="1"/>
  <c r="EZ270" i="52" s="1"/>
  <c r="BX270" i="52"/>
  <c r="DE270" i="52"/>
  <c r="FQ270" i="52" s="1"/>
  <c r="BO270" i="52"/>
  <c r="CG270" i="52" s="1"/>
  <c r="BU270" i="52"/>
  <c r="CL270" i="52" s="1"/>
  <c r="BZ270" i="52"/>
  <c r="DI270" i="52" s="1"/>
  <c r="DT270" i="52" s="1"/>
  <c r="BQ270" i="52"/>
  <c r="CM270" i="52" s="1"/>
  <c r="BV270" i="52"/>
  <c r="CZ270" i="52" s="1"/>
  <c r="CA270" i="52"/>
  <c r="DG270" i="52" s="1"/>
  <c r="BS270" i="52"/>
  <c r="CQ270" i="52"/>
  <c r="CV270" i="52" s="1"/>
  <c r="BY270" i="52"/>
  <c r="DH270" i="52" s="1"/>
  <c r="DS270" i="52" s="1"/>
  <c r="BP269" i="52"/>
  <c r="CH269" i="52" s="1"/>
  <c r="BT269" i="52"/>
  <c r="CR269" i="52" s="1"/>
  <c r="EZ269" i="52" s="1"/>
  <c r="BX269" i="52"/>
  <c r="DE269" i="52" s="1"/>
  <c r="FQ269" i="52" s="1"/>
  <c r="BO269" i="52"/>
  <c r="CG269" i="52" s="1"/>
  <c r="BU269" i="52"/>
  <c r="CL269" i="52" s="1"/>
  <c r="FF269" i="52" s="1"/>
  <c r="BZ269" i="52"/>
  <c r="DI269" i="52" s="1"/>
  <c r="DT269" i="52" s="1"/>
  <c r="BQ269" i="52"/>
  <c r="CM269" i="52" s="1"/>
  <c r="BV269" i="52"/>
  <c r="CZ269" i="52" s="1"/>
  <c r="DW269" i="52" s="1"/>
  <c r="CA269" i="52"/>
  <c r="DG269" i="52" s="1"/>
  <c r="DR269" i="52" s="1"/>
  <c r="DU269" i="52" s="1"/>
  <c r="BS269" i="52"/>
  <c r="CQ269" i="52" s="1"/>
  <c r="EX269" i="52" s="1"/>
  <c r="BY269" i="52"/>
  <c r="DH269" i="52" s="1"/>
  <c r="DS269" i="52" s="1"/>
  <c r="BP263" i="52"/>
  <c r="CH263" i="52" s="1"/>
  <c r="CK263" i="52" s="1"/>
  <c r="BT263" i="52"/>
  <c r="CR263" i="52" s="1"/>
  <c r="BX263" i="52"/>
  <c r="DE263" i="52"/>
  <c r="FQ263" i="52" s="1"/>
  <c r="BO263" i="52"/>
  <c r="CG263" i="52" s="1"/>
  <c r="BU263" i="52"/>
  <c r="CL263" i="52" s="1"/>
  <c r="BZ263" i="52"/>
  <c r="DI263" i="52" s="1"/>
  <c r="DT263" i="52" s="1"/>
  <c r="BQ263" i="52"/>
  <c r="CM263" i="52" s="1"/>
  <c r="BV263" i="52"/>
  <c r="CZ263" i="52" s="1"/>
  <c r="CA263" i="52"/>
  <c r="DG263" i="52" s="1"/>
  <c r="DR263" i="52" s="1"/>
  <c r="BS263" i="52"/>
  <c r="CQ263" i="52"/>
  <c r="EX263" i="52" s="1"/>
  <c r="BY263" i="52"/>
  <c r="DH263" i="52" s="1"/>
  <c r="BR262" i="52"/>
  <c r="CS262" i="52" s="1"/>
  <c r="EY262" i="52" s="1"/>
  <c r="BQ220" i="52"/>
  <c r="CM220" i="52" s="1"/>
  <c r="FD220" i="52" s="1"/>
  <c r="BU220" i="52"/>
  <c r="CL220" i="52" s="1"/>
  <c r="BY220" i="52"/>
  <c r="DH220" i="52" s="1"/>
  <c r="DS220" i="52" s="1"/>
  <c r="BS220" i="52"/>
  <c r="CQ220" i="52" s="1"/>
  <c r="EX220" i="52" s="1"/>
  <c r="BX220" i="52"/>
  <c r="DE220" i="52" s="1"/>
  <c r="FQ220" i="52" s="1"/>
  <c r="BO220" i="52"/>
  <c r="CG220" i="52" s="1"/>
  <c r="BT220" i="52"/>
  <c r="CR220" i="52" s="1"/>
  <c r="BZ220" i="52"/>
  <c r="DI220" i="52" s="1"/>
  <c r="DT220" i="52" s="1"/>
  <c r="BR220" i="52"/>
  <c r="CS220" i="52" s="1"/>
  <c r="BW220" i="52"/>
  <c r="DA220" i="52" s="1"/>
  <c r="DX220" i="52" s="1"/>
  <c r="CC220" i="52"/>
  <c r="BP220" i="52"/>
  <c r="CH220" i="52" s="1"/>
  <c r="CA220" i="52"/>
  <c r="DG220" i="52" s="1"/>
  <c r="BQ204" i="52"/>
  <c r="CM204" i="52" s="1"/>
  <c r="BU204" i="52"/>
  <c r="CL204" i="52" s="1"/>
  <c r="FF204" i="52" s="1"/>
  <c r="BY204" i="52"/>
  <c r="DH204" i="52" s="1"/>
  <c r="DS204" i="52" s="1"/>
  <c r="BS204" i="52"/>
  <c r="CQ204" i="52" s="1"/>
  <c r="EX204" i="52" s="1"/>
  <c r="BX204" i="52"/>
  <c r="DE204" i="52" s="1"/>
  <c r="FQ204" i="52" s="1"/>
  <c r="BO204" i="52"/>
  <c r="CG204" i="52" s="1"/>
  <c r="BT204" i="52"/>
  <c r="CR204" i="52" s="1"/>
  <c r="EZ204" i="52" s="1"/>
  <c r="BZ204" i="52"/>
  <c r="DI204" i="52" s="1"/>
  <c r="DT204" i="52" s="1"/>
  <c r="BR204" i="52"/>
  <c r="CS204" i="52" s="1"/>
  <c r="EY204" i="52" s="1"/>
  <c r="BW204" i="52"/>
  <c r="DA204" i="52" s="1"/>
  <c r="DX204" i="52" s="1"/>
  <c r="CC204" i="52"/>
  <c r="BP204" i="52"/>
  <c r="CH204" i="52" s="1"/>
  <c r="CA204" i="52"/>
  <c r="DG204" i="52" s="1"/>
  <c r="CO183" i="52"/>
  <c r="FB183" i="52" s="1"/>
  <c r="CN183" i="52"/>
  <c r="FE183" i="52" s="1"/>
  <c r="CP183" i="52"/>
  <c r="FA183" i="52" s="1"/>
  <c r="BR354" i="52"/>
  <c r="CS354" i="52" s="1"/>
  <c r="BV354" i="52"/>
  <c r="CZ354" i="52" s="1"/>
  <c r="BZ354" i="52"/>
  <c r="DI354" i="52" s="1"/>
  <c r="DT354" i="52" s="1"/>
  <c r="BR350" i="52"/>
  <c r="CS350" i="52" s="1"/>
  <c r="EY350" i="52" s="1"/>
  <c r="BV350" i="52"/>
  <c r="CZ350" i="52" s="1"/>
  <c r="DW350" i="52" s="1"/>
  <c r="BZ350" i="52"/>
  <c r="DI350" i="52" s="1"/>
  <c r="BR346" i="52"/>
  <c r="CS346" i="52" s="1"/>
  <c r="EY346" i="52" s="1"/>
  <c r="BV346" i="52"/>
  <c r="CZ346" i="52" s="1"/>
  <c r="DW346" i="52" s="1"/>
  <c r="BZ346" i="52"/>
  <c r="DI346" i="52" s="1"/>
  <c r="DT346" i="52" s="1"/>
  <c r="BR342" i="52"/>
  <c r="CS342" i="52" s="1"/>
  <c r="EY342" i="52" s="1"/>
  <c r="BV342" i="52"/>
  <c r="CZ342" i="52" s="1"/>
  <c r="BZ342" i="52"/>
  <c r="DI342" i="52" s="1"/>
  <c r="DT342" i="52" s="1"/>
  <c r="BR338" i="52"/>
  <c r="CS338" i="52" s="1"/>
  <c r="BV338" i="52"/>
  <c r="CZ338" i="52" s="1"/>
  <c r="DC338" i="52" s="1"/>
  <c r="BZ338" i="52"/>
  <c r="DI338" i="52" s="1"/>
  <c r="DT338" i="52" s="1"/>
  <c r="BR334" i="52"/>
  <c r="CS334" i="52" s="1"/>
  <c r="BV334" i="52"/>
  <c r="CZ334" i="52" s="1"/>
  <c r="DW334" i="52" s="1"/>
  <c r="BZ334" i="52"/>
  <c r="DI334" i="52" s="1"/>
  <c r="DT334" i="52" s="1"/>
  <c r="BR330" i="52"/>
  <c r="CS330" i="52" s="1"/>
  <c r="EY330" i="52" s="1"/>
  <c r="BV330" i="52"/>
  <c r="CZ330" i="52" s="1"/>
  <c r="BZ330" i="52"/>
  <c r="DI330" i="52" s="1"/>
  <c r="DT330" i="52" s="1"/>
  <c r="BR326" i="52"/>
  <c r="CS326" i="52"/>
  <c r="EY326" i="52" s="1"/>
  <c r="BV326" i="52"/>
  <c r="CZ326" i="52" s="1"/>
  <c r="BZ326" i="52"/>
  <c r="DI326" i="52" s="1"/>
  <c r="BR322" i="52"/>
  <c r="CS322" i="52" s="1"/>
  <c r="EY322" i="52" s="1"/>
  <c r="BV322" i="52"/>
  <c r="CZ322" i="52" s="1"/>
  <c r="DC322" i="52" s="1"/>
  <c r="FO322" i="52" s="1"/>
  <c r="BZ322" i="52"/>
  <c r="DI322" i="52" s="1"/>
  <c r="DT322" i="52" s="1"/>
  <c r="BO321" i="52"/>
  <c r="CG321" i="52" s="1"/>
  <c r="BS321" i="52"/>
  <c r="CQ321" i="52"/>
  <c r="BW321" i="52"/>
  <c r="DA321" i="52" s="1"/>
  <c r="DX321" i="52" s="1"/>
  <c r="CA321" i="52"/>
  <c r="DG321" i="52" s="1"/>
  <c r="DR321" i="52" s="1"/>
  <c r="BP321" i="52"/>
  <c r="CH321" i="52" s="1"/>
  <c r="CK321" i="52" s="1"/>
  <c r="FC321" i="52" s="1"/>
  <c r="BT321" i="52"/>
  <c r="CR321" i="52" s="1"/>
  <c r="BX321" i="52"/>
  <c r="DE321" i="52" s="1"/>
  <c r="FQ321" i="52" s="1"/>
  <c r="DD320" i="52"/>
  <c r="FP320" i="52" s="1"/>
  <c r="BR320" i="52"/>
  <c r="CS320" i="52" s="1"/>
  <c r="BO318" i="52"/>
  <c r="CG318" i="52" s="1"/>
  <c r="BS318" i="52"/>
  <c r="CQ318" i="52" s="1"/>
  <c r="EX318" i="52" s="1"/>
  <c r="BW318" i="52"/>
  <c r="DA318" i="52" s="1"/>
  <c r="CA318" i="52"/>
  <c r="DG318" i="52" s="1"/>
  <c r="BP318" i="52"/>
  <c r="CH318" i="52" s="1"/>
  <c r="BT318" i="52"/>
  <c r="CR318" i="52" s="1"/>
  <c r="EZ318" i="52" s="1"/>
  <c r="BX318" i="52"/>
  <c r="DE318" i="52" s="1"/>
  <c r="FQ318" i="52" s="1"/>
  <c r="BO316" i="52"/>
  <c r="CG316" i="52" s="1"/>
  <c r="BS316" i="52"/>
  <c r="CQ316" i="52" s="1"/>
  <c r="BW316" i="52"/>
  <c r="DA316" i="52" s="1"/>
  <c r="CA316" i="52"/>
  <c r="DG316" i="52" s="1"/>
  <c r="DR316" i="52" s="1"/>
  <c r="BP316" i="52"/>
  <c r="CH316" i="52" s="1"/>
  <c r="CK316" i="52" s="1"/>
  <c r="FC316" i="52" s="1"/>
  <c r="BT316" i="52"/>
  <c r="CR316" i="52" s="1"/>
  <c r="BX316" i="52"/>
  <c r="DE316" i="52" s="1"/>
  <c r="FQ316" i="52" s="1"/>
  <c r="BO314" i="52"/>
  <c r="CG314" i="52" s="1"/>
  <c r="BS314" i="52"/>
  <c r="CQ314" i="52" s="1"/>
  <c r="EX314" i="52" s="1"/>
  <c r="BW314" i="52"/>
  <c r="DA314" i="52" s="1"/>
  <c r="DX314" i="52" s="1"/>
  <c r="CA314" i="52"/>
  <c r="DG314" i="52" s="1"/>
  <c r="BP314" i="52"/>
  <c r="CH314" i="52" s="1"/>
  <c r="BT314" i="52"/>
  <c r="CR314" i="52" s="1"/>
  <c r="EZ314" i="52" s="1"/>
  <c r="BX314" i="52"/>
  <c r="DE314" i="52" s="1"/>
  <c r="FQ314" i="52" s="1"/>
  <c r="BO312" i="52"/>
  <c r="CG312" i="52" s="1"/>
  <c r="BS312" i="52"/>
  <c r="CQ312" i="52" s="1"/>
  <c r="BW312" i="52"/>
  <c r="DA312" i="52" s="1"/>
  <c r="CA312" i="52"/>
  <c r="DG312" i="52" s="1"/>
  <c r="DR312" i="52" s="1"/>
  <c r="BP312" i="52"/>
  <c r="CH312" i="52" s="1"/>
  <c r="CK312" i="52" s="1"/>
  <c r="BT312" i="52"/>
  <c r="CR312" i="52" s="1"/>
  <c r="BX312" i="52"/>
  <c r="DE312" i="52" s="1"/>
  <c r="FQ312" i="52" s="1"/>
  <c r="BO310" i="52"/>
  <c r="CG310" i="52" s="1"/>
  <c r="BS310" i="52"/>
  <c r="CQ310" i="52" s="1"/>
  <c r="BW310" i="52"/>
  <c r="DA310" i="52" s="1"/>
  <c r="CA310" i="52"/>
  <c r="DG310" i="52" s="1"/>
  <c r="BP310" i="52"/>
  <c r="CH310" i="52" s="1"/>
  <c r="BT310" i="52"/>
  <c r="CR310" i="52" s="1"/>
  <c r="BX310" i="52"/>
  <c r="DE310" i="52" s="1"/>
  <c r="FQ310" i="52" s="1"/>
  <c r="BO308" i="52"/>
  <c r="CG308" i="52" s="1"/>
  <c r="BS308" i="52"/>
  <c r="CQ308" i="52" s="1"/>
  <c r="EX308" i="52" s="1"/>
  <c r="BW308" i="52"/>
  <c r="DA308" i="52" s="1"/>
  <c r="DX308" i="52" s="1"/>
  <c r="CA308" i="52"/>
  <c r="DG308" i="52" s="1"/>
  <c r="BP308" i="52"/>
  <c r="CH308" i="52" s="1"/>
  <c r="BT308" i="52"/>
  <c r="CR308" i="52" s="1"/>
  <c r="EZ308" i="52" s="1"/>
  <c r="BX308" i="52"/>
  <c r="DE308" i="52" s="1"/>
  <c r="FQ308" i="52" s="1"/>
  <c r="BO306" i="52"/>
  <c r="CG306" i="52" s="1"/>
  <c r="BS306" i="52"/>
  <c r="CQ306" i="52" s="1"/>
  <c r="BW306" i="52"/>
  <c r="DA306" i="52" s="1"/>
  <c r="DX306" i="52" s="1"/>
  <c r="EF306" i="52" s="1"/>
  <c r="CA306" i="52"/>
  <c r="DG306" i="52" s="1"/>
  <c r="BP306" i="52"/>
  <c r="CH306" i="52" s="1"/>
  <c r="CK306" i="52" s="1"/>
  <c r="BT306" i="52"/>
  <c r="CR306" i="52" s="1"/>
  <c r="BX306" i="52"/>
  <c r="DE306" i="52" s="1"/>
  <c r="FQ306" i="52" s="1"/>
  <c r="BP265" i="52"/>
  <c r="CH265" i="52" s="1"/>
  <c r="BT265" i="52"/>
  <c r="CR265" i="52" s="1"/>
  <c r="EZ265" i="52" s="1"/>
  <c r="BX265" i="52"/>
  <c r="DE265" i="52" s="1"/>
  <c r="FQ265" i="52" s="1"/>
  <c r="BO265" i="52"/>
  <c r="CG265" i="52" s="1"/>
  <c r="BU265" i="52"/>
  <c r="CL265" i="52" s="1"/>
  <c r="FF265" i="52" s="1"/>
  <c r="BZ265" i="52"/>
  <c r="DI265" i="52" s="1"/>
  <c r="DT265" i="52" s="1"/>
  <c r="BQ265" i="52"/>
  <c r="CM265" i="52" s="1"/>
  <c r="BV265" i="52"/>
  <c r="CZ265" i="52" s="1"/>
  <c r="CA265" i="52"/>
  <c r="DG265" i="52" s="1"/>
  <c r="BS265" i="52"/>
  <c r="CQ265" i="52" s="1"/>
  <c r="EX265" i="52" s="1"/>
  <c r="BY265" i="52"/>
  <c r="DH265" i="52" s="1"/>
  <c r="DS265" i="52" s="1"/>
  <c r="BQ212" i="52"/>
  <c r="CM212" i="52" s="1"/>
  <c r="FD212" i="52" s="1"/>
  <c r="BU212" i="52"/>
  <c r="CL212" i="52" s="1"/>
  <c r="FF212" i="52" s="1"/>
  <c r="BY212" i="52"/>
  <c r="DH212" i="52" s="1"/>
  <c r="DS212" i="52" s="1"/>
  <c r="BS212" i="52"/>
  <c r="CQ212" i="52" s="1"/>
  <c r="EX212" i="52" s="1"/>
  <c r="BX212" i="52"/>
  <c r="DE212" i="52" s="1"/>
  <c r="FQ212" i="52" s="1"/>
  <c r="BO212" i="52"/>
  <c r="CG212" i="52" s="1"/>
  <c r="BT212" i="52"/>
  <c r="CR212" i="52" s="1"/>
  <c r="BZ212" i="52"/>
  <c r="DI212" i="52" s="1"/>
  <c r="DT212" i="52" s="1"/>
  <c r="BR212" i="52"/>
  <c r="CS212" i="52" s="1"/>
  <c r="EY212" i="52" s="1"/>
  <c r="BW212" i="52"/>
  <c r="DA212" i="52" s="1"/>
  <c r="DX212" i="52" s="1"/>
  <c r="CC212" i="52"/>
  <c r="BP212" i="52"/>
  <c r="CH212" i="52" s="1"/>
  <c r="CA212" i="52"/>
  <c r="DG212" i="52" s="1"/>
  <c r="BO194" i="52"/>
  <c r="CG194" i="52" s="1"/>
  <c r="BS194" i="52"/>
  <c r="CQ194" i="52" s="1"/>
  <c r="EX194" i="52" s="1"/>
  <c r="BW194" i="52"/>
  <c r="DA194" i="52" s="1"/>
  <c r="DX194" i="52" s="1"/>
  <c r="CA194" i="52"/>
  <c r="DG194" i="52" s="1"/>
  <c r="BQ194" i="52"/>
  <c r="CM194" i="52" s="1"/>
  <c r="BU194" i="52"/>
  <c r="CL194" i="52" s="1"/>
  <c r="FF194" i="52" s="1"/>
  <c r="BY194" i="52"/>
  <c r="DH194" i="52" s="1"/>
  <c r="DS194" i="52" s="1"/>
  <c r="BV194" i="52"/>
  <c r="CZ194" i="52" s="1"/>
  <c r="DW194" i="52" s="1"/>
  <c r="BP194" i="52"/>
  <c r="CH194" i="52" s="1"/>
  <c r="BX194" i="52"/>
  <c r="DE194" i="52" s="1"/>
  <c r="FQ194" i="52" s="1"/>
  <c r="BT194" i="52"/>
  <c r="CR194" i="52" s="1"/>
  <c r="EZ194" i="52" s="1"/>
  <c r="CC194" i="52"/>
  <c r="BR194" i="52"/>
  <c r="CS194" i="52"/>
  <c r="BY394" i="52"/>
  <c r="DH394" i="52" s="1"/>
  <c r="DS394" i="52" s="1"/>
  <c r="BU394" i="52"/>
  <c r="CL394" i="52" s="1"/>
  <c r="BY393" i="52"/>
  <c r="DH393" i="52" s="1"/>
  <c r="DS393" i="52" s="1"/>
  <c r="BU393" i="52"/>
  <c r="CL393" i="52" s="1"/>
  <c r="BY392" i="52"/>
  <c r="DH392" i="52" s="1"/>
  <c r="BU392" i="52"/>
  <c r="CL392" i="52" s="1"/>
  <c r="BY391" i="52"/>
  <c r="DH391" i="52" s="1"/>
  <c r="DS391" i="52" s="1"/>
  <c r="BU391" i="52"/>
  <c r="CL391" i="52" s="1"/>
  <c r="BY390" i="52"/>
  <c r="DH390" i="52" s="1"/>
  <c r="BU390" i="52"/>
  <c r="CL390" i="52" s="1"/>
  <c r="CI390" i="52" s="1"/>
  <c r="BY389" i="52"/>
  <c r="DH389" i="52" s="1"/>
  <c r="DS389" i="52" s="1"/>
  <c r="BU389" i="52"/>
  <c r="CL389" i="52" s="1"/>
  <c r="BY388" i="52"/>
  <c r="DH388" i="52" s="1"/>
  <c r="BU388" i="52"/>
  <c r="CL388" i="52" s="1"/>
  <c r="FF388" i="52" s="1"/>
  <c r="BY387" i="52"/>
  <c r="DH387" i="52" s="1"/>
  <c r="BU387" i="52"/>
  <c r="CL387" i="52" s="1"/>
  <c r="BY386" i="52"/>
  <c r="DH386" i="52" s="1"/>
  <c r="DS386" i="52" s="1"/>
  <c r="BU386" i="52"/>
  <c r="CL386" i="52" s="1"/>
  <c r="FF386" i="52" s="1"/>
  <c r="BY385" i="52"/>
  <c r="DH385" i="52" s="1"/>
  <c r="DS385" i="52" s="1"/>
  <c r="BU385" i="52"/>
  <c r="CL385" i="52" s="1"/>
  <c r="BY384" i="52"/>
  <c r="DH384" i="52" s="1"/>
  <c r="BU384" i="52"/>
  <c r="CL384" i="52" s="1"/>
  <c r="BY383" i="52"/>
  <c r="DH383" i="52" s="1"/>
  <c r="BU383" i="52"/>
  <c r="CL383" i="52" s="1"/>
  <c r="BY382" i="52"/>
  <c r="DH382" i="52" s="1"/>
  <c r="BU382" i="52"/>
  <c r="CL382" i="52" s="1"/>
  <c r="BY381" i="52"/>
  <c r="DH381" i="52" s="1"/>
  <c r="DS381" i="52" s="1"/>
  <c r="BU381" i="52"/>
  <c r="CL381" i="52" s="1"/>
  <c r="BY380" i="52"/>
  <c r="DH380" i="52" s="1"/>
  <c r="BU380" i="52"/>
  <c r="CL380" i="52" s="1"/>
  <c r="FF380" i="52" s="1"/>
  <c r="BY379" i="52"/>
  <c r="DH379" i="52" s="1"/>
  <c r="DS379" i="52" s="1"/>
  <c r="BU379" i="52"/>
  <c r="CL379" i="52" s="1"/>
  <c r="BY378" i="52"/>
  <c r="DH378" i="52" s="1"/>
  <c r="BU378" i="52"/>
  <c r="CL378" i="52" s="1"/>
  <c r="BY377" i="52"/>
  <c r="DH377" i="52" s="1"/>
  <c r="BU377" i="52"/>
  <c r="CL377" i="52" s="1"/>
  <c r="FF377" i="52" s="1"/>
  <c r="BY376" i="52"/>
  <c r="DH376" i="52" s="1"/>
  <c r="DS376" i="52" s="1"/>
  <c r="BU376" i="52"/>
  <c r="CL376" i="52" s="1"/>
  <c r="BY375" i="52"/>
  <c r="DH375" i="52" s="1"/>
  <c r="BU375" i="52"/>
  <c r="CL375" i="52" s="1"/>
  <c r="BY374" i="52"/>
  <c r="DH374" i="52" s="1"/>
  <c r="DS374" i="52" s="1"/>
  <c r="BU374" i="52"/>
  <c r="CL374" i="52" s="1"/>
  <c r="CI374" i="52" s="1"/>
  <c r="BY373" i="52"/>
  <c r="DH373" i="52" s="1"/>
  <c r="DS373" i="52" s="1"/>
  <c r="BU373" i="52"/>
  <c r="CL373" i="52" s="1"/>
  <c r="BY372" i="52"/>
  <c r="DH372" i="52" s="1"/>
  <c r="DS372" i="52" s="1"/>
  <c r="BU372" i="52"/>
  <c r="CL372" i="52" s="1"/>
  <c r="BY371" i="52"/>
  <c r="DH371" i="52" s="1"/>
  <c r="DS371" i="52" s="1"/>
  <c r="BU371" i="52"/>
  <c r="CL371" i="52" s="1"/>
  <c r="BY370" i="52"/>
  <c r="DH370" i="52" s="1"/>
  <c r="BU370" i="52"/>
  <c r="CL370" i="52" s="1"/>
  <c r="FF370" i="52" s="1"/>
  <c r="BY369" i="52"/>
  <c r="DH369" i="52" s="1"/>
  <c r="DS369" i="52" s="1"/>
  <c r="BU369" i="52"/>
  <c r="CL369" i="52" s="1"/>
  <c r="CI369" i="52" s="1"/>
  <c r="CK368" i="52"/>
  <c r="FC368" i="52" s="1"/>
  <c r="BY368" i="52"/>
  <c r="DH368" i="52" s="1"/>
  <c r="DS368" i="52" s="1"/>
  <c r="BU368" i="52"/>
  <c r="CL368" i="52" s="1"/>
  <c r="BY367" i="52"/>
  <c r="DH367" i="52" s="1"/>
  <c r="DS367" i="52" s="1"/>
  <c r="BU367" i="52"/>
  <c r="CL367" i="52" s="1"/>
  <c r="BY366" i="52"/>
  <c r="DH366" i="52" s="1"/>
  <c r="DS366" i="52"/>
  <c r="BU366" i="52"/>
  <c r="CL366" i="52" s="1"/>
  <c r="FF366" i="52" s="1"/>
  <c r="BY365" i="52"/>
  <c r="DH365" i="52" s="1"/>
  <c r="DS365" i="52" s="1"/>
  <c r="BU365" i="52"/>
  <c r="CL365" i="52" s="1"/>
  <c r="BY364" i="52"/>
  <c r="DH364" i="52" s="1"/>
  <c r="DS364" i="52" s="1"/>
  <c r="BU364" i="52"/>
  <c r="CL364" i="52" s="1"/>
  <c r="BY363" i="52"/>
  <c r="DH363" i="52" s="1"/>
  <c r="DS363" i="52" s="1"/>
  <c r="BU363" i="52"/>
  <c r="CL363" i="52" s="1"/>
  <c r="BY362" i="52"/>
  <c r="DH362" i="52" s="1"/>
  <c r="DS362" i="52" s="1"/>
  <c r="BU362" i="52"/>
  <c r="CL362" i="52" s="1"/>
  <c r="CI362" i="52" s="1"/>
  <c r="BY361" i="52"/>
  <c r="DH361" i="52" s="1"/>
  <c r="DS361" i="52" s="1"/>
  <c r="BU361" i="52"/>
  <c r="CL361" i="52" s="1"/>
  <c r="BY360" i="52"/>
  <c r="DH360" i="52" s="1"/>
  <c r="BU360" i="52"/>
  <c r="CL360" i="52" s="1"/>
  <c r="BY359" i="52"/>
  <c r="DH359" i="52" s="1"/>
  <c r="DS359" i="52" s="1"/>
  <c r="BU359" i="52"/>
  <c r="CL359" i="52" s="1"/>
  <c r="BY358" i="52"/>
  <c r="DH358" i="52" s="1"/>
  <c r="DS358" i="52" s="1"/>
  <c r="BU358" i="52"/>
  <c r="CL358" i="52" s="1"/>
  <c r="BY357" i="52"/>
  <c r="DH357" i="52" s="1"/>
  <c r="DS357" i="52" s="1"/>
  <c r="BU357" i="52"/>
  <c r="CL357" i="52" s="1"/>
  <c r="CA355" i="52"/>
  <c r="DG355" i="52" s="1"/>
  <c r="BU355" i="52"/>
  <c r="CL355" i="52" s="1"/>
  <c r="BR355" i="52"/>
  <c r="CS355" i="52" s="1"/>
  <c r="EY355" i="52" s="1"/>
  <c r="BV355" i="52"/>
  <c r="CZ355" i="52" s="1"/>
  <c r="BZ355" i="52"/>
  <c r="DI355" i="52" s="1"/>
  <c r="DT355" i="52" s="1"/>
  <c r="BY354" i="52"/>
  <c r="DH354" i="52" s="1"/>
  <c r="BT354" i="52"/>
  <c r="CR354" i="52" s="1"/>
  <c r="EZ354" i="52" s="1"/>
  <c r="BO354" i="52"/>
  <c r="CG354" i="52" s="1"/>
  <c r="CA351" i="52"/>
  <c r="DG351" i="52" s="1"/>
  <c r="BU351" i="52"/>
  <c r="CL351" i="52" s="1"/>
  <c r="BR351" i="52"/>
  <c r="CS351" i="52" s="1"/>
  <c r="EY351" i="52" s="1"/>
  <c r="BV351" i="52"/>
  <c r="CZ351" i="52" s="1"/>
  <c r="BZ351" i="52"/>
  <c r="DI351" i="52" s="1"/>
  <c r="DT351" i="52" s="1"/>
  <c r="BY350" i="52"/>
  <c r="DH350" i="52" s="1"/>
  <c r="DS350" i="52" s="1"/>
  <c r="BT350" i="52"/>
  <c r="CR350" i="52" s="1"/>
  <c r="EZ350" i="52" s="1"/>
  <c r="BO350" i="52"/>
  <c r="CG350" i="52" s="1"/>
  <c r="CA347" i="52"/>
  <c r="DG347" i="52" s="1"/>
  <c r="BU347" i="52"/>
  <c r="CL347" i="52" s="1"/>
  <c r="FF347" i="52" s="1"/>
  <c r="BR347" i="52"/>
  <c r="CS347" i="52" s="1"/>
  <c r="EY347" i="52" s="1"/>
  <c r="BV347" i="52"/>
  <c r="CZ347" i="52" s="1"/>
  <c r="BZ347" i="52"/>
  <c r="DI347" i="52" s="1"/>
  <c r="DT347" i="52" s="1"/>
  <c r="BY346" i="52"/>
  <c r="DH346" i="52" s="1"/>
  <c r="BT346" i="52"/>
  <c r="CR346" i="52" s="1"/>
  <c r="EZ346" i="52" s="1"/>
  <c r="BO346" i="52"/>
  <c r="CG346" i="52" s="1"/>
  <c r="CA343" i="52"/>
  <c r="DG343" i="52" s="1"/>
  <c r="BU343" i="52"/>
  <c r="CL343" i="52" s="1"/>
  <c r="BR343" i="52"/>
  <c r="CS343" i="52" s="1"/>
  <c r="EY343" i="52" s="1"/>
  <c r="BV343" i="52"/>
  <c r="CZ343" i="52" s="1"/>
  <c r="BZ343" i="52"/>
  <c r="DI343" i="52" s="1"/>
  <c r="BY342" i="52"/>
  <c r="DH342" i="52" s="1"/>
  <c r="BT342" i="52"/>
  <c r="CR342" i="52" s="1"/>
  <c r="BO342" i="52"/>
  <c r="CG342" i="52" s="1"/>
  <c r="CA339" i="52"/>
  <c r="DG339" i="52" s="1"/>
  <c r="BU339" i="52"/>
  <c r="CL339" i="52" s="1"/>
  <c r="FF339" i="52" s="1"/>
  <c r="BR339" i="52"/>
  <c r="CS339" i="52" s="1"/>
  <c r="BV339" i="52"/>
  <c r="CZ339" i="52"/>
  <c r="DW339" i="52" s="1"/>
  <c r="BZ339" i="52"/>
  <c r="DI339" i="52" s="1"/>
  <c r="BY338" i="52"/>
  <c r="DH338" i="52" s="1"/>
  <c r="BT338" i="52"/>
  <c r="CR338" i="52" s="1"/>
  <c r="EZ338" i="52" s="1"/>
  <c r="BO338" i="52"/>
  <c r="CG338" i="52" s="1"/>
  <c r="CA335" i="52"/>
  <c r="DG335" i="52" s="1"/>
  <c r="BU335" i="52"/>
  <c r="CL335" i="52" s="1"/>
  <c r="BR335" i="52"/>
  <c r="CS335" i="52" s="1"/>
  <c r="BV335" i="52"/>
  <c r="CZ335" i="52" s="1"/>
  <c r="BZ335" i="52"/>
  <c r="DI335" i="52" s="1"/>
  <c r="BY334" i="52"/>
  <c r="DH334" i="52" s="1"/>
  <c r="DS334" i="52" s="1"/>
  <c r="BT334" i="52"/>
  <c r="CR334" i="52" s="1"/>
  <c r="BO334" i="52"/>
  <c r="CG334" i="52" s="1"/>
  <c r="CA331" i="52"/>
  <c r="DG331" i="52" s="1"/>
  <c r="BU331" i="52"/>
  <c r="CL331" i="52" s="1"/>
  <c r="CI331" i="52" s="1"/>
  <c r="BR331" i="52"/>
  <c r="CS331" i="52" s="1"/>
  <c r="BV331" i="52"/>
  <c r="CZ331" i="52" s="1"/>
  <c r="BZ331" i="52"/>
  <c r="DI331" i="52" s="1"/>
  <c r="BY330" i="52"/>
  <c r="DH330" i="52" s="1"/>
  <c r="DS330" i="52" s="1"/>
  <c r="BT330" i="52"/>
  <c r="CR330" i="52" s="1"/>
  <c r="EZ330" i="52" s="1"/>
  <c r="BO330" i="52"/>
  <c r="CG330" i="52" s="1"/>
  <c r="CA327" i="52"/>
  <c r="DG327" i="52" s="1"/>
  <c r="BU327" i="52"/>
  <c r="CL327" i="52" s="1"/>
  <c r="FF327" i="52" s="1"/>
  <c r="BR327" i="52"/>
  <c r="CS327" i="52" s="1"/>
  <c r="EY327" i="52" s="1"/>
  <c r="BV327" i="52"/>
  <c r="CZ327" i="52" s="1"/>
  <c r="BZ327" i="52"/>
  <c r="DI327" i="52" s="1"/>
  <c r="DT327" i="52" s="1"/>
  <c r="BY326" i="52"/>
  <c r="DH326" i="52" s="1"/>
  <c r="DS326" i="52" s="1"/>
  <c r="BT326" i="52"/>
  <c r="CR326" i="52" s="1"/>
  <c r="BO326" i="52"/>
  <c r="CG326" i="52" s="1"/>
  <c r="CA323" i="52"/>
  <c r="DG323" i="52" s="1"/>
  <c r="BU323" i="52"/>
  <c r="CL323" i="52" s="1"/>
  <c r="BR323" i="52"/>
  <c r="CS323" i="52" s="1"/>
  <c r="EY323" i="52" s="1"/>
  <c r="BV323" i="52"/>
  <c r="CZ323" i="52" s="1"/>
  <c r="DC323" i="52" s="1"/>
  <c r="BZ323" i="52"/>
  <c r="DI323" i="52" s="1"/>
  <c r="BY322" i="52"/>
  <c r="DH322" i="52" s="1"/>
  <c r="DS322" i="52" s="1"/>
  <c r="BT322" i="52"/>
  <c r="CR322" i="52" s="1"/>
  <c r="EZ322" i="52" s="1"/>
  <c r="BO322" i="52"/>
  <c r="CG322" i="52" s="1"/>
  <c r="BU321" i="52"/>
  <c r="CL321" i="52" s="1"/>
  <c r="DD321" i="52"/>
  <c r="FP321" i="52" s="1"/>
  <c r="BR321" i="52"/>
  <c r="CS321" i="52" s="1"/>
  <c r="EY321" i="52" s="1"/>
  <c r="BU318" i="52"/>
  <c r="CL318" i="52" s="1"/>
  <c r="FF318" i="52" s="1"/>
  <c r="BR318" i="52"/>
  <c r="CS318" i="52" s="1"/>
  <c r="EY318" i="52" s="1"/>
  <c r="BU316" i="52"/>
  <c r="CL316" i="52" s="1"/>
  <c r="BR316" i="52"/>
  <c r="CS316" i="52" s="1"/>
  <c r="BU314" i="52"/>
  <c r="CL314" i="52" s="1"/>
  <c r="BR314" i="52"/>
  <c r="CS314" i="52" s="1"/>
  <c r="EY314" i="52" s="1"/>
  <c r="BU312" i="52"/>
  <c r="CL312" i="52" s="1"/>
  <c r="BR312" i="52"/>
  <c r="CS312" i="52" s="1"/>
  <c r="EY312" i="52" s="1"/>
  <c r="BU310" i="52"/>
  <c r="CL310" i="52" s="1"/>
  <c r="BR310" i="52"/>
  <c r="CS310" i="52" s="1"/>
  <c r="EY310" i="52" s="1"/>
  <c r="BU308" i="52"/>
  <c r="CL308" i="52" s="1"/>
  <c r="FF308" i="52" s="1"/>
  <c r="BR308" i="52"/>
  <c r="CS308" i="52" s="1"/>
  <c r="BU306" i="52"/>
  <c r="CL306" i="52" s="1"/>
  <c r="FF306" i="52" s="1"/>
  <c r="BR306" i="52"/>
  <c r="CS306" i="52" s="1"/>
  <c r="EY306" i="52" s="1"/>
  <c r="BW265" i="52"/>
  <c r="DA265" i="52" s="1"/>
  <c r="BP264" i="52"/>
  <c r="CH264" i="52" s="1"/>
  <c r="CK264" i="52" s="1"/>
  <c r="FC264" i="52" s="1"/>
  <c r="BT264" i="52"/>
  <c r="CR264" i="52" s="1"/>
  <c r="BX264" i="52"/>
  <c r="DE264" i="52" s="1"/>
  <c r="FQ264" i="52" s="1"/>
  <c r="BO264" i="52"/>
  <c r="CG264" i="52" s="1"/>
  <c r="BU264" i="52"/>
  <c r="CL264" i="52" s="1"/>
  <c r="BZ264" i="52"/>
  <c r="DI264" i="52" s="1"/>
  <c r="DT264" i="52" s="1"/>
  <c r="BQ264" i="52"/>
  <c r="CM264" i="52" s="1"/>
  <c r="BV264" i="52"/>
  <c r="CZ264" i="52" s="1"/>
  <c r="DW264" i="52" s="1"/>
  <c r="CA264" i="52"/>
  <c r="DG264" i="52" s="1"/>
  <c r="DR264" i="52" s="1"/>
  <c r="BS264" i="52"/>
  <c r="CQ264" i="52" s="1"/>
  <c r="BY264" i="52"/>
  <c r="DH264" i="52" s="1"/>
  <c r="DS264" i="52" s="1"/>
  <c r="BS262" i="52"/>
  <c r="CQ262" i="52" s="1"/>
  <c r="EX262" i="52" s="1"/>
  <c r="BZ262" i="52"/>
  <c r="DI262" i="52"/>
  <c r="DT262" i="52" s="1"/>
  <c r="BV262" i="52"/>
  <c r="CZ262" i="52" s="1"/>
  <c r="DW262" i="52" s="1"/>
  <c r="CA262" i="52"/>
  <c r="DG262" i="52" s="1"/>
  <c r="DR262" i="52" s="1"/>
  <c r="BQ216" i="52"/>
  <c r="CM216" i="52" s="1"/>
  <c r="FD216" i="52" s="1"/>
  <c r="BU216" i="52"/>
  <c r="CL216" i="52" s="1"/>
  <c r="BY216" i="52"/>
  <c r="DH216" i="52" s="1"/>
  <c r="BS216" i="52"/>
  <c r="CQ216" i="52" s="1"/>
  <c r="EX216" i="52" s="1"/>
  <c r="BX216" i="52"/>
  <c r="DE216" i="52" s="1"/>
  <c r="FQ216" i="52" s="1"/>
  <c r="BO216" i="52"/>
  <c r="CG216" i="52" s="1"/>
  <c r="BT216" i="52"/>
  <c r="CR216" i="52" s="1"/>
  <c r="EZ216" i="52" s="1"/>
  <c r="BZ216" i="52"/>
  <c r="DI216" i="52" s="1"/>
  <c r="DT216" i="52" s="1"/>
  <c r="BR216" i="52"/>
  <c r="CS216" i="52" s="1"/>
  <c r="BW216" i="52"/>
  <c r="DA216" i="52" s="1"/>
  <c r="DX216" i="52" s="1"/>
  <c r="CC216" i="52"/>
  <c r="CO216" i="52" s="1"/>
  <c r="FB216" i="52" s="1"/>
  <c r="BP216" i="52"/>
  <c r="CH216" i="52" s="1"/>
  <c r="CA216" i="52"/>
  <c r="DG216" i="52" s="1"/>
  <c r="BO198" i="52"/>
  <c r="CG198" i="52" s="1"/>
  <c r="BS198" i="52"/>
  <c r="CQ198" i="52" s="1"/>
  <c r="EX198" i="52" s="1"/>
  <c r="BW198" i="52"/>
  <c r="DA198" i="52" s="1"/>
  <c r="DX198" i="52" s="1"/>
  <c r="CA198" i="52"/>
  <c r="DG198" i="52" s="1"/>
  <c r="DR198" i="52" s="1"/>
  <c r="BQ198" i="52"/>
  <c r="CM198" i="52" s="1"/>
  <c r="BU198" i="52"/>
  <c r="CL198" i="52" s="1"/>
  <c r="FF198" i="52" s="1"/>
  <c r="BY198" i="52"/>
  <c r="DH198" i="52" s="1"/>
  <c r="DS198" i="52" s="1"/>
  <c r="BV198" i="52"/>
  <c r="CZ198" i="52" s="1"/>
  <c r="DW198" i="52" s="1"/>
  <c r="BP198" i="52"/>
  <c r="CH198" i="52" s="1"/>
  <c r="BX198" i="52"/>
  <c r="DE198" i="52" s="1"/>
  <c r="FQ198" i="52" s="1"/>
  <c r="BT198" i="52"/>
  <c r="CR198" i="52" s="1"/>
  <c r="EZ198" i="52" s="1"/>
  <c r="CC198" i="52"/>
  <c r="BR198" i="52"/>
  <c r="CS198" i="52" s="1"/>
  <c r="EY198" i="52" s="1"/>
  <c r="CO167" i="52"/>
  <c r="FB167" i="52" s="1"/>
  <c r="CN167" i="52"/>
  <c r="FE167" i="52" s="1"/>
  <c r="CP167" i="52"/>
  <c r="FA167" i="52" s="1"/>
  <c r="BZ321" i="52"/>
  <c r="DI321" i="52" s="1"/>
  <c r="DT321" i="52" s="1"/>
  <c r="BV321" i="52"/>
  <c r="CZ321" i="52" s="1"/>
  <c r="BZ320" i="52"/>
  <c r="DI320" i="52" s="1"/>
  <c r="BV320" i="52"/>
  <c r="CZ320" i="52" s="1"/>
  <c r="BZ319" i="52"/>
  <c r="DI319" i="52" s="1"/>
  <c r="DT319" i="52" s="1"/>
  <c r="BV319" i="52"/>
  <c r="CZ319" i="52" s="1"/>
  <c r="DW319" i="52" s="1"/>
  <c r="BZ318" i="52"/>
  <c r="DI318" i="52"/>
  <c r="DT318" i="52" s="1"/>
  <c r="BV318" i="52"/>
  <c r="CZ318" i="52" s="1"/>
  <c r="BZ317" i="52"/>
  <c r="DI317" i="52" s="1"/>
  <c r="DT317" i="52" s="1"/>
  <c r="BV317" i="52"/>
  <c r="CZ317" i="52" s="1"/>
  <c r="BZ316" i="52"/>
  <c r="DI316" i="52" s="1"/>
  <c r="DT316" i="52" s="1"/>
  <c r="BV316" i="52"/>
  <c r="CZ316" i="52" s="1"/>
  <c r="DC316" i="52" s="1"/>
  <c r="BZ315" i="52"/>
  <c r="DI315" i="52" s="1"/>
  <c r="DT315" i="52" s="1"/>
  <c r="BV315" i="52"/>
  <c r="CZ315" i="52" s="1"/>
  <c r="BZ314" i="52"/>
  <c r="DI314" i="52" s="1"/>
  <c r="DT314" i="52" s="1"/>
  <c r="BV314" i="52"/>
  <c r="CZ314" i="52" s="1"/>
  <c r="BZ313" i="52"/>
  <c r="DI313" i="52" s="1"/>
  <c r="DT313" i="52" s="1"/>
  <c r="BV313" i="52"/>
  <c r="CZ313" i="52" s="1"/>
  <c r="BZ312" i="52"/>
  <c r="DI312" i="52" s="1"/>
  <c r="DT312" i="52" s="1"/>
  <c r="BV312" i="52"/>
  <c r="CZ312" i="52" s="1"/>
  <c r="BZ311" i="52"/>
  <c r="DI311" i="52" s="1"/>
  <c r="DT311" i="52" s="1"/>
  <c r="BV311" i="52"/>
  <c r="CZ311" i="52" s="1"/>
  <c r="BZ310" i="52"/>
  <c r="DI310" i="52" s="1"/>
  <c r="DT310" i="52" s="1"/>
  <c r="BV310" i="52"/>
  <c r="CZ310" i="52" s="1"/>
  <c r="BZ309" i="52"/>
  <c r="DI309" i="52" s="1"/>
  <c r="DT309" i="52" s="1"/>
  <c r="BV309" i="52"/>
  <c r="CZ309" i="52" s="1"/>
  <c r="BZ308" i="52"/>
  <c r="DI308" i="52" s="1"/>
  <c r="DT308" i="52" s="1"/>
  <c r="BV308" i="52"/>
  <c r="CZ308" i="52" s="1"/>
  <c r="DW308" i="52" s="1"/>
  <c r="BZ307" i="52"/>
  <c r="DI307" i="52" s="1"/>
  <c r="DT307" i="52" s="1"/>
  <c r="BV307" i="52"/>
  <c r="CZ307" i="52" s="1"/>
  <c r="BZ306" i="52"/>
  <c r="DI306" i="52" s="1"/>
  <c r="DT306" i="52" s="1"/>
  <c r="BV306" i="52"/>
  <c r="CZ306" i="52" s="1"/>
  <c r="DW306" i="52" s="1"/>
  <c r="BY262" i="52"/>
  <c r="DH262" i="52" s="1"/>
  <c r="BR261" i="52"/>
  <c r="CS261" i="52" s="1"/>
  <c r="EY261" i="52" s="1"/>
  <c r="BV261" i="52"/>
  <c r="CZ261" i="52" s="1"/>
  <c r="DW261" i="52" s="1"/>
  <c r="BZ261" i="52"/>
  <c r="DI261" i="52" s="1"/>
  <c r="DT261" i="52" s="1"/>
  <c r="BP260" i="52"/>
  <c r="CH260" i="52" s="1"/>
  <c r="CK260" i="52" s="1"/>
  <c r="FC260" i="52" s="1"/>
  <c r="BR259" i="52"/>
  <c r="CS259" i="52" s="1"/>
  <c r="BV259" i="52"/>
  <c r="CZ259" i="52" s="1"/>
  <c r="DC259" i="52" s="1"/>
  <c r="BZ259" i="52"/>
  <c r="DI259" i="52" s="1"/>
  <c r="DT259" i="52" s="1"/>
  <c r="CN259" i="52"/>
  <c r="FE259" i="52" s="1"/>
  <c r="BP258" i="52"/>
  <c r="CH258" i="52" s="1"/>
  <c r="CK258" i="52" s="1"/>
  <c r="FC258" i="52" s="1"/>
  <c r="BR257" i="52"/>
  <c r="CS257" i="52" s="1"/>
  <c r="EY257" i="52" s="1"/>
  <c r="BV257" i="52"/>
  <c r="CZ257" i="52" s="1"/>
  <c r="DC257" i="52" s="1"/>
  <c r="BZ257" i="52"/>
  <c r="DI257" i="52" s="1"/>
  <c r="DT257" i="52" s="1"/>
  <c r="CN257" i="52"/>
  <c r="FE257" i="52" s="1"/>
  <c r="BP256" i="52"/>
  <c r="CH256" i="52" s="1"/>
  <c r="CK256" i="52" s="1"/>
  <c r="FC256" i="52" s="1"/>
  <c r="BR255" i="52"/>
  <c r="CS255" i="52" s="1"/>
  <c r="EY255" i="52" s="1"/>
  <c r="BV255" i="52"/>
  <c r="CZ255" i="52" s="1"/>
  <c r="DW255" i="52" s="1"/>
  <c r="BZ255" i="52"/>
  <c r="DI255" i="52" s="1"/>
  <c r="DT255" i="52" s="1"/>
  <c r="CA254" i="52"/>
  <c r="DG254" i="52" s="1"/>
  <c r="DJ254" i="52" s="1"/>
  <c r="DV254" i="52" s="1"/>
  <c r="BQ254" i="52"/>
  <c r="CM254" i="52" s="1"/>
  <c r="DM254" i="52" s="1"/>
  <c r="BP253" i="52"/>
  <c r="CH253" i="52" s="1"/>
  <c r="BU251" i="52"/>
  <c r="CL251" i="52" s="1"/>
  <c r="BY251" i="52"/>
  <c r="DH251" i="52" s="1"/>
  <c r="DS251" i="52" s="1"/>
  <c r="BR251" i="52"/>
  <c r="CS251" i="52" s="1"/>
  <c r="EY251" i="52" s="1"/>
  <c r="BV251" i="52"/>
  <c r="CZ251" i="52" s="1"/>
  <c r="DW251" i="52" s="1"/>
  <c r="BZ251" i="52"/>
  <c r="DI251" i="52" s="1"/>
  <c r="DT251" i="52" s="1"/>
  <c r="CN251" i="52"/>
  <c r="CA250" i="52"/>
  <c r="DG250" i="52" s="1"/>
  <c r="BP249" i="52"/>
  <c r="CH249" i="52" s="1"/>
  <c r="BQ247" i="52"/>
  <c r="CM247" i="52" s="1"/>
  <c r="BU247" i="52"/>
  <c r="CL247" i="52" s="1"/>
  <c r="BY247" i="52"/>
  <c r="DH247" i="52" s="1"/>
  <c r="DS247" i="52" s="1"/>
  <c r="BR247" i="52"/>
  <c r="CS247" i="52" s="1"/>
  <c r="BV247" i="52"/>
  <c r="CZ247" i="52" s="1"/>
  <c r="BZ247" i="52"/>
  <c r="DI247" i="52" s="1"/>
  <c r="DT247" i="52" s="1"/>
  <c r="CN247" i="52"/>
  <c r="FE247" i="52" s="1"/>
  <c r="CA246" i="52"/>
  <c r="DG246" i="52" s="1"/>
  <c r="BP245" i="52"/>
  <c r="CH245" i="52" s="1"/>
  <c r="BY243" i="52"/>
  <c r="DH243" i="52" s="1"/>
  <c r="DS243" i="52" s="1"/>
  <c r="BR243" i="52"/>
  <c r="CS243" i="52" s="1"/>
  <c r="EY243" i="52" s="1"/>
  <c r="BV243" i="52"/>
  <c r="CZ243" i="52" s="1"/>
  <c r="DW243" i="52" s="1"/>
  <c r="BZ243" i="52"/>
  <c r="DI243" i="52" s="1"/>
  <c r="DT243" i="52" s="1"/>
  <c r="CN243" i="52"/>
  <c r="FE243" i="52" s="1"/>
  <c r="CA242" i="52"/>
  <c r="DG242" i="52" s="1"/>
  <c r="BQ242" i="52"/>
  <c r="CM242" i="52" s="1"/>
  <c r="BP241" i="52"/>
  <c r="CH241" i="52" s="1"/>
  <c r="CK241" i="52" s="1"/>
  <c r="BQ239" i="52"/>
  <c r="CM239" i="52" s="1"/>
  <c r="BU239" i="52"/>
  <c r="CL239" i="52" s="1"/>
  <c r="BY239" i="52"/>
  <c r="DH239" i="52" s="1"/>
  <c r="DS239" i="52" s="1"/>
  <c r="BR239" i="52"/>
  <c r="CS239" i="52" s="1"/>
  <c r="BV239" i="52"/>
  <c r="CZ239" i="52" s="1"/>
  <c r="DW239" i="52" s="1"/>
  <c r="BZ239" i="52"/>
  <c r="DI239" i="52" s="1"/>
  <c r="DT239" i="52" s="1"/>
  <c r="CN239" i="52"/>
  <c r="CA238" i="52"/>
  <c r="DG238" i="52" s="1"/>
  <c r="BP237" i="52"/>
  <c r="BQ235" i="52"/>
  <c r="CM235" i="52" s="1"/>
  <c r="BU235" i="52"/>
  <c r="CL235" i="52" s="1"/>
  <c r="FF235" i="52" s="1"/>
  <c r="BY235" i="52"/>
  <c r="DH235" i="52" s="1"/>
  <c r="DS235" i="52" s="1"/>
  <c r="BR235" i="52"/>
  <c r="CS235" i="52" s="1"/>
  <c r="BV235" i="52"/>
  <c r="CZ235" i="52" s="1"/>
  <c r="DW235" i="52" s="1"/>
  <c r="BZ235" i="52"/>
  <c r="DI235" i="52" s="1"/>
  <c r="DT235" i="52" s="1"/>
  <c r="CA234" i="52"/>
  <c r="DG234" i="52" s="1"/>
  <c r="BP233" i="52"/>
  <c r="CH233" i="52" s="1"/>
  <c r="BR231" i="52"/>
  <c r="CS231" i="52" s="1"/>
  <c r="EY231" i="52" s="1"/>
  <c r="BV231" i="52"/>
  <c r="CZ231" i="52" s="1"/>
  <c r="BZ231" i="52"/>
  <c r="DI231" i="52" s="1"/>
  <c r="DT231" i="52" s="1"/>
  <c r="CN231" i="52"/>
  <c r="FE231" i="52" s="1"/>
  <c r="CA230" i="52"/>
  <c r="DG230" i="52" s="1"/>
  <c r="BQ230" i="52"/>
  <c r="CM230" i="52" s="1"/>
  <c r="BP229" i="52"/>
  <c r="CH229" i="52" s="1"/>
  <c r="CK229" i="52" s="1"/>
  <c r="FC229" i="52" s="1"/>
  <c r="BQ227" i="52"/>
  <c r="CM227" i="52" s="1"/>
  <c r="BU227" i="52"/>
  <c r="CL227" i="52" s="1"/>
  <c r="BY227" i="52"/>
  <c r="DH227" i="52" s="1"/>
  <c r="DS227" i="52" s="1"/>
  <c r="BS227" i="52"/>
  <c r="CQ227" i="52" s="1"/>
  <c r="EX227" i="52" s="1"/>
  <c r="BX227" i="52"/>
  <c r="DE227" i="52" s="1"/>
  <c r="FQ227" i="52" s="1"/>
  <c r="BO227" i="52"/>
  <c r="CG227" i="52" s="1"/>
  <c r="BT227" i="52"/>
  <c r="CR227" i="52" s="1"/>
  <c r="BZ227" i="52"/>
  <c r="DI227" i="52" s="1"/>
  <c r="DT227" i="52" s="1"/>
  <c r="BR227" i="52"/>
  <c r="CS227" i="52" s="1"/>
  <c r="EY227" i="52" s="1"/>
  <c r="BW227" i="52"/>
  <c r="DA227" i="52" s="1"/>
  <c r="DX227" i="52" s="1"/>
  <c r="CC227" i="52"/>
  <c r="BP226" i="52"/>
  <c r="CH226" i="52" s="1"/>
  <c r="BQ223" i="52"/>
  <c r="CM223" i="52" s="1"/>
  <c r="BU223" i="52"/>
  <c r="CL223" i="52" s="1"/>
  <c r="BY223" i="52"/>
  <c r="DH223" i="52" s="1"/>
  <c r="BS223" i="52"/>
  <c r="CQ223" i="52" s="1"/>
  <c r="EX223" i="52" s="1"/>
  <c r="BX223" i="52"/>
  <c r="DE223" i="52" s="1"/>
  <c r="FQ223" i="52" s="1"/>
  <c r="BO223" i="52"/>
  <c r="CG223" i="52" s="1"/>
  <c r="BT223" i="52"/>
  <c r="CR223" i="52" s="1"/>
  <c r="EZ223" i="52" s="1"/>
  <c r="BZ223" i="52"/>
  <c r="DI223" i="52" s="1"/>
  <c r="DT223" i="52" s="1"/>
  <c r="BR223" i="52"/>
  <c r="CS223" i="52" s="1"/>
  <c r="BW223" i="52"/>
  <c r="DA223" i="52" s="1"/>
  <c r="DX223" i="52" s="1"/>
  <c r="CC223" i="52"/>
  <c r="BP222" i="52"/>
  <c r="CH222" i="52" s="1"/>
  <c r="CK222" i="52" s="1"/>
  <c r="FC222" i="52" s="1"/>
  <c r="BQ219" i="52"/>
  <c r="CM219" i="52" s="1"/>
  <c r="BU219" i="52"/>
  <c r="CL219" i="52" s="1"/>
  <c r="FF219" i="52" s="1"/>
  <c r="BY219" i="52"/>
  <c r="DH219" i="52" s="1"/>
  <c r="DS219" i="52" s="1"/>
  <c r="BS219" i="52"/>
  <c r="CQ219" i="52" s="1"/>
  <c r="EX219" i="52" s="1"/>
  <c r="BX219" i="52"/>
  <c r="DE219" i="52" s="1"/>
  <c r="FQ219" i="52" s="1"/>
  <c r="BO219" i="52"/>
  <c r="CG219" i="52" s="1"/>
  <c r="BT219" i="52"/>
  <c r="CR219" i="52" s="1"/>
  <c r="EZ219" i="52" s="1"/>
  <c r="BZ219" i="52"/>
  <c r="DI219" i="52" s="1"/>
  <c r="DT219" i="52" s="1"/>
  <c r="BR219" i="52"/>
  <c r="CS219" i="52" s="1"/>
  <c r="BW219" i="52"/>
  <c r="DA219" i="52" s="1"/>
  <c r="DX219" i="52" s="1"/>
  <c r="CC219" i="52"/>
  <c r="BP218" i="52"/>
  <c r="CH218" i="52" s="1"/>
  <c r="BQ215" i="52"/>
  <c r="CM215" i="52" s="1"/>
  <c r="BU215" i="52"/>
  <c r="CL215" i="52" s="1"/>
  <c r="FF215" i="52" s="1"/>
  <c r="BY215" i="52"/>
  <c r="DH215" i="52" s="1"/>
  <c r="DS215" i="52" s="1"/>
  <c r="BS215" i="52"/>
  <c r="CQ215" i="52" s="1"/>
  <c r="EX215" i="52" s="1"/>
  <c r="BX215" i="52"/>
  <c r="DE215" i="52" s="1"/>
  <c r="FQ215" i="52" s="1"/>
  <c r="BO215" i="52"/>
  <c r="CG215" i="52" s="1"/>
  <c r="BT215" i="52"/>
  <c r="CR215" i="52" s="1"/>
  <c r="EZ215" i="52" s="1"/>
  <c r="BZ215" i="52"/>
  <c r="DI215" i="52" s="1"/>
  <c r="DT215" i="52" s="1"/>
  <c r="BR215" i="52"/>
  <c r="CS215" i="52" s="1"/>
  <c r="EY215" i="52" s="1"/>
  <c r="BW215" i="52"/>
  <c r="DA215" i="52" s="1"/>
  <c r="CC215" i="52"/>
  <c r="BP214" i="52"/>
  <c r="CH214" i="52" s="1"/>
  <c r="BQ211" i="52"/>
  <c r="CM211" i="52" s="1"/>
  <c r="BU211" i="52"/>
  <c r="CL211" i="52" s="1"/>
  <c r="FF211" i="52" s="1"/>
  <c r="BY211" i="52"/>
  <c r="DH211" i="52" s="1"/>
  <c r="DS211" i="52" s="1"/>
  <c r="BS211" i="52"/>
  <c r="CQ211" i="52" s="1"/>
  <c r="BX211" i="52"/>
  <c r="DE211" i="52" s="1"/>
  <c r="FQ211" i="52" s="1"/>
  <c r="BO211" i="52"/>
  <c r="CG211" i="52" s="1"/>
  <c r="BT211" i="52"/>
  <c r="CR211" i="52" s="1"/>
  <c r="EZ211" i="52" s="1"/>
  <c r="BZ211" i="52"/>
  <c r="DI211" i="52" s="1"/>
  <c r="DT211" i="52" s="1"/>
  <c r="BR211" i="52"/>
  <c r="CS211" i="52" s="1"/>
  <c r="BW211" i="52"/>
  <c r="DA211" i="52" s="1"/>
  <c r="DX211" i="52" s="1"/>
  <c r="CC211" i="52"/>
  <c r="BP210" i="52"/>
  <c r="CH210" i="52" s="1"/>
  <c r="BQ207" i="52"/>
  <c r="CM207" i="52" s="1"/>
  <c r="BU207" i="52"/>
  <c r="CL207" i="52" s="1"/>
  <c r="BY207" i="52"/>
  <c r="DH207" i="52" s="1"/>
  <c r="DS207" i="52" s="1"/>
  <c r="BS207" i="52"/>
  <c r="CQ207" i="52" s="1"/>
  <c r="EX207" i="52" s="1"/>
  <c r="BX207" i="52"/>
  <c r="DE207" i="52" s="1"/>
  <c r="FQ207" i="52" s="1"/>
  <c r="BO207" i="52"/>
  <c r="CG207" i="52" s="1"/>
  <c r="BT207" i="52"/>
  <c r="CR207" i="52" s="1"/>
  <c r="BZ207" i="52"/>
  <c r="DI207" i="52" s="1"/>
  <c r="BR207" i="52"/>
  <c r="CS207" i="52" s="1"/>
  <c r="BW207" i="52"/>
  <c r="DA207" i="52" s="1"/>
  <c r="DX207" i="52" s="1"/>
  <c r="CC207" i="52"/>
  <c r="CO207" i="52" s="1"/>
  <c r="FB207" i="52" s="1"/>
  <c r="BQ203" i="52"/>
  <c r="CM203" i="52" s="1"/>
  <c r="BU203" i="52"/>
  <c r="CL203" i="52" s="1"/>
  <c r="FF203" i="52" s="1"/>
  <c r="BY203" i="52"/>
  <c r="DH203" i="52" s="1"/>
  <c r="DS203" i="52" s="1"/>
  <c r="BS203" i="52"/>
  <c r="CQ203" i="52" s="1"/>
  <c r="EX203" i="52" s="1"/>
  <c r="BX203" i="52"/>
  <c r="DE203" i="52"/>
  <c r="FQ203" i="52" s="1"/>
  <c r="BO203" i="52"/>
  <c r="CG203" i="52" s="1"/>
  <c r="BT203" i="52"/>
  <c r="CR203" i="52" s="1"/>
  <c r="EZ203" i="52" s="1"/>
  <c r="BZ203" i="52"/>
  <c r="DI203" i="52" s="1"/>
  <c r="BR203" i="52"/>
  <c r="CS203" i="52" s="1"/>
  <c r="BW203" i="52"/>
  <c r="DA203" i="52" s="1"/>
  <c r="DX203" i="52" s="1"/>
  <c r="CC203" i="52"/>
  <c r="CO199" i="52"/>
  <c r="FB199" i="52" s="1"/>
  <c r="CP199" i="52"/>
  <c r="FA199" i="52" s="1"/>
  <c r="CO195" i="52"/>
  <c r="FB195" i="52" s="1"/>
  <c r="CP195" i="52"/>
  <c r="FA195" i="52" s="1"/>
  <c r="CO163" i="52"/>
  <c r="FB163" i="52" s="1"/>
  <c r="CN163" i="52"/>
  <c r="FE163" i="52" s="1"/>
  <c r="CP163" i="52"/>
  <c r="FA163" i="52" s="1"/>
  <c r="BQ142" i="52"/>
  <c r="CM142" i="52" s="1"/>
  <c r="BU142" i="52"/>
  <c r="CL142" i="52" s="1"/>
  <c r="FF142" i="52" s="1"/>
  <c r="BY142" i="52"/>
  <c r="DH142" i="52" s="1"/>
  <c r="DS142" i="52" s="1"/>
  <c r="BS142" i="52"/>
  <c r="CQ142" i="52" s="1"/>
  <c r="BX142" i="52"/>
  <c r="DE142" i="52" s="1"/>
  <c r="FQ142" i="52" s="1"/>
  <c r="BO142" i="52"/>
  <c r="CG142" i="52" s="1"/>
  <c r="BT142" i="52"/>
  <c r="CR142" i="52" s="1"/>
  <c r="EZ142" i="52" s="1"/>
  <c r="BZ142" i="52"/>
  <c r="DI142" i="52" s="1"/>
  <c r="DT142" i="52" s="1"/>
  <c r="BR142" i="52"/>
  <c r="CS142" i="52" s="1"/>
  <c r="BW142" i="52"/>
  <c r="DA142" i="52" s="1"/>
  <c r="DX142" i="52" s="1"/>
  <c r="CC142" i="52"/>
  <c r="BP142" i="52"/>
  <c r="CH142" i="52" s="1"/>
  <c r="CA142" i="52"/>
  <c r="DG142" i="52" s="1"/>
  <c r="BV142" i="52"/>
  <c r="CZ142" i="52" s="1"/>
  <c r="BQ262" i="52"/>
  <c r="CM262" i="52" s="1"/>
  <c r="BU262" i="52"/>
  <c r="CL262" i="52" s="1"/>
  <c r="FF262" i="52" s="1"/>
  <c r="BR260" i="52"/>
  <c r="CS260" i="52" s="1"/>
  <c r="BV260" i="52"/>
  <c r="CZ260" i="52" s="1"/>
  <c r="BZ260" i="52"/>
  <c r="DI260" i="52" s="1"/>
  <c r="DT260" i="52" s="1"/>
  <c r="CN260" i="52"/>
  <c r="FE260" i="52" s="1"/>
  <c r="BR258" i="52"/>
  <c r="CS258" i="52" s="1"/>
  <c r="BV258" i="52"/>
  <c r="CZ258" i="52" s="1"/>
  <c r="BZ258" i="52"/>
  <c r="DI258" i="52" s="1"/>
  <c r="DT258" i="52" s="1"/>
  <c r="CN258" i="52"/>
  <c r="FE258" i="52" s="1"/>
  <c r="BR256" i="52"/>
  <c r="CS256" i="52" s="1"/>
  <c r="BV256" i="52"/>
  <c r="CZ256" i="52" s="1"/>
  <c r="BZ256" i="52"/>
  <c r="DI256" i="52" s="1"/>
  <c r="DT256" i="52" s="1"/>
  <c r="CN256" i="52"/>
  <c r="FE256" i="52" s="1"/>
  <c r="BY253" i="52"/>
  <c r="DH253" i="52" s="1"/>
  <c r="BR253" i="52"/>
  <c r="CS253" i="52" s="1"/>
  <c r="EY253" i="52" s="1"/>
  <c r="BV253" i="52"/>
  <c r="CZ253" i="52" s="1"/>
  <c r="DW253" i="52" s="1"/>
  <c r="BZ253" i="52"/>
  <c r="DI253" i="52" s="1"/>
  <c r="DT253" i="52" s="1"/>
  <c r="CN253" i="52"/>
  <c r="FE253" i="52" s="1"/>
  <c r="BQ252" i="52"/>
  <c r="CM252" i="52" s="1"/>
  <c r="BU249" i="52"/>
  <c r="CL249" i="52" s="1"/>
  <c r="BY249" i="52"/>
  <c r="DH249" i="52" s="1"/>
  <c r="DS249" i="52" s="1"/>
  <c r="BR249" i="52"/>
  <c r="CS249" i="52" s="1"/>
  <c r="EY249" i="52" s="1"/>
  <c r="BV249" i="52"/>
  <c r="CZ249" i="52" s="1"/>
  <c r="DW249" i="52" s="1"/>
  <c r="BZ249" i="52"/>
  <c r="DI249" i="52" s="1"/>
  <c r="DT249" i="52" s="1"/>
  <c r="BQ245" i="52"/>
  <c r="CM245" i="52" s="1"/>
  <c r="BU245" i="52"/>
  <c r="CL245" i="52" s="1"/>
  <c r="FF245" i="52" s="1"/>
  <c r="BY245" i="52"/>
  <c r="DH245" i="52" s="1"/>
  <c r="BR245" i="52"/>
  <c r="CS245" i="52" s="1"/>
  <c r="BV245" i="52"/>
  <c r="CZ245" i="52" s="1"/>
  <c r="DW245" i="52" s="1"/>
  <c r="BZ245" i="52"/>
  <c r="DI245" i="52" s="1"/>
  <c r="BU241" i="52"/>
  <c r="CL241" i="52" s="1"/>
  <c r="BY241" i="52"/>
  <c r="DH241" i="52" s="1"/>
  <c r="BR241" i="52"/>
  <c r="CS241" i="52" s="1"/>
  <c r="EY241" i="52" s="1"/>
  <c r="BV241" i="52"/>
  <c r="CZ241" i="52" s="1"/>
  <c r="DW241" i="52" s="1"/>
  <c r="BZ241" i="52"/>
  <c r="DI241" i="52" s="1"/>
  <c r="DT241" i="52" s="1"/>
  <c r="CN241" i="52"/>
  <c r="FE241" i="52" s="1"/>
  <c r="BQ237" i="52"/>
  <c r="CM237" i="52" s="1"/>
  <c r="BU237" i="52"/>
  <c r="CL237" i="52" s="1"/>
  <c r="FF237" i="52" s="1"/>
  <c r="BY237" i="52"/>
  <c r="DH237" i="52" s="1"/>
  <c r="DS237" i="52" s="1"/>
  <c r="BR237" i="52"/>
  <c r="CS237" i="52" s="1"/>
  <c r="EY237" i="52" s="1"/>
  <c r="BV237" i="52"/>
  <c r="CZ237" i="52" s="1"/>
  <c r="DW237" i="52" s="1"/>
  <c r="BZ237" i="52"/>
  <c r="DI237" i="52" s="1"/>
  <c r="DT237" i="52" s="1"/>
  <c r="BQ233" i="52"/>
  <c r="CM233" i="52" s="1"/>
  <c r="DM233" i="52" s="1"/>
  <c r="BU233" i="52"/>
  <c r="CL233" i="52" s="1"/>
  <c r="BY233" i="52"/>
  <c r="DH233" i="52" s="1"/>
  <c r="DS233" i="52" s="1"/>
  <c r="BR233" i="52"/>
  <c r="CS233" i="52" s="1"/>
  <c r="EY233" i="52" s="1"/>
  <c r="BV233" i="52"/>
  <c r="CZ233" i="52" s="1"/>
  <c r="DW233" i="52" s="1"/>
  <c r="BZ233" i="52"/>
  <c r="DI233" i="52" s="1"/>
  <c r="DT233" i="52" s="1"/>
  <c r="BQ232" i="52"/>
  <c r="CM232" i="52" s="1"/>
  <c r="DM232" i="52" s="1"/>
  <c r="BQ229" i="52"/>
  <c r="CM229" i="52" s="1"/>
  <c r="BU229" i="52"/>
  <c r="CL229" i="52" s="1"/>
  <c r="BY229" i="52"/>
  <c r="DH229" i="52" s="1"/>
  <c r="DS229" i="52" s="1"/>
  <c r="BR229" i="52"/>
  <c r="CS229" i="52" s="1"/>
  <c r="BV229" i="52"/>
  <c r="CZ229" i="52" s="1"/>
  <c r="BZ229" i="52"/>
  <c r="DI229" i="52" s="1"/>
  <c r="CN229" i="52"/>
  <c r="FE229" i="52" s="1"/>
  <c r="BQ225" i="52"/>
  <c r="CM225" i="52" s="1"/>
  <c r="BU225" i="52"/>
  <c r="CL225" i="52" s="1"/>
  <c r="FF225" i="52" s="1"/>
  <c r="BY225" i="52"/>
  <c r="DH225" i="52" s="1"/>
  <c r="DS225" i="52" s="1"/>
  <c r="BS225" i="52"/>
  <c r="CQ225" i="52" s="1"/>
  <c r="EX225" i="52" s="1"/>
  <c r="BX225" i="52"/>
  <c r="DE225" i="52" s="1"/>
  <c r="FQ225" i="52" s="1"/>
  <c r="BO225" i="52"/>
  <c r="CG225" i="52" s="1"/>
  <c r="BT225" i="52"/>
  <c r="CR225" i="52" s="1"/>
  <c r="BZ225" i="52"/>
  <c r="DI225" i="52"/>
  <c r="DT225" i="52" s="1"/>
  <c r="BR225" i="52"/>
  <c r="CS225" i="52" s="1"/>
  <c r="BW225" i="52"/>
  <c r="DA225" i="52" s="1"/>
  <c r="DX225" i="52" s="1"/>
  <c r="CC225" i="52"/>
  <c r="BQ221" i="52"/>
  <c r="CM221" i="52" s="1"/>
  <c r="BU221" i="52"/>
  <c r="CL221" i="52" s="1"/>
  <c r="FF221" i="52" s="1"/>
  <c r="BY221" i="52"/>
  <c r="DH221" i="52" s="1"/>
  <c r="DS221" i="52" s="1"/>
  <c r="BS221" i="52"/>
  <c r="CQ221" i="52" s="1"/>
  <c r="EX221" i="52" s="1"/>
  <c r="BX221" i="52"/>
  <c r="DE221" i="52" s="1"/>
  <c r="FQ221" i="52" s="1"/>
  <c r="BO221" i="52"/>
  <c r="CG221" i="52" s="1"/>
  <c r="BT221" i="52"/>
  <c r="CR221" i="52" s="1"/>
  <c r="EZ221" i="52" s="1"/>
  <c r="BZ221" i="52"/>
  <c r="DI221" i="52" s="1"/>
  <c r="DT221" i="52" s="1"/>
  <c r="BR221" i="52"/>
  <c r="CS221" i="52" s="1"/>
  <c r="BW221" i="52"/>
  <c r="DA221" i="52" s="1"/>
  <c r="CC221" i="52"/>
  <c r="BQ217" i="52"/>
  <c r="CM217" i="52" s="1"/>
  <c r="BU217" i="52"/>
  <c r="CL217" i="52" s="1"/>
  <c r="FF217" i="52" s="1"/>
  <c r="BY217" i="52"/>
  <c r="DH217" i="52" s="1"/>
  <c r="DS217" i="52" s="1"/>
  <c r="BS217" i="52"/>
  <c r="CQ217" i="52" s="1"/>
  <c r="EX217" i="52" s="1"/>
  <c r="BX217" i="52"/>
  <c r="DE217" i="52" s="1"/>
  <c r="FQ217" i="52" s="1"/>
  <c r="BO217" i="52"/>
  <c r="CG217" i="52" s="1"/>
  <c r="BT217" i="52"/>
  <c r="CR217" i="52" s="1"/>
  <c r="BZ217" i="52"/>
  <c r="DI217" i="52" s="1"/>
  <c r="DT217" i="52" s="1"/>
  <c r="BR217" i="52"/>
  <c r="CS217" i="52" s="1"/>
  <c r="BW217" i="52"/>
  <c r="DA217" i="52" s="1"/>
  <c r="DX217" i="52" s="1"/>
  <c r="CC217" i="52"/>
  <c r="BQ213" i="52"/>
  <c r="CM213" i="52" s="1"/>
  <c r="BU213" i="52"/>
  <c r="CL213" i="52" s="1"/>
  <c r="FF213" i="52" s="1"/>
  <c r="BY213" i="52"/>
  <c r="DH213" i="52" s="1"/>
  <c r="DS213" i="52" s="1"/>
  <c r="BS213" i="52"/>
  <c r="CQ213" i="52" s="1"/>
  <c r="BX213" i="52"/>
  <c r="DE213" i="52" s="1"/>
  <c r="FQ213" i="52" s="1"/>
  <c r="BO213" i="52"/>
  <c r="CG213" i="52" s="1"/>
  <c r="BT213" i="52"/>
  <c r="CR213" i="52" s="1"/>
  <c r="BZ213" i="52"/>
  <c r="DI213" i="52" s="1"/>
  <c r="DT213" i="52" s="1"/>
  <c r="BR213" i="52"/>
  <c r="CS213" i="52" s="1"/>
  <c r="BW213" i="52"/>
  <c r="DA213" i="52" s="1"/>
  <c r="DX213" i="52" s="1"/>
  <c r="CC213" i="52"/>
  <c r="BQ209" i="52"/>
  <c r="CM209" i="52" s="1"/>
  <c r="BU209" i="52"/>
  <c r="CL209" i="52" s="1"/>
  <c r="FF209" i="52" s="1"/>
  <c r="BY209" i="52"/>
  <c r="DH209" i="52" s="1"/>
  <c r="DS209" i="52" s="1"/>
  <c r="BS209" i="52"/>
  <c r="CQ209" i="52" s="1"/>
  <c r="BX209" i="52"/>
  <c r="DE209" i="52" s="1"/>
  <c r="FQ209" i="52" s="1"/>
  <c r="BO209" i="52"/>
  <c r="CG209" i="52" s="1"/>
  <c r="BT209" i="52"/>
  <c r="CR209" i="52" s="1"/>
  <c r="BZ209" i="52"/>
  <c r="DI209" i="52" s="1"/>
  <c r="DT209" i="52" s="1"/>
  <c r="BR209" i="52"/>
  <c r="CS209" i="52" s="1"/>
  <c r="BW209" i="52"/>
  <c r="DA209" i="52" s="1"/>
  <c r="DX209" i="52" s="1"/>
  <c r="CC209" i="52"/>
  <c r="CO209" i="52" s="1"/>
  <c r="FB209" i="52" s="1"/>
  <c r="BQ205" i="52"/>
  <c r="CM205" i="52" s="1"/>
  <c r="DM205" i="52" s="1"/>
  <c r="BU205" i="52"/>
  <c r="CL205" i="52" s="1"/>
  <c r="FF205" i="52" s="1"/>
  <c r="BY205" i="52"/>
  <c r="DH205" i="52" s="1"/>
  <c r="DS205" i="52" s="1"/>
  <c r="BS205" i="52"/>
  <c r="CQ205" i="52" s="1"/>
  <c r="EX205" i="52" s="1"/>
  <c r="BX205" i="52"/>
  <c r="DE205" i="52" s="1"/>
  <c r="FQ205" i="52" s="1"/>
  <c r="BO205" i="52"/>
  <c r="CG205" i="52" s="1"/>
  <c r="BT205" i="52"/>
  <c r="CR205" i="52" s="1"/>
  <c r="BZ205" i="52"/>
  <c r="DI205" i="52" s="1"/>
  <c r="DT205" i="52" s="1"/>
  <c r="BR205" i="52"/>
  <c r="CS205" i="52" s="1"/>
  <c r="EY205" i="52" s="1"/>
  <c r="BW205" i="52"/>
  <c r="DA205" i="52" s="1"/>
  <c r="DX205" i="52" s="1"/>
  <c r="CC205" i="52"/>
  <c r="BR161" i="52"/>
  <c r="CS161" i="52" s="1"/>
  <c r="BV161" i="52"/>
  <c r="CZ161" i="52" s="1"/>
  <c r="BZ161" i="52"/>
  <c r="DI161" i="52" s="1"/>
  <c r="DT161" i="52" s="1"/>
  <c r="BO161" i="52"/>
  <c r="CG161" i="52" s="1"/>
  <c r="BS161" i="52"/>
  <c r="CQ161" i="52" s="1"/>
  <c r="EX161" i="52" s="1"/>
  <c r="BW161" i="52"/>
  <c r="DA161" i="52" s="1"/>
  <c r="CA161" i="52"/>
  <c r="DG161" i="52" s="1"/>
  <c r="BQ161" i="52"/>
  <c r="CM161" i="52" s="1"/>
  <c r="BU161" i="52"/>
  <c r="CL161" i="52" s="1"/>
  <c r="FF161" i="52" s="1"/>
  <c r="BY161" i="52"/>
  <c r="DH161" i="52" s="1"/>
  <c r="DS161" i="52" s="1"/>
  <c r="CC161" i="52"/>
  <c r="BP161" i="52"/>
  <c r="CH161" i="52" s="1"/>
  <c r="BX161" i="52"/>
  <c r="DE161" i="52" s="1"/>
  <c r="FQ161" i="52" s="1"/>
  <c r="BT161" i="52"/>
  <c r="CR161" i="52" s="1"/>
  <c r="BP262" i="52"/>
  <c r="CH262" i="52" s="1"/>
  <c r="BQ260" i="52"/>
  <c r="CM260" i="52" s="1"/>
  <c r="BY254" i="52"/>
  <c r="DH254" i="52" s="1"/>
  <c r="DS254" i="52" s="1"/>
  <c r="BR254" i="52"/>
  <c r="CS254" i="52" s="1"/>
  <c r="EY254" i="52" s="1"/>
  <c r="BV254" i="52"/>
  <c r="CZ254" i="52" s="1"/>
  <c r="BZ254" i="52"/>
  <c r="DI254" i="52" s="1"/>
  <c r="DT254" i="52" s="1"/>
  <c r="CN254" i="52"/>
  <c r="FE254" i="52" s="1"/>
  <c r="BP252" i="52"/>
  <c r="CH252" i="52" s="1"/>
  <c r="CK252" i="52" s="1"/>
  <c r="FC252" i="52" s="1"/>
  <c r="BQ250" i="52"/>
  <c r="CM250" i="52" s="1"/>
  <c r="BU250" i="52"/>
  <c r="CL250" i="52" s="1"/>
  <c r="BY250" i="52"/>
  <c r="DH250" i="52" s="1"/>
  <c r="DS250" i="52" s="1"/>
  <c r="BR250" i="52"/>
  <c r="CS250" i="52" s="1"/>
  <c r="BV250" i="52"/>
  <c r="CZ250" i="52" s="1"/>
  <c r="DW250" i="52" s="1"/>
  <c r="BZ250" i="52"/>
  <c r="DI250" i="52" s="1"/>
  <c r="CN250" i="52"/>
  <c r="FE250" i="52"/>
  <c r="BP248" i="52"/>
  <c r="BQ246" i="52"/>
  <c r="CM246" i="52" s="1"/>
  <c r="BU246" i="52"/>
  <c r="CL246" i="52" s="1"/>
  <c r="BY246" i="52"/>
  <c r="DH246" i="52" s="1"/>
  <c r="DS246" i="52" s="1"/>
  <c r="BR246" i="52"/>
  <c r="CS246" i="52" s="1"/>
  <c r="BV246" i="52"/>
  <c r="CZ246" i="52" s="1"/>
  <c r="DC246" i="52" s="1"/>
  <c r="BZ246" i="52"/>
  <c r="DI246" i="52" s="1"/>
  <c r="DT246" i="52" s="1"/>
  <c r="CN246" i="52"/>
  <c r="FE246" i="52" s="1"/>
  <c r="BP244" i="52"/>
  <c r="BU242" i="52"/>
  <c r="CL242" i="52" s="1"/>
  <c r="BY242" i="52"/>
  <c r="DH242" i="52" s="1"/>
  <c r="DS242" i="52" s="1"/>
  <c r="BR242" i="52"/>
  <c r="CS242" i="52" s="1"/>
  <c r="BV242" i="52"/>
  <c r="CZ242" i="52" s="1"/>
  <c r="DW242" i="52" s="1"/>
  <c r="BZ242" i="52"/>
  <c r="DI242" i="52" s="1"/>
  <c r="BP240" i="52"/>
  <c r="CH240" i="52" s="1"/>
  <c r="CK240" i="52" s="1"/>
  <c r="BQ238" i="52"/>
  <c r="CM238" i="52" s="1"/>
  <c r="BU238" i="52"/>
  <c r="CL238" i="52" s="1"/>
  <c r="BY238" i="52"/>
  <c r="DH238" i="52" s="1"/>
  <c r="DS238" i="52" s="1"/>
  <c r="BR238" i="52"/>
  <c r="CS238" i="52" s="1"/>
  <c r="BV238" i="52"/>
  <c r="CZ238" i="52" s="1"/>
  <c r="DW238" i="52" s="1"/>
  <c r="BZ238" i="52"/>
  <c r="DI238" i="52" s="1"/>
  <c r="BP236" i="52"/>
  <c r="CH236" i="52" s="1"/>
  <c r="CK236" i="52" s="1"/>
  <c r="BQ234" i="52"/>
  <c r="CM234" i="52" s="1"/>
  <c r="BU234" i="52"/>
  <c r="CL234" i="52" s="1"/>
  <c r="BY234" i="52"/>
  <c r="DH234" i="52" s="1"/>
  <c r="DS234" i="52" s="1"/>
  <c r="BR234" i="52"/>
  <c r="CS234" i="52" s="1"/>
  <c r="BV234" i="52"/>
  <c r="CZ234" i="52" s="1"/>
  <c r="DW234" i="52" s="1"/>
  <c r="BZ234" i="52"/>
  <c r="DI234" i="52" s="1"/>
  <c r="DT234" i="52" s="1"/>
  <c r="CN234" i="52"/>
  <c r="FE234" i="52" s="1"/>
  <c r="BP232" i="52"/>
  <c r="CH232" i="52" s="1"/>
  <c r="BR230" i="52"/>
  <c r="CS230" i="52" s="1"/>
  <c r="EY230" i="52" s="1"/>
  <c r="BV230" i="52"/>
  <c r="CZ230" i="52" s="1"/>
  <c r="BZ230" i="52"/>
  <c r="DI230" i="52" s="1"/>
  <c r="DT230" i="52" s="1"/>
  <c r="BP228" i="52"/>
  <c r="CH228" i="52" s="1"/>
  <c r="CK228" i="52" s="1"/>
  <c r="FC228" i="52" s="1"/>
  <c r="BQ226" i="52"/>
  <c r="CM226" i="52" s="1"/>
  <c r="BU226" i="52"/>
  <c r="CL226" i="52" s="1"/>
  <c r="BY226" i="52"/>
  <c r="DH226" i="52" s="1"/>
  <c r="DS226" i="52" s="1"/>
  <c r="BS226" i="52"/>
  <c r="CQ226" i="52" s="1"/>
  <c r="EX226" i="52" s="1"/>
  <c r="BX226" i="52"/>
  <c r="DE226" i="52" s="1"/>
  <c r="FQ226" i="52" s="1"/>
  <c r="BO226" i="52"/>
  <c r="CG226" i="52" s="1"/>
  <c r="BT226" i="52"/>
  <c r="CR226" i="52" s="1"/>
  <c r="BZ226" i="52"/>
  <c r="DI226" i="52" s="1"/>
  <c r="DT226" i="52" s="1"/>
  <c r="BR226" i="52"/>
  <c r="CS226" i="52" s="1"/>
  <c r="EY226" i="52" s="1"/>
  <c r="BW226" i="52"/>
  <c r="DA226" i="52" s="1"/>
  <c r="DX226" i="52" s="1"/>
  <c r="CC226" i="52"/>
  <c r="BQ222" i="52"/>
  <c r="CM222" i="52" s="1"/>
  <c r="BU222" i="52"/>
  <c r="CL222" i="52" s="1"/>
  <c r="FF222" i="52" s="1"/>
  <c r="BY222" i="52"/>
  <c r="DH222" i="52" s="1"/>
  <c r="DS222" i="52" s="1"/>
  <c r="BS222" i="52"/>
  <c r="CQ222" i="52" s="1"/>
  <c r="BX222" i="52"/>
  <c r="DE222" i="52" s="1"/>
  <c r="FQ222" i="52" s="1"/>
  <c r="BO222" i="52"/>
  <c r="CG222" i="52" s="1"/>
  <c r="BT222" i="52"/>
  <c r="CR222" i="52" s="1"/>
  <c r="BZ222" i="52"/>
  <c r="DI222" i="52" s="1"/>
  <c r="DT222" i="52" s="1"/>
  <c r="BR222" i="52"/>
  <c r="CS222" i="52" s="1"/>
  <c r="BW222" i="52"/>
  <c r="DA222" i="52" s="1"/>
  <c r="CC222" i="52"/>
  <c r="BQ218" i="52"/>
  <c r="CM218" i="52" s="1"/>
  <c r="BU218" i="52"/>
  <c r="CL218" i="52" s="1"/>
  <c r="BY218" i="52"/>
  <c r="DH218" i="52" s="1"/>
  <c r="DS218" i="52" s="1"/>
  <c r="BS218" i="52"/>
  <c r="CQ218" i="52" s="1"/>
  <c r="EX218" i="52" s="1"/>
  <c r="BX218" i="52"/>
  <c r="DE218" i="52" s="1"/>
  <c r="FQ218" i="52" s="1"/>
  <c r="BO218" i="52"/>
  <c r="CG218" i="52" s="1"/>
  <c r="BT218" i="52"/>
  <c r="CR218" i="52" s="1"/>
  <c r="EZ218" i="52" s="1"/>
  <c r="BZ218" i="52"/>
  <c r="DI218" i="52" s="1"/>
  <c r="DT218" i="52" s="1"/>
  <c r="BR218" i="52"/>
  <c r="CS218" i="52" s="1"/>
  <c r="BW218" i="52"/>
  <c r="DA218" i="52" s="1"/>
  <c r="CC218" i="52"/>
  <c r="BQ214" i="52"/>
  <c r="CM214" i="52" s="1"/>
  <c r="BU214" i="52"/>
  <c r="CL214" i="52" s="1"/>
  <c r="FF214" i="52" s="1"/>
  <c r="BY214" i="52"/>
  <c r="DH214" i="52" s="1"/>
  <c r="DS214" i="52" s="1"/>
  <c r="BS214" i="52"/>
  <c r="CQ214" i="52" s="1"/>
  <c r="EX214" i="52" s="1"/>
  <c r="BX214" i="52"/>
  <c r="DE214" i="52" s="1"/>
  <c r="FQ214" i="52" s="1"/>
  <c r="BO214" i="52"/>
  <c r="CG214" i="52" s="1"/>
  <c r="BT214" i="52"/>
  <c r="CR214" i="52" s="1"/>
  <c r="BZ214" i="52"/>
  <c r="DI214" i="52" s="1"/>
  <c r="DT214" i="52" s="1"/>
  <c r="BR214" i="52"/>
  <c r="CS214" i="52" s="1"/>
  <c r="BW214" i="52"/>
  <c r="DA214" i="52" s="1"/>
  <c r="DX214" i="52" s="1"/>
  <c r="CC214" i="52"/>
  <c r="BQ210" i="52"/>
  <c r="CM210" i="52" s="1"/>
  <c r="BU210" i="52"/>
  <c r="CL210" i="52" s="1"/>
  <c r="FF210" i="52" s="1"/>
  <c r="BY210" i="52"/>
  <c r="DH210" i="52" s="1"/>
  <c r="DS210" i="52" s="1"/>
  <c r="BS210" i="52"/>
  <c r="CQ210" i="52" s="1"/>
  <c r="EX210" i="52" s="1"/>
  <c r="BX210" i="52"/>
  <c r="DE210" i="52" s="1"/>
  <c r="FQ210" i="52" s="1"/>
  <c r="BO210" i="52"/>
  <c r="CG210" i="52" s="1"/>
  <c r="BT210" i="52"/>
  <c r="CR210" i="52" s="1"/>
  <c r="BZ210" i="52"/>
  <c r="DI210" i="52" s="1"/>
  <c r="DT210" i="52" s="1"/>
  <c r="BR210" i="52"/>
  <c r="CS210" i="52" s="1"/>
  <c r="BW210" i="52"/>
  <c r="DA210" i="52" s="1"/>
  <c r="DX210" i="52" s="1"/>
  <c r="CC210" i="52"/>
  <c r="CP210" i="52" s="1"/>
  <c r="FA210" i="52" s="1"/>
  <c r="BQ206" i="52"/>
  <c r="CM206" i="52" s="1"/>
  <c r="BU206" i="52"/>
  <c r="CL206" i="52" s="1"/>
  <c r="BY206" i="52"/>
  <c r="DH206" i="52" s="1"/>
  <c r="DS206" i="52" s="1"/>
  <c r="BS206" i="52"/>
  <c r="CQ206" i="52" s="1"/>
  <c r="BX206" i="52"/>
  <c r="DE206" i="52" s="1"/>
  <c r="FQ206" i="52" s="1"/>
  <c r="BO206" i="52"/>
  <c r="CG206" i="52" s="1"/>
  <c r="BT206" i="52"/>
  <c r="CR206" i="52" s="1"/>
  <c r="EZ206" i="52" s="1"/>
  <c r="BZ206" i="52"/>
  <c r="DI206" i="52" s="1"/>
  <c r="DT206" i="52" s="1"/>
  <c r="BR206" i="52"/>
  <c r="CS206" i="52" s="1"/>
  <c r="EY206" i="52" s="1"/>
  <c r="BW206" i="52"/>
  <c r="DA206" i="52" s="1"/>
  <c r="DX206" i="52" s="1"/>
  <c r="CC206" i="52"/>
  <c r="BQ202" i="52"/>
  <c r="CM202" i="52" s="1"/>
  <c r="BU202" i="52"/>
  <c r="CL202" i="52" s="1"/>
  <c r="FF202" i="52" s="1"/>
  <c r="BY202" i="52"/>
  <c r="DH202" i="52" s="1"/>
  <c r="BS202" i="52"/>
  <c r="CQ202" i="52" s="1"/>
  <c r="EX202" i="52" s="1"/>
  <c r="BX202" i="52"/>
  <c r="DE202" i="52" s="1"/>
  <c r="FQ202" i="52" s="1"/>
  <c r="BO202" i="52"/>
  <c r="CG202" i="52" s="1"/>
  <c r="BT202" i="52"/>
  <c r="CR202" i="52" s="1"/>
  <c r="BZ202" i="52"/>
  <c r="DI202" i="52" s="1"/>
  <c r="DT202" i="52" s="1"/>
  <c r="BR202" i="52"/>
  <c r="CS202" i="52" s="1"/>
  <c r="BW202" i="52"/>
  <c r="DA202" i="52" s="1"/>
  <c r="CC202" i="52"/>
  <c r="BR200" i="52"/>
  <c r="CS200" i="52" s="1"/>
  <c r="BZ200" i="52"/>
  <c r="DI200" i="52" s="1"/>
  <c r="DT200" i="52" s="1"/>
  <c r="BR196" i="52"/>
  <c r="CS196" i="52" s="1"/>
  <c r="BZ196" i="52"/>
  <c r="DI196" i="52" s="1"/>
  <c r="DT196" i="52" s="1"/>
  <c r="CO175" i="52"/>
  <c r="FB175" i="52" s="1"/>
  <c r="CN175" i="52"/>
  <c r="FE175" i="52" s="1"/>
  <c r="CP175" i="52"/>
  <c r="FA175" i="52" s="1"/>
  <c r="BX262" i="52"/>
  <c r="DE262" i="52" s="1"/>
  <c r="FQ262" i="52" s="1"/>
  <c r="BT262" i="52"/>
  <c r="CR262" i="52" s="1"/>
  <c r="EZ262" i="52" s="1"/>
  <c r="BX261" i="52"/>
  <c r="DE261" i="52" s="1"/>
  <c r="FQ261" i="52" s="1"/>
  <c r="BT261" i="52"/>
  <c r="CR261" i="52" s="1"/>
  <c r="EZ261" i="52" s="1"/>
  <c r="BX260" i="52"/>
  <c r="DE260" i="52" s="1"/>
  <c r="FQ260" i="52" s="1"/>
  <c r="BT260" i="52"/>
  <c r="CR260" i="52" s="1"/>
  <c r="EZ260" i="52" s="1"/>
  <c r="BX259" i="52"/>
  <c r="DE259" i="52" s="1"/>
  <c r="FQ259" i="52" s="1"/>
  <c r="BT259" i="52"/>
  <c r="CR259" i="52" s="1"/>
  <c r="BX258" i="52"/>
  <c r="DE258" i="52" s="1"/>
  <c r="FQ258" i="52" s="1"/>
  <c r="BT258" i="52"/>
  <c r="CR258" i="52" s="1"/>
  <c r="EZ258" i="52" s="1"/>
  <c r="BX257" i="52"/>
  <c r="DE257" i="52" s="1"/>
  <c r="FQ257" i="52" s="1"/>
  <c r="BT257" i="52"/>
  <c r="CR257" i="52" s="1"/>
  <c r="BX256" i="52"/>
  <c r="DE256" i="52" s="1"/>
  <c r="FQ256" i="52" s="1"/>
  <c r="BT256" i="52"/>
  <c r="CR256" i="52" s="1"/>
  <c r="BX255" i="52"/>
  <c r="DE255" i="52" s="1"/>
  <c r="FQ255" i="52" s="1"/>
  <c r="BT255" i="52"/>
  <c r="CR255" i="52" s="1"/>
  <c r="BX254" i="52"/>
  <c r="DE254" i="52" s="1"/>
  <c r="FQ254" i="52" s="1"/>
  <c r="BT254" i="52"/>
  <c r="CR254" i="52" s="1"/>
  <c r="BX253" i="52"/>
  <c r="DE253" i="52" s="1"/>
  <c r="FQ253" i="52" s="1"/>
  <c r="BT253" i="52"/>
  <c r="CR253" i="52" s="1"/>
  <c r="BX252" i="52"/>
  <c r="DE252" i="52" s="1"/>
  <c r="FQ252" i="52" s="1"/>
  <c r="BT252" i="52"/>
  <c r="CR252" i="52" s="1"/>
  <c r="CX252" i="52" s="1"/>
  <c r="EW252" i="52" s="1"/>
  <c r="BX251" i="52"/>
  <c r="DE251" i="52" s="1"/>
  <c r="FQ251" i="52" s="1"/>
  <c r="BT251" i="52"/>
  <c r="CR251" i="52" s="1"/>
  <c r="BX250" i="52"/>
  <c r="DE250" i="52" s="1"/>
  <c r="FQ250" i="52" s="1"/>
  <c r="BT250" i="52"/>
  <c r="CR250" i="52" s="1"/>
  <c r="BX249" i="52"/>
  <c r="DE249" i="52" s="1"/>
  <c r="FQ249" i="52" s="1"/>
  <c r="BT249" i="52"/>
  <c r="CR249" i="52" s="1"/>
  <c r="BX248" i="52"/>
  <c r="DE248" i="52" s="1"/>
  <c r="FQ248" i="52" s="1"/>
  <c r="BT248" i="52"/>
  <c r="CR248" i="52" s="1"/>
  <c r="BX247" i="52"/>
  <c r="DE247" i="52" s="1"/>
  <c r="FQ247" i="52" s="1"/>
  <c r="BT247" i="52"/>
  <c r="CR247" i="52" s="1"/>
  <c r="BX246" i="52"/>
  <c r="DE246" i="52" s="1"/>
  <c r="FQ246" i="52" s="1"/>
  <c r="BT246" i="52"/>
  <c r="CR246" i="52" s="1"/>
  <c r="BX245" i="52"/>
  <c r="DE245" i="52" s="1"/>
  <c r="FQ245" i="52" s="1"/>
  <c r="BT245" i="52"/>
  <c r="CR245" i="52" s="1"/>
  <c r="EZ245" i="52" s="1"/>
  <c r="BX244" i="52"/>
  <c r="DE244" i="52" s="1"/>
  <c r="FQ244" i="52" s="1"/>
  <c r="BT244" i="52"/>
  <c r="CR244" i="52" s="1"/>
  <c r="EZ244" i="52" s="1"/>
  <c r="BX243" i="52"/>
  <c r="DE243" i="52" s="1"/>
  <c r="FQ243" i="52" s="1"/>
  <c r="BT243" i="52"/>
  <c r="CR243" i="52" s="1"/>
  <c r="BX242" i="52"/>
  <c r="DE242" i="52" s="1"/>
  <c r="FQ242" i="52" s="1"/>
  <c r="BT242" i="52"/>
  <c r="CR242" i="52" s="1"/>
  <c r="BX241" i="52"/>
  <c r="DE241" i="52" s="1"/>
  <c r="FQ241" i="52" s="1"/>
  <c r="BT241" i="52"/>
  <c r="CR241" i="52" s="1"/>
  <c r="BX240" i="52"/>
  <c r="DE240" i="52" s="1"/>
  <c r="FQ240" i="52" s="1"/>
  <c r="BT240" i="52"/>
  <c r="CR240" i="52" s="1"/>
  <c r="BX239" i="52"/>
  <c r="DE239" i="52" s="1"/>
  <c r="FQ239" i="52" s="1"/>
  <c r="BT239" i="52"/>
  <c r="CR239" i="52" s="1"/>
  <c r="BX238" i="52"/>
  <c r="DE238" i="52" s="1"/>
  <c r="FQ238" i="52" s="1"/>
  <c r="BT238" i="52"/>
  <c r="CR238" i="52" s="1"/>
  <c r="EZ238" i="52" s="1"/>
  <c r="BX237" i="52"/>
  <c r="DE237" i="52" s="1"/>
  <c r="FQ237" i="52" s="1"/>
  <c r="BT237" i="52"/>
  <c r="CR237" i="52" s="1"/>
  <c r="BX236" i="52"/>
  <c r="DE236" i="52" s="1"/>
  <c r="FQ236" i="52" s="1"/>
  <c r="BT236" i="52"/>
  <c r="CR236" i="52" s="1"/>
  <c r="BX235" i="52"/>
  <c r="DE235" i="52" s="1"/>
  <c r="FQ235" i="52" s="1"/>
  <c r="BT235" i="52"/>
  <c r="CR235" i="52" s="1"/>
  <c r="EZ235" i="52" s="1"/>
  <c r="BX234" i="52"/>
  <c r="DE234" i="52" s="1"/>
  <c r="FQ234" i="52" s="1"/>
  <c r="BT234" i="52"/>
  <c r="CR234" i="52" s="1"/>
  <c r="CX234" i="52" s="1"/>
  <c r="EW234" i="52" s="1"/>
  <c r="BX233" i="52"/>
  <c r="DE233" i="52" s="1"/>
  <c r="FQ233" i="52" s="1"/>
  <c r="BT233" i="52"/>
  <c r="CR233" i="52" s="1"/>
  <c r="EZ233" i="52" s="1"/>
  <c r="BX232" i="52"/>
  <c r="DE232" i="52" s="1"/>
  <c r="FQ232" i="52" s="1"/>
  <c r="BT232" i="52"/>
  <c r="CR232" i="52" s="1"/>
  <c r="EZ232" i="52" s="1"/>
  <c r="BX231" i="52"/>
  <c r="DE231" i="52" s="1"/>
  <c r="FQ231" i="52" s="1"/>
  <c r="BT231" i="52"/>
  <c r="CR231" i="52" s="1"/>
  <c r="BX230" i="52"/>
  <c r="DE230" i="52" s="1"/>
  <c r="FQ230" i="52" s="1"/>
  <c r="BT230" i="52"/>
  <c r="CR230" i="52" s="1"/>
  <c r="BX229" i="52"/>
  <c r="DE229" i="52" s="1"/>
  <c r="FQ229" i="52" s="1"/>
  <c r="BT229" i="52"/>
  <c r="CR229" i="52" s="1"/>
  <c r="BX228" i="52"/>
  <c r="DE228" i="52" s="1"/>
  <c r="FQ228" i="52" s="1"/>
  <c r="BT228" i="52"/>
  <c r="CR228" i="52" s="1"/>
  <c r="BZ201" i="52"/>
  <c r="DI201" i="52" s="1"/>
  <c r="DT201" i="52" s="1"/>
  <c r="BO201" i="52"/>
  <c r="CG201" i="52" s="1"/>
  <c r="BS201" i="52"/>
  <c r="CQ201" i="52" s="1"/>
  <c r="BW201" i="52"/>
  <c r="DA201" i="52" s="1"/>
  <c r="CA201" i="52"/>
  <c r="DG201" i="52" s="1"/>
  <c r="DR201" i="52" s="1"/>
  <c r="BQ201" i="52"/>
  <c r="CM201" i="52" s="1"/>
  <c r="DM201" i="52" s="1"/>
  <c r="BU201" i="52"/>
  <c r="CL201" i="52" s="1"/>
  <c r="BY201" i="52"/>
  <c r="DH201" i="52" s="1"/>
  <c r="BX200" i="52"/>
  <c r="DE200" i="52" s="1"/>
  <c r="FQ200" i="52" s="1"/>
  <c r="BP200" i="52"/>
  <c r="CH200" i="52" s="1"/>
  <c r="BZ197" i="52"/>
  <c r="DI197" i="52" s="1"/>
  <c r="DT197" i="52" s="1"/>
  <c r="BO197" i="52"/>
  <c r="CG197" i="52" s="1"/>
  <c r="BS197" i="52"/>
  <c r="CQ197" i="52" s="1"/>
  <c r="BW197" i="52"/>
  <c r="DA197" i="52" s="1"/>
  <c r="CA197" i="52"/>
  <c r="DG197" i="52" s="1"/>
  <c r="BQ197" i="52"/>
  <c r="CM197" i="52" s="1"/>
  <c r="BU197" i="52"/>
  <c r="CL197" i="52" s="1"/>
  <c r="BY197" i="52"/>
  <c r="DH197" i="52" s="1"/>
  <c r="DS197" i="52" s="1"/>
  <c r="BX196" i="52"/>
  <c r="DE196" i="52" s="1"/>
  <c r="FQ196" i="52" s="1"/>
  <c r="BP196" i="52"/>
  <c r="CH196" i="52" s="1"/>
  <c r="CK196" i="52" s="1"/>
  <c r="CN193" i="52"/>
  <c r="FE193" i="52" s="1"/>
  <c r="BP193" i="52"/>
  <c r="CH193" i="52" s="1"/>
  <c r="CK193" i="52" s="1"/>
  <c r="FC193" i="52" s="1"/>
  <c r="BV193" i="52"/>
  <c r="CZ193" i="52" s="1"/>
  <c r="CA193" i="52"/>
  <c r="DG193" i="52" s="1"/>
  <c r="DR193" i="52" s="1"/>
  <c r="BP192" i="52"/>
  <c r="CH192" i="52" s="1"/>
  <c r="BV192" i="52"/>
  <c r="CZ192" i="52" s="1"/>
  <c r="DW192" i="52" s="1"/>
  <c r="CA192" i="52"/>
  <c r="DG192" i="52" s="1"/>
  <c r="CN191" i="52"/>
  <c r="FE191" i="52" s="1"/>
  <c r="BP191" i="52"/>
  <c r="CH191" i="52" s="1"/>
  <c r="CK191" i="52" s="1"/>
  <c r="FC191" i="52" s="1"/>
  <c r="BV191" i="52"/>
  <c r="CZ191" i="52" s="1"/>
  <c r="DW191" i="52" s="1"/>
  <c r="CA191" i="52"/>
  <c r="DG191" i="52" s="1"/>
  <c r="CN190" i="52"/>
  <c r="FE190" i="52" s="1"/>
  <c r="BP190" i="52"/>
  <c r="CH190" i="52" s="1"/>
  <c r="CK190" i="52" s="1"/>
  <c r="FC190" i="52" s="1"/>
  <c r="BV190" i="52"/>
  <c r="CZ190" i="52" s="1"/>
  <c r="DW190" i="52" s="1"/>
  <c r="CA190" i="52"/>
  <c r="DG190" i="52" s="1"/>
  <c r="DR190" i="52" s="1"/>
  <c r="CN189" i="52"/>
  <c r="FE189" i="52" s="1"/>
  <c r="BP189" i="52"/>
  <c r="CH189" i="52" s="1"/>
  <c r="CK189" i="52" s="1"/>
  <c r="FC189" i="52" s="1"/>
  <c r="BV189" i="52"/>
  <c r="CZ189" i="52" s="1"/>
  <c r="CA189" i="52"/>
  <c r="DG189" i="52" s="1"/>
  <c r="DR189" i="52" s="1"/>
  <c r="BP188" i="52"/>
  <c r="CH188" i="52" s="1"/>
  <c r="BV188" i="52"/>
  <c r="CZ188" i="52" s="1"/>
  <c r="DW188" i="52" s="1"/>
  <c r="CA188" i="52"/>
  <c r="DG188" i="52" s="1"/>
  <c r="BP187" i="52"/>
  <c r="CH187" i="52" s="1"/>
  <c r="BV187" i="52"/>
  <c r="CZ187" i="52" s="1"/>
  <c r="DW187" i="52" s="1"/>
  <c r="CA187" i="52"/>
  <c r="DG187" i="52" s="1"/>
  <c r="DR187" i="52" s="1"/>
  <c r="CN186" i="52"/>
  <c r="FE186" i="52" s="1"/>
  <c r="BP186" i="52"/>
  <c r="CH186" i="52" s="1"/>
  <c r="BV186" i="52"/>
  <c r="CZ186" i="52" s="1"/>
  <c r="CA186" i="52"/>
  <c r="DG186" i="52" s="1"/>
  <c r="CN185" i="52"/>
  <c r="FE185" i="52" s="1"/>
  <c r="CO182" i="52"/>
  <c r="FB182" i="52" s="1"/>
  <c r="CN182" i="52"/>
  <c r="FE182" i="52" s="1"/>
  <c r="CP182" i="52"/>
  <c r="FA182" i="52" s="1"/>
  <c r="CO174" i="52"/>
  <c r="FB174" i="52" s="1"/>
  <c r="CN174" i="52"/>
  <c r="FE174" i="52" s="1"/>
  <c r="CP174" i="52"/>
  <c r="FA174" i="52" s="1"/>
  <c r="CO166" i="52"/>
  <c r="FB166" i="52" s="1"/>
  <c r="CN166" i="52"/>
  <c r="FE166" i="52" s="1"/>
  <c r="CP166" i="52"/>
  <c r="FA166" i="52" s="1"/>
  <c r="CO162" i="52"/>
  <c r="FB162" i="52" s="1"/>
  <c r="CN162" i="52"/>
  <c r="FE162" i="52" s="1"/>
  <c r="CP162" i="52"/>
  <c r="FA162" i="52" s="1"/>
  <c r="CP160" i="52"/>
  <c r="FA160" i="52" s="1"/>
  <c r="CO160" i="52"/>
  <c r="FB160" i="52" s="1"/>
  <c r="CN160" i="52"/>
  <c r="FE160" i="52" s="1"/>
  <c r="BR159" i="52"/>
  <c r="CS159" i="52" s="1"/>
  <c r="EY159" i="52" s="1"/>
  <c r="BV159" i="52"/>
  <c r="CZ159" i="52" s="1"/>
  <c r="DW159" i="52" s="1"/>
  <c r="BZ159" i="52"/>
  <c r="DI159" i="52" s="1"/>
  <c r="DT159" i="52" s="1"/>
  <c r="BO159" i="52"/>
  <c r="CG159" i="52" s="1"/>
  <c r="BS159" i="52"/>
  <c r="CQ159" i="52" s="1"/>
  <c r="EX159" i="52" s="1"/>
  <c r="BW159" i="52"/>
  <c r="DA159" i="52" s="1"/>
  <c r="CA159" i="52"/>
  <c r="DG159" i="52" s="1"/>
  <c r="BQ159" i="52"/>
  <c r="CM159" i="52" s="1"/>
  <c r="BU159" i="52"/>
  <c r="CL159" i="52" s="1"/>
  <c r="BY159" i="52"/>
  <c r="DH159" i="52" s="1"/>
  <c r="DS159" i="52" s="1"/>
  <c r="CC159" i="52"/>
  <c r="BP159" i="52"/>
  <c r="CH159" i="52" s="1"/>
  <c r="BX159" i="52"/>
  <c r="DE159" i="52" s="1"/>
  <c r="FQ159" i="52" s="1"/>
  <c r="BQ154" i="52"/>
  <c r="CM154" i="52" s="1"/>
  <c r="BU154" i="52"/>
  <c r="CL154" i="52" s="1"/>
  <c r="FF154" i="52" s="1"/>
  <c r="BY154" i="52"/>
  <c r="DH154" i="52" s="1"/>
  <c r="BS154" i="52"/>
  <c r="CQ154" i="52" s="1"/>
  <c r="EX154" i="52" s="1"/>
  <c r="BX154" i="52"/>
  <c r="DE154" i="52" s="1"/>
  <c r="FQ154" i="52" s="1"/>
  <c r="BO154" i="52"/>
  <c r="CG154" i="52" s="1"/>
  <c r="BT154" i="52"/>
  <c r="CR154" i="52" s="1"/>
  <c r="BZ154" i="52"/>
  <c r="DI154" i="52" s="1"/>
  <c r="DT154" i="52" s="1"/>
  <c r="BR154" i="52"/>
  <c r="CS154" i="52" s="1"/>
  <c r="EY154" i="52" s="1"/>
  <c r="BW154" i="52"/>
  <c r="DA154" i="52" s="1"/>
  <c r="DX154" i="52" s="1"/>
  <c r="CC154" i="52"/>
  <c r="BP154" i="52"/>
  <c r="CH154" i="52" s="1"/>
  <c r="CA154" i="52"/>
  <c r="DG154" i="52" s="1"/>
  <c r="DR154" i="52" s="1"/>
  <c r="BU138" i="52"/>
  <c r="CL138" i="52" s="1"/>
  <c r="FF138" i="52" s="1"/>
  <c r="BY138" i="52"/>
  <c r="DH138" i="52" s="1"/>
  <c r="DS138" i="52" s="1"/>
  <c r="BX138" i="52"/>
  <c r="DE138" i="52" s="1"/>
  <c r="FQ138" i="52" s="1"/>
  <c r="BZ138" i="52"/>
  <c r="DI138" i="52" s="1"/>
  <c r="DT138" i="52" s="1"/>
  <c r="BW138" i="52"/>
  <c r="DA138" i="52" s="1"/>
  <c r="DX138" i="52" s="1"/>
  <c r="CC138" i="52"/>
  <c r="CA138" i="52"/>
  <c r="DG138" i="52" s="1"/>
  <c r="DR138" i="52" s="1"/>
  <c r="BY131" i="52"/>
  <c r="DH131" i="52" s="1"/>
  <c r="DS131" i="52" s="1"/>
  <c r="BR127" i="52"/>
  <c r="CS127" i="52" s="1"/>
  <c r="EY127" i="52" s="1"/>
  <c r="BZ127" i="52"/>
  <c r="DI127" i="52" s="1"/>
  <c r="DT127" i="52" s="1"/>
  <c r="BY127" i="52"/>
  <c r="DH127" i="52" s="1"/>
  <c r="DS127" i="52" s="1"/>
  <c r="BO127" i="52"/>
  <c r="BS127" i="52"/>
  <c r="CQ127" i="52" s="1"/>
  <c r="EX127" i="52" s="1"/>
  <c r="CC200" i="52"/>
  <c r="BO199" i="52"/>
  <c r="CG199" i="52" s="1"/>
  <c r="BS199" i="52"/>
  <c r="CQ199" i="52" s="1"/>
  <c r="BW199" i="52"/>
  <c r="DA199" i="52" s="1"/>
  <c r="DD199" i="52" s="1"/>
  <c r="FP199" i="52" s="1"/>
  <c r="CA199" i="52"/>
  <c r="DG199" i="52" s="1"/>
  <c r="DR199" i="52" s="1"/>
  <c r="BQ199" i="52"/>
  <c r="CM199" i="52" s="1"/>
  <c r="BU199" i="52"/>
  <c r="CL199" i="52" s="1"/>
  <c r="FF199" i="52" s="1"/>
  <c r="BY199" i="52"/>
  <c r="DH199" i="52" s="1"/>
  <c r="DS199" i="52" s="1"/>
  <c r="CC196" i="52"/>
  <c r="BO195" i="52"/>
  <c r="CG195" i="52" s="1"/>
  <c r="BS195" i="52"/>
  <c r="CQ195" i="52" s="1"/>
  <c r="EX195" i="52" s="1"/>
  <c r="BW195" i="52"/>
  <c r="DA195" i="52" s="1"/>
  <c r="CA195" i="52"/>
  <c r="DG195" i="52" s="1"/>
  <c r="BQ195" i="52"/>
  <c r="CM195" i="52" s="1"/>
  <c r="DM195" i="52" s="1"/>
  <c r="BU195" i="52"/>
  <c r="CL195" i="52" s="1"/>
  <c r="BY195" i="52"/>
  <c r="DH195" i="52" s="1"/>
  <c r="DS195" i="52" s="1"/>
  <c r="CO180" i="52"/>
  <c r="FB180" i="52" s="1"/>
  <c r="CN180" i="52"/>
  <c r="FE180" i="52" s="1"/>
  <c r="CP180" i="52"/>
  <c r="FA180" i="52" s="1"/>
  <c r="CO168" i="52"/>
  <c r="FB168" i="52" s="1"/>
  <c r="CN168" i="52"/>
  <c r="FE168" i="52" s="1"/>
  <c r="CP168" i="52"/>
  <c r="FA168" i="52" s="1"/>
  <c r="CO164" i="52"/>
  <c r="FB164" i="52" s="1"/>
  <c r="CN164" i="52"/>
  <c r="FE164" i="52" s="1"/>
  <c r="CP164" i="52"/>
  <c r="FA164" i="52" s="1"/>
  <c r="BQ146" i="52"/>
  <c r="CM146" i="52" s="1"/>
  <c r="FD146" i="52" s="1"/>
  <c r="BU146" i="52"/>
  <c r="CL146" i="52" s="1"/>
  <c r="BY146" i="52"/>
  <c r="DH146" i="52" s="1"/>
  <c r="DS146" i="52" s="1"/>
  <c r="BS146" i="52"/>
  <c r="CQ146" i="52" s="1"/>
  <c r="EX146" i="52" s="1"/>
  <c r="BX146" i="52"/>
  <c r="DE146" i="52" s="1"/>
  <c r="FQ146" i="52" s="1"/>
  <c r="BO146" i="52"/>
  <c r="CG146" i="52" s="1"/>
  <c r="BT146" i="52"/>
  <c r="CR146" i="52" s="1"/>
  <c r="EZ146" i="52" s="1"/>
  <c r="BZ146" i="52"/>
  <c r="DI146" i="52" s="1"/>
  <c r="DT146" i="52" s="1"/>
  <c r="BR146" i="52"/>
  <c r="CS146" i="52" s="1"/>
  <c r="BW146" i="52"/>
  <c r="DA146" i="52" s="1"/>
  <c r="DX146" i="52" s="1"/>
  <c r="CC146" i="52"/>
  <c r="BP146" i="52"/>
  <c r="CH146" i="52" s="1"/>
  <c r="CA146" i="52"/>
  <c r="DG146" i="52" s="1"/>
  <c r="BY261" i="52"/>
  <c r="DH261" i="52" s="1"/>
  <c r="DS261" i="52" s="1"/>
  <c r="BU261" i="52"/>
  <c r="CL261" i="52" s="1"/>
  <c r="BY260" i="52"/>
  <c r="DH260" i="52" s="1"/>
  <c r="DS260" i="52" s="1"/>
  <c r="BU260" i="52"/>
  <c r="CL260" i="52" s="1"/>
  <c r="BY259" i="52"/>
  <c r="DH259" i="52" s="1"/>
  <c r="DS259" i="52" s="1"/>
  <c r="BU259" i="52"/>
  <c r="CL259" i="52" s="1"/>
  <c r="BY258" i="52"/>
  <c r="DH258" i="52" s="1"/>
  <c r="DS258" i="52" s="1"/>
  <c r="BU258" i="52"/>
  <c r="CL258" i="52" s="1"/>
  <c r="CI258" i="52" s="1"/>
  <c r="BY257" i="52"/>
  <c r="DH257" i="52" s="1"/>
  <c r="DS257" i="52" s="1"/>
  <c r="BU257" i="52"/>
  <c r="CL257" i="52" s="1"/>
  <c r="BY256" i="52"/>
  <c r="DH256" i="52" s="1"/>
  <c r="DS256" i="52" s="1"/>
  <c r="BU256" i="52"/>
  <c r="CL256" i="52" s="1"/>
  <c r="BY255" i="52"/>
  <c r="DH255" i="52" s="1"/>
  <c r="DS255" i="52" s="1"/>
  <c r="BU255" i="52"/>
  <c r="CL255" i="52" s="1"/>
  <c r="BU254" i="52"/>
  <c r="CL254" i="52" s="1"/>
  <c r="BU253" i="52"/>
  <c r="CL253" i="52" s="1"/>
  <c r="BU243" i="52"/>
  <c r="CL243" i="52" s="1"/>
  <c r="BY232" i="52"/>
  <c r="DH232" i="52" s="1"/>
  <c r="BU232" i="52"/>
  <c r="CL232" i="52" s="1"/>
  <c r="BY231" i="52"/>
  <c r="DH231" i="52" s="1"/>
  <c r="BU231" i="52"/>
  <c r="CL231" i="52" s="1"/>
  <c r="BY230" i="52"/>
  <c r="DH230" i="52"/>
  <c r="BU230" i="52"/>
  <c r="CL230" i="52" s="1"/>
  <c r="CO201" i="52"/>
  <c r="FB201" i="52" s="1"/>
  <c r="BO200" i="52"/>
  <c r="CG200" i="52" s="1"/>
  <c r="BS200" i="52"/>
  <c r="CQ200" i="52" s="1"/>
  <c r="EX200" i="52" s="1"/>
  <c r="BW200" i="52"/>
  <c r="DA200" i="52" s="1"/>
  <c r="DX200" i="52" s="1"/>
  <c r="CA200" i="52"/>
  <c r="DG200" i="52" s="1"/>
  <c r="BQ200" i="52"/>
  <c r="CM200" i="52" s="1"/>
  <c r="BU200" i="52"/>
  <c r="CL200" i="52" s="1"/>
  <c r="FF200" i="52" s="1"/>
  <c r="BY200" i="52"/>
  <c r="DH200" i="52" s="1"/>
  <c r="DS200" i="52" s="1"/>
  <c r="CO197" i="52"/>
  <c r="FB197" i="52" s="1"/>
  <c r="BO196" i="52"/>
  <c r="CG196" i="52"/>
  <c r="BS196" i="52"/>
  <c r="CQ196" i="52" s="1"/>
  <c r="EX196" i="52" s="1"/>
  <c r="BW196" i="52"/>
  <c r="DA196" i="52" s="1"/>
  <c r="DX196" i="52" s="1"/>
  <c r="CA196" i="52"/>
  <c r="DG196" i="52" s="1"/>
  <c r="BQ196" i="52"/>
  <c r="CM196" i="52" s="1"/>
  <c r="BU196" i="52"/>
  <c r="CL196" i="52" s="1"/>
  <c r="FF196" i="52" s="1"/>
  <c r="BY196" i="52"/>
  <c r="DH196" i="52" s="1"/>
  <c r="CO193" i="52"/>
  <c r="FB193" i="52" s="1"/>
  <c r="CP193" i="52"/>
  <c r="FA193" i="52" s="1"/>
  <c r="CO191" i="52"/>
  <c r="FB191" i="52" s="1"/>
  <c r="CP191" i="52"/>
  <c r="FA191" i="52" s="1"/>
  <c r="CO190" i="52"/>
  <c r="FB190" i="52"/>
  <c r="CP190" i="52"/>
  <c r="FA190" i="52" s="1"/>
  <c r="CO189" i="52"/>
  <c r="FB189" i="52" s="1"/>
  <c r="CP189" i="52"/>
  <c r="FA189" i="52"/>
  <c r="CO186" i="52"/>
  <c r="FB186" i="52" s="1"/>
  <c r="CP186" i="52"/>
  <c r="FA186" i="52" s="1"/>
  <c r="CO185" i="52"/>
  <c r="FB185" i="52" s="1"/>
  <c r="CP185" i="52"/>
  <c r="FA185" i="52" s="1"/>
  <c r="CO177" i="52"/>
  <c r="FB177" i="52" s="1"/>
  <c r="CN177" i="52"/>
  <c r="FE177" i="52" s="1"/>
  <c r="CP177" i="52"/>
  <c r="FA177" i="52" s="1"/>
  <c r="CO165" i="52"/>
  <c r="FB165" i="52" s="1"/>
  <c r="CN165" i="52"/>
  <c r="FE165" i="52" s="1"/>
  <c r="CP165" i="52"/>
  <c r="FA165" i="52" s="1"/>
  <c r="CP158" i="52"/>
  <c r="FA158" i="52" s="1"/>
  <c r="CO158" i="52"/>
  <c r="FB158" i="52" s="1"/>
  <c r="CN158" i="52"/>
  <c r="BQ150" i="52"/>
  <c r="CM150" i="52" s="1"/>
  <c r="BU150" i="52"/>
  <c r="CL150" i="52" s="1"/>
  <c r="FF150" i="52" s="1"/>
  <c r="BY150" i="52"/>
  <c r="DH150" i="52" s="1"/>
  <c r="DS150" i="52" s="1"/>
  <c r="BS150" i="52"/>
  <c r="CQ150" i="52" s="1"/>
  <c r="EX150" i="52" s="1"/>
  <c r="BX150" i="52"/>
  <c r="DE150" i="52" s="1"/>
  <c r="FQ150" i="52" s="1"/>
  <c r="BO150" i="52"/>
  <c r="CG150" i="52" s="1"/>
  <c r="BT150" i="52"/>
  <c r="CR150" i="52" s="1"/>
  <c r="BZ150" i="52"/>
  <c r="DI150" i="52" s="1"/>
  <c r="BR150" i="52"/>
  <c r="CS150" i="52" s="1"/>
  <c r="BW150" i="52"/>
  <c r="DA150" i="52" s="1"/>
  <c r="DX150" i="52" s="1"/>
  <c r="CC150" i="52"/>
  <c r="BP150" i="52"/>
  <c r="CH150" i="52" s="1"/>
  <c r="CK150" i="52" s="1"/>
  <c r="FC150" i="52" s="1"/>
  <c r="CA150" i="52"/>
  <c r="DG150" i="52" s="1"/>
  <c r="BV146" i="52"/>
  <c r="CZ146" i="52" s="1"/>
  <c r="BX193" i="52"/>
  <c r="DE193" i="52" s="1"/>
  <c r="FQ193" i="52" s="1"/>
  <c r="BX192" i="52"/>
  <c r="DE192" i="52" s="1"/>
  <c r="FQ192" i="52" s="1"/>
  <c r="BX191" i="52"/>
  <c r="DE191" i="52" s="1"/>
  <c r="FQ191" i="52" s="1"/>
  <c r="BX190" i="52"/>
  <c r="DE190" i="52" s="1"/>
  <c r="FQ190" i="52" s="1"/>
  <c r="BX189" i="52"/>
  <c r="DE189" i="52" s="1"/>
  <c r="FQ189" i="52" s="1"/>
  <c r="BX188" i="52"/>
  <c r="DE188" i="52" s="1"/>
  <c r="FQ188" i="52" s="1"/>
  <c r="BX187" i="52"/>
  <c r="DE187" i="52" s="1"/>
  <c r="FQ187" i="52" s="1"/>
  <c r="BX186" i="52"/>
  <c r="DE186" i="52" s="1"/>
  <c r="FQ186" i="52" s="1"/>
  <c r="BX185" i="52"/>
  <c r="DE185" i="52" s="1"/>
  <c r="FQ185" i="52" s="1"/>
  <c r="BX184" i="52"/>
  <c r="DE184" i="52" s="1"/>
  <c r="FQ184" i="52" s="1"/>
  <c r="BX183" i="52"/>
  <c r="DE183" i="52" s="1"/>
  <c r="FQ183" i="52" s="1"/>
  <c r="BX182" i="52"/>
  <c r="DE182" i="52" s="1"/>
  <c r="FQ182" i="52" s="1"/>
  <c r="BX181" i="52"/>
  <c r="DE181" i="52" s="1"/>
  <c r="FQ181" i="52" s="1"/>
  <c r="BX180" i="52"/>
  <c r="DE180" i="52" s="1"/>
  <c r="FQ180" i="52" s="1"/>
  <c r="BX179" i="52"/>
  <c r="DE179" i="52" s="1"/>
  <c r="FQ179" i="52" s="1"/>
  <c r="BX178" i="52"/>
  <c r="DE178" i="52" s="1"/>
  <c r="FQ178" i="52" s="1"/>
  <c r="BX177" i="52"/>
  <c r="DE177" i="52" s="1"/>
  <c r="FQ177" i="52" s="1"/>
  <c r="BX176" i="52"/>
  <c r="DE176" i="52" s="1"/>
  <c r="FQ176" i="52" s="1"/>
  <c r="BX175" i="52"/>
  <c r="DE175" i="52" s="1"/>
  <c r="FQ175" i="52" s="1"/>
  <c r="BX174" i="52"/>
  <c r="DE174" i="52" s="1"/>
  <c r="FQ174" i="52" s="1"/>
  <c r="BX173" i="52"/>
  <c r="DE173" i="52" s="1"/>
  <c r="FQ173" i="52" s="1"/>
  <c r="BX172" i="52"/>
  <c r="DE172" i="52" s="1"/>
  <c r="FQ172" i="52" s="1"/>
  <c r="BX171" i="52"/>
  <c r="DE171" i="52" s="1"/>
  <c r="FQ171" i="52" s="1"/>
  <c r="BX170" i="52"/>
  <c r="DE170" i="52" s="1"/>
  <c r="FQ170" i="52" s="1"/>
  <c r="BX169" i="52"/>
  <c r="DE169" i="52" s="1"/>
  <c r="FQ169" i="52" s="1"/>
  <c r="BX168" i="52"/>
  <c r="DE168" i="52" s="1"/>
  <c r="FQ168" i="52" s="1"/>
  <c r="BX167" i="52"/>
  <c r="DE167" i="52" s="1"/>
  <c r="FQ167" i="52" s="1"/>
  <c r="BX166" i="52"/>
  <c r="DE166" i="52" s="1"/>
  <c r="FQ166" i="52" s="1"/>
  <c r="BX165" i="52"/>
  <c r="DE165" i="52" s="1"/>
  <c r="FQ165" i="52" s="1"/>
  <c r="BX164" i="52"/>
  <c r="DE164" i="52" s="1"/>
  <c r="FQ164" i="52" s="1"/>
  <c r="BX163" i="52"/>
  <c r="DE163" i="52" s="1"/>
  <c r="FQ163" i="52" s="1"/>
  <c r="BX162" i="52"/>
  <c r="DE162" i="52" s="1"/>
  <c r="FQ162" i="52" s="1"/>
  <c r="BP160" i="52"/>
  <c r="CH160" i="52" s="1"/>
  <c r="CK160" i="52" s="1"/>
  <c r="FC160" i="52" s="1"/>
  <c r="BP158" i="52"/>
  <c r="CH158" i="52" s="1"/>
  <c r="CK158" i="52" s="1"/>
  <c r="BQ157" i="52"/>
  <c r="CM157" i="52" s="1"/>
  <c r="BU157" i="52"/>
  <c r="CL157" i="52" s="1"/>
  <c r="FF157" i="52" s="1"/>
  <c r="BY157" i="52"/>
  <c r="DH157" i="52" s="1"/>
  <c r="DS157" i="52" s="1"/>
  <c r="BS157" i="52"/>
  <c r="CQ157" i="52" s="1"/>
  <c r="BX157" i="52"/>
  <c r="DE157" i="52" s="1"/>
  <c r="FQ157" i="52" s="1"/>
  <c r="BO157" i="52"/>
  <c r="CG157" i="52" s="1"/>
  <c r="BT157" i="52"/>
  <c r="CR157" i="52" s="1"/>
  <c r="EZ157" i="52" s="1"/>
  <c r="BZ157" i="52"/>
  <c r="DI157" i="52" s="1"/>
  <c r="DT157" i="52" s="1"/>
  <c r="BR157" i="52"/>
  <c r="CS157" i="52" s="1"/>
  <c r="BW157" i="52"/>
  <c r="DA157" i="52" s="1"/>
  <c r="DX157" i="52" s="1"/>
  <c r="CC157" i="52"/>
  <c r="CN157" i="52" s="1"/>
  <c r="FE157" i="52" s="1"/>
  <c r="BP156" i="52"/>
  <c r="CH156" i="52" s="1"/>
  <c r="BQ153" i="52"/>
  <c r="CM153" i="52" s="1"/>
  <c r="BU153" i="52"/>
  <c r="CL153" i="52" s="1"/>
  <c r="FF153" i="52" s="1"/>
  <c r="BY153" i="52"/>
  <c r="DH153" i="52" s="1"/>
  <c r="DS153" i="52" s="1"/>
  <c r="BS153" i="52"/>
  <c r="CQ153" i="52" s="1"/>
  <c r="EX153" i="52" s="1"/>
  <c r="BX153" i="52"/>
  <c r="DE153" i="52" s="1"/>
  <c r="FQ153" i="52" s="1"/>
  <c r="BO153" i="52"/>
  <c r="CG153" i="52" s="1"/>
  <c r="BT153" i="52"/>
  <c r="CR153" i="52" s="1"/>
  <c r="EZ153" i="52" s="1"/>
  <c r="BZ153" i="52"/>
  <c r="DI153" i="52" s="1"/>
  <c r="DT153" i="52" s="1"/>
  <c r="BR153" i="52"/>
  <c r="CS153" i="52" s="1"/>
  <c r="BW153" i="52"/>
  <c r="DA153" i="52" s="1"/>
  <c r="DX153" i="52" s="1"/>
  <c r="CC153" i="52"/>
  <c r="BP152" i="52"/>
  <c r="CH152" i="52" s="1"/>
  <c r="BQ149" i="52"/>
  <c r="CM149" i="52" s="1"/>
  <c r="BU149" i="52"/>
  <c r="CL149" i="52" s="1"/>
  <c r="FF149" i="52" s="1"/>
  <c r="BY149" i="52"/>
  <c r="DH149" i="52" s="1"/>
  <c r="DS149" i="52" s="1"/>
  <c r="BS149" i="52"/>
  <c r="CQ149" i="52" s="1"/>
  <c r="BX149" i="52"/>
  <c r="DE149" i="52" s="1"/>
  <c r="FQ149" i="52" s="1"/>
  <c r="BO149" i="52"/>
  <c r="CG149" i="52" s="1"/>
  <c r="BT149" i="52"/>
  <c r="CR149" i="52" s="1"/>
  <c r="BZ149" i="52"/>
  <c r="DI149" i="52" s="1"/>
  <c r="DT149" i="52" s="1"/>
  <c r="BR149" i="52"/>
  <c r="CS149" i="52" s="1"/>
  <c r="EY149" i="52" s="1"/>
  <c r="BW149" i="52"/>
  <c r="DA149" i="52" s="1"/>
  <c r="DX149" i="52" s="1"/>
  <c r="CC149" i="52"/>
  <c r="BP148" i="52"/>
  <c r="CH148" i="52" s="1"/>
  <c r="BQ145" i="52"/>
  <c r="CM145" i="52" s="1"/>
  <c r="BU145" i="52"/>
  <c r="CL145" i="52" s="1"/>
  <c r="FF145" i="52" s="1"/>
  <c r="BY145" i="52"/>
  <c r="DH145" i="52" s="1"/>
  <c r="DS145" i="52" s="1"/>
  <c r="BS145" i="52"/>
  <c r="CQ145" i="52" s="1"/>
  <c r="BX145" i="52"/>
  <c r="DE145" i="52" s="1"/>
  <c r="FQ145" i="52" s="1"/>
  <c r="BO145" i="52"/>
  <c r="CG145" i="52" s="1"/>
  <c r="BT145" i="52"/>
  <c r="CR145" i="52" s="1"/>
  <c r="BZ145" i="52"/>
  <c r="DI145" i="52" s="1"/>
  <c r="DT145" i="52" s="1"/>
  <c r="BR145" i="52"/>
  <c r="CS145" i="52" s="1"/>
  <c r="EY145" i="52" s="1"/>
  <c r="BW145" i="52"/>
  <c r="DA145" i="52" s="1"/>
  <c r="CC145" i="52"/>
  <c r="BP144" i="52"/>
  <c r="CH144" i="52" s="1"/>
  <c r="BQ141" i="52"/>
  <c r="CM141" i="52" s="1"/>
  <c r="BU141" i="52"/>
  <c r="CL141" i="52" s="1"/>
  <c r="FF141" i="52" s="1"/>
  <c r="BY141" i="52"/>
  <c r="DH141" i="52" s="1"/>
  <c r="DS141" i="52" s="1"/>
  <c r="BS141" i="52"/>
  <c r="CQ141" i="52" s="1"/>
  <c r="BX141" i="52"/>
  <c r="DE141" i="52" s="1"/>
  <c r="FQ141" i="52" s="1"/>
  <c r="BO141" i="52"/>
  <c r="CG141" i="52" s="1"/>
  <c r="BT141" i="52"/>
  <c r="CR141" i="52" s="1"/>
  <c r="EZ141" i="52" s="1"/>
  <c r="BZ141" i="52"/>
  <c r="DI141" i="52" s="1"/>
  <c r="DT141" i="52" s="1"/>
  <c r="BR141" i="52"/>
  <c r="CS141" i="52" s="1"/>
  <c r="BW141" i="52"/>
  <c r="DA141" i="52" s="1"/>
  <c r="CC141" i="52"/>
  <c r="CP141" i="52" s="1"/>
  <c r="FA141" i="52" s="1"/>
  <c r="BP140" i="52"/>
  <c r="CH140" i="52" s="1"/>
  <c r="BY137" i="52"/>
  <c r="DH137" i="52" s="1"/>
  <c r="DS137" i="52" s="1"/>
  <c r="BS137" i="52"/>
  <c r="CQ137" i="52" s="1"/>
  <c r="EX137" i="52" s="1"/>
  <c r="BX137" i="52"/>
  <c r="DE137" i="52" s="1"/>
  <c r="FQ137" i="52" s="1"/>
  <c r="BT137" i="52"/>
  <c r="CR137" i="52" s="1"/>
  <c r="EZ137" i="52" s="1"/>
  <c r="BZ137" i="52"/>
  <c r="DI137" i="52" s="1"/>
  <c r="DT137" i="52" s="1"/>
  <c r="BT130" i="52"/>
  <c r="BS126" i="52"/>
  <c r="CQ126" i="52" s="1"/>
  <c r="EX126" i="52" s="1"/>
  <c r="BP126" i="52"/>
  <c r="CH126" i="52" s="1"/>
  <c r="BQ193" i="52"/>
  <c r="CM193" i="52" s="1"/>
  <c r="DM193" i="52" s="1"/>
  <c r="BU193" i="52"/>
  <c r="CL193" i="52" s="1"/>
  <c r="BY193" i="52"/>
  <c r="DH193" i="52" s="1"/>
  <c r="DS193" i="52" s="1"/>
  <c r="BQ192" i="52"/>
  <c r="CM192" i="52" s="1"/>
  <c r="BU192" i="52"/>
  <c r="CL192" i="52" s="1"/>
  <c r="FF192" i="52" s="1"/>
  <c r="BY192" i="52"/>
  <c r="DH192" i="52" s="1"/>
  <c r="DS192" i="52" s="1"/>
  <c r="BQ191" i="52"/>
  <c r="CM191" i="52" s="1"/>
  <c r="DM191" i="52" s="1"/>
  <c r="BU191" i="52"/>
  <c r="CL191" i="52" s="1"/>
  <c r="BY191" i="52"/>
  <c r="DH191" i="52" s="1"/>
  <c r="DS191" i="52" s="1"/>
  <c r="BQ190" i="52"/>
  <c r="CM190" i="52" s="1"/>
  <c r="DM190" i="52" s="1"/>
  <c r="BU190" i="52"/>
  <c r="CL190" i="52" s="1"/>
  <c r="BY190" i="52"/>
  <c r="DH190" i="52" s="1"/>
  <c r="DS190" i="52" s="1"/>
  <c r="BQ189" i="52"/>
  <c r="CM189" i="52" s="1"/>
  <c r="BU189" i="52"/>
  <c r="CL189" i="52" s="1"/>
  <c r="BY189" i="52"/>
  <c r="DH189" i="52" s="1"/>
  <c r="DS189" i="52" s="1"/>
  <c r="BQ188" i="52"/>
  <c r="CM188" i="52" s="1"/>
  <c r="BU188" i="52"/>
  <c r="CL188" i="52" s="1"/>
  <c r="FF188" i="52" s="1"/>
  <c r="BY188" i="52"/>
  <c r="DH188" i="52" s="1"/>
  <c r="DS188" i="52" s="1"/>
  <c r="BQ187" i="52"/>
  <c r="CM187" i="52" s="1"/>
  <c r="BU187" i="52"/>
  <c r="CL187" i="52" s="1"/>
  <c r="FF187" i="52" s="1"/>
  <c r="BY187" i="52"/>
  <c r="DH187" i="52" s="1"/>
  <c r="DS187" i="52" s="1"/>
  <c r="BQ186" i="52"/>
  <c r="CM186" i="52" s="1"/>
  <c r="BU186" i="52"/>
  <c r="CL186" i="52" s="1"/>
  <c r="BY186" i="52"/>
  <c r="DH186" i="52" s="1"/>
  <c r="DS186" i="52" s="1"/>
  <c r="CA185" i="52"/>
  <c r="DG185" i="52" s="1"/>
  <c r="BV185" i="52"/>
  <c r="CZ185" i="52" s="1"/>
  <c r="BQ185" i="52"/>
  <c r="CM185" i="52" s="1"/>
  <c r="BU185" i="52"/>
  <c r="CL185" i="52" s="1"/>
  <c r="CI185" i="52" s="1"/>
  <c r="BY185" i="52"/>
  <c r="DH185" i="52" s="1"/>
  <c r="DS185" i="52" s="1"/>
  <c r="CA184" i="52"/>
  <c r="DG184" i="52" s="1"/>
  <c r="DR184" i="52" s="1"/>
  <c r="BV184" i="52"/>
  <c r="CZ184" i="52" s="1"/>
  <c r="DW184" i="52" s="1"/>
  <c r="BQ184" i="52"/>
  <c r="CM184" i="52" s="1"/>
  <c r="BU184" i="52"/>
  <c r="CL184" i="52" s="1"/>
  <c r="BY184" i="52"/>
  <c r="DH184" i="52" s="1"/>
  <c r="DS184" i="52" s="1"/>
  <c r="CA183" i="52"/>
  <c r="DG183" i="52" s="1"/>
  <c r="DR183" i="52" s="1"/>
  <c r="BV183" i="52"/>
  <c r="CZ183" i="52" s="1"/>
  <c r="BQ183" i="52"/>
  <c r="CM183" i="52" s="1"/>
  <c r="BU183" i="52"/>
  <c r="CL183" i="52" s="1"/>
  <c r="FF183" i="52" s="1"/>
  <c r="BY183" i="52"/>
  <c r="DH183" i="52" s="1"/>
  <c r="DS183" i="52" s="1"/>
  <c r="CA182" i="52"/>
  <c r="DG182" i="52" s="1"/>
  <c r="BV182" i="52"/>
  <c r="CZ182" i="52" s="1"/>
  <c r="BQ182" i="52"/>
  <c r="CM182" i="52" s="1"/>
  <c r="DM182" i="52" s="1"/>
  <c r="BU182" i="52"/>
  <c r="CL182" i="52" s="1"/>
  <c r="BY182" i="52"/>
  <c r="DH182" i="52" s="1"/>
  <c r="DS182" i="52" s="1"/>
  <c r="CA181" i="52"/>
  <c r="DG181" i="52" s="1"/>
  <c r="DR181" i="52" s="1"/>
  <c r="BV181" i="52"/>
  <c r="CZ181" i="52" s="1"/>
  <c r="DW181" i="52" s="1"/>
  <c r="BQ181" i="52"/>
  <c r="CM181" i="52" s="1"/>
  <c r="BU181" i="52"/>
  <c r="CL181" i="52" s="1"/>
  <c r="FF181" i="52" s="1"/>
  <c r="BY181" i="52"/>
  <c r="DH181" i="52" s="1"/>
  <c r="DS181" i="52" s="1"/>
  <c r="CA180" i="52"/>
  <c r="DG180" i="52" s="1"/>
  <c r="DR180" i="52" s="1"/>
  <c r="BV180" i="52"/>
  <c r="CZ180" i="52" s="1"/>
  <c r="DW180" i="52" s="1"/>
  <c r="BQ180" i="52"/>
  <c r="CM180" i="52" s="1"/>
  <c r="BU180" i="52"/>
  <c r="CL180" i="52" s="1"/>
  <c r="BY180" i="52"/>
  <c r="DH180" i="52" s="1"/>
  <c r="DS180" i="52" s="1"/>
  <c r="CA179" i="52"/>
  <c r="DG179" i="52" s="1"/>
  <c r="DR179" i="52" s="1"/>
  <c r="BV179" i="52"/>
  <c r="CZ179" i="52" s="1"/>
  <c r="DW179" i="52" s="1"/>
  <c r="BQ179" i="52"/>
  <c r="CM179" i="52" s="1"/>
  <c r="FD179" i="52" s="1"/>
  <c r="BU179" i="52"/>
  <c r="CL179" i="52" s="1"/>
  <c r="FF179" i="52" s="1"/>
  <c r="BY179" i="52"/>
  <c r="DH179" i="52"/>
  <c r="DS179" i="52" s="1"/>
  <c r="CA178" i="52"/>
  <c r="DG178" i="52" s="1"/>
  <c r="DR178" i="52" s="1"/>
  <c r="BV178" i="52"/>
  <c r="CZ178" i="52" s="1"/>
  <c r="DW178" i="52" s="1"/>
  <c r="BQ178" i="52"/>
  <c r="CM178" i="52" s="1"/>
  <c r="FD178" i="52" s="1"/>
  <c r="BU178" i="52"/>
  <c r="CL178" i="52" s="1"/>
  <c r="FF178" i="52" s="1"/>
  <c r="BY178" i="52"/>
  <c r="DH178" i="52" s="1"/>
  <c r="DS178" i="52" s="1"/>
  <c r="CA177" i="52"/>
  <c r="DG177" i="52" s="1"/>
  <c r="BV177" i="52"/>
  <c r="CZ177" i="52" s="1"/>
  <c r="BQ177" i="52"/>
  <c r="CM177" i="52" s="1"/>
  <c r="BU177" i="52"/>
  <c r="CL177" i="52" s="1"/>
  <c r="BY177" i="52"/>
  <c r="DH177" i="52" s="1"/>
  <c r="DS177" i="52" s="1"/>
  <c r="CA176" i="52"/>
  <c r="DG176" i="52" s="1"/>
  <c r="BV176" i="52"/>
  <c r="CZ176" i="52" s="1"/>
  <c r="DW176" i="52" s="1"/>
  <c r="BQ176" i="52"/>
  <c r="CM176" i="52" s="1"/>
  <c r="BU176" i="52"/>
  <c r="CL176" i="52" s="1"/>
  <c r="FF176" i="52" s="1"/>
  <c r="BY176" i="52"/>
  <c r="DH176" i="52" s="1"/>
  <c r="DS176" i="52" s="1"/>
  <c r="CA175" i="52"/>
  <c r="DG175" i="52" s="1"/>
  <c r="DR175" i="52" s="1"/>
  <c r="BV175" i="52"/>
  <c r="CZ175" i="52" s="1"/>
  <c r="BQ175" i="52"/>
  <c r="CM175" i="52" s="1"/>
  <c r="BU175" i="52"/>
  <c r="CL175" i="52" s="1"/>
  <c r="BY175" i="52"/>
  <c r="DH175" i="52" s="1"/>
  <c r="DS175" i="52" s="1"/>
  <c r="CA174" i="52"/>
  <c r="DG174" i="52" s="1"/>
  <c r="BV174" i="52"/>
  <c r="CZ174" i="52" s="1"/>
  <c r="BQ174" i="52"/>
  <c r="CM174" i="52" s="1"/>
  <c r="BU174" i="52"/>
  <c r="CL174" i="52" s="1"/>
  <c r="FF174" i="52" s="1"/>
  <c r="BY174" i="52"/>
  <c r="DH174" i="52" s="1"/>
  <c r="DS174" i="52" s="1"/>
  <c r="CA173" i="52"/>
  <c r="DG173" i="52" s="1"/>
  <c r="DR173" i="52" s="1"/>
  <c r="BV173" i="52"/>
  <c r="CZ173" i="52" s="1"/>
  <c r="DW173" i="52" s="1"/>
  <c r="BQ173" i="52"/>
  <c r="CM173" i="52" s="1"/>
  <c r="BU173" i="52"/>
  <c r="CL173" i="52" s="1"/>
  <c r="BY173" i="52"/>
  <c r="DH173" i="52" s="1"/>
  <c r="DS173" i="52" s="1"/>
  <c r="CA172" i="52"/>
  <c r="DG172" i="52" s="1"/>
  <c r="BV172" i="52"/>
  <c r="CZ172" i="52" s="1"/>
  <c r="DW172" i="52" s="1"/>
  <c r="BQ172" i="52"/>
  <c r="CM172" i="52" s="1"/>
  <c r="BU172" i="52"/>
  <c r="CL172" i="52" s="1"/>
  <c r="FF172" i="52" s="1"/>
  <c r="BY172" i="52"/>
  <c r="DH172" i="52" s="1"/>
  <c r="DS172" i="52" s="1"/>
  <c r="CA171" i="52"/>
  <c r="DG171" i="52" s="1"/>
  <c r="DR171" i="52" s="1"/>
  <c r="BV171" i="52"/>
  <c r="CZ171" i="52" s="1"/>
  <c r="DW171" i="52" s="1"/>
  <c r="BQ171" i="52"/>
  <c r="CM171" i="52" s="1"/>
  <c r="BU171" i="52"/>
  <c r="CL171" i="52" s="1"/>
  <c r="FF171" i="52" s="1"/>
  <c r="BY171" i="52"/>
  <c r="DH171" i="52" s="1"/>
  <c r="DS171" i="52" s="1"/>
  <c r="CA170" i="52"/>
  <c r="DG170" i="52" s="1"/>
  <c r="DR170" i="52" s="1"/>
  <c r="BV170" i="52"/>
  <c r="CZ170" i="52" s="1"/>
  <c r="DW170" i="52" s="1"/>
  <c r="BQ170" i="52"/>
  <c r="CM170" i="52" s="1"/>
  <c r="BU170" i="52"/>
  <c r="CL170" i="52" s="1"/>
  <c r="FF170" i="52" s="1"/>
  <c r="BY170" i="52"/>
  <c r="DH170" i="52" s="1"/>
  <c r="DS170" i="52" s="1"/>
  <c r="CA169" i="52"/>
  <c r="DG169" i="52" s="1"/>
  <c r="DR169" i="52" s="1"/>
  <c r="BV169" i="52"/>
  <c r="CZ169" i="52" s="1"/>
  <c r="DW169" i="52" s="1"/>
  <c r="BQ169" i="52"/>
  <c r="CM169" i="52" s="1"/>
  <c r="BU169" i="52"/>
  <c r="CL169" i="52" s="1"/>
  <c r="FF169" i="52" s="1"/>
  <c r="BY169" i="52"/>
  <c r="DH169" i="52" s="1"/>
  <c r="DS169" i="52" s="1"/>
  <c r="CA168" i="52"/>
  <c r="DG168" i="52" s="1"/>
  <c r="DR168" i="52" s="1"/>
  <c r="BV168" i="52"/>
  <c r="CZ168" i="52" s="1"/>
  <c r="DW168" i="52" s="1"/>
  <c r="BQ168" i="52"/>
  <c r="CM168" i="52" s="1"/>
  <c r="BU168" i="52"/>
  <c r="CL168" i="52" s="1"/>
  <c r="BY168" i="52"/>
  <c r="DH168" i="52" s="1"/>
  <c r="DS168" i="52" s="1"/>
  <c r="CA167" i="52"/>
  <c r="DG167" i="52" s="1"/>
  <c r="DR167" i="52" s="1"/>
  <c r="BV167" i="52"/>
  <c r="CZ167" i="52" s="1"/>
  <c r="BQ167" i="52"/>
  <c r="CM167" i="52" s="1"/>
  <c r="BU167" i="52"/>
  <c r="CL167" i="52" s="1"/>
  <c r="BY167" i="52"/>
  <c r="DH167" i="52"/>
  <c r="DS167" i="52" s="1"/>
  <c r="CA166" i="52"/>
  <c r="DG166" i="52" s="1"/>
  <c r="DR166" i="52" s="1"/>
  <c r="BV166" i="52"/>
  <c r="CZ166" i="52" s="1"/>
  <c r="BQ166" i="52"/>
  <c r="CM166" i="52" s="1"/>
  <c r="FD166" i="52" s="1"/>
  <c r="BU166" i="52"/>
  <c r="CL166" i="52" s="1"/>
  <c r="FF166" i="52" s="1"/>
  <c r="BY166" i="52"/>
  <c r="DH166" i="52" s="1"/>
  <c r="DS166" i="52" s="1"/>
  <c r="CA165" i="52"/>
  <c r="DG165" i="52" s="1"/>
  <c r="DR165" i="52" s="1"/>
  <c r="BV165" i="52"/>
  <c r="CZ165" i="52" s="1"/>
  <c r="BQ165" i="52"/>
  <c r="CM165" i="52" s="1"/>
  <c r="BU165" i="52"/>
  <c r="CL165" i="52" s="1"/>
  <c r="BY165" i="52"/>
  <c r="DH165" i="52" s="1"/>
  <c r="DS165" i="52" s="1"/>
  <c r="CA164" i="52"/>
  <c r="DG164" i="52" s="1"/>
  <c r="DR164" i="52" s="1"/>
  <c r="BV164" i="52"/>
  <c r="CZ164" i="52" s="1"/>
  <c r="BQ164" i="52"/>
  <c r="CM164" i="52" s="1"/>
  <c r="FD164" i="52" s="1"/>
  <c r="BU164" i="52"/>
  <c r="CL164" i="52" s="1"/>
  <c r="FF164" i="52" s="1"/>
  <c r="BY164" i="52"/>
  <c r="DH164" i="52" s="1"/>
  <c r="DS164" i="52" s="1"/>
  <c r="CA163" i="52"/>
  <c r="DG163" i="52" s="1"/>
  <c r="DR163" i="52" s="1"/>
  <c r="BV163" i="52"/>
  <c r="CZ163" i="52" s="1"/>
  <c r="BQ163" i="52"/>
  <c r="CM163" i="52" s="1"/>
  <c r="BU163" i="52"/>
  <c r="CL163" i="52" s="1"/>
  <c r="CI163" i="52" s="1"/>
  <c r="BY163" i="52"/>
  <c r="DH163" i="52" s="1"/>
  <c r="DS163" i="52" s="1"/>
  <c r="CA162" i="52"/>
  <c r="DG162" i="52" s="1"/>
  <c r="BV162" i="52"/>
  <c r="CZ162" i="52" s="1"/>
  <c r="DW162" i="52" s="1"/>
  <c r="BQ162" i="52"/>
  <c r="CM162" i="52" s="1"/>
  <c r="BU162" i="52"/>
  <c r="CL162" i="52" s="1"/>
  <c r="FF162" i="52" s="1"/>
  <c r="BY162" i="52"/>
  <c r="DH162" i="52" s="1"/>
  <c r="DS162" i="52" s="1"/>
  <c r="BQ155" i="52"/>
  <c r="CM155" i="52" s="1"/>
  <c r="BU155" i="52"/>
  <c r="CL155" i="52" s="1"/>
  <c r="BY155" i="52"/>
  <c r="DH155" i="52" s="1"/>
  <c r="DS155" i="52" s="1"/>
  <c r="BS155" i="52"/>
  <c r="CQ155" i="52" s="1"/>
  <c r="EX155" i="52" s="1"/>
  <c r="BX155" i="52"/>
  <c r="DE155" i="52" s="1"/>
  <c r="FQ155" i="52" s="1"/>
  <c r="BO155" i="52"/>
  <c r="CG155" i="52" s="1"/>
  <c r="BT155" i="52"/>
  <c r="CR155" i="52" s="1"/>
  <c r="BZ155" i="52"/>
  <c r="DI155" i="52" s="1"/>
  <c r="DT155" i="52" s="1"/>
  <c r="BR155" i="52"/>
  <c r="CS155" i="52" s="1"/>
  <c r="EY155" i="52" s="1"/>
  <c r="BW155" i="52"/>
  <c r="DA155" i="52" s="1"/>
  <c r="CC155" i="52"/>
  <c r="BQ151" i="52"/>
  <c r="CM151" i="52" s="1"/>
  <c r="BU151" i="52"/>
  <c r="CL151" i="52" s="1"/>
  <c r="FF151" i="52" s="1"/>
  <c r="BY151" i="52"/>
  <c r="DH151" i="52" s="1"/>
  <c r="DS151" i="52" s="1"/>
  <c r="BS151" i="52"/>
  <c r="CQ151" i="52" s="1"/>
  <c r="EX151" i="52" s="1"/>
  <c r="BX151" i="52"/>
  <c r="DE151" i="52" s="1"/>
  <c r="FQ151" i="52" s="1"/>
  <c r="BO151" i="52"/>
  <c r="CG151" i="52" s="1"/>
  <c r="BT151" i="52"/>
  <c r="CR151" i="52" s="1"/>
  <c r="BZ151" i="52"/>
  <c r="DI151" i="52" s="1"/>
  <c r="DT151" i="52" s="1"/>
  <c r="BR151" i="52"/>
  <c r="CS151" i="52" s="1"/>
  <c r="EY151" i="52" s="1"/>
  <c r="BW151" i="52"/>
  <c r="DA151" i="52" s="1"/>
  <c r="CC151" i="52"/>
  <c r="BQ147" i="52"/>
  <c r="CM147" i="52" s="1"/>
  <c r="BU147" i="52"/>
  <c r="CL147" i="52" s="1"/>
  <c r="FF147" i="52" s="1"/>
  <c r="BY147" i="52"/>
  <c r="DH147" i="52" s="1"/>
  <c r="DS147" i="52" s="1"/>
  <c r="BS147" i="52"/>
  <c r="CQ147" i="52" s="1"/>
  <c r="BX147" i="52"/>
  <c r="DE147" i="52" s="1"/>
  <c r="FQ147" i="52" s="1"/>
  <c r="BO147" i="52"/>
  <c r="CG147" i="52" s="1"/>
  <c r="BT147" i="52"/>
  <c r="CR147" i="52" s="1"/>
  <c r="BZ147" i="52"/>
  <c r="DI147" i="52" s="1"/>
  <c r="DT147" i="52" s="1"/>
  <c r="BR147" i="52"/>
  <c r="CS147" i="52" s="1"/>
  <c r="BW147" i="52"/>
  <c r="DA147" i="52" s="1"/>
  <c r="DX147" i="52" s="1"/>
  <c r="CC147" i="52"/>
  <c r="BQ143" i="52"/>
  <c r="CM143" i="52" s="1"/>
  <c r="BU143" i="52"/>
  <c r="CL143" i="52" s="1"/>
  <c r="FF143" i="52" s="1"/>
  <c r="BY143" i="52"/>
  <c r="DH143" i="52" s="1"/>
  <c r="DS143" i="52" s="1"/>
  <c r="BS143" i="52"/>
  <c r="CQ143" i="52" s="1"/>
  <c r="EX143" i="52" s="1"/>
  <c r="BX143" i="52"/>
  <c r="DE143" i="52" s="1"/>
  <c r="FQ143" i="52" s="1"/>
  <c r="BO143" i="52"/>
  <c r="CG143" i="52" s="1"/>
  <c r="BT143" i="52"/>
  <c r="CR143" i="52" s="1"/>
  <c r="BZ143" i="52"/>
  <c r="DI143" i="52" s="1"/>
  <c r="DT143" i="52" s="1"/>
  <c r="BR143" i="52"/>
  <c r="CS143" i="52" s="1"/>
  <c r="EY143" i="52" s="1"/>
  <c r="BW143" i="52"/>
  <c r="DA143" i="52" s="1"/>
  <c r="DX143" i="52" s="1"/>
  <c r="CC143" i="52"/>
  <c r="BQ139" i="52"/>
  <c r="CM139" i="52" s="1"/>
  <c r="DM139" i="52" s="1"/>
  <c r="BS139" i="52"/>
  <c r="CQ139" i="52" s="1"/>
  <c r="EX139" i="52" s="1"/>
  <c r="BO139" i="52"/>
  <c r="BT139" i="52"/>
  <c r="BR139" i="52"/>
  <c r="CS139" i="52" s="1"/>
  <c r="EY139" i="52" s="1"/>
  <c r="BQ135" i="52"/>
  <c r="CM135" i="52" s="1"/>
  <c r="BY135" i="52"/>
  <c r="DH135" i="52" s="1"/>
  <c r="DS135" i="52" s="1"/>
  <c r="BS135" i="52"/>
  <c r="CQ135" i="52" s="1"/>
  <c r="BO135" i="52"/>
  <c r="CG135" i="52" s="1"/>
  <c r="BR135" i="52"/>
  <c r="CS135" i="52" s="1"/>
  <c r="EY135" i="52" s="1"/>
  <c r="CC135" i="52"/>
  <c r="BR160" i="52"/>
  <c r="CS160" i="52" s="1"/>
  <c r="BV160" i="52"/>
  <c r="CZ160" i="52" s="1"/>
  <c r="BZ160" i="52"/>
  <c r="DI160" i="52" s="1"/>
  <c r="DT160" i="52" s="1"/>
  <c r="BO160" i="52"/>
  <c r="CG160" i="52" s="1"/>
  <c r="BS160" i="52"/>
  <c r="CQ160" i="52" s="1"/>
  <c r="EX160" i="52" s="1"/>
  <c r="BW160" i="52"/>
  <c r="DA160" i="52" s="1"/>
  <c r="DX160" i="52" s="1"/>
  <c r="CA160" i="52"/>
  <c r="DG160" i="52" s="1"/>
  <c r="BQ160" i="52"/>
  <c r="CM160" i="52" s="1"/>
  <c r="BU160" i="52"/>
  <c r="CL160" i="52" s="1"/>
  <c r="BY160" i="52"/>
  <c r="DH160" i="52" s="1"/>
  <c r="DS160" i="52" s="1"/>
  <c r="BR158" i="52"/>
  <c r="CS158" i="52" s="1"/>
  <c r="BV158" i="52"/>
  <c r="CZ158" i="52" s="1"/>
  <c r="DC158" i="52" s="1"/>
  <c r="BZ158" i="52"/>
  <c r="DI158" i="52" s="1"/>
  <c r="DT158" i="52" s="1"/>
  <c r="BO158" i="52"/>
  <c r="CG158" i="52" s="1"/>
  <c r="BS158" i="52"/>
  <c r="CQ158" i="52" s="1"/>
  <c r="EX158" i="52" s="1"/>
  <c r="BW158" i="52"/>
  <c r="DA158" i="52" s="1"/>
  <c r="CA158" i="52"/>
  <c r="DG158" i="52" s="1"/>
  <c r="BQ158" i="52"/>
  <c r="CM158" i="52" s="1"/>
  <c r="BU158" i="52"/>
  <c r="CL158" i="52" s="1"/>
  <c r="BY158" i="52"/>
  <c r="DH158" i="52" s="1"/>
  <c r="DS158" i="52" s="1"/>
  <c r="BQ156" i="52"/>
  <c r="CM156" i="52" s="1"/>
  <c r="DM156" i="52" s="1"/>
  <c r="BU156" i="52"/>
  <c r="CL156" i="52" s="1"/>
  <c r="FF156" i="52" s="1"/>
  <c r="BY156" i="52"/>
  <c r="DH156" i="52" s="1"/>
  <c r="DS156" i="52" s="1"/>
  <c r="BS156" i="52"/>
  <c r="CQ156" i="52" s="1"/>
  <c r="EX156" i="52" s="1"/>
  <c r="BX156" i="52"/>
  <c r="DE156" i="52" s="1"/>
  <c r="FQ156" i="52" s="1"/>
  <c r="BO156" i="52"/>
  <c r="CG156" i="52" s="1"/>
  <c r="BT156" i="52"/>
  <c r="CR156" i="52" s="1"/>
  <c r="EZ156" i="52" s="1"/>
  <c r="BZ156" i="52"/>
  <c r="DI156" i="52" s="1"/>
  <c r="DT156" i="52" s="1"/>
  <c r="BR156" i="52"/>
  <c r="CS156" i="52" s="1"/>
  <c r="EY156" i="52" s="1"/>
  <c r="BW156" i="52"/>
  <c r="DA156" i="52" s="1"/>
  <c r="DX156" i="52" s="1"/>
  <c r="CC156" i="52"/>
  <c r="BQ152" i="52"/>
  <c r="CM152" i="52" s="1"/>
  <c r="BU152" i="52"/>
  <c r="CL152" i="52" s="1"/>
  <c r="FF152" i="52" s="1"/>
  <c r="BY152" i="52"/>
  <c r="DH152" i="52" s="1"/>
  <c r="DS152" i="52" s="1"/>
  <c r="BS152" i="52"/>
  <c r="CQ152" i="52" s="1"/>
  <c r="EX152" i="52" s="1"/>
  <c r="BX152" i="52"/>
  <c r="DE152" i="52" s="1"/>
  <c r="FQ152" i="52" s="1"/>
  <c r="BO152" i="52"/>
  <c r="CG152" i="52" s="1"/>
  <c r="BT152" i="52"/>
  <c r="CR152" i="52" s="1"/>
  <c r="BZ152" i="52"/>
  <c r="DI152" i="52" s="1"/>
  <c r="DT152" i="52" s="1"/>
  <c r="BR152" i="52"/>
  <c r="CS152" i="52" s="1"/>
  <c r="EY152" i="52" s="1"/>
  <c r="BW152" i="52"/>
  <c r="DA152" i="52" s="1"/>
  <c r="DX152" i="52" s="1"/>
  <c r="CC152" i="52"/>
  <c r="CP152" i="52" s="1"/>
  <c r="FA152" i="52" s="1"/>
  <c r="BQ148" i="52"/>
  <c r="CM148" i="52" s="1"/>
  <c r="BU148" i="52"/>
  <c r="CL148" i="52" s="1"/>
  <c r="FF148" i="52" s="1"/>
  <c r="BY148" i="52"/>
  <c r="DH148" i="52" s="1"/>
  <c r="DS148" i="52" s="1"/>
  <c r="BS148" i="52"/>
  <c r="CQ148" i="52" s="1"/>
  <c r="EX148" i="52" s="1"/>
  <c r="BX148" i="52"/>
  <c r="DE148" i="52" s="1"/>
  <c r="FQ148" i="52" s="1"/>
  <c r="BO148" i="52"/>
  <c r="CG148" i="52" s="1"/>
  <c r="BT148" i="52"/>
  <c r="CR148" i="52" s="1"/>
  <c r="BZ148" i="52"/>
  <c r="DI148" i="52" s="1"/>
  <c r="DT148" i="52" s="1"/>
  <c r="BR148" i="52"/>
  <c r="CS148" i="52" s="1"/>
  <c r="BW148" i="52"/>
  <c r="DA148" i="52" s="1"/>
  <c r="DX148" i="52" s="1"/>
  <c r="CC148" i="52"/>
  <c r="DD148" i="52" s="1"/>
  <c r="FP148" i="52" s="1"/>
  <c r="BQ144" i="52"/>
  <c r="CM144" i="52" s="1"/>
  <c r="BU144" i="52"/>
  <c r="CL144" i="52" s="1"/>
  <c r="FF144" i="52" s="1"/>
  <c r="BY144" i="52"/>
  <c r="DH144" i="52" s="1"/>
  <c r="DS144" i="52" s="1"/>
  <c r="BS144" i="52"/>
  <c r="CQ144" i="52" s="1"/>
  <c r="BX144" i="52"/>
  <c r="DE144" i="52" s="1"/>
  <c r="FQ144" i="52" s="1"/>
  <c r="BO144" i="52"/>
  <c r="CG144" i="52" s="1"/>
  <c r="BT144" i="52"/>
  <c r="CR144" i="52" s="1"/>
  <c r="EZ144" i="52" s="1"/>
  <c r="BZ144" i="52"/>
  <c r="DI144" i="52" s="1"/>
  <c r="DT144" i="52" s="1"/>
  <c r="BR144" i="52"/>
  <c r="CS144" i="52" s="1"/>
  <c r="EY144" i="52" s="1"/>
  <c r="BW144" i="52"/>
  <c r="DA144" i="52" s="1"/>
  <c r="CC144" i="52"/>
  <c r="CP144" i="52" s="1"/>
  <c r="FA144" i="52" s="1"/>
  <c r="BU140" i="52"/>
  <c r="CL140" i="52" s="1"/>
  <c r="FF140" i="52" s="1"/>
  <c r="BY140" i="52"/>
  <c r="DH140" i="52" s="1"/>
  <c r="DS140" i="52" s="1"/>
  <c r="BS140" i="52"/>
  <c r="CQ140" i="52" s="1"/>
  <c r="EX140" i="52" s="1"/>
  <c r="BT140" i="52"/>
  <c r="BR140" i="52"/>
  <c r="CS140" i="52" s="1"/>
  <c r="EY140" i="52" s="1"/>
  <c r="BW140" i="52"/>
  <c r="DA140" i="52" s="1"/>
  <c r="DX140" i="52" s="1"/>
  <c r="BQ136" i="52"/>
  <c r="CM136" i="52" s="1"/>
  <c r="DM136" i="52" s="1"/>
  <c r="BS136" i="52"/>
  <c r="CQ136" i="52" s="1"/>
  <c r="EX136" i="52" s="1"/>
  <c r="BO136" i="52"/>
  <c r="CG136" i="52" s="1"/>
  <c r="BT136" i="52"/>
  <c r="BR136" i="52"/>
  <c r="CS136" i="52" s="1"/>
  <c r="EY136" i="52" s="1"/>
  <c r="BZ134" i="52"/>
  <c r="DI134" i="52" s="1"/>
  <c r="DT134" i="52" s="1"/>
  <c r="BR130" i="52"/>
  <c r="CS130" i="52" s="1"/>
  <c r="EY130" i="52" s="1"/>
  <c r="BZ130" i="52"/>
  <c r="DI130" i="52" s="1"/>
  <c r="DT130" i="52" s="1"/>
  <c r="BO129" i="52"/>
  <c r="CG129" i="52" s="1"/>
  <c r="CC128" i="52"/>
  <c r="BV126" i="52"/>
  <c r="CZ126" i="52" s="1"/>
  <c r="BU126" i="52"/>
  <c r="CL126" i="52" s="1"/>
  <c r="FF126" i="52" s="1"/>
  <c r="BR125" i="52"/>
  <c r="CS125" i="52" s="1"/>
  <c r="BV125" i="52"/>
  <c r="CZ125" i="52" s="1"/>
  <c r="DW125" i="52" s="1"/>
  <c r="BZ125" i="52"/>
  <c r="DI125" i="52" s="1"/>
  <c r="DT125" i="52" s="1"/>
  <c r="BS125" i="52"/>
  <c r="CQ125" i="52" s="1"/>
  <c r="EX125" i="52" s="1"/>
  <c r="BW125" i="52"/>
  <c r="DA125" i="52" s="1"/>
  <c r="DX125" i="52" s="1"/>
  <c r="BQ125" i="52"/>
  <c r="CM125" i="52" s="1"/>
  <c r="DM125" i="52" s="1"/>
  <c r="BY125" i="52"/>
  <c r="DH125" i="52" s="1"/>
  <c r="DS125" i="52" s="1"/>
  <c r="BV123" i="52"/>
  <c r="CZ123" i="52" s="1"/>
  <c r="DW123" i="52" s="1"/>
  <c r="BZ123" i="52"/>
  <c r="DI123" i="52" s="1"/>
  <c r="DT123" i="52" s="1"/>
  <c r="BO123" i="52"/>
  <c r="CG123" i="52" s="1"/>
  <c r="BW123" i="52"/>
  <c r="DA123" i="52" s="1"/>
  <c r="DX123" i="52" s="1"/>
  <c r="BQ123" i="52"/>
  <c r="CM123" i="52" s="1"/>
  <c r="BY123" i="52"/>
  <c r="DH123" i="52" s="1"/>
  <c r="DS123" i="52" s="1"/>
  <c r="BW121" i="52"/>
  <c r="DA121" i="52" s="1"/>
  <c r="DX121" i="52" s="1"/>
  <c r="BR119" i="52"/>
  <c r="CS119" i="52" s="1"/>
  <c r="EY119" i="52" s="1"/>
  <c r="CA133" i="52"/>
  <c r="DG133" i="52" s="1"/>
  <c r="DR133" i="52" s="1"/>
  <c r="BR132" i="52"/>
  <c r="CS132" i="52" s="1"/>
  <c r="EY132" i="52" s="1"/>
  <c r="BQ132" i="52"/>
  <c r="CM132" i="52" s="1"/>
  <c r="BU132" i="52"/>
  <c r="CL132" i="52" s="1"/>
  <c r="FF132" i="52" s="1"/>
  <c r="CA129" i="52"/>
  <c r="DG129" i="52" s="1"/>
  <c r="DR129" i="52" s="1"/>
  <c r="BX128" i="52"/>
  <c r="DE128" i="52" s="1"/>
  <c r="FQ128" i="52" s="1"/>
  <c r="BV128" i="52"/>
  <c r="CZ128" i="52" s="1"/>
  <c r="DW128" i="52" s="1"/>
  <c r="BY128" i="52"/>
  <c r="DH128" i="52" s="1"/>
  <c r="DS128" i="52" s="1"/>
  <c r="BR124" i="52"/>
  <c r="CS124" i="52" s="1"/>
  <c r="EY124" i="52" s="1"/>
  <c r="BZ124" i="52"/>
  <c r="DI124" i="52" s="1"/>
  <c r="DT124" i="52" s="1"/>
  <c r="BO124" i="52"/>
  <c r="CG124" i="52" s="1"/>
  <c r="BS124" i="52"/>
  <c r="CQ124" i="52" s="1"/>
  <c r="EX124" i="52" s="1"/>
  <c r="CA124" i="52"/>
  <c r="DG124" i="52" s="1"/>
  <c r="DR124" i="52" s="1"/>
  <c r="BU124" i="52"/>
  <c r="CL124" i="52" s="1"/>
  <c r="FF124" i="52" s="1"/>
  <c r="BY124" i="52"/>
  <c r="DH124" i="52" s="1"/>
  <c r="DS124" i="52" s="1"/>
  <c r="BV122" i="52"/>
  <c r="CZ122" i="52" s="1"/>
  <c r="DW122" i="52" s="1"/>
  <c r="BS122" i="52"/>
  <c r="CQ122" i="52" s="1"/>
  <c r="EX122" i="52" s="1"/>
  <c r="CA122" i="52"/>
  <c r="DG122" i="52" s="1"/>
  <c r="DR122" i="52" s="1"/>
  <c r="BQ122" i="52"/>
  <c r="CM122" i="52" s="1"/>
  <c r="BU122" i="52"/>
  <c r="CL122" i="52" s="1"/>
  <c r="FF122" i="52" s="1"/>
  <c r="BU120" i="52"/>
  <c r="CL120" i="52" s="1"/>
  <c r="FF120" i="52" s="1"/>
  <c r="BZ101" i="52"/>
  <c r="DI101" i="52" s="1"/>
  <c r="DT101" i="52" s="1"/>
  <c r="BV133" i="52"/>
  <c r="CZ133" i="52" s="1"/>
  <c r="BV129" i="52"/>
  <c r="CZ129" i="52" s="1"/>
  <c r="BQ129" i="52"/>
  <c r="CM129" i="52" s="1"/>
  <c r="BU129" i="52"/>
  <c r="CL129" i="52" s="1"/>
  <c r="BY99" i="52"/>
  <c r="DH99" i="52" s="1"/>
  <c r="DS99" i="52" s="1"/>
  <c r="BQ95" i="52"/>
  <c r="CM95" i="52" s="1"/>
  <c r="BX116" i="52"/>
  <c r="DE116" i="52" s="1"/>
  <c r="FQ116" i="52" s="1"/>
  <c r="BX114" i="52"/>
  <c r="DE114" i="52" s="1"/>
  <c r="FQ114" i="52" s="1"/>
  <c r="BX113" i="52"/>
  <c r="DE113" i="52" s="1"/>
  <c r="FQ113" i="52" s="1"/>
  <c r="BX109" i="52"/>
  <c r="DE109" i="52" s="1"/>
  <c r="FQ109" i="52" s="1"/>
  <c r="BX108" i="52"/>
  <c r="DE108" i="52" s="1"/>
  <c r="FQ108" i="52" s="1"/>
  <c r="BX105" i="52"/>
  <c r="DE105" i="52" s="1"/>
  <c r="FQ105" i="52" s="1"/>
  <c r="BP98" i="52"/>
  <c r="CH98" i="52" s="1"/>
  <c r="BZ98" i="52"/>
  <c r="DI98" i="52" s="1"/>
  <c r="DT98" i="52" s="1"/>
  <c r="BX98" i="52"/>
  <c r="DE98" i="52" s="1"/>
  <c r="FQ98" i="52" s="1"/>
  <c r="BY74" i="52"/>
  <c r="DH74" i="52" s="1"/>
  <c r="BQ118" i="52"/>
  <c r="CM118" i="52" s="1"/>
  <c r="BY117" i="52"/>
  <c r="DH117" i="52" s="1"/>
  <c r="DS117" i="52" s="1"/>
  <c r="BU116" i="52"/>
  <c r="CL116" i="52" s="1"/>
  <c r="FF116" i="52" s="1"/>
  <c r="BY116" i="52"/>
  <c r="DH116" i="52" s="1"/>
  <c r="DS116" i="52" s="1"/>
  <c r="BQ115" i="52"/>
  <c r="CM115" i="52" s="1"/>
  <c r="BY115" i="52"/>
  <c r="DH115" i="52" s="1"/>
  <c r="DS115" i="52" s="1"/>
  <c r="BU114" i="52"/>
  <c r="CL114" i="52" s="1"/>
  <c r="FF114" i="52" s="1"/>
  <c r="BY114" i="52"/>
  <c r="DH114" i="52" s="1"/>
  <c r="DS114" i="52" s="1"/>
  <c r="BY113" i="52"/>
  <c r="DH113" i="52" s="1"/>
  <c r="DS113" i="52" s="1"/>
  <c r="BQ112" i="52"/>
  <c r="CM112" i="52" s="1"/>
  <c r="BQ110" i="52"/>
  <c r="CM110" i="52" s="1"/>
  <c r="BU110" i="52"/>
  <c r="CL110" i="52" s="1"/>
  <c r="FF110" i="52" s="1"/>
  <c r="BY109" i="52"/>
  <c r="DH109" i="52" s="1"/>
  <c r="DS109" i="52" s="1"/>
  <c r="BQ108" i="52"/>
  <c r="CM108" i="52" s="1"/>
  <c r="BQ106" i="52"/>
  <c r="CM106" i="52" s="1"/>
  <c r="BY106" i="52"/>
  <c r="DH106" i="52" s="1"/>
  <c r="DS106" i="52" s="1"/>
  <c r="BY105" i="52"/>
  <c r="DH105" i="52" s="1"/>
  <c r="DS105" i="52" s="1"/>
  <c r="BQ104" i="52"/>
  <c r="CM104" i="52" s="1"/>
  <c r="FD104" i="52" s="1"/>
  <c r="BX94" i="52"/>
  <c r="DE94" i="52" s="1"/>
  <c r="FQ94" i="52" s="1"/>
  <c r="BW82" i="52"/>
  <c r="DA82" i="52" s="1"/>
  <c r="DX82" i="52" s="1"/>
  <c r="BT82" i="52"/>
  <c r="BZ117" i="52"/>
  <c r="DI117" i="52" s="1"/>
  <c r="DT117" i="52" s="1"/>
  <c r="BO117" i="52"/>
  <c r="CG117" i="52" s="1"/>
  <c r="BT116" i="52"/>
  <c r="BZ115" i="52"/>
  <c r="DI115" i="52" s="1"/>
  <c r="DT115" i="52" s="1"/>
  <c r="BT115" i="52"/>
  <c r="BO115" i="52"/>
  <c r="CG115" i="52" s="1"/>
  <c r="BT114" i="52"/>
  <c r="BO113" i="52"/>
  <c r="CG113" i="52" s="1"/>
  <c r="BO112" i="52"/>
  <c r="BZ111" i="52"/>
  <c r="DI111" i="52" s="1"/>
  <c r="DT111" i="52" s="1"/>
  <c r="BO110" i="52"/>
  <c r="CG110" i="52" s="1"/>
  <c r="BZ109" i="52"/>
  <c r="DI109" i="52" s="1"/>
  <c r="DT109" i="52" s="1"/>
  <c r="BO109" i="52"/>
  <c r="CG109" i="52" s="1"/>
  <c r="BZ108" i="52"/>
  <c r="DI108" i="52" s="1"/>
  <c r="DT108" i="52" s="1"/>
  <c r="BZ107" i="52"/>
  <c r="DI107" i="52" s="1"/>
  <c r="DT107" i="52" s="1"/>
  <c r="BT107" i="52"/>
  <c r="BZ106" i="52"/>
  <c r="DI106" i="52" s="1"/>
  <c r="DT106" i="52" s="1"/>
  <c r="BT106" i="52"/>
  <c r="BO106" i="52"/>
  <c r="CC106" i="52" s="1"/>
  <c r="CP106" i="52" s="1"/>
  <c r="FA106" i="52" s="1"/>
  <c r="BZ105" i="52"/>
  <c r="DI105" i="52" s="1"/>
  <c r="DT105" i="52" s="1"/>
  <c r="BT105" i="52"/>
  <c r="BO105" i="52"/>
  <c r="CG105" i="52" s="1"/>
  <c r="BT104" i="52"/>
  <c r="BV102" i="52"/>
  <c r="CZ102" i="52" s="1"/>
  <c r="DW102" i="52" s="1"/>
  <c r="BY100" i="52"/>
  <c r="DH100" i="52" s="1"/>
  <c r="DS100" i="52" s="1"/>
  <c r="BQ94" i="52"/>
  <c r="CM94" i="52" s="1"/>
  <c r="BQ91" i="52"/>
  <c r="CM91" i="52" s="1"/>
  <c r="BT87" i="52"/>
  <c r="BZ85" i="52"/>
  <c r="DI85" i="52" s="1"/>
  <c r="DT85" i="52" s="1"/>
  <c r="CA97" i="52"/>
  <c r="DG97" i="52" s="1"/>
  <c r="DR97" i="52" s="1"/>
  <c r="BZ96" i="52"/>
  <c r="DI96" i="52" s="1"/>
  <c r="DT96" i="52" s="1"/>
  <c r="BU96" i="52"/>
  <c r="CL96" i="52" s="1"/>
  <c r="FF96" i="52" s="1"/>
  <c r="CA93" i="52"/>
  <c r="DG93" i="52" s="1"/>
  <c r="DR93" i="52" s="1"/>
  <c r="BZ92" i="52"/>
  <c r="DI92" i="52" s="1"/>
  <c r="DT92" i="52" s="1"/>
  <c r="BU92" i="52"/>
  <c r="CL92" i="52" s="1"/>
  <c r="FF92" i="52" s="1"/>
  <c r="BZ86" i="52"/>
  <c r="DI86" i="52" s="1"/>
  <c r="DT86" i="52" s="1"/>
  <c r="BY86" i="52"/>
  <c r="DH86" i="52" s="1"/>
  <c r="DS86" i="52" s="1"/>
  <c r="BO86" i="52"/>
  <c r="CG86" i="52" s="1"/>
  <c r="BW65" i="52"/>
  <c r="DA65" i="52" s="1"/>
  <c r="DX65" i="52" s="1"/>
  <c r="CA65" i="52"/>
  <c r="DG65" i="52" s="1"/>
  <c r="DR65" i="52" s="1"/>
  <c r="BP65" i="52"/>
  <c r="CH65" i="52" s="1"/>
  <c r="BS95" i="52"/>
  <c r="CQ95" i="52" s="1"/>
  <c r="EX95" i="52" s="1"/>
  <c r="BW95" i="52"/>
  <c r="DA95" i="52" s="1"/>
  <c r="DX95" i="52" s="1"/>
  <c r="CA95" i="52"/>
  <c r="DG95" i="52" s="1"/>
  <c r="DR95" i="52" s="1"/>
  <c r="BT83" i="52"/>
  <c r="BY83" i="52"/>
  <c r="DH83" i="52" s="1"/>
  <c r="DS83" i="52" s="1"/>
  <c r="BO80" i="52"/>
  <c r="BO79" i="52"/>
  <c r="BT79" i="52"/>
  <c r="BY79" i="52"/>
  <c r="DH79" i="52" s="1"/>
  <c r="DS79" i="52" s="1"/>
  <c r="BU76" i="52"/>
  <c r="CL76" i="52" s="1"/>
  <c r="CA76" i="52"/>
  <c r="DG76" i="52" s="1"/>
  <c r="BR75" i="52"/>
  <c r="CS75" i="52" s="1"/>
  <c r="EY75" i="52" s="1"/>
  <c r="BO75" i="52"/>
  <c r="CC75" i="52" s="1"/>
  <c r="BT75" i="52"/>
  <c r="CA69" i="52"/>
  <c r="DG69" i="52" s="1"/>
  <c r="DR69" i="52" s="1"/>
  <c r="BP69" i="52"/>
  <c r="CH69" i="52" s="1"/>
  <c r="BT69" i="52"/>
  <c r="BQ96" i="52"/>
  <c r="CM96" i="52" s="1"/>
  <c r="BO96" i="52"/>
  <c r="CG96" i="52" s="1"/>
  <c r="BS96" i="52"/>
  <c r="CQ96" i="52" s="1"/>
  <c r="EX96" i="52" s="1"/>
  <c r="BX93" i="52"/>
  <c r="DE93" i="52" s="1"/>
  <c r="FQ93" i="52" s="1"/>
  <c r="BV92" i="52"/>
  <c r="CZ92" i="52" s="1"/>
  <c r="DW92" i="52" s="1"/>
  <c r="BQ92" i="52"/>
  <c r="CM92" i="52" s="1"/>
  <c r="BX89" i="52"/>
  <c r="DE89" i="52" s="1"/>
  <c r="FQ89" i="52" s="1"/>
  <c r="BQ88" i="52"/>
  <c r="CM88" i="52" s="1"/>
  <c r="BO88" i="52"/>
  <c r="CG88" i="52" s="1"/>
  <c r="BS82" i="52"/>
  <c r="CQ82" i="52" s="1"/>
  <c r="EX82" i="52" s="1"/>
  <c r="BS78" i="52"/>
  <c r="CQ78" i="52" s="1"/>
  <c r="BS74" i="52"/>
  <c r="CQ74" i="52" s="1"/>
  <c r="EX74" i="52" s="1"/>
  <c r="BR63" i="52"/>
  <c r="CS63" i="52" s="1"/>
  <c r="EY63" i="52" s="1"/>
  <c r="BX63" i="52"/>
  <c r="DE63" i="52" s="1"/>
  <c r="FQ63" i="52" s="1"/>
  <c r="BU82" i="52"/>
  <c r="CL82" i="52" s="1"/>
  <c r="FF82" i="52" s="1"/>
  <c r="BX80" i="52"/>
  <c r="DE80" i="52" s="1"/>
  <c r="FQ80" i="52" s="1"/>
  <c r="CA78" i="52"/>
  <c r="DG78" i="52" s="1"/>
  <c r="DR78" i="52" s="1"/>
  <c r="BU78" i="52"/>
  <c r="CL78" i="52" s="1"/>
  <c r="FF78" i="52" s="1"/>
  <c r="BT77" i="52"/>
  <c r="BO77" i="52"/>
  <c r="BX76" i="52"/>
  <c r="DE76" i="52" s="1"/>
  <c r="FQ76" i="52" s="1"/>
  <c r="BZ74" i="52"/>
  <c r="DI74" i="52" s="1"/>
  <c r="DT74" i="52" s="1"/>
  <c r="BT73" i="52"/>
  <c r="CA72" i="52"/>
  <c r="DG72" i="52" s="1"/>
  <c r="DR72" i="52" s="1"/>
  <c r="BP64" i="52"/>
  <c r="CH64" i="52" s="1"/>
  <c r="BR84" i="52"/>
  <c r="CS84" i="52" s="1"/>
  <c r="BZ84" i="52"/>
  <c r="DI84" i="52" s="1"/>
  <c r="DT84" i="52" s="1"/>
  <c r="BR76" i="52"/>
  <c r="CS76" i="52" s="1"/>
  <c r="EY76" i="52" s="1"/>
  <c r="BV76" i="52"/>
  <c r="CZ76" i="52" s="1"/>
  <c r="DW76" i="52" s="1"/>
  <c r="BZ76" i="52"/>
  <c r="DI76" i="52" s="1"/>
  <c r="DT76" i="52" s="1"/>
  <c r="BX70" i="52"/>
  <c r="DE70" i="52" s="1"/>
  <c r="FQ70" i="52" s="1"/>
  <c r="BO69" i="52"/>
  <c r="CG69" i="52" s="1"/>
  <c r="BO66" i="52"/>
  <c r="CG66" i="52" s="1"/>
  <c r="BX66" i="52"/>
  <c r="DE66" i="52" s="1"/>
  <c r="FQ66" i="52" s="1"/>
  <c r="BR65" i="52"/>
  <c r="CS65" i="52" s="1"/>
  <c r="EY65" i="52" s="1"/>
  <c r="BQ64" i="52"/>
  <c r="CM64" i="52" s="1"/>
  <c r="BO62" i="52"/>
  <c r="CG62" i="52" s="1"/>
  <c r="BW62" i="52"/>
  <c r="DA62" i="52" s="1"/>
  <c r="CA62" i="52"/>
  <c r="DG62" i="52" s="1"/>
  <c r="BV77" i="52"/>
  <c r="CZ77" i="52" s="1"/>
  <c r="DW77" i="52" s="1"/>
  <c r="BZ77" i="52"/>
  <c r="DI77" i="52" s="1"/>
  <c r="DT77" i="52" s="1"/>
  <c r="BR73" i="52"/>
  <c r="CS73" i="52" s="1"/>
  <c r="EY73" i="52" s="1"/>
  <c r="BP67" i="52"/>
  <c r="BT67" i="52"/>
  <c r="BX67" i="52"/>
  <c r="DE67" i="52" s="1"/>
  <c r="FQ67" i="52" s="1"/>
  <c r="BZ69" i="52"/>
  <c r="DI69" i="52" s="1"/>
  <c r="DT69" i="52" s="1"/>
  <c r="BV69" i="52"/>
  <c r="CZ69" i="52" s="1"/>
  <c r="DW69" i="52" s="1"/>
  <c r="BR69" i="52"/>
  <c r="CS69" i="52" s="1"/>
  <c r="EY69" i="52" s="1"/>
  <c r="BR67" i="52"/>
  <c r="CS67" i="52" s="1"/>
  <c r="EY67" i="52" s="1"/>
  <c r="BZ66" i="52"/>
  <c r="DI66" i="52" s="1"/>
  <c r="DT66" i="52" s="1"/>
  <c r="BV66" i="52"/>
  <c r="CZ66" i="52" s="1"/>
  <c r="DW66" i="52" s="1"/>
  <c r="BO63" i="52"/>
  <c r="BS63" i="52"/>
  <c r="CQ63" i="52" s="1"/>
  <c r="BW69" i="52"/>
  <c r="DA69" i="52" s="1"/>
  <c r="DX69" i="52" s="1"/>
  <c r="BS69" i="52"/>
  <c r="CQ69" i="52" s="1"/>
  <c r="EX69" i="52" s="1"/>
  <c r="BW68" i="52"/>
  <c r="DA68" i="52" s="1"/>
  <c r="DX68" i="52" s="1"/>
  <c r="BO11" i="52"/>
  <c r="CC11" i="52" s="1"/>
  <c r="BP11" i="52"/>
  <c r="CH11" i="52" s="1"/>
  <c r="BU9" i="52"/>
  <c r="CL9" i="52" s="1"/>
  <c r="FF9" i="52" s="1"/>
  <c r="BY9" i="52"/>
  <c r="DH9" i="52" s="1"/>
  <c r="DS9" i="52" s="1"/>
  <c r="BS9" i="52"/>
  <c r="CQ9" i="52" s="1"/>
  <c r="EX9" i="52" s="1"/>
  <c r="DC168" i="52"/>
  <c r="FO168" i="52" s="1"/>
  <c r="DT425" i="52"/>
  <c r="EX267" i="52"/>
  <c r="CV267" i="52"/>
  <c r="EU267" i="52" s="1"/>
  <c r="CH470" i="52"/>
  <c r="CK470" i="52" s="1"/>
  <c r="FC470" i="52" s="1"/>
  <c r="DC603" i="52"/>
  <c r="FO603" i="52" s="1"/>
  <c r="DD603" i="52"/>
  <c r="FP603" i="52" s="1"/>
  <c r="DX941" i="52"/>
  <c r="DD941" i="52"/>
  <c r="FP941" i="52" s="1"/>
  <c r="CH244" i="52"/>
  <c r="CW142" i="52"/>
  <c r="CX211" i="52"/>
  <c r="EW211" i="52" s="1"/>
  <c r="FI211" i="52" s="1"/>
  <c r="CH272" i="52"/>
  <c r="CK272" i="52" s="1"/>
  <c r="CH277" i="52"/>
  <c r="CH282" i="52"/>
  <c r="CK282" i="52" s="1"/>
  <c r="FC282" i="52" s="1"/>
  <c r="CH284" i="52"/>
  <c r="CK284" i="52" s="1"/>
  <c r="CH291" i="52"/>
  <c r="CK291" i="52" s="1"/>
  <c r="FC291" i="52" s="1"/>
  <c r="CH292" i="52"/>
  <c r="CK292" i="52" s="1"/>
  <c r="FC292" i="52" s="1"/>
  <c r="CH298" i="52"/>
  <c r="CK298" i="52" s="1"/>
  <c r="CH300" i="52"/>
  <c r="CK300" i="52" s="1"/>
  <c r="FC300" i="52" s="1"/>
  <c r="EZ361" i="52"/>
  <c r="CX361" i="52"/>
  <c r="EW361" i="52" s="1"/>
  <c r="EZ399" i="52"/>
  <c r="DW361" i="52"/>
  <c r="CK478" i="52"/>
  <c r="FC478" i="52" s="1"/>
  <c r="CH506" i="52"/>
  <c r="CH461" i="52"/>
  <c r="EX461" i="52"/>
  <c r="CH463" i="52"/>
  <c r="EX467" i="52"/>
  <c r="EX493" i="52"/>
  <c r="CV493" i="52"/>
  <c r="CH520" i="52"/>
  <c r="CH528" i="52"/>
  <c r="CK528" i="52" s="1"/>
  <c r="FC528" i="52" s="1"/>
  <c r="CH560" i="52"/>
  <c r="CH562" i="52"/>
  <c r="CK562" i="52" s="1"/>
  <c r="FC562" i="52" s="1"/>
  <c r="DX624" i="52"/>
  <c r="EF624" i="52" s="1"/>
  <c r="DX632" i="52"/>
  <c r="DD851" i="52"/>
  <c r="FP851" i="52" s="1"/>
  <c r="FF838" i="52"/>
  <c r="CI838" i="52"/>
  <c r="CH838" i="52"/>
  <c r="DX886" i="52"/>
  <c r="DW888" i="52"/>
  <c r="DC888" i="52"/>
  <c r="DS964" i="52"/>
  <c r="FF922" i="52"/>
  <c r="CI922" i="52"/>
  <c r="CJ922" i="52" s="1"/>
  <c r="CH1007" i="52"/>
  <c r="CK1007" i="52" s="1"/>
  <c r="FC1007" i="52" s="1"/>
  <c r="DW379" i="52"/>
  <c r="FF606" i="52"/>
  <c r="CI606" i="52"/>
  <c r="FF654" i="52"/>
  <c r="CH722" i="52"/>
  <c r="CK722" i="52" s="1"/>
  <c r="EX862" i="52"/>
  <c r="DW886" i="52"/>
  <c r="DC886" i="52"/>
  <c r="FO886" i="52" s="1"/>
  <c r="DX889" i="52"/>
  <c r="DD889" i="52"/>
  <c r="FP889" i="52" s="1"/>
  <c r="CH985" i="52"/>
  <c r="CK985" i="52" s="1"/>
  <c r="FC985" i="52" s="1"/>
  <c r="CH237" i="52"/>
  <c r="DX318" i="52"/>
  <c r="DW370" i="52"/>
  <c r="DC370" i="52"/>
  <c r="CH462" i="52"/>
  <c r="CK462" i="52" s="1"/>
  <c r="FC462" i="52" s="1"/>
  <c r="CH490" i="52"/>
  <c r="CK490" i="52" s="1"/>
  <c r="FC490" i="52" s="1"/>
  <c r="CH481" i="52"/>
  <c r="CK481" i="52" s="1"/>
  <c r="FC481" i="52" s="1"/>
  <c r="CH509" i="52"/>
  <c r="CK509" i="52" s="1"/>
  <c r="FC509" i="52" s="1"/>
  <c r="CH513" i="52"/>
  <c r="CK513" i="52" s="1"/>
  <c r="FC513" i="52" s="1"/>
  <c r="CH515" i="52"/>
  <c r="CK515" i="52" s="1"/>
  <c r="FC515" i="52" s="1"/>
  <c r="DD513" i="52"/>
  <c r="FP513" i="52" s="1"/>
  <c r="CH542" i="52"/>
  <c r="CK542" i="52" s="1"/>
  <c r="FC542" i="52" s="1"/>
  <c r="CH578" i="52"/>
  <c r="CH586" i="52"/>
  <c r="CK586" i="52" s="1"/>
  <c r="FC586" i="52" s="1"/>
  <c r="DD663" i="52"/>
  <c r="FP663" i="52" s="1"/>
  <c r="DS535" i="52"/>
  <c r="DD655" i="52"/>
  <c r="FP655" i="52" s="1"/>
  <c r="CH632" i="52"/>
  <c r="CH644" i="52"/>
  <c r="DS697" i="52"/>
  <c r="CH730" i="52"/>
  <c r="CK730" i="52" s="1"/>
  <c r="FC730" i="52" s="1"/>
  <c r="DC637" i="52"/>
  <c r="FO637" i="52" s="1"/>
  <c r="DX847" i="52"/>
  <c r="DW847" i="52"/>
  <c r="DC847" i="52"/>
  <c r="EX856" i="52"/>
  <c r="CV856" i="52"/>
  <c r="EU856" i="52" s="1"/>
  <c r="CH891" i="52"/>
  <c r="CH935" i="52"/>
  <c r="DW953" i="52"/>
  <c r="EF953" i="52" s="1"/>
  <c r="CH1001" i="52"/>
  <c r="CK1001" i="52"/>
  <c r="FC1001" i="52" s="1"/>
  <c r="CH1002" i="52"/>
  <c r="CK1002" i="52" s="1"/>
  <c r="FC1002" i="52" s="1"/>
  <c r="EX504" i="52"/>
  <c r="CV504" i="52"/>
  <c r="EU504" i="52" s="1"/>
  <c r="CH538" i="52"/>
  <c r="CK538" i="52" s="1"/>
  <c r="FC538" i="52" s="1"/>
  <c r="CH550" i="52"/>
  <c r="CH672" i="52"/>
  <c r="CH754" i="52"/>
  <c r="CH590" i="52"/>
  <c r="CK590" i="52" s="1"/>
  <c r="FC590" i="52" s="1"/>
  <c r="DW777" i="52"/>
  <c r="EZ844" i="52"/>
  <c r="CH890" i="52"/>
  <c r="CK890" i="52" s="1"/>
  <c r="FC890" i="52" s="1"/>
  <c r="CH921" i="52"/>
  <c r="DC180" i="52"/>
  <c r="CH248" i="52"/>
  <c r="CK248" i="52" s="1"/>
  <c r="FC248" i="52" s="1"/>
  <c r="EX311" i="52"/>
  <c r="CV311" i="52"/>
  <c r="EU311" i="52" s="1"/>
  <c r="FH311" i="52" s="1"/>
  <c r="CH313" i="52"/>
  <c r="CK313" i="52" s="1"/>
  <c r="FC313" i="52" s="1"/>
  <c r="DW365" i="52"/>
  <c r="DC365" i="52"/>
  <c r="FO365" i="52" s="1"/>
  <c r="CH522" i="52"/>
  <c r="CK522" i="52" s="1"/>
  <c r="FC522" i="52" s="1"/>
  <c r="DD615" i="52"/>
  <c r="FP615" i="52" s="1"/>
  <c r="CH519" i="52"/>
  <c r="CK519" i="52" s="1"/>
  <c r="DC535" i="52"/>
  <c r="FO535" i="52" s="1"/>
  <c r="CI581" i="52"/>
  <c r="CH614" i="52"/>
  <c r="CK614" i="52" s="1"/>
  <c r="FC614" i="52" s="1"/>
  <c r="FF618" i="52"/>
  <c r="CH642" i="52"/>
  <c r="DT684" i="52"/>
  <c r="DC845" i="52"/>
  <c r="CX845" i="52"/>
  <c r="EW845" i="52" s="1"/>
  <c r="FI845" i="52" s="1"/>
  <c r="CH875" i="52"/>
  <c r="CK870" i="52"/>
  <c r="FC870" i="52" s="1"/>
  <c r="DC870" i="52"/>
  <c r="DW883" i="52"/>
  <c r="DC883" i="52"/>
  <c r="CH893" i="52"/>
  <c r="CH897" i="52"/>
  <c r="CH903" i="52"/>
  <c r="DS911" i="52"/>
  <c r="DW941" i="52"/>
  <c r="DC941" i="52"/>
  <c r="FO941" i="52" s="1"/>
  <c r="CH983" i="52"/>
  <c r="CX364" i="52"/>
  <c r="EW364" i="52" s="1"/>
  <c r="FI364" i="52" s="1"/>
  <c r="DD311" i="52"/>
  <c r="FP311" i="52" s="1"/>
  <c r="CH338" i="52"/>
  <c r="CK338" i="52" s="1"/>
  <c r="FC338" i="52" s="1"/>
  <c r="CH464" i="52"/>
  <c r="CK464" i="52" s="1"/>
  <c r="FC464" i="52" s="1"/>
  <c r="CH466" i="52"/>
  <c r="CH474" i="52"/>
  <c r="CK474" i="52" s="1"/>
  <c r="FC474" i="52" s="1"/>
  <c r="DD309" i="52"/>
  <c r="FP309" i="52" s="1"/>
  <c r="CH455" i="52"/>
  <c r="CH457" i="52"/>
  <c r="CH459" i="52"/>
  <c r="CH471" i="52"/>
  <c r="CK471" i="52" s="1"/>
  <c r="FC471" i="52" s="1"/>
  <c r="CH487" i="52"/>
  <c r="CK487" i="52" s="1"/>
  <c r="CH489" i="52"/>
  <c r="CH491" i="52"/>
  <c r="CK491" i="52" s="1"/>
  <c r="CH503" i="52"/>
  <c r="CK503" i="52" s="1"/>
  <c r="CH505" i="52"/>
  <c r="CK505" i="52" s="1"/>
  <c r="FC505" i="52" s="1"/>
  <c r="CH532" i="52"/>
  <c r="CK532" i="52" s="1"/>
  <c r="CH534" i="52"/>
  <c r="CH552" i="52"/>
  <c r="CK552" i="52" s="1"/>
  <c r="FC552" i="52" s="1"/>
  <c r="CH558" i="52"/>
  <c r="CH602" i="52"/>
  <c r="CK602" i="52" s="1"/>
  <c r="FC602" i="52" s="1"/>
  <c r="DD635" i="52"/>
  <c r="FP635" i="52" s="1"/>
  <c r="DD639" i="52"/>
  <c r="FP639" i="52" s="1"/>
  <c r="CH636" i="52"/>
  <c r="CH648" i="52"/>
  <c r="CH660" i="52"/>
  <c r="CH630" i="52"/>
  <c r="CK630" i="52" s="1"/>
  <c r="DC641" i="52"/>
  <c r="FO641" i="52" s="1"/>
  <c r="CH662" i="52"/>
  <c r="CK662" i="52" s="1"/>
  <c r="FC662" i="52" s="1"/>
  <c r="CH666" i="52"/>
  <c r="CH674" i="52"/>
  <c r="CW681" i="52"/>
  <c r="EV681" i="52" s="1"/>
  <c r="CH711" i="52"/>
  <c r="CH713" i="52"/>
  <c r="CH719" i="52"/>
  <c r="CH720" i="52"/>
  <c r="CH728" i="52"/>
  <c r="CK728" i="52" s="1"/>
  <c r="FC728" i="52" s="1"/>
  <c r="CH736" i="52"/>
  <c r="CH737" i="52"/>
  <c r="CH752" i="52"/>
  <c r="CK757" i="52"/>
  <c r="CI580" i="52"/>
  <c r="CH685" i="52"/>
  <c r="CK685" i="52" s="1"/>
  <c r="CH689" i="52"/>
  <c r="CI839" i="52"/>
  <c r="CJ839" i="52" s="1"/>
  <c r="CH847" i="52"/>
  <c r="CK847" i="52" s="1"/>
  <c r="FC847" i="52" s="1"/>
  <c r="CX847" i="52"/>
  <c r="CH848" i="52"/>
  <c r="CK848" i="52" s="1"/>
  <c r="CH852" i="52"/>
  <c r="CK852" i="52" s="1"/>
  <c r="DD852" i="52"/>
  <c r="FP852" i="52" s="1"/>
  <c r="CI856" i="52"/>
  <c r="CH857" i="52"/>
  <c r="CK857" i="52" s="1"/>
  <c r="CX856" i="52"/>
  <c r="EW856" i="52" s="1"/>
  <c r="FI856" i="52" s="1"/>
  <c r="CX860" i="52"/>
  <c r="EW860" i="52" s="1"/>
  <c r="FI860" i="52" s="1"/>
  <c r="DD880" i="52"/>
  <c r="DC882" i="52"/>
  <c r="FO882" i="52" s="1"/>
  <c r="CH894" i="52"/>
  <c r="CH898" i="52"/>
  <c r="CH900" i="52"/>
  <c r="CK900" i="52" s="1"/>
  <c r="CI904" i="52"/>
  <c r="DD901" i="52"/>
  <c r="CH902" i="52"/>
  <c r="CH920" i="52"/>
  <c r="CV923" i="52"/>
  <c r="EU923" i="52" s="1"/>
  <c r="FH923" i="52" s="1"/>
  <c r="CX930" i="52"/>
  <c r="DC940" i="52"/>
  <c r="FO940" i="52" s="1"/>
  <c r="CH934" i="52"/>
  <c r="DC951" i="52"/>
  <c r="FO951" i="52" s="1"/>
  <c r="CH954" i="52"/>
  <c r="CV946" i="52"/>
  <c r="CH994" i="52"/>
  <c r="CK994" i="52" s="1"/>
  <c r="FC994" i="52" s="1"/>
  <c r="CH1013" i="52"/>
  <c r="DD643" i="52"/>
  <c r="FP643" i="52" s="1"/>
  <c r="CH568" i="52"/>
  <c r="CH680" i="52"/>
  <c r="CH646" i="52"/>
  <c r="CK646" i="52" s="1"/>
  <c r="FC646" i="52" s="1"/>
  <c r="CH715" i="52"/>
  <c r="CH716" i="52"/>
  <c r="CH723" i="52"/>
  <c r="CH724" i="52"/>
  <c r="CH732" i="52"/>
  <c r="CH740" i="52"/>
  <c r="CK740" i="52" s="1"/>
  <c r="FC740" i="52" s="1"/>
  <c r="CH694" i="52"/>
  <c r="CK694" i="52" s="1"/>
  <c r="FC694" i="52" s="1"/>
  <c r="CH706" i="52"/>
  <c r="CK706" i="52" s="1"/>
  <c r="DC582" i="52"/>
  <c r="FO582" i="52" s="1"/>
  <c r="CX593" i="52"/>
  <c r="EW593" i="52" s="1"/>
  <c r="FI593" i="52" s="1"/>
  <c r="CH854" i="52"/>
  <c r="CK854" i="52" s="1"/>
  <c r="CH872" i="52"/>
  <c r="CH862" i="52"/>
  <c r="DC865" i="52"/>
  <c r="CH892" i="52"/>
  <c r="CH896" i="52"/>
  <c r="CH925" i="52"/>
  <c r="CX928" i="52"/>
  <c r="EW928" i="52" s="1"/>
  <c r="FI928" i="52" s="1"/>
  <c r="CH938" i="52"/>
  <c r="CH950" i="52"/>
  <c r="CH1009" i="52"/>
  <c r="CH1015" i="52"/>
  <c r="CK1015" i="52" s="1"/>
  <c r="CH1016" i="52"/>
  <c r="CK1016" i="52" s="1"/>
  <c r="CX994" i="52"/>
  <c r="EW994" i="52" s="1"/>
  <c r="FI994" i="52" s="1"/>
  <c r="CH319" i="52"/>
  <c r="CK319" i="52" s="1"/>
  <c r="FC319" i="52" s="1"/>
  <c r="CV348" i="52"/>
  <c r="CH476" i="52"/>
  <c r="CH496" i="52"/>
  <c r="CK496" i="52" s="1"/>
  <c r="FC496" i="52" s="1"/>
  <c r="CH498" i="52"/>
  <c r="CK498" i="52" s="1"/>
  <c r="FC498" i="52" s="1"/>
  <c r="CH500" i="52"/>
  <c r="CK500" i="52" s="1"/>
  <c r="FC500" i="52" s="1"/>
  <c r="CH516" i="52"/>
  <c r="CK516" i="52" s="1"/>
  <c r="FC516" i="52" s="1"/>
  <c r="CH469" i="52"/>
  <c r="CH485" i="52"/>
  <c r="CK485" i="52" s="1"/>
  <c r="CH501" i="52"/>
  <c r="CK501" i="52" s="1"/>
  <c r="FC501" i="52" s="1"/>
  <c r="CH517" i="52"/>
  <c r="CK517" i="52" s="1"/>
  <c r="FC517" i="52" s="1"/>
  <c r="CH546" i="52"/>
  <c r="CH554" i="52"/>
  <c r="CH594" i="52"/>
  <c r="DD647" i="52"/>
  <c r="FP647" i="52" s="1"/>
  <c r="DD651" i="52"/>
  <c r="FP651" i="52" s="1"/>
  <c r="CH612" i="52"/>
  <c r="CH640" i="52"/>
  <c r="CH652" i="52"/>
  <c r="CH664" i="52"/>
  <c r="CH626" i="52"/>
  <c r="CH638" i="52"/>
  <c r="CK638" i="52" s="1"/>
  <c r="CH650" i="52"/>
  <c r="CH718" i="52"/>
  <c r="CH726" i="52"/>
  <c r="CH734" i="52"/>
  <c r="CH750" i="52"/>
  <c r="CH572" i="52"/>
  <c r="CK572" i="52" s="1"/>
  <c r="FC572" i="52" s="1"/>
  <c r="DC562" i="52"/>
  <c r="DC586" i="52"/>
  <c r="FO586" i="52" s="1"/>
  <c r="CX822" i="52"/>
  <c r="EW822" i="52" s="1"/>
  <c r="FI822" i="52" s="1"/>
  <c r="CH856" i="52"/>
  <c r="CK856" i="52" s="1"/>
  <c r="CH855" i="52"/>
  <c r="CI880" i="52"/>
  <c r="CH895" i="52"/>
  <c r="CH899" i="52"/>
  <c r="CH918" i="52"/>
  <c r="CI921" i="52"/>
  <c r="CH923" i="52"/>
  <c r="CK923" i="52" s="1"/>
  <c r="CH933" i="52"/>
  <c r="CK933" i="52" s="1"/>
  <c r="DC946" i="52"/>
  <c r="FO946" i="52" s="1"/>
  <c r="CX969" i="52"/>
  <c r="EW969" i="52" s="1"/>
  <c r="FI969" i="52" s="1"/>
  <c r="CV1002" i="52"/>
  <c r="EU1002" i="52" s="1"/>
  <c r="FH1002" i="52" s="1"/>
  <c r="CH1012" i="52"/>
  <c r="CH1018" i="52"/>
  <c r="DR851" i="52"/>
  <c r="FD839" i="52"/>
  <c r="DM839" i="52"/>
  <c r="CX839" i="52"/>
  <c r="EW839" i="52" s="1"/>
  <c r="FI839" i="52" s="1"/>
  <c r="EY840" i="52"/>
  <c r="CX841" i="52"/>
  <c r="EW841" i="52" s="1"/>
  <c r="FI841" i="52" s="1"/>
  <c r="FD842" i="52"/>
  <c r="DM842" i="52"/>
  <c r="CX842" i="52"/>
  <c r="EW842" i="52" s="1"/>
  <c r="FI842" i="52" s="1"/>
  <c r="FC843" i="52"/>
  <c r="CI846" i="52"/>
  <c r="EY847" i="52"/>
  <c r="EY848" i="52"/>
  <c r="CV849" i="52"/>
  <c r="EU849" i="52" s="1"/>
  <c r="FH849" i="52" s="1"/>
  <c r="CP853" i="52"/>
  <c r="FA853" i="52" s="1"/>
  <c r="CN853" i="52"/>
  <c r="FE853" i="52" s="1"/>
  <c r="CO853" i="52"/>
  <c r="FB853" i="52" s="1"/>
  <c r="DC853" i="52"/>
  <c r="CX853" i="52"/>
  <c r="EW853" i="52" s="1"/>
  <c r="FI853" i="52" s="1"/>
  <c r="DR846" i="52"/>
  <c r="DD846" i="52"/>
  <c r="FP846" i="52" s="1"/>
  <c r="FR846" i="52" s="1"/>
  <c r="DR849" i="52"/>
  <c r="EY851" i="52"/>
  <c r="DR853" i="52"/>
  <c r="EZ848" i="52"/>
  <c r="CV850" i="52"/>
  <c r="DW852" i="52"/>
  <c r="EF852" i="52" s="1"/>
  <c r="DC852" i="52"/>
  <c r="DX856" i="52"/>
  <c r="DD856" i="52"/>
  <c r="FP856" i="52" s="1"/>
  <c r="DJ857" i="52"/>
  <c r="DV857" i="52" s="1"/>
  <c r="DR857" i="52"/>
  <c r="DU857" i="52" s="1"/>
  <c r="EY850" i="52"/>
  <c r="CI854" i="52"/>
  <c r="CJ854" i="52"/>
  <c r="FF854" i="52"/>
  <c r="CV859" i="52"/>
  <c r="DB859" i="52" s="1"/>
  <c r="EY865" i="52"/>
  <c r="EY856" i="52"/>
  <c r="DW860" i="52"/>
  <c r="EY862" i="52"/>
  <c r="EF861" i="52"/>
  <c r="DM863" i="52"/>
  <c r="CW863" i="52"/>
  <c r="FD863" i="52"/>
  <c r="EF867" i="52"/>
  <c r="DR869" i="52"/>
  <c r="DX855" i="52"/>
  <c r="DD855" i="52"/>
  <c r="FP855" i="52" s="1"/>
  <c r="FD856" i="52"/>
  <c r="DM856" i="52"/>
  <c r="CX857" i="52"/>
  <c r="EW857" i="52" s="1"/>
  <c r="FI857" i="52" s="1"/>
  <c r="DW858" i="52"/>
  <c r="DC858" i="52"/>
  <c r="FC859" i="52"/>
  <c r="DM864" i="52"/>
  <c r="FD864" i="52"/>
  <c r="DR872" i="52"/>
  <c r="FC860" i="52"/>
  <c r="DM862" i="52"/>
  <c r="FD862" i="52"/>
  <c r="FO865" i="52"/>
  <c r="DC867" i="52"/>
  <c r="DR878" i="52"/>
  <c r="DJ878" i="52"/>
  <c r="DV878" i="52" s="1"/>
  <c r="DM880" i="52"/>
  <c r="FD880" i="52"/>
  <c r="EY882" i="52"/>
  <c r="FC885" i="52"/>
  <c r="DX838" i="52"/>
  <c r="DD838" i="52"/>
  <c r="FP838" i="52" s="1"/>
  <c r="CP866" i="52"/>
  <c r="FA866" i="52" s="1"/>
  <c r="CI866" i="52"/>
  <c r="CJ866" i="52" s="1"/>
  <c r="CV866" i="52"/>
  <c r="CO866" i="52"/>
  <c r="FB866" i="52" s="1"/>
  <c r="CN866" i="52"/>
  <c r="FE866" i="52" s="1"/>
  <c r="DR866" i="52"/>
  <c r="DU866" i="52" s="1"/>
  <c r="DJ866" i="52"/>
  <c r="EY870" i="52"/>
  <c r="DR879" i="52"/>
  <c r="DU879" i="52" s="1"/>
  <c r="DJ879" i="52"/>
  <c r="DV879" i="52" s="1"/>
  <c r="EF881" i="52"/>
  <c r="EY883" i="52"/>
  <c r="FF885" i="52"/>
  <c r="CI885" i="52"/>
  <c r="EY885" i="52"/>
  <c r="DR888" i="52"/>
  <c r="DM886" i="52"/>
  <c r="FD886" i="52"/>
  <c r="DR886" i="52"/>
  <c r="DU886" i="52" s="1"/>
  <c r="DJ886" i="52"/>
  <c r="FO888" i="52"/>
  <c r="DR900" i="52"/>
  <c r="CI889" i="52"/>
  <c r="CJ889" i="52" s="1"/>
  <c r="EZ893" i="52"/>
  <c r="EZ897" i="52"/>
  <c r="CW886" i="52"/>
  <c r="FO889" i="52"/>
  <c r="DW892" i="52"/>
  <c r="EF892" i="52" s="1"/>
  <c r="DW894" i="52"/>
  <c r="EF894" i="52" s="1"/>
  <c r="DW896" i="52"/>
  <c r="EF896" i="52" s="1"/>
  <c r="EY898" i="52"/>
  <c r="DW899" i="52"/>
  <c r="EY902" i="52"/>
  <c r="DW903" i="52"/>
  <c r="EZ908" i="52"/>
  <c r="CX908" i="52"/>
  <c r="EW908" i="52" s="1"/>
  <c r="EZ912" i="52"/>
  <c r="EZ914" i="52"/>
  <c r="FD907" i="52"/>
  <c r="DM907" i="52"/>
  <c r="FF908" i="52"/>
  <c r="CI908" i="52"/>
  <c r="EY905" i="52"/>
  <c r="EZ901" i="52"/>
  <c r="CX901" i="52"/>
  <c r="EW901" i="52" s="1"/>
  <c r="DR904" i="52"/>
  <c r="FC905" i="52"/>
  <c r="FD914" i="52"/>
  <c r="DM914" i="52"/>
  <c r="FD916" i="52"/>
  <c r="DM916" i="52"/>
  <c r="DR917" i="52"/>
  <c r="FF917" i="52"/>
  <c r="CI917" i="52"/>
  <c r="CW917" i="52"/>
  <c r="FD917" i="52"/>
  <c r="DM917" i="52"/>
  <c r="DR922" i="52"/>
  <c r="DX923" i="52"/>
  <c r="DD923" i="52"/>
  <c r="FP923" i="52" s="1"/>
  <c r="EU927" i="52"/>
  <c r="EY930" i="52"/>
  <c r="CP919" i="52"/>
  <c r="FA919" i="52" s="1"/>
  <c r="CX919" i="52"/>
  <c r="EW919" i="52" s="1"/>
  <c r="FI919" i="52" s="1"/>
  <c r="CN919" i="52"/>
  <c r="FE919" i="52" s="1"/>
  <c r="CV919" i="52"/>
  <c r="CO919" i="52"/>
  <c r="FB919" i="52" s="1"/>
  <c r="DD919" i="52"/>
  <c r="FP919" i="52" s="1"/>
  <c r="CW928" i="52"/>
  <c r="FD928" i="52"/>
  <c r="DM928" i="52"/>
  <c r="DW936" i="52"/>
  <c r="FF942" i="52"/>
  <c r="CI942" i="52"/>
  <c r="EY942" i="52"/>
  <c r="DM946" i="52"/>
  <c r="CW946" i="52"/>
  <c r="FD946" i="52"/>
  <c r="FF958" i="52"/>
  <c r="CI958" i="52"/>
  <c r="DM941" i="52"/>
  <c r="FD941" i="52"/>
  <c r="CW941" i="52"/>
  <c r="EY945" i="52"/>
  <c r="EF949" i="52"/>
  <c r="DM957" i="52"/>
  <c r="FD957" i="52"/>
  <c r="EY961" i="52"/>
  <c r="EY963" i="52"/>
  <c r="DC921" i="52"/>
  <c r="DW921" i="52"/>
  <c r="EY923" i="52"/>
  <c r="CX925" i="52"/>
  <c r="CW933" i="52"/>
  <c r="FD933" i="52"/>
  <c r="DM933" i="52"/>
  <c r="EY940" i="52"/>
  <c r="CI945" i="52"/>
  <c r="CP948" i="52"/>
  <c r="FA948" i="52" s="1"/>
  <c r="CO948" i="52"/>
  <c r="FB948" i="52" s="1"/>
  <c r="CX948" i="52"/>
  <c r="EW948" i="52" s="1"/>
  <c r="FI948" i="52" s="1"/>
  <c r="CI948" i="52"/>
  <c r="DM948" i="52"/>
  <c r="FD948" i="52"/>
  <c r="CW948" i="52"/>
  <c r="DR954" i="52"/>
  <c r="DU954" i="52" s="1"/>
  <c r="DJ954" i="52"/>
  <c r="DV954" i="52" s="1"/>
  <c r="FD978" i="52"/>
  <c r="DM978" i="52"/>
  <c r="DR991" i="52"/>
  <c r="DR995" i="52"/>
  <c r="DX998" i="52"/>
  <c r="DR999" i="52"/>
  <c r="DX1002" i="52"/>
  <c r="DD1002" i="52"/>
  <c r="FP1002" i="52" s="1"/>
  <c r="DX1006" i="52"/>
  <c r="DR1007" i="52"/>
  <c r="DX1010" i="52"/>
  <c r="DR1011" i="52"/>
  <c r="DR1015" i="52"/>
  <c r="FC927" i="52"/>
  <c r="CX927" i="52"/>
  <c r="EW927" i="52" s="1"/>
  <c r="FI927" i="52" s="1"/>
  <c r="CP943" i="52"/>
  <c r="FA943" i="52" s="1"/>
  <c r="CO943" i="52"/>
  <c r="FB943" i="52" s="1"/>
  <c r="CX943" i="52"/>
  <c r="EW943" i="52" s="1"/>
  <c r="FI943" i="52" s="1"/>
  <c r="CV943" i="52"/>
  <c r="EU943" i="52" s="1"/>
  <c r="FH943" i="52" s="1"/>
  <c r="CI943" i="52"/>
  <c r="DR959" i="52"/>
  <c r="DM959" i="52"/>
  <c r="FD959" i="52"/>
  <c r="CW959" i="52"/>
  <c r="EY962" i="52"/>
  <c r="FC969" i="52"/>
  <c r="FF973" i="52"/>
  <c r="CW931" i="52"/>
  <c r="FD931" i="52"/>
  <c r="DM931" i="52"/>
  <c r="CP939" i="52"/>
  <c r="FA939" i="52" s="1"/>
  <c r="CK939" i="52"/>
  <c r="CO939" i="52"/>
  <c r="FB939" i="52" s="1"/>
  <c r="CX939" i="52"/>
  <c r="EW939" i="52" s="1"/>
  <c r="FI939" i="52" s="1"/>
  <c r="CV939" i="52"/>
  <c r="EU939" i="52" s="1"/>
  <c r="FH939" i="52" s="1"/>
  <c r="CI939" i="52"/>
  <c r="EF939" i="52"/>
  <c r="CK946" i="52"/>
  <c r="FC946" i="52" s="1"/>
  <c r="DR947" i="52"/>
  <c r="DU947" i="52" s="1"/>
  <c r="DJ947" i="52"/>
  <c r="DV947" i="52" s="1"/>
  <c r="DM947" i="52"/>
  <c r="FD947" i="52"/>
  <c r="CW947" i="52"/>
  <c r="CP955" i="52"/>
  <c r="FA955" i="52" s="1"/>
  <c r="CO955" i="52"/>
  <c r="FB955" i="52" s="1"/>
  <c r="CV955" i="52"/>
  <c r="CI955" i="52"/>
  <c r="EY924" i="52"/>
  <c r="EY984" i="52"/>
  <c r="EZ988" i="52"/>
  <c r="CX988" i="52"/>
  <c r="EW988" i="52" s="1"/>
  <c r="CW929" i="52"/>
  <c r="FD929" i="52"/>
  <c r="DM929" i="52"/>
  <c r="DR942" i="52"/>
  <c r="DU942" i="52" s="1"/>
  <c r="DJ942" i="52"/>
  <c r="DV942" i="52" s="1"/>
  <c r="CP952" i="52"/>
  <c r="FA952" i="52" s="1"/>
  <c r="CK952" i="52"/>
  <c r="FC952" i="52" s="1"/>
  <c r="CO952" i="52"/>
  <c r="FB952" i="52" s="1"/>
  <c r="DM952" i="52"/>
  <c r="FD952" i="52"/>
  <c r="CW952" i="52"/>
  <c r="DX977" i="52"/>
  <c r="CW922" i="52"/>
  <c r="FD922" i="52"/>
  <c r="DM922" i="52"/>
  <c r="EY944" i="52"/>
  <c r="EX966" i="52"/>
  <c r="CV966" i="52"/>
  <c r="EX969" i="52"/>
  <c r="CV969" i="52"/>
  <c r="DX970" i="52"/>
  <c r="DD970" i="52"/>
  <c r="FP970" i="52" s="1"/>
  <c r="EY973" i="52"/>
  <c r="EY981" i="52"/>
  <c r="CV1004" i="52"/>
  <c r="DW1021" i="52"/>
  <c r="DC1021" i="52"/>
  <c r="CV962" i="52"/>
  <c r="DR839" i="52"/>
  <c r="FC839" i="52"/>
  <c r="EY841" i="52"/>
  <c r="EF846" i="52"/>
  <c r="EF849" i="52"/>
  <c r="CO850" i="52"/>
  <c r="FB850" i="52" s="1"/>
  <c r="EY852" i="52"/>
  <c r="DJ856" i="52"/>
  <c r="DV856" i="52" s="1"/>
  <c r="DR860" i="52"/>
  <c r="DU860" i="52" s="1"/>
  <c r="DJ860" i="52"/>
  <c r="EF845" i="52"/>
  <c r="DM845" i="52"/>
  <c r="FD845" i="52"/>
  <c r="EY857" i="52"/>
  <c r="DM860" i="52"/>
  <c r="FD860" i="52"/>
  <c r="DR862" i="52"/>
  <c r="DU862" i="52" s="1"/>
  <c r="EJ862" i="52" s="1"/>
  <c r="DJ862" i="52"/>
  <c r="DV862" i="52" s="1"/>
  <c r="EF864" i="52"/>
  <c r="DR865" i="52"/>
  <c r="EY861" i="52"/>
  <c r="EY867" i="52"/>
  <c r="EF869" i="52"/>
  <c r="DM873" i="52"/>
  <c r="CW873" i="52"/>
  <c r="EV873" i="52" s="1"/>
  <c r="FD873" i="52"/>
  <c r="CX855" i="52"/>
  <c r="EW855" i="52" s="1"/>
  <c r="DW857" i="52"/>
  <c r="DC857" i="52"/>
  <c r="FC858" i="52"/>
  <c r="CU858" i="52"/>
  <c r="FD859" i="52"/>
  <c r="DM859" i="52"/>
  <c r="DC868" i="52"/>
  <c r="DD865" i="52"/>
  <c r="FP865" i="52" s="1"/>
  <c r="DX874" i="52"/>
  <c r="EY877" i="52"/>
  <c r="DM877" i="52"/>
  <c r="EY868" i="52"/>
  <c r="CO876" i="52"/>
  <c r="FB876" i="52" s="1"/>
  <c r="CI876" i="52"/>
  <c r="CN876" i="52"/>
  <c r="FE876" i="52" s="1"/>
  <c r="CP876" i="52"/>
  <c r="FA876" i="52" s="1"/>
  <c r="CV876" i="52"/>
  <c r="DD876" i="52"/>
  <c r="FP876" i="52" s="1"/>
  <c r="DR880" i="52"/>
  <c r="DU880" i="52" s="1"/>
  <c r="DJ880" i="52"/>
  <c r="DV880" i="52" s="1"/>
  <c r="DM882" i="52"/>
  <c r="FD882" i="52"/>
  <c r="CV883" i="52"/>
  <c r="EU883" i="52" s="1"/>
  <c r="FH883" i="52" s="1"/>
  <c r="CX885" i="52"/>
  <c r="EW885" i="52" s="1"/>
  <c r="FI885" i="52" s="1"/>
  <c r="EY838" i="52"/>
  <c r="EY873" i="52"/>
  <c r="CO875" i="52"/>
  <c r="FB875" i="52" s="1"/>
  <c r="CI875" i="52"/>
  <c r="CN875" i="52"/>
  <c r="FE875" i="52" s="1"/>
  <c r="CP875" i="52"/>
  <c r="FA875" i="52" s="1"/>
  <c r="CV875" i="52"/>
  <c r="EU875" i="52" s="1"/>
  <c r="FH875" i="52" s="1"/>
  <c r="DD875" i="52"/>
  <c r="FP875" i="52" s="1"/>
  <c r="EF866" i="52"/>
  <c r="DM870" i="52"/>
  <c r="FD870" i="52"/>
  <c r="CW870" i="52"/>
  <c r="EV870" i="52" s="1"/>
  <c r="EF879" i="52"/>
  <c r="EY881" i="52"/>
  <c r="DM883" i="52"/>
  <c r="CW883" i="52"/>
  <c r="FD883" i="52"/>
  <c r="DM885" i="52"/>
  <c r="CW885" i="52"/>
  <c r="EV885" i="52" s="1"/>
  <c r="FD885" i="52"/>
  <c r="DD885" i="52"/>
  <c r="FP885" i="52" s="1"/>
  <c r="FF887" i="52"/>
  <c r="CI887" i="52"/>
  <c r="EY887" i="52"/>
  <c r="FD888" i="52"/>
  <c r="DM888" i="52"/>
  <c r="EF884" i="52"/>
  <c r="CW882" i="52"/>
  <c r="EV882" i="52" s="1"/>
  <c r="CP884" i="52"/>
  <c r="FA884" i="52" s="1"/>
  <c r="CO884" i="52"/>
  <c r="FB884" i="52" s="1"/>
  <c r="CV884" i="52"/>
  <c r="EU884" i="52" s="1"/>
  <c r="FH884" i="52" s="1"/>
  <c r="CI884" i="52"/>
  <c r="CJ884" i="52" s="1"/>
  <c r="CN884" i="52"/>
  <c r="FE884" i="52" s="1"/>
  <c r="CP886" i="52"/>
  <c r="FA886" i="52" s="1"/>
  <c r="CO886" i="52"/>
  <c r="FB886" i="52" s="1"/>
  <c r="CI886" i="52"/>
  <c r="CN886" i="52"/>
  <c r="FE886" i="52" s="1"/>
  <c r="CI888" i="52"/>
  <c r="DM889" i="52"/>
  <c r="CW889" i="52"/>
  <c r="EV889" i="52" s="1"/>
  <c r="FJ889" i="52" s="1"/>
  <c r="FD889" i="52"/>
  <c r="DR898" i="52"/>
  <c r="DR899" i="52"/>
  <c r="DR903" i="52"/>
  <c r="CV889" i="52"/>
  <c r="EZ892" i="52"/>
  <c r="EZ896" i="52"/>
  <c r="FC889" i="52"/>
  <c r="DW898" i="52"/>
  <c r="EY901" i="52"/>
  <c r="DW902" i="52"/>
  <c r="DC902" i="52"/>
  <c r="EZ903" i="52"/>
  <c r="FD906" i="52"/>
  <c r="DM906" i="52"/>
  <c r="FF907" i="52"/>
  <c r="CI907" i="52"/>
  <c r="FF911" i="52"/>
  <c r="CI911" i="52"/>
  <c r="FF918" i="52"/>
  <c r="CI918" i="52"/>
  <c r="DX920" i="52"/>
  <c r="DJ923" i="52"/>
  <c r="DV923" i="52" s="1"/>
  <c r="DR923" i="52"/>
  <c r="DU923" i="52"/>
  <c r="DX924" i="52"/>
  <c r="DD924" i="52"/>
  <c r="DJ919" i="52"/>
  <c r="DK919" i="52" s="1"/>
  <c r="DR919" i="52"/>
  <c r="DU919" i="52" s="1"/>
  <c r="CV921" i="52"/>
  <c r="CV925" i="52"/>
  <c r="EY928" i="52"/>
  <c r="CV933" i="52"/>
  <c r="EF919" i="52"/>
  <c r="CW926" i="52"/>
  <c r="FD926" i="52"/>
  <c r="DM926" i="52"/>
  <c r="EY938" i="52"/>
  <c r="DM942" i="52"/>
  <c r="FD942" i="52"/>
  <c r="CW942" i="52"/>
  <c r="EV942" i="52" s="1"/>
  <c r="FJ942" i="52" s="1"/>
  <c r="DC949" i="52"/>
  <c r="DM958" i="52"/>
  <c r="FD958" i="52"/>
  <c r="DC918" i="52"/>
  <c r="DM945" i="52"/>
  <c r="DL945" i="52" s="1"/>
  <c r="FD945" i="52"/>
  <c r="CW945" i="52"/>
  <c r="DN945" i="52" s="1"/>
  <c r="DD945" i="52"/>
  <c r="FP945" i="52" s="1"/>
  <c r="DD961" i="52"/>
  <c r="FP961" i="52" s="1"/>
  <c r="FF977" i="52"/>
  <c r="CI979" i="52"/>
  <c r="FF979" i="52"/>
  <c r="CW921" i="52"/>
  <c r="FD921" i="52"/>
  <c r="DM921" i="52"/>
  <c r="DC923" i="52"/>
  <c r="DW923" i="52"/>
  <c r="EY925" i="52"/>
  <c r="CV930" i="52"/>
  <c r="CX933" i="52"/>
  <c r="EW933" i="52" s="1"/>
  <c r="FI933" i="52" s="1"/>
  <c r="CP940" i="52"/>
  <c r="FA940" i="52" s="1"/>
  <c r="CO940" i="52"/>
  <c r="FB940" i="52" s="1"/>
  <c r="CX940" i="52"/>
  <c r="EW940" i="52" s="1"/>
  <c r="FI940" i="52" s="1"/>
  <c r="CI940" i="52"/>
  <c r="DM940" i="52"/>
  <c r="FD940" i="52"/>
  <c r="CW940" i="52"/>
  <c r="EV940" i="52" s="1"/>
  <c r="CN943" i="52"/>
  <c r="FE943" i="52" s="1"/>
  <c r="DR946" i="52"/>
  <c r="DU946" i="52" s="1"/>
  <c r="EI946" i="52" s="1"/>
  <c r="DJ946" i="52"/>
  <c r="DV946" i="52" s="1"/>
  <c r="DD948" i="52"/>
  <c r="FP948" i="52" s="1"/>
  <c r="DX967" i="52"/>
  <c r="DD967" i="52"/>
  <c r="FP967" i="52"/>
  <c r="FF972" i="52"/>
  <c r="CI972" i="52"/>
  <c r="FD975" i="52"/>
  <c r="DM975" i="52"/>
  <c r="CW979" i="52"/>
  <c r="FD979" i="52"/>
  <c r="DM979" i="52"/>
  <c r="DX989" i="52"/>
  <c r="DX997" i="52"/>
  <c r="DR998" i="52"/>
  <c r="DR1006" i="52"/>
  <c r="DX1009" i="52"/>
  <c r="DR1010" i="52"/>
  <c r="DX1013" i="52"/>
  <c r="EY927" i="52"/>
  <c r="CV932" i="52"/>
  <c r="EY943" i="52"/>
  <c r="CP951" i="52"/>
  <c r="FA951" i="52" s="1"/>
  <c r="CO951" i="52"/>
  <c r="FB951" i="52" s="1"/>
  <c r="CX951" i="52"/>
  <c r="EW951" i="52" s="1"/>
  <c r="FI951" i="52" s="1"/>
  <c r="CN952" i="52"/>
  <c r="FE952" i="52" s="1"/>
  <c r="DX972" i="52"/>
  <c r="DD972" i="52"/>
  <c r="FP972" i="52" s="1"/>
  <c r="CO980" i="52"/>
  <c r="CN980" i="52"/>
  <c r="FE980" i="52" s="1"/>
  <c r="CV928" i="52"/>
  <c r="CX931" i="52"/>
  <c r="EW931" i="52" s="1"/>
  <c r="FI931" i="52" s="1"/>
  <c r="EY939" i="52"/>
  <c r="DD947" i="52"/>
  <c r="FP947" i="52" s="1"/>
  <c r="DC924" i="52"/>
  <c r="FO924" i="52" s="1"/>
  <c r="DW924" i="52"/>
  <c r="DR984" i="52"/>
  <c r="EY991" i="52"/>
  <c r="FC929" i="52"/>
  <c r="CX929" i="52"/>
  <c r="EW929" i="52" s="1"/>
  <c r="FI929" i="52" s="1"/>
  <c r="EY979" i="52"/>
  <c r="FD999" i="52"/>
  <c r="DM999" i="52"/>
  <c r="FD1010" i="52"/>
  <c r="DM1010" i="52"/>
  <c r="FC922" i="52"/>
  <c r="CU922" i="52"/>
  <c r="CX922" i="52"/>
  <c r="EW922" i="52" s="1"/>
  <c r="FI922" i="52" s="1"/>
  <c r="CP944" i="52"/>
  <c r="FA944" i="52" s="1"/>
  <c r="CK944" i="52"/>
  <c r="FC944" i="52" s="1"/>
  <c r="CO944" i="52"/>
  <c r="FB944" i="52" s="1"/>
  <c r="CX944" i="52"/>
  <c r="EW944" i="52" s="1"/>
  <c r="FI944" i="52" s="1"/>
  <c r="CI944" i="52"/>
  <c r="CJ944" i="52" s="1"/>
  <c r="DM944" i="52"/>
  <c r="FD944" i="52"/>
  <c r="CW944" i="52"/>
  <c r="EV944" i="52" s="1"/>
  <c r="CI949" i="52"/>
  <c r="CP960" i="52"/>
  <c r="FA960" i="52" s="1"/>
  <c r="CK960" i="52"/>
  <c r="CO960" i="52"/>
  <c r="FB960" i="52" s="1"/>
  <c r="CI960" i="52"/>
  <c r="DM960" i="52"/>
  <c r="FD960" i="52"/>
  <c r="CI966" i="52"/>
  <c r="FF966" i="52"/>
  <c r="EX976" i="52"/>
  <c r="DR981" i="52"/>
  <c r="CV1016" i="52"/>
  <c r="DR1023" i="52"/>
  <c r="DM1021" i="52"/>
  <c r="FD1021" i="52"/>
  <c r="DM1033" i="52"/>
  <c r="FD1033" i="52"/>
  <c r="DX1050" i="52"/>
  <c r="DD1050" i="52"/>
  <c r="FP1050" i="52" s="1"/>
  <c r="CX1037" i="52"/>
  <c r="EW1037" i="52" s="1"/>
  <c r="FI1037" i="52" s="1"/>
  <c r="CX1045" i="52"/>
  <c r="EW1045" i="52" s="1"/>
  <c r="FI1045" i="52" s="1"/>
  <c r="DX839" i="52"/>
  <c r="DD839" i="52"/>
  <c r="FP839" i="52" s="1"/>
  <c r="FF844" i="52"/>
  <c r="CO840" i="52"/>
  <c r="FB840" i="52" s="1"/>
  <c r="CX840" i="52"/>
  <c r="EW840" i="52" s="1"/>
  <c r="FI840" i="52" s="1"/>
  <c r="DC840" i="52"/>
  <c r="FO840" i="52" s="1"/>
  <c r="CN840" i="52"/>
  <c r="FE840" i="52" s="1"/>
  <c r="CP840" i="52"/>
  <c r="FA840" i="52" s="1"/>
  <c r="CI840" i="52"/>
  <c r="DD840" i="52"/>
  <c r="FP840" i="52" s="1"/>
  <c r="DX841" i="52"/>
  <c r="DD841" i="52"/>
  <c r="FP841" i="52" s="1"/>
  <c r="CI841" i="52"/>
  <c r="FF841" i="52"/>
  <c r="DR847" i="52"/>
  <c r="DU847" i="52" s="1"/>
  <c r="DJ847" i="52"/>
  <c r="DV847" i="52" s="1"/>
  <c r="CP849" i="52"/>
  <c r="FA849" i="52" s="1"/>
  <c r="CN849" i="52"/>
  <c r="FE849" i="52" s="1"/>
  <c r="DC849" i="52"/>
  <c r="CX849" i="52"/>
  <c r="EW849" i="52" s="1"/>
  <c r="FI849" i="52" s="1"/>
  <c r="CO849" i="52"/>
  <c r="FB849" i="52" s="1"/>
  <c r="CP846" i="52"/>
  <c r="FA846" i="52" s="1"/>
  <c r="CN846" i="52"/>
  <c r="FE846" i="52" s="1"/>
  <c r="CX846" i="52"/>
  <c r="EW846" i="52" s="1"/>
  <c r="FI846" i="52" s="1"/>
  <c r="DC846" i="52"/>
  <c r="EY846" i="52"/>
  <c r="EY849" i="52"/>
  <c r="DM848" i="52"/>
  <c r="CW848" i="52"/>
  <c r="EV848" i="52" s="1"/>
  <c r="FD848" i="52"/>
  <c r="II857" i="52"/>
  <c r="DX858" i="52"/>
  <c r="DD858" i="52"/>
  <c r="FP858" i="52" s="1"/>
  <c r="DJ859" i="52"/>
  <c r="DV859" i="52" s="1"/>
  <c r="DR859" i="52"/>
  <c r="DU859" i="52" s="1"/>
  <c r="CP850" i="52"/>
  <c r="FA850" i="52" s="1"/>
  <c r="DC850" i="52"/>
  <c r="FO850" i="52" s="1"/>
  <c r="CK850" i="52"/>
  <c r="CN850" i="52"/>
  <c r="FE850" i="52" s="1"/>
  <c r="DR850" i="52"/>
  <c r="DU850" i="52" s="1"/>
  <c r="DJ850" i="52"/>
  <c r="DV850" i="52" s="1"/>
  <c r="DD850" i="52"/>
  <c r="EX854" i="52"/>
  <c r="CV854" i="52"/>
  <c r="CV857" i="52"/>
  <c r="DD860" i="52"/>
  <c r="FP860" i="52" s="1"/>
  <c r="DX860" i="52"/>
  <c r="DJ845" i="52"/>
  <c r="DV845" i="52" s="1"/>
  <c r="DR845" i="52"/>
  <c r="DU845" i="52" s="1"/>
  <c r="CV863" i="52"/>
  <c r="EY858" i="52"/>
  <c r="CI860" i="52"/>
  <c r="EY864" i="52"/>
  <c r="DR861" i="52"/>
  <c r="DU861" i="52" s="1"/>
  <c r="DJ861" i="52"/>
  <c r="DV861" i="52" s="1"/>
  <c r="EY863" i="52"/>
  <c r="CK866" i="52"/>
  <c r="DM867" i="52"/>
  <c r="FD867" i="52"/>
  <c r="CW867" i="52"/>
  <c r="EV867" i="52" s="1"/>
  <c r="DJ873" i="52"/>
  <c r="DV873" i="52" s="1"/>
  <c r="DR873" i="52"/>
  <c r="DU873" i="52" s="1"/>
  <c r="DD873" i="52"/>
  <c r="FP873" i="52" s="1"/>
  <c r="CX875" i="52"/>
  <c r="EW875" i="52" s="1"/>
  <c r="FI875" i="52" s="1"/>
  <c r="DW855" i="52"/>
  <c r="EF855" i="52" s="1"/>
  <c r="DC855" i="52"/>
  <c r="FD855" i="52"/>
  <c r="DM855" i="52"/>
  <c r="DW856" i="52"/>
  <c r="DC856" i="52"/>
  <c r="FO856" i="52" s="1"/>
  <c r="FN856" i="52" s="1"/>
  <c r="IG856" i="52" s="1"/>
  <c r="CW858" i="52"/>
  <c r="EV858" i="52" s="1"/>
  <c r="FD858" i="52"/>
  <c r="DM858" i="52"/>
  <c r="CX859" i="52"/>
  <c r="FF874" i="52"/>
  <c r="CV867" i="52"/>
  <c r="DM868" i="52"/>
  <c r="FD868" i="52"/>
  <c r="EY878" i="52"/>
  <c r="EF880" i="52"/>
  <c r="DR882" i="52"/>
  <c r="DU882" i="52" s="1"/>
  <c r="DJ882" i="52"/>
  <c r="DV882" i="52" s="1"/>
  <c r="CI883" i="52"/>
  <c r="DC838" i="52"/>
  <c r="FO838" i="52" s="1"/>
  <c r="FR838" i="52" s="1"/>
  <c r="DW838" i="52"/>
  <c r="CW838" i="52"/>
  <c r="EV838" i="52" s="1"/>
  <c r="FD838" i="52"/>
  <c r="DM838" i="52"/>
  <c r="CX838" i="52"/>
  <c r="EW838" i="52" s="1"/>
  <c r="FI838" i="52" s="1"/>
  <c r="EY866" i="52"/>
  <c r="CP870" i="52"/>
  <c r="FA870" i="52" s="1"/>
  <c r="CI870" i="52"/>
  <c r="CJ870" i="52" s="1"/>
  <c r="CV870" i="52"/>
  <c r="CO870" i="52"/>
  <c r="FB870" i="52" s="1"/>
  <c r="CN870" i="52"/>
  <c r="FE870" i="52" s="1"/>
  <c r="DR870" i="52"/>
  <c r="DU870" i="52" s="1"/>
  <c r="DJ870" i="52"/>
  <c r="DV870" i="52" s="1"/>
  <c r="DD870" i="52"/>
  <c r="FP870" i="52" s="1"/>
  <c r="FD871" i="52"/>
  <c r="DM871" i="52"/>
  <c r="EY879" i="52"/>
  <c r="DM881" i="52"/>
  <c r="FD881" i="52"/>
  <c r="DR883" i="52"/>
  <c r="DU883" i="52" s="1"/>
  <c r="DJ883" i="52"/>
  <c r="DV883" i="52" s="1"/>
  <c r="DC884" i="52"/>
  <c r="FO884" i="52" s="1"/>
  <c r="FD887" i="52"/>
  <c r="CW887" i="52"/>
  <c r="EV887" i="52" s="1"/>
  <c r="FJ887" i="52" s="1"/>
  <c r="DM887" i="52"/>
  <c r="CV878" i="52"/>
  <c r="EY884" i="52"/>
  <c r="CK888" i="52"/>
  <c r="CV882" i="52"/>
  <c r="EU882" i="52" s="1"/>
  <c r="FH882" i="52" s="1"/>
  <c r="DC887" i="52"/>
  <c r="EY889" i="52"/>
  <c r="DJ889" i="52"/>
  <c r="DR889" i="52"/>
  <c r="DU889" i="52" s="1"/>
  <c r="DR891" i="52"/>
  <c r="DW891" i="52"/>
  <c r="DR892" i="52"/>
  <c r="DR893" i="52"/>
  <c r="DR894" i="52"/>
  <c r="DR895" i="52"/>
  <c r="DR896" i="52"/>
  <c r="DR897" i="52"/>
  <c r="DR902" i="52"/>
  <c r="DJ890" i="52"/>
  <c r="DV890" i="52" s="1"/>
  <c r="DR890" i="52"/>
  <c r="DU890" i="52" s="1"/>
  <c r="DM890" i="52"/>
  <c r="FD890" i="52"/>
  <c r="EZ895" i="52"/>
  <c r="CW884" i="52"/>
  <c r="EV884" i="52" s="1"/>
  <c r="FJ884" i="52" s="1"/>
  <c r="CI890" i="52"/>
  <c r="CJ890" i="52" s="1"/>
  <c r="DW893" i="52"/>
  <c r="EF893" i="52" s="1"/>
  <c r="DW895" i="52"/>
  <c r="DW897" i="52"/>
  <c r="EY900" i="52"/>
  <c r="DW901" i="52"/>
  <c r="DC901" i="52"/>
  <c r="CV900" i="52"/>
  <c r="EU900" i="52" s="1"/>
  <c r="FH900" i="52" s="1"/>
  <c r="EZ907" i="52"/>
  <c r="CX907" i="52"/>
  <c r="EW907" i="52" s="1"/>
  <c r="EZ911" i="52"/>
  <c r="CX911" i="52"/>
  <c r="EW911" i="52" s="1"/>
  <c r="EZ915" i="52"/>
  <c r="CX915" i="52"/>
  <c r="EW915" i="52" s="1"/>
  <c r="EZ899" i="52"/>
  <c r="CW901" i="52"/>
  <c r="EV901" i="52" s="1"/>
  <c r="FD901" i="52"/>
  <c r="DM901" i="52"/>
  <c r="FF906" i="52"/>
  <c r="FD909" i="52"/>
  <c r="DM909" i="52"/>
  <c r="FF910" i="52"/>
  <c r="CV902" i="52"/>
  <c r="FF905" i="52"/>
  <c r="CI905" i="52"/>
  <c r="CJ905" i="52" s="1"/>
  <c r="DD900" i="52"/>
  <c r="FP900" i="52" s="1"/>
  <c r="CI901" i="52"/>
  <c r="EF904" i="52"/>
  <c r="DC913" i="52"/>
  <c r="DC915" i="52"/>
  <c r="DS916" i="52"/>
  <c r="DC916" i="52"/>
  <c r="FO916" i="52" s="1"/>
  <c r="EY917" i="52"/>
  <c r="DR918" i="52"/>
  <c r="DR920" i="52"/>
  <c r="DX921" i="52"/>
  <c r="DD921" i="52"/>
  <c r="FP921" i="52" s="1"/>
  <c r="CI923" i="52"/>
  <c r="CJ923" i="52" s="1"/>
  <c r="DJ924" i="52"/>
  <c r="DV924" i="52" s="1"/>
  <c r="DR924" i="52"/>
  <c r="DU924" i="52" s="1"/>
  <c r="DX925" i="52"/>
  <c r="DD925" i="52"/>
  <c r="FP925" i="52" s="1"/>
  <c r="DX926" i="52"/>
  <c r="DD926" i="52"/>
  <c r="FP926" i="52" s="1"/>
  <c r="DX927" i="52"/>
  <c r="DD927" i="52"/>
  <c r="FP927" i="52" s="1"/>
  <c r="DX928" i="52"/>
  <c r="DD928" i="52"/>
  <c r="FP928" i="52" s="1"/>
  <c r="DX929" i="52"/>
  <c r="DD929" i="52"/>
  <c r="FP929" i="52" s="1"/>
  <c r="DX930" i="52"/>
  <c r="DD930" i="52"/>
  <c r="FP930" i="52" s="1"/>
  <c r="DX931" i="52"/>
  <c r="DD931" i="52"/>
  <c r="FP931" i="52" s="1"/>
  <c r="DX932" i="52"/>
  <c r="DD932" i="52"/>
  <c r="FP932" i="52" s="1"/>
  <c r="DX933" i="52"/>
  <c r="EF933" i="52" s="1"/>
  <c r="DD933" i="52"/>
  <c r="FP933" i="52" s="1"/>
  <c r="DX934" i="52"/>
  <c r="EY926" i="52"/>
  <c r="CV931" i="52"/>
  <c r="FD919" i="52"/>
  <c r="DM919" i="52"/>
  <c r="EY919" i="52"/>
  <c r="CX926" i="52"/>
  <c r="EW926" i="52" s="1"/>
  <c r="FI926" i="52" s="1"/>
  <c r="CW932" i="52"/>
  <c r="FD932" i="52"/>
  <c r="DM932" i="52"/>
  <c r="DW935" i="52"/>
  <c r="FF950" i="52"/>
  <c r="DM954" i="52"/>
  <c r="FD954" i="52"/>
  <c r="EY937" i="52"/>
  <c r="DC948" i="52"/>
  <c r="FO948" i="52" s="1"/>
  <c r="DM949" i="52"/>
  <c r="FD949" i="52"/>
  <c r="DD949" i="52"/>
  <c r="FP949" i="52" s="1"/>
  <c r="EF957" i="52"/>
  <c r="CX921" i="52"/>
  <c r="EW921" i="52" s="1"/>
  <c r="FI921" i="52" s="1"/>
  <c r="CW923" i="52"/>
  <c r="FD923" i="52"/>
  <c r="DM923" i="52"/>
  <c r="DC925" i="52"/>
  <c r="DW925" i="52"/>
  <c r="EY933" i="52"/>
  <c r="DD940" i="52"/>
  <c r="FP940" i="52" s="1"/>
  <c r="DC943" i="52"/>
  <c r="EF948" i="52"/>
  <c r="DX971" i="52"/>
  <c r="FD976" i="52"/>
  <c r="DM976" i="52"/>
  <c r="DX992" i="52"/>
  <c r="DR993" i="52"/>
  <c r="DX996" i="52"/>
  <c r="DR997" i="52"/>
  <c r="DX1000" i="52"/>
  <c r="DR1001" i="52"/>
  <c r="DX1004" i="52"/>
  <c r="DD1004" i="52"/>
  <c r="FP1004" i="52" s="1"/>
  <c r="DX1008" i="52"/>
  <c r="DR1013" i="52"/>
  <c r="DX1016" i="52"/>
  <c r="DD1016" i="52"/>
  <c r="FP1016" i="52" s="1"/>
  <c r="DR1017" i="52"/>
  <c r="DC927" i="52"/>
  <c r="DW927" i="52"/>
  <c r="CU942" i="52"/>
  <c r="FC942" i="52"/>
  <c r="DR943" i="52"/>
  <c r="DU943" i="52" s="1"/>
  <c r="DJ943" i="52"/>
  <c r="DM943" i="52"/>
  <c r="FD943" i="52"/>
  <c r="CW943" i="52"/>
  <c r="EV943" i="52" s="1"/>
  <c r="EY951" i="52"/>
  <c r="CP959" i="52"/>
  <c r="FA959" i="52" s="1"/>
  <c r="CO959" i="52"/>
  <c r="FB959" i="52" s="1"/>
  <c r="CX959" i="52"/>
  <c r="EW959" i="52" s="1"/>
  <c r="FI959" i="52" s="1"/>
  <c r="CN960" i="52"/>
  <c r="FE960" i="52" s="1"/>
  <c r="FF969" i="52"/>
  <c r="CI969" i="52"/>
  <c r="EY931" i="52"/>
  <c r="CK938" i="52"/>
  <c r="DR939" i="52"/>
  <c r="DU939" i="52" s="1"/>
  <c r="DJ939" i="52"/>
  <c r="DV939" i="52" s="1"/>
  <c r="DM939" i="52"/>
  <c r="FD939" i="52"/>
  <c r="CW939" i="52"/>
  <c r="CP947" i="52"/>
  <c r="CO947" i="52"/>
  <c r="FB947" i="52" s="1"/>
  <c r="CX947" i="52"/>
  <c r="EW947" i="52" s="1"/>
  <c r="FI947" i="52" s="1"/>
  <c r="CV947" i="52"/>
  <c r="CI947" i="52"/>
  <c r="EF947" i="52"/>
  <c r="CN948" i="52"/>
  <c r="FE948" i="52" s="1"/>
  <c r="DR955" i="52"/>
  <c r="DM955" i="52"/>
  <c r="FD955" i="52"/>
  <c r="CW924" i="52"/>
  <c r="FD924" i="52"/>
  <c r="DM924" i="52"/>
  <c r="CN939" i="52"/>
  <c r="CN955" i="52"/>
  <c r="DR985" i="52"/>
  <c r="EY988" i="52"/>
  <c r="EY929" i="52"/>
  <c r="DX975" i="52"/>
  <c r="DD975" i="52"/>
  <c r="FP975" i="52" s="1"/>
  <c r="CX975" i="52"/>
  <c r="EW975" i="52" s="1"/>
  <c r="FI975" i="52" s="1"/>
  <c r="DR977" i="52"/>
  <c r="DR1029" i="52"/>
  <c r="EY922" i="52"/>
  <c r="IH922" i="52" s="1"/>
  <c r="DR944" i="52"/>
  <c r="DU944" i="52" s="1"/>
  <c r="DJ944" i="52"/>
  <c r="DV944" i="52" s="1"/>
  <c r="DD944" i="52"/>
  <c r="FP944" i="52" s="1"/>
  <c r="DR960" i="52"/>
  <c r="DD960" i="52"/>
  <c r="FP960" i="52" s="1"/>
  <c r="DM962" i="52"/>
  <c r="FD962" i="52"/>
  <c r="CW962" i="52"/>
  <c r="EV962" i="52" s="1"/>
  <c r="EY965" i="52"/>
  <c r="CX970" i="52"/>
  <c r="EW970" i="52" s="1"/>
  <c r="FI970" i="52" s="1"/>
  <c r="EX974" i="52"/>
  <c r="CV974" i="52"/>
  <c r="CV994" i="52"/>
  <c r="CI1001" i="52"/>
  <c r="CI1017" i="52"/>
  <c r="DR1028" i="52"/>
  <c r="DD1028" i="52"/>
  <c r="FP1028" i="52" s="1"/>
  <c r="EY982" i="52"/>
  <c r="DC947" i="52"/>
  <c r="CO1028" i="52"/>
  <c r="FB1028" i="52" s="1"/>
  <c r="CN1028" i="52"/>
  <c r="FE1028" i="52" s="1"/>
  <c r="DR1045" i="52"/>
  <c r="DR1050" i="52"/>
  <c r="CV839" i="52"/>
  <c r="EU839" i="52" s="1"/>
  <c r="EX839" i="52"/>
  <c r="DX842" i="52"/>
  <c r="DD842" i="52"/>
  <c r="FP842" i="52" s="1"/>
  <c r="CW841" i="52"/>
  <c r="FD841" i="52"/>
  <c r="DM841" i="52"/>
  <c r="FF842" i="52"/>
  <c r="CI842" i="52"/>
  <c r="DW848" i="52"/>
  <c r="DC848" i="52"/>
  <c r="CP851" i="52"/>
  <c r="FA851" i="52" s="1"/>
  <c r="CN851" i="52"/>
  <c r="FE851" i="52" s="1"/>
  <c r="DC851" i="52"/>
  <c r="CO851" i="52"/>
  <c r="FB851" i="52" s="1"/>
  <c r="CX851" i="52"/>
  <c r="EW851" i="52" s="1"/>
  <c r="FI851" i="52" s="1"/>
  <c r="DD849" i="52"/>
  <c r="FP849" i="52" s="1"/>
  <c r="EF851" i="52"/>
  <c r="DM847" i="52"/>
  <c r="FD847" i="52"/>
  <c r="CW847" i="52"/>
  <c r="EV847" i="52" s="1"/>
  <c r="CV847" i="52"/>
  <c r="CI852" i="52"/>
  <c r="CJ852" i="52" s="1"/>
  <c r="DR848" i="52"/>
  <c r="DU848" i="52" s="1"/>
  <c r="DJ848" i="52"/>
  <c r="DV848" i="52" s="1"/>
  <c r="CI850" i="52"/>
  <c r="CJ850" i="52" s="1"/>
  <c r="DR852" i="52"/>
  <c r="DX857" i="52"/>
  <c r="DD857" i="52"/>
  <c r="DJ858" i="52"/>
  <c r="DV858" i="52" s="1"/>
  <c r="EI858" i="52" s="1"/>
  <c r="IO858" i="52" s="1"/>
  <c r="DR858" i="52"/>
  <c r="DU858" i="52" s="1"/>
  <c r="EZ854" i="52"/>
  <c r="CX854" i="52"/>
  <c r="EW854" i="52" s="1"/>
  <c r="CV858" i="52"/>
  <c r="CO845" i="52"/>
  <c r="FB845" i="52" s="1"/>
  <c r="CI845" i="52"/>
  <c r="CN845" i="52"/>
  <c r="FE845" i="52" s="1"/>
  <c r="CV845" i="52"/>
  <c r="CP845" i="52"/>
  <c r="FA845" i="52" s="1"/>
  <c r="DD845" i="52"/>
  <c r="FP845" i="52" s="1"/>
  <c r="EF865" i="52"/>
  <c r="EY859" i="52"/>
  <c r="CV860" i="52"/>
  <c r="DR864" i="52"/>
  <c r="DU864" i="52" s="1"/>
  <c r="DJ864" i="52"/>
  <c r="DK864" i="52" s="1"/>
  <c r="DM861" i="52"/>
  <c r="FD861" i="52"/>
  <c r="DR863" i="52"/>
  <c r="DU863" i="52" s="1"/>
  <c r="DJ863" i="52"/>
  <c r="DD863" i="52"/>
  <c r="FP863" i="52" s="1"/>
  <c r="DC863" i="52"/>
  <c r="DR867" i="52"/>
  <c r="DU867" i="52" s="1"/>
  <c r="DJ867" i="52"/>
  <c r="DV867" i="52" s="1"/>
  <c r="DM869" i="52"/>
  <c r="FD869" i="52"/>
  <c r="CX871" i="52"/>
  <c r="EW871" i="52" s="1"/>
  <c r="FI871" i="52" s="1"/>
  <c r="EX874" i="52"/>
  <c r="EY855" i="52"/>
  <c r="CV855" i="52"/>
  <c r="CW857" i="52"/>
  <c r="EV857" i="52" s="1"/>
  <c r="FD857" i="52"/>
  <c r="FM857" i="52" s="1"/>
  <c r="DM857" i="52"/>
  <c r="CX858" i="52"/>
  <c r="DW859" i="52"/>
  <c r="DC859" i="52"/>
  <c r="FO859" i="52" s="1"/>
  <c r="DC866" i="52"/>
  <c r="DM872" i="52"/>
  <c r="FD872" i="52"/>
  <c r="CV873" i="52"/>
  <c r="EU873" i="52" s="1"/>
  <c r="FH873" i="52" s="1"/>
  <c r="DM874" i="52"/>
  <c r="FD874" i="52"/>
  <c r="CO877" i="52"/>
  <c r="FB877" i="52" s="1"/>
  <c r="CI877" i="52"/>
  <c r="CJ877" i="52" s="1"/>
  <c r="CN877" i="52"/>
  <c r="FE877" i="52" s="1"/>
  <c r="CV877" i="52"/>
  <c r="CP877" i="52"/>
  <c r="FA877" i="52" s="1"/>
  <c r="DD877" i="52"/>
  <c r="FP877" i="52" s="1"/>
  <c r="DC878" i="52"/>
  <c r="FO878" i="52" s="1"/>
  <c r="CI867" i="52"/>
  <c r="CP868" i="52"/>
  <c r="FA868" i="52" s="1"/>
  <c r="CI868" i="52"/>
  <c r="CJ868" i="52" s="1"/>
  <c r="CV868" i="52"/>
  <c r="CO868" i="52"/>
  <c r="FB868" i="52" s="1"/>
  <c r="CN868" i="52"/>
  <c r="FE868" i="52" s="1"/>
  <c r="DR868" i="52"/>
  <c r="DU868" i="52" s="1"/>
  <c r="DJ868" i="52"/>
  <c r="DK868" i="52" s="1"/>
  <c r="DD868" i="52"/>
  <c r="FP868" i="52" s="1"/>
  <c r="EY876" i="52"/>
  <c r="DM876" i="52"/>
  <c r="FD876" i="52"/>
  <c r="DM878" i="52"/>
  <c r="FD878" i="52"/>
  <c r="DD878" i="52"/>
  <c r="FP878" i="52" s="1"/>
  <c r="EY880" i="52"/>
  <c r="DJ838" i="52"/>
  <c r="DV838" i="52" s="1"/>
  <c r="DR838" i="52"/>
  <c r="DU838" i="52" s="1"/>
  <c r="CX873" i="52"/>
  <c r="EW873" i="52" s="1"/>
  <c r="FI873" i="52" s="1"/>
  <c r="EY875" i="52"/>
  <c r="DM875" i="52"/>
  <c r="FD875" i="52"/>
  <c r="DM866" i="52"/>
  <c r="FD866" i="52"/>
  <c r="CW866" i="52"/>
  <c r="EF870" i="52"/>
  <c r="CI871" i="52"/>
  <c r="CJ871" i="52" s="1"/>
  <c r="CV871" i="52"/>
  <c r="CO871" i="52"/>
  <c r="FB871" i="52" s="1"/>
  <c r="CP871" i="52"/>
  <c r="FA871" i="52" s="1"/>
  <c r="CN871" i="52"/>
  <c r="FE871" i="52" s="1"/>
  <c r="DD871" i="52"/>
  <c r="FP871" i="52" s="1"/>
  <c r="EF871" i="52"/>
  <c r="DR871" i="52"/>
  <c r="DM879" i="52"/>
  <c r="FD879" i="52"/>
  <c r="DR881" i="52"/>
  <c r="DU881" i="52" s="1"/>
  <c r="DJ881" i="52"/>
  <c r="DV881" i="52" s="1"/>
  <c r="CW880" i="52"/>
  <c r="EV880" i="52" s="1"/>
  <c r="CI878" i="52"/>
  <c r="DR884" i="52"/>
  <c r="DU884" i="52" s="1"/>
  <c r="DJ884" i="52"/>
  <c r="DM884" i="52"/>
  <c r="FD884" i="52"/>
  <c r="DD884" i="52"/>
  <c r="FP884" i="52" s="1"/>
  <c r="EY886" i="52"/>
  <c r="CI882" i="52"/>
  <c r="CK884" i="52"/>
  <c r="FC884" i="52" s="1"/>
  <c r="CX886" i="52"/>
  <c r="EW886" i="52" s="1"/>
  <c r="FI886" i="52" s="1"/>
  <c r="DR901" i="52"/>
  <c r="DD890" i="52"/>
  <c r="FP890" i="52" s="1"/>
  <c r="DX890" i="52"/>
  <c r="DW890" i="52"/>
  <c r="DC890" i="52"/>
  <c r="EZ894" i="52"/>
  <c r="EZ898" i="52"/>
  <c r="CV890" i="52"/>
  <c r="EY899" i="52"/>
  <c r="DW900" i="52"/>
  <c r="DC900" i="52"/>
  <c r="EY903" i="52"/>
  <c r="EZ900" i="52"/>
  <c r="CX900" i="52"/>
  <c r="EW900" i="52" s="1"/>
  <c r="CP904" i="52"/>
  <c r="FA904" i="52" s="1"/>
  <c r="CN904" i="52"/>
  <c r="FE904" i="52" s="1"/>
  <c r="CX904" i="52"/>
  <c r="EW904" i="52" s="1"/>
  <c r="FI904" i="52" s="1"/>
  <c r="CK904" i="52"/>
  <c r="DC904" i="52"/>
  <c r="EZ906" i="52"/>
  <c r="DD902" i="52"/>
  <c r="EZ905" i="52"/>
  <c r="CX905" i="52"/>
  <c r="EW905" i="52" s="1"/>
  <c r="FI905" i="52" s="1"/>
  <c r="FF909" i="52"/>
  <c r="EZ902" i="52"/>
  <c r="CX902" i="52"/>
  <c r="EW902" i="52" s="1"/>
  <c r="DC905" i="52"/>
  <c r="DW905" i="52"/>
  <c r="CV901" i="52"/>
  <c r="EY904" i="52"/>
  <c r="CJ904" i="52"/>
  <c r="CO904" i="52"/>
  <c r="FB904" i="52" s="1"/>
  <c r="FF914" i="52"/>
  <c r="FF916" i="52"/>
  <c r="CI916" i="52"/>
  <c r="DC907" i="52"/>
  <c r="DJ921" i="52"/>
  <c r="DR921" i="52"/>
  <c r="DU921" i="52" s="1"/>
  <c r="DX922" i="52"/>
  <c r="DD922" i="52"/>
  <c r="FP922" i="52" s="1"/>
  <c r="CI924" i="52"/>
  <c r="CJ924" i="52" s="1"/>
  <c r="DJ925" i="52"/>
  <c r="DR925" i="52"/>
  <c r="DU925" i="52" s="1"/>
  <c r="DR926" i="52"/>
  <c r="DJ927" i="52"/>
  <c r="DV927" i="52" s="1"/>
  <c r="DR927" i="52"/>
  <c r="DU927" i="52" s="1"/>
  <c r="DR928" i="52"/>
  <c r="DR929" i="52"/>
  <c r="DR930" i="52"/>
  <c r="DJ931" i="52"/>
  <c r="DV931" i="52" s="1"/>
  <c r="EJ931" i="52" s="1"/>
  <c r="DR931" i="52"/>
  <c r="DU931" i="52" s="1"/>
  <c r="DR932" i="52"/>
  <c r="DJ933" i="52"/>
  <c r="DR933" i="52"/>
  <c r="DU933" i="52" s="1"/>
  <c r="CV922" i="52"/>
  <c r="CV924" i="52"/>
  <c r="EU924" i="52" s="1"/>
  <c r="FH924" i="52" s="1"/>
  <c r="CV929" i="52"/>
  <c r="EY932" i="52"/>
  <c r="CV918" i="52"/>
  <c r="CW919" i="52"/>
  <c r="CJ927" i="52"/>
  <c r="CW930" i="52"/>
  <c r="EV930" i="52" s="1"/>
  <c r="FD930" i="52"/>
  <c r="DM930" i="52"/>
  <c r="CX932" i="52"/>
  <c r="EW932" i="52" s="1"/>
  <c r="FI932" i="52" s="1"/>
  <c r="EY946" i="52"/>
  <c r="DM950" i="52"/>
  <c r="FD950" i="52"/>
  <c r="DD937" i="52"/>
  <c r="FP937" i="52" s="1"/>
  <c r="EY941" i="52"/>
  <c r="DN941" i="52"/>
  <c r="DM953" i="52"/>
  <c r="FD953" i="52"/>
  <c r="EY957" i="52"/>
  <c r="DW963" i="52"/>
  <c r="EY921" i="52"/>
  <c r="CX923" i="52"/>
  <c r="EW923" i="52" s="1"/>
  <c r="FI923" i="52" s="1"/>
  <c r="CW925" i="52"/>
  <c r="FD925" i="52"/>
  <c r="DM925" i="52"/>
  <c r="DC933" i="52"/>
  <c r="FO933" i="52" s="1"/>
  <c r="DW933" i="52"/>
  <c r="DM934" i="52"/>
  <c r="FD934" i="52"/>
  <c r="EF940" i="52"/>
  <c r="CI946" i="52"/>
  <c r="EY948" i="52"/>
  <c r="CP956" i="52"/>
  <c r="FA956" i="52" s="1"/>
  <c r="CO956" i="52"/>
  <c r="FB956" i="52" s="1"/>
  <c r="CX956" i="52"/>
  <c r="EW956" i="52" s="1"/>
  <c r="FI956" i="52" s="1"/>
  <c r="CI956" i="52"/>
  <c r="DM956" i="52"/>
  <c r="FD956" i="52"/>
  <c r="CX972" i="52"/>
  <c r="EW972" i="52" s="1"/>
  <c r="FI972" i="52" s="1"/>
  <c r="DR988" i="52"/>
  <c r="DR992" i="52"/>
  <c r="DX995" i="52"/>
  <c r="DR996" i="52"/>
  <c r="DR1004" i="52"/>
  <c r="DR1008" i="52"/>
  <c r="DX1011" i="52"/>
  <c r="DD1011" i="52"/>
  <c r="FP1011" i="52" s="1"/>
  <c r="DR1016" i="52"/>
  <c r="DX1019" i="52"/>
  <c r="CW927" i="52"/>
  <c r="FD927" i="52"/>
  <c r="DM927" i="52"/>
  <c r="CV942" i="52"/>
  <c r="EU942" i="52" s="1"/>
  <c r="FH942" i="52" s="1"/>
  <c r="DM951" i="52"/>
  <c r="FD951" i="52"/>
  <c r="CW951" i="52"/>
  <c r="EV951" i="52" s="1"/>
  <c r="EY959" i="52"/>
  <c r="DW962" i="52"/>
  <c r="DC962" i="52"/>
  <c r="DX968" i="52"/>
  <c r="DC931" i="52"/>
  <c r="DW931" i="52"/>
  <c r="CV938" i="52"/>
  <c r="EU938" i="52" s="1"/>
  <c r="FH938" i="52" s="1"/>
  <c r="DD939" i="52"/>
  <c r="FP939" i="52" s="1"/>
  <c r="EY947" i="52"/>
  <c r="DD955" i="52"/>
  <c r="FP955" i="52" s="1"/>
  <c r="FD967" i="52"/>
  <c r="DM967" i="52"/>
  <c r="FF971" i="52"/>
  <c r="CX924" i="52"/>
  <c r="DC939" i="52"/>
  <c r="FO939" i="52" s="1"/>
  <c r="FN939" i="52" s="1"/>
  <c r="IG939" i="52" s="1"/>
  <c r="DW984" i="52"/>
  <c r="DX985" i="52"/>
  <c r="DD985" i="52"/>
  <c r="FP985" i="52" s="1"/>
  <c r="DX986" i="52"/>
  <c r="CV988" i="52"/>
  <c r="EY989" i="52"/>
  <c r="DC929" i="52"/>
  <c r="DW929" i="52"/>
  <c r="EG929" i="52" s="1"/>
  <c r="EY952" i="52"/>
  <c r="EX977" i="52"/>
  <c r="FD993" i="52"/>
  <c r="DM993" i="52"/>
  <c r="FD997" i="52"/>
  <c r="DM997" i="52"/>
  <c r="DR1025" i="52"/>
  <c r="CV926" i="52"/>
  <c r="EU926" i="52" s="1"/>
  <c r="FH926" i="52" s="1"/>
  <c r="DR969" i="52"/>
  <c r="EX973" i="52"/>
  <c r="CI974" i="52"/>
  <c r="FF974" i="52"/>
  <c r="EY976" i="52"/>
  <c r="EY978" i="52"/>
  <c r="CV1028" i="52"/>
  <c r="EZ1021" i="52"/>
  <c r="CX1021" i="52"/>
  <c r="EW1021" i="52" s="1"/>
  <c r="DW920" i="52"/>
  <c r="CV982" i="52"/>
  <c r="EU982" i="52" s="1"/>
  <c r="FH982" i="52" s="1"/>
  <c r="DC919" i="52"/>
  <c r="CX1002" i="52"/>
  <c r="EW1002" i="52" s="1"/>
  <c r="FI1002" i="52" s="1"/>
  <c r="CX1007" i="52"/>
  <c r="EW1007" i="52" s="1"/>
  <c r="FI1007" i="52" s="1"/>
  <c r="CX1016" i="52"/>
  <c r="EW1016" i="52" s="1"/>
  <c r="FI1016" i="52" s="1"/>
  <c r="DS253" i="52"/>
  <c r="CX268" i="52"/>
  <c r="EW268" i="52" s="1"/>
  <c r="FI268" i="52" s="1"/>
  <c r="EY84" i="52"/>
  <c r="DR160" i="52"/>
  <c r="DT207" i="52"/>
  <c r="FE251" i="52"/>
  <c r="CI306" i="52"/>
  <c r="EX309" i="52"/>
  <c r="CV309" i="52"/>
  <c r="CN146" i="52"/>
  <c r="FE146" i="52" s="1"/>
  <c r="DR331" i="52"/>
  <c r="DW347" i="52"/>
  <c r="DX324" i="52"/>
  <c r="DX268" i="52"/>
  <c r="DD268" i="52"/>
  <c r="FP268" i="52" s="1"/>
  <c r="FD233" i="52"/>
  <c r="FE239" i="52"/>
  <c r="CI348" i="52"/>
  <c r="EZ355" i="52"/>
  <c r="CX355" i="52"/>
  <c r="EW355" i="52" s="1"/>
  <c r="FF410" i="52"/>
  <c r="CI410" i="52"/>
  <c r="CK161" i="52"/>
  <c r="FC161" i="52" s="1"/>
  <c r="DW260" i="52"/>
  <c r="DC260" i="52"/>
  <c r="CO138" i="52"/>
  <c r="FB138" i="52" s="1"/>
  <c r="DR191" i="52"/>
  <c r="FF413" i="52"/>
  <c r="CI413" i="52"/>
  <c r="CV519" i="52"/>
  <c r="EX523" i="52"/>
  <c r="CV523" i="52"/>
  <c r="DR525" i="52"/>
  <c r="DW349" i="52"/>
  <c r="EF349" i="52" s="1"/>
  <c r="DM353" i="52"/>
  <c r="FD353" i="52"/>
  <c r="EY353" i="52"/>
  <c r="CK397" i="52"/>
  <c r="DM400" i="52"/>
  <c r="EY422" i="52"/>
  <c r="EY430" i="52"/>
  <c r="DX431" i="52"/>
  <c r="DD431" i="52"/>
  <c r="EY438" i="52"/>
  <c r="EY446" i="52"/>
  <c r="DX447" i="52"/>
  <c r="EY520" i="52"/>
  <c r="DW525" i="52"/>
  <c r="EY454" i="52"/>
  <c r="EZ468" i="52"/>
  <c r="CX468" i="52"/>
  <c r="EW468" i="52" s="1"/>
  <c r="DX468" i="52"/>
  <c r="DD468" i="52"/>
  <c r="FP468" i="52" s="1"/>
  <c r="FC630" i="52"/>
  <c r="FO180" i="52"/>
  <c r="DW163" i="52"/>
  <c r="DC163" i="52"/>
  <c r="FF165" i="52"/>
  <c r="CI165" i="52"/>
  <c r="FF173" i="52"/>
  <c r="DR174" i="52"/>
  <c r="DM176" i="52"/>
  <c r="FD176" i="52"/>
  <c r="DR182" i="52"/>
  <c r="FD188" i="52"/>
  <c r="DM188" i="52"/>
  <c r="EY157" i="52"/>
  <c r="DR195" i="52"/>
  <c r="CK186" i="52"/>
  <c r="DS202" i="52"/>
  <c r="CO218" i="52"/>
  <c r="FB218" i="52" s="1"/>
  <c r="CN218" i="52"/>
  <c r="FE218" i="52" s="1"/>
  <c r="CW218" i="52"/>
  <c r="EY211" i="52"/>
  <c r="DM211" i="52"/>
  <c r="FD211" i="52"/>
  <c r="CN219" i="52"/>
  <c r="FE219" i="52" s="1"/>
  <c r="EY235" i="52"/>
  <c r="DR246" i="52"/>
  <c r="DU246" i="52" s="1"/>
  <c r="DJ246" i="52"/>
  <c r="EZ339" i="52"/>
  <c r="FO379" i="52"/>
  <c r="EY385" i="52"/>
  <c r="FF397" i="52"/>
  <c r="FF244" i="52"/>
  <c r="EX252" i="52"/>
  <c r="CV252" i="52"/>
  <c r="EU252" i="52" s="1"/>
  <c r="EZ266" i="52"/>
  <c r="CX266" i="52"/>
  <c r="FC398" i="52"/>
  <c r="FC407" i="52"/>
  <c r="DW333" i="52"/>
  <c r="DC333" i="52"/>
  <c r="DR393" i="52"/>
  <c r="CX428" i="52"/>
  <c r="EW428" i="52" s="1"/>
  <c r="FC428" i="52"/>
  <c r="EY388" i="52"/>
  <c r="FF399" i="52"/>
  <c r="EZ267" i="52"/>
  <c r="CX267" i="52"/>
  <c r="EX320" i="52"/>
  <c r="CV320" i="52"/>
  <c r="DR414" i="52"/>
  <c r="EZ460" i="52"/>
  <c r="EX462" i="52"/>
  <c r="CV462" i="52"/>
  <c r="EU462" i="52" s="1"/>
  <c r="DM118" i="52"/>
  <c r="FD118" i="52"/>
  <c r="DX158" i="52"/>
  <c r="DD158" i="52"/>
  <c r="FP158" i="52" s="1"/>
  <c r="DW158" i="52"/>
  <c r="EY147" i="52"/>
  <c r="DM147" i="52"/>
  <c r="FD147" i="52"/>
  <c r="CP150" i="52"/>
  <c r="FA150" i="52" s="1"/>
  <c r="DS231" i="52"/>
  <c r="FF258" i="52"/>
  <c r="CK200" i="52"/>
  <c r="FC200" i="52" s="1"/>
  <c r="CP200" i="52"/>
  <c r="FA200" i="52" s="1"/>
  <c r="EZ237" i="52"/>
  <c r="CX247" i="52"/>
  <c r="EW247" i="52" s="1"/>
  <c r="EZ247" i="52"/>
  <c r="EZ249" i="52"/>
  <c r="CX251" i="52"/>
  <c r="EW251" i="52" s="1"/>
  <c r="EZ251" i="52"/>
  <c r="EZ255" i="52"/>
  <c r="EY210" i="52"/>
  <c r="DM210" i="52"/>
  <c r="FD210" i="52"/>
  <c r="FO246" i="52"/>
  <c r="DT229" i="52"/>
  <c r="FF229" i="52"/>
  <c r="CI229" i="52"/>
  <c r="DR230" i="52"/>
  <c r="CK253" i="52"/>
  <c r="DW323" i="52"/>
  <c r="DR323" i="52"/>
  <c r="DR339" i="52"/>
  <c r="FF383" i="52"/>
  <c r="DC334" i="52"/>
  <c r="DX307" i="52"/>
  <c r="DD307" i="52"/>
  <c r="FP307" i="52" s="1"/>
  <c r="CX323" i="52"/>
  <c r="EW323" i="52" s="1"/>
  <c r="FI323" i="52" s="1"/>
  <c r="FF336" i="52"/>
  <c r="DX356" i="52"/>
  <c r="EF356" i="52" s="1"/>
  <c r="DW391" i="52"/>
  <c r="DR385" i="52"/>
  <c r="DX427" i="52"/>
  <c r="EY434" i="52"/>
  <c r="EY450" i="52"/>
  <c r="DX451" i="52"/>
  <c r="DD451" i="52"/>
  <c r="DD364" i="52"/>
  <c r="DX364" i="52"/>
  <c r="CI320" i="52"/>
  <c r="EZ452" i="52"/>
  <c r="EX454" i="52"/>
  <c r="FC592" i="52"/>
  <c r="DM104" i="52"/>
  <c r="FF129" i="52"/>
  <c r="DM152" i="52"/>
  <c r="FD152" i="52"/>
  <c r="FF250" i="52"/>
  <c r="CI250" i="52"/>
  <c r="DS241" i="52"/>
  <c r="CI199" i="52"/>
  <c r="DT203" i="52"/>
  <c r="EY259" i="52"/>
  <c r="FF314" i="52"/>
  <c r="EX316" i="52"/>
  <c r="CV316" i="52"/>
  <c r="EZ272" i="52"/>
  <c r="CX272" i="52"/>
  <c r="EW272" i="52" s="1"/>
  <c r="EZ273" i="52"/>
  <c r="EZ275" i="52"/>
  <c r="EZ276" i="52"/>
  <c r="CX276" i="52"/>
  <c r="EW276" i="52" s="1"/>
  <c r="EZ278" i="52"/>
  <c r="CX278" i="52"/>
  <c r="EW278" i="52" s="1"/>
  <c r="EZ280" i="52"/>
  <c r="EZ285" i="52"/>
  <c r="CX286" i="52"/>
  <c r="EW286" i="52" s="1"/>
  <c r="FI286" i="52" s="1"/>
  <c r="EZ288" i="52"/>
  <c r="CX288" i="52"/>
  <c r="EW288" i="52" s="1"/>
  <c r="EZ290" i="52"/>
  <c r="EZ292" i="52"/>
  <c r="CX292" i="52"/>
  <c r="EW292" i="52" s="1"/>
  <c r="EZ293" i="52"/>
  <c r="EZ294" i="52"/>
  <c r="CX294" i="52"/>
  <c r="EW294" i="52" s="1"/>
  <c r="FI294" i="52" s="1"/>
  <c r="EZ295" i="52"/>
  <c r="EZ296" i="52"/>
  <c r="CX296" i="52"/>
  <c r="EW296" i="52" s="1"/>
  <c r="EZ298" i="52"/>
  <c r="CX298" i="52"/>
  <c r="EW298" i="52" s="1"/>
  <c r="EZ299" i="52"/>
  <c r="CX299" i="52"/>
  <c r="EW299" i="52" s="1"/>
  <c r="CX300" i="52"/>
  <c r="EW300" i="52" s="1"/>
  <c r="EZ303" i="52"/>
  <c r="CX303" i="52"/>
  <c r="EW303" i="52" s="1"/>
  <c r="DD340" i="52"/>
  <c r="FP340" i="52" s="1"/>
  <c r="DW383" i="52"/>
  <c r="FF405" i="52"/>
  <c r="CI405" i="52"/>
  <c r="EX240" i="52"/>
  <c r="CV240" i="52"/>
  <c r="FF240" i="52"/>
  <c r="FF248" i="52"/>
  <c r="CI248" i="52"/>
  <c r="DM362" i="52"/>
  <c r="CW362" i="52"/>
  <c r="EV362" i="52" s="1"/>
  <c r="FD362" i="52"/>
  <c r="FF417" i="52"/>
  <c r="CI417" i="52"/>
  <c r="FF421" i="52"/>
  <c r="FF429" i="52"/>
  <c r="CI429" i="52"/>
  <c r="FF433" i="52"/>
  <c r="CI433" i="52"/>
  <c r="FF439" i="52"/>
  <c r="CI439" i="52"/>
  <c r="FF443" i="52"/>
  <c r="FF449" i="52"/>
  <c r="DR334" i="52"/>
  <c r="CI338" i="52"/>
  <c r="DR377" i="52"/>
  <c r="CW381" i="52"/>
  <c r="DN381" i="52" s="1"/>
  <c r="DO381" i="52" s="1"/>
  <c r="FD381" i="52"/>
  <c r="DR405" i="52"/>
  <c r="EZ416" i="52"/>
  <c r="CX416" i="52"/>
  <c r="EW416" i="52" s="1"/>
  <c r="EZ440" i="52"/>
  <c r="CX440" i="52"/>
  <c r="EW440" i="52" s="1"/>
  <c r="FC440" i="52"/>
  <c r="CK441" i="52"/>
  <c r="FC441" i="52" s="1"/>
  <c r="EZ448" i="52"/>
  <c r="FI448" i="52" s="1"/>
  <c r="CK449" i="52"/>
  <c r="FF458" i="52"/>
  <c r="CI458" i="52"/>
  <c r="CJ458" i="52" s="1"/>
  <c r="FF474" i="52"/>
  <c r="CI474" i="52"/>
  <c r="EU348" i="52"/>
  <c r="FH348" i="52" s="1"/>
  <c r="DR466" i="52"/>
  <c r="CX516" i="52"/>
  <c r="EW516" i="52" s="1"/>
  <c r="DR386" i="52"/>
  <c r="EX395" i="52"/>
  <c r="DC406" i="52"/>
  <c r="DR461" i="52"/>
  <c r="DR469" i="52"/>
  <c r="DR485" i="52"/>
  <c r="EU485" i="52"/>
  <c r="DR493" i="52"/>
  <c r="EU493" i="52"/>
  <c r="EZ511" i="52"/>
  <c r="CX511" i="52"/>
  <c r="EW511" i="52" s="1"/>
  <c r="EZ524" i="52"/>
  <c r="CX524" i="52"/>
  <c r="EW524" i="52" s="1"/>
  <c r="EY558" i="52"/>
  <c r="DD527" i="52"/>
  <c r="FF532" i="52"/>
  <c r="CI532" i="52"/>
  <c r="FF546" i="52"/>
  <c r="DR562" i="52"/>
  <c r="DU562" i="52" s="1"/>
  <c r="DJ562" i="52"/>
  <c r="DM579" i="52"/>
  <c r="FD579" i="52"/>
  <c r="EY587" i="52"/>
  <c r="EY619" i="52"/>
  <c r="EF655" i="52"/>
  <c r="EY667" i="52"/>
  <c r="FD541" i="52"/>
  <c r="DW614" i="52"/>
  <c r="DC614" i="52"/>
  <c r="CP627" i="52"/>
  <c r="FA627" i="52" s="1"/>
  <c r="CO627" i="52"/>
  <c r="FB627" i="52" s="1"/>
  <c r="CN627" i="52"/>
  <c r="FE627" i="52" s="1"/>
  <c r="DW678" i="52"/>
  <c r="DR368" i="52"/>
  <c r="DJ368" i="52"/>
  <c r="DM530" i="52"/>
  <c r="CW530" i="52"/>
  <c r="FD530" i="52"/>
  <c r="DM546" i="52"/>
  <c r="FD546" i="52"/>
  <c r="DS623" i="52"/>
  <c r="EY640" i="52"/>
  <c r="FF644" i="52"/>
  <c r="EY672" i="52"/>
  <c r="FF676" i="52"/>
  <c r="DR614" i="52"/>
  <c r="DD617" i="52"/>
  <c r="FP617" i="52" s="1"/>
  <c r="DR646" i="52"/>
  <c r="DU646" i="52" s="1"/>
  <c r="DJ646" i="52"/>
  <c r="DK646" i="52" s="1"/>
  <c r="DD649" i="52"/>
  <c r="DM657" i="52"/>
  <c r="FD657" i="52"/>
  <c r="EY673" i="52"/>
  <c r="EF677" i="52"/>
  <c r="DM686" i="52"/>
  <c r="FD686" i="52"/>
  <c r="DM690" i="52"/>
  <c r="FD690" i="52"/>
  <c r="DM694" i="52"/>
  <c r="FD694" i="52"/>
  <c r="DM698" i="52"/>
  <c r="FD698" i="52"/>
  <c r="DM702" i="52"/>
  <c r="FD702" i="52"/>
  <c r="DM706" i="52"/>
  <c r="CW706" i="52"/>
  <c r="DN706" i="52" s="1"/>
  <c r="FD706" i="52"/>
  <c r="EZ716" i="52"/>
  <c r="DX722" i="52"/>
  <c r="DD722" i="52"/>
  <c r="FP722" i="52" s="1"/>
  <c r="DX730" i="52"/>
  <c r="DD730" i="52"/>
  <c r="FP730" i="52" s="1"/>
  <c r="DX738" i="52"/>
  <c r="FC757" i="52"/>
  <c r="EY686" i="52"/>
  <c r="EX767" i="52"/>
  <c r="CP575" i="52"/>
  <c r="FA575" i="52" s="1"/>
  <c r="CN575" i="52"/>
  <c r="FE575" i="52" s="1"/>
  <c r="CO575" i="52"/>
  <c r="FB575" i="52" s="1"/>
  <c r="CP128" i="52"/>
  <c r="FA128" i="52" s="1"/>
  <c r="CO128" i="52"/>
  <c r="FB128" i="52" s="1"/>
  <c r="CO135" i="52"/>
  <c r="FB135" i="52" s="1"/>
  <c r="CN135" i="52"/>
  <c r="FE135" i="52" s="1"/>
  <c r="CP135" i="52"/>
  <c r="FA135" i="52" s="1"/>
  <c r="CO151" i="52"/>
  <c r="FB151" i="52" s="1"/>
  <c r="CN151" i="52"/>
  <c r="FE151" i="52" s="1"/>
  <c r="CP151" i="52"/>
  <c r="FA151" i="52" s="1"/>
  <c r="CV151" i="52"/>
  <c r="CV155" i="52"/>
  <c r="EY125" i="52"/>
  <c r="CN128" i="52"/>
  <c r="FE128" i="52" s="1"/>
  <c r="CO148" i="52"/>
  <c r="FB148" i="52" s="1"/>
  <c r="DM160" i="52"/>
  <c r="FD160" i="52"/>
  <c r="DD160" i="52"/>
  <c r="FP160" i="52" s="1"/>
  <c r="DM171" i="52"/>
  <c r="FD171" i="52"/>
  <c r="DR177" i="52"/>
  <c r="DM179" i="52"/>
  <c r="DR185" i="52"/>
  <c r="CP145" i="52"/>
  <c r="FA145" i="52" s="1"/>
  <c r="EY153" i="52"/>
  <c r="CV158" i="52"/>
  <c r="DR196" i="52"/>
  <c r="FF255" i="52"/>
  <c r="DM154" i="52"/>
  <c r="FD154" i="52"/>
  <c r="DC191" i="52"/>
  <c r="FO191" i="52" s="1"/>
  <c r="DD206" i="52"/>
  <c r="EY214" i="52"/>
  <c r="CO222" i="52"/>
  <c r="FB222" i="52" s="1"/>
  <c r="CI222" i="52"/>
  <c r="CN222" i="52"/>
  <c r="CP222" i="52"/>
  <c r="FA222" i="52" s="1"/>
  <c r="EY234" i="52"/>
  <c r="FF238" i="52"/>
  <c r="EY242" i="52"/>
  <c r="DM246" i="52"/>
  <c r="FD246" i="52"/>
  <c r="DM260" i="52"/>
  <c r="CW260" i="52"/>
  <c r="FD260" i="52"/>
  <c r="DM161" i="52"/>
  <c r="FD161" i="52"/>
  <c r="CO205" i="52"/>
  <c r="FB205" i="52" s="1"/>
  <c r="CI205" i="52"/>
  <c r="CN205" i="52"/>
  <c r="FE205" i="52" s="1"/>
  <c r="CP205" i="52"/>
  <c r="FA205" i="52" s="1"/>
  <c r="CV205" i="52"/>
  <c r="EU205" i="52" s="1"/>
  <c r="FH205" i="52" s="1"/>
  <c r="DD205" i="52"/>
  <c r="FP205" i="52" s="1"/>
  <c r="CI209" i="52"/>
  <c r="CN209" i="52"/>
  <c r="FE209" i="52" s="1"/>
  <c r="CP209" i="52"/>
  <c r="FA209" i="52" s="1"/>
  <c r="DD209" i="52"/>
  <c r="CO221" i="52"/>
  <c r="FB221" i="52" s="1"/>
  <c r="CV221" i="52"/>
  <c r="CP225" i="52"/>
  <c r="FA225" i="52" s="1"/>
  <c r="CV225" i="52"/>
  <c r="EU225" i="52" s="1"/>
  <c r="FH225" i="52" s="1"/>
  <c r="DD225" i="52"/>
  <c r="FP225" i="52" s="1"/>
  <c r="FF233" i="52"/>
  <c r="FD252" i="52"/>
  <c r="EY256" i="52"/>
  <c r="EY142" i="52"/>
  <c r="DM142" i="52"/>
  <c r="FD142" i="52"/>
  <c r="CV195" i="52"/>
  <c r="EU195" i="52" s="1"/>
  <c r="FH195" i="52" s="1"/>
  <c r="EY203" i="52"/>
  <c r="DM207" i="52"/>
  <c r="FD207" i="52"/>
  <c r="CV215" i="52"/>
  <c r="CP215" i="52"/>
  <c r="FA215" i="52" s="1"/>
  <c r="EY223" i="52"/>
  <c r="DM223" i="52"/>
  <c r="FD223" i="52"/>
  <c r="DR238" i="52"/>
  <c r="DC239" i="52"/>
  <c r="DR242" i="52"/>
  <c r="DM247" i="52"/>
  <c r="FD247" i="52"/>
  <c r="DR250" i="52"/>
  <c r="DC306" i="52"/>
  <c r="DW310" i="52"/>
  <c r="DC310" i="52"/>
  <c r="DW314" i="52"/>
  <c r="DW318" i="52"/>
  <c r="DC264" i="52"/>
  <c r="FO264" i="52" s="1"/>
  <c r="DX265" i="52"/>
  <c r="EY335" i="52"/>
  <c r="FF364" i="52"/>
  <c r="CI364" i="52"/>
  <c r="FC370" i="52"/>
  <c r="FF372" i="52"/>
  <c r="CI372" i="52"/>
  <c r="CK374" i="52"/>
  <c r="FC374" i="52" s="1"/>
  <c r="FC378" i="52"/>
  <c r="CK382" i="52"/>
  <c r="FC382" i="52" s="1"/>
  <c r="FC386" i="52"/>
  <c r="CK390" i="52"/>
  <c r="FC394" i="52"/>
  <c r="FD265" i="52"/>
  <c r="DM265" i="52"/>
  <c r="DR306" i="52"/>
  <c r="CO220" i="52"/>
  <c r="FB220" i="52" s="1"/>
  <c r="CN220" i="52"/>
  <c r="FE220" i="52" s="1"/>
  <c r="CP220" i="52"/>
  <c r="FA220" i="52" s="1"/>
  <c r="CV220" i="52"/>
  <c r="EU220" i="52" s="1"/>
  <c r="FH220" i="52" s="1"/>
  <c r="DD220" i="52"/>
  <c r="FP220" i="52" s="1"/>
  <c r="FD269" i="52"/>
  <c r="DM269" i="52"/>
  <c r="EX270" i="52"/>
  <c r="EX271" i="52"/>
  <c r="CV271" i="52"/>
  <c r="EU271" i="52" s="1"/>
  <c r="FH271" i="52" s="1"/>
  <c r="FD271" i="52"/>
  <c r="DM271" i="52"/>
  <c r="EX272" i="52"/>
  <c r="DM272" i="52"/>
  <c r="EX273" i="52"/>
  <c r="FD273" i="52"/>
  <c r="DM273" i="52"/>
  <c r="EX274" i="52"/>
  <c r="FD274" i="52"/>
  <c r="DM274" i="52"/>
  <c r="EX275" i="52"/>
  <c r="CV275" i="52"/>
  <c r="FD275" i="52"/>
  <c r="DM275" i="52"/>
  <c r="EX276" i="52"/>
  <c r="FD276" i="52"/>
  <c r="DM276" i="52"/>
  <c r="EX277" i="52"/>
  <c r="FD277" i="52"/>
  <c r="DM277" i="52"/>
  <c r="EX278" i="52"/>
  <c r="CV278" i="52"/>
  <c r="EU278" i="52" s="1"/>
  <c r="FD278" i="52"/>
  <c r="DM278" i="52"/>
  <c r="CV279" i="52"/>
  <c r="EU279" i="52" s="1"/>
  <c r="FH279" i="52" s="1"/>
  <c r="FD279" i="52"/>
  <c r="DM279" i="52"/>
  <c r="CV280" i="52"/>
  <c r="FD280" i="52"/>
  <c r="DM280" i="52"/>
  <c r="EX281" i="52"/>
  <c r="DM281" i="52"/>
  <c r="FD282" i="52"/>
  <c r="DM282" i="52"/>
  <c r="EX283" i="52"/>
  <c r="CV283" i="52"/>
  <c r="FD286" i="52"/>
  <c r="DM286" i="52"/>
  <c r="EX287" i="52"/>
  <c r="CV287" i="52"/>
  <c r="EU287" i="52" s="1"/>
  <c r="FH287" i="52" s="1"/>
  <c r="FD288" i="52"/>
  <c r="DM288" i="52"/>
  <c r="EX289" i="52"/>
  <c r="DM289" i="52"/>
  <c r="FD291" i="52"/>
  <c r="DM291" i="52"/>
  <c r="EX292" i="52"/>
  <c r="CV292" i="52"/>
  <c r="FD292" i="52"/>
  <c r="DM292" i="52"/>
  <c r="EX293" i="52"/>
  <c r="EX295" i="52"/>
  <c r="CV295" i="52"/>
  <c r="EU295" i="52" s="1"/>
  <c r="FH295" i="52" s="1"/>
  <c r="FD295" i="52"/>
  <c r="DM295" i="52"/>
  <c r="FD296" i="52"/>
  <c r="FD297" i="52"/>
  <c r="DM297" i="52"/>
  <c r="EX298" i="52"/>
  <c r="CV298" i="52"/>
  <c r="EU298" i="52" s="1"/>
  <c r="FD298" i="52"/>
  <c r="DM298" i="52"/>
  <c r="EX299" i="52"/>
  <c r="FD300" i="52"/>
  <c r="DM300" i="52"/>
  <c r="FD302" i="52"/>
  <c r="DM302" i="52"/>
  <c r="DM303" i="52"/>
  <c r="FD304" i="52"/>
  <c r="DM304" i="52"/>
  <c r="EX305" i="52"/>
  <c r="DM305" i="52"/>
  <c r="FD305" i="52"/>
  <c r="DR307" i="52"/>
  <c r="CV307" i="52"/>
  <c r="DD336" i="52"/>
  <c r="FP336" i="52" s="1"/>
  <c r="DD348" i="52"/>
  <c r="FP348" i="52" s="1"/>
  <c r="DC336" i="52"/>
  <c r="FO336" i="52" s="1"/>
  <c r="DM348" i="52"/>
  <c r="FD348" i="52"/>
  <c r="EY357" i="52"/>
  <c r="EY363" i="52"/>
  <c r="EY371" i="52"/>
  <c r="EY379" i="52"/>
  <c r="DR522" i="52"/>
  <c r="CO208" i="52"/>
  <c r="FB208" i="52" s="1"/>
  <c r="CV208" i="52"/>
  <c r="EU208" i="52" s="1"/>
  <c r="FH208" i="52" s="1"/>
  <c r="FD266" i="52"/>
  <c r="DM266" i="52"/>
  <c r="DM364" i="52"/>
  <c r="CW364" i="52"/>
  <c r="EV364" i="52" s="1"/>
  <c r="FD364" i="52"/>
  <c r="DM376" i="52"/>
  <c r="CW376" i="52"/>
  <c r="EV376" i="52" s="1"/>
  <c r="FD376" i="52"/>
  <c r="DM384" i="52"/>
  <c r="CW384" i="52"/>
  <c r="FD384" i="52"/>
  <c r="DM388" i="52"/>
  <c r="FD388" i="52"/>
  <c r="DM392" i="52"/>
  <c r="CW392" i="52"/>
  <c r="EV392" i="52" s="1"/>
  <c r="FD392" i="52"/>
  <c r="DX405" i="52"/>
  <c r="DD405" i="52"/>
  <c r="FP405" i="52" s="1"/>
  <c r="FD406" i="52"/>
  <c r="DM406" i="52"/>
  <c r="DM414" i="52"/>
  <c r="FD268" i="52"/>
  <c r="DM268" i="52"/>
  <c r="DR322" i="52"/>
  <c r="EY325" i="52"/>
  <c r="CX330" i="52"/>
  <c r="EW330" i="52" s="1"/>
  <c r="FI330" i="52" s="1"/>
  <c r="CP333" i="52"/>
  <c r="FA333" i="52" s="1"/>
  <c r="CX333" i="52"/>
  <c r="EW333" i="52" s="1"/>
  <c r="FI333" i="52" s="1"/>
  <c r="CN333" i="52"/>
  <c r="FE333" i="52" s="1"/>
  <c r="CO333" i="52"/>
  <c r="FB333" i="52" s="1"/>
  <c r="DD333" i="52"/>
  <c r="FP333" i="52" s="1"/>
  <c r="CI334" i="52"/>
  <c r="CJ334" i="52" s="1"/>
  <c r="EF337" i="52"/>
  <c r="DR338" i="52"/>
  <c r="DM341" i="52"/>
  <c r="EF353" i="52"/>
  <c r="DM359" i="52"/>
  <c r="DM363" i="52"/>
  <c r="CW363" i="52"/>
  <c r="DN363" i="52" s="1"/>
  <c r="FD363" i="52"/>
  <c r="DM367" i="52"/>
  <c r="CW367" i="52"/>
  <c r="DM371" i="52"/>
  <c r="FD371" i="52"/>
  <c r="DM375" i="52"/>
  <c r="FD375" i="52"/>
  <c r="CX377" i="52"/>
  <c r="EW377" i="52" s="1"/>
  <c r="FI377" i="52" s="1"/>
  <c r="DR379" i="52"/>
  <c r="DM383" i="52"/>
  <c r="DR387" i="52"/>
  <c r="FD391" i="52"/>
  <c r="CX393" i="52"/>
  <c r="EW393" i="52" s="1"/>
  <c r="FI393" i="52" s="1"/>
  <c r="EY415" i="52"/>
  <c r="DX416" i="52"/>
  <c r="DD416" i="52"/>
  <c r="FP416" i="52" s="1"/>
  <c r="DX424" i="52"/>
  <c r="DD424" i="52"/>
  <c r="FP424" i="52" s="1"/>
  <c r="EZ425" i="52"/>
  <c r="EZ429" i="52"/>
  <c r="CX429" i="52"/>
  <c r="EW429" i="52" s="1"/>
  <c r="EY431" i="52"/>
  <c r="EY435" i="52"/>
  <c r="DX436" i="52"/>
  <c r="EZ437" i="52"/>
  <c r="EY439" i="52"/>
  <c r="DX440" i="52"/>
  <c r="EZ441" i="52"/>
  <c r="CX441" i="52"/>
  <c r="EW441" i="52"/>
  <c r="EY443" i="52"/>
  <c r="DX444" i="52"/>
  <c r="DD444" i="52"/>
  <c r="FP444" i="52" s="1"/>
  <c r="EZ445" i="52"/>
  <c r="EY447" i="52"/>
  <c r="DX448" i="52"/>
  <c r="DD448" i="52"/>
  <c r="FP448" i="52" s="1"/>
  <c r="EZ449" i="52"/>
  <c r="CX449" i="52"/>
  <c r="EW449" i="52" s="1"/>
  <c r="EY451" i="52"/>
  <c r="DW454" i="52"/>
  <c r="DW458" i="52"/>
  <c r="EF458" i="52" s="1"/>
  <c r="DW464" i="52"/>
  <c r="DC464" i="52"/>
  <c r="DW466" i="52"/>
  <c r="DW468" i="52"/>
  <c r="DC468" i="52"/>
  <c r="DC474" i="52"/>
  <c r="DC478" i="52"/>
  <c r="DW480" i="52"/>
  <c r="DC480" i="52"/>
  <c r="DW482" i="52"/>
  <c r="EF482" i="52" s="1"/>
  <c r="DW486" i="52"/>
  <c r="DW488" i="52"/>
  <c r="DC488" i="52"/>
  <c r="DW492" i="52"/>
  <c r="DC496" i="52"/>
  <c r="FO496" i="52" s="1"/>
  <c r="FR496" i="52" s="1"/>
  <c r="DW498" i="52"/>
  <c r="DC498" i="52"/>
  <c r="DC500" i="52"/>
  <c r="DW504" i="52"/>
  <c r="DW506" i="52"/>
  <c r="EF506" i="52" s="1"/>
  <c r="DW514" i="52"/>
  <c r="EF514" i="52" s="1"/>
  <c r="DW518" i="52"/>
  <c r="EY521" i="52"/>
  <c r="DW522" i="52"/>
  <c r="EF522" i="52" s="1"/>
  <c r="DC522" i="52"/>
  <c r="DC372" i="52"/>
  <c r="EY380" i="52"/>
  <c r="EX399" i="52"/>
  <c r="EX410" i="52"/>
  <c r="DD458" i="52"/>
  <c r="FP458" i="52" s="1"/>
  <c r="DD474" i="52"/>
  <c r="FP474" i="52" s="1"/>
  <c r="FD267" i="52"/>
  <c r="DM267" i="52"/>
  <c r="DC362" i="52"/>
  <c r="DX370" i="52"/>
  <c r="EF370" i="52" s="1"/>
  <c r="EY370" i="52"/>
  <c r="DD374" i="52"/>
  <c r="FP374" i="52" s="1"/>
  <c r="EY374" i="52"/>
  <c r="DX382" i="52"/>
  <c r="EY382" i="52"/>
  <c r="EY390" i="52"/>
  <c r="DC398" i="52"/>
  <c r="EX403" i="52"/>
  <c r="DC414" i="52"/>
  <c r="CV452" i="52"/>
  <c r="EU452" i="52" s="1"/>
  <c r="FH452" i="52" s="1"/>
  <c r="EZ454" i="52"/>
  <c r="FC456" i="52"/>
  <c r="DR460" i="52"/>
  <c r="EZ462" i="52"/>
  <c r="CX462" i="52"/>
  <c r="EW462" i="52" s="1"/>
  <c r="DR468" i="52"/>
  <c r="CV468" i="52"/>
  <c r="EZ470" i="52"/>
  <c r="CX470" i="52"/>
  <c r="EW470" i="52" s="1"/>
  <c r="DR476" i="52"/>
  <c r="DR484" i="52"/>
  <c r="CV484" i="52"/>
  <c r="EZ486" i="52"/>
  <c r="DR492" i="52"/>
  <c r="EZ494" i="52"/>
  <c r="CX494" i="52"/>
  <c r="EW494" i="52" s="1"/>
  <c r="DR500" i="52"/>
  <c r="CV500" i="52"/>
  <c r="EU500" i="52" s="1"/>
  <c r="FH500" i="52" s="1"/>
  <c r="CX502" i="52"/>
  <c r="EW502" i="52" s="1"/>
  <c r="CV508" i="52"/>
  <c r="EZ510" i="52"/>
  <c r="CX510" i="52"/>
  <c r="EW510" i="52" s="1"/>
  <c r="DR516" i="52"/>
  <c r="CV516" i="52"/>
  <c r="EZ518" i="52"/>
  <c r="CV527" i="52"/>
  <c r="EU527" i="52" s="1"/>
  <c r="FH527" i="52" s="1"/>
  <c r="EY548" i="52"/>
  <c r="CO224" i="52"/>
  <c r="FB224" i="52" s="1"/>
  <c r="CI224" i="52"/>
  <c r="CN224" i="52"/>
  <c r="FE224" i="52" s="1"/>
  <c r="CP224" i="52"/>
  <c r="DD224" i="52"/>
  <c r="FP224" i="52" s="1"/>
  <c r="CV340" i="52"/>
  <c r="EX358" i="52"/>
  <c r="DD378" i="52"/>
  <c r="FP378" i="52" s="1"/>
  <c r="DX378" i="52"/>
  <c r="DC394" i="52"/>
  <c r="DJ395" i="52"/>
  <c r="DR395" i="52"/>
  <c r="CX395" i="52"/>
  <c r="EW395" i="52" s="1"/>
  <c r="FI395" i="52" s="1"/>
  <c r="EY411" i="52"/>
  <c r="CW411" i="52"/>
  <c r="FD411" i="52"/>
  <c r="DM411" i="52"/>
  <c r="DR455" i="52"/>
  <c r="EZ457" i="52"/>
  <c r="DR463" i="52"/>
  <c r="EZ465" i="52"/>
  <c r="FI465" i="52" s="1"/>
  <c r="CX465" i="52"/>
  <c r="EW465" i="52" s="1"/>
  <c r="DR471" i="52"/>
  <c r="DR479" i="52"/>
  <c r="CV487" i="52"/>
  <c r="EZ489" i="52"/>
  <c r="DR495" i="52"/>
  <c r="DR503" i="52"/>
  <c r="EZ505" i="52"/>
  <c r="CX505" i="52"/>
  <c r="EW505" i="52" s="1"/>
  <c r="DR511" i="52"/>
  <c r="CV511" i="52"/>
  <c r="EU511" i="52" s="1"/>
  <c r="FH511" i="52" s="1"/>
  <c r="EZ513" i="52"/>
  <c r="CV524" i="52"/>
  <c r="EF550" i="52"/>
  <c r="EY566" i="52"/>
  <c r="EY582" i="52"/>
  <c r="EY598" i="52"/>
  <c r="DC360" i="52"/>
  <c r="DF360" i="52" s="1"/>
  <c r="DD487" i="52"/>
  <c r="FP487" i="52" s="1"/>
  <c r="DD494" i="52"/>
  <c r="FP494" i="52" s="1"/>
  <c r="DD502" i="52"/>
  <c r="FP502" i="52" s="1"/>
  <c r="DD511" i="52"/>
  <c r="FP511" i="52" s="1"/>
  <c r="DR527" i="52"/>
  <c r="FF528" i="52"/>
  <c r="CI528" i="52"/>
  <c r="DR532" i="52"/>
  <c r="CV536" i="52"/>
  <c r="FC540" i="52"/>
  <c r="FF542" i="52"/>
  <c r="CI542" i="52"/>
  <c r="CV542" i="52"/>
  <c r="DR546" i="52"/>
  <c r="CV552" i="52"/>
  <c r="DC555" i="52"/>
  <c r="FF558" i="52"/>
  <c r="FF560" i="52"/>
  <c r="DD563" i="52"/>
  <c r="FP563" i="52" s="1"/>
  <c r="DR586" i="52"/>
  <c r="CP587" i="52"/>
  <c r="FA587" i="52" s="1"/>
  <c r="CI587" i="52"/>
  <c r="CO587" i="52"/>
  <c r="FB587" i="52" s="1"/>
  <c r="CN587" i="52"/>
  <c r="FE587" i="52" s="1"/>
  <c r="DM603" i="52"/>
  <c r="FD603" i="52"/>
  <c r="CW603" i="52"/>
  <c r="EV603" i="52" s="1"/>
  <c r="DD611" i="52"/>
  <c r="FP611" i="52" s="1"/>
  <c r="EY615" i="52"/>
  <c r="EF619" i="52"/>
  <c r="DD627" i="52"/>
  <c r="FP627" i="52" s="1"/>
  <c r="EF635" i="52"/>
  <c r="EY647" i="52"/>
  <c r="EF651" i="52"/>
  <c r="EY663" i="52"/>
  <c r="EF667" i="52"/>
  <c r="DD675" i="52"/>
  <c r="FP675" i="52" s="1"/>
  <c r="EY679" i="52"/>
  <c r="CV376" i="52"/>
  <c r="EU376" i="52" s="1"/>
  <c r="FH376" i="52" s="1"/>
  <c r="DR407" i="52"/>
  <c r="CX407" i="52"/>
  <c r="EW407" i="52" s="1"/>
  <c r="FI407" i="52" s="1"/>
  <c r="DD453" i="52"/>
  <c r="FP453" i="52" s="1"/>
  <c r="FC519" i="52"/>
  <c r="EY529" i="52"/>
  <c r="CP531" i="52"/>
  <c r="FA531" i="52" s="1"/>
  <c r="CN531" i="52"/>
  <c r="FE531" i="52" s="1"/>
  <c r="CO531" i="52"/>
  <c r="FB531" i="52" s="1"/>
  <c r="CX531" i="52"/>
  <c r="EW531" i="52" s="1"/>
  <c r="FI531" i="52" s="1"/>
  <c r="EY531" i="52"/>
  <c r="EY533" i="52"/>
  <c r="CP535" i="52"/>
  <c r="FA535" i="52" s="1"/>
  <c r="CN535" i="52"/>
  <c r="FE535" i="52" s="1"/>
  <c r="CO535" i="52"/>
  <c r="FB535" i="52" s="1"/>
  <c r="CX535" i="52"/>
  <c r="EW535" i="52" s="1"/>
  <c r="FI535" i="52" s="1"/>
  <c r="EY535" i="52"/>
  <c r="EY537" i="52"/>
  <c r="CP539" i="52"/>
  <c r="FA539" i="52" s="1"/>
  <c r="CN539" i="52"/>
  <c r="FE539" i="52" s="1"/>
  <c r="CO539" i="52"/>
  <c r="FB539" i="52" s="1"/>
  <c r="CX539" i="52"/>
  <c r="EW539" i="52" s="1"/>
  <c r="FI539" i="52" s="1"/>
  <c r="CP543" i="52"/>
  <c r="FA543" i="52" s="1"/>
  <c r="CN543" i="52"/>
  <c r="FE543" i="52" s="1"/>
  <c r="CO543" i="52"/>
  <c r="FB543" i="52" s="1"/>
  <c r="CX543" i="52"/>
  <c r="EW543" i="52" s="1"/>
  <c r="FI543" i="52" s="1"/>
  <c r="EY543" i="52"/>
  <c r="EY545" i="52"/>
  <c r="CP547" i="52"/>
  <c r="FA547" i="52" s="1"/>
  <c r="CN547" i="52"/>
  <c r="FE547" i="52" s="1"/>
  <c r="CO547" i="52"/>
  <c r="FB547" i="52" s="1"/>
  <c r="CX547" i="52"/>
  <c r="EW547" i="52" s="1"/>
  <c r="FI547" i="52" s="1"/>
  <c r="EY547" i="52"/>
  <c r="EY549" i="52"/>
  <c r="CP551" i="52"/>
  <c r="FA551" i="52" s="1"/>
  <c r="CN551" i="52"/>
  <c r="FE551" i="52" s="1"/>
  <c r="CO551" i="52"/>
  <c r="FB551" i="52" s="1"/>
  <c r="CX551" i="52"/>
  <c r="EW551" i="52" s="1"/>
  <c r="FI551" i="52" s="1"/>
  <c r="EY551" i="52"/>
  <c r="EY553" i="52"/>
  <c r="CP555" i="52"/>
  <c r="FA555" i="52" s="1"/>
  <c r="CN555" i="52"/>
  <c r="FE555" i="52" s="1"/>
  <c r="CO555" i="52"/>
  <c r="FB555" i="52" s="1"/>
  <c r="CP559" i="52"/>
  <c r="FA559" i="52" s="1"/>
  <c r="CN559" i="52"/>
  <c r="FE559" i="52" s="1"/>
  <c r="CO559" i="52"/>
  <c r="FB559" i="52" s="1"/>
  <c r="CX559" i="52"/>
  <c r="EW559" i="52" s="1"/>
  <c r="FI559" i="52" s="1"/>
  <c r="EY559" i="52"/>
  <c r="EY564" i="52"/>
  <c r="EY572" i="52"/>
  <c r="DD573" i="52"/>
  <c r="FP573" i="52" s="1"/>
  <c r="EY580" i="52"/>
  <c r="EY588" i="52"/>
  <c r="EY596" i="52"/>
  <c r="EY606" i="52"/>
  <c r="CP607" i="52"/>
  <c r="FA607" i="52" s="1"/>
  <c r="CO607" i="52"/>
  <c r="FB607" i="52" s="1"/>
  <c r="DW610" i="52"/>
  <c r="CP623" i="52"/>
  <c r="FA623" i="52" s="1"/>
  <c r="CO623" i="52"/>
  <c r="FB623" i="52" s="1"/>
  <c r="DC623" i="52"/>
  <c r="FO623" i="52" s="1"/>
  <c r="CN623" i="52"/>
  <c r="FE623" i="52" s="1"/>
  <c r="CX623" i="52"/>
  <c r="EW623" i="52" s="1"/>
  <c r="FI623" i="52" s="1"/>
  <c r="DW626" i="52"/>
  <c r="EY638" i="52"/>
  <c r="CO639" i="52"/>
  <c r="FB639" i="52" s="1"/>
  <c r="DC639" i="52"/>
  <c r="CN639" i="52"/>
  <c r="FE639" i="52" s="1"/>
  <c r="CX639" i="52"/>
  <c r="EW639" i="52" s="1"/>
  <c r="FI639" i="52" s="1"/>
  <c r="DW642" i="52"/>
  <c r="DC655" i="52"/>
  <c r="CN655" i="52"/>
  <c r="FE655" i="52" s="1"/>
  <c r="CX655" i="52"/>
  <c r="EW655" i="52" s="1"/>
  <c r="FI655" i="52" s="1"/>
  <c r="DW658" i="52"/>
  <c r="DC658" i="52"/>
  <c r="EY670" i="52"/>
  <c r="DC671" i="52"/>
  <c r="CN671" i="52"/>
  <c r="FE671" i="52" s="1"/>
  <c r="CX671" i="52"/>
  <c r="EW671" i="52" s="1"/>
  <c r="FI671" i="52" s="1"/>
  <c r="DW674" i="52"/>
  <c r="EX368" i="52"/>
  <c r="CV368" i="52"/>
  <c r="EX392" i="52"/>
  <c r="CV392" i="52"/>
  <c r="DJ402" i="52"/>
  <c r="DR402" i="52"/>
  <c r="DU402" i="52" s="1"/>
  <c r="DD473" i="52"/>
  <c r="FP473" i="52" s="1"/>
  <c r="EZ525" i="52"/>
  <c r="DM527" i="52"/>
  <c r="FD527" i="52"/>
  <c r="DM534" i="52"/>
  <c r="FD534" i="52"/>
  <c r="DM536" i="52"/>
  <c r="CW536" i="52"/>
  <c r="FD536" i="52"/>
  <c r="DM552" i="52"/>
  <c r="FD552" i="52"/>
  <c r="DM561" i="52"/>
  <c r="FD561" i="52"/>
  <c r="CI562" i="52"/>
  <c r="CP565" i="52"/>
  <c r="FA565" i="52" s="1"/>
  <c r="CN565" i="52"/>
  <c r="FE565" i="52" s="1"/>
  <c r="CX565" i="52"/>
  <c r="EW565" i="52" s="1"/>
  <c r="FI565" i="52" s="1"/>
  <c r="DC565" i="52"/>
  <c r="FO565" i="52" s="1"/>
  <c r="CK565" i="52"/>
  <c r="EY569" i="52"/>
  <c r="DM570" i="52"/>
  <c r="FD570" i="52"/>
  <c r="EY576" i="52"/>
  <c r="DM577" i="52"/>
  <c r="FD577" i="52"/>
  <c r="CP581" i="52"/>
  <c r="FA581" i="52" s="1"/>
  <c r="CN581" i="52"/>
  <c r="FE581" i="52" s="1"/>
  <c r="EY585" i="52"/>
  <c r="DM586" i="52"/>
  <c r="FD586" i="52"/>
  <c r="CW586" i="52"/>
  <c r="EY592" i="52"/>
  <c r="DM593" i="52"/>
  <c r="FD593" i="52"/>
  <c r="CW593" i="52"/>
  <c r="CP597" i="52"/>
  <c r="FA597" i="52" s="1"/>
  <c r="CN597" i="52"/>
  <c r="FE597" i="52" s="1"/>
  <c r="CX597" i="52"/>
  <c r="EW597" i="52" s="1"/>
  <c r="FI597" i="52" s="1"/>
  <c r="CK597" i="52"/>
  <c r="FC597" i="52" s="1"/>
  <c r="EY601" i="52"/>
  <c r="DM602" i="52"/>
  <c r="FD602" i="52"/>
  <c r="EF608" i="52"/>
  <c r="DS619" i="52"/>
  <c r="EY620" i="52"/>
  <c r="DR620" i="52"/>
  <c r="FF624" i="52"/>
  <c r="EY636" i="52"/>
  <c r="DR636" i="52"/>
  <c r="DS651" i="52"/>
  <c r="EY652" i="52"/>
  <c r="DR652" i="52"/>
  <c r="FF656" i="52"/>
  <c r="DS667" i="52"/>
  <c r="DR668" i="52"/>
  <c r="FF672" i="52"/>
  <c r="DC384" i="52"/>
  <c r="DD471" i="52"/>
  <c r="FP471" i="52" s="1"/>
  <c r="DM605" i="52"/>
  <c r="FD605" i="52"/>
  <c r="EY605" i="52"/>
  <c r="CX606" i="52"/>
  <c r="EW606" i="52" s="1"/>
  <c r="FI606" i="52" s="1"/>
  <c r="DR610" i="52"/>
  <c r="DU610" i="52" s="1"/>
  <c r="DJ610" i="52"/>
  <c r="DV610" i="52" s="1"/>
  <c r="CP613" i="52"/>
  <c r="FA613" i="52" s="1"/>
  <c r="IH613" i="52" s="1"/>
  <c r="CX613" i="52"/>
  <c r="EW613" i="52" s="1"/>
  <c r="FI613" i="52" s="1"/>
  <c r="CN613" i="52"/>
  <c r="FE613" i="52" s="1"/>
  <c r="CV613" i="52"/>
  <c r="CO613" i="52"/>
  <c r="FB613" i="52" s="1"/>
  <c r="DD613" i="52"/>
  <c r="FP613" i="52" s="1"/>
  <c r="CI614" i="52"/>
  <c r="DM621" i="52"/>
  <c r="FD621" i="52"/>
  <c r="EF625" i="52"/>
  <c r="CP629" i="52"/>
  <c r="FA629" i="52" s="1"/>
  <c r="CX629" i="52"/>
  <c r="EW629" i="52" s="1"/>
  <c r="FI629" i="52" s="1"/>
  <c r="CN629" i="52"/>
  <c r="FE629" i="52" s="1"/>
  <c r="CV629" i="52"/>
  <c r="CO629" i="52"/>
  <c r="FB629" i="52" s="1"/>
  <c r="DD629" i="52"/>
  <c r="FP629" i="52" s="1"/>
  <c r="CI630" i="52"/>
  <c r="CJ630" i="52" s="1"/>
  <c r="CV630" i="52"/>
  <c r="CW633" i="52"/>
  <c r="DM637" i="52"/>
  <c r="FD637" i="52"/>
  <c r="EY637" i="52"/>
  <c r="CX638" i="52"/>
  <c r="EW638" i="52" s="1"/>
  <c r="FI638" i="52" s="1"/>
  <c r="EF641" i="52"/>
  <c r="DR642" i="52"/>
  <c r="DU642" i="52" s="1"/>
  <c r="DJ642" i="52"/>
  <c r="DV642" i="52" s="1"/>
  <c r="CP645" i="52"/>
  <c r="FA645" i="52" s="1"/>
  <c r="CN645" i="52"/>
  <c r="FE645" i="52" s="1"/>
  <c r="CV645" i="52"/>
  <c r="CO645" i="52"/>
  <c r="FB645" i="52" s="1"/>
  <c r="DD645" i="52"/>
  <c r="FP645" i="52" s="1"/>
  <c r="CI646" i="52"/>
  <c r="CW649" i="52"/>
  <c r="DM653" i="52"/>
  <c r="FD653" i="52"/>
  <c r="EY653" i="52"/>
  <c r="DR658" i="52"/>
  <c r="DU658" i="52" s="1"/>
  <c r="DJ658" i="52"/>
  <c r="DV658" i="52" s="1"/>
  <c r="EJ658" i="52" s="1"/>
  <c r="CP661" i="52"/>
  <c r="FA661" i="52" s="1"/>
  <c r="CX661" i="52"/>
  <c r="EW661" i="52" s="1"/>
  <c r="FI661" i="52" s="1"/>
  <c r="CN661" i="52"/>
  <c r="FE661" i="52" s="1"/>
  <c r="CV661" i="52"/>
  <c r="CO661" i="52"/>
  <c r="FB661" i="52" s="1"/>
  <c r="CI662" i="52"/>
  <c r="CJ662" i="52" s="1"/>
  <c r="DM669" i="52"/>
  <c r="FD669" i="52"/>
  <c r="EF673" i="52"/>
  <c r="CP677" i="52"/>
  <c r="FA677" i="52" s="1"/>
  <c r="CN677" i="52"/>
  <c r="FE677" i="52" s="1"/>
  <c r="CO677" i="52"/>
  <c r="FB677" i="52" s="1"/>
  <c r="DD677" i="52"/>
  <c r="FP677" i="52" s="1"/>
  <c r="DX709" i="52"/>
  <c r="EZ711" i="52"/>
  <c r="DX713" i="52"/>
  <c r="EZ715" i="52"/>
  <c r="EZ719" i="52"/>
  <c r="EZ723" i="52"/>
  <c r="EZ727" i="52"/>
  <c r="DX729" i="52"/>
  <c r="DX733" i="52"/>
  <c r="EZ735" i="52"/>
  <c r="CX735" i="52"/>
  <c r="EW735" i="52" s="1"/>
  <c r="EZ739" i="52"/>
  <c r="DX741" i="52"/>
  <c r="DD741" i="52"/>
  <c r="FP741" i="52" s="1"/>
  <c r="DX745" i="52"/>
  <c r="DX757" i="52"/>
  <c r="DD757" i="52"/>
  <c r="FP757" i="52" s="1"/>
  <c r="DX761" i="52"/>
  <c r="DD761" i="52"/>
  <c r="FP761" i="52" s="1"/>
  <c r="DX765" i="52"/>
  <c r="DD765" i="52"/>
  <c r="FP765" i="52" s="1"/>
  <c r="DX773" i="52"/>
  <c r="DD773" i="52"/>
  <c r="FP773" i="52" s="1"/>
  <c r="DX777" i="52"/>
  <c r="DD777" i="52"/>
  <c r="FP777" i="52" s="1"/>
  <c r="FF812" i="52"/>
  <c r="FF824" i="52"/>
  <c r="CI828" i="52"/>
  <c r="FF828" i="52"/>
  <c r="DC530" i="52"/>
  <c r="FO530" i="52" s="1"/>
  <c r="CV572" i="52"/>
  <c r="DW686" i="52"/>
  <c r="DW690" i="52"/>
  <c r="DW698" i="52"/>
  <c r="DC706" i="52"/>
  <c r="DW706" i="52"/>
  <c r="CV565" i="52"/>
  <c r="DC566" i="52"/>
  <c r="FO566" i="52" s="1"/>
  <c r="DC590" i="52"/>
  <c r="CX601" i="52"/>
  <c r="EW601" i="52" s="1"/>
  <c r="FI601" i="52" s="1"/>
  <c r="DX705" i="52"/>
  <c r="CP567" i="52"/>
  <c r="FA567" i="52" s="1"/>
  <c r="CN567" i="52"/>
  <c r="FE567" i="52" s="1"/>
  <c r="CO567" i="52"/>
  <c r="FB567" i="52" s="1"/>
  <c r="CP599" i="52"/>
  <c r="FA599" i="52" s="1"/>
  <c r="CN599" i="52"/>
  <c r="FE599" i="52" s="1"/>
  <c r="CO599" i="52"/>
  <c r="FB599" i="52" s="1"/>
  <c r="DC592" i="52"/>
  <c r="DR498" i="52"/>
  <c r="EY552" i="52"/>
  <c r="EF224" i="52"/>
  <c r="DJ394" i="52"/>
  <c r="DV394" i="52" s="1"/>
  <c r="EJ394" i="52" s="1"/>
  <c r="DR394" i="52"/>
  <c r="DU394" i="52" s="1"/>
  <c r="EY410" i="52"/>
  <c r="CI519" i="52"/>
  <c r="DM529" i="52"/>
  <c r="FD529" i="52"/>
  <c r="DM553" i="52"/>
  <c r="FD553" i="52"/>
  <c r="EY610" i="52"/>
  <c r="CP611" i="52"/>
  <c r="FA611" i="52" s="1"/>
  <c r="CO611" i="52"/>
  <c r="FB611" i="52" s="1"/>
  <c r="CN611" i="52"/>
  <c r="FE611" i="52"/>
  <c r="CX611" i="52"/>
  <c r="EW611" i="52" s="1"/>
  <c r="FI611" i="52" s="1"/>
  <c r="DW646" i="52"/>
  <c r="DC646" i="52"/>
  <c r="DW662" i="52"/>
  <c r="DC662" i="52"/>
  <c r="EX402" i="52"/>
  <c r="CV402" i="52"/>
  <c r="DM532" i="52"/>
  <c r="DL532" i="52" s="1"/>
  <c r="CW532" i="52"/>
  <c r="FD532" i="52"/>
  <c r="DW561" i="52"/>
  <c r="DW577" i="52"/>
  <c r="EF584" i="52"/>
  <c r="DC593" i="52"/>
  <c r="DW593" i="52"/>
  <c r="EF600" i="52"/>
  <c r="EY608" i="52"/>
  <c r="FF612" i="52"/>
  <c r="EY624" i="52"/>
  <c r="FF628" i="52"/>
  <c r="DS655" i="52"/>
  <c r="DS671" i="52"/>
  <c r="FC576" i="52"/>
  <c r="EY609" i="52"/>
  <c r="EY625" i="52"/>
  <c r="EF629" i="52"/>
  <c r="DR662" i="52"/>
  <c r="CP665" i="52"/>
  <c r="FA665" i="52" s="1"/>
  <c r="CX665" i="52"/>
  <c r="CN665" i="52"/>
  <c r="FE665" i="52" s="1"/>
  <c r="CV665" i="52"/>
  <c r="CO665" i="52"/>
  <c r="FB665" i="52" s="1"/>
  <c r="CP681" i="52"/>
  <c r="FA681" i="52" s="1"/>
  <c r="CX681" i="52"/>
  <c r="EW681" i="52" s="1"/>
  <c r="FI681" i="52" s="1"/>
  <c r="CN681" i="52"/>
  <c r="FE681" i="52" s="1"/>
  <c r="CK681" i="52"/>
  <c r="FC681" i="52" s="1"/>
  <c r="CO681" i="52"/>
  <c r="FB681" i="52" s="1"/>
  <c r="DM701" i="52"/>
  <c r="FD701" i="52"/>
  <c r="DM705" i="52"/>
  <c r="FD705" i="52"/>
  <c r="DX710" i="52"/>
  <c r="DX714" i="52"/>
  <c r="DX718" i="52"/>
  <c r="DX726" i="52"/>
  <c r="EZ736" i="52"/>
  <c r="DM583" i="52"/>
  <c r="FD583" i="52"/>
  <c r="EZ487" i="52"/>
  <c r="EZ503" i="52"/>
  <c r="CX503" i="52"/>
  <c r="EW503" i="52" s="1"/>
  <c r="DR509" i="52"/>
  <c r="EY542" i="52"/>
  <c r="EY586" i="52"/>
  <c r="EY602" i="52"/>
  <c r="DR534" i="52"/>
  <c r="DR536" i="52"/>
  <c r="EF563" i="52"/>
  <c r="CW579" i="52"/>
  <c r="CP595" i="52"/>
  <c r="FA595" i="52" s="1"/>
  <c r="CI595" i="52"/>
  <c r="CO595" i="52"/>
  <c r="FB595" i="52" s="1"/>
  <c r="CN595" i="52"/>
  <c r="FE595" i="52" s="1"/>
  <c r="EY635" i="52"/>
  <c r="EF671" i="52"/>
  <c r="DR376" i="52"/>
  <c r="DM533" i="52"/>
  <c r="FD533" i="52"/>
  <c r="DM549" i="52"/>
  <c r="FD549" i="52"/>
  <c r="DW630" i="52"/>
  <c r="DC630" i="52"/>
  <c r="EY642" i="52"/>
  <c r="CP643" i="52"/>
  <c r="FA643" i="52" s="1"/>
  <c r="CO643" i="52"/>
  <c r="FB643" i="52" s="1"/>
  <c r="DC643" i="52"/>
  <c r="CN643" i="52"/>
  <c r="FE643" i="52" s="1"/>
  <c r="CX643" i="52"/>
  <c r="EW643" i="52" s="1"/>
  <c r="FI643" i="52" s="1"/>
  <c r="CP659" i="52"/>
  <c r="FA659" i="52" s="1"/>
  <c r="CO659" i="52"/>
  <c r="FB659" i="52" s="1"/>
  <c r="DC659" i="52"/>
  <c r="CN659" i="52"/>
  <c r="FE659" i="52" s="1"/>
  <c r="CX659" i="52"/>
  <c r="EW659" i="52" s="1"/>
  <c r="FI659" i="52" s="1"/>
  <c r="DR392" i="52"/>
  <c r="CV576" i="52"/>
  <c r="DS639" i="52"/>
  <c r="DR656" i="52"/>
  <c r="DR672" i="52"/>
  <c r="EF613" i="52"/>
  <c r="EY641" i="52"/>
  <c r="CX658" i="52"/>
  <c r="EW658" i="52" s="1"/>
  <c r="FI658" i="52" s="1"/>
  <c r="DD681" i="52"/>
  <c r="FP681" i="52" s="1"/>
  <c r="DM687" i="52"/>
  <c r="FD687" i="52"/>
  <c r="DM691" i="52"/>
  <c r="FD691" i="52"/>
  <c r="DM695" i="52"/>
  <c r="FD695" i="52"/>
  <c r="DM699" i="52"/>
  <c r="FD699" i="52"/>
  <c r="DM707" i="52"/>
  <c r="FD707" i="52"/>
  <c r="EZ720" i="52"/>
  <c r="EZ728" i="52"/>
  <c r="CX728" i="52"/>
  <c r="EW728" i="52" s="1"/>
  <c r="DX734" i="52"/>
  <c r="EZ748" i="52"/>
  <c r="FF823" i="52"/>
  <c r="DM582" i="52"/>
  <c r="CW582" i="52"/>
  <c r="FD582" i="52"/>
  <c r="EY706" i="52"/>
  <c r="EX709" i="52"/>
  <c r="EX715" i="52"/>
  <c r="DC613" i="52"/>
  <c r="DF613" i="52" s="1"/>
  <c r="DR753" i="52"/>
  <c r="EY148" i="52"/>
  <c r="CO156" i="52"/>
  <c r="FB156" i="52" s="1"/>
  <c r="CI156" i="52"/>
  <c r="CN156" i="52"/>
  <c r="FE156" i="52" s="1"/>
  <c r="CV156" i="52"/>
  <c r="DM165" i="52"/>
  <c r="FD165" i="52"/>
  <c r="DM173" i="52"/>
  <c r="FD173" i="52"/>
  <c r="DM181" i="52"/>
  <c r="FD181" i="52"/>
  <c r="FD191" i="52"/>
  <c r="CP153" i="52"/>
  <c r="FA153" i="52" s="1"/>
  <c r="DM200" i="52"/>
  <c r="FD200" i="52"/>
  <c r="FF230" i="52"/>
  <c r="FF253" i="52"/>
  <c r="CI253" i="52"/>
  <c r="FF257" i="52"/>
  <c r="CI257" i="52"/>
  <c r="FF261" i="52"/>
  <c r="CO154" i="52"/>
  <c r="FB154" i="52" s="1"/>
  <c r="CI154" i="52"/>
  <c r="CN154" i="52"/>
  <c r="FE154" i="52" s="1"/>
  <c r="CP154" i="52"/>
  <c r="FA154" i="52" s="1"/>
  <c r="CV154" i="52"/>
  <c r="EU154" i="52" s="1"/>
  <c r="FH154" i="52" s="1"/>
  <c r="DD154" i="52"/>
  <c r="FP154" i="52" s="1"/>
  <c r="CO214" i="52"/>
  <c r="FB214" i="52" s="1"/>
  <c r="CI214" i="52"/>
  <c r="CN214" i="52"/>
  <c r="FE214" i="52" s="1"/>
  <c r="CV214" i="52"/>
  <c r="EU214" i="52" s="1"/>
  <c r="FH214" i="52" s="1"/>
  <c r="CP214" i="52"/>
  <c r="FA214" i="52" s="1"/>
  <c r="DD214" i="52"/>
  <c r="EY222" i="52"/>
  <c r="DM222" i="52"/>
  <c r="FD222" i="52"/>
  <c r="FF234" i="52"/>
  <c r="CI234" i="52"/>
  <c r="EY238" i="52"/>
  <c r="FF242" i="52"/>
  <c r="DM250" i="52"/>
  <c r="FD250" i="52"/>
  <c r="EY209" i="52"/>
  <c r="DM209" i="52"/>
  <c r="FD209" i="52"/>
  <c r="EY213" i="52"/>
  <c r="DM213" i="52"/>
  <c r="FD213" i="52"/>
  <c r="EY217" i="52"/>
  <c r="DM217" i="52"/>
  <c r="FD217" i="52"/>
  <c r="DM221" i="52"/>
  <c r="FD221" i="52"/>
  <c r="EY225" i="52"/>
  <c r="DM225" i="52"/>
  <c r="FD225" i="52"/>
  <c r="DM229" i="52"/>
  <c r="FD229" i="52"/>
  <c r="FD232" i="52"/>
  <c r="EY245" i="52"/>
  <c r="DC253" i="52"/>
  <c r="EY260" i="52"/>
  <c r="CO142" i="52"/>
  <c r="FB142" i="52" s="1"/>
  <c r="CI142" i="52"/>
  <c r="CN142" i="52"/>
  <c r="FE142" i="52" s="1"/>
  <c r="CP142" i="52"/>
  <c r="FA142" i="52" s="1"/>
  <c r="DD142" i="52"/>
  <c r="CO203" i="52"/>
  <c r="FB203" i="52" s="1"/>
  <c r="CI203" i="52"/>
  <c r="CN203" i="52"/>
  <c r="CN207" i="52"/>
  <c r="CV207" i="52"/>
  <c r="EU207" i="52" s="1"/>
  <c r="CP207" i="52"/>
  <c r="FA207" i="52" s="1"/>
  <c r="DD207" i="52"/>
  <c r="FP207" i="52" s="1"/>
  <c r="FC241" i="52"/>
  <c r="FF251" i="52"/>
  <c r="CI251" i="52"/>
  <c r="CW254" i="52"/>
  <c r="DN254" i="52" s="1"/>
  <c r="FD254" i="52"/>
  <c r="FO259" i="52"/>
  <c r="DW307" i="52"/>
  <c r="DC307" i="52"/>
  <c r="FO307" i="52" s="1"/>
  <c r="DW315" i="52"/>
  <c r="DC315" i="52"/>
  <c r="DW317" i="52"/>
  <c r="EF317" i="52" s="1"/>
  <c r="DC319" i="52"/>
  <c r="DR216" i="52"/>
  <c r="EY308" i="52"/>
  <c r="EY316" i="52"/>
  <c r="EY331" i="52"/>
  <c r="EY339" i="52"/>
  <c r="FF358" i="52"/>
  <c r="FC364" i="52"/>
  <c r="CI370" i="52"/>
  <c r="FC372" i="52"/>
  <c r="FF374" i="52"/>
  <c r="CI386" i="52"/>
  <c r="FF390" i="52"/>
  <c r="EY194" i="52"/>
  <c r="FD194" i="52"/>
  <c r="DM194" i="52"/>
  <c r="FC306" i="52"/>
  <c r="DR310" i="52"/>
  <c r="DR318" i="52"/>
  <c r="DW322" i="52"/>
  <c r="EY334" i="52"/>
  <c r="DW338" i="52"/>
  <c r="DW354" i="52"/>
  <c r="DC354" i="52"/>
  <c r="DJ220" i="52"/>
  <c r="DR220" i="52"/>
  <c r="DU220" i="52" s="1"/>
  <c r="EY220" i="52"/>
  <c r="DM220" i="52"/>
  <c r="FC263" i="52"/>
  <c r="DJ270" i="52"/>
  <c r="DV270" i="52" s="1"/>
  <c r="DR270" i="52"/>
  <c r="DU270" i="52" s="1"/>
  <c r="DR272" i="52"/>
  <c r="FC272" i="52"/>
  <c r="DJ273" i="52"/>
  <c r="DV273" i="52" s="1"/>
  <c r="DR273" i="52"/>
  <c r="DU273" i="52" s="1"/>
  <c r="DR275" i="52"/>
  <c r="FC275" i="52"/>
  <c r="DR276" i="52"/>
  <c r="FC276" i="52"/>
  <c r="DR278" i="52"/>
  <c r="DU278" i="52" s="1"/>
  <c r="DJ279" i="52"/>
  <c r="DR279" i="52"/>
  <c r="DU279" i="52" s="1"/>
  <c r="DJ280" i="52"/>
  <c r="DR281" i="52"/>
  <c r="DJ283" i="52"/>
  <c r="DK283" i="52" s="1"/>
  <c r="FC283" i="52"/>
  <c r="DJ284" i="52"/>
  <c r="DR284" i="52"/>
  <c r="FC284" i="52"/>
  <c r="DR285" i="52"/>
  <c r="FC286" i="52"/>
  <c r="FC287" i="52"/>
  <c r="DR289" i="52"/>
  <c r="DR290" i="52"/>
  <c r="DR293" i="52"/>
  <c r="DR294" i="52"/>
  <c r="FC294" i="52"/>
  <c r="DR295" i="52"/>
  <c r="DR296" i="52"/>
  <c r="DJ297" i="52"/>
  <c r="DV297" i="52" s="1"/>
  <c r="DR297" i="52"/>
  <c r="DU297" i="52" s="1"/>
  <c r="DR298" i="52"/>
  <c r="FC298" i="52"/>
  <c r="DR301" i="52"/>
  <c r="DJ302" i="52"/>
  <c r="DV302" i="52" s="1"/>
  <c r="DR302" i="52"/>
  <c r="DR305" i="52"/>
  <c r="DR324" i="52"/>
  <c r="DR336" i="52"/>
  <c r="DR340" i="52"/>
  <c r="DR344" i="52"/>
  <c r="DR348" i="52"/>
  <c r="DR356" i="52"/>
  <c r="EZ414" i="52"/>
  <c r="FI414" i="52" s="1"/>
  <c r="CX414" i="52"/>
  <c r="EW414" i="52" s="1"/>
  <c r="DC328" i="52"/>
  <c r="DM340" i="52"/>
  <c r="FD340" i="52"/>
  <c r="EY383" i="52"/>
  <c r="EY391" i="52"/>
  <c r="DM397" i="52"/>
  <c r="FD401" i="52"/>
  <c r="DM401" i="52"/>
  <c r="FD405" i="52"/>
  <c r="DM405" i="52"/>
  <c r="FD409" i="52"/>
  <c r="DM409" i="52"/>
  <c r="DM413" i="52"/>
  <c r="DR520" i="52"/>
  <c r="DR524" i="52"/>
  <c r="DJ208" i="52"/>
  <c r="DV208" i="52" s="1"/>
  <c r="EY208" i="52"/>
  <c r="DR236" i="52"/>
  <c r="CW236" i="52"/>
  <c r="FD236" i="52"/>
  <c r="DR240" i="52"/>
  <c r="DU240" i="52" s="1"/>
  <c r="DJ240" i="52"/>
  <c r="DM240" i="52"/>
  <c r="DR244" i="52"/>
  <c r="DJ244" i="52"/>
  <c r="DM244" i="52"/>
  <c r="FD244" i="52"/>
  <c r="DM248" i="52"/>
  <c r="CW248" i="52"/>
  <c r="EV248" i="52" s="1"/>
  <c r="FD248" i="52"/>
  <c r="DR252" i="52"/>
  <c r="DR266" i="52"/>
  <c r="FC266" i="52"/>
  <c r="DM360" i="52"/>
  <c r="FD360" i="52"/>
  <c r="DM368" i="52"/>
  <c r="DM374" i="52"/>
  <c r="CW374" i="52"/>
  <c r="FD374" i="52"/>
  <c r="DM378" i="52"/>
  <c r="CW378" i="52"/>
  <c r="FD378" i="52"/>
  <c r="DM382" i="52"/>
  <c r="CW382" i="52"/>
  <c r="FD382" i="52"/>
  <c r="DM386" i="52"/>
  <c r="CW386" i="52"/>
  <c r="EV386" i="52" s="1"/>
  <c r="FJ386" i="52" s="1"/>
  <c r="FD386" i="52"/>
  <c r="DM390" i="52"/>
  <c r="CW390" i="52"/>
  <c r="FD390" i="52"/>
  <c r="DM394" i="52"/>
  <c r="DX401" i="52"/>
  <c r="CW402" i="52"/>
  <c r="DX409" i="52"/>
  <c r="DD409" i="52"/>
  <c r="FP409" i="52" s="1"/>
  <c r="DM410" i="52"/>
  <c r="EY268" i="52"/>
  <c r="DR268" i="52"/>
  <c r="DU268" i="52" s="1"/>
  <c r="FC268" i="52"/>
  <c r="CX322" i="52"/>
  <c r="EW322" i="52" s="1"/>
  <c r="FI322" i="52" s="1"/>
  <c r="CP325" i="52"/>
  <c r="FA325" i="52" s="1"/>
  <c r="EF329" i="52"/>
  <c r="DM333" i="52"/>
  <c r="FD333" i="52"/>
  <c r="EY333" i="52"/>
  <c r="CX338" i="52"/>
  <c r="EW338" i="52" s="1"/>
  <c r="FI338" i="52" s="1"/>
  <c r="CP341" i="52"/>
  <c r="FA341" i="52" s="1"/>
  <c r="CX341" i="52"/>
  <c r="EW341" i="52" s="1"/>
  <c r="FI341" i="52" s="1"/>
  <c r="CN341" i="52"/>
  <c r="FE341" i="52" s="1"/>
  <c r="CV341" i="52"/>
  <c r="EU341" i="52" s="1"/>
  <c r="FH341" i="52" s="1"/>
  <c r="CO341" i="52"/>
  <c r="FB341" i="52" s="1"/>
  <c r="DD341" i="52"/>
  <c r="FP341" i="52" s="1"/>
  <c r="EF345" i="52"/>
  <c r="DR346" i="52"/>
  <c r="DM349" i="52"/>
  <c r="FD349" i="52"/>
  <c r="EY349" i="52"/>
  <c r="CX354" i="52"/>
  <c r="EW354" i="52" s="1"/>
  <c r="FI354" i="52" s="1"/>
  <c r="DM357" i="52"/>
  <c r="CW357" i="52"/>
  <c r="EV357" i="52" s="1"/>
  <c r="FD357" i="52"/>
  <c r="DM361" i="52"/>
  <c r="CW361" i="52"/>
  <c r="FD361" i="52"/>
  <c r="DM365" i="52"/>
  <c r="CW365" i="52"/>
  <c r="FD365" i="52"/>
  <c r="DM369" i="52"/>
  <c r="CW369" i="52"/>
  <c r="FD369" i="52"/>
  <c r="DR375" i="52"/>
  <c r="DM379" i="52"/>
  <c r="CW379" i="52"/>
  <c r="EV379" i="52" s="1"/>
  <c r="FJ379" i="52" s="1"/>
  <c r="FD379" i="52"/>
  <c r="DR383" i="52"/>
  <c r="DM387" i="52"/>
  <c r="FD387" i="52"/>
  <c r="DR391" i="52"/>
  <c r="CW396" i="52"/>
  <c r="EV396" i="52" s="1"/>
  <c r="FD396" i="52"/>
  <c r="DM396" i="52"/>
  <c r="CV397" i="52"/>
  <c r="EU397" i="52" s="1"/>
  <c r="FH397" i="52" s="1"/>
  <c r="EX397" i="52"/>
  <c r="CX400" i="52"/>
  <c r="EW400" i="52" s="1"/>
  <c r="FI400" i="52" s="1"/>
  <c r="DR401" i="52"/>
  <c r="CI408" i="52"/>
  <c r="FF408" i="52"/>
  <c r="CW412" i="52"/>
  <c r="EV412" i="52" s="1"/>
  <c r="FJ412" i="52" s="1"/>
  <c r="FD412" i="52"/>
  <c r="DM412" i="52"/>
  <c r="CV413" i="52"/>
  <c r="EX413" i="52"/>
  <c r="CK415" i="52"/>
  <c r="FC415" i="52" s="1"/>
  <c r="EY417" i="52"/>
  <c r="DX418" i="52"/>
  <c r="DD418" i="52"/>
  <c r="FP418" i="52" s="1"/>
  <c r="EZ419" i="52"/>
  <c r="EY421" i="52"/>
  <c r="EZ423" i="52"/>
  <c r="EY425" i="52"/>
  <c r="DX426" i="52"/>
  <c r="DD426" i="52"/>
  <c r="FP426" i="52" s="1"/>
  <c r="EZ427" i="52"/>
  <c r="EY429" i="52"/>
  <c r="DX430" i="52"/>
  <c r="CK431" i="52"/>
  <c r="FC431" i="52" s="1"/>
  <c r="EY433" i="52"/>
  <c r="DX434" i="52"/>
  <c r="EZ435" i="52"/>
  <c r="CX435" i="52"/>
  <c r="EW435" i="52" s="1"/>
  <c r="CK435" i="52"/>
  <c r="DX438" i="52"/>
  <c r="EZ439" i="52"/>
  <c r="CX439" i="52"/>
  <c r="EW439" i="52" s="1"/>
  <c r="FI439" i="52" s="1"/>
  <c r="EY441" i="52"/>
  <c r="DX442" i="52"/>
  <c r="DD442" i="52"/>
  <c r="FP442" i="52" s="1"/>
  <c r="EY445" i="52"/>
  <c r="DX446" i="52"/>
  <c r="EZ447" i="52"/>
  <c r="EY449" i="52"/>
  <c r="DX450" i="52"/>
  <c r="EZ451" i="52"/>
  <c r="CX451" i="52"/>
  <c r="EW451" i="52" s="1"/>
  <c r="CK451" i="52"/>
  <c r="FC451" i="52" s="1"/>
  <c r="DW453" i="52"/>
  <c r="EF453" i="52" s="1"/>
  <c r="DC453" i="52"/>
  <c r="FO453" i="52" s="1"/>
  <c r="DW459" i="52"/>
  <c r="DC459" i="52"/>
  <c r="FO459" i="52" s="1"/>
  <c r="FN459" i="52" s="1"/>
  <c r="IG459" i="52" s="1"/>
  <c r="DW461" i="52"/>
  <c r="DW463" i="52"/>
  <c r="EF463" i="52" s="1"/>
  <c r="DW465" i="52"/>
  <c r="DC465" i="52"/>
  <c r="DW467" i="52"/>
  <c r="EF467" i="52" s="1"/>
  <c r="DC467" i="52"/>
  <c r="FO467" i="52" s="1"/>
  <c r="DW469" i="52"/>
  <c r="EF469" i="52" s="1"/>
  <c r="DW471" i="52"/>
  <c r="EF471" i="52" s="1"/>
  <c r="DC471" i="52"/>
  <c r="DW473" i="52"/>
  <c r="EF473" i="52" s="1"/>
  <c r="DC473" i="52"/>
  <c r="DW475" i="52"/>
  <c r="EF475" i="52" s="1"/>
  <c r="DC475" i="52"/>
  <c r="DW477" i="52"/>
  <c r="EF477" i="52" s="1"/>
  <c r="DW479" i="52"/>
  <c r="EF479" i="52" s="1"/>
  <c r="DW481" i="52"/>
  <c r="DW483" i="52"/>
  <c r="EF483" i="52" s="1"/>
  <c r="DC483" i="52"/>
  <c r="DW485" i="52"/>
  <c r="EF485" i="52" s="1"/>
  <c r="DC485" i="52"/>
  <c r="DW487" i="52"/>
  <c r="DC487" i="52"/>
  <c r="FO487" i="52" s="1"/>
  <c r="DW489" i="52"/>
  <c r="EF489" i="52" s="1"/>
  <c r="DW491" i="52"/>
  <c r="DC491" i="52"/>
  <c r="DC493" i="52"/>
  <c r="FO493" i="52" s="1"/>
  <c r="DW495" i="52"/>
  <c r="DW497" i="52"/>
  <c r="DC497" i="52"/>
  <c r="DW499" i="52"/>
  <c r="EF499" i="52" s="1"/>
  <c r="DC499" i="52"/>
  <c r="DW503" i="52"/>
  <c r="EF503" i="52" s="1"/>
  <c r="DC503" i="52"/>
  <c r="DW507" i="52"/>
  <c r="EF507" i="52" s="1"/>
  <c r="DC507" i="52"/>
  <c r="DW509" i="52"/>
  <c r="DC509" i="52"/>
  <c r="DW511" i="52"/>
  <c r="EF511" i="52" s="1"/>
  <c r="DC511" i="52"/>
  <c r="DW515" i="52"/>
  <c r="EF515" i="52" s="1"/>
  <c r="DC515" i="52"/>
  <c r="DW517" i="52"/>
  <c r="EF517" i="52" s="1"/>
  <c r="DC517" i="52"/>
  <c r="EY519" i="52"/>
  <c r="DW520" i="52"/>
  <c r="DC520" i="52"/>
  <c r="EY523" i="52"/>
  <c r="DW524" i="52"/>
  <c r="DC524" i="52"/>
  <c r="FO524" i="52" s="1"/>
  <c r="DR372" i="52"/>
  <c r="EX380" i="52"/>
  <c r="FD399" i="52"/>
  <c r="DM399" i="52"/>
  <c r="DC410" i="52"/>
  <c r="FO410" i="52" s="1"/>
  <c r="EY452" i="52"/>
  <c r="EY460" i="52"/>
  <c r="EY468" i="52"/>
  <c r="EY476" i="52"/>
  <c r="DR228" i="52"/>
  <c r="DM228" i="52"/>
  <c r="CW228" i="52"/>
  <c r="FD228" i="52"/>
  <c r="DR267" i="52"/>
  <c r="FC267" i="52"/>
  <c r="FD320" i="52"/>
  <c r="DM320" i="52"/>
  <c r="CV370" i="52"/>
  <c r="EX374" i="52"/>
  <c r="CV374" i="52"/>
  <c r="EX382" i="52"/>
  <c r="CV382" i="52"/>
  <c r="EX390" i="52"/>
  <c r="CV390" i="52"/>
  <c r="EX398" i="52"/>
  <c r="CV398" i="52"/>
  <c r="EY403" i="52"/>
  <c r="FD403" i="52"/>
  <c r="DM403" i="52"/>
  <c r="EX414" i="52"/>
  <c r="CV414" i="52"/>
  <c r="EU414" i="52" s="1"/>
  <c r="FH414" i="52" s="1"/>
  <c r="FC452" i="52"/>
  <c r="DR456" i="52"/>
  <c r="EZ458" i="52"/>
  <c r="CX458" i="52"/>
  <c r="EW458" i="52" s="1"/>
  <c r="FI458" i="52" s="1"/>
  <c r="CI462" i="52"/>
  <c r="CJ462" i="52" s="1"/>
  <c r="DR464" i="52"/>
  <c r="EZ466" i="52"/>
  <c r="CI470" i="52"/>
  <c r="EZ474" i="52"/>
  <c r="CX474" i="52"/>
  <c r="EW474" i="52" s="1"/>
  <c r="CI478" i="52"/>
  <c r="CJ478" i="52" s="1"/>
  <c r="DR480" i="52"/>
  <c r="EZ482" i="52"/>
  <c r="DR488" i="52"/>
  <c r="EZ490" i="52"/>
  <c r="CX490" i="52"/>
  <c r="EW490" i="52" s="1"/>
  <c r="DR496" i="52"/>
  <c r="EZ498" i="52"/>
  <c r="CX498" i="52"/>
  <c r="EW498" i="52" s="1"/>
  <c r="DR504" i="52"/>
  <c r="EZ506" i="52"/>
  <c r="DR512" i="52"/>
  <c r="EU512" i="52"/>
  <c r="EZ514" i="52"/>
  <c r="EZ526" i="52"/>
  <c r="EY540" i="52"/>
  <c r="EY556" i="52"/>
  <c r="EY224" i="52"/>
  <c r="DM224" i="52"/>
  <c r="FD224" i="52"/>
  <c r="DC341" i="52"/>
  <c r="DX358" i="52"/>
  <c r="EY358" i="52"/>
  <c r="DR366" i="52"/>
  <c r="EX378" i="52"/>
  <c r="CV378" i="52"/>
  <c r="EU378" i="52" s="1"/>
  <c r="FH378" i="52" s="1"/>
  <c r="DD386" i="52"/>
  <c r="DX386" i="52"/>
  <c r="EF386" i="52" s="1"/>
  <c r="EY386" i="52"/>
  <c r="EX394" i="52"/>
  <c r="CV394" i="52"/>
  <c r="DX395" i="52"/>
  <c r="DD395" i="52"/>
  <c r="FP395" i="52" s="1"/>
  <c r="CI395" i="52"/>
  <c r="CJ395" i="52" s="1"/>
  <c r="FF395" i="52"/>
  <c r="DJ406" i="52"/>
  <c r="DR406" i="52"/>
  <c r="DU406" i="52" s="1"/>
  <c r="EX411" i="52"/>
  <c r="CV411" i="52"/>
  <c r="EZ453" i="52"/>
  <c r="CX453" i="52"/>
  <c r="DR459" i="52"/>
  <c r="EZ461" i="52"/>
  <c r="DR467" i="52"/>
  <c r="EU467" i="52"/>
  <c r="EZ469" i="52"/>
  <c r="DR475" i="52"/>
  <c r="EZ477" i="52"/>
  <c r="DR483" i="52"/>
  <c r="EZ485" i="52"/>
  <c r="CX485" i="52"/>
  <c r="EW485" i="52" s="1"/>
  <c r="FI485" i="52" s="1"/>
  <c r="FC487" i="52"/>
  <c r="DR491" i="52"/>
  <c r="EZ493" i="52"/>
  <c r="CX493" i="52"/>
  <c r="EW493" i="52" s="1"/>
  <c r="EZ501" i="52"/>
  <c r="CX501" i="52"/>
  <c r="EW501" i="52" s="1"/>
  <c r="FC503" i="52"/>
  <c r="DR507" i="52"/>
  <c r="EZ509" i="52"/>
  <c r="CX509" i="52"/>
  <c r="EW509" i="52" s="1"/>
  <c r="FC511" i="52"/>
  <c r="DR515" i="52"/>
  <c r="EZ517" i="52"/>
  <c r="CX517" i="52"/>
  <c r="EW517" i="52" s="1"/>
  <c r="CV520" i="52"/>
  <c r="EU520" i="52" s="1"/>
  <c r="FH520" i="52" s="1"/>
  <c r="EY574" i="52"/>
  <c r="EY590" i="52"/>
  <c r="EF594" i="52"/>
  <c r="DR360" i="52"/>
  <c r="DD467" i="52"/>
  <c r="FP467" i="52" s="1"/>
  <c r="DD483" i="52"/>
  <c r="FP483" i="52" s="1"/>
  <c r="DD490" i="52"/>
  <c r="FP490" i="52" s="1"/>
  <c r="DD491" i="52"/>
  <c r="FP491" i="52" s="1"/>
  <c r="DD498" i="52"/>
  <c r="FP498" i="52" s="1"/>
  <c r="DD499" i="52"/>
  <c r="FP499" i="52" s="1"/>
  <c r="FR499" i="52" s="1"/>
  <c r="DD507" i="52"/>
  <c r="FP507" i="52" s="1"/>
  <c r="DD515" i="52"/>
  <c r="FP515" i="52" s="1"/>
  <c r="EF527" i="52"/>
  <c r="CV528" i="52"/>
  <c r="EU528" i="52" s="1"/>
  <c r="FH528" i="52" s="1"/>
  <c r="FC530" i="52"/>
  <c r="FF534" i="52"/>
  <c r="FF536" i="52"/>
  <c r="CI536" i="52"/>
  <c r="DR538" i="52"/>
  <c r="DU538" i="52" s="1"/>
  <c r="DJ538" i="52"/>
  <c r="DV538" i="52" s="1"/>
  <c r="DR540" i="52"/>
  <c r="CV544" i="52"/>
  <c r="FF550" i="52"/>
  <c r="FF552" i="52"/>
  <c r="CI552" i="52"/>
  <c r="DR554" i="52"/>
  <c r="DR556" i="52"/>
  <c r="EY563" i="52"/>
  <c r="DR570" i="52"/>
  <c r="CP571" i="52"/>
  <c r="FA571" i="52" s="1"/>
  <c r="CI571" i="52"/>
  <c r="CO571" i="52"/>
  <c r="FB571" i="52" s="1"/>
  <c r="CN571" i="52"/>
  <c r="FE571" i="52" s="1"/>
  <c r="DM587" i="52"/>
  <c r="FD587" i="52"/>
  <c r="CW587" i="52"/>
  <c r="DN587" i="52" s="1"/>
  <c r="DL587" i="52" s="1"/>
  <c r="EY595" i="52"/>
  <c r="DR602" i="52"/>
  <c r="CP603" i="52"/>
  <c r="FA603" i="52" s="1"/>
  <c r="CI603" i="52"/>
  <c r="CO603" i="52"/>
  <c r="FB603" i="52" s="1"/>
  <c r="CN603" i="52"/>
  <c r="FE603" i="52" s="1"/>
  <c r="EF603" i="52"/>
  <c r="EY607" i="52"/>
  <c r="EY623" i="52"/>
  <c r="EY639" i="52"/>
  <c r="EF643" i="52"/>
  <c r="EY655" i="52"/>
  <c r="EY671" i="52"/>
  <c r="EF675" i="52"/>
  <c r="DD376" i="52"/>
  <c r="FP376" i="52" s="1"/>
  <c r="DX376" i="52"/>
  <c r="EY376" i="52"/>
  <c r="DX407" i="52"/>
  <c r="DD407" i="52"/>
  <c r="FP407" i="52" s="1"/>
  <c r="CI407" i="52"/>
  <c r="FF407" i="52"/>
  <c r="DM531" i="52"/>
  <c r="FD531" i="52"/>
  <c r="DD531" i="52"/>
  <c r="FP531" i="52" s="1"/>
  <c r="DM535" i="52"/>
  <c r="FD535" i="52"/>
  <c r="DD535" i="52"/>
  <c r="FP535" i="52" s="1"/>
  <c r="DM539" i="52"/>
  <c r="FD539" i="52"/>
  <c r="DD539" i="52"/>
  <c r="FP539" i="52" s="1"/>
  <c r="DM543" i="52"/>
  <c r="FD543" i="52"/>
  <c r="DD543" i="52"/>
  <c r="FP543" i="52" s="1"/>
  <c r="DM547" i="52"/>
  <c r="FD547" i="52"/>
  <c r="DD547" i="52"/>
  <c r="FP547" i="52" s="1"/>
  <c r="DM551" i="52"/>
  <c r="FD551" i="52"/>
  <c r="DD551" i="52"/>
  <c r="FP551" i="52" s="1"/>
  <c r="DM555" i="52"/>
  <c r="FD555" i="52"/>
  <c r="DD555" i="52"/>
  <c r="FP555" i="52" s="1"/>
  <c r="DM559" i="52"/>
  <c r="FD559" i="52"/>
  <c r="DD559" i="52"/>
  <c r="FP559" i="52" s="1"/>
  <c r="DR568" i="52"/>
  <c r="EF573" i="52"/>
  <c r="DR576" i="52"/>
  <c r="DR584" i="52"/>
  <c r="DR592" i="52"/>
  <c r="DR600" i="52"/>
  <c r="EY614" i="52"/>
  <c r="CP615" i="52"/>
  <c r="FA615" i="52" s="1"/>
  <c r="CO615" i="52"/>
  <c r="FB615" i="52" s="1"/>
  <c r="DC615" i="52"/>
  <c r="FO615" i="52" s="1"/>
  <c r="CN615" i="52"/>
  <c r="FE615" i="52" s="1"/>
  <c r="CX615" i="52"/>
  <c r="EW615" i="52" s="1"/>
  <c r="FI615" i="52" s="1"/>
  <c r="EY630" i="52"/>
  <c r="II630" i="52" s="1"/>
  <c r="CP631" i="52"/>
  <c r="FA631" i="52" s="1"/>
  <c r="CO631" i="52"/>
  <c r="FB631" i="52" s="1"/>
  <c r="CN631" i="52"/>
  <c r="FE631" i="52"/>
  <c r="CX631" i="52"/>
  <c r="EW631" i="52" s="1"/>
  <c r="FI631" i="52" s="1"/>
  <c r="DW634" i="52"/>
  <c r="EY646" i="52"/>
  <c r="CP647" i="52"/>
  <c r="FA647" i="52" s="1"/>
  <c r="CO647" i="52"/>
  <c r="FB647" i="52" s="1"/>
  <c r="DC647" i="52"/>
  <c r="FO647" i="52" s="1"/>
  <c r="CN647" i="52"/>
  <c r="FE647" i="52" s="1"/>
  <c r="CX647" i="52"/>
  <c r="EW647" i="52" s="1"/>
  <c r="FI647" i="52" s="1"/>
  <c r="DW650" i="52"/>
  <c r="EY662" i="52"/>
  <c r="CP663" i="52"/>
  <c r="FA663" i="52" s="1"/>
  <c r="CO663" i="52"/>
  <c r="FB663" i="52" s="1"/>
  <c r="DC663" i="52"/>
  <c r="CN663" i="52"/>
  <c r="FE663" i="52" s="1"/>
  <c r="CX663" i="52"/>
  <c r="EW663" i="52" s="1"/>
  <c r="FI663" i="52" s="1"/>
  <c r="DW666" i="52"/>
  <c r="EY678" i="52"/>
  <c r="CP679" i="52"/>
  <c r="FA679" i="52" s="1"/>
  <c r="CO679" i="52"/>
  <c r="FB679" i="52" s="1"/>
  <c r="DC679" i="52"/>
  <c r="FO679" i="52" s="1"/>
  <c r="CN679" i="52"/>
  <c r="FE679" i="52" s="1"/>
  <c r="CX679" i="52"/>
  <c r="EW679" i="52" s="1"/>
  <c r="FI679" i="52" s="1"/>
  <c r="DW682" i="52"/>
  <c r="DD368" i="52"/>
  <c r="FP368" i="52" s="1"/>
  <c r="DX368" i="52"/>
  <c r="EF368" i="52" s="1"/>
  <c r="EY368" i="52"/>
  <c r="DD392" i="52"/>
  <c r="DX392" i="52"/>
  <c r="EY392" i="52"/>
  <c r="FJ392" i="52" s="1"/>
  <c r="DX402" i="52"/>
  <c r="EF402" i="52" s="1"/>
  <c r="DD402" i="52"/>
  <c r="FP402" i="52" s="1"/>
  <c r="DM528" i="52"/>
  <c r="CW528" i="52"/>
  <c r="DN528" i="52" s="1"/>
  <c r="FD528" i="52"/>
  <c r="CX532" i="52"/>
  <c r="EW532" i="52" s="1"/>
  <c r="FI532" i="52" s="1"/>
  <c r="DM542" i="52"/>
  <c r="CW542" i="52"/>
  <c r="FD542" i="52"/>
  <c r="DM544" i="52"/>
  <c r="CW544" i="52"/>
  <c r="FD544" i="52"/>
  <c r="DM558" i="52"/>
  <c r="FD558" i="52"/>
  <c r="DM560" i="52"/>
  <c r="FD560" i="52"/>
  <c r="EY561" i="52"/>
  <c r="DM562" i="52"/>
  <c r="FD562" i="52"/>
  <c r="CW562" i="52"/>
  <c r="EY568" i="52"/>
  <c r="DM569" i="52"/>
  <c r="FD569" i="52"/>
  <c r="CP573" i="52"/>
  <c r="FA573" i="52" s="1"/>
  <c r="CN573" i="52"/>
  <c r="FE573" i="52" s="1"/>
  <c r="CX573" i="52"/>
  <c r="EW573" i="52" s="1"/>
  <c r="FI573" i="52" s="1"/>
  <c r="DC573" i="52"/>
  <c r="EY577" i="52"/>
  <c r="DM578" i="52"/>
  <c r="FD578" i="52"/>
  <c r="EY584" i="52"/>
  <c r="DM585" i="52"/>
  <c r="FD585" i="52"/>
  <c r="CW585" i="52"/>
  <c r="CI586" i="52"/>
  <c r="CP589" i="52"/>
  <c r="FA589" i="52" s="1"/>
  <c r="CN589" i="52"/>
  <c r="FE589" i="52" s="1"/>
  <c r="CX589" i="52"/>
  <c r="EW589" i="52" s="1"/>
  <c r="FI589" i="52" s="1"/>
  <c r="DC589" i="52"/>
  <c r="EY593" i="52"/>
  <c r="DN593" i="52"/>
  <c r="DL593" i="52" s="1"/>
  <c r="DM594" i="52"/>
  <c r="FD594" i="52"/>
  <c r="DC595" i="52"/>
  <c r="EY600" i="52"/>
  <c r="DM601" i="52"/>
  <c r="FD601" i="52"/>
  <c r="CW601" i="52"/>
  <c r="CI602" i="52"/>
  <c r="DS611" i="52"/>
  <c r="EY612" i="52"/>
  <c r="FF616" i="52"/>
  <c r="FC620" i="52"/>
  <c r="DS627" i="52"/>
  <c r="EY628" i="52"/>
  <c r="DR628" i="52"/>
  <c r="FF632" i="52"/>
  <c r="DS643" i="52"/>
  <c r="DR644" i="52"/>
  <c r="FF648" i="52"/>
  <c r="DS659" i="52"/>
  <c r="EY660" i="52"/>
  <c r="DR660" i="52"/>
  <c r="FF664" i="52"/>
  <c r="DS675" i="52"/>
  <c r="EY676" i="52"/>
  <c r="DR676" i="52"/>
  <c r="FF680" i="52"/>
  <c r="DR384" i="52"/>
  <c r="DC528" i="52"/>
  <c r="FO528" i="52" s="1"/>
  <c r="DC532" i="52"/>
  <c r="FO532" i="52" s="1"/>
  <c r="DC536" i="52"/>
  <c r="FO536" i="52" s="1"/>
  <c r="DC540" i="52"/>
  <c r="FO540" i="52" s="1"/>
  <c r="DC544" i="52"/>
  <c r="DC552" i="52"/>
  <c r="CX576" i="52"/>
  <c r="FC600" i="52"/>
  <c r="DM613" i="52"/>
  <c r="FD613" i="52"/>
  <c r="EY613" i="52"/>
  <c r="CX614" i="52"/>
  <c r="EW614" i="52" s="1"/>
  <c r="FI614" i="52" s="1"/>
  <c r="EF617" i="52"/>
  <c r="CP621" i="52"/>
  <c r="FA621" i="52" s="1"/>
  <c r="CX621" i="52"/>
  <c r="CN621" i="52"/>
  <c r="FE621" i="52" s="1"/>
  <c r="CV621" i="52"/>
  <c r="EU621" i="52" s="1"/>
  <c r="FH621" i="52" s="1"/>
  <c r="CO621" i="52"/>
  <c r="FB621" i="52" s="1"/>
  <c r="CX630" i="52"/>
  <c r="EW630" i="52" s="1"/>
  <c r="FI630" i="52" s="1"/>
  <c r="DR634" i="52"/>
  <c r="DU634" i="52" s="1"/>
  <c r="DJ634" i="52"/>
  <c r="DV634" i="52" s="1"/>
  <c r="CP637" i="52"/>
  <c r="FA637" i="52" s="1"/>
  <c r="CN637" i="52"/>
  <c r="FE637" i="52" s="1"/>
  <c r="CV637" i="52"/>
  <c r="CO637" i="52"/>
  <c r="FB637" i="52" s="1"/>
  <c r="DD637" i="52"/>
  <c r="DF637" i="52" s="1"/>
  <c r="DM645" i="52"/>
  <c r="FD645" i="52"/>
  <c r="EY645" i="52"/>
  <c r="CX646" i="52"/>
  <c r="EW646" i="52" s="1"/>
  <c r="FI646" i="52" s="1"/>
  <c r="CP653" i="52"/>
  <c r="FA653" i="52" s="1"/>
  <c r="CX653" i="52"/>
  <c r="EW653" i="52" s="1"/>
  <c r="FI653" i="52" s="1"/>
  <c r="CN653" i="52"/>
  <c r="FE653" i="52" s="1"/>
  <c r="CV653" i="52"/>
  <c r="EU653" i="52" s="1"/>
  <c r="FH653" i="52" s="1"/>
  <c r="CO653" i="52"/>
  <c r="FB653" i="52" s="1"/>
  <c r="DD653" i="52"/>
  <c r="FP653" i="52" s="1"/>
  <c r="CX662" i="52"/>
  <c r="EW662" i="52" s="1"/>
  <c r="FI662" i="52" s="1"/>
  <c r="CP669" i="52"/>
  <c r="FA669" i="52" s="1"/>
  <c r="CN669" i="52"/>
  <c r="FE669" i="52" s="1"/>
  <c r="CV669" i="52"/>
  <c r="EU669" i="52" s="1"/>
  <c r="FH669" i="52" s="1"/>
  <c r="CO669" i="52"/>
  <c r="FB669" i="52" s="1"/>
  <c r="DD669" i="52"/>
  <c r="FP669" i="52" s="1"/>
  <c r="DM677" i="52"/>
  <c r="FD677" i="52"/>
  <c r="EY677" i="52"/>
  <c r="DR682" i="52"/>
  <c r="DM684" i="52"/>
  <c r="FD684" i="52"/>
  <c r="EZ709" i="52"/>
  <c r="DX711" i="52"/>
  <c r="EZ713" i="52"/>
  <c r="DX715" i="52"/>
  <c r="EZ717" i="52"/>
  <c r="EZ721" i="52"/>
  <c r="FC722" i="52"/>
  <c r="EZ725" i="52"/>
  <c r="DX731" i="52"/>
  <c r="EF731" i="52" s="1"/>
  <c r="EZ737" i="52"/>
  <c r="DX739" i="52"/>
  <c r="EZ741" i="52"/>
  <c r="CX741" i="52"/>
  <c r="EW741" i="52" s="1"/>
  <c r="DX743" i="52"/>
  <c r="DD743" i="52"/>
  <c r="FP743" i="52"/>
  <c r="EZ757" i="52"/>
  <c r="CX757" i="52"/>
  <c r="EW757" i="52" s="1"/>
  <c r="DX759" i="52"/>
  <c r="DX763" i="52"/>
  <c r="DD763" i="52"/>
  <c r="FP763" i="52" s="1"/>
  <c r="EZ765" i="52"/>
  <c r="CX765" i="52"/>
  <c r="EW765" i="52" s="1"/>
  <c r="FF810" i="52"/>
  <c r="CV597" i="52"/>
  <c r="EU597" i="52" s="1"/>
  <c r="FH597" i="52" s="1"/>
  <c r="CV580" i="52"/>
  <c r="DC608" i="52"/>
  <c r="FO608" i="52" s="1"/>
  <c r="EZ685" i="52"/>
  <c r="CX685" i="52"/>
  <c r="EW685" i="52" s="1"/>
  <c r="FI685" i="52" s="1"/>
  <c r="EZ689" i="52"/>
  <c r="EZ693" i="52"/>
  <c r="CX693" i="52"/>
  <c r="EW693" i="52" s="1"/>
  <c r="EZ701" i="52"/>
  <c r="EY701" i="52"/>
  <c r="DW704" i="52"/>
  <c r="FC706" i="52"/>
  <c r="CV573" i="52"/>
  <c r="EU573" i="52" s="1"/>
  <c r="FH573" i="52" s="1"/>
  <c r="EY575" i="52"/>
  <c r="CV589" i="52"/>
  <c r="CX585" i="52"/>
  <c r="EW585" i="52" s="1"/>
  <c r="FI585" i="52" s="1"/>
  <c r="DR768" i="52"/>
  <c r="DR772" i="52"/>
  <c r="DC542" i="52"/>
  <c r="FO542" i="52" s="1"/>
  <c r="CO573" i="52"/>
  <c r="FB573" i="52" s="1"/>
  <c r="CO581" i="52"/>
  <c r="FB581" i="52" s="1"/>
  <c r="CI589" i="52"/>
  <c r="DC576" i="52"/>
  <c r="FO576" i="52" s="1"/>
  <c r="DC825" i="52"/>
  <c r="DC827" i="52"/>
  <c r="DR474" i="52"/>
  <c r="DR482" i="52"/>
  <c r="DR490" i="52"/>
  <c r="EZ492" i="52"/>
  <c r="FC494" i="52"/>
  <c r="EZ500" i="52"/>
  <c r="CX500" i="52"/>
  <c r="EW500" i="52" s="1"/>
  <c r="EZ508" i="52"/>
  <c r="CX508" i="52"/>
  <c r="EW508" i="52" s="1"/>
  <c r="FC510" i="52"/>
  <c r="DR514" i="52"/>
  <c r="EZ522" i="52"/>
  <c r="CX522" i="52"/>
  <c r="EW522" i="52" s="1"/>
  <c r="EY536" i="52"/>
  <c r="DR358" i="52"/>
  <c r="EX366" i="52"/>
  <c r="DJ411" i="52"/>
  <c r="DR411" i="52"/>
  <c r="DU411" i="52" s="1"/>
  <c r="EZ455" i="52"/>
  <c r="EZ463" i="52"/>
  <c r="EZ471" i="52"/>
  <c r="CX471" i="52"/>
  <c r="EW471" i="52" s="1"/>
  <c r="DR477" i="52"/>
  <c r="EZ479" i="52"/>
  <c r="EZ495" i="52"/>
  <c r="DR501" i="52"/>
  <c r="EY534" i="52"/>
  <c r="EX360" i="52"/>
  <c r="CV360" i="52"/>
  <c r="FF530" i="52"/>
  <c r="CI530" i="52"/>
  <c r="DR550" i="52"/>
  <c r="DR552" i="52"/>
  <c r="CP563" i="52"/>
  <c r="FA563" i="52" s="1"/>
  <c r="CI563" i="52"/>
  <c r="CO563" i="52"/>
  <c r="FB563" i="52" s="1"/>
  <c r="CN563" i="52"/>
  <c r="FE563" i="52" s="1"/>
  <c r="DR594" i="52"/>
  <c r="EF623" i="52"/>
  <c r="EF639" i="52"/>
  <c r="EY651" i="52"/>
  <c r="EX407" i="52"/>
  <c r="CV407" i="52"/>
  <c r="DM537" i="52"/>
  <c r="FD537" i="52"/>
  <c r="DM545" i="52"/>
  <c r="FD545" i="52"/>
  <c r="DM557" i="52"/>
  <c r="FD557" i="52"/>
  <c r="EY658" i="52"/>
  <c r="EY674" i="52"/>
  <c r="CP675" i="52"/>
  <c r="FA675" i="52" s="1"/>
  <c r="CO675" i="52"/>
  <c r="FB675" i="52" s="1"/>
  <c r="DC675" i="52"/>
  <c r="CN675" i="52"/>
  <c r="FE675" i="52" s="1"/>
  <c r="DM548" i="52"/>
  <c r="FD548" i="52"/>
  <c r="DR564" i="52"/>
  <c r="DR580" i="52"/>
  <c r="EX592" i="52"/>
  <c r="CV592" i="52"/>
  <c r="DR596" i="52"/>
  <c r="DU596" i="52" s="1"/>
  <c r="DJ596" i="52"/>
  <c r="DS607" i="52"/>
  <c r="DR624" i="52"/>
  <c r="DR640" i="52"/>
  <c r="EY656" i="52"/>
  <c r="FF660" i="52"/>
  <c r="EX384" i="52"/>
  <c r="CV384" i="52"/>
  <c r="DM609" i="52"/>
  <c r="FD609" i="52"/>
  <c r="CP617" i="52"/>
  <c r="FA617" i="52" s="1"/>
  <c r="CX617" i="52"/>
  <c r="CN617" i="52"/>
  <c r="FE617" i="52" s="1"/>
  <c r="CV617" i="52"/>
  <c r="EU617" i="52" s="1"/>
  <c r="FH617" i="52" s="1"/>
  <c r="CO617" i="52"/>
  <c r="FB617" i="52" s="1"/>
  <c r="DR630" i="52"/>
  <c r="DU630" i="52" s="1"/>
  <c r="DJ630" i="52"/>
  <c r="CP633" i="52"/>
  <c r="FA633" i="52" s="1"/>
  <c r="CX633" i="52"/>
  <c r="EW633" i="52" s="1"/>
  <c r="FI633" i="52" s="1"/>
  <c r="CN633" i="52"/>
  <c r="FE633" i="52" s="1"/>
  <c r="CV633" i="52"/>
  <c r="CO633" i="52"/>
  <c r="FB633" i="52" s="1"/>
  <c r="DD633" i="52"/>
  <c r="DM641" i="52"/>
  <c r="FD641" i="52"/>
  <c r="CP649" i="52"/>
  <c r="FA649" i="52" s="1"/>
  <c r="CX649" i="52"/>
  <c r="EW649" i="52" s="1"/>
  <c r="FI649" i="52" s="1"/>
  <c r="CN649" i="52"/>
  <c r="FE649" i="52" s="1"/>
  <c r="CV649" i="52"/>
  <c r="CO649" i="52"/>
  <c r="FB649" i="52" s="1"/>
  <c r="DD665" i="52"/>
  <c r="FP665" i="52" s="1"/>
  <c r="DR678" i="52"/>
  <c r="DM692" i="52"/>
  <c r="CW692" i="52"/>
  <c r="DN692" i="52" s="1"/>
  <c r="FD692" i="52"/>
  <c r="DM696" i="52"/>
  <c r="FD696" i="52"/>
  <c r="DM703" i="52"/>
  <c r="FD703" i="52"/>
  <c r="EZ724" i="52"/>
  <c r="FC765" i="52"/>
  <c r="EZ706" i="52"/>
  <c r="CX706" i="52"/>
  <c r="EW706" i="52" s="1"/>
  <c r="FI706" i="52" s="1"/>
  <c r="EX731" i="52"/>
  <c r="CV757" i="52"/>
  <c r="EU757" i="52" s="1"/>
  <c r="EX757" i="52"/>
  <c r="CV775" i="52"/>
  <c r="EX775" i="52"/>
  <c r="FD521" i="52"/>
  <c r="DM521" i="52"/>
  <c r="FO562" i="52"/>
  <c r="DC617" i="52"/>
  <c r="DC600" i="52"/>
  <c r="DM162" i="52"/>
  <c r="FD162" i="52"/>
  <c r="DM166" i="52"/>
  <c r="DR172" i="52"/>
  <c r="DM174" i="52"/>
  <c r="FD174" i="52"/>
  <c r="DR176" i="52"/>
  <c r="FD190" i="52"/>
  <c r="CP157" i="52"/>
  <c r="FA157" i="52" s="1"/>
  <c r="DD157" i="52"/>
  <c r="FP157" i="52" s="1"/>
  <c r="DR150" i="52"/>
  <c r="EY150" i="52"/>
  <c r="DM150" i="52"/>
  <c r="DR200" i="52"/>
  <c r="DU200" i="52" s="1"/>
  <c r="FF232" i="52"/>
  <c r="FF254" i="52"/>
  <c r="CI254" i="52"/>
  <c r="FF256" i="52"/>
  <c r="CI256" i="52"/>
  <c r="FF260" i="52"/>
  <c r="CI260" i="52"/>
  <c r="DJ146" i="52"/>
  <c r="DV146" i="52" s="1"/>
  <c r="EY146" i="52"/>
  <c r="CI196" i="52"/>
  <c r="CV196" i="52"/>
  <c r="CO196" i="52"/>
  <c r="FB196" i="52" s="1"/>
  <c r="DD196" i="52"/>
  <c r="CN196" i="52"/>
  <c r="FE196" i="52" s="1"/>
  <c r="DC224" i="52"/>
  <c r="CP159" i="52"/>
  <c r="FA159" i="52" s="1"/>
  <c r="CV159" i="52"/>
  <c r="EU159" i="52" s="1"/>
  <c r="FH159" i="52" s="1"/>
  <c r="DR159" i="52"/>
  <c r="DJ159" i="52"/>
  <c r="DV159" i="52" s="1"/>
  <c r="CV160" i="52"/>
  <c r="EU160" i="52" s="1"/>
  <c r="FH160" i="52" s="1"/>
  <c r="CI162" i="52"/>
  <c r="CI166" i="52"/>
  <c r="CI174" i="52"/>
  <c r="DR186" i="52"/>
  <c r="DR188" i="52"/>
  <c r="DR192" i="52"/>
  <c r="CX228" i="52"/>
  <c r="EW228" i="52" s="1"/>
  <c r="FI228" i="52" s="1"/>
  <c r="EZ228" i="52"/>
  <c r="EZ230" i="52"/>
  <c r="CX236" i="52"/>
  <c r="EW236" i="52" s="1"/>
  <c r="EZ236" i="52"/>
  <c r="CX240" i="52"/>
  <c r="EW240" i="52" s="1"/>
  <c r="EZ240" i="52"/>
  <c r="EZ242" i="52"/>
  <c r="CX248" i="52"/>
  <c r="EW248" i="52" s="1"/>
  <c r="EZ248" i="52"/>
  <c r="EZ252" i="52"/>
  <c r="EY202" i="52"/>
  <c r="DM202" i="52"/>
  <c r="FD202" i="52"/>
  <c r="EY218" i="52"/>
  <c r="DM218" i="52"/>
  <c r="FD218" i="52"/>
  <c r="CW222" i="52"/>
  <c r="EV222" i="52" s="1"/>
  <c r="CO226" i="52"/>
  <c r="FB226" i="52" s="1"/>
  <c r="CN226" i="52"/>
  <c r="FE226" i="52" s="1"/>
  <c r="CV226" i="52"/>
  <c r="CP226" i="52"/>
  <c r="FA226" i="52" s="1"/>
  <c r="DD226" i="52"/>
  <c r="DM234" i="52"/>
  <c r="CW234" i="52"/>
  <c r="EV234" i="52" s="1"/>
  <c r="FJ234" i="52" s="1"/>
  <c r="FD234" i="52"/>
  <c r="FC236" i="52"/>
  <c r="FF246" i="52"/>
  <c r="CI246" i="52"/>
  <c r="DC250" i="52"/>
  <c r="CX258" i="52"/>
  <c r="EW258" i="52" s="1"/>
  <c r="FI258" i="52" s="1"/>
  <c r="EY161" i="52"/>
  <c r="CW209" i="52"/>
  <c r="CW225" i="52"/>
  <c r="EV225" i="52" s="1"/>
  <c r="DC241" i="52"/>
  <c r="FF249" i="52"/>
  <c r="EY258" i="52"/>
  <c r="CO211" i="52"/>
  <c r="FB211" i="52" s="1"/>
  <c r="CI211" i="52"/>
  <c r="CN211" i="52"/>
  <c r="FE211" i="52" s="1"/>
  <c r="CP211" i="52"/>
  <c r="FA211" i="52" s="1"/>
  <c r="DD211" i="52"/>
  <c r="FP211" i="52" s="1"/>
  <c r="EY219" i="52"/>
  <c r="DM219" i="52"/>
  <c r="FD219" i="52"/>
  <c r="CO227" i="52"/>
  <c r="FB227" i="52" s="1"/>
  <c r="CN227" i="52"/>
  <c r="FE227" i="52" s="1"/>
  <c r="CV227" i="52"/>
  <c r="EU227" i="52" s="1"/>
  <c r="FH227" i="52" s="1"/>
  <c r="CP227" i="52"/>
  <c r="FA227" i="52" s="1"/>
  <c r="DD227" i="52"/>
  <c r="FP227" i="52" s="1"/>
  <c r="DM239" i="52"/>
  <c r="FD239" i="52"/>
  <c r="DM242" i="52"/>
  <c r="FD242" i="52"/>
  <c r="FF247" i="52"/>
  <c r="CI247" i="52"/>
  <c r="DC251" i="52"/>
  <c r="FO251" i="52" s="1"/>
  <c r="DR254" i="52"/>
  <c r="DU254" i="52" s="1"/>
  <c r="DR327" i="52"/>
  <c r="DR335" i="52"/>
  <c r="DC343" i="52"/>
  <c r="FO343" i="52" s="1"/>
  <c r="DW343" i="52"/>
  <c r="DR343" i="52"/>
  <c r="DC351" i="52"/>
  <c r="FO351" i="52" s="1"/>
  <c r="DW351" i="52"/>
  <c r="FF365" i="52"/>
  <c r="CI365" i="52"/>
  <c r="FF389" i="52"/>
  <c r="CI194" i="52"/>
  <c r="CJ194" i="52" s="1"/>
  <c r="CV194" i="52"/>
  <c r="DR194" i="52"/>
  <c r="CW194" i="52"/>
  <c r="CO212" i="52"/>
  <c r="FB212" i="52" s="1"/>
  <c r="CI212" i="52"/>
  <c r="CJ212" i="52" s="1"/>
  <c r="CN212" i="52"/>
  <c r="FE212" i="52" s="1"/>
  <c r="CP212" i="52"/>
  <c r="FA212" i="52" s="1"/>
  <c r="CV212" i="52"/>
  <c r="DD212" i="52"/>
  <c r="FP212" i="52" s="1"/>
  <c r="DW265" i="52"/>
  <c r="DR308" i="52"/>
  <c r="EZ310" i="52"/>
  <c r="CX310" i="52"/>
  <c r="EW310" i="52" s="1"/>
  <c r="FC312" i="52"/>
  <c r="DW326" i="52"/>
  <c r="DC326" i="52"/>
  <c r="FO326" i="52" s="1"/>
  <c r="EY338" i="52"/>
  <c r="EY354" i="52"/>
  <c r="CI183" i="52"/>
  <c r="CW220" i="52"/>
  <c r="EV220" i="52" s="1"/>
  <c r="DW263" i="52"/>
  <c r="DC263" i="52"/>
  <c r="FO263" i="52" s="1"/>
  <c r="DW270" i="52"/>
  <c r="DC270" i="52"/>
  <c r="FO270" i="52" s="1"/>
  <c r="DW271" i="52"/>
  <c r="DC271" i="52"/>
  <c r="FO271" i="52" s="1"/>
  <c r="DW272" i="52"/>
  <c r="DC272" i="52"/>
  <c r="DW274" i="52"/>
  <c r="DC274" i="52"/>
  <c r="DW275" i="52"/>
  <c r="DC275" i="52"/>
  <c r="DW276" i="52"/>
  <c r="DC276" i="52"/>
  <c r="FO276" i="52" s="1"/>
  <c r="DW278" i="52"/>
  <c r="DW279" i="52"/>
  <c r="DC279" i="52"/>
  <c r="DW280" i="52"/>
  <c r="DC280" i="52"/>
  <c r="FO280" i="52" s="1"/>
  <c r="DW281" i="52"/>
  <c r="DW282" i="52"/>
  <c r="DC282" i="52"/>
  <c r="FO282" i="52" s="1"/>
  <c r="DW283" i="52"/>
  <c r="DC283" i="52"/>
  <c r="FO283" i="52" s="1"/>
  <c r="DW284" i="52"/>
  <c r="DC284" i="52"/>
  <c r="FO284" i="52" s="1"/>
  <c r="DW286" i="52"/>
  <c r="DC286" i="52"/>
  <c r="DW287" i="52"/>
  <c r="DW289" i="52"/>
  <c r="DW290" i="52"/>
  <c r="DC290" i="52"/>
  <c r="FO290" i="52" s="1"/>
  <c r="DW291" i="52"/>
  <c r="DC291" i="52"/>
  <c r="DW294" i="52"/>
  <c r="DC294" i="52"/>
  <c r="FO294" i="52" s="1"/>
  <c r="DW295" i="52"/>
  <c r="DC295" i="52"/>
  <c r="DW296" i="52"/>
  <c r="DC296" i="52"/>
  <c r="FO296" i="52" s="1"/>
  <c r="DC298" i="52"/>
  <c r="FO298" i="52" s="1"/>
  <c r="DC299" i="52"/>
  <c r="DW300" i="52"/>
  <c r="DC300" i="52"/>
  <c r="FO300" i="52" s="1"/>
  <c r="DW302" i="52"/>
  <c r="DC302" i="52"/>
  <c r="FO302" i="52" s="1"/>
  <c r="DW305" i="52"/>
  <c r="DR309" i="52"/>
  <c r="EZ319" i="52"/>
  <c r="CX319" i="52"/>
  <c r="EW319" i="52" s="1"/>
  <c r="EY324" i="52"/>
  <c r="CI327" i="52"/>
  <c r="EY328" i="52"/>
  <c r="EY332" i="52"/>
  <c r="EY344" i="52"/>
  <c r="DN348" i="52"/>
  <c r="EY348" i="52"/>
  <c r="EY352" i="52"/>
  <c r="EY356" i="52"/>
  <c r="DM336" i="52"/>
  <c r="FD336" i="52"/>
  <c r="DC340" i="52"/>
  <c r="DM352" i="52"/>
  <c r="CW352" i="52"/>
  <c r="EV352" i="52" s="1"/>
  <c r="FD352" i="52"/>
  <c r="EY373" i="52"/>
  <c r="EY389" i="52"/>
  <c r="FC405" i="52"/>
  <c r="FC409" i="52"/>
  <c r="DR519" i="52"/>
  <c r="DR523" i="52"/>
  <c r="CW208" i="52"/>
  <c r="DN208" i="52" s="1"/>
  <c r="DX236" i="52"/>
  <c r="EY236" i="52"/>
  <c r="DD240" i="52"/>
  <c r="FP240" i="52" s="1"/>
  <c r="DX240" i="52"/>
  <c r="EY240" i="52"/>
  <c r="DX244" i="52"/>
  <c r="EF244" i="52" s="1"/>
  <c r="EY244" i="52"/>
  <c r="DD248" i="52"/>
  <c r="FP248" i="52" s="1"/>
  <c r="DX248" i="52"/>
  <c r="EY248" i="52"/>
  <c r="DC248" i="52"/>
  <c r="FO248" i="52" s="1"/>
  <c r="DD252" i="52"/>
  <c r="FP252" i="52" s="1"/>
  <c r="DX252" i="52"/>
  <c r="EY252" i="52"/>
  <c r="DW266" i="52"/>
  <c r="DC266" i="52"/>
  <c r="FO266" i="52" s="1"/>
  <c r="EU266" i="52"/>
  <c r="DM358" i="52"/>
  <c r="FD358" i="52"/>
  <c r="CX360" i="52"/>
  <c r="EW360" i="52" s="1"/>
  <c r="FI360" i="52" s="1"/>
  <c r="DM366" i="52"/>
  <c r="FD366" i="52"/>
  <c r="CX368" i="52"/>
  <c r="CX382" i="52"/>
  <c r="EW382" i="52" s="1"/>
  <c r="FI382" i="52" s="1"/>
  <c r="CX390" i="52"/>
  <c r="EW390" i="52" s="1"/>
  <c r="FI390" i="52" s="1"/>
  <c r="FF398" i="52"/>
  <c r="CI398" i="52"/>
  <c r="EY400" i="52"/>
  <c r="FC402" i="52"/>
  <c r="FC410" i="52"/>
  <c r="CX410" i="52"/>
  <c r="EW410" i="52" s="1"/>
  <c r="FI410" i="52" s="1"/>
  <c r="CI414" i="52"/>
  <c r="FF414" i="52"/>
  <c r="FF416" i="52"/>
  <c r="CI416" i="52"/>
  <c r="FF422" i="52"/>
  <c r="CI422" i="52"/>
  <c r="FF424" i="52"/>
  <c r="CI424" i="52"/>
  <c r="FF426" i="52"/>
  <c r="CI426" i="52"/>
  <c r="FF430" i="52"/>
  <c r="FF432" i="52"/>
  <c r="FF434" i="52"/>
  <c r="FF436" i="52"/>
  <c r="FF438" i="52"/>
  <c r="FF440" i="52"/>
  <c r="CI440" i="52"/>
  <c r="FF442" i="52"/>
  <c r="CI442" i="52"/>
  <c r="FF444" i="52"/>
  <c r="CI444" i="52"/>
  <c r="FF446" i="52"/>
  <c r="FF448" i="52"/>
  <c r="CI448" i="52"/>
  <c r="DW268" i="52"/>
  <c r="DC268" i="52"/>
  <c r="DR326" i="52"/>
  <c r="DM329" i="52"/>
  <c r="FD329" i="52"/>
  <c r="EY329" i="52"/>
  <c r="CW333" i="52"/>
  <c r="EV333" i="52" s="1"/>
  <c r="FC334" i="52"/>
  <c r="CP337" i="52"/>
  <c r="FA337" i="52" s="1"/>
  <c r="CX337" i="52"/>
  <c r="EW337" i="52" s="1"/>
  <c r="FI337" i="52" s="1"/>
  <c r="DD337" i="52"/>
  <c r="FP337" i="52" s="1"/>
  <c r="EF341" i="52"/>
  <c r="DR342" i="52"/>
  <c r="DM345" i="52"/>
  <c r="FD345" i="52"/>
  <c r="EY345" i="52"/>
  <c r="CW349" i="52"/>
  <c r="EV349" i="52" s="1"/>
  <c r="CP353" i="52"/>
  <c r="FA353" i="52" s="1"/>
  <c r="CX353" i="52"/>
  <c r="EW353" i="52" s="1"/>
  <c r="FI353" i="52" s="1"/>
  <c r="CN353" i="52"/>
  <c r="FE353" i="52" s="1"/>
  <c r="CO353" i="52"/>
  <c r="FB353" i="52" s="1"/>
  <c r="DD353" i="52"/>
  <c r="DM377" i="52"/>
  <c r="FD377" i="52"/>
  <c r="DR381" i="52"/>
  <c r="DM385" i="52"/>
  <c r="CW385" i="52"/>
  <c r="FD385" i="52"/>
  <c r="DR389" i="52"/>
  <c r="DJ389" i="52"/>
  <c r="DV389" i="52" s="1"/>
  <c r="DM393" i="52"/>
  <c r="FD393" i="52"/>
  <c r="CX396" i="52"/>
  <c r="EW396" i="52" s="1"/>
  <c r="FI396" i="52" s="1"/>
  <c r="DR397" i="52"/>
  <c r="DC407" i="52"/>
  <c r="FO407" i="52" s="1"/>
  <c r="FN407" i="52" s="1"/>
  <c r="IG407" i="52" s="1"/>
  <c r="CW408" i="52"/>
  <c r="EV408" i="52" s="1"/>
  <c r="FJ408" i="52" s="1"/>
  <c r="FD408" i="52"/>
  <c r="DM408" i="52"/>
  <c r="CV409" i="52"/>
  <c r="EX409" i="52"/>
  <c r="DR413" i="52"/>
  <c r="EY416" i="52"/>
  <c r="DX417" i="52"/>
  <c r="DD417" i="52"/>
  <c r="FP417" i="52" s="1"/>
  <c r="EZ418" i="52"/>
  <c r="FC418" i="52"/>
  <c r="EY420" i="52"/>
  <c r="EZ422" i="52"/>
  <c r="CX422" i="52"/>
  <c r="EW422" i="52" s="1"/>
  <c r="FC422" i="52"/>
  <c r="EY424" i="52"/>
  <c r="EZ426" i="52"/>
  <c r="CX426" i="52"/>
  <c r="EW426" i="52" s="1"/>
  <c r="FI426" i="52" s="1"/>
  <c r="FC426" i="52"/>
  <c r="EY428" i="52"/>
  <c r="DD429" i="52"/>
  <c r="EZ430" i="52"/>
  <c r="EY432" i="52"/>
  <c r="DD433" i="52"/>
  <c r="FP433" i="52" s="1"/>
  <c r="EZ434" i="52"/>
  <c r="EY436" i="52"/>
  <c r="EZ438" i="52"/>
  <c r="DX441" i="52"/>
  <c r="DD441" i="52"/>
  <c r="EZ442" i="52"/>
  <c r="CX442" i="52"/>
  <c r="EW442" i="52" s="1"/>
  <c r="FI442" i="52" s="1"/>
  <c r="FC442" i="52"/>
  <c r="EY444" i="52"/>
  <c r="DX445" i="52"/>
  <c r="EZ446" i="52"/>
  <c r="EY448" i="52"/>
  <c r="DD449" i="52"/>
  <c r="FP449" i="52" s="1"/>
  <c r="EZ450" i="52"/>
  <c r="DW519" i="52"/>
  <c r="EF519" i="52" s="1"/>
  <c r="DC519" i="52"/>
  <c r="FO519" i="52" s="1"/>
  <c r="DW523" i="52"/>
  <c r="DC523" i="52"/>
  <c r="FO523" i="52" s="1"/>
  <c r="EY526" i="52"/>
  <c r="CV328" i="52"/>
  <c r="EU328" i="52" s="1"/>
  <c r="FH328" i="52" s="1"/>
  <c r="DX372" i="52"/>
  <c r="EF372" i="52" s="1"/>
  <c r="EY372" i="52"/>
  <c r="DR380" i="52"/>
  <c r="EF380" i="52"/>
  <c r="EX388" i="52"/>
  <c r="EY398" i="52"/>
  <c r="DR399" i="52"/>
  <c r="DJ410" i="52"/>
  <c r="DR410" i="52"/>
  <c r="DU410" i="52" s="1"/>
  <c r="EY466" i="52"/>
  <c r="EY474" i="52"/>
  <c r="EY482" i="52"/>
  <c r="EY228" i="52"/>
  <c r="DR320" i="52"/>
  <c r="DD362" i="52"/>
  <c r="FP362" i="52" s="1"/>
  <c r="DX362" i="52"/>
  <c r="EF362" i="52" s="1"/>
  <c r="DN362" i="52"/>
  <c r="EY362" i="52"/>
  <c r="FJ362" i="52" s="1"/>
  <c r="DR370" i="52"/>
  <c r="DR374" i="52"/>
  <c r="DU374" i="52" s="1"/>
  <c r="EI374" i="52" s="1"/>
  <c r="DJ374" i="52"/>
  <c r="DV374" i="52" s="1"/>
  <c r="DR382" i="52"/>
  <c r="DR390" i="52"/>
  <c r="EY402" i="52"/>
  <c r="DJ403" i="52"/>
  <c r="DV403" i="52" s="1"/>
  <c r="EI403" i="52" s="1"/>
  <c r="DR403" i="52"/>
  <c r="DU403" i="52" s="1"/>
  <c r="DR454" i="52"/>
  <c r="EZ456" i="52"/>
  <c r="CX456" i="52"/>
  <c r="EW456" i="52" s="1"/>
  <c r="FC458" i="52"/>
  <c r="DR462" i="52"/>
  <c r="EZ464" i="52"/>
  <c r="CX464" i="52"/>
  <c r="EW464" i="52" s="1"/>
  <c r="DR470" i="52"/>
  <c r="EZ472" i="52"/>
  <c r="CX472" i="52"/>
  <c r="EW472" i="52" s="1"/>
  <c r="DR478" i="52"/>
  <c r="CV478" i="52"/>
  <c r="EU478" i="52" s="1"/>
  <c r="FH478" i="52" s="1"/>
  <c r="EZ480" i="52"/>
  <c r="CX480" i="52"/>
  <c r="EW480" i="52" s="1"/>
  <c r="DR486" i="52"/>
  <c r="EZ488" i="52"/>
  <c r="CX488" i="52"/>
  <c r="EW488" i="52" s="1"/>
  <c r="DR494" i="52"/>
  <c r="CV494" i="52"/>
  <c r="EZ496" i="52"/>
  <c r="CX496" i="52"/>
  <c r="EW496" i="52" s="1"/>
  <c r="DR502" i="52"/>
  <c r="CV502" i="52"/>
  <c r="EU502" i="52" s="1"/>
  <c r="FH502" i="52" s="1"/>
  <c r="EZ504" i="52"/>
  <c r="CX504" i="52"/>
  <c r="EW504" i="52" s="1"/>
  <c r="DR510" i="52"/>
  <c r="CV510" i="52"/>
  <c r="EZ512" i="52"/>
  <c r="CX512" i="52"/>
  <c r="EW512" i="52" s="1"/>
  <c r="DR518" i="52"/>
  <c r="EY528" i="52"/>
  <c r="EY544" i="52"/>
  <c r="EY560" i="52"/>
  <c r="CW224" i="52"/>
  <c r="EV224" i="52" s="1"/>
  <c r="DX366" i="52"/>
  <c r="EY366" i="52"/>
  <c r="DR378" i="52"/>
  <c r="DC386" i="52"/>
  <c r="EY394" i="52"/>
  <c r="FD395" i="52"/>
  <c r="DM395" i="52"/>
  <c r="EX406" i="52"/>
  <c r="CV406" i="52"/>
  <c r="DX411" i="52"/>
  <c r="DD411" i="52"/>
  <c r="FP411" i="52" s="1"/>
  <c r="CI411" i="52"/>
  <c r="CJ411" i="52" s="1"/>
  <c r="FF411" i="52"/>
  <c r="FC453" i="52"/>
  <c r="EZ459" i="52"/>
  <c r="CX459" i="52"/>
  <c r="EW459" i="52" s="1"/>
  <c r="DR465" i="52"/>
  <c r="CV465" i="52"/>
  <c r="EZ467" i="52"/>
  <c r="CX467" i="52"/>
  <c r="EW467" i="52" s="1"/>
  <c r="DR473" i="52"/>
  <c r="CV473" i="52"/>
  <c r="EU473" i="52" s="1"/>
  <c r="FH473" i="52" s="1"/>
  <c r="EZ475" i="52"/>
  <c r="CX475" i="52"/>
  <c r="EW475" i="52" s="1"/>
  <c r="DR481" i="52"/>
  <c r="CV481" i="52"/>
  <c r="EZ483" i="52"/>
  <c r="CX483" i="52"/>
  <c r="EW483" i="52" s="1"/>
  <c r="FC485" i="52"/>
  <c r="DR489" i="52"/>
  <c r="EZ491" i="52"/>
  <c r="CX491" i="52"/>
  <c r="EW491" i="52" s="1"/>
  <c r="DR497" i="52"/>
  <c r="CV497" i="52"/>
  <c r="EZ499" i="52"/>
  <c r="CX499" i="52"/>
  <c r="EW499" i="52" s="1"/>
  <c r="DR505" i="52"/>
  <c r="CV505" i="52"/>
  <c r="EZ507" i="52"/>
  <c r="CX507" i="52"/>
  <c r="EW507" i="52" s="1"/>
  <c r="DR513" i="52"/>
  <c r="CV513" i="52"/>
  <c r="EZ515" i="52"/>
  <c r="CX515" i="52"/>
  <c r="EW515" i="52" s="1"/>
  <c r="EZ520" i="52"/>
  <c r="CX520" i="52"/>
  <c r="EW520" i="52" s="1"/>
  <c r="EY530" i="52"/>
  <c r="EY538" i="52"/>
  <c r="EY546" i="52"/>
  <c r="EY554" i="52"/>
  <c r="EY562" i="52"/>
  <c r="EY578" i="52"/>
  <c r="EY594" i="52"/>
  <c r="DD360" i="52"/>
  <c r="FP360" i="52" s="1"/>
  <c r="DX360" i="52"/>
  <c r="EF360" i="52" s="1"/>
  <c r="EY360" i="52"/>
  <c r="DD475" i="52"/>
  <c r="FP475" i="52" s="1"/>
  <c r="DD484" i="52"/>
  <c r="FP484" i="52" s="1"/>
  <c r="DD485" i="52"/>
  <c r="FP485" i="52" s="1"/>
  <c r="DD493" i="52"/>
  <c r="FP493" i="52" s="1"/>
  <c r="DD500" i="52"/>
  <c r="FP500" i="52" s="1"/>
  <c r="DD501" i="52"/>
  <c r="FP501" i="52" s="1"/>
  <c r="DD508" i="52"/>
  <c r="FP508" i="52" s="1"/>
  <c r="DD509" i="52"/>
  <c r="FP509" i="52" s="1"/>
  <c r="DD516" i="52"/>
  <c r="FP516" i="52" s="1"/>
  <c r="DD517" i="52"/>
  <c r="FP517" i="52" s="1"/>
  <c r="CP527" i="52"/>
  <c r="FA527" i="52" s="1"/>
  <c r="CN527" i="52"/>
  <c r="FE527" i="52" s="1"/>
  <c r="CO527" i="52"/>
  <c r="FB527" i="52"/>
  <c r="CK527" i="52"/>
  <c r="FC527" i="52" s="1"/>
  <c r="DC527" i="52"/>
  <c r="CX527" i="52"/>
  <c r="EW527" i="52" s="1"/>
  <c r="FI527" i="52" s="1"/>
  <c r="DR528" i="52"/>
  <c r="FC536" i="52"/>
  <c r="FF538" i="52"/>
  <c r="CI538" i="52"/>
  <c r="CV538" i="52"/>
  <c r="EU538" i="52" s="1"/>
  <c r="FH538" i="52" s="1"/>
  <c r="FF540" i="52"/>
  <c r="CI540" i="52"/>
  <c r="DR542" i="52"/>
  <c r="DR544" i="52"/>
  <c r="FF554" i="52"/>
  <c r="FF556" i="52"/>
  <c r="DR558" i="52"/>
  <c r="DR560" i="52"/>
  <c r="DM563" i="52"/>
  <c r="FD563" i="52"/>
  <c r="CW563" i="52"/>
  <c r="EY571" i="52"/>
  <c r="DR578" i="52"/>
  <c r="CP579" i="52"/>
  <c r="FA579" i="52" s="1"/>
  <c r="CI579" i="52"/>
  <c r="CO579" i="52"/>
  <c r="FB579" i="52" s="1"/>
  <c r="CN579" i="52"/>
  <c r="FE579" i="52" s="1"/>
  <c r="DD587" i="52"/>
  <c r="FP587" i="52"/>
  <c r="DM595" i="52"/>
  <c r="FD595" i="52"/>
  <c r="CW595" i="52"/>
  <c r="EV595" i="52" s="1"/>
  <c r="DN603" i="52"/>
  <c r="DL603" i="52" s="1"/>
  <c r="EY603" i="52"/>
  <c r="EY611" i="52"/>
  <c r="EF615" i="52"/>
  <c r="EY627" i="52"/>
  <c r="EY643" i="52"/>
  <c r="EF647" i="52"/>
  <c r="EY659" i="52"/>
  <c r="EF663" i="52"/>
  <c r="EY675" i="52"/>
  <c r="DC376" i="52"/>
  <c r="EY407" i="52"/>
  <c r="CW407" i="52"/>
  <c r="DB407" i="52" s="1"/>
  <c r="FD407" i="52"/>
  <c r="DM407" i="52"/>
  <c r="EZ519" i="52"/>
  <c r="CX519" i="52"/>
  <c r="EW519" i="52" s="1"/>
  <c r="DD522" i="52"/>
  <c r="FP522" i="52" s="1"/>
  <c r="CP529" i="52"/>
  <c r="FA529" i="52" s="1"/>
  <c r="DC529" i="52"/>
  <c r="FO529" i="52" s="1"/>
  <c r="CN529" i="52"/>
  <c r="FE529" i="52" s="1"/>
  <c r="CO529" i="52"/>
  <c r="FB529" i="52" s="1"/>
  <c r="CX529" i="52"/>
  <c r="EW529" i="52" s="1"/>
  <c r="FI529" i="52" s="1"/>
  <c r="EF529" i="52"/>
  <c r="EF531" i="52"/>
  <c r="CP533" i="52"/>
  <c r="FA533" i="52" s="1"/>
  <c r="DC533" i="52"/>
  <c r="CN533" i="52"/>
  <c r="FE533" i="52" s="1"/>
  <c r="CO533" i="52"/>
  <c r="FB533" i="52" s="1"/>
  <c r="CX533" i="52"/>
  <c r="EW533" i="52" s="1"/>
  <c r="FI533" i="52" s="1"/>
  <c r="EF533" i="52"/>
  <c r="EF535" i="52"/>
  <c r="CP537" i="52"/>
  <c r="FA537" i="52" s="1"/>
  <c r="DC537" i="52"/>
  <c r="CN537" i="52"/>
  <c r="FE537" i="52" s="1"/>
  <c r="CO537" i="52"/>
  <c r="FB537" i="52" s="1"/>
  <c r="CX537" i="52"/>
  <c r="EW537" i="52" s="1"/>
  <c r="FI537" i="52" s="1"/>
  <c r="EF537" i="52"/>
  <c r="CP541" i="52"/>
  <c r="FA541" i="52" s="1"/>
  <c r="DC541" i="52"/>
  <c r="FO541" i="52" s="1"/>
  <c r="CN541" i="52"/>
  <c r="FE541" i="52" s="1"/>
  <c r="CO541" i="52"/>
  <c r="FB541" i="52" s="1"/>
  <c r="CX541" i="52"/>
  <c r="EW541" i="52" s="1"/>
  <c r="FI541" i="52" s="1"/>
  <c r="EF541" i="52"/>
  <c r="EF543" i="52"/>
  <c r="CP545" i="52"/>
  <c r="FA545" i="52" s="1"/>
  <c r="DC545" i="52"/>
  <c r="FO545" i="52" s="1"/>
  <c r="CN545" i="52"/>
  <c r="FE545" i="52" s="1"/>
  <c r="CO545" i="52"/>
  <c r="FB545" i="52" s="1"/>
  <c r="CX545" i="52"/>
  <c r="EW545" i="52" s="1"/>
  <c r="FI545" i="52" s="1"/>
  <c r="EF547" i="52"/>
  <c r="CP549" i="52"/>
  <c r="FA549" i="52" s="1"/>
  <c r="DC549" i="52"/>
  <c r="FO549" i="52" s="1"/>
  <c r="CN549" i="52"/>
  <c r="FE549" i="52" s="1"/>
  <c r="CO549" i="52"/>
  <c r="FB549" i="52" s="1"/>
  <c r="CX549" i="52"/>
  <c r="EW549" i="52" s="1"/>
  <c r="FI549" i="52" s="1"/>
  <c r="CP553" i="52"/>
  <c r="FA553" i="52" s="1"/>
  <c r="DC553" i="52"/>
  <c r="FO553" i="52" s="1"/>
  <c r="CN553" i="52"/>
  <c r="FE553" i="52" s="1"/>
  <c r="CO553" i="52"/>
  <c r="FB553" i="52" s="1"/>
  <c r="CX553" i="52"/>
  <c r="EW553" i="52" s="1"/>
  <c r="FI553" i="52" s="1"/>
  <c r="EF553" i="52"/>
  <c r="EF555" i="52"/>
  <c r="CP557" i="52"/>
  <c r="FA557" i="52" s="1"/>
  <c r="DC557" i="52"/>
  <c r="CN557" i="52"/>
  <c r="FE557" i="52" s="1"/>
  <c r="CO557" i="52"/>
  <c r="FB557" i="52" s="1"/>
  <c r="CX557" i="52"/>
  <c r="EW557" i="52" s="1"/>
  <c r="FI557" i="52" s="1"/>
  <c r="EF557" i="52"/>
  <c r="DS563" i="52"/>
  <c r="DW564" i="52"/>
  <c r="EY565" i="52"/>
  <c r="DS571" i="52"/>
  <c r="DW572" i="52"/>
  <c r="DC572" i="52"/>
  <c r="FO572" i="52" s="1"/>
  <c r="EY573" i="52"/>
  <c r="II573" i="52" s="1"/>
  <c r="DS579" i="52"/>
  <c r="DW580" i="52"/>
  <c r="DC580" i="52"/>
  <c r="FO580" i="52" s="1"/>
  <c r="EY581" i="52"/>
  <c r="DS587" i="52"/>
  <c r="DW588" i="52"/>
  <c r="EY589" i="52"/>
  <c r="DS595" i="52"/>
  <c r="DW596" i="52"/>
  <c r="EY597" i="52"/>
  <c r="DW604" i="52"/>
  <c r="DW606" i="52"/>
  <c r="DC606" i="52"/>
  <c r="EY618" i="52"/>
  <c r="CP619" i="52"/>
  <c r="FA619" i="52" s="1"/>
  <c r="CO619" i="52"/>
  <c r="FB619" i="52" s="1"/>
  <c r="DC619" i="52"/>
  <c r="FO619" i="52" s="1"/>
  <c r="CN619" i="52"/>
  <c r="FE619" i="52" s="1"/>
  <c r="CX619" i="52"/>
  <c r="EW619" i="52" s="1"/>
  <c r="FI619" i="52" s="1"/>
  <c r="DW622" i="52"/>
  <c r="EY634" i="52"/>
  <c r="CP635" i="52"/>
  <c r="FA635" i="52" s="1"/>
  <c r="CO635" i="52"/>
  <c r="FB635" i="52" s="1"/>
  <c r="DC635" i="52"/>
  <c r="FO635" i="52" s="1"/>
  <c r="CN635" i="52"/>
  <c r="FE635" i="52" s="1"/>
  <c r="CX635" i="52"/>
  <c r="EW635" i="52" s="1"/>
  <c r="FI635" i="52" s="1"/>
  <c r="DW638" i="52"/>
  <c r="DC638" i="52"/>
  <c r="EY650" i="52"/>
  <c r="CP651" i="52"/>
  <c r="FA651" i="52"/>
  <c r="CO651" i="52"/>
  <c r="FB651" i="52" s="1"/>
  <c r="DC651" i="52"/>
  <c r="FO651" i="52" s="1"/>
  <c r="CN651" i="52"/>
  <c r="FE651" i="52" s="1"/>
  <c r="DW654" i="52"/>
  <c r="EY666" i="52"/>
  <c r="CP667" i="52"/>
  <c r="FA667" i="52" s="1"/>
  <c r="CO667" i="52"/>
  <c r="FB667" i="52" s="1"/>
  <c r="DC667" i="52"/>
  <c r="CN667" i="52"/>
  <c r="FE667" i="52" s="1"/>
  <c r="CX667" i="52"/>
  <c r="EW667" i="52" s="1"/>
  <c r="FI667" i="52" s="1"/>
  <c r="DW670" i="52"/>
  <c r="EY682" i="52"/>
  <c r="CP683" i="52"/>
  <c r="FA683" i="52" s="1"/>
  <c r="CN683" i="52"/>
  <c r="FE683" i="52" s="1"/>
  <c r="CX683" i="52"/>
  <c r="EW683" i="52" s="1"/>
  <c r="FI683" i="52" s="1"/>
  <c r="CO683" i="52"/>
  <c r="FB683" i="52" s="1"/>
  <c r="DC368" i="52"/>
  <c r="DF368" i="52" s="1"/>
  <c r="DC392" i="52"/>
  <c r="DC402" i="52"/>
  <c r="DD465" i="52"/>
  <c r="FP465" i="52" s="1"/>
  <c r="DM538" i="52"/>
  <c r="CW538" i="52"/>
  <c r="EV538" i="52" s="1"/>
  <c r="FD538" i="52"/>
  <c r="DM540" i="52"/>
  <c r="CW540" i="52"/>
  <c r="FD540" i="52"/>
  <c r="DM554" i="52"/>
  <c r="FD554" i="52"/>
  <c r="DM556" i="52"/>
  <c r="FD556" i="52"/>
  <c r="EX568" i="52"/>
  <c r="DW569" i="52"/>
  <c r="DR572" i="52"/>
  <c r="EX584" i="52"/>
  <c r="DC585" i="52"/>
  <c r="DW585" i="52"/>
  <c r="DR588" i="52"/>
  <c r="DU588" i="52" s="1"/>
  <c r="DJ588" i="52"/>
  <c r="EX600" i="52"/>
  <c r="II600" i="52" s="1"/>
  <c r="CV600" i="52"/>
  <c r="DD600" i="52"/>
  <c r="FP600" i="52" s="1"/>
  <c r="DC601" i="52"/>
  <c r="DW601" i="52"/>
  <c r="DR604" i="52"/>
  <c r="DU604" i="52" s="1"/>
  <c r="DJ604" i="52"/>
  <c r="FC608" i="52"/>
  <c r="DS615" i="52"/>
  <c r="EY616" i="52"/>
  <c r="DR616" i="52"/>
  <c r="FF620" i="52"/>
  <c r="CI620" i="52"/>
  <c r="DS631" i="52"/>
  <c r="EY632" i="52"/>
  <c r="DR632" i="52"/>
  <c r="FF636" i="52"/>
  <c r="DS647" i="52"/>
  <c r="EY648" i="52"/>
  <c r="DR648" i="52"/>
  <c r="EF652" i="52"/>
  <c r="FF652" i="52"/>
  <c r="DS663" i="52"/>
  <c r="EY664" i="52"/>
  <c r="DR664" i="52"/>
  <c r="EF668" i="52"/>
  <c r="FF668" i="52"/>
  <c r="DS679" i="52"/>
  <c r="EY680" i="52"/>
  <c r="DD384" i="52"/>
  <c r="FP384" i="52" s="1"/>
  <c r="DX384" i="52"/>
  <c r="EY384" i="52"/>
  <c r="CX592" i="52"/>
  <c r="EW592" i="52" s="1"/>
  <c r="FI592" i="52" s="1"/>
  <c r="CX600" i="52"/>
  <c r="EW600" i="52" s="1"/>
  <c r="FI600" i="52" s="1"/>
  <c r="DR606" i="52"/>
  <c r="DU606" i="52" s="1"/>
  <c r="DJ606" i="52"/>
  <c r="CP609" i="52"/>
  <c r="FA609" i="52" s="1"/>
  <c r="CX609" i="52"/>
  <c r="EW609" i="52" s="1"/>
  <c r="FI609" i="52" s="1"/>
  <c r="CN609" i="52"/>
  <c r="FE609" i="52" s="1"/>
  <c r="CO609" i="52"/>
  <c r="FB609" i="52" s="1"/>
  <c r="CW613" i="52"/>
  <c r="DN613" i="52" s="1"/>
  <c r="DM617" i="52"/>
  <c r="FD617" i="52"/>
  <c r="EY617" i="52"/>
  <c r="DR622" i="52"/>
  <c r="DU622" i="52" s="1"/>
  <c r="DJ622" i="52"/>
  <c r="CP625" i="52"/>
  <c r="FA625" i="52" s="1"/>
  <c r="CN625" i="52"/>
  <c r="FE625" i="52" s="1"/>
  <c r="CV625" i="52"/>
  <c r="CO625" i="52"/>
  <c r="FB625" i="52" s="1"/>
  <c r="DD625" i="52"/>
  <c r="FP625" i="52" s="1"/>
  <c r="DM633" i="52"/>
  <c r="FD633" i="52"/>
  <c r="EY633" i="52"/>
  <c r="EF637" i="52"/>
  <c r="DR638" i="52"/>
  <c r="DU638" i="52" s="1"/>
  <c r="DJ638" i="52"/>
  <c r="DV638" i="52" s="1"/>
  <c r="CP641" i="52"/>
  <c r="FA641" i="52" s="1"/>
  <c r="CN641" i="52"/>
  <c r="FE641" i="52" s="1"/>
  <c r="CO641" i="52"/>
  <c r="FB641" i="52" s="1"/>
  <c r="DD641" i="52"/>
  <c r="CW645" i="52"/>
  <c r="DM649" i="52"/>
  <c r="FD649" i="52"/>
  <c r="EY649" i="52"/>
  <c r="EF653" i="52"/>
  <c r="DR654" i="52"/>
  <c r="DU654" i="52" s="1"/>
  <c r="DJ654" i="52"/>
  <c r="DV654" i="52" s="1"/>
  <c r="CP657" i="52"/>
  <c r="FA657" i="52"/>
  <c r="CX657" i="52"/>
  <c r="CN657" i="52"/>
  <c r="FE657" i="52" s="1"/>
  <c r="CV657" i="52"/>
  <c r="CO657" i="52"/>
  <c r="FB657" i="52" s="1"/>
  <c r="DD657" i="52"/>
  <c r="FP657" i="52" s="1"/>
  <c r="CI658" i="52"/>
  <c r="DR670" i="52"/>
  <c r="DU670" i="52" s="1"/>
  <c r="DJ670" i="52"/>
  <c r="CP673" i="52"/>
  <c r="FA673" i="52" s="1"/>
  <c r="CN673" i="52"/>
  <c r="FE673" i="52" s="1"/>
  <c r="CV673" i="52"/>
  <c r="EU673" i="52" s="1"/>
  <c r="FH673" i="52" s="1"/>
  <c r="CO673" i="52"/>
  <c r="FB673" i="52" s="1"/>
  <c r="DD673" i="52"/>
  <c r="FP673" i="52" s="1"/>
  <c r="CW677" i="52"/>
  <c r="EV677" i="52" s="1"/>
  <c r="FJ677" i="52" s="1"/>
  <c r="DM681" i="52"/>
  <c r="FD681" i="52"/>
  <c r="EY681" i="52"/>
  <c r="DN681" i="52"/>
  <c r="DX712" i="52"/>
  <c r="DX716" i="52"/>
  <c r="EZ718" i="52"/>
  <c r="DX720" i="52"/>
  <c r="EZ722" i="52"/>
  <c r="CX722" i="52"/>
  <c r="EW722" i="52" s="1"/>
  <c r="DX724" i="52"/>
  <c r="EF724" i="52" s="1"/>
  <c r="EZ726" i="52"/>
  <c r="DX728" i="52"/>
  <c r="DD728" i="52"/>
  <c r="FP728" i="52" s="1"/>
  <c r="EZ730" i="52"/>
  <c r="CX730" i="52"/>
  <c r="EW730" i="52" s="1"/>
  <c r="DX732" i="52"/>
  <c r="EZ734" i="52"/>
  <c r="DX736" i="52"/>
  <c r="DX740" i="52"/>
  <c r="DD740" i="52"/>
  <c r="FP740" i="52" s="1"/>
  <c r="EZ750" i="52"/>
  <c r="EZ778" i="52"/>
  <c r="DC538" i="52"/>
  <c r="FO538" i="52" s="1"/>
  <c r="CP583" i="52"/>
  <c r="FA583" i="52" s="1"/>
  <c r="CN583" i="52"/>
  <c r="FE583" i="52" s="1"/>
  <c r="CO583" i="52"/>
  <c r="FB583" i="52" s="1"/>
  <c r="CI572" i="52"/>
  <c r="DM632" i="52"/>
  <c r="FD632" i="52"/>
  <c r="DM648" i="52"/>
  <c r="FD648" i="52"/>
  <c r="FC685" i="52"/>
  <c r="EY692" i="52"/>
  <c r="EY696" i="52"/>
  <c r="DW703" i="52"/>
  <c r="EZ708" i="52"/>
  <c r="CX708" i="52"/>
  <c r="EW708" i="52" s="1"/>
  <c r="EX710" i="52"/>
  <c r="EX716" i="52"/>
  <c r="EX718" i="52"/>
  <c r="EX726" i="52"/>
  <c r="CV740" i="52"/>
  <c r="EU740" i="52" s="1"/>
  <c r="EX740" i="52"/>
  <c r="DC602" i="52"/>
  <c r="FO602" i="52" s="1"/>
  <c r="CV620" i="52"/>
  <c r="EU620" i="52" s="1"/>
  <c r="FH620" i="52" s="1"/>
  <c r="DC629" i="52"/>
  <c r="DC653" i="52"/>
  <c r="DC661" i="52"/>
  <c r="FO661" i="52" s="1"/>
  <c r="DC677" i="52"/>
  <c r="DF677" i="52" s="1"/>
  <c r="DX700" i="52"/>
  <c r="DX704" i="52"/>
  <c r="DR711" i="52"/>
  <c r="DR731" i="52"/>
  <c r="CO589" i="52"/>
  <c r="DC758" i="52"/>
  <c r="FO758" i="52" s="1"/>
  <c r="DC772" i="52"/>
  <c r="FO772" i="52" s="1"/>
  <c r="DN408" i="52"/>
  <c r="DK159" i="52"/>
  <c r="EV859" i="52"/>
  <c r="FJ859" i="52" s="1"/>
  <c r="DN859" i="52"/>
  <c r="EV863" i="52"/>
  <c r="FJ863" i="52" s="1"/>
  <c r="DN863" i="52"/>
  <c r="CK918" i="52"/>
  <c r="FC918" i="52" s="1"/>
  <c r="CK855" i="52"/>
  <c r="FC855" i="52" s="1"/>
  <c r="FC1016" i="52"/>
  <c r="EU946" i="52"/>
  <c r="FH946" i="52" s="1"/>
  <c r="CK902" i="52"/>
  <c r="FC857" i="52"/>
  <c r="CU857" i="52"/>
  <c r="CK520" i="52"/>
  <c r="FC520" i="52" s="1"/>
  <c r="DV868" i="52"/>
  <c r="EI868" i="52" s="1"/>
  <c r="IO868" i="52" s="1"/>
  <c r="FC856" i="52"/>
  <c r="FC638" i="52"/>
  <c r="CJ901" i="52"/>
  <c r="CK901" i="52"/>
  <c r="FC848" i="52"/>
  <c r="FC465" i="52"/>
  <c r="FC326" i="52"/>
  <c r="DN392" i="52"/>
  <c r="DO392" i="52" s="1"/>
  <c r="DN376" i="52"/>
  <c r="DK658" i="52"/>
  <c r="DV368" i="52"/>
  <c r="DK368" i="52"/>
  <c r="EV932" i="52"/>
  <c r="FJ932" i="52" s="1"/>
  <c r="DN932" i="52"/>
  <c r="EV941" i="52"/>
  <c r="FC158" i="52"/>
  <c r="CK925" i="52"/>
  <c r="CK507" i="52"/>
  <c r="FC931" i="52"/>
  <c r="CK310" i="52"/>
  <c r="FC310" i="52" s="1"/>
  <c r="DV925" i="52"/>
  <c r="DK925" i="52"/>
  <c r="FC900" i="52"/>
  <c r="DK881" i="52"/>
  <c r="FM939" i="52"/>
  <c r="FI988" i="52"/>
  <c r="DK947" i="52"/>
  <c r="CK459" i="52"/>
  <c r="FC459" i="52" s="1"/>
  <c r="CK480" i="52"/>
  <c r="FC480" i="52" s="1"/>
  <c r="CK472" i="52"/>
  <c r="DK838" i="52"/>
  <c r="CK488" i="52"/>
  <c r="FO929" i="52"/>
  <c r="EI881" i="52"/>
  <c r="EJ881" i="52"/>
  <c r="EU855" i="52"/>
  <c r="FH855" i="52" s="1"/>
  <c r="EA847" i="52"/>
  <c r="ED847" i="52" s="1"/>
  <c r="DF947" i="52"/>
  <c r="FO947" i="52"/>
  <c r="EJ939" i="52"/>
  <c r="EI939" i="52"/>
  <c r="ES939" i="52" s="1"/>
  <c r="EU902" i="52"/>
  <c r="FH902" i="52" s="1"/>
  <c r="DK890" i="52"/>
  <c r="DK861" i="52"/>
  <c r="EU863" i="52"/>
  <c r="FH863" i="52" s="1"/>
  <c r="EI845" i="52"/>
  <c r="IN845" i="52" s="1"/>
  <c r="DK850" i="52"/>
  <c r="FC850" i="52"/>
  <c r="EI847" i="52"/>
  <c r="EJ847" i="52"/>
  <c r="DK946" i="52"/>
  <c r="EF923" i="52"/>
  <c r="EJ923" i="52"/>
  <c r="EI923" i="52"/>
  <c r="ES923" i="52" s="1"/>
  <c r="IH875" i="52"/>
  <c r="DN838" i="52"/>
  <c r="DO838" i="52" s="1"/>
  <c r="EI862" i="52"/>
  <c r="FC939" i="52"/>
  <c r="DN930" i="52"/>
  <c r="DL930" i="52" s="1"/>
  <c r="DB927" i="52"/>
  <c r="EF903" i="52"/>
  <c r="DN885" i="52"/>
  <c r="EJ879" i="52"/>
  <c r="DN882" i="52"/>
  <c r="FI848" i="52"/>
  <c r="DF919" i="52"/>
  <c r="FO919" i="52"/>
  <c r="FN919" i="52" s="1"/>
  <c r="IG919" i="52" s="1"/>
  <c r="DF939" i="52"/>
  <c r="DF931" i="52"/>
  <c r="FO931" i="52"/>
  <c r="FN931" i="52" s="1"/>
  <c r="IG931" i="52" s="1"/>
  <c r="DB929" i="52"/>
  <c r="EA929" i="52"/>
  <c r="EU929" i="52"/>
  <c r="FH929" i="52" s="1"/>
  <c r="DZ929" i="52"/>
  <c r="EE929" i="52" s="1"/>
  <c r="FO907" i="52"/>
  <c r="FO904" i="52"/>
  <c r="FO900" i="52"/>
  <c r="DF900" i="52"/>
  <c r="EU890" i="52"/>
  <c r="FH890" i="52" s="1"/>
  <c r="FO890" i="52"/>
  <c r="EU871" i="52"/>
  <c r="FH871" i="52" s="1"/>
  <c r="EJ838" i="52"/>
  <c r="EU877" i="52"/>
  <c r="FH877" i="52" s="1"/>
  <c r="FO866" i="52"/>
  <c r="DK867" i="52"/>
  <c r="EU860" i="52"/>
  <c r="FH860" i="52" s="1"/>
  <c r="EI848" i="52"/>
  <c r="IO848" i="52" s="1"/>
  <c r="EJ848" i="52"/>
  <c r="FO848" i="52"/>
  <c r="EU974" i="52"/>
  <c r="FH974" i="52" s="1"/>
  <c r="DK944" i="52"/>
  <c r="FC938" i="52"/>
  <c r="DF927" i="52"/>
  <c r="FO927" i="52"/>
  <c r="FN927" i="52" s="1"/>
  <c r="IG927" i="52" s="1"/>
  <c r="DF925" i="52"/>
  <c r="FO925" i="52"/>
  <c r="FN925" i="52" s="1"/>
  <c r="IG925" i="52" s="1"/>
  <c r="DN919" i="52"/>
  <c r="DO919" i="52" s="1"/>
  <c r="FO901" i="52"/>
  <c r="EF895" i="52"/>
  <c r="EU867" i="52"/>
  <c r="FH867" i="52" s="1"/>
  <c r="DF855" i="52"/>
  <c r="FO855" i="52"/>
  <c r="EJ861" i="52"/>
  <c r="EJ946" i="52"/>
  <c r="FO923" i="52"/>
  <c r="FN923" i="52" s="1"/>
  <c r="IG923" i="52" s="1"/>
  <c r="EV945" i="52"/>
  <c r="FJ945" i="52"/>
  <c r="FO949" i="52"/>
  <c r="EU925" i="52"/>
  <c r="FH925" i="52" s="1"/>
  <c r="DK923" i="52"/>
  <c r="EU889" i="52"/>
  <c r="FH889" i="52" s="1"/>
  <c r="DN887" i="52"/>
  <c r="DO887" i="52" s="1"/>
  <c r="DK880" i="52"/>
  <c r="FO857" i="52"/>
  <c r="DN857" i="52"/>
  <c r="FM858" i="52"/>
  <c r="II858" i="52"/>
  <c r="FO1021" i="52"/>
  <c r="EU969" i="52"/>
  <c r="FH969" i="52"/>
  <c r="EU966" i="52"/>
  <c r="EJ947" i="52"/>
  <c r="EI947" i="52"/>
  <c r="IH939" i="52"/>
  <c r="IH943" i="52"/>
  <c r="EF921" i="52"/>
  <c r="EA919" i="52"/>
  <c r="EB919" i="52" s="1"/>
  <c r="EU919" i="52"/>
  <c r="FH919" i="52" s="1"/>
  <c r="DZ927" i="52"/>
  <c r="EF899" i="52"/>
  <c r="EU866" i="52"/>
  <c r="FH866" i="52" s="1"/>
  <c r="FO858" i="52"/>
  <c r="FO860" i="52"/>
  <c r="DF860" i="52"/>
  <c r="IH858" i="52"/>
  <c r="EF920" i="52"/>
  <c r="EU1028" i="52"/>
  <c r="FH1028" i="52" s="1"/>
  <c r="EU988" i="52"/>
  <c r="FH988" i="52" s="1"/>
  <c r="DF933" i="52"/>
  <c r="EI931" i="52"/>
  <c r="FO905" i="52"/>
  <c r="FC904" i="52"/>
  <c r="EF900" i="52"/>
  <c r="EF890" i="52"/>
  <c r="EI867" i="52"/>
  <c r="EJ867" i="52"/>
  <c r="FO863" i="52"/>
  <c r="EU845" i="52"/>
  <c r="FH845" i="52" s="1"/>
  <c r="FO851" i="52"/>
  <c r="EU994" i="52"/>
  <c r="FH994" i="52" s="1"/>
  <c r="EJ944" i="52"/>
  <c r="EI944" i="52"/>
  <c r="EU947" i="52"/>
  <c r="FH947" i="52" s="1"/>
  <c r="DB947" i="52"/>
  <c r="FI915" i="52"/>
  <c r="FI907" i="52"/>
  <c r="EF901" i="52"/>
  <c r="EF891" i="52"/>
  <c r="FO887" i="52"/>
  <c r="DK883" i="52"/>
  <c r="DK870" i="52"/>
  <c r="EU870" i="52"/>
  <c r="FH870" i="52" s="1"/>
  <c r="EF838" i="52"/>
  <c r="EI882" i="52"/>
  <c r="IE882" i="52" s="1"/>
  <c r="DF856" i="52"/>
  <c r="DN858" i="52"/>
  <c r="DK845" i="52"/>
  <c r="EU854" i="52"/>
  <c r="FH854" i="52" s="1"/>
  <c r="DK847" i="52"/>
  <c r="EU1016" i="52"/>
  <c r="FH1016" i="52" s="1"/>
  <c r="FC960" i="52"/>
  <c r="DN943" i="52"/>
  <c r="DO943" i="52" s="1"/>
  <c r="EU933" i="52"/>
  <c r="FH933" i="52" s="1"/>
  <c r="EU921" i="52"/>
  <c r="FH921" i="52" s="1"/>
  <c r="DZ921" i="52"/>
  <c r="FO902" i="52"/>
  <c r="FM875" i="52"/>
  <c r="EI880" i="52"/>
  <c r="IN880" i="52" s="1"/>
  <c r="EJ880" i="52"/>
  <c r="EU876" i="52"/>
  <c r="FH876" i="52" s="1"/>
  <c r="EF857" i="52"/>
  <c r="FJ873" i="52"/>
  <c r="DN944" i="52"/>
  <c r="DO944" i="52" s="1"/>
  <c r="FO921" i="52"/>
  <c r="FR921" i="52" s="1"/>
  <c r="FN921" i="52"/>
  <c r="IG921" i="52" s="1"/>
  <c r="EF936" i="52"/>
  <c r="EJ857" i="52"/>
  <c r="EI857" i="52"/>
  <c r="IN857" i="52" s="1"/>
  <c r="DN847" i="52"/>
  <c r="EB929" i="52"/>
  <c r="EF929" i="52"/>
  <c r="FO962" i="52"/>
  <c r="EU918" i="52"/>
  <c r="FH918" i="52" s="1"/>
  <c r="DK931" i="52"/>
  <c r="DK927" i="52"/>
  <c r="DN880" i="52"/>
  <c r="EU868" i="52"/>
  <c r="FH868" i="52" s="1"/>
  <c r="DZ873" i="52"/>
  <c r="EU858" i="52"/>
  <c r="FH858" i="52" s="1"/>
  <c r="EJ858" i="52"/>
  <c r="DK848" i="52"/>
  <c r="DK939" i="52"/>
  <c r="DN951" i="52"/>
  <c r="DL951" i="52" s="1"/>
  <c r="FO943" i="52"/>
  <c r="DB931" i="52"/>
  <c r="EA931" i="52"/>
  <c r="ED931" i="52" s="1"/>
  <c r="EU931" i="52"/>
  <c r="FH931" i="52" s="1"/>
  <c r="DZ931" i="52"/>
  <c r="II922" i="52"/>
  <c r="FM922" i="52"/>
  <c r="FO915" i="52"/>
  <c r="FO913" i="52"/>
  <c r="EF897" i="52"/>
  <c r="EI890" i="52"/>
  <c r="ES890" i="52" s="1"/>
  <c r="EJ890" i="52"/>
  <c r="FC888" i="52"/>
  <c r="EU878" i="52"/>
  <c r="FH878" i="52" s="1"/>
  <c r="EI883" i="52"/>
  <c r="ES883" i="52" s="1"/>
  <c r="EJ883" i="52"/>
  <c r="EI870" i="52"/>
  <c r="ES870" i="52" s="1"/>
  <c r="EJ870" i="52"/>
  <c r="DF838" i="52"/>
  <c r="FC866" i="52"/>
  <c r="FO846" i="52"/>
  <c r="DF846" i="52"/>
  <c r="FO849" i="52"/>
  <c r="EU932" i="52"/>
  <c r="FH932" i="52" s="1"/>
  <c r="DZ932" i="52"/>
  <c r="DN927" i="52"/>
  <c r="EU930" i="52"/>
  <c r="FH930" i="52" s="1"/>
  <c r="DO945" i="52"/>
  <c r="FO918" i="52"/>
  <c r="EF902" i="52"/>
  <c r="DK856" i="52"/>
  <c r="EU962" i="52"/>
  <c r="FH962" i="52" s="1"/>
  <c r="EU1004" i="52"/>
  <c r="FH1004" i="52" s="1"/>
  <c r="DK942" i="52"/>
  <c r="EU955" i="52"/>
  <c r="FH955" i="52" s="1"/>
  <c r="DK954" i="52"/>
  <c r="DN940" i="52"/>
  <c r="DN942" i="52"/>
  <c r="DL942" i="52" s="1"/>
  <c r="DK879" i="52"/>
  <c r="DN870" i="52"/>
  <c r="DL870" i="52" s="1"/>
  <c r="II875" i="52"/>
  <c r="DK878" i="52"/>
  <c r="FO867" i="52"/>
  <c r="DK857" i="52"/>
  <c r="EU850" i="52"/>
  <c r="FH850" i="52" s="1"/>
  <c r="FO853" i="52"/>
  <c r="IH857" i="52"/>
  <c r="FO601" i="52"/>
  <c r="EU513" i="52"/>
  <c r="FH513" i="52" s="1"/>
  <c r="EU481" i="52"/>
  <c r="FH481" i="52" s="1"/>
  <c r="EU406" i="52"/>
  <c r="FH406" i="52" s="1"/>
  <c r="FO386" i="52"/>
  <c r="EU510" i="52"/>
  <c r="FH510" i="52" s="1"/>
  <c r="DK374" i="52"/>
  <c r="EF268" i="52"/>
  <c r="EU212" i="52"/>
  <c r="FH212" i="52" s="1"/>
  <c r="DK254" i="52"/>
  <c r="EU226" i="52"/>
  <c r="FH226" i="52" s="1"/>
  <c r="EU384" i="52"/>
  <c r="FH384" i="52" s="1"/>
  <c r="FO675" i="52"/>
  <c r="EU360" i="52"/>
  <c r="FH360" i="52" s="1"/>
  <c r="EF384" i="52"/>
  <c r="FO663" i="52"/>
  <c r="EF376" i="52"/>
  <c r="EU394" i="52"/>
  <c r="FH394" i="52" s="1"/>
  <c r="EF495" i="52"/>
  <c r="EF491" i="52"/>
  <c r="EF487" i="52"/>
  <c r="EF455" i="52"/>
  <c r="EV369" i="52"/>
  <c r="FJ369" i="52" s="1"/>
  <c r="DN333" i="52"/>
  <c r="DL333" i="52" s="1"/>
  <c r="EV374" i="52"/>
  <c r="FJ374" i="52" s="1"/>
  <c r="EF319" i="52"/>
  <c r="EF307" i="52"/>
  <c r="FH207" i="52"/>
  <c r="FP214" i="52"/>
  <c r="EU156" i="52"/>
  <c r="FH156" i="52" s="1"/>
  <c r="FO662" i="52"/>
  <c r="FI735" i="52"/>
  <c r="EU645" i="52"/>
  <c r="FH645" i="52" s="1"/>
  <c r="EU613" i="52"/>
  <c r="FH613" i="52" s="1"/>
  <c r="EU524" i="52"/>
  <c r="FH524" i="52" s="1"/>
  <c r="EF498" i="52"/>
  <c r="EF486" i="52"/>
  <c r="EF478" i="52"/>
  <c r="EF466" i="52"/>
  <c r="DN369" i="52"/>
  <c r="FP209" i="52"/>
  <c r="DV562" i="52"/>
  <c r="DK562" i="52"/>
  <c r="EF158" i="52"/>
  <c r="FC392" i="52"/>
  <c r="II565" i="52"/>
  <c r="FO537" i="52"/>
  <c r="EU505" i="52"/>
  <c r="FH505" i="52" s="1"/>
  <c r="EJ403" i="52"/>
  <c r="EU409" i="52"/>
  <c r="FH409" i="52" s="1"/>
  <c r="DF407" i="52"/>
  <c r="DN352" i="52"/>
  <c r="EU194" i="52"/>
  <c r="FH194" i="52" s="1"/>
  <c r="FO250" i="52"/>
  <c r="EU196" i="52"/>
  <c r="FH196" i="52" s="1"/>
  <c r="EA633" i="52"/>
  <c r="DB633" i="52"/>
  <c r="EU633" i="52"/>
  <c r="FH633" i="52" s="1"/>
  <c r="EU407" i="52"/>
  <c r="FO827" i="52"/>
  <c r="EU580" i="52"/>
  <c r="FH580" i="52" s="1"/>
  <c r="FM613" i="52"/>
  <c r="FO589" i="52"/>
  <c r="FO573" i="52"/>
  <c r="EU544" i="52"/>
  <c r="FH544" i="52" s="1"/>
  <c r="EU411" i="52"/>
  <c r="FH411" i="52" s="1"/>
  <c r="FO520" i="52"/>
  <c r="FO497" i="52"/>
  <c r="FO485" i="52"/>
  <c r="FR485" i="52" s="1"/>
  <c r="DF485" i="52"/>
  <c r="FO481" i="52"/>
  <c r="DK268" i="52"/>
  <c r="FJ248" i="52"/>
  <c r="FO328" i="52"/>
  <c r="EJ270" i="52"/>
  <c r="EI270" i="52"/>
  <c r="ES270" i="52" s="1"/>
  <c r="FE207" i="52"/>
  <c r="FO253" i="52"/>
  <c r="EF732" i="52"/>
  <c r="EF358" i="52"/>
  <c r="FO592" i="52"/>
  <c r="EU572" i="52"/>
  <c r="FH572" i="52" s="1"/>
  <c r="EV593" i="52"/>
  <c r="FJ603" i="52"/>
  <c r="DN357" i="52"/>
  <c r="DO357" i="52" s="1"/>
  <c r="DF336" i="52"/>
  <c r="EU292" i="52"/>
  <c r="FH292" i="52" s="1"/>
  <c r="FO316" i="52"/>
  <c r="DN364" i="52"/>
  <c r="DO364" i="52" s="1"/>
  <c r="DF333" i="52"/>
  <c r="FO333" i="52"/>
  <c r="FC413" i="52"/>
  <c r="EU657" i="52"/>
  <c r="FH657" i="52" s="1"/>
  <c r="DK638" i="52"/>
  <c r="EU625" i="52"/>
  <c r="FH625" i="52" s="1"/>
  <c r="FO667" i="52"/>
  <c r="FO638" i="52"/>
  <c r="FO606" i="52"/>
  <c r="DF376" i="52"/>
  <c r="FO376" i="52"/>
  <c r="DN538" i="52"/>
  <c r="EU497" i="52"/>
  <c r="FH497" i="52" s="1"/>
  <c r="EU465" i="52"/>
  <c r="FH465" i="52" s="1"/>
  <c r="EU494" i="52"/>
  <c r="FH494" i="52" s="1"/>
  <c r="FP429" i="52"/>
  <c r="EV385" i="52"/>
  <c r="FJ385" i="52" s="1"/>
  <c r="DN385" i="52"/>
  <c r="FO299" i="52"/>
  <c r="FO291" i="52"/>
  <c r="FO287" i="52"/>
  <c r="FO286" i="52"/>
  <c r="FO279" i="52"/>
  <c r="FO278" i="52"/>
  <c r="FO275" i="52"/>
  <c r="FO274" i="52"/>
  <c r="FO272" i="52"/>
  <c r="DF617" i="52"/>
  <c r="FO617" i="52"/>
  <c r="EU775" i="52"/>
  <c r="FH775" i="52" s="1"/>
  <c r="EV692" i="52"/>
  <c r="FJ692" i="52" s="1"/>
  <c r="EU649" i="52"/>
  <c r="FH649" i="52" s="1"/>
  <c r="EF392" i="52"/>
  <c r="EF704" i="52"/>
  <c r="EU637" i="52"/>
  <c r="FH637" i="52" s="1"/>
  <c r="FO552" i="52"/>
  <c r="FO544" i="52"/>
  <c r="EV562" i="52"/>
  <c r="FJ562" i="52" s="1"/>
  <c r="IH630" i="52"/>
  <c r="EW453" i="52"/>
  <c r="FI453" i="52" s="1"/>
  <c r="EF366" i="52"/>
  <c r="DN224" i="52"/>
  <c r="EU390" i="52"/>
  <c r="FH390" i="52" s="1"/>
  <c r="EF509" i="52"/>
  <c r="EF501" i="52"/>
  <c r="EF497" i="52"/>
  <c r="EF465" i="52"/>
  <c r="EF461" i="52"/>
  <c r="EF457" i="52"/>
  <c r="EV361" i="52"/>
  <c r="FJ361" i="52" s="1"/>
  <c r="DL357" i="52"/>
  <c r="EW313" i="52"/>
  <c r="DK302" i="52"/>
  <c r="EJ297" i="52"/>
  <c r="DN220" i="52"/>
  <c r="DO220" i="52" s="1"/>
  <c r="FO338" i="52"/>
  <c r="FE203" i="52"/>
  <c r="FP142" i="52"/>
  <c r="DN222" i="52"/>
  <c r="DO222" i="52" s="1"/>
  <c r="EV579" i="52"/>
  <c r="FJ579" i="52" s="1"/>
  <c r="DN579" i="52"/>
  <c r="DO579" i="52" s="1"/>
  <c r="EU487" i="52"/>
  <c r="FH487" i="52" s="1"/>
  <c r="EU508" i="52"/>
  <c r="FH508" i="52" s="1"/>
  <c r="EU468" i="52"/>
  <c r="FH468" i="52" s="1"/>
  <c r="EU410" i="52"/>
  <c r="FH410" i="52" s="1"/>
  <c r="EV367" i="52"/>
  <c r="FJ367" i="52" s="1"/>
  <c r="DN367" i="52"/>
  <c r="DL363" i="52"/>
  <c r="DO363" i="52"/>
  <c r="II341" i="52"/>
  <c r="DN361" i="52"/>
  <c r="EU270" i="52"/>
  <c r="EF308" i="52"/>
  <c r="EU215" i="52"/>
  <c r="FH215" i="52" s="1"/>
  <c r="EF388" i="52"/>
  <c r="EF333" i="52"/>
  <c r="FJ681" i="52"/>
  <c r="FI708" i="52"/>
  <c r="FI730" i="52"/>
  <c r="EU600" i="52"/>
  <c r="FH600" i="52" s="1"/>
  <c r="FO585" i="52"/>
  <c r="EV540" i="52"/>
  <c r="FJ540" i="52" s="1"/>
  <c r="FO402" i="52"/>
  <c r="FN402" i="52" s="1"/>
  <c r="IG402" i="52" s="1"/>
  <c r="FO392" i="52"/>
  <c r="FO368" i="52"/>
  <c r="FO557" i="52"/>
  <c r="FO533" i="52"/>
  <c r="FO527" i="52"/>
  <c r="FI520" i="52"/>
  <c r="FI507" i="52"/>
  <c r="DK403" i="52"/>
  <c r="FP441" i="52"/>
  <c r="EW418" i="52"/>
  <c r="FP353" i="52"/>
  <c r="FO241" i="52"/>
  <c r="FP226" i="52"/>
  <c r="DF224" i="52"/>
  <c r="FO224" i="52"/>
  <c r="FN224" i="52" s="1"/>
  <c r="IG224" i="52" s="1"/>
  <c r="FP196" i="52"/>
  <c r="FP633" i="52"/>
  <c r="FO825" i="52"/>
  <c r="EU589" i="52"/>
  <c r="FH589" i="52" s="1"/>
  <c r="DF608" i="52"/>
  <c r="FO595" i="52"/>
  <c r="EV542" i="52"/>
  <c r="FJ542" i="52"/>
  <c r="DN542" i="52"/>
  <c r="DL542" i="52" s="1"/>
  <c r="DL528" i="52"/>
  <c r="DO528" i="52"/>
  <c r="EF407" i="52"/>
  <c r="EV587" i="52"/>
  <c r="FJ587" i="52" s="1"/>
  <c r="DK538" i="52"/>
  <c r="DN540" i="52"/>
  <c r="EU398" i="52"/>
  <c r="FH398" i="52" s="1"/>
  <c r="EU370" i="52"/>
  <c r="FH370" i="52" s="1"/>
  <c r="FO511" i="52"/>
  <c r="DF511" i="52"/>
  <c r="FO507" i="52"/>
  <c r="FN507" i="52" s="1"/>
  <c r="IG507" i="52" s="1"/>
  <c r="DF507" i="52"/>
  <c r="FO503" i="52"/>
  <c r="FO499" i="52"/>
  <c r="FO491" i="52"/>
  <c r="DF487" i="52"/>
  <c r="FO475" i="52"/>
  <c r="FN475" i="52" s="1"/>
  <c r="IG475" i="52" s="1"/>
  <c r="DF475" i="52"/>
  <c r="FO471" i="52"/>
  <c r="DF471" i="52"/>
  <c r="FC439" i="52"/>
  <c r="FC435" i="52"/>
  <c r="EU413" i="52"/>
  <c r="FH413" i="52" s="1"/>
  <c r="FM341" i="52"/>
  <c r="EF248" i="52"/>
  <c r="DK297" i="52"/>
  <c r="FO354" i="52"/>
  <c r="FO319" i="52"/>
  <c r="EV582" i="52"/>
  <c r="DN582" i="52"/>
  <c r="FI503" i="52"/>
  <c r="FM649" i="52"/>
  <c r="FO593" i="52"/>
  <c r="EI394" i="52"/>
  <c r="EU565" i="52"/>
  <c r="FH565" i="52" s="1"/>
  <c r="EF777" i="52"/>
  <c r="DK642" i="52"/>
  <c r="DK610" i="52"/>
  <c r="DF384" i="52"/>
  <c r="FO384" i="52"/>
  <c r="EU542" i="52"/>
  <c r="FH542" i="52" s="1"/>
  <c r="DN532" i="52"/>
  <c r="DN390" i="52"/>
  <c r="DL390" i="52" s="1"/>
  <c r="FO498" i="52"/>
  <c r="DF498" i="52"/>
  <c r="FO478" i="52"/>
  <c r="FO474" i="52"/>
  <c r="FO458" i="52"/>
  <c r="EV371" i="52"/>
  <c r="FJ371" i="52" s="1"/>
  <c r="DN371" i="52"/>
  <c r="DO367" i="52"/>
  <c r="DO348" i="52"/>
  <c r="DL348" i="52"/>
  <c r="EU280" i="52"/>
  <c r="FH280" i="52" s="1"/>
  <c r="EU272" i="52"/>
  <c r="EU221" i="52"/>
  <c r="FH221" i="52" s="1"/>
  <c r="DN234" i="52"/>
  <c r="EU151" i="52"/>
  <c r="FH151" i="52" s="1"/>
  <c r="DL362" i="52"/>
  <c r="DO362" i="52"/>
  <c r="FI295" i="52"/>
  <c r="FC240" i="52"/>
  <c r="DN396" i="52"/>
  <c r="DL396" i="52" s="1"/>
  <c r="EU309" i="52"/>
  <c r="FH309" i="52" s="1"/>
  <c r="FO630" i="52"/>
  <c r="EU665" i="52"/>
  <c r="FH665" i="52" s="1"/>
  <c r="FO590" i="52"/>
  <c r="EI642" i="52"/>
  <c r="IN642" i="52" s="1"/>
  <c r="EJ642" i="52"/>
  <c r="EU629" i="52"/>
  <c r="FH629" i="52" s="1"/>
  <c r="EI610" i="52"/>
  <c r="EJ610" i="52"/>
  <c r="IH565" i="52"/>
  <c r="EU368" i="52"/>
  <c r="FH368" i="52" s="1"/>
  <c r="EU552" i="52"/>
  <c r="FH552" i="52" s="1"/>
  <c r="EU340" i="52"/>
  <c r="FH340" i="52" s="1"/>
  <c r="FO414" i="52"/>
  <c r="FO398" i="52"/>
  <c r="FP390" i="52"/>
  <c r="DF362" i="52"/>
  <c r="FO362" i="52"/>
  <c r="FN362" i="52" s="1"/>
  <c r="IG362" i="52" s="1"/>
  <c r="DF372" i="52"/>
  <c r="FO372" i="52"/>
  <c r="FN372" i="52" s="1"/>
  <c r="IG372" i="52" s="1"/>
  <c r="FO508" i="52"/>
  <c r="DF508" i="52"/>
  <c r="FO504" i="52"/>
  <c r="DF504" i="52"/>
  <c r="FO500" i="52"/>
  <c r="FN500" i="52" s="1"/>
  <c r="IG500" i="52" s="1"/>
  <c r="DF500" i="52"/>
  <c r="FO488" i="52"/>
  <c r="FO480" i="52"/>
  <c r="FO468" i="52"/>
  <c r="DF468" i="52"/>
  <c r="FO464" i="52"/>
  <c r="FO452" i="52"/>
  <c r="FJ376" i="52"/>
  <c r="EU307" i="52"/>
  <c r="FH307" i="52" s="1"/>
  <c r="FO310" i="52"/>
  <c r="FO306" i="52"/>
  <c r="FO239" i="52"/>
  <c r="FC196" i="52"/>
  <c r="EU155" i="52"/>
  <c r="FH155" i="52" s="1"/>
  <c r="DO706" i="52"/>
  <c r="DL706" i="52"/>
  <c r="FP649" i="52"/>
  <c r="EJ562" i="52"/>
  <c r="EU395" i="52"/>
  <c r="FP451" i="52"/>
  <c r="FC253" i="52"/>
  <c r="EF521" i="52"/>
  <c r="FC397" i="52"/>
  <c r="FI728" i="52"/>
  <c r="EU576" i="52"/>
  <c r="FH576" i="52" s="1"/>
  <c r="FO659" i="52"/>
  <c r="FO643" i="52"/>
  <c r="FI487" i="52"/>
  <c r="EU402" i="52"/>
  <c r="FH402" i="52" s="1"/>
  <c r="FO646" i="52"/>
  <c r="FO706" i="52"/>
  <c r="EU630" i="52"/>
  <c r="FH630" i="52" s="1"/>
  <c r="FO671" i="52"/>
  <c r="FO658" i="52"/>
  <c r="FO655" i="52"/>
  <c r="FO639" i="52"/>
  <c r="DO603" i="52"/>
  <c r="FO555" i="52"/>
  <c r="FI513" i="52"/>
  <c r="FO394" i="52"/>
  <c r="EU516" i="52"/>
  <c r="FH516" i="52" s="1"/>
  <c r="EU484" i="52"/>
  <c r="FH484" i="52" s="1"/>
  <c r="FP382" i="52"/>
  <c r="FR458" i="52"/>
  <c r="FO522" i="52"/>
  <c r="FN522" i="52" s="1"/>
  <c r="IG522" i="52" s="1"/>
  <c r="DF522" i="52"/>
  <c r="EF500" i="52"/>
  <c r="EF488" i="52"/>
  <c r="EF476" i="52"/>
  <c r="EF468" i="52"/>
  <c r="EF460" i="52"/>
  <c r="EV363" i="52"/>
  <c r="FJ363" i="52" s="1"/>
  <c r="EV348" i="52"/>
  <c r="FJ348" i="52" s="1"/>
  <c r="EU291" i="52"/>
  <c r="EU283" i="52"/>
  <c r="EU275" i="52"/>
  <c r="FH275" i="52" s="1"/>
  <c r="FC390" i="52"/>
  <c r="EF314" i="52"/>
  <c r="FE222" i="52"/>
  <c r="CU222" i="52"/>
  <c r="FP206" i="52"/>
  <c r="EU158" i="52"/>
  <c r="FH158" i="52" s="1"/>
  <c r="EF69" i="52"/>
  <c r="DV646" i="52"/>
  <c r="FO406" i="52"/>
  <c r="FP435" i="52"/>
  <c r="FO158" i="52"/>
  <c r="FC429" i="52"/>
  <c r="FI428" i="52"/>
  <c r="FO257" i="52"/>
  <c r="FI468" i="52"/>
  <c r="EU519" i="52"/>
  <c r="FH519" i="52" s="1"/>
  <c r="DL381" i="52"/>
  <c r="EU316" i="52"/>
  <c r="FC384" i="52"/>
  <c r="EF525" i="52"/>
  <c r="FP431" i="52"/>
  <c r="EU523" i="52"/>
  <c r="EV706" i="52"/>
  <c r="FO614" i="52"/>
  <c r="FC449" i="52"/>
  <c r="FI440" i="52"/>
  <c r="FC433" i="52"/>
  <c r="FC417" i="52"/>
  <c r="FI416" i="52"/>
  <c r="FI298" i="52"/>
  <c r="FI290" i="52"/>
  <c r="FI278" i="52"/>
  <c r="FO391" i="52"/>
  <c r="FO334" i="52"/>
  <c r="FO323" i="52"/>
  <c r="EU320" i="52"/>
  <c r="FH320" i="52" s="1"/>
  <c r="FC186" i="52"/>
  <c r="FO163" i="52"/>
  <c r="FO260" i="52"/>
  <c r="CN11" i="52"/>
  <c r="FE11" i="52" s="1"/>
  <c r="CO11" i="52"/>
  <c r="FB11" i="52" s="1"/>
  <c r="FC499" i="52"/>
  <c r="FC901" i="52"/>
  <c r="FC483" i="52"/>
  <c r="FC491" i="52"/>
  <c r="FC902" i="52"/>
  <c r="FC488" i="52"/>
  <c r="FC472" i="52"/>
  <c r="FC507" i="52"/>
  <c r="IE883" i="52"/>
  <c r="IN883" i="52"/>
  <c r="IO883" i="52"/>
  <c r="ES944" i="52"/>
  <c r="IE944" i="52"/>
  <c r="IN944" i="52"/>
  <c r="IO944" i="52"/>
  <c r="FR856" i="52"/>
  <c r="DO870" i="52"/>
  <c r="DO940" i="52"/>
  <c r="EC931" i="52"/>
  <c r="FR925" i="52"/>
  <c r="IE939" i="52"/>
  <c r="EH847" i="52"/>
  <c r="EC847" i="52"/>
  <c r="IN868" i="52"/>
  <c r="ES880" i="52"/>
  <c r="DO942" i="52"/>
  <c r="DL927" i="52"/>
  <c r="ES947" i="52"/>
  <c r="IE947" i="52"/>
  <c r="IN947" i="52"/>
  <c r="IO947" i="52"/>
  <c r="ES862" i="52"/>
  <c r="FR927" i="52"/>
  <c r="ES858" i="52"/>
  <c r="IN858" i="52"/>
  <c r="ED919" i="52"/>
  <c r="EC919" i="52"/>
  <c r="EH919" i="52"/>
  <c r="ES847" i="52"/>
  <c r="IN847" i="52"/>
  <c r="IO847" i="52"/>
  <c r="ES881" i="52"/>
  <c r="IE881" i="52"/>
  <c r="IN881" i="52"/>
  <c r="IO881" i="52"/>
  <c r="EG931" i="52"/>
  <c r="FK873" i="52"/>
  <c r="ES946" i="52"/>
  <c r="IE946" i="52"/>
  <c r="IN946" i="52"/>
  <c r="IO946" i="52"/>
  <c r="ES610" i="52"/>
  <c r="IE610" i="52"/>
  <c r="DO587" i="52"/>
  <c r="ED633" i="52"/>
  <c r="FR362" i="52"/>
  <c r="ES642" i="52"/>
  <c r="IE642" i="52"/>
  <c r="IO642" i="52"/>
  <c r="FR508" i="52"/>
  <c r="CI151" i="52" l="1"/>
  <c r="FD139" i="52"/>
  <c r="CK11" i="52"/>
  <c r="FC11" i="52" s="1"/>
  <c r="FO515" i="52"/>
  <c r="DF515" i="52"/>
  <c r="EV365" i="52"/>
  <c r="DN365" i="52"/>
  <c r="DO365" i="52" s="1"/>
  <c r="IO923" i="52"/>
  <c r="FC925" i="52"/>
  <c r="EX157" i="52"/>
  <c r="CV157" i="52"/>
  <c r="EU157" i="52" s="1"/>
  <c r="FH157" i="52" s="1"/>
  <c r="DU138" i="52"/>
  <c r="IE923" i="52"/>
  <c r="IN923" i="52"/>
  <c r="EC633" i="52"/>
  <c r="EH633" i="52"/>
  <c r="EV194" i="52"/>
  <c r="FJ194" i="52" s="1"/>
  <c r="DN194" i="52"/>
  <c r="FO341" i="52"/>
  <c r="FN341" i="52" s="1"/>
  <c r="IG341" i="52" s="1"/>
  <c r="DF341" i="52"/>
  <c r="ES845" i="52"/>
  <c r="IE845" i="52"/>
  <c r="DL222" i="52"/>
  <c r="FN376" i="52"/>
  <c r="IG376" i="52" s="1"/>
  <c r="FR376" i="52"/>
  <c r="FN467" i="52"/>
  <c r="IG467" i="52" s="1"/>
  <c r="FR467" i="52"/>
  <c r="IO845" i="52"/>
  <c r="FN248" i="52"/>
  <c r="IG248" i="52" s="1"/>
  <c r="FR248" i="52"/>
  <c r="EJ866" i="52"/>
  <c r="FN508" i="52"/>
  <c r="IG508" i="52" s="1"/>
  <c r="EA407" i="52"/>
  <c r="EC407" i="52" s="1"/>
  <c r="EI658" i="52"/>
  <c r="DL234" i="52"/>
  <c r="DF474" i="52"/>
  <c r="FN499" i="52"/>
  <c r="IG499" i="52" s="1"/>
  <c r="DN374" i="52"/>
  <c r="DN867" i="52"/>
  <c r="DL867" i="52" s="1"/>
  <c r="FI512" i="52"/>
  <c r="DL408" i="52"/>
  <c r="CV150" i="52"/>
  <c r="EU150" i="52" s="1"/>
  <c r="FH150" i="52" s="1"/>
  <c r="DL941" i="52"/>
  <c r="DO941" i="52"/>
  <c r="EU922" i="52"/>
  <c r="FH922" i="52" s="1"/>
  <c r="DZ922" i="52"/>
  <c r="DM148" i="52"/>
  <c r="FD148" i="52"/>
  <c r="CO155" i="52"/>
  <c r="FB155" i="52" s="1"/>
  <c r="CN155" i="52"/>
  <c r="FE155" i="52" s="1"/>
  <c r="CP155" i="52"/>
  <c r="FA155" i="52" s="1"/>
  <c r="DW164" i="52"/>
  <c r="DC164" i="52"/>
  <c r="FO164" i="52" s="1"/>
  <c r="DC167" i="52"/>
  <c r="FO167" i="52" s="1"/>
  <c r="DW167" i="52"/>
  <c r="CI149" i="52"/>
  <c r="CN149" i="52"/>
  <c r="FE149" i="52" s="1"/>
  <c r="CP149" i="52"/>
  <c r="FA149" i="52" s="1"/>
  <c r="CO149" i="52"/>
  <c r="FB149" i="52" s="1"/>
  <c r="DD149" i="52"/>
  <c r="FP149" i="52" s="1"/>
  <c r="CV199" i="52"/>
  <c r="EU199" i="52" s="1"/>
  <c r="EX199" i="52"/>
  <c r="DX201" i="52"/>
  <c r="DD201" i="52"/>
  <c r="FP201" i="52" s="1"/>
  <c r="EZ161" i="52"/>
  <c r="CX161" i="52"/>
  <c r="EW161" i="52" s="1"/>
  <c r="FD245" i="52"/>
  <c r="DM245" i="52"/>
  <c r="EY393" i="52"/>
  <c r="CW393" i="52"/>
  <c r="FF409" i="52"/>
  <c r="CI409" i="52"/>
  <c r="EX522" i="52"/>
  <c r="CV522" i="52"/>
  <c r="EU522" i="52" s="1"/>
  <c r="DR208" i="52"/>
  <c r="DK208" i="52"/>
  <c r="DW236" i="52"/>
  <c r="DC236" i="52"/>
  <c r="CW240" i="52"/>
  <c r="FD240" i="52"/>
  <c r="FS240" i="52" s="1"/>
  <c r="DS266" i="52"/>
  <c r="DU266" i="52" s="1"/>
  <c r="DJ266" i="52"/>
  <c r="CW368" i="52"/>
  <c r="FD368" i="52"/>
  <c r="EZ420" i="52"/>
  <c r="CX420" i="52"/>
  <c r="EW420" i="52" s="1"/>
  <c r="FI420" i="52" s="1"/>
  <c r="EV925" i="52"/>
  <c r="DN925" i="52"/>
  <c r="FF159" i="52"/>
  <c r="CI159" i="52"/>
  <c r="CJ159" i="52" s="1"/>
  <c r="EX201" i="52"/>
  <c r="CV201" i="52"/>
  <c r="EU201" i="52" s="1"/>
  <c r="FH201" i="52" s="1"/>
  <c r="CO194" i="52"/>
  <c r="CP194" i="52"/>
  <c r="FA194" i="52" s="1"/>
  <c r="CN194" i="52"/>
  <c r="FE194" i="52" s="1"/>
  <c r="CX274" i="52"/>
  <c r="EW274" i="52" s="1"/>
  <c r="FI274" i="52" s="1"/>
  <c r="EZ274" i="52"/>
  <c r="DM283" i="52"/>
  <c r="FD283" i="52"/>
  <c r="CX284" i="52"/>
  <c r="EW284" i="52" s="1"/>
  <c r="EZ284" i="52"/>
  <c r="DJ286" i="52"/>
  <c r="DV286" i="52" s="1"/>
  <c r="DR286" i="52"/>
  <c r="DU286" i="52" s="1"/>
  <c r="EI286" i="52" s="1"/>
  <c r="IN286" i="52" s="1"/>
  <c r="EZ291" i="52"/>
  <c r="CX291" i="52"/>
  <c r="EW291" i="52" s="1"/>
  <c r="DV866" i="52"/>
  <c r="EI866" i="52" s="1"/>
  <c r="DK866" i="52"/>
  <c r="FD112" i="52"/>
  <c r="DM112" i="52"/>
  <c r="EY160" i="52"/>
  <c r="CW160" i="52"/>
  <c r="EV160" i="52" s="1"/>
  <c r="CW147" i="52"/>
  <c r="CO147" i="52"/>
  <c r="FB147" i="52" s="1"/>
  <c r="DM169" i="52"/>
  <c r="FD169" i="52"/>
  <c r="DS384" i="52"/>
  <c r="DU384" i="52" s="1"/>
  <c r="DJ384" i="52"/>
  <c r="DS388" i="52"/>
  <c r="DJ388" i="52"/>
  <c r="DV388" i="52" s="1"/>
  <c r="DS392" i="52"/>
  <c r="DJ392" i="52"/>
  <c r="EU857" i="52"/>
  <c r="FH857" i="52" s="1"/>
  <c r="DZ857" i="52"/>
  <c r="DZ947" i="52"/>
  <c r="EA947" i="52"/>
  <c r="EA859" i="52"/>
  <c r="EB859" i="52" s="1"/>
  <c r="EU859" i="52"/>
  <c r="FH859" i="52" s="1"/>
  <c r="FD198" i="52"/>
  <c r="DM198" i="52"/>
  <c r="DT343" i="52"/>
  <c r="DJ343" i="52"/>
  <c r="DV240" i="52"/>
  <c r="EJ240" i="52" s="1"/>
  <c r="DK240" i="52"/>
  <c r="DK273" i="52"/>
  <c r="DF459" i="52"/>
  <c r="DL224" i="52"/>
  <c r="DN248" i="52"/>
  <c r="DV889" i="52"/>
  <c r="DK889" i="52"/>
  <c r="EV883" i="52"/>
  <c r="DN883" i="52"/>
  <c r="DL883" i="52" s="1"/>
  <c r="EV946" i="52"/>
  <c r="FJ946" i="52" s="1"/>
  <c r="DN946" i="52"/>
  <c r="DL946" i="52" s="1"/>
  <c r="EV928" i="52"/>
  <c r="FJ928" i="52" s="1"/>
  <c r="DN928" i="52"/>
  <c r="FO852" i="52"/>
  <c r="FR852" i="52" s="1"/>
  <c r="DF852" i="52"/>
  <c r="FN496" i="52"/>
  <c r="IG496" i="52" s="1"/>
  <c r="IO939" i="52"/>
  <c r="FH523" i="52"/>
  <c r="EU240" i="52"/>
  <c r="FH240" i="52" s="1"/>
  <c r="DF496" i="52"/>
  <c r="DF458" i="52"/>
  <c r="DN225" i="52"/>
  <c r="DN379" i="52"/>
  <c r="FO677" i="52"/>
  <c r="EV381" i="52"/>
  <c r="FJ381" i="52" s="1"/>
  <c r="FO360" i="52"/>
  <c r="FN360" i="52" s="1"/>
  <c r="IG360" i="52" s="1"/>
  <c r="DZ407" i="52"/>
  <c r="EA857" i="52"/>
  <c r="DZ943" i="52"/>
  <c r="DN901" i="52"/>
  <c r="DN848" i="52"/>
  <c r="DN884" i="52"/>
  <c r="DL884" i="52" s="1"/>
  <c r="DN889" i="52"/>
  <c r="DL889" i="52" s="1"/>
  <c r="DJ138" i="52"/>
  <c r="DV138" i="52" s="1"/>
  <c r="DM146" i="52"/>
  <c r="EJ634" i="52"/>
  <c r="DJ278" i="52"/>
  <c r="DV278" i="52" s="1"/>
  <c r="CJ154" i="52"/>
  <c r="DJ376" i="52"/>
  <c r="FH298" i="52"/>
  <c r="EX291" i="52"/>
  <c r="FH291" i="52" s="1"/>
  <c r="FH462" i="52"/>
  <c r="EV939" i="52"/>
  <c r="DN939" i="52"/>
  <c r="DO889" i="52"/>
  <c r="DF868" i="52"/>
  <c r="DV860" i="52"/>
  <c r="DK860" i="52"/>
  <c r="DO946" i="52"/>
  <c r="CX397" i="52"/>
  <c r="EW397" i="52" s="1"/>
  <c r="FI397" i="52" s="1"/>
  <c r="EZ397" i="52"/>
  <c r="CI252" i="52"/>
  <c r="FF252" i="52"/>
  <c r="FF420" i="52"/>
  <c r="CI420" i="52"/>
  <c r="CI431" i="52"/>
  <c r="FF431" i="52"/>
  <c r="EF325" i="52"/>
  <c r="DD329" i="52"/>
  <c r="FP329" i="52" s="1"/>
  <c r="CP329" i="52"/>
  <c r="FA329" i="52" s="1"/>
  <c r="EX333" i="52"/>
  <c r="CV333" i="52"/>
  <c r="DZ926" i="52"/>
  <c r="DO951" i="52"/>
  <c r="EA240" i="52"/>
  <c r="FO613" i="52"/>
  <c r="DL579" i="52"/>
  <c r="FN458" i="52"/>
  <c r="IG458" i="52" s="1"/>
  <c r="DF307" i="52"/>
  <c r="DF467" i="52"/>
  <c r="DN412" i="52"/>
  <c r="DL412" i="52" s="1"/>
  <c r="FH407" i="52"/>
  <c r="DB857" i="52"/>
  <c r="FI464" i="52"/>
  <c r="EV208" i="52"/>
  <c r="FJ208" i="52" s="1"/>
  <c r="DJ372" i="52"/>
  <c r="DU376" i="52"/>
  <c r="DV395" i="52"/>
  <c r="DK395" i="52"/>
  <c r="DW316" i="52"/>
  <c r="DD306" i="52"/>
  <c r="EV927" i="52"/>
  <c r="FJ927" i="52" s="1"/>
  <c r="EA927" i="52"/>
  <c r="EI838" i="52"/>
  <c r="EU928" i="52"/>
  <c r="FH928" i="52" s="1"/>
  <c r="FL928" i="52" s="1"/>
  <c r="DZ928" i="52"/>
  <c r="DB921" i="52"/>
  <c r="EA921" i="52"/>
  <c r="ED921" i="52" s="1"/>
  <c r="DM196" i="52"/>
  <c r="FD196" i="52"/>
  <c r="CX229" i="52"/>
  <c r="EW229" i="52" s="1"/>
  <c r="EZ229" i="52"/>
  <c r="CX241" i="52"/>
  <c r="EW241" i="52" s="1"/>
  <c r="FI241" i="52" s="1"/>
  <c r="EZ241" i="52"/>
  <c r="CX253" i="52"/>
  <c r="EW253" i="52" s="1"/>
  <c r="EZ253" i="52"/>
  <c r="DW247" i="52"/>
  <c r="DC247" i="52"/>
  <c r="FO247" i="52" s="1"/>
  <c r="FF335" i="52"/>
  <c r="CI335" i="52"/>
  <c r="FD287" i="52"/>
  <c r="DM287" i="52"/>
  <c r="DW292" i="52"/>
  <c r="DC292" i="52"/>
  <c r="FO292" i="52" s="1"/>
  <c r="DS293" i="52"/>
  <c r="DJ293" i="52"/>
  <c r="EY336" i="52"/>
  <c r="CW336" i="52"/>
  <c r="CW340" i="52"/>
  <c r="DN340" i="52" s="1"/>
  <c r="EY340" i="52"/>
  <c r="DW344" i="52"/>
  <c r="DC344" i="52"/>
  <c r="FO344" i="52" s="1"/>
  <c r="EZ370" i="52"/>
  <c r="CX370" i="52"/>
  <c r="EZ374" i="52"/>
  <c r="CX374" i="52"/>
  <c r="EW374" i="52" s="1"/>
  <c r="FI374" i="52" s="1"/>
  <c r="EZ378" i="52"/>
  <c r="CX378" i="52"/>
  <c r="EW378" i="52" s="1"/>
  <c r="FI378" i="52" s="1"/>
  <c r="DM380" i="52"/>
  <c r="FD380" i="52"/>
  <c r="FF428" i="52"/>
  <c r="CI428" i="52"/>
  <c r="FI418" i="52"/>
  <c r="FR939" i="52"/>
  <c r="DF499" i="52"/>
  <c r="DL367" i="52"/>
  <c r="DN677" i="52"/>
  <c r="DL677" i="52" s="1"/>
  <c r="FS866" i="52"/>
  <c r="FI480" i="52"/>
  <c r="DU372" i="52"/>
  <c r="FF362" i="52"/>
  <c r="DW257" i="52"/>
  <c r="DM212" i="52"/>
  <c r="EV866" i="52"/>
  <c r="DN866" i="52"/>
  <c r="DO866" i="52" s="1"/>
  <c r="DB858" i="52"/>
  <c r="EA858" i="52"/>
  <c r="ED858" i="52" s="1"/>
  <c r="EW930" i="52"/>
  <c r="FI930" i="52" s="1"/>
  <c r="DZ930" i="52"/>
  <c r="FH856" i="52"/>
  <c r="FD132" i="52"/>
  <c r="DM132" i="52"/>
  <c r="EX222" i="52"/>
  <c r="CV222" i="52"/>
  <c r="EU222" i="52" s="1"/>
  <c r="FH222" i="52" s="1"/>
  <c r="CO219" i="52"/>
  <c r="FB219" i="52" s="1"/>
  <c r="CV219" i="52"/>
  <c r="EU219" i="52" s="1"/>
  <c r="FH219" i="52" s="1"/>
  <c r="CP219" i="52"/>
  <c r="FA219" i="52" s="1"/>
  <c r="CI219" i="52"/>
  <c r="DW231" i="52"/>
  <c r="DC231" i="52"/>
  <c r="FO231" i="52" s="1"/>
  <c r="EY247" i="52"/>
  <c r="CW247" i="52"/>
  <c r="FD285" i="52"/>
  <c r="DM285" i="52"/>
  <c r="CX311" i="52"/>
  <c r="EW311" i="52" s="1"/>
  <c r="EZ311" i="52"/>
  <c r="FF332" i="52"/>
  <c r="CI332" i="52"/>
  <c r="FF340" i="52"/>
  <c r="CI340" i="52"/>
  <c r="FI854" i="52"/>
  <c r="CN148" i="52"/>
  <c r="FE148" i="52" s="1"/>
  <c r="CV148" i="52"/>
  <c r="EU148" i="52" s="1"/>
  <c r="FH148" i="52" s="1"/>
  <c r="CP148" i="52"/>
  <c r="FA148" i="52" s="1"/>
  <c r="DX151" i="52"/>
  <c r="DD151" i="52"/>
  <c r="FP151" i="52" s="1"/>
  <c r="FF167" i="52"/>
  <c r="CI167" i="52"/>
  <c r="CI191" i="52"/>
  <c r="FF191" i="52"/>
  <c r="CO206" i="52"/>
  <c r="FB206" i="52" s="1"/>
  <c r="CN206" i="52"/>
  <c r="FE206" i="52" s="1"/>
  <c r="CP206" i="52"/>
  <c r="FA206" i="52" s="1"/>
  <c r="CJ142" i="52"/>
  <c r="CX215" i="52"/>
  <c r="EW215" i="52" s="1"/>
  <c r="FI215" i="52" s="1"/>
  <c r="DW330" i="52"/>
  <c r="DC330" i="52"/>
  <c r="FO330" i="52" s="1"/>
  <c r="EZ271" i="52"/>
  <c r="CX271" i="52"/>
  <c r="EW271" i="52" s="1"/>
  <c r="EX300" i="52"/>
  <c r="CV300" i="52"/>
  <c r="EU300" i="52" s="1"/>
  <c r="FH300" i="52" s="1"/>
  <c r="DW484" i="52"/>
  <c r="EF484" i="52" s="1"/>
  <c r="DC484" i="52"/>
  <c r="CV372" i="52"/>
  <c r="EU372" i="52" s="1"/>
  <c r="FH372" i="52" s="1"/>
  <c r="EX372" i="52"/>
  <c r="DT614" i="52"/>
  <c r="DJ614" i="52"/>
  <c r="CP655" i="52"/>
  <c r="FA655" i="52" s="1"/>
  <c r="CO655" i="52"/>
  <c r="FB655" i="52" s="1"/>
  <c r="CP671" i="52"/>
  <c r="FA671" i="52" s="1"/>
  <c r="CO671" i="52"/>
  <c r="FB671" i="52" s="1"/>
  <c r="AB517" i="52"/>
  <c r="DR517" i="52"/>
  <c r="DW512" i="52"/>
  <c r="DC512" i="52"/>
  <c r="FO512" i="52" s="1"/>
  <c r="EZ484" i="52"/>
  <c r="CX484" i="52"/>
  <c r="EW484" i="52" s="1"/>
  <c r="FI484" i="52" s="1"/>
  <c r="DX481" i="52"/>
  <c r="EF481" i="52" s="1"/>
  <c r="DD481" i="52"/>
  <c r="EX483" i="52"/>
  <c r="CV483" i="52"/>
  <c r="EU483" i="52" s="1"/>
  <c r="EX503" i="52"/>
  <c r="CV503" i="52"/>
  <c r="EU503" i="52" s="1"/>
  <c r="FH503" i="52" s="1"/>
  <c r="II576" i="52"/>
  <c r="CI198" i="52"/>
  <c r="DU264" i="52"/>
  <c r="DW462" i="52"/>
  <c r="DC462" i="52"/>
  <c r="FO462" i="52" s="1"/>
  <c r="DW470" i="52"/>
  <c r="DC470" i="52"/>
  <c r="FO470" i="52" s="1"/>
  <c r="EF474" i="52"/>
  <c r="EZ473" i="52"/>
  <c r="CX473" i="52"/>
  <c r="EW473" i="52" s="1"/>
  <c r="CW541" i="52"/>
  <c r="EY541" i="52"/>
  <c r="DW559" i="52"/>
  <c r="EF559" i="52" s="1"/>
  <c r="DC559" i="52"/>
  <c r="FO559" i="52" s="1"/>
  <c r="DM550" i="52"/>
  <c r="FD550" i="52"/>
  <c r="DN962" i="52"/>
  <c r="FN846" i="52"/>
  <c r="IG846" i="52" s="1"/>
  <c r="DJ264" i="52"/>
  <c r="DU159" i="52"/>
  <c r="EI159" i="52" s="1"/>
  <c r="IO159" i="52" s="1"/>
  <c r="FI508" i="52"/>
  <c r="DC501" i="52"/>
  <c r="DX390" i="52"/>
  <c r="DW508" i="52"/>
  <c r="EF508" i="52" s="1"/>
  <c r="EF492" i="52"/>
  <c r="EF454" i="52"/>
  <c r="FD156" i="52"/>
  <c r="EJ845" i="52"/>
  <c r="FH267" i="52"/>
  <c r="CI200" i="52"/>
  <c r="CJ200" i="52" s="1"/>
  <c r="CN200" i="52"/>
  <c r="FE200" i="52" s="1"/>
  <c r="CI138" i="52"/>
  <c r="CN138" i="52"/>
  <c r="FE138" i="52" s="1"/>
  <c r="CP138" i="52"/>
  <c r="FA138" i="52" s="1"/>
  <c r="FI275" i="52"/>
  <c r="DM293" i="52"/>
  <c r="FD293" i="52"/>
  <c r="EX294" i="52"/>
  <c r="CV294" i="52"/>
  <c r="EU294" i="52" s="1"/>
  <c r="CV304" i="52"/>
  <c r="EU304" i="52" s="1"/>
  <c r="EX304" i="52"/>
  <c r="DJ391" i="52"/>
  <c r="DM391" i="52"/>
  <c r="CW391" i="52"/>
  <c r="EZ417" i="52"/>
  <c r="CX417" i="52"/>
  <c r="EW417" i="52" s="1"/>
  <c r="EZ433" i="52"/>
  <c r="CX433" i="52"/>
  <c r="EW433" i="52" s="1"/>
  <c r="FI433" i="52" s="1"/>
  <c r="EZ320" i="52"/>
  <c r="CX320" i="52"/>
  <c r="EW320" i="52" s="1"/>
  <c r="FI320" i="52" s="1"/>
  <c r="FF544" i="52"/>
  <c r="CI544" i="52"/>
  <c r="DW587" i="52"/>
  <c r="EF587" i="52" s="1"/>
  <c r="DC587" i="52"/>
  <c r="FO587" i="52" s="1"/>
  <c r="DW611" i="52"/>
  <c r="EF611" i="52" s="1"/>
  <c r="DC611" i="52"/>
  <c r="FO611" i="52" s="1"/>
  <c r="DF929" i="52"/>
  <c r="FJ941" i="52"/>
  <c r="EI654" i="52"/>
  <c r="FM617" i="52"/>
  <c r="FR384" i="52"/>
  <c r="EF604" i="52"/>
  <c r="EF564" i="52"/>
  <c r="FJ224" i="52"/>
  <c r="IE374" i="52"/>
  <c r="DX228" i="52"/>
  <c r="DJ358" i="52"/>
  <c r="DJ362" i="52"/>
  <c r="DV362" i="52" s="1"/>
  <c r="DU293" i="52"/>
  <c r="DU392" i="52"/>
  <c r="DD503" i="52"/>
  <c r="FD195" i="52"/>
  <c r="CO145" i="52"/>
  <c r="FB145" i="52" s="1"/>
  <c r="CI145" i="52"/>
  <c r="CN145" i="52"/>
  <c r="FE145" i="52" s="1"/>
  <c r="DT250" i="52"/>
  <c r="DU250" i="52" s="1"/>
  <c r="DJ250" i="52"/>
  <c r="DK250" i="52" s="1"/>
  <c r="CI221" i="52"/>
  <c r="CN221" i="52"/>
  <c r="FE221" i="52" s="1"/>
  <c r="CP221" i="52"/>
  <c r="FA221" i="52" s="1"/>
  <c r="CK212" i="52"/>
  <c r="FC212" i="52" s="1"/>
  <c r="EZ302" i="52"/>
  <c r="CX302" i="52"/>
  <c r="EW302" i="52" s="1"/>
  <c r="FI302" i="52" s="1"/>
  <c r="DX332" i="52"/>
  <c r="DD332" i="52"/>
  <c r="FP332" i="52" s="1"/>
  <c r="DC364" i="52"/>
  <c r="FO364" i="52" s="1"/>
  <c r="DW364" i="52"/>
  <c r="DM571" i="52"/>
  <c r="FD571" i="52"/>
  <c r="CW571" i="52"/>
  <c r="DU358" i="52"/>
  <c r="FI693" i="52"/>
  <c r="FI490" i="52"/>
  <c r="DU285" i="52"/>
  <c r="EZ497" i="52"/>
  <c r="FI497" i="52" s="1"/>
  <c r="DU395" i="52"/>
  <c r="FI449" i="52"/>
  <c r="DT238" i="52"/>
  <c r="DJ238" i="52"/>
  <c r="DM203" i="52"/>
  <c r="FD203" i="52"/>
  <c r="CI387" i="52"/>
  <c r="FF387" i="52"/>
  <c r="FD263" i="52"/>
  <c r="DM263" i="52"/>
  <c r="EY359" i="52"/>
  <c r="CW359" i="52"/>
  <c r="CW394" i="52"/>
  <c r="DR530" i="52"/>
  <c r="DU530" i="52" s="1"/>
  <c r="DJ530" i="52"/>
  <c r="DW597" i="52"/>
  <c r="EF597" i="52" s="1"/>
  <c r="DC597" i="52"/>
  <c r="FO597" i="52" s="1"/>
  <c r="DC607" i="52"/>
  <c r="FO607" i="52" s="1"/>
  <c r="CN607" i="52"/>
  <c r="FE607" i="52" s="1"/>
  <c r="FF608" i="52"/>
  <c r="CI608" i="52"/>
  <c r="CW400" i="52"/>
  <c r="AB580" i="52"/>
  <c r="CA589" i="52"/>
  <c r="DG589" i="52" s="1"/>
  <c r="DD571" i="52"/>
  <c r="FP571" i="52" s="1"/>
  <c r="CK682" i="52"/>
  <c r="FC682" i="52" s="1"/>
  <c r="BV583" i="52"/>
  <c r="CZ583" i="52" s="1"/>
  <c r="DW583" i="52" s="1"/>
  <c r="BY583" i="52"/>
  <c r="DH583" i="52" s="1"/>
  <c r="DS583" i="52" s="1"/>
  <c r="BZ583" i="52"/>
  <c r="DI583" i="52" s="1"/>
  <c r="DT583" i="52" s="1"/>
  <c r="BO582" i="52"/>
  <c r="CG582" i="52" s="1"/>
  <c r="BW582" i="52"/>
  <c r="DA582" i="52" s="1"/>
  <c r="BY578" i="52"/>
  <c r="DH578" i="52" s="1"/>
  <c r="BU576" i="52"/>
  <c r="CL576" i="52" s="1"/>
  <c r="BW574" i="52"/>
  <c r="DA574" i="52" s="1"/>
  <c r="DX574" i="52" s="1"/>
  <c r="EF574" i="52" s="1"/>
  <c r="BQ574" i="52"/>
  <c r="CM574" i="52" s="1"/>
  <c r="BO564" i="52"/>
  <c r="CG564" i="52" s="1"/>
  <c r="AB564" i="52" s="1"/>
  <c r="BU564" i="52"/>
  <c r="CL564" i="52" s="1"/>
  <c r="FF564" i="52" s="1"/>
  <c r="CJ224" i="52"/>
  <c r="DU368" i="52"/>
  <c r="EI924" i="52"/>
  <c r="IE924" i="52" s="1"/>
  <c r="DF923" i="52"/>
  <c r="EF924" i="52"/>
  <c r="FS946" i="52"/>
  <c r="CX146" i="52"/>
  <c r="EW146" i="52" s="1"/>
  <c r="FI146" i="52" s="1"/>
  <c r="AB195" i="52"/>
  <c r="CW200" i="52"/>
  <c r="EV200" i="52" s="1"/>
  <c r="DJ366" i="52"/>
  <c r="CK194" i="52"/>
  <c r="FC194" i="52" s="1"/>
  <c r="EF336" i="52"/>
  <c r="CK224" i="52"/>
  <c r="FC224" i="52" s="1"/>
  <c r="CC636" i="52"/>
  <c r="CK636" i="52" s="1"/>
  <c r="FC636" i="52" s="1"/>
  <c r="BQ636" i="52"/>
  <c r="CM636" i="52" s="1"/>
  <c r="BW636" i="52"/>
  <c r="DA636" i="52" s="1"/>
  <c r="DX636" i="52" s="1"/>
  <c r="CJ519" i="52"/>
  <c r="DU238" i="52"/>
  <c r="DU614" i="52"/>
  <c r="CK554" i="52"/>
  <c r="FC554" i="52" s="1"/>
  <c r="CK674" i="52"/>
  <c r="FC674" i="52" s="1"/>
  <c r="DC400" i="52"/>
  <c r="FO400" i="52" s="1"/>
  <c r="EF194" i="52"/>
  <c r="DJ287" i="52"/>
  <c r="DV287" i="52" s="1"/>
  <c r="CO795" i="52"/>
  <c r="FB795" i="52" s="1"/>
  <c r="CN795" i="52"/>
  <c r="FE795" i="52" s="1"/>
  <c r="BV696" i="52"/>
  <c r="CZ696" i="52" s="1"/>
  <c r="DW696" i="52" s="1"/>
  <c r="BP695" i="52"/>
  <c r="CH695" i="52" s="1"/>
  <c r="CK695" i="52" s="1"/>
  <c r="FC695" i="52" s="1"/>
  <c r="BT695" i="52"/>
  <c r="CR695" i="52" s="1"/>
  <c r="BX695" i="52"/>
  <c r="DE695" i="52" s="1"/>
  <c r="FQ695" i="52" s="1"/>
  <c r="CC691" i="52"/>
  <c r="BP691" i="52"/>
  <c r="CH691" i="52" s="1"/>
  <c r="CK691" i="52" s="1"/>
  <c r="FC691" i="52" s="1"/>
  <c r="BT691" i="52"/>
  <c r="CR691" i="52" s="1"/>
  <c r="EZ691" i="52" s="1"/>
  <c r="BX691" i="52"/>
  <c r="DE691" i="52" s="1"/>
  <c r="FQ691" i="52" s="1"/>
  <c r="BW691" i="52"/>
  <c r="DA691" i="52" s="1"/>
  <c r="DX691" i="52" s="1"/>
  <c r="BR691" i="52"/>
  <c r="CS691" i="52" s="1"/>
  <c r="EY691" i="52" s="1"/>
  <c r="BV691" i="52"/>
  <c r="CZ691" i="52" s="1"/>
  <c r="DW691" i="52" s="1"/>
  <c r="BZ691" i="52"/>
  <c r="DI691" i="52" s="1"/>
  <c r="DT691" i="52" s="1"/>
  <c r="BR690" i="52"/>
  <c r="CS690" i="52" s="1"/>
  <c r="BW689" i="52"/>
  <c r="DA689" i="52" s="1"/>
  <c r="DX689" i="52" s="1"/>
  <c r="BQ688" i="52"/>
  <c r="CM688" i="52" s="1"/>
  <c r="BW688" i="52"/>
  <c r="DA688" i="52" s="1"/>
  <c r="DX688" i="52" s="1"/>
  <c r="EF688" i="52" s="1"/>
  <c r="BR688" i="52"/>
  <c r="CS688" i="52" s="1"/>
  <c r="EY688" i="52" s="1"/>
  <c r="BY688" i="52"/>
  <c r="DH688" i="52" s="1"/>
  <c r="DS688" i="52" s="1"/>
  <c r="BV687" i="52"/>
  <c r="CZ687" i="52" s="1"/>
  <c r="DW687" i="52" s="1"/>
  <c r="BX687" i="52"/>
  <c r="DE687" i="52" s="1"/>
  <c r="FQ687" i="52" s="1"/>
  <c r="BY683" i="52"/>
  <c r="DH683" i="52" s="1"/>
  <c r="DS683" i="52" s="1"/>
  <c r="BZ681" i="52"/>
  <c r="DI681" i="52" s="1"/>
  <c r="DT681" i="52" s="1"/>
  <c r="BV681" i="52"/>
  <c r="CZ681" i="52" s="1"/>
  <c r="CA680" i="52"/>
  <c r="DG680" i="52" s="1"/>
  <c r="DR680" i="52" s="1"/>
  <c r="BP678" i="52"/>
  <c r="CH678" i="52" s="1"/>
  <c r="BY678" i="52"/>
  <c r="DH678" i="52" s="1"/>
  <c r="BX678" i="52"/>
  <c r="DE678" i="52" s="1"/>
  <c r="FQ678" i="52" s="1"/>
  <c r="BY677" i="52"/>
  <c r="DH677" i="52" s="1"/>
  <c r="DS677" i="52" s="1"/>
  <c r="BT677" i="52"/>
  <c r="CR677" i="52" s="1"/>
  <c r="BT675" i="52"/>
  <c r="CR675" i="52" s="1"/>
  <c r="BY674" i="52"/>
  <c r="DH674" i="52" s="1"/>
  <c r="DS674" i="52" s="1"/>
  <c r="BT674" i="52"/>
  <c r="CR674" i="52" s="1"/>
  <c r="EZ674" i="52" s="1"/>
  <c r="BQ673" i="52"/>
  <c r="CM673" i="52" s="1"/>
  <c r="BO673" i="52"/>
  <c r="CG673" i="52" s="1"/>
  <c r="BQ672" i="52"/>
  <c r="CM672" i="52" s="1"/>
  <c r="BW672" i="52"/>
  <c r="DA672" i="52" s="1"/>
  <c r="DX672" i="52" s="1"/>
  <c r="EF672" i="52" s="1"/>
  <c r="BZ672" i="52"/>
  <c r="DI672" i="52" s="1"/>
  <c r="DT672" i="52" s="1"/>
  <c r="BV669" i="52"/>
  <c r="CZ669" i="52" s="1"/>
  <c r="BP669" i="52"/>
  <c r="CH669" i="52" s="1"/>
  <c r="CK669" i="52" s="1"/>
  <c r="FC669" i="52" s="1"/>
  <c r="BR669" i="52"/>
  <c r="CS669" i="52" s="1"/>
  <c r="EY669" i="52" s="1"/>
  <c r="BQ668" i="52"/>
  <c r="CM668" i="52" s="1"/>
  <c r="BP668" i="52"/>
  <c r="CH668" i="52" s="1"/>
  <c r="CA666" i="52"/>
  <c r="DG666" i="52" s="1"/>
  <c r="BX666" i="52"/>
  <c r="DE666" i="52" s="1"/>
  <c r="FQ666" i="52" s="1"/>
  <c r="BZ665" i="52"/>
  <c r="DI665" i="52" s="1"/>
  <c r="DT665" i="52" s="1"/>
  <c r="BR661" i="52"/>
  <c r="CS661" i="52" s="1"/>
  <c r="EY661" i="52" s="1"/>
  <c r="IH661" i="52" s="1"/>
  <c r="BW661" i="52"/>
  <c r="DA661" i="52" s="1"/>
  <c r="BQ661" i="52"/>
  <c r="CM661" i="52" s="1"/>
  <c r="BP658" i="52"/>
  <c r="CH658" i="52" s="1"/>
  <c r="CK658" i="52" s="1"/>
  <c r="FC658" i="52" s="1"/>
  <c r="BO657" i="52"/>
  <c r="CG657" i="52" s="1"/>
  <c r="BP656" i="52"/>
  <c r="CH656" i="52" s="1"/>
  <c r="BT651" i="52"/>
  <c r="CR651" i="52" s="1"/>
  <c r="BZ649" i="52"/>
  <c r="DI649" i="52" s="1"/>
  <c r="DT649" i="52" s="1"/>
  <c r="BW648" i="52"/>
  <c r="DA648" i="52" s="1"/>
  <c r="DX648" i="52" s="1"/>
  <c r="EF648" i="52" s="1"/>
  <c r="BZ648" i="52"/>
  <c r="DI648" i="52" s="1"/>
  <c r="DT648" i="52" s="1"/>
  <c r="BP645" i="52"/>
  <c r="CH645" i="52" s="1"/>
  <c r="CK645" i="52" s="1"/>
  <c r="FC645" i="52" s="1"/>
  <c r="BT645" i="52"/>
  <c r="CR645" i="52" s="1"/>
  <c r="BQ644" i="52"/>
  <c r="CM644" i="52" s="1"/>
  <c r="BR644" i="52"/>
  <c r="CS644" i="52" s="1"/>
  <c r="EY644" i="52" s="1"/>
  <c r="BO642" i="52"/>
  <c r="CG642" i="52" s="1"/>
  <c r="BX641" i="52"/>
  <c r="DE641" i="52" s="1"/>
  <c r="FQ641" i="52" s="1"/>
  <c r="BU640" i="52"/>
  <c r="CL640" i="52" s="1"/>
  <c r="FF640" i="52" s="1"/>
  <c r="BY635" i="52"/>
  <c r="DH635" i="52" s="1"/>
  <c r="DS635" i="52" s="1"/>
  <c r="BZ633" i="52"/>
  <c r="DI633" i="52" s="1"/>
  <c r="DT633" i="52" s="1"/>
  <c r="BV632" i="52"/>
  <c r="CZ632" i="52" s="1"/>
  <c r="DW632" i="52" s="1"/>
  <c r="EF632" i="52" s="1"/>
  <c r="CA626" i="52"/>
  <c r="DG626" i="52" s="1"/>
  <c r="BX626" i="52"/>
  <c r="DE626" i="52" s="1"/>
  <c r="FQ626" i="52" s="1"/>
  <c r="BQ625" i="52"/>
  <c r="CM625" i="52" s="1"/>
  <c r="BR621" i="52"/>
  <c r="CS621" i="52" s="1"/>
  <c r="EY621" i="52" s="1"/>
  <c r="IH621" i="52" s="1"/>
  <c r="BW621" i="52"/>
  <c r="DA621" i="52" s="1"/>
  <c r="BW620" i="52"/>
  <c r="DA620" i="52" s="1"/>
  <c r="BQ620" i="52"/>
  <c r="CM620" i="52" s="1"/>
  <c r="BV620" i="52"/>
  <c r="CZ620" i="52" s="1"/>
  <c r="BP618" i="52"/>
  <c r="CH618" i="52" s="1"/>
  <c r="BO617" i="52"/>
  <c r="CG617" i="52" s="1"/>
  <c r="BQ616" i="52"/>
  <c r="CM616" i="52" s="1"/>
  <c r="BW616" i="52"/>
  <c r="DA616" i="52" s="1"/>
  <c r="DX616" i="52" s="1"/>
  <c r="EF616" i="52" s="1"/>
  <c r="BS616" i="52"/>
  <c r="CQ616" i="52" s="1"/>
  <c r="EX616" i="52" s="1"/>
  <c r="BP616" i="52"/>
  <c r="CH616" i="52" s="1"/>
  <c r="BS612" i="52"/>
  <c r="CQ612" i="52" s="1"/>
  <c r="EX612" i="52" s="1"/>
  <c r="BW612" i="52"/>
  <c r="DA612" i="52" s="1"/>
  <c r="DX612" i="52" s="1"/>
  <c r="EF612" i="52" s="1"/>
  <c r="BQ612" i="52"/>
  <c r="CM612" i="52" s="1"/>
  <c r="CA612" i="52"/>
  <c r="DG612" i="52" s="1"/>
  <c r="DR612" i="52" s="1"/>
  <c r="BS610" i="52"/>
  <c r="CQ610" i="52" s="1"/>
  <c r="EX610" i="52" s="1"/>
  <c r="BO610" i="52"/>
  <c r="CG610" i="52" s="1"/>
  <c r="BS609" i="52"/>
  <c r="CQ609" i="52" s="1"/>
  <c r="BO605" i="52"/>
  <c r="CG605" i="52" s="1"/>
  <c r="BV605" i="52"/>
  <c r="CZ605" i="52" s="1"/>
  <c r="DW605" i="52" s="1"/>
  <c r="EF605" i="52" s="1"/>
  <c r="CC605" i="52"/>
  <c r="BW604" i="52"/>
  <c r="DA604" i="52" s="1"/>
  <c r="DX604" i="52" s="1"/>
  <c r="BO598" i="52"/>
  <c r="CG598" i="52" s="1"/>
  <c r="BW598" i="52"/>
  <c r="DA598" i="52" s="1"/>
  <c r="DX598" i="52" s="1"/>
  <c r="EF598" i="52" s="1"/>
  <c r="CC598" i="52"/>
  <c r="BQ598" i="52"/>
  <c r="CM598" i="52" s="1"/>
  <c r="BX598" i="52"/>
  <c r="DE598" i="52" s="1"/>
  <c r="FQ598" i="52" s="1"/>
  <c r="BQ597" i="52"/>
  <c r="CM597" i="52" s="1"/>
  <c r="BU597" i="52"/>
  <c r="CL597" i="52" s="1"/>
  <c r="BW596" i="52"/>
  <c r="DA596" i="52" s="1"/>
  <c r="DX596" i="52" s="1"/>
  <c r="EF596" i="52" s="1"/>
  <c r="BP596" i="52"/>
  <c r="CH596" i="52" s="1"/>
  <c r="BT596" i="52"/>
  <c r="CR596" i="52" s="1"/>
  <c r="EZ596" i="52" s="1"/>
  <c r="CA590" i="52"/>
  <c r="DG590" i="52" s="1"/>
  <c r="BT584" i="52"/>
  <c r="CR584" i="52" s="1"/>
  <c r="EZ584" i="52" s="1"/>
  <c r="BU583" i="52"/>
  <c r="CL583" i="52" s="1"/>
  <c r="BU582" i="52"/>
  <c r="CL582" i="52" s="1"/>
  <c r="BW580" i="52"/>
  <c r="DA580" i="52" s="1"/>
  <c r="BQ567" i="52"/>
  <c r="CM567" i="52" s="1"/>
  <c r="BQ566" i="52"/>
  <c r="CM566" i="52" s="1"/>
  <c r="FI462" i="52"/>
  <c r="CX627" i="52"/>
  <c r="EW627" i="52" s="1"/>
  <c r="FI627" i="52" s="1"/>
  <c r="EF925" i="52"/>
  <c r="EI879" i="52"/>
  <c r="CK546" i="52"/>
  <c r="FC546" i="52" s="1"/>
  <c r="EF318" i="52"/>
  <c r="DJ285" i="52"/>
  <c r="DC575" i="52"/>
  <c r="FO575" i="52" s="1"/>
  <c r="BW583" i="52"/>
  <c r="DA583" i="52" s="1"/>
  <c r="BT540" i="52"/>
  <c r="CR540" i="52" s="1"/>
  <c r="CN530" i="52"/>
  <c r="FE530" i="52" s="1"/>
  <c r="BP580" i="52"/>
  <c r="CH580" i="52" s="1"/>
  <c r="CK580" i="52" s="1"/>
  <c r="FC580" i="52" s="1"/>
  <c r="BT528" i="52"/>
  <c r="CR528" i="52" s="1"/>
  <c r="BY523" i="52"/>
  <c r="DH523" i="52" s="1"/>
  <c r="BT523" i="52"/>
  <c r="CR523" i="52" s="1"/>
  <c r="BU523" i="52"/>
  <c r="CL523" i="52" s="1"/>
  <c r="BQ523" i="52"/>
  <c r="CM523" i="52" s="1"/>
  <c r="BP523" i="52"/>
  <c r="CH523" i="52" s="1"/>
  <c r="CK523" i="52" s="1"/>
  <c r="FC523" i="52" s="1"/>
  <c r="BP521" i="52"/>
  <c r="CH521" i="52" s="1"/>
  <c r="BU521" i="52"/>
  <c r="CL521" i="52" s="1"/>
  <c r="FF521" i="52" s="1"/>
  <c r="BU592" i="52"/>
  <c r="CL592" i="52" s="1"/>
  <c r="BQ592" i="52"/>
  <c r="CM592" i="52" s="1"/>
  <c r="BY592" i="52"/>
  <c r="DH592" i="52" s="1"/>
  <c r="CC578" i="52"/>
  <c r="BS578" i="52"/>
  <c r="CQ578" i="52" s="1"/>
  <c r="EX578" i="52" s="1"/>
  <c r="BY554" i="52"/>
  <c r="DH554" i="52" s="1"/>
  <c r="CC554" i="52"/>
  <c r="BY550" i="52"/>
  <c r="DH550" i="52" s="1"/>
  <c r="CC546" i="52"/>
  <c r="BY546" i="52"/>
  <c r="DH546" i="52" s="1"/>
  <c r="DS546" i="52" s="1"/>
  <c r="BT544" i="52"/>
  <c r="CR544" i="52" s="1"/>
  <c r="CN544" i="52"/>
  <c r="FE544" i="52" s="1"/>
  <c r="BY542" i="52"/>
  <c r="DH542" i="52" s="1"/>
  <c r="CN592" i="52"/>
  <c r="FE592" i="52" s="1"/>
  <c r="CP592" i="52"/>
  <c r="FA592" i="52" s="1"/>
  <c r="BQ591" i="52"/>
  <c r="CM591" i="52" s="1"/>
  <c r="BW591" i="52"/>
  <c r="DA591" i="52" s="1"/>
  <c r="DX591" i="52" s="1"/>
  <c r="CC591" i="52"/>
  <c r="BT591" i="52"/>
  <c r="CR591" i="52" s="1"/>
  <c r="EZ591" i="52" s="1"/>
  <c r="BS591" i="52"/>
  <c r="CQ591" i="52" s="1"/>
  <c r="EX591" i="52" s="1"/>
  <c r="BP591" i="52"/>
  <c r="CH591" i="52" s="1"/>
  <c r="BY591" i="52"/>
  <c r="DH591" i="52" s="1"/>
  <c r="DS591" i="52" s="1"/>
  <c r="BX590" i="52"/>
  <c r="DE590" i="52" s="1"/>
  <c r="FQ590" i="52" s="1"/>
  <c r="BQ590" i="52"/>
  <c r="CM590" i="52" s="1"/>
  <c r="BX589" i="52"/>
  <c r="DE589" i="52" s="1"/>
  <c r="FQ589" i="52" s="1"/>
  <c r="BQ589" i="52"/>
  <c r="CM589" i="52" s="1"/>
  <c r="BW588" i="52"/>
  <c r="DA588" i="52" s="1"/>
  <c r="DX588" i="52" s="1"/>
  <c r="EF588" i="52" s="1"/>
  <c r="BP588" i="52"/>
  <c r="CH588" i="52" s="1"/>
  <c r="BQ584" i="52"/>
  <c r="CM584" i="52" s="1"/>
  <c r="BY584" i="52"/>
  <c r="DH584" i="52" s="1"/>
  <c r="BT583" i="52"/>
  <c r="CR583" i="52" s="1"/>
  <c r="CA583" i="52"/>
  <c r="DG583" i="52" s="1"/>
  <c r="BT582" i="52"/>
  <c r="CR582" i="52" s="1"/>
  <c r="BP582" i="52"/>
  <c r="CH582" i="52" s="1"/>
  <c r="CK582" i="52" s="1"/>
  <c r="FC582" i="52" s="1"/>
  <c r="BX582" i="52"/>
  <c r="DE582" i="52" s="1"/>
  <c r="FQ582" i="52" s="1"/>
  <c r="BP581" i="52"/>
  <c r="CH581" i="52" s="1"/>
  <c r="CK581" i="52" s="1"/>
  <c r="FC581" i="52" s="1"/>
  <c r="BS581" i="52"/>
  <c r="CQ581" i="52" s="1"/>
  <c r="CA581" i="52"/>
  <c r="DG581" i="52" s="1"/>
  <c r="CO580" i="52"/>
  <c r="FB580" i="52" s="1"/>
  <c r="BY576" i="52"/>
  <c r="DH576" i="52" s="1"/>
  <c r="BQ576" i="52"/>
  <c r="CM576" i="52" s="1"/>
  <c r="BT575" i="52"/>
  <c r="CR575" i="52" s="1"/>
  <c r="CA575" i="52"/>
  <c r="DG575" i="52" s="1"/>
  <c r="DR575" i="52" s="1"/>
  <c r="BU575" i="52"/>
  <c r="CL575" i="52" s="1"/>
  <c r="BP575" i="52"/>
  <c r="CH575" i="52" s="1"/>
  <c r="CK575" i="52" s="1"/>
  <c r="FC575" i="52" s="1"/>
  <c r="CA574" i="52"/>
  <c r="DG574" i="52" s="1"/>
  <c r="DR574" i="52" s="1"/>
  <c r="BO574" i="52"/>
  <c r="CG574" i="52" s="1"/>
  <c r="BP573" i="52"/>
  <c r="CH573" i="52" s="1"/>
  <c r="CK573" i="52" s="1"/>
  <c r="FC573" i="52" s="1"/>
  <c r="BW572" i="52"/>
  <c r="DA572" i="52" s="1"/>
  <c r="DX572" i="52" s="1"/>
  <c r="EF572" i="52" s="1"/>
  <c r="BQ568" i="52"/>
  <c r="CM568" i="52" s="1"/>
  <c r="BR567" i="52"/>
  <c r="CS567" i="52" s="1"/>
  <c r="EY567" i="52" s="1"/>
  <c r="BV567" i="52"/>
  <c r="CZ567" i="52" s="1"/>
  <c r="DW567" i="52" s="1"/>
  <c r="BP567" i="52"/>
  <c r="CH567" i="52" s="1"/>
  <c r="CK567" i="52" s="1"/>
  <c r="FC567" i="52" s="1"/>
  <c r="BP566" i="52"/>
  <c r="CH566" i="52" s="1"/>
  <c r="CK566" i="52" s="1"/>
  <c r="FC566" i="52" s="1"/>
  <c r="BW565" i="52"/>
  <c r="DA565" i="52" s="1"/>
  <c r="DX565" i="52" s="1"/>
  <c r="EF565" i="52" s="1"/>
  <c r="BW564" i="52"/>
  <c r="DA564" i="52" s="1"/>
  <c r="DX564" i="52" s="1"/>
  <c r="BP564" i="52"/>
  <c r="CH564" i="52" s="1"/>
  <c r="BW558" i="52"/>
  <c r="DA558" i="52" s="1"/>
  <c r="DX558" i="52" s="1"/>
  <c r="EF558" i="52" s="1"/>
  <c r="BY558" i="52"/>
  <c r="DH558" i="52" s="1"/>
  <c r="BT590" i="52"/>
  <c r="CR590" i="52" s="1"/>
  <c r="CC754" i="52"/>
  <c r="BS754" i="52"/>
  <c r="CQ754" i="52" s="1"/>
  <c r="EX754" i="52" s="1"/>
  <c r="BT754" i="52"/>
  <c r="CR754" i="52" s="1"/>
  <c r="EZ754" i="52" s="1"/>
  <c r="BX754" i="52"/>
  <c r="DE754" i="52" s="1"/>
  <c r="FQ754" i="52" s="1"/>
  <c r="CA739" i="52"/>
  <c r="DG739" i="52" s="1"/>
  <c r="DR739" i="52" s="1"/>
  <c r="BV739" i="52"/>
  <c r="CZ739" i="52" s="1"/>
  <c r="BY739" i="52"/>
  <c r="DH739" i="52" s="1"/>
  <c r="DS739" i="52" s="1"/>
  <c r="BS733" i="52"/>
  <c r="CQ733" i="52" s="1"/>
  <c r="EX733" i="52" s="1"/>
  <c r="BP733" i="52"/>
  <c r="CH733" i="52" s="1"/>
  <c r="CK733" i="52" s="1"/>
  <c r="FC733" i="52" s="1"/>
  <c r="BT733" i="52"/>
  <c r="CR733" i="52" s="1"/>
  <c r="EZ733" i="52" s="1"/>
  <c r="CA726" i="52"/>
  <c r="DG726" i="52" s="1"/>
  <c r="DR726" i="52" s="1"/>
  <c r="CA719" i="52"/>
  <c r="DG719" i="52" s="1"/>
  <c r="DR719" i="52" s="1"/>
  <c r="BV719" i="52"/>
  <c r="CZ719" i="52" s="1"/>
  <c r="DW719" i="52" s="1"/>
  <c r="BW719" i="52"/>
  <c r="DA719" i="52" s="1"/>
  <c r="DX719" i="52" s="1"/>
  <c r="EF719" i="52" s="1"/>
  <c r="BY719" i="52"/>
  <c r="DH719" i="52" s="1"/>
  <c r="DS719" i="52" s="1"/>
  <c r="CA712" i="52"/>
  <c r="DG712" i="52" s="1"/>
  <c r="DR712" i="52" s="1"/>
  <c r="BY712" i="52"/>
  <c r="DH712" i="52" s="1"/>
  <c r="DS712" i="52" s="1"/>
  <c r="BV712" i="52"/>
  <c r="CZ712" i="52" s="1"/>
  <c r="DW712" i="52" s="1"/>
  <c r="EF712" i="52" s="1"/>
  <c r="BP712" i="52"/>
  <c r="CH712" i="52" s="1"/>
  <c r="BT712" i="52"/>
  <c r="CR712" i="52" s="1"/>
  <c r="EZ712" i="52" s="1"/>
  <c r="BR705" i="52"/>
  <c r="CS705" i="52" s="1"/>
  <c r="EY705" i="52" s="1"/>
  <c r="BV705" i="52"/>
  <c r="CZ705" i="52" s="1"/>
  <c r="DW705" i="52" s="1"/>
  <c r="EF705" i="52" s="1"/>
  <c r="BZ705" i="52"/>
  <c r="DI705" i="52" s="1"/>
  <c r="DT705" i="52" s="1"/>
  <c r="BP705" i="52"/>
  <c r="CH705" i="52" s="1"/>
  <c r="CK705" i="52" s="1"/>
  <c r="FC705" i="52" s="1"/>
  <c r="BX705" i="52"/>
  <c r="DE705" i="52" s="1"/>
  <c r="FQ705" i="52" s="1"/>
  <c r="BZ698" i="52"/>
  <c r="DI698" i="52" s="1"/>
  <c r="DT698" i="52" s="1"/>
  <c r="BR698" i="52"/>
  <c r="CS698" i="52" s="1"/>
  <c r="EY698" i="52" s="1"/>
  <c r="BW698" i="52"/>
  <c r="DA698" i="52" s="1"/>
  <c r="DX698" i="52" s="1"/>
  <c r="EF698" i="52" s="1"/>
  <c r="CC690" i="52"/>
  <c r="BX690" i="52"/>
  <c r="DE690" i="52" s="1"/>
  <c r="FQ690" i="52" s="1"/>
  <c r="BP690" i="52"/>
  <c r="CH690" i="52" s="1"/>
  <c r="CK690" i="52" s="1"/>
  <c r="FC690" i="52" s="1"/>
  <c r="BT690" i="52"/>
  <c r="CR690" i="52" s="1"/>
  <c r="EZ690" i="52" s="1"/>
  <c r="BW690" i="52"/>
  <c r="DA690" i="52" s="1"/>
  <c r="DX690" i="52" s="1"/>
  <c r="EF690" i="52" s="1"/>
  <c r="BZ690" i="52"/>
  <c r="DI690" i="52" s="1"/>
  <c r="DT690" i="52" s="1"/>
  <c r="CC682" i="52"/>
  <c r="BT682" i="52"/>
  <c r="CR682" i="52" s="1"/>
  <c r="EZ682" i="52" s="1"/>
  <c r="BY682" i="52"/>
  <c r="DH682" i="52" s="1"/>
  <c r="CC674" i="52"/>
  <c r="BS674" i="52"/>
  <c r="CQ674" i="52" s="1"/>
  <c r="BU674" i="52"/>
  <c r="CL674" i="52" s="1"/>
  <c r="FF674" i="52" s="1"/>
  <c r="CA674" i="52"/>
  <c r="DG674" i="52" s="1"/>
  <c r="CC666" i="52"/>
  <c r="BS666" i="52"/>
  <c r="CQ666" i="52" s="1"/>
  <c r="BO666" i="52"/>
  <c r="CG666" i="52" s="1"/>
  <c r="CC650" i="52"/>
  <c r="CA650" i="52"/>
  <c r="DG650" i="52" s="1"/>
  <c r="BT642" i="52"/>
  <c r="CR642" i="52" s="1"/>
  <c r="EZ642" i="52" s="1"/>
  <c r="CC642" i="52"/>
  <c r="CK642" i="52" s="1"/>
  <c r="FC642" i="52" s="1"/>
  <c r="BS641" i="52"/>
  <c r="CQ641" i="52" s="1"/>
  <c r="BQ640" i="52"/>
  <c r="CM640" i="52" s="1"/>
  <c r="BW640" i="52"/>
  <c r="DA640" i="52" s="1"/>
  <c r="DX640" i="52" s="1"/>
  <c r="EF640" i="52" s="1"/>
  <c r="BU638" i="52"/>
  <c r="CL638" i="52" s="1"/>
  <c r="BT637" i="52"/>
  <c r="CR637" i="52" s="1"/>
  <c r="BP634" i="52"/>
  <c r="CH634" i="52" s="1"/>
  <c r="BR629" i="52"/>
  <c r="CS629" i="52" s="1"/>
  <c r="EY629" i="52" s="1"/>
  <c r="IH629" i="52" s="1"/>
  <c r="BQ629" i="52"/>
  <c r="CM629" i="52" s="1"/>
  <c r="BP629" i="52"/>
  <c r="CH629" i="52" s="1"/>
  <c r="CK629" i="52" s="1"/>
  <c r="FC629" i="52" s="1"/>
  <c r="BS628" i="52"/>
  <c r="CQ628" i="52" s="1"/>
  <c r="EX628" i="52" s="1"/>
  <c r="BW628" i="52"/>
  <c r="DA628" i="52" s="1"/>
  <c r="DX628" i="52" s="1"/>
  <c r="EF628" i="52" s="1"/>
  <c r="BQ628" i="52"/>
  <c r="CM628" i="52" s="1"/>
  <c r="BS626" i="52"/>
  <c r="CQ626" i="52" s="1"/>
  <c r="EX626" i="52" s="1"/>
  <c r="BT625" i="52"/>
  <c r="CR625" i="52" s="1"/>
  <c r="BQ624" i="52"/>
  <c r="CM624" i="52" s="1"/>
  <c r="BP622" i="52"/>
  <c r="CH622" i="52" s="1"/>
  <c r="BS622" i="52"/>
  <c r="CQ622" i="52" s="1"/>
  <c r="EX622" i="52" s="1"/>
  <c r="BO621" i="52"/>
  <c r="CG621" i="52" s="1"/>
  <c r="BP621" i="52"/>
  <c r="CH621" i="52" s="1"/>
  <c r="CK621" i="52" s="1"/>
  <c r="FC621" i="52" s="1"/>
  <c r="CC618" i="52"/>
  <c r="CA618" i="52"/>
  <c r="DG618" i="52" s="1"/>
  <c r="BY617" i="52"/>
  <c r="DH617" i="52" s="1"/>
  <c r="DS617" i="52" s="1"/>
  <c r="BO614" i="52"/>
  <c r="CG614" i="52" s="1"/>
  <c r="CJ614" i="52" s="1"/>
  <c r="BZ613" i="52"/>
  <c r="DI613" i="52" s="1"/>
  <c r="DT613" i="52" s="1"/>
  <c r="BV609" i="52"/>
  <c r="CZ609" i="52" s="1"/>
  <c r="DW609" i="52" s="1"/>
  <c r="BW609" i="52"/>
  <c r="DA609" i="52" s="1"/>
  <c r="BQ608" i="52"/>
  <c r="CM608" i="52" s="1"/>
  <c r="BP606" i="52"/>
  <c r="CH606" i="52" s="1"/>
  <c r="BY602" i="52"/>
  <c r="DH602" i="52" s="1"/>
  <c r="BS602" i="52"/>
  <c r="CQ602" i="52" s="1"/>
  <c r="BU600" i="52"/>
  <c r="CL600" i="52" s="1"/>
  <c r="BY600" i="52"/>
  <c r="DH600" i="52" s="1"/>
  <c r="BP599" i="52"/>
  <c r="CH599" i="52" s="1"/>
  <c r="CK599" i="52" s="1"/>
  <c r="FC599" i="52" s="1"/>
  <c r="BW590" i="52"/>
  <c r="DA590" i="52" s="1"/>
  <c r="BP745" i="52"/>
  <c r="CH745" i="52" s="1"/>
  <c r="BT745" i="52"/>
  <c r="CR745" i="52" s="1"/>
  <c r="EZ745" i="52" s="1"/>
  <c r="CC739" i="52"/>
  <c r="CC738" i="52"/>
  <c r="CA738" i="52"/>
  <c r="DG738" i="52" s="1"/>
  <c r="DR738" i="52" s="1"/>
  <c r="BS738" i="52"/>
  <c r="CQ738" i="52" s="1"/>
  <c r="EX738" i="52" s="1"/>
  <c r="BT738" i="52"/>
  <c r="CR738" i="52" s="1"/>
  <c r="EZ738" i="52" s="1"/>
  <c r="BX738" i="52"/>
  <c r="DE738" i="52" s="1"/>
  <c r="FQ738" i="52" s="1"/>
  <c r="CC733" i="52"/>
  <c r="CA732" i="52"/>
  <c r="DG732" i="52" s="1"/>
  <c r="DR732" i="52" s="1"/>
  <c r="BY732" i="52"/>
  <c r="DH732" i="52" s="1"/>
  <c r="DS732" i="52" s="1"/>
  <c r="CC726" i="52"/>
  <c r="CC725" i="52"/>
  <c r="BY725" i="52"/>
  <c r="DH725" i="52" s="1"/>
  <c r="DS725" i="52" s="1"/>
  <c r="BW725" i="52"/>
  <c r="DA725" i="52" s="1"/>
  <c r="DX725" i="52" s="1"/>
  <c r="BP725" i="52"/>
  <c r="CH725" i="52" s="1"/>
  <c r="CC719" i="52"/>
  <c r="CK719" i="52" s="1"/>
  <c r="FC719" i="52" s="1"/>
  <c r="BX718" i="52"/>
  <c r="DE718" i="52" s="1"/>
  <c r="FQ718" i="52" s="1"/>
  <c r="CA718" i="52"/>
  <c r="DG718" i="52" s="1"/>
  <c r="DR718" i="52" s="1"/>
  <c r="CC712" i="52"/>
  <c r="CC711" i="52"/>
  <c r="CK711" i="52" s="1"/>
  <c r="FC711" i="52" s="1"/>
  <c r="BY711" i="52"/>
  <c r="DH711" i="52" s="1"/>
  <c r="DS711" i="52" s="1"/>
  <c r="BS711" i="52"/>
  <c r="CQ711" i="52" s="1"/>
  <c r="EX711" i="52" s="1"/>
  <c r="CC705" i="52"/>
  <c r="CC704" i="52"/>
  <c r="BP704" i="52"/>
  <c r="CH704" i="52" s="1"/>
  <c r="CK704" i="52" s="1"/>
  <c r="FC704" i="52" s="1"/>
  <c r="BT704" i="52"/>
  <c r="CR704" i="52" s="1"/>
  <c r="EZ704" i="52" s="1"/>
  <c r="BQ704" i="52"/>
  <c r="CM704" i="52" s="1"/>
  <c r="BR704" i="52"/>
  <c r="CS704" i="52" s="1"/>
  <c r="EY704" i="52" s="1"/>
  <c r="CC698" i="52"/>
  <c r="BR697" i="52"/>
  <c r="CS697" i="52" s="1"/>
  <c r="EY697" i="52" s="1"/>
  <c r="BZ697" i="52"/>
  <c r="DI697" i="52" s="1"/>
  <c r="DT697" i="52" s="1"/>
  <c r="BQ697" i="52"/>
  <c r="CM697" i="52" s="1"/>
  <c r="CC697" i="52"/>
  <c r="BP696" i="52"/>
  <c r="CH696" i="52" s="1"/>
  <c r="BY696" i="52"/>
  <c r="DH696" i="52" s="1"/>
  <c r="DS696" i="52" s="1"/>
  <c r="BZ696" i="52"/>
  <c r="DI696" i="52" s="1"/>
  <c r="DT696" i="52" s="1"/>
  <c r="BV695" i="52"/>
  <c r="CZ695" i="52" s="1"/>
  <c r="BZ695" i="52"/>
  <c r="DI695" i="52" s="1"/>
  <c r="DT695" i="52" s="1"/>
  <c r="BX694" i="52"/>
  <c r="DE694" i="52" s="1"/>
  <c r="FQ694" i="52" s="1"/>
  <c r="BT694" i="52"/>
  <c r="CR694" i="52" s="1"/>
  <c r="BQ693" i="52"/>
  <c r="CM693" i="52" s="1"/>
  <c r="BR693" i="52"/>
  <c r="CS693" i="52" s="1"/>
  <c r="EY693" i="52" s="1"/>
  <c r="BW692" i="52"/>
  <c r="DA692" i="52" s="1"/>
  <c r="BX692" i="52"/>
  <c r="DE692" i="52" s="1"/>
  <c r="FQ692" i="52" s="1"/>
  <c r="BY692" i="52"/>
  <c r="DH692" i="52" s="1"/>
  <c r="DS692" i="52" s="1"/>
  <c r="BV692" i="52"/>
  <c r="CZ692" i="52" s="1"/>
  <c r="BR689" i="52"/>
  <c r="CS689" i="52" s="1"/>
  <c r="EY689" i="52" s="1"/>
  <c r="BV689" i="52"/>
  <c r="CZ689" i="52" s="1"/>
  <c r="DW689" i="52" s="1"/>
  <c r="BY689" i="52"/>
  <c r="DH689" i="52" s="1"/>
  <c r="DS689" i="52" s="1"/>
  <c r="BQ689" i="52"/>
  <c r="CM689" i="52" s="1"/>
  <c r="BZ689" i="52"/>
  <c r="DI689" i="52" s="1"/>
  <c r="DT689" i="52" s="1"/>
  <c r="BX688" i="52"/>
  <c r="DE688" i="52" s="1"/>
  <c r="FQ688" i="52" s="1"/>
  <c r="BT688" i="52"/>
  <c r="CR688" i="52" s="1"/>
  <c r="EZ688" i="52" s="1"/>
  <c r="BR687" i="52"/>
  <c r="CS687" i="52" s="1"/>
  <c r="EY687" i="52" s="1"/>
  <c r="BP686" i="52"/>
  <c r="CH686" i="52" s="1"/>
  <c r="BZ686" i="52"/>
  <c r="DI686" i="52" s="1"/>
  <c r="DT686" i="52" s="1"/>
  <c r="BY685" i="52"/>
  <c r="DH685" i="52" s="1"/>
  <c r="DS685" i="52" s="1"/>
  <c r="BV685" i="52"/>
  <c r="CZ685" i="52" s="1"/>
  <c r="BQ685" i="52"/>
  <c r="CM685" i="52" s="1"/>
  <c r="BZ685" i="52"/>
  <c r="DI685" i="52" s="1"/>
  <c r="DT685" i="52" s="1"/>
  <c r="BT684" i="52"/>
  <c r="CR684" i="52" s="1"/>
  <c r="BX684" i="52"/>
  <c r="DE684" i="52" s="1"/>
  <c r="FQ684" i="52" s="1"/>
  <c r="BP684" i="52"/>
  <c r="CH684" i="52" s="1"/>
  <c r="CK684" i="52" s="1"/>
  <c r="FC684" i="52" s="1"/>
  <c r="BS681" i="52"/>
  <c r="CQ681" i="52" s="1"/>
  <c r="BX681" i="52"/>
  <c r="DE681" i="52" s="1"/>
  <c r="FQ681" i="52" s="1"/>
  <c r="BV680" i="52"/>
  <c r="CZ680" i="52" s="1"/>
  <c r="DW680" i="52" s="1"/>
  <c r="BQ680" i="52"/>
  <c r="CM680" i="52" s="1"/>
  <c r="BS680" i="52"/>
  <c r="CQ680" i="52" s="1"/>
  <c r="EX680" i="52" s="1"/>
  <c r="BO678" i="52"/>
  <c r="CG678" i="52" s="1"/>
  <c r="BS678" i="52"/>
  <c r="CQ678" i="52" s="1"/>
  <c r="EX678" i="52" s="1"/>
  <c r="BT678" i="52"/>
  <c r="CR678" i="52" s="1"/>
  <c r="EZ678" i="52" s="1"/>
  <c r="BZ677" i="52"/>
  <c r="DI677" i="52" s="1"/>
  <c r="DT677" i="52" s="1"/>
  <c r="BS677" i="52"/>
  <c r="CQ677" i="52" s="1"/>
  <c r="BT673" i="52"/>
  <c r="CR673" i="52" s="1"/>
  <c r="BY673" i="52"/>
  <c r="DH673" i="52" s="1"/>
  <c r="BP673" i="52"/>
  <c r="CH673" i="52" s="1"/>
  <c r="CK673" i="52" s="1"/>
  <c r="FC673" i="52" s="1"/>
  <c r="BP670" i="52"/>
  <c r="CH670" i="52" s="1"/>
  <c r="BU670" i="52"/>
  <c r="CL670" i="52" s="1"/>
  <c r="FF670" i="52" s="1"/>
  <c r="BO669" i="52"/>
  <c r="CG669" i="52" s="1"/>
  <c r="BT669" i="52"/>
  <c r="CR669" i="52" s="1"/>
  <c r="BP665" i="52"/>
  <c r="CH665" i="52" s="1"/>
  <c r="CK665" i="52" s="1"/>
  <c r="FC665" i="52" s="1"/>
  <c r="BR665" i="52"/>
  <c r="CS665" i="52" s="1"/>
  <c r="BQ665" i="52"/>
  <c r="CM665" i="52" s="1"/>
  <c r="BV665" i="52"/>
  <c r="CZ665" i="52" s="1"/>
  <c r="BQ664" i="52"/>
  <c r="CM664" i="52" s="1"/>
  <c r="BY662" i="52"/>
  <c r="DH662" i="52" s="1"/>
  <c r="BX661" i="52"/>
  <c r="DE661" i="52" s="1"/>
  <c r="FQ661" i="52" s="1"/>
  <c r="BP661" i="52"/>
  <c r="CH661" i="52" s="1"/>
  <c r="CK661" i="52" s="1"/>
  <c r="FC661" i="52" s="1"/>
  <c r="BR657" i="52"/>
  <c r="CS657" i="52" s="1"/>
  <c r="BY657" i="52"/>
  <c r="DH657" i="52" s="1"/>
  <c r="DS657" i="52" s="1"/>
  <c r="BS656" i="52"/>
  <c r="CQ656" i="52" s="1"/>
  <c r="EX656" i="52" s="1"/>
  <c r="BW656" i="52"/>
  <c r="DA656" i="52" s="1"/>
  <c r="DX656" i="52" s="1"/>
  <c r="EF656" i="52" s="1"/>
  <c r="BP654" i="52"/>
  <c r="CH654" i="52" s="1"/>
  <c r="BS654" i="52"/>
  <c r="CQ654" i="52" s="1"/>
  <c r="EX654" i="52" s="1"/>
  <c r="BX653" i="52"/>
  <c r="DE653" i="52" s="1"/>
  <c r="FQ653" i="52" s="1"/>
  <c r="BP653" i="52"/>
  <c r="CH653" i="52" s="1"/>
  <c r="CK653" i="52" s="1"/>
  <c r="FC653" i="52" s="1"/>
  <c r="BQ652" i="52"/>
  <c r="CM652" i="52" s="1"/>
  <c r="BY649" i="52"/>
  <c r="DH649" i="52" s="1"/>
  <c r="DS649" i="52" s="1"/>
  <c r="BO646" i="52"/>
  <c r="CG646" i="52" s="1"/>
  <c r="CJ646" i="52" s="1"/>
  <c r="BV645" i="52"/>
  <c r="CZ645" i="52" s="1"/>
  <c r="BW644" i="52"/>
  <c r="DA644" i="52" s="1"/>
  <c r="DX644" i="52" s="1"/>
  <c r="EF644" i="52" s="1"/>
  <c r="BS583" i="52"/>
  <c r="CQ583" i="52" s="1"/>
  <c r="BR583" i="52"/>
  <c r="CS583" i="52" s="1"/>
  <c r="CA582" i="52"/>
  <c r="DG582" i="52" s="1"/>
  <c r="DR582" i="52" s="1"/>
  <c r="BO590" i="52"/>
  <c r="CG590" i="52" s="1"/>
  <c r="BO575" i="52"/>
  <c r="CG575" i="52" s="1"/>
  <c r="BW567" i="52"/>
  <c r="DA567" i="52" s="1"/>
  <c r="BW769" i="52"/>
  <c r="DA769" i="52" s="1"/>
  <c r="BP769" i="52"/>
  <c r="CH769" i="52" s="1"/>
  <c r="CK769" i="52" s="1"/>
  <c r="FC769" i="52" s="1"/>
  <c r="CA769" i="52"/>
  <c r="DG769" i="52" s="1"/>
  <c r="DR769" i="52" s="1"/>
  <c r="CC766" i="52"/>
  <c r="CV766" i="52" s="1"/>
  <c r="EU766" i="52" s="1"/>
  <c r="BS766" i="52"/>
  <c r="CQ766" i="52" s="1"/>
  <c r="EX766" i="52" s="1"/>
  <c r="BP761" i="52"/>
  <c r="CH761" i="52" s="1"/>
  <c r="CK761" i="52" s="1"/>
  <c r="FC761" i="52" s="1"/>
  <c r="BT761" i="52"/>
  <c r="CR761" i="52" s="1"/>
  <c r="BS761" i="52"/>
  <c r="CQ761" i="52" s="1"/>
  <c r="CC759" i="52"/>
  <c r="BV759" i="52"/>
  <c r="CZ759" i="52" s="1"/>
  <c r="DW759" i="52" s="1"/>
  <c r="EF759" i="52" s="1"/>
  <c r="BV751" i="52"/>
  <c r="CZ751" i="52" s="1"/>
  <c r="BV750" i="52"/>
  <c r="CZ750" i="52" s="1"/>
  <c r="DW750" i="52" s="1"/>
  <c r="BT740" i="52"/>
  <c r="CR740" i="52" s="1"/>
  <c r="BX740" i="52"/>
  <c r="DE740" i="52" s="1"/>
  <c r="FQ740" i="52" s="1"/>
  <c r="CC737" i="52"/>
  <c r="CK737" i="52" s="1"/>
  <c r="FC737" i="52" s="1"/>
  <c r="BS737" i="52"/>
  <c r="CQ737" i="52" s="1"/>
  <c r="EX737" i="52" s="1"/>
  <c r="BY737" i="52"/>
  <c r="DH737" i="52" s="1"/>
  <c r="DS737" i="52" s="1"/>
  <c r="BX736" i="52"/>
  <c r="DE736" i="52" s="1"/>
  <c r="FQ736" i="52" s="1"/>
  <c r="CA736" i="52"/>
  <c r="DG736" i="52" s="1"/>
  <c r="DR736" i="52" s="1"/>
  <c r="BP735" i="52"/>
  <c r="CH735" i="52" s="1"/>
  <c r="CK735" i="52" s="1"/>
  <c r="FC735" i="52" s="1"/>
  <c r="BT731" i="52"/>
  <c r="CR731" i="52" s="1"/>
  <c r="EZ731" i="52" s="1"/>
  <c r="BP729" i="52"/>
  <c r="CH729" i="52" s="1"/>
  <c r="BT729" i="52"/>
  <c r="CR729" i="52" s="1"/>
  <c r="EZ729" i="52" s="1"/>
  <c r="BW727" i="52"/>
  <c r="DA727" i="52" s="1"/>
  <c r="DX727" i="52" s="1"/>
  <c r="EF727" i="52" s="1"/>
  <c r="BP727" i="52"/>
  <c r="CH727" i="52" s="1"/>
  <c r="CC724" i="52"/>
  <c r="CA724" i="52"/>
  <c r="DG724" i="52" s="1"/>
  <c r="DR724" i="52" s="1"/>
  <c r="BX724" i="52"/>
  <c r="DE724" i="52" s="1"/>
  <c r="FQ724" i="52" s="1"/>
  <c r="BW723" i="52"/>
  <c r="DA723" i="52" s="1"/>
  <c r="DX723" i="52" s="1"/>
  <c r="BX722" i="52"/>
  <c r="DE722" i="52" s="1"/>
  <c r="FQ722" i="52" s="1"/>
  <c r="BS722" i="52"/>
  <c r="CQ722" i="52" s="1"/>
  <c r="BY721" i="52"/>
  <c r="DH721" i="52" s="1"/>
  <c r="DS721" i="52" s="1"/>
  <c r="BW721" i="52"/>
  <c r="DA721" i="52" s="1"/>
  <c r="DX721" i="52" s="1"/>
  <c r="BX720" i="52"/>
  <c r="DE720" i="52" s="1"/>
  <c r="FQ720" i="52" s="1"/>
  <c r="BS720" i="52"/>
  <c r="CQ720" i="52" s="1"/>
  <c r="EX720" i="52" s="1"/>
  <c r="BV720" i="52"/>
  <c r="CZ720" i="52" s="1"/>
  <c r="DW720" i="52" s="1"/>
  <c r="EF720" i="52" s="1"/>
  <c r="CP719" i="52"/>
  <c r="FA719" i="52" s="1"/>
  <c r="CC717" i="52"/>
  <c r="CK717" i="52" s="1"/>
  <c r="FC717" i="52" s="1"/>
  <c r="BY717" i="52"/>
  <c r="DH717" i="52" s="1"/>
  <c r="DS717" i="52" s="1"/>
  <c r="BS717" i="52"/>
  <c r="CQ717" i="52" s="1"/>
  <c r="EX717" i="52" s="1"/>
  <c r="BW717" i="52"/>
  <c r="DA717" i="52" s="1"/>
  <c r="DX717" i="52" s="1"/>
  <c r="BX716" i="52"/>
  <c r="DE716" i="52" s="1"/>
  <c r="FQ716" i="52" s="1"/>
  <c r="BT714" i="52"/>
  <c r="CR714" i="52" s="1"/>
  <c r="EZ714" i="52" s="1"/>
  <c r="BS714" i="52"/>
  <c r="CQ714" i="52" s="1"/>
  <c r="EX714" i="52" s="1"/>
  <c r="BY713" i="52"/>
  <c r="DH713" i="52" s="1"/>
  <c r="DS713" i="52" s="1"/>
  <c r="CC710" i="52"/>
  <c r="BP710" i="52"/>
  <c r="CH710" i="52" s="1"/>
  <c r="CK710" i="52" s="1"/>
  <c r="FC710" i="52" s="1"/>
  <c r="BT710" i="52"/>
  <c r="CR710" i="52" s="1"/>
  <c r="EZ710" i="52" s="1"/>
  <c r="BY710" i="52"/>
  <c r="DH710" i="52" s="1"/>
  <c r="DS710" i="52" s="1"/>
  <c r="BQ708" i="52"/>
  <c r="CM708" i="52" s="1"/>
  <c r="BX708" i="52"/>
  <c r="DE708" i="52" s="1"/>
  <c r="FQ708" i="52" s="1"/>
  <c r="BR707" i="52"/>
  <c r="CS707" i="52" s="1"/>
  <c r="BV707" i="52"/>
  <c r="CZ707" i="52" s="1"/>
  <c r="BY707" i="52"/>
  <c r="DH707" i="52" s="1"/>
  <c r="DS707" i="52" s="1"/>
  <c r="BP707" i="52"/>
  <c r="CH707" i="52" s="1"/>
  <c r="CK707" i="52" s="1"/>
  <c r="FC707" i="52" s="1"/>
  <c r="BX706" i="52"/>
  <c r="DE706" i="52" s="1"/>
  <c r="FQ706" i="52" s="1"/>
  <c r="BR703" i="52"/>
  <c r="CS703" i="52" s="1"/>
  <c r="EY703" i="52" s="1"/>
  <c r="BT703" i="52"/>
  <c r="CR703" i="52" s="1"/>
  <c r="EZ703" i="52" s="1"/>
  <c r="BX703" i="52"/>
  <c r="DE703" i="52" s="1"/>
  <c r="FQ703" i="52" s="1"/>
  <c r="BY703" i="52"/>
  <c r="DH703" i="52" s="1"/>
  <c r="DS703" i="52" s="1"/>
  <c r="BP703" i="52"/>
  <c r="CH703" i="52" s="1"/>
  <c r="BT702" i="52"/>
  <c r="CR702" i="52" s="1"/>
  <c r="EZ702" i="52" s="1"/>
  <c r="BY700" i="52"/>
  <c r="DH700" i="52" s="1"/>
  <c r="DS700" i="52" s="1"/>
  <c r="BQ700" i="52"/>
  <c r="CM700" i="52" s="1"/>
  <c r="BV699" i="52"/>
  <c r="CZ699" i="52" s="1"/>
  <c r="DW699" i="52" s="1"/>
  <c r="BX699" i="52"/>
  <c r="DE699" i="52" s="1"/>
  <c r="FQ699" i="52" s="1"/>
  <c r="BR699" i="52"/>
  <c r="CS699" i="52" s="1"/>
  <c r="EY699" i="52" s="1"/>
  <c r="DC777" i="52"/>
  <c r="FO777" i="52" s="1"/>
  <c r="EF863" i="52"/>
  <c r="CW855" i="52"/>
  <c r="BZ821" i="52"/>
  <c r="DI821" i="52" s="1"/>
  <c r="DT821" i="52" s="1"/>
  <c r="CC793" i="52"/>
  <c r="CX793" i="52" s="1"/>
  <c r="EW793" i="52" s="1"/>
  <c r="FI793" i="52" s="1"/>
  <c r="BX793" i="52"/>
  <c r="DE793" i="52" s="1"/>
  <c r="FQ793" i="52" s="1"/>
  <c r="BS774" i="52"/>
  <c r="CQ774" i="52" s="1"/>
  <c r="CC534" i="52"/>
  <c r="BY534" i="52"/>
  <c r="DH534" i="52" s="1"/>
  <c r="BV809" i="52"/>
  <c r="CZ809" i="52" s="1"/>
  <c r="DW809" i="52" s="1"/>
  <c r="CP760" i="52"/>
  <c r="FA760" i="52" s="1"/>
  <c r="CO754" i="52"/>
  <c r="FB754" i="52" s="1"/>
  <c r="CP753" i="52"/>
  <c r="FA753" i="52" s="1"/>
  <c r="BS750" i="52"/>
  <c r="CQ750" i="52" s="1"/>
  <c r="EX750" i="52" s="1"/>
  <c r="BS749" i="52"/>
  <c r="CQ749" i="52" s="1"/>
  <c r="CC736" i="52"/>
  <c r="BY736" i="52"/>
  <c r="DH736" i="52" s="1"/>
  <c r="DS736" i="52" s="1"/>
  <c r="BV727" i="52"/>
  <c r="CZ727" i="52" s="1"/>
  <c r="DW727" i="52" s="1"/>
  <c r="CC723" i="52"/>
  <c r="CK723" i="52" s="1"/>
  <c r="FC723" i="52" s="1"/>
  <c r="BS723" i="52"/>
  <c r="CQ723" i="52" s="1"/>
  <c r="EX723" i="52" s="1"/>
  <c r="BY722" i="52"/>
  <c r="DH722" i="52" s="1"/>
  <c r="DS722" i="52" s="1"/>
  <c r="CO719" i="52"/>
  <c r="FB719" i="52" s="1"/>
  <c r="BY716" i="52"/>
  <c r="DH716" i="52" s="1"/>
  <c r="DS716" i="52" s="1"/>
  <c r="CA714" i="52"/>
  <c r="DG714" i="52" s="1"/>
  <c r="DR714" i="52" s="1"/>
  <c r="BS713" i="52"/>
  <c r="CQ713" i="52" s="1"/>
  <c r="EX713" i="52" s="1"/>
  <c r="BV708" i="52"/>
  <c r="CZ708" i="52" s="1"/>
  <c r="BZ708" i="52"/>
  <c r="DI708" i="52" s="1"/>
  <c r="DT708" i="52" s="1"/>
  <c r="BP708" i="52"/>
  <c r="CH708" i="52" s="1"/>
  <c r="CK708" i="52" s="1"/>
  <c r="FC708" i="52" s="1"/>
  <c r="BT707" i="52"/>
  <c r="CR707" i="52" s="1"/>
  <c r="BX707" i="52"/>
  <c r="DE707" i="52" s="1"/>
  <c r="FQ707" i="52" s="1"/>
  <c r="CC702" i="52"/>
  <c r="BV702" i="52"/>
  <c r="CZ702" i="52" s="1"/>
  <c r="DW702" i="52" s="1"/>
  <c r="BZ702" i="52"/>
  <c r="DI702" i="52" s="1"/>
  <c r="DT702" i="52" s="1"/>
  <c r="BP702" i="52"/>
  <c r="CH702" i="52" s="1"/>
  <c r="CK702" i="52" s="1"/>
  <c r="FC702" i="52" s="1"/>
  <c r="BR700" i="52"/>
  <c r="CS700" i="52" s="1"/>
  <c r="EY700" i="52" s="1"/>
  <c r="BT700" i="52"/>
  <c r="CR700" i="52" s="1"/>
  <c r="EZ700" i="52" s="1"/>
  <c r="BX700" i="52"/>
  <c r="DE700" i="52" s="1"/>
  <c r="FQ700" i="52" s="1"/>
  <c r="CC696" i="52"/>
  <c r="BW696" i="52"/>
  <c r="DA696" i="52" s="1"/>
  <c r="DX696" i="52" s="1"/>
  <c r="BT696" i="52"/>
  <c r="CR696" i="52" s="1"/>
  <c r="EZ696" i="52" s="1"/>
  <c r="BX696" i="52"/>
  <c r="DE696" i="52" s="1"/>
  <c r="FQ696" i="52" s="1"/>
  <c r="BR695" i="52"/>
  <c r="CS695" i="52" s="1"/>
  <c r="BR694" i="52"/>
  <c r="CS694" i="52" s="1"/>
  <c r="BW694" i="52"/>
  <c r="DA694" i="52" s="1"/>
  <c r="BV694" i="52"/>
  <c r="CZ694" i="52" s="1"/>
  <c r="BZ694" i="52"/>
  <c r="DI694" i="52" s="1"/>
  <c r="DT694" i="52" s="1"/>
  <c r="BV693" i="52"/>
  <c r="CZ693" i="52" s="1"/>
  <c r="BZ693" i="52"/>
  <c r="DI693" i="52" s="1"/>
  <c r="DT693" i="52" s="1"/>
  <c r="BW693" i="52"/>
  <c r="DA693" i="52" s="1"/>
  <c r="BP693" i="52"/>
  <c r="CH693" i="52" s="1"/>
  <c r="CK693" i="52" s="1"/>
  <c r="FC693" i="52" s="1"/>
  <c r="BZ692" i="52"/>
  <c r="DI692" i="52" s="1"/>
  <c r="DT692" i="52" s="1"/>
  <c r="BP692" i="52"/>
  <c r="CH692" i="52" s="1"/>
  <c r="CK692" i="52" s="1"/>
  <c r="FC692" i="52" s="1"/>
  <c r="BT692" i="52"/>
  <c r="CR692" i="52" s="1"/>
  <c r="CO691" i="52"/>
  <c r="FB691" i="52" s="1"/>
  <c r="BV688" i="52"/>
  <c r="CZ688" i="52" s="1"/>
  <c r="DW688" i="52" s="1"/>
  <c r="BZ688" i="52"/>
  <c r="DI688" i="52" s="1"/>
  <c r="DT688" i="52" s="1"/>
  <c r="BP688" i="52"/>
  <c r="CH688" i="52" s="1"/>
  <c r="BW687" i="52"/>
  <c r="DA687" i="52" s="1"/>
  <c r="DX687" i="52" s="1"/>
  <c r="BZ687" i="52"/>
  <c r="DI687" i="52" s="1"/>
  <c r="DT687" i="52" s="1"/>
  <c r="BP687" i="52"/>
  <c r="CH687" i="52" s="1"/>
  <c r="BT687" i="52"/>
  <c r="CR687" i="52" s="1"/>
  <c r="EZ687" i="52" s="1"/>
  <c r="BT686" i="52"/>
  <c r="CR686" i="52" s="1"/>
  <c r="EZ686" i="52" s="1"/>
  <c r="BW686" i="52"/>
  <c r="DA686" i="52" s="1"/>
  <c r="DX686" i="52" s="1"/>
  <c r="EF686" i="52" s="1"/>
  <c r="BX686" i="52"/>
  <c r="DE686" i="52" s="1"/>
  <c r="FQ686" i="52" s="1"/>
  <c r="BW685" i="52"/>
  <c r="DA685" i="52" s="1"/>
  <c r="BR685" i="52"/>
  <c r="CS685" i="52" s="1"/>
  <c r="BR684" i="52"/>
  <c r="CS684" i="52" s="1"/>
  <c r="BV684" i="52"/>
  <c r="CZ684" i="52" s="1"/>
  <c r="BW680" i="52"/>
  <c r="DA680" i="52" s="1"/>
  <c r="DX680" i="52" s="1"/>
  <c r="BP677" i="52"/>
  <c r="CH677" i="52" s="1"/>
  <c r="CK677" i="52" s="1"/>
  <c r="FC677" i="52" s="1"/>
  <c r="BS676" i="52"/>
  <c r="CQ676" i="52" s="1"/>
  <c r="EX676" i="52" s="1"/>
  <c r="BQ676" i="52"/>
  <c r="CM676" i="52" s="1"/>
  <c r="BW676" i="52"/>
  <c r="DA676" i="52" s="1"/>
  <c r="DX676" i="52" s="1"/>
  <c r="EF676" i="52" s="1"/>
  <c r="CC664" i="52"/>
  <c r="BW664" i="52"/>
  <c r="DA664" i="52" s="1"/>
  <c r="BS662" i="52"/>
  <c r="CQ662" i="52" s="1"/>
  <c r="BW660" i="52"/>
  <c r="DA660" i="52" s="1"/>
  <c r="DX660" i="52" s="1"/>
  <c r="EF660" i="52" s="1"/>
  <c r="BQ656" i="52"/>
  <c r="CM656" i="52" s="1"/>
  <c r="BS644" i="52"/>
  <c r="CQ644" i="52" s="1"/>
  <c r="EX644" i="52" s="1"/>
  <c r="BS640" i="52"/>
  <c r="CQ640" i="52" s="1"/>
  <c r="EX640" i="52" s="1"/>
  <c r="BP637" i="52"/>
  <c r="CH637" i="52" s="1"/>
  <c r="CK637" i="52" s="1"/>
  <c r="FC637" i="52" s="1"/>
  <c r="BP625" i="52"/>
  <c r="CH625" i="52" s="1"/>
  <c r="CK625" i="52" s="1"/>
  <c r="FC625" i="52" s="1"/>
  <c r="BS624" i="52"/>
  <c r="CQ624" i="52" s="1"/>
  <c r="EX624" i="52" s="1"/>
  <c r="BS614" i="52"/>
  <c r="CQ614" i="52" s="1"/>
  <c r="BW599" i="52"/>
  <c r="DA599" i="52" s="1"/>
  <c r="BS599" i="52"/>
  <c r="CQ599" i="52" s="1"/>
  <c r="CK777" i="52"/>
  <c r="FC777" i="52" s="1"/>
  <c r="CC824" i="52"/>
  <c r="CI824" i="52" s="1"/>
  <c r="BZ824" i="52"/>
  <c r="DI824" i="52" s="1"/>
  <c r="DT824" i="52" s="1"/>
  <c r="CC771" i="52"/>
  <c r="BY771" i="52"/>
  <c r="DH771" i="52" s="1"/>
  <c r="DS771" i="52" s="1"/>
  <c r="BV762" i="52"/>
  <c r="CZ762" i="52" s="1"/>
  <c r="CA761" i="52"/>
  <c r="DG761" i="52" s="1"/>
  <c r="DR761" i="52" s="1"/>
  <c r="AB855" i="52"/>
  <c r="BY767" i="52"/>
  <c r="DH767" i="52" s="1"/>
  <c r="DS767" i="52" s="1"/>
  <c r="BZ827" i="52"/>
  <c r="DI827" i="52" s="1"/>
  <c r="DT827" i="52" s="1"/>
  <c r="BY819" i="52"/>
  <c r="DH819" i="52" s="1"/>
  <c r="DS819" i="52" s="1"/>
  <c r="BV814" i="52"/>
  <c r="CZ814" i="52" s="1"/>
  <c r="DW814" i="52" s="1"/>
  <c r="BY812" i="52"/>
  <c r="DH812" i="52" s="1"/>
  <c r="DS812" i="52" s="1"/>
  <c r="CN794" i="52"/>
  <c r="FE794" i="52" s="1"/>
  <c r="CN791" i="52"/>
  <c r="FE791" i="52" s="1"/>
  <c r="BU786" i="52"/>
  <c r="CL786" i="52" s="1"/>
  <c r="BU780" i="52"/>
  <c r="CL780" i="52" s="1"/>
  <c r="BW778" i="52"/>
  <c r="DA778" i="52" s="1"/>
  <c r="DX778" i="52" s="1"/>
  <c r="CN773" i="52"/>
  <c r="FE773" i="52" s="1"/>
  <c r="CO769" i="52"/>
  <c r="FB769" i="52" s="1"/>
  <c r="BX763" i="52"/>
  <c r="DE763" i="52" s="1"/>
  <c r="FQ763" i="52" s="1"/>
  <c r="CP756" i="52"/>
  <c r="FA756" i="52" s="1"/>
  <c r="BY750" i="52"/>
  <c r="DH750" i="52" s="1"/>
  <c r="DS750" i="52" s="1"/>
  <c r="BX741" i="52"/>
  <c r="DE741" i="52" s="1"/>
  <c r="FQ741" i="52" s="1"/>
  <c r="CO544" i="52"/>
  <c r="FB544" i="52" s="1"/>
  <c r="CN473" i="52"/>
  <c r="FE473" i="52" s="1"/>
  <c r="CP452" i="52"/>
  <c r="FA452" i="52" s="1"/>
  <c r="CN441" i="52"/>
  <c r="FE441" i="52" s="1"/>
  <c r="CO310" i="52"/>
  <c r="FB310" i="52" s="1"/>
  <c r="CN271" i="52"/>
  <c r="FE271" i="52" s="1"/>
  <c r="CP966" i="52"/>
  <c r="FA966" i="52" s="1"/>
  <c r="CN933" i="52"/>
  <c r="FE933" i="52" s="1"/>
  <c r="CN464" i="52"/>
  <c r="FE464" i="52" s="1"/>
  <c r="CN456" i="52"/>
  <c r="FE456" i="52" s="1"/>
  <c r="CN448" i="52"/>
  <c r="FE448" i="52" s="1"/>
  <c r="CN424" i="52"/>
  <c r="FE424" i="52" s="1"/>
  <c r="CN416" i="52"/>
  <c r="FE416" i="52" s="1"/>
  <c r="CN405" i="52"/>
  <c r="FE405" i="52" s="1"/>
  <c r="BQ972" i="52"/>
  <c r="CM972" i="52" s="1"/>
  <c r="CP967" i="52"/>
  <c r="FA967" i="52" s="1"/>
  <c r="BT967" i="52"/>
  <c r="CR967" i="52" s="1"/>
  <c r="BR953" i="52"/>
  <c r="CS953" i="52" s="1"/>
  <c r="EY953" i="52" s="1"/>
  <c r="BP947" i="52"/>
  <c r="CH947" i="52" s="1"/>
  <c r="CK947" i="52" s="1"/>
  <c r="FC947" i="52" s="1"/>
  <c r="FS947" i="52" s="1"/>
  <c r="CP873" i="52"/>
  <c r="FA873" i="52" s="1"/>
  <c r="II873" i="52" s="1"/>
  <c r="CP412" i="52"/>
  <c r="FA412" i="52" s="1"/>
  <c r="CP391" i="52"/>
  <c r="FA391" i="52" s="1"/>
  <c r="BX1048" i="52"/>
  <c r="DE1048" i="52" s="1"/>
  <c r="FQ1048" i="52" s="1"/>
  <c r="BU1047" i="52"/>
  <c r="CL1047" i="52" s="1"/>
  <c r="FF1047" i="52" s="1"/>
  <c r="BX1034" i="52"/>
  <c r="DE1034" i="52" s="1"/>
  <c r="FQ1034" i="52" s="1"/>
  <c r="BX1032" i="52"/>
  <c r="DE1032" i="52" s="1"/>
  <c r="FQ1032" i="52" s="1"/>
  <c r="CO1030" i="52"/>
  <c r="FB1030" i="52" s="1"/>
  <c r="BU1026" i="52"/>
  <c r="CL1026" i="52" s="1"/>
  <c r="FF1026" i="52" s="1"/>
  <c r="BY1025" i="52"/>
  <c r="DH1025" i="52" s="1"/>
  <c r="DS1025" i="52" s="1"/>
  <c r="BW1018" i="52"/>
  <c r="DA1018" i="52" s="1"/>
  <c r="DX1018" i="52" s="1"/>
  <c r="BX1006" i="52"/>
  <c r="DE1006" i="52" s="1"/>
  <c r="FQ1006" i="52" s="1"/>
  <c r="BP1000" i="52"/>
  <c r="CH1000" i="52" s="1"/>
  <c r="EF850" i="52"/>
  <c r="CW856" i="52"/>
  <c r="DN856" i="52" s="1"/>
  <c r="CK975" i="52"/>
  <c r="FC975" i="52" s="1"/>
  <c r="CO391" i="52"/>
  <c r="FB391" i="52" s="1"/>
  <c r="CP737" i="52"/>
  <c r="FA737" i="52" s="1"/>
  <c r="CP724" i="52"/>
  <c r="FA724" i="52" s="1"/>
  <c r="CO711" i="52"/>
  <c r="FB711" i="52" s="1"/>
  <c r="CP494" i="52"/>
  <c r="FA494" i="52" s="1"/>
  <c r="CP441" i="52"/>
  <c r="FA441" i="52" s="1"/>
  <c r="CO385" i="52"/>
  <c r="FB385" i="52" s="1"/>
  <c r="CO309" i="52"/>
  <c r="FB309" i="52" s="1"/>
  <c r="CN303" i="52"/>
  <c r="FE303" i="52" s="1"/>
  <c r="CO299" i="52"/>
  <c r="FB299" i="52" s="1"/>
  <c r="CO294" i="52"/>
  <c r="FB294" i="52" s="1"/>
  <c r="CO291" i="52"/>
  <c r="FB291" i="52" s="1"/>
  <c r="CO286" i="52"/>
  <c r="FB286" i="52" s="1"/>
  <c r="CN199" i="52"/>
  <c r="FE199" i="52" s="1"/>
  <c r="CN961" i="52"/>
  <c r="FE961" i="52" s="1"/>
  <c r="CP933" i="52"/>
  <c r="FA933" i="52" s="1"/>
  <c r="CP925" i="52"/>
  <c r="FA925" i="52" s="1"/>
  <c r="CP822" i="52"/>
  <c r="FA822" i="52" s="1"/>
  <c r="CO744" i="52"/>
  <c r="FB744" i="52" s="1"/>
  <c r="CP730" i="52"/>
  <c r="FA730" i="52" s="1"/>
  <c r="CP608" i="52"/>
  <c r="FA608" i="52" s="1"/>
  <c r="CP448" i="52"/>
  <c r="FA448" i="52" s="1"/>
  <c r="CP405" i="52"/>
  <c r="FA405" i="52" s="1"/>
  <c r="CP390" i="52"/>
  <c r="FA390" i="52" s="1"/>
  <c r="CP384" i="52"/>
  <c r="FA384" i="52" s="1"/>
  <c r="CO368" i="52"/>
  <c r="FB368" i="52" s="1"/>
  <c r="CO315" i="52"/>
  <c r="FB315" i="52" s="1"/>
  <c r="CP307" i="52"/>
  <c r="FA307" i="52" s="1"/>
  <c r="CO290" i="52"/>
  <c r="FB290" i="52" s="1"/>
  <c r="CN287" i="52"/>
  <c r="FE287" i="52" s="1"/>
  <c r="CP969" i="52"/>
  <c r="FA969" i="52" s="1"/>
  <c r="CP930" i="52"/>
  <c r="FA930" i="52" s="1"/>
  <c r="CP774" i="52"/>
  <c r="FA774" i="52" s="1"/>
  <c r="CP761" i="52"/>
  <c r="FA761" i="52" s="1"/>
  <c r="BW737" i="52"/>
  <c r="DA737" i="52" s="1"/>
  <c r="DX737" i="52" s="1"/>
  <c r="BV736" i="52"/>
  <c r="CZ736" i="52" s="1"/>
  <c r="DW736" i="52" s="1"/>
  <c r="EF736" i="52" s="1"/>
  <c r="BW735" i="52"/>
  <c r="DA735" i="52" s="1"/>
  <c r="BY731" i="52"/>
  <c r="DH731" i="52" s="1"/>
  <c r="DS731" i="52" s="1"/>
  <c r="BV730" i="52"/>
  <c r="CZ730" i="52" s="1"/>
  <c r="BV716" i="52"/>
  <c r="CZ716" i="52" s="1"/>
  <c r="DW716" i="52" s="1"/>
  <c r="EF716" i="52" s="1"/>
  <c r="BV715" i="52"/>
  <c r="CZ715" i="52" s="1"/>
  <c r="DW715" i="52" s="1"/>
  <c r="EF715" i="52" s="1"/>
  <c r="BV710" i="52"/>
  <c r="CZ710" i="52" s="1"/>
  <c r="DW710" i="52" s="1"/>
  <c r="EF710" i="52" s="1"/>
  <c r="BR708" i="52"/>
  <c r="CS708" i="52" s="1"/>
  <c r="EY708" i="52" s="1"/>
  <c r="CP706" i="52"/>
  <c r="FA706" i="52" s="1"/>
  <c r="CN442" i="52"/>
  <c r="FE442" i="52" s="1"/>
  <c r="CP431" i="52"/>
  <c r="FA431" i="52" s="1"/>
  <c r="CP415" i="52"/>
  <c r="FA415" i="52" s="1"/>
  <c r="CN408" i="52"/>
  <c r="FE408" i="52" s="1"/>
  <c r="CO405" i="52"/>
  <c r="FB405" i="52" s="1"/>
  <c r="CO397" i="52"/>
  <c r="FB397" i="52" s="1"/>
  <c r="CO390" i="52"/>
  <c r="CN340" i="52"/>
  <c r="FE340" i="52" s="1"/>
  <c r="CN319" i="52"/>
  <c r="FE319" i="52" s="1"/>
  <c r="CN311" i="52"/>
  <c r="FE311" i="52" s="1"/>
  <c r="CN309" i="52"/>
  <c r="FE309" i="52" s="1"/>
  <c r="CP304" i="52"/>
  <c r="FA304" i="52" s="1"/>
  <c r="CN264" i="52"/>
  <c r="FE264" i="52" s="1"/>
  <c r="CP259" i="52"/>
  <c r="FA259" i="52" s="1"/>
  <c r="CO990" i="52"/>
  <c r="FB990" i="52" s="1"/>
  <c r="CN937" i="52"/>
  <c r="FE937" i="52" s="1"/>
  <c r="DO681" i="52"/>
  <c r="DL681" i="52"/>
  <c r="DV606" i="52"/>
  <c r="EJ606" i="52" s="1"/>
  <c r="DK606" i="52"/>
  <c r="EV393" i="52"/>
  <c r="FJ393" i="52" s="1"/>
  <c r="DN393" i="52"/>
  <c r="DO393" i="52" s="1"/>
  <c r="EW368" i="52"/>
  <c r="FI368" i="52" s="1"/>
  <c r="EA368" i="52"/>
  <c r="EH368" i="52" s="1"/>
  <c r="DL376" i="52"/>
  <c r="FF361" i="52"/>
  <c r="CI361" i="52"/>
  <c r="DO863" i="52"/>
  <c r="DL863" i="52"/>
  <c r="ED927" i="52"/>
  <c r="EH927" i="52"/>
  <c r="EC927" i="52"/>
  <c r="EK929" i="52"/>
  <c r="FF394" i="52"/>
  <c r="FS394" i="52" s="1"/>
  <c r="CI394" i="52"/>
  <c r="DL385" i="52"/>
  <c r="DO385" i="52"/>
  <c r="IN870" i="52"/>
  <c r="IO870" i="52"/>
  <c r="IE870" i="52"/>
  <c r="ES394" i="52"/>
  <c r="IE394" i="52"/>
  <c r="IN931" i="52"/>
  <c r="IO931" i="52"/>
  <c r="ES931" i="52"/>
  <c r="EG927" i="52"/>
  <c r="EE927" i="52"/>
  <c r="FN855" i="52"/>
  <c r="IG855" i="52" s="1"/>
  <c r="FR855" i="52"/>
  <c r="EB927" i="52"/>
  <c r="EM927" i="52" s="1"/>
  <c r="ES374" i="52"/>
  <c r="FR931" i="52"/>
  <c r="ES882" i="52"/>
  <c r="FN852" i="52"/>
  <c r="IG852" i="52" s="1"/>
  <c r="IN862" i="52"/>
  <c r="IE880" i="52"/>
  <c r="EC857" i="52"/>
  <c r="EE931" i="52"/>
  <c r="FH283" i="52"/>
  <c r="DL392" i="52"/>
  <c r="EI634" i="52"/>
  <c r="EJ374" i="52"/>
  <c r="FH740" i="52"/>
  <c r="DN349" i="52"/>
  <c r="DB374" i="52"/>
  <c r="DO930" i="52"/>
  <c r="FO868" i="52"/>
  <c r="FH467" i="52"/>
  <c r="DM216" i="52"/>
  <c r="EJ925" i="52"/>
  <c r="EI925" i="52"/>
  <c r="FF186" i="52"/>
  <c r="CI186" i="52"/>
  <c r="CO141" i="52"/>
  <c r="FB141" i="52" s="1"/>
  <c r="CI141" i="52"/>
  <c r="CN141" i="52"/>
  <c r="FE141" i="52" s="1"/>
  <c r="FD153" i="52"/>
  <c r="DM153" i="52"/>
  <c r="DW313" i="52"/>
  <c r="DC313" i="52"/>
  <c r="DW320" i="52"/>
  <c r="EF320" i="52" s="1"/>
  <c r="DC320" i="52"/>
  <c r="CX264" i="52"/>
  <c r="EW264" i="52" s="1"/>
  <c r="EZ264" i="52"/>
  <c r="CI310" i="52"/>
  <c r="CJ310" i="52" s="1"/>
  <c r="FF310" i="52"/>
  <c r="DW335" i="52"/>
  <c r="DC335" i="52"/>
  <c r="FO335" i="52" s="1"/>
  <c r="CX315" i="52"/>
  <c r="EW315" i="52" s="1"/>
  <c r="EZ315" i="52"/>
  <c r="DT393" i="52"/>
  <c r="DU393" i="52" s="1"/>
  <c r="DJ393" i="52"/>
  <c r="FF415" i="52"/>
  <c r="CI415" i="52"/>
  <c r="EV400" i="52"/>
  <c r="FJ400" i="52" s="1"/>
  <c r="DN400" i="52"/>
  <c r="FS538" i="52"/>
  <c r="FP392" i="52"/>
  <c r="DF392" i="52"/>
  <c r="DF517" i="52"/>
  <c r="FO517" i="52"/>
  <c r="EW924" i="52"/>
  <c r="FI924" i="52" s="1"/>
  <c r="DZ924" i="52"/>
  <c r="FD110" i="52"/>
  <c r="DM110" i="52"/>
  <c r="FD129" i="52"/>
  <c r="DM129" i="52"/>
  <c r="DM172" i="52"/>
  <c r="FD172" i="52"/>
  <c r="DC175" i="52"/>
  <c r="FO175" i="52" s="1"/>
  <c r="DW175" i="52"/>
  <c r="FD183" i="52"/>
  <c r="DM183" i="52"/>
  <c r="FD186" i="52"/>
  <c r="DM186" i="52"/>
  <c r="FF189" i="52"/>
  <c r="CI189" i="52"/>
  <c r="DM235" i="52"/>
  <c r="FD235" i="52"/>
  <c r="CI239" i="52"/>
  <c r="FF239" i="52"/>
  <c r="DT320" i="52"/>
  <c r="DU320" i="52" s="1"/>
  <c r="DJ320" i="52"/>
  <c r="DV320" i="52" s="1"/>
  <c r="CP198" i="52"/>
  <c r="FA198" i="52" s="1"/>
  <c r="FM198" i="52" s="1"/>
  <c r="CN198" i="52"/>
  <c r="FE198" i="52" s="1"/>
  <c r="CO198" i="52"/>
  <c r="FB198" i="52" s="1"/>
  <c r="DR521" i="52"/>
  <c r="DJ521" i="52"/>
  <c r="EV585" i="52"/>
  <c r="FJ585" i="52" s="1"/>
  <c r="DN585" i="52"/>
  <c r="DO585" i="52" s="1"/>
  <c r="FA947" i="52"/>
  <c r="FM947" i="52" s="1"/>
  <c r="EY377" i="52"/>
  <c r="CW377" i="52"/>
  <c r="EV377" i="52" s="1"/>
  <c r="DT381" i="52"/>
  <c r="DJ381" i="52"/>
  <c r="DV381" i="52" s="1"/>
  <c r="DC186" i="52"/>
  <c r="FO186" i="52" s="1"/>
  <c r="DW186" i="52"/>
  <c r="EZ259" i="52"/>
  <c r="CX259" i="52"/>
  <c r="EW259" i="52" s="1"/>
  <c r="FI259" i="52" s="1"/>
  <c r="EZ412" i="52"/>
  <c r="CX412" i="52"/>
  <c r="EW412" i="52" s="1"/>
  <c r="FI412" i="52" s="1"/>
  <c r="FP901" i="52"/>
  <c r="DF901" i="52"/>
  <c r="FO845" i="52"/>
  <c r="FN845" i="52" s="1"/>
  <c r="IG845" i="52" s="1"/>
  <c r="DF845" i="52"/>
  <c r="FF146" i="52"/>
  <c r="CI146" i="52"/>
  <c r="CJ146" i="52" s="1"/>
  <c r="DX195" i="52"/>
  <c r="DD195" i="52"/>
  <c r="FP195" i="52" s="1"/>
  <c r="CI204" i="52"/>
  <c r="CJ204" i="52" s="1"/>
  <c r="CN204" i="52"/>
  <c r="FE204" i="52" s="1"/>
  <c r="CP204" i="52"/>
  <c r="FA204" i="52" s="1"/>
  <c r="CO204" i="52"/>
  <c r="FB204" i="52" s="1"/>
  <c r="CV204" i="52"/>
  <c r="EU204" i="52" s="1"/>
  <c r="FH204" i="52" s="1"/>
  <c r="DS289" i="52"/>
  <c r="DJ289" i="52"/>
  <c r="DS294" i="52"/>
  <c r="DJ294" i="52"/>
  <c r="DV294" i="52" s="1"/>
  <c r="DJ300" i="52"/>
  <c r="DR300" i="52"/>
  <c r="DU300" i="52" s="1"/>
  <c r="DW304" i="52"/>
  <c r="DC304" i="52"/>
  <c r="FO304" i="52" s="1"/>
  <c r="DS305" i="52"/>
  <c r="DJ305" i="52"/>
  <c r="IO374" i="52"/>
  <c r="IN394" i="52"/>
  <c r="IO882" i="52"/>
  <c r="DL887" i="52"/>
  <c r="EB240" i="52"/>
  <c r="DO376" i="52"/>
  <c r="DZ333" i="52"/>
  <c r="DF491" i="52"/>
  <c r="EJ654" i="52"/>
  <c r="DK278" i="52"/>
  <c r="FP637" i="52"/>
  <c r="DK394" i="52"/>
  <c r="DN595" i="52"/>
  <c r="DO595" i="52" s="1"/>
  <c r="DO927" i="52"/>
  <c r="DK862" i="52"/>
  <c r="EZ234" i="52"/>
  <c r="FH757" i="52"/>
  <c r="DV596" i="52"/>
  <c r="DK596" i="52"/>
  <c r="IH333" i="52"/>
  <c r="IH904" i="52"/>
  <c r="EU847" i="52"/>
  <c r="FH847" i="52" s="1"/>
  <c r="DB847" i="52"/>
  <c r="FP850" i="52"/>
  <c r="FR850" i="52" s="1"/>
  <c r="DF850" i="52"/>
  <c r="EJ859" i="52"/>
  <c r="EI859" i="52"/>
  <c r="FF382" i="52"/>
  <c r="CI382" i="52"/>
  <c r="IN374" i="52"/>
  <c r="IO394" i="52"/>
  <c r="IN882" i="52"/>
  <c r="FR919" i="52"/>
  <c r="EB858" i="52"/>
  <c r="DO593" i="52"/>
  <c r="DK634" i="52"/>
  <c r="EU374" i="52"/>
  <c r="FH374" i="52" s="1"/>
  <c r="FL374" i="52" s="1"/>
  <c r="DD204" i="52"/>
  <c r="FP204" i="52" s="1"/>
  <c r="DJ301" i="52"/>
  <c r="DV301" i="52" s="1"/>
  <c r="DV921" i="52"/>
  <c r="EJ921" i="52" s="1"/>
  <c r="DK921" i="52"/>
  <c r="FL873" i="52"/>
  <c r="FP857" i="52"/>
  <c r="DF857" i="52"/>
  <c r="EV841" i="52"/>
  <c r="DN841" i="52"/>
  <c r="DL841" i="52" s="1"/>
  <c r="FF371" i="52"/>
  <c r="CI371" i="52"/>
  <c r="DS382" i="52"/>
  <c r="DU382" i="52" s="1"/>
  <c r="DJ382" i="52"/>
  <c r="DK382" i="52" s="1"/>
  <c r="DS390" i="52"/>
  <c r="DJ390" i="52"/>
  <c r="DJ265" i="52"/>
  <c r="DR265" i="52"/>
  <c r="EZ312" i="52"/>
  <c r="CX312" i="52"/>
  <c r="EW312" i="52" s="1"/>
  <c r="FI312" i="52" s="1"/>
  <c r="DT326" i="52"/>
  <c r="DU326" i="52" s="1"/>
  <c r="DJ326" i="52"/>
  <c r="DO408" i="52"/>
  <c r="DV244" i="52"/>
  <c r="DK244" i="52"/>
  <c r="EH931" i="52"/>
  <c r="IO880" i="52"/>
  <c r="DO542" i="52"/>
  <c r="EH858" i="52"/>
  <c r="IO862" i="52"/>
  <c r="DL944" i="52"/>
  <c r="FH395" i="52"/>
  <c r="EV254" i="52"/>
  <c r="FJ254" i="52" s="1"/>
  <c r="FR923" i="52"/>
  <c r="DB933" i="52"/>
  <c r="DZ855" i="52"/>
  <c r="CW198" i="52"/>
  <c r="DT323" i="52"/>
  <c r="DU323" i="52" s="1"/>
  <c r="DJ323" i="52"/>
  <c r="DV323" i="52" s="1"/>
  <c r="DS346" i="52"/>
  <c r="DJ346" i="52"/>
  <c r="FF357" i="52"/>
  <c r="CI357" i="52"/>
  <c r="CI368" i="52"/>
  <c r="FF368" i="52"/>
  <c r="DS375" i="52"/>
  <c r="DJ375" i="52"/>
  <c r="EZ641" i="52"/>
  <c r="CX641" i="52"/>
  <c r="EW641" i="52" s="1"/>
  <c r="FI310" i="52"/>
  <c r="DU343" i="52"/>
  <c r="DL369" i="52"/>
  <c r="FJ357" i="52"/>
  <c r="DU301" i="52"/>
  <c r="EJ301" i="52" s="1"/>
  <c r="FI473" i="52"/>
  <c r="FH278" i="52"/>
  <c r="FI251" i="52"/>
  <c r="DC375" i="52"/>
  <c r="FO375" i="52" s="1"/>
  <c r="DC369" i="52"/>
  <c r="FO369" i="52" s="1"/>
  <c r="EX144" i="52"/>
  <c r="CV144" i="52"/>
  <c r="EU144" i="52" s="1"/>
  <c r="FH144" i="52" s="1"/>
  <c r="FF160" i="52"/>
  <c r="CI160" i="52"/>
  <c r="CJ160" i="52" s="1"/>
  <c r="CI147" i="52"/>
  <c r="CN147" i="52"/>
  <c r="FE147" i="52" s="1"/>
  <c r="CP147" i="52"/>
  <c r="FA147" i="52" s="1"/>
  <c r="DD147" i="52"/>
  <c r="FP147" i="52" s="1"/>
  <c r="FD155" i="52"/>
  <c r="DM155" i="52"/>
  <c r="DM163" i="52"/>
  <c r="FD163" i="52"/>
  <c r="DM177" i="52"/>
  <c r="FD177" i="52"/>
  <c r="DM180" i="52"/>
  <c r="FD180" i="52"/>
  <c r="EY250" i="52"/>
  <c r="CW250" i="52"/>
  <c r="DN250" i="52" s="1"/>
  <c r="DL250" i="52" s="1"/>
  <c r="DW161" i="52"/>
  <c r="DC161" i="52"/>
  <c r="FO161" i="52" s="1"/>
  <c r="CO215" i="52"/>
  <c r="FB215" i="52" s="1"/>
  <c r="IH215" i="52" s="1"/>
  <c r="CI215" i="52"/>
  <c r="CN215" i="52"/>
  <c r="FE215" i="52" s="1"/>
  <c r="DW352" i="52"/>
  <c r="DC352" i="52"/>
  <c r="CV336" i="52"/>
  <c r="EU336" i="52" s="1"/>
  <c r="FH336" i="52" s="1"/>
  <c r="EX336" i="52"/>
  <c r="EX344" i="52"/>
  <c r="CV344" i="52"/>
  <c r="EU344" i="52" s="1"/>
  <c r="FH344" i="52" s="1"/>
  <c r="EY387" i="52"/>
  <c r="CW387" i="52"/>
  <c r="EZ413" i="52"/>
  <c r="CX413" i="52"/>
  <c r="EW413" i="52" s="1"/>
  <c r="FI413" i="52" s="1"/>
  <c r="EF352" i="52"/>
  <c r="DW385" i="52"/>
  <c r="DC385" i="52"/>
  <c r="FO385" i="52" s="1"/>
  <c r="EZ394" i="52"/>
  <c r="CX394" i="52"/>
  <c r="EW394" i="52" s="1"/>
  <c r="FF456" i="52"/>
  <c r="CI456" i="52"/>
  <c r="DT228" i="52"/>
  <c r="DU228" i="52" s="1"/>
  <c r="DJ228" i="52"/>
  <c r="DK228" i="52" s="1"/>
  <c r="DO532" i="52"/>
  <c r="FN384" i="52"/>
  <c r="IG384" i="52" s="1"/>
  <c r="FJ396" i="52"/>
  <c r="DK654" i="52"/>
  <c r="EJ159" i="52"/>
  <c r="DL374" i="52"/>
  <c r="IH600" i="52"/>
  <c r="FI472" i="52"/>
  <c r="FI498" i="52"/>
  <c r="EY267" i="52"/>
  <c r="DU386" i="52"/>
  <c r="FC532" i="52"/>
  <c r="DW303" i="52"/>
  <c r="DC303" i="52"/>
  <c r="FO303" i="52" s="1"/>
  <c r="EZ327" i="52"/>
  <c r="CX327" i="52"/>
  <c r="EW327" i="52" s="1"/>
  <c r="DC505" i="52"/>
  <c r="FO505" i="52" s="1"/>
  <c r="DW505" i="52"/>
  <c r="DW516" i="52"/>
  <c r="EF516" i="52" s="1"/>
  <c r="DC516" i="52"/>
  <c r="EX364" i="52"/>
  <c r="CV364" i="52"/>
  <c r="EI562" i="52"/>
  <c r="ES562" i="52" s="1"/>
  <c r="EE857" i="52"/>
  <c r="DL866" i="52"/>
  <c r="FN901" i="52"/>
  <c r="IG901" i="52" s="1"/>
  <c r="IH649" i="52"/>
  <c r="FI488" i="52"/>
  <c r="FI435" i="52"/>
  <c r="FJ365" i="52"/>
  <c r="DD352" i="52"/>
  <c r="FP352" i="52" s="1"/>
  <c r="FF378" i="52"/>
  <c r="CI378" i="52"/>
  <c r="CI381" i="52"/>
  <c r="FF381" i="52"/>
  <c r="FF385" i="52"/>
  <c r="CI385" i="52"/>
  <c r="CW212" i="52"/>
  <c r="DN212" i="52" s="1"/>
  <c r="CV310" i="52"/>
  <c r="EU310" i="52" s="1"/>
  <c r="EX310" i="52"/>
  <c r="FF220" i="52"/>
  <c r="CI220" i="52"/>
  <c r="FD270" i="52"/>
  <c r="DM270" i="52"/>
  <c r="FH304" i="52"/>
  <c r="EZ304" i="52"/>
  <c r="CX304" i="52"/>
  <c r="EW304" i="52" s="1"/>
  <c r="CX309" i="52"/>
  <c r="EW309" i="52" s="1"/>
  <c r="EZ309" i="52"/>
  <c r="FI311" i="52"/>
  <c r="EZ424" i="52"/>
  <c r="CX424" i="52"/>
  <c r="EW424" i="52" s="1"/>
  <c r="FI424" i="52" s="1"/>
  <c r="DC490" i="52"/>
  <c r="DW490" i="52"/>
  <c r="EF490" i="52" s="1"/>
  <c r="DC502" i="52"/>
  <c r="FO502" i="52" s="1"/>
  <c r="FR502" i="52" s="1"/>
  <c r="DW502" i="52"/>
  <c r="EF502" i="52" s="1"/>
  <c r="DC513" i="52"/>
  <c r="DW513" i="52"/>
  <c r="EF513" i="52" s="1"/>
  <c r="FI499" i="52"/>
  <c r="FI483" i="52"/>
  <c r="FI467" i="52"/>
  <c r="FR368" i="52"/>
  <c r="FI451" i="52"/>
  <c r="DU391" i="52"/>
  <c r="CI344" i="52"/>
  <c r="EV921" i="52"/>
  <c r="FJ921" i="52" s="1"/>
  <c r="FK921" i="52" s="1"/>
  <c r="DN921" i="52"/>
  <c r="DL921" i="52" s="1"/>
  <c r="DT150" i="52"/>
  <c r="DU150" i="52" s="1"/>
  <c r="DJ150" i="52"/>
  <c r="DV150" i="52" s="1"/>
  <c r="DD216" i="52"/>
  <c r="FP216" i="52" s="1"/>
  <c r="DS216" i="52"/>
  <c r="DJ216" i="52"/>
  <c r="DJ351" i="52"/>
  <c r="DR351" i="52"/>
  <c r="DS370" i="52"/>
  <c r="DU370" i="52" s="1"/>
  <c r="DJ370" i="52"/>
  <c r="CX316" i="52"/>
  <c r="EW316" i="52" s="1"/>
  <c r="FI316" i="52" s="1"/>
  <c r="EZ316" i="52"/>
  <c r="CX321" i="52"/>
  <c r="EW321" i="52" s="1"/>
  <c r="EZ321" i="52"/>
  <c r="FD299" i="52"/>
  <c r="DM299" i="52"/>
  <c r="DM301" i="52"/>
  <c r="FD301" i="52"/>
  <c r="EX302" i="52"/>
  <c r="CV302" i="52"/>
  <c r="EU302" i="52" s="1"/>
  <c r="EF324" i="52"/>
  <c r="DW240" i="52"/>
  <c r="DC240" i="52"/>
  <c r="FF406" i="52"/>
  <c r="CI406" i="52"/>
  <c r="DM373" i="52"/>
  <c r="CW373" i="52"/>
  <c r="FD373" i="52"/>
  <c r="CI400" i="52"/>
  <c r="FF400" i="52"/>
  <c r="CI404" i="52"/>
  <c r="FF404" i="52"/>
  <c r="DW472" i="52"/>
  <c r="DC472" i="52"/>
  <c r="FO472" i="52" s="1"/>
  <c r="EF240" i="52"/>
  <c r="FI765" i="52"/>
  <c r="FI493" i="52"/>
  <c r="DJ224" i="52"/>
  <c r="FD402" i="52"/>
  <c r="DU208" i="52"/>
  <c r="EJ208" i="52" s="1"/>
  <c r="DD510" i="52"/>
  <c r="FP510" i="52" s="1"/>
  <c r="CV224" i="52"/>
  <c r="EU224" i="52" s="1"/>
  <c r="FH224" i="52" s="1"/>
  <c r="FH299" i="52"/>
  <c r="FH252" i="52"/>
  <c r="FI355" i="52"/>
  <c r="EX488" i="52"/>
  <c r="FH488" i="52" s="1"/>
  <c r="CW148" i="52"/>
  <c r="CW155" i="52"/>
  <c r="CX194" i="52"/>
  <c r="DB194" i="52" s="1"/>
  <c r="DD194" i="52"/>
  <c r="FP194" i="52" s="1"/>
  <c r="DX566" i="52"/>
  <c r="EF566" i="52" s="1"/>
  <c r="DD566" i="52"/>
  <c r="CV838" i="52"/>
  <c r="EX838" i="52"/>
  <c r="FF268" i="52"/>
  <c r="CI268" i="52"/>
  <c r="CJ268" i="52" s="1"/>
  <c r="EV868" i="52"/>
  <c r="FJ868" i="52" s="1"/>
  <c r="DN868" i="52"/>
  <c r="DU399" i="52"/>
  <c r="DU389" i="52"/>
  <c r="FR402" i="52"/>
  <c r="CJ407" i="52"/>
  <c r="DO224" i="52"/>
  <c r="DU244" i="52"/>
  <c r="EJ244" i="52" s="1"/>
  <c r="DU322" i="52"/>
  <c r="FD400" i="52"/>
  <c r="CJ306" i="52"/>
  <c r="FJ939" i="52"/>
  <c r="EI954" i="52"/>
  <c r="DD488" i="52"/>
  <c r="EF518" i="52"/>
  <c r="EZ209" i="52"/>
  <c r="CX209" i="52"/>
  <c r="EW209" i="52" s="1"/>
  <c r="FI209" i="52" s="1"/>
  <c r="CV841" i="52"/>
  <c r="EX841" i="52"/>
  <c r="AB856" i="52"/>
  <c r="DR856" i="52"/>
  <c r="DX859" i="52"/>
  <c r="DD859" i="52"/>
  <c r="DM404" i="52"/>
  <c r="DJ379" i="52"/>
  <c r="DZ939" i="52"/>
  <c r="CJ606" i="52"/>
  <c r="CJ856" i="52"/>
  <c r="EF123" i="52"/>
  <c r="FF195" i="52"/>
  <c r="CI195" i="52"/>
  <c r="EF840" i="52"/>
  <c r="EX840" i="52"/>
  <c r="II840" i="52" s="1"/>
  <c r="CV840" i="52"/>
  <c r="EU840" i="52" s="1"/>
  <c r="EZ843" i="52"/>
  <c r="CX843" i="52"/>
  <c r="EW843" i="52" s="1"/>
  <c r="FI843" i="52" s="1"/>
  <c r="FJ538" i="52"/>
  <c r="DU390" i="52"/>
  <c r="CX402" i="52"/>
  <c r="DF248" i="52"/>
  <c r="IH592" i="52"/>
  <c r="EF526" i="52"/>
  <c r="DU379" i="52"/>
  <c r="CI441" i="52"/>
  <c r="FI303" i="52"/>
  <c r="FI288" i="52"/>
  <c r="FI247" i="52"/>
  <c r="FD337" i="52"/>
  <c r="FI1021" i="52"/>
  <c r="EV948" i="52"/>
  <c r="FJ948" i="52" s="1"/>
  <c r="DN948" i="52"/>
  <c r="CW153" i="52"/>
  <c r="DR161" i="52"/>
  <c r="DU161" i="52" s="1"/>
  <c r="DJ161" i="52"/>
  <c r="DU280" i="52"/>
  <c r="DU299" i="52"/>
  <c r="BZ828" i="52"/>
  <c r="DI828" i="52" s="1"/>
  <c r="DT828" i="52" s="1"/>
  <c r="BV828" i="52"/>
  <c r="CZ828" i="52" s="1"/>
  <c r="BX828" i="52"/>
  <c r="DE828" i="52" s="1"/>
  <c r="FQ828" i="52" s="1"/>
  <c r="BY828" i="52"/>
  <c r="DH828" i="52" s="1"/>
  <c r="DS828" i="52" s="1"/>
  <c r="BU826" i="52"/>
  <c r="CL826" i="52" s="1"/>
  <c r="FF826" i="52" s="1"/>
  <c r="BY826" i="52"/>
  <c r="DH826" i="52" s="1"/>
  <c r="DS826" i="52" s="1"/>
  <c r="BT825" i="52"/>
  <c r="CR825" i="52" s="1"/>
  <c r="BY825" i="52"/>
  <c r="DH825" i="52" s="1"/>
  <c r="DS825" i="52" s="1"/>
  <c r="BU825" i="52"/>
  <c r="CL825" i="52" s="1"/>
  <c r="BX825" i="52"/>
  <c r="DE825" i="52" s="1"/>
  <c r="FQ825" i="52" s="1"/>
  <c r="BV824" i="52"/>
  <c r="CZ824" i="52" s="1"/>
  <c r="BZ823" i="52"/>
  <c r="DI823" i="52" s="1"/>
  <c r="DT823" i="52" s="1"/>
  <c r="BT823" i="52"/>
  <c r="CR823" i="52" s="1"/>
  <c r="EZ823" i="52" s="1"/>
  <c r="BU822" i="52"/>
  <c r="CL822" i="52" s="1"/>
  <c r="BZ822" i="52"/>
  <c r="DI822" i="52" s="1"/>
  <c r="DT822" i="52" s="1"/>
  <c r="BV822" i="52"/>
  <c r="CZ822" i="52" s="1"/>
  <c r="BY822" i="52"/>
  <c r="DH822" i="52" s="1"/>
  <c r="DS822" i="52" s="1"/>
  <c r="BT821" i="52"/>
  <c r="CR821" i="52" s="1"/>
  <c r="BY821" i="52"/>
  <c r="DH821" i="52" s="1"/>
  <c r="DS821" i="52" s="1"/>
  <c r="BU821" i="52"/>
  <c r="CL821" i="52" s="1"/>
  <c r="BX821" i="52"/>
  <c r="DE821" i="52" s="1"/>
  <c r="FQ821" i="52" s="1"/>
  <c r="BT817" i="52"/>
  <c r="CR817" i="52" s="1"/>
  <c r="BU816" i="52"/>
  <c r="CL816" i="52" s="1"/>
  <c r="BY815" i="52"/>
  <c r="DH815" i="52" s="1"/>
  <c r="DS815" i="52" s="1"/>
  <c r="BZ813" i="52"/>
  <c r="DI813" i="52" s="1"/>
  <c r="DT813" i="52" s="1"/>
  <c r="BU813" i="52"/>
  <c r="CL813" i="52" s="1"/>
  <c r="FF813" i="52" s="1"/>
  <c r="BV810" i="52"/>
  <c r="CZ810" i="52" s="1"/>
  <c r="DW810" i="52" s="1"/>
  <c r="BZ809" i="52"/>
  <c r="DI809" i="52" s="1"/>
  <c r="DT809" i="52" s="1"/>
  <c r="BU809" i="52"/>
  <c r="CL809" i="52" s="1"/>
  <c r="FF809" i="52" s="1"/>
  <c r="CN808" i="52"/>
  <c r="FE808" i="52" s="1"/>
  <c r="BY808" i="52"/>
  <c r="DH808" i="52" s="1"/>
  <c r="DS808" i="52" s="1"/>
  <c r="BX808" i="52"/>
  <c r="DE808" i="52" s="1"/>
  <c r="FQ808" i="52" s="1"/>
  <c r="BT808" i="52"/>
  <c r="CR808" i="52" s="1"/>
  <c r="BU796" i="52"/>
  <c r="CL796" i="52" s="1"/>
  <c r="FF796" i="52" s="1"/>
  <c r="BX795" i="52"/>
  <c r="DE795" i="52" s="1"/>
  <c r="FQ795" i="52" s="1"/>
  <c r="BT795" i="52"/>
  <c r="CR795" i="52" s="1"/>
  <c r="BY795" i="52"/>
  <c r="DH795" i="52" s="1"/>
  <c r="DS795" i="52" s="1"/>
  <c r="BU793" i="52"/>
  <c r="CL793" i="52" s="1"/>
  <c r="BV793" i="52"/>
  <c r="CZ793" i="52" s="1"/>
  <c r="BZ792" i="52"/>
  <c r="DI792" i="52" s="1"/>
  <c r="DT792" i="52" s="1"/>
  <c r="BV792" i="52"/>
  <c r="CZ792" i="52" s="1"/>
  <c r="BU792" i="52"/>
  <c r="CL792" i="52" s="1"/>
  <c r="BT791" i="52"/>
  <c r="CR791" i="52" s="1"/>
  <c r="BY791" i="52"/>
  <c r="DH791" i="52" s="1"/>
  <c r="DS791" i="52" s="1"/>
  <c r="BU791" i="52"/>
  <c r="CL791" i="52" s="1"/>
  <c r="BY790" i="52"/>
  <c r="DH790" i="52" s="1"/>
  <c r="DS790" i="52" s="1"/>
  <c r="BZ789" i="52"/>
  <c r="DI789" i="52" s="1"/>
  <c r="DT789" i="52" s="1"/>
  <c r="BX788" i="52"/>
  <c r="DE788" i="52" s="1"/>
  <c r="FQ788" i="52" s="1"/>
  <c r="BX787" i="52"/>
  <c r="DE787" i="52" s="1"/>
  <c r="FQ787" i="52" s="1"/>
  <c r="BV787" i="52"/>
  <c r="CZ787" i="52" s="1"/>
  <c r="BX785" i="52"/>
  <c r="DE785" i="52" s="1"/>
  <c r="FQ785" i="52" s="1"/>
  <c r="BY785" i="52"/>
  <c r="DH785" i="52" s="1"/>
  <c r="DS785" i="52" s="1"/>
  <c r="CC784" i="52"/>
  <c r="BT784" i="52"/>
  <c r="CR784" i="52" s="1"/>
  <c r="EZ784" i="52" s="1"/>
  <c r="BU783" i="52"/>
  <c r="CL783" i="52" s="1"/>
  <c r="BY782" i="52"/>
  <c r="DH782" i="52" s="1"/>
  <c r="DS782" i="52" s="1"/>
  <c r="BX781" i="52"/>
  <c r="DE781" i="52" s="1"/>
  <c r="FQ781" i="52" s="1"/>
  <c r="BT779" i="52"/>
  <c r="CR779" i="52" s="1"/>
  <c r="BX779" i="52"/>
  <c r="DE779" i="52" s="1"/>
  <c r="FQ779" i="52" s="1"/>
  <c r="BP779" i="52"/>
  <c r="CH779" i="52" s="1"/>
  <c r="CK779" i="52" s="1"/>
  <c r="FC779" i="52" s="1"/>
  <c r="BX777" i="52"/>
  <c r="DE777" i="52" s="1"/>
  <c r="FQ777" i="52" s="1"/>
  <c r="FN777" i="52" s="1"/>
  <c r="IG777" i="52" s="1"/>
  <c r="BS777" i="52"/>
  <c r="CQ777" i="52" s="1"/>
  <c r="BT777" i="52"/>
  <c r="CR777" i="52" s="1"/>
  <c r="BY776" i="52"/>
  <c r="DH776" i="52" s="1"/>
  <c r="DS776" i="52" s="1"/>
  <c r="BS776" i="52"/>
  <c r="CQ776" i="52" s="1"/>
  <c r="BW776" i="52"/>
  <c r="DA776" i="52" s="1"/>
  <c r="BP776" i="52"/>
  <c r="CH776" i="52" s="1"/>
  <c r="CK776" i="52" s="1"/>
  <c r="FC776" i="52" s="1"/>
  <c r="BV775" i="52"/>
  <c r="CZ775" i="52" s="1"/>
  <c r="BX775" i="52"/>
  <c r="DE775" i="52" s="1"/>
  <c r="FQ775" i="52" s="1"/>
  <c r="BY775" i="52"/>
  <c r="DH775" i="52" s="1"/>
  <c r="DS775" i="52" s="1"/>
  <c r="CA775" i="52"/>
  <c r="DG775" i="52" s="1"/>
  <c r="DR775" i="52" s="1"/>
  <c r="BT775" i="52"/>
  <c r="CR775" i="52" s="1"/>
  <c r="CA774" i="52"/>
  <c r="DG774" i="52" s="1"/>
  <c r="DR774" i="52" s="1"/>
  <c r="BW774" i="52"/>
  <c r="DA774" i="52" s="1"/>
  <c r="BV774" i="52"/>
  <c r="CZ774" i="52" s="1"/>
  <c r="BP774" i="52"/>
  <c r="CH774" i="52" s="1"/>
  <c r="CK774" i="52" s="1"/>
  <c r="FC774" i="52" s="1"/>
  <c r="BS773" i="52"/>
  <c r="CQ773" i="52" s="1"/>
  <c r="BX773" i="52"/>
  <c r="DE773" i="52" s="1"/>
  <c r="FQ773" i="52" s="1"/>
  <c r="BY773" i="52"/>
  <c r="DH773" i="52" s="1"/>
  <c r="DS773" i="52" s="1"/>
  <c r="BT773" i="52"/>
  <c r="CR773" i="52" s="1"/>
  <c r="BY772" i="52"/>
  <c r="DH772" i="52" s="1"/>
  <c r="DS772" i="52" s="1"/>
  <c r="BW772" i="52"/>
  <c r="DA772" i="52" s="1"/>
  <c r="BS772" i="52"/>
  <c r="CQ772" i="52" s="1"/>
  <c r="BP772" i="52"/>
  <c r="CH772" i="52" s="1"/>
  <c r="CK772" i="52" s="1"/>
  <c r="FC772" i="52" s="1"/>
  <c r="BV771" i="52"/>
  <c r="CZ771" i="52" s="1"/>
  <c r="BX771" i="52"/>
  <c r="DE771" i="52" s="1"/>
  <c r="FQ771" i="52" s="1"/>
  <c r="CA771" i="52"/>
  <c r="DG771" i="52" s="1"/>
  <c r="DR771" i="52" s="1"/>
  <c r="BT771" i="52"/>
  <c r="CR771" i="52" s="1"/>
  <c r="CA770" i="52"/>
  <c r="DG770" i="52" s="1"/>
  <c r="DR770" i="52" s="1"/>
  <c r="BW770" i="52"/>
  <c r="DA770" i="52" s="1"/>
  <c r="BV770" i="52"/>
  <c r="CZ770" i="52" s="1"/>
  <c r="BP770" i="52"/>
  <c r="CH770" i="52" s="1"/>
  <c r="CK770" i="52" s="1"/>
  <c r="FC770" i="52" s="1"/>
  <c r="BS769" i="52"/>
  <c r="CQ769" i="52" s="1"/>
  <c r="BX769" i="52"/>
  <c r="DE769" i="52" s="1"/>
  <c r="FQ769" i="52" s="1"/>
  <c r="BY769" i="52"/>
  <c r="DH769" i="52" s="1"/>
  <c r="DS769" i="52" s="1"/>
  <c r="BT769" i="52"/>
  <c r="CR769" i="52" s="1"/>
  <c r="BY768" i="52"/>
  <c r="DH768" i="52" s="1"/>
  <c r="DS768" i="52" s="1"/>
  <c r="BW768" i="52"/>
  <c r="DA768" i="52" s="1"/>
  <c r="BS768" i="52"/>
  <c r="CQ768" i="52" s="1"/>
  <c r="BP768" i="52"/>
  <c r="CH768" i="52" s="1"/>
  <c r="CK768" i="52" s="1"/>
  <c r="FC768" i="52" s="1"/>
  <c r="CC767" i="52"/>
  <c r="BV767" i="52"/>
  <c r="CZ767" i="52" s="1"/>
  <c r="DW767" i="52" s="1"/>
  <c r="BX767" i="52"/>
  <c r="DE767" i="52" s="1"/>
  <c r="FQ767" i="52" s="1"/>
  <c r="CA767" i="52"/>
  <c r="DG767" i="52" s="1"/>
  <c r="DR767" i="52" s="1"/>
  <c r="BT767" i="52"/>
  <c r="CR767" i="52" s="1"/>
  <c r="EZ767" i="52" s="1"/>
  <c r="BW766" i="52"/>
  <c r="DA766" i="52" s="1"/>
  <c r="BP766" i="52"/>
  <c r="CH766" i="52" s="1"/>
  <c r="CK766" i="52" s="1"/>
  <c r="FC766" i="52" s="1"/>
  <c r="BV765" i="52"/>
  <c r="CZ765" i="52" s="1"/>
  <c r="BX765" i="52"/>
  <c r="DE765" i="52" s="1"/>
  <c r="FQ765" i="52" s="1"/>
  <c r="BW764" i="52"/>
  <c r="DA764" i="52" s="1"/>
  <c r="BP764" i="52"/>
  <c r="CH764" i="52" s="1"/>
  <c r="CK764" i="52" s="1"/>
  <c r="FC764" i="52" s="1"/>
  <c r="CA764" i="52"/>
  <c r="DG764" i="52" s="1"/>
  <c r="DR764" i="52" s="1"/>
  <c r="BT764" i="52"/>
  <c r="CR764" i="52" s="1"/>
  <c r="BS764" i="52"/>
  <c r="CQ764" i="52" s="1"/>
  <c r="BY762" i="52"/>
  <c r="DH762" i="52" s="1"/>
  <c r="DS762" i="52" s="1"/>
  <c r="BW762" i="52"/>
  <c r="DA762" i="52" s="1"/>
  <c r="BS762" i="52"/>
  <c r="CQ762" i="52" s="1"/>
  <c r="BP762" i="52"/>
  <c r="CH762" i="52" s="1"/>
  <c r="CK762" i="52" s="1"/>
  <c r="FC762" i="52" s="1"/>
  <c r="BT762" i="52"/>
  <c r="CR762" i="52" s="1"/>
  <c r="BY761" i="52"/>
  <c r="DH761" i="52" s="1"/>
  <c r="DS761" i="52" s="1"/>
  <c r="BV761" i="52"/>
  <c r="CZ761" i="52" s="1"/>
  <c r="BX761" i="52"/>
  <c r="DE761" i="52" s="1"/>
  <c r="FQ761" i="52" s="1"/>
  <c r="CA760" i="52"/>
  <c r="DG760" i="52" s="1"/>
  <c r="DR760" i="52" s="1"/>
  <c r="BW760" i="52"/>
  <c r="DA760" i="52" s="1"/>
  <c r="BV760" i="52"/>
  <c r="CZ760" i="52" s="1"/>
  <c r="BP760" i="52"/>
  <c r="CH760" i="52" s="1"/>
  <c r="CK760" i="52" s="1"/>
  <c r="FC760" i="52" s="1"/>
  <c r="BT760" i="52"/>
  <c r="CR760" i="52" s="1"/>
  <c r="CA759" i="52"/>
  <c r="DG759" i="52" s="1"/>
  <c r="DR759" i="52" s="1"/>
  <c r="BS759" i="52"/>
  <c r="CQ759" i="52" s="1"/>
  <c r="BX759" i="52"/>
  <c r="DE759" i="52" s="1"/>
  <c r="BY758" i="52"/>
  <c r="DH758" i="52" s="1"/>
  <c r="DS758" i="52" s="1"/>
  <c r="BW758" i="52"/>
  <c r="DA758" i="52" s="1"/>
  <c r="BS758" i="52"/>
  <c r="CQ758" i="52" s="1"/>
  <c r="BP758" i="52"/>
  <c r="CH758" i="52" s="1"/>
  <c r="CK758" i="52" s="1"/>
  <c r="FC758" i="52" s="1"/>
  <c r="BT758" i="52"/>
  <c r="CR758" i="52" s="1"/>
  <c r="BV757" i="52"/>
  <c r="CZ757" i="52" s="1"/>
  <c r="BX757" i="52"/>
  <c r="DE757" i="52" s="1"/>
  <c r="FQ757" i="52" s="1"/>
  <c r="CA756" i="52"/>
  <c r="DG756" i="52" s="1"/>
  <c r="DR756" i="52" s="1"/>
  <c r="BW756" i="52"/>
  <c r="DA756" i="52" s="1"/>
  <c r="BV756" i="52"/>
  <c r="CZ756" i="52" s="1"/>
  <c r="BP756" i="52"/>
  <c r="CH756" i="52" s="1"/>
  <c r="CK756" i="52" s="1"/>
  <c r="FC756" i="52" s="1"/>
  <c r="BT756" i="52"/>
  <c r="CR756" i="52" s="1"/>
  <c r="BS756" i="52"/>
  <c r="CQ756" i="52" s="1"/>
  <c r="CC755" i="52"/>
  <c r="BY755" i="52"/>
  <c r="DH755" i="52" s="1"/>
  <c r="DS755" i="52" s="1"/>
  <c r="BT755" i="52"/>
  <c r="CR755" i="52" s="1"/>
  <c r="EZ755" i="52" s="1"/>
  <c r="BS755" i="52"/>
  <c r="CQ755" i="52" s="1"/>
  <c r="EX755" i="52" s="1"/>
  <c r="BX755" i="52"/>
  <c r="DE755" i="52" s="1"/>
  <c r="FQ755" i="52" s="1"/>
  <c r="CA755" i="52"/>
  <c r="DG755" i="52" s="1"/>
  <c r="DR755" i="52" s="1"/>
  <c r="BP755" i="52"/>
  <c r="CH755" i="52" s="1"/>
  <c r="CK755" i="52" s="1"/>
  <c r="FC755" i="52" s="1"/>
  <c r="BY754" i="52"/>
  <c r="DH754" i="52" s="1"/>
  <c r="DS754" i="52" s="1"/>
  <c r="BP753" i="52"/>
  <c r="CH753" i="52" s="1"/>
  <c r="CK753" i="52" s="1"/>
  <c r="FC753" i="52" s="1"/>
  <c r="BT753" i="52"/>
  <c r="CR753" i="52" s="1"/>
  <c r="BX753" i="52"/>
  <c r="DE753" i="52" s="1"/>
  <c r="FQ753" i="52" s="1"/>
  <c r="BV753" i="52"/>
  <c r="CZ753" i="52" s="1"/>
  <c r="BW753" i="52"/>
  <c r="DA753" i="52" s="1"/>
  <c r="CA752" i="52"/>
  <c r="DG752" i="52" s="1"/>
  <c r="DR752" i="52" s="1"/>
  <c r="BV752" i="52"/>
  <c r="CZ752" i="52" s="1"/>
  <c r="DW752" i="52" s="1"/>
  <c r="BS752" i="52"/>
  <c r="CQ752" i="52" s="1"/>
  <c r="EX752" i="52" s="1"/>
  <c r="BY751" i="52"/>
  <c r="DH751" i="52" s="1"/>
  <c r="DS751" i="52" s="1"/>
  <c r="BP751" i="52"/>
  <c r="CH751" i="52" s="1"/>
  <c r="CK751" i="52" s="1"/>
  <c r="FC751" i="52" s="1"/>
  <c r="BS751" i="52"/>
  <c r="CQ751" i="52" s="1"/>
  <c r="BT751" i="52"/>
  <c r="CR751" i="52" s="1"/>
  <c r="CA751" i="52"/>
  <c r="DG751" i="52" s="1"/>
  <c r="DR751" i="52" s="1"/>
  <c r="BX751" i="52"/>
  <c r="DE751" i="52" s="1"/>
  <c r="FQ751" i="52" s="1"/>
  <c r="BW751" i="52"/>
  <c r="DA751" i="52" s="1"/>
  <c r="BP749" i="52"/>
  <c r="CH749" i="52" s="1"/>
  <c r="CK749" i="52" s="1"/>
  <c r="FC749" i="52" s="1"/>
  <c r="BX749" i="52"/>
  <c r="DE749" i="52" s="1"/>
  <c r="FQ749" i="52" s="1"/>
  <c r="BV749" i="52"/>
  <c r="CZ749" i="52" s="1"/>
  <c r="BW749" i="52"/>
  <c r="DA749" i="52" s="1"/>
  <c r="CA748" i="52"/>
  <c r="DG748" i="52" s="1"/>
  <c r="DR748" i="52" s="1"/>
  <c r="BV748" i="52"/>
  <c r="CZ748" i="52" s="1"/>
  <c r="DW748" i="52" s="1"/>
  <c r="EF748" i="52" s="1"/>
  <c r="BW748" i="52"/>
  <c r="DA748" i="52" s="1"/>
  <c r="DX748" i="52" s="1"/>
  <c r="BX747" i="52"/>
  <c r="DE747" i="52" s="1"/>
  <c r="FQ747" i="52" s="1"/>
  <c r="BY747" i="52"/>
  <c r="DH747" i="52" s="1"/>
  <c r="DS747" i="52" s="1"/>
  <c r="BT747" i="52"/>
  <c r="CR747" i="52" s="1"/>
  <c r="EZ747" i="52" s="1"/>
  <c r="BW746" i="52"/>
  <c r="DA746" i="52" s="1"/>
  <c r="DX746" i="52" s="1"/>
  <c r="BP746" i="52"/>
  <c r="CH746" i="52" s="1"/>
  <c r="BX745" i="52"/>
  <c r="DE745" i="52" s="1"/>
  <c r="FQ745" i="52" s="1"/>
  <c r="BW744" i="52"/>
  <c r="DA744" i="52" s="1"/>
  <c r="BP744" i="52"/>
  <c r="CH744" i="52" s="1"/>
  <c r="CK744" i="52" s="1"/>
  <c r="FC744" i="52" s="1"/>
  <c r="CA744" i="52"/>
  <c r="DG744" i="52" s="1"/>
  <c r="DR744" i="52" s="1"/>
  <c r="BT744" i="52"/>
  <c r="CR744" i="52" s="1"/>
  <c r="BY743" i="52"/>
  <c r="DH743" i="52" s="1"/>
  <c r="DS743" i="52" s="1"/>
  <c r="BS743" i="52"/>
  <c r="CQ743" i="52" s="1"/>
  <c r="BX743" i="52"/>
  <c r="DE743" i="52" s="1"/>
  <c r="FQ743" i="52" s="1"/>
  <c r="BW742" i="52"/>
  <c r="DA742" i="52" s="1"/>
  <c r="BP742" i="52"/>
  <c r="CH742" i="52" s="1"/>
  <c r="CK742" i="52" s="1"/>
  <c r="FC742" i="52" s="1"/>
  <c r="BY742" i="52"/>
  <c r="DH742" i="52" s="1"/>
  <c r="DS742" i="52" s="1"/>
  <c r="BT742" i="52"/>
  <c r="CR742" i="52" s="1"/>
  <c r="CP274" i="52"/>
  <c r="FA274" i="52" s="1"/>
  <c r="CO274" i="52"/>
  <c r="FB274" i="52" s="1"/>
  <c r="DJ399" i="52"/>
  <c r="DD671" i="52"/>
  <c r="FP671" i="52" s="1"/>
  <c r="BX744" i="52"/>
  <c r="DE744" i="52" s="1"/>
  <c r="FQ744" i="52" s="1"/>
  <c r="BP748" i="52"/>
  <c r="CH748" i="52" s="1"/>
  <c r="BW752" i="52"/>
  <c r="DA752" i="52" s="1"/>
  <c r="DX752" i="52" s="1"/>
  <c r="BX760" i="52"/>
  <c r="DE760" i="52" s="1"/>
  <c r="FQ760" i="52" s="1"/>
  <c r="BX764" i="52"/>
  <c r="DE764" i="52" s="1"/>
  <c r="FQ764" i="52" s="1"/>
  <c r="BT768" i="52"/>
  <c r="CR768" i="52" s="1"/>
  <c r="BT772" i="52"/>
  <c r="CR772" i="52" s="1"/>
  <c r="BT776" i="52"/>
  <c r="CR776" i="52" s="1"/>
  <c r="BU782" i="52"/>
  <c r="CL782" i="52" s="1"/>
  <c r="FF782" i="52" s="1"/>
  <c r="BU795" i="52"/>
  <c r="CL795" i="52" s="1"/>
  <c r="BS748" i="52"/>
  <c r="CQ748" i="52" s="1"/>
  <c r="EX748" i="52" s="1"/>
  <c r="BY756" i="52"/>
  <c r="DH756" i="52" s="1"/>
  <c r="DS756" i="52" s="1"/>
  <c r="BY764" i="52"/>
  <c r="DH764" i="52" s="1"/>
  <c r="DS764" i="52" s="1"/>
  <c r="BZ793" i="52"/>
  <c r="DI793" i="52" s="1"/>
  <c r="DT793" i="52" s="1"/>
  <c r="CA750" i="52"/>
  <c r="DG750" i="52" s="1"/>
  <c r="DR750" i="52" s="1"/>
  <c r="CA758" i="52"/>
  <c r="DG758" i="52" s="1"/>
  <c r="DR758" i="52" s="1"/>
  <c r="BV769" i="52"/>
  <c r="CZ769" i="52" s="1"/>
  <c r="CA776" i="52"/>
  <c r="DG776" i="52" s="1"/>
  <c r="DR776" i="52" s="1"/>
  <c r="BT828" i="52"/>
  <c r="CR828" i="52" s="1"/>
  <c r="DO884" i="52"/>
  <c r="FJ943" i="52"/>
  <c r="EF931" i="52"/>
  <c r="EI861" i="52"/>
  <c r="EF860" i="52"/>
  <c r="FJ940" i="52"/>
  <c r="DU878" i="52"/>
  <c r="EF941" i="52"/>
  <c r="CX375" i="52"/>
  <c r="EW375" i="52" s="1"/>
  <c r="FI375" i="52" s="1"/>
  <c r="DC531" i="52"/>
  <c r="FO531" i="52" s="1"/>
  <c r="BX742" i="52"/>
  <c r="DE742" i="52" s="1"/>
  <c r="FQ742" i="52" s="1"/>
  <c r="BT746" i="52"/>
  <c r="CR746" i="52" s="1"/>
  <c r="EZ746" i="52" s="1"/>
  <c r="BW750" i="52"/>
  <c r="DA750" i="52" s="1"/>
  <c r="DX750" i="52" s="1"/>
  <c r="EF750" i="52" s="1"/>
  <c r="BW754" i="52"/>
  <c r="DA754" i="52" s="1"/>
  <c r="BX758" i="52"/>
  <c r="DE758" i="52" s="1"/>
  <c r="FQ758" i="52" s="1"/>
  <c r="BX762" i="52"/>
  <c r="DE762" i="52" s="1"/>
  <c r="FQ762" i="52" s="1"/>
  <c r="BT766" i="52"/>
  <c r="CR766" i="52" s="1"/>
  <c r="BT770" i="52"/>
  <c r="CR770" i="52" s="1"/>
  <c r="BT774" i="52"/>
  <c r="CR774" i="52" s="1"/>
  <c r="BP778" i="52"/>
  <c r="CH778" i="52" s="1"/>
  <c r="BU789" i="52"/>
  <c r="CL789" i="52" s="1"/>
  <c r="BY824" i="52"/>
  <c r="DH824" i="52" s="1"/>
  <c r="DS824" i="52" s="1"/>
  <c r="BY752" i="52"/>
  <c r="DH752" i="52" s="1"/>
  <c r="DS752" i="52" s="1"/>
  <c r="BY759" i="52"/>
  <c r="DH759" i="52" s="1"/>
  <c r="DS759" i="52" s="1"/>
  <c r="BS770" i="52"/>
  <c r="CQ770" i="52" s="1"/>
  <c r="BY777" i="52"/>
  <c r="DH777" i="52" s="1"/>
  <c r="DS777" i="52" s="1"/>
  <c r="BV816" i="52"/>
  <c r="CZ816" i="52" s="1"/>
  <c r="CA743" i="52"/>
  <c r="DG743" i="52" s="1"/>
  <c r="DR743" i="52" s="1"/>
  <c r="CA754" i="52"/>
  <c r="DG754" i="52" s="1"/>
  <c r="DR754" i="52" s="1"/>
  <c r="CA762" i="52"/>
  <c r="DG762" i="52" s="1"/>
  <c r="DR762" i="52" s="1"/>
  <c r="BV773" i="52"/>
  <c r="CZ773" i="52" s="1"/>
  <c r="BT813" i="52"/>
  <c r="CR813" i="52" s="1"/>
  <c r="EZ813" i="52" s="1"/>
  <c r="BO763" i="52"/>
  <c r="CG763" i="52" s="1"/>
  <c r="CJ842" i="52"/>
  <c r="DD867" i="52"/>
  <c r="FP867" i="52" s="1"/>
  <c r="DR855" i="52"/>
  <c r="DU855" i="52" s="1"/>
  <c r="DD866" i="52"/>
  <c r="CX221" i="52"/>
  <c r="EW221" i="52" s="1"/>
  <c r="FI221" i="52" s="1"/>
  <c r="BT743" i="52"/>
  <c r="CR743" i="52" s="1"/>
  <c r="BP747" i="52"/>
  <c r="CH747" i="52" s="1"/>
  <c r="BX752" i="52"/>
  <c r="DE752" i="52" s="1"/>
  <c r="FQ752" i="52" s="1"/>
  <c r="BT759" i="52"/>
  <c r="CR759" i="52" s="1"/>
  <c r="BT763" i="52"/>
  <c r="CR763" i="52" s="1"/>
  <c r="BP767" i="52"/>
  <c r="CH767" i="52" s="1"/>
  <c r="BP771" i="52"/>
  <c r="CH771" i="52" s="1"/>
  <c r="CK771" i="52" s="1"/>
  <c r="FC771" i="52" s="1"/>
  <c r="BP775" i="52"/>
  <c r="CH775" i="52" s="1"/>
  <c r="CK775" i="52" s="1"/>
  <c r="FC775" i="52" s="1"/>
  <c r="BW779" i="52"/>
  <c r="DA779" i="52" s="1"/>
  <c r="BY792" i="52"/>
  <c r="DH792" i="52" s="1"/>
  <c r="DS792" i="52" s="1"/>
  <c r="BY816" i="52"/>
  <c r="DH816" i="52" s="1"/>
  <c r="DS816" i="52" s="1"/>
  <c r="BU827" i="52"/>
  <c r="CL827" i="52" s="1"/>
  <c r="BS753" i="52"/>
  <c r="CQ753" i="52" s="1"/>
  <c r="BS760" i="52"/>
  <c r="CQ760" i="52" s="1"/>
  <c r="BY770" i="52"/>
  <c r="DH770" i="52" s="1"/>
  <c r="DS770" i="52" s="1"/>
  <c r="BZ782" i="52"/>
  <c r="DI782" i="52" s="1"/>
  <c r="DT782" i="52" s="1"/>
  <c r="BV821" i="52"/>
  <c r="CZ821" i="52" s="1"/>
  <c r="BV744" i="52"/>
  <c r="CZ744" i="52" s="1"/>
  <c r="BV755" i="52"/>
  <c r="CZ755" i="52" s="1"/>
  <c r="BV764" i="52"/>
  <c r="CZ764" i="52" s="1"/>
  <c r="CA773" i="52"/>
  <c r="DG773" i="52" s="1"/>
  <c r="DR773" i="52" s="1"/>
  <c r="BT794" i="52"/>
  <c r="CR794" i="52" s="1"/>
  <c r="BX813" i="52"/>
  <c r="DE813" i="52" s="1"/>
  <c r="FQ813" i="52" s="1"/>
  <c r="EI921" i="52"/>
  <c r="IN921" i="52" s="1"/>
  <c r="FJ867" i="52"/>
  <c r="CJ860" i="52"/>
  <c r="FJ848" i="52"/>
  <c r="DJ855" i="52"/>
  <c r="DO928" i="52"/>
  <c r="IH919" i="52"/>
  <c r="DC880" i="52"/>
  <c r="FO880" i="52" s="1"/>
  <c r="DU124" i="52"/>
  <c r="AB220" i="52"/>
  <c r="CW266" i="52"/>
  <c r="DZ266" i="52" s="1"/>
  <c r="CW268" i="52"/>
  <c r="AB604" i="52"/>
  <c r="BP743" i="52"/>
  <c r="CH743" i="52" s="1"/>
  <c r="CK743" i="52" s="1"/>
  <c r="FC743" i="52" s="1"/>
  <c r="BT752" i="52"/>
  <c r="CR752" i="52" s="1"/>
  <c r="EZ752" i="52" s="1"/>
  <c r="BW755" i="52"/>
  <c r="DA755" i="52" s="1"/>
  <c r="DX755" i="52" s="1"/>
  <c r="BP759" i="52"/>
  <c r="CH759" i="52" s="1"/>
  <c r="CK759" i="52" s="1"/>
  <c r="FC759" i="52" s="1"/>
  <c r="BP763" i="52"/>
  <c r="CH763" i="52" s="1"/>
  <c r="CK763" i="52" s="1"/>
  <c r="FC763" i="52" s="1"/>
  <c r="BW767" i="52"/>
  <c r="DA767" i="52" s="1"/>
  <c r="DX767" i="52" s="1"/>
  <c r="EF767" i="52" s="1"/>
  <c r="BW771" i="52"/>
  <c r="DA771" i="52" s="1"/>
  <c r="BW775" i="52"/>
  <c r="DA775" i="52" s="1"/>
  <c r="BU794" i="52"/>
  <c r="CL794" i="52" s="1"/>
  <c r="BU817" i="52"/>
  <c r="CL817" i="52" s="1"/>
  <c r="BY827" i="52"/>
  <c r="DH827" i="52" s="1"/>
  <c r="DS827" i="52" s="1"/>
  <c r="BY753" i="52"/>
  <c r="DH753" i="52" s="1"/>
  <c r="DS753" i="52" s="1"/>
  <c r="BY760" i="52"/>
  <c r="DH760" i="52" s="1"/>
  <c r="DS760" i="52" s="1"/>
  <c r="BS771" i="52"/>
  <c r="CQ771" i="52" s="1"/>
  <c r="BV783" i="52"/>
  <c r="CZ783" i="52" s="1"/>
  <c r="EX602" i="52"/>
  <c r="CV602" i="52"/>
  <c r="EU602" i="52" s="1"/>
  <c r="CA749" i="52"/>
  <c r="DG749" i="52" s="1"/>
  <c r="DR749" i="52" s="1"/>
  <c r="CA757" i="52"/>
  <c r="DG757" i="52" s="1"/>
  <c r="DR757" i="52" s="1"/>
  <c r="BV768" i="52"/>
  <c r="CZ768" i="52" s="1"/>
  <c r="BV776" i="52"/>
  <c r="CZ776" i="52" s="1"/>
  <c r="BT814" i="52"/>
  <c r="CR814" i="52" s="1"/>
  <c r="EZ814" i="52" s="1"/>
  <c r="BT826" i="52"/>
  <c r="CR826" i="52" s="1"/>
  <c r="EZ826" i="52" s="1"/>
  <c r="CW602" i="52"/>
  <c r="AB850" i="52"/>
  <c r="BP992" i="52"/>
  <c r="CH992" i="52" s="1"/>
  <c r="BT992" i="52"/>
  <c r="CR992" i="52" s="1"/>
  <c r="EZ992" i="52" s="1"/>
  <c r="BX992" i="52"/>
  <c r="DE992" i="52" s="1"/>
  <c r="FQ992" i="52" s="1"/>
  <c r="CC992" i="52"/>
  <c r="BW991" i="52"/>
  <c r="DA991" i="52" s="1"/>
  <c r="BT991" i="52"/>
  <c r="CR991" i="52" s="1"/>
  <c r="BR990" i="52"/>
  <c r="CS990" i="52" s="1"/>
  <c r="EY990" i="52" s="1"/>
  <c r="BW990" i="52"/>
  <c r="DA990" i="52" s="1"/>
  <c r="BP989" i="52"/>
  <c r="CH989" i="52" s="1"/>
  <c r="BT989" i="52"/>
  <c r="CR989" i="52" s="1"/>
  <c r="EZ989" i="52" s="1"/>
  <c r="BV988" i="52"/>
  <c r="CZ988" i="52" s="1"/>
  <c r="BO988" i="52"/>
  <c r="CG988" i="52" s="1"/>
  <c r="BW987" i="52"/>
  <c r="DA987" i="52" s="1"/>
  <c r="CA987" i="52"/>
  <c r="DG987" i="52" s="1"/>
  <c r="DR987" i="52" s="1"/>
  <c r="CC986" i="52"/>
  <c r="BZ986" i="52"/>
  <c r="DI986" i="52" s="1"/>
  <c r="DT986" i="52" s="1"/>
  <c r="BX986" i="52"/>
  <c r="DE986" i="52" s="1"/>
  <c r="FQ986" i="52" s="1"/>
  <c r="BR986" i="52"/>
  <c r="CS986" i="52" s="1"/>
  <c r="EY986" i="52" s="1"/>
  <c r="BV986" i="52"/>
  <c r="CZ986" i="52" s="1"/>
  <c r="DW986" i="52" s="1"/>
  <c r="EF986" i="52" s="1"/>
  <c r="BZ985" i="52"/>
  <c r="DI985" i="52" s="1"/>
  <c r="DT985" i="52" s="1"/>
  <c r="BO984" i="52"/>
  <c r="CG984" i="52" s="1"/>
  <c r="AB984" i="52" s="1"/>
  <c r="BW984" i="52"/>
  <c r="DA984" i="52" s="1"/>
  <c r="DX984" i="52" s="1"/>
  <c r="EF984" i="52" s="1"/>
  <c r="BT983" i="52"/>
  <c r="CR983" i="52" s="1"/>
  <c r="EZ983" i="52" s="1"/>
  <c r="BO982" i="52"/>
  <c r="CG982" i="52" s="1"/>
  <c r="BV982" i="52"/>
  <c r="CZ982" i="52" s="1"/>
  <c r="BP981" i="52"/>
  <c r="CH981" i="52" s="1"/>
  <c r="CK981" i="52" s="1"/>
  <c r="FC981" i="52" s="1"/>
  <c r="BT981" i="52"/>
  <c r="CR981" i="52" s="1"/>
  <c r="BX981" i="52"/>
  <c r="DE981" i="52" s="1"/>
  <c r="FQ981" i="52" s="1"/>
  <c r="BZ980" i="52"/>
  <c r="DI980" i="52" s="1"/>
  <c r="DT980" i="52" s="1"/>
  <c r="BR980" i="52"/>
  <c r="CS980" i="52" s="1"/>
  <c r="BQ980" i="52"/>
  <c r="CM980" i="52" s="1"/>
  <c r="BX980" i="52"/>
  <c r="DE980" i="52" s="1"/>
  <c r="FQ980" i="52" s="1"/>
  <c r="BU980" i="52"/>
  <c r="CL980" i="52" s="1"/>
  <c r="BW980" i="52"/>
  <c r="DA980" i="52" s="1"/>
  <c r="BP979" i="52"/>
  <c r="CH979" i="52" s="1"/>
  <c r="CK979" i="52" s="1"/>
  <c r="FC979" i="52" s="1"/>
  <c r="BT979" i="52"/>
  <c r="CR979" i="52" s="1"/>
  <c r="CC978" i="52"/>
  <c r="CO978" i="52" s="1"/>
  <c r="FB978" i="52" s="1"/>
  <c r="BW978" i="52"/>
  <c r="DA978" i="52" s="1"/>
  <c r="DX978" i="52" s="1"/>
  <c r="BZ978" i="52"/>
  <c r="DI978" i="52" s="1"/>
  <c r="DT978" i="52" s="1"/>
  <c r="BO978" i="52"/>
  <c r="CG978" i="52" s="1"/>
  <c r="BX977" i="52"/>
  <c r="DE977" i="52" s="1"/>
  <c r="FQ977" i="52" s="1"/>
  <c r="BR977" i="52"/>
  <c r="CS977" i="52" s="1"/>
  <c r="BZ977" i="52"/>
  <c r="DI977" i="52" s="1"/>
  <c r="BW976" i="52"/>
  <c r="DA976" i="52" s="1"/>
  <c r="DX976" i="52" s="1"/>
  <c r="BU976" i="52"/>
  <c r="CL976" i="52" s="1"/>
  <c r="FF976" i="52" s="1"/>
  <c r="BP976" i="52"/>
  <c r="CH976" i="52" s="1"/>
  <c r="BX975" i="52"/>
  <c r="DE975" i="52" s="1"/>
  <c r="FQ975" i="52" s="1"/>
  <c r="BU975" i="52"/>
  <c r="CL975" i="52" s="1"/>
  <c r="BY975" i="52"/>
  <c r="DH975" i="52" s="1"/>
  <c r="DS975" i="52" s="1"/>
  <c r="BY974" i="52"/>
  <c r="DH974" i="52" s="1"/>
  <c r="DS974" i="52" s="1"/>
  <c r="BR974" i="52"/>
  <c r="CS974" i="52" s="1"/>
  <c r="CA974" i="52"/>
  <c r="DG974" i="52" s="1"/>
  <c r="BP974" i="52"/>
  <c r="CH974" i="52" s="1"/>
  <c r="CK974" i="52" s="1"/>
  <c r="FC974" i="52" s="1"/>
  <c r="BO974" i="52"/>
  <c r="CG974" i="52" s="1"/>
  <c r="BT974" i="52"/>
  <c r="CR974" i="52" s="1"/>
  <c r="BW974" i="52"/>
  <c r="DA974" i="52" s="1"/>
  <c r="CA973" i="52"/>
  <c r="DG973" i="52" s="1"/>
  <c r="BX973" i="52"/>
  <c r="DE973" i="52" s="1"/>
  <c r="FQ973" i="52" s="1"/>
  <c r="BV973" i="52"/>
  <c r="CZ973" i="52" s="1"/>
  <c r="DW973" i="52" s="1"/>
  <c r="BP973" i="52"/>
  <c r="CH973" i="52" s="1"/>
  <c r="CC971" i="52"/>
  <c r="BZ971" i="52"/>
  <c r="DI971" i="52" s="1"/>
  <c r="DT971" i="52" s="1"/>
  <c r="BT971" i="52"/>
  <c r="CR971" i="52" s="1"/>
  <c r="EZ971" i="52" s="1"/>
  <c r="BR971" i="52"/>
  <c r="CS971" i="52" s="1"/>
  <c r="EY971" i="52" s="1"/>
  <c r="BQ971" i="52"/>
  <c r="CM971" i="52" s="1"/>
  <c r="BZ970" i="52"/>
  <c r="DI970" i="52" s="1"/>
  <c r="DT970" i="52" s="1"/>
  <c r="BS970" i="52"/>
  <c r="CQ970" i="52" s="1"/>
  <c r="BY970" i="52"/>
  <c r="DH970" i="52" s="1"/>
  <c r="DS970" i="52" s="1"/>
  <c r="BR970" i="52"/>
  <c r="CS970" i="52" s="1"/>
  <c r="BX970" i="52"/>
  <c r="DE970" i="52" s="1"/>
  <c r="FQ970" i="52" s="1"/>
  <c r="CA970" i="52"/>
  <c r="DG970" i="52" s="1"/>
  <c r="BP970" i="52"/>
  <c r="CH970" i="52" s="1"/>
  <c r="CK970" i="52" s="1"/>
  <c r="BV969" i="52"/>
  <c r="CZ969" i="52" s="1"/>
  <c r="BQ969" i="52"/>
  <c r="CM969" i="52" s="1"/>
  <c r="BR969" i="52"/>
  <c r="CS969" i="52" s="1"/>
  <c r="BZ969" i="52"/>
  <c r="DI969" i="52" s="1"/>
  <c r="BU968" i="52"/>
  <c r="CL968" i="52" s="1"/>
  <c r="FF968" i="52" s="1"/>
  <c r="BY968" i="52"/>
  <c r="DH968" i="52" s="1"/>
  <c r="DS968" i="52" s="1"/>
  <c r="BO966" i="52"/>
  <c r="CG966" i="52" s="1"/>
  <c r="BW966" i="52"/>
  <c r="DA966" i="52" s="1"/>
  <c r="BP966" i="52"/>
  <c r="CH966" i="52" s="1"/>
  <c r="CK966" i="52" s="1"/>
  <c r="FC966" i="52" s="1"/>
  <c r="BT966" i="52"/>
  <c r="CR966" i="52" s="1"/>
  <c r="BQ966" i="52"/>
  <c r="CM966" i="52" s="1"/>
  <c r="CC965" i="52"/>
  <c r="BU965" i="52"/>
  <c r="CL965" i="52" s="1"/>
  <c r="FF965" i="52" s="1"/>
  <c r="BZ965" i="52"/>
  <c r="DI965" i="52" s="1"/>
  <c r="DT965" i="52" s="1"/>
  <c r="BQ965" i="52"/>
  <c r="CM965" i="52" s="1"/>
  <c r="BP963" i="52"/>
  <c r="CH963" i="52" s="1"/>
  <c r="BW962" i="52"/>
  <c r="DA962" i="52" s="1"/>
  <c r="BO962" i="52"/>
  <c r="CG962" i="52" s="1"/>
  <c r="AB962" i="52" s="1"/>
  <c r="BU962" i="52"/>
  <c r="CL962" i="52" s="1"/>
  <c r="BX962" i="52"/>
  <c r="DE962" i="52" s="1"/>
  <c r="FQ962" i="52" s="1"/>
  <c r="BP962" i="52"/>
  <c r="CH962" i="52" s="1"/>
  <c r="CK962" i="52" s="1"/>
  <c r="CA962" i="52"/>
  <c r="DG962" i="52" s="1"/>
  <c r="BT962" i="52"/>
  <c r="CR962" i="52" s="1"/>
  <c r="BQ961" i="52"/>
  <c r="CM961" i="52" s="1"/>
  <c r="BU961" i="52"/>
  <c r="CL961" i="52" s="1"/>
  <c r="BR960" i="52"/>
  <c r="CS960" i="52" s="1"/>
  <c r="BO960" i="52"/>
  <c r="CG960" i="52" s="1"/>
  <c r="CJ960" i="52" s="1"/>
  <c r="BY960" i="52"/>
  <c r="DH960" i="52" s="1"/>
  <c r="BT960" i="52"/>
  <c r="CR960" i="52" s="1"/>
  <c r="BU959" i="52"/>
  <c r="CL959" i="52" s="1"/>
  <c r="BY959" i="52"/>
  <c r="DH959" i="52" s="1"/>
  <c r="BS959" i="52"/>
  <c r="CQ959" i="52" s="1"/>
  <c r="BP958" i="52"/>
  <c r="CH958" i="52" s="1"/>
  <c r="CK958" i="52" s="1"/>
  <c r="BX958" i="52"/>
  <c r="DE958" i="52" s="1"/>
  <c r="FQ958" i="52" s="1"/>
  <c r="BR958" i="52"/>
  <c r="CS958" i="52" s="1"/>
  <c r="BS958" i="52"/>
  <c r="CQ958" i="52" s="1"/>
  <c r="BV958" i="52"/>
  <c r="CZ958" i="52" s="1"/>
  <c r="CA958" i="52"/>
  <c r="DG958" i="52" s="1"/>
  <c r="BY957" i="52"/>
  <c r="DH957" i="52" s="1"/>
  <c r="DS957" i="52" s="1"/>
  <c r="BR956" i="52"/>
  <c r="CS956" i="52" s="1"/>
  <c r="BO956" i="52"/>
  <c r="CG956" i="52" s="1"/>
  <c r="BV956" i="52"/>
  <c r="CZ956" i="52" s="1"/>
  <c r="BW956" i="52"/>
  <c r="DA956" i="52" s="1"/>
  <c r="BP955" i="52"/>
  <c r="CH955" i="52" s="1"/>
  <c r="CK955" i="52" s="1"/>
  <c r="BY955" i="52"/>
  <c r="DH955" i="52" s="1"/>
  <c r="BR955" i="52"/>
  <c r="CS955" i="52" s="1"/>
  <c r="BT955" i="52"/>
  <c r="CR955" i="52" s="1"/>
  <c r="BV955" i="52"/>
  <c r="CZ955" i="52" s="1"/>
  <c r="BX955" i="52"/>
  <c r="DE955" i="52" s="1"/>
  <c r="FQ955" i="52" s="1"/>
  <c r="BR954" i="52"/>
  <c r="CS954" i="52" s="1"/>
  <c r="EY954" i="52" s="1"/>
  <c r="BV954" i="52"/>
  <c r="CZ954" i="52" s="1"/>
  <c r="DW954" i="52" s="1"/>
  <c r="BV952" i="52"/>
  <c r="CZ952" i="52" s="1"/>
  <c r="BW952" i="52"/>
  <c r="DA952" i="52" s="1"/>
  <c r="BZ952" i="52"/>
  <c r="DI952" i="52" s="1"/>
  <c r="DT952" i="52" s="1"/>
  <c r="CA952" i="52"/>
  <c r="DG952" i="52" s="1"/>
  <c r="BU952" i="52"/>
  <c r="CL952" i="52" s="1"/>
  <c r="BY952" i="52"/>
  <c r="DH952" i="52" s="1"/>
  <c r="DS952" i="52" s="1"/>
  <c r="BT952" i="52"/>
  <c r="CR952" i="52" s="1"/>
  <c r="BS952" i="52"/>
  <c r="CQ952" i="52" s="1"/>
  <c r="BU951" i="52"/>
  <c r="CL951" i="52" s="1"/>
  <c r="BY951" i="52"/>
  <c r="DH951" i="52" s="1"/>
  <c r="DS951" i="52" s="1"/>
  <c r="BS951" i="52"/>
  <c r="CQ951" i="52" s="1"/>
  <c r="CA951" i="52"/>
  <c r="DG951" i="52" s="1"/>
  <c r="BS950" i="52"/>
  <c r="CQ950" i="52" s="1"/>
  <c r="EX950" i="52" s="1"/>
  <c r="CA950" i="52"/>
  <c r="DG950" i="52" s="1"/>
  <c r="BX950" i="52"/>
  <c r="DE950" i="52" s="1"/>
  <c r="FQ950" i="52" s="1"/>
  <c r="BR950" i="52"/>
  <c r="CS950" i="52" s="1"/>
  <c r="EY950" i="52" s="1"/>
  <c r="BW950" i="52"/>
  <c r="DA950" i="52" s="1"/>
  <c r="DX950" i="52" s="1"/>
  <c r="BV950" i="52"/>
  <c r="CZ950" i="52" s="1"/>
  <c r="DW950" i="52" s="1"/>
  <c r="BT950" i="52"/>
  <c r="CR950" i="52" s="1"/>
  <c r="EZ950" i="52" s="1"/>
  <c r="BR949" i="52"/>
  <c r="CS949" i="52" s="1"/>
  <c r="CN883" i="52"/>
  <c r="FE883" i="52" s="1"/>
  <c r="BW883" i="52"/>
  <c r="DA883" i="52" s="1"/>
  <c r="BX1051" i="52"/>
  <c r="DE1051" i="52" s="1"/>
  <c r="FQ1051" i="52" s="1"/>
  <c r="BT1051" i="52"/>
  <c r="CR1051" i="52" s="1"/>
  <c r="EZ1051" i="52" s="1"/>
  <c r="BU1051" i="52"/>
  <c r="CL1051" i="52" s="1"/>
  <c r="FF1051" i="52" s="1"/>
  <c r="BO1051" i="52"/>
  <c r="CG1051" i="52" s="1"/>
  <c r="BT1050" i="52"/>
  <c r="CR1050" i="52" s="1"/>
  <c r="BU1049" i="52"/>
  <c r="CL1049" i="52" s="1"/>
  <c r="FF1049" i="52" s="1"/>
  <c r="BS1043" i="52"/>
  <c r="CQ1043" i="52" s="1"/>
  <c r="EX1043" i="52" s="1"/>
  <c r="CC999" i="52"/>
  <c r="BU999" i="52"/>
  <c r="CL999" i="52" s="1"/>
  <c r="FF999" i="52" s="1"/>
  <c r="BW999" i="52"/>
  <c r="DA999" i="52" s="1"/>
  <c r="DX999" i="52" s="1"/>
  <c r="BP999" i="52"/>
  <c r="CH999" i="52" s="1"/>
  <c r="CK999" i="52" s="1"/>
  <c r="BS999" i="52"/>
  <c r="CQ999" i="52" s="1"/>
  <c r="EX999" i="52" s="1"/>
  <c r="BT999" i="52"/>
  <c r="CR999" i="52" s="1"/>
  <c r="EZ999" i="52" s="1"/>
  <c r="BP996" i="52"/>
  <c r="CH996" i="52" s="1"/>
  <c r="BQ996" i="52"/>
  <c r="CM996" i="52" s="1"/>
  <c r="BY995" i="52"/>
  <c r="DH995" i="52" s="1"/>
  <c r="DS995" i="52" s="1"/>
  <c r="BT995" i="52"/>
  <c r="CR995" i="52" s="1"/>
  <c r="EZ995" i="52" s="1"/>
  <c r="BQ995" i="52"/>
  <c r="CM995" i="52" s="1"/>
  <c r="CA994" i="52"/>
  <c r="DG994" i="52" s="1"/>
  <c r="DR994" i="52" s="1"/>
  <c r="BW994" i="52"/>
  <c r="DA994" i="52" s="1"/>
  <c r="BY1042" i="52"/>
  <c r="DH1042" i="52" s="1"/>
  <c r="DS1042" i="52" s="1"/>
  <c r="BX1042" i="52"/>
  <c r="DE1042" i="52" s="1"/>
  <c r="FQ1042" i="52" s="1"/>
  <c r="BW1042" i="52"/>
  <c r="DA1042" i="52" s="1"/>
  <c r="DX1042" i="52" s="1"/>
  <c r="BT1042" i="52"/>
  <c r="CR1042" i="52" s="1"/>
  <c r="EZ1042" i="52" s="1"/>
  <c r="CA1042" i="52"/>
  <c r="DG1042" i="52" s="1"/>
  <c r="DR1042" i="52" s="1"/>
  <c r="CA1041" i="52"/>
  <c r="DG1041" i="52" s="1"/>
  <c r="DR1041" i="52" s="1"/>
  <c r="BX1041" i="52"/>
  <c r="DE1041" i="52" s="1"/>
  <c r="FQ1041" i="52" s="1"/>
  <c r="BW1041" i="52"/>
  <c r="DA1041" i="52" s="1"/>
  <c r="DX1041" i="52" s="1"/>
  <c r="BT1041" i="52"/>
  <c r="CR1041" i="52" s="1"/>
  <c r="EZ1041" i="52" s="1"/>
  <c r="BU1040" i="52"/>
  <c r="CL1040" i="52" s="1"/>
  <c r="BY1037" i="52"/>
  <c r="DH1037" i="52" s="1"/>
  <c r="DS1037" i="52" s="1"/>
  <c r="BU1037" i="52"/>
  <c r="CL1037" i="52" s="1"/>
  <c r="BS1037" i="52"/>
  <c r="CQ1037" i="52" s="1"/>
  <c r="BS1036" i="52"/>
  <c r="CQ1036" i="52" s="1"/>
  <c r="EX1036" i="52" s="1"/>
  <c r="BY1036" i="52"/>
  <c r="DH1036" i="52" s="1"/>
  <c r="DS1036" i="52" s="1"/>
  <c r="CA1034" i="52"/>
  <c r="DG1034" i="52" s="1"/>
  <c r="BY1034" i="52"/>
  <c r="DH1034" i="52" s="1"/>
  <c r="DS1034" i="52" s="1"/>
  <c r="BW1034" i="52"/>
  <c r="DA1034" i="52" s="1"/>
  <c r="DX1034" i="52" s="1"/>
  <c r="BU1034" i="52"/>
  <c r="CL1034" i="52" s="1"/>
  <c r="FF1034" i="52" s="1"/>
  <c r="BS1034" i="52"/>
  <c r="CQ1034" i="52" s="1"/>
  <c r="EX1034" i="52" s="1"/>
  <c r="BO1034" i="52"/>
  <c r="CG1034" i="52" s="1"/>
  <c r="BT1034" i="52"/>
  <c r="CR1034" i="52" s="1"/>
  <c r="EZ1034" i="52" s="1"/>
  <c r="CA1033" i="52"/>
  <c r="DG1033" i="52" s="1"/>
  <c r="BS1033" i="52"/>
  <c r="CQ1033" i="52" s="1"/>
  <c r="EX1033" i="52" s="1"/>
  <c r="BT1031" i="52"/>
  <c r="CR1031" i="52" s="1"/>
  <c r="EZ1031" i="52" s="1"/>
  <c r="BX1031" i="52"/>
  <c r="DE1031" i="52" s="1"/>
  <c r="FQ1031" i="52" s="1"/>
  <c r="BZ1031" i="52"/>
  <c r="DI1031" i="52" s="1"/>
  <c r="DT1031" i="52" s="1"/>
  <c r="BP1031" i="52"/>
  <c r="CH1031" i="52" s="1"/>
  <c r="BQ1030" i="52"/>
  <c r="CM1030" i="52" s="1"/>
  <c r="BW1030" i="52"/>
  <c r="DA1030" i="52" s="1"/>
  <c r="BY1030" i="52"/>
  <c r="DH1030" i="52" s="1"/>
  <c r="DS1030" i="52" s="1"/>
  <c r="BO1029" i="52"/>
  <c r="CG1029" i="52" s="1"/>
  <c r="BS1029" i="52"/>
  <c r="CQ1029" i="52" s="1"/>
  <c r="EX1029" i="52" s="1"/>
  <c r="BW1029" i="52"/>
  <c r="DA1029" i="52" s="1"/>
  <c r="DX1029" i="52" s="1"/>
  <c r="BU1027" i="52"/>
  <c r="CL1027" i="52" s="1"/>
  <c r="FF1027" i="52" s="1"/>
  <c r="BO1027" i="52"/>
  <c r="CG1027" i="52" s="1"/>
  <c r="BT1027" i="52"/>
  <c r="CR1027" i="52" s="1"/>
  <c r="EZ1027" i="52" s="1"/>
  <c r="BS1027" i="52"/>
  <c r="CQ1027" i="52" s="1"/>
  <c r="EX1027" i="52" s="1"/>
  <c r="BR1027" i="52"/>
  <c r="CS1027" i="52" s="1"/>
  <c r="EY1027" i="52" s="1"/>
  <c r="BY1027" i="52"/>
  <c r="DH1027" i="52" s="1"/>
  <c r="DS1027" i="52" s="1"/>
  <c r="BW1027" i="52"/>
  <c r="DA1027" i="52" s="1"/>
  <c r="DX1027" i="52" s="1"/>
  <c r="BQ1027" i="52"/>
  <c r="CM1027" i="52" s="1"/>
  <c r="CA1027" i="52"/>
  <c r="DG1027" i="52" s="1"/>
  <c r="BV1027" i="52"/>
  <c r="CZ1027" i="52" s="1"/>
  <c r="DW1027" i="52" s="1"/>
  <c r="BZ1027" i="52"/>
  <c r="DI1027" i="52" s="1"/>
  <c r="DT1027" i="52" s="1"/>
  <c r="BP1027" i="52"/>
  <c r="CH1027" i="52" s="1"/>
  <c r="CA1024" i="52"/>
  <c r="DG1024" i="52" s="1"/>
  <c r="DR1024" i="52" s="1"/>
  <c r="BO1022" i="52"/>
  <c r="CG1022" i="52" s="1"/>
  <c r="BZ1022" i="52"/>
  <c r="DI1022" i="52" s="1"/>
  <c r="DT1022" i="52" s="1"/>
  <c r="CA1022" i="52"/>
  <c r="DG1022" i="52" s="1"/>
  <c r="BU1022" i="52"/>
  <c r="CL1022" i="52" s="1"/>
  <c r="BO1021" i="52"/>
  <c r="CG1021" i="52" s="1"/>
  <c r="BS1021" i="52"/>
  <c r="CQ1021" i="52" s="1"/>
  <c r="BW1021" i="52"/>
  <c r="DA1021" i="52" s="1"/>
  <c r="BU1020" i="52"/>
  <c r="CL1020" i="52" s="1"/>
  <c r="FF1020" i="52" s="1"/>
  <c r="BZ1020" i="52"/>
  <c r="DI1020" i="52" s="1"/>
  <c r="DT1020" i="52" s="1"/>
  <c r="BP1020" i="52"/>
  <c r="CH1020" i="52" s="1"/>
  <c r="BO1020" i="52"/>
  <c r="CG1020" i="52" s="1"/>
  <c r="BT1020" i="52"/>
  <c r="CR1020" i="52" s="1"/>
  <c r="EZ1020" i="52" s="1"/>
  <c r="CA1019" i="52"/>
  <c r="DG1019" i="52" s="1"/>
  <c r="DR1019" i="52" s="1"/>
  <c r="BP1017" i="52"/>
  <c r="CH1017" i="52" s="1"/>
  <c r="CK1017" i="52" s="1"/>
  <c r="FC1017" i="52" s="1"/>
  <c r="BW1017" i="52"/>
  <c r="DA1017" i="52" s="1"/>
  <c r="BT1017" i="52"/>
  <c r="CR1017" i="52" s="1"/>
  <c r="BS1017" i="52"/>
  <c r="CQ1017" i="52" s="1"/>
  <c r="BW1015" i="52"/>
  <c r="DA1015" i="52" s="1"/>
  <c r="BS1015" i="52"/>
  <c r="CQ1015" i="52" s="1"/>
  <c r="BU1014" i="52"/>
  <c r="CL1014" i="52" s="1"/>
  <c r="FF1014" i="52" s="1"/>
  <c r="BY1014" i="52"/>
  <c r="DH1014" i="52" s="1"/>
  <c r="DS1014" i="52" s="1"/>
  <c r="BP1014" i="52"/>
  <c r="CH1014" i="52" s="1"/>
  <c r="BT1014" i="52"/>
  <c r="CR1014" i="52" s="1"/>
  <c r="EZ1014" i="52" s="1"/>
  <c r="CA1014" i="52"/>
  <c r="DG1014" i="52" s="1"/>
  <c r="DR1014" i="52" s="1"/>
  <c r="BX1013" i="52"/>
  <c r="DE1013" i="52" s="1"/>
  <c r="FQ1013" i="52" s="1"/>
  <c r="BY1013" i="52"/>
  <c r="DH1013" i="52" s="1"/>
  <c r="DS1013" i="52" s="1"/>
  <c r="BQ1013" i="52"/>
  <c r="CM1013" i="52" s="1"/>
  <c r="BX1012" i="52"/>
  <c r="DE1012" i="52" s="1"/>
  <c r="FQ1012" i="52" s="1"/>
  <c r="CA1012" i="52"/>
  <c r="DG1012" i="52" s="1"/>
  <c r="DR1012" i="52" s="1"/>
  <c r="BQ1012" i="52"/>
  <c r="CM1012" i="52" s="1"/>
  <c r="BW1012" i="52"/>
  <c r="DA1012" i="52" s="1"/>
  <c r="DX1012" i="52" s="1"/>
  <c r="BU1011" i="52"/>
  <c r="CL1011" i="52" s="1"/>
  <c r="BP1011" i="52"/>
  <c r="CH1011" i="52" s="1"/>
  <c r="CK1011" i="52" s="1"/>
  <c r="FC1011" i="52" s="1"/>
  <c r="BQ1011" i="52"/>
  <c r="CM1011" i="52" s="1"/>
  <c r="BX1009" i="52"/>
  <c r="DE1009" i="52" s="1"/>
  <c r="FQ1009" i="52" s="1"/>
  <c r="CA1009" i="52"/>
  <c r="DG1009" i="52" s="1"/>
  <c r="DR1009" i="52" s="1"/>
  <c r="BW1007" i="52"/>
  <c r="DA1007" i="52" s="1"/>
  <c r="BS1007" i="52"/>
  <c r="CQ1007" i="52" s="1"/>
  <c r="BT1004" i="52"/>
  <c r="CR1004" i="52" s="1"/>
  <c r="BQ1003" i="52"/>
  <c r="CM1003" i="52" s="1"/>
  <c r="BS1003" i="52"/>
  <c r="CQ1003" i="52" s="1"/>
  <c r="EX1003" i="52" s="1"/>
  <c r="BP1003" i="52"/>
  <c r="CH1003" i="52" s="1"/>
  <c r="BT1003" i="52"/>
  <c r="CR1003" i="52" s="1"/>
  <c r="EZ1003" i="52" s="1"/>
  <c r="BQ1002" i="52"/>
  <c r="CM1002" i="52" s="1"/>
  <c r="CA1002" i="52"/>
  <c r="DG1002" i="52" s="1"/>
  <c r="DR1002" i="52" s="1"/>
  <c r="BP998" i="52"/>
  <c r="CH998" i="52" s="1"/>
  <c r="BY998" i="52"/>
  <c r="DH998" i="52" s="1"/>
  <c r="DS998" i="52" s="1"/>
  <c r="BT998" i="52"/>
  <c r="CR998" i="52" s="1"/>
  <c r="EZ998" i="52" s="1"/>
  <c r="BQ998" i="52"/>
  <c r="CM998" i="52" s="1"/>
  <c r="BS997" i="52"/>
  <c r="CQ997" i="52" s="1"/>
  <c r="EX997" i="52" s="1"/>
  <c r="CO231" i="52"/>
  <c r="FB231" i="52" s="1"/>
  <c r="CP231" i="52"/>
  <c r="FA231" i="52" s="1"/>
  <c r="AB931" i="52"/>
  <c r="CP266" i="52"/>
  <c r="FA266" i="52" s="1"/>
  <c r="CN266" i="52"/>
  <c r="FE266" i="52" s="1"/>
  <c r="AB513" i="52"/>
  <c r="DD667" i="52"/>
  <c r="FP667" i="52" s="1"/>
  <c r="CW592" i="52"/>
  <c r="CW621" i="52"/>
  <c r="DW945" i="52"/>
  <c r="EF945" i="52" s="1"/>
  <c r="DC945" i="52"/>
  <c r="FO945" i="52" s="1"/>
  <c r="BQ968" i="52"/>
  <c r="CM968" i="52" s="1"/>
  <c r="BQ977" i="52"/>
  <c r="CM977" i="52" s="1"/>
  <c r="CA989" i="52"/>
  <c r="DG989" i="52" s="1"/>
  <c r="DR989" i="52" s="1"/>
  <c r="BS1011" i="52"/>
  <c r="CQ1011" i="52" s="1"/>
  <c r="BW1014" i="52"/>
  <c r="DA1014" i="52" s="1"/>
  <c r="DX1014" i="52" s="1"/>
  <c r="BR967" i="52"/>
  <c r="CS967" i="52" s="1"/>
  <c r="BQ973" i="52"/>
  <c r="CM973" i="52" s="1"/>
  <c r="BU967" i="52"/>
  <c r="CL967" i="52" s="1"/>
  <c r="BX985" i="52"/>
  <c r="DE985" i="52" s="1"/>
  <c r="FQ985" i="52" s="1"/>
  <c r="BZ987" i="52"/>
  <c r="DI987" i="52" s="1"/>
  <c r="DT987" i="52" s="1"/>
  <c r="BT990" i="52"/>
  <c r="CR990" i="52" s="1"/>
  <c r="CA975" i="52"/>
  <c r="DG975" i="52" s="1"/>
  <c r="BT977" i="52"/>
  <c r="CR977" i="52" s="1"/>
  <c r="EZ977" i="52" s="1"/>
  <c r="BY992" i="52"/>
  <c r="DH992" i="52" s="1"/>
  <c r="DS992" i="52" s="1"/>
  <c r="BQ1009" i="52"/>
  <c r="CM1009" i="52" s="1"/>
  <c r="BQ1019" i="52"/>
  <c r="CM1019" i="52" s="1"/>
  <c r="CA966" i="52"/>
  <c r="DG966" i="52" s="1"/>
  <c r="DR966" i="52" s="1"/>
  <c r="BU970" i="52"/>
  <c r="CL970" i="52" s="1"/>
  <c r="BQ974" i="52"/>
  <c r="CM974" i="52" s="1"/>
  <c r="BX978" i="52"/>
  <c r="DE978" i="52" s="1"/>
  <c r="FQ978" i="52" s="1"/>
  <c r="BO987" i="52"/>
  <c r="CG987" i="52" s="1"/>
  <c r="BP997" i="52"/>
  <c r="CH997" i="52" s="1"/>
  <c r="BT1010" i="52"/>
  <c r="CR1010" i="52" s="1"/>
  <c r="EZ1010" i="52" s="1"/>
  <c r="BO1028" i="52"/>
  <c r="CG1028" i="52" s="1"/>
  <c r="BT1049" i="52"/>
  <c r="CR1049" i="52" s="1"/>
  <c r="EZ1049" i="52" s="1"/>
  <c r="BQ1031" i="52"/>
  <c r="CM1031" i="52" s="1"/>
  <c r="BW1024" i="52"/>
  <c r="DA1024" i="52" s="1"/>
  <c r="DX1024" i="52" s="1"/>
  <c r="BW1037" i="52"/>
  <c r="DA1037" i="52" s="1"/>
  <c r="BS990" i="52"/>
  <c r="CQ990" i="52" s="1"/>
  <c r="BT985" i="52"/>
  <c r="CR985" i="52" s="1"/>
  <c r="BP987" i="52"/>
  <c r="CH987" i="52" s="1"/>
  <c r="CK987" i="52" s="1"/>
  <c r="BV991" i="52"/>
  <c r="CZ991" i="52" s="1"/>
  <c r="BS975" i="52"/>
  <c r="CQ975" i="52" s="1"/>
  <c r="BW979" i="52"/>
  <c r="DA979" i="52" s="1"/>
  <c r="BX1022" i="52"/>
  <c r="DE1022" i="52" s="1"/>
  <c r="FQ1022" i="52" s="1"/>
  <c r="BQ970" i="52"/>
  <c r="CM970" i="52" s="1"/>
  <c r="BX974" i="52"/>
  <c r="DE974" i="52" s="1"/>
  <c r="FQ974" i="52" s="1"/>
  <c r="BT978" i="52"/>
  <c r="CR978" i="52" s="1"/>
  <c r="EZ978" i="52" s="1"/>
  <c r="BU992" i="52"/>
  <c r="CL992" i="52" s="1"/>
  <c r="FF992" i="52" s="1"/>
  <c r="BT1011" i="52"/>
  <c r="CR1011" i="52" s="1"/>
  <c r="BU1015" i="52"/>
  <c r="CL1015" i="52" s="1"/>
  <c r="BV1023" i="52"/>
  <c r="CZ1023" i="52" s="1"/>
  <c r="DW1023" i="52" s="1"/>
  <c r="BO1030" i="52"/>
  <c r="CG1030" i="52" s="1"/>
  <c r="BX1049" i="52"/>
  <c r="DE1049" i="52" s="1"/>
  <c r="FQ1049" i="52" s="1"/>
  <c r="BS1024" i="52"/>
  <c r="CQ1024" i="52" s="1"/>
  <c r="EX1024" i="52" s="1"/>
  <c r="CA1037" i="52"/>
  <c r="DG1037" i="52" s="1"/>
  <c r="DR1037" i="52" s="1"/>
  <c r="CN279" i="52"/>
  <c r="FE279" i="52" s="1"/>
  <c r="CO279" i="52"/>
  <c r="FB279" i="52" s="1"/>
  <c r="CP819" i="52"/>
  <c r="FA819" i="52" s="1"/>
  <c r="BT781" i="52"/>
  <c r="CR781" i="52" s="1"/>
  <c r="BZ780" i="52"/>
  <c r="DI780" i="52" s="1"/>
  <c r="DT780" i="52" s="1"/>
  <c r="CA779" i="52"/>
  <c r="DG779" i="52" s="1"/>
  <c r="DR779" i="52" s="1"/>
  <c r="BX778" i="52"/>
  <c r="DE778" i="52" s="1"/>
  <c r="FQ778" i="52" s="1"/>
  <c r="BX766" i="52"/>
  <c r="DE766" i="52" s="1"/>
  <c r="FQ766" i="52" s="1"/>
  <c r="BY763" i="52"/>
  <c r="DH763" i="52" s="1"/>
  <c r="DS763" i="52" s="1"/>
  <c r="BX734" i="52"/>
  <c r="DE734" i="52" s="1"/>
  <c r="FQ734" i="52" s="1"/>
  <c r="BT732" i="52"/>
  <c r="CR732" i="52" s="1"/>
  <c r="EZ732" i="52" s="1"/>
  <c r="BS719" i="52"/>
  <c r="CQ719" i="52" s="1"/>
  <c r="BS712" i="52"/>
  <c r="CQ712" i="52" s="1"/>
  <c r="BV711" i="52"/>
  <c r="CZ711" i="52" s="1"/>
  <c r="BX996" i="52"/>
  <c r="DE996" i="52" s="1"/>
  <c r="FQ996" i="52" s="1"/>
  <c r="BP995" i="52"/>
  <c r="CH995" i="52" s="1"/>
  <c r="BY994" i="52"/>
  <c r="DH994" i="52" s="1"/>
  <c r="DS994" i="52" s="1"/>
  <c r="BQ994" i="52"/>
  <c r="CM994" i="52" s="1"/>
  <c r="BX990" i="52"/>
  <c r="DE990" i="52" s="1"/>
  <c r="FQ990" i="52" s="1"/>
  <c r="BP988" i="52"/>
  <c r="CH988" i="52" s="1"/>
  <c r="CK988" i="52" s="1"/>
  <c r="FC988" i="52" s="1"/>
  <c r="CP987" i="52"/>
  <c r="FA987" i="52" s="1"/>
  <c r="BT987" i="52"/>
  <c r="CR987" i="52" s="1"/>
  <c r="BS984" i="52"/>
  <c r="CQ984" i="52" s="1"/>
  <c r="EX984" i="52" s="1"/>
  <c r="BX983" i="52"/>
  <c r="DE983" i="52" s="1"/>
  <c r="FQ983" i="52" s="1"/>
  <c r="BR983" i="52"/>
  <c r="CS983" i="52" s="1"/>
  <c r="EY983" i="52" s="1"/>
  <c r="CA982" i="52"/>
  <c r="DG982" i="52" s="1"/>
  <c r="DR982" i="52" s="1"/>
  <c r="BQ982" i="52"/>
  <c r="CM982" i="52" s="1"/>
  <c r="BP982" i="52"/>
  <c r="CH982" i="52" s="1"/>
  <c r="CK982" i="52" s="1"/>
  <c r="FC982" i="52" s="1"/>
  <c r="BU982" i="52"/>
  <c r="CL982" i="52" s="1"/>
  <c r="BT982" i="52"/>
  <c r="CR982" i="52" s="1"/>
  <c r="BW982" i="52"/>
  <c r="DA982" i="52" s="1"/>
  <c r="BZ982" i="52"/>
  <c r="DI982" i="52" s="1"/>
  <c r="DT982" i="52" s="1"/>
  <c r="BS981" i="52"/>
  <c r="CQ981" i="52" s="1"/>
  <c r="BV981" i="52"/>
  <c r="CZ981" i="52" s="1"/>
  <c r="BW981" i="52"/>
  <c r="DA981" i="52" s="1"/>
  <c r="BZ981" i="52"/>
  <c r="DI981" i="52" s="1"/>
  <c r="DT981" i="52" s="1"/>
  <c r="BP980" i="52"/>
  <c r="CH980" i="52" s="1"/>
  <c r="CK980" i="52" s="1"/>
  <c r="FC980" i="52" s="1"/>
  <c r="BT980" i="52"/>
  <c r="CR980" i="52" s="1"/>
  <c r="CC977" i="52"/>
  <c r="BP977" i="52"/>
  <c r="CH977" i="52" s="1"/>
  <c r="BO977" i="52"/>
  <c r="CG977" i="52" s="1"/>
  <c r="CA976" i="52"/>
  <c r="DG976" i="52" s="1"/>
  <c r="BO976" i="52"/>
  <c r="CG976" i="52" s="1"/>
  <c r="BR975" i="52"/>
  <c r="CS975" i="52" s="1"/>
  <c r="BY1049" i="52"/>
  <c r="DH1049" i="52" s="1"/>
  <c r="DS1049" i="52" s="1"/>
  <c r="BW1048" i="52"/>
  <c r="DA1048" i="52" s="1"/>
  <c r="CA1048" i="52"/>
  <c r="DG1048" i="52" s="1"/>
  <c r="DR1048" i="52" s="1"/>
  <c r="BT1048" i="52"/>
  <c r="CR1048" i="52" s="1"/>
  <c r="BX1047" i="52"/>
  <c r="DE1047" i="52" s="1"/>
  <c r="FQ1047" i="52" s="1"/>
  <c r="BW1047" i="52"/>
  <c r="DA1047" i="52" s="1"/>
  <c r="DX1047" i="52" s="1"/>
  <c r="BT1047" i="52"/>
  <c r="CR1047" i="52" s="1"/>
  <c r="EZ1047" i="52" s="1"/>
  <c r="BO1046" i="52"/>
  <c r="CG1046" i="52" s="1"/>
  <c r="BX1046" i="52"/>
  <c r="DE1046" i="52" s="1"/>
  <c r="FQ1046" i="52" s="1"/>
  <c r="BT1046" i="52"/>
  <c r="CR1046" i="52" s="1"/>
  <c r="EZ1046" i="52" s="1"/>
  <c r="BU1045" i="52"/>
  <c r="CL1045" i="52" s="1"/>
  <c r="BY1045" i="52"/>
  <c r="DH1045" i="52" s="1"/>
  <c r="DS1045" i="52" s="1"/>
  <c r="BW1045" i="52"/>
  <c r="DA1045" i="52" s="1"/>
  <c r="BS1045" i="52"/>
  <c r="CQ1045" i="52" s="1"/>
  <c r="BX1045" i="52"/>
  <c r="DE1045" i="52" s="1"/>
  <c r="FQ1045" i="52" s="1"/>
  <c r="BS1044" i="52"/>
  <c r="CQ1044" i="52" s="1"/>
  <c r="EX1044" i="52" s="1"/>
  <c r="CC1041" i="52"/>
  <c r="CO1041" i="52" s="1"/>
  <c r="FB1041" i="52" s="1"/>
  <c r="BS1041" i="52"/>
  <c r="CQ1041" i="52" s="1"/>
  <c r="EX1041" i="52" s="1"/>
  <c r="BY1041" i="52"/>
  <c r="DH1041" i="52" s="1"/>
  <c r="DS1041" i="52" s="1"/>
  <c r="BU1041" i="52"/>
  <c r="CL1041" i="52" s="1"/>
  <c r="FF1041" i="52" s="1"/>
  <c r="CA1040" i="52"/>
  <c r="DG1040" i="52" s="1"/>
  <c r="DR1040" i="52" s="1"/>
  <c r="BT1040" i="52"/>
  <c r="CR1040" i="52" s="1"/>
  <c r="BW1040" i="52"/>
  <c r="DA1040" i="52" s="1"/>
  <c r="BS1040" i="52"/>
  <c r="CQ1040" i="52" s="1"/>
  <c r="BU1039" i="52"/>
  <c r="CL1039" i="52" s="1"/>
  <c r="FF1039" i="52" s="1"/>
  <c r="BX1039" i="52"/>
  <c r="DE1039" i="52" s="1"/>
  <c r="FQ1039" i="52" s="1"/>
  <c r="BT1039" i="52"/>
  <c r="CR1039" i="52" s="1"/>
  <c r="EZ1039" i="52" s="1"/>
  <c r="BO1039" i="52"/>
  <c r="CG1039" i="52" s="1"/>
  <c r="BY1039" i="52"/>
  <c r="DH1039" i="52" s="1"/>
  <c r="DS1039" i="52" s="1"/>
  <c r="CA1039" i="52"/>
  <c r="DG1039" i="52" s="1"/>
  <c r="DR1039" i="52" s="1"/>
  <c r="BW1039" i="52"/>
  <c r="DA1039" i="52" s="1"/>
  <c r="DX1039" i="52" s="1"/>
  <c r="BS1039" i="52"/>
  <c r="CQ1039" i="52" s="1"/>
  <c r="EX1039" i="52" s="1"/>
  <c r="CA1038" i="52"/>
  <c r="DG1038" i="52" s="1"/>
  <c r="DR1038" i="52" s="1"/>
  <c r="BW1038" i="52"/>
  <c r="DA1038" i="52" s="1"/>
  <c r="DX1038" i="52" s="1"/>
  <c r="BY1038" i="52"/>
  <c r="DH1038" i="52" s="1"/>
  <c r="DS1038" i="52" s="1"/>
  <c r="BS1038" i="52"/>
  <c r="CQ1038" i="52" s="1"/>
  <c r="EX1038" i="52" s="1"/>
  <c r="BU1038" i="52"/>
  <c r="CL1038" i="52" s="1"/>
  <c r="FF1038" i="52" s="1"/>
  <c r="BX1038" i="52"/>
  <c r="DE1038" i="52" s="1"/>
  <c r="FQ1038" i="52" s="1"/>
  <c r="BT1038" i="52"/>
  <c r="CR1038" i="52" s="1"/>
  <c r="EZ1038" i="52" s="1"/>
  <c r="BO1037" i="52"/>
  <c r="CG1037" i="52" s="1"/>
  <c r="AB1037" i="52" s="1"/>
  <c r="BO1036" i="52"/>
  <c r="CG1036" i="52" s="1"/>
  <c r="CA1035" i="52"/>
  <c r="DG1035" i="52" s="1"/>
  <c r="DR1035" i="52" s="1"/>
  <c r="BW1035" i="52"/>
  <c r="DA1035" i="52" s="1"/>
  <c r="BT1033" i="52"/>
  <c r="CR1033" i="52" s="1"/>
  <c r="EZ1033" i="52" s="1"/>
  <c r="BV1033" i="52"/>
  <c r="CZ1033" i="52" s="1"/>
  <c r="DW1033" i="52" s="1"/>
  <c r="BX1033" i="52"/>
  <c r="DE1033" i="52" s="1"/>
  <c r="FQ1033" i="52" s="1"/>
  <c r="BZ1033" i="52"/>
  <c r="DI1033" i="52" s="1"/>
  <c r="DT1033" i="52" s="1"/>
  <c r="BR1033" i="52"/>
  <c r="CS1033" i="52" s="1"/>
  <c r="EY1033" i="52" s="1"/>
  <c r="BP1033" i="52"/>
  <c r="CH1033" i="52" s="1"/>
  <c r="BV1032" i="52"/>
  <c r="CZ1032" i="52" s="1"/>
  <c r="BZ1032" i="52"/>
  <c r="DI1032" i="52" s="1"/>
  <c r="DT1032" i="52" s="1"/>
  <c r="BR1032" i="52"/>
  <c r="CS1032" i="52" s="1"/>
  <c r="EY1032" i="52" s="1"/>
  <c r="BP1032" i="52"/>
  <c r="CH1032" i="52" s="1"/>
  <c r="CK1032" i="52" s="1"/>
  <c r="FC1032" i="52" s="1"/>
  <c r="BT1032" i="52"/>
  <c r="CR1032" i="52" s="1"/>
  <c r="BY1031" i="52"/>
  <c r="DH1031" i="52" s="1"/>
  <c r="DS1031" i="52" s="1"/>
  <c r="BW1031" i="52"/>
  <c r="DA1031" i="52" s="1"/>
  <c r="DX1031" i="52" s="1"/>
  <c r="BO1031" i="52"/>
  <c r="CG1031" i="52" s="1"/>
  <c r="BX1030" i="52"/>
  <c r="DE1030" i="52" s="1"/>
  <c r="FQ1030" i="52" s="1"/>
  <c r="BR1030" i="52"/>
  <c r="CS1030" i="52" s="1"/>
  <c r="EY1030" i="52" s="1"/>
  <c r="BP1030" i="52"/>
  <c r="CH1030" i="52" s="1"/>
  <c r="CK1030" i="52" s="1"/>
  <c r="BX1028" i="52"/>
  <c r="DE1028" i="52" s="1"/>
  <c r="FQ1028" i="52" s="1"/>
  <c r="BR1026" i="52"/>
  <c r="CS1026" i="52" s="1"/>
  <c r="CC1026" i="52"/>
  <c r="BX1026" i="52"/>
  <c r="DE1026" i="52" s="1"/>
  <c r="FQ1026" i="52" s="1"/>
  <c r="BQ1026" i="52"/>
  <c r="CM1026" i="52" s="1"/>
  <c r="BP1026" i="52"/>
  <c r="CH1026" i="52" s="1"/>
  <c r="CA1026" i="52"/>
  <c r="DG1026" i="52" s="1"/>
  <c r="DR1026" i="52" s="1"/>
  <c r="BY1026" i="52"/>
  <c r="DH1026" i="52" s="1"/>
  <c r="DS1026" i="52" s="1"/>
  <c r="BS1025" i="52"/>
  <c r="CQ1025" i="52" s="1"/>
  <c r="EX1025" i="52" s="1"/>
  <c r="BW1025" i="52"/>
  <c r="DA1025" i="52" s="1"/>
  <c r="DX1025" i="52" s="1"/>
  <c r="BY1024" i="52"/>
  <c r="DH1024" i="52" s="1"/>
  <c r="DS1024" i="52" s="1"/>
  <c r="BR1024" i="52"/>
  <c r="CS1024" i="52" s="1"/>
  <c r="EY1024" i="52" s="1"/>
  <c r="BX1024" i="52"/>
  <c r="DE1024" i="52" s="1"/>
  <c r="FQ1024" i="52" s="1"/>
  <c r="BQ1024" i="52"/>
  <c r="CM1024" i="52" s="1"/>
  <c r="BT1024" i="52"/>
  <c r="CR1024" i="52" s="1"/>
  <c r="BO1023" i="52"/>
  <c r="CG1023" i="52" s="1"/>
  <c r="BS1023" i="52"/>
  <c r="CQ1023" i="52" s="1"/>
  <c r="EX1023" i="52" s="1"/>
  <c r="BW1023" i="52"/>
  <c r="DA1023" i="52" s="1"/>
  <c r="DX1023" i="52" s="1"/>
  <c r="BQ1023" i="52"/>
  <c r="CM1023" i="52" s="1"/>
  <c r="BQ1022" i="52"/>
  <c r="CM1022" i="52" s="1"/>
  <c r="BP1022" i="52"/>
  <c r="CH1022" i="52" s="1"/>
  <c r="CK1022" i="52" s="1"/>
  <c r="FC1022" i="52" s="1"/>
  <c r="BV1022" i="52"/>
  <c r="CZ1022" i="52" s="1"/>
  <c r="BY1022" i="52"/>
  <c r="DH1022" i="52" s="1"/>
  <c r="DS1022" i="52" s="1"/>
  <c r="BS1022" i="52"/>
  <c r="CQ1022" i="52" s="1"/>
  <c r="BR1022" i="52"/>
  <c r="CS1022" i="52" s="1"/>
  <c r="BW1022" i="52"/>
  <c r="DA1022" i="52" s="1"/>
  <c r="CA1021" i="52"/>
  <c r="DG1021" i="52" s="1"/>
  <c r="AB1021" i="52" s="1"/>
  <c r="CC1019" i="52"/>
  <c r="BP1019" i="52"/>
  <c r="CH1019" i="52" s="1"/>
  <c r="BT1019" i="52"/>
  <c r="CR1019" i="52" s="1"/>
  <c r="EZ1019" i="52" s="1"/>
  <c r="BX1019" i="52"/>
  <c r="DE1019" i="52" s="1"/>
  <c r="FQ1019" i="52" s="1"/>
  <c r="BY1019" i="52"/>
  <c r="DH1019" i="52" s="1"/>
  <c r="DS1019" i="52" s="1"/>
  <c r="CA1018" i="52"/>
  <c r="DG1018" i="52" s="1"/>
  <c r="DR1018" i="52" s="1"/>
  <c r="BU1018" i="52"/>
  <c r="CL1018" i="52" s="1"/>
  <c r="FF1018" i="52" s="1"/>
  <c r="BX1017" i="52"/>
  <c r="DE1017" i="52" s="1"/>
  <c r="FQ1017" i="52" s="1"/>
  <c r="BU1016" i="52"/>
  <c r="CL1016" i="52" s="1"/>
  <c r="FF1016" i="52" s="1"/>
  <c r="BT1015" i="52"/>
  <c r="CR1015" i="52" s="1"/>
  <c r="BX1015" i="52"/>
  <c r="DE1015" i="52" s="1"/>
  <c r="FQ1015" i="52" s="1"/>
  <c r="BU1012" i="52"/>
  <c r="CL1012" i="52" s="1"/>
  <c r="FF1012" i="52" s="1"/>
  <c r="BX1011" i="52"/>
  <c r="DE1011" i="52" s="1"/>
  <c r="FQ1011" i="52" s="1"/>
  <c r="BP1010" i="52"/>
  <c r="CH1010" i="52" s="1"/>
  <c r="BU1008" i="52"/>
  <c r="CL1008" i="52" s="1"/>
  <c r="FF1008" i="52" s="1"/>
  <c r="BQ1008" i="52"/>
  <c r="CM1008" i="52" s="1"/>
  <c r="BP1008" i="52"/>
  <c r="CH1008" i="52" s="1"/>
  <c r="BY1007" i="52"/>
  <c r="DH1007" i="52" s="1"/>
  <c r="DS1007" i="52" s="1"/>
  <c r="BP1005" i="52"/>
  <c r="CH1005" i="52" s="1"/>
  <c r="BP1004" i="52"/>
  <c r="CH1004" i="52" s="1"/>
  <c r="CK1004" i="52" s="1"/>
  <c r="FC1004" i="52" s="1"/>
  <c r="BZ922" i="52"/>
  <c r="DI922" i="52" s="1"/>
  <c r="BV922" i="52"/>
  <c r="CZ922" i="52" s="1"/>
  <c r="CC920" i="52"/>
  <c r="CK920" i="52" s="1"/>
  <c r="FC920" i="52" s="1"/>
  <c r="BQ920" i="52"/>
  <c r="CM920" i="52" s="1"/>
  <c r="BR920" i="52"/>
  <c r="CS920" i="52" s="1"/>
  <c r="BU920" i="52"/>
  <c r="CL920" i="52" s="1"/>
  <c r="BY920" i="52"/>
  <c r="DH920" i="52" s="1"/>
  <c r="BU931" i="52"/>
  <c r="CL931" i="52" s="1"/>
  <c r="BU929" i="52"/>
  <c r="CL929" i="52" s="1"/>
  <c r="BY929" i="52"/>
  <c r="DH929" i="52" s="1"/>
  <c r="CO926" i="52"/>
  <c r="FB926" i="52" s="1"/>
  <c r="CN926" i="52"/>
  <c r="FE926" i="52" s="1"/>
  <c r="CP926" i="52"/>
  <c r="FA926" i="52" s="1"/>
  <c r="IH926" i="52" s="1"/>
  <c r="CP980" i="52"/>
  <c r="FA980" i="52" s="1"/>
  <c r="BT996" i="52"/>
  <c r="CR996" i="52" s="1"/>
  <c r="EZ996" i="52" s="1"/>
  <c r="CP769" i="52"/>
  <c r="FA769" i="52" s="1"/>
  <c r="CP749" i="52"/>
  <c r="FA749" i="52" s="1"/>
  <c r="BY718" i="52"/>
  <c r="DH718" i="52" s="1"/>
  <c r="DS718" i="52" s="1"/>
  <c r="CA715" i="52"/>
  <c r="DG715" i="52" s="1"/>
  <c r="DR715" i="52" s="1"/>
  <c r="BW706" i="52"/>
  <c r="DA706" i="52" s="1"/>
  <c r="BT705" i="52"/>
  <c r="CR705" i="52" s="1"/>
  <c r="BX704" i="52"/>
  <c r="DE704" i="52" s="1"/>
  <c r="FQ704" i="52" s="1"/>
  <c r="BW703" i="52"/>
  <c r="DA703" i="52" s="1"/>
  <c r="DX703" i="52" s="1"/>
  <c r="EF703" i="52" s="1"/>
  <c r="BW702" i="52"/>
  <c r="DA702" i="52" s="1"/>
  <c r="BV701" i="52"/>
  <c r="CZ701" i="52" s="1"/>
  <c r="DW701" i="52" s="1"/>
  <c r="BW699" i="52"/>
  <c r="DA699" i="52" s="1"/>
  <c r="DX699" i="52" s="1"/>
  <c r="BV697" i="52"/>
  <c r="CZ697" i="52" s="1"/>
  <c r="BW695" i="52"/>
  <c r="DA695" i="52" s="1"/>
  <c r="CO702" i="52"/>
  <c r="FB702" i="52" s="1"/>
  <c r="BQ660" i="52"/>
  <c r="CM660" i="52" s="1"/>
  <c r="BS652" i="52"/>
  <c r="CQ652" i="52" s="1"/>
  <c r="EX652" i="52" s="1"/>
  <c r="BS646" i="52"/>
  <c r="CQ646" i="52" s="1"/>
  <c r="BS638" i="52"/>
  <c r="CQ638" i="52" s="1"/>
  <c r="BS606" i="52"/>
  <c r="CQ606" i="52" s="1"/>
  <c r="BU599" i="52"/>
  <c r="CL599" i="52" s="1"/>
  <c r="CP444" i="52"/>
  <c r="FA444" i="52" s="1"/>
  <c r="CP394" i="52"/>
  <c r="FA394" i="52" s="1"/>
  <c r="CP375" i="52"/>
  <c r="FA375" i="52" s="1"/>
  <c r="BO1044" i="52"/>
  <c r="CG1044" i="52" s="1"/>
  <c r="BT1044" i="52"/>
  <c r="CR1044" i="52" s="1"/>
  <c r="EZ1044" i="52" s="1"/>
  <c r="BX1043" i="52"/>
  <c r="DE1043" i="52" s="1"/>
  <c r="FQ1043" i="52" s="1"/>
  <c r="BU1043" i="52"/>
  <c r="CL1043" i="52" s="1"/>
  <c r="FF1043" i="52" s="1"/>
  <c r="BT1043" i="52"/>
  <c r="CR1043" i="52" s="1"/>
  <c r="EZ1043" i="52" s="1"/>
  <c r="CA1036" i="52"/>
  <c r="DG1036" i="52" s="1"/>
  <c r="DR1036" i="52" s="1"/>
  <c r="BT1036" i="52"/>
  <c r="CR1036" i="52" s="1"/>
  <c r="EZ1036" i="52" s="1"/>
  <c r="BW1036" i="52"/>
  <c r="DA1036" i="52" s="1"/>
  <c r="DX1036" i="52" s="1"/>
  <c r="BX1036" i="52"/>
  <c r="DE1036" i="52" s="1"/>
  <c r="FQ1036" i="52" s="1"/>
  <c r="BO1035" i="52"/>
  <c r="CG1035" i="52" s="1"/>
  <c r="BU1035" i="52"/>
  <c r="CL1035" i="52" s="1"/>
  <c r="BX1035" i="52"/>
  <c r="DE1035" i="52" s="1"/>
  <c r="FQ1035" i="52" s="1"/>
  <c r="BT1035" i="52"/>
  <c r="CR1035" i="52" s="1"/>
  <c r="BS1035" i="52"/>
  <c r="CQ1035" i="52" s="1"/>
  <c r="CV1035" i="52" s="1"/>
  <c r="EU1035" i="52" s="1"/>
  <c r="BY1035" i="52"/>
  <c r="DH1035" i="52" s="1"/>
  <c r="DS1035" i="52" s="1"/>
  <c r="CC1029" i="52"/>
  <c r="BR1029" i="52"/>
  <c r="CS1029" i="52" s="1"/>
  <c r="EY1029" i="52" s="1"/>
  <c r="BV1029" i="52"/>
  <c r="CZ1029" i="52" s="1"/>
  <c r="DW1029" i="52" s="1"/>
  <c r="EF1029" i="52" s="1"/>
  <c r="BT1029" i="52"/>
  <c r="CR1029" i="52" s="1"/>
  <c r="EZ1029" i="52" s="1"/>
  <c r="BY1029" i="52"/>
  <c r="DH1029" i="52" s="1"/>
  <c r="DS1029" i="52" s="1"/>
  <c r="BQ1029" i="52"/>
  <c r="CM1029" i="52" s="1"/>
  <c r="BU1028" i="52"/>
  <c r="CL1028" i="52" s="1"/>
  <c r="BZ1028" i="52"/>
  <c r="DI1028" i="52" s="1"/>
  <c r="DT1028" i="52" s="1"/>
  <c r="BR1028" i="52"/>
  <c r="CS1028" i="52" s="1"/>
  <c r="EY1028" i="52" s="1"/>
  <c r="BP1028" i="52"/>
  <c r="CH1028" i="52" s="1"/>
  <c r="CK1028" i="52" s="1"/>
  <c r="FC1028" i="52" s="1"/>
  <c r="BP1021" i="52"/>
  <c r="CH1021" i="52" s="1"/>
  <c r="BU1021" i="52"/>
  <c r="CL1021" i="52" s="1"/>
  <c r="CI1021" i="52" s="1"/>
  <c r="BZ1021" i="52"/>
  <c r="DI1021" i="52" s="1"/>
  <c r="DT1021" i="52" s="1"/>
  <c r="BY1021" i="52"/>
  <c r="DH1021" i="52" s="1"/>
  <c r="DS1021" i="52" s="1"/>
  <c r="CO1015" i="52"/>
  <c r="FB1015" i="52" s="1"/>
  <c r="CN1015" i="52"/>
  <c r="FE1015" i="52" s="1"/>
  <c r="BY814" i="52"/>
  <c r="DH814" i="52" s="1"/>
  <c r="DS814" i="52" s="1"/>
  <c r="BV813" i="52"/>
  <c r="CZ813" i="52" s="1"/>
  <c r="DW813" i="52" s="1"/>
  <c r="BX811" i="52"/>
  <c r="DE811" i="52" s="1"/>
  <c r="FQ811" i="52" s="1"/>
  <c r="BX810" i="52"/>
  <c r="DE810" i="52" s="1"/>
  <c r="FQ810" i="52" s="1"/>
  <c r="BU808" i="52"/>
  <c r="CL808" i="52" s="1"/>
  <c r="BY807" i="52"/>
  <c r="DH807" i="52" s="1"/>
  <c r="DS807" i="52" s="1"/>
  <c r="BZ797" i="52"/>
  <c r="DI797" i="52" s="1"/>
  <c r="DT797" i="52" s="1"/>
  <c r="CP327" i="52"/>
  <c r="FA327" i="52" s="1"/>
  <c r="CO280" i="52"/>
  <c r="FB280" i="52" s="1"/>
  <c r="CN197" i="52"/>
  <c r="FE197" i="52" s="1"/>
  <c r="CO918" i="52"/>
  <c r="FB918" i="52" s="1"/>
  <c r="CP918" i="52"/>
  <c r="FA918" i="52" s="1"/>
  <c r="CP507" i="52"/>
  <c r="FA507" i="52" s="1"/>
  <c r="CO974" i="52"/>
  <c r="FB974" i="52" s="1"/>
  <c r="CN971" i="52"/>
  <c r="FE971" i="52" s="1"/>
  <c r="CP932" i="52"/>
  <c r="FA932" i="52" s="1"/>
  <c r="CO578" i="52"/>
  <c r="FB578" i="52" s="1"/>
  <c r="CO562" i="52"/>
  <c r="FB562" i="52" s="1"/>
  <c r="CP502" i="52"/>
  <c r="FA502" i="52" s="1"/>
  <c r="CP429" i="52"/>
  <c r="FA429" i="52" s="1"/>
  <c r="CP402" i="52"/>
  <c r="FA402" i="52" s="1"/>
  <c r="CP993" i="52"/>
  <c r="FA993" i="52" s="1"/>
  <c r="BP819" i="52"/>
  <c r="CO806" i="52"/>
  <c r="FB806" i="52" s="1"/>
  <c r="CO799" i="52"/>
  <c r="FB799" i="52" s="1"/>
  <c r="CP743" i="52"/>
  <c r="FA743" i="52" s="1"/>
  <c r="CP690" i="52"/>
  <c r="FA690" i="52" s="1"/>
  <c r="CN576" i="52"/>
  <c r="CN478" i="52"/>
  <c r="FE478" i="52" s="1"/>
  <c r="CP343" i="52"/>
  <c r="FA343" i="52" s="1"/>
  <c r="CO336" i="52"/>
  <c r="FB336" i="52" s="1"/>
  <c r="CN291" i="52"/>
  <c r="FE291" i="52" s="1"/>
  <c r="CO1045" i="52"/>
  <c r="FB1045" i="52" s="1"/>
  <c r="BX1007" i="52"/>
  <c r="DE1007" i="52" s="1"/>
  <c r="FQ1007" i="52" s="1"/>
  <c r="BY1006" i="52"/>
  <c r="DH1006" i="52" s="1"/>
  <c r="DS1006" i="52" s="1"/>
  <c r="BT1005" i="52"/>
  <c r="CR1005" i="52" s="1"/>
  <c r="EZ1005" i="52" s="1"/>
  <c r="BU1004" i="52"/>
  <c r="CL1004" i="52" s="1"/>
  <c r="BX1003" i="52"/>
  <c r="DE1003" i="52" s="1"/>
  <c r="FQ1003" i="52" s="1"/>
  <c r="BU1002" i="52"/>
  <c r="CL1002" i="52" s="1"/>
  <c r="BT1001" i="52"/>
  <c r="CR1001" i="52" s="1"/>
  <c r="BY1000" i="52"/>
  <c r="DH1000" i="52" s="1"/>
  <c r="DS1000" i="52" s="1"/>
  <c r="CO994" i="52"/>
  <c r="FB994" i="52" s="1"/>
  <c r="CN966" i="52"/>
  <c r="FE966" i="52" s="1"/>
  <c r="BS965" i="52"/>
  <c r="CQ965" i="52" s="1"/>
  <c r="EX965" i="52" s="1"/>
  <c r="BT964" i="52"/>
  <c r="CR964" i="52" s="1"/>
  <c r="EZ964" i="52" s="1"/>
  <c r="BU963" i="52"/>
  <c r="CL963" i="52" s="1"/>
  <c r="FF963" i="52" s="1"/>
  <c r="CN918" i="52"/>
  <c r="FE918" i="52" s="1"/>
  <c r="BS917" i="52"/>
  <c r="CQ917" i="52" s="1"/>
  <c r="BT916" i="52"/>
  <c r="CR916" i="52" s="1"/>
  <c r="BQ915" i="52"/>
  <c r="CM915" i="52" s="1"/>
  <c r="BZ914" i="52"/>
  <c r="DI914" i="52" s="1"/>
  <c r="DT914" i="52" s="1"/>
  <c r="BQ913" i="52"/>
  <c r="CM913" i="52" s="1"/>
  <c r="BV912" i="52"/>
  <c r="CZ912" i="52" s="1"/>
  <c r="DW912" i="52" s="1"/>
  <c r="BZ911" i="52"/>
  <c r="DI911" i="52" s="1"/>
  <c r="DT911" i="52" s="1"/>
  <c r="BQ910" i="52"/>
  <c r="CM910" i="52" s="1"/>
  <c r="BY909" i="52"/>
  <c r="DH909" i="52" s="1"/>
  <c r="DS909" i="52" s="1"/>
  <c r="CP927" i="52"/>
  <c r="FA927" i="52" s="1"/>
  <c r="CP863" i="52"/>
  <c r="FA863" i="52" s="1"/>
  <c r="BX1050" i="52"/>
  <c r="DE1050" i="52" s="1"/>
  <c r="FQ1050" i="52" s="1"/>
  <c r="BO1043" i="52"/>
  <c r="CG1043" i="52" s="1"/>
  <c r="CP837" i="52"/>
  <c r="FA837" i="52" s="1"/>
  <c r="CN835" i="52"/>
  <c r="FE835" i="52" s="1"/>
  <c r="BU815" i="52"/>
  <c r="CL815" i="52" s="1"/>
  <c r="CO783" i="52"/>
  <c r="FB783" i="52" s="1"/>
  <c r="CP766" i="52"/>
  <c r="FA766" i="52" s="1"/>
  <c r="BY744" i="52"/>
  <c r="DH744" i="52" s="1"/>
  <c r="DS744" i="52" s="1"/>
  <c r="BS744" i="52"/>
  <c r="CQ744" i="52" s="1"/>
  <c r="BV743" i="52"/>
  <c r="CZ743" i="52" s="1"/>
  <c r="BS741" i="52"/>
  <c r="CQ741" i="52" s="1"/>
  <c r="BY740" i="52"/>
  <c r="DH740" i="52" s="1"/>
  <c r="DS740" i="52" s="1"/>
  <c r="BS724" i="52"/>
  <c r="CQ724" i="52" s="1"/>
  <c r="BV723" i="52"/>
  <c r="CZ723" i="52" s="1"/>
  <c r="CO540" i="52"/>
  <c r="FB540" i="52" s="1"/>
  <c r="CO532" i="52"/>
  <c r="FB532" i="52" s="1"/>
  <c r="CO494" i="52"/>
  <c r="FB494" i="52" s="1"/>
  <c r="CO451" i="52"/>
  <c r="FB451" i="52" s="1"/>
  <c r="CP435" i="52"/>
  <c r="FA435" i="52" s="1"/>
  <c r="CN433" i="52"/>
  <c r="FE433" i="52" s="1"/>
  <c r="CN422" i="52"/>
  <c r="FE422" i="52" s="1"/>
  <c r="CN415" i="52"/>
  <c r="FE415" i="52" s="1"/>
  <c r="CN409" i="52"/>
  <c r="FE409" i="52" s="1"/>
  <c r="CP398" i="52"/>
  <c r="FA398" i="52" s="1"/>
  <c r="CO319" i="52"/>
  <c r="FB319" i="52" s="1"/>
  <c r="CO316" i="52"/>
  <c r="FB316" i="52" s="1"/>
  <c r="CN313" i="52"/>
  <c r="FE313" i="52" s="1"/>
  <c r="CN267" i="52"/>
  <c r="FE267" i="52" s="1"/>
  <c r="CO259" i="52"/>
  <c r="FB259" i="52" s="1"/>
  <c r="BW1044" i="52"/>
  <c r="DA1044" i="52" s="1"/>
  <c r="DX1044" i="52" s="1"/>
  <c r="CP1040" i="52"/>
  <c r="FA1040" i="52" s="1"/>
  <c r="CN1016" i="52"/>
  <c r="FE1016" i="52" s="1"/>
  <c r="CP1004" i="52"/>
  <c r="FA1004" i="52" s="1"/>
  <c r="CO979" i="52"/>
  <c r="FB979" i="52" s="1"/>
  <c r="BU1050" i="52"/>
  <c r="CL1050" i="52" s="1"/>
  <c r="CP1028" i="52"/>
  <c r="FA1028" i="52" s="1"/>
  <c r="CN815" i="52"/>
  <c r="FE815" i="52" s="1"/>
  <c r="CN802" i="52"/>
  <c r="FE802" i="52" s="1"/>
  <c r="CO773" i="52"/>
  <c r="FB773" i="52" s="1"/>
  <c r="CN769" i="52"/>
  <c r="FE769" i="52" s="1"/>
  <c r="CN600" i="52"/>
  <c r="FE600" i="52" s="1"/>
  <c r="CO536" i="52"/>
  <c r="CP503" i="52"/>
  <c r="FA503" i="52" s="1"/>
  <c r="CO498" i="52"/>
  <c r="FB498" i="52" s="1"/>
  <c r="CP497" i="52"/>
  <c r="FA497" i="52" s="1"/>
  <c r="CN462" i="52"/>
  <c r="FE462" i="52" s="1"/>
  <c r="CO458" i="52"/>
  <c r="FB458" i="52" s="1"/>
  <c r="CN452" i="52"/>
  <c r="FE452" i="52" s="1"/>
  <c r="CP442" i="52"/>
  <c r="FA442" i="52" s="1"/>
  <c r="CN429" i="52"/>
  <c r="FE429" i="52" s="1"/>
  <c r="CN352" i="52"/>
  <c r="FE352" i="52" s="1"/>
  <c r="CP315" i="52"/>
  <c r="FA315" i="52" s="1"/>
  <c r="CO298" i="52"/>
  <c r="FB298" i="52" s="1"/>
  <c r="CO295" i="52"/>
  <c r="FB295" i="52" s="1"/>
  <c r="CO288" i="52"/>
  <c r="FB288" i="52" s="1"/>
  <c r="CN280" i="52"/>
  <c r="FE280" i="52" s="1"/>
  <c r="BS1049" i="52"/>
  <c r="CQ1049" i="52" s="1"/>
  <c r="EX1049" i="52" s="1"/>
  <c r="BY1050" i="52"/>
  <c r="DH1050" i="52" s="1"/>
  <c r="DS1050" i="52" s="1"/>
  <c r="BZ825" i="52"/>
  <c r="DI825" i="52" s="1"/>
  <c r="DT825" i="52" s="1"/>
  <c r="BV795" i="52"/>
  <c r="CZ795" i="52" s="1"/>
  <c r="CP787" i="52"/>
  <c r="FA787" i="52" s="1"/>
  <c r="CN781" i="52"/>
  <c r="FE781" i="52" s="1"/>
  <c r="CN741" i="52"/>
  <c r="FE741" i="52" s="1"/>
  <c r="CN704" i="52"/>
  <c r="FE704" i="52" s="1"/>
  <c r="CP698" i="52"/>
  <c r="FA698" i="52" s="1"/>
  <c r="CO542" i="52"/>
  <c r="FB542" i="52" s="1"/>
  <c r="CO538" i="52"/>
  <c r="FB538" i="52" s="1"/>
  <c r="CO524" i="52"/>
  <c r="FB524" i="52" s="1"/>
  <c r="CN483" i="52"/>
  <c r="FE483" i="52" s="1"/>
  <c r="CP471" i="52"/>
  <c r="FA471" i="52" s="1"/>
  <c r="CN444" i="52"/>
  <c r="FE444" i="52" s="1"/>
  <c r="CP439" i="52"/>
  <c r="FA439" i="52" s="1"/>
  <c r="CO351" i="52"/>
  <c r="FB351" i="52" s="1"/>
  <c r="CO321" i="52"/>
  <c r="FB321" i="52" s="1"/>
  <c r="CO307" i="52"/>
  <c r="FB307" i="52" s="1"/>
  <c r="CP256" i="52"/>
  <c r="FA256" i="52" s="1"/>
  <c r="CN990" i="52"/>
  <c r="FE990" i="52" s="1"/>
  <c r="CO982" i="52"/>
  <c r="FB982" i="52" s="1"/>
  <c r="CO928" i="52"/>
  <c r="FB928" i="52" s="1"/>
  <c r="EN919" i="52"/>
  <c r="GS919" i="52" s="1"/>
  <c r="EO919" i="52"/>
  <c r="GW919" i="52" s="1"/>
  <c r="EN633" i="52"/>
  <c r="GS633" i="52" s="1"/>
  <c r="EO633" i="52"/>
  <c r="EW657" i="52"/>
  <c r="FI657" i="52" s="1"/>
  <c r="DV604" i="52"/>
  <c r="DK604" i="52"/>
  <c r="DV264" i="52"/>
  <c r="EJ264" i="52" s="1"/>
  <c r="DK264" i="52"/>
  <c r="IO890" i="52"/>
  <c r="ES286" i="52"/>
  <c r="DL585" i="52"/>
  <c r="ES848" i="52"/>
  <c r="IN939" i="52"/>
  <c r="ES857" i="52"/>
  <c r="DO374" i="52"/>
  <c r="AA374" i="52" s="1"/>
  <c r="DL393" i="52"/>
  <c r="FO600" i="52"/>
  <c r="FR600" i="52" s="1"/>
  <c r="DF600" i="52"/>
  <c r="EW576" i="52"/>
  <c r="FI576" i="52" s="1"/>
  <c r="II653" i="52"/>
  <c r="EV267" i="52"/>
  <c r="FJ267" i="52" s="1"/>
  <c r="DZ267" i="52"/>
  <c r="FR333" i="52"/>
  <c r="FN333" i="52"/>
  <c r="IG333" i="52" s="1"/>
  <c r="DN142" i="52"/>
  <c r="DO142" i="52" s="1"/>
  <c r="EV142" i="52"/>
  <c r="FJ142" i="52" s="1"/>
  <c r="DN236" i="52"/>
  <c r="DO236" i="52" s="1"/>
  <c r="EV236" i="52"/>
  <c r="FJ236" i="52" s="1"/>
  <c r="DV220" i="52"/>
  <c r="EI220" i="52" s="1"/>
  <c r="DK220" i="52"/>
  <c r="FO313" i="52"/>
  <c r="FO370" i="52"/>
  <c r="FN370" i="52" s="1"/>
  <c r="IG370" i="52" s="1"/>
  <c r="DF370" i="52"/>
  <c r="DV343" i="52"/>
  <c r="DK343" i="52"/>
  <c r="DF386" i="52"/>
  <c r="FP386" i="52"/>
  <c r="EV919" i="52"/>
  <c r="FJ919" i="52" s="1"/>
  <c r="FK919" i="52" s="1"/>
  <c r="DB919" i="52"/>
  <c r="DZ919" i="52"/>
  <c r="DV933" i="52"/>
  <c r="DK933" i="52"/>
  <c r="EJ927" i="52"/>
  <c r="EI927" i="52"/>
  <c r="EV923" i="52"/>
  <c r="EA923" i="52"/>
  <c r="DB923" i="52"/>
  <c r="DZ923" i="52"/>
  <c r="DN923" i="52"/>
  <c r="DO923" i="52" s="1"/>
  <c r="DM145" i="52"/>
  <c r="CW145" i="52"/>
  <c r="FO847" i="52"/>
  <c r="FR847" i="52" s="1"/>
  <c r="DF847" i="52"/>
  <c r="FD189" i="52"/>
  <c r="DM189" i="52"/>
  <c r="DX141" i="52"/>
  <c r="DD141" i="52"/>
  <c r="FP141" i="52" s="1"/>
  <c r="EX149" i="52"/>
  <c r="CV149" i="52"/>
  <c r="EU149" i="52" s="1"/>
  <c r="CX239" i="52"/>
  <c r="EW239" i="52" s="1"/>
  <c r="EZ239" i="52"/>
  <c r="FI239" i="52" s="1"/>
  <c r="EV924" i="52"/>
  <c r="FJ924" i="52" s="1"/>
  <c r="FK924" i="52" s="1"/>
  <c r="DN924" i="52"/>
  <c r="DL924" i="52" s="1"/>
  <c r="DB924" i="52"/>
  <c r="FP924" i="52"/>
  <c r="FR924" i="52" s="1"/>
  <c r="DF924" i="52"/>
  <c r="FF182" i="52"/>
  <c r="CI182" i="52"/>
  <c r="AB197" i="52"/>
  <c r="DR197" i="52"/>
  <c r="DU197" i="52" s="1"/>
  <c r="DJ197" i="52"/>
  <c r="EG921" i="52"/>
  <c r="FR507" i="52"/>
  <c r="ED407" i="52"/>
  <c r="IN159" i="52"/>
  <c r="FR224" i="52"/>
  <c r="EH921" i="52"/>
  <c r="EN921" i="52" s="1"/>
  <c r="IE838" i="52"/>
  <c r="IN890" i="52"/>
  <c r="FH199" i="52"/>
  <c r="DF402" i="52"/>
  <c r="DL595" i="52"/>
  <c r="DV630" i="52"/>
  <c r="DK630" i="52"/>
  <c r="DK284" i="52"/>
  <c r="DV284" i="52"/>
  <c r="FD145" i="52"/>
  <c r="DZ933" i="52"/>
  <c r="EA933" i="52"/>
  <c r="EW925" i="52"/>
  <c r="FI925" i="52" s="1"/>
  <c r="DZ925" i="52"/>
  <c r="EU841" i="52"/>
  <c r="FH841" i="52" s="1"/>
  <c r="DZ841" i="52"/>
  <c r="FC933" i="52"/>
  <c r="CU933" i="52"/>
  <c r="EE407" i="52"/>
  <c r="EG407" i="52"/>
  <c r="EM407" i="52" s="1"/>
  <c r="FR407" i="52"/>
  <c r="DZ633" i="52"/>
  <c r="EE633" i="52" s="1"/>
  <c r="DK362" i="52"/>
  <c r="FI757" i="52"/>
  <c r="FR459" i="52"/>
  <c r="IO286" i="52"/>
  <c r="IE159" i="52"/>
  <c r="IN848" i="52"/>
  <c r="FR901" i="52"/>
  <c r="EB931" i="52"/>
  <c r="EK931" i="52" s="1"/>
  <c r="EC921" i="52"/>
  <c r="IO857" i="52"/>
  <c r="IE890" i="52"/>
  <c r="DO677" i="52"/>
  <c r="FH316" i="52"/>
  <c r="EH407" i="52"/>
  <c r="EO407" i="52" s="1"/>
  <c r="FN368" i="52"/>
  <c r="IG368" i="52" s="1"/>
  <c r="DK286" i="52"/>
  <c r="DL919" i="52"/>
  <c r="EA924" i="52"/>
  <c r="FR453" i="52"/>
  <c r="DO234" i="52"/>
  <c r="AA234" i="52" s="1"/>
  <c r="EB407" i="52"/>
  <c r="FR341" i="52"/>
  <c r="FR500" i="52"/>
  <c r="FR372" i="52"/>
  <c r="FR475" i="52"/>
  <c r="DO396" i="52"/>
  <c r="ES159" i="52"/>
  <c r="EB921" i="52"/>
  <c r="IO921" i="52"/>
  <c r="DO841" i="52"/>
  <c r="Z841" i="52" s="1"/>
  <c r="FJ706" i="52"/>
  <c r="CU212" i="52"/>
  <c r="DK301" i="52"/>
  <c r="DL838" i="52"/>
  <c r="ED929" i="52"/>
  <c r="EC929" i="52"/>
  <c r="EH929" i="52"/>
  <c r="ER929" i="52" s="1"/>
  <c r="DL848" i="52"/>
  <c r="DO848" i="52"/>
  <c r="DL882" i="52"/>
  <c r="DO882" i="52"/>
  <c r="FR947" i="52"/>
  <c r="FN947" i="52"/>
  <c r="IG947" i="52" s="1"/>
  <c r="EU661" i="52"/>
  <c r="FH661" i="52" s="1"/>
  <c r="DL364" i="52"/>
  <c r="DK389" i="52"/>
  <c r="DV588" i="52"/>
  <c r="EJ588" i="52" s="1"/>
  <c r="DK588" i="52"/>
  <c r="FI456" i="52"/>
  <c r="DV382" i="52"/>
  <c r="EW621" i="52"/>
  <c r="FI621" i="52" s="1"/>
  <c r="EA621" i="52"/>
  <c r="DB621" i="52"/>
  <c r="FS368" i="52"/>
  <c r="FH276" i="52"/>
  <c r="FH274" i="52"/>
  <c r="FJ160" i="52"/>
  <c r="DV943" i="52"/>
  <c r="DK943" i="52"/>
  <c r="FF231" i="52"/>
  <c r="CI231" i="52"/>
  <c r="FF259" i="52"/>
  <c r="CI259" i="52"/>
  <c r="CP146" i="52"/>
  <c r="FA146" i="52" s="1"/>
  <c r="CV146" i="52"/>
  <c r="CW146" i="52"/>
  <c r="CO146" i="52"/>
  <c r="FB146" i="52" s="1"/>
  <c r="DD146" i="52"/>
  <c r="FP146" i="52" s="1"/>
  <c r="CK146" i="52"/>
  <c r="EV645" i="52"/>
  <c r="FJ645" i="52" s="1"/>
  <c r="DN645" i="52"/>
  <c r="DL645" i="52" s="1"/>
  <c r="EV209" i="52"/>
  <c r="FJ209" i="52" s="1"/>
  <c r="DN209" i="52"/>
  <c r="DV372" i="52"/>
  <c r="EJ372" i="52" s="1"/>
  <c r="DK372" i="52"/>
  <c r="EI297" i="52"/>
  <c r="DV293" i="52"/>
  <c r="EJ293" i="52" s="1"/>
  <c r="DK293" i="52"/>
  <c r="FP364" i="52"/>
  <c r="FR364" i="52" s="1"/>
  <c r="DF364" i="52"/>
  <c r="EW847" i="52"/>
  <c r="DZ847" i="52"/>
  <c r="DM88" i="52"/>
  <c r="FD88" i="52"/>
  <c r="FD106" i="52"/>
  <c r="DM106" i="52"/>
  <c r="FD187" i="52"/>
  <c r="DM187" i="52"/>
  <c r="FF190" i="52"/>
  <c r="CI190" i="52"/>
  <c r="FD192" i="52"/>
  <c r="DM192" i="52"/>
  <c r="EY141" i="52"/>
  <c r="CW141" i="52"/>
  <c r="EJ389" i="52"/>
  <c r="EI389" i="52"/>
  <c r="EJ286" i="52"/>
  <c r="FO315" i="52"/>
  <c r="DV863" i="52"/>
  <c r="DK863" i="52"/>
  <c r="CK838" i="52"/>
  <c r="CJ838" i="52"/>
  <c r="FD108" i="52"/>
  <c r="DM108" i="52"/>
  <c r="FD95" i="52"/>
  <c r="DM95" i="52"/>
  <c r="FH766" i="52"/>
  <c r="EU592" i="52"/>
  <c r="FH592" i="52" s="1"/>
  <c r="EA592" i="52"/>
  <c r="FI474" i="52"/>
  <c r="FI309" i="52"/>
  <c r="DL142" i="52"/>
  <c r="EV947" i="52"/>
  <c r="FJ947" i="52" s="1"/>
  <c r="FK947" i="52" s="1"/>
  <c r="DN947" i="52"/>
  <c r="DO947" i="52" s="1"/>
  <c r="DM115" i="52"/>
  <c r="FD115" i="52"/>
  <c r="FD122" i="52"/>
  <c r="DM122" i="52"/>
  <c r="DR347" i="52"/>
  <c r="DU347" i="52" s="1"/>
  <c r="DJ347" i="52"/>
  <c r="DK347" i="52" s="1"/>
  <c r="EV536" i="52"/>
  <c r="FJ536" i="52" s="1"/>
  <c r="DN536" i="52"/>
  <c r="DO536" i="52" s="1"/>
  <c r="AA536" i="52" s="1"/>
  <c r="DD138" i="52"/>
  <c r="FP138" i="52" s="1"/>
  <c r="DV919" i="52"/>
  <c r="DB856" i="52"/>
  <c r="EA856" i="52"/>
  <c r="CK650" i="52"/>
  <c r="FC650" i="52" s="1"/>
  <c r="DC160" i="52"/>
  <c r="FO160" i="52" s="1"/>
  <c r="DW160" i="52"/>
  <c r="EF160" i="52" s="1"/>
  <c r="DM135" i="52"/>
  <c r="FD135" i="52"/>
  <c r="CW135" i="52"/>
  <c r="DM143" i="52"/>
  <c r="FD143" i="52"/>
  <c r="EX147" i="52"/>
  <c r="CV147" i="52"/>
  <c r="EU147" i="52" s="1"/>
  <c r="FF155" i="52"/>
  <c r="CI155" i="52"/>
  <c r="DX145" i="52"/>
  <c r="DD145" i="52"/>
  <c r="FP145" i="52" s="1"/>
  <c r="DS154" i="52"/>
  <c r="DJ154" i="52"/>
  <c r="FD159" i="52"/>
  <c r="CW159" i="52"/>
  <c r="DM159" i="52"/>
  <c r="FF206" i="52"/>
  <c r="CI206" i="52"/>
  <c r="CV218" i="52"/>
  <c r="CP218" i="52"/>
  <c r="FA218" i="52" s="1"/>
  <c r="CX218" i="52"/>
  <c r="EW218" i="52" s="1"/>
  <c r="FI218" i="52" s="1"/>
  <c r="EY246" i="52"/>
  <c r="CW246" i="52"/>
  <c r="CV161" i="52"/>
  <c r="CO161" i="52"/>
  <c r="FB161" i="52" s="1"/>
  <c r="CN161" i="52"/>
  <c r="CP161" i="52"/>
  <c r="FA161" i="52" s="1"/>
  <c r="CI161" i="52"/>
  <c r="CJ161" i="52" s="1"/>
  <c r="EX213" i="52"/>
  <c r="CV213" i="52"/>
  <c r="EU213" i="52" s="1"/>
  <c r="DX221" i="52"/>
  <c r="DD221" i="52"/>
  <c r="FP221" i="52" s="1"/>
  <c r="DW229" i="52"/>
  <c r="DC229" i="52"/>
  <c r="FO229" i="52" s="1"/>
  <c r="FF227" i="52"/>
  <c r="CI227" i="52"/>
  <c r="FI284" i="52"/>
  <c r="EV929" i="52"/>
  <c r="FJ929" i="52" s="1"/>
  <c r="FL929" i="52" s="1"/>
  <c r="DN929" i="52"/>
  <c r="EF886" i="52"/>
  <c r="DJ158" i="52"/>
  <c r="DR158" i="52"/>
  <c r="DU158" i="52" s="1"/>
  <c r="FD199" i="52"/>
  <c r="DM199" i="52"/>
  <c r="CW206" i="52"/>
  <c r="FD206" i="52"/>
  <c r="CW227" i="52"/>
  <c r="FD227" i="52"/>
  <c r="DC309" i="52"/>
  <c r="FO309" i="52" s="1"/>
  <c r="DW309" i="52"/>
  <c r="EF309" i="52" s="1"/>
  <c r="FD208" i="52"/>
  <c r="DM208" i="52"/>
  <c r="FI252" i="52"/>
  <c r="EZ256" i="52"/>
  <c r="CX256" i="52"/>
  <c r="EW256" i="52" s="1"/>
  <c r="FF207" i="52"/>
  <c r="CI207" i="52"/>
  <c r="DX215" i="52"/>
  <c r="DD215" i="52"/>
  <c r="FP215" i="52" s="1"/>
  <c r="CN223" i="52"/>
  <c r="FE223" i="52" s="1"/>
  <c r="CV223" i="52"/>
  <c r="EU223" i="52" s="1"/>
  <c r="FH223" i="52" s="1"/>
  <c r="CO223" i="52"/>
  <c r="FB223" i="52" s="1"/>
  <c r="DS262" i="52"/>
  <c r="DJ262" i="52"/>
  <c r="DV262" i="52" s="1"/>
  <c r="CO202" i="52"/>
  <c r="FB202" i="52" s="1"/>
  <c r="CI202" i="52"/>
  <c r="CN202" i="52"/>
  <c r="FE202" i="52" s="1"/>
  <c r="CV202" i="52"/>
  <c r="EU202" i="52" s="1"/>
  <c r="FH202" i="52" s="1"/>
  <c r="CP202" i="52"/>
  <c r="FA202" i="52" s="1"/>
  <c r="DC355" i="52"/>
  <c r="FO355" i="52" s="1"/>
  <c r="DW355" i="52"/>
  <c r="FF359" i="52"/>
  <c r="CI359" i="52"/>
  <c r="FF373" i="52"/>
  <c r="CI373" i="52"/>
  <c r="DS383" i="52"/>
  <c r="DU383" i="52" s="1"/>
  <c r="DJ383" i="52"/>
  <c r="DK383" i="52" s="1"/>
  <c r="DS387" i="52"/>
  <c r="DJ387" i="52"/>
  <c r="DK387" i="52" s="1"/>
  <c r="DC208" i="52"/>
  <c r="DW208" i="52"/>
  <c r="EF208" i="52" s="1"/>
  <c r="DJ377" i="52"/>
  <c r="DV377" i="52" s="1"/>
  <c r="CX231" i="52"/>
  <c r="EW231" i="52" s="1"/>
  <c r="EZ231" i="52"/>
  <c r="FI253" i="52"/>
  <c r="EZ257" i="52"/>
  <c r="CX257" i="52"/>
  <c r="EW257" i="52" s="1"/>
  <c r="FF363" i="52"/>
  <c r="CI363" i="52"/>
  <c r="DS377" i="52"/>
  <c r="DU377" i="52" s="1"/>
  <c r="CI384" i="52"/>
  <c r="FF384" i="52"/>
  <c r="EX321" i="52"/>
  <c r="CV321" i="52"/>
  <c r="EU321" i="52" s="1"/>
  <c r="EX284" i="52"/>
  <c r="CV284" i="52"/>
  <c r="EU284" i="52" s="1"/>
  <c r="DC510" i="52"/>
  <c r="FO510" i="52" s="1"/>
  <c r="DW510" i="52"/>
  <c r="EF510" i="52" s="1"/>
  <c r="FH270" i="52"/>
  <c r="DF921" i="52"/>
  <c r="FK932" i="52"/>
  <c r="EV407" i="52"/>
  <c r="FJ407" i="52" s="1"/>
  <c r="FK407" i="52" s="1"/>
  <c r="DN407" i="52"/>
  <c r="DO407" i="52" s="1"/>
  <c r="DJ200" i="52"/>
  <c r="DC234" i="52"/>
  <c r="FO234" i="52" s="1"/>
  <c r="CJ474" i="52"/>
  <c r="EV212" i="52"/>
  <c r="FJ212" i="52" s="1"/>
  <c r="EV218" i="52"/>
  <c r="FJ218" i="52" s="1"/>
  <c r="DN218" i="52"/>
  <c r="DV884" i="52"/>
  <c r="DK884" i="52"/>
  <c r="CX260" i="52"/>
  <c r="EW260" i="52" s="1"/>
  <c r="FI260" i="52" s="1"/>
  <c r="CX157" i="52"/>
  <c r="EW157" i="52" s="1"/>
  <c r="FI157" i="52" s="1"/>
  <c r="CW157" i="52"/>
  <c r="CO157" i="52"/>
  <c r="FB157" i="52" s="1"/>
  <c r="II157" i="52" s="1"/>
  <c r="CI157" i="52"/>
  <c r="DW193" i="52"/>
  <c r="DC193" i="52"/>
  <c r="FO193" i="52" s="1"/>
  <c r="DW311" i="52"/>
  <c r="EF311" i="52" s="1"/>
  <c r="DC311" i="52"/>
  <c r="DW321" i="52"/>
  <c r="EF321" i="52" s="1"/>
  <c r="DC321" i="52"/>
  <c r="DU216" i="52"/>
  <c r="FF312" i="52"/>
  <c r="CI312" i="52"/>
  <c r="CJ312" i="52" s="1"/>
  <c r="DS338" i="52"/>
  <c r="DU338" i="52" s="1"/>
  <c r="DJ338" i="52"/>
  <c r="FF351" i="52"/>
  <c r="CI351" i="52"/>
  <c r="FF360" i="52"/>
  <c r="CI360" i="52"/>
  <c r="FF367" i="52"/>
  <c r="CI367" i="52"/>
  <c r="DS380" i="52"/>
  <c r="DU380" i="52" s="1"/>
  <c r="DJ380" i="52"/>
  <c r="EY320" i="52"/>
  <c r="CW320" i="52"/>
  <c r="FI280" i="52"/>
  <c r="EZ282" i="52"/>
  <c r="CX282" i="52"/>
  <c r="EW282" i="52" s="1"/>
  <c r="FI282" i="52" s="1"/>
  <c r="FH272" i="52"/>
  <c r="FR498" i="52"/>
  <c r="FS374" i="52"/>
  <c r="FJ593" i="52"/>
  <c r="DO369" i="52"/>
  <c r="AA369" i="52" s="1"/>
  <c r="DO883" i="52"/>
  <c r="DL943" i="52"/>
  <c r="DN160" i="52"/>
  <c r="CI377" i="52"/>
  <c r="DC243" i="52"/>
  <c r="FO243" i="52" s="1"/>
  <c r="EV571" i="52"/>
  <c r="FJ571" i="52" s="1"/>
  <c r="DN571" i="52"/>
  <c r="FD136" i="52"/>
  <c r="DM167" i="52"/>
  <c r="FD167" i="52"/>
  <c r="DM170" i="52"/>
  <c r="FD170" i="52"/>
  <c r="EZ243" i="52"/>
  <c r="CX243" i="52"/>
  <c r="EW243" i="52" s="1"/>
  <c r="FI243" i="52" s="1"/>
  <c r="CX250" i="52"/>
  <c r="EW250" i="52" s="1"/>
  <c r="EZ250" i="52"/>
  <c r="FD264" i="52"/>
  <c r="DM264" i="52"/>
  <c r="DC327" i="52"/>
  <c r="FO327" i="52" s="1"/>
  <c r="DW327" i="52"/>
  <c r="DT335" i="52"/>
  <c r="DU335" i="52" s="1"/>
  <c r="DJ335" i="52"/>
  <c r="DS342" i="52"/>
  <c r="DU342" i="52" s="1"/>
  <c r="DJ342" i="52"/>
  <c r="DR355" i="52"/>
  <c r="DU355" i="52" s="1"/>
  <c r="DJ355" i="52"/>
  <c r="DV355" i="52" s="1"/>
  <c r="DS360" i="52"/>
  <c r="DJ360" i="52"/>
  <c r="FF393" i="52"/>
  <c r="CI393" i="52"/>
  <c r="CX263" i="52"/>
  <c r="EW263" i="52" s="1"/>
  <c r="EZ263" i="52"/>
  <c r="DJ282" i="52"/>
  <c r="DR282" i="52"/>
  <c r="DU282" i="52" s="1"/>
  <c r="DF502" i="52"/>
  <c r="FH294" i="52"/>
  <c r="DL220" i="52"/>
  <c r="DL940" i="52"/>
  <c r="FI422" i="52"/>
  <c r="FF369" i="52"/>
  <c r="EI273" i="52"/>
  <c r="DM206" i="52"/>
  <c r="FI505" i="52"/>
  <c r="EV260" i="52"/>
  <c r="FJ260" i="52" s="1"/>
  <c r="DN260" i="52"/>
  <c r="FI524" i="52"/>
  <c r="FI516" i="52"/>
  <c r="CV248" i="52"/>
  <c r="FI452" i="52"/>
  <c r="DM227" i="52"/>
  <c r="EA901" i="52"/>
  <c r="II904" i="52"/>
  <c r="FS884" i="52"/>
  <c r="DC312" i="52"/>
  <c r="FO312" i="52" s="1"/>
  <c r="DW312" i="52"/>
  <c r="FI519" i="52"/>
  <c r="FI515" i="52"/>
  <c r="FI319" i="52"/>
  <c r="II629" i="52"/>
  <c r="DM324" i="52"/>
  <c r="EZ313" i="52"/>
  <c r="FI313" i="52" s="1"/>
  <c r="DJ299" i="52"/>
  <c r="FI494" i="52"/>
  <c r="CW404" i="52"/>
  <c r="DN404" i="52" s="1"/>
  <c r="DX413" i="52"/>
  <c r="EZ351" i="52"/>
  <c r="FI351" i="52" s="1"/>
  <c r="EF364" i="52"/>
  <c r="DX435" i="52"/>
  <c r="FJ901" i="52"/>
  <c r="FH504" i="52"/>
  <c r="CW158" i="52"/>
  <c r="DW177" i="52"/>
  <c r="DC177" i="52"/>
  <c r="FO177" i="52" s="1"/>
  <c r="FF391" i="52"/>
  <c r="CI391" i="52"/>
  <c r="EX313" i="52"/>
  <c r="CV313" i="52"/>
  <c r="EU313" i="52" s="1"/>
  <c r="DT385" i="52"/>
  <c r="DJ385" i="52"/>
  <c r="CO329" i="52"/>
  <c r="FB329" i="52" s="1"/>
  <c r="CW329" i="52"/>
  <c r="DN329" i="52" s="1"/>
  <c r="DC329" i="52"/>
  <c r="DX439" i="52"/>
  <c r="DD439" i="52"/>
  <c r="FP439" i="52" s="1"/>
  <c r="EZ369" i="52"/>
  <c r="CX369" i="52"/>
  <c r="EW369" i="52" s="1"/>
  <c r="EZ391" i="52"/>
  <c r="CX391" i="52"/>
  <c r="EW391" i="52" s="1"/>
  <c r="FF322" i="52"/>
  <c r="CI322" i="52"/>
  <c r="CJ322" i="52" s="1"/>
  <c r="DW382" i="52"/>
  <c r="EF382" i="52" s="1"/>
  <c r="DC382" i="52"/>
  <c r="FF576" i="52"/>
  <c r="CI576" i="52"/>
  <c r="DW551" i="52"/>
  <c r="EF551" i="52" s="1"/>
  <c r="DC551" i="52"/>
  <c r="FO551" i="52" s="1"/>
  <c r="DM344" i="52"/>
  <c r="CW344" i="52"/>
  <c r="EV344" i="52" s="1"/>
  <c r="FJ344" i="52" s="1"/>
  <c r="DX266" i="52"/>
  <c r="EF266" i="52" s="1"/>
  <c r="DD266" i="52"/>
  <c r="FJ352" i="52"/>
  <c r="EF265" i="52"/>
  <c r="CJ196" i="52"/>
  <c r="DU362" i="52"/>
  <c r="CX362" i="52"/>
  <c r="EW362" i="52" s="1"/>
  <c r="FI362" i="52" s="1"/>
  <c r="DJ236" i="52"/>
  <c r="DK236" i="52" s="1"/>
  <c r="DU296" i="52"/>
  <c r="DU272" i="52"/>
  <c r="DJ269" i="52"/>
  <c r="CJ156" i="52"/>
  <c r="DD397" i="52"/>
  <c r="FP397" i="52" s="1"/>
  <c r="FD372" i="52"/>
  <c r="FS372" i="52" s="1"/>
  <c r="CV296" i="52"/>
  <c r="EU296" i="52" s="1"/>
  <c r="FH296" i="52" s="1"/>
  <c r="FI271" i="52"/>
  <c r="FD389" i="52"/>
  <c r="EJ868" i="52"/>
  <c r="DK858" i="52"/>
  <c r="FI855" i="52"/>
  <c r="EV922" i="52"/>
  <c r="FJ922" i="52" s="1"/>
  <c r="DN922" i="52"/>
  <c r="DL922" i="52" s="1"/>
  <c r="FJ883" i="52"/>
  <c r="DM184" i="52"/>
  <c r="FD184" i="52"/>
  <c r="DW256" i="52"/>
  <c r="DC256" i="52"/>
  <c r="FO256" i="52" s="1"/>
  <c r="DW331" i="52"/>
  <c r="DC331" i="52"/>
  <c r="FO331" i="52" s="1"/>
  <c r="DW357" i="52"/>
  <c r="DC357" i="52"/>
  <c r="FO357" i="52" s="1"/>
  <c r="EX236" i="52"/>
  <c r="CV236" i="52"/>
  <c r="CI412" i="52"/>
  <c r="FF412" i="52"/>
  <c r="DX267" i="52"/>
  <c r="DD267" i="52"/>
  <c r="FP267" i="52" s="1"/>
  <c r="CI843" i="52"/>
  <c r="FF843" i="52"/>
  <c r="FJ333" i="52"/>
  <c r="II204" i="52"/>
  <c r="FM653" i="52"/>
  <c r="EV528" i="52"/>
  <c r="FJ528" i="52" s="1"/>
  <c r="DU366" i="52"/>
  <c r="DU236" i="52"/>
  <c r="DR304" i="52"/>
  <c r="DJ296" i="52"/>
  <c r="DR287" i="52"/>
  <c r="DJ272" i="52"/>
  <c r="DU262" i="52"/>
  <c r="DD420" i="52"/>
  <c r="FP420" i="52" s="1"/>
  <c r="CW372" i="52"/>
  <c r="CV263" i="52"/>
  <c r="EU263" i="52" s="1"/>
  <c r="FH263" i="52" s="1"/>
  <c r="CI451" i="52"/>
  <c r="CX307" i="52"/>
  <c r="EW307" i="52" s="1"/>
  <c r="FI307" i="52" s="1"/>
  <c r="DU414" i="52"/>
  <c r="CI396" i="52"/>
  <c r="CI352" i="52"/>
  <c r="DM157" i="52"/>
  <c r="FD157" i="52"/>
  <c r="FI229" i="52"/>
  <c r="CK218" i="52"/>
  <c r="CV532" i="52"/>
  <c r="EU532" i="52" s="1"/>
  <c r="FH532" i="52" s="1"/>
  <c r="EX532" i="52"/>
  <c r="IH532" i="52" s="1"/>
  <c r="DJ248" i="52"/>
  <c r="DU284" i="52"/>
  <c r="II661" i="52"/>
  <c r="FI510" i="52"/>
  <c r="DU387" i="52"/>
  <c r="FS362" i="52"/>
  <c r="DJ414" i="52"/>
  <c r="FJ847" i="52"/>
  <c r="FJ962" i="52"/>
  <c r="EJ882" i="52"/>
  <c r="EV886" i="52"/>
  <c r="FJ886" i="52" s="1"/>
  <c r="DN886" i="52"/>
  <c r="CX359" i="52"/>
  <c r="EW359" i="52" s="1"/>
  <c r="FI359" i="52" s="1"/>
  <c r="EF847" i="52"/>
  <c r="DX313" i="52"/>
  <c r="EF313" i="52" s="1"/>
  <c r="DD313" i="52"/>
  <c r="FP313" i="52" s="1"/>
  <c r="FR313" i="52" s="1"/>
  <c r="DX315" i="52"/>
  <c r="EF315" i="52" s="1"/>
  <c r="DD315" i="52"/>
  <c r="FP315" i="52" s="1"/>
  <c r="DX520" i="52"/>
  <c r="EF520" i="52" s="1"/>
  <c r="DD520" i="52"/>
  <c r="EX490" i="52"/>
  <c r="CV490" i="52"/>
  <c r="EU490" i="52" s="1"/>
  <c r="AB161" i="52"/>
  <c r="DJ386" i="52"/>
  <c r="CV491" i="52"/>
  <c r="EU491" i="52" s="1"/>
  <c r="FH491" i="52" s="1"/>
  <c r="CW360" i="52"/>
  <c r="DD572" i="52"/>
  <c r="EX666" i="52"/>
  <c r="CV666" i="52"/>
  <c r="EU666" i="52" s="1"/>
  <c r="FH666" i="52" s="1"/>
  <c r="AB491" i="52"/>
  <c r="EX646" i="52"/>
  <c r="CV646" i="52"/>
  <c r="EU646" i="52" s="1"/>
  <c r="AB477" i="52"/>
  <c r="DX664" i="52"/>
  <c r="EF664" i="52" s="1"/>
  <c r="DD664" i="52"/>
  <c r="FR845" i="52"/>
  <c r="IH929" i="52"/>
  <c r="FS942" i="52"/>
  <c r="CV515" i="52"/>
  <c r="EU515" i="52" s="1"/>
  <c r="FH515" i="52" s="1"/>
  <c r="CI472" i="52"/>
  <c r="CW202" i="52"/>
  <c r="CW203" i="52"/>
  <c r="CK226" i="52"/>
  <c r="DU388" i="52"/>
  <c r="EF340" i="52"/>
  <c r="DU248" i="52"/>
  <c r="AB497" i="52"/>
  <c r="DD549" i="52"/>
  <c r="FP549" i="52" s="1"/>
  <c r="FI900" i="52"/>
  <c r="FS870" i="52"/>
  <c r="CW161" i="52"/>
  <c r="EV161" i="52" s="1"/>
  <c r="FJ161" i="52" s="1"/>
  <c r="CJ198" i="52"/>
  <c r="CW353" i="52"/>
  <c r="AB486" i="52"/>
  <c r="CW597" i="52"/>
  <c r="DB597" i="52" s="1"/>
  <c r="EF927" i="52"/>
  <c r="FI911" i="52"/>
  <c r="EF858" i="52"/>
  <c r="IH849" i="52"/>
  <c r="FN840" i="52"/>
  <c r="IG840" i="52" s="1"/>
  <c r="FS944" i="52"/>
  <c r="DF858" i="52"/>
  <c r="DU283" i="52"/>
  <c r="DD478" i="52"/>
  <c r="AB646" i="52"/>
  <c r="BU785" i="52"/>
  <c r="CL785" i="52" s="1"/>
  <c r="BY793" i="52"/>
  <c r="DH793" i="52" s="1"/>
  <c r="DS793" i="52" s="1"/>
  <c r="BY811" i="52"/>
  <c r="DH811" i="52" s="1"/>
  <c r="DS811" i="52" s="1"/>
  <c r="BR702" i="52"/>
  <c r="CS702" i="52" s="1"/>
  <c r="BZ706" i="52"/>
  <c r="DI706" i="52" s="1"/>
  <c r="DT706" i="52" s="1"/>
  <c r="BZ707" i="52"/>
  <c r="DI707" i="52" s="1"/>
  <c r="DT707" i="52" s="1"/>
  <c r="BY715" i="52"/>
  <c r="DH715" i="52" s="1"/>
  <c r="DS715" i="52" s="1"/>
  <c r="BS730" i="52"/>
  <c r="CQ730" i="52" s="1"/>
  <c r="BS736" i="52"/>
  <c r="CQ736" i="52" s="1"/>
  <c r="BV781" i="52"/>
  <c r="CZ781" i="52" s="1"/>
  <c r="BZ791" i="52"/>
  <c r="DI791" i="52" s="1"/>
  <c r="DT791" i="52" s="1"/>
  <c r="BV807" i="52"/>
  <c r="CZ807" i="52" s="1"/>
  <c r="DW807" i="52" s="1"/>
  <c r="CA716" i="52"/>
  <c r="DG716" i="52" s="1"/>
  <c r="DR716" i="52" s="1"/>
  <c r="CA723" i="52"/>
  <c r="DG723" i="52" s="1"/>
  <c r="DR723" i="52" s="1"/>
  <c r="CA730" i="52"/>
  <c r="DG730" i="52" s="1"/>
  <c r="DR730" i="52" s="1"/>
  <c r="BX791" i="52"/>
  <c r="DE791" i="52" s="1"/>
  <c r="FQ791" i="52" s="1"/>
  <c r="BT807" i="52"/>
  <c r="CR807" i="52" s="1"/>
  <c r="EZ807" i="52" s="1"/>
  <c r="BX816" i="52"/>
  <c r="DE816" i="52" s="1"/>
  <c r="FQ816" i="52" s="1"/>
  <c r="CC790" i="52"/>
  <c r="BX790" i="52"/>
  <c r="DE790" i="52" s="1"/>
  <c r="FQ790" i="52" s="1"/>
  <c r="BT790" i="52"/>
  <c r="CR790" i="52" s="1"/>
  <c r="EZ790" i="52" s="1"/>
  <c r="BZ790" i="52"/>
  <c r="DI790" i="52" s="1"/>
  <c r="DT790" i="52" s="1"/>
  <c r="BV784" i="52"/>
  <c r="CZ784" i="52" s="1"/>
  <c r="BX783" i="52"/>
  <c r="DE783" i="52" s="1"/>
  <c r="FQ783" i="52" s="1"/>
  <c r="BT783" i="52"/>
  <c r="CR783" i="52" s="1"/>
  <c r="BZ783" i="52"/>
  <c r="DI783" i="52" s="1"/>
  <c r="DT783" i="52" s="1"/>
  <c r="CC778" i="52"/>
  <c r="CP778" i="52" s="1"/>
  <c r="FA778" i="52" s="1"/>
  <c r="CA778" i="52"/>
  <c r="DG778" i="52" s="1"/>
  <c r="DR778" i="52" s="1"/>
  <c r="BV778" i="52"/>
  <c r="CZ778" i="52" s="1"/>
  <c r="BY778" i="52"/>
  <c r="DH778" i="52" s="1"/>
  <c r="DS778" i="52" s="1"/>
  <c r="CA777" i="52"/>
  <c r="DG777" i="52" s="1"/>
  <c r="DR777" i="52" s="1"/>
  <c r="CA766" i="52"/>
  <c r="DG766" i="52" s="1"/>
  <c r="DR766" i="52" s="1"/>
  <c r="BY765" i="52"/>
  <c r="DH765" i="52" s="1"/>
  <c r="DS765" i="52" s="1"/>
  <c r="BS765" i="52"/>
  <c r="CQ765" i="52" s="1"/>
  <c r="CA763" i="52"/>
  <c r="DG763" i="52" s="1"/>
  <c r="DR763" i="52" s="1"/>
  <c r="BV763" i="52"/>
  <c r="CZ763" i="52" s="1"/>
  <c r="BS648" i="52"/>
  <c r="CQ648" i="52" s="1"/>
  <c r="EX648" i="52" s="1"/>
  <c r="BP641" i="52"/>
  <c r="CH641" i="52" s="1"/>
  <c r="CK641" i="52" s="1"/>
  <c r="FC641" i="52" s="1"/>
  <c r="BP633" i="52"/>
  <c r="CH633" i="52" s="1"/>
  <c r="CK633" i="52" s="1"/>
  <c r="FC633" i="52" s="1"/>
  <c r="BS608" i="52"/>
  <c r="CQ608" i="52" s="1"/>
  <c r="CO598" i="52"/>
  <c r="FB598" i="52" s="1"/>
  <c r="CP598" i="52"/>
  <c r="FA598" i="52" s="1"/>
  <c r="BP589" i="52"/>
  <c r="CH589" i="52" s="1"/>
  <c r="BW589" i="52"/>
  <c r="DA589" i="52" s="1"/>
  <c r="CC584" i="52"/>
  <c r="CW584" i="52" s="1"/>
  <c r="BU584" i="52"/>
  <c r="CL584" i="52" s="1"/>
  <c r="FF584" i="52" s="1"/>
  <c r="BW581" i="52"/>
  <c r="DA581" i="52" s="1"/>
  <c r="DX581" i="52" s="1"/>
  <c r="EF581" i="52" s="1"/>
  <c r="BQ581" i="52"/>
  <c r="CM581" i="52" s="1"/>
  <c r="BX581" i="52"/>
  <c r="DE581" i="52" s="1"/>
  <c r="FQ581" i="52" s="1"/>
  <c r="BZ575" i="52"/>
  <c r="DI575" i="52" s="1"/>
  <c r="DT575" i="52" s="1"/>
  <c r="BS575" i="52"/>
  <c r="CQ575" i="52" s="1"/>
  <c r="BQ575" i="52"/>
  <c r="CM575" i="52" s="1"/>
  <c r="BW575" i="52"/>
  <c r="DA575" i="52" s="1"/>
  <c r="BY575" i="52"/>
  <c r="DH575" i="52" s="1"/>
  <c r="BS570" i="52"/>
  <c r="CQ570" i="52" s="1"/>
  <c r="EX570" i="52" s="1"/>
  <c r="BY570" i="52"/>
  <c r="DH570" i="52" s="1"/>
  <c r="BT567" i="52"/>
  <c r="CR567" i="52" s="1"/>
  <c r="BS567" i="52"/>
  <c r="CQ567" i="52" s="1"/>
  <c r="BY567" i="52"/>
  <c r="DH567" i="52" s="1"/>
  <c r="DS567" i="52" s="1"/>
  <c r="BX809" i="52"/>
  <c r="DE809" i="52" s="1"/>
  <c r="FQ809" i="52" s="1"/>
  <c r="BT809" i="52"/>
  <c r="CR809" i="52" s="1"/>
  <c r="EZ809" i="52" s="1"/>
  <c r="BZ808" i="52"/>
  <c r="DI808" i="52" s="1"/>
  <c r="DT808" i="52" s="1"/>
  <c r="BV808" i="52"/>
  <c r="CZ808" i="52" s="1"/>
  <c r="CA737" i="52"/>
  <c r="DG737" i="52" s="1"/>
  <c r="DR737" i="52" s="1"/>
  <c r="BV737" i="52"/>
  <c r="CZ737" i="52" s="1"/>
  <c r="BY735" i="52"/>
  <c r="DH735" i="52" s="1"/>
  <c r="DS735" i="52" s="1"/>
  <c r="BS735" i="52"/>
  <c r="CQ735" i="52" s="1"/>
  <c r="BV734" i="52"/>
  <c r="CZ734" i="52" s="1"/>
  <c r="DW734" i="52" s="1"/>
  <c r="EF734" i="52" s="1"/>
  <c r="CA733" i="52"/>
  <c r="DG733" i="52" s="1"/>
  <c r="DR733" i="52" s="1"/>
  <c r="BV733" i="52"/>
  <c r="CZ733" i="52" s="1"/>
  <c r="BS732" i="52"/>
  <c r="CQ732" i="52" s="1"/>
  <c r="EX732" i="52" s="1"/>
  <c r="CA729" i="52"/>
  <c r="DG729" i="52" s="1"/>
  <c r="DR729" i="52" s="1"/>
  <c r="BV729" i="52"/>
  <c r="CZ729" i="52" s="1"/>
  <c r="DW729" i="52" s="1"/>
  <c r="EF729" i="52" s="1"/>
  <c r="BY728" i="52"/>
  <c r="DH728" i="52" s="1"/>
  <c r="DS728" i="52" s="1"/>
  <c r="BS728" i="52"/>
  <c r="CQ728" i="52" s="1"/>
  <c r="CC727" i="52"/>
  <c r="CK727" i="52" s="1"/>
  <c r="FC727" i="52" s="1"/>
  <c r="BY727" i="52"/>
  <c r="DH727" i="52" s="1"/>
  <c r="DS727" i="52" s="1"/>
  <c r="BV726" i="52"/>
  <c r="CZ726" i="52" s="1"/>
  <c r="CA721" i="52"/>
  <c r="DG721" i="52" s="1"/>
  <c r="DR721" i="52" s="1"/>
  <c r="BS721" i="52"/>
  <c r="CQ721" i="52" s="1"/>
  <c r="EX721" i="52" s="1"/>
  <c r="BV721" i="52"/>
  <c r="CZ721" i="52" s="1"/>
  <c r="DW721" i="52" s="1"/>
  <c r="EF721" i="52" s="1"/>
  <c r="CC714" i="52"/>
  <c r="CN714" i="52" s="1"/>
  <c r="FE714" i="52" s="1"/>
  <c r="BV714" i="52"/>
  <c r="CZ714" i="52" s="1"/>
  <c r="DW714" i="52" s="1"/>
  <c r="EF714" i="52" s="1"/>
  <c r="CP831" i="52"/>
  <c r="FA831" i="52" s="1"/>
  <c r="CN831" i="52"/>
  <c r="FE831" i="52" s="1"/>
  <c r="BZ815" i="52"/>
  <c r="DI815" i="52" s="1"/>
  <c r="DT815" i="52" s="1"/>
  <c r="BX815" i="52"/>
  <c r="DE815" i="52" s="1"/>
  <c r="FQ815" i="52" s="1"/>
  <c r="BV815" i="52"/>
  <c r="CZ815" i="52" s="1"/>
  <c r="BT815" i="52"/>
  <c r="CR815" i="52" s="1"/>
  <c r="CC746" i="52"/>
  <c r="CN746" i="52" s="1"/>
  <c r="FE746" i="52" s="1"/>
  <c r="BV746" i="52"/>
  <c r="CZ746" i="52" s="1"/>
  <c r="DW746" i="52" s="1"/>
  <c r="EF746" i="52" s="1"/>
  <c r="CA745" i="52"/>
  <c r="DG745" i="52" s="1"/>
  <c r="DR745" i="52" s="1"/>
  <c r="BY745" i="52"/>
  <c r="DH745" i="52" s="1"/>
  <c r="DS745" i="52" s="1"/>
  <c r="BV745" i="52"/>
  <c r="CZ745" i="52" s="1"/>
  <c r="DW745" i="52" s="1"/>
  <c r="EF745" i="52" s="1"/>
  <c r="BS745" i="52"/>
  <c r="CQ745" i="52" s="1"/>
  <c r="EX745" i="52" s="1"/>
  <c r="BV742" i="52"/>
  <c r="CZ742" i="52" s="1"/>
  <c r="BS742" i="52"/>
  <c r="CQ742" i="52" s="1"/>
  <c r="CA741" i="52"/>
  <c r="DG741" i="52" s="1"/>
  <c r="DR741" i="52" s="1"/>
  <c r="BV741" i="52"/>
  <c r="CZ741" i="52" s="1"/>
  <c r="BY741" i="52"/>
  <c r="DH741" i="52" s="1"/>
  <c r="DS741" i="52" s="1"/>
  <c r="BS739" i="52"/>
  <c r="CQ739" i="52" s="1"/>
  <c r="BV738" i="52"/>
  <c r="CZ738" i="52" s="1"/>
  <c r="BY738" i="52"/>
  <c r="DH738" i="52" s="1"/>
  <c r="DS738" i="52" s="1"/>
  <c r="CA725" i="52"/>
  <c r="DG725" i="52" s="1"/>
  <c r="DR725" i="52" s="1"/>
  <c r="BS725" i="52"/>
  <c r="CQ725" i="52" s="1"/>
  <c r="BV725" i="52"/>
  <c r="CZ725" i="52" s="1"/>
  <c r="BY724" i="52"/>
  <c r="DH724" i="52" s="1"/>
  <c r="DS724" i="52" s="1"/>
  <c r="BV722" i="52"/>
  <c r="CZ722" i="52" s="1"/>
  <c r="CC721" i="52"/>
  <c r="CN721" i="52" s="1"/>
  <c r="FE721" i="52" s="1"/>
  <c r="CC720" i="52"/>
  <c r="CO720" i="52" s="1"/>
  <c r="FB720" i="52" s="1"/>
  <c r="BY720" i="52"/>
  <c r="DH720" i="52" s="1"/>
  <c r="DS720" i="52" s="1"/>
  <c r="BV718" i="52"/>
  <c r="CZ718" i="52" s="1"/>
  <c r="DW718" i="52" s="1"/>
  <c r="EF718" i="52" s="1"/>
  <c r="CA717" i="52"/>
  <c r="DG717" i="52" s="1"/>
  <c r="DR717" i="52" s="1"/>
  <c r="BV717" i="52"/>
  <c r="CZ717" i="52" s="1"/>
  <c r="CA713" i="52"/>
  <c r="DG713" i="52" s="1"/>
  <c r="DR713" i="52" s="1"/>
  <c r="BV713" i="52"/>
  <c r="CZ713" i="52" s="1"/>
  <c r="DW713" i="52" s="1"/>
  <c r="EF713" i="52" s="1"/>
  <c r="CA709" i="52"/>
  <c r="DG709" i="52" s="1"/>
  <c r="DR709" i="52" s="1"/>
  <c r="BV709" i="52"/>
  <c r="CZ709" i="52" s="1"/>
  <c r="DW709" i="52" s="1"/>
  <c r="EF709" i="52" s="1"/>
  <c r="BW708" i="52"/>
  <c r="DA708" i="52" s="1"/>
  <c r="BY810" i="52"/>
  <c r="DH810" i="52" s="1"/>
  <c r="DS810" i="52" s="1"/>
  <c r="BY813" i="52"/>
  <c r="DH813" i="52" s="1"/>
  <c r="DS813" i="52" s="1"/>
  <c r="BS727" i="52"/>
  <c r="CQ727" i="52" s="1"/>
  <c r="EX727" i="52" s="1"/>
  <c r="BY733" i="52"/>
  <c r="DH733" i="52" s="1"/>
  <c r="DS733" i="52" s="1"/>
  <c r="BY766" i="52"/>
  <c r="DH766" i="52" s="1"/>
  <c r="DS766" i="52" s="1"/>
  <c r="BS778" i="52"/>
  <c r="CQ778" i="52" s="1"/>
  <c r="EX778" i="52" s="1"/>
  <c r="BV789" i="52"/>
  <c r="CZ789" i="52" s="1"/>
  <c r="BZ810" i="52"/>
  <c r="DI810" i="52" s="1"/>
  <c r="DT810" i="52" s="1"/>
  <c r="CA720" i="52"/>
  <c r="DG720" i="52" s="1"/>
  <c r="DR720" i="52" s="1"/>
  <c r="CA727" i="52"/>
  <c r="DG727" i="52" s="1"/>
  <c r="DR727" i="52" s="1"/>
  <c r="CA734" i="52"/>
  <c r="DG734" i="52" s="1"/>
  <c r="DR734" i="52" s="1"/>
  <c r="BV740" i="52"/>
  <c r="CZ740" i="52" s="1"/>
  <c r="CA765" i="52"/>
  <c r="DG765" i="52" s="1"/>
  <c r="DR765" i="52" s="1"/>
  <c r="BV779" i="52"/>
  <c r="CZ779" i="52" s="1"/>
  <c r="BX814" i="52"/>
  <c r="DE814" i="52" s="1"/>
  <c r="FQ814" i="52" s="1"/>
  <c r="AB666" i="52"/>
  <c r="BU807" i="52"/>
  <c r="CL807" i="52" s="1"/>
  <c r="FF807" i="52" s="1"/>
  <c r="BU811" i="52"/>
  <c r="CL811" i="52" s="1"/>
  <c r="BU814" i="52"/>
  <c r="CL814" i="52" s="1"/>
  <c r="FF814" i="52" s="1"/>
  <c r="BS729" i="52"/>
  <c r="CQ729" i="52" s="1"/>
  <c r="EX729" i="52" s="1"/>
  <c r="BS734" i="52"/>
  <c r="CQ734" i="52" s="1"/>
  <c r="EX734" i="52" s="1"/>
  <c r="BV780" i="52"/>
  <c r="CZ780" i="52" s="1"/>
  <c r="BV811" i="52"/>
  <c r="CZ811" i="52" s="1"/>
  <c r="CA722" i="52"/>
  <c r="DG722" i="52" s="1"/>
  <c r="DR722" i="52" s="1"/>
  <c r="BV728" i="52"/>
  <c r="CZ728" i="52" s="1"/>
  <c r="BV735" i="52"/>
  <c r="CZ735" i="52" s="1"/>
  <c r="CA740" i="52"/>
  <c r="DG740" i="52" s="1"/>
  <c r="DR740" i="52" s="1"/>
  <c r="BV766" i="52"/>
  <c r="CZ766" i="52" s="1"/>
  <c r="BT811" i="52"/>
  <c r="CR811" i="52" s="1"/>
  <c r="AB869" i="52"/>
  <c r="BX827" i="52"/>
  <c r="DE827" i="52" s="1"/>
  <c r="FQ827" i="52" s="1"/>
  <c r="BT827" i="52"/>
  <c r="CR827" i="52" s="1"/>
  <c r="BZ826" i="52"/>
  <c r="DI826" i="52" s="1"/>
  <c r="DT826" i="52" s="1"/>
  <c r="BV826" i="52"/>
  <c r="CZ826" i="52" s="1"/>
  <c r="DW826" i="52" s="1"/>
  <c r="BX826" i="52"/>
  <c r="DE826" i="52" s="1"/>
  <c r="FQ826" i="52" s="1"/>
  <c r="BX824" i="52"/>
  <c r="DE824" i="52" s="1"/>
  <c r="FQ824" i="52" s="1"/>
  <c r="BT824" i="52"/>
  <c r="CR824" i="52" s="1"/>
  <c r="BV823" i="52"/>
  <c r="CZ823" i="52" s="1"/>
  <c r="DW823" i="52" s="1"/>
  <c r="BX823" i="52"/>
  <c r="DE823" i="52" s="1"/>
  <c r="FQ823" i="52" s="1"/>
  <c r="CC814" i="52"/>
  <c r="CP814" i="52" s="1"/>
  <c r="FA814" i="52" s="1"/>
  <c r="BZ814" i="52"/>
  <c r="DI814" i="52" s="1"/>
  <c r="DT814" i="52" s="1"/>
  <c r="BZ812" i="52"/>
  <c r="DI812" i="52" s="1"/>
  <c r="DT812" i="52" s="1"/>
  <c r="BX812" i="52"/>
  <c r="DE812" i="52" s="1"/>
  <c r="FQ812" i="52" s="1"/>
  <c r="BV812" i="52"/>
  <c r="CZ812" i="52" s="1"/>
  <c r="DW812" i="52" s="1"/>
  <c r="BT812" i="52"/>
  <c r="CR812" i="52" s="1"/>
  <c r="EZ812" i="52" s="1"/>
  <c r="BZ811" i="52"/>
  <c r="DI811" i="52" s="1"/>
  <c r="DT811" i="52" s="1"/>
  <c r="BT810" i="52"/>
  <c r="CR810" i="52" s="1"/>
  <c r="EZ810" i="52" s="1"/>
  <c r="BZ807" i="52"/>
  <c r="DI807" i="52" s="1"/>
  <c r="DT807" i="52" s="1"/>
  <c r="BT804" i="52"/>
  <c r="CR804" i="52" s="1"/>
  <c r="EZ804" i="52" s="1"/>
  <c r="BX794" i="52"/>
  <c r="DE794" i="52" s="1"/>
  <c r="FQ794" i="52" s="1"/>
  <c r="BZ794" i="52"/>
  <c r="DI794" i="52" s="1"/>
  <c r="DT794" i="52" s="1"/>
  <c r="BV794" i="52"/>
  <c r="CZ794" i="52" s="1"/>
  <c r="BX792" i="52"/>
  <c r="DE792" i="52" s="1"/>
  <c r="FQ792" i="52" s="1"/>
  <c r="BT792" i="52"/>
  <c r="CR792" i="52" s="1"/>
  <c r="BV791" i="52"/>
  <c r="CZ791" i="52" s="1"/>
  <c r="BX786" i="52"/>
  <c r="DE786" i="52" s="1"/>
  <c r="FQ786" i="52" s="1"/>
  <c r="BV786" i="52"/>
  <c r="CZ786" i="52" s="1"/>
  <c r="BT786" i="52"/>
  <c r="CR786" i="52" s="1"/>
  <c r="CN785" i="52"/>
  <c r="FE785" i="52" s="1"/>
  <c r="BY779" i="52"/>
  <c r="DH779" i="52" s="1"/>
  <c r="DS779" i="52" s="1"/>
  <c r="BS779" i="52"/>
  <c r="CQ779" i="52" s="1"/>
  <c r="CC668" i="52"/>
  <c r="CP668" i="52" s="1"/>
  <c r="FA668" i="52" s="1"/>
  <c r="BS668" i="52"/>
  <c r="CQ668" i="52" s="1"/>
  <c r="EX668" i="52" s="1"/>
  <c r="BS660" i="52"/>
  <c r="CQ660" i="52" s="1"/>
  <c r="EX660" i="52" s="1"/>
  <c r="BS658" i="52"/>
  <c r="CQ658" i="52" s="1"/>
  <c r="BP657" i="52"/>
  <c r="CH657" i="52" s="1"/>
  <c r="CK657" i="52" s="1"/>
  <c r="FC657" i="52" s="1"/>
  <c r="BS650" i="52"/>
  <c r="CQ650" i="52" s="1"/>
  <c r="CV650" i="52" s="1"/>
  <c r="EU650" i="52" s="1"/>
  <c r="BP649" i="52"/>
  <c r="CH649" i="52" s="1"/>
  <c r="CK649" i="52" s="1"/>
  <c r="FC649" i="52" s="1"/>
  <c r="BS642" i="52"/>
  <c r="CQ642" i="52" s="1"/>
  <c r="BS636" i="52"/>
  <c r="CQ636" i="52" s="1"/>
  <c r="BS634" i="52"/>
  <c r="CQ634" i="52" s="1"/>
  <c r="EX634" i="52" s="1"/>
  <c r="BV599" i="52"/>
  <c r="CZ599" i="52" s="1"/>
  <c r="DW599" i="52" s="1"/>
  <c r="BZ599" i="52"/>
  <c r="DI599" i="52" s="1"/>
  <c r="DT599" i="52" s="1"/>
  <c r="BQ599" i="52"/>
  <c r="CM599" i="52" s="1"/>
  <c r="BR591" i="52"/>
  <c r="CS591" i="52" s="1"/>
  <c r="BS586" i="52"/>
  <c r="CQ586" i="52" s="1"/>
  <c r="CV586" i="52" s="1"/>
  <c r="EU586" i="52" s="1"/>
  <c r="AB638" i="52"/>
  <c r="BY784" i="52"/>
  <c r="DH784" i="52" s="1"/>
  <c r="DS784" i="52" s="1"/>
  <c r="BU790" i="52"/>
  <c r="CL790" i="52" s="1"/>
  <c r="FF790" i="52" s="1"/>
  <c r="BY723" i="52"/>
  <c r="DH723" i="52" s="1"/>
  <c r="DS723" i="52" s="1"/>
  <c r="BY729" i="52"/>
  <c r="DH729" i="52" s="1"/>
  <c r="DS729" i="52" s="1"/>
  <c r="BY734" i="52"/>
  <c r="DH734" i="52" s="1"/>
  <c r="DS734" i="52" s="1"/>
  <c r="BS763" i="52"/>
  <c r="CQ763" i="52" s="1"/>
  <c r="BV790" i="52"/>
  <c r="CZ790" i="52" s="1"/>
  <c r="DW790" i="52" s="1"/>
  <c r="BS664" i="52"/>
  <c r="CQ664" i="52" s="1"/>
  <c r="CA728" i="52"/>
  <c r="DG728" i="52" s="1"/>
  <c r="DR728" i="52" s="1"/>
  <c r="CA735" i="52"/>
  <c r="DG735" i="52" s="1"/>
  <c r="CA742" i="52"/>
  <c r="DG742" i="52" s="1"/>
  <c r="DR742" i="52" s="1"/>
  <c r="BT816" i="52"/>
  <c r="CR816" i="52" s="1"/>
  <c r="AB924" i="52"/>
  <c r="BQ799" i="52"/>
  <c r="CM799" i="52" s="1"/>
  <c r="FD799" i="52" s="1"/>
  <c r="CA797" i="52"/>
  <c r="DG797" i="52" s="1"/>
  <c r="DR797" i="52" s="1"/>
  <c r="BY783" i="52"/>
  <c r="DH783" i="52" s="1"/>
  <c r="DS783" i="52" s="1"/>
  <c r="CN503" i="52"/>
  <c r="FE503" i="52" s="1"/>
  <c r="CN598" i="52"/>
  <c r="FE598" i="52" s="1"/>
  <c r="BU591" i="52"/>
  <c r="CL591" i="52" s="1"/>
  <c r="BZ591" i="52"/>
  <c r="DI591" i="52" s="1"/>
  <c r="DT591" i="52" s="1"/>
  <c r="CV846" i="52"/>
  <c r="EU846" i="52" s="1"/>
  <c r="FH846" i="52" s="1"/>
  <c r="BU818" i="52"/>
  <c r="CL818" i="52" s="1"/>
  <c r="CP407" i="52"/>
  <c r="FA407" i="52" s="1"/>
  <c r="BO591" i="52"/>
  <c r="CG591" i="52" s="1"/>
  <c r="BV591" i="52"/>
  <c r="CZ591" i="52" s="1"/>
  <c r="BY586" i="52"/>
  <c r="DH586" i="52" s="1"/>
  <c r="AB982" i="52"/>
  <c r="CN740" i="52"/>
  <c r="FE740" i="52" s="1"/>
  <c r="CO710" i="52"/>
  <c r="FB710" i="52" s="1"/>
  <c r="CA591" i="52"/>
  <c r="DG591" i="52" s="1"/>
  <c r="AB846" i="52"/>
  <c r="AB858" i="52"/>
  <c r="CO762" i="52"/>
  <c r="FB762" i="52" s="1"/>
  <c r="CP762" i="52"/>
  <c r="FA762" i="52" s="1"/>
  <c r="CP916" i="52"/>
  <c r="FA916" i="52" s="1"/>
  <c r="CO916" i="52"/>
  <c r="FB916" i="52" s="1"/>
  <c r="CO768" i="52"/>
  <c r="FB768" i="52" s="1"/>
  <c r="CP696" i="52"/>
  <c r="FA696" i="52" s="1"/>
  <c r="CN417" i="52"/>
  <c r="FE417" i="52" s="1"/>
  <c r="CP417" i="52"/>
  <c r="FA417" i="52" s="1"/>
  <c r="CP369" i="52"/>
  <c r="FA369" i="52" s="1"/>
  <c r="CO907" i="52"/>
  <c r="FB907" i="52" s="1"/>
  <c r="CN907" i="52"/>
  <c r="FE907" i="52" s="1"/>
  <c r="BX1002" i="52"/>
  <c r="DE1002" i="52" s="1"/>
  <c r="FQ1002" i="52" s="1"/>
  <c r="BX1004" i="52"/>
  <c r="DE1004" i="52" s="1"/>
  <c r="FQ1004" i="52" s="1"/>
  <c r="BU1005" i="52"/>
  <c r="CL1005" i="52" s="1"/>
  <c r="FF1005" i="52" s="1"/>
  <c r="BU1007" i="52"/>
  <c r="CL1007" i="52" s="1"/>
  <c r="CI1007" i="52" s="1"/>
  <c r="CN696" i="52"/>
  <c r="FE696" i="52" s="1"/>
  <c r="CP710" i="52"/>
  <c r="FA710" i="52" s="1"/>
  <c r="BS607" i="52"/>
  <c r="CQ607" i="52" s="1"/>
  <c r="CP504" i="52"/>
  <c r="FA504" i="52" s="1"/>
  <c r="CP487" i="52"/>
  <c r="FA487" i="52" s="1"/>
  <c r="CP462" i="52"/>
  <c r="FA462" i="52" s="1"/>
  <c r="CP433" i="52"/>
  <c r="FA433" i="52" s="1"/>
  <c r="BY331" i="52"/>
  <c r="DH331" i="52" s="1"/>
  <c r="DS331" i="52" s="1"/>
  <c r="CA330" i="52"/>
  <c r="DG330" i="52" s="1"/>
  <c r="CP270" i="52"/>
  <c r="FA270" i="52" s="1"/>
  <c r="CO270" i="52"/>
  <c r="FB270" i="52" s="1"/>
  <c r="CP977" i="52"/>
  <c r="FA977" i="52" s="1"/>
  <c r="CN977" i="52"/>
  <c r="FE977" i="52" s="1"/>
  <c r="AB879" i="52"/>
  <c r="BT909" i="52"/>
  <c r="CR909" i="52" s="1"/>
  <c r="EZ909" i="52" s="1"/>
  <c r="BX912" i="52"/>
  <c r="DE912" i="52" s="1"/>
  <c r="FQ912" i="52" s="1"/>
  <c r="BX915" i="52"/>
  <c r="DE915" i="52" s="1"/>
  <c r="FQ915" i="52" s="1"/>
  <c r="BQ912" i="52"/>
  <c r="CM912" i="52" s="1"/>
  <c r="BV908" i="52"/>
  <c r="CZ908" i="52" s="1"/>
  <c r="BV911" i="52"/>
  <c r="CZ911" i="52" s="1"/>
  <c r="DC911" i="52" s="1"/>
  <c r="FO911" i="52" s="1"/>
  <c r="BV914" i="52"/>
  <c r="CZ914" i="52" s="1"/>
  <c r="DW914" i="52" s="1"/>
  <c r="BV917" i="52"/>
  <c r="CZ917" i="52" s="1"/>
  <c r="BY913" i="52"/>
  <c r="DH913" i="52" s="1"/>
  <c r="DS913" i="52" s="1"/>
  <c r="BU915" i="52"/>
  <c r="CL915" i="52" s="1"/>
  <c r="BT917" i="52"/>
  <c r="CR917" i="52" s="1"/>
  <c r="BX918" i="52"/>
  <c r="DE918" i="52" s="1"/>
  <c r="FQ918" i="52" s="1"/>
  <c r="BT963" i="52"/>
  <c r="CR963" i="52" s="1"/>
  <c r="EZ963" i="52" s="1"/>
  <c r="BU964" i="52"/>
  <c r="CL964" i="52" s="1"/>
  <c r="FF964" i="52" s="1"/>
  <c r="CA1000" i="52"/>
  <c r="DG1000" i="52" s="1"/>
  <c r="DR1000" i="52" s="1"/>
  <c r="BW1003" i="52"/>
  <c r="DA1003" i="52" s="1"/>
  <c r="DX1003" i="52" s="1"/>
  <c r="BW1005" i="52"/>
  <c r="DA1005" i="52" s="1"/>
  <c r="DX1005" i="52" s="1"/>
  <c r="BQ963" i="52"/>
  <c r="CM963" i="52" s="1"/>
  <c r="BQ1004" i="52"/>
  <c r="CM1004" i="52" s="1"/>
  <c r="BV965" i="52"/>
  <c r="CZ965" i="52" s="1"/>
  <c r="BZ966" i="52"/>
  <c r="DI966" i="52" s="1"/>
  <c r="DT966" i="52" s="1"/>
  <c r="BU1000" i="52"/>
  <c r="CL1000" i="52" s="1"/>
  <c r="FF1000" i="52" s="1"/>
  <c r="BP1006" i="52"/>
  <c r="CH1006" i="52" s="1"/>
  <c r="CP773" i="52"/>
  <c r="FA773" i="52" s="1"/>
  <c r="CO822" i="52"/>
  <c r="FB822" i="52" s="1"/>
  <c r="CP721" i="52"/>
  <c r="FA721" i="52" s="1"/>
  <c r="CP509" i="52"/>
  <c r="FA509" i="52" s="1"/>
  <c r="CO370" i="52"/>
  <c r="FB370" i="52" s="1"/>
  <c r="CN299" i="52"/>
  <c r="FE299" i="52" s="1"/>
  <c r="CO284" i="52"/>
  <c r="FB284" i="52" s="1"/>
  <c r="CO283" i="52"/>
  <c r="FB283" i="52" s="1"/>
  <c r="CN283" i="52"/>
  <c r="FE283" i="52" s="1"/>
  <c r="CW877" i="52"/>
  <c r="BX909" i="52"/>
  <c r="DE909" i="52" s="1"/>
  <c r="FQ909" i="52" s="1"/>
  <c r="BQ908" i="52"/>
  <c r="CM908" i="52" s="1"/>
  <c r="BU912" i="52"/>
  <c r="CL912" i="52" s="1"/>
  <c r="FF912" i="52" s="1"/>
  <c r="BZ917" i="52"/>
  <c r="DI917" i="52" s="1"/>
  <c r="BU913" i="52"/>
  <c r="CL913" i="52" s="1"/>
  <c r="BP917" i="52"/>
  <c r="CH917" i="52" s="1"/>
  <c r="CK917" i="52" s="1"/>
  <c r="FC917" i="52" s="1"/>
  <c r="BY963" i="52"/>
  <c r="DH963" i="52" s="1"/>
  <c r="DS963" i="52" s="1"/>
  <c r="BX966" i="52"/>
  <c r="DE966" i="52" s="1"/>
  <c r="FQ966" i="52" s="1"/>
  <c r="BQ964" i="52"/>
  <c r="CM964" i="52" s="1"/>
  <c r="BS1001" i="52"/>
  <c r="CQ1001" i="52" s="1"/>
  <c r="CA1005" i="52"/>
  <c r="DG1005" i="52" s="1"/>
  <c r="DR1005" i="52" s="1"/>
  <c r="BW964" i="52"/>
  <c r="DA964" i="52" s="1"/>
  <c r="DX964" i="52" s="1"/>
  <c r="CA963" i="52"/>
  <c r="DG963" i="52" s="1"/>
  <c r="BQ1005" i="52"/>
  <c r="CM1005" i="52" s="1"/>
  <c r="CA965" i="52"/>
  <c r="DG965" i="52" s="1"/>
  <c r="BR966" i="52"/>
  <c r="CS966" i="52" s="1"/>
  <c r="BX1001" i="52"/>
  <c r="DE1001" i="52" s="1"/>
  <c r="FQ1001" i="52" s="1"/>
  <c r="BX1005" i="52"/>
  <c r="DE1005" i="52" s="1"/>
  <c r="FQ1005" i="52" s="1"/>
  <c r="BU1006" i="52"/>
  <c r="CL1006" i="52" s="1"/>
  <c r="FF1006" i="52" s="1"/>
  <c r="BU830" i="52"/>
  <c r="CL830" i="52" s="1"/>
  <c r="FF830" i="52" s="1"/>
  <c r="CO828" i="52"/>
  <c r="FB828" i="52" s="1"/>
  <c r="CP744" i="52"/>
  <c r="FA744" i="52" s="1"/>
  <c r="CO740" i="52"/>
  <c r="FB740" i="52" s="1"/>
  <c r="CO739" i="52"/>
  <c r="FB739" i="52" s="1"/>
  <c r="CN726" i="52"/>
  <c r="FE726" i="52" s="1"/>
  <c r="CO726" i="52"/>
  <c r="FB726" i="52" s="1"/>
  <c r="CO608" i="52"/>
  <c r="FB608" i="52" s="1"/>
  <c r="CN608" i="52"/>
  <c r="FE608" i="52" s="1"/>
  <c r="BT534" i="52"/>
  <c r="CR534" i="52" s="1"/>
  <c r="CN493" i="52"/>
  <c r="FE493" i="52" s="1"/>
  <c r="CP449" i="52"/>
  <c r="FA449" i="52" s="1"/>
  <c r="BS1050" i="52"/>
  <c r="CQ1050" i="52" s="1"/>
  <c r="BO1050" i="52"/>
  <c r="CG1050" i="52" s="1"/>
  <c r="CC1047" i="52"/>
  <c r="BS1047" i="52"/>
  <c r="CQ1047" i="52" s="1"/>
  <c r="EX1047" i="52" s="1"/>
  <c r="BO1047" i="52"/>
  <c r="CG1047" i="52" s="1"/>
  <c r="CA1046" i="52"/>
  <c r="DG1046" i="52" s="1"/>
  <c r="BT910" i="52"/>
  <c r="CR910" i="52" s="1"/>
  <c r="EZ910" i="52" s="1"/>
  <c r="BT913" i="52"/>
  <c r="CR913" i="52" s="1"/>
  <c r="BY912" i="52"/>
  <c r="DH912" i="52" s="1"/>
  <c r="DS912" i="52" s="1"/>
  <c r="BZ908" i="52"/>
  <c r="DI908" i="52" s="1"/>
  <c r="DT908" i="52" s="1"/>
  <c r="BT918" i="52"/>
  <c r="CR918" i="52" s="1"/>
  <c r="AB929" i="52"/>
  <c r="BZ963" i="52"/>
  <c r="DI963" i="52" s="1"/>
  <c r="DT963" i="52" s="1"/>
  <c r="BP965" i="52"/>
  <c r="CH965" i="52" s="1"/>
  <c r="CK965" i="52" s="1"/>
  <c r="FC965" i="52" s="1"/>
  <c r="AB988" i="52"/>
  <c r="BW1001" i="52"/>
  <c r="DA1001" i="52" s="1"/>
  <c r="CA1003" i="52"/>
  <c r="DG1003" i="52" s="1"/>
  <c r="DR1003" i="52" s="1"/>
  <c r="BS1006" i="52"/>
  <c r="CQ1006" i="52" s="1"/>
  <c r="EX1006" i="52" s="1"/>
  <c r="BY965" i="52"/>
  <c r="DH965" i="52" s="1"/>
  <c r="DS965" i="52" s="1"/>
  <c r="BY966" i="52"/>
  <c r="DH966" i="52" s="1"/>
  <c r="BQ3" i="52"/>
  <c r="CM3" i="52" s="1"/>
  <c r="FD3" i="52" s="1"/>
  <c r="BU833" i="52"/>
  <c r="CL833" i="52" s="1"/>
  <c r="CP513" i="52"/>
  <c r="FA513" i="52" s="1"/>
  <c r="CP400" i="52"/>
  <c r="FA400" i="52" s="1"/>
  <c r="BZ817" i="52"/>
  <c r="DI817" i="52" s="1"/>
  <c r="DT817" i="52" s="1"/>
  <c r="BZ816" i="52"/>
  <c r="DI816" i="52" s="1"/>
  <c r="DT816" i="52" s="1"/>
  <c r="CP791" i="52"/>
  <c r="FA791" i="52" s="1"/>
  <c r="CP740" i="52"/>
  <c r="FA740" i="52" s="1"/>
  <c r="CN737" i="52"/>
  <c r="FE737" i="52" s="1"/>
  <c r="CN725" i="52"/>
  <c r="FE725" i="52" s="1"/>
  <c r="CN707" i="52"/>
  <c r="FE707" i="52" s="1"/>
  <c r="BO536" i="52"/>
  <c r="CG536" i="52" s="1"/>
  <c r="CJ536" i="52" s="1"/>
  <c r="CP387" i="52"/>
  <c r="FA387" i="52" s="1"/>
  <c r="CO382" i="52"/>
  <c r="FB382" i="52" s="1"/>
  <c r="CP306" i="52"/>
  <c r="FA306" i="52" s="1"/>
  <c r="CN268" i="52"/>
  <c r="FE268" i="52" s="1"/>
  <c r="BV938" i="52"/>
  <c r="CZ938" i="52" s="1"/>
  <c r="CP937" i="52"/>
  <c r="FA937" i="52" s="1"/>
  <c r="CP854" i="52"/>
  <c r="FA854" i="52" s="1"/>
  <c r="BX867" i="52"/>
  <c r="DE867" i="52" s="1"/>
  <c r="CO278" i="52"/>
  <c r="FB278" i="52" s="1"/>
  <c r="CO272" i="52"/>
  <c r="FB272" i="52" s="1"/>
  <c r="BU1042" i="52"/>
  <c r="CL1042" i="52" s="1"/>
  <c r="FF1042" i="52" s="1"/>
  <c r="BO1041" i="52"/>
  <c r="CG1041" i="52" s="1"/>
  <c r="BQ1028" i="52"/>
  <c r="CM1028" i="52" s="1"/>
  <c r="CN839" i="52"/>
  <c r="FE839" i="52" s="1"/>
  <c r="BQ354" i="52"/>
  <c r="CM354" i="52" s="1"/>
  <c r="CN284" i="52"/>
  <c r="FE284" i="52" s="1"/>
  <c r="CP258" i="52"/>
  <c r="FA258" i="52" s="1"/>
  <c r="BO1045" i="52"/>
  <c r="CG1045" i="52" s="1"/>
  <c r="AB1045" i="52" s="1"/>
  <c r="CP907" i="52"/>
  <c r="FA907" i="52" s="1"/>
  <c r="CN824" i="52"/>
  <c r="FE824" i="52" s="1"/>
  <c r="CO775" i="52"/>
  <c r="FB775" i="52" s="1"/>
  <c r="CP772" i="52"/>
  <c r="FA772" i="52" s="1"/>
  <c r="CN765" i="52"/>
  <c r="FE765" i="52" s="1"/>
  <c r="CN753" i="52"/>
  <c r="FE753" i="52" s="1"/>
  <c r="CP741" i="52"/>
  <c r="FA741" i="52" s="1"/>
  <c r="CN724" i="52"/>
  <c r="FE724" i="52" s="1"/>
  <c r="CO696" i="52"/>
  <c r="FB696" i="52" s="1"/>
  <c r="CO513" i="52"/>
  <c r="FB513" i="52" s="1"/>
  <c r="CN510" i="52"/>
  <c r="FE510" i="52" s="1"/>
  <c r="CO484" i="52"/>
  <c r="FB484" i="52" s="1"/>
  <c r="BS429" i="52"/>
  <c r="CQ429" i="52" s="1"/>
  <c r="CP426" i="52"/>
  <c r="FA426" i="52" s="1"/>
  <c r="CO416" i="52"/>
  <c r="FB416" i="52" s="1"/>
  <c r="CN397" i="52"/>
  <c r="FE397" i="52" s="1"/>
  <c r="CP374" i="52"/>
  <c r="FA374" i="52" s="1"/>
  <c r="CO335" i="52"/>
  <c r="FB335" i="52" s="1"/>
  <c r="CO327" i="52"/>
  <c r="FB327" i="52" s="1"/>
  <c r="CO323" i="52"/>
  <c r="FB323" i="52" s="1"/>
  <c r="CN312" i="52"/>
  <c r="FE312" i="52" s="1"/>
  <c r="CN272" i="52"/>
  <c r="FE272" i="52" s="1"/>
  <c r="CO258" i="52"/>
  <c r="FB258" i="52" s="1"/>
  <c r="CO229" i="52"/>
  <c r="FB229" i="52" s="1"/>
  <c r="CN1037" i="52"/>
  <c r="FE1037" i="52" s="1"/>
  <c r="CO929" i="52"/>
  <c r="FB929" i="52" s="1"/>
  <c r="CO911" i="52"/>
  <c r="FB911" i="52" s="1"/>
  <c r="CP859" i="52"/>
  <c r="FA859" i="52" s="1"/>
  <c r="CO819" i="52"/>
  <c r="FB819" i="52" s="1"/>
  <c r="CO772" i="52"/>
  <c r="FB772" i="52" s="1"/>
  <c r="CA710" i="52"/>
  <c r="DG710" i="52" s="1"/>
  <c r="DR710" i="52" s="1"/>
  <c r="BW707" i="52"/>
  <c r="DA707" i="52" s="1"/>
  <c r="BW697" i="52"/>
  <c r="DA697" i="52" s="1"/>
  <c r="CO690" i="52"/>
  <c r="FB690" i="52" s="1"/>
  <c r="CN684" i="52"/>
  <c r="FE684" i="52" s="1"/>
  <c r="CO546" i="52"/>
  <c r="FB546" i="52" s="1"/>
  <c r="CO523" i="52"/>
  <c r="FB523" i="52" s="1"/>
  <c r="CP516" i="52"/>
  <c r="FA516" i="52" s="1"/>
  <c r="CP490" i="52"/>
  <c r="FA490" i="52" s="1"/>
  <c r="CN451" i="52"/>
  <c r="FE451" i="52" s="1"/>
  <c r="CO396" i="52"/>
  <c r="FB396" i="52" s="1"/>
  <c r="CO378" i="52"/>
  <c r="FB378" i="52" s="1"/>
  <c r="CO374" i="52"/>
  <c r="CP321" i="52"/>
  <c r="FA321" i="52" s="1"/>
  <c r="IH321" i="52" s="1"/>
  <c r="CA245" i="52"/>
  <c r="DG245" i="52" s="1"/>
  <c r="DR245" i="52" s="1"/>
  <c r="CP228" i="52"/>
  <c r="FA228" i="52" s="1"/>
  <c r="CO975" i="52"/>
  <c r="FB975" i="52" s="1"/>
  <c r="CN970" i="52"/>
  <c r="FE970" i="52" s="1"/>
  <c r="BX961" i="52"/>
  <c r="DE961" i="52" s="1"/>
  <c r="FQ961" i="52" s="1"/>
  <c r="CO917" i="52"/>
  <c r="FB917" i="52" s="1"/>
  <c r="CO831" i="52"/>
  <c r="FB831" i="52" s="1"/>
  <c r="CN777" i="52"/>
  <c r="FE777" i="52" s="1"/>
  <c r="CO776" i="52"/>
  <c r="FB776" i="52" s="1"/>
  <c r="CO761" i="52"/>
  <c r="FB761" i="52" s="1"/>
  <c r="CO760" i="52"/>
  <c r="FB760" i="52" s="1"/>
  <c r="CP754" i="52"/>
  <c r="FA754" i="52" s="1"/>
  <c r="BZ735" i="52"/>
  <c r="DI735" i="52" s="1"/>
  <c r="DT735" i="52" s="1"/>
  <c r="CO728" i="52"/>
  <c r="FB728" i="52" s="1"/>
  <c r="CN712" i="52"/>
  <c r="FE712" i="52" s="1"/>
  <c r="CO707" i="52"/>
  <c r="FB707" i="52" s="1"/>
  <c r="BY568" i="52"/>
  <c r="DH568" i="52" s="1"/>
  <c r="BX533" i="52"/>
  <c r="DE533" i="52" s="1"/>
  <c r="FQ533" i="52" s="1"/>
  <c r="BX523" i="52"/>
  <c r="DE523" i="52" s="1"/>
  <c r="FQ523" i="52" s="1"/>
  <c r="CN511" i="52"/>
  <c r="FE511" i="52" s="1"/>
  <c r="CN498" i="52"/>
  <c r="FE498" i="52" s="1"/>
  <c r="CO464" i="52"/>
  <c r="FB464" i="52" s="1"/>
  <c r="CO422" i="52"/>
  <c r="FB422" i="52" s="1"/>
  <c r="CO395" i="52"/>
  <c r="FB395" i="52" s="1"/>
  <c r="CP377" i="52"/>
  <c r="FA377" i="52" s="1"/>
  <c r="CP364" i="52"/>
  <c r="FA364" i="52" s="1"/>
  <c r="CO254" i="52"/>
  <c r="FB254" i="52" s="1"/>
  <c r="BP167" i="52"/>
  <c r="CO1050" i="52"/>
  <c r="FB1050" i="52" s="1"/>
  <c r="CN1048" i="52"/>
  <c r="FE1048" i="52" s="1"/>
  <c r="CP1029" i="52"/>
  <c r="FA1029" i="52" s="1"/>
  <c r="CN1022" i="52"/>
  <c r="FE1022" i="52" s="1"/>
  <c r="CP1002" i="52"/>
  <c r="FA1002" i="52" s="1"/>
  <c r="CO888" i="52"/>
  <c r="FB888" i="52" s="1"/>
  <c r="FN600" i="52"/>
  <c r="IG600" i="52" s="1"/>
  <c r="EQ927" i="52"/>
  <c r="ED368" i="52"/>
  <c r="EC368" i="52"/>
  <c r="EB368" i="52"/>
  <c r="DL856" i="52"/>
  <c r="DO856" i="52"/>
  <c r="FB589" i="52"/>
  <c r="II589" i="52" s="1"/>
  <c r="DL248" i="52"/>
  <c r="DO248" i="52"/>
  <c r="DL857" i="52"/>
  <c r="DO857" i="52"/>
  <c r="EN931" i="52"/>
  <c r="GS931" i="52" s="1"/>
  <c r="EO931" i="52"/>
  <c r="FN487" i="52"/>
  <c r="IG487" i="52" s="1"/>
  <c r="FR487" i="52"/>
  <c r="FN929" i="52"/>
  <c r="IG929" i="52" s="1"/>
  <c r="FR929" i="52"/>
  <c r="II633" i="52"/>
  <c r="FM633" i="52"/>
  <c r="IH633" i="52"/>
  <c r="DO613" i="52"/>
  <c r="AA613" i="52" s="1"/>
  <c r="DL613" i="52"/>
  <c r="IO867" i="52"/>
  <c r="IN867" i="52"/>
  <c r="ES867" i="52"/>
  <c r="IE867" i="52"/>
  <c r="IO927" i="52"/>
  <c r="IN927" i="52"/>
  <c r="ES927" i="52"/>
  <c r="IE927" i="52"/>
  <c r="FN933" i="52"/>
  <c r="FR933" i="52"/>
  <c r="EO927" i="52"/>
  <c r="EN927" i="52"/>
  <c r="EP931" i="52"/>
  <c r="DO254" i="52"/>
  <c r="DL254" i="52"/>
  <c r="FN511" i="52"/>
  <c r="IG511" i="52" s="1"/>
  <c r="FR511" i="52"/>
  <c r="ES879" i="52"/>
  <c r="IE879" i="52"/>
  <c r="IO879" i="52"/>
  <c r="IN879" i="52"/>
  <c r="DL352" i="52"/>
  <c r="DO352" i="52"/>
  <c r="IO270" i="52"/>
  <c r="IN270" i="52"/>
  <c r="FN491" i="52"/>
  <c r="IG491" i="52" s="1"/>
  <c r="FR491" i="52"/>
  <c r="DF240" i="52"/>
  <c r="FO240" i="52"/>
  <c r="EF236" i="52"/>
  <c r="DF340" i="52"/>
  <c r="FO340" i="52"/>
  <c r="EK927" i="52"/>
  <c r="FN504" i="52"/>
  <c r="IG504" i="52" s="1"/>
  <c r="FR504" i="52"/>
  <c r="FN617" i="52"/>
  <c r="IG617" i="52" s="1"/>
  <c r="FR617" i="52"/>
  <c r="DF453" i="52"/>
  <c r="FN858" i="52"/>
  <c r="IG858" i="52" s="1"/>
  <c r="FR858" i="52"/>
  <c r="ES868" i="52"/>
  <c r="IE868" i="52"/>
  <c r="DF268" i="52"/>
  <c r="FO268" i="52"/>
  <c r="FO295" i="52"/>
  <c r="FI417" i="52"/>
  <c r="FC565" i="52"/>
  <c r="DV402" i="52"/>
  <c r="DK402" i="52"/>
  <c r="FP503" i="52"/>
  <c r="FR503" i="52" s="1"/>
  <c r="DF503" i="52"/>
  <c r="EV552" i="52"/>
  <c r="FJ552" i="52" s="1"/>
  <c r="DN552" i="52"/>
  <c r="DK266" i="52"/>
  <c r="DV266" i="52"/>
  <c r="EV586" i="52"/>
  <c r="FJ586" i="52" s="1"/>
  <c r="DN586" i="52"/>
  <c r="FN307" i="52"/>
  <c r="IG307" i="52" s="1"/>
  <c r="FR307" i="52"/>
  <c r="FN608" i="52"/>
  <c r="IG608" i="52" s="1"/>
  <c r="FR608" i="52"/>
  <c r="FN517" i="52"/>
  <c r="IG517" i="52" s="1"/>
  <c r="FR517" i="52"/>
  <c r="FL943" i="52"/>
  <c r="FK943" i="52"/>
  <c r="EV613" i="52"/>
  <c r="FJ613" i="52" s="1"/>
  <c r="FK613" i="52" s="1"/>
  <c r="DB613" i="52"/>
  <c r="DO645" i="52"/>
  <c r="AA645" i="52" s="1"/>
  <c r="DV384" i="52"/>
  <c r="FS384" i="52" s="1"/>
  <c r="DK384" i="52"/>
  <c r="FN493" i="52"/>
  <c r="IG493" i="52" s="1"/>
  <c r="FR493" i="52"/>
  <c r="FO465" i="52"/>
  <c r="DF465" i="52"/>
  <c r="EV390" i="52"/>
  <c r="FJ390" i="52" s="1"/>
  <c r="FK390" i="52" s="1"/>
  <c r="DZ390" i="52"/>
  <c r="DB390" i="52"/>
  <c r="EA390" i="52"/>
  <c r="EV368" i="52"/>
  <c r="FJ368" i="52" s="1"/>
  <c r="FK368" i="52" s="1"/>
  <c r="DN368" i="52"/>
  <c r="IO924" i="52"/>
  <c r="EH240" i="52"/>
  <c r="EJ646" i="52"/>
  <c r="EI646" i="52"/>
  <c r="FN471" i="52"/>
  <c r="IG471" i="52" s="1"/>
  <c r="FR471" i="52"/>
  <c r="IO297" i="52"/>
  <c r="IN297" i="52"/>
  <c r="IE403" i="52"/>
  <c r="IN403" i="52"/>
  <c r="IO403" i="52"/>
  <c r="ES403" i="52"/>
  <c r="DL880" i="52"/>
  <c r="DO880" i="52"/>
  <c r="Z880" i="52" s="1"/>
  <c r="FR860" i="52"/>
  <c r="FN860" i="52"/>
  <c r="IG860" i="52" s="1"/>
  <c r="DV411" i="52"/>
  <c r="DK411" i="52"/>
  <c r="II452" i="52"/>
  <c r="IH452" i="52"/>
  <c r="FN364" i="52"/>
  <c r="IG364" i="52" s="1"/>
  <c r="FO509" i="52"/>
  <c r="DF509" i="52"/>
  <c r="DF501" i="52"/>
  <c r="FO501" i="52"/>
  <c r="DF483" i="52"/>
  <c r="FO483" i="52"/>
  <c r="FO473" i="52"/>
  <c r="DF473" i="52"/>
  <c r="DO390" i="52"/>
  <c r="EV378" i="52"/>
  <c r="FJ378" i="52" s="1"/>
  <c r="FK378" i="52" s="1"/>
  <c r="EA378" i="52"/>
  <c r="DN378" i="52"/>
  <c r="DO378" i="52" s="1"/>
  <c r="Z378" i="52" s="1"/>
  <c r="DB378" i="52"/>
  <c r="DZ378" i="52"/>
  <c r="IN924" i="52"/>
  <c r="EP927" i="52"/>
  <c r="ER927" i="52"/>
  <c r="IN654" i="52"/>
  <c r="IO654" i="52"/>
  <c r="DF493" i="52"/>
  <c r="DL349" i="52"/>
  <c r="DO349" i="52"/>
  <c r="Z349" i="52" s="1"/>
  <c r="DL858" i="52"/>
  <c r="DO858" i="52"/>
  <c r="Z858" i="52" s="1"/>
  <c r="DV622" i="52"/>
  <c r="DK622" i="52"/>
  <c r="EW665" i="52"/>
  <c r="FI665" i="52" s="1"/>
  <c r="EN407" i="52"/>
  <c r="FR522" i="52"/>
  <c r="ES924" i="52"/>
  <c r="EU392" i="52"/>
  <c r="FH392" i="52" s="1"/>
  <c r="IN610" i="52"/>
  <c r="IO610" i="52"/>
  <c r="FN474" i="52"/>
  <c r="IG474" i="52" s="1"/>
  <c r="FR474" i="52"/>
  <c r="DL379" i="52"/>
  <c r="DO379" i="52"/>
  <c r="AA379" i="52" s="1"/>
  <c r="DO540" i="52"/>
  <c r="AA540" i="52" s="1"/>
  <c r="DL540" i="52"/>
  <c r="EI606" i="52"/>
  <c r="DO361" i="52"/>
  <c r="DL361" i="52"/>
  <c r="IO925" i="52"/>
  <c r="IN925" i="52"/>
  <c r="ES925" i="52"/>
  <c r="FJ582" i="52"/>
  <c r="FN503" i="52"/>
  <c r="IG503" i="52" s="1"/>
  <c r="DL538" i="52"/>
  <c r="DO538" i="52"/>
  <c r="AA538" i="52" s="1"/>
  <c r="DF840" i="52"/>
  <c r="EJ924" i="52"/>
  <c r="FB194" i="52"/>
  <c r="CU194" i="52"/>
  <c r="IH573" i="52"/>
  <c r="DV304" i="52"/>
  <c r="DV296" i="52"/>
  <c r="DK296" i="52"/>
  <c r="EV404" i="52"/>
  <c r="FJ404" i="52" s="1"/>
  <c r="FB980" i="52"/>
  <c r="EJ850" i="52"/>
  <c r="EI850" i="52"/>
  <c r="FN502" i="52"/>
  <c r="IG502" i="52" s="1"/>
  <c r="FN453" i="52"/>
  <c r="IG453" i="52" s="1"/>
  <c r="DV410" i="52"/>
  <c r="EJ410" i="52" s="1"/>
  <c r="DK410" i="52"/>
  <c r="DL692" i="52"/>
  <c r="DO692" i="52"/>
  <c r="EV532" i="52"/>
  <c r="DZ532" i="52"/>
  <c r="EV649" i="52"/>
  <c r="FJ649" i="52" s="1"/>
  <c r="FL649" i="52" s="1"/>
  <c r="EA649" i="52"/>
  <c r="DB649" i="52"/>
  <c r="DN649" i="52"/>
  <c r="DZ649" i="52"/>
  <c r="FM621" i="52"/>
  <c r="FP902" i="52"/>
  <c r="FN902" i="52" s="1"/>
  <c r="IG902" i="52" s="1"/>
  <c r="DF902" i="52"/>
  <c r="EW858" i="52"/>
  <c r="FI858" i="52" s="1"/>
  <c r="DZ858" i="52"/>
  <c r="DB939" i="52"/>
  <c r="EA939" i="52"/>
  <c r="EG939" i="52" s="1"/>
  <c r="EV959" i="52"/>
  <c r="FJ959" i="52" s="1"/>
  <c r="DN959" i="52"/>
  <c r="EC858" i="52"/>
  <c r="EN858" i="52" s="1"/>
  <c r="GS858" i="52" s="1"/>
  <c r="EU536" i="52"/>
  <c r="FH536" i="52" s="1"/>
  <c r="FP641" i="52"/>
  <c r="DF641" i="52"/>
  <c r="EJ638" i="52"/>
  <c r="EI638" i="52"/>
  <c r="DO218" i="52"/>
  <c r="Z218" i="52" s="1"/>
  <c r="DL218" i="52"/>
  <c r="FR840" i="52"/>
  <c r="EO847" i="52"/>
  <c r="DF510" i="52"/>
  <c r="FO653" i="52"/>
  <c r="DF653" i="52"/>
  <c r="FI496" i="52"/>
  <c r="EJ254" i="52"/>
  <c r="EI254" i="52"/>
  <c r="DV300" i="52"/>
  <c r="DK300" i="52"/>
  <c r="EJ278" i="52"/>
  <c r="EI278" i="52"/>
  <c r="EW266" i="52"/>
  <c r="FI266" i="52" s="1"/>
  <c r="DV246" i="52"/>
  <c r="EI246" i="52" s="1"/>
  <c r="DK246" i="52"/>
  <c r="FM919" i="52"/>
  <c r="DL947" i="52"/>
  <c r="EE921" i="52"/>
  <c r="EQ921" i="52" s="1"/>
  <c r="DV390" i="52"/>
  <c r="DK390" i="52"/>
  <c r="DV279" i="52"/>
  <c r="EJ279" i="52" s="1"/>
  <c r="DK279" i="52"/>
  <c r="EJ273" i="52"/>
  <c r="EV268" i="52"/>
  <c r="FJ268" i="52" s="1"/>
  <c r="DN268" i="52"/>
  <c r="EV384" i="52"/>
  <c r="FJ384" i="52" s="1"/>
  <c r="DN384" i="52"/>
  <c r="DM164" i="52"/>
  <c r="FE955" i="52"/>
  <c r="EV933" i="52"/>
  <c r="FJ933" i="52" s="1"/>
  <c r="FL933" i="52" s="1"/>
  <c r="DN933" i="52"/>
  <c r="EV153" i="52"/>
  <c r="FJ153" i="52" s="1"/>
  <c r="DN153" i="52"/>
  <c r="FD185" i="52"/>
  <c r="DM185" i="52"/>
  <c r="EX145" i="52"/>
  <c r="CV145" i="52"/>
  <c r="DD153" i="52"/>
  <c r="FP153" i="52" s="1"/>
  <c r="CI153" i="52"/>
  <c r="CN153" i="52"/>
  <c r="FE153" i="52" s="1"/>
  <c r="CV153" i="52"/>
  <c r="EU153" i="52" s="1"/>
  <c r="FH153" i="52" s="1"/>
  <c r="CO153" i="52"/>
  <c r="FB153" i="52" s="1"/>
  <c r="IH153" i="52" s="1"/>
  <c r="DM123" i="52"/>
  <c r="FD123" i="52"/>
  <c r="EZ148" i="52"/>
  <c r="CX148" i="52"/>
  <c r="CO152" i="52"/>
  <c r="FB152" i="52" s="1"/>
  <c r="CW152" i="52"/>
  <c r="CI152" i="52"/>
  <c r="CJ152" i="52" s="1"/>
  <c r="DD152" i="52"/>
  <c r="FP152" i="52" s="1"/>
  <c r="CN152" i="52"/>
  <c r="FE152" i="52" s="1"/>
  <c r="CV152" i="52"/>
  <c r="EU152" i="52" s="1"/>
  <c r="FH152" i="52" s="1"/>
  <c r="EX135" i="52"/>
  <c r="CV135" i="52"/>
  <c r="EU135" i="52" s="1"/>
  <c r="FH135" i="52" s="1"/>
  <c r="CP143" i="52"/>
  <c r="FA143" i="52" s="1"/>
  <c r="CV143" i="52"/>
  <c r="EU143" i="52" s="1"/>
  <c r="FH143" i="52" s="1"/>
  <c r="CW143" i="52"/>
  <c r="CO143" i="52"/>
  <c r="FB143" i="52" s="1"/>
  <c r="DD143" i="52"/>
  <c r="FP143" i="52" s="1"/>
  <c r="CI143" i="52"/>
  <c r="DM151" i="52"/>
  <c r="FD151" i="52"/>
  <c r="CW151" i="52"/>
  <c r="DM168" i="52"/>
  <c r="FD168" i="52"/>
  <c r="CK1021" i="52"/>
  <c r="FC1021" i="52" s="1"/>
  <c r="CJ1021" i="52"/>
  <c r="EX282" i="52"/>
  <c r="CV282" i="52"/>
  <c r="EU282" i="52" s="1"/>
  <c r="DW288" i="52"/>
  <c r="DC288" i="52"/>
  <c r="FO288" i="52" s="1"/>
  <c r="FF223" i="52"/>
  <c r="CI223" i="52"/>
  <c r="FN857" i="52"/>
  <c r="IG857" i="52" s="1"/>
  <c r="FR857" i="52"/>
  <c r="EA925" i="52"/>
  <c r="DO932" i="52"/>
  <c r="Z932" i="52" s="1"/>
  <c r="DL932" i="52"/>
  <c r="DV200" i="52"/>
  <c r="EJ200" i="52" s="1"/>
  <c r="DK200" i="52"/>
  <c r="FD182" i="52"/>
  <c r="EV340" i="52"/>
  <c r="FJ340" i="52" s="1"/>
  <c r="EY158" i="52"/>
  <c r="CN143" i="52"/>
  <c r="FE143" i="52" s="1"/>
  <c r="DJ160" i="52"/>
  <c r="EW859" i="52"/>
  <c r="FI859" i="52" s="1"/>
  <c r="FL859" i="52" s="1"/>
  <c r="DZ859" i="52"/>
  <c r="EG859" i="52" s="1"/>
  <c r="EV855" i="52"/>
  <c r="FJ855" i="52" s="1"/>
  <c r="DN855" i="52"/>
  <c r="DB855" i="52"/>
  <c r="EA855" i="52"/>
  <c r="EC855" i="52" s="1"/>
  <c r="CK875" i="52"/>
  <c r="CJ875" i="52"/>
  <c r="CJ214" i="52"/>
  <c r="DT245" i="52"/>
  <c r="DR234" i="52"/>
  <c r="DU234" i="52" s="1"/>
  <c r="DJ234" i="52"/>
  <c r="DV234" i="52" s="1"/>
  <c r="DS276" i="52"/>
  <c r="DJ276" i="52"/>
  <c r="DV276" i="52" s="1"/>
  <c r="EZ279" i="52"/>
  <c r="CX279" i="52"/>
  <c r="EW279" i="52" s="1"/>
  <c r="DS281" i="52"/>
  <c r="DU281" i="52" s="1"/>
  <c r="DJ281" i="52"/>
  <c r="DS291" i="52"/>
  <c r="DJ291" i="52"/>
  <c r="DV291" i="52" s="1"/>
  <c r="DS295" i="52"/>
  <c r="DU295" i="52" s="1"/>
  <c r="DJ295" i="52"/>
  <c r="FL932" i="52"/>
  <c r="FH966" i="52"/>
  <c r="DB925" i="52"/>
  <c r="EJ954" i="52"/>
  <c r="DM178" i="52"/>
  <c r="CJ222" i="52"/>
  <c r="EV530" i="52"/>
  <c r="FJ530" i="52" s="1"/>
  <c r="DN530" i="52"/>
  <c r="DJ230" i="52"/>
  <c r="DS230" i="52"/>
  <c r="DU230" i="52" s="1"/>
  <c r="AB146" i="52"/>
  <c r="DK146" i="52"/>
  <c r="DR146" i="52"/>
  <c r="DU146" i="52" s="1"/>
  <c r="CN159" i="52"/>
  <c r="FE159" i="52" s="1"/>
  <c r="CO159" i="52"/>
  <c r="FB159" i="52" s="1"/>
  <c r="DD213" i="52"/>
  <c r="FP213" i="52" s="1"/>
  <c r="CO213" i="52"/>
  <c r="FB213" i="52" s="1"/>
  <c r="CI213" i="52"/>
  <c r="CN213" i="52"/>
  <c r="FE213" i="52" s="1"/>
  <c r="CP213" i="52"/>
  <c r="FA213" i="52" s="1"/>
  <c r="CW213" i="52"/>
  <c r="DW258" i="52"/>
  <c r="DC258" i="52"/>
  <c r="FO258" i="52" s="1"/>
  <c r="CI392" i="52"/>
  <c r="FF392" i="52"/>
  <c r="AB314" i="52"/>
  <c r="DR314" i="52"/>
  <c r="DJ204" i="52"/>
  <c r="DR204" i="52"/>
  <c r="DU204" i="52" s="1"/>
  <c r="DJ274" i="52"/>
  <c r="DR274" i="52"/>
  <c r="DU274" i="52" s="1"/>
  <c r="DT275" i="52"/>
  <c r="DJ275" i="52"/>
  <c r="DV275" i="52" s="1"/>
  <c r="DT290" i="52"/>
  <c r="DU290" i="52" s="1"/>
  <c r="DJ290" i="52"/>
  <c r="DF309" i="52"/>
  <c r="FN485" i="52"/>
  <c r="IG485" i="52" s="1"/>
  <c r="EV544" i="52"/>
  <c r="FJ544" i="52" s="1"/>
  <c r="DN544" i="52"/>
  <c r="DO922" i="52"/>
  <c r="Z922" i="52" s="1"/>
  <c r="FF175" i="52"/>
  <c r="CI175" i="52"/>
  <c r="DW183" i="52"/>
  <c r="DC183" i="52"/>
  <c r="FO183" i="52" s="1"/>
  <c r="EY216" i="52"/>
  <c r="CW216" i="52"/>
  <c r="FF216" i="52"/>
  <c r="CI216" i="52"/>
  <c r="CJ216" i="52" s="1"/>
  <c r="EX264" i="52"/>
  <c r="CV264" i="52"/>
  <c r="EU264" i="52" s="1"/>
  <c r="FH264" i="52" s="1"/>
  <c r="FF343" i="52"/>
  <c r="CI343" i="52"/>
  <c r="DS354" i="52"/>
  <c r="DU354" i="52" s="1"/>
  <c r="DJ354" i="52"/>
  <c r="FF375" i="52"/>
  <c r="CI375" i="52"/>
  <c r="DS378" i="52"/>
  <c r="DJ378" i="52"/>
  <c r="DV378" i="52" s="1"/>
  <c r="FS378" i="52" s="1"/>
  <c r="EZ306" i="52"/>
  <c r="CX306" i="52"/>
  <c r="EW306" i="52" s="1"/>
  <c r="DW342" i="52"/>
  <c r="DC342" i="52"/>
  <c r="FO342" i="52" s="1"/>
  <c r="FI501" i="52"/>
  <c r="FD356" i="52"/>
  <c r="DV280" i="52"/>
  <c r="DK280" i="52"/>
  <c r="FI429" i="52"/>
  <c r="CW375" i="52"/>
  <c r="EV375" i="52" s="1"/>
  <c r="FJ375" i="52" s="1"/>
  <c r="FI902" i="52"/>
  <c r="DV886" i="52"/>
  <c r="DK886" i="52"/>
  <c r="FF243" i="52"/>
  <c r="CI243" i="52"/>
  <c r="DW189" i="52"/>
  <c r="DC189" i="52"/>
  <c r="FO189" i="52" s="1"/>
  <c r="DS201" i="52"/>
  <c r="DJ201" i="52"/>
  <c r="DT339" i="52"/>
  <c r="DU339" i="52" s="1"/>
  <c r="DJ339" i="52"/>
  <c r="EX306" i="52"/>
  <c r="CV306" i="52"/>
  <c r="EU306" i="52" s="1"/>
  <c r="DR288" i="52"/>
  <c r="DU288" i="52" s="1"/>
  <c r="DK288" i="52"/>
  <c r="CV290" i="52"/>
  <c r="EU290" i="52" s="1"/>
  <c r="EX290" i="52"/>
  <c r="CW410" i="52"/>
  <c r="FD410" i="52"/>
  <c r="FS410" i="52" s="1"/>
  <c r="CW337" i="52"/>
  <c r="DC337" i="52"/>
  <c r="CN337" i="52"/>
  <c r="FE337" i="52" s="1"/>
  <c r="CV337" i="52"/>
  <c r="CO337" i="52"/>
  <c r="FB337" i="52" s="1"/>
  <c r="IH337" i="52" s="1"/>
  <c r="DT364" i="52"/>
  <c r="DU364" i="52" s="1"/>
  <c r="DJ364" i="52"/>
  <c r="DW683" i="52"/>
  <c r="DC683" i="52"/>
  <c r="FO683" i="52" s="1"/>
  <c r="EZ404" i="52"/>
  <c r="CX404" i="52"/>
  <c r="EW404" i="52" s="1"/>
  <c r="EX352" i="52"/>
  <c r="CV352" i="52"/>
  <c r="EU352" i="52" s="1"/>
  <c r="FH352" i="52" s="1"/>
  <c r="DW381" i="52"/>
  <c r="DC381" i="52"/>
  <c r="FO381" i="52" s="1"/>
  <c r="CW325" i="52"/>
  <c r="DD325" i="52"/>
  <c r="FP325" i="52" s="1"/>
  <c r="DC325" i="52"/>
  <c r="EX474" i="52"/>
  <c r="CV474" i="52"/>
  <c r="EU474" i="52" s="1"/>
  <c r="CW527" i="52"/>
  <c r="EY527" i="52"/>
  <c r="DW579" i="52"/>
  <c r="DC579" i="52"/>
  <c r="FO579" i="52" s="1"/>
  <c r="DW627" i="52"/>
  <c r="EF627" i="52" s="1"/>
  <c r="DC627" i="52"/>
  <c r="FO627" i="52" s="1"/>
  <c r="DT271" i="52"/>
  <c r="DJ271" i="52"/>
  <c r="DJ277" i="52"/>
  <c r="DR277" i="52"/>
  <c r="DU277" i="52" s="1"/>
  <c r="FF228" i="52"/>
  <c r="CI228" i="52"/>
  <c r="DW267" i="52"/>
  <c r="EF267" i="52" s="1"/>
  <c r="DC267" i="52"/>
  <c r="EX470" i="52"/>
  <c r="CV470" i="52"/>
  <c r="EU470" i="52" s="1"/>
  <c r="DS298" i="52"/>
  <c r="DU298" i="52" s="1"/>
  <c r="DJ298" i="52"/>
  <c r="DS327" i="52"/>
  <c r="DJ327" i="52"/>
  <c r="DT252" i="52"/>
  <c r="DU252" i="52" s="1"/>
  <c r="DJ252" i="52"/>
  <c r="DV252" i="52" s="1"/>
  <c r="FF354" i="52"/>
  <c r="CI354" i="52"/>
  <c r="EZ386" i="52"/>
  <c r="CX386" i="52"/>
  <c r="EW386" i="52" s="1"/>
  <c r="FI386" i="52" s="1"/>
  <c r="EZ392" i="52"/>
  <c r="CX392" i="52"/>
  <c r="EW392" i="52" s="1"/>
  <c r="DM328" i="52"/>
  <c r="CW328" i="52"/>
  <c r="FD328" i="52"/>
  <c r="DX523" i="52"/>
  <c r="DD523" i="52"/>
  <c r="DW252" i="52"/>
  <c r="DC252" i="52"/>
  <c r="CW345" i="52"/>
  <c r="CP345" i="52"/>
  <c r="FA345" i="52" s="1"/>
  <c r="CX345" i="52"/>
  <c r="EW345" i="52" s="1"/>
  <c r="FI345" i="52" s="1"/>
  <c r="CO349" i="52"/>
  <c r="FB349" i="52" s="1"/>
  <c r="DD349" i="52"/>
  <c r="FP349" i="52" s="1"/>
  <c r="DC349" i="52"/>
  <c r="CP349" i="52"/>
  <c r="FA349" i="52" s="1"/>
  <c r="CX349" i="52"/>
  <c r="EW349" i="52" s="1"/>
  <c r="FI349" i="52" s="1"/>
  <c r="EY395" i="52"/>
  <c r="CW395" i="52"/>
  <c r="FI236" i="52"/>
  <c r="CO325" i="52"/>
  <c r="FB325" i="52" s="1"/>
  <c r="II325" i="52" s="1"/>
  <c r="EV402" i="52"/>
  <c r="FJ402" i="52" s="1"/>
  <c r="DN402" i="52"/>
  <c r="DO402" i="52" s="1"/>
  <c r="DU291" i="52"/>
  <c r="EZ481" i="52"/>
  <c r="FI481" i="52" s="1"/>
  <c r="II333" i="52"/>
  <c r="CO345" i="52"/>
  <c r="FB345" i="52" s="1"/>
  <c r="CX270" i="52"/>
  <c r="EW270" i="52" s="1"/>
  <c r="FI270" i="52" s="1"/>
  <c r="DU160" i="52"/>
  <c r="EU901" i="52"/>
  <c r="FH901" i="52" s="1"/>
  <c r="DB901" i="52"/>
  <c r="DZ901" i="52"/>
  <c r="EG901" i="52" s="1"/>
  <c r="FE939" i="52"/>
  <c r="FS939" i="52" s="1"/>
  <c r="CU939" i="52"/>
  <c r="EI942" i="52"/>
  <c r="EJ942" i="52"/>
  <c r="DD150" i="52"/>
  <c r="FP150" i="52" s="1"/>
  <c r="CO150" i="52"/>
  <c r="FB150" i="52" s="1"/>
  <c r="CI150" i="52"/>
  <c r="CN150" i="52"/>
  <c r="EY196" i="52"/>
  <c r="CW196" i="52"/>
  <c r="EZ202" i="52"/>
  <c r="CX202" i="52"/>
  <c r="DX222" i="52"/>
  <c r="DD222" i="52"/>
  <c r="FP222" i="52" s="1"/>
  <c r="EZ409" i="52"/>
  <c r="CX409" i="52"/>
  <c r="EW409" i="52" s="1"/>
  <c r="FI409" i="52" s="1"/>
  <c r="FF468" i="52"/>
  <c r="CI468" i="52"/>
  <c r="CJ468" i="52" s="1"/>
  <c r="DW228" i="52"/>
  <c r="EF228" i="52" s="1"/>
  <c r="DC228" i="52"/>
  <c r="DN267" i="52"/>
  <c r="EX362" i="52"/>
  <c r="CV362" i="52"/>
  <c r="EZ478" i="52"/>
  <c r="CX478" i="52"/>
  <c r="EW478" i="52" s="1"/>
  <c r="FJ220" i="52"/>
  <c r="CV325" i="52"/>
  <c r="CV405" i="52"/>
  <c r="EU405" i="52" s="1"/>
  <c r="FH405" i="52" s="1"/>
  <c r="CV345" i="52"/>
  <c r="EV146" i="52"/>
  <c r="FJ146" i="52" s="1"/>
  <c r="DN146" i="52"/>
  <c r="DV855" i="52"/>
  <c r="DK855" i="52"/>
  <c r="CJ472" i="52"/>
  <c r="FF379" i="52"/>
  <c r="CI379" i="52"/>
  <c r="EX353" i="52"/>
  <c r="IH353" i="52" s="1"/>
  <c r="CV353" i="52"/>
  <c r="DX422" i="52"/>
  <c r="DD422" i="52"/>
  <c r="FP422" i="52" s="1"/>
  <c r="EZ431" i="52"/>
  <c r="CX431" i="52"/>
  <c r="EW431" i="52" s="1"/>
  <c r="FI431" i="52" s="1"/>
  <c r="EZ444" i="52"/>
  <c r="CX444" i="52"/>
  <c r="EW444" i="52" s="1"/>
  <c r="DW494" i="52"/>
  <c r="EF494" i="52" s="1"/>
  <c r="DC494" i="52"/>
  <c r="EX228" i="52"/>
  <c r="CV228" i="52"/>
  <c r="EU228" i="52" s="1"/>
  <c r="DS267" i="52"/>
  <c r="DJ267" i="52"/>
  <c r="DL928" i="52"/>
  <c r="DO859" i="52"/>
  <c r="DL859" i="52"/>
  <c r="FI722" i="52"/>
  <c r="FI491" i="52"/>
  <c r="FI475" i="52"/>
  <c r="FI459" i="52"/>
  <c r="FI248" i="52"/>
  <c r="FI522" i="52"/>
  <c r="FI517" i="52"/>
  <c r="CN325" i="52"/>
  <c r="FE325" i="52" s="1"/>
  <c r="CU224" i="52"/>
  <c r="FA224" i="52"/>
  <c r="FI502" i="52"/>
  <c r="DW452" i="52"/>
  <c r="EF452" i="52" s="1"/>
  <c r="DV387" i="52"/>
  <c r="CV349" i="52"/>
  <c r="DC345" i="52"/>
  <c r="FO345" i="52" s="1"/>
  <c r="CN345" i="52"/>
  <c r="FE345" i="52" s="1"/>
  <c r="FF193" i="52"/>
  <c r="CI193" i="52"/>
  <c r="DM141" i="52"/>
  <c r="FD141" i="52"/>
  <c r="EZ145" i="52"/>
  <c r="CX145" i="52"/>
  <c r="EW145" i="52" s="1"/>
  <c r="EZ149" i="52"/>
  <c r="CX149" i="52"/>
  <c r="EW149" i="52" s="1"/>
  <c r="DT242" i="52"/>
  <c r="DJ242" i="52"/>
  <c r="DV242" i="52" s="1"/>
  <c r="DX161" i="52"/>
  <c r="DD161" i="52"/>
  <c r="EX209" i="52"/>
  <c r="CV209" i="52"/>
  <c r="DT331" i="52"/>
  <c r="EZ342" i="52"/>
  <c r="CX342" i="52"/>
  <c r="EW342" i="52" s="1"/>
  <c r="FI342" i="52" s="1"/>
  <c r="DS263" i="52"/>
  <c r="DJ263" i="52"/>
  <c r="DV263" i="52" s="1"/>
  <c r="DS292" i="52"/>
  <c r="DU292" i="52" s="1"/>
  <c r="DJ292" i="52"/>
  <c r="DV292" i="52" s="1"/>
  <c r="DX415" i="52"/>
  <c r="DD415" i="52"/>
  <c r="FP415" i="52" s="1"/>
  <c r="DX428" i="52"/>
  <c r="DD428" i="52"/>
  <c r="FP428" i="52" s="1"/>
  <c r="FF218" i="52"/>
  <c r="CI218" i="52"/>
  <c r="CJ218" i="52" s="1"/>
  <c r="EF198" i="52"/>
  <c r="DJ212" i="52"/>
  <c r="DR212" i="52"/>
  <c r="DU212" i="52" s="1"/>
  <c r="DT350" i="52"/>
  <c r="DU350" i="52" s="1"/>
  <c r="DJ350" i="52"/>
  <c r="DV350" i="52" s="1"/>
  <c r="EZ283" i="52"/>
  <c r="CX283" i="52"/>
  <c r="EW283" i="52" s="1"/>
  <c r="EX288" i="52"/>
  <c r="CV288" i="52"/>
  <c r="EU288" i="52" s="1"/>
  <c r="FD294" i="52"/>
  <c r="DM294" i="52"/>
  <c r="EZ381" i="52"/>
  <c r="CX381" i="52"/>
  <c r="EW381" i="52" s="1"/>
  <c r="EZ385" i="52"/>
  <c r="CX385" i="52"/>
  <c r="EW385" i="52" s="1"/>
  <c r="EZ411" i="52"/>
  <c r="CX411" i="52"/>
  <c r="DW373" i="52"/>
  <c r="DC373" i="52"/>
  <c r="FO373" i="52" s="1"/>
  <c r="DW412" i="52"/>
  <c r="DC412" i="52"/>
  <c r="FO412" i="52" s="1"/>
  <c r="DJ398" i="52"/>
  <c r="DK398" i="52" s="1"/>
  <c r="DR398" i="52"/>
  <c r="DU398" i="52" s="1"/>
  <c r="DT546" i="52"/>
  <c r="DU546" i="52" s="1"/>
  <c r="DJ546" i="52"/>
  <c r="DV546" i="52" s="1"/>
  <c r="FH839" i="52"/>
  <c r="EV931" i="52"/>
  <c r="FJ931" i="52" s="1"/>
  <c r="FK931" i="52" s="1"/>
  <c r="DN931" i="52"/>
  <c r="FO870" i="52"/>
  <c r="DF870" i="52"/>
  <c r="CW207" i="52"/>
  <c r="EY207" i="52"/>
  <c r="EZ408" i="52"/>
  <c r="CX408" i="52"/>
  <c r="EW408" i="52" s="1"/>
  <c r="FF342" i="52"/>
  <c r="CI342" i="52"/>
  <c r="CJ342" i="52" s="1"/>
  <c r="DW456" i="52"/>
  <c r="DC456" i="52"/>
  <c r="FO456" i="52" s="1"/>
  <c r="DW374" i="52"/>
  <c r="EF374" i="52" s="1"/>
  <c r="DC374" i="52"/>
  <c r="DS407" i="52"/>
  <c r="DU407" i="52" s="1"/>
  <c r="DJ407" i="52"/>
  <c r="DW539" i="52"/>
  <c r="EF539" i="52" s="1"/>
  <c r="DC539" i="52"/>
  <c r="FO539" i="52" s="1"/>
  <c r="EX471" i="52"/>
  <c r="CV471" i="52"/>
  <c r="EU471" i="52" s="1"/>
  <c r="FI234" i="52"/>
  <c r="II621" i="52"/>
  <c r="DU271" i="52"/>
  <c r="FJ364" i="52"/>
  <c r="DM284" i="52"/>
  <c r="FD370" i="52"/>
  <c r="EV856" i="52"/>
  <c r="FJ856" i="52" s="1"/>
  <c r="FK856" i="52" s="1"/>
  <c r="DZ856" i="52"/>
  <c r="EG856" i="52" s="1"/>
  <c r="DM144" i="52"/>
  <c r="FD144" i="52"/>
  <c r="DX197" i="52"/>
  <c r="DD197" i="52"/>
  <c r="FP197" i="52" s="1"/>
  <c r="FD238" i="52"/>
  <c r="DM238" i="52"/>
  <c r="CO225" i="52"/>
  <c r="FB225" i="52" s="1"/>
  <c r="CI225" i="52"/>
  <c r="CN225" i="52"/>
  <c r="FE225" i="52" s="1"/>
  <c r="FD262" i="52"/>
  <c r="DM262" i="52"/>
  <c r="DM230" i="52"/>
  <c r="FD230" i="52"/>
  <c r="FF376" i="52"/>
  <c r="CI376" i="52"/>
  <c r="EZ287" i="52"/>
  <c r="CX287" i="52"/>
  <c r="EW287" i="52" s="1"/>
  <c r="FI287" i="52" s="1"/>
  <c r="EZ357" i="52"/>
  <c r="CX357" i="52"/>
  <c r="EW357" i="52" s="1"/>
  <c r="EZ379" i="52"/>
  <c r="CX379" i="52"/>
  <c r="EW379" i="52" s="1"/>
  <c r="FI379" i="52" s="1"/>
  <c r="CX208" i="52"/>
  <c r="CI208" i="52"/>
  <c r="CJ208" i="52" s="1"/>
  <c r="CN208" i="52"/>
  <c r="FE208" i="52" s="1"/>
  <c r="CK208" i="52"/>
  <c r="FC208" i="52" s="1"/>
  <c r="CP208" i="52"/>
  <c r="FA208" i="52" s="1"/>
  <c r="II208" i="52" s="1"/>
  <c r="CW398" i="52"/>
  <c r="EV398" i="52" s="1"/>
  <c r="FJ398" i="52" s="1"/>
  <c r="FD398" i="52"/>
  <c r="DM398" i="52"/>
  <c r="FF402" i="52"/>
  <c r="FS402" i="52" s="1"/>
  <c r="CI402" i="52"/>
  <c r="DD210" i="52"/>
  <c r="FP210" i="52" s="1"/>
  <c r="CX415" i="52"/>
  <c r="EW415" i="52" s="1"/>
  <c r="FI415" i="52" s="1"/>
  <c r="IH341" i="52"/>
  <c r="CJ220" i="52"/>
  <c r="CV198" i="52"/>
  <c r="CW370" i="52"/>
  <c r="DB370" i="52" s="1"/>
  <c r="CP75" i="52"/>
  <c r="FA75" i="52" s="1"/>
  <c r="CN75" i="52"/>
  <c r="FE75" i="52" s="1"/>
  <c r="CV200" i="52"/>
  <c r="EU200" i="52" s="1"/>
  <c r="FH200" i="52" s="1"/>
  <c r="CO200" i="52"/>
  <c r="FB200" i="52" s="1"/>
  <c r="DD200" i="52"/>
  <c r="FP200" i="52" s="1"/>
  <c r="EX197" i="52"/>
  <c r="CV197" i="52"/>
  <c r="EU197" i="52" s="1"/>
  <c r="FH197" i="52" s="1"/>
  <c r="DS245" i="52"/>
  <c r="DJ245" i="52"/>
  <c r="DV245" i="52" s="1"/>
  <c r="DM252" i="52"/>
  <c r="CW252" i="52"/>
  <c r="CN216" i="52"/>
  <c r="FE216" i="52" s="1"/>
  <c r="CK216" i="52"/>
  <c r="CP216" i="52"/>
  <c r="FA216" i="52" s="1"/>
  <c r="CV216" i="52"/>
  <c r="EU216" i="52" s="1"/>
  <c r="FH216" i="52" s="1"/>
  <c r="EX303" i="52"/>
  <c r="CV303" i="52"/>
  <c r="EU303" i="52" s="1"/>
  <c r="EX315" i="52"/>
  <c r="CV315" i="52"/>
  <c r="EU315" i="52" s="1"/>
  <c r="DX524" i="52"/>
  <c r="EF524" i="52" s="1"/>
  <c r="DD524" i="52"/>
  <c r="FF435" i="52"/>
  <c r="CI435" i="52"/>
  <c r="DJ322" i="52"/>
  <c r="DV322" i="52" s="1"/>
  <c r="DM325" i="52"/>
  <c r="FD325" i="52"/>
  <c r="CX329" i="52"/>
  <c r="EW329" i="52" s="1"/>
  <c r="FI329" i="52" s="1"/>
  <c r="CN329" i="52"/>
  <c r="FE329" i="52" s="1"/>
  <c r="CV329" i="52"/>
  <c r="EX386" i="52"/>
  <c r="CV386" i="52"/>
  <c r="EZ607" i="52"/>
  <c r="CX607" i="52"/>
  <c r="EW607" i="52" s="1"/>
  <c r="DW636" i="52"/>
  <c r="EF636" i="52" s="1"/>
  <c r="DC636" i="52"/>
  <c r="EZ540" i="52"/>
  <c r="CX540" i="52"/>
  <c r="EW540" i="52" s="1"/>
  <c r="DX554" i="52"/>
  <c r="EF554" i="52" s="1"/>
  <c r="DD554" i="52"/>
  <c r="FI471" i="52"/>
  <c r="CJ470" i="52"/>
  <c r="DU304" i="52"/>
  <c r="FI276" i="52"/>
  <c r="FJ858" i="52"/>
  <c r="FI361" i="52"/>
  <c r="DM214" i="52"/>
  <c r="FD214" i="52"/>
  <c r="EZ222" i="52"/>
  <c r="IH222" i="52" s="1"/>
  <c r="CX222" i="52"/>
  <c r="FF316" i="52"/>
  <c r="CI316" i="52"/>
  <c r="CJ316" i="52" s="1"/>
  <c r="DM204" i="52"/>
  <c r="CW204" i="52"/>
  <c r="FD204" i="52"/>
  <c r="FM204" i="52" s="1"/>
  <c r="EZ220" i="52"/>
  <c r="CX220" i="52"/>
  <c r="EX286" i="52"/>
  <c r="CV286" i="52"/>
  <c r="EU286" i="52" s="1"/>
  <c r="FD290" i="52"/>
  <c r="DM290" i="52"/>
  <c r="EZ335" i="52"/>
  <c r="CX335" i="52"/>
  <c r="EW335" i="52" s="1"/>
  <c r="FI335" i="52" s="1"/>
  <c r="EZ376" i="52"/>
  <c r="CX376" i="52"/>
  <c r="CW414" i="52"/>
  <c r="EV414" i="52" s="1"/>
  <c r="FJ414" i="52" s="1"/>
  <c r="FD414" i="52"/>
  <c r="DC408" i="52"/>
  <c r="FO408" i="52" s="1"/>
  <c r="DW408" i="52"/>
  <c r="DX512" i="52"/>
  <c r="EF512" i="52" s="1"/>
  <c r="DD512" i="52"/>
  <c r="DX659" i="52"/>
  <c r="EF659" i="52" s="1"/>
  <c r="DD659" i="52"/>
  <c r="FP659" i="52" s="1"/>
  <c r="DD581" i="52"/>
  <c r="FP581" i="52" s="1"/>
  <c r="CW581" i="52"/>
  <c r="CX581" i="52"/>
  <c r="EW581" i="52" s="1"/>
  <c r="FI581" i="52" s="1"/>
  <c r="DC581" i="52"/>
  <c r="DU385" i="52"/>
  <c r="FF330" i="52"/>
  <c r="CI330" i="52"/>
  <c r="AB484" i="52"/>
  <c r="AB488" i="52"/>
  <c r="DX683" i="52"/>
  <c r="DD683" i="52"/>
  <c r="FP683" i="52" s="1"/>
  <c r="FD911" i="52"/>
  <c r="DM911" i="52"/>
  <c r="EZ536" i="52"/>
  <c r="CX536" i="52"/>
  <c r="EW536" i="52" s="1"/>
  <c r="BW9" i="52"/>
  <c r="DA9" i="52" s="1"/>
  <c r="DX9" i="52" s="1"/>
  <c r="CA9" i="52"/>
  <c r="DG9" i="52" s="1"/>
  <c r="DR9" i="52" s="1"/>
  <c r="CA10" i="52"/>
  <c r="DG10" i="52" s="1"/>
  <c r="DR10" i="52" s="1"/>
  <c r="BS10" i="52"/>
  <c r="CQ10" i="52" s="1"/>
  <c r="EX10" i="52" s="1"/>
  <c r="BQ10" i="52"/>
  <c r="CM10" i="52" s="1"/>
  <c r="BR10" i="52"/>
  <c r="CS10" i="52" s="1"/>
  <c r="EY10" i="52" s="1"/>
  <c r="BT11" i="52"/>
  <c r="CR11" i="52" s="1"/>
  <c r="EZ11" i="52" s="1"/>
  <c r="BX11" i="52"/>
  <c r="DE11" i="52" s="1"/>
  <c r="FQ11" i="52" s="1"/>
  <c r="BY11" i="52"/>
  <c r="DH11" i="52" s="1"/>
  <c r="DS11" i="52" s="1"/>
  <c r="BZ837" i="52"/>
  <c r="DI837" i="52" s="1"/>
  <c r="DT837" i="52" s="1"/>
  <c r="BT837" i="52"/>
  <c r="CR837" i="52" s="1"/>
  <c r="BU837" i="52"/>
  <c r="CL837" i="52" s="1"/>
  <c r="BV837" i="52"/>
  <c r="CZ837" i="52" s="1"/>
  <c r="BX837" i="52"/>
  <c r="DE837" i="52" s="1"/>
  <c r="FQ837" i="52" s="1"/>
  <c r="BY837" i="52"/>
  <c r="DH837" i="52" s="1"/>
  <c r="DS837" i="52" s="1"/>
  <c r="BX836" i="52"/>
  <c r="DE836" i="52" s="1"/>
  <c r="FQ836" i="52" s="1"/>
  <c r="BY836" i="52"/>
  <c r="DH836" i="52" s="1"/>
  <c r="DS836" i="52" s="1"/>
  <c r="BT836" i="52"/>
  <c r="CR836" i="52" s="1"/>
  <c r="BV836" i="52"/>
  <c r="CZ836" i="52" s="1"/>
  <c r="BU836" i="52"/>
  <c r="CL836" i="52" s="1"/>
  <c r="BZ836" i="52"/>
  <c r="DI836" i="52" s="1"/>
  <c r="DT836" i="52" s="1"/>
  <c r="BY835" i="52"/>
  <c r="DH835" i="52" s="1"/>
  <c r="DS835" i="52" s="1"/>
  <c r="BU835" i="52"/>
  <c r="CL835" i="52" s="1"/>
  <c r="BV835" i="52"/>
  <c r="CZ835" i="52" s="1"/>
  <c r="BX835" i="52"/>
  <c r="DE835" i="52" s="1"/>
  <c r="FQ835" i="52" s="1"/>
  <c r="BZ835" i="52"/>
  <c r="DI835" i="52" s="1"/>
  <c r="DT835" i="52" s="1"/>
  <c r="BT835" i="52"/>
  <c r="CR835" i="52" s="1"/>
  <c r="BZ834" i="52"/>
  <c r="DI834" i="52" s="1"/>
  <c r="DT834" i="52" s="1"/>
  <c r="BX834" i="52"/>
  <c r="DE834" i="52" s="1"/>
  <c r="FQ834" i="52" s="1"/>
  <c r="BT834" i="52"/>
  <c r="CR834" i="52" s="1"/>
  <c r="BV834" i="52"/>
  <c r="CZ834" i="52" s="1"/>
  <c r="BY834" i="52"/>
  <c r="DH834" i="52" s="1"/>
  <c r="DS834" i="52" s="1"/>
  <c r="BU834" i="52"/>
  <c r="CL834" i="52" s="1"/>
  <c r="CO833" i="52"/>
  <c r="FB833" i="52" s="1"/>
  <c r="CN833" i="52"/>
  <c r="FE833" i="52" s="1"/>
  <c r="BZ833" i="52"/>
  <c r="DI833" i="52" s="1"/>
  <c r="DT833" i="52" s="1"/>
  <c r="BT833" i="52"/>
  <c r="CR833" i="52" s="1"/>
  <c r="BV833" i="52"/>
  <c r="CZ833" i="52" s="1"/>
  <c r="BY833" i="52"/>
  <c r="DH833" i="52" s="1"/>
  <c r="DS833" i="52" s="1"/>
  <c r="BX833" i="52"/>
  <c r="DE833" i="52" s="1"/>
  <c r="FQ833" i="52" s="1"/>
  <c r="CC832" i="52"/>
  <c r="BV832" i="52"/>
  <c r="CZ832" i="52" s="1"/>
  <c r="DW832" i="52" s="1"/>
  <c r="BX832" i="52"/>
  <c r="DE832" i="52" s="1"/>
  <c r="FQ832" i="52" s="1"/>
  <c r="BT832" i="52"/>
  <c r="CR832" i="52" s="1"/>
  <c r="EZ832" i="52" s="1"/>
  <c r="BU832" i="52"/>
  <c r="CL832" i="52" s="1"/>
  <c r="FF832" i="52" s="1"/>
  <c r="BY832" i="52"/>
  <c r="DH832" i="52" s="1"/>
  <c r="DS832" i="52" s="1"/>
  <c r="BZ832" i="52"/>
  <c r="DI832" i="52" s="1"/>
  <c r="DT832" i="52" s="1"/>
  <c r="BZ831" i="52"/>
  <c r="DI831" i="52" s="1"/>
  <c r="DT831" i="52" s="1"/>
  <c r="BT831" i="52"/>
  <c r="CR831" i="52" s="1"/>
  <c r="BY831" i="52"/>
  <c r="DH831" i="52" s="1"/>
  <c r="DS831" i="52" s="1"/>
  <c r="BX831" i="52"/>
  <c r="DE831" i="52" s="1"/>
  <c r="FQ831" i="52" s="1"/>
  <c r="BU831" i="52"/>
  <c r="CL831" i="52" s="1"/>
  <c r="BX830" i="52"/>
  <c r="DE830" i="52" s="1"/>
  <c r="FQ830" i="52" s="1"/>
  <c r="BV830" i="52"/>
  <c r="CZ830" i="52" s="1"/>
  <c r="DW830" i="52" s="1"/>
  <c r="BT830" i="52"/>
  <c r="CR830" i="52" s="1"/>
  <c r="EZ830" i="52" s="1"/>
  <c r="BY830" i="52"/>
  <c r="DH830" i="52" s="1"/>
  <c r="DS830" i="52" s="1"/>
  <c r="BZ830" i="52"/>
  <c r="DI830" i="52" s="1"/>
  <c r="DT830" i="52" s="1"/>
  <c r="BX820" i="52"/>
  <c r="DE820" i="52" s="1"/>
  <c r="FQ820" i="52" s="1"/>
  <c r="BZ820" i="52"/>
  <c r="DI820" i="52" s="1"/>
  <c r="DT820" i="52" s="1"/>
  <c r="BY820" i="52"/>
  <c r="DH820" i="52" s="1"/>
  <c r="DS820" i="52" s="1"/>
  <c r="BT820" i="52"/>
  <c r="CR820" i="52" s="1"/>
  <c r="CX820" i="52" s="1"/>
  <c r="EW820" i="52" s="1"/>
  <c r="BV820" i="52"/>
  <c r="CZ820" i="52" s="1"/>
  <c r="DW820" i="52" s="1"/>
  <c r="BU820" i="52"/>
  <c r="CL820" i="52" s="1"/>
  <c r="FF820" i="52" s="1"/>
  <c r="BO820" i="52"/>
  <c r="CG820" i="52" s="1"/>
  <c r="CC820" i="52"/>
  <c r="BZ819" i="52"/>
  <c r="DI819" i="52" s="1"/>
  <c r="DT819" i="52" s="1"/>
  <c r="BX819" i="52"/>
  <c r="DE819" i="52" s="1"/>
  <c r="FQ819" i="52" s="1"/>
  <c r="BV819" i="52"/>
  <c r="CZ819" i="52" s="1"/>
  <c r="BT819" i="52"/>
  <c r="CR819" i="52" s="1"/>
  <c r="BU819" i="52"/>
  <c r="CL819" i="52" s="1"/>
  <c r="BT818" i="52"/>
  <c r="CR818" i="52" s="1"/>
  <c r="BZ818" i="52"/>
  <c r="DI818" i="52" s="1"/>
  <c r="DT818" i="52" s="1"/>
  <c r="CN818" i="52"/>
  <c r="FE818" i="52" s="1"/>
  <c r="BX818" i="52"/>
  <c r="DE818" i="52" s="1"/>
  <c r="FQ818" i="52" s="1"/>
  <c r="BV818" i="52"/>
  <c r="CZ818" i="52" s="1"/>
  <c r="BY818" i="52"/>
  <c r="DH818" i="52" s="1"/>
  <c r="DS818" i="52" s="1"/>
  <c r="BV806" i="52"/>
  <c r="CZ806" i="52" s="1"/>
  <c r="BX806" i="52"/>
  <c r="DE806" i="52" s="1"/>
  <c r="FQ806" i="52" s="1"/>
  <c r="BY806" i="52"/>
  <c r="DH806" i="52" s="1"/>
  <c r="DS806" i="52" s="1"/>
  <c r="BT806" i="52"/>
  <c r="CR806" i="52" s="1"/>
  <c r="BU806" i="52"/>
  <c r="CL806" i="52" s="1"/>
  <c r="BZ806" i="52"/>
  <c r="DI806" i="52" s="1"/>
  <c r="DT806" i="52" s="1"/>
  <c r="BT805" i="52"/>
  <c r="CR805" i="52" s="1"/>
  <c r="EZ805" i="52" s="1"/>
  <c r="BZ805" i="52"/>
  <c r="DI805" i="52" s="1"/>
  <c r="DT805" i="52" s="1"/>
  <c r="BY805" i="52"/>
  <c r="DH805" i="52" s="1"/>
  <c r="DS805" i="52" s="1"/>
  <c r="BU805" i="52"/>
  <c r="CL805" i="52" s="1"/>
  <c r="FF805" i="52" s="1"/>
  <c r="BV805" i="52"/>
  <c r="CZ805" i="52" s="1"/>
  <c r="DW805" i="52" s="1"/>
  <c r="BX805" i="52"/>
  <c r="DE805" i="52" s="1"/>
  <c r="FQ805" i="52" s="1"/>
  <c r="BY804" i="52"/>
  <c r="DH804" i="52" s="1"/>
  <c r="DS804" i="52" s="1"/>
  <c r="BU804" i="52"/>
  <c r="CL804" i="52" s="1"/>
  <c r="FF804" i="52" s="1"/>
  <c r="BX804" i="52"/>
  <c r="DE804" i="52" s="1"/>
  <c r="FQ804" i="52" s="1"/>
  <c r="BZ804" i="52"/>
  <c r="DI804" i="52" s="1"/>
  <c r="DT804" i="52" s="1"/>
  <c r="BV804" i="52"/>
  <c r="CZ804" i="52" s="1"/>
  <c r="DW804" i="52" s="1"/>
  <c r="BV803" i="52"/>
  <c r="CZ803" i="52" s="1"/>
  <c r="DW803" i="52" s="1"/>
  <c r="BY803" i="52"/>
  <c r="DH803" i="52" s="1"/>
  <c r="DS803" i="52" s="1"/>
  <c r="BT803" i="52"/>
  <c r="CR803" i="52" s="1"/>
  <c r="EZ803" i="52" s="1"/>
  <c r="BU803" i="52"/>
  <c r="CL803" i="52" s="1"/>
  <c r="FF803" i="52" s="1"/>
  <c r="BZ803" i="52"/>
  <c r="DI803" i="52" s="1"/>
  <c r="DT803" i="52" s="1"/>
  <c r="BX803" i="52"/>
  <c r="DE803" i="52" s="1"/>
  <c r="FQ803" i="52" s="1"/>
  <c r="BT802" i="52"/>
  <c r="CR802" i="52" s="1"/>
  <c r="BZ802" i="52"/>
  <c r="DI802" i="52" s="1"/>
  <c r="DT802" i="52" s="1"/>
  <c r="BY802" i="52"/>
  <c r="DH802" i="52" s="1"/>
  <c r="DS802" i="52" s="1"/>
  <c r="BX802" i="52"/>
  <c r="DE802" i="52" s="1"/>
  <c r="FQ802" i="52" s="1"/>
  <c r="BU802" i="52"/>
  <c r="CL802" i="52" s="1"/>
  <c r="BV802" i="52"/>
  <c r="CZ802" i="52" s="1"/>
  <c r="BU801" i="52"/>
  <c r="CL801" i="52" s="1"/>
  <c r="FF801" i="52" s="1"/>
  <c r="BX801" i="52"/>
  <c r="DE801" i="52" s="1"/>
  <c r="FQ801" i="52" s="1"/>
  <c r="BT801" i="52"/>
  <c r="CR801" i="52" s="1"/>
  <c r="EZ801" i="52" s="1"/>
  <c r="BV801" i="52"/>
  <c r="CZ801" i="52" s="1"/>
  <c r="DW801" i="52" s="1"/>
  <c r="BY801" i="52"/>
  <c r="DH801" i="52" s="1"/>
  <c r="DS801" i="52" s="1"/>
  <c r="BZ801" i="52"/>
  <c r="DI801" i="52" s="1"/>
  <c r="DT801" i="52" s="1"/>
  <c r="EX851" i="52"/>
  <c r="CV851" i="52"/>
  <c r="EU851" i="52" s="1"/>
  <c r="DX853" i="52"/>
  <c r="EF853" i="52" s="1"/>
  <c r="DD853" i="52"/>
  <c r="FP853" i="52" s="1"/>
  <c r="DS869" i="52"/>
  <c r="DJ869" i="52"/>
  <c r="FF873" i="52"/>
  <c r="CI873" i="52"/>
  <c r="IH576" i="52"/>
  <c r="FH493" i="52"/>
  <c r="CJ338" i="52"/>
  <c r="FJ880" i="52"/>
  <c r="FO883" i="52"/>
  <c r="BR11" i="52"/>
  <c r="CS11" i="52" s="1"/>
  <c r="EY11" i="52" s="1"/>
  <c r="CW211" i="52"/>
  <c r="DX310" i="52"/>
  <c r="EF310" i="52" s="1"/>
  <c r="DD310" i="52"/>
  <c r="DU334" i="52"/>
  <c r="FF452" i="52"/>
  <c r="CI452" i="52"/>
  <c r="CJ452" i="52" s="1"/>
  <c r="EX509" i="52"/>
  <c r="CV509" i="52"/>
  <c r="EU509" i="52" s="1"/>
  <c r="DX542" i="52"/>
  <c r="EF542" i="52" s="1"/>
  <c r="DD542" i="52"/>
  <c r="FI441" i="52"/>
  <c r="DU201" i="52"/>
  <c r="FJ857" i="52"/>
  <c r="FK857" i="52" s="1"/>
  <c r="FI901" i="52"/>
  <c r="FH310" i="52"/>
  <c r="BX3" i="52"/>
  <c r="DE3" i="52" s="1"/>
  <c r="FQ3" i="52" s="1"/>
  <c r="CW219" i="52"/>
  <c r="CX198" i="52"/>
  <c r="EW198" i="52" s="1"/>
  <c r="FI198" i="52" s="1"/>
  <c r="DD198" i="52"/>
  <c r="FP198" i="52" s="1"/>
  <c r="EZ373" i="52"/>
  <c r="CX373" i="52"/>
  <c r="EW373" i="52" s="1"/>
  <c r="EX499" i="52"/>
  <c r="CV499" i="52"/>
  <c r="EU499" i="52" s="1"/>
  <c r="FH499" i="52" s="1"/>
  <c r="DX530" i="52"/>
  <c r="EF530" i="52" s="1"/>
  <c r="DD530" i="52"/>
  <c r="FI321" i="52"/>
  <c r="FI304" i="52"/>
  <c r="FI291" i="52"/>
  <c r="FI263" i="52"/>
  <c r="FJ882" i="52"/>
  <c r="BU10" i="52"/>
  <c r="CL10" i="52" s="1"/>
  <c r="FF10" i="52" s="1"/>
  <c r="BT3" i="52"/>
  <c r="EZ212" i="52"/>
  <c r="CX212" i="52"/>
  <c r="EX458" i="52"/>
  <c r="CV458" i="52"/>
  <c r="EU458" i="52" s="1"/>
  <c r="BV831" i="52"/>
  <c r="CZ831" i="52" s="1"/>
  <c r="CO332" i="52"/>
  <c r="FB332" i="52" s="1"/>
  <c r="CP332" i="52"/>
  <c r="FA332" i="52" s="1"/>
  <c r="CN332" i="52"/>
  <c r="FE332" i="52" s="1"/>
  <c r="FH483" i="52"/>
  <c r="CK152" i="52"/>
  <c r="BZ332" i="52"/>
  <c r="DI332" i="52" s="1"/>
  <c r="DT332" i="52" s="1"/>
  <c r="BQ332" i="52"/>
  <c r="CM332" i="52" s="1"/>
  <c r="AB474" i="52"/>
  <c r="AB465" i="52"/>
  <c r="BV800" i="52"/>
  <c r="CZ800" i="52" s="1"/>
  <c r="DW800" i="52" s="1"/>
  <c r="BY800" i="52"/>
  <c r="DH800" i="52" s="1"/>
  <c r="DS800" i="52" s="1"/>
  <c r="BT800" i="52"/>
  <c r="CR800" i="52" s="1"/>
  <c r="EZ800" i="52" s="1"/>
  <c r="BU800" i="52"/>
  <c r="CL800" i="52" s="1"/>
  <c r="FF800" i="52" s="1"/>
  <c r="BZ800" i="52"/>
  <c r="DI800" i="52" s="1"/>
  <c r="DT800" i="52" s="1"/>
  <c r="DM799" i="52"/>
  <c r="BZ799" i="52"/>
  <c r="DI799" i="52" s="1"/>
  <c r="DT799" i="52" s="1"/>
  <c r="BU799" i="52"/>
  <c r="CL799" i="52" s="1"/>
  <c r="BV799" i="52"/>
  <c r="CZ799" i="52" s="1"/>
  <c r="BX799" i="52"/>
  <c r="DE799" i="52" s="1"/>
  <c r="FQ799" i="52" s="1"/>
  <c r="BT799" i="52"/>
  <c r="CR799" i="52" s="1"/>
  <c r="BY799" i="52"/>
  <c r="DH799" i="52" s="1"/>
  <c r="DS799" i="52" s="1"/>
  <c r="CN798" i="52"/>
  <c r="FE798" i="52" s="1"/>
  <c r="BY798" i="52"/>
  <c r="DH798" i="52" s="1"/>
  <c r="DS798" i="52" s="1"/>
  <c r="BU798" i="52"/>
  <c r="CL798" i="52" s="1"/>
  <c r="BX798" i="52"/>
  <c r="DE798" i="52" s="1"/>
  <c r="FQ798" i="52" s="1"/>
  <c r="BT798" i="52"/>
  <c r="CR798" i="52" s="1"/>
  <c r="BZ798" i="52"/>
  <c r="DI798" i="52" s="1"/>
  <c r="DT798" i="52" s="1"/>
  <c r="BV798" i="52"/>
  <c r="CZ798" i="52" s="1"/>
  <c r="EX638" i="52"/>
  <c r="CV638" i="52"/>
  <c r="EU638" i="52" s="1"/>
  <c r="EX614" i="52"/>
  <c r="CV614" i="52"/>
  <c r="EZ877" i="52"/>
  <c r="CX877" i="52"/>
  <c r="CK220" i="52"/>
  <c r="FC220" i="52" s="1"/>
  <c r="FS220" i="52" s="1"/>
  <c r="BT331" i="52"/>
  <c r="CR331" i="52" s="1"/>
  <c r="CA332" i="52"/>
  <c r="DG332" i="52" s="1"/>
  <c r="DR332" i="52" s="1"/>
  <c r="AB208" i="52"/>
  <c r="FJ944" i="52"/>
  <c r="FJ870" i="52"/>
  <c r="CX206" i="52"/>
  <c r="EW206" i="52" s="1"/>
  <c r="FI206" i="52" s="1"/>
  <c r="CK142" i="52"/>
  <c r="DC194" i="52"/>
  <c r="AB295" i="52"/>
  <c r="BX332" i="52"/>
  <c r="DE332" i="52" s="1"/>
  <c r="FQ332" i="52" s="1"/>
  <c r="AB456" i="52"/>
  <c r="AB466" i="52"/>
  <c r="CW553" i="52"/>
  <c r="EX562" i="52"/>
  <c r="CV562" i="52"/>
  <c r="EU562" i="52" s="1"/>
  <c r="EX682" i="52"/>
  <c r="CV682" i="52"/>
  <c r="EU682" i="52" s="1"/>
  <c r="FJ885" i="52"/>
  <c r="FI847" i="52"/>
  <c r="AB200" i="52"/>
  <c r="CX142" i="52"/>
  <c r="EW142" i="52" s="1"/>
  <c r="FI142" i="52" s="1"/>
  <c r="BS332" i="52"/>
  <c r="CQ332" i="52" s="1"/>
  <c r="AB267" i="52"/>
  <c r="AB492" i="52"/>
  <c r="DD537" i="52"/>
  <c r="FP537" i="52" s="1"/>
  <c r="CW537" i="52"/>
  <c r="BX800" i="52"/>
  <c r="DE800" i="52" s="1"/>
  <c r="FQ800" i="52" s="1"/>
  <c r="AB511" i="52"/>
  <c r="BX829" i="52"/>
  <c r="DE829" i="52" s="1"/>
  <c r="FQ829" i="52" s="1"/>
  <c r="BY829" i="52"/>
  <c r="DH829" i="52" s="1"/>
  <c r="DS829" i="52" s="1"/>
  <c r="BV829" i="52"/>
  <c r="CZ829" i="52" s="1"/>
  <c r="DW829" i="52" s="1"/>
  <c r="BU829" i="52"/>
  <c r="CL829" i="52" s="1"/>
  <c r="FF829" i="52" s="1"/>
  <c r="BT829" i="52"/>
  <c r="CR829" i="52" s="1"/>
  <c r="EZ829" i="52" s="1"/>
  <c r="BZ829" i="52"/>
  <c r="DI829" i="52" s="1"/>
  <c r="DT829" i="52" s="1"/>
  <c r="BV797" i="52"/>
  <c r="CZ797" i="52" s="1"/>
  <c r="DW797" i="52" s="1"/>
  <c r="BY797" i="52"/>
  <c r="DH797" i="52" s="1"/>
  <c r="BX797" i="52"/>
  <c r="DE797" i="52" s="1"/>
  <c r="FQ797" i="52" s="1"/>
  <c r="BU797" i="52"/>
  <c r="CL797" i="52" s="1"/>
  <c r="FF797" i="52" s="1"/>
  <c r="BT797" i="52"/>
  <c r="CR797" i="52" s="1"/>
  <c r="EZ797" i="52" s="1"/>
  <c r="BZ796" i="52"/>
  <c r="DI796" i="52" s="1"/>
  <c r="DT796" i="52" s="1"/>
  <c r="BY796" i="52"/>
  <c r="DH796" i="52" s="1"/>
  <c r="DS796" i="52" s="1"/>
  <c r="BT796" i="52"/>
  <c r="CR796" i="52" s="1"/>
  <c r="EZ796" i="52" s="1"/>
  <c r="CO470" i="52"/>
  <c r="FB470" i="52" s="1"/>
  <c r="CN470" i="52"/>
  <c r="FE470" i="52" s="1"/>
  <c r="BT789" i="52"/>
  <c r="CR789" i="52" s="1"/>
  <c r="BY789" i="52"/>
  <c r="DH789" i="52" s="1"/>
  <c r="DS789" i="52" s="1"/>
  <c r="BX789" i="52"/>
  <c r="DE789" i="52" s="1"/>
  <c r="FQ789" i="52" s="1"/>
  <c r="AB458" i="52"/>
  <c r="AB224" i="52"/>
  <c r="AB457" i="52"/>
  <c r="AB479" i="52"/>
  <c r="AB527" i="52"/>
  <c r="DD623" i="52"/>
  <c r="FP623" i="52" s="1"/>
  <c r="CU592" i="52"/>
  <c r="CI855" i="52"/>
  <c r="CJ855" i="52" s="1"/>
  <c r="FF855" i="52"/>
  <c r="FS855" i="52" s="1"/>
  <c r="AB476" i="52"/>
  <c r="AB471" i="52"/>
  <c r="AB485" i="52"/>
  <c r="AB407" i="52"/>
  <c r="CW549" i="52"/>
  <c r="CK868" i="52"/>
  <c r="FC868" i="52" s="1"/>
  <c r="FS868" i="52" s="1"/>
  <c r="AB464" i="52"/>
  <c r="AB849" i="52"/>
  <c r="BZ788" i="52"/>
  <c r="DI788" i="52" s="1"/>
  <c r="DT788" i="52" s="1"/>
  <c r="BU788" i="52"/>
  <c r="CL788" i="52" s="1"/>
  <c r="FF788" i="52" s="1"/>
  <c r="BV788" i="52"/>
  <c r="CZ788" i="52" s="1"/>
  <c r="DW788" i="52" s="1"/>
  <c r="CC788" i="52"/>
  <c r="BT787" i="52"/>
  <c r="CR787" i="52" s="1"/>
  <c r="BY787" i="52"/>
  <c r="DH787" i="52" s="1"/>
  <c r="DS787" i="52" s="1"/>
  <c r="BZ787" i="52"/>
  <c r="DI787" i="52" s="1"/>
  <c r="DT787" i="52" s="1"/>
  <c r="BU787" i="52"/>
  <c r="CL787" i="52" s="1"/>
  <c r="BT785" i="52"/>
  <c r="CR785" i="52" s="1"/>
  <c r="BZ785" i="52"/>
  <c r="DI785" i="52" s="1"/>
  <c r="DT785" i="52" s="1"/>
  <c r="BV785" i="52"/>
  <c r="CZ785" i="52" s="1"/>
  <c r="BU784" i="52"/>
  <c r="CL784" i="52" s="1"/>
  <c r="BX784" i="52"/>
  <c r="DE784" i="52" s="1"/>
  <c r="FQ784" i="52" s="1"/>
  <c r="BZ784" i="52"/>
  <c r="DI784" i="52" s="1"/>
  <c r="DT784" i="52" s="1"/>
  <c r="CC782" i="52"/>
  <c r="BX782" i="52"/>
  <c r="DE782" i="52" s="1"/>
  <c r="FQ782" i="52" s="1"/>
  <c r="BT782" i="52"/>
  <c r="CR782" i="52" s="1"/>
  <c r="EZ782" i="52" s="1"/>
  <c r="BV782" i="52"/>
  <c r="CZ782" i="52" s="1"/>
  <c r="DW782" i="52" s="1"/>
  <c r="BU781" i="52"/>
  <c r="CL781" i="52" s="1"/>
  <c r="BZ781" i="52"/>
  <c r="DI781" i="52" s="1"/>
  <c r="DT781" i="52" s="1"/>
  <c r="BX780" i="52"/>
  <c r="DE780" i="52" s="1"/>
  <c r="FQ780" i="52" s="1"/>
  <c r="BY780" i="52"/>
  <c r="DH780" i="52" s="1"/>
  <c r="DS780" i="52" s="1"/>
  <c r="BT780" i="52"/>
  <c r="CR780" i="52" s="1"/>
  <c r="BY749" i="52"/>
  <c r="DH749" i="52" s="1"/>
  <c r="DS749" i="52" s="1"/>
  <c r="BT749" i="52"/>
  <c r="CR749" i="52" s="1"/>
  <c r="BX748" i="52"/>
  <c r="DE748" i="52" s="1"/>
  <c r="FQ748" i="52" s="1"/>
  <c r="CA747" i="52"/>
  <c r="DG747" i="52" s="1"/>
  <c r="DR747" i="52" s="1"/>
  <c r="BS747" i="52"/>
  <c r="CQ747" i="52" s="1"/>
  <c r="EX747" i="52" s="1"/>
  <c r="BV747" i="52"/>
  <c r="CZ747" i="52" s="1"/>
  <c r="DW747" i="52" s="1"/>
  <c r="BW747" i="52"/>
  <c r="DA747" i="52" s="1"/>
  <c r="DX747" i="52" s="1"/>
  <c r="BY746" i="52"/>
  <c r="DH746" i="52" s="1"/>
  <c r="DS746" i="52" s="1"/>
  <c r="BX746" i="52"/>
  <c r="DE746" i="52" s="1"/>
  <c r="CA746" i="52"/>
  <c r="DG746" i="52" s="1"/>
  <c r="DR746" i="52" s="1"/>
  <c r="BS746" i="52"/>
  <c r="CQ746" i="52" s="1"/>
  <c r="CC701" i="52"/>
  <c r="CP701" i="52" s="1"/>
  <c r="FA701" i="52" s="1"/>
  <c r="BZ701" i="52"/>
  <c r="DI701" i="52" s="1"/>
  <c r="DT701" i="52" s="1"/>
  <c r="BW701" i="52"/>
  <c r="DA701" i="52" s="1"/>
  <c r="DX701" i="52" s="1"/>
  <c r="EF701" i="52" s="1"/>
  <c r="BP701" i="52"/>
  <c r="CH701" i="52" s="1"/>
  <c r="BV700" i="52"/>
  <c r="CZ700" i="52" s="1"/>
  <c r="DW700" i="52" s="1"/>
  <c r="EF700" i="52" s="1"/>
  <c r="BZ700" i="52"/>
  <c r="DI700" i="52" s="1"/>
  <c r="DT700" i="52" s="1"/>
  <c r="BP700" i="52"/>
  <c r="CH700" i="52" s="1"/>
  <c r="BZ699" i="52"/>
  <c r="DI699" i="52" s="1"/>
  <c r="DT699" i="52" s="1"/>
  <c r="BP699" i="52"/>
  <c r="CH699" i="52" s="1"/>
  <c r="BT699" i="52"/>
  <c r="CR699" i="52" s="1"/>
  <c r="EZ699" i="52" s="1"/>
  <c r="BP698" i="52"/>
  <c r="CH698" i="52" s="1"/>
  <c r="CK698" i="52" s="1"/>
  <c r="FC698" i="52" s="1"/>
  <c r="BT698" i="52"/>
  <c r="CR698" i="52" s="1"/>
  <c r="BX698" i="52"/>
  <c r="DE698" i="52" s="1"/>
  <c r="BP697" i="52"/>
  <c r="CH697" i="52" s="1"/>
  <c r="CK697" i="52" s="1"/>
  <c r="FC697" i="52" s="1"/>
  <c r="BT697" i="52"/>
  <c r="CR697" i="52" s="1"/>
  <c r="CW617" i="52"/>
  <c r="DB617" i="52" s="1"/>
  <c r="BO829" i="52"/>
  <c r="CG829" i="52" s="1"/>
  <c r="AB662" i="52"/>
  <c r="CP817" i="52"/>
  <c r="FA817" i="52" s="1"/>
  <c r="CN817" i="52"/>
  <c r="FE817" i="52" s="1"/>
  <c r="CN522" i="52"/>
  <c r="FE522" i="52" s="1"/>
  <c r="CO522" i="52"/>
  <c r="FB522" i="52" s="1"/>
  <c r="CC521" i="52"/>
  <c r="BT521" i="52"/>
  <c r="CR521" i="52" s="1"/>
  <c r="EZ521" i="52" s="1"/>
  <c r="BX521" i="52"/>
  <c r="DE521" i="52" s="1"/>
  <c r="FQ521" i="52" s="1"/>
  <c r="BQ600" i="52"/>
  <c r="CM600" i="52" s="1"/>
  <c r="BT599" i="52"/>
  <c r="CR599" i="52" s="1"/>
  <c r="CA599" i="52"/>
  <c r="DG599" i="52" s="1"/>
  <c r="BR599" i="52"/>
  <c r="CS599" i="52" s="1"/>
  <c r="EY599" i="52" s="1"/>
  <c r="BO599" i="52"/>
  <c r="CG599" i="52" s="1"/>
  <c r="BP598" i="52"/>
  <c r="CH598" i="52" s="1"/>
  <c r="CK598" i="52" s="1"/>
  <c r="FC598" i="52" s="1"/>
  <c r="BT598" i="52"/>
  <c r="CR598" i="52" s="1"/>
  <c r="BU598" i="52"/>
  <c r="CL598" i="52" s="1"/>
  <c r="CA598" i="52"/>
  <c r="DG598" i="52" s="1"/>
  <c r="BX597" i="52"/>
  <c r="DE597" i="52" s="1"/>
  <c r="FQ597" i="52" s="1"/>
  <c r="CA597" i="52"/>
  <c r="DG597" i="52" s="1"/>
  <c r="AB597" i="52" s="1"/>
  <c r="CC594" i="52"/>
  <c r="BY594" i="52"/>
  <c r="DH594" i="52" s="1"/>
  <c r="CC574" i="52"/>
  <c r="CN574" i="52" s="1"/>
  <c r="FE574" i="52" s="1"/>
  <c r="BT574" i="52"/>
  <c r="CR574" i="52" s="1"/>
  <c r="EZ574" i="52" s="1"/>
  <c r="BP574" i="52"/>
  <c r="CH574" i="52" s="1"/>
  <c r="BU574" i="52"/>
  <c r="CL574" i="52" s="1"/>
  <c r="FF574" i="52" s="1"/>
  <c r="BQ573" i="52"/>
  <c r="CM573" i="52" s="1"/>
  <c r="BU573" i="52"/>
  <c r="CL573" i="52" s="1"/>
  <c r="CI573" i="52" s="1"/>
  <c r="CJ573" i="52" s="1"/>
  <c r="BX573" i="52"/>
  <c r="DE573" i="52" s="1"/>
  <c r="BO572" i="52"/>
  <c r="CG572" i="52" s="1"/>
  <c r="CJ572" i="52" s="1"/>
  <c r="BZ567" i="52"/>
  <c r="DI567" i="52" s="1"/>
  <c r="DT567" i="52" s="1"/>
  <c r="CA567" i="52"/>
  <c r="DG567" i="52" s="1"/>
  <c r="BO567" i="52"/>
  <c r="CG567" i="52" s="1"/>
  <c r="BU567" i="52"/>
  <c r="CL567" i="52" s="1"/>
  <c r="BU566" i="52"/>
  <c r="CL566" i="52" s="1"/>
  <c r="BT566" i="52"/>
  <c r="CR566" i="52" s="1"/>
  <c r="CA566" i="52"/>
  <c r="DG566" i="52" s="1"/>
  <c r="DR566" i="52" s="1"/>
  <c r="BO566" i="52"/>
  <c r="CG566" i="52" s="1"/>
  <c r="BQ565" i="52"/>
  <c r="CM565" i="52" s="1"/>
  <c r="BX565" i="52"/>
  <c r="DE565" i="52" s="1"/>
  <c r="FQ565" i="52" s="1"/>
  <c r="CA565" i="52"/>
  <c r="DG565" i="52" s="1"/>
  <c r="AB565" i="52" s="1"/>
  <c r="BU565" i="52"/>
  <c r="CL565" i="52" s="1"/>
  <c r="CA531" i="52"/>
  <c r="DG531" i="52" s="1"/>
  <c r="AB531" i="52" s="1"/>
  <c r="BP531" i="52"/>
  <c r="CH531" i="52" s="1"/>
  <c r="BY479" i="52"/>
  <c r="DH479" i="52" s="1"/>
  <c r="BQ937" i="52"/>
  <c r="CM937" i="52" s="1"/>
  <c r="BU937" i="52"/>
  <c r="CL937" i="52" s="1"/>
  <c r="FF937" i="52" s="1"/>
  <c r="BQ936" i="52"/>
  <c r="CM936" i="52" s="1"/>
  <c r="BR936" i="52"/>
  <c r="CS936" i="52" s="1"/>
  <c r="EY936" i="52" s="1"/>
  <c r="CC935" i="52"/>
  <c r="CN935" i="52" s="1"/>
  <c r="FE935" i="52" s="1"/>
  <c r="BZ935" i="52"/>
  <c r="DI935" i="52" s="1"/>
  <c r="DT935" i="52" s="1"/>
  <c r="BY934" i="52"/>
  <c r="DH934" i="52" s="1"/>
  <c r="DS934" i="52" s="1"/>
  <c r="CA934" i="52"/>
  <c r="DG934" i="52" s="1"/>
  <c r="BV934" i="52"/>
  <c r="CZ934" i="52" s="1"/>
  <c r="DW934" i="52" s="1"/>
  <c r="EF934" i="52" s="1"/>
  <c r="CN315" i="52"/>
  <c r="FE315" i="52" s="1"/>
  <c r="BO795" i="52"/>
  <c r="CG795" i="52" s="1"/>
  <c r="CN636" i="52"/>
  <c r="FE636" i="52" s="1"/>
  <c r="CO636" i="52"/>
  <c r="FB636" i="52" s="1"/>
  <c r="BU484" i="52"/>
  <c r="CL484" i="52" s="1"/>
  <c r="CO418" i="52"/>
  <c r="FB418" i="52" s="1"/>
  <c r="CN418" i="52"/>
  <c r="FE418" i="52" s="1"/>
  <c r="CP418" i="52"/>
  <c r="FA418" i="52" s="1"/>
  <c r="CP300" i="52"/>
  <c r="FA300" i="52" s="1"/>
  <c r="CO300" i="52"/>
  <c r="FB300" i="52" s="1"/>
  <c r="CP282" i="52"/>
  <c r="FA282" i="52" s="1"/>
  <c r="CO282" i="52"/>
  <c r="FB282" i="52" s="1"/>
  <c r="BR272" i="52"/>
  <c r="CS272" i="52" s="1"/>
  <c r="CN263" i="52"/>
  <c r="FE263" i="52" s="1"/>
  <c r="CO263" i="52"/>
  <c r="FB263" i="52" s="1"/>
  <c r="CP252" i="52"/>
  <c r="FA252" i="52" s="1"/>
  <c r="CO252" i="52"/>
  <c r="BV993" i="52"/>
  <c r="CZ993" i="52" s="1"/>
  <c r="BP993" i="52"/>
  <c r="CH993" i="52" s="1"/>
  <c r="CK993" i="52" s="1"/>
  <c r="FC993" i="52" s="1"/>
  <c r="BW993" i="52"/>
  <c r="DA993" i="52" s="1"/>
  <c r="BT993" i="52"/>
  <c r="CR993" i="52" s="1"/>
  <c r="BY993" i="52"/>
  <c r="DH993" i="52" s="1"/>
  <c r="DS993" i="52" s="1"/>
  <c r="BS993" i="52"/>
  <c r="CQ993" i="52" s="1"/>
  <c r="BX993" i="52"/>
  <c r="DE993" i="52" s="1"/>
  <c r="FQ993" i="52" s="1"/>
  <c r="BO991" i="52"/>
  <c r="CG991" i="52" s="1"/>
  <c r="AB991" i="52" s="1"/>
  <c r="BZ991" i="52"/>
  <c r="DI991" i="52" s="1"/>
  <c r="DT991" i="52" s="1"/>
  <c r="BS991" i="52"/>
  <c r="CQ991" i="52" s="1"/>
  <c r="BP991" i="52"/>
  <c r="CH991" i="52" s="1"/>
  <c r="CK991" i="52" s="1"/>
  <c r="FC991" i="52" s="1"/>
  <c r="BO990" i="52"/>
  <c r="CG990" i="52" s="1"/>
  <c r="BV990" i="52"/>
  <c r="CZ990" i="52" s="1"/>
  <c r="CA990" i="52"/>
  <c r="DG990" i="52" s="1"/>
  <c r="DR990" i="52" s="1"/>
  <c r="BP990" i="52"/>
  <c r="CH990" i="52" s="1"/>
  <c r="CK990" i="52" s="1"/>
  <c r="FC990" i="52" s="1"/>
  <c r="BZ990" i="52"/>
  <c r="DI990" i="52" s="1"/>
  <c r="DT990" i="52" s="1"/>
  <c r="CC989" i="52"/>
  <c r="CN989" i="52" s="1"/>
  <c r="FE989" i="52" s="1"/>
  <c r="BV989" i="52"/>
  <c r="CZ989" i="52" s="1"/>
  <c r="DW989" i="52" s="1"/>
  <c r="EF989" i="52" s="1"/>
  <c r="BO989" i="52"/>
  <c r="CG989" i="52" s="1"/>
  <c r="BZ989" i="52"/>
  <c r="DI989" i="52" s="1"/>
  <c r="DT989" i="52" s="1"/>
  <c r="BZ988" i="52"/>
  <c r="DI988" i="52" s="1"/>
  <c r="DT988" i="52" s="1"/>
  <c r="BW988" i="52"/>
  <c r="DA988" i="52" s="1"/>
  <c r="BX987" i="52"/>
  <c r="DE987" i="52" s="1"/>
  <c r="FQ987" i="52" s="1"/>
  <c r="BS987" i="52"/>
  <c r="CQ987" i="52" s="1"/>
  <c r="BR987" i="52"/>
  <c r="CS987" i="52" s="1"/>
  <c r="EY987" i="52" s="1"/>
  <c r="BV987" i="52"/>
  <c r="CZ987" i="52" s="1"/>
  <c r="CA986" i="52"/>
  <c r="DG986" i="52" s="1"/>
  <c r="DR986" i="52" s="1"/>
  <c r="BP986" i="52"/>
  <c r="CH986" i="52" s="1"/>
  <c r="CK986" i="52" s="1"/>
  <c r="FC986" i="52" s="1"/>
  <c r="BT986" i="52"/>
  <c r="CR986" i="52" s="1"/>
  <c r="BR985" i="52"/>
  <c r="CS985" i="52" s="1"/>
  <c r="EY985" i="52" s="1"/>
  <c r="BS985" i="52"/>
  <c r="CQ985" i="52" s="1"/>
  <c r="BV985" i="52"/>
  <c r="CZ985" i="52" s="1"/>
  <c r="CC984" i="52"/>
  <c r="BP984" i="52"/>
  <c r="CH984" i="52" s="1"/>
  <c r="BT984" i="52"/>
  <c r="CR984" i="52" s="1"/>
  <c r="EZ984" i="52" s="1"/>
  <c r="BW983" i="52"/>
  <c r="DA983" i="52" s="1"/>
  <c r="DX983" i="52" s="1"/>
  <c r="BV983" i="52"/>
  <c r="CZ983" i="52" s="1"/>
  <c r="DW983" i="52" s="1"/>
  <c r="CA983" i="52"/>
  <c r="DG983" i="52" s="1"/>
  <c r="BZ983" i="52"/>
  <c r="DI983" i="52" s="1"/>
  <c r="DT983" i="52" s="1"/>
  <c r="BZ979" i="52"/>
  <c r="DI979" i="52" s="1"/>
  <c r="DT979" i="52" s="1"/>
  <c r="BS979" i="52"/>
  <c r="CQ979" i="52" s="1"/>
  <c r="CA979" i="52"/>
  <c r="DG979" i="52" s="1"/>
  <c r="AB979" i="52" s="1"/>
  <c r="BS978" i="52"/>
  <c r="CQ978" i="52" s="1"/>
  <c r="BY978" i="52"/>
  <c r="DH978" i="52" s="1"/>
  <c r="DS978" i="52" s="1"/>
  <c r="CA978" i="52"/>
  <c r="DG978" i="52" s="1"/>
  <c r="BU978" i="52"/>
  <c r="CL978" i="52" s="1"/>
  <c r="BO789" i="52"/>
  <c r="CG789" i="52" s="1"/>
  <c r="CO701" i="52"/>
  <c r="FB701" i="52" s="1"/>
  <c r="CN440" i="52"/>
  <c r="FE440" i="52" s="1"/>
  <c r="CP440" i="52"/>
  <c r="FA440" i="52" s="1"/>
  <c r="CP287" i="52"/>
  <c r="FA287" i="52" s="1"/>
  <c r="CO287" i="52"/>
  <c r="FB287" i="52" s="1"/>
  <c r="CP275" i="52"/>
  <c r="FA275" i="52" s="1"/>
  <c r="CO275" i="52"/>
  <c r="FB275" i="52" s="1"/>
  <c r="CO328" i="52"/>
  <c r="FB328" i="52" s="1"/>
  <c r="CN328" i="52"/>
  <c r="FE328" i="52" s="1"/>
  <c r="AB591" i="52"/>
  <c r="BX817" i="52"/>
  <c r="DE817" i="52" s="1"/>
  <c r="FQ817" i="52" s="1"/>
  <c r="AB873" i="52"/>
  <c r="AB868" i="52"/>
  <c r="CN275" i="52"/>
  <c r="FE275" i="52" s="1"/>
  <c r="BW820" i="52"/>
  <c r="DA820" i="52" s="1"/>
  <c r="DX820" i="52" s="1"/>
  <c r="CP763" i="52"/>
  <c r="FA763" i="52" s="1"/>
  <c r="CO763" i="52"/>
  <c r="FB763" i="52" s="1"/>
  <c r="BQ611" i="52"/>
  <c r="CM611" i="52" s="1"/>
  <c r="BP611" i="52"/>
  <c r="CH611" i="52" s="1"/>
  <c r="CK611" i="52" s="1"/>
  <c r="FC611" i="52" s="1"/>
  <c r="BX611" i="52"/>
  <c r="DE611" i="52" s="1"/>
  <c r="BV817" i="52"/>
  <c r="CZ817" i="52" s="1"/>
  <c r="AB853" i="52"/>
  <c r="AB920" i="52"/>
  <c r="CA935" i="52"/>
  <c r="DG935" i="52" s="1"/>
  <c r="DR935" i="52" s="1"/>
  <c r="BQ935" i="52"/>
  <c r="CM935" i="52" s="1"/>
  <c r="BU938" i="52"/>
  <c r="CL938" i="52" s="1"/>
  <c r="BU934" i="52"/>
  <c r="CL934" i="52" s="1"/>
  <c r="FF934" i="52" s="1"/>
  <c r="CA938" i="52"/>
  <c r="DG938" i="52" s="1"/>
  <c r="CN854" i="52"/>
  <c r="FE854" i="52" s="1"/>
  <c r="BQ829" i="52"/>
  <c r="CM829" i="52" s="1"/>
  <c r="CC823" i="52"/>
  <c r="CP823" i="52" s="1"/>
  <c r="FA823" i="52" s="1"/>
  <c r="BW823" i="52"/>
  <c r="DA823" i="52" s="1"/>
  <c r="DX823" i="52" s="1"/>
  <c r="CO815" i="52"/>
  <c r="FB815" i="52" s="1"/>
  <c r="CP779" i="52"/>
  <c r="FA779" i="52" s="1"/>
  <c r="CN722" i="52"/>
  <c r="FE722" i="52" s="1"/>
  <c r="CO722" i="52"/>
  <c r="FB722" i="52" s="1"/>
  <c r="CO472" i="52"/>
  <c r="FB472" i="52" s="1"/>
  <c r="CN472" i="52"/>
  <c r="FE472" i="52" s="1"/>
  <c r="BR301" i="52"/>
  <c r="CS301" i="52" s="1"/>
  <c r="EY301" i="52" s="1"/>
  <c r="AB891" i="52"/>
  <c r="BW935" i="52"/>
  <c r="DA935" i="52" s="1"/>
  <c r="DX935" i="52" s="1"/>
  <c r="EF935" i="52" s="1"/>
  <c r="CA936" i="52"/>
  <c r="DG936" i="52" s="1"/>
  <c r="BX935" i="52"/>
  <c r="DE935" i="52" s="1"/>
  <c r="FQ935" i="52" s="1"/>
  <c r="BQ938" i="52"/>
  <c r="CM938" i="52" s="1"/>
  <c r="BV937" i="52"/>
  <c r="CZ937" i="52" s="1"/>
  <c r="BR934" i="52"/>
  <c r="CS934" i="52" s="1"/>
  <c r="EY934" i="52" s="1"/>
  <c r="AB987" i="52"/>
  <c r="AB1027" i="52"/>
  <c r="CO304" i="52"/>
  <c r="FB304" i="52" s="1"/>
  <c r="CN400" i="52"/>
  <c r="FE400" i="52" s="1"/>
  <c r="BQ781" i="52"/>
  <c r="CM781" i="52" s="1"/>
  <c r="CO779" i="52"/>
  <c r="FB779" i="52" s="1"/>
  <c r="BS690" i="52"/>
  <c r="CQ690" i="52" s="1"/>
  <c r="EX690" i="52" s="1"/>
  <c r="CP451" i="52"/>
  <c r="FA451" i="52" s="1"/>
  <c r="BR830" i="52"/>
  <c r="CS830" i="52" s="1"/>
  <c r="EY830" i="52" s="1"/>
  <c r="CP792" i="52"/>
  <c r="FA792" i="52" s="1"/>
  <c r="CO784" i="52"/>
  <c r="FB784" i="52" s="1"/>
  <c r="CP735" i="52"/>
  <c r="FA735" i="52" s="1"/>
  <c r="CO735" i="52"/>
  <c r="FB735" i="52" s="1"/>
  <c r="BO616" i="52"/>
  <c r="CG616" i="52" s="1"/>
  <c r="AB616" i="52" s="1"/>
  <c r="BW602" i="52"/>
  <c r="DA602" i="52" s="1"/>
  <c r="CO601" i="52"/>
  <c r="FB601" i="52" s="1"/>
  <c r="CP522" i="52"/>
  <c r="FA522" i="52" s="1"/>
  <c r="CP517" i="52"/>
  <c r="FA517" i="52" s="1"/>
  <c r="CO512" i="52"/>
  <c r="FB512" i="52" s="1"/>
  <c r="BO383" i="52"/>
  <c r="CG383" i="52" s="1"/>
  <c r="AB383" i="52" s="1"/>
  <c r="CN1030" i="52"/>
  <c r="FE1030" i="52" s="1"/>
  <c r="BV1030" i="52"/>
  <c r="CZ1030" i="52" s="1"/>
  <c r="BZ1030" i="52"/>
  <c r="DI1030" i="52" s="1"/>
  <c r="DT1030" i="52" s="1"/>
  <c r="BO1026" i="52"/>
  <c r="CG1026" i="52" s="1"/>
  <c r="BZ1026" i="52"/>
  <c r="DI1026" i="52" s="1"/>
  <c r="BS1026" i="52"/>
  <c r="CQ1026" i="52" s="1"/>
  <c r="BW1026" i="52"/>
  <c r="DA1026" i="52" s="1"/>
  <c r="BQ1025" i="52"/>
  <c r="CM1025" i="52" s="1"/>
  <c r="BV1025" i="52"/>
  <c r="CZ1025" i="52" s="1"/>
  <c r="DW1025" i="52" s="1"/>
  <c r="EF1025" i="52" s="1"/>
  <c r="BP1024" i="52"/>
  <c r="CH1024" i="52" s="1"/>
  <c r="BU1024" i="52"/>
  <c r="CL1024" i="52" s="1"/>
  <c r="FF1024" i="52" s="1"/>
  <c r="BO1024" i="52"/>
  <c r="CG1024" i="52" s="1"/>
  <c r="BZ1024" i="52"/>
  <c r="DI1024" i="52" s="1"/>
  <c r="BV1012" i="52"/>
  <c r="CZ1012" i="52" s="1"/>
  <c r="DW1012" i="52" s="1"/>
  <c r="EF1012" i="52" s="1"/>
  <c r="BR872" i="52"/>
  <c r="CS872" i="52" s="1"/>
  <c r="CO792" i="52"/>
  <c r="FB792" i="52" s="1"/>
  <c r="CP712" i="52"/>
  <c r="FA712" i="52" s="1"/>
  <c r="CC616" i="52"/>
  <c r="CK616" i="52" s="1"/>
  <c r="FC616" i="52" s="1"/>
  <c r="CP378" i="52"/>
  <c r="CO311" i="52"/>
  <c r="FB311" i="52" s="1"/>
  <c r="CA1047" i="52"/>
  <c r="DG1047" i="52" s="1"/>
  <c r="DR1047" i="52" s="1"/>
  <c r="BY1047" i="52"/>
  <c r="DH1047" i="52" s="1"/>
  <c r="DS1047" i="52" s="1"/>
  <c r="BW1046" i="52"/>
  <c r="DA1046" i="52" s="1"/>
  <c r="DX1046" i="52" s="1"/>
  <c r="BS1046" i="52"/>
  <c r="CQ1046" i="52" s="1"/>
  <c r="EX1046" i="52" s="1"/>
  <c r="CC1044" i="52"/>
  <c r="CO1044" i="52" s="1"/>
  <c r="FB1044" i="52" s="1"/>
  <c r="BY1044" i="52"/>
  <c r="DH1044" i="52" s="1"/>
  <c r="DS1044" i="52" s="1"/>
  <c r="BU1044" i="52"/>
  <c r="CL1044" i="52" s="1"/>
  <c r="FF1044" i="52" s="1"/>
  <c r="CA1044" i="52"/>
  <c r="DG1044" i="52" s="1"/>
  <c r="DR1044" i="52" s="1"/>
  <c r="CA1043" i="52"/>
  <c r="DG1043" i="52" s="1"/>
  <c r="BW1043" i="52"/>
  <c r="DA1043" i="52" s="1"/>
  <c r="DX1043" i="52" s="1"/>
  <c r="BY1043" i="52"/>
  <c r="DH1043" i="52" s="1"/>
  <c r="DS1043" i="52" s="1"/>
  <c r="CC1031" i="52"/>
  <c r="CK1031" i="52" s="1"/>
  <c r="FC1031" i="52" s="1"/>
  <c r="BR1031" i="52"/>
  <c r="CS1031" i="52" s="1"/>
  <c r="BV1031" i="52"/>
  <c r="CZ1031" i="52" s="1"/>
  <c r="DW1031" i="52" s="1"/>
  <c r="CC872" i="52"/>
  <c r="CI872" i="52" s="1"/>
  <c r="CJ872" i="52" s="1"/>
  <c r="CP1017" i="52"/>
  <c r="FA1017" i="52" s="1"/>
  <c r="CN1017" i="52"/>
  <c r="FE1017" i="52" s="1"/>
  <c r="CP818" i="52"/>
  <c r="FA818" i="52" s="1"/>
  <c r="BR809" i="52"/>
  <c r="CS809" i="52" s="1"/>
  <c r="EY809" i="52" s="1"/>
  <c r="CO802" i="52"/>
  <c r="FB802" i="52" s="1"/>
  <c r="CP795" i="52"/>
  <c r="FA795" i="52" s="1"/>
  <c r="CP739" i="52"/>
  <c r="FA739" i="52" s="1"/>
  <c r="CA707" i="52"/>
  <c r="DG707" i="52" s="1"/>
  <c r="BU685" i="52"/>
  <c r="CL685" i="52" s="1"/>
  <c r="CN449" i="52"/>
  <c r="FE449" i="52" s="1"/>
  <c r="BQ443" i="52"/>
  <c r="CM443" i="52" s="1"/>
  <c r="BY443" i="52"/>
  <c r="DH443" i="52" s="1"/>
  <c r="DS443" i="52" s="1"/>
  <c r="CA1051" i="52"/>
  <c r="DG1051" i="52" s="1"/>
  <c r="DR1051" i="52" s="1"/>
  <c r="BW1051" i="52"/>
  <c r="DA1051" i="52" s="1"/>
  <c r="DX1051" i="52" s="1"/>
  <c r="BS1051" i="52"/>
  <c r="CQ1051" i="52" s="1"/>
  <c r="EX1051" i="52" s="1"/>
  <c r="BY1051" i="52"/>
  <c r="DH1051" i="52" s="1"/>
  <c r="DS1051" i="52" s="1"/>
  <c r="CA1049" i="52"/>
  <c r="DG1049" i="52" s="1"/>
  <c r="DR1049" i="52" s="1"/>
  <c r="BW1049" i="52"/>
  <c r="DA1049" i="52" s="1"/>
  <c r="DX1049" i="52" s="1"/>
  <c r="BS1048" i="52"/>
  <c r="CQ1048" i="52" s="1"/>
  <c r="BY1048" i="52"/>
  <c r="DH1048" i="52" s="1"/>
  <c r="DS1048" i="52" s="1"/>
  <c r="BO1048" i="52"/>
  <c r="CG1048" i="52" s="1"/>
  <c r="AB1048" i="52" s="1"/>
  <c r="BU1048" i="52"/>
  <c r="CL1048" i="52" s="1"/>
  <c r="CC1042" i="52"/>
  <c r="BS1042" i="52"/>
  <c r="CQ1042" i="52" s="1"/>
  <c r="EX1042" i="52" s="1"/>
  <c r="BO1042" i="52"/>
  <c r="CG1042" i="52" s="1"/>
  <c r="BS1020" i="52"/>
  <c r="CQ1020" i="52" s="1"/>
  <c r="EX1020" i="52" s="1"/>
  <c r="BR1020" i="52"/>
  <c r="CS1020" i="52" s="1"/>
  <c r="EY1020" i="52" s="1"/>
  <c r="BW1020" i="52"/>
  <c r="DA1020" i="52" s="1"/>
  <c r="DX1020" i="52" s="1"/>
  <c r="BX1020" i="52"/>
  <c r="DE1020" i="52" s="1"/>
  <c r="FQ1020" i="52" s="1"/>
  <c r="CA1020" i="52"/>
  <c r="DG1020" i="52" s="1"/>
  <c r="AB1020" i="52" s="1"/>
  <c r="CP825" i="52"/>
  <c r="FA825" i="52" s="1"/>
  <c r="CO818" i="52"/>
  <c r="FB818" i="52" s="1"/>
  <c r="CO785" i="52"/>
  <c r="FB785" i="52" s="1"/>
  <c r="BY472" i="52"/>
  <c r="DH472" i="52" s="1"/>
  <c r="BS450" i="52"/>
  <c r="CQ450" i="52" s="1"/>
  <c r="EX450" i="52" s="1"/>
  <c r="CP240" i="52"/>
  <c r="FA240" i="52" s="1"/>
  <c r="CO240" i="52"/>
  <c r="BP197" i="52"/>
  <c r="CH197" i="52" s="1"/>
  <c r="CK197" i="52" s="1"/>
  <c r="FC197" i="52" s="1"/>
  <c r="CN979" i="52"/>
  <c r="CP979" i="52"/>
  <c r="FA979" i="52" s="1"/>
  <c r="CO856" i="52"/>
  <c r="FB856" i="52" s="1"/>
  <c r="CP856" i="52"/>
  <c r="FA856" i="52" s="1"/>
  <c r="BT1030" i="52"/>
  <c r="CR1030" i="52" s="1"/>
  <c r="CO765" i="52"/>
  <c r="FB765" i="52" s="1"/>
  <c r="CO837" i="52"/>
  <c r="FB837" i="52" s="1"/>
  <c r="BR789" i="52"/>
  <c r="CS789" i="52" s="1"/>
  <c r="EY789" i="52" s="1"/>
  <c r="BP788" i="52"/>
  <c r="CH788" i="52" s="1"/>
  <c r="CK788" i="52" s="1"/>
  <c r="CP775" i="52"/>
  <c r="FA775" i="52" s="1"/>
  <c r="BR473" i="52"/>
  <c r="CS473" i="52" s="1"/>
  <c r="EY473" i="52" s="1"/>
  <c r="BO450" i="52"/>
  <c r="CG450" i="52" s="1"/>
  <c r="CC450" i="52"/>
  <c r="CK450" i="52" s="1"/>
  <c r="FC450" i="52" s="1"/>
  <c r="BS448" i="52"/>
  <c r="CQ448" i="52" s="1"/>
  <c r="BY436" i="52"/>
  <c r="DH436" i="52" s="1"/>
  <c r="DS436" i="52" s="1"/>
  <c r="CA223" i="52"/>
  <c r="DG223" i="52" s="1"/>
  <c r="DR223" i="52" s="1"/>
  <c r="BV980" i="52"/>
  <c r="CZ980" i="52" s="1"/>
  <c r="BS980" i="52"/>
  <c r="CQ980" i="52" s="1"/>
  <c r="CA980" i="52"/>
  <c r="DG980" i="52" s="1"/>
  <c r="BO980" i="52"/>
  <c r="CG980" i="52" s="1"/>
  <c r="BO98" i="52"/>
  <c r="CG98" i="52" s="1"/>
  <c r="BV97" i="52"/>
  <c r="CZ97" i="52" s="1"/>
  <c r="DW97" i="52" s="1"/>
  <c r="BR96" i="52"/>
  <c r="CS96" i="52" s="1"/>
  <c r="EY96" i="52" s="1"/>
  <c r="BV95" i="52"/>
  <c r="CZ95" i="52" s="1"/>
  <c r="DW95" i="52" s="1"/>
  <c r="EF95" i="52" s="1"/>
  <c r="BY91" i="52"/>
  <c r="DH91" i="52" s="1"/>
  <c r="DS91" i="52" s="1"/>
  <c r="BO90" i="52"/>
  <c r="CG90" i="52" s="1"/>
  <c r="BO89" i="52"/>
  <c r="CG89" i="52" s="1"/>
  <c r="CA88" i="52"/>
  <c r="DG88" i="52" s="1"/>
  <c r="DR88" i="52" s="1"/>
  <c r="BQ87" i="52"/>
  <c r="CM87" i="52" s="1"/>
  <c r="FD87" i="52" s="1"/>
  <c r="BR83" i="52"/>
  <c r="CS83" i="52" s="1"/>
  <c r="EY83" i="52" s="1"/>
  <c r="BP82" i="52"/>
  <c r="CH82" i="52" s="1"/>
  <c r="BT81" i="52"/>
  <c r="BT80" i="52"/>
  <c r="BR79" i="52"/>
  <c r="CS79" i="52" s="1"/>
  <c r="EY79" i="52" s="1"/>
  <c r="BV75" i="52"/>
  <c r="CZ75" i="52" s="1"/>
  <c r="DW75" i="52" s="1"/>
  <c r="CA74" i="52"/>
  <c r="DG74" i="52" s="1"/>
  <c r="DR74" i="52" s="1"/>
  <c r="BW73" i="52"/>
  <c r="DA73" i="52" s="1"/>
  <c r="DX73" i="52" s="1"/>
  <c r="BZ72" i="52"/>
  <c r="DI72" i="52" s="1"/>
  <c r="DT72" i="52" s="1"/>
  <c r="BS71" i="52"/>
  <c r="CQ71" i="52" s="1"/>
  <c r="EX71" i="52" s="1"/>
  <c r="BS67" i="52"/>
  <c r="CQ67" i="52" s="1"/>
  <c r="EX67" i="52" s="1"/>
  <c r="BS66" i="52"/>
  <c r="CQ66" i="52" s="1"/>
  <c r="EX66" i="52" s="1"/>
  <c r="BT65" i="52"/>
  <c r="BV64" i="52"/>
  <c r="CZ64" i="52" s="1"/>
  <c r="BP63" i="52"/>
  <c r="CH63" i="52" s="1"/>
  <c r="CP986" i="52"/>
  <c r="FA986" i="52" s="1"/>
  <c r="DM36" i="52"/>
  <c r="BU559" i="52"/>
  <c r="CL559" i="52" s="1"/>
  <c r="BP533" i="52"/>
  <c r="CP496" i="52"/>
  <c r="FA496" i="52" s="1"/>
  <c r="CO474" i="52"/>
  <c r="FB474" i="52" s="1"/>
  <c r="CP474" i="52"/>
  <c r="FA474" i="52" s="1"/>
  <c r="IH474" i="52" s="1"/>
  <c r="BY454" i="52"/>
  <c r="DH454" i="52" s="1"/>
  <c r="CP406" i="52"/>
  <c r="FA406" i="52" s="1"/>
  <c r="CO384" i="52"/>
  <c r="CO372" i="52"/>
  <c r="CA329" i="52"/>
  <c r="DG329" i="52" s="1"/>
  <c r="CP253" i="52"/>
  <c r="FA253" i="52" s="1"/>
  <c r="BP169" i="52"/>
  <c r="BY901" i="52"/>
  <c r="DH901" i="52" s="1"/>
  <c r="AB1038" i="52"/>
  <c r="CP811" i="52"/>
  <c r="FA811" i="52" s="1"/>
  <c r="CA811" i="52"/>
  <c r="DG811" i="52" s="1"/>
  <c r="BP804" i="52"/>
  <c r="CH804" i="52" s="1"/>
  <c r="BP784" i="52"/>
  <c r="CO756" i="52"/>
  <c r="FB756" i="52" s="1"/>
  <c r="CO717" i="52"/>
  <c r="FB717" i="52" s="1"/>
  <c r="BZ716" i="52"/>
  <c r="DI716" i="52" s="1"/>
  <c r="BO686" i="52"/>
  <c r="CG686" i="52" s="1"/>
  <c r="CP636" i="52"/>
  <c r="FA636" i="52" s="1"/>
  <c r="BP569" i="52"/>
  <c r="CH569" i="52" s="1"/>
  <c r="CP500" i="52"/>
  <c r="FA500" i="52" s="1"/>
  <c r="CO496" i="52"/>
  <c r="FB496" i="52" s="1"/>
  <c r="CO485" i="52"/>
  <c r="FB485" i="52" s="1"/>
  <c r="CO441" i="52"/>
  <c r="FB441" i="52" s="1"/>
  <c r="CP382" i="52"/>
  <c r="CP359" i="52"/>
  <c r="FA359" i="52" s="1"/>
  <c r="CO253" i="52"/>
  <c r="FB253" i="52" s="1"/>
  <c r="BT852" i="52"/>
  <c r="CR852" i="52" s="1"/>
  <c r="CU852" i="52" s="1"/>
  <c r="CO836" i="52"/>
  <c r="FB836" i="52" s="1"/>
  <c r="BQ834" i="52"/>
  <c r="CM834" i="52" s="1"/>
  <c r="CP828" i="52"/>
  <c r="FA828" i="52" s="1"/>
  <c r="BR824" i="52"/>
  <c r="CS824" i="52" s="1"/>
  <c r="EY824" i="52" s="1"/>
  <c r="CC804" i="52"/>
  <c r="CO804" i="52" s="1"/>
  <c r="FB804" i="52" s="1"/>
  <c r="BO785" i="52"/>
  <c r="CG785" i="52" s="1"/>
  <c r="BW780" i="52"/>
  <c r="DA780" i="52" s="1"/>
  <c r="DX780" i="52" s="1"/>
  <c r="CP759" i="52"/>
  <c r="FA759" i="52" s="1"/>
  <c r="CO749" i="52"/>
  <c r="FB749" i="52" s="1"/>
  <c r="CP685" i="52"/>
  <c r="FA685" i="52" s="1"/>
  <c r="BQ596" i="52"/>
  <c r="CM596" i="52" s="1"/>
  <c r="BY466" i="52"/>
  <c r="DH466" i="52" s="1"/>
  <c r="CP392" i="52"/>
  <c r="FA392" i="52" s="1"/>
  <c r="CP360" i="52"/>
  <c r="FA360" i="52" s="1"/>
  <c r="BR305" i="52"/>
  <c r="CS305" i="52" s="1"/>
  <c r="EY305" i="52" s="1"/>
  <c r="CP296" i="52"/>
  <c r="FA296" i="52" s="1"/>
  <c r="BO187" i="52"/>
  <c r="CG187" i="52" s="1"/>
  <c r="AB187" i="52" s="1"/>
  <c r="BR1008" i="52"/>
  <c r="CS1008" i="52" s="1"/>
  <c r="EY1008" i="52" s="1"/>
  <c r="CN986" i="52"/>
  <c r="FE986" i="52" s="1"/>
  <c r="CP915" i="52"/>
  <c r="FA915" i="52" s="1"/>
  <c r="BU900" i="52"/>
  <c r="CL900" i="52" s="1"/>
  <c r="BX9" i="52"/>
  <c r="DE9" i="52" s="1"/>
  <c r="FQ9" i="52" s="1"/>
  <c r="CO794" i="52"/>
  <c r="FB794" i="52" s="1"/>
  <c r="CP793" i="52"/>
  <c r="FA793" i="52" s="1"/>
  <c r="CO790" i="52"/>
  <c r="FB790" i="52" s="1"/>
  <c r="BQ785" i="52"/>
  <c r="CM785" i="52" s="1"/>
  <c r="BP780" i="52"/>
  <c r="CH780" i="52" s="1"/>
  <c r="CK780" i="52" s="1"/>
  <c r="FC780" i="52" s="1"/>
  <c r="CP771" i="52"/>
  <c r="FA771" i="52" s="1"/>
  <c r="CN760" i="52"/>
  <c r="FE760" i="52" s="1"/>
  <c r="CO759" i="52"/>
  <c r="FB759" i="52" s="1"/>
  <c r="CN756" i="52"/>
  <c r="FE756" i="52" s="1"/>
  <c r="CP692" i="52"/>
  <c r="FA692" i="52" s="1"/>
  <c r="CP582" i="52"/>
  <c r="FA582" i="52" s="1"/>
  <c r="CN515" i="52"/>
  <c r="FE515" i="52" s="1"/>
  <c r="CN496" i="52"/>
  <c r="FE496" i="52" s="1"/>
  <c r="CP453" i="52"/>
  <c r="FA453" i="52" s="1"/>
  <c r="BY431" i="52"/>
  <c r="DH431" i="52" s="1"/>
  <c r="DS431" i="52" s="1"/>
  <c r="CO402" i="52"/>
  <c r="BO390" i="52"/>
  <c r="CG390" i="52" s="1"/>
  <c r="AB390" i="52" s="1"/>
  <c r="CN288" i="52"/>
  <c r="FE288" i="52" s="1"/>
  <c r="CP229" i="52"/>
  <c r="FA229" i="52" s="1"/>
  <c r="BV204" i="52"/>
  <c r="CZ204" i="52" s="1"/>
  <c r="DW204" i="52" s="1"/>
  <c r="EF204" i="52" s="1"/>
  <c r="BV156" i="52"/>
  <c r="CZ156" i="52" s="1"/>
  <c r="DW156" i="52" s="1"/>
  <c r="EF156" i="52" s="1"/>
  <c r="BR1047" i="52"/>
  <c r="CS1047" i="52" s="1"/>
  <c r="EY1047" i="52" s="1"/>
  <c r="BR1046" i="52"/>
  <c r="CS1046" i="52" s="1"/>
  <c r="EY1046" i="52" s="1"/>
  <c r="CP1032" i="52"/>
  <c r="FA1032" i="52" s="1"/>
  <c r="BS1030" i="52"/>
  <c r="CQ1030" i="52" s="1"/>
  <c r="CP1007" i="52"/>
  <c r="FA1007" i="52" s="1"/>
  <c r="CO966" i="52"/>
  <c r="CN929" i="52"/>
  <c r="CP928" i="52"/>
  <c r="FA928" i="52" s="1"/>
  <c r="CO915" i="52"/>
  <c r="FB915" i="52" s="1"/>
  <c r="CP717" i="52"/>
  <c r="FA717" i="52" s="1"/>
  <c r="BS635" i="52"/>
  <c r="CQ635" i="52" s="1"/>
  <c r="BS587" i="52"/>
  <c r="CQ587" i="52" s="1"/>
  <c r="BS539" i="52"/>
  <c r="CQ539" i="52" s="1"/>
  <c r="CO517" i="52"/>
  <c r="FB517" i="52" s="1"/>
  <c r="CO500" i="52"/>
  <c r="FB500" i="52" s="1"/>
  <c r="CP485" i="52"/>
  <c r="FA485" i="52" s="1"/>
  <c r="CO413" i="52"/>
  <c r="FB413" i="52" s="1"/>
  <c r="CO407" i="52"/>
  <c r="FB407" i="52" s="1"/>
  <c r="BO397" i="52"/>
  <c r="CG397" i="52" s="1"/>
  <c r="AB397" i="52" s="1"/>
  <c r="CO392" i="52"/>
  <c r="CO373" i="52"/>
  <c r="FB373" i="52" s="1"/>
  <c r="CP372" i="52"/>
  <c r="FA372" i="52" s="1"/>
  <c r="BP353" i="52"/>
  <c r="CN320" i="52"/>
  <c r="FE320" i="52" s="1"/>
  <c r="CO260" i="52"/>
  <c r="FB260" i="52" s="1"/>
  <c r="BO230" i="52"/>
  <c r="CG230" i="52" s="1"/>
  <c r="AB230" i="52" s="1"/>
  <c r="BS175" i="52"/>
  <c r="CQ175" i="52" s="1"/>
  <c r="CP1044" i="52"/>
  <c r="FA1044" i="52" s="1"/>
  <c r="CP999" i="52"/>
  <c r="FA999" i="52" s="1"/>
  <c r="CO923" i="52"/>
  <c r="FB923" i="52" s="1"/>
  <c r="BY846" i="52"/>
  <c r="DH846" i="52" s="1"/>
  <c r="CN776" i="52"/>
  <c r="FE776" i="52" s="1"/>
  <c r="CO766" i="52"/>
  <c r="FB766" i="52" s="1"/>
  <c r="CN763" i="52"/>
  <c r="FE763" i="52" s="1"/>
  <c r="CN744" i="52"/>
  <c r="FE744" i="52" s="1"/>
  <c r="CP733" i="52"/>
  <c r="FA733" i="52" s="1"/>
  <c r="CN711" i="52"/>
  <c r="FE711" i="52" s="1"/>
  <c r="CP705" i="52"/>
  <c r="FA705" i="52" s="1"/>
  <c r="CP664" i="52"/>
  <c r="FA664" i="52" s="1"/>
  <c r="BQ658" i="52"/>
  <c r="CM658" i="52" s="1"/>
  <c r="BU639" i="52"/>
  <c r="CL639" i="52" s="1"/>
  <c r="BQ614" i="52"/>
  <c r="CM614" i="52" s="1"/>
  <c r="CP586" i="52"/>
  <c r="FA586" i="52" s="1"/>
  <c r="CP520" i="52"/>
  <c r="FA520" i="52" s="1"/>
  <c r="CN500" i="52"/>
  <c r="FE500" i="52" s="1"/>
  <c r="CP484" i="52"/>
  <c r="FA484" i="52" s="1"/>
  <c r="CP459" i="52"/>
  <c r="FA459" i="52" s="1"/>
  <c r="CO417" i="52"/>
  <c r="FB417" i="52" s="1"/>
  <c r="CO409" i="52"/>
  <c r="FB409" i="52" s="1"/>
  <c r="BS408" i="52"/>
  <c r="CQ408" i="52" s="1"/>
  <c r="CP371" i="52"/>
  <c r="FA371" i="52" s="1"/>
  <c r="CP363" i="52"/>
  <c r="FA363" i="52" s="1"/>
  <c r="BP355" i="52"/>
  <c r="CH355" i="52" s="1"/>
  <c r="CK355" i="52" s="1"/>
  <c r="FC355" i="52" s="1"/>
  <c r="BQ346" i="52"/>
  <c r="CM346" i="52" s="1"/>
  <c r="CP336" i="52"/>
  <c r="FA336" i="52" s="1"/>
  <c r="BO336" i="52"/>
  <c r="CG336" i="52" s="1"/>
  <c r="AB336" i="52" s="1"/>
  <c r="CN316" i="52"/>
  <c r="FE316" i="52" s="1"/>
  <c r="CN307" i="52"/>
  <c r="FE307" i="52" s="1"/>
  <c r="BR289" i="52"/>
  <c r="CS289" i="52" s="1"/>
  <c r="EY289" i="52" s="1"/>
  <c r="CN276" i="52"/>
  <c r="FE276" i="52" s="1"/>
  <c r="CP267" i="52"/>
  <c r="FA267" i="52" s="1"/>
  <c r="CO264" i="52"/>
  <c r="FB264" i="52" s="1"/>
  <c r="CA251" i="52"/>
  <c r="DG251" i="52" s="1"/>
  <c r="CP239" i="52"/>
  <c r="FA239" i="52" s="1"/>
  <c r="BZ193" i="52"/>
  <c r="DI193" i="52" s="1"/>
  <c r="BT179" i="52"/>
  <c r="CR179" i="52" s="1"/>
  <c r="EZ179" i="52" s="1"/>
  <c r="CO1011" i="52"/>
  <c r="FB1011" i="52" s="1"/>
  <c r="BQ1001" i="52"/>
  <c r="CM1001" i="52" s="1"/>
  <c r="CP988" i="52"/>
  <c r="FA988" i="52" s="1"/>
  <c r="BO932" i="52"/>
  <c r="CG932" i="52" s="1"/>
  <c r="AB932" i="52" s="1"/>
  <c r="CO920" i="52"/>
  <c r="BX883" i="52"/>
  <c r="DE883" i="52" s="1"/>
  <c r="FQ883" i="52" s="1"/>
  <c r="BQ852" i="52"/>
  <c r="CM852" i="52" s="1"/>
  <c r="BQ777" i="52"/>
  <c r="CM777" i="52" s="1"/>
  <c r="BZ775" i="52"/>
  <c r="DI775" i="52" s="1"/>
  <c r="BQ773" i="52"/>
  <c r="CM773" i="52" s="1"/>
  <c r="CN772" i="52"/>
  <c r="FE772" i="52" s="1"/>
  <c r="CP765" i="52"/>
  <c r="FA765" i="52" s="1"/>
  <c r="BQ760" i="52"/>
  <c r="CM760" i="52" s="1"/>
  <c r="CN759" i="52"/>
  <c r="FE759" i="52" s="1"/>
  <c r="CO758" i="52"/>
  <c r="FB758" i="52" s="1"/>
  <c r="CN749" i="52"/>
  <c r="FE749" i="52" s="1"/>
  <c r="CO737" i="52"/>
  <c r="FB737" i="52" s="1"/>
  <c r="CO733" i="52"/>
  <c r="FB733" i="52" s="1"/>
  <c r="CO730" i="52"/>
  <c r="FB730" i="52" s="1"/>
  <c r="CO721" i="52"/>
  <c r="FB721" i="52" s="1"/>
  <c r="CN720" i="52"/>
  <c r="FE720" i="52" s="1"/>
  <c r="BQ719" i="52"/>
  <c r="CM719" i="52" s="1"/>
  <c r="BZ719" i="52"/>
  <c r="DI719" i="52" s="1"/>
  <c r="CP702" i="52"/>
  <c r="FA702" i="52" s="1"/>
  <c r="CP694" i="52"/>
  <c r="FA694" i="52" s="1"/>
  <c r="BP623" i="52"/>
  <c r="CH623" i="52" s="1"/>
  <c r="CK623" i="52" s="1"/>
  <c r="FC623" i="52" s="1"/>
  <c r="BS590" i="52"/>
  <c r="CQ590" i="52" s="1"/>
  <c r="CN572" i="52"/>
  <c r="FE572" i="52" s="1"/>
  <c r="CA569" i="52"/>
  <c r="DG569" i="52" s="1"/>
  <c r="CO520" i="52"/>
  <c r="FB520" i="52" s="1"/>
  <c r="CN519" i="52"/>
  <c r="FE519" i="52" s="1"/>
  <c r="CP456" i="52"/>
  <c r="FA456" i="52" s="1"/>
  <c r="CO448" i="52"/>
  <c r="FB448" i="52" s="1"/>
  <c r="CO440" i="52"/>
  <c r="FB440" i="52" s="1"/>
  <c r="BO434" i="52"/>
  <c r="CG434" i="52" s="1"/>
  <c r="CP408" i="52"/>
  <c r="FA408" i="52" s="1"/>
  <c r="CO371" i="52"/>
  <c r="FB371" i="52" s="1"/>
  <c r="CP367" i="52"/>
  <c r="FA367" i="52" s="1"/>
  <c r="CP365" i="52"/>
  <c r="FA365" i="52" s="1"/>
  <c r="BW350" i="52"/>
  <c r="DA350" i="52" s="1"/>
  <c r="DX350" i="52" s="1"/>
  <c r="EF350" i="52" s="1"/>
  <c r="CP278" i="52"/>
  <c r="FA278" i="52" s="1"/>
  <c r="CP268" i="52"/>
  <c r="FA268" i="52" s="1"/>
  <c r="BQ253" i="52"/>
  <c r="CM253" i="52" s="1"/>
  <c r="CW253" i="52" s="1"/>
  <c r="BP203" i="52"/>
  <c r="CH203" i="52" s="1"/>
  <c r="BT197" i="52"/>
  <c r="CR197" i="52" s="1"/>
  <c r="CO1021" i="52"/>
  <c r="FB1021" i="52" s="1"/>
  <c r="CN991" i="52"/>
  <c r="FE991" i="52" s="1"/>
  <c r="CN987" i="52"/>
  <c r="FE987" i="52" s="1"/>
  <c r="CP982" i="52"/>
  <c r="FA982" i="52" s="1"/>
  <c r="BV978" i="52"/>
  <c r="CZ978" i="52" s="1"/>
  <c r="CO971" i="52"/>
  <c r="FB971" i="52" s="1"/>
  <c r="CO967" i="52"/>
  <c r="FB967" i="52" s="1"/>
  <c r="CO924" i="52"/>
  <c r="FB924" i="52" s="1"/>
  <c r="BP906" i="52"/>
  <c r="CH906" i="52" s="1"/>
  <c r="CO901" i="52"/>
  <c r="FB901" i="52" s="1"/>
  <c r="CP900" i="52"/>
  <c r="FA900" i="52" s="1"/>
  <c r="IH900" i="52" s="1"/>
  <c r="CN860" i="52"/>
  <c r="FE860" i="52" s="1"/>
  <c r="FS860" i="52" s="1"/>
  <c r="CP842" i="52"/>
  <c r="FA842" i="52" s="1"/>
  <c r="AB35" i="52"/>
  <c r="CN779" i="52"/>
  <c r="FE779" i="52" s="1"/>
  <c r="CO777" i="52"/>
  <c r="FB777" i="52" s="1"/>
  <c r="CN775" i="52"/>
  <c r="FE775" i="52" s="1"/>
  <c r="CN766" i="52"/>
  <c r="FE766" i="52" s="1"/>
  <c r="CO764" i="52"/>
  <c r="FB764" i="52" s="1"/>
  <c r="BZ761" i="52"/>
  <c r="DI761" i="52" s="1"/>
  <c r="CO753" i="52"/>
  <c r="FB753" i="52" s="1"/>
  <c r="CP736" i="52"/>
  <c r="FA736" i="52" s="1"/>
  <c r="CO723" i="52"/>
  <c r="FB723" i="52" s="1"/>
  <c r="CP720" i="52"/>
  <c r="FA720" i="52" s="1"/>
  <c r="BQ720" i="52"/>
  <c r="CM720" i="52" s="1"/>
  <c r="CN710" i="52"/>
  <c r="FE710" i="52" s="1"/>
  <c r="CP707" i="52"/>
  <c r="FA707" i="52" s="1"/>
  <c r="CO704" i="52"/>
  <c r="FB704" i="52" s="1"/>
  <c r="CO694" i="52"/>
  <c r="FB694" i="52" s="1"/>
  <c r="CN685" i="52"/>
  <c r="FE685" i="52" s="1"/>
  <c r="CO684" i="52"/>
  <c r="FB684" i="52" s="1"/>
  <c r="CN616" i="52"/>
  <c r="FE616" i="52" s="1"/>
  <c r="CP602" i="52"/>
  <c r="FA602" i="52" s="1"/>
  <c r="CP578" i="52"/>
  <c r="FA578" i="52" s="1"/>
  <c r="CA533" i="52"/>
  <c r="DG533" i="52" s="1"/>
  <c r="DR533" i="52" s="1"/>
  <c r="CP523" i="52"/>
  <c r="FA523" i="52" s="1"/>
  <c r="CN516" i="52"/>
  <c r="FE516" i="52" s="1"/>
  <c r="CO493" i="52"/>
  <c r="FB493" i="52" s="1"/>
  <c r="CO487" i="52"/>
  <c r="FB487" i="52" s="1"/>
  <c r="CP473" i="52"/>
  <c r="FA473" i="52" s="1"/>
  <c r="CO449" i="52"/>
  <c r="FB449" i="52" s="1"/>
  <c r="BV449" i="52"/>
  <c r="CZ449" i="52" s="1"/>
  <c r="CO379" i="52"/>
  <c r="FB379" i="52" s="1"/>
  <c r="CP319" i="52"/>
  <c r="FA319" i="52" s="1"/>
  <c r="CP309" i="52"/>
  <c r="FA309" i="52" s="1"/>
  <c r="CP303" i="52"/>
  <c r="FA303" i="52" s="1"/>
  <c r="CP302" i="52"/>
  <c r="FA302" i="52" s="1"/>
  <c r="BW295" i="52"/>
  <c r="DA295" i="52" s="1"/>
  <c r="CP294" i="52"/>
  <c r="FA294" i="52" s="1"/>
  <c r="CP271" i="52"/>
  <c r="FA271" i="52" s="1"/>
  <c r="CP197" i="52"/>
  <c r="FA197" i="52" s="1"/>
  <c r="CA156" i="52"/>
  <c r="DG156" i="52" s="1"/>
  <c r="AB156" i="52" s="1"/>
  <c r="BV96" i="52"/>
  <c r="CZ96" i="52" s="1"/>
  <c r="DW96" i="52" s="1"/>
  <c r="BU88" i="52"/>
  <c r="CL88" i="52" s="1"/>
  <c r="FF88" i="52" s="1"/>
  <c r="BV87" i="52"/>
  <c r="CZ87" i="52" s="1"/>
  <c r="DW87" i="52" s="1"/>
  <c r="BX79" i="52"/>
  <c r="DE79" i="52" s="1"/>
  <c r="FQ79" i="52" s="1"/>
  <c r="CO921" i="52"/>
  <c r="FB921" i="52" s="1"/>
  <c r="BO900" i="52"/>
  <c r="CG900" i="52" s="1"/>
  <c r="AB900" i="52" s="1"/>
  <c r="CO847" i="52"/>
  <c r="FB847" i="52" s="1"/>
  <c r="DM16" i="52"/>
  <c r="FD16" i="52"/>
  <c r="CG31" i="52"/>
  <c r="AB31" i="52" s="1"/>
  <c r="CC31" i="52"/>
  <c r="CK31" i="52" s="1"/>
  <c r="BO3" i="52"/>
  <c r="CA3" i="52"/>
  <c r="DG3" i="52" s="1"/>
  <c r="BS3" i="52"/>
  <c r="CQ3" i="52" s="1"/>
  <c r="EX3" i="52" s="1"/>
  <c r="BR3" i="52"/>
  <c r="CS3" i="52" s="1"/>
  <c r="BV3" i="52"/>
  <c r="CZ3" i="52" s="1"/>
  <c r="DW3" i="52" s="1"/>
  <c r="CA4" i="52"/>
  <c r="DG4" i="52" s="1"/>
  <c r="BV4" i="52"/>
  <c r="CZ4" i="52" s="1"/>
  <c r="DW4" i="52" s="1"/>
  <c r="BR4" i="52"/>
  <c r="CS4" i="52" s="1"/>
  <c r="BQ4" i="52"/>
  <c r="CM4" i="52" s="1"/>
  <c r="BU5" i="52"/>
  <c r="CL5" i="52" s="1"/>
  <c r="FF5" i="52" s="1"/>
  <c r="BX5" i="52"/>
  <c r="DE5" i="52" s="1"/>
  <c r="FQ5" i="52" s="1"/>
  <c r="BY5" i="52"/>
  <c r="DH5" i="52" s="1"/>
  <c r="DS5" i="52" s="1"/>
  <c r="BO5" i="52"/>
  <c r="BV5" i="52"/>
  <c r="CZ5" i="52" s="1"/>
  <c r="DW5" i="52" s="1"/>
  <c r="BS5" i="52"/>
  <c r="CQ5" i="52" s="1"/>
  <c r="EX5" i="52" s="1"/>
  <c r="BP5" i="52"/>
  <c r="CH5" i="52" s="1"/>
  <c r="BW5" i="52"/>
  <c r="DA5" i="52" s="1"/>
  <c r="DX5" i="52" s="1"/>
  <c r="BT5" i="52"/>
  <c r="BQ5" i="52"/>
  <c r="CM5" i="52" s="1"/>
  <c r="BR5" i="52"/>
  <c r="CS5" i="52" s="1"/>
  <c r="BP6" i="52"/>
  <c r="CH6" i="52" s="1"/>
  <c r="BV6" i="52"/>
  <c r="CZ6" i="52" s="1"/>
  <c r="DW6" i="52" s="1"/>
  <c r="BT6" i="52"/>
  <c r="BZ6" i="52"/>
  <c r="DI6" i="52" s="1"/>
  <c r="DT6" i="52" s="1"/>
  <c r="BY6" i="52"/>
  <c r="DH6" i="52" s="1"/>
  <c r="DS6" i="52" s="1"/>
  <c r="BS6" i="52"/>
  <c r="CQ6" i="52" s="1"/>
  <c r="EX6" i="52" s="1"/>
  <c r="BQ6" i="52"/>
  <c r="CM6" i="52" s="1"/>
  <c r="BO7" i="52"/>
  <c r="BT7" i="52"/>
  <c r="BZ7" i="52"/>
  <c r="DI7" i="52" s="1"/>
  <c r="DT7" i="52" s="1"/>
  <c r="BV7" i="52"/>
  <c r="CZ7" i="52" s="1"/>
  <c r="DW7" i="52" s="1"/>
  <c r="CA5" i="52"/>
  <c r="DG5" i="52" s="1"/>
  <c r="BZ5" i="52"/>
  <c r="DI5" i="52" s="1"/>
  <c r="DT5" i="52" s="1"/>
  <c r="CG75" i="52"/>
  <c r="CO75" i="52"/>
  <c r="FB75" i="52" s="1"/>
  <c r="BU6" i="52"/>
  <c r="CL6" i="52" s="1"/>
  <c r="FF6" i="52" s="1"/>
  <c r="BS7" i="52"/>
  <c r="CQ7" i="52" s="1"/>
  <c r="EX7" i="52" s="1"/>
  <c r="BR7" i="52"/>
  <c r="CS7" i="52" s="1"/>
  <c r="DM96" i="52"/>
  <c r="FD96" i="52"/>
  <c r="DR76" i="52"/>
  <c r="CX11" i="52"/>
  <c r="EW11" i="52" s="1"/>
  <c r="FI11" i="52" s="1"/>
  <c r="CG11" i="52"/>
  <c r="FD15" i="52"/>
  <c r="CP11" i="52"/>
  <c r="FA11" i="52" s="1"/>
  <c r="BZ9" i="52"/>
  <c r="DI9" i="52" s="1"/>
  <c r="BQ9" i="52"/>
  <c r="CM9" i="52" s="1"/>
  <c r="BO9" i="52"/>
  <c r="BT9" i="52"/>
  <c r="BV10" i="52"/>
  <c r="CZ10" i="52" s="1"/>
  <c r="DW10" i="52" s="1"/>
  <c r="BP10" i="52"/>
  <c r="CH10" i="52" s="1"/>
  <c r="BZ10" i="52"/>
  <c r="DI10" i="52" s="1"/>
  <c r="DT10" i="52" s="1"/>
  <c r="BT10" i="52"/>
  <c r="BO10" i="52"/>
  <c r="BX10" i="52"/>
  <c r="DE10" i="52" s="1"/>
  <c r="FQ10" i="52" s="1"/>
  <c r="BW10" i="52"/>
  <c r="DA10" i="52" s="1"/>
  <c r="DX10" i="52" s="1"/>
  <c r="BY10" i="52"/>
  <c r="DH10" i="52" s="1"/>
  <c r="BU11" i="52"/>
  <c r="CL11" i="52" s="1"/>
  <c r="BQ11" i="52"/>
  <c r="CM11" i="52" s="1"/>
  <c r="CA11" i="52"/>
  <c r="DG11" i="52" s="1"/>
  <c r="BZ11" i="52"/>
  <c r="DI11" i="52" s="1"/>
  <c r="DT11" i="52" s="1"/>
  <c r="BW11" i="52"/>
  <c r="DA11" i="52" s="1"/>
  <c r="DX11" i="52" s="1"/>
  <c r="BV11" i="52"/>
  <c r="CZ11" i="52" s="1"/>
  <c r="BS11" i="52"/>
  <c r="CQ11" i="52" s="1"/>
  <c r="BS102" i="52"/>
  <c r="CQ102" i="52" s="1"/>
  <c r="EX102" i="52" s="1"/>
  <c r="BQ102" i="52"/>
  <c r="CM102" i="52" s="1"/>
  <c r="BS94" i="52"/>
  <c r="CQ94" i="52" s="1"/>
  <c r="EX94" i="52" s="1"/>
  <c r="CA94" i="52"/>
  <c r="DG94" i="52" s="1"/>
  <c r="DR94" i="52" s="1"/>
  <c r="BT94" i="52"/>
  <c r="BZ94" i="52"/>
  <c r="DI94" i="52" s="1"/>
  <c r="DT94" i="52" s="1"/>
  <c r="BW86" i="52"/>
  <c r="DA86" i="52" s="1"/>
  <c r="DX86" i="52" s="1"/>
  <c r="BP78" i="52"/>
  <c r="CH78" i="52" s="1"/>
  <c r="BR78" i="52"/>
  <c r="CS78" i="52" s="1"/>
  <c r="EY78" i="52" s="1"/>
  <c r="BQ78" i="52"/>
  <c r="CM78" i="52" s="1"/>
  <c r="BV78" i="52"/>
  <c r="CZ78" i="52" s="1"/>
  <c r="DW78" i="52" s="1"/>
  <c r="BT78" i="52"/>
  <c r="BZ78" i="52"/>
  <c r="DI78" i="52" s="1"/>
  <c r="DT78" i="52" s="1"/>
  <c r="BX78" i="52"/>
  <c r="DE78" i="52" s="1"/>
  <c r="FQ78" i="52" s="1"/>
  <c r="CA70" i="52"/>
  <c r="DG70" i="52" s="1"/>
  <c r="DR70" i="52" s="1"/>
  <c r="BZ70" i="52"/>
  <c r="DI70" i="52" s="1"/>
  <c r="DT70" i="52" s="1"/>
  <c r="BW70" i="52"/>
  <c r="DA70" i="52" s="1"/>
  <c r="DX70" i="52" s="1"/>
  <c r="BP70" i="52"/>
  <c r="CH70" i="52" s="1"/>
  <c r="BV70" i="52"/>
  <c r="CZ70" i="52" s="1"/>
  <c r="DW70" i="52" s="1"/>
  <c r="BT70" i="52"/>
  <c r="BR70" i="52"/>
  <c r="CS70" i="52" s="1"/>
  <c r="EY70" i="52" s="1"/>
  <c r="BS70" i="52"/>
  <c r="CQ70" i="52" s="1"/>
  <c r="BU62" i="52"/>
  <c r="CL62" i="52" s="1"/>
  <c r="FF62" i="52" s="1"/>
  <c r="BZ62" i="52"/>
  <c r="DI62" i="52" s="1"/>
  <c r="DT62" i="52" s="1"/>
  <c r="BX62" i="52"/>
  <c r="DE62" i="52" s="1"/>
  <c r="FQ62" i="52" s="1"/>
  <c r="FD94" i="52"/>
  <c r="DM94" i="52"/>
  <c r="BZ3" i="52"/>
  <c r="DI3" i="52" s="1"/>
  <c r="DT3" i="52" s="1"/>
  <c r="BW3" i="52"/>
  <c r="DA3" i="52" s="1"/>
  <c r="DX3" i="52" s="1"/>
  <c r="BY3" i="52"/>
  <c r="DH3" i="52" s="1"/>
  <c r="DS3" i="52" s="1"/>
  <c r="BU3" i="52"/>
  <c r="CL3" i="52" s="1"/>
  <c r="FF3" i="52" s="1"/>
  <c r="BP3" i="52"/>
  <c r="CH3" i="52" s="1"/>
  <c r="BY4" i="52"/>
  <c r="DH4" i="52" s="1"/>
  <c r="DS4" i="52" s="1"/>
  <c r="BT4" i="52"/>
  <c r="BU4" i="52"/>
  <c r="CL4" i="52" s="1"/>
  <c r="FF4" i="52" s="1"/>
  <c r="BW4" i="52"/>
  <c r="DA4" i="52" s="1"/>
  <c r="DX4" i="52" s="1"/>
  <c r="BS4" i="52"/>
  <c r="CQ4" i="52" s="1"/>
  <c r="EX4" i="52" s="1"/>
  <c r="BP4" i="52"/>
  <c r="CH4" i="52" s="1"/>
  <c r="BO4" i="52"/>
  <c r="BZ4" i="52"/>
  <c r="DI4" i="52" s="1"/>
  <c r="DT4" i="52" s="1"/>
  <c r="BX4" i="52"/>
  <c r="DE4" i="52" s="1"/>
  <c r="FQ4" i="52" s="1"/>
  <c r="BX6" i="52"/>
  <c r="DE6" i="52" s="1"/>
  <c r="FQ6" i="52" s="1"/>
  <c r="CA6" i="52"/>
  <c r="DG6" i="52" s="1"/>
  <c r="BO6" i="52"/>
  <c r="BW6" i="52"/>
  <c r="DA6" i="52" s="1"/>
  <c r="DX6" i="52" s="1"/>
  <c r="BR6" i="52"/>
  <c r="CS6" i="52" s="1"/>
  <c r="BX7" i="52"/>
  <c r="DE7" i="52" s="1"/>
  <c r="FQ7" i="52" s="1"/>
  <c r="BY7" i="52"/>
  <c r="DH7" i="52" s="1"/>
  <c r="DS7" i="52" s="1"/>
  <c r="BP7" i="52"/>
  <c r="CH7" i="52" s="1"/>
  <c r="BU7" i="52"/>
  <c r="CL7" i="52" s="1"/>
  <c r="FF7" i="52" s="1"/>
  <c r="BQ7" i="52"/>
  <c r="CM7" i="52" s="1"/>
  <c r="CA7" i="52"/>
  <c r="DG7" i="52" s="1"/>
  <c r="DR7" i="52" s="1"/>
  <c r="BW7" i="52"/>
  <c r="DA7" i="52" s="1"/>
  <c r="DX7" i="52" s="1"/>
  <c r="CA8" i="52"/>
  <c r="DG8" i="52" s="1"/>
  <c r="BO8" i="52"/>
  <c r="BU8" i="52"/>
  <c r="CL8" i="52" s="1"/>
  <c r="FF8" i="52" s="1"/>
  <c r="BP8" i="52"/>
  <c r="CH8" i="52" s="1"/>
  <c r="BR8" i="52"/>
  <c r="CS8" i="52" s="1"/>
  <c r="BS8" i="52"/>
  <c r="CQ8" i="52" s="1"/>
  <c r="EX8" i="52" s="1"/>
  <c r="BQ8" i="52"/>
  <c r="CM8" i="52" s="1"/>
  <c r="BT8" i="52"/>
  <c r="BV8" i="52"/>
  <c r="CZ8" i="52" s="1"/>
  <c r="DW8" i="52" s="1"/>
  <c r="BW8" i="52"/>
  <c r="DA8" i="52" s="1"/>
  <c r="DX8" i="52" s="1"/>
  <c r="BX8" i="52"/>
  <c r="DE8" i="52" s="1"/>
  <c r="FQ8" i="52" s="1"/>
  <c r="BZ8" i="52"/>
  <c r="DI8" i="52" s="1"/>
  <c r="DT8" i="52" s="1"/>
  <c r="BY8" i="52"/>
  <c r="DH8" i="52" s="1"/>
  <c r="DS8" i="52" s="1"/>
  <c r="BQ101" i="52"/>
  <c r="CM101" i="52" s="1"/>
  <c r="BV93" i="52"/>
  <c r="CZ93" i="52" s="1"/>
  <c r="DW93" i="52" s="1"/>
  <c r="BO93" i="52"/>
  <c r="CG93" i="52" s="1"/>
  <c r="AB93" i="52" s="1"/>
  <c r="BS93" i="52"/>
  <c r="CQ93" i="52" s="1"/>
  <c r="EX93" i="52" s="1"/>
  <c r="BW93" i="52"/>
  <c r="DA93" i="52" s="1"/>
  <c r="DX93" i="52" s="1"/>
  <c r="BQ85" i="52"/>
  <c r="CM85" i="52" s="1"/>
  <c r="BU85" i="52"/>
  <c r="CL85" i="52" s="1"/>
  <c r="BS85" i="52"/>
  <c r="CQ85" i="52" s="1"/>
  <c r="EX85" i="52" s="1"/>
  <c r="BW85" i="52"/>
  <c r="DA85" i="52" s="1"/>
  <c r="DX85" i="52" s="1"/>
  <c r="BY77" i="52"/>
  <c r="DH77" i="52" s="1"/>
  <c r="DS77" i="52" s="1"/>
  <c r="BW77" i="52"/>
  <c r="DA77" i="52" s="1"/>
  <c r="DX77" i="52" s="1"/>
  <c r="EF77" i="52" s="1"/>
  <c r="BR77" i="52"/>
  <c r="CS77" i="52" s="1"/>
  <c r="EY77" i="52" s="1"/>
  <c r="BX69" i="52"/>
  <c r="DE69" i="52" s="1"/>
  <c r="FQ69" i="52" s="1"/>
  <c r="BQ69" i="52"/>
  <c r="CM69" i="52" s="1"/>
  <c r="FD69" i="52" s="1"/>
  <c r="BU69" i="52"/>
  <c r="CL69" i="52" s="1"/>
  <c r="FF69" i="52" s="1"/>
  <c r="CH67" i="52"/>
  <c r="CR75" i="52"/>
  <c r="EZ75" i="52" s="1"/>
  <c r="CG79" i="52"/>
  <c r="CC79" i="52"/>
  <c r="CR79" i="52" s="1"/>
  <c r="EZ79" i="52" s="1"/>
  <c r="BV100" i="52"/>
  <c r="CZ100" i="52" s="1"/>
  <c r="DW100" i="52" s="1"/>
  <c r="BS100" i="52"/>
  <c r="CQ100" i="52" s="1"/>
  <c r="EX100" i="52" s="1"/>
  <c r="BQ100" i="52"/>
  <c r="CM100" i="52" s="1"/>
  <c r="BT98" i="52"/>
  <c r="BW97" i="52"/>
  <c r="DA97" i="52" s="1"/>
  <c r="DX97" i="52" s="1"/>
  <c r="BO95" i="52"/>
  <c r="CG95" i="52" s="1"/>
  <c r="AB95" i="52" s="1"/>
  <c r="BP95" i="52"/>
  <c r="CH95" i="52" s="1"/>
  <c r="BX92" i="52"/>
  <c r="DE92" i="52" s="1"/>
  <c r="FQ92" i="52" s="1"/>
  <c r="BO92" i="52"/>
  <c r="CG92" i="52" s="1"/>
  <c r="BS92" i="52"/>
  <c r="CQ92" i="52" s="1"/>
  <c r="EX92" i="52" s="1"/>
  <c r="BW92" i="52"/>
  <c r="DA92" i="52" s="1"/>
  <c r="DX92" i="52" s="1"/>
  <c r="EF92" i="52" s="1"/>
  <c r="CA92" i="52"/>
  <c r="DG92" i="52" s="1"/>
  <c r="DR92" i="52" s="1"/>
  <c r="BP91" i="52"/>
  <c r="CH91" i="52" s="1"/>
  <c r="BZ90" i="52"/>
  <c r="DI90" i="52" s="1"/>
  <c r="DT90" i="52" s="1"/>
  <c r="BP84" i="52"/>
  <c r="CH84" i="52" s="1"/>
  <c r="BU84" i="52"/>
  <c r="CL84" i="52" s="1"/>
  <c r="FF84" i="52" s="1"/>
  <c r="BX83" i="52"/>
  <c r="DE83" i="52" s="1"/>
  <c r="FQ83" i="52" s="1"/>
  <c r="BO81" i="52"/>
  <c r="CG81" i="52" s="1"/>
  <c r="BO76" i="52"/>
  <c r="CG76" i="52" s="1"/>
  <c r="BT76" i="52"/>
  <c r="BY76" i="52"/>
  <c r="DH76" i="52" s="1"/>
  <c r="DS76" i="52" s="1"/>
  <c r="BP76" i="52"/>
  <c r="CH76" i="52" s="1"/>
  <c r="BX75" i="52"/>
  <c r="DE75" i="52" s="1"/>
  <c r="FQ75" i="52" s="1"/>
  <c r="BV74" i="52"/>
  <c r="CZ74" i="52" s="1"/>
  <c r="DW74" i="52" s="1"/>
  <c r="CA68" i="52"/>
  <c r="DG68" i="52" s="1"/>
  <c r="DR68" i="52" s="1"/>
  <c r="BZ68" i="52"/>
  <c r="DI68" i="52" s="1"/>
  <c r="DT68" i="52" s="1"/>
  <c r="BS68" i="52"/>
  <c r="CQ68" i="52" s="1"/>
  <c r="EX68" i="52" s="1"/>
  <c r="BP68" i="52"/>
  <c r="CH68" i="52" s="1"/>
  <c r="BV68" i="52"/>
  <c r="CZ68" i="52" s="1"/>
  <c r="DW68" i="52" s="1"/>
  <c r="EF68" i="52" s="1"/>
  <c r="BT68" i="52"/>
  <c r="BR68" i="52"/>
  <c r="CS68" i="52" s="1"/>
  <c r="EY68" i="52" s="1"/>
  <c r="BX68" i="52"/>
  <c r="DE68" i="52" s="1"/>
  <c r="FQ68" i="52" s="1"/>
  <c r="BO67" i="52"/>
  <c r="CG67" i="52" s="1"/>
  <c r="CA67" i="52"/>
  <c r="DG67" i="52" s="1"/>
  <c r="DR67" i="52" s="1"/>
  <c r="BV67" i="52"/>
  <c r="CZ67" i="52" s="1"/>
  <c r="DW67" i="52" s="1"/>
  <c r="BT66" i="52"/>
  <c r="BS65" i="52"/>
  <c r="CQ65" i="52" s="1"/>
  <c r="EX65" i="52" s="1"/>
  <c r="BV63" i="52"/>
  <c r="CZ63" i="52" s="1"/>
  <c r="DW63" i="52" s="1"/>
  <c r="BT63" i="52"/>
  <c r="BY63" i="52"/>
  <c r="DH63" i="52" s="1"/>
  <c r="DS63" i="52" s="1"/>
  <c r="CC33" i="52"/>
  <c r="CN33" i="52" s="1"/>
  <c r="FE33" i="52" s="1"/>
  <c r="AB33" i="52"/>
  <c r="BP9" i="52"/>
  <c r="CH9" i="52" s="1"/>
  <c r="BR9" i="52"/>
  <c r="CS9" i="52" s="1"/>
  <c r="BV9" i="52"/>
  <c r="CZ9" i="52" s="1"/>
  <c r="DW9" i="52" s="1"/>
  <c r="BW64" i="52"/>
  <c r="DA64" i="52" s="1"/>
  <c r="DX64" i="52" s="1"/>
  <c r="BU64" i="52"/>
  <c r="CL64" i="52" s="1"/>
  <c r="FF64" i="52" s="1"/>
  <c r="BZ67" i="52"/>
  <c r="DI67" i="52" s="1"/>
  <c r="DT67" i="52" s="1"/>
  <c r="BW67" i="52"/>
  <c r="DA67" i="52" s="1"/>
  <c r="DX67" i="52" s="1"/>
  <c r="BR81" i="52"/>
  <c r="CS81" i="52" s="1"/>
  <c r="EY81" i="52" s="1"/>
  <c r="BX64" i="52"/>
  <c r="DE64" i="52" s="1"/>
  <c r="FQ64" i="52" s="1"/>
  <c r="BP66" i="52"/>
  <c r="CH66" i="52" s="1"/>
  <c r="BR74" i="52"/>
  <c r="CS74" i="52" s="1"/>
  <c r="EY74" i="52" s="1"/>
  <c r="BQ63" i="52"/>
  <c r="CM63" i="52" s="1"/>
  <c r="BU95" i="52"/>
  <c r="CL95" i="52" s="1"/>
  <c r="FF95" i="52" s="1"/>
  <c r="BX97" i="52"/>
  <c r="DE97" i="52" s="1"/>
  <c r="FQ97" i="52" s="1"/>
  <c r="BV83" i="52"/>
  <c r="CZ83" i="52" s="1"/>
  <c r="DW83" i="52" s="1"/>
  <c r="BU65" i="52"/>
  <c r="CL65" i="52" s="1"/>
  <c r="FF65" i="52" s="1"/>
  <c r="BO65" i="52"/>
  <c r="CG65" i="52" s="1"/>
  <c r="BZ88" i="52"/>
  <c r="DI88" i="52" s="1"/>
  <c r="DT88" i="52" s="1"/>
  <c r="BS97" i="52"/>
  <c r="CQ97" i="52" s="1"/>
  <c r="EX97" i="52" s="1"/>
  <c r="CA87" i="52"/>
  <c r="DG87" i="52" s="1"/>
  <c r="DR87" i="52" s="1"/>
  <c r="BP90" i="52"/>
  <c r="CH90" i="52" s="1"/>
  <c r="BW98" i="52"/>
  <c r="DA98" i="52" s="1"/>
  <c r="DX98" i="52" s="1"/>
  <c r="AB22" i="52"/>
  <c r="AB49" i="52"/>
  <c r="AB50" i="52"/>
  <c r="BS64" i="52"/>
  <c r="CQ64" i="52" s="1"/>
  <c r="EX64" i="52" s="1"/>
  <c r="BZ64" i="52"/>
  <c r="DI64" i="52" s="1"/>
  <c r="DT64" i="52" s="1"/>
  <c r="BR64" i="52"/>
  <c r="CS64" i="52" s="1"/>
  <c r="EY64" i="52" s="1"/>
  <c r="CA66" i="52"/>
  <c r="DG66" i="52" s="1"/>
  <c r="DR66" i="52" s="1"/>
  <c r="BV80" i="52"/>
  <c r="CZ80" i="52" s="1"/>
  <c r="DW80" i="52" s="1"/>
  <c r="BP74" i="52"/>
  <c r="CH74" i="52" s="1"/>
  <c r="BV82" i="52"/>
  <c r="CZ82" i="52" s="1"/>
  <c r="DW82" i="52" s="1"/>
  <c r="BZ63" i="52"/>
  <c r="DI63" i="52" s="1"/>
  <c r="DT63" i="52" s="1"/>
  <c r="BZ95" i="52"/>
  <c r="DI95" i="52" s="1"/>
  <c r="DT95" i="52" s="1"/>
  <c r="BW75" i="52"/>
  <c r="DA75" i="52" s="1"/>
  <c r="DX75" i="52" s="1"/>
  <c r="BS75" i="52"/>
  <c r="CQ75" i="52" s="1"/>
  <c r="EX75" i="52" s="1"/>
  <c r="CA80" i="52"/>
  <c r="DG80" i="52" s="1"/>
  <c r="DR80" i="52" s="1"/>
  <c r="BQ65" i="52"/>
  <c r="CM65" i="52" s="1"/>
  <c r="BS89" i="52"/>
  <c r="CQ89" i="52" s="1"/>
  <c r="BO97" i="52"/>
  <c r="CG97" i="52" s="1"/>
  <c r="AB97" i="52" s="1"/>
  <c r="BS87" i="52"/>
  <c r="CQ87" i="52" s="1"/>
  <c r="EX87" i="52" s="1"/>
  <c r="BS90" i="52"/>
  <c r="CQ90" i="52" s="1"/>
  <c r="EX90" i="52" s="1"/>
  <c r="AB25" i="52"/>
  <c r="BO64" i="52"/>
  <c r="CG64" i="52" s="1"/>
  <c r="CA63" i="52"/>
  <c r="DG63" i="52" s="1"/>
  <c r="BV65" i="52"/>
  <c r="CZ65" i="52" s="1"/>
  <c r="DW65" i="52" s="1"/>
  <c r="EF65" i="52" s="1"/>
  <c r="BZ71" i="52"/>
  <c r="DI71" i="52" s="1"/>
  <c r="DT71" i="52" s="1"/>
  <c r="CA71" i="52"/>
  <c r="DG71" i="52" s="1"/>
  <c r="DR71" i="52" s="1"/>
  <c r="CA64" i="52"/>
  <c r="DG64" i="52" s="1"/>
  <c r="DR64" i="52" s="1"/>
  <c r="BW66" i="52"/>
  <c r="DA66" i="52" s="1"/>
  <c r="DX66" i="52" s="1"/>
  <c r="EF66" i="52" s="1"/>
  <c r="BR80" i="52"/>
  <c r="CS80" i="52" s="1"/>
  <c r="EY80" i="52" s="1"/>
  <c r="BU74" i="52"/>
  <c r="CL74" i="52" s="1"/>
  <c r="FF74" i="52" s="1"/>
  <c r="BR82" i="52"/>
  <c r="CS82" i="52" s="1"/>
  <c r="EY82" i="52" s="1"/>
  <c r="BU63" i="52"/>
  <c r="CL63" i="52" s="1"/>
  <c r="FF63" i="52" s="1"/>
  <c r="CA96" i="52"/>
  <c r="DG96" i="52" s="1"/>
  <c r="DR96" i="52" s="1"/>
  <c r="BQ75" i="52"/>
  <c r="CM75" i="52" s="1"/>
  <c r="BZ75" i="52"/>
  <c r="DI75" i="52" s="1"/>
  <c r="DT75" i="52" s="1"/>
  <c r="BU80" i="52"/>
  <c r="CL80" i="52" s="1"/>
  <c r="FF80" i="52" s="1"/>
  <c r="BW91" i="52"/>
  <c r="DA91" i="52" s="1"/>
  <c r="DX91" i="52" s="1"/>
  <c r="BX65" i="52"/>
  <c r="DE65" i="52" s="1"/>
  <c r="FQ65" i="52" s="1"/>
  <c r="BO87" i="52"/>
  <c r="BR95" i="52"/>
  <c r="CS95" i="52" s="1"/>
  <c r="EY95" i="52" s="1"/>
  <c r="BW63" i="52"/>
  <c r="DA63" i="52" s="1"/>
  <c r="DX63" i="52" s="1"/>
  <c r="BZ65" i="52"/>
  <c r="DI65" i="52" s="1"/>
  <c r="DT65" i="52" s="1"/>
  <c r="BX74" i="52"/>
  <c r="DE74" i="52" s="1"/>
  <c r="FQ74" i="52" s="1"/>
  <c r="BX82" i="52"/>
  <c r="DE82" i="52" s="1"/>
  <c r="FQ82" i="52" s="1"/>
  <c r="BW96" i="52"/>
  <c r="DA96" i="52" s="1"/>
  <c r="DX96" i="52" s="1"/>
  <c r="BY75" i="52"/>
  <c r="DH75" i="52" s="1"/>
  <c r="DS75" i="52" s="1"/>
  <c r="BS91" i="52"/>
  <c r="CQ91" i="52" s="1"/>
  <c r="EX91" i="52" s="1"/>
  <c r="BY95" i="52"/>
  <c r="DH95" i="52" s="1"/>
  <c r="BZ91" i="52"/>
  <c r="DI91" i="52" s="1"/>
  <c r="DT91" i="52" s="1"/>
  <c r="BR90" i="52"/>
  <c r="CS90" i="52" s="1"/>
  <c r="EY90" i="52" s="1"/>
  <c r="AB26" i="52"/>
  <c r="DM59" i="52"/>
  <c r="FD64" i="52"/>
  <c r="DM64" i="52"/>
  <c r="BT109" i="52"/>
  <c r="CR109" i="52" s="1"/>
  <c r="EZ109" i="52" s="1"/>
  <c r="BT108" i="52"/>
  <c r="BO107" i="52"/>
  <c r="CG107" i="52" s="1"/>
  <c r="BU112" i="52"/>
  <c r="CL112" i="52" s="1"/>
  <c r="FF112" i="52" s="1"/>
  <c r="BT111" i="52"/>
  <c r="BZ110" i="52"/>
  <c r="DI110" i="52" s="1"/>
  <c r="DT110" i="52" s="1"/>
  <c r="BS134" i="52"/>
  <c r="CQ134" i="52" s="1"/>
  <c r="EX134" i="52" s="1"/>
  <c r="BZ133" i="52"/>
  <c r="DI133" i="52" s="1"/>
  <c r="DT133" i="52" s="1"/>
  <c r="BS131" i="52"/>
  <c r="CQ131" i="52" s="1"/>
  <c r="EX131" i="52" s="1"/>
  <c r="BY130" i="52"/>
  <c r="DH130" i="52" s="1"/>
  <c r="DS130" i="52" s="1"/>
  <c r="BT62" i="52"/>
  <c r="CG106" i="52"/>
  <c r="BZ82" i="52"/>
  <c r="DI82" i="52" s="1"/>
  <c r="DT82" i="52" s="1"/>
  <c r="BY80" i="52"/>
  <c r="DH80" i="52" s="1"/>
  <c r="DS80" i="52" s="1"/>
  <c r="BV79" i="52"/>
  <c r="CZ79" i="52" s="1"/>
  <c r="DW79" i="52" s="1"/>
  <c r="BW89" i="52"/>
  <c r="DA89" i="52" s="1"/>
  <c r="DX89" i="52" s="1"/>
  <c r="BX88" i="52"/>
  <c r="DE88" i="52" s="1"/>
  <c r="FQ88" i="52" s="1"/>
  <c r="BU87" i="52"/>
  <c r="CL87" i="52" s="1"/>
  <c r="FF87" i="52" s="1"/>
  <c r="BQ86" i="52"/>
  <c r="CM86" i="52" s="1"/>
  <c r="BT85" i="52"/>
  <c r="BX84" i="52"/>
  <c r="DE84" i="52" s="1"/>
  <c r="FQ84" i="52" s="1"/>
  <c r="BZ83" i="52"/>
  <c r="DI83" i="52" s="1"/>
  <c r="DT83" i="52" s="1"/>
  <c r="DJ124" i="52"/>
  <c r="DK124" i="52" s="1"/>
  <c r="CP44" i="52"/>
  <c r="FA44" i="52" s="1"/>
  <c r="BO73" i="52"/>
  <c r="BV73" i="52"/>
  <c r="CZ73" i="52" s="1"/>
  <c r="DW73" i="52" s="1"/>
  <c r="BZ73" i="52"/>
  <c r="DI73" i="52" s="1"/>
  <c r="DT73" i="52" s="1"/>
  <c r="BY73" i="52"/>
  <c r="DH73" i="52" s="1"/>
  <c r="DS73" i="52" s="1"/>
  <c r="BP72" i="52"/>
  <c r="CH72" i="52" s="1"/>
  <c r="BO72" i="52"/>
  <c r="CG72" i="52" s="1"/>
  <c r="AB72" i="52" s="1"/>
  <c r="BS72" i="52"/>
  <c r="CQ72" i="52" s="1"/>
  <c r="EX72" i="52" s="1"/>
  <c r="BW72" i="52"/>
  <c r="DA72" i="52" s="1"/>
  <c r="DX72" i="52" s="1"/>
  <c r="BV72" i="52"/>
  <c r="CZ72" i="52" s="1"/>
  <c r="DW72" i="52" s="1"/>
  <c r="BR71" i="52"/>
  <c r="CS71" i="52" s="1"/>
  <c r="EY71" i="52" s="1"/>
  <c r="BP71" i="52"/>
  <c r="CH71" i="52" s="1"/>
  <c r="BT71" i="52"/>
  <c r="BV71" i="52"/>
  <c r="CZ71" i="52" s="1"/>
  <c r="DW71" i="52" s="1"/>
  <c r="BO71" i="52"/>
  <c r="CG71" i="52" s="1"/>
  <c r="BX71" i="52"/>
  <c r="DE71" i="52" s="1"/>
  <c r="FQ71" i="52" s="1"/>
  <c r="BW71" i="52"/>
  <c r="DA71" i="52" s="1"/>
  <c r="DX71" i="52" s="1"/>
  <c r="CG77" i="52"/>
  <c r="CC77" i="52"/>
  <c r="CR77" i="52" s="1"/>
  <c r="EZ77" i="52" s="1"/>
  <c r="CC63" i="52"/>
  <c r="CG63" i="52"/>
  <c r="BW100" i="52"/>
  <c r="DA100" i="52" s="1"/>
  <c r="DX100" i="52" s="1"/>
  <c r="BR100" i="52"/>
  <c r="CS100" i="52" s="1"/>
  <c r="CA100" i="52"/>
  <c r="DG100" i="52" s="1"/>
  <c r="BZ100" i="52"/>
  <c r="DI100" i="52" s="1"/>
  <c r="DT100" i="52" s="1"/>
  <c r="BU100" i="52"/>
  <c r="CL100" i="52" s="1"/>
  <c r="FF100" i="52" s="1"/>
  <c r="BO100" i="52"/>
  <c r="BV99" i="52"/>
  <c r="CZ99" i="52" s="1"/>
  <c r="DW99" i="52" s="1"/>
  <c r="BP99" i="52"/>
  <c r="CH99" i="52" s="1"/>
  <c r="BO99" i="52"/>
  <c r="BW99" i="52"/>
  <c r="DA99" i="52" s="1"/>
  <c r="DX99" i="52" s="1"/>
  <c r="CA99" i="52"/>
  <c r="DG99" i="52" s="1"/>
  <c r="DR99" i="52" s="1"/>
  <c r="BU99" i="52"/>
  <c r="CL99" i="52" s="1"/>
  <c r="FF99" i="52" s="1"/>
  <c r="CG127" i="52"/>
  <c r="CC127" i="52"/>
  <c r="BO104" i="52"/>
  <c r="CG104" i="52" s="1"/>
  <c r="BY104" i="52"/>
  <c r="DH104" i="52" s="1"/>
  <c r="DS104" i="52" s="1"/>
  <c r="BZ104" i="52"/>
  <c r="DI104" i="52" s="1"/>
  <c r="DT104" i="52" s="1"/>
  <c r="BZ103" i="52"/>
  <c r="DI103" i="52" s="1"/>
  <c r="DT103" i="52" s="1"/>
  <c r="BT103" i="52"/>
  <c r="BO103" i="52"/>
  <c r="CG103" i="52" s="1"/>
  <c r="BU102" i="52"/>
  <c r="CL102" i="52" s="1"/>
  <c r="FF102" i="52" s="1"/>
  <c r="BZ102" i="52"/>
  <c r="DI102" i="52" s="1"/>
  <c r="DT102" i="52" s="1"/>
  <c r="BY102" i="52"/>
  <c r="DH102" i="52" s="1"/>
  <c r="DS102" i="52" s="1"/>
  <c r="BO102" i="52"/>
  <c r="BW102" i="52"/>
  <c r="DA102" i="52" s="1"/>
  <c r="DX102" i="52" s="1"/>
  <c r="EF102" i="52" s="1"/>
  <c r="BR102" i="52"/>
  <c r="CS102" i="52" s="1"/>
  <c r="CA102" i="52"/>
  <c r="DG102" i="52" s="1"/>
  <c r="BV101" i="52"/>
  <c r="CZ101" i="52" s="1"/>
  <c r="DW101" i="52" s="1"/>
  <c r="BO101" i="52"/>
  <c r="BY101" i="52"/>
  <c r="DH101" i="52" s="1"/>
  <c r="DS101" i="52" s="1"/>
  <c r="BS101" i="52"/>
  <c r="CQ101" i="52" s="1"/>
  <c r="EX101" i="52" s="1"/>
  <c r="BW101" i="52"/>
  <c r="DA101" i="52" s="1"/>
  <c r="DX101" i="52" s="1"/>
  <c r="BP101" i="52"/>
  <c r="CH101" i="52" s="1"/>
  <c r="BU101" i="52"/>
  <c r="CL101" i="52" s="1"/>
  <c r="FF101" i="52" s="1"/>
  <c r="BR101" i="52"/>
  <c r="CS101" i="52" s="1"/>
  <c r="EY101" i="52" s="1"/>
  <c r="BX101" i="52"/>
  <c r="DE101" i="52" s="1"/>
  <c r="FQ101" i="52" s="1"/>
  <c r="CA101" i="52"/>
  <c r="DG101" i="52" s="1"/>
  <c r="EX70" i="52"/>
  <c r="CR115" i="52"/>
  <c r="EZ115" i="52" s="1"/>
  <c r="CG139" i="52"/>
  <c r="CC139" i="52"/>
  <c r="DM91" i="52"/>
  <c r="FD91" i="52"/>
  <c r="DC128" i="52"/>
  <c r="FO128" i="52" s="1"/>
  <c r="BO121" i="52"/>
  <c r="BS121" i="52"/>
  <c r="CQ121" i="52" s="1"/>
  <c r="EX121" i="52" s="1"/>
  <c r="BU121" i="52"/>
  <c r="CL121" i="52" s="1"/>
  <c r="FF121" i="52" s="1"/>
  <c r="BY121" i="52"/>
  <c r="DH121" i="52" s="1"/>
  <c r="DS121" i="52" s="1"/>
  <c r="BZ120" i="52"/>
  <c r="DI120" i="52" s="1"/>
  <c r="DT120" i="52" s="1"/>
  <c r="BW120" i="52"/>
  <c r="DA120" i="52" s="1"/>
  <c r="DX120" i="52" s="1"/>
  <c r="CA120" i="52"/>
  <c r="DG120" i="52" s="1"/>
  <c r="BQ120" i="52"/>
  <c r="CM120" i="52" s="1"/>
  <c r="BR120" i="52"/>
  <c r="CS120" i="52" s="1"/>
  <c r="BZ119" i="52"/>
  <c r="DI119" i="52" s="1"/>
  <c r="DT119" i="52" s="1"/>
  <c r="BW119" i="52"/>
  <c r="DA119" i="52" s="1"/>
  <c r="DX119" i="52" s="1"/>
  <c r="CA119" i="52"/>
  <c r="DG119" i="52" s="1"/>
  <c r="DR119" i="52" s="1"/>
  <c r="BQ119" i="52"/>
  <c r="CM119" i="52" s="1"/>
  <c r="BU118" i="52"/>
  <c r="CL118" i="52" s="1"/>
  <c r="FF118" i="52" s="1"/>
  <c r="BZ118" i="52"/>
  <c r="DI118" i="52" s="1"/>
  <c r="DT118" i="52" s="1"/>
  <c r="BO118" i="52"/>
  <c r="CG118" i="52" s="1"/>
  <c r="BX118" i="52"/>
  <c r="DE118" i="52" s="1"/>
  <c r="FQ118" i="52" s="1"/>
  <c r="BT118" i="52"/>
  <c r="BY118" i="52"/>
  <c r="DH118" i="52" s="1"/>
  <c r="DS118" i="52" s="1"/>
  <c r="CG80" i="52"/>
  <c r="CC80" i="52"/>
  <c r="CG112" i="52"/>
  <c r="CC112" i="52"/>
  <c r="CN112" i="52" s="1"/>
  <c r="FE112" i="52" s="1"/>
  <c r="CA130" i="52"/>
  <c r="DG130" i="52" s="1"/>
  <c r="BU131" i="52"/>
  <c r="CL131" i="52" s="1"/>
  <c r="FF131" i="52" s="1"/>
  <c r="CA125" i="52"/>
  <c r="DG125" i="52" s="1"/>
  <c r="BO125" i="52"/>
  <c r="CG125" i="52" s="1"/>
  <c r="BU125" i="52"/>
  <c r="CL125" i="52" s="1"/>
  <c r="FF125" i="52" s="1"/>
  <c r="BR121" i="52"/>
  <c r="CS121" i="52" s="1"/>
  <c r="CA121" i="52"/>
  <c r="DG121" i="52" s="1"/>
  <c r="DR121" i="52" s="1"/>
  <c r="BV121" i="52"/>
  <c r="CZ121" i="52" s="1"/>
  <c r="DW121" i="52" s="1"/>
  <c r="EF121" i="52" s="1"/>
  <c r="BQ121" i="52"/>
  <c r="CM121" i="52" s="1"/>
  <c r="BZ121" i="52"/>
  <c r="DI121" i="52" s="1"/>
  <c r="DT121" i="52" s="1"/>
  <c r="BV120" i="52"/>
  <c r="CZ120" i="52" s="1"/>
  <c r="DW120" i="52" s="1"/>
  <c r="BO120" i="52"/>
  <c r="BY120" i="52"/>
  <c r="DH120" i="52" s="1"/>
  <c r="DS120" i="52" s="1"/>
  <c r="BS120" i="52"/>
  <c r="CQ120" i="52" s="1"/>
  <c r="EX120" i="52" s="1"/>
  <c r="CC117" i="52"/>
  <c r="CO106" i="52"/>
  <c r="FB106" i="52" s="1"/>
  <c r="CC105" i="52"/>
  <c r="BU104" i="52"/>
  <c r="CL104" i="52" s="1"/>
  <c r="FF104" i="52" s="1"/>
  <c r="BX104" i="52"/>
  <c r="DE104" i="52" s="1"/>
  <c r="FQ104" i="52" s="1"/>
  <c r="BQ103" i="52"/>
  <c r="CM103" i="52" s="1"/>
  <c r="BX103" i="52"/>
  <c r="DE103" i="52" s="1"/>
  <c r="FQ103" i="52" s="1"/>
  <c r="BU103" i="52"/>
  <c r="CL103" i="52" s="1"/>
  <c r="FF103" i="52" s="1"/>
  <c r="BY103" i="52"/>
  <c r="DH103" i="52" s="1"/>
  <c r="DS103" i="52" s="1"/>
  <c r="BR62" i="52"/>
  <c r="CS62" i="52" s="1"/>
  <c r="EY62" i="52" s="1"/>
  <c r="BS62" i="52"/>
  <c r="CQ62" i="52" s="1"/>
  <c r="EX62" i="52" s="1"/>
  <c r="BZ80" i="52"/>
  <c r="DI80" i="52" s="1"/>
  <c r="BV84" i="52"/>
  <c r="CZ84" i="52" s="1"/>
  <c r="DW84" i="52" s="1"/>
  <c r="CA85" i="52"/>
  <c r="DG85" i="52" s="1"/>
  <c r="BT86" i="52"/>
  <c r="BV88" i="52"/>
  <c r="CZ88" i="52" s="1"/>
  <c r="DW88" i="52" s="1"/>
  <c r="BO83" i="52"/>
  <c r="CA91" i="52"/>
  <c r="DG91" i="52" s="1"/>
  <c r="CA84" i="52"/>
  <c r="DG84" i="52" s="1"/>
  <c r="DR84" i="52" s="1"/>
  <c r="BS86" i="52"/>
  <c r="CQ86" i="52" s="1"/>
  <c r="EX86" i="52" s="1"/>
  <c r="BV89" i="52"/>
  <c r="CZ89" i="52" s="1"/>
  <c r="DW89" i="52" s="1"/>
  <c r="BR85" i="52"/>
  <c r="CS85" i="52" s="1"/>
  <c r="EY85" i="52" s="1"/>
  <c r="BW87" i="52"/>
  <c r="DA87" i="52" s="1"/>
  <c r="DX87" i="52" s="1"/>
  <c r="BV91" i="52"/>
  <c r="CZ91" i="52" s="1"/>
  <c r="DW91" i="52" s="1"/>
  <c r="BT112" i="52"/>
  <c r="CR112" i="52" s="1"/>
  <c r="EZ112" i="52" s="1"/>
  <c r="CA90" i="52"/>
  <c r="DG90" i="52" s="1"/>
  <c r="BX112" i="52"/>
  <c r="DE112" i="52" s="1"/>
  <c r="FQ112" i="52" s="1"/>
  <c r="BR134" i="52"/>
  <c r="CS134" i="52" s="1"/>
  <c r="BZ131" i="52"/>
  <c r="DI131" i="52" s="1"/>
  <c r="DT131" i="52" s="1"/>
  <c r="BY129" i="52"/>
  <c r="DH129" i="52" s="1"/>
  <c r="DS129" i="52" s="1"/>
  <c r="BR129" i="52"/>
  <c r="CS129" i="52" s="1"/>
  <c r="BW129" i="52"/>
  <c r="DA129" i="52" s="1"/>
  <c r="BZ129" i="52"/>
  <c r="DI129" i="52" s="1"/>
  <c r="DT129" i="52" s="1"/>
  <c r="BR128" i="52"/>
  <c r="CS128" i="52" s="1"/>
  <c r="BZ128" i="52"/>
  <c r="DI128" i="52" s="1"/>
  <c r="DT128" i="52" s="1"/>
  <c r="BQ128" i="52"/>
  <c r="CM128" i="52" s="1"/>
  <c r="BU128" i="52"/>
  <c r="CL128" i="52" s="1"/>
  <c r="BV127" i="52"/>
  <c r="CZ127" i="52" s="1"/>
  <c r="DW127" i="52" s="1"/>
  <c r="BW127" i="52"/>
  <c r="DA127" i="52" s="1"/>
  <c r="DX127" i="52" s="1"/>
  <c r="BQ127" i="52"/>
  <c r="CM127" i="52" s="1"/>
  <c r="CA127" i="52"/>
  <c r="DG127" i="52" s="1"/>
  <c r="BU127" i="52"/>
  <c r="CL127" i="52" s="1"/>
  <c r="FF127" i="52" s="1"/>
  <c r="BP127" i="52"/>
  <c r="CH127" i="52" s="1"/>
  <c r="BT127" i="52"/>
  <c r="CR127" i="52" s="1"/>
  <c r="EZ127" i="52" s="1"/>
  <c r="CA126" i="52"/>
  <c r="DG126" i="52" s="1"/>
  <c r="DR126" i="52" s="1"/>
  <c r="BX126" i="52"/>
  <c r="DE126" i="52" s="1"/>
  <c r="FQ126" i="52" s="1"/>
  <c r="BR126" i="52"/>
  <c r="CS126" i="52" s="1"/>
  <c r="EY126" i="52" s="1"/>
  <c r="BT126" i="52"/>
  <c r="BZ126" i="52"/>
  <c r="DI126" i="52" s="1"/>
  <c r="DT126" i="52" s="1"/>
  <c r="BQ126" i="52"/>
  <c r="CM126" i="52" s="1"/>
  <c r="DM126" i="52" s="1"/>
  <c r="BY126" i="52"/>
  <c r="DH126" i="52" s="1"/>
  <c r="DS126" i="52" s="1"/>
  <c r="BW124" i="52"/>
  <c r="DA124" i="52" s="1"/>
  <c r="DX124" i="52" s="1"/>
  <c r="BV124" i="52"/>
  <c r="CZ124" i="52" s="1"/>
  <c r="DW124" i="52" s="1"/>
  <c r="BQ124" i="52"/>
  <c r="CM124" i="52" s="1"/>
  <c r="BU123" i="52"/>
  <c r="CL123" i="52" s="1"/>
  <c r="FF123" i="52" s="1"/>
  <c r="BS123" i="52"/>
  <c r="CQ123" i="52" s="1"/>
  <c r="EX123" i="52" s="1"/>
  <c r="BR123" i="52"/>
  <c r="CS123" i="52" s="1"/>
  <c r="EY123" i="52" s="1"/>
  <c r="CA123" i="52"/>
  <c r="DG123" i="52" s="1"/>
  <c r="AB123" i="52" s="1"/>
  <c r="BR122" i="52"/>
  <c r="CS122" i="52" s="1"/>
  <c r="EY122" i="52" s="1"/>
  <c r="BZ122" i="52"/>
  <c r="DI122" i="52" s="1"/>
  <c r="DT122" i="52" s="1"/>
  <c r="BY122" i="52"/>
  <c r="DH122" i="52" s="1"/>
  <c r="BO122" i="52"/>
  <c r="CG122" i="52" s="1"/>
  <c r="AB122" i="52" s="1"/>
  <c r="BW122" i="52"/>
  <c r="DA122" i="52" s="1"/>
  <c r="DX122" i="52" s="1"/>
  <c r="EF122" i="52" s="1"/>
  <c r="BX106" i="52"/>
  <c r="DE106" i="52" s="1"/>
  <c r="FQ106" i="52" s="1"/>
  <c r="BU106" i="52"/>
  <c r="CL106" i="52" s="1"/>
  <c r="FF106" i="52" s="1"/>
  <c r="BQ105" i="52"/>
  <c r="CM105" i="52" s="1"/>
  <c r="BU105" i="52"/>
  <c r="CL105" i="52" s="1"/>
  <c r="FF105" i="52" s="1"/>
  <c r="BW78" i="52"/>
  <c r="DA78" i="52" s="1"/>
  <c r="DX78" i="52" s="1"/>
  <c r="BY78" i="52"/>
  <c r="DH78" i="52" s="1"/>
  <c r="BQ74" i="52"/>
  <c r="CM74" i="52" s="1"/>
  <c r="BV130" i="52"/>
  <c r="CZ130" i="52" s="1"/>
  <c r="DW130" i="52" s="1"/>
  <c r="BQ130" i="52"/>
  <c r="CM130" i="52" s="1"/>
  <c r="BU130" i="52"/>
  <c r="CL130" i="52" s="1"/>
  <c r="FF130" i="52" s="1"/>
  <c r="BS130" i="52"/>
  <c r="CQ130" i="52" s="1"/>
  <c r="EX130" i="52" s="1"/>
  <c r="BP130" i="52"/>
  <c r="CH130" i="52" s="1"/>
  <c r="BQ109" i="52"/>
  <c r="CM109" i="52" s="1"/>
  <c r="DM109" i="52" s="1"/>
  <c r="BU109" i="52"/>
  <c r="CL109" i="52" s="1"/>
  <c r="FF109" i="52" s="1"/>
  <c r="BQ107" i="52"/>
  <c r="CM107" i="52" s="1"/>
  <c r="BY107" i="52"/>
  <c r="DH107" i="52" s="1"/>
  <c r="DS107" i="52" s="1"/>
  <c r="CC89" i="52"/>
  <c r="BR88" i="52"/>
  <c r="CS88" i="52" s="1"/>
  <c r="EY88" i="52" s="1"/>
  <c r="BP73" i="52"/>
  <c r="CH73" i="52" s="1"/>
  <c r="EF125" i="52"/>
  <c r="CR136" i="52"/>
  <c r="EZ136" i="52" s="1"/>
  <c r="BT134" i="52"/>
  <c r="BQ134" i="52"/>
  <c r="CM134" i="52" s="1"/>
  <c r="BP134" i="52"/>
  <c r="CH134" i="52" s="1"/>
  <c r="BU134" i="52"/>
  <c r="CL134" i="52" s="1"/>
  <c r="FF134" i="52" s="1"/>
  <c r="BX134" i="52"/>
  <c r="DE134" i="52" s="1"/>
  <c r="FQ134" i="52" s="1"/>
  <c r="BY134" i="52"/>
  <c r="DH134" i="52" s="1"/>
  <c r="BV134" i="52"/>
  <c r="CZ134" i="52" s="1"/>
  <c r="DW134" i="52" s="1"/>
  <c r="BQ133" i="52"/>
  <c r="CM133" i="52" s="1"/>
  <c r="BY133" i="52"/>
  <c r="DH133" i="52" s="1"/>
  <c r="DS133" i="52" s="1"/>
  <c r="BO133" i="52"/>
  <c r="CG133" i="52" s="1"/>
  <c r="AB133" i="52" s="1"/>
  <c r="BR133" i="52"/>
  <c r="CS133" i="52" s="1"/>
  <c r="EY133" i="52" s="1"/>
  <c r="BX132" i="52"/>
  <c r="DE132" i="52" s="1"/>
  <c r="FQ132" i="52" s="1"/>
  <c r="BY132" i="52"/>
  <c r="DH132" i="52" s="1"/>
  <c r="DS132" i="52" s="1"/>
  <c r="BV132" i="52"/>
  <c r="CZ132" i="52" s="1"/>
  <c r="DW132" i="52" s="1"/>
  <c r="BZ132" i="52"/>
  <c r="DI132" i="52" s="1"/>
  <c r="DT132" i="52" s="1"/>
  <c r="BT131" i="52"/>
  <c r="BR131" i="52"/>
  <c r="CS131" i="52" s="1"/>
  <c r="BO131" i="52"/>
  <c r="BV131" i="52"/>
  <c r="CZ131" i="52" s="1"/>
  <c r="DW131" i="52" s="1"/>
  <c r="BW131" i="52"/>
  <c r="DA131" i="52" s="1"/>
  <c r="DX131" i="52" s="1"/>
  <c r="BQ131" i="52"/>
  <c r="CM131" i="52" s="1"/>
  <c r="CA131" i="52"/>
  <c r="DG131" i="52" s="1"/>
  <c r="CC129" i="52"/>
  <c r="CN129" i="52" s="1"/>
  <c r="FE129" i="52" s="1"/>
  <c r="BY112" i="52"/>
  <c r="DH112" i="52" s="1"/>
  <c r="DS112" i="52" s="1"/>
  <c r="BZ112" i="52"/>
  <c r="DI112" i="52" s="1"/>
  <c r="DT112" i="52" s="1"/>
  <c r="BX111" i="52"/>
  <c r="DE111" i="52" s="1"/>
  <c r="FQ111" i="52" s="1"/>
  <c r="BQ111" i="52"/>
  <c r="CM111" i="52" s="1"/>
  <c r="DM111" i="52" s="1"/>
  <c r="BU111" i="52"/>
  <c r="CL111" i="52" s="1"/>
  <c r="FF111" i="52" s="1"/>
  <c r="BO111" i="52"/>
  <c r="CG111" i="52" s="1"/>
  <c r="BY110" i="52"/>
  <c r="DH110" i="52" s="1"/>
  <c r="DS110" i="52" s="1"/>
  <c r="BX110" i="52"/>
  <c r="DE110" i="52" s="1"/>
  <c r="FQ110" i="52" s="1"/>
  <c r="CC109" i="52"/>
  <c r="BU108" i="52"/>
  <c r="CL108" i="52" s="1"/>
  <c r="FF108" i="52" s="1"/>
  <c r="BY108" i="52"/>
  <c r="DH108" i="52" s="1"/>
  <c r="DS108" i="52" s="1"/>
  <c r="BT91" i="52"/>
  <c r="BW90" i="52"/>
  <c r="DA90" i="52" s="1"/>
  <c r="DX90" i="52" s="1"/>
  <c r="BX90" i="52"/>
  <c r="DE90" i="52" s="1"/>
  <c r="FQ90" i="52" s="1"/>
  <c r="BT90" i="52"/>
  <c r="BY90" i="52"/>
  <c r="DH90" i="52" s="1"/>
  <c r="DS90" i="52" s="1"/>
  <c r="BU90" i="52"/>
  <c r="CL90" i="52" s="1"/>
  <c r="FF90" i="52" s="1"/>
  <c r="BQ82" i="52"/>
  <c r="CM82" i="52" s="1"/>
  <c r="BY82" i="52"/>
  <c r="DH82" i="52" s="1"/>
  <c r="DS82" i="52" s="1"/>
  <c r="BP62" i="52"/>
  <c r="CH62" i="52" s="1"/>
  <c r="BY81" i="52"/>
  <c r="DH81" i="52" s="1"/>
  <c r="DS81" i="52" s="1"/>
  <c r="CA82" i="52"/>
  <c r="DG82" i="52" s="1"/>
  <c r="DR82" i="52" s="1"/>
  <c r="BO85" i="52"/>
  <c r="CG85" i="52" s="1"/>
  <c r="AB85" i="52" s="1"/>
  <c r="BW88" i="52"/>
  <c r="DA88" i="52" s="1"/>
  <c r="DX88" i="52" s="1"/>
  <c r="BU91" i="52"/>
  <c r="CL91" i="52" s="1"/>
  <c r="FF91" i="52" s="1"/>
  <c r="BS79" i="52"/>
  <c r="CQ79" i="52" s="1"/>
  <c r="BP80" i="52"/>
  <c r="CH80" i="52" s="1"/>
  <c r="BS83" i="52"/>
  <c r="CQ83" i="52" s="1"/>
  <c r="EX83" i="52" s="1"/>
  <c r="BO91" i="52"/>
  <c r="CG91" i="52" s="1"/>
  <c r="BX85" i="52"/>
  <c r="DE85" i="52" s="1"/>
  <c r="FQ85" i="52" s="1"/>
  <c r="CA89" i="52"/>
  <c r="DG89" i="52" s="1"/>
  <c r="DR89" i="52" s="1"/>
  <c r="BX87" i="52"/>
  <c r="DE87" i="52" s="1"/>
  <c r="FQ87" i="52" s="1"/>
  <c r="BY87" i="52"/>
  <c r="DH87" i="52" s="1"/>
  <c r="DS87" i="52" s="1"/>
  <c r="BO108" i="52"/>
  <c r="CG108" i="52" s="1"/>
  <c r="BT110" i="52"/>
  <c r="CR110" i="52" s="1"/>
  <c r="EZ110" i="52" s="1"/>
  <c r="BU107" i="52"/>
  <c r="CL107" i="52" s="1"/>
  <c r="FF107" i="52" s="1"/>
  <c r="BY111" i="52"/>
  <c r="DH111" i="52" s="1"/>
  <c r="DS111" i="52" s="1"/>
  <c r="AB129" i="52"/>
  <c r="CA134" i="52"/>
  <c r="DG134" i="52" s="1"/>
  <c r="BP131" i="52"/>
  <c r="CH131" i="52" s="1"/>
  <c r="BZ136" i="52"/>
  <c r="DI136" i="52" s="1"/>
  <c r="DT136" i="52" s="1"/>
  <c r="BU136" i="52"/>
  <c r="CL136" i="52" s="1"/>
  <c r="FF136" i="52" s="1"/>
  <c r="BW136" i="52"/>
  <c r="DA136" i="52" s="1"/>
  <c r="DX136" i="52" s="1"/>
  <c r="BY136" i="52"/>
  <c r="DH136" i="52" s="1"/>
  <c r="DS136" i="52" s="1"/>
  <c r="CC136" i="52"/>
  <c r="CO136" i="52" s="1"/>
  <c r="FB136" i="52" s="1"/>
  <c r="BP136" i="52"/>
  <c r="CH136" i="52" s="1"/>
  <c r="CK136" i="52" s="1"/>
  <c r="BX136" i="52"/>
  <c r="DE136" i="52" s="1"/>
  <c r="FQ136" i="52" s="1"/>
  <c r="CC115" i="52"/>
  <c r="CI115" i="52" s="1"/>
  <c r="BZ114" i="52"/>
  <c r="DI114" i="52" s="1"/>
  <c r="DT114" i="52" s="1"/>
  <c r="BO114" i="52"/>
  <c r="CG114" i="52" s="1"/>
  <c r="BQ114" i="52"/>
  <c r="CM114" i="52" s="1"/>
  <c r="BQ113" i="52"/>
  <c r="CM113" i="52" s="1"/>
  <c r="DM113" i="52" s="1"/>
  <c r="BU113" i="52"/>
  <c r="CL113" i="52" s="1"/>
  <c r="FF113" i="52" s="1"/>
  <c r="BZ113" i="52"/>
  <c r="DI113" i="52" s="1"/>
  <c r="DT113" i="52" s="1"/>
  <c r="BT113" i="52"/>
  <c r="CC107" i="52"/>
  <c r="CR107" i="52" s="1"/>
  <c r="EZ107" i="52" s="1"/>
  <c r="BR92" i="52"/>
  <c r="CS92" i="52" s="1"/>
  <c r="EY92" i="52" s="1"/>
  <c r="BZ81" i="52"/>
  <c r="DI81" i="52" s="1"/>
  <c r="DT81" i="52" s="1"/>
  <c r="BY62" i="52"/>
  <c r="DH62" i="52" s="1"/>
  <c r="DS62" i="52" s="1"/>
  <c r="BW81" i="52"/>
  <c r="DA81" i="52" s="1"/>
  <c r="DX81" i="52" s="1"/>
  <c r="BW79" i="52"/>
  <c r="DA79" i="52" s="1"/>
  <c r="BZ79" i="52"/>
  <c r="DI79" i="52" s="1"/>
  <c r="DT79" i="52" s="1"/>
  <c r="BW83" i="52"/>
  <c r="DA83" i="52" s="1"/>
  <c r="DX83" i="52" s="1"/>
  <c r="BU86" i="52"/>
  <c r="CL86" i="52" s="1"/>
  <c r="FF86" i="52" s="1"/>
  <c r="BP87" i="52"/>
  <c r="CH87" i="52" s="1"/>
  <c r="BP88" i="52"/>
  <c r="CH88" i="52" s="1"/>
  <c r="BU133" i="52"/>
  <c r="CL133" i="52" s="1"/>
  <c r="FF133" i="52" s="1"/>
  <c r="CN106" i="52"/>
  <c r="FE106" i="52" s="1"/>
  <c r="BW133" i="52"/>
  <c r="DA133" i="52" s="1"/>
  <c r="DX133" i="52" s="1"/>
  <c r="BX130" i="52"/>
  <c r="DE130" i="52" s="1"/>
  <c r="FQ130" i="52" s="1"/>
  <c r="BX140" i="52"/>
  <c r="DE140" i="52" s="1"/>
  <c r="FQ140" i="52" s="1"/>
  <c r="BO140" i="52"/>
  <c r="BQ140" i="52"/>
  <c r="CM140" i="52" s="1"/>
  <c r="BZ140" i="52"/>
  <c r="DI140" i="52" s="1"/>
  <c r="DT140" i="52" s="1"/>
  <c r="BZ139" i="52"/>
  <c r="DI139" i="52" s="1"/>
  <c r="DT139" i="52" s="1"/>
  <c r="BU139" i="52"/>
  <c r="CL139" i="52" s="1"/>
  <c r="FF139" i="52" s="1"/>
  <c r="BW139" i="52"/>
  <c r="DA139" i="52" s="1"/>
  <c r="DX139" i="52" s="1"/>
  <c r="BY139" i="52"/>
  <c r="DH139" i="52" s="1"/>
  <c r="DS139" i="52" s="1"/>
  <c r="BX139" i="52"/>
  <c r="DE139" i="52" s="1"/>
  <c r="FQ139" i="52" s="1"/>
  <c r="BS138" i="52"/>
  <c r="CQ138" i="52" s="1"/>
  <c r="BP138" i="52"/>
  <c r="CH138" i="52" s="1"/>
  <c r="CK138" i="52" s="1"/>
  <c r="BO138" i="52"/>
  <c r="CG138" i="52" s="1"/>
  <c r="BT138" i="52"/>
  <c r="CR138" i="52" s="1"/>
  <c r="BQ138" i="52"/>
  <c r="CM138" i="52" s="1"/>
  <c r="BR138" i="52"/>
  <c r="CS138" i="52" s="1"/>
  <c r="BR137" i="52"/>
  <c r="CS137" i="52" s="1"/>
  <c r="BO137" i="52"/>
  <c r="BW137" i="52"/>
  <c r="DA137" i="52" s="1"/>
  <c r="DX137" i="52" s="1"/>
  <c r="BQ137" i="52"/>
  <c r="CM137" i="52" s="1"/>
  <c r="BU137" i="52"/>
  <c r="CL137" i="52" s="1"/>
  <c r="FF137" i="52" s="1"/>
  <c r="BX135" i="52"/>
  <c r="DE135" i="52" s="1"/>
  <c r="FQ135" i="52" s="1"/>
  <c r="BT135" i="52"/>
  <c r="CR135" i="52" s="1"/>
  <c r="BZ135" i="52"/>
  <c r="DI135" i="52" s="1"/>
  <c r="DT135" i="52" s="1"/>
  <c r="BU135" i="52"/>
  <c r="CL135" i="52" s="1"/>
  <c r="BW135" i="52"/>
  <c r="DA135" i="52" s="1"/>
  <c r="BO134" i="52"/>
  <c r="BZ116" i="52"/>
  <c r="DI116" i="52" s="1"/>
  <c r="DT116" i="52" s="1"/>
  <c r="BO116" i="52"/>
  <c r="BQ116" i="52"/>
  <c r="CM116" i="52" s="1"/>
  <c r="BU115" i="52"/>
  <c r="CL115" i="52" s="1"/>
  <c r="FF115" i="52" s="1"/>
  <c r="BX115" i="52"/>
  <c r="DE115" i="52" s="1"/>
  <c r="FQ115" i="52" s="1"/>
  <c r="BX95" i="52"/>
  <c r="DE95" i="52" s="1"/>
  <c r="FQ95" i="52" s="1"/>
  <c r="BT95" i="52"/>
  <c r="BY94" i="52"/>
  <c r="DH94" i="52" s="1"/>
  <c r="BP94" i="52"/>
  <c r="CH94" i="52" s="1"/>
  <c r="BO94" i="52"/>
  <c r="CG94" i="52" s="1"/>
  <c r="BU94" i="52"/>
  <c r="CL94" i="52" s="1"/>
  <c r="FF94" i="52" s="1"/>
  <c r="BW94" i="52"/>
  <c r="DA94" i="52" s="1"/>
  <c r="DX94" i="52" s="1"/>
  <c r="BR94" i="52"/>
  <c r="CS94" i="52" s="1"/>
  <c r="EY94" i="52" s="1"/>
  <c r="BV81" i="52"/>
  <c r="CZ81" i="52" s="1"/>
  <c r="DW81" i="52" s="1"/>
  <c r="BY85" i="52"/>
  <c r="DH85" i="52" s="1"/>
  <c r="DS85" i="52" s="1"/>
  <c r="BS88" i="52"/>
  <c r="CQ88" i="52" s="1"/>
  <c r="EX88" i="52" s="1"/>
  <c r="BQ79" i="52"/>
  <c r="CM79" i="52" s="1"/>
  <c r="BQ83" i="52"/>
  <c r="CM83" i="52" s="1"/>
  <c r="CA86" i="52"/>
  <c r="DG86" i="52" s="1"/>
  <c r="CR106" i="52"/>
  <c r="BX107" i="52"/>
  <c r="DE107" i="52" s="1"/>
  <c r="FQ107" i="52" s="1"/>
  <c r="CR139" i="52"/>
  <c r="EZ139" i="52" s="1"/>
  <c r="BV119" i="52"/>
  <c r="CZ119" i="52" s="1"/>
  <c r="DW119" i="52" s="1"/>
  <c r="BU119" i="52"/>
  <c r="CL119" i="52" s="1"/>
  <c r="FF119" i="52" s="1"/>
  <c r="BO119" i="52"/>
  <c r="CG119" i="52" s="1"/>
  <c r="AB119" i="52" s="1"/>
  <c r="BY119" i="52"/>
  <c r="DH119" i="52" s="1"/>
  <c r="DS119" i="52" s="1"/>
  <c r="BS119" i="52"/>
  <c r="CQ119" i="52" s="1"/>
  <c r="EX119" i="52" s="1"/>
  <c r="BX117" i="52"/>
  <c r="DE117" i="52" s="1"/>
  <c r="FQ117" i="52" s="1"/>
  <c r="BQ117" i="52"/>
  <c r="CM117" i="52" s="1"/>
  <c r="BU117" i="52"/>
  <c r="CL117" i="52" s="1"/>
  <c r="FF117" i="52" s="1"/>
  <c r="BT117" i="52"/>
  <c r="CR117" i="52" s="1"/>
  <c r="EZ117" i="52" s="1"/>
  <c r="BR99" i="52"/>
  <c r="CS99" i="52" s="1"/>
  <c r="BQ99" i="52"/>
  <c r="CM99" i="52" s="1"/>
  <c r="BZ99" i="52"/>
  <c r="DI99" i="52" s="1"/>
  <c r="DT99" i="52" s="1"/>
  <c r="BX99" i="52"/>
  <c r="DE99" i="52" s="1"/>
  <c r="FQ99" i="52" s="1"/>
  <c r="BS99" i="52"/>
  <c r="CQ99" i="52" s="1"/>
  <c r="EX99" i="52" s="1"/>
  <c r="CA98" i="52"/>
  <c r="DG98" i="52" s="1"/>
  <c r="BR98" i="52"/>
  <c r="CS98" i="52" s="1"/>
  <c r="EY98" i="52" s="1"/>
  <c r="BY98" i="52"/>
  <c r="DH98" i="52" s="1"/>
  <c r="DS98" i="52" s="1"/>
  <c r="BS98" i="52"/>
  <c r="CQ98" i="52" s="1"/>
  <c r="BU98" i="52"/>
  <c r="CL98" i="52" s="1"/>
  <c r="FF98" i="52" s="1"/>
  <c r="BX96" i="52"/>
  <c r="DE96" i="52" s="1"/>
  <c r="FQ96" i="52" s="1"/>
  <c r="BP96" i="52"/>
  <c r="CH96" i="52" s="1"/>
  <c r="CC62" i="52"/>
  <c r="AB59" i="52"/>
  <c r="BT74" i="52"/>
  <c r="BP124" i="52"/>
  <c r="CH124" i="52" s="1"/>
  <c r="DM47" i="52"/>
  <c r="AB54" i="52"/>
  <c r="BW74" i="52"/>
  <c r="DA74" i="52" s="1"/>
  <c r="DX74" i="52" s="1"/>
  <c r="CC96" i="52"/>
  <c r="CN96" i="52" s="1"/>
  <c r="CC133" i="52"/>
  <c r="BO74" i="52"/>
  <c r="CG74" i="52" s="1"/>
  <c r="CO63" i="52"/>
  <c r="FB63" i="52" s="1"/>
  <c r="AB61" i="52"/>
  <c r="CG44" i="52"/>
  <c r="AB44" i="52" s="1"/>
  <c r="BV117" i="52"/>
  <c r="CZ117" i="52" s="1"/>
  <c r="DW117" i="52" s="1"/>
  <c r="CC110" i="52"/>
  <c r="CX110" i="52" s="1"/>
  <c r="EW110" i="52" s="1"/>
  <c r="BP114" i="52"/>
  <c r="BQ70" i="52"/>
  <c r="CM70" i="52" s="1"/>
  <c r="EO921" i="52"/>
  <c r="ER921" i="52"/>
  <c r="EK921" i="52"/>
  <c r="EM921" i="52"/>
  <c r="EP407" i="52"/>
  <c r="EL407" i="52"/>
  <c r="EN847" i="52"/>
  <c r="EQ407" i="52"/>
  <c r="EQ929" i="52"/>
  <c r="EP929" i="52"/>
  <c r="EL929" i="52"/>
  <c r="EB847" i="52"/>
  <c r="FN838" i="52"/>
  <c r="EV601" i="52"/>
  <c r="FJ601" i="52" s="1"/>
  <c r="DN601" i="52"/>
  <c r="DN228" i="52"/>
  <c r="EV228" i="52"/>
  <c r="FJ228" i="52" s="1"/>
  <c r="DZ228" i="52"/>
  <c r="DO867" i="52"/>
  <c r="FR902" i="52"/>
  <c r="EV563" i="52"/>
  <c r="FJ563" i="52" s="1"/>
  <c r="DN563" i="52"/>
  <c r="EL927" i="52"/>
  <c r="DO371" i="52"/>
  <c r="AA371" i="52" s="1"/>
  <c r="DL371" i="52"/>
  <c r="ED855" i="52"/>
  <c r="EB855" i="52"/>
  <c r="EG855" i="52"/>
  <c r="EH855" i="52"/>
  <c r="FN386" i="52"/>
  <c r="FR386" i="52"/>
  <c r="DF629" i="52"/>
  <c r="FO629" i="52"/>
  <c r="EU382" i="52"/>
  <c r="FH382" i="52" s="1"/>
  <c r="DZ382" i="52"/>
  <c r="DB382" i="52"/>
  <c r="EA382" i="52"/>
  <c r="EI268" i="52"/>
  <c r="EJ268" i="52"/>
  <c r="EV394" i="52"/>
  <c r="FJ394" i="52" s="1"/>
  <c r="DN394" i="52"/>
  <c r="DZ394" i="52"/>
  <c r="EV382" i="52"/>
  <c r="FJ382" i="52" s="1"/>
  <c r="DN382" i="52"/>
  <c r="EW370" i="52"/>
  <c r="FI370" i="52" s="1"/>
  <c r="EJ538" i="52"/>
  <c r="EI538" i="52"/>
  <c r="FP880" i="52"/>
  <c r="FN468" i="52"/>
  <c r="IG468" i="52" s="1"/>
  <c r="FR468" i="52"/>
  <c r="DO582" i="52"/>
  <c r="AA582" i="52" s="1"/>
  <c r="DL582" i="52"/>
  <c r="FK374" i="52"/>
  <c r="ED924" i="52"/>
  <c r="EB924" i="52"/>
  <c r="EC924" i="52"/>
  <c r="FP527" i="52"/>
  <c r="FR527" i="52" s="1"/>
  <c r="DF527" i="52"/>
  <c r="FN510" i="52"/>
  <c r="IG510" i="52" s="1"/>
  <c r="FR510" i="52"/>
  <c r="FN336" i="52"/>
  <c r="IG336" i="52" s="1"/>
  <c r="FR336" i="52"/>
  <c r="FL613" i="52"/>
  <c r="DL847" i="52"/>
  <c r="DO847" i="52"/>
  <c r="FL921" i="52"/>
  <c r="FR900" i="52"/>
  <c r="FN900" i="52"/>
  <c r="IG900" i="52" s="1"/>
  <c r="DV670" i="52"/>
  <c r="DK670" i="52"/>
  <c r="EW617" i="52"/>
  <c r="FI617" i="52" s="1"/>
  <c r="DL939" i="52"/>
  <c r="DO939" i="52"/>
  <c r="Z939" i="52" s="1"/>
  <c r="DL885" i="52"/>
  <c r="DO885" i="52"/>
  <c r="DZ613" i="52"/>
  <c r="EA613" i="52"/>
  <c r="DS74" i="52"/>
  <c r="FL368" i="52"/>
  <c r="FK928" i="52"/>
  <c r="ED859" i="52"/>
  <c r="FN498" i="52"/>
  <c r="IG498" i="52" s="1"/>
  <c r="EE855" i="52"/>
  <c r="EB856" i="52"/>
  <c r="EF856" i="52"/>
  <c r="EI873" i="52"/>
  <c r="EJ873" i="52"/>
  <c r="DN979" i="52"/>
  <c r="EV979" i="52"/>
  <c r="FJ979" i="52" s="1"/>
  <c r="CW215" i="52"/>
  <c r="DM215" i="52"/>
  <c r="FD215" i="52"/>
  <c r="FM215" i="52" s="1"/>
  <c r="EY239" i="52"/>
  <c r="CW239" i="52"/>
  <c r="EX211" i="52"/>
  <c r="II211" i="52" s="1"/>
  <c r="CV211" i="52"/>
  <c r="DW129" i="52"/>
  <c r="CV217" i="52"/>
  <c r="EU217" i="52" s="1"/>
  <c r="FH217" i="52" s="1"/>
  <c r="DD217" i="52"/>
  <c r="FP217" i="52" s="1"/>
  <c r="CP217" i="52"/>
  <c r="FA217" i="52" s="1"/>
  <c r="CI217" i="52"/>
  <c r="CN217" i="52"/>
  <c r="FE217" i="52" s="1"/>
  <c r="CO217" i="52"/>
  <c r="FB217" i="52" s="1"/>
  <c r="CW217" i="52"/>
  <c r="CW229" i="52"/>
  <c r="EV229" i="52" s="1"/>
  <c r="EY229" i="52"/>
  <c r="DM237" i="52"/>
  <c r="FD237" i="52"/>
  <c r="FM943" i="52"/>
  <c r="II943" i="52"/>
  <c r="FF226" i="52"/>
  <c r="CI226" i="52"/>
  <c r="CJ226" i="52" s="1"/>
  <c r="FJ377" i="52"/>
  <c r="EV952" i="52"/>
  <c r="FJ952" i="52" s="1"/>
  <c r="DN952" i="52"/>
  <c r="EE859" i="52"/>
  <c r="DN562" i="52"/>
  <c r="DM92" i="52"/>
  <c r="FD92" i="52"/>
  <c r="FF76" i="52"/>
  <c r="DW146" i="52"/>
  <c r="DC146" i="52"/>
  <c r="EZ150" i="52"/>
  <c r="CX150" i="52"/>
  <c r="EW150" i="52" s="1"/>
  <c r="FE158" i="52"/>
  <c r="DK873" i="52"/>
  <c r="DN398" i="52"/>
  <c r="FI504" i="52"/>
  <c r="DU302" i="52"/>
  <c r="FR370" i="52"/>
  <c r="FD193" i="52"/>
  <c r="FI511" i="52"/>
  <c r="FI300" i="52"/>
  <c r="FC852" i="52"/>
  <c r="CW150" i="52"/>
  <c r="FD150" i="52"/>
  <c r="FD205" i="52"/>
  <c r="CW205" i="52"/>
  <c r="II215" i="52"/>
  <c r="CW223" i="52"/>
  <c r="CX223" i="52"/>
  <c r="EW223" i="52" s="1"/>
  <c r="FI223" i="52" s="1"/>
  <c r="DD223" i="52"/>
  <c r="FP223" i="52" s="1"/>
  <c r="CP223" i="52"/>
  <c r="FA223" i="52" s="1"/>
  <c r="FI240" i="52"/>
  <c r="FI741" i="52"/>
  <c r="FI470" i="52"/>
  <c r="DV158" i="52"/>
  <c r="DK158" i="52"/>
  <c r="FI299" i="52"/>
  <c r="FI272" i="52"/>
  <c r="DX155" i="52"/>
  <c r="DD155" i="52"/>
  <c r="FP155" i="52" s="1"/>
  <c r="CJ150" i="52"/>
  <c r="CN210" i="52"/>
  <c r="FE210" i="52" s="1"/>
  <c r="CV210" i="52"/>
  <c r="EU210" i="52" s="1"/>
  <c r="FH210" i="52" s="1"/>
  <c r="CI210" i="52"/>
  <c r="CJ210" i="52" s="1"/>
  <c r="EZ214" i="52"/>
  <c r="CX214" i="52"/>
  <c r="EW214" i="52" s="1"/>
  <c r="CW226" i="52"/>
  <c r="DM226" i="52"/>
  <c r="FD226" i="52"/>
  <c r="EZ343" i="52"/>
  <c r="CX343" i="52"/>
  <c r="EW343" i="52" s="1"/>
  <c r="II222" i="52"/>
  <c r="FM222" i="52"/>
  <c r="EV633" i="52"/>
  <c r="FJ633" i="52" s="1"/>
  <c r="DN633" i="52"/>
  <c r="EV266" i="52"/>
  <c r="FJ266" i="52" s="1"/>
  <c r="DN266" i="52"/>
  <c r="DB266" i="52"/>
  <c r="DS134" i="52"/>
  <c r="EZ152" i="52"/>
  <c r="CX152" i="52"/>
  <c r="CK156" i="52"/>
  <c r="DC156" i="52"/>
  <c r="CW156" i="52"/>
  <c r="CX156" i="52"/>
  <c r="EW156" i="52" s="1"/>
  <c r="FI156" i="52" s="1"/>
  <c r="DD156" i="52"/>
  <c r="FP156" i="52" s="1"/>
  <c r="CP156" i="52"/>
  <c r="FA156" i="52" s="1"/>
  <c r="DM158" i="52"/>
  <c r="FD158" i="52"/>
  <c r="EX141" i="52"/>
  <c r="IH141" i="52" s="1"/>
  <c r="CV141" i="52"/>
  <c r="DM149" i="52"/>
  <c r="FD149" i="52"/>
  <c r="CW149" i="52"/>
  <c r="FJ595" i="52"/>
  <c r="FI250" i="52"/>
  <c r="DK376" i="52"/>
  <c r="DV376" i="52"/>
  <c r="CK921" i="52"/>
  <c r="CJ921" i="52"/>
  <c r="CO77" i="52"/>
  <c r="FB77" i="52" s="1"/>
  <c r="CX144" i="52"/>
  <c r="EW144" i="52" s="1"/>
  <c r="FI144" i="52" s="1"/>
  <c r="CK144" i="52"/>
  <c r="CO144" i="52"/>
  <c r="FB144" i="52" s="1"/>
  <c r="CW144" i="52"/>
  <c r="FF197" i="52"/>
  <c r="CI197" i="52"/>
  <c r="CJ197" i="52" s="1"/>
  <c r="EY200" i="52"/>
  <c r="FJ200" i="52" s="1"/>
  <c r="DN200" i="52"/>
  <c r="DN873" i="52"/>
  <c r="DK287" i="52"/>
  <c r="FJ349" i="52"/>
  <c r="DV406" i="52"/>
  <c r="DK406" i="52"/>
  <c r="FD201" i="52"/>
  <c r="CN144" i="52"/>
  <c r="FE144" i="52" s="1"/>
  <c r="FD125" i="52"/>
  <c r="FI908" i="52"/>
  <c r="CK320" i="52"/>
  <c r="CJ320" i="52"/>
  <c r="FO636" i="52"/>
  <c r="EX63" i="52"/>
  <c r="AB62" i="52"/>
  <c r="DR62" i="52"/>
  <c r="DW64" i="52"/>
  <c r="DW126" i="52"/>
  <c r="DS232" i="52"/>
  <c r="DJ232" i="52"/>
  <c r="DX159" i="52"/>
  <c r="EF159" i="52" s="1"/>
  <c r="DD159" i="52"/>
  <c r="FP159" i="52" s="1"/>
  <c r="FD197" i="52"/>
  <c r="DM197" i="52"/>
  <c r="CX246" i="52"/>
  <c r="EW246" i="52" s="1"/>
  <c r="EZ246" i="52"/>
  <c r="CX254" i="52"/>
  <c r="EW254" i="52" s="1"/>
  <c r="EZ254" i="52"/>
  <c r="EX206" i="52"/>
  <c r="CV206" i="52"/>
  <c r="DK234" i="52"/>
  <c r="CO210" i="52"/>
  <c r="FB210" i="52" s="1"/>
  <c r="IH653" i="52"/>
  <c r="II613" i="52"/>
  <c r="EV411" i="52"/>
  <c r="FJ411" i="52" s="1"/>
  <c r="DN411" i="52"/>
  <c r="DJ334" i="52"/>
  <c r="EW267" i="52"/>
  <c r="FI267" i="52" s="1"/>
  <c r="DB267" i="52"/>
  <c r="EA267" i="52"/>
  <c r="FF185" i="52"/>
  <c r="CI144" i="52"/>
  <c r="CJ144" i="52" s="1"/>
  <c r="EV917" i="52"/>
  <c r="FJ917" i="52" s="1"/>
  <c r="DN917" i="52"/>
  <c r="DM175" i="52"/>
  <c r="FD175" i="52"/>
  <c r="DS196" i="52"/>
  <c r="DJ196" i="52"/>
  <c r="DX202" i="52"/>
  <c r="DD202" i="52"/>
  <c r="FP202" i="52" s="1"/>
  <c r="DR142" i="52"/>
  <c r="DU142" i="52" s="1"/>
  <c r="DJ142" i="52"/>
  <c r="CX203" i="52"/>
  <c r="EW203" i="52" s="1"/>
  <c r="FI203" i="52" s="1"/>
  <c r="CP203" i="52"/>
  <c r="FA203" i="52" s="1"/>
  <c r="DD203" i="52"/>
  <c r="FP203" i="52" s="1"/>
  <c r="CV203" i="52"/>
  <c r="EV219" i="52"/>
  <c r="FJ219" i="52" s="1"/>
  <c r="DN219" i="52"/>
  <c r="DK242" i="52"/>
  <c r="FM333" i="52"/>
  <c r="DK378" i="52"/>
  <c r="FI500" i="52"/>
  <c r="EV360" i="52"/>
  <c r="EV597" i="52"/>
  <c r="FJ597" i="52" s="1"/>
  <c r="DN597" i="52"/>
  <c r="CI148" i="52"/>
  <c r="CJ148" i="52" s="1"/>
  <c r="DR162" i="52"/>
  <c r="DW133" i="52"/>
  <c r="CW221" i="52"/>
  <c r="EY221" i="52"/>
  <c r="EZ225" i="52"/>
  <c r="II225" i="52" s="1"/>
  <c r="CX225" i="52"/>
  <c r="CI241" i="52"/>
  <c r="FF241" i="52"/>
  <c r="EX142" i="52"/>
  <c r="FM142" i="52" s="1"/>
  <c r="CV142" i="52"/>
  <c r="EZ207" i="52"/>
  <c r="CX207" i="52"/>
  <c r="II649" i="52"/>
  <c r="DR457" i="52"/>
  <c r="DC631" i="52"/>
  <c r="FO631" i="52" s="1"/>
  <c r="DJ303" i="52"/>
  <c r="DV303" i="52" s="1"/>
  <c r="FS303" i="52" s="1"/>
  <c r="FI264" i="52"/>
  <c r="FF328" i="52"/>
  <c r="FI296" i="52"/>
  <c r="FF236" i="52"/>
  <c r="FJ841" i="52"/>
  <c r="FL841" i="52" s="1"/>
  <c r="II849" i="52"/>
  <c r="FI369" i="52"/>
  <c r="AB76" i="52"/>
  <c r="FF299" i="52"/>
  <c r="CI299" i="52"/>
  <c r="CJ299" i="52" s="1"/>
  <c r="FJ225" i="52"/>
  <c r="FJ222" i="52"/>
  <c r="IH325" i="52"/>
  <c r="DR303" i="52"/>
  <c r="DU303" i="52" s="1"/>
  <c r="DD452" i="52"/>
  <c r="FJ951" i="52"/>
  <c r="CK873" i="52"/>
  <c r="FC873" i="52" s="1"/>
  <c r="CJ873" i="52"/>
  <c r="DD218" i="52"/>
  <c r="FP218" i="52" s="1"/>
  <c r="DX218" i="52"/>
  <c r="EX319" i="52"/>
  <c r="CV319" i="52"/>
  <c r="EU319" i="52" s="1"/>
  <c r="CI418" i="52"/>
  <c r="IH204" i="52"/>
  <c r="DK150" i="52"/>
  <c r="II592" i="52"/>
  <c r="DV283" i="52"/>
  <c r="EZ226" i="52"/>
  <c r="CX226" i="52"/>
  <c r="EW226" i="52" s="1"/>
  <c r="FI509" i="52"/>
  <c r="DD319" i="52"/>
  <c r="IH214" i="52"/>
  <c r="FJ532" i="52"/>
  <c r="FK532" i="52" s="1"/>
  <c r="FI292" i="52"/>
  <c r="CJ354" i="52"/>
  <c r="EV926" i="52"/>
  <c r="FJ926" i="52" s="1"/>
  <c r="FK926" i="52" s="1"/>
  <c r="DN926" i="52"/>
  <c r="DW174" i="52"/>
  <c r="DC174" i="52"/>
  <c r="CI323" i="52"/>
  <c r="FF323" i="52"/>
  <c r="AB291" i="52"/>
  <c r="CI295" i="52"/>
  <c r="CJ295" i="52" s="1"/>
  <c r="FJ838" i="52"/>
  <c r="II939" i="52"/>
  <c r="EZ334" i="52"/>
  <c r="CX334" i="52"/>
  <c r="EW334" i="52" s="1"/>
  <c r="EX498" i="52"/>
  <c r="CV498" i="52"/>
  <c r="EU498" i="52" s="1"/>
  <c r="DW571" i="52"/>
  <c r="EF571" i="52" s="1"/>
  <c r="DC571" i="52"/>
  <c r="FO571" i="52" s="1"/>
  <c r="DC332" i="52"/>
  <c r="DW332" i="52"/>
  <c r="EF332" i="52" s="1"/>
  <c r="DW377" i="52"/>
  <c r="DC377" i="52"/>
  <c r="FO377" i="52" s="1"/>
  <c r="EZ365" i="52"/>
  <c r="CX365" i="52"/>
  <c r="EW365" i="52" s="1"/>
  <c r="EZ371" i="52"/>
  <c r="CX371" i="52"/>
  <c r="EW371" i="52" s="1"/>
  <c r="FF326" i="52"/>
  <c r="CI326" i="52"/>
  <c r="CJ326" i="52" s="1"/>
  <c r="DX579" i="52"/>
  <c r="EF579" i="52" s="1"/>
  <c r="DD579" i="52"/>
  <c r="FP579" i="52" s="1"/>
  <c r="DC547" i="52"/>
  <c r="FO547" i="52" s="1"/>
  <c r="DW404" i="52"/>
  <c r="DC404" i="52"/>
  <c r="FO404" i="52" s="1"/>
  <c r="CW535" i="52"/>
  <c r="DX631" i="52"/>
  <c r="EF631" i="52" s="1"/>
  <c r="DD631" i="52"/>
  <c r="FP631" i="52" s="1"/>
  <c r="DX607" i="52"/>
  <c r="EF607" i="52" s="1"/>
  <c r="DD607" i="52"/>
  <c r="FP607" i="52" s="1"/>
  <c r="FJ930" i="52"/>
  <c r="FK930" i="52" s="1"/>
  <c r="FJ923" i="52"/>
  <c r="EX78" i="52"/>
  <c r="CX153" i="52"/>
  <c r="CK159" i="52"/>
  <c r="FC159" i="52" s="1"/>
  <c r="FS159" i="52" s="1"/>
  <c r="DC159" i="52"/>
  <c r="CI287" i="52"/>
  <c r="CJ287" i="52" s="1"/>
  <c r="FF287" i="52"/>
  <c r="DW620" i="52"/>
  <c r="DC620" i="52"/>
  <c r="FJ925" i="52"/>
  <c r="DV864" i="52"/>
  <c r="DK882" i="52"/>
  <c r="EE856" i="52"/>
  <c r="CV530" i="52"/>
  <c r="EU530" i="52" s="1"/>
  <c r="FH530" i="52" s="1"/>
  <c r="DD497" i="52"/>
  <c r="DD519" i="52"/>
  <c r="CX141" i="52"/>
  <c r="EW141" i="52" s="1"/>
  <c r="FI141" i="52" s="1"/>
  <c r="DX312" i="52"/>
  <c r="EF312" i="52" s="1"/>
  <c r="DD312" i="52"/>
  <c r="DX464" i="52"/>
  <c r="EF464" i="52" s="1"/>
  <c r="DD464" i="52"/>
  <c r="EZ224" i="52"/>
  <c r="CX224" i="52"/>
  <c r="AB495" i="52"/>
  <c r="FJ866" i="52"/>
  <c r="II919" i="52"/>
  <c r="DC353" i="52"/>
  <c r="DD619" i="52"/>
  <c r="FP619" i="52" s="1"/>
  <c r="FF201" i="52"/>
  <c r="CI201" i="52"/>
  <c r="FF264" i="52"/>
  <c r="CI264" i="52"/>
  <c r="CJ264" i="52" s="1"/>
  <c r="EX312" i="52"/>
  <c r="CV312" i="52"/>
  <c r="EU312" i="52" s="1"/>
  <c r="CK330" i="52"/>
  <c r="FC330" i="52" s="1"/>
  <c r="CJ330" i="52"/>
  <c r="CW555" i="52"/>
  <c r="DX679" i="52"/>
  <c r="EF679" i="52" s="1"/>
  <c r="DD679" i="52"/>
  <c r="FP679" i="52" s="1"/>
  <c r="CI291" i="52"/>
  <c r="CJ291" i="52" s="1"/>
  <c r="FF291" i="52"/>
  <c r="AB298" i="52"/>
  <c r="DX546" i="52"/>
  <c r="DD546" i="52"/>
  <c r="DC885" i="52"/>
  <c r="DW885" i="52"/>
  <c r="CK154" i="52"/>
  <c r="AB158" i="52"/>
  <c r="AB150" i="52"/>
  <c r="CW543" i="52"/>
  <c r="DC543" i="52"/>
  <c r="CO597" i="52"/>
  <c r="DD597" i="52"/>
  <c r="AB265" i="52"/>
  <c r="DX316" i="52"/>
  <c r="EF316" i="52" s="1"/>
  <c r="DD316" i="52"/>
  <c r="CX204" i="52"/>
  <c r="AB521" i="52"/>
  <c r="AB268" i="52"/>
  <c r="EX472" i="52"/>
  <c r="CV472" i="52"/>
  <c r="EU472" i="52" s="1"/>
  <c r="DX480" i="52"/>
  <c r="EF480" i="52" s="1"/>
  <c r="DD480" i="52"/>
  <c r="AB487" i="52"/>
  <c r="DD565" i="52"/>
  <c r="AB622" i="52"/>
  <c r="EX852" i="52"/>
  <c r="CV852" i="52"/>
  <c r="CX865" i="52"/>
  <c r="EW865" i="52" s="1"/>
  <c r="FI865" i="52" s="1"/>
  <c r="AB124" i="52"/>
  <c r="CK148" i="52"/>
  <c r="AB196" i="52"/>
  <c r="DC359" i="52"/>
  <c r="FO359" i="52" s="1"/>
  <c r="DD595" i="52"/>
  <c r="FP595" i="52" s="1"/>
  <c r="DC583" i="52"/>
  <c r="FO583" i="52" s="1"/>
  <c r="EX540" i="52"/>
  <c r="CV540" i="52"/>
  <c r="DX538" i="52"/>
  <c r="DD538" i="52"/>
  <c r="EX594" i="52"/>
  <c r="CV594" i="52"/>
  <c r="EX658" i="52"/>
  <c r="CV658" i="52"/>
  <c r="EX674" i="52"/>
  <c r="CV674" i="52"/>
  <c r="EU674" i="52" s="1"/>
  <c r="CK725" i="52"/>
  <c r="FC725" i="52" s="1"/>
  <c r="FN847" i="52"/>
  <c r="IG847" i="52" s="1"/>
  <c r="CK198" i="52"/>
  <c r="CW154" i="52"/>
  <c r="AB159" i="52"/>
  <c r="CI303" i="52"/>
  <c r="CJ303" i="52" s="1"/>
  <c r="CW641" i="52"/>
  <c r="AB670" i="52"/>
  <c r="FF933" i="52"/>
  <c r="CI933" i="52"/>
  <c r="CJ933" i="52" s="1"/>
  <c r="AB201" i="52"/>
  <c r="CX219" i="52"/>
  <c r="AB306" i="52"/>
  <c r="AB293" i="52"/>
  <c r="AB319" i="52"/>
  <c r="CW341" i="52"/>
  <c r="AB498" i="52"/>
  <c r="AB504" i="52"/>
  <c r="AB518" i="52"/>
  <c r="AB463" i="52"/>
  <c r="AB473" i="52"/>
  <c r="DD545" i="52"/>
  <c r="FP545" i="52" s="1"/>
  <c r="AB199" i="52"/>
  <c r="CK214" i="52"/>
  <c r="AB321" i="52"/>
  <c r="AB263" i="52"/>
  <c r="AB269" i="52"/>
  <c r="AB270" i="52"/>
  <c r="AB271" i="52"/>
  <c r="AB272" i="52"/>
  <c r="AB273" i="52"/>
  <c r="AB274" i="52"/>
  <c r="AB275" i="52"/>
  <c r="AB276" i="52"/>
  <c r="AB277" i="52"/>
  <c r="AB278" i="52"/>
  <c r="AB279" i="52"/>
  <c r="AB280" i="52"/>
  <c r="AB281" i="52"/>
  <c r="AB282" i="52"/>
  <c r="AB290" i="52"/>
  <c r="AB302" i="52"/>
  <c r="AB320" i="52"/>
  <c r="AB490" i="52"/>
  <c r="AB459" i="52"/>
  <c r="AB507" i="52"/>
  <c r="DC563" i="52"/>
  <c r="FO563" i="52" s="1"/>
  <c r="AB867" i="52"/>
  <c r="EZ876" i="52"/>
  <c r="CX876" i="52"/>
  <c r="EW876" i="52" s="1"/>
  <c r="CW875" i="52"/>
  <c r="CW210" i="52"/>
  <c r="DW259" i="52"/>
  <c r="AB194" i="52"/>
  <c r="AB316" i="52"/>
  <c r="AB285" i="52"/>
  <c r="AB286" i="52"/>
  <c r="AB294" i="52"/>
  <c r="AB399" i="52"/>
  <c r="AB472" i="52"/>
  <c r="AB482" i="52"/>
  <c r="AB494" i="52"/>
  <c r="AB514" i="52"/>
  <c r="AB469" i="52"/>
  <c r="AB515" i="52"/>
  <c r="AB634" i="52"/>
  <c r="CW653" i="52"/>
  <c r="CK871" i="52"/>
  <c r="FC871" i="52" s="1"/>
  <c r="DC871" i="52"/>
  <c r="FF926" i="52"/>
  <c r="CI926" i="52"/>
  <c r="CK210" i="52"/>
  <c r="AB198" i="52"/>
  <c r="CX216" i="52"/>
  <c r="AB312" i="52"/>
  <c r="CK204" i="52"/>
  <c r="AB301" i="52"/>
  <c r="AB525" i="52"/>
  <c r="AB461" i="52"/>
  <c r="AB475" i="52"/>
  <c r="AB499" i="52"/>
  <c r="AB509" i="52"/>
  <c r="CW531" i="52"/>
  <c r="AB574" i="52"/>
  <c r="EX618" i="52"/>
  <c r="CV618" i="52"/>
  <c r="EU618" i="52" s="1"/>
  <c r="FF566" i="52"/>
  <c r="CI566" i="52"/>
  <c r="AB598" i="52"/>
  <c r="AB851" i="52"/>
  <c r="FF872" i="52"/>
  <c r="CW637" i="52"/>
  <c r="DC657" i="52"/>
  <c r="CW669" i="52"/>
  <c r="CW673" i="52"/>
  <c r="AB860" i="52"/>
  <c r="AB861" i="52"/>
  <c r="AB872" i="52"/>
  <c r="AB838" i="52"/>
  <c r="AB575" i="52"/>
  <c r="AB880" i="52"/>
  <c r="AB852" i="52"/>
  <c r="AB871" i="52"/>
  <c r="AB881" i="52"/>
  <c r="AB927" i="52"/>
  <c r="AB763" i="52"/>
  <c r="AB859" i="52"/>
  <c r="AB864" i="52"/>
  <c r="CK877" i="52"/>
  <c r="AB1022" i="52"/>
  <c r="AB925" i="52"/>
  <c r="AB933" i="52"/>
  <c r="CW878" i="52"/>
  <c r="DD904" i="52"/>
  <c r="AB921" i="52"/>
  <c r="AB901" i="52"/>
  <c r="AB1029" i="52"/>
  <c r="AB970" i="52"/>
  <c r="AB1023" i="52"/>
  <c r="AB1025" i="52"/>
  <c r="DC960" i="52"/>
  <c r="AB975" i="52"/>
  <c r="AB944" i="52"/>
  <c r="AB1051" i="52"/>
  <c r="CP770" i="52"/>
  <c r="FA770" i="52" s="1"/>
  <c r="CO770" i="52"/>
  <c r="FB770" i="52" s="1"/>
  <c r="CO742" i="52"/>
  <c r="FB742" i="52" s="1"/>
  <c r="CN742" i="52"/>
  <c r="FE742" i="52" s="1"/>
  <c r="CP751" i="52"/>
  <c r="FA751" i="52" s="1"/>
  <c r="CO751" i="52"/>
  <c r="FB751" i="52" s="1"/>
  <c r="CN767" i="52"/>
  <c r="FE767" i="52" s="1"/>
  <c r="CO767" i="52"/>
  <c r="FB767" i="52" s="1"/>
  <c r="CP767" i="52"/>
  <c r="FA767" i="52" s="1"/>
  <c r="CN738" i="52"/>
  <c r="FE738" i="52" s="1"/>
  <c r="CO738" i="52"/>
  <c r="FB738" i="52" s="1"/>
  <c r="CP727" i="52"/>
  <c r="FA727" i="52" s="1"/>
  <c r="BS803" i="52"/>
  <c r="CQ803" i="52" s="1"/>
  <c r="EX803" i="52" s="1"/>
  <c r="CP783" i="52"/>
  <c r="FA783" i="52" s="1"/>
  <c r="BQ765" i="52"/>
  <c r="CM765" i="52" s="1"/>
  <c r="BZ763" i="52"/>
  <c r="DI763" i="52" s="1"/>
  <c r="CP755" i="52"/>
  <c r="FA755" i="52" s="1"/>
  <c r="BS706" i="52"/>
  <c r="CQ706" i="52" s="1"/>
  <c r="EX706" i="52" s="1"/>
  <c r="CA706" i="52"/>
  <c r="DG706" i="52" s="1"/>
  <c r="BY676" i="52"/>
  <c r="DH676" i="52" s="1"/>
  <c r="BT652" i="52"/>
  <c r="CR652" i="52" s="1"/>
  <c r="EZ652" i="52" s="1"/>
  <c r="BU651" i="52"/>
  <c r="CL651" i="52" s="1"/>
  <c r="CA831" i="52"/>
  <c r="DG831" i="52" s="1"/>
  <c r="CP827" i="52"/>
  <c r="FA827" i="52" s="1"/>
  <c r="BO824" i="52"/>
  <c r="CG824" i="52" s="1"/>
  <c r="CP808" i="52"/>
  <c r="FA808" i="52" s="1"/>
  <c r="BQ806" i="52"/>
  <c r="CM806" i="52" s="1"/>
  <c r="BW791" i="52"/>
  <c r="DA791" i="52" s="1"/>
  <c r="DX791" i="52" s="1"/>
  <c r="BR791" i="52"/>
  <c r="CS791" i="52" s="1"/>
  <c r="EY791" i="52" s="1"/>
  <c r="BW784" i="52"/>
  <c r="DA784" i="52" s="1"/>
  <c r="DX784" i="52" s="1"/>
  <c r="BQ757" i="52"/>
  <c r="CM757" i="52" s="1"/>
  <c r="CO755" i="52"/>
  <c r="FB755" i="52" s="1"/>
  <c r="BQ736" i="52"/>
  <c r="CM736" i="52" s="1"/>
  <c r="CA705" i="52"/>
  <c r="DG705" i="52" s="1"/>
  <c r="BS679" i="52"/>
  <c r="CQ679" i="52" s="1"/>
  <c r="CC676" i="52"/>
  <c r="BP655" i="52"/>
  <c r="CH655" i="52" s="1"/>
  <c r="CK655" i="52" s="1"/>
  <c r="FC655" i="52" s="1"/>
  <c r="BX655" i="52"/>
  <c r="DE655" i="52" s="1"/>
  <c r="BR834" i="52"/>
  <c r="CS834" i="52" s="1"/>
  <c r="CO827" i="52"/>
  <c r="FB827" i="52" s="1"/>
  <c r="BR827" i="52"/>
  <c r="CS827" i="52" s="1"/>
  <c r="EY827" i="52" s="1"/>
  <c r="CO808" i="52"/>
  <c r="FB808" i="52" s="1"/>
  <c r="BS790" i="52"/>
  <c r="CQ790" i="52" s="1"/>
  <c r="BR785" i="52"/>
  <c r="CS785" i="52" s="1"/>
  <c r="BZ759" i="52"/>
  <c r="DI759" i="52" s="1"/>
  <c r="CP758" i="52"/>
  <c r="FA758" i="52" s="1"/>
  <c r="BQ756" i="52"/>
  <c r="CM756" i="52" s="1"/>
  <c r="CO736" i="52"/>
  <c r="FB736" i="52" s="1"/>
  <c r="BZ734" i="52"/>
  <c r="DI734" i="52" s="1"/>
  <c r="CN733" i="52"/>
  <c r="FE733" i="52" s="1"/>
  <c r="BQ733" i="52"/>
  <c r="CM733" i="52" s="1"/>
  <c r="BZ718" i="52"/>
  <c r="DI718" i="52" s="1"/>
  <c r="CN706" i="52"/>
  <c r="FE706" i="52" s="1"/>
  <c r="CO706" i="52"/>
  <c r="FB706" i="52" s="1"/>
  <c r="BP679" i="52"/>
  <c r="CH679" i="52" s="1"/>
  <c r="CK679" i="52" s="1"/>
  <c r="FC679" i="52" s="1"/>
  <c r="BQ666" i="52"/>
  <c r="CM666" i="52" s="1"/>
  <c r="CW666" i="52" s="1"/>
  <c r="BQ810" i="52"/>
  <c r="CM810" i="52" s="1"/>
  <c r="BS808" i="52"/>
  <c r="CQ808" i="52" s="1"/>
  <c r="CN770" i="52"/>
  <c r="FE770" i="52" s="1"/>
  <c r="CO757" i="52"/>
  <c r="FB757" i="52" s="1"/>
  <c r="CP757" i="52"/>
  <c r="FA757" i="52" s="1"/>
  <c r="BZ737" i="52"/>
  <c r="DI737" i="52" s="1"/>
  <c r="CP708" i="52"/>
  <c r="FA708" i="52" s="1"/>
  <c r="CN708" i="52"/>
  <c r="FE708" i="52" s="1"/>
  <c r="CO708" i="52"/>
  <c r="FB708" i="52" s="1"/>
  <c r="CN695" i="52"/>
  <c r="FE695" i="52" s="1"/>
  <c r="CO668" i="52"/>
  <c r="FB668" i="52" s="1"/>
  <c r="BQ667" i="52"/>
  <c r="CM667" i="52" s="1"/>
  <c r="BS667" i="52"/>
  <c r="CQ667" i="52" s="1"/>
  <c r="CO695" i="52"/>
  <c r="FB695" i="52" s="1"/>
  <c r="BS837" i="52"/>
  <c r="CQ837" i="52" s="1"/>
  <c r="CP833" i="52"/>
  <c r="FA833" i="52" s="1"/>
  <c r="CO811" i="52"/>
  <c r="FB811" i="52" s="1"/>
  <c r="CC810" i="52"/>
  <c r="BW809" i="52"/>
  <c r="DA809" i="52" s="1"/>
  <c r="DX809" i="52" s="1"/>
  <c r="EF809" i="52" s="1"/>
  <c r="CO778" i="52"/>
  <c r="FB778" i="52" s="1"/>
  <c r="CP768" i="52"/>
  <c r="FA768" i="52" s="1"/>
  <c r="BQ752" i="52"/>
  <c r="CM752" i="52" s="1"/>
  <c r="CP728" i="52"/>
  <c r="FA728" i="52" s="1"/>
  <c r="CO724" i="52"/>
  <c r="FB724" i="52" s="1"/>
  <c r="CN717" i="52"/>
  <c r="FE717" i="52" s="1"/>
  <c r="CC686" i="52"/>
  <c r="BS684" i="52"/>
  <c r="CQ684" i="52" s="1"/>
  <c r="CP467" i="52"/>
  <c r="FA467" i="52" s="1"/>
  <c r="CO467" i="52"/>
  <c r="FB467" i="52" s="1"/>
  <c r="CN730" i="52"/>
  <c r="FE730" i="52" s="1"/>
  <c r="CP836" i="52"/>
  <c r="FA836" i="52" s="1"/>
  <c r="BO834" i="52"/>
  <c r="CG834" i="52" s="1"/>
  <c r="CP821" i="52"/>
  <c r="FA821" i="52" s="1"/>
  <c r="BS819" i="52"/>
  <c r="CQ819" i="52" s="1"/>
  <c r="CP815" i="52"/>
  <c r="FA815" i="52" s="1"/>
  <c r="CP802" i="52"/>
  <c r="FA802" i="52" s="1"/>
  <c r="CA800" i="52"/>
  <c r="DG800" i="52" s="1"/>
  <c r="BR794" i="52"/>
  <c r="CS794" i="52" s="1"/>
  <c r="EY794" i="52" s="1"/>
  <c r="CO793" i="52"/>
  <c r="FB793" i="52" s="1"/>
  <c r="BQ793" i="52"/>
  <c r="CM793" i="52" s="1"/>
  <c r="CA792" i="52"/>
  <c r="DG792" i="52" s="1"/>
  <c r="CC752" i="52"/>
  <c r="CP752" i="52" s="1"/>
  <c r="FA752" i="52" s="1"/>
  <c r="CO743" i="52"/>
  <c r="FB743" i="52" s="1"/>
  <c r="BU741" i="52"/>
  <c r="CL741" i="52" s="1"/>
  <c r="CP738" i="52"/>
  <c r="FA738" i="52" s="1"/>
  <c r="BQ738" i="52"/>
  <c r="CM738" i="52" s="1"/>
  <c r="CP723" i="52"/>
  <c r="FA723" i="52" s="1"/>
  <c r="CA837" i="52"/>
  <c r="DG837" i="52" s="1"/>
  <c r="BP823" i="52"/>
  <c r="CH823" i="52" s="1"/>
  <c r="CA819" i="52"/>
  <c r="DG819" i="52" s="1"/>
  <c r="BO812" i="52"/>
  <c r="CG812" i="52" s="1"/>
  <c r="BO800" i="52"/>
  <c r="CG800" i="52" s="1"/>
  <c r="CP780" i="52"/>
  <c r="FA780" i="52" s="1"/>
  <c r="CO780" i="52"/>
  <c r="FB780" i="52" s="1"/>
  <c r="BQ769" i="52"/>
  <c r="CM769" i="52" s="1"/>
  <c r="BZ748" i="52"/>
  <c r="DI748" i="52" s="1"/>
  <c r="CP742" i="52"/>
  <c r="FA742" i="52" s="1"/>
  <c r="BS692" i="52"/>
  <c r="CQ692" i="52" s="1"/>
  <c r="CN692" i="52"/>
  <c r="FE692" i="52" s="1"/>
  <c r="BS689" i="52"/>
  <c r="CQ689" i="52" s="1"/>
  <c r="EX689" i="52" s="1"/>
  <c r="CP499" i="52"/>
  <c r="FA499" i="52" s="1"/>
  <c r="CO499" i="52"/>
  <c r="FB499" i="52" s="1"/>
  <c r="CP764" i="52"/>
  <c r="FA764" i="52" s="1"/>
  <c r="BS822" i="52"/>
  <c r="CQ822" i="52" s="1"/>
  <c r="BP817" i="52"/>
  <c r="CH817" i="52" s="1"/>
  <c r="CK817" i="52" s="1"/>
  <c r="FC817" i="52" s="1"/>
  <c r="BO816" i="52"/>
  <c r="CG816" i="52" s="1"/>
  <c r="BW815" i="52"/>
  <c r="DA815" i="52" s="1"/>
  <c r="BP808" i="52"/>
  <c r="CH808" i="52" s="1"/>
  <c r="CK808" i="52" s="1"/>
  <c r="BS807" i="52"/>
  <c r="CQ807" i="52" s="1"/>
  <c r="EX807" i="52" s="1"/>
  <c r="BR803" i="52"/>
  <c r="CS803" i="52" s="1"/>
  <c r="EY803" i="52" s="1"/>
  <c r="BS800" i="52"/>
  <c r="CQ800" i="52" s="1"/>
  <c r="EX800" i="52" s="1"/>
  <c r="BO781" i="52"/>
  <c r="CG781" i="52" s="1"/>
  <c r="CP777" i="52"/>
  <c r="FA777" i="52" s="1"/>
  <c r="CO771" i="52"/>
  <c r="FB771" i="52" s="1"/>
  <c r="CN757" i="52"/>
  <c r="FE757" i="52" s="1"/>
  <c r="BQ749" i="52"/>
  <c r="CM749" i="52" s="1"/>
  <c r="CN728" i="52"/>
  <c r="FE728" i="52" s="1"/>
  <c r="BO725" i="52"/>
  <c r="CG725" i="52" s="1"/>
  <c r="BU692" i="52"/>
  <c r="CL692" i="52" s="1"/>
  <c r="BU690" i="52"/>
  <c r="CL690" i="52" s="1"/>
  <c r="BW658" i="52"/>
  <c r="DA658" i="52" s="1"/>
  <c r="CO480" i="52"/>
  <c r="FB480" i="52" s="1"/>
  <c r="CP480" i="52"/>
  <c r="FA480" i="52" s="1"/>
  <c r="BW824" i="52"/>
  <c r="DA824" i="52" s="1"/>
  <c r="DX824" i="52" s="1"/>
  <c r="BP811" i="52"/>
  <c r="BR808" i="52"/>
  <c r="CS808" i="52" s="1"/>
  <c r="BP802" i="52"/>
  <c r="CA799" i="52"/>
  <c r="DG799" i="52" s="1"/>
  <c r="CO798" i="52"/>
  <c r="FB798" i="52" s="1"/>
  <c r="CP794" i="52"/>
  <c r="FA794" i="52" s="1"/>
  <c r="CN764" i="52"/>
  <c r="FE764" i="52" s="1"/>
  <c r="CN762" i="52"/>
  <c r="FE762" i="52" s="1"/>
  <c r="CN754" i="52"/>
  <c r="FE754" i="52" s="1"/>
  <c r="BZ753" i="52"/>
  <c r="DI753" i="52" s="1"/>
  <c r="CN751" i="52"/>
  <c r="FE751" i="52" s="1"/>
  <c r="CN735" i="52"/>
  <c r="FE735" i="52" s="1"/>
  <c r="CO725" i="52"/>
  <c r="FB725" i="52" s="1"/>
  <c r="CN719" i="52"/>
  <c r="FE719" i="52" s="1"/>
  <c r="BU711" i="52"/>
  <c r="CL711" i="52" s="1"/>
  <c r="BS697" i="52"/>
  <c r="CQ697" i="52" s="1"/>
  <c r="EX697" i="52" s="1"/>
  <c r="CC670" i="52"/>
  <c r="CK670" i="52" s="1"/>
  <c r="BQ670" i="52"/>
  <c r="CM670" i="52" s="1"/>
  <c r="BX647" i="52"/>
  <c r="DE647" i="52" s="1"/>
  <c r="BO576" i="52"/>
  <c r="CG576" i="52" s="1"/>
  <c r="CJ576" i="52" s="1"/>
  <c r="BT572" i="52"/>
  <c r="CR572" i="52" s="1"/>
  <c r="BU522" i="52"/>
  <c r="CL522" i="52" s="1"/>
  <c r="BY520" i="52"/>
  <c r="DH520" i="52" s="1"/>
  <c r="CO515" i="52"/>
  <c r="FB515" i="52" s="1"/>
  <c r="CP515" i="52"/>
  <c r="FA515" i="52" s="1"/>
  <c r="BQ513" i="52"/>
  <c r="CM513" i="52" s="1"/>
  <c r="CP511" i="52"/>
  <c r="FA511" i="52" s="1"/>
  <c r="BY500" i="52"/>
  <c r="DH500" i="52" s="1"/>
  <c r="CP488" i="52"/>
  <c r="FA488" i="52" s="1"/>
  <c r="BU483" i="52"/>
  <c r="CL483" i="52" s="1"/>
  <c r="BX599" i="52"/>
  <c r="DE599" i="52" s="1"/>
  <c r="BT554" i="52"/>
  <c r="CR554" i="52" s="1"/>
  <c r="BS598" i="52"/>
  <c r="CQ598" i="52" s="1"/>
  <c r="BQ588" i="52"/>
  <c r="CM588" i="52" s="1"/>
  <c r="BS579" i="52"/>
  <c r="CQ579" i="52" s="1"/>
  <c r="BW561" i="52"/>
  <c r="DA561" i="52" s="1"/>
  <c r="DX561" i="52" s="1"/>
  <c r="EF561" i="52" s="1"/>
  <c r="CC561" i="52"/>
  <c r="CP519" i="52"/>
  <c r="FA519" i="52" s="1"/>
  <c r="BY484" i="52"/>
  <c r="DH484" i="52" s="1"/>
  <c r="BY463" i="52"/>
  <c r="DH463" i="52" s="1"/>
  <c r="BP647" i="52"/>
  <c r="CH647" i="52" s="1"/>
  <c r="CK647" i="52" s="1"/>
  <c r="FC647" i="52" s="1"/>
  <c r="BQ647" i="52"/>
  <c r="CM647" i="52" s="1"/>
  <c r="CW647" i="52" s="1"/>
  <c r="BW606" i="52"/>
  <c r="DA606" i="52" s="1"/>
  <c r="CC588" i="52"/>
  <c r="CC525" i="52"/>
  <c r="BY525" i="52"/>
  <c r="DH525" i="52" s="1"/>
  <c r="CO475" i="52"/>
  <c r="FB475" i="52" s="1"/>
  <c r="BU475" i="52"/>
  <c r="CL475" i="52" s="1"/>
  <c r="BY474" i="52"/>
  <c r="DH474" i="52" s="1"/>
  <c r="CP472" i="52"/>
  <c r="FA472" i="52" s="1"/>
  <c r="CP464" i="52"/>
  <c r="FA464" i="52" s="1"/>
  <c r="CP414" i="52"/>
  <c r="FA414" i="52" s="1"/>
  <c r="CO414" i="52"/>
  <c r="CP393" i="52"/>
  <c r="FA393" i="52" s="1"/>
  <c r="CO393" i="52"/>
  <c r="FB393" i="52" s="1"/>
  <c r="BT648" i="52"/>
  <c r="CR648" i="52" s="1"/>
  <c r="EZ648" i="52" s="1"/>
  <c r="BO608" i="52"/>
  <c r="CG608" i="52" s="1"/>
  <c r="CJ608" i="52" s="1"/>
  <c r="BQ606" i="52"/>
  <c r="CM606" i="52" s="1"/>
  <c r="BX591" i="52"/>
  <c r="DE591" i="52" s="1"/>
  <c r="BW560" i="52"/>
  <c r="DA560" i="52" s="1"/>
  <c r="DX560" i="52" s="1"/>
  <c r="BX559" i="52"/>
  <c r="DE559" i="52" s="1"/>
  <c r="BU553" i="52"/>
  <c r="CL553" i="52" s="1"/>
  <c r="BU543" i="52"/>
  <c r="CL543" i="52" s="1"/>
  <c r="BY540" i="52"/>
  <c r="DH540" i="52" s="1"/>
  <c r="BU500" i="52"/>
  <c r="CL500" i="52" s="1"/>
  <c r="BY482" i="52"/>
  <c r="DH482" i="52" s="1"/>
  <c r="BU477" i="52"/>
  <c r="CL477" i="52" s="1"/>
  <c r="FF477" i="52" s="1"/>
  <c r="BQ465" i="52"/>
  <c r="CM465" i="52" s="1"/>
  <c r="CO810" i="52"/>
  <c r="FB810" i="52" s="1"/>
  <c r="BQ808" i="52"/>
  <c r="CM808" i="52" s="1"/>
  <c r="BP806" i="52"/>
  <c r="CH806" i="52" s="1"/>
  <c r="CK806" i="52" s="1"/>
  <c r="CA803" i="52"/>
  <c r="DG803" i="52" s="1"/>
  <c r="BZ771" i="52"/>
  <c r="DI771" i="52" s="1"/>
  <c r="BZ755" i="52"/>
  <c r="DI755" i="52" s="1"/>
  <c r="CN743" i="52"/>
  <c r="FE743" i="52" s="1"/>
  <c r="CN739" i="52"/>
  <c r="FE739" i="52" s="1"/>
  <c r="BU725" i="52"/>
  <c r="CL725" i="52" s="1"/>
  <c r="BQ722" i="52"/>
  <c r="CM722" i="52" s="1"/>
  <c r="BS696" i="52"/>
  <c r="CQ696" i="52" s="1"/>
  <c r="CA673" i="52"/>
  <c r="DG673" i="52" s="1"/>
  <c r="DR673" i="52" s="1"/>
  <c r="BS659" i="52"/>
  <c r="CQ659" i="52" s="1"/>
  <c r="CA627" i="52"/>
  <c r="DG627" i="52" s="1"/>
  <c r="DR627" i="52" s="1"/>
  <c r="DU627" i="52" s="1"/>
  <c r="BP627" i="52"/>
  <c r="CH627" i="52" s="1"/>
  <c r="CK627" i="52" s="1"/>
  <c r="FC627" i="52" s="1"/>
  <c r="BX623" i="52"/>
  <c r="DE623" i="52" s="1"/>
  <c r="BQ623" i="52"/>
  <c r="CM623" i="52" s="1"/>
  <c r="BW614" i="52"/>
  <c r="DA614" i="52" s="1"/>
  <c r="CA613" i="52"/>
  <c r="DG613" i="52" s="1"/>
  <c r="AB613" i="52" s="1"/>
  <c r="CC596" i="52"/>
  <c r="BU585" i="52"/>
  <c r="CL585" i="52" s="1"/>
  <c r="CC560" i="52"/>
  <c r="BU557" i="52"/>
  <c r="CL557" i="52" s="1"/>
  <c r="FF557" i="52" s="1"/>
  <c r="BX531" i="52"/>
  <c r="DE531" i="52" s="1"/>
  <c r="BQ524" i="52"/>
  <c r="CM524" i="52" s="1"/>
  <c r="CP508" i="52"/>
  <c r="FA508" i="52" s="1"/>
  <c r="CP501" i="52"/>
  <c r="FA501" i="52" s="1"/>
  <c r="BU497" i="52"/>
  <c r="CL497" i="52" s="1"/>
  <c r="BU493" i="52"/>
  <c r="CL493" i="52" s="1"/>
  <c r="CP491" i="52"/>
  <c r="FA491" i="52" s="1"/>
  <c r="CN484" i="52"/>
  <c r="FE484" i="52" s="1"/>
  <c r="CP470" i="52"/>
  <c r="FA470" i="52" s="1"/>
  <c r="BR829" i="52"/>
  <c r="CS829" i="52" s="1"/>
  <c r="EY829" i="52" s="1"/>
  <c r="BS823" i="52"/>
  <c r="CQ823" i="52" s="1"/>
  <c r="BS818" i="52"/>
  <c r="CQ818" i="52" s="1"/>
  <c r="CO817" i="52"/>
  <c r="FB817" i="52" s="1"/>
  <c r="CO816" i="52"/>
  <c r="FB816" i="52" s="1"/>
  <c r="BQ812" i="52"/>
  <c r="CM812" i="52" s="1"/>
  <c r="BS804" i="52"/>
  <c r="CQ804" i="52" s="1"/>
  <c r="BO799" i="52"/>
  <c r="CG799" i="52" s="1"/>
  <c r="BO798" i="52"/>
  <c r="CG798" i="52" s="1"/>
  <c r="BS791" i="52"/>
  <c r="CQ791" i="52" s="1"/>
  <c r="BW790" i="52"/>
  <c r="DA790" i="52" s="1"/>
  <c r="DX790" i="52" s="1"/>
  <c r="EF790" i="52" s="1"/>
  <c r="BS783" i="52"/>
  <c r="CQ783" i="52" s="1"/>
  <c r="CO781" i="52"/>
  <c r="FB781" i="52" s="1"/>
  <c r="CN771" i="52"/>
  <c r="FE771" i="52" s="1"/>
  <c r="CN768" i="52"/>
  <c r="FE768" i="52" s="1"/>
  <c r="CN758" i="52"/>
  <c r="FE758" i="52" s="1"/>
  <c r="BZ757" i="52"/>
  <c r="DI757" i="52" s="1"/>
  <c r="CN755" i="52"/>
  <c r="FE755" i="52" s="1"/>
  <c r="CN727" i="52"/>
  <c r="FE727" i="52" s="1"/>
  <c r="CN723" i="52"/>
  <c r="FE723" i="52" s="1"/>
  <c r="BZ712" i="52"/>
  <c r="DI712" i="52" s="1"/>
  <c r="BO707" i="52"/>
  <c r="CG707" i="52" s="1"/>
  <c r="AB707" i="52" s="1"/>
  <c r="CO693" i="52"/>
  <c r="FB693" i="52" s="1"/>
  <c r="CA692" i="52"/>
  <c r="DG692" i="52" s="1"/>
  <c r="CA688" i="52"/>
  <c r="DG688" i="52" s="1"/>
  <c r="BY672" i="52"/>
  <c r="DH672" i="52" s="1"/>
  <c r="BX643" i="52"/>
  <c r="DE643" i="52" s="1"/>
  <c r="BY632" i="52"/>
  <c r="DH632" i="52" s="1"/>
  <c r="BQ627" i="52"/>
  <c r="CM627" i="52" s="1"/>
  <c r="BS569" i="52"/>
  <c r="CQ569" i="52" s="1"/>
  <c r="EX569" i="52" s="1"/>
  <c r="CO566" i="52"/>
  <c r="FB566" i="52" s="1"/>
  <c r="BT562" i="52"/>
  <c r="CR562" i="52" s="1"/>
  <c r="BW562" i="52"/>
  <c r="DA562" i="52" s="1"/>
  <c r="CN524" i="52"/>
  <c r="FE524" i="52" s="1"/>
  <c r="BQ515" i="52"/>
  <c r="CM515" i="52" s="1"/>
  <c r="BQ511" i="52"/>
  <c r="CM511" i="52" s="1"/>
  <c r="BQ507" i="52"/>
  <c r="CM507" i="52" s="1"/>
  <c r="CO505" i="52"/>
  <c r="FB505" i="52" s="1"/>
  <c r="BQ503" i="52"/>
  <c r="CM503" i="52" s="1"/>
  <c r="CO501" i="52"/>
  <c r="FB501" i="52" s="1"/>
  <c r="CN499" i="52"/>
  <c r="FE499" i="52" s="1"/>
  <c r="BY495" i="52"/>
  <c r="DH495" i="52" s="1"/>
  <c r="BQ481" i="52"/>
  <c r="CM481" i="52" s="1"/>
  <c r="CO825" i="52"/>
  <c r="FB825" i="52" s="1"/>
  <c r="CO824" i="52"/>
  <c r="FB824" i="52" s="1"/>
  <c r="CA823" i="52"/>
  <c r="DG823" i="52" s="1"/>
  <c r="BR820" i="52"/>
  <c r="CS820" i="52" s="1"/>
  <c r="EY820" i="52" s="1"/>
  <c r="BW816" i="52"/>
  <c r="DA816" i="52" s="1"/>
  <c r="DX816" i="52" s="1"/>
  <c r="CP806" i="52"/>
  <c r="FA806" i="52" s="1"/>
  <c r="BQ802" i="52"/>
  <c r="CM802" i="52" s="1"/>
  <c r="BW788" i="52"/>
  <c r="DA788" i="52" s="1"/>
  <c r="DX788" i="52" s="1"/>
  <c r="EF788" i="52" s="1"/>
  <c r="CO787" i="52"/>
  <c r="FB787" i="52" s="1"/>
  <c r="CP784" i="52"/>
  <c r="FA784" i="52" s="1"/>
  <c r="BR781" i="52"/>
  <c r="CS781" i="52" s="1"/>
  <c r="CN774" i="52"/>
  <c r="FE774" i="52" s="1"/>
  <c r="BZ767" i="52"/>
  <c r="DI767" i="52" s="1"/>
  <c r="CN761" i="52"/>
  <c r="FE761" i="52" s="1"/>
  <c r="BZ751" i="52"/>
  <c r="DI751" i="52" s="1"/>
  <c r="CO741" i="52"/>
  <c r="FB741" i="52" s="1"/>
  <c r="BQ711" i="52"/>
  <c r="CM711" i="52" s="1"/>
  <c r="CP704" i="52"/>
  <c r="FA704" i="52" s="1"/>
  <c r="BW682" i="52"/>
  <c r="DA682" i="52" s="1"/>
  <c r="BW666" i="52"/>
  <c r="DA666" i="52" s="1"/>
  <c r="CC632" i="52"/>
  <c r="CK632" i="52" s="1"/>
  <c r="FC632" i="52" s="1"/>
  <c r="BT632" i="52"/>
  <c r="CR632" i="52" s="1"/>
  <c r="EZ632" i="52" s="1"/>
  <c r="BX627" i="52"/>
  <c r="DE627" i="52" s="1"/>
  <c r="BU569" i="52"/>
  <c r="CL569" i="52" s="1"/>
  <c r="FF569" i="52" s="1"/>
  <c r="CC569" i="52"/>
  <c r="BT538" i="52"/>
  <c r="CR538" i="52" s="1"/>
  <c r="BO528" i="52"/>
  <c r="CG528" i="52" s="1"/>
  <c r="AB528" i="52" s="1"/>
  <c r="BU507" i="52"/>
  <c r="CL507" i="52" s="1"/>
  <c r="BU499" i="52"/>
  <c r="CL499" i="52" s="1"/>
  <c r="CO497" i="52"/>
  <c r="FB497" i="52" s="1"/>
  <c r="BY496" i="52"/>
  <c r="DH496" i="52" s="1"/>
  <c r="BU485" i="52"/>
  <c r="CL485" i="52" s="1"/>
  <c r="CN467" i="52"/>
  <c r="FE467" i="52" s="1"/>
  <c r="BQ456" i="52"/>
  <c r="CM456" i="52" s="1"/>
  <c r="BV447" i="52"/>
  <c r="CZ447" i="52" s="1"/>
  <c r="DW447" i="52" s="1"/>
  <c r="EF447" i="52" s="1"/>
  <c r="CA442" i="52"/>
  <c r="DG442" i="52" s="1"/>
  <c r="DR442" i="52" s="1"/>
  <c r="BV440" i="52"/>
  <c r="CZ440" i="52" s="1"/>
  <c r="BY433" i="52"/>
  <c r="DH433" i="52" s="1"/>
  <c r="DS433" i="52" s="1"/>
  <c r="CA422" i="52"/>
  <c r="DG422" i="52" s="1"/>
  <c r="DR422" i="52" s="1"/>
  <c r="BP385" i="52"/>
  <c r="CH385" i="52" s="1"/>
  <c r="CP376" i="52"/>
  <c r="FA376" i="52" s="1"/>
  <c r="CO376" i="52"/>
  <c r="BO360" i="52"/>
  <c r="CG360" i="52" s="1"/>
  <c r="AB360" i="52" s="1"/>
  <c r="BO358" i="52"/>
  <c r="CG358" i="52" s="1"/>
  <c r="AB358" i="52" s="1"/>
  <c r="BQ351" i="52"/>
  <c r="CM351" i="52" s="1"/>
  <c r="CW351" i="52" s="1"/>
  <c r="CA349" i="52"/>
  <c r="DG349" i="52" s="1"/>
  <c r="AB349" i="52" s="1"/>
  <c r="BU345" i="52"/>
  <c r="CL345" i="52" s="1"/>
  <c r="BW330" i="52"/>
  <c r="DA330" i="52" s="1"/>
  <c r="BR288" i="52"/>
  <c r="CS288" i="52" s="1"/>
  <c r="BQ258" i="52"/>
  <c r="CM258" i="52" s="1"/>
  <c r="CA258" i="52"/>
  <c r="DG258" i="52" s="1"/>
  <c r="BV139" i="52"/>
  <c r="CZ139" i="52" s="1"/>
  <c r="BO447" i="52"/>
  <c r="CG447" i="52" s="1"/>
  <c r="BO443" i="52"/>
  <c r="CG443" i="52" s="1"/>
  <c r="BV437" i="52"/>
  <c r="CZ437" i="52" s="1"/>
  <c r="DW437" i="52" s="1"/>
  <c r="EF437" i="52" s="1"/>
  <c r="BQ432" i="52"/>
  <c r="CM432" i="52" s="1"/>
  <c r="BO429" i="52"/>
  <c r="CG429" i="52" s="1"/>
  <c r="CJ429" i="52" s="1"/>
  <c r="BV420" i="52"/>
  <c r="CZ420" i="52" s="1"/>
  <c r="BO361" i="52"/>
  <c r="CG361" i="52" s="1"/>
  <c r="CC358" i="52"/>
  <c r="BW351" i="52"/>
  <c r="DA351" i="52" s="1"/>
  <c r="BP347" i="52"/>
  <c r="CH347" i="52" s="1"/>
  <c r="BW339" i="52"/>
  <c r="DA339" i="52" s="1"/>
  <c r="DX339" i="52" s="1"/>
  <c r="EF339" i="52" s="1"/>
  <c r="BY318" i="52"/>
  <c r="DH318" i="52" s="1"/>
  <c r="BQ318" i="52"/>
  <c r="CM318" i="52" s="1"/>
  <c r="CC318" i="52"/>
  <c r="CN318" i="52" s="1"/>
  <c r="FE318" i="52" s="1"/>
  <c r="BR292" i="52"/>
  <c r="CS292" i="52" s="1"/>
  <c r="CA261" i="52"/>
  <c r="DG261" i="52" s="1"/>
  <c r="CA233" i="52"/>
  <c r="DG233" i="52" s="1"/>
  <c r="CC233" i="52"/>
  <c r="CK233" i="52" s="1"/>
  <c r="FC233" i="52" s="1"/>
  <c r="BP227" i="52"/>
  <c r="CH227" i="52" s="1"/>
  <c r="BZ171" i="52"/>
  <c r="DI171" i="52" s="1"/>
  <c r="BP137" i="52"/>
  <c r="CH137" i="52" s="1"/>
  <c r="BP964" i="52"/>
  <c r="CH964" i="52" s="1"/>
  <c r="BW963" i="52"/>
  <c r="DA963" i="52" s="1"/>
  <c r="DX963" i="52" s="1"/>
  <c r="EF963" i="52" s="1"/>
  <c r="CN843" i="52"/>
  <c r="FE843" i="52" s="1"/>
  <c r="CP843" i="52"/>
  <c r="FA843" i="52" s="1"/>
  <c r="CO843" i="52"/>
  <c r="FB843" i="52" s="1"/>
  <c r="BO706" i="52"/>
  <c r="CG706" i="52" s="1"/>
  <c r="CO705" i="52"/>
  <c r="FB705" i="52" s="1"/>
  <c r="CP693" i="52"/>
  <c r="FA693" i="52" s="1"/>
  <c r="CN691" i="52"/>
  <c r="FE691" i="52" s="1"/>
  <c r="BU653" i="52"/>
  <c r="CL653" i="52" s="1"/>
  <c r="CA645" i="52"/>
  <c r="DG645" i="52" s="1"/>
  <c r="AB645" i="52" s="1"/>
  <c r="BT644" i="52"/>
  <c r="CR644" i="52" s="1"/>
  <c r="EZ644" i="52" s="1"/>
  <c r="BW618" i="52"/>
  <c r="DA618" i="52" s="1"/>
  <c r="BO602" i="52"/>
  <c r="CG602" i="52" s="1"/>
  <c r="CJ602" i="52" s="1"/>
  <c r="BT602" i="52"/>
  <c r="CR602" i="52" s="1"/>
  <c r="BT594" i="52"/>
  <c r="CR594" i="52" s="1"/>
  <c r="BS582" i="52"/>
  <c r="CQ582" i="52" s="1"/>
  <c r="CP566" i="52"/>
  <c r="FA566" i="52" s="1"/>
  <c r="BU551" i="52"/>
  <c r="CL551" i="52" s="1"/>
  <c r="BT546" i="52"/>
  <c r="CR546" i="52" s="1"/>
  <c r="BO540" i="52"/>
  <c r="CG540" i="52" s="1"/>
  <c r="CJ540" i="52" s="1"/>
  <c r="BO522" i="52"/>
  <c r="CG522" i="52" s="1"/>
  <c r="BQ517" i="52"/>
  <c r="CM517" i="52" s="1"/>
  <c r="BU515" i="52"/>
  <c r="CL515" i="52" s="1"/>
  <c r="CO509" i="52"/>
  <c r="FB509" i="52" s="1"/>
  <c r="CN507" i="52"/>
  <c r="FE507" i="52" s="1"/>
  <c r="CP505" i="52"/>
  <c r="FA505" i="52" s="1"/>
  <c r="BR500" i="52"/>
  <c r="CS500" i="52" s="1"/>
  <c r="EY500" i="52" s="1"/>
  <c r="BU494" i="52"/>
  <c r="CL494" i="52" s="1"/>
  <c r="BY490" i="52"/>
  <c r="DH490" i="52" s="1"/>
  <c r="CP475" i="52"/>
  <c r="FA475" i="52" s="1"/>
  <c r="BU457" i="52"/>
  <c r="CL457" i="52" s="1"/>
  <c r="FF457" i="52" s="1"/>
  <c r="BQ445" i="52"/>
  <c r="CM445" i="52" s="1"/>
  <c r="BS441" i="52"/>
  <c r="CQ441" i="52" s="1"/>
  <c r="CC437" i="52"/>
  <c r="BQ436" i="52"/>
  <c r="CM436" i="52" s="1"/>
  <c r="CO428" i="52"/>
  <c r="FB428" i="52" s="1"/>
  <c r="CO408" i="52"/>
  <c r="FB408" i="52" s="1"/>
  <c r="CP379" i="52"/>
  <c r="FA379" i="52" s="1"/>
  <c r="CP362" i="52"/>
  <c r="FA362" i="52" s="1"/>
  <c r="CP351" i="52"/>
  <c r="FA351" i="52" s="1"/>
  <c r="BT348" i="52"/>
  <c r="CR348" i="52" s="1"/>
  <c r="BP332" i="52"/>
  <c r="CH332" i="52" s="1"/>
  <c r="BY312" i="52"/>
  <c r="DH312" i="52" s="1"/>
  <c r="CP298" i="52"/>
  <c r="FA298" i="52" s="1"/>
  <c r="BR269" i="52"/>
  <c r="CS269" i="52" s="1"/>
  <c r="EY269" i="52" s="1"/>
  <c r="CA249" i="52"/>
  <c r="DG249" i="52" s="1"/>
  <c r="CC171" i="52"/>
  <c r="BO170" i="52"/>
  <c r="CG170" i="52" s="1"/>
  <c r="AB170" i="52" s="1"/>
  <c r="BT165" i="52"/>
  <c r="CR165" i="52" s="1"/>
  <c r="BR165" i="52"/>
  <c r="CS165" i="52" s="1"/>
  <c r="CW165" i="52" s="1"/>
  <c r="EV165" i="52" s="1"/>
  <c r="BV138" i="52"/>
  <c r="CZ138" i="52" s="1"/>
  <c r="BO968" i="52"/>
  <c r="CG968" i="52" s="1"/>
  <c r="CC968" i="52"/>
  <c r="CO968" i="52" s="1"/>
  <c r="FB968" i="52" s="1"/>
  <c r="BR968" i="52"/>
  <c r="CS968" i="52" s="1"/>
  <c r="BY457" i="52"/>
  <c r="DH457" i="52" s="1"/>
  <c r="BY451" i="52"/>
  <c r="DH451" i="52" s="1"/>
  <c r="DS451" i="52" s="1"/>
  <c r="CA449" i="52"/>
  <c r="DG449" i="52" s="1"/>
  <c r="DR449" i="52" s="1"/>
  <c r="BO436" i="52"/>
  <c r="CG436" i="52" s="1"/>
  <c r="CN431" i="52"/>
  <c r="FE431" i="52" s="1"/>
  <c r="BO414" i="52"/>
  <c r="CG414" i="52" s="1"/>
  <c r="CJ414" i="52" s="1"/>
  <c r="BO367" i="52"/>
  <c r="CG367" i="52" s="1"/>
  <c r="CO365" i="52"/>
  <c r="FB365" i="52" s="1"/>
  <c r="CA363" i="52"/>
  <c r="DG363" i="52" s="1"/>
  <c r="BS343" i="52"/>
  <c r="CQ343" i="52" s="1"/>
  <c r="BW338" i="52"/>
  <c r="DA338" i="52" s="1"/>
  <c r="CA337" i="52"/>
  <c r="DG337" i="52" s="1"/>
  <c r="AB337" i="52" s="1"/>
  <c r="CN282" i="52"/>
  <c r="BW279" i="52"/>
  <c r="DA279" i="52" s="1"/>
  <c r="BO232" i="52"/>
  <c r="CG232" i="52" s="1"/>
  <c r="AB232" i="52" s="1"/>
  <c r="BW184" i="52"/>
  <c r="DA184" i="52" s="1"/>
  <c r="DX184" i="52" s="1"/>
  <c r="EF184" i="52" s="1"/>
  <c r="BP89" i="52"/>
  <c r="CH89" i="52" s="1"/>
  <c r="CK89" i="52" s="1"/>
  <c r="FC89" i="52" s="1"/>
  <c r="BO82" i="52"/>
  <c r="CO433" i="52"/>
  <c r="FB433" i="52" s="1"/>
  <c r="CA433" i="52"/>
  <c r="DG433" i="52" s="1"/>
  <c r="BP377" i="52"/>
  <c r="CH377" i="52" s="1"/>
  <c r="CK377" i="52" s="1"/>
  <c r="BO356" i="52"/>
  <c r="CG356" i="52" s="1"/>
  <c r="AB356" i="52" s="1"/>
  <c r="BY352" i="52"/>
  <c r="DH352" i="52" s="1"/>
  <c r="CC308" i="52"/>
  <c r="CP308" i="52" s="1"/>
  <c r="FA308" i="52" s="1"/>
  <c r="BQ308" i="52"/>
  <c r="CM308" i="52" s="1"/>
  <c r="CO306" i="52"/>
  <c r="FB306" i="52" s="1"/>
  <c r="BR304" i="52"/>
  <c r="CS304" i="52" s="1"/>
  <c r="BR282" i="52"/>
  <c r="CS282" i="52" s="1"/>
  <c r="BR273" i="52"/>
  <c r="CS273" i="52" s="1"/>
  <c r="EY273" i="52" s="1"/>
  <c r="CO233" i="52"/>
  <c r="FB233" i="52" s="1"/>
  <c r="CC232" i="52"/>
  <c r="CC184" i="52"/>
  <c r="DD184" i="52" s="1"/>
  <c r="BW174" i="52"/>
  <c r="DA174" i="52" s="1"/>
  <c r="BR104" i="52"/>
  <c r="CS104" i="52" s="1"/>
  <c r="BS708" i="52"/>
  <c r="CQ708" i="52" s="1"/>
  <c r="EX708" i="52" s="1"/>
  <c r="CP695" i="52"/>
  <c r="FA695" i="52" s="1"/>
  <c r="CN693" i="52"/>
  <c r="FE693" i="52" s="1"/>
  <c r="CN690" i="52"/>
  <c r="FE690" i="52" s="1"/>
  <c r="CO685" i="52"/>
  <c r="FB685" i="52" s="1"/>
  <c r="BQ675" i="52"/>
  <c r="CM675" i="52" s="1"/>
  <c r="BW670" i="52"/>
  <c r="DA670" i="52" s="1"/>
  <c r="DX670" i="52" s="1"/>
  <c r="CA655" i="52"/>
  <c r="DG655" i="52" s="1"/>
  <c r="DR655" i="52" s="1"/>
  <c r="DU655" i="52" s="1"/>
  <c r="BY644" i="52"/>
  <c r="DH644" i="52" s="1"/>
  <c r="CO554" i="52"/>
  <c r="BW552" i="52"/>
  <c r="DA552" i="52" s="1"/>
  <c r="BX551" i="52"/>
  <c r="DE551" i="52" s="1"/>
  <c r="FQ551" i="52" s="1"/>
  <c r="FR551" i="52" s="1"/>
  <c r="BU545" i="52"/>
  <c r="CL545" i="52" s="1"/>
  <c r="FF545" i="52" s="1"/>
  <c r="BU535" i="52"/>
  <c r="CL535" i="52" s="1"/>
  <c r="BO534" i="52"/>
  <c r="CG534" i="52" s="1"/>
  <c r="CO530" i="52"/>
  <c r="FB530" i="52" s="1"/>
  <c r="BX529" i="52"/>
  <c r="DE529" i="52" s="1"/>
  <c r="FQ529" i="52" s="1"/>
  <c r="BO524" i="52"/>
  <c r="CG524" i="52" s="1"/>
  <c r="AB524" i="52" s="1"/>
  <c r="CO519" i="52"/>
  <c r="FB519" i="52" s="1"/>
  <c r="CO507" i="52"/>
  <c r="FB507" i="52" s="1"/>
  <c r="BQ505" i="52"/>
  <c r="CM505" i="52" s="1"/>
  <c r="CO491" i="52"/>
  <c r="FB491" i="52" s="1"/>
  <c r="BU491" i="52"/>
  <c r="CL491" i="52" s="1"/>
  <c r="BY480" i="52"/>
  <c r="DH480" i="52" s="1"/>
  <c r="BR477" i="52"/>
  <c r="CS477" i="52" s="1"/>
  <c r="EY477" i="52" s="1"/>
  <c r="BQ475" i="52"/>
  <c r="CM475" i="52" s="1"/>
  <c r="BY469" i="52"/>
  <c r="DH469" i="52" s="1"/>
  <c r="CO459" i="52"/>
  <c r="FB459" i="52" s="1"/>
  <c r="BU459" i="52"/>
  <c r="CL459" i="52" s="1"/>
  <c r="BO451" i="52"/>
  <c r="CG451" i="52" s="1"/>
  <c r="CJ451" i="52" s="1"/>
  <c r="BQ449" i="52"/>
  <c r="CM449" i="52" s="1"/>
  <c r="CW449" i="52" s="1"/>
  <c r="CO442" i="52"/>
  <c r="FB442" i="52" s="1"/>
  <c r="BV442" i="52"/>
  <c r="CZ442" i="52" s="1"/>
  <c r="CA439" i="52"/>
  <c r="DG439" i="52" s="1"/>
  <c r="DR439" i="52" s="1"/>
  <c r="BS434" i="52"/>
  <c r="CQ434" i="52" s="1"/>
  <c r="EX434" i="52" s="1"/>
  <c r="BO428" i="52"/>
  <c r="CG428" i="52" s="1"/>
  <c r="CJ428" i="52" s="1"/>
  <c r="CO400" i="52"/>
  <c r="FB400" i="52" s="1"/>
  <c r="BV397" i="52"/>
  <c r="CZ397" i="52" s="1"/>
  <c r="BO386" i="52"/>
  <c r="CG386" i="52" s="1"/>
  <c r="CJ386" i="52" s="1"/>
  <c r="BO385" i="52"/>
  <c r="CG385" i="52" s="1"/>
  <c r="AB385" i="52" s="1"/>
  <c r="CP368" i="52"/>
  <c r="CC356" i="52"/>
  <c r="BS331" i="52"/>
  <c r="CQ331" i="52" s="1"/>
  <c r="BP325" i="52"/>
  <c r="CH325" i="52" s="1"/>
  <c r="CK325" i="52" s="1"/>
  <c r="FC325" i="52" s="1"/>
  <c r="CP316" i="52"/>
  <c r="FA316" i="52" s="1"/>
  <c r="CP279" i="52"/>
  <c r="FA279" i="52" s="1"/>
  <c r="BR276" i="52"/>
  <c r="CS276" i="52" s="1"/>
  <c r="BQ259" i="52"/>
  <c r="CM259" i="52" s="1"/>
  <c r="BW259" i="52"/>
  <c r="DA259" i="52" s="1"/>
  <c r="BS259" i="52"/>
  <c r="CQ259" i="52" s="1"/>
  <c r="BW245" i="52"/>
  <c r="DA245" i="52" s="1"/>
  <c r="DX245" i="52" s="1"/>
  <c r="CC178" i="52"/>
  <c r="BR178" i="52"/>
  <c r="CS178" i="52" s="1"/>
  <c r="BT178" i="52"/>
  <c r="CR178" i="52" s="1"/>
  <c r="EZ178" i="52" s="1"/>
  <c r="BR1049" i="52"/>
  <c r="CS1049" i="52" s="1"/>
  <c r="EY1049" i="52" s="1"/>
  <c r="CC1049" i="52"/>
  <c r="BP1023" i="52"/>
  <c r="CC1023" i="52"/>
  <c r="BU710" i="52"/>
  <c r="CL710" i="52" s="1"/>
  <c r="CA703" i="52"/>
  <c r="DG703" i="52" s="1"/>
  <c r="CO698" i="52"/>
  <c r="FB698" i="52" s="1"/>
  <c r="CA686" i="52"/>
  <c r="DG686" i="52" s="1"/>
  <c r="CP684" i="52"/>
  <c r="FA684" i="52" s="1"/>
  <c r="BU684" i="52"/>
  <c r="CL684" i="52" s="1"/>
  <c r="CA679" i="52"/>
  <c r="DG679" i="52" s="1"/>
  <c r="CA621" i="52"/>
  <c r="DG621" i="52" s="1"/>
  <c r="AB621" i="52" s="1"/>
  <c r="BY620" i="52"/>
  <c r="DH620" i="52" s="1"/>
  <c r="BS603" i="52"/>
  <c r="CQ603" i="52" s="1"/>
  <c r="CO594" i="52"/>
  <c r="FB594" i="52" s="1"/>
  <c r="CO593" i="52"/>
  <c r="FB593" i="52" s="1"/>
  <c r="CP562" i="52"/>
  <c r="FA562" i="52" s="1"/>
  <c r="CO552" i="52"/>
  <c r="BU549" i="52"/>
  <c r="CL549" i="52" s="1"/>
  <c r="CO528" i="52"/>
  <c r="FB528" i="52" s="1"/>
  <c r="CN508" i="52"/>
  <c r="FE508" i="52" s="1"/>
  <c r="CO503" i="52"/>
  <c r="FB503" i="52" s="1"/>
  <c r="CN497" i="52"/>
  <c r="FE497" i="52" s="1"/>
  <c r="CP493" i="52"/>
  <c r="FA493" i="52" s="1"/>
  <c r="BR484" i="52"/>
  <c r="CS484" i="52" s="1"/>
  <c r="EY484" i="52" s="1"/>
  <c r="CO473" i="52"/>
  <c r="FB473" i="52" s="1"/>
  <c r="BU467" i="52"/>
  <c r="CL467" i="52" s="1"/>
  <c r="CN465" i="52"/>
  <c r="FE465" i="52" s="1"/>
  <c r="BU461" i="52"/>
  <c r="CL461" i="52" s="1"/>
  <c r="FF461" i="52" s="1"/>
  <c r="CP458" i="52"/>
  <c r="FA458" i="52" s="1"/>
  <c r="CA448" i="52"/>
  <c r="DG448" i="52" s="1"/>
  <c r="DR448" i="52" s="1"/>
  <c r="CO444" i="52"/>
  <c r="FB444" i="52" s="1"/>
  <c r="CO439" i="52"/>
  <c r="FB439" i="52" s="1"/>
  <c r="BY434" i="52"/>
  <c r="DH434" i="52" s="1"/>
  <c r="DS434" i="52" s="1"/>
  <c r="BQ431" i="52"/>
  <c r="CM431" i="52" s="1"/>
  <c r="BO430" i="52"/>
  <c r="CG430" i="52" s="1"/>
  <c r="CO429" i="52"/>
  <c r="FB429" i="52" s="1"/>
  <c r="BV429" i="52"/>
  <c r="CZ429" i="52" s="1"/>
  <c r="CA427" i="52"/>
  <c r="DG427" i="52" s="1"/>
  <c r="DR427" i="52" s="1"/>
  <c r="CO415" i="52"/>
  <c r="FB415" i="52" s="1"/>
  <c r="BZ401" i="52"/>
  <c r="DI401" i="52" s="1"/>
  <c r="BO389" i="52"/>
  <c r="CG389" i="52" s="1"/>
  <c r="AB389" i="52" s="1"/>
  <c r="CO386" i="52"/>
  <c r="FB386" i="52" s="1"/>
  <c r="BO369" i="52"/>
  <c r="CG369" i="52" s="1"/>
  <c r="CP356" i="52"/>
  <c r="FA356" i="52" s="1"/>
  <c r="BW355" i="52"/>
  <c r="DA355" i="52" s="1"/>
  <c r="BS355" i="52"/>
  <c r="CQ355" i="52" s="1"/>
  <c r="EX355" i="52" s="1"/>
  <c r="BW347" i="52"/>
  <c r="DA347" i="52" s="1"/>
  <c r="DX347" i="52" s="1"/>
  <c r="EF347" i="52" s="1"/>
  <c r="BS346" i="52"/>
  <c r="CQ346" i="52" s="1"/>
  <c r="EX346" i="52" s="1"/>
  <c r="BP341" i="52"/>
  <c r="CH341" i="52" s="1"/>
  <c r="BP331" i="52"/>
  <c r="CH331" i="52" s="1"/>
  <c r="CK331" i="52" s="1"/>
  <c r="FC331" i="52" s="1"/>
  <c r="BY313" i="52"/>
  <c r="DH313" i="52" s="1"/>
  <c r="BR311" i="52"/>
  <c r="CS311" i="52" s="1"/>
  <c r="EY311" i="52" s="1"/>
  <c r="BR298" i="52"/>
  <c r="CS298" i="52" s="1"/>
  <c r="CP291" i="52"/>
  <c r="FA291" i="52" s="1"/>
  <c r="CP290" i="52"/>
  <c r="FA290" i="52" s="1"/>
  <c r="BS246" i="52"/>
  <c r="CQ246" i="52" s="1"/>
  <c r="EX246" i="52" s="1"/>
  <c r="BO246" i="52"/>
  <c r="CG246" i="52" s="1"/>
  <c r="BS187" i="52"/>
  <c r="CQ187" i="52" s="1"/>
  <c r="EX187" i="52" s="1"/>
  <c r="CC187" i="52"/>
  <c r="CK187" i="52" s="1"/>
  <c r="FC187" i="52" s="1"/>
  <c r="BS115" i="52"/>
  <c r="CQ115" i="52" s="1"/>
  <c r="BW80" i="52"/>
  <c r="DA80" i="52" s="1"/>
  <c r="BU75" i="52"/>
  <c r="CL75" i="52" s="1"/>
  <c r="CN705" i="52"/>
  <c r="FE705" i="52" s="1"/>
  <c r="CN694" i="52"/>
  <c r="FE694" i="52" s="1"/>
  <c r="CP691" i="52"/>
  <c r="FA691" i="52" s="1"/>
  <c r="BU686" i="52"/>
  <c r="CL686" i="52" s="1"/>
  <c r="FF686" i="52" s="1"/>
  <c r="BY668" i="52"/>
  <c r="DH668" i="52" s="1"/>
  <c r="CN664" i="52"/>
  <c r="FE664" i="52" s="1"/>
  <c r="BX639" i="52"/>
  <c r="DE639" i="52" s="1"/>
  <c r="BW630" i="52"/>
  <c r="DA630" i="52" s="1"/>
  <c r="CP616" i="52"/>
  <c r="FA616" i="52" s="1"/>
  <c r="CO590" i="52"/>
  <c r="FB590" i="52" s="1"/>
  <c r="CO585" i="52"/>
  <c r="FB585" i="52" s="1"/>
  <c r="CN580" i="52"/>
  <c r="FE580" i="52" s="1"/>
  <c r="CO572" i="52"/>
  <c r="FB572" i="52" s="1"/>
  <c r="BW544" i="52"/>
  <c r="DA544" i="52" s="1"/>
  <c r="BX543" i="52"/>
  <c r="DE543" i="52" s="1"/>
  <c r="FQ543" i="52" s="1"/>
  <c r="BO538" i="52"/>
  <c r="CG538" i="52" s="1"/>
  <c r="BS537" i="52"/>
  <c r="CQ537" i="52" s="1"/>
  <c r="BO532" i="52"/>
  <c r="CG532" i="52" s="1"/>
  <c r="CJ532" i="52" s="1"/>
  <c r="CN523" i="52"/>
  <c r="CN520" i="52"/>
  <c r="FE520" i="52" s="1"/>
  <c r="BQ497" i="52"/>
  <c r="CM497" i="52" s="1"/>
  <c r="CN487" i="52"/>
  <c r="FE487" i="52" s="1"/>
  <c r="CP483" i="52"/>
  <c r="FA483" i="52" s="1"/>
  <c r="CO471" i="52"/>
  <c r="FB471" i="52" s="1"/>
  <c r="BY464" i="52"/>
  <c r="DH464" i="52" s="1"/>
  <c r="CO462" i="52"/>
  <c r="FB462" i="52" s="1"/>
  <c r="BR461" i="52"/>
  <c r="CS461" i="52" s="1"/>
  <c r="EY461" i="52" s="1"/>
  <c r="BQ459" i="52"/>
  <c r="CM459" i="52" s="1"/>
  <c r="CN453" i="52"/>
  <c r="FE453" i="52" s="1"/>
  <c r="BV443" i="52"/>
  <c r="CZ443" i="52" s="1"/>
  <c r="DW443" i="52" s="1"/>
  <c r="EF443" i="52" s="1"/>
  <c r="CA428" i="52"/>
  <c r="DG428" i="52" s="1"/>
  <c r="BV422" i="52"/>
  <c r="CZ422" i="52" s="1"/>
  <c r="BS383" i="52"/>
  <c r="CQ383" i="52" s="1"/>
  <c r="EX383" i="52" s="1"/>
  <c r="CA371" i="52"/>
  <c r="DG371" i="52" s="1"/>
  <c r="BW363" i="52"/>
  <c r="DA363" i="52" s="1"/>
  <c r="CP348" i="52"/>
  <c r="FA348" i="52" s="1"/>
  <c r="CP328" i="52"/>
  <c r="FA328" i="52" s="1"/>
  <c r="CP299" i="52"/>
  <c r="FA299" i="52" s="1"/>
  <c r="CP286" i="52"/>
  <c r="FA286" i="52" s="1"/>
  <c r="BR285" i="52"/>
  <c r="CS285" i="52" s="1"/>
  <c r="EY285" i="52" s="1"/>
  <c r="CP276" i="52"/>
  <c r="BO254" i="52"/>
  <c r="CG254" i="52" s="1"/>
  <c r="AB254" i="52" s="1"/>
  <c r="BW230" i="52"/>
  <c r="DA230" i="52" s="1"/>
  <c r="DX230" i="52" s="1"/>
  <c r="CC230" i="52"/>
  <c r="CV230" i="52" s="1"/>
  <c r="BS230" i="52"/>
  <c r="CQ230" i="52" s="1"/>
  <c r="EX230" i="52" s="1"/>
  <c r="BV216" i="52"/>
  <c r="CZ216" i="52" s="1"/>
  <c r="CN195" i="52"/>
  <c r="FE195" i="52" s="1"/>
  <c r="BZ195" i="52"/>
  <c r="DI195" i="52" s="1"/>
  <c r="BR192" i="52"/>
  <c r="CS192" i="52" s="1"/>
  <c r="CC192" i="52"/>
  <c r="CK192" i="52" s="1"/>
  <c r="FC192" i="52" s="1"/>
  <c r="BT192" i="52"/>
  <c r="CR192" i="52" s="1"/>
  <c r="EZ192" i="52" s="1"/>
  <c r="BP141" i="52"/>
  <c r="CH141" i="52" s="1"/>
  <c r="CK141" i="52" s="1"/>
  <c r="BV140" i="52"/>
  <c r="CZ140" i="52" s="1"/>
  <c r="DW140" i="52" s="1"/>
  <c r="EF140" i="52" s="1"/>
  <c r="BX123" i="52"/>
  <c r="DE123" i="52" s="1"/>
  <c r="FQ123" i="52" s="1"/>
  <c r="CC123" i="52"/>
  <c r="CI123" i="52" s="1"/>
  <c r="BP103" i="52"/>
  <c r="CH103" i="52" s="1"/>
  <c r="CC103" i="52"/>
  <c r="BQ1043" i="52"/>
  <c r="CM1043" i="52" s="1"/>
  <c r="CC1043" i="52"/>
  <c r="CA945" i="52"/>
  <c r="DG945" i="52" s="1"/>
  <c r="BW915" i="52"/>
  <c r="DA915" i="52" s="1"/>
  <c r="BR915" i="52"/>
  <c r="CS915" i="52" s="1"/>
  <c r="BT879" i="52"/>
  <c r="CR879" i="52" s="1"/>
  <c r="EZ879" i="52" s="1"/>
  <c r="BU847" i="52"/>
  <c r="CL847" i="52" s="1"/>
  <c r="BQ98" i="52"/>
  <c r="CM98" i="52" s="1"/>
  <c r="BV98" i="52"/>
  <c r="CZ98" i="52" s="1"/>
  <c r="DW98" i="52" s="1"/>
  <c r="BY66" i="52"/>
  <c r="DH66" i="52" s="1"/>
  <c r="BV1036" i="52"/>
  <c r="CZ1036" i="52" s="1"/>
  <c r="DW1036" i="52" s="1"/>
  <c r="EF1036" i="52" s="1"/>
  <c r="BR972" i="52"/>
  <c r="CS972" i="52" s="1"/>
  <c r="CP965" i="52"/>
  <c r="FA965" i="52" s="1"/>
  <c r="BO947" i="52"/>
  <c r="CG947" i="52" s="1"/>
  <c r="CJ947" i="52" s="1"/>
  <c r="CA909" i="52"/>
  <c r="DG909" i="52" s="1"/>
  <c r="BQ902" i="52"/>
  <c r="CM902" i="52" s="1"/>
  <c r="CC879" i="52"/>
  <c r="BT862" i="52"/>
  <c r="CR862" i="52" s="1"/>
  <c r="EZ862" i="52" s="1"/>
  <c r="BU849" i="52"/>
  <c r="CL849" i="52" s="1"/>
  <c r="BS427" i="52"/>
  <c r="CQ427" i="52" s="1"/>
  <c r="EX427" i="52" s="1"/>
  <c r="BP412" i="52"/>
  <c r="CH412" i="52" s="1"/>
  <c r="CK412" i="52" s="1"/>
  <c r="FC412" i="52" s="1"/>
  <c r="BO402" i="52"/>
  <c r="CG402" i="52" s="1"/>
  <c r="CJ402" i="52" s="1"/>
  <c r="CO394" i="52"/>
  <c r="BW379" i="52"/>
  <c r="DA379" i="52" s="1"/>
  <c r="BS367" i="52"/>
  <c r="CQ367" i="52" s="1"/>
  <c r="BQ355" i="52"/>
  <c r="CM355" i="52" s="1"/>
  <c r="BX351" i="52"/>
  <c r="DE351" i="52" s="1"/>
  <c r="FQ351" i="52" s="1"/>
  <c r="CO348" i="52"/>
  <c r="FB348" i="52" s="1"/>
  <c r="BO339" i="52"/>
  <c r="CG339" i="52" s="1"/>
  <c r="AB339" i="52" s="1"/>
  <c r="CP331" i="52"/>
  <c r="FA331" i="52" s="1"/>
  <c r="BQ323" i="52"/>
  <c r="CM323" i="52" s="1"/>
  <c r="CW323" i="52" s="1"/>
  <c r="CP311" i="52"/>
  <c r="FA311" i="52" s="1"/>
  <c r="BY308" i="52"/>
  <c r="DH308" i="52" s="1"/>
  <c r="CN304" i="52"/>
  <c r="CN300" i="52"/>
  <c r="FE300" i="52" s="1"/>
  <c r="CN296" i="52"/>
  <c r="FE296" i="52" s="1"/>
  <c r="CP295" i="52"/>
  <c r="FA295" i="52" s="1"/>
  <c r="CN292" i="52"/>
  <c r="CP283" i="52"/>
  <c r="FA283" i="52" s="1"/>
  <c r="CO268" i="52"/>
  <c r="CP264" i="52"/>
  <c r="FA264" i="52" s="1"/>
  <c r="BO253" i="52"/>
  <c r="CG253" i="52" s="1"/>
  <c r="CJ253" i="52" s="1"/>
  <c r="BW239" i="52"/>
  <c r="DA239" i="52" s="1"/>
  <c r="BS193" i="52"/>
  <c r="CQ193" i="52" s="1"/>
  <c r="BW193" i="52"/>
  <c r="DA193" i="52" s="1"/>
  <c r="BP155" i="52"/>
  <c r="CH155" i="52" s="1"/>
  <c r="BT96" i="52"/>
  <c r="CR96" i="52" s="1"/>
  <c r="BQ89" i="52"/>
  <c r="CM89" i="52" s="1"/>
  <c r="BQ77" i="52"/>
  <c r="CM77" i="52" s="1"/>
  <c r="BQ1045" i="52"/>
  <c r="CM1045" i="52" s="1"/>
  <c r="BR1040" i="52"/>
  <c r="CS1040" i="52" s="1"/>
  <c r="BZ1012" i="52"/>
  <c r="DI1012" i="52" s="1"/>
  <c r="DT1012" i="52" s="1"/>
  <c r="BV975" i="52"/>
  <c r="CZ975" i="52" s="1"/>
  <c r="BS972" i="52"/>
  <c r="CQ972" i="52" s="1"/>
  <c r="BS949" i="52"/>
  <c r="CQ949" i="52" s="1"/>
  <c r="BP949" i="52"/>
  <c r="CH949" i="52" s="1"/>
  <c r="CC934" i="52"/>
  <c r="CV934" i="52" s="1"/>
  <c r="BZ934" i="52"/>
  <c r="DI934" i="52" s="1"/>
  <c r="BO914" i="52"/>
  <c r="CG914" i="52" s="1"/>
  <c r="BX881" i="52"/>
  <c r="DE881" i="52" s="1"/>
  <c r="FQ881" i="52" s="1"/>
  <c r="BT866" i="52"/>
  <c r="CR866" i="52" s="1"/>
  <c r="CC862" i="52"/>
  <c r="DD862" i="52" s="1"/>
  <c r="FP862" i="52" s="1"/>
  <c r="CC1027" i="52"/>
  <c r="CO1027" i="52" s="1"/>
  <c r="FB1027" i="52" s="1"/>
  <c r="BX1027" i="52"/>
  <c r="DE1027" i="52" s="1"/>
  <c r="FQ1027" i="52" s="1"/>
  <c r="BU983" i="52"/>
  <c r="CL983" i="52" s="1"/>
  <c r="FF983" i="52" s="1"/>
  <c r="BX956" i="52"/>
  <c r="DE956" i="52" s="1"/>
  <c r="BS944" i="52"/>
  <c r="CQ944" i="52" s="1"/>
  <c r="BO917" i="52"/>
  <c r="CG917" i="52" s="1"/>
  <c r="CJ917" i="52" s="1"/>
  <c r="BY899" i="52"/>
  <c r="DH899" i="52" s="1"/>
  <c r="BO885" i="52"/>
  <c r="CG885" i="52" s="1"/>
  <c r="CJ885" i="52" s="1"/>
  <c r="BS885" i="52"/>
  <c r="CQ885" i="52" s="1"/>
  <c r="BV875" i="52"/>
  <c r="CZ875" i="52" s="1"/>
  <c r="DW875" i="52" s="1"/>
  <c r="CA875" i="52"/>
  <c r="DG875" i="52" s="1"/>
  <c r="AB875" i="52" s="1"/>
  <c r="BV873" i="52"/>
  <c r="CZ873" i="52" s="1"/>
  <c r="CN873" i="52"/>
  <c r="BP845" i="52"/>
  <c r="CH845" i="52" s="1"/>
  <c r="BV841" i="52"/>
  <c r="CZ841" i="52" s="1"/>
  <c r="BY415" i="52"/>
  <c r="DH415" i="52" s="1"/>
  <c r="DS415" i="52" s="1"/>
  <c r="BW414" i="52"/>
  <c r="DA414" i="52" s="1"/>
  <c r="CA396" i="52"/>
  <c r="DG396" i="52" s="1"/>
  <c r="BO394" i="52"/>
  <c r="CG394" i="52" s="1"/>
  <c r="CJ394" i="52" s="1"/>
  <c r="BP371" i="52"/>
  <c r="CH371" i="52" s="1"/>
  <c r="CK371" i="52" s="1"/>
  <c r="FC371" i="52" s="1"/>
  <c r="CO369" i="52"/>
  <c r="FB369" i="52" s="1"/>
  <c r="CO362" i="52"/>
  <c r="BO362" i="52"/>
  <c r="CG362" i="52" s="1"/>
  <c r="CJ362" i="52" s="1"/>
  <c r="BR297" i="52"/>
  <c r="CS297" i="52" s="1"/>
  <c r="EY297" i="52" s="1"/>
  <c r="BW291" i="52"/>
  <c r="DA291" i="52" s="1"/>
  <c r="BO262" i="52"/>
  <c r="CG262" i="52" s="1"/>
  <c r="AB262" i="52" s="1"/>
  <c r="BP254" i="52"/>
  <c r="CH254" i="52" s="1"/>
  <c r="CK254" i="52" s="1"/>
  <c r="FC254" i="52" s="1"/>
  <c r="FS254" i="52" s="1"/>
  <c r="BO247" i="52"/>
  <c r="CG247" i="52" s="1"/>
  <c r="BW246" i="52"/>
  <c r="DA246" i="52" s="1"/>
  <c r="BP199" i="52"/>
  <c r="CH199" i="52" s="1"/>
  <c r="BO186" i="52"/>
  <c r="CG186" i="52" s="1"/>
  <c r="CJ186" i="52" s="1"/>
  <c r="BT158" i="52"/>
  <c r="CR158" i="52" s="1"/>
  <c r="CA132" i="52"/>
  <c r="DG132" i="52" s="1"/>
  <c r="BW105" i="52"/>
  <c r="DA105" i="52" s="1"/>
  <c r="DX105" i="52" s="1"/>
  <c r="BP104" i="52"/>
  <c r="CH104" i="52" s="1"/>
  <c r="CA104" i="52"/>
  <c r="DG104" i="52" s="1"/>
  <c r="BP100" i="52"/>
  <c r="CH100" i="52" s="1"/>
  <c r="BX100" i="52"/>
  <c r="DE100" i="52" s="1"/>
  <c r="FQ100" i="52" s="1"/>
  <c r="BP85" i="52"/>
  <c r="CH85" i="52" s="1"/>
  <c r="CC85" i="52"/>
  <c r="CI85" i="52" s="1"/>
  <c r="CP1050" i="52"/>
  <c r="FA1050" i="52" s="1"/>
  <c r="CN1050" i="52"/>
  <c r="FE1050" i="52" s="1"/>
  <c r="CN1035" i="52"/>
  <c r="FE1035" i="52" s="1"/>
  <c r="CO1022" i="52"/>
  <c r="FB1022" i="52" s="1"/>
  <c r="CO1017" i="52"/>
  <c r="FB1017" i="52" s="1"/>
  <c r="CN1002" i="52"/>
  <c r="FE1002" i="52" s="1"/>
  <c r="BP948" i="52"/>
  <c r="CH948" i="52" s="1"/>
  <c r="BR908" i="52"/>
  <c r="CS908" i="52" s="1"/>
  <c r="BW888" i="52"/>
  <c r="DA888" i="52" s="1"/>
  <c r="CA874" i="52"/>
  <c r="DG874" i="52" s="1"/>
  <c r="DR874" i="52" s="1"/>
  <c r="BX861" i="52"/>
  <c r="DE861" i="52" s="1"/>
  <c r="FQ861" i="52" s="1"/>
  <c r="BZ842" i="52"/>
  <c r="DI842" i="52" s="1"/>
  <c r="DT842" i="52" s="1"/>
  <c r="BS415" i="52"/>
  <c r="CQ415" i="52" s="1"/>
  <c r="CN413" i="52"/>
  <c r="FE413" i="52" s="1"/>
  <c r="CP395" i="52"/>
  <c r="FA395" i="52" s="1"/>
  <c r="BS379" i="52"/>
  <c r="CQ379" i="52" s="1"/>
  <c r="BO375" i="52"/>
  <c r="CG375" i="52" s="1"/>
  <c r="AB375" i="52" s="1"/>
  <c r="BP369" i="52"/>
  <c r="CO367" i="52"/>
  <c r="FB367" i="52" s="1"/>
  <c r="CO360" i="52"/>
  <c r="CP355" i="52"/>
  <c r="FA355" i="52" s="1"/>
  <c r="BP344" i="52"/>
  <c r="CH344" i="52" s="1"/>
  <c r="CK344" i="52" s="1"/>
  <c r="FC344" i="52" s="1"/>
  <c r="BO332" i="52"/>
  <c r="CG332" i="52" s="1"/>
  <c r="CP320" i="52"/>
  <c r="FA320" i="52" s="1"/>
  <c r="CN290" i="52"/>
  <c r="FE290" i="52" s="1"/>
  <c r="CP288" i="52"/>
  <c r="BR281" i="52"/>
  <c r="CS281" i="52" s="1"/>
  <c r="EY281" i="52" s="1"/>
  <c r="BW275" i="52"/>
  <c r="DA275" i="52" s="1"/>
  <c r="CO267" i="52"/>
  <c r="BS250" i="52"/>
  <c r="CQ250" i="52" s="1"/>
  <c r="CC245" i="52"/>
  <c r="CP245" i="52" s="1"/>
  <c r="BS245" i="52"/>
  <c r="CQ245" i="52" s="1"/>
  <c r="EX245" i="52" s="1"/>
  <c r="BO228" i="52"/>
  <c r="CG228" i="52" s="1"/>
  <c r="BO164" i="52"/>
  <c r="CG164" i="52" s="1"/>
  <c r="AB164" i="52" s="1"/>
  <c r="CA114" i="52"/>
  <c r="DG114" i="52" s="1"/>
  <c r="BT99" i="52"/>
  <c r="BV90" i="52"/>
  <c r="CZ90" i="52" s="1"/>
  <c r="DW90" i="52" s="1"/>
  <c r="BQ90" i="52"/>
  <c r="CM90" i="52" s="1"/>
  <c r="BT84" i="52"/>
  <c r="BU77" i="52"/>
  <c r="CL77" i="52" s="1"/>
  <c r="FF77" i="52" s="1"/>
  <c r="BY71" i="52"/>
  <c r="DH71" i="52" s="1"/>
  <c r="BQ1046" i="52"/>
  <c r="CM1046" i="52" s="1"/>
  <c r="CC1046" i="52"/>
  <c r="CO1046" i="52" s="1"/>
  <c r="FB1046" i="52" s="1"/>
  <c r="BR1039" i="52"/>
  <c r="CS1039" i="52" s="1"/>
  <c r="BQ1039" i="52"/>
  <c r="CM1039" i="52" s="1"/>
  <c r="CC1039" i="52"/>
  <c r="CN1039" i="52" s="1"/>
  <c r="FE1039" i="52" s="1"/>
  <c r="CC1024" i="52"/>
  <c r="CX1024" i="52" s="1"/>
  <c r="BV1024" i="52"/>
  <c r="CZ1024" i="52" s="1"/>
  <c r="DW1024" i="52" s="1"/>
  <c r="EF1024" i="52" s="1"/>
  <c r="BZ1009" i="52"/>
  <c r="DI1009" i="52" s="1"/>
  <c r="CN994" i="52"/>
  <c r="FE994" i="52" s="1"/>
  <c r="BY990" i="52"/>
  <c r="DH990" i="52" s="1"/>
  <c r="BT961" i="52"/>
  <c r="CR961" i="52" s="1"/>
  <c r="BS948" i="52"/>
  <c r="CQ948" i="52" s="1"/>
  <c r="BW910" i="52"/>
  <c r="DA910" i="52" s="1"/>
  <c r="DX910" i="52" s="1"/>
  <c r="EF910" i="52" s="1"/>
  <c r="CA906" i="52"/>
  <c r="DG906" i="52" s="1"/>
  <c r="CA905" i="52"/>
  <c r="DG905" i="52" s="1"/>
  <c r="AB905" i="52" s="1"/>
  <c r="CP890" i="52"/>
  <c r="FA890" i="52" s="1"/>
  <c r="BP863" i="52"/>
  <c r="CH863" i="52" s="1"/>
  <c r="CK863" i="52" s="1"/>
  <c r="FC863" i="52" s="1"/>
  <c r="BY853" i="52"/>
  <c r="DH853" i="52" s="1"/>
  <c r="BQ844" i="52"/>
  <c r="CM844" i="52" s="1"/>
  <c r="CO424" i="52"/>
  <c r="FB424" i="52" s="1"/>
  <c r="CO420" i="52"/>
  <c r="FB420" i="52" s="1"/>
  <c r="CO412" i="52"/>
  <c r="FB412" i="52" s="1"/>
  <c r="CO411" i="52"/>
  <c r="FB411" i="52" s="1"/>
  <c r="CO410" i="52"/>
  <c r="BO391" i="52"/>
  <c r="CG391" i="52" s="1"/>
  <c r="AB391" i="52" s="1"/>
  <c r="BO382" i="52"/>
  <c r="CG382" i="52" s="1"/>
  <c r="CJ382" i="52" s="1"/>
  <c r="CO377" i="52"/>
  <c r="FB377" i="52" s="1"/>
  <c r="CP373" i="52"/>
  <c r="FA373" i="52" s="1"/>
  <c r="CP357" i="52"/>
  <c r="FA357" i="52" s="1"/>
  <c r="CO355" i="52"/>
  <c r="FB355" i="52" s="1"/>
  <c r="CP340" i="52"/>
  <c r="FA340" i="52" s="1"/>
  <c r="BQ335" i="52"/>
  <c r="CM335" i="52" s="1"/>
  <c r="BP333" i="52"/>
  <c r="CP323" i="52"/>
  <c r="FA323" i="52" s="1"/>
  <c r="CO320" i="52"/>
  <c r="FB320" i="52" s="1"/>
  <c r="BU319" i="52"/>
  <c r="CL319" i="52" s="1"/>
  <c r="CP312" i="52"/>
  <c r="FA312" i="52" s="1"/>
  <c r="CN298" i="52"/>
  <c r="CP292" i="52"/>
  <c r="FA292" i="52" s="1"/>
  <c r="CP284" i="52"/>
  <c r="FA284" i="52" s="1"/>
  <c r="CP280" i="52"/>
  <c r="FA280" i="52" s="1"/>
  <c r="CN274" i="52"/>
  <c r="FE274" i="52" s="1"/>
  <c r="CP272" i="52"/>
  <c r="BW264" i="52"/>
  <c r="DA264" i="52" s="1"/>
  <c r="CA259" i="52"/>
  <c r="DG259" i="52" s="1"/>
  <c r="CP254" i="52"/>
  <c r="FA254" i="52" s="1"/>
  <c r="BP246" i="52"/>
  <c r="CH246" i="52" s="1"/>
  <c r="CK246" i="52" s="1"/>
  <c r="FC246" i="52" s="1"/>
  <c r="FS246" i="52" s="1"/>
  <c r="CC238" i="52"/>
  <c r="BO238" i="52"/>
  <c r="CG238" i="52" s="1"/>
  <c r="AB238" i="52" s="1"/>
  <c r="BO237" i="52"/>
  <c r="CG237" i="52" s="1"/>
  <c r="BX158" i="52"/>
  <c r="DE158" i="52" s="1"/>
  <c r="BW115" i="52"/>
  <c r="DA115" i="52" s="1"/>
  <c r="BV62" i="52"/>
  <c r="CZ62" i="52" s="1"/>
  <c r="DW62" i="52" s="1"/>
  <c r="BV1039" i="52"/>
  <c r="CZ1039" i="52" s="1"/>
  <c r="DW1039" i="52" s="1"/>
  <c r="BX1025" i="52"/>
  <c r="DE1025" i="52" s="1"/>
  <c r="FQ1025" i="52" s="1"/>
  <c r="BZ1013" i="52"/>
  <c r="DI1013" i="52" s="1"/>
  <c r="BR1012" i="52"/>
  <c r="CS1012" i="52" s="1"/>
  <c r="EY1012" i="52" s="1"/>
  <c r="BR999" i="52"/>
  <c r="CS999" i="52" s="1"/>
  <c r="CN967" i="52"/>
  <c r="FE967" i="52" s="1"/>
  <c r="CO913" i="52"/>
  <c r="FB913" i="52" s="1"/>
  <c r="BU895" i="52"/>
  <c r="CL895" i="52" s="1"/>
  <c r="FF895" i="52" s="1"/>
  <c r="BT872" i="52"/>
  <c r="CR872" i="52" s="1"/>
  <c r="BT867" i="52"/>
  <c r="CR867" i="52" s="1"/>
  <c r="BX865" i="52"/>
  <c r="DE865" i="52" s="1"/>
  <c r="BR854" i="52"/>
  <c r="CS854" i="52" s="1"/>
  <c r="BQ854" i="52"/>
  <c r="CM854" i="52" s="1"/>
  <c r="BZ839" i="52"/>
  <c r="DI839" i="52" s="1"/>
  <c r="BQ1047" i="52"/>
  <c r="CM1047" i="52" s="1"/>
  <c r="BV1046" i="52"/>
  <c r="CZ1046" i="52" s="1"/>
  <c r="DW1046" i="52" s="1"/>
  <c r="CO1037" i="52"/>
  <c r="FB1037" i="52" s="1"/>
  <c r="BZ1037" i="52"/>
  <c r="DI1037" i="52" s="1"/>
  <c r="CO1029" i="52"/>
  <c r="FB1029" i="52" s="1"/>
  <c r="CN1021" i="52"/>
  <c r="FE1021" i="52" s="1"/>
  <c r="CO1002" i="52"/>
  <c r="FB1002" i="52" s="1"/>
  <c r="BY986" i="52"/>
  <c r="DH986" i="52" s="1"/>
  <c r="CP984" i="52"/>
  <c r="FA984" i="52" s="1"/>
  <c r="CO981" i="52"/>
  <c r="FB981" i="52" s="1"/>
  <c r="CP978" i="52"/>
  <c r="CP975" i="52"/>
  <c r="FA975" i="52" s="1"/>
  <c r="BX949" i="52"/>
  <c r="DE949" i="52" s="1"/>
  <c r="CN927" i="52"/>
  <c r="CP911" i="52"/>
  <c r="FA911" i="52" s="1"/>
  <c r="BP911" i="52"/>
  <c r="CP902" i="52"/>
  <c r="FA902" i="52" s="1"/>
  <c r="BP261" i="52"/>
  <c r="CH261" i="52" s="1"/>
  <c r="BW258" i="52"/>
  <c r="DA258" i="52" s="1"/>
  <c r="BS255" i="52"/>
  <c r="CQ255" i="52" s="1"/>
  <c r="EX255" i="52" s="1"/>
  <c r="BO243" i="52"/>
  <c r="CG243" i="52" s="1"/>
  <c r="CO241" i="52"/>
  <c r="FB241" i="52" s="1"/>
  <c r="BO235" i="52"/>
  <c r="CG235" i="52" s="1"/>
  <c r="BR191" i="52"/>
  <c r="CS191" i="52" s="1"/>
  <c r="BT190" i="52"/>
  <c r="CR190" i="52" s="1"/>
  <c r="BS184" i="52"/>
  <c r="CQ184" i="52" s="1"/>
  <c r="EX184" i="52" s="1"/>
  <c r="CA148" i="52"/>
  <c r="DG148" i="52" s="1"/>
  <c r="AB148" i="52" s="1"/>
  <c r="BP123" i="52"/>
  <c r="CH123" i="52" s="1"/>
  <c r="BV118" i="52"/>
  <c r="CZ118" i="52" s="1"/>
  <c r="DW118" i="52" s="1"/>
  <c r="BP75" i="52"/>
  <c r="CP1041" i="52"/>
  <c r="FA1041" i="52" s="1"/>
  <c r="BZ1035" i="52"/>
  <c r="DI1035" i="52" s="1"/>
  <c r="CP1031" i="52"/>
  <c r="FA1031" i="52" s="1"/>
  <c r="BU1019" i="52"/>
  <c r="CL1019" i="52" s="1"/>
  <c r="CO1016" i="52"/>
  <c r="FB1016" i="52" s="1"/>
  <c r="BV996" i="52"/>
  <c r="CZ996" i="52" s="1"/>
  <c r="DW996" i="52" s="1"/>
  <c r="EF996" i="52" s="1"/>
  <c r="CN993" i="52"/>
  <c r="FE993" i="52" s="1"/>
  <c r="CN988" i="52"/>
  <c r="FE988" i="52" s="1"/>
  <c r="BO958" i="52"/>
  <c r="CG958" i="52" s="1"/>
  <c r="CJ958" i="52" s="1"/>
  <c r="BO942" i="52"/>
  <c r="CG942" i="52" s="1"/>
  <c r="AB942" i="52" s="1"/>
  <c r="BU919" i="52"/>
  <c r="CL919" i="52" s="1"/>
  <c r="BW917" i="52"/>
  <c r="DA917" i="52" s="1"/>
  <c r="BY896" i="52"/>
  <c r="DH896" i="52" s="1"/>
  <c r="BX890" i="52"/>
  <c r="DE890" i="52" s="1"/>
  <c r="BT874" i="52"/>
  <c r="CR874" i="52" s="1"/>
  <c r="EZ874" i="52" s="1"/>
  <c r="BP867" i="52"/>
  <c r="CH867" i="52" s="1"/>
  <c r="AB18" i="52"/>
  <c r="CC24" i="52"/>
  <c r="CO24" i="52" s="1"/>
  <c r="FB24" i="52" s="1"/>
  <c r="BO184" i="52"/>
  <c r="CG184" i="52" s="1"/>
  <c r="AB184" i="52" s="1"/>
  <c r="BR175" i="52"/>
  <c r="CS175" i="52" s="1"/>
  <c r="BZ169" i="52"/>
  <c r="DI169" i="52" s="1"/>
  <c r="BO162" i="52"/>
  <c r="CG162" i="52" s="1"/>
  <c r="AB162" i="52" s="1"/>
  <c r="BV154" i="52"/>
  <c r="CZ154" i="52" s="1"/>
  <c r="BP149" i="52"/>
  <c r="CH149" i="52" s="1"/>
  <c r="BT124" i="52"/>
  <c r="CR124" i="52" s="1"/>
  <c r="EZ124" i="52" s="1"/>
  <c r="BV111" i="52"/>
  <c r="CZ111" i="52" s="1"/>
  <c r="DW111" i="52" s="1"/>
  <c r="BO84" i="52"/>
  <c r="CG84" i="52" s="1"/>
  <c r="BP1045" i="52"/>
  <c r="CH1045" i="52" s="1"/>
  <c r="CP1043" i="52"/>
  <c r="FA1043" i="52" s="1"/>
  <c r="CN1040" i="52"/>
  <c r="FE1040" i="52" s="1"/>
  <c r="BP1036" i="52"/>
  <c r="CP1030" i="52"/>
  <c r="FA1030" i="52" s="1"/>
  <c r="BO1015" i="52"/>
  <c r="CG1015" i="52" s="1"/>
  <c r="BV1003" i="52"/>
  <c r="CZ1003" i="52" s="1"/>
  <c r="DW1003" i="52" s="1"/>
  <c r="CN999" i="52"/>
  <c r="FE999" i="52" s="1"/>
  <c r="CN984" i="52"/>
  <c r="FE984" i="52" s="1"/>
  <c r="BP972" i="52"/>
  <c r="CH972" i="52" s="1"/>
  <c r="CK972" i="52" s="1"/>
  <c r="BV967" i="52"/>
  <c r="CZ967" i="52" s="1"/>
  <c r="BV928" i="52"/>
  <c r="CZ928" i="52" s="1"/>
  <c r="CO927" i="52"/>
  <c r="FB927" i="52" s="1"/>
  <c r="CP917" i="52"/>
  <c r="BO908" i="52"/>
  <c r="CG908" i="52" s="1"/>
  <c r="CN901" i="52"/>
  <c r="BY894" i="52"/>
  <c r="DH894" i="52" s="1"/>
  <c r="BW887" i="52"/>
  <c r="DA887" i="52" s="1"/>
  <c r="DX887" i="52" s="1"/>
  <c r="BY852" i="52"/>
  <c r="DH852" i="52" s="1"/>
  <c r="BQ850" i="52"/>
  <c r="CM850" i="52" s="1"/>
  <c r="BP846" i="52"/>
  <c r="CH846" i="52" s="1"/>
  <c r="BW844" i="52"/>
  <c r="DA844" i="52" s="1"/>
  <c r="DX844" i="52" s="1"/>
  <c r="EF844" i="52" s="1"/>
  <c r="CO842" i="52"/>
  <c r="FB842" i="52" s="1"/>
  <c r="BR842" i="52"/>
  <c r="CS842" i="52" s="1"/>
  <c r="CN841" i="52"/>
  <c r="FE841" i="52" s="1"/>
  <c r="BW263" i="52"/>
  <c r="DA263" i="52" s="1"/>
  <c r="CO256" i="52"/>
  <c r="FB256" i="52" s="1"/>
  <c r="BO252" i="52"/>
  <c r="CG252" i="52" s="1"/>
  <c r="CJ252" i="52" s="1"/>
  <c r="BO251" i="52"/>
  <c r="CG251" i="52" s="1"/>
  <c r="AB251" i="52" s="1"/>
  <c r="BO250" i="52"/>
  <c r="CG250" i="52" s="1"/>
  <c r="AB250" i="52" s="1"/>
  <c r="CO247" i="52"/>
  <c r="FB247" i="52" s="1"/>
  <c r="CP201" i="52"/>
  <c r="FA201" i="52" s="1"/>
  <c r="BV152" i="52"/>
  <c r="CZ152" i="52" s="1"/>
  <c r="BP116" i="52"/>
  <c r="CH116" i="52" s="1"/>
  <c r="CA79" i="52"/>
  <c r="DG79" i="52" s="1"/>
  <c r="CP1048" i="52"/>
  <c r="FA1048" i="52" s="1"/>
  <c r="CO1043" i="52"/>
  <c r="FB1043" i="52" s="1"/>
  <c r="BQ1040" i="52"/>
  <c r="CM1040" i="52" s="1"/>
  <c r="BV1001" i="52"/>
  <c r="CZ1001" i="52" s="1"/>
  <c r="BV999" i="52"/>
  <c r="CZ999" i="52" s="1"/>
  <c r="BV994" i="52"/>
  <c r="CZ994" i="52" s="1"/>
  <c r="CO977" i="52"/>
  <c r="BV977" i="52"/>
  <c r="CZ977" i="52" s="1"/>
  <c r="CN975" i="52"/>
  <c r="BW907" i="52"/>
  <c r="DA907" i="52" s="1"/>
  <c r="BO897" i="52"/>
  <c r="CG897" i="52" s="1"/>
  <c r="AB897" i="52" s="1"/>
  <c r="BR895" i="52"/>
  <c r="CS895" i="52" s="1"/>
  <c r="EY895" i="52" s="1"/>
  <c r="CN887" i="52"/>
  <c r="FE887" i="52" s="1"/>
  <c r="BX880" i="52"/>
  <c r="DE880" i="52" s="1"/>
  <c r="FQ880" i="52" s="1"/>
  <c r="BV876" i="52"/>
  <c r="CZ876" i="52" s="1"/>
  <c r="CN859" i="52"/>
  <c r="CP855" i="52"/>
  <c r="CA841" i="52"/>
  <c r="DG841" i="52" s="1"/>
  <c r="AB24" i="52"/>
  <c r="CC47" i="52"/>
  <c r="CP47" i="52" s="1"/>
  <c r="FA47" i="52" s="1"/>
  <c r="AB15" i="52"/>
  <c r="AB45" i="52"/>
  <c r="AB48" i="52"/>
  <c r="CG14" i="52"/>
  <c r="AB14" i="52" s="1"/>
  <c r="AB41" i="52"/>
  <c r="FD46" i="52"/>
  <c r="CP263" i="52"/>
  <c r="FA263" i="52" s="1"/>
  <c r="CP251" i="52"/>
  <c r="FA251" i="52" s="1"/>
  <c r="BP250" i="52"/>
  <c r="CH250" i="52" s="1"/>
  <c r="CK250" i="52" s="1"/>
  <c r="CO239" i="52"/>
  <c r="FB239" i="52" s="1"/>
  <c r="CO230" i="52"/>
  <c r="FB230" i="52" s="1"/>
  <c r="BZ199" i="52"/>
  <c r="DI199" i="52" s="1"/>
  <c r="BR186" i="52"/>
  <c r="CS186" i="52" s="1"/>
  <c r="BO181" i="52"/>
  <c r="CG181" i="52" s="1"/>
  <c r="AB181" i="52" s="1"/>
  <c r="BO174" i="52"/>
  <c r="CG174" i="52" s="1"/>
  <c r="AB174" i="52" s="1"/>
  <c r="BO165" i="52"/>
  <c r="CG165" i="52" s="1"/>
  <c r="AB165" i="52" s="1"/>
  <c r="BS116" i="52"/>
  <c r="CQ116" i="52" s="1"/>
  <c r="BQ80" i="52"/>
  <c r="CM80" i="52" s="1"/>
  <c r="CP994" i="52"/>
  <c r="FA994" i="52" s="1"/>
  <c r="BR993" i="52"/>
  <c r="CS993" i="52" s="1"/>
  <c r="CP991" i="52"/>
  <c r="FA991" i="52" s="1"/>
  <c r="BU987" i="52"/>
  <c r="CL987" i="52" s="1"/>
  <c r="CA972" i="52"/>
  <c r="DG972" i="52" s="1"/>
  <c r="DR972" i="52" s="1"/>
  <c r="BV970" i="52"/>
  <c r="CZ970" i="52" s="1"/>
  <c r="CO965" i="52"/>
  <c r="BW965" i="52"/>
  <c r="DA965" i="52" s="1"/>
  <c r="BT887" i="52"/>
  <c r="CR887" i="52" s="1"/>
  <c r="CO859" i="52"/>
  <c r="FB859" i="52" s="1"/>
  <c r="AB17" i="52"/>
  <c r="AB47" i="52"/>
  <c r="Z224" i="52"/>
  <c r="AA224" i="52"/>
  <c r="Z379" i="52"/>
  <c r="AA220" i="52"/>
  <c r="Z220" i="52"/>
  <c r="AA349" i="52"/>
  <c r="Z396" i="52"/>
  <c r="AA396" i="52"/>
  <c r="AA542" i="52"/>
  <c r="Z542" i="52"/>
  <c r="Z234" i="52"/>
  <c r="AA365" i="52"/>
  <c r="Z365" i="52"/>
  <c r="AA587" i="52"/>
  <c r="Z587" i="52"/>
  <c r="AA870" i="52"/>
  <c r="Z870" i="52"/>
  <c r="Z374" i="52"/>
  <c r="Z677" i="52"/>
  <c r="AA677" i="52"/>
  <c r="Z381" i="52"/>
  <c r="AA381" i="52"/>
  <c r="Z376" i="52"/>
  <c r="AA376" i="52"/>
  <c r="AA940" i="52"/>
  <c r="Z940" i="52"/>
  <c r="AA951" i="52"/>
  <c r="Z951" i="52"/>
  <c r="Z943" i="52"/>
  <c r="AA943" i="52"/>
  <c r="AA942" i="52"/>
  <c r="Z942" i="52"/>
  <c r="AA841" i="52"/>
  <c r="Z390" i="52"/>
  <c r="AA390" i="52"/>
  <c r="AA866" i="52"/>
  <c r="Z866" i="52"/>
  <c r="Z867" i="52"/>
  <c r="AA867" i="52"/>
  <c r="AA392" i="52"/>
  <c r="Z392" i="52"/>
  <c r="Z585" i="52"/>
  <c r="AA585" i="52"/>
  <c r="Z222" i="52"/>
  <c r="AA222" i="52"/>
  <c r="Z603" i="52"/>
  <c r="AA603" i="52"/>
  <c r="AA142" i="52"/>
  <c r="Z142" i="52"/>
  <c r="Z364" i="52"/>
  <c r="AA364" i="52"/>
  <c r="Z532" i="52"/>
  <c r="AA532" i="52"/>
  <c r="Z579" i="52"/>
  <c r="AA579" i="52"/>
  <c r="Z348" i="52"/>
  <c r="AA348" i="52"/>
  <c r="Z540" i="52"/>
  <c r="Z357" i="52"/>
  <c r="AA357" i="52"/>
  <c r="AA927" i="52"/>
  <c r="Z927" i="52"/>
  <c r="Z536" i="52"/>
  <c r="AA706" i="52"/>
  <c r="Z706" i="52"/>
  <c r="Z528" i="52"/>
  <c r="AA528" i="52"/>
  <c r="Z645" i="52"/>
  <c r="FL939" i="52"/>
  <c r="FK939" i="52"/>
  <c r="Z887" i="52"/>
  <c r="AA887" i="52"/>
  <c r="Z538" i="52"/>
  <c r="Z593" i="52"/>
  <c r="AA593" i="52"/>
  <c r="Z367" i="52"/>
  <c r="AA367" i="52"/>
  <c r="Z361" i="52"/>
  <c r="AA361" i="52"/>
  <c r="Z692" i="52"/>
  <c r="AA692" i="52"/>
  <c r="Z385" i="52"/>
  <c r="AA385" i="52"/>
  <c r="AA408" i="52"/>
  <c r="Z408" i="52"/>
  <c r="Z352" i="52"/>
  <c r="AA352" i="52"/>
  <c r="AA254" i="52"/>
  <c r="Z254" i="52"/>
  <c r="AA363" i="52"/>
  <c r="Z363" i="52"/>
  <c r="Z248" i="52"/>
  <c r="AA248" i="52"/>
  <c r="Z362" i="52"/>
  <c r="AA362" i="52"/>
  <c r="AA595" i="52"/>
  <c r="Z595" i="52"/>
  <c r="Z889" i="52"/>
  <c r="AA889" i="52"/>
  <c r="Z859" i="52"/>
  <c r="AA859" i="52"/>
  <c r="AA402" i="52"/>
  <c r="Z402" i="52"/>
  <c r="Z848" i="52"/>
  <c r="AA848" i="52"/>
  <c r="Z941" i="52"/>
  <c r="AA941" i="52"/>
  <c r="Z857" i="52"/>
  <c r="AA857" i="52"/>
  <c r="Z393" i="52"/>
  <c r="AA393" i="52"/>
  <c r="Z928" i="52"/>
  <c r="AA928" i="52"/>
  <c r="Z946" i="52"/>
  <c r="AA946" i="52"/>
  <c r="II617" i="52"/>
  <c r="IH617" i="52"/>
  <c r="AA218" i="52"/>
  <c r="AA863" i="52"/>
  <c r="Z863" i="52"/>
  <c r="DO333" i="52"/>
  <c r="AA919" i="52"/>
  <c r="Z919" i="52"/>
  <c r="Z883" i="52"/>
  <c r="AA883" i="52"/>
  <c r="Z838" i="52"/>
  <c r="AA838" i="52"/>
  <c r="Z884" i="52"/>
  <c r="AA884" i="52"/>
  <c r="Z681" i="52"/>
  <c r="AA681" i="52"/>
  <c r="Z944" i="52"/>
  <c r="AA944" i="52"/>
  <c r="Z885" i="52"/>
  <c r="AA885" i="52"/>
  <c r="AA932" i="52"/>
  <c r="IH157" i="52"/>
  <c r="Z945" i="52"/>
  <c r="AA945" i="52"/>
  <c r="Z847" i="52"/>
  <c r="AA847" i="52"/>
  <c r="AA930" i="52"/>
  <c r="Z930" i="52"/>
  <c r="AA882" i="52"/>
  <c r="Z882" i="52"/>
  <c r="Z856" i="52"/>
  <c r="AA856" i="52"/>
  <c r="FM157" i="52"/>
  <c r="DV228" i="52"/>
  <c r="DV236" i="52"/>
  <c r="FS236" i="52" s="1"/>
  <c r="DK292" i="52"/>
  <c r="DK291" i="52"/>
  <c r="DK270" i="52"/>
  <c r="DN386" i="52"/>
  <c r="DV250" i="52"/>
  <c r="DK350" i="52"/>
  <c r="FC987" i="52"/>
  <c r="FC970" i="52"/>
  <c r="DK323" i="52"/>
  <c r="IH840" i="52"/>
  <c r="DD62" i="52"/>
  <c r="FP62" i="52" s="1"/>
  <c r="DX62" i="52"/>
  <c r="FF85" i="52"/>
  <c r="DV347" i="52"/>
  <c r="FC923" i="52"/>
  <c r="FS923" i="52" s="1"/>
  <c r="DV398" i="52"/>
  <c r="FC999" i="52"/>
  <c r="FC924" i="52"/>
  <c r="FS924" i="52" s="1"/>
  <c r="DK262" i="52"/>
  <c r="FC1015" i="52"/>
  <c r="FC854" i="52"/>
  <c r="FC1030" i="52"/>
  <c r="DK859" i="52"/>
  <c r="CX135" i="52"/>
  <c r="EZ135" i="52"/>
  <c r="IH135" i="52" s="1"/>
  <c r="EZ210" i="52"/>
  <c r="CX210" i="52"/>
  <c r="DS223" i="52"/>
  <c r="CK606" i="52"/>
  <c r="CJ456" i="52"/>
  <c r="AB69" i="52"/>
  <c r="AB65" i="52"/>
  <c r="DW166" i="52"/>
  <c r="DC166" i="52"/>
  <c r="DC182" i="52"/>
  <c r="DW182" i="52"/>
  <c r="DW230" i="52"/>
  <c r="DC230" i="52"/>
  <c r="CX217" i="52"/>
  <c r="EZ217" i="52"/>
  <c r="DW142" i="52"/>
  <c r="DC142" i="52"/>
  <c r="CI158" i="52"/>
  <c r="CJ158" i="52" s="1"/>
  <c r="FF158" i="52"/>
  <c r="AB160" i="52"/>
  <c r="EZ147" i="52"/>
  <c r="IH147" i="52" s="1"/>
  <c r="CX147" i="52"/>
  <c r="DC165" i="52"/>
  <c r="DW165" i="52"/>
  <c r="CX213" i="52"/>
  <c r="EZ213" i="52"/>
  <c r="AB142" i="52"/>
  <c r="CX227" i="52"/>
  <c r="EZ227" i="52"/>
  <c r="IH227" i="52" s="1"/>
  <c r="DK924" i="52"/>
  <c r="EX89" i="52"/>
  <c r="EZ155" i="52"/>
  <c r="CX155" i="52"/>
  <c r="DC254" i="52"/>
  <c r="DW254" i="52"/>
  <c r="DD144" i="52"/>
  <c r="FP144" i="52" s="1"/>
  <c r="DX144" i="52"/>
  <c r="CI168" i="52"/>
  <c r="FF168" i="52"/>
  <c r="FF184" i="52"/>
  <c r="EZ205" i="52"/>
  <c r="CX205" i="52"/>
  <c r="EZ151" i="52"/>
  <c r="CX151" i="52"/>
  <c r="DW185" i="52"/>
  <c r="DC185" i="52"/>
  <c r="EZ143" i="52"/>
  <c r="CX143" i="52"/>
  <c r="FF177" i="52"/>
  <c r="CI177" i="52"/>
  <c r="CI180" i="52"/>
  <c r="FF180" i="52"/>
  <c r="CX154" i="52"/>
  <c r="EZ154" i="52"/>
  <c r="IH154" i="52" s="1"/>
  <c r="CW214" i="52"/>
  <c r="DD219" i="52"/>
  <c r="FP219" i="52" s="1"/>
  <c r="AB264" i="52"/>
  <c r="FF355" i="52"/>
  <c r="CI355" i="52"/>
  <c r="AB297" i="52"/>
  <c r="FF298" i="52"/>
  <c r="CI298" i="52"/>
  <c r="CJ298" i="52" s="1"/>
  <c r="EZ406" i="52"/>
  <c r="CX406" i="52"/>
  <c r="EW406" i="52" s="1"/>
  <c r="DC363" i="52"/>
  <c r="DW363" i="52"/>
  <c r="FF267" i="52"/>
  <c r="CI267" i="52"/>
  <c r="CJ267" i="52" s="1"/>
  <c r="AB508" i="52"/>
  <c r="AB510" i="52"/>
  <c r="AB453" i="52"/>
  <c r="AB455" i="52"/>
  <c r="DX505" i="52"/>
  <c r="DD505" i="52"/>
  <c r="DC162" i="52"/>
  <c r="CI164" i="52"/>
  <c r="EZ387" i="52"/>
  <c r="CX387" i="52"/>
  <c r="EW387" i="52" s="1"/>
  <c r="DC387" i="52"/>
  <c r="DW387" i="52"/>
  <c r="AB266" i="52"/>
  <c r="AB330" i="52"/>
  <c r="DC396" i="52"/>
  <c r="DW396" i="52"/>
  <c r="FF163" i="52"/>
  <c r="AB154" i="52"/>
  <c r="DW246" i="52"/>
  <c r="AB287" i="52"/>
  <c r="EX268" i="52"/>
  <c r="CV268" i="52"/>
  <c r="AB326" i="52"/>
  <c r="AB346" i="52"/>
  <c r="CI480" i="52"/>
  <c r="CJ480" i="52" s="1"/>
  <c r="FF480" i="52"/>
  <c r="DX470" i="52"/>
  <c r="DD470" i="52"/>
  <c r="DD472" i="52"/>
  <c r="DX472" i="52"/>
  <c r="AB496" i="52"/>
  <c r="AB500" i="52"/>
  <c r="AB502" i="52"/>
  <c r="AB516" i="52"/>
  <c r="DW378" i="52"/>
  <c r="DC378" i="52"/>
  <c r="EX459" i="52"/>
  <c r="CV459" i="52"/>
  <c r="DJ533" i="52"/>
  <c r="DS533" i="52"/>
  <c r="AB86" i="52"/>
  <c r="AB90" i="52"/>
  <c r="CP196" i="52"/>
  <c r="DC190" i="52"/>
  <c r="DC198" i="52"/>
  <c r="CI288" i="52"/>
  <c r="CJ288" i="52" s="1"/>
  <c r="FF288" i="52"/>
  <c r="CI292" i="52"/>
  <c r="CJ292" i="52" s="1"/>
  <c r="FF292" i="52"/>
  <c r="CX363" i="52"/>
  <c r="EW363" i="52" s="1"/>
  <c r="EZ363" i="52"/>
  <c r="CX367" i="52"/>
  <c r="EZ367" i="52"/>
  <c r="EZ372" i="52"/>
  <c r="CX372" i="52"/>
  <c r="AB342" i="52"/>
  <c r="CV453" i="52"/>
  <c r="EX453" i="52"/>
  <c r="DX199" i="52"/>
  <c r="CI321" i="52"/>
  <c r="CJ321" i="52" s="1"/>
  <c r="FF321" i="52"/>
  <c r="AB318" i="52"/>
  <c r="CI263" i="52"/>
  <c r="CJ263" i="52" s="1"/>
  <c r="FF263" i="52"/>
  <c r="FF270" i="52"/>
  <c r="IE270" i="52" s="1"/>
  <c r="CI270" i="52"/>
  <c r="CJ270" i="52" s="1"/>
  <c r="FF271" i="52"/>
  <c r="CI271" i="52"/>
  <c r="CJ271" i="52" s="1"/>
  <c r="CI272" i="52"/>
  <c r="CJ272" i="52" s="1"/>
  <c r="FF272" i="52"/>
  <c r="FF274" i="52"/>
  <c r="CI274" i="52"/>
  <c r="CJ274" i="52" s="1"/>
  <c r="FF275" i="52"/>
  <c r="CI275" i="52"/>
  <c r="CJ275" i="52" s="1"/>
  <c r="CI276" i="52"/>
  <c r="CJ276" i="52" s="1"/>
  <c r="FF276" i="52"/>
  <c r="FF278" i="52"/>
  <c r="CI278" i="52"/>
  <c r="CJ278" i="52" s="1"/>
  <c r="FF279" i="52"/>
  <c r="CI279" i="52"/>
  <c r="CJ279" i="52" s="1"/>
  <c r="CI280" i="52"/>
  <c r="CJ280" i="52" s="1"/>
  <c r="FF280" i="52"/>
  <c r="FF282" i="52"/>
  <c r="CI282" i="52"/>
  <c r="CJ282" i="52" s="1"/>
  <c r="FF283" i="52"/>
  <c r="CI283" i="52"/>
  <c r="CJ283" i="52" s="1"/>
  <c r="FF290" i="52"/>
  <c r="CI290" i="52"/>
  <c r="CJ290" i="52" s="1"/>
  <c r="CI304" i="52"/>
  <c r="CJ304" i="52" s="1"/>
  <c r="FF304" i="52"/>
  <c r="DD344" i="52"/>
  <c r="DX344" i="52"/>
  <c r="DC371" i="52"/>
  <c r="DW371" i="52"/>
  <c r="DD345" i="52"/>
  <c r="AB403" i="52"/>
  <c r="AB478" i="52"/>
  <c r="AB480" i="52"/>
  <c r="EX475" i="52"/>
  <c r="CV475" i="52"/>
  <c r="AB501" i="52"/>
  <c r="EX517" i="52"/>
  <c r="CV517" i="52"/>
  <c r="CI284" i="52"/>
  <c r="CJ284" i="52" s="1"/>
  <c r="FF284" i="52"/>
  <c r="FF286" i="52"/>
  <c r="IE286" i="52" s="1"/>
  <c r="CI286" i="52"/>
  <c r="CJ286" i="52" s="1"/>
  <c r="CI296" i="52"/>
  <c r="CJ296" i="52" s="1"/>
  <c r="FF296" i="52"/>
  <c r="FF302" i="52"/>
  <c r="CI302" i="52"/>
  <c r="CJ302" i="52" s="1"/>
  <c r="DC348" i="52"/>
  <c r="DW348" i="52"/>
  <c r="AB354" i="52"/>
  <c r="DD456" i="52"/>
  <c r="DX456" i="52"/>
  <c r="DD462" i="52"/>
  <c r="DX462" i="52"/>
  <c r="EX496" i="52"/>
  <c r="CV496" i="52"/>
  <c r="CW533" i="52"/>
  <c r="AB216" i="52"/>
  <c r="EZ326" i="52"/>
  <c r="CX326" i="52"/>
  <c r="EW326" i="52" s="1"/>
  <c r="FF331" i="52"/>
  <c r="AB289" i="52"/>
  <c r="FF294" i="52"/>
  <c r="CI294" i="52"/>
  <c r="CJ294" i="52" s="1"/>
  <c r="AB299" i="52"/>
  <c r="AB305" i="52"/>
  <c r="EZ384" i="52"/>
  <c r="CX384" i="52"/>
  <c r="EZ405" i="52"/>
  <c r="CX405" i="52"/>
  <c r="EW405" i="52" s="1"/>
  <c r="DD328" i="52"/>
  <c r="DX328" i="52"/>
  <c r="DC367" i="52"/>
  <c r="DW367" i="52"/>
  <c r="FF266" i="52"/>
  <c r="FS266" i="52" s="1"/>
  <c r="CI266" i="52"/>
  <c r="CJ266" i="52" s="1"/>
  <c r="CV464" i="52"/>
  <c r="EX464" i="52"/>
  <c r="AB481" i="52"/>
  <c r="EX501" i="52"/>
  <c r="CV501" i="52"/>
  <c r="DC534" i="52"/>
  <c r="DW534" i="52"/>
  <c r="AB283" i="52"/>
  <c r="CI300" i="52"/>
  <c r="CJ300" i="52" s="1"/>
  <c r="FF300" i="52"/>
  <c r="DW393" i="52"/>
  <c r="DC393" i="52"/>
  <c r="DW390" i="52"/>
  <c r="DC390" i="52"/>
  <c r="CV480" i="52"/>
  <c r="EX480" i="52"/>
  <c r="AB483" i="52"/>
  <c r="AB489" i="52"/>
  <c r="AB505" i="52"/>
  <c r="AB284" i="52"/>
  <c r="AB288" i="52"/>
  <c r="AB292" i="52"/>
  <c r="AB296" i="52"/>
  <c r="AB300" i="52"/>
  <c r="AB304" i="52"/>
  <c r="EX266" i="52"/>
  <c r="AB338" i="52"/>
  <c r="AB350" i="52"/>
  <c r="DX496" i="52"/>
  <c r="EX512" i="52"/>
  <c r="EX485" i="52"/>
  <c r="FH485" i="52" s="1"/>
  <c r="CV507" i="52"/>
  <c r="DX595" i="52"/>
  <c r="DD529" i="52"/>
  <c r="CW545" i="52"/>
  <c r="CW551" i="52"/>
  <c r="AB212" i="52"/>
  <c r="AB308" i="52"/>
  <c r="AB462" i="52"/>
  <c r="AB411" i="52"/>
  <c r="AB493" i="52"/>
  <c r="DD553" i="52"/>
  <c r="DX504" i="52"/>
  <c r="DX459" i="52"/>
  <c r="CW529" i="52"/>
  <c r="DD533" i="52"/>
  <c r="DX576" i="52"/>
  <c r="DD576" i="52"/>
  <c r="AB310" i="52"/>
  <c r="CX398" i="52"/>
  <c r="AB452" i="52"/>
  <c r="CV456" i="52"/>
  <c r="CI464" i="52"/>
  <c r="CJ464" i="52" s="1"/>
  <c r="AB470" i="52"/>
  <c r="DD557" i="52"/>
  <c r="CW605" i="52"/>
  <c r="AB682" i="52"/>
  <c r="AB506" i="52"/>
  <c r="AB512" i="52"/>
  <c r="AB467" i="52"/>
  <c r="CW547" i="52"/>
  <c r="CW559" i="52"/>
  <c r="DW621" i="52"/>
  <c r="DC621" i="52"/>
  <c r="DW633" i="52"/>
  <c r="DC633" i="52"/>
  <c r="AB204" i="52"/>
  <c r="AB307" i="52"/>
  <c r="AB309" i="52"/>
  <c r="AB311" i="52"/>
  <c r="AB313" i="52"/>
  <c r="AB315" i="52"/>
  <c r="AB317" i="52"/>
  <c r="AB523" i="52"/>
  <c r="AB460" i="52"/>
  <c r="AB395" i="52"/>
  <c r="CW539" i="52"/>
  <c r="DD541" i="52"/>
  <c r="EZ552" i="52"/>
  <c r="CX552" i="52"/>
  <c r="DC609" i="52"/>
  <c r="DW649" i="52"/>
  <c r="DC649" i="52"/>
  <c r="DX592" i="52"/>
  <c r="DD592" i="52"/>
  <c r="DS673" i="52"/>
  <c r="AB519" i="52"/>
  <c r="AB322" i="52"/>
  <c r="AB334" i="52"/>
  <c r="AB454" i="52"/>
  <c r="AB468" i="52"/>
  <c r="DC625" i="52"/>
  <c r="AB626" i="52"/>
  <c r="AB650" i="52"/>
  <c r="CW557" i="52"/>
  <c r="DC605" i="52"/>
  <c r="CW609" i="52"/>
  <c r="FF682" i="52"/>
  <c r="AB610" i="52"/>
  <c r="DC816" i="52"/>
  <c r="DW816" i="52"/>
  <c r="CI666" i="52"/>
  <c r="CJ666" i="52" s="1"/>
  <c r="AB589" i="52"/>
  <c r="DC726" i="52"/>
  <c r="DW726" i="52"/>
  <c r="DX545" i="52"/>
  <c r="AB654" i="52"/>
  <c r="AB658" i="52"/>
  <c r="AB674" i="52"/>
  <c r="DW762" i="52"/>
  <c r="DC762" i="52"/>
  <c r="AB614" i="52"/>
  <c r="DC673" i="52"/>
  <c r="AB678" i="52"/>
  <c r="AB581" i="52"/>
  <c r="AB582" i="52"/>
  <c r="DC739" i="52"/>
  <c r="DW739" i="52"/>
  <c r="AB567" i="52"/>
  <c r="AB630" i="52"/>
  <c r="AB642" i="52"/>
  <c r="FF590" i="52"/>
  <c r="CI590" i="52"/>
  <c r="CJ590" i="52" s="1"/>
  <c r="DC755" i="52"/>
  <c r="DW755" i="52"/>
  <c r="DC778" i="52"/>
  <c r="DW778" i="52"/>
  <c r="DX549" i="52"/>
  <c r="EZ820" i="52"/>
  <c r="AB606" i="52"/>
  <c r="AB618" i="52"/>
  <c r="DC779" i="52"/>
  <c r="DW779" i="52"/>
  <c r="CI848" i="52"/>
  <c r="CJ848" i="52" s="1"/>
  <c r="FF848" i="52"/>
  <c r="FF859" i="52"/>
  <c r="CI859" i="52"/>
  <c r="CJ859" i="52" s="1"/>
  <c r="AB882" i="52"/>
  <c r="CW876" i="52"/>
  <c r="AB878" i="52"/>
  <c r="DD882" i="52"/>
  <c r="DX882" i="52"/>
  <c r="EX853" i="52"/>
  <c r="CV853" i="52"/>
  <c r="CI858" i="52"/>
  <c r="CJ858" i="52" s="1"/>
  <c r="FF858" i="52"/>
  <c r="CV880" i="52"/>
  <c r="EX880" i="52"/>
  <c r="AB847" i="52"/>
  <c r="AB866" i="52"/>
  <c r="AB870" i="52"/>
  <c r="AB886" i="52"/>
  <c r="AB590" i="52"/>
  <c r="FF857" i="52"/>
  <c r="CI857" i="52"/>
  <c r="CJ857" i="52" s="1"/>
  <c r="AB889" i="52"/>
  <c r="AB863" i="52"/>
  <c r="AB883" i="52"/>
  <c r="FF931" i="52"/>
  <c r="CI931" i="52"/>
  <c r="CJ931" i="52" s="1"/>
  <c r="EZ958" i="52"/>
  <c r="CX958" i="52"/>
  <c r="DW944" i="52"/>
  <c r="DC944" i="52"/>
  <c r="CP697" i="52"/>
  <c r="FA697" i="52" s="1"/>
  <c r="CN697" i="52"/>
  <c r="FE697" i="52" s="1"/>
  <c r="AB839" i="52"/>
  <c r="DW911" i="52"/>
  <c r="FF928" i="52"/>
  <c r="CI928" i="52"/>
  <c r="DC942" i="52"/>
  <c r="DW942" i="52"/>
  <c r="DW961" i="52"/>
  <c r="DC961" i="52"/>
  <c r="DW959" i="52"/>
  <c r="DC959" i="52"/>
  <c r="CX942" i="52"/>
  <c r="EZ942" i="52"/>
  <c r="DX958" i="52"/>
  <c r="DD958" i="52"/>
  <c r="FP958" i="52" s="1"/>
  <c r="DW960" i="52"/>
  <c r="AB1036" i="52"/>
  <c r="CA828" i="52"/>
  <c r="DG828" i="52" s="1"/>
  <c r="BU709" i="52"/>
  <c r="CL709" i="52" s="1"/>
  <c r="FF709" i="52" s="1"/>
  <c r="BQ709" i="52"/>
  <c r="CM709" i="52" s="1"/>
  <c r="BZ709" i="52"/>
  <c r="DI709" i="52" s="1"/>
  <c r="BR709" i="52"/>
  <c r="CS709" i="52" s="1"/>
  <c r="BO709" i="52"/>
  <c r="CG709" i="52" s="1"/>
  <c r="AB709" i="52" s="1"/>
  <c r="CC709" i="52"/>
  <c r="CO709" i="52" s="1"/>
  <c r="FB709" i="52" s="1"/>
  <c r="CO846" i="52"/>
  <c r="FB846" i="52" s="1"/>
  <c r="DX942" i="52"/>
  <c r="DD942" i="52"/>
  <c r="FP942" i="52" s="1"/>
  <c r="CI920" i="52"/>
  <c r="CJ920" i="52" s="1"/>
  <c r="FF920" i="52"/>
  <c r="BS825" i="52"/>
  <c r="CQ825" i="52" s="1"/>
  <c r="AB857" i="52"/>
  <c r="AB862" i="52"/>
  <c r="AB919" i="52"/>
  <c r="DW958" i="52"/>
  <c r="DC958" i="52"/>
  <c r="CX974" i="52"/>
  <c r="EZ974" i="52"/>
  <c r="EZ1024" i="52"/>
  <c r="AB1024" i="52"/>
  <c r="CV1026" i="52"/>
  <c r="EX1026" i="52"/>
  <c r="BW813" i="52"/>
  <c r="DA813" i="52" s="1"/>
  <c r="DX813" i="52" s="1"/>
  <c r="BP813" i="52"/>
  <c r="CH813" i="52" s="1"/>
  <c r="CA813" i="52"/>
  <c r="DG813" i="52" s="1"/>
  <c r="CC813" i="52"/>
  <c r="BQ813" i="52"/>
  <c r="CM813" i="52" s="1"/>
  <c r="BO813" i="52"/>
  <c r="CG813" i="52" s="1"/>
  <c r="BS813" i="52"/>
  <c r="CQ813" i="52" s="1"/>
  <c r="EX813" i="52" s="1"/>
  <c r="BR813" i="52"/>
  <c r="CS813" i="52" s="1"/>
  <c r="DX862" i="52"/>
  <c r="DW889" i="52"/>
  <c r="CV904" i="52"/>
  <c r="AB904" i="52"/>
  <c r="AB986" i="52"/>
  <c r="AB960" i="52"/>
  <c r="DX962" i="52"/>
  <c r="DD962" i="52"/>
  <c r="AB966" i="52"/>
  <c r="FF1022" i="52"/>
  <c r="CI1022" i="52"/>
  <c r="CJ1022" i="52" s="1"/>
  <c r="AB845" i="52"/>
  <c r="AB865" i="52"/>
  <c r="AB884" i="52"/>
  <c r="AB890" i="52"/>
  <c r="CI932" i="52"/>
  <c r="FF932" i="52"/>
  <c r="BR776" i="52"/>
  <c r="CS776" i="52" s="1"/>
  <c r="BO776" i="52"/>
  <c r="CG776" i="52" s="1"/>
  <c r="AB776" i="52" s="1"/>
  <c r="BU776" i="52"/>
  <c r="CL776" i="52" s="1"/>
  <c r="BZ776" i="52"/>
  <c r="DI776" i="52" s="1"/>
  <c r="BQ776" i="52"/>
  <c r="CM776" i="52" s="1"/>
  <c r="AB848" i="52"/>
  <c r="AB923" i="52"/>
  <c r="EX934" i="52"/>
  <c r="CI925" i="52"/>
  <c r="CJ925" i="52" s="1"/>
  <c r="FF925" i="52"/>
  <c r="CI929" i="52"/>
  <c r="CJ929" i="52" s="1"/>
  <c r="FF929" i="52"/>
  <c r="AB977" i="52"/>
  <c r="FF1002" i="52"/>
  <c r="CI1002" i="52"/>
  <c r="AB1028" i="52"/>
  <c r="CG38" i="52"/>
  <c r="AB38" i="52" s="1"/>
  <c r="CC38" i="52"/>
  <c r="CR38" i="52" s="1"/>
  <c r="EZ38" i="52" s="1"/>
  <c r="DR30" i="52"/>
  <c r="AB985" i="52"/>
  <c r="CI1016" i="52"/>
  <c r="AB1049" i="52"/>
  <c r="CP835" i="52"/>
  <c r="FA835" i="52" s="1"/>
  <c r="BS835" i="52"/>
  <c r="CQ835" i="52" s="1"/>
  <c r="EX835" i="52" s="1"/>
  <c r="BP832" i="52"/>
  <c r="CH832" i="52" s="1"/>
  <c r="CK832" i="52" s="1"/>
  <c r="BW832" i="52"/>
  <c r="DA832" i="52" s="1"/>
  <c r="CA832" i="52"/>
  <c r="DG832" i="52" s="1"/>
  <c r="BQ832" i="52"/>
  <c r="CM832" i="52" s="1"/>
  <c r="BO832" i="52"/>
  <c r="CG832" i="52" s="1"/>
  <c r="BS832" i="52"/>
  <c r="CQ832" i="52" s="1"/>
  <c r="BR832" i="52"/>
  <c r="CS832" i="52" s="1"/>
  <c r="BQ828" i="52"/>
  <c r="CM828" i="52" s="1"/>
  <c r="CA820" i="52"/>
  <c r="DG820" i="52" s="1"/>
  <c r="BR818" i="52"/>
  <c r="CS818" i="52" s="1"/>
  <c r="BQ816" i="52"/>
  <c r="CM816" i="52" s="1"/>
  <c r="BP809" i="52"/>
  <c r="CH809" i="52" s="1"/>
  <c r="CA809" i="52"/>
  <c r="DG809" i="52" s="1"/>
  <c r="BQ809" i="52"/>
  <c r="CM809" i="52" s="1"/>
  <c r="BO809" i="52"/>
  <c r="CG809" i="52" s="1"/>
  <c r="CC809" i="52"/>
  <c r="CO809" i="52" s="1"/>
  <c r="FB809" i="52" s="1"/>
  <c r="BS809" i="52"/>
  <c r="CQ809" i="52" s="1"/>
  <c r="EX809" i="52" s="1"/>
  <c r="CA807" i="52"/>
  <c r="DG807" i="52" s="1"/>
  <c r="CA805" i="52"/>
  <c r="DG805" i="52" s="1"/>
  <c r="CA801" i="52"/>
  <c r="DG801" i="52" s="1"/>
  <c r="BP797" i="52"/>
  <c r="CH797" i="52" s="1"/>
  <c r="CC797" i="52"/>
  <c r="BQ797" i="52"/>
  <c r="CM797" i="52" s="1"/>
  <c r="BO797" i="52"/>
  <c r="CG797" i="52" s="1"/>
  <c r="BS797" i="52"/>
  <c r="CQ797" i="52" s="1"/>
  <c r="EX797" i="52" s="1"/>
  <c r="BR797" i="52"/>
  <c r="CS797" i="52" s="1"/>
  <c r="BW797" i="52"/>
  <c r="DA797" i="52" s="1"/>
  <c r="DX797" i="52" s="1"/>
  <c r="BS691" i="52"/>
  <c r="CQ691" i="52" s="1"/>
  <c r="BO691" i="52"/>
  <c r="CG691" i="52" s="1"/>
  <c r="FF930" i="52"/>
  <c r="FF1021" i="52"/>
  <c r="BW830" i="52"/>
  <c r="DA830" i="52" s="1"/>
  <c r="DX830" i="52" s="1"/>
  <c r="BP830" i="52"/>
  <c r="CH830" i="52" s="1"/>
  <c r="CA830" i="52"/>
  <c r="DG830" i="52" s="1"/>
  <c r="CC830" i="52"/>
  <c r="BQ830" i="52"/>
  <c r="CM830" i="52" s="1"/>
  <c r="BO830" i="52"/>
  <c r="CG830" i="52" s="1"/>
  <c r="BS830" i="52"/>
  <c r="CQ830" i="52" s="1"/>
  <c r="EX830" i="52" s="1"/>
  <c r="BP794" i="52"/>
  <c r="CH794" i="52" s="1"/>
  <c r="CK794" i="52" s="1"/>
  <c r="BR772" i="52"/>
  <c r="CS772" i="52" s="1"/>
  <c r="BO772" i="52"/>
  <c r="CG772" i="52" s="1"/>
  <c r="AB772" i="52" s="1"/>
  <c r="BU772" i="52"/>
  <c r="CL772" i="52" s="1"/>
  <c r="BZ772" i="52"/>
  <c r="DI772" i="52" s="1"/>
  <c r="BQ772" i="52"/>
  <c r="CM772" i="52" s="1"/>
  <c r="BR762" i="52"/>
  <c r="CS762" i="52" s="1"/>
  <c r="BO762" i="52"/>
  <c r="CG762" i="52" s="1"/>
  <c r="BU762" i="52"/>
  <c r="CL762" i="52" s="1"/>
  <c r="BZ762" i="52"/>
  <c r="DI762" i="52" s="1"/>
  <c r="BQ762" i="52"/>
  <c r="CM762" i="52" s="1"/>
  <c r="BW654" i="52"/>
  <c r="DA654" i="52" s="1"/>
  <c r="DX654" i="52" s="1"/>
  <c r="BQ654" i="52"/>
  <c r="CM654" i="52" s="1"/>
  <c r="CC654" i="52"/>
  <c r="AB990" i="52"/>
  <c r="AB963" i="52"/>
  <c r="CI941" i="52"/>
  <c r="AB974" i="52"/>
  <c r="AB976" i="52"/>
  <c r="BQ833" i="52"/>
  <c r="CM833" i="52" s="1"/>
  <c r="BP826" i="52"/>
  <c r="CH826" i="52" s="1"/>
  <c r="BW826" i="52"/>
  <c r="DA826" i="52" s="1"/>
  <c r="DX826" i="52" s="1"/>
  <c r="CA826" i="52"/>
  <c r="DG826" i="52" s="1"/>
  <c r="BQ826" i="52"/>
  <c r="CM826" i="52" s="1"/>
  <c r="BO826" i="52"/>
  <c r="CG826" i="52" s="1"/>
  <c r="CC826" i="52"/>
  <c r="BS826" i="52"/>
  <c r="CQ826" i="52" s="1"/>
  <c r="EX826" i="52" s="1"/>
  <c r="BW825" i="52"/>
  <c r="DA825" i="52" s="1"/>
  <c r="DX825" i="52" s="1"/>
  <c r="BQ824" i="52"/>
  <c r="CM824" i="52" s="1"/>
  <c r="BS821" i="52"/>
  <c r="CQ821" i="52" s="1"/>
  <c r="CH819" i="52"/>
  <c r="CK819" i="52" s="1"/>
  <c r="BR805" i="52"/>
  <c r="CS805" i="52" s="1"/>
  <c r="BW805" i="52"/>
  <c r="DA805" i="52" s="1"/>
  <c r="DX805" i="52" s="1"/>
  <c r="BQ804" i="52"/>
  <c r="CM804" i="52" s="1"/>
  <c r="CA802" i="52"/>
  <c r="DG802" i="52" s="1"/>
  <c r="CH802" i="52"/>
  <c r="CK802" i="52" s="1"/>
  <c r="BR801" i="52"/>
  <c r="CS801" i="52" s="1"/>
  <c r="BW801" i="52"/>
  <c r="DA801" i="52" s="1"/>
  <c r="DX801" i="52" s="1"/>
  <c r="BR798" i="52"/>
  <c r="CS798" i="52" s="1"/>
  <c r="BP796" i="52"/>
  <c r="CH796" i="52" s="1"/>
  <c r="BW796" i="52"/>
  <c r="DA796" i="52" s="1"/>
  <c r="DX796" i="52" s="1"/>
  <c r="CA796" i="52"/>
  <c r="DG796" i="52" s="1"/>
  <c r="BO796" i="52"/>
  <c r="CG796" i="52" s="1"/>
  <c r="CC796" i="52"/>
  <c r="BQ796" i="52"/>
  <c r="CM796" i="52" s="1"/>
  <c r="BS796" i="52"/>
  <c r="CQ796" i="52" s="1"/>
  <c r="EX796" i="52" s="1"/>
  <c r="BR796" i="52"/>
  <c r="CS796" i="52" s="1"/>
  <c r="BR795" i="52"/>
  <c r="CS795" i="52" s="1"/>
  <c r="BS794" i="52"/>
  <c r="CQ794" i="52" s="1"/>
  <c r="BR779" i="52"/>
  <c r="CS779" i="52" s="1"/>
  <c r="BO779" i="52"/>
  <c r="CG779" i="52" s="1"/>
  <c r="BU779" i="52"/>
  <c r="CL779" i="52" s="1"/>
  <c r="BQ779" i="52"/>
  <c r="CM779" i="52" s="1"/>
  <c r="BZ779" i="52"/>
  <c r="DI779" i="52" s="1"/>
  <c r="BQ732" i="52"/>
  <c r="CM732" i="52" s="1"/>
  <c r="BO732" i="52"/>
  <c r="CG732" i="52" s="1"/>
  <c r="CC732" i="52"/>
  <c r="BR732" i="52"/>
  <c r="CS732" i="52" s="1"/>
  <c r="BU732" i="52"/>
  <c r="CL732" i="52" s="1"/>
  <c r="FF732" i="52" s="1"/>
  <c r="BZ732" i="52"/>
  <c r="DI732" i="52" s="1"/>
  <c r="BS701" i="52"/>
  <c r="CQ701" i="52" s="1"/>
  <c r="EX701" i="52" s="1"/>
  <c r="BO701" i="52"/>
  <c r="CG701" i="52" s="1"/>
  <c r="EX927" i="52"/>
  <c r="AB952" i="52"/>
  <c r="AB978" i="52"/>
  <c r="AB981" i="52"/>
  <c r="EX1035" i="52"/>
  <c r="FH1035" i="52" s="1"/>
  <c r="CO835" i="52"/>
  <c r="FB835" i="52" s="1"/>
  <c r="CA816" i="52"/>
  <c r="DG816" i="52" s="1"/>
  <c r="BS814" i="52"/>
  <c r="CQ814" i="52" s="1"/>
  <c r="BS812" i="52"/>
  <c r="CQ812" i="52" s="1"/>
  <c r="EX812" i="52" s="1"/>
  <c r="BP810" i="52"/>
  <c r="CH810" i="52" s="1"/>
  <c r="CK810" i="52" s="1"/>
  <c r="CA810" i="52"/>
  <c r="DG810" i="52" s="1"/>
  <c r="BR810" i="52"/>
  <c r="CS810" i="52" s="1"/>
  <c r="BW810" i="52"/>
  <c r="DA810" i="52" s="1"/>
  <c r="DX810" i="52" s="1"/>
  <c r="BR768" i="52"/>
  <c r="CS768" i="52" s="1"/>
  <c r="BO768" i="52"/>
  <c r="CG768" i="52" s="1"/>
  <c r="BU768" i="52"/>
  <c r="CL768" i="52" s="1"/>
  <c r="BZ768" i="52"/>
  <c r="DI768" i="52" s="1"/>
  <c r="BQ768" i="52"/>
  <c r="CM768" i="52" s="1"/>
  <c r="BR758" i="52"/>
  <c r="CS758" i="52" s="1"/>
  <c r="BO758" i="52"/>
  <c r="CG758" i="52" s="1"/>
  <c r="BU758" i="52"/>
  <c r="CL758" i="52" s="1"/>
  <c r="BZ758" i="52"/>
  <c r="DI758" i="52" s="1"/>
  <c r="BQ758" i="52"/>
  <c r="CM758" i="52" s="1"/>
  <c r="AB533" i="52"/>
  <c r="AB922" i="52"/>
  <c r="BQ837" i="52"/>
  <c r="CM837" i="52" s="1"/>
  <c r="BP836" i="52"/>
  <c r="CH836" i="52" s="1"/>
  <c r="CK836" i="52" s="1"/>
  <c r="CA836" i="52"/>
  <c r="DG836" i="52" s="1"/>
  <c r="BQ836" i="52"/>
  <c r="CM836" i="52" s="1"/>
  <c r="BO836" i="52"/>
  <c r="CG836" i="52" s="1"/>
  <c r="BS836" i="52"/>
  <c r="CQ836" i="52" s="1"/>
  <c r="BR836" i="52"/>
  <c r="CS836" i="52" s="1"/>
  <c r="BW836" i="52"/>
  <c r="DA836" i="52" s="1"/>
  <c r="DX836" i="52" s="1"/>
  <c r="BS831" i="52"/>
  <c r="CQ831" i="52" s="1"/>
  <c r="BS829" i="52"/>
  <c r="CQ829" i="52" s="1"/>
  <c r="EX829" i="52" s="1"/>
  <c r="CA824" i="52"/>
  <c r="DG824" i="52" s="1"/>
  <c r="BR822" i="52"/>
  <c r="CS822" i="52" s="1"/>
  <c r="CO821" i="52"/>
  <c r="FB821" i="52" s="1"/>
  <c r="BQ820" i="52"/>
  <c r="CM820" i="52" s="1"/>
  <c r="BW819" i="52"/>
  <c r="DA819" i="52" s="1"/>
  <c r="DX819" i="52" s="1"/>
  <c r="BS817" i="52"/>
  <c r="CQ817" i="52" s="1"/>
  <c r="CH811" i="52"/>
  <c r="CK811" i="52" s="1"/>
  <c r="CA808" i="52"/>
  <c r="DG808" i="52" s="1"/>
  <c r="CA806" i="52"/>
  <c r="DG806" i="52" s="1"/>
  <c r="BR804" i="52"/>
  <c r="CS804" i="52" s="1"/>
  <c r="BP795" i="52"/>
  <c r="CH795" i="52" s="1"/>
  <c r="CA793" i="52"/>
  <c r="DG793" i="52" s="1"/>
  <c r="BP793" i="52"/>
  <c r="CH793" i="52" s="1"/>
  <c r="CK793" i="52" s="1"/>
  <c r="BR764" i="52"/>
  <c r="CS764" i="52" s="1"/>
  <c r="BO764" i="52"/>
  <c r="CG764" i="52" s="1"/>
  <c r="AB764" i="52" s="1"/>
  <c r="BU764" i="52"/>
  <c r="CL764" i="52" s="1"/>
  <c r="BZ764" i="52"/>
  <c r="DI764" i="52" s="1"/>
  <c r="BQ764" i="52"/>
  <c r="CM764" i="52" s="1"/>
  <c r="BR754" i="52"/>
  <c r="CS754" i="52" s="1"/>
  <c r="BO754" i="52"/>
  <c r="CG754" i="52" s="1"/>
  <c r="BU754" i="52"/>
  <c r="CL754" i="52" s="1"/>
  <c r="BZ754" i="52"/>
  <c r="DI754" i="52" s="1"/>
  <c r="BQ754" i="52"/>
  <c r="CM754" i="52" s="1"/>
  <c r="BZ717" i="52"/>
  <c r="DI717" i="52" s="1"/>
  <c r="BR717" i="52"/>
  <c r="CS717" i="52" s="1"/>
  <c r="BO717" i="52"/>
  <c r="CG717" i="52" s="1"/>
  <c r="AB717" i="52" s="1"/>
  <c r="BU717" i="52"/>
  <c r="CL717" i="52" s="1"/>
  <c r="BQ717" i="52"/>
  <c r="CM717" i="52" s="1"/>
  <c r="BU671" i="52"/>
  <c r="CL671" i="52" s="1"/>
  <c r="BS671" i="52"/>
  <c r="CQ671" i="52" s="1"/>
  <c r="BO660" i="52"/>
  <c r="CG660" i="52" s="1"/>
  <c r="BP837" i="52"/>
  <c r="CH837" i="52" s="1"/>
  <c r="CK837" i="52" s="1"/>
  <c r="CO834" i="52"/>
  <c r="FB834" i="52" s="1"/>
  <c r="CP834" i="52"/>
  <c r="FA834" i="52" s="1"/>
  <c r="BP831" i="52"/>
  <c r="CH831" i="52" s="1"/>
  <c r="CK831" i="52" s="1"/>
  <c r="BQ827" i="52"/>
  <c r="CM827" i="52" s="1"/>
  <c r="BR826" i="52"/>
  <c r="CS826" i="52" s="1"/>
  <c r="BR816" i="52"/>
  <c r="CS816" i="52" s="1"/>
  <c r="BP815" i="52"/>
  <c r="CH815" i="52" s="1"/>
  <c r="CK815" i="52" s="1"/>
  <c r="CA815" i="52"/>
  <c r="DG815" i="52" s="1"/>
  <c r="BQ815" i="52"/>
  <c r="CM815" i="52" s="1"/>
  <c r="BO815" i="52"/>
  <c r="CG815" i="52" s="1"/>
  <c r="BS815" i="52"/>
  <c r="CQ815" i="52" s="1"/>
  <c r="EX815" i="52" s="1"/>
  <c r="BR815" i="52"/>
  <c r="CS815" i="52" s="1"/>
  <c r="CA814" i="52"/>
  <c r="DG814" i="52" s="1"/>
  <c r="BR812" i="52"/>
  <c r="CS812" i="52" s="1"/>
  <c r="BQ811" i="52"/>
  <c r="CM811" i="52" s="1"/>
  <c r="BR807" i="52"/>
  <c r="CS807" i="52" s="1"/>
  <c r="BW804" i="52"/>
  <c r="DA804" i="52" s="1"/>
  <c r="BW798" i="52"/>
  <c r="DA798" i="52" s="1"/>
  <c r="DX798" i="52" s="1"/>
  <c r="CA798" i="52"/>
  <c r="DG798" i="52" s="1"/>
  <c r="BW795" i="52"/>
  <c r="DA795" i="52" s="1"/>
  <c r="BQ795" i="52"/>
  <c r="CM795" i="52" s="1"/>
  <c r="BW792" i="52"/>
  <c r="DA792" i="52" s="1"/>
  <c r="DX792" i="52" s="1"/>
  <c r="CO791" i="52"/>
  <c r="FB791" i="52" s="1"/>
  <c r="BW837" i="52"/>
  <c r="DA837" i="52" s="1"/>
  <c r="BO835" i="52"/>
  <c r="CG835" i="52" s="1"/>
  <c r="BQ835" i="52"/>
  <c r="CM835" i="52" s="1"/>
  <c r="CA834" i="52"/>
  <c r="DG834" i="52" s="1"/>
  <c r="BO831" i="52"/>
  <c r="CG831" i="52" s="1"/>
  <c r="BQ831" i="52"/>
  <c r="CM831" i="52" s="1"/>
  <c r="BW827" i="52"/>
  <c r="DA827" i="52" s="1"/>
  <c r="DX827" i="52" s="1"/>
  <c r="BP827" i="52"/>
  <c r="CH827" i="52" s="1"/>
  <c r="CK827" i="52" s="1"/>
  <c r="CA825" i="52"/>
  <c r="DG825" i="52" s="1"/>
  <c r="BO825" i="52"/>
  <c r="CG825" i="52" s="1"/>
  <c r="BQ825" i="52"/>
  <c r="CM825" i="52" s="1"/>
  <c r="DD824" i="52"/>
  <c r="BO821" i="52"/>
  <c r="CG821" i="52" s="1"/>
  <c r="BQ821" i="52"/>
  <c r="CM821" i="52" s="1"/>
  <c r="DD820" i="52"/>
  <c r="BO817" i="52"/>
  <c r="CG817" i="52" s="1"/>
  <c r="BQ817" i="52"/>
  <c r="CM817" i="52" s="1"/>
  <c r="DD816" i="52"/>
  <c r="FP816" i="52" s="1"/>
  <c r="BO814" i="52"/>
  <c r="CG814" i="52" s="1"/>
  <c r="BQ814" i="52"/>
  <c r="CM814" i="52" s="1"/>
  <c r="BW808" i="52"/>
  <c r="DA808" i="52" s="1"/>
  <c r="BP805" i="52"/>
  <c r="CH805" i="52" s="1"/>
  <c r="BP801" i="52"/>
  <c r="CH801" i="52" s="1"/>
  <c r="CC800" i="52"/>
  <c r="CO800" i="52" s="1"/>
  <c r="FB800" i="52" s="1"/>
  <c r="BQ800" i="52"/>
  <c r="CM800" i="52" s="1"/>
  <c r="BS798" i="52"/>
  <c r="CQ798" i="52" s="1"/>
  <c r="BO793" i="52"/>
  <c r="CG793" i="52" s="1"/>
  <c r="CA791" i="52"/>
  <c r="DG791" i="52" s="1"/>
  <c r="CO786" i="52"/>
  <c r="FB786" i="52" s="1"/>
  <c r="CP786" i="52"/>
  <c r="FA786" i="52" s="1"/>
  <c r="BS786" i="52"/>
  <c r="CQ786" i="52" s="1"/>
  <c r="CH784" i="52"/>
  <c r="CK784" i="52" s="1"/>
  <c r="CA781" i="52"/>
  <c r="DG781" i="52" s="1"/>
  <c r="CA780" i="52"/>
  <c r="DG780" i="52" s="1"/>
  <c r="BQ780" i="52"/>
  <c r="CM780" i="52" s="1"/>
  <c r="BO780" i="52"/>
  <c r="CG780" i="52" s="1"/>
  <c r="BS780" i="52"/>
  <c r="CQ780" i="52" s="1"/>
  <c r="BR780" i="52"/>
  <c r="CS780" i="52" s="1"/>
  <c r="BQ748" i="52"/>
  <c r="CM748" i="52" s="1"/>
  <c r="BO748" i="52"/>
  <c r="CG748" i="52" s="1"/>
  <c r="CC748" i="52"/>
  <c r="BR748" i="52"/>
  <c r="CS748" i="52" s="1"/>
  <c r="BU748" i="52"/>
  <c r="CL748" i="52" s="1"/>
  <c r="FF748" i="52" s="1"/>
  <c r="BO741" i="52"/>
  <c r="CG741" i="52" s="1"/>
  <c r="BZ733" i="52"/>
  <c r="DI733" i="52" s="1"/>
  <c r="BR733" i="52"/>
  <c r="CS733" i="52" s="1"/>
  <c r="BO733" i="52"/>
  <c r="CG733" i="52" s="1"/>
  <c r="AB733" i="52" s="1"/>
  <c r="BU733" i="52"/>
  <c r="CL733" i="52" s="1"/>
  <c r="BU727" i="52"/>
  <c r="CL727" i="52" s="1"/>
  <c r="BQ718" i="52"/>
  <c r="CM718" i="52" s="1"/>
  <c r="BO718" i="52"/>
  <c r="CG718" i="52" s="1"/>
  <c r="CC718" i="52"/>
  <c r="BR718" i="52"/>
  <c r="CS718" i="52" s="1"/>
  <c r="BU718" i="52"/>
  <c r="CL718" i="52" s="1"/>
  <c r="FF718" i="52" s="1"/>
  <c r="BU713" i="52"/>
  <c r="CL713" i="52" s="1"/>
  <c r="FF713" i="52" s="1"/>
  <c r="BQ713" i="52"/>
  <c r="CM713" i="52" s="1"/>
  <c r="BZ713" i="52"/>
  <c r="DI713" i="52" s="1"/>
  <c r="BR713" i="52"/>
  <c r="CS713" i="52" s="1"/>
  <c r="BO713" i="52"/>
  <c r="CG713" i="52" s="1"/>
  <c r="CC713" i="52"/>
  <c r="CO713" i="52" s="1"/>
  <c r="FB713" i="52" s="1"/>
  <c r="BS700" i="52"/>
  <c r="CQ700" i="52" s="1"/>
  <c r="EX700" i="52" s="1"/>
  <c r="BO700" i="52"/>
  <c r="CG700" i="52" s="1"/>
  <c r="BU700" i="52"/>
  <c r="CL700" i="52" s="1"/>
  <c r="FF700" i="52" s="1"/>
  <c r="CA700" i="52"/>
  <c r="DG700" i="52" s="1"/>
  <c r="CC700" i="52"/>
  <c r="BO697" i="52"/>
  <c r="CG697" i="52" s="1"/>
  <c r="BO692" i="52"/>
  <c r="CG692" i="52" s="1"/>
  <c r="AB692" i="52" s="1"/>
  <c r="CA677" i="52"/>
  <c r="DG677" i="52" s="1"/>
  <c r="BU677" i="52"/>
  <c r="CL677" i="52" s="1"/>
  <c r="BQ671" i="52"/>
  <c r="CM671" i="52" s="1"/>
  <c r="BY664" i="52"/>
  <c r="DH664" i="52" s="1"/>
  <c r="CA657" i="52"/>
  <c r="DG657" i="52" s="1"/>
  <c r="BU657" i="52"/>
  <c r="CL657" i="52" s="1"/>
  <c r="CA615" i="52"/>
  <c r="DG615" i="52" s="1"/>
  <c r="BS615" i="52"/>
  <c r="CQ615" i="52" s="1"/>
  <c r="BR837" i="52"/>
  <c r="CS837" i="52" s="1"/>
  <c r="CA835" i="52"/>
  <c r="DG835" i="52" s="1"/>
  <c r="BW833" i="52"/>
  <c r="DA833" i="52" s="1"/>
  <c r="BP833" i="52"/>
  <c r="CH833" i="52" s="1"/>
  <c r="CK833" i="52" s="1"/>
  <c r="CC829" i="52"/>
  <c r="BP828" i="52"/>
  <c r="CH828" i="52" s="1"/>
  <c r="CK828" i="52" s="1"/>
  <c r="CP824" i="52"/>
  <c r="FA824" i="52" s="1"/>
  <c r="BR823" i="52"/>
  <c r="CS823" i="52" s="1"/>
  <c r="BO822" i="52"/>
  <c r="CG822" i="52" s="1"/>
  <c r="BQ822" i="52"/>
  <c r="CM822" i="52" s="1"/>
  <c r="CA821" i="52"/>
  <c r="DG821" i="52" s="1"/>
  <c r="CP820" i="52"/>
  <c r="FA820" i="52" s="1"/>
  <c r="BR819" i="52"/>
  <c r="CS819" i="52" s="1"/>
  <c r="BO818" i="52"/>
  <c r="CG818" i="52" s="1"/>
  <c r="BQ818" i="52"/>
  <c r="CM818" i="52" s="1"/>
  <c r="CA817" i="52"/>
  <c r="DG817" i="52" s="1"/>
  <c r="CP816" i="52"/>
  <c r="FA816" i="52" s="1"/>
  <c r="CC812" i="52"/>
  <c r="BS810" i="52"/>
  <c r="CQ810" i="52" s="1"/>
  <c r="BO807" i="52"/>
  <c r="CG807" i="52" s="1"/>
  <c r="BQ807" i="52"/>
  <c r="CM807" i="52" s="1"/>
  <c r="CC803" i="52"/>
  <c r="CP803" i="52" s="1"/>
  <c r="FA803" i="52" s="1"/>
  <c r="BO803" i="52"/>
  <c r="CG803" i="52" s="1"/>
  <c r="BQ803" i="52"/>
  <c r="CM803" i="52" s="1"/>
  <c r="CP799" i="52"/>
  <c r="FA799" i="52" s="1"/>
  <c r="BQ789" i="52"/>
  <c r="CM789" i="52" s="1"/>
  <c r="BO777" i="52"/>
  <c r="CG777" i="52" s="1"/>
  <c r="AB777" i="52" s="1"/>
  <c r="BR777" i="52"/>
  <c r="CS777" i="52" s="1"/>
  <c r="BU777" i="52"/>
  <c r="CL777" i="52" s="1"/>
  <c r="BZ777" i="52"/>
  <c r="DI777" i="52" s="1"/>
  <c r="BO773" i="52"/>
  <c r="CG773" i="52" s="1"/>
  <c r="AB773" i="52" s="1"/>
  <c r="BR773" i="52"/>
  <c r="CS773" i="52" s="1"/>
  <c r="BU773" i="52"/>
  <c r="CL773" i="52" s="1"/>
  <c r="BZ773" i="52"/>
  <c r="DI773" i="52" s="1"/>
  <c r="BO769" i="52"/>
  <c r="CG769" i="52" s="1"/>
  <c r="AB769" i="52" s="1"/>
  <c r="BR769" i="52"/>
  <c r="CS769" i="52" s="1"/>
  <c r="BU769" i="52"/>
  <c r="CL769" i="52" s="1"/>
  <c r="BZ769" i="52"/>
  <c r="DI769" i="52" s="1"/>
  <c r="BO765" i="52"/>
  <c r="CG765" i="52" s="1"/>
  <c r="AB765" i="52" s="1"/>
  <c r="BR765" i="52"/>
  <c r="CS765" i="52" s="1"/>
  <c r="BU765" i="52"/>
  <c r="CL765" i="52" s="1"/>
  <c r="BZ765" i="52"/>
  <c r="DI765" i="52" s="1"/>
  <c r="BZ749" i="52"/>
  <c r="DI749" i="52" s="1"/>
  <c r="BR749" i="52"/>
  <c r="CS749" i="52" s="1"/>
  <c r="BO749" i="52"/>
  <c r="CG749" i="52" s="1"/>
  <c r="AB749" i="52" s="1"/>
  <c r="BU749" i="52"/>
  <c r="CL749" i="52" s="1"/>
  <c r="BU743" i="52"/>
  <c r="CL743" i="52" s="1"/>
  <c r="BQ734" i="52"/>
  <c r="CM734" i="52" s="1"/>
  <c r="BO734" i="52"/>
  <c r="CG734" i="52" s="1"/>
  <c r="AB734" i="52" s="1"/>
  <c r="CC734" i="52"/>
  <c r="BR734" i="52"/>
  <c r="CS734" i="52" s="1"/>
  <c r="BU734" i="52"/>
  <c r="CL734" i="52" s="1"/>
  <c r="FF734" i="52" s="1"/>
  <c r="BU729" i="52"/>
  <c r="CL729" i="52" s="1"/>
  <c r="FF729" i="52" s="1"/>
  <c r="BQ729" i="52"/>
  <c r="CM729" i="52" s="1"/>
  <c r="BZ729" i="52"/>
  <c r="DI729" i="52" s="1"/>
  <c r="BR729" i="52"/>
  <c r="CS729" i="52" s="1"/>
  <c r="BO729" i="52"/>
  <c r="CG729" i="52" s="1"/>
  <c r="CC729" i="52"/>
  <c r="CO729" i="52" s="1"/>
  <c r="FB729" i="52" s="1"/>
  <c r="BR724" i="52"/>
  <c r="CS724" i="52" s="1"/>
  <c r="BU724" i="52"/>
  <c r="CL724" i="52" s="1"/>
  <c r="BZ724" i="52"/>
  <c r="DI724" i="52" s="1"/>
  <c r="BQ724" i="52"/>
  <c r="CM724" i="52" s="1"/>
  <c r="BO724" i="52"/>
  <c r="CG724" i="52" s="1"/>
  <c r="AB724" i="52" s="1"/>
  <c r="BR719" i="52"/>
  <c r="CS719" i="52" s="1"/>
  <c r="BO719" i="52"/>
  <c r="CG719" i="52" s="1"/>
  <c r="BU719" i="52"/>
  <c r="CL719" i="52" s="1"/>
  <c r="BQ715" i="52"/>
  <c r="CM715" i="52" s="1"/>
  <c r="BZ715" i="52"/>
  <c r="DI715" i="52" s="1"/>
  <c r="BR715" i="52"/>
  <c r="CS715" i="52" s="1"/>
  <c r="BO715" i="52"/>
  <c r="CG715" i="52" s="1"/>
  <c r="CC715" i="52"/>
  <c r="BU715" i="52"/>
  <c r="CL715" i="52" s="1"/>
  <c r="FF715" i="52" s="1"/>
  <c r="BO708" i="52"/>
  <c r="CG708" i="52" s="1"/>
  <c r="BO705" i="52"/>
  <c r="CG705" i="52" s="1"/>
  <c r="BS705" i="52"/>
  <c r="CQ705" i="52" s="1"/>
  <c r="BU705" i="52"/>
  <c r="CL705" i="52" s="1"/>
  <c r="BO702" i="52"/>
  <c r="CG702" i="52" s="1"/>
  <c r="CN698" i="52"/>
  <c r="FE698" i="52" s="1"/>
  <c r="BO694" i="52"/>
  <c r="CG694" i="52" s="1"/>
  <c r="BS694" i="52"/>
  <c r="CQ694" i="52" s="1"/>
  <c r="BU694" i="52"/>
  <c r="CL694" i="52" s="1"/>
  <c r="CA694" i="52"/>
  <c r="DG694" i="52" s="1"/>
  <c r="BO690" i="52"/>
  <c r="CG690" i="52" s="1"/>
  <c r="BO685" i="52"/>
  <c r="CG685" i="52" s="1"/>
  <c r="CA681" i="52"/>
  <c r="DG681" i="52" s="1"/>
  <c r="BX679" i="52"/>
  <c r="DE679" i="52" s="1"/>
  <c r="BQ679" i="52"/>
  <c r="CM679" i="52" s="1"/>
  <c r="BU675" i="52"/>
  <c r="CL675" i="52" s="1"/>
  <c r="FF675" i="52" s="1"/>
  <c r="CA667" i="52"/>
  <c r="DG667" i="52" s="1"/>
  <c r="BU667" i="52"/>
  <c r="CL667" i="52" s="1"/>
  <c r="FF667" i="52" s="1"/>
  <c r="BY660" i="52"/>
  <c r="DH660" i="52" s="1"/>
  <c r="BX651" i="52"/>
  <c r="DE651" i="52" s="1"/>
  <c r="BQ634" i="52"/>
  <c r="CM634" i="52" s="1"/>
  <c r="BU524" i="52"/>
  <c r="CL524" i="52" s="1"/>
  <c r="CP521" i="52"/>
  <c r="FA521" i="52" s="1"/>
  <c r="CN521" i="52"/>
  <c r="AB1039" i="52"/>
  <c r="AB1050" i="52"/>
  <c r="CV1043" i="52"/>
  <c r="BP834" i="52"/>
  <c r="CH834" i="52" s="1"/>
  <c r="BP829" i="52"/>
  <c r="CH829" i="52" s="1"/>
  <c r="BP824" i="52"/>
  <c r="CH824" i="52" s="1"/>
  <c r="BP820" i="52"/>
  <c r="CH820" i="52" s="1"/>
  <c r="BP816" i="52"/>
  <c r="CH816" i="52" s="1"/>
  <c r="BP812" i="52"/>
  <c r="CH812" i="52" s="1"/>
  <c r="BP799" i="52"/>
  <c r="CH799" i="52" s="1"/>
  <c r="BQ798" i="52"/>
  <c r="CM798" i="52" s="1"/>
  <c r="BR793" i="52"/>
  <c r="CS793" i="52" s="1"/>
  <c r="BR787" i="52"/>
  <c r="CS787" i="52" s="1"/>
  <c r="BW787" i="52"/>
  <c r="DA787" i="52" s="1"/>
  <c r="CA787" i="52"/>
  <c r="DG787" i="52" s="1"/>
  <c r="BP787" i="52"/>
  <c r="CH787" i="52" s="1"/>
  <c r="CK787" i="52" s="1"/>
  <c r="BQ787" i="52"/>
  <c r="CM787" i="52" s="1"/>
  <c r="BO787" i="52"/>
  <c r="CG787" i="52" s="1"/>
  <c r="CO782" i="52"/>
  <c r="FB782" i="52" s="1"/>
  <c r="CP782" i="52"/>
  <c r="FA782" i="52" s="1"/>
  <c r="BS782" i="52"/>
  <c r="CQ782" i="52" s="1"/>
  <c r="BR778" i="52"/>
  <c r="CS778" i="52" s="1"/>
  <c r="BO778" i="52"/>
  <c r="CG778" i="52" s="1"/>
  <c r="BU778" i="52"/>
  <c r="CL778" i="52" s="1"/>
  <c r="BQ778" i="52"/>
  <c r="CM778" i="52" s="1"/>
  <c r="BZ778" i="52"/>
  <c r="DI778" i="52" s="1"/>
  <c r="BR774" i="52"/>
  <c r="CS774" i="52" s="1"/>
  <c r="BO774" i="52"/>
  <c r="CG774" i="52" s="1"/>
  <c r="BU774" i="52"/>
  <c r="CL774" i="52" s="1"/>
  <c r="BQ774" i="52"/>
  <c r="CM774" i="52" s="1"/>
  <c r="BR770" i="52"/>
  <c r="CS770" i="52" s="1"/>
  <c r="BO770" i="52"/>
  <c r="CG770" i="52" s="1"/>
  <c r="AB770" i="52" s="1"/>
  <c r="BU770" i="52"/>
  <c r="CL770" i="52" s="1"/>
  <c r="BQ770" i="52"/>
  <c r="CM770" i="52" s="1"/>
  <c r="BR766" i="52"/>
  <c r="CS766" i="52" s="1"/>
  <c r="BO766" i="52"/>
  <c r="CG766" i="52" s="1"/>
  <c r="BU766" i="52"/>
  <c r="CL766" i="52" s="1"/>
  <c r="BQ766" i="52"/>
  <c r="CM766" i="52" s="1"/>
  <c r="BQ750" i="52"/>
  <c r="CM750" i="52" s="1"/>
  <c r="BO750" i="52"/>
  <c r="CG750" i="52" s="1"/>
  <c r="CC750" i="52"/>
  <c r="BR750" i="52"/>
  <c r="CS750" i="52" s="1"/>
  <c r="BU750" i="52"/>
  <c r="CL750" i="52" s="1"/>
  <c r="FF750" i="52" s="1"/>
  <c r="BU745" i="52"/>
  <c r="CL745" i="52" s="1"/>
  <c r="FF745" i="52" s="1"/>
  <c r="BQ745" i="52"/>
  <c r="CM745" i="52" s="1"/>
  <c r="BZ745" i="52"/>
  <c r="DI745" i="52" s="1"/>
  <c r="BR745" i="52"/>
  <c r="CS745" i="52" s="1"/>
  <c r="BO745" i="52"/>
  <c r="CG745" i="52" s="1"/>
  <c r="AB745" i="52" s="1"/>
  <c r="CC745" i="52"/>
  <c r="CO745" i="52" s="1"/>
  <c r="FB745" i="52" s="1"/>
  <c r="BR740" i="52"/>
  <c r="CS740" i="52" s="1"/>
  <c r="BU740" i="52"/>
  <c r="CL740" i="52" s="1"/>
  <c r="BZ740" i="52"/>
  <c r="DI740" i="52" s="1"/>
  <c r="BQ740" i="52"/>
  <c r="CM740" i="52" s="1"/>
  <c r="BO740" i="52"/>
  <c r="CG740" i="52" s="1"/>
  <c r="AB740" i="52" s="1"/>
  <c r="BR735" i="52"/>
  <c r="CS735" i="52" s="1"/>
  <c r="BO735" i="52"/>
  <c r="CG735" i="52" s="1"/>
  <c r="AB735" i="52" s="1"/>
  <c r="BU735" i="52"/>
  <c r="CL735" i="52" s="1"/>
  <c r="BQ731" i="52"/>
  <c r="CM731" i="52" s="1"/>
  <c r="BZ731" i="52"/>
  <c r="DI731" i="52" s="1"/>
  <c r="BR731" i="52"/>
  <c r="CS731" i="52" s="1"/>
  <c r="BO731" i="52"/>
  <c r="CG731" i="52" s="1"/>
  <c r="AB731" i="52" s="1"/>
  <c r="CC731" i="52"/>
  <c r="BU731" i="52"/>
  <c r="CL731" i="52" s="1"/>
  <c r="FF731" i="52" s="1"/>
  <c r="BR726" i="52"/>
  <c r="CS726" i="52" s="1"/>
  <c r="BU726" i="52"/>
  <c r="CL726" i="52" s="1"/>
  <c r="BZ726" i="52"/>
  <c r="DI726" i="52" s="1"/>
  <c r="BQ726" i="52"/>
  <c r="CM726" i="52" s="1"/>
  <c r="BO726" i="52"/>
  <c r="CG726" i="52" s="1"/>
  <c r="AB726" i="52" s="1"/>
  <c r="CA699" i="52"/>
  <c r="DG699" i="52" s="1"/>
  <c r="BO699" i="52"/>
  <c r="CG699" i="52" s="1"/>
  <c r="BS699" i="52"/>
  <c r="CQ699" i="52" s="1"/>
  <c r="EX699" i="52" s="1"/>
  <c r="CC699" i="52"/>
  <c r="BU699" i="52"/>
  <c r="CL699" i="52" s="1"/>
  <c r="FF699" i="52" s="1"/>
  <c r="CO697" i="52"/>
  <c r="FB697" i="52" s="1"/>
  <c r="BU683" i="52"/>
  <c r="CL683" i="52" s="1"/>
  <c r="AB679" i="52"/>
  <c r="DR679" i="52"/>
  <c r="DU679" i="52" s="1"/>
  <c r="BO656" i="52"/>
  <c r="CG656" i="52" s="1"/>
  <c r="AB656" i="52" s="1"/>
  <c r="CC656" i="52"/>
  <c r="CP656" i="52" s="1"/>
  <c r="FA656" i="52" s="1"/>
  <c r="BT656" i="52"/>
  <c r="CR656" i="52" s="1"/>
  <c r="EZ656" i="52" s="1"/>
  <c r="BY656" i="52"/>
  <c r="DH656" i="52" s="1"/>
  <c r="BO628" i="52"/>
  <c r="CG628" i="52" s="1"/>
  <c r="AB628" i="52" s="1"/>
  <c r="BY628" i="52"/>
  <c r="DH628" i="52" s="1"/>
  <c r="BT628" i="52"/>
  <c r="CR628" i="52" s="1"/>
  <c r="EZ628" i="52" s="1"/>
  <c r="CC628" i="52"/>
  <c r="BP617" i="52"/>
  <c r="CH617" i="52" s="1"/>
  <c r="BP835" i="52"/>
  <c r="CH835" i="52" s="1"/>
  <c r="CK835" i="52" s="1"/>
  <c r="BR833" i="52"/>
  <c r="CS833" i="52" s="1"/>
  <c r="CA829" i="52"/>
  <c r="DG829" i="52" s="1"/>
  <c r="BW828" i="52"/>
  <c r="DA828" i="52" s="1"/>
  <c r="DX828" i="52" s="1"/>
  <c r="BR828" i="52"/>
  <c r="CS828" i="52" s="1"/>
  <c r="BS827" i="52"/>
  <c r="CQ827" i="52" s="1"/>
  <c r="BP825" i="52"/>
  <c r="CH825" i="52" s="1"/>
  <c r="CK825" i="52" s="1"/>
  <c r="BP821" i="52"/>
  <c r="CH821" i="52" s="1"/>
  <c r="CK821" i="52" s="1"/>
  <c r="BP814" i="52"/>
  <c r="CH814" i="52" s="1"/>
  <c r="CK814" i="52" s="1"/>
  <c r="CA812" i="52"/>
  <c r="DG812" i="52" s="1"/>
  <c r="BW811" i="52"/>
  <c r="DA811" i="52" s="1"/>
  <c r="DX811" i="52" s="1"/>
  <c r="BR811" i="52"/>
  <c r="CS811" i="52" s="1"/>
  <c r="BO810" i="52"/>
  <c r="CG810" i="52" s="1"/>
  <c r="CC807" i="52"/>
  <c r="BW806" i="52"/>
  <c r="DA806" i="52" s="1"/>
  <c r="DX806" i="52" s="1"/>
  <c r="BR806" i="52"/>
  <c r="CS806" i="52" s="1"/>
  <c r="BS805" i="52"/>
  <c r="CQ805" i="52" s="1"/>
  <c r="EX805" i="52" s="1"/>
  <c r="CA804" i="52"/>
  <c r="DG804" i="52" s="1"/>
  <c r="BW802" i="52"/>
  <c r="DA802" i="52" s="1"/>
  <c r="BR802" i="52"/>
  <c r="CS802" i="52" s="1"/>
  <c r="BS801" i="52"/>
  <c r="CQ801" i="52" s="1"/>
  <c r="EX801" i="52" s="1"/>
  <c r="BW794" i="52"/>
  <c r="DA794" i="52" s="1"/>
  <c r="DX794" i="52" s="1"/>
  <c r="BQ794" i="52"/>
  <c r="CM794" i="52" s="1"/>
  <c r="BO794" i="52"/>
  <c r="CG794" i="52" s="1"/>
  <c r="CA794" i="52"/>
  <c r="DG794" i="52" s="1"/>
  <c r="BR775" i="52"/>
  <c r="CS775" i="52" s="1"/>
  <c r="BO775" i="52"/>
  <c r="CG775" i="52" s="1"/>
  <c r="AB775" i="52" s="1"/>
  <c r="BU775" i="52"/>
  <c r="CL775" i="52" s="1"/>
  <c r="BR771" i="52"/>
  <c r="CS771" i="52" s="1"/>
  <c r="BO771" i="52"/>
  <c r="CG771" i="52" s="1"/>
  <c r="AB771" i="52" s="1"/>
  <c r="BU771" i="52"/>
  <c r="CL771" i="52" s="1"/>
  <c r="BR767" i="52"/>
  <c r="CS767" i="52" s="1"/>
  <c r="BO767" i="52"/>
  <c r="CG767" i="52" s="1"/>
  <c r="AB767" i="52" s="1"/>
  <c r="BU767" i="52"/>
  <c r="CL767" i="52" s="1"/>
  <c r="BR763" i="52"/>
  <c r="CS763" i="52" s="1"/>
  <c r="BU763" i="52"/>
  <c r="CL763" i="52" s="1"/>
  <c r="BR759" i="52"/>
  <c r="CS759" i="52" s="1"/>
  <c r="BO759" i="52"/>
  <c r="CG759" i="52" s="1"/>
  <c r="BU759" i="52"/>
  <c r="CL759" i="52" s="1"/>
  <c r="BR755" i="52"/>
  <c r="CS755" i="52" s="1"/>
  <c r="BO755" i="52"/>
  <c r="CG755" i="52" s="1"/>
  <c r="AB755" i="52" s="1"/>
  <c r="BU755" i="52"/>
  <c r="CL755" i="52" s="1"/>
  <c r="BR751" i="52"/>
  <c r="CS751" i="52" s="1"/>
  <c r="BO751" i="52"/>
  <c r="CG751" i="52" s="1"/>
  <c r="BU751" i="52"/>
  <c r="CL751" i="52" s="1"/>
  <c r="BZ750" i="52"/>
  <c r="DI750" i="52" s="1"/>
  <c r="BQ747" i="52"/>
  <c r="CM747" i="52" s="1"/>
  <c r="BZ747" i="52"/>
  <c r="DI747" i="52" s="1"/>
  <c r="BR747" i="52"/>
  <c r="CS747" i="52" s="1"/>
  <c r="BO747" i="52"/>
  <c r="CG747" i="52" s="1"/>
  <c r="CC747" i="52"/>
  <c r="BU747" i="52"/>
  <c r="CL747" i="52" s="1"/>
  <c r="FF747" i="52" s="1"/>
  <c r="BR742" i="52"/>
  <c r="CS742" i="52" s="1"/>
  <c r="BU742" i="52"/>
  <c r="CL742" i="52" s="1"/>
  <c r="BZ742" i="52"/>
  <c r="DI742" i="52" s="1"/>
  <c r="BO742" i="52"/>
  <c r="CG742" i="52" s="1"/>
  <c r="AB742" i="52" s="1"/>
  <c r="BO722" i="52"/>
  <c r="CG722" i="52" s="1"/>
  <c r="BR722" i="52"/>
  <c r="CS722" i="52" s="1"/>
  <c r="BU722" i="52"/>
  <c r="CL722" i="52" s="1"/>
  <c r="BZ722" i="52"/>
  <c r="DI722" i="52" s="1"/>
  <c r="BO720" i="52"/>
  <c r="CG720" i="52" s="1"/>
  <c r="BR720" i="52"/>
  <c r="CS720" i="52" s="1"/>
  <c r="BU720" i="52"/>
  <c r="CL720" i="52" s="1"/>
  <c r="BZ720" i="52"/>
  <c r="DI720" i="52" s="1"/>
  <c r="BQ710" i="52"/>
  <c r="CM710" i="52" s="1"/>
  <c r="BO696" i="52"/>
  <c r="CG696" i="52" s="1"/>
  <c r="BU696" i="52"/>
  <c r="CL696" i="52" s="1"/>
  <c r="CA696" i="52"/>
  <c r="DG696" i="52" s="1"/>
  <c r="BS693" i="52"/>
  <c r="CQ693" i="52" s="1"/>
  <c r="EX693" i="52" s="1"/>
  <c r="BU693" i="52"/>
  <c r="CL693" i="52" s="1"/>
  <c r="CA693" i="52"/>
  <c r="DG693" i="52" s="1"/>
  <c r="BU689" i="52"/>
  <c r="CL689" i="52" s="1"/>
  <c r="FF689" i="52" s="1"/>
  <c r="CA687" i="52"/>
  <c r="DG687" i="52" s="1"/>
  <c r="BW678" i="52"/>
  <c r="DA678" i="52" s="1"/>
  <c r="DX678" i="52" s="1"/>
  <c r="BQ678" i="52"/>
  <c r="CM678" i="52" s="1"/>
  <c r="CC678" i="52"/>
  <c r="BT672" i="52"/>
  <c r="CR672" i="52" s="1"/>
  <c r="EZ672" i="52" s="1"/>
  <c r="BO664" i="52"/>
  <c r="CG664" i="52" s="1"/>
  <c r="BT664" i="52"/>
  <c r="CR664" i="52" s="1"/>
  <c r="BQ663" i="52"/>
  <c r="CM663" i="52" s="1"/>
  <c r="BU659" i="52"/>
  <c r="CL659" i="52" s="1"/>
  <c r="BS655" i="52"/>
  <c r="CQ655" i="52" s="1"/>
  <c r="BW593" i="52"/>
  <c r="DA593" i="52" s="1"/>
  <c r="BU593" i="52"/>
  <c r="CL593" i="52" s="1"/>
  <c r="BP593" i="52"/>
  <c r="CH593" i="52" s="1"/>
  <c r="CA593" i="52"/>
  <c r="DG593" i="52" s="1"/>
  <c r="BS593" i="52"/>
  <c r="CQ593" i="52" s="1"/>
  <c r="EX593" i="52" s="1"/>
  <c r="BR514" i="52"/>
  <c r="CS514" i="52" s="1"/>
  <c r="BU514" i="52"/>
  <c r="CL514" i="52" s="1"/>
  <c r="FF514" i="52" s="1"/>
  <c r="BQ514" i="52"/>
  <c r="CM514" i="52" s="1"/>
  <c r="BY514" i="52"/>
  <c r="DH514" i="52" s="1"/>
  <c r="CC514" i="52"/>
  <c r="AB1040" i="52"/>
  <c r="BO837" i="52"/>
  <c r="CG837" i="52" s="1"/>
  <c r="BW834" i="52"/>
  <c r="DA834" i="52" s="1"/>
  <c r="DX834" i="52" s="1"/>
  <c r="BS833" i="52"/>
  <c r="CQ833" i="52" s="1"/>
  <c r="BW829" i="52"/>
  <c r="DA829" i="52" s="1"/>
  <c r="DX829" i="52" s="1"/>
  <c r="BS828" i="52"/>
  <c r="CQ828" i="52" s="1"/>
  <c r="CA827" i="52"/>
  <c r="DG827" i="52" s="1"/>
  <c r="BO823" i="52"/>
  <c r="CG823" i="52" s="1"/>
  <c r="BQ823" i="52"/>
  <c r="CM823" i="52" s="1"/>
  <c r="BP822" i="52"/>
  <c r="CH822" i="52" s="1"/>
  <c r="CK822" i="52" s="1"/>
  <c r="BO819" i="52"/>
  <c r="CG819" i="52" s="1"/>
  <c r="BQ819" i="52"/>
  <c r="CM819" i="52" s="1"/>
  <c r="BP818" i="52"/>
  <c r="CH818" i="52" s="1"/>
  <c r="CK818" i="52" s="1"/>
  <c r="BW812" i="52"/>
  <c r="DA812" i="52" s="1"/>
  <c r="DX812" i="52" s="1"/>
  <c r="BS811" i="52"/>
  <c r="CQ811" i="52" s="1"/>
  <c r="BO808" i="52"/>
  <c r="CG808" i="52" s="1"/>
  <c r="BP807" i="52"/>
  <c r="CH807" i="52" s="1"/>
  <c r="BS806" i="52"/>
  <c r="CQ806" i="52" s="1"/>
  <c r="CC805" i="52"/>
  <c r="BO804" i="52"/>
  <c r="CG804" i="52" s="1"/>
  <c r="BW803" i="52"/>
  <c r="DA803" i="52" s="1"/>
  <c r="DX803" i="52" s="1"/>
  <c r="BP803" i="52"/>
  <c r="CH803" i="52" s="1"/>
  <c r="BS802" i="52"/>
  <c r="CQ802" i="52" s="1"/>
  <c r="CC801" i="52"/>
  <c r="CO801" i="52" s="1"/>
  <c r="FB801" i="52" s="1"/>
  <c r="BP800" i="52"/>
  <c r="CH800" i="52" s="1"/>
  <c r="BW800" i="52"/>
  <c r="DA800" i="52" s="1"/>
  <c r="DX800" i="52" s="1"/>
  <c r="BS799" i="52"/>
  <c r="CQ799" i="52" s="1"/>
  <c r="BP798" i="52"/>
  <c r="CH798" i="52" s="1"/>
  <c r="BW793" i="52"/>
  <c r="DA793" i="52" s="1"/>
  <c r="DX793" i="52" s="1"/>
  <c r="BQ792" i="52"/>
  <c r="CM792" i="52" s="1"/>
  <c r="BO792" i="52"/>
  <c r="CG792" i="52" s="1"/>
  <c r="BR792" i="52"/>
  <c r="CS792" i="52" s="1"/>
  <c r="BP791" i="52"/>
  <c r="CH791" i="52" s="1"/>
  <c r="CK791" i="52" s="1"/>
  <c r="BQ791" i="52"/>
  <c r="CM791" i="52" s="1"/>
  <c r="BO791" i="52"/>
  <c r="CG791" i="52" s="1"/>
  <c r="CA789" i="52"/>
  <c r="DG789" i="52" s="1"/>
  <c r="CA788" i="52"/>
  <c r="DG788" i="52" s="1"/>
  <c r="BQ788" i="52"/>
  <c r="CM788" i="52" s="1"/>
  <c r="BO788" i="52"/>
  <c r="CG788" i="52" s="1"/>
  <c r="BS788" i="52"/>
  <c r="CQ788" i="52" s="1"/>
  <c r="BR788" i="52"/>
  <c r="CS788" i="52" s="1"/>
  <c r="BR783" i="52"/>
  <c r="CS783" i="52" s="1"/>
  <c r="BW783" i="52"/>
  <c r="DA783" i="52" s="1"/>
  <c r="CA783" i="52"/>
  <c r="DG783" i="52" s="1"/>
  <c r="BP783" i="52"/>
  <c r="CH783" i="52" s="1"/>
  <c r="CK783" i="52" s="1"/>
  <c r="BQ783" i="52"/>
  <c r="CM783" i="52" s="1"/>
  <c r="BO783" i="52"/>
  <c r="CG783" i="52" s="1"/>
  <c r="BZ774" i="52"/>
  <c r="DI774" i="52" s="1"/>
  <c r="BZ770" i="52"/>
  <c r="DI770" i="52" s="1"/>
  <c r="BZ766" i="52"/>
  <c r="DI766" i="52" s="1"/>
  <c r="BO738" i="52"/>
  <c r="CG738" i="52" s="1"/>
  <c r="AB738" i="52" s="1"/>
  <c r="BR738" i="52"/>
  <c r="CS738" i="52" s="1"/>
  <c r="BU738" i="52"/>
  <c r="CL738" i="52" s="1"/>
  <c r="BZ738" i="52"/>
  <c r="DI738" i="52" s="1"/>
  <c r="BO736" i="52"/>
  <c r="CG736" i="52" s="1"/>
  <c r="BR736" i="52"/>
  <c r="CS736" i="52" s="1"/>
  <c r="BU736" i="52"/>
  <c r="CL736" i="52" s="1"/>
  <c r="BZ736" i="52"/>
  <c r="DI736" i="52" s="1"/>
  <c r="BZ728" i="52"/>
  <c r="DI728" i="52" s="1"/>
  <c r="BR723" i="52"/>
  <c r="CS723" i="52" s="1"/>
  <c r="BO723" i="52"/>
  <c r="CG723" i="52" s="1"/>
  <c r="BU723" i="52"/>
  <c r="CL723" i="52" s="1"/>
  <c r="BQ723" i="52"/>
  <c r="CM723" i="52" s="1"/>
  <c r="BZ723" i="52"/>
  <c r="DI723" i="52" s="1"/>
  <c r="BR721" i="52"/>
  <c r="CS721" i="52" s="1"/>
  <c r="BO721" i="52"/>
  <c r="CG721" i="52" s="1"/>
  <c r="AB721" i="52" s="1"/>
  <c r="BU721" i="52"/>
  <c r="CL721" i="52" s="1"/>
  <c r="BQ721" i="52"/>
  <c r="CM721" i="52" s="1"/>
  <c r="BZ714" i="52"/>
  <c r="DI714" i="52" s="1"/>
  <c r="BS704" i="52"/>
  <c r="CQ704" i="52" s="1"/>
  <c r="EX704" i="52" s="1"/>
  <c r="BO698" i="52"/>
  <c r="CG698" i="52" s="1"/>
  <c r="BS698" i="52"/>
  <c r="CQ698" i="52" s="1"/>
  <c r="EX698" i="52" s="1"/>
  <c r="BU698" i="52"/>
  <c r="CL698" i="52" s="1"/>
  <c r="CA698" i="52"/>
  <c r="DG698" i="52" s="1"/>
  <c r="CA669" i="52"/>
  <c r="DG669" i="52" s="1"/>
  <c r="BU669" i="52"/>
  <c r="CL669" i="52" s="1"/>
  <c r="CA661" i="52"/>
  <c r="DG661" i="52" s="1"/>
  <c r="BU661" i="52"/>
  <c r="CL661" i="52" s="1"/>
  <c r="BQ659" i="52"/>
  <c r="CM659" i="52" s="1"/>
  <c r="CC640" i="52"/>
  <c r="CO640" i="52" s="1"/>
  <c r="FB640" i="52" s="1"/>
  <c r="BO640" i="52"/>
  <c r="CG640" i="52" s="1"/>
  <c r="AB640" i="52" s="1"/>
  <c r="BT640" i="52"/>
  <c r="CR640" i="52" s="1"/>
  <c r="EZ640" i="52" s="1"/>
  <c r="BY640" i="52"/>
  <c r="DH640" i="52" s="1"/>
  <c r="AB1041" i="52"/>
  <c r="BW835" i="52"/>
  <c r="DA835" i="52" s="1"/>
  <c r="DX835" i="52" s="1"/>
  <c r="BR835" i="52"/>
  <c r="CS835" i="52" s="1"/>
  <c r="BS834" i="52"/>
  <c r="CQ834" i="52" s="1"/>
  <c r="EX834" i="52" s="1"/>
  <c r="CA833" i="52"/>
  <c r="DG833" i="52" s="1"/>
  <c r="BW831" i="52"/>
  <c r="DA831" i="52" s="1"/>
  <c r="DX831" i="52" s="1"/>
  <c r="BR831" i="52"/>
  <c r="CS831" i="52" s="1"/>
  <c r="BO827" i="52"/>
  <c r="CG827" i="52" s="1"/>
  <c r="BR825" i="52"/>
  <c r="CS825" i="52" s="1"/>
  <c r="BS824" i="52"/>
  <c r="CQ824" i="52" s="1"/>
  <c r="CA822" i="52"/>
  <c r="DG822" i="52" s="1"/>
  <c r="BW821" i="52"/>
  <c r="DA821" i="52" s="1"/>
  <c r="DX821" i="52" s="1"/>
  <c r="BR821" i="52"/>
  <c r="CS821" i="52" s="1"/>
  <c r="BS820" i="52"/>
  <c r="CQ820" i="52" s="1"/>
  <c r="CA818" i="52"/>
  <c r="DG818" i="52" s="1"/>
  <c r="BW817" i="52"/>
  <c r="DA817" i="52" s="1"/>
  <c r="DX817" i="52" s="1"/>
  <c r="BR817" i="52"/>
  <c r="CS817" i="52" s="1"/>
  <c r="BS816" i="52"/>
  <c r="CQ816" i="52" s="1"/>
  <c r="BW814" i="52"/>
  <c r="DA814" i="52" s="1"/>
  <c r="DX814" i="52" s="1"/>
  <c r="BR814" i="52"/>
  <c r="CS814" i="52" s="1"/>
  <c r="BO805" i="52"/>
  <c r="CG805" i="52" s="1"/>
  <c r="BQ805" i="52"/>
  <c r="CM805" i="52" s="1"/>
  <c r="BO801" i="52"/>
  <c r="CG801" i="52" s="1"/>
  <c r="BQ801" i="52"/>
  <c r="CM801" i="52" s="1"/>
  <c r="BR800" i="52"/>
  <c r="CS800" i="52" s="1"/>
  <c r="BW799" i="52"/>
  <c r="DA799" i="52" s="1"/>
  <c r="DX799" i="52" s="1"/>
  <c r="BR799" i="52"/>
  <c r="CS799" i="52" s="1"/>
  <c r="CA795" i="52"/>
  <c r="DG795" i="52" s="1"/>
  <c r="BS795" i="52"/>
  <c r="CQ795" i="52" s="1"/>
  <c r="EX795" i="52" s="1"/>
  <c r="BS792" i="52"/>
  <c r="CQ792" i="52" s="1"/>
  <c r="BO760" i="52"/>
  <c r="CG760" i="52" s="1"/>
  <c r="AB760" i="52" s="1"/>
  <c r="BR760" i="52"/>
  <c r="CS760" i="52" s="1"/>
  <c r="BU760" i="52"/>
  <c r="CL760" i="52" s="1"/>
  <c r="BZ760" i="52"/>
  <c r="DI760" i="52" s="1"/>
  <c r="BO756" i="52"/>
  <c r="CG756" i="52" s="1"/>
  <c r="BR756" i="52"/>
  <c r="CS756" i="52" s="1"/>
  <c r="BU756" i="52"/>
  <c r="CL756" i="52" s="1"/>
  <c r="BZ756" i="52"/>
  <c r="DI756" i="52" s="1"/>
  <c r="BO752" i="52"/>
  <c r="CG752" i="52" s="1"/>
  <c r="BR752" i="52"/>
  <c r="CS752" i="52" s="1"/>
  <c r="BU752" i="52"/>
  <c r="CL752" i="52" s="1"/>
  <c r="BZ752" i="52"/>
  <c r="DI752" i="52" s="1"/>
  <c r="BZ744" i="52"/>
  <c r="DI744" i="52" s="1"/>
  <c r="BQ742" i="52"/>
  <c r="CM742" i="52" s="1"/>
  <c r="BR739" i="52"/>
  <c r="CS739" i="52" s="1"/>
  <c r="BO739" i="52"/>
  <c r="CG739" i="52" s="1"/>
  <c r="AB739" i="52" s="1"/>
  <c r="BU739" i="52"/>
  <c r="CL739" i="52" s="1"/>
  <c r="BQ739" i="52"/>
  <c r="CM739" i="52" s="1"/>
  <c r="BZ739" i="52"/>
  <c r="DI739" i="52" s="1"/>
  <c r="BR737" i="52"/>
  <c r="CS737" i="52" s="1"/>
  <c r="BO737" i="52"/>
  <c r="CG737" i="52" s="1"/>
  <c r="BU737" i="52"/>
  <c r="CL737" i="52" s="1"/>
  <c r="BQ737" i="52"/>
  <c r="CM737" i="52" s="1"/>
  <c r="BQ735" i="52"/>
  <c r="CM735" i="52" s="1"/>
  <c r="BZ730" i="52"/>
  <c r="DI730" i="52" s="1"/>
  <c r="BO693" i="52"/>
  <c r="CG693" i="52" s="1"/>
  <c r="CA685" i="52"/>
  <c r="DG685" i="52" s="1"/>
  <c r="BQ683" i="52"/>
  <c r="CM683" i="52" s="1"/>
  <c r="BO676" i="52"/>
  <c r="CG676" i="52" s="1"/>
  <c r="AB676" i="52" s="1"/>
  <c r="BT676" i="52"/>
  <c r="CR676" i="52" s="1"/>
  <c r="BO668" i="52"/>
  <c r="CG668" i="52" s="1"/>
  <c r="BW662" i="52"/>
  <c r="DA662" i="52" s="1"/>
  <c r="BQ655" i="52"/>
  <c r="CM655" i="52" s="1"/>
  <c r="BP609" i="52"/>
  <c r="CH609" i="52" s="1"/>
  <c r="BU609" i="52"/>
  <c r="CL609" i="52" s="1"/>
  <c r="CA609" i="52"/>
  <c r="DG609" i="52" s="1"/>
  <c r="BQ438" i="52"/>
  <c r="CM438" i="52" s="1"/>
  <c r="BY438" i="52"/>
  <c r="DH438" i="52" s="1"/>
  <c r="DS438" i="52" s="1"/>
  <c r="BQ425" i="52"/>
  <c r="CM425" i="52" s="1"/>
  <c r="BY425" i="52"/>
  <c r="DH425" i="52" s="1"/>
  <c r="DS425" i="52" s="1"/>
  <c r="BO425" i="52"/>
  <c r="CG425" i="52" s="1"/>
  <c r="BS425" i="52"/>
  <c r="CQ425" i="52" s="1"/>
  <c r="EX425" i="52" s="1"/>
  <c r="CA425" i="52"/>
  <c r="DG425" i="52" s="1"/>
  <c r="CC425" i="52"/>
  <c r="BV425" i="52"/>
  <c r="CZ425" i="52" s="1"/>
  <c r="DW425" i="52" s="1"/>
  <c r="BO833" i="52"/>
  <c r="CG833" i="52" s="1"/>
  <c r="BO828" i="52"/>
  <c r="CG828" i="52" s="1"/>
  <c r="BW822" i="52"/>
  <c r="DA822" i="52" s="1"/>
  <c r="BW818" i="52"/>
  <c r="DA818" i="52" s="1"/>
  <c r="BO811" i="52"/>
  <c r="CG811" i="52" s="1"/>
  <c r="BW807" i="52"/>
  <c r="DA807" i="52" s="1"/>
  <c r="DX807" i="52" s="1"/>
  <c r="BO806" i="52"/>
  <c r="CG806" i="52" s="1"/>
  <c r="BO802" i="52"/>
  <c r="CG802" i="52" s="1"/>
  <c r="BS793" i="52"/>
  <c r="CQ793" i="52" s="1"/>
  <c r="BP792" i="52"/>
  <c r="CH792" i="52" s="1"/>
  <c r="CK792" i="52" s="1"/>
  <c r="BR790" i="52"/>
  <c r="CS790" i="52" s="1"/>
  <c r="BS787" i="52"/>
  <c r="CQ787" i="52" s="1"/>
  <c r="CA785" i="52"/>
  <c r="DG785" i="52" s="1"/>
  <c r="CA784" i="52"/>
  <c r="DG784" i="52" s="1"/>
  <c r="BQ784" i="52"/>
  <c r="CM784" i="52" s="1"/>
  <c r="BO784" i="52"/>
  <c r="CG784" i="52" s="1"/>
  <c r="BS784" i="52"/>
  <c r="CQ784" i="52" s="1"/>
  <c r="EX784" i="52" s="1"/>
  <c r="BR784" i="52"/>
  <c r="CS784" i="52" s="1"/>
  <c r="BQ775" i="52"/>
  <c r="CM775" i="52" s="1"/>
  <c r="BQ771" i="52"/>
  <c r="CM771" i="52" s="1"/>
  <c r="BQ767" i="52"/>
  <c r="CM767" i="52" s="1"/>
  <c r="BQ763" i="52"/>
  <c r="CM763" i="52" s="1"/>
  <c r="BR761" i="52"/>
  <c r="CS761" i="52" s="1"/>
  <c r="BO761" i="52"/>
  <c r="CG761" i="52" s="1"/>
  <c r="AB761" i="52" s="1"/>
  <c r="BU761" i="52"/>
  <c r="CL761" i="52" s="1"/>
  <c r="BQ761" i="52"/>
  <c r="CM761" i="52" s="1"/>
  <c r="BQ759" i="52"/>
  <c r="CM759" i="52" s="1"/>
  <c r="BR757" i="52"/>
  <c r="CS757" i="52" s="1"/>
  <c r="BO757" i="52"/>
  <c r="CG757" i="52" s="1"/>
  <c r="BU757" i="52"/>
  <c r="CL757" i="52" s="1"/>
  <c r="BQ755" i="52"/>
  <c r="CM755" i="52" s="1"/>
  <c r="BR753" i="52"/>
  <c r="CS753" i="52" s="1"/>
  <c r="BO753" i="52"/>
  <c r="CG753" i="52" s="1"/>
  <c r="BU753" i="52"/>
  <c r="CL753" i="52" s="1"/>
  <c r="BQ753" i="52"/>
  <c r="CM753" i="52" s="1"/>
  <c r="BQ751" i="52"/>
  <c r="CM751" i="52" s="1"/>
  <c r="BZ746" i="52"/>
  <c r="DI746" i="52" s="1"/>
  <c r="BZ721" i="52"/>
  <c r="DI721" i="52" s="1"/>
  <c r="BQ716" i="52"/>
  <c r="CM716" i="52" s="1"/>
  <c r="BO716" i="52"/>
  <c r="CG716" i="52" s="1"/>
  <c r="AB716" i="52" s="1"/>
  <c r="CC716" i="52"/>
  <c r="BR716" i="52"/>
  <c r="CS716" i="52" s="1"/>
  <c r="BU716" i="52"/>
  <c r="CL716" i="52" s="1"/>
  <c r="FF716" i="52" s="1"/>
  <c r="BU707" i="52"/>
  <c r="CL707" i="52" s="1"/>
  <c r="BO703" i="52"/>
  <c r="CG703" i="52" s="1"/>
  <c r="BO695" i="52"/>
  <c r="CG695" i="52" s="1"/>
  <c r="BS695" i="52"/>
  <c r="CQ695" i="52" s="1"/>
  <c r="BU695" i="52"/>
  <c r="CL695" i="52" s="1"/>
  <c r="CA695" i="52"/>
  <c r="DG695" i="52" s="1"/>
  <c r="CA689" i="52"/>
  <c r="DG689" i="52" s="1"/>
  <c r="BU687" i="52"/>
  <c r="CL687" i="52" s="1"/>
  <c r="FF687" i="52" s="1"/>
  <c r="BT680" i="52"/>
  <c r="CR680" i="52" s="1"/>
  <c r="EZ680" i="52" s="1"/>
  <c r="BY680" i="52"/>
  <c r="DH680" i="52" s="1"/>
  <c r="BO680" i="52"/>
  <c r="CG680" i="52" s="1"/>
  <c r="CC680" i="52"/>
  <c r="BW674" i="52"/>
  <c r="DA674" i="52" s="1"/>
  <c r="CA665" i="52"/>
  <c r="DG665" i="52" s="1"/>
  <c r="BU665" i="52"/>
  <c r="CL665" i="52" s="1"/>
  <c r="BU647" i="52"/>
  <c r="CL647" i="52" s="1"/>
  <c r="CI647" i="52" s="1"/>
  <c r="CA647" i="52"/>
  <c r="DG647" i="52" s="1"/>
  <c r="BU635" i="52"/>
  <c r="CL635" i="52" s="1"/>
  <c r="FF635" i="52" s="1"/>
  <c r="BT571" i="52"/>
  <c r="CR571" i="52" s="1"/>
  <c r="AB569" i="52"/>
  <c r="BQ519" i="52"/>
  <c r="CM519" i="52" s="1"/>
  <c r="BY519" i="52"/>
  <c r="DH519" i="52" s="1"/>
  <c r="BR506" i="52"/>
  <c r="CS506" i="52" s="1"/>
  <c r="BU506" i="52"/>
  <c r="CL506" i="52" s="1"/>
  <c r="FF506" i="52" s="1"/>
  <c r="BQ506" i="52"/>
  <c r="CM506" i="52" s="1"/>
  <c r="BY506" i="52"/>
  <c r="DH506" i="52" s="1"/>
  <c r="CC506" i="52"/>
  <c r="BO790" i="52"/>
  <c r="CG790" i="52" s="1"/>
  <c r="BQ790" i="52"/>
  <c r="CM790" i="52" s="1"/>
  <c r="BO786" i="52"/>
  <c r="CG786" i="52" s="1"/>
  <c r="BQ786" i="52"/>
  <c r="CM786" i="52" s="1"/>
  <c r="BO782" i="52"/>
  <c r="CG782" i="52" s="1"/>
  <c r="BQ782" i="52"/>
  <c r="CM782" i="52" s="1"/>
  <c r="DD780" i="52"/>
  <c r="BU746" i="52"/>
  <c r="CL746" i="52" s="1"/>
  <c r="BR746" i="52"/>
  <c r="CS746" i="52" s="1"/>
  <c r="BU744" i="52"/>
  <c r="CL744" i="52" s="1"/>
  <c r="BR744" i="52"/>
  <c r="CS744" i="52" s="1"/>
  <c r="BO743" i="52"/>
  <c r="CG743" i="52" s="1"/>
  <c r="BR743" i="52"/>
  <c r="CS743" i="52" s="1"/>
  <c r="BR741" i="52"/>
  <c r="CS741" i="52" s="1"/>
  <c r="BU730" i="52"/>
  <c r="CL730" i="52" s="1"/>
  <c r="BR730" i="52"/>
  <c r="CS730" i="52" s="1"/>
  <c r="BU728" i="52"/>
  <c r="CL728" i="52" s="1"/>
  <c r="BR728" i="52"/>
  <c r="CS728" i="52" s="1"/>
  <c r="BO727" i="52"/>
  <c r="CG727" i="52" s="1"/>
  <c r="BR727" i="52"/>
  <c r="CS727" i="52" s="1"/>
  <c r="BR725" i="52"/>
  <c r="CS725" i="52" s="1"/>
  <c r="BU714" i="52"/>
  <c r="CL714" i="52" s="1"/>
  <c r="BR714" i="52"/>
  <c r="CS714" i="52" s="1"/>
  <c r="BU712" i="52"/>
  <c r="CL712" i="52" s="1"/>
  <c r="BR712" i="52"/>
  <c r="CS712" i="52" s="1"/>
  <c r="BO711" i="52"/>
  <c r="CG711" i="52" s="1"/>
  <c r="BR711" i="52"/>
  <c r="CS711" i="52" s="1"/>
  <c r="BO710" i="52"/>
  <c r="CG710" i="52" s="1"/>
  <c r="BR710" i="52"/>
  <c r="CS710" i="52" s="1"/>
  <c r="CA708" i="52"/>
  <c r="DG708" i="52" s="1"/>
  <c r="CA702" i="52"/>
  <c r="DG702" i="52" s="1"/>
  <c r="CN702" i="52"/>
  <c r="FE702" i="52" s="1"/>
  <c r="CA701" i="52"/>
  <c r="DG701" i="52" s="1"/>
  <c r="CA691" i="52"/>
  <c r="DG691" i="52" s="1"/>
  <c r="BU688" i="52"/>
  <c r="CL688" i="52" s="1"/>
  <c r="FF688" i="52" s="1"/>
  <c r="BO688" i="52"/>
  <c r="CG688" i="52" s="1"/>
  <c r="CC687" i="52"/>
  <c r="BS687" i="52"/>
  <c r="CQ687" i="52" s="1"/>
  <c r="EX687" i="52" s="1"/>
  <c r="BO687" i="52"/>
  <c r="CG687" i="52" s="1"/>
  <c r="BS686" i="52"/>
  <c r="CQ686" i="52" s="1"/>
  <c r="BS685" i="52"/>
  <c r="CQ685" i="52" s="1"/>
  <c r="CA684" i="52"/>
  <c r="DG684" i="52" s="1"/>
  <c r="BO684" i="52"/>
  <c r="CG684" i="52" s="1"/>
  <c r="BY684" i="52"/>
  <c r="DH684" i="52" s="1"/>
  <c r="DS684" i="52" s="1"/>
  <c r="CA683" i="52"/>
  <c r="DG683" i="52" s="1"/>
  <c r="BU681" i="52"/>
  <c r="CL681" i="52" s="1"/>
  <c r="BU673" i="52"/>
  <c r="CL673" i="52" s="1"/>
  <c r="CC672" i="52"/>
  <c r="BO672" i="52"/>
  <c r="CG672" i="52" s="1"/>
  <c r="AB672" i="52" s="1"/>
  <c r="CA671" i="52"/>
  <c r="DG671" i="52" s="1"/>
  <c r="BT668" i="52"/>
  <c r="CR668" i="52" s="1"/>
  <c r="BU663" i="52"/>
  <c r="CL663" i="52" s="1"/>
  <c r="BT660" i="52"/>
  <c r="CR660" i="52" s="1"/>
  <c r="EZ660" i="52" s="1"/>
  <c r="CA659" i="52"/>
  <c r="DG659" i="52" s="1"/>
  <c r="BY648" i="52"/>
  <c r="DH648" i="52" s="1"/>
  <c r="BP643" i="52"/>
  <c r="CH643" i="52" s="1"/>
  <c r="BQ643" i="52"/>
  <c r="CM643" i="52" s="1"/>
  <c r="CA641" i="52"/>
  <c r="DG641" i="52" s="1"/>
  <c r="CA637" i="52"/>
  <c r="DG637" i="52" s="1"/>
  <c r="BU637" i="52"/>
  <c r="CL637" i="52" s="1"/>
  <c r="BY636" i="52"/>
  <c r="DH636" i="52" s="1"/>
  <c r="BP635" i="52"/>
  <c r="CH635" i="52" s="1"/>
  <c r="BQ635" i="52"/>
  <c r="CM635" i="52" s="1"/>
  <c r="BT620" i="52"/>
  <c r="CR620" i="52" s="1"/>
  <c r="CP620" i="52"/>
  <c r="FA620" i="52" s="1"/>
  <c r="CN620" i="52"/>
  <c r="BU619" i="52"/>
  <c r="CL619" i="52" s="1"/>
  <c r="BQ619" i="52"/>
  <c r="CM619" i="52" s="1"/>
  <c r="BP619" i="52"/>
  <c r="CH619" i="52" s="1"/>
  <c r="BX619" i="52"/>
  <c r="DE619" i="52" s="1"/>
  <c r="CA619" i="52"/>
  <c r="DG619" i="52" s="1"/>
  <c r="BS619" i="52"/>
  <c r="CQ619" i="52" s="1"/>
  <c r="BU615" i="52"/>
  <c r="CL615" i="52" s="1"/>
  <c r="FF615" i="52" s="1"/>
  <c r="BY608" i="52"/>
  <c r="DH608" i="52" s="1"/>
  <c r="BT608" i="52"/>
  <c r="CR608" i="52" s="1"/>
  <c r="BU601" i="52"/>
  <c r="CL601" i="52" s="1"/>
  <c r="BO600" i="52"/>
  <c r="CG600" i="52" s="1"/>
  <c r="CP594" i="52"/>
  <c r="FA594" i="52" s="1"/>
  <c r="CN594" i="52"/>
  <c r="BQ580" i="52"/>
  <c r="CM580" i="52" s="1"/>
  <c r="BT564" i="52"/>
  <c r="CR564" i="52" s="1"/>
  <c r="EZ564" i="52" s="1"/>
  <c r="BY564" i="52"/>
  <c r="DH564" i="52" s="1"/>
  <c r="BQ564" i="52"/>
  <c r="CM564" i="52" s="1"/>
  <c r="CC564" i="52"/>
  <c r="BX563" i="52"/>
  <c r="DE563" i="52" s="1"/>
  <c r="BP537" i="52"/>
  <c r="CH537" i="52" s="1"/>
  <c r="CA537" i="52"/>
  <c r="DG537" i="52" s="1"/>
  <c r="CP524" i="52"/>
  <c r="FA524" i="52" s="1"/>
  <c r="BQ520" i="52"/>
  <c r="CM520" i="52" s="1"/>
  <c r="BQ516" i="52"/>
  <c r="CM516" i="52" s="1"/>
  <c r="BU516" i="52"/>
  <c r="CL516" i="52" s="1"/>
  <c r="BY516" i="52"/>
  <c r="DH516" i="52" s="1"/>
  <c r="BR516" i="52"/>
  <c r="CS516" i="52" s="1"/>
  <c r="BU511" i="52"/>
  <c r="CL511" i="52" s="1"/>
  <c r="BU508" i="52"/>
  <c r="CL508" i="52" s="1"/>
  <c r="BY508" i="52"/>
  <c r="DH508" i="52" s="1"/>
  <c r="BR508" i="52"/>
  <c r="CS508" i="52" s="1"/>
  <c r="BU503" i="52"/>
  <c r="CL503" i="52" s="1"/>
  <c r="BY499" i="52"/>
  <c r="DH499" i="52" s="1"/>
  <c r="BU498" i="52"/>
  <c r="CL498" i="52" s="1"/>
  <c r="BR492" i="52"/>
  <c r="CS492" i="52" s="1"/>
  <c r="CC492" i="52"/>
  <c r="BQ492" i="52"/>
  <c r="CM492" i="52" s="1"/>
  <c r="BU492" i="52"/>
  <c r="CL492" i="52" s="1"/>
  <c r="FF492" i="52" s="1"/>
  <c r="BY492" i="52"/>
  <c r="DH492" i="52" s="1"/>
  <c r="BQ491" i="52"/>
  <c r="CM491" i="52" s="1"/>
  <c r="CN488" i="52"/>
  <c r="FE488" i="52" s="1"/>
  <c r="CP481" i="52"/>
  <c r="FA481" i="52" s="1"/>
  <c r="BQ478" i="52"/>
  <c r="CM478" i="52" s="1"/>
  <c r="BR469" i="52"/>
  <c r="CS469" i="52" s="1"/>
  <c r="CP465" i="52"/>
  <c r="FA465" i="52" s="1"/>
  <c r="BQ462" i="52"/>
  <c r="CM462" i="52" s="1"/>
  <c r="BR455" i="52"/>
  <c r="CS455" i="52" s="1"/>
  <c r="BQ455" i="52"/>
  <c r="CM455" i="52" s="1"/>
  <c r="CC455" i="52"/>
  <c r="CN455" i="52" s="1"/>
  <c r="FE455" i="52" s="1"/>
  <c r="BU455" i="52"/>
  <c r="CL455" i="52" s="1"/>
  <c r="FF455" i="52" s="1"/>
  <c r="CO453" i="52"/>
  <c r="FB453" i="52" s="1"/>
  <c r="BO448" i="52"/>
  <c r="CG448" i="52" s="1"/>
  <c r="CJ448" i="52" s="1"/>
  <c r="BV444" i="52"/>
  <c r="CZ444" i="52" s="1"/>
  <c r="BO438" i="52"/>
  <c r="CG438" i="52" s="1"/>
  <c r="CA437" i="52"/>
  <c r="DG437" i="52" s="1"/>
  <c r="CA790" i="52"/>
  <c r="DG790" i="52" s="1"/>
  <c r="CP789" i="52"/>
  <c r="FA789" i="52" s="1"/>
  <c r="CA786" i="52"/>
  <c r="DG786" i="52" s="1"/>
  <c r="CP785" i="52"/>
  <c r="FA785" i="52" s="1"/>
  <c r="CA782" i="52"/>
  <c r="DG782" i="52" s="1"/>
  <c r="CP781" i="52"/>
  <c r="FA781" i="52" s="1"/>
  <c r="BZ741" i="52"/>
  <c r="DI741" i="52" s="1"/>
  <c r="BZ725" i="52"/>
  <c r="DI725" i="52" s="1"/>
  <c r="CA704" i="52"/>
  <c r="DG704" i="52" s="1"/>
  <c r="BU703" i="52"/>
  <c r="CL703" i="52" s="1"/>
  <c r="FF703" i="52" s="1"/>
  <c r="CA697" i="52"/>
  <c r="DG697" i="52" s="1"/>
  <c r="CC689" i="52"/>
  <c r="BS688" i="52"/>
  <c r="CQ688" i="52" s="1"/>
  <c r="EX688" i="52" s="1"/>
  <c r="BS683" i="52"/>
  <c r="CQ683" i="52" s="1"/>
  <c r="BQ682" i="52"/>
  <c r="CM682" i="52" s="1"/>
  <c r="BS675" i="52"/>
  <c r="CQ675" i="52" s="1"/>
  <c r="BQ674" i="52"/>
  <c r="CM674" i="52" s="1"/>
  <c r="BX671" i="52"/>
  <c r="DE671" i="52" s="1"/>
  <c r="BP671" i="52"/>
  <c r="CH671" i="52" s="1"/>
  <c r="BX667" i="52"/>
  <c r="DE667" i="52" s="1"/>
  <c r="BP667" i="52"/>
  <c r="CH667" i="52" s="1"/>
  <c r="BX659" i="52"/>
  <c r="DE659" i="52" s="1"/>
  <c r="BP659" i="52"/>
  <c r="CH659" i="52" s="1"/>
  <c r="BY652" i="52"/>
  <c r="DH652" i="52" s="1"/>
  <c r="BS651" i="52"/>
  <c r="CQ651" i="52" s="1"/>
  <c r="CA651" i="52"/>
  <c r="DG651" i="52" s="1"/>
  <c r="BW650" i="52"/>
  <c r="DA650" i="52" s="1"/>
  <c r="BQ650" i="52"/>
  <c r="CM650" i="52" s="1"/>
  <c r="CA633" i="52"/>
  <c r="DG633" i="52" s="1"/>
  <c r="CA617" i="52"/>
  <c r="DG617" i="52" s="1"/>
  <c r="BO612" i="52"/>
  <c r="CG612" i="52" s="1"/>
  <c r="AB612" i="52" s="1"/>
  <c r="BY612" i="52"/>
  <c r="DH612" i="52" s="1"/>
  <c r="BT612" i="52"/>
  <c r="CR612" i="52" s="1"/>
  <c r="EZ612" i="52" s="1"/>
  <c r="CC612" i="52"/>
  <c r="BO584" i="52"/>
  <c r="CG584" i="52" s="1"/>
  <c r="BT580" i="52"/>
  <c r="CR580" i="52" s="1"/>
  <c r="BS574" i="52"/>
  <c r="CQ574" i="52" s="1"/>
  <c r="BX571" i="52"/>
  <c r="DE571" i="52" s="1"/>
  <c r="BO568" i="52"/>
  <c r="CG568" i="52" s="1"/>
  <c r="AB568" i="52" s="1"/>
  <c r="BY566" i="52"/>
  <c r="DH566" i="52" s="1"/>
  <c r="BS561" i="52"/>
  <c r="CQ561" i="52" s="1"/>
  <c r="BT558" i="52"/>
  <c r="CR558" i="52" s="1"/>
  <c r="EZ558" i="52" s="1"/>
  <c r="BO558" i="52"/>
  <c r="CG558" i="52" s="1"/>
  <c r="AB558" i="52" s="1"/>
  <c r="CC558" i="52"/>
  <c r="BS553" i="52"/>
  <c r="CQ553" i="52" s="1"/>
  <c r="BT550" i="52"/>
  <c r="CR550" i="52" s="1"/>
  <c r="EZ550" i="52" s="1"/>
  <c r="BO550" i="52"/>
  <c r="CG550" i="52" s="1"/>
  <c r="CC550" i="52"/>
  <c r="CO550" i="52" s="1"/>
  <c r="FB550" i="52" s="1"/>
  <c r="BS545" i="52"/>
  <c r="CQ545" i="52" s="1"/>
  <c r="BU539" i="52"/>
  <c r="CL539" i="52" s="1"/>
  <c r="BX539" i="52"/>
  <c r="DE539" i="52" s="1"/>
  <c r="BP539" i="52"/>
  <c r="CH539" i="52" s="1"/>
  <c r="CA539" i="52"/>
  <c r="DG539" i="52" s="1"/>
  <c r="BX537" i="52"/>
  <c r="DE537" i="52" s="1"/>
  <c r="BY536" i="52"/>
  <c r="DH536" i="52" s="1"/>
  <c r="BW532" i="52"/>
  <c r="DA532" i="52" s="1"/>
  <c r="BO526" i="52"/>
  <c r="CG526" i="52" s="1"/>
  <c r="AB526" i="52" s="1"/>
  <c r="CC526" i="52"/>
  <c r="CN526" i="52" s="1"/>
  <c r="FE526" i="52" s="1"/>
  <c r="BU526" i="52"/>
  <c r="CL526" i="52" s="1"/>
  <c r="FF526" i="52" s="1"/>
  <c r="BQ526" i="52"/>
  <c r="CM526" i="52" s="1"/>
  <c r="BY526" i="52"/>
  <c r="DH526" i="52" s="1"/>
  <c r="BU517" i="52"/>
  <c r="CL517" i="52" s="1"/>
  <c r="BU509" i="52"/>
  <c r="CL509" i="52" s="1"/>
  <c r="BQ508" i="52"/>
  <c r="CM508" i="52" s="1"/>
  <c r="BU501" i="52"/>
  <c r="CL501" i="52" s="1"/>
  <c r="BY493" i="52"/>
  <c r="DH493" i="52" s="1"/>
  <c r="BR489" i="52"/>
  <c r="CS489" i="52" s="1"/>
  <c r="BQ489" i="52"/>
  <c r="CM489" i="52" s="1"/>
  <c r="CC489" i="52"/>
  <c r="BU489" i="52"/>
  <c r="CL489" i="52" s="1"/>
  <c r="FF489" i="52" s="1"/>
  <c r="BR486" i="52"/>
  <c r="CS486" i="52" s="1"/>
  <c r="CC486" i="52"/>
  <c r="BU486" i="52"/>
  <c r="CL486" i="52" s="1"/>
  <c r="FF486" i="52" s="1"/>
  <c r="BQ486" i="52"/>
  <c r="CM486" i="52" s="1"/>
  <c r="BY486" i="52"/>
  <c r="DH486" i="52" s="1"/>
  <c r="BQ485" i="52"/>
  <c r="CM485" i="52" s="1"/>
  <c r="BQ480" i="52"/>
  <c r="CM480" i="52" s="1"/>
  <c r="BQ471" i="52"/>
  <c r="CM471" i="52" s="1"/>
  <c r="BQ469" i="52"/>
  <c r="CM469" i="52" s="1"/>
  <c r="BY468" i="52"/>
  <c r="DH468" i="52" s="1"/>
  <c r="CO465" i="52"/>
  <c r="FB465" i="52" s="1"/>
  <c r="BY458" i="52"/>
  <c r="DH458" i="52" s="1"/>
  <c r="BR457" i="52"/>
  <c r="CS457" i="52" s="1"/>
  <c r="BY455" i="52"/>
  <c r="DH455" i="52" s="1"/>
  <c r="BQ451" i="52"/>
  <c r="CM451" i="52" s="1"/>
  <c r="BV451" i="52"/>
  <c r="CZ451" i="52" s="1"/>
  <c r="BV450" i="52"/>
  <c r="CZ450" i="52" s="1"/>
  <c r="BV448" i="52"/>
  <c r="CZ448" i="52" s="1"/>
  <c r="BV446" i="52"/>
  <c r="CZ446" i="52" s="1"/>
  <c r="DW446" i="52" s="1"/>
  <c r="BQ442" i="52"/>
  <c r="CM442" i="52" s="1"/>
  <c r="BQ440" i="52"/>
  <c r="CM440" i="52" s="1"/>
  <c r="CN439" i="52"/>
  <c r="FE439" i="52" s="1"/>
  <c r="BV439" i="52"/>
  <c r="CZ439" i="52" s="1"/>
  <c r="BV435" i="52"/>
  <c r="CZ435" i="52" s="1"/>
  <c r="BS428" i="52"/>
  <c r="CQ428" i="52" s="1"/>
  <c r="BO419" i="52"/>
  <c r="CG419" i="52" s="1"/>
  <c r="BQ419" i="52"/>
  <c r="CM419" i="52" s="1"/>
  <c r="BS419" i="52"/>
  <c r="CQ419" i="52" s="1"/>
  <c r="EX419" i="52" s="1"/>
  <c r="BY419" i="52"/>
  <c r="DH419" i="52" s="1"/>
  <c r="DS419" i="52" s="1"/>
  <c r="BW789" i="52"/>
  <c r="DA789" i="52" s="1"/>
  <c r="DX789" i="52" s="1"/>
  <c r="BP789" i="52"/>
  <c r="CH789" i="52" s="1"/>
  <c r="BW785" i="52"/>
  <c r="DA785" i="52" s="1"/>
  <c r="DX785" i="52" s="1"/>
  <c r="BP785" i="52"/>
  <c r="CH785" i="52" s="1"/>
  <c r="BW781" i="52"/>
  <c r="DA781" i="52" s="1"/>
  <c r="DX781" i="52" s="1"/>
  <c r="BP781" i="52"/>
  <c r="CH781" i="52" s="1"/>
  <c r="BO746" i="52"/>
  <c r="CG746" i="52" s="1"/>
  <c r="BO744" i="52"/>
  <c r="CG744" i="52" s="1"/>
  <c r="AB744" i="52" s="1"/>
  <c r="BO730" i="52"/>
  <c r="CG730" i="52" s="1"/>
  <c r="AB730" i="52" s="1"/>
  <c r="BO728" i="52"/>
  <c r="CG728" i="52" s="1"/>
  <c r="AB728" i="52" s="1"/>
  <c r="BO714" i="52"/>
  <c r="CG714" i="52" s="1"/>
  <c r="BO712" i="52"/>
  <c r="CG712" i="52" s="1"/>
  <c r="AB712" i="52" s="1"/>
  <c r="BS707" i="52"/>
  <c r="CQ707" i="52" s="1"/>
  <c r="BU706" i="52"/>
  <c r="CL706" i="52" s="1"/>
  <c r="BO689" i="52"/>
  <c r="CG689" i="52" s="1"/>
  <c r="BW684" i="52"/>
  <c r="DA684" i="52" s="1"/>
  <c r="BU679" i="52"/>
  <c r="CL679" i="52" s="1"/>
  <c r="CA675" i="52"/>
  <c r="DG675" i="52" s="1"/>
  <c r="CA663" i="52"/>
  <c r="DG663" i="52" s="1"/>
  <c r="BU655" i="52"/>
  <c r="CL655" i="52" s="1"/>
  <c r="CA653" i="52"/>
  <c r="DG653" i="52" s="1"/>
  <c r="BO652" i="52"/>
  <c r="CG652" i="52" s="1"/>
  <c r="CC652" i="52"/>
  <c r="BP639" i="52"/>
  <c r="CH639" i="52" s="1"/>
  <c r="BQ639" i="52"/>
  <c r="CM639" i="52" s="1"/>
  <c r="BT636" i="52"/>
  <c r="CR636" i="52" s="1"/>
  <c r="CA635" i="52"/>
  <c r="DG635" i="52" s="1"/>
  <c r="CA623" i="52"/>
  <c r="DG623" i="52" s="1"/>
  <c r="BS623" i="52"/>
  <c r="CQ623" i="52" s="1"/>
  <c r="BU623" i="52"/>
  <c r="CL623" i="52" s="1"/>
  <c r="CA605" i="52"/>
  <c r="DG605" i="52" s="1"/>
  <c r="BP605" i="52"/>
  <c r="CH605" i="52" s="1"/>
  <c r="BU605" i="52"/>
  <c r="CL605" i="52" s="1"/>
  <c r="BO592" i="52"/>
  <c r="CG592" i="52" s="1"/>
  <c r="BU577" i="52"/>
  <c r="CL577" i="52" s="1"/>
  <c r="FF577" i="52" s="1"/>
  <c r="BP577" i="52"/>
  <c r="CH577" i="52" s="1"/>
  <c r="CA577" i="52"/>
  <c r="DG577" i="52" s="1"/>
  <c r="BS577" i="52"/>
  <c r="CQ577" i="52" s="1"/>
  <c r="EX577" i="52" s="1"/>
  <c r="CC577" i="52"/>
  <c r="CO577" i="52" s="1"/>
  <c r="FB577" i="52" s="1"/>
  <c r="BW577" i="52"/>
  <c r="DA577" i="52" s="1"/>
  <c r="DX577" i="52" s="1"/>
  <c r="BT570" i="52"/>
  <c r="CR570" i="52" s="1"/>
  <c r="EZ570" i="52" s="1"/>
  <c r="BX567" i="52"/>
  <c r="DE567" i="52" s="1"/>
  <c r="BO562" i="52"/>
  <c r="CG562" i="52" s="1"/>
  <c r="CJ562" i="52" s="1"/>
  <c r="BO542" i="52"/>
  <c r="CG542" i="52" s="1"/>
  <c r="CJ542" i="52" s="1"/>
  <c r="BW536" i="52"/>
  <c r="DA536" i="52" s="1"/>
  <c r="BP529" i="52"/>
  <c r="CH529" i="52" s="1"/>
  <c r="BY528" i="52"/>
  <c r="DH528" i="52" s="1"/>
  <c r="CN504" i="52"/>
  <c r="FE504" i="52" s="1"/>
  <c r="BQ498" i="52"/>
  <c r="CM498" i="52" s="1"/>
  <c r="BY489" i="52"/>
  <c r="DH489" i="52" s="1"/>
  <c r="BQ488" i="52"/>
  <c r="CM488" i="52" s="1"/>
  <c r="BU488" i="52"/>
  <c r="CL488" i="52" s="1"/>
  <c r="BY488" i="52"/>
  <c r="DH488" i="52" s="1"/>
  <c r="BR488" i="52"/>
  <c r="CS488" i="52" s="1"/>
  <c r="BY477" i="52"/>
  <c r="DH477" i="52" s="1"/>
  <c r="BY473" i="52"/>
  <c r="DH473" i="52" s="1"/>
  <c r="BU471" i="52"/>
  <c r="CL471" i="52" s="1"/>
  <c r="BY470" i="52"/>
  <c r="DH470" i="52" s="1"/>
  <c r="BQ468" i="52"/>
  <c r="CM468" i="52" s="1"/>
  <c r="BQ464" i="52"/>
  <c r="CM464" i="52" s="1"/>
  <c r="BY461" i="52"/>
  <c r="DH461" i="52" s="1"/>
  <c r="BY456" i="52"/>
  <c r="DH456" i="52" s="1"/>
  <c r="BQ454" i="52"/>
  <c r="CM454" i="52" s="1"/>
  <c r="CA450" i="52"/>
  <c r="DG450" i="52" s="1"/>
  <c r="BO441" i="52"/>
  <c r="CG441" i="52" s="1"/>
  <c r="CJ441" i="52" s="1"/>
  <c r="CO435" i="52"/>
  <c r="FB435" i="52" s="1"/>
  <c r="CN435" i="52"/>
  <c r="FE435" i="52" s="1"/>
  <c r="BP790" i="52"/>
  <c r="CH790" i="52" s="1"/>
  <c r="CK790" i="52" s="1"/>
  <c r="CO789" i="52"/>
  <c r="FB789" i="52" s="1"/>
  <c r="BP786" i="52"/>
  <c r="CH786" i="52" s="1"/>
  <c r="CK786" i="52" s="1"/>
  <c r="BP782" i="52"/>
  <c r="CH782" i="52" s="1"/>
  <c r="CK782" i="52" s="1"/>
  <c r="BQ746" i="52"/>
  <c r="CM746" i="52" s="1"/>
  <c r="BQ744" i="52"/>
  <c r="CM744" i="52" s="1"/>
  <c r="BZ743" i="52"/>
  <c r="DI743" i="52" s="1"/>
  <c r="BQ743" i="52"/>
  <c r="CM743" i="52" s="1"/>
  <c r="BQ741" i="52"/>
  <c r="CM741" i="52" s="1"/>
  <c r="BQ730" i="52"/>
  <c r="CM730" i="52" s="1"/>
  <c r="BQ728" i="52"/>
  <c r="CM728" i="52" s="1"/>
  <c r="BZ727" i="52"/>
  <c r="DI727" i="52" s="1"/>
  <c r="BQ727" i="52"/>
  <c r="CM727" i="52" s="1"/>
  <c r="BQ725" i="52"/>
  <c r="CM725" i="52" s="1"/>
  <c r="BQ714" i="52"/>
  <c r="CM714" i="52" s="1"/>
  <c r="BQ712" i="52"/>
  <c r="CM712" i="52" s="1"/>
  <c r="BZ711" i="52"/>
  <c r="DI711" i="52" s="1"/>
  <c r="BZ710" i="52"/>
  <c r="DI710" i="52" s="1"/>
  <c r="BU708" i="52"/>
  <c r="CL708" i="52" s="1"/>
  <c r="BU702" i="52"/>
  <c r="CL702" i="52" s="1"/>
  <c r="BU701" i="52"/>
  <c r="CL701" i="52" s="1"/>
  <c r="BU691" i="52"/>
  <c r="CL691" i="52" s="1"/>
  <c r="CA690" i="52"/>
  <c r="DG690" i="52" s="1"/>
  <c r="CC688" i="52"/>
  <c r="BX683" i="52"/>
  <c r="DE683" i="52" s="1"/>
  <c r="BP683" i="52"/>
  <c r="CH683" i="52" s="1"/>
  <c r="BX675" i="52"/>
  <c r="DE675" i="52" s="1"/>
  <c r="BP675" i="52"/>
  <c r="CH675" i="52" s="1"/>
  <c r="BS663" i="52"/>
  <c r="CQ663" i="52" s="1"/>
  <c r="BQ662" i="52"/>
  <c r="CM662" i="52" s="1"/>
  <c r="CC660" i="52"/>
  <c r="CA649" i="52"/>
  <c r="DG649" i="52" s="1"/>
  <c r="BU649" i="52"/>
  <c r="CL649" i="52" s="1"/>
  <c r="BS647" i="52"/>
  <c r="CQ647" i="52" s="1"/>
  <c r="BW646" i="52"/>
  <c r="DA646" i="52" s="1"/>
  <c r="BQ646" i="52"/>
  <c r="CM646" i="52" s="1"/>
  <c r="BO636" i="52"/>
  <c r="CG636" i="52" s="1"/>
  <c r="BX635" i="52"/>
  <c r="DE635" i="52" s="1"/>
  <c r="CA629" i="52"/>
  <c r="DG629" i="52" s="1"/>
  <c r="BS627" i="52"/>
  <c r="CQ627" i="52" s="1"/>
  <c r="BU627" i="52"/>
  <c r="CL627" i="52" s="1"/>
  <c r="BW622" i="52"/>
  <c r="DA622" i="52" s="1"/>
  <c r="DX622" i="52" s="1"/>
  <c r="BQ622" i="52"/>
  <c r="CM622" i="52" s="1"/>
  <c r="CC622" i="52"/>
  <c r="BY616" i="52"/>
  <c r="DH616" i="52" s="1"/>
  <c r="BT616" i="52"/>
  <c r="CR616" i="52" s="1"/>
  <c r="BP587" i="52"/>
  <c r="CH587" i="52" s="1"/>
  <c r="CA587" i="52"/>
  <c r="DG587" i="52" s="1"/>
  <c r="BT587" i="52"/>
  <c r="CR587" i="52" s="1"/>
  <c r="BX587" i="52"/>
  <c r="DE587" i="52" s="1"/>
  <c r="BT586" i="52"/>
  <c r="CR586" i="52" s="1"/>
  <c r="BO586" i="52"/>
  <c r="CG586" i="52" s="1"/>
  <c r="CJ586" i="52" s="1"/>
  <c r="BW586" i="52"/>
  <c r="DA586" i="52" s="1"/>
  <c r="CA573" i="52"/>
  <c r="DG573" i="52" s="1"/>
  <c r="CH533" i="52"/>
  <c r="BW528" i="52"/>
  <c r="DA528" i="52" s="1"/>
  <c r="BY522" i="52"/>
  <c r="DH522" i="52" s="1"/>
  <c r="BO520" i="52"/>
  <c r="CG520" i="52" s="1"/>
  <c r="AB520" i="52" s="1"/>
  <c r="BR518" i="52"/>
  <c r="CS518" i="52" s="1"/>
  <c r="CC518" i="52"/>
  <c r="BU518" i="52"/>
  <c r="CL518" i="52" s="1"/>
  <c r="FF518" i="52" s="1"/>
  <c r="BQ518" i="52"/>
  <c r="CM518" i="52" s="1"/>
  <c r="BY518" i="52"/>
  <c r="DH518" i="52" s="1"/>
  <c r="BR510" i="52"/>
  <c r="CS510" i="52" s="1"/>
  <c r="BU510" i="52"/>
  <c r="CL510" i="52" s="1"/>
  <c r="BQ510" i="52"/>
  <c r="CM510" i="52" s="1"/>
  <c r="BY510" i="52"/>
  <c r="DH510" i="52" s="1"/>
  <c r="BQ509" i="52"/>
  <c r="CM509" i="52" s="1"/>
  <c r="BR502" i="52"/>
  <c r="CS502" i="52" s="1"/>
  <c r="BU502" i="52"/>
  <c r="CL502" i="52" s="1"/>
  <c r="BQ502" i="52"/>
  <c r="CM502" i="52" s="1"/>
  <c r="BY502" i="52"/>
  <c r="DH502" i="52" s="1"/>
  <c r="BQ501" i="52"/>
  <c r="CM501" i="52" s="1"/>
  <c r="BR495" i="52"/>
  <c r="CS495" i="52" s="1"/>
  <c r="BQ495" i="52"/>
  <c r="CM495" i="52" s="1"/>
  <c r="CC495" i="52"/>
  <c r="BU495" i="52"/>
  <c r="CL495" i="52" s="1"/>
  <c r="FF495" i="52" s="1"/>
  <c r="BQ482" i="52"/>
  <c r="CM482" i="52" s="1"/>
  <c r="BQ466" i="52"/>
  <c r="CM466" i="52" s="1"/>
  <c r="BV441" i="52"/>
  <c r="CZ441" i="52" s="1"/>
  <c r="BO435" i="52"/>
  <c r="CG435" i="52" s="1"/>
  <c r="CJ435" i="52" s="1"/>
  <c r="BS432" i="52"/>
  <c r="CQ432" i="52" s="1"/>
  <c r="EX432" i="52" s="1"/>
  <c r="BQ423" i="52"/>
  <c r="CM423" i="52" s="1"/>
  <c r="BY423" i="52"/>
  <c r="DH423" i="52" s="1"/>
  <c r="DS423" i="52" s="1"/>
  <c r="BO423" i="52"/>
  <c r="CG423" i="52" s="1"/>
  <c r="BS423" i="52"/>
  <c r="CQ423" i="52" s="1"/>
  <c r="EX423" i="52" s="1"/>
  <c r="CA423" i="52"/>
  <c r="DG423" i="52" s="1"/>
  <c r="CC423" i="52"/>
  <c r="BV423" i="52"/>
  <c r="CZ423" i="52" s="1"/>
  <c r="DW423" i="52" s="1"/>
  <c r="BU704" i="52"/>
  <c r="CL704" i="52" s="1"/>
  <c r="BO704" i="52"/>
  <c r="CG704" i="52" s="1"/>
  <c r="CC703" i="52"/>
  <c r="CN703" i="52" s="1"/>
  <c r="FE703" i="52" s="1"/>
  <c r="BS703" i="52"/>
  <c r="CQ703" i="52" s="1"/>
  <c r="EX703" i="52" s="1"/>
  <c r="BS702" i="52"/>
  <c r="CQ702" i="52" s="1"/>
  <c r="BU697" i="52"/>
  <c r="CL697" i="52" s="1"/>
  <c r="CC648" i="52"/>
  <c r="BO648" i="52"/>
  <c r="CG648" i="52" s="1"/>
  <c r="AB648" i="52" s="1"/>
  <c r="BS643" i="52"/>
  <c r="CQ643" i="52" s="1"/>
  <c r="CA643" i="52"/>
  <c r="DG643" i="52" s="1"/>
  <c r="BW642" i="52"/>
  <c r="DA642" i="52" s="1"/>
  <c r="BQ642" i="52"/>
  <c r="CM642" i="52" s="1"/>
  <c r="CA639" i="52"/>
  <c r="DG639" i="52" s="1"/>
  <c r="CC634" i="52"/>
  <c r="BW634" i="52"/>
  <c r="DA634" i="52" s="1"/>
  <c r="DX634" i="52" s="1"/>
  <c r="CP632" i="52"/>
  <c r="FA632" i="52" s="1"/>
  <c r="CN632" i="52"/>
  <c r="BU631" i="52"/>
  <c r="CL631" i="52" s="1"/>
  <c r="BQ631" i="52"/>
  <c r="CM631" i="52" s="1"/>
  <c r="BP631" i="52"/>
  <c r="CH631" i="52" s="1"/>
  <c r="BX631" i="52"/>
  <c r="DE631" i="52" s="1"/>
  <c r="BS631" i="52"/>
  <c r="CQ631" i="52" s="1"/>
  <c r="CA631" i="52"/>
  <c r="DG631" i="52" s="1"/>
  <c r="BW626" i="52"/>
  <c r="DA626" i="52" s="1"/>
  <c r="DX626" i="52" s="1"/>
  <c r="BQ626" i="52"/>
  <c r="CM626" i="52" s="1"/>
  <c r="CC626" i="52"/>
  <c r="BX603" i="52"/>
  <c r="DE603" i="52" s="1"/>
  <c r="BP603" i="52"/>
  <c r="CH603" i="52" s="1"/>
  <c r="CA603" i="52"/>
  <c r="DG603" i="52" s="1"/>
  <c r="BT603" i="52"/>
  <c r="CR603" i="52" s="1"/>
  <c r="BP583" i="52"/>
  <c r="CH583" i="52" s="1"/>
  <c r="BX583" i="52"/>
  <c r="DE583" i="52" s="1"/>
  <c r="CN582" i="52"/>
  <c r="BY582" i="52"/>
  <c r="DH582" i="52" s="1"/>
  <c r="CO558" i="52"/>
  <c r="FB558" i="52" s="1"/>
  <c r="BU541" i="52"/>
  <c r="CL541" i="52" s="1"/>
  <c r="FF541" i="52" s="1"/>
  <c r="BX541" i="52"/>
  <c r="DE541" i="52" s="1"/>
  <c r="FQ541" i="52" s="1"/>
  <c r="BP541" i="52"/>
  <c r="CH541" i="52" s="1"/>
  <c r="CA541" i="52"/>
  <c r="DG541" i="52" s="1"/>
  <c r="BQ512" i="52"/>
  <c r="CM512" i="52" s="1"/>
  <c r="BU512" i="52"/>
  <c r="CL512" i="52" s="1"/>
  <c r="BY512" i="52"/>
  <c r="DH512" i="52" s="1"/>
  <c r="BR512" i="52"/>
  <c r="CS512" i="52" s="1"/>
  <c r="BQ504" i="52"/>
  <c r="CM504" i="52" s="1"/>
  <c r="BU504" i="52"/>
  <c r="CL504" i="52" s="1"/>
  <c r="BY504" i="52"/>
  <c r="DH504" i="52" s="1"/>
  <c r="BR504" i="52"/>
  <c r="CS504" i="52" s="1"/>
  <c r="BY478" i="52"/>
  <c r="DH478" i="52" s="1"/>
  <c r="CP468" i="52"/>
  <c r="FA468" i="52" s="1"/>
  <c r="CO468" i="52"/>
  <c r="FB468" i="52" s="1"/>
  <c r="BY462" i="52"/>
  <c r="DH462" i="52" s="1"/>
  <c r="BY453" i="52"/>
  <c r="DH453" i="52" s="1"/>
  <c r="BR453" i="52"/>
  <c r="CS453" i="52" s="1"/>
  <c r="CA441" i="52"/>
  <c r="DG441" i="52" s="1"/>
  <c r="BS789" i="52"/>
  <c r="CQ789" i="52" s="1"/>
  <c r="BW786" i="52"/>
  <c r="DA786" i="52" s="1"/>
  <c r="DX786" i="52" s="1"/>
  <c r="BR786" i="52"/>
  <c r="CS786" i="52" s="1"/>
  <c r="BS785" i="52"/>
  <c r="CQ785" i="52" s="1"/>
  <c r="BW782" i="52"/>
  <c r="DA782" i="52" s="1"/>
  <c r="DX782" i="52" s="1"/>
  <c r="BR782" i="52"/>
  <c r="CS782" i="52" s="1"/>
  <c r="BS781" i="52"/>
  <c r="CQ781" i="52" s="1"/>
  <c r="BX663" i="52"/>
  <c r="DE663" i="52" s="1"/>
  <c r="BP663" i="52"/>
  <c r="CH663" i="52" s="1"/>
  <c r="BP651" i="52"/>
  <c r="CH651" i="52" s="1"/>
  <c r="BQ651" i="52"/>
  <c r="CM651" i="52" s="1"/>
  <c r="BU645" i="52"/>
  <c r="CL645" i="52" s="1"/>
  <c r="BO644" i="52"/>
  <c r="CG644" i="52" s="1"/>
  <c r="CC644" i="52"/>
  <c r="BU643" i="52"/>
  <c r="CL643" i="52" s="1"/>
  <c r="CA625" i="52"/>
  <c r="DG625" i="52" s="1"/>
  <c r="BP613" i="52"/>
  <c r="CH613" i="52" s="1"/>
  <c r="CA611" i="52"/>
  <c r="DG611" i="52" s="1"/>
  <c r="BS611" i="52"/>
  <c r="CQ611" i="52" s="1"/>
  <c r="BU611" i="52"/>
  <c r="CL611" i="52" s="1"/>
  <c r="BU607" i="52"/>
  <c r="CL607" i="52" s="1"/>
  <c r="CC604" i="52"/>
  <c r="BQ604" i="52"/>
  <c r="CM604" i="52" s="1"/>
  <c r="BW601" i="52"/>
  <c r="DA601" i="52" s="1"/>
  <c r="BP601" i="52"/>
  <c r="CH601" i="52" s="1"/>
  <c r="CA601" i="52"/>
  <c r="DG601" i="52" s="1"/>
  <c r="BS601" i="52"/>
  <c r="CQ601" i="52" s="1"/>
  <c r="EX601" i="52" s="1"/>
  <c r="BS595" i="52"/>
  <c r="CQ595" i="52" s="1"/>
  <c r="BP595" i="52"/>
  <c r="CH595" i="52" s="1"/>
  <c r="CA595" i="52"/>
  <c r="DG595" i="52" s="1"/>
  <c r="BT595" i="52"/>
  <c r="CR595" i="52" s="1"/>
  <c r="BX595" i="52"/>
  <c r="DE595" i="52" s="1"/>
  <c r="BO594" i="52"/>
  <c r="CG594" i="52" s="1"/>
  <c r="BY580" i="52"/>
  <c r="DH580" i="52" s="1"/>
  <c r="CN578" i="52"/>
  <c r="BQ572" i="52"/>
  <c r="CM572" i="52" s="1"/>
  <c r="BY572" i="52"/>
  <c r="DH572" i="52" s="1"/>
  <c r="BS566" i="52"/>
  <c r="CQ566" i="52" s="1"/>
  <c r="BP559" i="52"/>
  <c r="CH559" i="52" s="1"/>
  <c r="BW556" i="52"/>
  <c r="DA556" i="52" s="1"/>
  <c r="DX556" i="52" s="1"/>
  <c r="BO556" i="52"/>
  <c r="CG556" i="52" s="1"/>
  <c r="AB556" i="52" s="1"/>
  <c r="BY556" i="52"/>
  <c r="DH556" i="52" s="1"/>
  <c r="CC556" i="52"/>
  <c r="BU555" i="52"/>
  <c r="CL555" i="52" s="1"/>
  <c r="BP551" i="52"/>
  <c r="CH551" i="52" s="1"/>
  <c r="BW548" i="52"/>
  <c r="DA548" i="52" s="1"/>
  <c r="DX548" i="52" s="1"/>
  <c r="BO548" i="52"/>
  <c r="CG548" i="52" s="1"/>
  <c r="BY548" i="52"/>
  <c r="DH548" i="52" s="1"/>
  <c r="CC548" i="52"/>
  <c r="BU547" i="52"/>
  <c r="CL547" i="52" s="1"/>
  <c r="BP543" i="52"/>
  <c r="CH543" i="52" s="1"/>
  <c r="BS535" i="52"/>
  <c r="CQ535" i="52" s="1"/>
  <c r="BT530" i="52"/>
  <c r="CR530" i="52" s="1"/>
  <c r="BY527" i="52"/>
  <c r="DH527" i="52" s="1"/>
  <c r="BU513" i="52"/>
  <c r="CL513" i="52" s="1"/>
  <c r="BU505" i="52"/>
  <c r="CL505" i="52" s="1"/>
  <c r="BQ494" i="52"/>
  <c r="CM494" i="52" s="1"/>
  <c r="BR490" i="52"/>
  <c r="CS490" i="52" s="1"/>
  <c r="BU490" i="52"/>
  <c r="CL490" i="52" s="1"/>
  <c r="BQ490" i="52"/>
  <c r="CM490" i="52" s="1"/>
  <c r="BQ487" i="52"/>
  <c r="CM487" i="52" s="1"/>
  <c r="BU481" i="52"/>
  <c r="CL481" i="52" s="1"/>
  <c r="BY481" i="52"/>
  <c r="DH481" i="52" s="1"/>
  <c r="BR479" i="52"/>
  <c r="CS479" i="52" s="1"/>
  <c r="BQ479" i="52"/>
  <c r="CM479" i="52" s="1"/>
  <c r="CC479" i="52"/>
  <c r="BU479" i="52"/>
  <c r="CL479" i="52" s="1"/>
  <c r="FF479" i="52" s="1"/>
  <c r="BQ472" i="52"/>
  <c r="CM472" i="52" s="1"/>
  <c r="BY465" i="52"/>
  <c r="DH465" i="52" s="1"/>
  <c r="BR463" i="52"/>
  <c r="CS463" i="52" s="1"/>
  <c r="BQ463" i="52"/>
  <c r="CM463" i="52" s="1"/>
  <c r="CC463" i="52"/>
  <c r="BU463" i="52"/>
  <c r="CL463" i="52" s="1"/>
  <c r="FF463" i="52" s="1"/>
  <c r="BQ458" i="52"/>
  <c r="CM458" i="52" s="1"/>
  <c r="BU453" i="52"/>
  <c r="CL453" i="52" s="1"/>
  <c r="BY452" i="52"/>
  <c r="DH452" i="52" s="1"/>
  <c r="BQ452" i="52"/>
  <c r="CM452" i="52" s="1"/>
  <c r="BY445" i="52"/>
  <c r="DH445" i="52" s="1"/>
  <c r="DS445" i="52" s="1"/>
  <c r="BO445" i="52"/>
  <c r="CG445" i="52" s="1"/>
  <c r="BS443" i="52"/>
  <c r="CQ443" i="52" s="1"/>
  <c r="EX443" i="52" s="1"/>
  <c r="BS439" i="52"/>
  <c r="CQ439" i="52" s="1"/>
  <c r="CC380" i="52"/>
  <c r="CO380" i="52" s="1"/>
  <c r="FB380" i="52" s="1"/>
  <c r="BO380" i="52"/>
  <c r="CG380" i="52" s="1"/>
  <c r="AB380" i="52" s="1"/>
  <c r="BU641" i="52"/>
  <c r="CL641" i="52" s="1"/>
  <c r="BS639" i="52"/>
  <c r="CQ639" i="52" s="1"/>
  <c r="BW638" i="52"/>
  <c r="DA638" i="52" s="1"/>
  <c r="BQ638" i="52"/>
  <c r="CM638" i="52" s="1"/>
  <c r="BO624" i="52"/>
  <c r="CG624" i="52" s="1"/>
  <c r="BY624" i="52"/>
  <c r="DH624" i="52" s="1"/>
  <c r="BT624" i="52"/>
  <c r="CR624" i="52" s="1"/>
  <c r="EZ624" i="52" s="1"/>
  <c r="CC624" i="52"/>
  <c r="BW610" i="52"/>
  <c r="DA610" i="52" s="1"/>
  <c r="DX610" i="52" s="1"/>
  <c r="BQ610" i="52"/>
  <c r="CM610" i="52" s="1"/>
  <c r="CC610" i="52"/>
  <c r="CV593" i="52"/>
  <c r="BW585" i="52"/>
  <c r="DA585" i="52" s="1"/>
  <c r="BP585" i="52"/>
  <c r="CH585" i="52" s="1"/>
  <c r="CK585" i="52" s="1"/>
  <c r="CA585" i="52"/>
  <c r="DG585" i="52" s="1"/>
  <c r="BS585" i="52"/>
  <c r="CQ585" i="52" s="1"/>
  <c r="BP579" i="52"/>
  <c r="CH579" i="52" s="1"/>
  <c r="BX575" i="52"/>
  <c r="DE575" i="52" s="1"/>
  <c r="BS541" i="52"/>
  <c r="CQ541" i="52" s="1"/>
  <c r="CP512" i="52"/>
  <c r="FA512" i="52" s="1"/>
  <c r="CN512" i="52"/>
  <c r="FE512" i="52" s="1"/>
  <c r="BY494" i="52"/>
  <c r="DH494" i="52" s="1"/>
  <c r="CO488" i="52"/>
  <c r="FB488" i="52" s="1"/>
  <c r="BU487" i="52"/>
  <c r="CL487" i="52" s="1"/>
  <c r="BY483" i="52"/>
  <c r="DH483" i="52" s="1"/>
  <c r="CO481" i="52"/>
  <c r="FB481" i="52" s="1"/>
  <c r="CN481" i="52"/>
  <c r="FE481" i="52" s="1"/>
  <c r="BR481" i="52"/>
  <c r="CS481" i="52" s="1"/>
  <c r="BY476" i="52"/>
  <c r="DH476" i="52" s="1"/>
  <c r="BQ476" i="52"/>
  <c r="CM476" i="52" s="1"/>
  <c r="CC476" i="52"/>
  <c r="BY467" i="52"/>
  <c r="DH467" i="52" s="1"/>
  <c r="BU465" i="52"/>
  <c r="CL465" i="52" s="1"/>
  <c r="BY460" i="52"/>
  <c r="DH460" i="52" s="1"/>
  <c r="BQ460" i="52"/>
  <c r="CM460" i="52" s="1"/>
  <c r="CC460" i="52"/>
  <c r="BQ453" i="52"/>
  <c r="CM453" i="52" s="1"/>
  <c r="CA446" i="52"/>
  <c r="DG446" i="52" s="1"/>
  <c r="BU629" i="52"/>
  <c r="CL629" i="52" s="1"/>
  <c r="BU617" i="52"/>
  <c r="CL617" i="52" s="1"/>
  <c r="BU613" i="52"/>
  <c r="CL613" i="52" s="1"/>
  <c r="CA607" i="52"/>
  <c r="DG607" i="52" s="1"/>
  <c r="BR517" i="52"/>
  <c r="CS517" i="52" s="1"/>
  <c r="BR513" i="52"/>
  <c r="CS513" i="52" s="1"/>
  <c r="BR509" i="52"/>
  <c r="CS509" i="52" s="1"/>
  <c r="BR505" i="52"/>
  <c r="CS505" i="52" s="1"/>
  <c r="BR501" i="52"/>
  <c r="CS501" i="52" s="1"/>
  <c r="BQ500" i="52"/>
  <c r="CM500" i="52" s="1"/>
  <c r="BR498" i="52"/>
  <c r="CS498" i="52" s="1"/>
  <c r="BR491" i="52"/>
  <c r="CS491" i="52" s="1"/>
  <c r="BR485" i="52"/>
  <c r="CS485" i="52" s="1"/>
  <c r="BQ484" i="52"/>
  <c r="CM484" i="52" s="1"/>
  <c r="BR475" i="52"/>
  <c r="CS475" i="52" s="1"/>
  <c r="BR459" i="52"/>
  <c r="CS459" i="52" s="1"/>
  <c r="BV432" i="52"/>
  <c r="CZ432" i="52" s="1"/>
  <c r="DW432" i="52" s="1"/>
  <c r="BV428" i="52"/>
  <c r="CZ428" i="52" s="1"/>
  <c r="BQ421" i="52"/>
  <c r="CM421" i="52" s="1"/>
  <c r="BY421" i="52"/>
  <c r="DH421" i="52" s="1"/>
  <c r="DS421" i="52" s="1"/>
  <c r="BO421" i="52"/>
  <c r="CG421" i="52" s="1"/>
  <c r="BS421" i="52"/>
  <c r="CQ421" i="52" s="1"/>
  <c r="EX421" i="52" s="1"/>
  <c r="CA421" i="52"/>
  <c r="DG421" i="52" s="1"/>
  <c r="CC421" i="52"/>
  <c r="BV421" i="52"/>
  <c r="CZ421" i="52" s="1"/>
  <c r="DW421" i="52" s="1"/>
  <c r="BQ418" i="52"/>
  <c r="CM418" i="52" s="1"/>
  <c r="BY418" i="52"/>
  <c r="DH418" i="52" s="1"/>
  <c r="DS418" i="52" s="1"/>
  <c r="BO418" i="52"/>
  <c r="CG418" i="52" s="1"/>
  <c r="BS418" i="52"/>
  <c r="CQ418" i="52" s="1"/>
  <c r="CA417" i="52"/>
  <c r="DG417" i="52" s="1"/>
  <c r="BQ416" i="52"/>
  <c r="CM416" i="52" s="1"/>
  <c r="BY416" i="52"/>
  <c r="DH416" i="52" s="1"/>
  <c r="DS416" i="52" s="1"/>
  <c r="BO416" i="52"/>
  <c r="CG416" i="52" s="1"/>
  <c r="CJ416" i="52" s="1"/>
  <c r="BS416" i="52"/>
  <c r="CQ416" i="52" s="1"/>
  <c r="CA416" i="52"/>
  <c r="DG416" i="52" s="1"/>
  <c r="BZ409" i="52"/>
  <c r="DI409" i="52" s="1"/>
  <c r="BV409" i="52"/>
  <c r="CZ409" i="52" s="1"/>
  <c r="BO409" i="52"/>
  <c r="CG409" i="52" s="1"/>
  <c r="CJ409" i="52" s="1"/>
  <c r="BR409" i="52"/>
  <c r="CS409" i="52" s="1"/>
  <c r="BR406" i="52"/>
  <c r="CS406" i="52" s="1"/>
  <c r="BO406" i="52"/>
  <c r="CG406" i="52" s="1"/>
  <c r="CJ406" i="52" s="1"/>
  <c r="BZ405" i="52"/>
  <c r="DI405" i="52" s="1"/>
  <c r="BO405" i="52"/>
  <c r="CG405" i="52" s="1"/>
  <c r="CJ405" i="52" s="1"/>
  <c r="BR405" i="52"/>
  <c r="CS405" i="52" s="1"/>
  <c r="BV405" i="52"/>
  <c r="CZ405" i="52" s="1"/>
  <c r="BO373" i="52"/>
  <c r="CG373" i="52" s="1"/>
  <c r="BW373" i="52"/>
  <c r="DA373" i="52" s="1"/>
  <c r="BS373" i="52"/>
  <c r="CQ373" i="52" s="1"/>
  <c r="BP373" i="52"/>
  <c r="CH373" i="52" s="1"/>
  <c r="CK373" i="52" s="1"/>
  <c r="CA373" i="52"/>
  <c r="DG373" i="52" s="1"/>
  <c r="CO344" i="52"/>
  <c r="FB344" i="52" s="1"/>
  <c r="CN344" i="52"/>
  <c r="BO632" i="52"/>
  <c r="CG632" i="52" s="1"/>
  <c r="BQ630" i="52"/>
  <c r="CM630" i="52" s="1"/>
  <c r="BO620" i="52"/>
  <c r="CG620" i="52" s="1"/>
  <c r="CJ620" i="52" s="1"/>
  <c r="BQ618" i="52"/>
  <c r="CM618" i="52" s="1"/>
  <c r="BX615" i="52"/>
  <c r="DE615" i="52" s="1"/>
  <c r="BP615" i="52"/>
  <c r="CH615" i="52" s="1"/>
  <c r="BQ615" i="52"/>
  <c r="CM615" i="52" s="1"/>
  <c r="BX607" i="52"/>
  <c r="DE607" i="52" s="1"/>
  <c r="BP607" i="52"/>
  <c r="CH607" i="52" s="1"/>
  <c r="BQ607" i="52"/>
  <c r="CM607" i="52" s="1"/>
  <c r="BX579" i="52"/>
  <c r="DE579" i="52" s="1"/>
  <c r="BY574" i="52"/>
  <c r="DH574" i="52" s="1"/>
  <c r="CN566" i="52"/>
  <c r="BT563" i="52"/>
  <c r="CR563" i="52" s="1"/>
  <c r="BO560" i="52"/>
  <c r="CG560" i="52" s="1"/>
  <c r="BY560" i="52"/>
  <c r="DH560" i="52" s="1"/>
  <c r="BS557" i="52"/>
  <c r="CQ557" i="52" s="1"/>
  <c r="BS555" i="52"/>
  <c r="CQ555" i="52" s="1"/>
  <c r="BO552" i="52"/>
  <c r="CG552" i="52" s="1"/>
  <c r="CJ552" i="52" s="1"/>
  <c r="BY552" i="52"/>
  <c r="DH552" i="52" s="1"/>
  <c r="BS549" i="52"/>
  <c r="CQ549" i="52" s="1"/>
  <c r="BS547" i="52"/>
  <c r="CQ547" i="52" s="1"/>
  <c r="BO544" i="52"/>
  <c r="CG544" i="52" s="1"/>
  <c r="CJ544" i="52" s="1"/>
  <c r="BY544" i="52"/>
  <c r="DH544" i="52" s="1"/>
  <c r="BT542" i="52"/>
  <c r="CR542" i="52" s="1"/>
  <c r="BU529" i="52"/>
  <c r="CL529" i="52" s="1"/>
  <c r="FF529" i="52" s="1"/>
  <c r="BQ525" i="52"/>
  <c r="CM525" i="52" s="1"/>
  <c r="BY517" i="52"/>
  <c r="DH517" i="52" s="1"/>
  <c r="BY513" i="52"/>
  <c r="DH513" i="52" s="1"/>
  <c r="BY509" i="52"/>
  <c r="DH509" i="52" s="1"/>
  <c r="BY505" i="52"/>
  <c r="DH505" i="52" s="1"/>
  <c r="BY501" i="52"/>
  <c r="DH501" i="52" s="1"/>
  <c r="BU496" i="52"/>
  <c r="CL496" i="52" s="1"/>
  <c r="BY491" i="52"/>
  <c r="DH491" i="52" s="1"/>
  <c r="BY485" i="52"/>
  <c r="DH485" i="52" s="1"/>
  <c r="CC477" i="52"/>
  <c r="CN477" i="52" s="1"/>
  <c r="FE477" i="52" s="1"/>
  <c r="BQ477" i="52"/>
  <c r="CM477" i="52" s="1"/>
  <c r="BY475" i="52"/>
  <c r="DH475" i="52" s="1"/>
  <c r="BU473" i="52"/>
  <c r="CL473" i="52" s="1"/>
  <c r="BR465" i="52"/>
  <c r="CS465" i="52" s="1"/>
  <c r="CC461" i="52"/>
  <c r="BQ461" i="52"/>
  <c r="CM461" i="52" s="1"/>
  <c r="BY459" i="52"/>
  <c r="DH459" i="52" s="1"/>
  <c r="CC457" i="52"/>
  <c r="BQ457" i="52"/>
  <c r="CM457" i="52" s="1"/>
  <c r="BY450" i="52"/>
  <c r="DH450" i="52" s="1"/>
  <c r="DS450" i="52" s="1"/>
  <c r="BQ450" i="52"/>
  <c r="CM450" i="52" s="1"/>
  <c r="BY448" i="52"/>
  <c r="DH448" i="52" s="1"/>
  <c r="BQ448" i="52"/>
  <c r="CM448" i="52" s="1"/>
  <c r="CC447" i="52"/>
  <c r="BS446" i="52"/>
  <c r="CQ446" i="52" s="1"/>
  <c r="EX446" i="52" s="1"/>
  <c r="BO446" i="52"/>
  <c r="CG446" i="52" s="1"/>
  <c r="CA444" i="52"/>
  <c r="DG444" i="52" s="1"/>
  <c r="BS444" i="52"/>
  <c r="CQ444" i="52" s="1"/>
  <c r="BO444" i="52"/>
  <c r="CG444" i="52" s="1"/>
  <c r="CJ444" i="52" s="1"/>
  <c r="BY441" i="52"/>
  <c r="DH441" i="52" s="1"/>
  <c r="DS441" i="52" s="1"/>
  <c r="BQ441" i="52"/>
  <c r="CM441" i="52" s="1"/>
  <c r="BY439" i="52"/>
  <c r="DH439" i="52" s="1"/>
  <c r="BQ439" i="52"/>
  <c r="CM439" i="52" s="1"/>
  <c r="BO439" i="52"/>
  <c r="CG439" i="52" s="1"/>
  <c r="CJ439" i="52" s="1"/>
  <c r="BS437" i="52"/>
  <c r="CQ437" i="52" s="1"/>
  <c r="BO437" i="52"/>
  <c r="CG437" i="52" s="1"/>
  <c r="CA435" i="52"/>
  <c r="DG435" i="52" s="1"/>
  <c r="BS435" i="52"/>
  <c r="CQ435" i="52" s="1"/>
  <c r="BQ426" i="52"/>
  <c r="CM426" i="52" s="1"/>
  <c r="BY426" i="52"/>
  <c r="DH426" i="52" s="1"/>
  <c r="DS426" i="52" s="1"/>
  <c r="BQ424" i="52"/>
  <c r="CM424" i="52" s="1"/>
  <c r="BY424" i="52"/>
  <c r="DH424" i="52" s="1"/>
  <c r="DS424" i="52" s="1"/>
  <c r="CA419" i="52"/>
  <c r="DG419" i="52" s="1"/>
  <c r="CA415" i="52"/>
  <c r="DG415" i="52" s="1"/>
  <c r="BO408" i="52"/>
  <c r="CG408" i="52" s="1"/>
  <c r="CO387" i="52"/>
  <c r="FB387" i="52" s="1"/>
  <c r="CA365" i="52"/>
  <c r="DG365" i="52" s="1"/>
  <c r="BS365" i="52"/>
  <c r="CQ365" i="52" s="1"/>
  <c r="BW365" i="52"/>
  <c r="DA365" i="52" s="1"/>
  <c r="CP344" i="52"/>
  <c r="FA344" i="52" s="1"/>
  <c r="BW342" i="52"/>
  <c r="DA342" i="52" s="1"/>
  <c r="BQ342" i="52"/>
  <c r="CM342" i="52" s="1"/>
  <c r="BQ307" i="52"/>
  <c r="CM307" i="52" s="1"/>
  <c r="BO242" i="52"/>
  <c r="CG242" i="52" s="1"/>
  <c r="BS242" i="52"/>
  <c r="CQ242" i="52" s="1"/>
  <c r="EX242" i="52" s="1"/>
  <c r="BW242" i="52"/>
  <c r="DA242" i="52" s="1"/>
  <c r="DX242" i="52" s="1"/>
  <c r="CC242" i="52"/>
  <c r="BP242" i="52"/>
  <c r="CH242" i="52" s="1"/>
  <c r="BP238" i="52"/>
  <c r="CH238" i="52" s="1"/>
  <c r="CN602" i="52"/>
  <c r="BW578" i="52"/>
  <c r="DA578" i="52" s="1"/>
  <c r="CA571" i="52"/>
  <c r="DG571" i="52" s="1"/>
  <c r="BP571" i="52"/>
  <c r="CH571" i="52" s="1"/>
  <c r="CC570" i="52"/>
  <c r="CP570" i="52" s="1"/>
  <c r="FA570" i="52" s="1"/>
  <c r="BW569" i="52"/>
  <c r="DA569" i="52" s="1"/>
  <c r="CN562" i="52"/>
  <c r="CA561" i="52"/>
  <c r="DG561" i="52" s="1"/>
  <c r="BP561" i="52"/>
  <c r="CH561" i="52" s="1"/>
  <c r="BU561" i="52"/>
  <c r="CL561" i="52" s="1"/>
  <c r="BS559" i="52"/>
  <c r="CQ559" i="52" s="1"/>
  <c r="BO554" i="52"/>
  <c r="CG554" i="52" s="1"/>
  <c r="CA553" i="52"/>
  <c r="DG553" i="52" s="1"/>
  <c r="BP553" i="52"/>
  <c r="CH553" i="52" s="1"/>
  <c r="BS551" i="52"/>
  <c r="CQ551" i="52" s="1"/>
  <c r="BO546" i="52"/>
  <c r="CG546" i="52" s="1"/>
  <c r="CA545" i="52"/>
  <c r="DG545" i="52" s="1"/>
  <c r="BP545" i="52"/>
  <c r="CH545" i="52" s="1"/>
  <c r="BS543" i="52"/>
  <c r="CQ543" i="52" s="1"/>
  <c r="CA535" i="52"/>
  <c r="DG535" i="52" s="1"/>
  <c r="BP535" i="52"/>
  <c r="CH535" i="52" s="1"/>
  <c r="BU533" i="52"/>
  <c r="CL533" i="52" s="1"/>
  <c r="FF533" i="52" s="1"/>
  <c r="BU531" i="52"/>
  <c r="CL531" i="52" s="1"/>
  <c r="BY524" i="52"/>
  <c r="DH524" i="52" s="1"/>
  <c r="BQ522" i="52"/>
  <c r="CM522" i="52" s="1"/>
  <c r="BR515" i="52"/>
  <c r="CS515" i="52" s="1"/>
  <c r="BR511" i="52"/>
  <c r="CS511" i="52" s="1"/>
  <c r="BR507" i="52"/>
  <c r="CS507" i="52" s="1"/>
  <c r="BR503" i="52"/>
  <c r="CS503" i="52" s="1"/>
  <c r="BQ499" i="52"/>
  <c r="CM499" i="52" s="1"/>
  <c r="BR497" i="52"/>
  <c r="CS497" i="52" s="1"/>
  <c r="BQ496" i="52"/>
  <c r="CM496" i="52" s="1"/>
  <c r="BR494" i="52"/>
  <c r="CS494" i="52" s="1"/>
  <c r="BQ493" i="52"/>
  <c r="CM493" i="52" s="1"/>
  <c r="BR487" i="52"/>
  <c r="CS487" i="52" s="1"/>
  <c r="BQ483" i="52"/>
  <c r="CM483" i="52" s="1"/>
  <c r="BQ474" i="52"/>
  <c r="CM474" i="52" s="1"/>
  <c r="BR471" i="52"/>
  <c r="CS471" i="52" s="1"/>
  <c r="BQ467" i="52"/>
  <c r="CM467" i="52" s="1"/>
  <c r="BS451" i="52"/>
  <c r="CQ451" i="52" s="1"/>
  <c r="BV445" i="52"/>
  <c r="CZ445" i="52" s="1"/>
  <c r="DW445" i="52" s="1"/>
  <c r="CC438" i="52"/>
  <c r="BV438" i="52"/>
  <c r="CZ438" i="52" s="1"/>
  <c r="DW438" i="52" s="1"/>
  <c r="BV436" i="52"/>
  <c r="CZ436" i="52" s="1"/>
  <c r="DW436" i="52" s="1"/>
  <c r="BQ434" i="52"/>
  <c r="CM434" i="52" s="1"/>
  <c r="CA434" i="52"/>
  <c r="DG434" i="52" s="1"/>
  <c r="BV434" i="52"/>
  <c r="CZ434" i="52" s="1"/>
  <c r="DW434" i="52" s="1"/>
  <c r="CC432" i="52"/>
  <c r="BO431" i="52"/>
  <c r="CG431" i="52" s="1"/>
  <c r="CJ431" i="52" s="1"/>
  <c r="BQ429" i="52"/>
  <c r="CM429" i="52" s="1"/>
  <c r="BY429" i="52"/>
  <c r="DH429" i="52" s="1"/>
  <c r="DS429" i="52" s="1"/>
  <c r="BQ422" i="52"/>
  <c r="CM422" i="52" s="1"/>
  <c r="BY422" i="52"/>
  <c r="DH422" i="52" s="1"/>
  <c r="BQ420" i="52"/>
  <c r="CM420" i="52" s="1"/>
  <c r="BY420" i="52"/>
  <c r="DH420" i="52" s="1"/>
  <c r="DS420" i="52" s="1"/>
  <c r="BV415" i="52"/>
  <c r="CZ415" i="52" s="1"/>
  <c r="BO400" i="52"/>
  <c r="CG400" i="52" s="1"/>
  <c r="BS400" i="52"/>
  <c r="CQ400" i="52" s="1"/>
  <c r="BW400" i="52"/>
  <c r="DA400" i="52" s="1"/>
  <c r="BP400" i="52"/>
  <c r="CH400" i="52" s="1"/>
  <c r="CK400" i="52" s="1"/>
  <c r="CA400" i="52"/>
  <c r="DG400" i="52" s="1"/>
  <c r="BP393" i="52"/>
  <c r="CH393" i="52" s="1"/>
  <c r="CK393" i="52" s="1"/>
  <c r="BW393" i="52"/>
  <c r="DA393" i="52" s="1"/>
  <c r="BS393" i="52"/>
  <c r="CQ393" i="52" s="1"/>
  <c r="BO393" i="52"/>
  <c r="CG393" i="52" s="1"/>
  <c r="BP357" i="52"/>
  <c r="CH357" i="52" s="1"/>
  <c r="CK357" i="52" s="1"/>
  <c r="BS357" i="52"/>
  <c r="CQ357" i="52" s="1"/>
  <c r="BQ334" i="52"/>
  <c r="CM334" i="52" s="1"/>
  <c r="BW334" i="52"/>
  <c r="DA334" i="52" s="1"/>
  <c r="AB329" i="52"/>
  <c r="BW284" i="52"/>
  <c r="DA284" i="52" s="1"/>
  <c r="BR284" i="52"/>
  <c r="CS284" i="52" s="1"/>
  <c r="BQ255" i="52"/>
  <c r="CM255" i="52" s="1"/>
  <c r="BO255" i="52"/>
  <c r="CG255" i="52" s="1"/>
  <c r="BP234" i="52"/>
  <c r="CH234" i="52" s="1"/>
  <c r="CK234" i="52" s="1"/>
  <c r="BO234" i="52"/>
  <c r="CG234" i="52" s="1"/>
  <c r="AB234" i="52" s="1"/>
  <c r="BS234" i="52"/>
  <c r="CQ234" i="52" s="1"/>
  <c r="EX234" i="52" s="1"/>
  <c r="BW234" i="52"/>
  <c r="DA234" i="52" s="1"/>
  <c r="BR87" i="52"/>
  <c r="CS87" i="52" s="1"/>
  <c r="BZ87" i="52"/>
  <c r="DI87" i="52" s="1"/>
  <c r="CN590" i="52"/>
  <c r="BS571" i="52"/>
  <c r="CQ571" i="52" s="1"/>
  <c r="CA563" i="52"/>
  <c r="DG563" i="52" s="1"/>
  <c r="BP563" i="52"/>
  <c r="CH563" i="52" s="1"/>
  <c r="CA557" i="52"/>
  <c r="DG557" i="52" s="1"/>
  <c r="BP557" i="52"/>
  <c r="CH557" i="52" s="1"/>
  <c r="CA555" i="52"/>
  <c r="DG555" i="52" s="1"/>
  <c r="BP555" i="52"/>
  <c r="CH555" i="52" s="1"/>
  <c r="BX553" i="52"/>
  <c r="DE553" i="52" s="1"/>
  <c r="FQ553" i="52" s="1"/>
  <c r="CA549" i="52"/>
  <c r="DG549" i="52" s="1"/>
  <c r="BP549" i="52"/>
  <c r="CH549" i="52" s="1"/>
  <c r="CA547" i="52"/>
  <c r="DG547" i="52" s="1"/>
  <c r="BP547" i="52"/>
  <c r="CH547" i="52" s="1"/>
  <c r="BX545" i="52"/>
  <c r="DE545" i="52" s="1"/>
  <c r="BW540" i="52"/>
  <c r="DA540" i="52" s="1"/>
  <c r="BU537" i="52"/>
  <c r="CL537" i="52" s="1"/>
  <c r="FF537" i="52" s="1"/>
  <c r="BX535" i="52"/>
  <c r="DE535" i="52" s="1"/>
  <c r="BU527" i="52"/>
  <c r="CL527" i="52" s="1"/>
  <c r="BU520" i="52"/>
  <c r="CL520" i="52" s="1"/>
  <c r="CN517" i="52"/>
  <c r="FE517" i="52" s="1"/>
  <c r="BY515" i="52"/>
  <c r="DH515" i="52" s="1"/>
  <c r="CN513" i="52"/>
  <c r="FE513" i="52" s="1"/>
  <c r="BY511" i="52"/>
  <c r="DH511" i="52" s="1"/>
  <c r="CN509" i="52"/>
  <c r="FE509" i="52" s="1"/>
  <c r="BY507" i="52"/>
  <c r="DH507" i="52" s="1"/>
  <c r="CN505" i="52"/>
  <c r="FE505" i="52" s="1"/>
  <c r="BY503" i="52"/>
  <c r="DH503" i="52" s="1"/>
  <c r="CN501" i="52"/>
  <c r="FE501" i="52" s="1"/>
  <c r="BY498" i="52"/>
  <c r="DH498" i="52" s="1"/>
  <c r="BY497" i="52"/>
  <c r="DH497" i="52" s="1"/>
  <c r="CN491" i="52"/>
  <c r="FE491" i="52" s="1"/>
  <c r="BY487" i="52"/>
  <c r="DH487" i="52" s="1"/>
  <c r="CN485" i="52"/>
  <c r="FE485" i="52" s="1"/>
  <c r="CO478" i="52"/>
  <c r="FB478" i="52" s="1"/>
  <c r="CN475" i="52"/>
  <c r="BQ473" i="52"/>
  <c r="CM473" i="52" s="1"/>
  <c r="BY471" i="52"/>
  <c r="DH471" i="52" s="1"/>
  <c r="BU469" i="52"/>
  <c r="CL469" i="52" s="1"/>
  <c r="FF469" i="52" s="1"/>
  <c r="CN459" i="52"/>
  <c r="CA451" i="52"/>
  <c r="DG451" i="52" s="1"/>
  <c r="BS449" i="52"/>
  <c r="CQ449" i="52" s="1"/>
  <c r="BO449" i="52"/>
  <c r="CG449" i="52" s="1"/>
  <c r="CJ449" i="52" s="1"/>
  <c r="CA447" i="52"/>
  <c r="DG447" i="52" s="1"/>
  <c r="BS447" i="52"/>
  <c r="CQ447" i="52" s="1"/>
  <c r="EX447" i="52" s="1"/>
  <c r="BY446" i="52"/>
  <c r="DH446" i="52" s="1"/>
  <c r="DS446" i="52" s="1"/>
  <c r="BQ446" i="52"/>
  <c r="CM446" i="52" s="1"/>
  <c r="CC445" i="52"/>
  <c r="CO445" i="52" s="1"/>
  <c r="FB445" i="52" s="1"/>
  <c r="BY444" i="52"/>
  <c r="DH444" i="52" s="1"/>
  <c r="DS444" i="52" s="1"/>
  <c r="BQ444" i="52"/>
  <c r="CM444" i="52" s="1"/>
  <c r="CC443" i="52"/>
  <c r="CO443" i="52" s="1"/>
  <c r="FB443" i="52" s="1"/>
  <c r="BS442" i="52"/>
  <c r="CQ442" i="52" s="1"/>
  <c r="BO442" i="52"/>
  <c r="CG442" i="52" s="1"/>
  <c r="CJ442" i="52" s="1"/>
  <c r="CA440" i="52"/>
  <c r="DG440" i="52" s="1"/>
  <c r="BS440" i="52"/>
  <c r="CQ440" i="52" s="1"/>
  <c r="BO440" i="52"/>
  <c r="CG440" i="52" s="1"/>
  <c r="CJ440" i="52" s="1"/>
  <c r="BY437" i="52"/>
  <c r="DH437" i="52" s="1"/>
  <c r="DS437" i="52" s="1"/>
  <c r="BQ437" i="52"/>
  <c r="CM437" i="52" s="1"/>
  <c r="CC436" i="52"/>
  <c r="CO436" i="52" s="1"/>
  <c r="FB436" i="52" s="1"/>
  <c r="BY435" i="52"/>
  <c r="DH435" i="52" s="1"/>
  <c r="DS435" i="52" s="1"/>
  <c r="BQ435" i="52"/>
  <c r="CM435" i="52" s="1"/>
  <c r="CC434" i="52"/>
  <c r="CA432" i="52"/>
  <c r="DG432" i="52" s="1"/>
  <c r="CA426" i="52"/>
  <c r="DG426" i="52" s="1"/>
  <c r="BV426" i="52"/>
  <c r="CZ426" i="52" s="1"/>
  <c r="BV424" i="52"/>
  <c r="CZ424" i="52" s="1"/>
  <c r="CA418" i="52"/>
  <c r="DG418" i="52" s="1"/>
  <c r="CA404" i="52"/>
  <c r="DG404" i="52" s="1"/>
  <c r="BP404" i="52"/>
  <c r="CH404" i="52" s="1"/>
  <c r="CK404" i="52" s="1"/>
  <c r="BS404" i="52"/>
  <c r="CQ404" i="52" s="1"/>
  <c r="BO404" i="52"/>
  <c r="CG404" i="52" s="1"/>
  <c r="BO368" i="52"/>
  <c r="CG368" i="52" s="1"/>
  <c r="CJ368" i="52" s="1"/>
  <c r="BO328" i="52"/>
  <c r="CG328" i="52" s="1"/>
  <c r="BP328" i="52"/>
  <c r="CH328" i="52" s="1"/>
  <c r="CK328" i="52" s="1"/>
  <c r="BT328" i="52"/>
  <c r="CR328" i="52" s="1"/>
  <c r="BW277" i="52"/>
  <c r="DA277" i="52" s="1"/>
  <c r="DX277" i="52" s="1"/>
  <c r="CC277" i="52"/>
  <c r="CP277" i="52" s="1"/>
  <c r="FA277" i="52" s="1"/>
  <c r="BR277" i="52"/>
  <c r="CS277" i="52" s="1"/>
  <c r="BQ257" i="52"/>
  <c r="CM257" i="52" s="1"/>
  <c r="BW257" i="52"/>
  <c r="DA257" i="52" s="1"/>
  <c r="CO234" i="52"/>
  <c r="FB234" i="52" s="1"/>
  <c r="CP234" i="52"/>
  <c r="FA234" i="52" s="1"/>
  <c r="BU633" i="52"/>
  <c r="CL633" i="52" s="1"/>
  <c r="BU625" i="52"/>
  <c r="CL625" i="52" s="1"/>
  <c r="BU621" i="52"/>
  <c r="CL621" i="52" s="1"/>
  <c r="CO582" i="52"/>
  <c r="FB582" i="52" s="1"/>
  <c r="BT579" i="52"/>
  <c r="CR579" i="52" s="1"/>
  <c r="BO578" i="52"/>
  <c r="CG578" i="52" s="1"/>
  <c r="BT578" i="52"/>
  <c r="CR578" i="52" s="1"/>
  <c r="CC568" i="52"/>
  <c r="BU568" i="52"/>
  <c r="CL568" i="52" s="1"/>
  <c r="FF568" i="52" s="1"/>
  <c r="BS563" i="52"/>
  <c r="CQ563" i="52" s="1"/>
  <c r="CA559" i="52"/>
  <c r="DG559" i="52" s="1"/>
  <c r="BX557" i="52"/>
  <c r="DE557" i="52" s="1"/>
  <c r="FQ557" i="52" s="1"/>
  <c r="BX555" i="52"/>
  <c r="DE555" i="52" s="1"/>
  <c r="CA551" i="52"/>
  <c r="DG551" i="52" s="1"/>
  <c r="BX549" i="52"/>
  <c r="DE549" i="52" s="1"/>
  <c r="BX547" i="52"/>
  <c r="DE547" i="52" s="1"/>
  <c r="CA543" i="52"/>
  <c r="DG543" i="52" s="1"/>
  <c r="BY532" i="52"/>
  <c r="DH532" i="52" s="1"/>
  <c r="BS529" i="52"/>
  <c r="CQ529" i="52" s="1"/>
  <c r="CN528" i="52"/>
  <c r="BR499" i="52"/>
  <c r="CS499" i="52" s="1"/>
  <c r="BR496" i="52"/>
  <c r="CS496" i="52" s="1"/>
  <c r="BR493" i="52"/>
  <c r="CS493" i="52" s="1"/>
  <c r="BR483" i="52"/>
  <c r="CS483" i="52" s="1"/>
  <c r="CC482" i="52"/>
  <c r="CP482" i="52" s="1"/>
  <c r="FA482" i="52" s="1"/>
  <c r="BQ470" i="52"/>
  <c r="CM470" i="52" s="1"/>
  <c r="BR467" i="52"/>
  <c r="CS467" i="52" s="1"/>
  <c r="CC466" i="52"/>
  <c r="CP466" i="52" s="1"/>
  <c r="FA466" i="52" s="1"/>
  <c r="CC454" i="52"/>
  <c r="CA445" i="52"/>
  <c r="DG445" i="52" s="1"/>
  <c r="CA438" i="52"/>
  <c r="DG438" i="52" s="1"/>
  <c r="BV433" i="52"/>
  <c r="CZ433" i="52" s="1"/>
  <c r="BO433" i="52"/>
  <c r="CG433" i="52" s="1"/>
  <c r="CJ433" i="52" s="1"/>
  <c r="BS433" i="52"/>
  <c r="CQ433" i="52" s="1"/>
  <c r="BY432" i="52"/>
  <c r="DH432" i="52" s="1"/>
  <c r="DS432" i="52" s="1"/>
  <c r="BV431" i="52"/>
  <c r="CZ431" i="52" s="1"/>
  <c r="BS431" i="52"/>
  <c r="CQ431" i="52" s="1"/>
  <c r="CA431" i="52"/>
  <c r="DG431" i="52" s="1"/>
  <c r="CA430" i="52"/>
  <c r="DG430" i="52" s="1"/>
  <c r="BQ430" i="52"/>
  <c r="CM430" i="52" s="1"/>
  <c r="BY430" i="52"/>
  <c r="DH430" i="52" s="1"/>
  <c r="DS430" i="52" s="1"/>
  <c r="BZ413" i="52"/>
  <c r="DI413" i="52" s="1"/>
  <c r="BO413" i="52"/>
  <c r="CG413" i="52" s="1"/>
  <c r="CJ413" i="52" s="1"/>
  <c r="BR413" i="52"/>
  <c r="CS413" i="52" s="1"/>
  <c r="BV413" i="52"/>
  <c r="CZ413" i="52" s="1"/>
  <c r="BP381" i="52"/>
  <c r="CH381" i="52" s="1"/>
  <c r="CK381" i="52" s="1"/>
  <c r="BU317" i="52"/>
  <c r="CL317" i="52" s="1"/>
  <c r="FF317" i="52" s="1"/>
  <c r="BY317" i="52"/>
  <c r="DH317" i="52" s="1"/>
  <c r="BR317" i="52"/>
  <c r="CS317" i="52" s="1"/>
  <c r="CC317" i="52"/>
  <c r="CP317" i="52" s="1"/>
  <c r="FA317" i="52" s="1"/>
  <c r="BV207" i="52"/>
  <c r="CZ207" i="52" s="1"/>
  <c r="BW570" i="52"/>
  <c r="DA570" i="52" s="1"/>
  <c r="DX570" i="52" s="1"/>
  <c r="BS533" i="52"/>
  <c r="CQ533" i="52" s="1"/>
  <c r="BS531" i="52"/>
  <c r="CQ531" i="52" s="1"/>
  <c r="CO511" i="52"/>
  <c r="FB511" i="52" s="1"/>
  <c r="CN471" i="52"/>
  <c r="FE471" i="52" s="1"/>
  <c r="CC469" i="52"/>
  <c r="CO469" i="52" s="1"/>
  <c r="FB469" i="52" s="1"/>
  <c r="BY449" i="52"/>
  <c r="DH449" i="52" s="1"/>
  <c r="BY447" i="52"/>
  <c r="DH447" i="52" s="1"/>
  <c r="DS447" i="52" s="1"/>
  <c r="BQ447" i="52"/>
  <c r="CM447" i="52" s="1"/>
  <c r="BS445" i="52"/>
  <c r="CQ445" i="52" s="1"/>
  <c r="EX445" i="52" s="1"/>
  <c r="CA443" i="52"/>
  <c r="DG443" i="52" s="1"/>
  <c r="BY442" i="52"/>
  <c r="DH442" i="52" s="1"/>
  <c r="BY440" i="52"/>
  <c r="DH440" i="52" s="1"/>
  <c r="DS440" i="52" s="1"/>
  <c r="BS438" i="52"/>
  <c r="CQ438" i="52" s="1"/>
  <c r="EX438" i="52" s="1"/>
  <c r="CA436" i="52"/>
  <c r="DG436" i="52" s="1"/>
  <c r="BS436" i="52"/>
  <c r="CQ436" i="52" s="1"/>
  <c r="EX436" i="52" s="1"/>
  <c r="BQ433" i="52"/>
  <c r="CM433" i="52" s="1"/>
  <c r="BO432" i="52"/>
  <c r="CG432" i="52" s="1"/>
  <c r="CO431" i="52"/>
  <c r="BS430" i="52"/>
  <c r="CQ430" i="52" s="1"/>
  <c r="EX430" i="52" s="1"/>
  <c r="BV427" i="52"/>
  <c r="CZ427" i="52" s="1"/>
  <c r="DW427" i="52" s="1"/>
  <c r="BO427" i="52"/>
  <c r="CG427" i="52" s="1"/>
  <c r="BQ427" i="52"/>
  <c r="CM427" i="52" s="1"/>
  <c r="BY427" i="52"/>
  <c r="DH427" i="52" s="1"/>
  <c r="CC427" i="52"/>
  <c r="BV418" i="52"/>
  <c r="CZ418" i="52" s="1"/>
  <c r="BV416" i="52"/>
  <c r="CZ416" i="52" s="1"/>
  <c r="BW404" i="52"/>
  <c r="DA404" i="52" s="1"/>
  <c r="BW361" i="52"/>
  <c r="DA361" i="52" s="1"/>
  <c r="BP324" i="52"/>
  <c r="CH324" i="52" s="1"/>
  <c r="BO324" i="52"/>
  <c r="CG324" i="52" s="1"/>
  <c r="AB324" i="52" s="1"/>
  <c r="BT324" i="52"/>
  <c r="CR324" i="52" s="1"/>
  <c r="EZ324" i="52" s="1"/>
  <c r="BY324" i="52"/>
  <c r="DH324" i="52" s="1"/>
  <c r="CC324" i="52"/>
  <c r="CO324" i="52" s="1"/>
  <c r="FB324" i="52" s="1"/>
  <c r="BQ317" i="52"/>
  <c r="CM317" i="52" s="1"/>
  <c r="BW300" i="52"/>
  <c r="DA300" i="52" s="1"/>
  <c r="BR300" i="52"/>
  <c r="CS300" i="52" s="1"/>
  <c r="BO128" i="52"/>
  <c r="CG128" i="52" s="1"/>
  <c r="BS128" i="52"/>
  <c r="CQ128" i="52" s="1"/>
  <c r="BP128" i="52"/>
  <c r="CH128" i="52" s="1"/>
  <c r="CK128" i="52" s="1"/>
  <c r="BW128" i="52"/>
  <c r="DA128" i="52" s="1"/>
  <c r="BT128" i="52"/>
  <c r="CR128" i="52" s="1"/>
  <c r="EZ128" i="52" s="1"/>
  <c r="CA128" i="52"/>
  <c r="DG128" i="52" s="1"/>
  <c r="CA579" i="52"/>
  <c r="DG579" i="52" s="1"/>
  <c r="BO570" i="52"/>
  <c r="CG570" i="52" s="1"/>
  <c r="BO530" i="52"/>
  <c r="CG530" i="52" s="1"/>
  <c r="CJ530" i="52" s="1"/>
  <c r="CA529" i="52"/>
  <c r="DG529" i="52" s="1"/>
  <c r="CC446" i="52"/>
  <c r="BV430" i="52"/>
  <c r="CZ430" i="52" s="1"/>
  <c r="DW430" i="52" s="1"/>
  <c r="CA429" i="52"/>
  <c r="DG429" i="52" s="1"/>
  <c r="BQ428" i="52"/>
  <c r="CM428" i="52" s="1"/>
  <c r="BY428" i="52"/>
  <c r="DH428" i="52" s="1"/>
  <c r="BO417" i="52"/>
  <c r="CG417" i="52" s="1"/>
  <c r="CJ417" i="52" s="1"/>
  <c r="BS417" i="52"/>
  <c r="CQ417" i="52" s="1"/>
  <c r="BQ417" i="52"/>
  <c r="CM417" i="52" s="1"/>
  <c r="BY417" i="52"/>
  <c r="DH417" i="52" s="1"/>
  <c r="DS417" i="52" s="1"/>
  <c r="BW327" i="52"/>
  <c r="DA327" i="52" s="1"/>
  <c r="BW293" i="52"/>
  <c r="DA293" i="52" s="1"/>
  <c r="DX293" i="52" s="1"/>
  <c r="CC293" i="52"/>
  <c r="BR293" i="52"/>
  <c r="CS293" i="52" s="1"/>
  <c r="CC265" i="52"/>
  <c r="CP265" i="52" s="1"/>
  <c r="FA265" i="52" s="1"/>
  <c r="BR265" i="52"/>
  <c r="CS265" i="52" s="1"/>
  <c r="BS257" i="52"/>
  <c r="CQ257" i="52" s="1"/>
  <c r="BW256" i="52"/>
  <c r="DA256" i="52" s="1"/>
  <c r="BP243" i="52"/>
  <c r="CH243" i="52" s="1"/>
  <c r="BS426" i="52"/>
  <c r="CQ426" i="52" s="1"/>
  <c r="BO426" i="52"/>
  <c r="CG426" i="52" s="1"/>
  <c r="CJ426" i="52" s="1"/>
  <c r="CA424" i="52"/>
  <c r="DG424" i="52" s="1"/>
  <c r="BS424" i="52"/>
  <c r="CQ424" i="52" s="1"/>
  <c r="BO424" i="52"/>
  <c r="CG424" i="52" s="1"/>
  <c r="CJ424" i="52" s="1"/>
  <c r="BS422" i="52"/>
  <c r="CQ422" i="52" s="1"/>
  <c r="BO422" i="52"/>
  <c r="CG422" i="52" s="1"/>
  <c r="CJ422" i="52" s="1"/>
  <c r="CA420" i="52"/>
  <c r="DG420" i="52" s="1"/>
  <c r="BS420" i="52"/>
  <c r="CQ420" i="52" s="1"/>
  <c r="BO420" i="52"/>
  <c r="CG420" i="52" s="1"/>
  <c r="CJ420" i="52" s="1"/>
  <c r="BQ415" i="52"/>
  <c r="CM415" i="52" s="1"/>
  <c r="BO415" i="52"/>
  <c r="CG415" i="52" s="1"/>
  <c r="CJ415" i="52" s="1"/>
  <c r="BS412" i="52"/>
  <c r="CQ412" i="52" s="1"/>
  <c r="BV411" i="52"/>
  <c r="CZ411" i="52" s="1"/>
  <c r="BP408" i="52"/>
  <c r="CH408" i="52" s="1"/>
  <c r="CK408" i="52" s="1"/>
  <c r="BZ397" i="52"/>
  <c r="DI397" i="52" s="1"/>
  <c r="BR397" i="52"/>
  <c r="CS397" i="52" s="1"/>
  <c r="CN395" i="52"/>
  <c r="FE395" i="52" s="1"/>
  <c r="BP387" i="52"/>
  <c r="CH387" i="52" s="1"/>
  <c r="CK387" i="52" s="1"/>
  <c r="BO387" i="52"/>
  <c r="CG387" i="52" s="1"/>
  <c r="BW387" i="52"/>
  <c r="DA387" i="52" s="1"/>
  <c r="BS387" i="52"/>
  <c r="CQ387" i="52" s="1"/>
  <c r="BS385" i="52"/>
  <c r="CQ385" i="52" s="1"/>
  <c r="BW385" i="52"/>
  <c r="DA385" i="52" s="1"/>
  <c r="BO384" i="52"/>
  <c r="CG384" i="52" s="1"/>
  <c r="CJ384" i="52" s="1"/>
  <c r="BO378" i="52"/>
  <c r="CG378" i="52" s="1"/>
  <c r="CJ378" i="52" s="1"/>
  <c r="BO377" i="52"/>
  <c r="CG377" i="52" s="1"/>
  <c r="AB377" i="52" s="1"/>
  <c r="BS377" i="52"/>
  <c r="CQ377" i="52" s="1"/>
  <c r="BW377" i="52"/>
  <c r="DA377" i="52" s="1"/>
  <c r="BO370" i="52"/>
  <c r="CG370" i="52" s="1"/>
  <c r="CJ370" i="52" s="1"/>
  <c r="BS369" i="52"/>
  <c r="CQ369" i="52" s="1"/>
  <c r="CA369" i="52"/>
  <c r="DG369" i="52" s="1"/>
  <c r="BW369" i="52"/>
  <c r="DA369" i="52" s="1"/>
  <c r="BO366" i="52"/>
  <c r="CG366" i="52" s="1"/>
  <c r="AB366" i="52" s="1"/>
  <c r="CC366" i="52"/>
  <c r="CP366" i="52" s="1"/>
  <c r="FA366" i="52" s="1"/>
  <c r="BS363" i="52"/>
  <c r="CQ363" i="52" s="1"/>
  <c r="BP363" i="52"/>
  <c r="CH363" i="52" s="1"/>
  <c r="CK363" i="52" s="1"/>
  <c r="BO357" i="52"/>
  <c r="CG357" i="52" s="1"/>
  <c r="CA357" i="52"/>
  <c r="DG357" i="52" s="1"/>
  <c r="BW357" i="52"/>
  <c r="DA357" i="52" s="1"/>
  <c r="BP352" i="52"/>
  <c r="CH352" i="52" s="1"/>
  <c r="CK352" i="52" s="1"/>
  <c r="BT352" i="52"/>
  <c r="CR352" i="52" s="1"/>
  <c r="BS351" i="52"/>
  <c r="CQ351" i="52" s="1"/>
  <c r="BP351" i="52"/>
  <c r="CH351" i="52" s="1"/>
  <c r="CK351" i="52" s="1"/>
  <c r="CC350" i="52"/>
  <c r="BS350" i="52"/>
  <c r="CQ350" i="52" s="1"/>
  <c r="EX350" i="52" s="1"/>
  <c r="BQ350" i="52"/>
  <c r="CM350" i="52" s="1"/>
  <c r="BS347" i="52"/>
  <c r="CQ347" i="52" s="1"/>
  <c r="EX347" i="52" s="1"/>
  <c r="BO347" i="52"/>
  <c r="CG347" i="52" s="1"/>
  <c r="BQ347" i="52"/>
  <c r="CM347" i="52" s="1"/>
  <c r="BX347" i="52"/>
  <c r="DE347" i="52" s="1"/>
  <c r="FQ347" i="52" s="1"/>
  <c r="CC347" i="52"/>
  <c r="BS342" i="52"/>
  <c r="CQ342" i="52" s="1"/>
  <c r="BS334" i="52"/>
  <c r="CQ334" i="52" s="1"/>
  <c r="BW331" i="52"/>
  <c r="DA331" i="52" s="1"/>
  <c r="BO331" i="52"/>
  <c r="CG331" i="52" s="1"/>
  <c r="BQ331" i="52"/>
  <c r="CM331" i="52" s="1"/>
  <c r="BX331" i="52"/>
  <c r="DE331" i="52" s="1"/>
  <c r="FQ331" i="52" s="1"/>
  <c r="BP329" i="52"/>
  <c r="CH329" i="52" s="1"/>
  <c r="BY328" i="52"/>
  <c r="DH328" i="52" s="1"/>
  <c r="BO327" i="52"/>
  <c r="CG327" i="52" s="1"/>
  <c r="BQ327" i="52"/>
  <c r="CM327" i="52" s="1"/>
  <c r="BX327" i="52"/>
  <c r="DE327" i="52" s="1"/>
  <c r="FQ327" i="52" s="1"/>
  <c r="BS327" i="52"/>
  <c r="CQ327" i="52" s="1"/>
  <c r="BU325" i="52"/>
  <c r="CL325" i="52" s="1"/>
  <c r="CA325" i="52"/>
  <c r="DG325" i="52" s="1"/>
  <c r="BQ322" i="52"/>
  <c r="CM322" i="52" s="1"/>
  <c r="BW322" i="52"/>
  <c r="DA322" i="52" s="1"/>
  <c r="BQ314" i="52"/>
  <c r="CM314" i="52" s="1"/>
  <c r="BY314" i="52"/>
  <c r="DH314" i="52" s="1"/>
  <c r="CC314" i="52"/>
  <c r="BR303" i="52"/>
  <c r="CS303" i="52" s="1"/>
  <c r="CN294" i="52"/>
  <c r="BR287" i="52"/>
  <c r="CS287" i="52" s="1"/>
  <c r="CN278" i="52"/>
  <c r="BR271" i="52"/>
  <c r="CS271" i="52" s="1"/>
  <c r="BW262" i="52"/>
  <c r="DA262" i="52" s="1"/>
  <c r="DX262" i="52" s="1"/>
  <c r="CC262" i="52"/>
  <c r="BS258" i="52"/>
  <c r="CQ258" i="52" s="1"/>
  <c r="CA257" i="52"/>
  <c r="DG257" i="52" s="1"/>
  <c r="BS256" i="52"/>
  <c r="CQ256" i="52" s="1"/>
  <c r="BS253" i="52"/>
  <c r="CQ253" i="52" s="1"/>
  <c r="BW253" i="52"/>
  <c r="DA253" i="52" s="1"/>
  <c r="CA253" i="52"/>
  <c r="DG253" i="52" s="1"/>
  <c r="BP247" i="52"/>
  <c r="CH247" i="52" s="1"/>
  <c r="BS247" i="52"/>
  <c r="CQ247" i="52" s="1"/>
  <c r="BW247" i="52"/>
  <c r="DA247" i="52" s="1"/>
  <c r="CA247" i="52"/>
  <c r="DG247" i="52" s="1"/>
  <c r="CV246" i="52"/>
  <c r="CA209" i="52"/>
  <c r="DG209" i="52" s="1"/>
  <c r="BP209" i="52"/>
  <c r="CH209" i="52" s="1"/>
  <c r="BV209" i="52"/>
  <c r="CZ209" i="52" s="1"/>
  <c r="BT183" i="52"/>
  <c r="CR183" i="52" s="1"/>
  <c r="BS183" i="52"/>
  <c r="CQ183" i="52" s="1"/>
  <c r="BW183" i="52"/>
  <c r="DA183" i="52" s="1"/>
  <c r="BO183" i="52"/>
  <c r="CG183" i="52" s="1"/>
  <c r="BR183" i="52"/>
  <c r="CS183" i="52" s="1"/>
  <c r="BZ183" i="52"/>
  <c r="DI183" i="52" s="1"/>
  <c r="BP183" i="52"/>
  <c r="CH183" i="52" s="1"/>
  <c r="CK183" i="52" s="1"/>
  <c r="BT176" i="52"/>
  <c r="CR176" i="52" s="1"/>
  <c r="EZ176" i="52" s="1"/>
  <c r="BW176" i="52"/>
  <c r="DA176" i="52" s="1"/>
  <c r="DX176" i="52" s="1"/>
  <c r="BY92" i="52"/>
  <c r="DH92" i="52" s="1"/>
  <c r="CC92" i="52"/>
  <c r="BP92" i="52"/>
  <c r="CH92" i="52" s="1"/>
  <c r="BT92" i="52"/>
  <c r="BR1006" i="52"/>
  <c r="CS1006" i="52" s="1"/>
  <c r="BQ1006" i="52"/>
  <c r="CM1006" i="52" s="1"/>
  <c r="BV1006" i="52"/>
  <c r="CZ1006" i="52" s="1"/>
  <c r="DW1006" i="52" s="1"/>
  <c r="BZ1006" i="52"/>
  <c r="DI1006" i="52" s="1"/>
  <c r="BO1006" i="52"/>
  <c r="CG1006" i="52" s="1"/>
  <c r="AB1006" i="52" s="1"/>
  <c r="CC1006" i="52"/>
  <c r="CP1006" i="52" s="1"/>
  <c r="FA1006" i="52" s="1"/>
  <c r="BW408" i="52"/>
  <c r="DA408" i="52" s="1"/>
  <c r="CA408" i="52"/>
  <c r="DG408" i="52" s="1"/>
  <c r="BW396" i="52"/>
  <c r="DA396" i="52" s="1"/>
  <c r="BO396" i="52"/>
  <c r="CG396" i="52" s="1"/>
  <c r="BV395" i="52"/>
  <c r="CZ395" i="52" s="1"/>
  <c r="BP383" i="52"/>
  <c r="CH383" i="52" s="1"/>
  <c r="BW383" i="52"/>
  <c r="DA383" i="52" s="1"/>
  <c r="DX383" i="52" s="1"/>
  <c r="BW381" i="52"/>
  <c r="DA381" i="52" s="1"/>
  <c r="CP370" i="52"/>
  <c r="CH369" i="52"/>
  <c r="BP365" i="52"/>
  <c r="CH365" i="52" s="1"/>
  <c r="CK365" i="52" s="1"/>
  <c r="BO365" i="52"/>
  <c r="CG365" i="52" s="1"/>
  <c r="CO364" i="52"/>
  <c r="BP361" i="52"/>
  <c r="CH361" i="52" s="1"/>
  <c r="BS361" i="52"/>
  <c r="CQ361" i="52" s="1"/>
  <c r="BO355" i="52"/>
  <c r="CG355" i="52" s="1"/>
  <c r="CH353" i="52"/>
  <c r="BU353" i="52"/>
  <c r="CL353" i="52" s="1"/>
  <c r="CA353" i="52"/>
  <c r="DG353" i="52" s="1"/>
  <c r="BO352" i="52"/>
  <c r="CG352" i="52" s="1"/>
  <c r="CN348" i="52"/>
  <c r="FE348" i="52" s="1"/>
  <c r="BO344" i="52"/>
  <c r="CG344" i="52" s="1"/>
  <c r="BO340" i="52"/>
  <c r="CG340" i="52" s="1"/>
  <c r="BS338" i="52"/>
  <c r="CQ338" i="52" s="1"/>
  <c r="CP335" i="52"/>
  <c r="FA335" i="52" s="1"/>
  <c r="BT332" i="52"/>
  <c r="CR332" i="52" s="1"/>
  <c r="BY332" i="52"/>
  <c r="DH332" i="52" s="1"/>
  <c r="BS322" i="52"/>
  <c r="CQ322" i="52" s="1"/>
  <c r="CP310" i="52"/>
  <c r="FA310" i="52" s="1"/>
  <c r="BY309" i="52"/>
  <c r="DH309" i="52" s="1"/>
  <c r="BR309" i="52"/>
  <c r="CS309" i="52" s="1"/>
  <c r="BQ309" i="52"/>
  <c r="CM309" i="52" s="1"/>
  <c r="BW305" i="52"/>
  <c r="DA305" i="52" s="1"/>
  <c r="DX305" i="52" s="1"/>
  <c r="CC305" i="52"/>
  <c r="CP305" i="52" s="1"/>
  <c r="FA305" i="52" s="1"/>
  <c r="BW296" i="52"/>
  <c r="DA296" i="52" s="1"/>
  <c r="BR294" i="52"/>
  <c r="CS294" i="52" s="1"/>
  <c r="BW289" i="52"/>
  <c r="DA289" i="52" s="1"/>
  <c r="DX289" i="52" s="1"/>
  <c r="CC289" i="52"/>
  <c r="BW280" i="52"/>
  <c r="DA280" i="52" s="1"/>
  <c r="BR278" i="52"/>
  <c r="CS278" i="52" s="1"/>
  <c r="BW273" i="52"/>
  <c r="DA273" i="52" s="1"/>
  <c r="DX273" i="52" s="1"/>
  <c r="CC273" i="52"/>
  <c r="CP273" i="52" s="1"/>
  <c r="FA273" i="52" s="1"/>
  <c r="CO266" i="52"/>
  <c r="BO260" i="52"/>
  <c r="CG260" i="52" s="1"/>
  <c r="CJ260" i="52" s="1"/>
  <c r="BS260" i="52"/>
  <c r="CQ260" i="52" s="1"/>
  <c r="BW260" i="52"/>
  <c r="DA260" i="52" s="1"/>
  <c r="CA260" i="52"/>
  <c r="DG260" i="52" s="1"/>
  <c r="CA256" i="52"/>
  <c r="DG256" i="52" s="1"/>
  <c r="BP251" i="52"/>
  <c r="CH251" i="52" s="1"/>
  <c r="BW243" i="52"/>
  <c r="DA243" i="52" s="1"/>
  <c r="CA243" i="52"/>
  <c r="DG243" i="52" s="1"/>
  <c r="CA157" i="52"/>
  <c r="DG157" i="52" s="1"/>
  <c r="BP157" i="52"/>
  <c r="CH157" i="52" s="1"/>
  <c r="BV157" i="52"/>
  <c r="CZ157" i="52" s="1"/>
  <c r="DC157" i="52" s="1"/>
  <c r="CA151" i="52"/>
  <c r="DG151" i="52" s="1"/>
  <c r="BP151" i="52"/>
  <c r="CH151" i="52" s="1"/>
  <c r="BV151" i="52"/>
  <c r="CZ151" i="52" s="1"/>
  <c r="BV150" i="52"/>
  <c r="CZ150" i="52" s="1"/>
  <c r="BW410" i="52"/>
  <c r="DA410" i="52" s="1"/>
  <c r="BW398" i="52"/>
  <c r="DA398" i="52" s="1"/>
  <c r="BP391" i="52"/>
  <c r="CH391" i="52" s="1"/>
  <c r="BS391" i="52"/>
  <c r="CQ391" i="52" s="1"/>
  <c r="BW391" i="52"/>
  <c r="DA391" i="52" s="1"/>
  <c r="BO388" i="52"/>
  <c r="CG388" i="52" s="1"/>
  <c r="AB388" i="52" s="1"/>
  <c r="CC388" i="52"/>
  <c r="CO388" i="52" s="1"/>
  <c r="FB388" i="52" s="1"/>
  <c r="BO381" i="52"/>
  <c r="CG381" i="52" s="1"/>
  <c r="CO357" i="52"/>
  <c r="FB357" i="52" s="1"/>
  <c r="BO351" i="52"/>
  <c r="CG351" i="52" s="1"/>
  <c r="CJ351" i="52" s="1"/>
  <c r="CA345" i="52"/>
  <c r="DG345" i="52" s="1"/>
  <c r="BP345" i="52"/>
  <c r="CH345" i="52" s="1"/>
  <c r="BT344" i="52"/>
  <c r="CR344" i="52" s="1"/>
  <c r="BY344" i="52"/>
  <c r="DH344" i="52" s="1"/>
  <c r="BP343" i="52"/>
  <c r="CH343" i="52" s="1"/>
  <c r="CK343" i="52" s="1"/>
  <c r="CH333" i="52"/>
  <c r="BP327" i="52"/>
  <c r="CH327" i="52" s="1"/>
  <c r="CK327" i="52" s="1"/>
  <c r="BY321" i="52"/>
  <c r="DH321" i="52" s="1"/>
  <c r="BY315" i="52"/>
  <c r="DH315" i="52" s="1"/>
  <c r="BR315" i="52"/>
  <c r="CS315" i="52" s="1"/>
  <c r="BQ315" i="52"/>
  <c r="CM315" i="52" s="1"/>
  <c r="CP314" i="52"/>
  <c r="FA314" i="52" s="1"/>
  <c r="BY306" i="52"/>
  <c r="DH306" i="52" s="1"/>
  <c r="BQ306" i="52"/>
  <c r="CM306" i="52" s="1"/>
  <c r="BR299" i="52"/>
  <c r="CS299" i="52" s="1"/>
  <c r="BR283" i="52"/>
  <c r="CS283" i="52" s="1"/>
  <c r="BW255" i="52"/>
  <c r="DA255" i="52" s="1"/>
  <c r="DX255" i="52" s="1"/>
  <c r="BW249" i="52"/>
  <c r="DA249" i="52" s="1"/>
  <c r="DX249" i="52" s="1"/>
  <c r="CP247" i="52"/>
  <c r="FA247" i="52" s="1"/>
  <c r="BO244" i="52"/>
  <c r="CG244" i="52" s="1"/>
  <c r="BQ243" i="52"/>
  <c r="CM243" i="52" s="1"/>
  <c r="BO239" i="52"/>
  <c r="CG239" i="52" s="1"/>
  <c r="BO233" i="52"/>
  <c r="CG233" i="52" s="1"/>
  <c r="BW233" i="52"/>
  <c r="DA233" i="52" s="1"/>
  <c r="BP211" i="52"/>
  <c r="CH211" i="52" s="1"/>
  <c r="BV211" i="52"/>
  <c r="CZ211" i="52" s="1"/>
  <c r="CA211" i="52"/>
  <c r="DG211" i="52" s="1"/>
  <c r="BR172" i="52"/>
  <c r="CS172" i="52" s="1"/>
  <c r="BT163" i="52"/>
  <c r="CR163" i="52" s="1"/>
  <c r="BW163" i="52"/>
  <c r="DA163" i="52" s="1"/>
  <c r="BX133" i="52"/>
  <c r="DE133" i="52" s="1"/>
  <c r="BS133" i="52"/>
  <c r="CQ133" i="52" s="1"/>
  <c r="BY64" i="52"/>
  <c r="DH64" i="52" s="1"/>
  <c r="BT64" i="52"/>
  <c r="CC430" i="52"/>
  <c r="CC419" i="52"/>
  <c r="BV419" i="52"/>
  <c r="CZ419" i="52" s="1"/>
  <c r="DW419" i="52" s="1"/>
  <c r="BV417" i="52"/>
  <c r="CZ417" i="52" s="1"/>
  <c r="BW406" i="52"/>
  <c r="DA406" i="52" s="1"/>
  <c r="BO401" i="52"/>
  <c r="CG401" i="52" s="1"/>
  <c r="BR401" i="52"/>
  <c r="CS401" i="52" s="1"/>
  <c r="CC401" i="52"/>
  <c r="BV401" i="52"/>
  <c r="CZ401" i="52" s="1"/>
  <c r="DW401" i="52" s="1"/>
  <c r="BO398" i="52"/>
  <c r="CG398" i="52" s="1"/>
  <c r="CJ398" i="52" s="1"/>
  <c r="BS396" i="52"/>
  <c r="CQ396" i="52" s="1"/>
  <c r="BP396" i="52"/>
  <c r="CH396" i="52" s="1"/>
  <c r="CK396" i="52" s="1"/>
  <c r="BO392" i="52"/>
  <c r="CG392" i="52" s="1"/>
  <c r="CJ392" i="52" s="1"/>
  <c r="BW389" i="52"/>
  <c r="DA389" i="52" s="1"/>
  <c r="DX389" i="52" s="1"/>
  <c r="CP386" i="52"/>
  <c r="BO379" i="52"/>
  <c r="CG379" i="52" s="1"/>
  <c r="AB379" i="52" s="1"/>
  <c r="BS375" i="52"/>
  <c r="CQ375" i="52" s="1"/>
  <c r="BW375" i="52"/>
  <c r="DA375" i="52" s="1"/>
  <c r="BP375" i="52"/>
  <c r="CH375" i="52" s="1"/>
  <c r="BO372" i="52"/>
  <c r="CG372" i="52" s="1"/>
  <c r="CJ372" i="52" s="1"/>
  <c r="BO371" i="52"/>
  <c r="CG371" i="52" s="1"/>
  <c r="CJ371" i="52" s="1"/>
  <c r="CA367" i="52"/>
  <c r="DG367" i="52" s="1"/>
  <c r="BW367" i="52"/>
  <c r="DA367" i="52" s="1"/>
  <c r="BP367" i="52"/>
  <c r="CH367" i="52" s="1"/>
  <c r="CO361" i="52"/>
  <c r="FB361" i="52" s="1"/>
  <c r="BY340" i="52"/>
  <c r="DH340" i="52" s="1"/>
  <c r="BQ338" i="52"/>
  <c r="CM338" i="52" s="1"/>
  <c r="BP335" i="52"/>
  <c r="CH335" i="52" s="1"/>
  <c r="CK335" i="52" s="1"/>
  <c r="BW323" i="52"/>
  <c r="DA323" i="52" s="1"/>
  <c r="BQ321" i="52"/>
  <c r="CM321" i="52" s="1"/>
  <c r="BY316" i="52"/>
  <c r="DH316" i="52" s="1"/>
  <c r="BU315" i="52"/>
  <c r="CL315" i="52" s="1"/>
  <c r="BR313" i="52"/>
  <c r="CS313" i="52" s="1"/>
  <c r="BQ313" i="52"/>
  <c r="CM313" i="52" s="1"/>
  <c r="BU313" i="52"/>
  <c r="CL313" i="52" s="1"/>
  <c r="BY310" i="52"/>
  <c r="DH310" i="52" s="1"/>
  <c r="BU309" i="52"/>
  <c r="CL309" i="52" s="1"/>
  <c r="BW303" i="52"/>
  <c r="DA303" i="52" s="1"/>
  <c r="BW301" i="52"/>
  <c r="DA301" i="52" s="1"/>
  <c r="DX301" i="52" s="1"/>
  <c r="CC301" i="52"/>
  <c r="CP301" i="52" s="1"/>
  <c r="FA301" i="52" s="1"/>
  <c r="BR296" i="52"/>
  <c r="CS296" i="52" s="1"/>
  <c r="BW292" i="52"/>
  <c r="DA292" i="52" s="1"/>
  <c r="BR290" i="52"/>
  <c r="CS290" i="52" s="1"/>
  <c r="BW287" i="52"/>
  <c r="DA287" i="52" s="1"/>
  <c r="BW285" i="52"/>
  <c r="DA285" i="52" s="1"/>
  <c r="DX285" i="52" s="1"/>
  <c r="CC285" i="52"/>
  <c r="CP285" i="52" s="1"/>
  <c r="FA285" i="52" s="1"/>
  <c r="BR280" i="52"/>
  <c r="CS280" i="52" s="1"/>
  <c r="BW276" i="52"/>
  <c r="DA276" i="52" s="1"/>
  <c r="BR274" i="52"/>
  <c r="CS274" i="52" s="1"/>
  <c r="BW271" i="52"/>
  <c r="DA271" i="52" s="1"/>
  <c r="BW269" i="52"/>
  <c r="DA269" i="52" s="1"/>
  <c r="DX269" i="52" s="1"/>
  <c r="CC269" i="52"/>
  <c r="CP269" i="52" s="1"/>
  <c r="FA269" i="52" s="1"/>
  <c r="BR264" i="52"/>
  <c r="CS264" i="52" s="1"/>
  <c r="CC261" i="52"/>
  <c r="CP260" i="52"/>
  <c r="BP259" i="52"/>
  <c r="CH259" i="52" s="1"/>
  <c r="CK259" i="52" s="1"/>
  <c r="BO259" i="52"/>
  <c r="CG259" i="52" s="1"/>
  <c r="BQ251" i="52"/>
  <c r="CM251" i="52" s="1"/>
  <c r="BS251" i="52"/>
  <c r="CQ251" i="52" s="1"/>
  <c r="BW251" i="52"/>
  <c r="DA251" i="52" s="1"/>
  <c r="BO248" i="52"/>
  <c r="CG248" i="52" s="1"/>
  <c r="CJ248" i="52" s="1"/>
  <c r="BQ241" i="52"/>
  <c r="CM241" i="52" s="1"/>
  <c r="CA239" i="52"/>
  <c r="DG239" i="52" s="1"/>
  <c r="BS237" i="52"/>
  <c r="CQ237" i="52" s="1"/>
  <c r="EX237" i="52" s="1"/>
  <c r="BW237" i="52"/>
  <c r="DA237" i="52" s="1"/>
  <c r="DX237" i="52" s="1"/>
  <c r="CA237" i="52"/>
  <c r="DG237" i="52" s="1"/>
  <c r="CC237" i="52"/>
  <c r="CP237" i="52" s="1"/>
  <c r="FA237" i="52" s="1"/>
  <c r="BP235" i="52"/>
  <c r="CH235" i="52" s="1"/>
  <c r="BS235" i="52"/>
  <c r="CQ235" i="52" s="1"/>
  <c r="EX235" i="52" s="1"/>
  <c r="BW235" i="52"/>
  <c r="DA235" i="52" s="1"/>
  <c r="DX235" i="52" s="1"/>
  <c r="CA235" i="52"/>
  <c r="DG235" i="52" s="1"/>
  <c r="CC235" i="52"/>
  <c r="BV220" i="52"/>
  <c r="CZ220" i="52" s="1"/>
  <c r="CA205" i="52"/>
  <c r="DG205" i="52" s="1"/>
  <c r="BP205" i="52"/>
  <c r="CH205" i="52" s="1"/>
  <c r="BV205" i="52"/>
  <c r="CZ205" i="52" s="1"/>
  <c r="BV195" i="52"/>
  <c r="CZ195" i="52" s="1"/>
  <c r="BX195" i="52"/>
  <c r="DE195" i="52" s="1"/>
  <c r="FQ195" i="52" s="1"/>
  <c r="BP195" i="52"/>
  <c r="CH195" i="52" s="1"/>
  <c r="BR195" i="52"/>
  <c r="CS195" i="52" s="1"/>
  <c r="BT195" i="52"/>
  <c r="CR195" i="52" s="1"/>
  <c r="BR170" i="52"/>
  <c r="CS170" i="52" s="1"/>
  <c r="BZ170" i="52"/>
  <c r="DI170" i="52" s="1"/>
  <c r="BP170" i="52"/>
  <c r="CH170" i="52" s="1"/>
  <c r="BT170" i="52"/>
  <c r="CR170" i="52" s="1"/>
  <c r="EZ170" i="52" s="1"/>
  <c r="CC170" i="52"/>
  <c r="BS170" i="52"/>
  <c r="CQ170" i="52" s="1"/>
  <c r="EX170" i="52" s="1"/>
  <c r="BW170" i="52"/>
  <c r="DA170" i="52" s="1"/>
  <c r="DX170" i="52" s="1"/>
  <c r="CN411" i="52"/>
  <c r="BS371" i="52"/>
  <c r="CQ371" i="52" s="1"/>
  <c r="BW371" i="52"/>
  <c r="DA371" i="52" s="1"/>
  <c r="CA361" i="52"/>
  <c r="DG361" i="52" s="1"/>
  <c r="BP359" i="52"/>
  <c r="CH359" i="52" s="1"/>
  <c r="CK359" i="52" s="1"/>
  <c r="BO359" i="52"/>
  <c r="CG359" i="52" s="1"/>
  <c r="BS359" i="52"/>
  <c r="CQ359" i="52" s="1"/>
  <c r="CA359" i="52"/>
  <c r="DG359" i="52" s="1"/>
  <c r="BW359" i="52"/>
  <c r="DA359" i="52" s="1"/>
  <c r="BS354" i="52"/>
  <c r="CQ354" i="52" s="1"/>
  <c r="BW354" i="52"/>
  <c r="DA354" i="52" s="1"/>
  <c r="BW343" i="52"/>
  <c r="DA343" i="52" s="1"/>
  <c r="BO343" i="52"/>
  <c r="CG343" i="52" s="1"/>
  <c r="BQ343" i="52"/>
  <c r="CM343" i="52" s="1"/>
  <c r="BX343" i="52"/>
  <c r="DE343" i="52" s="1"/>
  <c r="FQ343" i="52" s="1"/>
  <c r="BU341" i="52"/>
  <c r="CL341" i="52" s="1"/>
  <c r="CA341" i="52"/>
  <c r="DG341" i="52" s="1"/>
  <c r="BS335" i="52"/>
  <c r="CQ335" i="52" s="1"/>
  <c r="BX323" i="52"/>
  <c r="DE323" i="52" s="1"/>
  <c r="FQ323" i="52" s="1"/>
  <c r="BP323" i="52"/>
  <c r="CH323" i="52" s="1"/>
  <c r="CK323" i="52" s="1"/>
  <c r="BQ316" i="52"/>
  <c r="CM316" i="52" s="1"/>
  <c r="BQ312" i="52"/>
  <c r="CM312" i="52" s="1"/>
  <c r="CN302" i="52"/>
  <c r="BR295" i="52"/>
  <c r="CS295" i="52" s="1"/>
  <c r="CN286" i="52"/>
  <c r="BR279" i="52"/>
  <c r="CS279" i="52" s="1"/>
  <c r="CN270" i="52"/>
  <c r="CP248" i="52"/>
  <c r="FA248" i="52" s="1"/>
  <c r="CO246" i="52"/>
  <c r="CP246" i="52"/>
  <c r="FA246" i="52" s="1"/>
  <c r="BT200" i="52"/>
  <c r="CR200" i="52" s="1"/>
  <c r="BV200" i="52"/>
  <c r="CZ200" i="52" s="1"/>
  <c r="BR168" i="52"/>
  <c r="CS168" i="52" s="1"/>
  <c r="BZ168" i="52"/>
  <c r="DI168" i="52" s="1"/>
  <c r="BS168" i="52"/>
  <c r="CQ168" i="52" s="1"/>
  <c r="BW168" i="52"/>
  <c r="DA168" i="52" s="1"/>
  <c r="DX168" i="52" s="1"/>
  <c r="BR166" i="52"/>
  <c r="CS166" i="52" s="1"/>
  <c r="BZ166" i="52"/>
  <c r="DI166" i="52" s="1"/>
  <c r="BP166" i="52"/>
  <c r="CH166" i="52" s="1"/>
  <c r="CK166" i="52" s="1"/>
  <c r="BT166" i="52"/>
  <c r="CR166" i="52" s="1"/>
  <c r="BO166" i="52"/>
  <c r="CG166" i="52" s="1"/>
  <c r="BS166" i="52"/>
  <c r="CQ166" i="52" s="1"/>
  <c r="BW166" i="52"/>
  <c r="DA166" i="52" s="1"/>
  <c r="BT159" i="52"/>
  <c r="CR159" i="52" s="1"/>
  <c r="CA144" i="52"/>
  <c r="DG144" i="52" s="1"/>
  <c r="CO404" i="52"/>
  <c r="FB404" i="52" s="1"/>
  <c r="CP404" i="52"/>
  <c r="FA404" i="52" s="1"/>
  <c r="CO398" i="52"/>
  <c r="BS389" i="52"/>
  <c r="CQ389" i="52" s="1"/>
  <c r="EX389" i="52" s="1"/>
  <c r="CC389" i="52"/>
  <c r="BP389" i="52"/>
  <c r="CH389" i="52" s="1"/>
  <c r="CC383" i="52"/>
  <c r="BS381" i="52"/>
  <c r="CQ381" i="52" s="1"/>
  <c r="BP379" i="52"/>
  <c r="CH379" i="52" s="1"/>
  <c r="CK379" i="52" s="1"/>
  <c r="BO376" i="52"/>
  <c r="CG376" i="52" s="1"/>
  <c r="CJ376" i="52" s="1"/>
  <c r="BO364" i="52"/>
  <c r="CG364" i="52" s="1"/>
  <c r="CJ364" i="52" s="1"/>
  <c r="BX355" i="52"/>
  <c r="DE355" i="52" s="1"/>
  <c r="BP349" i="52"/>
  <c r="CH349" i="52" s="1"/>
  <c r="BU349" i="52"/>
  <c r="CL349" i="52" s="1"/>
  <c r="BW346" i="52"/>
  <c r="DA346" i="52" s="1"/>
  <c r="DX346" i="52" s="1"/>
  <c r="CC346" i="52"/>
  <c r="BP339" i="52"/>
  <c r="CH339" i="52" s="1"/>
  <c r="BX339" i="52"/>
  <c r="DE339" i="52" s="1"/>
  <c r="FQ339" i="52" s="1"/>
  <c r="BQ339" i="52"/>
  <c r="CM339" i="52" s="1"/>
  <c r="CC339" i="52"/>
  <c r="BS339" i="52"/>
  <c r="CQ339" i="52" s="1"/>
  <c r="EX339" i="52" s="1"/>
  <c r="BP336" i="52"/>
  <c r="CH336" i="52" s="1"/>
  <c r="BT336" i="52"/>
  <c r="CR336" i="52" s="1"/>
  <c r="BY336" i="52"/>
  <c r="DH336" i="52" s="1"/>
  <c r="BW335" i="52"/>
  <c r="DA335" i="52" s="1"/>
  <c r="BS330" i="52"/>
  <c r="CQ330" i="52" s="1"/>
  <c r="BQ330" i="52"/>
  <c r="CM330" i="52" s="1"/>
  <c r="BU329" i="52"/>
  <c r="CL329" i="52" s="1"/>
  <c r="BS326" i="52"/>
  <c r="CQ326" i="52" s="1"/>
  <c r="BQ326" i="52"/>
  <c r="CM326" i="52" s="1"/>
  <c r="BW326" i="52"/>
  <c r="DA326" i="52" s="1"/>
  <c r="BS323" i="52"/>
  <c r="CQ323" i="52" s="1"/>
  <c r="EX323" i="52" s="1"/>
  <c r="BQ311" i="52"/>
  <c r="CM311" i="52" s="1"/>
  <c r="BW304" i="52"/>
  <c r="DA304" i="52" s="1"/>
  <c r="BR302" i="52"/>
  <c r="CS302" i="52" s="1"/>
  <c r="BW299" i="52"/>
  <c r="DA299" i="52" s="1"/>
  <c r="BW297" i="52"/>
  <c r="DA297" i="52" s="1"/>
  <c r="DX297" i="52" s="1"/>
  <c r="CC297" i="52"/>
  <c r="CP297" i="52" s="1"/>
  <c r="FA297" i="52" s="1"/>
  <c r="BW288" i="52"/>
  <c r="DA288" i="52" s="1"/>
  <c r="BR286" i="52"/>
  <c r="CS286" i="52" s="1"/>
  <c r="BW283" i="52"/>
  <c r="DA283" i="52" s="1"/>
  <c r="BW281" i="52"/>
  <c r="DA281" i="52" s="1"/>
  <c r="DX281" i="52" s="1"/>
  <c r="CC281" i="52"/>
  <c r="CP281" i="52" s="1"/>
  <c r="FA281" i="52" s="1"/>
  <c r="BW272" i="52"/>
  <c r="DA272" i="52" s="1"/>
  <c r="BR270" i="52"/>
  <c r="CS270" i="52" s="1"/>
  <c r="BR263" i="52"/>
  <c r="CS263" i="52" s="1"/>
  <c r="BO261" i="52"/>
  <c r="CG261" i="52" s="1"/>
  <c r="BQ261" i="52"/>
  <c r="CM261" i="52" s="1"/>
  <c r="BS261" i="52"/>
  <c r="CQ261" i="52" s="1"/>
  <c r="EX261" i="52" s="1"/>
  <c r="BW261" i="52"/>
  <c r="DA261" i="52" s="1"/>
  <c r="DX261" i="52" s="1"/>
  <c r="CO251" i="52"/>
  <c r="FB251" i="52" s="1"/>
  <c r="BW250" i="52"/>
  <c r="DA250" i="52" s="1"/>
  <c r="CO248" i="52"/>
  <c r="CP241" i="52"/>
  <c r="FA241" i="52" s="1"/>
  <c r="BO240" i="52"/>
  <c r="CG240" i="52" s="1"/>
  <c r="CJ240" i="52" s="1"/>
  <c r="BV197" i="52"/>
  <c r="CZ197" i="52" s="1"/>
  <c r="BX197" i="52"/>
  <c r="DE197" i="52" s="1"/>
  <c r="FQ197" i="52" s="1"/>
  <c r="BR197" i="52"/>
  <c r="CS197" i="52" s="1"/>
  <c r="BT172" i="52"/>
  <c r="CR172" i="52" s="1"/>
  <c r="EZ172" i="52" s="1"/>
  <c r="BS164" i="52"/>
  <c r="CQ164" i="52" s="1"/>
  <c r="BW76" i="52"/>
  <c r="DA76" i="52" s="1"/>
  <c r="BS76" i="52"/>
  <c r="CQ76" i="52" s="1"/>
  <c r="BW412" i="52"/>
  <c r="DA412" i="52" s="1"/>
  <c r="CA412" i="52"/>
  <c r="DG412" i="52" s="1"/>
  <c r="BO412" i="52"/>
  <c r="CG412" i="52" s="1"/>
  <c r="BO410" i="52"/>
  <c r="CG410" i="52" s="1"/>
  <c r="CJ410" i="52" s="1"/>
  <c r="BV403" i="52"/>
  <c r="CZ403" i="52" s="1"/>
  <c r="DW403" i="52" s="1"/>
  <c r="CC403" i="52"/>
  <c r="CP403" i="52" s="1"/>
  <c r="FA403" i="52" s="1"/>
  <c r="BV399" i="52"/>
  <c r="CZ399" i="52" s="1"/>
  <c r="DW399" i="52" s="1"/>
  <c r="CC399" i="52"/>
  <c r="BW394" i="52"/>
  <c r="DA394" i="52" s="1"/>
  <c r="BO374" i="52"/>
  <c r="CG374" i="52" s="1"/>
  <c r="CJ374" i="52" s="1"/>
  <c r="BO363" i="52"/>
  <c r="CG363" i="52" s="1"/>
  <c r="CO359" i="52"/>
  <c r="FB359" i="52" s="1"/>
  <c r="BP356" i="52"/>
  <c r="CH356" i="52" s="1"/>
  <c r="BT356" i="52"/>
  <c r="CR356" i="52" s="1"/>
  <c r="BY356" i="52"/>
  <c r="DH356" i="52" s="1"/>
  <c r="BY348" i="52"/>
  <c r="DH348" i="52" s="1"/>
  <c r="BP348" i="52"/>
  <c r="CH348" i="52" s="1"/>
  <c r="CK348" i="52" s="1"/>
  <c r="BO348" i="52"/>
  <c r="CG348" i="52" s="1"/>
  <c r="BP337" i="52"/>
  <c r="CH337" i="52" s="1"/>
  <c r="BU337" i="52"/>
  <c r="CL337" i="52" s="1"/>
  <c r="BO323" i="52"/>
  <c r="CG323" i="52" s="1"/>
  <c r="BY319" i="52"/>
  <c r="DH319" i="52" s="1"/>
  <c r="BR319" i="52"/>
  <c r="CS319" i="52" s="1"/>
  <c r="BQ319" i="52"/>
  <c r="CM319" i="52" s="1"/>
  <c r="BU311" i="52"/>
  <c r="CL311" i="52" s="1"/>
  <c r="BY311" i="52"/>
  <c r="DH311" i="52" s="1"/>
  <c r="BU307" i="52"/>
  <c r="CL307" i="52" s="1"/>
  <c r="BY307" i="52"/>
  <c r="DH307" i="52" s="1"/>
  <c r="BR307" i="52"/>
  <c r="CS307" i="52" s="1"/>
  <c r="BR291" i="52"/>
  <c r="CS291" i="52" s="1"/>
  <c r="BR275" i="52"/>
  <c r="CS275" i="52" s="1"/>
  <c r="BS254" i="52"/>
  <c r="CQ254" i="52" s="1"/>
  <c r="BW254" i="52"/>
  <c r="DA254" i="52" s="1"/>
  <c r="CC249" i="52"/>
  <c r="BQ249" i="52"/>
  <c r="CM249" i="52" s="1"/>
  <c r="BO249" i="52"/>
  <c r="CG249" i="52" s="1"/>
  <c r="BS249" i="52"/>
  <c r="CQ249" i="52" s="1"/>
  <c r="EX249" i="52" s="1"/>
  <c r="BS238" i="52"/>
  <c r="CQ238" i="52" s="1"/>
  <c r="EX238" i="52" s="1"/>
  <c r="CO236" i="52"/>
  <c r="CP236" i="52"/>
  <c r="FA236" i="52" s="1"/>
  <c r="BO236" i="52"/>
  <c r="CG236" i="52" s="1"/>
  <c r="CJ236" i="52" s="1"/>
  <c r="BS233" i="52"/>
  <c r="CQ233" i="52" s="1"/>
  <c r="CA222" i="52"/>
  <c r="DG222" i="52" s="1"/>
  <c r="BV222" i="52"/>
  <c r="CZ222" i="52" s="1"/>
  <c r="DC222" i="52" s="1"/>
  <c r="BT173" i="52"/>
  <c r="CR173" i="52" s="1"/>
  <c r="EZ173" i="52" s="1"/>
  <c r="BW173" i="52"/>
  <c r="DA173" i="52" s="1"/>
  <c r="DX173" i="52" s="1"/>
  <c r="CC122" i="52"/>
  <c r="BT122" i="52"/>
  <c r="BX122" i="52"/>
  <c r="DE122" i="52" s="1"/>
  <c r="FQ122" i="52" s="1"/>
  <c r="BP122" i="52"/>
  <c r="CH122" i="52" s="1"/>
  <c r="BP121" i="52"/>
  <c r="CH121" i="52" s="1"/>
  <c r="BT121" i="52"/>
  <c r="BX121" i="52"/>
  <c r="DE121" i="52" s="1"/>
  <c r="BV109" i="52"/>
  <c r="CZ109" i="52" s="1"/>
  <c r="BS109" i="52"/>
  <c r="CQ109" i="52" s="1"/>
  <c r="BW109" i="52"/>
  <c r="DA109" i="52" s="1"/>
  <c r="BP109" i="52"/>
  <c r="CH109" i="52" s="1"/>
  <c r="BR109" i="52"/>
  <c r="CS109" i="52" s="1"/>
  <c r="CA109" i="52"/>
  <c r="DG109" i="52" s="1"/>
  <c r="BW229" i="52"/>
  <c r="DA229" i="52" s="1"/>
  <c r="CA229" i="52"/>
  <c r="DG229" i="52" s="1"/>
  <c r="CA226" i="52"/>
  <c r="DG226" i="52" s="1"/>
  <c r="BV226" i="52"/>
  <c r="CZ226" i="52" s="1"/>
  <c r="DC226" i="52" s="1"/>
  <c r="CA218" i="52"/>
  <c r="DG218" i="52" s="1"/>
  <c r="BV218" i="52"/>
  <c r="CZ218" i="52" s="1"/>
  <c r="BP217" i="52"/>
  <c r="CH217" i="52" s="1"/>
  <c r="BV217" i="52"/>
  <c r="CZ217" i="52" s="1"/>
  <c r="BZ198" i="52"/>
  <c r="DI198" i="52" s="1"/>
  <c r="BT185" i="52"/>
  <c r="CR185" i="52" s="1"/>
  <c r="BR182" i="52"/>
  <c r="CS182" i="52" s="1"/>
  <c r="BR180" i="52"/>
  <c r="CS180" i="52" s="1"/>
  <c r="BZ180" i="52"/>
  <c r="DI180" i="52" s="1"/>
  <c r="BP180" i="52"/>
  <c r="CH180" i="52" s="1"/>
  <c r="CK180" i="52" s="1"/>
  <c r="BT180" i="52"/>
  <c r="CR180" i="52" s="1"/>
  <c r="BS180" i="52"/>
  <c r="CQ180" i="52" s="1"/>
  <c r="BW180" i="52"/>
  <c r="DA180" i="52" s="1"/>
  <c r="BR177" i="52"/>
  <c r="CS177" i="52" s="1"/>
  <c r="BT171" i="52"/>
  <c r="CR171" i="52" s="1"/>
  <c r="BS171" i="52"/>
  <c r="CQ171" i="52" s="1"/>
  <c r="BO168" i="52"/>
  <c r="CG168" i="52" s="1"/>
  <c r="CH167" i="52"/>
  <c r="CK167" i="52" s="1"/>
  <c r="BT167" i="52"/>
  <c r="CR167" i="52" s="1"/>
  <c r="BS167" i="52"/>
  <c r="CQ167" i="52" s="1"/>
  <c r="BW167" i="52"/>
  <c r="DA167" i="52" s="1"/>
  <c r="BO167" i="52"/>
  <c r="CG167" i="52" s="1"/>
  <c r="AB167" i="52" s="1"/>
  <c r="BR167" i="52"/>
  <c r="CS167" i="52" s="1"/>
  <c r="BZ167" i="52"/>
  <c r="DI167" i="52" s="1"/>
  <c r="BV145" i="52"/>
  <c r="CZ145" i="52" s="1"/>
  <c r="BP143" i="52"/>
  <c r="CH143" i="52" s="1"/>
  <c r="BX131" i="52"/>
  <c r="DE131" i="52" s="1"/>
  <c r="BR110" i="52"/>
  <c r="CS110" i="52" s="1"/>
  <c r="CA110" i="52"/>
  <c r="DG110" i="52" s="1"/>
  <c r="BS110" i="52"/>
  <c r="CQ110" i="52" s="1"/>
  <c r="BW110" i="52"/>
  <c r="DA110" i="52" s="1"/>
  <c r="BT88" i="52"/>
  <c r="CA83" i="52"/>
  <c r="DG83" i="52" s="1"/>
  <c r="BU83" i="52"/>
  <c r="CL83" i="52" s="1"/>
  <c r="BT340" i="52"/>
  <c r="CR340" i="52" s="1"/>
  <c r="BP340" i="52"/>
  <c r="CH340" i="52" s="1"/>
  <c r="CK340" i="52" s="1"/>
  <c r="BX335" i="52"/>
  <c r="DE335" i="52" s="1"/>
  <c r="FQ335" i="52" s="1"/>
  <c r="CA333" i="52"/>
  <c r="DG333" i="52" s="1"/>
  <c r="BQ310" i="52"/>
  <c r="CM310" i="52" s="1"/>
  <c r="BW302" i="52"/>
  <c r="DA302" i="52" s="1"/>
  <c r="BW298" i="52"/>
  <c r="DA298" i="52" s="1"/>
  <c r="BW294" i="52"/>
  <c r="DA294" i="52" s="1"/>
  <c r="BW290" i="52"/>
  <c r="DA290" i="52" s="1"/>
  <c r="BW286" i="52"/>
  <c r="DA286" i="52" s="1"/>
  <c r="BW282" i="52"/>
  <c r="DA282" i="52" s="1"/>
  <c r="BW278" i="52"/>
  <c r="DA278" i="52" s="1"/>
  <c r="BW274" i="52"/>
  <c r="DA274" i="52" s="1"/>
  <c r="BW270" i="52"/>
  <c r="DA270" i="52" s="1"/>
  <c r="BO257" i="52"/>
  <c r="CG257" i="52" s="1"/>
  <c r="BO256" i="52"/>
  <c r="CG256" i="52" s="1"/>
  <c r="CJ256" i="52" s="1"/>
  <c r="BQ256" i="52"/>
  <c r="CM256" i="52" s="1"/>
  <c r="BP255" i="52"/>
  <c r="CH255" i="52" s="1"/>
  <c r="CA241" i="52"/>
  <c r="DG241" i="52" s="1"/>
  <c r="BS229" i="52"/>
  <c r="CQ229" i="52" s="1"/>
  <c r="BP225" i="52"/>
  <c r="CH225" i="52" s="1"/>
  <c r="BV225" i="52"/>
  <c r="CZ225" i="52" s="1"/>
  <c r="CA225" i="52"/>
  <c r="DG225" i="52" s="1"/>
  <c r="BV219" i="52"/>
  <c r="CZ219" i="52" s="1"/>
  <c r="CA219" i="52"/>
  <c r="DG219" i="52" s="1"/>
  <c r="BP219" i="52"/>
  <c r="CH219" i="52" s="1"/>
  <c r="CA215" i="52"/>
  <c r="DG215" i="52" s="1"/>
  <c r="BP215" i="52"/>
  <c r="CH215" i="52" s="1"/>
  <c r="BV215" i="52"/>
  <c r="CZ215" i="52" s="1"/>
  <c r="CA207" i="52"/>
  <c r="DG207" i="52" s="1"/>
  <c r="BP207" i="52"/>
  <c r="CH207" i="52" s="1"/>
  <c r="CJ207" i="52" s="1"/>
  <c r="BT193" i="52"/>
  <c r="CR193" i="52" s="1"/>
  <c r="BS188" i="52"/>
  <c r="CQ188" i="52" s="1"/>
  <c r="EX188" i="52" s="1"/>
  <c r="BZ188" i="52"/>
  <c r="DI188" i="52" s="1"/>
  <c r="BR188" i="52"/>
  <c r="CS188" i="52" s="1"/>
  <c r="CC188" i="52"/>
  <c r="BT188" i="52"/>
  <c r="CR188" i="52" s="1"/>
  <c r="EZ188" i="52" s="1"/>
  <c r="BW188" i="52"/>
  <c r="DA188" i="52" s="1"/>
  <c r="DX188" i="52" s="1"/>
  <c r="BZ185" i="52"/>
  <c r="DI185" i="52" s="1"/>
  <c r="BZ182" i="52"/>
  <c r="DI182" i="52" s="1"/>
  <c r="BW179" i="52"/>
  <c r="DA179" i="52" s="1"/>
  <c r="DX179" i="52" s="1"/>
  <c r="BO179" i="52"/>
  <c r="CG179" i="52" s="1"/>
  <c r="BR179" i="52"/>
  <c r="CS179" i="52" s="1"/>
  <c r="BZ179" i="52"/>
  <c r="DI179" i="52" s="1"/>
  <c r="BP179" i="52"/>
  <c r="CH179" i="52" s="1"/>
  <c r="BS179" i="52"/>
  <c r="CQ179" i="52" s="1"/>
  <c r="EX179" i="52" s="1"/>
  <c r="CC179" i="52"/>
  <c r="BZ177" i="52"/>
  <c r="DI177" i="52" s="1"/>
  <c r="BZ172" i="52"/>
  <c r="DI172" i="52" s="1"/>
  <c r="BR171" i="52"/>
  <c r="CS171" i="52" s="1"/>
  <c r="BP171" i="52"/>
  <c r="CH171" i="52" s="1"/>
  <c r="BT162" i="52"/>
  <c r="CR162" i="52" s="1"/>
  <c r="BS162" i="52"/>
  <c r="CQ162" i="52" s="1"/>
  <c r="BW162" i="52"/>
  <c r="DA162" i="52" s="1"/>
  <c r="BP153" i="52"/>
  <c r="CH153" i="52" s="1"/>
  <c r="BP147" i="52"/>
  <c r="CH147" i="52" s="1"/>
  <c r="CA140" i="52"/>
  <c r="DG140" i="52" s="1"/>
  <c r="BO78" i="52"/>
  <c r="BX73" i="52"/>
  <c r="DE73" i="52" s="1"/>
  <c r="BQ1044" i="52"/>
  <c r="CM1044" i="52" s="1"/>
  <c r="BR1044" i="52"/>
  <c r="CS1044" i="52" s="1"/>
  <c r="BV1044" i="52"/>
  <c r="CZ1044" i="52" s="1"/>
  <c r="BV1028" i="52"/>
  <c r="CZ1028" i="52" s="1"/>
  <c r="BO335" i="52"/>
  <c r="CG335" i="52" s="1"/>
  <c r="CO312" i="52"/>
  <c r="FB312" i="52" s="1"/>
  <c r="BO258" i="52"/>
  <c r="CG258" i="52" s="1"/>
  <c r="CJ258" i="52" s="1"/>
  <c r="BP257" i="52"/>
  <c r="CH257" i="52" s="1"/>
  <c r="CK257" i="52" s="1"/>
  <c r="CC255" i="52"/>
  <c r="BO245" i="52"/>
  <c r="CG245" i="52" s="1"/>
  <c r="CC244" i="52"/>
  <c r="CO244" i="52" s="1"/>
  <c r="FB244" i="52" s="1"/>
  <c r="BW241" i="52"/>
  <c r="DA241" i="52" s="1"/>
  <c r="BS239" i="52"/>
  <c r="CQ239" i="52" s="1"/>
  <c r="BP239" i="52"/>
  <c r="CH239" i="52" s="1"/>
  <c r="CK239" i="52" s="1"/>
  <c r="BP230" i="52"/>
  <c r="CH230" i="52" s="1"/>
  <c r="BO229" i="52"/>
  <c r="CG229" i="52" s="1"/>
  <c r="CJ229" i="52" s="1"/>
  <c r="BV227" i="52"/>
  <c r="CZ227" i="52" s="1"/>
  <c r="CA227" i="52"/>
  <c r="DG227" i="52" s="1"/>
  <c r="CA214" i="52"/>
  <c r="DG214" i="52" s="1"/>
  <c r="BV214" i="52"/>
  <c r="CZ214" i="52" s="1"/>
  <c r="BV196" i="52"/>
  <c r="CZ196" i="52" s="1"/>
  <c r="DW196" i="52" s="1"/>
  <c r="BT196" i="52"/>
  <c r="CR196" i="52" s="1"/>
  <c r="EZ196" i="52" s="1"/>
  <c r="BZ194" i="52"/>
  <c r="DI194" i="52" s="1"/>
  <c r="BW191" i="52"/>
  <c r="DA191" i="52" s="1"/>
  <c r="BO188" i="52"/>
  <c r="CG188" i="52" s="1"/>
  <c r="AB188" i="52" s="1"/>
  <c r="BW185" i="52"/>
  <c r="DA185" i="52" s="1"/>
  <c r="BO182" i="52"/>
  <c r="CG182" i="52" s="1"/>
  <c r="BZ181" i="52"/>
  <c r="DI181" i="52" s="1"/>
  <c r="BT181" i="52"/>
  <c r="CR181" i="52" s="1"/>
  <c r="EZ181" i="52" s="1"/>
  <c r="BS181" i="52"/>
  <c r="CQ181" i="52" s="1"/>
  <c r="EX181" i="52" s="1"/>
  <c r="BO180" i="52"/>
  <c r="CG180" i="52" s="1"/>
  <c r="BO177" i="52"/>
  <c r="CG177" i="52" s="1"/>
  <c r="AB177" i="52" s="1"/>
  <c r="BR176" i="52"/>
  <c r="CS176" i="52" s="1"/>
  <c r="BO171" i="52"/>
  <c r="CG171" i="52" s="1"/>
  <c r="AB171" i="52" s="1"/>
  <c r="CH169" i="52"/>
  <c r="BR162" i="52"/>
  <c r="CS162" i="52" s="1"/>
  <c r="BP162" i="52"/>
  <c r="CH162" i="52" s="1"/>
  <c r="CA143" i="52"/>
  <c r="DG143" i="52" s="1"/>
  <c r="BV143" i="52"/>
  <c r="CZ143" i="52" s="1"/>
  <c r="CA137" i="52"/>
  <c r="DG137" i="52" s="1"/>
  <c r="BP105" i="52"/>
  <c r="CH105" i="52" s="1"/>
  <c r="BP102" i="52"/>
  <c r="CH102" i="52" s="1"/>
  <c r="BT102" i="52"/>
  <c r="BX102" i="52"/>
  <c r="DE102" i="52" s="1"/>
  <c r="BQ97" i="52"/>
  <c r="CM97" i="52" s="1"/>
  <c r="BT97" i="52"/>
  <c r="BZ97" i="52"/>
  <c r="DI97" i="52" s="1"/>
  <c r="DT97" i="52" s="1"/>
  <c r="BU97" i="52"/>
  <c r="CL97" i="52" s="1"/>
  <c r="FF97" i="52" s="1"/>
  <c r="CC97" i="52"/>
  <c r="BR97" i="52"/>
  <c r="CS97" i="52" s="1"/>
  <c r="BY97" i="52"/>
  <c r="DH97" i="52" s="1"/>
  <c r="BP97" i="52"/>
  <c r="CH97" i="52" s="1"/>
  <c r="BS241" i="52"/>
  <c r="CQ241" i="52" s="1"/>
  <c r="CA231" i="52"/>
  <c r="DG231" i="52" s="1"/>
  <c r="BO231" i="52"/>
  <c r="CG231" i="52" s="1"/>
  <c r="BS231" i="52"/>
  <c r="CQ231" i="52" s="1"/>
  <c r="BP223" i="52"/>
  <c r="CH223" i="52" s="1"/>
  <c r="CJ223" i="52" s="1"/>
  <c r="BV223" i="52"/>
  <c r="CZ223" i="52" s="1"/>
  <c r="BP221" i="52"/>
  <c r="CH221" i="52" s="1"/>
  <c r="BV221" i="52"/>
  <c r="CZ221" i="52" s="1"/>
  <c r="DC221" i="52" s="1"/>
  <c r="BV212" i="52"/>
  <c r="CZ212" i="52" s="1"/>
  <c r="CA210" i="52"/>
  <c r="DG210" i="52" s="1"/>
  <c r="BV210" i="52"/>
  <c r="CZ210" i="52" s="1"/>
  <c r="CA206" i="52"/>
  <c r="DG206" i="52" s="1"/>
  <c r="BP201" i="52"/>
  <c r="CH201" i="52" s="1"/>
  <c r="BR201" i="52"/>
  <c r="CS201" i="52" s="1"/>
  <c r="BT201" i="52"/>
  <c r="CR201" i="52" s="1"/>
  <c r="BV201" i="52"/>
  <c r="CZ201" i="52" s="1"/>
  <c r="BX201" i="52"/>
  <c r="DE201" i="52" s="1"/>
  <c r="FQ201" i="52" s="1"/>
  <c r="BT191" i="52"/>
  <c r="CR191" i="52" s="1"/>
  <c r="BS191" i="52"/>
  <c r="CQ191" i="52" s="1"/>
  <c r="BS189" i="52"/>
  <c r="CQ189" i="52" s="1"/>
  <c r="BW189" i="52"/>
  <c r="DA189" i="52" s="1"/>
  <c r="BO189" i="52"/>
  <c r="CG189" i="52" s="1"/>
  <c r="CJ189" i="52" s="1"/>
  <c r="BZ189" i="52"/>
  <c r="DI189" i="52" s="1"/>
  <c r="BR189" i="52"/>
  <c r="CS189" i="52" s="1"/>
  <c r="BT189" i="52"/>
  <c r="CR189" i="52" s="1"/>
  <c r="BR185" i="52"/>
  <c r="CS185" i="52" s="1"/>
  <c r="BR181" i="52"/>
  <c r="CS181" i="52" s="1"/>
  <c r="BP181" i="52"/>
  <c r="CH181" i="52" s="1"/>
  <c r="BS172" i="52"/>
  <c r="CQ172" i="52" s="1"/>
  <c r="EX172" i="52" s="1"/>
  <c r="CC172" i="52"/>
  <c r="BW172" i="52"/>
  <c r="DA172" i="52" s="1"/>
  <c r="DX172" i="52" s="1"/>
  <c r="BO172" i="52"/>
  <c r="CG172" i="52" s="1"/>
  <c r="BP172" i="52"/>
  <c r="CH172" i="52" s="1"/>
  <c r="BX160" i="52"/>
  <c r="DE160" i="52" s="1"/>
  <c r="BT160" i="52"/>
  <c r="CR160" i="52" s="1"/>
  <c r="CA149" i="52"/>
  <c r="DG149" i="52" s="1"/>
  <c r="BV136" i="52"/>
  <c r="CZ136" i="52" s="1"/>
  <c r="BT133" i="52"/>
  <c r="CR133" i="52" s="1"/>
  <c r="BV106" i="52"/>
  <c r="CZ106" i="52" s="1"/>
  <c r="BV105" i="52"/>
  <c r="CZ105" i="52" s="1"/>
  <c r="BS105" i="52"/>
  <c r="CQ105" i="52" s="1"/>
  <c r="BP86" i="52"/>
  <c r="CH86" i="52" s="1"/>
  <c r="BR86" i="52"/>
  <c r="CS86" i="52" s="1"/>
  <c r="BV86" i="52"/>
  <c r="CZ86" i="52" s="1"/>
  <c r="DW86" i="52" s="1"/>
  <c r="BX86" i="52"/>
  <c r="DE86" i="52" s="1"/>
  <c r="FQ86" i="52" s="1"/>
  <c r="CC86" i="52"/>
  <c r="BR1051" i="52"/>
  <c r="CS1051" i="52" s="1"/>
  <c r="CC1051" i="52"/>
  <c r="CN1051" i="52" s="1"/>
  <c r="FE1051" i="52" s="1"/>
  <c r="BP1051" i="52"/>
  <c r="CH1051" i="52" s="1"/>
  <c r="BV1051" i="52"/>
  <c r="CZ1051" i="52" s="1"/>
  <c r="DW1051" i="52" s="1"/>
  <c r="BQ1051" i="52"/>
  <c r="CM1051" i="52" s="1"/>
  <c r="BR1035" i="52"/>
  <c r="CS1035" i="52" s="1"/>
  <c r="BU333" i="52"/>
  <c r="CL333" i="52" s="1"/>
  <c r="CA255" i="52"/>
  <c r="DG255" i="52" s="1"/>
  <c r="BW238" i="52"/>
  <c r="DA238" i="52" s="1"/>
  <c r="BW231" i="52"/>
  <c r="DA231" i="52" s="1"/>
  <c r="BV213" i="52"/>
  <c r="CZ213" i="52" s="1"/>
  <c r="CA213" i="52"/>
  <c r="DG213" i="52" s="1"/>
  <c r="BP213" i="52"/>
  <c r="CH213" i="52" s="1"/>
  <c r="BP206" i="52"/>
  <c r="CH206" i="52" s="1"/>
  <c r="BP202" i="52"/>
  <c r="CH202" i="52" s="1"/>
  <c r="BV202" i="52"/>
  <c r="CZ202" i="52" s="1"/>
  <c r="CA202" i="52"/>
  <c r="DG202" i="52" s="1"/>
  <c r="BT199" i="52"/>
  <c r="CR199" i="52" s="1"/>
  <c r="BV199" i="52"/>
  <c r="CZ199" i="52" s="1"/>
  <c r="BX199" i="52"/>
  <c r="DE199" i="52" s="1"/>
  <c r="FQ199" i="52" s="1"/>
  <c r="BR193" i="52"/>
  <c r="CS193" i="52" s="1"/>
  <c r="BR184" i="52"/>
  <c r="CS184" i="52" s="1"/>
  <c r="BZ184" i="52"/>
  <c r="DI184" i="52" s="1"/>
  <c r="BS178" i="52"/>
  <c r="CQ178" i="52" s="1"/>
  <c r="BW178" i="52"/>
  <c r="DA178" i="52" s="1"/>
  <c r="BW177" i="52"/>
  <c r="DA177" i="52" s="1"/>
  <c r="BS177" i="52"/>
  <c r="CQ177" i="52" s="1"/>
  <c r="BZ175" i="52"/>
  <c r="DI175" i="52" s="1"/>
  <c r="BP174" i="52"/>
  <c r="CH174" i="52" s="1"/>
  <c r="BT169" i="52"/>
  <c r="CR169" i="52" s="1"/>
  <c r="EZ169" i="52" s="1"/>
  <c r="BS165" i="52"/>
  <c r="CQ165" i="52" s="1"/>
  <c r="BW165" i="52"/>
  <c r="DA165" i="52" s="1"/>
  <c r="BR164" i="52"/>
  <c r="CS164" i="52" s="1"/>
  <c r="BZ164" i="52"/>
  <c r="DI164" i="52" s="1"/>
  <c r="BP164" i="52"/>
  <c r="CH164" i="52" s="1"/>
  <c r="BT164" i="52"/>
  <c r="CR164" i="52" s="1"/>
  <c r="CA155" i="52"/>
  <c r="DG155" i="52" s="1"/>
  <c r="CA152" i="52"/>
  <c r="DG152" i="52" s="1"/>
  <c r="BP145" i="52"/>
  <c r="CH145" i="52" s="1"/>
  <c r="CA139" i="52"/>
  <c r="DG139" i="52" s="1"/>
  <c r="BP139" i="52"/>
  <c r="CH139" i="52" s="1"/>
  <c r="BP129" i="52"/>
  <c r="CH129" i="52" s="1"/>
  <c r="BT129" i="52"/>
  <c r="CR129" i="52" s="1"/>
  <c r="BS129" i="52"/>
  <c r="CQ129" i="52" s="1"/>
  <c r="BX129" i="52"/>
  <c r="DE129" i="52" s="1"/>
  <c r="FQ129" i="52" s="1"/>
  <c r="BP112" i="52"/>
  <c r="CH112" i="52" s="1"/>
  <c r="BS112" i="52"/>
  <c r="CQ112" i="52" s="1"/>
  <c r="BV112" i="52"/>
  <c r="CZ112" i="52" s="1"/>
  <c r="BU81" i="52"/>
  <c r="CL81" i="52" s="1"/>
  <c r="BP81" i="52"/>
  <c r="CH81" i="52" s="1"/>
  <c r="BX81" i="52"/>
  <c r="DE81" i="52" s="1"/>
  <c r="BQ81" i="52"/>
  <c r="CM81" i="52" s="1"/>
  <c r="CA81" i="52"/>
  <c r="DG81" i="52" s="1"/>
  <c r="BS81" i="52"/>
  <c r="CQ81" i="52" s="1"/>
  <c r="BZ1051" i="52"/>
  <c r="DI1051" i="52" s="1"/>
  <c r="BR1034" i="52"/>
  <c r="CS1034" i="52" s="1"/>
  <c r="BZ1034" i="52"/>
  <c r="DI1034" i="52" s="1"/>
  <c r="BQ1034" i="52"/>
  <c r="CM1034" i="52" s="1"/>
  <c r="CC1034" i="52"/>
  <c r="CP1034" i="52" s="1"/>
  <c r="FA1034" i="52" s="1"/>
  <c r="BP1034" i="52"/>
  <c r="BV1034" i="52"/>
  <c r="CZ1034" i="52" s="1"/>
  <c r="DW1034" i="52" s="1"/>
  <c r="BS243" i="52"/>
  <c r="CQ243" i="52" s="1"/>
  <c r="BO241" i="52"/>
  <c r="CG241" i="52" s="1"/>
  <c r="BP231" i="52"/>
  <c r="CH231" i="52" s="1"/>
  <c r="CK231" i="52" s="1"/>
  <c r="CA221" i="52"/>
  <c r="DG221" i="52" s="1"/>
  <c r="CA217" i="52"/>
  <c r="DG217" i="52" s="1"/>
  <c r="BV206" i="52"/>
  <c r="CZ206" i="52" s="1"/>
  <c r="BR199" i="52"/>
  <c r="CS199" i="52" s="1"/>
  <c r="BW192" i="52"/>
  <c r="DA192" i="52" s="1"/>
  <c r="BO192" i="52"/>
  <c r="CG192" i="52" s="1"/>
  <c r="BS192" i="52"/>
  <c r="CQ192" i="52" s="1"/>
  <c r="BZ192" i="52"/>
  <c r="DI192" i="52" s="1"/>
  <c r="BW190" i="52"/>
  <c r="DA190" i="52" s="1"/>
  <c r="BO190" i="52"/>
  <c r="CG190" i="52" s="1"/>
  <c r="CJ190" i="52" s="1"/>
  <c r="BS190" i="52"/>
  <c r="CQ190" i="52" s="1"/>
  <c r="BZ190" i="52"/>
  <c r="DI190" i="52" s="1"/>
  <c r="BR190" i="52"/>
  <c r="CS190" i="52" s="1"/>
  <c r="BZ187" i="52"/>
  <c r="DI187" i="52" s="1"/>
  <c r="BT186" i="52"/>
  <c r="CR186" i="52" s="1"/>
  <c r="BW186" i="52"/>
  <c r="DA186" i="52" s="1"/>
  <c r="BS186" i="52"/>
  <c r="CQ186" i="52" s="1"/>
  <c r="BZ186" i="52"/>
  <c r="DI186" i="52" s="1"/>
  <c r="BS182" i="52"/>
  <c r="CQ182" i="52" s="1"/>
  <c r="BZ178" i="52"/>
  <c r="DI178" i="52" s="1"/>
  <c r="BO175" i="52"/>
  <c r="CG175" i="52" s="1"/>
  <c r="BO173" i="52"/>
  <c r="CG173" i="52" s="1"/>
  <c r="BZ173" i="52"/>
  <c r="DI173" i="52" s="1"/>
  <c r="CC173" i="52"/>
  <c r="BR173" i="52"/>
  <c r="CS173" i="52" s="1"/>
  <c r="BP173" i="52"/>
  <c r="CH173" i="52" s="1"/>
  <c r="BS173" i="52"/>
  <c r="CQ173" i="52" s="1"/>
  <c r="EX173" i="52" s="1"/>
  <c r="BO163" i="52"/>
  <c r="CG163" i="52" s="1"/>
  <c r="AB163" i="52" s="1"/>
  <c r="BZ163" i="52"/>
  <c r="DI163" i="52" s="1"/>
  <c r="BR163" i="52"/>
  <c r="CS163" i="52" s="1"/>
  <c r="BP163" i="52"/>
  <c r="CH163" i="52" s="1"/>
  <c r="CK163" i="52" s="1"/>
  <c r="BS163" i="52"/>
  <c r="CQ163" i="52" s="1"/>
  <c r="BV155" i="52"/>
  <c r="CZ155" i="52" s="1"/>
  <c r="CA145" i="52"/>
  <c r="DG145" i="52" s="1"/>
  <c r="BQ231" i="52"/>
  <c r="CM231" i="52" s="1"/>
  <c r="BO193" i="52"/>
  <c r="CG193" i="52" s="1"/>
  <c r="CJ193" i="52" s="1"/>
  <c r="BW187" i="52"/>
  <c r="DA187" i="52" s="1"/>
  <c r="BO185" i="52"/>
  <c r="CG185" i="52" s="1"/>
  <c r="BW182" i="52"/>
  <c r="DA182" i="52" s="1"/>
  <c r="CC181" i="52"/>
  <c r="BP178" i="52"/>
  <c r="CH178" i="52" s="1"/>
  <c r="CK178" i="52" s="1"/>
  <c r="BO176" i="52"/>
  <c r="CG176" i="52" s="1"/>
  <c r="BW175" i="52"/>
  <c r="DA175" i="52" s="1"/>
  <c r="BT174" i="52"/>
  <c r="CR174" i="52" s="1"/>
  <c r="BR169" i="52"/>
  <c r="CS169" i="52" s="1"/>
  <c r="BP165" i="52"/>
  <c r="CH165" i="52" s="1"/>
  <c r="BW164" i="52"/>
  <c r="DA164" i="52" s="1"/>
  <c r="DX164" i="52" s="1"/>
  <c r="BZ162" i="52"/>
  <c r="DI162" i="52" s="1"/>
  <c r="CA153" i="52"/>
  <c r="DG153" i="52" s="1"/>
  <c r="CA147" i="52"/>
  <c r="DG147" i="52" s="1"/>
  <c r="CA141" i="52"/>
  <c r="DG141" i="52" s="1"/>
  <c r="BW134" i="52"/>
  <c r="DA134" i="52" s="1"/>
  <c r="BT123" i="52"/>
  <c r="CR123" i="52" s="1"/>
  <c r="BW108" i="52"/>
  <c r="DA108" i="52" s="1"/>
  <c r="DX108" i="52" s="1"/>
  <c r="BX91" i="52"/>
  <c r="DE91" i="52" s="1"/>
  <c r="BR91" i="52"/>
  <c r="CS91" i="52" s="1"/>
  <c r="BY88" i="52"/>
  <c r="DH88" i="52" s="1"/>
  <c r="BP79" i="52"/>
  <c r="CH79" i="52" s="1"/>
  <c r="BP77" i="52"/>
  <c r="CH77" i="52" s="1"/>
  <c r="BU71" i="52"/>
  <c r="CL71" i="52" s="1"/>
  <c r="BY69" i="52"/>
  <c r="DH69" i="52" s="1"/>
  <c r="BU67" i="52"/>
  <c r="CL67" i="52" s="1"/>
  <c r="BQ67" i="52"/>
  <c r="CM67" i="52" s="1"/>
  <c r="BY67" i="52"/>
  <c r="DH67" i="52" s="1"/>
  <c r="BY65" i="52"/>
  <c r="DH65" i="52" s="1"/>
  <c r="BQ62" i="52"/>
  <c r="CM62" i="52" s="1"/>
  <c r="BV1045" i="52"/>
  <c r="CZ1045" i="52" s="1"/>
  <c r="BQ1037" i="52"/>
  <c r="CM1037" i="52" s="1"/>
  <c r="BZ1018" i="52"/>
  <c r="DI1018" i="52" s="1"/>
  <c r="BR1000" i="52"/>
  <c r="CS1000" i="52" s="1"/>
  <c r="BQ1000" i="52"/>
  <c r="CM1000" i="52" s="1"/>
  <c r="BV1000" i="52"/>
  <c r="CZ1000" i="52" s="1"/>
  <c r="DW1000" i="52" s="1"/>
  <c r="BZ1000" i="52"/>
  <c r="DI1000" i="52" s="1"/>
  <c r="BO1000" i="52"/>
  <c r="CG1000" i="52" s="1"/>
  <c r="AB1000" i="52" s="1"/>
  <c r="CC1000" i="52"/>
  <c r="CP1000" i="52" s="1"/>
  <c r="FA1000" i="52" s="1"/>
  <c r="CA203" i="52"/>
  <c r="DG203" i="52" s="1"/>
  <c r="BZ191" i="52"/>
  <c r="DI191" i="52" s="1"/>
  <c r="BT184" i="52"/>
  <c r="CR184" i="52" s="1"/>
  <c r="BT182" i="52"/>
  <c r="CR182" i="52" s="1"/>
  <c r="BT177" i="52"/>
  <c r="CR177" i="52" s="1"/>
  <c r="BT175" i="52"/>
  <c r="CR175" i="52" s="1"/>
  <c r="BR174" i="52"/>
  <c r="CS174" i="52" s="1"/>
  <c r="BW171" i="52"/>
  <c r="DA171" i="52" s="1"/>
  <c r="DX171" i="52" s="1"/>
  <c r="BO169" i="52"/>
  <c r="CG169" i="52" s="1"/>
  <c r="AB169" i="52" s="1"/>
  <c r="BT168" i="52"/>
  <c r="CR168" i="52" s="1"/>
  <c r="BZ165" i="52"/>
  <c r="DI165" i="52" s="1"/>
  <c r="BV144" i="52"/>
  <c r="CZ144" i="52" s="1"/>
  <c r="CA136" i="52"/>
  <c r="DG136" i="52" s="1"/>
  <c r="BW116" i="52"/>
  <c r="DA116" i="52" s="1"/>
  <c r="BW112" i="52"/>
  <c r="DA112" i="52" s="1"/>
  <c r="BP110" i="52"/>
  <c r="CH110" i="52" s="1"/>
  <c r="BS106" i="52"/>
  <c r="CQ106" i="52" s="1"/>
  <c r="BW106" i="52"/>
  <c r="DA106" i="52" s="1"/>
  <c r="DX106" i="52" s="1"/>
  <c r="BP106" i="52"/>
  <c r="CH106" i="52" s="1"/>
  <c r="BR106" i="52"/>
  <c r="CS106" i="52" s="1"/>
  <c r="CA106" i="52"/>
  <c r="DG106" i="52" s="1"/>
  <c r="BV94" i="52"/>
  <c r="CZ94" i="52" s="1"/>
  <c r="DW94" i="52" s="1"/>
  <c r="BT93" i="52"/>
  <c r="BY89" i="52"/>
  <c r="DH89" i="52" s="1"/>
  <c r="BP83" i="52"/>
  <c r="CH83" i="52" s="1"/>
  <c r="BQ76" i="52"/>
  <c r="CM76" i="52" s="1"/>
  <c r="BO1033" i="52"/>
  <c r="CG1033" i="52" s="1"/>
  <c r="AB1033" i="52" s="1"/>
  <c r="BW1033" i="52"/>
  <c r="DA1033" i="52" s="1"/>
  <c r="DX1033" i="52" s="1"/>
  <c r="BU1033" i="52"/>
  <c r="CL1033" i="52" s="1"/>
  <c r="FF1033" i="52" s="1"/>
  <c r="CC1033" i="52"/>
  <c r="BX1029" i="52"/>
  <c r="DE1029" i="52" s="1"/>
  <c r="BP1029" i="52"/>
  <c r="CH1029" i="52" s="1"/>
  <c r="CK1029" i="52" s="1"/>
  <c r="BT1022" i="52"/>
  <c r="CR1022" i="52" s="1"/>
  <c r="BR997" i="52"/>
  <c r="CS997" i="52" s="1"/>
  <c r="BU997" i="52"/>
  <c r="CL997" i="52" s="1"/>
  <c r="FF997" i="52" s="1"/>
  <c r="BV997" i="52"/>
  <c r="CZ997" i="52" s="1"/>
  <c r="DW997" i="52" s="1"/>
  <c r="BZ997" i="52"/>
  <c r="DI997" i="52" s="1"/>
  <c r="BO997" i="52"/>
  <c r="CG997" i="52" s="1"/>
  <c r="AB997" i="52" s="1"/>
  <c r="CC997" i="52"/>
  <c r="CP997" i="52" s="1"/>
  <c r="FA997" i="52" s="1"/>
  <c r="BU991" i="52"/>
  <c r="CL991" i="52" s="1"/>
  <c r="BO191" i="52"/>
  <c r="CG191" i="52" s="1"/>
  <c r="CJ191" i="52" s="1"/>
  <c r="BT187" i="52"/>
  <c r="CR187" i="52" s="1"/>
  <c r="BS185" i="52"/>
  <c r="CQ185" i="52" s="1"/>
  <c r="BP184" i="52"/>
  <c r="CH184" i="52" s="1"/>
  <c r="BP182" i="52"/>
  <c r="CH182" i="52" s="1"/>
  <c r="CK182" i="52" s="1"/>
  <c r="BW181" i="52"/>
  <c r="DA181" i="52" s="1"/>
  <c r="DX181" i="52" s="1"/>
  <c r="BO178" i="52"/>
  <c r="CG178" i="52" s="1"/>
  <c r="BP177" i="52"/>
  <c r="CH177" i="52" s="1"/>
  <c r="CK177" i="52" s="1"/>
  <c r="BS176" i="52"/>
  <c r="CQ176" i="52" s="1"/>
  <c r="EX176" i="52" s="1"/>
  <c r="BP175" i="52"/>
  <c r="CH175" i="52" s="1"/>
  <c r="CK175" i="52" s="1"/>
  <c r="BZ174" i="52"/>
  <c r="DI174" i="52" s="1"/>
  <c r="BW169" i="52"/>
  <c r="DA169" i="52" s="1"/>
  <c r="DX169" i="52" s="1"/>
  <c r="BS169" i="52"/>
  <c r="CQ169" i="52" s="1"/>
  <c r="EX169" i="52" s="1"/>
  <c r="BP168" i="52"/>
  <c r="CH168" i="52" s="1"/>
  <c r="CK168" i="52" s="1"/>
  <c r="BV153" i="52"/>
  <c r="CZ153" i="52" s="1"/>
  <c r="BV148" i="52"/>
  <c r="CZ148" i="52" s="1"/>
  <c r="BV147" i="52"/>
  <c r="CZ147" i="52" s="1"/>
  <c r="DW147" i="52" s="1"/>
  <c r="BV141" i="52"/>
  <c r="CZ141" i="52" s="1"/>
  <c r="BW130" i="52"/>
  <c r="DA130" i="52" s="1"/>
  <c r="BT125" i="52"/>
  <c r="CR125" i="52" s="1"/>
  <c r="EZ125" i="52" s="1"/>
  <c r="BX125" i="52"/>
  <c r="DE125" i="52" s="1"/>
  <c r="FQ125" i="52" s="1"/>
  <c r="CC125" i="52"/>
  <c r="BP125" i="52"/>
  <c r="CH125" i="52" s="1"/>
  <c r="BP120" i="52"/>
  <c r="CH120" i="52" s="1"/>
  <c r="BT120" i="52"/>
  <c r="BX120" i="52"/>
  <c r="DE120" i="52" s="1"/>
  <c r="BX119" i="52"/>
  <c r="DE119" i="52" s="1"/>
  <c r="FQ119" i="52" s="1"/>
  <c r="BP119" i="52"/>
  <c r="CH119" i="52" s="1"/>
  <c r="CC119" i="52"/>
  <c r="BT119" i="52"/>
  <c r="CR119" i="52" s="1"/>
  <c r="EZ119" i="52" s="1"/>
  <c r="BR115" i="52"/>
  <c r="CS115" i="52" s="1"/>
  <c r="BP111" i="52"/>
  <c r="CH111" i="52" s="1"/>
  <c r="BS111" i="52"/>
  <c r="CQ111" i="52" s="1"/>
  <c r="EX111" i="52" s="1"/>
  <c r="CA111" i="52"/>
  <c r="DG111" i="52" s="1"/>
  <c r="BP107" i="52"/>
  <c r="CH107" i="52" s="1"/>
  <c r="BQ93" i="52"/>
  <c r="CM93" i="52" s="1"/>
  <c r="BT72" i="52"/>
  <c r="BY72" i="52"/>
  <c r="DH72" i="52" s="1"/>
  <c r="BU72" i="52"/>
  <c r="CL72" i="52" s="1"/>
  <c r="FF72" i="52" s="1"/>
  <c r="BR72" i="52"/>
  <c r="CS72" i="52" s="1"/>
  <c r="BQ72" i="52"/>
  <c r="CM72" i="52" s="1"/>
  <c r="BX72" i="52"/>
  <c r="DE72" i="52" s="1"/>
  <c r="FQ72" i="52" s="1"/>
  <c r="BO70" i="52"/>
  <c r="CG70" i="52" s="1"/>
  <c r="BU70" i="52"/>
  <c r="CL70" i="52" s="1"/>
  <c r="BP1047" i="52"/>
  <c r="CH1047" i="52" s="1"/>
  <c r="BP1044" i="52"/>
  <c r="CH1044" i="52" s="1"/>
  <c r="BQ1020" i="52"/>
  <c r="CM1020" i="52" s="1"/>
  <c r="BV1020" i="52"/>
  <c r="CZ1020" i="52" s="1"/>
  <c r="DW1020" i="52" s="1"/>
  <c r="CC1020" i="52"/>
  <c r="BR1015" i="52"/>
  <c r="CS1015" i="52" s="1"/>
  <c r="BZ998" i="52"/>
  <c r="DI998" i="52" s="1"/>
  <c r="BV966" i="52"/>
  <c r="CZ966" i="52" s="1"/>
  <c r="BO132" i="52"/>
  <c r="BS132" i="52"/>
  <c r="CQ132" i="52" s="1"/>
  <c r="BP132" i="52"/>
  <c r="CH132" i="52" s="1"/>
  <c r="BW132" i="52"/>
  <c r="DA132" i="52" s="1"/>
  <c r="BX127" i="52"/>
  <c r="DE127" i="52" s="1"/>
  <c r="CH114" i="52"/>
  <c r="BR105" i="52"/>
  <c r="CS105" i="52" s="1"/>
  <c r="BR89" i="52"/>
  <c r="CS89" i="52" s="1"/>
  <c r="BW84" i="52"/>
  <c r="DA84" i="52" s="1"/>
  <c r="BY68" i="52"/>
  <c r="DH68" i="52" s="1"/>
  <c r="BV1043" i="52"/>
  <c r="CZ1043" i="52" s="1"/>
  <c r="CN1042" i="52"/>
  <c r="FE1042" i="52" s="1"/>
  <c r="CP1042" i="52"/>
  <c r="FA1042" i="52" s="1"/>
  <c r="BZ1023" i="52"/>
  <c r="DI1023" i="52" s="1"/>
  <c r="BO1007" i="52"/>
  <c r="CG1007" i="52" s="1"/>
  <c r="BR1007" i="52"/>
  <c r="CS1007" i="52" s="1"/>
  <c r="CN1007" i="52"/>
  <c r="FE1007" i="52" s="1"/>
  <c r="BV1007" i="52"/>
  <c r="CZ1007" i="52" s="1"/>
  <c r="BZ1007" i="52"/>
  <c r="DI1007" i="52" s="1"/>
  <c r="BQ1007" i="52"/>
  <c r="CM1007" i="52" s="1"/>
  <c r="BV203" i="52"/>
  <c r="CZ203" i="52" s="1"/>
  <c r="BR187" i="52"/>
  <c r="CS187" i="52" s="1"/>
  <c r="BP185" i="52"/>
  <c r="CH185" i="52" s="1"/>
  <c r="CK185" i="52" s="1"/>
  <c r="CC176" i="52"/>
  <c r="BP176" i="52"/>
  <c r="CH176" i="52" s="1"/>
  <c r="BS174" i="52"/>
  <c r="CQ174" i="52" s="1"/>
  <c r="BV149" i="52"/>
  <c r="CZ149" i="52" s="1"/>
  <c r="BV137" i="52"/>
  <c r="CZ137" i="52" s="1"/>
  <c r="BO126" i="52"/>
  <c r="BW126" i="52"/>
  <c r="DA126" i="52" s="1"/>
  <c r="BV114" i="52"/>
  <c r="CZ114" i="52" s="1"/>
  <c r="BS114" i="52"/>
  <c r="CQ114" i="52" s="1"/>
  <c r="BW114" i="52"/>
  <c r="DA114" i="52" s="1"/>
  <c r="BV113" i="52"/>
  <c r="CZ113" i="52" s="1"/>
  <c r="DW113" i="52" s="1"/>
  <c r="BW107" i="52"/>
  <c r="DA107" i="52" s="1"/>
  <c r="AB104" i="52"/>
  <c r="BV103" i="52"/>
  <c r="CZ103" i="52" s="1"/>
  <c r="BS103" i="52"/>
  <c r="CQ103" i="52" s="1"/>
  <c r="BW103" i="52"/>
  <c r="DA103" i="52" s="1"/>
  <c r="CA103" i="52"/>
  <c r="DG103" i="52" s="1"/>
  <c r="BY96" i="52"/>
  <c r="DH96" i="52" s="1"/>
  <c r="BU79" i="52"/>
  <c r="CL79" i="52" s="1"/>
  <c r="BS77" i="52"/>
  <c r="CQ77" i="52" s="1"/>
  <c r="CH75" i="52"/>
  <c r="BY70" i="52"/>
  <c r="DH70" i="52" s="1"/>
  <c r="BU68" i="52"/>
  <c r="CL68" i="52" s="1"/>
  <c r="BO68" i="52"/>
  <c r="CG68" i="52" s="1"/>
  <c r="BU66" i="52"/>
  <c r="CL66" i="52" s="1"/>
  <c r="FF66" i="52" s="1"/>
  <c r="BR66" i="52"/>
  <c r="CS66" i="52" s="1"/>
  <c r="BQ1041" i="52"/>
  <c r="CM1041" i="52" s="1"/>
  <c r="BR1041" i="52"/>
  <c r="CS1041" i="52" s="1"/>
  <c r="CN1041" i="52"/>
  <c r="FE1041" i="52" s="1"/>
  <c r="BZ1041" i="52"/>
  <c r="DI1041" i="52" s="1"/>
  <c r="BV1041" i="52"/>
  <c r="CZ1041" i="52" s="1"/>
  <c r="BP1041" i="52"/>
  <c r="CH1041" i="52" s="1"/>
  <c r="BR1038" i="52"/>
  <c r="CS1038" i="52" s="1"/>
  <c r="BZ1038" i="52"/>
  <c r="DI1038" i="52" s="1"/>
  <c r="BQ1038" i="52"/>
  <c r="CM1038" i="52" s="1"/>
  <c r="CC1038" i="52"/>
  <c r="CP1038" i="52" s="1"/>
  <c r="FA1038" i="52" s="1"/>
  <c r="BV1038" i="52"/>
  <c r="CZ1038" i="52" s="1"/>
  <c r="DW1038" i="52" s="1"/>
  <c r="BP1038" i="52"/>
  <c r="BO1032" i="52"/>
  <c r="CG1032" i="52" s="1"/>
  <c r="BW1032" i="52"/>
  <c r="DA1032" i="52" s="1"/>
  <c r="BQ1032" i="52"/>
  <c r="CM1032" i="52" s="1"/>
  <c r="BO1016" i="52"/>
  <c r="CG1016" i="52" s="1"/>
  <c r="BZ1016" i="52"/>
  <c r="DI1016" i="52" s="1"/>
  <c r="BZ176" i="52"/>
  <c r="DI176" i="52" s="1"/>
  <c r="CC169" i="52"/>
  <c r="BP135" i="52"/>
  <c r="CH135" i="52" s="1"/>
  <c r="BV135" i="52"/>
  <c r="CZ135" i="52" s="1"/>
  <c r="CA135" i="52"/>
  <c r="DG135" i="52" s="1"/>
  <c r="BP133" i="52"/>
  <c r="CH133" i="52" s="1"/>
  <c r="BT132" i="52"/>
  <c r="BO130" i="52"/>
  <c r="CG130" i="52" s="1"/>
  <c r="BX124" i="52"/>
  <c r="DE124" i="52" s="1"/>
  <c r="FQ124" i="52" s="1"/>
  <c r="CC124" i="52"/>
  <c r="BS117" i="52"/>
  <c r="CQ117" i="52" s="1"/>
  <c r="BW117" i="52"/>
  <c r="DA117" i="52" s="1"/>
  <c r="DX117" i="52" s="1"/>
  <c r="BP117" i="52"/>
  <c r="CH117" i="52" s="1"/>
  <c r="BR117" i="52"/>
  <c r="CS117" i="52" s="1"/>
  <c r="CA117" i="52"/>
  <c r="DG117" i="52" s="1"/>
  <c r="BR116" i="52"/>
  <c r="CS116" i="52" s="1"/>
  <c r="CA116" i="52"/>
  <c r="DG116" i="52" s="1"/>
  <c r="BP115" i="52"/>
  <c r="CH115" i="52" s="1"/>
  <c r="BR114" i="52"/>
  <c r="CS114" i="52" s="1"/>
  <c r="BW111" i="52"/>
  <c r="DA111" i="52" s="1"/>
  <c r="DX111" i="52" s="1"/>
  <c r="BP108" i="52"/>
  <c r="CH108" i="52" s="1"/>
  <c r="BV104" i="52"/>
  <c r="CZ104" i="52" s="1"/>
  <c r="BS104" i="52"/>
  <c r="CQ104" i="52" s="1"/>
  <c r="BW104" i="52"/>
  <c r="DA104" i="52" s="1"/>
  <c r="BR103" i="52"/>
  <c r="CS103" i="52" s="1"/>
  <c r="BT101" i="52"/>
  <c r="BZ89" i="52"/>
  <c r="DI89" i="52" s="1"/>
  <c r="DT89" i="52" s="1"/>
  <c r="BU89" i="52"/>
  <c r="CL89" i="52" s="1"/>
  <c r="BY84" i="52"/>
  <c r="DH84" i="52" s="1"/>
  <c r="BS84" i="52"/>
  <c r="CQ84" i="52" s="1"/>
  <c r="BS80" i="52"/>
  <c r="CQ80" i="52" s="1"/>
  <c r="CA75" i="52"/>
  <c r="DG75" i="52" s="1"/>
  <c r="BQ73" i="52"/>
  <c r="CM73" i="52" s="1"/>
  <c r="BS73" i="52"/>
  <c r="CQ73" i="52" s="1"/>
  <c r="CA73" i="52"/>
  <c r="DG73" i="52" s="1"/>
  <c r="BU73" i="52"/>
  <c r="CL73" i="52" s="1"/>
  <c r="BQ68" i="52"/>
  <c r="CM68" i="52" s="1"/>
  <c r="BQ1050" i="52"/>
  <c r="CM1050" i="52" s="1"/>
  <c r="BZ1050" i="52"/>
  <c r="DI1050" i="52" s="1"/>
  <c r="BR1050" i="52"/>
  <c r="CS1050" i="52" s="1"/>
  <c r="BP1050" i="52"/>
  <c r="CH1050" i="52" s="1"/>
  <c r="BV1050" i="52"/>
  <c r="CZ1050" i="52" s="1"/>
  <c r="BQ1042" i="52"/>
  <c r="CM1042" i="52" s="1"/>
  <c r="CA118" i="52"/>
  <c r="DG118" i="52" s="1"/>
  <c r="BR118" i="52"/>
  <c r="CS118" i="52" s="1"/>
  <c r="CA113" i="52"/>
  <c r="DG113" i="52" s="1"/>
  <c r="BR113" i="52"/>
  <c r="CS113" i="52" s="1"/>
  <c r="CC108" i="52"/>
  <c r="CR108" i="52" s="1"/>
  <c r="EZ108" i="52" s="1"/>
  <c r="BV108" i="52"/>
  <c r="CZ108" i="52" s="1"/>
  <c r="DW108" i="52" s="1"/>
  <c r="BV107" i="52"/>
  <c r="CZ107" i="52" s="1"/>
  <c r="BY93" i="52"/>
  <c r="DH93" i="52" s="1"/>
  <c r="BP93" i="52"/>
  <c r="CH93" i="52" s="1"/>
  <c r="BR93" i="52"/>
  <c r="CS93" i="52" s="1"/>
  <c r="CC88" i="52"/>
  <c r="CN88" i="52" s="1"/>
  <c r="FE88" i="52" s="1"/>
  <c r="CC69" i="52"/>
  <c r="CR69" i="52" s="1"/>
  <c r="EZ69" i="52" s="1"/>
  <c r="BQ66" i="52"/>
  <c r="CM66" i="52" s="1"/>
  <c r="BZ1047" i="52"/>
  <c r="DI1047" i="52" s="1"/>
  <c r="CO1040" i="52"/>
  <c r="FB1040" i="52" s="1"/>
  <c r="BR1037" i="52"/>
  <c r="CS1037" i="52" s="1"/>
  <c r="BR1036" i="52"/>
  <c r="CS1036" i="52" s="1"/>
  <c r="BZ1036" i="52"/>
  <c r="DI1036" i="52" s="1"/>
  <c r="BQ1036" i="52"/>
  <c r="CM1036" i="52" s="1"/>
  <c r="CC1036" i="52"/>
  <c r="BQ1035" i="52"/>
  <c r="CM1035" i="52" s="1"/>
  <c r="CN1032" i="52"/>
  <c r="FE1032" i="52" s="1"/>
  <c r="CA1031" i="52"/>
  <c r="DG1031" i="52" s="1"/>
  <c r="BU1031" i="52"/>
  <c r="CL1031" i="52" s="1"/>
  <c r="BS1031" i="52"/>
  <c r="CQ1031" i="52" s="1"/>
  <c r="BT1028" i="52"/>
  <c r="CR1028" i="52" s="1"/>
  <c r="BU1023" i="52"/>
  <c r="CL1023" i="52" s="1"/>
  <c r="BX1023" i="52"/>
  <c r="DE1023" i="52" s="1"/>
  <c r="BT1023" i="52"/>
  <c r="CR1023" i="52" s="1"/>
  <c r="BR1023" i="52"/>
  <c r="CS1023" i="52" s="1"/>
  <c r="BZ1010" i="52"/>
  <c r="DI1010" i="52" s="1"/>
  <c r="BO1010" i="52"/>
  <c r="CG1010" i="52" s="1"/>
  <c r="AB1010" i="52" s="1"/>
  <c r="CC1009" i="52"/>
  <c r="BU1009" i="52"/>
  <c r="CL1009" i="52" s="1"/>
  <c r="FF1009" i="52" s="1"/>
  <c r="BR1009" i="52"/>
  <c r="CS1009" i="52" s="1"/>
  <c r="BV1009" i="52"/>
  <c r="CZ1009" i="52" s="1"/>
  <c r="DW1009" i="52" s="1"/>
  <c r="BO1009" i="52"/>
  <c r="CG1009" i="52" s="1"/>
  <c r="BZ994" i="52"/>
  <c r="DI994" i="52" s="1"/>
  <c r="BU990" i="52"/>
  <c r="CL990" i="52" s="1"/>
  <c r="BQ990" i="52"/>
  <c r="CM990" i="52" s="1"/>
  <c r="BU986" i="52"/>
  <c r="CL986" i="52" s="1"/>
  <c r="BQ986" i="52"/>
  <c r="CM986" i="52" s="1"/>
  <c r="BP967" i="52"/>
  <c r="CH967" i="52" s="1"/>
  <c r="BO954" i="52"/>
  <c r="CG954" i="52" s="1"/>
  <c r="AB954" i="52" s="1"/>
  <c r="BT954" i="52"/>
  <c r="CR954" i="52" s="1"/>
  <c r="EZ954" i="52" s="1"/>
  <c r="BW954" i="52"/>
  <c r="DA954" i="52" s="1"/>
  <c r="DX954" i="52" s="1"/>
  <c r="CC954" i="52"/>
  <c r="BO951" i="52"/>
  <c r="CG951" i="52" s="1"/>
  <c r="BW951" i="52"/>
  <c r="DA951" i="52" s="1"/>
  <c r="BX951" i="52"/>
  <c r="DE951" i="52" s="1"/>
  <c r="FQ951" i="52" s="1"/>
  <c r="BP951" i="52"/>
  <c r="CH951" i="52" s="1"/>
  <c r="CK951" i="52" s="1"/>
  <c r="BQ904" i="52"/>
  <c r="CM904" i="52" s="1"/>
  <c r="BY904" i="52"/>
  <c r="DH904" i="52" s="1"/>
  <c r="BP118" i="52"/>
  <c r="CH118" i="52" s="1"/>
  <c r="BV116" i="52"/>
  <c r="CZ116" i="52" s="1"/>
  <c r="BV115" i="52"/>
  <c r="CZ115" i="52" s="1"/>
  <c r="BP113" i="52"/>
  <c r="CH113" i="52" s="1"/>
  <c r="CC111" i="52"/>
  <c r="CR111" i="52" s="1"/>
  <c r="EZ111" i="52" s="1"/>
  <c r="BV110" i="52"/>
  <c r="CZ110" i="52" s="1"/>
  <c r="CA108" i="52"/>
  <c r="DG108" i="52" s="1"/>
  <c r="BR108" i="52"/>
  <c r="CS108" i="52" s="1"/>
  <c r="BR107" i="52"/>
  <c r="CS107" i="52" s="1"/>
  <c r="BT100" i="52"/>
  <c r="CP1045" i="52"/>
  <c r="FA1045" i="52" s="1"/>
  <c r="BZ1042" i="52"/>
  <c r="DI1042" i="52" s="1"/>
  <c r="CO1035" i="52"/>
  <c r="FB1035" i="52" s="1"/>
  <c r="BS1032" i="52"/>
  <c r="CQ1032" i="52" s="1"/>
  <c r="EX1032" i="52" s="1"/>
  <c r="BU1029" i="52"/>
  <c r="CL1029" i="52" s="1"/>
  <c r="BT1026" i="52"/>
  <c r="CR1026" i="52" s="1"/>
  <c r="BZ1019" i="52"/>
  <c r="DI1019" i="52" s="1"/>
  <c r="BQ1017" i="52"/>
  <c r="CM1017" i="52" s="1"/>
  <c r="BV1017" i="52"/>
  <c r="CZ1017" i="52" s="1"/>
  <c r="BZ1017" i="52"/>
  <c r="DI1017" i="52" s="1"/>
  <c r="BZ1014" i="52"/>
  <c r="DI1014" i="52" s="1"/>
  <c r="BO1014" i="52"/>
  <c r="CG1014" i="52" s="1"/>
  <c r="CC1013" i="52"/>
  <c r="BU1013" i="52"/>
  <c r="CL1013" i="52" s="1"/>
  <c r="FF1013" i="52" s="1"/>
  <c r="BR1013" i="52"/>
  <c r="CS1013" i="52" s="1"/>
  <c r="BV1013" i="52"/>
  <c r="CZ1013" i="52" s="1"/>
  <c r="DW1013" i="52" s="1"/>
  <c r="BO1013" i="52"/>
  <c r="CG1013" i="52" s="1"/>
  <c r="AB1013" i="52" s="1"/>
  <c r="BV1010" i="52"/>
  <c r="CZ1010" i="52" s="1"/>
  <c r="DW1010" i="52" s="1"/>
  <c r="BO1005" i="52"/>
  <c r="CG1005" i="52" s="1"/>
  <c r="AB1005" i="52" s="1"/>
  <c r="BR1004" i="52"/>
  <c r="CS1004" i="52" s="1"/>
  <c r="BY1004" i="52"/>
  <c r="DH1004" i="52" s="1"/>
  <c r="BV1004" i="52"/>
  <c r="CZ1004" i="52" s="1"/>
  <c r="BZ1004" i="52"/>
  <c r="DI1004" i="52" s="1"/>
  <c r="DT1004" i="52" s="1"/>
  <c r="BO1004" i="52"/>
  <c r="CG1004" i="52" s="1"/>
  <c r="BU994" i="52"/>
  <c r="CL994" i="52" s="1"/>
  <c r="BQ992" i="52"/>
  <c r="CM992" i="52" s="1"/>
  <c r="BV992" i="52"/>
  <c r="CZ992" i="52" s="1"/>
  <c r="BZ992" i="52"/>
  <c r="DI992" i="52" s="1"/>
  <c r="BZ964" i="52"/>
  <c r="DI964" i="52" s="1"/>
  <c r="DT964" i="52" s="1"/>
  <c r="BO964" i="52"/>
  <c r="CG964" i="52" s="1"/>
  <c r="BR964" i="52"/>
  <c r="CS964" i="52" s="1"/>
  <c r="CA964" i="52"/>
  <c r="DG964" i="52" s="1"/>
  <c r="BS964" i="52"/>
  <c r="CQ964" i="52" s="1"/>
  <c r="EX964" i="52" s="1"/>
  <c r="CC964" i="52"/>
  <c r="BV964" i="52"/>
  <c r="CZ964" i="52" s="1"/>
  <c r="DW964" i="52" s="1"/>
  <c r="CC953" i="52"/>
  <c r="BT953" i="52"/>
  <c r="CR953" i="52" s="1"/>
  <c r="EZ953" i="52" s="1"/>
  <c r="BX953" i="52"/>
  <c r="DE953" i="52" s="1"/>
  <c r="FQ953" i="52" s="1"/>
  <c r="BP953" i="52"/>
  <c r="CH953" i="52" s="1"/>
  <c r="BS953" i="52"/>
  <c r="CQ953" i="52" s="1"/>
  <c r="EX953" i="52" s="1"/>
  <c r="CA953" i="52"/>
  <c r="DG953" i="52" s="1"/>
  <c r="BW913" i="52"/>
  <c r="DA913" i="52" s="1"/>
  <c r="BR913" i="52"/>
  <c r="CS913" i="52" s="1"/>
  <c r="CA913" i="52"/>
  <c r="DG913" i="52" s="1"/>
  <c r="BP913" i="52"/>
  <c r="CH913" i="52" s="1"/>
  <c r="CK913" i="52" s="1"/>
  <c r="BO913" i="52"/>
  <c r="CG913" i="52" s="1"/>
  <c r="BU863" i="52"/>
  <c r="CL863" i="52" s="1"/>
  <c r="BT863" i="52"/>
  <c r="CR863" i="52" s="1"/>
  <c r="BW118" i="52"/>
  <c r="DA118" i="52" s="1"/>
  <c r="DX118" i="52" s="1"/>
  <c r="BS118" i="52"/>
  <c r="CQ118" i="52" s="1"/>
  <c r="EX118" i="52" s="1"/>
  <c r="BW113" i="52"/>
  <c r="DA113" i="52" s="1"/>
  <c r="DX113" i="52" s="1"/>
  <c r="BS113" i="52"/>
  <c r="CQ113" i="52" s="1"/>
  <c r="EX113" i="52" s="1"/>
  <c r="CA112" i="52"/>
  <c r="DG112" i="52" s="1"/>
  <c r="BR112" i="52"/>
  <c r="CS112" i="52" s="1"/>
  <c r="BR111" i="52"/>
  <c r="CS111" i="52" s="1"/>
  <c r="BS108" i="52"/>
  <c r="CQ108" i="52" s="1"/>
  <c r="EX108" i="52" s="1"/>
  <c r="CA107" i="52"/>
  <c r="DG107" i="52" s="1"/>
  <c r="BS107" i="52"/>
  <c r="CQ107" i="52" s="1"/>
  <c r="BU93" i="52"/>
  <c r="CL93" i="52" s="1"/>
  <c r="CC90" i="52"/>
  <c r="CA77" i="52"/>
  <c r="DG77" i="52" s="1"/>
  <c r="BQ71" i="52"/>
  <c r="CM71" i="52" s="1"/>
  <c r="CC66" i="52"/>
  <c r="CR66" i="52" s="1"/>
  <c r="EZ66" i="52" s="1"/>
  <c r="BZ1049" i="52"/>
  <c r="DI1049" i="52" s="1"/>
  <c r="BZ1044" i="52"/>
  <c r="DI1044" i="52" s="1"/>
  <c r="BV1042" i="52"/>
  <c r="CZ1042" i="52" s="1"/>
  <c r="BP1042" i="52"/>
  <c r="CH1042" i="52" s="1"/>
  <c r="CP1037" i="52"/>
  <c r="FA1037" i="52" s="1"/>
  <c r="CN1029" i="52"/>
  <c r="FE1029" i="52" s="1"/>
  <c r="BV1026" i="52"/>
  <c r="CZ1026" i="52" s="1"/>
  <c r="BO1017" i="52"/>
  <c r="CG1017" i="52" s="1"/>
  <c r="CJ1017" i="52" s="1"/>
  <c r="BR1016" i="52"/>
  <c r="CS1016" i="52" s="1"/>
  <c r="CN1011" i="52"/>
  <c r="CP1011" i="52"/>
  <c r="FA1011" i="52" s="1"/>
  <c r="BO1008" i="52"/>
  <c r="CG1008" i="52" s="1"/>
  <c r="BO995" i="52"/>
  <c r="CG995" i="52" s="1"/>
  <c r="CC995" i="52"/>
  <c r="BR995" i="52"/>
  <c r="CS995" i="52" s="1"/>
  <c r="BU995" i="52"/>
  <c r="CL995" i="52" s="1"/>
  <c r="FF995" i="52" s="1"/>
  <c r="BV995" i="52"/>
  <c r="CZ995" i="52" s="1"/>
  <c r="DW995" i="52" s="1"/>
  <c r="BZ995" i="52"/>
  <c r="DI995" i="52" s="1"/>
  <c r="BO992" i="52"/>
  <c r="CG992" i="52" s="1"/>
  <c r="BY988" i="52"/>
  <c r="DH988" i="52" s="1"/>
  <c r="BU988" i="52"/>
  <c r="CL988" i="52" s="1"/>
  <c r="BQ988" i="52"/>
  <c r="CM988" i="52" s="1"/>
  <c r="BY984" i="52"/>
  <c r="DH984" i="52" s="1"/>
  <c r="BU984" i="52"/>
  <c r="CL984" i="52" s="1"/>
  <c r="BQ984" i="52"/>
  <c r="CM984" i="52" s="1"/>
  <c r="BY981" i="52"/>
  <c r="DH981" i="52" s="1"/>
  <c r="BQ981" i="52"/>
  <c r="CM981" i="52" s="1"/>
  <c r="CN981" i="52"/>
  <c r="FE981" i="52" s="1"/>
  <c r="BU981" i="52"/>
  <c r="CL981" i="52" s="1"/>
  <c r="BS957" i="52"/>
  <c r="CQ957" i="52" s="1"/>
  <c r="EX957" i="52" s="1"/>
  <c r="CC957" i="52"/>
  <c r="BT957" i="52"/>
  <c r="CR957" i="52" s="1"/>
  <c r="EZ957" i="52" s="1"/>
  <c r="BP957" i="52"/>
  <c r="CH957" i="52" s="1"/>
  <c r="BX957" i="52"/>
  <c r="DE957" i="52" s="1"/>
  <c r="FQ957" i="52" s="1"/>
  <c r="CA957" i="52"/>
  <c r="DG957" i="52" s="1"/>
  <c r="BX937" i="52"/>
  <c r="DE937" i="52" s="1"/>
  <c r="BP937" i="52"/>
  <c r="CH937" i="52" s="1"/>
  <c r="CA937" i="52"/>
  <c r="DG937" i="52" s="1"/>
  <c r="BS937" i="52"/>
  <c r="CQ937" i="52" s="1"/>
  <c r="BT937" i="52"/>
  <c r="CR937" i="52" s="1"/>
  <c r="BW918" i="52"/>
  <c r="DA918" i="52" s="1"/>
  <c r="BY918" i="52"/>
  <c r="DH918" i="52" s="1"/>
  <c r="BR918" i="52"/>
  <c r="CS918" i="52" s="1"/>
  <c r="BO918" i="52"/>
  <c r="CG918" i="52" s="1"/>
  <c r="CJ918" i="52" s="1"/>
  <c r="BQ918" i="52"/>
  <c r="CM918" i="52" s="1"/>
  <c r="BR893" i="52"/>
  <c r="CS893" i="52" s="1"/>
  <c r="BO893" i="52"/>
  <c r="CG893" i="52" s="1"/>
  <c r="AB893" i="52" s="1"/>
  <c r="CP1047" i="52"/>
  <c r="FA1047" i="52" s="1"/>
  <c r="BZ1046" i="52"/>
  <c r="DI1046" i="52" s="1"/>
  <c r="BP1046" i="52"/>
  <c r="CH1046" i="52" s="1"/>
  <c r="BR1043" i="52"/>
  <c r="CS1043" i="52" s="1"/>
  <c r="CN1043" i="52"/>
  <c r="FE1043" i="52" s="1"/>
  <c r="BZ1043" i="52"/>
  <c r="DI1043" i="52" s="1"/>
  <c r="BR1042" i="52"/>
  <c r="CS1042" i="52" s="1"/>
  <c r="CH1038" i="52"/>
  <c r="CP1035" i="52"/>
  <c r="FA1035" i="52" s="1"/>
  <c r="BY1028" i="52"/>
  <c r="DH1028" i="52" s="1"/>
  <c r="BT1025" i="52"/>
  <c r="CR1025" i="52" s="1"/>
  <c r="EZ1025" i="52" s="1"/>
  <c r="BZ1025" i="52"/>
  <c r="DI1025" i="52" s="1"/>
  <c r="BP1025" i="52"/>
  <c r="CH1025" i="52" s="1"/>
  <c r="CC1025" i="52"/>
  <c r="BU1025" i="52"/>
  <c r="CL1025" i="52" s="1"/>
  <c r="FF1025" i="52" s="1"/>
  <c r="BR1021" i="52"/>
  <c r="CS1021" i="52" s="1"/>
  <c r="BX1021" i="52"/>
  <c r="DE1021" i="52" s="1"/>
  <c r="BR1017" i="52"/>
  <c r="CS1017" i="52" s="1"/>
  <c r="BV1014" i="52"/>
  <c r="CZ1014" i="52" s="1"/>
  <c r="DW1014" i="52" s="1"/>
  <c r="BV1005" i="52"/>
  <c r="CZ1005" i="52" s="1"/>
  <c r="DW1005" i="52" s="1"/>
  <c r="BZ1005" i="52"/>
  <c r="DI1005" i="52" s="1"/>
  <c r="DT1005" i="52" s="1"/>
  <c r="CO1004" i="52"/>
  <c r="FB1004" i="52" s="1"/>
  <c r="BO998" i="52"/>
  <c r="CG998" i="52" s="1"/>
  <c r="AB998" i="52" s="1"/>
  <c r="CC998" i="52"/>
  <c r="BU998" i="52"/>
  <c r="CL998" i="52" s="1"/>
  <c r="FF998" i="52" s="1"/>
  <c r="BR998" i="52"/>
  <c r="CS998" i="52" s="1"/>
  <c r="BV998" i="52"/>
  <c r="CZ998" i="52" s="1"/>
  <c r="DW998" i="52" s="1"/>
  <c r="BZ996" i="52"/>
  <c r="DI996" i="52" s="1"/>
  <c r="BO996" i="52"/>
  <c r="CG996" i="52" s="1"/>
  <c r="AB996" i="52" s="1"/>
  <c r="BR992" i="52"/>
  <c r="CS992" i="52" s="1"/>
  <c r="CP990" i="52"/>
  <c r="FA990" i="52" s="1"/>
  <c r="BX959" i="52"/>
  <c r="DE959" i="52" s="1"/>
  <c r="FQ959" i="52" s="1"/>
  <c r="BO959" i="52"/>
  <c r="CG959" i="52" s="1"/>
  <c r="BP959" i="52"/>
  <c r="CH959" i="52" s="1"/>
  <c r="CK959" i="52" s="1"/>
  <c r="BW959" i="52"/>
  <c r="DA959" i="52" s="1"/>
  <c r="CO931" i="52"/>
  <c r="FB931" i="52" s="1"/>
  <c r="CN931" i="52"/>
  <c r="CP931" i="52"/>
  <c r="FA931" i="52" s="1"/>
  <c r="BS913" i="52"/>
  <c r="CQ913" i="52" s="1"/>
  <c r="BW898" i="52"/>
  <c r="DA898" i="52" s="1"/>
  <c r="DX898" i="52" s="1"/>
  <c r="BQ898" i="52"/>
  <c r="CM898" i="52" s="1"/>
  <c r="CC898" i="52"/>
  <c r="CN898" i="52" s="1"/>
  <c r="FE898" i="52" s="1"/>
  <c r="BU898" i="52"/>
  <c r="CL898" i="52" s="1"/>
  <c r="FF898" i="52" s="1"/>
  <c r="BO898" i="52"/>
  <c r="CG898" i="52" s="1"/>
  <c r="AB898" i="52" s="1"/>
  <c r="BY898" i="52"/>
  <c r="DH898" i="52" s="1"/>
  <c r="CA115" i="52"/>
  <c r="DG115" i="52" s="1"/>
  <c r="BZ93" i="52"/>
  <c r="DI93" i="52" s="1"/>
  <c r="DT93" i="52" s="1"/>
  <c r="BT89" i="52"/>
  <c r="BV85" i="52"/>
  <c r="CZ85" i="52" s="1"/>
  <c r="BQ84" i="52"/>
  <c r="CM84" i="52" s="1"/>
  <c r="CN1047" i="52"/>
  <c r="FE1047" i="52" s="1"/>
  <c r="BV1047" i="52"/>
  <c r="CZ1047" i="52" s="1"/>
  <c r="BR1045" i="52"/>
  <c r="CS1045" i="52" s="1"/>
  <c r="CN1045" i="52"/>
  <c r="BZ1045" i="52"/>
  <c r="DI1045" i="52" s="1"/>
  <c r="BP1043" i="52"/>
  <c r="CH1043" i="52" s="1"/>
  <c r="BZ1040" i="52"/>
  <c r="DI1040" i="52" s="1"/>
  <c r="BP1040" i="52"/>
  <c r="CH1040" i="52" s="1"/>
  <c r="BV1040" i="52"/>
  <c r="CZ1040" i="52" s="1"/>
  <c r="CH1036" i="52"/>
  <c r="CO1032" i="52"/>
  <c r="FB1032" i="52" s="1"/>
  <c r="BZ1029" i="52"/>
  <c r="DI1029" i="52" s="1"/>
  <c r="BR1025" i="52"/>
  <c r="CS1025" i="52" s="1"/>
  <c r="CN1019" i="52"/>
  <c r="CP1019" i="52"/>
  <c r="FA1019" i="52" s="1"/>
  <c r="BQ1015" i="52"/>
  <c r="CM1015" i="52" s="1"/>
  <c r="BV1015" i="52"/>
  <c r="CZ1015" i="52" s="1"/>
  <c r="BZ1015" i="52"/>
  <c r="DI1015" i="52" s="1"/>
  <c r="BO1012" i="52"/>
  <c r="CG1012" i="52" s="1"/>
  <c r="AB1012" i="52" s="1"/>
  <c r="BR1011" i="52"/>
  <c r="CS1011" i="52" s="1"/>
  <c r="BY1011" i="52"/>
  <c r="DH1011" i="52" s="1"/>
  <c r="BV1011" i="52"/>
  <c r="CZ1011" i="52" s="1"/>
  <c r="BZ1011" i="52"/>
  <c r="DI1011" i="52" s="1"/>
  <c r="DT1011" i="52" s="1"/>
  <c r="BO1011" i="52"/>
  <c r="CG1011" i="52" s="1"/>
  <c r="BV1008" i="52"/>
  <c r="CZ1008" i="52" s="1"/>
  <c r="DW1008" i="52" s="1"/>
  <c r="BZ1008" i="52"/>
  <c r="DI1008" i="52" s="1"/>
  <c r="DT1008" i="52" s="1"/>
  <c r="BR1005" i="52"/>
  <c r="CS1005" i="52" s="1"/>
  <c r="BZ1003" i="52"/>
  <c r="DI1003" i="52" s="1"/>
  <c r="BO1003" i="52"/>
  <c r="CG1003" i="52" s="1"/>
  <c r="AB1003" i="52" s="1"/>
  <c r="BR1002" i="52"/>
  <c r="CS1002" i="52" s="1"/>
  <c r="BY1002" i="52"/>
  <c r="DH1002" i="52" s="1"/>
  <c r="BV1002" i="52"/>
  <c r="CZ1002" i="52" s="1"/>
  <c r="BZ1002" i="52"/>
  <c r="DI1002" i="52" s="1"/>
  <c r="DT1002" i="52" s="1"/>
  <c r="BO1002" i="52"/>
  <c r="CG1002" i="52" s="1"/>
  <c r="BY891" i="52"/>
  <c r="DH891" i="52" s="1"/>
  <c r="CC118" i="52"/>
  <c r="CC113" i="52"/>
  <c r="CA105" i="52"/>
  <c r="DG105" i="52" s="1"/>
  <c r="BX77" i="52"/>
  <c r="DE77" i="52" s="1"/>
  <c r="BQ1049" i="52"/>
  <c r="CM1049" i="52" s="1"/>
  <c r="BP1049" i="52"/>
  <c r="CH1049" i="52" s="1"/>
  <c r="BV1049" i="52"/>
  <c r="CZ1049" i="52" s="1"/>
  <c r="BP1048" i="52"/>
  <c r="CH1048" i="52" s="1"/>
  <c r="BV1048" i="52"/>
  <c r="CZ1048" i="52" s="1"/>
  <c r="BZ1048" i="52"/>
  <c r="DI1048" i="52" s="1"/>
  <c r="BQ1048" i="52"/>
  <c r="CM1048" i="52" s="1"/>
  <c r="BR1048" i="52"/>
  <c r="CS1048" i="52" s="1"/>
  <c r="CO1042" i="52"/>
  <c r="FB1042" i="52" s="1"/>
  <c r="CH1034" i="52"/>
  <c r="BU1030" i="52"/>
  <c r="CL1030" i="52" s="1"/>
  <c r="CA1030" i="52"/>
  <c r="DG1030" i="52" s="1"/>
  <c r="CC1018" i="52"/>
  <c r="BQ1018" i="52"/>
  <c r="CM1018" i="52" s="1"/>
  <c r="BR1018" i="52"/>
  <c r="CS1018" i="52" s="1"/>
  <c r="BV1018" i="52"/>
  <c r="CZ1018" i="52" s="1"/>
  <c r="DW1018" i="52" s="1"/>
  <c r="BO1018" i="52"/>
  <c r="CG1018" i="52" s="1"/>
  <c r="CN1004" i="52"/>
  <c r="BO1001" i="52"/>
  <c r="CG1001" i="52" s="1"/>
  <c r="CJ1001" i="52" s="1"/>
  <c r="BR1001" i="52"/>
  <c r="CS1001" i="52" s="1"/>
  <c r="BZ1001" i="52"/>
  <c r="DI1001" i="52" s="1"/>
  <c r="BY999" i="52"/>
  <c r="DH999" i="52" s="1"/>
  <c r="BZ993" i="52"/>
  <c r="DI993" i="52" s="1"/>
  <c r="BO993" i="52"/>
  <c r="CG993" i="52" s="1"/>
  <c r="BY991" i="52"/>
  <c r="DH991" i="52" s="1"/>
  <c r="CP989" i="52"/>
  <c r="FA989" i="52" s="1"/>
  <c r="BY987" i="52"/>
  <c r="DH987" i="52" s="1"/>
  <c r="CN985" i="52"/>
  <c r="FE985" i="52" s="1"/>
  <c r="CP985" i="52"/>
  <c r="FA985" i="52" s="1"/>
  <c r="BY983" i="52"/>
  <c r="DH983" i="52" s="1"/>
  <c r="CC983" i="52"/>
  <c r="CN983" i="52" s="1"/>
  <c r="FE983" i="52" s="1"/>
  <c r="BQ983" i="52"/>
  <c r="CM983" i="52" s="1"/>
  <c r="CA967" i="52"/>
  <c r="DG967" i="52" s="1"/>
  <c r="BS967" i="52"/>
  <c r="CQ967" i="52" s="1"/>
  <c r="CC914" i="52"/>
  <c r="BP914" i="52"/>
  <c r="CH914" i="52" s="1"/>
  <c r="BS914" i="52"/>
  <c r="CQ914" i="52" s="1"/>
  <c r="EX914" i="52" s="1"/>
  <c r="BW914" i="52"/>
  <c r="DA914" i="52" s="1"/>
  <c r="DX914" i="52" s="1"/>
  <c r="BR914" i="52"/>
  <c r="CS914" i="52" s="1"/>
  <c r="CA914" i="52"/>
  <c r="DG914" i="52" s="1"/>
  <c r="BT869" i="52"/>
  <c r="CR869" i="52" s="1"/>
  <c r="EZ869" i="52" s="1"/>
  <c r="CC869" i="52"/>
  <c r="BP869" i="52"/>
  <c r="CH869" i="52" s="1"/>
  <c r="BX869" i="52"/>
  <c r="DE869" i="52" s="1"/>
  <c r="FQ869" i="52" s="1"/>
  <c r="BZ1039" i="52"/>
  <c r="DI1039" i="52" s="1"/>
  <c r="BP1039" i="52"/>
  <c r="CH1039" i="52" s="1"/>
  <c r="BV1037" i="52"/>
  <c r="CZ1037" i="52" s="1"/>
  <c r="BP1037" i="52"/>
  <c r="CH1037" i="52" s="1"/>
  <c r="BV1035" i="52"/>
  <c r="CZ1035" i="52" s="1"/>
  <c r="BP1035" i="52"/>
  <c r="CH1035" i="52" s="1"/>
  <c r="CA1032" i="52"/>
  <c r="DG1032" i="52" s="1"/>
  <c r="BU1032" i="52"/>
  <c r="CL1032" i="52" s="1"/>
  <c r="BV1019" i="52"/>
  <c r="CZ1019" i="52" s="1"/>
  <c r="BV1016" i="52"/>
  <c r="CZ1016" i="52" s="1"/>
  <c r="BQ1016" i="52"/>
  <c r="CM1016" i="52" s="1"/>
  <c r="BR1014" i="52"/>
  <c r="CS1014" i="52" s="1"/>
  <c r="BQ1014" i="52"/>
  <c r="CM1014" i="52" s="1"/>
  <c r="BY1012" i="52"/>
  <c r="DH1012" i="52" s="1"/>
  <c r="BR1010" i="52"/>
  <c r="CS1010" i="52" s="1"/>
  <c r="BU1010" i="52"/>
  <c r="CL1010" i="52" s="1"/>
  <c r="FF1010" i="52" s="1"/>
  <c r="BY1008" i="52"/>
  <c r="DH1008" i="52" s="1"/>
  <c r="BY1005" i="52"/>
  <c r="DH1005" i="52" s="1"/>
  <c r="BR1003" i="52"/>
  <c r="CS1003" i="52" s="1"/>
  <c r="BU1003" i="52"/>
  <c r="CL1003" i="52" s="1"/>
  <c r="FF1003" i="52" s="1"/>
  <c r="BR996" i="52"/>
  <c r="CS996" i="52" s="1"/>
  <c r="BU996" i="52"/>
  <c r="CL996" i="52" s="1"/>
  <c r="FF996" i="52" s="1"/>
  <c r="BU993" i="52"/>
  <c r="CL993" i="52" s="1"/>
  <c r="BY989" i="52"/>
  <c r="DH989" i="52" s="1"/>
  <c r="BY985" i="52"/>
  <c r="DH985" i="52" s="1"/>
  <c r="CN974" i="52"/>
  <c r="CO970" i="52"/>
  <c r="FB970" i="52" s="1"/>
  <c r="CP970" i="52"/>
  <c r="FA970" i="52" s="1"/>
  <c r="CN968" i="52"/>
  <c r="FE968" i="52" s="1"/>
  <c r="BV968" i="52"/>
  <c r="CZ968" i="52" s="1"/>
  <c r="BZ968" i="52"/>
  <c r="DI968" i="52" s="1"/>
  <c r="DT968" i="52" s="1"/>
  <c r="BP968" i="52"/>
  <c r="CH968" i="52" s="1"/>
  <c r="CA968" i="52"/>
  <c r="DG968" i="52" s="1"/>
  <c r="BP961" i="52"/>
  <c r="CH961" i="52" s="1"/>
  <c r="CA961" i="52"/>
  <c r="DG961" i="52" s="1"/>
  <c r="BS961" i="52"/>
  <c r="CQ961" i="52" s="1"/>
  <c r="AB945" i="52"/>
  <c r="BT945" i="52"/>
  <c r="CR945" i="52" s="1"/>
  <c r="BX945" i="52"/>
  <c r="DE945" i="52" s="1"/>
  <c r="BP945" i="52"/>
  <c r="CH945" i="52" s="1"/>
  <c r="BX940" i="52"/>
  <c r="DE940" i="52" s="1"/>
  <c r="BP940" i="52"/>
  <c r="CH940" i="52" s="1"/>
  <c r="BS940" i="52"/>
  <c r="CQ940" i="52" s="1"/>
  <c r="CA940" i="52"/>
  <c r="DG940" i="52" s="1"/>
  <c r="BO939" i="52"/>
  <c r="CG939" i="52" s="1"/>
  <c r="CJ939" i="52" s="1"/>
  <c r="CO935" i="52"/>
  <c r="FB935" i="52" s="1"/>
  <c r="BR935" i="52"/>
  <c r="CS935" i="52" s="1"/>
  <c r="BT935" i="52"/>
  <c r="CR935" i="52" s="1"/>
  <c r="BY935" i="52"/>
  <c r="DH935" i="52" s="1"/>
  <c r="BV926" i="52"/>
  <c r="CZ926" i="52" s="1"/>
  <c r="BP926" i="52"/>
  <c r="CH926" i="52" s="1"/>
  <c r="CK926" i="52" s="1"/>
  <c r="BZ926" i="52"/>
  <c r="DI926" i="52" s="1"/>
  <c r="BO926" i="52"/>
  <c r="CG926" i="52" s="1"/>
  <c r="BO902" i="52"/>
  <c r="CG902" i="52" s="1"/>
  <c r="BU902" i="52"/>
  <c r="CL902" i="52" s="1"/>
  <c r="BY902" i="52"/>
  <c r="DH902" i="52" s="1"/>
  <c r="BO892" i="52"/>
  <c r="CG892" i="52" s="1"/>
  <c r="AB892" i="52" s="1"/>
  <c r="BQ892" i="52"/>
  <c r="CM892" i="52" s="1"/>
  <c r="CC892" i="52"/>
  <c r="BU892" i="52"/>
  <c r="CL892" i="52" s="1"/>
  <c r="FF892" i="52" s="1"/>
  <c r="BR892" i="52"/>
  <c r="CS892" i="52" s="1"/>
  <c r="BR890" i="52"/>
  <c r="CS890" i="52" s="1"/>
  <c r="BO887" i="52"/>
  <c r="CG887" i="52" s="1"/>
  <c r="BX884" i="52"/>
  <c r="DE884" i="52" s="1"/>
  <c r="BT884" i="52"/>
  <c r="CR884" i="52" s="1"/>
  <c r="BT882" i="52"/>
  <c r="CR882" i="52" s="1"/>
  <c r="BT868" i="52"/>
  <c r="CR868" i="52" s="1"/>
  <c r="BY1032" i="52"/>
  <c r="DH1032" i="52" s="1"/>
  <c r="DS1032" i="52" s="1"/>
  <c r="BR1019" i="52"/>
  <c r="CS1019" i="52" s="1"/>
  <c r="CC1014" i="52"/>
  <c r="CP1014" i="52" s="1"/>
  <c r="FA1014" i="52" s="1"/>
  <c r="CC1010" i="52"/>
  <c r="CO1010" i="52" s="1"/>
  <c r="FB1010" i="52" s="1"/>
  <c r="CC1003" i="52"/>
  <c r="BO999" i="52"/>
  <c r="CG999" i="52" s="1"/>
  <c r="CC996" i="52"/>
  <c r="BO994" i="52"/>
  <c r="CG994" i="52" s="1"/>
  <c r="BQ989" i="52"/>
  <c r="CM989" i="52" s="1"/>
  <c r="BU989" i="52"/>
  <c r="CL989" i="52" s="1"/>
  <c r="BQ985" i="52"/>
  <c r="CM985" i="52" s="1"/>
  <c r="BU985" i="52"/>
  <c r="CL985" i="52" s="1"/>
  <c r="BY982" i="52"/>
  <c r="DH982" i="52" s="1"/>
  <c r="CN982" i="52"/>
  <c r="FE982" i="52" s="1"/>
  <c r="BO972" i="52"/>
  <c r="CG972" i="52" s="1"/>
  <c r="BO969" i="52"/>
  <c r="CG969" i="52" s="1"/>
  <c r="CJ969" i="52" s="1"/>
  <c r="BW969" i="52"/>
  <c r="DA969" i="52" s="1"/>
  <c r="BO955" i="52"/>
  <c r="CG955" i="52" s="1"/>
  <c r="BS945" i="52"/>
  <c r="CQ945" i="52" s="1"/>
  <c r="EX945" i="52" s="1"/>
  <c r="BP941" i="52"/>
  <c r="CH941" i="52" s="1"/>
  <c r="BX941" i="52"/>
  <c r="DE941" i="52" s="1"/>
  <c r="CA941" i="52"/>
  <c r="DG941" i="52" s="1"/>
  <c r="BS941" i="52"/>
  <c r="CQ941" i="52" s="1"/>
  <c r="BT941" i="52"/>
  <c r="CR941" i="52" s="1"/>
  <c r="BT936" i="52"/>
  <c r="CR936" i="52" s="1"/>
  <c r="EZ936" i="52" s="1"/>
  <c r="BZ936" i="52"/>
  <c r="DI936" i="52" s="1"/>
  <c r="DT936" i="52" s="1"/>
  <c r="BU936" i="52"/>
  <c r="CL936" i="52" s="1"/>
  <c r="FF936" i="52" s="1"/>
  <c r="CC936" i="52"/>
  <c r="BP936" i="52"/>
  <c r="CH936" i="52" s="1"/>
  <c r="BY936" i="52"/>
  <c r="DH936" i="52" s="1"/>
  <c r="BV932" i="52"/>
  <c r="CZ932" i="52" s="1"/>
  <c r="BP932" i="52"/>
  <c r="CH932" i="52" s="1"/>
  <c r="BZ932" i="52"/>
  <c r="DI932" i="52" s="1"/>
  <c r="CN932" i="52"/>
  <c r="FE932" i="52" s="1"/>
  <c r="BO915" i="52"/>
  <c r="CG915" i="52" s="1"/>
  <c r="BS911" i="52"/>
  <c r="CQ911" i="52" s="1"/>
  <c r="BP909" i="52"/>
  <c r="CH909" i="52" s="1"/>
  <c r="CC909" i="52"/>
  <c r="BO909" i="52"/>
  <c r="CG909" i="52" s="1"/>
  <c r="BS909" i="52"/>
  <c r="CQ909" i="52" s="1"/>
  <c r="EX909" i="52" s="1"/>
  <c r="BR909" i="52"/>
  <c r="CS909" i="52" s="1"/>
  <c r="BW909" i="52"/>
  <c r="DA909" i="52" s="1"/>
  <c r="DX909" i="52" s="1"/>
  <c r="BP908" i="52"/>
  <c r="CH908" i="52" s="1"/>
  <c r="BS908" i="52"/>
  <c r="CQ908" i="52" s="1"/>
  <c r="BR906" i="52"/>
  <c r="CS906" i="52" s="1"/>
  <c r="BO906" i="52"/>
  <c r="CG906" i="52" s="1"/>
  <c r="CC906" i="52"/>
  <c r="BS906" i="52"/>
  <c r="CQ906" i="52" s="1"/>
  <c r="EX906" i="52" s="1"/>
  <c r="BW906" i="52"/>
  <c r="DA906" i="52" s="1"/>
  <c r="DX906" i="52" s="1"/>
  <c r="CN905" i="52"/>
  <c r="FE905" i="52" s="1"/>
  <c r="CN900" i="52"/>
  <c r="FE900" i="52" s="1"/>
  <c r="BQ900" i="52"/>
  <c r="CM900" i="52" s="1"/>
  <c r="BY900" i="52"/>
  <c r="DH900" i="52" s="1"/>
  <c r="BY897" i="52"/>
  <c r="DH897" i="52" s="1"/>
  <c r="BR897" i="52"/>
  <c r="CS897" i="52" s="1"/>
  <c r="BQ896" i="52"/>
  <c r="CM896" i="52" s="1"/>
  <c r="CC896" i="52"/>
  <c r="CP896" i="52" s="1"/>
  <c r="FA896" i="52" s="1"/>
  <c r="BO896" i="52"/>
  <c r="CG896" i="52" s="1"/>
  <c r="BU896" i="52"/>
  <c r="CL896" i="52" s="1"/>
  <c r="FF896" i="52" s="1"/>
  <c r="BR896" i="52"/>
  <c r="CS896" i="52" s="1"/>
  <c r="BU893" i="52"/>
  <c r="CL893" i="52" s="1"/>
  <c r="FF893" i="52" s="1"/>
  <c r="BX888" i="52"/>
  <c r="DE888" i="52" s="1"/>
  <c r="BS888" i="52"/>
  <c r="CQ888" i="52" s="1"/>
  <c r="BR888" i="52"/>
  <c r="CS888" i="52" s="1"/>
  <c r="BT888" i="52"/>
  <c r="CR888" i="52" s="1"/>
  <c r="BZ888" i="52"/>
  <c r="DI888" i="52" s="1"/>
  <c r="BO888" i="52"/>
  <c r="CG888" i="52" s="1"/>
  <c r="CJ888" i="52" s="1"/>
  <c r="BP883" i="52"/>
  <c r="CH883" i="52" s="1"/>
  <c r="BT883" i="52"/>
  <c r="CR883" i="52" s="1"/>
  <c r="BY851" i="52"/>
  <c r="DH851" i="52" s="1"/>
  <c r="BU851" i="52"/>
  <c r="CL851" i="52" s="1"/>
  <c r="BX851" i="52"/>
  <c r="DE851" i="52" s="1"/>
  <c r="BP851" i="52"/>
  <c r="CH851" i="52" s="1"/>
  <c r="BQ851" i="52"/>
  <c r="CM851" i="52" s="1"/>
  <c r="CC1012" i="52"/>
  <c r="CN1012" i="52" s="1"/>
  <c r="FE1012" i="52" s="1"/>
  <c r="CC1008" i="52"/>
  <c r="CC1005" i="52"/>
  <c r="CN1005" i="52" s="1"/>
  <c r="FE1005" i="52" s="1"/>
  <c r="BV976" i="52"/>
  <c r="CZ976" i="52" s="1"/>
  <c r="DW976" i="52" s="1"/>
  <c r="CC976" i="52"/>
  <c r="CP976" i="52" s="1"/>
  <c r="FA976" i="52" s="1"/>
  <c r="BV974" i="52"/>
  <c r="CZ974" i="52" s="1"/>
  <c r="BS968" i="52"/>
  <c r="CQ968" i="52" s="1"/>
  <c r="EX968" i="52" s="1"/>
  <c r="BO965" i="52"/>
  <c r="CG965" i="52" s="1"/>
  <c r="BT949" i="52"/>
  <c r="CR949" i="52" s="1"/>
  <c r="CA949" i="52"/>
  <c r="DG949" i="52" s="1"/>
  <c r="BO946" i="52"/>
  <c r="CG946" i="52" s="1"/>
  <c r="CJ946" i="52" s="1"/>
  <c r="BT946" i="52"/>
  <c r="CR946" i="52" s="1"/>
  <c r="BW946" i="52"/>
  <c r="DA946" i="52" s="1"/>
  <c r="BO938" i="52"/>
  <c r="CG938" i="52" s="1"/>
  <c r="BW938" i="52"/>
  <c r="DA938" i="52" s="1"/>
  <c r="BW916" i="52"/>
  <c r="DA916" i="52" s="1"/>
  <c r="CA916" i="52"/>
  <c r="DG916" i="52" s="1"/>
  <c r="BR916" i="52"/>
  <c r="CS916" i="52" s="1"/>
  <c r="BO916" i="52"/>
  <c r="CG916" i="52" s="1"/>
  <c r="BS916" i="52"/>
  <c r="CQ916" i="52" s="1"/>
  <c r="CH911" i="52"/>
  <c r="CK911" i="52" s="1"/>
  <c r="CA910" i="52"/>
  <c r="DG910" i="52" s="1"/>
  <c r="BR907" i="52"/>
  <c r="CS907" i="52" s="1"/>
  <c r="BO907" i="52"/>
  <c r="CG907" i="52" s="1"/>
  <c r="CA907" i="52"/>
  <c r="DG907" i="52" s="1"/>
  <c r="BP907" i="52"/>
  <c r="CH907" i="52" s="1"/>
  <c r="CK907" i="52" s="1"/>
  <c r="BS907" i="52"/>
  <c r="CQ907" i="52" s="1"/>
  <c r="CO902" i="52"/>
  <c r="FB902" i="52" s="1"/>
  <c r="BP878" i="52"/>
  <c r="CH878" i="52" s="1"/>
  <c r="BT878" i="52"/>
  <c r="CR878" i="52" s="1"/>
  <c r="BX878" i="52"/>
  <c r="DE878" i="52" s="1"/>
  <c r="BS865" i="52"/>
  <c r="CQ865" i="52" s="1"/>
  <c r="CA971" i="52"/>
  <c r="DG971" i="52" s="1"/>
  <c r="BV971" i="52"/>
  <c r="CZ971" i="52" s="1"/>
  <c r="CC963" i="52"/>
  <c r="BS963" i="52"/>
  <c r="CQ963" i="52" s="1"/>
  <c r="EX963" i="52" s="1"/>
  <c r="CN930" i="52"/>
  <c r="FE930" i="52" s="1"/>
  <c r="CO930" i="52"/>
  <c r="FB930" i="52" s="1"/>
  <c r="BO930" i="52"/>
  <c r="CG930" i="52" s="1"/>
  <c r="BV930" i="52"/>
  <c r="CZ930" i="52" s="1"/>
  <c r="BP930" i="52"/>
  <c r="CH930" i="52" s="1"/>
  <c r="CK930" i="52" s="1"/>
  <c r="BZ930" i="52"/>
  <c r="DI930" i="52" s="1"/>
  <c r="BP919" i="52"/>
  <c r="CH919" i="52" s="1"/>
  <c r="BP916" i="52"/>
  <c r="CH916" i="52" s="1"/>
  <c r="CK916" i="52" s="1"/>
  <c r="BR910" i="52"/>
  <c r="CS910" i="52" s="1"/>
  <c r="BO903" i="52"/>
  <c r="CG903" i="52" s="1"/>
  <c r="BQ903" i="52"/>
  <c r="CM903" i="52" s="1"/>
  <c r="CC903" i="52"/>
  <c r="BU903" i="52"/>
  <c r="CL903" i="52" s="1"/>
  <c r="FF903" i="52" s="1"/>
  <c r="BR891" i="52"/>
  <c r="CS891" i="52" s="1"/>
  <c r="CC891" i="52"/>
  <c r="BT891" i="52"/>
  <c r="CR891" i="52" s="1"/>
  <c r="EZ891" i="52" s="1"/>
  <c r="BQ891" i="52"/>
  <c r="CM891" i="52" s="1"/>
  <c r="CN890" i="52"/>
  <c r="BX889" i="52"/>
  <c r="DE889" i="52" s="1"/>
  <c r="BS886" i="52"/>
  <c r="CQ886" i="52" s="1"/>
  <c r="BP886" i="52"/>
  <c r="CH886" i="52" s="1"/>
  <c r="BX886" i="52"/>
  <c r="DE886" i="52" s="1"/>
  <c r="BP882" i="52"/>
  <c r="CH882" i="52" s="1"/>
  <c r="BX882" i="52"/>
  <c r="DE882" i="52" s="1"/>
  <c r="FQ882" i="52" s="1"/>
  <c r="CC881" i="52"/>
  <c r="CN881" i="52" s="1"/>
  <c r="FE881" i="52" s="1"/>
  <c r="BP881" i="52"/>
  <c r="CH881" i="52" s="1"/>
  <c r="BT881" i="52"/>
  <c r="CR881" i="52" s="1"/>
  <c r="EZ881" i="52" s="1"/>
  <c r="CA877" i="52"/>
  <c r="DG877" i="52" s="1"/>
  <c r="BZ843" i="52"/>
  <c r="DI843" i="52" s="1"/>
  <c r="DT843" i="52" s="1"/>
  <c r="BR843" i="52"/>
  <c r="CS843" i="52" s="1"/>
  <c r="BS843" i="52"/>
  <c r="CQ843" i="52" s="1"/>
  <c r="CA843" i="52"/>
  <c r="DG843" i="52" s="1"/>
  <c r="BV843" i="52"/>
  <c r="CZ843" i="52" s="1"/>
  <c r="BW843" i="52"/>
  <c r="DA843" i="52" s="1"/>
  <c r="BO1019" i="52"/>
  <c r="CG1019" i="52" s="1"/>
  <c r="BV979" i="52"/>
  <c r="CZ979" i="52" s="1"/>
  <c r="CP974" i="52"/>
  <c r="FA974" i="52" s="1"/>
  <c r="BV972" i="52"/>
  <c r="CZ972" i="52" s="1"/>
  <c r="BZ972" i="52"/>
  <c r="DI972" i="52" s="1"/>
  <c r="BS971" i="52"/>
  <c r="CQ971" i="52" s="1"/>
  <c r="BP971" i="52"/>
  <c r="CH971" i="52" s="1"/>
  <c r="BS956" i="52"/>
  <c r="CQ956" i="52" s="1"/>
  <c r="CA956" i="52"/>
  <c r="DG956" i="52" s="1"/>
  <c r="BP956" i="52"/>
  <c r="CH956" i="52" s="1"/>
  <c r="BO928" i="52"/>
  <c r="CG928" i="52" s="1"/>
  <c r="CN928" i="52"/>
  <c r="FE928" i="52" s="1"/>
  <c r="BP928" i="52"/>
  <c r="CH928" i="52" s="1"/>
  <c r="CK928" i="52" s="1"/>
  <c r="BZ928" i="52"/>
  <c r="DI928" i="52" s="1"/>
  <c r="BW912" i="52"/>
  <c r="DA912" i="52" s="1"/>
  <c r="DX912" i="52" s="1"/>
  <c r="BR911" i="52"/>
  <c r="CS911" i="52" s="1"/>
  <c r="BY903" i="52"/>
  <c r="DH903" i="52" s="1"/>
  <c r="BQ897" i="52"/>
  <c r="CM897" i="52" s="1"/>
  <c r="BO895" i="52"/>
  <c r="CG895" i="52" s="1"/>
  <c r="BO894" i="52"/>
  <c r="CG894" i="52" s="1"/>
  <c r="BQ894" i="52"/>
  <c r="CM894" i="52" s="1"/>
  <c r="CC894" i="52"/>
  <c r="CP894" i="52" s="1"/>
  <c r="FA894" i="52" s="1"/>
  <c r="BU894" i="52"/>
  <c r="CL894" i="52" s="1"/>
  <c r="FF894" i="52" s="1"/>
  <c r="BR894" i="52"/>
  <c r="CS894" i="52" s="1"/>
  <c r="BR871" i="52"/>
  <c r="CS871" i="52" s="1"/>
  <c r="BU862" i="52"/>
  <c r="CL862" i="52" s="1"/>
  <c r="CH1023" i="52"/>
  <c r="BZ999" i="52"/>
  <c r="DI999" i="52" s="1"/>
  <c r="DT999" i="52" s="1"/>
  <c r="BR994" i="52"/>
  <c r="CS994" i="52" s="1"/>
  <c r="BQ991" i="52"/>
  <c r="CM991" i="52" s="1"/>
  <c r="BQ987" i="52"/>
  <c r="CM987" i="52" s="1"/>
  <c r="CU987" i="52" s="1"/>
  <c r="CC973" i="52"/>
  <c r="BO973" i="52"/>
  <c r="CG973" i="52" s="1"/>
  <c r="AB973" i="52" s="1"/>
  <c r="BW973" i="52"/>
  <c r="DA973" i="52" s="1"/>
  <c r="DX973" i="52" s="1"/>
  <c r="BS960" i="52"/>
  <c r="CQ960" i="52" s="1"/>
  <c r="BO950" i="52"/>
  <c r="CG950" i="52" s="1"/>
  <c r="CC950" i="52"/>
  <c r="CA948" i="52"/>
  <c r="DG948" i="52" s="1"/>
  <c r="BX948" i="52"/>
  <c r="DE948" i="52" s="1"/>
  <c r="CN945" i="52"/>
  <c r="FE945" i="52" s="1"/>
  <c r="BW943" i="52"/>
  <c r="DA943" i="52" s="1"/>
  <c r="BP943" i="52"/>
  <c r="CH943" i="52" s="1"/>
  <c r="CK943" i="52" s="1"/>
  <c r="BX943" i="52"/>
  <c r="DE943" i="52" s="1"/>
  <c r="FQ943" i="52" s="1"/>
  <c r="BO943" i="52"/>
  <c r="CG943" i="52" s="1"/>
  <c r="BT938" i="52"/>
  <c r="CR938" i="52" s="1"/>
  <c r="BY892" i="52"/>
  <c r="DH892" i="52" s="1"/>
  <c r="CA885" i="52"/>
  <c r="DG885" i="52" s="1"/>
  <c r="BZ871" i="52"/>
  <c r="DI871" i="52" s="1"/>
  <c r="BO843" i="52"/>
  <c r="CG843" i="52" s="1"/>
  <c r="CJ843" i="52" s="1"/>
  <c r="CP981" i="52"/>
  <c r="FA981" i="52" s="1"/>
  <c r="CA915" i="52"/>
  <c r="DG915" i="52" s="1"/>
  <c r="BS912" i="52"/>
  <c r="CQ912" i="52" s="1"/>
  <c r="EX912" i="52" s="1"/>
  <c r="BP912" i="52"/>
  <c r="CH912" i="52" s="1"/>
  <c r="CA911" i="52"/>
  <c r="DG911" i="52" s="1"/>
  <c r="BO911" i="52"/>
  <c r="CG911" i="52" s="1"/>
  <c r="BS910" i="52"/>
  <c r="CQ910" i="52" s="1"/>
  <c r="EX910" i="52" s="1"/>
  <c r="BP910" i="52"/>
  <c r="CH910" i="52" s="1"/>
  <c r="BU899" i="52"/>
  <c r="CL899" i="52" s="1"/>
  <c r="FF899" i="52" s="1"/>
  <c r="BU897" i="52"/>
  <c r="CL897" i="52" s="1"/>
  <c r="FF897" i="52" s="1"/>
  <c r="CC895" i="52"/>
  <c r="BQ895" i="52"/>
  <c r="CM895" i="52" s="1"/>
  <c r="CC893" i="52"/>
  <c r="BQ893" i="52"/>
  <c r="CM893" i="52" s="1"/>
  <c r="BV877" i="52"/>
  <c r="CZ877" i="52" s="1"/>
  <c r="BR860" i="52"/>
  <c r="CS860" i="52" s="1"/>
  <c r="CN856" i="52"/>
  <c r="BY849" i="52"/>
  <c r="DH849" i="52" s="1"/>
  <c r="BQ843" i="52"/>
  <c r="CM843" i="52" s="1"/>
  <c r="AB841" i="52"/>
  <c r="BP841" i="52"/>
  <c r="CH841" i="52" s="1"/>
  <c r="CA840" i="52"/>
  <c r="DG840" i="52" s="1"/>
  <c r="BP840" i="52"/>
  <c r="CH840" i="52" s="1"/>
  <c r="BQ840" i="52"/>
  <c r="CM840" i="52" s="1"/>
  <c r="BO912" i="52"/>
  <c r="CG912" i="52" s="1"/>
  <c r="CC910" i="52"/>
  <c r="BO910" i="52"/>
  <c r="CG910" i="52" s="1"/>
  <c r="CA908" i="52"/>
  <c r="DG908" i="52" s="1"/>
  <c r="BW905" i="52"/>
  <c r="DA905" i="52" s="1"/>
  <c r="BS905" i="52"/>
  <c r="CQ905" i="52" s="1"/>
  <c r="CC899" i="52"/>
  <c r="BQ899" i="52"/>
  <c r="CM899" i="52" s="1"/>
  <c r="CC897" i="52"/>
  <c r="CO897" i="52" s="1"/>
  <c r="FB897" i="52" s="1"/>
  <c r="BT890" i="52"/>
  <c r="CR890" i="52" s="1"/>
  <c r="BT889" i="52"/>
  <c r="CR889" i="52" s="1"/>
  <c r="BP887" i="52"/>
  <c r="CH887" i="52" s="1"/>
  <c r="CK887" i="52" s="1"/>
  <c r="BP880" i="52"/>
  <c r="CH880" i="52" s="1"/>
  <c r="BT880" i="52"/>
  <c r="CR880" i="52" s="1"/>
  <c r="BZ872" i="52"/>
  <c r="DI872" i="52" s="1"/>
  <c r="BV872" i="52"/>
  <c r="CZ872" i="52" s="1"/>
  <c r="BT864" i="52"/>
  <c r="CR864" i="52" s="1"/>
  <c r="EZ864" i="52" s="1"/>
  <c r="CA854" i="52"/>
  <c r="DG854" i="52" s="1"/>
  <c r="BQ853" i="52"/>
  <c r="CM853" i="52" s="1"/>
  <c r="BU853" i="52"/>
  <c r="CL853" i="52" s="1"/>
  <c r="BX853" i="52"/>
  <c r="DE853" i="52" s="1"/>
  <c r="BP849" i="52"/>
  <c r="CH849" i="52" s="1"/>
  <c r="BW848" i="52"/>
  <c r="DA848" i="52" s="1"/>
  <c r="BZ844" i="52"/>
  <c r="DI844" i="52" s="1"/>
  <c r="DT844" i="52" s="1"/>
  <c r="CO14" i="52"/>
  <c r="FB14" i="52" s="1"/>
  <c r="CP14" i="52"/>
  <c r="FA14" i="52" s="1"/>
  <c r="BS915" i="52"/>
  <c r="CQ915" i="52" s="1"/>
  <c r="BP915" i="52"/>
  <c r="CH915" i="52" s="1"/>
  <c r="CK915" i="52" s="1"/>
  <c r="CC912" i="52"/>
  <c r="BR912" i="52"/>
  <c r="CS912" i="52" s="1"/>
  <c r="BW911" i="52"/>
  <c r="DA911" i="52" s="1"/>
  <c r="BW908" i="52"/>
  <c r="DA908" i="52" s="1"/>
  <c r="BQ905" i="52"/>
  <c r="CM905" i="52" s="1"/>
  <c r="BO899" i="52"/>
  <c r="CG899" i="52" s="1"/>
  <c r="BY895" i="52"/>
  <c r="DH895" i="52" s="1"/>
  <c r="BY893" i="52"/>
  <c r="DH893" i="52" s="1"/>
  <c r="BS887" i="52"/>
  <c r="CQ887" i="52" s="1"/>
  <c r="BT870" i="52"/>
  <c r="CR870" i="52" s="1"/>
  <c r="CN865" i="52"/>
  <c r="FE865" i="52" s="1"/>
  <c r="BP853" i="52"/>
  <c r="CH853" i="52" s="1"/>
  <c r="BR839" i="52"/>
  <c r="CS839" i="52" s="1"/>
  <c r="BV839" i="52"/>
  <c r="CZ839" i="52" s="1"/>
  <c r="BV874" i="52"/>
  <c r="CZ874" i="52" s="1"/>
  <c r="DW874" i="52" s="1"/>
  <c r="BP874" i="52"/>
  <c r="CH874" i="52" s="1"/>
  <c r="BZ874" i="52"/>
  <c r="DI874" i="52" s="1"/>
  <c r="BR874" i="52"/>
  <c r="CS874" i="52" s="1"/>
  <c r="BV854" i="52"/>
  <c r="CZ854" i="52" s="1"/>
  <c r="BW854" i="52"/>
  <c r="DA854" i="52" s="1"/>
  <c r="BS848" i="52"/>
  <c r="CQ848" i="52" s="1"/>
  <c r="BR845" i="52"/>
  <c r="CS845" i="52" s="1"/>
  <c r="CA912" i="52"/>
  <c r="DG912" i="52" s="1"/>
  <c r="CA887" i="52"/>
  <c r="DG887" i="52" s="1"/>
  <c r="BX879" i="52"/>
  <c r="DE879" i="52" s="1"/>
  <c r="BP879" i="52"/>
  <c r="CH879" i="52" s="1"/>
  <c r="CA876" i="52"/>
  <c r="DG876" i="52" s="1"/>
  <c r="BP876" i="52"/>
  <c r="CH876" i="52" s="1"/>
  <c r="BX863" i="52"/>
  <c r="DE863" i="52" s="1"/>
  <c r="CC874" i="52"/>
  <c r="BU865" i="52"/>
  <c r="CL865" i="52" s="1"/>
  <c r="BQ865" i="52"/>
  <c r="CM865" i="52" s="1"/>
  <c r="BP865" i="52"/>
  <c r="CH865" i="52" s="1"/>
  <c r="BZ865" i="52"/>
  <c r="DI865" i="52" s="1"/>
  <c r="BU861" i="52"/>
  <c r="CL861" i="52" s="1"/>
  <c r="FF861" i="52" s="1"/>
  <c r="IE861" i="52" s="1"/>
  <c r="BP861" i="52"/>
  <c r="CH861" i="52" s="1"/>
  <c r="CC861" i="52"/>
  <c r="BT861" i="52"/>
  <c r="CR861" i="52" s="1"/>
  <c r="EZ861" i="52" s="1"/>
  <c r="CR24" i="52"/>
  <c r="EZ24" i="52" s="1"/>
  <c r="DR41" i="52"/>
  <c r="DU41" i="52" s="1"/>
  <c r="CC844" i="52"/>
  <c r="CO844" i="52" s="1"/>
  <c r="FB844" i="52" s="1"/>
  <c r="BS844" i="52"/>
  <c r="CQ844" i="52" s="1"/>
  <c r="EX844" i="52" s="1"/>
  <c r="CO841" i="52"/>
  <c r="FB841" i="52" s="1"/>
  <c r="CC864" i="52"/>
  <c r="BQ846" i="52"/>
  <c r="CM846" i="52" s="1"/>
  <c r="BQ849" i="52"/>
  <c r="CM849" i="52" s="1"/>
  <c r="CA844" i="52"/>
  <c r="DG844" i="52" s="1"/>
  <c r="BR844" i="52"/>
  <c r="CS844" i="52" s="1"/>
  <c r="BV842" i="52"/>
  <c r="CZ842" i="52" s="1"/>
  <c r="AB43" i="52"/>
  <c r="BT850" i="52"/>
  <c r="CR850" i="52" s="1"/>
  <c r="BS842" i="52"/>
  <c r="CQ842" i="52" s="1"/>
  <c r="AB13" i="52"/>
  <c r="AB23" i="52"/>
  <c r="CC36" i="52"/>
  <c r="DC36" i="52" s="1"/>
  <c r="CR55" i="52"/>
  <c r="EZ55" i="52" s="1"/>
  <c r="AB57" i="52"/>
  <c r="EF38" i="52"/>
  <c r="BX849" i="52"/>
  <c r="DE849" i="52" s="1"/>
  <c r="BO844" i="52"/>
  <c r="CG844" i="52" s="1"/>
  <c r="CA842" i="52"/>
  <c r="DG842" i="52" s="1"/>
  <c r="CK14" i="52"/>
  <c r="CC43" i="52"/>
  <c r="CK43" i="52" s="1"/>
  <c r="FD51" i="52"/>
  <c r="CR14" i="52"/>
  <c r="EZ14" i="52" s="1"/>
  <c r="AB27" i="52"/>
  <c r="AB36" i="52"/>
  <c r="EF46" i="52"/>
  <c r="AB51" i="52"/>
  <c r="DR21" i="52"/>
  <c r="DU21" i="52" s="1"/>
  <c r="FD31" i="52"/>
  <c r="CC49" i="52"/>
  <c r="DD49" i="52" s="1"/>
  <c r="FP49" i="52" s="1"/>
  <c r="CC29" i="52"/>
  <c r="DC29" i="52" s="1"/>
  <c r="FO29" i="52" s="1"/>
  <c r="CO44" i="52"/>
  <c r="FB44" i="52" s="1"/>
  <c r="CC51" i="52"/>
  <c r="CW51" i="52" s="1"/>
  <c r="EF27" i="52"/>
  <c r="CR44" i="52"/>
  <c r="EZ44" i="52" s="1"/>
  <c r="CC61" i="52"/>
  <c r="CR61" i="52" s="1"/>
  <c r="FD20" i="52"/>
  <c r="EF60" i="52"/>
  <c r="FD57" i="52"/>
  <c r="CC13" i="52"/>
  <c r="CN13" i="52" s="1"/>
  <c r="FE13" i="52" s="1"/>
  <c r="CC17" i="52"/>
  <c r="CO17" i="52" s="1"/>
  <c r="FB17" i="52" s="1"/>
  <c r="CC26" i="52"/>
  <c r="CN26" i="52" s="1"/>
  <c r="FE26" i="52" s="1"/>
  <c r="CP40" i="52"/>
  <c r="FA40" i="52" s="1"/>
  <c r="CO40" i="52"/>
  <c r="FB40" i="52" s="1"/>
  <c r="CR40" i="52"/>
  <c r="EZ40" i="52" s="1"/>
  <c r="CC48" i="52"/>
  <c r="CP48" i="52" s="1"/>
  <c r="FA48" i="52" s="1"/>
  <c r="CC50" i="52"/>
  <c r="CK50" i="52" s="1"/>
  <c r="CN14" i="52"/>
  <c r="FE14" i="52" s="1"/>
  <c r="CG34" i="52"/>
  <c r="AB34" i="52" s="1"/>
  <c r="CC34" i="52"/>
  <c r="CW34" i="52" s="1"/>
  <c r="CG12" i="52"/>
  <c r="AB12" i="52" s="1"/>
  <c r="CC12" i="52"/>
  <c r="CK12" i="52" s="1"/>
  <c r="FC12" i="52" s="1"/>
  <c r="CG39" i="52"/>
  <c r="AB39" i="52" s="1"/>
  <c r="CC39" i="52"/>
  <c r="CI39" i="52" s="1"/>
  <c r="CC35" i="52"/>
  <c r="CR35" i="52" s="1"/>
  <c r="EZ35" i="52" s="1"/>
  <c r="CG60" i="52"/>
  <c r="AB60" i="52" s="1"/>
  <c r="CC60" i="52"/>
  <c r="CW60" i="52" s="1"/>
  <c r="EV60" i="52" s="1"/>
  <c r="CC23" i="52"/>
  <c r="CR23" i="52" s="1"/>
  <c r="CV14" i="52"/>
  <c r="EU14" i="52" s="1"/>
  <c r="FH14" i="52" s="1"/>
  <c r="CG19" i="52"/>
  <c r="AB19" i="52" s="1"/>
  <c r="CC19" i="52"/>
  <c r="CK19" i="52" s="1"/>
  <c r="FC19" i="52" s="1"/>
  <c r="CG20" i="52"/>
  <c r="AB20" i="52" s="1"/>
  <c r="CC20" i="52"/>
  <c r="CR20" i="52" s="1"/>
  <c r="EZ20" i="52" s="1"/>
  <c r="CG28" i="52"/>
  <c r="AB28" i="52" s="1"/>
  <c r="CC28" i="52"/>
  <c r="CW28" i="52" s="1"/>
  <c r="EV28" i="52" s="1"/>
  <c r="DJ41" i="52"/>
  <c r="DV41" i="52" s="1"/>
  <c r="DC40" i="52"/>
  <c r="CG53" i="52"/>
  <c r="AB53" i="52" s="1"/>
  <c r="CC53" i="52"/>
  <c r="CW53" i="52" s="1"/>
  <c r="EV53" i="52" s="1"/>
  <c r="CG32" i="52"/>
  <c r="AB32" i="52" s="1"/>
  <c r="CC32" i="52"/>
  <c r="DC32" i="52" s="1"/>
  <c r="DD40" i="52"/>
  <c r="FP40" i="52" s="1"/>
  <c r="CG56" i="52"/>
  <c r="AB56" i="52" s="1"/>
  <c r="CC56" i="52"/>
  <c r="CW56" i="52" s="1"/>
  <c r="CC59" i="52"/>
  <c r="CI59" i="52" s="1"/>
  <c r="CJ59" i="52" s="1"/>
  <c r="CG16" i="52"/>
  <c r="AB16" i="52" s="1"/>
  <c r="CC16" i="52"/>
  <c r="CW16" i="52" s="1"/>
  <c r="EV16" i="52" s="1"/>
  <c r="CG46" i="52"/>
  <c r="AB46" i="52" s="1"/>
  <c r="CC46" i="52"/>
  <c r="CR46" i="52" s="1"/>
  <c r="CC42" i="52"/>
  <c r="CR42" i="52" s="1"/>
  <c r="EZ42" i="52" s="1"/>
  <c r="CC18" i="52"/>
  <c r="DD18" i="52" s="1"/>
  <c r="FP18" i="52" s="1"/>
  <c r="DD14" i="52"/>
  <c r="FP14" i="52" s="1"/>
  <c r="CC22" i="52"/>
  <c r="CR22" i="52" s="1"/>
  <c r="CC41" i="52"/>
  <c r="CI41" i="52" s="1"/>
  <c r="CJ41" i="52" s="1"/>
  <c r="CG58" i="52"/>
  <c r="AB58" i="52" s="1"/>
  <c r="CC58" i="52"/>
  <c r="CW58" i="52" s="1"/>
  <c r="EV58" i="52" s="1"/>
  <c r="CC57" i="52"/>
  <c r="CR57" i="52" s="1"/>
  <c r="EZ57" i="52" s="1"/>
  <c r="FD61" i="52"/>
  <c r="CC54" i="52"/>
  <c r="CW54" i="52" s="1"/>
  <c r="CC15" i="52"/>
  <c r="CK15" i="52" s="1"/>
  <c r="CG21" i="52"/>
  <c r="AB21" i="52" s="1"/>
  <c r="CC21" i="52"/>
  <c r="DC21" i="52" s="1"/>
  <c r="CR47" i="52"/>
  <c r="EZ47" i="52" s="1"/>
  <c r="CC25" i="52"/>
  <c r="CR25" i="52" s="1"/>
  <c r="CG30" i="52"/>
  <c r="AB30" i="52" s="1"/>
  <c r="CC30" i="52"/>
  <c r="CK30" i="52" s="1"/>
  <c r="CG52" i="52"/>
  <c r="AB52" i="52" s="1"/>
  <c r="CC52" i="52"/>
  <c r="DD52" i="52" s="1"/>
  <c r="FP52" i="52" s="1"/>
  <c r="CC27" i="52"/>
  <c r="CV27" i="52" s="1"/>
  <c r="EU27" i="52" s="1"/>
  <c r="FH27" i="52" s="1"/>
  <c r="CG37" i="52"/>
  <c r="AB37" i="52" s="1"/>
  <c r="CC37" i="52"/>
  <c r="CW37" i="52" s="1"/>
  <c r="CC45" i="52"/>
  <c r="CR45" i="52" s="1"/>
  <c r="CK44" i="52"/>
  <c r="CK40" i="52"/>
  <c r="EF13" i="52"/>
  <c r="DJ12" i="52"/>
  <c r="DV12" i="52" s="1"/>
  <c r="DR12" i="52"/>
  <c r="DU12" i="52" s="1"/>
  <c r="EY16" i="52"/>
  <c r="DJ20" i="52"/>
  <c r="DV20" i="52" s="1"/>
  <c r="DR20" i="52"/>
  <c r="DU20" i="52" s="1"/>
  <c r="EY20" i="52"/>
  <c r="FD23" i="52"/>
  <c r="DM23" i="52"/>
  <c r="DJ28" i="52"/>
  <c r="DV28" i="52" s="1"/>
  <c r="DR28" i="52"/>
  <c r="DU28" i="52" s="1"/>
  <c r="EY30" i="52"/>
  <c r="CP31" i="52"/>
  <c r="FA31" i="52" s="1"/>
  <c r="CI31" i="52"/>
  <c r="CJ31" i="52" s="1"/>
  <c r="FD28" i="52"/>
  <c r="DM28" i="52"/>
  <c r="FF34" i="52"/>
  <c r="DX37" i="52"/>
  <c r="DM37" i="52"/>
  <c r="FD37" i="52"/>
  <c r="EF41" i="52"/>
  <c r="CO38" i="52"/>
  <c r="FB38" i="52" s="1"/>
  <c r="CI38" i="52"/>
  <c r="DD38" i="52"/>
  <c r="FP38" i="52" s="1"/>
  <c r="DJ35" i="52"/>
  <c r="DV35" i="52" s="1"/>
  <c r="DR35" i="52"/>
  <c r="DU35" i="52" s="1"/>
  <c r="EF39" i="52"/>
  <c r="DR49" i="52"/>
  <c r="DU49" i="52" s="1"/>
  <c r="DJ49" i="52"/>
  <c r="DV49" i="52" s="1"/>
  <c r="EY40" i="52"/>
  <c r="DR43" i="52"/>
  <c r="DU43" i="52" s="1"/>
  <c r="DJ43" i="52"/>
  <c r="DV43" i="52" s="1"/>
  <c r="DX52" i="52"/>
  <c r="DM53" i="52"/>
  <c r="FD53" i="52"/>
  <c r="EF53" i="52"/>
  <c r="EY42" i="52"/>
  <c r="FD58" i="52"/>
  <c r="DM58" i="52"/>
  <c r="EY58" i="52"/>
  <c r="EY53" i="52"/>
  <c r="DR15" i="52"/>
  <c r="DU15" i="52" s="1"/>
  <c r="DJ15" i="52"/>
  <c r="DV15" i="52" s="1"/>
  <c r="EF15" i="52"/>
  <c r="DX19" i="52"/>
  <c r="EY17" i="52"/>
  <c r="DR18" i="52"/>
  <c r="DU18" i="52" s="1"/>
  <c r="DJ18" i="52"/>
  <c r="DV18" i="52" s="1"/>
  <c r="DX23" i="52"/>
  <c r="EY26" i="52"/>
  <c r="EY27" i="52"/>
  <c r="DM29" i="52"/>
  <c r="FD29" i="52"/>
  <c r="FD39" i="52"/>
  <c r="DM39" i="52"/>
  <c r="DM35" i="52"/>
  <c r="FD35" i="52"/>
  <c r="FD41" i="52"/>
  <c r="DM41" i="52"/>
  <c r="EF40" i="52"/>
  <c r="EY43" i="52"/>
  <c r="EF47" i="52"/>
  <c r="DM42" i="52"/>
  <c r="FD42" i="52"/>
  <c r="DJ46" i="52"/>
  <c r="DV46" i="52" s="1"/>
  <c r="DR46" i="52"/>
  <c r="DU46" i="52" s="1"/>
  <c r="DM55" i="52"/>
  <c r="FD55" i="52"/>
  <c r="DJ37" i="52"/>
  <c r="DJ61" i="52"/>
  <c r="DV61" i="52" s="1"/>
  <c r="DR61" i="52"/>
  <c r="DU61" i="52" s="1"/>
  <c r="DR58" i="52"/>
  <c r="DU58" i="52" s="1"/>
  <c r="DJ58" i="52"/>
  <c r="DV58" i="52" s="1"/>
  <c r="EY14" i="52"/>
  <c r="DX21" i="52"/>
  <c r="DM21" i="52"/>
  <c r="FD21" i="52"/>
  <c r="DR17" i="52"/>
  <c r="DU17" i="52" s="1"/>
  <c r="DJ17" i="52"/>
  <c r="DV17" i="52" s="1"/>
  <c r="FD25" i="52"/>
  <c r="DM25" i="52"/>
  <c r="DR24" i="52"/>
  <c r="DU24" i="52" s="1"/>
  <c r="DJ24" i="52"/>
  <c r="DV24" i="52" s="1"/>
  <c r="DR29" i="52"/>
  <c r="DU29" i="52" s="1"/>
  <c r="DJ29" i="52"/>
  <c r="DV29" i="52" s="1"/>
  <c r="DJ26" i="52"/>
  <c r="DV26" i="52" s="1"/>
  <c r="DR26" i="52"/>
  <c r="DU26" i="52" s="1"/>
  <c r="DX28" i="52"/>
  <c r="DM30" i="52"/>
  <c r="FD30" i="52"/>
  <c r="EY31" i="52"/>
  <c r="DJ31" i="52"/>
  <c r="DV31" i="52" s="1"/>
  <c r="DR31" i="52"/>
  <c r="DU31" i="52" s="1"/>
  <c r="CO31" i="52"/>
  <c r="FB31" i="52" s="1"/>
  <c r="DM32" i="52"/>
  <c r="FD32" i="52"/>
  <c r="DR38" i="52"/>
  <c r="DU38" i="52" s="1"/>
  <c r="DJ38" i="52"/>
  <c r="DV38" i="52" s="1"/>
  <c r="DJ42" i="52"/>
  <c r="DV42" i="52" s="1"/>
  <c r="DR42" i="52"/>
  <c r="DU42" i="52" s="1"/>
  <c r="CN31" i="52"/>
  <c r="FE31" i="52" s="1"/>
  <c r="EY48" i="52"/>
  <c r="DJ50" i="52"/>
  <c r="DV50" i="52" s="1"/>
  <c r="DR50" i="52"/>
  <c r="DU50" i="52" s="1"/>
  <c r="EF51" i="52"/>
  <c r="FD52" i="52"/>
  <c r="DM52" i="52"/>
  <c r="FD49" i="52"/>
  <c r="DM49" i="52"/>
  <c r="DM48" i="52"/>
  <c r="FD48" i="52"/>
  <c r="EY59" i="52"/>
  <c r="DJ48" i="52"/>
  <c r="DV48" i="52" s="1"/>
  <c r="DR48" i="52"/>
  <c r="DU48" i="52" s="1"/>
  <c r="EY13" i="52"/>
  <c r="EY12" i="52"/>
  <c r="EY22" i="52"/>
  <c r="DX20" i="52"/>
  <c r="FD17" i="52"/>
  <c r="DM17" i="52"/>
  <c r="FD22" i="52"/>
  <c r="DM22" i="52"/>
  <c r="DW23" i="52"/>
  <c r="DJ25" i="52"/>
  <c r="DV25" i="52" s="1"/>
  <c r="DR25" i="52"/>
  <c r="DU25" i="52" s="1"/>
  <c r="EF24" i="52"/>
  <c r="DM27" i="52"/>
  <c r="FD27" i="52"/>
  <c r="DX30" i="52"/>
  <c r="EF30" i="52" s="1"/>
  <c r="CP33" i="52"/>
  <c r="FA33" i="52" s="1"/>
  <c r="CK33" i="52"/>
  <c r="CI33" i="52"/>
  <c r="CJ33" i="52" s="1"/>
  <c r="DU30" i="52"/>
  <c r="EY32" i="52"/>
  <c r="EY25" i="52"/>
  <c r="DW32" i="52"/>
  <c r="DR33" i="52"/>
  <c r="DU33" i="52" s="1"/>
  <c r="DJ33" i="52"/>
  <c r="DV33" i="52" s="1"/>
  <c r="EF35" i="52"/>
  <c r="EY35" i="52"/>
  <c r="FF42" i="52"/>
  <c r="CW44" i="52"/>
  <c r="FD44" i="52"/>
  <c r="DM44" i="52"/>
  <c r="FD43" i="52"/>
  <c r="DM43" i="52"/>
  <c r="CP38" i="52"/>
  <c r="FA38" i="52" s="1"/>
  <c r="EY55" i="52"/>
  <c r="FF53" i="52"/>
  <c r="EF59" i="52"/>
  <c r="DR56" i="52"/>
  <c r="DU56" i="52" s="1"/>
  <c r="DJ56" i="52"/>
  <c r="DV56" i="52" s="1"/>
  <c r="EF58" i="52"/>
  <c r="DX12" i="52"/>
  <c r="EF16" i="52"/>
  <c r="EX18" i="52"/>
  <c r="DJ22" i="52"/>
  <c r="DV22" i="52" s="1"/>
  <c r="DR22" i="52"/>
  <c r="DU22" i="52" s="1"/>
  <c r="DR19" i="52"/>
  <c r="DU19" i="52" s="1"/>
  <c r="DJ19" i="52"/>
  <c r="DV19" i="52" s="1"/>
  <c r="DR23" i="52"/>
  <c r="DU23" i="52" s="1"/>
  <c r="DJ23" i="52"/>
  <c r="DV23" i="52" s="1"/>
  <c r="FF29" i="52"/>
  <c r="DR32" i="52"/>
  <c r="DU32" i="52" s="1"/>
  <c r="DJ32" i="52"/>
  <c r="DV32" i="52" s="1"/>
  <c r="DR34" i="52"/>
  <c r="DU34" i="52" s="1"/>
  <c r="DJ34" i="52"/>
  <c r="DV34" i="52" s="1"/>
  <c r="DC31" i="52"/>
  <c r="EF22" i="52"/>
  <c r="CI44" i="52"/>
  <c r="FF44" i="52"/>
  <c r="EY41" i="52"/>
  <c r="DR45" i="52"/>
  <c r="DU45" i="52" s="1"/>
  <c r="DJ45" i="52"/>
  <c r="DV45" i="52" s="1"/>
  <c r="DM34" i="52"/>
  <c r="FD34" i="52"/>
  <c r="EY51" i="52"/>
  <c r="FD54" i="52"/>
  <c r="DM54" i="52"/>
  <c r="EF50" i="52"/>
  <c r="DR54" i="52"/>
  <c r="DU54" i="52" s="1"/>
  <c r="DJ54" i="52"/>
  <c r="DV54" i="52" s="1"/>
  <c r="DR59" i="52"/>
  <c r="DU59" i="52" s="1"/>
  <c r="DJ59" i="52"/>
  <c r="DV59" i="52" s="1"/>
  <c r="EY57" i="52"/>
  <c r="EY60" i="52"/>
  <c r="DJ16" i="52"/>
  <c r="DV16" i="52" s="1"/>
  <c r="DR16" i="52"/>
  <c r="DU16" i="52" s="1"/>
  <c r="EY18" i="52"/>
  <c r="DW19" i="52"/>
  <c r="EY19" i="52"/>
  <c r="EX19" i="52"/>
  <c r="DX25" i="52"/>
  <c r="EY24" i="52"/>
  <c r="DW28" i="52"/>
  <c r="EF31" i="52"/>
  <c r="EF34" i="52"/>
  <c r="DJ39" i="52"/>
  <c r="DV39" i="52" s="1"/>
  <c r="DR39" i="52"/>
  <c r="DU39" i="52" s="1"/>
  <c r="DJ40" i="52"/>
  <c r="DV40" i="52" s="1"/>
  <c r="DR40" i="52"/>
  <c r="DU40" i="52" s="1"/>
  <c r="FF39" i="52"/>
  <c r="CV44" i="52"/>
  <c r="EY45" i="52"/>
  <c r="EF49" i="52"/>
  <c r="DR51" i="52"/>
  <c r="DU51" i="52" s="1"/>
  <c r="DJ51" i="52"/>
  <c r="DV51" i="52" s="1"/>
  <c r="EF45" i="52"/>
  <c r="CI55" i="52"/>
  <c r="CJ55" i="52" s="1"/>
  <c r="CK55" i="52"/>
  <c r="DC55" i="52"/>
  <c r="CV55" i="52"/>
  <c r="CW55" i="52"/>
  <c r="EV55" i="52" s="1"/>
  <c r="CO55" i="52"/>
  <c r="FB55" i="52" s="1"/>
  <c r="CP55" i="52"/>
  <c r="FA55" i="52" s="1"/>
  <c r="EY61" i="52"/>
  <c r="FD60" i="52"/>
  <c r="DM60" i="52"/>
  <c r="DX56" i="52"/>
  <c r="EF56" i="52" s="1"/>
  <c r="DR60" i="52"/>
  <c r="DU60" i="52" s="1"/>
  <c r="DJ60" i="52"/>
  <c r="DV60" i="52" s="1"/>
  <c r="FF14" i="52"/>
  <c r="CI14" i="52"/>
  <c r="DW12" i="52"/>
  <c r="DM18" i="52"/>
  <c r="FD18" i="52"/>
  <c r="EF14" i="52"/>
  <c r="EY15" i="52"/>
  <c r="FD13" i="52"/>
  <c r="DM13" i="52"/>
  <c r="DC14" i="52"/>
  <c r="EF17" i="52"/>
  <c r="EF18" i="52"/>
  <c r="FD26" i="52"/>
  <c r="DM26" i="52"/>
  <c r="EF26" i="52"/>
  <c r="DJ27" i="52"/>
  <c r="DV27" i="52" s="1"/>
  <c r="DR27" i="52"/>
  <c r="DU27" i="52" s="1"/>
  <c r="DJ30" i="52"/>
  <c r="DV30" i="52" s="1"/>
  <c r="EF33" i="52"/>
  <c r="DM33" i="52"/>
  <c r="FD33" i="52"/>
  <c r="EY36" i="52"/>
  <c r="DM12" i="52"/>
  <c r="FD12" i="52"/>
  <c r="EF36" i="52"/>
  <c r="FD38" i="52"/>
  <c r="DM38" i="52"/>
  <c r="CV40" i="52"/>
  <c r="EF42" i="52"/>
  <c r="DR47" i="52"/>
  <c r="DU47" i="52" s="1"/>
  <c r="DJ47" i="52"/>
  <c r="DV47" i="52" s="1"/>
  <c r="EF43" i="52"/>
  <c r="EY46" i="52"/>
  <c r="EY50" i="52"/>
  <c r="DX44" i="52"/>
  <c r="DD44" i="52"/>
  <c r="FP44" i="52" s="1"/>
  <c r="EY52" i="52"/>
  <c r="DJ55" i="52"/>
  <c r="DV55" i="52" s="1"/>
  <c r="DR55" i="52"/>
  <c r="DU55" i="52" s="1"/>
  <c r="DM56" i="52"/>
  <c r="FD56" i="52"/>
  <c r="DD55" i="52"/>
  <c r="FP55" i="52" s="1"/>
  <c r="CN55" i="52"/>
  <c r="FE55" i="52" s="1"/>
  <c r="EF55" i="52"/>
  <c r="DJ14" i="52"/>
  <c r="DV14" i="52" s="1"/>
  <c r="DR14" i="52"/>
  <c r="DU14" i="52" s="1"/>
  <c r="DR13" i="52"/>
  <c r="DU13" i="52" s="1"/>
  <c r="DJ13" i="52"/>
  <c r="DV13" i="52" s="1"/>
  <c r="DM14" i="52"/>
  <c r="CW14" i="52"/>
  <c r="EV14" i="52" s="1"/>
  <c r="FD14" i="52"/>
  <c r="DJ21" i="52"/>
  <c r="DV21" i="52" s="1"/>
  <c r="FD24" i="52"/>
  <c r="DM24" i="52"/>
  <c r="EF29" i="52"/>
  <c r="EY28" i="52"/>
  <c r="EY34" i="52"/>
  <c r="DR36" i="52"/>
  <c r="DU36" i="52" s="1"/>
  <c r="DJ36" i="52"/>
  <c r="DV36" i="52" s="1"/>
  <c r="CK36" i="52"/>
  <c r="DC33" i="52"/>
  <c r="EY37" i="52"/>
  <c r="FF40" i="52"/>
  <c r="CI40" i="52"/>
  <c r="CJ40" i="52" s="1"/>
  <c r="CN38" i="52"/>
  <c r="FE38" i="52" s="1"/>
  <c r="DJ44" i="52"/>
  <c r="DV44" i="52" s="1"/>
  <c r="DR44" i="52"/>
  <c r="DU44" i="52" s="1"/>
  <c r="DM40" i="52"/>
  <c r="CW40" i="52"/>
  <c r="EV40" i="52" s="1"/>
  <c r="FD40" i="52"/>
  <c r="FD45" i="52"/>
  <c r="DM45" i="52"/>
  <c r="DC44" i="52"/>
  <c r="DM50" i="52"/>
  <c r="FD50" i="52"/>
  <c r="DR52" i="52"/>
  <c r="DU52" i="52" s="1"/>
  <c r="DJ52" i="52"/>
  <c r="DV52" i="52" s="1"/>
  <c r="DU37" i="52"/>
  <c r="DX54" i="52"/>
  <c r="DJ57" i="52"/>
  <c r="DV57" i="52" s="1"/>
  <c r="DR57" i="52"/>
  <c r="DU57" i="52" s="1"/>
  <c r="EF48" i="52"/>
  <c r="EF61" i="52"/>
  <c r="DJ53" i="52"/>
  <c r="DV53" i="52" s="1"/>
  <c r="DR53" i="52"/>
  <c r="DU53" i="52" s="1"/>
  <c r="EF57" i="52"/>
  <c r="AB88" i="52" l="1"/>
  <c r="II145" i="52"/>
  <c r="CK47" i="52"/>
  <c r="CJ38" i="52"/>
  <c r="AB89" i="52"/>
  <c r="CX139" i="52"/>
  <c r="CI106" i="52"/>
  <c r="CW24" i="52"/>
  <c r="EV24" i="52" s="1"/>
  <c r="CV47" i="52"/>
  <c r="AB94" i="52"/>
  <c r="AB63" i="52"/>
  <c r="CW36" i="52"/>
  <c r="EV36" i="52" s="1"/>
  <c r="CK63" i="52"/>
  <c r="FC63" i="52" s="1"/>
  <c r="EF8" i="52"/>
  <c r="CJ44" i="52"/>
  <c r="AB64" i="52"/>
  <c r="DC22" i="52"/>
  <c r="CN63" i="52"/>
  <c r="FE63" i="52" s="1"/>
  <c r="DD22" i="52"/>
  <c r="FP22" i="52" s="1"/>
  <c r="AB84" i="52"/>
  <c r="CW47" i="52"/>
  <c r="CN47" i="52"/>
  <c r="FE47" i="52" s="1"/>
  <c r="CV89" i="52"/>
  <c r="IE866" i="52"/>
  <c r="ES866" i="52"/>
  <c r="IN866" i="52"/>
  <c r="IO866" i="52"/>
  <c r="CJ554" i="52"/>
  <c r="DC19" i="52"/>
  <c r="FM211" i="52"/>
  <c r="AB125" i="52"/>
  <c r="CX75" i="52"/>
  <c r="CI35" i="52"/>
  <c r="CJ35" i="52" s="1"/>
  <c r="CW31" i="52"/>
  <c r="EV31" i="52" s="1"/>
  <c r="CU1030" i="52"/>
  <c r="DC62" i="52"/>
  <c r="CC72" i="52"/>
  <c r="FF1007" i="52"/>
  <c r="Z613" i="52"/>
  <c r="Z369" i="52"/>
  <c r="CJ228" i="52"/>
  <c r="AB686" i="52"/>
  <c r="EX650" i="52"/>
  <c r="CU407" i="52"/>
  <c r="FM532" i="52"/>
  <c r="FD109" i="52"/>
  <c r="GE929" i="52"/>
  <c r="ER407" i="52"/>
  <c r="EP921" i="52"/>
  <c r="CI117" i="52"/>
  <c r="CC98" i="52"/>
  <c r="AB67" i="52"/>
  <c r="AB92" i="52"/>
  <c r="DM3" i="52"/>
  <c r="EF1031" i="52"/>
  <c r="AB989" i="52"/>
  <c r="DD788" i="52"/>
  <c r="EX586" i="52"/>
  <c r="DU331" i="52"/>
  <c r="II349" i="52"/>
  <c r="FK929" i="52"/>
  <c r="EA266" i="52"/>
  <c r="GX919" i="52"/>
  <c r="FH646" i="52"/>
  <c r="FL847" i="52"/>
  <c r="EK407" i="52"/>
  <c r="DO250" i="52"/>
  <c r="IN562" i="52"/>
  <c r="CJ974" i="52"/>
  <c r="FI641" i="52"/>
  <c r="DX735" i="52"/>
  <c r="DD735" i="52"/>
  <c r="FP735" i="52" s="1"/>
  <c r="CI786" i="52"/>
  <c r="FF786" i="52"/>
  <c r="EX599" i="52"/>
  <c r="CV599" i="52"/>
  <c r="EU599" i="52" s="1"/>
  <c r="FH599" i="52" s="1"/>
  <c r="DM656" i="52"/>
  <c r="FD656" i="52"/>
  <c r="DD696" i="52"/>
  <c r="FP696" i="52" s="1"/>
  <c r="DC696" i="52"/>
  <c r="CW696" i="52"/>
  <c r="CX696" i="52"/>
  <c r="EW696" i="52" s="1"/>
  <c r="FI696" i="52" s="1"/>
  <c r="DC736" i="52"/>
  <c r="CX736" i="52"/>
  <c r="EW736" i="52" s="1"/>
  <c r="FI736" i="52" s="1"/>
  <c r="CN736" i="52"/>
  <c r="FE736" i="52" s="1"/>
  <c r="DD736" i="52"/>
  <c r="FP736" i="52" s="1"/>
  <c r="CK736" i="52"/>
  <c r="FC736" i="52" s="1"/>
  <c r="DS534" i="52"/>
  <c r="DJ534" i="52"/>
  <c r="DV534" i="52" s="1"/>
  <c r="EY707" i="52"/>
  <c r="CW707" i="52"/>
  <c r="CW583" i="52"/>
  <c r="EV583" i="52" s="1"/>
  <c r="FJ583" i="52" s="1"/>
  <c r="EY583" i="52"/>
  <c r="DC705" i="52"/>
  <c r="DD705" i="52"/>
  <c r="FP705" i="52" s="1"/>
  <c r="CW705" i="52"/>
  <c r="DC567" i="52"/>
  <c r="FO567" i="52" s="1"/>
  <c r="CW608" i="52"/>
  <c r="FD608" i="52"/>
  <c r="DM608" i="52"/>
  <c r="CN682" i="52"/>
  <c r="FE682" i="52" s="1"/>
  <c r="CP682" i="52"/>
  <c r="FA682" i="52" s="1"/>
  <c r="CO682" i="52"/>
  <c r="FB682" i="52" s="1"/>
  <c r="DC682" i="52"/>
  <c r="FO682" i="52" s="1"/>
  <c r="CX682" i="52"/>
  <c r="EW682" i="52" s="1"/>
  <c r="FI682" i="52" s="1"/>
  <c r="EZ583" i="52"/>
  <c r="CX583" i="52"/>
  <c r="EW583" i="52" s="1"/>
  <c r="CN554" i="52"/>
  <c r="FE554" i="52" s="1"/>
  <c r="FS554" i="52" s="1"/>
  <c r="CP554" i="52"/>
  <c r="FA554" i="52" s="1"/>
  <c r="DC554" i="52"/>
  <c r="FO554" i="52" s="1"/>
  <c r="CI554" i="52"/>
  <c r="CW554" i="52"/>
  <c r="CV554" i="52"/>
  <c r="EU554" i="52" s="1"/>
  <c r="FH554" i="52" s="1"/>
  <c r="DM567" i="52"/>
  <c r="FD567" i="52"/>
  <c r="CW567" i="52"/>
  <c r="FD612" i="52"/>
  <c r="DM612" i="52"/>
  <c r="CK618" i="52"/>
  <c r="FC618" i="52" s="1"/>
  <c r="DR626" i="52"/>
  <c r="DJ626" i="52"/>
  <c r="DV626" i="52" s="1"/>
  <c r="DM644" i="52"/>
  <c r="FD644" i="52"/>
  <c r="DS678" i="52"/>
  <c r="DU678" i="52" s="1"/>
  <c r="DJ678" i="52"/>
  <c r="DJ589" i="52"/>
  <c r="DV589" i="52" s="1"/>
  <c r="DR589" i="52"/>
  <c r="DK589" i="52"/>
  <c r="EJ395" i="52"/>
  <c r="EI395" i="52"/>
  <c r="ES654" i="52"/>
  <c r="IE654" i="52"/>
  <c r="FP306" i="52"/>
  <c r="DF306" i="52"/>
  <c r="FN677" i="52"/>
  <c r="IG677" i="52" s="1"/>
  <c r="FR677" i="52"/>
  <c r="ED947" i="52"/>
  <c r="EC947" i="52"/>
  <c r="EB947" i="52"/>
  <c r="EH947" i="52"/>
  <c r="CJ581" i="52"/>
  <c r="DK138" i="52"/>
  <c r="EA374" i="52"/>
  <c r="DO412" i="52"/>
  <c r="CU925" i="52"/>
  <c r="CJ85" i="52"/>
  <c r="FK649" i="52"/>
  <c r="EI382" i="52"/>
  <c r="EA194" i="52"/>
  <c r="DM972" i="52"/>
  <c r="FD972" i="52"/>
  <c r="DX599" i="52"/>
  <c r="DD599" i="52"/>
  <c r="FP599" i="52" s="1"/>
  <c r="EZ692" i="52"/>
  <c r="CX692" i="52"/>
  <c r="EW692" i="52" s="1"/>
  <c r="DC694" i="52"/>
  <c r="DW694" i="52"/>
  <c r="CX707" i="52"/>
  <c r="EW707" i="52" s="1"/>
  <c r="EZ707" i="52"/>
  <c r="CV749" i="52"/>
  <c r="EU749" i="52" s="1"/>
  <c r="FH749" i="52" s="1"/>
  <c r="EX749" i="52"/>
  <c r="CP534" i="52"/>
  <c r="FA534" i="52" s="1"/>
  <c r="CN534" i="52"/>
  <c r="FE534" i="52" s="1"/>
  <c r="DD534" i="52"/>
  <c r="FP534" i="52" s="1"/>
  <c r="CW534" i="52"/>
  <c r="CV534" i="52"/>
  <c r="EU534" i="52" s="1"/>
  <c r="FH534" i="52" s="1"/>
  <c r="CI534" i="52"/>
  <c r="DW751" i="52"/>
  <c r="DC751" i="52"/>
  <c r="FO751" i="52" s="1"/>
  <c r="EX583" i="52"/>
  <c r="CV583" i="52"/>
  <c r="DS662" i="52"/>
  <c r="DU662" i="52" s="1"/>
  <c r="DJ662" i="52"/>
  <c r="DC692" i="52"/>
  <c r="DW692" i="52"/>
  <c r="EF692" i="52" s="1"/>
  <c r="DX590" i="52"/>
  <c r="EF590" i="52" s="1"/>
  <c r="DD590" i="52"/>
  <c r="DX609" i="52"/>
  <c r="DD609" i="52"/>
  <c r="FP609" i="52" s="1"/>
  <c r="DM640" i="52"/>
  <c r="FD640" i="52"/>
  <c r="CO666" i="52"/>
  <c r="FB666" i="52" s="1"/>
  <c r="CP666" i="52"/>
  <c r="FA666" i="52" s="1"/>
  <c r="IH666" i="52" s="1"/>
  <c r="CN666" i="52"/>
  <c r="FE666" i="52" s="1"/>
  <c r="CX666" i="52"/>
  <c r="EW666" i="52" s="1"/>
  <c r="FI666" i="52" s="1"/>
  <c r="DC666" i="52"/>
  <c r="FO666" i="52" s="1"/>
  <c r="DR581" i="52"/>
  <c r="DU581" i="52" s="1"/>
  <c r="DJ581" i="52"/>
  <c r="DS584" i="52"/>
  <c r="DJ584" i="52"/>
  <c r="DV584" i="52" s="1"/>
  <c r="DK584" i="52"/>
  <c r="DS554" i="52"/>
  <c r="DU554" i="52" s="1"/>
  <c r="DJ554" i="52"/>
  <c r="DV554" i="52" s="1"/>
  <c r="DX580" i="52"/>
  <c r="EF580" i="52" s="1"/>
  <c r="DD580" i="52"/>
  <c r="FF597" i="52"/>
  <c r="CI597" i="52"/>
  <c r="CJ597" i="52" s="1"/>
  <c r="DD605" i="52"/>
  <c r="FP605" i="52" s="1"/>
  <c r="CV605" i="52"/>
  <c r="EU605" i="52" s="1"/>
  <c r="FH605" i="52" s="1"/>
  <c r="CO605" i="52"/>
  <c r="FB605" i="52" s="1"/>
  <c r="CP605" i="52"/>
  <c r="FA605" i="52" s="1"/>
  <c r="CN605" i="52"/>
  <c r="FE605" i="52" s="1"/>
  <c r="CX605" i="52"/>
  <c r="EW605" i="52" s="1"/>
  <c r="FI605" i="52" s="1"/>
  <c r="EZ645" i="52"/>
  <c r="CX645" i="52"/>
  <c r="FD668" i="52"/>
  <c r="DM668" i="52"/>
  <c r="DM673" i="52"/>
  <c r="FD673" i="52"/>
  <c r="DV530" i="52"/>
  <c r="DK530" i="52"/>
  <c r="CJ658" i="52"/>
  <c r="II219" i="52"/>
  <c r="IH219" i="52"/>
  <c r="FM219" i="52"/>
  <c r="ED240" i="52"/>
  <c r="EO240" i="52" s="1"/>
  <c r="EC240" i="52"/>
  <c r="EE947" i="52"/>
  <c r="EG947" i="52"/>
  <c r="DO925" i="52"/>
  <c r="DL925" i="52"/>
  <c r="EJ366" i="52"/>
  <c r="EG923" i="52"/>
  <c r="CK1019" i="52"/>
  <c r="FC1019" i="52" s="1"/>
  <c r="FB390" i="52"/>
  <c r="FM390" i="52" s="1"/>
  <c r="CU390" i="52"/>
  <c r="EX662" i="52"/>
  <c r="CV662" i="52"/>
  <c r="EU662" i="52" s="1"/>
  <c r="FH662" i="52" s="1"/>
  <c r="DC684" i="52"/>
  <c r="FO684" i="52" s="1"/>
  <c r="DW684" i="52"/>
  <c r="DD694" i="52"/>
  <c r="FP694" i="52" s="1"/>
  <c r="DX694" i="52"/>
  <c r="CV774" i="52"/>
  <c r="EU774" i="52" s="1"/>
  <c r="EX774" i="52"/>
  <c r="FD708" i="52"/>
  <c r="DM708" i="52"/>
  <c r="CW708" i="52"/>
  <c r="EV708" i="52" s="1"/>
  <c r="FJ708" i="52" s="1"/>
  <c r="CK724" i="52"/>
  <c r="FC724" i="52" s="1"/>
  <c r="DC724" i="52"/>
  <c r="CX724" i="52"/>
  <c r="EW724" i="52" s="1"/>
  <c r="FI724" i="52" s="1"/>
  <c r="DD724" i="52"/>
  <c r="FP724" i="52" s="1"/>
  <c r="DM664" i="52"/>
  <c r="FD664" i="52"/>
  <c r="EZ684" i="52"/>
  <c r="CX684" i="52"/>
  <c r="EW684" i="52" s="1"/>
  <c r="FI684" i="52" s="1"/>
  <c r="DW695" i="52"/>
  <c r="DC695" i="52"/>
  <c r="FO695" i="52" s="1"/>
  <c r="CW698" i="52"/>
  <c r="DD698" i="52"/>
  <c r="FP698" i="52" s="1"/>
  <c r="DC698" i="52"/>
  <c r="FO698" i="52" s="1"/>
  <c r="EF609" i="52"/>
  <c r="EX641" i="52"/>
  <c r="CV641" i="52"/>
  <c r="EU641" i="52" s="1"/>
  <c r="FH641" i="52" s="1"/>
  <c r="DR674" i="52"/>
  <c r="DU674" i="52" s="1"/>
  <c r="DJ674" i="52"/>
  <c r="DV674" i="52" s="1"/>
  <c r="DK674" i="52"/>
  <c r="CV754" i="52"/>
  <c r="EU754" i="52" s="1"/>
  <c r="FH754" i="52" s="1"/>
  <c r="CX754" i="52"/>
  <c r="EW754" i="52" s="1"/>
  <c r="FI754" i="52" s="1"/>
  <c r="DC754" i="52"/>
  <c r="FO754" i="52" s="1"/>
  <c r="EX581" i="52"/>
  <c r="CV581" i="52"/>
  <c r="EU581" i="52" s="1"/>
  <c r="FH581" i="52" s="1"/>
  <c r="DM584" i="52"/>
  <c r="FD584" i="52"/>
  <c r="DS542" i="52"/>
  <c r="DJ542" i="52"/>
  <c r="DV542" i="52" s="1"/>
  <c r="FS542" i="52" s="1"/>
  <c r="DK542" i="52"/>
  <c r="DM523" i="52"/>
  <c r="CW523" i="52"/>
  <c r="FD523" i="52"/>
  <c r="DX583" i="52"/>
  <c r="DD583" i="52"/>
  <c r="FP583" i="52" s="1"/>
  <c r="FF582" i="52"/>
  <c r="CI582" i="52"/>
  <c r="CJ582" i="52" s="1"/>
  <c r="FD597" i="52"/>
  <c r="DM597" i="52"/>
  <c r="DM620" i="52"/>
  <c r="CW620" i="52"/>
  <c r="FD620" i="52"/>
  <c r="CW661" i="52"/>
  <c r="FD661" i="52"/>
  <c r="FM661" i="52" s="1"/>
  <c r="DM661" i="52"/>
  <c r="FD574" i="52"/>
  <c r="DM574" i="52"/>
  <c r="EF583" i="52"/>
  <c r="EJ285" i="52"/>
  <c r="DN391" i="52"/>
  <c r="EV391" i="52"/>
  <c r="FJ391" i="52" s="1"/>
  <c r="CK534" i="52"/>
  <c r="FC534" i="52" s="1"/>
  <c r="FS534" i="52" s="1"/>
  <c r="EV541" i="52"/>
  <c r="FJ541" i="52" s="1"/>
  <c r="DN541" i="52"/>
  <c r="FP481" i="52"/>
  <c r="DF481" i="52"/>
  <c r="CU947" i="52"/>
  <c r="DO901" i="52"/>
  <c r="DL901" i="52"/>
  <c r="DL225" i="52"/>
  <c r="DO225" i="52"/>
  <c r="EG857" i="52"/>
  <c r="EV240" i="52"/>
  <c r="FJ240" i="52" s="1"/>
  <c r="FK240" i="52" s="1"/>
  <c r="DN240" i="52"/>
  <c r="EI138" i="52"/>
  <c r="EJ138" i="52"/>
  <c r="EY684" i="52"/>
  <c r="CW684" i="52"/>
  <c r="EV684" i="52" s="1"/>
  <c r="FJ684" i="52" s="1"/>
  <c r="DN684" i="52"/>
  <c r="CW694" i="52"/>
  <c r="EY694" i="52"/>
  <c r="DD759" i="52"/>
  <c r="FP759" i="52" s="1"/>
  <c r="DC759" i="52"/>
  <c r="FO759" i="52" s="1"/>
  <c r="DX769" i="52"/>
  <c r="DD769" i="52"/>
  <c r="FP769" i="52" s="1"/>
  <c r="DW645" i="52"/>
  <c r="EF645" i="52" s="1"/>
  <c r="DC645" i="52"/>
  <c r="DW665" i="52"/>
  <c r="EF665" i="52" s="1"/>
  <c r="DC665" i="52"/>
  <c r="CX711" i="52"/>
  <c r="EW711" i="52" s="1"/>
  <c r="FI711" i="52" s="1"/>
  <c r="DD711" i="52"/>
  <c r="FP711" i="52" s="1"/>
  <c r="CV711" i="52"/>
  <c r="EU711" i="52" s="1"/>
  <c r="FH711" i="52" s="1"/>
  <c r="CP725" i="52"/>
  <c r="FA725" i="52" s="1"/>
  <c r="DD725" i="52"/>
  <c r="FP725" i="52" s="1"/>
  <c r="CX725" i="52"/>
  <c r="EW725" i="52" s="1"/>
  <c r="FI725" i="52" s="1"/>
  <c r="DS600" i="52"/>
  <c r="DJ600" i="52"/>
  <c r="DV600" i="52" s="1"/>
  <c r="DK600" i="52"/>
  <c r="DM629" i="52"/>
  <c r="FD629" i="52"/>
  <c r="FM629" i="52" s="1"/>
  <c r="CW629" i="52"/>
  <c r="DC642" i="52"/>
  <c r="FO642" i="52" s="1"/>
  <c r="CP642" i="52"/>
  <c r="FA642" i="52" s="1"/>
  <c r="CN642" i="52"/>
  <c r="FE642" i="52" s="1"/>
  <c r="CO642" i="52"/>
  <c r="FB642" i="52" s="1"/>
  <c r="CI642" i="52"/>
  <c r="CJ642" i="52" s="1"/>
  <c r="CX642" i="52"/>
  <c r="EW642" i="52" s="1"/>
  <c r="FI642" i="52" s="1"/>
  <c r="CX590" i="52"/>
  <c r="EW590" i="52" s="1"/>
  <c r="FI590" i="52" s="1"/>
  <c r="EZ590" i="52"/>
  <c r="EF567" i="52"/>
  <c r="FF575" i="52"/>
  <c r="CI575" i="52"/>
  <c r="CJ575" i="52" s="1"/>
  <c r="CI578" i="52"/>
  <c r="CJ578" i="52" s="1"/>
  <c r="DC578" i="52"/>
  <c r="FO578" i="52" s="1"/>
  <c r="CV578" i="52"/>
  <c r="EU578" i="52" s="1"/>
  <c r="FH578" i="52" s="1"/>
  <c r="CW578" i="52"/>
  <c r="FF523" i="52"/>
  <c r="CI523" i="52"/>
  <c r="CJ523" i="52" s="1"/>
  <c r="FF583" i="52"/>
  <c r="CI583" i="52"/>
  <c r="DX620" i="52"/>
  <c r="EF620" i="52" s="1"/>
  <c r="DD620" i="52"/>
  <c r="FP620" i="52" s="1"/>
  <c r="DX661" i="52"/>
  <c r="EF661" i="52" s="1"/>
  <c r="DD661" i="52"/>
  <c r="DW681" i="52"/>
  <c r="DC681" i="52"/>
  <c r="FD688" i="52"/>
  <c r="DM688" i="52"/>
  <c r="DV366" i="52"/>
  <c r="EI366" i="52" s="1"/>
  <c r="DK366" i="52"/>
  <c r="CU544" i="52"/>
  <c r="DL391" i="52"/>
  <c r="DO391" i="52"/>
  <c r="FO484" i="52"/>
  <c r="DF484" i="52"/>
  <c r="DO340" i="52"/>
  <c r="DL340" i="52"/>
  <c r="EI889" i="52"/>
  <c r="FS889" i="52"/>
  <c r="FO236" i="52"/>
  <c r="DF236" i="52"/>
  <c r="DB240" i="52"/>
  <c r="II925" i="52"/>
  <c r="FM925" i="52"/>
  <c r="CO664" i="52"/>
  <c r="FB664" i="52" s="1"/>
  <c r="DC664" i="52"/>
  <c r="FO664" i="52" s="1"/>
  <c r="CI664" i="52"/>
  <c r="CW664" i="52"/>
  <c r="EY685" i="52"/>
  <c r="DN685" i="52"/>
  <c r="CW695" i="52"/>
  <c r="EY695" i="52"/>
  <c r="DW708" i="52"/>
  <c r="DC708" i="52"/>
  <c r="FO708" i="52" s="1"/>
  <c r="FD700" i="52"/>
  <c r="DM700" i="52"/>
  <c r="CV761" i="52"/>
  <c r="EU761" i="52" s="1"/>
  <c r="FH761" i="52" s="1"/>
  <c r="EX761" i="52"/>
  <c r="DX567" i="52"/>
  <c r="DD567" i="52"/>
  <c r="FP567" i="52" s="1"/>
  <c r="CW665" i="52"/>
  <c r="FD665" i="52"/>
  <c r="DM665" i="52"/>
  <c r="DM680" i="52"/>
  <c r="FD680" i="52"/>
  <c r="DM685" i="52"/>
  <c r="DO685" i="52" s="1"/>
  <c r="CW685" i="52"/>
  <c r="EV685" i="52" s="1"/>
  <c r="FD685" i="52"/>
  <c r="DX692" i="52"/>
  <c r="DD692" i="52"/>
  <c r="FP692" i="52" s="1"/>
  <c r="DM704" i="52"/>
  <c r="FD704" i="52"/>
  <c r="DC712" i="52"/>
  <c r="DD712" i="52"/>
  <c r="FP712" i="52" s="1"/>
  <c r="CK712" i="52"/>
  <c r="FC712" i="52" s="1"/>
  <c r="CX712" i="52"/>
  <c r="EW712" i="52" s="1"/>
  <c r="FI712" i="52" s="1"/>
  <c r="CP726" i="52"/>
  <c r="FA726" i="52" s="1"/>
  <c r="CV726" i="52"/>
  <c r="EU726" i="52" s="1"/>
  <c r="FH726" i="52" s="1"/>
  <c r="CX726" i="52"/>
  <c r="EW726" i="52" s="1"/>
  <c r="FI726" i="52" s="1"/>
  <c r="DD726" i="52"/>
  <c r="FP726" i="52" s="1"/>
  <c r="DD738" i="52"/>
  <c r="FP738" i="52" s="1"/>
  <c r="CX738" i="52"/>
  <c r="EW738" i="52" s="1"/>
  <c r="FI738" i="52" s="1"/>
  <c r="CV738" i="52"/>
  <c r="EU738" i="52" s="1"/>
  <c r="FH738" i="52" s="1"/>
  <c r="FF600" i="52"/>
  <c r="CI600" i="52"/>
  <c r="DM624" i="52"/>
  <c r="FD624" i="52"/>
  <c r="DS558" i="52"/>
  <c r="DU558" i="52" s="1"/>
  <c r="DK558" i="52"/>
  <c r="DJ558" i="52"/>
  <c r="DV558" i="52" s="1"/>
  <c r="EZ544" i="52"/>
  <c r="CX544" i="52"/>
  <c r="DS592" i="52"/>
  <c r="DU592" i="52" s="1"/>
  <c r="DJ592" i="52"/>
  <c r="DV592" i="52" s="1"/>
  <c r="CX523" i="52"/>
  <c r="EW523" i="52" s="1"/>
  <c r="FI523" i="52" s="1"/>
  <c r="EZ523" i="52"/>
  <c r="DV285" i="52"/>
  <c r="EI285" i="52" s="1"/>
  <c r="DK285" i="52"/>
  <c r="DM598" i="52"/>
  <c r="FD598" i="52"/>
  <c r="EX609" i="52"/>
  <c r="CV609" i="52"/>
  <c r="EU609" i="52" s="1"/>
  <c r="FH609" i="52" s="1"/>
  <c r="DX621" i="52"/>
  <c r="DD621" i="52"/>
  <c r="FP621" i="52" s="1"/>
  <c r="DW669" i="52"/>
  <c r="EF669" i="52" s="1"/>
  <c r="DC669" i="52"/>
  <c r="EZ675" i="52"/>
  <c r="CX675" i="52"/>
  <c r="EW675" i="52" s="1"/>
  <c r="FI675" i="52" s="1"/>
  <c r="CK664" i="52"/>
  <c r="FC664" i="52" s="1"/>
  <c r="EI368" i="52"/>
  <c r="EJ368" i="52"/>
  <c r="EV359" i="52"/>
  <c r="FJ359" i="52" s="1"/>
  <c r="DN359" i="52"/>
  <c r="DV238" i="52"/>
  <c r="DK238" i="52"/>
  <c r="DV391" i="52"/>
  <c r="EI391" i="52" s="1"/>
  <c r="DK391" i="52"/>
  <c r="DO962" i="52"/>
  <c r="DL962" i="52"/>
  <c r="EV247" i="52"/>
  <c r="FJ247" i="52" s="1"/>
  <c r="DN247" i="52"/>
  <c r="EV336" i="52"/>
  <c r="FJ336" i="52" s="1"/>
  <c r="DN336" i="52"/>
  <c r="EI860" i="52"/>
  <c r="EJ860" i="52"/>
  <c r="ED857" i="52"/>
  <c r="EH857" i="52"/>
  <c r="EO857" i="52" s="1"/>
  <c r="EB857" i="52"/>
  <c r="EJ889" i="52"/>
  <c r="CK754" i="52"/>
  <c r="FC754" i="52" s="1"/>
  <c r="IN658" i="52"/>
  <c r="IE658" i="52"/>
  <c r="ES658" i="52"/>
  <c r="IO658" i="52"/>
  <c r="EI240" i="52"/>
  <c r="II902" i="52"/>
  <c r="CJ241" i="52"/>
  <c r="CJ412" i="52"/>
  <c r="CJ418" i="52"/>
  <c r="CV689" i="52"/>
  <c r="CJ600" i="52"/>
  <c r="CO656" i="52"/>
  <c r="FB656" i="52" s="1"/>
  <c r="CW79" i="52"/>
  <c r="EF1003" i="52"/>
  <c r="CO746" i="52"/>
  <c r="FB746" i="52" s="1"/>
  <c r="CO727" i="52"/>
  <c r="FB727" i="52" s="1"/>
  <c r="AB1035" i="52"/>
  <c r="DK263" i="52"/>
  <c r="CC95" i="52"/>
  <c r="FI283" i="52"/>
  <c r="FK901" i="52"/>
  <c r="EJ220" i="52"/>
  <c r="FL390" i="52"/>
  <c r="EE923" i="52"/>
  <c r="FS268" i="52"/>
  <c r="DL407" i="52"/>
  <c r="DZ194" i="52"/>
  <c r="EI244" i="52"/>
  <c r="IE562" i="52"/>
  <c r="EF1027" i="52"/>
  <c r="CK767" i="52"/>
  <c r="FC767" i="52" s="1"/>
  <c r="II390" i="52"/>
  <c r="IH390" i="52"/>
  <c r="II933" i="52"/>
  <c r="FM933" i="52"/>
  <c r="DD685" i="52"/>
  <c r="FP685" i="52" s="1"/>
  <c r="DX685" i="52"/>
  <c r="DD693" i="52"/>
  <c r="FP693" i="52" s="1"/>
  <c r="DX693" i="52"/>
  <c r="CP711" i="52"/>
  <c r="FA711" i="52" s="1"/>
  <c r="CV723" i="52"/>
  <c r="EU723" i="52" s="1"/>
  <c r="FH723" i="52" s="1"/>
  <c r="DD723" i="52"/>
  <c r="FP723" i="52" s="1"/>
  <c r="CX723" i="52"/>
  <c r="EW723" i="52" s="1"/>
  <c r="FI723" i="52" s="1"/>
  <c r="CV722" i="52"/>
  <c r="EU722" i="52" s="1"/>
  <c r="FH722" i="52" s="1"/>
  <c r="EX722" i="52"/>
  <c r="CV737" i="52"/>
  <c r="EU737" i="52" s="1"/>
  <c r="FH737" i="52" s="1"/>
  <c r="DD737" i="52"/>
  <c r="FP737" i="52" s="1"/>
  <c r="CX737" i="52"/>
  <c r="EW737" i="52" s="1"/>
  <c r="FI737" i="52" s="1"/>
  <c r="EZ761" i="52"/>
  <c r="CX761" i="52"/>
  <c r="EW761" i="52" s="1"/>
  <c r="FI761" i="52" s="1"/>
  <c r="EY665" i="52"/>
  <c r="DN665" i="52"/>
  <c r="EZ673" i="52"/>
  <c r="CX673" i="52"/>
  <c r="EW673" i="52" s="1"/>
  <c r="EF680" i="52"/>
  <c r="DC685" i="52"/>
  <c r="DW685" i="52"/>
  <c r="DM689" i="52"/>
  <c r="FD689" i="52"/>
  <c r="CK696" i="52"/>
  <c r="FC696" i="52" s="1"/>
  <c r="DD739" i="52"/>
  <c r="FP739" i="52" s="1"/>
  <c r="CX739" i="52"/>
  <c r="EW739" i="52" s="1"/>
  <c r="FI739" i="52" s="1"/>
  <c r="EZ625" i="52"/>
  <c r="CX625" i="52"/>
  <c r="EW625" i="52" s="1"/>
  <c r="FI625" i="52" s="1"/>
  <c r="DR650" i="52"/>
  <c r="DU650" i="52" s="1"/>
  <c r="DJ650" i="52"/>
  <c r="CP674" i="52"/>
  <c r="FA674" i="52" s="1"/>
  <c r="CN674" i="52"/>
  <c r="FE674" i="52" s="1"/>
  <c r="CO674" i="52"/>
  <c r="FB674" i="52" s="1"/>
  <c r="CX674" i="52"/>
  <c r="EW674" i="52" s="1"/>
  <c r="FI674" i="52" s="1"/>
  <c r="CI674" i="52"/>
  <c r="CJ674" i="52" s="1"/>
  <c r="DC674" i="52"/>
  <c r="FO674" i="52" s="1"/>
  <c r="FD568" i="52"/>
  <c r="DM568" i="52"/>
  <c r="EZ575" i="52"/>
  <c r="CX575" i="52"/>
  <c r="EW575" i="52" s="1"/>
  <c r="FI575" i="52" s="1"/>
  <c r="CW589" i="52"/>
  <c r="FD589" i="52"/>
  <c r="DM589" i="52"/>
  <c r="DD591" i="52"/>
  <c r="FP591" i="52" s="1"/>
  <c r="CN591" i="52"/>
  <c r="FE591" i="52" s="1"/>
  <c r="CV591" i="52"/>
  <c r="EU591" i="52" s="1"/>
  <c r="FH591" i="52" s="1"/>
  <c r="CO591" i="52"/>
  <c r="FB591" i="52" s="1"/>
  <c r="CK591" i="52"/>
  <c r="FC591" i="52" s="1"/>
  <c r="CP591" i="52"/>
  <c r="FA591" i="52" s="1"/>
  <c r="CX591" i="52"/>
  <c r="EW591" i="52" s="1"/>
  <c r="FI591" i="52" s="1"/>
  <c r="DM592" i="52"/>
  <c r="FD592" i="52"/>
  <c r="DS523" i="52"/>
  <c r="DJ523" i="52"/>
  <c r="DR590" i="52"/>
  <c r="DU590" i="52" s="1"/>
  <c r="DJ590" i="52"/>
  <c r="DD598" i="52"/>
  <c r="FP598" i="52" s="1"/>
  <c r="CW598" i="52"/>
  <c r="DC598" i="52"/>
  <c r="EZ677" i="52"/>
  <c r="CX677" i="52"/>
  <c r="EW677" i="52" s="1"/>
  <c r="FI677" i="52" s="1"/>
  <c r="EY690" i="52"/>
  <c r="DN690" i="52"/>
  <c r="CW691" i="52"/>
  <c r="CX691" i="52"/>
  <c r="EW691" i="52" s="1"/>
  <c r="FI691" i="52" s="1"/>
  <c r="DD691" i="52"/>
  <c r="FP691" i="52" s="1"/>
  <c r="DC691" i="52"/>
  <c r="IH873" i="52"/>
  <c r="DM636" i="52"/>
  <c r="FD636" i="52"/>
  <c r="DS578" i="52"/>
  <c r="DU578" i="52" s="1"/>
  <c r="DJ578" i="52"/>
  <c r="DV578" i="52" s="1"/>
  <c r="ES838" i="52"/>
  <c r="IN838" i="52"/>
  <c r="IO838" i="52"/>
  <c r="EU333" i="52"/>
  <c r="FH333" i="52" s="1"/>
  <c r="DB333" i="52"/>
  <c r="EA333" i="52"/>
  <c r="EG333" i="52" s="1"/>
  <c r="FM873" i="52"/>
  <c r="DV392" i="52"/>
  <c r="EI392" i="52" s="1"/>
  <c r="DK392" i="52"/>
  <c r="DZ240" i="52"/>
  <c r="DZ374" i="52"/>
  <c r="EE374" i="52" s="1"/>
  <c r="CV796" i="52"/>
  <c r="CR13" i="52"/>
  <c r="EZ13" i="52" s="1"/>
  <c r="CJ344" i="52"/>
  <c r="EF119" i="52"/>
  <c r="CP36" i="52"/>
  <c r="FA36" i="52" s="1"/>
  <c r="CW19" i="52"/>
  <c r="EV19" i="52" s="1"/>
  <c r="CP13" i="52"/>
  <c r="FA13" i="52" s="1"/>
  <c r="CV31" i="52"/>
  <c r="CR31" i="52"/>
  <c r="EZ31" i="52" s="1"/>
  <c r="CP968" i="52"/>
  <c r="FA968" i="52" s="1"/>
  <c r="CJ636" i="52"/>
  <c r="AA858" i="52"/>
  <c r="AA880" i="52"/>
  <c r="AB114" i="52"/>
  <c r="EF98" i="52"/>
  <c r="FK925" i="52"/>
  <c r="IH211" i="52"/>
  <c r="DL378" i="52"/>
  <c r="EL921" i="52"/>
  <c r="AB1042" i="52"/>
  <c r="CU540" i="52"/>
  <c r="EI293" i="52"/>
  <c r="CN978" i="52"/>
  <c r="FE978" i="52" s="1"/>
  <c r="EF599" i="52"/>
  <c r="FK333" i="52"/>
  <c r="EV250" i="52"/>
  <c r="FJ250" i="52" s="1"/>
  <c r="EW194" i="52"/>
  <c r="FI194" i="52" s="1"/>
  <c r="IO562" i="52"/>
  <c r="CO534" i="52"/>
  <c r="FB534" i="52" s="1"/>
  <c r="EF699" i="52"/>
  <c r="DK320" i="52"/>
  <c r="FI315" i="52"/>
  <c r="DW730" i="52"/>
  <c r="EF730" i="52" s="1"/>
  <c r="DC730" i="52"/>
  <c r="DM676" i="52"/>
  <c r="FD676" i="52"/>
  <c r="CO712" i="52"/>
  <c r="FB712" i="52" s="1"/>
  <c r="CN793" i="52"/>
  <c r="FE793" i="52" s="1"/>
  <c r="DC710" i="52"/>
  <c r="DD710" i="52"/>
  <c r="FP710" i="52" s="1"/>
  <c r="CV710" i="52"/>
  <c r="EU710" i="52" s="1"/>
  <c r="FH710" i="52" s="1"/>
  <c r="CX710" i="52"/>
  <c r="EW710" i="52" s="1"/>
  <c r="FI710" i="52" s="1"/>
  <c r="DD717" i="52"/>
  <c r="FP717" i="52" s="1"/>
  <c r="CV717" i="52"/>
  <c r="EU717" i="52" s="1"/>
  <c r="FH717" i="52" s="1"/>
  <c r="CX717" i="52"/>
  <c r="EW717" i="52" s="1"/>
  <c r="FI717" i="52" s="1"/>
  <c r="DM652" i="52"/>
  <c r="FD652" i="52"/>
  <c r="EY657" i="52"/>
  <c r="CW657" i="52"/>
  <c r="EX677" i="52"/>
  <c r="CV677" i="52"/>
  <c r="FD693" i="52"/>
  <c r="CW693" i="52"/>
  <c r="DM693" i="52"/>
  <c r="CW697" i="52"/>
  <c r="DS602" i="52"/>
  <c r="DJ602" i="52"/>
  <c r="DV602" i="52" s="1"/>
  <c r="DJ618" i="52"/>
  <c r="DR618" i="52"/>
  <c r="DU618" i="52" s="1"/>
  <c r="EZ637" i="52"/>
  <c r="CX637" i="52"/>
  <c r="EW637" i="52" s="1"/>
  <c r="FI637" i="52" s="1"/>
  <c r="CO650" i="52"/>
  <c r="FB650" i="52" s="1"/>
  <c r="CP650" i="52"/>
  <c r="FA650" i="52" s="1"/>
  <c r="CN650" i="52"/>
  <c r="FE650" i="52" s="1"/>
  <c r="CI650" i="52"/>
  <c r="CJ650" i="52" s="1"/>
  <c r="DC650" i="52"/>
  <c r="FO650" i="52" s="1"/>
  <c r="CX650" i="52"/>
  <c r="EW650" i="52" s="1"/>
  <c r="FI650" i="52" s="1"/>
  <c r="DS682" i="52"/>
  <c r="DJ682" i="52"/>
  <c r="DC690" i="52"/>
  <c r="CX690" i="52"/>
  <c r="EW690" i="52" s="1"/>
  <c r="FI690" i="52" s="1"/>
  <c r="CW690" i="52"/>
  <c r="EV690" i="52" s="1"/>
  <c r="DD690" i="52"/>
  <c r="FP690" i="52" s="1"/>
  <c r="DM576" i="52"/>
  <c r="FD576" i="52"/>
  <c r="FM576" i="52" s="1"/>
  <c r="CW576" i="52"/>
  <c r="CX582" i="52"/>
  <c r="EW582" i="52" s="1"/>
  <c r="EZ582" i="52"/>
  <c r="CW546" i="52"/>
  <c r="CN546" i="52"/>
  <c r="FE546" i="52" s="1"/>
  <c r="FS546" i="52" s="1"/>
  <c r="CP546" i="52"/>
  <c r="FA546" i="52" s="1"/>
  <c r="CI546" i="52"/>
  <c r="CV546" i="52"/>
  <c r="EU546" i="52" s="1"/>
  <c r="FH546" i="52" s="1"/>
  <c r="DC546" i="52"/>
  <c r="FO546" i="52" s="1"/>
  <c r="FF592" i="52"/>
  <c r="CI592" i="52"/>
  <c r="CJ592" i="52" s="1"/>
  <c r="EZ528" i="52"/>
  <c r="II528" i="52" s="1"/>
  <c r="CX528" i="52"/>
  <c r="CK578" i="52"/>
  <c r="FC578" i="52" s="1"/>
  <c r="DM616" i="52"/>
  <c r="FD616" i="52"/>
  <c r="DM625" i="52"/>
  <c r="FD625" i="52"/>
  <c r="CW625" i="52"/>
  <c r="EZ651" i="52"/>
  <c r="CX651" i="52"/>
  <c r="EW651" i="52" s="1"/>
  <c r="IH933" i="52"/>
  <c r="DD636" i="52"/>
  <c r="CI636" i="52"/>
  <c r="CW636" i="52"/>
  <c r="DX582" i="52"/>
  <c r="EF582" i="52" s="1"/>
  <c r="DD582" i="52"/>
  <c r="CK738" i="52"/>
  <c r="FC738" i="52" s="1"/>
  <c r="CJ580" i="52"/>
  <c r="IH925" i="52"/>
  <c r="DV358" i="52"/>
  <c r="DK358" i="52"/>
  <c r="DB368" i="52"/>
  <c r="DZ368" i="52"/>
  <c r="FR360" i="52"/>
  <c r="DL365" i="52"/>
  <c r="DC39" i="52"/>
  <c r="DD31" i="52"/>
  <c r="FP31" i="52" s="1"/>
  <c r="CJ546" i="52"/>
  <c r="AB746" i="52"/>
  <c r="AB727" i="52"/>
  <c r="CV697" i="52"/>
  <c r="CI937" i="52"/>
  <c r="AB797" i="52"/>
  <c r="FL856" i="52"/>
  <c r="DK275" i="52"/>
  <c r="CW98" i="52"/>
  <c r="IH306" i="52"/>
  <c r="EF64" i="52"/>
  <c r="II532" i="52"/>
  <c r="FJ229" i="52"/>
  <c r="DC129" i="52"/>
  <c r="FO129" i="52" s="1"/>
  <c r="DZ617" i="52"/>
  <c r="DD129" i="52"/>
  <c r="EF91" i="52"/>
  <c r="DJ331" i="52"/>
  <c r="DF777" i="52"/>
  <c r="EJ266" i="52"/>
  <c r="GY919" i="52"/>
  <c r="EJ391" i="52"/>
  <c r="EZ967" i="52"/>
  <c r="CX967" i="52"/>
  <c r="EW967" i="52" s="1"/>
  <c r="FI967" i="52" s="1"/>
  <c r="FF780" i="52"/>
  <c r="CI780" i="52"/>
  <c r="DC693" i="52"/>
  <c r="DW693" i="52"/>
  <c r="EF693" i="52" s="1"/>
  <c r="EF696" i="52"/>
  <c r="CX702" i="52"/>
  <c r="EW702" i="52" s="1"/>
  <c r="FI702" i="52" s="1"/>
  <c r="DC702" i="52"/>
  <c r="FO702" i="52" s="1"/>
  <c r="DC707" i="52"/>
  <c r="FO707" i="52" s="1"/>
  <c r="DW707" i="52"/>
  <c r="EZ740" i="52"/>
  <c r="CX740" i="52"/>
  <c r="EW740" i="52" s="1"/>
  <c r="EZ669" i="52"/>
  <c r="CX669" i="52"/>
  <c r="EW669" i="52" s="1"/>
  <c r="FI669" i="52" s="1"/>
  <c r="EX681" i="52"/>
  <c r="CV681" i="52"/>
  <c r="EF689" i="52"/>
  <c r="EZ694" i="52"/>
  <c r="CX694" i="52"/>
  <c r="EW694" i="52" s="1"/>
  <c r="FI694" i="52" s="1"/>
  <c r="FD697" i="52"/>
  <c r="DM697" i="52"/>
  <c r="CW704" i="52"/>
  <c r="DC704" i="52"/>
  <c r="FO704" i="52" s="1"/>
  <c r="DD704" i="52"/>
  <c r="FP704" i="52" s="1"/>
  <c r="FR704" i="52" s="1"/>
  <c r="CX704" i="52"/>
  <c r="EW704" i="52" s="1"/>
  <c r="FI704" i="52" s="1"/>
  <c r="DC719" i="52"/>
  <c r="DD719" i="52"/>
  <c r="FP719" i="52" s="1"/>
  <c r="CX719" i="52"/>
  <c r="EW719" i="52" s="1"/>
  <c r="FI719" i="52" s="1"/>
  <c r="CV733" i="52"/>
  <c r="EU733" i="52" s="1"/>
  <c r="FH733" i="52" s="1"/>
  <c r="CX733" i="52"/>
  <c r="EW733" i="52" s="1"/>
  <c r="FI733" i="52" s="1"/>
  <c r="DD733" i="52"/>
  <c r="FP733" i="52" s="1"/>
  <c r="CO618" i="52"/>
  <c r="FB618" i="52" s="1"/>
  <c r="CI618" i="52"/>
  <c r="CJ618" i="52" s="1"/>
  <c r="CP618" i="52"/>
  <c r="FA618" i="52" s="1"/>
  <c r="CN618" i="52"/>
  <c r="FE618" i="52" s="1"/>
  <c r="DC618" i="52"/>
  <c r="FO618" i="52" s="1"/>
  <c r="CX618" i="52"/>
  <c r="EW618" i="52" s="1"/>
  <c r="FI618" i="52" s="1"/>
  <c r="DM628" i="52"/>
  <c r="FD628" i="52"/>
  <c r="FF638" i="52"/>
  <c r="CI638" i="52"/>
  <c r="CJ638" i="52" s="1"/>
  <c r="DS576" i="52"/>
  <c r="DU576" i="52" s="1"/>
  <c r="DJ576" i="52"/>
  <c r="AB583" i="52"/>
  <c r="DR583" i="52"/>
  <c r="DU583" i="52" s="1"/>
  <c r="DJ583" i="52"/>
  <c r="CW590" i="52"/>
  <c r="FD590" i="52"/>
  <c r="DM590" i="52"/>
  <c r="FD591" i="52"/>
  <c r="DM591" i="52"/>
  <c r="DS550" i="52"/>
  <c r="DU550" i="52" s="1"/>
  <c r="DJ550" i="52"/>
  <c r="CK666" i="52"/>
  <c r="FC666" i="52" s="1"/>
  <c r="CW566" i="52"/>
  <c r="FD566" i="52"/>
  <c r="DM566" i="52"/>
  <c r="DR666" i="52"/>
  <c r="DU666" i="52" s="1"/>
  <c r="DJ666" i="52"/>
  <c r="DM672" i="52"/>
  <c r="FD672" i="52"/>
  <c r="EF687" i="52"/>
  <c r="EF691" i="52"/>
  <c r="EZ695" i="52"/>
  <c r="CX695" i="52"/>
  <c r="EW695" i="52" s="1"/>
  <c r="FI695" i="52" s="1"/>
  <c r="EJ614" i="52"/>
  <c r="EI614" i="52"/>
  <c r="CK739" i="52"/>
  <c r="FC739" i="52" s="1"/>
  <c r="CK726" i="52"/>
  <c r="FC726" i="52" s="1"/>
  <c r="CI682" i="52"/>
  <c r="CJ682" i="52" s="1"/>
  <c r="DV614" i="52"/>
  <c r="DK614" i="52"/>
  <c r="FN613" i="52"/>
  <c r="IG613" i="52" s="1"/>
  <c r="FR613" i="52"/>
  <c r="DK388" i="52"/>
  <c r="EV147" i="52"/>
  <c r="FJ147" i="52" s="1"/>
  <c r="DN147" i="52"/>
  <c r="FH522" i="52"/>
  <c r="FI161" i="52"/>
  <c r="DL194" i="52"/>
  <c r="DO194" i="52"/>
  <c r="FN515" i="52"/>
  <c r="IG515" i="52" s="1"/>
  <c r="FR515" i="52"/>
  <c r="AA947" i="52"/>
  <c r="Z947" i="52"/>
  <c r="AA923" i="52"/>
  <c r="Z923" i="52"/>
  <c r="AA407" i="52"/>
  <c r="Z407" i="52"/>
  <c r="FC955" i="52"/>
  <c r="CU955" i="52"/>
  <c r="AA236" i="52"/>
  <c r="Z236" i="52"/>
  <c r="EI323" i="52"/>
  <c r="ES323" i="52" s="1"/>
  <c r="EJ323" i="52"/>
  <c r="CN934" i="52"/>
  <c r="CJ14" i="52"/>
  <c r="CJ955" i="52"/>
  <c r="CW171" i="52"/>
  <c r="EV171" i="52" s="1"/>
  <c r="AB396" i="52"/>
  <c r="DD85" i="52"/>
  <c r="FP85" i="52" s="1"/>
  <c r="DK276" i="52"/>
  <c r="CO814" i="52"/>
  <c r="FB814" i="52" s="1"/>
  <c r="II472" i="52"/>
  <c r="EV370" i="52"/>
  <c r="FJ370" i="52" s="1"/>
  <c r="CU220" i="52"/>
  <c r="FD113" i="52"/>
  <c r="CU228" i="52"/>
  <c r="DM69" i="52"/>
  <c r="DZ370" i="52"/>
  <c r="EE901" i="52"/>
  <c r="EA228" i="52"/>
  <c r="DU126" i="52"/>
  <c r="II75" i="52"/>
  <c r="EF823" i="52"/>
  <c r="AB566" i="52"/>
  <c r="FI444" i="52"/>
  <c r="EV329" i="52"/>
  <c r="FJ329" i="52" s="1"/>
  <c r="FH470" i="52"/>
  <c r="FH474" i="52"/>
  <c r="DV383" i="52"/>
  <c r="FI279" i="52"/>
  <c r="DO924" i="52"/>
  <c r="EI372" i="52"/>
  <c r="FR315" i="52"/>
  <c r="CK668" i="52"/>
  <c r="FC668" i="52" s="1"/>
  <c r="DL923" i="52"/>
  <c r="FH321" i="52"/>
  <c r="EZ916" i="52"/>
  <c r="CX916" i="52"/>
  <c r="EW916" i="52" s="1"/>
  <c r="FI916" i="52" s="1"/>
  <c r="DS920" i="52"/>
  <c r="DU920" i="52" s="1"/>
  <c r="DJ920" i="52"/>
  <c r="DV920" i="52" s="1"/>
  <c r="DW1022" i="52"/>
  <c r="DC1022" i="52"/>
  <c r="FD1024" i="52"/>
  <c r="DM1024" i="52"/>
  <c r="DC1032" i="52"/>
  <c r="FO1032" i="52" s="1"/>
  <c r="DW1032" i="52"/>
  <c r="DX1048" i="52"/>
  <c r="DD1048" i="52"/>
  <c r="FP1048" i="52" s="1"/>
  <c r="EZ980" i="52"/>
  <c r="CX980" i="52"/>
  <c r="EW980" i="52" s="1"/>
  <c r="FI980" i="52" s="1"/>
  <c r="CX982" i="52"/>
  <c r="EW982" i="52" s="1"/>
  <c r="FI982" i="52" s="1"/>
  <c r="EZ982" i="52"/>
  <c r="EZ987" i="52"/>
  <c r="CX987" i="52"/>
  <c r="EW987" i="52" s="1"/>
  <c r="DW711" i="52"/>
  <c r="EF711" i="52" s="1"/>
  <c r="DC711" i="52"/>
  <c r="CW970" i="52"/>
  <c r="EV970" i="52" s="1"/>
  <c r="FD970" i="52"/>
  <c r="DM970" i="52"/>
  <c r="DX1037" i="52"/>
  <c r="DD1037" i="52"/>
  <c r="FP1037" i="52" s="1"/>
  <c r="DJ975" i="52"/>
  <c r="DV975" i="52" s="1"/>
  <c r="DR975" i="52"/>
  <c r="EX1011" i="52"/>
  <c r="CV1011" i="52"/>
  <c r="EU1011" i="52" s="1"/>
  <c r="FH1011" i="52" s="1"/>
  <c r="FD998" i="52"/>
  <c r="DM998" i="52"/>
  <c r="EX1017" i="52"/>
  <c r="CV1017" i="52"/>
  <c r="EU1017" i="52" s="1"/>
  <c r="FH1017" i="52" s="1"/>
  <c r="AB1034" i="52"/>
  <c r="DR1034" i="52"/>
  <c r="DX994" i="52"/>
  <c r="DD994" i="52"/>
  <c r="FP994" i="52" s="1"/>
  <c r="EF950" i="52"/>
  <c r="DX952" i="52"/>
  <c r="DD952" i="52"/>
  <c r="FP952" i="52" s="1"/>
  <c r="DR958" i="52"/>
  <c r="DJ958" i="52"/>
  <c r="DV958" i="52" s="1"/>
  <c r="FF959" i="52"/>
  <c r="CI959" i="52"/>
  <c r="DR962" i="52"/>
  <c r="DJ962" i="52"/>
  <c r="DV962" i="52" s="1"/>
  <c r="EY980" i="52"/>
  <c r="CX991" i="52"/>
  <c r="EW991" i="52" s="1"/>
  <c r="EZ991" i="52"/>
  <c r="DN602" i="52"/>
  <c r="EV602" i="52"/>
  <c r="FJ602" i="52" s="1"/>
  <c r="DX775" i="52"/>
  <c r="DD775" i="52"/>
  <c r="IE921" i="52"/>
  <c r="ES921" i="52"/>
  <c r="DW821" i="52"/>
  <c r="DC821" i="52"/>
  <c r="FO821" i="52" s="1"/>
  <c r="DX779" i="52"/>
  <c r="DD779" i="52"/>
  <c r="FP779" i="52" s="1"/>
  <c r="EZ743" i="52"/>
  <c r="CX743" i="52"/>
  <c r="EW743" i="52" s="1"/>
  <c r="EZ768" i="52"/>
  <c r="CX768" i="52"/>
  <c r="EW768" i="52" s="1"/>
  <c r="FI768" i="52" s="1"/>
  <c r="CV755" i="52"/>
  <c r="EU755" i="52" s="1"/>
  <c r="FH755" i="52" s="1"/>
  <c r="CX755" i="52"/>
  <c r="EW755" i="52" s="1"/>
  <c r="FI755" i="52" s="1"/>
  <c r="DD755" i="52"/>
  <c r="FP755" i="52" s="1"/>
  <c r="DW757" i="52"/>
  <c r="EF757" i="52" s="1"/>
  <c r="DC757" i="52"/>
  <c r="EZ769" i="52"/>
  <c r="CX769" i="52"/>
  <c r="EW769" i="52" s="1"/>
  <c r="EZ771" i="52"/>
  <c r="CX771" i="52"/>
  <c r="EW771" i="52" s="1"/>
  <c r="FI771" i="52" s="1"/>
  <c r="EZ773" i="52"/>
  <c r="CX773" i="52"/>
  <c r="EW773" i="52" s="1"/>
  <c r="FI773" i="52" s="1"/>
  <c r="EZ775" i="52"/>
  <c r="CX775" i="52"/>
  <c r="EW775" i="52" s="1"/>
  <c r="FI775" i="52" s="1"/>
  <c r="DW822" i="52"/>
  <c r="DC822" i="52"/>
  <c r="FO822" i="52" s="1"/>
  <c r="DO921" i="52"/>
  <c r="DK379" i="52"/>
  <c r="DV379" i="52"/>
  <c r="EV155" i="52"/>
  <c r="FJ155" i="52" s="1"/>
  <c r="DN155" i="52"/>
  <c r="DN373" i="52"/>
  <c r="DL373" i="52" s="1"/>
  <c r="EV373" i="52"/>
  <c r="FJ373" i="52" s="1"/>
  <c r="DZ364" i="52"/>
  <c r="EU364" i="52"/>
  <c r="FH364" i="52" s="1"/>
  <c r="FL364" i="52" s="1"/>
  <c r="DB364" i="52"/>
  <c r="EA364" i="52"/>
  <c r="FI394" i="52"/>
  <c r="DU521" i="52"/>
  <c r="DW723" i="52"/>
  <c r="EF723" i="52" s="1"/>
  <c r="DC723" i="52"/>
  <c r="EX917" i="52"/>
  <c r="CV917" i="52"/>
  <c r="EU917" i="52" s="1"/>
  <c r="FH917" i="52" s="1"/>
  <c r="EZ1001" i="52"/>
  <c r="CX1001" i="52"/>
  <c r="EW1001" i="52" s="1"/>
  <c r="CX1029" i="52"/>
  <c r="EW1029" i="52" s="1"/>
  <c r="FI1029" i="52" s="1"/>
  <c r="DC1029" i="52"/>
  <c r="FO1029" i="52" s="1"/>
  <c r="CV1029" i="52"/>
  <c r="DD1029" i="52"/>
  <c r="FP1029" i="52" s="1"/>
  <c r="CW1029" i="52"/>
  <c r="DM660" i="52"/>
  <c r="FD660" i="52"/>
  <c r="EZ1015" i="52"/>
  <c r="CX1015" i="52"/>
  <c r="EW1015" i="52" s="1"/>
  <c r="FD1026" i="52"/>
  <c r="DM1026" i="52"/>
  <c r="CV1041" i="52"/>
  <c r="EU1041" i="52" s="1"/>
  <c r="FH1041" i="52" s="1"/>
  <c r="CI1041" i="52"/>
  <c r="DD1041" i="52"/>
  <c r="FP1041" i="52" s="1"/>
  <c r="CX1041" i="52"/>
  <c r="EW1041" i="52" s="1"/>
  <c r="FI1041" i="52" s="1"/>
  <c r="FF982" i="52"/>
  <c r="CI982" i="52"/>
  <c r="CJ982" i="52" s="1"/>
  <c r="EX712" i="52"/>
  <c r="CV712" i="52"/>
  <c r="EU712" i="52" s="1"/>
  <c r="FH712" i="52" s="1"/>
  <c r="FD974" i="52"/>
  <c r="DM974" i="52"/>
  <c r="CW974" i="52"/>
  <c r="EV974" i="52" s="1"/>
  <c r="EZ990" i="52"/>
  <c r="CX990" i="52"/>
  <c r="EW990" i="52" s="1"/>
  <c r="DM1003" i="52"/>
  <c r="FD1003" i="52"/>
  <c r="FF1011" i="52"/>
  <c r="CI1011" i="52"/>
  <c r="EZ1017" i="52"/>
  <c r="CX1017" i="52"/>
  <c r="EW1017" i="52" s="1"/>
  <c r="FI1017" i="52" s="1"/>
  <c r="DJ1033" i="52"/>
  <c r="DV1033" i="52" s="1"/>
  <c r="DR1033" i="52"/>
  <c r="FF951" i="52"/>
  <c r="CI951" i="52"/>
  <c r="DW952" i="52"/>
  <c r="EF952" i="52" s="1"/>
  <c r="DC952" i="52"/>
  <c r="DS955" i="52"/>
  <c r="DU955" i="52" s="1"/>
  <c r="DJ955" i="52"/>
  <c r="DV955" i="52" s="1"/>
  <c r="EZ960" i="52"/>
  <c r="CX960" i="52"/>
  <c r="EW960" i="52" s="1"/>
  <c r="FI960" i="52" s="1"/>
  <c r="CU962" i="52"/>
  <c r="FC962" i="52"/>
  <c r="EY970" i="52"/>
  <c r="CP971" i="52"/>
  <c r="FA971" i="52" s="1"/>
  <c r="CI971" i="52"/>
  <c r="CW971" i="52"/>
  <c r="CX971" i="52"/>
  <c r="EW971" i="52" s="1"/>
  <c r="FI971" i="52" s="1"/>
  <c r="DD971" i="52"/>
  <c r="FP971" i="52" s="1"/>
  <c r="CW978" i="52"/>
  <c r="CX978" i="52"/>
  <c r="EW978" i="52" s="1"/>
  <c r="FI978" i="52" s="1"/>
  <c r="DD978" i="52"/>
  <c r="FP978" i="52" s="1"/>
  <c r="DD987" i="52"/>
  <c r="FP987" i="52" s="1"/>
  <c r="DX987" i="52"/>
  <c r="DD991" i="52"/>
  <c r="FP991" i="52" s="1"/>
  <c r="DX991" i="52"/>
  <c r="DW783" i="52"/>
  <c r="DC783" i="52"/>
  <c r="FO783" i="52" s="1"/>
  <c r="DX771" i="52"/>
  <c r="DD771" i="52"/>
  <c r="FP771" i="52" s="1"/>
  <c r="DW773" i="52"/>
  <c r="EF773" i="52" s="1"/>
  <c r="DC773" i="52"/>
  <c r="CX744" i="52"/>
  <c r="EW744" i="52" s="1"/>
  <c r="EZ744" i="52"/>
  <c r="EX756" i="52"/>
  <c r="CV756" i="52"/>
  <c r="EU756" i="52" s="1"/>
  <c r="FH756" i="52" s="1"/>
  <c r="EZ758" i="52"/>
  <c r="CX758" i="52"/>
  <c r="EW758" i="52" s="1"/>
  <c r="CX760" i="52"/>
  <c r="EW760" i="52" s="1"/>
  <c r="EZ760" i="52"/>
  <c r="CX762" i="52"/>
  <c r="EW762" i="52" s="1"/>
  <c r="EZ762" i="52"/>
  <c r="CX777" i="52"/>
  <c r="EW777" i="52" s="1"/>
  <c r="EZ777" i="52"/>
  <c r="FI777" i="52" s="1"/>
  <c r="CI783" i="52"/>
  <c r="FF783" i="52"/>
  <c r="DW793" i="52"/>
  <c r="DC793" i="52"/>
  <c r="FO793" i="52" s="1"/>
  <c r="FF816" i="52"/>
  <c r="CI816" i="52"/>
  <c r="EZ825" i="52"/>
  <c r="CX825" i="52"/>
  <c r="EW825" i="52" s="1"/>
  <c r="FI825" i="52" s="1"/>
  <c r="CJ966" i="52"/>
  <c r="EJ150" i="52"/>
  <c r="EI150" i="52"/>
  <c r="IO150" i="52" s="1"/>
  <c r="EV148" i="52"/>
  <c r="FJ148" i="52" s="1"/>
  <c r="DN148" i="52"/>
  <c r="DV370" i="52"/>
  <c r="FS370" i="52" s="1"/>
  <c r="DK370" i="52"/>
  <c r="DV346" i="52"/>
  <c r="DK346" i="52"/>
  <c r="EJ320" i="52"/>
  <c r="EI320" i="52"/>
  <c r="ED194" i="52"/>
  <c r="EC194" i="52"/>
  <c r="EB194" i="52"/>
  <c r="EH194" i="52"/>
  <c r="DF320" i="52"/>
  <c r="FO320" i="52"/>
  <c r="FI363" i="52"/>
  <c r="IE323" i="52"/>
  <c r="CP77" i="52"/>
  <c r="FA77" i="52" s="1"/>
  <c r="CU11" i="52"/>
  <c r="EF87" i="52"/>
  <c r="CC76" i="52"/>
  <c r="CV690" i="52"/>
  <c r="FH213" i="52"/>
  <c r="DW795" i="52"/>
  <c r="DC795" i="52"/>
  <c r="FO795" i="52" s="1"/>
  <c r="EX724" i="52"/>
  <c r="CV724" i="52"/>
  <c r="EU724" i="52" s="1"/>
  <c r="FF815" i="52"/>
  <c r="CI815" i="52"/>
  <c r="FD910" i="52"/>
  <c r="DM910" i="52"/>
  <c r="IH932" i="52"/>
  <c r="II932" i="52"/>
  <c r="CX705" i="52"/>
  <c r="EW705" i="52" s="1"/>
  <c r="FI705" i="52" s="1"/>
  <c r="EZ705" i="52"/>
  <c r="EY920" i="52"/>
  <c r="CO1019" i="52"/>
  <c r="FB1019" i="52" s="1"/>
  <c r="DD1019" i="52"/>
  <c r="FP1019" i="52" s="1"/>
  <c r="CV1019" i="52"/>
  <c r="EU1019" i="52" s="1"/>
  <c r="FH1019" i="52" s="1"/>
  <c r="CX1019" i="52"/>
  <c r="EW1019" i="52" s="1"/>
  <c r="FI1019" i="52" s="1"/>
  <c r="CW1022" i="52"/>
  <c r="EV1022" i="52" s="1"/>
  <c r="FD1022" i="52"/>
  <c r="DM1022" i="52"/>
  <c r="EX1040" i="52"/>
  <c r="CV1040" i="52"/>
  <c r="EU1040" i="52" s="1"/>
  <c r="CW975" i="52"/>
  <c r="EY975" i="52"/>
  <c r="EX719" i="52"/>
  <c r="CV719" i="52"/>
  <c r="EU719" i="52" s="1"/>
  <c r="EZ781" i="52"/>
  <c r="CX781" i="52"/>
  <c r="EW781" i="52" s="1"/>
  <c r="FI781" i="52" s="1"/>
  <c r="EF1023" i="52"/>
  <c r="DX979" i="52"/>
  <c r="DD979" i="52"/>
  <c r="FP979" i="52" s="1"/>
  <c r="DM1031" i="52"/>
  <c r="FD1031" i="52"/>
  <c r="FF970" i="52"/>
  <c r="CI970" i="52"/>
  <c r="CJ970" i="52" s="1"/>
  <c r="FD977" i="52"/>
  <c r="DM977" i="52"/>
  <c r="EZ1004" i="52"/>
  <c r="CX1004" i="52"/>
  <c r="EW1004" i="52" s="1"/>
  <c r="DX1017" i="52"/>
  <c r="DD1017" i="52"/>
  <c r="FP1017" i="52" s="1"/>
  <c r="DD1021" i="52"/>
  <c r="FP1021" i="52" s="1"/>
  <c r="DX1021" i="52"/>
  <c r="EF1021" i="52" s="1"/>
  <c r="DD1030" i="52"/>
  <c r="FP1030" i="52" s="1"/>
  <c r="DX1030" i="52"/>
  <c r="FD995" i="52"/>
  <c r="DM995" i="52"/>
  <c r="EX952" i="52"/>
  <c r="CV952" i="52"/>
  <c r="EX958" i="52"/>
  <c r="CV958" i="52"/>
  <c r="EU958" i="52" s="1"/>
  <c r="DS960" i="52"/>
  <c r="DU960" i="52" s="1"/>
  <c r="DJ960" i="52"/>
  <c r="DV960" i="52" s="1"/>
  <c r="FS960" i="52" s="1"/>
  <c r="CN965" i="52"/>
  <c r="FE965" i="52" s="1"/>
  <c r="CV965" i="52"/>
  <c r="CX965" i="52"/>
  <c r="EW965" i="52" s="1"/>
  <c r="FI965" i="52" s="1"/>
  <c r="CW965" i="52"/>
  <c r="CI965" i="52"/>
  <c r="CJ965" i="52" s="1"/>
  <c r="DT969" i="52"/>
  <c r="DJ969" i="52"/>
  <c r="DV969" i="52" s="1"/>
  <c r="DR974" i="52"/>
  <c r="DJ974" i="52"/>
  <c r="DV974" i="52" s="1"/>
  <c r="EZ979" i="52"/>
  <c r="CX979" i="52"/>
  <c r="EW979" i="52" s="1"/>
  <c r="CN992" i="52"/>
  <c r="FE992" i="52" s="1"/>
  <c r="CO992" i="52"/>
  <c r="FB992" i="52" s="1"/>
  <c r="CV992" i="52"/>
  <c r="EU992" i="52" s="1"/>
  <c r="FH992" i="52" s="1"/>
  <c r="CX992" i="52"/>
  <c r="EW992" i="52" s="1"/>
  <c r="FI992" i="52" s="1"/>
  <c r="CI992" i="52"/>
  <c r="CJ992" i="52" s="1"/>
  <c r="DD992" i="52"/>
  <c r="FP992" i="52" s="1"/>
  <c r="CV771" i="52"/>
  <c r="EU771" i="52" s="1"/>
  <c r="EX771" i="52"/>
  <c r="DX754" i="52"/>
  <c r="EF754" i="52" s="1"/>
  <c r="DD754" i="52"/>
  <c r="EI878" i="52"/>
  <c r="EJ878" i="52"/>
  <c r="CX742" i="52"/>
  <c r="EW742" i="52" s="1"/>
  <c r="EZ742" i="52"/>
  <c r="DD751" i="52"/>
  <c r="DX751" i="52"/>
  <c r="EF751" i="52" s="1"/>
  <c r="EF752" i="52"/>
  <c r="EZ756" i="52"/>
  <c r="CX756" i="52"/>
  <c r="EW756" i="52" s="1"/>
  <c r="FI756" i="52" s="1"/>
  <c r="DX764" i="52"/>
  <c r="DD764" i="52"/>
  <c r="FP764" i="52" s="1"/>
  <c r="EX777" i="52"/>
  <c r="CV777" i="52"/>
  <c r="EU777" i="52" s="1"/>
  <c r="FF793" i="52"/>
  <c r="CI793" i="52"/>
  <c r="EZ817" i="52"/>
  <c r="CX817" i="52"/>
  <c r="EW817" i="52" s="1"/>
  <c r="FI817" i="52" s="1"/>
  <c r="FF822" i="52"/>
  <c r="CI822" i="52"/>
  <c r="DV161" i="52"/>
  <c r="DK161" i="52"/>
  <c r="EW402" i="52"/>
  <c r="FI402" i="52" s="1"/>
  <c r="DB402" i="52"/>
  <c r="DZ402" i="52"/>
  <c r="EA402" i="52"/>
  <c r="EJ370" i="52"/>
  <c r="IH838" i="52"/>
  <c r="FM838" i="52"/>
  <c r="II838" i="52"/>
  <c r="DF516" i="52"/>
  <c r="FO516" i="52"/>
  <c r="CU532" i="52"/>
  <c r="EI301" i="52"/>
  <c r="EI596" i="52"/>
  <c r="EJ596" i="52"/>
  <c r="FR637" i="52"/>
  <c r="FN637" i="52"/>
  <c r="IG637" i="52" s="1"/>
  <c r="DV305" i="52"/>
  <c r="DK305" i="52"/>
  <c r="DV289" i="52"/>
  <c r="DK289" i="52"/>
  <c r="DN377" i="52"/>
  <c r="DL400" i="52"/>
  <c r="DO400" i="52"/>
  <c r="CJ1011" i="52"/>
  <c r="FI408" i="52"/>
  <c r="CK584" i="52"/>
  <c r="FC584" i="52" s="1"/>
  <c r="FF1050" i="52"/>
  <c r="CI1050" i="52"/>
  <c r="FF1028" i="52"/>
  <c r="CI1028" i="52"/>
  <c r="CJ1028" i="52" s="1"/>
  <c r="DX695" i="52"/>
  <c r="EF695" i="52" s="1"/>
  <c r="DD695" i="52"/>
  <c r="DX706" i="52"/>
  <c r="EF706" i="52" s="1"/>
  <c r="DD706" i="52"/>
  <c r="FD920" i="52"/>
  <c r="DM920" i="52"/>
  <c r="FD1008" i="52"/>
  <c r="DM1008" i="52"/>
  <c r="DJ1021" i="52"/>
  <c r="DV1021" i="52" s="1"/>
  <c r="DR1021" i="52"/>
  <c r="DM1023" i="52"/>
  <c r="FD1023" i="52"/>
  <c r="CK1026" i="52"/>
  <c r="FC1026" i="52" s="1"/>
  <c r="CI1026" i="52"/>
  <c r="CJ1026" i="52" s="1"/>
  <c r="CO1026" i="52"/>
  <c r="FB1026" i="52" s="1"/>
  <c r="CP1026" i="52"/>
  <c r="FA1026" i="52" s="1"/>
  <c r="CW1026" i="52"/>
  <c r="EV1026" i="52" s="1"/>
  <c r="CN1026" i="52"/>
  <c r="FE1026" i="52" s="1"/>
  <c r="DD1040" i="52"/>
  <c r="FP1040" i="52" s="1"/>
  <c r="DX1040" i="52"/>
  <c r="DX981" i="52"/>
  <c r="DD981" i="52"/>
  <c r="FP981" i="52" s="1"/>
  <c r="CW982" i="52"/>
  <c r="FD982" i="52"/>
  <c r="DM982" i="52"/>
  <c r="FF1015" i="52"/>
  <c r="CI1015" i="52"/>
  <c r="CJ1015" i="52" s="1"/>
  <c r="EX975" i="52"/>
  <c r="CV975" i="52"/>
  <c r="DM968" i="52"/>
  <c r="FD968" i="52"/>
  <c r="EX1007" i="52"/>
  <c r="CV1007" i="52"/>
  <c r="EU1007" i="52" s="1"/>
  <c r="FH1007" i="52" s="1"/>
  <c r="FD1012" i="52"/>
  <c r="DM1012" i="52"/>
  <c r="EX1021" i="52"/>
  <c r="CV1021" i="52"/>
  <c r="EU1021" i="52" s="1"/>
  <c r="DM1030" i="52"/>
  <c r="FD1030" i="52"/>
  <c r="CW1030" i="52"/>
  <c r="EX1037" i="52"/>
  <c r="CV1037" i="52"/>
  <c r="EU1037" i="52" s="1"/>
  <c r="EZ952" i="52"/>
  <c r="CX952" i="52"/>
  <c r="EW952" i="52" s="1"/>
  <c r="FI952" i="52" s="1"/>
  <c r="DX956" i="52"/>
  <c r="DD956" i="52"/>
  <c r="FP956" i="52" s="1"/>
  <c r="EY958" i="52"/>
  <c r="CW958" i="52"/>
  <c r="EV958" i="52" s="1"/>
  <c r="FJ958" i="52" s="1"/>
  <c r="FF962" i="52"/>
  <c r="CI962" i="52"/>
  <c r="CJ962" i="52" s="1"/>
  <c r="FD966" i="52"/>
  <c r="DM966" i="52"/>
  <c r="EY969" i="52"/>
  <c r="EX970" i="52"/>
  <c r="CV970" i="52"/>
  <c r="EY974" i="52"/>
  <c r="DT977" i="52"/>
  <c r="DJ977" i="52"/>
  <c r="DV977" i="52" s="1"/>
  <c r="EZ981" i="52"/>
  <c r="CX981" i="52"/>
  <c r="EW981" i="52" s="1"/>
  <c r="FI981" i="52" s="1"/>
  <c r="DW988" i="52"/>
  <c r="DC988" i="52"/>
  <c r="FO988" i="52" s="1"/>
  <c r="DW776" i="52"/>
  <c r="DC776" i="52"/>
  <c r="EZ794" i="52"/>
  <c r="CX794" i="52"/>
  <c r="EW794" i="52" s="1"/>
  <c r="FI794" i="52" s="1"/>
  <c r="EX760" i="52"/>
  <c r="CV760" i="52"/>
  <c r="EU760" i="52" s="1"/>
  <c r="FH760" i="52" s="1"/>
  <c r="FP866" i="52"/>
  <c r="DF866" i="52"/>
  <c r="CI789" i="52"/>
  <c r="FF789" i="52"/>
  <c r="EZ828" i="52"/>
  <c r="CX828" i="52"/>
  <c r="EW828" i="52" s="1"/>
  <c r="FI828" i="52" s="1"/>
  <c r="CV758" i="52"/>
  <c r="EU758" i="52" s="1"/>
  <c r="EX758" i="52"/>
  <c r="DW760" i="52"/>
  <c r="DC760" i="52"/>
  <c r="CV762" i="52"/>
  <c r="EU762" i="52" s="1"/>
  <c r="EX762" i="52"/>
  <c r="DC767" i="52"/>
  <c r="CV767" i="52"/>
  <c r="EU767" i="52" s="1"/>
  <c r="FH767" i="52" s="1"/>
  <c r="DD767" i="52"/>
  <c r="FP767" i="52" s="1"/>
  <c r="CX767" i="52"/>
  <c r="EW767" i="52" s="1"/>
  <c r="FI767" i="52" s="1"/>
  <c r="EX769" i="52"/>
  <c r="CV769" i="52"/>
  <c r="EU769" i="52" s="1"/>
  <c r="DW771" i="52"/>
  <c r="DC771" i="52"/>
  <c r="CV773" i="52"/>
  <c r="EU773" i="52" s="1"/>
  <c r="EX773" i="52"/>
  <c r="CN784" i="52"/>
  <c r="FE784" i="52" s="1"/>
  <c r="CX784" i="52"/>
  <c r="EW784" i="52" s="1"/>
  <c r="FI784" i="52" s="1"/>
  <c r="CI791" i="52"/>
  <c r="FF791" i="52"/>
  <c r="FR777" i="52"/>
  <c r="FP859" i="52"/>
  <c r="DF859" i="52"/>
  <c r="EA838" i="52"/>
  <c r="EU838" i="52"/>
  <c r="FH838" i="52" s="1"/>
  <c r="FK838" i="52" s="1"/>
  <c r="DB838" i="52"/>
  <c r="DZ838" i="52"/>
  <c r="DU351" i="52"/>
  <c r="DF490" i="52"/>
  <c r="FO490" i="52"/>
  <c r="DV375" i="52"/>
  <c r="DK375" i="52"/>
  <c r="DU265" i="52"/>
  <c r="DU346" i="52"/>
  <c r="IH198" i="52"/>
  <c r="II198" i="52"/>
  <c r="ES634" i="52"/>
  <c r="IE634" i="52"/>
  <c r="IN634" i="52"/>
  <c r="IO634" i="52"/>
  <c r="FB536" i="52"/>
  <c r="IH536" i="52" s="1"/>
  <c r="CU536" i="52"/>
  <c r="EX741" i="52"/>
  <c r="CV741" i="52"/>
  <c r="EU741" i="52" s="1"/>
  <c r="FF1004" i="52"/>
  <c r="CI1004" i="52"/>
  <c r="CJ1004" i="52" s="1"/>
  <c r="FD1029" i="52"/>
  <c r="DM1029" i="52"/>
  <c r="EZ1035" i="52"/>
  <c r="CX1035" i="52"/>
  <c r="EW1035" i="52" s="1"/>
  <c r="FF599" i="52"/>
  <c r="CI599" i="52"/>
  <c r="CJ599" i="52" s="1"/>
  <c r="DW697" i="52"/>
  <c r="DC697" i="52"/>
  <c r="FO697" i="52" s="1"/>
  <c r="CN920" i="52"/>
  <c r="FE920" i="52" s="1"/>
  <c r="DC920" i="52"/>
  <c r="CV920" i="52"/>
  <c r="CP920" i="52"/>
  <c r="FA920" i="52" s="1"/>
  <c r="DD920" i="52"/>
  <c r="FP920" i="52" s="1"/>
  <c r="CW920" i="52"/>
  <c r="EV920" i="52" s="1"/>
  <c r="CX920" i="52"/>
  <c r="EW920" i="52" s="1"/>
  <c r="FI920" i="52" s="1"/>
  <c r="DX1022" i="52"/>
  <c r="DD1022" i="52"/>
  <c r="FP1022" i="52" s="1"/>
  <c r="EY1026" i="52"/>
  <c r="DN1026" i="52"/>
  <c r="EZ1032" i="52"/>
  <c r="CX1032" i="52"/>
  <c r="EW1032" i="52" s="1"/>
  <c r="EZ1040" i="52"/>
  <c r="CX1040" i="52"/>
  <c r="EW1040" i="52" s="1"/>
  <c r="FI1040" i="52" s="1"/>
  <c r="EX1045" i="52"/>
  <c r="CV1045" i="52"/>
  <c r="EU1045" i="52" s="1"/>
  <c r="FH1045" i="52" s="1"/>
  <c r="DJ976" i="52"/>
  <c r="DR976" i="52"/>
  <c r="DU976" i="52" s="1"/>
  <c r="DC981" i="52"/>
  <c r="DW981" i="52"/>
  <c r="EF981" i="52" s="1"/>
  <c r="FD994" i="52"/>
  <c r="DM994" i="52"/>
  <c r="EZ1011" i="52"/>
  <c r="CX1011" i="52"/>
  <c r="EW1011" i="52" s="1"/>
  <c r="FI1011" i="52" s="1"/>
  <c r="DW991" i="52"/>
  <c r="EF991" i="52" s="1"/>
  <c r="DC991" i="52"/>
  <c r="FD1019" i="52"/>
  <c r="DM1019" i="52"/>
  <c r="CI967" i="52"/>
  <c r="FF967" i="52"/>
  <c r="DD1007" i="52"/>
  <c r="FP1007" i="52" s="1"/>
  <c r="DX1007" i="52"/>
  <c r="FF1037" i="52"/>
  <c r="CI1037" i="52"/>
  <c r="CO999" i="52"/>
  <c r="FB999" i="52" s="1"/>
  <c r="CX999" i="52"/>
  <c r="EW999" i="52" s="1"/>
  <c r="FI999" i="52" s="1"/>
  <c r="CV999" i="52"/>
  <c r="EU999" i="52" s="1"/>
  <c r="FH999" i="52" s="1"/>
  <c r="CI999" i="52"/>
  <c r="DD999" i="52"/>
  <c r="FP999" i="52" s="1"/>
  <c r="DX883" i="52"/>
  <c r="EF883" i="52" s="1"/>
  <c r="DD883" i="52"/>
  <c r="FP883" i="52" s="1"/>
  <c r="FR883" i="52" s="1"/>
  <c r="DJ950" i="52"/>
  <c r="DR950" i="52"/>
  <c r="DU950" i="52" s="1"/>
  <c r="DW956" i="52"/>
  <c r="DC956" i="52"/>
  <c r="FO956" i="52" s="1"/>
  <c r="CW960" i="52"/>
  <c r="EV960" i="52" s="1"/>
  <c r="EY960" i="52"/>
  <c r="EZ966" i="52"/>
  <c r="CX966" i="52"/>
  <c r="EW966" i="52" s="1"/>
  <c r="DM969" i="52"/>
  <c r="CU969" i="52"/>
  <c r="FD969" i="52"/>
  <c r="CW969" i="52"/>
  <c r="DN969" i="52" s="1"/>
  <c r="EY977" i="52"/>
  <c r="DX980" i="52"/>
  <c r="DD980" i="52"/>
  <c r="FP980" i="52" s="1"/>
  <c r="DW768" i="52"/>
  <c r="DC768" i="52"/>
  <c r="CV753" i="52"/>
  <c r="EU753" i="52" s="1"/>
  <c r="EX753" i="52"/>
  <c r="CX763" i="52"/>
  <c r="EW763" i="52" s="1"/>
  <c r="EZ763" i="52"/>
  <c r="CI795" i="52"/>
  <c r="FF795" i="52"/>
  <c r="DX744" i="52"/>
  <c r="DD744" i="52"/>
  <c r="FP744" i="52" s="1"/>
  <c r="DX753" i="52"/>
  <c r="DD753" i="52"/>
  <c r="FP753" i="52" s="1"/>
  <c r="DW756" i="52"/>
  <c r="DC756" i="52"/>
  <c r="DD758" i="52"/>
  <c r="DX758" i="52"/>
  <c r="EF758" i="52" s="1"/>
  <c r="DX760" i="52"/>
  <c r="DD760" i="52"/>
  <c r="FP760" i="52" s="1"/>
  <c r="DX762" i="52"/>
  <c r="DD762" i="52"/>
  <c r="FP762" i="52" s="1"/>
  <c r="DW765" i="52"/>
  <c r="EF765" i="52" s="1"/>
  <c r="DC765" i="52"/>
  <c r="DW775" i="52"/>
  <c r="DC775" i="52"/>
  <c r="FO775" i="52" s="1"/>
  <c r="EZ795" i="52"/>
  <c r="CX795" i="52"/>
  <c r="EW795" i="52" s="1"/>
  <c r="FI795" i="52" s="1"/>
  <c r="FF821" i="52"/>
  <c r="CI821" i="52"/>
  <c r="EF859" i="52"/>
  <c r="EH859" i="52"/>
  <c r="EC859" i="52"/>
  <c r="FP488" i="52"/>
  <c r="DF488" i="52"/>
  <c r="FP566" i="52"/>
  <c r="DF566" i="52"/>
  <c r="DV224" i="52"/>
  <c r="DK224" i="52"/>
  <c r="DV351" i="52"/>
  <c r="DK351" i="52"/>
  <c r="IN323" i="52"/>
  <c r="IO323" i="52"/>
  <c r="DV265" i="52"/>
  <c r="DK265" i="52"/>
  <c r="II947" i="52"/>
  <c r="IH947" i="52"/>
  <c r="EI208" i="52"/>
  <c r="CP796" i="52"/>
  <c r="FA796" i="52" s="1"/>
  <c r="CV79" i="52"/>
  <c r="EU79" i="52" s="1"/>
  <c r="CP934" i="52"/>
  <c r="FA934" i="52" s="1"/>
  <c r="CR89" i="52"/>
  <c r="CU1021" i="52"/>
  <c r="AB363" i="52"/>
  <c r="DD784" i="52"/>
  <c r="AB1044" i="52"/>
  <c r="CI184" i="52"/>
  <c r="AC859" i="52"/>
  <c r="AB332" i="52"/>
  <c r="CN668" i="52"/>
  <c r="FE668" i="52" s="1"/>
  <c r="CJ942" i="52"/>
  <c r="FM152" i="52"/>
  <c r="DK252" i="52"/>
  <c r="FM349" i="52"/>
  <c r="EI279" i="52"/>
  <c r="CR63" i="52"/>
  <c r="EZ63" i="52" s="1"/>
  <c r="FS955" i="52"/>
  <c r="EL931" i="52"/>
  <c r="GE931" i="52" s="1"/>
  <c r="CJ979" i="52"/>
  <c r="FL919" i="52"/>
  <c r="FM926" i="52"/>
  <c r="EJ382" i="52"/>
  <c r="CP992" i="52"/>
  <c r="FA992" i="52" s="1"/>
  <c r="DW743" i="52"/>
  <c r="EF743" i="52" s="1"/>
  <c r="DC743" i="52"/>
  <c r="DM913" i="52"/>
  <c r="FD913" i="52"/>
  <c r="CI808" i="52"/>
  <c r="CJ808" i="52" s="1"/>
  <c r="FF808" i="52"/>
  <c r="EX606" i="52"/>
  <c r="CV606" i="52"/>
  <c r="EU606" i="52" s="1"/>
  <c r="FH606" i="52" s="1"/>
  <c r="DS929" i="52"/>
  <c r="DU929" i="52" s="1"/>
  <c r="DJ929" i="52"/>
  <c r="DC922" i="52"/>
  <c r="DW922" i="52"/>
  <c r="EA922" i="52"/>
  <c r="DB922" i="52"/>
  <c r="EY1022" i="52"/>
  <c r="DN1022" i="52"/>
  <c r="DD1045" i="52"/>
  <c r="FP1045" i="52" s="1"/>
  <c r="DX1045" i="52"/>
  <c r="EX981" i="52"/>
  <c r="CV981" i="52"/>
  <c r="EU981" i="52" s="1"/>
  <c r="FH981" i="52" s="1"/>
  <c r="FD1009" i="52"/>
  <c r="DM1009" i="52"/>
  <c r="FD973" i="52"/>
  <c r="DM973" i="52"/>
  <c r="FD1002" i="52"/>
  <c r="DM1002" i="52"/>
  <c r="DR1027" i="52"/>
  <c r="DU1027" i="52" s="1"/>
  <c r="DJ1027" i="52"/>
  <c r="DV1027" i="52" s="1"/>
  <c r="FD996" i="52"/>
  <c r="DM996" i="52"/>
  <c r="FF952" i="52"/>
  <c r="CI952" i="52"/>
  <c r="CJ952" i="52" s="1"/>
  <c r="DW955" i="52"/>
  <c r="DC955" i="52"/>
  <c r="FC958" i="52"/>
  <c r="CU958" i="52"/>
  <c r="FF961" i="52"/>
  <c r="CI961" i="52"/>
  <c r="DW969" i="52"/>
  <c r="DC969" i="52"/>
  <c r="FO969" i="52" s="1"/>
  <c r="FD971" i="52"/>
  <c r="DM971" i="52"/>
  <c r="DJ973" i="52"/>
  <c r="DR973" i="52"/>
  <c r="FF980" i="52"/>
  <c r="CI980" i="52"/>
  <c r="CJ980" i="52" s="1"/>
  <c r="DW982" i="52"/>
  <c r="DC982" i="52"/>
  <c r="CK992" i="52"/>
  <c r="FC992" i="52" s="1"/>
  <c r="DW764" i="52"/>
  <c r="DC764" i="52"/>
  <c r="FF827" i="52"/>
  <c r="CI827" i="52"/>
  <c r="EZ759" i="52"/>
  <c r="CX759" i="52"/>
  <c r="EW759" i="52" s="1"/>
  <c r="FI759" i="52" s="1"/>
  <c r="EZ774" i="52"/>
  <c r="CX774" i="52"/>
  <c r="EW774" i="52" s="1"/>
  <c r="FI774" i="52" s="1"/>
  <c r="DW769" i="52"/>
  <c r="EF769" i="52" s="1"/>
  <c r="DC769" i="52"/>
  <c r="DD742" i="52"/>
  <c r="FP742" i="52" s="1"/>
  <c r="DX742" i="52"/>
  <c r="EZ751" i="52"/>
  <c r="CX751" i="52"/>
  <c r="EW751" i="52" s="1"/>
  <c r="FI751" i="52" s="1"/>
  <c r="DW753" i="52"/>
  <c r="EF753" i="52" s="1"/>
  <c r="DC753" i="52"/>
  <c r="DX756" i="52"/>
  <c r="EF756" i="52" s="1"/>
  <c r="DD756" i="52"/>
  <c r="FP756" i="52" s="1"/>
  <c r="EX768" i="52"/>
  <c r="CV768" i="52"/>
  <c r="EU768" i="52" s="1"/>
  <c r="FH768" i="52" s="1"/>
  <c r="DW770" i="52"/>
  <c r="DC770" i="52"/>
  <c r="CV772" i="52"/>
  <c r="EU772" i="52" s="1"/>
  <c r="FH772" i="52" s="1"/>
  <c r="EX772" i="52"/>
  <c r="DW774" i="52"/>
  <c r="DC774" i="52"/>
  <c r="EZ791" i="52"/>
  <c r="CX791" i="52"/>
  <c r="EW791" i="52" s="1"/>
  <c r="FI791" i="52" s="1"/>
  <c r="DW824" i="52"/>
  <c r="EF824" i="52" s="1"/>
  <c r="DC824" i="52"/>
  <c r="FO824" i="52" s="1"/>
  <c r="DU305" i="52"/>
  <c r="EI305" i="52" s="1"/>
  <c r="DU856" i="52"/>
  <c r="IE954" i="52"/>
  <c r="ES954" i="52"/>
  <c r="IO954" i="52"/>
  <c r="IN954" i="52"/>
  <c r="DV216" i="52"/>
  <c r="DK216" i="52"/>
  <c r="FN850" i="52"/>
  <c r="IG850" i="52" s="1"/>
  <c r="DF352" i="52"/>
  <c r="FO352" i="52"/>
  <c r="EV198" i="52"/>
  <c r="FJ198" i="52" s="1"/>
  <c r="DN198" i="52"/>
  <c r="IO320" i="52"/>
  <c r="IN320" i="52"/>
  <c r="FR392" i="52"/>
  <c r="FN392" i="52"/>
  <c r="IG392" i="52" s="1"/>
  <c r="DD33" i="52"/>
  <c r="FP33" i="52" s="1"/>
  <c r="CW33" i="52"/>
  <c r="CR33" i="52"/>
  <c r="EZ33" i="52" s="1"/>
  <c r="CC65" i="52"/>
  <c r="CP65" i="52" s="1"/>
  <c r="FA65" i="52" s="1"/>
  <c r="AB223" i="52"/>
  <c r="CV355" i="52"/>
  <c r="CJ647" i="52"/>
  <c r="AB1047" i="52"/>
  <c r="CJ780" i="52"/>
  <c r="DD823" i="52"/>
  <c r="AB831" i="52"/>
  <c r="CW599" i="52"/>
  <c r="DJ223" i="52"/>
  <c r="CU923" i="52"/>
  <c r="AA922" i="52"/>
  <c r="FL901" i="52"/>
  <c r="AA378" i="52"/>
  <c r="DD791" i="52"/>
  <c r="CO823" i="52"/>
  <c r="FB823" i="52" s="1"/>
  <c r="EA370" i="52"/>
  <c r="EF100" i="52"/>
  <c r="EF96" i="52"/>
  <c r="FK847" i="52"/>
  <c r="FI540" i="52"/>
  <c r="DN375" i="52"/>
  <c r="DN344" i="52"/>
  <c r="FK402" i="52"/>
  <c r="DZ536" i="52"/>
  <c r="DL236" i="52"/>
  <c r="ER931" i="52"/>
  <c r="DK355" i="52"/>
  <c r="FH284" i="52"/>
  <c r="II926" i="52"/>
  <c r="CU952" i="52"/>
  <c r="EX744" i="52"/>
  <c r="CV744" i="52"/>
  <c r="EU744" i="52" s="1"/>
  <c r="FH744" i="52" s="1"/>
  <c r="FE576" i="52"/>
  <c r="CU576" i="52"/>
  <c r="FF1035" i="52"/>
  <c r="CI1035" i="52"/>
  <c r="DT922" i="52"/>
  <c r="DJ922" i="52"/>
  <c r="DV922" i="52" s="1"/>
  <c r="FS922" i="52" s="1"/>
  <c r="EX1022" i="52"/>
  <c r="CV1022" i="52"/>
  <c r="EU1022" i="52" s="1"/>
  <c r="EZ1048" i="52"/>
  <c r="CX1048" i="52"/>
  <c r="EW1048" i="52" s="1"/>
  <c r="FI1048" i="52" s="1"/>
  <c r="EZ985" i="52"/>
  <c r="CX985" i="52"/>
  <c r="EW985" i="52" s="1"/>
  <c r="EY967" i="52"/>
  <c r="CW967" i="52"/>
  <c r="EV967" i="52" s="1"/>
  <c r="EV621" i="52"/>
  <c r="FJ621" i="52" s="1"/>
  <c r="FL621" i="52" s="1"/>
  <c r="DN621" i="52"/>
  <c r="DZ621" i="52"/>
  <c r="EE621" i="52" s="1"/>
  <c r="FD1013" i="52"/>
  <c r="DM1013" i="52"/>
  <c r="EX1015" i="52"/>
  <c r="CV1015" i="52"/>
  <c r="EU1015" i="52" s="1"/>
  <c r="DJ1022" i="52"/>
  <c r="DV1022" i="52" s="1"/>
  <c r="DR1022" i="52"/>
  <c r="DU1022" i="52" s="1"/>
  <c r="FD1027" i="52"/>
  <c r="DM1027" i="52"/>
  <c r="FF1040" i="52"/>
  <c r="CI1040" i="52"/>
  <c r="CW949" i="52"/>
  <c r="EV949" i="52" s="1"/>
  <c r="EY949" i="52"/>
  <c r="DJ951" i="52"/>
  <c r="DV951" i="52" s="1"/>
  <c r="DR951" i="52"/>
  <c r="DR952" i="52"/>
  <c r="DU952" i="52" s="1"/>
  <c r="DJ952" i="52"/>
  <c r="EZ955" i="52"/>
  <c r="CX955" i="52"/>
  <c r="EW955" i="52" s="1"/>
  <c r="FI955" i="52" s="1"/>
  <c r="CW956" i="52"/>
  <c r="EV956" i="52" s="1"/>
  <c r="EY956" i="52"/>
  <c r="EX959" i="52"/>
  <c r="CV959" i="52"/>
  <c r="FD961" i="52"/>
  <c r="CW961" i="52"/>
  <c r="DM961" i="52"/>
  <c r="DD966" i="52"/>
  <c r="FP966" i="52" s="1"/>
  <c r="DX966" i="52"/>
  <c r="DX974" i="52"/>
  <c r="DD974" i="52"/>
  <c r="FP974" i="52" s="1"/>
  <c r="CI975" i="52"/>
  <c r="CJ975" i="52" s="1"/>
  <c r="FF975" i="52"/>
  <c r="DX990" i="52"/>
  <c r="DD990" i="52"/>
  <c r="FP990" i="52" s="1"/>
  <c r="CK978" i="52"/>
  <c r="FC978" i="52" s="1"/>
  <c r="FF817" i="52"/>
  <c r="CI817" i="52"/>
  <c r="CJ817" i="52" s="1"/>
  <c r="EZ770" i="52"/>
  <c r="CX770" i="52"/>
  <c r="EW770" i="52" s="1"/>
  <c r="ES861" i="52"/>
  <c r="IO861" i="52"/>
  <c r="IN861" i="52"/>
  <c r="EZ776" i="52"/>
  <c r="CX776" i="52"/>
  <c r="EW776" i="52" s="1"/>
  <c r="DD749" i="52"/>
  <c r="FP749" i="52" s="1"/>
  <c r="DX749" i="52"/>
  <c r="CV751" i="52"/>
  <c r="EU751" i="52" s="1"/>
  <c r="EX751" i="52"/>
  <c r="FQ759" i="52"/>
  <c r="DF759" i="52"/>
  <c r="CV764" i="52"/>
  <c r="EU764" i="52" s="1"/>
  <c r="FH764" i="52" s="1"/>
  <c r="EX764" i="52"/>
  <c r="DX766" i="52"/>
  <c r="DD766" i="52"/>
  <c r="FP766" i="52" s="1"/>
  <c r="DX768" i="52"/>
  <c r="DD768" i="52"/>
  <c r="FP768" i="52" s="1"/>
  <c r="DX770" i="52"/>
  <c r="DD770" i="52"/>
  <c r="FP770" i="52" s="1"/>
  <c r="DX772" i="52"/>
  <c r="EF772" i="52" s="1"/>
  <c r="DD772" i="52"/>
  <c r="DX774" i="52"/>
  <c r="EF774" i="52" s="1"/>
  <c r="DD774" i="52"/>
  <c r="FP774" i="52" s="1"/>
  <c r="DD776" i="52"/>
  <c r="FP776" i="52" s="1"/>
  <c r="DX776" i="52"/>
  <c r="EZ779" i="52"/>
  <c r="CX779" i="52"/>
  <c r="EW779" i="52" s="1"/>
  <c r="FI779" i="52" s="1"/>
  <c r="DW787" i="52"/>
  <c r="DC787" i="52"/>
  <c r="FO787" i="52" s="1"/>
  <c r="CI792" i="52"/>
  <c r="FF792" i="52"/>
  <c r="EZ821" i="52"/>
  <c r="CX821" i="52"/>
  <c r="EW821" i="52" s="1"/>
  <c r="FI821" i="52" s="1"/>
  <c r="DW828" i="52"/>
  <c r="DC828" i="52"/>
  <c r="FO828" i="52" s="1"/>
  <c r="DL948" i="52"/>
  <c r="DO948" i="52"/>
  <c r="DU289" i="52"/>
  <c r="DL868" i="52"/>
  <c r="DO868" i="52"/>
  <c r="DU375" i="52"/>
  <c r="FI327" i="52"/>
  <c r="DU381" i="52"/>
  <c r="DV393" i="52"/>
  <c r="DK393" i="52"/>
  <c r="DK294" i="52"/>
  <c r="CJ999" i="52"/>
  <c r="EF133" i="52"/>
  <c r="CO33" i="52"/>
  <c r="FB33" i="52" s="1"/>
  <c r="CV33" i="52"/>
  <c r="DD26" i="52"/>
  <c r="FP26" i="52" s="1"/>
  <c r="CP1046" i="52"/>
  <c r="FA1046" i="52" s="1"/>
  <c r="CC94" i="52"/>
  <c r="CR94" i="52" s="1"/>
  <c r="EZ94" i="52" s="1"/>
  <c r="CK171" i="52"/>
  <c r="CJ794" i="52"/>
  <c r="IE278" i="52"/>
  <c r="DK546" i="52"/>
  <c r="FI371" i="52"/>
  <c r="DN161" i="52"/>
  <c r="DN370" i="52"/>
  <c r="DK322" i="52"/>
  <c r="FM149" i="52"/>
  <c r="DJ99" i="52"/>
  <c r="DK99" i="52" s="1"/>
  <c r="CU208" i="52"/>
  <c r="DN414" i="52"/>
  <c r="DB228" i="52"/>
  <c r="IH982" i="52"/>
  <c r="FH290" i="52"/>
  <c r="EN368" i="52"/>
  <c r="GT368" i="52" s="1"/>
  <c r="FH313" i="52"/>
  <c r="FI257" i="52"/>
  <c r="FI256" i="52"/>
  <c r="FL333" i="52"/>
  <c r="FD915" i="52"/>
  <c r="DM915" i="52"/>
  <c r="DX702" i="52"/>
  <c r="EF702" i="52" s="1"/>
  <c r="DD702" i="52"/>
  <c r="DD1035" i="52"/>
  <c r="FP1035" i="52" s="1"/>
  <c r="DX1035" i="52"/>
  <c r="FF1045" i="52"/>
  <c r="CI1045" i="52"/>
  <c r="CI977" i="52"/>
  <c r="CJ977" i="52" s="1"/>
  <c r="DD977" i="52"/>
  <c r="FP977" i="52" s="1"/>
  <c r="CW977" i="52"/>
  <c r="EV977" i="52" s="1"/>
  <c r="CK977" i="52"/>
  <c r="FC977" i="52" s="1"/>
  <c r="FS977" i="52" s="1"/>
  <c r="CV977" i="52"/>
  <c r="CX977" i="52"/>
  <c r="EW977" i="52" s="1"/>
  <c r="FI977" i="52" s="1"/>
  <c r="DX982" i="52"/>
  <c r="DD982" i="52"/>
  <c r="FP982" i="52" s="1"/>
  <c r="EX990" i="52"/>
  <c r="CV990" i="52"/>
  <c r="EU990" i="52" s="1"/>
  <c r="FH990" i="52" s="1"/>
  <c r="EV592" i="52"/>
  <c r="FJ592" i="52" s="1"/>
  <c r="FL592" i="52" s="1"/>
  <c r="DN592" i="52"/>
  <c r="DZ592" i="52"/>
  <c r="DB592" i="52"/>
  <c r="FD1011" i="52"/>
  <c r="DM1011" i="52"/>
  <c r="DX1015" i="52"/>
  <c r="DD1015" i="52"/>
  <c r="FP1015" i="52" s="1"/>
  <c r="EZ1050" i="52"/>
  <c r="CX1050" i="52"/>
  <c r="EW1050" i="52" s="1"/>
  <c r="FI1050" i="52" s="1"/>
  <c r="EX951" i="52"/>
  <c r="CV951" i="52"/>
  <c r="CW955" i="52"/>
  <c r="DN955" i="52" s="1"/>
  <c r="EY955" i="52"/>
  <c r="DS959" i="52"/>
  <c r="DJ959" i="52"/>
  <c r="DV959" i="52" s="1"/>
  <c r="DK959" i="52"/>
  <c r="EZ962" i="52"/>
  <c r="CX962" i="52"/>
  <c r="FD965" i="52"/>
  <c r="DM965" i="52"/>
  <c r="DR970" i="52"/>
  <c r="DU970" i="52" s="1"/>
  <c r="DJ970" i="52"/>
  <c r="CW980" i="52"/>
  <c r="EV980" i="52" s="1"/>
  <c r="FJ980" i="52" s="1"/>
  <c r="DM980" i="52"/>
  <c r="FD980" i="52"/>
  <c r="CO986" i="52"/>
  <c r="FB986" i="52" s="1"/>
  <c r="DC986" i="52"/>
  <c r="DD986" i="52"/>
  <c r="FP986" i="52" s="1"/>
  <c r="CV986" i="52"/>
  <c r="EU986" i="52" s="1"/>
  <c r="FH986" i="52" s="1"/>
  <c r="FH602" i="52"/>
  <c r="CI794" i="52"/>
  <c r="FF794" i="52"/>
  <c r="FM932" i="52"/>
  <c r="DW744" i="52"/>
  <c r="EF744" i="52" s="1"/>
  <c r="DC744" i="52"/>
  <c r="CV770" i="52"/>
  <c r="EU770" i="52" s="1"/>
  <c r="EX770" i="52"/>
  <c r="EZ766" i="52"/>
  <c r="CX766" i="52"/>
  <c r="EW766" i="52" s="1"/>
  <c r="EZ772" i="52"/>
  <c r="CX772" i="52"/>
  <c r="EW772" i="52" s="1"/>
  <c r="FI772" i="52" s="1"/>
  <c r="DV399" i="52"/>
  <c r="DK399" i="52"/>
  <c r="CV743" i="52"/>
  <c r="EU743" i="52" s="1"/>
  <c r="EX743" i="52"/>
  <c r="DW749" i="52"/>
  <c r="DC749" i="52"/>
  <c r="EZ753" i="52"/>
  <c r="CX753" i="52"/>
  <c r="EW753" i="52" s="1"/>
  <c r="FI753" i="52" s="1"/>
  <c r="CV759" i="52"/>
  <c r="EU759" i="52" s="1"/>
  <c r="EX759" i="52"/>
  <c r="DW761" i="52"/>
  <c r="EF761" i="52" s="1"/>
  <c r="DC761" i="52"/>
  <c r="CX764" i="52"/>
  <c r="EW764" i="52" s="1"/>
  <c r="EZ764" i="52"/>
  <c r="EX776" i="52"/>
  <c r="CV776" i="52"/>
  <c r="EU776" i="52" s="1"/>
  <c r="FH776" i="52" s="1"/>
  <c r="DW792" i="52"/>
  <c r="DC792" i="52"/>
  <c r="FO792" i="52" s="1"/>
  <c r="EZ808" i="52"/>
  <c r="CX808" i="52"/>
  <c r="EW808" i="52" s="1"/>
  <c r="CI825" i="52"/>
  <c r="FF825" i="52"/>
  <c r="FH840" i="52"/>
  <c r="DU294" i="52"/>
  <c r="FH302" i="52"/>
  <c r="FO513" i="52"/>
  <c r="DF513" i="52"/>
  <c r="EV387" i="52"/>
  <c r="FJ387" i="52" s="1"/>
  <c r="DN387" i="52"/>
  <c r="DV326" i="52"/>
  <c r="EI326" i="52" s="1"/>
  <c r="DK326" i="52"/>
  <c r="ES859" i="52"/>
  <c r="IN859" i="52"/>
  <c r="IO859" i="52"/>
  <c r="DV521" i="52"/>
  <c r="DK521" i="52"/>
  <c r="FN868" i="52"/>
  <c r="IG868" i="52" s="1"/>
  <c r="FR868" i="52"/>
  <c r="DK381" i="52"/>
  <c r="ES382" i="52"/>
  <c r="IE382" i="52"/>
  <c r="IN382" i="52"/>
  <c r="IO382" i="52"/>
  <c r="GX407" i="52"/>
  <c r="GW407" i="52"/>
  <c r="GY407" i="52"/>
  <c r="EV584" i="52"/>
  <c r="FJ584" i="52" s="1"/>
  <c r="DN584" i="52"/>
  <c r="EJ377" i="52"/>
  <c r="EI377" i="52"/>
  <c r="CK1027" i="52"/>
  <c r="CO934" i="52"/>
  <c r="FB934" i="52" s="1"/>
  <c r="DD36" i="52"/>
  <c r="FP36" i="52" s="1"/>
  <c r="DN24" i="52"/>
  <c r="DC45" i="52"/>
  <c r="CI24" i="52"/>
  <c r="CJ24" i="52" s="1"/>
  <c r="CO47" i="52"/>
  <c r="FB47" i="52" s="1"/>
  <c r="DC34" i="52"/>
  <c r="CN24" i="52"/>
  <c r="FE24" i="52" s="1"/>
  <c r="CW17" i="52"/>
  <c r="EV17" i="52" s="1"/>
  <c r="CR36" i="52"/>
  <c r="EZ36" i="52" s="1"/>
  <c r="CJ972" i="52"/>
  <c r="CU1015" i="52"/>
  <c r="CJ1016" i="52"/>
  <c r="AB627" i="52"/>
  <c r="AB655" i="52"/>
  <c r="CI934" i="52"/>
  <c r="CJ934" i="52" s="1"/>
  <c r="DX129" i="52"/>
  <c r="AB79" i="52"/>
  <c r="CU854" i="52"/>
  <c r="AB935" i="52"/>
  <c r="CJ566" i="52"/>
  <c r="FH674" i="52"/>
  <c r="FD126" i="52"/>
  <c r="DJ119" i="52"/>
  <c r="CW136" i="52"/>
  <c r="CV63" i="52"/>
  <c r="CI63" i="52"/>
  <c r="CJ63" i="52" s="1"/>
  <c r="AB96" i="52"/>
  <c r="EA617" i="52"/>
  <c r="FK933" i="52"/>
  <c r="DJ102" i="52"/>
  <c r="EA597" i="52"/>
  <c r="EH597" i="52" s="1"/>
  <c r="DD697" i="52"/>
  <c r="DX697" i="52"/>
  <c r="EF697" i="52" s="1"/>
  <c r="DW938" i="52"/>
  <c r="DC938" i="52"/>
  <c r="FO938" i="52" s="1"/>
  <c r="AB1046" i="52"/>
  <c r="DR1046" i="52"/>
  <c r="EZ534" i="52"/>
  <c r="CX534" i="52"/>
  <c r="DJ963" i="52"/>
  <c r="DV963" i="52" s="1"/>
  <c r="DR963" i="52"/>
  <c r="DU963" i="52" s="1"/>
  <c r="FF913" i="52"/>
  <c r="CI913" i="52"/>
  <c r="DW794" i="52"/>
  <c r="DC794" i="52"/>
  <c r="FO794" i="52" s="1"/>
  <c r="EZ811" i="52"/>
  <c r="CX811" i="52"/>
  <c r="EW811" i="52" s="1"/>
  <c r="DW722" i="52"/>
  <c r="EF722" i="52" s="1"/>
  <c r="DC722" i="52"/>
  <c r="DD727" i="52"/>
  <c r="FP727" i="52" s="1"/>
  <c r="CX727" i="52"/>
  <c r="EW727" i="52" s="1"/>
  <c r="FI727" i="52" s="1"/>
  <c r="CV727" i="52"/>
  <c r="EU727" i="52" s="1"/>
  <c r="FH727" i="52" s="1"/>
  <c r="DC727" i="52"/>
  <c r="CW575" i="52"/>
  <c r="FD575" i="52"/>
  <c r="CU575" i="52"/>
  <c r="DM575" i="52"/>
  <c r="DX589" i="52"/>
  <c r="DB589" i="52"/>
  <c r="EA589" i="52"/>
  <c r="DW763" i="52"/>
  <c r="EF763" i="52" s="1"/>
  <c r="DC763" i="52"/>
  <c r="CK714" i="52"/>
  <c r="FC714" i="52" s="1"/>
  <c r="EV202" i="52"/>
  <c r="FJ202" i="52" s="1"/>
  <c r="DN202" i="52"/>
  <c r="EV372" i="52"/>
  <c r="FJ372" i="52" s="1"/>
  <c r="DN372" i="52"/>
  <c r="EJ362" i="52"/>
  <c r="EI362" i="52"/>
  <c r="EJ355" i="52"/>
  <c r="EI355" i="52"/>
  <c r="EI884" i="52"/>
  <c r="EJ884" i="52"/>
  <c r="DL208" i="52"/>
  <c r="DO208" i="52"/>
  <c r="FC838" i="52"/>
  <c r="FS838" i="52" s="1"/>
  <c r="CU838" i="52"/>
  <c r="DL536" i="52"/>
  <c r="EJ630" i="52"/>
  <c r="EI630" i="52"/>
  <c r="EE194" i="52"/>
  <c r="EG194" i="52"/>
  <c r="ED923" i="52"/>
  <c r="EQ923" i="52" s="1"/>
  <c r="EC923" i="52"/>
  <c r="EP923" i="52" s="1"/>
  <c r="EH923" i="52"/>
  <c r="EB923" i="52"/>
  <c r="FS382" i="52"/>
  <c r="FI876" i="52"/>
  <c r="EF74" i="52"/>
  <c r="DU119" i="52"/>
  <c r="CC104" i="52"/>
  <c r="CO104" i="52" s="1"/>
  <c r="FB104" i="52" s="1"/>
  <c r="DV124" i="52"/>
  <c r="EJ124" i="52" s="1"/>
  <c r="CK984" i="52"/>
  <c r="FC984" i="52" s="1"/>
  <c r="CK574" i="52"/>
  <c r="FC574" i="52" s="1"/>
  <c r="FH315" i="52"/>
  <c r="FI357" i="52"/>
  <c r="FM228" i="52"/>
  <c r="CJ390" i="52"/>
  <c r="FH282" i="52"/>
  <c r="EE649" i="52"/>
  <c r="DZ597" i="52"/>
  <c r="EG597" i="52" s="1"/>
  <c r="DD707" i="52"/>
  <c r="DX707" i="52"/>
  <c r="DT917" i="52"/>
  <c r="DJ917" i="52"/>
  <c r="DV917" i="52" s="1"/>
  <c r="DK917" i="52"/>
  <c r="DW908" i="52"/>
  <c r="DC908" i="52"/>
  <c r="FO908" i="52" s="1"/>
  <c r="FF818" i="52"/>
  <c r="CI818" i="52"/>
  <c r="CV763" i="52"/>
  <c r="EU763" i="52" s="1"/>
  <c r="FH763" i="52" s="1"/>
  <c r="EX763" i="52"/>
  <c r="EY591" i="52"/>
  <c r="CW591" i="52"/>
  <c r="DN591" i="52" s="1"/>
  <c r="DW766" i="52"/>
  <c r="EF766" i="52" s="1"/>
  <c r="DC766" i="52"/>
  <c r="DW740" i="52"/>
  <c r="EF740" i="52" s="1"/>
  <c r="DC740" i="52"/>
  <c r="DW741" i="52"/>
  <c r="EF741" i="52" s="1"/>
  <c r="DC741" i="52"/>
  <c r="EX728" i="52"/>
  <c r="CV728" i="52"/>
  <c r="EU728" i="52" s="1"/>
  <c r="CV735" i="52"/>
  <c r="EU735" i="52" s="1"/>
  <c r="EX735" i="52"/>
  <c r="EX575" i="52"/>
  <c r="CV575" i="52"/>
  <c r="CJ589" i="52"/>
  <c r="CK589" i="52"/>
  <c r="CN778" i="52"/>
  <c r="FE778" i="52" s="1"/>
  <c r="CK778" i="52"/>
  <c r="FC778" i="52" s="1"/>
  <c r="CV778" i="52"/>
  <c r="EU778" i="52" s="1"/>
  <c r="FH778" i="52" s="1"/>
  <c r="DD778" i="52"/>
  <c r="FP778" i="52" s="1"/>
  <c r="CX778" i="52"/>
  <c r="EW778" i="52" s="1"/>
  <c r="FI778" i="52" s="1"/>
  <c r="CP790" i="52"/>
  <c r="FA790" i="52" s="1"/>
  <c r="CN790" i="52"/>
  <c r="FE790" i="52" s="1"/>
  <c r="CX790" i="52"/>
  <c r="EW790" i="52" s="1"/>
  <c r="FI790" i="52" s="1"/>
  <c r="DC790" i="52"/>
  <c r="FO790" i="52" s="1"/>
  <c r="CI790" i="52"/>
  <c r="CW702" i="52"/>
  <c r="EY702" i="52"/>
  <c r="FP572" i="52"/>
  <c r="DF572" i="52"/>
  <c r="FP520" i="52"/>
  <c r="DF520" i="52"/>
  <c r="CU218" i="52"/>
  <c r="FC218" i="52"/>
  <c r="EU236" i="52"/>
  <c r="FH236" i="52" s="1"/>
  <c r="FK236" i="52" s="1"/>
  <c r="DZ236" i="52"/>
  <c r="EA236" i="52"/>
  <c r="DB236" i="52"/>
  <c r="FI391" i="52"/>
  <c r="FM329" i="52"/>
  <c r="II329" i="52"/>
  <c r="IH329" i="52"/>
  <c r="DV342" i="52"/>
  <c r="EI342" i="52" s="1"/>
  <c r="ES342" i="52" s="1"/>
  <c r="DK342" i="52"/>
  <c r="DK377" i="52"/>
  <c r="FI231" i="52"/>
  <c r="DV154" i="52"/>
  <c r="DK154" i="52"/>
  <c r="EV141" i="52"/>
  <c r="FJ141" i="52" s="1"/>
  <c r="DN141" i="52"/>
  <c r="CU146" i="52"/>
  <c r="FC146" i="52"/>
  <c r="FS146" i="52" s="1"/>
  <c r="CU534" i="52"/>
  <c r="ED933" i="52"/>
  <c r="EB933" i="52"/>
  <c r="EC933" i="52"/>
  <c r="EH933" i="52"/>
  <c r="FH149" i="52"/>
  <c r="IN244" i="52"/>
  <c r="ES244" i="52"/>
  <c r="IO244" i="52"/>
  <c r="IE244" i="52"/>
  <c r="EI343" i="52"/>
  <c r="EJ343" i="52"/>
  <c r="CX55" i="52"/>
  <c r="EW55" i="52" s="1"/>
  <c r="FI55" i="52" s="1"/>
  <c r="FI226" i="52"/>
  <c r="CJ138" i="52"/>
  <c r="FI373" i="52"/>
  <c r="EE939" i="52"/>
  <c r="DS966" i="52"/>
  <c r="DU966" i="52" s="1"/>
  <c r="DJ966" i="52"/>
  <c r="DV966" i="52" s="1"/>
  <c r="FS966" i="52" s="1"/>
  <c r="DW965" i="52"/>
  <c r="DC965" i="52"/>
  <c r="FO965" i="52" s="1"/>
  <c r="DM912" i="52"/>
  <c r="FD912" i="52"/>
  <c r="DM599" i="52"/>
  <c r="FD599" i="52"/>
  <c r="EZ786" i="52"/>
  <c r="CX786" i="52"/>
  <c r="EW786" i="52" s="1"/>
  <c r="DW717" i="52"/>
  <c r="EF717" i="52" s="1"/>
  <c r="DC717" i="52"/>
  <c r="DW725" i="52"/>
  <c r="EF725" i="52" s="1"/>
  <c r="DC725" i="52"/>
  <c r="CP746" i="52"/>
  <c r="FA746" i="52" s="1"/>
  <c r="DD746" i="52"/>
  <c r="FP746" i="52" s="1"/>
  <c r="CX746" i="52"/>
  <c r="EW746" i="52" s="1"/>
  <c r="FI746" i="52" s="1"/>
  <c r="DC746" i="52"/>
  <c r="FO746" i="52" s="1"/>
  <c r="CO714" i="52"/>
  <c r="FB714" i="52" s="1"/>
  <c r="CP714" i="52"/>
  <c r="FA714" i="52" s="1"/>
  <c r="CV714" i="52"/>
  <c r="EU714" i="52" s="1"/>
  <c r="FH714" i="52" s="1"/>
  <c r="DC714" i="52"/>
  <c r="DD714" i="52"/>
  <c r="FP714" i="52" s="1"/>
  <c r="CX714" i="52"/>
  <c r="EW714" i="52" s="1"/>
  <c r="FI714" i="52" s="1"/>
  <c r="EX567" i="52"/>
  <c r="CV567" i="52"/>
  <c r="CV765" i="52"/>
  <c r="EU765" i="52" s="1"/>
  <c r="EX765" i="52"/>
  <c r="AB536" i="52"/>
  <c r="DO886" i="52"/>
  <c r="DL886" i="52"/>
  <c r="DV385" i="52"/>
  <c r="DK385" i="52"/>
  <c r="EV158" i="52"/>
  <c r="FJ158" i="52" s="1"/>
  <c r="DN158" i="52"/>
  <c r="DO158" i="52" s="1"/>
  <c r="DO260" i="52"/>
  <c r="DL260" i="52"/>
  <c r="DL571" i="52"/>
  <c r="DO571" i="52"/>
  <c r="DO160" i="52"/>
  <c r="DL160" i="52"/>
  <c r="IH218" i="52"/>
  <c r="FM218" i="52"/>
  <c r="II218" i="52"/>
  <c r="ED856" i="52"/>
  <c r="EH856" i="52"/>
  <c r="EC856" i="52"/>
  <c r="ED592" i="52"/>
  <c r="EG592" i="52"/>
  <c r="EB592" i="52"/>
  <c r="EE592" i="52"/>
  <c r="EG933" i="52"/>
  <c r="EE933" i="52"/>
  <c r="EV145" i="52"/>
  <c r="FJ145" i="52" s="1"/>
  <c r="DN145" i="52"/>
  <c r="DL145" i="52" s="1"/>
  <c r="FH851" i="52"/>
  <c r="FH286" i="52"/>
  <c r="FI381" i="52"/>
  <c r="EJ350" i="52"/>
  <c r="DS568" i="52"/>
  <c r="DJ568" i="52"/>
  <c r="DV568" i="52" s="1"/>
  <c r="EZ918" i="52"/>
  <c r="CX918" i="52"/>
  <c r="EW918" i="52" s="1"/>
  <c r="CO1047" i="52"/>
  <c r="FB1047" i="52" s="1"/>
  <c r="CI1047" i="52"/>
  <c r="DD1047" i="52"/>
  <c r="FP1047" i="52" s="1"/>
  <c r="CX1047" i="52"/>
  <c r="EW1047" i="52" s="1"/>
  <c r="FI1047" i="52" s="1"/>
  <c r="CV1047" i="52"/>
  <c r="EU1047" i="52" s="1"/>
  <c r="FH1047" i="52" s="1"/>
  <c r="EX1001" i="52"/>
  <c r="CV1001" i="52"/>
  <c r="EU1001" i="52" s="1"/>
  <c r="FH1001" i="52" s="1"/>
  <c r="FD908" i="52"/>
  <c r="DM908" i="52"/>
  <c r="DM1004" i="52"/>
  <c r="FD1004" i="52"/>
  <c r="EZ917" i="52"/>
  <c r="CX917" i="52"/>
  <c r="EX607" i="52"/>
  <c r="IH607" i="52" s="1"/>
  <c r="CV607" i="52"/>
  <c r="EU607" i="52" s="1"/>
  <c r="FH607" i="52" s="1"/>
  <c r="EZ816" i="52"/>
  <c r="CX816" i="52"/>
  <c r="EW816" i="52" s="1"/>
  <c r="DW786" i="52"/>
  <c r="DC786" i="52"/>
  <c r="FO786" i="52" s="1"/>
  <c r="DW735" i="52"/>
  <c r="EF735" i="52" s="1"/>
  <c r="DC735" i="52"/>
  <c r="FF811" i="52"/>
  <c r="CI811" i="52"/>
  <c r="CJ811" i="52" s="1"/>
  <c r="CV725" i="52"/>
  <c r="EU725" i="52" s="1"/>
  <c r="FH725" i="52" s="1"/>
  <c r="EX725" i="52"/>
  <c r="CV742" i="52"/>
  <c r="EU742" i="52" s="1"/>
  <c r="EX742" i="52"/>
  <c r="EZ815" i="52"/>
  <c r="CX815" i="52"/>
  <c r="EW815" i="52" s="1"/>
  <c r="FI815" i="52" s="1"/>
  <c r="DW737" i="52"/>
  <c r="EF737" i="52" s="1"/>
  <c r="DC737" i="52"/>
  <c r="EZ567" i="52"/>
  <c r="CX567" i="52"/>
  <c r="EW567" i="52" s="1"/>
  <c r="EZ783" i="52"/>
  <c r="CX783" i="52"/>
  <c r="EW783" i="52" s="1"/>
  <c r="DW781" i="52"/>
  <c r="DC781" i="52"/>
  <c r="FO781" i="52" s="1"/>
  <c r="IH646" i="52"/>
  <c r="II646" i="52"/>
  <c r="DN360" i="52"/>
  <c r="DB360" i="52"/>
  <c r="EA360" i="52"/>
  <c r="DZ360" i="52"/>
  <c r="DV269" i="52"/>
  <c r="DK269" i="52"/>
  <c r="EB901" i="52"/>
  <c r="EC901" i="52"/>
  <c r="ED901" i="52"/>
  <c r="EH901" i="52"/>
  <c r="DV335" i="52"/>
  <c r="EJ335" i="52" s="1"/>
  <c r="DK335" i="52"/>
  <c r="EI216" i="52"/>
  <c r="EJ216" i="52"/>
  <c r="FN309" i="52"/>
  <c r="IG309" i="52" s="1"/>
  <c r="FR309" i="52"/>
  <c r="II161" i="52"/>
  <c r="FM161" i="52"/>
  <c r="IH161" i="52"/>
  <c r="EU218" i="52"/>
  <c r="FH218" i="52" s="1"/>
  <c r="FL218" i="52" s="1"/>
  <c r="DZ218" i="52"/>
  <c r="EV135" i="52"/>
  <c r="FJ135" i="52" s="1"/>
  <c r="DN135" i="52"/>
  <c r="DL135" i="52" s="1"/>
  <c r="ES391" i="52"/>
  <c r="IE391" i="52"/>
  <c r="IN391" i="52"/>
  <c r="IO391" i="52"/>
  <c r="EH924" i="52"/>
  <c r="EE924" i="52"/>
  <c r="FL947" i="52"/>
  <c r="DV197" i="52"/>
  <c r="FS197" i="52" s="1"/>
  <c r="DK197" i="52"/>
  <c r="CJ397" i="52"/>
  <c r="EF683" i="52"/>
  <c r="DB392" i="52"/>
  <c r="EX429" i="52"/>
  <c r="CV429" i="52"/>
  <c r="EU429" i="52" s="1"/>
  <c r="FD964" i="52"/>
  <c r="DM964" i="52"/>
  <c r="DM963" i="52"/>
  <c r="FD963" i="52"/>
  <c r="FF915" i="52"/>
  <c r="CI915" i="52"/>
  <c r="FF591" i="52"/>
  <c r="CI591" i="52"/>
  <c r="CJ591" i="52" s="1"/>
  <c r="CU591" i="52"/>
  <c r="CX814" i="52"/>
  <c r="EW814" i="52" s="1"/>
  <c r="FI814" i="52" s="1"/>
  <c r="DC814" i="52"/>
  <c r="FO814" i="52" s="1"/>
  <c r="CI814" i="52"/>
  <c r="EZ827" i="52"/>
  <c r="CX827" i="52"/>
  <c r="EW827" i="52" s="1"/>
  <c r="DW728" i="52"/>
  <c r="EF728" i="52" s="1"/>
  <c r="DC728" i="52"/>
  <c r="DW742" i="52"/>
  <c r="EF742" i="52" s="1"/>
  <c r="DC742" i="52"/>
  <c r="DW815" i="52"/>
  <c r="DC815" i="52"/>
  <c r="FO815" i="52" s="1"/>
  <c r="DS570" i="52"/>
  <c r="DJ570" i="52"/>
  <c r="DM581" i="52"/>
  <c r="CU581" i="52"/>
  <c r="FD581" i="52"/>
  <c r="FM581" i="52" s="1"/>
  <c r="EX608" i="52"/>
  <c r="CV608" i="52"/>
  <c r="EU608" i="52" s="1"/>
  <c r="CV736" i="52"/>
  <c r="EU736" i="52" s="1"/>
  <c r="EX736" i="52"/>
  <c r="FF785" i="52"/>
  <c r="CI785" i="52"/>
  <c r="EJ284" i="52"/>
  <c r="EI284" i="52"/>
  <c r="DV299" i="52"/>
  <c r="FS299" i="52" s="1"/>
  <c r="DK299" i="52"/>
  <c r="DV360" i="52"/>
  <c r="FS360" i="52" s="1"/>
  <c r="DK360" i="52"/>
  <c r="FO321" i="52"/>
  <c r="DF321" i="52"/>
  <c r="EV157" i="52"/>
  <c r="FJ157" i="52" s="1"/>
  <c r="DZ157" i="52"/>
  <c r="DN157" i="52"/>
  <c r="DL157" i="52" s="1"/>
  <c r="DO212" i="52"/>
  <c r="DL212" i="52"/>
  <c r="FO208" i="52"/>
  <c r="DF208" i="52"/>
  <c r="FE161" i="52"/>
  <c r="FS161" i="52" s="1"/>
  <c r="CU161" i="52"/>
  <c r="EJ863" i="52"/>
  <c r="EI863" i="52"/>
  <c r="DO209" i="52"/>
  <c r="DL209" i="52"/>
  <c r="EJ943" i="52"/>
  <c r="EI943" i="52"/>
  <c r="EI588" i="52"/>
  <c r="EQ931" i="52"/>
  <c r="CW38" i="52"/>
  <c r="CJ926" i="52"/>
  <c r="DD887" i="52"/>
  <c r="DD106" i="52"/>
  <c r="FP106" i="52" s="1"/>
  <c r="CJ331" i="52"/>
  <c r="CO796" i="52"/>
  <c r="FB796" i="52" s="1"/>
  <c r="AB80" i="52"/>
  <c r="CI62" i="52"/>
  <c r="CJ62" i="52" s="1"/>
  <c r="DV99" i="52"/>
  <c r="AB803" i="52"/>
  <c r="AB599" i="52"/>
  <c r="DZ414" i="52"/>
  <c r="EN924" i="52"/>
  <c r="CR95" i="52"/>
  <c r="EZ95" i="52" s="1"/>
  <c r="CC93" i="52"/>
  <c r="CR93" i="52" s="1"/>
  <c r="EF93" i="52"/>
  <c r="DM87" i="52"/>
  <c r="EF75" i="52"/>
  <c r="IH522" i="52"/>
  <c r="FM325" i="52"/>
  <c r="FL378" i="52"/>
  <c r="DZ392" i="52"/>
  <c r="EE392" i="52" s="1"/>
  <c r="EO368" i="52"/>
  <c r="GX368" i="52" s="1"/>
  <c r="DM354" i="52"/>
  <c r="FD354" i="52"/>
  <c r="CW354" i="52"/>
  <c r="FQ867" i="52"/>
  <c r="DF867" i="52"/>
  <c r="EX1050" i="52"/>
  <c r="CV1050" i="52"/>
  <c r="EU1050" i="52" s="1"/>
  <c r="EY966" i="52"/>
  <c r="CW966" i="52"/>
  <c r="DN877" i="52"/>
  <c r="EV877" i="52"/>
  <c r="FJ877" i="52" s="1"/>
  <c r="DJ330" i="52"/>
  <c r="DV330" i="52" s="1"/>
  <c r="DR330" i="52"/>
  <c r="DK330" i="52"/>
  <c r="DS586" i="52"/>
  <c r="DJ586" i="52"/>
  <c r="DV586" i="52" s="1"/>
  <c r="FS586" i="52" s="1"/>
  <c r="DJ735" i="52"/>
  <c r="DV735" i="52" s="1"/>
  <c r="DR735" i="52"/>
  <c r="DU735" i="52" s="1"/>
  <c r="DW791" i="52"/>
  <c r="EF791" i="52" s="1"/>
  <c r="DC791" i="52"/>
  <c r="FO791" i="52" s="1"/>
  <c r="DD708" i="52"/>
  <c r="DX708" i="52"/>
  <c r="EF708" i="52" s="1"/>
  <c r="DW808" i="52"/>
  <c r="DC808" i="52"/>
  <c r="FO808" i="52" s="1"/>
  <c r="DW784" i="52"/>
  <c r="EF784" i="52" s="1"/>
  <c r="DC784" i="52"/>
  <c r="FO784" i="52" s="1"/>
  <c r="EX730" i="52"/>
  <c r="CV730" i="52"/>
  <c r="EU730" i="52" s="1"/>
  <c r="EJ388" i="52"/>
  <c r="EI388" i="52"/>
  <c r="DC599" i="52"/>
  <c r="FO599" i="52" s="1"/>
  <c r="DV386" i="52"/>
  <c r="DK386" i="52"/>
  <c r="DV248" i="52"/>
  <c r="FS248" i="52" s="1"/>
  <c r="DK248" i="52"/>
  <c r="EJ262" i="52"/>
  <c r="EI262" i="52"/>
  <c r="FP266" i="52"/>
  <c r="DF266" i="52"/>
  <c r="FO382" i="52"/>
  <c r="DF382" i="52"/>
  <c r="DN320" i="52"/>
  <c r="EV320" i="52"/>
  <c r="FJ320" i="52" s="1"/>
  <c r="EA320" i="52"/>
  <c r="DB320" i="52"/>
  <c r="DZ320" i="52"/>
  <c r="ES285" i="52"/>
  <c r="IE285" i="52"/>
  <c r="IN285" i="52"/>
  <c r="IO285" i="52"/>
  <c r="EV227" i="52"/>
  <c r="FJ227" i="52" s="1"/>
  <c r="DN227" i="52"/>
  <c r="DL227" i="52" s="1"/>
  <c r="DO929" i="52"/>
  <c r="DL929" i="52"/>
  <c r="EI919" i="52"/>
  <c r="EJ919" i="52"/>
  <c r="EE847" i="52"/>
  <c r="EG847" i="52"/>
  <c r="DZ146" i="52"/>
  <c r="EU146" i="52"/>
  <c r="FH146" i="52" s="1"/>
  <c r="FK146" i="52" s="1"/>
  <c r="EA146" i="52"/>
  <c r="DB146" i="52"/>
  <c r="EJ933" i="52"/>
  <c r="EI933" i="52"/>
  <c r="DF313" i="52"/>
  <c r="FL407" i="52"/>
  <c r="FU407" i="52" s="1"/>
  <c r="FW407" i="52" s="1"/>
  <c r="DK41" i="52"/>
  <c r="CV784" i="52"/>
  <c r="CK34" i="52"/>
  <c r="FC34" i="52" s="1"/>
  <c r="CN35" i="52"/>
  <c r="FE35" i="52" s="1"/>
  <c r="CK38" i="52"/>
  <c r="CP24" i="52"/>
  <c r="FA24" i="52" s="1"/>
  <c r="CV24" i="52"/>
  <c r="DC38" i="52"/>
  <c r="DC47" i="52"/>
  <c r="CV38" i="52"/>
  <c r="CN844" i="52"/>
  <c r="FE844" i="52" s="1"/>
  <c r="CJ1007" i="52"/>
  <c r="AB980" i="52"/>
  <c r="CI557" i="52"/>
  <c r="FS264" i="52"/>
  <c r="DJ125" i="52"/>
  <c r="DV125" i="52" s="1"/>
  <c r="FK859" i="52"/>
  <c r="FL402" i="52"/>
  <c r="CC64" i="52"/>
  <c r="CI64" i="52" s="1"/>
  <c r="CJ64" i="52" s="1"/>
  <c r="AB74" i="52"/>
  <c r="EF89" i="52"/>
  <c r="EF73" i="52"/>
  <c r="EF97" i="52"/>
  <c r="FI536" i="52"/>
  <c r="FK536" i="52" s="1"/>
  <c r="IH216" i="52"/>
  <c r="FN315" i="52"/>
  <c r="IG315" i="52" s="1"/>
  <c r="FB374" i="52"/>
  <c r="FM374" i="52" s="1"/>
  <c r="CU374" i="52"/>
  <c r="DX1001" i="52"/>
  <c r="DD1001" i="52"/>
  <c r="FP1001" i="52" s="1"/>
  <c r="EZ913" i="52"/>
  <c r="CX913" i="52"/>
  <c r="EW913" i="52" s="1"/>
  <c r="DJ965" i="52"/>
  <c r="DV965" i="52" s="1"/>
  <c r="DR965" i="52"/>
  <c r="DK965" i="52"/>
  <c r="DW917" i="52"/>
  <c r="DC917" i="52"/>
  <c r="FO917" i="52" s="1"/>
  <c r="DW591" i="52"/>
  <c r="DC591" i="52"/>
  <c r="FO591" i="52" s="1"/>
  <c r="EX636" i="52"/>
  <c r="CV636" i="52"/>
  <c r="EU636" i="52" s="1"/>
  <c r="DC668" i="52"/>
  <c r="CI668" i="52"/>
  <c r="CJ668" i="52" s="1"/>
  <c r="CV668" i="52"/>
  <c r="EU668" i="52" s="1"/>
  <c r="FH668" i="52" s="1"/>
  <c r="CW668" i="52"/>
  <c r="EZ792" i="52"/>
  <c r="CX792" i="52"/>
  <c r="EW792" i="52" s="1"/>
  <c r="DW811" i="52"/>
  <c r="DC811" i="52"/>
  <c r="FO811" i="52" s="1"/>
  <c r="DW789" i="52"/>
  <c r="DC789" i="52"/>
  <c r="FO789" i="52" s="1"/>
  <c r="CX720" i="52"/>
  <c r="EW720" i="52" s="1"/>
  <c r="FI720" i="52" s="1"/>
  <c r="CK720" i="52"/>
  <c r="FC720" i="52" s="1"/>
  <c r="DD720" i="52"/>
  <c r="FP720" i="52" s="1"/>
  <c r="DC720" i="52"/>
  <c r="CV720" i="52"/>
  <c r="EU720" i="52" s="1"/>
  <c r="FH720" i="52" s="1"/>
  <c r="DW738" i="52"/>
  <c r="EF738" i="52" s="1"/>
  <c r="DC738" i="52"/>
  <c r="DW733" i="52"/>
  <c r="EF733" i="52" s="1"/>
  <c r="DC733" i="52"/>
  <c r="DS575" i="52"/>
  <c r="DU575" i="52" s="1"/>
  <c r="DJ575" i="52"/>
  <c r="DD668" i="52"/>
  <c r="FP668" i="52" s="1"/>
  <c r="EV353" i="52"/>
  <c r="FJ353" i="52" s="1"/>
  <c r="DN353" i="52"/>
  <c r="FC226" i="52"/>
  <c r="CU226" i="52"/>
  <c r="DD589" i="52"/>
  <c r="DU154" i="52"/>
  <c r="DV272" i="52"/>
  <c r="EI272" i="52" s="1"/>
  <c r="DK272" i="52"/>
  <c r="FO311" i="52"/>
  <c r="DF311" i="52"/>
  <c r="II321" i="52"/>
  <c r="DB161" i="52"/>
  <c r="DZ161" i="52"/>
  <c r="EU161" i="52"/>
  <c r="FH161" i="52" s="1"/>
  <c r="FL161" i="52" s="1"/>
  <c r="EA161" i="52"/>
  <c r="EH161" i="52" s="1"/>
  <c r="ES297" i="52"/>
  <c r="IE297" i="52"/>
  <c r="II146" i="52"/>
  <c r="FM146" i="52"/>
  <c r="IH146" i="52"/>
  <c r="EH621" i="52"/>
  <c r="EC621" i="52"/>
  <c r="ED621" i="52"/>
  <c r="EG924" i="52"/>
  <c r="EG919" i="52"/>
  <c r="EE919" i="52"/>
  <c r="FN313" i="52"/>
  <c r="IG313" i="52" s="1"/>
  <c r="EM931" i="52"/>
  <c r="ET931" i="52" s="1"/>
  <c r="CJ123" i="52"/>
  <c r="CN1027" i="52"/>
  <c r="FE1027" i="52" s="1"/>
  <c r="CI47" i="52"/>
  <c r="CJ47" i="52" s="1"/>
  <c r="DD47" i="52"/>
  <c r="FP47" i="52" s="1"/>
  <c r="DC24" i="52"/>
  <c r="CK24" i="52"/>
  <c r="DD24" i="52"/>
  <c r="FP24" i="52" s="1"/>
  <c r="AB874" i="52"/>
  <c r="CJ343" i="52"/>
  <c r="CJ340" i="52"/>
  <c r="CV242" i="52"/>
  <c r="CI1024" i="52"/>
  <c r="CJ1024" i="52" s="1"/>
  <c r="CI98" i="52"/>
  <c r="CJ98" i="52" s="1"/>
  <c r="AB66" i="52"/>
  <c r="EF90" i="52"/>
  <c r="AB382" i="52"/>
  <c r="AB602" i="52"/>
  <c r="FH312" i="52"/>
  <c r="DK303" i="52"/>
  <c r="DJ74" i="52"/>
  <c r="CO98" i="52"/>
  <c r="FB98" i="52" s="1"/>
  <c r="CR98" i="52"/>
  <c r="EZ98" i="52" s="1"/>
  <c r="FM145" i="52"/>
  <c r="IE343" i="52"/>
  <c r="FL858" i="52"/>
  <c r="EE378" i="52"/>
  <c r="FM929" i="52"/>
  <c r="II929" i="52"/>
  <c r="CW1028" i="52"/>
  <c r="DM1028" i="52"/>
  <c r="FD1028" i="52"/>
  <c r="FF833" i="52"/>
  <c r="CI833" i="52"/>
  <c r="FD1005" i="52"/>
  <c r="DM1005" i="52"/>
  <c r="FS917" i="52"/>
  <c r="DR591" i="52"/>
  <c r="DU591" i="52" s="1"/>
  <c r="DJ591" i="52"/>
  <c r="EX664" i="52"/>
  <c r="CV664" i="52"/>
  <c r="EU664" i="52" s="1"/>
  <c r="EX642" i="52"/>
  <c r="CV642" i="52"/>
  <c r="EU642" i="52" s="1"/>
  <c r="EX779" i="52"/>
  <c r="CV779" i="52"/>
  <c r="EU779" i="52" s="1"/>
  <c r="EZ824" i="52"/>
  <c r="CX824" i="52"/>
  <c r="EW824" i="52" s="1"/>
  <c r="CN814" i="52"/>
  <c r="FE814" i="52" s="1"/>
  <c r="DW780" i="52"/>
  <c r="EF780" i="52" s="1"/>
  <c r="DC780" i="52"/>
  <c r="FO780" i="52" s="1"/>
  <c r="CX721" i="52"/>
  <c r="EW721" i="52" s="1"/>
  <c r="FI721" i="52" s="1"/>
  <c r="DD721" i="52"/>
  <c r="FP721" i="52" s="1"/>
  <c r="CV721" i="52"/>
  <c r="EU721" i="52" s="1"/>
  <c r="FH721" i="52" s="1"/>
  <c r="DC721" i="52"/>
  <c r="CK721" i="52"/>
  <c r="FC721" i="52" s="1"/>
  <c r="EX739" i="52"/>
  <c r="CV739" i="52"/>
  <c r="EU739" i="52" s="1"/>
  <c r="DX575" i="52"/>
  <c r="DD575" i="52"/>
  <c r="FP575" i="52" s="1"/>
  <c r="CN584" i="52"/>
  <c r="FE584" i="52" s="1"/>
  <c r="CI584" i="52"/>
  <c r="CJ584" i="52" s="1"/>
  <c r="CP584" i="52"/>
  <c r="FA584" i="52" s="1"/>
  <c r="CO584" i="52"/>
  <c r="FB584" i="52" s="1"/>
  <c r="DD584" i="52"/>
  <c r="FP584" i="52" s="1"/>
  <c r="CV584" i="52"/>
  <c r="DC584" i="52"/>
  <c r="CX584" i="52"/>
  <c r="EW584" i="52" s="1"/>
  <c r="FI584" i="52" s="1"/>
  <c r="FP478" i="52"/>
  <c r="DF478" i="52"/>
  <c r="DN203" i="52"/>
  <c r="EV203" i="52"/>
  <c r="FJ203" i="52" s="1"/>
  <c r="FP664" i="52"/>
  <c r="DF664" i="52"/>
  <c r="FH490" i="52"/>
  <c r="CK746" i="52"/>
  <c r="FC746" i="52" s="1"/>
  <c r="DV414" i="52"/>
  <c r="EJ414" i="52" s="1"/>
  <c r="DK414" i="52"/>
  <c r="DU287" i="52"/>
  <c r="FK922" i="52"/>
  <c r="FL922" i="52"/>
  <c r="FO329" i="52"/>
  <c r="DF329" i="52"/>
  <c r="DU360" i="52"/>
  <c r="EA248" i="52"/>
  <c r="EU248" i="52"/>
  <c r="FH248" i="52" s="1"/>
  <c r="FL248" i="52" s="1"/>
  <c r="DB248" i="52"/>
  <c r="DZ248" i="52"/>
  <c r="ES273" i="52"/>
  <c r="IN273" i="52"/>
  <c r="IO273" i="52"/>
  <c r="IE273" i="52"/>
  <c r="DV282" i="52"/>
  <c r="DK282" i="52"/>
  <c r="FN924" i="52"/>
  <c r="IG924" i="52" s="1"/>
  <c r="DV380" i="52"/>
  <c r="EJ380" i="52" s="1"/>
  <c r="DK380" i="52"/>
  <c r="DV338" i="52"/>
  <c r="EI338" i="52" s="1"/>
  <c r="IO338" i="52" s="1"/>
  <c r="DK338" i="52"/>
  <c r="EV206" i="52"/>
  <c r="FJ206" i="52" s="1"/>
  <c r="DN206" i="52"/>
  <c r="DO206" i="52" s="1"/>
  <c r="EV246" i="52"/>
  <c r="FJ246" i="52" s="1"/>
  <c r="DN246" i="52"/>
  <c r="DN159" i="52"/>
  <c r="DL159" i="52" s="1"/>
  <c r="EV159" i="52"/>
  <c r="FJ159" i="52" s="1"/>
  <c r="FH147" i="52"/>
  <c r="DF315" i="52"/>
  <c r="IO389" i="52"/>
  <c r="ES389" i="52"/>
  <c r="IE389" i="52"/>
  <c r="IN389" i="52"/>
  <c r="EO929" i="52"/>
  <c r="GX929" i="52" s="1"/>
  <c r="EN929" i="52"/>
  <c r="GS929" i="52" s="1"/>
  <c r="EM929" i="52"/>
  <c r="EI264" i="52"/>
  <c r="IE264" i="52" s="1"/>
  <c r="EI604" i="52"/>
  <c r="EJ604" i="52"/>
  <c r="DD23" i="52"/>
  <c r="FP23" i="52" s="1"/>
  <c r="CV36" i="52"/>
  <c r="EU36" i="52" s="1"/>
  <c r="FH36" i="52" s="1"/>
  <c r="CN43" i="52"/>
  <c r="FE43" i="52" s="1"/>
  <c r="CI37" i="52"/>
  <c r="CJ37" i="52" s="1"/>
  <c r="CW50" i="52"/>
  <c r="CO36" i="52"/>
  <c r="FB36" i="52" s="1"/>
  <c r="CI36" i="52"/>
  <c r="CJ36" i="52" s="1"/>
  <c r="CI29" i="52"/>
  <c r="CJ29" i="52" s="1"/>
  <c r="IH38" i="52"/>
  <c r="CO15" i="52"/>
  <c r="FB15" i="52" s="1"/>
  <c r="CJ911" i="52"/>
  <c r="FJ40" i="52"/>
  <c r="FJ14" i="52"/>
  <c r="CN45" i="52"/>
  <c r="FE45" i="52" s="1"/>
  <c r="CW45" i="52"/>
  <c r="EV45" i="52" s="1"/>
  <c r="CP15" i="52"/>
  <c r="FA15" i="52" s="1"/>
  <c r="CI34" i="52"/>
  <c r="FI406" i="52"/>
  <c r="DR428" i="52"/>
  <c r="AB428" i="52"/>
  <c r="EZ1023" i="52"/>
  <c r="CX1023" i="52"/>
  <c r="EW1023" i="52" s="1"/>
  <c r="CV698" i="52"/>
  <c r="FE873" i="52"/>
  <c r="FS873" i="52" s="1"/>
  <c r="CU873" i="52"/>
  <c r="AB917" i="52"/>
  <c r="CK45" i="52"/>
  <c r="CW39" i="52"/>
  <c r="CN36" i="52"/>
  <c r="FE36" i="52" s="1"/>
  <c r="DX163" i="52"/>
  <c r="DD163" i="52"/>
  <c r="DD812" i="52"/>
  <c r="FP812" i="52" s="1"/>
  <c r="FI820" i="52"/>
  <c r="AC838" i="52"/>
  <c r="AC858" i="52"/>
  <c r="ES246" i="52"/>
  <c r="IE246" i="52"/>
  <c r="IO246" i="52"/>
  <c r="IN246" i="52"/>
  <c r="CI18" i="52"/>
  <c r="CJ18" i="52" s="1"/>
  <c r="CV18" i="52"/>
  <c r="CO237" i="52"/>
  <c r="FB237" i="52" s="1"/>
  <c r="EX789" i="52"/>
  <c r="IH789" i="52" s="1"/>
  <c r="CV789" i="52"/>
  <c r="CO1049" i="52"/>
  <c r="FB1049" i="52" s="1"/>
  <c r="CN1049" i="52"/>
  <c r="FE1049" i="52" s="1"/>
  <c r="DX815" i="52"/>
  <c r="DD815" i="52"/>
  <c r="DD50" i="52"/>
  <c r="FP50" i="52" s="1"/>
  <c r="CV50" i="52"/>
  <c r="EU50" i="52" s="1"/>
  <c r="FH50" i="52" s="1"/>
  <c r="CV1032" i="52"/>
  <c r="CW18" i="52"/>
  <c r="EV18" i="52" s="1"/>
  <c r="FJ18" i="52" s="1"/>
  <c r="DD15" i="52"/>
  <c r="FP15" i="52" s="1"/>
  <c r="CW30" i="52"/>
  <c r="EV30" i="52" s="1"/>
  <c r="DC15" i="52"/>
  <c r="CO1033" i="52"/>
  <c r="FB1033" i="52" s="1"/>
  <c r="CN1033" i="52"/>
  <c r="FE1033" i="52" s="1"/>
  <c r="DD168" i="52"/>
  <c r="CR92" i="52"/>
  <c r="EZ92" i="52" s="1"/>
  <c r="CJ664" i="52"/>
  <c r="AB664" i="52"/>
  <c r="AB538" i="52"/>
  <c r="CJ538" i="52"/>
  <c r="CJ534" i="52"/>
  <c r="AB534" i="52"/>
  <c r="CN588" i="52"/>
  <c r="CO588" i="52"/>
  <c r="FB588" i="52" s="1"/>
  <c r="AB800" i="52"/>
  <c r="CV708" i="52"/>
  <c r="EV253" i="52"/>
  <c r="FJ253" i="52" s="1"/>
  <c r="DN253" i="52"/>
  <c r="DD797" i="52"/>
  <c r="FP797" i="52" s="1"/>
  <c r="DJ673" i="52"/>
  <c r="II152" i="52"/>
  <c r="Z371" i="52"/>
  <c r="DC75" i="52"/>
  <c r="EX79" i="52"/>
  <c r="FH79" i="52" s="1"/>
  <c r="DU99" i="52"/>
  <c r="AB91" i="52"/>
  <c r="DU76" i="52"/>
  <c r="DD295" i="52"/>
  <c r="DX295" i="52"/>
  <c r="EF295" i="52" s="1"/>
  <c r="FD720" i="52"/>
  <c r="DM720" i="52"/>
  <c r="DT719" i="52"/>
  <c r="DJ719" i="52"/>
  <c r="DV719" i="52" s="1"/>
  <c r="FD852" i="52"/>
  <c r="DM852" i="52"/>
  <c r="DT193" i="52"/>
  <c r="DJ193" i="52"/>
  <c r="DV193" i="52" s="1"/>
  <c r="FS193" i="52" s="1"/>
  <c r="FF639" i="52"/>
  <c r="CI639" i="52"/>
  <c r="FF900" i="52"/>
  <c r="CI900" i="52"/>
  <c r="CJ900" i="52" s="1"/>
  <c r="CN804" i="52"/>
  <c r="FE804" i="52" s="1"/>
  <c r="CK804" i="52"/>
  <c r="FC804" i="52" s="1"/>
  <c r="CI804" i="52"/>
  <c r="CJ804" i="52" s="1"/>
  <c r="DC804" i="52"/>
  <c r="FO804" i="52" s="1"/>
  <c r="CX804" i="52"/>
  <c r="EW804" i="52" s="1"/>
  <c r="FI804" i="52" s="1"/>
  <c r="FA382" i="52"/>
  <c r="CU382" i="52"/>
  <c r="DT716" i="52"/>
  <c r="DJ716" i="52"/>
  <c r="DV716" i="52" s="1"/>
  <c r="DS901" i="52"/>
  <c r="DJ901" i="52"/>
  <c r="DV901" i="52" s="1"/>
  <c r="DS454" i="52"/>
  <c r="DJ454" i="52"/>
  <c r="DV454" i="52" s="1"/>
  <c r="AB1026" i="52"/>
  <c r="EX1048" i="52"/>
  <c r="CV1048" i="52"/>
  <c r="EU1048" i="52" s="1"/>
  <c r="FH1048" i="52" s="1"/>
  <c r="DM443" i="52"/>
  <c r="FD443" i="52"/>
  <c r="EY872" i="52"/>
  <c r="DX1026" i="52"/>
  <c r="DD1026" i="52"/>
  <c r="FP1026" i="52" s="1"/>
  <c r="CI938" i="52"/>
  <c r="CJ938" i="52" s="1"/>
  <c r="FF938" i="52"/>
  <c r="CW852" i="52"/>
  <c r="DB852" i="52" s="1"/>
  <c r="EX978" i="52"/>
  <c r="CV978" i="52"/>
  <c r="DD993" i="52"/>
  <c r="FP993" i="52" s="1"/>
  <c r="DX993" i="52"/>
  <c r="CP935" i="52"/>
  <c r="FA935" i="52" s="1"/>
  <c r="CI935" i="52"/>
  <c r="CJ935" i="52" s="1"/>
  <c r="CV935" i="52"/>
  <c r="EU935" i="52" s="1"/>
  <c r="FH935" i="52" s="1"/>
  <c r="DD935" i="52"/>
  <c r="FP935" i="52" s="1"/>
  <c r="DC935" i="52"/>
  <c r="FF565" i="52"/>
  <c r="CI565" i="52"/>
  <c r="CJ565" i="52" s="1"/>
  <c r="FF567" i="52"/>
  <c r="CI567" i="52"/>
  <c r="CJ567" i="52" s="1"/>
  <c r="CU567" i="52"/>
  <c r="DR598" i="52"/>
  <c r="DU598" i="52" s="1"/>
  <c r="DK598" i="52"/>
  <c r="DJ598" i="52"/>
  <c r="DV598" i="52" s="1"/>
  <c r="DM600" i="52"/>
  <c r="CU600" i="52"/>
  <c r="FD600" i="52"/>
  <c r="FF784" i="52"/>
  <c r="CI784" i="52"/>
  <c r="CP788" i="52"/>
  <c r="FA788" i="52" s="1"/>
  <c r="CN788" i="52"/>
  <c r="FE788" i="52" s="1"/>
  <c r="CO788" i="52"/>
  <c r="FB788" i="52" s="1"/>
  <c r="CX788" i="52"/>
  <c r="EW788" i="52" s="1"/>
  <c r="FI788" i="52" s="1"/>
  <c r="CI788" i="52"/>
  <c r="DC788" i="52"/>
  <c r="FO788" i="52" s="1"/>
  <c r="EV549" i="52"/>
  <c r="FJ549" i="52" s="1"/>
  <c r="DN549" i="52"/>
  <c r="EX332" i="52"/>
  <c r="CV332" i="52"/>
  <c r="EU332" i="52" s="1"/>
  <c r="FH562" i="52"/>
  <c r="FO194" i="52"/>
  <c r="DF194" i="52"/>
  <c r="FM877" i="52"/>
  <c r="II877" i="52"/>
  <c r="FF799" i="52"/>
  <c r="CI799" i="52"/>
  <c r="EW212" i="52"/>
  <c r="FI212" i="52" s="1"/>
  <c r="DZ212" i="52"/>
  <c r="FH509" i="52"/>
  <c r="EV211" i="52"/>
  <c r="FJ211" i="52" s="1"/>
  <c r="DN211" i="52"/>
  <c r="DU869" i="52"/>
  <c r="FF819" i="52"/>
  <c r="CI819" i="52"/>
  <c r="EF820" i="52"/>
  <c r="DW833" i="52"/>
  <c r="DC833" i="52"/>
  <c r="FO833" i="52" s="1"/>
  <c r="EZ834" i="52"/>
  <c r="CX834" i="52"/>
  <c r="EW834" i="52" s="1"/>
  <c r="EW376" i="52"/>
  <c r="FI376" i="52" s="1"/>
  <c r="DB376" i="52"/>
  <c r="EA376" i="52"/>
  <c r="DZ376" i="52"/>
  <c r="EW220" i="52"/>
  <c r="FI220" i="52" s="1"/>
  <c r="FL220" i="52" s="1"/>
  <c r="DZ220" i="52"/>
  <c r="FI607" i="52"/>
  <c r="FH303" i="52"/>
  <c r="EJ292" i="52"/>
  <c r="EI292" i="52"/>
  <c r="IO292" i="52" s="1"/>
  <c r="CK935" i="52"/>
  <c r="FC935" i="52" s="1"/>
  <c r="EW411" i="52"/>
  <c r="FI411" i="52" s="1"/>
  <c r="FK411" i="52" s="1"/>
  <c r="DZ411" i="52"/>
  <c r="FH288" i="52"/>
  <c r="II209" i="52"/>
  <c r="FM209" i="52"/>
  <c r="IH209" i="52"/>
  <c r="EU349" i="52"/>
  <c r="FH349" i="52" s="1"/>
  <c r="DB349" i="52"/>
  <c r="EA349" i="52"/>
  <c r="DZ349" i="52"/>
  <c r="II353" i="52"/>
  <c r="FM353" i="52"/>
  <c r="FI478" i="52"/>
  <c r="DF252" i="52"/>
  <c r="FO252" i="52"/>
  <c r="DV327" i="52"/>
  <c r="DK327" i="52"/>
  <c r="EV325" i="52"/>
  <c r="FJ325" i="52" s="1"/>
  <c r="DN325" i="52"/>
  <c r="DO325" i="52" s="1"/>
  <c r="EV337" i="52"/>
  <c r="FJ337" i="52" s="1"/>
  <c r="DN337" i="52"/>
  <c r="DV204" i="52"/>
  <c r="EJ204" i="52" s="1"/>
  <c r="DK204" i="52"/>
  <c r="FK855" i="52"/>
  <c r="FL855" i="52"/>
  <c r="DL153" i="52"/>
  <c r="DO153" i="52"/>
  <c r="DO268" i="52"/>
  <c r="DL268" i="52"/>
  <c r="EJ300" i="52"/>
  <c r="EI300" i="52"/>
  <c r="ES638" i="52"/>
  <c r="IE638" i="52"/>
  <c r="IN638" i="52"/>
  <c r="IO638" i="52"/>
  <c r="EA392" i="52"/>
  <c r="EL923" i="52"/>
  <c r="ER923" i="52"/>
  <c r="EK923" i="52"/>
  <c r="EM923" i="52"/>
  <c r="FN240" i="52"/>
  <c r="IG240" i="52" s="1"/>
  <c r="FR240" i="52"/>
  <c r="EI410" i="52"/>
  <c r="II924" i="52"/>
  <c r="IH924" i="52"/>
  <c r="FM924" i="52"/>
  <c r="EZ197" i="52"/>
  <c r="CX197" i="52"/>
  <c r="EW197" i="52" s="1"/>
  <c r="DR569" i="52"/>
  <c r="DU569" i="52" s="1"/>
  <c r="DJ569" i="52"/>
  <c r="DV569" i="52" s="1"/>
  <c r="FD719" i="52"/>
  <c r="DM719" i="52"/>
  <c r="DM658" i="52"/>
  <c r="FD658" i="52"/>
  <c r="FS658" i="52" s="1"/>
  <c r="CU658" i="52"/>
  <c r="II928" i="52"/>
  <c r="IH928" i="52"/>
  <c r="FM928" i="52"/>
  <c r="DS466" i="52"/>
  <c r="DJ466" i="52"/>
  <c r="DV466" i="52" s="1"/>
  <c r="DR980" i="52"/>
  <c r="DU980" i="52" s="1"/>
  <c r="DJ980" i="52"/>
  <c r="DV980" i="52" s="1"/>
  <c r="II856" i="52"/>
  <c r="FM856" i="52"/>
  <c r="IH856" i="52"/>
  <c r="DS472" i="52"/>
  <c r="DJ472" i="52"/>
  <c r="DV472" i="52" s="1"/>
  <c r="DK472" i="52"/>
  <c r="DM935" i="52"/>
  <c r="FD935" i="52"/>
  <c r="FD611" i="52"/>
  <c r="DM611" i="52"/>
  <c r="CW611" i="52"/>
  <c r="DR979" i="52"/>
  <c r="DU979" i="52" s="1"/>
  <c r="DJ979" i="52"/>
  <c r="DV979" i="52" s="1"/>
  <c r="DW987" i="52"/>
  <c r="EF987" i="52" s="1"/>
  <c r="DC987" i="52"/>
  <c r="EX991" i="52"/>
  <c r="IH991" i="52" s="1"/>
  <c r="CV991" i="52"/>
  <c r="EU991" i="52" s="1"/>
  <c r="DR565" i="52"/>
  <c r="DU565" i="52" s="1"/>
  <c r="DJ565" i="52"/>
  <c r="DV565" i="52" s="1"/>
  <c r="FF598" i="52"/>
  <c r="FS598" i="52" s="1"/>
  <c r="CI598" i="52"/>
  <c r="CJ598" i="52" s="1"/>
  <c r="DC701" i="52"/>
  <c r="CX701" i="52"/>
  <c r="EW701" i="52" s="1"/>
  <c r="FI701" i="52" s="1"/>
  <c r="DD701" i="52"/>
  <c r="FP701" i="52" s="1"/>
  <c r="CW701" i="52"/>
  <c r="CI781" i="52"/>
  <c r="CJ781" i="52" s="1"/>
  <c r="FF781" i="52"/>
  <c r="DW785" i="52"/>
  <c r="DC785" i="52"/>
  <c r="FO785" i="52" s="1"/>
  <c r="EZ789" i="52"/>
  <c r="CX789" i="52"/>
  <c r="EW789" i="52" s="1"/>
  <c r="FI789" i="52" s="1"/>
  <c r="FC142" i="52"/>
  <c r="CU142" i="52"/>
  <c r="EU614" i="52"/>
  <c r="FH614" i="52" s="1"/>
  <c r="CI798" i="52"/>
  <c r="FF798" i="52"/>
  <c r="FM212" i="52"/>
  <c r="II212" i="52"/>
  <c r="DW806" i="52"/>
  <c r="DC806" i="52"/>
  <c r="FO806" i="52" s="1"/>
  <c r="EZ819" i="52"/>
  <c r="CX819" i="52"/>
  <c r="EW819" i="52" s="1"/>
  <c r="EZ833" i="52"/>
  <c r="CX833" i="52"/>
  <c r="EW833" i="52" s="1"/>
  <c r="FI833" i="52" s="1"/>
  <c r="DW837" i="52"/>
  <c r="DC837" i="52"/>
  <c r="FO837" i="52" s="1"/>
  <c r="FD10" i="52"/>
  <c r="DM10" i="52"/>
  <c r="FM220" i="52"/>
  <c r="IH220" i="52"/>
  <c r="EJ304" i="52"/>
  <c r="EI304" i="52"/>
  <c r="FP554" i="52"/>
  <c r="DF554" i="52"/>
  <c r="II607" i="52"/>
  <c r="EI322" i="52"/>
  <c r="EJ322" i="52"/>
  <c r="EW208" i="52"/>
  <c r="FI208" i="52" s="1"/>
  <c r="DB208" i="52"/>
  <c r="EA208" i="52"/>
  <c r="DZ208" i="52"/>
  <c r="FP161" i="52"/>
  <c r="DF161" i="52"/>
  <c r="EJ387" i="52"/>
  <c r="EI387" i="52"/>
  <c r="DL329" i="52"/>
  <c r="DO329" i="52"/>
  <c r="FE150" i="52"/>
  <c r="FS150" i="52" s="1"/>
  <c r="CU150" i="52"/>
  <c r="IH349" i="52"/>
  <c r="EF252" i="52"/>
  <c r="DK339" i="52"/>
  <c r="DV339" i="52"/>
  <c r="EI339" i="52" s="1"/>
  <c r="DL544" i="52"/>
  <c r="DO544" i="52"/>
  <c r="DV290" i="52"/>
  <c r="EJ290" i="52" s="1"/>
  <c r="DK290" i="52"/>
  <c r="FL931" i="52"/>
  <c r="FU931" i="52" s="1"/>
  <c r="FW931" i="52" s="1"/>
  <c r="EV151" i="52"/>
  <c r="FJ151" i="52" s="1"/>
  <c r="DN151" i="52"/>
  <c r="DL151" i="52" s="1"/>
  <c r="EV152" i="52"/>
  <c r="FJ152" i="52" s="1"/>
  <c r="DN152" i="52"/>
  <c r="ES254" i="52"/>
  <c r="IN254" i="52"/>
  <c r="IO254" i="52"/>
  <c r="IE254" i="52"/>
  <c r="EE858" i="52"/>
  <c r="EG858" i="52"/>
  <c r="EH390" i="52"/>
  <c r="ED390" i="52"/>
  <c r="EC390" i="52"/>
  <c r="II900" i="52"/>
  <c r="GW929" i="52"/>
  <c r="HY368" i="52"/>
  <c r="GQ368" i="52"/>
  <c r="GS368" i="52"/>
  <c r="GP368" i="52"/>
  <c r="FV931" i="52"/>
  <c r="FD760" i="52"/>
  <c r="DM760" i="52"/>
  <c r="FB920" i="52"/>
  <c r="CU920" i="52"/>
  <c r="DR251" i="52"/>
  <c r="DU251" i="52" s="1"/>
  <c r="DJ251" i="52"/>
  <c r="DV251" i="52" s="1"/>
  <c r="DS846" i="52"/>
  <c r="DJ846" i="52"/>
  <c r="DV846" i="52" s="1"/>
  <c r="FE929" i="52"/>
  <c r="CU929" i="52"/>
  <c r="FD785" i="52"/>
  <c r="DM785" i="52"/>
  <c r="DM596" i="52"/>
  <c r="FD596" i="52"/>
  <c r="EX980" i="52"/>
  <c r="CV980" i="52"/>
  <c r="FF685" i="52"/>
  <c r="CI685" i="52"/>
  <c r="CJ685" i="52" s="1"/>
  <c r="AB1043" i="52"/>
  <c r="DR1043" i="52"/>
  <c r="DT1024" i="52"/>
  <c r="DJ1024" i="52"/>
  <c r="DV1024" i="52" s="1"/>
  <c r="DT1026" i="52"/>
  <c r="DJ1026" i="52"/>
  <c r="DV1026" i="52" s="1"/>
  <c r="CN823" i="52"/>
  <c r="FE823" i="52" s="1"/>
  <c r="CI823" i="52"/>
  <c r="CJ823" i="52" s="1"/>
  <c r="CX823" i="52"/>
  <c r="EW823" i="52" s="1"/>
  <c r="FI823" i="52" s="1"/>
  <c r="DC823" i="52"/>
  <c r="FO823" i="52" s="1"/>
  <c r="EX979" i="52"/>
  <c r="CV979" i="52"/>
  <c r="CO984" i="52"/>
  <c r="FB984" i="52" s="1"/>
  <c r="II984" i="52" s="1"/>
  <c r="CV984" i="52"/>
  <c r="EU984" i="52" s="1"/>
  <c r="FH984" i="52" s="1"/>
  <c r="CX984" i="52"/>
  <c r="EW984" i="52" s="1"/>
  <c r="FI984" i="52" s="1"/>
  <c r="DC984" i="52"/>
  <c r="DD984" i="52"/>
  <c r="FP984" i="52" s="1"/>
  <c r="CO989" i="52"/>
  <c r="FB989" i="52" s="1"/>
  <c r="CX989" i="52"/>
  <c r="EW989" i="52" s="1"/>
  <c r="FI989" i="52" s="1"/>
  <c r="DD989" i="52"/>
  <c r="FP989" i="52" s="1"/>
  <c r="CV989" i="52"/>
  <c r="EU989" i="52" s="1"/>
  <c r="FH989" i="52" s="1"/>
  <c r="DC989" i="52"/>
  <c r="CK989" i="52"/>
  <c r="FC989" i="52" s="1"/>
  <c r="DW993" i="52"/>
  <c r="DC993" i="52"/>
  <c r="FD936" i="52"/>
  <c r="DM936" i="52"/>
  <c r="DR567" i="52"/>
  <c r="DU567" i="52" s="1"/>
  <c r="DJ567" i="52"/>
  <c r="DV567" i="52" s="1"/>
  <c r="EZ598" i="52"/>
  <c r="CX598" i="52"/>
  <c r="EW598" i="52" s="1"/>
  <c r="EV617" i="52"/>
  <c r="FJ617" i="52" s="1"/>
  <c r="FK617" i="52" s="1"/>
  <c r="DN617" i="52"/>
  <c r="EX746" i="52"/>
  <c r="CV746" i="52"/>
  <c r="EU746" i="52" s="1"/>
  <c r="DS797" i="52"/>
  <c r="DU797" i="52" s="1"/>
  <c r="DJ797" i="52"/>
  <c r="DV797" i="52" s="1"/>
  <c r="EV553" i="52"/>
  <c r="FJ553" i="52" s="1"/>
  <c r="DN553" i="52"/>
  <c r="IH614" i="52"/>
  <c r="II614" i="52"/>
  <c r="DF883" i="52"/>
  <c r="EZ802" i="52"/>
  <c r="CX802" i="52"/>
  <c r="EW802" i="52" s="1"/>
  <c r="DW819" i="52"/>
  <c r="DC819" i="52"/>
  <c r="FO819" i="52" s="1"/>
  <c r="CI831" i="52"/>
  <c r="FF831" i="52"/>
  <c r="FF836" i="52"/>
  <c r="CI836" i="52"/>
  <c r="FF837" i="52"/>
  <c r="CI837" i="52"/>
  <c r="FP512" i="52"/>
  <c r="DF512" i="52"/>
  <c r="EA386" i="52"/>
  <c r="EU386" i="52"/>
  <c r="FH386" i="52" s="1"/>
  <c r="DB386" i="52"/>
  <c r="DZ386" i="52"/>
  <c r="DU245" i="52"/>
  <c r="FN870" i="52"/>
  <c r="IG870" i="52" s="1"/>
  <c r="FR870" i="52"/>
  <c r="FI385" i="52"/>
  <c r="EF161" i="52"/>
  <c r="EC161" i="52"/>
  <c r="DL141" i="52"/>
  <c r="DO141" i="52"/>
  <c r="DL375" i="52"/>
  <c r="DO375" i="52"/>
  <c r="DB362" i="52"/>
  <c r="EA362" i="52"/>
  <c r="EU362" i="52"/>
  <c r="FH362" i="52" s="1"/>
  <c r="DZ362" i="52"/>
  <c r="DF349" i="52"/>
  <c r="FO349" i="52"/>
  <c r="FN349" i="52" s="1"/>
  <c r="IG349" i="52" s="1"/>
  <c r="FP523" i="52"/>
  <c r="DF523" i="52"/>
  <c r="DV298" i="52"/>
  <c r="EJ298" i="52" s="1"/>
  <c r="DK298" i="52"/>
  <c r="II527" i="52"/>
  <c r="FM527" i="52"/>
  <c r="IH527" i="52"/>
  <c r="DK364" i="52"/>
  <c r="DV364" i="52"/>
  <c r="FS364" i="52" s="1"/>
  <c r="DN410" i="52"/>
  <c r="EV410" i="52"/>
  <c r="FJ410" i="52" s="1"/>
  <c r="FK410" i="52" s="1"/>
  <c r="DZ410" i="52"/>
  <c r="FM982" i="52"/>
  <c r="DO933" i="52"/>
  <c r="DL933" i="52"/>
  <c r="II220" i="52"/>
  <c r="EI390" i="52"/>
  <c r="EJ390" i="52"/>
  <c r="DL404" i="52"/>
  <c r="DO404" i="52"/>
  <c r="IH194" i="52"/>
  <c r="FM194" i="52"/>
  <c r="EJ622" i="52"/>
  <c r="EI622" i="52"/>
  <c r="FR509" i="52"/>
  <c r="FN509" i="52"/>
  <c r="IG509" i="52" s="1"/>
  <c r="IE646" i="52"/>
  <c r="IN646" i="52"/>
  <c r="IO646" i="52"/>
  <c r="ES646" i="52"/>
  <c r="DO586" i="52"/>
  <c r="DL586" i="52"/>
  <c r="FM589" i="52"/>
  <c r="IH589" i="52"/>
  <c r="FD253" i="52"/>
  <c r="DM253" i="52"/>
  <c r="EX590" i="52"/>
  <c r="IH590" i="52" s="1"/>
  <c r="CV590" i="52"/>
  <c r="DM346" i="52"/>
  <c r="FD346" i="52"/>
  <c r="II923" i="52"/>
  <c r="IH923" i="52"/>
  <c r="FM923" i="52"/>
  <c r="FB966" i="52"/>
  <c r="CU966" i="52"/>
  <c r="DM834" i="52"/>
  <c r="FD834" i="52"/>
  <c r="DW980" i="52"/>
  <c r="DC980" i="52"/>
  <c r="IH979" i="52"/>
  <c r="EU690" i="52"/>
  <c r="FH690" i="52" s="1"/>
  <c r="DZ690" i="52"/>
  <c r="DB690" i="52"/>
  <c r="EA690" i="52"/>
  <c r="FD829" i="52"/>
  <c r="DM829" i="52"/>
  <c r="DW985" i="52"/>
  <c r="EF985" i="52" s="1"/>
  <c r="DC985" i="52"/>
  <c r="EX987" i="52"/>
  <c r="CV987" i="52"/>
  <c r="EU987" i="52" s="1"/>
  <c r="FB252" i="52"/>
  <c r="IH252" i="52" s="1"/>
  <c r="CU252" i="52"/>
  <c r="FD565" i="52"/>
  <c r="DM565" i="52"/>
  <c r="CW565" i="52"/>
  <c r="CP574" i="52"/>
  <c r="FA574" i="52" s="1"/>
  <c r="DD574" i="52"/>
  <c r="FP574" i="52" s="1"/>
  <c r="CX574" i="52"/>
  <c r="EW574" i="52" s="1"/>
  <c r="FI574" i="52" s="1"/>
  <c r="CW574" i="52"/>
  <c r="DC574" i="52"/>
  <c r="CI574" i="52"/>
  <c r="CJ574" i="52" s="1"/>
  <c r="CO521" i="52"/>
  <c r="FB521" i="52" s="1"/>
  <c r="CK521" i="52"/>
  <c r="FC521" i="52" s="1"/>
  <c r="DC521" i="52"/>
  <c r="DD521" i="52"/>
  <c r="FP521" i="52" s="1"/>
  <c r="CW521" i="52"/>
  <c r="CI521" i="52"/>
  <c r="CJ521" i="52" s="1"/>
  <c r="CX521" i="52"/>
  <c r="EW521" i="52" s="1"/>
  <c r="FI521" i="52" s="1"/>
  <c r="CV521" i="52"/>
  <c r="CX697" i="52"/>
  <c r="EW697" i="52" s="1"/>
  <c r="EZ697" i="52"/>
  <c r="CX749" i="52"/>
  <c r="EW749" i="52" s="1"/>
  <c r="EZ749" i="52"/>
  <c r="EZ785" i="52"/>
  <c r="CX785" i="52"/>
  <c r="EW785" i="52" s="1"/>
  <c r="FH638" i="52"/>
  <c r="DW818" i="52"/>
  <c r="DC818" i="52"/>
  <c r="FO818" i="52" s="1"/>
  <c r="EZ835" i="52"/>
  <c r="CX835" i="52"/>
  <c r="EW835" i="52" s="1"/>
  <c r="DW836" i="52"/>
  <c r="DC836" i="52"/>
  <c r="FO836" i="52" s="1"/>
  <c r="EZ837" i="52"/>
  <c r="CX837" i="52"/>
  <c r="EW837" i="52" s="1"/>
  <c r="FI837" i="52" s="1"/>
  <c r="AB572" i="52"/>
  <c r="EJ385" i="52"/>
  <c r="EI385" i="52"/>
  <c r="EV204" i="52"/>
  <c r="FJ204" i="52" s="1"/>
  <c r="DN204" i="52"/>
  <c r="DO204" i="52" s="1"/>
  <c r="DV407" i="52"/>
  <c r="FS407" i="52" s="1"/>
  <c r="GR407" i="52" s="1"/>
  <c r="DK407" i="52"/>
  <c r="DO931" i="52"/>
  <c r="DL931" i="52"/>
  <c r="DV267" i="52"/>
  <c r="DK267" i="52"/>
  <c r="EU345" i="52"/>
  <c r="FH345" i="52" s="1"/>
  <c r="DB345" i="52"/>
  <c r="DZ345" i="52"/>
  <c r="EA345" i="52"/>
  <c r="EU325" i="52"/>
  <c r="FH325" i="52" s="1"/>
  <c r="DB325" i="52"/>
  <c r="DZ325" i="52"/>
  <c r="EA325" i="52"/>
  <c r="FR349" i="52"/>
  <c r="EF523" i="52"/>
  <c r="DV277" i="52"/>
  <c r="EI277" i="52" s="1"/>
  <c r="DK277" i="52"/>
  <c r="EV527" i="52"/>
  <c r="FJ527" i="52" s="1"/>
  <c r="DN527" i="52"/>
  <c r="DZ527" i="52"/>
  <c r="DB527" i="52"/>
  <c r="EA527" i="52"/>
  <c r="DV201" i="52"/>
  <c r="EI201" i="52" s="1"/>
  <c r="IO201" i="52" s="1"/>
  <c r="DK201" i="52"/>
  <c r="II982" i="52"/>
  <c r="FS392" i="52"/>
  <c r="DK230" i="52"/>
  <c r="DV230" i="52"/>
  <c r="DV295" i="52"/>
  <c r="FS295" i="52" s="1"/>
  <c r="DK295" i="52"/>
  <c r="FC875" i="52"/>
  <c r="CU875" i="52"/>
  <c r="DK160" i="52"/>
  <c r="DV160" i="52"/>
  <c r="EW148" i="52"/>
  <c r="FI148" i="52" s="1"/>
  <c r="DZ148" i="52"/>
  <c r="ES278" i="52"/>
  <c r="IN278" i="52"/>
  <c r="IO278" i="52"/>
  <c r="ES220" i="52"/>
  <c r="IN220" i="52"/>
  <c r="IO220" i="52"/>
  <c r="IE220" i="52"/>
  <c r="FR641" i="52"/>
  <c r="FN641" i="52"/>
  <c r="IG641" i="52" s="1"/>
  <c r="ED597" i="52"/>
  <c r="IE850" i="52"/>
  <c r="IN850" i="52"/>
  <c r="IO850" i="52"/>
  <c r="ES850" i="52"/>
  <c r="EI296" i="52"/>
  <c r="EJ296" i="52"/>
  <c r="FS200" i="52"/>
  <c r="EI411" i="52"/>
  <c r="EJ411" i="52"/>
  <c r="EE390" i="52"/>
  <c r="ES372" i="52"/>
  <c r="IE372" i="52"/>
  <c r="IO372" i="52"/>
  <c r="IN372" i="52"/>
  <c r="FN340" i="52"/>
  <c r="IG340" i="52" s="1"/>
  <c r="FR340" i="52"/>
  <c r="GS927" i="52"/>
  <c r="HY927" i="52"/>
  <c r="AC390" i="52"/>
  <c r="IH472" i="52"/>
  <c r="IH708" i="52"/>
  <c r="FI246" i="52"/>
  <c r="FL240" i="52"/>
  <c r="DR156" i="52"/>
  <c r="DU156" i="52" s="1"/>
  <c r="DJ156" i="52"/>
  <c r="DV156" i="52" s="1"/>
  <c r="FM523" i="52"/>
  <c r="IH523" i="52"/>
  <c r="II523" i="52"/>
  <c r="DW978" i="52"/>
  <c r="DC978" i="52"/>
  <c r="II988" i="52"/>
  <c r="IH988" i="52"/>
  <c r="EX539" i="52"/>
  <c r="CV539" i="52"/>
  <c r="EU539" i="52" s="1"/>
  <c r="DR329" i="52"/>
  <c r="DU329" i="52" s="1"/>
  <c r="DJ329" i="52"/>
  <c r="DV329" i="52" s="1"/>
  <c r="FE979" i="52"/>
  <c r="FS979" i="52" s="1"/>
  <c r="CU979" i="52"/>
  <c r="CV1042" i="52"/>
  <c r="EU1042" i="52" s="1"/>
  <c r="FH1042" i="52" s="1"/>
  <c r="DD1042" i="52"/>
  <c r="FP1042" i="52" s="1"/>
  <c r="CX1042" i="52"/>
  <c r="EW1042" i="52" s="1"/>
  <c r="FI1042" i="52" s="1"/>
  <c r="CI1042" i="52"/>
  <c r="DR707" i="52"/>
  <c r="DU707" i="52" s="1"/>
  <c r="DJ707" i="52"/>
  <c r="DV707" i="52" s="1"/>
  <c r="CO872" i="52"/>
  <c r="FB872" i="52" s="1"/>
  <c r="CP872" i="52"/>
  <c r="FA872" i="52" s="1"/>
  <c r="DD872" i="52"/>
  <c r="FP872" i="52" s="1"/>
  <c r="CW872" i="52"/>
  <c r="EV872" i="52" s="1"/>
  <c r="CV872" i="52"/>
  <c r="EU872" i="52" s="1"/>
  <c r="FH872" i="52" s="1"/>
  <c r="FA378" i="52"/>
  <c r="CU378" i="52"/>
  <c r="DX602" i="52"/>
  <c r="EF602" i="52" s="1"/>
  <c r="DD602" i="52"/>
  <c r="FM690" i="52"/>
  <c r="II690" i="52"/>
  <c r="IH690" i="52"/>
  <c r="DW937" i="52"/>
  <c r="EF937" i="52" s="1"/>
  <c r="DC937" i="52"/>
  <c r="FO937" i="52" s="1"/>
  <c r="EX985" i="52"/>
  <c r="CV985" i="52"/>
  <c r="EU985" i="52" s="1"/>
  <c r="II252" i="52"/>
  <c r="DM937" i="52"/>
  <c r="FD937" i="52"/>
  <c r="CW937" i="52"/>
  <c r="DS594" i="52"/>
  <c r="DJ594" i="52"/>
  <c r="DV594" i="52" s="1"/>
  <c r="FQ746" i="52"/>
  <c r="FF787" i="52"/>
  <c r="CI787" i="52"/>
  <c r="EV537" i="52"/>
  <c r="FJ537" i="52" s="1"/>
  <c r="DN537" i="52"/>
  <c r="EZ331" i="52"/>
  <c r="CX331" i="52"/>
  <c r="EW331" i="52" s="1"/>
  <c r="FI331" i="52" s="1"/>
  <c r="IH638" i="52"/>
  <c r="II638" i="52"/>
  <c r="DM332" i="52"/>
  <c r="CW332" i="52"/>
  <c r="FD332" i="52"/>
  <c r="DW831" i="52"/>
  <c r="DC831" i="52"/>
  <c r="FO831" i="52" s="1"/>
  <c r="IH851" i="52"/>
  <c r="II851" i="52"/>
  <c r="EZ836" i="52"/>
  <c r="CX836" i="52"/>
  <c r="EW836" i="52" s="1"/>
  <c r="FO581" i="52"/>
  <c r="FN581" i="52" s="1"/>
  <c r="IG581" i="52" s="1"/>
  <c r="DF581" i="52"/>
  <c r="CK872" i="52"/>
  <c r="FC872" i="52" s="1"/>
  <c r="DZ329" i="52"/>
  <c r="EA329" i="52"/>
  <c r="DB329" i="52"/>
  <c r="EU329" i="52"/>
  <c r="FH329" i="52" s="1"/>
  <c r="FP524" i="52"/>
  <c r="DF524" i="52"/>
  <c r="FC216" i="52"/>
  <c r="CU216" i="52"/>
  <c r="DB198" i="52"/>
  <c r="DZ198" i="52"/>
  <c r="EU198" i="52"/>
  <c r="FH198" i="52" s="1"/>
  <c r="EA198" i="52"/>
  <c r="IH212" i="52"/>
  <c r="DU242" i="52"/>
  <c r="DU267" i="52"/>
  <c r="DO267" i="52"/>
  <c r="DL267" i="52"/>
  <c r="DV271" i="52"/>
  <c r="EJ271" i="52" s="1"/>
  <c r="DK271" i="52"/>
  <c r="II337" i="52"/>
  <c r="FM337" i="52"/>
  <c r="EI886" i="52"/>
  <c r="EJ886" i="52"/>
  <c r="DL530" i="52"/>
  <c r="DO530" i="52"/>
  <c r="EI350" i="52"/>
  <c r="II148" i="52"/>
  <c r="FM148" i="52"/>
  <c r="IH148" i="52"/>
  <c r="DZ145" i="52"/>
  <c r="EU145" i="52"/>
  <c r="FH145" i="52" s="1"/>
  <c r="GW847" i="52"/>
  <c r="GX847" i="52"/>
  <c r="GY847" i="52"/>
  <c r="EE597" i="52"/>
  <c r="IE606" i="52"/>
  <c r="IN606" i="52"/>
  <c r="IO606" i="52"/>
  <c r="ES606" i="52"/>
  <c r="FN473" i="52"/>
  <c r="IG473" i="52" s="1"/>
  <c r="FR473" i="52"/>
  <c r="EJ402" i="52"/>
  <c r="EI402" i="52"/>
  <c r="EO858" i="52"/>
  <c r="GW927" i="52"/>
  <c r="GX927" i="52"/>
  <c r="GY927" i="52"/>
  <c r="DD790" i="52"/>
  <c r="CJ827" i="52"/>
  <c r="AC407" i="52"/>
  <c r="DC204" i="52"/>
  <c r="FO204" i="52" s="1"/>
  <c r="II522" i="52"/>
  <c r="DR125" i="52"/>
  <c r="DU125" i="52" s="1"/>
  <c r="EI125" i="52" s="1"/>
  <c r="DD136" i="52"/>
  <c r="FP136" i="52" s="1"/>
  <c r="FK349" i="52"/>
  <c r="DC79" i="52"/>
  <c r="FO79" i="52" s="1"/>
  <c r="DJ95" i="52"/>
  <c r="DV95" i="52" s="1"/>
  <c r="IH847" i="52"/>
  <c r="FM847" i="52"/>
  <c r="II847" i="52"/>
  <c r="DT761" i="52"/>
  <c r="DJ761" i="52"/>
  <c r="FD773" i="52"/>
  <c r="DM773" i="52"/>
  <c r="FD1001" i="52"/>
  <c r="DM1001" i="52"/>
  <c r="IH520" i="52"/>
  <c r="II520" i="52"/>
  <c r="FB392" i="52"/>
  <c r="FM392" i="52" s="1"/>
  <c r="CU392" i="52"/>
  <c r="EX587" i="52"/>
  <c r="CV587" i="52"/>
  <c r="EU587" i="52" s="1"/>
  <c r="EX1030" i="52"/>
  <c r="CV1030" i="52"/>
  <c r="EZ852" i="52"/>
  <c r="II852" i="52" s="1"/>
  <c r="CX852" i="52"/>
  <c r="EW852" i="52" s="1"/>
  <c r="DR811" i="52"/>
  <c r="DU811" i="52" s="1"/>
  <c r="DJ811" i="52"/>
  <c r="DV811" i="52" s="1"/>
  <c r="EJ811" i="52" s="1"/>
  <c r="FB372" i="52"/>
  <c r="CU372" i="52"/>
  <c r="FF559" i="52"/>
  <c r="CI559" i="52"/>
  <c r="CJ559" i="52" s="1"/>
  <c r="DJ1020" i="52"/>
  <c r="DV1020" i="52" s="1"/>
  <c r="DR1020" i="52"/>
  <c r="DU1020" i="52" s="1"/>
  <c r="FF1048" i="52"/>
  <c r="CI1048" i="52"/>
  <c r="CJ1048" i="52" s="1"/>
  <c r="CO616" i="52"/>
  <c r="FB616" i="52" s="1"/>
  <c r="DD616" i="52"/>
  <c r="FP616" i="52" s="1"/>
  <c r="CV616" i="52"/>
  <c r="EU616" i="52" s="1"/>
  <c r="FH616" i="52" s="1"/>
  <c r="CW616" i="52"/>
  <c r="CI616" i="52"/>
  <c r="CJ616" i="52" s="1"/>
  <c r="DC616" i="52"/>
  <c r="DW1030" i="52"/>
  <c r="DC1030" i="52"/>
  <c r="DM938" i="52"/>
  <c r="CW938" i="52"/>
  <c r="FD938" i="52"/>
  <c r="CI978" i="52"/>
  <c r="CJ978" i="52" s="1"/>
  <c r="FF978" i="52"/>
  <c r="AB983" i="52"/>
  <c r="DR983" i="52"/>
  <c r="DX988" i="52"/>
  <c r="EF988" i="52" s="1"/>
  <c r="DD988" i="52"/>
  <c r="EX993" i="52"/>
  <c r="CV993" i="52"/>
  <c r="EU993" i="52" s="1"/>
  <c r="FH993" i="52" s="1"/>
  <c r="AB934" i="52"/>
  <c r="DR934" i="52"/>
  <c r="DS479" i="52"/>
  <c r="DJ479" i="52"/>
  <c r="DV479" i="52" s="1"/>
  <c r="FQ573" i="52"/>
  <c r="DF573" i="52"/>
  <c r="DC594" i="52"/>
  <c r="CI594" i="52"/>
  <c r="CJ594" i="52" s="1"/>
  <c r="CW594" i="52"/>
  <c r="DD594" i="52"/>
  <c r="FP594" i="52" s="1"/>
  <c r="FQ698" i="52"/>
  <c r="DF698" i="52"/>
  <c r="EZ780" i="52"/>
  <c r="CX780" i="52"/>
  <c r="EW780" i="52" s="1"/>
  <c r="FI780" i="52" s="1"/>
  <c r="CN782" i="52"/>
  <c r="FE782" i="52" s="1"/>
  <c r="DC782" i="52"/>
  <c r="FO782" i="52" s="1"/>
  <c r="CI782" i="52"/>
  <c r="CJ782" i="52" s="1"/>
  <c r="CX782" i="52"/>
  <c r="EW782" i="52" s="1"/>
  <c r="FI782" i="52" s="1"/>
  <c r="DW798" i="52"/>
  <c r="DC798" i="52"/>
  <c r="FO798" i="52" s="1"/>
  <c r="EZ799" i="52"/>
  <c r="CX799" i="52"/>
  <c r="EW799" i="52" s="1"/>
  <c r="FI799" i="52" s="1"/>
  <c r="FH458" i="52"/>
  <c r="CK594" i="52"/>
  <c r="FC594" i="52" s="1"/>
  <c r="FH586" i="52"/>
  <c r="DW802" i="52"/>
  <c r="DC802" i="52"/>
  <c r="FO802" i="52" s="1"/>
  <c r="FF806" i="52"/>
  <c r="CI806" i="52"/>
  <c r="CJ806" i="52" s="1"/>
  <c r="CO820" i="52"/>
  <c r="FB820" i="52" s="1"/>
  <c r="DC820" i="52"/>
  <c r="FO820" i="52" s="1"/>
  <c r="CN820" i="52"/>
  <c r="FE820" i="52" s="1"/>
  <c r="CI820" i="52"/>
  <c r="EZ831" i="52"/>
  <c r="CX831" i="52"/>
  <c r="EW831" i="52" s="1"/>
  <c r="CP832" i="52"/>
  <c r="FA832" i="52" s="1"/>
  <c r="CO832" i="52"/>
  <c r="FB832" i="52" s="1"/>
  <c r="CN832" i="52"/>
  <c r="FE832" i="52" s="1"/>
  <c r="DC832" i="52"/>
  <c r="FO832" i="52" s="1"/>
  <c r="CX832" i="52"/>
  <c r="EW832" i="52" s="1"/>
  <c r="FI832" i="52" s="1"/>
  <c r="CI832" i="52"/>
  <c r="FF834" i="52"/>
  <c r="CI834" i="52"/>
  <c r="FK858" i="52"/>
  <c r="II216" i="52"/>
  <c r="FM208" i="52"/>
  <c r="IH208" i="52"/>
  <c r="FO374" i="52"/>
  <c r="DF374" i="52"/>
  <c r="IN350" i="52"/>
  <c r="DK331" i="52"/>
  <c r="DV331" i="52"/>
  <c r="EJ331" i="52" s="1"/>
  <c r="FI149" i="52"/>
  <c r="IH877" i="52"/>
  <c r="FH228" i="52"/>
  <c r="FL228" i="52" s="1"/>
  <c r="EI855" i="52"/>
  <c r="EJ855" i="52"/>
  <c r="DF228" i="52"/>
  <c r="FO228" i="52"/>
  <c r="EW202" i="52"/>
  <c r="FI202" i="52" s="1"/>
  <c r="DZ202" i="52"/>
  <c r="EI291" i="52"/>
  <c r="IE291" i="52" s="1"/>
  <c r="EJ291" i="52"/>
  <c r="DU327" i="52"/>
  <c r="EV328" i="52"/>
  <c r="FJ328" i="52" s="1"/>
  <c r="DN328" i="52"/>
  <c r="DL328" i="52" s="1"/>
  <c r="II474" i="52"/>
  <c r="DZ337" i="52"/>
  <c r="EA337" i="52"/>
  <c r="DB337" i="52"/>
  <c r="EU337" i="52"/>
  <c r="FH337" i="52" s="1"/>
  <c r="FL337" i="52" s="1"/>
  <c r="DV354" i="52"/>
  <c r="DK354" i="52"/>
  <c r="EV216" i="52"/>
  <c r="FJ216" i="52" s="1"/>
  <c r="DN216" i="52"/>
  <c r="DU275" i="52"/>
  <c r="IH145" i="52"/>
  <c r="ED266" i="52"/>
  <c r="EB266" i="52"/>
  <c r="EH266" i="52"/>
  <c r="EC266" i="52"/>
  <c r="II194" i="52"/>
  <c r="DL959" i="52"/>
  <c r="DO959" i="52"/>
  <c r="DL649" i="52"/>
  <c r="DO649" i="52"/>
  <c r="CU980" i="52"/>
  <c r="EI266" i="52"/>
  <c r="FL146" i="52"/>
  <c r="GS407" i="52"/>
  <c r="GQ407" i="52"/>
  <c r="GU407" i="52"/>
  <c r="FN483" i="52"/>
  <c r="IG483" i="52" s="1"/>
  <c r="FR483" i="52"/>
  <c r="DL402" i="52"/>
  <c r="EJ384" i="52"/>
  <c r="EI384" i="52"/>
  <c r="AB249" i="52"/>
  <c r="CJ381" i="52"/>
  <c r="CJ784" i="52"/>
  <c r="AB673" i="52"/>
  <c r="AA939" i="52"/>
  <c r="FK841" i="52"/>
  <c r="Z582" i="52"/>
  <c r="AC582" i="52" s="1"/>
  <c r="AC867" i="52"/>
  <c r="II311" i="52"/>
  <c r="CK823" i="52"/>
  <c r="FC823" i="52" s="1"/>
  <c r="CI545" i="52"/>
  <c r="CJ545" i="52" s="1"/>
  <c r="FK370" i="52"/>
  <c r="FL532" i="52"/>
  <c r="FD111" i="52"/>
  <c r="FL382" i="52"/>
  <c r="CC71" i="52"/>
  <c r="CN71" i="52" s="1"/>
  <c r="FE71" i="52" s="1"/>
  <c r="DW449" i="52"/>
  <c r="EF449" i="52" s="1"/>
  <c r="DC449" i="52"/>
  <c r="CO574" i="52"/>
  <c r="FB574" i="52" s="1"/>
  <c r="IH456" i="52"/>
  <c r="II456" i="52"/>
  <c r="CN701" i="52"/>
  <c r="FE701" i="52" s="1"/>
  <c r="DT775" i="52"/>
  <c r="DJ775" i="52"/>
  <c r="DV775" i="52" s="1"/>
  <c r="EX175" i="52"/>
  <c r="CV175" i="52"/>
  <c r="EU175" i="52" s="1"/>
  <c r="EX635" i="52"/>
  <c r="CV635" i="52"/>
  <c r="EU635" i="52" s="1"/>
  <c r="FB402" i="52"/>
  <c r="CU402" i="52"/>
  <c r="CP804" i="52"/>
  <c r="FA804" i="52" s="1"/>
  <c r="FB384" i="52"/>
  <c r="CU384" i="52"/>
  <c r="EX448" i="52"/>
  <c r="CV448" i="52"/>
  <c r="EU448" i="52" s="1"/>
  <c r="FB240" i="52"/>
  <c r="IH240" i="52" s="1"/>
  <c r="CU240" i="52"/>
  <c r="EY1031" i="52"/>
  <c r="CN1044" i="52"/>
  <c r="FE1044" i="52" s="1"/>
  <c r="CX1044" i="52"/>
  <c r="EW1044" i="52" s="1"/>
  <c r="FI1044" i="52" s="1"/>
  <c r="DD1044" i="52"/>
  <c r="FP1044" i="52" s="1"/>
  <c r="CV1044" i="52"/>
  <c r="EU1044" i="52" s="1"/>
  <c r="FH1044" i="52" s="1"/>
  <c r="CI1044" i="52"/>
  <c r="DM781" i="52"/>
  <c r="FD781" i="52"/>
  <c r="DR938" i="52"/>
  <c r="DU938" i="52" s="1"/>
  <c r="DJ938" i="52"/>
  <c r="DV938" i="52" s="1"/>
  <c r="DW817" i="52"/>
  <c r="DC817" i="52"/>
  <c r="FO817" i="52" s="1"/>
  <c r="DJ978" i="52"/>
  <c r="DV978" i="52" s="1"/>
  <c r="DR978" i="52"/>
  <c r="DU978" i="52" s="1"/>
  <c r="EF983" i="52"/>
  <c r="EZ986" i="52"/>
  <c r="CX986" i="52"/>
  <c r="EW986" i="52" s="1"/>
  <c r="DW990" i="52"/>
  <c r="DC990" i="52"/>
  <c r="EZ566" i="52"/>
  <c r="CX566" i="52"/>
  <c r="EW566" i="52" s="1"/>
  <c r="FF573" i="52"/>
  <c r="CU573" i="52"/>
  <c r="DJ597" i="52"/>
  <c r="DV597" i="52" s="1"/>
  <c r="FS597" i="52" s="1"/>
  <c r="DR597" i="52"/>
  <c r="DU597" i="52" s="1"/>
  <c r="DR599" i="52"/>
  <c r="DU599" i="52" s="1"/>
  <c r="DJ599" i="52"/>
  <c r="DV599" i="52" s="1"/>
  <c r="DK599" i="52"/>
  <c r="EZ698" i="52"/>
  <c r="II698" i="52" s="1"/>
  <c r="CX698" i="52"/>
  <c r="EW698" i="52" s="1"/>
  <c r="CK701" i="52"/>
  <c r="FC701" i="52" s="1"/>
  <c r="EF747" i="52"/>
  <c r="FH682" i="52"/>
  <c r="FC152" i="52"/>
  <c r="CU152" i="52"/>
  <c r="EJ546" i="52"/>
  <c r="EI546" i="52"/>
  <c r="FP542" i="52"/>
  <c r="DF542" i="52"/>
  <c r="FP310" i="52"/>
  <c r="DF310" i="52"/>
  <c r="FF802" i="52"/>
  <c r="CI802" i="52"/>
  <c r="CJ802" i="52" s="1"/>
  <c r="EZ806" i="52"/>
  <c r="CX806" i="52"/>
  <c r="EW806" i="52" s="1"/>
  <c r="DW835" i="52"/>
  <c r="EF835" i="52" s="1"/>
  <c r="DC835" i="52"/>
  <c r="FO835" i="52" s="1"/>
  <c r="CW658" i="52"/>
  <c r="EV581" i="52"/>
  <c r="FJ581" i="52" s="1"/>
  <c r="FK581" i="52" s="1"/>
  <c r="DN581" i="52"/>
  <c r="DB581" i="52"/>
  <c r="EA581" i="52"/>
  <c r="DZ581" i="52"/>
  <c r="EB374" i="52"/>
  <c r="EG374" i="52"/>
  <c r="EV207" i="52"/>
  <c r="FJ207" i="52" s="1"/>
  <c r="DN207" i="52"/>
  <c r="II149" i="52"/>
  <c r="IH149" i="52"/>
  <c r="II228" i="52"/>
  <c r="IH228" i="52"/>
  <c r="FM202" i="52"/>
  <c r="IH202" i="52"/>
  <c r="II202" i="52"/>
  <c r="IO942" i="52"/>
  <c r="ES942" i="52"/>
  <c r="IE942" i="52"/>
  <c r="IN942" i="52"/>
  <c r="DO344" i="52"/>
  <c r="DL344" i="52"/>
  <c r="EV395" i="52"/>
  <c r="FJ395" i="52" s="1"/>
  <c r="DN395" i="52"/>
  <c r="DZ395" i="52"/>
  <c r="II345" i="52"/>
  <c r="IH345" i="52"/>
  <c r="FM345" i="52"/>
  <c r="DF267" i="52"/>
  <c r="FO267" i="52"/>
  <c r="FO325" i="52"/>
  <c r="FN325" i="52" s="1"/>
  <c r="IG325" i="52" s="1"/>
  <c r="DF325" i="52"/>
  <c r="FI404" i="52"/>
  <c r="EJ288" i="52"/>
  <c r="EI288" i="52"/>
  <c r="FM216" i="52"/>
  <c r="FU929" i="52"/>
  <c r="FW929" i="52" s="1"/>
  <c r="FV929" i="52"/>
  <c r="DV274" i="52"/>
  <c r="EJ274" i="52" s="1"/>
  <c r="DK274" i="52"/>
  <c r="IO291" i="52"/>
  <c r="EJ234" i="52"/>
  <c r="EI234" i="52"/>
  <c r="ED925" i="52"/>
  <c r="EB925" i="52"/>
  <c r="EC925" i="52"/>
  <c r="EH925" i="52"/>
  <c r="EG925" i="52"/>
  <c r="DL384" i="52"/>
  <c r="DO384" i="52"/>
  <c r="EE266" i="52"/>
  <c r="EG266" i="52"/>
  <c r="FN653" i="52"/>
  <c r="IG653" i="52" s="1"/>
  <c r="FR653" i="52"/>
  <c r="IE293" i="52"/>
  <c r="ES293" i="52"/>
  <c r="IN293" i="52"/>
  <c r="IO293" i="52"/>
  <c r="FL536" i="52"/>
  <c r="EJ246" i="52"/>
  <c r="EI200" i="52"/>
  <c r="FS390" i="52"/>
  <c r="CU565" i="52"/>
  <c r="FN268" i="52"/>
  <c r="IG268" i="52" s="1"/>
  <c r="FR268" i="52"/>
  <c r="IG933" i="52"/>
  <c r="GX931" i="52"/>
  <c r="GY931" i="52"/>
  <c r="GW931" i="52"/>
  <c r="DD798" i="52"/>
  <c r="AB71" i="52"/>
  <c r="CU924" i="52"/>
  <c r="IH152" i="52"/>
  <c r="CN872" i="52"/>
  <c r="FH650" i="52"/>
  <c r="FI365" i="52"/>
  <c r="DD75" i="52"/>
  <c r="FP75" i="52" s="1"/>
  <c r="DJ133" i="52"/>
  <c r="DV133" i="52" s="1"/>
  <c r="EF101" i="52"/>
  <c r="DD77" i="52"/>
  <c r="FP77" i="52" s="1"/>
  <c r="DN229" i="52"/>
  <c r="DL229" i="52" s="1"/>
  <c r="CK96" i="52"/>
  <c r="FC96" i="52" s="1"/>
  <c r="EF124" i="52"/>
  <c r="DJ76" i="52"/>
  <c r="DK76" i="52" s="1"/>
  <c r="IH921" i="52"/>
  <c r="FM921" i="52"/>
  <c r="FY921" i="52" s="1"/>
  <c r="II921" i="52"/>
  <c r="IH901" i="52"/>
  <c r="II901" i="52"/>
  <c r="FM901" i="52"/>
  <c r="FD777" i="52"/>
  <c r="DM777" i="52"/>
  <c r="CV408" i="52"/>
  <c r="EX408" i="52"/>
  <c r="FM408" i="52" s="1"/>
  <c r="DM614" i="52"/>
  <c r="FD614" i="52"/>
  <c r="FS614" i="52" s="1"/>
  <c r="CW614" i="52"/>
  <c r="DZ614" i="52" s="1"/>
  <c r="CU614" i="52"/>
  <c r="FM407" i="52"/>
  <c r="FY407" i="52" s="1"/>
  <c r="IH407" i="52"/>
  <c r="II407" i="52"/>
  <c r="IH986" i="52"/>
  <c r="CO450" i="52"/>
  <c r="FB450" i="52" s="1"/>
  <c r="CP450" i="52"/>
  <c r="FA450" i="52" s="1"/>
  <c r="CN450" i="52"/>
  <c r="FE450" i="52" s="1"/>
  <c r="CV450" i="52"/>
  <c r="EU450" i="52" s="1"/>
  <c r="FH450" i="52" s="1"/>
  <c r="CI450" i="52"/>
  <c r="CJ450" i="52" s="1"/>
  <c r="DD450" i="52"/>
  <c r="FP450" i="52" s="1"/>
  <c r="CX450" i="52"/>
  <c r="EW450" i="52" s="1"/>
  <c r="FI450" i="52" s="1"/>
  <c r="CX1030" i="52"/>
  <c r="EW1030" i="52" s="1"/>
  <c r="FI1030" i="52" s="1"/>
  <c r="EZ1030" i="52"/>
  <c r="CN1031" i="52"/>
  <c r="FE1031" i="52" s="1"/>
  <c r="CO1031" i="52"/>
  <c r="FB1031" i="52" s="1"/>
  <c r="DD1031" i="52"/>
  <c r="FP1031" i="52" s="1"/>
  <c r="CW1031" i="52"/>
  <c r="EV1031" i="52" s="1"/>
  <c r="DC1031" i="52"/>
  <c r="CX1031" i="52"/>
  <c r="EW1031" i="52" s="1"/>
  <c r="FI1031" i="52" s="1"/>
  <c r="FD1025" i="52"/>
  <c r="DM1025" i="52"/>
  <c r="AB936" i="52"/>
  <c r="DR936" i="52"/>
  <c r="FQ611" i="52"/>
  <c r="DF611" i="52"/>
  <c r="EZ993" i="52"/>
  <c r="CX993" i="52"/>
  <c r="EW993" i="52" s="1"/>
  <c r="EY272" i="52"/>
  <c r="CW272" i="52"/>
  <c r="DN272" i="52" s="1"/>
  <c r="FF484" i="52"/>
  <c r="CI484" i="52"/>
  <c r="CJ484" i="52" s="1"/>
  <c r="DR531" i="52"/>
  <c r="DU531" i="52" s="1"/>
  <c r="DJ531" i="52"/>
  <c r="DV531" i="52" s="1"/>
  <c r="FD573" i="52"/>
  <c r="FM573" i="52" s="1"/>
  <c r="CW573" i="52"/>
  <c r="DM573" i="52"/>
  <c r="EZ599" i="52"/>
  <c r="CX599" i="52"/>
  <c r="EW599" i="52" s="1"/>
  <c r="CU599" i="52"/>
  <c r="EZ787" i="52"/>
  <c r="CX787" i="52"/>
  <c r="EW787" i="52" s="1"/>
  <c r="CW600" i="52"/>
  <c r="II682" i="52"/>
  <c r="IH682" i="52"/>
  <c r="EW877" i="52"/>
  <c r="FI877" i="52" s="1"/>
  <c r="DZ877" i="52"/>
  <c r="EZ798" i="52"/>
  <c r="CX798" i="52"/>
  <c r="EW798" i="52" s="1"/>
  <c r="DW799" i="52"/>
  <c r="EF799" i="52" s="1"/>
  <c r="DC799" i="52"/>
  <c r="FO799" i="52" s="1"/>
  <c r="FP530" i="52"/>
  <c r="DF530" i="52"/>
  <c r="DV869" i="52"/>
  <c r="DK869" i="52"/>
  <c r="EZ818" i="52"/>
  <c r="CX818" i="52"/>
  <c r="EW818" i="52" s="1"/>
  <c r="DW834" i="52"/>
  <c r="EF834" i="52" s="1"/>
  <c r="DC834" i="52"/>
  <c r="FO834" i="52" s="1"/>
  <c r="CI835" i="52"/>
  <c r="CJ835" i="52" s="1"/>
  <c r="FF835" i="52"/>
  <c r="II536" i="52"/>
  <c r="FM536" i="52"/>
  <c r="EW222" i="52"/>
  <c r="FI222" i="52" s="1"/>
  <c r="FK222" i="52" s="1"/>
  <c r="DZ222" i="52"/>
  <c r="EV252" i="52"/>
  <c r="FJ252" i="52" s="1"/>
  <c r="DN252" i="52"/>
  <c r="DO252" i="52" s="1"/>
  <c r="DZ252" i="52"/>
  <c r="EE252" i="52" s="1"/>
  <c r="DB252" i="52"/>
  <c r="EA252" i="52"/>
  <c r="DU263" i="52"/>
  <c r="FH471" i="52"/>
  <c r="DV212" i="52"/>
  <c r="FS212" i="52" s="1"/>
  <c r="DK212" i="52"/>
  <c r="DZ209" i="52"/>
  <c r="EU209" i="52"/>
  <c r="FH209" i="52" s="1"/>
  <c r="FI145" i="52"/>
  <c r="DU276" i="52"/>
  <c r="DU378" i="52"/>
  <c r="DF494" i="52"/>
  <c r="FO494" i="52"/>
  <c r="EU353" i="52"/>
  <c r="FH353" i="52" s="1"/>
  <c r="DB353" i="52"/>
  <c r="EA353" i="52"/>
  <c r="DZ353" i="52"/>
  <c r="DL146" i="52"/>
  <c r="DO146" i="52"/>
  <c r="EV196" i="52"/>
  <c r="FJ196" i="52" s="1"/>
  <c r="DN196" i="52"/>
  <c r="EV345" i="52"/>
  <c r="FJ345" i="52" s="1"/>
  <c r="DN345" i="52"/>
  <c r="FI392" i="52"/>
  <c r="FL392" i="52" s="1"/>
  <c r="DF337" i="52"/>
  <c r="FO337" i="52"/>
  <c r="FH306" i="52"/>
  <c r="EJ280" i="52"/>
  <c r="EI280" i="52"/>
  <c r="FI306" i="52"/>
  <c r="EI383" i="52"/>
  <c r="EJ383" i="52"/>
  <c r="FL857" i="52"/>
  <c r="EI204" i="52"/>
  <c r="DN213" i="52"/>
  <c r="EV213" i="52"/>
  <c r="FJ213" i="52" s="1"/>
  <c r="EI146" i="52"/>
  <c r="EJ146" i="52"/>
  <c r="DV281" i="52"/>
  <c r="EJ281" i="52" s="1"/>
  <c r="DK281" i="52"/>
  <c r="DK245" i="52"/>
  <c r="DO855" i="52"/>
  <c r="DL855" i="52"/>
  <c r="GW857" i="52"/>
  <c r="GY857" i="52"/>
  <c r="GX857" i="52"/>
  <c r="EV143" i="52"/>
  <c r="FJ143" i="52" s="1"/>
  <c r="DN143" i="52"/>
  <c r="FM153" i="52"/>
  <c r="II153" i="52"/>
  <c r="EC939" i="52"/>
  <c r="EH939" i="52"/>
  <c r="ED939" i="52"/>
  <c r="EB939" i="52"/>
  <c r="EL939" i="52" s="1"/>
  <c r="ED649" i="52"/>
  <c r="EH649" i="52"/>
  <c r="EC649" i="52"/>
  <c r="EE925" i="52"/>
  <c r="EH378" i="52"/>
  <c r="EC378" i="52"/>
  <c r="ED378" i="52"/>
  <c r="FN501" i="52"/>
  <c r="IG501" i="52" s="1"/>
  <c r="FR501" i="52"/>
  <c r="DO368" i="52"/>
  <c r="DL368" i="52"/>
  <c r="FN465" i="52"/>
  <c r="IG465" i="52" s="1"/>
  <c r="FR465" i="52"/>
  <c r="DL552" i="52"/>
  <c r="DO552" i="52"/>
  <c r="CX98" i="52"/>
  <c r="CW75" i="52"/>
  <c r="DM75" i="52"/>
  <c r="FD75" i="52"/>
  <c r="FM75" i="52" s="1"/>
  <c r="DM8" i="52"/>
  <c r="FD8" i="52"/>
  <c r="DS10" i="52"/>
  <c r="DJ10" i="52"/>
  <c r="DV10" i="52" s="1"/>
  <c r="DM6" i="52"/>
  <c r="FD6" i="52"/>
  <c r="EY5" i="52"/>
  <c r="CN98" i="52"/>
  <c r="FE98" i="52" s="1"/>
  <c r="DS95" i="52"/>
  <c r="DU95" i="52" s="1"/>
  <c r="EF67" i="52"/>
  <c r="DM101" i="52"/>
  <c r="FD101" i="52"/>
  <c r="DM7" i="52"/>
  <c r="FD7" i="52"/>
  <c r="CC6" i="52"/>
  <c r="CG6" i="52"/>
  <c r="AB6" i="52" s="1"/>
  <c r="EX11" i="52"/>
  <c r="CV11" i="52"/>
  <c r="CC9" i="52"/>
  <c r="CG9" i="52"/>
  <c r="AB9" i="52" s="1"/>
  <c r="FD5" i="52"/>
  <c r="DM5" i="52"/>
  <c r="EF3" i="52"/>
  <c r="DM65" i="52"/>
  <c r="FD65" i="52"/>
  <c r="DM100" i="52"/>
  <c r="FD100" i="52"/>
  <c r="EY8" i="52"/>
  <c r="DR6" i="52"/>
  <c r="DJ6" i="52"/>
  <c r="DV6" i="52" s="1"/>
  <c r="DW11" i="52"/>
  <c r="DC11" i="52"/>
  <c r="FD9" i="52"/>
  <c r="DM9" i="52"/>
  <c r="EY3" i="52"/>
  <c r="CX14" i="52"/>
  <c r="EW14" i="52" s="1"/>
  <c r="FI14" i="52" s="1"/>
  <c r="CW23" i="52"/>
  <c r="CK28" i="52"/>
  <c r="FC28" i="52" s="1"/>
  <c r="CR32" i="52"/>
  <c r="EZ32" i="52" s="1"/>
  <c r="CI48" i="52"/>
  <c r="CJ48" i="52" s="1"/>
  <c r="CG87" i="52"/>
  <c r="AB87" i="52" s="1"/>
  <c r="CC87" i="52"/>
  <c r="DD87" i="52" s="1"/>
  <c r="DR63" i="52"/>
  <c r="DU63" i="52" s="1"/>
  <c r="DJ63" i="52"/>
  <c r="DV63" i="52" s="1"/>
  <c r="DM85" i="52"/>
  <c r="FD85" i="52"/>
  <c r="CC10" i="52"/>
  <c r="CR10" i="52" s="1"/>
  <c r="EZ10" i="52" s="1"/>
  <c r="CG10" i="52"/>
  <c r="DT9" i="52"/>
  <c r="DU9" i="52" s="1"/>
  <c r="EF7" i="52"/>
  <c r="DM4" i="52"/>
  <c r="FD4" i="52"/>
  <c r="DD32" i="52"/>
  <c r="FP32" i="52" s="1"/>
  <c r="CP57" i="52"/>
  <c r="FA57" i="52" s="1"/>
  <c r="CV29" i="52"/>
  <c r="CX47" i="52"/>
  <c r="EW47" i="52" s="1"/>
  <c r="FI47" i="52" s="1"/>
  <c r="DN17" i="52"/>
  <c r="DC17" i="52"/>
  <c r="CJ34" i="52"/>
  <c r="CR17" i="52"/>
  <c r="EZ17" i="52" s="1"/>
  <c r="CX77" i="52"/>
  <c r="EW77" i="52" s="1"/>
  <c r="FI77" i="52" s="1"/>
  <c r="DJ7" i="52"/>
  <c r="CC67" i="52"/>
  <c r="DC67" i="52" s="1"/>
  <c r="EY4" i="52"/>
  <c r="CN17" i="52"/>
  <c r="FE17" i="52" s="1"/>
  <c r="CW13" i="52"/>
  <c r="EV13" i="52" s="1"/>
  <c r="DC28" i="52"/>
  <c r="DC51" i="52"/>
  <c r="DD51" i="52"/>
  <c r="FP51" i="52" s="1"/>
  <c r="CK17" i="52"/>
  <c r="CW29" i="52"/>
  <c r="CI17" i="52"/>
  <c r="CJ17" i="52" s="1"/>
  <c r="CI32" i="52"/>
  <c r="CJ32" i="52" s="1"/>
  <c r="II31" i="52"/>
  <c r="CK57" i="52"/>
  <c r="CW52" i="52"/>
  <c r="CI52" i="52"/>
  <c r="CJ52" i="52" s="1"/>
  <c r="CN27" i="52"/>
  <c r="FE27" i="52" s="1"/>
  <c r="DD17" i="52"/>
  <c r="FP17" i="52" s="1"/>
  <c r="DC23" i="52"/>
  <c r="CV17" i="52"/>
  <c r="CW32" i="52"/>
  <c r="EV32" i="52" s="1"/>
  <c r="CP17" i="52"/>
  <c r="FA17" i="52" s="1"/>
  <c r="CR34" i="52"/>
  <c r="EZ34" i="52" s="1"/>
  <c r="II44" i="52"/>
  <c r="CC84" i="52"/>
  <c r="DC84" i="52" s="1"/>
  <c r="CR85" i="52"/>
  <c r="EZ85" i="52" s="1"/>
  <c r="DU62" i="52"/>
  <c r="CC91" i="52"/>
  <c r="DC91" i="52" s="1"/>
  <c r="FO91" i="52" s="1"/>
  <c r="CC81" i="52"/>
  <c r="DC81" i="52" s="1"/>
  <c r="FO81" i="52" s="1"/>
  <c r="DM63" i="52"/>
  <c r="FD63" i="52"/>
  <c r="EF63" i="52"/>
  <c r="CO79" i="52"/>
  <c r="FB79" i="52" s="1"/>
  <c r="CP79" i="52"/>
  <c r="FA79" i="52" s="1"/>
  <c r="CX79" i="52"/>
  <c r="EW79" i="52" s="1"/>
  <c r="FI79" i="52" s="1"/>
  <c r="CN79" i="52"/>
  <c r="FE79" i="52" s="1"/>
  <c r="CC8" i="52"/>
  <c r="CG8" i="52"/>
  <c r="AB8" i="52" s="1"/>
  <c r="DD11" i="52"/>
  <c r="FP11" i="52" s="1"/>
  <c r="DR11" i="52"/>
  <c r="DJ11" i="52"/>
  <c r="DV11" i="52" s="1"/>
  <c r="AB11" i="52"/>
  <c r="DJ9" i="52"/>
  <c r="DV9" i="52" s="1"/>
  <c r="CV75" i="52"/>
  <c r="EU75" i="52" s="1"/>
  <c r="FH75" i="52" s="1"/>
  <c r="CR6" i="52"/>
  <c r="EZ6" i="52" s="1"/>
  <c r="EF4" i="52"/>
  <c r="DR3" i="52"/>
  <c r="DU3" i="52" s="1"/>
  <c r="DJ3" i="52"/>
  <c r="DV3" i="52" s="1"/>
  <c r="CV57" i="52"/>
  <c r="DC27" i="52"/>
  <c r="DD28" i="52"/>
  <c r="FP28" i="52" s="1"/>
  <c r="CI13" i="52"/>
  <c r="CJ13" i="52" s="1"/>
  <c r="DJ62" i="52"/>
  <c r="EF9" i="52"/>
  <c r="DR8" i="52"/>
  <c r="DU8" i="52" s="1"/>
  <c r="DJ8" i="52"/>
  <c r="DV8" i="52" s="1"/>
  <c r="CC4" i="52"/>
  <c r="CG4" i="52"/>
  <c r="AB4" i="52" s="1"/>
  <c r="DM78" i="52"/>
  <c r="FD78" i="52"/>
  <c r="DM11" i="52"/>
  <c r="FD11" i="52"/>
  <c r="CW11" i="52"/>
  <c r="EF6" i="52"/>
  <c r="EF5" i="52"/>
  <c r="CG3" i="52"/>
  <c r="AB3" i="52" s="1"/>
  <c r="CC3" i="52"/>
  <c r="CP98" i="52"/>
  <c r="FA98" i="52" s="1"/>
  <c r="EY9" i="52"/>
  <c r="EY6" i="52"/>
  <c r="FD102" i="52"/>
  <c r="DM102" i="52"/>
  <c r="FF11" i="52"/>
  <c r="CI11" i="52"/>
  <c r="CJ11" i="52" s="1"/>
  <c r="EF10" i="52"/>
  <c r="EY7" i="52"/>
  <c r="DJ5" i="52"/>
  <c r="DV5" i="52" s="1"/>
  <c r="DR5" i="52"/>
  <c r="DU5" i="52" s="1"/>
  <c r="CC7" i="52"/>
  <c r="CR7" i="52" s="1"/>
  <c r="EZ7" i="52" s="1"/>
  <c r="CG7" i="52"/>
  <c r="AB7" i="52" s="1"/>
  <c r="CC5" i="52"/>
  <c r="CG5" i="52"/>
  <c r="AB5" i="52" s="1"/>
  <c r="DR4" i="52"/>
  <c r="DU4" i="52" s="1"/>
  <c r="DJ4" i="52"/>
  <c r="DV4" i="52" s="1"/>
  <c r="CI51" i="52"/>
  <c r="CJ51" i="52" s="1"/>
  <c r="CI42" i="52"/>
  <c r="CJ42" i="52" s="1"/>
  <c r="CW43" i="52"/>
  <c r="EV43" i="52" s="1"/>
  <c r="CV51" i="52"/>
  <c r="CK51" i="52"/>
  <c r="CV42" i="52"/>
  <c r="DD45" i="52"/>
  <c r="FP45" i="52" s="1"/>
  <c r="DU82" i="52"/>
  <c r="EF99" i="52"/>
  <c r="EF71" i="52"/>
  <c r="IH75" i="52"/>
  <c r="AB138" i="52"/>
  <c r="EI124" i="52"/>
  <c r="IN124" i="52" s="1"/>
  <c r="FD86" i="52"/>
  <c r="DM86" i="52"/>
  <c r="FJ55" i="52"/>
  <c r="CI57" i="52"/>
  <c r="CJ57" i="52" s="1"/>
  <c r="CW42" i="52"/>
  <c r="EV42" i="52" s="1"/>
  <c r="FJ42" i="52" s="1"/>
  <c r="DD57" i="52"/>
  <c r="FP57" i="52" s="1"/>
  <c r="DD61" i="52"/>
  <c r="FP61" i="52" s="1"/>
  <c r="DD59" i="52"/>
  <c r="FP59" i="52" s="1"/>
  <c r="FJ58" i="52"/>
  <c r="EF81" i="52"/>
  <c r="EV51" i="52"/>
  <c r="DN51" i="52"/>
  <c r="DO51" i="52" s="1"/>
  <c r="CP51" i="52"/>
  <c r="FA51" i="52" s="1"/>
  <c r="CN51" i="52"/>
  <c r="FE51" i="52" s="1"/>
  <c r="CK56" i="52"/>
  <c r="FC56" i="52" s="1"/>
  <c r="CR51" i="52"/>
  <c r="EZ51" i="52" s="1"/>
  <c r="CN133" i="52"/>
  <c r="FE133" i="52" s="1"/>
  <c r="CP133" i="52"/>
  <c r="FA133" i="52" s="1"/>
  <c r="CI133" i="52"/>
  <c r="DD133" i="52"/>
  <c r="FP133" i="52" s="1"/>
  <c r="CW133" i="52"/>
  <c r="CX95" i="52"/>
  <c r="EW95" i="52" s="1"/>
  <c r="CG134" i="52"/>
  <c r="AB134" i="52" s="1"/>
  <c r="CC134" i="52"/>
  <c r="EX138" i="52"/>
  <c r="CV138" i="52"/>
  <c r="CG140" i="52"/>
  <c r="CC140" i="52"/>
  <c r="DR134" i="52"/>
  <c r="DU134" i="52" s="1"/>
  <c r="FD131" i="52"/>
  <c r="DM131" i="52"/>
  <c r="AB127" i="52"/>
  <c r="DR127" i="52"/>
  <c r="DJ127" i="52"/>
  <c r="DV127" i="52" s="1"/>
  <c r="CR86" i="52"/>
  <c r="EZ86" i="52" s="1"/>
  <c r="CP76" i="52"/>
  <c r="FA76" i="52" s="1"/>
  <c r="CO76" i="52"/>
  <c r="FB76" i="52" s="1"/>
  <c r="DC76" i="52"/>
  <c r="FO76" i="52" s="1"/>
  <c r="CN76" i="52"/>
  <c r="FE76" i="52" s="1"/>
  <c r="CN105" i="52"/>
  <c r="FE105" i="52" s="1"/>
  <c r="CP105" i="52"/>
  <c r="FA105" i="52" s="1"/>
  <c r="CI105" i="52"/>
  <c r="CO105" i="52"/>
  <c r="FB105" i="52" s="1"/>
  <c r="CP80" i="52"/>
  <c r="FA80" i="52" s="1"/>
  <c r="CO80" i="52"/>
  <c r="FB80" i="52" s="1"/>
  <c r="DC80" i="52"/>
  <c r="FO80" i="52" s="1"/>
  <c r="CN80" i="52"/>
  <c r="FE80" i="52" s="1"/>
  <c r="CR80" i="52"/>
  <c r="EZ80" i="52" s="1"/>
  <c r="CO133" i="52"/>
  <c r="FB133" i="52" s="1"/>
  <c r="CR132" i="52"/>
  <c r="EZ132" i="52" s="1"/>
  <c r="CV58" i="52"/>
  <c r="CR54" i="52"/>
  <c r="EZ54" i="52" s="1"/>
  <c r="CG126" i="52"/>
  <c r="CC126" i="52"/>
  <c r="CG132" i="52"/>
  <c r="CC132" i="52"/>
  <c r="CK132" i="52" s="1"/>
  <c r="FC132" i="52" s="1"/>
  <c r="CR97" i="52"/>
  <c r="EZ97" i="52" s="1"/>
  <c r="CR88" i="52"/>
  <c r="EZ88" i="52" s="1"/>
  <c r="DC133" i="52"/>
  <c r="FO133" i="52" s="1"/>
  <c r="FI110" i="52"/>
  <c r="CN110" i="52"/>
  <c r="FE110" i="52" s="1"/>
  <c r="CI110" i="52"/>
  <c r="CR50" i="52"/>
  <c r="EZ106" i="52"/>
  <c r="CX106" i="52"/>
  <c r="EW106" i="52" s="1"/>
  <c r="DX135" i="52"/>
  <c r="DD135" i="52"/>
  <c r="FP135" i="52" s="1"/>
  <c r="CG137" i="52"/>
  <c r="CC137" i="52"/>
  <c r="CK137" i="52" s="1"/>
  <c r="CK76" i="52"/>
  <c r="FC76" i="52" s="1"/>
  <c r="FD82" i="52"/>
  <c r="DM82" i="52"/>
  <c r="DM107" i="52"/>
  <c r="FD107" i="52"/>
  <c r="DM130" i="52"/>
  <c r="FD130" i="52"/>
  <c r="CR126" i="52"/>
  <c r="EZ126" i="52" s="1"/>
  <c r="DM127" i="52"/>
  <c r="FD127" i="52"/>
  <c r="DR90" i="52"/>
  <c r="DJ90" i="52"/>
  <c r="DV90" i="52" s="1"/>
  <c r="DR85" i="52"/>
  <c r="DU85" i="52" s="1"/>
  <c r="DJ85" i="52"/>
  <c r="DV85" i="52" s="1"/>
  <c r="DM121" i="52"/>
  <c r="FD121" i="52"/>
  <c r="DM119" i="52"/>
  <c r="FD119" i="52"/>
  <c r="CG102" i="52"/>
  <c r="AB102" i="52" s="1"/>
  <c r="CC102" i="52"/>
  <c r="CK102" i="52" s="1"/>
  <c r="CG100" i="52"/>
  <c r="AB100" i="52" s="1"/>
  <c r="CC100" i="52"/>
  <c r="CR100" i="52" s="1"/>
  <c r="CI80" i="52"/>
  <c r="CJ80" i="52" s="1"/>
  <c r="DM99" i="52"/>
  <c r="FD99" i="52"/>
  <c r="DR86" i="52"/>
  <c r="DJ86" i="52"/>
  <c r="DV86" i="52" s="1"/>
  <c r="FF135" i="52"/>
  <c r="CI135" i="52"/>
  <c r="EY137" i="52"/>
  <c r="EF83" i="52"/>
  <c r="DM114" i="52"/>
  <c r="FD114" i="52"/>
  <c r="CP136" i="52"/>
  <c r="FA136" i="52" s="1"/>
  <c r="IH136" i="52" s="1"/>
  <c r="CN136" i="52"/>
  <c r="FE136" i="52" s="1"/>
  <c r="CI136" i="52"/>
  <c r="CJ136" i="52" s="1"/>
  <c r="CV136" i="52"/>
  <c r="EU136" i="52" s="1"/>
  <c r="FH136" i="52" s="1"/>
  <c r="CX136" i="52"/>
  <c r="EW136" i="52" s="1"/>
  <c r="FI136" i="52" s="1"/>
  <c r="EF131" i="52"/>
  <c r="EY129" i="52"/>
  <c r="CR65" i="52"/>
  <c r="EZ65" i="52" s="1"/>
  <c r="CO117" i="52"/>
  <c r="FB117" i="52" s="1"/>
  <c r="CP117" i="52"/>
  <c r="FA117" i="52" s="1"/>
  <c r="DC117" i="52"/>
  <c r="FO117" i="52" s="1"/>
  <c r="CX117" i="52"/>
  <c r="EW117" i="52" s="1"/>
  <c r="FI117" i="52" s="1"/>
  <c r="DR130" i="52"/>
  <c r="DJ130" i="52"/>
  <c r="DV130" i="52" s="1"/>
  <c r="EW75" i="52"/>
  <c r="FI75" i="52" s="1"/>
  <c r="CR76" i="52"/>
  <c r="EZ76" i="52" s="1"/>
  <c r="DD56" i="52"/>
  <c r="FP56" i="52" s="1"/>
  <c r="CP59" i="52"/>
  <c r="FA59" i="52" s="1"/>
  <c r="CR101" i="52"/>
  <c r="CG78" i="52"/>
  <c r="AB78" i="52" s="1"/>
  <c r="CC78" i="52"/>
  <c r="CV59" i="52"/>
  <c r="CO51" i="52"/>
  <c r="FB51" i="52" s="1"/>
  <c r="IH44" i="52"/>
  <c r="CR72" i="52"/>
  <c r="EZ72" i="52" s="1"/>
  <c r="DD105" i="52"/>
  <c r="FP105" i="52" s="1"/>
  <c r="CR122" i="52"/>
  <c r="EZ122" i="52" s="1"/>
  <c r="DJ129" i="52"/>
  <c r="DK129" i="52" s="1"/>
  <c r="CC74" i="52"/>
  <c r="EX98" i="52"/>
  <c r="CV98" i="52"/>
  <c r="EU98" i="52" s="1"/>
  <c r="EY99" i="52"/>
  <c r="DM83" i="52"/>
  <c r="FD83" i="52"/>
  <c r="EY138" i="52"/>
  <c r="DC93" i="52"/>
  <c r="DD93" i="52"/>
  <c r="FP93" i="52" s="1"/>
  <c r="CC114" i="52"/>
  <c r="CO109" i="52"/>
  <c r="FB109" i="52" s="1"/>
  <c r="CN109" i="52"/>
  <c r="FE109" i="52" s="1"/>
  <c r="CP109" i="52"/>
  <c r="FA109" i="52" s="1"/>
  <c r="CI109" i="52"/>
  <c r="CX109" i="52"/>
  <c r="EW109" i="52" s="1"/>
  <c r="FI109" i="52" s="1"/>
  <c r="CG131" i="52"/>
  <c r="AB131" i="52" s="1"/>
  <c r="CC131" i="52"/>
  <c r="FD134" i="52"/>
  <c r="DM134" i="52"/>
  <c r="DM74" i="52"/>
  <c r="FD74" i="52"/>
  <c r="FD124" i="52"/>
  <c r="DM124" i="52"/>
  <c r="EF127" i="52"/>
  <c r="CN95" i="52"/>
  <c r="CO95" i="52"/>
  <c r="FB95" i="52" s="1"/>
  <c r="DC95" i="52"/>
  <c r="CI95" i="52"/>
  <c r="CJ95" i="52" s="1"/>
  <c r="CW95" i="52"/>
  <c r="CV95" i="52"/>
  <c r="DD95" i="52"/>
  <c r="FP95" i="52" s="1"/>
  <c r="DT80" i="52"/>
  <c r="DJ80" i="52"/>
  <c r="DV80" i="52" s="1"/>
  <c r="CP112" i="52"/>
  <c r="FA112" i="52" s="1"/>
  <c r="CI112" i="52"/>
  <c r="CO112" i="52"/>
  <c r="FB112" i="52" s="1"/>
  <c r="CX112" i="52"/>
  <c r="EW112" i="52" s="1"/>
  <c r="FI112" i="52" s="1"/>
  <c r="DR101" i="52"/>
  <c r="DJ101" i="52"/>
  <c r="CK127" i="52"/>
  <c r="CX127" i="52"/>
  <c r="EW127" i="52" s="1"/>
  <c r="FI127" i="52" s="1"/>
  <c r="CV127" i="52"/>
  <c r="DC127" i="52"/>
  <c r="FO127" i="52" s="1"/>
  <c r="CN127" i="52"/>
  <c r="FE127" i="52" s="1"/>
  <c r="CP127" i="52"/>
  <c r="FA127" i="52" s="1"/>
  <c r="DD127" i="52"/>
  <c r="FP127" i="52" s="1"/>
  <c r="CO127" i="52"/>
  <c r="FB127" i="52" s="1"/>
  <c r="FM127" i="52" s="1"/>
  <c r="CI127" i="52"/>
  <c r="CJ127" i="52" s="1"/>
  <c r="CW127" i="52"/>
  <c r="EF72" i="52"/>
  <c r="CG73" i="52"/>
  <c r="CC73" i="52"/>
  <c r="DJ126" i="52"/>
  <c r="DK126" i="52" s="1"/>
  <c r="DJ134" i="52"/>
  <c r="DK134" i="52" s="1"/>
  <c r="FD70" i="52"/>
  <c r="DM70" i="52"/>
  <c r="CP96" i="52"/>
  <c r="FA96" i="52" s="1"/>
  <c r="CO96" i="52"/>
  <c r="FB96" i="52" s="1"/>
  <c r="CI96" i="52"/>
  <c r="CJ96" i="52" s="1"/>
  <c r="CV96" i="52"/>
  <c r="EU96" i="52" s="1"/>
  <c r="FH96" i="52" s="1"/>
  <c r="DD96" i="52"/>
  <c r="FP96" i="52" s="1"/>
  <c r="CW96" i="52"/>
  <c r="DC96" i="52"/>
  <c r="DM79" i="52"/>
  <c r="FD79" i="52"/>
  <c r="DM116" i="52"/>
  <c r="FD116" i="52"/>
  <c r="CW138" i="52"/>
  <c r="EV138" i="52" s="1"/>
  <c r="FD138" i="52"/>
  <c r="DM138" i="52"/>
  <c r="DX79" i="52"/>
  <c r="EF79" i="52" s="1"/>
  <c r="DD79" i="52"/>
  <c r="FP79" i="52" s="1"/>
  <c r="CR90" i="52"/>
  <c r="EZ90" i="52" s="1"/>
  <c r="EY131" i="52"/>
  <c r="CR134" i="52"/>
  <c r="EZ134" i="52" s="1"/>
  <c r="CP110" i="52"/>
  <c r="FA110" i="52" s="1"/>
  <c r="DS78" i="52"/>
  <c r="DJ78" i="52"/>
  <c r="DV78" i="52" s="1"/>
  <c r="DS122" i="52"/>
  <c r="DU122" i="52" s="1"/>
  <c r="DJ122" i="52"/>
  <c r="FF128" i="52"/>
  <c r="CI128" i="52"/>
  <c r="CJ128" i="52" s="1"/>
  <c r="DM103" i="52"/>
  <c r="FD103" i="52"/>
  <c r="EY121" i="52"/>
  <c r="CR118" i="52"/>
  <c r="EZ118" i="52" s="1"/>
  <c r="CG101" i="52"/>
  <c r="AB101" i="52" s="1"/>
  <c r="CC101" i="52"/>
  <c r="DR100" i="52"/>
  <c r="DU100" i="52" s="1"/>
  <c r="DJ100" i="52"/>
  <c r="DV100" i="52" s="1"/>
  <c r="CP63" i="52"/>
  <c r="CX63" i="52"/>
  <c r="EW63" i="52" s="1"/>
  <c r="FI63" i="52" s="1"/>
  <c r="DC63" i="52"/>
  <c r="DD63" i="52"/>
  <c r="FP63" i="52" s="1"/>
  <c r="CW63" i="52"/>
  <c r="CI76" i="52"/>
  <c r="CJ76" i="52" s="1"/>
  <c r="CG116" i="52"/>
  <c r="CC116" i="52"/>
  <c r="DD116" i="52" s="1"/>
  <c r="FP116" i="52" s="1"/>
  <c r="EZ138" i="52"/>
  <c r="CX138" i="52"/>
  <c r="EW138" i="52" s="1"/>
  <c r="CO107" i="52"/>
  <c r="FB107" i="52" s="1"/>
  <c r="CP107" i="52"/>
  <c r="FA107" i="52" s="1"/>
  <c r="CN107" i="52"/>
  <c r="FE107" i="52" s="1"/>
  <c r="CI107" i="52"/>
  <c r="CJ107" i="52" s="1"/>
  <c r="CX107" i="52"/>
  <c r="EW107" i="52" s="1"/>
  <c r="FI107" i="52" s="1"/>
  <c r="CK80" i="52"/>
  <c r="FC80" i="52" s="1"/>
  <c r="CR131" i="52"/>
  <c r="EZ131" i="52" s="1"/>
  <c r="FD133" i="52"/>
  <c r="DM133" i="52"/>
  <c r="CW128" i="52"/>
  <c r="EV128" i="52" s="1"/>
  <c r="DM128" i="52"/>
  <c r="FD128" i="52"/>
  <c r="DR91" i="52"/>
  <c r="DU91" i="52" s="1"/>
  <c r="DJ91" i="52"/>
  <c r="CN104" i="52"/>
  <c r="FE104" i="52" s="1"/>
  <c r="CP104" i="52"/>
  <c r="FA104" i="52" s="1"/>
  <c r="CI104" i="52"/>
  <c r="CJ104" i="52" s="1"/>
  <c r="CG120" i="52"/>
  <c r="AB120" i="52" s="1"/>
  <c r="CC120" i="52"/>
  <c r="EY120" i="52"/>
  <c r="CG121" i="52"/>
  <c r="AB121" i="52" s="1"/>
  <c r="CC121" i="52"/>
  <c r="CR121" i="52" s="1"/>
  <c r="EY100" i="52"/>
  <c r="CR105" i="52"/>
  <c r="EZ105" i="52" s="1"/>
  <c r="CG82" i="52"/>
  <c r="CC82" i="52"/>
  <c r="DJ121" i="52"/>
  <c r="DK121" i="52" s="1"/>
  <c r="CN62" i="52"/>
  <c r="FE62" i="52" s="1"/>
  <c r="CO62" i="52"/>
  <c r="FB62" i="52" s="1"/>
  <c r="CP62" i="52"/>
  <c r="FA62" i="52" s="1"/>
  <c r="CV62" i="52"/>
  <c r="EU62" i="52" s="1"/>
  <c r="FH62" i="52" s="1"/>
  <c r="AB98" i="52"/>
  <c r="DJ98" i="52"/>
  <c r="DV98" i="52" s="1"/>
  <c r="DR98" i="52"/>
  <c r="FD117" i="52"/>
  <c r="DM117" i="52"/>
  <c r="CR113" i="52"/>
  <c r="EZ113" i="52" s="1"/>
  <c r="CO115" i="52"/>
  <c r="FB115" i="52" s="1"/>
  <c r="CN115" i="52"/>
  <c r="FE115" i="52" s="1"/>
  <c r="CP115" i="52"/>
  <c r="FA115" i="52" s="1"/>
  <c r="CX115" i="52"/>
  <c r="EW115" i="52" s="1"/>
  <c r="FI115" i="52" s="1"/>
  <c r="CK62" i="52"/>
  <c r="FC62" i="52" s="1"/>
  <c r="CO110" i="52"/>
  <c r="FB110" i="52" s="1"/>
  <c r="CP129" i="52"/>
  <c r="FA129" i="52" s="1"/>
  <c r="CO129" i="52"/>
  <c r="FB129" i="52" s="1"/>
  <c r="CW129" i="52"/>
  <c r="EV129" i="52" s="1"/>
  <c r="CI129" i="52"/>
  <c r="EY134" i="52"/>
  <c r="CG83" i="52"/>
  <c r="AB83" i="52" s="1"/>
  <c r="CC83" i="52"/>
  <c r="CI83" i="52" s="1"/>
  <c r="CJ83" i="52" s="1"/>
  <c r="CC68" i="52"/>
  <c r="CW68" i="52" s="1"/>
  <c r="EF120" i="52"/>
  <c r="DM120" i="52"/>
  <c r="FD120" i="52"/>
  <c r="DR102" i="52"/>
  <c r="DU102" i="52" s="1"/>
  <c r="CR103" i="52"/>
  <c r="EZ103" i="52" s="1"/>
  <c r="CG99" i="52"/>
  <c r="CC99" i="52"/>
  <c r="CN77" i="52"/>
  <c r="FE77" i="52" s="1"/>
  <c r="DC77" i="52"/>
  <c r="FO77" i="52" s="1"/>
  <c r="CN48" i="52"/>
  <c r="FE48" i="52" s="1"/>
  <c r="CK46" i="52"/>
  <c r="CX40" i="52"/>
  <c r="EW40" i="52" s="1"/>
  <c r="FI40" i="52" s="1"/>
  <c r="DF40" i="52"/>
  <c r="DU121" i="52"/>
  <c r="DJ82" i="52"/>
  <c r="DV82" i="52" s="1"/>
  <c r="CC70" i="52"/>
  <c r="DS94" i="52"/>
  <c r="DU94" i="52" s="1"/>
  <c r="DJ94" i="52"/>
  <c r="DV94" i="52" s="1"/>
  <c r="CN117" i="52"/>
  <c r="FE117" i="52" s="1"/>
  <c r="DM137" i="52"/>
  <c r="FD137" i="52"/>
  <c r="CU138" i="52"/>
  <c r="FC138" i="52"/>
  <c r="DM140" i="52"/>
  <c r="FD140" i="52"/>
  <c r="DR131" i="52"/>
  <c r="DJ131" i="52"/>
  <c r="DV131" i="52" s="1"/>
  <c r="CO89" i="52"/>
  <c r="FB89" i="52" s="1"/>
  <c r="CN89" i="52"/>
  <c r="FE89" i="52" s="1"/>
  <c r="CP89" i="52"/>
  <c r="FA89" i="52" s="1"/>
  <c r="DC89" i="52"/>
  <c r="DD89" i="52"/>
  <c r="FP89" i="52" s="1"/>
  <c r="CC130" i="52"/>
  <c r="DM105" i="52"/>
  <c r="FD105" i="52"/>
  <c r="DJ123" i="52"/>
  <c r="DV123" i="52" s="1"/>
  <c r="DR123" i="52"/>
  <c r="DU123" i="52" s="1"/>
  <c r="EY128" i="52"/>
  <c r="EF88" i="52"/>
  <c r="DJ120" i="52"/>
  <c r="DV120" i="52" s="1"/>
  <c r="DR120" i="52"/>
  <c r="DU120" i="52" s="1"/>
  <c r="CO139" i="52"/>
  <c r="FB139" i="52" s="1"/>
  <c r="CI139" i="52"/>
  <c r="CV139" i="52"/>
  <c r="EU139" i="52" s="1"/>
  <c r="FH139" i="52" s="1"/>
  <c r="CW139" i="52"/>
  <c r="CN139" i="52"/>
  <c r="FE139" i="52" s="1"/>
  <c r="CP139" i="52"/>
  <c r="FA139" i="52" s="1"/>
  <c r="DD139" i="52"/>
  <c r="FP139" i="52" s="1"/>
  <c r="EY102" i="52"/>
  <c r="CR62" i="52"/>
  <c r="EZ62" i="52" s="1"/>
  <c r="CR104" i="52"/>
  <c r="EZ104" i="52" s="1"/>
  <c r="EZ23" i="52"/>
  <c r="CX23" i="52"/>
  <c r="EW23" i="52" s="1"/>
  <c r="FC141" i="52"/>
  <c r="CU141" i="52"/>
  <c r="EV323" i="52"/>
  <c r="FJ323" i="52" s="1"/>
  <c r="DN323" i="52"/>
  <c r="EV449" i="52"/>
  <c r="FJ449" i="52" s="1"/>
  <c r="DN449" i="52"/>
  <c r="EV647" i="52"/>
  <c r="FJ647" i="52" s="1"/>
  <c r="DN647" i="52"/>
  <c r="FF987" i="52"/>
  <c r="CI987" i="52"/>
  <c r="CJ987" i="52" s="1"/>
  <c r="DW994" i="52"/>
  <c r="EF994" i="52" s="1"/>
  <c r="DC994" i="52"/>
  <c r="DR79" i="52"/>
  <c r="DU79" i="52" s="1"/>
  <c r="DJ79" i="52"/>
  <c r="DV79" i="52" s="1"/>
  <c r="FE901" i="52"/>
  <c r="CU901" i="52"/>
  <c r="CK1045" i="52"/>
  <c r="FC1045" i="52" s="1"/>
  <c r="CJ1045" i="52"/>
  <c r="DT169" i="52"/>
  <c r="DJ169" i="52"/>
  <c r="DV169" i="52" s="1"/>
  <c r="FQ890" i="52"/>
  <c r="DF890" i="52"/>
  <c r="CW1047" i="52"/>
  <c r="FD1047" i="52"/>
  <c r="DM1047" i="52"/>
  <c r="EZ872" i="52"/>
  <c r="CX872" i="52"/>
  <c r="DB872" i="52" s="1"/>
  <c r="EF1039" i="52"/>
  <c r="CO238" i="52"/>
  <c r="FB238" i="52" s="1"/>
  <c r="CP238" i="52"/>
  <c r="FA238" i="52" s="1"/>
  <c r="CN238" i="52"/>
  <c r="FE238" i="52" s="1"/>
  <c r="CW238" i="52"/>
  <c r="DC238" i="52"/>
  <c r="FO238" i="52" s="1"/>
  <c r="CX238" i="52"/>
  <c r="EW238" i="52" s="1"/>
  <c r="FI238" i="52" s="1"/>
  <c r="CI238" i="52"/>
  <c r="DM335" i="52"/>
  <c r="FD335" i="52"/>
  <c r="FB410" i="52"/>
  <c r="CU410" i="52"/>
  <c r="DT1009" i="52"/>
  <c r="DJ1009" i="52"/>
  <c r="DS71" i="52"/>
  <c r="DJ71" i="52"/>
  <c r="DV71" i="52" s="1"/>
  <c r="FA288" i="52"/>
  <c r="CU288" i="52"/>
  <c r="DR396" i="52"/>
  <c r="DU396" i="52" s="1"/>
  <c r="DJ396" i="52"/>
  <c r="DV396" i="52" s="1"/>
  <c r="DW873" i="52"/>
  <c r="DC873" i="52"/>
  <c r="EA873" i="52"/>
  <c r="DB873" i="52"/>
  <c r="FQ956" i="52"/>
  <c r="DF956" i="52"/>
  <c r="EY1040" i="52"/>
  <c r="EX193" i="52"/>
  <c r="CV193" i="52"/>
  <c r="EU193" i="52" s="1"/>
  <c r="EY915" i="52"/>
  <c r="CW915" i="52"/>
  <c r="EV915" i="52" s="1"/>
  <c r="FJ915" i="52" s="1"/>
  <c r="DW216" i="52"/>
  <c r="DC216" i="52"/>
  <c r="DX544" i="52"/>
  <c r="DD544" i="52"/>
  <c r="DB544" i="52"/>
  <c r="EA544" i="52"/>
  <c r="FF75" i="52"/>
  <c r="CI75" i="52"/>
  <c r="EY178" i="52"/>
  <c r="IH316" i="52"/>
  <c r="II316" i="52"/>
  <c r="FF459" i="52"/>
  <c r="CI459" i="52"/>
  <c r="CJ459" i="52" s="1"/>
  <c r="FD505" i="52"/>
  <c r="DM505" i="52"/>
  <c r="DM675" i="52"/>
  <c r="FD675" i="52"/>
  <c r="CW675" i="52"/>
  <c r="CO184" i="52"/>
  <c r="FB184" i="52" s="1"/>
  <c r="DC184" i="52"/>
  <c r="FO184" i="52" s="1"/>
  <c r="CN184" i="52"/>
  <c r="FE184" i="52" s="1"/>
  <c r="CV184" i="52"/>
  <c r="EU184" i="52" s="1"/>
  <c r="FH184" i="52" s="1"/>
  <c r="CP184" i="52"/>
  <c r="FA184" i="52" s="1"/>
  <c r="CO308" i="52"/>
  <c r="FB308" i="52" s="1"/>
  <c r="II308" i="52" s="1"/>
  <c r="CN308" i="52"/>
  <c r="FE308" i="52" s="1"/>
  <c r="DD308" i="52"/>
  <c r="FP308" i="52" s="1"/>
  <c r="CI308" i="52"/>
  <c r="CJ308" i="52" s="1"/>
  <c r="CV308" i="52"/>
  <c r="DC308" i="52"/>
  <c r="CW308" i="52"/>
  <c r="CX308" i="52"/>
  <c r="EW308" i="52" s="1"/>
  <c r="FI308" i="52" s="1"/>
  <c r="EY968" i="52"/>
  <c r="IH968" i="52" s="1"/>
  <c r="DJ249" i="52"/>
  <c r="DV249" i="52" s="1"/>
  <c r="DR249" i="52"/>
  <c r="DU249" i="52" s="1"/>
  <c r="DM445" i="52"/>
  <c r="FD445" i="52"/>
  <c r="EX582" i="52"/>
  <c r="CV582" i="52"/>
  <c r="EY292" i="52"/>
  <c r="IH292" i="52" s="1"/>
  <c r="CW292" i="52"/>
  <c r="DN292" i="52" s="1"/>
  <c r="DR258" i="52"/>
  <c r="DU258" i="52" s="1"/>
  <c r="DJ258" i="52"/>
  <c r="DV258" i="52" s="1"/>
  <c r="DX682" i="52"/>
  <c r="EF682" i="52" s="1"/>
  <c r="DD682" i="52"/>
  <c r="EY781" i="52"/>
  <c r="CW781" i="52"/>
  <c r="EV781" i="52" s="1"/>
  <c r="DR823" i="52"/>
  <c r="DU823" i="52" s="1"/>
  <c r="DJ823" i="52"/>
  <c r="DV823" i="52" s="1"/>
  <c r="DM812" i="52"/>
  <c r="FD812" i="52"/>
  <c r="CO560" i="52"/>
  <c r="FB560" i="52" s="1"/>
  <c r="CN560" i="52"/>
  <c r="FE560" i="52" s="1"/>
  <c r="DD560" i="52"/>
  <c r="FP560" i="52" s="1"/>
  <c r="CP560" i="52"/>
  <c r="FA560" i="52" s="1"/>
  <c r="CX560" i="52"/>
  <c r="EW560" i="52" s="1"/>
  <c r="FI560" i="52" s="1"/>
  <c r="CV560" i="52"/>
  <c r="CI560" i="52"/>
  <c r="CJ560" i="52" s="1"/>
  <c r="CW560" i="52"/>
  <c r="DC560" i="52"/>
  <c r="CK560" i="52"/>
  <c r="FQ559" i="52"/>
  <c r="DF559" i="52"/>
  <c r="FB414" i="52"/>
  <c r="FM414" i="52" s="1"/>
  <c r="CU414" i="52"/>
  <c r="CP525" i="52"/>
  <c r="FA525" i="52" s="1"/>
  <c r="CN525" i="52"/>
  <c r="FE525" i="52" s="1"/>
  <c r="CO525" i="52"/>
  <c r="FB525" i="52" s="1"/>
  <c r="CV525" i="52"/>
  <c r="EU525" i="52" s="1"/>
  <c r="FH525" i="52" s="1"/>
  <c r="DC525" i="52"/>
  <c r="DD525" i="52"/>
  <c r="FP525" i="52" s="1"/>
  <c r="CI525" i="52"/>
  <c r="CJ525" i="52" s="1"/>
  <c r="CX525" i="52"/>
  <c r="EW525" i="52" s="1"/>
  <c r="FI525" i="52" s="1"/>
  <c r="CO561" i="52"/>
  <c r="FB561" i="52" s="1"/>
  <c r="DD561" i="52"/>
  <c r="FP561" i="52" s="1"/>
  <c r="CP561" i="52"/>
  <c r="FA561" i="52" s="1"/>
  <c r="CN561" i="52"/>
  <c r="FE561" i="52" s="1"/>
  <c r="CW561" i="52"/>
  <c r="DC561" i="52"/>
  <c r="CX561" i="52"/>
  <c r="EW561" i="52" s="1"/>
  <c r="FI561" i="52" s="1"/>
  <c r="DS520" i="52"/>
  <c r="DJ520" i="52"/>
  <c r="DV520" i="52" s="1"/>
  <c r="FF711" i="52"/>
  <c r="CI711" i="52"/>
  <c r="CJ711" i="52" s="1"/>
  <c r="EX692" i="52"/>
  <c r="CV692" i="52"/>
  <c r="DR792" i="52"/>
  <c r="DU792" i="52" s="1"/>
  <c r="DJ792" i="52"/>
  <c r="DV792" i="52" s="1"/>
  <c r="EX819" i="52"/>
  <c r="CV819" i="52"/>
  <c r="EU819" i="52" s="1"/>
  <c r="DM752" i="52"/>
  <c r="FD752" i="52"/>
  <c r="DT718" i="52"/>
  <c r="DU718" i="52" s="1"/>
  <c r="DJ718" i="52"/>
  <c r="CW785" i="52"/>
  <c r="EV785" i="52" s="1"/>
  <c r="EY785" i="52"/>
  <c r="FF651" i="52"/>
  <c r="CI651" i="52"/>
  <c r="FO657" i="52"/>
  <c r="DF657" i="52"/>
  <c r="AB725" i="52"/>
  <c r="EV531" i="52"/>
  <c r="FJ531" i="52" s="1"/>
  <c r="DN531" i="52"/>
  <c r="EV653" i="52"/>
  <c r="FJ653" i="52" s="1"/>
  <c r="DN653" i="52"/>
  <c r="DZ653" i="52"/>
  <c r="EA653" i="52"/>
  <c r="DB653" i="52"/>
  <c r="AB414" i="52"/>
  <c r="FC214" i="52"/>
  <c r="CU214" i="52"/>
  <c r="EV154" i="52"/>
  <c r="FJ154" i="52" s="1"/>
  <c r="DN154" i="52"/>
  <c r="IH674" i="52"/>
  <c r="II674" i="52"/>
  <c r="II540" i="52"/>
  <c r="IH540" i="52"/>
  <c r="FM540" i="52"/>
  <c r="DF204" i="52"/>
  <c r="DF543" i="52"/>
  <c r="FO543" i="52"/>
  <c r="FN543" i="52" s="1"/>
  <c r="IG543" i="52" s="1"/>
  <c r="EF546" i="52"/>
  <c r="FS287" i="52"/>
  <c r="CK525" i="52"/>
  <c r="FC525" i="52" s="1"/>
  <c r="FO332" i="52"/>
  <c r="DF332" i="52"/>
  <c r="FP452" i="52"/>
  <c r="DF452" i="52"/>
  <c r="CJ528" i="52"/>
  <c r="CJ141" i="52"/>
  <c r="EW207" i="52"/>
  <c r="FI207" i="52" s="1"/>
  <c r="DZ207" i="52"/>
  <c r="II221" i="52"/>
  <c r="FM221" i="52"/>
  <c r="IH221" i="52"/>
  <c r="CI77" i="52"/>
  <c r="EI406" i="52"/>
  <c r="EJ406" i="52"/>
  <c r="FS406" i="52"/>
  <c r="EI376" i="52"/>
  <c r="EJ376" i="52"/>
  <c r="EV156" i="52"/>
  <c r="FJ156" i="52" s="1"/>
  <c r="DN156" i="52"/>
  <c r="DZ156" i="52"/>
  <c r="DB156" i="52"/>
  <c r="EA156" i="52"/>
  <c r="FS208" i="52"/>
  <c r="EF146" i="52"/>
  <c r="EB146" i="52"/>
  <c r="EG146" i="52"/>
  <c r="FS252" i="52"/>
  <c r="EI252" i="52"/>
  <c r="EJ252" i="52"/>
  <c r="FL926" i="52"/>
  <c r="EU211" i="52"/>
  <c r="FH211" i="52" s="1"/>
  <c r="DZ211" i="52"/>
  <c r="DO979" i="52"/>
  <c r="DL979" i="52"/>
  <c r="FS376" i="52"/>
  <c r="FL349" i="52"/>
  <c r="EE617" i="52"/>
  <c r="EG617" i="52"/>
  <c r="ER924" i="52"/>
  <c r="HS924" i="52" s="1"/>
  <c r="EQ924" i="52"/>
  <c r="EK924" i="52"/>
  <c r="EM924" i="52"/>
  <c r="GN924" i="52" s="1"/>
  <c r="EL924" i="52"/>
  <c r="GD924" i="52" s="1"/>
  <c r="EP924" i="52"/>
  <c r="HA924" i="52" s="1"/>
  <c r="DF880" i="52"/>
  <c r="EH370" i="52"/>
  <c r="EC370" i="52"/>
  <c r="ED370" i="52"/>
  <c r="EB370" i="52"/>
  <c r="FK394" i="52"/>
  <c r="FL394" i="52"/>
  <c r="IG386" i="52"/>
  <c r="GY240" i="52"/>
  <c r="GX240" i="52"/>
  <c r="GW240" i="52"/>
  <c r="CO57" i="52"/>
  <c r="FB57" i="52" s="1"/>
  <c r="CX36" i="52"/>
  <c r="EW36" i="52" s="1"/>
  <c r="FI36" i="52" s="1"/>
  <c r="CW25" i="52"/>
  <c r="EV25" i="52" s="1"/>
  <c r="FJ25" i="52" s="1"/>
  <c r="CI22" i="52"/>
  <c r="CJ22" i="52" s="1"/>
  <c r="CP45" i="52"/>
  <c r="FA45" i="52" s="1"/>
  <c r="DN32" i="52"/>
  <c r="CW26" i="52"/>
  <c r="EV26" i="52" s="1"/>
  <c r="FJ26" i="52" s="1"/>
  <c r="CV48" i="52"/>
  <c r="IH40" i="52"/>
  <c r="CR48" i="52"/>
  <c r="CK23" i="52"/>
  <c r="FC23" i="52" s="1"/>
  <c r="DC48" i="52"/>
  <c r="FO48" i="52" s="1"/>
  <c r="CJ1002" i="52"/>
  <c r="CJ335" i="52"/>
  <c r="CJ166" i="52"/>
  <c r="CJ352" i="52"/>
  <c r="FI326" i="52"/>
  <c r="AC942" i="52"/>
  <c r="DW999" i="52"/>
  <c r="DC999" i="52"/>
  <c r="EY175" i="52"/>
  <c r="DS896" i="52"/>
  <c r="DJ896" i="52"/>
  <c r="DV896" i="52" s="1"/>
  <c r="DS986" i="52"/>
  <c r="DJ986" i="52"/>
  <c r="DV986" i="52" s="1"/>
  <c r="FM411" i="52"/>
  <c r="IH411" i="52"/>
  <c r="II411" i="52"/>
  <c r="DR905" i="52"/>
  <c r="DU905" i="52" s="1"/>
  <c r="DJ905" i="52"/>
  <c r="DV905" i="52" s="1"/>
  <c r="DX888" i="52"/>
  <c r="EF888" i="52" s="1"/>
  <c r="DD888" i="52"/>
  <c r="FP888" i="52" s="1"/>
  <c r="DR132" i="52"/>
  <c r="DU132" i="52" s="1"/>
  <c r="DJ132" i="52"/>
  <c r="DV132" i="52" s="1"/>
  <c r="DD291" i="52"/>
  <c r="DX291" i="52"/>
  <c r="EF291" i="52" s="1"/>
  <c r="DX414" i="52"/>
  <c r="DD414" i="52"/>
  <c r="DR875" i="52"/>
  <c r="DU875" i="52" s="1"/>
  <c r="DJ875" i="52"/>
  <c r="DV875" i="52" s="1"/>
  <c r="FS875" i="52" s="1"/>
  <c r="DT934" i="52"/>
  <c r="DJ934" i="52"/>
  <c r="DV934" i="52" s="1"/>
  <c r="FD1045" i="52"/>
  <c r="DM1045" i="52"/>
  <c r="DD239" i="52"/>
  <c r="DX239" i="52"/>
  <c r="EF239" i="52" s="1"/>
  <c r="EY972" i="52"/>
  <c r="CW972" i="52"/>
  <c r="EV972" i="52" s="1"/>
  <c r="DX915" i="52"/>
  <c r="EF915" i="52" s="1"/>
  <c r="DD915" i="52"/>
  <c r="FD497" i="52"/>
  <c r="DM497" i="52"/>
  <c r="DS668" i="52"/>
  <c r="DJ668" i="52"/>
  <c r="DV668" i="52" s="1"/>
  <c r="FS668" i="52" s="1"/>
  <c r="DX80" i="52"/>
  <c r="EF80" i="52" s="1"/>
  <c r="DD80" i="52"/>
  <c r="EY298" i="52"/>
  <c r="IH298" i="52" s="1"/>
  <c r="CW298" i="52"/>
  <c r="EA298" i="52" s="1"/>
  <c r="DX355" i="52"/>
  <c r="EF355" i="52" s="1"/>
  <c r="DD355" i="52"/>
  <c r="FP355" i="52" s="1"/>
  <c r="DW429" i="52"/>
  <c r="EF429" i="52" s="1"/>
  <c r="DC429" i="52"/>
  <c r="IH458" i="52"/>
  <c r="II458" i="52"/>
  <c r="EX603" i="52"/>
  <c r="CV603" i="52"/>
  <c r="EU603" i="52" s="1"/>
  <c r="DR703" i="52"/>
  <c r="DU703" i="52" s="1"/>
  <c r="DJ703" i="52"/>
  <c r="DV703" i="52" s="1"/>
  <c r="CO178" i="52"/>
  <c r="FB178" i="52" s="1"/>
  <c r="CX178" i="52"/>
  <c r="EW178" i="52" s="1"/>
  <c r="FI178" i="52" s="1"/>
  <c r="CN178" i="52"/>
  <c r="FE178" i="52" s="1"/>
  <c r="CP178" i="52"/>
  <c r="FA178" i="52" s="1"/>
  <c r="DC178" i="52"/>
  <c r="FO178" i="52" s="1"/>
  <c r="CI178" i="52"/>
  <c r="CW178" i="52"/>
  <c r="EV178" i="52" s="1"/>
  <c r="CP232" i="52"/>
  <c r="FA232" i="52" s="1"/>
  <c r="CN232" i="52"/>
  <c r="FE232" i="52" s="1"/>
  <c r="DC232" i="52"/>
  <c r="DD232" i="52"/>
  <c r="FP232" i="52" s="1"/>
  <c r="CV232" i="52"/>
  <c r="CK232" i="52"/>
  <c r="CW232" i="52"/>
  <c r="CI232" i="52"/>
  <c r="CJ232" i="52" s="1"/>
  <c r="CX232" i="52"/>
  <c r="EW232" i="52" s="1"/>
  <c r="FI232" i="52" s="1"/>
  <c r="DS352" i="52"/>
  <c r="DJ352" i="52"/>
  <c r="DV352" i="52" s="1"/>
  <c r="DD968" i="52"/>
  <c r="FP968" i="52" s="1"/>
  <c r="CI968" i="52"/>
  <c r="CX968" i="52"/>
  <c r="EW968" i="52" s="1"/>
  <c r="FI968" i="52" s="1"/>
  <c r="CW968" i="52"/>
  <c r="EV968" i="52" s="1"/>
  <c r="FF515" i="52"/>
  <c r="CI515" i="52"/>
  <c r="CJ515" i="52" s="1"/>
  <c r="EZ594" i="52"/>
  <c r="CX594" i="52"/>
  <c r="EW594" i="52" s="1"/>
  <c r="CO318" i="52"/>
  <c r="FB318" i="52" s="1"/>
  <c r="CI318" i="52"/>
  <c r="CJ318" i="52" s="1"/>
  <c r="CV318" i="52"/>
  <c r="DD318" i="52"/>
  <c r="FP318" i="52" s="1"/>
  <c r="CW318" i="52"/>
  <c r="CX318" i="52"/>
  <c r="EW318" i="52" s="1"/>
  <c r="FI318" i="52" s="1"/>
  <c r="CK318" i="52"/>
  <c r="DC318" i="52"/>
  <c r="DW420" i="52"/>
  <c r="EF420" i="52" s="1"/>
  <c r="DC420" i="52"/>
  <c r="DM258" i="52"/>
  <c r="FD258" i="52"/>
  <c r="FS258" i="52" s="1"/>
  <c r="FB376" i="52"/>
  <c r="IH376" i="52" s="1"/>
  <c r="CU376" i="52"/>
  <c r="DM456" i="52"/>
  <c r="FD456" i="52"/>
  <c r="FM456" i="52" s="1"/>
  <c r="CW456" i="52"/>
  <c r="CU456" i="52"/>
  <c r="EZ538" i="52"/>
  <c r="CX538" i="52"/>
  <c r="CU538" i="52"/>
  <c r="FD507" i="52"/>
  <c r="DM507" i="52"/>
  <c r="DM627" i="52"/>
  <c r="FD627" i="52"/>
  <c r="CW627" i="52"/>
  <c r="DT712" i="52"/>
  <c r="DJ712" i="52"/>
  <c r="DV712" i="52" s="1"/>
  <c r="FF493" i="52"/>
  <c r="CI493" i="52"/>
  <c r="CJ493" i="52" s="1"/>
  <c r="DJ627" i="52"/>
  <c r="DV627" i="52" s="1"/>
  <c r="DT755" i="52"/>
  <c r="DJ755" i="52"/>
  <c r="DV755" i="52" s="1"/>
  <c r="FD465" i="52"/>
  <c r="DM465" i="52"/>
  <c r="EF560" i="52"/>
  <c r="DD588" i="52"/>
  <c r="FP588" i="52" s="1"/>
  <c r="CP588" i="52"/>
  <c r="FA588" i="52" s="1"/>
  <c r="CX588" i="52"/>
  <c r="EW588" i="52" s="1"/>
  <c r="FI588" i="52" s="1"/>
  <c r="CK588" i="52"/>
  <c r="FC588" i="52" s="1"/>
  <c r="DC588" i="52"/>
  <c r="CV588" i="52"/>
  <c r="CW588" i="52"/>
  <c r="CI588" i="52"/>
  <c r="CJ588" i="52" s="1"/>
  <c r="FF483" i="52"/>
  <c r="CI483" i="52"/>
  <c r="CJ483" i="52" s="1"/>
  <c r="FF522" i="52"/>
  <c r="CI522" i="52"/>
  <c r="CJ522" i="52" s="1"/>
  <c r="DM749" i="52"/>
  <c r="FD749" i="52"/>
  <c r="FC808" i="52"/>
  <c r="CU808" i="52"/>
  <c r="FD793" i="52"/>
  <c r="DM793" i="52"/>
  <c r="CV808" i="52"/>
  <c r="EX808" i="52"/>
  <c r="FD733" i="52"/>
  <c r="DM733" i="52"/>
  <c r="EX790" i="52"/>
  <c r="CV790" i="52"/>
  <c r="EU790" i="52" s="1"/>
  <c r="CN676" i="52"/>
  <c r="FE676" i="52" s="1"/>
  <c r="CO676" i="52"/>
  <c r="FB676" i="52" s="1"/>
  <c r="CP676" i="52"/>
  <c r="FA676" i="52" s="1"/>
  <c r="CV676" i="52"/>
  <c r="EU676" i="52" s="1"/>
  <c r="FH676" i="52" s="1"/>
  <c r="DD676" i="52"/>
  <c r="FP676" i="52" s="1"/>
  <c r="DC676" i="52"/>
  <c r="CI676" i="52"/>
  <c r="CJ676" i="52" s="1"/>
  <c r="CW676" i="52"/>
  <c r="AB1015" i="52"/>
  <c r="AB947" i="52"/>
  <c r="AC947" i="52" s="1"/>
  <c r="EV637" i="52"/>
  <c r="FJ637" i="52" s="1"/>
  <c r="DN637" i="52"/>
  <c r="DZ637" i="52"/>
  <c r="EA637" i="52"/>
  <c r="DB637" i="52"/>
  <c r="EW216" i="52"/>
  <c r="FI216" i="52" s="1"/>
  <c r="EA216" i="52"/>
  <c r="DZ216" i="52"/>
  <c r="DB216" i="52"/>
  <c r="IH876" i="52"/>
  <c r="II876" i="52"/>
  <c r="FM876" i="52"/>
  <c r="CW258" i="52"/>
  <c r="II650" i="52"/>
  <c r="IH650" i="52"/>
  <c r="EA658" i="52"/>
  <c r="DB658" i="52"/>
  <c r="DZ658" i="52"/>
  <c r="EU658" i="52"/>
  <c r="FH658" i="52" s="1"/>
  <c r="FP480" i="52"/>
  <c r="DF480" i="52"/>
  <c r="EW204" i="52"/>
  <c r="FI204" i="52" s="1"/>
  <c r="DB204" i="52"/>
  <c r="EA204" i="52"/>
  <c r="DZ204" i="52"/>
  <c r="EV543" i="52"/>
  <c r="FJ543" i="52" s="1"/>
  <c r="DN543" i="52"/>
  <c r="FP312" i="52"/>
  <c r="DF312" i="52"/>
  <c r="IH226" i="52"/>
  <c r="II226" i="52"/>
  <c r="FM226" i="52"/>
  <c r="FM207" i="52"/>
  <c r="II207" i="52"/>
  <c r="EV221" i="52"/>
  <c r="FJ221" i="52" s="1"/>
  <c r="DN221" i="52"/>
  <c r="DZ221" i="52"/>
  <c r="IH203" i="52"/>
  <c r="II203" i="52"/>
  <c r="FM203" i="52"/>
  <c r="DO370" i="52"/>
  <c r="DL370" i="52"/>
  <c r="DO411" i="52"/>
  <c r="DL411" i="52"/>
  <c r="DZ206" i="52"/>
  <c r="EU206" i="52"/>
  <c r="FH206" i="52" s="1"/>
  <c r="CU921" i="52"/>
  <c r="FC921" i="52"/>
  <c r="FS921" i="52" s="1"/>
  <c r="GL921" i="52" s="1"/>
  <c r="FC136" i="52"/>
  <c r="FO156" i="52"/>
  <c r="FN156" i="52" s="1"/>
  <c r="IG156" i="52" s="1"/>
  <c r="DF156" i="52"/>
  <c r="DU196" i="52"/>
  <c r="FI343" i="52"/>
  <c r="II306" i="52"/>
  <c r="IH223" i="52"/>
  <c r="II223" i="52"/>
  <c r="FM223" i="52"/>
  <c r="EV150" i="52"/>
  <c r="FJ150" i="52" s="1"/>
  <c r="DN150" i="52"/>
  <c r="DZ150" i="52"/>
  <c r="DL398" i="52"/>
  <c r="DO398" i="52"/>
  <c r="DO562" i="52"/>
  <c r="DL562" i="52"/>
  <c r="CJ360" i="52"/>
  <c r="DO414" i="52"/>
  <c r="DL414" i="52"/>
  <c r="FN527" i="52"/>
  <c r="FL930" i="52"/>
  <c r="EO924" i="52"/>
  <c r="FN880" i="52"/>
  <c r="IG880" i="52" s="1"/>
  <c r="FR880" i="52"/>
  <c r="EC228" i="52"/>
  <c r="ED228" i="52"/>
  <c r="EH228" i="52"/>
  <c r="EB228" i="52"/>
  <c r="ET921" i="52"/>
  <c r="FU921" i="52"/>
  <c r="FW921" i="52" s="1"/>
  <c r="FV921" i="52"/>
  <c r="FO40" i="52"/>
  <c r="FR40" i="52" s="1"/>
  <c r="CV968" i="52"/>
  <c r="EU968" i="52" s="1"/>
  <c r="FH968" i="52" s="1"/>
  <c r="CV834" i="52"/>
  <c r="EU834" i="52" s="1"/>
  <c r="FH834" i="52" s="1"/>
  <c r="II859" i="52"/>
  <c r="IH859" i="52"/>
  <c r="FM859" i="52"/>
  <c r="EY993" i="52"/>
  <c r="CW993" i="52"/>
  <c r="DN993" i="52" s="1"/>
  <c r="EY186" i="52"/>
  <c r="CW186" i="52"/>
  <c r="EV186" i="52" s="1"/>
  <c r="DW1001" i="52"/>
  <c r="EF1001" i="52" s="1"/>
  <c r="DC1001" i="52"/>
  <c r="DX263" i="52"/>
  <c r="EF263" i="52" s="1"/>
  <c r="DD263" i="52"/>
  <c r="CK846" i="52"/>
  <c r="FC846" i="52" s="1"/>
  <c r="CJ846" i="52"/>
  <c r="FA917" i="52"/>
  <c r="CU917" i="52"/>
  <c r="DX917" i="52"/>
  <c r="DD917" i="52"/>
  <c r="DB917" i="52"/>
  <c r="EA917" i="52"/>
  <c r="DT839" i="52"/>
  <c r="DJ839" i="52"/>
  <c r="DV839" i="52" s="1"/>
  <c r="FS839" i="52" s="1"/>
  <c r="FE298" i="52"/>
  <c r="CU298" i="52"/>
  <c r="DR906" i="52"/>
  <c r="DU906" i="52" s="1"/>
  <c r="DJ906" i="52"/>
  <c r="DV906" i="52" s="1"/>
  <c r="DC1024" i="52"/>
  <c r="CP1024" i="52"/>
  <c r="FA1024" i="52" s="1"/>
  <c r="II1024" i="52" s="1"/>
  <c r="CN1024" i="52"/>
  <c r="FE1024" i="52" s="1"/>
  <c r="CO1024" i="52"/>
  <c r="FB1024" i="52" s="1"/>
  <c r="DD1024" i="52"/>
  <c r="FP1024" i="52" s="1"/>
  <c r="CV1024" i="52"/>
  <c r="EU1024" i="52" s="1"/>
  <c r="FH1024" i="52" s="1"/>
  <c r="CW1024" i="52"/>
  <c r="CO84" i="52"/>
  <c r="FB84" i="52" s="1"/>
  <c r="CI84" i="52"/>
  <c r="CJ84" i="52" s="1"/>
  <c r="IH320" i="52"/>
  <c r="II320" i="52"/>
  <c r="FM320" i="52"/>
  <c r="EX379" i="52"/>
  <c r="CV379" i="52"/>
  <c r="EY908" i="52"/>
  <c r="CW908" i="52"/>
  <c r="EV908" i="52" s="1"/>
  <c r="FJ908" i="52" s="1"/>
  <c r="CP85" i="52"/>
  <c r="FA85" i="52" s="1"/>
  <c r="CN85" i="52"/>
  <c r="FE85" i="52" s="1"/>
  <c r="CK85" i="52"/>
  <c r="CO85" i="52"/>
  <c r="FB85" i="52" s="1"/>
  <c r="CW85" i="52"/>
  <c r="CV85" i="52"/>
  <c r="EZ158" i="52"/>
  <c r="CX158" i="52"/>
  <c r="EF875" i="52"/>
  <c r="DD934" i="52"/>
  <c r="FP934" i="52" s="1"/>
  <c r="DC934" i="52"/>
  <c r="CW934" i="52"/>
  <c r="CX934" i="52"/>
  <c r="EW934" i="52" s="1"/>
  <c r="FI934" i="52" s="1"/>
  <c r="CK934" i="52"/>
  <c r="FC934" i="52" s="1"/>
  <c r="DM77" i="52"/>
  <c r="FD77" i="52"/>
  <c r="FE304" i="52"/>
  <c r="CU304" i="52"/>
  <c r="FF849" i="52"/>
  <c r="CI849" i="52"/>
  <c r="DR945" i="52"/>
  <c r="DU945" i="52" s="1"/>
  <c r="DJ945" i="52"/>
  <c r="DV945" i="52" s="1"/>
  <c r="CP230" i="52"/>
  <c r="FA230" i="52" s="1"/>
  <c r="IH230" i="52" s="1"/>
  <c r="CN230" i="52"/>
  <c r="FE230" i="52" s="1"/>
  <c r="DD230" i="52"/>
  <c r="FP230" i="52" s="1"/>
  <c r="CX230" i="52"/>
  <c r="EW230" i="52" s="1"/>
  <c r="FI230" i="52" s="1"/>
  <c r="CW230" i="52"/>
  <c r="CI230" i="52"/>
  <c r="FD459" i="52"/>
  <c r="DM459" i="52"/>
  <c r="EX115" i="52"/>
  <c r="CV115" i="52"/>
  <c r="EU115" i="52" s="1"/>
  <c r="II429" i="52"/>
  <c r="IH429" i="52"/>
  <c r="DS620" i="52"/>
  <c r="DJ620" i="52"/>
  <c r="DV620" i="52" s="1"/>
  <c r="FF710" i="52"/>
  <c r="CI710" i="52"/>
  <c r="EF245" i="52"/>
  <c r="EX331" i="52"/>
  <c r="II331" i="52" s="1"/>
  <c r="CV331" i="52"/>
  <c r="EU331" i="52" s="1"/>
  <c r="DS469" i="52"/>
  <c r="DJ469" i="52"/>
  <c r="DV469" i="52" s="1"/>
  <c r="DX552" i="52"/>
  <c r="EF552" i="52" s="1"/>
  <c r="DD552" i="52"/>
  <c r="DX279" i="52"/>
  <c r="EF279" i="52" s="1"/>
  <c r="DD279" i="52"/>
  <c r="IH379" i="52"/>
  <c r="FD517" i="52"/>
  <c r="DM517" i="52"/>
  <c r="EZ602" i="52"/>
  <c r="CX602" i="52"/>
  <c r="DM318" i="52"/>
  <c r="FD318" i="52"/>
  <c r="EY288" i="52"/>
  <c r="CW288" i="52"/>
  <c r="DN288" i="52" s="1"/>
  <c r="CO569" i="52"/>
  <c r="FB569" i="52" s="1"/>
  <c r="CK569" i="52"/>
  <c r="CV569" i="52"/>
  <c r="CP569" i="52"/>
  <c r="FA569" i="52" s="1"/>
  <c r="CI569" i="52"/>
  <c r="CJ569" i="52" s="1"/>
  <c r="CN569" i="52"/>
  <c r="FE569" i="52" s="1"/>
  <c r="CX569" i="52"/>
  <c r="EW569" i="52" s="1"/>
  <c r="FI569" i="52" s="1"/>
  <c r="CW569" i="52"/>
  <c r="EA569" i="52" s="1"/>
  <c r="DC569" i="52"/>
  <c r="FO569" i="52" s="1"/>
  <c r="FD711" i="52"/>
  <c r="DM711" i="52"/>
  <c r="FD511" i="52"/>
  <c r="DM511" i="52"/>
  <c r="DS632" i="52"/>
  <c r="DJ632" i="52"/>
  <c r="DV632" i="52" s="1"/>
  <c r="CV783" i="52"/>
  <c r="EU783" i="52" s="1"/>
  <c r="EX783" i="52"/>
  <c r="FF497" i="52"/>
  <c r="CI497" i="52"/>
  <c r="CJ497" i="52" s="1"/>
  <c r="FF585" i="52"/>
  <c r="CI585" i="52"/>
  <c r="EX659" i="52"/>
  <c r="CV659" i="52"/>
  <c r="EU659" i="52" s="1"/>
  <c r="DT771" i="52"/>
  <c r="DJ771" i="52"/>
  <c r="DV771" i="52" s="1"/>
  <c r="FQ591" i="52"/>
  <c r="DF591" i="52"/>
  <c r="DX606" i="52"/>
  <c r="DD606" i="52"/>
  <c r="EX579" i="52"/>
  <c r="CV579" i="52"/>
  <c r="EU579" i="52" s="1"/>
  <c r="EZ572" i="52"/>
  <c r="CX572" i="52"/>
  <c r="EW572" i="52" s="1"/>
  <c r="FD738" i="52"/>
  <c r="DM738" i="52"/>
  <c r="EX684" i="52"/>
  <c r="IH684" i="52" s="1"/>
  <c r="CV684" i="52"/>
  <c r="DM810" i="52"/>
  <c r="FD810" i="52"/>
  <c r="FP791" i="52"/>
  <c r="DF791" i="52"/>
  <c r="EX679" i="52"/>
  <c r="CV679" i="52"/>
  <c r="EU679" i="52" s="1"/>
  <c r="FD806" i="52"/>
  <c r="DM806" i="52"/>
  <c r="DS676" i="52"/>
  <c r="DJ676" i="52"/>
  <c r="DV676" i="52" s="1"/>
  <c r="FP904" i="52"/>
  <c r="DF904" i="52"/>
  <c r="AB228" i="52"/>
  <c r="II658" i="52"/>
  <c r="IH658" i="52"/>
  <c r="FP316" i="52"/>
  <c r="DF316" i="52"/>
  <c r="AB362" i="52"/>
  <c r="FP519" i="52"/>
  <c r="DF519" i="52"/>
  <c r="CW335" i="52"/>
  <c r="EV98" i="52"/>
  <c r="FJ98" i="52" s="1"/>
  <c r="DN98" i="52"/>
  <c r="FO174" i="52"/>
  <c r="CJ254" i="52"/>
  <c r="EJ283" i="52"/>
  <c r="EI283" i="52"/>
  <c r="IE283" i="52" s="1"/>
  <c r="DB142" i="52"/>
  <c r="EA142" i="52"/>
  <c r="DZ142" i="52"/>
  <c r="EU142" i="52"/>
  <c r="FH142" i="52" s="1"/>
  <c r="FJ360" i="52"/>
  <c r="II206" i="52"/>
  <c r="IH206" i="52"/>
  <c r="FM206" i="52"/>
  <c r="DV62" i="52"/>
  <c r="DK62" i="52"/>
  <c r="CU320" i="52"/>
  <c r="FC320" i="52"/>
  <c r="FS320" i="52" s="1"/>
  <c r="CU156" i="52"/>
  <c r="FC156" i="52"/>
  <c r="FN551" i="52"/>
  <c r="IG551" i="52" s="1"/>
  <c r="DV129" i="52"/>
  <c r="EV239" i="52"/>
  <c r="FJ239" i="52" s="1"/>
  <c r="DN239" i="52"/>
  <c r="IE873" i="52"/>
  <c r="ES873" i="52"/>
  <c r="IN873" i="52"/>
  <c r="IO873" i="52"/>
  <c r="EE370" i="52"/>
  <c r="EG370" i="52"/>
  <c r="IO268" i="52"/>
  <c r="ES268" i="52"/>
  <c r="IE268" i="52"/>
  <c r="IN268" i="52"/>
  <c r="EE228" i="52"/>
  <c r="EG228" i="52"/>
  <c r="HV921" i="52"/>
  <c r="DC43" i="52"/>
  <c r="CV43" i="52"/>
  <c r="CV13" i="52"/>
  <c r="EU13" i="52" s="1"/>
  <c r="FH13" i="52" s="1"/>
  <c r="DD13" i="52"/>
  <c r="FP13" i="52" s="1"/>
  <c r="CU14" i="52"/>
  <c r="CJ357" i="52"/>
  <c r="CO13" i="52"/>
  <c r="FB13" i="52" s="1"/>
  <c r="DD60" i="52"/>
  <c r="FP60" i="52" s="1"/>
  <c r="CX44" i="52"/>
  <c r="EW44" i="52" s="1"/>
  <c r="FI44" i="52" s="1"/>
  <c r="CW35" i="52"/>
  <c r="EV35" i="52" s="1"/>
  <c r="FJ35" i="52" s="1"/>
  <c r="DD25" i="52"/>
  <c r="FP25" i="52" s="1"/>
  <c r="DC26" i="52"/>
  <c r="CW22" i="52"/>
  <c r="EV22" i="52" s="1"/>
  <c r="FJ22" i="52" s="1"/>
  <c r="CV45" i="52"/>
  <c r="DD30" i="52"/>
  <c r="FP30" i="52" s="1"/>
  <c r="CW48" i="52"/>
  <c r="EV48" i="52" s="1"/>
  <c r="II14" i="52"/>
  <c r="CI43" i="52"/>
  <c r="CJ43" i="52" s="1"/>
  <c r="CR43" i="52"/>
  <c r="EZ43" i="52" s="1"/>
  <c r="CO48" i="52"/>
  <c r="FB48" i="52" s="1"/>
  <c r="CJ327" i="52"/>
  <c r="CJ328" i="52"/>
  <c r="CJ710" i="52"/>
  <c r="AB442" i="52"/>
  <c r="CJ825" i="52"/>
  <c r="CI537" i="52"/>
  <c r="FI387" i="52"/>
  <c r="AC224" i="52"/>
  <c r="EZ887" i="52"/>
  <c r="CX887" i="52"/>
  <c r="EW887" i="52" s="1"/>
  <c r="DT199" i="52"/>
  <c r="DJ199" i="52"/>
  <c r="DV199" i="52" s="1"/>
  <c r="DM1040" i="52"/>
  <c r="CW1040" i="52"/>
  <c r="FD1040" i="52"/>
  <c r="DW152" i="52"/>
  <c r="DC152" i="52"/>
  <c r="DM850" i="52"/>
  <c r="FD850" i="52"/>
  <c r="FS850" i="52" s="1"/>
  <c r="IH1030" i="52"/>
  <c r="FF919" i="52"/>
  <c r="CI919" i="52"/>
  <c r="CJ919" i="52" s="1"/>
  <c r="FF1019" i="52"/>
  <c r="CI1019" i="52"/>
  <c r="CJ1019" i="52" s="1"/>
  <c r="FE927" i="52"/>
  <c r="FS927" i="52" s="1"/>
  <c r="GC927" i="52" s="1"/>
  <c r="CU927" i="52"/>
  <c r="FD854" i="52"/>
  <c r="DM854" i="52"/>
  <c r="CW854" i="52"/>
  <c r="DB854" i="52" s="1"/>
  <c r="DX115" i="52"/>
  <c r="DD115" i="52"/>
  <c r="FP115" i="52" s="1"/>
  <c r="DR259" i="52"/>
  <c r="DU259" i="52" s="1"/>
  <c r="DJ259" i="52"/>
  <c r="DV259" i="52" s="1"/>
  <c r="CO1039" i="52"/>
  <c r="FB1039" i="52" s="1"/>
  <c r="CW1039" i="52"/>
  <c r="EV1039" i="52" s="1"/>
  <c r="DC1039" i="52"/>
  <c r="CV1039" i="52"/>
  <c r="CI1039" i="52"/>
  <c r="CJ1039" i="52" s="1"/>
  <c r="DD1039" i="52"/>
  <c r="FP1039" i="52" s="1"/>
  <c r="CX1039" i="52"/>
  <c r="EW1039" i="52" s="1"/>
  <c r="FI1039" i="52" s="1"/>
  <c r="CO245" i="52"/>
  <c r="FB245" i="52" s="1"/>
  <c r="CV245" i="52"/>
  <c r="DD245" i="52"/>
  <c r="FP245" i="52" s="1"/>
  <c r="CK245" i="52"/>
  <c r="FC245" i="52" s="1"/>
  <c r="CX245" i="52"/>
  <c r="EW245" i="52" s="1"/>
  <c r="FI245" i="52" s="1"/>
  <c r="CI245" i="52"/>
  <c r="CJ245" i="52" s="1"/>
  <c r="DC245" i="52"/>
  <c r="CN245" i="52"/>
  <c r="FE245" i="52" s="1"/>
  <c r="CW245" i="52"/>
  <c r="II395" i="52"/>
  <c r="FM395" i="52"/>
  <c r="IH395" i="52"/>
  <c r="CK948" i="52"/>
  <c r="CJ948" i="52"/>
  <c r="DW841" i="52"/>
  <c r="DC841" i="52"/>
  <c r="DB841" i="52"/>
  <c r="EA841" i="52"/>
  <c r="EX885" i="52"/>
  <c r="CV885" i="52"/>
  <c r="CU885" i="52"/>
  <c r="CP1027" i="52"/>
  <c r="FA1027" i="52" s="1"/>
  <c r="FM1027" i="52" s="1"/>
  <c r="CI1027" i="52"/>
  <c r="CJ1027" i="52" s="1"/>
  <c r="CV1027" i="52"/>
  <c r="CX1027" i="52"/>
  <c r="EW1027" i="52" s="1"/>
  <c r="FI1027" i="52" s="1"/>
  <c r="DD1027" i="52"/>
  <c r="FP1027" i="52" s="1"/>
  <c r="DC1027" i="52"/>
  <c r="CW1027" i="52"/>
  <c r="CK949" i="52"/>
  <c r="FC949" i="52" s="1"/>
  <c r="CJ949" i="52"/>
  <c r="DM89" i="52"/>
  <c r="FD89" i="52"/>
  <c r="DS308" i="52"/>
  <c r="DJ308" i="52"/>
  <c r="DV308" i="52" s="1"/>
  <c r="DM355" i="52"/>
  <c r="FD355" i="52"/>
  <c r="FM355" i="52" s="1"/>
  <c r="CU355" i="52"/>
  <c r="CW355" i="52"/>
  <c r="DS66" i="52"/>
  <c r="DJ66" i="52"/>
  <c r="DV66" i="52" s="1"/>
  <c r="DD1043" i="52"/>
  <c r="FP1043" i="52" s="1"/>
  <c r="CX1043" i="52"/>
  <c r="EW1043" i="52" s="1"/>
  <c r="FI1043" i="52" s="1"/>
  <c r="CI1043" i="52"/>
  <c r="DX363" i="52"/>
  <c r="DD363" i="52"/>
  <c r="FP363" i="52" s="1"/>
  <c r="FE523" i="52"/>
  <c r="CU523" i="52"/>
  <c r="CN187" i="52"/>
  <c r="FE187" i="52" s="1"/>
  <c r="CO187" i="52"/>
  <c r="FB187" i="52" s="1"/>
  <c r="CP187" i="52"/>
  <c r="FA187" i="52" s="1"/>
  <c r="CV187" i="52"/>
  <c r="EU187" i="52" s="1"/>
  <c r="FH187" i="52" s="1"/>
  <c r="CI187" i="52"/>
  <c r="CJ187" i="52" s="1"/>
  <c r="DC187" i="52"/>
  <c r="FO187" i="52" s="1"/>
  <c r="DS313" i="52"/>
  <c r="DJ313" i="52"/>
  <c r="DV313" i="52" s="1"/>
  <c r="IH528" i="52"/>
  <c r="FM528" i="52"/>
  <c r="DR621" i="52"/>
  <c r="DU621" i="52" s="1"/>
  <c r="DJ621" i="52"/>
  <c r="DV621" i="52" s="1"/>
  <c r="CO1023" i="52"/>
  <c r="FB1023" i="52" s="1"/>
  <c r="CN1023" i="52"/>
  <c r="FE1023" i="52" s="1"/>
  <c r="CP1023" i="52"/>
  <c r="FA1023" i="52" s="1"/>
  <c r="CV1023" i="52"/>
  <c r="EU1023" i="52" s="1"/>
  <c r="FH1023" i="52" s="1"/>
  <c r="DD1023" i="52"/>
  <c r="FP1023" i="52" s="1"/>
  <c r="DC1023" i="52"/>
  <c r="FO1023" i="52" s="1"/>
  <c r="EX259" i="52"/>
  <c r="CV259" i="52"/>
  <c r="CN356" i="52"/>
  <c r="FE356" i="52" s="1"/>
  <c r="CO356" i="52"/>
  <c r="FB356" i="52" s="1"/>
  <c r="CV356" i="52"/>
  <c r="EU356" i="52" s="1"/>
  <c r="FH356" i="52" s="1"/>
  <c r="DC356" i="52"/>
  <c r="DD356" i="52"/>
  <c r="FP356" i="52" s="1"/>
  <c r="CW356" i="52"/>
  <c r="CI356" i="52"/>
  <c r="FD475" i="52"/>
  <c r="DM475" i="52"/>
  <c r="FB554" i="52"/>
  <c r="CU554" i="52"/>
  <c r="FE282" i="52"/>
  <c r="CU282" i="52"/>
  <c r="DW138" i="52"/>
  <c r="DC138" i="52"/>
  <c r="DS490" i="52"/>
  <c r="DJ490" i="52"/>
  <c r="DV490" i="52" s="1"/>
  <c r="DT171" i="52"/>
  <c r="DJ171" i="52"/>
  <c r="DV171" i="52" s="1"/>
  <c r="DS318" i="52"/>
  <c r="DJ318" i="52"/>
  <c r="DV318" i="52" s="1"/>
  <c r="DM432" i="52"/>
  <c r="FD432" i="52"/>
  <c r="DX330" i="52"/>
  <c r="EF330" i="52" s="1"/>
  <c r="DD330" i="52"/>
  <c r="FF485" i="52"/>
  <c r="CI485" i="52"/>
  <c r="CJ485" i="52" s="1"/>
  <c r="DM481" i="52"/>
  <c r="FD481" i="52"/>
  <c r="FD515" i="52"/>
  <c r="DM515" i="52"/>
  <c r="FQ643" i="52"/>
  <c r="DF643" i="52"/>
  <c r="EX818" i="52"/>
  <c r="CV818" i="52"/>
  <c r="EU818" i="52" s="1"/>
  <c r="CO596" i="52"/>
  <c r="FB596" i="52" s="1"/>
  <c r="CK596" i="52"/>
  <c r="CP596" i="52"/>
  <c r="FA596" i="52" s="1"/>
  <c r="DD596" i="52"/>
  <c r="FP596" i="52" s="1"/>
  <c r="CV596" i="52"/>
  <c r="CX596" i="52"/>
  <c r="EW596" i="52" s="1"/>
  <c r="FI596" i="52" s="1"/>
  <c r="CW596" i="52"/>
  <c r="DC596" i="52"/>
  <c r="CI596" i="52"/>
  <c r="CJ596" i="52" s="1"/>
  <c r="DR803" i="52"/>
  <c r="DU803" i="52" s="1"/>
  <c r="DJ803" i="52"/>
  <c r="DV803" i="52" s="1"/>
  <c r="DS482" i="52"/>
  <c r="DJ482" i="52"/>
  <c r="DV482" i="52" s="1"/>
  <c r="DM606" i="52"/>
  <c r="FD606" i="52"/>
  <c r="FM606" i="52" s="1"/>
  <c r="CW606" i="52"/>
  <c r="DM647" i="52"/>
  <c r="FD647" i="52"/>
  <c r="DM588" i="52"/>
  <c r="FD588" i="52"/>
  <c r="DS500" i="52"/>
  <c r="DJ500" i="52"/>
  <c r="DV500" i="52" s="1"/>
  <c r="DR819" i="52"/>
  <c r="DU819" i="52" s="1"/>
  <c r="DJ819" i="52"/>
  <c r="DV819" i="52" s="1"/>
  <c r="CP686" i="52"/>
  <c r="FA686" i="52" s="1"/>
  <c r="CN686" i="52"/>
  <c r="FE686" i="52" s="1"/>
  <c r="CO686" i="52"/>
  <c r="FB686" i="52" s="1"/>
  <c r="CI686" i="52"/>
  <c r="CJ686" i="52" s="1"/>
  <c r="DD686" i="52"/>
  <c r="FP686" i="52" s="1"/>
  <c r="CW686" i="52"/>
  <c r="CX686" i="52"/>
  <c r="EW686" i="52" s="1"/>
  <c r="FI686" i="52" s="1"/>
  <c r="DC686" i="52"/>
  <c r="EU708" i="52"/>
  <c r="FH708" i="52" s="1"/>
  <c r="DB708" i="52"/>
  <c r="EA708" i="52"/>
  <c r="DZ708" i="52"/>
  <c r="DM666" i="52"/>
  <c r="FD666" i="52"/>
  <c r="CU666" i="52"/>
  <c r="DT734" i="52"/>
  <c r="DJ734" i="52"/>
  <c r="DV734" i="52" s="1"/>
  <c r="DR705" i="52"/>
  <c r="DU705" i="52" s="1"/>
  <c r="DJ705" i="52"/>
  <c r="DV705" i="52" s="1"/>
  <c r="AB706" i="52"/>
  <c r="DR706" i="52"/>
  <c r="DU706" i="52" s="1"/>
  <c r="DJ706" i="52"/>
  <c r="DV706" i="52" s="1"/>
  <c r="EV878" i="52"/>
  <c r="FJ878" i="52" s="1"/>
  <c r="DN878" i="52"/>
  <c r="FC877" i="52"/>
  <c r="CU877" i="52"/>
  <c r="FH618" i="52"/>
  <c r="FC210" i="52"/>
  <c r="CU210" i="52"/>
  <c r="EW219" i="52"/>
  <c r="FI219" i="52" s="1"/>
  <c r="FL219" i="52" s="1"/>
  <c r="DZ219" i="52"/>
  <c r="EV641" i="52"/>
  <c r="FJ641" i="52" s="1"/>
  <c r="DN641" i="52"/>
  <c r="DZ641" i="52"/>
  <c r="DB641" i="52"/>
  <c r="EA641" i="52"/>
  <c r="EU594" i="52"/>
  <c r="FH594" i="52" s="1"/>
  <c r="FH472" i="52"/>
  <c r="AB532" i="52"/>
  <c r="AC532" i="52" s="1"/>
  <c r="DN351" i="52"/>
  <c r="EV351" i="52"/>
  <c r="FJ351" i="52" s="1"/>
  <c r="FP497" i="52"/>
  <c r="DF497" i="52"/>
  <c r="EI864" i="52"/>
  <c r="EJ864" i="52"/>
  <c r="FH498" i="52"/>
  <c r="DO926" i="52"/>
  <c r="DL926" i="52"/>
  <c r="FP319" i="52"/>
  <c r="DF319" i="52"/>
  <c r="IH142" i="52"/>
  <c r="II142" i="52"/>
  <c r="DV142" i="52"/>
  <c r="FS142" i="52" s="1"/>
  <c r="DK142" i="52"/>
  <c r="CW175" i="52"/>
  <c r="EV175" i="52" s="1"/>
  <c r="DO917" i="52"/>
  <c r="DL917" i="52"/>
  <c r="ED267" i="52"/>
  <c r="EB267" i="52"/>
  <c r="EE267" i="52"/>
  <c r="EC267" i="52"/>
  <c r="EG267" i="52"/>
  <c r="EH267" i="52"/>
  <c r="DV232" i="52"/>
  <c r="DK232" i="52"/>
  <c r="DO873" i="52"/>
  <c r="DL873" i="52"/>
  <c r="EV144" i="52"/>
  <c r="FJ144" i="52" s="1"/>
  <c r="FK144" i="52" s="1"/>
  <c r="DN144" i="52"/>
  <c r="DZ144" i="52"/>
  <c r="CW77" i="52"/>
  <c r="DN149" i="52"/>
  <c r="DL149" i="52" s="1"/>
  <c r="EV149" i="52"/>
  <c r="FJ149" i="52" s="1"/>
  <c r="DZ149" i="52"/>
  <c r="EW152" i="52"/>
  <c r="FI152" i="52" s="1"/>
  <c r="EA152" i="52"/>
  <c r="DZ152" i="52"/>
  <c r="EE152" i="52" s="1"/>
  <c r="DB152" i="52"/>
  <c r="CK676" i="52"/>
  <c r="FC676" i="52" s="1"/>
  <c r="FS676" i="52" s="1"/>
  <c r="DO266" i="52"/>
  <c r="DL266" i="52"/>
  <c r="CU158" i="52"/>
  <c r="EJ156" i="52"/>
  <c r="FL838" i="52"/>
  <c r="FL414" i="52"/>
  <c r="FK414" i="52"/>
  <c r="FL370" i="52"/>
  <c r="EC382" i="52"/>
  <c r="EH382" i="52"/>
  <c r="ED382" i="52"/>
  <c r="EB382" i="52"/>
  <c r="EL901" i="52"/>
  <c r="EK901" i="52"/>
  <c r="FU901" i="52" s="1"/>
  <c r="EP901" i="52"/>
  <c r="EQ901" i="52"/>
  <c r="ER901" i="52"/>
  <c r="EM901" i="52"/>
  <c r="DL563" i="52"/>
  <c r="DO563" i="52"/>
  <c r="IG838" i="52"/>
  <c r="GS847" i="52"/>
  <c r="DC57" i="52"/>
  <c r="CK26" i="52"/>
  <c r="DC13" i="52"/>
  <c r="CK35" i="52"/>
  <c r="DN45" i="52"/>
  <c r="DC61" i="52"/>
  <c r="FO61" i="52" s="1"/>
  <c r="FN61" i="52" s="1"/>
  <c r="IG61" i="52" s="1"/>
  <c r="CI45" i="52"/>
  <c r="CJ45" i="52" s="1"/>
  <c r="FM44" i="52"/>
  <c r="CP43" i="52"/>
  <c r="FA43" i="52" s="1"/>
  <c r="CK48" i="52"/>
  <c r="FC48" i="52" s="1"/>
  <c r="CR19" i="52"/>
  <c r="EZ19" i="52" s="1"/>
  <c r="DD164" i="52"/>
  <c r="FP164" i="52" s="1"/>
  <c r="AB258" i="52"/>
  <c r="AB439" i="52"/>
  <c r="CN689" i="52"/>
  <c r="FE689" i="52" s="1"/>
  <c r="CV701" i="52"/>
  <c r="DD819" i="52"/>
  <c r="FP819" i="52" s="1"/>
  <c r="AB584" i="52"/>
  <c r="AC254" i="52"/>
  <c r="DX965" i="52"/>
  <c r="DD965" i="52"/>
  <c r="DB965" i="52"/>
  <c r="EA965" i="52"/>
  <c r="DM80" i="52"/>
  <c r="FD80" i="52"/>
  <c r="CW80" i="52"/>
  <c r="DR841" i="52"/>
  <c r="DU841" i="52" s="1"/>
  <c r="DJ841" i="52"/>
  <c r="DV841" i="52" s="1"/>
  <c r="DX907" i="52"/>
  <c r="EF907" i="52" s="1"/>
  <c r="DD907" i="52"/>
  <c r="DS852" i="52"/>
  <c r="DJ852" i="52"/>
  <c r="DV852" i="52" s="1"/>
  <c r="FS852" i="52" s="1"/>
  <c r="DC928" i="52"/>
  <c r="DW928" i="52"/>
  <c r="DB928" i="52"/>
  <c r="EA928" i="52"/>
  <c r="DR148" i="52"/>
  <c r="DU148" i="52" s="1"/>
  <c r="DJ148" i="52"/>
  <c r="DV148" i="52" s="1"/>
  <c r="EJ148" i="52" s="1"/>
  <c r="DX258" i="52"/>
  <c r="EF258" i="52" s="1"/>
  <c r="DD258" i="52"/>
  <c r="FQ949" i="52"/>
  <c r="DF949" i="52"/>
  <c r="II1029" i="52"/>
  <c r="IH1029" i="52"/>
  <c r="FM1029" i="52"/>
  <c r="EY854" i="52"/>
  <c r="EY999" i="52"/>
  <c r="CW999" i="52"/>
  <c r="FQ158" i="52"/>
  <c r="DF158" i="52"/>
  <c r="DD264" i="52"/>
  <c r="DX264" i="52"/>
  <c r="EF264" i="52" s="1"/>
  <c r="FF319" i="52"/>
  <c r="CI319" i="52"/>
  <c r="CJ319" i="52" s="1"/>
  <c r="EX948" i="52"/>
  <c r="CV948" i="52"/>
  <c r="FD1039" i="52"/>
  <c r="DM1039" i="52"/>
  <c r="DM90" i="52"/>
  <c r="FD90" i="52"/>
  <c r="EX250" i="52"/>
  <c r="CV250" i="52"/>
  <c r="EA250" i="52" s="1"/>
  <c r="CJ199" i="52"/>
  <c r="CK199" i="52"/>
  <c r="FC199" i="52" s="1"/>
  <c r="FB362" i="52"/>
  <c r="CU362" i="52"/>
  <c r="EX949" i="52"/>
  <c r="CV949" i="52"/>
  <c r="EU949" i="52" s="1"/>
  <c r="FB268" i="52"/>
  <c r="FM268" i="52" s="1"/>
  <c r="CU268" i="52"/>
  <c r="EX367" i="52"/>
  <c r="II367" i="52" s="1"/>
  <c r="CV367" i="52"/>
  <c r="EU367" i="52" s="1"/>
  <c r="CX879" i="52"/>
  <c r="EW879" i="52" s="1"/>
  <c r="FI879" i="52" s="1"/>
  <c r="CP879" i="52"/>
  <c r="FA879" i="52" s="1"/>
  <c r="CO879" i="52"/>
  <c r="FB879" i="52" s="1"/>
  <c r="CV879" i="52"/>
  <c r="DD879" i="52"/>
  <c r="FP879" i="52" s="1"/>
  <c r="CI879" i="52"/>
  <c r="CJ879" i="52" s="1"/>
  <c r="DC879" i="52"/>
  <c r="FO879" i="52" s="1"/>
  <c r="CW879" i="52"/>
  <c r="FD1043" i="52"/>
  <c r="DM1043" i="52"/>
  <c r="CN192" i="52"/>
  <c r="FE192" i="52" s="1"/>
  <c r="DC192" i="52"/>
  <c r="FO192" i="52" s="1"/>
  <c r="CX192" i="52"/>
  <c r="EW192" i="52" s="1"/>
  <c r="FI192" i="52" s="1"/>
  <c r="CO192" i="52"/>
  <c r="FB192" i="52" s="1"/>
  <c r="CW192" i="52"/>
  <c r="EV192" i="52" s="1"/>
  <c r="CP192" i="52"/>
  <c r="FA192" i="52" s="1"/>
  <c r="CI192" i="52"/>
  <c r="DR371" i="52"/>
  <c r="DU371" i="52" s="1"/>
  <c r="DJ371" i="52"/>
  <c r="DV371" i="52" s="1"/>
  <c r="FS371" i="52" s="1"/>
  <c r="II462" i="52"/>
  <c r="IH462" i="52"/>
  <c r="FM590" i="52"/>
  <c r="DM431" i="52"/>
  <c r="FD431" i="52"/>
  <c r="CW431" i="52"/>
  <c r="FF467" i="52"/>
  <c r="CI467" i="52"/>
  <c r="CJ467" i="52" s="1"/>
  <c r="FF549" i="52"/>
  <c r="CI549" i="52"/>
  <c r="CJ549" i="52" s="1"/>
  <c r="DJ679" i="52"/>
  <c r="DV679" i="52" s="1"/>
  <c r="EI679" i="52" s="1"/>
  <c r="DD259" i="52"/>
  <c r="DX259" i="52"/>
  <c r="EF259" i="52" s="1"/>
  <c r="FA368" i="52"/>
  <c r="CU368" i="52"/>
  <c r="DW442" i="52"/>
  <c r="EF442" i="52" s="1"/>
  <c r="DC442" i="52"/>
  <c r="EY282" i="52"/>
  <c r="CW282" i="52"/>
  <c r="DN282" i="52" s="1"/>
  <c r="DR433" i="52"/>
  <c r="DU433" i="52" s="1"/>
  <c r="DJ433" i="52"/>
  <c r="DV433" i="52" s="1"/>
  <c r="DR337" i="52"/>
  <c r="DU337" i="52" s="1"/>
  <c r="DJ337" i="52"/>
  <c r="DV337" i="52" s="1"/>
  <c r="EY165" i="52"/>
  <c r="FJ165" i="52" s="1"/>
  <c r="DN165" i="52"/>
  <c r="DS312" i="52"/>
  <c r="DJ312" i="52"/>
  <c r="DV312" i="52" s="1"/>
  <c r="FF494" i="52"/>
  <c r="CI494" i="52"/>
  <c r="CJ494" i="52" s="1"/>
  <c r="DX618" i="52"/>
  <c r="EF618" i="52" s="1"/>
  <c r="DD618" i="52"/>
  <c r="CJ227" i="52"/>
  <c r="CK227" i="52"/>
  <c r="FF345" i="52"/>
  <c r="CI345" i="52"/>
  <c r="CJ345" i="52" s="1"/>
  <c r="DS496" i="52"/>
  <c r="DJ496" i="52"/>
  <c r="DV496" i="52" s="1"/>
  <c r="FQ627" i="52"/>
  <c r="DF627" i="52"/>
  <c r="DT751" i="52"/>
  <c r="DJ751" i="52"/>
  <c r="DV751" i="52" s="1"/>
  <c r="DM802" i="52"/>
  <c r="FD802" i="52"/>
  <c r="DS495" i="52"/>
  <c r="DJ495" i="52"/>
  <c r="DV495" i="52" s="1"/>
  <c r="DS672" i="52"/>
  <c r="DJ672" i="52"/>
  <c r="DV672" i="52" s="1"/>
  <c r="EX791" i="52"/>
  <c r="CV791" i="52"/>
  <c r="EU791" i="52" s="1"/>
  <c r="EX823" i="52"/>
  <c r="CV823" i="52"/>
  <c r="EU823" i="52" s="1"/>
  <c r="DR613" i="52"/>
  <c r="DU613" i="52" s="1"/>
  <c r="DJ613" i="52"/>
  <c r="DV613" i="52" s="1"/>
  <c r="EX696" i="52"/>
  <c r="CV696" i="52"/>
  <c r="FF500" i="52"/>
  <c r="CI500" i="52"/>
  <c r="CJ500" i="52" s="1"/>
  <c r="DS474" i="52"/>
  <c r="DJ474" i="52"/>
  <c r="DV474" i="52" s="1"/>
  <c r="EX598" i="52"/>
  <c r="CV598" i="52"/>
  <c r="CU598" i="52"/>
  <c r="FQ647" i="52"/>
  <c r="DF647" i="52"/>
  <c r="AB799" i="52"/>
  <c r="DR799" i="52"/>
  <c r="DU799" i="52" s="1"/>
  <c r="DJ799" i="52"/>
  <c r="DV799" i="52" s="1"/>
  <c r="DX658" i="52"/>
  <c r="DD658" i="52"/>
  <c r="DT748" i="52"/>
  <c r="DJ748" i="52"/>
  <c r="DV748" i="52" s="1"/>
  <c r="FF741" i="52"/>
  <c r="CI741" i="52"/>
  <c r="DR800" i="52"/>
  <c r="DU800" i="52" s="1"/>
  <c r="DJ800" i="52"/>
  <c r="DV800" i="52" s="1"/>
  <c r="CN810" i="52"/>
  <c r="FE810" i="52" s="1"/>
  <c r="CI810" i="52"/>
  <c r="CX810" i="52"/>
  <c r="EW810" i="52" s="1"/>
  <c r="FI810" i="52" s="1"/>
  <c r="DC810" i="52"/>
  <c r="FO810" i="52" s="1"/>
  <c r="EX667" i="52"/>
  <c r="CV667" i="52"/>
  <c r="FD736" i="52"/>
  <c r="DM736" i="52"/>
  <c r="IH706" i="52"/>
  <c r="II706" i="52"/>
  <c r="FM706" i="52"/>
  <c r="FO960" i="52"/>
  <c r="DF960" i="52"/>
  <c r="CW850" i="52"/>
  <c r="II618" i="52"/>
  <c r="IH618" i="52"/>
  <c r="AB608" i="52"/>
  <c r="DZ852" i="52"/>
  <c r="EA852" i="52"/>
  <c r="EU852" i="52"/>
  <c r="FH852" i="52" s="1"/>
  <c r="CK308" i="52"/>
  <c r="EV555" i="52"/>
  <c r="FJ555" i="52" s="1"/>
  <c r="DN555" i="52"/>
  <c r="FO159" i="52"/>
  <c r="FN159" i="52" s="1"/>
  <c r="IG159" i="52" s="1"/>
  <c r="DF159" i="52"/>
  <c r="AB402" i="52"/>
  <c r="AC402" i="52" s="1"/>
  <c r="FO75" i="52"/>
  <c r="DV119" i="52"/>
  <c r="EI119" i="52" s="1"/>
  <c r="DK119" i="52"/>
  <c r="FI254" i="52"/>
  <c r="FM144" i="52"/>
  <c r="IH144" i="52"/>
  <c r="DU7" i="52"/>
  <c r="EV223" i="52"/>
  <c r="FJ223" i="52" s="1"/>
  <c r="FK223" i="52" s="1"/>
  <c r="DN223" i="52"/>
  <c r="DZ223" i="52"/>
  <c r="DO229" i="52"/>
  <c r="EL856" i="52"/>
  <c r="ER856" i="52"/>
  <c r="EM856" i="52"/>
  <c r="EA414" i="52"/>
  <c r="EN859" i="52"/>
  <c r="GS859" i="52" s="1"/>
  <c r="EO859" i="52"/>
  <c r="DK74" i="52"/>
  <c r="DV74" i="52"/>
  <c r="EB613" i="52"/>
  <c r="EC613" i="52"/>
  <c r="EH613" i="52"/>
  <c r="ED613" i="52"/>
  <c r="DL382" i="52"/>
  <c r="DO382" i="52"/>
  <c r="DL228" i="52"/>
  <c r="DO228" i="52"/>
  <c r="GA407" i="52"/>
  <c r="GE407" i="52"/>
  <c r="FZ407" i="52"/>
  <c r="GD407" i="52"/>
  <c r="GH407" i="52"/>
  <c r="GC407" i="52"/>
  <c r="GG407" i="52"/>
  <c r="GB407" i="52"/>
  <c r="DD54" i="52"/>
  <c r="DC30" i="52"/>
  <c r="CK13" i="52"/>
  <c r="CU13" i="52" s="1"/>
  <c r="DC35" i="52"/>
  <c r="CV19" i="52"/>
  <c r="CK61" i="52"/>
  <c r="DD48" i="52"/>
  <c r="FP48" i="52" s="1"/>
  <c r="FR48" i="52" s="1"/>
  <c r="CV26" i="52"/>
  <c r="CO45" i="52"/>
  <c r="FB45" i="52" s="1"/>
  <c r="DC25" i="52"/>
  <c r="CI12" i="52"/>
  <c r="CJ12" i="52" s="1"/>
  <c r="DD43" i="52"/>
  <c r="FP43" i="52" s="1"/>
  <c r="CN61" i="52"/>
  <c r="FE61" i="52" s="1"/>
  <c r="CO43" i="52"/>
  <c r="FB43" i="52" s="1"/>
  <c r="DD37" i="52"/>
  <c r="FP37" i="52" s="1"/>
  <c r="CR12" i="52"/>
  <c r="EZ12" i="52" s="1"/>
  <c r="CX24" i="52"/>
  <c r="EW24" i="52" s="1"/>
  <c r="FI24" i="52" s="1"/>
  <c r="CR26" i="52"/>
  <c r="EZ26" i="52" s="1"/>
  <c r="CJ928" i="52"/>
  <c r="IH974" i="52"/>
  <c r="CJ951" i="52"/>
  <c r="CJ192" i="52"/>
  <c r="CO898" i="52"/>
  <c r="FB898" i="52" s="1"/>
  <c r="CJ355" i="52"/>
  <c r="DD785" i="52"/>
  <c r="DD792" i="52"/>
  <c r="DF792" i="52" s="1"/>
  <c r="CJ783" i="52"/>
  <c r="CV693" i="52"/>
  <c r="EU693" i="52" s="1"/>
  <c r="FH693" i="52" s="1"/>
  <c r="CJ741" i="52"/>
  <c r="AB560" i="52"/>
  <c r="AC856" i="52"/>
  <c r="AC932" i="52"/>
  <c r="FS290" i="52"/>
  <c r="FB965" i="52"/>
  <c r="IH965" i="52" s="1"/>
  <c r="CU965" i="52"/>
  <c r="FE96" i="52"/>
  <c r="FA855" i="52"/>
  <c r="CU855" i="52"/>
  <c r="FE975" i="52"/>
  <c r="CU975" i="52"/>
  <c r="CN879" i="52"/>
  <c r="FE879" i="52" s="1"/>
  <c r="DW967" i="52"/>
  <c r="EF967" i="52" s="1"/>
  <c r="DC967" i="52"/>
  <c r="CP1039" i="52"/>
  <c r="FA1039" i="52" s="1"/>
  <c r="DT1035" i="52"/>
  <c r="DJ1035" i="52"/>
  <c r="DV1035" i="52" s="1"/>
  <c r="FM975" i="52"/>
  <c r="II975" i="52"/>
  <c r="IH975" i="52"/>
  <c r="DT1037" i="52"/>
  <c r="DJ1037" i="52"/>
  <c r="DV1037" i="52" s="1"/>
  <c r="FQ865" i="52"/>
  <c r="DF865" i="52"/>
  <c r="CO232" i="52"/>
  <c r="FB232" i="52" s="1"/>
  <c r="FA272" i="52"/>
  <c r="CU272" i="52"/>
  <c r="FD844" i="52"/>
  <c r="DM844" i="52"/>
  <c r="EZ961" i="52"/>
  <c r="CX961" i="52"/>
  <c r="EW961" i="52" s="1"/>
  <c r="EY1039" i="52"/>
  <c r="FB267" i="52"/>
  <c r="CU267" i="52"/>
  <c r="EX415" i="52"/>
  <c r="CV415" i="52"/>
  <c r="EU415" i="52" s="1"/>
  <c r="CK100" i="52"/>
  <c r="FC100" i="52" s="1"/>
  <c r="DD246" i="52"/>
  <c r="DX246" i="52"/>
  <c r="DS899" i="52"/>
  <c r="DJ899" i="52"/>
  <c r="DV899" i="52" s="1"/>
  <c r="CX862" i="52"/>
  <c r="EW862" i="52" s="1"/>
  <c r="FI862" i="52" s="1"/>
  <c r="CN862" i="52"/>
  <c r="FE862" i="52" s="1"/>
  <c r="CO862" i="52"/>
  <c r="FB862" i="52" s="1"/>
  <c r="CP862" i="52"/>
  <c r="FA862" i="52" s="1"/>
  <c r="CK862" i="52"/>
  <c r="FC862" i="52" s="1"/>
  <c r="CW862" i="52"/>
  <c r="DC862" i="52"/>
  <c r="CV862" i="52"/>
  <c r="CV972" i="52"/>
  <c r="DB972" i="52" s="1"/>
  <c r="EX972" i="52"/>
  <c r="EZ96" i="52"/>
  <c r="CX96" i="52"/>
  <c r="IH311" i="52"/>
  <c r="DD379" i="52"/>
  <c r="DX379" i="52"/>
  <c r="FD902" i="52"/>
  <c r="FM902" i="52" s="1"/>
  <c r="DM902" i="52"/>
  <c r="CW902" i="52"/>
  <c r="FD98" i="52"/>
  <c r="DM98" i="52"/>
  <c r="CP103" i="52"/>
  <c r="FA103" i="52" s="1"/>
  <c r="CO103" i="52"/>
  <c r="FB103" i="52" s="1"/>
  <c r="CN103" i="52"/>
  <c r="FE103" i="52" s="1"/>
  <c r="CI103" i="52"/>
  <c r="CJ103" i="52" s="1"/>
  <c r="EY192" i="52"/>
  <c r="FA276" i="52"/>
  <c r="CU276" i="52"/>
  <c r="DS464" i="52"/>
  <c r="DJ464" i="52"/>
  <c r="DV464" i="52" s="1"/>
  <c r="EX537" i="52"/>
  <c r="CV537" i="52"/>
  <c r="CJ246" i="52"/>
  <c r="II473" i="52"/>
  <c r="IH473" i="52"/>
  <c r="FB552" i="52"/>
  <c r="CU552" i="52"/>
  <c r="FF684" i="52"/>
  <c r="CI684" i="52"/>
  <c r="CJ684" i="52" s="1"/>
  <c r="CU684" i="52"/>
  <c r="CP1049" i="52"/>
  <c r="FA1049" i="52" s="1"/>
  <c r="IH1049" i="52" s="1"/>
  <c r="CV1049" i="52"/>
  <c r="EU1049" i="52" s="1"/>
  <c r="FH1049" i="52" s="1"/>
  <c r="CX1049" i="52"/>
  <c r="EW1049" i="52" s="1"/>
  <c r="FI1049" i="52" s="1"/>
  <c r="CI1049" i="52"/>
  <c r="CJ1049" i="52" s="1"/>
  <c r="DD1049" i="52"/>
  <c r="FP1049" i="52" s="1"/>
  <c r="DM259" i="52"/>
  <c r="FD259" i="52"/>
  <c r="CW259" i="52"/>
  <c r="DS480" i="52"/>
  <c r="DJ480" i="52"/>
  <c r="DV480" i="52" s="1"/>
  <c r="DS644" i="52"/>
  <c r="DJ644" i="52"/>
  <c r="DV644" i="52" s="1"/>
  <c r="FM708" i="52"/>
  <c r="II708" i="52"/>
  <c r="EY304" i="52"/>
  <c r="CW304" i="52"/>
  <c r="DN304" i="52" s="1"/>
  <c r="DX338" i="52"/>
  <c r="EF338" i="52" s="1"/>
  <c r="DD338" i="52"/>
  <c r="EZ165" i="52"/>
  <c r="CX165" i="52"/>
  <c r="EW165" i="52" s="1"/>
  <c r="CP318" i="52"/>
  <c r="FA318" i="52" s="1"/>
  <c r="DM436" i="52"/>
  <c r="FD436" i="52"/>
  <c r="II500" i="52"/>
  <c r="IH500" i="52"/>
  <c r="EZ546" i="52"/>
  <c r="CX546" i="52"/>
  <c r="CU546" i="52"/>
  <c r="CP233" i="52"/>
  <c r="FA233" i="52" s="1"/>
  <c r="CN233" i="52"/>
  <c r="FE233" i="52" s="1"/>
  <c r="CW233" i="52"/>
  <c r="CI233" i="52"/>
  <c r="CJ233" i="52" s="1"/>
  <c r="CX233" i="52"/>
  <c r="EW233" i="52" s="1"/>
  <c r="FI233" i="52" s="1"/>
  <c r="DC233" i="52"/>
  <c r="FO233" i="52" s="1"/>
  <c r="DR349" i="52"/>
  <c r="DU349" i="52" s="1"/>
  <c r="DJ349" i="52"/>
  <c r="DV349" i="52" s="1"/>
  <c r="DX562" i="52"/>
  <c r="DD562" i="52"/>
  <c r="DR688" i="52"/>
  <c r="DU688" i="52" s="1"/>
  <c r="DJ688" i="52"/>
  <c r="DV688" i="52" s="1"/>
  <c r="DT757" i="52"/>
  <c r="DJ757" i="52"/>
  <c r="FD524" i="52"/>
  <c r="DM524" i="52"/>
  <c r="CW524" i="52"/>
  <c r="DX614" i="52"/>
  <c r="DD614" i="52"/>
  <c r="EA614" i="52"/>
  <c r="DB614" i="52"/>
  <c r="FD722" i="52"/>
  <c r="DM722" i="52"/>
  <c r="DS540" i="52"/>
  <c r="DJ540" i="52"/>
  <c r="DV540" i="52" s="1"/>
  <c r="FS540" i="52" s="1"/>
  <c r="FF475" i="52"/>
  <c r="CI475" i="52"/>
  <c r="CJ475" i="52" s="1"/>
  <c r="DS463" i="52"/>
  <c r="DJ463" i="52"/>
  <c r="EZ554" i="52"/>
  <c r="CX554" i="52"/>
  <c r="DM513" i="52"/>
  <c r="FD513" i="52"/>
  <c r="DM670" i="52"/>
  <c r="FD670" i="52"/>
  <c r="DT753" i="52"/>
  <c r="DJ753" i="52"/>
  <c r="DV753" i="52" s="1"/>
  <c r="FF690" i="52"/>
  <c r="CI690" i="52"/>
  <c r="CJ690" i="52" s="1"/>
  <c r="CU690" i="52"/>
  <c r="DR837" i="52"/>
  <c r="DU837" i="52" s="1"/>
  <c r="DJ837" i="52"/>
  <c r="DV837" i="52" s="1"/>
  <c r="DM667" i="52"/>
  <c r="FD667" i="52"/>
  <c r="CW667" i="52"/>
  <c r="DT737" i="52"/>
  <c r="DJ737" i="52"/>
  <c r="DV737" i="52" s="1"/>
  <c r="CV706" i="52"/>
  <c r="FD756" i="52"/>
  <c r="DM756" i="52"/>
  <c r="AB958" i="52"/>
  <c r="EV210" i="52"/>
  <c r="FJ210" i="52" s="1"/>
  <c r="DN210" i="52"/>
  <c r="AB576" i="52"/>
  <c r="AB186" i="52"/>
  <c r="FC198" i="52"/>
  <c r="CU198" i="52"/>
  <c r="FP538" i="52"/>
  <c r="DF538" i="52"/>
  <c r="IH852" i="52"/>
  <c r="FM852" i="52"/>
  <c r="AB246" i="52"/>
  <c r="FP597" i="52"/>
  <c r="DF597" i="52"/>
  <c r="EF885" i="52"/>
  <c r="EW224" i="52"/>
  <c r="FI224" i="52" s="1"/>
  <c r="EA224" i="52"/>
  <c r="DZ224" i="52"/>
  <c r="DB224" i="52"/>
  <c r="DF620" i="52"/>
  <c r="FO620" i="52"/>
  <c r="AB540" i="52"/>
  <c r="AB252" i="52"/>
  <c r="CK1024" i="52"/>
  <c r="DU232" i="52"/>
  <c r="FH319" i="52"/>
  <c r="DU129" i="52"/>
  <c r="DL597" i="52"/>
  <c r="DO597" i="52"/>
  <c r="DL161" i="52"/>
  <c r="DO161" i="52"/>
  <c r="DL219" i="52"/>
  <c r="DO219" i="52"/>
  <c r="FL267" i="52"/>
  <c r="FK267" i="52"/>
  <c r="EU63" i="52"/>
  <c r="FH63" i="52" s="1"/>
  <c r="CU144" i="52"/>
  <c r="FC144" i="52"/>
  <c r="DV7" i="52"/>
  <c r="DK7" i="52"/>
  <c r="IH156" i="52"/>
  <c r="FM156" i="52"/>
  <c r="II156" i="52"/>
  <c r="II144" i="52"/>
  <c r="DO633" i="52"/>
  <c r="DL633" i="52"/>
  <c r="EV226" i="52"/>
  <c r="FJ226" i="52" s="1"/>
  <c r="FK226" i="52" s="1"/>
  <c r="DN226" i="52"/>
  <c r="DO226" i="52" s="1"/>
  <c r="DZ226" i="52"/>
  <c r="IH207" i="52"/>
  <c r="FI150" i="52"/>
  <c r="DB414" i="52"/>
  <c r="DU74" i="52"/>
  <c r="EG613" i="52"/>
  <c r="EE613" i="52"/>
  <c r="ES538" i="52"/>
  <c r="IN538" i="52"/>
  <c r="IO538" i="52"/>
  <c r="IE538" i="52"/>
  <c r="FK382" i="52"/>
  <c r="EG382" i="52"/>
  <c r="EE382" i="52"/>
  <c r="EN855" i="52"/>
  <c r="EO855" i="52"/>
  <c r="FL924" i="52"/>
  <c r="ES366" i="52"/>
  <c r="IO366" i="52"/>
  <c r="IN366" i="52"/>
  <c r="IE366" i="52"/>
  <c r="EM847" i="52"/>
  <c r="EQ847" i="52"/>
  <c r="ER847" i="52"/>
  <c r="EP847" i="52"/>
  <c r="EK847" i="52"/>
  <c r="EL847" i="52"/>
  <c r="HU407" i="52"/>
  <c r="HT407" i="52"/>
  <c r="HV407" i="52"/>
  <c r="HS407" i="52"/>
  <c r="HW407" i="52"/>
  <c r="HB407" i="52"/>
  <c r="HF407" i="52"/>
  <c r="HJ407" i="52"/>
  <c r="HE407" i="52"/>
  <c r="HI407" i="52"/>
  <c r="HA407" i="52"/>
  <c r="HK407" i="52"/>
  <c r="HG407" i="52"/>
  <c r="HH407" i="52"/>
  <c r="HD407" i="52"/>
  <c r="HC407" i="52"/>
  <c r="GD921" i="52"/>
  <c r="GF921" i="52"/>
  <c r="HZ921" i="52"/>
  <c r="GE921" i="52"/>
  <c r="GY921" i="52"/>
  <c r="GX921" i="52"/>
  <c r="GW921" i="52"/>
  <c r="CW12" i="52"/>
  <c r="EV12" i="52" s="1"/>
  <c r="FJ12" i="52" s="1"/>
  <c r="CO26" i="52"/>
  <c r="FB26" i="52" s="1"/>
  <c r="DW970" i="52"/>
  <c r="DC970" i="52"/>
  <c r="DB970" i="52"/>
  <c r="EA970" i="52"/>
  <c r="EX116" i="52"/>
  <c r="FC250" i="52"/>
  <c r="CU250" i="52"/>
  <c r="FE859" i="52"/>
  <c r="CU859" i="52"/>
  <c r="DW977" i="52"/>
  <c r="DC977" i="52"/>
  <c r="EA977" i="52"/>
  <c r="DB977" i="52"/>
  <c r="CJ250" i="52"/>
  <c r="FC972" i="52"/>
  <c r="CU972" i="52"/>
  <c r="DW154" i="52"/>
  <c r="EF154" i="52" s="1"/>
  <c r="DC154" i="52"/>
  <c r="EZ190" i="52"/>
  <c r="CX190" i="52"/>
  <c r="EW190" i="52" s="1"/>
  <c r="FA978" i="52"/>
  <c r="CU978" i="52"/>
  <c r="EZ867" i="52"/>
  <c r="CX867" i="52"/>
  <c r="DT1013" i="52"/>
  <c r="DJ1013" i="52"/>
  <c r="DV1013" i="52" s="1"/>
  <c r="DS853" i="52"/>
  <c r="DJ853" i="52"/>
  <c r="DV853" i="52" s="1"/>
  <c r="DS990" i="52"/>
  <c r="DJ990" i="52"/>
  <c r="DV990" i="52" s="1"/>
  <c r="CN1046" i="52"/>
  <c r="FE1046" i="52" s="1"/>
  <c r="CW1046" i="52"/>
  <c r="DC1046" i="52"/>
  <c r="CX1046" i="52"/>
  <c r="EW1046" i="52" s="1"/>
  <c r="FI1046" i="52" s="1"/>
  <c r="DD1046" i="52"/>
  <c r="FP1046" i="52" s="1"/>
  <c r="CI1046" i="52"/>
  <c r="CV1046" i="52"/>
  <c r="DX275" i="52"/>
  <c r="EF275" i="52" s="1"/>
  <c r="DD275" i="52"/>
  <c r="FB360" i="52"/>
  <c r="CU360" i="52"/>
  <c r="DR104" i="52"/>
  <c r="DU104" i="52" s="1"/>
  <c r="DJ104" i="52"/>
  <c r="DV104" i="52" s="1"/>
  <c r="EZ866" i="52"/>
  <c r="CX866" i="52"/>
  <c r="CU866" i="52"/>
  <c r="DW975" i="52"/>
  <c r="DC975" i="52"/>
  <c r="EA975" i="52"/>
  <c r="DB975" i="52"/>
  <c r="FE292" i="52"/>
  <c r="CU292" i="52"/>
  <c r="DM323" i="52"/>
  <c r="FD323" i="52"/>
  <c r="FB394" i="52"/>
  <c r="CU394" i="52"/>
  <c r="DR909" i="52"/>
  <c r="DU909" i="52" s="1"/>
  <c r="DJ909" i="52"/>
  <c r="DV909" i="52" s="1"/>
  <c r="FF847" i="52"/>
  <c r="HY847" i="52" s="1"/>
  <c r="CI847" i="52"/>
  <c r="CJ847" i="52" s="1"/>
  <c r="CU847" i="52"/>
  <c r="DT195" i="52"/>
  <c r="DJ195" i="52"/>
  <c r="DV195" i="52" s="1"/>
  <c r="DW422" i="52"/>
  <c r="EF422" i="52" s="1"/>
  <c r="DC422" i="52"/>
  <c r="DX630" i="52"/>
  <c r="EF630" i="52" s="1"/>
  <c r="DD630" i="52"/>
  <c r="DT401" i="52"/>
  <c r="DJ401" i="52"/>
  <c r="DV401" i="52" s="1"/>
  <c r="II484" i="52"/>
  <c r="IH484" i="52"/>
  <c r="EY276" i="52"/>
  <c r="CW276" i="52"/>
  <c r="DN276" i="52" s="1"/>
  <c r="DM449" i="52"/>
  <c r="FD449" i="52"/>
  <c r="FF491" i="52"/>
  <c r="CI491" i="52"/>
  <c r="CJ491" i="52" s="1"/>
  <c r="DJ655" i="52"/>
  <c r="DV655" i="52" s="1"/>
  <c r="EY104" i="52"/>
  <c r="CW104" i="52"/>
  <c r="EV104" i="52" s="1"/>
  <c r="EX343" i="52"/>
  <c r="CV343" i="52"/>
  <c r="EU343" i="52" s="1"/>
  <c r="CO437" i="52"/>
  <c r="FB437" i="52" s="1"/>
  <c r="CN437" i="52"/>
  <c r="FE437" i="52" s="1"/>
  <c r="CP437" i="52"/>
  <c r="FA437" i="52" s="1"/>
  <c r="DC437" i="52"/>
  <c r="CK437" i="52"/>
  <c r="FC437" i="52" s="1"/>
  <c r="CX437" i="52"/>
  <c r="EW437" i="52" s="1"/>
  <c r="FI437" i="52" s="1"/>
  <c r="CI437" i="52"/>
  <c r="CJ437" i="52" s="1"/>
  <c r="DD437" i="52"/>
  <c r="FP437" i="52" s="1"/>
  <c r="FF551" i="52"/>
  <c r="CI551" i="52"/>
  <c r="CJ551" i="52" s="1"/>
  <c r="DR645" i="52"/>
  <c r="DU645" i="52" s="1"/>
  <c r="DJ645" i="52"/>
  <c r="DV645" i="52" s="1"/>
  <c r="DR233" i="52"/>
  <c r="DU233" i="52" s="1"/>
  <c r="DJ233" i="52"/>
  <c r="DV233" i="52" s="1"/>
  <c r="DX351" i="52"/>
  <c r="EF351" i="52" s="1"/>
  <c r="DD351" i="52"/>
  <c r="DM351" i="52"/>
  <c r="FD351" i="52"/>
  <c r="DW440" i="52"/>
  <c r="EF440" i="52" s="1"/>
  <c r="DC440" i="52"/>
  <c r="FF499" i="52"/>
  <c r="CI499" i="52"/>
  <c r="CJ499" i="52" s="1"/>
  <c r="CO632" i="52"/>
  <c r="FB632" i="52" s="1"/>
  <c r="FM632" i="52" s="1"/>
  <c r="CX632" i="52"/>
  <c r="EW632" i="52" s="1"/>
  <c r="FI632" i="52" s="1"/>
  <c r="CW632" i="52"/>
  <c r="DD632" i="52"/>
  <c r="FP632" i="52" s="1"/>
  <c r="DC632" i="52"/>
  <c r="CI632" i="52"/>
  <c r="CJ632" i="52" s="1"/>
  <c r="CV632" i="52"/>
  <c r="DT767" i="52"/>
  <c r="DJ767" i="52"/>
  <c r="DV767" i="52" s="1"/>
  <c r="EZ562" i="52"/>
  <c r="IH562" i="52" s="1"/>
  <c r="CX562" i="52"/>
  <c r="DR692" i="52"/>
  <c r="DU692" i="52" s="1"/>
  <c r="DJ692" i="52"/>
  <c r="DV692" i="52" s="1"/>
  <c r="II470" i="52"/>
  <c r="IH470" i="52"/>
  <c r="FQ531" i="52"/>
  <c r="DF531" i="52"/>
  <c r="DM623" i="52"/>
  <c r="FD623" i="52"/>
  <c r="CW623" i="52"/>
  <c r="FF725" i="52"/>
  <c r="CI725" i="52"/>
  <c r="CJ725" i="52" s="1"/>
  <c r="DM808" i="52"/>
  <c r="CW808" i="52"/>
  <c r="EV808" i="52" s="1"/>
  <c r="FD808" i="52"/>
  <c r="FF543" i="52"/>
  <c r="CI543" i="52"/>
  <c r="CJ543" i="52" s="1"/>
  <c r="DS484" i="52"/>
  <c r="DU484" i="52" s="1"/>
  <c r="DJ484" i="52"/>
  <c r="CN596" i="52"/>
  <c r="FE596" i="52" s="1"/>
  <c r="CP670" i="52"/>
  <c r="FA670" i="52" s="1"/>
  <c r="CN670" i="52"/>
  <c r="FE670" i="52" s="1"/>
  <c r="DD670" i="52"/>
  <c r="FP670" i="52" s="1"/>
  <c r="CO670" i="52"/>
  <c r="FB670" i="52" s="1"/>
  <c r="CI670" i="52"/>
  <c r="CJ670" i="52" s="1"/>
  <c r="DC670" i="52"/>
  <c r="CV670" i="52"/>
  <c r="CX670" i="52"/>
  <c r="EW670" i="52" s="1"/>
  <c r="FI670" i="52" s="1"/>
  <c r="CW670" i="52"/>
  <c r="EY808" i="52"/>
  <c r="DN808" i="52"/>
  <c r="FF692" i="52"/>
  <c r="FS692" i="52" s="1"/>
  <c r="CI692" i="52"/>
  <c r="CJ692" i="52" s="1"/>
  <c r="CU692" i="52"/>
  <c r="EX822" i="52"/>
  <c r="CV822" i="52"/>
  <c r="EU822" i="52" s="1"/>
  <c r="FD769" i="52"/>
  <c r="DM769" i="52"/>
  <c r="CN752" i="52"/>
  <c r="FE752" i="52" s="1"/>
  <c r="CO752" i="52"/>
  <c r="FB752" i="52" s="1"/>
  <c r="CK752" i="52"/>
  <c r="FC752" i="52" s="1"/>
  <c r="DC752" i="52"/>
  <c r="CV752" i="52"/>
  <c r="EU752" i="52" s="1"/>
  <c r="FH752" i="52" s="1"/>
  <c r="DD752" i="52"/>
  <c r="FP752" i="52" s="1"/>
  <c r="CX752" i="52"/>
  <c r="EW752" i="52" s="1"/>
  <c r="FI752" i="52" s="1"/>
  <c r="CP810" i="52"/>
  <c r="FA810" i="52" s="1"/>
  <c r="EY834" i="52"/>
  <c r="IH834" i="52" s="1"/>
  <c r="CW834" i="52"/>
  <c r="EV834" i="52" s="1"/>
  <c r="FJ834" i="52" s="1"/>
  <c r="DM757" i="52"/>
  <c r="FD757" i="52"/>
  <c r="DR831" i="52"/>
  <c r="DU831" i="52" s="1"/>
  <c r="DJ831" i="52"/>
  <c r="DV831" i="52" s="1"/>
  <c r="DT763" i="52"/>
  <c r="DJ763" i="52"/>
  <c r="EV673" i="52"/>
  <c r="FJ673" i="52" s="1"/>
  <c r="DN673" i="52"/>
  <c r="DZ673" i="52"/>
  <c r="EA673" i="52"/>
  <c r="DB673" i="52"/>
  <c r="FO871" i="52"/>
  <c r="DF871" i="52"/>
  <c r="AB386" i="52"/>
  <c r="DC875" i="52"/>
  <c r="AB394" i="52"/>
  <c r="EF538" i="52"/>
  <c r="CK686" i="52"/>
  <c r="FC686" i="52" s="1"/>
  <c r="FB597" i="52"/>
  <c r="CU597" i="52"/>
  <c r="FC154" i="52"/>
  <c r="FS154" i="52" s="1"/>
  <c r="CU154" i="52"/>
  <c r="FO885" i="52"/>
  <c r="DF885" i="52"/>
  <c r="II224" i="52"/>
  <c r="FM224" i="52"/>
  <c r="IH224" i="52"/>
  <c r="EW153" i="52"/>
  <c r="FI153" i="52" s="1"/>
  <c r="DZ153" i="52"/>
  <c r="FL923" i="52"/>
  <c r="FK923" i="52"/>
  <c r="FI334" i="52"/>
  <c r="EW225" i="52"/>
  <c r="FI225" i="52" s="1"/>
  <c r="FL225" i="52" s="1"/>
  <c r="DZ225" i="52"/>
  <c r="EF70" i="52"/>
  <c r="FK597" i="52"/>
  <c r="FL597" i="52"/>
  <c r="DV334" i="52"/>
  <c r="DK334" i="52"/>
  <c r="EV136" i="52"/>
  <c r="FJ136" i="52" s="1"/>
  <c r="DN136" i="52"/>
  <c r="FS291" i="52"/>
  <c r="EU141" i="52"/>
  <c r="FH141" i="52" s="1"/>
  <c r="DZ141" i="52"/>
  <c r="FK633" i="52"/>
  <c r="FL633" i="52"/>
  <c r="FI214" i="52"/>
  <c r="EI158" i="52"/>
  <c r="EJ158" i="52"/>
  <c r="EV205" i="52"/>
  <c r="FJ205" i="52" s="1"/>
  <c r="DN205" i="52"/>
  <c r="DV102" i="52"/>
  <c r="DK102" i="52"/>
  <c r="EJ302" i="52"/>
  <c r="EI302" i="52"/>
  <c r="II150" i="52"/>
  <c r="FM150" i="52"/>
  <c r="IH150" i="52"/>
  <c r="EK859" i="52"/>
  <c r="EL859" i="52"/>
  <c r="EP859" i="52"/>
  <c r="ER859" i="52"/>
  <c r="EM859" i="52"/>
  <c r="EQ859" i="52"/>
  <c r="EV215" i="52"/>
  <c r="FJ215" i="52" s="1"/>
  <c r="DN215" i="52"/>
  <c r="DO215" i="52" s="1"/>
  <c r="DZ215" i="52"/>
  <c r="FL145" i="52"/>
  <c r="EK855" i="52"/>
  <c r="EL855" i="52"/>
  <c r="ER855" i="52"/>
  <c r="EM855" i="52"/>
  <c r="EP855" i="52"/>
  <c r="EQ855" i="52"/>
  <c r="GF927" i="52"/>
  <c r="HZ927" i="52"/>
  <c r="IF927" i="52" s="1"/>
  <c r="GA927" i="52"/>
  <c r="GE927" i="52"/>
  <c r="ET927" i="52"/>
  <c r="IO279" i="52"/>
  <c r="ES279" i="52"/>
  <c r="IN279" i="52"/>
  <c r="HQ407" i="52"/>
  <c r="HM407" i="52"/>
  <c r="HP407" i="52"/>
  <c r="HO407" i="52"/>
  <c r="HN407" i="52"/>
  <c r="GJ407" i="52"/>
  <c r="GN407" i="52"/>
  <c r="GK407" i="52"/>
  <c r="GL407" i="52"/>
  <c r="GM407" i="52"/>
  <c r="GU921" i="52"/>
  <c r="GT921" i="52"/>
  <c r="GP921" i="52"/>
  <c r="HY921" i="52"/>
  <c r="IF921" i="52" s="1"/>
  <c r="GS921" i="52"/>
  <c r="DD12" i="52"/>
  <c r="FP12" i="52" s="1"/>
  <c r="CN41" i="52"/>
  <c r="FE41" i="52" s="1"/>
  <c r="DN28" i="52"/>
  <c r="DO28" i="52" s="1"/>
  <c r="DC12" i="52"/>
  <c r="CV60" i="52"/>
  <c r="CX33" i="52"/>
  <c r="EW33" i="52" s="1"/>
  <c r="FI33" i="52" s="1"/>
  <c r="CI26" i="52"/>
  <c r="CJ26" i="52" s="1"/>
  <c r="CK41" i="52"/>
  <c r="FJ30" i="52"/>
  <c r="CP26" i="52"/>
  <c r="FA26" i="52" s="1"/>
  <c r="CJ959" i="52"/>
  <c r="DD814" i="52"/>
  <c r="AB600" i="52"/>
  <c r="FI405" i="52"/>
  <c r="IE302" i="52"/>
  <c r="AC927" i="52"/>
  <c r="DW876" i="52"/>
  <c r="EF876" i="52" s="1"/>
  <c r="DC876" i="52"/>
  <c r="FB977" i="52"/>
  <c r="CU977" i="52"/>
  <c r="EY842" i="52"/>
  <c r="CW842" i="52"/>
  <c r="EV842" i="52" s="1"/>
  <c r="DS894" i="52"/>
  <c r="DJ894" i="52"/>
  <c r="DV894" i="52" s="1"/>
  <c r="EY191" i="52"/>
  <c r="CW191" i="52"/>
  <c r="EV191" i="52" s="1"/>
  <c r="EF1046" i="52"/>
  <c r="FE872" i="52"/>
  <c r="CU872" i="52"/>
  <c r="DM1046" i="52"/>
  <c r="FD1046" i="52"/>
  <c r="DR114" i="52"/>
  <c r="DU114" i="52" s="1"/>
  <c r="DJ114" i="52"/>
  <c r="DV114" i="52" s="1"/>
  <c r="EX944" i="52"/>
  <c r="CV944" i="52"/>
  <c r="CU944" i="52"/>
  <c r="DD193" i="52"/>
  <c r="DX193" i="52"/>
  <c r="EF193" i="52" s="1"/>
  <c r="CN123" i="52"/>
  <c r="FE123" i="52" s="1"/>
  <c r="CP123" i="52"/>
  <c r="FA123" i="52" s="1"/>
  <c r="CO123" i="52"/>
  <c r="FB123" i="52" s="1"/>
  <c r="CV123" i="52"/>
  <c r="EU123" i="52" s="1"/>
  <c r="FH123" i="52" s="1"/>
  <c r="DD123" i="52"/>
  <c r="FP123" i="52" s="1"/>
  <c r="DC123" i="52"/>
  <c r="CK123" i="52"/>
  <c r="FC123" i="52" s="1"/>
  <c r="FS123" i="52" s="1"/>
  <c r="CW123" i="52"/>
  <c r="FR543" i="52"/>
  <c r="FQ639" i="52"/>
  <c r="DF639" i="52"/>
  <c r="DR686" i="52"/>
  <c r="DU686" i="52" s="1"/>
  <c r="DJ686" i="52"/>
  <c r="DV686" i="52" s="1"/>
  <c r="DW397" i="52"/>
  <c r="EF397" i="52" s="1"/>
  <c r="DC397" i="52"/>
  <c r="FF535" i="52"/>
  <c r="CI535" i="52"/>
  <c r="EF670" i="52"/>
  <c r="DX174" i="52"/>
  <c r="EF174" i="52" s="1"/>
  <c r="DD174" i="52"/>
  <c r="FP174" i="52" s="1"/>
  <c r="FD308" i="52"/>
  <c r="DM308" i="52"/>
  <c r="DR363" i="52"/>
  <c r="DU363" i="52" s="1"/>
  <c r="DJ363" i="52"/>
  <c r="DV363" i="52" s="1"/>
  <c r="DS457" i="52"/>
  <c r="DJ457" i="52"/>
  <c r="DV457" i="52" s="1"/>
  <c r="CO171" i="52"/>
  <c r="FB171" i="52" s="1"/>
  <c r="CN171" i="52"/>
  <c r="FE171" i="52" s="1"/>
  <c r="CP171" i="52"/>
  <c r="FA171" i="52" s="1"/>
  <c r="CI171" i="52"/>
  <c r="CJ171" i="52" s="1"/>
  <c r="DC171" i="52"/>
  <c r="FO171" i="52" s="1"/>
  <c r="EZ348" i="52"/>
  <c r="CX348" i="52"/>
  <c r="EX441" i="52"/>
  <c r="CV441" i="52"/>
  <c r="EU441" i="52" s="1"/>
  <c r="FF653" i="52"/>
  <c r="CI653" i="52"/>
  <c r="CJ653" i="52" s="1"/>
  <c r="CU653" i="52"/>
  <c r="DR261" i="52"/>
  <c r="DU261" i="52" s="1"/>
  <c r="DJ261" i="52"/>
  <c r="DV261" i="52" s="1"/>
  <c r="CP358" i="52"/>
  <c r="FA358" i="52" s="1"/>
  <c r="CO358" i="52"/>
  <c r="FB358" i="52" s="1"/>
  <c r="CK358" i="52"/>
  <c r="CN358" i="52"/>
  <c r="FE358" i="52" s="1"/>
  <c r="CW358" i="52"/>
  <c r="DC358" i="52"/>
  <c r="CX358" i="52"/>
  <c r="EW358" i="52" s="1"/>
  <c r="FI358" i="52" s="1"/>
  <c r="DD358" i="52"/>
  <c r="FP358" i="52" s="1"/>
  <c r="CV358" i="52"/>
  <c r="CI358" i="52"/>
  <c r="CJ358" i="52" s="1"/>
  <c r="DW139" i="52"/>
  <c r="EF139" i="52" s="1"/>
  <c r="DC139" i="52"/>
  <c r="FF507" i="52"/>
  <c r="CI507" i="52"/>
  <c r="CJ507" i="52" s="1"/>
  <c r="DX666" i="52"/>
  <c r="DD666" i="52"/>
  <c r="FD503" i="52"/>
  <c r="DM503" i="52"/>
  <c r="EX804" i="52"/>
  <c r="CV804" i="52"/>
  <c r="EU804" i="52" s="1"/>
  <c r="FQ623" i="52"/>
  <c r="DF623" i="52"/>
  <c r="FF553" i="52"/>
  <c r="CI553" i="52"/>
  <c r="CJ553" i="52" s="1"/>
  <c r="DS525" i="52"/>
  <c r="DJ525" i="52"/>
  <c r="II519" i="52"/>
  <c r="IH519" i="52"/>
  <c r="FQ599" i="52"/>
  <c r="DF599" i="52"/>
  <c r="EX837" i="52"/>
  <c r="CV837" i="52"/>
  <c r="EU837" i="52" s="1"/>
  <c r="DT759" i="52"/>
  <c r="DJ759" i="52"/>
  <c r="DV759" i="52" s="1"/>
  <c r="FQ655" i="52"/>
  <c r="DF655" i="52"/>
  <c r="DM765" i="52"/>
  <c r="FD765" i="52"/>
  <c r="EV669" i="52"/>
  <c r="FJ669" i="52" s="1"/>
  <c r="DN669" i="52"/>
  <c r="DB669" i="52"/>
  <c r="DZ669" i="52"/>
  <c r="EA669" i="52"/>
  <c r="EV666" i="52"/>
  <c r="FJ666" i="52" s="1"/>
  <c r="DN666" i="52"/>
  <c r="DB666" i="52"/>
  <c r="DZ666" i="52"/>
  <c r="EA666" i="52"/>
  <c r="FC204" i="52"/>
  <c r="FS204" i="52" s="1"/>
  <c r="CU204" i="52"/>
  <c r="EV875" i="52"/>
  <c r="FJ875" i="52" s="1"/>
  <c r="DN875" i="52"/>
  <c r="EA875" i="52"/>
  <c r="EB875" i="52" s="1"/>
  <c r="DZ875" i="52"/>
  <c r="EE875" i="52" s="1"/>
  <c r="DB875" i="52"/>
  <c r="EV341" i="52"/>
  <c r="FJ341" i="52" s="1"/>
  <c r="DN341" i="52"/>
  <c r="DZ341" i="52"/>
  <c r="DB341" i="52"/>
  <c r="EA341" i="52"/>
  <c r="FS933" i="52"/>
  <c r="IE933" i="52"/>
  <c r="EU540" i="52"/>
  <c r="FH540" i="52" s="1"/>
  <c r="DZ540" i="52"/>
  <c r="FC148" i="52"/>
  <c r="CU148" i="52"/>
  <c r="FP565" i="52"/>
  <c r="DF565" i="52"/>
  <c r="FP546" i="52"/>
  <c r="DF546" i="52"/>
  <c r="AB522" i="52"/>
  <c r="FO353" i="52"/>
  <c r="DF353" i="52"/>
  <c r="FP464" i="52"/>
  <c r="DF464" i="52"/>
  <c r="EK856" i="52"/>
  <c r="FV856" i="52" s="1"/>
  <c r="EP856" i="52"/>
  <c r="EQ856" i="52"/>
  <c r="EV535" i="52"/>
  <c r="FJ535" i="52" s="1"/>
  <c r="DN535" i="52"/>
  <c r="EJ230" i="52"/>
  <c r="EI230" i="52"/>
  <c r="EJ303" i="52"/>
  <c r="EI303" i="52"/>
  <c r="IH225" i="52"/>
  <c r="FM225" i="52"/>
  <c r="DZ203" i="52"/>
  <c r="EU203" i="52"/>
  <c r="FH203" i="52" s="1"/>
  <c r="DV196" i="52"/>
  <c r="FS196" i="52" s="1"/>
  <c r="DK196" i="52"/>
  <c r="DF551" i="52"/>
  <c r="DL200" i="52"/>
  <c r="DO200" i="52"/>
  <c r="II141" i="52"/>
  <c r="FM141" i="52"/>
  <c r="II214" i="52"/>
  <c r="FM214" i="52"/>
  <c r="DU133" i="52"/>
  <c r="DF146" i="52"/>
  <c r="FO146" i="52"/>
  <c r="DO952" i="52"/>
  <c r="DL952" i="52"/>
  <c r="FL925" i="52"/>
  <c r="EV217" i="52"/>
  <c r="FJ217" i="52" s="1"/>
  <c r="DN217" i="52"/>
  <c r="EH617" i="52"/>
  <c r="EB617" i="52"/>
  <c r="ED617" i="52"/>
  <c r="EC617" i="52"/>
  <c r="EJ670" i="52"/>
  <c r="EI670" i="52"/>
  <c r="FL410" i="52"/>
  <c r="HY924" i="52"/>
  <c r="GS924" i="52"/>
  <c r="DL394" i="52"/>
  <c r="DO394" i="52"/>
  <c r="FN629" i="52"/>
  <c r="IG629" i="52" s="1"/>
  <c r="FR629" i="52"/>
  <c r="FL222" i="52"/>
  <c r="DL601" i="52"/>
  <c r="DO601" i="52"/>
  <c r="HD921" i="52"/>
  <c r="HC921" i="52"/>
  <c r="HG921" i="52"/>
  <c r="CJ876" i="52"/>
  <c r="CK876" i="52"/>
  <c r="CK93" i="52"/>
  <c r="CU182" i="52"/>
  <c r="FC182" i="52"/>
  <c r="CU231" i="52"/>
  <c r="FC231" i="52"/>
  <c r="CU379" i="52"/>
  <c r="FC379" i="52"/>
  <c r="FS379" i="52" s="1"/>
  <c r="CU363" i="52"/>
  <c r="FC363" i="52"/>
  <c r="FS363" i="52" s="1"/>
  <c r="CK555" i="52"/>
  <c r="CK545" i="52"/>
  <c r="CU792" i="52"/>
  <c r="FC792" i="52"/>
  <c r="CU943" i="52"/>
  <c r="FC943" i="52"/>
  <c r="FS943" i="52" s="1"/>
  <c r="CK1039" i="52"/>
  <c r="CJ184" i="52"/>
  <c r="CK184" i="52"/>
  <c r="CK145" i="52"/>
  <c r="CJ145" i="52"/>
  <c r="CK143" i="52"/>
  <c r="CJ143" i="52"/>
  <c r="CK375" i="52"/>
  <c r="CJ375" i="52"/>
  <c r="FO157" i="52"/>
  <c r="DF157" i="52"/>
  <c r="CK615" i="52"/>
  <c r="FC782" i="52"/>
  <c r="CK834" i="52"/>
  <c r="CJ834" i="52"/>
  <c r="FC810" i="52"/>
  <c r="FC832" i="52"/>
  <c r="CK879" i="52"/>
  <c r="CK107" i="52"/>
  <c r="CK206" i="52"/>
  <c r="CJ206" i="52"/>
  <c r="CK391" i="52"/>
  <c r="CJ391" i="52"/>
  <c r="CJ557" i="52"/>
  <c r="CK557" i="52"/>
  <c r="CK659" i="52"/>
  <c r="FC837" i="52"/>
  <c r="CU837" i="52"/>
  <c r="CJ840" i="52"/>
  <c r="CK840" i="52"/>
  <c r="CK968" i="52"/>
  <c r="CJ968" i="52"/>
  <c r="FC185" i="52"/>
  <c r="CU185" i="52"/>
  <c r="CK174" i="52"/>
  <c r="CJ174" i="52"/>
  <c r="CU257" i="52"/>
  <c r="FC257" i="52"/>
  <c r="FO222" i="52"/>
  <c r="DF222" i="52"/>
  <c r="FC348" i="52"/>
  <c r="CU348" i="52"/>
  <c r="CK547" i="52"/>
  <c r="CK583" i="52"/>
  <c r="CJ583" i="52"/>
  <c r="CK799" i="52"/>
  <c r="CJ799" i="52"/>
  <c r="FC930" i="52"/>
  <c r="CU930" i="52"/>
  <c r="FO221" i="52"/>
  <c r="DF221" i="52"/>
  <c r="CK215" i="52"/>
  <c r="CJ215" i="52"/>
  <c r="CU359" i="52"/>
  <c r="FC359" i="52"/>
  <c r="CK367" i="52"/>
  <c r="CJ367" i="52"/>
  <c r="FC404" i="52"/>
  <c r="CU404" i="52"/>
  <c r="CJ563" i="52"/>
  <c r="CK563" i="52"/>
  <c r="CK553" i="52"/>
  <c r="CU790" i="52"/>
  <c r="FC790" i="52"/>
  <c r="CK781" i="52"/>
  <c r="CK667" i="52"/>
  <c r="FC818" i="52"/>
  <c r="CU818" i="52"/>
  <c r="CK1035" i="52"/>
  <c r="CJ1035" i="52"/>
  <c r="CK1048" i="52"/>
  <c r="CK1041" i="52"/>
  <c r="CJ1041" i="52"/>
  <c r="CU177" i="52"/>
  <c r="FC177" i="52"/>
  <c r="FO226" i="52"/>
  <c r="DF226" i="52"/>
  <c r="CK549" i="52"/>
  <c r="CJ535" i="52"/>
  <c r="CK535" i="52"/>
  <c r="EU689" i="52"/>
  <c r="FH689" i="52" s="1"/>
  <c r="CK816" i="52"/>
  <c r="CJ816" i="52"/>
  <c r="FC833" i="52"/>
  <c r="CU833" i="52"/>
  <c r="CU793" i="52"/>
  <c r="FC793" i="52"/>
  <c r="CK571" i="52"/>
  <c r="CJ571" i="52"/>
  <c r="CK785" i="52"/>
  <c r="CJ785" i="52"/>
  <c r="CK671" i="52"/>
  <c r="CK820" i="52"/>
  <c r="CJ820" i="52"/>
  <c r="CU836" i="52"/>
  <c r="FC836" i="52"/>
  <c r="FC907" i="52"/>
  <c r="CU907" i="52"/>
  <c r="CK937" i="52"/>
  <c r="CJ937" i="52"/>
  <c r="CU168" i="52"/>
  <c r="FC168" i="52"/>
  <c r="CK345" i="52"/>
  <c r="CU365" i="52"/>
  <c r="FC365" i="52"/>
  <c r="FC822" i="52"/>
  <c r="CU822" i="52"/>
  <c r="CK824" i="52"/>
  <c r="CJ824" i="52"/>
  <c r="DX908" i="52"/>
  <c r="DD908" i="52"/>
  <c r="IH981" i="52"/>
  <c r="II981" i="52"/>
  <c r="FQ888" i="52"/>
  <c r="DW1002" i="52"/>
  <c r="DC1002" i="52"/>
  <c r="EY860" i="52"/>
  <c r="CW860" i="52"/>
  <c r="DN860" i="52" s="1"/>
  <c r="CU860" i="52"/>
  <c r="AB916" i="52"/>
  <c r="DR916" i="52"/>
  <c r="DU916" i="52" s="1"/>
  <c r="DJ916" i="52"/>
  <c r="DV916" i="52" s="1"/>
  <c r="CO41" i="52"/>
  <c r="FB41" i="52" s="1"/>
  <c r="CV20" i="52"/>
  <c r="DC49" i="52"/>
  <c r="FO49" i="52" s="1"/>
  <c r="FN49" i="52" s="1"/>
  <c r="IG49" i="52" s="1"/>
  <c r="CO61" i="52"/>
  <c r="FB61" i="52" s="1"/>
  <c r="CO27" i="52"/>
  <c r="FB27" i="52" s="1"/>
  <c r="FC14" i="52"/>
  <c r="FS14" i="52" s="1"/>
  <c r="CV61" i="52"/>
  <c r="EU61" i="52" s="1"/>
  <c r="FH61" i="52" s="1"/>
  <c r="CK849" i="52"/>
  <c r="CJ849" i="52"/>
  <c r="AB844" i="52"/>
  <c r="DR844" i="52"/>
  <c r="DU844" i="52" s="1"/>
  <c r="DJ844" i="52"/>
  <c r="DV844" i="52" s="1"/>
  <c r="FQ879" i="52"/>
  <c r="DW854" i="52"/>
  <c r="DC854" i="52"/>
  <c r="DC839" i="52"/>
  <c r="DW839" i="52"/>
  <c r="AB854" i="52"/>
  <c r="DR854" i="52"/>
  <c r="DU854" i="52" s="1"/>
  <c r="DJ854" i="52"/>
  <c r="DV854" i="52" s="1"/>
  <c r="FS854" i="52" s="1"/>
  <c r="CX890" i="52"/>
  <c r="EW890" i="52" s="1"/>
  <c r="EZ890" i="52"/>
  <c r="CP910" i="52"/>
  <c r="FA910" i="52" s="1"/>
  <c r="CV910" i="52"/>
  <c r="CO910" i="52"/>
  <c r="FB910" i="52" s="1"/>
  <c r="CK910" i="52"/>
  <c r="CN910" i="52"/>
  <c r="FE910" i="52" s="1"/>
  <c r="DD910" i="52"/>
  <c r="FP910" i="52" s="1"/>
  <c r="CW910" i="52"/>
  <c r="EV910" i="52" s="1"/>
  <c r="DC910" i="52"/>
  <c r="CX910" i="52"/>
  <c r="EW910" i="52" s="1"/>
  <c r="FI910" i="52" s="1"/>
  <c r="CI910" i="52"/>
  <c r="CJ910" i="52" s="1"/>
  <c r="CW843" i="52"/>
  <c r="EV843" i="52" s="1"/>
  <c r="FD843" i="52"/>
  <c r="DM843" i="52"/>
  <c r="CU843" i="52"/>
  <c r="CN895" i="52"/>
  <c r="FE895" i="52" s="1"/>
  <c r="CO895" i="52"/>
  <c r="FB895" i="52" s="1"/>
  <c r="CW895" i="52"/>
  <c r="CI895" i="52"/>
  <c r="CJ895" i="52" s="1"/>
  <c r="CV895" i="52"/>
  <c r="DD895" i="52"/>
  <c r="FP895" i="52" s="1"/>
  <c r="CX895" i="52"/>
  <c r="EW895" i="52" s="1"/>
  <c r="FI895" i="52" s="1"/>
  <c r="DC895" i="52"/>
  <c r="CK895" i="52"/>
  <c r="CJ943" i="52"/>
  <c r="EY994" i="52"/>
  <c r="CW994" i="52"/>
  <c r="DN994" i="52" s="1"/>
  <c r="FD894" i="52"/>
  <c r="DM894" i="52"/>
  <c r="DT928" i="52"/>
  <c r="DJ928" i="52"/>
  <c r="DV928" i="52" s="1"/>
  <c r="CV971" i="52"/>
  <c r="EX971" i="52"/>
  <c r="DW843" i="52"/>
  <c r="DC843" i="52"/>
  <c r="FE890" i="52"/>
  <c r="CU890" i="52"/>
  <c r="II930" i="52"/>
  <c r="IH930" i="52"/>
  <c r="FM930" i="52"/>
  <c r="EX865" i="52"/>
  <c r="CV865" i="52"/>
  <c r="CV907" i="52"/>
  <c r="EX907" i="52"/>
  <c r="EX916" i="52"/>
  <c r="CV916" i="52"/>
  <c r="DX946" i="52"/>
  <c r="DD946" i="52"/>
  <c r="CN976" i="52"/>
  <c r="FE976" i="52" s="1"/>
  <c r="CO976" i="52"/>
  <c r="FB976" i="52" s="1"/>
  <c r="II976" i="52" s="1"/>
  <c r="CX976" i="52"/>
  <c r="EW976" i="52" s="1"/>
  <c r="FI976" i="52" s="1"/>
  <c r="DC976" i="52"/>
  <c r="CK976" i="52"/>
  <c r="CV976" i="52"/>
  <c r="CW976" i="52"/>
  <c r="CI976" i="52"/>
  <c r="CJ976" i="52" s="1"/>
  <c r="DD976" i="52"/>
  <c r="FP976" i="52" s="1"/>
  <c r="FF851" i="52"/>
  <c r="CI851" i="52"/>
  <c r="CJ851" i="52" s="1"/>
  <c r="EY888" i="52"/>
  <c r="CW888" i="52"/>
  <c r="EV888" i="52" s="1"/>
  <c r="FD896" i="52"/>
  <c r="DM896" i="52"/>
  <c r="DT932" i="52"/>
  <c r="DJ932" i="52"/>
  <c r="DV932" i="52" s="1"/>
  <c r="FF989" i="52"/>
  <c r="CI989" i="52"/>
  <c r="CJ989" i="52" s="1"/>
  <c r="EY1019" i="52"/>
  <c r="IH1019" i="52" s="1"/>
  <c r="CW1019" i="52"/>
  <c r="DN1019" i="52" s="1"/>
  <c r="EY890" i="52"/>
  <c r="CW890" i="52"/>
  <c r="DN890" i="52" s="1"/>
  <c r="FF902" i="52"/>
  <c r="CI902" i="52"/>
  <c r="CJ902" i="52" s="1"/>
  <c r="CU902" i="52"/>
  <c r="DS935" i="52"/>
  <c r="DJ935" i="52"/>
  <c r="DV935" i="52" s="1"/>
  <c r="FQ940" i="52"/>
  <c r="DF940" i="52"/>
  <c r="AB968" i="52"/>
  <c r="DR968" i="52"/>
  <c r="DU968" i="52" s="1"/>
  <c r="DJ968" i="52"/>
  <c r="DV968" i="52" s="1"/>
  <c r="DS985" i="52"/>
  <c r="DJ985" i="52"/>
  <c r="DV985" i="52" s="1"/>
  <c r="DS1008" i="52"/>
  <c r="DJ1008" i="52"/>
  <c r="DV1008" i="52" s="1"/>
  <c r="DW1019" i="52"/>
  <c r="DC1019" i="52"/>
  <c r="DT1039" i="52"/>
  <c r="DJ1039" i="52"/>
  <c r="DV1039" i="52" s="1"/>
  <c r="EF914" i="52"/>
  <c r="FD983" i="52"/>
  <c r="DM983" i="52"/>
  <c r="DS991" i="52"/>
  <c r="DJ991" i="52"/>
  <c r="DV991" i="52" s="1"/>
  <c r="CO1014" i="52"/>
  <c r="FB1014" i="52" s="1"/>
  <c r="CK1049" i="52"/>
  <c r="EU1032" i="52"/>
  <c r="FH1032" i="52" s="1"/>
  <c r="FE1045" i="52"/>
  <c r="AB115" i="52"/>
  <c r="DR115" i="52"/>
  <c r="DU115" i="52" s="1"/>
  <c r="DJ115" i="52"/>
  <c r="DV115" i="52" s="1"/>
  <c r="CP898" i="52"/>
  <c r="FA898" i="52" s="1"/>
  <c r="DD898" i="52"/>
  <c r="FP898" i="52" s="1"/>
  <c r="CI898" i="52"/>
  <c r="CJ898" i="52" s="1"/>
  <c r="CW898" i="52"/>
  <c r="CK898" i="52"/>
  <c r="DC898" i="52"/>
  <c r="CV898" i="52"/>
  <c r="CX898" i="52"/>
  <c r="EW898" i="52" s="1"/>
  <c r="FI898" i="52" s="1"/>
  <c r="DX959" i="52"/>
  <c r="EF959" i="52" s="1"/>
  <c r="DB959" i="52"/>
  <c r="EA959" i="52"/>
  <c r="EB959" i="52" s="1"/>
  <c r="EF998" i="52"/>
  <c r="DT1043" i="52"/>
  <c r="DJ1043" i="52"/>
  <c r="DV1043" i="52" s="1"/>
  <c r="EY893" i="52"/>
  <c r="CK957" i="52"/>
  <c r="CV957" i="52"/>
  <c r="CO957" i="52"/>
  <c r="FB957" i="52" s="1"/>
  <c r="DC957" i="52"/>
  <c r="CX957" i="52"/>
  <c r="EW957" i="52" s="1"/>
  <c r="FI957" i="52" s="1"/>
  <c r="DD957" i="52"/>
  <c r="FP957" i="52" s="1"/>
  <c r="CP957" i="52"/>
  <c r="FA957" i="52" s="1"/>
  <c r="CN957" i="52"/>
  <c r="FE957" i="52" s="1"/>
  <c r="CI957" i="52"/>
  <c r="CJ957" i="52" s="1"/>
  <c r="CW957" i="52"/>
  <c r="DS981" i="52"/>
  <c r="DJ981" i="52"/>
  <c r="DV981" i="52" s="1"/>
  <c r="DK981" i="52"/>
  <c r="DT995" i="52"/>
  <c r="DJ995" i="52"/>
  <c r="DV995" i="52" s="1"/>
  <c r="AB77" i="52"/>
  <c r="DR77" i="52"/>
  <c r="DU77" i="52" s="1"/>
  <c r="DJ77" i="52"/>
  <c r="DV77" i="52" s="1"/>
  <c r="AB112" i="52"/>
  <c r="DR112" i="52"/>
  <c r="DU112" i="52" s="1"/>
  <c r="DJ112" i="52"/>
  <c r="DV112" i="52" s="1"/>
  <c r="CJ913" i="52"/>
  <c r="EF1013" i="52"/>
  <c r="FD1017" i="52"/>
  <c r="CW1017" i="52"/>
  <c r="DM1017" i="52"/>
  <c r="CU1017" i="52"/>
  <c r="DW116" i="52"/>
  <c r="DX951" i="52"/>
  <c r="DD951" i="52"/>
  <c r="DB951" i="52"/>
  <c r="EA951" i="52"/>
  <c r="FD986" i="52"/>
  <c r="DM986" i="52"/>
  <c r="CW986" i="52"/>
  <c r="EY1037" i="52"/>
  <c r="IH1037" i="52" s="1"/>
  <c r="EY93" i="52"/>
  <c r="AB113" i="52"/>
  <c r="DR113" i="52"/>
  <c r="DU113" i="52" s="1"/>
  <c r="DJ113" i="52"/>
  <c r="DV113" i="52" s="1"/>
  <c r="DT1050" i="52"/>
  <c r="DJ1050" i="52"/>
  <c r="DV1050" i="52" s="1"/>
  <c r="AB75" i="52"/>
  <c r="DR75" i="52"/>
  <c r="DU75" i="52" s="1"/>
  <c r="DJ75" i="52"/>
  <c r="DV75" i="52" s="1"/>
  <c r="DX104" i="52"/>
  <c r="DD104" i="52"/>
  <c r="FP104" i="52" s="1"/>
  <c r="AB116" i="52"/>
  <c r="DR116" i="52"/>
  <c r="DU116" i="52" s="1"/>
  <c r="DJ116" i="52"/>
  <c r="DV116" i="52" s="1"/>
  <c r="CK124" i="52"/>
  <c r="CP124" i="52"/>
  <c r="FA124" i="52" s="1"/>
  <c r="DD124" i="52"/>
  <c r="FP124" i="52" s="1"/>
  <c r="CO124" i="52"/>
  <c r="FB124" i="52" s="1"/>
  <c r="DC124" i="52"/>
  <c r="CX124" i="52"/>
  <c r="EW124" i="52" s="1"/>
  <c r="FI124" i="52" s="1"/>
  <c r="CN124" i="52"/>
  <c r="FE124" i="52" s="1"/>
  <c r="CV124" i="52"/>
  <c r="CI124" i="52"/>
  <c r="CJ124" i="52" s="1"/>
  <c r="CW124" i="52"/>
  <c r="CN169" i="52"/>
  <c r="FE169" i="52" s="1"/>
  <c r="CP169" i="52"/>
  <c r="FA169" i="52" s="1"/>
  <c r="CX169" i="52"/>
  <c r="EW169" i="52" s="1"/>
  <c r="FI169" i="52" s="1"/>
  <c r="DC169" i="52"/>
  <c r="CW169" i="52"/>
  <c r="EV169" i="52" s="1"/>
  <c r="CV169" i="52"/>
  <c r="CK169" i="52"/>
  <c r="DD169" i="52"/>
  <c r="FP169" i="52" s="1"/>
  <c r="CO169" i="52"/>
  <c r="FB169" i="52" s="1"/>
  <c r="CI169" i="52"/>
  <c r="CJ169" i="52" s="1"/>
  <c r="FD1032" i="52"/>
  <c r="FM1032" i="52" s="1"/>
  <c r="DM1032" i="52"/>
  <c r="CW1032" i="52"/>
  <c r="DB1032" i="52" s="1"/>
  <c r="DT1038" i="52"/>
  <c r="DJ1038" i="52"/>
  <c r="DV1038" i="52" s="1"/>
  <c r="DK1038" i="52"/>
  <c r="EX77" i="52"/>
  <c r="CV77" i="52"/>
  <c r="DW103" i="52"/>
  <c r="DC103" i="52"/>
  <c r="EY1007" i="52"/>
  <c r="DS68" i="52"/>
  <c r="DJ68" i="52"/>
  <c r="DV68" i="52" s="1"/>
  <c r="DX132" i="52"/>
  <c r="EY1015" i="52"/>
  <c r="DM93" i="52"/>
  <c r="FD93" i="52"/>
  <c r="CW93" i="52"/>
  <c r="EV93" i="52" s="1"/>
  <c r="CN119" i="52"/>
  <c r="FE119" i="52" s="1"/>
  <c r="CK119" i="52"/>
  <c r="CP119" i="52"/>
  <c r="FA119" i="52" s="1"/>
  <c r="DD119" i="52"/>
  <c r="FP119" i="52" s="1"/>
  <c r="CO119" i="52"/>
  <c r="FB119" i="52" s="1"/>
  <c r="CX119" i="52"/>
  <c r="EW119" i="52" s="1"/>
  <c r="FI119" i="52" s="1"/>
  <c r="CI119" i="52"/>
  <c r="CJ119" i="52" s="1"/>
  <c r="CW119" i="52"/>
  <c r="CV119" i="52"/>
  <c r="DC119" i="52"/>
  <c r="DT997" i="52"/>
  <c r="DJ997" i="52"/>
  <c r="DV997" i="52" s="1"/>
  <c r="DX112" i="52"/>
  <c r="DD112" i="52"/>
  <c r="FP112" i="52" s="1"/>
  <c r="EF171" i="52"/>
  <c r="FD1000" i="52"/>
  <c r="DM1000" i="52"/>
  <c r="DS67" i="52"/>
  <c r="DJ67" i="52"/>
  <c r="DV67" i="52" s="1"/>
  <c r="EY91" i="52"/>
  <c r="CW91" i="52"/>
  <c r="DN91" i="52" s="1"/>
  <c r="AB141" i="52"/>
  <c r="DR141" i="52"/>
  <c r="DU141" i="52" s="1"/>
  <c r="DJ141" i="52"/>
  <c r="DV141" i="52" s="1"/>
  <c r="FS141" i="52" s="1"/>
  <c r="DX175" i="52"/>
  <c r="DD175" i="52"/>
  <c r="DM231" i="52"/>
  <c r="FD231" i="52"/>
  <c r="CW231" i="52"/>
  <c r="EX163" i="52"/>
  <c r="CV163" i="52"/>
  <c r="CN173" i="52"/>
  <c r="FE173" i="52" s="1"/>
  <c r="CP173" i="52"/>
  <c r="FA173" i="52" s="1"/>
  <c r="CK173" i="52"/>
  <c r="CV173" i="52"/>
  <c r="DD173" i="52"/>
  <c r="FP173" i="52" s="1"/>
  <c r="CO173" i="52"/>
  <c r="FB173" i="52" s="1"/>
  <c r="CX173" i="52"/>
  <c r="EW173" i="52" s="1"/>
  <c r="FI173" i="52" s="1"/>
  <c r="DC173" i="52"/>
  <c r="CI173" i="52"/>
  <c r="CJ173" i="52" s="1"/>
  <c r="CW173" i="52"/>
  <c r="EV173" i="52" s="1"/>
  <c r="DD186" i="52"/>
  <c r="DX186" i="52"/>
  <c r="DT192" i="52"/>
  <c r="DJ192" i="52"/>
  <c r="DV192" i="52" s="1"/>
  <c r="EY1034" i="52"/>
  <c r="DW112" i="52"/>
  <c r="DC112" i="52"/>
  <c r="AB139" i="52"/>
  <c r="DR139" i="52"/>
  <c r="DU139" i="52" s="1"/>
  <c r="DJ139" i="52"/>
  <c r="DV139" i="52" s="1"/>
  <c r="DX165" i="52"/>
  <c r="DD165" i="52"/>
  <c r="FP165" i="52" s="1"/>
  <c r="EX178" i="52"/>
  <c r="CV178" i="52"/>
  <c r="DW202" i="52"/>
  <c r="DC202" i="52"/>
  <c r="DB202" i="52"/>
  <c r="EA202" i="52"/>
  <c r="AB255" i="52"/>
  <c r="DR255" i="52"/>
  <c r="DU255" i="52" s="1"/>
  <c r="DJ255" i="52"/>
  <c r="DV255" i="52" s="1"/>
  <c r="EY1051" i="52"/>
  <c r="DW105" i="52"/>
  <c r="DC105" i="52"/>
  <c r="FQ160" i="52"/>
  <c r="DF160" i="52"/>
  <c r="EX189" i="52"/>
  <c r="CV189" i="52"/>
  <c r="CU189" i="52"/>
  <c r="CK203" i="52"/>
  <c r="CJ203" i="52"/>
  <c r="DW223" i="52"/>
  <c r="DC223" i="52"/>
  <c r="DB223" i="52"/>
  <c r="EA223" i="52"/>
  <c r="DS97" i="52"/>
  <c r="DJ97" i="52"/>
  <c r="DV97" i="52" s="1"/>
  <c r="CJ149" i="52"/>
  <c r="CK149" i="52"/>
  <c r="CJ180" i="52"/>
  <c r="DT194" i="52"/>
  <c r="DJ194" i="52"/>
  <c r="DV194" i="52" s="1"/>
  <c r="FS194" i="52" s="1"/>
  <c r="DX162" i="52"/>
  <c r="DD162" i="52"/>
  <c r="FP162" i="52" s="1"/>
  <c r="EF188" i="52"/>
  <c r="AB207" i="52"/>
  <c r="DR207" i="52"/>
  <c r="DU207" i="52" s="1"/>
  <c r="DJ207" i="52"/>
  <c r="DV207" i="52" s="1"/>
  <c r="DW225" i="52"/>
  <c r="DC225" i="52"/>
  <c r="EA225" i="52"/>
  <c r="DB225" i="52"/>
  <c r="CJ257" i="52"/>
  <c r="DX298" i="52"/>
  <c r="DD298" i="52"/>
  <c r="FF83" i="52"/>
  <c r="EZ167" i="52"/>
  <c r="CX167" i="52"/>
  <c r="EW167" i="52" s="1"/>
  <c r="FI167" i="52" s="1"/>
  <c r="EZ180" i="52"/>
  <c r="CX180" i="52"/>
  <c r="EW180" i="52" s="1"/>
  <c r="DT198" i="52"/>
  <c r="DJ198" i="52"/>
  <c r="DV198" i="52" s="1"/>
  <c r="AB229" i="52"/>
  <c r="DR229" i="52"/>
  <c r="DU229" i="52" s="1"/>
  <c r="DJ229" i="52"/>
  <c r="DV229" i="52" s="1"/>
  <c r="FS229" i="52" s="1"/>
  <c r="FQ121" i="52"/>
  <c r="CP249" i="52"/>
  <c r="FA249" i="52" s="1"/>
  <c r="CO249" i="52"/>
  <c r="FB249" i="52" s="1"/>
  <c r="DD249" i="52"/>
  <c r="FP249" i="52" s="1"/>
  <c r="CV249" i="52"/>
  <c r="CN249" i="52"/>
  <c r="FE249" i="52" s="1"/>
  <c r="CK249" i="52"/>
  <c r="CW249" i="52"/>
  <c r="DC249" i="52"/>
  <c r="CX249" i="52"/>
  <c r="EW249" i="52" s="1"/>
  <c r="FI249" i="52" s="1"/>
  <c r="CI249" i="52"/>
  <c r="CJ249" i="52" s="1"/>
  <c r="EY307" i="52"/>
  <c r="CJ323" i="52"/>
  <c r="DS356" i="52"/>
  <c r="DJ356" i="52"/>
  <c r="DV356" i="52" s="1"/>
  <c r="DX394" i="52"/>
  <c r="DD394" i="52"/>
  <c r="DB394" i="52"/>
  <c r="EA394" i="52"/>
  <c r="AB412" i="52"/>
  <c r="DR412" i="52"/>
  <c r="DU412" i="52" s="1"/>
  <c r="DJ412" i="52"/>
  <c r="DV412" i="52" s="1"/>
  <c r="FS412" i="52" s="1"/>
  <c r="EF261" i="52"/>
  <c r="CO281" i="52"/>
  <c r="FB281" i="52" s="1"/>
  <c r="FM281" i="52" s="1"/>
  <c r="CN281" i="52"/>
  <c r="FE281" i="52" s="1"/>
  <c r="DD281" i="52"/>
  <c r="FP281" i="52" s="1"/>
  <c r="CI281" i="52"/>
  <c r="CJ281" i="52" s="1"/>
  <c r="CK281" i="52"/>
  <c r="CX281" i="52"/>
  <c r="EW281" i="52" s="1"/>
  <c r="FI281" i="52" s="1"/>
  <c r="CV281" i="52"/>
  <c r="CW281" i="52"/>
  <c r="DC281" i="52"/>
  <c r="DX299" i="52"/>
  <c r="DD299" i="52"/>
  <c r="EX326" i="52"/>
  <c r="CV326" i="52"/>
  <c r="FF349" i="52"/>
  <c r="CI349" i="52"/>
  <c r="CJ349" i="52" s="1"/>
  <c r="EX381" i="52"/>
  <c r="CV381" i="52"/>
  <c r="EZ200" i="52"/>
  <c r="CX200" i="52"/>
  <c r="CU200" i="52"/>
  <c r="FE302" i="52"/>
  <c r="CU302" i="52"/>
  <c r="CK341" i="52"/>
  <c r="AB359" i="52"/>
  <c r="DR359" i="52"/>
  <c r="DU359" i="52" s="1"/>
  <c r="DJ359" i="52"/>
  <c r="DV359" i="52" s="1"/>
  <c r="FE411" i="52"/>
  <c r="CU411" i="52"/>
  <c r="EZ195" i="52"/>
  <c r="CX195" i="52"/>
  <c r="EW195" i="52" s="1"/>
  <c r="DW220" i="52"/>
  <c r="DC220" i="52"/>
  <c r="EA220" i="52"/>
  <c r="DB220" i="52"/>
  <c r="EF237" i="52"/>
  <c r="CJ259" i="52"/>
  <c r="EY290" i="52"/>
  <c r="CW290" i="52"/>
  <c r="DN290" i="52" s="1"/>
  <c r="CU290" i="52"/>
  <c r="DS310" i="52"/>
  <c r="DJ310" i="52"/>
  <c r="DV310" i="52" s="1"/>
  <c r="CV323" i="52"/>
  <c r="AB367" i="52"/>
  <c r="AC367" i="52" s="1"/>
  <c r="DR367" i="52"/>
  <c r="DU367" i="52" s="1"/>
  <c r="DJ367" i="52"/>
  <c r="DV367" i="52" s="1"/>
  <c r="CP401" i="52"/>
  <c r="FA401" i="52" s="1"/>
  <c r="CO401" i="52"/>
  <c r="FB401" i="52" s="1"/>
  <c r="CK401" i="52"/>
  <c r="DC401" i="52"/>
  <c r="CX401" i="52"/>
  <c r="EW401" i="52" s="1"/>
  <c r="FI401" i="52" s="1"/>
  <c r="CI401" i="52"/>
  <c r="CJ401" i="52" s="1"/>
  <c r="CV401" i="52"/>
  <c r="DD401" i="52"/>
  <c r="FP401" i="52" s="1"/>
  <c r="CW401" i="52"/>
  <c r="EV401" i="52" s="1"/>
  <c r="AB211" i="52"/>
  <c r="DR211" i="52"/>
  <c r="DU211" i="52" s="1"/>
  <c r="DJ211" i="52"/>
  <c r="DV211" i="52" s="1"/>
  <c r="DS306" i="52"/>
  <c r="DJ306" i="52"/>
  <c r="DV306" i="52" s="1"/>
  <c r="FC343" i="52"/>
  <c r="CU343" i="52"/>
  <c r="DX398" i="52"/>
  <c r="DD398" i="52"/>
  <c r="AB157" i="52"/>
  <c r="DR157" i="52"/>
  <c r="DU157" i="52" s="1"/>
  <c r="DJ157" i="52"/>
  <c r="DV157" i="52" s="1"/>
  <c r="DD260" i="52"/>
  <c r="DX260" i="52"/>
  <c r="EY278" i="52"/>
  <c r="CW278" i="52"/>
  <c r="DN278" i="52" s="1"/>
  <c r="EF305" i="52"/>
  <c r="CK353" i="52"/>
  <c r="CK369" i="52"/>
  <c r="CJ369" i="52"/>
  <c r="DX396" i="52"/>
  <c r="EF396" i="52" s="1"/>
  <c r="DD396" i="52"/>
  <c r="FP396" i="52" s="1"/>
  <c r="FD1006" i="52"/>
  <c r="DM1006" i="52"/>
  <c r="EF176" i="52"/>
  <c r="EX183" i="52"/>
  <c r="CV183" i="52"/>
  <c r="DD247" i="52"/>
  <c r="DX247" i="52"/>
  <c r="EX258" i="52"/>
  <c r="CV258" i="52"/>
  <c r="CU258" i="52"/>
  <c r="CN314" i="52"/>
  <c r="FE314" i="52" s="1"/>
  <c r="CO314" i="52"/>
  <c r="FB314" i="52" s="1"/>
  <c r="II314" i="52" s="1"/>
  <c r="CW314" i="52"/>
  <c r="CK314" i="52"/>
  <c r="DC314" i="52"/>
  <c r="DD314" i="52"/>
  <c r="FP314" i="52" s="1"/>
  <c r="CI314" i="52"/>
  <c r="CJ314" i="52" s="1"/>
  <c r="CX314" i="52"/>
  <c r="EW314" i="52" s="1"/>
  <c r="FI314" i="52" s="1"/>
  <c r="CV314" i="52"/>
  <c r="EX327" i="52"/>
  <c r="CV327" i="52"/>
  <c r="DD357" i="52"/>
  <c r="DX357" i="52"/>
  <c r="DD369" i="52"/>
  <c r="DX369" i="52"/>
  <c r="FS395" i="52"/>
  <c r="DM415" i="52"/>
  <c r="FD415" i="52"/>
  <c r="CW415" i="52"/>
  <c r="CU415" i="52"/>
  <c r="AB424" i="52"/>
  <c r="DR424" i="52"/>
  <c r="DU424" i="52" s="1"/>
  <c r="DJ424" i="52"/>
  <c r="DV424" i="52" s="1"/>
  <c r="CO265" i="52"/>
  <c r="FB265" i="52" s="1"/>
  <c r="CN265" i="52"/>
  <c r="FE265" i="52" s="1"/>
  <c r="CI265" i="52"/>
  <c r="CJ265" i="52" s="1"/>
  <c r="CK265" i="52"/>
  <c r="DD265" i="52"/>
  <c r="FP265" i="52" s="1"/>
  <c r="CW265" i="52"/>
  <c r="EV265" i="52" s="1"/>
  <c r="CX265" i="52"/>
  <c r="EW265" i="52" s="1"/>
  <c r="FI265" i="52" s="1"/>
  <c r="CV265" i="52"/>
  <c r="DC265" i="52"/>
  <c r="EX417" i="52"/>
  <c r="CV417" i="52"/>
  <c r="EX128" i="52"/>
  <c r="CV128" i="52"/>
  <c r="DS324" i="52"/>
  <c r="DJ324" i="52"/>
  <c r="DV324" i="52" s="1"/>
  <c r="DW416" i="52"/>
  <c r="DC416" i="52"/>
  <c r="FB431" i="52"/>
  <c r="CU431" i="52"/>
  <c r="AB443" i="52"/>
  <c r="DR443" i="52"/>
  <c r="DU443" i="52" s="1"/>
  <c r="DJ443" i="52"/>
  <c r="DV443" i="52" s="1"/>
  <c r="EX531" i="52"/>
  <c r="CV531" i="52"/>
  <c r="CU381" i="52"/>
  <c r="FC381" i="52"/>
  <c r="FS381" i="52" s="1"/>
  <c r="DM430" i="52"/>
  <c r="FD430" i="52"/>
  <c r="DW433" i="52"/>
  <c r="DC433" i="52"/>
  <c r="EY483" i="52"/>
  <c r="FQ547" i="52"/>
  <c r="DF547" i="52"/>
  <c r="CN568" i="52"/>
  <c r="FE568" i="52" s="1"/>
  <c r="CW568" i="52"/>
  <c r="CI568" i="52"/>
  <c r="CJ568" i="52" s="1"/>
  <c r="CP568" i="52"/>
  <c r="FA568" i="52" s="1"/>
  <c r="CO568" i="52"/>
  <c r="FB568" i="52" s="1"/>
  <c r="CK568" i="52"/>
  <c r="DC568" i="52"/>
  <c r="CX568" i="52"/>
  <c r="EW568" i="52" s="1"/>
  <c r="FI568" i="52" s="1"/>
  <c r="CV568" i="52"/>
  <c r="DD568" i="52"/>
  <c r="FP568" i="52" s="1"/>
  <c r="CV234" i="52"/>
  <c r="CN277" i="52"/>
  <c r="FE277" i="52" s="1"/>
  <c r="CO277" i="52"/>
  <c r="FB277" i="52" s="1"/>
  <c r="CI277" i="52"/>
  <c r="CJ277" i="52" s="1"/>
  <c r="DD277" i="52"/>
  <c r="FP277" i="52" s="1"/>
  <c r="CK277" i="52"/>
  <c r="CX277" i="52"/>
  <c r="EW277" i="52" s="1"/>
  <c r="FI277" i="52" s="1"/>
  <c r="CV277" i="52"/>
  <c r="CW277" i="52"/>
  <c r="EV277" i="52" s="1"/>
  <c r="DC277" i="52"/>
  <c r="DW426" i="52"/>
  <c r="DC426" i="52"/>
  <c r="AB451" i="52"/>
  <c r="DR451" i="52"/>
  <c r="DU451" i="52" s="1"/>
  <c r="DJ451" i="52"/>
  <c r="DV451" i="52" s="1"/>
  <c r="DS487" i="52"/>
  <c r="DJ487" i="52"/>
  <c r="DV487" i="52" s="1"/>
  <c r="DT87" i="52"/>
  <c r="DJ87" i="52"/>
  <c r="DV87" i="52" s="1"/>
  <c r="DM255" i="52"/>
  <c r="FD255" i="52"/>
  <c r="IH355" i="52"/>
  <c r="II355" i="52"/>
  <c r="AB400" i="52"/>
  <c r="DR400" i="52"/>
  <c r="DU400" i="52" s="1"/>
  <c r="DJ400" i="52"/>
  <c r="DV400" i="52" s="1"/>
  <c r="DS422" i="52"/>
  <c r="DJ422" i="52"/>
  <c r="DV422" i="52" s="1"/>
  <c r="AB434" i="52"/>
  <c r="DR434" i="52"/>
  <c r="DU434" i="52" s="1"/>
  <c r="DJ434" i="52"/>
  <c r="DV434" i="52" s="1"/>
  <c r="EY471" i="52"/>
  <c r="CW499" i="52"/>
  <c r="DN499" i="52" s="1"/>
  <c r="FD499" i="52"/>
  <c r="DM499" i="52"/>
  <c r="CU499" i="52"/>
  <c r="FF561" i="52"/>
  <c r="CI561" i="52"/>
  <c r="CJ561" i="52" s="1"/>
  <c r="AB571" i="52"/>
  <c r="DR571" i="52"/>
  <c r="DU571" i="52" s="1"/>
  <c r="DJ571" i="52"/>
  <c r="DV571" i="52" s="1"/>
  <c r="EF242" i="52"/>
  <c r="CP457" i="52"/>
  <c r="FA457" i="52" s="1"/>
  <c r="CO457" i="52"/>
  <c r="FB457" i="52" s="1"/>
  <c r="CI457" i="52"/>
  <c r="CJ457" i="52" s="1"/>
  <c r="CW457" i="52"/>
  <c r="EV457" i="52" s="1"/>
  <c r="CK457" i="52"/>
  <c r="CX457" i="52"/>
  <c r="EW457" i="52" s="1"/>
  <c r="FI457" i="52" s="1"/>
  <c r="DC457" i="52"/>
  <c r="DD457" i="52"/>
  <c r="FP457" i="52" s="1"/>
  <c r="CV457" i="52"/>
  <c r="CP477" i="52"/>
  <c r="FA477" i="52" s="1"/>
  <c r="CO477" i="52"/>
  <c r="FB477" i="52" s="1"/>
  <c r="CW477" i="52"/>
  <c r="CI477" i="52"/>
  <c r="CJ477" i="52" s="1"/>
  <c r="CK477" i="52"/>
  <c r="CV477" i="52"/>
  <c r="DC477" i="52"/>
  <c r="CX477" i="52"/>
  <c r="EW477" i="52" s="1"/>
  <c r="FI477" i="52" s="1"/>
  <c r="DD477" i="52"/>
  <c r="FP477" i="52" s="1"/>
  <c r="DS517" i="52"/>
  <c r="DJ517" i="52"/>
  <c r="DV517" i="52" s="1"/>
  <c r="DS552" i="52"/>
  <c r="DJ552" i="52"/>
  <c r="DV552" i="52" s="1"/>
  <c r="FS552" i="52" s="1"/>
  <c r="DS574" i="52"/>
  <c r="DJ574" i="52"/>
  <c r="DV574" i="52" s="1"/>
  <c r="FS574" i="52" s="1"/>
  <c r="DM618" i="52"/>
  <c r="FD618" i="52"/>
  <c r="CW618" i="52"/>
  <c r="EY405" i="52"/>
  <c r="FM405" i="52" s="1"/>
  <c r="CU405" i="52"/>
  <c r="CW405" i="52"/>
  <c r="DN405" i="52" s="1"/>
  <c r="DT409" i="52"/>
  <c r="DJ409" i="52"/>
  <c r="DV409" i="52" s="1"/>
  <c r="FS409" i="52" s="1"/>
  <c r="EY491" i="52"/>
  <c r="AB607" i="52"/>
  <c r="DR607" i="52"/>
  <c r="DU607" i="52" s="1"/>
  <c r="DJ607" i="52"/>
  <c r="DV607" i="52" s="1"/>
  <c r="CO460" i="52"/>
  <c r="FB460" i="52" s="1"/>
  <c r="CN460" i="52"/>
  <c r="FE460" i="52" s="1"/>
  <c r="CK460" i="52"/>
  <c r="CI460" i="52"/>
  <c r="CJ460" i="52" s="1"/>
  <c r="CV460" i="52"/>
  <c r="CX460" i="52"/>
  <c r="EW460" i="52" s="1"/>
  <c r="FI460" i="52" s="1"/>
  <c r="DC460" i="52"/>
  <c r="DD460" i="52"/>
  <c r="FP460" i="52" s="1"/>
  <c r="CW460" i="52"/>
  <c r="EY481" i="52"/>
  <c r="IH481" i="52" s="1"/>
  <c r="CW481" i="52"/>
  <c r="DN481" i="52" s="1"/>
  <c r="FC585" i="52"/>
  <c r="CU585" i="52"/>
  <c r="CN624" i="52"/>
  <c r="FE624" i="52" s="1"/>
  <c r="CO624" i="52"/>
  <c r="FB624" i="52" s="1"/>
  <c r="CP624" i="52"/>
  <c r="FA624" i="52" s="1"/>
  <c r="IH624" i="52" s="1"/>
  <c r="CX624" i="52"/>
  <c r="EW624" i="52" s="1"/>
  <c r="FI624" i="52" s="1"/>
  <c r="CK624" i="52"/>
  <c r="DD624" i="52"/>
  <c r="FP624" i="52" s="1"/>
  <c r="CW624" i="52"/>
  <c r="CI624" i="52"/>
  <c r="CJ624" i="52" s="1"/>
  <c r="CV624" i="52"/>
  <c r="DC624" i="52"/>
  <c r="DS452" i="52"/>
  <c r="DJ452" i="52"/>
  <c r="DV452" i="52" s="1"/>
  <c r="DS465" i="52"/>
  <c r="DJ465" i="52"/>
  <c r="DV465" i="52" s="1"/>
  <c r="FF481" i="52"/>
  <c r="CI481" i="52"/>
  <c r="CJ481" i="52" s="1"/>
  <c r="CU481" i="52"/>
  <c r="FF513" i="52"/>
  <c r="CI513" i="52"/>
  <c r="CJ513" i="52" s="1"/>
  <c r="DS548" i="52"/>
  <c r="DJ548" i="52"/>
  <c r="DV548" i="52" s="1"/>
  <c r="EF556" i="52"/>
  <c r="CK601" i="52"/>
  <c r="CK613" i="52"/>
  <c r="CK663" i="52"/>
  <c r="II789" i="52"/>
  <c r="DS478" i="52"/>
  <c r="DJ478" i="52"/>
  <c r="DV478" i="52" s="1"/>
  <c r="FD512" i="52"/>
  <c r="DM512" i="52"/>
  <c r="CW512" i="52"/>
  <c r="FQ603" i="52"/>
  <c r="DF603" i="52"/>
  <c r="CK631" i="52"/>
  <c r="FD642" i="52"/>
  <c r="DM642" i="52"/>
  <c r="CU642" i="52"/>
  <c r="CW642" i="52"/>
  <c r="CW502" i="52"/>
  <c r="DN502" i="52" s="1"/>
  <c r="FD502" i="52"/>
  <c r="DM502" i="52"/>
  <c r="DS518" i="52"/>
  <c r="DJ518" i="52"/>
  <c r="DV518" i="52" s="1"/>
  <c r="CK533" i="52"/>
  <c r="CK587" i="52"/>
  <c r="CJ587" i="52"/>
  <c r="FF627" i="52"/>
  <c r="FS627" i="52" s="1"/>
  <c r="CI627" i="52"/>
  <c r="CJ627" i="52" s="1"/>
  <c r="CU627" i="52"/>
  <c r="FF649" i="52"/>
  <c r="CI649" i="52"/>
  <c r="CJ649" i="52" s="1"/>
  <c r="CU649" i="52"/>
  <c r="FQ683" i="52"/>
  <c r="DF683" i="52"/>
  <c r="DT711" i="52"/>
  <c r="DJ711" i="52"/>
  <c r="DV711" i="52" s="1"/>
  <c r="FD741" i="52"/>
  <c r="DM741" i="52"/>
  <c r="CW741" i="52"/>
  <c r="DN741" i="52" s="1"/>
  <c r="CU741" i="52"/>
  <c r="DS461" i="52"/>
  <c r="DJ461" i="52"/>
  <c r="DV461" i="52" s="1"/>
  <c r="EY488" i="52"/>
  <c r="CK529" i="52"/>
  <c r="CK577" i="52"/>
  <c r="CV577" i="52"/>
  <c r="CN577" i="52"/>
  <c r="FE577" i="52" s="1"/>
  <c r="CP577" i="52"/>
  <c r="FA577" i="52" s="1"/>
  <c r="IH577" i="52" s="1"/>
  <c r="DD577" i="52"/>
  <c r="FP577" i="52" s="1"/>
  <c r="CI577" i="52"/>
  <c r="CJ577" i="52" s="1"/>
  <c r="DC577" i="52"/>
  <c r="CW577" i="52"/>
  <c r="CX577" i="52"/>
  <c r="EW577" i="52" s="1"/>
  <c r="FI577" i="52" s="1"/>
  <c r="FF605" i="52"/>
  <c r="CI605" i="52"/>
  <c r="CJ605" i="52" s="1"/>
  <c r="DM639" i="52"/>
  <c r="FD639" i="52"/>
  <c r="CW639" i="52"/>
  <c r="FF679" i="52"/>
  <c r="CI679" i="52"/>
  <c r="CJ679" i="52" s="1"/>
  <c r="CU679" i="52"/>
  <c r="EF789" i="52"/>
  <c r="DW439" i="52"/>
  <c r="DC439" i="52"/>
  <c r="DW451" i="52"/>
  <c r="DC451" i="52"/>
  <c r="FD469" i="52"/>
  <c r="DM469" i="52"/>
  <c r="CN486" i="52"/>
  <c r="FE486" i="52" s="1"/>
  <c r="CP486" i="52"/>
  <c r="FA486" i="52" s="1"/>
  <c r="CO486" i="52"/>
  <c r="FB486" i="52" s="1"/>
  <c r="CW486" i="52"/>
  <c r="EV486" i="52" s="1"/>
  <c r="CI486" i="52"/>
  <c r="CJ486" i="52" s="1"/>
  <c r="CK486" i="52"/>
  <c r="CX486" i="52"/>
  <c r="EW486" i="52" s="1"/>
  <c r="FI486" i="52" s="1"/>
  <c r="DD486" i="52"/>
  <c r="FP486" i="52" s="1"/>
  <c r="DC486" i="52"/>
  <c r="CV486" i="52"/>
  <c r="DM508" i="52"/>
  <c r="CW508" i="52"/>
  <c r="DN508" i="52" s="1"/>
  <c r="FD508" i="52"/>
  <c r="DX532" i="52"/>
  <c r="DD532" i="52"/>
  <c r="DB532" i="52"/>
  <c r="EA532" i="52"/>
  <c r="AB633" i="52"/>
  <c r="DR633" i="52"/>
  <c r="DU633" i="52" s="1"/>
  <c r="DJ633" i="52"/>
  <c r="DV633" i="52" s="1"/>
  <c r="AB782" i="52"/>
  <c r="DR782" i="52"/>
  <c r="DU782" i="52" s="1"/>
  <c r="DJ782" i="52"/>
  <c r="DV782" i="52" s="1"/>
  <c r="EY455" i="52"/>
  <c r="FF498" i="52"/>
  <c r="CI498" i="52"/>
  <c r="CJ498" i="52" s="1"/>
  <c r="CU498" i="52"/>
  <c r="DS516" i="52"/>
  <c r="DJ516" i="52"/>
  <c r="DV516" i="52" s="1"/>
  <c r="CN564" i="52"/>
  <c r="FE564" i="52" s="1"/>
  <c r="CO564" i="52"/>
  <c r="FB564" i="52" s="1"/>
  <c r="CW564" i="52"/>
  <c r="CP564" i="52"/>
  <c r="FA564" i="52" s="1"/>
  <c r="CX564" i="52"/>
  <c r="EW564" i="52" s="1"/>
  <c r="FI564" i="52" s="1"/>
  <c r="CK564" i="52"/>
  <c r="DD564" i="52"/>
  <c r="FP564" i="52" s="1"/>
  <c r="CV564" i="52"/>
  <c r="CI564" i="52"/>
  <c r="CJ564" i="52" s="1"/>
  <c r="DC564" i="52"/>
  <c r="FF601" i="52"/>
  <c r="CI601" i="52"/>
  <c r="CJ601" i="52" s="1"/>
  <c r="DM619" i="52"/>
  <c r="FD619" i="52"/>
  <c r="FF637" i="52"/>
  <c r="CI637" i="52"/>
  <c r="CJ637" i="52" s="1"/>
  <c r="CU637" i="52"/>
  <c r="FF663" i="52"/>
  <c r="CI663" i="52"/>
  <c r="CJ663" i="52" s="1"/>
  <c r="EY727" i="52"/>
  <c r="DM790" i="52"/>
  <c r="CW790" i="52"/>
  <c r="DN790" i="52" s="1"/>
  <c r="FD790" i="52"/>
  <c r="DS519" i="52"/>
  <c r="DJ519" i="52"/>
  <c r="DV519" i="52" s="1"/>
  <c r="EJ655" i="52"/>
  <c r="EI655" i="52"/>
  <c r="DT721" i="52"/>
  <c r="DJ721" i="52"/>
  <c r="DV721" i="52" s="1"/>
  <c r="FF757" i="52"/>
  <c r="CI757" i="52"/>
  <c r="CJ757" i="52" s="1"/>
  <c r="CU757" i="52"/>
  <c r="FD763" i="52"/>
  <c r="DM763" i="52"/>
  <c r="CW763" i="52"/>
  <c r="DN763" i="52" s="1"/>
  <c r="DM784" i="52"/>
  <c r="CW784" i="52"/>
  <c r="EV784" i="52" s="1"/>
  <c r="FD784" i="52"/>
  <c r="EF425" i="52"/>
  <c r="DM438" i="52"/>
  <c r="FD438" i="52"/>
  <c r="EZ676" i="52"/>
  <c r="CX676" i="52"/>
  <c r="FF737" i="52"/>
  <c r="CI737" i="52"/>
  <c r="CJ737" i="52" s="1"/>
  <c r="CU737" i="52"/>
  <c r="FD742" i="52"/>
  <c r="DM742" i="52"/>
  <c r="CW742" i="52"/>
  <c r="DN742" i="52" s="1"/>
  <c r="EY756" i="52"/>
  <c r="CW756" i="52"/>
  <c r="DN756" i="52" s="1"/>
  <c r="FP790" i="52"/>
  <c r="DF790" i="52"/>
  <c r="CU815" i="52"/>
  <c r="FC815" i="52"/>
  <c r="AB822" i="52"/>
  <c r="DR822" i="52"/>
  <c r="DU822" i="52" s="1"/>
  <c r="DJ822" i="52"/>
  <c r="DV822" i="52" s="1"/>
  <c r="EY835" i="52"/>
  <c r="CP640" i="52"/>
  <c r="FA640" i="52" s="1"/>
  <c r="IH640" i="52" s="1"/>
  <c r="CN640" i="52"/>
  <c r="FE640" i="52" s="1"/>
  <c r="CX640" i="52"/>
  <c r="EW640" i="52" s="1"/>
  <c r="FI640" i="52" s="1"/>
  <c r="DD640" i="52"/>
  <c r="FP640" i="52" s="1"/>
  <c r="CK640" i="52"/>
  <c r="CW640" i="52"/>
  <c r="CV640" i="52"/>
  <c r="CI640" i="52"/>
  <c r="DC640" i="52"/>
  <c r="FF698" i="52"/>
  <c r="CI698" i="52"/>
  <c r="CU698" i="52"/>
  <c r="EY721" i="52"/>
  <c r="FF736" i="52"/>
  <c r="CI736" i="52"/>
  <c r="CU736" i="52"/>
  <c r="DT766" i="52"/>
  <c r="DJ766" i="52"/>
  <c r="DV766" i="52" s="1"/>
  <c r="EY783" i="52"/>
  <c r="CJ791" i="52"/>
  <c r="EX799" i="52"/>
  <c r="CV799" i="52"/>
  <c r="CP805" i="52"/>
  <c r="FA805" i="52" s="1"/>
  <c r="CW805" i="52"/>
  <c r="EV805" i="52" s="1"/>
  <c r="CV805" i="52"/>
  <c r="CN805" i="52"/>
  <c r="FE805" i="52" s="1"/>
  <c r="CK805" i="52"/>
  <c r="CX805" i="52"/>
  <c r="EW805" i="52" s="1"/>
  <c r="FI805" i="52" s="1"/>
  <c r="CI805" i="52"/>
  <c r="CJ805" i="52" s="1"/>
  <c r="DC805" i="52"/>
  <c r="CJ819" i="52"/>
  <c r="EY514" i="52"/>
  <c r="EX655" i="52"/>
  <c r="CV655" i="52"/>
  <c r="EF678" i="52"/>
  <c r="FF696" i="52"/>
  <c r="CI696" i="52"/>
  <c r="CJ696" i="52" s="1"/>
  <c r="CU696" i="52"/>
  <c r="FF742" i="52"/>
  <c r="CI742" i="52"/>
  <c r="CJ742" i="52" s="1"/>
  <c r="CU742" i="52"/>
  <c r="DT750" i="52"/>
  <c r="DJ750" i="52"/>
  <c r="DV750" i="52" s="1"/>
  <c r="DM794" i="52"/>
  <c r="CW794" i="52"/>
  <c r="FD794" i="52"/>
  <c r="EY811" i="52"/>
  <c r="EX827" i="52"/>
  <c r="CV827" i="52"/>
  <c r="CN628" i="52"/>
  <c r="FE628" i="52" s="1"/>
  <c r="CP628" i="52"/>
  <c r="FA628" i="52" s="1"/>
  <c r="CO628" i="52"/>
  <c r="FB628" i="52" s="1"/>
  <c r="CX628" i="52"/>
  <c r="EW628" i="52" s="1"/>
  <c r="FI628" i="52" s="1"/>
  <c r="CV628" i="52"/>
  <c r="CK628" i="52"/>
  <c r="CI628" i="52"/>
  <c r="CJ628" i="52" s="1"/>
  <c r="CW628" i="52"/>
  <c r="DD628" i="52"/>
  <c r="FP628" i="52" s="1"/>
  <c r="DC628" i="52"/>
  <c r="CW740" i="52"/>
  <c r="DN740" i="52" s="1"/>
  <c r="FD740" i="52"/>
  <c r="DM740" i="52"/>
  <c r="DM745" i="52"/>
  <c r="FD745" i="52"/>
  <c r="FF766" i="52"/>
  <c r="CI766" i="52"/>
  <c r="CJ766" i="52" s="1"/>
  <c r="CU766" i="52"/>
  <c r="FF774" i="52"/>
  <c r="CI774" i="52"/>
  <c r="CJ774" i="52" s="1"/>
  <c r="CU774" i="52"/>
  <c r="EX782" i="52"/>
  <c r="CV782" i="52"/>
  <c r="DD787" i="52"/>
  <c r="DX787" i="52"/>
  <c r="DS660" i="52"/>
  <c r="DJ660" i="52"/>
  <c r="DV660" i="52" s="1"/>
  <c r="CW724" i="52"/>
  <c r="DN724" i="52" s="1"/>
  <c r="FD724" i="52"/>
  <c r="DM724" i="52"/>
  <c r="FD729" i="52"/>
  <c r="DM729" i="52"/>
  <c r="FF749" i="52"/>
  <c r="CI749" i="52"/>
  <c r="CJ749" i="52" s="1"/>
  <c r="CU749" i="52"/>
  <c r="DT769" i="52"/>
  <c r="DJ769" i="52"/>
  <c r="DV769" i="52" s="1"/>
  <c r="DT777" i="52"/>
  <c r="DJ777" i="52"/>
  <c r="DV777" i="52" s="1"/>
  <c r="DM818" i="52"/>
  <c r="CW818" i="52"/>
  <c r="DN818" i="52" s="1"/>
  <c r="FD818" i="52"/>
  <c r="AB615" i="52"/>
  <c r="DR615" i="52"/>
  <c r="DU615" i="52" s="1"/>
  <c r="DJ615" i="52"/>
  <c r="DV615" i="52" s="1"/>
  <c r="AB677" i="52"/>
  <c r="AC677" i="52" s="1"/>
  <c r="DR677" i="52"/>
  <c r="DU677" i="52" s="1"/>
  <c r="DJ677" i="52"/>
  <c r="DV677" i="52" s="1"/>
  <c r="CW733" i="52"/>
  <c r="DN733" i="52" s="1"/>
  <c r="EY733" i="52"/>
  <c r="EY780" i="52"/>
  <c r="DD786" i="52"/>
  <c r="DM800" i="52"/>
  <c r="FD800" i="52"/>
  <c r="FP824" i="52"/>
  <c r="DF824" i="52"/>
  <c r="AB834" i="52"/>
  <c r="DR834" i="52"/>
  <c r="DU834" i="52" s="1"/>
  <c r="DJ834" i="52"/>
  <c r="DV834" i="52" s="1"/>
  <c r="AB798" i="52"/>
  <c r="DR798" i="52"/>
  <c r="DU798" i="52" s="1"/>
  <c r="DJ798" i="52"/>
  <c r="DV798" i="52" s="1"/>
  <c r="EY826" i="52"/>
  <c r="CW754" i="52"/>
  <c r="FD754" i="52"/>
  <c r="DM754" i="52"/>
  <c r="EF819" i="52"/>
  <c r="DD831" i="52"/>
  <c r="EY836" i="52"/>
  <c r="CW758" i="52"/>
  <c r="DN758" i="52" s="1"/>
  <c r="FD758" i="52"/>
  <c r="DM758" i="52"/>
  <c r="DD810" i="52"/>
  <c r="AB955" i="52"/>
  <c r="AB1007" i="52"/>
  <c r="FF762" i="52"/>
  <c r="CI762" i="52"/>
  <c r="CJ762" i="52" s="1"/>
  <c r="CU762" i="52"/>
  <c r="CU794" i="52"/>
  <c r="FC794" i="52"/>
  <c r="AB807" i="52"/>
  <c r="DR807" i="52"/>
  <c r="DU807" i="52" s="1"/>
  <c r="DJ807" i="52"/>
  <c r="DV807" i="52" s="1"/>
  <c r="EY818" i="52"/>
  <c r="AB832" i="52"/>
  <c r="DR832" i="52"/>
  <c r="DU832" i="52" s="1"/>
  <c r="DJ832" i="52"/>
  <c r="DV832" i="52" s="1"/>
  <c r="AB999" i="52"/>
  <c r="EF889" i="52"/>
  <c r="AB1002" i="52"/>
  <c r="EY709" i="52"/>
  <c r="CV815" i="52"/>
  <c r="EW942" i="52"/>
  <c r="FI942" i="52" s="1"/>
  <c r="DZ942" i="52"/>
  <c r="DB942" i="52"/>
  <c r="EA942" i="52"/>
  <c r="ED942" i="52" s="1"/>
  <c r="EF961" i="52"/>
  <c r="DD959" i="52"/>
  <c r="FP959" i="52" s="1"/>
  <c r="FS858" i="52"/>
  <c r="IE858" i="52"/>
  <c r="HY858" i="52"/>
  <c r="EV599" i="52"/>
  <c r="FJ599" i="52" s="1"/>
  <c r="DN599" i="52"/>
  <c r="DB599" i="52"/>
  <c r="DZ599" i="52"/>
  <c r="EA599" i="52"/>
  <c r="CI667" i="52"/>
  <c r="CJ667" i="52" s="1"/>
  <c r="AB384" i="52"/>
  <c r="FO816" i="52"/>
  <c r="FN816" i="52" s="1"/>
  <c r="IG816" i="52" s="1"/>
  <c r="DF816" i="52"/>
  <c r="AB779" i="52"/>
  <c r="EV557" i="52"/>
  <c r="FJ557" i="52" s="1"/>
  <c r="DN557" i="52"/>
  <c r="CI675" i="52"/>
  <c r="CJ675" i="52" s="1"/>
  <c r="AB410" i="52"/>
  <c r="DU673" i="52"/>
  <c r="FO649" i="52"/>
  <c r="DF649" i="52"/>
  <c r="CI635" i="52"/>
  <c r="CJ635" i="52" s="1"/>
  <c r="EV605" i="52"/>
  <c r="FJ605" i="52" s="1"/>
  <c r="DN605" i="52"/>
  <c r="DZ605" i="52"/>
  <c r="EA605" i="52"/>
  <c r="DB605" i="52"/>
  <c r="FP576" i="52"/>
  <c r="DF576" i="52"/>
  <c r="AB544" i="52"/>
  <c r="AB578" i="52"/>
  <c r="EU480" i="52"/>
  <c r="FH480" i="52" s="1"/>
  <c r="FP462" i="52"/>
  <c r="DF462" i="52"/>
  <c r="EU475" i="52"/>
  <c r="FH475" i="52" s="1"/>
  <c r="FP345" i="52"/>
  <c r="DF345" i="52"/>
  <c r="FS279" i="52"/>
  <c r="IE279" i="52"/>
  <c r="AB236" i="52"/>
  <c r="AC236" i="52" s="1"/>
  <c r="DF378" i="52"/>
  <c r="FO378" i="52"/>
  <c r="FP470" i="52"/>
  <c r="DF470" i="52"/>
  <c r="DB268" i="52"/>
  <c r="EA268" i="52"/>
  <c r="DZ268" i="52"/>
  <c r="EU268" i="52"/>
  <c r="FH268" i="52" s="1"/>
  <c r="FO396" i="52"/>
  <c r="AB352" i="52"/>
  <c r="AC352" i="52" s="1"/>
  <c r="FP505" i="52"/>
  <c r="DF505" i="52"/>
  <c r="EF363" i="52"/>
  <c r="II151" i="52"/>
  <c r="FM151" i="52"/>
  <c r="IH151" i="52"/>
  <c r="EW139" i="52"/>
  <c r="FI139" i="52" s="1"/>
  <c r="FO230" i="52"/>
  <c r="DU223" i="52"/>
  <c r="CU513" i="52"/>
  <c r="FS274" i="52"/>
  <c r="AC883" i="52"/>
  <c r="AC863" i="52"/>
  <c r="AC706" i="52"/>
  <c r="AC234" i="52"/>
  <c r="AC220" i="52"/>
  <c r="EY874" i="52"/>
  <c r="CK1023" i="52"/>
  <c r="EZ878" i="52"/>
  <c r="CX878" i="52"/>
  <c r="CP874" i="52"/>
  <c r="FA874" i="52" s="1"/>
  <c r="DC874" i="52"/>
  <c r="CN874" i="52"/>
  <c r="FE874" i="52" s="1"/>
  <c r="CO874" i="52"/>
  <c r="FB874" i="52" s="1"/>
  <c r="CX874" i="52"/>
  <c r="EW874" i="52" s="1"/>
  <c r="FI874" i="52" s="1"/>
  <c r="CK874" i="52"/>
  <c r="CI874" i="52"/>
  <c r="CJ874" i="52" s="1"/>
  <c r="DD874" i="52"/>
  <c r="FP874" i="52" s="1"/>
  <c r="CW874" i="52"/>
  <c r="EV874" i="52" s="1"/>
  <c r="CV874" i="52"/>
  <c r="FF862" i="52"/>
  <c r="CI862" i="52"/>
  <c r="CJ862" i="52" s="1"/>
  <c r="CO1008" i="52"/>
  <c r="FB1008" i="52" s="1"/>
  <c r="CP1008" i="52"/>
  <c r="FA1008" i="52" s="1"/>
  <c r="DC1008" i="52"/>
  <c r="DD1008" i="52"/>
  <c r="FP1008" i="52" s="1"/>
  <c r="CX1008" i="52"/>
  <c r="EW1008" i="52" s="1"/>
  <c r="FI1008" i="52" s="1"/>
  <c r="CK1008" i="52"/>
  <c r="CV1008" i="52"/>
  <c r="CW1008" i="52"/>
  <c r="CI1008" i="52"/>
  <c r="CJ1008" i="52" s="1"/>
  <c r="CP41" i="52"/>
  <c r="FA41" i="52" s="1"/>
  <c r="CW41" i="52"/>
  <c r="EV41" i="52" s="1"/>
  <c r="FJ41" i="52" s="1"/>
  <c r="CV53" i="52"/>
  <c r="CP27" i="52"/>
  <c r="FA27" i="52" s="1"/>
  <c r="CI49" i="52"/>
  <c r="CJ49" i="52" s="1"/>
  <c r="CP49" i="52"/>
  <c r="FA49" i="52" s="1"/>
  <c r="CW61" i="52"/>
  <c r="CW27" i="52"/>
  <c r="EV27" i="52" s="1"/>
  <c r="FJ27" i="52" s="1"/>
  <c r="CX26" i="52"/>
  <c r="EW26" i="52" s="1"/>
  <c r="FI26" i="52" s="1"/>
  <c r="CI61" i="52"/>
  <c r="CJ61" i="52" s="1"/>
  <c r="EZ850" i="52"/>
  <c r="CX850" i="52"/>
  <c r="CU850" i="52"/>
  <c r="DM849" i="52"/>
  <c r="FD849" i="52"/>
  <c r="CW849" i="52"/>
  <c r="FM841" i="52"/>
  <c r="II841" i="52"/>
  <c r="IH841" i="52"/>
  <c r="DM865" i="52"/>
  <c r="FD865" i="52"/>
  <c r="CW865" i="52"/>
  <c r="AB887" i="52"/>
  <c r="AC887" i="52" s="1"/>
  <c r="DR887" i="52"/>
  <c r="DU887" i="52" s="1"/>
  <c r="DJ887" i="52"/>
  <c r="DV887" i="52" s="1"/>
  <c r="CK865" i="52"/>
  <c r="EY839" i="52"/>
  <c r="CW839" i="52"/>
  <c r="DN839" i="52" s="1"/>
  <c r="CU839" i="52"/>
  <c r="DM905" i="52"/>
  <c r="FD905" i="52"/>
  <c r="CU905" i="52"/>
  <c r="CW905" i="52"/>
  <c r="CP897" i="52"/>
  <c r="FA897" i="52" s="1"/>
  <c r="CN897" i="52"/>
  <c r="FE897" i="52" s="1"/>
  <c r="CW897" i="52"/>
  <c r="EV897" i="52" s="1"/>
  <c r="CI897" i="52"/>
  <c r="CJ897" i="52" s="1"/>
  <c r="CV897" i="52"/>
  <c r="DC897" i="52"/>
  <c r="CX897" i="52"/>
  <c r="EW897" i="52" s="1"/>
  <c r="FI897" i="52" s="1"/>
  <c r="DD897" i="52"/>
  <c r="FP897" i="52" s="1"/>
  <c r="CK897" i="52"/>
  <c r="DS849" i="52"/>
  <c r="DJ849" i="52"/>
  <c r="DV849" i="52" s="1"/>
  <c r="AB915" i="52"/>
  <c r="DR915" i="52"/>
  <c r="DU915" i="52" s="1"/>
  <c r="DJ915" i="52"/>
  <c r="DV915" i="52" s="1"/>
  <c r="EX960" i="52"/>
  <c r="CV960" i="52"/>
  <c r="CU960" i="52"/>
  <c r="FC928" i="52"/>
  <c r="CU928" i="52"/>
  <c r="DT972" i="52"/>
  <c r="DJ972" i="52"/>
  <c r="DV972" i="52" s="1"/>
  <c r="AB843" i="52"/>
  <c r="DR843" i="52"/>
  <c r="DU843" i="52" s="1"/>
  <c r="DJ843" i="52"/>
  <c r="DV843" i="52" s="1"/>
  <c r="CI881" i="52"/>
  <c r="CJ881" i="52" s="1"/>
  <c r="CV881" i="52"/>
  <c r="CK881" i="52"/>
  <c r="CO881" i="52"/>
  <c r="FB881" i="52" s="1"/>
  <c r="CX881" i="52"/>
  <c r="EW881" i="52" s="1"/>
  <c r="FI881" i="52" s="1"/>
  <c r="CP881" i="52"/>
  <c r="FA881" i="52" s="1"/>
  <c r="DD881" i="52"/>
  <c r="FP881" i="52" s="1"/>
  <c r="CW881" i="52"/>
  <c r="DC881" i="52"/>
  <c r="FD891" i="52"/>
  <c r="DM891" i="52"/>
  <c r="EY910" i="52"/>
  <c r="II910" i="52" s="1"/>
  <c r="FQ878" i="52"/>
  <c r="DF878" i="52"/>
  <c r="CJ916" i="52"/>
  <c r="EZ946" i="52"/>
  <c r="CX946" i="52"/>
  <c r="CU946" i="52"/>
  <c r="EF976" i="52"/>
  <c r="DS851" i="52"/>
  <c r="DJ851" i="52"/>
  <c r="DV851" i="52" s="1"/>
  <c r="EX888" i="52"/>
  <c r="CV888" i="52"/>
  <c r="CU888" i="52"/>
  <c r="EY897" i="52"/>
  <c r="CP906" i="52"/>
  <c r="FA906" i="52" s="1"/>
  <c r="CV906" i="52"/>
  <c r="CO906" i="52"/>
  <c r="FB906" i="52" s="1"/>
  <c r="DD906" i="52"/>
  <c r="FP906" i="52" s="1"/>
  <c r="CK906" i="52"/>
  <c r="CN906" i="52"/>
  <c r="FE906" i="52" s="1"/>
  <c r="CW906" i="52"/>
  <c r="EV906" i="52" s="1"/>
  <c r="DC906" i="52"/>
  <c r="CI906" i="52"/>
  <c r="CJ906" i="52" s="1"/>
  <c r="CX906" i="52"/>
  <c r="EW906" i="52" s="1"/>
  <c r="FI906" i="52" s="1"/>
  <c r="CJ932" i="52"/>
  <c r="CK932" i="52"/>
  <c r="EZ941" i="52"/>
  <c r="CX941" i="52"/>
  <c r="EW941" i="52" s="1"/>
  <c r="DX969" i="52"/>
  <c r="DD969" i="52"/>
  <c r="DB969" i="52"/>
  <c r="EA969" i="52"/>
  <c r="FD989" i="52"/>
  <c r="FM989" i="52" s="1"/>
  <c r="DM989" i="52"/>
  <c r="CW989" i="52"/>
  <c r="EY892" i="52"/>
  <c r="EZ935" i="52"/>
  <c r="CX935" i="52"/>
  <c r="EW935" i="52" s="1"/>
  <c r="CK945" i="52"/>
  <c r="CJ945" i="52"/>
  <c r="DS989" i="52"/>
  <c r="DJ989" i="52"/>
  <c r="DV989" i="52" s="1"/>
  <c r="FF1032" i="52"/>
  <c r="CI1032" i="52"/>
  <c r="CU1032" i="52"/>
  <c r="CP983" i="52"/>
  <c r="FA983" i="52" s="1"/>
  <c r="CO983" i="52"/>
  <c r="FB983" i="52" s="1"/>
  <c r="CI983" i="52"/>
  <c r="CJ983" i="52" s="1"/>
  <c r="CW983" i="52"/>
  <c r="CK983" i="52"/>
  <c r="DC983" i="52"/>
  <c r="DD983" i="52"/>
  <c r="FP983" i="52" s="1"/>
  <c r="CV983" i="52"/>
  <c r="CX983" i="52"/>
  <c r="EW983" i="52" s="1"/>
  <c r="FI983" i="52" s="1"/>
  <c r="DM1049" i="52"/>
  <c r="CW1049" i="52"/>
  <c r="FD1049" i="52"/>
  <c r="EF1008" i="52"/>
  <c r="DT1015" i="52"/>
  <c r="DJ1015" i="52"/>
  <c r="DV1015" i="52" s="1"/>
  <c r="EY1045" i="52"/>
  <c r="IH1045" i="52" s="1"/>
  <c r="CW1045" i="52"/>
  <c r="DN1045" i="52" s="1"/>
  <c r="FD898" i="52"/>
  <c r="DM898" i="52"/>
  <c r="FC959" i="52"/>
  <c r="FS959" i="52" s="1"/>
  <c r="CU959" i="52"/>
  <c r="EY998" i="52"/>
  <c r="DT1025" i="52"/>
  <c r="DJ1025" i="52"/>
  <c r="DV1025" i="52" s="1"/>
  <c r="CW918" i="52"/>
  <c r="DN918" i="52" s="1"/>
  <c r="FD918" i="52"/>
  <c r="DM918" i="52"/>
  <c r="CU918" i="52"/>
  <c r="AB937" i="52"/>
  <c r="DR937" i="52"/>
  <c r="DU937" i="52" s="1"/>
  <c r="DJ937" i="52"/>
  <c r="DV937" i="52" s="1"/>
  <c r="FD984" i="52"/>
  <c r="DM984" i="52"/>
  <c r="CW984" i="52"/>
  <c r="EF995" i="52"/>
  <c r="FE1011" i="52"/>
  <c r="CU1011" i="52"/>
  <c r="CP90" i="52"/>
  <c r="FA90" i="52" s="1"/>
  <c r="DC90" i="52"/>
  <c r="CN90" i="52"/>
  <c r="FE90" i="52" s="1"/>
  <c r="CO90" i="52"/>
  <c r="FB90" i="52" s="1"/>
  <c r="DD90" i="52"/>
  <c r="FP90" i="52" s="1"/>
  <c r="CK90" i="52"/>
  <c r="CV90" i="52"/>
  <c r="CI90" i="52"/>
  <c r="CJ90" i="52" s="1"/>
  <c r="CW90" i="52"/>
  <c r="FC913" i="52"/>
  <c r="CU913" i="52"/>
  <c r="DW1004" i="52"/>
  <c r="DC1004" i="52"/>
  <c r="EY1013" i="52"/>
  <c r="DT1019" i="52"/>
  <c r="DJ1019" i="52"/>
  <c r="DV1019" i="52" s="1"/>
  <c r="EY107" i="52"/>
  <c r="FF986" i="52"/>
  <c r="CI986" i="52"/>
  <c r="CJ986" i="52" s="1"/>
  <c r="CU986" i="52"/>
  <c r="EF1009" i="52"/>
  <c r="FQ1023" i="52"/>
  <c r="DF1023" i="52"/>
  <c r="II1040" i="52"/>
  <c r="EY118" i="52"/>
  <c r="CW1050" i="52"/>
  <c r="DN1050" i="52" s="1"/>
  <c r="FD1050" i="52"/>
  <c r="DM1050" i="52"/>
  <c r="EX80" i="52"/>
  <c r="CV80" i="52"/>
  <c r="EX104" i="52"/>
  <c r="CV104" i="52"/>
  <c r="EY116" i="52"/>
  <c r="CW116" i="52"/>
  <c r="DT176" i="52"/>
  <c r="DJ176" i="52"/>
  <c r="DV176" i="52" s="1"/>
  <c r="DK176" i="52"/>
  <c r="DX1032" i="52"/>
  <c r="DD1032" i="52"/>
  <c r="EY1038" i="52"/>
  <c r="FO62" i="52"/>
  <c r="FN62" i="52" s="1"/>
  <c r="IG62" i="52" s="1"/>
  <c r="DF62" i="52"/>
  <c r="FF79" i="52"/>
  <c r="CI79" i="52"/>
  <c r="CJ79" i="52" s="1"/>
  <c r="CK104" i="52"/>
  <c r="DX126" i="52"/>
  <c r="DD126" i="52"/>
  <c r="EY187" i="52"/>
  <c r="CW187" i="52"/>
  <c r="DN187" i="52" s="1"/>
  <c r="CK73" i="52"/>
  <c r="CP1020" i="52"/>
  <c r="FA1020" i="52" s="1"/>
  <c r="DC1020" i="52"/>
  <c r="CN1020" i="52"/>
  <c r="FE1020" i="52" s="1"/>
  <c r="CV1020" i="52"/>
  <c r="CW1020" i="52"/>
  <c r="CO1020" i="52"/>
  <c r="FB1020" i="52" s="1"/>
  <c r="CI1020" i="52"/>
  <c r="CJ1020" i="52" s="1"/>
  <c r="CX1020" i="52"/>
  <c r="EW1020" i="52" s="1"/>
  <c r="FI1020" i="52" s="1"/>
  <c r="CK1020" i="52"/>
  <c r="DD1020" i="52"/>
  <c r="FP1020" i="52" s="1"/>
  <c r="EF169" i="52"/>
  <c r="EF997" i="52"/>
  <c r="EF1033" i="52"/>
  <c r="AB106" i="52"/>
  <c r="DR106" i="52"/>
  <c r="DU106" i="52" s="1"/>
  <c r="DJ106" i="52"/>
  <c r="DV106" i="52" s="1"/>
  <c r="DX116" i="52"/>
  <c r="EY174" i="52"/>
  <c r="CW174" i="52"/>
  <c r="EV174" i="52" s="1"/>
  <c r="EZ184" i="52"/>
  <c r="CX184" i="52"/>
  <c r="EW184" i="52" s="1"/>
  <c r="EY1000" i="52"/>
  <c r="FD67" i="52"/>
  <c r="DM67" i="52"/>
  <c r="FQ91" i="52"/>
  <c r="AB147" i="52"/>
  <c r="DR147" i="52"/>
  <c r="DU147" i="52" s="1"/>
  <c r="DJ147" i="52"/>
  <c r="DV147" i="52" s="1"/>
  <c r="CU163" i="52"/>
  <c r="FC163" i="52"/>
  <c r="DT173" i="52"/>
  <c r="DJ173" i="52"/>
  <c r="DV173" i="52" s="1"/>
  <c r="EZ186" i="52"/>
  <c r="CX186" i="52"/>
  <c r="EW186" i="52" s="1"/>
  <c r="EX192" i="52"/>
  <c r="CV192" i="52"/>
  <c r="DT1051" i="52"/>
  <c r="DJ1051" i="52"/>
  <c r="DV1051" i="52" s="1"/>
  <c r="EX112" i="52"/>
  <c r="CV112" i="52"/>
  <c r="EX165" i="52"/>
  <c r="CV165" i="52"/>
  <c r="DT184" i="52"/>
  <c r="DJ184" i="52"/>
  <c r="DV184" i="52" s="1"/>
  <c r="CJ202" i="52"/>
  <c r="CK202" i="52"/>
  <c r="FF333" i="52"/>
  <c r="CI333" i="52"/>
  <c r="CP86" i="52"/>
  <c r="FA86" i="52" s="1"/>
  <c r="CN86" i="52"/>
  <c r="FE86" i="52" s="1"/>
  <c r="CK86" i="52"/>
  <c r="CI86" i="52"/>
  <c r="CJ86" i="52" s="1"/>
  <c r="CV86" i="52"/>
  <c r="CO86" i="52"/>
  <c r="FB86" i="52" s="1"/>
  <c r="DD86" i="52"/>
  <c r="FP86" i="52" s="1"/>
  <c r="DC86" i="52"/>
  <c r="CW86" i="52"/>
  <c r="EV86" i="52" s="1"/>
  <c r="DW106" i="52"/>
  <c r="DC106" i="52"/>
  <c r="FP163" i="52"/>
  <c r="DF163" i="52"/>
  <c r="EY181" i="52"/>
  <c r="EX191" i="52"/>
  <c r="CV191" i="52"/>
  <c r="CU191" i="52"/>
  <c r="AB206" i="52"/>
  <c r="DR206" i="52"/>
  <c r="DU206" i="52" s="1"/>
  <c r="DJ206" i="52"/>
  <c r="DV206" i="52" s="1"/>
  <c r="DK206" i="52"/>
  <c r="EY97" i="52"/>
  <c r="CK162" i="52"/>
  <c r="CJ162" i="52"/>
  <c r="CK230" i="52"/>
  <c r="CJ230" i="52"/>
  <c r="FQ73" i="52"/>
  <c r="EX162" i="52"/>
  <c r="CV162" i="52"/>
  <c r="DW215" i="52"/>
  <c r="DC215" i="52"/>
  <c r="DB215" i="52"/>
  <c r="EA215" i="52"/>
  <c r="CK225" i="52"/>
  <c r="CJ225" i="52"/>
  <c r="DX270" i="52"/>
  <c r="DD270" i="52"/>
  <c r="DD302" i="52"/>
  <c r="DX302" i="52"/>
  <c r="DR83" i="52"/>
  <c r="DU83" i="52" s="1"/>
  <c r="DJ83" i="52"/>
  <c r="DV83" i="52" s="1"/>
  <c r="CU167" i="52"/>
  <c r="FC167" i="52"/>
  <c r="DW217" i="52"/>
  <c r="DC217" i="52"/>
  <c r="DD229" i="52"/>
  <c r="DX229" i="52"/>
  <c r="EF173" i="52"/>
  <c r="DD254" i="52"/>
  <c r="FP254" i="52" s="1"/>
  <c r="DX254" i="52"/>
  <c r="EF254" i="52" s="1"/>
  <c r="DS307" i="52"/>
  <c r="DJ307" i="52"/>
  <c r="DV307" i="52" s="1"/>
  <c r="CK332" i="52"/>
  <c r="CJ332" i="52"/>
  <c r="CX356" i="52"/>
  <c r="EZ356" i="52"/>
  <c r="CP399" i="52"/>
  <c r="FA399" i="52" s="1"/>
  <c r="DC399" i="52"/>
  <c r="CK399" i="52"/>
  <c r="CX399" i="52"/>
  <c r="EW399" i="52" s="1"/>
  <c r="FI399" i="52" s="1"/>
  <c r="CV399" i="52"/>
  <c r="DD399" i="52"/>
  <c r="FP399" i="52" s="1"/>
  <c r="CI399" i="52"/>
  <c r="CJ399" i="52" s="1"/>
  <c r="CW399" i="52"/>
  <c r="DX412" i="52"/>
  <c r="DD412" i="52"/>
  <c r="DW197" i="52"/>
  <c r="DC197" i="52"/>
  <c r="EF281" i="52"/>
  <c r="FF329" i="52"/>
  <c r="CI329" i="52"/>
  <c r="CJ329" i="52" s="1"/>
  <c r="CP339" i="52"/>
  <c r="FA339" i="52" s="1"/>
  <c r="CV339" i="52"/>
  <c r="CK339" i="52"/>
  <c r="CN339" i="52"/>
  <c r="FE339" i="52" s="1"/>
  <c r="CW339" i="52"/>
  <c r="DD339" i="52"/>
  <c r="FP339" i="52" s="1"/>
  <c r="CI339" i="52"/>
  <c r="DC339" i="52"/>
  <c r="CX339" i="52"/>
  <c r="EW339" i="52" s="1"/>
  <c r="FI339" i="52" s="1"/>
  <c r="CK349" i="52"/>
  <c r="CP383" i="52"/>
  <c r="FA383" i="52" s="1"/>
  <c r="CO383" i="52"/>
  <c r="FB383" i="52" s="1"/>
  <c r="CV383" i="52"/>
  <c r="CN383" i="52"/>
  <c r="FE383" i="52" s="1"/>
  <c r="DD383" i="52"/>
  <c r="FP383" i="52" s="1"/>
  <c r="CK383" i="52"/>
  <c r="CX383" i="52"/>
  <c r="EW383" i="52" s="1"/>
  <c r="FI383" i="52" s="1"/>
  <c r="DC383" i="52"/>
  <c r="CW383" i="52"/>
  <c r="CI383" i="52"/>
  <c r="CJ383" i="52" s="1"/>
  <c r="AB144" i="52"/>
  <c r="DR144" i="52"/>
  <c r="DU144" i="52" s="1"/>
  <c r="DJ144" i="52"/>
  <c r="DV144" i="52" s="1"/>
  <c r="DT166" i="52"/>
  <c r="DJ166" i="52"/>
  <c r="DV166" i="52" s="1"/>
  <c r="CW312" i="52"/>
  <c r="FD312" i="52"/>
  <c r="FM312" i="52" s="1"/>
  <c r="DM312" i="52"/>
  <c r="CU312" i="52"/>
  <c r="EX359" i="52"/>
  <c r="CV359" i="52"/>
  <c r="EF170" i="52"/>
  <c r="EY195" i="52"/>
  <c r="CW195" i="52"/>
  <c r="DN195" i="52" s="1"/>
  <c r="CO235" i="52"/>
  <c r="FB235" i="52" s="1"/>
  <c r="CP235" i="52"/>
  <c r="FA235" i="52" s="1"/>
  <c r="FM235" i="52" s="1"/>
  <c r="CK235" i="52"/>
  <c r="DD235" i="52"/>
  <c r="FP235" i="52" s="1"/>
  <c r="CV235" i="52"/>
  <c r="DC235" i="52"/>
  <c r="CN235" i="52"/>
  <c r="FE235" i="52" s="1"/>
  <c r="CX235" i="52"/>
  <c r="EW235" i="52" s="1"/>
  <c r="FI235" i="52" s="1"/>
  <c r="CW235" i="52"/>
  <c r="CI235" i="52"/>
  <c r="II237" i="52"/>
  <c r="FM237" i="52"/>
  <c r="EY274" i="52"/>
  <c r="CW274" i="52"/>
  <c r="DN274" i="52" s="1"/>
  <c r="CU274" i="52"/>
  <c r="DX292" i="52"/>
  <c r="DD292" i="52"/>
  <c r="DB292" i="52"/>
  <c r="EA292" i="52"/>
  <c r="FF313" i="52"/>
  <c r="CI313" i="52"/>
  <c r="CJ313" i="52" s="1"/>
  <c r="CU313" i="52"/>
  <c r="FC335" i="52"/>
  <c r="FS335" i="52" s="1"/>
  <c r="CU335" i="52"/>
  <c r="EF389" i="52"/>
  <c r="EY401" i="52"/>
  <c r="DS64" i="52"/>
  <c r="DJ64" i="52"/>
  <c r="DV64" i="52" s="1"/>
  <c r="DW211" i="52"/>
  <c r="DC211" i="52"/>
  <c r="EA211" i="52"/>
  <c r="DB211" i="52"/>
  <c r="DS344" i="52"/>
  <c r="DJ344" i="52"/>
  <c r="DV344" i="52" s="1"/>
  <c r="DX410" i="52"/>
  <c r="DD410" i="52"/>
  <c r="DB410" i="52"/>
  <c r="EA410" i="52"/>
  <c r="CV238" i="52"/>
  <c r="EX260" i="52"/>
  <c r="CV260" i="52"/>
  <c r="DX280" i="52"/>
  <c r="DD280" i="52"/>
  <c r="CW309" i="52"/>
  <c r="DN309" i="52" s="1"/>
  <c r="FD309" i="52"/>
  <c r="DM309" i="52"/>
  <c r="EX338" i="52"/>
  <c r="CV338" i="52"/>
  <c r="FA370" i="52"/>
  <c r="CU370" i="52"/>
  <c r="CO399" i="52"/>
  <c r="FB399" i="52" s="1"/>
  <c r="EY1006" i="52"/>
  <c r="IH1006" i="52" s="1"/>
  <c r="EZ183" i="52"/>
  <c r="CX183" i="52"/>
  <c r="EW183" i="52" s="1"/>
  <c r="EX247" i="52"/>
  <c r="IH247" i="52" s="1"/>
  <c r="CV247" i="52"/>
  <c r="CO262" i="52"/>
  <c r="FB262" i="52" s="1"/>
  <c r="CP262" i="52"/>
  <c r="FA262" i="52" s="1"/>
  <c r="DD262" i="52"/>
  <c r="FP262" i="52" s="1"/>
  <c r="CN262" i="52"/>
  <c r="FE262" i="52" s="1"/>
  <c r="CW262" i="52"/>
  <c r="CK262" i="52"/>
  <c r="CV262" i="52"/>
  <c r="CX262" i="52"/>
  <c r="EW262" i="52" s="1"/>
  <c r="FI262" i="52" s="1"/>
  <c r="CI262" i="52"/>
  <c r="CJ262" i="52" s="1"/>
  <c r="DC262" i="52"/>
  <c r="DS314" i="52"/>
  <c r="DJ314" i="52"/>
  <c r="DV314" i="52" s="1"/>
  <c r="DX331" i="52"/>
  <c r="DD331" i="52"/>
  <c r="DM350" i="52"/>
  <c r="FD350" i="52"/>
  <c r="AB357" i="52"/>
  <c r="AC357" i="52" s="1"/>
  <c r="DR357" i="52"/>
  <c r="DU357" i="52" s="1"/>
  <c r="DJ357" i="52"/>
  <c r="DV357" i="52" s="1"/>
  <c r="AB369" i="52"/>
  <c r="AC369" i="52" s="1"/>
  <c r="DR369" i="52"/>
  <c r="DU369" i="52" s="1"/>
  <c r="DJ369" i="52"/>
  <c r="DV369" i="52" s="1"/>
  <c r="DD385" i="52"/>
  <c r="DX385" i="52"/>
  <c r="EY397" i="52"/>
  <c r="CW397" i="52"/>
  <c r="DN397" i="52" s="1"/>
  <c r="CU397" i="52"/>
  <c r="EY293" i="52"/>
  <c r="DW418" i="52"/>
  <c r="DC418" i="52"/>
  <c r="EX533" i="52"/>
  <c r="CV533" i="52"/>
  <c r="DW413" i="52"/>
  <c r="DC413" i="52"/>
  <c r="AB430" i="52"/>
  <c r="DR430" i="52"/>
  <c r="DU430" i="52" s="1"/>
  <c r="DJ430" i="52"/>
  <c r="DV430" i="52" s="1"/>
  <c r="AB438" i="52"/>
  <c r="DR438" i="52"/>
  <c r="DU438" i="52" s="1"/>
  <c r="DJ438" i="52"/>
  <c r="DV438" i="52" s="1"/>
  <c r="EY493" i="52"/>
  <c r="FQ549" i="52"/>
  <c r="DF549" i="52"/>
  <c r="EZ578" i="52"/>
  <c r="CX578" i="52"/>
  <c r="IH234" i="52"/>
  <c r="EF277" i="52"/>
  <c r="CJ404" i="52"/>
  <c r="AB426" i="52"/>
  <c r="DR426" i="52"/>
  <c r="DU426" i="52" s="1"/>
  <c r="DJ426" i="52"/>
  <c r="DV426" i="52" s="1"/>
  <c r="CP445" i="52"/>
  <c r="FA445" i="52" s="1"/>
  <c r="IH445" i="52" s="1"/>
  <c r="CN445" i="52"/>
  <c r="FE445" i="52" s="1"/>
  <c r="DC445" i="52"/>
  <c r="CV445" i="52"/>
  <c r="CK445" i="52"/>
  <c r="CI445" i="52"/>
  <c r="CJ445" i="52" s="1"/>
  <c r="CX445" i="52"/>
  <c r="EW445" i="52" s="1"/>
  <c r="FI445" i="52" s="1"/>
  <c r="CW445" i="52"/>
  <c r="DD445" i="52"/>
  <c r="FP445" i="52" s="1"/>
  <c r="FE459" i="52"/>
  <c r="CU459" i="52"/>
  <c r="DS511" i="52"/>
  <c r="DJ511" i="52"/>
  <c r="DV511" i="52" s="1"/>
  <c r="DX540" i="52"/>
  <c r="DD540" i="52"/>
  <c r="EA540" i="52"/>
  <c r="DB540" i="52"/>
  <c r="AB555" i="52"/>
  <c r="DR555" i="52"/>
  <c r="DU555" i="52" s="1"/>
  <c r="DJ555" i="52"/>
  <c r="DV555" i="52" s="1"/>
  <c r="EY87" i="52"/>
  <c r="AB259" i="52"/>
  <c r="EX357" i="52"/>
  <c r="CV357" i="52"/>
  <c r="DM422" i="52"/>
  <c r="FD422" i="52"/>
  <c r="CW422" i="52"/>
  <c r="CU422" i="52"/>
  <c r="DM434" i="52"/>
  <c r="FD434" i="52"/>
  <c r="FD474" i="52"/>
  <c r="DM474" i="52"/>
  <c r="CW474" i="52"/>
  <c r="CU474" i="52"/>
  <c r="EY503" i="52"/>
  <c r="CW503" i="52"/>
  <c r="DN503" i="52" s="1"/>
  <c r="EX551" i="52"/>
  <c r="CV551" i="52"/>
  <c r="DX578" i="52"/>
  <c r="DD578" i="52"/>
  <c r="DD365" i="52"/>
  <c r="DX365" i="52"/>
  <c r="DM424" i="52"/>
  <c r="FD424" i="52"/>
  <c r="CW424" i="52"/>
  <c r="CU424" i="52"/>
  <c r="DM439" i="52"/>
  <c r="FD439" i="52"/>
  <c r="CW439" i="52"/>
  <c r="CU439" i="52"/>
  <c r="DS459" i="52"/>
  <c r="DJ459" i="52"/>
  <c r="DV459" i="52" s="1"/>
  <c r="DS485" i="52"/>
  <c r="DJ485" i="52"/>
  <c r="DV485" i="52" s="1"/>
  <c r="FD525" i="52"/>
  <c r="DM525" i="52"/>
  <c r="CU525" i="52"/>
  <c r="CW525" i="52"/>
  <c r="FQ579" i="52"/>
  <c r="DF579" i="52"/>
  <c r="AB416" i="52"/>
  <c r="DJ416" i="52"/>
  <c r="DV416" i="52" s="1"/>
  <c r="DR416" i="52"/>
  <c r="DU416" i="52" s="1"/>
  <c r="DK416" i="52"/>
  <c r="DM421" i="52"/>
  <c r="FD421" i="52"/>
  <c r="EY498" i="52"/>
  <c r="FF613" i="52"/>
  <c r="CI613" i="52"/>
  <c r="CJ613" i="52" s="1"/>
  <c r="DM460" i="52"/>
  <c r="FD460" i="52"/>
  <c r="DX585" i="52"/>
  <c r="DD585" i="52"/>
  <c r="II624" i="52"/>
  <c r="CP380" i="52"/>
  <c r="FA380" i="52" s="1"/>
  <c r="CX380" i="52"/>
  <c r="EW380" i="52" s="1"/>
  <c r="FI380" i="52" s="1"/>
  <c r="CN380" i="52"/>
  <c r="FE380" i="52" s="1"/>
  <c r="CK380" i="52"/>
  <c r="DC380" i="52"/>
  <c r="CI380" i="52"/>
  <c r="CJ380" i="52" s="1"/>
  <c r="DD380" i="52"/>
  <c r="FP380" i="52" s="1"/>
  <c r="CW380" i="52"/>
  <c r="CV380" i="52"/>
  <c r="FF453" i="52"/>
  <c r="CI453" i="52"/>
  <c r="CJ453" i="52" s="1"/>
  <c r="CU453" i="52"/>
  <c r="DS527" i="52"/>
  <c r="DJ527" i="52"/>
  <c r="DV527" i="52" s="1"/>
  <c r="CK559" i="52"/>
  <c r="FQ595" i="52"/>
  <c r="DF595" i="52"/>
  <c r="DX601" i="52"/>
  <c r="DD601" i="52"/>
  <c r="AB625" i="52"/>
  <c r="DR625" i="52"/>
  <c r="DU625" i="52" s="1"/>
  <c r="DJ625" i="52"/>
  <c r="DV625" i="52" s="1"/>
  <c r="FQ663" i="52"/>
  <c r="DF663" i="52"/>
  <c r="AB441" i="52"/>
  <c r="DR441" i="52"/>
  <c r="DU441" i="52" s="1"/>
  <c r="DJ441" i="52"/>
  <c r="DV441" i="52" s="1"/>
  <c r="EY504" i="52"/>
  <c r="DS582" i="52"/>
  <c r="DJ582" i="52"/>
  <c r="DV582" i="52" s="1"/>
  <c r="DM631" i="52"/>
  <c r="FD631" i="52"/>
  <c r="CW631" i="52"/>
  <c r="DX642" i="52"/>
  <c r="DD642" i="52"/>
  <c r="CP703" i="52"/>
  <c r="FA703" i="52" s="1"/>
  <c r="CV703" i="52"/>
  <c r="CO703" i="52"/>
  <c r="FB703" i="52" s="1"/>
  <c r="CI703" i="52"/>
  <c r="CJ703" i="52" s="1"/>
  <c r="CK703" i="52"/>
  <c r="CX703" i="52"/>
  <c r="EW703" i="52" s="1"/>
  <c r="FI703" i="52" s="1"/>
  <c r="CW703" i="52"/>
  <c r="DD703" i="52"/>
  <c r="FP703" i="52" s="1"/>
  <c r="DC703" i="52"/>
  <c r="FD482" i="52"/>
  <c r="DM482" i="52"/>
  <c r="FF502" i="52"/>
  <c r="CI502" i="52"/>
  <c r="CJ502" i="52" s="1"/>
  <c r="CU502" i="52"/>
  <c r="DM518" i="52"/>
  <c r="FD518" i="52"/>
  <c r="AB573" i="52"/>
  <c r="DR573" i="52"/>
  <c r="DU573" i="52" s="1"/>
  <c r="DJ573" i="52"/>
  <c r="DV573" i="52" s="1"/>
  <c r="FS573" i="52" s="1"/>
  <c r="CV601" i="52"/>
  <c r="EX627" i="52"/>
  <c r="CV627" i="52"/>
  <c r="AB649" i="52"/>
  <c r="DR649" i="52"/>
  <c r="DU649" i="52" s="1"/>
  <c r="DJ649" i="52"/>
  <c r="DV649" i="52" s="1"/>
  <c r="CP688" i="52"/>
  <c r="FA688" i="52" s="1"/>
  <c r="IH688" i="52" s="1"/>
  <c r="CN688" i="52"/>
  <c r="FE688" i="52" s="1"/>
  <c r="CV688" i="52"/>
  <c r="CO688" i="52"/>
  <c r="FB688" i="52" s="1"/>
  <c r="CI688" i="52"/>
  <c r="CJ688" i="52" s="1"/>
  <c r="CK688" i="52"/>
  <c r="CW688" i="52"/>
  <c r="CX688" i="52"/>
  <c r="EW688" i="52" s="1"/>
  <c r="FI688" i="52" s="1"/>
  <c r="DD688" i="52"/>
  <c r="FP688" i="52" s="1"/>
  <c r="DC688" i="52"/>
  <c r="CW712" i="52"/>
  <c r="DN712" i="52" s="1"/>
  <c r="FD712" i="52"/>
  <c r="DM712" i="52"/>
  <c r="DM743" i="52"/>
  <c r="CW743" i="52"/>
  <c r="DN743" i="52" s="1"/>
  <c r="FD743" i="52"/>
  <c r="DM464" i="52"/>
  <c r="FD464" i="52"/>
  <c r="FM464" i="52" s="1"/>
  <c r="CU464" i="52"/>
  <c r="CW464" i="52"/>
  <c r="DS488" i="52"/>
  <c r="DJ488" i="52"/>
  <c r="DV488" i="52" s="1"/>
  <c r="CK531" i="52"/>
  <c r="II577" i="52"/>
  <c r="FM577" i="52"/>
  <c r="CK605" i="52"/>
  <c r="CK639" i="52"/>
  <c r="CJ639" i="52"/>
  <c r="DD684" i="52"/>
  <c r="DX684" i="52"/>
  <c r="EA684" i="52"/>
  <c r="DB684" i="52"/>
  <c r="FD451" i="52"/>
  <c r="DM451" i="52"/>
  <c r="CW451" i="52"/>
  <c r="CU451" i="52"/>
  <c r="FD471" i="52"/>
  <c r="DM471" i="52"/>
  <c r="CW471" i="52"/>
  <c r="EY486" i="52"/>
  <c r="FF509" i="52"/>
  <c r="CI509" i="52"/>
  <c r="CJ509" i="52" s="1"/>
  <c r="CU509" i="52"/>
  <c r="DS536" i="52"/>
  <c r="DJ536" i="52"/>
  <c r="DV536" i="52" s="1"/>
  <c r="FS536" i="52" s="1"/>
  <c r="DK536" i="52"/>
  <c r="CN550" i="52"/>
  <c r="FE550" i="52" s="1"/>
  <c r="CP550" i="52"/>
  <c r="FA550" i="52" s="1"/>
  <c r="IH550" i="52" s="1"/>
  <c r="CX550" i="52"/>
  <c r="EW550" i="52" s="1"/>
  <c r="FI550" i="52" s="1"/>
  <c r="DD550" i="52"/>
  <c r="FP550" i="52" s="1"/>
  <c r="DC550" i="52"/>
  <c r="CK550" i="52"/>
  <c r="CW550" i="52"/>
  <c r="CI550" i="52"/>
  <c r="CV550" i="52"/>
  <c r="EX561" i="52"/>
  <c r="CV561" i="52"/>
  <c r="CN612" i="52"/>
  <c r="FE612" i="52" s="1"/>
  <c r="CP612" i="52"/>
  <c r="FA612" i="52" s="1"/>
  <c r="IH612" i="52" s="1"/>
  <c r="CO612" i="52"/>
  <c r="FB612" i="52" s="1"/>
  <c r="CX612" i="52"/>
  <c r="EW612" i="52" s="1"/>
  <c r="FI612" i="52" s="1"/>
  <c r="CK612" i="52"/>
  <c r="CI612" i="52"/>
  <c r="CJ612" i="52" s="1"/>
  <c r="DC612" i="52"/>
  <c r="CW612" i="52"/>
  <c r="CV612" i="52"/>
  <c r="DD612" i="52"/>
  <c r="FP612" i="52" s="1"/>
  <c r="DM650" i="52"/>
  <c r="FD650" i="52"/>
  <c r="CW650" i="52"/>
  <c r="FQ667" i="52"/>
  <c r="DF667" i="52"/>
  <c r="CO689" i="52"/>
  <c r="FB689" i="52" s="1"/>
  <c r="CP689" i="52"/>
  <c r="FA689" i="52" s="1"/>
  <c r="CI689" i="52"/>
  <c r="CK689" i="52"/>
  <c r="CW689" i="52"/>
  <c r="DC689" i="52"/>
  <c r="DD689" i="52"/>
  <c r="FP689" i="52" s="1"/>
  <c r="CX689" i="52"/>
  <c r="EW689" i="52" s="1"/>
  <c r="FI689" i="52" s="1"/>
  <c r="DW444" i="52"/>
  <c r="DC444" i="52"/>
  <c r="CP460" i="52"/>
  <c r="FA460" i="52" s="1"/>
  <c r="CW491" i="52"/>
  <c r="FD491" i="52"/>
  <c r="DM491" i="52"/>
  <c r="CU491" i="52"/>
  <c r="DS499" i="52"/>
  <c r="DJ499" i="52"/>
  <c r="DV499" i="52" s="1"/>
  <c r="FF516" i="52"/>
  <c r="CI516" i="52"/>
  <c r="CJ516" i="52" s="1"/>
  <c r="CU516" i="52"/>
  <c r="FD564" i="52"/>
  <c r="DM564" i="52"/>
  <c r="EZ608" i="52"/>
  <c r="CX608" i="52"/>
  <c r="CU608" i="52"/>
  <c r="FF619" i="52"/>
  <c r="CI619" i="52"/>
  <c r="AB637" i="52"/>
  <c r="DR637" i="52"/>
  <c r="DU637" i="52" s="1"/>
  <c r="DJ637" i="52"/>
  <c r="DV637" i="52" s="1"/>
  <c r="EZ668" i="52"/>
  <c r="CX668" i="52"/>
  <c r="CU668" i="52"/>
  <c r="CW711" i="52"/>
  <c r="DN711" i="52" s="1"/>
  <c r="EY711" i="52"/>
  <c r="CU711" i="52"/>
  <c r="EY744" i="52"/>
  <c r="EU784" i="52"/>
  <c r="FH784" i="52" s="1"/>
  <c r="DZ784" i="52"/>
  <c r="EA784" i="52"/>
  <c r="CJ790" i="52"/>
  <c r="FD519" i="52"/>
  <c r="DM519" i="52"/>
  <c r="CW519" i="52"/>
  <c r="CU519" i="52"/>
  <c r="DS680" i="52"/>
  <c r="DJ680" i="52"/>
  <c r="DV680" i="52" s="1"/>
  <c r="DT746" i="52"/>
  <c r="DJ746" i="52"/>
  <c r="DV746" i="52" s="1"/>
  <c r="CW767" i="52"/>
  <c r="DN767" i="52" s="1"/>
  <c r="FD767" i="52"/>
  <c r="DM767" i="52"/>
  <c r="AB784" i="52"/>
  <c r="DR784" i="52"/>
  <c r="DU784" i="52" s="1"/>
  <c r="DJ784" i="52"/>
  <c r="DV784" i="52" s="1"/>
  <c r="CO425" i="52"/>
  <c r="FB425" i="52" s="1"/>
  <c r="CN425" i="52"/>
  <c r="FE425" i="52" s="1"/>
  <c r="CP425" i="52"/>
  <c r="FA425" i="52" s="1"/>
  <c r="DC425" i="52"/>
  <c r="CV425" i="52"/>
  <c r="CK425" i="52"/>
  <c r="CX425" i="52"/>
  <c r="EW425" i="52" s="1"/>
  <c r="FI425" i="52" s="1"/>
  <c r="CI425" i="52"/>
  <c r="CJ425" i="52" s="1"/>
  <c r="DD425" i="52"/>
  <c r="FP425" i="52" s="1"/>
  <c r="CW425" i="52"/>
  <c r="AB609" i="52"/>
  <c r="DR609" i="52"/>
  <c r="DU609" i="52" s="1"/>
  <c r="DJ609" i="52"/>
  <c r="DV609" i="52" s="1"/>
  <c r="DT744" i="52"/>
  <c r="DJ744" i="52"/>
  <c r="DV744" i="52" s="1"/>
  <c r="EY800" i="52"/>
  <c r="EX816" i="52"/>
  <c r="CV816" i="52"/>
  <c r="EX824" i="52"/>
  <c r="IH824" i="52" s="1"/>
  <c r="CV824" i="52"/>
  <c r="IH656" i="52"/>
  <c r="IH698" i="52"/>
  <c r="FM698" i="52"/>
  <c r="DT723" i="52"/>
  <c r="DJ723" i="52"/>
  <c r="DV723" i="52" s="1"/>
  <c r="EY736" i="52"/>
  <c r="CW736" i="52"/>
  <c r="DN736" i="52" s="1"/>
  <c r="DT770" i="52"/>
  <c r="DJ770" i="52"/>
  <c r="DV770" i="52" s="1"/>
  <c r="DM791" i="52"/>
  <c r="FD791" i="52"/>
  <c r="CW791" i="52"/>
  <c r="EF800" i="52"/>
  <c r="EX806" i="52"/>
  <c r="CV806" i="52"/>
  <c r="CJ837" i="52"/>
  <c r="II588" i="52"/>
  <c r="FF659" i="52"/>
  <c r="CI659" i="52"/>
  <c r="CJ659" i="52" s="1"/>
  <c r="AB687" i="52"/>
  <c r="DR687" i="52"/>
  <c r="DU687" i="52" s="1"/>
  <c r="DJ687" i="52"/>
  <c r="DV687" i="52" s="1"/>
  <c r="DT722" i="52"/>
  <c r="DJ722" i="52"/>
  <c r="DV722" i="52" s="1"/>
  <c r="EY742" i="52"/>
  <c r="FF751" i="52"/>
  <c r="CI751" i="52"/>
  <c r="CJ751" i="52" s="1"/>
  <c r="CU751" i="52"/>
  <c r="EY759" i="52"/>
  <c r="EY771" i="52"/>
  <c r="EF794" i="52"/>
  <c r="AB804" i="52"/>
  <c r="DR804" i="52"/>
  <c r="DU804" i="52" s="1"/>
  <c r="DJ804" i="52"/>
  <c r="DV804" i="52" s="1"/>
  <c r="EF811" i="52"/>
  <c r="EY828" i="52"/>
  <c r="EY731" i="52"/>
  <c r="DT740" i="52"/>
  <c r="DJ740" i="52"/>
  <c r="DV740" i="52" s="1"/>
  <c r="DD782" i="52"/>
  <c r="EY787" i="52"/>
  <c r="FF705" i="52"/>
  <c r="CI705" i="52"/>
  <c r="CU705" i="52"/>
  <c r="EY715" i="52"/>
  <c r="DT724" i="52"/>
  <c r="DJ724" i="52"/>
  <c r="DV724" i="52" s="1"/>
  <c r="FF769" i="52"/>
  <c r="CI769" i="52"/>
  <c r="CU769" i="52"/>
  <c r="FF777" i="52"/>
  <c r="CI777" i="52"/>
  <c r="CJ777" i="52" s="1"/>
  <c r="CU777" i="52"/>
  <c r="CO803" i="52"/>
  <c r="FB803" i="52" s="1"/>
  <c r="II803" i="52" s="1"/>
  <c r="DD803" i="52"/>
  <c r="FP803" i="52" s="1"/>
  <c r="CN803" i="52"/>
  <c r="FE803" i="52" s="1"/>
  <c r="CV803" i="52"/>
  <c r="CW803" i="52"/>
  <c r="CK803" i="52"/>
  <c r="CI803" i="52"/>
  <c r="CJ803" i="52" s="1"/>
  <c r="CX803" i="52"/>
  <c r="EW803" i="52" s="1"/>
  <c r="FI803" i="52" s="1"/>
  <c r="DC803" i="52"/>
  <c r="CJ818" i="52"/>
  <c r="FF657" i="52"/>
  <c r="CI657" i="52"/>
  <c r="CJ657" i="52" s="1"/>
  <c r="CU657" i="52"/>
  <c r="EY718" i="52"/>
  <c r="DT733" i="52"/>
  <c r="DJ733" i="52"/>
  <c r="DV733" i="52" s="1"/>
  <c r="EX780" i="52"/>
  <c r="CV780" i="52"/>
  <c r="DD800" i="52"/>
  <c r="FP800" i="52" s="1"/>
  <c r="CW800" i="52"/>
  <c r="EV800" i="52" s="1"/>
  <c r="CN800" i="52"/>
  <c r="FE800" i="52" s="1"/>
  <c r="CV800" i="52"/>
  <c r="CK800" i="52"/>
  <c r="CX800" i="52"/>
  <c r="EW800" i="52" s="1"/>
  <c r="FI800" i="52" s="1"/>
  <c r="CI800" i="52"/>
  <c r="CJ800" i="52" s="1"/>
  <c r="DC800" i="52"/>
  <c r="DM817" i="52"/>
  <c r="CW817" i="52"/>
  <c r="EV817" i="52" s="1"/>
  <c r="FD817" i="52"/>
  <c r="CU817" i="52"/>
  <c r="DM825" i="52"/>
  <c r="CW825" i="52"/>
  <c r="EV825" i="52" s="1"/>
  <c r="FD825" i="52"/>
  <c r="DM835" i="52"/>
  <c r="FD835" i="52"/>
  <c r="CW835" i="52"/>
  <c r="EV835" i="52" s="1"/>
  <c r="EF798" i="52"/>
  <c r="CJ815" i="52"/>
  <c r="DM827" i="52"/>
  <c r="CW827" i="52"/>
  <c r="FD827" i="52"/>
  <c r="EX671" i="52"/>
  <c r="CV671" i="52"/>
  <c r="DT754" i="52"/>
  <c r="DJ754" i="52"/>
  <c r="DV754" i="52" s="1"/>
  <c r="EY764" i="52"/>
  <c r="CP800" i="52"/>
  <c r="FA800" i="52" s="1"/>
  <c r="DM820" i="52"/>
  <c r="CW820" i="52"/>
  <c r="FD820" i="52"/>
  <c r="EX836" i="52"/>
  <c r="CV836" i="52"/>
  <c r="AB1016" i="52"/>
  <c r="DT758" i="52"/>
  <c r="DJ758" i="52"/>
  <c r="DV758" i="52" s="1"/>
  <c r="EY768" i="52"/>
  <c r="AB1017" i="52"/>
  <c r="EY732" i="52"/>
  <c r="EY779" i="52"/>
  <c r="AB796" i="52"/>
  <c r="DR796" i="52"/>
  <c r="DU796" i="52" s="1"/>
  <c r="DJ796" i="52"/>
  <c r="DV796" i="52" s="1"/>
  <c r="FC802" i="52"/>
  <c r="CU802" i="52"/>
  <c r="DD826" i="52"/>
  <c r="FP826" i="52" s="1"/>
  <c r="CP826" i="52"/>
  <c r="FA826" i="52" s="1"/>
  <c r="CO826" i="52"/>
  <c r="FB826" i="52" s="1"/>
  <c r="CW826" i="52"/>
  <c r="EV826" i="52" s="1"/>
  <c r="CN826" i="52"/>
  <c r="FE826" i="52" s="1"/>
  <c r="CV826" i="52"/>
  <c r="CK826" i="52"/>
  <c r="CX826" i="52"/>
  <c r="EW826" i="52" s="1"/>
  <c r="FI826" i="52" s="1"/>
  <c r="CI826" i="52"/>
  <c r="CJ826" i="52" s="1"/>
  <c r="DC826" i="52"/>
  <c r="DD794" i="52"/>
  <c r="AB820" i="52"/>
  <c r="DR820" i="52"/>
  <c r="DU820" i="52" s="1"/>
  <c r="DJ820" i="52"/>
  <c r="DV820" i="52" s="1"/>
  <c r="DD832" i="52"/>
  <c r="DX832" i="52"/>
  <c r="AB939" i="52"/>
  <c r="FP962" i="52"/>
  <c r="DF962" i="52"/>
  <c r="EF862" i="52"/>
  <c r="EF813" i="52"/>
  <c r="II974" i="52"/>
  <c r="FM974" i="52"/>
  <c r="FO958" i="52"/>
  <c r="FN958" i="52" s="1"/>
  <c r="IG958" i="52" s="1"/>
  <c r="DF958" i="52"/>
  <c r="DT709" i="52"/>
  <c r="DJ709" i="52"/>
  <c r="DV709" i="52" s="1"/>
  <c r="AB828" i="52"/>
  <c r="DR828" i="52"/>
  <c r="DU828" i="52" s="1"/>
  <c r="DJ828" i="52"/>
  <c r="DV828" i="52" s="1"/>
  <c r="FO959" i="52"/>
  <c r="EF942" i="52"/>
  <c r="FM697" i="52"/>
  <c r="II697" i="52"/>
  <c r="IH697" i="52"/>
  <c r="AB774" i="52"/>
  <c r="FS857" i="52"/>
  <c r="IE857" i="52"/>
  <c r="AB768" i="52"/>
  <c r="EV876" i="52"/>
  <c r="FJ876" i="52" s="1"/>
  <c r="DN876" i="52"/>
  <c r="DB876" i="52"/>
  <c r="EA876" i="52"/>
  <c r="DZ876" i="52"/>
  <c r="EF779" i="52"/>
  <c r="AB759" i="52"/>
  <c r="AB680" i="52"/>
  <c r="CI541" i="52"/>
  <c r="CJ541" i="52" s="1"/>
  <c r="DV673" i="52"/>
  <c r="DK673" i="52"/>
  <c r="EF649" i="52"/>
  <c r="EG649" i="52"/>
  <c r="EB649" i="52"/>
  <c r="EV559" i="52"/>
  <c r="FJ559" i="52" s="1"/>
  <c r="DN559" i="52"/>
  <c r="AB668" i="52"/>
  <c r="AB381" i="52"/>
  <c r="AC381" i="52" s="1"/>
  <c r="EF576" i="52"/>
  <c r="EF459" i="52"/>
  <c r="EV551" i="52"/>
  <c r="FJ551" i="52" s="1"/>
  <c r="DN551" i="52"/>
  <c r="EF496" i="52"/>
  <c r="FO390" i="52"/>
  <c r="DF390" i="52"/>
  <c r="AB343" i="52"/>
  <c r="FO367" i="52"/>
  <c r="EF456" i="52"/>
  <c r="AB130" i="52"/>
  <c r="FS272" i="52"/>
  <c r="EW372" i="52"/>
  <c r="FI372" i="52" s="1"/>
  <c r="DB372" i="52"/>
  <c r="EA372" i="52"/>
  <c r="DZ372" i="52"/>
  <c r="FS288" i="52"/>
  <c r="IE288" i="52"/>
  <c r="EF378" i="52"/>
  <c r="EB378" i="52"/>
  <c r="EG378" i="52"/>
  <c r="EF470" i="52"/>
  <c r="II268" i="52"/>
  <c r="IH268" i="52"/>
  <c r="AB355" i="52"/>
  <c r="EF505" i="52"/>
  <c r="FO363" i="52"/>
  <c r="IE355" i="52"/>
  <c r="EV214" i="52"/>
  <c r="FJ214" i="52" s="1"/>
  <c r="DN214" i="52"/>
  <c r="EA214" i="52"/>
  <c r="DZ214" i="52"/>
  <c r="DB214" i="52"/>
  <c r="DC147" i="52"/>
  <c r="EW205" i="52"/>
  <c r="FI205" i="52" s="1"/>
  <c r="DB205" i="52"/>
  <c r="EA205" i="52"/>
  <c r="DZ205" i="52"/>
  <c r="FO254" i="52"/>
  <c r="FM227" i="52"/>
  <c r="II227" i="52"/>
  <c r="AB166" i="52"/>
  <c r="EF230" i="52"/>
  <c r="CK207" i="52"/>
  <c r="EF78" i="52"/>
  <c r="FS1021" i="52"/>
  <c r="EJ347" i="52"/>
  <c r="EI347" i="52"/>
  <c r="EJ236" i="52"/>
  <c r="EI236" i="52"/>
  <c r="AC945" i="52"/>
  <c r="Z333" i="52"/>
  <c r="AA333" i="52"/>
  <c r="AC857" i="52"/>
  <c r="AC363" i="52"/>
  <c r="DW872" i="52"/>
  <c r="DC872" i="52"/>
  <c r="DW972" i="52"/>
  <c r="DC972" i="52"/>
  <c r="EA972" i="52"/>
  <c r="AB907" i="52"/>
  <c r="DR907" i="52"/>
  <c r="DU907" i="52" s="1"/>
  <c r="DJ907" i="52"/>
  <c r="DV907" i="52" s="1"/>
  <c r="DS897" i="52"/>
  <c r="DJ897" i="52"/>
  <c r="DV897" i="52" s="1"/>
  <c r="DD909" i="52"/>
  <c r="FP909" i="52" s="1"/>
  <c r="CP909" i="52"/>
  <c r="FA909" i="52" s="1"/>
  <c r="CO909" i="52"/>
  <c r="FB909" i="52" s="1"/>
  <c r="CN909" i="52"/>
  <c r="FE909" i="52" s="1"/>
  <c r="CV909" i="52"/>
  <c r="CK909" i="52"/>
  <c r="CW909" i="52"/>
  <c r="EV909" i="52" s="1"/>
  <c r="DC909" i="52"/>
  <c r="CX909" i="52"/>
  <c r="EW909" i="52" s="1"/>
  <c r="FI909" i="52" s="1"/>
  <c r="CI909" i="52"/>
  <c r="CJ909" i="52" s="1"/>
  <c r="DC932" i="52"/>
  <c r="DW932" i="52"/>
  <c r="EA932" i="52"/>
  <c r="DB932" i="52"/>
  <c r="EX941" i="52"/>
  <c r="CV941" i="52"/>
  <c r="CK851" i="52"/>
  <c r="EY935" i="52"/>
  <c r="CW935" i="52"/>
  <c r="DN935" i="52" s="1"/>
  <c r="FQ945" i="52"/>
  <c r="DF945" i="52"/>
  <c r="FF993" i="52"/>
  <c r="CI993" i="52"/>
  <c r="CJ993" i="52" s="1"/>
  <c r="CU993" i="52"/>
  <c r="EY1010" i="52"/>
  <c r="AB1032" i="52"/>
  <c r="DR1032" i="52"/>
  <c r="DU1032" i="52" s="1"/>
  <c r="DJ1032" i="52"/>
  <c r="DV1032" i="52" s="1"/>
  <c r="DS983" i="52"/>
  <c r="DJ983" i="52"/>
  <c r="DV983" i="52" s="1"/>
  <c r="DT993" i="52"/>
  <c r="DJ993" i="52"/>
  <c r="DV993" i="52" s="1"/>
  <c r="EF1018" i="52"/>
  <c r="EY1048" i="52"/>
  <c r="EF898" i="52"/>
  <c r="EF1014" i="52"/>
  <c r="EY1043" i="52"/>
  <c r="CW1043" i="52"/>
  <c r="EV1043" i="52" s="1"/>
  <c r="FF984" i="52"/>
  <c r="CI984" i="52"/>
  <c r="CJ984" i="52" s="1"/>
  <c r="EY1016" i="52"/>
  <c r="CK1042" i="52"/>
  <c r="CJ1042" i="52"/>
  <c r="FF93" i="52"/>
  <c r="CI93" i="52"/>
  <c r="CJ93" i="52" s="1"/>
  <c r="AB913" i="52"/>
  <c r="DR913" i="52"/>
  <c r="DU913" i="52" s="1"/>
  <c r="DJ913" i="52"/>
  <c r="DV913" i="52" s="1"/>
  <c r="CV953" i="52"/>
  <c r="CN953" i="52"/>
  <c r="FE953" i="52" s="1"/>
  <c r="CK953" i="52"/>
  <c r="CO953" i="52"/>
  <c r="FB953" i="52" s="1"/>
  <c r="CX953" i="52"/>
  <c r="EW953" i="52" s="1"/>
  <c r="FI953" i="52" s="1"/>
  <c r="CP953" i="52"/>
  <c r="FA953" i="52" s="1"/>
  <c r="IH953" i="52" s="1"/>
  <c r="DC953" i="52"/>
  <c r="CW953" i="52"/>
  <c r="DD953" i="52"/>
  <c r="FP953" i="52" s="1"/>
  <c r="CI953" i="52"/>
  <c r="CJ953" i="52" s="1"/>
  <c r="DT992" i="52"/>
  <c r="DJ992" i="52"/>
  <c r="DV992" i="52" s="1"/>
  <c r="DS1004" i="52"/>
  <c r="DJ1004" i="52"/>
  <c r="DV1004" i="52" s="1"/>
  <c r="EZ1026" i="52"/>
  <c r="IH1026" i="52" s="1"/>
  <c r="CX1026" i="52"/>
  <c r="EW1026" i="52" s="1"/>
  <c r="CU1026" i="52"/>
  <c r="EY108" i="52"/>
  <c r="FD990" i="52"/>
  <c r="FM990" i="52" s="1"/>
  <c r="DM990" i="52"/>
  <c r="CW990" i="52"/>
  <c r="EY1009" i="52"/>
  <c r="FF1023" i="52"/>
  <c r="CI1023" i="52"/>
  <c r="CJ1023" i="52" s="1"/>
  <c r="FD1035" i="52"/>
  <c r="DM1035" i="52"/>
  <c r="CW1035" i="52"/>
  <c r="DN1035" i="52" s="1"/>
  <c r="DS93" i="52"/>
  <c r="DJ93" i="52"/>
  <c r="DV93" i="52" s="1"/>
  <c r="AB118" i="52"/>
  <c r="DR118" i="52"/>
  <c r="DU118" i="52" s="1"/>
  <c r="DJ118" i="52"/>
  <c r="DV118" i="52" s="1"/>
  <c r="EX84" i="52"/>
  <c r="CV84" i="52"/>
  <c r="DW104" i="52"/>
  <c r="DC104" i="52"/>
  <c r="AB117" i="52"/>
  <c r="DR117" i="52"/>
  <c r="DU117" i="52" s="1"/>
  <c r="DJ117" i="52"/>
  <c r="DV117" i="52" s="1"/>
  <c r="CJ1032" i="52"/>
  <c r="EY66" i="52"/>
  <c r="DW203" i="52"/>
  <c r="DC203" i="52"/>
  <c r="EA203" i="52"/>
  <c r="DB203" i="52"/>
  <c r="DT1023" i="52"/>
  <c r="DJ1023" i="52"/>
  <c r="DV1023" i="52" s="1"/>
  <c r="DX84" i="52"/>
  <c r="EF84" i="52" s="1"/>
  <c r="DD84" i="52"/>
  <c r="FP84" i="52" s="1"/>
  <c r="EX132" i="52"/>
  <c r="CV132" i="52"/>
  <c r="EF1020" i="52"/>
  <c r="DM72" i="52"/>
  <c r="FD72" i="52"/>
  <c r="DX130" i="52"/>
  <c r="DD130" i="52"/>
  <c r="DT174" i="52"/>
  <c r="DJ174" i="52"/>
  <c r="DV174" i="52" s="1"/>
  <c r="EX185" i="52"/>
  <c r="CV185" i="52"/>
  <c r="EY106" i="52"/>
  <c r="CW106" i="52"/>
  <c r="EV106" i="52" s="1"/>
  <c r="AB136" i="52"/>
  <c r="DR136" i="52"/>
  <c r="DU136" i="52" s="1"/>
  <c r="DJ136" i="52"/>
  <c r="DV136" i="52" s="1"/>
  <c r="CU175" i="52"/>
  <c r="FC175" i="52"/>
  <c r="DT191" i="52"/>
  <c r="DJ191" i="52"/>
  <c r="DV191" i="52" s="1"/>
  <c r="FS191" i="52" s="1"/>
  <c r="DT1018" i="52"/>
  <c r="DJ1018" i="52"/>
  <c r="DV1018" i="52" s="1"/>
  <c r="FF67" i="52"/>
  <c r="CI67" i="52"/>
  <c r="CJ67" i="52" s="1"/>
  <c r="AB153" i="52"/>
  <c r="DR153" i="52"/>
  <c r="DU153" i="52" s="1"/>
  <c r="DJ153" i="52"/>
  <c r="DV153" i="52" s="1"/>
  <c r="FC178" i="52"/>
  <c r="EY163" i="52"/>
  <c r="DT187" i="52"/>
  <c r="DJ187" i="52"/>
  <c r="DV187" i="52" s="1"/>
  <c r="EX243" i="52"/>
  <c r="CV243" i="52"/>
  <c r="EX81" i="52"/>
  <c r="CV81" i="52"/>
  <c r="CK112" i="52"/>
  <c r="CJ112" i="52"/>
  <c r="AB152" i="52"/>
  <c r="DR152" i="52"/>
  <c r="DU152" i="52" s="1"/>
  <c r="DJ152" i="52"/>
  <c r="DV152" i="52" s="1"/>
  <c r="FS152" i="52" s="1"/>
  <c r="EY184" i="52"/>
  <c r="CW184" i="52"/>
  <c r="DN184" i="52" s="1"/>
  <c r="EY185" i="52"/>
  <c r="CW185" i="52"/>
  <c r="EV185" i="52" s="1"/>
  <c r="EZ191" i="52"/>
  <c r="CX191" i="52"/>
  <c r="EW191" i="52" s="1"/>
  <c r="DW210" i="52"/>
  <c r="DC210" i="52"/>
  <c r="EX231" i="52"/>
  <c r="CV231" i="52"/>
  <c r="CN97" i="52"/>
  <c r="FE97" i="52" s="1"/>
  <c r="CO97" i="52"/>
  <c r="FB97" i="52" s="1"/>
  <c r="CP97" i="52"/>
  <c r="FA97" i="52" s="1"/>
  <c r="CW97" i="52"/>
  <c r="EV97" i="52" s="1"/>
  <c r="CK97" i="52"/>
  <c r="CI97" i="52"/>
  <c r="CV97" i="52"/>
  <c r="DD97" i="52"/>
  <c r="FP97" i="52" s="1"/>
  <c r="DC97" i="52"/>
  <c r="EY162" i="52"/>
  <c r="CW162" i="52"/>
  <c r="EV162" i="52" s="1"/>
  <c r="EF196" i="52"/>
  <c r="FC239" i="52"/>
  <c r="CU239" i="52"/>
  <c r="II312" i="52"/>
  <c r="IH312" i="52"/>
  <c r="EZ162" i="52"/>
  <c r="CX162" i="52"/>
  <c r="EW162" i="52" s="1"/>
  <c r="DT179" i="52"/>
  <c r="DJ179" i="52"/>
  <c r="DV179" i="52" s="1"/>
  <c r="DD188" i="52"/>
  <c r="FP188" i="52" s="1"/>
  <c r="CO188" i="52"/>
  <c r="FB188" i="52" s="1"/>
  <c r="CX188" i="52"/>
  <c r="EW188" i="52" s="1"/>
  <c r="FI188" i="52" s="1"/>
  <c r="CP188" i="52"/>
  <c r="FA188" i="52" s="1"/>
  <c r="CN188" i="52"/>
  <c r="FE188" i="52" s="1"/>
  <c r="CV188" i="52"/>
  <c r="CI188" i="52"/>
  <c r="CJ188" i="52" s="1"/>
  <c r="DC188" i="52"/>
  <c r="CK188" i="52"/>
  <c r="CW188" i="52"/>
  <c r="EV188" i="52" s="1"/>
  <c r="CV229" i="52"/>
  <c r="EX229" i="52"/>
  <c r="CU229" i="52"/>
  <c r="DD274" i="52"/>
  <c r="DX274" i="52"/>
  <c r="FD310" i="52"/>
  <c r="DM310" i="52"/>
  <c r="CW310" i="52"/>
  <c r="CU310" i="52"/>
  <c r="DW145" i="52"/>
  <c r="DC145" i="52"/>
  <c r="EA145" i="52"/>
  <c r="DB145" i="52"/>
  <c r="CJ168" i="52"/>
  <c r="DT180" i="52"/>
  <c r="DJ180" i="52"/>
  <c r="DV180" i="52" s="1"/>
  <c r="CK217" i="52"/>
  <c r="CJ217" i="52"/>
  <c r="AB109" i="52"/>
  <c r="DR109" i="52"/>
  <c r="DU109" i="52" s="1"/>
  <c r="DJ109" i="52"/>
  <c r="DV109" i="52" s="1"/>
  <c r="CK121" i="52"/>
  <c r="FB236" i="52"/>
  <c r="II236" i="52" s="1"/>
  <c r="CU236" i="52"/>
  <c r="EX254" i="52"/>
  <c r="CV254" i="52"/>
  <c r="CU254" i="52"/>
  <c r="FF307" i="52"/>
  <c r="CI307" i="52"/>
  <c r="CJ307" i="52" s="1"/>
  <c r="CU307" i="52"/>
  <c r="FF337" i="52"/>
  <c r="CI337" i="52"/>
  <c r="CJ337" i="52" s="1"/>
  <c r="CK356" i="52"/>
  <c r="CJ356" i="52"/>
  <c r="EF399" i="52"/>
  <c r="FD261" i="52"/>
  <c r="DM261" i="52"/>
  <c r="DX283" i="52"/>
  <c r="DD283" i="52"/>
  <c r="EY302" i="52"/>
  <c r="CW302" i="52"/>
  <c r="DN302" i="52" s="1"/>
  <c r="DM330" i="52"/>
  <c r="FD330" i="52"/>
  <c r="CU330" i="52"/>
  <c r="CW330" i="52"/>
  <c r="DM339" i="52"/>
  <c r="FD339" i="52"/>
  <c r="FQ355" i="52"/>
  <c r="DF355" i="52"/>
  <c r="EZ159" i="52"/>
  <c r="CX159" i="52"/>
  <c r="CU159" i="52"/>
  <c r="EY166" i="52"/>
  <c r="CW166" i="52"/>
  <c r="EV166" i="52" s="1"/>
  <c r="FB246" i="52"/>
  <c r="FM246" i="52" s="1"/>
  <c r="CU246" i="52"/>
  <c r="FD316" i="52"/>
  <c r="DM316" i="52"/>
  <c r="CU316" i="52"/>
  <c r="CW316" i="52"/>
  <c r="DM343" i="52"/>
  <c r="FD343" i="52"/>
  <c r="CW343" i="52"/>
  <c r="CJ359" i="52"/>
  <c r="CK195" i="52"/>
  <c r="CJ195" i="52"/>
  <c r="AB235" i="52"/>
  <c r="DR235" i="52"/>
  <c r="DU235" i="52" s="1"/>
  <c r="DJ235" i="52"/>
  <c r="DV235" i="52" s="1"/>
  <c r="AB239" i="52"/>
  <c r="DR239" i="52"/>
  <c r="DU239" i="52" s="1"/>
  <c r="DJ239" i="52"/>
  <c r="DV239" i="52" s="1"/>
  <c r="FA260" i="52"/>
  <c r="CU260" i="52"/>
  <c r="DX276" i="52"/>
  <c r="DD276" i="52"/>
  <c r="EY296" i="52"/>
  <c r="CW296" i="52"/>
  <c r="DN296" i="52" s="1"/>
  <c r="CU296" i="52"/>
  <c r="DM313" i="52"/>
  <c r="CW313" i="52"/>
  <c r="DN313" i="52" s="1"/>
  <c r="FD313" i="52"/>
  <c r="CK336" i="52"/>
  <c r="CJ336" i="52"/>
  <c r="CK211" i="52"/>
  <c r="CJ211" i="52"/>
  <c r="EF249" i="52"/>
  <c r="CW315" i="52"/>
  <c r="DN315" i="52" s="1"/>
  <c r="FD315" i="52"/>
  <c r="DM315" i="52"/>
  <c r="EZ344" i="52"/>
  <c r="CX344" i="52"/>
  <c r="DW150" i="52"/>
  <c r="DC150" i="52"/>
  <c r="EA150" i="52"/>
  <c r="DB150" i="52"/>
  <c r="EU242" i="52"/>
  <c r="FH242" i="52" s="1"/>
  <c r="CO289" i="52"/>
  <c r="FB289" i="52" s="1"/>
  <c r="CN289" i="52"/>
  <c r="FE289" i="52" s="1"/>
  <c r="DD289" i="52"/>
  <c r="FP289" i="52" s="1"/>
  <c r="CI289" i="52"/>
  <c r="CJ289" i="52" s="1"/>
  <c r="CK289" i="52"/>
  <c r="CV289" i="52"/>
  <c r="CW289" i="52"/>
  <c r="CX289" i="52"/>
  <c r="EW289" i="52" s="1"/>
  <c r="FI289" i="52" s="1"/>
  <c r="DC289" i="52"/>
  <c r="EY309" i="52"/>
  <c r="EX361" i="52"/>
  <c r="CV361" i="52"/>
  <c r="DD381" i="52"/>
  <c r="DX381" i="52"/>
  <c r="AB408" i="52"/>
  <c r="AC408" i="52" s="1"/>
  <c r="DR408" i="52"/>
  <c r="DU408" i="52" s="1"/>
  <c r="DJ408" i="52"/>
  <c r="DV408" i="52" s="1"/>
  <c r="CU183" i="52"/>
  <c r="FC183" i="52"/>
  <c r="CK247" i="52"/>
  <c r="CJ247" i="52"/>
  <c r="EF262" i="52"/>
  <c r="FD314" i="52"/>
  <c r="DM314" i="52"/>
  <c r="DM327" i="52"/>
  <c r="FD327" i="52"/>
  <c r="CW327" i="52"/>
  <c r="EX334" i="52"/>
  <c r="CV334" i="52"/>
  <c r="EX369" i="52"/>
  <c r="CV369" i="52"/>
  <c r="EX385" i="52"/>
  <c r="CV385" i="52"/>
  <c r="DT397" i="52"/>
  <c r="DJ397" i="52"/>
  <c r="DV397" i="52" s="1"/>
  <c r="FS397" i="52" s="1"/>
  <c r="EX420" i="52"/>
  <c r="CV420" i="52"/>
  <c r="EX426" i="52"/>
  <c r="CV426" i="52"/>
  <c r="CN293" i="52"/>
  <c r="FE293" i="52" s="1"/>
  <c r="CO293" i="52"/>
  <c r="FB293" i="52" s="1"/>
  <c r="DD293" i="52"/>
  <c r="FP293" i="52" s="1"/>
  <c r="CI293" i="52"/>
  <c r="CJ293" i="52" s="1"/>
  <c r="CK293" i="52"/>
  <c r="CX293" i="52"/>
  <c r="EW293" i="52" s="1"/>
  <c r="FI293" i="52" s="1"/>
  <c r="CV293" i="52"/>
  <c r="CW293" i="52"/>
  <c r="EV293" i="52" s="1"/>
  <c r="DC293" i="52"/>
  <c r="DS428" i="52"/>
  <c r="DJ428" i="52"/>
  <c r="DV428" i="52" s="1"/>
  <c r="AB579" i="52"/>
  <c r="AC579" i="52" s="1"/>
  <c r="DR579" i="52"/>
  <c r="DU579" i="52" s="1"/>
  <c r="DJ579" i="52"/>
  <c r="DV579" i="52" s="1"/>
  <c r="FA245" i="52"/>
  <c r="CO427" i="52"/>
  <c r="FB427" i="52" s="1"/>
  <c r="CP427" i="52"/>
  <c r="FA427" i="52" s="1"/>
  <c r="DC427" i="52"/>
  <c r="CV427" i="52"/>
  <c r="DD427" i="52"/>
  <c r="FP427" i="52" s="1"/>
  <c r="CI427" i="52"/>
  <c r="CJ427" i="52" s="1"/>
  <c r="CW427" i="52"/>
  <c r="CX427" i="52"/>
  <c r="EW427" i="52" s="1"/>
  <c r="FI427" i="52" s="1"/>
  <c r="CK427" i="52"/>
  <c r="DM433" i="52"/>
  <c r="CW433" i="52"/>
  <c r="FD433" i="52"/>
  <c r="CU433" i="52"/>
  <c r="DM447" i="52"/>
  <c r="FD447" i="52"/>
  <c r="EF570" i="52"/>
  <c r="EY413" i="52"/>
  <c r="CW413" i="52"/>
  <c r="DN413" i="52" s="1"/>
  <c r="CU413" i="52"/>
  <c r="AB431" i="52"/>
  <c r="DR431" i="52"/>
  <c r="DU431" i="52" s="1"/>
  <c r="DJ431" i="52"/>
  <c r="DV431" i="52" s="1"/>
  <c r="AB445" i="52"/>
  <c r="DR445" i="52"/>
  <c r="DU445" i="52" s="1"/>
  <c r="DJ445" i="52"/>
  <c r="DV445" i="52" s="1"/>
  <c r="EY496" i="52"/>
  <c r="AB551" i="52"/>
  <c r="DR551" i="52"/>
  <c r="DU551" i="52" s="1"/>
  <c r="DJ551" i="52"/>
  <c r="DV551" i="52" s="1"/>
  <c r="II281" i="52"/>
  <c r="IH281" i="52"/>
  <c r="CV404" i="52"/>
  <c r="EX404" i="52"/>
  <c r="AB432" i="52"/>
  <c r="DR432" i="52"/>
  <c r="DU432" i="52" s="1"/>
  <c r="DJ432" i="52"/>
  <c r="DV432" i="52" s="1"/>
  <c r="EX440" i="52"/>
  <c r="CV440" i="52"/>
  <c r="DM446" i="52"/>
  <c r="FD446" i="52"/>
  <c r="DS497" i="52"/>
  <c r="DJ497" i="52"/>
  <c r="DV497" i="52" s="1"/>
  <c r="FQ545" i="52"/>
  <c r="DF545" i="52"/>
  <c r="DX234" i="52"/>
  <c r="DD234" i="52"/>
  <c r="EY284" i="52"/>
  <c r="CW284" i="52"/>
  <c r="DN284" i="52" s="1"/>
  <c r="CU284" i="52"/>
  <c r="DX400" i="52"/>
  <c r="DD400" i="52"/>
  <c r="CN427" i="52"/>
  <c r="FE427" i="52" s="1"/>
  <c r="EF436" i="52"/>
  <c r="FD483" i="52"/>
  <c r="DM483" i="52"/>
  <c r="CW483" i="52"/>
  <c r="DN483" i="52" s="1"/>
  <c r="CU483" i="52"/>
  <c r="EY507" i="52"/>
  <c r="CW507" i="52"/>
  <c r="EV507" i="52" s="1"/>
  <c r="CU507" i="52"/>
  <c r="AB535" i="52"/>
  <c r="DR535" i="52"/>
  <c r="DU535" i="52" s="1"/>
  <c r="DJ535" i="52"/>
  <c r="DV535" i="52" s="1"/>
  <c r="AB561" i="52"/>
  <c r="DR561" i="52"/>
  <c r="DU561" i="52" s="1"/>
  <c r="DJ561" i="52"/>
  <c r="DV561" i="52" s="1"/>
  <c r="FE602" i="52"/>
  <c r="CU602" i="52"/>
  <c r="EX365" i="52"/>
  <c r="CV365" i="52"/>
  <c r="DS439" i="52"/>
  <c r="DJ439" i="52"/>
  <c r="DV439" i="52" s="1"/>
  <c r="CN447" i="52"/>
  <c r="FE447" i="52" s="1"/>
  <c r="DC447" i="52"/>
  <c r="CP447" i="52"/>
  <c r="FA447" i="52" s="1"/>
  <c r="CV447" i="52"/>
  <c r="DD447" i="52"/>
  <c r="FP447" i="52" s="1"/>
  <c r="CW447" i="52"/>
  <c r="CI447" i="52"/>
  <c r="CJ447" i="52" s="1"/>
  <c r="CX447" i="52"/>
  <c r="EW447" i="52" s="1"/>
  <c r="FI447" i="52" s="1"/>
  <c r="CK447" i="52"/>
  <c r="FD461" i="52"/>
  <c r="DM461" i="52"/>
  <c r="DS491" i="52"/>
  <c r="DJ491" i="52"/>
  <c r="DV491" i="52" s="1"/>
  <c r="EX555" i="52"/>
  <c r="CV555" i="52"/>
  <c r="DM607" i="52"/>
  <c r="FD607" i="52"/>
  <c r="CW607" i="52"/>
  <c r="FD630" i="52"/>
  <c r="DM630" i="52"/>
  <c r="CW630" i="52"/>
  <c r="AB373" i="52"/>
  <c r="DR373" i="52"/>
  <c r="DU373" i="52" s="1"/>
  <c r="DJ373" i="52"/>
  <c r="DV373" i="52" s="1"/>
  <c r="DT405" i="52"/>
  <c r="DJ405" i="52"/>
  <c r="DV405" i="52" s="1"/>
  <c r="FS405" i="52" s="1"/>
  <c r="EX416" i="52"/>
  <c r="CV416" i="52"/>
  <c r="DM418" i="52"/>
  <c r="FD418" i="52"/>
  <c r="CW418" i="52"/>
  <c r="CU418" i="52"/>
  <c r="DW428" i="52"/>
  <c r="DC428" i="52"/>
  <c r="CW500" i="52"/>
  <c r="FD500" i="52"/>
  <c r="DM500" i="52"/>
  <c r="CU500" i="52"/>
  <c r="FF617" i="52"/>
  <c r="CI617" i="52"/>
  <c r="CJ617" i="52" s="1"/>
  <c r="DS460" i="52"/>
  <c r="DJ460" i="52"/>
  <c r="DV460" i="52" s="1"/>
  <c r="EU593" i="52"/>
  <c r="FH593" i="52" s="1"/>
  <c r="DZ593" i="52"/>
  <c r="DB593" i="52"/>
  <c r="EA593" i="52"/>
  <c r="DS624" i="52"/>
  <c r="DJ624" i="52"/>
  <c r="DV624" i="52" s="1"/>
  <c r="EX439" i="52"/>
  <c r="CV439" i="52"/>
  <c r="FD472" i="52"/>
  <c r="DM472" i="52"/>
  <c r="CW472" i="52"/>
  <c r="CU472" i="52"/>
  <c r="CW487" i="52"/>
  <c r="DN487" i="52" s="1"/>
  <c r="FD487" i="52"/>
  <c r="DM487" i="52"/>
  <c r="EZ530" i="52"/>
  <c r="CX530" i="52"/>
  <c r="CU530" i="52"/>
  <c r="EF548" i="52"/>
  <c r="EX566" i="52"/>
  <c r="CV566" i="52"/>
  <c r="EZ595" i="52"/>
  <c r="CX595" i="52"/>
  <c r="EW595" i="52" s="1"/>
  <c r="DM604" i="52"/>
  <c r="FD604" i="52"/>
  <c r="FF643" i="52"/>
  <c r="CI643" i="52"/>
  <c r="CJ643" i="52" s="1"/>
  <c r="EX781" i="52"/>
  <c r="CV781" i="52"/>
  <c r="EY453" i="52"/>
  <c r="IH453" i="52" s="1"/>
  <c r="DS504" i="52"/>
  <c r="DJ504" i="52"/>
  <c r="DV504" i="52" s="1"/>
  <c r="AB541" i="52"/>
  <c r="DR541" i="52"/>
  <c r="DU541" i="52" s="1"/>
  <c r="DJ541" i="52"/>
  <c r="DV541" i="52" s="1"/>
  <c r="FE582" i="52"/>
  <c r="CU582" i="52"/>
  <c r="CN626" i="52"/>
  <c r="FE626" i="52" s="1"/>
  <c r="CO626" i="52"/>
  <c r="FB626" i="52" s="1"/>
  <c r="CV626" i="52"/>
  <c r="CP626" i="52"/>
  <c r="FA626" i="52" s="1"/>
  <c r="DD626" i="52"/>
  <c r="FP626" i="52" s="1"/>
  <c r="CK626" i="52"/>
  <c r="CX626" i="52"/>
  <c r="EW626" i="52" s="1"/>
  <c r="FI626" i="52" s="1"/>
  <c r="DC626" i="52"/>
  <c r="CI626" i="52"/>
  <c r="CJ626" i="52" s="1"/>
  <c r="CW626" i="52"/>
  <c r="FF631" i="52"/>
  <c r="CI631" i="52"/>
  <c r="CJ631" i="52" s="1"/>
  <c r="AB643" i="52"/>
  <c r="DR643" i="52"/>
  <c r="DU643" i="52" s="1"/>
  <c r="DJ643" i="52"/>
  <c r="DV643" i="52" s="1"/>
  <c r="DM423" i="52"/>
  <c r="FD423" i="52"/>
  <c r="EY502" i="52"/>
  <c r="DX586" i="52"/>
  <c r="DD586" i="52"/>
  <c r="CK607" i="52"/>
  <c r="AB629" i="52"/>
  <c r="DR629" i="52"/>
  <c r="DU629" i="52" s="1"/>
  <c r="DJ629" i="52"/>
  <c r="DV629" i="52" s="1"/>
  <c r="CP660" i="52"/>
  <c r="FA660" i="52" s="1"/>
  <c r="CO660" i="52"/>
  <c r="FB660" i="52" s="1"/>
  <c r="CX660" i="52"/>
  <c r="EW660" i="52" s="1"/>
  <c r="FI660" i="52" s="1"/>
  <c r="CK660" i="52"/>
  <c r="CV660" i="52"/>
  <c r="CI660" i="52"/>
  <c r="CJ660" i="52" s="1"/>
  <c r="CW660" i="52"/>
  <c r="DC660" i="52"/>
  <c r="DD660" i="52"/>
  <c r="FP660" i="52" s="1"/>
  <c r="AB690" i="52"/>
  <c r="DR690" i="52"/>
  <c r="DU690" i="52" s="1"/>
  <c r="DJ690" i="52"/>
  <c r="DV690" i="52" s="1"/>
  <c r="FS690" i="52" s="1"/>
  <c r="CW714" i="52"/>
  <c r="DN714" i="52" s="1"/>
  <c r="FD714" i="52"/>
  <c r="DM714" i="52"/>
  <c r="DT743" i="52"/>
  <c r="DJ743" i="52"/>
  <c r="DV743" i="52" s="1"/>
  <c r="FD468" i="52"/>
  <c r="FM468" i="52" s="1"/>
  <c r="DM468" i="52"/>
  <c r="CU468" i="52"/>
  <c r="CW468" i="52"/>
  <c r="FF488" i="52"/>
  <c r="CI488" i="52"/>
  <c r="CJ488" i="52" s="1"/>
  <c r="CU488" i="52"/>
  <c r="DX536" i="52"/>
  <c r="DD536" i="52"/>
  <c r="DB536" i="52"/>
  <c r="EA536" i="52"/>
  <c r="AB577" i="52"/>
  <c r="DR577" i="52"/>
  <c r="DU577" i="52" s="1"/>
  <c r="DJ577" i="52"/>
  <c r="DV577" i="52" s="1"/>
  <c r="AB605" i="52"/>
  <c r="DR605" i="52"/>
  <c r="DU605" i="52" s="1"/>
  <c r="DJ605" i="52"/>
  <c r="DV605" i="52" s="1"/>
  <c r="CO652" i="52"/>
  <c r="FB652" i="52" s="1"/>
  <c r="CP652" i="52"/>
  <c r="FA652" i="52" s="1"/>
  <c r="CN652" i="52"/>
  <c r="FE652" i="52" s="1"/>
  <c r="DC652" i="52"/>
  <c r="DD652" i="52"/>
  <c r="FP652" i="52" s="1"/>
  <c r="CX652" i="52"/>
  <c r="EW652" i="52" s="1"/>
  <c r="FI652" i="52" s="1"/>
  <c r="CK652" i="52"/>
  <c r="CV652" i="52"/>
  <c r="CW652" i="52"/>
  <c r="CI652" i="52"/>
  <c r="CJ652" i="52" s="1"/>
  <c r="CJ689" i="52"/>
  <c r="DM440" i="52"/>
  <c r="FD440" i="52"/>
  <c r="CW440" i="52"/>
  <c r="CU440" i="52"/>
  <c r="DS455" i="52"/>
  <c r="DJ455" i="52"/>
  <c r="DV455" i="52" s="1"/>
  <c r="FF517" i="52"/>
  <c r="CI517" i="52"/>
  <c r="CJ517" i="52" s="1"/>
  <c r="CU517" i="52"/>
  <c r="FQ537" i="52"/>
  <c r="DF537" i="52"/>
  <c r="CJ550" i="52"/>
  <c r="CK561" i="52"/>
  <c r="DX650" i="52"/>
  <c r="DD650" i="52"/>
  <c r="AB697" i="52"/>
  <c r="DR697" i="52"/>
  <c r="DU697" i="52" s="1"/>
  <c r="DJ697" i="52"/>
  <c r="DV697" i="52" s="1"/>
  <c r="AB786" i="52"/>
  <c r="DR786" i="52"/>
  <c r="DU786" i="52" s="1"/>
  <c r="DJ786" i="52"/>
  <c r="DV786" i="52" s="1"/>
  <c r="FD462" i="52"/>
  <c r="DM462" i="52"/>
  <c r="CW462" i="52"/>
  <c r="CU462" i="52"/>
  <c r="DS492" i="52"/>
  <c r="DJ492" i="52"/>
  <c r="DV492" i="52" s="1"/>
  <c r="FF503" i="52"/>
  <c r="CI503" i="52"/>
  <c r="CJ503" i="52" s="1"/>
  <c r="CU503" i="52"/>
  <c r="FD516" i="52"/>
  <c r="DM516" i="52"/>
  <c r="CW516" i="52"/>
  <c r="DN516" i="52" s="1"/>
  <c r="DS564" i="52"/>
  <c r="DJ564" i="52"/>
  <c r="DV564" i="52" s="1"/>
  <c r="DS608" i="52"/>
  <c r="DJ608" i="52"/>
  <c r="DV608" i="52" s="1"/>
  <c r="FS608" i="52" s="1"/>
  <c r="FE620" i="52"/>
  <c r="CU620" i="52"/>
  <c r="AB641" i="52"/>
  <c r="DR641" i="52"/>
  <c r="DU641" i="52" s="1"/>
  <c r="DJ641" i="52"/>
  <c r="DV641" i="52" s="1"/>
  <c r="AB671" i="52"/>
  <c r="DR671" i="52"/>
  <c r="DU671" i="52" s="1"/>
  <c r="DJ671" i="52"/>
  <c r="DV671" i="52" s="1"/>
  <c r="AB684" i="52"/>
  <c r="DR684" i="52"/>
  <c r="DU684" i="52" s="1"/>
  <c r="DJ684" i="52"/>
  <c r="DV684" i="52" s="1"/>
  <c r="AB691" i="52"/>
  <c r="DR691" i="52"/>
  <c r="DU691" i="52" s="1"/>
  <c r="DJ691" i="52"/>
  <c r="DV691" i="52" s="1"/>
  <c r="EY728" i="52"/>
  <c r="FF744" i="52"/>
  <c r="CI744" i="52"/>
  <c r="CJ744" i="52" s="1"/>
  <c r="CU744" i="52"/>
  <c r="FP784" i="52"/>
  <c r="DF784" i="52"/>
  <c r="CN660" i="52"/>
  <c r="FE660" i="52" s="1"/>
  <c r="FF707" i="52"/>
  <c r="CI707" i="52"/>
  <c r="CJ707" i="52" s="1"/>
  <c r="CW751" i="52"/>
  <c r="DN751" i="52" s="1"/>
  <c r="FD751" i="52"/>
  <c r="DM751" i="52"/>
  <c r="CW757" i="52"/>
  <c r="DN757" i="52" s="1"/>
  <c r="EY757" i="52"/>
  <c r="CW771" i="52"/>
  <c r="FD771" i="52"/>
  <c r="DM771" i="52"/>
  <c r="AB785" i="52"/>
  <c r="DR785" i="52"/>
  <c r="DU785" i="52" s="1"/>
  <c r="DJ785" i="52"/>
  <c r="DV785" i="52" s="1"/>
  <c r="EF807" i="52"/>
  <c r="AB425" i="52"/>
  <c r="DR425" i="52"/>
  <c r="DU425" i="52" s="1"/>
  <c r="DJ425" i="52"/>
  <c r="DV425" i="52" s="1"/>
  <c r="FF609" i="52"/>
  <c r="CI609" i="52"/>
  <c r="CJ609" i="52" s="1"/>
  <c r="DM683" i="52"/>
  <c r="FD683" i="52"/>
  <c r="CW683" i="52"/>
  <c r="EY737" i="52"/>
  <c r="DT752" i="52"/>
  <c r="DJ752" i="52"/>
  <c r="DV752" i="52" s="1"/>
  <c r="DT760" i="52"/>
  <c r="DJ760" i="52"/>
  <c r="DV760" i="52" s="1"/>
  <c r="FP792" i="52"/>
  <c r="FD801" i="52"/>
  <c r="DM801" i="52"/>
  <c r="EY817" i="52"/>
  <c r="EY825" i="52"/>
  <c r="DM659" i="52"/>
  <c r="FD659" i="52"/>
  <c r="CW659" i="52"/>
  <c r="CJ698" i="52"/>
  <c r="CW723" i="52"/>
  <c r="FD723" i="52"/>
  <c r="DM723" i="52"/>
  <c r="CJ736" i="52"/>
  <c r="DT774" i="52"/>
  <c r="DJ774" i="52"/>
  <c r="DV774" i="52" s="1"/>
  <c r="EY788" i="52"/>
  <c r="FC791" i="52"/>
  <c r="CU791" i="52"/>
  <c r="DM823" i="52"/>
  <c r="CW823" i="52"/>
  <c r="FD823" i="52"/>
  <c r="CU823" i="52"/>
  <c r="FE588" i="52"/>
  <c r="DM663" i="52"/>
  <c r="FD663" i="52"/>
  <c r="CW663" i="52"/>
  <c r="FF722" i="52"/>
  <c r="CI722" i="52"/>
  <c r="CU722" i="52"/>
  <c r="FF763" i="52"/>
  <c r="CI763" i="52"/>
  <c r="CJ763" i="52" s="1"/>
  <c r="FF775" i="52"/>
  <c r="CI775" i="52"/>
  <c r="CJ775" i="52" s="1"/>
  <c r="CU775" i="52"/>
  <c r="AB812" i="52"/>
  <c r="DR812" i="52"/>
  <c r="DU812" i="52" s="1"/>
  <c r="DJ812" i="52"/>
  <c r="DV812" i="52" s="1"/>
  <c r="EF828" i="52"/>
  <c r="DS628" i="52"/>
  <c r="DJ628" i="52"/>
  <c r="DV628" i="52" s="1"/>
  <c r="CP699" i="52"/>
  <c r="FA699" i="52" s="1"/>
  <c r="CO699" i="52"/>
  <c r="FB699" i="52" s="1"/>
  <c r="CV699" i="52"/>
  <c r="CI699" i="52"/>
  <c r="CJ699" i="52" s="1"/>
  <c r="CK699" i="52"/>
  <c r="CW699" i="52"/>
  <c r="CX699" i="52"/>
  <c r="EW699" i="52" s="1"/>
  <c r="FI699" i="52" s="1"/>
  <c r="DD699" i="52"/>
  <c r="FP699" i="52" s="1"/>
  <c r="DC699" i="52"/>
  <c r="FD726" i="52"/>
  <c r="DM726" i="52"/>
  <c r="CW726" i="52"/>
  <c r="DN726" i="52" s="1"/>
  <c r="DT731" i="52"/>
  <c r="DJ731" i="52"/>
  <c r="DV731" i="52" s="1"/>
  <c r="FF740" i="52"/>
  <c r="CI740" i="52"/>
  <c r="CU740" i="52"/>
  <c r="EY766" i="52"/>
  <c r="EY774" i="52"/>
  <c r="CK789" i="52"/>
  <c r="CJ789" i="52"/>
  <c r="AB667" i="52"/>
  <c r="DR667" i="52"/>
  <c r="DU667" i="52" s="1"/>
  <c r="DJ667" i="52"/>
  <c r="DV667" i="52" s="1"/>
  <c r="EX705" i="52"/>
  <c r="CV705" i="52"/>
  <c r="DT715" i="52"/>
  <c r="DJ715" i="52"/>
  <c r="DV715" i="52" s="1"/>
  <c r="FF724" i="52"/>
  <c r="CI724" i="52"/>
  <c r="CJ724" i="52" s="1"/>
  <c r="CU724" i="52"/>
  <c r="CW749" i="52"/>
  <c r="DN749" i="52" s="1"/>
  <c r="EY749" i="52"/>
  <c r="CW769" i="52"/>
  <c r="DN769" i="52" s="1"/>
  <c r="EY769" i="52"/>
  <c r="EY777" i="52"/>
  <c r="CW777" i="52"/>
  <c r="FD807" i="52"/>
  <c r="DM807" i="52"/>
  <c r="EY819" i="52"/>
  <c r="CP829" i="52"/>
  <c r="FA829" i="52" s="1"/>
  <c r="DD829" i="52"/>
  <c r="FP829" i="52" s="1"/>
  <c r="CO829" i="52"/>
  <c r="FB829" i="52" s="1"/>
  <c r="CW829" i="52"/>
  <c r="CN829" i="52"/>
  <c r="FE829" i="52" s="1"/>
  <c r="CV829" i="52"/>
  <c r="CK829" i="52"/>
  <c r="CX829" i="52"/>
  <c r="EW829" i="52" s="1"/>
  <c r="FI829" i="52" s="1"/>
  <c r="CI829" i="52"/>
  <c r="CJ829" i="52" s="1"/>
  <c r="DC829" i="52"/>
  <c r="AB657" i="52"/>
  <c r="DR657" i="52"/>
  <c r="DU657" i="52" s="1"/>
  <c r="DJ657" i="52"/>
  <c r="DV657" i="52" s="1"/>
  <c r="DK657" i="52"/>
  <c r="EA693" i="52"/>
  <c r="CN713" i="52"/>
  <c r="FE713" i="52" s="1"/>
  <c r="CP713" i="52"/>
  <c r="FA713" i="52" s="1"/>
  <c r="CW713" i="52"/>
  <c r="EV713" i="52" s="1"/>
  <c r="CI713" i="52"/>
  <c r="CJ713" i="52" s="1"/>
  <c r="CK713" i="52"/>
  <c r="DD713" i="52"/>
  <c r="FP713" i="52" s="1"/>
  <c r="CX713" i="52"/>
  <c r="EW713" i="52" s="1"/>
  <c r="FI713" i="52" s="1"/>
  <c r="DC713" i="52"/>
  <c r="CV713" i="52"/>
  <c r="CP718" i="52"/>
  <c r="FA718" i="52" s="1"/>
  <c r="CN718" i="52"/>
  <c r="FE718" i="52" s="1"/>
  <c r="CO718" i="52"/>
  <c r="FB718" i="52" s="1"/>
  <c r="CW718" i="52"/>
  <c r="EV718" i="52" s="1"/>
  <c r="CI718" i="52"/>
  <c r="CJ718" i="52" s="1"/>
  <c r="CK718" i="52"/>
  <c r="DD718" i="52"/>
  <c r="FP718" i="52" s="1"/>
  <c r="DC718" i="52"/>
  <c r="CX718" i="52"/>
  <c r="EW718" i="52" s="1"/>
  <c r="FI718" i="52" s="1"/>
  <c r="CV718" i="52"/>
  <c r="DD804" i="52"/>
  <c r="DX804" i="52"/>
  <c r="DM815" i="52"/>
  <c r="CW815" i="52"/>
  <c r="EV815" i="52" s="1"/>
  <c r="FD815" i="52"/>
  <c r="FC831" i="52"/>
  <c r="CU831" i="52"/>
  <c r="FF671" i="52"/>
  <c r="CI671" i="52"/>
  <c r="CJ671" i="52" s="1"/>
  <c r="FF754" i="52"/>
  <c r="CI754" i="52"/>
  <c r="CJ754" i="52" s="1"/>
  <c r="CU754" i="52"/>
  <c r="EY804" i="52"/>
  <c r="CJ836" i="52"/>
  <c r="AB1004" i="52"/>
  <c r="FF758" i="52"/>
  <c r="CI758" i="52"/>
  <c r="CJ758" i="52" s="1"/>
  <c r="CU758" i="52"/>
  <c r="CU786" i="52"/>
  <c r="FC786" i="52"/>
  <c r="EX814" i="52"/>
  <c r="CV814" i="52"/>
  <c r="CP732" i="52"/>
  <c r="FA732" i="52" s="1"/>
  <c r="CN732" i="52"/>
  <c r="FE732" i="52" s="1"/>
  <c r="CO732" i="52"/>
  <c r="FB732" i="52" s="1"/>
  <c r="CW732" i="52"/>
  <c r="EV732" i="52" s="1"/>
  <c r="CI732" i="52"/>
  <c r="CJ732" i="52" s="1"/>
  <c r="CK732" i="52"/>
  <c r="CX732" i="52"/>
  <c r="EW732" i="52" s="1"/>
  <c r="FI732" i="52" s="1"/>
  <c r="DC732" i="52"/>
  <c r="DD732" i="52"/>
  <c r="FP732" i="52" s="1"/>
  <c r="CV732" i="52"/>
  <c r="CV794" i="52"/>
  <c r="EX794" i="52"/>
  <c r="EF796" i="52"/>
  <c r="AB802" i="52"/>
  <c r="DR802" i="52"/>
  <c r="DU802" i="52" s="1"/>
  <c r="DJ802" i="52"/>
  <c r="DV802" i="52" s="1"/>
  <c r="EY762" i="52"/>
  <c r="DM830" i="52"/>
  <c r="FD830" i="52"/>
  <c r="FD797" i="52"/>
  <c r="DM797" i="52"/>
  <c r="DD809" i="52"/>
  <c r="FP809" i="52" s="1"/>
  <c r="CP809" i="52"/>
  <c r="FA809" i="52" s="1"/>
  <c r="IH809" i="52" s="1"/>
  <c r="CN809" i="52"/>
  <c r="FE809" i="52" s="1"/>
  <c r="CX809" i="52"/>
  <c r="EW809" i="52" s="1"/>
  <c r="FI809" i="52" s="1"/>
  <c r="CV809" i="52"/>
  <c r="CW809" i="52"/>
  <c r="DC809" i="52"/>
  <c r="CK809" i="52"/>
  <c r="CI809" i="52"/>
  <c r="CJ809" i="52" s="1"/>
  <c r="FD828" i="52"/>
  <c r="DM828" i="52"/>
  <c r="CW828" i="52"/>
  <c r="EV828" i="52" s="1"/>
  <c r="AB992" i="52"/>
  <c r="EF962" i="52"/>
  <c r="AB994" i="52"/>
  <c r="EY813" i="52"/>
  <c r="EW974" i="52"/>
  <c r="FI974" i="52" s="1"/>
  <c r="DB974" i="52"/>
  <c r="DZ974" i="52"/>
  <c r="EA974" i="52"/>
  <c r="EF958" i="52"/>
  <c r="AB903" i="52"/>
  <c r="FD709" i="52"/>
  <c r="DM709" i="52"/>
  <c r="CU828" i="52"/>
  <c r="FC828" i="52"/>
  <c r="DF942" i="52"/>
  <c r="FO942" i="52"/>
  <c r="FN942" i="52" s="1"/>
  <c r="IG942" i="52" s="1"/>
  <c r="EU698" i="52"/>
  <c r="FH698" i="52" s="1"/>
  <c r="DB698" i="52"/>
  <c r="EA698" i="52"/>
  <c r="DZ698" i="52"/>
  <c r="FO944" i="52"/>
  <c r="DF944" i="52"/>
  <c r="EU853" i="52"/>
  <c r="FH853" i="52" s="1"/>
  <c r="DF779" i="52"/>
  <c r="FO779" i="52"/>
  <c r="EF739" i="52"/>
  <c r="FO673" i="52"/>
  <c r="DF673" i="52"/>
  <c r="EF726" i="52"/>
  <c r="FO609" i="52"/>
  <c r="DF609" i="52"/>
  <c r="EV547" i="52"/>
  <c r="FJ547" i="52" s="1"/>
  <c r="DN547" i="52"/>
  <c r="CI615" i="52"/>
  <c r="CJ615" i="52" s="1"/>
  <c r="EF504" i="52"/>
  <c r="EV545" i="52"/>
  <c r="FJ545" i="52" s="1"/>
  <c r="DN545" i="52"/>
  <c r="EF390" i="52"/>
  <c r="EB390" i="52"/>
  <c r="EG390" i="52"/>
  <c r="AB406" i="52"/>
  <c r="EF328" i="52"/>
  <c r="EV533" i="52"/>
  <c r="FJ533" i="52" s="1"/>
  <c r="DN533" i="52"/>
  <c r="FP456" i="52"/>
  <c r="DF456" i="52"/>
  <c r="FS296" i="52"/>
  <c r="IE296" i="52"/>
  <c r="FO371" i="52"/>
  <c r="AB335" i="52"/>
  <c r="II372" i="52"/>
  <c r="IH372" i="52"/>
  <c r="FM372" i="52"/>
  <c r="DU533" i="52"/>
  <c r="AB331" i="52"/>
  <c r="AB189" i="52"/>
  <c r="AB173" i="52"/>
  <c r="FP129" i="52"/>
  <c r="DF129" i="52"/>
  <c r="FM205" i="52"/>
  <c r="II205" i="52"/>
  <c r="IH205" i="52"/>
  <c r="AB191" i="52"/>
  <c r="EW227" i="52"/>
  <c r="FI227" i="52" s="1"/>
  <c r="DB227" i="52"/>
  <c r="EA227" i="52"/>
  <c r="DZ227" i="52"/>
  <c r="EF165" i="52"/>
  <c r="AB193" i="52"/>
  <c r="EW210" i="52"/>
  <c r="FI210" i="52" s="1"/>
  <c r="DB210" i="52"/>
  <c r="EA210" i="52"/>
  <c r="DZ210" i="52"/>
  <c r="GP924" i="52"/>
  <c r="GK924" i="52"/>
  <c r="HC924" i="52"/>
  <c r="FZ924" i="52"/>
  <c r="HT924" i="52"/>
  <c r="GH924" i="52"/>
  <c r="HU924" i="52"/>
  <c r="GR924" i="52"/>
  <c r="GA924" i="52"/>
  <c r="HO924" i="52"/>
  <c r="HW924" i="52"/>
  <c r="HP924" i="52"/>
  <c r="GQ924" i="52"/>
  <c r="FY924" i="52"/>
  <c r="HV924" i="52"/>
  <c r="HN924" i="52"/>
  <c r="GU924" i="52"/>
  <c r="HM924" i="52"/>
  <c r="GT924" i="52"/>
  <c r="GL924" i="52"/>
  <c r="HJ924" i="52"/>
  <c r="HQ924" i="52"/>
  <c r="GD923" i="52"/>
  <c r="GB923" i="52"/>
  <c r="HV923" i="52"/>
  <c r="GH923" i="52"/>
  <c r="GA923" i="52"/>
  <c r="GM923" i="52"/>
  <c r="GJ923" i="52"/>
  <c r="FY923" i="52"/>
  <c r="HT923" i="52"/>
  <c r="GN923" i="52"/>
  <c r="GC923" i="52"/>
  <c r="HU923" i="52"/>
  <c r="GL923" i="52"/>
  <c r="GG923" i="52"/>
  <c r="HS923" i="52"/>
  <c r="GK923" i="52"/>
  <c r="FZ923" i="52"/>
  <c r="HW923" i="52"/>
  <c r="FS250" i="52"/>
  <c r="EJ250" i="52"/>
  <c r="EI250" i="52"/>
  <c r="DL386" i="52"/>
  <c r="DO386" i="52"/>
  <c r="EJ228" i="52"/>
  <c r="EI228" i="52"/>
  <c r="FS228" i="52"/>
  <c r="AC882" i="52"/>
  <c r="FS283" i="52"/>
  <c r="AC889" i="52"/>
  <c r="CO1005" i="52"/>
  <c r="FB1005" i="52" s="1"/>
  <c r="CP1005" i="52"/>
  <c r="FA1005" i="52" s="1"/>
  <c r="DC1005" i="52"/>
  <c r="CI1005" i="52"/>
  <c r="CJ1005" i="52" s="1"/>
  <c r="CX1005" i="52"/>
  <c r="EW1005" i="52" s="1"/>
  <c r="FI1005" i="52" s="1"/>
  <c r="DD1005" i="52"/>
  <c r="FP1005" i="52" s="1"/>
  <c r="CK1005" i="52"/>
  <c r="CW1005" i="52"/>
  <c r="EV1005" i="52" s="1"/>
  <c r="CV1005" i="52"/>
  <c r="DT872" i="52"/>
  <c r="DJ872" i="52"/>
  <c r="DV872" i="52" s="1"/>
  <c r="EY843" i="52"/>
  <c r="CK882" i="52"/>
  <c r="CJ882" i="52"/>
  <c r="CN891" i="52"/>
  <c r="FE891" i="52" s="1"/>
  <c r="CX891" i="52"/>
  <c r="EW891" i="52" s="1"/>
  <c r="FI891" i="52" s="1"/>
  <c r="CO891" i="52"/>
  <c r="FB891" i="52" s="1"/>
  <c r="CP891" i="52"/>
  <c r="FA891" i="52" s="1"/>
  <c r="CW891" i="52"/>
  <c r="EV891" i="52" s="1"/>
  <c r="CV891" i="52"/>
  <c r="DD891" i="52"/>
  <c r="FP891" i="52" s="1"/>
  <c r="DC891" i="52"/>
  <c r="CK891" i="52"/>
  <c r="CI891" i="52"/>
  <c r="CJ891" i="52" s="1"/>
  <c r="CK919" i="52"/>
  <c r="CK878" i="52"/>
  <c r="CJ878" i="52"/>
  <c r="CJ907" i="52"/>
  <c r="DS936" i="52"/>
  <c r="DJ936" i="52"/>
  <c r="DV936" i="52" s="1"/>
  <c r="AB941" i="52"/>
  <c r="DR941" i="52"/>
  <c r="DU941" i="52" s="1"/>
  <c r="DJ941" i="52"/>
  <c r="DV941" i="52" s="1"/>
  <c r="CN996" i="52"/>
  <c r="FE996" i="52" s="1"/>
  <c r="DC996" i="52"/>
  <c r="CI996" i="52"/>
  <c r="CW996" i="52"/>
  <c r="EV996" i="52" s="1"/>
  <c r="CK996" i="52"/>
  <c r="CX996" i="52"/>
  <c r="EW996" i="52" s="1"/>
  <c r="FI996" i="52" s="1"/>
  <c r="DD996" i="52"/>
  <c r="FP996" i="52" s="1"/>
  <c r="CV996" i="52"/>
  <c r="EZ868" i="52"/>
  <c r="CX868" i="52"/>
  <c r="CU868" i="52"/>
  <c r="CO892" i="52"/>
  <c r="FB892" i="52" s="1"/>
  <c r="CN892" i="52"/>
  <c r="FE892" i="52" s="1"/>
  <c r="CW892" i="52"/>
  <c r="EV892" i="52" s="1"/>
  <c r="CI892" i="52"/>
  <c r="CJ892" i="52" s="1"/>
  <c r="DC892" i="52"/>
  <c r="CX892" i="52"/>
  <c r="EW892" i="52" s="1"/>
  <c r="FI892" i="52" s="1"/>
  <c r="DD892" i="52"/>
  <c r="FP892" i="52" s="1"/>
  <c r="CV892" i="52"/>
  <c r="CK892" i="52"/>
  <c r="DT926" i="52"/>
  <c r="DJ926" i="52"/>
  <c r="DV926" i="52" s="1"/>
  <c r="EZ945" i="52"/>
  <c r="II945" i="52" s="1"/>
  <c r="CX945" i="52"/>
  <c r="EW945" i="52" s="1"/>
  <c r="DW968" i="52"/>
  <c r="DC968" i="52"/>
  <c r="DS1012" i="52"/>
  <c r="DJ1012" i="52"/>
  <c r="DV1012" i="52" s="1"/>
  <c r="CN869" i="52"/>
  <c r="FE869" i="52" s="1"/>
  <c r="CX869" i="52"/>
  <c r="EW869" i="52" s="1"/>
  <c r="FI869" i="52" s="1"/>
  <c r="CW869" i="52"/>
  <c r="CP869" i="52"/>
  <c r="FA869" i="52" s="1"/>
  <c r="CK869" i="52"/>
  <c r="CO869" i="52"/>
  <c r="FB869" i="52" s="1"/>
  <c r="CV869" i="52"/>
  <c r="DC869" i="52"/>
  <c r="CI869" i="52"/>
  <c r="CJ869" i="52" s="1"/>
  <c r="DD869" i="52"/>
  <c r="FP869" i="52" s="1"/>
  <c r="CP914" i="52"/>
  <c r="FA914" i="52" s="1"/>
  <c r="CK914" i="52"/>
  <c r="CO914" i="52"/>
  <c r="FB914" i="52" s="1"/>
  <c r="DD914" i="52"/>
  <c r="FP914" i="52" s="1"/>
  <c r="CN914" i="52"/>
  <c r="FE914" i="52" s="1"/>
  <c r="CV914" i="52"/>
  <c r="DC914" i="52"/>
  <c r="CX914" i="52"/>
  <c r="EW914" i="52" s="1"/>
  <c r="FI914" i="52" s="1"/>
  <c r="CW914" i="52"/>
  <c r="EV914" i="52" s="1"/>
  <c r="CI914" i="52"/>
  <c r="CJ914" i="52" s="1"/>
  <c r="II985" i="52"/>
  <c r="IH985" i="52"/>
  <c r="DS999" i="52"/>
  <c r="DJ999" i="52"/>
  <c r="DV999" i="52" s="1"/>
  <c r="FS999" i="52" s="1"/>
  <c r="EY1018" i="52"/>
  <c r="CW1048" i="52"/>
  <c r="FD1048" i="52"/>
  <c r="DM1048" i="52"/>
  <c r="AB105" i="52"/>
  <c r="DR105" i="52"/>
  <c r="DU105" i="52" s="1"/>
  <c r="DJ105" i="52"/>
  <c r="DV105" i="52" s="1"/>
  <c r="DS1002" i="52"/>
  <c r="DJ1002" i="52"/>
  <c r="DV1002" i="52" s="1"/>
  <c r="FD1015" i="52"/>
  <c r="CW1015" i="52"/>
  <c r="DM1015" i="52"/>
  <c r="DW1040" i="52"/>
  <c r="DC1040" i="52"/>
  <c r="DB1040" i="52"/>
  <c r="EA1040" i="52"/>
  <c r="EF887" i="52"/>
  <c r="EX913" i="52"/>
  <c r="CV913" i="52"/>
  <c r="CO998" i="52"/>
  <c r="FB998" i="52" s="1"/>
  <c r="CN998" i="52"/>
  <c r="FE998" i="52" s="1"/>
  <c r="CP998" i="52"/>
  <c r="FA998" i="52" s="1"/>
  <c r="DC998" i="52"/>
  <c r="CI998" i="52"/>
  <c r="CJ998" i="52" s="1"/>
  <c r="DD998" i="52"/>
  <c r="FP998" i="52" s="1"/>
  <c r="CK998" i="52"/>
  <c r="CX998" i="52"/>
  <c r="EW998" i="52" s="1"/>
  <c r="FI998" i="52" s="1"/>
  <c r="CV998" i="52"/>
  <c r="CW998" i="52"/>
  <c r="EV998" i="52" s="1"/>
  <c r="FJ998" i="52" s="1"/>
  <c r="DN1017" i="52"/>
  <c r="EY1017" i="52"/>
  <c r="DS1028" i="52"/>
  <c r="DJ1028" i="52"/>
  <c r="DV1028" i="52" s="1"/>
  <c r="FS1028" i="52" s="1"/>
  <c r="CK1046" i="52"/>
  <c r="CJ1046" i="52"/>
  <c r="EY918" i="52"/>
  <c r="FQ937" i="52"/>
  <c r="DF937" i="52"/>
  <c r="DS984" i="52"/>
  <c r="DJ984" i="52"/>
  <c r="DV984" i="52" s="1"/>
  <c r="EY995" i="52"/>
  <c r="DW1042" i="52"/>
  <c r="DC1042" i="52"/>
  <c r="EX107" i="52"/>
  <c r="CV107" i="52"/>
  <c r="EY913" i="52"/>
  <c r="CW913" i="52"/>
  <c r="EV913" i="52" s="1"/>
  <c r="EF964" i="52"/>
  <c r="DW992" i="52"/>
  <c r="DC992" i="52"/>
  <c r="EY1004" i="52"/>
  <c r="CW1004" i="52"/>
  <c r="DN1004" i="52" s="1"/>
  <c r="CN1013" i="52"/>
  <c r="FE1013" i="52" s="1"/>
  <c r="CP1013" i="52"/>
  <c r="FA1013" i="52" s="1"/>
  <c r="CO1013" i="52"/>
  <c r="FB1013" i="52" s="1"/>
  <c r="CI1013" i="52"/>
  <c r="DC1013" i="52"/>
  <c r="CV1013" i="52"/>
  <c r="CK1013" i="52"/>
  <c r="DD1013" i="52"/>
  <c r="FP1013" i="52" s="1"/>
  <c r="CW1013" i="52"/>
  <c r="EV1013" i="52" s="1"/>
  <c r="CX1013" i="52"/>
  <c r="EW1013" i="52" s="1"/>
  <c r="FI1013" i="52" s="1"/>
  <c r="FF1029" i="52"/>
  <c r="CI1029" i="52"/>
  <c r="CJ1029" i="52" s="1"/>
  <c r="AB108" i="52"/>
  <c r="DR108" i="52"/>
  <c r="DU108" i="52" s="1"/>
  <c r="DJ108" i="52"/>
  <c r="DV108" i="52" s="1"/>
  <c r="DS904" i="52"/>
  <c r="DJ904" i="52"/>
  <c r="DV904" i="52" s="1"/>
  <c r="CP954" i="52"/>
  <c r="FA954" i="52" s="1"/>
  <c r="FM954" i="52" s="1"/>
  <c r="CO954" i="52"/>
  <c r="FB954" i="52" s="1"/>
  <c r="DD954" i="52"/>
  <c r="FP954" i="52" s="1"/>
  <c r="CX954" i="52"/>
  <c r="EW954" i="52" s="1"/>
  <c r="FI954" i="52" s="1"/>
  <c r="CN954" i="52"/>
  <c r="FE954" i="52" s="1"/>
  <c r="DC954" i="52"/>
  <c r="CI954" i="52"/>
  <c r="CJ954" i="52" s="1"/>
  <c r="CK954" i="52"/>
  <c r="CW954" i="52"/>
  <c r="CV954" i="52"/>
  <c r="FF990" i="52"/>
  <c r="CI990" i="52"/>
  <c r="CJ990" i="52" s="1"/>
  <c r="CU990" i="52"/>
  <c r="CN1036" i="52"/>
  <c r="FE1036" i="52" s="1"/>
  <c r="CO1036" i="52"/>
  <c r="FB1036" i="52" s="1"/>
  <c r="CW1036" i="52"/>
  <c r="EV1036" i="52" s="1"/>
  <c r="DC1036" i="52"/>
  <c r="CK1036" i="52"/>
  <c r="CX1036" i="52"/>
  <c r="EW1036" i="52" s="1"/>
  <c r="FI1036" i="52" s="1"/>
  <c r="DD1036" i="52"/>
  <c r="FP1036" i="52" s="1"/>
  <c r="CI1036" i="52"/>
  <c r="CJ1036" i="52" s="1"/>
  <c r="CV1036" i="52"/>
  <c r="IH1046" i="52"/>
  <c r="II1046" i="52"/>
  <c r="FM1046" i="52"/>
  <c r="DC94" i="52"/>
  <c r="CN94" i="52"/>
  <c r="FE94" i="52" s="1"/>
  <c r="CO94" i="52"/>
  <c r="FB94" i="52" s="1"/>
  <c r="CP94" i="52"/>
  <c r="FA94" i="52" s="1"/>
  <c r="CI94" i="52"/>
  <c r="CJ94" i="52" s="1"/>
  <c r="CX94" i="52"/>
  <c r="EW94" i="52" s="1"/>
  <c r="FI94" i="52" s="1"/>
  <c r="CK94" i="52"/>
  <c r="DD94" i="52"/>
  <c r="FP94" i="52" s="1"/>
  <c r="CV94" i="52"/>
  <c r="CW94" i="52"/>
  <c r="CK1037" i="52"/>
  <c r="CJ1037" i="52"/>
  <c r="FD68" i="52"/>
  <c r="DM68" i="52"/>
  <c r="DS84" i="52"/>
  <c r="DJ84" i="52"/>
  <c r="DV84" i="52" s="1"/>
  <c r="EY117" i="52"/>
  <c r="DU972" i="52"/>
  <c r="DW1041" i="52"/>
  <c r="DC1041" i="52"/>
  <c r="DX107" i="52"/>
  <c r="DD107" i="52"/>
  <c r="FP107" i="52" s="1"/>
  <c r="DW137" i="52"/>
  <c r="CW89" i="52"/>
  <c r="EY89" i="52"/>
  <c r="FD1020" i="52"/>
  <c r="DM1020" i="52"/>
  <c r="EY72" i="52"/>
  <c r="AB111" i="52"/>
  <c r="DR111" i="52"/>
  <c r="DU111" i="52" s="1"/>
  <c r="DJ111" i="52"/>
  <c r="DV111" i="52" s="1"/>
  <c r="FQ120" i="52"/>
  <c r="DW141" i="52"/>
  <c r="DC141" i="52"/>
  <c r="DB141" i="52"/>
  <c r="EA141" i="52"/>
  <c r="EZ187" i="52"/>
  <c r="CX187" i="52"/>
  <c r="EW187" i="52" s="1"/>
  <c r="EY997" i="52"/>
  <c r="DM76" i="52"/>
  <c r="FD76" i="52"/>
  <c r="CW76" i="52"/>
  <c r="CU76" i="52"/>
  <c r="CK106" i="52"/>
  <c r="CJ106" i="52"/>
  <c r="DW144" i="52"/>
  <c r="DC144" i="52"/>
  <c r="DB144" i="52"/>
  <c r="EA144" i="52"/>
  <c r="EH144" i="52" s="1"/>
  <c r="EZ175" i="52"/>
  <c r="CX175" i="52"/>
  <c r="AB203" i="52"/>
  <c r="DR203" i="52"/>
  <c r="DU203" i="52" s="1"/>
  <c r="DJ203" i="52"/>
  <c r="DV203" i="52" s="1"/>
  <c r="FD1037" i="52"/>
  <c r="DM1037" i="52"/>
  <c r="CW1037" i="52"/>
  <c r="DN1037" i="52" s="1"/>
  <c r="DS69" i="52"/>
  <c r="DJ69" i="52"/>
  <c r="DV69" i="52" s="1"/>
  <c r="DT162" i="52"/>
  <c r="DJ162" i="52"/>
  <c r="DV162" i="52" s="1"/>
  <c r="CV181" i="52"/>
  <c r="DD181" i="52"/>
  <c r="FP181" i="52" s="1"/>
  <c r="CO181" i="52"/>
  <c r="FB181" i="52" s="1"/>
  <c r="CK181" i="52"/>
  <c r="CN181" i="52"/>
  <c r="FE181" i="52" s="1"/>
  <c r="CP181" i="52"/>
  <c r="FA181" i="52" s="1"/>
  <c r="DC181" i="52"/>
  <c r="CX181" i="52"/>
  <c r="EW181" i="52" s="1"/>
  <c r="FI181" i="52" s="1"/>
  <c r="CI181" i="52"/>
  <c r="CJ181" i="52" s="1"/>
  <c r="CW181" i="52"/>
  <c r="EV181" i="52" s="1"/>
  <c r="DT163" i="52"/>
  <c r="DJ163" i="52"/>
  <c r="DV163" i="52" s="1"/>
  <c r="CJ175" i="52"/>
  <c r="EY190" i="52"/>
  <c r="CW190" i="52"/>
  <c r="EV190" i="52" s="1"/>
  <c r="DD192" i="52"/>
  <c r="DX192" i="52"/>
  <c r="EF1034" i="52"/>
  <c r="AB81" i="52"/>
  <c r="DR81" i="52"/>
  <c r="DU81" i="52" s="1"/>
  <c r="DJ81" i="52"/>
  <c r="DV81" i="52" s="1"/>
  <c r="AB155" i="52"/>
  <c r="DR155" i="52"/>
  <c r="DU155" i="52" s="1"/>
  <c r="DJ155" i="52"/>
  <c r="DV155" i="52" s="1"/>
  <c r="EY193" i="52"/>
  <c r="CW193" i="52"/>
  <c r="DN193" i="52" s="1"/>
  <c r="CK213" i="52"/>
  <c r="CJ213" i="52"/>
  <c r="EY1035" i="52"/>
  <c r="EF86" i="52"/>
  <c r="EZ133" i="52"/>
  <c r="CX133" i="52"/>
  <c r="EW133" i="52" s="1"/>
  <c r="EZ189" i="52"/>
  <c r="CX189" i="52"/>
  <c r="EW189" i="52" s="1"/>
  <c r="AB210" i="52"/>
  <c r="DR210" i="52"/>
  <c r="DU210" i="52" s="1"/>
  <c r="DJ210" i="52"/>
  <c r="DV210" i="52" s="1"/>
  <c r="FS210" i="52" s="1"/>
  <c r="CJ231" i="52"/>
  <c r="CK105" i="52"/>
  <c r="CJ105" i="52"/>
  <c r="FP168" i="52"/>
  <c r="DF168" i="52"/>
  <c r="DT181" i="52"/>
  <c r="DJ181" i="52"/>
  <c r="DV181" i="52" s="1"/>
  <c r="EX239" i="52"/>
  <c r="CV239" i="52"/>
  <c r="FC171" i="52"/>
  <c r="EY179" i="52"/>
  <c r="EY188" i="52"/>
  <c r="AB215" i="52"/>
  <c r="DR215" i="52"/>
  <c r="DU215" i="52" s="1"/>
  <c r="DJ215" i="52"/>
  <c r="DV215" i="52" s="1"/>
  <c r="EU230" i="52"/>
  <c r="FH230" i="52" s="1"/>
  <c r="DB230" i="52"/>
  <c r="DX278" i="52"/>
  <c r="DD278" i="52"/>
  <c r="AB333" i="52"/>
  <c r="DR333" i="52"/>
  <c r="DU333" i="52" s="1"/>
  <c r="DJ333" i="52"/>
  <c r="DV333" i="52" s="1"/>
  <c r="DX110" i="52"/>
  <c r="DD110" i="52"/>
  <c r="FP110" i="52" s="1"/>
  <c r="DT167" i="52"/>
  <c r="DJ167" i="52"/>
  <c r="DV167" i="52" s="1"/>
  <c r="EX171" i="52"/>
  <c r="CV171" i="52"/>
  <c r="EY180" i="52"/>
  <c r="CW180" i="52"/>
  <c r="EV180" i="52" s="1"/>
  <c r="DW218" i="52"/>
  <c r="DC218" i="52"/>
  <c r="EA218" i="52"/>
  <c r="DB218" i="52"/>
  <c r="EY109" i="52"/>
  <c r="CW109" i="52"/>
  <c r="EV109" i="52" s="1"/>
  <c r="CU180" i="52"/>
  <c r="FC180" i="52"/>
  <c r="DS311" i="52"/>
  <c r="DJ311" i="52"/>
  <c r="DV311" i="52" s="1"/>
  <c r="CK337" i="52"/>
  <c r="CO403" i="52"/>
  <c r="FB403" i="52" s="1"/>
  <c r="FM403" i="52" s="1"/>
  <c r="CN403" i="52"/>
  <c r="FE403" i="52" s="1"/>
  <c r="CK403" i="52"/>
  <c r="DC403" i="52"/>
  <c r="CX403" i="52"/>
  <c r="EW403" i="52" s="1"/>
  <c r="FI403" i="52" s="1"/>
  <c r="CV403" i="52"/>
  <c r="DD403" i="52"/>
  <c r="FP403" i="52" s="1"/>
  <c r="CI403" i="52"/>
  <c r="CJ403" i="52" s="1"/>
  <c r="CW403" i="52"/>
  <c r="EX76" i="52"/>
  <c r="CV76" i="52"/>
  <c r="DX304" i="52"/>
  <c r="DD304" i="52"/>
  <c r="EX330" i="52"/>
  <c r="CV330" i="52"/>
  <c r="CU357" i="52"/>
  <c r="FC357" i="52"/>
  <c r="FS357" i="52" s="1"/>
  <c r="DX166" i="52"/>
  <c r="EF166" i="52" s="1"/>
  <c r="DD166" i="52"/>
  <c r="FP166" i="52" s="1"/>
  <c r="EF168" i="52"/>
  <c r="FC323" i="52"/>
  <c r="CU323" i="52"/>
  <c r="CN170" i="52"/>
  <c r="FE170" i="52" s="1"/>
  <c r="DC170" i="52"/>
  <c r="CP170" i="52"/>
  <c r="FA170" i="52" s="1"/>
  <c r="CX170" i="52"/>
  <c r="EW170" i="52" s="1"/>
  <c r="FI170" i="52" s="1"/>
  <c r="DD170" i="52"/>
  <c r="FP170" i="52" s="1"/>
  <c r="CV170" i="52"/>
  <c r="CO170" i="52"/>
  <c r="FB170" i="52" s="1"/>
  <c r="CK170" i="52"/>
  <c r="CI170" i="52"/>
  <c r="CJ170" i="52" s="1"/>
  <c r="CW170" i="52"/>
  <c r="EV170" i="52" s="1"/>
  <c r="EF235" i="52"/>
  <c r="FD241" i="52"/>
  <c r="DM241" i="52"/>
  <c r="CW241" i="52"/>
  <c r="CU241" i="52"/>
  <c r="CV261" i="52"/>
  <c r="DD261" i="52"/>
  <c r="FP261" i="52" s="1"/>
  <c r="CW261" i="52"/>
  <c r="CK261" i="52"/>
  <c r="CN261" i="52"/>
  <c r="FE261" i="52" s="1"/>
  <c r="DC261" i="52"/>
  <c r="CX261" i="52"/>
  <c r="EW261" i="52" s="1"/>
  <c r="FI261" i="52" s="1"/>
  <c r="CI261" i="52"/>
  <c r="CJ261" i="52" s="1"/>
  <c r="EY280" i="52"/>
  <c r="CW280" i="52"/>
  <c r="DN280" i="52" s="1"/>
  <c r="CU280" i="52"/>
  <c r="CN301" i="52"/>
  <c r="FE301" i="52" s="1"/>
  <c r="CO301" i="52"/>
  <c r="FB301" i="52" s="1"/>
  <c r="IH301" i="52" s="1"/>
  <c r="DD301" i="52"/>
  <c r="FP301" i="52" s="1"/>
  <c r="CI301" i="52"/>
  <c r="CJ301" i="52" s="1"/>
  <c r="CK301" i="52"/>
  <c r="CX301" i="52"/>
  <c r="EW301" i="52" s="1"/>
  <c r="FI301" i="52" s="1"/>
  <c r="CV301" i="52"/>
  <c r="CW301" i="52"/>
  <c r="DC301" i="52"/>
  <c r="EY313" i="52"/>
  <c r="DM338" i="52"/>
  <c r="FD338" i="52"/>
  <c r="CW338" i="52"/>
  <c r="CU338" i="52"/>
  <c r="FC396" i="52"/>
  <c r="FS396" i="52" s="1"/>
  <c r="CU396" i="52"/>
  <c r="DX406" i="52"/>
  <c r="DD406" i="52"/>
  <c r="EX133" i="52"/>
  <c r="CV133" i="52"/>
  <c r="EF255" i="52"/>
  <c r="EY315" i="52"/>
  <c r="CP388" i="52"/>
  <c r="FA388" i="52" s="1"/>
  <c r="CK388" i="52"/>
  <c r="DC388" i="52"/>
  <c r="CN388" i="52"/>
  <c r="FE388" i="52" s="1"/>
  <c r="CX388" i="52"/>
  <c r="EW388" i="52" s="1"/>
  <c r="FI388" i="52" s="1"/>
  <c r="CI388" i="52"/>
  <c r="CJ388" i="52" s="1"/>
  <c r="DD388" i="52"/>
  <c r="FP388" i="52" s="1"/>
  <c r="CW388" i="52"/>
  <c r="CV388" i="52"/>
  <c r="DW151" i="52"/>
  <c r="DC151" i="52"/>
  <c r="AB243" i="52"/>
  <c r="DR243" i="52"/>
  <c r="DU243" i="52" s="1"/>
  <c r="DJ243" i="52"/>
  <c r="DV243" i="52" s="1"/>
  <c r="EF289" i="52"/>
  <c r="DS309" i="52"/>
  <c r="DJ309" i="52"/>
  <c r="DV309" i="52" s="1"/>
  <c r="CK361" i="52"/>
  <c r="CJ361" i="52"/>
  <c r="EF383" i="52"/>
  <c r="DX408" i="52"/>
  <c r="DD408" i="52"/>
  <c r="DB408" i="52"/>
  <c r="EA408" i="52"/>
  <c r="DW209" i="52"/>
  <c r="DC209" i="52"/>
  <c r="DB209" i="52"/>
  <c r="EA209" i="52"/>
  <c r="AB253" i="52"/>
  <c r="DR253" i="52"/>
  <c r="DU253" i="52" s="1"/>
  <c r="DJ253" i="52"/>
  <c r="DV253" i="52" s="1"/>
  <c r="FS253" i="52" s="1"/>
  <c r="EY271" i="52"/>
  <c r="CW271" i="52"/>
  <c r="DN271" i="52" s="1"/>
  <c r="CU271" i="52"/>
  <c r="EX342" i="52"/>
  <c r="CV342" i="52"/>
  <c r="CV350" i="52"/>
  <c r="CP350" i="52"/>
  <c r="FA350" i="52" s="1"/>
  <c r="CN350" i="52"/>
  <c r="FE350" i="52" s="1"/>
  <c r="CO350" i="52"/>
  <c r="FB350" i="52" s="1"/>
  <c r="DD350" i="52"/>
  <c r="FP350" i="52" s="1"/>
  <c r="CK350" i="52"/>
  <c r="CX350" i="52"/>
  <c r="EW350" i="52" s="1"/>
  <c r="FI350" i="52" s="1"/>
  <c r="CI350" i="52"/>
  <c r="CJ350" i="52" s="1"/>
  <c r="DC350" i="52"/>
  <c r="CW350" i="52"/>
  <c r="EX387" i="52"/>
  <c r="FM387" i="52" s="1"/>
  <c r="CV387" i="52"/>
  <c r="FC400" i="52"/>
  <c r="FS400" i="52" s="1"/>
  <c r="CU400" i="52"/>
  <c r="AB420" i="52"/>
  <c r="DR420" i="52"/>
  <c r="DU420" i="52" s="1"/>
  <c r="DJ420" i="52"/>
  <c r="DV420" i="52" s="1"/>
  <c r="IH237" i="52"/>
  <c r="EF293" i="52"/>
  <c r="DM428" i="52"/>
  <c r="CW428" i="52"/>
  <c r="FD428" i="52"/>
  <c r="CU428" i="52"/>
  <c r="AB128" i="52"/>
  <c r="DR128" i="52"/>
  <c r="DU128" i="52" s="1"/>
  <c r="DJ128" i="52"/>
  <c r="DV128" i="52" s="1"/>
  <c r="AB261" i="52"/>
  <c r="DS427" i="52"/>
  <c r="DJ427" i="52"/>
  <c r="DV427" i="52" s="1"/>
  <c r="DW207" i="52"/>
  <c r="DC207" i="52"/>
  <c r="EA207" i="52"/>
  <c r="DB207" i="52"/>
  <c r="EX431" i="52"/>
  <c r="CV431" i="52"/>
  <c r="CN454" i="52"/>
  <c r="FE454" i="52" s="1"/>
  <c r="CO454" i="52"/>
  <c r="FB454" i="52" s="1"/>
  <c r="DD454" i="52"/>
  <c r="FP454" i="52" s="1"/>
  <c r="CK454" i="52"/>
  <c r="CX454" i="52"/>
  <c r="EW454" i="52" s="1"/>
  <c r="FI454" i="52" s="1"/>
  <c r="CV454" i="52"/>
  <c r="CW454" i="52"/>
  <c r="DC454" i="52"/>
  <c r="CI454" i="52"/>
  <c r="CJ454" i="52" s="1"/>
  <c r="EY499" i="52"/>
  <c r="FQ555" i="52"/>
  <c r="DF555" i="52"/>
  <c r="EZ579" i="52"/>
  <c r="CX579" i="52"/>
  <c r="CX328" i="52"/>
  <c r="EZ328" i="52"/>
  <c r="CO434" i="52"/>
  <c r="FB434" i="52" s="1"/>
  <c r="DC434" i="52"/>
  <c r="CN434" i="52"/>
  <c r="FE434" i="52" s="1"/>
  <c r="CP434" i="52"/>
  <c r="FA434" i="52" s="1"/>
  <c r="CV434" i="52"/>
  <c r="CK434" i="52"/>
  <c r="CW434" i="52"/>
  <c r="CI434" i="52"/>
  <c r="CJ434" i="52" s="1"/>
  <c r="DD434" i="52"/>
  <c r="FP434" i="52" s="1"/>
  <c r="CX434" i="52"/>
  <c r="EW434" i="52" s="1"/>
  <c r="FI434" i="52" s="1"/>
  <c r="AB440" i="52"/>
  <c r="DR440" i="52"/>
  <c r="DU440" i="52" s="1"/>
  <c r="DJ440" i="52"/>
  <c r="DV440" i="52" s="1"/>
  <c r="DS471" i="52"/>
  <c r="DJ471" i="52"/>
  <c r="DV471" i="52" s="1"/>
  <c r="DS498" i="52"/>
  <c r="DJ498" i="52"/>
  <c r="DV498" i="52" s="1"/>
  <c r="DS515" i="52"/>
  <c r="DJ515" i="52"/>
  <c r="DV515" i="52" s="1"/>
  <c r="AB557" i="52"/>
  <c r="DR557" i="52"/>
  <c r="DU557" i="52" s="1"/>
  <c r="DJ557" i="52"/>
  <c r="DV557" i="52" s="1"/>
  <c r="FM234" i="52"/>
  <c r="II234" i="52"/>
  <c r="DX284" i="52"/>
  <c r="DD284" i="52"/>
  <c r="CV400" i="52"/>
  <c r="EX400" i="52"/>
  <c r="EF438" i="52"/>
  <c r="EY487" i="52"/>
  <c r="EY511" i="52"/>
  <c r="CW511" i="52"/>
  <c r="DN511" i="52" s="1"/>
  <c r="EX543" i="52"/>
  <c r="CV543" i="52"/>
  <c r="AB553" i="52"/>
  <c r="DR553" i="52"/>
  <c r="DU553" i="52" s="1"/>
  <c r="DJ553" i="52"/>
  <c r="DV553" i="52" s="1"/>
  <c r="FE562" i="52"/>
  <c r="CU562" i="52"/>
  <c r="CO261" i="52"/>
  <c r="FB261" i="52" s="1"/>
  <c r="AB365" i="52"/>
  <c r="AC365" i="52" s="1"/>
  <c r="DR365" i="52"/>
  <c r="DU365" i="52" s="1"/>
  <c r="DJ365" i="52"/>
  <c r="DV365" i="52" s="1"/>
  <c r="DM426" i="52"/>
  <c r="FD426" i="52"/>
  <c r="CW426" i="52"/>
  <c r="CU426" i="52"/>
  <c r="DM441" i="52"/>
  <c r="FD441" i="52"/>
  <c r="CW441" i="52"/>
  <c r="CU441" i="52"/>
  <c r="DM448" i="52"/>
  <c r="FD448" i="52"/>
  <c r="CW448" i="52"/>
  <c r="CU448" i="52"/>
  <c r="CP461" i="52"/>
  <c r="FA461" i="52" s="1"/>
  <c r="CO461" i="52"/>
  <c r="FB461" i="52" s="1"/>
  <c r="CW461" i="52"/>
  <c r="CI461" i="52"/>
  <c r="CJ461" i="52" s="1"/>
  <c r="CK461" i="52"/>
  <c r="DD461" i="52"/>
  <c r="FP461" i="52" s="1"/>
  <c r="CV461" i="52"/>
  <c r="CX461" i="52"/>
  <c r="EW461" i="52" s="1"/>
  <c r="FI461" i="52" s="1"/>
  <c r="DC461" i="52"/>
  <c r="FF496" i="52"/>
  <c r="CI496" i="52"/>
  <c r="CJ496" i="52" s="1"/>
  <c r="CU496" i="52"/>
  <c r="EZ542" i="52"/>
  <c r="CX542" i="52"/>
  <c r="CU542" i="52"/>
  <c r="EX557" i="52"/>
  <c r="CV557" i="52"/>
  <c r="FC373" i="52"/>
  <c r="FS373" i="52" s="1"/>
  <c r="CU373" i="52"/>
  <c r="EF421" i="52"/>
  <c r="EF432" i="52"/>
  <c r="EY501" i="52"/>
  <c r="FF629" i="52"/>
  <c r="CI629" i="52"/>
  <c r="CJ629" i="52" s="1"/>
  <c r="CU629" i="52"/>
  <c r="FF465" i="52"/>
  <c r="CI465" i="52"/>
  <c r="CJ465" i="52" s="1"/>
  <c r="CU465" i="52"/>
  <c r="DS483" i="52"/>
  <c r="DJ483" i="52"/>
  <c r="DV483" i="52" s="1"/>
  <c r="EX541" i="52"/>
  <c r="CV541" i="52"/>
  <c r="CP610" i="52"/>
  <c r="FA610" i="52" s="1"/>
  <c r="CK610" i="52"/>
  <c r="CN610" i="52"/>
  <c r="FE610" i="52" s="1"/>
  <c r="CO610" i="52"/>
  <c r="FB610" i="52" s="1"/>
  <c r="CV610" i="52"/>
  <c r="DD610" i="52"/>
  <c r="FP610" i="52" s="1"/>
  <c r="DC610" i="52"/>
  <c r="CW610" i="52"/>
  <c r="CX610" i="52"/>
  <c r="EW610" i="52" s="1"/>
  <c r="FI610" i="52" s="1"/>
  <c r="CI610" i="52"/>
  <c r="CJ610" i="52" s="1"/>
  <c r="FD458" i="52"/>
  <c r="DM458" i="52"/>
  <c r="CW458" i="52"/>
  <c r="CU458" i="52"/>
  <c r="DM490" i="52"/>
  <c r="CW490" i="52"/>
  <c r="DN490" i="52" s="1"/>
  <c r="FD490" i="52"/>
  <c r="EX535" i="52"/>
  <c r="CV535" i="52"/>
  <c r="CK551" i="52"/>
  <c r="DS572" i="52"/>
  <c r="DJ572" i="52"/>
  <c r="DV572" i="52" s="1"/>
  <c r="AB595" i="52"/>
  <c r="AC595" i="52" s="1"/>
  <c r="DR595" i="52"/>
  <c r="DU595" i="52" s="1"/>
  <c r="DJ595" i="52"/>
  <c r="DV595" i="52" s="1"/>
  <c r="CO604" i="52"/>
  <c r="FB604" i="52" s="1"/>
  <c r="CK604" i="52"/>
  <c r="DD604" i="52"/>
  <c r="FP604" i="52" s="1"/>
  <c r="CX604" i="52"/>
  <c r="EW604" i="52" s="1"/>
  <c r="FI604" i="52" s="1"/>
  <c r="CP604" i="52"/>
  <c r="FA604" i="52" s="1"/>
  <c r="CV604" i="52"/>
  <c r="CI604" i="52"/>
  <c r="CJ604" i="52" s="1"/>
  <c r="CW604" i="52"/>
  <c r="DC604" i="52"/>
  <c r="CP644" i="52"/>
  <c r="FA644" i="52" s="1"/>
  <c r="CN644" i="52"/>
  <c r="FE644" i="52" s="1"/>
  <c r="CO644" i="52"/>
  <c r="FB644" i="52" s="1"/>
  <c r="CV644" i="52"/>
  <c r="CX644" i="52"/>
  <c r="EW644" i="52" s="1"/>
  <c r="FI644" i="52" s="1"/>
  <c r="CK644" i="52"/>
  <c r="CI644" i="52"/>
  <c r="CJ644" i="52" s="1"/>
  <c r="DD644" i="52"/>
  <c r="FP644" i="52" s="1"/>
  <c r="CW644" i="52"/>
  <c r="DC644" i="52"/>
  <c r="EY782" i="52"/>
  <c r="DS453" i="52"/>
  <c r="DJ453" i="52"/>
  <c r="DV453" i="52" s="1"/>
  <c r="FF504" i="52"/>
  <c r="CI504" i="52"/>
  <c r="CJ504" i="52" s="1"/>
  <c r="CU504" i="52"/>
  <c r="CK541" i="52"/>
  <c r="FQ583" i="52"/>
  <c r="DF583" i="52"/>
  <c r="DM626" i="52"/>
  <c r="FD626" i="52"/>
  <c r="FE632" i="52"/>
  <c r="EX643" i="52"/>
  <c r="CV643" i="52"/>
  <c r="FF704" i="52"/>
  <c r="CI704" i="52"/>
  <c r="CJ704" i="52" s="1"/>
  <c r="CU704" i="52"/>
  <c r="CP495" i="52"/>
  <c r="FA495" i="52" s="1"/>
  <c r="CO495" i="52"/>
  <c r="FB495" i="52" s="1"/>
  <c r="CW495" i="52"/>
  <c r="EV495" i="52" s="1"/>
  <c r="CI495" i="52"/>
  <c r="CJ495" i="52" s="1"/>
  <c r="CK495" i="52"/>
  <c r="DD495" i="52"/>
  <c r="FP495" i="52" s="1"/>
  <c r="CV495" i="52"/>
  <c r="DC495" i="52"/>
  <c r="CX495" i="52"/>
  <c r="EW495" i="52" s="1"/>
  <c r="FI495" i="52" s="1"/>
  <c r="CW509" i="52"/>
  <c r="DN509" i="52" s="1"/>
  <c r="FD509" i="52"/>
  <c r="DM509" i="52"/>
  <c r="CP518" i="52"/>
  <c r="FA518" i="52" s="1"/>
  <c r="CO518" i="52"/>
  <c r="FB518" i="52" s="1"/>
  <c r="CN518" i="52"/>
  <c r="FE518" i="52" s="1"/>
  <c r="CI518" i="52"/>
  <c r="CJ518" i="52" s="1"/>
  <c r="CW518" i="52"/>
  <c r="EV518" i="52" s="1"/>
  <c r="DD518" i="52"/>
  <c r="FP518" i="52" s="1"/>
  <c r="CK518" i="52"/>
  <c r="CX518" i="52"/>
  <c r="EW518" i="52" s="1"/>
  <c r="FI518" i="52" s="1"/>
  <c r="DC518" i="52"/>
  <c r="CV518" i="52"/>
  <c r="EZ616" i="52"/>
  <c r="CX616" i="52"/>
  <c r="CU616" i="52"/>
  <c r="FQ635" i="52"/>
  <c r="DF635" i="52"/>
  <c r="FD662" i="52"/>
  <c r="DM662" i="52"/>
  <c r="CU662" i="52"/>
  <c r="CW662" i="52"/>
  <c r="FF691" i="52"/>
  <c r="CI691" i="52"/>
  <c r="CJ691" i="52" s="1"/>
  <c r="CU691" i="52"/>
  <c r="CW725" i="52"/>
  <c r="FD725" i="52"/>
  <c r="DM725" i="52"/>
  <c r="CU725" i="52"/>
  <c r="CW744" i="52"/>
  <c r="FD744" i="52"/>
  <c r="DM744" i="52"/>
  <c r="DS470" i="52"/>
  <c r="DJ470" i="52"/>
  <c r="DV470" i="52" s="1"/>
  <c r="CW488" i="52"/>
  <c r="DN488" i="52" s="1"/>
  <c r="FD488" i="52"/>
  <c r="DM488" i="52"/>
  <c r="FF623" i="52"/>
  <c r="CU623" i="52"/>
  <c r="FF706" i="52"/>
  <c r="CI706" i="52"/>
  <c r="CJ706" i="52" s="1"/>
  <c r="CU706" i="52"/>
  <c r="DM442" i="52"/>
  <c r="FD442" i="52"/>
  <c r="CW442" i="52"/>
  <c r="CU442" i="52"/>
  <c r="EY457" i="52"/>
  <c r="FD480" i="52"/>
  <c r="DM480" i="52"/>
  <c r="CW480" i="52"/>
  <c r="CU480" i="52"/>
  <c r="CP489" i="52"/>
  <c r="FA489" i="52" s="1"/>
  <c r="CO489" i="52"/>
  <c r="FB489" i="52" s="1"/>
  <c r="CI489" i="52"/>
  <c r="CJ489" i="52" s="1"/>
  <c r="CW489" i="52"/>
  <c r="EV489" i="52" s="1"/>
  <c r="DD489" i="52"/>
  <c r="FP489" i="52" s="1"/>
  <c r="CK489" i="52"/>
  <c r="CX489" i="52"/>
  <c r="EW489" i="52" s="1"/>
  <c r="FI489" i="52" s="1"/>
  <c r="DC489" i="52"/>
  <c r="CV489" i="52"/>
  <c r="DS526" i="52"/>
  <c r="DJ526" i="52"/>
  <c r="DV526" i="52" s="1"/>
  <c r="AB539" i="52"/>
  <c r="DR539" i="52"/>
  <c r="DU539" i="52" s="1"/>
  <c r="DJ539" i="52"/>
  <c r="DV539" i="52" s="1"/>
  <c r="DS566" i="52"/>
  <c r="DJ566" i="52"/>
  <c r="DV566" i="52" s="1"/>
  <c r="DS612" i="52"/>
  <c r="DJ612" i="52"/>
  <c r="DV612" i="52" s="1"/>
  <c r="AB651" i="52"/>
  <c r="DR651" i="52"/>
  <c r="DU651" i="52" s="1"/>
  <c r="DJ651" i="52"/>
  <c r="DV651" i="52" s="1"/>
  <c r="FQ671" i="52"/>
  <c r="DF671" i="52"/>
  <c r="EY508" i="52"/>
  <c r="FD520" i="52"/>
  <c r="DM520" i="52"/>
  <c r="CW520" i="52"/>
  <c r="DM643" i="52"/>
  <c r="FD643" i="52"/>
  <c r="CW643" i="52"/>
  <c r="EX685" i="52"/>
  <c r="CV685" i="52"/>
  <c r="CU685" i="52"/>
  <c r="AB701" i="52"/>
  <c r="DR701" i="52"/>
  <c r="DU701" i="52" s="1"/>
  <c r="DJ701" i="52"/>
  <c r="DV701" i="52" s="1"/>
  <c r="EY712" i="52"/>
  <c r="FF728" i="52"/>
  <c r="CI728" i="52"/>
  <c r="CJ728" i="52" s="1"/>
  <c r="EY746" i="52"/>
  <c r="FP785" i="52"/>
  <c r="DF785" i="52"/>
  <c r="CO506" i="52"/>
  <c r="FB506" i="52" s="1"/>
  <c r="CP506" i="52"/>
  <c r="FA506" i="52" s="1"/>
  <c r="CN506" i="52"/>
  <c r="FE506" i="52" s="1"/>
  <c r="CW506" i="52"/>
  <c r="CI506" i="52"/>
  <c r="CJ506" i="52" s="1"/>
  <c r="CV506" i="52"/>
  <c r="CK506" i="52"/>
  <c r="DC506" i="52"/>
  <c r="DD506" i="52"/>
  <c r="FP506" i="52" s="1"/>
  <c r="CX506" i="52"/>
  <c r="EW506" i="52" s="1"/>
  <c r="FI506" i="52" s="1"/>
  <c r="EZ571" i="52"/>
  <c r="CX571" i="52"/>
  <c r="EW571" i="52" s="1"/>
  <c r="FF665" i="52"/>
  <c r="CI665" i="52"/>
  <c r="CJ665" i="52" s="1"/>
  <c r="CU665" i="52"/>
  <c r="FD753" i="52"/>
  <c r="DM753" i="52"/>
  <c r="CW753" i="52"/>
  <c r="DN753" i="52" s="1"/>
  <c r="FD759" i="52"/>
  <c r="DM759" i="52"/>
  <c r="CW759" i="52"/>
  <c r="CW775" i="52"/>
  <c r="DN775" i="52" s="1"/>
  <c r="FD775" i="52"/>
  <c r="DM775" i="52"/>
  <c r="CV787" i="52"/>
  <c r="EX787" i="52"/>
  <c r="CK609" i="52"/>
  <c r="AB685" i="52"/>
  <c r="DR685" i="52"/>
  <c r="DU685" i="52" s="1"/>
  <c r="DJ685" i="52"/>
  <c r="DV685" i="52" s="1"/>
  <c r="FS685" i="52" s="1"/>
  <c r="DT739" i="52"/>
  <c r="DJ739" i="52"/>
  <c r="DV739" i="52" s="1"/>
  <c r="FF752" i="52"/>
  <c r="CI752" i="52"/>
  <c r="CJ752" i="52" s="1"/>
  <c r="FF760" i="52"/>
  <c r="CI760" i="52"/>
  <c r="CJ760" i="52" s="1"/>
  <c r="CU760" i="52"/>
  <c r="EX792" i="52"/>
  <c r="CV792" i="52"/>
  <c r="EF817" i="52"/>
  <c r="FF661" i="52"/>
  <c r="CI661" i="52"/>
  <c r="CJ661" i="52" s="1"/>
  <c r="CU661" i="52"/>
  <c r="IH704" i="52"/>
  <c r="II704" i="52"/>
  <c r="FM704" i="52"/>
  <c r="FF723" i="52"/>
  <c r="CI723" i="52"/>
  <c r="CJ723" i="52" s="1"/>
  <c r="CU723" i="52"/>
  <c r="DT738" i="52"/>
  <c r="DJ738" i="52"/>
  <c r="DV738" i="52" s="1"/>
  <c r="EX788" i="52"/>
  <c r="CV788" i="52"/>
  <c r="EY792" i="52"/>
  <c r="CP801" i="52"/>
  <c r="FA801" i="52" s="1"/>
  <c r="CW801" i="52"/>
  <c r="EV801" i="52" s="1"/>
  <c r="CN801" i="52"/>
  <c r="FE801" i="52" s="1"/>
  <c r="CV801" i="52"/>
  <c r="CK801" i="52"/>
  <c r="DC801" i="52"/>
  <c r="CX801" i="52"/>
  <c r="EW801" i="52" s="1"/>
  <c r="FI801" i="52" s="1"/>
  <c r="CI801" i="52"/>
  <c r="CJ801" i="52" s="1"/>
  <c r="II593" i="52"/>
  <c r="IH593" i="52"/>
  <c r="FM593" i="52"/>
  <c r="EZ664" i="52"/>
  <c r="CX664" i="52"/>
  <c r="CU664" i="52"/>
  <c r="EY722" i="52"/>
  <c r="CW722" i="52"/>
  <c r="DN722" i="52" s="1"/>
  <c r="CP747" i="52"/>
  <c r="FA747" i="52" s="1"/>
  <c r="CO747" i="52"/>
  <c r="FB747" i="52" s="1"/>
  <c r="CN747" i="52"/>
  <c r="FE747" i="52" s="1"/>
  <c r="CW747" i="52"/>
  <c r="CI747" i="52"/>
  <c r="CJ747" i="52" s="1"/>
  <c r="CK747" i="52"/>
  <c r="DC747" i="52"/>
  <c r="CX747" i="52"/>
  <c r="EW747" i="52" s="1"/>
  <c r="FI747" i="52" s="1"/>
  <c r="CV747" i="52"/>
  <c r="DD747" i="52"/>
  <c r="FP747" i="52" s="1"/>
  <c r="EY751" i="52"/>
  <c r="EY763" i="52"/>
  <c r="CK798" i="52"/>
  <c r="CJ798" i="52"/>
  <c r="CW806" i="52"/>
  <c r="EV806" i="52" s="1"/>
  <c r="EY806" i="52"/>
  <c r="CU814" i="52"/>
  <c r="FC814" i="52"/>
  <c r="AB829" i="52"/>
  <c r="DR829" i="52"/>
  <c r="DU829" i="52" s="1"/>
  <c r="DJ829" i="52"/>
  <c r="DV829" i="52" s="1"/>
  <c r="DT726" i="52"/>
  <c r="DJ726" i="52"/>
  <c r="DV726" i="52" s="1"/>
  <c r="FD731" i="52"/>
  <c r="DM731" i="52"/>
  <c r="EY740" i="52"/>
  <c r="EY750" i="52"/>
  <c r="DM770" i="52"/>
  <c r="CW770" i="52"/>
  <c r="DN770" i="52" s="1"/>
  <c r="FD770" i="52"/>
  <c r="DT778" i="52"/>
  <c r="DJ778" i="52"/>
  <c r="DV778" i="52" s="1"/>
  <c r="EU789" i="52"/>
  <c r="FH789" i="52" s="1"/>
  <c r="FE521" i="52"/>
  <c r="CU521" i="52"/>
  <c r="AB694" i="52"/>
  <c r="DR694" i="52"/>
  <c r="DU694" i="52" s="1"/>
  <c r="DJ694" i="52"/>
  <c r="DV694" i="52" s="1"/>
  <c r="CJ705" i="52"/>
  <c r="FD715" i="52"/>
  <c r="DM715" i="52"/>
  <c r="EY724" i="52"/>
  <c r="EY734" i="52"/>
  <c r="DT749" i="52"/>
  <c r="DJ749" i="52"/>
  <c r="DV749" i="52" s="1"/>
  <c r="CJ769" i="52"/>
  <c r="DS664" i="52"/>
  <c r="DJ664" i="52"/>
  <c r="DV664" i="52" s="1"/>
  <c r="FS664" i="52" s="1"/>
  <c r="DM780" i="52"/>
  <c r="CW780" i="52"/>
  <c r="EV780" i="52" s="1"/>
  <c r="FD780" i="52"/>
  <c r="CU780" i="52"/>
  <c r="AB791" i="52"/>
  <c r="DR791" i="52"/>
  <c r="DU791" i="52" s="1"/>
  <c r="DJ791" i="52"/>
  <c r="DV791" i="52" s="1"/>
  <c r="DF819" i="52"/>
  <c r="AB825" i="52"/>
  <c r="DR825" i="52"/>
  <c r="DU825" i="52" s="1"/>
  <c r="DJ825" i="52"/>
  <c r="DV825" i="52" s="1"/>
  <c r="DD837" i="52"/>
  <c r="DX837" i="52"/>
  <c r="EY807" i="52"/>
  <c r="AB815" i="52"/>
  <c r="DR815" i="52"/>
  <c r="DU815" i="52" s="1"/>
  <c r="DJ815" i="52"/>
  <c r="DV815" i="52" s="1"/>
  <c r="FD717" i="52"/>
  <c r="DM717" i="52"/>
  <c r="CW717" i="52"/>
  <c r="DN717" i="52" s="1"/>
  <c r="AB793" i="52"/>
  <c r="DR793" i="52"/>
  <c r="DU793" i="52" s="1"/>
  <c r="DJ793" i="52"/>
  <c r="DV793" i="52" s="1"/>
  <c r="AB806" i="52"/>
  <c r="DR806" i="52"/>
  <c r="DU806" i="52" s="1"/>
  <c r="DJ806" i="52"/>
  <c r="DV806" i="52" s="1"/>
  <c r="EY822" i="52"/>
  <c r="CV704" i="52"/>
  <c r="DM836" i="52"/>
  <c r="CW836" i="52"/>
  <c r="EV836" i="52" s="1"/>
  <c r="FD836" i="52"/>
  <c r="IH803" i="52"/>
  <c r="FP814" i="52"/>
  <c r="DF814" i="52"/>
  <c r="EY795" i="52"/>
  <c r="IH795" i="52" s="1"/>
  <c r="DM804" i="52"/>
  <c r="CW804" i="52"/>
  <c r="DN804" i="52" s="1"/>
  <c r="FD804" i="52"/>
  <c r="CU804" i="52"/>
  <c r="FC819" i="52"/>
  <c r="CU819" i="52"/>
  <c r="DM826" i="52"/>
  <c r="FD826" i="52"/>
  <c r="CP654" i="52"/>
  <c r="FA654" i="52" s="1"/>
  <c r="DD654" i="52"/>
  <c r="FP654" i="52" s="1"/>
  <c r="CN654" i="52"/>
  <c r="FE654" i="52" s="1"/>
  <c r="CO654" i="52"/>
  <c r="FB654" i="52" s="1"/>
  <c r="CI654" i="52"/>
  <c r="CJ654" i="52" s="1"/>
  <c r="CK654" i="52"/>
  <c r="CX654" i="52"/>
  <c r="EW654" i="52" s="1"/>
  <c r="FI654" i="52" s="1"/>
  <c r="CW654" i="52"/>
  <c r="CV654" i="52"/>
  <c r="DC654" i="52"/>
  <c r="CW772" i="52"/>
  <c r="DN772" i="52" s="1"/>
  <c r="FD772" i="52"/>
  <c r="DM772" i="52"/>
  <c r="DD830" i="52"/>
  <c r="FP830" i="52" s="1"/>
  <c r="CV830" i="52"/>
  <c r="CP830" i="52"/>
  <c r="FA830" i="52" s="1"/>
  <c r="CO830" i="52"/>
  <c r="FB830" i="52" s="1"/>
  <c r="CN830" i="52"/>
  <c r="FE830" i="52" s="1"/>
  <c r="CW830" i="52"/>
  <c r="CK830" i="52"/>
  <c r="DC830" i="52"/>
  <c r="CX830" i="52"/>
  <c r="EW830" i="52" s="1"/>
  <c r="FI830" i="52" s="1"/>
  <c r="CI830" i="52"/>
  <c r="CJ830" i="52" s="1"/>
  <c r="CO797" i="52"/>
  <c r="FB797" i="52" s="1"/>
  <c r="CP797" i="52"/>
  <c r="FA797" i="52" s="1"/>
  <c r="CV797" i="52"/>
  <c r="CW797" i="52"/>
  <c r="EV797" i="52" s="1"/>
  <c r="CN797" i="52"/>
  <c r="FE797" i="52" s="1"/>
  <c r="CK797" i="52"/>
  <c r="CX797" i="52"/>
  <c r="EW797" i="52" s="1"/>
  <c r="FI797" i="52" s="1"/>
  <c r="DC797" i="52"/>
  <c r="CI797" i="52"/>
  <c r="CJ797" i="52" s="1"/>
  <c r="AB928" i="52"/>
  <c r="AC928" i="52" s="1"/>
  <c r="FS925" i="52"/>
  <c r="IE925" i="52"/>
  <c r="CW776" i="52"/>
  <c r="DN776" i="52" s="1"/>
  <c r="FD776" i="52"/>
  <c r="DM776" i="52"/>
  <c r="AB946" i="52"/>
  <c r="AC946" i="52" s="1"/>
  <c r="AB902" i="52"/>
  <c r="AB1019" i="52"/>
  <c r="CN699" i="52"/>
  <c r="FE699" i="52" s="1"/>
  <c r="EF944" i="52"/>
  <c r="II853" i="52"/>
  <c r="IH853" i="52"/>
  <c r="AB632" i="52"/>
  <c r="AB751" i="52"/>
  <c r="EF549" i="52"/>
  <c r="FO739" i="52"/>
  <c r="DF739" i="52"/>
  <c r="EF545" i="52"/>
  <c r="DF726" i="52"/>
  <c r="FO726" i="52"/>
  <c r="AB741" i="52"/>
  <c r="AB713" i="52"/>
  <c r="AB546" i="52"/>
  <c r="FP592" i="52"/>
  <c r="DF592" i="52"/>
  <c r="EW552" i="52"/>
  <c r="FI552" i="52" s="1"/>
  <c r="EA552" i="52"/>
  <c r="DZ552" i="52"/>
  <c r="DB552" i="52"/>
  <c r="AB401" i="52"/>
  <c r="EW398" i="52"/>
  <c r="FI398" i="52" s="1"/>
  <c r="EA398" i="52"/>
  <c r="DB398" i="52"/>
  <c r="DZ398" i="52"/>
  <c r="FP529" i="52"/>
  <c r="DF529" i="52"/>
  <c r="AB372" i="52"/>
  <c r="AB192" i="52"/>
  <c r="II464" i="52"/>
  <c r="IH464" i="52"/>
  <c r="FP328" i="52"/>
  <c r="DF328" i="52"/>
  <c r="AB530" i="52"/>
  <c r="EF344" i="52"/>
  <c r="FS276" i="52"/>
  <c r="AB323" i="52"/>
  <c r="AB586" i="52"/>
  <c r="FM367" i="52"/>
  <c r="IH367" i="52"/>
  <c r="FO198" i="52"/>
  <c r="DF198" i="52"/>
  <c r="DV533" i="52"/>
  <c r="DK533" i="52"/>
  <c r="AB244" i="52"/>
  <c r="FO162" i="52"/>
  <c r="FM154" i="52"/>
  <c r="II154" i="52"/>
  <c r="EF129" i="52"/>
  <c r="CW107" i="52"/>
  <c r="EV107" i="52" s="1"/>
  <c r="AB176" i="52"/>
  <c r="CX128" i="52"/>
  <c r="EW128" i="52" s="1"/>
  <c r="FI128" i="52" s="1"/>
  <c r="FO165" i="52"/>
  <c r="FN165" i="52" s="1"/>
  <c r="IG165" i="52" s="1"/>
  <c r="FM210" i="52"/>
  <c r="II210" i="52"/>
  <c r="FS935" i="52"/>
  <c r="CU728" i="52"/>
  <c r="FS398" i="52"/>
  <c r="EJ398" i="52"/>
  <c r="EI398" i="52"/>
  <c r="AC944" i="52"/>
  <c r="AC941" i="52"/>
  <c r="AC385" i="52"/>
  <c r="AC540" i="52"/>
  <c r="AC880" i="52"/>
  <c r="AC379" i="52"/>
  <c r="CV843" i="52"/>
  <c r="EX843" i="52"/>
  <c r="EZ883" i="52"/>
  <c r="CX883" i="52"/>
  <c r="FP887" i="52"/>
  <c r="DF887" i="52"/>
  <c r="DX911" i="52"/>
  <c r="DD911" i="52"/>
  <c r="DX943" i="52"/>
  <c r="DD943" i="52"/>
  <c r="DB943" i="52"/>
  <c r="EA943" i="52"/>
  <c r="DS900" i="52"/>
  <c r="DJ900" i="52"/>
  <c r="DV900" i="52" s="1"/>
  <c r="CW49" i="52"/>
  <c r="CK27" i="52"/>
  <c r="CW20" i="52"/>
  <c r="EV20" i="52" s="1"/>
  <c r="FJ20" i="52" s="1"/>
  <c r="DD20" i="52"/>
  <c r="FP20" i="52" s="1"/>
  <c r="AB842" i="52"/>
  <c r="DR842" i="52"/>
  <c r="DU842" i="52" s="1"/>
  <c r="DJ842" i="52"/>
  <c r="DV842" i="52" s="1"/>
  <c r="FS842" i="52" s="1"/>
  <c r="DM846" i="52"/>
  <c r="FD846" i="52"/>
  <c r="FM846" i="52" s="1"/>
  <c r="CW846" i="52"/>
  <c r="CU846" i="52"/>
  <c r="CO861" i="52"/>
  <c r="FB861" i="52" s="1"/>
  <c r="CP861" i="52"/>
  <c r="FA861" i="52" s="1"/>
  <c r="CN861" i="52"/>
  <c r="FE861" i="52" s="1"/>
  <c r="CK861" i="52"/>
  <c r="CI861" i="52"/>
  <c r="CJ861" i="52" s="1"/>
  <c r="CX861" i="52"/>
  <c r="EW861" i="52" s="1"/>
  <c r="FI861" i="52" s="1"/>
  <c r="CV861" i="52"/>
  <c r="DD861" i="52"/>
  <c r="FP861" i="52" s="1"/>
  <c r="DC861" i="52"/>
  <c r="CW861" i="52"/>
  <c r="FQ863" i="52"/>
  <c r="DF863" i="52"/>
  <c r="EY845" i="52"/>
  <c r="CW845" i="52"/>
  <c r="DN845" i="52" s="1"/>
  <c r="EZ870" i="52"/>
  <c r="CX870" i="52"/>
  <c r="CU870" i="52"/>
  <c r="EY912" i="52"/>
  <c r="EZ880" i="52"/>
  <c r="IH880" i="52" s="1"/>
  <c r="CX880" i="52"/>
  <c r="EW880" i="52" s="1"/>
  <c r="EX905" i="52"/>
  <c r="CV905" i="52"/>
  <c r="DW877" i="52"/>
  <c r="DC877" i="52"/>
  <c r="DB877" i="52"/>
  <c r="EA877" i="52"/>
  <c r="DT871" i="52"/>
  <c r="DJ871" i="52"/>
  <c r="DV871" i="52" s="1"/>
  <c r="FS871" i="52" s="1"/>
  <c r="EY871" i="52"/>
  <c r="CW871" i="52"/>
  <c r="DN871" i="52" s="1"/>
  <c r="CU871" i="52"/>
  <c r="FD897" i="52"/>
  <c r="DM897" i="52"/>
  <c r="CJ956" i="52"/>
  <c r="CK956" i="52"/>
  <c r="FQ886" i="52"/>
  <c r="DF886" i="52"/>
  <c r="EY891" i="52"/>
  <c r="DT930" i="52"/>
  <c r="DJ930" i="52"/>
  <c r="DV930" i="52" s="1"/>
  <c r="CO963" i="52"/>
  <c r="FB963" i="52" s="1"/>
  <c r="CP963" i="52"/>
  <c r="FA963" i="52" s="1"/>
  <c r="IH963" i="52" s="1"/>
  <c r="CN963" i="52"/>
  <c r="FE963" i="52" s="1"/>
  <c r="DD963" i="52"/>
  <c r="FP963" i="52" s="1"/>
  <c r="CV963" i="52"/>
  <c r="CI963" i="52"/>
  <c r="CJ963" i="52" s="1"/>
  <c r="CW963" i="52"/>
  <c r="CK963" i="52"/>
  <c r="DC963" i="52"/>
  <c r="CX963" i="52"/>
  <c r="EW963" i="52" s="1"/>
  <c r="FI963" i="52" s="1"/>
  <c r="EY907" i="52"/>
  <c r="CW907" i="52"/>
  <c r="EV907" i="52" s="1"/>
  <c r="DX916" i="52"/>
  <c r="DD916" i="52"/>
  <c r="EZ949" i="52"/>
  <c r="CX949" i="52"/>
  <c r="CO1012" i="52"/>
  <c r="FB1012" i="52" s="1"/>
  <c r="CP1012" i="52"/>
  <c r="FA1012" i="52" s="1"/>
  <c r="DC1012" i="52"/>
  <c r="DD1012" i="52"/>
  <c r="FP1012" i="52" s="1"/>
  <c r="CI1012" i="52"/>
  <c r="CJ1012" i="52" s="1"/>
  <c r="CX1012" i="52"/>
  <c r="EW1012" i="52" s="1"/>
  <c r="FI1012" i="52" s="1"/>
  <c r="CW1012" i="52"/>
  <c r="CV1012" i="52"/>
  <c r="CK1012" i="52"/>
  <c r="EY896" i="52"/>
  <c r="CW900" i="52"/>
  <c r="FD900" i="52"/>
  <c r="DM900" i="52"/>
  <c r="CU900" i="52"/>
  <c r="EX908" i="52"/>
  <c r="CV908" i="52"/>
  <c r="EX911" i="52"/>
  <c r="CV911" i="52"/>
  <c r="FQ941" i="52"/>
  <c r="DF941" i="52"/>
  <c r="EZ882" i="52"/>
  <c r="CX882" i="52"/>
  <c r="FD892" i="52"/>
  <c r="DM892" i="52"/>
  <c r="CU926" i="52"/>
  <c r="FC926" i="52"/>
  <c r="FS926" i="52" s="1"/>
  <c r="EY996" i="52"/>
  <c r="DN996" i="52"/>
  <c r="DM1014" i="52"/>
  <c r="FD1014" i="52"/>
  <c r="DW1035" i="52"/>
  <c r="DC1035" i="52"/>
  <c r="DT1001" i="52"/>
  <c r="DJ1001" i="52"/>
  <c r="DV1001" i="52" s="1"/>
  <c r="FS1001" i="52" s="1"/>
  <c r="DM1018" i="52"/>
  <c r="FD1018" i="52"/>
  <c r="DT1048" i="52"/>
  <c r="DJ1048" i="52"/>
  <c r="DV1048" i="52" s="1"/>
  <c r="CO113" i="52"/>
  <c r="FB113" i="52" s="1"/>
  <c r="DC113" i="52"/>
  <c r="DD113" i="52"/>
  <c r="FP113" i="52" s="1"/>
  <c r="CK113" i="52"/>
  <c r="CN113" i="52"/>
  <c r="FE113" i="52" s="1"/>
  <c r="CP113" i="52"/>
  <c r="FA113" i="52" s="1"/>
  <c r="CV113" i="52"/>
  <c r="CW113" i="52"/>
  <c r="CI113" i="52"/>
  <c r="CX113" i="52"/>
  <c r="EW113" i="52" s="1"/>
  <c r="FI113" i="52" s="1"/>
  <c r="EY1002" i="52"/>
  <c r="CW1002" i="52"/>
  <c r="DN1002" i="52" s="1"/>
  <c r="CU1002" i="52"/>
  <c r="DW1011" i="52"/>
  <c r="DC1011" i="52"/>
  <c r="CK1040" i="52"/>
  <c r="CJ1040" i="52"/>
  <c r="DM84" i="52"/>
  <c r="FD84" i="52"/>
  <c r="CW84" i="52"/>
  <c r="CP895" i="52"/>
  <c r="FA895" i="52" s="1"/>
  <c r="IH931" i="52"/>
  <c r="II931" i="52"/>
  <c r="FM931" i="52"/>
  <c r="II990" i="52"/>
  <c r="IH990" i="52"/>
  <c r="FQ1021" i="52"/>
  <c r="DF1021" i="52"/>
  <c r="IH1035" i="52"/>
  <c r="DT1046" i="52"/>
  <c r="DJ1046" i="52"/>
  <c r="DV1046" i="52" s="1"/>
  <c r="DS918" i="52"/>
  <c r="DJ918" i="52"/>
  <c r="DV918" i="52" s="1"/>
  <c r="AB957" i="52"/>
  <c r="DR957" i="52"/>
  <c r="DU957" i="52" s="1"/>
  <c r="DJ957" i="52"/>
  <c r="DV957" i="52" s="1"/>
  <c r="FD988" i="52"/>
  <c r="DM988" i="52"/>
  <c r="CW988" i="52"/>
  <c r="CP995" i="52"/>
  <c r="FA995" i="52" s="1"/>
  <c r="CO995" i="52"/>
  <c r="FB995" i="52" s="1"/>
  <c r="DC995" i="52"/>
  <c r="CI995" i="52"/>
  <c r="CJ995" i="52" s="1"/>
  <c r="CK995" i="52"/>
  <c r="CW995" i="52"/>
  <c r="EV995" i="52" s="1"/>
  <c r="FJ995" i="52" s="1"/>
  <c r="CX995" i="52"/>
  <c r="EW995" i="52" s="1"/>
  <c r="FI995" i="52" s="1"/>
  <c r="DD995" i="52"/>
  <c r="FP995" i="52" s="1"/>
  <c r="CV995" i="52"/>
  <c r="DW1026" i="52"/>
  <c r="DC1026" i="52"/>
  <c r="DT1044" i="52"/>
  <c r="DJ1044" i="52"/>
  <c r="DV1044" i="52" s="1"/>
  <c r="AB107" i="52"/>
  <c r="DR107" i="52"/>
  <c r="DU107" i="52" s="1"/>
  <c r="DJ107" i="52"/>
  <c r="DV107" i="52" s="1"/>
  <c r="EF118" i="52"/>
  <c r="DX913" i="52"/>
  <c r="DD913" i="52"/>
  <c r="CP964" i="52"/>
  <c r="FA964" i="52" s="1"/>
  <c r="CV964" i="52"/>
  <c r="CO964" i="52"/>
  <c r="FB964" i="52" s="1"/>
  <c r="CN964" i="52"/>
  <c r="FE964" i="52" s="1"/>
  <c r="DC964" i="52"/>
  <c r="CK964" i="52"/>
  <c r="CX964" i="52"/>
  <c r="EW964" i="52" s="1"/>
  <c r="FI964" i="52" s="1"/>
  <c r="CW964" i="52"/>
  <c r="DD964" i="52"/>
  <c r="FP964" i="52" s="1"/>
  <c r="CI964" i="52"/>
  <c r="CJ964" i="52" s="1"/>
  <c r="CW992" i="52"/>
  <c r="DN992" i="52" s="1"/>
  <c r="FD992" i="52"/>
  <c r="DM992" i="52"/>
  <c r="CU992" i="52"/>
  <c r="IH1032" i="52"/>
  <c r="II1032" i="52"/>
  <c r="DW110" i="52"/>
  <c r="DC110" i="52"/>
  <c r="DM904" i="52"/>
  <c r="FD904" i="52"/>
  <c r="CW904" i="52"/>
  <c r="CU904" i="52"/>
  <c r="EF954" i="52"/>
  <c r="DT994" i="52"/>
  <c r="DJ994" i="52"/>
  <c r="DV994" i="52" s="1"/>
  <c r="CN1009" i="52"/>
  <c r="FE1009" i="52" s="1"/>
  <c r="CP1009" i="52"/>
  <c r="FA1009" i="52" s="1"/>
  <c r="CO1009" i="52"/>
  <c r="FB1009" i="52" s="1"/>
  <c r="DC1009" i="52"/>
  <c r="CI1009" i="52"/>
  <c r="CJ1009" i="52" s="1"/>
  <c r="DD1009" i="52"/>
  <c r="FP1009" i="52" s="1"/>
  <c r="CV1009" i="52"/>
  <c r="CW1009" i="52"/>
  <c r="EV1009" i="52" s="1"/>
  <c r="CX1009" i="52"/>
  <c r="EW1009" i="52" s="1"/>
  <c r="FI1009" i="52" s="1"/>
  <c r="CK1009" i="52"/>
  <c r="EZ1028" i="52"/>
  <c r="CX1028" i="52"/>
  <c r="CU1028" i="52"/>
  <c r="FD1036" i="52"/>
  <c r="DM1036" i="52"/>
  <c r="DT1047" i="52"/>
  <c r="DJ1047" i="52"/>
  <c r="DV1047" i="52" s="1"/>
  <c r="DW107" i="52"/>
  <c r="DC107" i="52"/>
  <c r="CW1042" i="52"/>
  <c r="FD1042" i="52"/>
  <c r="DM1042" i="52"/>
  <c r="FF73" i="52"/>
  <c r="CI73" i="52"/>
  <c r="CJ73" i="52" s="1"/>
  <c r="FF89" i="52"/>
  <c r="CI89" i="52"/>
  <c r="CJ89" i="52" s="1"/>
  <c r="CU89" i="52"/>
  <c r="CK117" i="52"/>
  <c r="CJ117" i="52"/>
  <c r="CK133" i="52"/>
  <c r="CJ133" i="52"/>
  <c r="AB972" i="52"/>
  <c r="DT1041" i="52"/>
  <c r="DJ1041" i="52"/>
  <c r="DV1041" i="52" s="1"/>
  <c r="DS96" i="52"/>
  <c r="DJ96" i="52"/>
  <c r="DV96" i="52" s="1"/>
  <c r="EF113" i="52"/>
  <c r="DW149" i="52"/>
  <c r="DC149" i="52"/>
  <c r="EA149" i="52"/>
  <c r="DB149" i="52"/>
  <c r="CW1007" i="52"/>
  <c r="DN1007" i="52" s="1"/>
  <c r="FD1007" i="52"/>
  <c r="DM1007" i="52"/>
  <c r="CU1007" i="52"/>
  <c r="CK103" i="52"/>
  <c r="AB132" i="52"/>
  <c r="CW72" i="52"/>
  <c r="EV72" i="52" s="1"/>
  <c r="CX72" i="52"/>
  <c r="EW72" i="52" s="1"/>
  <c r="FI72" i="52" s="1"/>
  <c r="CP72" i="52"/>
  <c r="FA72" i="52" s="1"/>
  <c r="CK72" i="52"/>
  <c r="CI72" i="52"/>
  <c r="CJ72" i="52" s="1"/>
  <c r="CN72" i="52"/>
  <c r="FE72" i="52" s="1"/>
  <c r="CO72" i="52"/>
  <c r="FB72" i="52" s="1"/>
  <c r="DD72" i="52"/>
  <c r="FP72" i="52" s="1"/>
  <c r="CV72" i="52"/>
  <c r="DC72" i="52"/>
  <c r="EF147" i="52"/>
  <c r="EZ1022" i="52"/>
  <c r="CX1022" i="52"/>
  <c r="CU1022" i="52"/>
  <c r="CK83" i="52"/>
  <c r="DT165" i="52"/>
  <c r="DJ165" i="52"/>
  <c r="DV165" i="52" s="1"/>
  <c r="CN1000" i="52"/>
  <c r="FE1000" i="52" s="1"/>
  <c r="CO1000" i="52"/>
  <c r="FB1000" i="52" s="1"/>
  <c r="CI1000" i="52"/>
  <c r="CJ1000" i="52" s="1"/>
  <c r="DC1000" i="52"/>
  <c r="CW1000" i="52"/>
  <c r="EV1000" i="52" s="1"/>
  <c r="CV1000" i="52"/>
  <c r="CK1000" i="52"/>
  <c r="DD1000" i="52"/>
  <c r="FP1000" i="52" s="1"/>
  <c r="CX1000" i="52"/>
  <c r="EW1000" i="52" s="1"/>
  <c r="FI1000" i="52" s="1"/>
  <c r="DW1045" i="52"/>
  <c r="DC1045" i="52"/>
  <c r="FF71" i="52"/>
  <c r="CI71" i="52"/>
  <c r="CJ71" i="52" s="1"/>
  <c r="CK109" i="52"/>
  <c r="CJ109" i="52"/>
  <c r="EF164" i="52"/>
  <c r="DX182" i="52"/>
  <c r="DD182" i="52"/>
  <c r="FP182" i="52" s="1"/>
  <c r="CJ163" i="52"/>
  <c r="DT178" i="52"/>
  <c r="DJ178" i="52"/>
  <c r="DV178" i="52" s="1"/>
  <c r="DT190" i="52"/>
  <c r="DJ190" i="52"/>
  <c r="DV190" i="52" s="1"/>
  <c r="FS190" i="52" s="1"/>
  <c r="EY199" i="52"/>
  <c r="CW199" i="52"/>
  <c r="DM81" i="52"/>
  <c r="FD81" i="52"/>
  <c r="EX129" i="52"/>
  <c r="CV129" i="52"/>
  <c r="EZ164" i="52"/>
  <c r="CX164" i="52"/>
  <c r="EW164" i="52" s="1"/>
  <c r="DT175" i="52"/>
  <c r="DJ175" i="52"/>
  <c r="DV175" i="52" s="1"/>
  <c r="AB213" i="52"/>
  <c r="DR213" i="52"/>
  <c r="DU213" i="52" s="1"/>
  <c r="DJ213" i="52"/>
  <c r="DV213" i="52" s="1"/>
  <c r="DM1051" i="52"/>
  <c r="FD1051" i="52"/>
  <c r="EY86" i="52"/>
  <c r="DW136" i="52"/>
  <c r="DC136" i="52"/>
  <c r="DB136" i="52"/>
  <c r="EA136" i="52"/>
  <c r="EY189" i="52"/>
  <c r="CW189" i="52"/>
  <c r="EV189" i="52" s="1"/>
  <c r="DW201" i="52"/>
  <c r="DC201" i="52"/>
  <c r="DW212" i="52"/>
  <c r="DC212" i="52"/>
  <c r="DB212" i="52"/>
  <c r="EA212" i="52"/>
  <c r="AB137" i="52"/>
  <c r="DR137" i="52"/>
  <c r="DU137" i="52" s="1"/>
  <c r="DJ137" i="52"/>
  <c r="DV137" i="52" s="1"/>
  <c r="CJ182" i="52"/>
  <c r="DW214" i="52"/>
  <c r="DC214" i="52"/>
  <c r="DX241" i="52"/>
  <c r="DD241" i="52"/>
  <c r="DW1028" i="52"/>
  <c r="DC1028" i="52"/>
  <c r="AB140" i="52"/>
  <c r="DR140" i="52"/>
  <c r="DU140" i="52" s="1"/>
  <c r="DJ140" i="52"/>
  <c r="DV140" i="52" s="1"/>
  <c r="EY171" i="52"/>
  <c r="FJ171" i="52" s="1"/>
  <c r="DN171" i="52"/>
  <c r="DT188" i="52"/>
  <c r="DJ188" i="52"/>
  <c r="DV188" i="52" s="1"/>
  <c r="CJ219" i="52"/>
  <c r="CK219" i="52"/>
  <c r="AB241" i="52"/>
  <c r="DR241" i="52"/>
  <c r="DU241" i="52" s="1"/>
  <c r="DJ241" i="52"/>
  <c r="DV241" i="52" s="1"/>
  <c r="DX282" i="52"/>
  <c r="DD282" i="52"/>
  <c r="EX110" i="52"/>
  <c r="CV110" i="52"/>
  <c r="EY167" i="52"/>
  <c r="CW167" i="52"/>
  <c r="EV167" i="52" s="1"/>
  <c r="EZ171" i="52"/>
  <c r="CX171" i="52"/>
  <c r="EW171" i="52" s="1"/>
  <c r="EY182" i="52"/>
  <c r="CW182" i="52"/>
  <c r="EV182" i="52" s="1"/>
  <c r="AB218" i="52"/>
  <c r="AC218" i="52" s="1"/>
  <c r="DR218" i="52"/>
  <c r="DU218" i="52" s="1"/>
  <c r="DJ218" i="52"/>
  <c r="DV218" i="52" s="1"/>
  <c r="FS218" i="52" s="1"/>
  <c r="IH238" i="52"/>
  <c r="II238" i="52"/>
  <c r="FM238" i="52"/>
  <c r="FC259" i="52"/>
  <c r="CU259" i="52"/>
  <c r="FF311" i="52"/>
  <c r="CI311" i="52"/>
  <c r="CJ311" i="52" s="1"/>
  <c r="CU311" i="52"/>
  <c r="CJ363" i="52"/>
  <c r="EF403" i="52"/>
  <c r="DX76" i="52"/>
  <c r="DD76" i="52"/>
  <c r="EY263" i="52"/>
  <c r="CW263" i="52"/>
  <c r="DN263" i="52" s="1"/>
  <c r="CU263" i="52"/>
  <c r="EY286" i="52"/>
  <c r="CW286" i="52"/>
  <c r="DN286" i="52" s="1"/>
  <c r="CW311" i="52"/>
  <c r="FD311" i="52"/>
  <c r="DM311" i="52"/>
  <c r="DX335" i="52"/>
  <c r="DD335" i="52"/>
  <c r="CJ339" i="52"/>
  <c r="CP389" i="52"/>
  <c r="FA389" i="52" s="1"/>
  <c r="CO389" i="52"/>
  <c r="FB389" i="52" s="1"/>
  <c r="CV389" i="52"/>
  <c r="CK389" i="52"/>
  <c r="CN389" i="52"/>
  <c r="FE389" i="52" s="1"/>
  <c r="DD389" i="52"/>
  <c r="FP389" i="52" s="1"/>
  <c r="CX389" i="52"/>
  <c r="EW389" i="52" s="1"/>
  <c r="FI389" i="52" s="1"/>
  <c r="CW389" i="52"/>
  <c r="DC389" i="52"/>
  <c r="CI389" i="52"/>
  <c r="CJ389" i="52" s="1"/>
  <c r="EX166" i="52"/>
  <c r="CV166" i="52"/>
  <c r="EX168" i="52"/>
  <c r="CV168" i="52"/>
  <c r="FE270" i="52"/>
  <c r="CU270" i="52"/>
  <c r="DX343" i="52"/>
  <c r="DD343" i="52"/>
  <c r="AB361" i="52"/>
  <c r="AC361" i="52" s="1"/>
  <c r="DR361" i="52"/>
  <c r="DU361" i="52" s="1"/>
  <c r="DJ361" i="52"/>
  <c r="DV361" i="52" s="1"/>
  <c r="DW195" i="52"/>
  <c r="DC195" i="52"/>
  <c r="EY264" i="52"/>
  <c r="CW264" i="52"/>
  <c r="DN264" i="52" s="1"/>
  <c r="CU264" i="52"/>
  <c r="CN285" i="52"/>
  <c r="FE285" i="52" s="1"/>
  <c r="CO285" i="52"/>
  <c r="FB285" i="52" s="1"/>
  <c r="II285" i="52" s="1"/>
  <c r="DD285" i="52"/>
  <c r="FP285" i="52" s="1"/>
  <c r="CI285" i="52"/>
  <c r="CJ285" i="52" s="1"/>
  <c r="CK285" i="52"/>
  <c r="CV285" i="52"/>
  <c r="CW285" i="52"/>
  <c r="CX285" i="52"/>
  <c r="EW285" i="52" s="1"/>
  <c r="FI285" i="52" s="1"/>
  <c r="DC285" i="52"/>
  <c r="EF301" i="52"/>
  <c r="FF315" i="52"/>
  <c r="CI315" i="52"/>
  <c r="CJ315" i="52" s="1"/>
  <c r="CU315" i="52"/>
  <c r="DS340" i="52"/>
  <c r="DJ340" i="52"/>
  <c r="DV340" i="52" s="1"/>
  <c r="DX375" i="52"/>
  <c r="DD375" i="52"/>
  <c r="CV396" i="52"/>
  <c r="EX396" i="52"/>
  <c r="DW417" i="52"/>
  <c r="DC417" i="52"/>
  <c r="FQ133" i="52"/>
  <c r="DF133" i="52"/>
  <c r="DD233" i="52"/>
  <c r="DX233" i="52"/>
  <c r="DS315" i="52"/>
  <c r="DJ315" i="52"/>
  <c r="DV315" i="52" s="1"/>
  <c r="AB345" i="52"/>
  <c r="DR345" i="52"/>
  <c r="DU345" i="52" s="1"/>
  <c r="DJ345" i="52"/>
  <c r="DV345" i="52" s="1"/>
  <c r="CK151" i="52"/>
  <c r="CJ151" i="52"/>
  <c r="DD243" i="52"/>
  <c r="DX243" i="52"/>
  <c r="FB266" i="52"/>
  <c r="CU266" i="52"/>
  <c r="CP293" i="52"/>
  <c r="FA293" i="52" s="1"/>
  <c r="IH310" i="52"/>
  <c r="FM310" i="52"/>
  <c r="II310" i="52"/>
  <c r="FB364" i="52"/>
  <c r="CU364" i="52"/>
  <c r="CN1006" i="52"/>
  <c r="FE1006" i="52" s="1"/>
  <c r="CO1006" i="52"/>
  <c r="FB1006" i="52" s="1"/>
  <c r="CW1006" i="52"/>
  <c r="EV1006" i="52" s="1"/>
  <c r="DC1006" i="52"/>
  <c r="CV1006" i="52"/>
  <c r="CK1006" i="52"/>
  <c r="DD1006" i="52"/>
  <c r="FP1006" i="52" s="1"/>
  <c r="CX1006" i="52"/>
  <c r="EW1006" i="52" s="1"/>
  <c r="FI1006" i="52" s="1"/>
  <c r="CI1006" i="52"/>
  <c r="CJ1006" i="52" s="1"/>
  <c r="CN92" i="52"/>
  <c r="FE92" i="52" s="1"/>
  <c r="CO92" i="52"/>
  <c r="FB92" i="52" s="1"/>
  <c r="CP92" i="52"/>
  <c r="FA92" i="52" s="1"/>
  <c r="CX92" i="52"/>
  <c r="EW92" i="52" s="1"/>
  <c r="FI92" i="52" s="1"/>
  <c r="CK92" i="52"/>
  <c r="CI92" i="52"/>
  <c r="CJ92" i="52" s="1"/>
  <c r="CW92" i="52"/>
  <c r="DC92" i="52"/>
  <c r="CV92" i="52"/>
  <c r="DD92" i="52"/>
  <c r="FP92" i="52" s="1"/>
  <c r="DT183" i="52"/>
  <c r="DJ183" i="52"/>
  <c r="DV183" i="52" s="1"/>
  <c r="CK209" i="52"/>
  <c r="CJ209" i="52"/>
  <c r="DD253" i="52"/>
  <c r="DX253" i="52"/>
  <c r="FE278" i="52"/>
  <c r="CU278" i="52"/>
  <c r="DX322" i="52"/>
  <c r="DD322" i="52"/>
  <c r="DS328" i="52"/>
  <c r="DJ328" i="52"/>
  <c r="DV328" i="52" s="1"/>
  <c r="CP347" i="52"/>
  <c r="FA347" i="52" s="1"/>
  <c r="CK347" i="52"/>
  <c r="CO347" i="52"/>
  <c r="FB347" i="52" s="1"/>
  <c r="CV347" i="52"/>
  <c r="CN347" i="52"/>
  <c r="FE347" i="52" s="1"/>
  <c r="DD347" i="52"/>
  <c r="FP347" i="52" s="1"/>
  <c r="CI347" i="52"/>
  <c r="CJ347" i="52" s="1"/>
  <c r="CX347" i="52"/>
  <c r="EW347" i="52" s="1"/>
  <c r="FI347" i="52" s="1"/>
  <c r="DC347" i="52"/>
  <c r="CW347" i="52"/>
  <c r="FC351" i="52"/>
  <c r="FS351" i="52" s="1"/>
  <c r="CU351" i="52"/>
  <c r="EX363" i="52"/>
  <c r="CV363" i="52"/>
  <c r="DD377" i="52"/>
  <c r="DX377" i="52"/>
  <c r="DX387" i="52"/>
  <c r="EF387" i="52" s="1"/>
  <c r="DD387" i="52"/>
  <c r="FP387" i="52" s="1"/>
  <c r="FC408" i="52"/>
  <c r="FS408" i="52" s="1"/>
  <c r="CU408" i="52"/>
  <c r="CK243" i="52"/>
  <c r="CJ243" i="52"/>
  <c r="AB429" i="52"/>
  <c r="DR429" i="52"/>
  <c r="DU429" i="52" s="1"/>
  <c r="DJ429" i="52"/>
  <c r="DV429" i="52" s="1"/>
  <c r="FM128" i="52"/>
  <c r="EY300" i="52"/>
  <c r="CW300" i="52"/>
  <c r="DN300" i="52" s="1"/>
  <c r="CU300" i="52"/>
  <c r="CO339" i="52"/>
  <c r="FB339" i="52" s="1"/>
  <c r="DM427" i="52"/>
  <c r="FD427" i="52"/>
  <c r="AB436" i="52"/>
  <c r="DR436" i="52"/>
  <c r="DU436" i="52" s="1"/>
  <c r="DJ436" i="52"/>
  <c r="DV436" i="52" s="1"/>
  <c r="DS449" i="52"/>
  <c r="DJ449" i="52"/>
  <c r="DV449" i="52" s="1"/>
  <c r="FS449" i="52" s="1"/>
  <c r="CO317" i="52"/>
  <c r="FB317" i="52" s="1"/>
  <c r="CN317" i="52"/>
  <c r="FE317" i="52" s="1"/>
  <c r="CI317" i="52"/>
  <c r="CJ317" i="52" s="1"/>
  <c r="CW317" i="52"/>
  <c r="EV317" i="52" s="1"/>
  <c r="CK317" i="52"/>
  <c r="CV317" i="52"/>
  <c r="DC317" i="52"/>
  <c r="CX317" i="52"/>
  <c r="EW317" i="52" s="1"/>
  <c r="FI317" i="52" s="1"/>
  <c r="DD317" i="52"/>
  <c r="FP317" i="52" s="1"/>
  <c r="DT413" i="52"/>
  <c r="DJ413" i="52"/>
  <c r="DV413" i="52" s="1"/>
  <c r="FS413" i="52" s="1"/>
  <c r="DW431" i="52"/>
  <c r="DC431" i="52"/>
  <c r="CO466" i="52"/>
  <c r="FB466" i="52" s="1"/>
  <c r="CN466" i="52"/>
  <c r="FE466" i="52" s="1"/>
  <c r="CV466" i="52"/>
  <c r="CK466" i="52"/>
  <c r="CI466" i="52"/>
  <c r="CJ466" i="52" s="1"/>
  <c r="DC466" i="52"/>
  <c r="DD466" i="52"/>
  <c r="FP466" i="52" s="1"/>
  <c r="CX466" i="52"/>
  <c r="EW466" i="52" s="1"/>
  <c r="FI466" i="52" s="1"/>
  <c r="CW466" i="52"/>
  <c r="FE528" i="52"/>
  <c r="CU528" i="52"/>
  <c r="FM582" i="52"/>
  <c r="II582" i="52"/>
  <c r="IH582" i="52"/>
  <c r="DD257" i="52"/>
  <c r="DX257" i="52"/>
  <c r="FC328" i="52"/>
  <c r="CU328" i="52"/>
  <c r="AB404" i="52"/>
  <c r="DR404" i="52"/>
  <c r="DU404" i="52" s="1"/>
  <c r="DJ404" i="52"/>
  <c r="DV404" i="52" s="1"/>
  <c r="DM435" i="52"/>
  <c r="FD435" i="52"/>
  <c r="CW435" i="52"/>
  <c r="CU435" i="52"/>
  <c r="CW473" i="52"/>
  <c r="FD473" i="52"/>
  <c r="DM473" i="52"/>
  <c r="AB547" i="52"/>
  <c r="DR547" i="52"/>
  <c r="DU547" i="52" s="1"/>
  <c r="DJ547" i="52"/>
  <c r="DV547" i="52" s="1"/>
  <c r="CJ234" i="52"/>
  <c r="CJ393" i="52"/>
  <c r="CJ400" i="52"/>
  <c r="DM429" i="52"/>
  <c r="FD429" i="52"/>
  <c r="CW429" i="52"/>
  <c r="CU429" i="52"/>
  <c r="CO438" i="52"/>
  <c r="FB438" i="52" s="1"/>
  <c r="DC438" i="52"/>
  <c r="CP438" i="52"/>
  <c r="FA438" i="52" s="1"/>
  <c r="CN438" i="52"/>
  <c r="FE438" i="52" s="1"/>
  <c r="CV438" i="52"/>
  <c r="CK438" i="52"/>
  <c r="CW438" i="52"/>
  <c r="DD438" i="52"/>
  <c r="FP438" i="52" s="1"/>
  <c r="CX438" i="52"/>
  <c r="EW438" i="52" s="1"/>
  <c r="FI438" i="52" s="1"/>
  <c r="CI438" i="52"/>
  <c r="CJ438" i="52" s="1"/>
  <c r="DM493" i="52"/>
  <c r="CW493" i="52"/>
  <c r="DN493" i="52" s="1"/>
  <c r="FD493" i="52"/>
  <c r="CU493" i="52"/>
  <c r="EY515" i="52"/>
  <c r="CW515" i="52"/>
  <c r="DN515" i="52" s="1"/>
  <c r="CU515" i="52"/>
  <c r="AB233" i="52"/>
  <c r="DM307" i="52"/>
  <c r="CW307" i="52"/>
  <c r="DN307" i="52" s="1"/>
  <c r="FD307" i="52"/>
  <c r="EX435" i="52"/>
  <c r="CV435" i="52"/>
  <c r="DS448" i="52"/>
  <c r="DJ448" i="52"/>
  <c r="DV448" i="52" s="1"/>
  <c r="EY465" i="52"/>
  <c r="IH465" i="52" s="1"/>
  <c r="CW465" i="52"/>
  <c r="DN465" i="52" s="1"/>
  <c r="DS501" i="52"/>
  <c r="DJ501" i="52"/>
  <c r="DV501" i="52" s="1"/>
  <c r="DS544" i="52"/>
  <c r="DJ544" i="52"/>
  <c r="DV544" i="52" s="1"/>
  <c r="FS544" i="52" s="1"/>
  <c r="DS560" i="52"/>
  <c r="DJ560" i="52"/>
  <c r="DV560" i="52" s="1"/>
  <c r="FQ607" i="52"/>
  <c r="DF607" i="52"/>
  <c r="AB245" i="52"/>
  <c r="CV373" i="52"/>
  <c r="EX373" i="52"/>
  <c r="EY406" i="52"/>
  <c r="CW406" i="52"/>
  <c r="DN406" i="52" s="1"/>
  <c r="CU406" i="52"/>
  <c r="CO421" i="52"/>
  <c r="FB421" i="52" s="1"/>
  <c r="CN421" i="52"/>
  <c r="FE421" i="52" s="1"/>
  <c r="CP421" i="52"/>
  <c r="FA421" i="52" s="1"/>
  <c r="CW421" i="52"/>
  <c r="DC421" i="52"/>
  <c r="CV421" i="52"/>
  <c r="CI421" i="52"/>
  <c r="CJ421" i="52" s="1"/>
  <c r="CK421" i="52"/>
  <c r="CX421" i="52"/>
  <c r="EW421" i="52" s="1"/>
  <c r="FI421" i="52" s="1"/>
  <c r="DD421" i="52"/>
  <c r="FP421" i="52" s="1"/>
  <c r="CW459" i="52"/>
  <c r="EV459" i="52" s="1"/>
  <c r="EY459" i="52"/>
  <c r="II459" i="52" s="1"/>
  <c r="EY505" i="52"/>
  <c r="CW505" i="52"/>
  <c r="DN505" i="52" s="1"/>
  <c r="DS467" i="52"/>
  <c r="DJ467" i="52"/>
  <c r="DV467" i="52" s="1"/>
  <c r="FF487" i="52"/>
  <c r="CI487" i="52"/>
  <c r="CJ487" i="52" s="1"/>
  <c r="CU487" i="52"/>
  <c r="FQ575" i="52"/>
  <c r="DF575" i="52"/>
  <c r="FD610" i="52"/>
  <c r="DM610" i="52"/>
  <c r="DM638" i="52"/>
  <c r="FD638" i="52"/>
  <c r="CW638" i="52"/>
  <c r="CU638" i="52"/>
  <c r="CP479" i="52"/>
  <c r="FA479" i="52" s="1"/>
  <c r="CO479" i="52"/>
  <c r="FB479" i="52" s="1"/>
  <c r="CW479" i="52"/>
  <c r="CI479" i="52"/>
  <c r="CJ479" i="52" s="1"/>
  <c r="CK479" i="52"/>
  <c r="CV479" i="52"/>
  <c r="CX479" i="52"/>
  <c r="EW479" i="52" s="1"/>
  <c r="FI479" i="52" s="1"/>
  <c r="DD479" i="52"/>
  <c r="FP479" i="52" s="1"/>
  <c r="DC479" i="52"/>
  <c r="FF490" i="52"/>
  <c r="CI490" i="52"/>
  <c r="CJ490" i="52" s="1"/>
  <c r="CU490" i="52"/>
  <c r="FF555" i="52"/>
  <c r="CI555" i="52"/>
  <c r="CJ555" i="52" s="1"/>
  <c r="DM572" i="52"/>
  <c r="FD572" i="52"/>
  <c r="CW572" i="52"/>
  <c r="CU572" i="52"/>
  <c r="CK595" i="52"/>
  <c r="CJ595" i="52"/>
  <c r="FF607" i="52"/>
  <c r="CI607" i="52"/>
  <c r="CJ607" i="52" s="1"/>
  <c r="EF782" i="52"/>
  <c r="CP454" i="52"/>
  <c r="FA454" i="52" s="1"/>
  <c r="DM504" i="52"/>
  <c r="CW504" i="52"/>
  <c r="FD504" i="52"/>
  <c r="EF626" i="52"/>
  <c r="EF423" i="52"/>
  <c r="AB433" i="52"/>
  <c r="FD495" i="52"/>
  <c r="DM495" i="52"/>
  <c r="DS510" i="52"/>
  <c r="DJ510" i="52"/>
  <c r="DV510" i="52" s="1"/>
  <c r="EY518" i="52"/>
  <c r="EZ586" i="52"/>
  <c r="CX586" i="52"/>
  <c r="CU586" i="52"/>
  <c r="DS616" i="52"/>
  <c r="DJ616" i="52"/>
  <c r="DV616" i="52" s="1"/>
  <c r="FS616" i="52" s="1"/>
  <c r="EX663" i="52"/>
  <c r="CV663" i="52"/>
  <c r="FF701" i="52"/>
  <c r="CI701" i="52"/>
  <c r="CU701" i="52"/>
  <c r="CW727" i="52"/>
  <c r="DN727" i="52" s="1"/>
  <c r="FD727" i="52"/>
  <c r="DM727" i="52"/>
  <c r="FD746" i="52"/>
  <c r="DM746" i="52"/>
  <c r="CW746" i="52"/>
  <c r="DN746" i="52" s="1"/>
  <c r="FF471" i="52"/>
  <c r="CI471" i="52"/>
  <c r="CJ471" i="52" s="1"/>
  <c r="CU471" i="52"/>
  <c r="DS489" i="52"/>
  <c r="DJ489" i="52"/>
  <c r="DV489" i="52" s="1"/>
  <c r="EX623" i="52"/>
  <c r="CV623" i="52"/>
  <c r="AB653" i="52"/>
  <c r="DR653" i="52"/>
  <c r="DU653" i="52" s="1"/>
  <c r="DJ653" i="52"/>
  <c r="DV653" i="52" s="1"/>
  <c r="FS653" i="52" s="1"/>
  <c r="EX707" i="52"/>
  <c r="CV707" i="52"/>
  <c r="EF781" i="52"/>
  <c r="DM419" i="52"/>
  <c r="FD419" i="52"/>
  <c r="EF446" i="52"/>
  <c r="DS458" i="52"/>
  <c r="DJ458" i="52"/>
  <c r="DV458" i="52" s="1"/>
  <c r="CW485" i="52"/>
  <c r="DN485" i="52" s="1"/>
  <c r="FD485" i="52"/>
  <c r="DM485" i="52"/>
  <c r="CU485" i="52"/>
  <c r="FD489" i="52"/>
  <c r="DM489" i="52"/>
  <c r="FD526" i="52"/>
  <c r="DM526" i="52"/>
  <c r="CK539" i="52"/>
  <c r="EX553" i="52"/>
  <c r="CV553" i="52"/>
  <c r="EX651" i="52"/>
  <c r="CV651" i="52"/>
  <c r="FD674" i="52"/>
  <c r="CW674" i="52"/>
  <c r="DM674" i="52"/>
  <c r="CU674" i="52"/>
  <c r="AB704" i="52"/>
  <c r="DR704" i="52"/>
  <c r="DU704" i="52" s="1"/>
  <c r="DJ704" i="52"/>
  <c r="DV704" i="52" s="1"/>
  <c r="AB790" i="52"/>
  <c r="DR790" i="52"/>
  <c r="DU790" i="52" s="1"/>
  <c r="DJ790" i="52"/>
  <c r="DV790" i="52" s="1"/>
  <c r="EY469" i="52"/>
  <c r="FD492" i="52"/>
  <c r="DM492" i="52"/>
  <c r="DS508" i="52"/>
  <c r="DJ508" i="52"/>
  <c r="DV508" i="52" s="1"/>
  <c r="II524" i="52"/>
  <c r="IH524" i="52"/>
  <c r="FM524" i="52"/>
  <c r="DM580" i="52"/>
  <c r="FD580" i="52"/>
  <c r="CW580" i="52"/>
  <c r="CU580" i="52"/>
  <c r="EX619" i="52"/>
  <c r="CV619" i="52"/>
  <c r="EZ620" i="52"/>
  <c r="IH620" i="52" s="1"/>
  <c r="CX620" i="52"/>
  <c r="CK643" i="52"/>
  <c r="CN672" i="52"/>
  <c r="FE672" i="52" s="1"/>
  <c r="CP672" i="52"/>
  <c r="FA672" i="52" s="1"/>
  <c r="DD672" i="52"/>
  <c r="FP672" i="52" s="1"/>
  <c r="CX672" i="52"/>
  <c r="EW672" i="52" s="1"/>
  <c r="FI672" i="52" s="1"/>
  <c r="CK672" i="52"/>
  <c r="CI672" i="52"/>
  <c r="CJ672" i="52" s="1"/>
  <c r="CW672" i="52"/>
  <c r="CV672" i="52"/>
  <c r="DC672" i="52"/>
  <c r="EX686" i="52"/>
  <c r="CV686" i="52"/>
  <c r="CU686" i="52"/>
  <c r="FF712" i="52"/>
  <c r="CI712" i="52"/>
  <c r="CJ712" i="52" s="1"/>
  <c r="CU712" i="52"/>
  <c r="EY730" i="52"/>
  <c r="FF746" i="52"/>
  <c r="CI746" i="52"/>
  <c r="CJ746" i="52" s="1"/>
  <c r="CU746" i="52"/>
  <c r="DM786" i="52"/>
  <c r="CW786" i="52"/>
  <c r="EV786" i="52" s="1"/>
  <c r="FD786" i="52"/>
  <c r="DS506" i="52"/>
  <c r="DJ506" i="52"/>
  <c r="DV506" i="52" s="1"/>
  <c r="AB665" i="52"/>
  <c r="DR665" i="52"/>
  <c r="DU665" i="52" s="1"/>
  <c r="DJ665" i="52"/>
  <c r="DV665" i="52" s="1"/>
  <c r="AB689" i="52"/>
  <c r="DR689" i="52"/>
  <c r="DU689" i="52" s="1"/>
  <c r="DJ689" i="52"/>
  <c r="DV689" i="52" s="1"/>
  <c r="EY716" i="52"/>
  <c r="FF753" i="52"/>
  <c r="CI753" i="52"/>
  <c r="CJ753" i="52" s="1"/>
  <c r="CU753" i="52"/>
  <c r="CW761" i="52"/>
  <c r="DN761" i="52" s="1"/>
  <c r="FD761" i="52"/>
  <c r="DM761" i="52"/>
  <c r="CU788" i="52"/>
  <c r="FC788" i="52"/>
  <c r="DD818" i="52"/>
  <c r="DX818" i="52"/>
  <c r="DM655" i="52"/>
  <c r="FD655" i="52"/>
  <c r="CW655" i="52"/>
  <c r="CW739" i="52"/>
  <c r="DN739" i="52" s="1"/>
  <c r="FD739" i="52"/>
  <c r="DM739" i="52"/>
  <c r="CW752" i="52"/>
  <c r="DN752" i="52" s="1"/>
  <c r="EY752" i="52"/>
  <c r="EY760" i="52"/>
  <c r="CW760" i="52"/>
  <c r="DN760" i="52" s="1"/>
  <c r="DM805" i="52"/>
  <c r="FD805" i="52"/>
  <c r="AB818" i="52"/>
  <c r="DR818" i="52"/>
  <c r="DU818" i="52" s="1"/>
  <c r="DJ818" i="52"/>
  <c r="DV818" i="52" s="1"/>
  <c r="EY831" i="52"/>
  <c r="AB448" i="52"/>
  <c r="AB661" i="52"/>
  <c r="DR661" i="52"/>
  <c r="DU661" i="52" s="1"/>
  <c r="DJ661" i="52"/>
  <c r="DV661" i="52" s="1"/>
  <c r="DT714" i="52"/>
  <c r="DJ714" i="52"/>
  <c r="DV714" i="52" s="1"/>
  <c r="FF738" i="52"/>
  <c r="CI738" i="52"/>
  <c r="CJ738" i="52" s="1"/>
  <c r="CU738" i="52"/>
  <c r="CW783" i="52"/>
  <c r="DM783" i="52"/>
  <c r="FD783" i="52"/>
  <c r="CJ788" i="52"/>
  <c r="CJ792" i="52"/>
  <c r="EX802" i="52"/>
  <c r="CV802" i="52"/>
  <c r="EX811" i="52"/>
  <c r="CV811" i="52"/>
  <c r="AB827" i="52"/>
  <c r="DR827" i="52"/>
  <c r="DU827" i="52" s="1"/>
  <c r="DJ827" i="52"/>
  <c r="DV827" i="52" s="1"/>
  <c r="CO514" i="52"/>
  <c r="FB514" i="52" s="1"/>
  <c r="CN514" i="52"/>
  <c r="FE514" i="52" s="1"/>
  <c r="CP514" i="52"/>
  <c r="FA514" i="52" s="1"/>
  <c r="CW514" i="52"/>
  <c r="EV514" i="52" s="1"/>
  <c r="CV514" i="52"/>
  <c r="CI514" i="52"/>
  <c r="CJ514" i="52" s="1"/>
  <c r="CK514" i="52"/>
  <c r="DC514" i="52"/>
  <c r="DD514" i="52"/>
  <c r="FP514" i="52" s="1"/>
  <c r="CX514" i="52"/>
  <c r="EW514" i="52" s="1"/>
  <c r="FI514" i="52" s="1"/>
  <c r="AB593" i="52"/>
  <c r="AC593" i="52" s="1"/>
  <c r="DR593" i="52"/>
  <c r="DU593" i="52" s="1"/>
  <c r="DJ593" i="52"/>
  <c r="DV593" i="52" s="1"/>
  <c r="AB693" i="52"/>
  <c r="DR693" i="52"/>
  <c r="DU693" i="52" s="1"/>
  <c r="DJ693" i="52"/>
  <c r="DV693" i="52" s="1"/>
  <c r="CW710" i="52"/>
  <c r="DN710" i="52" s="1"/>
  <c r="FD710" i="52"/>
  <c r="DM710" i="52"/>
  <c r="CU710" i="52"/>
  <c r="CJ722" i="52"/>
  <c r="FF755" i="52"/>
  <c r="CI755" i="52"/>
  <c r="CJ755" i="52" s="1"/>
  <c r="CU755" i="52"/>
  <c r="FF767" i="52"/>
  <c r="CI767" i="52"/>
  <c r="CJ767" i="52" s="1"/>
  <c r="CU767" i="52"/>
  <c r="EY775" i="52"/>
  <c r="EF806" i="52"/>
  <c r="EY833" i="52"/>
  <c r="FF683" i="52"/>
  <c r="CI683" i="52"/>
  <c r="CJ683" i="52" s="1"/>
  <c r="FF726" i="52"/>
  <c r="CI726" i="52"/>
  <c r="CJ726" i="52" s="1"/>
  <c r="CU726" i="52"/>
  <c r="FF735" i="52"/>
  <c r="CI735" i="52"/>
  <c r="CJ735" i="52" s="1"/>
  <c r="CU735" i="52"/>
  <c r="CN745" i="52"/>
  <c r="FE745" i="52" s="1"/>
  <c r="CP745" i="52"/>
  <c r="FA745" i="52" s="1"/>
  <c r="CW745" i="52"/>
  <c r="EV745" i="52" s="1"/>
  <c r="CI745" i="52"/>
  <c r="CJ745" i="52" s="1"/>
  <c r="DD745" i="52"/>
  <c r="FP745" i="52" s="1"/>
  <c r="DC745" i="52"/>
  <c r="CK745" i="52"/>
  <c r="CX745" i="52"/>
  <c r="EW745" i="52" s="1"/>
  <c r="FI745" i="52" s="1"/>
  <c r="CV745" i="52"/>
  <c r="CP750" i="52"/>
  <c r="FA750" i="52" s="1"/>
  <c r="CN750" i="52"/>
  <c r="FE750" i="52" s="1"/>
  <c r="CO750" i="52"/>
  <c r="FB750" i="52" s="1"/>
  <c r="CW750" i="52"/>
  <c r="EV750" i="52" s="1"/>
  <c r="FJ750" i="52" s="1"/>
  <c r="CI750" i="52"/>
  <c r="CJ750" i="52" s="1"/>
  <c r="CK750" i="52"/>
  <c r="DC750" i="52"/>
  <c r="DD750" i="52"/>
  <c r="FP750" i="52" s="1"/>
  <c r="CV750" i="52"/>
  <c r="CX750" i="52"/>
  <c r="EW750" i="52" s="1"/>
  <c r="FI750" i="52" s="1"/>
  <c r="FF770" i="52"/>
  <c r="CI770" i="52"/>
  <c r="CJ770" i="52" s="1"/>
  <c r="CU770" i="52"/>
  <c r="FD778" i="52"/>
  <c r="CW778" i="52"/>
  <c r="DN778" i="52" s="1"/>
  <c r="DM778" i="52"/>
  <c r="CJ787" i="52"/>
  <c r="EY793" i="52"/>
  <c r="CW793" i="52"/>
  <c r="EV793" i="52" s="1"/>
  <c r="II521" i="52"/>
  <c r="IH521" i="52"/>
  <c r="FM521" i="52"/>
  <c r="DM679" i="52"/>
  <c r="FD679" i="52"/>
  <c r="FF694" i="52"/>
  <c r="CI694" i="52"/>
  <c r="CJ694" i="52" s="1"/>
  <c r="CU694" i="52"/>
  <c r="FF719" i="52"/>
  <c r="CI719" i="52"/>
  <c r="CJ719" i="52" s="1"/>
  <c r="CU719" i="52"/>
  <c r="CN729" i="52"/>
  <c r="FE729" i="52" s="1"/>
  <c r="CP729" i="52"/>
  <c r="FA729" i="52" s="1"/>
  <c r="CW729" i="52"/>
  <c r="CI729" i="52"/>
  <c r="CJ729" i="52" s="1"/>
  <c r="CK729" i="52"/>
  <c r="DD729" i="52"/>
  <c r="FP729" i="52" s="1"/>
  <c r="CV729" i="52"/>
  <c r="DC729" i="52"/>
  <c r="CX729" i="52"/>
  <c r="EW729" i="52" s="1"/>
  <c r="FI729" i="52" s="1"/>
  <c r="CP734" i="52"/>
  <c r="FA734" i="52" s="1"/>
  <c r="CN734" i="52"/>
  <c r="FE734" i="52" s="1"/>
  <c r="CO734" i="52"/>
  <c r="FB734" i="52" s="1"/>
  <c r="CW734" i="52"/>
  <c r="EV734" i="52" s="1"/>
  <c r="CI734" i="52"/>
  <c r="CK734" i="52"/>
  <c r="DC734" i="52"/>
  <c r="DD734" i="52"/>
  <c r="FP734" i="52" s="1"/>
  <c r="CV734" i="52"/>
  <c r="CX734" i="52"/>
  <c r="EW734" i="52" s="1"/>
  <c r="FI734" i="52" s="1"/>
  <c r="DT765" i="52"/>
  <c r="DJ765" i="52"/>
  <c r="DV765" i="52" s="1"/>
  <c r="DT773" i="52"/>
  <c r="DJ773" i="52"/>
  <c r="DV773" i="52" s="1"/>
  <c r="EX810" i="52"/>
  <c r="CV810" i="52"/>
  <c r="AB821" i="52"/>
  <c r="DR821" i="52"/>
  <c r="DU821" i="52" s="1"/>
  <c r="DJ821" i="52"/>
  <c r="DV821" i="52" s="1"/>
  <c r="DD833" i="52"/>
  <c r="DX833" i="52"/>
  <c r="CN700" i="52"/>
  <c r="FE700" i="52" s="1"/>
  <c r="CO700" i="52"/>
  <c r="FB700" i="52" s="1"/>
  <c r="CV700" i="52"/>
  <c r="CI700" i="52"/>
  <c r="CJ700" i="52" s="1"/>
  <c r="CK700" i="52"/>
  <c r="CX700" i="52"/>
  <c r="EW700" i="52" s="1"/>
  <c r="FI700" i="52" s="1"/>
  <c r="DC700" i="52"/>
  <c r="CW700" i="52"/>
  <c r="DD700" i="52"/>
  <c r="FP700" i="52" s="1"/>
  <c r="DN713" i="52"/>
  <c r="EY713" i="52"/>
  <c r="FD718" i="52"/>
  <c r="DM718" i="52"/>
  <c r="EY748" i="52"/>
  <c r="AB780" i="52"/>
  <c r="DR780" i="52"/>
  <c r="DU780" i="52" s="1"/>
  <c r="DJ780" i="52"/>
  <c r="DV780" i="52" s="1"/>
  <c r="DD808" i="52"/>
  <c r="DX808" i="52"/>
  <c r="FP820" i="52"/>
  <c r="DF820" i="52"/>
  <c r="FC827" i="52"/>
  <c r="CU827" i="52"/>
  <c r="FM791" i="52"/>
  <c r="II791" i="52"/>
  <c r="DM811" i="52"/>
  <c r="CW811" i="52"/>
  <c r="EV811" i="52" s="1"/>
  <c r="FD811" i="52"/>
  <c r="DD834" i="52"/>
  <c r="FF717" i="52"/>
  <c r="CI717" i="52"/>
  <c r="CJ717" i="52" s="1"/>
  <c r="CU717" i="52"/>
  <c r="EY754" i="52"/>
  <c r="DN754" i="52"/>
  <c r="DD793" i="52"/>
  <c r="AB808" i="52"/>
  <c r="DR808" i="52"/>
  <c r="DU808" i="52" s="1"/>
  <c r="DJ808" i="52"/>
  <c r="DV808" i="52" s="1"/>
  <c r="AB824" i="52"/>
  <c r="DR824" i="52"/>
  <c r="DU824" i="52" s="1"/>
  <c r="DJ824" i="52"/>
  <c r="DV824" i="52" s="1"/>
  <c r="AB836" i="52"/>
  <c r="DR836" i="52"/>
  <c r="DU836" i="52" s="1"/>
  <c r="DJ836" i="52"/>
  <c r="DV836" i="52" s="1"/>
  <c r="AB938" i="52"/>
  <c r="EY758" i="52"/>
  <c r="EF810" i="52"/>
  <c r="AB816" i="52"/>
  <c r="DR816" i="52"/>
  <c r="DU816" i="52" s="1"/>
  <c r="DJ816" i="52"/>
  <c r="DV816" i="52" s="1"/>
  <c r="IH927" i="52"/>
  <c r="II927" i="52"/>
  <c r="FM927" i="52"/>
  <c r="HD927" i="52"/>
  <c r="HC927" i="52"/>
  <c r="HK927" i="52"/>
  <c r="HA927" i="52"/>
  <c r="DM732" i="52"/>
  <c r="FD732" i="52"/>
  <c r="EY796" i="52"/>
  <c r="EY798" i="52"/>
  <c r="EF805" i="52"/>
  <c r="EX821" i="52"/>
  <c r="CV821" i="52"/>
  <c r="AB826" i="52"/>
  <c r="DR826" i="52"/>
  <c r="DU826" i="52" s="1"/>
  <c r="DJ826" i="52"/>
  <c r="DV826" i="52" s="1"/>
  <c r="DM654" i="52"/>
  <c r="FD654" i="52"/>
  <c r="DT772" i="52"/>
  <c r="DJ772" i="52"/>
  <c r="DV772" i="52" s="1"/>
  <c r="AB830" i="52"/>
  <c r="DR830" i="52"/>
  <c r="DU830" i="52" s="1"/>
  <c r="DJ830" i="52"/>
  <c r="DV830" i="52" s="1"/>
  <c r="EX691" i="52"/>
  <c r="CV691" i="52"/>
  <c r="FD809" i="52"/>
  <c r="DM809" i="52"/>
  <c r="EY832" i="52"/>
  <c r="DD835" i="52"/>
  <c r="FS1002" i="52"/>
  <c r="DT776" i="52"/>
  <c r="DJ776" i="52"/>
  <c r="DV776" i="52" s="1"/>
  <c r="EU1026" i="52"/>
  <c r="FH1026" i="52" s="1"/>
  <c r="DB1026" i="52"/>
  <c r="DZ1026" i="52"/>
  <c r="EC942" i="52"/>
  <c r="AB792" i="52"/>
  <c r="EF960" i="52"/>
  <c r="EW958" i="52"/>
  <c r="FI958" i="52" s="1"/>
  <c r="DB958" i="52"/>
  <c r="EA958" i="52"/>
  <c r="ED958" i="52" s="1"/>
  <c r="AB899" i="52"/>
  <c r="EU880" i="52"/>
  <c r="FH880" i="52" s="1"/>
  <c r="FS859" i="52"/>
  <c r="IE859" i="52"/>
  <c r="AB736" i="52"/>
  <c r="AB747" i="52"/>
  <c r="EF778" i="52"/>
  <c r="AB762" i="52"/>
  <c r="AB723" i="52"/>
  <c r="AB368" i="52"/>
  <c r="AB711" i="52"/>
  <c r="AB722" i="52"/>
  <c r="AB737" i="52"/>
  <c r="AB710" i="52"/>
  <c r="FO625" i="52"/>
  <c r="DF625" i="52"/>
  <c r="EF592" i="52"/>
  <c r="EC592" i="52"/>
  <c r="EH592" i="52"/>
  <c r="FM552" i="52"/>
  <c r="IH552" i="52"/>
  <c r="II552" i="52"/>
  <c r="FO633" i="52"/>
  <c r="DF633" i="52"/>
  <c r="FP557" i="52"/>
  <c r="DF557" i="52"/>
  <c r="FP533" i="52"/>
  <c r="DF533" i="52"/>
  <c r="AB376" i="52"/>
  <c r="AC376" i="52" s="1"/>
  <c r="FH266" i="52"/>
  <c r="FO393" i="52"/>
  <c r="AB126" i="52"/>
  <c r="EU464" i="52"/>
  <c r="FH464" i="52" s="1"/>
  <c r="DZ464" i="52"/>
  <c r="DB464" i="52"/>
  <c r="EA464" i="52"/>
  <c r="AB378" i="52"/>
  <c r="EF348" i="52"/>
  <c r="FP344" i="52"/>
  <c r="DF344" i="52"/>
  <c r="FS271" i="52"/>
  <c r="AB554" i="52"/>
  <c r="EW367" i="52"/>
  <c r="FI367" i="52" s="1"/>
  <c r="DZ367" i="52"/>
  <c r="FO190" i="52"/>
  <c r="AB570" i="52"/>
  <c r="AB413" i="52"/>
  <c r="AB351" i="52"/>
  <c r="EW98" i="52"/>
  <c r="DB98" i="52"/>
  <c r="DZ98" i="52"/>
  <c r="EA98" i="52"/>
  <c r="AB340" i="52"/>
  <c r="EW154" i="52"/>
  <c r="FI154" i="52" s="1"/>
  <c r="EA154" i="52"/>
  <c r="DZ154" i="52"/>
  <c r="DB154" i="52"/>
  <c r="CW163" i="52"/>
  <c r="EV163" i="52" s="1"/>
  <c r="FO185" i="52"/>
  <c r="CW117" i="52"/>
  <c r="EV117" i="52" s="1"/>
  <c r="AB190" i="52"/>
  <c r="EV79" i="52"/>
  <c r="FJ79" i="52" s="1"/>
  <c r="DN79" i="52"/>
  <c r="EA79" i="52"/>
  <c r="DB79" i="52"/>
  <c r="DZ79" i="52"/>
  <c r="EW155" i="52"/>
  <c r="FI155" i="52" s="1"/>
  <c r="DB155" i="52"/>
  <c r="EA155" i="52"/>
  <c r="DZ155" i="52"/>
  <c r="EW147" i="52"/>
  <c r="FI147" i="52" s="1"/>
  <c r="DB147" i="52"/>
  <c r="EA147" i="52"/>
  <c r="DZ147" i="52"/>
  <c r="FO142" i="52"/>
  <c r="DF142" i="52"/>
  <c r="FO182" i="52"/>
  <c r="CU935" i="52"/>
  <c r="AB68" i="52"/>
  <c r="FH512" i="52"/>
  <c r="FS275" i="52"/>
  <c r="AC362" i="52"/>
  <c r="AC538" i="52"/>
  <c r="AC841" i="52"/>
  <c r="AC349" i="52"/>
  <c r="CK853" i="52"/>
  <c r="FE856" i="52"/>
  <c r="CU856" i="52"/>
  <c r="EY916" i="52"/>
  <c r="CW916" i="52"/>
  <c r="EV916" i="52" s="1"/>
  <c r="DW1015" i="52"/>
  <c r="DC1015" i="52"/>
  <c r="CO49" i="52"/>
  <c r="FB49" i="52" s="1"/>
  <c r="EF973" i="52"/>
  <c r="EY906" i="52"/>
  <c r="DN906" i="52"/>
  <c r="DC41" i="52"/>
  <c r="FO41" i="52" s="1"/>
  <c r="CV41" i="52"/>
  <c r="EU41" i="52" s="1"/>
  <c r="FH41" i="52" s="1"/>
  <c r="FJ13" i="52"/>
  <c r="CN49" i="52"/>
  <c r="FE49" i="52" s="1"/>
  <c r="CX20" i="52"/>
  <c r="EW20" i="52" s="1"/>
  <c r="FI20" i="52" s="1"/>
  <c r="CI27" i="52"/>
  <c r="CJ27" i="52" s="1"/>
  <c r="CI16" i="52"/>
  <c r="CJ16" i="52" s="1"/>
  <c r="CK867" i="52"/>
  <c r="CJ867" i="52"/>
  <c r="CO864" i="52"/>
  <c r="FB864" i="52" s="1"/>
  <c r="CK864" i="52"/>
  <c r="CP864" i="52"/>
  <c r="FA864" i="52" s="1"/>
  <c r="CX864" i="52"/>
  <c r="EW864" i="52" s="1"/>
  <c r="FI864" i="52" s="1"/>
  <c r="CV864" i="52"/>
  <c r="CW864" i="52"/>
  <c r="DC864" i="52"/>
  <c r="DD864" i="52"/>
  <c r="FP864" i="52" s="1"/>
  <c r="CI864" i="52"/>
  <c r="CJ864" i="52" s="1"/>
  <c r="CK845" i="52"/>
  <c r="CJ845" i="52"/>
  <c r="EF874" i="52"/>
  <c r="CV887" i="52"/>
  <c r="EX887" i="52"/>
  <c r="CN912" i="52"/>
  <c r="FE912" i="52" s="1"/>
  <c r="CK912" i="52"/>
  <c r="CP912" i="52"/>
  <c r="FA912" i="52" s="1"/>
  <c r="CO912" i="52"/>
  <c r="FB912" i="52" s="1"/>
  <c r="CV912" i="52"/>
  <c r="DD912" i="52"/>
  <c r="FP912" i="52" s="1"/>
  <c r="CX912" i="52"/>
  <c r="EW912" i="52" s="1"/>
  <c r="FI912" i="52" s="1"/>
  <c r="CI912" i="52"/>
  <c r="CJ912" i="52" s="1"/>
  <c r="DC912" i="52"/>
  <c r="CW912" i="52"/>
  <c r="EV912" i="52" s="1"/>
  <c r="FQ853" i="52"/>
  <c r="DF853" i="52"/>
  <c r="CK880" i="52"/>
  <c r="CJ880" i="52"/>
  <c r="DX905" i="52"/>
  <c r="DD905" i="52"/>
  <c r="AB840" i="52"/>
  <c r="DR840" i="52"/>
  <c r="DU840" i="52" s="1"/>
  <c r="DJ840" i="52"/>
  <c r="DV840" i="52" s="1"/>
  <c r="FD893" i="52"/>
  <c r="DM893" i="52"/>
  <c r="AB885" i="52"/>
  <c r="AC885" i="52" s="1"/>
  <c r="DR885" i="52"/>
  <c r="DU885" i="52" s="1"/>
  <c r="DJ885" i="52"/>
  <c r="DV885" i="52" s="1"/>
  <c r="FS885" i="52" s="1"/>
  <c r="FQ948" i="52"/>
  <c r="DF948" i="52"/>
  <c r="CP973" i="52"/>
  <c r="FA973" i="52" s="1"/>
  <c r="CN973" i="52"/>
  <c r="FE973" i="52" s="1"/>
  <c r="DD973" i="52"/>
  <c r="FP973" i="52" s="1"/>
  <c r="CW973" i="52"/>
  <c r="DC973" i="52"/>
  <c r="CI973" i="52"/>
  <c r="CJ973" i="52" s="1"/>
  <c r="CX973" i="52"/>
  <c r="EW973" i="52" s="1"/>
  <c r="FI973" i="52" s="1"/>
  <c r="CV973" i="52"/>
  <c r="CK973" i="52"/>
  <c r="EY894" i="52"/>
  <c r="DS903" i="52"/>
  <c r="DJ903" i="52"/>
  <c r="DV903" i="52" s="1"/>
  <c r="AB956" i="52"/>
  <c r="DR956" i="52"/>
  <c r="DU956" i="52" s="1"/>
  <c r="DJ956" i="52"/>
  <c r="DV956" i="52" s="1"/>
  <c r="DW979" i="52"/>
  <c r="DC979" i="52"/>
  <c r="EA979" i="52"/>
  <c r="DB979" i="52"/>
  <c r="CK886" i="52"/>
  <c r="CJ886" i="52"/>
  <c r="DW971" i="52"/>
  <c r="DC971" i="52"/>
  <c r="DM851" i="52"/>
  <c r="FD851" i="52"/>
  <c r="CW851" i="52"/>
  <c r="CK908" i="52"/>
  <c r="CJ908" i="52"/>
  <c r="CJ915" i="52"/>
  <c r="CP936" i="52"/>
  <c r="FA936" i="52" s="1"/>
  <c r="CO936" i="52"/>
  <c r="FB936" i="52" s="1"/>
  <c r="CN936" i="52"/>
  <c r="FE936" i="52" s="1"/>
  <c r="CK936" i="52"/>
  <c r="CX936" i="52"/>
  <c r="EW936" i="52" s="1"/>
  <c r="FI936" i="52" s="1"/>
  <c r="CV936" i="52"/>
  <c r="CI936" i="52"/>
  <c r="CJ936" i="52" s="1"/>
  <c r="CW936" i="52"/>
  <c r="DC936" i="52"/>
  <c r="DD936" i="52"/>
  <c r="FP936" i="52" s="1"/>
  <c r="CK941" i="52"/>
  <c r="CJ941" i="52"/>
  <c r="DS982" i="52"/>
  <c r="DJ982" i="52"/>
  <c r="DV982" i="52" s="1"/>
  <c r="FS982" i="52" s="1"/>
  <c r="CP1003" i="52"/>
  <c r="FA1003" i="52" s="1"/>
  <c r="CN1003" i="52"/>
  <c r="FE1003" i="52" s="1"/>
  <c r="CI1003" i="52"/>
  <c r="CJ1003" i="52" s="1"/>
  <c r="DC1003" i="52"/>
  <c r="CW1003" i="52"/>
  <c r="EV1003" i="52" s="1"/>
  <c r="CX1003" i="52"/>
  <c r="EW1003" i="52" s="1"/>
  <c r="FI1003" i="52" s="1"/>
  <c r="CK1003" i="52"/>
  <c r="DD1003" i="52"/>
  <c r="FP1003" i="52" s="1"/>
  <c r="CV1003" i="52"/>
  <c r="EZ884" i="52"/>
  <c r="CU884" i="52"/>
  <c r="DC926" i="52"/>
  <c r="DW926" i="52"/>
  <c r="DB926" i="52"/>
  <c r="EA926" i="52"/>
  <c r="AB940" i="52"/>
  <c r="AC940" i="52" s="1"/>
  <c r="DR940" i="52"/>
  <c r="DU940" i="52" s="1"/>
  <c r="DJ940" i="52"/>
  <c r="DV940" i="52" s="1"/>
  <c r="EX961" i="52"/>
  <c r="CV961" i="52"/>
  <c r="FM970" i="52"/>
  <c r="II970" i="52"/>
  <c r="IH970" i="52"/>
  <c r="EY1014" i="52"/>
  <c r="AB909" i="52"/>
  <c r="CV967" i="52"/>
  <c r="EX967" i="52"/>
  <c r="DS987" i="52"/>
  <c r="DJ987" i="52"/>
  <c r="DV987" i="52" s="1"/>
  <c r="CW1001" i="52"/>
  <c r="DN1001" i="52" s="1"/>
  <c r="EY1001" i="52"/>
  <c r="CN1018" i="52"/>
  <c r="FE1018" i="52" s="1"/>
  <c r="CP1018" i="52"/>
  <c r="FA1018" i="52" s="1"/>
  <c r="CO1018" i="52"/>
  <c r="FB1018" i="52" s="1"/>
  <c r="DC1018" i="52"/>
  <c r="CV1018" i="52"/>
  <c r="CW1018" i="52"/>
  <c r="EV1018" i="52" s="1"/>
  <c r="FJ1018" i="52" s="1"/>
  <c r="CK1018" i="52"/>
  <c r="DD1018" i="52"/>
  <c r="FP1018" i="52" s="1"/>
  <c r="CI1018" i="52"/>
  <c r="CJ1018" i="52" s="1"/>
  <c r="CX1018" i="52"/>
  <c r="EW1018" i="52" s="1"/>
  <c r="FI1018" i="52" s="1"/>
  <c r="DW1048" i="52"/>
  <c r="DC1048" i="52"/>
  <c r="CV118" i="52"/>
  <c r="CK118" i="52"/>
  <c r="CO118" i="52"/>
  <c r="FB118" i="52" s="1"/>
  <c r="CI118" i="52"/>
  <c r="CJ118" i="52" s="1"/>
  <c r="DC118" i="52"/>
  <c r="CN118" i="52"/>
  <c r="FE118" i="52" s="1"/>
  <c r="CP118" i="52"/>
  <c r="FA118" i="52" s="1"/>
  <c r="CW118" i="52"/>
  <c r="EV118" i="52" s="1"/>
  <c r="CX118" i="52"/>
  <c r="EW118" i="52" s="1"/>
  <c r="FI118" i="52" s="1"/>
  <c r="DS1011" i="52"/>
  <c r="DJ1011" i="52"/>
  <c r="DV1011" i="52" s="1"/>
  <c r="FE1019" i="52"/>
  <c r="CU1019" i="52"/>
  <c r="DT1040" i="52"/>
  <c r="DJ1040" i="52"/>
  <c r="DV1040" i="52" s="1"/>
  <c r="DW85" i="52"/>
  <c r="DC85" i="52"/>
  <c r="DS898" i="52"/>
  <c r="DJ898" i="52"/>
  <c r="DV898" i="52" s="1"/>
  <c r="FE931" i="52"/>
  <c r="CU931" i="52"/>
  <c r="EY992" i="52"/>
  <c r="EY1021" i="52"/>
  <c r="CW1021" i="52"/>
  <c r="DN1021" i="52" s="1"/>
  <c r="IH1047" i="52"/>
  <c r="FM1047" i="52"/>
  <c r="II1047" i="52"/>
  <c r="DX918" i="52"/>
  <c r="DD918" i="52"/>
  <c r="FF981" i="52"/>
  <c r="CI981" i="52"/>
  <c r="CJ981" i="52" s="1"/>
  <c r="CU981" i="52"/>
  <c r="FF988" i="52"/>
  <c r="CI988" i="52"/>
  <c r="CJ988" i="52" s="1"/>
  <c r="CU988" i="52"/>
  <c r="II1027" i="52"/>
  <c r="DT1049" i="52"/>
  <c r="DJ1049" i="52"/>
  <c r="DV1049" i="52" s="1"/>
  <c r="EZ863" i="52"/>
  <c r="CX863" i="52"/>
  <c r="AB953" i="52"/>
  <c r="DR953" i="52"/>
  <c r="DU953" i="52" s="1"/>
  <c r="DJ953" i="52"/>
  <c r="DV953" i="52" s="1"/>
  <c r="FF994" i="52"/>
  <c r="CI994" i="52"/>
  <c r="CJ994" i="52" s="1"/>
  <c r="CU994" i="52"/>
  <c r="CN1008" i="52"/>
  <c r="FE1008" i="52" s="1"/>
  <c r="DT1014" i="52"/>
  <c r="DJ1014" i="52"/>
  <c r="DV1014" i="52" s="1"/>
  <c r="CV111" i="52"/>
  <c r="DD111" i="52"/>
  <c r="FP111" i="52" s="1"/>
  <c r="CO111" i="52"/>
  <c r="FB111" i="52" s="1"/>
  <c r="CI111" i="52"/>
  <c r="CJ111" i="52" s="1"/>
  <c r="CK111" i="52"/>
  <c r="DC111" i="52"/>
  <c r="CN111" i="52"/>
  <c r="FE111" i="52" s="1"/>
  <c r="CP111" i="52"/>
  <c r="FA111" i="52" s="1"/>
  <c r="CX111" i="52"/>
  <c r="EW111" i="52" s="1"/>
  <c r="FI111" i="52" s="1"/>
  <c r="CW111" i="52"/>
  <c r="EV111" i="52" s="1"/>
  <c r="AB906" i="52"/>
  <c r="CO996" i="52"/>
  <c r="FB996" i="52" s="1"/>
  <c r="EX1031" i="52"/>
  <c r="CV1031" i="52"/>
  <c r="DT1036" i="52"/>
  <c r="DJ1036" i="52"/>
  <c r="DV1036" i="52" s="1"/>
  <c r="FD66" i="52"/>
  <c r="DM66" i="52"/>
  <c r="EF108" i="52"/>
  <c r="DW1050" i="52"/>
  <c r="DC1050" i="52"/>
  <c r="AB73" i="52"/>
  <c r="DR73" i="52"/>
  <c r="DU73" i="52" s="1"/>
  <c r="DJ73" i="52"/>
  <c r="DV73" i="52" s="1"/>
  <c r="EF111" i="52"/>
  <c r="EF117" i="52"/>
  <c r="AB135" i="52"/>
  <c r="DR135" i="52"/>
  <c r="DU135" i="52" s="1"/>
  <c r="DJ135" i="52"/>
  <c r="DV135" i="52" s="1"/>
  <c r="CP996" i="52"/>
  <c r="FA996" i="52" s="1"/>
  <c r="EF1038" i="52"/>
  <c r="FF68" i="52"/>
  <c r="CI68" i="52"/>
  <c r="CJ68" i="52" s="1"/>
  <c r="AB103" i="52"/>
  <c r="DR103" i="52"/>
  <c r="DU103" i="52" s="1"/>
  <c r="DJ103" i="52"/>
  <c r="DV103" i="52" s="1"/>
  <c r="DD114" i="52"/>
  <c r="FP114" i="52" s="1"/>
  <c r="DX114" i="52"/>
  <c r="EX174" i="52"/>
  <c r="CV174" i="52"/>
  <c r="DT1007" i="52"/>
  <c r="DJ1007" i="52"/>
  <c r="DV1007" i="52" s="1"/>
  <c r="DW1043" i="52"/>
  <c r="DC1043" i="52"/>
  <c r="EY105" i="52"/>
  <c r="CW105" i="52"/>
  <c r="EV105" i="52" s="1"/>
  <c r="DW966" i="52"/>
  <c r="DC966" i="52"/>
  <c r="EA966" i="52"/>
  <c r="DB966" i="52"/>
  <c r="CK1044" i="52"/>
  <c r="CJ1044" i="52"/>
  <c r="CK120" i="52"/>
  <c r="DW148" i="52"/>
  <c r="DC148" i="52"/>
  <c r="DB148" i="52"/>
  <c r="EA148" i="52"/>
  <c r="FF991" i="52"/>
  <c r="CI991" i="52"/>
  <c r="CJ991" i="52" s="1"/>
  <c r="FC1029" i="52"/>
  <c r="CU1029" i="52"/>
  <c r="DS89" i="52"/>
  <c r="DJ89" i="52"/>
  <c r="DV89" i="52" s="1"/>
  <c r="EX106" i="52"/>
  <c r="CV106" i="52"/>
  <c r="EZ177" i="52"/>
  <c r="CX177" i="52"/>
  <c r="EW177" i="52" s="1"/>
  <c r="DM62" i="52"/>
  <c r="FD62" i="52"/>
  <c r="CU62" i="52"/>
  <c r="CW62" i="52"/>
  <c r="CJ77" i="52"/>
  <c r="CK77" i="52"/>
  <c r="DD118" i="52"/>
  <c r="FP118" i="52" s="1"/>
  <c r="CK165" i="52"/>
  <c r="CJ165" i="52"/>
  <c r="CJ185" i="52"/>
  <c r="EX182" i="52"/>
  <c r="CV182" i="52"/>
  <c r="EX190" i="52"/>
  <c r="CV190" i="52"/>
  <c r="CU190" i="52"/>
  <c r="DW206" i="52"/>
  <c r="DC206" i="52"/>
  <c r="DB206" i="52"/>
  <c r="EA206" i="52"/>
  <c r="CN1034" i="52"/>
  <c r="FE1034" i="52" s="1"/>
  <c r="CO1034" i="52"/>
  <c r="FB1034" i="52" s="1"/>
  <c r="IH1034" i="52" s="1"/>
  <c r="CW1034" i="52"/>
  <c r="EV1034" i="52" s="1"/>
  <c r="FJ1034" i="52" s="1"/>
  <c r="DC1034" i="52"/>
  <c r="CK1034" i="52"/>
  <c r="CV1034" i="52"/>
  <c r="CI1034" i="52"/>
  <c r="CJ1034" i="52" s="1"/>
  <c r="DD1034" i="52"/>
  <c r="FP1034" i="52" s="1"/>
  <c r="CX1034" i="52"/>
  <c r="EW1034" i="52" s="1"/>
  <c r="FI1034" i="52" s="1"/>
  <c r="FQ81" i="52"/>
  <c r="EZ129" i="52"/>
  <c r="CX129" i="52"/>
  <c r="EW129" i="52" s="1"/>
  <c r="CK164" i="52"/>
  <c r="CJ164" i="52"/>
  <c r="EX177" i="52"/>
  <c r="CV177" i="52"/>
  <c r="DW199" i="52"/>
  <c r="DC199" i="52"/>
  <c r="DW213" i="52"/>
  <c r="DC213" i="52"/>
  <c r="EF1051" i="52"/>
  <c r="AB149" i="52"/>
  <c r="DR149" i="52"/>
  <c r="DU149" i="52" s="1"/>
  <c r="DJ149" i="52"/>
  <c r="DV149" i="52" s="1"/>
  <c r="EF172" i="52"/>
  <c r="DT189" i="52"/>
  <c r="DJ189" i="52"/>
  <c r="DV189" i="52" s="1"/>
  <c r="FS189" i="52" s="1"/>
  <c r="EZ201" i="52"/>
  <c r="CX201" i="52"/>
  <c r="EW201" i="52" s="1"/>
  <c r="DW221" i="52"/>
  <c r="DB221" i="52"/>
  <c r="EA221" i="52"/>
  <c r="AB231" i="52"/>
  <c r="DR231" i="52"/>
  <c r="DU231" i="52" s="1"/>
  <c r="DJ231" i="52"/>
  <c r="DV231" i="52" s="1"/>
  <c r="DW143" i="52"/>
  <c r="DC143" i="52"/>
  <c r="DD185" i="52"/>
  <c r="FP185" i="52" s="1"/>
  <c r="DX185" i="52"/>
  <c r="EF185" i="52" s="1"/>
  <c r="AB214" i="52"/>
  <c r="DR214" i="52"/>
  <c r="DU214" i="52" s="1"/>
  <c r="DJ214" i="52"/>
  <c r="DV214" i="52" s="1"/>
  <c r="FS214" i="52" s="1"/>
  <c r="CP244" i="52"/>
  <c r="FA244" i="52" s="1"/>
  <c r="CN244" i="52"/>
  <c r="FE244" i="52" s="1"/>
  <c r="CK244" i="52"/>
  <c r="CV244" i="52"/>
  <c r="CI244" i="52"/>
  <c r="CJ244" i="52" s="1"/>
  <c r="CX244" i="52"/>
  <c r="EW244" i="52" s="1"/>
  <c r="FI244" i="52" s="1"/>
  <c r="DC244" i="52"/>
  <c r="CW244" i="52"/>
  <c r="DD244" i="52"/>
  <c r="FP244" i="52" s="1"/>
  <c r="DW1044" i="52"/>
  <c r="DC1044" i="52"/>
  <c r="CK147" i="52"/>
  <c r="CJ147" i="52"/>
  <c r="DT172" i="52"/>
  <c r="DJ172" i="52"/>
  <c r="DV172" i="52" s="1"/>
  <c r="EF179" i="52"/>
  <c r="AB219" i="52"/>
  <c r="DR219" i="52"/>
  <c r="DU219" i="52" s="1"/>
  <c r="DJ219" i="52"/>
  <c r="DV219" i="52" s="1"/>
  <c r="DX286" i="52"/>
  <c r="DD286" i="52"/>
  <c r="FC340" i="52"/>
  <c r="CU340" i="52"/>
  <c r="AB110" i="52"/>
  <c r="DR110" i="52"/>
  <c r="DU110" i="52" s="1"/>
  <c r="DJ110" i="52"/>
  <c r="DV110" i="52" s="1"/>
  <c r="CJ167" i="52"/>
  <c r="EY177" i="52"/>
  <c r="CW177" i="52"/>
  <c r="EV177" i="52" s="1"/>
  <c r="FP184" i="52"/>
  <c r="DF184" i="52"/>
  <c r="DD109" i="52"/>
  <c r="FP109" i="52" s="1"/>
  <c r="DX109" i="52"/>
  <c r="DW222" i="52"/>
  <c r="DB222" i="52"/>
  <c r="EA222" i="52"/>
  <c r="CP261" i="52"/>
  <c r="FA261" i="52" s="1"/>
  <c r="CW319" i="52"/>
  <c r="DN319" i="52" s="1"/>
  <c r="FD319" i="52"/>
  <c r="DM319" i="52"/>
  <c r="CU319" i="52"/>
  <c r="CJ348" i="52"/>
  <c r="EX164" i="52"/>
  <c r="CV164" i="52"/>
  <c r="FB248" i="52"/>
  <c r="CU248" i="52"/>
  <c r="DX288" i="52"/>
  <c r="DD288" i="52"/>
  <c r="EA288" i="52"/>
  <c r="IH323" i="52"/>
  <c r="II323" i="52"/>
  <c r="FM323" i="52"/>
  <c r="DS336" i="52"/>
  <c r="DJ336" i="52"/>
  <c r="DV336" i="52" s="1"/>
  <c r="CV346" i="52"/>
  <c r="DD346" i="52"/>
  <c r="FP346" i="52" s="1"/>
  <c r="CP346" i="52"/>
  <c r="FA346" i="52" s="1"/>
  <c r="CN346" i="52"/>
  <c r="FE346" i="52" s="1"/>
  <c r="CO346" i="52"/>
  <c r="FB346" i="52" s="1"/>
  <c r="CI346" i="52"/>
  <c r="CJ346" i="52" s="1"/>
  <c r="CX346" i="52"/>
  <c r="EW346" i="52" s="1"/>
  <c r="FI346" i="52" s="1"/>
  <c r="CW346" i="52"/>
  <c r="DC346" i="52"/>
  <c r="CK346" i="52"/>
  <c r="DT168" i="52"/>
  <c r="DJ168" i="52"/>
  <c r="DV168" i="52" s="1"/>
  <c r="EY279" i="52"/>
  <c r="CW279" i="52"/>
  <c r="DN279" i="52" s="1"/>
  <c r="CU279" i="52"/>
  <c r="EX335" i="52"/>
  <c r="IH335" i="52" s="1"/>
  <c r="CV335" i="52"/>
  <c r="DX354" i="52"/>
  <c r="DD354" i="52"/>
  <c r="DX371" i="52"/>
  <c r="DD371" i="52"/>
  <c r="FP371" i="52" s="1"/>
  <c r="DW205" i="52"/>
  <c r="DC205" i="52"/>
  <c r="CJ235" i="52"/>
  <c r="DD251" i="52"/>
  <c r="DX251" i="52"/>
  <c r="CN269" i="52"/>
  <c r="FE269" i="52" s="1"/>
  <c r="CO269" i="52"/>
  <c r="FB269" i="52" s="1"/>
  <c r="II269" i="52" s="1"/>
  <c r="DD269" i="52"/>
  <c r="FP269" i="52" s="1"/>
  <c r="CI269" i="52"/>
  <c r="CJ269" i="52" s="1"/>
  <c r="CK269" i="52"/>
  <c r="CX269" i="52"/>
  <c r="EW269" i="52" s="1"/>
  <c r="FI269" i="52" s="1"/>
  <c r="CV269" i="52"/>
  <c r="CW269" i="52"/>
  <c r="DC269" i="52"/>
  <c r="EF285" i="52"/>
  <c r="DD303" i="52"/>
  <c r="DX303" i="52"/>
  <c r="DS316" i="52"/>
  <c r="DJ316" i="52"/>
  <c r="DV316" i="52" s="1"/>
  <c r="EX375" i="52"/>
  <c r="CV375" i="52"/>
  <c r="EF419" i="52"/>
  <c r="EF163" i="52"/>
  <c r="EY283" i="52"/>
  <c r="CW283" i="52"/>
  <c r="CU283" i="52"/>
  <c r="DS321" i="52"/>
  <c r="DJ321" i="52"/>
  <c r="DV321" i="52" s="1"/>
  <c r="DD391" i="52"/>
  <c r="DX391" i="52"/>
  <c r="AB151" i="52"/>
  <c r="DR151" i="52"/>
  <c r="DU151" i="52" s="1"/>
  <c r="DJ151" i="52"/>
  <c r="DV151" i="52" s="1"/>
  <c r="CK251" i="52"/>
  <c r="CJ251" i="52"/>
  <c r="CO273" i="52"/>
  <c r="FB273" i="52" s="1"/>
  <c r="II273" i="52" s="1"/>
  <c r="CN273" i="52"/>
  <c r="FE273" i="52" s="1"/>
  <c r="DD273" i="52"/>
  <c r="FP273" i="52" s="1"/>
  <c r="CI273" i="52"/>
  <c r="CJ273" i="52" s="1"/>
  <c r="CK273" i="52"/>
  <c r="CV273" i="52"/>
  <c r="CW273" i="52"/>
  <c r="CX273" i="52"/>
  <c r="EW273" i="52" s="1"/>
  <c r="FI273" i="52" s="1"/>
  <c r="DC273" i="52"/>
  <c r="EY294" i="52"/>
  <c r="CW294" i="52"/>
  <c r="DN294" i="52" s="1"/>
  <c r="EX322" i="52"/>
  <c r="CV322" i="52"/>
  <c r="CJ365" i="52"/>
  <c r="CK385" i="52"/>
  <c r="CJ385" i="52"/>
  <c r="DS92" i="52"/>
  <c r="DJ92" i="52"/>
  <c r="DV92" i="52" s="1"/>
  <c r="EY183" i="52"/>
  <c r="AB209" i="52"/>
  <c r="DR209" i="52"/>
  <c r="DU209" i="52" s="1"/>
  <c r="DJ209" i="52"/>
  <c r="DV209" i="52" s="1"/>
  <c r="DK209" i="52"/>
  <c r="EX253" i="52"/>
  <c r="CV253" i="52"/>
  <c r="CU253" i="52"/>
  <c r="EY287" i="52"/>
  <c r="CW287" i="52"/>
  <c r="DN287" i="52" s="1"/>
  <c r="CU287" i="52"/>
  <c r="DM322" i="52"/>
  <c r="FD322" i="52"/>
  <c r="CU322" i="52"/>
  <c r="CW322" i="52"/>
  <c r="CK329" i="52"/>
  <c r="EX351" i="52"/>
  <c r="CV351" i="52"/>
  <c r="EX377" i="52"/>
  <c r="CV377" i="52"/>
  <c r="CJ387" i="52"/>
  <c r="DW411" i="52"/>
  <c r="DC411" i="52"/>
  <c r="DB411" i="52"/>
  <c r="EA411" i="52"/>
  <c r="EX422" i="52"/>
  <c r="CV422" i="52"/>
  <c r="DD256" i="52"/>
  <c r="DX256" i="52"/>
  <c r="DX327" i="52"/>
  <c r="DD327" i="52"/>
  <c r="EF430" i="52"/>
  <c r="FC128" i="52"/>
  <c r="CU128" i="52"/>
  <c r="DD300" i="52"/>
  <c r="DX300" i="52"/>
  <c r="DX361" i="52"/>
  <c r="DD361" i="52"/>
  <c r="CP469" i="52"/>
  <c r="FA469" i="52" s="1"/>
  <c r="CN469" i="52"/>
  <c r="FE469" i="52" s="1"/>
  <c r="CV469" i="52"/>
  <c r="CW469" i="52"/>
  <c r="EV469" i="52" s="1"/>
  <c r="CI469" i="52"/>
  <c r="CJ469" i="52" s="1"/>
  <c r="CK469" i="52"/>
  <c r="DD469" i="52"/>
  <c r="FP469" i="52" s="1"/>
  <c r="DC469" i="52"/>
  <c r="CX469" i="52"/>
  <c r="EW469" i="52" s="1"/>
  <c r="FI469" i="52" s="1"/>
  <c r="EY317" i="52"/>
  <c r="IH317" i="52" s="1"/>
  <c r="AB422" i="52"/>
  <c r="EY467" i="52"/>
  <c r="EX529" i="52"/>
  <c r="CV529" i="52"/>
  <c r="AB559" i="52"/>
  <c r="DR559" i="52"/>
  <c r="DU559" i="52" s="1"/>
  <c r="DJ559" i="52"/>
  <c r="DV559" i="52" s="1"/>
  <c r="FF621" i="52"/>
  <c r="CI621" i="52"/>
  <c r="CJ621" i="52" s="1"/>
  <c r="CU621" i="52"/>
  <c r="DM257" i="52"/>
  <c r="CW257" i="52"/>
  <c r="FD257" i="52"/>
  <c r="AB418" i="52"/>
  <c r="DR418" i="52"/>
  <c r="DU418" i="52" s="1"/>
  <c r="DJ418" i="52"/>
  <c r="DV418" i="52" s="1"/>
  <c r="EX442" i="52"/>
  <c r="CV442" i="52"/>
  <c r="AB447" i="52"/>
  <c r="DR447" i="52"/>
  <c r="DU447" i="52" s="1"/>
  <c r="DJ447" i="52"/>
  <c r="DV447" i="52" s="1"/>
  <c r="FE475" i="52"/>
  <c r="CU475" i="52"/>
  <c r="DS503" i="52"/>
  <c r="DJ503" i="52"/>
  <c r="DV503" i="52" s="1"/>
  <c r="FF520" i="52"/>
  <c r="CI520" i="52"/>
  <c r="CU520" i="52"/>
  <c r="AB563" i="52"/>
  <c r="DR563" i="52"/>
  <c r="DU563" i="52" s="1"/>
  <c r="DJ563" i="52"/>
  <c r="DV563" i="52" s="1"/>
  <c r="FC234" i="52"/>
  <c r="FS234" i="52" s="1"/>
  <c r="CU234" i="52"/>
  <c r="DX334" i="52"/>
  <c r="DD334" i="52"/>
  <c r="EX393" i="52"/>
  <c r="CV393" i="52"/>
  <c r="DW415" i="52"/>
  <c r="DC415" i="52"/>
  <c r="EF445" i="52"/>
  <c r="EY494" i="52"/>
  <c r="FD522" i="52"/>
  <c r="DM522" i="52"/>
  <c r="CW522" i="52"/>
  <c r="CU522" i="52"/>
  <c r="AB545" i="52"/>
  <c r="DR545" i="52"/>
  <c r="DU545" i="52" s="1"/>
  <c r="DJ545" i="52"/>
  <c r="DV545" i="52" s="1"/>
  <c r="DX569" i="52"/>
  <c r="DD569" i="52"/>
  <c r="CK238" i="52"/>
  <c r="CJ238" i="52"/>
  <c r="DM342" i="52"/>
  <c r="FD342" i="52"/>
  <c r="CU342" i="52"/>
  <c r="CW342" i="52"/>
  <c r="CJ408" i="52"/>
  <c r="AB435" i="52"/>
  <c r="DR435" i="52"/>
  <c r="DU435" i="52" s="1"/>
  <c r="DJ435" i="52"/>
  <c r="DV435" i="52" s="1"/>
  <c r="DM450" i="52"/>
  <c r="FD450" i="52"/>
  <c r="CW450" i="52"/>
  <c r="CU450" i="52"/>
  <c r="FF473" i="52"/>
  <c r="CI473" i="52"/>
  <c r="CJ473" i="52" s="1"/>
  <c r="CU473" i="52"/>
  <c r="DS505" i="52"/>
  <c r="DJ505" i="52"/>
  <c r="DV505" i="52" s="1"/>
  <c r="DM615" i="52"/>
  <c r="FD615" i="52"/>
  <c r="CW615" i="52"/>
  <c r="DD373" i="52"/>
  <c r="DX373" i="52"/>
  <c r="EY409" i="52"/>
  <c r="CU409" i="52"/>
  <c r="CW409" i="52"/>
  <c r="DM416" i="52"/>
  <c r="FD416" i="52"/>
  <c r="CW416" i="52"/>
  <c r="CU416" i="52"/>
  <c r="AB421" i="52"/>
  <c r="DR421" i="52"/>
  <c r="DU421" i="52" s="1"/>
  <c r="DJ421" i="52"/>
  <c r="DV421" i="52" s="1"/>
  <c r="EY475" i="52"/>
  <c r="II475" i="52" s="1"/>
  <c r="CW475" i="52"/>
  <c r="EV475" i="52" s="1"/>
  <c r="EY509" i="52"/>
  <c r="AB446" i="52"/>
  <c r="DR446" i="52"/>
  <c r="DU446" i="52" s="1"/>
  <c r="DJ446" i="52"/>
  <c r="DV446" i="52" s="1"/>
  <c r="CO476" i="52"/>
  <c r="FB476" i="52" s="1"/>
  <c r="CN476" i="52"/>
  <c r="FE476" i="52" s="1"/>
  <c r="CW476" i="52"/>
  <c r="CI476" i="52"/>
  <c r="CJ476" i="52" s="1"/>
  <c r="CK476" i="52"/>
  <c r="DC476" i="52"/>
  <c r="CX476" i="52"/>
  <c r="EW476" i="52" s="1"/>
  <c r="FI476" i="52" s="1"/>
  <c r="CV476" i="52"/>
  <c r="DD476" i="52"/>
  <c r="FP476" i="52" s="1"/>
  <c r="CK579" i="52"/>
  <c r="CJ579" i="52"/>
  <c r="EF610" i="52"/>
  <c r="DX638" i="52"/>
  <c r="DD638" i="52"/>
  <c r="CP463" i="52"/>
  <c r="FA463" i="52" s="1"/>
  <c r="CO463" i="52"/>
  <c r="FB463" i="52" s="1"/>
  <c r="CN463" i="52"/>
  <c r="FE463" i="52" s="1"/>
  <c r="CW463" i="52"/>
  <c r="EV463" i="52" s="1"/>
  <c r="CI463" i="52"/>
  <c r="CJ463" i="52" s="1"/>
  <c r="CK463" i="52"/>
  <c r="CV463" i="52"/>
  <c r="CX463" i="52"/>
  <c r="EW463" i="52" s="1"/>
  <c r="FI463" i="52" s="1"/>
  <c r="DD463" i="52"/>
  <c r="FP463" i="52" s="1"/>
  <c r="DC463" i="52"/>
  <c r="FD479" i="52"/>
  <c r="DM479" i="52"/>
  <c r="EY490" i="52"/>
  <c r="CK543" i="52"/>
  <c r="CO556" i="52"/>
  <c r="FB556" i="52" s="1"/>
  <c r="CN556" i="52"/>
  <c r="FE556" i="52" s="1"/>
  <c r="CP556" i="52"/>
  <c r="FA556" i="52" s="1"/>
  <c r="DD556" i="52"/>
  <c r="FP556" i="52" s="1"/>
  <c r="CV556" i="52"/>
  <c r="CK556" i="52"/>
  <c r="CX556" i="52"/>
  <c r="EW556" i="52" s="1"/>
  <c r="FI556" i="52" s="1"/>
  <c r="CI556" i="52"/>
  <c r="CJ556" i="52" s="1"/>
  <c r="DC556" i="52"/>
  <c r="CW556" i="52"/>
  <c r="EX595" i="52"/>
  <c r="CV595" i="52"/>
  <c r="FF611" i="52"/>
  <c r="CI611" i="52"/>
  <c r="CJ611" i="52" s="1"/>
  <c r="CU611" i="52"/>
  <c r="FF645" i="52"/>
  <c r="CI645" i="52"/>
  <c r="CJ645" i="52" s="1"/>
  <c r="CU645" i="52"/>
  <c r="EX785" i="52"/>
  <c r="IH785" i="52" s="1"/>
  <c r="CV785" i="52"/>
  <c r="DS462" i="52"/>
  <c r="DJ462" i="52"/>
  <c r="DV462" i="52" s="1"/>
  <c r="DN512" i="52"/>
  <c r="EY512" i="52"/>
  <c r="IH512" i="52" s="1"/>
  <c r="EZ603" i="52"/>
  <c r="CX603" i="52"/>
  <c r="AB631" i="52"/>
  <c r="DR631" i="52"/>
  <c r="DU631" i="52" s="1"/>
  <c r="DJ631" i="52"/>
  <c r="DV631" i="52" s="1"/>
  <c r="EF634" i="52"/>
  <c r="CP648" i="52"/>
  <c r="FA648" i="52" s="1"/>
  <c r="CN648" i="52"/>
  <c r="FE648" i="52" s="1"/>
  <c r="CO648" i="52"/>
  <c r="FB648" i="52" s="1"/>
  <c r="CX648" i="52"/>
  <c r="EW648" i="52" s="1"/>
  <c r="FI648" i="52" s="1"/>
  <c r="DD648" i="52"/>
  <c r="FP648" i="52" s="1"/>
  <c r="CK648" i="52"/>
  <c r="DC648" i="52"/>
  <c r="CV648" i="52"/>
  <c r="CI648" i="52"/>
  <c r="CJ648" i="52" s="1"/>
  <c r="CW648" i="52"/>
  <c r="CO423" i="52"/>
  <c r="FB423" i="52" s="1"/>
  <c r="DC423" i="52"/>
  <c r="CP423" i="52"/>
  <c r="FA423" i="52" s="1"/>
  <c r="CN423" i="52"/>
  <c r="FE423" i="52" s="1"/>
  <c r="CV423" i="52"/>
  <c r="DD423" i="52"/>
  <c r="FP423" i="52" s="1"/>
  <c r="CW423" i="52"/>
  <c r="CI423" i="52"/>
  <c r="CJ423" i="52" s="1"/>
  <c r="CX423" i="52"/>
  <c r="EW423" i="52" s="1"/>
  <c r="FI423" i="52" s="1"/>
  <c r="CK423" i="52"/>
  <c r="EY495" i="52"/>
  <c r="CW510" i="52"/>
  <c r="DN510" i="52" s="1"/>
  <c r="FD510" i="52"/>
  <c r="DM510" i="52"/>
  <c r="CJ520" i="52"/>
  <c r="FQ587" i="52"/>
  <c r="DF587" i="52"/>
  <c r="CP622" i="52"/>
  <c r="FA622" i="52" s="1"/>
  <c r="CN622" i="52"/>
  <c r="FE622" i="52" s="1"/>
  <c r="DD622" i="52"/>
  <c r="FP622" i="52" s="1"/>
  <c r="CO622" i="52"/>
  <c r="FB622" i="52" s="1"/>
  <c r="CV622" i="52"/>
  <c r="CI622" i="52"/>
  <c r="CJ622" i="52" s="1"/>
  <c r="CK622" i="52"/>
  <c r="CW622" i="52"/>
  <c r="CX622" i="52"/>
  <c r="EW622" i="52" s="1"/>
  <c r="FI622" i="52" s="1"/>
  <c r="DC622" i="52"/>
  <c r="FD646" i="52"/>
  <c r="DM646" i="52"/>
  <c r="CW646" i="52"/>
  <c r="CU646" i="52"/>
  <c r="CK675" i="52"/>
  <c r="FF702" i="52"/>
  <c r="CI702" i="52"/>
  <c r="CJ702" i="52" s="1"/>
  <c r="CU702" i="52"/>
  <c r="DT727" i="52"/>
  <c r="DJ727" i="52"/>
  <c r="DV727" i="52" s="1"/>
  <c r="AB450" i="52"/>
  <c r="DR450" i="52"/>
  <c r="DU450" i="52" s="1"/>
  <c r="DJ450" i="52"/>
  <c r="DV450" i="52" s="1"/>
  <c r="DS473" i="52"/>
  <c r="DJ473" i="52"/>
  <c r="DV473" i="52" s="1"/>
  <c r="CW498" i="52"/>
  <c r="FD498" i="52"/>
  <c r="DM498" i="52"/>
  <c r="FQ567" i="52"/>
  <c r="DF567" i="52"/>
  <c r="AB623" i="52"/>
  <c r="DR623" i="52"/>
  <c r="DU623" i="52" s="1"/>
  <c r="DJ623" i="52"/>
  <c r="DV623" i="52" s="1"/>
  <c r="FF655" i="52"/>
  <c r="CI655" i="52"/>
  <c r="CJ655" i="52" s="1"/>
  <c r="CU655" i="52"/>
  <c r="CO447" i="52"/>
  <c r="FB447" i="52" s="1"/>
  <c r="CN461" i="52"/>
  <c r="FE461" i="52" s="1"/>
  <c r="DS486" i="52"/>
  <c r="DJ486" i="52"/>
  <c r="DV486" i="52" s="1"/>
  <c r="EY489" i="52"/>
  <c r="FQ539" i="52"/>
  <c r="DF539" i="52"/>
  <c r="FQ571" i="52"/>
  <c r="DF571" i="52"/>
  <c r="AB617" i="52"/>
  <c r="DR617" i="52"/>
  <c r="DU617" i="52" s="1"/>
  <c r="DJ617" i="52"/>
  <c r="DV617" i="52" s="1"/>
  <c r="DS652" i="52"/>
  <c r="DJ652" i="52"/>
  <c r="DV652" i="52" s="1"/>
  <c r="EX675" i="52"/>
  <c r="CV675" i="52"/>
  <c r="DT725" i="52"/>
  <c r="DJ725" i="52"/>
  <c r="DV725" i="52" s="1"/>
  <c r="CN401" i="52"/>
  <c r="FE401" i="52" s="1"/>
  <c r="CP476" i="52"/>
  <c r="FA476" i="52" s="1"/>
  <c r="CP492" i="52"/>
  <c r="FA492" i="52" s="1"/>
  <c r="CO492" i="52"/>
  <c r="FB492" i="52" s="1"/>
  <c r="CN492" i="52"/>
  <c r="FE492" i="52" s="1"/>
  <c r="CW492" i="52"/>
  <c r="EV492" i="52" s="1"/>
  <c r="CI492" i="52"/>
  <c r="CJ492" i="52" s="1"/>
  <c r="CK492" i="52"/>
  <c r="CV492" i="52"/>
  <c r="DC492" i="52"/>
  <c r="DD492" i="52"/>
  <c r="FP492" i="52" s="1"/>
  <c r="CX492" i="52"/>
  <c r="EW492" i="52" s="1"/>
  <c r="FI492" i="52" s="1"/>
  <c r="FF508" i="52"/>
  <c r="CI508" i="52"/>
  <c r="CJ508" i="52" s="1"/>
  <c r="CU508" i="52"/>
  <c r="AB537" i="52"/>
  <c r="DR537" i="52"/>
  <c r="DU537" i="52" s="1"/>
  <c r="DJ537" i="52"/>
  <c r="DV537" i="52" s="1"/>
  <c r="FE594" i="52"/>
  <c r="CU594" i="52"/>
  <c r="AB619" i="52"/>
  <c r="DR619" i="52"/>
  <c r="DU619" i="52" s="1"/>
  <c r="DJ619" i="52"/>
  <c r="DV619" i="52" s="1"/>
  <c r="DM635" i="52"/>
  <c r="FD635" i="52"/>
  <c r="CW635" i="52"/>
  <c r="DS648" i="52"/>
  <c r="DJ648" i="52"/>
  <c r="DV648" i="52" s="1"/>
  <c r="DK648" i="52"/>
  <c r="FF673" i="52"/>
  <c r="CI673" i="52"/>
  <c r="CJ673" i="52" s="1"/>
  <c r="CU673" i="52"/>
  <c r="AB702" i="52"/>
  <c r="DR702" i="52"/>
  <c r="DU702" i="52" s="1"/>
  <c r="DJ702" i="52"/>
  <c r="DV702" i="52" s="1"/>
  <c r="EY714" i="52"/>
  <c r="FF730" i="52"/>
  <c r="CI730" i="52"/>
  <c r="CJ730" i="52" s="1"/>
  <c r="CU730" i="52"/>
  <c r="FP780" i="52"/>
  <c r="DF780" i="52"/>
  <c r="CJ786" i="52"/>
  <c r="FD506" i="52"/>
  <c r="DM506" i="52"/>
  <c r="AB695" i="52"/>
  <c r="DR695" i="52"/>
  <c r="DU695" i="52" s="1"/>
  <c r="DJ695" i="52"/>
  <c r="DV695" i="52" s="1"/>
  <c r="CP716" i="52"/>
  <c r="FA716" i="52" s="1"/>
  <c r="CN716" i="52"/>
  <c r="FE716" i="52" s="1"/>
  <c r="CO716" i="52"/>
  <c r="FB716" i="52" s="1"/>
  <c r="CW716" i="52"/>
  <c r="EV716" i="52" s="1"/>
  <c r="CI716" i="52"/>
  <c r="CJ716" i="52" s="1"/>
  <c r="CX716" i="52"/>
  <c r="EW716" i="52" s="1"/>
  <c r="FI716" i="52" s="1"/>
  <c r="CK716" i="52"/>
  <c r="DC716" i="52"/>
  <c r="DD716" i="52"/>
  <c r="FP716" i="52" s="1"/>
  <c r="CV716" i="52"/>
  <c r="FF761" i="52"/>
  <c r="CI761" i="52"/>
  <c r="CJ761" i="52" s="1"/>
  <c r="CU761" i="52"/>
  <c r="EY784" i="52"/>
  <c r="IH784" i="52" s="1"/>
  <c r="EY790" i="52"/>
  <c r="DD822" i="52"/>
  <c r="DX822" i="52"/>
  <c r="DT730" i="52"/>
  <c r="DJ730" i="52"/>
  <c r="DV730" i="52" s="1"/>
  <c r="FF739" i="52"/>
  <c r="CI739" i="52"/>
  <c r="CJ739" i="52" s="1"/>
  <c r="CU739" i="52"/>
  <c r="AB795" i="52"/>
  <c r="DR795" i="52"/>
  <c r="DU795" i="52" s="1"/>
  <c r="DJ795" i="52"/>
  <c r="DV795" i="52" s="1"/>
  <c r="EX820" i="52"/>
  <c r="II820" i="52" s="1"/>
  <c r="CV820" i="52"/>
  <c r="EF831" i="52"/>
  <c r="DS640" i="52"/>
  <c r="DJ640" i="52"/>
  <c r="DV640" i="52" s="1"/>
  <c r="FF669" i="52"/>
  <c r="CI669" i="52"/>
  <c r="CJ669" i="52" s="1"/>
  <c r="CU669" i="52"/>
  <c r="DM721" i="52"/>
  <c r="CW721" i="52"/>
  <c r="FD721" i="52"/>
  <c r="EY723" i="52"/>
  <c r="DN723" i="52"/>
  <c r="CW738" i="52"/>
  <c r="DN738" i="52" s="1"/>
  <c r="EY738" i="52"/>
  <c r="CW788" i="52"/>
  <c r="EV788" i="52" s="1"/>
  <c r="FD788" i="52"/>
  <c r="DM788" i="52"/>
  <c r="DM792" i="52"/>
  <c r="CW792" i="52"/>
  <c r="EV792" i="52" s="1"/>
  <c r="FD792" i="52"/>
  <c r="EF812" i="52"/>
  <c r="EX828" i="52"/>
  <c r="CV828" i="52"/>
  <c r="DS514" i="52"/>
  <c r="DJ514" i="52"/>
  <c r="CK593" i="52"/>
  <c r="FF693" i="52"/>
  <c r="CI693" i="52"/>
  <c r="CJ693" i="52" s="1"/>
  <c r="CU693" i="52"/>
  <c r="DT720" i="52"/>
  <c r="DJ720" i="52"/>
  <c r="DV720" i="52" s="1"/>
  <c r="EY747" i="52"/>
  <c r="CU787" i="52"/>
  <c r="FC787" i="52"/>
  <c r="FC821" i="52"/>
  <c r="CU821" i="52"/>
  <c r="FC835" i="52"/>
  <c r="CU835" i="52"/>
  <c r="DS656" i="52"/>
  <c r="DJ656" i="52"/>
  <c r="DV656" i="52" s="1"/>
  <c r="AB699" i="52"/>
  <c r="DR699" i="52"/>
  <c r="DU699" i="52" s="1"/>
  <c r="DJ699" i="52"/>
  <c r="DV699" i="52" s="1"/>
  <c r="EY726" i="52"/>
  <c r="FF778" i="52"/>
  <c r="CI778" i="52"/>
  <c r="CJ778" i="52" s="1"/>
  <c r="CU778" i="52"/>
  <c r="DM787" i="52"/>
  <c r="CW787" i="52"/>
  <c r="EV787" i="52" s="1"/>
  <c r="FD787" i="52"/>
  <c r="CK795" i="52"/>
  <c r="CJ795" i="52"/>
  <c r="FF524" i="52"/>
  <c r="CI524" i="52"/>
  <c r="CJ524" i="52" s="1"/>
  <c r="CU524" i="52"/>
  <c r="FQ679" i="52"/>
  <c r="DF679" i="52"/>
  <c r="EX694" i="52"/>
  <c r="CV694" i="52"/>
  <c r="CJ734" i="52"/>
  <c r="FF765" i="52"/>
  <c r="CI765" i="52"/>
  <c r="CJ765" i="52" s="1"/>
  <c r="CU765" i="52"/>
  <c r="FF773" i="52"/>
  <c r="CI773" i="52"/>
  <c r="CJ773" i="52" s="1"/>
  <c r="CU773" i="52"/>
  <c r="DM789" i="52"/>
  <c r="CW789" i="52"/>
  <c r="FD789" i="52"/>
  <c r="CP812" i="52"/>
  <c r="FA812" i="52" s="1"/>
  <c r="CO812" i="52"/>
  <c r="FB812" i="52" s="1"/>
  <c r="CW812" i="52"/>
  <c r="EV812" i="52" s="1"/>
  <c r="CN812" i="52"/>
  <c r="FE812" i="52" s="1"/>
  <c r="CV812" i="52"/>
  <c r="CK812" i="52"/>
  <c r="CI812" i="52"/>
  <c r="CJ812" i="52" s="1"/>
  <c r="CX812" i="52"/>
  <c r="EW812" i="52" s="1"/>
  <c r="FI812" i="52" s="1"/>
  <c r="DC812" i="52"/>
  <c r="CW822" i="52"/>
  <c r="DN822" i="52" s="1"/>
  <c r="FD822" i="52"/>
  <c r="DM822" i="52"/>
  <c r="AB835" i="52"/>
  <c r="DR835" i="52"/>
  <c r="DU835" i="52" s="1"/>
  <c r="DJ835" i="52"/>
  <c r="DV835" i="52" s="1"/>
  <c r="FD671" i="52"/>
  <c r="DM671" i="52"/>
  <c r="CW671" i="52"/>
  <c r="AB700" i="52"/>
  <c r="DR700" i="52"/>
  <c r="DU700" i="52" s="1"/>
  <c r="DJ700" i="52"/>
  <c r="DV700" i="52" s="1"/>
  <c r="DT713" i="52"/>
  <c r="DJ713" i="52"/>
  <c r="DV713" i="52" s="1"/>
  <c r="FF727" i="52"/>
  <c r="CI727" i="52"/>
  <c r="CJ727" i="52" s="1"/>
  <c r="CU727" i="52"/>
  <c r="CN748" i="52"/>
  <c r="FE748" i="52" s="1"/>
  <c r="CP748" i="52"/>
  <c r="FA748" i="52" s="1"/>
  <c r="CO748" i="52"/>
  <c r="FB748" i="52" s="1"/>
  <c r="CI748" i="52"/>
  <c r="CW748" i="52"/>
  <c r="EV748" i="52" s="1"/>
  <c r="CX748" i="52"/>
  <c r="EW748" i="52" s="1"/>
  <c r="FI748" i="52" s="1"/>
  <c r="CK748" i="52"/>
  <c r="DC748" i="52"/>
  <c r="DD748" i="52"/>
  <c r="FP748" i="52" s="1"/>
  <c r="CV748" i="52"/>
  <c r="AB781" i="52"/>
  <c r="DR781" i="52"/>
  <c r="DU781" i="52" s="1"/>
  <c r="DJ781" i="52"/>
  <c r="DV781" i="52" s="1"/>
  <c r="CJ793" i="52"/>
  <c r="DM814" i="52"/>
  <c r="FD814" i="52"/>
  <c r="CW814" i="52"/>
  <c r="EV814" i="52" s="1"/>
  <c r="DM821" i="52"/>
  <c r="CW821" i="52"/>
  <c r="EV821" i="52" s="1"/>
  <c r="FD821" i="52"/>
  <c r="EF827" i="52"/>
  <c r="EF792" i="52"/>
  <c r="EY812" i="52"/>
  <c r="EY816" i="52"/>
  <c r="CW764" i="52"/>
  <c r="FD764" i="52"/>
  <c r="DM764" i="52"/>
  <c r="CU811" i="52"/>
  <c r="FC811" i="52"/>
  <c r="DD827" i="52"/>
  <c r="DD806" i="52"/>
  <c r="FD768" i="52"/>
  <c r="DM768" i="52"/>
  <c r="CW768" i="52"/>
  <c r="DN768" i="52" s="1"/>
  <c r="CW810" i="52"/>
  <c r="EV810" i="52" s="1"/>
  <c r="EY810" i="52"/>
  <c r="AB950" i="52"/>
  <c r="CJ701" i="52"/>
  <c r="DT779" i="52"/>
  <c r="DJ779" i="52"/>
  <c r="DV779" i="52" s="1"/>
  <c r="II796" i="52"/>
  <c r="DN805" i="52"/>
  <c r="EY805" i="52"/>
  <c r="DD821" i="52"/>
  <c r="EF826" i="52"/>
  <c r="AB951" i="52"/>
  <c r="AC951" i="52" s="1"/>
  <c r="EF654" i="52"/>
  <c r="FF772" i="52"/>
  <c r="CI772" i="52"/>
  <c r="CU772" i="52"/>
  <c r="DD799" i="52"/>
  <c r="AB809" i="52"/>
  <c r="DR809" i="52"/>
  <c r="DU809" i="52" s="1"/>
  <c r="DJ809" i="52"/>
  <c r="DV809" i="52" s="1"/>
  <c r="EX832" i="52"/>
  <c r="CV832" i="52"/>
  <c r="CV835" i="52"/>
  <c r="AB965" i="52"/>
  <c r="EU934" i="52"/>
  <c r="FH934" i="52" s="1"/>
  <c r="EA934" i="52"/>
  <c r="DB934" i="52"/>
  <c r="DZ934" i="52"/>
  <c r="FF776" i="52"/>
  <c r="CI776" i="52"/>
  <c r="CJ776" i="52" s="1"/>
  <c r="CU776" i="52"/>
  <c r="DD801" i="52"/>
  <c r="FP801" i="52" s="1"/>
  <c r="AB918" i="52"/>
  <c r="DM813" i="52"/>
  <c r="FD813" i="52"/>
  <c r="AB811" i="52"/>
  <c r="AB1009" i="52"/>
  <c r="AB959" i="52"/>
  <c r="IH846" i="52"/>
  <c r="II846" i="52"/>
  <c r="FR958" i="52"/>
  <c r="AB926" i="52"/>
  <c r="IH1040" i="52"/>
  <c r="IH958" i="52"/>
  <c r="II958" i="52"/>
  <c r="FM958" i="52"/>
  <c r="FS848" i="52"/>
  <c r="IE848" i="52"/>
  <c r="AB732" i="52"/>
  <c r="AB743" i="52"/>
  <c r="FO778" i="52"/>
  <c r="DF778" i="52"/>
  <c r="AB758" i="52"/>
  <c r="AB719" i="52"/>
  <c r="AB592" i="52"/>
  <c r="AB718" i="52"/>
  <c r="AB624" i="52"/>
  <c r="AB756" i="52"/>
  <c r="AB660" i="52"/>
  <c r="AB248" i="52"/>
  <c r="AC248" i="52" s="1"/>
  <c r="CJ585" i="52"/>
  <c r="CW619" i="52"/>
  <c r="EF633" i="52"/>
  <c r="EB633" i="52"/>
  <c r="EG633" i="52"/>
  <c r="EV529" i="52"/>
  <c r="FJ529" i="52" s="1"/>
  <c r="DN529" i="52"/>
  <c r="AB370" i="52"/>
  <c r="EF595" i="52"/>
  <c r="AB348" i="52"/>
  <c r="AC348" i="52" s="1"/>
  <c r="EF534" i="52"/>
  <c r="AB374" i="52"/>
  <c r="AC374" i="52" s="1"/>
  <c r="EU496" i="52"/>
  <c r="FH496" i="52" s="1"/>
  <c r="FO348" i="52"/>
  <c r="DF348" i="52"/>
  <c r="EU517" i="52"/>
  <c r="FH517" i="52" s="1"/>
  <c r="AB364" i="52"/>
  <c r="AC364" i="52" s="1"/>
  <c r="FS304" i="52"/>
  <c r="IE304" i="52"/>
  <c r="FS280" i="52"/>
  <c r="IE280" i="52"/>
  <c r="FM363" i="52"/>
  <c r="FA196" i="52"/>
  <c r="IH196" i="52" s="1"/>
  <c r="CU196" i="52"/>
  <c r="AB393" i="52"/>
  <c r="AC393" i="52" s="1"/>
  <c r="AB327" i="52"/>
  <c r="AB550" i="52"/>
  <c r="FO387" i="52"/>
  <c r="CI529" i="52"/>
  <c r="CJ529" i="52" s="1"/>
  <c r="AB185" i="52"/>
  <c r="EW143" i="52"/>
  <c r="FI143" i="52" s="1"/>
  <c r="DB143" i="52"/>
  <c r="EA143" i="52"/>
  <c r="DZ143" i="52"/>
  <c r="CX196" i="52"/>
  <c r="EF82" i="52"/>
  <c r="FM155" i="52"/>
  <c r="II155" i="52"/>
  <c r="IH155" i="52"/>
  <c r="II213" i="52"/>
  <c r="IH213" i="52"/>
  <c r="FM213" i="52"/>
  <c r="II147" i="52"/>
  <c r="FM147" i="52"/>
  <c r="EF142" i="52"/>
  <c r="EG142" i="52"/>
  <c r="EB142" i="52"/>
  <c r="AB172" i="52"/>
  <c r="CU606" i="52"/>
  <c r="FC606" i="52"/>
  <c r="AB168" i="52"/>
  <c r="CU1001" i="52"/>
  <c r="CU763" i="52"/>
  <c r="DZ958" i="52"/>
  <c r="CU650" i="52"/>
  <c r="CW81" i="52"/>
  <c r="EI99" i="52"/>
  <c r="EJ99" i="52"/>
  <c r="AC919" i="52"/>
  <c r="AC848" i="52"/>
  <c r="AC923" i="52"/>
  <c r="AC645" i="52"/>
  <c r="AC536" i="52"/>
  <c r="AC396" i="52"/>
  <c r="FF865" i="52"/>
  <c r="CI865" i="52"/>
  <c r="CJ865" i="52" s="1"/>
  <c r="DM899" i="52"/>
  <c r="FD899" i="52"/>
  <c r="FQ77" i="52"/>
  <c r="DF77" i="52"/>
  <c r="DT874" i="52"/>
  <c r="DJ874" i="52"/>
  <c r="DV874" i="52" s="1"/>
  <c r="CO899" i="52"/>
  <c r="FB899" i="52" s="1"/>
  <c r="CP899" i="52"/>
  <c r="FA899" i="52" s="1"/>
  <c r="CN899" i="52"/>
  <c r="FE899" i="52" s="1"/>
  <c r="CV899" i="52"/>
  <c r="CI899" i="52"/>
  <c r="CJ899" i="52" s="1"/>
  <c r="CW899" i="52"/>
  <c r="DD899" i="52"/>
  <c r="FP899" i="52" s="1"/>
  <c r="CK899" i="52"/>
  <c r="CX899" i="52"/>
  <c r="EW899" i="52" s="1"/>
  <c r="FI899" i="52" s="1"/>
  <c r="DC899" i="52"/>
  <c r="CK883" i="52"/>
  <c r="CJ883" i="52"/>
  <c r="DC53" i="52"/>
  <c r="FO53" i="52" s="1"/>
  <c r="DK47" i="52"/>
  <c r="CV49" i="52"/>
  <c r="CK49" i="52"/>
  <c r="AA51" i="52"/>
  <c r="Z51" i="52"/>
  <c r="CI53" i="52"/>
  <c r="CJ53" i="52" s="1"/>
  <c r="CR53" i="52"/>
  <c r="EZ53" i="52" s="1"/>
  <c r="CR49" i="52"/>
  <c r="FQ849" i="52"/>
  <c r="DF849" i="52"/>
  <c r="DW842" i="52"/>
  <c r="DC842" i="52"/>
  <c r="AB876" i="52"/>
  <c r="DR876" i="52"/>
  <c r="DU876" i="52" s="1"/>
  <c r="DJ876" i="52"/>
  <c r="DV876" i="52" s="1"/>
  <c r="EX848" i="52"/>
  <c r="CV848" i="52"/>
  <c r="CU848" i="52"/>
  <c r="DS893" i="52"/>
  <c r="DJ893" i="52"/>
  <c r="DV893" i="52" s="1"/>
  <c r="FC915" i="52"/>
  <c r="FS915" i="52" s="1"/>
  <c r="CU915" i="52"/>
  <c r="FF853" i="52"/>
  <c r="CI853" i="52"/>
  <c r="CJ853" i="52" s="1"/>
  <c r="CU887" i="52"/>
  <c r="FC887" i="52"/>
  <c r="AB908" i="52"/>
  <c r="DR908" i="52"/>
  <c r="DU908" i="52" s="1"/>
  <c r="DJ908" i="52"/>
  <c r="DV908" i="52" s="1"/>
  <c r="CK841" i="52"/>
  <c r="CJ841" i="52"/>
  <c r="CN893" i="52"/>
  <c r="FE893" i="52" s="1"/>
  <c r="CO893" i="52"/>
  <c r="FB893" i="52" s="1"/>
  <c r="CP893" i="52"/>
  <c r="FA893" i="52" s="1"/>
  <c r="CW893" i="52"/>
  <c r="EV893" i="52" s="1"/>
  <c r="CI893" i="52"/>
  <c r="CJ893" i="52" s="1"/>
  <c r="CX893" i="52"/>
  <c r="EW893" i="52" s="1"/>
  <c r="FI893" i="52" s="1"/>
  <c r="DD893" i="52"/>
  <c r="FP893" i="52" s="1"/>
  <c r="DC893" i="52"/>
  <c r="CK893" i="52"/>
  <c r="CV893" i="52"/>
  <c r="AB911" i="52"/>
  <c r="DR911" i="52"/>
  <c r="DU911" i="52" s="1"/>
  <c r="DJ911" i="52"/>
  <c r="DV911" i="52" s="1"/>
  <c r="DS892" i="52"/>
  <c r="DJ892" i="52"/>
  <c r="AB948" i="52"/>
  <c r="DR948" i="52"/>
  <c r="DU948" i="52" s="1"/>
  <c r="DJ948" i="52"/>
  <c r="DV948" i="52" s="1"/>
  <c r="CW987" i="52"/>
  <c r="FD987" i="52"/>
  <c r="DM987" i="52"/>
  <c r="EY911" i="52"/>
  <c r="CW911" i="52"/>
  <c r="EV911" i="52" s="1"/>
  <c r="EX956" i="52"/>
  <c r="CV956" i="52"/>
  <c r="AB877" i="52"/>
  <c r="DR877" i="52"/>
  <c r="DU877" i="52" s="1"/>
  <c r="DJ877" i="52"/>
  <c r="DV877" i="52" s="1"/>
  <c r="EX886" i="52"/>
  <c r="CV886" i="52"/>
  <c r="CO903" i="52"/>
  <c r="FB903" i="52" s="1"/>
  <c r="CP903" i="52"/>
  <c r="FA903" i="52" s="1"/>
  <c r="CN903" i="52"/>
  <c r="FE903" i="52" s="1"/>
  <c r="CI903" i="52"/>
  <c r="CJ903" i="52" s="1"/>
  <c r="CW903" i="52"/>
  <c r="CV903" i="52"/>
  <c r="DC903" i="52"/>
  <c r="CK903" i="52"/>
  <c r="CX903" i="52"/>
  <c r="EW903" i="52" s="1"/>
  <c r="FI903" i="52" s="1"/>
  <c r="DD903" i="52"/>
  <c r="FP903" i="52" s="1"/>
  <c r="DC930" i="52"/>
  <c r="DW930" i="52"/>
  <c r="DB930" i="52"/>
  <c r="EA930" i="52"/>
  <c r="AB971" i="52"/>
  <c r="DR971" i="52"/>
  <c r="DU971" i="52" s="1"/>
  <c r="DJ971" i="52"/>
  <c r="DV971" i="52" s="1"/>
  <c r="AB910" i="52"/>
  <c r="DR910" i="52"/>
  <c r="DU910" i="52" s="1"/>
  <c r="DJ910" i="52"/>
  <c r="DV910" i="52" s="1"/>
  <c r="DX938" i="52"/>
  <c r="DD938" i="52"/>
  <c r="II968" i="52"/>
  <c r="FM968" i="52"/>
  <c r="DT888" i="52"/>
  <c r="DJ888" i="52"/>
  <c r="DV888" i="52" s="1"/>
  <c r="FS888" i="52" s="1"/>
  <c r="EF909" i="52"/>
  <c r="FF985" i="52"/>
  <c r="CI985" i="52"/>
  <c r="CJ985" i="52" s="1"/>
  <c r="CU985" i="52"/>
  <c r="CN1010" i="52"/>
  <c r="FE1010" i="52" s="1"/>
  <c r="DC1010" i="52"/>
  <c r="CI1010" i="52"/>
  <c r="CJ1010" i="52" s="1"/>
  <c r="CK1010" i="52"/>
  <c r="CW1010" i="52"/>
  <c r="EV1010" i="52" s="1"/>
  <c r="FJ1010" i="52" s="1"/>
  <c r="DD1010" i="52"/>
  <c r="FP1010" i="52" s="1"/>
  <c r="CX1010" i="52"/>
  <c r="EW1010" i="52" s="1"/>
  <c r="FI1010" i="52" s="1"/>
  <c r="CV1010" i="52"/>
  <c r="FQ884" i="52"/>
  <c r="DF884" i="52"/>
  <c r="CP892" i="52"/>
  <c r="FA892" i="52" s="1"/>
  <c r="FE934" i="52"/>
  <c r="CU934" i="52"/>
  <c r="EX940" i="52"/>
  <c r="CV940" i="52"/>
  <c r="AB961" i="52"/>
  <c r="DR961" i="52"/>
  <c r="DU961" i="52" s="1"/>
  <c r="DJ961" i="52"/>
  <c r="DV961" i="52" s="1"/>
  <c r="EY1003" i="52"/>
  <c r="DM1016" i="52"/>
  <c r="CW1016" i="52"/>
  <c r="DN1016" i="52" s="1"/>
  <c r="FD1016" i="52"/>
  <c r="CU1016" i="52"/>
  <c r="DW1037" i="52"/>
  <c r="DC1037" i="52"/>
  <c r="AB914" i="52"/>
  <c r="DJ914" i="52"/>
  <c r="DV914" i="52" s="1"/>
  <c r="DR914" i="52"/>
  <c r="DU914" i="52" s="1"/>
  <c r="CK967" i="52"/>
  <c r="CJ967" i="52"/>
  <c r="AB1030" i="52"/>
  <c r="DR1030" i="52"/>
  <c r="DU1030" i="52" s="1"/>
  <c r="DJ1030" i="52"/>
  <c r="DV1030" i="52" s="1"/>
  <c r="DS891" i="52"/>
  <c r="DJ891" i="52"/>
  <c r="DV891" i="52" s="1"/>
  <c r="DT1003" i="52"/>
  <c r="DJ1003" i="52"/>
  <c r="DV1003" i="52" s="1"/>
  <c r="EY1011" i="52"/>
  <c r="CW1011" i="52"/>
  <c r="DN1011" i="52" s="1"/>
  <c r="EY1025" i="52"/>
  <c r="CK1043" i="52"/>
  <c r="CJ1043" i="52"/>
  <c r="EZ89" i="52"/>
  <c r="CX89" i="52"/>
  <c r="EW89" i="52" s="1"/>
  <c r="CJ996" i="52"/>
  <c r="CN864" i="52"/>
  <c r="FE864" i="52" s="1"/>
  <c r="EZ937" i="52"/>
  <c r="CX937" i="52"/>
  <c r="EW937" i="52" s="1"/>
  <c r="DS988" i="52"/>
  <c r="DJ988" i="52"/>
  <c r="DV988" i="52" s="1"/>
  <c r="CP66" i="52"/>
  <c r="FA66" i="52" s="1"/>
  <c r="CO66" i="52"/>
  <c r="FB66" i="52" s="1"/>
  <c r="CN66" i="52"/>
  <c r="FE66" i="52" s="1"/>
  <c r="CW66" i="52"/>
  <c r="EV66" i="52" s="1"/>
  <c r="CI66" i="52"/>
  <c r="CJ66" i="52" s="1"/>
  <c r="CK66" i="52"/>
  <c r="CV66" i="52"/>
  <c r="DD66" i="52"/>
  <c r="FP66" i="52" s="1"/>
  <c r="DC66" i="52"/>
  <c r="CX66" i="52"/>
  <c r="EW66" i="52" s="1"/>
  <c r="FI66" i="52" s="1"/>
  <c r="EY111" i="52"/>
  <c r="FF863" i="52"/>
  <c r="CI863" i="52"/>
  <c r="CJ863" i="52" s="1"/>
  <c r="CU863" i="52"/>
  <c r="AB964" i="52"/>
  <c r="DR964" i="52"/>
  <c r="DU964" i="52" s="1"/>
  <c r="DJ964" i="52"/>
  <c r="DV964" i="52" s="1"/>
  <c r="EF1010" i="52"/>
  <c r="DT1017" i="52"/>
  <c r="DJ1017" i="52"/>
  <c r="DV1017" i="52" s="1"/>
  <c r="DT1042" i="52"/>
  <c r="DJ1042" i="52"/>
  <c r="DV1042" i="52" s="1"/>
  <c r="CJ113" i="52"/>
  <c r="CU951" i="52"/>
  <c r="FC951" i="52"/>
  <c r="FS951" i="52" s="1"/>
  <c r="DT1010" i="52"/>
  <c r="DJ1010" i="52"/>
  <c r="DV1010" i="52" s="1"/>
  <c r="FF1031" i="52"/>
  <c r="CI1031" i="52"/>
  <c r="CJ1031" i="52" s="1"/>
  <c r="CU1031" i="52"/>
  <c r="EY1036" i="52"/>
  <c r="CO69" i="52"/>
  <c r="FB69" i="52" s="1"/>
  <c r="CP69" i="52"/>
  <c r="FA69" i="52" s="1"/>
  <c r="CN69" i="52"/>
  <c r="FE69" i="52" s="1"/>
  <c r="CV69" i="52"/>
  <c r="CI69" i="52"/>
  <c r="CJ69" i="52" s="1"/>
  <c r="CX69" i="52"/>
  <c r="EW69" i="52" s="1"/>
  <c r="FI69" i="52" s="1"/>
  <c r="DD69" i="52"/>
  <c r="FP69" i="52" s="1"/>
  <c r="CW69" i="52"/>
  <c r="DC69" i="52"/>
  <c r="CK69" i="52"/>
  <c r="CN108" i="52"/>
  <c r="FE108" i="52" s="1"/>
  <c r="CP108" i="52"/>
  <c r="FA108" i="52" s="1"/>
  <c r="CK108" i="52"/>
  <c r="DD108" i="52"/>
  <c r="FP108" i="52" s="1"/>
  <c r="CV108" i="52"/>
  <c r="CO108" i="52"/>
  <c r="FB108" i="52" s="1"/>
  <c r="DC108" i="52"/>
  <c r="CW108" i="52"/>
  <c r="EV108" i="52" s="1"/>
  <c r="FJ108" i="52" s="1"/>
  <c r="CI108" i="52"/>
  <c r="CJ108" i="52" s="1"/>
  <c r="CX108" i="52"/>
  <c r="EW108" i="52" s="1"/>
  <c r="FI108" i="52" s="1"/>
  <c r="CK1050" i="52"/>
  <c r="CJ1050" i="52"/>
  <c r="EX73" i="52"/>
  <c r="CV73" i="52"/>
  <c r="EZ101" i="52"/>
  <c r="CX101" i="52"/>
  <c r="EY114" i="52"/>
  <c r="CW114" i="52"/>
  <c r="EV114" i="52" s="1"/>
  <c r="EX117" i="52"/>
  <c r="CV117" i="52"/>
  <c r="DW135" i="52"/>
  <c r="DC135" i="52"/>
  <c r="DT1016" i="52"/>
  <c r="DJ1016" i="52"/>
  <c r="DV1016" i="52" s="1"/>
  <c r="CN1038" i="52"/>
  <c r="FE1038" i="52" s="1"/>
  <c r="CO1038" i="52"/>
  <c r="FB1038" i="52" s="1"/>
  <c r="IH1038" i="52" s="1"/>
  <c r="CW1038" i="52"/>
  <c r="EV1038" i="52" s="1"/>
  <c r="DC1038" i="52"/>
  <c r="CK1038" i="52"/>
  <c r="DD1038" i="52"/>
  <c r="FP1038" i="52" s="1"/>
  <c r="CX1038" i="52"/>
  <c r="EW1038" i="52" s="1"/>
  <c r="FI1038" i="52" s="1"/>
  <c r="CI1038" i="52"/>
  <c r="CJ1038" i="52" s="1"/>
  <c r="CV1038" i="52"/>
  <c r="EY1041" i="52"/>
  <c r="DS70" i="52"/>
  <c r="DJ70" i="52"/>
  <c r="DV70" i="52" s="1"/>
  <c r="DX103" i="52"/>
  <c r="DD103" i="52"/>
  <c r="FP103" i="52" s="1"/>
  <c r="EX114" i="52"/>
  <c r="CV114" i="52"/>
  <c r="DW1007" i="52"/>
  <c r="DC1007" i="52"/>
  <c r="CK114" i="52"/>
  <c r="DT998" i="52"/>
  <c r="DJ998" i="52"/>
  <c r="DV998" i="52" s="1"/>
  <c r="CK1047" i="52"/>
  <c r="CJ1047" i="52"/>
  <c r="DS72" i="52"/>
  <c r="DJ72" i="52"/>
  <c r="DV72" i="52" s="1"/>
  <c r="EY115" i="52"/>
  <c r="CW115" i="52"/>
  <c r="DN115" i="52" s="1"/>
  <c r="DW153" i="52"/>
  <c r="DC153" i="52"/>
  <c r="EA153" i="52"/>
  <c r="DB153" i="52"/>
  <c r="CJ178" i="52"/>
  <c r="CN997" i="52"/>
  <c r="FE997" i="52" s="1"/>
  <c r="CO997" i="52"/>
  <c r="FB997" i="52" s="1"/>
  <c r="CI997" i="52"/>
  <c r="CJ997" i="52" s="1"/>
  <c r="DC997" i="52"/>
  <c r="DD997" i="52"/>
  <c r="FP997" i="52" s="1"/>
  <c r="CK997" i="52"/>
  <c r="CV997" i="52"/>
  <c r="CX997" i="52"/>
  <c r="EW997" i="52" s="1"/>
  <c r="FI997" i="52" s="1"/>
  <c r="CW997" i="52"/>
  <c r="EV997" i="52" s="1"/>
  <c r="FQ1029" i="52"/>
  <c r="DF1029" i="52"/>
  <c r="EZ168" i="52"/>
  <c r="CX168" i="52"/>
  <c r="EW168" i="52" s="1"/>
  <c r="DT1000" i="52"/>
  <c r="DJ1000" i="52"/>
  <c r="DV1000" i="52" s="1"/>
  <c r="CO65" i="52"/>
  <c r="FB65" i="52" s="1"/>
  <c r="FM65" i="52" s="1"/>
  <c r="CN65" i="52"/>
  <c r="FE65" i="52" s="1"/>
  <c r="CV65" i="52"/>
  <c r="CK65" i="52"/>
  <c r="DD65" i="52"/>
  <c r="FP65" i="52" s="1"/>
  <c r="CW65" i="52"/>
  <c r="CX65" i="52"/>
  <c r="EW65" i="52" s="1"/>
  <c r="FI65" i="52" s="1"/>
  <c r="DC65" i="52"/>
  <c r="CI65" i="52"/>
  <c r="CJ65" i="52" s="1"/>
  <c r="CK79" i="52"/>
  <c r="EZ123" i="52"/>
  <c r="CX123" i="52"/>
  <c r="EY169" i="52"/>
  <c r="DD187" i="52"/>
  <c r="DX187" i="52"/>
  <c r="AB145" i="52"/>
  <c r="DR145" i="52"/>
  <c r="DU145" i="52" s="1"/>
  <c r="DJ145" i="52"/>
  <c r="DV145" i="52" s="1"/>
  <c r="DT186" i="52"/>
  <c r="DJ186" i="52"/>
  <c r="DV186" i="52" s="1"/>
  <c r="FS186" i="52" s="1"/>
  <c r="AB217" i="52"/>
  <c r="DR217" i="52"/>
  <c r="DU217" i="52" s="1"/>
  <c r="DJ217" i="52"/>
  <c r="DV217" i="52" s="1"/>
  <c r="FD1034" i="52"/>
  <c r="DM1034" i="52"/>
  <c r="CK81" i="52"/>
  <c r="CK129" i="52"/>
  <c r="CJ129" i="52"/>
  <c r="DT164" i="52"/>
  <c r="DJ164" i="52"/>
  <c r="DV164" i="52" s="1"/>
  <c r="DX177" i="52"/>
  <c r="DD177" i="52"/>
  <c r="EZ199" i="52"/>
  <c r="CX199" i="52"/>
  <c r="EW199" i="52" s="1"/>
  <c r="CU199" i="52"/>
  <c r="DD231" i="52"/>
  <c r="DX231" i="52"/>
  <c r="CK155" i="52"/>
  <c r="CJ155" i="52"/>
  <c r="DD172" i="52"/>
  <c r="FP172" i="52" s="1"/>
  <c r="CO172" i="52"/>
  <c r="FB172" i="52" s="1"/>
  <c r="CV172" i="52"/>
  <c r="CK172" i="52"/>
  <c r="CI172" i="52"/>
  <c r="CJ172" i="52" s="1"/>
  <c r="CN172" i="52"/>
  <c r="FE172" i="52" s="1"/>
  <c r="CP172" i="52"/>
  <c r="FA172" i="52" s="1"/>
  <c r="CX172" i="52"/>
  <c r="EW172" i="52" s="1"/>
  <c r="FI172" i="52" s="1"/>
  <c r="DC172" i="52"/>
  <c r="CW172" i="52"/>
  <c r="EV172" i="52" s="1"/>
  <c r="EY201" i="52"/>
  <c r="CW201" i="52"/>
  <c r="DN201" i="52" s="1"/>
  <c r="CK221" i="52"/>
  <c r="CJ221" i="52"/>
  <c r="EX241" i="52"/>
  <c r="CV241" i="52"/>
  <c r="DM97" i="52"/>
  <c r="FD97" i="52"/>
  <c r="AB143" i="52"/>
  <c r="DR143" i="52"/>
  <c r="DU143" i="52" s="1"/>
  <c r="DJ143" i="52"/>
  <c r="DV143" i="52" s="1"/>
  <c r="EY176" i="52"/>
  <c r="AB227" i="52"/>
  <c r="DR227" i="52"/>
  <c r="DU227" i="52" s="1"/>
  <c r="DJ227" i="52"/>
  <c r="DV227" i="52" s="1"/>
  <c r="EY1044" i="52"/>
  <c r="CK153" i="52"/>
  <c r="CJ153" i="52"/>
  <c r="DT177" i="52"/>
  <c r="DJ177" i="52"/>
  <c r="DV177" i="52" s="1"/>
  <c r="DT182" i="52"/>
  <c r="DJ182" i="52"/>
  <c r="DV182" i="52" s="1"/>
  <c r="EZ193" i="52"/>
  <c r="CX193" i="52"/>
  <c r="EW193" i="52" s="1"/>
  <c r="CU193" i="52"/>
  <c r="DW219" i="52"/>
  <c r="DC219" i="52"/>
  <c r="DB219" i="52"/>
  <c r="EA219" i="52"/>
  <c r="DM256" i="52"/>
  <c r="CW256" i="52"/>
  <c r="FD256" i="52"/>
  <c r="CU256" i="52"/>
  <c r="DX290" i="52"/>
  <c r="DD290" i="52"/>
  <c r="CX340" i="52"/>
  <c r="EZ340" i="52"/>
  <c r="EY110" i="52"/>
  <c r="CW110" i="52"/>
  <c r="EV110" i="52" s="1"/>
  <c r="FJ110" i="52" s="1"/>
  <c r="DX167" i="52"/>
  <c r="DD167" i="52"/>
  <c r="DX180" i="52"/>
  <c r="DD180" i="52"/>
  <c r="EZ185" i="52"/>
  <c r="CX185" i="52"/>
  <c r="EW185" i="52" s="1"/>
  <c r="DW226" i="52"/>
  <c r="EA226" i="52"/>
  <c r="DB226" i="52"/>
  <c r="EX109" i="52"/>
  <c r="CV109" i="52"/>
  <c r="AB222" i="52"/>
  <c r="DR222" i="52"/>
  <c r="DU222" i="52" s="1"/>
  <c r="DJ222" i="52"/>
  <c r="DV222" i="52" s="1"/>
  <c r="FS222" i="52" s="1"/>
  <c r="EY275" i="52"/>
  <c r="CW275" i="52"/>
  <c r="DN275" i="52" s="1"/>
  <c r="CU275" i="52"/>
  <c r="EY319" i="52"/>
  <c r="CU387" i="52"/>
  <c r="FC387" i="52"/>
  <c r="FS387" i="52" s="1"/>
  <c r="DD250" i="52"/>
  <c r="DX250" i="52"/>
  <c r="DB250" i="52"/>
  <c r="EY270" i="52"/>
  <c r="CW270" i="52"/>
  <c r="DN270" i="52" s="1"/>
  <c r="CO297" i="52"/>
  <c r="FB297" i="52" s="1"/>
  <c r="FM297" i="52" s="1"/>
  <c r="CN297" i="52"/>
  <c r="FE297" i="52" s="1"/>
  <c r="DD297" i="52"/>
  <c r="FP297" i="52" s="1"/>
  <c r="CI297" i="52"/>
  <c r="CJ297" i="52" s="1"/>
  <c r="CK297" i="52"/>
  <c r="CV297" i="52"/>
  <c r="CW297" i="52"/>
  <c r="CX297" i="52"/>
  <c r="EW297" i="52" s="1"/>
  <c r="FI297" i="52" s="1"/>
  <c r="DC297" i="52"/>
  <c r="DX326" i="52"/>
  <c r="DD326" i="52"/>
  <c r="CX336" i="52"/>
  <c r="EZ336" i="52"/>
  <c r="EF346" i="52"/>
  <c r="CU377" i="52"/>
  <c r="FC377" i="52"/>
  <c r="FS377" i="52" s="1"/>
  <c r="FB398" i="52"/>
  <c r="CU398" i="52"/>
  <c r="EZ166" i="52"/>
  <c r="CX166" i="52"/>
  <c r="EW166" i="52" s="1"/>
  <c r="EY168" i="52"/>
  <c r="CW168" i="52"/>
  <c r="EV168" i="52" s="1"/>
  <c r="FE286" i="52"/>
  <c r="CU286" i="52"/>
  <c r="AB341" i="52"/>
  <c r="DR341" i="52"/>
  <c r="DU341" i="52" s="1"/>
  <c r="DJ341" i="52"/>
  <c r="DV341" i="52" s="1"/>
  <c r="EX354" i="52"/>
  <c r="CV354" i="52"/>
  <c r="CU354" i="52"/>
  <c r="EX371" i="52"/>
  <c r="CV371" i="52"/>
  <c r="CU371" i="52"/>
  <c r="DT170" i="52"/>
  <c r="DJ170" i="52"/>
  <c r="DV170" i="52" s="1"/>
  <c r="CK205" i="52"/>
  <c r="CJ205" i="52"/>
  <c r="CV237" i="52"/>
  <c r="DD237" i="52"/>
  <c r="FP237" i="52" s="1"/>
  <c r="DC237" i="52"/>
  <c r="CN237" i="52"/>
  <c r="FE237" i="52" s="1"/>
  <c r="CK237" i="52"/>
  <c r="CW237" i="52"/>
  <c r="CX237" i="52"/>
  <c r="EW237" i="52" s="1"/>
  <c r="FI237" i="52" s="1"/>
  <c r="CI237" i="52"/>
  <c r="CJ237" i="52" s="1"/>
  <c r="EX251" i="52"/>
  <c r="CV251" i="52"/>
  <c r="EF269" i="52"/>
  <c r="DX287" i="52"/>
  <c r="DD287" i="52"/>
  <c r="FD321" i="52"/>
  <c r="DM321" i="52"/>
  <c r="CU321" i="52"/>
  <c r="CW321" i="52"/>
  <c r="CJ379" i="52"/>
  <c r="CN399" i="52"/>
  <c r="FE399" i="52" s="1"/>
  <c r="CO419" i="52"/>
  <c r="FB419" i="52" s="1"/>
  <c r="DC419" i="52"/>
  <c r="CN419" i="52"/>
  <c r="FE419" i="52" s="1"/>
  <c r="CV419" i="52"/>
  <c r="CI419" i="52"/>
  <c r="CJ419" i="52" s="1"/>
  <c r="CW419" i="52"/>
  <c r="DD419" i="52"/>
  <c r="FP419" i="52" s="1"/>
  <c r="CX419" i="52"/>
  <c r="EW419" i="52" s="1"/>
  <c r="FI419" i="52" s="1"/>
  <c r="CK419" i="52"/>
  <c r="EZ163" i="52"/>
  <c r="CX163" i="52"/>
  <c r="EW163" i="52" s="1"/>
  <c r="CJ239" i="52"/>
  <c r="EY299" i="52"/>
  <c r="CW299" i="52"/>
  <c r="DN299" i="52" s="1"/>
  <c r="CU299" i="52"/>
  <c r="FC327" i="52"/>
  <c r="CU327" i="52"/>
  <c r="EX391" i="52"/>
  <c r="CV391" i="52"/>
  <c r="DW157" i="52"/>
  <c r="DB157" i="52"/>
  <c r="EA157" i="52"/>
  <c r="AB256" i="52"/>
  <c r="DR256" i="52"/>
  <c r="DU256" i="52" s="1"/>
  <c r="DJ256" i="52"/>
  <c r="DV256" i="52" s="1"/>
  <c r="EF273" i="52"/>
  <c r="DX296" i="52"/>
  <c r="DD296" i="52"/>
  <c r="DS332" i="52"/>
  <c r="DJ332" i="52"/>
  <c r="DV332" i="52" s="1"/>
  <c r="AB353" i="52"/>
  <c r="DJ353" i="52"/>
  <c r="DV353" i="52" s="1"/>
  <c r="DR353" i="52"/>
  <c r="DU353" i="52" s="1"/>
  <c r="DW395" i="52"/>
  <c r="DC395" i="52"/>
  <c r="EA395" i="52"/>
  <c r="DB395" i="52"/>
  <c r="DT1006" i="52"/>
  <c r="DJ1006" i="52"/>
  <c r="DV1006" i="52" s="1"/>
  <c r="DD171" i="52"/>
  <c r="CJ183" i="52"/>
  <c r="EU246" i="52"/>
  <c r="FH246" i="52" s="1"/>
  <c r="EA246" i="52"/>
  <c r="DZ246" i="52"/>
  <c r="DB246" i="52"/>
  <c r="EX256" i="52"/>
  <c r="CV256" i="52"/>
  <c r="FE294" i="52"/>
  <c r="CU294" i="52"/>
  <c r="AB325" i="52"/>
  <c r="DR325" i="52"/>
  <c r="DU325" i="52" s="1"/>
  <c r="DJ325" i="52"/>
  <c r="DV325" i="52" s="1"/>
  <c r="DM347" i="52"/>
  <c r="FD347" i="52"/>
  <c r="CX352" i="52"/>
  <c r="EZ352" i="52"/>
  <c r="CO366" i="52"/>
  <c r="FB366" i="52" s="1"/>
  <c r="FM366" i="52" s="1"/>
  <c r="CN366" i="52"/>
  <c r="FE366" i="52" s="1"/>
  <c r="CK366" i="52"/>
  <c r="CX366" i="52"/>
  <c r="EW366" i="52" s="1"/>
  <c r="FI366" i="52" s="1"/>
  <c r="CI366" i="52"/>
  <c r="CJ366" i="52" s="1"/>
  <c r="DC366" i="52"/>
  <c r="DD366" i="52"/>
  <c r="FP366" i="52" s="1"/>
  <c r="CW366" i="52"/>
  <c r="CV366" i="52"/>
  <c r="CJ377" i="52"/>
  <c r="CV412" i="52"/>
  <c r="EX412" i="52"/>
  <c r="CU412" i="52"/>
  <c r="EX257" i="52"/>
  <c r="CV257" i="52"/>
  <c r="CO446" i="52"/>
  <c r="FB446" i="52" s="1"/>
  <c r="DC446" i="52"/>
  <c r="CP446" i="52"/>
  <c r="FA446" i="52" s="1"/>
  <c r="CN446" i="52"/>
  <c r="FE446" i="52" s="1"/>
  <c r="CV446" i="52"/>
  <c r="CK446" i="52"/>
  <c r="CW446" i="52"/>
  <c r="DD446" i="52"/>
  <c r="FP446" i="52" s="1"/>
  <c r="CX446" i="52"/>
  <c r="EW446" i="52" s="1"/>
  <c r="FI446" i="52" s="1"/>
  <c r="CI446" i="52"/>
  <c r="CJ446" i="52" s="1"/>
  <c r="DX128" i="52"/>
  <c r="DD128" i="52"/>
  <c r="DM317" i="52"/>
  <c r="FD317" i="52"/>
  <c r="AB371" i="52"/>
  <c r="AC371" i="52" s="1"/>
  <c r="EF427" i="52"/>
  <c r="DS317" i="52"/>
  <c r="DJ317" i="52"/>
  <c r="DV317" i="52" s="1"/>
  <c r="AB427" i="52"/>
  <c r="EX433" i="52"/>
  <c r="CV433" i="52"/>
  <c r="FD470" i="52"/>
  <c r="DM470" i="52"/>
  <c r="CW470" i="52"/>
  <c r="CU470" i="52"/>
  <c r="DS532" i="52"/>
  <c r="DJ532" i="52"/>
  <c r="DV532" i="52" s="1"/>
  <c r="FS532" i="52" s="1"/>
  <c r="EX563" i="52"/>
  <c r="CV563" i="52"/>
  <c r="FF625" i="52"/>
  <c r="CI625" i="52"/>
  <c r="CJ625" i="52" s="1"/>
  <c r="CU625" i="52"/>
  <c r="CP419" i="52"/>
  <c r="FA419" i="52" s="1"/>
  <c r="CN436" i="52"/>
  <c r="FE436" i="52" s="1"/>
  <c r="CP436" i="52"/>
  <c r="FA436" i="52" s="1"/>
  <c r="IH436" i="52" s="1"/>
  <c r="DC436" i="52"/>
  <c r="CW436" i="52"/>
  <c r="CV436" i="52"/>
  <c r="CK436" i="52"/>
  <c r="DD436" i="52"/>
  <c r="FP436" i="52" s="1"/>
  <c r="CX436" i="52"/>
  <c r="EW436" i="52" s="1"/>
  <c r="FI436" i="52" s="1"/>
  <c r="CI436" i="52"/>
  <c r="CJ436" i="52" s="1"/>
  <c r="CN443" i="52"/>
  <c r="FE443" i="52" s="1"/>
  <c r="CP443" i="52"/>
  <c r="FA443" i="52" s="1"/>
  <c r="IH443" i="52" s="1"/>
  <c r="DC443" i="52"/>
  <c r="CV443" i="52"/>
  <c r="DD443" i="52"/>
  <c r="FP443" i="52" s="1"/>
  <c r="CI443" i="52"/>
  <c r="CJ443" i="52" s="1"/>
  <c r="CW443" i="52"/>
  <c r="CK443" i="52"/>
  <c r="CX443" i="52"/>
  <c r="EW443" i="52" s="1"/>
  <c r="FI443" i="52" s="1"/>
  <c r="II478" i="52"/>
  <c r="IH478" i="52"/>
  <c r="FF527" i="52"/>
  <c r="CI527" i="52"/>
  <c r="CJ527" i="52" s="1"/>
  <c r="CU527" i="52"/>
  <c r="AB549" i="52"/>
  <c r="DJ549" i="52"/>
  <c r="DV549" i="52" s="1"/>
  <c r="DR549" i="52"/>
  <c r="DU549" i="52" s="1"/>
  <c r="EX571" i="52"/>
  <c r="CV571" i="52"/>
  <c r="DM334" i="52"/>
  <c r="FD334" i="52"/>
  <c r="CU334" i="52"/>
  <c r="CW334" i="52"/>
  <c r="DD393" i="52"/>
  <c r="FP393" i="52" s="1"/>
  <c r="DX393" i="52"/>
  <c r="EF393" i="52" s="1"/>
  <c r="CO432" i="52"/>
  <c r="FB432" i="52" s="1"/>
  <c r="CN432" i="52"/>
  <c r="FE432" i="52" s="1"/>
  <c r="CP432" i="52"/>
  <c r="FA432" i="52" s="1"/>
  <c r="CW432" i="52"/>
  <c r="CV432" i="52"/>
  <c r="CK432" i="52"/>
  <c r="DC432" i="52"/>
  <c r="CX432" i="52"/>
  <c r="EW432" i="52" s="1"/>
  <c r="FI432" i="52" s="1"/>
  <c r="DD432" i="52"/>
  <c r="FP432" i="52" s="1"/>
  <c r="CI432" i="52"/>
  <c r="CJ432" i="52" s="1"/>
  <c r="CV451" i="52"/>
  <c r="EX451" i="52"/>
  <c r="DM496" i="52"/>
  <c r="CW496" i="52"/>
  <c r="EV496" i="52" s="1"/>
  <c r="FD496" i="52"/>
  <c r="DS524" i="52"/>
  <c r="DJ524" i="52"/>
  <c r="DV524" i="52" s="1"/>
  <c r="CN570" i="52"/>
  <c r="FE570" i="52" s="1"/>
  <c r="CO570" i="52"/>
  <c r="FB570" i="52" s="1"/>
  <c r="IH570" i="52" s="1"/>
  <c r="CX570" i="52"/>
  <c r="EW570" i="52" s="1"/>
  <c r="FI570" i="52" s="1"/>
  <c r="DD570" i="52"/>
  <c r="FP570" i="52" s="1"/>
  <c r="CV570" i="52"/>
  <c r="CK570" i="52"/>
  <c r="CW570" i="52"/>
  <c r="CI570" i="52"/>
  <c r="CJ570" i="52" s="1"/>
  <c r="DC570" i="52"/>
  <c r="DX342" i="52"/>
  <c r="DD342" i="52"/>
  <c r="AB415" i="52"/>
  <c r="DR415" i="52"/>
  <c r="DU415" i="52" s="1"/>
  <c r="DJ415" i="52"/>
  <c r="DV415" i="52" s="1"/>
  <c r="EX444" i="52"/>
  <c r="CV444" i="52"/>
  <c r="DS475" i="52"/>
  <c r="DJ475" i="52"/>
  <c r="DV475" i="52" s="1"/>
  <c r="DS509" i="52"/>
  <c r="DJ509" i="52"/>
  <c r="DV509" i="52" s="1"/>
  <c r="EX547" i="52"/>
  <c r="CV547" i="52"/>
  <c r="EZ563" i="52"/>
  <c r="CX563" i="52"/>
  <c r="EW563" i="52" s="1"/>
  <c r="FE344" i="52"/>
  <c r="CU344" i="52"/>
  <c r="CJ373" i="52"/>
  <c r="AB417" i="52"/>
  <c r="DR417" i="52"/>
  <c r="DU417" i="52" s="1"/>
  <c r="DJ417" i="52"/>
  <c r="DV417" i="52" s="1"/>
  <c r="FD484" i="52"/>
  <c r="DM484" i="52"/>
  <c r="CW484" i="52"/>
  <c r="CU484" i="52"/>
  <c r="EY513" i="52"/>
  <c r="CW513" i="52"/>
  <c r="DN513" i="52" s="1"/>
  <c r="FD453" i="52"/>
  <c r="DM453" i="52"/>
  <c r="CW453" i="52"/>
  <c r="EV453" i="52" s="1"/>
  <c r="FD476" i="52"/>
  <c r="DM476" i="52"/>
  <c r="CN489" i="52"/>
  <c r="FE489" i="52" s="1"/>
  <c r="EX585" i="52"/>
  <c r="CV585" i="52"/>
  <c r="EX639" i="52"/>
  <c r="CV639" i="52"/>
  <c r="AB449" i="52"/>
  <c r="FD463" i="52"/>
  <c r="DM463" i="52"/>
  <c r="EY479" i="52"/>
  <c r="CW494" i="52"/>
  <c r="DN494" i="52" s="1"/>
  <c r="FD494" i="52"/>
  <c r="DM494" i="52"/>
  <c r="CU494" i="52"/>
  <c r="FF547" i="52"/>
  <c r="CI547" i="52"/>
  <c r="CJ547" i="52" s="1"/>
  <c r="DS556" i="52"/>
  <c r="DJ556" i="52"/>
  <c r="DV556" i="52" s="1"/>
  <c r="DK556" i="52"/>
  <c r="FE578" i="52"/>
  <c r="CU578" i="52"/>
  <c r="IH601" i="52"/>
  <c r="FM601" i="52"/>
  <c r="II601" i="52"/>
  <c r="EX611" i="52"/>
  <c r="CV611" i="52"/>
  <c r="DM651" i="52"/>
  <c r="FD651" i="52"/>
  <c r="CW651" i="52"/>
  <c r="EY786" i="52"/>
  <c r="DS512" i="52"/>
  <c r="DJ512" i="52"/>
  <c r="DV512" i="52" s="1"/>
  <c r="AB603" i="52"/>
  <c r="AC603" i="52" s="1"/>
  <c r="DR603" i="52"/>
  <c r="DU603" i="52" s="1"/>
  <c r="DJ603" i="52"/>
  <c r="DV603" i="52" s="1"/>
  <c r="EX631" i="52"/>
  <c r="CV631" i="52"/>
  <c r="CO634" i="52"/>
  <c r="FB634" i="52" s="1"/>
  <c r="DD634" i="52"/>
  <c r="FP634" i="52" s="1"/>
  <c r="CV634" i="52"/>
  <c r="CI634" i="52"/>
  <c r="CJ634" i="52" s="1"/>
  <c r="CP634" i="52"/>
  <c r="FA634" i="52" s="1"/>
  <c r="CN634" i="52"/>
  <c r="FE634" i="52" s="1"/>
  <c r="CK634" i="52"/>
  <c r="CX634" i="52"/>
  <c r="EW634" i="52" s="1"/>
  <c r="FI634" i="52" s="1"/>
  <c r="DC634" i="52"/>
  <c r="CW634" i="52"/>
  <c r="FF697" i="52"/>
  <c r="CI697" i="52"/>
  <c r="CJ697" i="52" s="1"/>
  <c r="CU697" i="52"/>
  <c r="AB423" i="52"/>
  <c r="DR423" i="52"/>
  <c r="DU423" i="52" s="1"/>
  <c r="DJ423" i="52"/>
  <c r="DV423" i="52" s="1"/>
  <c r="DW441" i="52"/>
  <c r="DC441" i="52"/>
  <c r="FD501" i="52"/>
  <c r="DM501" i="52"/>
  <c r="CW501" i="52"/>
  <c r="EV501" i="52" s="1"/>
  <c r="FF510" i="52"/>
  <c r="CI510" i="52"/>
  <c r="CJ510" i="52" s="1"/>
  <c r="CU510" i="52"/>
  <c r="DS522" i="52"/>
  <c r="DJ522" i="52"/>
  <c r="DV522" i="52" s="1"/>
  <c r="EZ587" i="52"/>
  <c r="CX587" i="52"/>
  <c r="DM622" i="52"/>
  <c r="FD622" i="52"/>
  <c r="DX646" i="52"/>
  <c r="DD646" i="52"/>
  <c r="FQ675" i="52"/>
  <c r="DF675" i="52"/>
  <c r="FF708" i="52"/>
  <c r="CI708" i="52"/>
  <c r="CJ708" i="52" s="1"/>
  <c r="CU708" i="52"/>
  <c r="CW728" i="52"/>
  <c r="FD728" i="52"/>
  <c r="DM728" i="52"/>
  <c r="FD454" i="52"/>
  <c r="DM454" i="52"/>
  <c r="DS477" i="52"/>
  <c r="DJ477" i="52"/>
  <c r="DV477" i="52" s="1"/>
  <c r="AB635" i="52"/>
  <c r="DR635" i="52"/>
  <c r="DU635" i="52" s="1"/>
  <c r="DJ635" i="52"/>
  <c r="DV635" i="52" s="1"/>
  <c r="AB663" i="52"/>
  <c r="DR663" i="52"/>
  <c r="DU663" i="52" s="1"/>
  <c r="DJ663" i="52"/>
  <c r="DV663" i="52" s="1"/>
  <c r="EF785" i="52"/>
  <c r="EX428" i="52"/>
  <c r="CV428" i="52"/>
  <c r="DW448" i="52"/>
  <c r="DC448" i="52"/>
  <c r="FD486" i="52"/>
  <c r="DM486" i="52"/>
  <c r="DS493" i="52"/>
  <c r="DJ493" i="52"/>
  <c r="DV493" i="52" s="1"/>
  <c r="CP526" i="52"/>
  <c r="FA526" i="52" s="1"/>
  <c r="CO526" i="52"/>
  <c r="FB526" i="52" s="1"/>
  <c r="CW526" i="52"/>
  <c r="CI526" i="52"/>
  <c r="CJ526" i="52" s="1"/>
  <c r="DD526" i="52"/>
  <c r="FP526" i="52" s="1"/>
  <c r="CK526" i="52"/>
  <c r="CV526" i="52"/>
  <c r="DC526" i="52"/>
  <c r="CX526" i="52"/>
  <c r="EW526" i="52" s="1"/>
  <c r="FI526" i="52" s="1"/>
  <c r="FF539" i="52"/>
  <c r="CI539" i="52"/>
  <c r="CJ539" i="52" s="1"/>
  <c r="CN558" i="52"/>
  <c r="FE558" i="52" s="1"/>
  <c r="CP558" i="52"/>
  <c r="FA558" i="52" s="1"/>
  <c r="IH558" i="52" s="1"/>
  <c r="CX558" i="52"/>
  <c r="EW558" i="52" s="1"/>
  <c r="FI558" i="52" s="1"/>
  <c r="DD558" i="52"/>
  <c r="FP558" i="52" s="1"/>
  <c r="CK558" i="52"/>
  <c r="CI558" i="52"/>
  <c r="CJ558" i="52" s="1"/>
  <c r="CV558" i="52"/>
  <c r="DC558" i="52"/>
  <c r="CW558" i="52"/>
  <c r="EX574" i="52"/>
  <c r="CV574" i="52"/>
  <c r="CU574" i="52"/>
  <c r="EJ627" i="52"/>
  <c r="EI627" i="52"/>
  <c r="DM682" i="52"/>
  <c r="FD682" i="52"/>
  <c r="CW682" i="52"/>
  <c r="DT741" i="52"/>
  <c r="DJ741" i="52"/>
  <c r="DV741" i="52" s="1"/>
  <c r="CP455" i="52"/>
  <c r="FA455" i="52" s="1"/>
  <c r="CO455" i="52"/>
  <c r="FB455" i="52" s="1"/>
  <c r="CI455" i="52"/>
  <c r="CJ455" i="52" s="1"/>
  <c r="CW455" i="52"/>
  <c r="EV455" i="52" s="1"/>
  <c r="CK455" i="52"/>
  <c r="DD455" i="52"/>
  <c r="FP455" i="52" s="1"/>
  <c r="CV455" i="52"/>
  <c r="DC455" i="52"/>
  <c r="CX455" i="52"/>
  <c r="EW455" i="52" s="1"/>
  <c r="FI455" i="52" s="1"/>
  <c r="FD478" i="52"/>
  <c r="FM478" i="52" s="1"/>
  <c r="DM478" i="52"/>
  <c r="CW478" i="52"/>
  <c r="CU478" i="52"/>
  <c r="EY492" i="52"/>
  <c r="FF511" i="52"/>
  <c r="CI511" i="52"/>
  <c r="CJ511" i="52" s="1"/>
  <c r="CU511" i="52"/>
  <c r="CK537" i="52"/>
  <c r="CJ537" i="52"/>
  <c r="FM594" i="52"/>
  <c r="IH594" i="52"/>
  <c r="FQ619" i="52"/>
  <c r="DF619" i="52"/>
  <c r="CK635" i="52"/>
  <c r="AB659" i="52"/>
  <c r="DR659" i="52"/>
  <c r="DU659" i="52" s="1"/>
  <c r="DJ659" i="52"/>
  <c r="DV659" i="52" s="1"/>
  <c r="FF681" i="52"/>
  <c r="CI681" i="52"/>
  <c r="CJ681" i="52" s="1"/>
  <c r="CU681" i="52"/>
  <c r="AB708" i="52"/>
  <c r="DR708" i="52"/>
  <c r="DU708" i="52" s="1"/>
  <c r="DJ708" i="52"/>
  <c r="DV708" i="52" s="1"/>
  <c r="FF714" i="52"/>
  <c r="CI714" i="52"/>
  <c r="CJ714" i="52" s="1"/>
  <c r="CU714" i="52"/>
  <c r="EY741" i="52"/>
  <c r="DD781" i="52"/>
  <c r="FP788" i="52"/>
  <c r="DF788" i="52"/>
  <c r="AB647" i="52"/>
  <c r="DR647" i="52"/>
  <c r="DU647" i="52" s="1"/>
  <c r="DJ647" i="52"/>
  <c r="DV647" i="52" s="1"/>
  <c r="DX674" i="52"/>
  <c r="DD674" i="52"/>
  <c r="FF695" i="52"/>
  <c r="CI695" i="52"/>
  <c r="CJ695" i="52" s="1"/>
  <c r="CU695" i="52"/>
  <c r="EY753" i="52"/>
  <c r="CJ828" i="52"/>
  <c r="DM425" i="52"/>
  <c r="FD425" i="52"/>
  <c r="DX662" i="52"/>
  <c r="DD662" i="52"/>
  <c r="CW735" i="52"/>
  <c r="DN735" i="52" s="1"/>
  <c r="FD735" i="52"/>
  <c r="DM735" i="52"/>
  <c r="DT756" i="52"/>
  <c r="DJ756" i="52"/>
  <c r="DV756" i="52" s="1"/>
  <c r="FC783" i="52"/>
  <c r="CU783" i="52"/>
  <c r="EY814" i="52"/>
  <c r="EY821" i="52"/>
  <c r="DN821" i="52"/>
  <c r="AB833" i="52"/>
  <c r="DR833" i="52"/>
  <c r="DU833" i="52" s="1"/>
  <c r="DJ833" i="52"/>
  <c r="DV833" i="52" s="1"/>
  <c r="AB669" i="52"/>
  <c r="DR669" i="52"/>
  <c r="DU669" i="52" s="1"/>
  <c r="DJ669" i="52"/>
  <c r="DV669" i="52" s="1"/>
  <c r="FF721" i="52"/>
  <c r="CI721" i="52"/>
  <c r="CJ721" i="52" s="1"/>
  <c r="CU721" i="52"/>
  <c r="DT728" i="52"/>
  <c r="DJ728" i="52"/>
  <c r="DV728" i="52" s="1"/>
  <c r="AB783" i="52"/>
  <c r="DR783" i="52"/>
  <c r="DU783" i="52" s="1"/>
  <c r="DJ783" i="52"/>
  <c r="DV783" i="52" s="1"/>
  <c r="AB788" i="52"/>
  <c r="DR788" i="52"/>
  <c r="DU788" i="52" s="1"/>
  <c r="DJ788" i="52"/>
  <c r="DV788" i="52" s="1"/>
  <c r="EF793" i="52"/>
  <c r="EF803" i="52"/>
  <c r="EF829" i="52"/>
  <c r="FD514" i="52"/>
  <c r="DM514" i="52"/>
  <c r="FF593" i="52"/>
  <c r="CI593" i="52"/>
  <c r="CJ593" i="52" s="1"/>
  <c r="CN678" i="52"/>
  <c r="FE678" i="52" s="1"/>
  <c r="CO678" i="52"/>
  <c r="FB678" i="52" s="1"/>
  <c r="DD678" i="52"/>
  <c r="FP678" i="52" s="1"/>
  <c r="CP678" i="52"/>
  <c r="FA678" i="52" s="1"/>
  <c r="CK678" i="52"/>
  <c r="DC678" i="52"/>
  <c r="CI678" i="52"/>
  <c r="CJ678" i="52" s="1"/>
  <c r="CV678" i="52"/>
  <c r="CX678" i="52"/>
  <c r="EW678" i="52" s="1"/>
  <c r="FI678" i="52" s="1"/>
  <c r="CW678" i="52"/>
  <c r="II693" i="52"/>
  <c r="IH693" i="52"/>
  <c r="FM693" i="52"/>
  <c r="FF720" i="52"/>
  <c r="CI720" i="52"/>
  <c r="CJ720" i="52" s="1"/>
  <c r="CU720" i="52"/>
  <c r="DT747" i="52"/>
  <c r="DJ747" i="52"/>
  <c r="DV747" i="52" s="1"/>
  <c r="EY755" i="52"/>
  <c r="EY767" i="52"/>
  <c r="AB794" i="52"/>
  <c r="DR794" i="52"/>
  <c r="DU794" i="52" s="1"/>
  <c r="DJ794" i="52"/>
  <c r="DV794" i="52" s="1"/>
  <c r="CW802" i="52"/>
  <c r="EV802" i="52" s="1"/>
  <c r="EY802" i="52"/>
  <c r="DD807" i="52"/>
  <c r="FP807" i="52" s="1"/>
  <c r="CO807" i="52"/>
  <c r="FB807" i="52" s="1"/>
  <c r="CP807" i="52"/>
  <c r="FA807" i="52" s="1"/>
  <c r="CW807" i="52"/>
  <c r="EV807" i="52" s="1"/>
  <c r="CV807" i="52"/>
  <c r="CX807" i="52"/>
  <c r="EW807" i="52" s="1"/>
  <c r="FI807" i="52" s="1"/>
  <c r="CN807" i="52"/>
  <c r="FE807" i="52" s="1"/>
  <c r="CK807" i="52"/>
  <c r="DC807" i="52"/>
  <c r="CI807" i="52"/>
  <c r="CJ807" i="52" s="1"/>
  <c r="CK617" i="52"/>
  <c r="FM656" i="52"/>
  <c r="II656" i="52"/>
  <c r="AB688" i="52"/>
  <c r="AB703" i="52"/>
  <c r="EY735" i="52"/>
  <c r="EY745" i="52"/>
  <c r="FD750" i="52"/>
  <c r="DM750" i="52"/>
  <c r="EY770" i="52"/>
  <c r="DM798" i="52"/>
  <c r="CW798" i="52"/>
  <c r="EV798" i="52" s="1"/>
  <c r="FD798" i="52"/>
  <c r="EU1043" i="52"/>
  <c r="FH1043" i="52" s="1"/>
  <c r="EA1043" i="52"/>
  <c r="DM634" i="52"/>
  <c r="FD634" i="52"/>
  <c r="AB681" i="52"/>
  <c r="AC681" i="52" s="1"/>
  <c r="DR681" i="52"/>
  <c r="DU681" i="52" s="1"/>
  <c r="DJ681" i="52"/>
  <c r="DV681" i="52" s="1"/>
  <c r="EY719" i="52"/>
  <c r="CW719" i="52"/>
  <c r="DN719" i="52" s="1"/>
  <c r="EY729" i="52"/>
  <c r="FD734" i="52"/>
  <c r="DM734" i="52"/>
  <c r="CW765" i="52"/>
  <c r="DN765" i="52" s="1"/>
  <c r="EY765" i="52"/>
  <c r="CW773" i="52"/>
  <c r="EY773" i="52"/>
  <c r="CJ822" i="52"/>
  <c r="EY837" i="52"/>
  <c r="CO672" i="52"/>
  <c r="FB672" i="52" s="1"/>
  <c r="FD713" i="52"/>
  <c r="DM713" i="52"/>
  <c r="FF733" i="52"/>
  <c r="CI733" i="52"/>
  <c r="CJ733" i="52" s="1"/>
  <c r="CU733" i="52"/>
  <c r="CJ748" i="52"/>
  <c r="FC784" i="52"/>
  <c r="CU784" i="52"/>
  <c r="EX798" i="52"/>
  <c r="CV798" i="52"/>
  <c r="CJ814" i="52"/>
  <c r="CJ821" i="52"/>
  <c r="FD831" i="52"/>
  <c r="DM831" i="52"/>
  <c r="CW831" i="52"/>
  <c r="EV831" i="52" s="1"/>
  <c r="FJ831" i="52" s="1"/>
  <c r="DM795" i="52"/>
  <c r="CW795" i="52"/>
  <c r="EV795" i="52" s="1"/>
  <c r="FD795" i="52"/>
  <c r="AB814" i="52"/>
  <c r="DR814" i="52"/>
  <c r="DU814" i="52" s="1"/>
  <c r="DJ814" i="52"/>
  <c r="DV814" i="52" s="1"/>
  <c r="EY717" i="52"/>
  <c r="DT764" i="52"/>
  <c r="DJ764" i="52"/>
  <c r="CV795" i="52"/>
  <c r="EX817" i="52"/>
  <c r="CV817" i="52"/>
  <c r="DD836" i="52"/>
  <c r="DT768" i="52"/>
  <c r="DJ768" i="52"/>
  <c r="DV768" i="52" s="1"/>
  <c r="AB810" i="52"/>
  <c r="DR810" i="52"/>
  <c r="DU810" i="52" s="1"/>
  <c r="DJ810" i="52"/>
  <c r="DV810" i="52" s="1"/>
  <c r="II701" i="52"/>
  <c r="IH701" i="52"/>
  <c r="FM701" i="52"/>
  <c r="FD779" i="52"/>
  <c r="DM779" i="52"/>
  <c r="CW779" i="52"/>
  <c r="DM796" i="52"/>
  <c r="FD796" i="52"/>
  <c r="EF801" i="52"/>
  <c r="CO805" i="52"/>
  <c r="FB805" i="52" s="1"/>
  <c r="DM824" i="52"/>
  <c r="CW824" i="52"/>
  <c r="FD824" i="52"/>
  <c r="AB1018" i="52"/>
  <c r="FD762" i="52"/>
  <c r="DM762" i="52"/>
  <c r="CW762" i="52"/>
  <c r="DN762" i="52" s="1"/>
  <c r="CJ772" i="52"/>
  <c r="AB819" i="52"/>
  <c r="EF830" i="52"/>
  <c r="EF797" i="52"/>
  <c r="AB801" i="52"/>
  <c r="DR801" i="52"/>
  <c r="DU801" i="52" s="1"/>
  <c r="DJ801" i="52"/>
  <c r="DV801" i="52" s="1"/>
  <c r="CJ832" i="52"/>
  <c r="IH835" i="52"/>
  <c r="II934" i="52"/>
  <c r="FM934" i="52"/>
  <c r="AB943" i="52"/>
  <c r="AC943" i="52" s="1"/>
  <c r="CO813" i="52"/>
  <c r="FB813" i="52" s="1"/>
  <c r="CP813" i="52"/>
  <c r="FA813" i="52" s="1"/>
  <c r="DD813" i="52"/>
  <c r="FP813" i="52" s="1"/>
  <c r="CV813" i="52"/>
  <c r="CN813" i="52"/>
  <c r="FE813" i="52" s="1"/>
  <c r="CW813" i="52"/>
  <c r="EV813" i="52" s="1"/>
  <c r="CK813" i="52"/>
  <c r="CX813" i="52"/>
  <c r="EW813" i="52" s="1"/>
  <c r="FI813" i="52" s="1"/>
  <c r="CI813" i="52"/>
  <c r="CJ813" i="52" s="1"/>
  <c r="DC813" i="52"/>
  <c r="DD825" i="52"/>
  <c r="AB995" i="52"/>
  <c r="CV825" i="52"/>
  <c r="EX825" i="52"/>
  <c r="AB1014" i="52"/>
  <c r="CN709" i="52"/>
  <c r="FE709" i="52" s="1"/>
  <c r="CP709" i="52"/>
  <c r="FA709" i="52" s="1"/>
  <c r="CW709" i="52"/>
  <c r="EV709" i="52" s="1"/>
  <c r="CI709" i="52"/>
  <c r="CJ709" i="52" s="1"/>
  <c r="CK709" i="52"/>
  <c r="DC709" i="52"/>
  <c r="DD709" i="52"/>
  <c r="FP709" i="52" s="1"/>
  <c r="CV709" i="52"/>
  <c r="CX709" i="52"/>
  <c r="EW709" i="52" s="1"/>
  <c r="FI709" i="52" s="1"/>
  <c r="DD805" i="52"/>
  <c r="FP805" i="52" s="1"/>
  <c r="AB993" i="52"/>
  <c r="EF911" i="52"/>
  <c r="AB895" i="52"/>
  <c r="AB896" i="52"/>
  <c r="EF882" i="52"/>
  <c r="IH791" i="52"/>
  <c r="EF755" i="52"/>
  <c r="AB754" i="52"/>
  <c r="AB715" i="52"/>
  <c r="FO762" i="52"/>
  <c r="DF762" i="52"/>
  <c r="AB757" i="52"/>
  <c r="AB714" i="52"/>
  <c r="AB729" i="52"/>
  <c r="AB392" i="52"/>
  <c r="AC392" i="52" s="1"/>
  <c r="AB752" i="52"/>
  <c r="EV609" i="52"/>
  <c r="FJ609" i="52" s="1"/>
  <c r="DN609" i="52"/>
  <c r="DZ609" i="52"/>
  <c r="EA609" i="52"/>
  <c r="DB609" i="52"/>
  <c r="AB644" i="52"/>
  <c r="CW679" i="52"/>
  <c r="FP541" i="52"/>
  <c r="DF541" i="52"/>
  <c r="FO621" i="52"/>
  <c r="DF621" i="52"/>
  <c r="AB652" i="52"/>
  <c r="AB562" i="52"/>
  <c r="FP553" i="52"/>
  <c r="DF553" i="52"/>
  <c r="AB240" i="52"/>
  <c r="EU507" i="52"/>
  <c r="FH507" i="52" s="1"/>
  <c r="FS300" i="52"/>
  <c r="IE300" i="52"/>
  <c r="DF534" i="52"/>
  <c r="FO534" i="52"/>
  <c r="EW384" i="52"/>
  <c r="FI384" i="52" s="1"/>
  <c r="EA384" i="52"/>
  <c r="DZ384" i="52"/>
  <c r="DB384" i="52"/>
  <c r="II496" i="52"/>
  <c r="IH496" i="52"/>
  <c r="AB344" i="52"/>
  <c r="FS284" i="52"/>
  <c r="IE284" i="52"/>
  <c r="AB409" i="52"/>
  <c r="DC196" i="52"/>
  <c r="EU453" i="52"/>
  <c r="FH453" i="52" s="1"/>
  <c r="AB180" i="52"/>
  <c r="EU459" i="52"/>
  <c r="FH459" i="52" s="1"/>
  <c r="DZ459" i="52"/>
  <c r="EF472" i="52"/>
  <c r="CK223" i="52"/>
  <c r="AB405" i="52"/>
  <c r="AB552" i="52"/>
  <c r="FS298" i="52"/>
  <c r="AB183" i="52"/>
  <c r="II143" i="52"/>
  <c r="IH143" i="52"/>
  <c r="FM143" i="52"/>
  <c r="CW183" i="52"/>
  <c r="EV183" i="52" s="1"/>
  <c r="AB179" i="52"/>
  <c r="EW213" i="52"/>
  <c r="FI213" i="52" s="1"/>
  <c r="EA213" i="52"/>
  <c r="DZ213" i="52"/>
  <c r="DB213" i="52"/>
  <c r="II217" i="52"/>
  <c r="FM217" i="52"/>
  <c r="IH217" i="52"/>
  <c r="DF166" i="52"/>
  <c r="FO166" i="52"/>
  <c r="FN166" i="52" s="1"/>
  <c r="IG166" i="52" s="1"/>
  <c r="CU1027" i="52"/>
  <c r="FC1027" i="52"/>
  <c r="FS1027" i="52" s="1"/>
  <c r="II135" i="52"/>
  <c r="FM135" i="52"/>
  <c r="FC670" i="52"/>
  <c r="FH927" i="52"/>
  <c r="CU618" i="52"/>
  <c r="CU982" i="52"/>
  <c r="CU630" i="52"/>
  <c r="FS282" i="52"/>
  <c r="AC613" i="52"/>
  <c r="AC378" i="52"/>
  <c r="AC142" i="52"/>
  <c r="AC870" i="52"/>
  <c r="AB912" i="52"/>
  <c r="DR912" i="52"/>
  <c r="DU912" i="52" s="1"/>
  <c r="DJ912" i="52"/>
  <c r="DV912" i="52" s="1"/>
  <c r="FD840" i="52"/>
  <c r="DM840" i="52"/>
  <c r="CW840" i="52"/>
  <c r="FC916" i="52"/>
  <c r="FS916" i="52" s="1"/>
  <c r="CU916" i="52"/>
  <c r="DW1047" i="52"/>
  <c r="DC1047" i="52"/>
  <c r="DB1047" i="52"/>
  <c r="EA1047" i="52"/>
  <c r="CP844" i="52"/>
  <c r="FA844" i="52" s="1"/>
  <c r="DD844" i="52"/>
  <c r="FP844" i="52" s="1"/>
  <c r="DC844" i="52"/>
  <c r="CW844" i="52"/>
  <c r="EV844" i="52" s="1"/>
  <c r="CV844" i="52"/>
  <c r="CX844" i="52"/>
  <c r="EW844" i="52" s="1"/>
  <c r="FI844" i="52" s="1"/>
  <c r="CI844" i="52"/>
  <c r="CJ844" i="52" s="1"/>
  <c r="CK844" i="52"/>
  <c r="DX848" i="52"/>
  <c r="DD848" i="52"/>
  <c r="AB949" i="52"/>
  <c r="DR949" i="52"/>
  <c r="DU949" i="52" s="1"/>
  <c r="DJ949" i="52"/>
  <c r="DV949" i="52" s="1"/>
  <c r="FS949" i="52" s="1"/>
  <c r="CJ39" i="52"/>
  <c r="CK16" i="52"/>
  <c r="FC16" i="52" s="1"/>
  <c r="CP61" i="52"/>
  <c r="FA61" i="52" s="1"/>
  <c r="DD27" i="52"/>
  <c r="FP27" i="52" s="1"/>
  <c r="CX17" i="52"/>
  <c r="DB17" i="52" s="1"/>
  <c r="CV842" i="52"/>
  <c r="EX842" i="52"/>
  <c r="CU842" i="52"/>
  <c r="EY844" i="52"/>
  <c r="DT865" i="52"/>
  <c r="DJ865" i="52"/>
  <c r="DV865" i="52" s="1"/>
  <c r="DX854" i="52"/>
  <c r="DD854" i="52"/>
  <c r="FP854" i="52" s="1"/>
  <c r="DS895" i="52"/>
  <c r="DJ895" i="52"/>
  <c r="DV895" i="52" s="1"/>
  <c r="EX915" i="52"/>
  <c r="CV915" i="52"/>
  <c r="FD853" i="52"/>
  <c r="DM853" i="52"/>
  <c r="CW853" i="52"/>
  <c r="EZ889" i="52"/>
  <c r="CX889" i="52"/>
  <c r="CU889" i="52"/>
  <c r="FD895" i="52"/>
  <c r="DM895" i="52"/>
  <c r="EZ938" i="52"/>
  <c r="CX938" i="52"/>
  <c r="CU938" i="52"/>
  <c r="CN950" i="52"/>
  <c r="FE950" i="52" s="1"/>
  <c r="CP950" i="52"/>
  <c r="FA950" i="52" s="1"/>
  <c r="CO950" i="52"/>
  <c r="FB950" i="52" s="1"/>
  <c r="CV950" i="52"/>
  <c r="DC950" i="52"/>
  <c r="CK950" i="52"/>
  <c r="CI950" i="52"/>
  <c r="CJ950" i="52" s="1"/>
  <c r="CX950" i="52"/>
  <c r="EW950" i="52" s="1"/>
  <c r="FI950" i="52" s="1"/>
  <c r="CW950" i="52"/>
  <c r="DD950" i="52"/>
  <c r="FP950" i="52" s="1"/>
  <c r="FD991" i="52"/>
  <c r="DM991" i="52"/>
  <c r="CW991" i="52"/>
  <c r="CO894" i="52"/>
  <c r="FB894" i="52" s="1"/>
  <c r="CN894" i="52"/>
  <c r="FE894" i="52" s="1"/>
  <c r="CW894" i="52"/>
  <c r="EV894" i="52" s="1"/>
  <c r="FJ894" i="52" s="1"/>
  <c r="CI894" i="52"/>
  <c r="CJ894" i="52" s="1"/>
  <c r="DC894" i="52"/>
  <c r="CV894" i="52"/>
  <c r="CK894" i="52"/>
  <c r="CX894" i="52"/>
  <c r="EW894" i="52" s="1"/>
  <c r="FI894" i="52" s="1"/>
  <c r="DD894" i="52"/>
  <c r="FP894" i="52" s="1"/>
  <c r="EF912" i="52"/>
  <c r="CK971" i="52"/>
  <c r="CJ971" i="52"/>
  <c r="DX843" i="52"/>
  <c r="DD843" i="52"/>
  <c r="FP843" i="52" s="1"/>
  <c r="FQ889" i="52"/>
  <c r="DF889" i="52"/>
  <c r="DM903" i="52"/>
  <c r="FD903" i="52"/>
  <c r="CJ930" i="52"/>
  <c r="IH902" i="52"/>
  <c r="FC911" i="52"/>
  <c r="CU911" i="52"/>
  <c r="DW974" i="52"/>
  <c r="DC974" i="52"/>
  <c r="FQ851" i="52"/>
  <c r="DF851" i="52"/>
  <c r="EZ888" i="52"/>
  <c r="CX888" i="52"/>
  <c r="EW888" i="52" s="1"/>
  <c r="CN896" i="52"/>
  <c r="FE896" i="52" s="1"/>
  <c r="CO896" i="52"/>
  <c r="FB896" i="52" s="1"/>
  <c r="CI896" i="52"/>
  <c r="CJ896" i="52" s="1"/>
  <c r="CW896" i="52"/>
  <c r="EV896" i="52" s="1"/>
  <c r="CV896" i="52"/>
  <c r="DD896" i="52"/>
  <c r="FP896" i="52" s="1"/>
  <c r="CK896" i="52"/>
  <c r="DC896" i="52"/>
  <c r="CX896" i="52"/>
  <c r="EW896" i="52" s="1"/>
  <c r="FI896" i="52" s="1"/>
  <c r="EF906" i="52"/>
  <c r="EY909" i="52"/>
  <c r="FD985" i="52"/>
  <c r="FM985" i="52" s="1"/>
  <c r="DM985" i="52"/>
  <c r="CW985" i="52"/>
  <c r="CN1014" i="52"/>
  <c r="FE1014" i="52" s="1"/>
  <c r="CI1014" i="52"/>
  <c r="CJ1014" i="52" s="1"/>
  <c r="DC1014" i="52"/>
  <c r="CW1014" i="52"/>
  <c r="EV1014" i="52" s="1"/>
  <c r="CK1014" i="52"/>
  <c r="CV1014" i="52"/>
  <c r="CX1014" i="52"/>
  <c r="EW1014" i="52" s="1"/>
  <c r="FI1014" i="52" s="1"/>
  <c r="DD1014" i="52"/>
  <c r="FP1014" i="52" s="1"/>
  <c r="CJ887" i="52"/>
  <c r="DS902" i="52"/>
  <c r="DJ902" i="52"/>
  <c r="DV902" i="52" s="1"/>
  <c r="IH934" i="52"/>
  <c r="CK940" i="52"/>
  <c r="CJ940" i="52"/>
  <c r="CK961" i="52"/>
  <c r="CJ961" i="52"/>
  <c r="FE974" i="52"/>
  <c r="CU974" i="52"/>
  <c r="DS1005" i="52"/>
  <c r="DJ1005" i="52"/>
  <c r="DV1005" i="52" s="1"/>
  <c r="DW1016" i="52"/>
  <c r="DC1016" i="52"/>
  <c r="EY914" i="52"/>
  <c r="AB967" i="52"/>
  <c r="DJ967" i="52"/>
  <c r="DV967" i="52" s="1"/>
  <c r="DR967" i="52"/>
  <c r="DU967" i="52" s="1"/>
  <c r="IH989" i="52"/>
  <c r="II989" i="52"/>
  <c r="FE1004" i="52"/>
  <c r="CU1004" i="52"/>
  <c r="FF1030" i="52"/>
  <c r="CI1030" i="52"/>
  <c r="CJ1030" i="52" s="1"/>
  <c r="DW1049" i="52"/>
  <c r="DC1049" i="52"/>
  <c r="CO973" i="52"/>
  <c r="FB973" i="52" s="1"/>
  <c r="EY1005" i="52"/>
  <c r="DN1005" i="52"/>
  <c r="DT1029" i="52"/>
  <c r="DJ1029" i="52"/>
  <c r="DV1029" i="52" s="1"/>
  <c r="DT1045" i="52"/>
  <c r="DJ1045" i="52"/>
  <c r="DV1045" i="52" s="1"/>
  <c r="CV945" i="52"/>
  <c r="DT996" i="52"/>
  <c r="DJ996" i="52"/>
  <c r="DV996" i="52" s="1"/>
  <c r="EF1005" i="52"/>
  <c r="CO1025" i="52"/>
  <c r="FB1025" i="52" s="1"/>
  <c r="CN1025" i="52"/>
  <c r="FE1025" i="52" s="1"/>
  <c r="CP1025" i="52"/>
  <c r="FA1025" i="52" s="1"/>
  <c r="CX1025" i="52"/>
  <c r="EW1025" i="52" s="1"/>
  <c r="FI1025" i="52" s="1"/>
  <c r="CK1025" i="52"/>
  <c r="CI1025" i="52"/>
  <c r="CJ1025" i="52" s="1"/>
  <c r="CV1025" i="52"/>
  <c r="DD1025" i="52"/>
  <c r="FP1025" i="52" s="1"/>
  <c r="DC1025" i="52"/>
  <c r="CW1025" i="52"/>
  <c r="EV1025" i="52" s="1"/>
  <c r="EY1042" i="52"/>
  <c r="DN1042" i="52"/>
  <c r="EX937" i="52"/>
  <c r="CV937" i="52"/>
  <c r="FD981" i="52"/>
  <c r="DM981" i="52"/>
  <c r="CW981" i="52"/>
  <c r="CP1010" i="52"/>
  <c r="FA1010" i="52" s="1"/>
  <c r="FD71" i="52"/>
  <c r="DM71" i="52"/>
  <c r="CW71" i="52"/>
  <c r="EY112" i="52"/>
  <c r="CW112" i="52"/>
  <c r="EV112" i="52" s="1"/>
  <c r="EY964" i="52"/>
  <c r="CJ1013" i="52"/>
  <c r="DW1017" i="52"/>
  <c r="DC1017" i="52"/>
  <c r="DW115" i="52"/>
  <c r="DC115" i="52"/>
  <c r="EY1023" i="52"/>
  <c r="FM1023" i="52" s="1"/>
  <c r="CW1023" i="52"/>
  <c r="DN1023" i="52" s="1"/>
  <c r="AB1031" i="52"/>
  <c r="DR1031" i="52"/>
  <c r="DU1031" i="52" s="1"/>
  <c r="DJ1031" i="52"/>
  <c r="DV1031" i="52" s="1"/>
  <c r="CP1036" i="52"/>
  <c r="FA1036" i="52" s="1"/>
  <c r="CO88" i="52"/>
  <c r="FB88" i="52" s="1"/>
  <c r="CP88" i="52"/>
  <c r="FA88" i="52" s="1"/>
  <c r="CX88" i="52"/>
  <c r="EW88" i="52" s="1"/>
  <c r="FI88" i="52" s="1"/>
  <c r="CI88" i="52"/>
  <c r="CJ88" i="52" s="1"/>
  <c r="CV88" i="52"/>
  <c r="DD88" i="52"/>
  <c r="FP88" i="52" s="1"/>
  <c r="DC88" i="52"/>
  <c r="CW88" i="52"/>
  <c r="CK88" i="52"/>
  <c r="EY113" i="52"/>
  <c r="EY1050" i="52"/>
  <c r="DM73" i="52"/>
  <c r="FD73" i="52"/>
  <c r="CW73" i="52"/>
  <c r="EY103" i="52"/>
  <c r="CW103" i="52"/>
  <c r="EV103" i="52" s="1"/>
  <c r="CK115" i="52"/>
  <c r="CJ115" i="52"/>
  <c r="DD117" i="52"/>
  <c r="CK135" i="52"/>
  <c r="CJ135" i="52"/>
  <c r="FD1038" i="52"/>
  <c r="DM1038" i="52"/>
  <c r="FD1041" i="52"/>
  <c r="DM1041" i="52"/>
  <c r="CW1041" i="52"/>
  <c r="CK75" i="52"/>
  <c r="CJ75" i="52"/>
  <c r="EX103" i="52"/>
  <c r="CV103" i="52"/>
  <c r="DW114" i="52"/>
  <c r="DC114" i="52"/>
  <c r="DD176" i="52"/>
  <c r="FP176" i="52" s="1"/>
  <c r="CI176" i="52"/>
  <c r="CJ176" i="52" s="1"/>
  <c r="CN176" i="52"/>
  <c r="FE176" i="52" s="1"/>
  <c r="CX176" i="52"/>
  <c r="EW176" i="52" s="1"/>
  <c r="FI176" i="52" s="1"/>
  <c r="CP176" i="52"/>
  <c r="FA176" i="52" s="1"/>
  <c r="CV176" i="52"/>
  <c r="CK176" i="52"/>
  <c r="CO176" i="52"/>
  <c r="FB176" i="52" s="1"/>
  <c r="DC176" i="52"/>
  <c r="CW176" i="52"/>
  <c r="EV176" i="52" s="1"/>
  <c r="FJ176" i="52" s="1"/>
  <c r="II1049" i="52"/>
  <c r="FQ127" i="52"/>
  <c r="DF127" i="52"/>
  <c r="CO1003" i="52"/>
  <c r="FB1003" i="52" s="1"/>
  <c r="FF70" i="52"/>
  <c r="CI70" i="52"/>
  <c r="CJ70" i="52" s="1"/>
  <c r="CN125" i="52"/>
  <c r="FE125" i="52" s="1"/>
  <c r="DC125" i="52"/>
  <c r="CP125" i="52"/>
  <c r="FA125" i="52" s="1"/>
  <c r="CK125" i="52"/>
  <c r="DD125" i="52"/>
  <c r="FP125" i="52" s="1"/>
  <c r="CV125" i="52"/>
  <c r="CO125" i="52"/>
  <c r="FB125" i="52" s="1"/>
  <c r="CX125" i="52"/>
  <c r="EW125" i="52" s="1"/>
  <c r="FI125" i="52" s="1"/>
  <c r="CI125" i="52"/>
  <c r="CJ125" i="52" s="1"/>
  <c r="CW125" i="52"/>
  <c r="EF181" i="52"/>
  <c r="CP1033" i="52"/>
  <c r="FA1033" i="52" s="1"/>
  <c r="CI1033" i="52"/>
  <c r="CJ1033" i="52" s="1"/>
  <c r="DD1033" i="52"/>
  <c r="FP1033" i="52" s="1"/>
  <c r="DC1033" i="52"/>
  <c r="CK1033" i="52"/>
  <c r="CW1033" i="52"/>
  <c r="CV1033" i="52"/>
  <c r="CX1033" i="52"/>
  <c r="EW1033" i="52" s="1"/>
  <c r="FI1033" i="52" s="1"/>
  <c r="EF94" i="52"/>
  <c r="CK110" i="52"/>
  <c r="CJ110" i="52"/>
  <c r="EZ182" i="52"/>
  <c r="CX182" i="52"/>
  <c r="EW182" i="52" s="1"/>
  <c r="EF1000" i="52"/>
  <c r="DS65" i="52"/>
  <c r="DJ65" i="52"/>
  <c r="DV65" i="52" s="1"/>
  <c r="DS88" i="52"/>
  <c r="DJ88" i="52"/>
  <c r="DV88" i="52" s="1"/>
  <c r="DX134" i="52"/>
  <c r="DD134" i="52"/>
  <c r="EZ174" i="52"/>
  <c r="CX174" i="52"/>
  <c r="EW174" i="52" s="1"/>
  <c r="DW155" i="52"/>
  <c r="DC155" i="52"/>
  <c r="EY173" i="52"/>
  <c r="EX186" i="52"/>
  <c r="CV186" i="52"/>
  <c r="CU186" i="52"/>
  <c r="DD190" i="52"/>
  <c r="FP190" i="52" s="1"/>
  <c r="DX190" i="52"/>
  <c r="AB221" i="52"/>
  <c r="DR221" i="52"/>
  <c r="DU221" i="52" s="1"/>
  <c r="DJ221" i="52"/>
  <c r="DV221" i="52" s="1"/>
  <c r="DT1034" i="52"/>
  <c r="DJ1034" i="52"/>
  <c r="FF81" i="52"/>
  <c r="CI81" i="52"/>
  <c r="CJ81" i="52" s="1"/>
  <c r="CK139" i="52"/>
  <c r="CJ139" i="52"/>
  <c r="EY164" i="52"/>
  <c r="CW164" i="52"/>
  <c r="EV164" i="52" s="1"/>
  <c r="DX178" i="52"/>
  <c r="DD178" i="52"/>
  <c r="AB202" i="52"/>
  <c r="DR202" i="52"/>
  <c r="DU202" i="52" s="1"/>
  <c r="DJ202" i="52"/>
  <c r="DV202" i="52" s="1"/>
  <c r="DD238" i="52"/>
  <c r="DX238" i="52"/>
  <c r="CO1051" i="52"/>
  <c r="FB1051" i="52" s="1"/>
  <c r="CP1051" i="52"/>
  <c r="FA1051" i="52" s="1"/>
  <c r="CV1051" i="52"/>
  <c r="CW1051" i="52"/>
  <c r="EV1051" i="52" s="1"/>
  <c r="DC1051" i="52"/>
  <c r="CK1051" i="52"/>
  <c r="DD1051" i="52"/>
  <c r="FP1051" i="52" s="1"/>
  <c r="CI1051" i="52"/>
  <c r="CJ1051" i="52" s="1"/>
  <c r="CX1051" i="52"/>
  <c r="EW1051" i="52" s="1"/>
  <c r="FI1051" i="52" s="1"/>
  <c r="EX105" i="52"/>
  <c r="CV105" i="52"/>
  <c r="EZ160" i="52"/>
  <c r="CX160" i="52"/>
  <c r="CU160" i="52"/>
  <c r="DD189" i="52"/>
  <c r="DX189" i="52"/>
  <c r="CK201" i="52"/>
  <c r="CJ201" i="52"/>
  <c r="CJ97" i="52"/>
  <c r="FQ102" i="52"/>
  <c r="CJ177" i="52"/>
  <c r="DX191" i="52"/>
  <c r="DD191" i="52"/>
  <c r="DW227" i="52"/>
  <c r="DC227" i="52"/>
  <c r="CP255" i="52"/>
  <c r="FA255" i="52" s="1"/>
  <c r="CO255" i="52"/>
  <c r="FB255" i="52" s="1"/>
  <c r="DD255" i="52"/>
  <c r="FP255" i="52" s="1"/>
  <c r="CW255" i="52"/>
  <c r="CN255" i="52"/>
  <c r="FE255" i="52" s="1"/>
  <c r="CK255" i="52"/>
  <c r="CV255" i="52"/>
  <c r="CX255" i="52"/>
  <c r="EW255" i="52" s="1"/>
  <c r="FI255" i="52" s="1"/>
  <c r="DC255" i="52"/>
  <c r="CI255" i="52"/>
  <c r="CJ255" i="52" s="1"/>
  <c r="CW1044" i="52"/>
  <c r="FD1044" i="52"/>
  <c r="DM1044" i="52"/>
  <c r="DD179" i="52"/>
  <c r="FP179" i="52" s="1"/>
  <c r="CK179" i="52"/>
  <c r="CP179" i="52"/>
  <c r="FA179" i="52" s="1"/>
  <c r="CV179" i="52"/>
  <c r="CO179" i="52"/>
  <c r="FB179" i="52" s="1"/>
  <c r="CW179" i="52"/>
  <c r="EV179" i="52" s="1"/>
  <c r="CX179" i="52"/>
  <c r="EW179" i="52" s="1"/>
  <c r="FI179" i="52" s="1"/>
  <c r="CN179" i="52"/>
  <c r="FE179" i="52" s="1"/>
  <c r="DC179" i="52"/>
  <c r="CI179" i="52"/>
  <c r="CJ179" i="52" s="1"/>
  <c r="DT185" i="52"/>
  <c r="DJ185" i="52"/>
  <c r="DV185" i="52" s="1"/>
  <c r="AB225" i="52"/>
  <c r="DR225" i="52"/>
  <c r="DU225" i="52" s="1"/>
  <c r="DJ225" i="52"/>
  <c r="DV225" i="52" s="1"/>
  <c r="DX294" i="52"/>
  <c r="DD294" i="52"/>
  <c r="CN995" i="52"/>
  <c r="FE995" i="52" s="1"/>
  <c r="FQ131" i="52"/>
  <c r="EX167" i="52"/>
  <c r="CV167" i="52"/>
  <c r="EX180" i="52"/>
  <c r="CV180" i="52"/>
  <c r="AB226" i="52"/>
  <c r="DR226" i="52"/>
  <c r="DU226" i="52" s="1"/>
  <c r="DJ226" i="52"/>
  <c r="DV226" i="52" s="1"/>
  <c r="FS226" i="52" s="1"/>
  <c r="DK226" i="52"/>
  <c r="DW109" i="52"/>
  <c r="DC109" i="52"/>
  <c r="CP122" i="52"/>
  <c r="FA122" i="52" s="1"/>
  <c r="CX122" i="52"/>
  <c r="EW122" i="52" s="1"/>
  <c r="FI122" i="52" s="1"/>
  <c r="CO122" i="52"/>
  <c r="FB122" i="52" s="1"/>
  <c r="DC122" i="52"/>
  <c r="CN122" i="52"/>
  <c r="FE122" i="52" s="1"/>
  <c r="CK122" i="52"/>
  <c r="DD122" i="52"/>
  <c r="FP122" i="52" s="1"/>
  <c r="CI122" i="52"/>
  <c r="CJ122" i="52" s="1"/>
  <c r="CW122" i="52"/>
  <c r="CV122" i="52"/>
  <c r="EX233" i="52"/>
  <c r="CV233" i="52"/>
  <c r="CU233" i="52"/>
  <c r="FD249" i="52"/>
  <c r="DM249" i="52"/>
  <c r="EY291" i="52"/>
  <c r="CW291" i="52"/>
  <c r="DN291" i="52" s="1"/>
  <c r="CU291" i="52"/>
  <c r="DS319" i="52"/>
  <c r="DJ319" i="52"/>
  <c r="DV319" i="52" s="1"/>
  <c r="DS348" i="52"/>
  <c r="DJ348" i="52"/>
  <c r="DV348" i="52" s="1"/>
  <c r="CU393" i="52"/>
  <c r="FC393" i="52"/>
  <c r="FS393" i="52" s="1"/>
  <c r="EY197" i="52"/>
  <c r="CU197" i="52"/>
  <c r="CW197" i="52"/>
  <c r="DN197" i="52" s="1"/>
  <c r="DX272" i="52"/>
  <c r="DD272" i="52"/>
  <c r="EA272" i="52"/>
  <c r="DB272" i="52"/>
  <c r="EF297" i="52"/>
  <c r="DM326" i="52"/>
  <c r="FD326" i="52"/>
  <c r="CW326" i="52"/>
  <c r="CU326" i="52"/>
  <c r="IH404" i="52"/>
  <c r="CU166" i="52"/>
  <c r="FC166" i="52"/>
  <c r="DW200" i="52"/>
  <c r="DC200" i="52"/>
  <c r="EY295" i="52"/>
  <c r="CW295" i="52"/>
  <c r="CU295" i="52"/>
  <c r="DN295" i="52"/>
  <c r="FF341" i="52"/>
  <c r="CI341" i="52"/>
  <c r="CJ341" i="52" s="1"/>
  <c r="DX359" i="52"/>
  <c r="DD359" i="52"/>
  <c r="EY170" i="52"/>
  <c r="AB205" i="52"/>
  <c r="DR205" i="52"/>
  <c r="DU205" i="52" s="1"/>
  <c r="DJ205" i="52"/>
  <c r="DV205" i="52" s="1"/>
  <c r="AB237" i="52"/>
  <c r="DR237" i="52"/>
  <c r="DU237" i="52" s="1"/>
  <c r="DJ237" i="52"/>
  <c r="DV237" i="52" s="1"/>
  <c r="DM251" i="52"/>
  <c r="FD251" i="52"/>
  <c r="CW251" i="52"/>
  <c r="DD271" i="52"/>
  <c r="DX271" i="52"/>
  <c r="CP289" i="52"/>
  <c r="FA289" i="52" s="1"/>
  <c r="FF309" i="52"/>
  <c r="CI309" i="52"/>
  <c r="CJ309" i="52" s="1"/>
  <c r="CU309" i="52"/>
  <c r="DX323" i="52"/>
  <c r="DD323" i="52"/>
  <c r="DD367" i="52"/>
  <c r="FP367" i="52" s="1"/>
  <c r="DX367" i="52"/>
  <c r="FA386" i="52"/>
  <c r="CU386" i="52"/>
  <c r="EF401" i="52"/>
  <c r="CO430" i="52"/>
  <c r="FB430" i="52" s="1"/>
  <c r="DC430" i="52"/>
  <c r="CN430" i="52"/>
  <c r="FE430" i="52" s="1"/>
  <c r="CP430" i="52"/>
  <c r="FA430" i="52" s="1"/>
  <c r="CV430" i="52"/>
  <c r="CK430" i="52"/>
  <c r="CW430" i="52"/>
  <c r="CX430" i="52"/>
  <c r="EW430" i="52" s="1"/>
  <c r="FI430" i="52" s="1"/>
  <c r="CI430" i="52"/>
  <c r="CJ430" i="52" s="1"/>
  <c r="DD430" i="52"/>
  <c r="FP430" i="52" s="1"/>
  <c r="EY172" i="52"/>
  <c r="DM243" i="52"/>
  <c r="FD243" i="52"/>
  <c r="CW243" i="52"/>
  <c r="DM306" i="52"/>
  <c r="FD306" i="52"/>
  <c r="CW306" i="52"/>
  <c r="CU306" i="52"/>
  <c r="CK333" i="52"/>
  <c r="CJ333" i="52"/>
  <c r="CK157" i="52"/>
  <c r="CJ157" i="52"/>
  <c r="AB260" i="52"/>
  <c r="DJ260" i="52"/>
  <c r="DV260" i="52" s="1"/>
  <c r="FS260" i="52" s="1"/>
  <c r="DR260" i="52"/>
  <c r="DU260" i="52" s="1"/>
  <c r="CO305" i="52"/>
  <c r="FB305" i="52" s="1"/>
  <c r="II305" i="52" s="1"/>
  <c r="CN305" i="52"/>
  <c r="FE305" i="52" s="1"/>
  <c r="DD305" i="52"/>
  <c r="FP305" i="52" s="1"/>
  <c r="CI305" i="52"/>
  <c r="CJ305" i="52" s="1"/>
  <c r="CK305" i="52"/>
  <c r="CX305" i="52"/>
  <c r="EW305" i="52" s="1"/>
  <c r="FI305" i="52" s="1"/>
  <c r="CV305" i="52"/>
  <c r="CW305" i="52"/>
  <c r="DC305" i="52"/>
  <c r="CX332" i="52"/>
  <c r="EZ332" i="52"/>
  <c r="FF353" i="52"/>
  <c r="CI353" i="52"/>
  <c r="CJ353" i="52" s="1"/>
  <c r="CJ396" i="52"/>
  <c r="EF1006" i="52"/>
  <c r="DX183" i="52"/>
  <c r="DD183" i="52"/>
  <c r="AB247" i="52"/>
  <c r="DR247" i="52"/>
  <c r="DU247" i="52" s="1"/>
  <c r="DJ247" i="52"/>
  <c r="DV247" i="52" s="1"/>
  <c r="AB257" i="52"/>
  <c r="DR257" i="52"/>
  <c r="DU257" i="52" s="1"/>
  <c r="DJ257" i="52"/>
  <c r="DV257" i="52" s="1"/>
  <c r="EY303" i="52"/>
  <c r="CW303" i="52"/>
  <c r="DN303" i="52" s="1"/>
  <c r="CU303" i="52"/>
  <c r="FF325" i="52"/>
  <c r="CI325" i="52"/>
  <c r="CJ325" i="52" s="1"/>
  <c r="CU325" i="52"/>
  <c r="DM331" i="52"/>
  <c r="FD331" i="52"/>
  <c r="CU331" i="52"/>
  <c r="CW331" i="52"/>
  <c r="FC352" i="52"/>
  <c r="FS352" i="52" s="1"/>
  <c r="CU352" i="52"/>
  <c r="EX424" i="52"/>
  <c r="CV424" i="52"/>
  <c r="EY265" i="52"/>
  <c r="IH265" i="52" s="1"/>
  <c r="DN265" i="52"/>
  <c r="DM417" i="52"/>
  <c r="FD417" i="52"/>
  <c r="CW417" i="52"/>
  <c r="CU417" i="52"/>
  <c r="AB529" i="52"/>
  <c r="DR529" i="52"/>
  <c r="DU529" i="52" s="1"/>
  <c r="DJ529" i="52"/>
  <c r="DV529" i="52" s="1"/>
  <c r="CP324" i="52"/>
  <c r="FA324" i="52" s="1"/>
  <c r="IH324" i="52" s="1"/>
  <c r="CN324" i="52"/>
  <c r="FE324" i="52" s="1"/>
  <c r="CK324" i="52"/>
  <c r="CX324" i="52"/>
  <c r="EW324" i="52" s="1"/>
  <c r="FI324" i="52" s="1"/>
  <c r="DD324" i="52"/>
  <c r="FP324" i="52" s="1"/>
  <c r="CV324" i="52"/>
  <c r="CI324" i="52"/>
  <c r="CJ324" i="52" s="1"/>
  <c r="CW324" i="52"/>
  <c r="DC324" i="52"/>
  <c r="DX404" i="52"/>
  <c r="DD404" i="52"/>
  <c r="DS442" i="52"/>
  <c r="DJ442" i="52"/>
  <c r="DV442" i="52" s="1"/>
  <c r="CO482" i="52"/>
  <c r="FB482" i="52" s="1"/>
  <c r="IH482" i="52" s="1"/>
  <c r="CN482" i="52"/>
  <c r="FE482" i="52" s="1"/>
  <c r="CW482" i="52"/>
  <c r="CV482" i="52"/>
  <c r="CK482" i="52"/>
  <c r="DD482" i="52"/>
  <c r="FP482" i="52" s="1"/>
  <c r="DC482" i="52"/>
  <c r="CI482" i="52"/>
  <c r="CJ482" i="52" s="1"/>
  <c r="CX482" i="52"/>
  <c r="EW482" i="52" s="1"/>
  <c r="FI482" i="52" s="1"/>
  <c r="AB543" i="52"/>
  <c r="DR543" i="52"/>
  <c r="DU543" i="52" s="1"/>
  <c r="DJ543" i="52"/>
  <c r="DV543" i="52" s="1"/>
  <c r="FF633" i="52"/>
  <c r="CI633" i="52"/>
  <c r="CJ633" i="52" s="1"/>
  <c r="CU633" i="52"/>
  <c r="EY277" i="52"/>
  <c r="DW424" i="52"/>
  <c r="DC424" i="52"/>
  <c r="DM437" i="52"/>
  <c r="FD437" i="52"/>
  <c r="CW437" i="52"/>
  <c r="DM444" i="52"/>
  <c r="CW444" i="52"/>
  <c r="FD444" i="52"/>
  <c r="CU444" i="52"/>
  <c r="EX449" i="52"/>
  <c r="CV449" i="52"/>
  <c r="CU449" i="52"/>
  <c r="DS507" i="52"/>
  <c r="DJ507" i="52"/>
  <c r="DV507" i="52" s="1"/>
  <c r="FS507" i="52" s="1"/>
  <c r="FQ535" i="52"/>
  <c r="DF535" i="52"/>
  <c r="FE590" i="52"/>
  <c r="CU590" i="52"/>
  <c r="EU355" i="52"/>
  <c r="FH355" i="52" s="1"/>
  <c r="DZ355" i="52"/>
  <c r="DB355" i="52"/>
  <c r="EA355" i="52"/>
  <c r="DM420" i="52"/>
  <c r="FD420" i="52"/>
  <c r="CW420" i="52"/>
  <c r="CU420" i="52"/>
  <c r="EF434" i="52"/>
  <c r="FD467" i="52"/>
  <c r="DM467" i="52"/>
  <c r="CW467" i="52"/>
  <c r="CU467" i="52"/>
  <c r="EY497" i="52"/>
  <c r="CW497" i="52"/>
  <c r="DN497" i="52" s="1"/>
  <c r="CU497" i="52"/>
  <c r="FF531" i="52"/>
  <c r="CI531" i="52"/>
  <c r="CJ531" i="52" s="1"/>
  <c r="EX559" i="52"/>
  <c r="CV559" i="52"/>
  <c r="CP242" i="52"/>
  <c r="FA242" i="52" s="1"/>
  <c r="CO242" i="52"/>
  <c r="FB242" i="52" s="1"/>
  <c r="CK242" i="52"/>
  <c r="DD242" i="52"/>
  <c r="FP242" i="52" s="1"/>
  <c r="CN242" i="52"/>
  <c r="FE242" i="52" s="1"/>
  <c r="CI242" i="52"/>
  <c r="CJ242" i="52" s="1"/>
  <c r="CW242" i="52"/>
  <c r="DC242" i="52"/>
  <c r="CX242" i="52"/>
  <c r="EW242" i="52" s="1"/>
  <c r="FI242" i="52" s="1"/>
  <c r="IH344" i="52"/>
  <c r="AB419" i="52"/>
  <c r="DR419" i="52"/>
  <c r="DU419" i="52" s="1"/>
  <c r="DJ419" i="52"/>
  <c r="DV419" i="52" s="1"/>
  <c r="EX437" i="52"/>
  <c r="CV437" i="52"/>
  <c r="AB444" i="52"/>
  <c r="DR444" i="52"/>
  <c r="DU444" i="52" s="1"/>
  <c r="DJ444" i="52"/>
  <c r="DV444" i="52" s="1"/>
  <c r="FD457" i="52"/>
  <c r="DM457" i="52"/>
  <c r="FD477" i="52"/>
  <c r="DM477" i="52"/>
  <c r="DS513" i="52"/>
  <c r="DJ513" i="52"/>
  <c r="DV513" i="52" s="1"/>
  <c r="EX549" i="52"/>
  <c r="CV549" i="52"/>
  <c r="FE566" i="52"/>
  <c r="CU566" i="52"/>
  <c r="FQ615" i="52"/>
  <c r="DF615" i="52"/>
  <c r="DW405" i="52"/>
  <c r="DC405" i="52"/>
  <c r="DW409" i="52"/>
  <c r="DC409" i="52"/>
  <c r="EX418" i="52"/>
  <c r="CV418" i="52"/>
  <c r="EY485" i="52"/>
  <c r="II485" i="52" s="1"/>
  <c r="EY517" i="52"/>
  <c r="II517" i="52" s="1"/>
  <c r="CW517" i="52"/>
  <c r="EV517" i="52" s="1"/>
  <c r="CN457" i="52"/>
  <c r="FE457" i="52" s="1"/>
  <c r="DS476" i="52"/>
  <c r="DJ476" i="52"/>
  <c r="DV476" i="52" s="1"/>
  <c r="DS494" i="52"/>
  <c r="DJ494" i="52"/>
  <c r="DV494" i="52" s="1"/>
  <c r="AB585" i="52"/>
  <c r="AC585" i="52" s="1"/>
  <c r="DR585" i="52"/>
  <c r="DU585" i="52" s="1"/>
  <c r="DJ585" i="52"/>
  <c r="DV585" i="52" s="1"/>
  <c r="FF641" i="52"/>
  <c r="CI641" i="52"/>
  <c r="CJ641" i="52" s="1"/>
  <c r="CU641" i="52"/>
  <c r="FD452" i="52"/>
  <c r="DM452" i="52"/>
  <c r="CW452" i="52"/>
  <c r="CU452" i="52"/>
  <c r="EY463" i="52"/>
  <c r="DS481" i="52"/>
  <c r="DJ481" i="52"/>
  <c r="DV481" i="52" s="1"/>
  <c r="FF505" i="52"/>
  <c r="CI505" i="52"/>
  <c r="CJ505" i="52" s="1"/>
  <c r="CU505" i="52"/>
  <c r="CO548" i="52"/>
  <c r="FB548" i="52" s="1"/>
  <c r="CN548" i="52"/>
  <c r="FE548" i="52" s="1"/>
  <c r="CP548" i="52"/>
  <c r="FA548" i="52" s="1"/>
  <c r="CV548" i="52"/>
  <c r="DD548" i="52"/>
  <c r="FP548" i="52" s="1"/>
  <c r="CK548" i="52"/>
  <c r="CI548" i="52"/>
  <c r="CJ548" i="52" s="1"/>
  <c r="CW548" i="52"/>
  <c r="CX548" i="52"/>
  <c r="EW548" i="52" s="1"/>
  <c r="FI548" i="52" s="1"/>
  <c r="DC548" i="52"/>
  <c r="DS580" i="52"/>
  <c r="DJ580" i="52"/>
  <c r="DV580" i="52" s="1"/>
  <c r="AB601" i="52"/>
  <c r="DR601" i="52"/>
  <c r="DU601" i="52" s="1"/>
  <c r="DJ601" i="52"/>
  <c r="AB611" i="52"/>
  <c r="DR611" i="52"/>
  <c r="DU611" i="52" s="1"/>
  <c r="DJ611" i="52"/>
  <c r="DV611" i="52" s="1"/>
  <c r="DK611" i="52"/>
  <c r="CK651" i="52"/>
  <c r="CJ651" i="52"/>
  <c r="EF786" i="52"/>
  <c r="IH468" i="52"/>
  <c r="II468" i="52"/>
  <c r="FF512" i="52"/>
  <c r="CI512" i="52"/>
  <c r="CJ512" i="52" s="1"/>
  <c r="CU512" i="52"/>
  <c r="CK603" i="52"/>
  <c r="CJ603" i="52"/>
  <c r="FQ631" i="52"/>
  <c r="DF631" i="52"/>
  <c r="AB639" i="52"/>
  <c r="DR639" i="52"/>
  <c r="DU639" i="52" s="1"/>
  <c r="DJ639" i="52"/>
  <c r="DV639" i="52" s="1"/>
  <c r="EX702" i="52"/>
  <c r="CV702" i="52"/>
  <c r="DM466" i="52"/>
  <c r="FD466" i="52"/>
  <c r="DS502" i="52"/>
  <c r="DJ502" i="52"/>
  <c r="DV502" i="52" s="1"/>
  <c r="EY510" i="52"/>
  <c r="DX528" i="52"/>
  <c r="DD528" i="52"/>
  <c r="EA528" i="52"/>
  <c r="DB528" i="52"/>
  <c r="AB587" i="52"/>
  <c r="AC587" i="52" s="1"/>
  <c r="DR587" i="52"/>
  <c r="DU587" i="52" s="1"/>
  <c r="DJ587" i="52"/>
  <c r="DV587" i="52" s="1"/>
  <c r="EF622" i="52"/>
  <c r="EX647" i="52"/>
  <c r="CV647" i="52"/>
  <c r="CK683" i="52"/>
  <c r="DT710" i="52"/>
  <c r="DJ710" i="52"/>
  <c r="DV710" i="52" s="1"/>
  <c r="CW730" i="52"/>
  <c r="FD730" i="52"/>
  <c r="DM730" i="52"/>
  <c r="DS456" i="52"/>
  <c r="DJ456" i="52"/>
  <c r="DV456" i="52" s="1"/>
  <c r="FS456" i="52" s="1"/>
  <c r="CN479" i="52"/>
  <c r="FE479" i="52" s="1"/>
  <c r="DS528" i="52"/>
  <c r="DJ528" i="52"/>
  <c r="DV528" i="52" s="1"/>
  <c r="EF577" i="52"/>
  <c r="CN604" i="52"/>
  <c r="FE604" i="52" s="1"/>
  <c r="EZ636" i="52"/>
  <c r="CX636" i="52"/>
  <c r="CU636" i="52"/>
  <c r="AB675" i="52"/>
  <c r="DR675" i="52"/>
  <c r="DU675" i="52" s="1"/>
  <c r="DJ675" i="52"/>
  <c r="DV675" i="52" s="1"/>
  <c r="DW435" i="52"/>
  <c r="DC435" i="52"/>
  <c r="DW450" i="52"/>
  <c r="DC450" i="52"/>
  <c r="DS468" i="52"/>
  <c r="DJ468" i="52"/>
  <c r="DV468" i="52" s="1"/>
  <c r="FF501" i="52"/>
  <c r="CI501" i="52"/>
  <c r="CJ501" i="52" s="1"/>
  <c r="CU501" i="52"/>
  <c r="EX545" i="52"/>
  <c r="CV545" i="52"/>
  <c r="EZ580" i="52"/>
  <c r="CX580" i="52"/>
  <c r="EW580" i="52" s="1"/>
  <c r="FQ659" i="52"/>
  <c r="DF659" i="52"/>
  <c r="EX683" i="52"/>
  <c r="CV683" i="52"/>
  <c r="IH781" i="52"/>
  <c r="AB437" i="52"/>
  <c r="DR437" i="52"/>
  <c r="DU437" i="52" s="1"/>
  <c r="DJ437" i="52"/>
  <c r="DV437" i="52" s="1"/>
  <c r="FD455" i="52"/>
  <c r="DM455" i="52"/>
  <c r="CN495" i="52"/>
  <c r="FE495" i="52" s="1"/>
  <c r="EY516" i="52"/>
  <c r="FQ563" i="52"/>
  <c r="DF563" i="52"/>
  <c r="CK619" i="52"/>
  <c r="CJ619" i="52"/>
  <c r="DS636" i="52"/>
  <c r="DJ636" i="52"/>
  <c r="DV636" i="52" s="1"/>
  <c r="FS636" i="52" s="1"/>
  <c r="II660" i="52"/>
  <c r="FM660" i="52"/>
  <c r="AB683" i="52"/>
  <c r="DR683" i="52"/>
  <c r="DU683" i="52" s="1"/>
  <c r="DJ683" i="52"/>
  <c r="DV683" i="52" s="1"/>
  <c r="CN687" i="52"/>
  <c r="FE687" i="52" s="1"/>
  <c r="CV687" i="52"/>
  <c r="CP687" i="52"/>
  <c r="FA687" i="52" s="1"/>
  <c r="CO687" i="52"/>
  <c r="FB687" i="52" s="1"/>
  <c r="CI687" i="52"/>
  <c r="CJ687" i="52" s="1"/>
  <c r="CK687" i="52"/>
  <c r="CW687" i="52"/>
  <c r="CX687" i="52"/>
  <c r="EW687" i="52" s="1"/>
  <c r="FI687" i="52" s="1"/>
  <c r="DD687" i="52"/>
  <c r="FP687" i="52" s="1"/>
  <c r="DC687" i="52"/>
  <c r="EY710" i="52"/>
  <c r="DN725" i="52"/>
  <c r="EY725" i="52"/>
  <c r="EY743" i="52"/>
  <c r="DM782" i="52"/>
  <c r="CW782" i="52"/>
  <c r="EV782" i="52" s="1"/>
  <c r="FD782" i="52"/>
  <c r="DD789" i="52"/>
  <c r="EY506" i="52"/>
  <c r="FF647" i="52"/>
  <c r="CU647" i="52"/>
  <c r="CN680" i="52"/>
  <c r="FE680" i="52" s="1"/>
  <c r="CP680" i="52"/>
  <c r="FA680" i="52" s="1"/>
  <c r="CO680" i="52"/>
  <c r="FB680" i="52" s="1"/>
  <c r="DD680" i="52"/>
  <c r="FP680" i="52" s="1"/>
  <c r="CX680" i="52"/>
  <c r="EW680" i="52" s="1"/>
  <c r="FI680" i="52" s="1"/>
  <c r="CK680" i="52"/>
  <c r="DC680" i="52"/>
  <c r="CW680" i="52"/>
  <c r="CV680" i="52"/>
  <c r="CI680" i="52"/>
  <c r="CJ680" i="52" s="1"/>
  <c r="EX695" i="52"/>
  <c r="CV695" i="52"/>
  <c r="FD716" i="52"/>
  <c r="DM716" i="52"/>
  <c r="CW755" i="52"/>
  <c r="FD755" i="52"/>
  <c r="DM755" i="52"/>
  <c r="EY761" i="52"/>
  <c r="EX793" i="52"/>
  <c r="CV793" i="52"/>
  <c r="CJ833" i="52"/>
  <c r="CW737" i="52"/>
  <c r="FD737" i="52"/>
  <c r="DM737" i="52"/>
  <c r="EY739" i="52"/>
  <c r="FF756" i="52"/>
  <c r="CI756" i="52"/>
  <c r="CJ756" i="52" s="1"/>
  <c r="CU756" i="52"/>
  <c r="EY799" i="52"/>
  <c r="CW799" i="52"/>
  <c r="EV799" i="52" s="1"/>
  <c r="EF814" i="52"/>
  <c r="EF821" i="52"/>
  <c r="CJ640" i="52"/>
  <c r="AB698" i="52"/>
  <c r="DR698" i="52"/>
  <c r="DU698" i="52" s="1"/>
  <c r="DJ698" i="52"/>
  <c r="DV698" i="52" s="1"/>
  <c r="FS698" i="52" s="1"/>
  <c r="DT736" i="52"/>
  <c r="DJ736" i="52"/>
  <c r="DV736" i="52" s="1"/>
  <c r="DD783" i="52"/>
  <c r="DX783" i="52"/>
  <c r="AB789" i="52"/>
  <c r="DR789" i="52"/>
  <c r="DU789" i="52" s="1"/>
  <c r="DJ789" i="52"/>
  <c r="DV789" i="52" s="1"/>
  <c r="FD819" i="52"/>
  <c r="DM819" i="52"/>
  <c r="CW819" i="52"/>
  <c r="DN819" i="52" s="1"/>
  <c r="EX833" i="52"/>
  <c r="CV833" i="52"/>
  <c r="DX593" i="52"/>
  <c r="DD593" i="52"/>
  <c r="DM678" i="52"/>
  <c r="FD678" i="52"/>
  <c r="AB696" i="52"/>
  <c r="DR696" i="52"/>
  <c r="DU696" i="52" s="1"/>
  <c r="DJ696" i="52"/>
  <c r="DV696" i="52" s="1"/>
  <c r="EY720" i="52"/>
  <c r="CW720" i="52"/>
  <c r="DN720" i="52" s="1"/>
  <c r="DT742" i="52"/>
  <c r="DJ742" i="52"/>
  <c r="DV742" i="52" s="1"/>
  <c r="FD747" i="52"/>
  <c r="DM747" i="52"/>
  <c r="FF759" i="52"/>
  <c r="CI759" i="52"/>
  <c r="CJ759" i="52" s="1"/>
  <c r="CU759" i="52"/>
  <c r="FF771" i="52"/>
  <c r="CI771" i="52"/>
  <c r="CJ771" i="52" s="1"/>
  <c r="CU771" i="52"/>
  <c r="DD802" i="52"/>
  <c r="DX802" i="52"/>
  <c r="CJ810" i="52"/>
  <c r="CU825" i="52"/>
  <c r="FC825" i="52"/>
  <c r="CN656" i="52"/>
  <c r="FE656" i="52" s="1"/>
  <c r="CX656" i="52"/>
  <c r="EW656" i="52" s="1"/>
  <c r="FI656" i="52" s="1"/>
  <c r="DD656" i="52"/>
  <c r="FP656" i="52" s="1"/>
  <c r="CK656" i="52"/>
  <c r="CW656" i="52"/>
  <c r="CI656" i="52"/>
  <c r="CJ656" i="52" s="1"/>
  <c r="DC656" i="52"/>
  <c r="CV656" i="52"/>
  <c r="EU697" i="52"/>
  <c r="FH697" i="52" s="1"/>
  <c r="DB697" i="52"/>
  <c r="EA697" i="52"/>
  <c r="DZ697" i="52"/>
  <c r="AB705" i="52"/>
  <c r="CN731" i="52"/>
  <c r="FE731" i="52" s="1"/>
  <c r="CP731" i="52"/>
  <c r="FA731" i="52" s="1"/>
  <c r="CO731" i="52"/>
  <c r="FB731" i="52" s="1"/>
  <c r="CW731" i="52"/>
  <c r="EV731" i="52" s="1"/>
  <c r="FJ731" i="52" s="1"/>
  <c r="CI731" i="52"/>
  <c r="CJ731" i="52" s="1"/>
  <c r="CK731" i="52"/>
  <c r="DC731" i="52"/>
  <c r="CX731" i="52"/>
  <c r="EW731" i="52" s="1"/>
  <c r="FI731" i="52" s="1"/>
  <c r="CV731" i="52"/>
  <c r="DD731" i="52"/>
  <c r="FP731" i="52" s="1"/>
  <c r="CJ740" i="52"/>
  <c r="DT745" i="52"/>
  <c r="DJ745" i="52"/>
  <c r="DV745" i="52" s="1"/>
  <c r="DM766" i="52"/>
  <c r="CW766" i="52"/>
  <c r="DN766" i="52" s="1"/>
  <c r="FD766" i="52"/>
  <c r="CW774" i="52"/>
  <c r="DM774" i="52"/>
  <c r="FD774" i="52"/>
  <c r="EY778" i="52"/>
  <c r="AB787" i="52"/>
  <c r="DR787" i="52"/>
  <c r="DU787" i="52" s="1"/>
  <c r="DJ787" i="52"/>
  <c r="DV787" i="52" s="1"/>
  <c r="FQ651" i="52"/>
  <c r="DF651" i="52"/>
  <c r="CN715" i="52"/>
  <c r="FE715" i="52" s="1"/>
  <c r="CP715" i="52"/>
  <c r="FA715" i="52" s="1"/>
  <c r="CO715" i="52"/>
  <c r="FB715" i="52" s="1"/>
  <c r="CW715" i="52"/>
  <c r="EV715" i="52" s="1"/>
  <c r="CI715" i="52"/>
  <c r="CJ715" i="52" s="1"/>
  <c r="CK715" i="52"/>
  <c r="DC715" i="52"/>
  <c r="CX715" i="52"/>
  <c r="EW715" i="52" s="1"/>
  <c r="FI715" i="52" s="1"/>
  <c r="CV715" i="52"/>
  <c r="DD715" i="52"/>
  <c r="FP715" i="52" s="1"/>
  <c r="DT729" i="52"/>
  <c r="DJ729" i="52"/>
  <c r="DV729" i="52" s="1"/>
  <c r="FF743" i="52"/>
  <c r="CI743" i="52"/>
  <c r="CJ743" i="52" s="1"/>
  <c r="CU743" i="52"/>
  <c r="DM803" i="52"/>
  <c r="FD803" i="52"/>
  <c r="AB817" i="52"/>
  <c r="DR817" i="52"/>
  <c r="DU817" i="52" s="1"/>
  <c r="DJ817" i="52"/>
  <c r="DV817" i="52" s="1"/>
  <c r="EY823" i="52"/>
  <c r="DN823" i="52"/>
  <c r="EX615" i="52"/>
  <c r="CV615" i="52"/>
  <c r="FF677" i="52"/>
  <c r="CI677" i="52"/>
  <c r="CJ677" i="52" s="1"/>
  <c r="CU677" i="52"/>
  <c r="FD748" i="52"/>
  <c r="DM748" i="52"/>
  <c r="EX786" i="52"/>
  <c r="CV786" i="52"/>
  <c r="FP798" i="52"/>
  <c r="DF798" i="52"/>
  <c r="FP815" i="52"/>
  <c r="DF815" i="52"/>
  <c r="FP823" i="52"/>
  <c r="DF823" i="52"/>
  <c r="CJ831" i="52"/>
  <c r="DD795" i="52"/>
  <c r="DX795" i="52"/>
  <c r="EY815" i="52"/>
  <c r="II815" i="52" s="1"/>
  <c r="AB823" i="52"/>
  <c r="DT717" i="52"/>
  <c r="DJ717" i="52"/>
  <c r="DV717" i="52" s="1"/>
  <c r="FF764" i="52"/>
  <c r="CI764" i="52"/>
  <c r="CJ764" i="52" s="1"/>
  <c r="CU764" i="52"/>
  <c r="EU796" i="52"/>
  <c r="FH796" i="52" s="1"/>
  <c r="DD817" i="52"/>
  <c r="EX831" i="52"/>
  <c r="CV831" i="52"/>
  <c r="EF836" i="52"/>
  <c r="DM837" i="52"/>
  <c r="FD837" i="52"/>
  <c r="CW837" i="52"/>
  <c r="CP700" i="52"/>
  <c r="FA700" i="52" s="1"/>
  <c r="FF768" i="52"/>
  <c r="CI768" i="52"/>
  <c r="CJ768" i="52" s="1"/>
  <c r="CU768" i="52"/>
  <c r="DT732" i="52"/>
  <c r="DJ732" i="52"/>
  <c r="DV732" i="52" s="1"/>
  <c r="DK732" i="52"/>
  <c r="FF779" i="52"/>
  <c r="CI779" i="52"/>
  <c r="CJ779" i="52" s="1"/>
  <c r="CU779" i="52"/>
  <c r="DD796" i="52"/>
  <c r="FP796" i="52" s="1"/>
  <c r="CW796" i="52"/>
  <c r="EV796" i="52" s="1"/>
  <c r="FJ796" i="52" s="1"/>
  <c r="CN796" i="52"/>
  <c r="FE796" i="52" s="1"/>
  <c r="CK796" i="52"/>
  <c r="CX796" i="52"/>
  <c r="EW796" i="52" s="1"/>
  <c r="FI796" i="52" s="1"/>
  <c r="DC796" i="52"/>
  <c r="CI796" i="52"/>
  <c r="CJ796" i="52" s="1"/>
  <c r="EY801" i="52"/>
  <c r="CU806" i="52"/>
  <c r="FC806" i="52"/>
  <c r="EF825" i="52"/>
  <c r="FD833" i="52"/>
  <c r="DM833" i="52"/>
  <c r="CW833" i="52"/>
  <c r="EV833" i="52" s="1"/>
  <c r="AB1008" i="52"/>
  <c r="DT762" i="52"/>
  <c r="DJ762" i="52"/>
  <c r="DV762" i="52" s="1"/>
  <c r="DK762" i="52"/>
  <c r="EY772" i="52"/>
  <c r="DD828" i="52"/>
  <c r="EY797" i="52"/>
  <c r="AB805" i="52"/>
  <c r="DR805" i="52"/>
  <c r="DU805" i="52" s="1"/>
  <c r="DJ805" i="52"/>
  <c r="DV805" i="52" s="1"/>
  <c r="DM816" i="52"/>
  <c r="CW816" i="52"/>
  <c r="EV816" i="52" s="1"/>
  <c r="FD816" i="52"/>
  <c r="DM832" i="52"/>
  <c r="CW832" i="52"/>
  <c r="EV832" i="52" s="1"/>
  <c r="FD832" i="52"/>
  <c r="AB837" i="52"/>
  <c r="AB930" i="52"/>
  <c r="AC930" i="52" s="1"/>
  <c r="EY776" i="52"/>
  <c r="FS1022" i="52"/>
  <c r="AB1001" i="52"/>
  <c r="EU904" i="52"/>
  <c r="FH904" i="52" s="1"/>
  <c r="DZ904" i="52"/>
  <c r="DB904" i="52"/>
  <c r="EA904" i="52"/>
  <c r="AB813" i="52"/>
  <c r="DR813" i="52"/>
  <c r="DU813" i="52" s="1"/>
  <c r="DJ813" i="52"/>
  <c r="DV813" i="52" s="1"/>
  <c r="AB969" i="52"/>
  <c r="EW1024" i="52"/>
  <c r="FI1024" i="52" s="1"/>
  <c r="DB1024" i="52"/>
  <c r="EA1024" i="52"/>
  <c r="DZ1024" i="52"/>
  <c r="FS920" i="52"/>
  <c r="AB1011" i="52"/>
  <c r="DD811" i="52"/>
  <c r="II942" i="52"/>
  <c r="FM942" i="52"/>
  <c r="IH942" i="52"/>
  <c r="FO961" i="52"/>
  <c r="DF961" i="52"/>
  <c r="IE931" i="52"/>
  <c r="HY931" i="52"/>
  <c r="GF931" i="52"/>
  <c r="HZ931" i="52"/>
  <c r="CX884" i="52"/>
  <c r="AB888" i="52"/>
  <c r="AB894" i="52"/>
  <c r="FP882" i="52"/>
  <c r="DF882" i="52"/>
  <c r="AB766" i="52"/>
  <c r="AB778" i="52"/>
  <c r="AB720" i="52"/>
  <c r="DF755" i="52"/>
  <c r="FO755" i="52"/>
  <c r="AB750" i="52"/>
  <c r="EF762" i="52"/>
  <c r="AB753" i="52"/>
  <c r="EF816" i="52"/>
  <c r="CI623" i="52"/>
  <c r="CJ623" i="52" s="1"/>
  <c r="AB748" i="52"/>
  <c r="DF605" i="52"/>
  <c r="FO605" i="52"/>
  <c r="AB620" i="52"/>
  <c r="AB398" i="52"/>
  <c r="AB347" i="52"/>
  <c r="AB594" i="52"/>
  <c r="EV539" i="52"/>
  <c r="FJ539" i="52" s="1"/>
  <c r="DN539" i="52"/>
  <c r="DZ539" i="52"/>
  <c r="EA539" i="52"/>
  <c r="DB539" i="52"/>
  <c r="EF621" i="52"/>
  <c r="EG621" i="52"/>
  <c r="EB621" i="52"/>
  <c r="EU456" i="52"/>
  <c r="FH456" i="52" s="1"/>
  <c r="EA456" i="52"/>
  <c r="DZ456" i="52"/>
  <c r="DB456" i="52"/>
  <c r="AB636" i="52"/>
  <c r="AB548" i="52"/>
  <c r="CI533" i="52"/>
  <c r="CJ533" i="52" s="1"/>
  <c r="II480" i="52"/>
  <c r="FM480" i="52"/>
  <c r="IH480" i="52"/>
  <c r="EU501" i="52"/>
  <c r="FH501" i="52" s="1"/>
  <c r="IE266" i="52"/>
  <c r="IH384" i="52"/>
  <c r="II384" i="52"/>
  <c r="FM384" i="52"/>
  <c r="EF462" i="52"/>
  <c r="AB328" i="52"/>
  <c r="AB387" i="52"/>
  <c r="FS263" i="52"/>
  <c r="FS292" i="52"/>
  <c r="IE292" i="52"/>
  <c r="AB175" i="52"/>
  <c r="FP472" i="52"/>
  <c r="DF472" i="52"/>
  <c r="EF246" i="52"/>
  <c r="EB246" i="52"/>
  <c r="AB542" i="52"/>
  <c r="AC542" i="52" s="1"/>
  <c r="FS267" i="52"/>
  <c r="AB70" i="52"/>
  <c r="EW151" i="52"/>
  <c r="FI151" i="52" s="1"/>
  <c r="EA151" i="52"/>
  <c r="DZ151" i="52"/>
  <c r="DB151" i="52"/>
  <c r="AB178" i="52"/>
  <c r="AB242" i="52"/>
  <c r="II139" i="52"/>
  <c r="IH139" i="52"/>
  <c r="FM139" i="52"/>
  <c r="EU89" i="52"/>
  <c r="FH89" i="52" s="1"/>
  <c r="AB182" i="52"/>
  <c r="FS158" i="52"/>
  <c r="IE158" i="52"/>
  <c r="EW217" i="52"/>
  <c r="FI217" i="52" s="1"/>
  <c r="DZ217" i="52"/>
  <c r="DB217" i="52"/>
  <c r="EA217" i="52"/>
  <c r="DV223" i="52"/>
  <c r="DK223" i="52"/>
  <c r="EW135" i="52"/>
  <c r="FI135" i="52" s="1"/>
  <c r="DB135" i="52"/>
  <c r="EA135" i="52"/>
  <c r="DZ135" i="52"/>
  <c r="FO84" i="52"/>
  <c r="CU991" i="52"/>
  <c r="CU395" i="52"/>
  <c r="CU984" i="52"/>
  <c r="EF62" i="52"/>
  <c r="CU707" i="52"/>
  <c r="CU970" i="52"/>
  <c r="AC922" i="52"/>
  <c r="AC847" i="52"/>
  <c r="AC884" i="52"/>
  <c r="IH210" i="52"/>
  <c r="II594" i="52"/>
  <c r="AC692" i="52"/>
  <c r="AC528" i="52"/>
  <c r="AC222" i="52"/>
  <c r="AC866" i="52"/>
  <c r="EZ25" i="52"/>
  <c r="CX25" i="52"/>
  <c r="EW25" i="52" s="1"/>
  <c r="FC50" i="52"/>
  <c r="EZ61" i="52"/>
  <c r="CX61" i="52"/>
  <c r="EW61" i="52" s="1"/>
  <c r="FJ16" i="52"/>
  <c r="CR16" i="52"/>
  <c r="CN29" i="52"/>
  <c r="FE29" i="52" s="1"/>
  <c r="CP29" i="52"/>
  <c r="FA29" i="52" s="1"/>
  <c r="CO29" i="52"/>
  <c r="FB29" i="52" s="1"/>
  <c r="CK29" i="52"/>
  <c r="DD29" i="52"/>
  <c r="II43" i="52"/>
  <c r="CW46" i="52"/>
  <c r="DK48" i="52"/>
  <c r="CU48" i="52"/>
  <c r="CR29" i="52"/>
  <c r="DK58" i="52"/>
  <c r="CR15" i="52"/>
  <c r="CP50" i="52"/>
  <c r="FA50" i="52" s="1"/>
  <c r="DC50" i="52"/>
  <c r="CO50" i="52"/>
  <c r="FB50" i="52" s="1"/>
  <c r="CN50" i="52"/>
  <c r="FE50" i="52" s="1"/>
  <c r="CI50" i="52"/>
  <c r="CJ50" i="52" s="1"/>
  <c r="EV37" i="52"/>
  <c r="FJ37" i="52" s="1"/>
  <c r="DN37" i="52"/>
  <c r="DK38" i="52"/>
  <c r="CV15" i="52"/>
  <c r="EZ48" i="52"/>
  <c r="II48" i="52" s="1"/>
  <c r="CX31" i="52"/>
  <c r="EW31" i="52" s="1"/>
  <c r="FI31" i="52" s="1"/>
  <c r="IH36" i="52"/>
  <c r="II51" i="52"/>
  <c r="DN31" i="52"/>
  <c r="FK14" i="52"/>
  <c r="CW15" i="52"/>
  <c r="DD19" i="52"/>
  <c r="FP19" i="52" s="1"/>
  <c r="FM13" i="52"/>
  <c r="II57" i="52"/>
  <c r="IH47" i="52"/>
  <c r="CX48" i="52"/>
  <c r="EW48" i="52" s="1"/>
  <c r="EZ45" i="52"/>
  <c r="FM45" i="52" s="1"/>
  <c r="CX45" i="52"/>
  <c r="EW45" i="52" s="1"/>
  <c r="EZ46" i="52"/>
  <c r="CX46" i="52"/>
  <c r="EW46" i="52" s="1"/>
  <c r="EV34" i="52"/>
  <c r="FJ34" i="52" s="1"/>
  <c r="DN34" i="52"/>
  <c r="DL34" i="52" s="1"/>
  <c r="EZ22" i="52"/>
  <c r="CX22" i="52"/>
  <c r="EW22" i="52" s="1"/>
  <c r="FC30" i="52"/>
  <c r="CN52" i="52"/>
  <c r="FE52" i="52" s="1"/>
  <c r="CO52" i="52"/>
  <c r="FB52" i="52" s="1"/>
  <c r="CP52" i="52"/>
  <c r="FA52" i="52" s="1"/>
  <c r="CV52" i="52"/>
  <c r="DC52" i="52"/>
  <c r="CP21" i="52"/>
  <c r="FA21" i="52" s="1"/>
  <c r="CI21" i="52"/>
  <c r="CJ21" i="52" s="1"/>
  <c r="CO21" i="52"/>
  <c r="FB21" i="52" s="1"/>
  <c r="CV21" i="52"/>
  <c r="CN21" i="52"/>
  <c r="FE21" i="52" s="1"/>
  <c r="CO58" i="52"/>
  <c r="FB58" i="52" s="1"/>
  <c r="CI58" i="52"/>
  <c r="CJ58" i="52" s="1"/>
  <c r="CN58" i="52"/>
  <c r="FE58" i="52" s="1"/>
  <c r="DC58" i="52"/>
  <c r="CP58" i="52"/>
  <c r="FA58" i="52" s="1"/>
  <c r="CO60" i="52"/>
  <c r="FB60" i="52" s="1"/>
  <c r="CP60" i="52"/>
  <c r="FA60" i="52" s="1"/>
  <c r="CR60" i="52"/>
  <c r="EZ60" i="52" s="1"/>
  <c r="CK60" i="52"/>
  <c r="CN60" i="52"/>
  <c r="FE60" i="52" s="1"/>
  <c r="CI60" i="52"/>
  <c r="CJ60" i="52" s="1"/>
  <c r="DC60" i="52"/>
  <c r="DD39" i="52"/>
  <c r="FP39" i="52" s="1"/>
  <c r="CP39" i="52"/>
  <c r="FA39" i="52" s="1"/>
  <c r="CO39" i="52"/>
  <c r="FB39" i="52" s="1"/>
  <c r="CV39" i="52"/>
  <c r="EU39" i="52" s="1"/>
  <c r="FH39" i="52" s="1"/>
  <c r="CN39" i="52"/>
  <c r="FE39" i="52" s="1"/>
  <c r="DK60" i="52"/>
  <c r="II40" i="52"/>
  <c r="DK22" i="52"/>
  <c r="DK12" i="52"/>
  <c r="CP37" i="52"/>
  <c r="FA37" i="52" s="1"/>
  <c r="CN37" i="52"/>
  <c r="FE37" i="52" s="1"/>
  <c r="DC37" i="52"/>
  <c r="CV37" i="52"/>
  <c r="CO37" i="52"/>
  <c r="FB37" i="52" s="1"/>
  <c r="CK37" i="52"/>
  <c r="CN18" i="52"/>
  <c r="FE18" i="52" s="1"/>
  <c r="DC18" i="52"/>
  <c r="FO18" i="52" s="1"/>
  <c r="FN18" i="52" s="1"/>
  <c r="IG18" i="52" s="1"/>
  <c r="CO18" i="52"/>
  <c r="FB18" i="52" s="1"/>
  <c r="CP18" i="52"/>
  <c r="FA18" i="52" s="1"/>
  <c r="CP56" i="52"/>
  <c r="FA56" i="52" s="1"/>
  <c r="CN56" i="52"/>
  <c r="DC56" i="52"/>
  <c r="CV56" i="52"/>
  <c r="EU56" i="52" s="1"/>
  <c r="FH56" i="52" s="1"/>
  <c r="CI56" i="52"/>
  <c r="CJ56" i="52" s="1"/>
  <c r="CO56" i="52"/>
  <c r="FB56" i="52" s="1"/>
  <c r="CR21" i="52"/>
  <c r="EZ21" i="52" s="1"/>
  <c r="CO19" i="52"/>
  <c r="FB19" i="52" s="1"/>
  <c r="CN19" i="52"/>
  <c r="FE19" i="52" s="1"/>
  <c r="FS19" i="52" s="1"/>
  <c r="CP19" i="52"/>
  <c r="FA19" i="52" s="1"/>
  <c r="CX19" i="52"/>
  <c r="EW19" i="52" s="1"/>
  <c r="FI19" i="52" s="1"/>
  <c r="CI19" i="52"/>
  <c r="CJ19" i="52" s="1"/>
  <c r="DK53" i="52"/>
  <c r="DK55" i="52"/>
  <c r="DK33" i="52"/>
  <c r="IH33" i="52"/>
  <c r="DD21" i="52"/>
  <c r="FP21" i="52" s="1"/>
  <c r="CO59" i="52"/>
  <c r="FB59" i="52" s="1"/>
  <c r="CO25" i="52"/>
  <c r="FB25" i="52" s="1"/>
  <c r="CN25" i="52"/>
  <c r="FE25" i="52" s="1"/>
  <c r="CV25" i="52"/>
  <c r="EU25" i="52" s="1"/>
  <c r="FH25" i="52" s="1"/>
  <c r="CP25" i="52"/>
  <c r="FA25" i="52" s="1"/>
  <c r="CI25" i="52"/>
  <c r="CJ25" i="52" s="1"/>
  <c r="CN15" i="52"/>
  <c r="FE15" i="52" s="1"/>
  <c r="CI15" i="52"/>
  <c r="CJ15" i="52" s="1"/>
  <c r="CN42" i="52"/>
  <c r="FE42" i="52" s="1"/>
  <c r="CX42" i="52"/>
  <c r="EW42" i="52" s="1"/>
  <c r="FI42" i="52" s="1"/>
  <c r="DD42" i="52"/>
  <c r="FP42" i="52" s="1"/>
  <c r="CO42" i="52"/>
  <c r="FB42" i="52" s="1"/>
  <c r="DC42" i="52"/>
  <c r="CP42" i="52"/>
  <c r="FA42" i="52" s="1"/>
  <c r="CK42" i="52"/>
  <c r="CP32" i="52"/>
  <c r="FA32" i="52" s="1"/>
  <c r="CO32" i="52"/>
  <c r="FB32" i="52" s="1"/>
  <c r="CV32" i="52"/>
  <c r="EU32" i="52" s="1"/>
  <c r="FH32" i="52" s="1"/>
  <c r="CN32" i="52"/>
  <c r="FE32" i="52" s="1"/>
  <c r="CR37" i="52"/>
  <c r="EZ37" i="52" s="1"/>
  <c r="CW59" i="52"/>
  <c r="CK39" i="52"/>
  <c r="DD41" i="52"/>
  <c r="FP41" i="52" s="1"/>
  <c r="CR41" i="52"/>
  <c r="CN46" i="52"/>
  <c r="FE46" i="52" s="1"/>
  <c r="CP46" i="52"/>
  <c r="FA46" i="52" s="1"/>
  <c r="CV46" i="52"/>
  <c r="EU46" i="52" s="1"/>
  <c r="FH46" i="52" s="1"/>
  <c r="DC46" i="52"/>
  <c r="DD46" i="52"/>
  <c r="FP46" i="52" s="1"/>
  <c r="CI46" i="52"/>
  <c r="CJ46" i="52" s="1"/>
  <c r="CO46" i="52"/>
  <c r="FB46" i="52" s="1"/>
  <c r="CR52" i="52"/>
  <c r="EZ52" i="52" s="1"/>
  <c r="CP53" i="52"/>
  <c r="FA53" i="52" s="1"/>
  <c r="CK53" i="52"/>
  <c r="CN53" i="52"/>
  <c r="FE53" i="52" s="1"/>
  <c r="DD53" i="52"/>
  <c r="FP53" i="52" s="1"/>
  <c r="CO53" i="52"/>
  <c r="FB53" i="52" s="1"/>
  <c r="CR18" i="52"/>
  <c r="CK58" i="52"/>
  <c r="FJ19" i="52"/>
  <c r="II13" i="52"/>
  <c r="FM24" i="52"/>
  <c r="FM51" i="52"/>
  <c r="DK19" i="52"/>
  <c r="FJ48" i="52"/>
  <c r="DK31" i="52"/>
  <c r="FM43" i="52"/>
  <c r="CN59" i="52"/>
  <c r="FE59" i="52" s="1"/>
  <c r="CN54" i="52"/>
  <c r="FE54" i="52" s="1"/>
  <c r="CK54" i="52"/>
  <c r="CX54" i="52"/>
  <c r="EW54" i="52" s="1"/>
  <c r="FI54" i="52" s="1"/>
  <c r="CO54" i="52"/>
  <c r="FB54" i="52" s="1"/>
  <c r="DC54" i="52"/>
  <c r="FO54" i="52" s="1"/>
  <c r="CV54" i="52"/>
  <c r="CP54" i="52"/>
  <c r="FA54" i="52" s="1"/>
  <c r="CI54" i="52"/>
  <c r="CJ54" i="52" s="1"/>
  <c r="CK32" i="52"/>
  <c r="CO28" i="52"/>
  <c r="FB28" i="52" s="1"/>
  <c r="CP28" i="52"/>
  <c r="FA28" i="52" s="1"/>
  <c r="CV28" i="52"/>
  <c r="CN28" i="52"/>
  <c r="CR28" i="52"/>
  <c r="EZ28" i="52" s="1"/>
  <c r="CI28" i="52"/>
  <c r="CJ28" i="52" s="1"/>
  <c r="CR39" i="52"/>
  <c r="CW21" i="52"/>
  <c r="CR58" i="52"/>
  <c r="EZ58" i="52" s="1"/>
  <c r="CR27" i="52"/>
  <c r="DK13" i="52"/>
  <c r="DN36" i="52"/>
  <c r="DO36" i="52" s="1"/>
  <c r="DC59" i="52"/>
  <c r="DF59" i="52" s="1"/>
  <c r="FJ53" i="52"/>
  <c r="CN30" i="52"/>
  <c r="FE30" i="52" s="1"/>
  <c r="CP30" i="52"/>
  <c r="FA30" i="52" s="1"/>
  <c r="CV30" i="52"/>
  <c r="EU30" i="52" s="1"/>
  <c r="FH30" i="52" s="1"/>
  <c r="CI30" i="52"/>
  <c r="CJ30" i="52" s="1"/>
  <c r="CO30" i="52"/>
  <c r="FB30" i="52" s="1"/>
  <c r="CK18" i="52"/>
  <c r="CN16" i="52"/>
  <c r="FE16" i="52" s="1"/>
  <c r="CP16" i="52"/>
  <c r="FA16" i="52" s="1"/>
  <c r="DC16" i="52"/>
  <c r="DD16" i="52"/>
  <c r="FP16" i="52" s="1"/>
  <c r="CV16" i="52"/>
  <c r="CO16" i="52"/>
  <c r="FB16" i="52" s="1"/>
  <c r="CR30" i="52"/>
  <c r="EZ30" i="52" s="1"/>
  <c r="CR59" i="52"/>
  <c r="EZ59" i="52" s="1"/>
  <c r="CN34" i="52"/>
  <c r="CV34" i="52"/>
  <c r="CP34" i="52"/>
  <c r="FA34" i="52" s="1"/>
  <c r="DD34" i="52"/>
  <c r="FP34" i="52" s="1"/>
  <c r="CO34" i="52"/>
  <c r="FB34" i="52" s="1"/>
  <c r="CX34" i="52"/>
  <c r="EW34" i="52" s="1"/>
  <c r="FI34" i="52" s="1"/>
  <c r="CK25" i="52"/>
  <c r="FM26" i="52"/>
  <c r="DK18" i="52"/>
  <c r="CK59" i="52"/>
  <c r="CN22" i="52"/>
  <c r="FE22" i="52" s="1"/>
  <c r="CP22" i="52"/>
  <c r="FA22" i="52" s="1"/>
  <c r="CO22" i="52"/>
  <c r="FB22" i="52" s="1"/>
  <c r="CK22" i="52"/>
  <c r="CV22" i="52"/>
  <c r="EU22" i="52" s="1"/>
  <c r="FH22" i="52" s="1"/>
  <c r="DD35" i="52"/>
  <c r="FP35" i="52" s="1"/>
  <c r="CV35" i="52"/>
  <c r="EU35" i="52" s="1"/>
  <c r="FH35" i="52" s="1"/>
  <c r="CP35" i="52"/>
  <c r="FA35" i="52" s="1"/>
  <c r="CX35" i="52"/>
  <c r="EW35" i="52" s="1"/>
  <c r="FI35" i="52" s="1"/>
  <c r="CO35" i="52"/>
  <c r="FB35" i="52" s="1"/>
  <c r="CX38" i="52"/>
  <c r="EW38" i="52" s="1"/>
  <c r="FI38" i="52" s="1"/>
  <c r="FJ60" i="52"/>
  <c r="FM55" i="52"/>
  <c r="DD58" i="52"/>
  <c r="FP58" i="52" s="1"/>
  <c r="DK29" i="52"/>
  <c r="CW57" i="52"/>
  <c r="CN57" i="52"/>
  <c r="FE57" i="52" s="1"/>
  <c r="CX57" i="52"/>
  <c r="EW57" i="52" s="1"/>
  <c r="FI57" i="52" s="1"/>
  <c r="CK21" i="52"/>
  <c r="CR56" i="52"/>
  <c r="EZ56" i="52" s="1"/>
  <c r="CN20" i="52"/>
  <c r="FE20" i="52" s="1"/>
  <c r="CO20" i="52"/>
  <c r="FB20" i="52" s="1"/>
  <c r="CP20" i="52"/>
  <c r="FA20" i="52" s="1"/>
  <c r="CI20" i="52"/>
  <c r="CJ20" i="52" s="1"/>
  <c r="DC20" i="52"/>
  <c r="CK20" i="52"/>
  <c r="CO23" i="52"/>
  <c r="FB23" i="52" s="1"/>
  <c r="CN23" i="52"/>
  <c r="CP23" i="52"/>
  <c r="FA23" i="52" s="1"/>
  <c r="CV23" i="52"/>
  <c r="CI23" i="52"/>
  <c r="CJ23" i="52" s="1"/>
  <c r="CP12" i="52"/>
  <c r="FA12" i="52" s="1"/>
  <c r="CN12" i="52"/>
  <c r="CV12" i="52"/>
  <c r="EU12" i="52" s="1"/>
  <c r="FH12" i="52" s="1"/>
  <c r="CO12" i="52"/>
  <c r="FB12" i="52" s="1"/>
  <c r="CK52" i="52"/>
  <c r="DF57" i="52"/>
  <c r="FO57" i="52"/>
  <c r="FN57" i="52" s="1"/>
  <c r="IG57" i="52" s="1"/>
  <c r="EI52" i="52"/>
  <c r="EJ52" i="52"/>
  <c r="FM36" i="52"/>
  <c r="EI36" i="52"/>
  <c r="EJ36" i="52"/>
  <c r="DF13" i="52"/>
  <c r="FO13" i="52"/>
  <c r="FC35" i="52"/>
  <c r="FS35" i="52" s="1"/>
  <c r="EU20" i="52"/>
  <c r="FH20" i="52" s="1"/>
  <c r="EF12" i="52"/>
  <c r="CU43" i="52"/>
  <c r="FC43" i="52"/>
  <c r="FS43" i="52" s="1"/>
  <c r="DB44" i="52"/>
  <c r="EU44" i="52"/>
  <c r="FH44" i="52" s="1"/>
  <c r="DZ44" i="52"/>
  <c r="EA44" i="52"/>
  <c r="EU19" i="52"/>
  <c r="FH19" i="52" s="1"/>
  <c r="EI16" i="52"/>
  <c r="EJ16" i="52"/>
  <c r="DF51" i="52"/>
  <c r="FO51" i="52"/>
  <c r="FN51" i="52" s="1"/>
  <c r="IG51" i="52" s="1"/>
  <c r="FC61" i="52"/>
  <c r="FS61" i="52" s="1"/>
  <c r="EI54" i="52"/>
  <c r="EJ54" i="52"/>
  <c r="DF45" i="52"/>
  <c r="FO45" i="52"/>
  <c r="FN45" i="52" s="1"/>
  <c r="IG45" i="52" s="1"/>
  <c r="DN41" i="52"/>
  <c r="DL41" i="52" s="1"/>
  <c r="FO27" i="52"/>
  <c r="EJ56" i="52"/>
  <c r="EI56" i="52"/>
  <c r="IH51" i="52"/>
  <c r="DO32" i="52"/>
  <c r="DL32" i="52"/>
  <c r="II26" i="52"/>
  <c r="EU48" i="52"/>
  <c r="FH48" i="52" s="1"/>
  <c r="EI46" i="52"/>
  <c r="EJ46" i="52"/>
  <c r="DK43" i="52"/>
  <c r="DK49" i="52"/>
  <c r="EU38" i="52"/>
  <c r="FH38" i="52" s="1"/>
  <c r="EF37" i="52"/>
  <c r="FJ17" i="52"/>
  <c r="DB14" i="52"/>
  <c r="IH57" i="52"/>
  <c r="EI57" i="52"/>
  <c r="EJ57" i="52"/>
  <c r="FC13" i="52"/>
  <c r="FS13" i="52" s="1"/>
  <c r="EF44" i="52"/>
  <c r="FO35" i="52"/>
  <c r="EI27" i="52"/>
  <c r="EJ27" i="52"/>
  <c r="EI51" i="52"/>
  <c r="EJ51" i="52"/>
  <c r="DK39" i="52"/>
  <c r="FO28" i="52"/>
  <c r="FN28" i="52" s="1"/>
  <c r="IG28" i="52" s="1"/>
  <c r="DF28" i="52"/>
  <c r="DK16" i="52"/>
  <c r="EV54" i="52"/>
  <c r="FJ54" i="52" s="1"/>
  <c r="DN54" i="52"/>
  <c r="DL54" i="52" s="1"/>
  <c r="EI32" i="52"/>
  <c r="EJ32" i="52"/>
  <c r="FC27" i="52"/>
  <c r="FS27" i="52" s="1"/>
  <c r="EI23" i="52"/>
  <c r="EJ23" i="52"/>
  <c r="DL51" i="52"/>
  <c r="FJ51" i="52"/>
  <c r="EA24" i="52"/>
  <c r="DB24" i="52"/>
  <c r="EU24" i="52"/>
  <c r="FH24" i="52" s="1"/>
  <c r="DZ24" i="52"/>
  <c r="FO23" i="52"/>
  <c r="FN23" i="52" s="1"/>
  <c r="IG23" i="52" s="1"/>
  <c r="DF23" i="52"/>
  <c r="DO17" i="52"/>
  <c r="DL17" i="52"/>
  <c r="DN22" i="52"/>
  <c r="DL22" i="52" s="1"/>
  <c r="EJ42" i="52"/>
  <c r="EI42" i="52"/>
  <c r="II33" i="52"/>
  <c r="DK26" i="52"/>
  <c r="DK17" i="52"/>
  <c r="DK61" i="52"/>
  <c r="DK46" i="52"/>
  <c r="DF47" i="52"/>
  <c r="FO47" i="52"/>
  <c r="FN47" i="52" s="1"/>
  <c r="IG47" i="52" s="1"/>
  <c r="DK15" i="52"/>
  <c r="DN42" i="52"/>
  <c r="DL42" i="52" s="1"/>
  <c r="EI43" i="52"/>
  <c r="EJ43" i="52"/>
  <c r="IH31" i="52"/>
  <c r="EV23" i="52"/>
  <c r="FJ23" i="52" s="1"/>
  <c r="DN23" i="52"/>
  <c r="DL23" i="52" s="1"/>
  <c r="FS48" i="52"/>
  <c r="EI53" i="52"/>
  <c r="EJ53" i="52"/>
  <c r="DK57" i="52"/>
  <c r="FC45" i="52"/>
  <c r="FS45" i="52" s="1"/>
  <c r="CU45" i="52"/>
  <c r="FC36" i="52"/>
  <c r="FS36" i="52" s="1"/>
  <c r="CU36" i="52"/>
  <c r="FO30" i="52"/>
  <c r="FN30" i="52" s="1"/>
  <c r="IG30" i="52" s="1"/>
  <c r="DF30" i="52"/>
  <c r="DO24" i="52"/>
  <c r="DL24" i="52"/>
  <c r="EV56" i="52"/>
  <c r="FJ56" i="52" s="1"/>
  <c r="DN56" i="52"/>
  <c r="DL56" i="52" s="1"/>
  <c r="EI47" i="52"/>
  <c r="EJ47" i="52"/>
  <c r="EA55" i="52"/>
  <c r="EU55" i="52"/>
  <c r="FH55" i="52" s="1"/>
  <c r="FL55" i="52" s="1"/>
  <c r="DZ55" i="52"/>
  <c r="DB55" i="52"/>
  <c r="EU49" i="52"/>
  <c r="FH49" i="52" s="1"/>
  <c r="EV49" i="52"/>
  <c r="FJ49" i="52" s="1"/>
  <c r="DN49" i="52"/>
  <c r="DO49" i="52" s="1"/>
  <c r="EJ39" i="52"/>
  <c r="EI39" i="52"/>
  <c r="EF28" i="52"/>
  <c r="FO19" i="52"/>
  <c r="FM57" i="52"/>
  <c r="EU26" i="52"/>
  <c r="FH26" i="52" s="1"/>
  <c r="FL26" i="52" s="1"/>
  <c r="EU58" i="52"/>
  <c r="FH58" i="52" s="1"/>
  <c r="FC46" i="52"/>
  <c r="EU45" i="52"/>
  <c r="FH45" i="52" s="1"/>
  <c r="DF43" i="52"/>
  <c r="FO43" i="52"/>
  <c r="FN43" i="52" s="1"/>
  <c r="IG43" i="52" s="1"/>
  <c r="EV44" i="52"/>
  <c r="FJ44" i="52" s="1"/>
  <c r="DN44" i="52"/>
  <c r="DL44" i="52" s="1"/>
  <c r="II38" i="52"/>
  <c r="EV33" i="52"/>
  <c r="FJ33" i="52" s="1"/>
  <c r="DN33" i="52"/>
  <c r="DO33" i="52" s="1"/>
  <c r="DF25" i="52"/>
  <c r="FO25" i="52"/>
  <c r="FN25" i="52" s="1"/>
  <c r="IG25" i="52" s="1"/>
  <c r="EF23" i="52"/>
  <c r="EI48" i="52"/>
  <c r="EJ48" i="52"/>
  <c r="DK42" i="52"/>
  <c r="EI17" i="52"/>
  <c r="EJ17" i="52"/>
  <c r="DN58" i="52"/>
  <c r="DO58" i="52" s="1"/>
  <c r="EU43" i="52"/>
  <c r="FH43" i="52" s="1"/>
  <c r="EI49" i="52"/>
  <c r="EJ49" i="52"/>
  <c r="EJ12" i="52"/>
  <c r="EI12" i="52"/>
  <c r="FC57" i="52"/>
  <c r="FP54" i="52"/>
  <c r="EV50" i="52"/>
  <c r="FJ50" i="52" s="1"/>
  <c r="EV39" i="52"/>
  <c r="FJ39" i="52" s="1"/>
  <c r="DN39" i="52"/>
  <c r="DL39" i="52" s="1"/>
  <c r="IH13" i="52"/>
  <c r="EU53" i="52"/>
  <c r="FH53" i="52" s="1"/>
  <c r="EI55" i="52"/>
  <c r="EJ55" i="52"/>
  <c r="DK27" i="52"/>
  <c r="DF14" i="52"/>
  <c r="FO14" i="52"/>
  <c r="FO55" i="52"/>
  <c r="FN55" i="52" s="1"/>
  <c r="IG55" i="52" s="1"/>
  <c r="DF55" i="52"/>
  <c r="FM14" i="52"/>
  <c r="EF19" i="52"/>
  <c r="DF31" i="52"/>
  <c r="FO31" i="52"/>
  <c r="FJ36" i="52"/>
  <c r="FK36" i="52" s="1"/>
  <c r="EU33" i="52"/>
  <c r="FH33" i="52" s="1"/>
  <c r="EA33" i="52"/>
  <c r="EF20" i="52"/>
  <c r="DN12" i="52"/>
  <c r="DO12" i="52" s="1"/>
  <c r="FC41" i="52"/>
  <c r="FS41" i="52" s="1"/>
  <c r="DK30" i="52"/>
  <c r="EU47" i="52"/>
  <c r="FH47" i="52" s="1"/>
  <c r="DZ47" i="52"/>
  <c r="EA47" i="52"/>
  <c r="DB47" i="52"/>
  <c r="EF25" i="52"/>
  <c r="EI15" i="52"/>
  <c r="EJ15" i="52"/>
  <c r="DN30" i="52"/>
  <c r="DL30" i="52" s="1"/>
  <c r="EI20" i="52"/>
  <c r="EJ20" i="52"/>
  <c r="DN16" i="52"/>
  <c r="DB36" i="52"/>
  <c r="EU57" i="52"/>
  <c r="FH57" i="52" s="1"/>
  <c r="EF54" i="52"/>
  <c r="FM40" i="52"/>
  <c r="DF33" i="52"/>
  <c r="FO33" i="52"/>
  <c r="FN33" i="52" s="1"/>
  <c r="IG33" i="52" s="1"/>
  <c r="DB40" i="52"/>
  <c r="EU40" i="52"/>
  <c r="FH40" i="52" s="1"/>
  <c r="FL40" i="52" s="1"/>
  <c r="DZ40" i="52"/>
  <c r="EA40" i="52"/>
  <c r="CU55" i="52"/>
  <c r="FC55" i="52"/>
  <c r="FS55" i="52" s="1"/>
  <c r="DF24" i="52"/>
  <c r="FO24" i="52"/>
  <c r="FN24" i="52" s="1"/>
  <c r="IG24" i="52" s="1"/>
  <c r="DN19" i="52"/>
  <c r="EJ59" i="52"/>
  <c r="EI59" i="52"/>
  <c r="CU38" i="52"/>
  <c r="FC38" i="52"/>
  <c r="FS38" i="52" s="1"/>
  <c r="DK34" i="52"/>
  <c r="EU29" i="52"/>
  <c r="FH29" i="52" s="1"/>
  <c r="EF32" i="52"/>
  <c r="EJ30" i="52"/>
  <c r="EI30" i="52"/>
  <c r="FJ24" i="52"/>
  <c r="EI50" i="52"/>
  <c r="EJ50" i="52"/>
  <c r="DN48" i="52"/>
  <c r="DO48" i="52" s="1"/>
  <c r="FM33" i="52"/>
  <c r="EJ29" i="52"/>
  <c r="EI29" i="52"/>
  <c r="DN14" i="52"/>
  <c r="DO14" i="52" s="1"/>
  <c r="EI58" i="52"/>
  <c r="EJ58" i="52"/>
  <c r="FC47" i="52"/>
  <c r="FS47" i="52" s="1"/>
  <c r="CU47" i="52"/>
  <c r="DF48" i="52"/>
  <c r="FM38" i="52"/>
  <c r="EI18" i="52"/>
  <c r="EJ18" i="52"/>
  <c r="IH43" i="52"/>
  <c r="EU31" i="52"/>
  <c r="FH31" i="52" s="1"/>
  <c r="DF17" i="52"/>
  <c r="FO17" i="52"/>
  <c r="FN17" i="52" s="1"/>
  <c r="IG17" i="52" s="1"/>
  <c r="CU40" i="52"/>
  <c r="FC40" i="52"/>
  <c r="FS40" i="52" s="1"/>
  <c r="EA36" i="52"/>
  <c r="EU59" i="52"/>
  <c r="FH59" i="52" s="1"/>
  <c r="EJ44" i="52"/>
  <c r="EI44" i="52"/>
  <c r="DK21" i="52"/>
  <c r="EJ40" i="52"/>
  <c r="EI40" i="52"/>
  <c r="EI21" i="52"/>
  <c r="EJ21" i="52"/>
  <c r="DK59" i="52"/>
  <c r="FO21" i="52"/>
  <c r="IH24" i="52"/>
  <c r="DF26" i="52"/>
  <c r="FO26" i="52"/>
  <c r="FN26" i="52" s="1"/>
  <c r="IG26" i="52" s="1"/>
  <c r="EI19" i="52"/>
  <c r="EJ19" i="52"/>
  <c r="FC51" i="52"/>
  <c r="FS51" i="52" s="1"/>
  <c r="CU51" i="52"/>
  <c r="FJ45" i="52"/>
  <c r="DN35" i="52"/>
  <c r="DO35" i="52" s="1"/>
  <c r="EJ33" i="52"/>
  <c r="EI33" i="52"/>
  <c r="FO32" i="52"/>
  <c r="FN32" i="52" s="1"/>
  <c r="IG32" i="52" s="1"/>
  <c r="DF32" i="52"/>
  <c r="EU17" i="52"/>
  <c r="FH17" i="52" s="1"/>
  <c r="DN13" i="52"/>
  <c r="DO13" i="52" s="1"/>
  <c r="DK50" i="52"/>
  <c r="EI38" i="52"/>
  <c r="EJ38" i="52"/>
  <c r="EJ31" i="52"/>
  <c r="EI31" i="52"/>
  <c r="DF15" i="52"/>
  <c r="FO15" i="52"/>
  <c r="FN15" i="52" s="1"/>
  <c r="IG15" i="52" s="1"/>
  <c r="FC17" i="52"/>
  <c r="FS17" i="52" s="1"/>
  <c r="CU17" i="52"/>
  <c r="DV37" i="52"/>
  <c r="EI37" i="52" s="1"/>
  <c r="DK37" i="52"/>
  <c r="EI41" i="52"/>
  <c r="EJ41" i="52"/>
  <c r="FN48" i="52"/>
  <c r="IG48" i="52" s="1"/>
  <c r="EV47" i="52"/>
  <c r="FJ47" i="52" s="1"/>
  <c r="DN47" i="52"/>
  <c r="FO34" i="52"/>
  <c r="DN26" i="52"/>
  <c r="DO26" i="52" s="1"/>
  <c r="IH14" i="52"/>
  <c r="DN40" i="52"/>
  <c r="DO40" i="52" s="1"/>
  <c r="CU31" i="52"/>
  <c r="FC31" i="52"/>
  <c r="FS31" i="52" s="1"/>
  <c r="IH17" i="52"/>
  <c r="DK20" i="52"/>
  <c r="EA14" i="52"/>
  <c r="DZ36" i="52"/>
  <c r="DK52" i="52"/>
  <c r="DO45" i="52"/>
  <c r="DL45" i="52"/>
  <c r="DK44" i="52"/>
  <c r="DK36" i="52"/>
  <c r="FC26" i="52"/>
  <c r="FS26" i="52" s="1"/>
  <c r="CU26" i="52"/>
  <c r="DK14" i="52"/>
  <c r="EU51" i="52"/>
  <c r="FH51" i="52" s="1"/>
  <c r="DN50" i="52"/>
  <c r="DO50" i="52" s="1"/>
  <c r="FO39" i="52"/>
  <c r="II36" i="52"/>
  <c r="EI60" i="52"/>
  <c r="EJ60" i="52"/>
  <c r="DF49" i="52"/>
  <c r="DK40" i="52"/>
  <c r="DN18" i="52"/>
  <c r="DL18" i="52" s="1"/>
  <c r="DN60" i="52"/>
  <c r="DL60" i="52" s="1"/>
  <c r="DK54" i="52"/>
  <c r="EU42" i="52"/>
  <c r="FH42" i="52" s="1"/>
  <c r="EJ45" i="52"/>
  <c r="EI45" i="52"/>
  <c r="EI34" i="52"/>
  <c r="EJ34" i="52"/>
  <c r="FC24" i="52"/>
  <c r="FS24" i="52" s="1"/>
  <c r="CU24" i="52"/>
  <c r="FO22" i="52"/>
  <c r="FN22" i="52" s="1"/>
  <c r="IG22" i="52" s="1"/>
  <c r="DF22" i="52"/>
  <c r="EI22" i="52"/>
  <c r="EJ22" i="52"/>
  <c r="EU18" i="52"/>
  <c r="FH18" i="52" s="1"/>
  <c r="DK56" i="52"/>
  <c r="DN55" i="52"/>
  <c r="DO55" i="52" s="1"/>
  <c r="CU33" i="52"/>
  <c r="FC33" i="52"/>
  <c r="FS33" i="52" s="1"/>
  <c r="DK25" i="52"/>
  <c r="EI24" i="52"/>
  <c r="EJ24" i="52"/>
  <c r="FC15" i="52"/>
  <c r="FM31" i="52"/>
  <c r="EV29" i="52"/>
  <c r="FJ29" i="52" s="1"/>
  <c r="DN29" i="52"/>
  <c r="DL29" i="52" s="1"/>
  <c r="EF21" i="52"/>
  <c r="DN53" i="52"/>
  <c r="DO53" i="52" s="1"/>
  <c r="FJ43" i="52"/>
  <c r="EI35" i="52"/>
  <c r="EJ35" i="52"/>
  <c r="FJ28" i="52"/>
  <c r="EI28" i="52"/>
  <c r="EJ28" i="52"/>
  <c r="II24" i="52"/>
  <c r="DZ14" i="52"/>
  <c r="FC44" i="52"/>
  <c r="FS44" i="52" s="1"/>
  <c r="CU44" i="52"/>
  <c r="FO44" i="52"/>
  <c r="FN44" i="52" s="1"/>
  <c r="IG44" i="52" s="1"/>
  <c r="DF44" i="52"/>
  <c r="EI13" i="52"/>
  <c r="EJ13" i="52"/>
  <c r="EJ14" i="52"/>
  <c r="EI14" i="52"/>
  <c r="DF12" i="52"/>
  <c r="FO12" i="52"/>
  <c r="IH55" i="52"/>
  <c r="II55" i="52"/>
  <c r="DK51" i="52"/>
  <c r="DF36" i="52"/>
  <c r="FO36" i="52"/>
  <c r="FN36" i="52" s="1"/>
  <c r="IG36" i="52" s="1"/>
  <c r="EU60" i="52"/>
  <c r="FH60" i="52" s="1"/>
  <c r="DF61" i="52"/>
  <c r="DK45" i="52"/>
  <c r="DK32" i="52"/>
  <c r="DK23" i="52"/>
  <c r="DN25" i="52"/>
  <c r="DL25" i="52" s="1"/>
  <c r="EJ25" i="52"/>
  <c r="EI25" i="52"/>
  <c r="DF38" i="52"/>
  <c r="FO38" i="52"/>
  <c r="FN38" i="52" s="1"/>
  <c r="IG38" i="52" s="1"/>
  <c r="FJ32" i="52"/>
  <c r="EI26" i="52"/>
  <c r="EJ26" i="52"/>
  <c r="DK24" i="52"/>
  <c r="EJ61" i="52"/>
  <c r="EI61" i="52"/>
  <c r="FM17" i="52"/>
  <c r="II47" i="52"/>
  <c r="EF52" i="52"/>
  <c r="FM47" i="52"/>
  <c r="DK35" i="52"/>
  <c r="EV38" i="52"/>
  <c r="FJ38" i="52" s="1"/>
  <c r="DN38" i="52"/>
  <c r="DO38" i="52" s="1"/>
  <c r="FJ31" i="52"/>
  <c r="DK28" i="52"/>
  <c r="FL14" i="52"/>
  <c r="FJ117" i="52" l="1"/>
  <c r="FJ163" i="52"/>
  <c r="FS80" i="52"/>
  <c r="IN150" i="52"/>
  <c r="FN12" i="52"/>
  <c r="IG12" i="52" s="1"/>
  <c r="FJ164" i="52"/>
  <c r="EI156" i="52"/>
  <c r="CX13" i="52"/>
  <c r="EA63" i="52"/>
  <c r="ES392" i="52"/>
  <c r="IO392" i="52"/>
  <c r="IN392" i="52"/>
  <c r="IE392" i="52"/>
  <c r="II834" i="52"/>
  <c r="FJ179" i="52"/>
  <c r="FJ66" i="52"/>
  <c r="FS773" i="52"/>
  <c r="DB288" i="52"/>
  <c r="IH1027" i="52"/>
  <c r="DB808" i="52"/>
  <c r="IH632" i="52"/>
  <c r="FS96" i="52"/>
  <c r="FJ107" i="52"/>
  <c r="FJ780" i="52"/>
  <c r="HD924" i="52"/>
  <c r="GB924" i="52"/>
  <c r="EJ679" i="52"/>
  <c r="II835" i="52"/>
  <c r="CV116" i="52"/>
  <c r="EU116" i="52" s="1"/>
  <c r="DN192" i="52"/>
  <c r="DF75" i="52"/>
  <c r="IH414" i="52"/>
  <c r="CK64" i="52"/>
  <c r="FC64" i="52" s="1"/>
  <c r="CW64" i="52"/>
  <c r="FM1030" i="52"/>
  <c r="II986" i="52"/>
  <c r="FI852" i="52"/>
  <c r="FS216" i="52"/>
  <c r="FI802" i="52"/>
  <c r="FH642" i="52"/>
  <c r="FI827" i="52"/>
  <c r="EF707" i="52"/>
  <c r="CU999" i="52"/>
  <c r="FI776" i="52"/>
  <c r="FH1015" i="52"/>
  <c r="FJ967" i="52"/>
  <c r="DK922" i="52"/>
  <c r="EF764" i="52"/>
  <c r="FH1021" i="52"/>
  <c r="EI370" i="52"/>
  <c r="DK960" i="52"/>
  <c r="FH1040" i="52"/>
  <c r="FN704" i="52"/>
  <c r="IG704" i="52" s="1"/>
  <c r="FI758" i="52"/>
  <c r="DN970" i="52"/>
  <c r="DO970" i="52" s="1"/>
  <c r="FI740" i="52"/>
  <c r="FO693" i="52"/>
  <c r="DF693" i="52"/>
  <c r="FI651" i="52"/>
  <c r="EW528" i="52"/>
  <c r="FI528" i="52" s="1"/>
  <c r="DZ528" i="52"/>
  <c r="FJ690" i="52"/>
  <c r="IH677" i="52"/>
  <c r="II677" i="52"/>
  <c r="DF730" i="52"/>
  <c r="FO730" i="52"/>
  <c r="EV598" i="52"/>
  <c r="FJ598" i="52" s="1"/>
  <c r="DN598" i="52"/>
  <c r="FI673" i="52"/>
  <c r="DO247" i="52"/>
  <c r="DL247" i="52"/>
  <c r="DO359" i="52"/>
  <c r="DL359" i="52"/>
  <c r="Z685" i="52"/>
  <c r="AA685" i="52"/>
  <c r="DL685" i="52"/>
  <c r="FR484" i="52"/>
  <c r="FN484" i="52"/>
  <c r="IG484" i="52" s="1"/>
  <c r="DU600" i="52"/>
  <c r="DN694" i="52"/>
  <c r="EV694" i="52"/>
  <c r="FJ694" i="52" s="1"/>
  <c r="DL240" i="52"/>
  <c r="DO240" i="52"/>
  <c r="EJ392" i="52"/>
  <c r="EI674" i="52"/>
  <c r="EJ674" i="52"/>
  <c r="EN240" i="52"/>
  <c r="EU583" i="52"/>
  <c r="FH583" i="52" s="1"/>
  <c r="FL583" i="52" s="1"/>
  <c r="DZ583" i="52"/>
  <c r="EA583" i="52"/>
  <c r="EC583" i="52" s="1"/>
  <c r="DB583" i="52"/>
  <c r="FI692" i="52"/>
  <c r="EO947" i="52"/>
  <c r="EN947" i="52"/>
  <c r="DF705" i="52"/>
  <c r="FO705" i="52"/>
  <c r="FN705" i="52" s="1"/>
  <c r="IG705" i="52" s="1"/>
  <c r="DU534" i="52"/>
  <c r="DF696" i="52"/>
  <c r="FO696" i="52"/>
  <c r="FN696" i="52" s="1"/>
  <c r="IG696" i="52" s="1"/>
  <c r="DN708" i="52"/>
  <c r="DK979" i="52"/>
  <c r="DK466" i="52"/>
  <c r="IO614" i="52"/>
  <c r="ES614" i="52"/>
  <c r="IN614" i="52"/>
  <c r="IE614" i="52"/>
  <c r="DV666" i="52"/>
  <c r="DK666" i="52"/>
  <c r="DV576" i="52"/>
  <c r="FS576" i="52" s="1"/>
  <c r="DK576" i="52"/>
  <c r="FR719" i="52"/>
  <c r="EE368" i="52"/>
  <c r="EG368" i="52"/>
  <c r="EV546" i="52"/>
  <c r="FJ546" i="52" s="1"/>
  <c r="DN546" i="52"/>
  <c r="DU602" i="52"/>
  <c r="DB657" i="52"/>
  <c r="DN657" i="52"/>
  <c r="DZ657" i="52"/>
  <c r="EA657" i="52"/>
  <c r="EV657" i="52"/>
  <c r="FJ657" i="52" s="1"/>
  <c r="DZ589" i="52"/>
  <c r="EV589" i="52"/>
  <c r="FJ589" i="52" s="1"/>
  <c r="DN589" i="52"/>
  <c r="II673" i="52"/>
  <c r="FM673" i="52"/>
  <c r="IH673" i="52"/>
  <c r="DF712" i="52"/>
  <c r="FO712" i="52"/>
  <c r="FN712" i="52" s="1"/>
  <c r="IG712" i="52" s="1"/>
  <c r="AA391" i="52"/>
  <c r="Z391" i="52"/>
  <c r="AC391" i="52" s="1"/>
  <c r="FO681" i="52"/>
  <c r="DF681" i="52"/>
  <c r="FO645" i="52"/>
  <c r="DF645" i="52"/>
  <c r="DO684" i="52"/>
  <c r="DL684" i="52"/>
  <c r="FR481" i="52"/>
  <c r="FN481" i="52"/>
  <c r="IG481" i="52" s="1"/>
  <c r="EV620" i="52"/>
  <c r="FJ620" i="52" s="1"/>
  <c r="DN620" i="52"/>
  <c r="II605" i="52"/>
  <c r="IH605" i="52"/>
  <c r="FM605" i="52"/>
  <c r="IH583" i="52"/>
  <c r="II583" i="52"/>
  <c r="FR696" i="52"/>
  <c r="DK167" i="52"/>
  <c r="IH816" i="52"/>
  <c r="DK649" i="52"/>
  <c r="DK1013" i="52"/>
  <c r="EJ433" i="52"/>
  <c r="FH819" i="52"/>
  <c r="DK565" i="52"/>
  <c r="FI811" i="52"/>
  <c r="FS962" i="52"/>
  <c r="EJ666" i="52"/>
  <c r="EI666" i="52"/>
  <c r="FO719" i="52"/>
  <c r="FN719" i="52" s="1"/>
  <c r="IG719" i="52" s="1"/>
  <c r="DF719" i="52"/>
  <c r="FP582" i="52"/>
  <c r="DF582" i="52"/>
  <c r="DN625" i="52"/>
  <c r="DZ625" i="52"/>
  <c r="EV625" i="52"/>
  <c r="FJ625" i="52" s="1"/>
  <c r="EA625" i="52"/>
  <c r="DB625" i="52"/>
  <c r="FI582" i="52"/>
  <c r="FO690" i="52"/>
  <c r="FN690" i="52" s="1"/>
  <c r="IG690" i="52" s="1"/>
  <c r="DF690" i="52"/>
  <c r="DN697" i="52"/>
  <c r="EV697" i="52"/>
  <c r="FJ697" i="52" s="1"/>
  <c r="IH657" i="52"/>
  <c r="II657" i="52"/>
  <c r="FM657" i="52"/>
  <c r="DK578" i="52"/>
  <c r="DN691" i="52"/>
  <c r="EV691" i="52"/>
  <c r="FJ691" i="52" s="1"/>
  <c r="DK590" i="52"/>
  <c r="DV590" i="52"/>
  <c r="ES240" i="52"/>
  <c r="IE240" i="52"/>
  <c r="IO240" i="52"/>
  <c r="IN240" i="52"/>
  <c r="FL523" i="52"/>
  <c r="EI558" i="52"/>
  <c r="EJ558" i="52"/>
  <c r="DN664" i="52"/>
  <c r="DO664" i="52" s="1"/>
  <c r="EV664" i="52"/>
  <c r="FJ664" i="52" s="1"/>
  <c r="FR236" i="52"/>
  <c r="FN236" i="52"/>
  <c r="IG236" i="52" s="1"/>
  <c r="EF681" i="52"/>
  <c r="EP857" i="52"/>
  <c r="EL857" i="52"/>
  <c r="EK857" i="52"/>
  <c r="ER857" i="52"/>
  <c r="EQ857" i="52"/>
  <c r="EM857" i="52"/>
  <c r="DO541" i="52"/>
  <c r="DL541" i="52"/>
  <c r="DZ523" i="52"/>
  <c r="EE523" i="52" s="1"/>
  <c r="EV523" i="52"/>
  <c r="FJ523" i="52" s="1"/>
  <c r="FK523" i="52" s="1"/>
  <c r="DN523" i="52"/>
  <c r="EA523" i="52"/>
  <c r="DB523" i="52"/>
  <c r="IH581" i="52"/>
  <c r="II581" i="52"/>
  <c r="IH641" i="52"/>
  <c r="II641" i="52"/>
  <c r="FM641" i="52"/>
  <c r="DK554" i="52"/>
  <c r="FP590" i="52"/>
  <c r="DF590" i="52"/>
  <c r="ES395" i="52"/>
  <c r="IN395" i="52"/>
  <c r="IE395" i="52"/>
  <c r="IO395" i="52"/>
  <c r="DN567" i="52"/>
  <c r="DO567" i="52" s="1"/>
  <c r="EV567" i="52"/>
  <c r="FJ567" i="52" s="1"/>
  <c r="DK716" i="52"/>
  <c r="DO157" i="52"/>
  <c r="DK958" i="52"/>
  <c r="AA194" i="52"/>
  <c r="Z194" i="52"/>
  <c r="DL566" i="52"/>
  <c r="DO566" i="52"/>
  <c r="DV682" i="52"/>
  <c r="DK682" i="52"/>
  <c r="DO693" i="52"/>
  <c r="DF710" i="52"/>
  <c r="FO710" i="52"/>
  <c r="FN710" i="52" s="1"/>
  <c r="IG710" i="52" s="1"/>
  <c r="EH333" i="52"/>
  <c r="EB333" i="52"/>
  <c r="ER333" i="52" s="1"/>
  <c r="EE333" i="52"/>
  <c r="EQ333" i="52" s="1"/>
  <c r="EC333" i="52"/>
  <c r="EO333" i="52" s="1"/>
  <c r="ED333" i="52"/>
  <c r="EJ578" i="52"/>
  <c r="EI578" i="52"/>
  <c r="DO690" i="52"/>
  <c r="DL690" i="52"/>
  <c r="EJ590" i="52"/>
  <c r="EI590" i="52"/>
  <c r="IH665" i="52"/>
  <c r="FM665" i="52"/>
  <c r="II665" i="52"/>
  <c r="Z962" i="52"/>
  <c r="AA962" i="52"/>
  <c r="IE368" i="52"/>
  <c r="IO368" i="52"/>
  <c r="IN368" i="52"/>
  <c r="ES368" i="52"/>
  <c r="DK592" i="52"/>
  <c r="DO665" i="52"/>
  <c r="DL665" i="52"/>
  <c r="DB629" i="52"/>
  <c r="EA629" i="52"/>
  <c r="DN629" i="52"/>
  <c r="EV629" i="52"/>
  <c r="FJ629" i="52" s="1"/>
  <c r="DZ629" i="52"/>
  <c r="Z225" i="52"/>
  <c r="AA225" i="52"/>
  <c r="IH662" i="52"/>
  <c r="II662" i="52"/>
  <c r="EI554" i="52"/>
  <c r="EJ554" i="52"/>
  <c r="DK626" i="52"/>
  <c r="FI583" i="52"/>
  <c r="DN583" i="52"/>
  <c r="II666" i="52"/>
  <c r="EI248" i="52"/>
  <c r="FH735" i="52"/>
  <c r="EA681" i="52"/>
  <c r="EG681" i="52" s="1"/>
  <c r="EU681" i="52"/>
  <c r="FH681" i="52" s="1"/>
  <c r="DB681" i="52"/>
  <c r="DZ681" i="52"/>
  <c r="EV636" i="52"/>
  <c r="FJ636" i="52" s="1"/>
  <c r="DN636" i="52"/>
  <c r="DL625" i="52"/>
  <c r="DO625" i="52"/>
  <c r="EV576" i="52"/>
  <c r="FJ576" i="52" s="1"/>
  <c r="DZ576" i="52"/>
  <c r="DN576" i="52"/>
  <c r="DO576" i="52" s="1"/>
  <c r="EA576" i="52"/>
  <c r="DB576" i="52"/>
  <c r="DU682" i="52"/>
  <c r="FM637" i="52"/>
  <c r="IH637" i="52"/>
  <c r="II637" i="52"/>
  <c r="DN693" i="52"/>
  <c r="DL693" i="52" s="1"/>
  <c r="EV693" i="52"/>
  <c r="FJ693" i="52" s="1"/>
  <c r="DV523" i="52"/>
  <c r="DK523" i="52"/>
  <c r="DV650" i="52"/>
  <c r="DK650" i="52"/>
  <c r="CP95" i="52"/>
  <c r="FA95" i="52" s="1"/>
  <c r="CK95" i="52"/>
  <c r="FC95" i="52" s="1"/>
  <c r="II609" i="52"/>
  <c r="IH609" i="52"/>
  <c r="FM609" i="52"/>
  <c r="FR692" i="52"/>
  <c r="IN889" i="52"/>
  <c r="ES889" i="52"/>
  <c r="IO889" i="52"/>
  <c r="IE889" i="52"/>
  <c r="FP661" i="52"/>
  <c r="DF661" i="52"/>
  <c r="DN578" i="52"/>
  <c r="EV578" i="52"/>
  <c r="FJ578" i="52" s="1"/>
  <c r="DL664" i="52"/>
  <c r="Z412" i="52"/>
  <c r="AC412" i="52" s="1"/>
  <c r="AA412" i="52"/>
  <c r="EJ626" i="52"/>
  <c r="DL567" i="52"/>
  <c r="FM583" i="52"/>
  <c r="EV608" i="52"/>
  <c r="FJ608" i="52" s="1"/>
  <c r="DN608" i="52"/>
  <c r="DN707" i="52"/>
  <c r="EV707" i="52"/>
  <c r="FJ707" i="52" s="1"/>
  <c r="DB33" i="52"/>
  <c r="DZ26" i="52"/>
  <c r="II52" i="52"/>
  <c r="CU41" i="52"/>
  <c r="FS481" i="52"/>
  <c r="FJ455" i="52"/>
  <c r="DB569" i="52"/>
  <c r="FJ118" i="52"/>
  <c r="EA1026" i="52"/>
  <c r="FJ1006" i="52"/>
  <c r="IH293" i="52"/>
  <c r="DF165" i="52"/>
  <c r="GC924" i="52"/>
  <c r="HK924" i="52"/>
  <c r="EE210" i="52"/>
  <c r="EA872" i="52"/>
  <c r="CW87" i="52"/>
  <c r="EV87" i="52" s="1"/>
  <c r="FM1049" i="52"/>
  <c r="FM628" i="52"/>
  <c r="II249" i="52"/>
  <c r="DD132" i="52"/>
  <c r="FP132" i="52" s="1"/>
  <c r="CU1045" i="52"/>
  <c r="CU989" i="52"/>
  <c r="EJ125" i="52"/>
  <c r="FR156" i="52"/>
  <c r="EI82" i="52"/>
  <c r="IN82" i="52" s="1"/>
  <c r="CP93" i="52"/>
  <c r="FA93" i="52" s="1"/>
  <c r="FS599" i="52"/>
  <c r="DK95" i="52"/>
  <c r="IN342" i="52"/>
  <c r="EC597" i="52"/>
  <c r="GY929" i="52"/>
  <c r="GY368" i="52"/>
  <c r="EJ338" i="52"/>
  <c r="EJ248" i="52"/>
  <c r="DF704" i="52"/>
  <c r="DN977" i="52"/>
  <c r="DK975" i="52"/>
  <c r="EV566" i="52"/>
  <c r="FJ566" i="52" s="1"/>
  <c r="DN566" i="52"/>
  <c r="DN590" i="52"/>
  <c r="EV590" i="52"/>
  <c r="FJ590" i="52" s="1"/>
  <c r="IH681" i="52"/>
  <c r="II681" i="52"/>
  <c r="FM681" i="52"/>
  <c r="DU523" i="52"/>
  <c r="EI523" i="52" s="1"/>
  <c r="EF685" i="52"/>
  <c r="ES860" i="52"/>
  <c r="IN860" i="52"/>
  <c r="IO860" i="52"/>
  <c r="IE860" i="52"/>
  <c r="EJ592" i="52"/>
  <c r="EI592" i="52"/>
  <c r="EV665" i="52"/>
  <c r="FJ665" i="52" s="1"/>
  <c r="DZ665" i="52"/>
  <c r="DB665" i="52"/>
  <c r="EA665" i="52"/>
  <c r="CU682" i="52"/>
  <c r="FH774" i="52"/>
  <c r="AA925" i="52"/>
  <c r="Z925" i="52"/>
  <c r="AC925" i="52" s="1"/>
  <c r="EW645" i="52"/>
  <c r="FI645" i="52" s="1"/>
  <c r="EA645" i="52"/>
  <c r="DB645" i="52"/>
  <c r="DZ645" i="52"/>
  <c r="DF692" i="52"/>
  <c r="FO692" i="52"/>
  <c r="FN692" i="52" s="1"/>
  <c r="IG692" i="52" s="1"/>
  <c r="FI707" i="52"/>
  <c r="EC374" i="52"/>
  <c r="ED374" i="52"/>
  <c r="EO374" i="52" s="1"/>
  <c r="EH374" i="52"/>
  <c r="EN374" i="52" s="1"/>
  <c r="DU589" i="52"/>
  <c r="DU626" i="52"/>
  <c r="EI626" i="52" s="1"/>
  <c r="IN626" i="52"/>
  <c r="DF736" i="52"/>
  <c r="FO736" i="52"/>
  <c r="FN736" i="52" s="1"/>
  <c r="IG736" i="52" s="1"/>
  <c r="AC225" i="52"/>
  <c r="EE1026" i="52"/>
  <c r="DZ33" i="52"/>
  <c r="DB26" i="52"/>
  <c r="DZ89" i="52"/>
  <c r="FS641" i="52"/>
  <c r="FS877" i="52"/>
  <c r="IH423" i="52"/>
  <c r="EA282" i="52"/>
  <c r="FJ1000" i="52"/>
  <c r="DK453" i="52"/>
  <c r="HF924" i="52"/>
  <c r="HE924" i="52"/>
  <c r="EA968" i="52"/>
  <c r="FS355" i="52"/>
  <c r="DC116" i="52"/>
  <c r="CU782" i="52"/>
  <c r="FL150" i="52"/>
  <c r="DL158" i="52"/>
  <c r="IH588" i="52"/>
  <c r="FS901" i="52"/>
  <c r="EI123" i="52"/>
  <c r="IE123" i="52" s="1"/>
  <c r="DD64" i="52"/>
  <c r="FP64" i="52" s="1"/>
  <c r="EA75" i="52"/>
  <c r="II240" i="52"/>
  <c r="EF990" i="52"/>
  <c r="CR64" i="52"/>
  <c r="FJ872" i="52"/>
  <c r="EB597" i="52"/>
  <c r="FS1026" i="52"/>
  <c r="EF815" i="52"/>
  <c r="FH1022" i="52"/>
  <c r="FI763" i="52"/>
  <c r="FJ960" i="52"/>
  <c r="FH771" i="52"/>
  <c r="FJ974" i="52"/>
  <c r="FI987" i="52"/>
  <c r="DK583" i="52"/>
  <c r="DV583" i="52"/>
  <c r="DN704" i="52"/>
  <c r="DL704" i="52" s="1"/>
  <c r="EV704" i="52"/>
  <c r="FJ704" i="52" s="1"/>
  <c r="EJ358" i="52"/>
  <c r="EI358" i="52"/>
  <c r="FP636" i="52"/>
  <c r="DF636" i="52"/>
  <c r="DL576" i="52"/>
  <c r="DV618" i="52"/>
  <c r="DK618" i="52"/>
  <c r="FM677" i="52"/>
  <c r="FS592" i="52"/>
  <c r="FM592" i="52"/>
  <c r="DF685" i="52"/>
  <c r="FO685" i="52"/>
  <c r="FN685" i="52" s="1"/>
  <c r="IG685" i="52" s="1"/>
  <c r="DL336" i="52"/>
  <c r="DO336" i="52"/>
  <c r="DL598" i="52"/>
  <c r="DO598" i="52"/>
  <c r="EW544" i="52"/>
  <c r="FI544" i="52" s="1"/>
  <c r="DZ544" i="52"/>
  <c r="Z340" i="52"/>
  <c r="AA340" i="52"/>
  <c r="AA901" i="52"/>
  <c r="Z901" i="52"/>
  <c r="DU542" i="52"/>
  <c r="DN698" i="52"/>
  <c r="EV698" i="52"/>
  <c r="FJ698" i="52" s="1"/>
  <c r="EN857" i="52"/>
  <c r="EL947" i="52"/>
  <c r="EK947" i="52"/>
  <c r="ER947" i="52"/>
  <c r="EQ947" i="52"/>
  <c r="EM947" i="52"/>
  <c r="EP947" i="52"/>
  <c r="IH645" i="52"/>
  <c r="II645" i="52"/>
  <c r="FM645" i="52"/>
  <c r="DU584" i="52"/>
  <c r="DV662" i="52"/>
  <c r="DK662" i="52"/>
  <c r="EV534" i="52"/>
  <c r="FJ534" i="52" s="1"/>
  <c r="DN534" i="52"/>
  <c r="EF694" i="52"/>
  <c r="EV554" i="52"/>
  <c r="FJ554" i="52" s="1"/>
  <c r="DN554" i="52"/>
  <c r="DN705" i="52"/>
  <c r="EV705" i="52"/>
  <c r="FJ705" i="52" s="1"/>
  <c r="AA250" i="52"/>
  <c r="Z250" i="52"/>
  <c r="AC250" i="52" s="1"/>
  <c r="II453" i="52"/>
  <c r="FM834" i="52"/>
  <c r="CU437" i="52"/>
  <c r="FS697" i="52"/>
  <c r="FS606" i="52"/>
  <c r="FJ787" i="52"/>
  <c r="FS702" i="52"/>
  <c r="FJ811" i="52"/>
  <c r="EA808" i="52"/>
  <c r="DK790" i="52"/>
  <c r="DB282" i="52"/>
  <c r="CX132" i="52"/>
  <c r="EW132" i="52" s="1"/>
  <c r="FJ892" i="52"/>
  <c r="GG924" i="52"/>
  <c r="GM924" i="52"/>
  <c r="FS517" i="52"/>
  <c r="FJ507" i="52"/>
  <c r="AC939" i="52"/>
  <c r="CX90" i="52"/>
  <c r="EW90" i="52" s="1"/>
  <c r="FI90" i="52" s="1"/>
  <c r="EA854" i="52"/>
  <c r="FJ191" i="52"/>
  <c r="DK123" i="52"/>
  <c r="FU857" i="52"/>
  <c r="FW857" i="52" s="1"/>
  <c r="FM240" i="52"/>
  <c r="II450" i="52"/>
  <c r="FS980" i="52"/>
  <c r="FN883" i="52"/>
  <c r="IG883" i="52" s="1"/>
  <c r="FH730" i="52"/>
  <c r="DN949" i="52"/>
  <c r="DN967" i="52"/>
  <c r="FS958" i="52"/>
  <c r="FJ920" i="52"/>
  <c r="FH741" i="52"/>
  <c r="FI1004" i="52"/>
  <c r="FI760" i="52"/>
  <c r="DO147" i="52"/>
  <c r="DL147" i="52"/>
  <c r="DV550" i="52"/>
  <c r="DK550" i="52"/>
  <c r="EJ583" i="52"/>
  <c r="EI583" i="52"/>
  <c r="FM669" i="52"/>
  <c r="IH669" i="52"/>
  <c r="II669" i="52"/>
  <c r="FR690" i="52"/>
  <c r="DK602" i="52"/>
  <c r="EA677" i="52"/>
  <c r="DB677" i="52"/>
  <c r="EU677" i="52"/>
  <c r="FH677" i="52" s="1"/>
  <c r="DZ677" i="52"/>
  <c r="FL194" i="52"/>
  <c r="FK194" i="52"/>
  <c r="EE240" i="52"/>
  <c r="EG240" i="52"/>
  <c r="FO691" i="52"/>
  <c r="DF691" i="52"/>
  <c r="DF598" i="52"/>
  <c r="FO598" i="52"/>
  <c r="FN598" i="52" s="1"/>
  <c r="IG598" i="52" s="1"/>
  <c r="II625" i="52"/>
  <c r="FM625" i="52"/>
  <c r="IH625" i="52"/>
  <c r="EJ238" i="52"/>
  <c r="EI238" i="52"/>
  <c r="DF669" i="52"/>
  <c r="FO669" i="52"/>
  <c r="FM544" i="52"/>
  <c r="II544" i="52"/>
  <c r="IH544" i="52"/>
  <c r="FJ685" i="52"/>
  <c r="EV695" i="52"/>
  <c r="FJ695" i="52" s="1"/>
  <c r="DN695" i="52"/>
  <c r="DF665" i="52"/>
  <c r="FO665" i="52"/>
  <c r="IE138" i="52"/>
  <c r="ES138" i="52"/>
  <c r="IN138" i="52"/>
  <c r="IO138" i="52"/>
  <c r="DZ661" i="52"/>
  <c r="EV661" i="52"/>
  <c r="FJ661" i="52" s="1"/>
  <c r="DN661" i="52"/>
  <c r="EA661" i="52"/>
  <c r="DB661" i="52"/>
  <c r="FO724" i="52"/>
  <c r="FN724" i="52" s="1"/>
  <c r="IG724" i="52" s="1"/>
  <c r="DF724" i="52"/>
  <c r="FS530" i="52"/>
  <c r="EJ530" i="52"/>
  <c r="EI530" i="52"/>
  <c r="FP580" i="52"/>
  <c r="DF580" i="52"/>
  <c r="DV581" i="52"/>
  <c r="DK581" i="52"/>
  <c r="FO694" i="52"/>
  <c r="FN694" i="52" s="1"/>
  <c r="IG694" i="52" s="1"/>
  <c r="DF694" i="52"/>
  <c r="FR306" i="52"/>
  <c r="FN306" i="52"/>
  <c r="IG306" i="52" s="1"/>
  <c r="DV678" i="52"/>
  <c r="DK678" i="52"/>
  <c r="FR705" i="52"/>
  <c r="DK534" i="52"/>
  <c r="DN696" i="52"/>
  <c r="EV696" i="52"/>
  <c r="FJ696" i="52" s="1"/>
  <c r="CK98" i="52"/>
  <c r="FC98" i="52" s="1"/>
  <c r="FS98" i="52" s="1"/>
  <c r="DC98" i="52"/>
  <c r="DD98" i="52"/>
  <c r="FP98" i="52" s="1"/>
  <c r="HF923" i="52"/>
  <c r="HA923" i="52"/>
  <c r="HE923" i="52"/>
  <c r="HH923" i="52"/>
  <c r="HC923" i="52"/>
  <c r="HK923" i="52"/>
  <c r="HJ923" i="52"/>
  <c r="HB923" i="52"/>
  <c r="HD923" i="52"/>
  <c r="HI923" i="52"/>
  <c r="HG923" i="52"/>
  <c r="HO923" i="52"/>
  <c r="HM923" i="52"/>
  <c r="HN923" i="52"/>
  <c r="HQ923" i="52"/>
  <c r="HP923" i="52"/>
  <c r="ES326" i="52"/>
  <c r="IN326" i="52"/>
  <c r="IE326" i="52"/>
  <c r="IO326" i="52"/>
  <c r="FS693" i="52"/>
  <c r="DF27" i="52"/>
  <c r="FJ782" i="52"/>
  <c r="DB459" i="52"/>
  <c r="DZ1043" i="52"/>
  <c r="FJ496" i="52"/>
  <c r="FS327" i="52"/>
  <c r="IH945" i="52"/>
  <c r="FM447" i="52"/>
  <c r="II954" i="52"/>
  <c r="II389" i="52"/>
  <c r="FJ167" i="52"/>
  <c r="DN891" i="52"/>
  <c r="FS431" i="52"/>
  <c r="DK147" i="52"/>
  <c r="EA139" i="52"/>
  <c r="DF888" i="52"/>
  <c r="DN43" i="52"/>
  <c r="DK841" i="52"/>
  <c r="IH408" i="52"/>
  <c r="II1030" i="52"/>
  <c r="DK133" i="52"/>
  <c r="FJ972" i="52"/>
  <c r="II991" i="52"/>
  <c r="CX76" i="52"/>
  <c r="EW76" i="52" s="1"/>
  <c r="FI76" i="52" s="1"/>
  <c r="DD67" i="52"/>
  <c r="FP67" i="52" s="1"/>
  <c r="II79" i="52"/>
  <c r="FI806" i="52"/>
  <c r="FI566" i="52"/>
  <c r="IO342" i="52"/>
  <c r="DF746" i="52"/>
  <c r="FH985" i="52"/>
  <c r="DK707" i="52"/>
  <c r="DO151" i="52"/>
  <c r="FI835" i="52"/>
  <c r="GR368" i="52"/>
  <c r="DK901" i="52"/>
  <c r="FI824" i="52"/>
  <c r="FI792" i="52"/>
  <c r="FV407" i="52"/>
  <c r="FH608" i="52"/>
  <c r="FI808" i="52"/>
  <c r="DF761" i="52"/>
  <c r="FO761" i="52"/>
  <c r="DK970" i="52"/>
  <c r="DV970" i="52"/>
  <c r="FS970" i="52" s="1"/>
  <c r="DU959" i="52"/>
  <c r="FJ977" i="52"/>
  <c r="FP702" i="52"/>
  <c r="DF702" i="52"/>
  <c r="EF749" i="52"/>
  <c r="II959" i="52"/>
  <c r="IH959" i="52"/>
  <c r="FM959" i="52"/>
  <c r="DU951" i="52"/>
  <c r="FN352" i="52"/>
  <c r="IG352" i="52" s="1"/>
  <c r="FR352" i="52"/>
  <c r="DF774" i="52"/>
  <c r="FO774" i="52"/>
  <c r="FO769" i="52"/>
  <c r="DF769" i="52"/>
  <c r="FO764" i="52"/>
  <c r="FN764" i="52" s="1"/>
  <c r="IG764" i="52" s="1"/>
  <c r="DF764" i="52"/>
  <c r="DU973" i="52"/>
  <c r="DK1027" i="52"/>
  <c r="ED922" i="52"/>
  <c r="EC922" i="52"/>
  <c r="EH922" i="52"/>
  <c r="EE922" i="52"/>
  <c r="FR488" i="52"/>
  <c r="FN488" i="52"/>
  <c r="IG488" i="52" s="1"/>
  <c r="FI966" i="52"/>
  <c r="FO981" i="52"/>
  <c r="FN981" i="52" s="1"/>
  <c r="IG981" i="52" s="1"/>
  <c r="DF981" i="52"/>
  <c r="FI1035" i="52"/>
  <c r="EI265" i="52"/>
  <c r="EJ265" i="52"/>
  <c r="EE838" i="52"/>
  <c r="EG838" i="52"/>
  <c r="EF760" i="52"/>
  <c r="FN866" i="52"/>
  <c r="IG866" i="52" s="1"/>
  <c r="FR866" i="52"/>
  <c r="DZ970" i="52"/>
  <c r="EU970" i="52"/>
  <c r="FH970" i="52" s="1"/>
  <c r="DN958" i="52"/>
  <c r="DK1021" i="52"/>
  <c r="EJ305" i="52"/>
  <c r="FH777" i="52"/>
  <c r="FP751" i="52"/>
  <c r="DF751" i="52"/>
  <c r="EV965" i="52"/>
  <c r="FJ965" i="52" s="1"/>
  <c r="DN965" i="52"/>
  <c r="FH719" i="52"/>
  <c r="FJ1022" i="52"/>
  <c r="FO773" i="52"/>
  <c r="DF773" i="52"/>
  <c r="DK955" i="52"/>
  <c r="DU1033" i="52"/>
  <c r="FI990" i="52"/>
  <c r="FI1001" i="52"/>
  <c r="FI743" i="52"/>
  <c r="DF775" i="52"/>
  <c r="FP775" i="52"/>
  <c r="FR775" i="52" s="1"/>
  <c r="DK962" i="52"/>
  <c r="DK348" i="52"/>
  <c r="FI193" i="52"/>
  <c r="FI98" i="52"/>
  <c r="FJ907" i="52"/>
  <c r="FI184" i="52"/>
  <c r="DN842" i="52"/>
  <c r="DK401" i="52"/>
  <c r="FI165" i="52"/>
  <c r="II98" i="52"/>
  <c r="DO145" i="52"/>
  <c r="FS414" i="52"/>
  <c r="DL955" i="52"/>
  <c r="DO955" i="52"/>
  <c r="EI393" i="52"/>
  <c r="EJ393" i="52"/>
  <c r="EI289" i="52"/>
  <c r="EJ289" i="52"/>
  <c r="DN956" i="52"/>
  <c r="DK951" i="52"/>
  <c r="DV973" i="52"/>
  <c r="DK973" i="52"/>
  <c r="EF922" i="52"/>
  <c r="EB922" i="52"/>
  <c r="EG922" i="52"/>
  <c r="FP758" i="52"/>
  <c r="DF758" i="52"/>
  <c r="DV950" i="52"/>
  <c r="DK950" i="52"/>
  <c r="DF991" i="52"/>
  <c r="FO991" i="52"/>
  <c r="EA920" i="52"/>
  <c r="DB920" i="52"/>
  <c r="EU920" i="52"/>
  <c r="FH920" i="52" s="1"/>
  <c r="FL920" i="52" s="1"/>
  <c r="DZ920" i="52"/>
  <c r="DN1030" i="52"/>
  <c r="EV1030" i="52"/>
  <c r="FJ1030" i="52" s="1"/>
  <c r="FJ1026" i="52"/>
  <c r="DU1021" i="52"/>
  <c r="FP695" i="52"/>
  <c r="DF695" i="52"/>
  <c r="EJ161" i="52"/>
  <c r="EI161" i="52"/>
  <c r="EU952" i="52"/>
  <c r="FH952" i="52" s="1"/>
  <c r="DZ952" i="52"/>
  <c r="DB952" i="52"/>
  <c r="EA952" i="52"/>
  <c r="EO194" i="52"/>
  <c r="EN194" i="52"/>
  <c r="GS194" i="52" s="1"/>
  <c r="IE150" i="52"/>
  <c r="ES150" i="52"/>
  <c r="EJ326" i="52"/>
  <c r="DF757" i="52"/>
  <c r="FO757" i="52"/>
  <c r="EF775" i="52"/>
  <c r="EC952" i="52"/>
  <c r="EI920" i="52"/>
  <c r="EJ920" i="52"/>
  <c r="DK97" i="52"/>
  <c r="EO378" i="52"/>
  <c r="FI993" i="52"/>
  <c r="FI697" i="52"/>
  <c r="FI1023" i="52"/>
  <c r="FH779" i="52"/>
  <c r="FM567" i="52"/>
  <c r="FH728" i="52"/>
  <c r="FR513" i="52"/>
  <c r="FN513" i="52"/>
  <c r="IG513" i="52" s="1"/>
  <c r="FH743" i="52"/>
  <c r="FH770" i="52"/>
  <c r="II955" i="52"/>
  <c r="IH955" i="52"/>
  <c r="EJ381" i="52"/>
  <c r="EI381" i="52"/>
  <c r="Z948" i="52"/>
  <c r="AC948" i="52" s="1"/>
  <c r="AA948" i="52"/>
  <c r="FP772" i="52"/>
  <c r="DF772" i="52"/>
  <c r="FJ956" i="52"/>
  <c r="DK1022" i="52"/>
  <c r="DL621" i="52"/>
  <c r="DO621" i="52"/>
  <c r="EI856" i="52"/>
  <c r="EJ856" i="52"/>
  <c r="FO753" i="52"/>
  <c r="DF753" i="52"/>
  <c r="DF955" i="52"/>
  <c r="FO955" i="52"/>
  <c r="EJ1027" i="52"/>
  <c r="EI1027" i="52"/>
  <c r="DF922" i="52"/>
  <c r="FO922" i="52"/>
  <c r="DF765" i="52"/>
  <c r="FO765" i="52"/>
  <c r="DF756" i="52"/>
  <c r="FO756" i="52"/>
  <c r="FN756" i="52" s="1"/>
  <c r="IG756" i="52" s="1"/>
  <c r="DN960" i="52"/>
  <c r="DV976" i="52"/>
  <c r="EJ976" i="52" s="1"/>
  <c r="DK976" i="52"/>
  <c r="DF920" i="52"/>
  <c r="FO920" i="52"/>
  <c r="FN920" i="52" s="1"/>
  <c r="IG920" i="52" s="1"/>
  <c r="FH758" i="52"/>
  <c r="AA400" i="52"/>
  <c r="Z400" i="52"/>
  <c r="IE370" i="52"/>
  <c r="ES370" i="52"/>
  <c r="FI742" i="52"/>
  <c r="DK974" i="52"/>
  <c r="DZ965" i="52"/>
  <c r="EU965" i="52"/>
  <c r="FH965" i="52" s="1"/>
  <c r="FL965" i="52" s="1"/>
  <c r="IH952" i="52"/>
  <c r="II952" i="52"/>
  <c r="AA970" i="52"/>
  <c r="Z970" i="52"/>
  <c r="EJ955" i="52"/>
  <c r="EI955" i="52"/>
  <c r="DL155" i="52"/>
  <c r="DO155" i="52"/>
  <c r="DU962" i="52"/>
  <c r="IH830" i="52"/>
  <c r="FM98" i="52"/>
  <c r="DK852" i="52"/>
  <c r="FI787" i="52"/>
  <c r="FL581" i="52"/>
  <c r="FH759" i="52"/>
  <c r="DF744" i="52"/>
  <c r="FO744" i="52"/>
  <c r="FN744" i="52" s="1"/>
  <c r="IG744" i="52" s="1"/>
  <c r="FO986" i="52"/>
  <c r="FN986" i="52" s="1"/>
  <c r="IG986" i="52" s="1"/>
  <c r="DF986" i="52"/>
  <c r="EV955" i="52"/>
  <c r="FJ955" i="52" s="1"/>
  <c r="EA955" i="52"/>
  <c r="DZ955" i="52"/>
  <c r="EE955" i="52" s="1"/>
  <c r="DB955" i="52"/>
  <c r="DO949" i="52"/>
  <c r="DL949" i="52"/>
  <c r="EI1022" i="52"/>
  <c r="IN1022" i="52" s="1"/>
  <c r="EJ1022" i="52"/>
  <c r="IE305" i="52"/>
  <c r="ES305" i="52"/>
  <c r="FO982" i="52"/>
  <c r="DF982" i="52"/>
  <c r="EF955" i="52"/>
  <c r="EB955" i="52"/>
  <c r="EG955" i="52"/>
  <c r="DK929" i="52"/>
  <c r="DV929" i="52"/>
  <c r="DF743" i="52"/>
  <c r="FO743" i="52"/>
  <c r="IN305" i="52"/>
  <c r="FN490" i="52"/>
  <c r="IG490" i="52" s="1"/>
  <c r="FR490" i="52"/>
  <c r="EB838" i="52"/>
  <c r="ED838" i="52"/>
  <c r="EC838" i="52"/>
  <c r="EH838" i="52"/>
  <c r="DK977" i="52"/>
  <c r="II969" i="52"/>
  <c r="IH969" i="52"/>
  <c r="FM969" i="52"/>
  <c r="DO1030" i="52"/>
  <c r="DL1030" i="52"/>
  <c r="EV982" i="52"/>
  <c r="FJ982" i="52" s="1"/>
  <c r="DB982" i="52"/>
  <c r="DZ982" i="52"/>
  <c r="EA982" i="52"/>
  <c r="DN982" i="52"/>
  <c r="FR516" i="52"/>
  <c r="FN516" i="52"/>
  <c r="IG516" i="52" s="1"/>
  <c r="DU974" i="52"/>
  <c r="EI974" i="52" s="1"/>
  <c r="IO974" i="52" s="1"/>
  <c r="EV975" i="52"/>
  <c r="FJ975" i="52" s="1"/>
  <c r="DN975" i="52"/>
  <c r="DF952" i="52"/>
  <c r="FO952" i="52"/>
  <c r="FN952" i="52" s="1"/>
  <c r="IG952" i="52" s="1"/>
  <c r="EV1029" i="52"/>
  <c r="FJ1029" i="52" s="1"/>
  <c r="DN1029" i="52"/>
  <c r="DO602" i="52"/>
  <c r="DL602" i="52"/>
  <c r="EI294" i="52"/>
  <c r="EJ294" i="52"/>
  <c r="EJ399" i="52"/>
  <c r="EI399" i="52"/>
  <c r="EW962" i="52"/>
  <c r="FI962" i="52" s="1"/>
  <c r="DZ962" i="52"/>
  <c r="EA962" i="52"/>
  <c r="DB962" i="52"/>
  <c r="EU951" i="52"/>
  <c r="FH951" i="52" s="1"/>
  <c r="DZ951" i="52"/>
  <c r="FR770" i="52"/>
  <c r="DO967" i="52"/>
  <c r="DL967" i="52"/>
  <c r="FO770" i="52"/>
  <c r="FN770" i="52" s="1"/>
  <c r="IG770" i="52" s="1"/>
  <c r="DF770" i="52"/>
  <c r="EF982" i="52"/>
  <c r="EJ224" i="52"/>
  <c r="EI224" i="52"/>
  <c r="FS224" i="52"/>
  <c r="EV969" i="52"/>
  <c r="FJ969" i="52" s="1"/>
  <c r="DZ969" i="52"/>
  <c r="IO305" i="52"/>
  <c r="FH773" i="52"/>
  <c r="FO767" i="52"/>
  <c r="FN767" i="52" s="1"/>
  <c r="IG767" i="52" s="1"/>
  <c r="DF767" i="52"/>
  <c r="IN1027" i="52"/>
  <c r="FR981" i="52"/>
  <c r="DO377" i="52"/>
  <c r="DL377" i="52"/>
  <c r="ES596" i="52"/>
  <c r="IN596" i="52"/>
  <c r="IO596" i="52"/>
  <c r="IE596" i="52"/>
  <c r="EB402" i="52"/>
  <c r="ED402" i="52"/>
  <c r="EC402" i="52"/>
  <c r="EH402" i="52"/>
  <c r="IO878" i="52"/>
  <c r="IN878" i="52"/>
  <c r="ES878" i="52"/>
  <c r="IE878" i="52"/>
  <c r="FN320" i="52"/>
  <c r="IG320" i="52" s="1"/>
  <c r="FR320" i="52"/>
  <c r="EV978" i="52"/>
  <c r="FJ978" i="52" s="1"/>
  <c r="DN978" i="52"/>
  <c r="DF723" i="52"/>
  <c r="FO723" i="52"/>
  <c r="EJ521" i="52"/>
  <c r="EI521" i="52"/>
  <c r="EC364" i="52"/>
  <c r="EH364" i="52"/>
  <c r="EB364" i="52"/>
  <c r="ED364" i="52"/>
  <c r="EJ379" i="52"/>
  <c r="EI379" i="52"/>
  <c r="DL970" i="52"/>
  <c r="FK621" i="52"/>
  <c r="FJ816" i="52"/>
  <c r="II169" i="52"/>
  <c r="FS811" i="52"/>
  <c r="HB927" i="52"/>
  <c r="FS259" i="52"/>
  <c r="EA230" i="52"/>
  <c r="FJ181" i="52"/>
  <c r="HI924" i="52"/>
  <c r="FJ293" i="52"/>
  <c r="FM588" i="52"/>
  <c r="CX86" i="52"/>
  <c r="EW86" i="52" s="1"/>
  <c r="FI86" i="52" s="1"/>
  <c r="CW67" i="52"/>
  <c r="DF230" i="52"/>
  <c r="DV126" i="52"/>
  <c r="EJ126" i="52" s="1"/>
  <c r="FR174" i="52"/>
  <c r="FZ927" i="52"/>
  <c r="CX103" i="52"/>
  <c r="EW103" i="52" s="1"/>
  <c r="FI103" i="52" s="1"/>
  <c r="EA701" i="52"/>
  <c r="EA594" i="52"/>
  <c r="FS156" i="52"/>
  <c r="GU240" i="52"/>
  <c r="EJ82" i="52"/>
  <c r="EG392" i="52"/>
  <c r="GU368" i="52"/>
  <c r="DO227" i="52"/>
  <c r="FM962" i="52"/>
  <c r="II962" i="52"/>
  <c r="IH962" i="52"/>
  <c r="II951" i="52"/>
  <c r="IH951" i="52"/>
  <c r="FM951" i="52"/>
  <c r="FN759" i="52"/>
  <c r="IG759" i="52" s="1"/>
  <c r="FR759" i="52"/>
  <c r="DN961" i="52"/>
  <c r="DO961" i="52" s="1"/>
  <c r="Z961" i="52" s="1"/>
  <c r="EV961" i="52"/>
  <c r="FJ961" i="52" s="1"/>
  <c r="FM955" i="52"/>
  <c r="FJ949" i="52"/>
  <c r="EF770" i="52"/>
  <c r="FH753" i="52"/>
  <c r="FS969" i="52"/>
  <c r="EI346" i="52"/>
  <c r="EJ346" i="52"/>
  <c r="FN859" i="52"/>
  <c r="IG859" i="52" s="1"/>
  <c r="FR859" i="52"/>
  <c r="HY859" i="52" s="1"/>
  <c r="DF771" i="52"/>
  <c r="FO771" i="52"/>
  <c r="DF776" i="52"/>
  <c r="FO776" i="52"/>
  <c r="FN776" i="52" s="1"/>
  <c r="IG776" i="52" s="1"/>
  <c r="DU977" i="52"/>
  <c r="EU975" i="52"/>
  <c r="FH975" i="52" s="1"/>
  <c r="FL975" i="52" s="1"/>
  <c r="DZ975" i="52"/>
  <c r="IO370" i="52"/>
  <c r="EG402" i="52"/>
  <c r="EE402" i="52"/>
  <c r="FP754" i="52"/>
  <c r="DF754" i="52"/>
  <c r="DK969" i="52"/>
  <c r="DL977" i="52"/>
  <c r="DO977" i="52"/>
  <c r="IE320" i="52"/>
  <c r="ES320" i="52"/>
  <c r="DO373" i="52"/>
  <c r="DL1026" i="52"/>
  <c r="DO1026" i="52"/>
  <c r="EU1029" i="52"/>
  <c r="FH1029" i="52" s="1"/>
  <c r="DB1029" i="52"/>
  <c r="EA1029" i="52"/>
  <c r="DZ1029" i="52"/>
  <c r="FI991" i="52"/>
  <c r="FO1022" i="52"/>
  <c r="DF1022" i="52"/>
  <c r="AA924" i="52"/>
  <c r="Z924" i="52"/>
  <c r="II188" i="52"/>
  <c r="DN909" i="52"/>
  <c r="FJ896" i="52"/>
  <c r="FS784" i="52"/>
  <c r="DN786" i="52"/>
  <c r="CU123" i="52"/>
  <c r="FJ893" i="52"/>
  <c r="FJ748" i="52"/>
  <c r="DK713" i="52"/>
  <c r="EA367" i="52"/>
  <c r="ED367" i="52" s="1"/>
  <c r="HE927" i="52"/>
  <c r="FJ514" i="52"/>
  <c r="DK404" i="52"/>
  <c r="DK328" i="52"/>
  <c r="FI171" i="52"/>
  <c r="DZ230" i="52"/>
  <c r="FS171" i="52"/>
  <c r="HB924" i="52"/>
  <c r="HG924" i="52"/>
  <c r="DK641" i="52"/>
  <c r="DK564" i="52"/>
  <c r="FS187" i="52"/>
  <c r="FN959" i="52"/>
  <c r="IG959" i="52" s="1"/>
  <c r="DK485" i="52"/>
  <c r="DB139" i="52"/>
  <c r="CU676" i="52"/>
  <c r="FM1040" i="52"/>
  <c r="FL411" i="52"/>
  <c r="FM658" i="52"/>
  <c r="CU136" i="52"/>
  <c r="DK934" i="52"/>
  <c r="EI274" i="52"/>
  <c r="IE274" i="52" s="1"/>
  <c r="IE342" i="52"/>
  <c r="FL617" i="52"/>
  <c r="FS965" i="52"/>
  <c r="DO135" i="52"/>
  <c r="AA135" i="52" s="1"/>
  <c r="EU977" i="52"/>
  <c r="FH977" i="52" s="1"/>
  <c r="FL977" i="52" s="1"/>
  <c r="DZ977" i="52"/>
  <c r="EJ375" i="52"/>
  <c r="EI375" i="52"/>
  <c r="DV952" i="52"/>
  <c r="FS952" i="52" s="1"/>
  <c r="DK952" i="52"/>
  <c r="DO198" i="52"/>
  <c r="DL198" i="52"/>
  <c r="IH606" i="52"/>
  <c r="II606" i="52"/>
  <c r="IE208" i="52"/>
  <c r="IO208" i="52"/>
  <c r="IN208" i="52"/>
  <c r="ES208" i="52"/>
  <c r="FR566" i="52"/>
  <c r="FN566" i="52"/>
  <c r="IG566" i="52" s="1"/>
  <c r="FR744" i="52"/>
  <c r="FO768" i="52"/>
  <c r="FN768" i="52" s="1"/>
  <c r="IG768" i="52" s="1"/>
  <c r="DF768" i="52"/>
  <c r="EF956" i="52"/>
  <c r="EF771" i="52"/>
  <c r="FH762" i="52"/>
  <c r="EF776" i="52"/>
  <c r="DN974" i="52"/>
  <c r="DL974" i="52" s="1"/>
  <c r="FM952" i="52"/>
  <c r="IN370" i="52"/>
  <c r="DU969" i="52"/>
  <c r="EI960" i="52"/>
  <c r="EJ960" i="52"/>
  <c r="DL1022" i="52"/>
  <c r="DO1022" i="52"/>
  <c r="DN920" i="52"/>
  <c r="DO920" i="52" s="1"/>
  <c r="Z921" i="52"/>
  <c r="AC921" i="52" s="1"/>
  <c r="AA921" i="52"/>
  <c r="DN980" i="52"/>
  <c r="DO980" i="52" s="1"/>
  <c r="FJ970" i="52"/>
  <c r="FK970" i="52" s="1"/>
  <c r="EF1022" i="52"/>
  <c r="FK364" i="52"/>
  <c r="DN812" i="52"/>
  <c r="FN27" i="52"/>
  <c r="IG27" i="52" s="1"/>
  <c r="CU61" i="52"/>
  <c r="CU27" i="52"/>
  <c r="II801" i="52"/>
  <c r="FS677" i="52"/>
  <c r="II122" i="52"/>
  <c r="FJ1051" i="52"/>
  <c r="DK902" i="52"/>
  <c r="EA459" i="52"/>
  <c r="EC459" i="52" s="1"/>
  <c r="DB1043" i="52"/>
  <c r="FJ807" i="52"/>
  <c r="DN814" i="52"/>
  <c r="FS695" i="52"/>
  <c r="FJ1038" i="52"/>
  <c r="II805" i="52"/>
  <c r="DB367" i="52"/>
  <c r="IH514" i="52"/>
  <c r="EA834" i="52"/>
  <c r="FS323" i="52"/>
  <c r="DN190" i="52"/>
  <c r="DK162" i="52"/>
  <c r="CU187" i="52"/>
  <c r="HH924" i="52"/>
  <c r="FJ97" i="52"/>
  <c r="DF959" i="52"/>
  <c r="CU192" i="52"/>
  <c r="DZ139" i="52"/>
  <c r="CU832" i="52"/>
  <c r="GB927" i="52"/>
  <c r="DV134" i="52"/>
  <c r="DZ63" i="52"/>
  <c r="DK540" i="52"/>
  <c r="DK469" i="52"/>
  <c r="GT240" i="52"/>
  <c r="CR67" i="52"/>
  <c r="EZ67" i="52" s="1"/>
  <c r="CK71" i="52"/>
  <c r="FC71" i="52" s="1"/>
  <c r="DK11" i="52"/>
  <c r="FM599" i="52"/>
  <c r="FI698" i="52"/>
  <c r="DK978" i="52"/>
  <c r="FH635" i="52"/>
  <c r="FL236" i="52"/>
  <c r="DK251" i="52"/>
  <c r="FI834" i="52"/>
  <c r="DK735" i="52"/>
  <c r="FH736" i="52"/>
  <c r="FI783" i="52"/>
  <c r="DL387" i="52"/>
  <c r="DO387" i="52"/>
  <c r="FI764" i="52"/>
  <c r="DF749" i="52"/>
  <c r="FO749" i="52"/>
  <c r="FN749" i="52" s="1"/>
  <c r="IG749" i="52" s="1"/>
  <c r="FI766" i="52"/>
  <c r="DO592" i="52"/>
  <c r="DL592" i="52"/>
  <c r="IO1022" i="52"/>
  <c r="AA868" i="52"/>
  <c r="Z868" i="52"/>
  <c r="FH751" i="52"/>
  <c r="FI770" i="52"/>
  <c r="DZ959" i="52"/>
  <c r="EG959" i="52" s="1"/>
  <c r="EU959" i="52"/>
  <c r="FH959" i="52" s="1"/>
  <c r="FI985" i="52"/>
  <c r="DU922" i="52"/>
  <c r="EF768" i="52"/>
  <c r="DO969" i="52"/>
  <c r="DL969" i="52"/>
  <c r="FI1032" i="52"/>
  <c r="FR920" i="52"/>
  <c r="EJ351" i="52"/>
  <c r="EI351" i="52"/>
  <c r="FH769" i="52"/>
  <c r="FO760" i="52"/>
  <c r="FN760" i="52" s="1"/>
  <c r="IG760" i="52" s="1"/>
  <c r="DF760" i="52"/>
  <c r="FH1037" i="52"/>
  <c r="FP706" i="52"/>
  <c r="DF706" i="52"/>
  <c r="IE301" i="52"/>
  <c r="IN301" i="52"/>
  <c r="IO301" i="52"/>
  <c r="ES301" i="52"/>
  <c r="FI979" i="52"/>
  <c r="FH958" i="52"/>
  <c r="FH724" i="52"/>
  <c r="DO148" i="52"/>
  <c r="DL148" i="52"/>
  <c r="FI762" i="52"/>
  <c r="FI744" i="52"/>
  <c r="DN971" i="52"/>
  <c r="DO971" i="52" s="1"/>
  <c r="EV971" i="52"/>
  <c r="FJ971" i="52" s="1"/>
  <c r="DK1033" i="52"/>
  <c r="FI1015" i="52"/>
  <c r="FL1029" i="52"/>
  <c r="FK592" i="52"/>
  <c r="EE364" i="52"/>
  <c r="EG364" i="52"/>
  <c r="FI769" i="52"/>
  <c r="DU958" i="52"/>
  <c r="DU975" i="52"/>
  <c r="FO711" i="52"/>
  <c r="DF711" i="52"/>
  <c r="DK920" i="52"/>
  <c r="Z206" i="52"/>
  <c r="AA206" i="52"/>
  <c r="AC206" i="52" s="1"/>
  <c r="ES272" i="52"/>
  <c r="IO272" i="52"/>
  <c r="IN272" i="52"/>
  <c r="IE272" i="52"/>
  <c r="EZ100" i="52"/>
  <c r="CX100" i="52"/>
  <c r="EZ93" i="52"/>
  <c r="CX93" i="52"/>
  <c r="EW93" i="52" s="1"/>
  <c r="IH419" i="52"/>
  <c r="FS825" i="52"/>
  <c r="DB61" i="52"/>
  <c r="DN20" i="52"/>
  <c r="FM20" i="52"/>
  <c r="II964" i="52"/>
  <c r="EE213" i="52"/>
  <c r="II672" i="52"/>
  <c r="DK794" i="52"/>
  <c r="II640" i="52"/>
  <c r="FI563" i="52"/>
  <c r="FI163" i="52"/>
  <c r="FI168" i="52"/>
  <c r="CU49" i="52"/>
  <c r="DF387" i="52"/>
  <c r="FJ792" i="52"/>
  <c r="FJ469" i="52"/>
  <c r="DN177" i="52"/>
  <c r="FJ916" i="52"/>
  <c r="FU856" i="52"/>
  <c r="FW856" i="52" s="1"/>
  <c r="DK836" i="52"/>
  <c r="DN793" i="52"/>
  <c r="II632" i="52"/>
  <c r="FS328" i="52"/>
  <c r="DN86" i="52"/>
  <c r="FI880" i="52"/>
  <c r="CU632" i="52"/>
  <c r="IH881" i="52"/>
  <c r="IH957" i="52"/>
  <c r="DF879" i="52"/>
  <c r="HE921" i="52"/>
  <c r="IH26" i="52"/>
  <c r="DZ136" i="52"/>
  <c r="EJ62" i="52"/>
  <c r="FJ186" i="52"/>
  <c r="FM79" i="52"/>
  <c r="DK127" i="52"/>
  <c r="II17" i="52"/>
  <c r="FS63" i="52"/>
  <c r="FR581" i="52"/>
  <c r="DK938" i="52"/>
  <c r="FH539" i="52"/>
  <c r="EG248" i="52"/>
  <c r="EE248" i="52"/>
  <c r="EA584" i="52"/>
  <c r="EU584" i="52"/>
  <c r="FH584" i="52" s="1"/>
  <c r="FL584" i="52" s="1"/>
  <c r="DZ584" i="52"/>
  <c r="DB584" i="52"/>
  <c r="FH739" i="52"/>
  <c r="FH664" i="52"/>
  <c r="ER919" i="52"/>
  <c r="EP919" i="52"/>
  <c r="EK919" i="52"/>
  <c r="EL919" i="52"/>
  <c r="GE919" i="52" s="1"/>
  <c r="EM919" i="52"/>
  <c r="EQ919" i="52"/>
  <c r="ED161" i="52"/>
  <c r="EB161" i="52"/>
  <c r="DL206" i="52"/>
  <c r="FI913" i="52"/>
  <c r="IO933" i="52"/>
  <c r="ES933" i="52"/>
  <c r="IN933" i="52"/>
  <c r="FL320" i="52"/>
  <c r="FK320" i="52"/>
  <c r="DK586" i="52"/>
  <c r="DZ966" i="52"/>
  <c r="EV966" i="52"/>
  <c r="FJ966" i="52" s="1"/>
  <c r="DN966" i="52"/>
  <c r="ES588" i="52"/>
  <c r="IE588" i="52"/>
  <c r="IO588" i="52"/>
  <c r="IN588" i="52"/>
  <c r="IN863" i="52"/>
  <c r="IO863" i="52"/>
  <c r="ES863" i="52"/>
  <c r="FS584" i="52"/>
  <c r="DF728" i="52"/>
  <c r="FO728" i="52"/>
  <c r="FH429" i="52"/>
  <c r="EI197" i="52"/>
  <c r="EJ197" i="52"/>
  <c r="FI918" i="52"/>
  <c r="EN856" i="52"/>
  <c r="EO856" i="52"/>
  <c r="Z160" i="52"/>
  <c r="AA160" i="52"/>
  <c r="EG236" i="52"/>
  <c r="EE236" i="52"/>
  <c r="DZ575" i="52"/>
  <c r="DB575" i="52"/>
  <c r="EA575" i="52"/>
  <c r="EH575" i="52" s="1"/>
  <c r="EU575" i="52"/>
  <c r="FH575" i="52" s="1"/>
  <c r="DF740" i="52"/>
  <c r="FO740" i="52"/>
  <c r="IN338" i="52"/>
  <c r="DL202" i="52"/>
  <c r="DO202" i="52"/>
  <c r="EF589" i="52"/>
  <c r="EC589" i="52"/>
  <c r="EH589" i="52"/>
  <c r="ES377" i="52"/>
  <c r="IE377" i="52"/>
  <c r="IO377" i="52"/>
  <c r="IN377" i="52"/>
  <c r="DK948" i="52"/>
  <c r="EE143" i="52"/>
  <c r="DN317" i="52"/>
  <c r="FJ177" i="52"/>
  <c r="DK1044" i="52"/>
  <c r="FM891" i="52"/>
  <c r="DN188" i="52"/>
  <c r="DN843" i="52"/>
  <c r="FM624" i="52"/>
  <c r="IH314" i="52"/>
  <c r="FS972" i="52"/>
  <c r="CU862" i="52"/>
  <c r="DB298" i="52"/>
  <c r="HI921" i="52"/>
  <c r="DK363" i="52"/>
  <c r="CK84" i="52"/>
  <c r="II590" i="52"/>
  <c r="DN854" i="52"/>
  <c r="FJ175" i="52"/>
  <c r="FH818" i="52"/>
  <c r="FI887" i="52"/>
  <c r="CP84" i="52"/>
  <c r="FA84" i="52" s="1"/>
  <c r="DK839" i="52"/>
  <c r="DN915" i="52"/>
  <c r="CR84" i="52"/>
  <c r="FI599" i="52"/>
  <c r="DK811" i="52"/>
  <c r="FI785" i="52"/>
  <c r="FR664" i="52"/>
  <c r="FN664" i="52"/>
  <c r="IG664" i="52" s="1"/>
  <c r="EO621" i="52"/>
  <c r="EN621" i="52"/>
  <c r="GS621" i="52" s="1"/>
  <c r="DF720" i="52"/>
  <c r="FO720" i="52"/>
  <c r="FN720" i="52" s="1"/>
  <c r="IG720" i="52" s="1"/>
  <c r="DL320" i="52"/>
  <c r="DO320" i="52"/>
  <c r="FR266" i="52"/>
  <c r="FN266" i="52"/>
  <c r="IG266" i="52" s="1"/>
  <c r="IN388" i="52"/>
  <c r="IO388" i="52"/>
  <c r="IE388" i="52"/>
  <c r="ES388" i="52"/>
  <c r="EJ299" i="52"/>
  <c r="EI299" i="52"/>
  <c r="ES216" i="52"/>
  <c r="IO216" i="52"/>
  <c r="IN216" i="52"/>
  <c r="EJ269" i="52"/>
  <c r="EI269" i="52"/>
  <c r="IE248" i="52"/>
  <c r="IO248" i="52"/>
  <c r="IN248" i="52"/>
  <c r="ES248" i="52"/>
  <c r="FO737" i="52"/>
  <c r="DF737" i="52"/>
  <c r="Z571" i="52"/>
  <c r="AA571" i="52"/>
  <c r="EJ966" i="52"/>
  <c r="EI966" i="52"/>
  <c r="FN572" i="52"/>
  <c r="IG572" i="52" s="1"/>
  <c r="FR572" i="52"/>
  <c r="IH575" i="52"/>
  <c r="FM575" i="52"/>
  <c r="II575" i="52"/>
  <c r="FP707" i="52"/>
  <c r="DF707" i="52"/>
  <c r="EQ194" i="52"/>
  <c r="EP194" i="52"/>
  <c r="EL194" i="52"/>
  <c r="EM194" i="52"/>
  <c r="ER194" i="52"/>
  <c r="EK194" i="52"/>
  <c r="DF722" i="52"/>
  <c r="FO722" i="52"/>
  <c r="DK963" i="52"/>
  <c r="DK191" i="52"/>
  <c r="DK844" i="52"/>
  <c r="IE604" i="52"/>
  <c r="IO604" i="52"/>
  <c r="ES604" i="52"/>
  <c r="IN604" i="52"/>
  <c r="EG161" i="52"/>
  <c r="ER161" i="52" s="1"/>
  <c r="EE161" i="52"/>
  <c r="DK575" i="52"/>
  <c r="DV575" i="52"/>
  <c r="EF591" i="52"/>
  <c r="ES919" i="52"/>
  <c r="IN919" i="52"/>
  <c r="IO919" i="52"/>
  <c r="IE262" i="52"/>
  <c r="ES262" i="52"/>
  <c r="IN262" i="52"/>
  <c r="IO262" i="52"/>
  <c r="FP708" i="52"/>
  <c r="DF708" i="52"/>
  <c r="DU586" i="52"/>
  <c r="FH1050" i="52"/>
  <c r="CO93" i="52"/>
  <c r="FB93" i="52" s="1"/>
  <c r="CN93" i="52"/>
  <c r="FE93" i="52" s="1"/>
  <c r="CV93" i="52"/>
  <c r="EU93" i="52" s="1"/>
  <c r="FH93" i="52" s="1"/>
  <c r="AA961" i="52"/>
  <c r="FK157" i="52"/>
  <c r="FL157" i="52"/>
  <c r="EJ272" i="52"/>
  <c r="DV570" i="52"/>
  <c r="DK570" i="52"/>
  <c r="EL933" i="52"/>
  <c r="EP933" i="52"/>
  <c r="EQ933" i="52"/>
  <c r="ER933" i="52"/>
  <c r="EM933" i="52"/>
  <c r="EK933" i="52"/>
  <c r="AA886" i="52"/>
  <c r="Z886" i="52"/>
  <c r="EI414" i="52"/>
  <c r="FO766" i="52"/>
  <c r="DF766" i="52"/>
  <c r="ES355" i="52"/>
  <c r="IO355" i="52"/>
  <c r="IN355" i="52"/>
  <c r="EI963" i="52"/>
  <c r="EJ963" i="52"/>
  <c r="EI335" i="52"/>
  <c r="DK211" i="52"/>
  <c r="DK337" i="52"/>
  <c r="FK345" i="52"/>
  <c r="EI212" i="52"/>
  <c r="DK1020" i="52"/>
  <c r="FM252" i="52"/>
  <c r="FH987" i="52"/>
  <c r="DK797" i="52"/>
  <c r="EI282" i="52"/>
  <c r="EJ282" i="52"/>
  <c r="EC248" i="52"/>
  <c r="EB248" i="52"/>
  <c r="ED248" i="52"/>
  <c r="EH248" i="52"/>
  <c r="EJ287" i="52"/>
  <c r="EI287" i="52"/>
  <c r="DO203" i="52"/>
  <c r="DL203" i="52"/>
  <c r="FM584" i="52"/>
  <c r="II584" i="52"/>
  <c r="IH584" i="52"/>
  <c r="FO721" i="52"/>
  <c r="FN721" i="52" s="1"/>
  <c r="IG721" i="52" s="1"/>
  <c r="DF721" i="52"/>
  <c r="DK591" i="52"/>
  <c r="DV591" i="52"/>
  <c r="EI154" i="52"/>
  <c r="EJ154" i="52"/>
  <c r="EV668" i="52"/>
  <c r="FJ668" i="52" s="1"/>
  <c r="DN668" i="52"/>
  <c r="DK125" i="52"/>
  <c r="Z135" i="52"/>
  <c r="IE943" i="52"/>
  <c r="ES943" i="52"/>
  <c r="IO943" i="52"/>
  <c r="IN943" i="52"/>
  <c r="DU570" i="52"/>
  <c r="EE360" i="52"/>
  <c r="EG360" i="52"/>
  <c r="FO735" i="52"/>
  <c r="DF735" i="52"/>
  <c r="EW917" i="52"/>
  <c r="FI917" i="52" s="1"/>
  <c r="DZ917" i="52"/>
  <c r="DK568" i="52"/>
  <c r="DF714" i="52"/>
  <c r="FO714" i="52"/>
  <c r="FN714" i="52" s="1"/>
  <c r="IG714" i="52" s="1"/>
  <c r="DF725" i="52"/>
  <c r="FO725" i="52"/>
  <c r="DN702" i="52"/>
  <c r="EV702" i="52"/>
  <c r="FJ702" i="52" s="1"/>
  <c r="ES630" i="52"/>
  <c r="IE630" i="52"/>
  <c r="IO630" i="52"/>
  <c r="IN630" i="52"/>
  <c r="FK161" i="52"/>
  <c r="IH374" i="52"/>
  <c r="FS233" i="52"/>
  <c r="DK495" i="52"/>
  <c r="EJ212" i="52"/>
  <c r="EI360" i="52"/>
  <c r="EJ360" i="52"/>
  <c r="EV1028" i="52"/>
  <c r="FJ1028" i="52" s="1"/>
  <c r="DN1028" i="52"/>
  <c r="DO1028" i="52" s="1"/>
  <c r="FP589" i="52"/>
  <c r="DF589" i="52"/>
  <c r="FO733" i="52"/>
  <c r="DF733" i="52"/>
  <c r="ED146" i="52"/>
  <c r="EH146" i="52"/>
  <c r="EC146" i="52"/>
  <c r="Z227" i="52"/>
  <c r="AA227" i="52"/>
  <c r="DU330" i="52"/>
  <c r="FR321" i="52"/>
  <c r="FN321" i="52"/>
  <c r="IG321" i="52" s="1"/>
  <c r="AA157" i="52"/>
  <c r="Z157" i="52"/>
  <c r="AC157" i="52" s="1"/>
  <c r="EN901" i="52"/>
  <c r="GS901" i="52" s="1"/>
  <c r="EO901" i="52"/>
  <c r="EH360" i="52"/>
  <c r="ED360" i="52"/>
  <c r="EB360" i="52"/>
  <c r="EC360" i="52"/>
  <c r="Z260" i="52"/>
  <c r="AC260" i="52" s="1"/>
  <c r="AA260" i="52"/>
  <c r="DO591" i="52"/>
  <c r="DL591" i="52"/>
  <c r="Z208" i="52"/>
  <c r="AA208" i="52"/>
  <c r="ES362" i="52"/>
  <c r="IE362" i="52"/>
  <c r="IN362" i="52"/>
  <c r="IO362" i="52"/>
  <c r="FO763" i="52"/>
  <c r="DF763" i="52"/>
  <c r="EV575" i="52"/>
  <c r="FJ575" i="52" s="1"/>
  <c r="DN575" i="52"/>
  <c r="DL575" i="52" s="1"/>
  <c r="EW534" i="52"/>
  <c r="FI534" i="52" s="1"/>
  <c r="EA534" i="52"/>
  <c r="DZ534" i="52"/>
  <c r="DB534" i="52"/>
  <c r="DL584" i="52"/>
  <c r="DO584" i="52"/>
  <c r="DK513" i="52"/>
  <c r="DN825" i="52"/>
  <c r="DO29" i="52"/>
  <c r="IH52" i="52"/>
  <c r="FS756" i="52"/>
  <c r="DN172" i="52"/>
  <c r="IH430" i="52"/>
  <c r="FR367" i="52"/>
  <c r="IH896" i="52"/>
  <c r="CU670" i="52"/>
  <c r="EA453" i="52"/>
  <c r="II784" i="52"/>
  <c r="FJ501" i="52"/>
  <c r="FL501" i="52" s="1"/>
  <c r="FM976" i="52"/>
  <c r="FS760" i="52"/>
  <c r="CU171" i="52"/>
  <c r="DB693" i="52"/>
  <c r="FM829" i="52"/>
  <c r="FM612" i="52"/>
  <c r="EA276" i="52"/>
  <c r="DB968" i="52"/>
  <c r="FV901" i="52"/>
  <c r="EU701" i="52"/>
  <c r="FH701" i="52" s="1"/>
  <c r="FN40" i="52"/>
  <c r="IG40" i="52" s="1"/>
  <c r="DZ20" i="52"/>
  <c r="HJ921" i="52"/>
  <c r="HP921" i="52"/>
  <c r="GD927" i="52"/>
  <c r="IH79" i="52"/>
  <c r="EI142" i="52"/>
  <c r="EJ371" i="52"/>
  <c r="IH879" i="52"/>
  <c r="FS245" i="52"/>
  <c r="HW921" i="52"/>
  <c r="EE142" i="52"/>
  <c r="FH783" i="52"/>
  <c r="II376" i="52"/>
  <c r="CX85" i="52"/>
  <c r="CN84" i="52"/>
  <c r="FE84" i="52" s="1"/>
  <c r="FJ138" i="52"/>
  <c r="FH175" i="52"/>
  <c r="FS938" i="52"/>
  <c r="EJ277" i="52"/>
  <c r="EI331" i="52"/>
  <c r="IN331" i="52" s="1"/>
  <c r="DK1024" i="52"/>
  <c r="DL325" i="52"/>
  <c r="GW368" i="52"/>
  <c r="FN478" i="52"/>
  <c r="IG478" i="52" s="1"/>
  <c r="FR478" i="52"/>
  <c r="EE320" i="52"/>
  <c r="EG320" i="52"/>
  <c r="EJ735" i="52"/>
  <c r="EI735" i="52"/>
  <c r="ES735" i="52" s="1"/>
  <c r="FR867" i="52"/>
  <c r="FN867" i="52"/>
  <c r="IG867" i="52" s="1"/>
  <c r="FN208" i="52"/>
  <c r="IG208" i="52" s="1"/>
  <c r="FR208" i="52"/>
  <c r="ES284" i="52"/>
  <c r="IN284" i="52"/>
  <c r="IO284" i="52"/>
  <c r="DU568" i="52"/>
  <c r="EL592" i="52"/>
  <c r="EK592" i="52"/>
  <c r="FH765" i="52"/>
  <c r="FO717" i="52"/>
  <c r="DF717" i="52"/>
  <c r="FK248" i="52"/>
  <c r="IN343" i="52"/>
  <c r="IO343" i="52"/>
  <c r="ES343" i="52"/>
  <c r="EO933" i="52"/>
  <c r="EN933" i="52"/>
  <c r="EV591" i="52"/>
  <c r="FJ591" i="52" s="1"/>
  <c r="DB591" i="52"/>
  <c r="EA591" i="52"/>
  <c r="DZ591" i="52"/>
  <c r="DF727" i="52"/>
  <c r="FO727" i="52"/>
  <c r="FN727" i="52" s="1"/>
  <c r="IG727" i="52" s="1"/>
  <c r="FM534" i="52"/>
  <c r="II534" i="52"/>
  <c r="IH534" i="52"/>
  <c r="FP697" i="52"/>
  <c r="DF697" i="52"/>
  <c r="II786" i="52"/>
  <c r="DK1004" i="52"/>
  <c r="DN897" i="52"/>
  <c r="EA20" i="52"/>
  <c r="EC20" i="52" s="1"/>
  <c r="FS806" i="52"/>
  <c r="II172" i="52"/>
  <c r="FJ844" i="52"/>
  <c r="FJ183" i="52"/>
  <c r="FJ709" i="52"/>
  <c r="DK801" i="52"/>
  <c r="IH432" i="52"/>
  <c r="FS527" i="52"/>
  <c r="FS625" i="52"/>
  <c r="DN111" i="52"/>
  <c r="CU949" i="52"/>
  <c r="IH976" i="52"/>
  <c r="CU752" i="52"/>
  <c r="DC137" i="52"/>
  <c r="GJ924" i="52"/>
  <c r="DZ693" i="52"/>
  <c r="FS497" i="52"/>
  <c r="DB276" i="52"/>
  <c r="DZ968" i="52"/>
  <c r="DF363" i="52"/>
  <c r="FJ826" i="52"/>
  <c r="FM1024" i="52"/>
  <c r="IH564" i="52"/>
  <c r="GG927" i="52"/>
  <c r="FL144" i="52"/>
  <c r="FM965" i="52"/>
  <c r="CU96" i="52"/>
  <c r="HS921" i="52"/>
  <c r="FM376" i="52"/>
  <c r="EI396" i="52"/>
  <c r="IE396" i="52" s="1"/>
  <c r="IH984" i="52"/>
  <c r="CO71" i="52"/>
  <c r="FB71" i="52" s="1"/>
  <c r="EI271" i="52"/>
  <c r="ES271" i="52" s="1"/>
  <c r="FK145" i="52"/>
  <c r="FL325" i="52"/>
  <c r="EJ201" i="52"/>
  <c r="IE338" i="52"/>
  <c r="ES338" i="52"/>
  <c r="FN329" i="52"/>
  <c r="IG329" i="52" s="1"/>
  <c r="FR329" i="52"/>
  <c r="FN311" i="52"/>
  <c r="IG311" i="52" s="1"/>
  <c r="FR311" i="52"/>
  <c r="FO738" i="52"/>
  <c r="DF738" i="52"/>
  <c r="DF668" i="52"/>
  <c r="FO668" i="52"/>
  <c r="FN668" i="52" s="1"/>
  <c r="IG668" i="52" s="1"/>
  <c r="DU965" i="52"/>
  <c r="EE146" i="52"/>
  <c r="Z929" i="52"/>
  <c r="AA929" i="52"/>
  <c r="EV354" i="52"/>
  <c r="FJ354" i="52" s="1"/>
  <c r="DN354" i="52"/>
  <c r="DL354" i="52" s="1"/>
  <c r="Z158" i="52"/>
  <c r="AA158" i="52"/>
  <c r="Z209" i="52"/>
  <c r="AC209" i="52" s="1"/>
  <c r="AA209" i="52"/>
  <c r="DF742" i="52"/>
  <c r="FO742" i="52"/>
  <c r="Z145" i="52"/>
  <c r="AC145" i="52" s="1"/>
  <c r="AA145" i="52"/>
  <c r="DO360" i="52"/>
  <c r="DL360" i="52"/>
  <c r="FH742" i="52"/>
  <c r="DZ567" i="52"/>
  <c r="DB567" i="52"/>
  <c r="EA567" i="52"/>
  <c r="EU567" i="52"/>
  <c r="FH567" i="52" s="1"/>
  <c r="FC589" i="52"/>
  <c r="FS589" i="52" s="1"/>
  <c r="CU589" i="52"/>
  <c r="DF741" i="52"/>
  <c r="FO741" i="52"/>
  <c r="FM591" i="52"/>
  <c r="IH591" i="52"/>
  <c r="II591" i="52"/>
  <c r="EN923" i="52"/>
  <c r="EO923" i="52"/>
  <c r="DO372" i="52"/>
  <c r="DL372" i="52"/>
  <c r="ED589" i="52"/>
  <c r="EB589" i="52"/>
  <c r="EE589" i="52"/>
  <c r="EG589" i="52"/>
  <c r="FR57" i="52"/>
  <c r="FS180" i="52"/>
  <c r="EA61" i="52"/>
  <c r="II12" i="52"/>
  <c r="FI45" i="52"/>
  <c r="DK787" i="52"/>
  <c r="FS505" i="52"/>
  <c r="DK476" i="52"/>
  <c r="FI174" i="52"/>
  <c r="DN914" i="52"/>
  <c r="IH709" i="52"/>
  <c r="FJ798" i="52"/>
  <c r="FM640" i="52"/>
  <c r="DK663" i="52"/>
  <c r="EG246" i="52"/>
  <c r="FI166" i="52"/>
  <c r="FS987" i="52"/>
  <c r="DK189" i="52"/>
  <c r="FI177" i="52"/>
  <c r="IE735" i="52"/>
  <c r="FS515" i="52"/>
  <c r="FJ185" i="52"/>
  <c r="CU80" i="52"/>
  <c r="IH1024" i="52"/>
  <c r="FS711" i="52"/>
  <c r="HA921" i="52"/>
  <c r="CU98" i="52"/>
  <c r="FH791" i="52"/>
  <c r="FH367" i="52"/>
  <c r="DK627" i="52"/>
  <c r="DB138" i="52"/>
  <c r="FM614" i="52"/>
  <c r="FJ1031" i="52"/>
  <c r="DL204" i="52"/>
  <c r="FI819" i="52"/>
  <c r="EJ565" i="52"/>
  <c r="DK193" i="52"/>
  <c r="ES264" i="52"/>
  <c r="IN264" i="52"/>
  <c r="IO264" i="52"/>
  <c r="DL246" i="52"/>
  <c r="DO246" i="52"/>
  <c r="DF584" i="52"/>
  <c r="FO584" i="52"/>
  <c r="EF575" i="52"/>
  <c r="EC575" i="52"/>
  <c r="II642" i="52"/>
  <c r="IH642" i="52"/>
  <c r="DO159" i="52"/>
  <c r="DO353" i="52"/>
  <c r="DL353" i="52"/>
  <c r="FH636" i="52"/>
  <c r="CV64" i="52"/>
  <c r="EU64" i="52" s="1"/>
  <c r="FH64" i="52" s="1"/>
  <c r="CO64" i="52"/>
  <c r="FB64" i="52" s="1"/>
  <c r="CN64" i="52"/>
  <c r="CP64" i="52"/>
  <c r="FA64" i="52" s="1"/>
  <c r="DC64" i="52"/>
  <c r="ED320" i="52"/>
  <c r="EH320" i="52"/>
  <c r="EC320" i="52"/>
  <c r="EN320" i="52" s="1"/>
  <c r="GU320" i="52" s="1"/>
  <c r="EB320" i="52"/>
  <c r="FN382" i="52"/>
  <c r="IG382" i="52" s="1"/>
  <c r="FR382" i="52"/>
  <c r="EI386" i="52"/>
  <c r="FS386" i="52"/>
  <c r="EJ386" i="52"/>
  <c r="DO877" i="52"/>
  <c r="DL877" i="52"/>
  <c r="II374" i="52"/>
  <c r="Z212" i="52"/>
  <c r="AC212" i="52" s="1"/>
  <c r="AA212" i="52"/>
  <c r="CU584" i="52"/>
  <c r="FK218" i="52"/>
  <c r="FI567" i="52"/>
  <c r="FI816" i="52"/>
  <c r="IE216" i="52"/>
  <c r="II567" i="52"/>
  <c r="IH567" i="52"/>
  <c r="FI786" i="52"/>
  <c r="DK966" i="52"/>
  <c r="EB236" i="52"/>
  <c r="ED236" i="52"/>
  <c r="EC236" i="52"/>
  <c r="EH236" i="52"/>
  <c r="FR520" i="52"/>
  <c r="FN520" i="52"/>
  <c r="IG520" i="52" s="1"/>
  <c r="DU917" i="52"/>
  <c r="IN884" i="52"/>
  <c r="ES884" i="52"/>
  <c r="IO884" i="52"/>
  <c r="IE884" i="52"/>
  <c r="EI380" i="52"/>
  <c r="EJ342" i="52"/>
  <c r="DV764" i="52"/>
  <c r="DK764" i="52"/>
  <c r="DO37" i="52"/>
  <c r="DL37" i="52"/>
  <c r="EW17" i="52"/>
  <c r="FI17" i="52" s="1"/>
  <c r="EA17" i="52"/>
  <c r="DZ17" i="52"/>
  <c r="DN745" i="52"/>
  <c r="II795" i="52"/>
  <c r="FJ112" i="52"/>
  <c r="DV892" i="52"/>
  <c r="DK892" i="52"/>
  <c r="FJ105" i="52"/>
  <c r="DK772" i="52"/>
  <c r="II421" i="52"/>
  <c r="FM421" i="52"/>
  <c r="IH438" i="52"/>
  <c r="FM438" i="52"/>
  <c r="II438" i="52"/>
  <c r="Z204" i="52"/>
  <c r="AA204" i="52"/>
  <c r="EV729" i="52"/>
  <c r="DN729" i="52"/>
  <c r="DK448" i="52"/>
  <c r="DK155" i="52"/>
  <c r="II89" i="52"/>
  <c r="IH89" i="52"/>
  <c r="DK108" i="52"/>
  <c r="GA939" i="52"/>
  <c r="HZ939" i="52"/>
  <c r="GE939" i="52"/>
  <c r="GF939" i="52"/>
  <c r="FZ939" i="52"/>
  <c r="GB939" i="52"/>
  <c r="GD939" i="52"/>
  <c r="GC939" i="52"/>
  <c r="FY939" i="52"/>
  <c r="GG939" i="52"/>
  <c r="GH939" i="52"/>
  <c r="EV113" i="52"/>
  <c r="DN113" i="52"/>
  <c r="EV747" i="52"/>
  <c r="DN747" i="52"/>
  <c r="EV506" i="52"/>
  <c r="DN506" i="52"/>
  <c r="EV89" i="52"/>
  <c r="EA89" i="52"/>
  <c r="Z325" i="52"/>
  <c r="AA325" i="52"/>
  <c r="Z252" i="52"/>
  <c r="AC252" i="52" s="1"/>
  <c r="AA252" i="52"/>
  <c r="IH731" i="52"/>
  <c r="DV601" i="52"/>
  <c r="DK601" i="52"/>
  <c r="FJ813" i="52"/>
  <c r="IH861" i="52"/>
  <c r="II861" i="52"/>
  <c r="FM861" i="52"/>
  <c r="ES339" i="52"/>
  <c r="IE339" i="52"/>
  <c r="IO339" i="52"/>
  <c r="IN339" i="52"/>
  <c r="DK336" i="52"/>
  <c r="FS765" i="52"/>
  <c r="DV514" i="52"/>
  <c r="DK514" i="52"/>
  <c r="EV964" i="52"/>
  <c r="DN964" i="52"/>
  <c r="DV1034" i="52"/>
  <c r="DK1034" i="52"/>
  <c r="EV479" i="52"/>
  <c r="DN479" i="52"/>
  <c r="CU15" i="52"/>
  <c r="FN31" i="52"/>
  <c r="IG31" i="52" s="1"/>
  <c r="FR31" i="52"/>
  <c r="FS30" i="52"/>
  <c r="DB89" i="52"/>
  <c r="FI888" i="52"/>
  <c r="IH807" i="52"/>
  <c r="FS720" i="52"/>
  <c r="FJ810" i="52"/>
  <c r="FJ716" i="52"/>
  <c r="FC49" i="52"/>
  <c r="FS49" i="52" s="1"/>
  <c r="EA26" i="52"/>
  <c r="DN27" i="52"/>
  <c r="DB20" i="52"/>
  <c r="II32" i="52"/>
  <c r="FM19" i="52"/>
  <c r="FR19" i="52"/>
  <c r="FM61" i="52"/>
  <c r="FS513" i="52"/>
  <c r="DN277" i="52"/>
  <c r="FS166" i="52"/>
  <c r="FS991" i="52"/>
  <c r="FJ795" i="52"/>
  <c r="FS511" i="52"/>
  <c r="FJ997" i="52"/>
  <c r="FJ912" i="52"/>
  <c r="FS808" i="52"/>
  <c r="FS827" i="52"/>
  <c r="DB834" i="52"/>
  <c r="FJ180" i="52"/>
  <c r="FI133" i="52"/>
  <c r="FJ1013" i="52"/>
  <c r="CU245" i="52"/>
  <c r="DF254" i="52"/>
  <c r="DB701" i="52"/>
  <c r="IH425" i="52"/>
  <c r="FJ874" i="52"/>
  <c r="DK552" i="52"/>
  <c r="FS198" i="52"/>
  <c r="HK921" i="52"/>
  <c r="FS148" i="52"/>
  <c r="FH804" i="52"/>
  <c r="IH331" i="52"/>
  <c r="HN921" i="52"/>
  <c r="FS686" i="52"/>
  <c r="DK909" i="52"/>
  <c r="DK853" i="52"/>
  <c r="DK837" i="52"/>
  <c r="DK799" i="52"/>
  <c r="IH308" i="52"/>
  <c r="CX51" i="52"/>
  <c r="DZ594" i="52"/>
  <c r="DK803" i="52"/>
  <c r="DK490" i="52"/>
  <c r="DN186" i="52"/>
  <c r="FJ178" i="52"/>
  <c r="DK792" i="52"/>
  <c r="DK249" i="52"/>
  <c r="FI106" i="52"/>
  <c r="ES146" i="52"/>
  <c r="IE146" i="52"/>
  <c r="IN146" i="52"/>
  <c r="IO146" i="52"/>
  <c r="FR325" i="52"/>
  <c r="EE353" i="52"/>
  <c r="EG353" i="52"/>
  <c r="EJ263" i="52"/>
  <c r="EI263" i="52"/>
  <c r="EI531" i="52"/>
  <c r="IE531" i="52" s="1"/>
  <c r="EJ531" i="52"/>
  <c r="FO1031" i="52"/>
  <c r="FN1031" i="52" s="1"/>
  <c r="IG1031" i="52" s="1"/>
  <c r="DF1031" i="52"/>
  <c r="EM266" i="52"/>
  <c r="EL266" i="52"/>
  <c r="EQ266" i="52"/>
  <c r="ER266" i="52"/>
  <c r="EK266" i="52"/>
  <c r="EP266" i="52"/>
  <c r="HC266" i="52" s="1"/>
  <c r="DK775" i="52"/>
  <c r="FN228" i="52"/>
  <c r="IG228" i="52" s="1"/>
  <c r="FR228" i="52"/>
  <c r="FR573" i="52"/>
  <c r="FN573" i="52"/>
  <c r="IG573" i="52" s="1"/>
  <c r="FP988" i="52"/>
  <c r="DF988" i="52"/>
  <c r="IO350" i="52"/>
  <c r="ES350" i="52"/>
  <c r="IE350" i="52"/>
  <c r="EG198" i="52"/>
  <c r="EE198" i="52"/>
  <c r="EH329" i="52"/>
  <c r="EC329" i="52"/>
  <c r="EB329" i="52"/>
  <c r="ED329" i="52"/>
  <c r="IN411" i="52"/>
  <c r="ES411" i="52"/>
  <c r="IE411" i="52"/>
  <c r="IO411" i="52"/>
  <c r="EJ160" i="52"/>
  <c r="FS160" i="52"/>
  <c r="EI160" i="52"/>
  <c r="EE527" i="52"/>
  <c r="EG527" i="52"/>
  <c r="EE345" i="52"/>
  <c r="EG345" i="52"/>
  <c r="FO985" i="52"/>
  <c r="DF985" i="52"/>
  <c r="FL690" i="52"/>
  <c r="FK690" i="52"/>
  <c r="Z404" i="52"/>
  <c r="AC404" i="52" s="1"/>
  <c r="AA404" i="52"/>
  <c r="IN390" i="52"/>
  <c r="IO390" i="52"/>
  <c r="IE390" i="52"/>
  <c r="ES390" i="52"/>
  <c r="IO331" i="52"/>
  <c r="ES331" i="52"/>
  <c r="EJ797" i="52"/>
  <c r="EI797" i="52"/>
  <c r="IH920" i="52"/>
  <c r="FM920" i="52"/>
  <c r="II920" i="52"/>
  <c r="EG252" i="52"/>
  <c r="EI281" i="52"/>
  <c r="EG208" i="52"/>
  <c r="EE208" i="52"/>
  <c r="IN300" i="52"/>
  <c r="IO300" i="52"/>
  <c r="ES300" i="52"/>
  <c r="FN194" i="52"/>
  <c r="FR194" i="52"/>
  <c r="EA978" i="52"/>
  <c r="EB978" i="52" s="1"/>
  <c r="EU978" i="52"/>
  <c r="FH978" i="52" s="1"/>
  <c r="DZ978" i="52"/>
  <c r="DB978" i="52"/>
  <c r="DU716" i="52"/>
  <c r="IH392" i="52"/>
  <c r="FP295" i="52"/>
  <c r="DF295" i="52"/>
  <c r="EI298" i="52"/>
  <c r="EI290" i="52"/>
  <c r="DK706" i="52"/>
  <c r="DK819" i="52"/>
  <c r="DK905" i="52"/>
  <c r="EC353" i="52"/>
  <c r="EB353" i="52"/>
  <c r="EH353" i="52"/>
  <c r="ED353" i="52"/>
  <c r="FL209" i="52"/>
  <c r="FK209" i="52"/>
  <c r="ED252" i="52"/>
  <c r="EC252" i="52"/>
  <c r="EH252" i="52"/>
  <c r="ES234" i="52"/>
  <c r="IE234" i="52"/>
  <c r="IO234" i="52"/>
  <c r="IN234" i="52"/>
  <c r="FR542" i="52"/>
  <c r="FN542" i="52"/>
  <c r="IG542" i="52" s="1"/>
  <c r="EI938" i="52"/>
  <c r="EJ938" i="52"/>
  <c r="DN1031" i="52"/>
  <c r="ES384" i="52"/>
  <c r="IE384" i="52"/>
  <c r="IO384" i="52"/>
  <c r="IN384" i="52"/>
  <c r="AA959" i="52"/>
  <c r="Z959" i="52"/>
  <c r="ES274" i="52"/>
  <c r="EI354" i="52"/>
  <c r="FS354" i="52"/>
  <c r="FI831" i="52"/>
  <c r="FR698" i="52"/>
  <c r="FN698" i="52"/>
  <c r="IG698" i="52" s="1"/>
  <c r="DK479" i="52"/>
  <c r="FO1030" i="52"/>
  <c r="DF1030" i="52"/>
  <c r="FH587" i="52"/>
  <c r="II408" i="52"/>
  <c r="EJ267" i="52"/>
  <c r="EI267" i="52"/>
  <c r="EG329" i="52"/>
  <c r="EE329" i="52"/>
  <c r="FR746" i="52"/>
  <c r="FN746" i="52"/>
  <c r="IG746" i="52" s="1"/>
  <c r="II539" i="52"/>
  <c r="FM539" i="52"/>
  <c r="IH539" i="52"/>
  <c r="DL527" i="52"/>
  <c r="DO527" i="52"/>
  <c r="IN201" i="52"/>
  <c r="ES201" i="52"/>
  <c r="EA521" i="52"/>
  <c r="EU521" i="52"/>
  <c r="FH521" i="52" s="1"/>
  <c r="DB521" i="52"/>
  <c r="DZ521" i="52"/>
  <c r="EV565" i="52"/>
  <c r="FJ565" i="52" s="1"/>
  <c r="DN565" i="52"/>
  <c r="DO565" i="52" s="1"/>
  <c r="DZ565" i="52"/>
  <c r="EA565" i="52"/>
  <c r="DB565" i="52"/>
  <c r="EE362" i="52"/>
  <c r="EG362" i="52"/>
  <c r="FL386" i="52"/>
  <c r="FK386" i="52"/>
  <c r="FH746" i="52"/>
  <c r="EI567" i="52"/>
  <c r="EJ567" i="52"/>
  <c r="EU979" i="52"/>
  <c r="FH979" i="52" s="1"/>
  <c r="DZ979" i="52"/>
  <c r="DU1026" i="52"/>
  <c r="EU980" i="52"/>
  <c r="FH980" i="52" s="1"/>
  <c r="EA980" i="52"/>
  <c r="DB980" i="52"/>
  <c r="DZ980" i="52"/>
  <c r="EE980" i="52" s="1"/>
  <c r="DK846" i="52"/>
  <c r="EB252" i="52"/>
  <c r="EH208" i="52"/>
  <c r="EB208" i="52"/>
  <c r="EC208" i="52"/>
  <c r="ED208" i="52"/>
  <c r="EO208" i="52" s="1"/>
  <c r="FN554" i="52"/>
  <c r="IG554" i="52" s="1"/>
  <c r="FR554" i="52"/>
  <c r="FO701" i="52"/>
  <c r="FN701" i="52" s="1"/>
  <c r="IG701" i="52" s="1"/>
  <c r="DF701" i="52"/>
  <c r="FO987" i="52"/>
  <c r="DF987" i="52"/>
  <c r="DK980" i="52"/>
  <c r="EJ569" i="52"/>
  <c r="EI569" i="52"/>
  <c r="ES410" i="52"/>
  <c r="IE410" i="52"/>
  <c r="IO410" i="52"/>
  <c r="IN410" i="52"/>
  <c r="DL252" i="52"/>
  <c r="EG376" i="52"/>
  <c r="EE376" i="52"/>
  <c r="FO935" i="52"/>
  <c r="FN935" i="52" s="1"/>
  <c r="IG935" i="52" s="1"/>
  <c r="DF935" i="52"/>
  <c r="DK454" i="52"/>
  <c r="EJ295" i="52"/>
  <c r="IH699" i="52"/>
  <c r="DK432" i="52"/>
  <c r="DK579" i="52"/>
  <c r="DK744" i="52"/>
  <c r="DK573" i="52"/>
  <c r="DK851" i="52"/>
  <c r="DK807" i="52"/>
  <c r="DK457" i="52"/>
  <c r="FJ842" i="52"/>
  <c r="DK195" i="52"/>
  <c r="DK318" i="52"/>
  <c r="DK308" i="52"/>
  <c r="DK771" i="52"/>
  <c r="DK896" i="52"/>
  <c r="DN781" i="52"/>
  <c r="DK79" i="52"/>
  <c r="EJ94" i="52"/>
  <c r="Z368" i="52"/>
  <c r="AA368" i="52"/>
  <c r="DL213" i="52"/>
  <c r="DO213" i="52"/>
  <c r="DL345" i="52"/>
  <c r="DO345" i="52"/>
  <c r="FK877" i="52"/>
  <c r="FL877" i="52"/>
  <c r="FR611" i="52"/>
  <c r="FN611" i="52"/>
  <c r="IG611" i="52" s="1"/>
  <c r="FR1031" i="52"/>
  <c r="DZ408" i="52"/>
  <c r="EU408" i="52"/>
  <c r="FH408" i="52" s="1"/>
  <c r="IE200" i="52"/>
  <c r="IN200" i="52"/>
  <c r="IO200" i="52"/>
  <c r="ES200" i="52"/>
  <c r="Z384" i="52"/>
  <c r="AC384" i="52" s="1"/>
  <c r="AA384" i="52"/>
  <c r="FN267" i="52"/>
  <c r="IG267" i="52" s="1"/>
  <c r="FR267" i="52"/>
  <c r="DO395" i="52"/>
  <c r="DL395" i="52"/>
  <c r="IO212" i="52"/>
  <c r="IN212" i="52"/>
  <c r="IE212" i="52"/>
  <c r="ES212" i="52"/>
  <c r="EG581" i="52"/>
  <c r="EE581" i="52"/>
  <c r="IE546" i="52"/>
  <c r="ES546" i="52"/>
  <c r="IO546" i="52"/>
  <c r="DU775" i="52"/>
  <c r="II599" i="52"/>
  <c r="IH599" i="52"/>
  <c r="EF1030" i="52"/>
  <c r="ER939" i="52"/>
  <c r="ER597" i="52"/>
  <c r="EL597" i="52"/>
  <c r="EP597" i="52"/>
  <c r="EK597" i="52"/>
  <c r="FV597" i="52" s="1"/>
  <c r="EQ597" i="52"/>
  <c r="EM597" i="52"/>
  <c r="FK527" i="52"/>
  <c r="FL527" i="52"/>
  <c r="EJ354" i="52"/>
  <c r="FL345" i="52"/>
  <c r="FO980" i="52"/>
  <c r="DF980" i="52"/>
  <c r="IO277" i="52"/>
  <c r="IE277" i="52"/>
  <c r="ES277" i="52"/>
  <c r="IN277" i="52"/>
  <c r="FL362" i="52"/>
  <c r="FK362" i="52"/>
  <c r="EB386" i="52"/>
  <c r="ED386" i="52"/>
  <c r="EH386" i="52"/>
  <c r="EC386" i="52"/>
  <c r="II979" i="52"/>
  <c r="FM979" i="52"/>
  <c r="II980" i="52"/>
  <c r="IH980" i="52"/>
  <c r="FM980" i="52"/>
  <c r="AA544" i="52"/>
  <c r="Z544" i="52"/>
  <c r="Z329" i="52"/>
  <c r="AA329" i="52"/>
  <c r="IN304" i="52"/>
  <c r="IO304" i="52"/>
  <c r="ES304" i="52"/>
  <c r="FI197" i="52"/>
  <c r="II392" i="52"/>
  <c r="EG349" i="52"/>
  <c r="EE349" i="52"/>
  <c r="EC376" i="52"/>
  <c r="ED376" i="52"/>
  <c r="EB376" i="52"/>
  <c r="EH376" i="52"/>
  <c r="FK212" i="52"/>
  <c r="FL212" i="52"/>
  <c r="FH332" i="52"/>
  <c r="EV852" i="52"/>
  <c r="FJ852" i="52" s="1"/>
  <c r="DN852" i="52"/>
  <c r="DO852" i="52" s="1"/>
  <c r="DU454" i="52"/>
  <c r="II382" i="52"/>
  <c r="IH382" i="52"/>
  <c r="FM382" i="52"/>
  <c r="DK719" i="52"/>
  <c r="EI295" i="52"/>
  <c r="EE942" i="52"/>
  <c r="DK737" i="52"/>
  <c r="DK148" i="52"/>
  <c r="EO939" i="52"/>
  <c r="EN939" i="52"/>
  <c r="AA855" i="52"/>
  <c r="Z855" i="52"/>
  <c r="ES204" i="52"/>
  <c r="IE204" i="52"/>
  <c r="IN204" i="52"/>
  <c r="IO204" i="52"/>
  <c r="IO280" i="52"/>
  <c r="IN280" i="52"/>
  <c r="ES280" i="52"/>
  <c r="FL353" i="52"/>
  <c r="FK353" i="52"/>
  <c r="DO272" i="52"/>
  <c r="DL272" i="52"/>
  <c r="FK395" i="52"/>
  <c r="FL395" i="52"/>
  <c r="ED581" i="52"/>
  <c r="EC581" i="52"/>
  <c r="EB581" i="52"/>
  <c r="EH581" i="52"/>
  <c r="EI978" i="52"/>
  <c r="EJ978" i="52"/>
  <c r="IH402" i="52"/>
  <c r="II402" i="52"/>
  <c r="FM402" i="52"/>
  <c r="ES266" i="52"/>
  <c r="IN266" i="52"/>
  <c r="IO266" i="52"/>
  <c r="EI275" i="52"/>
  <c r="EJ275" i="52"/>
  <c r="EI327" i="52"/>
  <c r="EJ327" i="52"/>
  <c r="ES855" i="52"/>
  <c r="IE855" i="52"/>
  <c r="IO855" i="52"/>
  <c r="IN855" i="52"/>
  <c r="FN374" i="52"/>
  <c r="IG374" i="52" s="1"/>
  <c r="FR374" i="52"/>
  <c r="HY374" i="52" s="1"/>
  <c r="DU479" i="52"/>
  <c r="EJ479" i="52" s="1"/>
  <c r="DF616" i="52"/>
  <c r="FO616" i="52"/>
  <c r="FN616" i="52" s="1"/>
  <c r="IG616" i="52" s="1"/>
  <c r="EI1020" i="52"/>
  <c r="EJ1020" i="52"/>
  <c r="DK761" i="52"/>
  <c r="DV761" i="52"/>
  <c r="EQ939" i="52"/>
  <c r="Z530" i="52"/>
  <c r="AC530" i="52" s="1"/>
  <c r="AA530" i="52"/>
  <c r="EJ242" i="52"/>
  <c r="EI242" i="52"/>
  <c r="DK594" i="52"/>
  <c r="FP602" i="52"/>
  <c r="DF602" i="52"/>
  <c r="EH325" i="52"/>
  <c r="ED325" i="52"/>
  <c r="EB325" i="52"/>
  <c r="EC325" i="52"/>
  <c r="ES385" i="52"/>
  <c r="IE385" i="52"/>
  <c r="IN385" i="52"/>
  <c r="IO385" i="52"/>
  <c r="FO574" i="52"/>
  <c r="FN574" i="52" s="1"/>
  <c r="IG574" i="52" s="1"/>
  <c r="DF574" i="52"/>
  <c r="FM565" i="52"/>
  <c r="FS565" i="52"/>
  <c r="EF980" i="52"/>
  <c r="Z586" i="52"/>
  <c r="AA586" i="52"/>
  <c r="DL410" i="52"/>
  <c r="DO410" i="52"/>
  <c r="EC362" i="52"/>
  <c r="EH362" i="52"/>
  <c r="ED362" i="52"/>
  <c r="EB362" i="52"/>
  <c r="DL617" i="52"/>
  <c r="DO617" i="52"/>
  <c r="DU846" i="52"/>
  <c r="EQ858" i="52"/>
  <c r="EK858" i="52"/>
  <c r="EP858" i="52"/>
  <c r="ER858" i="52"/>
  <c r="EL858" i="52"/>
  <c r="EM858" i="52"/>
  <c r="DL152" i="52"/>
  <c r="DO152" i="52"/>
  <c r="FL208" i="52"/>
  <c r="FK208" i="52"/>
  <c r="EI980" i="52"/>
  <c r="EJ980" i="52"/>
  <c r="Z268" i="52"/>
  <c r="AA268" i="52"/>
  <c r="FN252" i="52"/>
  <c r="IG252" i="52" s="1"/>
  <c r="FR252" i="52"/>
  <c r="EB349" i="52"/>
  <c r="ED349" i="52"/>
  <c r="EH349" i="52"/>
  <c r="EC349" i="52"/>
  <c r="EJ598" i="52"/>
  <c r="EI598" i="52"/>
  <c r="FK392" i="52"/>
  <c r="IH800" i="52"/>
  <c r="FS769" i="52"/>
  <c r="DN910" i="52"/>
  <c r="IH628" i="52"/>
  <c r="DK1050" i="52"/>
  <c r="GQ921" i="52"/>
  <c r="FK219" i="52"/>
  <c r="GB921" i="52"/>
  <c r="DN1039" i="52"/>
  <c r="DL1039" i="52" s="1"/>
  <c r="DK312" i="52"/>
  <c r="HU921" i="52"/>
  <c r="FH659" i="52"/>
  <c r="DK632" i="52"/>
  <c r="II414" i="52"/>
  <c r="DK352" i="52"/>
  <c r="CR71" i="52"/>
  <c r="EZ71" i="52" s="1"/>
  <c r="CV71" i="52"/>
  <c r="EU71" i="52" s="1"/>
  <c r="FH71" i="52" s="1"/>
  <c r="CX32" i="52"/>
  <c r="EW32" i="52" s="1"/>
  <c r="FI32" i="52" s="1"/>
  <c r="DK10" i="52"/>
  <c r="DL196" i="52"/>
  <c r="DO196" i="52"/>
  <c r="FN494" i="52"/>
  <c r="IG494" i="52" s="1"/>
  <c r="FR494" i="52"/>
  <c r="FR530" i="52"/>
  <c r="FN530" i="52"/>
  <c r="IG530" i="52" s="1"/>
  <c r="EV573" i="52"/>
  <c r="FJ573" i="52" s="1"/>
  <c r="DN573" i="52"/>
  <c r="DO573" i="52" s="1"/>
  <c r="DZ573" i="52"/>
  <c r="EA573" i="52"/>
  <c r="DB573" i="52"/>
  <c r="EV272" i="52"/>
  <c r="FJ272" i="52" s="1"/>
  <c r="DZ272" i="52"/>
  <c r="EP925" i="52"/>
  <c r="EQ925" i="52"/>
  <c r="EL925" i="52"/>
  <c r="ER925" i="52"/>
  <c r="EK925" i="52"/>
  <c r="EM925" i="52"/>
  <c r="DO328" i="52"/>
  <c r="DL207" i="52"/>
  <c r="DO207" i="52"/>
  <c r="GT407" i="52"/>
  <c r="DN594" i="52"/>
  <c r="EV594" i="52"/>
  <c r="FJ594" i="52" s="1"/>
  <c r="FS978" i="52"/>
  <c r="EI811" i="52"/>
  <c r="DU761" i="52"/>
  <c r="FV857" i="52"/>
  <c r="EM939" i="52"/>
  <c r="ES402" i="52"/>
  <c r="IE402" i="52"/>
  <c r="IN402" i="52"/>
  <c r="IO402" i="52"/>
  <c r="DL537" i="52"/>
  <c r="DO537" i="52"/>
  <c r="DU594" i="52"/>
  <c r="FO978" i="52"/>
  <c r="DF978" i="52"/>
  <c r="ES296" i="52"/>
  <c r="IN296" i="52"/>
  <c r="IO296" i="52"/>
  <c r="EO597" i="52"/>
  <c r="EN597" i="52"/>
  <c r="GS597" i="52" s="1"/>
  <c r="EG325" i="52"/>
  <c r="EE325" i="52"/>
  <c r="EV521" i="52"/>
  <c r="FJ521" i="52" s="1"/>
  <c r="DN521" i="52"/>
  <c r="EV574" i="52"/>
  <c r="FJ574" i="52" s="1"/>
  <c r="DN574" i="52"/>
  <c r="Z141" i="52"/>
  <c r="AA141" i="52"/>
  <c r="FN512" i="52"/>
  <c r="IG512" i="52" s="1"/>
  <c r="FR512" i="52"/>
  <c r="DO553" i="52"/>
  <c r="DL553" i="52"/>
  <c r="FO993" i="52"/>
  <c r="FN993" i="52" s="1"/>
  <c r="IG993" i="52" s="1"/>
  <c r="DF993" i="52"/>
  <c r="DU1024" i="52"/>
  <c r="IN387" i="52"/>
  <c r="IO387" i="52"/>
  <c r="ES387" i="52"/>
  <c r="IE387" i="52"/>
  <c r="EH392" i="52"/>
  <c r="EB392" i="52"/>
  <c r="EK392" i="52" s="1"/>
  <c r="EC392" i="52"/>
  <c r="ED392" i="52"/>
  <c r="Z153" i="52"/>
  <c r="AC153" i="52" s="1"/>
  <c r="AA153" i="52"/>
  <c r="DL337" i="52"/>
  <c r="DO337" i="52"/>
  <c r="FL376" i="52"/>
  <c r="FK376" i="52"/>
  <c r="DO549" i="52"/>
  <c r="DL549" i="52"/>
  <c r="DU719" i="52"/>
  <c r="DK156" i="52"/>
  <c r="IH680" i="52"/>
  <c r="FM97" i="52"/>
  <c r="FJ806" i="52"/>
  <c r="DN801" i="52"/>
  <c r="DZ507" i="52"/>
  <c r="FM570" i="52"/>
  <c r="IH892" i="52"/>
  <c r="IH893" i="52"/>
  <c r="FS887" i="52"/>
  <c r="DK874" i="52"/>
  <c r="FS340" i="52"/>
  <c r="FS738" i="52"/>
  <c r="IH347" i="52"/>
  <c r="II235" i="52"/>
  <c r="IH869" i="52"/>
  <c r="FS872" i="52"/>
  <c r="FI595" i="52"/>
  <c r="IH260" i="52"/>
  <c r="DF164" i="52"/>
  <c r="HH921" i="52"/>
  <c r="EI261" i="52"/>
  <c r="IE261" i="52" s="1"/>
  <c r="HO921" i="52"/>
  <c r="DO808" i="52"/>
  <c r="AA808" i="52" s="1"/>
  <c r="FZ921" i="52"/>
  <c r="DB63" i="52"/>
  <c r="DK313" i="52"/>
  <c r="CX97" i="52"/>
  <c r="EW97" i="52" s="1"/>
  <c r="FI97" i="52" s="1"/>
  <c r="HT921" i="52"/>
  <c r="DD71" i="52"/>
  <c r="FP71" i="52" s="1"/>
  <c r="AA552" i="52"/>
  <c r="Z552" i="52"/>
  <c r="DL143" i="52"/>
  <c r="DO143" i="52"/>
  <c r="FK252" i="52"/>
  <c r="FL252" i="52"/>
  <c r="EV600" i="52"/>
  <c r="FJ600" i="52" s="1"/>
  <c r="DN600" i="52"/>
  <c r="DO600" i="52" s="1"/>
  <c r="DZ600" i="52"/>
  <c r="DB600" i="52"/>
  <c r="EA600" i="52"/>
  <c r="IE201" i="52"/>
  <c r="EN925" i="52"/>
  <c r="EO925" i="52"/>
  <c r="ES288" i="52"/>
  <c r="IN288" i="52"/>
  <c r="IO288" i="52"/>
  <c r="Z344" i="52"/>
  <c r="AA344" i="52"/>
  <c r="DL581" i="52"/>
  <c r="DO581" i="52"/>
  <c r="EI599" i="52"/>
  <c r="EJ599" i="52"/>
  <c r="FO990" i="52"/>
  <c r="DF990" i="52"/>
  <c r="FH448" i="52"/>
  <c r="II635" i="52"/>
  <c r="IH635" i="52"/>
  <c r="GP407" i="52"/>
  <c r="EN266" i="52"/>
  <c r="EO266" i="52"/>
  <c r="ED337" i="52"/>
  <c r="EB337" i="52"/>
  <c r="EH337" i="52"/>
  <c r="EC337" i="52"/>
  <c r="IN291" i="52"/>
  <c r="ES291" i="52"/>
  <c r="EV616" i="52"/>
  <c r="FJ616" i="52" s="1"/>
  <c r="DN616" i="52"/>
  <c r="EK939" i="52"/>
  <c r="FR524" i="52"/>
  <c r="FN524" i="52"/>
  <c r="IG524" i="52" s="1"/>
  <c r="DN937" i="52"/>
  <c r="DL937" i="52" s="1"/>
  <c r="EV937" i="52"/>
  <c r="FJ937" i="52" s="1"/>
  <c r="DK329" i="52"/>
  <c r="EF978" i="52"/>
  <c r="EG978" i="52"/>
  <c r="EH690" i="52"/>
  <c r="EC690" i="52"/>
  <c r="EB690" i="52"/>
  <c r="ED690" i="52"/>
  <c r="DB590" i="52"/>
  <c r="EU590" i="52"/>
  <c r="FH590" i="52" s="1"/>
  <c r="EA590" i="52"/>
  <c r="DZ590" i="52"/>
  <c r="ES622" i="52"/>
  <c r="IN622" i="52"/>
  <c r="IO622" i="52"/>
  <c r="IE622" i="52"/>
  <c r="Z933" i="52"/>
  <c r="AA933" i="52"/>
  <c r="AA375" i="52"/>
  <c r="Z375" i="52"/>
  <c r="AC375" i="52" s="1"/>
  <c r="FI598" i="52"/>
  <c r="FO984" i="52"/>
  <c r="FN984" i="52" s="1"/>
  <c r="IG984" i="52" s="1"/>
  <c r="DF984" i="52"/>
  <c r="IE322" i="52"/>
  <c r="IN322" i="52"/>
  <c r="IO322" i="52"/>
  <c r="ES322" i="52"/>
  <c r="EJ979" i="52"/>
  <c r="EI979" i="52"/>
  <c r="DU472" i="52"/>
  <c r="FK337" i="52"/>
  <c r="IN546" i="52"/>
  <c r="EJ869" i="52"/>
  <c r="EI869" i="52"/>
  <c r="DU901" i="52"/>
  <c r="EI364" i="52"/>
  <c r="EJ339" i="52"/>
  <c r="IH261" i="52"/>
  <c r="IH750" i="52"/>
  <c r="II699" i="52"/>
  <c r="FJ732" i="52"/>
  <c r="DL28" i="52"/>
  <c r="FL17" i="52"/>
  <c r="FJ715" i="52"/>
  <c r="FJ1014" i="52"/>
  <c r="II844" i="52"/>
  <c r="FL507" i="52"/>
  <c r="FS733" i="52"/>
  <c r="IH455" i="52"/>
  <c r="II570" i="52"/>
  <c r="DK217" i="52"/>
  <c r="DK693" i="52"/>
  <c r="DK665" i="52"/>
  <c r="IH1000" i="52"/>
  <c r="FM564" i="52"/>
  <c r="EA304" i="52"/>
  <c r="FS684" i="52"/>
  <c r="FS136" i="52"/>
  <c r="DZ701" i="52"/>
  <c r="DK724" i="52"/>
  <c r="DZ689" i="52"/>
  <c r="FS144" i="52"/>
  <c r="FS192" i="52"/>
  <c r="DK113" i="52"/>
  <c r="CU810" i="52"/>
  <c r="HF921" i="52"/>
  <c r="FM879" i="52"/>
  <c r="HQ921" i="52"/>
  <c r="GA921" i="52"/>
  <c r="GG921" i="52"/>
  <c r="DO149" i="52"/>
  <c r="Z149" i="52" s="1"/>
  <c r="DK753" i="52"/>
  <c r="DK482" i="52"/>
  <c r="EA138" i="52"/>
  <c r="ED138" i="52" s="1"/>
  <c r="DK668" i="52"/>
  <c r="CP71" i="52"/>
  <c r="DC71" i="52"/>
  <c r="FO71" i="52" s="1"/>
  <c r="FS11" i="52"/>
  <c r="DV76" i="52"/>
  <c r="EI95" i="52"/>
  <c r="IO95" i="52" s="1"/>
  <c r="FN337" i="52"/>
  <c r="IG337" i="52" s="1"/>
  <c r="FR337" i="52"/>
  <c r="Z146" i="52"/>
  <c r="AC146" i="52" s="1"/>
  <c r="AA146" i="52"/>
  <c r="EI378" i="52"/>
  <c r="EJ378" i="52"/>
  <c r="IO271" i="52"/>
  <c r="EV614" i="52"/>
  <c r="FJ614" i="52" s="1"/>
  <c r="FK614" i="52" s="1"/>
  <c r="DN614" i="52"/>
  <c r="DO614" i="52" s="1"/>
  <c r="EL374" i="52"/>
  <c r="EP374" i="52"/>
  <c r="ER374" i="52"/>
  <c r="EK374" i="52"/>
  <c r="EQ374" i="52"/>
  <c r="EM374" i="52"/>
  <c r="DK597" i="52"/>
  <c r="II448" i="52"/>
  <c r="IH448" i="52"/>
  <c r="DL216" i="52"/>
  <c r="DO216" i="52"/>
  <c r="EE337" i="52"/>
  <c r="EG337" i="52"/>
  <c r="DF594" i="52"/>
  <c r="FO594" i="52"/>
  <c r="FN594" i="52" s="1"/>
  <c r="IG594" i="52" s="1"/>
  <c r="EP939" i="52"/>
  <c r="GX858" i="52"/>
  <c r="GY858" i="52"/>
  <c r="GW858" i="52"/>
  <c r="Z267" i="52"/>
  <c r="AA267" i="52"/>
  <c r="EC198" i="52"/>
  <c r="ED198" i="52"/>
  <c r="EB198" i="52"/>
  <c r="EH198" i="52"/>
  <c r="FL329" i="52"/>
  <c r="FK329" i="52"/>
  <c r="DN332" i="52"/>
  <c r="EV332" i="52"/>
  <c r="FJ332" i="52" s="1"/>
  <c r="II378" i="52"/>
  <c r="IH378" i="52"/>
  <c r="FM378" i="52"/>
  <c r="EJ707" i="52"/>
  <c r="EI707" i="52"/>
  <c r="FK148" i="52"/>
  <c r="FL148" i="52"/>
  <c r="EB527" i="52"/>
  <c r="EH527" i="52"/>
  <c r="ED527" i="52"/>
  <c r="EC527" i="52"/>
  <c r="Z931" i="52"/>
  <c r="AA931" i="52"/>
  <c r="EI407" i="52"/>
  <c r="FI749" i="52"/>
  <c r="FO521" i="52"/>
  <c r="FN521" i="52" s="1"/>
  <c r="IG521" i="52" s="1"/>
  <c r="DF521" i="52"/>
  <c r="FR574" i="52"/>
  <c r="FR523" i="52"/>
  <c r="FN523" i="52"/>
  <c r="IG523" i="52" s="1"/>
  <c r="EJ245" i="52"/>
  <c r="EI245" i="52"/>
  <c r="EJ251" i="52"/>
  <c r="EI251" i="52"/>
  <c r="EN390" i="52"/>
  <c r="GS390" i="52" s="1"/>
  <c r="EO390" i="52"/>
  <c r="DN701" i="52"/>
  <c r="EV701" i="52"/>
  <c r="FJ701" i="52" s="1"/>
  <c r="EI565" i="52"/>
  <c r="EV611" i="52"/>
  <c r="FJ611" i="52" s="1"/>
  <c r="DN611" i="52"/>
  <c r="DO611" i="52" s="1"/>
  <c r="DU466" i="52"/>
  <c r="DL211" i="52"/>
  <c r="DO211" i="52"/>
  <c r="FS600" i="52"/>
  <c r="FM600" i="52"/>
  <c r="FS567" i="52"/>
  <c r="EF993" i="52"/>
  <c r="EJ364" i="52"/>
  <c r="EA507" i="52"/>
  <c r="II797" i="52"/>
  <c r="FS647" i="52"/>
  <c r="FR190" i="52"/>
  <c r="FI182" i="52"/>
  <c r="IH1010" i="52"/>
  <c r="FS670" i="52"/>
  <c r="DK415" i="52"/>
  <c r="IH446" i="52"/>
  <c r="IH997" i="52"/>
  <c r="II108" i="52"/>
  <c r="FM1025" i="52"/>
  <c r="FJ911" i="52"/>
  <c r="EE958" i="52"/>
  <c r="DK1036" i="52"/>
  <c r="FS994" i="52"/>
  <c r="IH912" i="52"/>
  <c r="DK793" i="52"/>
  <c r="DZ834" i="52"/>
  <c r="DN457" i="52"/>
  <c r="DB304" i="52"/>
  <c r="EE230" i="52"/>
  <c r="IH1013" i="52"/>
  <c r="DN913" i="52"/>
  <c r="DK984" i="52"/>
  <c r="EE227" i="52"/>
  <c r="CU588" i="52"/>
  <c r="CU178" i="52"/>
  <c r="FN254" i="52"/>
  <c r="IG254" i="52" s="1"/>
  <c r="FJ835" i="52"/>
  <c r="FJ800" i="52"/>
  <c r="FS928" i="52"/>
  <c r="DK452" i="52"/>
  <c r="FI195" i="52"/>
  <c r="DK198" i="52"/>
  <c r="DK192" i="52"/>
  <c r="HB921" i="52"/>
  <c r="II879" i="52"/>
  <c r="GR921" i="52"/>
  <c r="HM921" i="52"/>
  <c r="DK692" i="52"/>
  <c r="DK655" i="52"/>
  <c r="GH921" i="52"/>
  <c r="GC921" i="52"/>
  <c r="IH862" i="52"/>
  <c r="DK1037" i="52"/>
  <c r="IH1039" i="52"/>
  <c r="DK800" i="52"/>
  <c r="DK613" i="52"/>
  <c r="FS199" i="52"/>
  <c r="DB594" i="52"/>
  <c r="DK734" i="52"/>
  <c r="DK621" i="52"/>
  <c r="FH679" i="52"/>
  <c r="FJ968" i="52"/>
  <c r="DK703" i="52"/>
  <c r="DK875" i="52"/>
  <c r="IH98" i="52"/>
  <c r="EN378" i="52"/>
  <c r="GS378" i="52" s="1"/>
  <c r="EN649" i="52"/>
  <c r="GS649" i="52" s="1"/>
  <c r="EO649" i="52"/>
  <c r="IN383" i="52"/>
  <c r="IO383" i="52"/>
  <c r="IE383" i="52"/>
  <c r="ES383" i="52"/>
  <c r="EI276" i="52"/>
  <c r="EJ276" i="52"/>
  <c r="FI818" i="52"/>
  <c r="FI798" i="52"/>
  <c r="DK531" i="52"/>
  <c r="IH450" i="52"/>
  <c r="EV658" i="52"/>
  <c r="FJ658" i="52" s="1"/>
  <c r="FL658" i="52" s="1"/>
  <c r="DN658" i="52"/>
  <c r="DL658" i="52" s="1"/>
  <c r="FN310" i="52"/>
  <c r="IG310" i="52" s="1"/>
  <c r="FR310" i="52"/>
  <c r="EJ597" i="52"/>
  <c r="EI597" i="52"/>
  <c r="FI986" i="52"/>
  <c r="DF449" i="52"/>
  <c r="FO449" i="52"/>
  <c r="Z649" i="52"/>
  <c r="AA649" i="52"/>
  <c r="FL202" i="52"/>
  <c r="FK202" i="52"/>
  <c r="EV938" i="52"/>
  <c r="FJ938" i="52" s="1"/>
  <c r="DN938" i="52"/>
  <c r="DL938" i="52" s="1"/>
  <c r="EU1030" i="52"/>
  <c r="FH1030" i="52" s="1"/>
  <c r="EA1030" i="52"/>
  <c r="DB1030" i="52"/>
  <c r="DZ1030" i="52"/>
  <c r="ES886" i="52"/>
  <c r="IE886" i="52"/>
  <c r="IO886" i="52"/>
  <c r="IN886" i="52"/>
  <c r="FK220" i="52"/>
  <c r="FK198" i="52"/>
  <c r="FL198" i="52"/>
  <c r="FI836" i="52"/>
  <c r="DL332" i="52"/>
  <c r="DO332" i="52"/>
  <c r="EI329" i="52"/>
  <c r="EJ329" i="52"/>
  <c r="Z151" i="52"/>
  <c r="AA151" i="52"/>
  <c r="EB345" i="52"/>
  <c r="EH345" i="52"/>
  <c r="EC345" i="52"/>
  <c r="ED345" i="52"/>
  <c r="EJ407" i="52"/>
  <c r="II987" i="52"/>
  <c r="IH987" i="52"/>
  <c r="EE690" i="52"/>
  <c r="EG690" i="52"/>
  <c r="IH966" i="52"/>
  <c r="II966" i="52"/>
  <c r="FM966" i="52"/>
  <c r="DO253" i="52"/>
  <c r="DL253" i="52"/>
  <c r="EN161" i="52"/>
  <c r="EP161" i="52"/>
  <c r="EO161" i="52"/>
  <c r="EQ161" i="52"/>
  <c r="EE386" i="52"/>
  <c r="EG386" i="52"/>
  <c r="DK567" i="52"/>
  <c r="FO989" i="52"/>
  <c r="FN989" i="52" s="1"/>
  <c r="IG989" i="52" s="1"/>
  <c r="DF989" i="52"/>
  <c r="DK1026" i="52"/>
  <c r="GS374" i="52"/>
  <c r="FR161" i="52"/>
  <c r="FN161" i="52"/>
  <c r="IG161" i="52" s="1"/>
  <c r="FR701" i="52"/>
  <c r="FH991" i="52"/>
  <c r="DL611" i="52"/>
  <c r="DK569" i="52"/>
  <c r="FK228" i="52"/>
  <c r="GF923" i="52"/>
  <c r="HZ923" i="52"/>
  <c r="GE923" i="52"/>
  <c r="FK325" i="52"/>
  <c r="ES292" i="52"/>
  <c r="IN292" i="52"/>
  <c r="DN872" i="52"/>
  <c r="DU193" i="52"/>
  <c r="EI193" i="52" s="1"/>
  <c r="IN193" i="52" s="1"/>
  <c r="EJ9" i="52"/>
  <c r="EI9" i="52"/>
  <c r="IN9" i="52" s="1"/>
  <c r="AB10" i="52"/>
  <c r="FO11" i="52"/>
  <c r="FN11" i="52" s="1"/>
  <c r="IG11" i="52" s="1"/>
  <c r="DF11" i="52"/>
  <c r="CV9" i="52"/>
  <c r="CW9" i="52"/>
  <c r="DC9" i="52"/>
  <c r="CO9" i="52"/>
  <c r="FB9" i="52" s="1"/>
  <c r="DD9" i="52"/>
  <c r="FP9" i="52" s="1"/>
  <c r="CP9" i="52"/>
  <c r="FA9" i="52" s="1"/>
  <c r="CI9" i="52"/>
  <c r="CJ9" i="52" s="1"/>
  <c r="CK9" i="52"/>
  <c r="CN9" i="52"/>
  <c r="FE9" i="52" s="1"/>
  <c r="FR27" i="52"/>
  <c r="FR79" i="52"/>
  <c r="DZ75" i="52"/>
  <c r="EG75" i="52" s="1"/>
  <c r="EJ4" i="52"/>
  <c r="EI4" i="52"/>
  <c r="DK3" i="52"/>
  <c r="EV52" i="52"/>
  <c r="FJ52" i="52" s="1"/>
  <c r="DN52" i="52"/>
  <c r="DD10" i="52"/>
  <c r="FP10" i="52" s="1"/>
  <c r="CX10" i="52"/>
  <c r="EW10" i="52" s="1"/>
  <c r="FI10" i="52" s="1"/>
  <c r="CI10" i="52"/>
  <c r="CJ10" i="52" s="1"/>
  <c r="CN10" i="52"/>
  <c r="FE10" i="52" s="1"/>
  <c r="CV10" i="52"/>
  <c r="DC10" i="52"/>
  <c r="CP10" i="52"/>
  <c r="FA10" i="52" s="1"/>
  <c r="CK10" i="52"/>
  <c r="CO10" i="52"/>
  <c r="FB10" i="52" s="1"/>
  <c r="CW10" i="52"/>
  <c r="EI63" i="52"/>
  <c r="EJ63" i="52"/>
  <c r="EF11" i="52"/>
  <c r="CO6" i="52"/>
  <c r="FB6" i="52" s="1"/>
  <c r="CK6" i="52"/>
  <c r="DC6" i="52"/>
  <c r="CI6" i="52"/>
  <c r="CJ6" i="52" s="1"/>
  <c r="CV6" i="52"/>
  <c r="CN6" i="52"/>
  <c r="FE6" i="52" s="1"/>
  <c r="CW6" i="52"/>
  <c r="CP6" i="52"/>
  <c r="FA6" i="52" s="1"/>
  <c r="DD6" i="52"/>
  <c r="FP6" i="52" s="1"/>
  <c r="CX6" i="52"/>
  <c r="EW6" i="52" s="1"/>
  <c r="FI6" i="52" s="1"/>
  <c r="CR9" i="52"/>
  <c r="EZ9" i="52" s="1"/>
  <c r="DK63" i="52"/>
  <c r="II62" i="52"/>
  <c r="CO5" i="52"/>
  <c r="FB5" i="52" s="1"/>
  <c r="CN5" i="52"/>
  <c r="FE5" i="52" s="1"/>
  <c r="CW5" i="52"/>
  <c r="CI5" i="52"/>
  <c r="CJ5" i="52" s="1"/>
  <c r="DC5" i="52"/>
  <c r="DD5" i="52"/>
  <c r="FP5" i="52" s="1"/>
  <c r="CK5" i="52"/>
  <c r="CP5" i="52"/>
  <c r="FA5" i="52" s="1"/>
  <c r="CV5" i="52"/>
  <c r="CR4" i="52"/>
  <c r="EZ4" i="52" s="1"/>
  <c r="CW4" i="52"/>
  <c r="CI4" i="52"/>
  <c r="CJ4" i="52" s="1"/>
  <c r="CO4" i="52"/>
  <c r="FB4" i="52" s="1"/>
  <c r="CP4" i="52"/>
  <c r="FA4" i="52" s="1"/>
  <c r="CV4" i="52"/>
  <c r="CN4" i="52"/>
  <c r="FE4" i="52" s="1"/>
  <c r="DC4" i="52"/>
  <c r="DD4" i="52"/>
  <c r="FP4" i="52" s="1"/>
  <c r="CK4" i="52"/>
  <c r="CN8" i="52"/>
  <c r="FE8" i="52" s="1"/>
  <c r="CO8" i="52"/>
  <c r="FB8" i="52" s="1"/>
  <c r="DC8" i="52"/>
  <c r="CI8" i="52"/>
  <c r="CJ8" i="52" s="1"/>
  <c r="CK8" i="52"/>
  <c r="CW8" i="52"/>
  <c r="DD8" i="52"/>
  <c r="FP8" i="52" s="1"/>
  <c r="CP8" i="52"/>
  <c r="FA8" i="52" s="1"/>
  <c r="CV8" i="52"/>
  <c r="CN81" i="52"/>
  <c r="FE81" i="52" s="1"/>
  <c r="CR81" i="52"/>
  <c r="EZ81" i="52" s="1"/>
  <c r="DD81" i="52"/>
  <c r="CK67" i="52"/>
  <c r="CP67" i="52"/>
  <c r="FA67" i="52" s="1"/>
  <c r="CN87" i="52"/>
  <c r="FE87" i="52" s="1"/>
  <c r="CR87" i="52"/>
  <c r="EZ87" i="52" s="1"/>
  <c r="CO87" i="52"/>
  <c r="FB87" i="52" s="1"/>
  <c r="CP87" i="52"/>
  <c r="FA87" i="52" s="1"/>
  <c r="CV87" i="52"/>
  <c r="DC87" i="52"/>
  <c r="FO87" i="52" s="1"/>
  <c r="CI87" i="52"/>
  <c r="CJ87" i="52" s="1"/>
  <c r="DK6" i="52"/>
  <c r="DZ11" i="52"/>
  <c r="EU11" i="52"/>
  <c r="FH11" i="52" s="1"/>
  <c r="DB11" i="52"/>
  <c r="EA11" i="52"/>
  <c r="EB11" i="52" s="1"/>
  <c r="CV3" i="52"/>
  <c r="CK3" i="52"/>
  <c r="CP3" i="52"/>
  <c r="FA3" i="52" s="1"/>
  <c r="CN3" i="52"/>
  <c r="FE3" i="52" s="1"/>
  <c r="DD3" i="52"/>
  <c r="FP3" i="52" s="1"/>
  <c r="DC3" i="52"/>
  <c r="CI3" i="52"/>
  <c r="CJ3" i="52" s="1"/>
  <c r="CO3" i="52"/>
  <c r="FB3" i="52" s="1"/>
  <c r="CR3" i="52"/>
  <c r="EZ3" i="52" s="1"/>
  <c r="CW3" i="52"/>
  <c r="EJ3" i="52"/>
  <c r="EI3" i="52"/>
  <c r="CN91" i="52"/>
  <c r="FE91" i="52" s="1"/>
  <c r="CO91" i="52"/>
  <c r="FB91" i="52" s="1"/>
  <c r="CP91" i="52"/>
  <c r="FA91" i="52" s="1"/>
  <c r="CK91" i="52"/>
  <c r="FM11" i="52"/>
  <c r="IH11" i="52"/>
  <c r="II11" i="52"/>
  <c r="DO23" i="52"/>
  <c r="DO54" i="52"/>
  <c r="AA54" i="52" s="1"/>
  <c r="FM52" i="52"/>
  <c r="EI94" i="52"/>
  <c r="ES94" i="52" s="1"/>
  <c r="DD91" i="52"/>
  <c r="CO81" i="52"/>
  <c r="FB81" i="52" s="1"/>
  <c r="CV67" i="52"/>
  <c r="EU67" i="52" s="1"/>
  <c r="FH67" i="52" s="1"/>
  <c r="EJ95" i="52"/>
  <c r="CN7" i="52"/>
  <c r="FE7" i="52" s="1"/>
  <c r="CX7" i="52"/>
  <c r="EW7" i="52" s="1"/>
  <c r="FI7" i="52" s="1"/>
  <c r="CP7" i="52"/>
  <c r="FA7" i="52" s="1"/>
  <c r="DD7" i="52"/>
  <c r="FP7" i="52" s="1"/>
  <c r="CO7" i="52"/>
  <c r="FB7" i="52" s="1"/>
  <c r="CK7" i="52"/>
  <c r="CV7" i="52"/>
  <c r="CI7" i="52"/>
  <c r="CJ7" i="52" s="1"/>
  <c r="DC7" i="52"/>
  <c r="CW7" i="52"/>
  <c r="EV11" i="52"/>
  <c r="FJ11" i="52" s="1"/>
  <c r="DN11" i="52"/>
  <c r="DO11" i="52" s="1"/>
  <c r="DK8" i="52"/>
  <c r="CR5" i="52"/>
  <c r="EZ5" i="52" s="1"/>
  <c r="DU6" i="52"/>
  <c r="CK87" i="52"/>
  <c r="IN3" i="52"/>
  <c r="EV75" i="52"/>
  <c r="FJ75" i="52" s="1"/>
  <c r="DN75" i="52"/>
  <c r="FR43" i="52"/>
  <c r="DZ45" i="52"/>
  <c r="CI91" i="52"/>
  <c r="CJ91" i="52" s="1"/>
  <c r="CP81" i="52"/>
  <c r="FA81" i="52" s="1"/>
  <c r="CO67" i="52"/>
  <c r="FB67" i="52" s="1"/>
  <c r="DK4" i="52"/>
  <c r="DK5" i="52"/>
  <c r="CR8" i="52"/>
  <c r="EZ8" i="52" s="1"/>
  <c r="DK9" i="52"/>
  <c r="DU10" i="52"/>
  <c r="EI10" i="52" s="1"/>
  <c r="FM32" i="52"/>
  <c r="IH35" i="52"/>
  <c r="DZ35" i="52"/>
  <c r="DZ25" i="52"/>
  <c r="FI89" i="52"/>
  <c r="FI23" i="52"/>
  <c r="CR91" i="52"/>
  <c r="CX91" i="52" s="1"/>
  <c r="CV91" i="52"/>
  <c r="EU91" i="52" s="1"/>
  <c r="FH91" i="52" s="1"/>
  <c r="DB75" i="52"/>
  <c r="CN67" i="52"/>
  <c r="FE67" i="52" s="1"/>
  <c r="CX80" i="52"/>
  <c r="EW80" i="52" s="1"/>
  <c r="FI80" i="52" s="1"/>
  <c r="EI5" i="52"/>
  <c r="EJ5" i="52"/>
  <c r="DL11" i="52"/>
  <c r="EJ8" i="52"/>
  <c r="EI8" i="52"/>
  <c r="IN8" i="52" s="1"/>
  <c r="DU11" i="52"/>
  <c r="EI11" i="52" s="1"/>
  <c r="IO11" i="52" s="1"/>
  <c r="FJ87" i="52"/>
  <c r="II119" i="52"/>
  <c r="DN104" i="52"/>
  <c r="DO104" i="52" s="1"/>
  <c r="EJ85" i="52"/>
  <c r="DK94" i="52"/>
  <c r="CX67" i="52"/>
  <c r="EW67" i="52" s="1"/>
  <c r="FI67" i="52" s="1"/>
  <c r="IO124" i="52"/>
  <c r="FJ128" i="52"/>
  <c r="IE124" i="52"/>
  <c r="DV121" i="52"/>
  <c r="EJ121" i="52" s="1"/>
  <c r="ES124" i="52"/>
  <c r="FS50" i="52"/>
  <c r="IH118" i="52"/>
  <c r="DK112" i="52"/>
  <c r="IH125" i="52"/>
  <c r="FM138" i="52"/>
  <c r="DK85" i="52"/>
  <c r="EZ121" i="52"/>
  <c r="CX121" i="52"/>
  <c r="FC137" i="52"/>
  <c r="EI85" i="52"/>
  <c r="IE85" i="52" s="1"/>
  <c r="EI120" i="52"/>
  <c r="IN120" i="52" s="1"/>
  <c r="EJ120" i="52"/>
  <c r="CN120" i="52"/>
  <c r="FE120" i="52" s="1"/>
  <c r="DD120" i="52"/>
  <c r="FP120" i="52" s="1"/>
  <c r="CV120" i="52"/>
  <c r="EU120" i="52" s="1"/>
  <c r="FH120" i="52" s="1"/>
  <c r="CP120" i="52"/>
  <c r="FA120" i="52" s="1"/>
  <c r="CI120" i="52"/>
  <c r="CJ120" i="52" s="1"/>
  <c r="CW120" i="52"/>
  <c r="DC120" i="52"/>
  <c r="CO120" i="52"/>
  <c r="FB120" i="52" s="1"/>
  <c r="FO96" i="52"/>
  <c r="FN96" i="52" s="1"/>
  <c r="IG96" i="52" s="1"/>
  <c r="DF96" i="52"/>
  <c r="CN78" i="52"/>
  <c r="FE78" i="52" s="1"/>
  <c r="CO78" i="52"/>
  <c r="FB78" i="52" s="1"/>
  <c r="CW78" i="52"/>
  <c r="DD78" i="52"/>
  <c r="FP78" i="52" s="1"/>
  <c r="CI78" i="52"/>
  <c r="CJ78" i="52" s="1"/>
  <c r="CK78" i="52"/>
  <c r="CP78" i="52"/>
  <c r="FA78" i="52" s="1"/>
  <c r="DC78" i="52"/>
  <c r="CR78" i="52"/>
  <c r="EZ78" i="52" s="1"/>
  <c r="CV78" i="52"/>
  <c r="DU127" i="52"/>
  <c r="CU59" i="52"/>
  <c r="FI132" i="52"/>
  <c r="FJ93" i="52"/>
  <c r="FH116" i="52"/>
  <c r="DK132" i="52"/>
  <c r="DK120" i="52"/>
  <c r="FS138" i="52"/>
  <c r="CO70" i="52"/>
  <c r="FB70" i="52" s="1"/>
  <c r="DD70" i="52"/>
  <c r="FP70" i="52" s="1"/>
  <c r="CK70" i="52"/>
  <c r="CV70" i="52"/>
  <c r="CN70" i="52"/>
  <c r="FE70" i="52" s="1"/>
  <c r="CR70" i="52"/>
  <c r="EZ70" i="52" s="1"/>
  <c r="DC70" i="52"/>
  <c r="CW70" i="52"/>
  <c r="CP70" i="52"/>
  <c r="FA70" i="52" s="1"/>
  <c r="DU98" i="52"/>
  <c r="CN116" i="52"/>
  <c r="FE116" i="52" s="1"/>
  <c r="CP116" i="52"/>
  <c r="FA116" i="52" s="1"/>
  <c r="CI116" i="52"/>
  <c r="CJ116" i="52" s="1"/>
  <c r="CO116" i="52"/>
  <c r="FB116" i="52" s="1"/>
  <c r="CR116" i="52"/>
  <c r="EZ116" i="52" s="1"/>
  <c r="FO63" i="52"/>
  <c r="FN63" i="52" s="1"/>
  <c r="IG63" i="52" s="1"/>
  <c r="DF63" i="52"/>
  <c r="DN96" i="52"/>
  <c r="EV96" i="52"/>
  <c r="FJ96" i="52" s="1"/>
  <c r="EA95" i="52"/>
  <c r="EU95" i="52"/>
  <c r="FH95" i="52" s="1"/>
  <c r="DB95" i="52"/>
  <c r="DZ95" i="52"/>
  <c r="DD131" i="52"/>
  <c r="FP131" i="52" s="1"/>
  <c r="CN131" i="52"/>
  <c r="FE131" i="52" s="1"/>
  <c r="CP131" i="52"/>
  <c r="FA131" i="52" s="1"/>
  <c r="CW131" i="52"/>
  <c r="CO131" i="52"/>
  <c r="FB131" i="52" s="1"/>
  <c r="CI131" i="52"/>
  <c r="CJ131" i="52" s="1"/>
  <c r="CK131" i="52"/>
  <c r="CV131" i="52"/>
  <c r="DC131" i="52"/>
  <c r="CX131" i="52"/>
  <c r="EW131" i="52" s="1"/>
  <c r="FI131" i="52" s="1"/>
  <c r="CO114" i="52"/>
  <c r="FB114" i="52" s="1"/>
  <c r="CN114" i="52"/>
  <c r="FE114" i="52" s="1"/>
  <c r="CP114" i="52"/>
  <c r="FA114" i="52" s="1"/>
  <c r="CI114" i="52"/>
  <c r="CJ114" i="52" s="1"/>
  <c r="CR114" i="52"/>
  <c r="EZ114" i="52" s="1"/>
  <c r="DU130" i="52"/>
  <c r="FO67" i="52"/>
  <c r="FN67" i="52" s="1"/>
  <c r="IG67" i="52" s="1"/>
  <c r="DF67" i="52"/>
  <c r="CN100" i="52"/>
  <c r="CI100" i="52"/>
  <c r="CJ100" i="52" s="1"/>
  <c r="CV100" i="52"/>
  <c r="EU100" i="52" s="1"/>
  <c r="FH100" i="52" s="1"/>
  <c r="CW100" i="52"/>
  <c r="CO100" i="52"/>
  <c r="FB100" i="52" s="1"/>
  <c r="DD100" i="52"/>
  <c r="FP100" i="52" s="1"/>
  <c r="CP100" i="52"/>
  <c r="FA100" i="52" s="1"/>
  <c r="DC100" i="52"/>
  <c r="CW132" i="52"/>
  <c r="CN132" i="52"/>
  <c r="CP132" i="52"/>
  <c r="FA132" i="52" s="1"/>
  <c r="CO132" i="52"/>
  <c r="FB132" i="52" s="1"/>
  <c r="CI132" i="52"/>
  <c r="CJ132" i="52" s="1"/>
  <c r="DC132" i="52"/>
  <c r="DZ138" i="52"/>
  <c r="EU138" i="52"/>
  <c r="FH138" i="52" s="1"/>
  <c r="DK131" i="52"/>
  <c r="DK82" i="52"/>
  <c r="EA127" i="52"/>
  <c r="DZ127" i="52"/>
  <c r="EU127" i="52"/>
  <c r="FH127" i="52" s="1"/>
  <c r="DB127" i="52"/>
  <c r="EV95" i="52"/>
  <c r="FJ95" i="52" s="1"/>
  <c r="DN95" i="52"/>
  <c r="FM136" i="52"/>
  <c r="II136" i="52"/>
  <c r="EZ50" i="52"/>
  <c r="II50" i="52" s="1"/>
  <c r="CX50" i="52"/>
  <c r="II138" i="52"/>
  <c r="IH138" i="52"/>
  <c r="EV139" i="52"/>
  <c r="FJ139" i="52" s="1"/>
  <c r="DN139" i="52"/>
  <c r="DK98" i="52"/>
  <c r="CX104" i="52"/>
  <c r="EW104" i="52" s="1"/>
  <c r="FI104" i="52" s="1"/>
  <c r="FA63" i="52"/>
  <c r="CU63" i="52"/>
  <c r="DV122" i="52"/>
  <c r="EI122" i="52" s="1"/>
  <c r="DK122" i="52"/>
  <c r="EV127" i="52"/>
  <c r="FJ127" i="52" s="1"/>
  <c r="DN127" i="52"/>
  <c r="DO127" i="52" s="1"/>
  <c r="FO93" i="52"/>
  <c r="FN93" i="52" s="1"/>
  <c r="IG93" i="52" s="1"/>
  <c r="DF93" i="52"/>
  <c r="FH98" i="52"/>
  <c r="CP102" i="52"/>
  <c r="FA102" i="52" s="1"/>
  <c r="CO102" i="52"/>
  <c r="FB102" i="52" s="1"/>
  <c r="CN102" i="52"/>
  <c r="FE102" i="52" s="1"/>
  <c r="DD102" i="52"/>
  <c r="FP102" i="52" s="1"/>
  <c r="CV102" i="52"/>
  <c r="EU102" i="52" s="1"/>
  <c r="FH102" i="52" s="1"/>
  <c r="CW102" i="52"/>
  <c r="DC102" i="52"/>
  <c r="CI102" i="52"/>
  <c r="CJ102" i="52" s="1"/>
  <c r="CO126" i="52"/>
  <c r="FB126" i="52" s="1"/>
  <c r="CN126" i="52"/>
  <c r="FE126" i="52" s="1"/>
  <c r="CK126" i="52"/>
  <c r="CI126" i="52"/>
  <c r="CJ126" i="52" s="1"/>
  <c r="CP126" i="52"/>
  <c r="FA126" i="52" s="1"/>
  <c r="CV126" i="52"/>
  <c r="DC126" i="52"/>
  <c r="FO126" i="52" s="1"/>
  <c r="CW126" i="52"/>
  <c r="CX126" i="52"/>
  <c r="EW126" i="52" s="1"/>
  <c r="FI126" i="52" s="1"/>
  <c r="CP134" i="52"/>
  <c r="FA134" i="52" s="1"/>
  <c r="CO134" i="52"/>
  <c r="FB134" i="52" s="1"/>
  <c r="CN134" i="52"/>
  <c r="FE134" i="52" s="1"/>
  <c r="CV134" i="52"/>
  <c r="CW134" i="52"/>
  <c r="CK134" i="52"/>
  <c r="DC134" i="52"/>
  <c r="FO134" i="52" s="1"/>
  <c r="CI134" i="52"/>
  <c r="CJ134" i="52" s="1"/>
  <c r="CX134" i="52"/>
  <c r="EW134" i="52" s="1"/>
  <c r="FI134" i="52" s="1"/>
  <c r="CP130" i="52"/>
  <c r="FA130" i="52" s="1"/>
  <c r="CN130" i="52"/>
  <c r="FE130" i="52" s="1"/>
  <c r="CO130" i="52"/>
  <c r="FB130" i="52" s="1"/>
  <c r="CW130" i="52"/>
  <c r="CV130" i="52"/>
  <c r="CI130" i="52"/>
  <c r="CJ130" i="52" s="1"/>
  <c r="DC130" i="52"/>
  <c r="FO130" i="52" s="1"/>
  <c r="CR130" i="52"/>
  <c r="EZ130" i="52" s="1"/>
  <c r="DU131" i="52"/>
  <c r="CN121" i="52"/>
  <c r="FE121" i="52" s="1"/>
  <c r="CP121" i="52"/>
  <c r="FA121" i="52" s="1"/>
  <c r="DC121" i="52"/>
  <c r="CI121" i="52"/>
  <c r="CJ121" i="52" s="1"/>
  <c r="CW121" i="52"/>
  <c r="DD121" i="52"/>
  <c r="FP121" i="52" s="1"/>
  <c r="CV121" i="52"/>
  <c r="EU121" i="52" s="1"/>
  <c r="FH121" i="52" s="1"/>
  <c r="CO121" i="52"/>
  <c r="FB121" i="52" s="1"/>
  <c r="FC127" i="52"/>
  <c r="FS127" i="52" s="1"/>
  <c r="CU127" i="52"/>
  <c r="FO95" i="52"/>
  <c r="FN95" i="52" s="1"/>
  <c r="IG95" i="52" s="1"/>
  <c r="DF95" i="52"/>
  <c r="EV64" i="52"/>
  <c r="FJ64" i="52" s="1"/>
  <c r="DN64" i="52"/>
  <c r="ED75" i="52"/>
  <c r="EH75" i="52"/>
  <c r="EC75" i="52"/>
  <c r="EB75" i="52"/>
  <c r="CX137" i="52"/>
  <c r="EW137" i="52" s="1"/>
  <c r="FI137" i="52" s="1"/>
  <c r="CI137" i="52"/>
  <c r="CJ137" i="52" s="1"/>
  <c r="CN137" i="52"/>
  <c r="FE137" i="52" s="1"/>
  <c r="CV137" i="52"/>
  <c r="CW137" i="52"/>
  <c r="CP137" i="52"/>
  <c r="FA137" i="52" s="1"/>
  <c r="DD137" i="52"/>
  <c r="FP137" i="52" s="1"/>
  <c r="CO137" i="52"/>
  <c r="FB137" i="52" s="1"/>
  <c r="DB46" i="52"/>
  <c r="DF41" i="52"/>
  <c r="DL58" i="52"/>
  <c r="DN128" i="52"/>
  <c r="DL128" i="52" s="1"/>
  <c r="CR120" i="52"/>
  <c r="FJ129" i="52"/>
  <c r="CN82" i="52"/>
  <c r="FE82" i="52" s="1"/>
  <c r="DD82" i="52"/>
  <c r="FP82" i="52" s="1"/>
  <c r="CI82" i="52"/>
  <c r="CJ82" i="52" s="1"/>
  <c r="CW82" i="52"/>
  <c r="CV82" i="52"/>
  <c r="CK82" i="52"/>
  <c r="CP82" i="52"/>
  <c r="FA82" i="52" s="1"/>
  <c r="CR82" i="52"/>
  <c r="CO82" i="52"/>
  <c r="FB82" i="52" s="1"/>
  <c r="DC82" i="52"/>
  <c r="CK130" i="52"/>
  <c r="EI100" i="52"/>
  <c r="EJ100" i="52"/>
  <c r="DK78" i="52"/>
  <c r="CR102" i="52"/>
  <c r="DN138" i="52"/>
  <c r="DL138" i="52" s="1"/>
  <c r="CN74" i="52"/>
  <c r="FE74" i="52" s="1"/>
  <c r="CO74" i="52"/>
  <c r="FB74" i="52" s="1"/>
  <c r="DC74" i="52"/>
  <c r="CI74" i="52"/>
  <c r="CJ74" i="52" s="1"/>
  <c r="CW74" i="52"/>
  <c r="CV74" i="52"/>
  <c r="DD74" i="52"/>
  <c r="FP74" i="52" s="1"/>
  <c r="CK74" i="52"/>
  <c r="CP74" i="52"/>
  <c r="FA74" i="52" s="1"/>
  <c r="DK86" i="52"/>
  <c r="DF79" i="52"/>
  <c r="II95" i="52"/>
  <c r="FM95" i="52"/>
  <c r="IH95" i="52"/>
  <c r="IH53" i="52"/>
  <c r="DK114" i="52"/>
  <c r="DF89" i="52"/>
  <c r="FO89" i="52"/>
  <c r="FN89" i="52" s="1"/>
  <c r="IG89" i="52" s="1"/>
  <c r="CK99" i="52"/>
  <c r="CN99" i="52"/>
  <c r="FE99" i="52" s="1"/>
  <c r="CV99" i="52"/>
  <c r="DD99" i="52"/>
  <c r="FP99" i="52" s="1"/>
  <c r="DC99" i="52"/>
  <c r="CP99" i="52"/>
  <c r="FA99" i="52" s="1"/>
  <c r="CI99" i="52"/>
  <c r="CJ99" i="52" s="1"/>
  <c r="CW99" i="52"/>
  <c r="CO99" i="52"/>
  <c r="FB99" i="52" s="1"/>
  <c r="CN68" i="52"/>
  <c r="FE68" i="52" s="1"/>
  <c r="CO68" i="52"/>
  <c r="FB68" i="52" s="1"/>
  <c r="CR68" i="52"/>
  <c r="EZ68" i="52" s="1"/>
  <c r="DC68" i="52"/>
  <c r="DD68" i="52"/>
  <c r="FP68" i="52" s="1"/>
  <c r="CK68" i="52"/>
  <c r="CV68" i="52"/>
  <c r="EU68" i="52" s="1"/>
  <c r="FH68" i="52" s="1"/>
  <c r="CP68" i="52"/>
  <c r="FA68" i="52" s="1"/>
  <c r="CX62" i="52"/>
  <c r="EW62" i="52" s="1"/>
  <c r="FI62" i="52" s="1"/>
  <c r="AB82" i="52"/>
  <c r="DK100" i="52"/>
  <c r="DK101" i="52"/>
  <c r="DV101" i="52"/>
  <c r="DK80" i="52"/>
  <c r="FE95" i="52"/>
  <c r="FS95" i="52" s="1"/>
  <c r="CU95" i="52"/>
  <c r="DU86" i="52"/>
  <c r="DK90" i="52"/>
  <c r="FN79" i="52"/>
  <c r="IG79" i="52" s="1"/>
  <c r="CX105" i="52"/>
  <c r="EW105" i="52" s="1"/>
  <c r="FI105" i="52" s="1"/>
  <c r="FI95" i="52"/>
  <c r="FM60" i="52"/>
  <c r="II46" i="52"/>
  <c r="FJ103" i="52"/>
  <c r="IH88" i="52"/>
  <c r="FM72" i="52"/>
  <c r="FJ106" i="52"/>
  <c r="DK64" i="52"/>
  <c r="DK68" i="52"/>
  <c r="FP87" i="52"/>
  <c r="EJ123" i="52"/>
  <c r="AB99" i="52"/>
  <c r="CW83" i="52"/>
  <c r="CN83" i="52"/>
  <c r="FE83" i="52" s="1"/>
  <c r="DD83" i="52"/>
  <c r="FP83" i="52" s="1"/>
  <c r="CO83" i="52"/>
  <c r="FB83" i="52" s="1"/>
  <c r="CV83" i="52"/>
  <c r="CP83" i="52"/>
  <c r="FA83" i="52" s="1"/>
  <c r="CR83" i="52"/>
  <c r="EZ83" i="52" s="1"/>
  <c r="DC83" i="52"/>
  <c r="IH62" i="52"/>
  <c r="CR99" i="52"/>
  <c r="EZ99" i="52" s="1"/>
  <c r="DK91" i="52"/>
  <c r="DV91" i="52"/>
  <c r="FI138" i="52"/>
  <c r="EV63" i="52"/>
  <c r="FJ63" i="52" s="1"/>
  <c r="FL63" i="52" s="1"/>
  <c r="DN63" i="52"/>
  <c r="CK101" i="52"/>
  <c r="CV101" i="52"/>
  <c r="EU101" i="52" s="1"/>
  <c r="FH101" i="52" s="1"/>
  <c r="CO101" i="52"/>
  <c r="FB101" i="52" s="1"/>
  <c r="CN101" i="52"/>
  <c r="FE101" i="52" s="1"/>
  <c r="CP101" i="52"/>
  <c r="FA101" i="52" s="1"/>
  <c r="CI101" i="52"/>
  <c r="CJ101" i="52" s="1"/>
  <c r="CW101" i="52"/>
  <c r="DD101" i="52"/>
  <c r="FP101" i="52" s="1"/>
  <c r="DC101" i="52"/>
  <c r="DU78" i="52"/>
  <c r="CR74" i="52"/>
  <c r="EZ74" i="52" s="1"/>
  <c r="CP73" i="52"/>
  <c r="FA73" i="52" s="1"/>
  <c r="CO73" i="52"/>
  <c r="FB73" i="52" s="1"/>
  <c r="DC73" i="52"/>
  <c r="CN73" i="52"/>
  <c r="FE73" i="52" s="1"/>
  <c r="DD73" i="52"/>
  <c r="FP73" i="52" s="1"/>
  <c r="CR73" i="52"/>
  <c r="EZ73" i="52" s="1"/>
  <c r="IH73" i="52" s="1"/>
  <c r="IH127" i="52"/>
  <c r="II127" i="52"/>
  <c r="DU101" i="52"/>
  <c r="DU80" i="52"/>
  <c r="DK130" i="52"/>
  <c r="DN129" i="52"/>
  <c r="DU90" i="52"/>
  <c r="CK116" i="52"/>
  <c r="DD140" i="52"/>
  <c r="FP140" i="52" s="1"/>
  <c r="CV140" i="52"/>
  <c r="CN140" i="52"/>
  <c r="FE140" i="52" s="1"/>
  <c r="CP140" i="52"/>
  <c r="FA140" i="52" s="1"/>
  <c r="CO140" i="52"/>
  <c r="FB140" i="52" s="1"/>
  <c r="CI140" i="52"/>
  <c r="CJ140" i="52" s="1"/>
  <c r="DC140" i="52"/>
  <c r="CR140" i="52"/>
  <c r="EZ140" i="52" s="1"/>
  <c r="CK140" i="52"/>
  <c r="CW140" i="52"/>
  <c r="EV133" i="52"/>
  <c r="FJ133" i="52" s="1"/>
  <c r="DN133" i="52"/>
  <c r="IO119" i="52"/>
  <c r="IN119" i="52"/>
  <c r="ES119" i="52"/>
  <c r="IE119" i="52"/>
  <c r="DO276" i="52"/>
  <c r="DL276" i="52"/>
  <c r="DO282" i="52"/>
  <c r="DL282" i="52"/>
  <c r="DO304" i="52"/>
  <c r="DL304" i="52"/>
  <c r="AA226" i="52"/>
  <c r="Z226" i="52"/>
  <c r="AC226" i="52" s="1"/>
  <c r="DZ31" i="52"/>
  <c r="EA35" i="52"/>
  <c r="II61" i="52"/>
  <c r="IH32" i="52"/>
  <c r="FK20" i="52"/>
  <c r="FM12" i="52"/>
  <c r="FM46" i="52"/>
  <c r="DO41" i="52"/>
  <c r="AA41" i="52" s="1"/>
  <c r="IH48" i="52"/>
  <c r="FL19" i="52"/>
  <c r="FR30" i="52"/>
  <c r="DL36" i="52"/>
  <c r="DF39" i="52"/>
  <c r="FC59" i="52"/>
  <c r="FS59" i="52" s="1"/>
  <c r="FM48" i="52"/>
  <c r="DB48" i="52"/>
  <c r="DB19" i="52"/>
  <c r="DF84" i="52"/>
  <c r="DZ501" i="52"/>
  <c r="FJ833" i="52"/>
  <c r="IH700" i="52"/>
  <c r="DK587" i="52"/>
  <c r="DN517" i="52"/>
  <c r="FS633" i="52"/>
  <c r="FM430" i="52"/>
  <c r="FM173" i="52"/>
  <c r="DN844" i="52"/>
  <c r="DB453" i="52"/>
  <c r="II829" i="52"/>
  <c r="DK182" i="52"/>
  <c r="DK227" i="52"/>
  <c r="DN169" i="52"/>
  <c r="DO169" i="52" s="1"/>
  <c r="DK1000" i="52"/>
  <c r="DN1036" i="52"/>
  <c r="DN1003" i="52"/>
  <c r="DK795" i="52"/>
  <c r="DK619" i="52"/>
  <c r="DN475" i="52"/>
  <c r="FR371" i="52"/>
  <c r="DK987" i="52"/>
  <c r="DF182" i="52"/>
  <c r="EA880" i="52"/>
  <c r="EH942" i="52"/>
  <c r="DK826" i="52"/>
  <c r="DK824" i="52"/>
  <c r="FS694" i="52"/>
  <c r="DK593" i="52"/>
  <c r="DK661" i="52"/>
  <c r="DK436" i="52"/>
  <c r="DK140" i="52"/>
  <c r="DK107" i="52"/>
  <c r="DK930" i="52"/>
  <c r="II1026" i="52"/>
  <c r="DK739" i="52"/>
  <c r="FI571" i="52"/>
  <c r="FI187" i="52"/>
  <c r="DK111" i="52"/>
  <c r="DN89" i="52"/>
  <c r="IH998" i="52"/>
  <c r="DK105" i="52"/>
  <c r="DK1012" i="52"/>
  <c r="IH718" i="52"/>
  <c r="DN817" i="52"/>
  <c r="DK752" i="52"/>
  <c r="DK697" i="52"/>
  <c r="DK174" i="52"/>
  <c r="DN1043" i="52"/>
  <c r="EG942" i="52"/>
  <c r="DB784" i="52"/>
  <c r="DK184" i="52"/>
  <c r="DN174" i="52"/>
  <c r="DO174" i="52" s="1"/>
  <c r="FI941" i="52"/>
  <c r="DK677" i="52"/>
  <c r="DK660" i="52"/>
  <c r="DK822" i="52"/>
  <c r="DK116" i="52"/>
  <c r="DK854" i="52"/>
  <c r="Z200" i="52"/>
  <c r="AA200" i="52"/>
  <c r="EB341" i="52"/>
  <c r="EH341" i="52"/>
  <c r="EC341" i="52"/>
  <c r="ED341" i="52"/>
  <c r="DO875" i="52"/>
  <c r="DL875" i="52"/>
  <c r="FK666" i="52"/>
  <c r="FL666" i="52"/>
  <c r="EF666" i="52"/>
  <c r="EH666" i="52"/>
  <c r="EC666" i="52"/>
  <c r="DK261" i="52"/>
  <c r="II348" i="52"/>
  <c r="FM348" i="52"/>
  <c r="DK686" i="52"/>
  <c r="DK894" i="52"/>
  <c r="FO876" i="52"/>
  <c r="DF876" i="52"/>
  <c r="DO136" i="52"/>
  <c r="DL136" i="52"/>
  <c r="FL153" i="52"/>
  <c r="FK153" i="52"/>
  <c r="II597" i="52"/>
  <c r="FM597" i="52"/>
  <c r="IH597" i="52"/>
  <c r="ED673" i="52"/>
  <c r="EC673" i="52"/>
  <c r="EH673" i="52"/>
  <c r="EB673" i="52"/>
  <c r="DN834" i="52"/>
  <c r="EI692" i="52"/>
  <c r="EJ692" i="52"/>
  <c r="DF632" i="52"/>
  <c r="FO632" i="52"/>
  <c r="FN632" i="52" s="1"/>
  <c r="IG632" i="52" s="1"/>
  <c r="DK645" i="52"/>
  <c r="FJ104" i="52"/>
  <c r="DU195" i="52"/>
  <c r="IH394" i="52"/>
  <c r="II394" i="52"/>
  <c r="FM394" i="52"/>
  <c r="EF975" i="52"/>
  <c r="EG975" i="52"/>
  <c r="EB975" i="52"/>
  <c r="FP275" i="52"/>
  <c r="DF275" i="52"/>
  <c r="FO1046" i="52"/>
  <c r="FN1046" i="52" s="1"/>
  <c r="IG1046" i="52" s="1"/>
  <c r="DF1046" i="52"/>
  <c r="DU853" i="52"/>
  <c r="FI190" i="52"/>
  <c r="GY855" i="52"/>
  <c r="GW855" i="52"/>
  <c r="GX855" i="52"/>
  <c r="DL215" i="52"/>
  <c r="FC1024" i="52"/>
  <c r="FS1024" i="52" s="1"/>
  <c r="CU1024" i="52"/>
  <c r="EE224" i="52"/>
  <c r="EG224" i="52"/>
  <c r="DU737" i="52"/>
  <c r="EV524" i="52"/>
  <c r="FJ524" i="52" s="1"/>
  <c r="EA524" i="52"/>
  <c r="DB524" i="52"/>
  <c r="DZ524" i="52"/>
  <c r="DN524" i="52"/>
  <c r="FP562" i="52"/>
  <c r="DF562" i="52"/>
  <c r="DK480" i="52"/>
  <c r="FP379" i="52"/>
  <c r="DF379" i="52"/>
  <c r="EV862" i="52"/>
  <c r="FJ862" i="52" s="1"/>
  <c r="DN862" i="52"/>
  <c r="DU899" i="52"/>
  <c r="FH415" i="52"/>
  <c r="Z228" i="52"/>
  <c r="AA228" i="52"/>
  <c r="EE852" i="52"/>
  <c r="EG852" i="52"/>
  <c r="DU495" i="52"/>
  <c r="DK496" i="52"/>
  <c r="FM282" i="52"/>
  <c r="II282" i="52"/>
  <c r="IH282" i="52"/>
  <c r="FH949" i="52"/>
  <c r="FM948" i="52"/>
  <c r="IH948" i="52"/>
  <c r="II948" i="52"/>
  <c r="DB999" i="52"/>
  <c r="DZ999" i="52"/>
  <c r="EV999" i="52"/>
  <c r="FJ999" i="52" s="1"/>
  <c r="EA999" i="52"/>
  <c r="EB999" i="52" s="1"/>
  <c r="FR949" i="52"/>
  <c r="FN949" i="52"/>
  <c r="IG949" i="52" s="1"/>
  <c r="EF928" i="52"/>
  <c r="EB928" i="52"/>
  <c r="EG928" i="52"/>
  <c r="FU597" i="52"/>
  <c r="IO156" i="52"/>
  <c r="ES156" i="52"/>
  <c r="IE156" i="52"/>
  <c r="IN156" i="52"/>
  <c r="AA917" i="52"/>
  <c r="Z917" i="52"/>
  <c r="EJ705" i="52"/>
  <c r="EI705" i="52"/>
  <c r="ED708" i="52"/>
  <c r="EH708" i="52"/>
  <c r="EB708" i="52"/>
  <c r="EC708" i="52"/>
  <c r="DU500" i="52"/>
  <c r="EV596" i="52"/>
  <c r="FJ596" i="52" s="1"/>
  <c r="DN596" i="52"/>
  <c r="DK171" i="52"/>
  <c r="DK66" i="52"/>
  <c r="EV1027" i="52"/>
  <c r="FJ1027" i="52" s="1"/>
  <c r="DN1027" i="52"/>
  <c r="DZ885" i="52"/>
  <c r="DB885" i="52"/>
  <c r="EU885" i="52"/>
  <c r="FH885" i="52" s="1"/>
  <c r="EA885" i="52"/>
  <c r="FO152" i="52"/>
  <c r="DF152" i="52"/>
  <c r="DU199" i="52"/>
  <c r="EK228" i="52"/>
  <c r="EL228" i="52"/>
  <c r="GE228" i="52" s="1"/>
  <c r="ER228" i="52"/>
  <c r="HT228" i="52" s="1"/>
  <c r="EP228" i="52"/>
  <c r="HI228" i="52" s="1"/>
  <c r="EM228" i="52"/>
  <c r="GJ228" i="52" s="1"/>
  <c r="EQ228" i="52"/>
  <c r="FN591" i="52"/>
  <c r="FR591" i="52"/>
  <c r="IH569" i="52"/>
  <c r="EV288" i="52"/>
  <c r="FJ288" i="52" s="1"/>
  <c r="DZ288" i="52"/>
  <c r="EG288" i="52" s="1"/>
  <c r="EV85" i="52"/>
  <c r="FJ85" i="52" s="1"/>
  <c r="DN85" i="52"/>
  <c r="FK150" i="52"/>
  <c r="EI196" i="52"/>
  <c r="EJ196" i="52"/>
  <c r="FL206" i="52"/>
  <c r="FK206" i="52"/>
  <c r="EC216" i="52"/>
  <c r="ED216" i="52"/>
  <c r="EH216" i="52"/>
  <c r="CU318" i="52"/>
  <c r="FC318" i="52"/>
  <c r="FS318" i="52" s="1"/>
  <c r="DB232" i="52"/>
  <c r="EA232" i="52"/>
  <c r="EU232" i="52"/>
  <c r="FH232" i="52" s="1"/>
  <c r="DZ232" i="52"/>
  <c r="DZ298" i="52"/>
  <c r="EV298" i="52"/>
  <c r="FJ298" i="52" s="1"/>
  <c r="FP291" i="52"/>
  <c r="DF291" i="52"/>
  <c r="EJ905" i="52"/>
  <c r="EI905" i="52"/>
  <c r="EF999" i="52"/>
  <c r="IO123" i="52"/>
  <c r="IN123" i="52"/>
  <c r="ES123" i="52"/>
  <c r="EP617" i="52"/>
  <c r="EM617" i="52"/>
  <c r="ER617" i="52"/>
  <c r="EQ617" i="52"/>
  <c r="EK617" i="52"/>
  <c r="EL617" i="52"/>
  <c r="GE617" i="52" s="1"/>
  <c r="FL226" i="52"/>
  <c r="ED653" i="52"/>
  <c r="EB653" i="52"/>
  <c r="EC653" i="52"/>
  <c r="EH653" i="52"/>
  <c r="FN657" i="52"/>
  <c r="IG657" i="52" s="1"/>
  <c r="FR657" i="52"/>
  <c r="FO560" i="52"/>
  <c r="FN560" i="52" s="1"/>
  <c r="IG560" i="52" s="1"/>
  <c r="DF560" i="52"/>
  <c r="DL781" i="52"/>
  <c r="DO781" i="52"/>
  <c r="DO292" i="52"/>
  <c r="DL292" i="52"/>
  <c r="EJ249" i="52"/>
  <c r="EI249" i="52"/>
  <c r="FP544" i="52"/>
  <c r="DF544" i="52"/>
  <c r="II965" i="52"/>
  <c r="EC873" i="52"/>
  <c r="EH873" i="52"/>
  <c r="EE873" i="52"/>
  <c r="ED873" i="52"/>
  <c r="IO396" i="52"/>
  <c r="FR890" i="52"/>
  <c r="FN890" i="52"/>
  <c r="IG890" i="52" s="1"/>
  <c r="FL42" i="52"/>
  <c r="EA31" i="52"/>
  <c r="FS46" i="52"/>
  <c r="DB35" i="52"/>
  <c r="IH61" i="52"/>
  <c r="DZ19" i="52"/>
  <c r="FM22" i="52"/>
  <c r="FM34" i="52"/>
  <c r="IH28" i="52"/>
  <c r="EE135" i="52"/>
  <c r="DB501" i="52"/>
  <c r="DK729" i="52"/>
  <c r="FI580" i="52"/>
  <c r="DK494" i="52"/>
  <c r="FJ517" i="52"/>
  <c r="FK517" i="52" s="1"/>
  <c r="DK444" i="52"/>
  <c r="FS325" i="52"/>
  <c r="DK895" i="52"/>
  <c r="DK669" i="52"/>
  <c r="FJ453" i="52"/>
  <c r="FK453" i="52" s="1"/>
  <c r="FI199" i="52"/>
  <c r="DK72" i="52"/>
  <c r="FI937" i="52"/>
  <c r="DK910" i="52"/>
  <c r="FN387" i="52"/>
  <c r="IG387" i="52" s="1"/>
  <c r="FS673" i="52"/>
  <c r="DN495" i="52"/>
  <c r="FJ475" i="52"/>
  <c r="FK475" i="52" s="1"/>
  <c r="DK545" i="52"/>
  <c r="FI201" i="52"/>
  <c r="II864" i="52"/>
  <c r="IH734" i="52"/>
  <c r="FS701" i="52"/>
  <c r="DN518" i="52"/>
  <c r="DN182" i="52"/>
  <c r="FJ1009" i="52"/>
  <c r="DK994" i="52"/>
  <c r="II425" i="52"/>
  <c r="DK612" i="52"/>
  <c r="DK483" i="52"/>
  <c r="FS629" i="52"/>
  <c r="FI189" i="52"/>
  <c r="IH181" i="52"/>
  <c r="FI162" i="52"/>
  <c r="FJ162" i="52"/>
  <c r="FI1026" i="52"/>
  <c r="FL1026" i="52" s="1"/>
  <c r="FJ1043" i="52"/>
  <c r="FL1043" i="52" s="1"/>
  <c r="II628" i="52"/>
  <c r="DK722" i="52"/>
  <c r="DN486" i="52"/>
  <c r="DK798" i="52"/>
  <c r="DK633" i="52"/>
  <c r="DK517" i="52"/>
  <c r="FI180" i="52"/>
  <c r="DN888" i="52"/>
  <c r="DL888" i="52" s="1"/>
  <c r="DK916" i="52"/>
  <c r="FL203" i="52"/>
  <c r="FK203" i="52"/>
  <c r="FN353" i="52"/>
  <c r="IG353" i="52" s="1"/>
  <c r="FR353" i="52"/>
  <c r="FK875" i="52"/>
  <c r="FL875" i="52"/>
  <c r="ED669" i="52"/>
  <c r="EB669" i="52"/>
  <c r="EH669" i="52"/>
  <c r="EC669" i="52"/>
  <c r="FR655" i="52"/>
  <c r="FN655" i="52"/>
  <c r="IG655" i="52" s="1"/>
  <c r="DF358" i="52"/>
  <c r="FO358" i="52"/>
  <c r="FN358" i="52" s="1"/>
  <c r="IG358" i="52" s="1"/>
  <c r="EJ686" i="52"/>
  <c r="EI686" i="52"/>
  <c r="FP193" i="52"/>
  <c r="DF193" i="52"/>
  <c r="IO158" i="52"/>
  <c r="IN158" i="52"/>
  <c r="ES158" i="52"/>
  <c r="FK136" i="52"/>
  <c r="FL136" i="52"/>
  <c r="EG673" i="52"/>
  <c r="EE673" i="52"/>
  <c r="DV763" i="52"/>
  <c r="FS763" i="52" s="1"/>
  <c r="DK763" i="52"/>
  <c r="EW562" i="52"/>
  <c r="FI562" i="52" s="1"/>
  <c r="DZ562" i="52"/>
  <c r="DB562" i="52"/>
  <c r="EA562" i="52"/>
  <c r="EH562" i="52" s="1"/>
  <c r="FO437" i="52"/>
  <c r="FN437" i="52" s="1"/>
  <c r="IG437" i="52" s="1"/>
  <c r="DF437" i="52"/>
  <c r="EV276" i="52"/>
  <c r="FJ276" i="52" s="1"/>
  <c r="DZ276" i="52"/>
  <c r="DU401" i="52"/>
  <c r="EV1046" i="52"/>
  <c r="FJ1046" i="52" s="1"/>
  <c r="DN1046" i="52"/>
  <c r="GT855" i="52"/>
  <c r="GP855" i="52"/>
  <c r="HY855" i="52"/>
  <c r="GR855" i="52"/>
  <c r="GQ855" i="52"/>
  <c r="GU855" i="52"/>
  <c r="GS855" i="52"/>
  <c r="AA633" i="52"/>
  <c r="Z633" i="52"/>
  <c r="ED224" i="52"/>
  <c r="EB224" i="52"/>
  <c r="EC224" i="52"/>
  <c r="EH224" i="52"/>
  <c r="EV667" i="52"/>
  <c r="FJ667" i="52" s="1"/>
  <c r="DN667" i="52"/>
  <c r="DO667" i="52" s="1"/>
  <c r="EW554" i="52"/>
  <c r="FI554" i="52" s="1"/>
  <c r="DZ554" i="52"/>
  <c r="DB554" i="52"/>
  <c r="EA554" i="52"/>
  <c r="DU540" i="52"/>
  <c r="EF562" i="52"/>
  <c r="EV233" i="52"/>
  <c r="FJ233" i="52" s="1"/>
  <c r="DN233" i="52"/>
  <c r="EV304" i="52"/>
  <c r="FJ304" i="52" s="1"/>
  <c r="DZ304" i="52"/>
  <c r="IH276" i="52"/>
  <c r="II415" i="52"/>
  <c r="IH415" i="52"/>
  <c r="DU1037" i="52"/>
  <c r="GY859" i="52"/>
  <c r="GX859" i="52"/>
  <c r="GW859" i="52"/>
  <c r="ED414" i="52"/>
  <c r="EB414" i="52"/>
  <c r="DU748" i="52"/>
  <c r="FN647" i="52"/>
  <c r="IG647" i="52" s="1"/>
  <c r="FR647" i="52"/>
  <c r="FO442" i="52"/>
  <c r="DF442" i="52"/>
  <c r="EV879" i="52"/>
  <c r="FJ879" i="52" s="1"/>
  <c r="DN879" i="52"/>
  <c r="EU250" i="52"/>
  <c r="FH250" i="52" s="1"/>
  <c r="DZ250" i="52"/>
  <c r="EE250" i="52" s="1"/>
  <c r="IH999" i="52"/>
  <c r="II999" i="52"/>
  <c r="FM999" i="52"/>
  <c r="FP258" i="52"/>
  <c r="DF258" i="52"/>
  <c r="FO928" i="52"/>
  <c r="DF928" i="52"/>
  <c r="GM901" i="52"/>
  <c r="GK901" i="52"/>
  <c r="GJ901" i="52"/>
  <c r="GL901" i="52"/>
  <c r="GN901" i="52"/>
  <c r="EO382" i="52"/>
  <c r="EN382" i="52"/>
  <c r="EN267" i="52"/>
  <c r="GR267" i="52" s="1"/>
  <c r="EO267" i="52"/>
  <c r="FR319" i="52"/>
  <c r="FN319" i="52"/>
  <c r="IG319" i="52" s="1"/>
  <c r="EG641" i="52"/>
  <c r="EE641" i="52"/>
  <c r="FP330" i="52"/>
  <c r="DF330" i="52"/>
  <c r="FO1027" i="52"/>
  <c r="FN1027" i="52" s="1"/>
  <c r="IG1027" i="52" s="1"/>
  <c r="DF1027" i="52"/>
  <c r="IH885" i="52"/>
  <c r="II885" i="52"/>
  <c r="FM885" i="52"/>
  <c r="CU948" i="52"/>
  <c r="FC948" i="52"/>
  <c r="FS948" i="52" s="1"/>
  <c r="EU1039" i="52"/>
  <c r="FH1039" i="52" s="1"/>
  <c r="DB1039" i="52"/>
  <c r="EA1039" i="52"/>
  <c r="DZ1039" i="52"/>
  <c r="EB152" i="52"/>
  <c r="EG152" i="52"/>
  <c r="EF152" i="52"/>
  <c r="EH142" i="52"/>
  <c r="ED142" i="52"/>
  <c r="EC142" i="52"/>
  <c r="FR904" i="52"/>
  <c r="FN904" i="52"/>
  <c r="IG904" i="52" s="1"/>
  <c r="IH679" i="52"/>
  <c r="II679" i="52"/>
  <c r="FI572" i="52"/>
  <c r="EU569" i="52"/>
  <c r="FH569" i="52" s="1"/>
  <c r="DZ569" i="52"/>
  <c r="II288" i="52"/>
  <c r="FM288" i="52"/>
  <c r="DU469" i="52"/>
  <c r="DK620" i="52"/>
  <c r="DK945" i="52"/>
  <c r="DZ379" i="52"/>
  <c r="EA379" i="52"/>
  <c r="EH379" i="52" s="1"/>
  <c r="EU379" i="52"/>
  <c r="FH379" i="52" s="1"/>
  <c r="DB379" i="52"/>
  <c r="DF1024" i="52"/>
  <c r="FO1024" i="52"/>
  <c r="FN1024" i="52" s="1"/>
  <c r="IG1024" i="52" s="1"/>
  <c r="DU839" i="52"/>
  <c r="GF859" i="52"/>
  <c r="Z414" i="52"/>
  <c r="AA414" i="52"/>
  <c r="FM362" i="52"/>
  <c r="FR312" i="52"/>
  <c r="FN312" i="52"/>
  <c r="IG312" i="52" s="1"/>
  <c r="FR480" i="52"/>
  <c r="FN480" i="52"/>
  <c r="IG480" i="52" s="1"/>
  <c r="FK216" i="52"/>
  <c r="FL216" i="52"/>
  <c r="EV676" i="52"/>
  <c r="FJ676" i="52" s="1"/>
  <c r="DN676" i="52"/>
  <c r="FH790" i="52"/>
  <c r="II298" i="52"/>
  <c r="FM298" i="52"/>
  <c r="FM230" i="52"/>
  <c r="FP239" i="52"/>
  <c r="DF239" i="52"/>
  <c r="EJ875" i="52"/>
  <c r="EI875" i="52"/>
  <c r="EO370" i="52"/>
  <c r="EN370" i="52"/>
  <c r="EG156" i="52"/>
  <c r="EE156" i="52"/>
  <c r="FR452" i="52"/>
  <c r="FN452" i="52"/>
  <c r="IG452" i="52" s="1"/>
  <c r="EE653" i="52"/>
  <c r="EG653" i="52"/>
  <c r="DN785" i="52"/>
  <c r="DK520" i="52"/>
  <c r="EV560" i="52"/>
  <c r="FJ560" i="52" s="1"/>
  <c r="DN560" i="52"/>
  <c r="FJ781" i="52"/>
  <c r="EV292" i="52"/>
  <c r="FJ292" i="52" s="1"/>
  <c r="DZ292" i="52"/>
  <c r="EG292" i="52" s="1"/>
  <c r="EV675" i="52"/>
  <c r="FJ675" i="52" s="1"/>
  <c r="DN675" i="52"/>
  <c r="DL675" i="52" s="1"/>
  <c r="EF544" i="52"/>
  <c r="EC544" i="52"/>
  <c r="EH544" i="52"/>
  <c r="FH193" i="52"/>
  <c r="FO873" i="52"/>
  <c r="DF873" i="52"/>
  <c r="II410" i="52"/>
  <c r="IH410" i="52"/>
  <c r="FM410" i="52"/>
  <c r="DK169" i="52"/>
  <c r="DK639" i="52"/>
  <c r="DK205" i="52"/>
  <c r="FL453" i="52"/>
  <c r="DK603" i="52"/>
  <c r="DN168" i="52"/>
  <c r="DL168" i="52" s="1"/>
  <c r="DK177" i="52"/>
  <c r="DK145" i="52"/>
  <c r="DN114" i="52"/>
  <c r="DK961" i="52"/>
  <c r="DK418" i="52"/>
  <c r="DK321" i="52"/>
  <c r="DK168" i="52"/>
  <c r="DK1049" i="52"/>
  <c r="DK413" i="52"/>
  <c r="DK345" i="52"/>
  <c r="DK1046" i="52"/>
  <c r="DK553" i="52"/>
  <c r="DK163" i="52"/>
  <c r="DK812" i="52"/>
  <c r="DK671" i="52"/>
  <c r="DK405" i="52"/>
  <c r="DN185" i="52"/>
  <c r="DK152" i="52"/>
  <c r="DK93" i="52"/>
  <c r="DK166" i="52"/>
  <c r="DK777" i="52"/>
  <c r="DK750" i="52"/>
  <c r="DK487" i="52"/>
  <c r="DK443" i="52"/>
  <c r="DK324" i="52"/>
  <c r="DK356" i="52"/>
  <c r="DK115" i="52"/>
  <c r="EO617" i="52"/>
  <c r="EN617" i="52"/>
  <c r="GS617" i="52" s="1"/>
  <c r="FN146" i="52"/>
  <c r="FR146" i="52"/>
  <c r="IE303" i="52"/>
  <c r="ES303" i="52"/>
  <c r="IN303" i="52"/>
  <c r="IO303" i="52"/>
  <c r="FK540" i="52"/>
  <c r="FL540" i="52"/>
  <c r="EE341" i="52"/>
  <c r="EG341" i="52"/>
  <c r="EE669" i="52"/>
  <c r="EG669" i="52"/>
  <c r="DK759" i="52"/>
  <c r="FN599" i="52"/>
  <c r="IG599" i="52" s="1"/>
  <c r="FR599" i="52"/>
  <c r="FN623" i="52"/>
  <c r="IG623" i="52" s="1"/>
  <c r="FR623" i="52"/>
  <c r="EV358" i="52"/>
  <c r="FJ358" i="52" s="1"/>
  <c r="DN358" i="52"/>
  <c r="DU894" i="52"/>
  <c r="HN855" i="52"/>
  <c r="HO855" i="52"/>
  <c r="HQ855" i="52"/>
  <c r="HP855" i="52"/>
  <c r="HM855" i="52"/>
  <c r="ES302" i="52"/>
  <c r="IN302" i="52"/>
  <c r="IO302" i="52"/>
  <c r="DL673" i="52"/>
  <c r="DO673" i="52"/>
  <c r="DU763" i="52"/>
  <c r="DL808" i="52"/>
  <c r="FM562" i="52"/>
  <c r="II562" i="52"/>
  <c r="EV632" i="52"/>
  <c r="FJ632" i="52" s="1"/>
  <c r="DN632" i="52"/>
  <c r="DO351" i="52"/>
  <c r="DL351" i="52"/>
  <c r="EI645" i="52"/>
  <c r="EJ645" i="52"/>
  <c r="II276" i="52"/>
  <c r="FM276" i="52"/>
  <c r="FP630" i="52"/>
  <c r="DF630" i="52"/>
  <c r="DO323" i="52"/>
  <c r="DL323" i="52"/>
  <c r="EW866" i="52"/>
  <c r="FI866" i="52" s="1"/>
  <c r="DZ866" i="52"/>
  <c r="DB866" i="52"/>
  <c r="EA866" i="52"/>
  <c r="FO154" i="52"/>
  <c r="DF154" i="52"/>
  <c r="EC977" i="52"/>
  <c r="EH977" i="52"/>
  <c r="EE977" i="52"/>
  <c r="ED977" i="52"/>
  <c r="FK224" i="52"/>
  <c r="FL224" i="52"/>
  <c r="DL210" i="52"/>
  <c r="DO210" i="52"/>
  <c r="II554" i="52"/>
  <c r="FM554" i="52"/>
  <c r="IH554" i="52"/>
  <c r="II304" i="52"/>
  <c r="IH304" i="52"/>
  <c r="FM304" i="52"/>
  <c r="DU480" i="52"/>
  <c r="DL192" i="52"/>
  <c r="DO192" i="52"/>
  <c r="DO98" i="52"/>
  <c r="DL98" i="52"/>
  <c r="EW96" i="52"/>
  <c r="FI96" i="52" s="1"/>
  <c r="DZ96" i="52"/>
  <c r="EA96" i="52"/>
  <c r="DB96" i="52"/>
  <c r="FS975" i="52"/>
  <c r="AA382" i="52"/>
  <c r="Z382" i="52"/>
  <c r="EN613" i="52"/>
  <c r="GS613" i="52" s="1"/>
  <c r="EO613" i="52"/>
  <c r="DL223" i="52"/>
  <c r="DO223" i="52"/>
  <c r="FN75" i="52"/>
  <c r="IG75" i="52" s="1"/>
  <c r="FR75" i="52"/>
  <c r="DO555" i="52"/>
  <c r="DL555" i="52"/>
  <c r="FP658" i="52"/>
  <c r="DF658" i="52"/>
  <c r="EU696" i="52"/>
  <c r="FH696" i="52" s="1"/>
  <c r="DZ696" i="52"/>
  <c r="DB696" i="52"/>
  <c r="EA696" i="52"/>
  <c r="DU496" i="52"/>
  <c r="EI337" i="52"/>
  <c r="EJ337" i="52"/>
  <c r="FJ192" i="52"/>
  <c r="FM250" i="52"/>
  <c r="II250" i="52"/>
  <c r="IH250" i="52"/>
  <c r="ED965" i="52"/>
  <c r="EB965" i="52"/>
  <c r="EE965" i="52"/>
  <c r="EG965" i="52"/>
  <c r="HS901" i="52"/>
  <c r="HW901" i="52"/>
  <c r="HT901" i="52"/>
  <c r="HV901" i="52"/>
  <c r="HU901" i="52"/>
  <c r="EC152" i="52"/>
  <c r="ED152" i="52"/>
  <c r="EH152" i="52"/>
  <c r="Z873" i="52"/>
  <c r="AA873" i="52"/>
  <c r="ER267" i="52"/>
  <c r="HT267" i="52" s="1"/>
  <c r="EM267" i="52"/>
  <c r="GN267" i="52" s="1"/>
  <c r="EK267" i="52"/>
  <c r="EL267" i="52"/>
  <c r="EQ267" i="52"/>
  <c r="EP267" i="52"/>
  <c r="EE594" i="52"/>
  <c r="EG594" i="52"/>
  <c r="DL641" i="52"/>
  <c r="DO641" i="52"/>
  <c r="FL708" i="52"/>
  <c r="FK708" i="52"/>
  <c r="DU482" i="52"/>
  <c r="EU596" i="52"/>
  <c r="FH596" i="52" s="1"/>
  <c r="DZ596" i="52"/>
  <c r="EA596" i="52"/>
  <c r="DB596" i="52"/>
  <c r="FN643" i="52"/>
  <c r="IG643" i="52" s="1"/>
  <c r="FR643" i="52"/>
  <c r="DU171" i="52"/>
  <c r="EC138" i="52"/>
  <c r="DU313" i="52"/>
  <c r="FS523" i="52"/>
  <c r="DU66" i="52"/>
  <c r="DF1039" i="52"/>
  <c r="FO1039" i="52"/>
  <c r="FN1039" i="52" s="1"/>
  <c r="IG1039" i="52" s="1"/>
  <c r="EV854" i="52"/>
  <c r="FJ854" i="52" s="1"/>
  <c r="DZ854" i="52"/>
  <c r="IE919" i="52"/>
  <c r="HY919" i="52"/>
  <c r="GF919" i="52"/>
  <c r="HZ919" i="52"/>
  <c r="EE414" i="52"/>
  <c r="DO239" i="52"/>
  <c r="DL239" i="52"/>
  <c r="FR519" i="52"/>
  <c r="FN519" i="52"/>
  <c r="IG519" i="52" s="1"/>
  <c r="IH572" i="52"/>
  <c r="II572" i="52"/>
  <c r="FC569" i="52"/>
  <c r="FS569" i="52" s="1"/>
  <c r="CU569" i="52"/>
  <c r="FH331" i="52"/>
  <c r="IH348" i="52"/>
  <c r="II379" i="52"/>
  <c r="FM379" i="52"/>
  <c r="DK906" i="52"/>
  <c r="ED917" i="52"/>
  <c r="EB917" i="52"/>
  <c r="EG917" i="52"/>
  <c r="EE917" i="52"/>
  <c r="FP263" i="52"/>
  <c r="DF263" i="52"/>
  <c r="DO993" i="52"/>
  <c r="DL993" i="52"/>
  <c r="IK921" i="52"/>
  <c r="GW924" i="52"/>
  <c r="GY924" i="52"/>
  <c r="GX924" i="52"/>
  <c r="AA562" i="52"/>
  <c r="Z562" i="52"/>
  <c r="DO543" i="52"/>
  <c r="DL543" i="52"/>
  <c r="EV258" i="52"/>
  <c r="FJ258" i="52" s="1"/>
  <c r="DN258" i="52"/>
  <c r="DL258" i="52" s="1"/>
  <c r="DK712" i="52"/>
  <c r="DN318" i="52"/>
  <c r="DO318" i="52" s="1"/>
  <c r="EV318" i="52"/>
  <c r="FJ318" i="52" s="1"/>
  <c r="IH362" i="52"/>
  <c r="DF232" i="52"/>
  <c r="FO232" i="52"/>
  <c r="FN232" i="52" s="1"/>
  <c r="IG232" i="52" s="1"/>
  <c r="FP80" i="52"/>
  <c r="DF80" i="52"/>
  <c r="II230" i="52"/>
  <c r="DU896" i="52"/>
  <c r="CX12" i="52"/>
  <c r="EW12" i="52" s="1"/>
  <c r="FI12" i="52" s="1"/>
  <c r="FL12" i="52" s="1"/>
  <c r="GN921" i="52"/>
  <c r="DO156" i="52"/>
  <c r="DL156" i="52"/>
  <c r="DL154" i="52"/>
  <c r="DO154" i="52"/>
  <c r="DO653" i="52"/>
  <c r="DL653" i="52"/>
  <c r="II525" i="52"/>
  <c r="IH525" i="52"/>
  <c r="II292" i="52"/>
  <c r="FM292" i="52"/>
  <c r="DN968" i="52"/>
  <c r="DN178" i="52"/>
  <c r="DF216" i="52"/>
  <c r="FO216" i="52"/>
  <c r="EF873" i="52"/>
  <c r="EB873" i="52"/>
  <c r="EG873" i="52"/>
  <c r="IH288" i="52"/>
  <c r="EV1047" i="52"/>
  <c r="FJ1047" i="52" s="1"/>
  <c r="DN1047" i="52"/>
  <c r="DO1047" i="52" s="1"/>
  <c r="DZ1047" i="52"/>
  <c r="EI79" i="52"/>
  <c r="EJ79" i="52"/>
  <c r="DK773" i="52"/>
  <c r="DK510" i="52"/>
  <c r="FJ459" i="52"/>
  <c r="FL459" i="52" s="1"/>
  <c r="FI164" i="52"/>
  <c r="DK190" i="52"/>
  <c r="DK1001" i="52"/>
  <c r="DK738" i="52"/>
  <c r="DK685" i="52"/>
  <c r="DK557" i="52"/>
  <c r="DN109" i="52"/>
  <c r="DL109" i="52" s="1"/>
  <c r="DK691" i="52"/>
  <c r="DK629" i="52"/>
  <c r="DN507" i="52"/>
  <c r="DK518" i="52"/>
  <c r="DK574" i="52"/>
  <c r="Z394" i="52"/>
  <c r="AA394" i="52"/>
  <c r="AA952" i="52"/>
  <c r="Z952" i="52"/>
  <c r="DL341" i="52"/>
  <c r="DO341" i="52"/>
  <c r="DF139" i="52"/>
  <c r="FO139" i="52"/>
  <c r="EJ363" i="52"/>
  <c r="EI363" i="52"/>
  <c r="FN639" i="52"/>
  <c r="IG639" i="52" s="1"/>
  <c r="FR639" i="52"/>
  <c r="EA944" i="52"/>
  <c r="DB944" i="52"/>
  <c r="DZ944" i="52"/>
  <c r="EU944" i="52"/>
  <c r="FH944" i="52" s="1"/>
  <c r="DO842" i="52"/>
  <c r="DL842" i="52"/>
  <c r="HI855" i="52"/>
  <c r="HH855" i="52"/>
  <c r="HG855" i="52"/>
  <c r="HF855" i="52"/>
  <c r="HC855" i="52"/>
  <c r="HK855" i="52"/>
  <c r="HA855" i="52"/>
  <c r="HB855" i="52"/>
  <c r="HD855" i="52"/>
  <c r="HE855" i="52"/>
  <c r="HJ855" i="52"/>
  <c r="EJ334" i="52"/>
  <c r="EI334" i="52"/>
  <c r="FO875" i="52"/>
  <c r="DF875" i="52"/>
  <c r="FK673" i="52"/>
  <c r="FL673" i="52"/>
  <c r="DK831" i="52"/>
  <c r="FM808" i="52"/>
  <c r="FJ808" i="52"/>
  <c r="FR531" i="52"/>
  <c r="FN531" i="52"/>
  <c r="IG531" i="52" s="1"/>
  <c r="DK767" i="52"/>
  <c r="FP351" i="52"/>
  <c r="DF351" i="52"/>
  <c r="FS847" i="52"/>
  <c r="HM847" i="52" s="1"/>
  <c r="IE847" i="52"/>
  <c r="FM866" i="52"/>
  <c r="IH866" i="52"/>
  <c r="II866" i="52"/>
  <c r="DK104" i="52"/>
  <c r="DK990" i="52"/>
  <c r="DU1013" i="52"/>
  <c r="FO977" i="52"/>
  <c r="DF977" i="52"/>
  <c r="EC970" i="52"/>
  <c r="EH970" i="52"/>
  <c r="ED970" i="52"/>
  <c r="EE970" i="52"/>
  <c r="ER382" i="52"/>
  <c r="EQ382" i="52"/>
  <c r="EM382" i="52"/>
  <c r="EP382" i="52"/>
  <c r="EK382" i="52"/>
  <c r="EL382" i="52"/>
  <c r="EL613" i="52"/>
  <c r="GE613" i="52" s="1"/>
  <c r="EM613" i="52"/>
  <c r="EK613" i="52"/>
  <c r="EQ613" i="52"/>
  <c r="EP613" i="52"/>
  <c r="ER613" i="52"/>
  <c r="DV463" i="52"/>
  <c r="DK463" i="52"/>
  <c r="DV757" i="52"/>
  <c r="FS757" i="52" s="1"/>
  <c r="DK757" i="52"/>
  <c r="DK349" i="52"/>
  <c r="FM318" i="52"/>
  <c r="IH318" i="52"/>
  <c r="II318" i="52"/>
  <c r="EV259" i="52"/>
  <c r="FJ259" i="52" s="1"/>
  <c r="DN259" i="52"/>
  <c r="DL259" i="52" s="1"/>
  <c r="DB537" i="52"/>
  <c r="EU537" i="52"/>
  <c r="FH537" i="52" s="1"/>
  <c r="EA537" i="52"/>
  <c r="DZ537" i="52"/>
  <c r="II96" i="52"/>
  <c r="IH96" i="52"/>
  <c r="FM96" i="52"/>
  <c r="II267" i="52"/>
  <c r="IH267" i="52"/>
  <c r="FM267" i="52"/>
  <c r="FM272" i="52"/>
  <c r="II272" i="52"/>
  <c r="IH272" i="52"/>
  <c r="EV850" i="52"/>
  <c r="FJ850" i="52" s="1"/>
  <c r="DN850" i="52"/>
  <c r="DO850" i="52" s="1"/>
  <c r="EH658" i="52"/>
  <c r="EC658" i="52"/>
  <c r="EF658" i="52"/>
  <c r="EU598" i="52"/>
  <c r="FH598" i="52" s="1"/>
  <c r="DZ598" i="52"/>
  <c r="DB598" i="52"/>
  <c r="EA598" i="52"/>
  <c r="IH696" i="52"/>
  <c r="II696" i="52"/>
  <c r="FM696" i="52"/>
  <c r="DK672" i="52"/>
  <c r="DK751" i="52"/>
  <c r="DK433" i="52"/>
  <c r="FM854" i="52"/>
  <c r="II854" i="52"/>
  <c r="IH854" i="52"/>
  <c r="EJ841" i="52"/>
  <c r="EI841" i="52"/>
  <c r="HM901" i="52"/>
  <c r="HQ901" i="52"/>
  <c r="HP901" i="52"/>
  <c r="HN901" i="52"/>
  <c r="HO901" i="52"/>
  <c r="FL152" i="52"/>
  <c r="FK152" i="52"/>
  <c r="Z926" i="52"/>
  <c r="AA926" i="52"/>
  <c r="ED594" i="52"/>
  <c r="EB594" i="52"/>
  <c r="EH594" i="52"/>
  <c r="EC594" i="52"/>
  <c r="FK641" i="52"/>
  <c r="FL641" i="52"/>
  <c r="DO878" i="52"/>
  <c r="DL878" i="52"/>
  <c r="EI706" i="52"/>
  <c r="EJ706" i="52"/>
  <c r="DU734" i="52"/>
  <c r="DF686" i="52"/>
  <c r="FO686" i="52"/>
  <c r="FN686" i="52" s="1"/>
  <c r="IG686" i="52" s="1"/>
  <c r="EU259" i="52"/>
  <c r="FH259" i="52" s="1"/>
  <c r="EA259" i="52"/>
  <c r="EC259" i="52" s="1"/>
  <c r="DB259" i="52"/>
  <c r="DZ259" i="52"/>
  <c r="FM862" i="52"/>
  <c r="DU308" i="52"/>
  <c r="FJ1039" i="52"/>
  <c r="DO854" i="52"/>
  <c r="DL854" i="52"/>
  <c r="EV1040" i="52"/>
  <c r="FJ1040" i="52" s="1"/>
  <c r="DZ1040" i="52"/>
  <c r="EE1040" i="52" s="1"/>
  <c r="EG414" i="52"/>
  <c r="GT320" i="52"/>
  <c r="DU457" i="52"/>
  <c r="FR316" i="52"/>
  <c r="FN316" i="52"/>
  <c r="IG316" i="52" s="1"/>
  <c r="DK676" i="52"/>
  <c r="FR791" i="52"/>
  <c r="FN791" i="52"/>
  <c r="IG791" i="52" s="1"/>
  <c r="FH579" i="52"/>
  <c r="DU771" i="52"/>
  <c r="FP279" i="52"/>
  <c r="DF279" i="52"/>
  <c r="DU620" i="52"/>
  <c r="EI945" i="52"/>
  <c r="EJ945" i="52"/>
  <c r="FC85" i="52"/>
  <c r="FS85" i="52" s="1"/>
  <c r="CU85" i="52"/>
  <c r="EV1024" i="52"/>
  <c r="FJ1024" i="52" s="1"/>
  <c r="FL1024" i="52" s="1"/>
  <c r="DN1024" i="52"/>
  <c r="DB993" i="52"/>
  <c r="DZ993" i="52"/>
  <c r="EV993" i="52"/>
  <c r="FJ993" i="52" s="1"/>
  <c r="EA993" i="52"/>
  <c r="EO228" i="52"/>
  <c r="EN228" i="52"/>
  <c r="GS228" i="52" s="1"/>
  <c r="Z411" i="52"/>
  <c r="AA411" i="52"/>
  <c r="EG658" i="52"/>
  <c r="EE658" i="52"/>
  <c r="ED637" i="52"/>
  <c r="EB637" i="52"/>
  <c r="EH637" i="52"/>
  <c r="EC637" i="52"/>
  <c r="FO676" i="52"/>
  <c r="FN676" i="52" s="1"/>
  <c r="IG676" i="52" s="1"/>
  <c r="DF676" i="52"/>
  <c r="DK755" i="52"/>
  <c r="EW538" i="52"/>
  <c r="FI538" i="52" s="1"/>
  <c r="DB538" i="52"/>
  <c r="EA538" i="52"/>
  <c r="DZ538" i="52"/>
  <c r="II362" i="52"/>
  <c r="DU352" i="52"/>
  <c r="FO429" i="52"/>
  <c r="DF429" i="52"/>
  <c r="FP915" i="52"/>
  <c r="DF915" i="52"/>
  <c r="EJ132" i="52"/>
  <c r="EI132" i="52"/>
  <c r="DN175" i="52"/>
  <c r="GJ921" i="52"/>
  <c r="FK156" i="52"/>
  <c r="FL156" i="52"/>
  <c r="FL207" i="52"/>
  <c r="FK207" i="52"/>
  <c r="FK653" i="52"/>
  <c r="FL653" i="52"/>
  <c r="FJ785" i="52"/>
  <c r="DU520" i="52"/>
  <c r="DB560" i="52"/>
  <c r="EU560" i="52"/>
  <c r="FH560" i="52" s="1"/>
  <c r="FL560" i="52" s="1"/>
  <c r="EA560" i="52"/>
  <c r="DZ560" i="52"/>
  <c r="FM569" i="52"/>
  <c r="FP682" i="52"/>
  <c r="DF682" i="52"/>
  <c r="DZ582" i="52"/>
  <c r="DB582" i="52"/>
  <c r="EU582" i="52"/>
  <c r="FH582" i="52" s="1"/>
  <c r="EA582" i="52"/>
  <c r="EF216" i="52"/>
  <c r="EB216" i="52"/>
  <c r="EG216" i="52"/>
  <c r="DK71" i="52"/>
  <c r="DU169" i="52"/>
  <c r="FO994" i="52"/>
  <c r="DF994" i="52"/>
  <c r="CX43" i="52"/>
  <c r="DK478" i="52"/>
  <c r="DK997" i="52"/>
  <c r="DL217" i="52"/>
  <c r="DO217" i="52"/>
  <c r="ET856" i="52"/>
  <c r="FR546" i="52"/>
  <c r="FN546" i="52"/>
  <c r="IG546" i="52" s="1"/>
  <c r="FK341" i="52"/>
  <c r="FL341" i="52"/>
  <c r="ED666" i="52"/>
  <c r="EB666" i="52"/>
  <c r="DL669" i="52"/>
  <c r="DO669" i="52"/>
  <c r="DU759" i="52"/>
  <c r="CU358" i="52"/>
  <c r="FC358" i="52"/>
  <c r="FS358" i="52" s="1"/>
  <c r="IH944" i="52"/>
  <c r="II944" i="52"/>
  <c r="FM944" i="52"/>
  <c r="GM855" i="52"/>
  <c r="GK855" i="52"/>
  <c r="GL855" i="52"/>
  <c r="GJ855" i="52"/>
  <c r="GN855" i="52"/>
  <c r="DO205" i="52"/>
  <c r="DL205" i="52"/>
  <c r="FL141" i="52"/>
  <c r="FK141" i="52"/>
  <c r="FN885" i="52"/>
  <c r="IG885" i="52" s="1"/>
  <c r="FR885" i="52"/>
  <c r="EV670" i="52"/>
  <c r="FJ670" i="52" s="1"/>
  <c r="DN670" i="52"/>
  <c r="IH670" i="52"/>
  <c r="FM670" i="52"/>
  <c r="II670" i="52"/>
  <c r="FO422" i="52"/>
  <c r="DF422" i="52"/>
  <c r="DB1046" i="52"/>
  <c r="DZ1046" i="52"/>
  <c r="EU1046" i="52"/>
  <c r="FH1046" i="52" s="1"/>
  <c r="FL1046" i="52" s="1"/>
  <c r="EA1046" i="52"/>
  <c r="EW867" i="52"/>
  <c r="FI867" i="52" s="1"/>
  <c r="DZ867" i="52"/>
  <c r="EA867" i="52"/>
  <c r="DB867" i="52"/>
  <c r="EF977" i="52"/>
  <c r="EB977" i="52"/>
  <c r="EG977" i="52"/>
  <c r="IL921" i="52"/>
  <c r="EJ74" i="52"/>
  <c r="EI74" i="52"/>
  <c r="EE63" i="52"/>
  <c r="EG63" i="52"/>
  <c r="AA219" i="52"/>
  <c r="Z219" i="52"/>
  <c r="EJ232" i="52"/>
  <c r="EI232" i="52"/>
  <c r="DU753" i="52"/>
  <c r="DU463" i="52"/>
  <c r="DU757" i="52"/>
  <c r="IH537" i="52"/>
  <c r="FM537" i="52"/>
  <c r="II537" i="52"/>
  <c r="EV902" i="52"/>
  <c r="FJ902" i="52" s="1"/>
  <c r="EA902" i="52"/>
  <c r="DB902" i="52"/>
  <c r="DZ902" i="52"/>
  <c r="DN902" i="52"/>
  <c r="DL902" i="52" s="1"/>
  <c r="IH972" i="52"/>
  <c r="II972" i="52"/>
  <c r="DF967" i="52"/>
  <c r="FO967" i="52"/>
  <c r="FM855" i="52"/>
  <c r="FY855" i="52" s="1"/>
  <c r="IH855" i="52"/>
  <c r="II855" i="52"/>
  <c r="HZ856" i="52"/>
  <c r="GF856" i="52"/>
  <c r="GE856" i="52"/>
  <c r="CU308" i="52"/>
  <c r="FC308" i="52"/>
  <c r="FS308" i="52" s="1"/>
  <c r="EA667" i="52"/>
  <c r="DZ667" i="52"/>
  <c r="DB667" i="52"/>
  <c r="EU667" i="52"/>
  <c r="FH667" i="52" s="1"/>
  <c r="FL667" i="52" s="1"/>
  <c r="EI800" i="52"/>
  <c r="EJ800" i="52"/>
  <c r="II598" i="52"/>
  <c r="IH598" i="52"/>
  <c r="FM598" i="52"/>
  <c r="FM368" i="52"/>
  <c r="IH368" i="52"/>
  <c r="II368" i="52"/>
  <c r="FP264" i="52"/>
  <c r="DF264" i="52"/>
  <c r="DU852" i="52"/>
  <c r="FP965" i="52"/>
  <c r="DF965" i="52"/>
  <c r="Z563" i="52"/>
  <c r="AC563" i="52" s="1"/>
  <c r="AA563" i="52"/>
  <c r="HH901" i="52"/>
  <c r="HA901" i="52"/>
  <c r="HC901" i="52"/>
  <c r="HE901" i="52"/>
  <c r="HG901" i="52"/>
  <c r="HI901" i="52"/>
  <c r="HK901" i="52"/>
  <c r="HF901" i="52"/>
  <c r="HJ901" i="52"/>
  <c r="HB901" i="52"/>
  <c r="HD901" i="52"/>
  <c r="Z266" i="52"/>
  <c r="AA266" i="52"/>
  <c r="DL647" i="52"/>
  <c r="DO647" i="52"/>
  <c r="FM596" i="52"/>
  <c r="IH596" i="52"/>
  <c r="II596" i="52"/>
  <c r="DF138" i="52"/>
  <c r="FO138" i="52"/>
  <c r="II259" i="52"/>
  <c r="IH259" i="52"/>
  <c r="FM259" i="52"/>
  <c r="II862" i="52"/>
  <c r="EA1027" i="52"/>
  <c r="EU1027" i="52"/>
  <c r="FH1027" i="52" s="1"/>
  <c r="DZ1027" i="52"/>
  <c r="DB1027" i="52"/>
  <c r="EC841" i="52"/>
  <c r="EH841" i="52"/>
  <c r="EN841" i="52" s="1"/>
  <c r="GS841" i="52" s="1"/>
  <c r="EE841" i="52"/>
  <c r="ED841" i="52"/>
  <c r="EU245" i="52"/>
  <c r="FH245" i="52" s="1"/>
  <c r="EA245" i="52"/>
  <c r="DB245" i="52"/>
  <c r="DZ245" i="52"/>
  <c r="FL360" i="52"/>
  <c r="FK360" i="52"/>
  <c r="DN569" i="52"/>
  <c r="EV569" i="52"/>
  <c r="FJ569" i="52" s="1"/>
  <c r="DN230" i="52"/>
  <c r="EV230" i="52"/>
  <c r="FJ230" i="52" s="1"/>
  <c r="EV934" i="52"/>
  <c r="FJ934" i="52" s="1"/>
  <c r="DN934" i="52"/>
  <c r="EJ906" i="52"/>
  <c r="EI906" i="52"/>
  <c r="FP917" i="52"/>
  <c r="DF917" i="52"/>
  <c r="DF1001" i="52"/>
  <c r="FO1001" i="52"/>
  <c r="II993" i="52"/>
  <c r="IH993" i="52"/>
  <c r="FM993" i="52"/>
  <c r="EG204" i="52"/>
  <c r="EE204" i="52"/>
  <c r="EG637" i="52"/>
  <c r="EE637" i="52"/>
  <c r="EV588" i="52"/>
  <c r="FJ588" i="52" s="1"/>
  <c r="DN588" i="52"/>
  <c r="DL588" i="52" s="1"/>
  <c r="DU712" i="52"/>
  <c r="FM538" i="52"/>
  <c r="II538" i="52"/>
  <c r="IH538" i="52"/>
  <c r="EU318" i="52"/>
  <c r="FH318" i="52" s="1"/>
  <c r="DB318" i="52"/>
  <c r="DZ318" i="52"/>
  <c r="EA318" i="52"/>
  <c r="IH232" i="52"/>
  <c r="II232" i="52"/>
  <c r="FM232" i="52"/>
  <c r="GM921" i="52"/>
  <c r="HZ924" i="52"/>
  <c r="GF924" i="52"/>
  <c r="GE924" i="52"/>
  <c r="AA979" i="52"/>
  <c r="Z979" i="52"/>
  <c r="IN252" i="52"/>
  <c r="IO252" i="52"/>
  <c r="ES252" i="52"/>
  <c r="IE252" i="52"/>
  <c r="FN332" i="52"/>
  <c r="IG332" i="52" s="1"/>
  <c r="FR332" i="52"/>
  <c r="FN204" i="52"/>
  <c r="IG204" i="52" s="1"/>
  <c r="FR204" i="52"/>
  <c r="DO531" i="52"/>
  <c r="DL531" i="52"/>
  <c r="DK718" i="52"/>
  <c r="DV718" i="52"/>
  <c r="EI792" i="52"/>
  <c r="EJ792" i="52"/>
  <c r="II569" i="52"/>
  <c r="DO915" i="52"/>
  <c r="DL915" i="52"/>
  <c r="DN1040" i="52"/>
  <c r="DO1040" i="52" s="1"/>
  <c r="DZ61" i="52"/>
  <c r="DF19" i="52"/>
  <c r="IH1025" i="52"/>
  <c r="IH66" i="52"/>
  <c r="IH936" i="52"/>
  <c r="DO22" i="52"/>
  <c r="DF34" i="52"/>
  <c r="DF21" i="52"/>
  <c r="DO56" i="52"/>
  <c r="DB31" i="52"/>
  <c r="DF54" i="52"/>
  <c r="CU46" i="52"/>
  <c r="FN19" i="52"/>
  <c r="IG19" i="52" s="1"/>
  <c r="DO34" i="52"/>
  <c r="AA34" i="52" s="1"/>
  <c r="II19" i="52"/>
  <c r="IH715" i="52"/>
  <c r="IH687" i="52"/>
  <c r="DN463" i="52"/>
  <c r="IH179" i="52"/>
  <c r="DN112" i="52"/>
  <c r="FJ1025" i="52"/>
  <c r="IH894" i="52"/>
  <c r="DB507" i="52"/>
  <c r="DN110" i="52"/>
  <c r="DL110" i="52" s="1"/>
  <c r="II176" i="52"/>
  <c r="DK1042" i="52"/>
  <c r="II953" i="52"/>
  <c r="DN911" i="52"/>
  <c r="DK835" i="52"/>
  <c r="DK720" i="52"/>
  <c r="DK652" i="52"/>
  <c r="IH469" i="52"/>
  <c r="FI129" i="52"/>
  <c r="DK1011" i="52"/>
  <c r="DN916" i="52"/>
  <c r="FM266" i="52"/>
  <c r="FY266" i="52" s="1"/>
  <c r="IH389" i="52"/>
  <c r="DK842" i="52"/>
  <c r="FM699" i="52"/>
  <c r="II564" i="52"/>
  <c r="DK651" i="52"/>
  <c r="FS691" i="52"/>
  <c r="DK420" i="52"/>
  <c r="IH350" i="52"/>
  <c r="DK210" i="52"/>
  <c r="FI945" i="52"/>
  <c r="FJ718" i="52"/>
  <c r="DK785" i="52"/>
  <c r="DK439" i="52"/>
  <c r="DK235" i="52"/>
  <c r="FJ166" i="52"/>
  <c r="EE205" i="52"/>
  <c r="IH826" i="52"/>
  <c r="DK804" i="52"/>
  <c r="DK687" i="52"/>
  <c r="DK770" i="52"/>
  <c r="DK488" i="52"/>
  <c r="DN401" i="52"/>
  <c r="DO401" i="52" s="1"/>
  <c r="DK144" i="52"/>
  <c r="FI186" i="52"/>
  <c r="DK106" i="52"/>
  <c r="II957" i="52"/>
  <c r="DK1025" i="52"/>
  <c r="FI935" i="52"/>
  <c r="FN396" i="52"/>
  <c r="IG396" i="52" s="1"/>
  <c r="DK769" i="52"/>
  <c r="DK422" i="52"/>
  <c r="DK451" i="52"/>
  <c r="DK255" i="52"/>
  <c r="IH119" i="52"/>
  <c r="Z601" i="52"/>
  <c r="AA601" i="52"/>
  <c r="ES670" i="52"/>
  <c r="IO670" i="52"/>
  <c r="IE670" i="52"/>
  <c r="IN670" i="52"/>
  <c r="ES230" i="52"/>
  <c r="IE230" i="52"/>
  <c r="IO230" i="52"/>
  <c r="IN230" i="52"/>
  <c r="FN464" i="52"/>
  <c r="IG464" i="52" s="1"/>
  <c r="FR464" i="52"/>
  <c r="EG666" i="52"/>
  <c r="EE666" i="52"/>
  <c r="FK669" i="52"/>
  <c r="FL669" i="52"/>
  <c r="FH837" i="52"/>
  <c r="DV525" i="52"/>
  <c r="FS525" i="52" s="1"/>
  <c r="DK525" i="52"/>
  <c r="FH441" i="52"/>
  <c r="DF397" i="52"/>
  <c r="FO397" i="52"/>
  <c r="EV123" i="52"/>
  <c r="FJ123" i="52" s="1"/>
  <c r="DN123" i="52"/>
  <c r="EI114" i="52"/>
  <c r="EJ114" i="52"/>
  <c r="DN191" i="52"/>
  <c r="HW855" i="52"/>
  <c r="HV855" i="52"/>
  <c r="HU855" i="52"/>
  <c r="HT855" i="52"/>
  <c r="HS855" i="52"/>
  <c r="EI102" i="52"/>
  <c r="EJ102" i="52"/>
  <c r="EI831" i="52"/>
  <c r="EJ831" i="52"/>
  <c r="FH822" i="52"/>
  <c r="DU767" i="52"/>
  <c r="DK233" i="52"/>
  <c r="FH343" i="52"/>
  <c r="EJ104" i="52"/>
  <c r="EI104" i="52"/>
  <c r="DU990" i="52"/>
  <c r="IH867" i="52"/>
  <c r="FM867" i="52"/>
  <c r="II867" i="52"/>
  <c r="FO970" i="52"/>
  <c r="DF970" i="52"/>
  <c r="HZ847" i="52"/>
  <c r="IF847" i="52" s="1"/>
  <c r="GC847" i="52"/>
  <c r="GF847" i="52"/>
  <c r="GE847" i="52"/>
  <c r="Z161" i="52"/>
  <c r="AA161" i="52"/>
  <c r="EI129" i="52"/>
  <c r="EJ129" i="52"/>
  <c r="FN620" i="52"/>
  <c r="IG620" i="52" s="1"/>
  <c r="FR620" i="52"/>
  <c r="EU706" i="52"/>
  <c r="FH706" i="52" s="1"/>
  <c r="DZ706" i="52"/>
  <c r="EA706" i="52"/>
  <c r="DB706" i="52"/>
  <c r="EB614" i="52"/>
  <c r="ED614" i="52"/>
  <c r="EE614" i="52"/>
  <c r="EG614" i="52"/>
  <c r="DK688" i="52"/>
  <c r="EJ349" i="52"/>
  <c r="EI349" i="52"/>
  <c r="EW546" i="52"/>
  <c r="FI546" i="52" s="1"/>
  <c r="DZ546" i="52"/>
  <c r="DB546" i="52"/>
  <c r="EA546" i="52"/>
  <c r="DK644" i="52"/>
  <c r="DK464" i="52"/>
  <c r="DO902" i="52"/>
  <c r="EU972" i="52"/>
  <c r="FH972" i="52" s="1"/>
  <c r="FL972" i="52" s="1"/>
  <c r="DZ972" i="52"/>
  <c r="EE972" i="52" s="1"/>
  <c r="FP246" i="52"/>
  <c r="DF246" i="52"/>
  <c r="FM1039" i="52"/>
  <c r="II1039" i="52"/>
  <c r="DK1035" i="52"/>
  <c r="AA229" i="52"/>
  <c r="Z229" i="52"/>
  <c r="DL226" i="52"/>
  <c r="FL852" i="52"/>
  <c r="FK852" i="52"/>
  <c r="FR960" i="52"/>
  <c r="FN960" i="52"/>
  <c r="IG960" i="52" s="1"/>
  <c r="II667" i="52"/>
  <c r="IH667" i="52"/>
  <c r="FM667" i="52"/>
  <c r="DK474" i="52"/>
  <c r="DU672" i="52"/>
  <c r="DU751" i="52"/>
  <c r="CU227" i="52"/>
  <c r="FC227" i="52"/>
  <c r="FS227" i="52" s="1"/>
  <c r="DU312" i="52"/>
  <c r="EI433" i="52"/>
  <c r="EH259" i="52"/>
  <c r="EV431" i="52"/>
  <c r="FJ431" i="52" s="1"/>
  <c r="DN431" i="52"/>
  <c r="DL431" i="52" s="1"/>
  <c r="DK371" i="52"/>
  <c r="EU879" i="52"/>
  <c r="FH879" i="52" s="1"/>
  <c r="DB879" i="52"/>
  <c r="DZ879" i="52"/>
  <c r="EA879" i="52"/>
  <c r="FM308" i="52"/>
  <c r="EI148" i="52"/>
  <c r="EF965" i="52"/>
  <c r="EH965" i="52"/>
  <c r="EC965" i="52"/>
  <c r="FK149" i="52"/>
  <c r="FL149" i="52"/>
  <c r="EV77" i="52"/>
  <c r="FJ77" i="52" s="1"/>
  <c r="DN77" i="52"/>
  <c r="DO77" i="52" s="1"/>
  <c r="IO864" i="52"/>
  <c r="ES864" i="52"/>
  <c r="IN864" i="52"/>
  <c r="IE864" i="52"/>
  <c r="FR497" i="52"/>
  <c r="FN497" i="52"/>
  <c r="IG497" i="52" s="1"/>
  <c r="IH808" i="52"/>
  <c r="FM666" i="52"/>
  <c r="FS666" i="52"/>
  <c r="DN686" i="52"/>
  <c r="EV686" i="52"/>
  <c r="FJ686" i="52" s="1"/>
  <c r="EJ819" i="52"/>
  <c r="EI819" i="52"/>
  <c r="EV606" i="52"/>
  <c r="FJ606" i="52" s="1"/>
  <c r="DB606" i="52"/>
  <c r="DZ606" i="52"/>
  <c r="DN606" i="52"/>
  <c r="DL606" i="52" s="1"/>
  <c r="EA606" i="52"/>
  <c r="EC606" i="52" s="1"/>
  <c r="EI803" i="52"/>
  <c r="EJ803" i="52"/>
  <c r="FC596" i="52"/>
  <c r="FS596" i="52" s="1"/>
  <c r="CU596" i="52"/>
  <c r="EF138" i="52"/>
  <c r="EB138" i="52"/>
  <c r="EG138" i="52"/>
  <c r="EV356" i="52"/>
  <c r="FJ356" i="52" s="1"/>
  <c r="DN356" i="52"/>
  <c r="EI621" i="52"/>
  <c r="EJ621" i="52"/>
  <c r="EV355" i="52"/>
  <c r="FJ355" i="52" s="1"/>
  <c r="DN355" i="52"/>
  <c r="DO355" i="52" s="1"/>
  <c r="DN245" i="52"/>
  <c r="EV245" i="52"/>
  <c r="FJ245" i="52" s="1"/>
  <c r="FK245" i="52" s="1"/>
  <c r="EM370" i="52"/>
  <c r="EL370" i="52"/>
  <c r="EK370" i="52"/>
  <c r="ER370" i="52"/>
  <c r="EQ370" i="52"/>
  <c r="EP370" i="52"/>
  <c r="HA370" i="52" s="1"/>
  <c r="DU676" i="52"/>
  <c r="FP606" i="52"/>
  <c r="DF606" i="52"/>
  <c r="IH659" i="52"/>
  <c r="II659" i="52"/>
  <c r="FP552" i="52"/>
  <c r="DF552" i="52"/>
  <c r="DF934" i="52"/>
  <c r="FO934" i="52"/>
  <c r="FN934" i="52" s="1"/>
  <c r="IG934" i="52" s="1"/>
  <c r="EW158" i="52"/>
  <c r="FI158" i="52" s="1"/>
  <c r="DB158" i="52"/>
  <c r="DZ158" i="52"/>
  <c r="EA158" i="52"/>
  <c r="IH85" i="52"/>
  <c r="FM85" i="52"/>
  <c r="II85" i="52"/>
  <c r="FR1024" i="52"/>
  <c r="EF917" i="52"/>
  <c r="EH917" i="52"/>
  <c r="EC917" i="52"/>
  <c r="EI62" i="52"/>
  <c r="AA370" i="52"/>
  <c r="Z370" i="52"/>
  <c r="IE82" i="52"/>
  <c r="ES82" i="52"/>
  <c r="IO82" i="52"/>
  <c r="EH204" i="52"/>
  <c r="EC204" i="52"/>
  <c r="ED204" i="52"/>
  <c r="EB204" i="52"/>
  <c r="ED658" i="52"/>
  <c r="EB658" i="52"/>
  <c r="DL637" i="52"/>
  <c r="DO637" i="52"/>
  <c r="II808" i="52"/>
  <c r="EU588" i="52"/>
  <c r="FH588" i="52" s="1"/>
  <c r="DB588" i="52"/>
  <c r="EA588" i="52"/>
  <c r="DZ588" i="52"/>
  <c r="DU755" i="52"/>
  <c r="EV627" i="52"/>
  <c r="FJ627" i="52" s="1"/>
  <c r="DN627" i="52"/>
  <c r="DO627" i="52" s="1"/>
  <c r="DF420" i="52"/>
  <c r="FO420" i="52"/>
  <c r="DN972" i="52"/>
  <c r="FP414" i="52"/>
  <c r="DF414" i="52"/>
  <c r="DK986" i="52"/>
  <c r="GK921" i="52"/>
  <c r="IN376" i="52"/>
  <c r="ES376" i="52"/>
  <c r="IO376" i="52"/>
  <c r="IE376" i="52"/>
  <c r="ES406" i="52"/>
  <c r="IO406" i="52"/>
  <c r="IE406" i="52"/>
  <c r="IN406" i="52"/>
  <c r="EU692" i="52"/>
  <c r="FH692" i="52" s="1"/>
  <c r="DB692" i="52"/>
  <c r="DZ692" i="52"/>
  <c r="EA692" i="52"/>
  <c r="DF561" i="52"/>
  <c r="FO561" i="52"/>
  <c r="FN561" i="52" s="1"/>
  <c r="IG561" i="52" s="1"/>
  <c r="FM560" i="52"/>
  <c r="II560" i="52"/>
  <c r="IH560" i="52"/>
  <c r="EV308" i="52"/>
  <c r="FJ308" i="52" s="1"/>
  <c r="DN308" i="52"/>
  <c r="DO308" i="52" s="1"/>
  <c r="DU71" i="52"/>
  <c r="DK768" i="52"/>
  <c r="IH1018" i="52"/>
  <c r="EE367" i="52"/>
  <c r="FK31" i="52"/>
  <c r="DL48" i="52"/>
  <c r="FN21" i="52"/>
  <c r="IG21" i="52" s="1"/>
  <c r="II28" i="52"/>
  <c r="IH459" i="52"/>
  <c r="IH485" i="52"/>
  <c r="DK745" i="52"/>
  <c r="DK742" i="52"/>
  <c r="II423" i="52"/>
  <c r="DK237" i="52"/>
  <c r="DN170" i="52"/>
  <c r="DL170" i="52" s="1"/>
  <c r="FM119" i="52"/>
  <c r="IH1036" i="52"/>
  <c r="FS1030" i="52"/>
  <c r="FS911" i="52"/>
  <c r="FM881" i="52"/>
  <c r="EH958" i="52"/>
  <c r="EN958" i="52" s="1"/>
  <c r="DN492" i="52"/>
  <c r="FR393" i="52"/>
  <c r="DK143" i="52"/>
  <c r="IH716" i="52"/>
  <c r="DK537" i="52"/>
  <c r="FS128" i="52"/>
  <c r="IH996" i="52"/>
  <c r="IH1014" i="52"/>
  <c r="DK903" i="52"/>
  <c r="II266" i="52"/>
  <c r="DZ880" i="52"/>
  <c r="EE880" i="52" s="1"/>
  <c r="FJ734" i="52"/>
  <c r="DK458" i="52"/>
  <c r="DK241" i="52"/>
  <c r="FM869" i="52"/>
  <c r="FN162" i="52"/>
  <c r="IG162" i="52" s="1"/>
  <c r="FM550" i="52"/>
  <c r="FS465" i="52"/>
  <c r="FS722" i="52"/>
  <c r="EE968" i="52"/>
  <c r="FS777" i="52"/>
  <c r="IH703" i="52"/>
  <c r="DF396" i="52"/>
  <c r="IF924" i="52"/>
  <c r="EI133" i="52"/>
  <c r="EJ133" i="52"/>
  <c r="IN125" i="52"/>
  <c r="ES125" i="52"/>
  <c r="IE125" i="52"/>
  <c r="IO125" i="52"/>
  <c r="DO535" i="52"/>
  <c r="DL535" i="52"/>
  <c r="FN565" i="52"/>
  <c r="FR565" i="52"/>
  <c r="DU525" i="52"/>
  <c r="DZ358" i="52"/>
  <c r="EA358" i="52"/>
  <c r="EU358" i="52"/>
  <c r="FH358" i="52" s="1"/>
  <c r="DB358" i="52"/>
  <c r="FM358" i="52"/>
  <c r="II358" i="52"/>
  <c r="IH358" i="52"/>
  <c r="II441" i="52"/>
  <c r="IH441" i="52"/>
  <c r="HZ855" i="52"/>
  <c r="GG855" i="52"/>
  <c r="GC855" i="52"/>
  <c r="FZ855" i="52"/>
  <c r="GB855" i="52"/>
  <c r="GD855" i="52"/>
  <c r="GA855" i="52"/>
  <c r="GE855" i="52"/>
  <c r="GF855" i="52"/>
  <c r="AA215" i="52"/>
  <c r="Z215" i="52"/>
  <c r="FU859" i="52"/>
  <c r="FW859" i="52" s="1"/>
  <c r="FV859" i="52"/>
  <c r="ET859" i="52"/>
  <c r="FR871" i="52"/>
  <c r="FN871" i="52"/>
  <c r="IG871" i="52" s="1"/>
  <c r="DZ670" i="52"/>
  <c r="EU670" i="52"/>
  <c r="FH670" i="52" s="1"/>
  <c r="EA670" i="52"/>
  <c r="DB670" i="52"/>
  <c r="DK484" i="52"/>
  <c r="DV484" i="52"/>
  <c r="FS484" i="52" s="1"/>
  <c r="DZ632" i="52"/>
  <c r="EA632" i="52"/>
  <c r="EU632" i="52"/>
  <c r="FH632" i="52" s="1"/>
  <c r="DB632" i="52"/>
  <c r="IH343" i="52"/>
  <c r="II343" i="52"/>
  <c r="EJ909" i="52"/>
  <c r="EI909" i="52"/>
  <c r="EC975" i="52"/>
  <c r="EH975" i="52"/>
  <c r="ED975" i="52"/>
  <c r="EE975" i="52"/>
  <c r="EF970" i="52"/>
  <c r="EG970" i="52"/>
  <c r="EB970" i="52"/>
  <c r="FV847" i="52"/>
  <c r="FU847" i="52"/>
  <c r="ET847" i="52"/>
  <c r="FK225" i="52"/>
  <c r="EI837" i="52"/>
  <c r="EJ837" i="52"/>
  <c r="DL670" i="52"/>
  <c r="DO670" i="52"/>
  <c r="FP614" i="52"/>
  <c r="DF614" i="52"/>
  <c r="II546" i="52"/>
  <c r="FM546" i="52"/>
  <c r="IH546" i="52"/>
  <c r="FP338" i="52"/>
  <c r="DF338" i="52"/>
  <c r="EU862" i="52"/>
  <c r="FH862" i="52" s="1"/>
  <c r="EA862" i="52"/>
  <c r="DB862" i="52"/>
  <c r="DZ862" i="52"/>
  <c r="DK899" i="52"/>
  <c r="FI961" i="52"/>
  <c r="FN865" i="52"/>
  <c r="IG865" i="52" s="1"/>
  <c r="FR865" i="52"/>
  <c r="IJ407" i="52"/>
  <c r="EJ142" i="52"/>
  <c r="EI799" i="52"/>
  <c r="EJ799" i="52"/>
  <c r="EI613" i="52"/>
  <c r="GF613" i="52" s="1"/>
  <c r="EJ613" i="52"/>
  <c r="HY613" i="52" s="1"/>
  <c r="DL165" i="52"/>
  <c r="DO165" i="52"/>
  <c r="FP259" i="52"/>
  <c r="DF259" i="52"/>
  <c r="EI371" i="52"/>
  <c r="FR158" i="52"/>
  <c r="FN158" i="52"/>
  <c r="IG158" i="52" s="1"/>
  <c r="EC928" i="52"/>
  <c r="EH928" i="52"/>
  <c r="ED928" i="52"/>
  <c r="EE928" i="52"/>
  <c r="GA901" i="52"/>
  <c r="FY901" i="52"/>
  <c r="GE901" i="52"/>
  <c r="GC901" i="52"/>
  <c r="FZ901" i="52"/>
  <c r="GG901" i="52"/>
  <c r="GD901" i="52"/>
  <c r="GH901" i="52"/>
  <c r="IL901" i="52" s="1"/>
  <c r="GB901" i="52"/>
  <c r="EI134" i="52"/>
  <c r="DK705" i="52"/>
  <c r="DL666" i="52"/>
  <c r="DO666" i="52"/>
  <c r="DK500" i="52"/>
  <c r="DU490" i="52"/>
  <c r="DF841" i="52"/>
  <c r="FO841" i="52"/>
  <c r="DK259" i="52"/>
  <c r="HG927" i="52"/>
  <c r="HP927" i="52"/>
  <c r="GR927" i="52"/>
  <c r="HW927" i="52"/>
  <c r="HI927" i="52"/>
  <c r="HN927" i="52"/>
  <c r="HV927" i="52"/>
  <c r="HH927" i="52"/>
  <c r="HQ927" i="52"/>
  <c r="GQ927" i="52"/>
  <c r="GM927" i="52"/>
  <c r="HM927" i="52"/>
  <c r="GU927" i="52"/>
  <c r="GN927" i="52"/>
  <c r="HJ927" i="52"/>
  <c r="GL927" i="52"/>
  <c r="HO927" i="52"/>
  <c r="HT927" i="52"/>
  <c r="GK927" i="52"/>
  <c r="HU927" i="52"/>
  <c r="GP927" i="52"/>
  <c r="GT927" i="52"/>
  <c r="HF927" i="52"/>
  <c r="GJ927" i="52"/>
  <c r="HS927" i="52"/>
  <c r="DK199" i="52"/>
  <c r="EJ119" i="52"/>
  <c r="IN283" i="52"/>
  <c r="ES283" i="52"/>
  <c r="IO283" i="52"/>
  <c r="EI126" i="52"/>
  <c r="DF174" i="52"/>
  <c r="EU684" i="52"/>
  <c r="FH684" i="52" s="1"/>
  <c r="DZ684" i="52"/>
  <c r="EG684" i="52" s="1"/>
  <c r="EF606" i="52"/>
  <c r="EH606" i="52"/>
  <c r="DU632" i="52"/>
  <c r="EW602" i="52"/>
  <c r="FI602" i="52" s="1"/>
  <c r="DZ602" i="52"/>
  <c r="DB602" i="52"/>
  <c r="EA602" i="52"/>
  <c r="FH115" i="52"/>
  <c r="FR934" i="52"/>
  <c r="II158" i="52"/>
  <c r="FM158" i="52"/>
  <c r="IH158" i="52"/>
  <c r="DN908" i="52"/>
  <c r="DL221" i="52"/>
  <c r="DO221" i="52"/>
  <c r="FK637" i="52"/>
  <c r="FL637" i="52"/>
  <c r="EU808" i="52"/>
  <c r="FH808" i="52" s="1"/>
  <c r="FL808" i="52" s="1"/>
  <c r="DZ808" i="52"/>
  <c r="FO588" i="52"/>
  <c r="FN588" i="52" s="1"/>
  <c r="IG588" i="52" s="1"/>
  <c r="DF588" i="52"/>
  <c r="EV456" i="52"/>
  <c r="FJ456" i="52" s="1"/>
  <c r="FK456" i="52" s="1"/>
  <c r="DN456" i="52"/>
  <c r="DO456" i="52" s="1"/>
  <c r="EV232" i="52"/>
  <c r="FJ232" i="52" s="1"/>
  <c r="FK232" i="52" s="1"/>
  <c r="DN232" i="52"/>
  <c r="EJ703" i="52"/>
  <c r="EI703" i="52"/>
  <c r="DU668" i="52"/>
  <c r="DU934" i="52"/>
  <c r="EF414" i="52"/>
  <c r="EC414" i="52"/>
  <c r="EH414" i="52"/>
  <c r="ET924" i="52"/>
  <c r="FU924" i="52"/>
  <c r="FW924" i="52" s="1"/>
  <c r="FV924" i="52"/>
  <c r="FL211" i="52"/>
  <c r="FK211" i="52"/>
  <c r="EM146" i="52"/>
  <c r="ER146" i="52"/>
  <c r="EP146" i="52"/>
  <c r="EL146" i="52"/>
  <c r="EK146" i="52"/>
  <c r="EQ146" i="52"/>
  <c r="II692" i="52"/>
  <c r="IH692" i="52"/>
  <c r="FM692" i="52"/>
  <c r="DN561" i="52"/>
  <c r="EV561" i="52"/>
  <c r="FJ561" i="52" s="1"/>
  <c r="DF525" i="52"/>
  <c r="FO525" i="52"/>
  <c r="FN525" i="52" s="1"/>
  <c r="IG525" i="52" s="1"/>
  <c r="FN559" i="52"/>
  <c r="IG559" i="52" s="1"/>
  <c r="FR559" i="52"/>
  <c r="DK823" i="52"/>
  <c r="DK258" i="52"/>
  <c r="FO308" i="52"/>
  <c r="FN308" i="52" s="1"/>
  <c r="IG308" i="52" s="1"/>
  <c r="DF308" i="52"/>
  <c r="EE544" i="52"/>
  <c r="EB544" i="52"/>
  <c r="EG544" i="52"/>
  <c r="ED544" i="52"/>
  <c r="FN956" i="52"/>
  <c r="IG956" i="52" s="1"/>
  <c r="FR956" i="52"/>
  <c r="DK396" i="52"/>
  <c r="DV1009" i="52"/>
  <c r="DK1009" i="52"/>
  <c r="EW872" i="52"/>
  <c r="FI872" i="52" s="1"/>
  <c r="DZ872" i="52"/>
  <c r="EG872" i="52" s="1"/>
  <c r="FN84" i="52"/>
  <c r="IG84" i="52" s="1"/>
  <c r="EA501" i="52"/>
  <c r="EG501" i="52" s="1"/>
  <c r="FJ832" i="52"/>
  <c r="DN797" i="52"/>
  <c r="DL797" i="52" s="1"/>
  <c r="DN815" i="52"/>
  <c r="DN799" i="52"/>
  <c r="FM423" i="52"/>
  <c r="II430" i="52"/>
  <c r="FM170" i="52"/>
  <c r="DN173" i="52"/>
  <c r="DO173" i="52" s="1"/>
  <c r="IH176" i="52"/>
  <c r="FM957" i="52"/>
  <c r="II881" i="52"/>
  <c r="DZ453" i="52"/>
  <c r="EG453" i="52" s="1"/>
  <c r="EC958" i="52"/>
  <c r="IH813" i="52"/>
  <c r="FK496" i="52"/>
  <c r="FJ788" i="52"/>
  <c r="DN784" i="52"/>
  <c r="DL784" i="52" s="1"/>
  <c r="DN489" i="52"/>
  <c r="DO489" i="52" s="1"/>
  <c r="FR185" i="52"/>
  <c r="DK149" i="52"/>
  <c r="FN182" i="52"/>
  <c r="IG182" i="52" s="1"/>
  <c r="IH266" i="52"/>
  <c r="DB880" i="52"/>
  <c r="DK830" i="52"/>
  <c r="FM466" i="52"/>
  <c r="FJ72" i="52"/>
  <c r="DK1047" i="52"/>
  <c r="IH1009" i="52"/>
  <c r="DF162" i="52"/>
  <c r="FR942" i="52"/>
  <c r="FJ836" i="52"/>
  <c r="DK829" i="52"/>
  <c r="FS752" i="52"/>
  <c r="II550" i="52"/>
  <c r="FS828" i="52"/>
  <c r="FJ828" i="52"/>
  <c r="II612" i="52"/>
  <c r="DK993" i="52"/>
  <c r="EB942" i="52"/>
  <c r="EM942" i="52" s="1"/>
  <c r="DK709" i="52"/>
  <c r="DK820" i="52"/>
  <c r="DK733" i="52"/>
  <c r="DK430" i="52"/>
  <c r="FI183" i="52"/>
  <c r="IH235" i="52"/>
  <c r="DK1051" i="52"/>
  <c r="DK173" i="52"/>
  <c r="DK516" i="52"/>
  <c r="DK571" i="52"/>
  <c r="DK194" i="52"/>
  <c r="DK935" i="52"/>
  <c r="FI890" i="52"/>
  <c r="GL933" i="52"/>
  <c r="GA933" i="52"/>
  <c r="GU933" i="52"/>
  <c r="HD933" i="52"/>
  <c r="HU933" i="52"/>
  <c r="GK933" i="52"/>
  <c r="GT933" i="52"/>
  <c r="HB933" i="52"/>
  <c r="HK933" i="52"/>
  <c r="FY933" i="52"/>
  <c r="HF933" i="52"/>
  <c r="HG933" i="52"/>
  <c r="GC933" i="52"/>
  <c r="GP933" i="52"/>
  <c r="HJ933" i="52"/>
  <c r="HH933" i="52"/>
  <c r="HO933" i="52"/>
  <c r="GJ933" i="52"/>
  <c r="GN933" i="52"/>
  <c r="FZ933" i="52"/>
  <c r="HC933" i="52"/>
  <c r="HP933" i="52"/>
  <c r="GD933" i="52"/>
  <c r="GR933" i="52"/>
  <c r="HA933" i="52"/>
  <c r="GB933" i="52"/>
  <c r="HS933" i="52"/>
  <c r="HN933" i="52"/>
  <c r="GG933" i="52"/>
  <c r="HI933" i="52"/>
  <c r="GM933" i="52"/>
  <c r="HT933" i="52"/>
  <c r="HW933" i="52"/>
  <c r="HE933" i="52"/>
  <c r="HQ933" i="52"/>
  <c r="HV933" i="52"/>
  <c r="GH933" i="52"/>
  <c r="GQ933" i="52"/>
  <c r="HM933" i="52"/>
  <c r="ED875" i="52"/>
  <c r="EC875" i="52"/>
  <c r="EH875" i="52"/>
  <c r="FP666" i="52"/>
  <c r="DF666" i="52"/>
  <c r="EJ261" i="52"/>
  <c r="EW348" i="52"/>
  <c r="FI348" i="52" s="1"/>
  <c r="DB348" i="52"/>
  <c r="EA348" i="52"/>
  <c r="DZ348" i="52"/>
  <c r="DF123" i="52"/>
  <c r="FO123" i="52"/>
  <c r="FN123" i="52" s="1"/>
  <c r="IG123" i="52" s="1"/>
  <c r="DO1046" i="52"/>
  <c r="DL1046" i="52"/>
  <c r="II977" i="52"/>
  <c r="IH977" i="52"/>
  <c r="FM977" i="52"/>
  <c r="FU855" i="52"/>
  <c r="FW855" i="52" s="1"/>
  <c r="FV855" i="52"/>
  <c r="ET855" i="52"/>
  <c r="FK215" i="52"/>
  <c r="FL215" i="52"/>
  <c r="FU923" i="52"/>
  <c r="FW923" i="52" s="1"/>
  <c r="FV923" i="52"/>
  <c r="DF752" i="52"/>
  <c r="FO752" i="52"/>
  <c r="FN752" i="52" s="1"/>
  <c r="IG752" i="52" s="1"/>
  <c r="DF670" i="52"/>
  <c r="FO670" i="52"/>
  <c r="FN670" i="52" s="1"/>
  <c r="IG670" i="52" s="1"/>
  <c r="EV623" i="52"/>
  <c r="FJ623" i="52" s="1"/>
  <c r="DN623" i="52"/>
  <c r="DO623" i="52" s="1"/>
  <c r="DF440" i="52"/>
  <c r="FO440" i="52"/>
  <c r="EI233" i="52"/>
  <c r="EJ233" i="52"/>
  <c r="DL449" i="52"/>
  <c r="DO449" i="52"/>
  <c r="FO975" i="52"/>
  <c r="DF975" i="52"/>
  <c r="II360" i="52"/>
  <c r="IH360" i="52"/>
  <c r="FM360" i="52"/>
  <c r="II978" i="52"/>
  <c r="IH978" i="52"/>
  <c r="FM978" i="52"/>
  <c r="HH847" i="52"/>
  <c r="HG847" i="52"/>
  <c r="HE847" i="52"/>
  <c r="ED63" i="52"/>
  <c r="EB63" i="52"/>
  <c r="EC63" i="52"/>
  <c r="EH63" i="52"/>
  <c r="Z597" i="52"/>
  <c r="AA597" i="52"/>
  <c r="FN597" i="52"/>
  <c r="FR597" i="52"/>
  <c r="FN538" i="52"/>
  <c r="IG538" i="52" s="1"/>
  <c r="FR538" i="52"/>
  <c r="EF614" i="52"/>
  <c r="EH614" i="52"/>
  <c r="EC614" i="52"/>
  <c r="EI688" i="52"/>
  <c r="EJ688" i="52"/>
  <c r="DU644" i="52"/>
  <c r="DU464" i="52"/>
  <c r="EF379" i="52"/>
  <c r="EC379" i="52"/>
  <c r="FO862" i="52"/>
  <c r="DF862" i="52"/>
  <c r="DU1035" i="52"/>
  <c r="IL407" i="52"/>
  <c r="IM407" i="52"/>
  <c r="IK407" i="52"/>
  <c r="EJ7" i="52"/>
  <c r="EI7" i="52"/>
  <c r="ES142" i="52"/>
  <c r="IE142" i="52"/>
  <c r="IO142" i="52"/>
  <c r="IN142" i="52"/>
  <c r="ED852" i="52"/>
  <c r="EH852" i="52"/>
  <c r="EC852" i="52"/>
  <c r="EB852" i="52"/>
  <c r="DK748" i="52"/>
  <c r="DU474" i="52"/>
  <c r="FH823" i="52"/>
  <c r="FR627" i="52"/>
  <c r="FN627" i="52"/>
  <c r="IG627" i="52" s="1"/>
  <c r="FP618" i="52"/>
  <c r="DF618" i="52"/>
  <c r="DZ282" i="52"/>
  <c r="EG282" i="52" s="1"/>
  <c r="EV282" i="52"/>
  <c r="FJ282" i="52" s="1"/>
  <c r="DK679" i="52"/>
  <c r="EA948" i="52"/>
  <c r="DZ948" i="52"/>
  <c r="DB948" i="52"/>
  <c r="EU948" i="52"/>
  <c r="FH948" i="52" s="1"/>
  <c r="DN999" i="52"/>
  <c r="FP907" i="52"/>
  <c r="DF907" i="52"/>
  <c r="EV80" i="52"/>
  <c r="FJ80" i="52" s="1"/>
  <c r="DN80" i="52"/>
  <c r="DO80" i="52" s="1"/>
  <c r="FL223" i="52"/>
  <c r="DL144" i="52"/>
  <c r="DO144" i="52"/>
  <c r="EJ134" i="52"/>
  <c r="EH641" i="52"/>
  <c r="EB641" i="52"/>
  <c r="ED641" i="52"/>
  <c r="EC641" i="52"/>
  <c r="EE708" i="52"/>
  <c r="EG708" i="52"/>
  <c r="DF596" i="52"/>
  <c r="FO596" i="52"/>
  <c r="FN596" i="52" s="1"/>
  <c r="IG596" i="52" s="1"/>
  <c r="DU318" i="52"/>
  <c r="DF356" i="52"/>
  <c r="FO356" i="52"/>
  <c r="FN356" i="52" s="1"/>
  <c r="IG356" i="52" s="1"/>
  <c r="EF841" i="52"/>
  <c r="EG841" i="52"/>
  <c r="EB841" i="52"/>
  <c r="DF245" i="52"/>
  <c r="FO245" i="52"/>
  <c r="FN245" i="52" s="1"/>
  <c r="IG245" i="52" s="1"/>
  <c r="EJ259" i="52"/>
  <c r="EI259" i="52"/>
  <c r="FL142" i="52"/>
  <c r="FK142" i="52"/>
  <c r="FN174" i="52"/>
  <c r="IG174" i="52" s="1"/>
  <c r="EV335" i="52"/>
  <c r="FJ335" i="52" s="1"/>
  <c r="DN335" i="52"/>
  <c r="DO335" i="52" s="1"/>
  <c r="II684" i="52"/>
  <c r="FM684" i="52"/>
  <c r="DO288" i="52"/>
  <c r="DL288" i="52"/>
  <c r="II602" i="52"/>
  <c r="FM602" i="52"/>
  <c r="IH602" i="52"/>
  <c r="EG875" i="52"/>
  <c r="EU85" i="52"/>
  <c r="FH85" i="52" s="1"/>
  <c r="DZ85" i="52"/>
  <c r="II917" i="52"/>
  <c r="IH917" i="52"/>
  <c r="FM917" i="52"/>
  <c r="DL186" i="52"/>
  <c r="DO186" i="52"/>
  <c r="IG527" i="52"/>
  <c r="Z398" i="52"/>
  <c r="AA398" i="52"/>
  <c r="DL150" i="52"/>
  <c r="DO150" i="52"/>
  <c r="FR159" i="52"/>
  <c r="FK221" i="52"/>
  <c r="FL221" i="52"/>
  <c r="FL204" i="52"/>
  <c r="FK204" i="52"/>
  <c r="EE216" i="52"/>
  <c r="DF318" i="52"/>
  <c r="FO318" i="52"/>
  <c r="FN318" i="52" s="1"/>
  <c r="IG318" i="52" s="1"/>
  <c r="FI594" i="52"/>
  <c r="FC232" i="52"/>
  <c r="FS232" i="52" s="1"/>
  <c r="CU232" i="52"/>
  <c r="FH603" i="52"/>
  <c r="DN298" i="52"/>
  <c r="FM972" i="52"/>
  <c r="DU986" i="52"/>
  <c r="DF999" i="52"/>
  <c r="FO999" i="52"/>
  <c r="ED156" i="52"/>
  <c r="EB156" i="52"/>
  <c r="EH156" i="52"/>
  <c r="EC156" i="52"/>
  <c r="CU560" i="52"/>
  <c r="FC560" i="52"/>
  <c r="FS560" i="52" s="1"/>
  <c r="EJ823" i="52"/>
  <c r="EI823" i="52"/>
  <c r="EI258" i="52"/>
  <c r="EJ258" i="52"/>
  <c r="DZ308" i="52"/>
  <c r="EA308" i="52"/>
  <c r="EU308" i="52"/>
  <c r="FH308" i="52" s="1"/>
  <c r="DB308" i="52"/>
  <c r="EJ396" i="52"/>
  <c r="DU1009" i="52"/>
  <c r="DN238" i="52"/>
  <c r="EV238" i="52"/>
  <c r="FJ238" i="52" s="1"/>
  <c r="FM872" i="52"/>
  <c r="IH872" i="52"/>
  <c r="II872" i="52"/>
  <c r="GP901" i="52"/>
  <c r="GT901" i="52"/>
  <c r="GU901" i="52"/>
  <c r="GR901" i="52"/>
  <c r="GQ901" i="52"/>
  <c r="DL201" i="52"/>
  <c r="DO201" i="52"/>
  <c r="DL294" i="52"/>
  <c r="DO294" i="52"/>
  <c r="DO752" i="52"/>
  <c r="DL752" i="52"/>
  <c r="DO505" i="52"/>
  <c r="DL505" i="52"/>
  <c r="DO515" i="52"/>
  <c r="DL515" i="52"/>
  <c r="DO300" i="52"/>
  <c r="DL300" i="52"/>
  <c r="DO722" i="52"/>
  <c r="DL722" i="52"/>
  <c r="DO511" i="52"/>
  <c r="DL511" i="52"/>
  <c r="DL184" i="52"/>
  <c r="DO184" i="52"/>
  <c r="DO736" i="52"/>
  <c r="DL736" i="52"/>
  <c r="DL1019" i="52"/>
  <c r="DO1019" i="52"/>
  <c r="DO720" i="52"/>
  <c r="DL720" i="52"/>
  <c r="DO497" i="52"/>
  <c r="DL497" i="52"/>
  <c r="DO291" i="52"/>
  <c r="DL291" i="52"/>
  <c r="DL270" i="52"/>
  <c r="DO270" i="52"/>
  <c r="DO738" i="52"/>
  <c r="DL738" i="52"/>
  <c r="DO195" i="52"/>
  <c r="DL195" i="52"/>
  <c r="DL278" i="52"/>
  <c r="DO278" i="52"/>
  <c r="DL1023" i="52"/>
  <c r="DO1023" i="52"/>
  <c r="DO719" i="52"/>
  <c r="DL719" i="52"/>
  <c r="DO271" i="52"/>
  <c r="DL271" i="52"/>
  <c r="DO193" i="52"/>
  <c r="DL193" i="52"/>
  <c r="DO303" i="52"/>
  <c r="DL303" i="52"/>
  <c r="DL503" i="52"/>
  <c r="DO503" i="52"/>
  <c r="DL397" i="52"/>
  <c r="DO397" i="52"/>
  <c r="DL275" i="52"/>
  <c r="DO275" i="52"/>
  <c r="DO465" i="52"/>
  <c r="DL465" i="52"/>
  <c r="DL286" i="52"/>
  <c r="DO286" i="52"/>
  <c r="DO280" i="52"/>
  <c r="DL280" i="52"/>
  <c r="DO290" i="52"/>
  <c r="DL290" i="52"/>
  <c r="DO994" i="52"/>
  <c r="DL994" i="52"/>
  <c r="DO765" i="52"/>
  <c r="DL765" i="52"/>
  <c r="DO760" i="52"/>
  <c r="DL760" i="52"/>
  <c r="DO749" i="52"/>
  <c r="DL749" i="52"/>
  <c r="DO1045" i="52"/>
  <c r="DL1045" i="52"/>
  <c r="DO405" i="52"/>
  <c r="DL405" i="52"/>
  <c r="DO197" i="52"/>
  <c r="DL197" i="52"/>
  <c r="DL287" i="52"/>
  <c r="DO287" i="52"/>
  <c r="DL860" i="52"/>
  <c r="DO860" i="52"/>
  <c r="DL115" i="52"/>
  <c r="DO115" i="52"/>
  <c r="DO1001" i="52"/>
  <c r="DL1001" i="52"/>
  <c r="DL406" i="52"/>
  <c r="DO406" i="52"/>
  <c r="DO284" i="52"/>
  <c r="DL284" i="52"/>
  <c r="DL711" i="52"/>
  <c r="DO711" i="52"/>
  <c r="DO187" i="52"/>
  <c r="DL187" i="52"/>
  <c r="DO839" i="52"/>
  <c r="DL839" i="52"/>
  <c r="DO733" i="52"/>
  <c r="DL733" i="52"/>
  <c r="Z38" i="52"/>
  <c r="AA38" i="52"/>
  <c r="Z29" i="52"/>
  <c r="AA29" i="52"/>
  <c r="Z45" i="52"/>
  <c r="AA45" i="52"/>
  <c r="FR17" i="52"/>
  <c r="Z49" i="52"/>
  <c r="AA49" i="52"/>
  <c r="IH12" i="52"/>
  <c r="FM35" i="52"/>
  <c r="FK217" i="52"/>
  <c r="FL217" i="52"/>
  <c r="EJ813" i="52"/>
  <c r="EI813" i="52"/>
  <c r="DK805" i="52"/>
  <c r="DF796" i="52"/>
  <c r="FO796" i="52"/>
  <c r="FN796" i="52" s="1"/>
  <c r="IG796" i="52" s="1"/>
  <c r="EV837" i="52"/>
  <c r="FJ837" i="52" s="1"/>
  <c r="DZ837" i="52"/>
  <c r="DB837" i="52"/>
  <c r="EA837" i="52"/>
  <c r="EH837" i="52" s="1"/>
  <c r="FP817" i="52"/>
  <c r="DF817" i="52"/>
  <c r="DK717" i="52"/>
  <c r="DZ615" i="52"/>
  <c r="DB615" i="52"/>
  <c r="EU615" i="52"/>
  <c r="FH615" i="52" s="1"/>
  <c r="EA615" i="52"/>
  <c r="FN651" i="52"/>
  <c r="IG651" i="52" s="1"/>
  <c r="FR651" i="52"/>
  <c r="DZ656" i="52"/>
  <c r="EA656" i="52"/>
  <c r="DB656" i="52"/>
  <c r="EU656" i="52"/>
  <c r="FH656" i="52" s="1"/>
  <c r="DK789" i="52"/>
  <c r="DU736" i="52"/>
  <c r="FJ799" i="52"/>
  <c r="FS737" i="52"/>
  <c r="DB680" i="52"/>
  <c r="EU680" i="52"/>
  <c r="FH680" i="52" s="1"/>
  <c r="DZ680" i="52"/>
  <c r="EA680" i="52"/>
  <c r="DK636" i="52"/>
  <c r="DU456" i="52"/>
  <c r="CU683" i="52"/>
  <c r="FC683" i="52"/>
  <c r="FS683" i="52" s="1"/>
  <c r="EJ587" i="52"/>
  <c r="EI587" i="52"/>
  <c r="II702" i="52"/>
  <c r="IH702" i="52"/>
  <c r="FM702" i="52"/>
  <c r="CU603" i="52"/>
  <c r="FC603" i="52"/>
  <c r="FS603" i="52" s="1"/>
  <c r="DF548" i="52"/>
  <c r="FO548" i="52"/>
  <c r="FN548" i="52" s="1"/>
  <c r="IG548" i="52" s="1"/>
  <c r="FM485" i="52"/>
  <c r="DU513" i="52"/>
  <c r="IH242" i="52"/>
  <c r="IH497" i="52"/>
  <c r="FM497" i="52"/>
  <c r="II497" i="52"/>
  <c r="DU507" i="52"/>
  <c r="II277" i="52"/>
  <c r="FM277" i="52"/>
  <c r="EF404" i="52"/>
  <c r="FS417" i="52"/>
  <c r="EV305" i="52"/>
  <c r="FJ305" i="52" s="1"/>
  <c r="DN305" i="52"/>
  <c r="IH277" i="52"/>
  <c r="CU333" i="52"/>
  <c r="FC333" i="52"/>
  <c r="FS333" i="52" s="1"/>
  <c r="DO172" i="52"/>
  <c r="DL172" i="52"/>
  <c r="FM386" i="52"/>
  <c r="IH386" i="52"/>
  <c r="II386" i="52"/>
  <c r="II289" i="52"/>
  <c r="IH289" i="52"/>
  <c r="FM289" i="52"/>
  <c r="EI237" i="52"/>
  <c r="EJ237" i="52"/>
  <c r="FP359" i="52"/>
  <c r="DF359" i="52"/>
  <c r="FO200" i="52"/>
  <c r="DF200" i="52"/>
  <c r="DU348" i="52"/>
  <c r="EF109" i="52"/>
  <c r="II167" i="52"/>
  <c r="IH167" i="52"/>
  <c r="EJ225" i="52"/>
  <c r="EI225" i="52"/>
  <c r="EV255" i="52"/>
  <c r="FJ255" i="52" s="1"/>
  <c r="DN255" i="52"/>
  <c r="DO255" i="52" s="1"/>
  <c r="FP238" i="52"/>
  <c r="DF238" i="52"/>
  <c r="DU1034" i="52"/>
  <c r="EA186" i="52"/>
  <c r="EC186" i="52" s="1"/>
  <c r="DB186" i="52"/>
  <c r="DZ186" i="52"/>
  <c r="EU186" i="52"/>
  <c r="FH186" i="52" s="1"/>
  <c r="FP134" i="52"/>
  <c r="EV1041" i="52"/>
  <c r="FJ1041" i="52" s="1"/>
  <c r="EA1041" i="52"/>
  <c r="DZ1041" i="52"/>
  <c r="DB1041" i="52"/>
  <c r="DB88" i="52"/>
  <c r="EA88" i="52"/>
  <c r="EU88" i="52"/>
  <c r="FH88" i="52" s="1"/>
  <c r="DZ88" i="52"/>
  <c r="EJ1031" i="52"/>
  <c r="EI1031" i="52"/>
  <c r="EF115" i="52"/>
  <c r="II1042" i="52"/>
  <c r="FM1042" i="52"/>
  <c r="DU996" i="52"/>
  <c r="DU1029" i="52"/>
  <c r="DU1005" i="52"/>
  <c r="CU896" i="52"/>
  <c r="FC896" i="52"/>
  <c r="FS896" i="52" s="1"/>
  <c r="FM888" i="52"/>
  <c r="EW938" i="52"/>
  <c r="FI938" i="52" s="1"/>
  <c r="DZ938" i="52"/>
  <c r="DB938" i="52"/>
  <c r="EA938" i="52"/>
  <c r="EC938" i="52" s="1"/>
  <c r="DN853" i="52"/>
  <c r="DO853" i="52" s="1"/>
  <c r="EV853" i="52"/>
  <c r="FJ853" i="52" s="1"/>
  <c r="FK853" i="52" s="1"/>
  <c r="II842" i="52"/>
  <c r="IH842" i="52"/>
  <c r="FM842" i="52"/>
  <c r="DK949" i="52"/>
  <c r="EU844" i="52"/>
  <c r="FH844" i="52" s="1"/>
  <c r="FL844" i="52" s="1"/>
  <c r="DZ844" i="52"/>
  <c r="EA844" i="52"/>
  <c r="DB844" i="52"/>
  <c r="EF1047" i="52"/>
  <c r="EG1047" i="52"/>
  <c r="EB1047" i="52"/>
  <c r="EI912" i="52"/>
  <c r="EJ912" i="52"/>
  <c r="FK213" i="52"/>
  <c r="FL213" i="52"/>
  <c r="FC223" i="52"/>
  <c r="FS223" i="52" s="1"/>
  <c r="CU223" i="52"/>
  <c r="EC384" i="52"/>
  <c r="EH384" i="52"/>
  <c r="ED384" i="52"/>
  <c r="EB384" i="52"/>
  <c r="FN621" i="52"/>
  <c r="FR621" i="52"/>
  <c r="DL609" i="52"/>
  <c r="DO609" i="52"/>
  <c r="FN762" i="52"/>
  <c r="IG762" i="52" s="1"/>
  <c r="FR762" i="52"/>
  <c r="FP825" i="52"/>
  <c r="DF825" i="52"/>
  <c r="DK810" i="52"/>
  <c r="EV773" i="52"/>
  <c r="FJ773" i="52" s="1"/>
  <c r="DB773" i="52"/>
  <c r="DZ773" i="52"/>
  <c r="EA773" i="52"/>
  <c r="CU617" i="52"/>
  <c r="FC617" i="52"/>
  <c r="FS617" i="52" s="1"/>
  <c r="EI794" i="52"/>
  <c r="EJ794" i="52"/>
  <c r="DU747" i="52"/>
  <c r="EV678" i="52"/>
  <c r="FJ678" i="52" s="1"/>
  <c r="DN678" i="52"/>
  <c r="DL678" i="52" s="1"/>
  <c r="EI669" i="52"/>
  <c r="EJ669" i="52"/>
  <c r="EJ647" i="52"/>
  <c r="EI647" i="52"/>
  <c r="CU635" i="52"/>
  <c r="FC635" i="52"/>
  <c r="FS635" i="52" s="1"/>
  <c r="CU558" i="52"/>
  <c r="FC558" i="52"/>
  <c r="FS558" i="52" s="1"/>
  <c r="FO526" i="52"/>
  <c r="FN526" i="52" s="1"/>
  <c r="IG526" i="52" s="1"/>
  <c r="DF526" i="52"/>
  <c r="FM428" i="52"/>
  <c r="IH428" i="52"/>
  <c r="II428" i="52"/>
  <c r="EV728" i="52"/>
  <c r="FJ728" i="52" s="1"/>
  <c r="DB728" i="52"/>
  <c r="DZ728" i="52"/>
  <c r="EA728" i="52"/>
  <c r="DZ631" i="52"/>
  <c r="DB631" i="52"/>
  <c r="EU631" i="52"/>
  <c r="FH631" i="52" s="1"/>
  <c r="EA631" i="52"/>
  <c r="DU512" i="52"/>
  <c r="DO463" i="52"/>
  <c r="DL463" i="52"/>
  <c r="EJ417" i="52"/>
  <c r="EI417" i="52"/>
  <c r="IH547" i="52"/>
  <c r="II547" i="52"/>
  <c r="FM547" i="52"/>
  <c r="DB444" i="52"/>
  <c r="EA444" i="52"/>
  <c r="DZ444" i="52"/>
  <c r="EG444" i="52" s="1"/>
  <c r="EU444" i="52"/>
  <c r="FH444" i="52" s="1"/>
  <c r="FO570" i="52"/>
  <c r="FN570" i="52" s="1"/>
  <c r="IG570" i="52" s="1"/>
  <c r="DF570" i="52"/>
  <c r="EU451" i="52"/>
  <c r="FH451" i="52" s="1"/>
  <c r="DB451" i="52"/>
  <c r="DZ451" i="52"/>
  <c r="EA451" i="52"/>
  <c r="FS334" i="52"/>
  <c r="DK532" i="52"/>
  <c r="IH433" i="52"/>
  <c r="II433" i="52"/>
  <c r="FM433" i="52"/>
  <c r="DB366" i="52"/>
  <c r="EA366" i="52"/>
  <c r="EU366" i="52"/>
  <c r="FH366" i="52" s="1"/>
  <c r="DZ366" i="52"/>
  <c r="EI325" i="52"/>
  <c r="EJ325" i="52"/>
  <c r="ED246" i="52"/>
  <c r="EC246" i="52"/>
  <c r="EH246" i="52"/>
  <c r="ED395" i="52"/>
  <c r="EC395" i="52"/>
  <c r="EH395" i="52"/>
  <c r="EE395" i="52"/>
  <c r="FM163" i="52"/>
  <c r="FO419" i="52"/>
  <c r="FN419" i="52" s="1"/>
  <c r="IG419" i="52" s="1"/>
  <c r="DF419" i="52"/>
  <c r="FM305" i="52"/>
  <c r="DZ251" i="52"/>
  <c r="DB251" i="52"/>
  <c r="EA251" i="52"/>
  <c r="EC251" i="52" s="1"/>
  <c r="EU251" i="52"/>
  <c r="FH251" i="52" s="1"/>
  <c r="EU371" i="52"/>
  <c r="FH371" i="52" s="1"/>
  <c r="DB371" i="52"/>
  <c r="DZ371" i="52"/>
  <c r="EA371" i="52"/>
  <c r="EH371" i="52" s="1"/>
  <c r="EW336" i="52"/>
  <c r="FI336" i="52" s="1"/>
  <c r="DZ336" i="52"/>
  <c r="EA336" i="52"/>
  <c r="DB336" i="52"/>
  <c r="EB250" i="52"/>
  <c r="ED250" i="52"/>
  <c r="IH319" i="52"/>
  <c r="FM319" i="52"/>
  <c r="II319" i="52"/>
  <c r="EJ222" i="52"/>
  <c r="EI222" i="52"/>
  <c r="EE226" i="52"/>
  <c r="ED226" i="52"/>
  <c r="EC226" i="52"/>
  <c r="EH226" i="52"/>
  <c r="DO110" i="52"/>
  <c r="FS256" i="52"/>
  <c r="FJ172" i="52"/>
  <c r="FM199" i="52"/>
  <c r="FP187" i="52"/>
  <c r="DF187" i="52"/>
  <c r="FM93" i="52"/>
  <c r="FO997" i="52"/>
  <c r="FN997" i="52" s="1"/>
  <c r="IG997" i="52" s="1"/>
  <c r="DF997" i="52"/>
  <c r="EF153" i="52"/>
  <c r="EG153" i="52"/>
  <c r="EB153" i="52"/>
  <c r="FO1007" i="52"/>
  <c r="DF1007" i="52"/>
  <c r="DU70" i="52"/>
  <c r="DF1038" i="52"/>
  <c r="FO1038" i="52"/>
  <c r="FN1038" i="52" s="1"/>
  <c r="IG1038" i="52" s="1"/>
  <c r="EF135" i="52"/>
  <c r="EG135" i="52"/>
  <c r="EB135" i="52"/>
  <c r="DF108" i="52"/>
  <c r="FO108" i="52"/>
  <c r="FN108" i="52" s="1"/>
  <c r="IG108" i="52" s="1"/>
  <c r="FO69" i="52"/>
  <c r="FN69" i="52" s="1"/>
  <c r="IG69" i="52" s="1"/>
  <c r="DF69" i="52"/>
  <c r="DU1010" i="52"/>
  <c r="DU1042" i="52"/>
  <c r="DK964" i="52"/>
  <c r="DL111" i="52"/>
  <c r="DO111" i="52"/>
  <c r="DU988" i="52"/>
  <c r="EA1011" i="52"/>
  <c r="EB1011" i="52" s="1"/>
  <c r="EV1011" i="52"/>
  <c r="FJ1011" i="52" s="1"/>
  <c r="DZ1011" i="52"/>
  <c r="DB1011" i="52"/>
  <c r="DK1030" i="52"/>
  <c r="EJ914" i="52"/>
  <c r="EI914" i="52"/>
  <c r="DO1016" i="52"/>
  <c r="DL1016" i="52"/>
  <c r="IH940" i="52"/>
  <c r="FM940" i="52"/>
  <c r="II940" i="52"/>
  <c r="DK888" i="52"/>
  <c r="EH930" i="52"/>
  <c r="EC930" i="52"/>
  <c r="ED930" i="52"/>
  <c r="EE930" i="52"/>
  <c r="EU903" i="52"/>
  <c r="FH903" i="52" s="1"/>
  <c r="DZ903" i="52"/>
  <c r="EA903" i="52"/>
  <c r="DB903" i="52"/>
  <c r="DK877" i="52"/>
  <c r="FM911" i="52"/>
  <c r="FC893" i="52"/>
  <c r="FS893" i="52" s="1"/>
  <c r="CU893" i="52"/>
  <c r="EF842" i="52"/>
  <c r="DZ517" i="52"/>
  <c r="FL496" i="52"/>
  <c r="FP799" i="52"/>
  <c r="DF799" i="52"/>
  <c r="DO768" i="52"/>
  <c r="DL768" i="52"/>
  <c r="EV764" i="52"/>
  <c r="FJ764" i="52" s="1"/>
  <c r="DB764" i="52"/>
  <c r="DZ764" i="52"/>
  <c r="EA764" i="52"/>
  <c r="FJ814" i="52"/>
  <c r="EU748" i="52"/>
  <c r="FH748" i="52" s="1"/>
  <c r="FL748" i="52" s="1"/>
  <c r="EA748" i="52"/>
  <c r="DB748" i="52"/>
  <c r="DZ748" i="52"/>
  <c r="IH748" i="52"/>
  <c r="DK700" i="52"/>
  <c r="DN789" i="52"/>
  <c r="DO789" i="52" s="1"/>
  <c r="EV789" i="52"/>
  <c r="FJ789" i="52" s="1"/>
  <c r="FK789" i="52" s="1"/>
  <c r="DK699" i="52"/>
  <c r="FS835" i="52"/>
  <c r="DZ828" i="52"/>
  <c r="EU828" i="52"/>
  <c r="FH828" i="52" s="1"/>
  <c r="FK828" i="52" s="1"/>
  <c r="EA828" i="52"/>
  <c r="DB828" i="52"/>
  <c r="FS721" i="52"/>
  <c r="DU640" i="52"/>
  <c r="DK730" i="52"/>
  <c r="DF716" i="52"/>
  <c r="FO716" i="52"/>
  <c r="FN716" i="52" s="1"/>
  <c r="IG716" i="52" s="1"/>
  <c r="DK695" i="52"/>
  <c r="FN780" i="52"/>
  <c r="IG780" i="52" s="1"/>
  <c r="FR780" i="52"/>
  <c r="EJ702" i="52"/>
  <c r="EI702" i="52"/>
  <c r="DU648" i="52"/>
  <c r="DZ675" i="52"/>
  <c r="DB675" i="52"/>
  <c r="EU675" i="52"/>
  <c r="FH675" i="52" s="1"/>
  <c r="EA675" i="52"/>
  <c r="FS498" i="52"/>
  <c r="CU622" i="52"/>
  <c r="FC622" i="52"/>
  <c r="FS622" i="52" s="1"/>
  <c r="FN587" i="52"/>
  <c r="IG587" i="52" s="1"/>
  <c r="FR587" i="52"/>
  <c r="EJ631" i="52"/>
  <c r="EI631" i="52"/>
  <c r="DU462" i="52"/>
  <c r="FS611" i="52"/>
  <c r="EU556" i="52"/>
  <c r="FH556" i="52" s="1"/>
  <c r="DZ556" i="52"/>
  <c r="EA556" i="52"/>
  <c r="DB556" i="52"/>
  <c r="II490" i="52"/>
  <c r="FM490" i="52"/>
  <c r="IH490" i="52"/>
  <c r="DF476" i="52"/>
  <c r="FO476" i="52"/>
  <c r="FN476" i="52" s="1"/>
  <c r="IG476" i="52" s="1"/>
  <c r="EJ446" i="52"/>
  <c r="EI446" i="52"/>
  <c r="DB409" i="52"/>
  <c r="EA409" i="52"/>
  <c r="DZ409" i="52"/>
  <c r="EV409" i="52"/>
  <c r="FJ409" i="52" s="1"/>
  <c r="DK505" i="52"/>
  <c r="FS450" i="52"/>
  <c r="FM450" i="52"/>
  <c r="EC569" i="52"/>
  <c r="EH569" i="52"/>
  <c r="EF569" i="52"/>
  <c r="FS522" i="52"/>
  <c r="FM522" i="52"/>
  <c r="EU393" i="52"/>
  <c r="FH393" i="52" s="1"/>
  <c r="EA393" i="52"/>
  <c r="EC393" i="52" s="1"/>
  <c r="DZ393" i="52"/>
  <c r="DB393" i="52"/>
  <c r="EJ563" i="52"/>
  <c r="EI563" i="52"/>
  <c r="II529" i="52"/>
  <c r="IH529" i="52"/>
  <c r="FM529" i="52"/>
  <c r="FO469" i="52"/>
  <c r="FN469" i="52" s="1"/>
  <c r="IG469" i="52" s="1"/>
  <c r="DF469" i="52"/>
  <c r="EU422" i="52"/>
  <c r="FH422" i="52" s="1"/>
  <c r="DB422" i="52"/>
  <c r="EA422" i="52"/>
  <c r="DZ422" i="52"/>
  <c r="FM377" i="52"/>
  <c r="IH377" i="52"/>
  <c r="II377" i="52"/>
  <c r="FS322" i="52"/>
  <c r="II253" i="52"/>
  <c r="IH253" i="52"/>
  <c r="FM253" i="52"/>
  <c r="EJ151" i="52"/>
  <c r="EI151" i="52"/>
  <c r="EF205" i="52"/>
  <c r="EB205" i="52"/>
  <c r="EG205" i="52"/>
  <c r="DO279" i="52"/>
  <c r="DL279" i="52"/>
  <c r="FC346" i="52"/>
  <c r="FS346" i="52" s="1"/>
  <c r="CU346" i="52"/>
  <c r="DF244" i="52"/>
  <c r="FO244" i="52"/>
  <c r="FN244" i="52" s="1"/>
  <c r="IG244" i="52" s="1"/>
  <c r="EF221" i="52"/>
  <c r="EB221" i="52"/>
  <c r="EG221" i="52"/>
  <c r="CU164" i="52"/>
  <c r="FC164" i="52"/>
  <c r="FS164" i="52" s="1"/>
  <c r="DB1034" i="52"/>
  <c r="DZ1034" i="52"/>
  <c r="EA1034" i="52"/>
  <c r="EU1034" i="52"/>
  <c r="FH1034" i="52" s="1"/>
  <c r="FL1034" i="52" s="1"/>
  <c r="FO206" i="52"/>
  <c r="DF206" i="52"/>
  <c r="FM62" i="52"/>
  <c r="FS62" i="52"/>
  <c r="FO148" i="52"/>
  <c r="DF148" i="52"/>
  <c r="EC966" i="52"/>
  <c r="EE966" i="52"/>
  <c r="EH966" i="52"/>
  <c r="ED966" i="52"/>
  <c r="DK1007" i="52"/>
  <c r="EI73" i="52"/>
  <c r="EJ73" i="52"/>
  <c r="DF111" i="52"/>
  <c r="FO111" i="52"/>
  <c r="FN111" i="52" s="1"/>
  <c r="IG111" i="52" s="1"/>
  <c r="DU1014" i="52"/>
  <c r="EI953" i="52"/>
  <c r="EJ953" i="52"/>
  <c r="DK898" i="52"/>
  <c r="EU118" i="52"/>
  <c r="FH118" i="52" s="1"/>
  <c r="FL118" i="52" s="1"/>
  <c r="DB118" i="52"/>
  <c r="DZ118" i="52"/>
  <c r="EA118" i="52"/>
  <c r="DB1018" i="52"/>
  <c r="DZ1018" i="52"/>
  <c r="EA1018" i="52"/>
  <c r="EU1018" i="52"/>
  <c r="FH1018" i="52" s="1"/>
  <c r="FL1018" i="52" s="1"/>
  <c r="EU1003" i="52"/>
  <c r="FH1003" i="52" s="1"/>
  <c r="DB1003" i="52"/>
  <c r="DZ1003" i="52"/>
  <c r="EA1003" i="52"/>
  <c r="IH1003" i="52"/>
  <c r="EV936" i="52"/>
  <c r="FJ936" i="52" s="1"/>
  <c r="DN936" i="52"/>
  <c r="FO971" i="52"/>
  <c r="DF971" i="52"/>
  <c r="DK956" i="52"/>
  <c r="II894" i="52"/>
  <c r="FM894" i="52"/>
  <c r="FO864" i="52"/>
  <c r="FN864" i="52" s="1"/>
  <c r="IG864" i="52" s="1"/>
  <c r="DF864" i="52"/>
  <c r="CU867" i="52"/>
  <c r="FC867" i="52"/>
  <c r="FS867" i="52" s="1"/>
  <c r="FN142" i="52"/>
  <c r="FR142" i="52"/>
  <c r="FK155" i="52"/>
  <c r="FL155" i="52"/>
  <c r="DF185" i="52"/>
  <c r="FK367" i="52"/>
  <c r="FL367" i="52"/>
  <c r="FN393" i="52"/>
  <c r="IG393" i="52" s="1"/>
  <c r="FR533" i="52"/>
  <c r="FN533" i="52"/>
  <c r="IG533" i="52" s="1"/>
  <c r="ED1026" i="52"/>
  <c r="EH1026" i="52"/>
  <c r="EC1026" i="52"/>
  <c r="DN832" i="52"/>
  <c r="DO832" i="52" s="1"/>
  <c r="EJ830" i="52"/>
  <c r="EI830" i="52"/>
  <c r="DN798" i="52"/>
  <c r="DL798" i="52" s="1"/>
  <c r="DK816" i="52"/>
  <c r="FM758" i="52"/>
  <c r="II758" i="52"/>
  <c r="IH758" i="52"/>
  <c r="II748" i="52"/>
  <c r="FM748" i="52"/>
  <c r="DK821" i="52"/>
  <c r="DU773" i="52"/>
  <c r="CU734" i="52"/>
  <c r="FC734" i="52"/>
  <c r="FS734" i="52" s="1"/>
  <c r="DZ729" i="52"/>
  <c r="EU729" i="52"/>
  <c r="FH729" i="52" s="1"/>
  <c r="EA729" i="52"/>
  <c r="DB729" i="52"/>
  <c r="EV778" i="52"/>
  <c r="FJ778" i="52" s="1"/>
  <c r="EA778" i="52"/>
  <c r="DB778" i="52"/>
  <c r="DZ778" i="52"/>
  <c r="DF750" i="52"/>
  <c r="FO750" i="52"/>
  <c r="FN750" i="52" s="1"/>
  <c r="IG750" i="52" s="1"/>
  <c r="EJ827" i="52"/>
  <c r="EI827" i="52"/>
  <c r="DN831" i="52"/>
  <c r="DO831" i="52" s="1"/>
  <c r="FS739" i="52"/>
  <c r="FP818" i="52"/>
  <c r="DF818" i="52"/>
  <c r="DL786" i="52"/>
  <c r="DO786" i="52"/>
  <c r="EW620" i="52"/>
  <c r="FI620" i="52" s="1"/>
  <c r="DZ620" i="52"/>
  <c r="EA620" i="52"/>
  <c r="DB620" i="52"/>
  <c r="DN469" i="52"/>
  <c r="DL469" i="52" s="1"/>
  <c r="EJ704" i="52"/>
  <c r="EI704" i="52"/>
  <c r="DU458" i="52"/>
  <c r="II623" i="52"/>
  <c r="FM623" i="52"/>
  <c r="IH623" i="52"/>
  <c r="DO746" i="52"/>
  <c r="DL746" i="52"/>
  <c r="EA663" i="52"/>
  <c r="DZ663" i="52"/>
  <c r="DB663" i="52"/>
  <c r="EU663" i="52"/>
  <c r="FH663" i="52" s="1"/>
  <c r="EV572" i="52"/>
  <c r="FJ572" i="52" s="1"/>
  <c r="DN572" i="52"/>
  <c r="DL572" i="52" s="1"/>
  <c r="DZ572" i="52"/>
  <c r="EA572" i="52"/>
  <c r="DB572" i="52"/>
  <c r="DF479" i="52"/>
  <c r="FO479" i="52"/>
  <c r="FN479" i="52" s="1"/>
  <c r="IG479" i="52" s="1"/>
  <c r="IH479" i="52"/>
  <c r="FC421" i="52"/>
  <c r="FS421" i="52" s="1"/>
  <c r="CU421" i="52"/>
  <c r="DU448" i="52"/>
  <c r="FO438" i="52"/>
  <c r="FN438" i="52" s="1"/>
  <c r="IG438" i="52" s="1"/>
  <c r="DF438" i="52"/>
  <c r="FP257" i="52"/>
  <c r="DF257" i="52"/>
  <c r="FO431" i="52"/>
  <c r="DF431" i="52"/>
  <c r="EA317" i="52"/>
  <c r="EU317" i="52"/>
  <c r="FH317" i="52" s="1"/>
  <c r="DB317" i="52"/>
  <c r="DZ317" i="52"/>
  <c r="DU449" i="52"/>
  <c r="EJ429" i="52"/>
  <c r="EI429" i="52"/>
  <c r="EF377" i="52"/>
  <c r="FP253" i="52"/>
  <c r="DF253" i="52"/>
  <c r="FO92" i="52"/>
  <c r="FN92" i="52" s="1"/>
  <c r="IG92" i="52" s="1"/>
  <c r="DF92" i="52"/>
  <c r="FP233" i="52"/>
  <c r="DF233" i="52"/>
  <c r="EF375" i="52"/>
  <c r="EU166" i="52"/>
  <c r="FH166" i="52" s="1"/>
  <c r="EA166" i="52"/>
  <c r="EH166" i="52" s="1"/>
  <c r="DB166" i="52"/>
  <c r="DZ166" i="52"/>
  <c r="CU389" i="52"/>
  <c r="FC389" i="52"/>
  <c r="FS389" i="52" s="1"/>
  <c r="FS311" i="52"/>
  <c r="FM311" i="52"/>
  <c r="II263" i="52"/>
  <c r="IH263" i="52"/>
  <c r="FM263" i="52"/>
  <c r="DN167" i="52"/>
  <c r="FP282" i="52"/>
  <c r="DF282" i="52"/>
  <c r="DK188" i="52"/>
  <c r="EJ140" i="52"/>
  <c r="EI140" i="52"/>
  <c r="FO212" i="52"/>
  <c r="DF212" i="52"/>
  <c r="ED136" i="52"/>
  <c r="EE136" i="52"/>
  <c r="EC136" i="52"/>
  <c r="EH136" i="52"/>
  <c r="DK213" i="52"/>
  <c r="DU175" i="52"/>
  <c r="EV199" i="52"/>
  <c r="FJ199" i="52" s="1"/>
  <c r="DB199" i="52"/>
  <c r="DZ199" i="52"/>
  <c r="EA199" i="52"/>
  <c r="EB199" i="52" s="1"/>
  <c r="EA1000" i="52"/>
  <c r="EU1000" i="52"/>
  <c r="FH1000" i="52" s="1"/>
  <c r="FL1000" i="52" s="1"/>
  <c r="DB1000" i="52"/>
  <c r="DZ1000" i="52"/>
  <c r="DU165" i="52"/>
  <c r="DB72" i="52"/>
  <c r="EU72" i="52"/>
  <c r="FH72" i="52" s="1"/>
  <c r="EA72" i="52"/>
  <c r="DZ72" i="52"/>
  <c r="FS1007" i="52"/>
  <c r="EV904" i="52"/>
  <c r="FJ904" i="52" s="1"/>
  <c r="FK904" i="52" s="1"/>
  <c r="DN904" i="52"/>
  <c r="DO904" i="52" s="1"/>
  <c r="FJ964" i="52"/>
  <c r="FP913" i="52"/>
  <c r="DF913" i="52"/>
  <c r="DU918" i="52"/>
  <c r="EV84" i="52"/>
  <c r="FJ84" i="52" s="1"/>
  <c r="DN84" i="52"/>
  <c r="DO84" i="52" s="1"/>
  <c r="DO1002" i="52"/>
  <c r="DL1002" i="52"/>
  <c r="IH113" i="52"/>
  <c r="DU1048" i="52"/>
  <c r="FM900" i="52"/>
  <c r="FS900" i="52"/>
  <c r="FP916" i="52"/>
  <c r="DF916" i="52"/>
  <c r="EV963" i="52"/>
  <c r="FJ963" i="52" s="1"/>
  <c r="DN963" i="52"/>
  <c r="EA871" i="52"/>
  <c r="EV871" i="52"/>
  <c r="FJ871" i="52" s="1"/>
  <c r="DB871" i="52"/>
  <c r="DZ871" i="52"/>
  <c r="ED877" i="52"/>
  <c r="EC877" i="52"/>
  <c r="EE877" i="52"/>
  <c r="EH877" i="52"/>
  <c r="DN912" i="52"/>
  <c r="FM845" i="52"/>
  <c r="II845" i="52"/>
  <c r="IH845" i="52"/>
  <c r="CX53" i="52"/>
  <c r="EF943" i="52"/>
  <c r="EH943" i="52"/>
  <c r="EC943" i="52"/>
  <c r="DB843" i="52"/>
  <c r="EU843" i="52"/>
  <c r="FH843" i="52" s="1"/>
  <c r="EA843" i="52"/>
  <c r="ED843" i="52" s="1"/>
  <c r="DZ843" i="52"/>
  <c r="EG843" i="52" s="1"/>
  <c r="FN739" i="52"/>
  <c r="IG739" i="52" s="1"/>
  <c r="FR739" i="52"/>
  <c r="FS776" i="52"/>
  <c r="DB797" i="52"/>
  <c r="EU797" i="52"/>
  <c r="FH797" i="52" s="1"/>
  <c r="DZ797" i="52"/>
  <c r="EA797" i="52"/>
  <c r="DN830" i="52"/>
  <c r="DL830" i="52" s="1"/>
  <c r="EV830" i="52"/>
  <c r="FJ830" i="52" s="1"/>
  <c r="EV772" i="52"/>
  <c r="FJ772" i="52" s="1"/>
  <c r="EA772" i="52"/>
  <c r="DB772" i="52"/>
  <c r="DZ772" i="52"/>
  <c r="FS804" i="52"/>
  <c r="FM822" i="52"/>
  <c r="II822" i="52"/>
  <c r="IH822" i="52"/>
  <c r="EJ793" i="52"/>
  <c r="EI793" i="52"/>
  <c r="ED834" i="52"/>
  <c r="EB834" i="52"/>
  <c r="EF837" i="52"/>
  <c r="DK791" i="52"/>
  <c r="FM724" i="52"/>
  <c r="II724" i="52"/>
  <c r="IH724" i="52"/>
  <c r="DU778" i="52"/>
  <c r="II664" i="52"/>
  <c r="FM664" i="52"/>
  <c r="IH664" i="52"/>
  <c r="EU801" i="52"/>
  <c r="FH801" i="52" s="1"/>
  <c r="DZ801" i="52"/>
  <c r="DB801" i="52"/>
  <c r="EA801" i="52"/>
  <c r="EU792" i="52"/>
  <c r="FH792" i="52" s="1"/>
  <c r="FL792" i="52" s="1"/>
  <c r="DB792" i="52"/>
  <c r="DZ792" i="52"/>
  <c r="EA792" i="52"/>
  <c r="CU609" i="52"/>
  <c r="FC609" i="52"/>
  <c r="FS609" i="52" s="1"/>
  <c r="EV759" i="52"/>
  <c r="FJ759" i="52" s="1"/>
  <c r="DB759" i="52"/>
  <c r="DZ759" i="52"/>
  <c r="EA759" i="52"/>
  <c r="FS665" i="52"/>
  <c r="II508" i="52"/>
  <c r="FM508" i="52"/>
  <c r="IH508" i="52"/>
  <c r="EU489" i="52"/>
  <c r="FH489" i="52" s="1"/>
  <c r="DB489" i="52"/>
  <c r="DZ489" i="52"/>
  <c r="EA489" i="52"/>
  <c r="IH489" i="52"/>
  <c r="DN442" i="52"/>
  <c r="DL442" i="52" s="1"/>
  <c r="EV442" i="52"/>
  <c r="FJ442" i="52" s="1"/>
  <c r="DK470" i="52"/>
  <c r="EV725" i="52"/>
  <c r="FJ725" i="52" s="1"/>
  <c r="DB725" i="52"/>
  <c r="DZ725" i="52"/>
  <c r="EA725" i="52"/>
  <c r="FC518" i="52"/>
  <c r="FS518" i="52" s="1"/>
  <c r="CU518" i="52"/>
  <c r="FS509" i="52"/>
  <c r="FJ495" i="52"/>
  <c r="DZ643" i="52"/>
  <c r="DB643" i="52"/>
  <c r="EU643" i="52"/>
  <c r="FH643" i="52" s="1"/>
  <c r="EA643" i="52"/>
  <c r="CU541" i="52"/>
  <c r="FC541" i="52"/>
  <c r="FS541" i="52" s="1"/>
  <c r="DN782" i="52"/>
  <c r="DL782" i="52" s="1"/>
  <c r="EU644" i="52"/>
  <c r="FH644" i="52" s="1"/>
  <c r="EA644" i="52"/>
  <c r="DB644" i="52"/>
  <c r="DZ644" i="52"/>
  <c r="FM604" i="52"/>
  <c r="II604" i="52"/>
  <c r="IH604" i="52"/>
  <c r="FS490" i="52"/>
  <c r="FM443" i="52"/>
  <c r="DU483" i="52"/>
  <c r="FM501" i="52"/>
  <c r="FM441" i="52"/>
  <c r="FS441" i="52"/>
  <c r="EI365" i="52"/>
  <c r="EJ365" i="52"/>
  <c r="DU515" i="52"/>
  <c r="DK440" i="52"/>
  <c r="FC434" i="52"/>
  <c r="FS434" i="52" s="1"/>
  <c r="CU434" i="52"/>
  <c r="EW579" i="52"/>
  <c r="FI579" i="52" s="1"/>
  <c r="DZ579" i="52"/>
  <c r="EA579" i="52"/>
  <c r="DB579" i="52"/>
  <c r="EV454" i="52"/>
  <c r="FJ454" i="52" s="1"/>
  <c r="DN454" i="52"/>
  <c r="DL454" i="52" s="1"/>
  <c r="FM431" i="52"/>
  <c r="IH431" i="52"/>
  <c r="II431" i="52"/>
  <c r="DK427" i="52"/>
  <c r="EV350" i="52"/>
  <c r="FJ350" i="52" s="1"/>
  <c r="DN350" i="52"/>
  <c r="DL350" i="52" s="1"/>
  <c r="FM271" i="52"/>
  <c r="II271" i="52"/>
  <c r="IH271" i="52"/>
  <c r="EF209" i="52"/>
  <c r="EB209" i="52"/>
  <c r="EG209" i="52"/>
  <c r="EV388" i="52"/>
  <c r="FJ388" i="52" s="1"/>
  <c r="DN388" i="52"/>
  <c r="EF406" i="52"/>
  <c r="II313" i="52"/>
  <c r="FM313" i="52"/>
  <c r="IH313" i="52"/>
  <c r="DF261" i="52"/>
  <c r="FO261" i="52"/>
  <c r="FN261" i="52" s="1"/>
  <c r="IG261" i="52" s="1"/>
  <c r="FR166" i="52"/>
  <c r="EU76" i="52"/>
  <c r="FH76" i="52" s="1"/>
  <c r="DZ76" i="52"/>
  <c r="DB76" i="52"/>
  <c r="EA76" i="52"/>
  <c r="EH76" i="52" s="1"/>
  <c r="FC403" i="52"/>
  <c r="FS403" i="52" s="1"/>
  <c r="CU403" i="52"/>
  <c r="EF218" i="52"/>
  <c r="EG218" i="52"/>
  <c r="EB218" i="52"/>
  <c r="DU167" i="52"/>
  <c r="EF278" i="52"/>
  <c r="EU239" i="52"/>
  <c r="FH239" i="52" s="1"/>
  <c r="DZ239" i="52"/>
  <c r="DB239" i="52"/>
  <c r="EA239" i="52"/>
  <c r="CU105" i="52"/>
  <c r="FC105" i="52"/>
  <c r="FS105" i="52" s="1"/>
  <c r="FM1035" i="52"/>
  <c r="EJ155" i="52"/>
  <c r="EI155" i="52"/>
  <c r="DU162" i="52"/>
  <c r="FO141" i="52"/>
  <c r="DF141" i="52"/>
  <c r="DN72" i="52"/>
  <c r="DL72" i="52" s="1"/>
  <c r="IH1042" i="52"/>
  <c r="DN117" i="52"/>
  <c r="FM68" i="52"/>
  <c r="DB1036" i="52"/>
  <c r="DZ1036" i="52"/>
  <c r="EA1036" i="52"/>
  <c r="EU1036" i="52"/>
  <c r="FH1036" i="52" s="1"/>
  <c r="DF1042" i="52"/>
  <c r="FO1042" i="52"/>
  <c r="FN937" i="52"/>
  <c r="IG937" i="52" s="1"/>
  <c r="FR937" i="52"/>
  <c r="IH1017" i="52"/>
  <c r="FM1017" i="52"/>
  <c r="II1017" i="52"/>
  <c r="FO998" i="52"/>
  <c r="FN998" i="52" s="1"/>
  <c r="IG998" i="52" s="1"/>
  <c r="DF998" i="52"/>
  <c r="EV1015" i="52"/>
  <c r="FJ1015" i="52" s="1"/>
  <c r="EA1015" i="52"/>
  <c r="EB1015" i="52" s="1"/>
  <c r="DB1015" i="52"/>
  <c r="DZ1015" i="52"/>
  <c r="EI105" i="52"/>
  <c r="EJ105" i="52"/>
  <c r="DF914" i="52"/>
  <c r="FO914" i="52"/>
  <c r="FN914" i="52" s="1"/>
  <c r="IG914" i="52" s="1"/>
  <c r="DK926" i="52"/>
  <c r="CU878" i="52"/>
  <c r="FC878" i="52"/>
  <c r="FS878" i="52" s="1"/>
  <c r="CU882" i="52"/>
  <c r="FC882" i="52"/>
  <c r="FS882" i="52" s="1"/>
  <c r="FJ1005" i="52"/>
  <c r="FL210" i="52"/>
  <c r="FK210" i="52"/>
  <c r="FK227" i="52"/>
  <c r="FL227" i="52"/>
  <c r="EI533" i="52"/>
  <c r="EJ533" i="52"/>
  <c r="DO533" i="52"/>
  <c r="DL533" i="52"/>
  <c r="DN813" i="52"/>
  <c r="DO813" i="52" s="1"/>
  <c r="FC732" i="52"/>
  <c r="FS732" i="52" s="1"/>
  <c r="CU732" i="52"/>
  <c r="II814" i="52"/>
  <c r="IH814" i="52"/>
  <c r="FS831" i="52"/>
  <c r="DF718" i="52"/>
  <c r="FO718" i="52"/>
  <c r="FN718" i="52" s="1"/>
  <c r="IG718" i="52" s="1"/>
  <c r="DZ713" i="52"/>
  <c r="EU713" i="52"/>
  <c r="FH713" i="52" s="1"/>
  <c r="EA713" i="52"/>
  <c r="DB713" i="52"/>
  <c r="EV777" i="52"/>
  <c r="FJ777" i="52" s="1"/>
  <c r="DZ777" i="52"/>
  <c r="EA777" i="52"/>
  <c r="DB777" i="52"/>
  <c r="DK667" i="52"/>
  <c r="II774" i="52"/>
  <c r="IH774" i="52"/>
  <c r="FM774" i="52"/>
  <c r="DU731" i="52"/>
  <c r="CU699" i="52"/>
  <c r="FC699" i="52"/>
  <c r="FS699" i="52" s="1"/>
  <c r="FS791" i="52"/>
  <c r="FS723" i="52"/>
  <c r="DU760" i="52"/>
  <c r="EV771" i="52"/>
  <c r="FJ771" i="52" s="1"/>
  <c r="DB771" i="52"/>
  <c r="DZ771" i="52"/>
  <c r="EA771" i="52"/>
  <c r="FS707" i="52"/>
  <c r="IE707" i="52"/>
  <c r="DK684" i="52"/>
  <c r="DU608" i="52"/>
  <c r="FM462" i="52"/>
  <c r="FS462" i="52"/>
  <c r="DU743" i="52"/>
  <c r="IH660" i="52"/>
  <c r="EF586" i="52"/>
  <c r="EJ643" i="52"/>
  <c r="EI643" i="52"/>
  <c r="CU626" i="52"/>
  <c r="FC626" i="52"/>
  <c r="FS626" i="52" s="1"/>
  <c r="DK541" i="52"/>
  <c r="FM453" i="52"/>
  <c r="FM595" i="52"/>
  <c r="FM530" i="52"/>
  <c r="II530" i="52"/>
  <c r="IH530" i="52"/>
  <c r="EE593" i="52"/>
  <c r="EG593" i="52"/>
  <c r="FS418" i="52"/>
  <c r="FC447" i="52"/>
  <c r="FS447" i="52" s="1"/>
  <c r="CU447" i="52"/>
  <c r="EI535" i="52"/>
  <c r="EJ535" i="52"/>
  <c r="DO483" i="52"/>
  <c r="DL483" i="52"/>
  <c r="FM440" i="52"/>
  <c r="IH440" i="52"/>
  <c r="II440" i="52"/>
  <c r="DK445" i="52"/>
  <c r="IH245" i="52"/>
  <c r="II245" i="52"/>
  <c r="FM245" i="52"/>
  <c r="DF293" i="52"/>
  <c r="FO293" i="52"/>
  <c r="FN293" i="52" s="1"/>
  <c r="IG293" i="52" s="1"/>
  <c r="DB385" i="52"/>
  <c r="DZ385" i="52"/>
  <c r="EU385" i="52"/>
  <c r="FH385" i="52" s="1"/>
  <c r="EA385" i="52"/>
  <c r="EC385" i="52" s="1"/>
  <c r="DN327" i="52"/>
  <c r="DO327" i="52" s="1"/>
  <c r="EV327" i="52"/>
  <c r="FJ327" i="52" s="1"/>
  <c r="FM309" i="52"/>
  <c r="IH309" i="52"/>
  <c r="II309" i="52"/>
  <c r="DF150" i="52"/>
  <c r="FO150" i="52"/>
  <c r="FC336" i="52"/>
  <c r="FS336" i="52" s="1"/>
  <c r="CU336" i="52"/>
  <c r="EB276" i="52"/>
  <c r="EG276" i="52"/>
  <c r="EE276" i="52"/>
  <c r="ED276" i="52"/>
  <c r="EI239" i="52"/>
  <c r="EJ239" i="52"/>
  <c r="II170" i="52"/>
  <c r="FM316" i="52"/>
  <c r="FS316" i="52"/>
  <c r="II159" i="52"/>
  <c r="FM159" i="52"/>
  <c r="IH159" i="52"/>
  <c r="DF145" i="52"/>
  <c r="FO145" i="52"/>
  <c r="FS310" i="52"/>
  <c r="FO188" i="52"/>
  <c r="FN188" i="52" s="1"/>
  <c r="IG188" i="52" s="1"/>
  <c r="DF188" i="52"/>
  <c r="DK179" i="52"/>
  <c r="IH97" i="52"/>
  <c r="FM191" i="52"/>
  <c r="DK1018" i="52"/>
  <c r="DK136" i="52"/>
  <c r="EA185" i="52"/>
  <c r="EC185" i="52" s="1"/>
  <c r="EU185" i="52"/>
  <c r="FH185" i="52" s="1"/>
  <c r="DB185" i="52"/>
  <c r="DZ185" i="52"/>
  <c r="EF130" i="52"/>
  <c r="IH132" i="52"/>
  <c r="II132" i="52"/>
  <c r="FO203" i="52"/>
  <c r="DF203" i="52"/>
  <c r="DK118" i="52"/>
  <c r="DL1035" i="52"/>
  <c r="DO1035" i="52"/>
  <c r="FS990" i="52"/>
  <c r="FO953" i="52"/>
  <c r="FN953" i="52" s="1"/>
  <c r="IG953" i="52" s="1"/>
  <c r="DF953" i="52"/>
  <c r="CU1042" i="52"/>
  <c r="FC1042" i="52"/>
  <c r="FS1042" i="52" s="1"/>
  <c r="FK968" i="52"/>
  <c r="FL968" i="52"/>
  <c r="DK1032" i="52"/>
  <c r="FS993" i="52"/>
  <c r="IH909" i="52"/>
  <c r="EJ907" i="52"/>
  <c r="EI907" i="52"/>
  <c r="FO872" i="52"/>
  <c r="DF872" i="52"/>
  <c r="IK901" i="52"/>
  <c r="DL214" i="52"/>
  <c r="DO214" i="52"/>
  <c r="EK378" i="52"/>
  <c r="EL378" i="52"/>
  <c r="EP378" i="52"/>
  <c r="ER378" i="52"/>
  <c r="EQ378" i="52"/>
  <c r="EM378" i="52"/>
  <c r="FK372" i="52"/>
  <c r="FL372" i="52"/>
  <c r="IH475" i="52"/>
  <c r="EH459" i="52"/>
  <c r="DO559" i="52"/>
  <c r="DL559" i="52"/>
  <c r="DL876" i="52"/>
  <c r="DO876" i="52"/>
  <c r="FP794" i="52"/>
  <c r="DF794" i="52"/>
  <c r="EI796" i="52"/>
  <c r="EJ796" i="52"/>
  <c r="IH768" i="52"/>
  <c r="FM768" i="52"/>
  <c r="II768" i="52"/>
  <c r="DU754" i="52"/>
  <c r="EU800" i="52"/>
  <c r="FH800" i="52" s="1"/>
  <c r="FL800" i="52" s="1"/>
  <c r="DB800" i="52"/>
  <c r="DZ800" i="52"/>
  <c r="EA800" i="52"/>
  <c r="EV803" i="52"/>
  <c r="FJ803" i="52" s="1"/>
  <c r="DN803" i="52"/>
  <c r="DL803" i="52" s="1"/>
  <c r="II715" i="52"/>
  <c r="FM715" i="52"/>
  <c r="II759" i="52"/>
  <c r="IH759" i="52"/>
  <c r="FM759" i="52"/>
  <c r="II816" i="52"/>
  <c r="DK609" i="52"/>
  <c r="FC425" i="52"/>
  <c r="FS425" i="52" s="1"/>
  <c r="CU425" i="52"/>
  <c r="EJ784" i="52"/>
  <c r="EI784" i="52"/>
  <c r="DU746" i="52"/>
  <c r="FM519" i="52"/>
  <c r="FS519" i="52"/>
  <c r="DK637" i="52"/>
  <c r="II608" i="52"/>
  <c r="FM608" i="52"/>
  <c r="IH608" i="52"/>
  <c r="DU499" i="52"/>
  <c r="EV612" i="52"/>
  <c r="FJ612" i="52" s="1"/>
  <c r="DN612" i="52"/>
  <c r="EU561" i="52"/>
  <c r="FH561" i="52" s="1"/>
  <c r="DZ561" i="52"/>
  <c r="EA561" i="52"/>
  <c r="DB561" i="52"/>
  <c r="FS743" i="52"/>
  <c r="EJ441" i="52"/>
  <c r="EI441" i="52"/>
  <c r="FP601" i="52"/>
  <c r="DF601" i="52"/>
  <c r="EJ416" i="52"/>
  <c r="EI416" i="52"/>
  <c r="FM525" i="52"/>
  <c r="FM446" i="52"/>
  <c r="II551" i="52"/>
  <c r="FM551" i="52"/>
  <c r="IH551" i="52"/>
  <c r="EU445" i="52"/>
  <c r="FH445" i="52" s="1"/>
  <c r="EA445" i="52"/>
  <c r="DZ445" i="52"/>
  <c r="DB445" i="52"/>
  <c r="FN549" i="52"/>
  <c r="IG549" i="52" s="1"/>
  <c r="FR549" i="52"/>
  <c r="II445" i="52"/>
  <c r="DN293" i="52"/>
  <c r="DK369" i="52"/>
  <c r="DF262" i="52"/>
  <c r="FO262" i="52"/>
  <c r="FN262" i="52" s="1"/>
  <c r="IG262" i="52" s="1"/>
  <c r="FM262" i="52"/>
  <c r="II262" i="52"/>
  <c r="IH262" i="52"/>
  <c r="DN1006" i="52"/>
  <c r="FS309" i="52"/>
  <c r="DZ274" i="52"/>
  <c r="DB274" i="52"/>
  <c r="EA274" i="52"/>
  <c r="EH274" i="52" s="1"/>
  <c r="EV274" i="52"/>
  <c r="FJ274" i="52" s="1"/>
  <c r="DF235" i="52"/>
  <c r="FO235" i="52"/>
  <c r="FN235" i="52" s="1"/>
  <c r="IG235" i="52" s="1"/>
  <c r="IH195" i="52"/>
  <c r="II195" i="52"/>
  <c r="DU166" i="52"/>
  <c r="EU339" i="52"/>
  <c r="FH339" i="52" s="1"/>
  <c r="DZ339" i="52"/>
  <c r="EA339" i="52"/>
  <c r="DB339" i="52"/>
  <c r="II261" i="52"/>
  <c r="DZ399" i="52"/>
  <c r="EA399" i="52"/>
  <c r="DB399" i="52"/>
  <c r="EU399" i="52"/>
  <c r="FH399" i="52" s="1"/>
  <c r="FC332" i="52"/>
  <c r="FS332" i="52" s="1"/>
  <c r="CU332" i="52"/>
  <c r="FM236" i="52"/>
  <c r="FO217" i="52"/>
  <c r="DF217" i="52"/>
  <c r="EF302" i="52"/>
  <c r="DF215" i="52"/>
  <c r="FO215" i="52"/>
  <c r="EF106" i="52"/>
  <c r="FC86" i="52"/>
  <c r="FS86" i="52" s="1"/>
  <c r="CU86" i="52"/>
  <c r="DU1051" i="52"/>
  <c r="DU173" i="52"/>
  <c r="FM184" i="52"/>
  <c r="EI106" i="52"/>
  <c r="EJ106" i="52"/>
  <c r="EF126" i="52"/>
  <c r="II1038" i="52"/>
  <c r="FM1038" i="52"/>
  <c r="DO1050" i="52"/>
  <c r="DL1050" i="52"/>
  <c r="FR1023" i="52"/>
  <c r="FN1023" i="52"/>
  <c r="IG1023" i="52" s="1"/>
  <c r="DN107" i="52"/>
  <c r="EF1004" i="52"/>
  <c r="FM90" i="52"/>
  <c r="II90" i="52"/>
  <c r="IH90" i="52"/>
  <c r="FS984" i="52"/>
  <c r="FM984" i="52"/>
  <c r="FS918" i="52"/>
  <c r="EV983" i="52"/>
  <c r="FJ983" i="52" s="1"/>
  <c r="DN983" i="52"/>
  <c r="DL983" i="52" s="1"/>
  <c r="EU906" i="52"/>
  <c r="FH906" i="52" s="1"/>
  <c r="DB906" i="52"/>
  <c r="DZ906" i="52"/>
  <c r="EA906" i="52"/>
  <c r="FO881" i="52"/>
  <c r="FN881" i="52" s="1"/>
  <c r="IG881" i="52" s="1"/>
  <c r="DF881" i="52"/>
  <c r="DK915" i="52"/>
  <c r="FC897" i="52"/>
  <c r="FS897" i="52" s="1"/>
  <c r="CU897" i="52"/>
  <c r="IH897" i="52"/>
  <c r="EI887" i="52"/>
  <c r="EJ887" i="52"/>
  <c r="EV849" i="52"/>
  <c r="FJ849" i="52" s="1"/>
  <c r="DN849" i="52"/>
  <c r="DL849" i="52" s="1"/>
  <c r="DZ849" i="52"/>
  <c r="EA849" i="52"/>
  <c r="DB849" i="52"/>
  <c r="IH1008" i="52"/>
  <c r="FM1008" i="52"/>
  <c r="II1008" i="52"/>
  <c r="IH878" i="52"/>
  <c r="II878" i="52"/>
  <c r="FM878" i="52"/>
  <c r="FN470" i="52"/>
  <c r="IG470" i="52" s="1"/>
  <c r="FR470" i="52"/>
  <c r="EA475" i="52"/>
  <c r="EG367" i="52"/>
  <c r="EE605" i="52"/>
  <c r="EG605" i="52"/>
  <c r="FP831" i="52"/>
  <c r="DF831" i="52"/>
  <c r="II700" i="52"/>
  <c r="EJ615" i="52"/>
  <c r="EI615" i="52"/>
  <c r="DO729" i="52"/>
  <c r="DL729" i="52"/>
  <c r="FS740" i="52"/>
  <c r="FC628" i="52"/>
  <c r="FS628" i="52" s="1"/>
  <c r="CU628" i="52"/>
  <c r="DN811" i="52"/>
  <c r="DL811" i="52" s="1"/>
  <c r="FS696" i="52"/>
  <c r="EC834" i="52"/>
  <c r="IH783" i="52"/>
  <c r="FM783" i="52"/>
  <c r="II783" i="52"/>
  <c r="II721" i="52"/>
  <c r="IH721" i="52"/>
  <c r="FM721" i="52"/>
  <c r="CU640" i="52"/>
  <c r="FC640" i="52"/>
  <c r="FS640" i="52" s="1"/>
  <c r="DL790" i="52"/>
  <c r="DO790" i="52"/>
  <c r="DF564" i="52"/>
  <c r="FO564" i="52"/>
  <c r="FN564" i="52" s="1"/>
  <c r="IG564" i="52" s="1"/>
  <c r="FM688" i="52"/>
  <c r="II558" i="52"/>
  <c r="EA486" i="52"/>
  <c r="EU486" i="52"/>
  <c r="FH486" i="52" s="1"/>
  <c r="DB486" i="52"/>
  <c r="DZ486" i="52"/>
  <c r="IH486" i="52"/>
  <c r="DK711" i="52"/>
  <c r="EV642" i="52"/>
  <c r="FJ642" i="52" s="1"/>
  <c r="DN642" i="52"/>
  <c r="DO642" i="52" s="1"/>
  <c r="EA642" i="52"/>
  <c r="EH642" i="52" s="1"/>
  <c r="DB642" i="52"/>
  <c r="DZ642" i="52"/>
  <c r="EV512" i="52"/>
  <c r="FJ512" i="52" s="1"/>
  <c r="FK512" i="52" s="1"/>
  <c r="EA512" i="52"/>
  <c r="DZ512" i="52"/>
  <c r="DB512" i="52"/>
  <c r="DF624" i="52"/>
  <c r="FO624" i="52"/>
  <c r="FN624" i="52" s="1"/>
  <c r="IG624" i="52" s="1"/>
  <c r="EV460" i="52"/>
  <c r="FJ460" i="52" s="1"/>
  <c r="DN460" i="52"/>
  <c r="DO460" i="52" s="1"/>
  <c r="DK409" i="52"/>
  <c r="FM618" i="52"/>
  <c r="FS618" i="52"/>
  <c r="CU457" i="52"/>
  <c r="FC457" i="52"/>
  <c r="FS457" i="52" s="1"/>
  <c r="EJ434" i="52"/>
  <c r="EI434" i="52"/>
  <c r="DU87" i="52"/>
  <c r="DZ568" i="52"/>
  <c r="DB568" i="52"/>
  <c r="EU568" i="52"/>
  <c r="FH568" i="52" s="1"/>
  <c r="EA568" i="52"/>
  <c r="DZ128" i="52"/>
  <c r="DB128" i="52"/>
  <c r="EA128" i="52"/>
  <c r="EC128" i="52" s="1"/>
  <c r="EU128" i="52"/>
  <c r="FH128" i="52" s="1"/>
  <c r="FP369" i="52"/>
  <c r="DF369" i="52"/>
  <c r="II278" i="52"/>
  <c r="IH278" i="52"/>
  <c r="FM278" i="52"/>
  <c r="EF398" i="52"/>
  <c r="EC398" i="52"/>
  <c r="EH398" i="52"/>
  <c r="DU306" i="52"/>
  <c r="FJ401" i="52"/>
  <c r="IH401" i="52"/>
  <c r="DU310" i="52"/>
  <c r="IH381" i="52"/>
  <c r="II381" i="52"/>
  <c r="FM381" i="52"/>
  <c r="EF299" i="52"/>
  <c r="DK412" i="52"/>
  <c r="EV249" i="52"/>
  <c r="FJ249" i="52" s="1"/>
  <c r="DN249" i="52"/>
  <c r="DO249" i="52" s="1"/>
  <c r="FP298" i="52"/>
  <c r="DF298" i="52"/>
  <c r="DK207" i="52"/>
  <c r="EF162" i="52"/>
  <c r="DN1051" i="52"/>
  <c r="DO1051" i="52" s="1"/>
  <c r="DF202" i="52"/>
  <c r="FO202" i="52"/>
  <c r="EJ139" i="52"/>
  <c r="EI139" i="52"/>
  <c r="DU192" i="52"/>
  <c r="DL91" i="52"/>
  <c r="DO91" i="52"/>
  <c r="DU997" i="52"/>
  <c r="EV124" i="52"/>
  <c r="FJ124" i="52" s="1"/>
  <c r="DN124" i="52"/>
  <c r="II124" i="52"/>
  <c r="IH124" i="52"/>
  <c r="FM124" i="52"/>
  <c r="DF951" i="52"/>
  <c r="FP951" i="52"/>
  <c r="DL1017" i="52"/>
  <c r="DO1017" i="52"/>
  <c r="EJ77" i="52"/>
  <c r="EI77" i="52"/>
  <c r="DF957" i="52"/>
  <c r="FO957" i="52"/>
  <c r="FN957" i="52" s="1"/>
  <c r="IG957" i="52" s="1"/>
  <c r="DU1043" i="52"/>
  <c r="EA898" i="52"/>
  <c r="EU898" i="52"/>
  <c r="FH898" i="52" s="1"/>
  <c r="DB898" i="52"/>
  <c r="DZ898" i="52"/>
  <c r="DU991" i="52"/>
  <c r="DU1039" i="52"/>
  <c r="DU985" i="52"/>
  <c r="II936" i="52"/>
  <c r="DZ976" i="52"/>
  <c r="EA976" i="52"/>
  <c r="EU976" i="52"/>
  <c r="FH976" i="52" s="1"/>
  <c r="DB976" i="52"/>
  <c r="EU916" i="52"/>
  <c r="FH916" i="52" s="1"/>
  <c r="FL916" i="52" s="1"/>
  <c r="DZ916" i="52"/>
  <c r="DB916" i="52"/>
  <c r="EA916" i="52"/>
  <c r="EC916" i="52" s="1"/>
  <c r="EU971" i="52"/>
  <c r="FH971" i="52" s="1"/>
  <c r="DZ971" i="52"/>
  <c r="EA971" i="52"/>
  <c r="EB971" i="52" s="1"/>
  <c r="DB971" i="52"/>
  <c r="IH994" i="52"/>
  <c r="FM994" i="52"/>
  <c r="II994" i="52"/>
  <c r="EA895" i="52"/>
  <c r="EU895" i="52"/>
  <c r="FH895" i="52" s="1"/>
  <c r="DB895" i="52"/>
  <c r="DZ895" i="52"/>
  <c r="FJ843" i="52"/>
  <c r="EF1002" i="52"/>
  <c r="EF908" i="52"/>
  <c r="HB266" i="52"/>
  <c r="FS365" i="52"/>
  <c r="FM389" i="52"/>
  <c r="FC816" i="52"/>
  <c r="FS816" i="52" s="1"/>
  <c r="CU816" i="52"/>
  <c r="FS818" i="52"/>
  <c r="CU553" i="52"/>
  <c r="FC553" i="52"/>
  <c r="FS553" i="52" s="1"/>
  <c r="FN221" i="52"/>
  <c r="IG221" i="52" s="1"/>
  <c r="FR221" i="52"/>
  <c r="FC583" i="52"/>
  <c r="FS583" i="52" s="1"/>
  <c r="CU583" i="52"/>
  <c r="CU107" i="52"/>
  <c r="FC107" i="52"/>
  <c r="FS107" i="52" s="1"/>
  <c r="IH466" i="52"/>
  <c r="II297" i="52"/>
  <c r="II65" i="52"/>
  <c r="FS182" i="52"/>
  <c r="AA53" i="52"/>
  <c r="Z53" i="52"/>
  <c r="Z41" i="52"/>
  <c r="Z48" i="52"/>
  <c r="AA48" i="52"/>
  <c r="Z33" i="52"/>
  <c r="AA33" i="52"/>
  <c r="Z17" i="52"/>
  <c r="AA17" i="52"/>
  <c r="EG89" i="52"/>
  <c r="EE89" i="52"/>
  <c r="ED539" i="52"/>
  <c r="EC539" i="52"/>
  <c r="EH539" i="52"/>
  <c r="EB539" i="52"/>
  <c r="FN605" i="52"/>
  <c r="IG605" i="52" s="1"/>
  <c r="FR605" i="52"/>
  <c r="IF931" i="52"/>
  <c r="FP811" i="52"/>
  <c r="DF811" i="52"/>
  <c r="EE1024" i="52"/>
  <c r="EG1024" i="52"/>
  <c r="EA796" i="52"/>
  <c r="FM615" i="52"/>
  <c r="II615" i="52"/>
  <c r="IH615" i="52"/>
  <c r="DU729" i="52"/>
  <c r="EV774" i="52"/>
  <c r="FJ774" i="52" s="1"/>
  <c r="EA774" i="52"/>
  <c r="DB774" i="52"/>
  <c r="DZ774" i="52"/>
  <c r="DF656" i="52"/>
  <c r="FO656" i="52"/>
  <c r="FN656" i="52" s="1"/>
  <c r="IG656" i="52" s="1"/>
  <c r="EV720" i="52"/>
  <c r="FJ720" i="52" s="1"/>
  <c r="EA720" i="52"/>
  <c r="DB720" i="52"/>
  <c r="DZ720" i="52"/>
  <c r="FP593" i="52"/>
  <c r="DF593" i="52"/>
  <c r="FM799" i="52"/>
  <c r="EV737" i="52"/>
  <c r="FJ737" i="52" s="1"/>
  <c r="EA737" i="52"/>
  <c r="DB737" i="52"/>
  <c r="DZ737" i="52"/>
  <c r="FS755" i="52"/>
  <c r="EV680" i="52"/>
  <c r="FJ680" i="52" s="1"/>
  <c r="DN680" i="52"/>
  <c r="DZ545" i="52"/>
  <c r="EA545" i="52"/>
  <c r="DB545" i="52"/>
  <c r="EU545" i="52"/>
  <c r="FH545" i="52" s="1"/>
  <c r="FL545" i="52" s="1"/>
  <c r="DU468" i="52"/>
  <c r="EJ675" i="52"/>
  <c r="EI675" i="52"/>
  <c r="DZ647" i="52"/>
  <c r="DB647" i="52"/>
  <c r="EU647" i="52"/>
  <c r="FH647" i="52" s="1"/>
  <c r="EA647" i="52"/>
  <c r="DK502" i="52"/>
  <c r="II463" i="52"/>
  <c r="FM463" i="52"/>
  <c r="FN615" i="52"/>
  <c r="IG615" i="52" s="1"/>
  <c r="FR615" i="52"/>
  <c r="EU437" i="52"/>
  <c r="FH437" i="52" s="1"/>
  <c r="DZ437" i="52"/>
  <c r="EA437" i="52"/>
  <c r="DB437" i="52"/>
  <c r="DF242" i="52"/>
  <c r="FO242" i="52"/>
  <c r="FN242" i="52" s="1"/>
  <c r="IG242" i="52" s="1"/>
  <c r="EU559" i="52"/>
  <c r="FH559" i="52" s="1"/>
  <c r="FL559" i="52" s="1"/>
  <c r="DZ559" i="52"/>
  <c r="EA559" i="52"/>
  <c r="DB559" i="52"/>
  <c r="EV420" i="52"/>
  <c r="FJ420" i="52" s="1"/>
  <c r="DN420" i="52"/>
  <c r="DL420" i="52" s="1"/>
  <c r="DF324" i="52"/>
  <c r="FO324" i="52"/>
  <c r="FN324" i="52" s="1"/>
  <c r="IG324" i="52" s="1"/>
  <c r="DK247" i="52"/>
  <c r="DB305" i="52"/>
  <c r="EU305" i="52"/>
  <c r="FH305" i="52" s="1"/>
  <c r="FL305" i="52" s="1"/>
  <c r="EA305" i="52"/>
  <c r="DZ305" i="52"/>
  <c r="DK260" i="52"/>
  <c r="EC367" i="52"/>
  <c r="EH367" i="52"/>
  <c r="EF271" i="52"/>
  <c r="EF359" i="52"/>
  <c r="EF200" i="52"/>
  <c r="DB197" i="52"/>
  <c r="DZ197" i="52"/>
  <c r="EV197" i="52"/>
  <c r="FJ197" i="52" s="1"/>
  <c r="EA197" i="52"/>
  <c r="EB197" i="52" s="1"/>
  <c r="FC122" i="52"/>
  <c r="FS122" i="52" s="1"/>
  <c r="CU122" i="52"/>
  <c r="EV1044" i="52"/>
  <c r="FJ1044" i="52" s="1"/>
  <c r="DB1044" i="52"/>
  <c r="DZ1044" i="52"/>
  <c r="EA1044" i="52"/>
  <c r="EB1044" i="52" s="1"/>
  <c r="CU1051" i="52"/>
  <c r="FC1051" i="52"/>
  <c r="FS1051" i="52" s="1"/>
  <c r="DK202" i="52"/>
  <c r="DK221" i="52"/>
  <c r="II186" i="52"/>
  <c r="IH186" i="52"/>
  <c r="EF134" i="52"/>
  <c r="FO176" i="52"/>
  <c r="FN176" i="52" s="1"/>
  <c r="IG176" i="52" s="1"/>
  <c r="DF176" i="52"/>
  <c r="CU115" i="52"/>
  <c r="FC115" i="52"/>
  <c r="FS115" i="52" s="1"/>
  <c r="II1050" i="52"/>
  <c r="FM1050" i="52"/>
  <c r="IH1050" i="52"/>
  <c r="FM112" i="52"/>
  <c r="FS981" i="52"/>
  <c r="EU945" i="52"/>
  <c r="FH945" i="52" s="1"/>
  <c r="DB945" i="52"/>
  <c r="EA945" i="52"/>
  <c r="DZ945" i="52"/>
  <c r="FO1014" i="52"/>
  <c r="FN1014" i="52" s="1"/>
  <c r="IG1014" i="52" s="1"/>
  <c r="DF1014" i="52"/>
  <c r="DO909" i="52"/>
  <c r="DL909" i="52"/>
  <c r="CU950" i="52"/>
  <c r="FC950" i="52"/>
  <c r="FS950" i="52" s="1"/>
  <c r="II938" i="52"/>
  <c r="IH938" i="52"/>
  <c r="FM938" i="52"/>
  <c r="EC854" i="52"/>
  <c r="EH854" i="52"/>
  <c r="DB842" i="52"/>
  <c r="EA842" i="52"/>
  <c r="EB842" i="52" s="1"/>
  <c r="EU842" i="52"/>
  <c r="FH842" i="52" s="1"/>
  <c r="DZ842" i="52"/>
  <c r="EI949" i="52"/>
  <c r="EJ949" i="52"/>
  <c r="FK384" i="52"/>
  <c r="FL384" i="52"/>
  <c r="FK609" i="52"/>
  <c r="FL609" i="52"/>
  <c r="FO813" i="52"/>
  <c r="FN813" i="52" s="1"/>
  <c r="IG813" i="52" s="1"/>
  <c r="DF813" i="52"/>
  <c r="FM717" i="52"/>
  <c r="II717" i="52"/>
  <c r="IH717" i="52"/>
  <c r="DN837" i="52"/>
  <c r="DL837" i="52" s="1"/>
  <c r="EV719" i="52"/>
  <c r="FJ719" i="52" s="1"/>
  <c r="DB719" i="52"/>
  <c r="DZ719" i="52"/>
  <c r="EA719" i="52"/>
  <c r="IH735" i="52"/>
  <c r="II735" i="52"/>
  <c r="FM735" i="52"/>
  <c r="EJ788" i="52"/>
  <c r="EI788" i="52"/>
  <c r="DK728" i="52"/>
  <c r="DU756" i="52"/>
  <c r="FO455" i="52"/>
  <c r="FN455" i="52" s="1"/>
  <c r="IG455" i="52" s="1"/>
  <c r="DF455" i="52"/>
  <c r="DK741" i="52"/>
  <c r="EU526" i="52"/>
  <c r="FH526" i="52" s="1"/>
  <c r="DZ526" i="52"/>
  <c r="EA526" i="52"/>
  <c r="DB526" i="52"/>
  <c r="DK493" i="52"/>
  <c r="DK635" i="52"/>
  <c r="DK477" i="52"/>
  <c r="EI423" i="52"/>
  <c r="EJ423" i="52"/>
  <c r="FC634" i="52"/>
  <c r="FS634" i="52" s="1"/>
  <c r="CU634" i="52"/>
  <c r="II631" i="52"/>
  <c r="FM631" i="52"/>
  <c r="IH631" i="52"/>
  <c r="DN484" i="52"/>
  <c r="DO484" i="52" s="1"/>
  <c r="EV484" i="52"/>
  <c r="FJ484" i="52" s="1"/>
  <c r="EA484" i="52"/>
  <c r="DB484" i="52"/>
  <c r="DZ484" i="52"/>
  <c r="DK509" i="52"/>
  <c r="IH444" i="52"/>
  <c r="II444" i="52"/>
  <c r="FM444" i="52"/>
  <c r="FC443" i="52"/>
  <c r="FS443" i="52" s="1"/>
  <c r="CU443" i="52"/>
  <c r="EV366" i="52"/>
  <c r="FJ366" i="52" s="1"/>
  <c r="DN366" i="52"/>
  <c r="FM352" i="52"/>
  <c r="II352" i="52"/>
  <c r="IH352" i="52"/>
  <c r="FL246" i="52"/>
  <c r="FK246" i="52"/>
  <c r="FO395" i="52"/>
  <c r="DF395" i="52"/>
  <c r="DU332" i="52"/>
  <c r="EI256" i="52"/>
  <c r="EJ256" i="52"/>
  <c r="CU419" i="52"/>
  <c r="FC419" i="52"/>
  <c r="FS419" i="52" s="1"/>
  <c r="IH305" i="52"/>
  <c r="FM251" i="52"/>
  <c r="IH251" i="52"/>
  <c r="II251" i="52"/>
  <c r="EU237" i="52"/>
  <c r="FH237" i="52" s="1"/>
  <c r="DZ237" i="52"/>
  <c r="DB237" i="52"/>
  <c r="EA237" i="52"/>
  <c r="FM371" i="52"/>
  <c r="II371" i="52"/>
  <c r="IH371" i="52"/>
  <c r="FM398" i="52"/>
  <c r="II398" i="52"/>
  <c r="IH398" i="52"/>
  <c r="FP326" i="52"/>
  <c r="DF326" i="52"/>
  <c r="EF250" i="52"/>
  <c r="EH250" i="52"/>
  <c r="EC250" i="52"/>
  <c r="EF226" i="52"/>
  <c r="EG226" i="52"/>
  <c r="EB226" i="52"/>
  <c r="EV256" i="52"/>
  <c r="FJ256" i="52" s="1"/>
  <c r="DN256" i="52"/>
  <c r="DL256" i="52" s="1"/>
  <c r="FM193" i="52"/>
  <c r="FC153" i="52"/>
  <c r="FS153" i="52" s="1"/>
  <c r="CU153" i="52"/>
  <c r="DN176" i="52"/>
  <c r="DB241" i="52"/>
  <c r="EU241" i="52"/>
  <c r="FH241" i="52" s="1"/>
  <c r="EA241" i="52"/>
  <c r="EC241" i="52" s="1"/>
  <c r="DZ241" i="52"/>
  <c r="DF172" i="52"/>
  <c r="FO172" i="52"/>
  <c r="FN172" i="52" s="1"/>
  <c r="IG172" i="52" s="1"/>
  <c r="FP177" i="52"/>
  <c r="DF177" i="52"/>
  <c r="CU81" i="52"/>
  <c r="FC81" i="52"/>
  <c r="DK186" i="52"/>
  <c r="FO65" i="52"/>
  <c r="FN65" i="52" s="1"/>
  <c r="IG65" i="52" s="1"/>
  <c r="DF65" i="52"/>
  <c r="CU1047" i="52"/>
  <c r="FC1047" i="52"/>
  <c r="FS1047" i="52" s="1"/>
  <c r="EF1007" i="52"/>
  <c r="FM1041" i="52"/>
  <c r="IH1041" i="52"/>
  <c r="II1041" i="52"/>
  <c r="DB117" i="52"/>
  <c r="EA117" i="52"/>
  <c r="DZ117" i="52"/>
  <c r="EU117" i="52"/>
  <c r="FH117" i="52" s="1"/>
  <c r="FL117" i="52" s="1"/>
  <c r="EU73" i="52"/>
  <c r="FH73" i="52" s="1"/>
  <c r="DN69" i="52"/>
  <c r="EV69" i="52"/>
  <c r="FJ69" i="52" s="1"/>
  <c r="FM111" i="52"/>
  <c r="II1011" i="52"/>
  <c r="FM1011" i="52"/>
  <c r="DO1003" i="52"/>
  <c r="DL1003" i="52"/>
  <c r="EJ910" i="52"/>
  <c r="EI910" i="52"/>
  <c r="EV903" i="52"/>
  <c r="FJ903" i="52" s="1"/>
  <c r="DN903" i="52"/>
  <c r="DL903" i="52" s="1"/>
  <c r="FO893" i="52"/>
  <c r="FN893" i="52" s="1"/>
  <c r="IG893" i="52" s="1"/>
  <c r="DF893" i="52"/>
  <c r="DZ848" i="52"/>
  <c r="EU848" i="52"/>
  <c r="FH848" i="52" s="1"/>
  <c r="EA848" i="52"/>
  <c r="EH848" i="52" s="1"/>
  <c r="DB848" i="52"/>
  <c r="FC899" i="52"/>
  <c r="FS899" i="52" s="1"/>
  <c r="CU899" i="52"/>
  <c r="EK142" i="52"/>
  <c r="EL142" i="52"/>
  <c r="EM142" i="52"/>
  <c r="ER142" i="52"/>
  <c r="EP142" i="52"/>
  <c r="EW196" i="52"/>
  <c r="FI196" i="52" s="1"/>
  <c r="EA196" i="52"/>
  <c r="DB196" i="52"/>
  <c r="DZ196" i="52"/>
  <c r="ER633" i="52"/>
  <c r="EK633" i="52"/>
  <c r="EQ633" i="52"/>
  <c r="EL633" i="52"/>
  <c r="EP633" i="52"/>
  <c r="EM633" i="52"/>
  <c r="EU835" i="52"/>
  <c r="FH835" i="52" s="1"/>
  <c r="FL835" i="52" s="1"/>
  <c r="EA835" i="52"/>
  <c r="DZ835" i="52"/>
  <c r="DB835" i="52"/>
  <c r="DU779" i="52"/>
  <c r="FS768" i="52"/>
  <c r="EJ835" i="52"/>
  <c r="EI835" i="52"/>
  <c r="CU812" i="52"/>
  <c r="FC812" i="52"/>
  <c r="FS812" i="52" s="1"/>
  <c r="FS524" i="52"/>
  <c r="II747" i="52"/>
  <c r="FM747" i="52"/>
  <c r="FM672" i="52"/>
  <c r="IH828" i="52"/>
  <c r="II828" i="52"/>
  <c r="EV721" i="52"/>
  <c r="FJ721" i="52" s="1"/>
  <c r="DB721" i="52"/>
  <c r="DZ721" i="52"/>
  <c r="EA721" i="52"/>
  <c r="EJ795" i="52"/>
  <c r="EI795" i="52"/>
  <c r="FM784" i="52"/>
  <c r="FC716" i="52"/>
  <c r="FS716" i="52" s="1"/>
  <c r="CU716" i="52"/>
  <c r="EV635" i="52"/>
  <c r="FJ635" i="52" s="1"/>
  <c r="EA635" i="52"/>
  <c r="DZ635" i="52"/>
  <c r="DB635" i="52"/>
  <c r="DN635" i="52"/>
  <c r="DL635" i="52" s="1"/>
  <c r="FS594" i="52"/>
  <c r="II675" i="52"/>
  <c r="FM675" i="52"/>
  <c r="IH675" i="52"/>
  <c r="DU486" i="52"/>
  <c r="DK623" i="52"/>
  <c r="EV498" i="52"/>
  <c r="FJ498" i="52" s="1"/>
  <c r="DB498" i="52"/>
  <c r="DZ498" i="52"/>
  <c r="EA498" i="52"/>
  <c r="DK727" i="52"/>
  <c r="EV648" i="52"/>
  <c r="FJ648" i="52" s="1"/>
  <c r="DN648" i="52"/>
  <c r="DZ785" i="52"/>
  <c r="DB785" i="52"/>
  <c r="EA785" i="52"/>
  <c r="EU785" i="52"/>
  <c r="FH785" i="52" s="1"/>
  <c r="EU595" i="52"/>
  <c r="FH595" i="52" s="1"/>
  <c r="DZ595" i="52"/>
  <c r="EA595" i="52"/>
  <c r="DB595" i="52"/>
  <c r="DO479" i="52"/>
  <c r="DL479" i="52"/>
  <c r="FJ463" i="52"/>
  <c r="FC476" i="52"/>
  <c r="FS476" i="52" s="1"/>
  <c r="CU476" i="52"/>
  <c r="EJ421" i="52"/>
  <c r="EI421" i="52"/>
  <c r="FS342" i="52"/>
  <c r="FM393" i="52"/>
  <c r="II393" i="52"/>
  <c r="IH393" i="52"/>
  <c r="FS475" i="52"/>
  <c r="IH467" i="52"/>
  <c r="FM467" i="52"/>
  <c r="II467" i="52"/>
  <c r="FM422" i="52"/>
  <c r="II422" i="52"/>
  <c r="IH422" i="52"/>
  <c r="EU351" i="52"/>
  <c r="FH351" i="52" s="1"/>
  <c r="DB351" i="52"/>
  <c r="DZ351" i="52"/>
  <c r="EA351" i="52"/>
  <c r="DU92" i="52"/>
  <c r="EV294" i="52"/>
  <c r="FJ294" i="52" s="1"/>
  <c r="DB294" i="52"/>
  <c r="EA294" i="52"/>
  <c r="EC294" i="52" s="1"/>
  <c r="DZ294" i="52"/>
  <c r="EV283" i="52"/>
  <c r="FJ283" i="52" s="1"/>
  <c r="DB283" i="52"/>
  <c r="EA283" i="52"/>
  <c r="EC283" i="52" s="1"/>
  <c r="DZ283" i="52"/>
  <c r="EU375" i="52"/>
  <c r="FH375" i="52" s="1"/>
  <c r="DB375" i="52"/>
  <c r="DZ375" i="52"/>
  <c r="EA375" i="52"/>
  <c r="EC375" i="52" s="1"/>
  <c r="DF346" i="52"/>
  <c r="FO346" i="52"/>
  <c r="FN346" i="52" s="1"/>
  <c r="IG346" i="52" s="1"/>
  <c r="DZ346" i="52"/>
  <c r="DB346" i="52"/>
  <c r="EU346" i="52"/>
  <c r="FH346" i="52" s="1"/>
  <c r="EA346" i="52"/>
  <c r="EB288" i="52"/>
  <c r="EE288" i="52"/>
  <c r="ED288" i="52"/>
  <c r="EU164" i="52"/>
  <c r="FH164" i="52" s="1"/>
  <c r="DZ164" i="52"/>
  <c r="DB164" i="52"/>
  <c r="EA164" i="52"/>
  <c r="FM249" i="52"/>
  <c r="EI110" i="52"/>
  <c r="EJ110" i="52"/>
  <c r="EJ219" i="52"/>
  <c r="EI219" i="52"/>
  <c r="DU172" i="52"/>
  <c r="EJ214" i="52"/>
  <c r="EI214" i="52"/>
  <c r="FO213" i="52"/>
  <c r="DF213" i="52"/>
  <c r="CU1034" i="52"/>
  <c r="FC1034" i="52"/>
  <c r="FS1034" i="52" s="1"/>
  <c r="EF206" i="52"/>
  <c r="EG206" i="52"/>
  <c r="EB206" i="52"/>
  <c r="DU89" i="52"/>
  <c r="EF148" i="52"/>
  <c r="EG148" i="52"/>
  <c r="EB148" i="52"/>
  <c r="DF966" i="52"/>
  <c r="FO966" i="52"/>
  <c r="EI103" i="52"/>
  <c r="EJ103" i="52"/>
  <c r="CU111" i="52"/>
  <c r="FC111" i="52"/>
  <c r="FS111" i="52" s="1"/>
  <c r="DO1021" i="52"/>
  <c r="DL1021" i="52"/>
  <c r="DU1040" i="52"/>
  <c r="DF1048" i="52"/>
  <c r="FO1048" i="52"/>
  <c r="FO1018" i="52"/>
  <c r="FN1018" i="52" s="1"/>
  <c r="IG1018" i="52" s="1"/>
  <c r="DF1018" i="52"/>
  <c r="EC926" i="52"/>
  <c r="EH926" i="52"/>
  <c r="EE926" i="52"/>
  <c r="ED926" i="52"/>
  <c r="DK982" i="52"/>
  <c r="EF971" i="52"/>
  <c r="EG971" i="52"/>
  <c r="FC973" i="52"/>
  <c r="FS973" i="52" s="1"/>
  <c r="CU973" i="52"/>
  <c r="FM973" i="52"/>
  <c r="II973" i="52"/>
  <c r="IH973" i="52"/>
  <c r="CU880" i="52"/>
  <c r="FC880" i="52"/>
  <c r="FS880" i="52" s="1"/>
  <c r="EU912" i="52"/>
  <c r="FH912" i="52" s="1"/>
  <c r="FL912" i="52" s="1"/>
  <c r="EA912" i="52"/>
  <c r="DB912" i="52"/>
  <c r="DZ912" i="52"/>
  <c r="EV864" i="52"/>
  <c r="FJ864" i="52" s="1"/>
  <c r="DN864" i="52"/>
  <c r="DL906" i="52"/>
  <c r="DO906" i="52"/>
  <c r="EE147" i="52"/>
  <c r="EE79" i="52"/>
  <c r="EG79" i="52"/>
  <c r="FN185" i="52"/>
  <c r="IG185" i="52" s="1"/>
  <c r="DF393" i="52"/>
  <c r="EN592" i="52"/>
  <c r="EP592" i="52"/>
  <c r="EO592" i="52"/>
  <c r="EM592" i="52"/>
  <c r="ER592" i="52"/>
  <c r="EQ592" i="52"/>
  <c r="FM832" i="52"/>
  <c r="EJ826" i="52"/>
  <c r="EI826" i="52"/>
  <c r="FM798" i="52"/>
  <c r="EI824" i="52"/>
  <c r="EJ824" i="52"/>
  <c r="II754" i="52"/>
  <c r="IH754" i="52"/>
  <c r="FM754" i="52"/>
  <c r="EF808" i="52"/>
  <c r="EH808" i="52"/>
  <c r="EC808" i="52"/>
  <c r="CU700" i="52"/>
  <c r="FC700" i="52"/>
  <c r="FS700" i="52" s="1"/>
  <c r="DK765" i="52"/>
  <c r="FS719" i="52"/>
  <c r="FS778" i="52"/>
  <c r="CU750" i="52"/>
  <c r="FC750" i="52"/>
  <c r="FS750" i="52" s="1"/>
  <c r="CU745" i="52"/>
  <c r="FC745" i="52"/>
  <c r="FS745" i="52" s="1"/>
  <c r="DN833" i="52"/>
  <c r="DO833" i="52" s="1"/>
  <c r="DL710" i="52"/>
  <c r="DO710" i="52"/>
  <c r="EU514" i="52"/>
  <c r="FH514" i="52" s="1"/>
  <c r="FL514" i="52" s="1"/>
  <c r="DB514" i="52"/>
  <c r="DZ514" i="52"/>
  <c r="EA514" i="52"/>
  <c r="DU714" i="52"/>
  <c r="DK818" i="52"/>
  <c r="EV739" i="52"/>
  <c r="FJ739" i="52" s="1"/>
  <c r="DB739" i="52"/>
  <c r="DZ739" i="52"/>
  <c r="EA739" i="52"/>
  <c r="FS788" i="52"/>
  <c r="II716" i="52"/>
  <c r="FM716" i="52"/>
  <c r="EI665" i="52"/>
  <c r="EJ665" i="52"/>
  <c r="CU672" i="52"/>
  <c r="FC672" i="52"/>
  <c r="FS672" i="52" s="1"/>
  <c r="II620" i="52"/>
  <c r="FM620" i="52"/>
  <c r="II469" i="52"/>
  <c r="FM469" i="52"/>
  <c r="EU707" i="52"/>
  <c r="FH707" i="52" s="1"/>
  <c r="DZ707" i="52"/>
  <c r="EA707" i="52"/>
  <c r="DB707" i="52"/>
  <c r="DK489" i="52"/>
  <c r="FS746" i="52"/>
  <c r="FM663" i="52"/>
  <c r="II663" i="52"/>
  <c r="IH663" i="52"/>
  <c r="FM518" i="52"/>
  <c r="II518" i="52"/>
  <c r="FM572" i="52"/>
  <c r="FS572" i="52"/>
  <c r="FN575" i="52"/>
  <c r="IG575" i="52" s="1"/>
  <c r="FR575" i="52"/>
  <c r="EV505" i="52"/>
  <c r="FJ505" i="52" s="1"/>
  <c r="EA505" i="52"/>
  <c r="DB505" i="52"/>
  <c r="DZ505" i="52"/>
  <c r="FN607" i="52"/>
  <c r="IG607" i="52" s="1"/>
  <c r="FR607" i="52"/>
  <c r="DK501" i="52"/>
  <c r="DK547" i="52"/>
  <c r="FM473" i="52"/>
  <c r="FS473" i="52"/>
  <c r="EF431" i="52"/>
  <c r="FC317" i="52"/>
  <c r="FS317" i="52" s="1"/>
  <c r="CU317" i="52"/>
  <c r="FP377" i="52"/>
  <c r="DF377" i="52"/>
  <c r="EV92" i="52"/>
  <c r="FJ92" i="52" s="1"/>
  <c r="DN92" i="52"/>
  <c r="DK340" i="52"/>
  <c r="FO195" i="52"/>
  <c r="DF195" i="52"/>
  <c r="FP343" i="52"/>
  <c r="DF343" i="52"/>
  <c r="II166" i="52"/>
  <c r="IH166" i="52"/>
  <c r="EU389" i="52"/>
  <c r="FH389" i="52" s="1"/>
  <c r="DB389" i="52"/>
  <c r="DZ389" i="52"/>
  <c r="EA389" i="52"/>
  <c r="EV311" i="52"/>
  <c r="FJ311" i="52" s="1"/>
  <c r="DN311" i="52"/>
  <c r="DO311" i="52" s="1"/>
  <c r="DB311" i="52"/>
  <c r="DZ311" i="52"/>
  <c r="EA311" i="52"/>
  <c r="FP76" i="52"/>
  <c r="DF76" i="52"/>
  <c r="EJ218" i="52"/>
  <c r="EI218" i="52"/>
  <c r="EF282" i="52"/>
  <c r="EC282" i="52"/>
  <c r="EH282" i="52"/>
  <c r="DK137" i="52"/>
  <c r="EF212" i="52"/>
  <c r="EG212" i="52"/>
  <c r="EB212" i="52"/>
  <c r="II199" i="52"/>
  <c r="IH199" i="52"/>
  <c r="FR182" i="52"/>
  <c r="EG147" i="52"/>
  <c r="EV1007" i="52"/>
  <c r="FJ1007" i="52" s="1"/>
  <c r="DZ1007" i="52"/>
  <c r="EA1007" i="52"/>
  <c r="EB1007" i="52" s="1"/>
  <c r="DB1007" i="52"/>
  <c r="DK96" i="52"/>
  <c r="DU1047" i="52"/>
  <c r="FS904" i="52"/>
  <c r="FM904" i="52"/>
  <c r="EF913" i="52"/>
  <c r="FM988" i="52"/>
  <c r="FS988" i="52"/>
  <c r="FO1035" i="52"/>
  <c r="DF1035" i="52"/>
  <c r="FR941" i="52"/>
  <c r="FN941" i="52"/>
  <c r="IG941" i="52" s="1"/>
  <c r="EV900" i="52"/>
  <c r="FJ900" i="52" s="1"/>
  <c r="DN900" i="52"/>
  <c r="DO900" i="52" s="1"/>
  <c r="DB900" i="52"/>
  <c r="DZ900" i="52"/>
  <c r="EA900" i="52"/>
  <c r="EF916" i="52"/>
  <c r="DU930" i="52"/>
  <c r="FM871" i="52"/>
  <c r="II871" i="52"/>
  <c r="IH871" i="52"/>
  <c r="FM912" i="52"/>
  <c r="CU861" i="52"/>
  <c r="FC861" i="52"/>
  <c r="FS861" i="52" s="1"/>
  <c r="FP911" i="52"/>
  <c r="DF911" i="52"/>
  <c r="IN398" i="52"/>
  <c r="ES398" i="52"/>
  <c r="IE398" i="52"/>
  <c r="IO398" i="52"/>
  <c r="II880" i="52"/>
  <c r="EV776" i="52"/>
  <c r="FJ776" i="52" s="1"/>
  <c r="DB776" i="52"/>
  <c r="DZ776" i="52"/>
  <c r="EA776" i="52"/>
  <c r="IH797" i="52"/>
  <c r="DF654" i="52"/>
  <c r="FO654" i="52"/>
  <c r="FN654" i="52" s="1"/>
  <c r="IG654" i="52" s="1"/>
  <c r="EV804" i="52"/>
  <c r="FJ804" i="52" s="1"/>
  <c r="DZ804" i="52"/>
  <c r="EA804" i="52"/>
  <c r="EH804" i="52" s="1"/>
  <c r="DB804" i="52"/>
  <c r="FL834" i="52"/>
  <c r="FK834" i="52"/>
  <c r="FP837" i="52"/>
  <c r="DF837" i="52"/>
  <c r="FS521" i="52"/>
  <c r="FS770" i="52"/>
  <c r="EA747" i="52"/>
  <c r="DB747" i="52"/>
  <c r="DZ747" i="52"/>
  <c r="EU747" i="52"/>
  <c r="FH747" i="52" s="1"/>
  <c r="IH747" i="52"/>
  <c r="II792" i="52"/>
  <c r="IH792" i="52"/>
  <c r="FM425" i="52"/>
  <c r="FJ506" i="52"/>
  <c r="DK539" i="52"/>
  <c r="FO489" i="52"/>
  <c r="FN489" i="52" s="1"/>
  <c r="IG489" i="52" s="1"/>
  <c r="DF489" i="52"/>
  <c r="FS442" i="52"/>
  <c r="DU470" i="52"/>
  <c r="FN635" i="52"/>
  <c r="IG635" i="52" s="1"/>
  <c r="FR635" i="52"/>
  <c r="EV509" i="52"/>
  <c r="FJ509" i="52" s="1"/>
  <c r="DB509" i="52"/>
  <c r="DZ509" i="52"/>
  <c r="EA509" i="52"/>
  <c r="IH643" i="52"/>
  <c r="FM643" i="52"/>
  <c r="II643" i="52"/>
  <c r="FM782" i="52"/>
  <c r="DK572" i="52"/>
  <c r="EV490" i="52"/>
  <c r="FJ490" i="52" s="1"/>
  <c r="EA490" i="52"/>
  <c r="DB490" i="52"/>
  <c r="DZ490" i="52"/>
  <c r="DZ557" i="52"/>
  <c r="EA557" i="52"/>
  <c r="DB557" i="52"/>
  <c r="EU557" i="52"/>
  <c r="FH557" i="52" s="1"/>
  <c r="FL557" i="52" s="1"/>
  <c r="FO461" i="52"/>
  <c r="FN461" i="52" s="1"/>
  <c r="IG461" i="52" s="1"/>
  <c r="DF461" i="52"/>
  <c r="IH461" i="52"/>
  <c r="FM461" i="52"/>
  <c r="II461" i="52"/>
  <c r="DB543" i="52"/>
  <c r="EU543" i="52"/>
  <c r="FH543" i="52" s="1"/>
  <c r="DZ543" i="52"/>
  <c r="EA543" i="52"/>
  <c r="DK498" i="52"/>
  <c r="EU434" i="52"/>
  <c r="FH434" i="52" s="1"/>
  <c r="DZ434" i="52"/>
  <c r="EA434" i="52"/>
  <c r="DB434" i="52"/>
  <c r="IH579" i="52"/>
  <c r="FM579" i="52"/>
  <c r="II579" i="52"/>
  <c r="DZ454" i="52"/>
  <c r="EA454" i="52"/>
  <c r="EU454" i="52"/>
  <c r="FH454" i="52" s="1"/>
  <c r="DB454" i="52"/>
  <c r="FS428" i="52"/>
  <c r="DF350" i="52"/>
  <c r="FO350" i="52"/>
  <c r="FN350" i="52" s="1"/>
  <c r="IG350" i="52" s="1"/>
  <c r="EU350" i="52"/>
  <c r="FH350" i="52" s="1"/>
  <c r="DB350" i="52"/>
  <c r="DZ350" i="52"/>
  <c r="EA350" i="52"/>
  <c r="ED408" i="52"/>
  <c r="EE408" i="52"/>
  <c r="EB408" i="52"/>
  <c r="EG408" i="52"/>
  <c r="CU361" i="52"/>
  <c r="FC361" i="52"/>
  <c r="FS361" i="52" s="1"/>
  <c r="DK243" i="52"/>
  <c r="IH315" i="52"/>
  <c r="II315" i="52"/>
  <c r="FM315" i="52"/>
  <c r="DF301" i="52"/>
  <c r="FO301" i="52"/>
  <c r="FN301" i="52" s="1"/>
  <c r="IG301" i="52" s="1"/>
  <c r="FS241" i="52"/>
  <c r="FC170" i="52"/>
  <c r="FS170" i="52" s="1"/>
  <c r="CU170" i="52"/>
  <c r="FP304" i="52"/>
  <c r="DF304" i="52"/>
  <c r="FM76" i="52"/>
  <c r="II76" i="52"/>
  <c r="IH76" i="52"/>
  <c r="DN180" i="52"/>
  <c r="ED230" i="52"/>
  <c r="EH230" i="52"/>
  <c r="EC230" i="52"/>
  <c r="DO188" i="52"/>
  <c r="DL188" i="52"/>
  <c r="FM239" i="52"/>
  <c r="IH239" i="52"/>
  <c r="II239" i="52"/>
  <c r="FM189" i="52"/>
  <c r="DK203" i="52"/>
  <c r="DF144" i="52"/>
  <c r="FO144" i="52"/>
  <c r="DN997" i="52"/>
  <c r="EF141" i="52"/>
  <c r="EB141" i="52"/>
  <c r="EG141" i="52"/>
  <c r="II72" i="52"/>
  <c r="FM117" i="52"/>
  <c r="IH94" i="52"/>
  <c r="II94" i="52"/>
  <c r="FM94" i="52"/>
  <c r="FO954" i="52"/>
  <c r="FN954" i="52" s="1"/>
  <c r="IG954" i="52" s="1"/>
  <c r="DF954" i="52"/>
  <c r="DU904" i="52"/>
  <c r="EF1042" i="52"/>
  <c r="DU999" i="52"/>
  <c r="DB914" i="52"/>
  <c r="DZ914" i="52"/>
  <c r="EA914" i="52"/>
  <c r="EU914" i="52"/>
  <c r="FH914" i="52" s="1"/>
  <c r="FO869" i="52"/>
  <c r="FN869" i="52" s="1"/>
  <c r="IG869" i="52" s="1"/>
  <c r="DF869" i="52"/>
  <c r="EI941" i="52"/>
  <c r="EJ941" i="52"/>
  <c r="II963" i="52"/>
  <c r="EA891" i="52"/>
  <c r="EU891" i="52"/>
  <c r="FH891" i="52" s="1"/>
  <c r="DB891" i="52"/>
  <c r="DZ891" i="52"/>
  <c r="FC1005" i="52"/>
  <c r="FS1005" i="52" s="1"/>
  <c r="CU1005" i="52"/>
  <c r="ES228" i="52"/>
  <c r="IE228" i="52"/>
  <c r="IN228" i="52"/>
  <c r="IO228" i="52"/>
  <c r="GF228" i="52"/>
  <c r="IJ924" i="52"/>
  <c r="DO545" i="52"/>
  <c r="DL545" i="52"/>
  <c r="EG958" i="52"/>
  <c r="FM813" i="52"/>
  <c r="FS786" i="52"/>
  <c r="FM804" i="52"/>
  <c r="II804" i="52"/>
  <c r="IH804" i="52"/>
  <c r="FO713" i="52"/>
  <c r="FN713" i="52" s="1"/>
  <c r="IG713" i="52" s="1"/>
  <c r="DF713" i="52"/>
  <c r="ED693" i="52"/>
  <c r="EB693" i="52"/>
  <c r="EC693" i="52"/>
  <c r="EH693" i="52"/>
  <c r="DF829" i="52"/>
  <c r="FO829" i="52"/>
  <c r="FN829" i="52" s="1"/>
  <c r="IG829" i="52" s="1"/>
  <c r="FM777" i="52"/>
  <c r="II777" i="52"/>
  <c r="IH777" i="52"/>
  <c r="EV726" i="52"/>
  <c r="FJ726" i="52" s="1"/>
  <c r="EA726" i="52"/>
  <c r="DB726" i="52"/>
  <c r="DZ726" i="52"/>
  <c r="DU628" i="52"/>
  <c r="FS588" i="52"/>
  <c r="DN788" i="52"/>
  <c r="DO788" i="52" s="1"/>
  <c r="EV723" i="52"/>
  <c r="FJ723" i="52" s="1"/>
  <c r="EA723" i="52"/>
  <c r="DB723" i="52"/>
  <c r="DZ723" i="52"/>
  <c r="FM817" i="52"/>
  <c r="FM757" i="52"/>
  <c r="II757" i="52"/>
  <c r="IH757" i="52"/>
  <c r="FS503" i="52"/>
  <c r="DK786" i="52"/>
  <c r="FP650" i="52"/>
  <c r="DF650" i="52"/>
  <c r="DU455" i="52"/>
  <c r="II652" i="52"/>
  <c r="IH652" i="52"/>
  <c r="FM652" i="52"/>
  <c r="EI577" i="52"/>
  <c r="EJ577" i="52"/>
  <c r="DO714" i="52"/>
  <c r="DL714" i="52"/>
  <c r="DF660" i="52"/>
  <c r="FO660" i="52"/>
  <c r="FN660" i="52" s="1"/>
  <c r="IG660" i="52" s="1"/>
  <c r="DZ781" i="52"/>
  <c r="DB781" i="52"/>
  <c r="EA781" i="52"/>
  <c r="EU781" i="52"/>
  <c r="FH781" i="52" s="1"/>
  <c r="EU566" i="52"/>
  <c r="FH566" i="52" s="1"/>
  <c r="DZ566" i="52"/>
  <c r="DB566" i="52"/>
  <c r="EA566" i="52"/>
  <c r="DO487" i="52"/>
  <c r="DL487" i="52"/>
  <c r="DB439" i="52"/>
  <c r="EA439" i="52"/>
  <c r="DZ439" i="52"/>
  <c r="EU439" i="52"/>
  <c r="FH439" i="52" s="1"/>
  <c r="FK593" i="52"/>
  <c r="FL593" i="52"/>
  <c r="EJ373" i="52"/>
  <c r="EI373" i="52"/>
  <c r="DB555" i="52"/>
  <c r="EU555" i="52"/>
  <c r="FH555" i="52" s="1"/>
  <c r="DZ555" i="52"/>
  <c r="EA555" i="52"/>
  <c r="FS602" i="52"/>
  <c r="FS483" i="52"/>
  <c r="DL413" i="52"/>
  <c r="DO413" i="52"/>
  <c r="EU426" i="52"/>
  <c r="FH426" i="52" s="1"/>
  <c r="DB426" i="52"/>
  <c r="DZ426" i="52"/>
  <c r="EG426" i="52" s="1"/>
  <c r="EA426" i="52"/>
  <c r="EB426" i="52" s="1"/>
  <c r="FM385" i="52"/>
  <c r="II385" i="52"/>
  <c r="IH385" i="52"/>
  <c r="FC247" i="52"/>
  <c r="FS247" i="52" s="1"/>
  <c r="CU247" i="52"/>
  <c r="EJ408" i="52"/>
  <c r="EI408" i="52"/>
  <c r="DF289" i="52"/>
  <c r="FO289" i="52"/>
  <c r="FN289" i="52" s="1"/>
  <c r="IG289" i="52" s="1"/>
  <c r="EF150" i="52"/>
  <c r="EG150" i="52"/>
  <c r="EB150" i="52"/>
  <c r="FS313" i="52"/>
  <c r="DL302" i="52"/>
  <c r="DO302" i="52"/>
  <c r="FC217" i="52"/>
  <c r="FS217" i="52" s="1"/>
  <c r="CU217" i="52"/>
  <c r="EF145" i="52"/>
  <c r="EG145" i="52"/>
  <c r="EB145" i="52"/>
  <c r="EF274" i="52"/>
  <c r="FS239" i="52"/>
  <c r="DO185" i="52"/>
  <c r="DL185" i="52"/>
  <c r="EA184" i="52"/>
  <c r="DZ184" i="52"/>
  <c r="EV184" i="52"/>
  <c r="FJ184" i="52" s="1"/>
  <c r="FK184" i="52" s="1"/>
  <c r="DB184" i="52"/>
  <c r="DU187" i="52"/>
  <c r="EJ153" i="52"/>
  <c r="EI153" i="52"/>
  <c r="IH185" i="52"/>
  <c r="II185" i="52"/>
  <c r="FR84" i="52"/>
  <c r="EF203" i="52"/>
  <c r="EG203" i="52"/>
  <c r="EB203" i="52"/>
  <c r="EI117" i="52"/>
  <c r="EJ117" i="52"/>
  <c r="DU1004" i="52"/>
  <c r="EJ913" i="52"/>
  <c r="EI913" i="52"/>
  <c r="II1016" i="52"/>
  <c r="IH1016" i="52"/>
  <c r="FM1016" i="52"/>
  <c r="DO1043" i="52"/>
  <c r="DL1043" i="52"/>
  <c r="EF872" i="52"/>
  <c r="EB872" i="52"/>
  <c r="AC333" i="52"/>
  <c r="ED205" i="52"/>
  <c r="EC205" i="52"/>
  <c r="EH205" i="52"/>
  <c r="FK214" i="52"/>
  <c r="FL214" i="52"/>
  <c r="FL876" i="52"/>
  <c r="FK876" i="52"/>
  <c r="DK828" i="52"/>
  <c r="EV820" i="52"/>
  <c r="FJ820" i="52" s="1"/>
  <c r="DN820" i="52"/>
  <c r="DL820" i="52" s="1"/>
  <c r="DZ671" i="52"/>
  <c r="DB671" i="52"/>
  <c r="EU671" i="52"/>
  <c r="FH671" i="52" s="1"/>
  <c r="EA671" i="52"/>
  <c r="FS817" i="52"/>
  <c r="DU733" i="52"/>
  <c r="DZ803" i="52"/>
  <c r="DB803" i="52"/>
  <c r="EA803" i="52"/>
  <c r="EU803" i="52"/>
  <c r="FH803" i="52" s="1"/>
  <c r="DK740" i="52"/>
  <c r="EI804" i="52"/>
  <c r="EJ804" i="52"/>
  <c r="DN759" i="52"/>
  <c r="DO759" i="52" s="1"/>
  <c r="DU722" i="52"/>
  <c r="EV736" i="52"/>
  <c r="FJ736" i="52" s="1"/>
  <c r="DZ736" i="52"/>
  <c r="EA736" i="52"/>
  <c r="DB736" i="52"/>
  <c r="DN800" i="52"/>
  <c r="EU425" i="52"/>
  <c r="FH425" i="52" s="1"/>
  <c r="DB425" i="52"/>
  <c r="DZ425" i="52"/>
  <c r="EA425" i="52"/>
  <c r="DF612" i="52"/>
  <c r="FO612" i="52"/>
  <c r="FN612" i="52" s="1"/>
  <c r="IG612" i="52" s="1"/>
  <c r="FM561" i="52"/>
  <c r="IH561" i="52"/>
  <c r="II561" i="52"/>
  <c r="FS451" i="52"/>
  <c r="CU639" i="52"/>
  <c r="FC639" i="52"/>
  <c r="FS639" i="52" s="1"/>
  <c r="EV743" i="52"/>
  <c r="FJ743" i="52" s="1"/>
  <c r="DZ743" i="52"/>
  <c r="EA743" i="52"/>
  <c r="DB743" i="52"/>
  <c r="EV688" i="52"/>
  <c r="FJ688" i="52" s="1"/>
  <c r="DN688" i="52"/>
  <c r="EI573" i="52"/>
  <c r="EJ573" i="52"/>
  <c r="DK582" i="52"/>
  <c r="EF601" i="52"/>
  <c r="DU527" i="52"/>
  <c r="FO380" i="52"/>
  <c r="FN380" i="52" s="1"/>
  <c r="IG380" i="52" s="1"/>
  <c r="DF380" i="52"/>
  <c r="FP585" i="52"/>
  <c r="DF585" i="52"/>
  <c r="IE613" i="52"/>
  <c r="EF365" i="52"/>
  <c r="DN87" i="52"/>
  <c r="FO445" i="52"/>
  <c r="FN445" i="52" s="1"/>
  <c r="IG445" i="52" s="1"/>
  <c r="DF445" i="52"/>
  <c r="EJ430" i="52"/>
  <c r="EI430" i="52"/>
  <c r="II293" i="52"/>
  <c r="FM293" i="52"/>
  <c r="DO350" i="52"/>
  <c r="FM1006" i="52"/>
  <c r="II1006" i="52"/>
  <c r="EV309" i="52"/>
  <c r="FJ309" i="52" s="1"/>
  <c r="DB309" i="52"/>
  <c r="DZ309" i="52"/>
  <c r="EA309" i="52"/>
  <c r="FP410" i="52"/>
  <c r="DF410" i="52"/>
  <c r="FM401" i="52"/>
  <c r="II401" i="52"/>
  <c r="FM274" i="52"/>
  <c r="II274" i="52"/>
  <c r="IH274" i="52"/>
  <c r="EU235" i="52"/>
  <c r="FH235" i="52" s="1"/>
  <c r="DZ235" i="52"/>
  <c r="EA235" i="52"/>
  <c r="DB235" i="52"/>
  <c r="FS312" i="52"/>
  <c r="FC383" i="52"/>
  <c r="FS383" i="52" s="1"/>
  <c r="CU383" i="52"/>
  <c r="IH339" i="52"/>
  <c r="FO197" i="52"/>
  <c r="DF197" i="52"/>
  <c r="DK307" i="52"/>
  <c r="EF217" i="52"/>
  <c r="EB217" i="52"/>
  <c r="EG217" i="52"/>
  <c r="FP302" i="52"/>
  <c r="DF302" i="52"/>
  <c r="EF215" i="52"/>
  <c r="EG215" i="52"/>
  <c r="EB215" i="52"/>
  <c r="FC230" i="52"/>
  <c r="FS230" i="52" s="1"/>
  <c r="CU230" i="52"/>
  <c r="EU191" i="52"/>
  <c r="FH191" i="52" s="1"/>
  <c r="DZ191" i="52"/>
  <c r="DB191" i="52"/>
  <c r="EA191" i="52"/>
  <c r="EC191" i="52" s="1"/>
  <c r="FJ86" i="52"/>
  <c r="DU184" i="52"/>
  <c r="FS163" i="52"/>
  <c r="FC73" i="52"/>
  <c r="FP1032" i="52"/>
  <c r="DF1032" i="52"/>
  <c r="EV116" i="52"/>
  <c r="FJ116" i="52" s="1"/>
  <c r="FM107" i="52"/>
  <c r="DB90" i="52"/>
  <c r="DZ90" i="52"/>
  <c r="EA90" i="52"/>
  <c r="EU90" i="52"/>
  <c r="FH90" i="52" s="1"/>
  <c r="EV918" i="52"/>
  <c r="FJ918" i="52" s="1"/>
  <c r="DB918" i="52"/>
  <c r="DZ918" i="52"/>
  <c r="EA918" i="52"/>
  <c r="EH918" i="52" s="1"/>
  <c r="DU1015" i="52"/>
  <c r="DK989" i="52"/>
  <c r="DN892" i="52"/>
  <c r="DL892" i="52" s="1"/>
  <c r="FP969" i="52"/>
  <c r="DF969" i="52"/>
  <c r="IH906" i="52"/>
  <c r="DU851" i="52"/>
  <c r="EV881" i="52"/>
  <c r="FJ881" i="52" s="1"/>
  <c r="DN881" i="52"/>
  <c r="FM849" i="52"/>
  <c r="CU874" i="52"/>
  <c r="FC874" i="52"/>
  <c r="FS874" i="52" s="1"/>
  <c r="FN378" i="52"/>
  <c r="FR378" i="52"/>
  <c r="DZ475" i="52"/>
  <c r="EB367" i="52"/>
  <c r="II512" i="52"/>
  <c r="DL605" i="52"/>
  <c r="DO605" i="52"/>
  <c r="EH599" i="52"/>
  <c r="EC599" i="52"/>
  <c r="ED599" i="52"/>
  <c r="EB599" i="52"/>
  <c r="DK832" i="52"/>
  <c r="EI807" i="52"/>
  <c r="EJ807" i="52"/>
  <c r="FP810" i="52"/>
  <c r="DF810" i="52"/>
  <c r="DN826" i="52"/>
  <c r="DO826" i="52" s="1"/>
  <c r="DK834" i="52"/>
  <c r="DL800" i="52"/>
  <c r="DO800" i="52"/>
  <c r="FM700" i="52"/>
  <c r="DU777" i="52"/>
  <c r="DU660" i="52"/>
  <c r="EV740" i="52"/>
  <c r="FJ740" i="52" s="1"/>
  <c r="DB740" i="52"/>
  <c r="DZ740" i="52"/>
  <c r="EA740" i="52"/>
  <c r="EU628" i="52"/>
  <c r="FH628" i="52" s="1"/>
  <c r="EA628" i="52"/>
  <c r="DB628" i="52"/>
  <c r="DZ628" i="52"/>
  <c r="FM811" i="52"/>
  <c r="DU750" i="52"/>
  <c r="EH834" i="52"/>
  <c r="EA805" i="52"/>
  <c r="EU805" i="52"/>
  <c r="FH805" i="52" s="1"/>
  <c r="DZ805" i="52"/>
  <c r="DB805" i="52"/>
  <c r="DK766" i="52"/>
  <c r="EI822" i="52"/>
  <c r="EJ822" i="52"/>
  <c r="FR790" i="52"/>
  <c r="FN790" i="52"/>
  <c r="IG790" i="52" s="1"/>
  <c r="IE655" i="52"/>
  <c r="IN655" i="52"/>
  <c r="IO655" i="52"/>
  <c r="ES655" i="52"/>
  <c r="DN455" i="52"/>
  <c r="DL455" i="52" s="1"/>
  <c r="II688" i="52"/>
  <c r="EB532" i="52"/>
  <c r="EE532" i="52"/>
  <c r="EG532" i="52"/>
  <c r="ED532" i="52"/>
  <c r="FO486" i="52"/>
  <c r="FN486" i="52" s="1"/>
  <c r="IG486" i="52" s="1"/>
  <c r="DF486" i="52"/>
  <c r="DK461" i="52"/>
  <c r="DU518" i="52"/>
  <c r="DO512" i="52"/>
  <c r="DL512" i="52"/>
  <c r="CU663" i="52"/>
  <c r="FC663" i="52"/>
  <c r="FS663" i="52" s="1"/>
  <c r="DK548" i="52"/>
  <c r="DK465" i="52"/>
  <c r="EA624" i="52"/>
  <c r="DB624" i="52"/>
  <c r="EU624" i="52"/>
  <c r="FH624" i="52" s="1"/>
  <c r="DZ624" i="52"/>
  <c r="DK607" i="52"/>
  <c r="EV477" i="52"/>
  <c r="FJ477" i="52" s="1"/>
  <c r="DN477" i="52"/>
  <c r="DO477" i="52" s="1"/>
  <c r="FJ457" i="52"/>
  <c r="DO499" i="52"/>
  <c r="DL499" i="52"/>
  <c r="FC277" i="52"/>
  <c r="FS277" i="52" s="1"/>
  <c r="CU277" i="52"/>
  <c r="II128" i="52"/>
  <c r="IH128" i="52"/>
  <c r="FC265" i="52"/>
  <c r="FS265" i="52" s="1"/>
  <c r="CU265" i="52"/>
  <c r="EF357" i="52"/>
  <c r="EU258" i="52"/>
  <c r="FH258" i="52" s="1"/>
  <c r="DB258" i="52"/>
  <c r="DZ258" i="52"/>
  <c r="EA258" i="52"/>
  <c r="CU353" i="52"/>
  <c r="FC353" i="52"/>
  <c r="FS353" i="52" s="1"/>
  <c r="EF260" i="52"/>
  <c r="IH366" i="52"/>
  <c r="DK367" i="52"/>
  <c r="FM195" i="52"/>
  <c r="CU341" i="52"/>
  <c r="FC341" i="52"/>
  <c r="FS341" i="52" s="1"/>
  <c r="DF281" i="52"/>
  <c r="FO281" i="52"/>
  <c r="FN281" i="52" s="1"/>
  <c r="IG281" i="52" s="1"/>
  <c r="EJ412" i="52"/>
  <c r="EI412" i="52"/>
  <c r="DU356" i="52"/>
  <c r="CU249" i="52"/>
  <c r="FC249" i="52"/>
  <c r="FS249" i="52" s="1"/>
  <c r="DK229" i="52"/>
  <c r="FM180" i="52"/>
  <c r="EF298" i="52"/>
  <c r="EH298" i="52"/>
  <c r="EC298" i="52"/>
  <c r="EI207" i="52"/>
  <c r="EJ207" i="52"/>
  <c r="HV194" i="52"/>
  <c r="HT194" i="52"/>
  <c r="HN194" i="52"/>
  <c r="HP194" i="52"/>
  <c r="HM194" i="52"/>
  <c r="HS194" i="52"/>
  <c r="HO194" i="52"/>
  <c r="HW194" i="52"/>
  <c r="HQ194" i="52"/>
  <c r="HU194" i="52"/>
  <c r="GR194" i="52"/>
  <c r="GD194" i="52"/>
  <c r="GK194" i="52"/>
  <c r="GP194" i="52"/>
  <c r="FZ194" i="52"/>
  <c r="GM194" i="52"/>
  <c r="FY194" i="52"/>
  <c r="GH194" i="52"/>
  <c r="GC194" i="52"/>
  <c r="GQ194" i="52"/>
  <c r="GG194" i="52"/>
  <c r="GU194" i="52"/>
  <c r="GA194" i="52"/>
  <c r="GL194" i="52"/>
  <c r="GJ194" i="52"/>
  <c r="GT194" i="52"/>
  <c r="GB194" i="52"/>
  <c r="GN194" i="52"/>
  <c r="HA194" i="52"/>
  <c r="HB194" i="52"/>
  <c r="HE194" i="52"/>
  <c r="HJ194" i="52"/>
  <c r="HI194" i="52"/>
  <c r="HH194" i="52"/>
  <c r="HC194" i="52"/>
  <c r="HG194" i="52"/>
  <c r="HK194" i="52"/>
  <c r="HD194" i="52"/>
  <c r="HF194" i="52"/>
  <c r="DU97" i="52"/>
  <c r="EA189" i="52"/>
  <c r="EC189" i="52" s="1"/>
  <c r="DZ189" i="52"/>
  <c r="EU189" i="52"/>
  <c r="FH189" i="52" s="1"/>
  <c r="DB189" i="52"/>
  <c r="II1051" i="52"/>
  <c r="FM1051" i="52"/>
  <c r="EF202" i="52"/>
  <c r="EG202" i="52"/>
  <c r="EB202" i="52"/>
  <c r="EF186" i="52"/>
  <c r="EU173" i="52"/>
  <c r="FH173" i="52" s="1"/>
  <c r="DB173" i="52"/>
  <c r="EA173" i="52"/>
  <c r="DZ173" i="52"/>
  <c r="EV91" i="52"/>
  <c r="FJ91" i="52" s="1"/>
  <c r="DN1015" i="52"/>
  <c r="DO1015" i="52" s="1"/>
  <c r="II1007" i="52"/>
  <c r="FM1007" i="52"/>
  <c r="IH1007" i="52"/>
  <c r="CU169" i="52"/>
  <c r="FC169" i="52"/>
  <c r="FS169" i="52" s="1"/>
  <c r="CU124" i="52"/>
  <c r="FC124" i="52"/>
  <c r="FS124" i="52" s="1"/>
  <c r="DK75" i="52"/>
  <c r="EI113" i="52"/>
  <c r="EJ113" i="52"/>
  <c r="EF951" i="52"/>
  <c r="EH951" i="52"/>
  <c r="EC951" i="52"/>
  <c r="EV1017" i="52"/>
  <c r="FJ1017" i="52" s="1"/>
  <c r="DZ1017" i="52"/>
  <c r="EA1017" i="52"/>
  <c r="EB1017" i="52" s="1"/>
  <c r="DB1017" i="52"/>
  <c r="DU981" i="52"/>
  <c r="FO898" i="52"/>
  <c r="FN898" i="52" s="1"/>
  <c r="IG898" i="52" s="1"/>
  <c r="DF898" i="52"/>
  <c r="EJ115" i="52"/>
  <c r="EI115" i="52"/>
  <c r="FO1019" i="52"/>
  <c r="DF1019" i="52"/>
  <c r="DK968" i="52"/>
  <c r="DU935" i="52"/>
  <c r="DB1019" i="52"/>
  <c r="DZ1019" i="52"/>
  <c r="EV1019" i="52"/>
  <c r="FJ1019" i="52" s="1"/>
  <c r="EA1019" i="52"/>
  <c r="EB1019" i="52" s="1"/>
  <c r="DK932" i="52"/>
  <c r="FJ888" i="52"/>
  <c r="CU976" i="52"/>
  <c r="FC976" i="52"/>
  <c r="FS976" i="52" s="1"/>
  <c r="II916" i="52"/>
  <c r="IH916" i="52"/>
  <c r="DK928" i="52"/>
  <c r="EU910" i="52"/>
  <c r="FH910" i="52" s="1"/>
  <c r="EA910" i="52"/>
  <c r="DB910" i="52"/>
  <c r="DZ910" i="52"/>
  <c r="FR879" i="52"/>
  <c r="FN879" i="52"/>
  <c r="IG879" i="52" s="1"/>
  <c r="EI916" i="52"/>
  <c r="EJ916" i="52"/>
  <c r="HE266" i="52"/>
  <c r="CU937" i="52"/>
  <c r="FC937" i="52"/>
  <c r="FS937" i="52" s="1"/>
  <c r="FC820" i="52"/>
  <c r="FS820" i="52" s="1"/>
  <c r="CU820" i="52"/>
  <c r="EA689" i="52"/>
  <c r="EE689" i="52" s="1"/>
  <c r="CU549" i="52"/>
  <c r="FC549" i="52"/>
  <c r="FS549" i="52" s="1"/>
  <c r="FC667" i="52"/>
  <c r="FS667" i="52" s="1"/>
  <c r="CU667" i="52"/>
  <c r="CU563" i="52"/>
  <c r="FC563" i="52"/>
  <c r="FS563" i="52" s="1"/>
  <c r="CU367" i="52"/>
  <c r="FC367" i="52"/>
  <c r="FS367" i="52" s="1"/>
  <c r="CU391" i="52"/>
  <c r="FC391" i="52"/>
  <c r="FS391" i="52" s="1"/>
  <c r="FS810" i="52"/>
  <c r="II466" i="52"/>
  <c r="IH297" i="52"/>
  <c r="CU184" i="52"/>
  <c r="FC184" i="52"/>
  <c r="FS184" i="52" s="1"/>
  <c r="FS792" i="52"/>
  <c r="Z23" i="52"/>
  <c r="AA23" i="52"/>
  <c r="EE151" i="52"/>
  <c r="EE456" i="52"/>
  <c r="EG456" i="52"/>
  <c r="EE539" i="52"/>
  <c r="EG539" i="52"/>
  <c r="ED1024" i="52"/>
  <c r="EB1024" i="52"/>
  <c r="EC1024" i="52"/>
  <c r="EH1024" i="52"/>
  <c r="ED904" i="52"/>
  <c r="EH904" i="52"/>
  <c r="EB904" i="52"/>
  <c r="EC904" i="52"/>
  <c r="II776" i="52"/>
  <c r="IH776" i="52"/>
  <c r="FM776" i="52"/>
  <c r="EI805" i="52"/>
  <c r="EJ805" i="52"/>
  <c r="FC796" i="52"/>
  <c r="FS796" i="52" s="1"/>
  <c r="CU796" i="52"/>
  <c r="DB796" i="52"/>
  <c r="DU717" i="52"/>
  <c r="FN823" i="52"/>
  <c r="IG823" i="52" s="1"/>
  <c r="FR823" i="52"/>
  <c r="FS766" i="52"/>
  <c r="EA731" i="52"/>
  <c r="DB731" i="52"/>
  <c r="DZ731" i="52"/>
  <c r="EU731" i="52"/>
  <c r="FH731" i="52" s="1"/>
  <c r="FL731" i="52" s="1"/>
  <c r="IH720" i="52"/>
  <c r="II720" i="52"/>
  <c r="FM720" i="52"/>
  <c r="EF593" i="52"/>
  <c r="EH593" i="52"/>
  <c r="EC593" i="52"/>
  <c r="EI789" i="52"/>
  <c r="EJ789" i="52"/>
  <c r="EV755" i="52"/>
  <c r="FJ755" i="52" s="1"/>
  <c r="DB755" i="52"/>
  <c r="DZ755" i="52"/>
  <c r="EA755" i="52"/>
  <c r="DF680" i="52"/>
  <c r="FO680" i="52"/>
  <c r="FN680" i="52" s="1"/>
  <c r="IG680" i="52" s="1"/>
  <c r="FM743" i="52"/>
  <c r="II743" i="52"/>
  <c r="IH743" i="52"/>
  <c r="DN687" i="52"/>
  <c r="EV687" i="52"/>
  <c r="FJ687" i="52" s="1"/>
  <c r="DK683" i="52"/>
  <c r="DU636" i="52"/>
  <c r="EA683" i="52"/>
  <c r="DB683" i="52"/>
  <c r="EU683" i="52"/>
  <c r="FH683" i="52" s="1"/>
  <c r="DZ683" i="52"/>
  <c r="IH545" i="52"/>
  <c r="II545" i="52"/>
  <c r="FM545" i="52"/>
  <c r="FO450" i="52"/>
  <c r="DF450" i="52"/>
  <c r="DK528" i="52"/>
  <c r="FS730" i="52"/>
  <c r="FM647" i="52"/>
  <c r="IH647" i="52"/>
  <c r="II647" i="52"/>
  <c r="DU502" i="52"/>
  <c r="EI601" i="52"/>
  <c r="EJ601" i="52"/>
  <c r="EV548" i="52"/>
  <c r="FJ548" i="52" s="1"/>
  <c r="DN548" i="52"/>
  <c r="DK585" i="52"/>
  <c r="DU476" i="52"/>
  <c r="EU418" i="52"/>
  <c r="FH418" i="52" s="1"/>
  <c r="EA418" i="52"/>
  <c r="EB418" i="52" s="1"/>
  <c r="DB418" i="52"/>
  <c r="DZ418" i="52"/>
  <c r="EG418" i="52" s="1"/>
  <c r="IH437" i="52"/>
  <c r="II437" i="52"/>
  <c r="FM437" i="52"/>
  <c r="DN242" i="52"/>
  <c r="EV242" i="52"/>
  <c r="FJ242" i="52" s="1"/>
  <c r="FK242" i="52" s="1"/>
  <c r="II559" i="52"/>
  <c r="FM559" i="52"/>
  <c r="IH559" i="52"/>
  <c r="EV467" i="52"/>
  <c r="FJ467" i="52" s="1"/>
  <c r="DB467" i="52"/>
  <c r="DZ467" i="52"/>
  <c r="EA467" i="52"/>
  <c r="FS420" i="52"/>
  <c r="FS590" i="52"/>
  <c r="EV437" i="52"/>
  <c r="FJ437" i="52" s="1"/>
  <c r="DN437" i="52"/>
  <c r="DO437" i="52" s="1"/>
  <c r="DF482" i="52"/>
  <c r="FO482" i="52"/>
  <c r="FN482" i="52" s="1"/>
  <c r="IG482" i="52" s="1"/>
  <c r="DK442" i="52"/>
  <c r="EV324" i="52"/>
  <c r="FJ324" i="52" s="1"/>
  <c r="DN324" i="52"/>
  <c r="DK529" i="52"/>
  <c r="DL265" i="52"/>
  <c r="DO265" i="52"/>
  <c r="DN331" i="52"/>
  <c r="DL331" i="52" s="1"/>
  <c r="DZ331" i="52"/>
  <c r="DB331" i="52"/>
  <c r="EA331" i="52"/>
  <c r="EC331" i="52" s="1"/>
  <c r="EV331" i="52"/>
  <c r="FJ331" i="52" s="1"/>
  <c r="EJ260" i="52"/>
  <c r="EI260" i="52"/>
  <c r="EV306" i="52"/>
  <c r="FJ306" i="52" s="1"/>
  <c r="DN306" i="52"/>
  <c r="DO306" i="52" s="1"/>
  <c r="DB306" i="52"/>
  <c r="DZ306" i="52"/>
  <c r="EA306" i="52"/>
  <c r="FR430" i="52"/>
  <c r="FO430" i="52"/>
  <c r="FN430" i="52" s="1"/>
  <c r="IG430" i="52" s="1"/>
  <c r="DF430" i="52"/>
  <c r="FP271" i="52"/>
  <c r="DF271" i="52"/>
  <c r="DK319" i="52"/>
  <c r="DK185" i="52"/>
  <c r="EW160" i="52"/>
  <c r="FI160" i="52" s="1"/>
  <c r="DZ160" i="52"/>
  <c r="EA160" i="52"/>
  <c r="DB160" i="52"/>
  <c r="FO1051" i="52"/>
  <c r="FN1051" i="52" s="1"/>
  <c r="IG1051" i="52" s="1"/>
  <c r="DF1051" i="52"/>
  <c r="DL173" i="52"/>
  <c r="DK88" i="52"/>
  <c r="II1033" i="52"/>
  <c r="FM1033" i="52"/>
  <c r="IH1033" i="52"/>
  <c r="FO114" i="52"/>
  <c r="FN114" i="52" s="1"/>
  <c r="IG114" i="52" s="1"/>
  <c r="DF114" i="52"/>
  <c r="DN103" i="52"/>
  <c r="DL113" i="52"/>
  <c r="DO113" i="52"/>
  <c r="FO1017" i="52"/>
  <c r="DF1017" i="52"/>
  <c r="EV71" i="52"/>
  <c r="FJ71" i="52" s="1"/>
  <c r="DN71" i="52"/>
  <c r="DL71" i="52" s="1"/>
  <c r="FO1025" i="52"/>
  <c r="FN1025" i="52" s="1"/>
  <c r="IG1025" i="52" s="1"/>
  <c r="DF1025" i="52"/>
  <c r="DO1005" i="52"/>
  <c r="DL1005" i="52"/>
  <c r="FS1004" i="52"/>
  <c r="DL914" i="52"/>
  <c r="DO914" i="52"/>
  <c r="FS974" i="52"/>
  <c r="DU902" i="52"/>
  <c r="FM909" i="52"/>
  <c r="EA896" i="52"/>
  <c r="EU896" i="52"/>
  <c r="FH896" i="52" s="1"/>
  <c r="FL896" i="52" s="1"/>
  <c r="DB896" i="52"/>
  <c r="DZ896" i="52"/>
  <c r="FR851" i="52"/>
  <c r="FN851" i="52"/>
  <c r="IG851" i="52" s="1"/>
  <c r="EV991" i="52"/>
  <c r="FJ991" i="52" s="1"/>
  <c r="DN991" i="52"/>
  <c r="DO991" i="52" s="1"/>
  <c r="DB991" i="52"/>
  <c r="DZ991" i="52"/>
  <c r="EA991" i="52"/>
  <c r="FO950" i="52"/>
  <c r="FN950" i="52" s="1"/>
  <c r="IG950" i="52" s="1"/>
  <c r="DF950" i="52"/>
  <c r="DF844" i="52"/>
  <c r="FO844" i="52"/>
  <c r="FN844" i="52" s="1"/>
  <c r="IG844" i="52" s="1"/>
  <c r="FN534" i="52"/>
  <c r="FR534" i="52"/>
  <c r="FN541" i="52"/>
  <c r="IG541" i="52" s="1"/>
  <c r="FR541" i="52"/>
  <c r="EV824" i="52"/>
  <c r="FJ824" i="52" s="1"/>
  <c r="DN824" i="52"/>
  <c r="DL824" i="52" s="1"/>
  <c r="EV779" i="52"/>
  <c r="FJ779" i="52" s="1"/>
  <c r="EA779" i="52"/>
  <c r="DB779" i="52"/>
  <c r="DZ779" i="52"/>
  <c r="EI810" i="52"/>
  <c r="EJ810" i="52"/>
  <c r="DB817" i="52"/>
  <c r="EU817" i="52"/>
  <c r="FH817" i="52" s="1"/>
  <c r="EA817" i="52"/>
  <c r="DZ817" i="52"/>
  <c r="DK814" i="52"/>
  <c r="DL831" i="52"/>
  <c r="II837" i="52"/>
  <c r="IH837" i="52"/>
  <c r="FM837" i="52"/>
  <c r="FM765" i="52"/>
  <c r="II765" i="52"/>
  <c r="IH765" i="52"/>
  <c r="II719" i="52"/>
  <c r="FM719" i="52"/>
  <c r="IH719" i="52"/>
  <c r="FM770" i="52"/>
  <c r="II770" i="52"/>
  <c r="IH770" i="52"/>
  <c r="FO807" i="52"/>
  <c r="FN807" i="52" s="1"/>
  <c r="IG807" i="52" s="1"/>
  <c r="DF807" i="52"/>
  <c r="DB678" i="52"/>
  <c r="EU678" i="52"/>
  <c r="FH678" i="52" s="1"/>
  <c r="EA678" i="52"/>
  <c r="DZ678" i="52"/>
  <c r="DU728" i="52"/>
  <c r="FM821" i="52"/>
  <c r="DK708" i="52"/>
  <c r="FS681" i="52"/>
  <c r="FN619" i="52"/>
  <c r="IG619" i="52" s="1"/>
  <c r="FR619" i="52"/>
  <c r="II492" i="52"/>
  <c r="FM492" i="52"/>
  <c r="EA455" i="52"/>
  <c r="EU455" i="52"/>
  <c r="FH455" i="52" s="1"/>
  <c r="FL455" i="52" s="1"/>
  <c r="DB455" i="52"/>
  <c r="DZ455" i="52"/>
  <c r="EU574" i="52"/>
  <c r="FH574" i="52" s="1"/>
  <c r="EA574" i="52"/>
  <c r="DZ574" i="52"/>
  <c r="DB574" i="52"/>
  <c r="FC526" i="52"/>
  <c r="FS526" i="52" s="1"/>
  <c r="CU526" i="52"/>
  <c r="DU493" i="52"/>
  <c r="EW587" i="52"/>
  <c r="FI587" i="52" s="1"/>
  <c r="DZ587" i="52"/>
  <c r="EA587" i="52"/>
  <c r="DB587" i="52"/>
  <c r="FK501" i="52"/>
  <c r="FM786" i="52"/>
  <c r="DL484" i="52"/>
  <c r="EV570" i="52"/>
  <c r="FJ570" i="52" s="1"/>
  <c r="DN570" i="52"/>
  <c r="DK524" i="52"/>
  <c r="DB571" i="52"/>
  <c r="EU571" i="52"/>
  <c r="FH571" i="52" s="1"/>
  <c r="DZ571" i="52"/>
  <c r="EA571" i="52"/>
  <c r="EV443" i="52"/>
  <c r="FJ443" i="52" s="1"/>
  <c r="DN443" i="52"/>
  <c r="DU532" i="52"/>
  <c r="DK317" i="52"/>
  <c r="EV446" i="52"/>
  <c r="FJ446" i="52" s="1"/>
  <c r="DN446" i="52"/>
  <c r="DL446" i="52" s="1"/>
  <c r="DZ257" i="52"/>
  <c r="DB257" i="52"/>
  <c r="EA257" i="52"/>
  <c r="EC257" i="52" s="1"/>
  <c r="EU257" i="52"/>
  <c r="FH257" i="52" s="1"/>
  <c r="EW352" i="52"/>
  <c r="FI352" i="52" s="1"/>
  <c r="DB352" i="52"/>
  <c r="DZ352" i="52"/>
  <c r="EA352" i="52"/>
  <c r="EF395" i="52"/>
  <c r="EB395" i="52"/>
  <c r="EG395" i="52"/>
  <c r="FP296" i="52"/>
  <c r="DF296" i="52"/>
  <c r="DO299" i="52"/>
  <c r="DL299" i="52"/>
  <c r="FS286" i="52"/>
  <c r="EF326" i="52"/>
  <c r="FP250" i="52"/>
  <c r="DF250" i="52"/>
  <c r="FI185" i="52"/>
  <c r="FM110" i="52"/>
  <c r="DN1044" i="52"/>
  <c r="DO1044" i="52" s="1"/>
  <c r="II241" i="52"/>
  <c r="FM241" i="52"/>
  <c r="EF177" i="52"/>
  <c r="DU186" i="52"/>
  <c r="FN1029" i="52"/>
  <c r="IG1029" i="52" s="1"/>
  <c r="FR1029" i="52"/>
  <c r="DK998" i="52"/>
  <c r="EU114" i="52"/>
  <c r="FH114" i="52" s="1"/>
  <c r="DN1041" i="52"/>
  <c r="DL1041" i="52" s="1"/>
  <c r="II117" i="52"/>
  <c r="IH117" i="52"/>
  <c r="FM73" i="52"/>
  <c r="EU108" i="52"/>
  <c r="FH108" i="52" s="1"/>
  <c r="FL108" i="52" s="1"/>
  <c r="DZ108" i="52"/>
  <c r="DB108" i="52"/>
  <c r="EA108" i="52"/>
  <c r="II1036" i="52"/>
  <c r="FM1036" i="52"/>
  <c r="DK1017" i="52"/>
  <c r="EJ964" i="52"/>
  <c r="EI964" i="52"/>
  <c r="FM89" i="52"/>
  <c r="DK1003" i="52"/>
  <c r="EI1030" i="52"/>
  <c r="EJ1030" i="52"/>
  <c r="II1003" i="52"/>
  <c r="FM1003" i="52"/>
  <c r="FS934" i="52"/>
  <c r="CU1010" i="52"/>
  <c r="FC1010" i="52"/>
  <c r="FS1010" i="52" s="1"/>
  <c r="DU888" i="52"/>
  <c r="EF930" i="52"/>
  <c r="EB930" i="52"/>
  <c r="EG930" i="52"/>
  <c r="EI877" i="52"/>
  <c r="EJ877" i="52"/>
  <c r="FM987" i="52"/>
  <c r="DU892" i="52"/>
  <c r="FR893" i="52"/>
  <c r="FC841" i="52"/>
  <c r="FS841" i="52" s="1"/>
  <c r="CU841" i="52"/>
  <c r="IH848" i="52"/>
  <c r="FM848" i="52"/>
  <c r="II848" i="52"/>
  <c r="FR849" i="52"/>
  <c r="FN849" i="52"/>
  <c r="IG849" i="52" s="1"/>
  <c r="ED143" i="52"/>
  <c r="EC143" i="52"/>
  <c r="EH143" i="52"/>
  <c r="EA517" i="52"/>
  <c r="DB832" i="52"/>
  <c r="EU832" i="52"/>
  <c r="FH832" i="52" s="1"/>
  <c r="DZ832" i="52"/>
  <c r="EA832" i="52"/>
  <c r="EC832" i="52" s="1"/>
  <c r="FP806" i="52"/>
  <c r="DF806" i="52"/>
  <c r="DL814" i="52"/>
  <c r="DO814" i="52"/>
  <c r="DF748" i="52"/>
  <c r="FO748" i="52"/>
  <c r="FN748" i="52" s="1"/>
  <c r="IG748" i="52" s="1"/>
  <c r="EJ700" i="52"/>
  <c r="EI700" i="52"/>
  <c r="DB812" i="52"/>
  <c r="EU812" i="52"/>
  <c r="FH812" i="52" s="1"/>
  <c r="DZ812" i="52"/>
  <c r="EA812" i="52"/>
  <c r="EJ699" i="52"/>
  <c r="EI699" i="52"/>
  <c r="FS821" i="52"/>
  <c r="DU730" i="52"/>
  <c r="EI695" i="52"/>
  <c r="EJ695" i="52"/>
  <c r="FM635" i="52"/>
  <c r="IH492" i="52"/>
  <c r="FR571" i="52"/>
  <c r="FN571" i="52"/>
  <c r="IG571" i="52" s="1"/>
  <c r="DN646" i="52"/>
  <c r="DL646" i="52" s="1"/>
  <c r="EA646" i="52"/>
  <c r="EH646" i="52" s="1"/>
  <c r="DZ646" i="52"/>
  <c r="EV646" i="52"/>
  <c r="FJ646" i="52" s="1"/>
  <c r="DB646" i="52"/>
  <c r="DZ622" i="52"/>
  <c r="DB622" i="52"/>
  <c r="EA622" i="52"/>
  <c r="EU622" i="52"/>
  <c r="FH622" i="52" s="1"/>
  <c r="DO510" i="52"/>
  <c r="DL510" i="52"/>
  <c r="EV423" i="52"/>
  <c r="FJ423" i="52" s="1"/>
  <c r="DN423" i="52"/>
  <c r="DL423" i="52" s="1"/>
  <c r="FM648" i="52"/>
  <c r="IH648" i="52"/>
  <c r="II648" i="52"/>
  <c r="EW603" i="52"/>
  <c r="FI603" i="52" s="1"/>
  <c r="DB603" i="52"/>
  <c r="DZ603" i="52"/>
  <c r="EA603" i="52"/>
  <c r="FM785" i="52"/>
  <c r="II785" i="52"/>
  <c r="IH595" i="52"/>
  <c r="II595" i="52"/>
  <c r="II556" i="52"/>
  <c r="FM556" i="52"/>
  <c r="IH556" i="52"/>
  <c r="II409" i="52"/>
  <c r="IH409" i="52"/>
  <c r="FM409" i="52"/>
  <c r="DU505" i="52"/>
  <c r="DK435" i="52"/>
  <c r="II494" i="52"/>
  <c r="IH494" i="52"/>
  <c r="FM494" i="52"/>
  <c r="FP334" i="52"/>
  <c r="DF334" i="52"/>
  <c r="DK447" i="52"/>
  <c r="IE621" i="52"/>
  <c r="FS621" i="52"/>
  <c r="DN467" i="52"/>
  <c r="FC469" i="52"/>
  <c r="FS469" i="52" s="1"/>
  <c r="CU469" i="52"/>
  <c r="EC411" i="52"/>
  <c r="EH411" i="52"/>
  <c r="ED411" i="52"/>
  <c r="EE411" i="52"/>
  <c r="II351" i="52"/>
  <c r="IH351" i="52"/>
  <c r="FM351" i="52"/>
  <c r="II294" i="52"/>
  <c r="IH294" i="52"/>
  <c r="FM294" i="52"/>
  <c r="EF391" i="52"/>
  <c r="II283" i="52"/>
  <c r="IH283" i="52"/>
  <c r="FM283" i="52"/>
  <c r="IH375" i="52"/>
  <c r="II375" i="52"/>
  <c r="FM375" i="52"/>
  <c r="EV279" i="52"/>
  <c r="FJ279" i="52" s="1"/>
  <c r="EA279" i="52"/>
  <c r="DZ279" i="52"/>
  <c r="DB279" i="52"/>
  <c r="EV346" i="52"/>
  <c r="FJ346" i="52" s="1"/>
  <c r="DN346" i="52"/>
  <c r="FP288" i="52"/>
  <c r="DF288" i="52"/>
  <c r="II164" i="52"/>
  <c r="IH164" i="52"/>
  <c r="FN184" i="52"/>
  <c r="IG184" i="52" s="1"/>
  <c r="FR184" i="52"/>
  <c r="DK231" i="52"/>
  <c r="FM201" i="52"/>
  <c r="EF213" i="52"/>
  <c r="EB213" i="52"/>
  <c r="EG213" i="52"/>
  <c r="FM129" i="52"/>
  <c r="FO1034" i="52"/>
  <c r="FN1034" i="52" s="1"/>
  <c r="IG1034" i="52" s="1"/>
  <c r="DF1034" i="52"/>
  <c r="CU165" i="52"/>
  <c r="FC165" i="52"/>
  <c r="FS165" i="52" s="1"/>
  <c r="EF966" i="52"/>
  <c r="EG966" i="52"/>
  <c r="EB966" i="52"/>
  <c r="DU1007" i="52"/>
  <c r="DF1050" i="52"/>
  <c r="FO1050" i="52"/>
  <c r="EW863" i="52"/>
  <c r="FI863" i="52" s="1"/>
  <c r="DZ863" i="52"/>
  <c r="DB863" i="52"/>
  <c r="EA863" i="52"/>
  <c r="EA1021" i="52"/>
  <c r="DB1021" i="52"/>
  <c r="DZ1021" i="52"/>
  <c r="EV1021" i="52"/>
  <c r="FJ1021" i="52" s="1"/>
  <c r="DU898" i="52"/>
  <c r="EF1048" i="52"/>
  <c r="DU987" i="52"/>
  <c r="FC1003" i="52"/>
  <c r="FS1003" i="52" s="1"/>
  <c r="CU1003" i="52"/>
  <c r="EU936" i="52"/>
  <c r="FH936" i="52" s="1"/>
  <c r="EA936" i="52"/>
  <c r="DB936" i="52"/>
  <c r="DZ936" i="52"/>
  <c r="FC908" i="52"/>
  <c r="FS908" i="52" s="1"/>
  <c r="CU908" i="52"/>
  <c r="EI956" i="52"/>
  <c r="EJ956" i="52"/>
  <c r="DB973" i="52"/>
  <c r="DZ973" i="52"/>
  <c r="EA973" i="52"/>
  <c r="EU973" i="52"/>
  <c r="FH973" i="52" s="1"/>
  <c r="DK840" i="52"/>
  <c r="EU864" i="52"/>
  <c r="FH864" i="52" s="1"/>
  <c r="EA864" i="52"/>
  <c r="DZ864" i="52"/>
  <c r="DB864" i="52"/>
  <c r="FM906" i="52"/>
  <c r="FS856" i="52"/>
  <c r="EC147" i="52"/>
  <c r="EH147" i="52"/>
  <c r="ED147" i="52"/>
  <c r="FR557" i="52"/>
  <c r="FN557" i="52"/>
  <c r="IG557" i="52" s="1"/>
  <c r="FM820" i="52"/>
  <c r="EB880" i="52"/>
  <c r="EH880" i="52"/>
  <c r="ED880" i="52"/>
  <c r="EC880" i="52"/>
  <c r="DN796" i="52"/>
  <c r="DL796" i="52" s="1"/>
  <c r="EI816" i="52"/>
  <c r="EJ816" i="52"/>
  <c r="FP808" i="52"/>
  <c r="DF808" i="52"/>
  <c r="EJ821" i="52"/>
  <c r="EI821" i="52"/>
  <c r="CU729" i="52"/>
  <c r="FC729" i="52"/>
  <c r="FS729" i="52" s="1"/>
  <c r="DF745" i="52"/>
  <c r="FO745" i="52"/>
  <c r="FN745" i="52" s="1"/>
  <c r="IG745" i="52" s="1"/>
  <c r="FM833" i="52"/>
  <c r="FS710" i="52"/>
  <c r="EI593" i="52"/>
  <c r="EJ593" i="52"/>
  <c r="DB811" i="52"/>
  <c r="EA811" i="52"/>
  <c r="EU811" i="52"/>
  <c r="FH811" i="52" s="1"/>
  <c r="FL811" i="52" s="1"/>
  <c r="DZ811" i="52"/>
  <c r="EV783" i="52"/>
  <c r="FJ783" i="52" s="1"/>
  <c r="DB783" i="52"/>
  <c r="EA783" i="52"/>
  <c r="EC783" i="52" s="1"/>
  <c r="DZ783" i="52"/>
  <c r="EV760" i="52"/>
  <c r="FJ760" i="52" s="1"/>
  <c r="EA760" i="52"/>
  <c r="DB760" i="52"/>
  <c r="DZ760" i="52"/>
  <c r="DN716" i="52"/>
  <c r="DL716" i="52" s="1"/>
  <c r="DZ619" i="52"/>
  <c r="DB619" i="52"/>
  <c r="EU619" i="52"/>
  <c r="FH619" i="52" s="1"/>
  <c r="EA619" i="52"/>
  <c r="DZ553" i="52"/>
  <c r="EA553" i="52"/>
  <c r="DB553" i="52"/>
  <c r="EU553" i="52"/>
  <c r="FH553" i="52" s="1"/>
  <c r="FM707" i="52"/>
  <c r="IH707" i="52"/>
  <c r="II707" i="52"/>
  <c r="DL727" i="52"/>
  <c r="DO727" i="52"/>
  <c r="II505" i="52"/>
  <c r="FM505" i="52"/>
  <c r="IH505" i="52"/>
  <c r="DZ421" i="52"/>
  <c r="EU421" i="52"/>
  <c r="FH421" i="52" s="1"/>
  <c r="DB421" i="52"/>
  <c r="EA421" i="52"/>
  <c r="DU501" i="52"/>
  <c r="EA435" i="52"/>
  <c r="EB435" i="52" s="1"/>
  <c r="EU435" i="52"/>
  <c r="FH435" i="52" s="1"/>
  <c r="DB435" i="52"/>
  <c r="DZ435" i="52"/>
  <c r="EG435" i="52" s="1"/>
  <c r="EV515" i="52"/>
  <c r="FJ515" i="52" s="1"/>
  <c r="DZ515" i="52"/>
  <c r="DB515" i="52"/>
  <c r="EA515" i="52"/>
  <c r="EV473" i="52"/>
  <c r="FJ473" i="52" s="1"/>
  <c r="DN473" i="52"/>
  <c r="DO473" i="52" s="1"/>
  <c r="EA473" i="52"/>
  <c r="DB473" i="52"/>
  <c r="DZ473" i="52"/>
  <c r="FO466" i="52"/>
  <c r="FN466" i="52" s="1"/>
  <c r="IG466" i="52" s="1"/>
  <c r="DF466" i="52"/>
  <c r="FJ317" i="52"/>
  <c r="FK317" i="52" s="1"/>
  <c r="EV300" i="52"/>
  <c r="FJ300" i="52" s="1"/>
  <c r="DB300" i="52"/>
  <c r="EA300" i="52"/>
  <c r="EC300" i="52" s="1"/>
  <c r="DZ300" i="52"/>
  <c r="EU363" i="52"/>
  <c r="FH363" i="52" s="1"/>
  <c r="DZ363" i="52"/>
  <c r="DB363" i="52"/>
  <c r="EA363" i="52"/>
  <c r="DU328" i="52"/>
  <c r="FC209" i="52"/>
  <c r="FS209" i="52" s="1"/>
  <c r="CU209" i="52"/>
  <c r="EJ345" i="52"/>
  <c r="EI345" i="52"/>
  <c r="FR133" i="52"/>
  <c r="FN133" i="52"/>
  <c r="IG133" i="52" s="1"/>
  <c r="DF285" i="52"/>
  <c r="FO285" i="52"/>
  <c r="FN285" i="52" s="1"/>
  <c r="IG285" i="52" s="1"/>
  <c r="EF195" i="52"/>
  <c r="EF343" i="52"/>
  <c r="EF76" i="52"/>
  <c r="DU188" i="52"/>
  <c r="DF1028" i="52"/>
  <c r="FO1028" i="52"/>
  <c r="FO201" i="52"/>
  <c r="DF201" i="52"/>
  <c r="FO136" i="52"/>
  <c r="DF136" i="52"/>
  <c r="EJ213" i="52"/>
  <c r="EI213" i="52"/>
  <c r="FM164" i="52"/>
  <c r="FO1000" i="52"/>
  <c r="FN1000" i="52" s="1"/>
  <c r="IG1000" i="52" s="1"/>
  <c r="DF1000" i="52"/>
  <c r="EB147" i="52"/>
  <c r="CU133" i="52"/>
  <c r="FC133" i="52"/>
  <c r="FS133" i="52" s="1"/>
  <c r="DO1042" i="52"/>
  <c r="DL1042" i="52"/>
  <c r="DO1036" i="52"/>
  <c r="DL1036" i="52"/>
  <c r="DB1009" i="52"/>
  <c r="DZ1009" i="52"/>
  <c r="EA1009" i="52"/>
  <c r="EU1009" i="52"/>
  <c r="FH1009" i="52" s="1"/>
  <c r="CU964" i="52"/>
  <c r="FC964" i="52"/>
  <c r="FS964" i="52" s="1"/>
  <c r="FC995" i="52"/>
  <c r="FS995" i="52" s="1"/>
  <c r="CU995" i="52"/>
  <c r="DK957" i="52"/>
  <c r="EA1002" i="52"/>
  <c r="EV1002" i="52"/>
  <c r="FJ1002" i="52" s="1"/>
  <c r="DZ1002" i="52"/>
  <c r="DB1002" i="52"/>
  <c r="CU113" i="52"/>
  <c r="FC113" i="52"/>
  <c r="FS113" i="52" s="1"/>
  <c r="EF1035" i="52"/>
  <c r="DO892" i="52"/>
  <c r="EU911" i="52"/>
  <c r="FH911" i="52" s="1"/>
  <c r="FL911" i="52" s="1"/>
  <c r="EA911" i="52"/>
  <c r="EH911" i="52" s="1"/>
  <c r="DB911" i="52"/>
  <c r="DZ911" i="52"/>
  <c r="DN896" i="52"/>
  <c r="DO896" i="52" s="1"/>
  <c r="FO1012" i="52"/>
  <c r="FN1012" i="52" s="1"/>
  <c r="IG1012" i="52" s="1"/>
  <c r="DF1012" i="52"/>
  <c r="DN907" i="52"/>
  <c r="EU963" i="52"/>
  <c r="FH963" i="52" s="1"/>
  <c r="FL963" i="52" s="1"/>
  <c r="DZ963" i="52"/>
  <c r="EA963" i="52"/>
  <c r="DB963" i="52"/>
  <c r="II891" i="52"/>
  <c r="CU956" i="52"/>
  <c r="FC956" i="52"/>
  <c r="FS956" i="52" s="1"/>
  <c r="FO877" i="52"/>
  <c r="DF877" i="52"/>
  <c r="FR863" i="52"/>
  <c r="FN863" i="52"/>
  <c r="IG863" i="52" s="1"/>
  <c r="DK900" i="52"/>
  <c r="EE552" i="52"/>
  <c r="EG552" i="52"/>
  <c r="FN726" i="52"/>
  <c r="IG726" i="52" s="1"/>
  <c r="FR726" i="52"/>
  <c r="DZ654" i="52"/>
  <c r="DB654" i="52"/>
  <c r="EU654" i="52"/>
  <c r="FH654" i="52" s="1"/>
  <c r="EA654" i="52"/>
  <c r="II654" i="52"/>
  <c r="IH654" i="52"/>
  <c r="FM654" i="52"/>
  <c r="DO804" i="52"/>
  <c r="DL804" i="52"/>
  <c r="FM803" i="52"/>
  <c r="DK806" i="52"/>
  <c r="DK815" i="52"/>
  <c r="DK825" i="52"/>
  <c r="EI791" i="52"/>
  <c r="EJ791" i="52"/>
  <c r="DK749" i="52"/>
  <c r="DZ789" i="52"/>
  <c r="EV770" i="52"/>
  <c r="FJ770" i="52" s="1"/>
  <c r="DB770" i="52"/>
  <c r="DZ770" i="52"/>
  <c r="EA770" i="52"/>
  <c r="DK726" i="52"/>
  <c r="EJ829" i="52"/>
  <c r="EI829" i="52"/>
  <c r="CU798" i="52"/>
  <c r="FC798" i="52"/>
  <c r="FS798" i="52" s="1"/>
  <c r="FJ801" i="52"/>
  <c r="DU738" i="52"/>
  <c r="DU739" i="52"/>
  <c r="FS759" i="52"/>
  <c r="FM571" i="52"/>
  <c r="EU685" i="52"/>
  <c r="FH685" i="52" s="1"/>
  <c r="DB685" i="52"/>
  <c r="EA685" i="52"/>
  <c r="DZ685" i="52"/>
  <c r="DU612" i="52"/>
  <c r="EV480" i="52"/>
  <c r="FJ480" i="52" s="1"/>
  <c r="FK480" i="52" s="1"/>
  <c r="DN480" i="52"/>
  <c r="DO480" i="52" s="1"/>
  <c r="FS623" i="52"/>
  <c r="FJ518" i="52"/>
  <c r="IH495" i="52"/>
  <c r="DF644" i="52"/>
  <c r="FO644" i="52"/>
  <c r="FN644" i="52" s="1"/>
  <c r="IG644" i="52" s="1"/>
  <c r="DO490" i="52"/>
  <c r="DL490" i="52"/>
  <c r="CU610" i="52"/>
  <c r="FC610" i="52"/>
  <c r="FS610" i="52" s="1"/>
  <c r="FM557" i="52"/>
  <c r="IH557" i="52"/>
  <c r="II557" i="52"/>
  <c r="II543" i="52"/>
  <c r="FM543" i="52"/>
  <c r="IH543" i="52"/>
  <c r="EI440" i="52"/>
  <c r="EJ440" i="52"/>
  <c r="FM434" i="52"/>
  <c r="II434" i="52"/>
  <c r="IH434" i="52"/>
  <c r="EE207" i="52"/>
  <c r="EH207" i="52"/>
  <c r="ED207" i="52"/>
  <c r="EC207" i="52"/>
  <c r="DU427" i="52"/>
  <c r="EV428" i="52"/>
  <c r="FJ428" i="52" s="1"/>
  <c r="DN428" i="52"/>
  <c r="DO428" i="52" s="1"/>
  <c r="EJ420" i="52"/>
  <c r="EI420" i="52"/>
  <c r="DZ342" i="52"/>
  <c r="DB342" i="52"/>
  <c r="EU342" i="52"/>
  <c r="FH342" i="52" s="1"/>
  <c r="EA342" i="52"/>
  <c r="EH342" i="52" s="1"/>
  <c r="DK253" i="52"/>
  <c r="DK309" i="52"/>
  <c r="DN301" i="52"/>
  <c r="EV301" i="52"/>
  <c r="FJ301" i="52" s="1"/>
  <c r="CU261" i="52"/>
  <c r="FC261" i="52"/>
  <c r="FS261" i="52" s="1"/>
  <c r="II248" i="52"/>
  <c r="EF304" i="52"/>
  <c r="EC304" i="52"/>
  <c r="EH304" i="52"/>
  <c r="EV403" i="52"/>
  <c r="FJ403" i="52" s="1"/>
  <c r="DN403" i="52"/>
  <c r="DK181" i="52"/>
  <c r="FC213" i="52"/>
  <c r="FS213" i="52" s="1"/>
  <c r="CU213" i="52"/>
  <c r="EF192" i="52"/>
  <c r="DU163" i="52"/>
  <c r="CU181" i="52"/>
  <c r="FC181" i="52"/>
  <c r="FS181" i="52" s="1"/>
  <c r="EF144" i="52"/>
  <c r="EG144" i="52"/>
  <c r="EB144" i="52"/>
  <c r="FM997" i="52"/>
  <c r="II997" i="52"/>
  <c r="CU1037" i="52"/>
  <c r="FC1037" i="52"/>
  <c r="FS1037" i="52" s="1"/>
  <c r="DO1004" i="52"/>
  <c r="DL1004" i="52"/>
  <c r="DO913" i="52"/>
  <c r="DL913" i="52"/>
  <c r="DN995" i="52"/>
  <c r="IH918" i="52"/>
  <c r="FM918" i="52"/>
  <c r="II918" i="52"/>
  <c r="DZ869" i="52"/>
  <c r="EU869" i="52"/>
  <c r="FH869" i="52" s="1"/>
  <c r="DB869" i="52"/>
  <c r="EA869" i="52"/>
  <c r="DU926" i="52"/>
  <c r="FC996" i="52"/>
  <c r="FS996" i="52" s="1"/>
  <c r="CU996" i="52"/>
  <c r="FM963" i="52"/>
  <c r="FJ891" i="52"/>
  <c r="FM843" i="52"/>
  <c r="HY228" i="52"/>
  <c r="HZ228" i="52"/>
  <c r="IL924" i="52"/>
  <c r="FN129" i="52"/>
  <c r="IG129" i="52" s="1"/>
  <c r="FR129" i="52"/>
  <c r="FN371" i="52"/>
  <c r="IG371" i="52" s="1"/>
  <c r="FN609" i="52"/>
  <c r="IG609" i="52" s="1"/>
  <c r="FR609" i="52"/>
  <c r="FN944" i="52"/>
  <c r="FR944" i="52"/>
  <c r="EB958" i="52"/>
  <c r="FM794" i="52"/>
  <c r="II794" i="52"/>
  <c r="IH794" i="52"/>
  <c r="FJ815" i="52"/>
  <c r="FC718" i="52"/>
  <c r="FS718" i="52" s="1"/>
  <c r="CU718" i="52"/>
  <c r="IH829" i="52"/>
  <c r="II769" i="52"/>
  <c r="IH769" i="52"/>
  <c r="FM769" i="52"/>
  <c r="EJ667" i="52"/>
  <c r="EI667" i="52"/>
  <c r="II766" i="52"/>
  <c r="IH766" i="52"/>
  <c r="FM766" i="52"/>
  <c r="DL726" i="52"/>
  <c r="DO726" i="52"/>
  <c r="EU699" i="52"/>
  <c r="FH699" i="52" s="1"/>
  <c r="DZ699" i="52"/>
  <c r="DB699" i="52"/>
  <c r="EA699" i="52"/>
  <c r="FM788" i="52"/>
  <c r="DO801" i="52"/>
  <c r="DL801" i="52"/>
  <c r="DO757" i="52"/>
  <c r="DL757" i="52"/>
  <c r="II680" i="52"/>
  <c r="DN728" i="52"/>
  <c r="DO728" i="52" s="1"/>
  <c r="EI684" i="52"/>
  <c r="EJ684" i="52"/>
  <c r="EI641" i="52"/>
  <c r="EJ641" i="52"/>
  <c r="DK492" i="52"/>
  <c r="EF650" i="52"/>
  <c r="FN537" i="52"/>
  <c r="IG537" i="52" s="1"/>
  <c r="FR537" i="52"/>
  <c r="EV652" i="52"/>
  <c r="FJ652" i="52" s="1"/>
  <c r="DN652" i="52"/>
  <c r="EV468" i="52"/>
  <c r="FJ468" i="52" s="1"/>
  <c r="DN468" i="52"/>
  <c r="DO468" i="52" s="1"/>
  <c r="EA468" i="52"/>
  <c r="DB468" i="52"/>
  <c r="DZ468" i="52"/>
  <c r="FS714" i="52"/>
  <c r="EV660" i="52"/>
  <c r="FJ660" i="52" s="1"/>
  <c r="DN660" i="52"/>
  <c r="IH502" i="52"/>
  <c r="FM502" i="52"/>
  <c r="II502" i="52"/>
  <c r="FM626" i="52"/>
  <c r="IH626" i="52"/>
  <c r="II626" i="52"/>
  <c r="EI541" i="52"/>
  <c r="EJ541" i="52"/>
  <c r="FM781" i="52"/>
  <c r="II781" i="52"/>
  <c r="IH566" i="52"/>
  <c r="II566" i="52"/>
  <c r="FM566" i="52"/>
  <c r="FS487" i="52"/>
  <c r="FM439" i="52"/>
  <c r="IH439" i="52"/>
  <c r="II439" i="52"/>
  <c r="FM500" i="52"/>
  <c r="FS500" i="52"/>
  <c r="DB416" i="52"/>
  <c r="EA416" i="52"/>
  <c r="EB416" i="52" s="1"/>
  <c r="DZ416" i="52"/>
  <c r="EE416" i="52" s="1"/>
  <c r="EU416" i="52"/>
  <c r="FH416" i="52" s="1"/>
  <c r="II555" i="52"/>
  <c r="FM555" i="52"/>
  <c r="IH555" i="52"/>
  <c r="DK561" i="52"/>
  <c r="EV284" i="52"/>
  <c r="FJ284" i="52" s="1"/>
  <c r="DB284" i="52"/>
  <c r="EA284" i="52"/>
  <c r="EC284" i="52" s="1"/>
  <c r="DZ284" i="52"/>
  <c r="DK497" i="52"/>
  <c r="DK551" i="52"/>
  <c r="EJ445" i="52"/>
  <c r="EI445" i="52"/>
  <c r="EV413" i="52"/>
  <c r="FJ413" i="52" s="1"/>
  <c r="DB413" i="52"/>
  <c r="EA413" i="52"/>
  <c r="DZ413" i="52"/>
  <c r="FS433" i="52"/>
  <c r="EA427" i="52"/>
  <c r="DZ427" i="52"/>
  <c r="EU427" i="52"/>
  <c r="FH427" i="52" s="1"/>
  <c r="DB427" i="52"/>
  <c r="DZ293" i="52"/>
  <c r="EU293" i="52"/>
  <c r="FH293" i="52" s="1"/>
  <c r="FL293" i="52" s="1"/>
  <c r="DB293" i="52"/>
  <c r="EA293" i="52"/>
  <c r="II426" i="52"/>
  <c r="IH426" i="52"/>
  <c r="FM426" i="52"/>
  <c r="EU369" i="52"/>
  <c r="FH369" i="52" s="1"/>
  <c r="EA369" i="52"/>
  <c r="EC369" i="52" s="1"/>
  <c r="DB369" i="52"/>
  <c r="DZ369" i="52"/>
  <c r="DL327" i="52"/>
  <c r="FS183" i="52"/>
  <c r="EA242" i="52"/>
  <c r="EW344" i="52"/>
  <c r="FI344" i="52" s="1"/>
  <c r="DZ344" i="52"/>
  <c r="EA344" i="52"/>
  <c r="DB344" i="52"/>
  <c r="EV313" i="52"/>
  <c r="FJ313" i="52" s="1"/>
  <c r="DB313" i="52"/>
  <c r="DZ313" i="52"/>
  <c r="EA313" i="52"/>
  <c r="FP276" i="52"/>
  <c r="DF276" i="52"/>
  <c r="DZ343" i="52"/>
  <c r="DN343" i="52"/>
  <c r="DL343" i="52" s="1"/>
  <c r="EV343" i="52"/>
  <c r="FJ343" i="52" s="1"/>
  <c r="DB343" i="52"/>
  <c r="EA343" i="52"/>
  <c r="EC343" i="52" s="1"/>
  <c r="FR355" i="52"/>
  <c r="FN355" i="52"/>
  <c r="IG355" i="52" s="1"/>
  <c r="DB302" i="52"/>
  <c r="EA302" i="52"/>
  <c r="EC302" i="52" s="1"/>
  <c r="EV302" i="52"/>
  <c r="FJ302" i="52" s="1"/>
  <c r="DZ302" i="52"/>
  <c r="FP274" i="52"/>
  <c r="DF274" i="52"/>
  <c r="DB188" i="52"/>
  <c r="EU188" i="52"/>
  <c r="FH188" i="52" s="1"/>
  <c r="EA188" i="52"/>
  <c r="DZ188" i="52"/>
  <c r="DU179" i="52"/>
  <c r="DF97" i="52"/>
  <c r="FO97" i="52"/>
  <c r="FN97" i="52" s="1"/>
  <c r="IG97" i="52" s="1"/>
  <c r="IH184" i="52"/>
  <c r="II184" i="52"/>
  <c r="CU112" i="52"/>
  <c r="FC112" i="52"/>
  <c r="FS112" i="52" s="1"/>
  <c r="DU1018" i="52"/>
  <c r="EJ136" i="52"/>
  <c r="EI136" i="52"/>
  <c r="EI118" i="52"/>
  <c r="EJ118" i="52"/>
  <c r="DN108" i="52"/>
  <c r="EJ1032" i="52"/>
  <c r="EI1032" i="52"/>
  <c r="EU941" i="52"/>
  <c r="FH941" i="52" s="1"/>
  <c r="DB941" i="52"/>
  <c r="EA941" i="52"/>
  <c r="DZ941" i="52"/>
  <c r="DF909" i="52"/>
  <c r="FO909" i="52"/>
  <c r="FN909" i="52" s="1"/>
  <c r="IG909" i="52" s="1"/>
  <c r="EC972" i="52"/>
  <c r="EH972" i="52"/>
  <c r="ED972" i="52"/>
  <c r="GM228" i="52"/>
  <c r="FY228" i="52"/>
  <c r="HE228" i="52"/>
  <c r="FC207" i="52"/>
  <c r="FS207" i="52" s="1"/>
  <c r="CU207" i="52"/>
  <c r="FN390" i="52"/>
  <c r="FR390" i="52"/>
  <c r="EJ820" i="52"/>
  <c r="EI820" i="52"/>
  <c r="DF826" i="52"/>
  <c r="FO826" i="52"/>
  <c r="FN826" i="52" s="1"/>
  <c r="IG826" i="52" s="1"/>
  <c r="DN779" i="52"/>
  <c r="DO779" i="52" s="1"/>
  <c r="II671" i="52"/>
  <c r="FM671" i="52"/>
  <c r="IH671" i="52"/>
  <c r="FK835" i="52"/>
  <c r="FJ817" i="52"/>
  <c r="DN718" i="52"/>
  <c r="DO718" i="52" s="1"/>
  <c r="FS657" i="52"/>
  <c r="DN828" i="52"/>
  <c r="DL828" i="52" s="1"/>
  <c r="EV791" i="52"/>
  <c r="FJ791" i="52" s="1"/>
  <c r="DN791" i="52"/>
  <c r="DO791" i="52" s="1"/>
  <c r="DB791" i="52"/>
  <c r="EA791" i="52"/>
  <c r="DZ791" i="52"/>
  <c r="IH736" i="52"/>
  <c r="II736" i="52"/>
  <c r="FM736" i="52"/>
  <c r="FM800" i="52"/>
  <c r="II800" i="52"/>
  <c r="EJ609" i="52"/>
  <c r="EI609" i="52"/>
  <c r="FO425" i="52"/>
  <c r="FN425" i="52" s="1"/>
  <c r="IG425" i="52" s="1"/>
  <c r="DF425" i="52"/>
  <c r="DO767" i="52"/>
  <c r="DL767" i="52"/>
  <c r="EI637" i="52"/>
  <c r="EJ637" i="52"/>
  <c r="FR667" i="52"/>
  <c r="FN667" i="52"/>
  <c r="EA550" i="52"/>
  <c r="DZ550" i="52"/>
  <c r="DB550" i="52"/>
  <c r="EU550" i="52"/>
  <c r="FH550" i="52" s="1"/>
  <c r="II486" i="52"/>
  <c r="FM486" i="52"/>
  <c r="DU488" i="52"/>
  <c r="DO743" i="52"/>
  <c r="DL743" i="52"/>
  <c r="CU688" i="52"/>
  <c r="FC688" i="52"/>
  <c r="FS688" i="52" s="1"/>
  <c r="EI649" i="52"/>
  <c r="EJ649" i="52"/>
  <c r="EU703" i="52"/>
  <c r="FH703" i="52" s="1"/>
  <c r="EA703" i="52"/>
  <c r="DZ703" i="52"/>
  <c r="DB703" i="52"/>
  <c r="CU380" i="52"/>
  <c r="FC380" i="52"/>
  <c r="FS380" i="52" s="1"/>
  <c r="EF585" i="52"/>
  <c r="DN498" i="52"/>
  <c r="DO498" i="52" s="1"/>
  <c r="EV439" i="52"/>
  <c r="FJ439" i="52" s="1"/>
  <c r="DN439" i="52"/>
  <c r="DO439" i="52" s="1"/>
  <c r="FP365" i="52"/>
  <c r="DF365" i="52"/>
  <c r="EV503" i="52"/>
  <c r="FJ503" i="52" s="1"/>
  <c r="DB503" i="52"/>
  <c r="DZ503" i="52"/>
  <c r="EA503" i="52"/>
  <c r="EB540" i="52"/>
  <c r="EE540" i="52"/>
  <c r="EG540" i="52"/>
  <c r="ED540" i="52"/>
  <c r="FS459" i="52"/>
  <c r="II493" i="52"/>
  <c r="IH493" i="52"/>
  <c r="FM493" i="52"/>
  <c r="FO418" i="52"/>
  <c r="DF418" i="52"/>
  <c r="EI369" i="52"/>
  <c r="EJ369" i="52"/>
  <c r="FP331" i="52"/>
  <c r="DF331" i="52"/>
  <c r="DZ247" i="52"/>
  <c r="EU247" i="52"/>
  <c r="FH247" i="52" s="1"/>
  <c r="DB247" i="52"/>
  <c r="EA247" i="52"/>
  <c r="EH247" i="52" s="1"/>
  <c r="FP280" i="52"/>
  <c r="DF280" i="52"/>
  <c r="EF410" i="52"/>
  <c r="EC410" i="52"/>
  <c r="EH410" i="52"/>
  <c r="EE211" i="52"/>
  <c r="EC211" i="52"/>
  <c r="EH211" i="52"/>
  <c r="ED211" i="52"/>
  <c r="EB292" i="52"/>
  <c r="ED292" i="52"/>
  <c r="EV312" i="52"/>
  <c r="FJ312" i="52" s="1"/>
  <c r="DN312" i="52"/>
  <c r="DL312" i="52" s="1"/>
  <c r="EA312" i="52"/>
  <c r="DB312" i="52"/>
  <c r="DZ312" i="52"/>
  <c r="DF339" i="52"/>
  <c r="FO339" i="52"/>
  <c r="FN339" i="52" s="1"/>
  <c r="IG339" i="52" s="1"/>
  <c r="EF197" i="52"/>
  <c r="CU399" i="52"/>
  <c r="FC399" i="52"/>
  <c r="FS399" i="52" s="1"/>
  <c r="FS167" i="52"/>
  <c r="FP270" i="52"/>
  <c r="DF270" i="52"/>
  <c r="DN97" i="52"/>
  <c r="DL97" i="52" s="1"/>
  <c r="IH191" i="52"/>
  <c r="II191" i="52"/>
  <c r="FO86" i="52"/>
  <c r="FN86" i="52" s="1"/>
  <c r="IG86" i="52" s="1"/>
  <c r="DF86" i="52"/>
  <c r="IH86" i="52"/>
  <c r="DB165" i="52"/>
  <c r="EA165" i="52"/>
  <c r="EC165" i="52" s="1"/>
  <c r="DZ165" i="52"/>
  <c r="EU165" i="52"/>
  <c r="FH165" i="52" s="1"/>
  <c r="EU192" i="52"/>
  <c r="FH192" i="52" s="1"/>
  <c r="DB192" i="52"/>
  <c r="EA192" i="52"/>
  <c r="EH192" i="52" s="1"/>
  <c r="DZ192" i="52"/>
  <c r="EV67" i="52"/>
  <c r="FJ67" i="52" s="1"/>
  <c r="DN67" i="52"/>
  <c r="DO67" i="52" s="1"/>
  <c r="DZ67" i="52"/>
  <c r="EA67" i="52"/>
  <c r="DB67" i="52"/>
  <c r="FJ174" i="52"/>
  <c r="CU104" i="52"/>
  <c r="FC104" i="52"/>
  <c r="FS104" i="52" s="1"/>
  <c r="EF1032" i="52"/>
  <c r="II116" i="52"/>
  <c r="FM116" i="52"/>
  <c r="IH116" i="52"/>
  <c r="EV1050" i="52"/>
  <c r="FJ1050" i="52" s="1"/>
  <c r="DB1050" i="52"/>
  <c r="DZ1050" i="52"/>
  <c r="EA1050" i="52"/>
  <c r="EB1050" i="52" s="1"/>
  <c r="DK1019" i="52"/>
  <c r="CU90" i="52"/>
  <c r="FC90" i="52"/>
  <c r="FS90" i="52" s="1"/>
  <c r="FS1011" i="52"/>
  <c r="DK937" i="52"/>
  <c r="II892" i="52"/>
  <c r="FM892" i="52"/>
  <c r="EF969" i="52"/>
  <c r="EC969" i="52"/>
  <c r="EH969" i="52"/>
  <c r="DF906" i="52"/>
  <c r="FO906" i="52"/>
  <c r="FN906" i="52" s="1"/>
  <c r="IG906" i="52" s="1"/>
  <c r="FR878" i="52"/>
  <c r="FN878" i="52"/>
  <c r="IG878" i="52" s="1"/>
  <c r="DK843" i="52"/>
  <c r="EI915" i="52"/>
  <c r="EJ915" i="52"/>
  <c r="FM864" i="52"/>
  <c r="DZ839" i="52"/>
  <c r="EV839" i="52"/>
  <c r="FJ839" i="52" s="1"/>
  <c r="DB839" i="52"/>
  <c r="EA839" i="52"/>
  <c r="EB839" i="52" s="1"/>
  <c r="EV865" i="52"/>
  <c r="FJ865" i="52" s="1"/>
  <c r="DN865" i="52"/>
  <c r="DL865" i="52" s="1"/>
  <c r="EV61" i="52"/>
  <c r="FJ61" i="52" s="1"/>
  <c r="DN61" i="52"/>
  <c r="EV1008" i="52"/>
  <c r="FJ1008" i="52" s="1"/>
  <c r="DN1008" i="52"/>
  <c r="FC1023" i="52"/>
  <c r="FS1023" i="52" s="1"/>
  <c r="CU1023" i="52"/>
  <c r="EE139" i="52"/>
  <c r="EG139" i="52"/>
  <c r="DB475" i="52"/>
  <c r="EF367" i="52"/>
  <c r="FK605" i="52"/>
  <c r="FL605" i="52"/>
  <c r="DO557" i="52"/>
  <c r="DL557" i="52"/>
  <c r="EE599" i="52"/>
  <c r="EG599" i="52"/>
  <c r="GH858" i="52"/>
  <c r="GP858" i="52"/>
  <c r="HA858" i="52"/>
  <c r="HT858" i="52"/>
  <c r="HO858" i="52"/>
  <c r="FY858" i="52"/>
  <c r="GM858" i="52"/>
  <c r="HE858" i="52"/>
  <c r="HS858" i="52"/>
  <c r="HN858" i="52"/>
  <c r="GC858" i="52"/>
  <c r="GL858" i="52"/>
  <c r="GT858" i="52"/>
  <c r="HI858" i="52"/>
  <c r="HW858" i="52"/>
  <c r="HQ858" i="52"/>
  <c r="GG858" i="52"/>
  <c r="GN858" i="52"/>
  <c r="HH858" i="52"/>
  <c r="HV858" i="52"/>
  <c r="HP858" i="52"/>
  <c r="GK858" i="52"/>
  <c r="HG858" i="52"/>
  <c r="HU858" i="52"/>
  <c r="HM858" i="52"/>
  <c r="GA858" i="52"/>
  <c r="GJ858" i="52"/>
  <c r="GR858" i="52"/>
  <c r="HB858" i="52"/>
  <c r="HK858" i="52"/>
  <c r="FZ858" i="52"/>
  <c r="GB858" i="52"/>
  <c r="GQ858" i="52"/>
  <c r="HF858" i="52"/>
  <c r="HD858" i="52"/>
  <c r="GD858" i="52"/>
  <c r="GU858" i="52"/>
  <c r="HJ858" i="52"/>
  <c r="HC858" i="52"/>
  <c r="FM826" i="52"/>
  <c r="FP786" i="52"/>
  <c r="DF786" i="52"/>
  <c r="DO724" i="52"/>
  <c r="DL724" i="52"/>
  <c r="FJ805" i="52"/>
  <c r="DL756" i="52"/>
  <c r="DO756" i="52"/>
  <c r="EA564" i="52"/>
  <c r="DB564" i="52"/>
  <c r="EU564" i="52"/>
  <c r="FH564" i="52" s="1"/>
  <c r="DZ564" i="52"/>
  <c r="II455" i="52"/>
  <c r="FM455" i="52"/>
  <c r="FR486" i="52"/>
  <c r="DU711" i="52"/>
  <c r="DO502" i="52"/>
  <c r="DL502" i="52"/>
  <c r="FS512" i="52"/>
  <c r="FO460" i="52"/>
  <c r="FN460" i="52" s="1"/>
  <c r="IG460" i="52" s="1"/>
  <c r="DF460" i="52"/>
  <c r="DU409" i="52"/>
  <c r="DU517" i="52"/>
  <c r="FS499" i="52"/>
  <c r="FO568" i="52"/>
  <c r="FN568" i="52" s="1"/>
  <c r="IG568" i="52" s="1"/>
  <c r="DF568" i="52"/>
  <c r="FN547" i="52"/>
  <c r="IG547" i="52" s="1"/>
  <c r="FR547" i="52"/>
  <c r="EU417" i="52"/>
  <c r="FH417" i="52" s="1"/>
  <c r="DZ417" i="52"/>
  <c r="DB417" i="52"/>
  <c r="EA417" i="52"/>
  <c r="EB417" i="52" s="1"/>
  <c r="EV415" i="52"/>
  <c r="FJ415" i="52" s="1"/>
  <c r="DB415" i="52"/>
  <c r="EA415" i="52"/>
  <c r="EB415" i="52" s="1"/>
  <c r="DZ415" i="52"/>
  <c r="DN415" i="52"/>
  <c r="DO415" i="52" s="1"/>
  <c r="FP357" i="52"/>
  <c r="DF357" i="52"/>
  <c r="IH258" i="52"/>
  <c r="II258" i="52"/>
  <c r="FM258" i="52"/>
  <c r="DO1006" i="52"/>
  <c r="DL1006" i="52"/>
  <c r="FP260" i="52"/>
  <c r="DF260" i="52"/>
  <c r="II366" i="52"/>
  <c r="DZ401" i="52"/>
  <c r="EU401" i="52"/>
  <c r="FH401" i="52" s="1"/>
  <c r="DB401" i="52"/>
  <c r="EA401" i="52"/>
  <c r="IE349" i="52"/>
  <c r="EV281" i="52"/>
  <c r="FJ281" i="52" s="1"/>
  <c r="DN281" i="52"/>
  <c r="EH223" i="52"/>
  <c r="ED223" i="52"/>
  <c r="EC223" i="52"/>
  <c r="EE223" i="52"/>
  <c r="II189" i="52"/>
  <c r="IH189" i="52"/>
  <c r="EU178" i="52"/>
  <c r="FH178" i="52" s="1"/>
  <c r="DZ178" i="52"/>
  <c r="DB178" i="52"/>
  <c r="EA178" i="52"/>
  <c r="EC178" i="52" s="1"/>
  <c r="DF112" i="52"/>
  <c r="FO112" i="52"/>
  <c r="FN112" i="52" s="1"/>
  <c r="IG112" i="52" s="1"/>
  <c r="FP186" i="52"/>
  <c r="DF186" i="52"/>
  <c r="FC173" i="52"/>
  <c r="FS173" i="52" s="1"/>
  <c r="CU173" i="52"/>
  <c r="FP175" i="52"/>
  <c r="DF175" i="52"/>
  <c r="II1015" i="52"/>
  <c r="FM1015" i="52"/>
  <c r="IH1015" i="52"/>
  <c r="DU1038" i="52"/>
  <c r="DB169" i="52"/>
  <c r="EA169" i="52"/>
  <c r="DZ169" i="52"/>
  <c r="EU169" i="52"/>
  <c r="FH169" i="52" s="1"/>
  <c r="DZ124" i="52"/>
  <c r="EA124" i="52"/>
  <c r="EU124" i="52"/>
  <c r="FH124" i="52" s="1"/>
  <c r="DB124" i="52"/>
  <c r="EI75" i="52"/>
  <c r="EJ75" i="52"/>
  <c r="DF116" i="52"/>
  <c r="FO116" i="52"/>
  <c r="FN116" i="52" s="1"/>
  <c r="IG116" i="52" s="1"/>
  <c r="FS1017" i="52"/>
  <c r="EV957" i="52"/>
  <c r="FJ957" i="52" s="1"/>
  <c r="DN957" i="52"/>
  <c r="DB957" i="52"/>
  <c r="EA957" i="52"/>
  <c r="EU957" i="52"/>
  <c r="FH957" i="52" s="1"/>
  <c r="DZ957" i="52"/>
  <c r="CU898" i="52"/>
  <c r="FC898" i="52"/>
  <c r="FS898" i="52" s="1"/>
  <c r="EF1019" i="52"/>
  <c r="II1019" i="52"/>
  <c r="FM1019" i="52"/>
  <c r="DF976" i="52"/>
  <c r="FO976" i="52"/>
  <c r="FN976" i="52" s="1"/>
  <c r="IG976" i="52" s="1"/>
  <c r="II907" i="52"/>
  <c r="IH907" i="52"/>
  <c r="EV895" i="52"/>
  <c r="FJ895" i="52" s="1"/>
  <c r="DN895" i="52"/>
  <c r="DO895" i="52" s="1"/>
  <c r="IH910" i="52"/>
  <c r="EF839" i="52"/>
  <c r="FR888" i="52"/>
  <c r="FN888" i="52"/>
  <c r="IG888" i="52" s="1"/>
  <c r="II869" i="52"/>
  <c r="DB689" i="52"/>
  <c r="FC1048" i="52"/>
  <c r="FS1048" i="52" s="1"/>
  <c r="CU1048" i="52"/>
  <c r="FS359" i="52"/>
  <c r="CU547" i="52"/>
  <c r="FC547" i="52"/>
  <c r="FS547" i="52" s="1"/>
  <c r="CU174" i="52"/>
  <c r="FC174" i="52"/>
  <c r="FS174" i="52" s="1"/>
  <c r="FS837" i="52"/>
  <c r="FM301" i="52"/>
  <c r="Z37" i="52"/>
  <c r="AA37" i="52"/>
  <c r="Z50" i="52"/>
  <c r="AA50" i="52"/>
  <c r="Z40" i="52"/>
  <c r="AA40" i="52"/>
  <c r="Z36" i="52"/>
  <c r="AA36" i="52"/>
  <c r="ED151" i="52"/>
  <c r="EH151" i="52"/>
  <c r="EC151" i="52"/>
  <c r="HQ267" i="52"/>
  <c r="HM267" i="52"/>
  <c r="GA267" i="52"/>
  <c r="HG267" i="52"/>
  <c r="GK267" i="52"/>
  <c r="HW267" i="52"/>
  <c r="HD267" i="52"/>
  <c r="HI267" i="52"/>
  <c r="HV267" i="52"/>
  <c r="FY267" i="52"/>
  <c r="GP267" i="52"/>
  <c r="HJ267" i="52"/>
  <c r="HC267" i="52"/>
  <c r="FZ267" i="52"/>
  <c r="GC267" i="52"/>
  <c r="GM267" i="52"/>
  <c r="HK267" i="52"/>
  <c r="GL267" i="52"/>
  <c r="EB456" i="52"/>
  <c r="ED456" i="52"/>
  <c r="DO539" i="52"/>
  <c r="DL539" i="52"/>
  <c r="FR882" i="52"/>
  <c r="FN882" i="52"/>
  <c r="IG882" i="52" s="1"/>
  <c r="DU762" i="52"/>
  <c r="DU732" i="52"/>
  <c r="DZ796" i="52"/>
  <c r="II823" i="52"/>
  <c r="FM823" i="52"/>
  <c r="IH823" i="52"/>
  <c r="EI787" i="52"/>
  <c r="EJ787" i="52"/>
  <c r="EV766" i="52"/>
  <c r="FJ766" i="52" s="1"/>
  <c r="DB766" i="52"/>
  <c r="DZ766" i="52"/>
  <c r="EA766" i="52"/>
  <c r="EV656" i="52"/>
  <c r="FJ656" i="52" s="1"/>
  <c r="DN656" i="52"/>
  <c r="EF802" i="52"/>
  <c r="DO747" i="52"/>
  <c r="DL747" i="52"/>
  <c r="DK696" i="52"/>
  <c r="EU833" i="52"/>
  <c r="FH833" i="52" s="1"/>
  <c r="FL833" i="52" s="1"/>
  <c r="DB833" i="52"/>
  <c r="DZ833" i="52"/>
  <c r="EA833" i="52"/>
  <c r="EH833" i="52" s="1"/>
  <c r="DK698" i="52"/>
  <c r="CU680" i="52"/>
  <c r="FC680" i="52"/>
  <c r="FS680" i="52" s="1"/>
  <c r="IH725" i="52"/>
  <c r="II725" i="52"/>
  <c r="FM725" i="52"/>
  <c r="CU687" i="52"/>
  <c r="FC687" i="52"/>
  <c r="FS687" i="52" s="1"/>
  <c r="EI683" i="52"/>
  <c r="EJ683" i="52"/>
  <c r="DO455" i="52"/>
  <c r="FM683" i="52"/>
  <c r="II683" i="52"/>
  <c r="IH683" i="52"/>
  <c r="EF450" i="52"/>
  <c r="EV730" i="52"/>
  <c r="FJ730" i="52" s="1"/>
  <c r="DZ730" i="52"/>
  <c r="EA730" i="52"/>
  <c r="DB730" i="52"/>
  <c r="ED528" i="52"/>
  <c r="EB528" i="52"/>
  <c r="EE528" i="52"/>
  <c r="EG528" i="52"/>
  <c r="EJ639" i="52"/>
  <c r="EI639" i="52"/>
  <c r="CU651" i="52"/>
  <c r="FC651" i="52"/>
  <c r="FS651" i="52" s="1"/>
  <c r="EV452" i="52"/>
  <c r="FJ452" i="52" s="1"/>
  <c r="DN452" i="52"/>
  <c r="DO452" i="52" s="1"/>
  <c r="DB452" i="52"/>
  <c r="DZ452" i="52"/>
  <c r="EA452" i="52"/>
  <c r="EI585" i="52"/>
  <c r="EJ585" i="52"/>
  <c r="FM418" i="52"/>
  <c r="II418" i="52"/>
  <c r="IH418" i="52"/>
  <c r="FS566" i="52"/>
  <c r="DO457" i="52"/>
  <c r="DL457" i="52"/>
  <c r="DK419" i="52"/>
  <c r="DO467" i="52"/>
  <c r="DL467" i="52"/>
  <c r="DO420" i="52"/>
  <c r="EU449" i="52"/>
  <c r="FH449" i="52" s="1"/>
  <c r="EA449" i="52"/>
  <c r="DB449" i="52"/>
  <c r="DZ449" i="52"/>
  <c r="FS437" i="52"/>
  <c r="II265" i="52"/>
  <c r="FM265" i="52"/>
  <c r="EV303" i="52"/>
  <c r="FJ303" i="52" s="1"/>
  <c r="DB303" i="52"/>
  <c r="EA303" i="52"/>
  <c r="EH303" i="52" s="1"/>
  <c r="DZ303" i="52"/>
  <c r="EI247" i="52"/>
  <c r="EJ247" i="52"/>
  <c r="FC305" i="52"/>
  <c r="FS305" i="52" s="1"/>
  <c r="CU305" i="52"/>
  <c r="FM306" i="52"/>
  <c r="FS306" i="52"/>
  <c r="FP323" i="52"/>
  <c r="DF323" i="52"/>
  <c r="EV251" i="52"/>
  <c r="FJ251" i="52" s="1"/>
  <c r="DN251" i="52"/>
  <c r="DO251" i="52" s="1"/>
  <c r="II197" i="52"/>
  <c r="IH197" i="52"/>
  <c r="FM197" i="52"/>
  <c r="DU319" i="52"/>
  <c r="DZ233" i="52"/>
  <c r="DB233" i="52"/>
  <c r="EU233" i="52"/>
  <c r="FH233" i="52" s="1"/>
  <c r="EA233" i="52"/>
  <c r="EC233" i="52" s="1"/>
  <c r="FO122" i="52"/>
  <c r="FN122" i="52" s="1"/>
  <c r="IG122" i="52" s="1"/>
  <c r="DF122" i="52"/>
  <c r="EJ226" i="52"/>
  <c r="EI226" i="52"/>
  <c r="EA179" i="52"/>
  <c r="DZ179" i="52"/>
  <c r="EU179" i="52"/>
  <c r="FH179" i="52" s="1"/>
  <c r="FL179" i="52" s="1"/>
  <c r="DB179" i="52"/>
  <c r="FO255" i="52"/>
  <c r="FN255" i="52" s="1"/>
  <c r="IG255" i="52" s="1"/>
  <c r="DF255" i="52"/>
  <c r="IH255" i="52"/>
  <c r="II255" i="52"/>
  <c r="FM255" i="52"/>
  <c r="II160" i="52"/>
  <c r="FM160" i="52"/>
  <c r="IH160" i="52"/>
  <c r="EJ202" i="52"/>
  <c r="EI202" i="52"/>
  <c r="FC139" i="52"/>
  <c r="FS139" i="52" s="1"/>
  <c r="CU139" i="52"/>
  <c r="EI221" i="52"/>
  <c r="EJ221" i="52"/>
  <c r="EA125" i="52"/>
  <c r="EU125" i="52"/>
  <c r="FH125" i="52" s="1"/>
  <c r="DB125" i="52"/>
  <c r="DZ125" i="52"/>
  <c r="FR127" i="52"/>
  <c r="FN127" i="52"/>
  <c r="IG127" i="52" s="1"/>
  <c r="CU176" i="52"/>
  <c r="FC176" i="52"/>
  <c r="FS176" i="52" s="1"/>
  <c r="EF114" i="52"/>
  <c r="FM113" i="52"/>
  <c r="DB1023" i="52"/>
  <c r="DZ1023" i="52"/>
  <c r="EV1023" i="52"/>
  <c r="FJ1023" i="52" s="1"/>
  <c r="EA1023" i="52"/>
  <c r="EF1017" i="52"/>
  <c r="DK1045" i="52"/>
  <c r="II1005" i="52"/>
  <c r="FM1005" i="52"/>
  <c r="FM914" i="52"/>
  <c r="FK896" i="52"/>
  <c r="FO974" i="52"/>
  <c r="DF974" i="52"/>
  <c r="FC894" i="52"/>
  <c r="FS894" i="52" s="1"/>
  <c r="CU894" i="52"/>
  <c r="EU950" i="52"/>
  <c r="FH950" i="52" s="1"/>
  <c r="EA950" i="52"/>
  <c r="DB950" i="52"/>
  <c r="DZ950" i="52"/>
  <c r="EU915" i="52"/>
  <c r="FH915" i="52" s="1"/>
  <c r="EA915" i="52"/>
  <c r="DZ915" i="52"/>
  <c r="DB915" i="52"/>
  <c r="DK865" i="52"/>
  <c r="FP848" i="52"/>
  <c r="DF848" i="52"/>
  <c r="EV840" i="52"/>
  <c r="FJ840" i="52" s="1"/>
  <c r="DZ840" i="52"/>
  <c r="EA840" i="52"/>
  <c r="DB840" i="52"/>
  <c r="DN840" i="52"/>
  <c r="DO840" i="52" s="1"/>
  <c r="EB453" i="52"/>
  <c r="EH453" i="52"/>
  <c r="EC453" i="52"/>
  <c r="ED453" i="52"/>
  <c r="EV679" i="52"/>
  <c r="FJ679" i="52" s="1"/>
  <c r="DN679" i="52"/>
  <c r="EA679" i="52"/>
  <c r="DZ679" i="52"/>
  <c r="DB679" i="52"/>
  <c r="EJ801" i="52"/>
  <c r="EI801" i="52"/>
  <c r="IH817" i="52"/>
  <c r="II817" i="52"/>
  <c r="EV765" i="52"/>
  <c r="FJ765" i="52" s="1"/>
  <c r="EA765" i="52"/>
  <c r="DB765" i="52"/>
  <c r="DZ765" i="52"/>
  <c r="EE1043" i="52"/>
  <c r="FC807" i="52"/>
  <c r="FS807" i="52" s="1"/>
  <c r="CU807" i="52"/>
  <c r="DN802" i="52"/>
  <c r="FM767" i="52"/>
  <c r="II767" i="52"/>
  <c r="IH767" i="52"/>
  <c r="DK783" i="52"/>
  <c r="FM814" i="52"/>
  <c r="DO735" i="52"/>
  <c r="DL735" i="52"/>
  <c r="FN788" i="52"/>
  <c r="IG788" i="52" s="1"/>
  <c r="FR788" i="52"/>
  <c r="DK659" i="52"/>
  <c r="DU741" i="52"/>
  <c r="IH574" i="52"/>
  <c r="II574" i="52"/>
  <c r="FM574" i="52"/>
  <c r="DO486" i="52"/>
  <c r="DL486" i="52"/>
  <c r="EJ635" i="52"/>
  <c r="EI635" i="52"/>
  <c r="DU477" i="52"/>
  <c r="FS708" i="52"/>
  <c r="IH587" i="52"/>
  <c r="II587" i="52"/>
  <c r="FM587" i="52"/>
  <c r="FM634" i="52"/>
  <c r="IH634" i="52"/>
  <c r="II634" i="52"/>
  <c r="EV651" i="52"/>
  <c r="FJ651" i="52" s="1"/>
  <c r="DN651" i="52"/>
  <c r="DO651" i="52" s="1"/>
  <c r="DO494" i="52"/>
  <c r="DL494" i="52"/>
  <c r="EA639" i="52"/>
  <c r="DZ639" i="52"/>
  <c r="DB639" i="52"/>
  <c r="EU639" i="52"/>
  <c r="FH639" i="52" s="1"/>
  <c r="FM484" i="52"/>
  <c r="DU509" i="52"/>
  <c r="CU570" i="52"/>
  <c r="FC570" i="52"/>
  <c r="FS570" i="52" s="1"/>
  <c r="DU524" i="52"/>
  <c r="IH571" i="52"/>
  <c r="II571" i="52"/>
  <c r="FC446" i="52"/>
  <c r="FS446" i="52" s="1"/>
  <c r="CU446" i="52"/>
  <c r="IH257" i="52"/>
  <c r="II257" i="52"/>
  <c r="FM257" i="52"/>
  <c r="DF366" i="52"/>
  <c r="FO366" i="52"/>
  <c r="FN366" i="52" s="1"/>
  <c r="IG366" i="52" s="1"/>
  <c r="FS294" i="52"/>
  <c r="FP171" i="52"/>
  <c r="DF171" i="52"/>
  <c r="DK353" i="52"/>
  <c r="EF296" i="52"/>
  <c r="ED157" i="52"/>
  <c r="EC157" i="52"/>
  <c r="EH157" i="52"/>
  <c r="EE157" i="52"/>
  <c r="FR419" i="52"/>
  <c r="FP287" i="52"/>
  <c r="DF287" i="52"/>
  <c r="FC205" i="52"/>
  <c r="FS205" i="52" s="1"/>
  <c r="CU205" i="52"/>
  <c r="EU354" i="52"/>
  <c r="FH354" i="52" s="1"/>
  <c r="DZ354" i="52"/>
  <c r="DB354" i="52"/>
  <c r="EA354" i="52"/>
  <c r="EC354" i="52" s="1"/>
  <c r="DF297" i="52"/>
  <c r="FO297" i="52"/>
  <c r="FN297" i="52" s="1"/>
  <c r="IG297" i="52" s="1"/>
  <c r="EV275" i="52"/>
  <c r="FJ275" i="52" s="1"/>
  <c r="DB275" i="52"/>
  <c r="EA275" i="52"/>
  <c r="DZ275" i="52"/>
  <c r="FM122" i="52"/>
  <c r="FM185" i="52"/>
  <c r="II340" i="52"/>
  <c r="FM340" i="52"/>
  <c r="IH340" i="52"/>
  <c r="ED219" i="52"/>
  <c r="EC219" i="52"/>
  <c r="EH219" i="52"/>
  <c r="EE219" i="52"/>
  <c r="II1044" i="52"/>
  <c r="FM1044" i="52"/>
  <c r="IH1044" i="52"/>
  <c r="IH172" i="52"/>
  <c r="FC155" i="52"/>
  <c r="FS155" i="52" s="1"/>
  <c r="CU155" i="52"/>
  <c r="DN65" i="52"/>
  <c r="EV65" i="52"/>
  <c r="FJ65" i="52" s="1"/>
  <c r="DU1000" i="52"/>
  <c r="DZ115" i="52"/>
  <c r="DB115" i="52"/>
  <c r="EA115" i="52"/>
  <c r="EV115" i="52"/>
  <c r="FJ115" i="52" s="1"/>
  <c r="IH114" i="52"/>
  <c r="II114" i="52"/>
  <c r="DB1038" i="52"/>
  <c r="DZ1038" i="52"/>
  <c r="EA1038" i="52"/>
  <c r="EU1038" i="52"/>
  <c r="FH1038" i="52" s="1"/>
  <c r="FL1038" i="52" s="1"/>
  <c r="DL114" i="52"/>
  <c r="DO114" i="52"/>
  <c r="DU1017" i="52"/>
  <c r="FO66" i="52"/>
  <c r="FN66" i="52" s="1"/>
  <c r="IG66" i="52" s="1"/>
  <c r="DF66" i="52"/>
  <c r="DF1037" i="52"/>
  <c r="FO1037" i="52"/>
  <c r="FO930" i="52"/>
  <c r="DF930" i="52"/>
  <c r="EV987" i="52"/>
  <c r="FJ987" i="52" s="1"/>
  <c r="DN987" i="52"/>
  <c r="DO987" i="52" s="1"/>
  <c r="EA987" i="52"/>
  <c r="DB987" i="52"/>
  <c r="DZ987" i="52"/>
  <c r="DK911" i="52"/>
  <c r="DK908" i="52"/>
  <c r="DK876" i="52"/>
  <c r="EZ49" i="52"/>
  <c r="IH49" i="52" s="1"/>
  <c r="CX49" i="52"/>
  <c r="EV899" i="52"/>
  <c r="FJ899" i="52" s="1"/>
  <c r="DN899" i="52"/>
  <c r="DL899" i="52" s="1"/>
  <c r="DU874" i="52"/>
  <c r="EA93" i="52"/>
  <c r="FN778" i="52"/>
  <c r="IG778" i="52" s="1"/>
  <c r="FR778" i="52"/>
  <c r="II832" i="52"/>
  <c r="IH832" i="52"/>
  <c r="FP821" i="52"/>
  <c r="DF821" i="52"/>
  <c r="FP827" i="52"/>
  <c r="DF827" i="52"/>
  <c r="DN816" i="52"/>
  <c r="DO816" i="52" s="1"/>
  <c r="CU748" i="52"/>
  <c r="FC748" i="52"/>
  <c r="FS748" i="52" s="1"/>
  <c r="DL822" i="52"/>
  <c r="DO822" i="52"/>
  <c r="EU694" i="52"/>
  <c r="FH694" i="52" s="1"/>
  <c r="DB694" i="52"/>
  <c r="EA694" i="52"/>
  <c r="DZ694" i="52"/>
  <c r="FC795" i="52"/>
  <c r="FS795" i="52" s="1"/>
  <c r="CU795" i="52"/>
  <c r="FO492" i="52"/>
  <c r="FN492" i="52" s="1"/>
  <c r="IG492" i="52" s="1"/>
  <c r="DF492" i="52"/>
  <c r="II476" i="52"/>
  <c r="IH476" i="52"/>
  <c r="FM476" i="52"/>
  <c r="EJ623" i="52"/>
  <c r="EI623" i="52"/>
  <c r="DK473" i="52"/>
  <c r="DU727" i="52"/>
  <c r="FS510" i="52"/>
  <c r="DZ648" i="52"/>
  <c r="EA648" i="52"/>
  <c r="DB648" i="52"/>
  <c r="EU648" i="52"/>
  <c r="FH648" i="52" s="1"/>
  <c r="FM603" i="52"/>
  <c r="II603" i="52"/>
  <c r="IH603" i="52"/>
  <c r="DN556" i="52"/>
  <c r="EV556" i="52"/>
  <c r="FJ556" i="52" s="1"/>
  <c r="DF463" i="52"/>
  <c r="FO463" i="52"/>
  <c r="FN463" i="52" s="1"/>
  <c r="IG463" i="52" s="1"/>
  <c r="EV476" i="52"/>
  <c r="FJ476" i="52" s="1"/>
  <c r="DN476" i="52"/>
  <c r="DL476" i="52" s="1"/>
  <c r="II509" i="52"/>
  <c r="IH509" i="52"/>
  <c r="FM509" i="52"/>
  <c r="EF373" i="52"/>
  <c r="EI545" i="52"/>
  <c r="EJ545" i="52"/>
  <c r="EF334" i="52"/>
  <c r="EJ418" i="52"/>
  <c r="EI418" i="52"/>
  <c r="DK559" i="52"/>
  <c r="FP361" i="52"/>
  <c r="DF361" i="52"/>
  <c r="EJ209" i="52"/>
  <c r="EI209" i="52"/>
  <c r="DF273" i="52"/>
  <c r="FO273" i="52"/>
  <c r="FN273" i="52" s="1"/>
  <c r="IG273" i="52" s="1"/>
  <c r="FP391" i="52"/>
  <c r="DF391" i="52"/>
  <c r="DK316" i="52"/>
  <c r="DF269" i="52"/>
  <c r="FO269" i="52"/>
  <c r="FN269" i="52" s="1"/>
  <c r="IG269" i="52" s="1"/>
  <c r="FM279" i="52"/>
  <c r="IH279" i="52"/>
  <c r="II279" i="52"/>
  <c r="EF288" i="52"/>
  <c r="EC288" i="52"/>
  <c r="EH288" i="52"/>
  <c r="ED222" i="52"/>
  <c r="EE222" i="52"/>
  <c r="EH222" i="52"/>
  <c r="EC222" i="52"/>
  <c r="DL177" i="52"/>
  <c r="DO177" i="52"/>
  <c r="FC147" i="52"/>
  <c r="FS147" i="52" s="1"/>
  <c r="CU147" i="52"/>
  <c r="DZ244" i="52"/>
  <c r="DB244" i="52"/>
  <c r="EA244" i="52"/>
  <c r="EU244" i="52"/>
  <c r="FH244" i="52" s="1"/>
  <c r="EJ149" i="52"/>
  <c r="EI149" i="52"/>
  <c r="DF199" i="52"/>
  <c r="FO199" i="52"/>
  <c r="EA190" i="52"/>
  <c r="EH190" i="52" s="1"/>
  <c r="DZ190" i="52"/>
  <c r="EU190" i="52"/>
  <c r="FH190" i="52" s="1"/>
  <c r="DB190" i="52"/>
  <c r="FS1029" i="52"/>
  <c r="FC120" i="52"/>
  <c r="FS120" i="52" s="1"/>
  <c r="CU120" i="52"/>
  <c r="DN105" i="52"/>
  <c r="EU174" i="52"/>
  <c r="FH174" i="52" s="1"/>
  <c r="DB174" i="52"/>
  <c r="EA174" i="52"/>
  <c r="DZ174" i="52"/>
  <c r="DK135" i="52"/>
  <c r="EF1050" i="52"/>
  <c r="DU1036" i="52"/>
  <c r="IH863" i="52"/>
  <c r="FM863" i="52"/>
  <c r="II863" i="52"/>
  <c r="FP918" i="52"/>
  <c r="DF918" i="52"/>
  <c r="IH1021" i="52"/>
  <c r="II1021" i="52"/>
  <c r="FM1021" i="52"/>
  <c r="FS1019" i="52"/>
  <c r="FM967" i="52"/>
  <c r="IH967" i="52"/>
  <c r="II967" i="52"/>
  <c r="EU961" i="52"/>
  <c r="FH961" i="52" s="1"/>
  <c r="EA961" i="52"/>
  <c r="DZ961" i="52"/>
  <c r="DB961" i="52"/>
  <c r="EF926" i="52"/>
  <c r="EB926" i="52"/>
  <c r="EG926" i="52"/>
  <c r="DU982" i="52"/>
  <c r="FC886" i="52"/>
  <c r="FS886" i="52" s="1"/>
  <c r="CU886" i="52"/>
  <c r="FR948" i="52"/>
  <c r="FN948" i="52"/>
  <c r="FN853" i="52"/>
  <c r="IG853" i="52" s="1"/>
  <c r="FR853" i="52"/>
  <c r="FO1015" i="52"/>
  <c r="DF1015" i="52"/>
  <c r="EB79" i="52"/>
  <c r="ED79" i="52"/>
  <c r="EH79" i="52"/>
  <c r="EC79" i="52"/>
  <c r="DF190" i="52"/>
  <c r="EB464" i="52"/>
  <c r="ED464" i="52"/>
  <c r="EC464" i="52"/>
  <c r="EH464" i="52"/>
  <c r="FL880" i="52"/>
  <c r="FK880" i="52"/>
  <c r="DK776" i="52"/>
  <c r="EU821" i="52"/>
  <c r="FH821" i="52" s="1"/>
  <c r="DB821" i="52"/>
  <c r="DZ821" i="52"/>
  <c r="EA821" i="52"/>
  <c r="FM796" i="52"/>
  <c r="DK808" i="52"/>
  <c r="DK780" i="52"/>
  <c r="FM713" i="52"/>
  <c r="II713" i="52"/>
  <c r="EU700" i="52"/>
  <c r="FH700" i="52" s="1"/>
  <c r="DB700" i="52"/>
  <c r="EA700" i="52"/>
  <c r="DZ700" i="52"/>
  <c r="DU765" i="52"/>
  <c r="DO793" i="52"/>
  <c r="DL793" i="52"/>
  <c r="EV710" i="52"/>
  <c r="FJ710" i="52" s="1"/>
  <c r="EA710" i="52"/>
  <c r="DB710" i="52"/>
  <c r="DZ710" i="52"/>
  <c r="IH811" i="52"/>
  <c r="II811" i="52"/>
  <c r="EI818" i="52"/>
  <c r="EJ818" i="52"/>
  <c r="II760" i="52"/>
  <c r="IH760" i="52"/>
  <c r="FM760" i="52"/>
  <c r="EV655" i="52"/>
  <c r="FJ655" i="52" s="1"/>
  <c r="DN655" i="52"/>
  <c r="DL655" i="52" s="1"/>
  <c r="DO761" i="52"/>
  <c r="DL761" i="52"/>
  <c r="DK689" i="52"/>
  <c r="DK506" i="52"/>
  <c r="EU686" i="52"/>
  <c r="FH686" i="52" s="1"/>
  <c r="DB686" i="52"/>
  <c r="DZ686" i="52"/>
  <c r="EA686" i="52"/>
  <c r="FM619" i="52"/>
  <c r="II619" i="52"/>
  <c r="IH619" i="52"/>
  <c r="DK508" i="52"/>
  <c r="IH553" i="52"/>
  <c r="II553" i="52"/>
  <c r="FM553" i="52"/>
  <c r="DO485" i="52"/>
  <c r="DL485" i="52"/>
  <c r="DK653" i="52"/>
  <c r="DU489" i="52"/>
  <c r="FS727" i="52"/>
  <c r="DK616" i="52"/>
  <c r="FS504" i="52"/>
  <c r="EA479" i="52"/>
  <c r="EU479" i="52"/>
  <c r="FH479" i="52" s="1"/>
  <c r="DB479" i="52"/>
  <c r="DZ479" i="52"/>
  <c r="EV638" i="52"/>
  <c r="FJ638" i="52" s="1"/>
  <c r="DB638" i="52"/>
  <c r="DZ638" i="52"/>
  <c r="EA638" i="52"/>
  <c r="EH638" i="52" s="1"/>
  <c r="DN638" i="52"/>
  <c r="DL638" i="52" s="1"/>
  <c r="DN459" i="52"/>
  <c r="FO421" i="52"/>
  <c r="FN421" i="52" s="1"/>
  <c r="IG421" i="52" s="1"/>
  <c r="DF421" i="52"/>
  <c r="DZ406" i="52"/>
  <c r="EA406" i="52"/>
  <c r="EC406" i="52" s="1"/>
  <c r="DB406" i="52"/>
  <c r="EV406" i="52"/>
  <c r="FJ406" i="52" s="1"/>
  <c r="DK560" i="52"/>
  <c r="FM435" i="52"/>
  <c r="II435" i="52"/>
  <c r="IH435" i="52"/>
  <c r="IH515" i="52"/>
  <c r="II515" i="52"/>
  <c r="FM515" i="52"/>
  <c r="EV438" i="52"/>
  <c r="FJ438" i="52" s="1"/>
  <c r="DN438" i="52"/>
  <c r="DO438" i="52" s="1"/>
  <c r="DB429" i="52"/>
  <c r="EA429" i="52"/>
  <c r="DZ429" i="52"/>
  <c r="EV429" i="52"/>
  <c r="FJ429" i="52" s="1"/>
  <c r="DN429" i="52"/>
  <c r="DO429" i="52" s="1"/>
  <c r="EI547" i="52"/>
  <c r="EJ547" i="52"/>
  <c r="II447" i="52"/>
  <c r="EJ404" i="52"/>
  <c r="EI404" i="52"/>
  <c r="EJ436" i="52"/>
  <c r="EI436" i="52"/>
  <c r="II300" i="52"/>
  <c r="IH300" i="52"/>
  <c r="FM300" i="52"/>
  <c r="FC243" i="52"/>
  <c r="FS243" i="52" s="1"/>
  <c r="CU243" i="52"/>
  <c r="II363" i="52"/>
  <c r="IH363" i="52"/>
  <c r="FP322" i="52"/>
  <c r="DF322" i="52"/>
  <c r="DK183" i="52"/>
  <c r="FC92" i="52"/>
  <c r="FS92" i="52" s="1"/>
  <c r="CU92" i="52"/>
  <c r="FC1006" i="52"/>
  <c r="FS1006" i="52" s="1"/>
  <c r="CU1006" i="52"/>
  <c r="IH364" i="52"/>
  <c r="II364" i="52"/>
  <c r="FM364" i="52"/>
  <c r="EF243" i="52"/>
  <c r="DF417" i="52"/>
  <c r="FO417" i="52"/>
  <c r="DU340" i="52"/>
  <c r="DO264" i="52"/>
  <c r="DL264" i="52"/>
  <c r="DF389" i="52"/>
  <c r="FO389" i="52"/>
  <c r="FN389" i="52" s="1"/>
  <c r="IG389" i="52" s="1"/>
  <c r="EA286" i="52"/>
  <c r="EC286" i="52" s="1"/>
  <c r="DZ286" i="52"/>
  <c r="EV286" i="52"/>
  <c r="FJ286" i="52" s="1"/>
  <c r="DB286" i="52"/>
  <c r="DL182" i="52"/>
  <c r="DO182" i="52"/>
  <c r="DB110" i="52"/>
  <c r="EA110" i="52"/>
  <c r="ED110" i="52" s="1"/>
  <c r="EU110" i="52"/>
  <c r="FH110" i="52" s="1"/>
  <c r="FL110" i="52" s="1"/>
  <c r="DZ110" i="52"/>
  <c r="EF1028" i="52"/>
  <c r="EJ137" i="52"/>
  <c r="EI137" i="52"/>
  <c r="EF201" i="52"/>
  <c r="EF136" i="52"/>
  <c r="EB136" i="52"/>
  <c r="EG136" i="52"/>
  <c r="EU129" i="52"/>
  <c r="FH129" i="52" s="1"/>
  <c r="DZ129" i="52"/>
  <c r="EA129" i="52"/>
  <c r="DB129" i="52"/>
  <c r="DF1045" i="52"/>
  <c r="FO1045" i="52"/>
  <c r="EE149" i="52"/>
  <c r="EC149" i="52"/>
  <c r="EH149" i="52"/>
  <c r="ED149" i="52"/>
  <c r="DU96" i="52"/>
  <c r="DU994" i="52"/>
  <c r="DF110" i="52"/>
  <c r="FO110" i="52"/>
  <c r="FN110" i="52" s="1"/>
  <c r="IG110" i="52" s="1"/>
  <c r="DO992" i="52"/>
  <c r="DL992" i="52"/>
  <c r="FO964" i="52"/>
  <c r="FN964" i="52" s="1"/>
  <c r="IG964" i="52" s="1"/>
  <c r="DF964" i="52"/>
  <c r="DU1044" i="52"/>
  <c r="DU1046" i="52"/>
  <c r="II1002" i="52"/>
  <c r="IH1002" i="52"/>
  <c r="FM1002" i="52"/>
  <c r="II911" i="52"/>
  <c r="IH911" i="52"/>
  <c r="II896" i="52"/>
  <c r="FM896" i="52"/>
  <c r="IH1012" i="52"/>
  <c r="FM1012" i="52"/>
  <c r="II1012" i="52"/>
  <c r="EF877" i="52"/>
  <c r="EB877" i="52"/>
  <c r="EG877" i="52"/>
  <c r="EW870" i="52"/>
  <c r="FI870" i="52" s="1"/>
  <c r="DZ870" i="52"/>
  <c r="EA870" i="52"/>
  <c r="DB870" i="52"/>
  <c r="EV861" i="52"/>
  <c r="FJ861" i="52" s="1"/>
  <c r="DN861" i="52"/>
  <c r="EJ842" i="52"/>
  <c r="EI842" i="52"/>
  <c r="FN529" i="52"/>
  <c r="IG529" i="52" s="1"/>
  <c r="FR529" i="52"/>
  <c r="EC552" i="52"/>
  <c r="ED552" i="52"/>
  <c r="EH552" i="52"/>
  <c r="EB552" i="52"/>
  <c r="FO797" i="52"/>
  <c r="DF797" i="52"/>
  <c r="EV654" i="52"/>
  <c r="FJ654" i="52" s="1"/>
  <c r="DN654" i="52"/>
  <c r="DO654" i="52" s="1"/>
  <c r="DN795" i="52"/>
  <c r="DL795" i="52" s="1"/>
  <c r="EV717" i="52"/>
  <c r="FJ717" i="52" s="1"/>
  <c r="EA717" i="52"/>
  <c r="DB717" i="52"/>
  <c r="DZ717" i="52"/>
  <c r="EA789" i="52"/>
  <c r="DO770" i="52"/>
  <c r="DL770" i="52"/>
  <c r="DF747" i="52"/>
  <c r="FO747" i="52"/>
  <c r="FN747" i="52" s="1"/>
  <c r="IG747" i="52" s="1"/>
  <c r="EV722" i="52"/>
  <c r="FJ722" i="52" s="1"/>
  <c r="DB722" i="52"/>
  <c r="DZ722" i="52"/>
  <c r="EA722" i="52"/>
  <c r="IH801" i="52"/>
  <c r="FS661" i="52"/>
  <c r="II787" i="52"/>
  <c r="IH787" i="52"/>
  <c r="EV753" i="52"/>
  <c r="FJ753" i="52" s="1"/>
  <c r="DB753" i="52"/>
  <c r="DZ753" i="52"/>
  <c r="EA753" i="52"/>
  <c r="IH506" i="52"/>
  <c r="II685" i="52"/>
  <c r="IH685" i="52"/>
  <c r="FM685" i="52"/>
  <c r="FN671" i="52"/>
  <c r="IG671" i="52" s="1"/>
  <c r="FR671" i="52"/>
  <c r="EJ539" i="52"/>
  <c r="EI539" i="52"/>
  <c r="FC489" i="52"/>
  <c r="FS489" i="52" s="1"/>
  <c r="CU489" i="52"/>
  <c r="II419" i="52"/>
  <c r="FS744" i="52"/>
  <c r="EW616" i="52"/>
  <c r="FI616" i="52" s="1"/>
  <c r="DZ616" i="52"/>
  <c r="EA616" i="52"/>
  <c r="DB616" i="52"/>
  <c r="DF495" i="52"/>
  <c r="FO495" i="52"/>
  <c r="FN495" i="52" s="1"/>
  <c r="IG495" i="52" s="1"/>
  <c r="FM432" i="52"/>
  <c r="FS632" i="52"/>
  <c r="DN644" i="52"/>
  <c r="EV644" i="52"/>
  <c r="FJ644" i="52" s="1"/>
  <c r="IH644" i="52"/>
  <c r="FM644" i="52"/>
  <c r="II644" i="52"/>
  <c r="CU604" i="52"/>
  <c r="FC604" i="52"/>
  <c r="FS604" i="52" s="1"/>
  <c r="DU572" i="52"/>
  <c r="IH610" i="52"/>
  <c r="FM610" i="52"/>
  <c r="II610" i="52"/>
  <c r="EA461" i="52"/>
  <c r="EU461" i="52"/>
  <c r="FH461" i="52" s="1"/>
  <c r="DB461" i="52"/>
  <c r="DZ461" i="52"/>
  <c r="EV448" i="52"/>
  <c r="FJ448" i="52" s="1"/>
  <c r="DN448" i="52"/>
  <c r="DO448" i="52" s="1"/>
  <c r="DB448" i="52"/>
  <c r="EA448" i="52"/>
  <c r="EB448" i="52" s="1"/>
  <c r="DZ448" i="52"/>
  <c r="EV426" i="52"/>
  <c r="FJ426" i="52" s="1"/>
  <c r="DN426" i="52"/>
  <c r="DL426" i="52" s="1"/>
  <c r="DU498" i="52"/>
  <c r="FR555" i="52"/>
  <c r="FN555" i="52"/>
  <c r="IG555" i="52" s="1"/>
  <c r="FC454" i="52"/>
  <c r="FS454" i="52" s="1"/>
  <c r="CU454" i="52"/>
  <c r="FO207" i="52"/>
  <c r="DF207" i="52"/>
  <c r="IH342" i="52"/>
  <c r="II342" i="52"/>
  <c r="FM342" i="52"/>
  <c r="EJ253" i="52"/>
  <c r="EI253" i="52"/>
  <c r="FP408" i="52"/>
  <c r="DF408" i="52"/>
  <c r="EJ243" i="52"/>
  <c r="EI243" i="52"/>
  <c r="DB301" i="52"/>
  <c r="EA301" i="52"/>
  <c r="DZ301" i="52"/>
  <c r="EU301" i="52"/>
  <c r="FH301" i="52" s="1"/>
  <c r="FL301" i="52" s="1"/>
  <c r="EV261" i="52"/>
  <c r="FJ261" i="52" s="1"/>
  <c r="DN261" i="52"/>
  <c r="EU170" i="52"/>
  <c r="FH170" i="52" s="1"/>
  <c r="EA170" i="52"/>
  <c r="DZ170" i="52"/>
  <c r="DB170" i="52"/>
  <c r="IH248" i="52"/>
  <c r="FM285" i="52"/>
  <c r="CU337" i="52"/>
  <c r="FC337" i="52"/>
  <c r="FS337" i="52" s="1"/>
  <c r="FJ109" i="52"/>
  <c r="DK333" i="52"/>
  <c r="DN179" i="52"/>
  <c r="FM133" i="52"/>
  <c r="DK81" i="52"/>
  <c r="FP192" i="52"/>
  <c r="DF192" i="52"/>
  <c r="DK69" i="52"/>
  <c r="EJ203" i="52"/>
  <c r="EI203" i="52"/>
  <c r="DF1041" i="52"/>
  <c r="FO1041" i="52"/>
  <c r="DK84" i="52"/>
  <c r="EV94" i="52"/>
  <c r="FJ94" i="52" s="1"/>
  <c r="DN94" i="52"/>
  <c r="FC1013" i="52"/>
  <c r="FS1013" i="52" s="1"/>
  <c r="CU1013" i="52"/>
  <c r="EA1004" i="52"/>
  <c r="DB1004" i="52"/>
  <c r="DZ1004" i="52"/>
  <c r="EV1004" i="52"/>
  <c r="FJ1004" i="52" s="1"/>
  <c r="FJ913" i="52"/>
  <c r="II995" i="52"/>
  <c r="FM995" i="52"/>
  <c r="EA998" i="52"/>
  <c r="EU998" i="52"/>
  <c r="FH998" i="52" s="1"/>
  <c r="FL998" i="52" s="1"/>
  <c r="DB998" i="52"/>
  <c r="DZ998" i="52"/>
  <c r="EC1040" i="52"/>
  <c r="EH1040" i="52"/>
  <c r="ED1040" i="52"/>
  <c r="DK1002" i="52"/>
  <c r="FR914" i="52"/>
  <c r="DU1012" i="52"/>
  <c r="CU892" i="52"/>
  <c r="FC892" i="52"/>
  <c r="FS892" i="52" s="1"/>
  <c r="FJ996" i="52"/>
  <c r="DK936" i="52"/>
  <c r="IH891" i="52"/>
  <c r="DK872" i="52"/>
  <c r="Z386" i="52"/>
  <c r="AA386" i="52"/>
  <c r="DF371" i="52"/>
  <c r="FN779" i="52"/>
  <c r="IG779" i="52" s="1"/>
  <c r="FR779" i="52"/>
  <c r="EE698" i="52"/>
  <c r="EG698" i="52"/>
  <c r="CU809" i="52"/>
  <c r="FC809" i="52"/>
  <c r="FS809" i="52" s="1"/>
  <c r="DK802" i="52"/>
  <c r="EU794" i="52"/>
  <c r="FH794" i="52" s="1"/>
  <c r="DZ794" i="52"/>
  <c r="EA794" i="52"/>
  <c r="DB794" i="52"/>
  <c r="DL815" i="52"/>
  <c r="DO815" i="52"/>
  <c r="EG693" i="52"/>
  <c r="EE693" i="52"/>
  <c r="EV769" i="52"/>
  <c r="FJ769" i="52" s="1"/>
  <c r="DB769" i="52"/>
  <c r="DZ769" i="52"/>
  <c r="EA769" i="52"/>
  <c r="DK715" i="52"/>
  <c r="FS726" i="52"/>
  <c r="FS823" i="52"/>
  <c r="DK774" i="52"/>
  <c r="EV659" i="52"/>
  <c r="FJ659" i="52" s="1"/>
  <c r="DN659" i="52"/>
  <c r="EA659" i="52"/>
  <c r="DZ659" i="52"/>
  <c r="DB659" i="52"/>
  <c r="DU752" i="52"/>
  <c r="DK425" i="52"/>
  <c r="EV757" i="52"/>
  <c r="FJ757" i="52" s="1"/>
  <c r="DZ757" i="52"/>
  <c r="EA757" i="52"/>
  <c r="DB757" i="52"/>
  <c r="FM680" i="52"/>
  <c r="FM728" i="52"/>
  <c r="II728" i="52"/>
  <c r="IH728" i="52"/>
  <c r="DU564" i="52"/>
  <c r="EI786" i="52"/>
  <c r="EJ786" i="52"/>
  <c r="EV440" i="52"/>
  <c r="FJ440" i="52" s="1"/>
  <c r="DN440" i="52"/>
  <c r="DO440" i="52" s="1"/>
  <c r="DZ652" i="52"/>
  <c r="EA652" i="52"/>
  <c r="DB652" i="52"/>
  <c r="EU652" i="52"/>
  <c r="FH652" i="52" s="1"/>
  <c r="DK605" i="52"/>
  <c r="EE536" i="52"/>
  <c r="EG536" i="52"/>
  <c r="ED536" i="52"/>
  <c r="EB536" i="52"/>
  <c r="EV714" i="52"/>
  <c r="FJ714" i="52" s="1"/>
  <c r="DZ714" i="52"/>
  <c r="EA714" i="52"/>
  <c r="DB714" i="52"/>
  <c r="EI629" i="52"/>
  <c r="EJ629" i="52"/>
  <c r="EA626" i="52"/>
  <c r="EU626" i="52"/>
  <c r="FH626" i="52" s="1"/>
  <c r="DB626" i="52"/>
  <c r="DZ626" i="52"/>
  <c r="EV487" i="52"/>
  <c r="FJ487" i="52" s="1"/>
  <c r="EA487" i="52"/>
  <c r="DB487" i="52"/>
  <c r="DZ487" i="52"/>
  <c r="DK460" i="52"/>
  <c r="EV500" i="52"/>
  <c r="FJ500" i="52" s="1"/>
  <c r="DN500" i="52"/>
  <c r="DO500" i="52" s="1"/>
  <c r="DB500" i="52"/>
  <c r="DZ500" i="52"/>
  <c r="EA500" i="52"/>
  <c r="IH416" i="52"/>
  <c r="II416" i="52"/>
  <c r="FM416" i="52"/>
  <c r="EV630" i="52"/>
  <c r="FJ630" i="52" s="1"/>
  <c r="DN630" i="52"/>
  <c r="DO630" i="52" s="1"/>
  <c r="EA630" i="52"/>
  <c r="DZ630" i="52"/>
  <c r="DB630" i="52"/>
  <c r="DK491" i="52"/>
  <c r="EV447" i="52"/>
  <c r="FJ447" i="52" s="1"/>
  <c r="DN447" i="52"/>
  <c r="DO447" i="52" s="1"/>
  <c r="DU439" i="52"/>
  <c r="DO507" i="52"/>
  <c r="DL507" i="52"/>
  <c r="II284" i="52"/>
  <c r="IH284" i="52"/>
  <c r="FM284" i="52"/>
  <c r="EJ432" i="52"/>
  <c r="EI432" i="52"/>
  <c r="FM413" i="52"/>
  <c r="II413" i="52"/>
  <c r="IH413" i="52"/>
  <c r="EV433" i="52"/>
  <c r="FJ433" i="52" s="1"/>
  <c r="DN433" i="52"/>
  <c r="DL433" i="52" s="1"/>
  <c r="FO427" i="52"/>
  <c r="FN427" i="52" s="1"/>
  <c r="IG427" i="52" s="1"/>
  <c r="DF427" i="52"/>
  <c r="EJ579" i="52"/>
  <c r="EI579" i="52"/>
  <c r="DZ420" i="52"/>
  <c r="EU420" i="52"/>
  <c r="FH420" i="52" s="1"/>
  <c r="DB420" i="52"/>
  <c r="EA420" i="52"/>
  <c r="IH369" i="52"/>
  <c r="FM369" i="52"/>
  <c r="II369" i="52"/>
  <c r="EF381" i="52"/>
  <c r="EV289" i="52"/>
  <c r="FJ289" i="52" s="1"/>
  <c r="DN289" i="52"/>
  <c r="DB242" i="52"/>
  <c r="II344" i="52"/>
  <c r="FM344" i="52"/>
  <c r="CU211" i="52"/>
  <c r="FC211" i="52"/>
  <c r="FS211" i="52" s="1"/>
  <c r="DL313" i="52"/>
  <c r="DO313" i="52"/>
  <c r="EF276" i="52"/>
  <c r="EC276" i="52"/>
  <c r="EH276" i="52"/>
  <c r="FM343" i="52"/>
  <c r="DN166" i="52"/>
  <c r="II302" i="52"/>
  <c r="IH302" i="52"/>
  <c r="FM302" i="52"/>
  <c r="CU121" i="52"/>
  <c r="FC121" i="52"/>
  <c r="FS121" i="52" s="1"/>
  <c r="DK180" i="52"/>
  <c r="FM88" i="52"/>
  <c r="EU231" i="52"/>
  <c r="FH231" i="52" s="1"/>
  <c r="DZ231" i="52"/>
  <c r="EA231" i="52"/>
  <c r="EC231" i="52" s="1"/>
  <c r="DB231" i="52"/>
  <c r="EU81" i="52"/>
  <c r="FH81" i="52" s="1"/>
  <c r="DN163" i="52"/>
  <c r="DK1023" i="52"/>
  <c r="DF104" i="52"/>
  <c r="FO104" i="52"/>
  <c r="FN104" i="52" s="1"/>
  <c r="IG104" i="52" s="1"/>
  <c r="FM108" i="52"/>
  <c r="DK992" i="52"/>
  <c r="II1043" i="52"/>
  <c r="FM1043" i="52"/>
  <c r="IH1043" i="52"/>
  <c r="DU993" i="52"/>
  <c r="FR945" i="52"/>
  <c r="FN945" i="52"/>
  <c r="IG945" i="52" s="1"/>
  <c r="IH941" i="52"/>
  <c r="II941" i="52"/>
  <c r="FJ909" i="52"/>
  <c r="DK897" i="52"/>
  <c r="GH228" i="52"/>
  <c r="GA228" i="52"/>
  <c r="HG228" i="52"/>
  <c r="HN228" i="52"/>
  <c r="HP228" i="52"/>
  <c r="ES347" i="52"/>
  <c r="IE347" i="52"/>
  <c r="IN347" i="52"/>
  <c r="IO347" i="52"/>
  <c r="FK205" i="52"/>
  <c r="FL205" i="52"/>
  <c r="EH456" i="52"/>
  <c r="ER649" i="52"/>
  <c r="EK649" i="52"/>
  <c r="EQ649" i="52"/>
  <c r="EL649" i="52"/>
  <c r="EP649" i="52"/>
  <c r="EM649" i="52"/>
  <c r="EJ828" i="52"/>
  <c r="EI828" i="52"/>
  <c r="FM779" i="52"/>
  <c r="II779" i="52"/>
  <c r="IH779" i="52"/>
  <c r="DK758" i="52"/>
  <c r="DL817" i="52"/>
  <c r="DO817" i="52"/>
  <c r="II718" i="52"/>
  <c r="FM718" i="52"/>
  <c r="FS705" i="52"/>
  <c r="IE705" i="52"/>
  <c r="DU740" i="52"/>
  <c r="FM828" i="52"/>
  <c r="FS767" i="52"/>
  <c r="DK680" i="52"/>
  <c r="ED784" i="52"/>
  <c r="EC784" i="52"/>
  <c r="EB784" i="52"/>
  <c r="EH784" i="52"/>
  <c r="FM711" i="52"/>
  <c r="II711" i="52"/>
  <c r="IH711" i="52"/>
  <c r="FS491" i="52"/>
  <c r="DF689" i="52"/>
  <c r="FO689" i="52"/>
  <c r="FN689" i="52" s="1"/>
  <c r="IG689" i="52" s="1"/>
  <c r="EV650" i="52"/>
  <c r="FJ650" i="52" s="1"/>
  <c r="DN650" i="52"/>
  <c r="DO650" i="52" s="1"/>
  <c r="EA650" i="52"/>
  <c r="EH650" i="52" s="1"/>
  <c r="DZ650" i="52"/>
  <c r="DB650" i="52"/>
  <c r="CU612" i="52"/>
  <c r="FC612" i="52"/>
  <c r="FS612" i="52" s="1"/>
  <c r="EV471" i="52"/>
  <c r="FJ471" i="52" s="1"/>
  <c r="DB471" i="52"/>
  <c r="DZ471" i="52"/>
  <c r="EA471" i="52"/>
  <c r="CU605" i="52"/>
  <c r="FC605" i="52"/>
  <c r="FS605" i="52" s="1"/>
  <c r="DN464" i="52"/>
  <c r="DO464" i="52" s="1"/>
  <c r="EV464" i="52"/>
  <c r="FJ464" i="52" s="1"/>
  <c r="FK464" i="52" s="1"/>
  <c r="DL712" i="52"/>
  <c r="DO712" i="52"/>
  <c r="DF703" i="52"/>
  <c r="FO703" i="52"/>
  <c r="FN703" i="52" s="1"/>
  <c r="IG703" i="52" s="1"/>
  <c r="DU582" i="52"/>
  <c r="FN663" i="52"/>
  <c r="IG663" i="52" s="1"/>
  <c r="FR663" i="52"/>
  <c r="FN595" i="52"/>
  <c r="IG595" i="52" s="1"/>
  <c r="FR595" i="52"/>
  <c r="II498" i="52"/>
  <c r="FM498" i="52"/>
  <c r="IH498" i="52"/>
  <c r="DU485" i="52"/>
  <c r="FS439" i="52"/>
  <c r="II242" i="52"/>
  <c r="II503" i="52"/>
  <c r="FM503" i="52"/>
  <c r="IH503" i="52"/>
  <c r="EV422" i="52"/>
  <c r="FJ422" i="52" s="1"/>
  <c r="FK422" i="52" s="1"/>
  <c r="DN422" i="52"/>
  <c r="DL422" i="52" s="1"/>
  <c r="FP540" i="52"/>
  <c r="DF540" i="52"/>
  <c r="DK438" i="52"/>
  <c r="DF413" i="52"/>
  <c r="FO413" i="52"/>
  <c r="EF418" i="52"/>
  <c r="EF331" i="52"/>
  <c r="DB262" i="52"/>
  <c r="EA262" i="52"/>
  <c r="DZ262" i="52"/>
  <c r="EU262" i="52"/>
  <c r="FH262" i="52" s="1"/>
  <c r="FM247" i="52"/>
  <c r="II247" i="52"/>
  <c r="EF280" i="52"/>
  <c r="DK344" i="52"/>
  <c r="FO211" i="52"/>
  <c r="DF211" i="52"/>
  <c r="FC235" i="52"/>
  <c r="FS235" i="52" s="1"/>
  <c r="CU235" i="52"/>
  <c r="II246" i="52"/>
  <c r="EJ144" i="52"/>
  <c r="EI144" i="52"/>
  <c r="IE329" i="52"/>
  <c r="FP412" i="52"/>
  <c r="DF412" i="52"/>
  <c r="FO399" i="52"/>
  <c r="FN399" i="52" s="1"/>
  <c r="IG399" i="52" s="1"/>
  <c r="DF399" i="52"/>
  <c r="DU307" i="52"/>
  <c r="EF270" i="52"/>
  <c r="FM188" i="52"/>
  <c r="II196" i="52"/>
  <c r="II97" i="52"/>
  <c r="DN181" i="52"/>
  <c r="IH165" i="52"/>
  <c r="II165" i="52"/>
  <c r="FM165" i="52"/>
  <c r="II192" i="52"/>
  <c r="IH192" i="52"/>
  <c r="FM192" i="52"/>
  <c r="EV1020" i="52"/>
  <c r="FJ1020" i="52" s="1"/>
  <c r="DN1020" i="52"/>
  <c r="DO1020" i="52" s="1"/>
  <c r="DZ187" i="52"/>
  <c r="EV187" i="52"/>
  <c r="FJ187" i="52" s="1"/>
  <c r="FK187" i="52" s="1"/>
  <c r="EA187" i="52"/>
  <c r="EC187" i="52" s="1"/>
  <c r="DB187" i="52"/>
  <c r="EU104" i="52"/>
  <c r="FH104" i="52" s="1"/>
  <c r="DZ104" i="52"/>
  <c r="DB104" i="52"/>
  <c r="EA104" i="52"/>
  <c r="ED104" i="52" s="1"/>
  <c r="DN118" i="52"/>
  <c r="FM953" i="52"/>
  <c r="IH983" i="52"/>
  <c r="II983" i="52"/>
  <c r="FM983" i="52"/>
  <c r="DU989" i="52"/>
  <c r="FJ906" i="52"/>
  <c r="FM897" i="52"/>
  <c r="II897" i="52"/>
  <c r="EJ843" i="52"/>
  <c r="EI843" i="52"/>
  <c r="FO897" i="52"/>
  <c r="FN897" i="52" s="1"/>
  <c r="IG897" i="52" s="1"/>
  <c r="DF897" i="52"/>
  <c r="FM839" i="52"/>
  <c r="II839" i="52"/>
  <c r="IH839" i="52"/>
  <c r="EU1008" i="52"/>
  <c r="FH1008" i="52" s="1"/>
  <c r="DB1008" i="52"/>
  <c r="DZ1008" i="52"/>
  <c r="EA1008" i="52"/>
  <c r="DN874" i="52"/>
  <c r="EJ223" i="52"/>
  <c r="EI223" i="52"/>
  <c r="ED139" i="52"/>
  <c r="EB139" i="52"/>
  <c r="EC139" i="52"/>
  <c r="EH139" i="52"/>
  <c r="FK268" i="52"/>
  <c r="FL268" i="52"/>
  <c r="FL475" i="52"/>
  <c r="IH501" i="52"/>
  <c r="FR959" i="52"/>
  <c r="FL942" i="52"/>
  <c r="FK942" i="52"/>
  <c r="EJ832" i="52"/>
  <c r="EI832" i="52"/>
  <c r="DL758" i="52"/>
  <c r="DO758" i="52"/>
  <c r="IH815" i="52"/>
  <c r="EJ834" i="52"/>
  <c r="EI834" i="52"/>
  <c r="DN780" i="52"/>
  <c r="DL780" i="52" s="1"/>
  <c r="FS724" i="52"/>
  <c r="EF787" i="52"/>
  <c r="EV794" i="52"/>
  <c r="FJ794" i="52" s="1"/>
  <c r="DN794" i="52"/>
  <c r="DL794" i="52" s="1"/>
  <c r="IH805" i="52"/>
  <c r="DU766" i="52"/>
  <c r="FS815" i="52"/>
  <c r="EV756" i="52"/>
  <c r="FJ756" i="52" s="1"/>
  <c r="DB756" i="52"/>
  <c r="DZ756" i="52"/>
  <c r="EA756" i="52"/>
  <c r="DK519" i="52"/>
  <c r="FS637" i="52"/>
  <c r="FP532" i="52"/>
  <c r="DF532" i="52"/>
  <c r="EU577" i="52"/>
  <c r="FH577" i="52" s="1"/>
  <c r="EA577" i="52"/>
  <c r="DB577" i="52"/>
  <c r="DZ577" i="52"/>
  <c r="DU461" i="52"/>
  <c r="FS502" i="52"/>
  <c r="FM642" i="52"/>
  <c r="FS642" i="52"/>
  <c r="CU613" i="52"/>
  <c r="FC613" i="52"/>
  <c r="FS613" i="52" s="1"/>
  <c r="DU548" i="52"/>
  <c r="DU465" i="52"/>
  <c r="EV624" i="52"/>
  <c r="FJ624" i="52" s="1"/>
  <c r="DN624" i="52"/>
  <c r="FS585" i="52"/>
  <c r="EJ607" i="52"/>
  <c r="EI607" i="52"/>
  <c r="II477" i="52"/>
  <c r="IH477" i="52"/>
  <c r="FM477" i="52"/>
  <c r="EV499" i="52"/>
  <c r="FJ499" i="52" s="1"/>
  <c r="DZ499" i="52"/>
  <c r="DB499" i="52"/>
  <c r="EA499" i="52"/>
  <c r="FO426" i="52"/>
  <c r="DF426" i="52"/>
  <c r="CU568" i="52"/>
  <c r="FC568" i="52"/>
  <c r="FS568" i="52" s="1"/>
  <c r="EU531" i="52"/>
  <c r="FH531" i="52" s="1"/>
  <c r="DZ531" i="52"/>
  <c r="EA531" i="52"/>
  <c r="DB531" i="52"/>
  <c r="DF416" i="52"/>
  <c r="FO416" i="52"/>
  <c r="IH417" i="52"/>
  <c r="II417" i="52"/>
  <c r="FM417" i="52"/>
  <c r="FM415" i="52"/>
  <c r="FS415" i="52"/>
  <c r="FM347" i="52"/>
  <c r="DF314" i="52"/>
  <c r="FO314" i="52"/>
  <c r="FN314" i="52" s="1"/>
  <c r="IG314" i="52" s="1"/>
  <c r="EF247" i="52"/>
  <c r="DK157" i="52"/>
  <c r="EJ367" i="52"/>
  <c r="EI367" i="52"/>
  <c r="EA290" i="52"/>
  <c r="EC290" i="52" s="1"/>
  <c r="DZ290" i="52"/>
  <c r="DB290" i="52"/>
  <c r="EV290" i="52"/>
  <c r="FJ290" i="52" s="1"/>
  <c r="FS411" i="52"/>
  <c r="FS302" i="52"/>
  <c r="FM339" i="52"/>
  <c r="DB281" i="52"/>
  <c r="EA281" i="52"/>
  <c r="DZ281" i="52"/>
  <c r="EU281" i="52"/>
  <c r="FH281" i="52" s="1"/>
  <c r="ED394" i="52"/>
  <c r="EE394" i="52"/>
  <c r="EB394" i="52"/>
  <c r="EG394" i="52"/>
  <c r="EA249" i="52"/>
  <c r="DZ249" i="52"/>
  <c r="DB249" i="52"/>
  <c r="EU249" i="52"/>
  <c r="FH249" i="52" s="1"/>
  <c r="EI229" i="52"/>
  <c r="EJ229" i="52"/>
  <c r="FM167" i="52"/>
  <c r="DU194" i="52"/>
  <c r="II178" i="52"/>
  <c r="IH178" i="52"/>
  <c r="FM178" i="52"/>
  <c r="EF112" i="52"/>
  <c r="FJ173" i="52"/>
  <c r="IH173" i="52"/>
  <c r="EF175" i="52"/>
  <c r="FO119" i="52"/>
  <c r="FN119" i="52" s="1"/>
  <c r="IG119" i="52" s="1"/>
  <c r="DF119" i="52"/>
  <c r="CU119" i="52"/>
  <c r="FC119" i="52"/>
  <c r="FS119" i="52" s="1"/>
  <c r="DF103" i="52"/>
  <c r="FO103" i="52"/>
  <c r="FN103" i="52" s="1"/>
  <c r="IG103" i="52" s="1"/>
  <c r="DN1032" i="52"/>
  <c r="DO1032" i="52" s="1"/>
  <c r="EV1032" i="52"/>
  <c r="FJ1032" i="52" s="1"/>
  <c r="FK1032" i="52" s="1"/>
  <c r="FJ169" i="52"/>
  <c r="FK169" i="52" s="1"/>
  <c r="EV986" i="52"/>
  <c r="FJ986" i="52" s="1"/>
  <c r="DN986" i="52"/>
  <c r="DO986" i="52" s="1"/>
  <c r="DB986" i="52"/>
  <c r="DZ986" i="52"/>
  <c r="EA986" i="52"/>
  <c r="EF116" i="52"/>
  <c r="IH1011" i="52"/>
  <c r="FC957" i="52"/>
  <c r="FS957" i="52" s="1"/>
  <c r="CU957" i="52"/>
  <c r="EV898" i="52"/>
  <c r="FJ898" i="52" s="1"/>
  <c r="DN898" i="52"/>
  <c r="DL898" i="52" s="1"/>
  <c r="CU1049" i="52"/>
  <c r="FC1049" i="52"/>
  <c r="FS1049" i="52" s="1"/>
  <c r="DK1008" i="52"/>
  <c r="EJ968" i="52"/>
  <c r="EI968" i="52"/>
  <c r="DU932" i="52"/>
  <c r="EU907" i="52"/>
  <c r="FH907" i="52" s="1"/>
  <c r="FL907" i="52" s="1"/>
  <c r="EA907" i="52"/>
  <c r="DB907" i="52"/>
  <c r="DZ907" i="52"/>
  <c r="FS890" i="52"/>
  <c r="DU928" i="52"/>
  <c r="II912" i="52"/>
  <c r="DF910" i="52"/>
  <c r="FO910" i="52"/>
  <c r="FN910" i="52" s="1"/>
  <c r="IG910" i="52" s="1"/>
  <c r="FM890" i="52"/>
  <c r="FO839" i="52"/>
  <c r="DF839" i="52"/>
  <c r="CU345" i="52"/>
  <c r="FC345" i="52"/>
  <c r="FS345" i="52" s="1"/>
  <c r="CU671" i="52"/>
  <c r="FC671" i="52"/>
  <c r="FS671" i="52" s="1"/>
  <c r="FS793" i="52"/>
  <c r="FN226" i="52"/>
  <c r="IG226" i="52" s="1"/>
  <c r="FR226" i="52"/>
  <c r="CU659" i="52"/>
  <c r="FC659" i="52"/>
  <c r="FS659" i="52" s="1"/>
  <c r="II301" i="52"/>
  <c r="CU879" i="52"/>
  <c r="FC879" i="52"/>
  <c r="FS879" i="52" s="1"/>
  <c r="FC834" i="52"/>
  <c r="FS834" i="52" s="1"/>
  <c r="CU834" i="52"/>
  <c r="FC143" i="52"/>
  <c r="FS143" i="52" s="1"/>
  <c r="CU143" i="52"/>
  <c r="IH403" i="52"/>
  <c r="CU93" i="52"/>
  <c r="FC93" i="52"/>
  <c r="FS93" i="52" s="1"/>
  <c r="FK151" i="52"/>
  <c r="FL151" i="52"/>
  <c r="FL456" i="52"/>
  <c r="FK539" i="52"/>
  <c r="FL539" i="52"/>
  <c r="FR961" i="52"/>
  <c r="FN961" i="52"/>
  <c r="IG961" i="52" s="1"/>
  <c r="FK1024" i="52"/>
  <c r="EE904" i="52"/>
  <c r="EG904" i="52"/>
  <c r="DL832" i="52"/>
  <c r="FK796" i="52"/>
  <c r="FL796" i="52"/>
  <c r="FN815" i="52"/>
  <c r="IG815" i="52" s="1"/>
  <c r="FR815" i="52"/>
  <c r="DK817" i="52"/>
  <c r="EA715" i="52"/>
  <c r="DB715" i="52"/>
  <c r="DZ715" i="52"/>
  <c r="EU715" i="52"/>
  <c r="FH715" i="52" s="1"/>
  <c r="FL715" i="52" s="1"/>
  <c r="DO766" i="52"/>
  <c r="DL766" i="52"/>
  <c r="FO731" i="52"/>
  <c r="FN731" i="52" s="1"/>
  <c r="IG731" i="52" s="1"/>
  <c r="DF731" i="52"/>
  <c r="EE697" i="52"/>
  <c r="EG697" i="52"/>
  <c r="CU656" i="52"/>
  <c r="FC656" i="52"/>
  <c r="FS656" i="52" s="1"/>
  <c r="FP802" i="52"/>
  <c r="DF802" i="52"/>
  <c r="II833" i="52"/>
  <c r="IH833" i="52"/>
  <c r="EF783" i="52"/>
  <c r="EI698" i="52"/>
  <c r="EJ698" i="52"/>
  <c r="DB793" i="52"/>
  <c r="EU793" i="52"/>
  <c r="FH793" i="52" s="1"/>
  <c r="EA793" i="52"/>
  <c r="DZ793" i="52"/>
  <c r="II506" i="52"/>
  <c r="FM506" i="52"/>
  <c r="CU619" i="52"/>
  <c r="FC619" i="52"/>
  <c r="FS619" i="52" s="1"/>
  <c r="FO435" i="52"/>
  <c r="DF435" i="52"/>
  <c r="EW636" i="52"/>
  <c r="FI636" i="52" s="1"/>
  <c r="DZ636" i="52"/>
  <c r="EA636" i="52"/>
  <c r="DB636" i="52"/>
  <c r="DU528" i="52"/>
  <c r="DK710" i="52"/>
  <c r="FP528" i="52"/>
  <c r="DF528" i="52"/>
  <c r="CU548" i="52"/>
  <c r="FC548" i="52"/>
  <c r="FS548" i="52" s="1"/>
  <c r="DO517" i="52"/>
  <c r="DL517" i="52"/>
  <c r="FO409" i="52"/>
  <c r="DF409" i="52"/>
  <c r="DZ549" i="52"/>
  <c r="EA549" i="52"/>
  <c r="DB549" i="52"/>
  <c r="EU549" i="52"/>
  <c r="FH549" i="52" s="1"/>
  <c r="FS467" i="52"/>
  <c r="EB355" i="52"/>
  <c r="ED355" i="52"/>
  <c r="EC355" i="52"/>
  <c r="EH355" i="52"/>
  <c r="IH449" i="52"/>
  <c r="II449" i="52"/>
  <c r="FM449" i="52"/>
  <c r="DK543" i="52"/>
  <c r="FC482" i="52"/>
  <c r="FS482" i="52" s="1"/>
  <c r="CU482" i="52"/>
  <c r="DU442" i="52"/>
  <c r="EU324" i="52"/>
  <c r="FH324" i="52" s="1"/>
  <c r="DZ324" i="52"/>
  <c r="EA324" i="52"/>
  <c r="DB324" i="52"/>
  <c r="EI529" i="52"/>
  <c r="EJ529" i="52"/>
  <c r="DB424" i="52"/>
  <c r="EA424" i="52"/>
  <c r="EB424" i="52" s="1"/>
  <c r="DZ424" i="52"/>
  <c r="EU424" i="52"/>
  <c r="FH424" i="52" s="1"/>
  <c r="FS331" i="52"/>
  <c r="FM331" i="52"/>
  <c r="II303" i="52"/>
  <c r="IH303" i="52"/>
  <c r="FM303" i="52"/>
  <c r="DL306" i="52"/>
  <c r="EF323" i="52"/>
  <c r="EJ205" i="52"/>
  <c r="EI205" i="52"/>
  <c r="DO295" i="52"/>
  <c r="DL295" i="52"/>
  <c r="IH233" i="52"/>
  <c r="II233" i="52"/>
  <c r="FM233" i="52"/>
  <c r="FP294" i="52"/>
  <c r="DF294" i="52"/>
  <c r="DU185" i="52"/>
  <c r="FO227" i="52"/>
  <c r="DF227" i="52"/>
  <c r="DB105" i="52"/>
  <c r="EA105" i="52"/>
  <c r="EB105" i="52" s="1"/>
  <c r="DZ105" i="52"/>
  <c r="EU105" i="52"/>
  <c r="FH105" i="52" s="1"/>
  <c r="FL105" i="52" s="1"/>
  <c r="EU1051" i="52"/>
  <c r="FH1051" i="52" s="1"/>
  <c r="FL1051" i="52" s="1"/>
  <c r="DZ1051" i="52"/>
  <c r="DB1051" i="52"/>
  <c r="EA1051" i="52"/>
  <c r="DF155" i="52"/>
  <c r="FO155" i="52"/>
  <c r="DU88" i="52"/>
  <c r="FM182" i="52"/>
  <c r="EU1033" i="52"/>
  <c r="FH1033" i="52" s="1"/>
  <c r="EA1033" i="52"/>
  <c r="DB1033" i="52"/>
  <c r="DZ1033" i="52"/>
  <c r="DB176" i="52"/>
  <c r="EA176" i="52"/>
  <c r="EU176" i="52"/>
  <c r="FH176" i="52" s="1"/>
  <c r="FL176" i="52" s="1"/>
  <c r="DZ176" i="52"/>
  <c r="EU103" i="52"/>
  <c r="FH103" i="52" s="1"/>
  <c r="FL103" i="52" s="1"/>
  <c r="DB103" i="52"/>
  <c r="EA103" i="52"/>
  <c r="ED103" i="52" s="1"/>
  <c r="DZ103" i="52"/>
  <c r="FM103" i="52"/>
  <c r="CU88" i="52"/>
  <c r="FC88" i="52"/>
  <c r="FS88" i="52" s="1"/>
  <c r="IH1023" i="52"/>
  <c r="II1023" i="52"/>
  <c r="FS71" i="52"/>
  <c r="EU937" i="52"/>
  <c r="FH937" i="52" s="1"/>
  <c r="EA937" i="52"/>
  <c r="DZ937" i="52"/>
  <c r="DB937" i="52"/>
  <c r="DB1025" i="52"/>
  <c r="EA1025" i="52"/>
  <c r="EU1025" i="52"/>
  <c r="FH1025" i="52" s="1"/>
  <c r="FL1025" i="52" s="1"/>
  <c r="DZ1025" i="52"/>
  <c r="FO1016" i="52"/>
  <c r="DF1016" i="52"/>
  <c r="FC961" i="52"/>
  <c r="FS961" i="52" s="1"/>
  <c r="CU961" i="52"/>
  <c r="EV985" i="52"/>
  <c r="FJ985" i="52" s="1"/>
  <c r="DN985" i="52"/>
  <c r="DL985" i="52" s="1"/>
  <c r="DB985" i="52"/>
  <c r="DZ985" i="52"/>
  <c r="EA985" i="52"/>
  <c r="EF974" i="52"/>
  <c r="EB974" i="52"/>
  <c r="EG974" i="52"/>
  <c r="DO903" i="52"/>
  <c r="EA894" i="52"/>
  <c r="EU894" i="52"/>
  <c r="FH894" i="52" s="1"/>
  <c r="FL894" i="52" s="1"/>
  <c r="DB894" i="52"/>
  <c r="DZ894" i="52"/>
  <c r="FM991" i="52"/>
  <c r="IH915" i="52"/>
  <c r="II915" i="52"/>
  <c r="FM915" i="52"/>
  <c r="DU865" i="52"/>
  <c r="EF848" i="52"/>
  <c r="IH844" i="52"/>
  <c r="II125" i="52"/>
  <c r="ED459" i="52"/>
  <c r="EB459" i="52"/>
  <c r="FN553" i="52"/>
  <c r="IG553" i="52" s="1"/>
  <c r="FR553" i="52"/>
  <c r="EU709" i="52"/>
  <c r="FH709" i="52" s="1"/>
  <c r="FL709" i="52" s="1"/>
  <c r="EA709" i="52"/>
  <c r="DB709" i="52"/>
  <c r="DZ709" i="52"/>
  <c r="CU813" i="52"/>
  <c r="FC813" i="52"/>
  <c r="FS813" i="52" s="1"/>
  <c r="FS779" i="52"/>
  <c r="EU795" i="52"/>
  <c r="FH795" i="52" s="1"/>
  <c r="FL795" i="52" s="1"/>
  <c r="DZ795" i="52"/>
  <c r="EA795" i="52"/>
  <c r="EH795" i="52" s="1"/>
  <c r="DB795" i="52"/>
  <c r="EI814" i="52"/>
  <c r="EJ814" i="52"/>
  <c r="DK681" i="52"/>
  <c r="EC1043" i="52"/>
  <c r="EH1043" i="52"/>
  <c r="ED1043" i="52"/>
  <c r="FM802" i="52"/>
  <c r="DN755" i="52"/>
  <c r="DO755" i="52" s="1"/>
  <c r="DF678" i="52"/>
  <c r="FO678" i="52"/>
  <c r="FN678" i="52" s="1"/>
  <c r="IG678" i="52" s="1"/>
  <c r="FS735" i="52"/>
  <c r="FP674" i="52"/>
  <c r="DF674" i="52"/>
  <c r="FP781" i="52"/>
  <c r="DF781" i="52"/>
  <c r="EJ708" i="52"/>
  <c r="EI708" i="52"/>
  <c r="FC455" i="52"/>
  <c r="FS455" i="52" s="1"/>
  <c r="CU455" i="52"/>
  <c r="EV682" i="52"/>
  <c r="FJ682" i="52" s="1"/>
  <c r="DN682" i="52"/>
  <c r="DO682" i="52" s="1"/>
  <c r="EA682" i="52"/>
  <c r="DZ682" i="52"/>
  <c r="DB682" i="52"/>
  <c r="EV558" i="52"/>
  <c r="FJ558" i="52" s="1"/>
  <c r="DN558" i="52"/>
  <c r="DO454" i="52"/>
  <c r="DK522" i="52"/>
  <c r="FS501" i="52"/>
  <c r="EJ603" i="52"/>
  <c r="EI603" i="52"/>
  <c r="FS578" i="52"/>
  <c r="FS494" i="52"/>
  <c r="FM639" i="52"/>
  <c r="II639" i="52"/>
  <c r="IH639" i="52"/>
  <c r="FS453" i="52"/>
  <c r="FS344" i="52"/>
  <c r="DK475" i="52"/>
  <c r="EJ415" i="52"/>
  <c r="EI415" i="52"/>
  <c r="DZ570" i="52"/>
  <c r="DB570" i="52"/>
  <c r="EU570" i="52"/>
  <c r="FH570" i="52" s="1"/>
  <c r="EA570" i="52"/>
  <c r="FS496" i="52"/>
  <c r="DF432" i="52"/>
  <c r="FO432" i="52"/>
  <c r="FN432" i="52" s="1"/>
  <c r="IG432" i="52" s="1"/>
  <c r="DK549" i="52"/>
  <c r="CU436" i="52"/>
  <c r="FC436" i="52"/>
  <c r="FS436" i="52" s="1"/>
  <c r="DB470" i="52"/>
  <c r="DN470" i="52"/>
  <c r="DO470" i="52" s="1"/>
  <c r="DZ470" i="52"/>
  <c r="EA470" i="52"/>
  <c r="EV470" i="52"/>
  <c r="FJ470" i="52" s="1"/>
  <c r="DU317" i="52"/>
  <c r="DO317" i="52"/>
  <c r="DL317" i="52"/>
  <c r="EU446" i="52"/>
  <c r="FH446" i="52" s="1"/>
  <c r="FL446" i="52" s="1"/>
  <c r="EA446" i="52"/>
  <c r="DZ446" i="52"/>
  <c r="DB446" i="52"/>
  <c r="DZ256" i="52"/>
  <c r="EU256" i="52"/>
  <c r="FH256" i="52" s="1"/>
  <c r="EA256" i="52"/>
  <c r="EC256" i="52" s="1"/>
  <c r="DB256" i="52"/>
  <c r="DK1006" i="52"/>
  <c r="EI353" i="52"/>
  <c r="EJ353" i="52"/>
  <c r="EV299" i="52"/>
  <c r="FJ299" i="52" s="1"/>
  <c r="EA299" i="52"/>
  <c r="DZ299" i="52"/>
  <c r="DB299" i="52"/>
  <c r="EV419" i="52"/>
  <c r="FJ419" i="52" s="1"/>
  <c r="DN419" i="52"/>
  <c r="DL419" i="52" s="1"/>
  <c r="EV321" i="52"/>
  <c r="FJ321" i="52" s="1"/>
  <c r="DN321" i="52"/>
  <c r="DO321" i="52" s="1"/>
  <c r="EA321" i="52"/>
  <c r="DB321" i="52"/>
  <c r="DZ321" i="52"/>
  <c r="EF287" i="52"/>
  <c r="DN237" i="52"/>
  <c r="EV237" i="52"/>
  <c r="FJ237" i="52" s="1"/>
  <c r="II354" i="52"/>
  <c r="IH354" i="52"/>
  <c r="FM354" i="52"/>
  <c r="FJ168" i="52"/>
  <c r="FM172" i="52"/>
  <c r="II275" i="52"/>
  <c r="IH275" i="52"/>
  <c r="FM275" i="52"/>
  <c r="FP180" i="52"/>
  <c r="DF180" i="52"/>
  <c r="EW340" i="52"/>
  <c r="FI340" i="52" s="1"/>
  <c r="DB340" i="52"/>
  <c r="DZ340" i="52"/>
  <c r="EA340" i="52"/>
  <c r="DU182" i="52"/>
  <c r="FC221" i="52"/>
  <c r="FS221" i="52" s="1"/>
  <c r="CU221" i="52"/>
  <c r="EF231" i="52"/>
  <c r="DK164" i="52"/>
  <c r="EW123" i="52"/>
  <c r="FI123" i="52" s="1"/>
  <c r="DZ123" i="52"/>
  <c r="EA123" i="52"/>
  <c r="DB123" i="52"/>
  <c r="FM115" i="52"/>
  <c r="II115" i="52"/>
  <c r="IH115" i="52"/>
  <c r="DU998" i="52"/>
  <c r="DK1016" i="52"/>
  <c r="FJ114" i="52"/>
  <c r="CU1050" i="52"/>
  <c r="FC1050" i="52"/>
  <c r="FS1050" i="52" s="1"/>
  <c r="CU108" i="52"/>
  <c r="FC108" i="52"/>
  <c r="FS108" i="52" s="1"/>
  <c r="FM937" i="52"/>
  <c r="CU1043" i="52"/>
  <c r="FC1043" i="52"/>
  <c r="FS1043" i="52" s="1"/>
  <c r="DU1003" i="52"/>
  <c r="EF1037" i="52"/>
  <c r="DF1010" i="52"/>
  <c r="FO1010" i="52"/>
  <c r="FN1010" i="52" s="1"/>
  <c r="IG1010" i="52" s="1"/>
  <c r="DK971" i="52"/>
  <c r="IH903" i="52"/>
  <c r="II903" i="52"/>
  <c r="FM903" i="52"/>
  <c r="DB956" i="52"/>
  <c r="EA956" i="52"/>
  <c r="DZ956" i="52"/>
  <c r="EU956" i="52"/>
  <c r="FH956" i="52" s="1"/>
  <c r="EV81" i="52"/>
  <c r="FJ81" i="52" s="1"/>
  <c r="DN81" i="52"/>
  <c r="DO81" i="52" s="1"/>
  <c r="DB93" i="52"/>
  <c r="FK143" i="52"/>
  <c r="FL143" i="52"/>
  <c r="FN348" i="52"/>
  <c r="FR348" i="52"/>
  <c r="EV619" i="52"/>
  <c r="FJ619" i="52" s="1"/>
  <c r="DN619" i="52"/>
  <c r="DO619" i="52" s="1"/>
  <c r="EE934" i="52"/>
  <c r="EG934" i="52"/>
  <c r="DK809" i="52"/>
  <c r="FM805" i="52"/>
  <c r="FM810" i="52"/>
  <c r="FM816" i="52"/>
  <c r="DK781" i="52"/>
  <c r="EV671" i="52"/>
  <c r="FJ671" i="52" s="1"/>
  <c r="DN671" i="52"/>
  <c r="DO671" i="52" s="1"/>
  <c r="FJ812" i="52"/>
  <c r="II694" i="52"/>
  <c r="FM694" i="52"/>
  <c r="IH694" i="52"/>
  <c r="DK656" i="52"/>
  <c r="FS787" i="52"/>
  <c r="DU720" i="52"/>
  <c r="FC593" i="52"/>
  <c r="FS593" i="52" s="1"/>
  <c r="CU593" i="52"/>
  <c r="II738" i="52"/>
  <c r="IH738" i="52"/>
  <c r="FM738" i="52"/>
  <c r="EA820" i="52"/>
  <c r="EU820" i="52"/>
  <c r="FH820" i="52" s="1"/>
  <c r="DB820" i="52"/>
  <c r="DZ820" i="52"/>
  <c r="EF822" i="52"/>
  <c r="DL506" i="52"/>
  <c r="DO506" i="52"/>
  <c r="FM714" i="52"/>
  <c r="II714" i="52"/>
  <c r="IH714" i="52"/>
  <c r="EI537" i="52"/>
  <c r="EJ537" i="52"/>
  <c r="DB492" i="52"/>
  <c r="DZ492" i="52"/>
  <c r="EA492" i="52"/>
  <c r="EU492" i="52"/>
  <c r="FH492" i="52" s="1"/>
  <c r="DU652" i="52"/>
  <c r="FR539" i="52"/>
  <c r="FN539" i="52"/>
  <c r="IG539" i="52" s="1"/>
  <c r="DU473" i="52"/>
  <c r="FM646" i="52"/>
  <c r="FS646" i="52"/>
  <c r="EV510" i="52"/>
  <c r="FJ510" i="52" s="1"/>
  <c r="DZ510" i="52"/>
  <c r="EA510" i="52"/>
  <c r="DB510" i="52"/>
  <c r="DZ423" i="52"/>
  <c r="EA423" i="52"/>
  <c r="EU423" i="52"/>
  <c r="FH423" i="52" s="1"/>
  <c r="DB423" i="52"/>
  <c r="DF648" i="52"/>
  <c r="FO648" i="52"/>
  <c r="FN648" i="52" s="1"/>
  <c r="IG648" i="52" s="1"/>
  <c r="FM512" i="52"/>
  <c r="DF556" i="52"/>
  <c r="FO556" i="52"/>
  <c r="FN556" i="52" s="1"/>
  <c r="IG556" i="52" s="1"/>
  <c r="IH463" i="52"/>
  <c r="CU579" i="52"/>
  <c r="FC579" i="52"/>
  <c r="FS579" i="52" s="1"/>
  <c r="DO475" i="52"/>
  <c r="DL475" i="52"/>
  <c r="EV416" i="52"/>
  <c r="FJ416" i="52" s="1"/>
  <c r="DN416" i="52"/>
  <c r="DL416" i="52" s="1"/>
  <c r="FP373" i="52"/>
  <c r="DF373" i="52"/>
  <c r="EJ435" i="52"/>
  <c r="EI435" i="52"/>
  <c r="FC238" i="52"/>
  <c r="FS238" i="52" s="1"/>
  <c r="CU238" i="52"/>
  <c r="EI447" i="52"/>
  <c r="EJ447" i="52"/>
  <c r="EF361" i="52"/>
  <c r="FP327" i="52"/>
  <c r="DF327" i="52"/>
  <c r="FO411" i="52"/>
  <c r="DF411" i="52"/>
  <c r="EV287" i="52"/>
  <c r="FJ287" i="52" s="1"/>
  <c r="DB287" i="52"/>
  <c r="EA287" i="52"/>
  <c r="DZ287" i="52"/>
  <c r="CU385" i="52"/>
  <c r="FC385" i="52"/>
  <c r="FS385" i="52" s="1"/>
  <c r="DN269" i="52"/>
  <c r="EV269" i="52"/>
  <c r="FJ269" i="52" s="1"/>
  <c r="EF251" i="52"/>
  <c r="FP354" i="52"/>
  <c r="DF354" i="52"/>
  <c r="DU336" i="52"/>
  <c r="FM269" i="52"/>
  <c r="FO1044" i="52"/>
  <c r="DF1044" i="52"/>
  <c r="CU244" i="52"/>
  <c r="FC244" i="52"/>
  <c r="FS244" i="52" s="1"/>
  <c r="EI231" i="52"/>
  <c r="EJ231" i="52"/>
  <c r="EF199" i="52"/>
  <c r="EG199" i="52"/>
  <c r="IH190" i="52"/>
  <c r="II190" i="52"/>
  <c r="CU77" i="52"/>
  <c r="FC77" i="52"/>
  <c r="FS77" i="52" s="1"/>
  <c r="FM177" i="52"/>
  <c r="IH174" i="52"/>
  <c r="II174" i="52"/>
  <c r="EU1031" i="52"/>
  <c r="FH1031" i="52" s="1"/>
  <c r="DZ1031" i="52"/>
  <c r="EA1031" i="52"/>
  <c r="DB1031" i="52"/>
  <c r="FJ111" i="52"/>
  <c r="EF918" i="52"/>
  <c r="DF118" i="52"/>
  <c r="FO118" i="52"/>
  <c r="FN118" i="52" s="1"/>
  <c r="IG118" i="52" s="1"/>
  <c r="EU967" i="52"/>
  <c r="FH967" i="52" s="1"/>
  <c r="DZ967" i="52"/>
  <c r="DB967" i="52"/>
  <c r="EA967" i="52"/>
  <c r="IH961" i="52"/>
  <c r="II961" i="52"/>
  <c r="FM961" i="52"/>
  <c r="FO926" i="52"/>
  <c r="DF926" i="52"/>
  <c r="FJ1003" i="52"/>
  <c r="FC936" i="52"/>
  <c r="FS936" i="52" s="1"/>
  <c r="CU936" i="52"/>
  <c r="EV851" i="52"/>
  <c r="FJ851" i="52" s="1"/>
  <c r="DB851" i="52"/>
  <c r="DZ851" i="52"/>
  <c r="EA851" i="52"/>
  <c r="DN851" i="52"/>
  <c r="DO851" i="52" s="1"/>
  <c r="EJ840" i="52"/>
  <c r="EI840" i="52"/>
  <c r="FC912" i="52"/>
  <c r="FS912" i="52" s="1"/>
  <c r="CU912" i="52"/>
  <c r="FC845" i="52"/>
  <c r="FS845" i="52" s="1"/>
  <c r="CU845" i="52"/>
  <c r="IH864" i="52"/>
  <c r="EF1015" i="52"/>
  <c r="CU853" i="52"/>
  <c r="FC853" i="52"/>
  <c r="FS853" i="52" s="1"/>
  <c r="FK147" i="52"/>
  <c r="FL147" i="52"/>
  <c r="DL79" i="52"/>
  <c r="DO79" i="52"/>
  <c r="EG154" i="52"/>
  <c r="EE154" i="52"/>
  <c r="EC98" i="52"/>
  <c r="EH98" i="52"/>
  <c r="ED98" i="52"/>
  <c r="EB98" i="52"/>
  <c r="FN190" i="52"/>
  <c r="IG190" i="52" s="1"/>
  <c r="FN633" i="52"/>
  <c r="FR633" i="52"/>
  <c r="EN942" i="52"/>
  <c r="EO942" i="52"/>
  <c r="EU691" i="52"/>
  <c r="FH691" i="52" s="1"/>
  <c r="DZ691" i="52"/>
  <c r="DB691" i="52"/>
  <c r="EA691" i="52"/>
  <c r="DU772" i="52"/>
  <c r="IH821" i="52"/>
  <c r="II821" i="52"/>
  <c r="EI836" i="52"/>
  <c r="EJ836" i="52"/>
  <c r="EU810" i="52"/>
  <c r="FH810" i="52" s="1"/>
  <c r="FL810" i="52" s="1"/>
  <c r="EA810" i="52"/>
  <c r="DZ810" i="52"/>
  <c r="DB810" i="52"/>
  <c r="FJ729" i="52"/>
  <c r="FJ793" i="52"/>
  <c r="EU802" i="52"/>
  <c r="FH802" i="52" s="1"/>
  <c r="DB802" i="52"/>
  <c r="EA802" i="52"/>
  <c r="DZ802" i="52"/>
  <c r="EI661" i="52"/>
  <c r="EJ661" i="52"/>
  <c r="IH752" i="52"/>
  <c r="II752" i="52"/>
  <c r="FM752" i="52"/>
  <c r="FS655" i="52"/>
  <c r="FS761" i="52"/>
  <c r="FM730" i="52"/>
  <c r="II730" i="52"/>
  <c r="IH730" i="52"/>
  <c r="II686" i="52"/>
  <c r="IH686" i="52"/>
  <c r="FM686" i="52"/>
  <c r="IH672" i="52"/>
  <c r="EI790" i="52"/>
  <c r="EJ790" i="52"/>
  <c r="EV674" i="52"/>
  <c r="FJ674" i="52" s="1"/>
  <c r="DZ674" i="52"/>
  <c r="DN674" i="52"/>
  <c r="DO674" i="52" s="1"/>
  <c r="EA674" i="52"/>
  <c r="DB674" i="52"/>
  <c r="CU539" i="52"/>
  <c r="FC539" i="52"/>
  <c r="FS539" i="52" s="1"/>
  <c r="FS485" i="52"/>
  <c r="EV727" i="52"/>
  <c r="FJ727" i="52" s="1"/>
  <c r="EA727" i="52"/>
  <c r="DB727" i="52"/>
  <c r="DZ727" i="52"/>
  <c r="DU616" i="52"/>
  <c r="DU510" i="52"/>
  <c r="EV504" i="52"/>
  <c r="FJ504" i="52" s="1"/>
  <c r="EA504" i="52"/>
  <c r="DZ504" i="52"/>
  <c r="DB504" i="52"/>
  <c r="CU479" i="52"/>
  <c r="FC479" i="52"/>
  <c r="FS479" i="52" s="1"/>
  <c r="FM638" i="52"/>
  <c r="FS638" i="52"/>
  <c r="FM459" i="52"/>
  <c r="EV421" i="52"/>
  <c r="FJ421" i="52" s="1"/>
  <c r="DN421" i="52"/>
  <c r="DL421" i="52" s="1"/>
  <c r="II406" i="52"/>
  <c r="IH406" i="52"/>
  <c r="DU560" i="52"/>
  <c r="EV465" i="52"/>
  <c r="FJ465" i="52" s="1"/>
  <c r="DB465" i="52"/>
  <c r="DZ465" i="52"/>
  <c r="EA465" i="52"/>
  <c r="FS307" i="52"/>
  <c r="CU438" i="52"/>
  <c r="FC438" i="52"/>
  <c r="FS438" i="52" s="1"/>
  <c r="FM429" i="52"/>
  <c r="FS429" i="52"/>
  <c r="FC466" i="52"/>
  <c r="FS466" i="52" s="1"/>
  <c r="CU466" i="52"/>
  <c r="DU413" i="52"/>
  <c r="EU347" i="52"/>
  <c r="FH347" i="52" s="1"/>
  <c r="DZ347" i="52"/>
  <c r="DB347" i="52"/>
  <c r="EA347" i="52"/>
  <c r="EF322" i="52"/>
  <c r="EU1006" i="52"/>
  <c r="FH1006" i="52" s="1"/>
  <c r="FL1006" i="52" s="1"/>
  <c r="DZ1006" i="52"/>
  <c r="DB1006" i="52"/>
  <c r="EA1006" i="52"/>
  <c r="FP243" i="52"/>
  <c r="DF243" i="52"/>
  <c r="DK315" i="52"/>
  <c r="EF417" i="52"/>
  <c r="EV285" i="52"/>
  <c r="FJ285" i="52" s="1"/>
  <c r="DN285" i="52"/>
  <c r="DN389" i="52"/>
  <c r="EV389" i="52"/>
  <c r="FJ389" i="52" s="1"/>
  <c r="FK389" i="52" s="1"/>
  <c r="II286" i="52"/>
  <c r="IH286" i="52"/>
  <c r="FM286" i="52"/>
  <c r="FJ182" i="52"/>
  <c r="IH110" i="52"/>
  <c r="II110" i="52"/>
  <c r="EJ241" i="52"/>
  <c r="EI241" i="52"/>
  <c r="DL171" i="52"/>
  <c r="DO171" i="52"/>
  <c r="FP241" i="52"/>
  <c r="DF241" i="52"/>
  <c r="DN189" i="52"/>
  <c r="DL86" i="52"/>
  <c r="DO86" i="52"/>
  <c r="IH129" i="52"/>
  <c r="II129" i="52"/>
  <c r="DU190" i="52"/>
  <c r="EF1045" i="52"/>
  <c r="CU83" i="52"/>
  <c r="FC83" i="52"/>
  <c r="FS83" i="52" s="1"/>
  <c r="CU103" i="52"/>
  <c r="FC103" i="52"/>
  <c r="FS103" i="52" s="1"/>
  <c r="DF149" i="52"/>
  <c r="FO149" i="52"/>
  <c r="CU117" i="52"/>
  <c r="FC117" i="52"/>
  <c r="FS117" i="52" s="1"/>
  <c r="EV1042" i="52"/>
  <c r="FJ1042" i="52" s="1"/>
  <c r="DB1042" i="52"/>
  <c r="DZ1042" i="52"/>
  <c r="EA1042" i="52"/>
  <c r="EB1042" i="52" s="1"/>
  <c r="EF110" i="52"/>
  <c r="FS992" i="52"/>
  <c r="FO1026" i="52"/>
  <c r="DF1026" i="52"/>
  <c r="FO995" i="52"/>
  <c r="FN995" i="52" s="1"/>
  <c r="IG995" i="52" s="1"/>
  <c r="DF995" i="52"/>
  <c r="EJ957" i="52"/>
  <c r="EI957" i="52"/>
  <c r="FC1040" i="52"/>
  <c r="FS1040" i="52" s="1"/>
  <c r="CU1040" i="52"/>
  <c r="DF113" i="52"/>
  <c r="FO113" i="52"/>
  <c r="FN113" i="52" s="1"/>
  <c r="IG113" i="52" s="1"/>
  <c r="EW882" i="52"/>
  <c r="FI882" i="52" s="1"/>
  <c r="DB882" i="52"/>
  <c r="DZ882" i="52"/>
  <c r="EA882" i="52"/>
  <c r="EU908" i="52"/>
  <c r="FH908" i="52" s="1"/>
  <c r="DB908" i="52"/>
  <c r="EA908" i="52"/>
  <c r="EC908" i="52" s="1"/>
  <c r="DZ908" i="52"/>
  <c r="FC1012" i="52"/>
  <c r="FS1012" i="52" s="1"/>
  <c r="CU1012" i="52"/>
  <c r="FM907" i="52"/>
  <c r="DL897" i="52"/>
  <c r="DO897" i="52"/>
  <c r="DK871" i="52"/>
  <c r="EU905" i="52"/>
  <c r="FH905" i="52" s="1"/>
  <c r="DZ905" i="52"/>
  <c r="EA905" i="52"/>
  <c r="DB905" i="52"/>
  <c r="II870" i="52"/>
  <c r="IH870" i="52"/>
  <c r="FM870" i="52"/>
  <c r="DF861" i="52"/>
  <c r="FO861" i="52"/>
  <c r="FN861" i="52" s="1"/>
  <c r="IG861" i="52" s="1"/>
  <c r="DU900" i="52"/>
  <c r="FN887" i="52"/>
  <c r="IG887" i="52" s="1"/>
  <c r="FR887" i="52"/>
  <c r="EF182" i="52"/>
  <c r="FN328" i="52"/>
  <c r="IG328" i="52" s="1"/>
  <c r="FR328" i="52"/>
  <c r="EE398" i="52"/>
  <c r="EG398" i="52"/>
  <c r="FK552" i="52"/>
  <c r="FL552" i="52"/>
  <c r="EU830" i="52"/>
  <c r="FH830" i="52" s="1"/>
  <c r="EA830" i="52"/>
  <c r="DZ830" i="52"/>
  <c r="DB830" i="52"/>
  <c r="FM795" i="52"/>
  <c r="EJ806" i="52"/>
  <c r="EI806" i="52"/>
  <c r="DO717" i="52"/>
  <c r="DL717" i="52"/>
  <c r="EI815" i="52"/>
  <c r="EJ815" i="52"/>
  <c r="EJ825" i="52"/>
  <c r="EI825" i="52"/>
  <c r="DK664" i="52"/>
  <c r="DU749" i="52"/>
  <c r="DK694" i="52"/>
  <c r="DB789" i="52"/>
  <c r="DN750" i="52"/>
  <c r="DL750" i="52" s="1"/>
  <c r="DU726" i="52"/>
  <c r="FS814" i="52"/>
  <c r="CU747" i="52"/>
  <c r="FC747" i="52"/>
  <c r="FS747" i="52" s="1"/>
  <c r="FM722" i="52"/>
  <c r="II722" i="52"/>
  <c r="IH722" i="52"/>
  <c r="DN792" i="52"/>
  <c r="DO792" i="52" s="1"/>
  <c r="EU787" i="52"/>
  <c r="FH787" i="52" s="1"/>
  <c r="FL787" i="52" s="1"/>
  <c r="DB787" i="52"/>
  <c r="DZ787" i="52"/>
  <c r="EA787" i="52"/>
  <c r="DO753" i="52"/>
  <c r="DL753" i="52"/>
  <c r="II712" i="52"/>
  <c r="IH712" i="52"/>
  <c r="FM712" i="52"/>
  <c r="DZ520" i="52"/>
  <c r="EA520" i="52"/>
  <c r="DB520" i="52"/>
  <c r="EV520" i="52"/>
  <c r="FJ520" i="52" s="1"/>
  <c r="DN520" i="52"/>
  <c r="DO520" i="52" s="1"/>
  <c r="DK566" i="52"/>
  <c r="FS480" i="52"/>
  <c r="FM419" i="52"/>
  <c r="DL488" i="52"/>
  <c r="DO488" i="52"/>
  <c r="EV744" i="52"/>
  <c r="FJ744" i="52" s="1"/>
  <c r="EA744" i="52"/>
  <c r="DB744" i="52"/>
  <c r="DZ744" i="52"/>
  <c r="EV662" i="52"/>
  <c r="FJ662" i="52" s="1"/>
  <c r="DN662" i="52"/>
  <c r="DO662" i="52" s="1"/>
  <c r="EA662" i="52"/>
  <c r="EC662" i="52" s="1"/>
  <c r="DZ662" i="52"/>
  <c r="DB662" i="52"/>
  <c r="FM616" i="52"/>
  <c r="IH616" i="52"/>
  <c r="II616" i="52"/>
  <c r="EA495" i="52"/>
  <c r="EU495" i="52"/>
  <c r="FH495" i="52" s="1"/>
  <c r="DB495" i="52"/>
  <c r="DZ495" i="52"/>
  <c r="II432" i="52"/>
  <c r="FO604" i="52"/>
  <c r="FN604" i="52" s="1"/>
  <c r="IG604" i="52" s="1"/>
  <c r="DF604" i="52"/>
  <c r="EV458" i="52"/>
  <c r="FJ458" i="52" s="1"/>
  <c r="DN458" i="52"/>
  <c r="DO458" i="52" s="1"/>
  <c r="DB458" i="52"/>
  <c r="EA458" i="52"/>
  <c r="DZ458" i="52"/>
  <c r="EV610" i="52"/>
  <c r="FJ610" i="52" s="1"/>
  <c r="DN610" i="52"/>
  <c r="DO610" i="52" s="1"/>
  <c r="DZ541" i="52"/>
  <c r="EA541" i="52"/>
  <c r="DB541" i="52"/>
  <c r="EU541" i="52"/>
  <c r="FH541" i="52" s="1"/>
  <c r="EW542" i="52"/>
  <c r="FI542" i="52" s="1"/>
  <c r="EA542" i="52"/>
  <c r="DZ542" i="52"/>
  <c r="DB542" i="52"/>
  <c r="FM448" i="52"/>
  <c r="FS448" i="52"/>
  <c r="FS426" i="52"/>
  <c r="FS562" i="52"/>
  <c r="EV511" i="52"/>
  <c r="FJ511" i="52" s="1"/>
  <c r="DB511" i="52"/>
  <c r="DZ511" i="52"/>
  <c r="EA511" i="52"/>
  <c r="FM400" i="52"/>
  <c r="II400" i="52"/>
  <c r="IH400" i="52"/>
  <c r="EJ557" i="52"/>
  <c r="EI557" i="52"/>
  <c r="DK471" i="52"/>
  <c r="FO434" i="52"/>
  <c r="FN434" i="52" s="1"/>
  <c r="IG434" i="52" s="1"/>
  <c r="DF434" i="52"/>
  <c r="EF207" i="52"/>
  <c r="EG207" i="52"/>
  <c r="EB207" i="52"/>
  <c r="DK128" i="52"/>
  <c r="CU350" i="52"/>
  <c r="FC350" i="52"/>
  <c r="FS350" i="52" s="1"/>
  <c r="EF408" i="52"/>
  <c r="EC408" i="52"/>
  <c r="EH408" i="52"/>
  <c r="DU309" i="52"/>
  <c r="DN338" i="52"/>
  <c r="DL338" i="52" s="1"/>
  <c r="EV338" i="52"/>
  <c r="FJ338" i="52" s="1"/>
  <c r="DB280" i="52"/>
  <c r="EA280" i="52"/>
  <c r="EH280" i="52" s="1"/>
  <c r="EV280" i="52"/>
  <c r="FJ280" i="52" s="1"/>
  <c r="DZ280" i="52"/>
  <c r="FR261" i="52"/>
  <c r="FM248" i="52"/>
  <c r="IH285" i="52"/>
  <c r="FM109" i="52"/>
  <c r="DB171" i="52"/>
  <c r="EA171" i="52"/>
  <c r="DZ171" i="52"/>
  <c r="EU171" i="52"/>
  <c r="FH171" i="52" s="1"/>
  <c r="FL171" i="52" s="1"/>
  <c r="FL230" i="52"/>
  <c r="FK230" i="52"/>
  <c r="FM179" i="52"/>
  <c r="DU181" i="52"/>
  <c r="EJ210" i="52"/>
  <c r="EI210" i="52"/>
  <c r="DZ193" i="52"/>
  <c r="DB193" i="52"/>
  <c r="EA193" i="52"/>
  <c r="EV193" i="52"/>
  <c r="FJ193" i="52" s="1"/>
  <c r="FK193" i="52" s="1"/>
  <c r="DO190" i="52"/>
  <c r="DL190" i="52"/>
  <c r="CU106" i="52"/>
  <c r="FC106" i="52"/>
  <c r="FS106" i="52" s="1"/>
  <c r="FO137" i="52"/>
  <c r="DF137" i="52"/>
  <c r="EF1041" i="52"/>
  <c r="EA94" i="52"/>
  <c r="EU94" i="52"/>
  <c r="FH94" i="52" s="1"/>
  <c r="DB94" i="52"/>
  <c r="DZ94" i="52"/>
  <c r="FO94" i="52"/>
  <c r="FN94" i="52" s="1"/>
  <c r="IG94" i="52" s="1"/>
  <c r="DF94" i="52"/>
  <c r="FC1036" i="52"/>
  <c r="FS1036" i="52" s="1"/>
  <c r="CU1036" i="52"/>
  <c r="EI108" i="52"/>
  <c r="EJ108" i="52"/>
  <c r="EU1013" i="52"/>
  <c r="FH1013" i="52" s="1"/>
  <c r="FL1013" i="52" s="1"/>
  <c r="DB1013" i="52"/>
  <c r="DZ1013" i="52"/>
  <c r="EA1013" i="52"/>
  <c r="FM1004" i="52"/>
  <c r="IH1004" i="52"/>
  <c r="II1004" i="52"/>
  <c r="FM913" i="52"/>
  <c r="CU1046" i="52"/>
  <c r="FC1046" i="52"/>
  <c r="FS1046" i="52" s="1"/>
  <c r="EV1048" i="52"/>
  <c r="FJ1048" i="52" s="1"/>
  <c r="DB1048" i="52"/>
  <c r="DZ1048" i="52"/>
  <c r="EA1048" i="52"/>
  <c r="EB1048" i="52" s="1"/>
  <c r="CU869" i="52"/>
  <c r="FC869" i="52"/>
  <c r="FS869" i="52" s="1"/>
  <c r="FO968" i="52"/>
  <c r="DF968" i="52"/>
  <c r="DB892" i="52"/>
  <c r="DZ892" i="52"/>
  <c r="EA892" i="52"/>
  <c r="EU892" i="52"/>
  <c r="FH892" i="52" s="1"/>
  <c r="FL892" i="52" s="1"/>
  <c r="CU919" i="52"/>
  <c r="FC919" i="52"/>
  <c r="FS919" i="52" s="1"/>
  <c r="FK318" i="52"/>
  <c r="FL318" i="52"/>
  <c r="EC698" i="52"/>
  <c r="ED698" i="52"/>
  <c r="EH698" i="52"/>
  <c r="EB698" i="52"/>
  <c r="EC974" i="52"/>
  <c r="EH974" i="52"/>
  <c r="ED974" i="52"/>
  <c r="DF809" i="52"/>
  <c r="FO809" i="52"/>
  <c r="FN809" i="52" s="1"/>
  <c r="IG809" i="52" s="1"/>
  <c r="EA732" i="52"/>
  <c r="DB732" i="52"/>
  <c r="DZ732" i="52"/>
  <c r="EU732" i="52"/>
  <c r="FH732" i="52" s="1"/>
  <c r="FL732" i="52" s="1"/>
  <c r="EF804" i="52"/>
  <c r="EC804" i="52"/>
  <c r="FC713" i="52"/>
  <c r="FS713" i="52" s="1"/>
  <c r="CU713" i="52"/>
  <c r="FK693" i="52"/>
  <c r="FL693" i="52"/>
  <c r="CU829" i="52"/>
  <c r="FC829" i="52"/>
  <c r="FS829" i="52" s="1"/>
  <c r="IH819" i="52"/>
  <c r="II819" i="52"/>
  <c r="FM819" i="52"/>
  <c r="DL769" i="52"/>
  <c r="DO769" i="52"/>
  <c r="DF699" i="52"/>
  <c r="FO699" i="52"/>
  <c r="FN699" i="52" s="1"/>
  <c r="IG699" i="52" s="1"/>
  <c r="EV823" i="52"/>
  <c r="FJ823" i="52" s="1"/>
  <c r="DZ823" i="52"/>
  <c r="DB823" i="52"/>
  <c r="EA823" i="52"/>
  <c r="FM659" i="52"/>
  <c r="II737" i="52"/>
  <c r="IH737" i="52"/>
  <c r="FM737" i="52"/>
  <c r="EJ785" i="52"/>
  <c r="EI785" i="52"/>
  <c r="DO751" i="52"/>
  <c r="DL751" i="52"/>
  <c r="EV516" i="52"/>
  <c r="FJ516" i="52" s="1"/>
  <c r="DB516" i="52"/>
  <c r="DZ516" i="52"/>
  <c r="EA516" i="52"/>
  <c r="DU492" i="52"/>
  <c r="FS440" i="52"/>
  <c r="CU652" i="52"/>
  <c r="FC652" i="52"/>
  <c r="FS652" i="52" s="1"/>
  <c r="DL468" i="52"/>
  <c r="DK690" i="52"/>
  <c r="EU660" i="52"/>
  <c r="FH660" i="52" s="1"/>
  <c r="DZ660" i="52"/>
  <c r="EA660" i="52"/>
  <c r="DB660" i="52"/>
  <c r="EV626" i="52"/>
  <c r="FJ626" i="52" s="1"/>
  <c r="DN626" i="52"/>
  <c r="DL626" i="52" s="1"/>
  <c r="DK504" i="52"/>
  <c r="DK624" i="52"/>
  <c r="DF428" i="52"/>
  <c r="FO428" i="52"/>
  <c r="EI561" i="52"/>
  <c r="EJ561" i="52"/>
  <c r="FK507" i="52"/>
  <c r="FP234" i="52"/>
  <c r="DF234" i="52"/>
  <c r="DU497" i="52"/>
  <c r="EJ551" i="52"/>
  <c r="EI551" i="52"/>
  <c r="DK431" i="52"/>
  <c r="DO433" i="52"/>
  <c r="FM427" i="52"/>
  <c r="IH427" i="52"/>
  <c r="II427" i="52"/>
  <c r="FC293" i="52"/>
  <c r="FS293" i="52" s="1"/>
  <c r="CU293" i="52"/>
  <c r="IH420" i="52"/>
  <c r="FM420" i="52"/>
  <c r="II420" i="52"/>
  <c r="II350" i="52"/>
  <c r="FP381" i="52"/>
  <c r="DF381" i="52"/>
  <c r="DB289" i="52"/>
  <c r="EA289" i="52"/>
  <c r="DZ289" i="52"/>
  <c r="EU289" i="52"/>
  <c r="FH289" i="52" s="1"/>
  <c r="DZ242" i="52"/>
  <c r="DL315" i="52"/>
  <c r="DO315" i="52"/>
  <c r="DO296" i="52"/>
  <c r="DL296" i="52"/>
  <c r="EJ235" i="52"/>
  <c r="EI235" i="52"/>
  <c r="FP283" i="52"/>
  <c r="DF283" i="52"/>
  <c r="EU254" i="52"/>
  <c r="FH254" i="52" s="1"/>
  <c r="DB254" i="52"/>
  <c r="EA254" i="52"/>
  <c r="EC254" i="52" s="1"/>
  <c r="DZ254" i="52"/>
  <c r="DK109" i="52"/>
  <c r="DU180" i="52"/>
  <c r="II88" i="52"/>
  <c r="II229" i="52"/>
  <c r="IH229" i="52"/>
  <c r="FM229" i="52"/>
  <c r="IH188" i="52"/>
  <c r="FM162" i="52"/>
  <c r="DZ97" i="52"/>
  <c r="DB97" i="52"/>
  <c r="EA97" i="52"/>
  <c r="EU97" i="52"/>
  <c r="FH97" i="52" s="1"/>
  <c r="FL97" i="52" s="1"/>
  <c r="FM231" i="52"/>
  <c r="IH231" i="52"/>
  <c r="II231" i="52"/>
  <c r="FM169" i="52"/>
  <c r="FM81" i="52"/>
  <c r="II81" i="52"/>
  <c r="IH81" i="52"/>
  <c r="DN106" i="52"/>
  <c r="DU174" i="52"/>
  <c r="DN66" i="52"/>
  <c r="DL66" i="52" s="1"/>
  <c r="EF104" i="52"/>
  <c r="EG104" i="52"/>
  <c r="DN1009" i="52"/>
  <c r="DU992" i="52"/>
  <c r="CU953" i="52"/>
  <c r="FC953" i="52"/>
  <c r="FS953" i="52" s="1"/>
  <c r="II1048" i="52"/>
  <c r="FM1048" i="52"/>
  <c r="IH1048" i="52"/>
  <c r="DN1010" i="52"/>
  <c r="DO935" i="52"/>
  <c r="DL935" i="52"/>
  <c r="FC909" i="52"/>
  <c r="FS909" i="52" s="1"/>
  <c r="CU909" i="52"/>
  <c r="FO972" i="52"/>
  <c r="DF972" i="52"/>
  <c r="GK228" i="52"/>
  <c r="GC228" i="52"/>
  <c r="HA228" i="52"/>
  <c r="HO228" i="52"/>
  <c r="FO147" i="52"/>
  <c r="DF147" i="52"/>
  <c r="FN363" i="52"/>
  <c r="IG363" i="52" s="1"/>
  <c r="FR363" i="52"/>
  <c r="EC456" i="52"/>
  <c r="FN962" i="52"/>
  <c r="FR962" i="52"/>
  <c r="FM809" i="52"/>
  <c r="DN732" i="52"/>
  <c r="DO732" i="52" s="1"/>
  <c r="DU758" i="52"/>
  <c r="DN764" i="52"/>
  <c r="DL764" i="52" s="1"/>
  <c r="DN827" i="52"/>
  <c r="DO827" i="52" s="1"/>
  <c r="EV827" i="52"/>
  <c r="FJ827" i="52" s="1"/>
  <c r="FO800" i="52"/>
  <c r="FN800" i="52" s="1"/>
  <c r="IG800" i="52" s="1"/>
  <c r="DF800" i="52"/>
  <c r="IH786" i="52"/>
  <c r="EE701" i="52"/>
  <c r="EG701" i="52"/>
  <c r="FO803" i="52"/>
  <c r="FN803" i="52" s="1"/>
  <c r="IG803" i="52" s="1"/>
  <c r="DF803" i="52"/>
  <c r="DN787" i="52"/>
  <c r="DO787" i="52" s="1"/>
  <c r="DN731" i="52"/>
  <c r="DL731" i="52" s="1"/>
  <c r="DK723" i="52"/>
  <c r="DN425" i="52"/>
  <c r="DL425" i="52" s="1"/>
  <c r="EV425" i="52"/>
  <c r="FJ425" i="52" s="1"/>
  <c r="EV767" i="52"/>
  <c r="FJ767" i="52" s="1"/>
  <c r="DB767" i="52"/>
  <c r="DZ767" i="52"/>
  <c r="EA767" i="52"/>
  <c r="DU680" i="52"/>
  <c r="EE784" i="52"/>
  <c r="EG784" i="52"/>
  <c r="EV711" i="52"/>
  <c r="FJ711" i="52" s="1"/>
  <c r="DB711" i="52"/>
  <c r="DZ711" i="52"/>
  <c r="EA711" i="52"/>
  <c r="EV491" i="52"/>
  <c r="FJ491" i="52" s="1"/>
  <c r="DZ491" i="52"/>
  <c r="DB491" i="52"/>
  <c r="EA491" i="52"/>
  <c r="DN689" i="52"/>
  <c r="EV689" i="52"/>
  <c r="FJ689" i="52" s="1"/>
  <c r="FK689" i="52" s="1"/>
  <c r="FM650" i="52"/>
  <c r="FS650" i="52"/>
  <c r="DN550" i="52"/>
  <c r="EV550" i="52"/>
  <c r="FJ550" i="52" s="1"/>
  <c r="FS712" i="52"/>
  <c r="EA627" i="52"/>
  <c r="DZ627" i="52"/>
  <c r="DB627" i="52"/>
  <c r="EU627" i="52"/>
  <c r="FH627" i="52" s="1"/>
  <c r="DO518" i="52"/>
  <c r="DL518" i="52"/>
  <c r="FP642" i="52"/>
  <c r="DF642" i="52"/>
  <c r="IH504" i="52"/>
  <c r="FM504" i="52"/>
  <c r="II504" i="52"/>
  <c r="DK625" i="52"/>
  <c r="FN579" i="52"/>
  <c r="IG579" i="52" s="1"/>
  <c r="FR579" i="52"/>
  <c r="DK459" i="52"/>
  <c r="FM242" i="52"/>
  <c r="FS422" i="52"/>
  <c r="IH87" i="52"/>
  <c r="II87" i="52"/>
  <c r="FM87" i="52"/>
  <c r="EF540" i="52"/>
  <c r="EH540" i="52"/>
  <c r="EC540" i="52"/>
  <c r="EV445" i="52"/>
  <c r="FJ445" i="52" s="1"/>
  <c r="DN445" i="52"/>
  <c r="DK426" i="52"/>
  <c r="EF413" i="52"/>
  <c r="EV397" i="52"/>
  <c r="FJ397" i="52" s="1"/>
  <c r="EA397" i="52"/>
  <c r="DZ397" i="52"/>
  <c r="DB397" i="52"/>
  <c r="DK357" i="52"/>
  <c r="FC262" i="52"/>
  <c r="FS262" i="52" s="1"/>
  <c r="CU262" i="52"/>
  <c r="II370" i="52"/>
  <c r="FM370" i="52"/>
  <c r="IH370" i="52"/>
  <c r="HC370" i="52"/>
  <c r="HE370" i="52"/>
  <c r="DZ260" i="52"/>
  <c r="EU260" i="52"/>
  <c r="FH260" i="52" s="1"/>
  <c r="DB260" i="52"/>
  <c r="EA260" i="52"/>
  <c r="EH260" i="52" s="1"/>
  <c r="EF211" i="52"/>
  <c r="EG211" i="52"/>
  <c r="EB211" i="52"/>
  <c r="FP292" i="52"/>
  <c r="DF292" i="52"/>
  <c r="EU359" i="52"/>
  <c r="FH359" i="52" s="1"/>
  <c r="DB359" i="52"/>
  <c r="EA359" i="52"/>
  <c r="DZ359" i="52"/>
  <c r="IH246" i="52"/>
  <c r="EU383" i="52"/>
  <c r="FH383" i="52" s="1"/>
  <c r="EA383" i="52"/>
  <c r="DZ383" i="52"/>
  <c r="DB383" i="52"/>
  <c r="EF412" i="52"/>
  <c r="FM399" i="52"/>
  <c r="II399" i="52"/>
  <c r="IH399" i="52"/>
  <c r="EW121" i="52"/>
  <c r="FI121" i="52" s="1"/>
  <c r="DB121" i="52"/>
  <c r="DZ121" i="52"/>
  <c r="EA121" i="52"/>
  <c r="DK83" i="52"/>
  <c r="EU162" i="52"/>
  <c r="FH162" i="52" s="1"/>
  <c r="FL162" i="52" s="1"/>
  <c r="DZ162" i="52"/>
  <c r="DB162" i="52"/>
  <c r="EA162" i="52"/>
  <c r="FM196" i="52"/>
  <c r="EU112" i="52"/>
  <c r="FH112" i="52" s="1"/>
  <c r="FL112" i="52" s="1"/>
  <c r="DB112" i="52"/>
  <c r="EA112" i="52"/>
  <c r="ED112" i="52" s="1"/>
  <c r="DZ112" i="52"/>
  <c r="FM67" i="52"/>
  <c r="FM125" i="52"/>
  <c r="EA1020" i="52"/>
  <c r="EU1020" i="52"/>
  <c r="FH1020" i="52" s="1"/>
  <c r="DB1020" i="52"/>
  <c r="DZ1020" i="52"/>
  <c r="IH187" i="52"/>
  <c r="II187" i="52"/>
  <c r="II104" i="52"/>
  <c r="IH104" i="52"/>
  <c r="FM104" i="52"/>
  <c r="FM118" i="52"/>
  <c r="DU1019" i="52"/>
  <c r="EI937" i="52"/>
  <c r="EJ937" i="52"/>
  <c r="DB983" i="52"/>
  <c r="DZ983" i="52"/>
  <c r="EA983" i="52"/>
  <c r="EU983" i="52"/>
  <c r="FH983" i="52" s="1"/>
  <c r="II914" i="52"/>
  <c r="EV989" i="52"/>
  <c r="FJ989" i="52" s="1"/>
  <c r="DN989" i="52"/>
  <c r="DO989" i="52" s="1"/>
  <c r="DB989" i="52"/>
  <c r="DZ989" i="52"/>
  <c r="EA989" i="52"/>
  <c r="FM941" i="52"/>
  <c r="DL910" i="52"/>
  <c r="DO910" i="52"/>
  <c r="DK849" i="52"/>
  <c r="EA897" i="52"/>
  <c r="EU897" i="52"/>
  <c r="FH897" i="52" s="1"/>
  <c r="DB897" i="52"/>
  <c r="DZ897" i="52"/>
  <c r="EV905" i="52"/>
  <c r="FJ905" i="52" s="1"/>
  <c r="DN905" i="52"/>
  <c r="DO905" i="52" s="1"/>
  <c r="EW850" i="52"/>
  <c r="FI850" i="52" s="1"/>
  <c r="DB850" i="52"/>
  <c r="DZ850" i="52"/>
  <c r="EA850" i="52"/>
  <c r="FC1008" i="52"/>
  <c r="FS1008" i="52" s="1"/>
  <c r="CU1008" i="52"/>
  <c r="FS862" i="52"/>
  <c r="IE862" i="52"/>
  <c r="II874" i="52"/>
  <c r="FM874" i="52"/>
  <c r="FW901" i="52"/>
  <c r="FN230" i="52"/>
  <c r="IG230" i="52" s="1"/>
  <c r="FR230" i="52"/>
  <c r="FK139" i="52"/>
  <c r="FL139" i="52"/>
  <c r="EG268" i="52"/>
  <c r="EE268" i="52"/>
  <c r="II501" i="52"/>
  <c r="DO599" i="52"/>
  <c r="DL599" i="52"/>
  <c r="EU815" i="52"/>
  <c r="FH815" i="52" s="1"/>
  <c r="DZ815" i="52"/>
  <c r="DB815" i="52"/>
  <c r="EA815" i="52"/>
  <c r="FS758" i="52"/>
  <c r="FM780" i="52"/>
  <c r="EI677" i="52"/>
  <c r="EJ677" i="52"/>
  <c r="EV818" i="52"/>
  <c r="FJ818" i="52" s="1"/>
  <c r="DB818" i="52"/>
  <c r="DZ818" i="52"/>
  <c r="EA818" i="52"/>
  <c r="EC818" i="52" s="1"/>
  <c r="DU769" i="52"/>
  <c r="EV724" i="52"/>
  <c r="FJ724" i="52" s="1"/>
  <c r="EA724" i="52"/>
  <c r="DB724" i="52"/>
  <c r="DZ724" i="52"/>
  <c r="FP787" i="52"/>
  <c r="DF787" i="52"/>
  <c r="DF628" i="52"/>
  <c r="FO628" i="52"/>
  <c r="FN628" i="52" s="1"/>
  <c r="IG628" i="52" s="1"/>
  <c r="DZ655" i="52"/>
  <c r="DB655" i="52"/>
  <c r="EU655" i="52"/>
  <c r="FH655" i="52" s="1"/>
  <c r="EA655" i="52"/>
  <c r="FO805" i="52"/>
  <c r="FN805" i="52" s="1"/>
  <c r="IG805" i="52" s="1"/>
  <c r="DF805" i="52"/>
  <c r="DB799" i="52"/>
  <c r="DZ799" i="52"/>
  <c r="EA799" i="52"/>
  <c r="EU799" i="52"/>
  <c r="FH799" i="52" s="1"/>
  <c r="FL799" i="52" s="1"/>
  <c r="FO640" i="52"/>
  <c r="FN640" i="52" s="1"/>
  <c r="IG640" i="52" s="1"/>
  <c r="DF640" i="52"/>
  <c r="II756" i="52"/>
  <c r="IH756" i="52"/>
  <c r="FM756" i="52"/>
  <c r="EW676" i="52"/>
  <c r="FI676" i="52" s="1"/>
  <c r="DZ676" i="52"/>
  <c r="EA676" i="52"/>
  <c r="DB676" i="52"/>
  <c r="FJ784" i="52"/>
  <c r="FK784" i="52" s="1"/>
  <c r="DK721" i="52"/>
  <c r="FM727" i="52"/>
  <c r="IH727" i="52"/>
  <c r="II727" i="52"/>
  <c r="CU564" i="52"/>
  <c r="FC564" i="52"/>
  <c r="FS564" i="52" s="1"/>
  <c r="DU516" i="52"/>
  <c r="DK782" i="52"/>
  <c r="EI633" i="52"/>
  <c r="EJ633" i="52"/>
  <c r="EF532" i="52"/>
  <c r="EC532" i="52"/>
  <c r="EH532" i="52"/>
  <c r="CU486" i="52"/>
  <c r="FC486" i="52"/>
  <c r="FS486" i="52" s="1"/>
  <c r="FO451" i="52"/>
  <c r="DF451" i="52"/>
  <c r="FC577" i="52"/>
  <c r="FS577" i="52" s="1"/>
  <c r="CU577" i="52"/>
  <c r="FR683" i="52"/>
  <c r="FN683" i="52"/>
  <c r="IG683" i="52" s="1"/>
  <c r="CU587" i="52"/>
  <c r="FC587" i="52"/>
  <c r="FS587" i="52" s="1"/>
  <c r="EV502" i="52"/>
  <c r="FJ502" i="52" s="1"/>
  <c r="DB502" i="52"/>
  <c r="DZ502" i="52"/>
  <c r="EA502" i="52"/>
  <c r="FR624" i="52"/>
  <c r="EA460" i="52"/>
  <c r="EU460" i="52"/>
  <c r="FH460" i="52" s="1"/>
  <c r="FL460" i="52" s="1"/>
  <c r="DB460" i="52"/>
  <c r="DZ460" i="52"/>
  <c r="DB405" i="52"/>
  <c r="EA405" i="52"/>
  <c r="EV405" i="52"/>
  <c r="FJ405" i="52" s="1"/>
  <c r="DZ405" i="52"/>
  <c r="DU574" i="52"/>
  <c r="DB457" i="52"/>
  <c r="DZ457" i="52"/>
  <c r="EA457" i="52"/>
  <c r="EU457" i="52"/>
  <c r="FH457" i="52" s="1"/>
  <c r="FL457" i="52" s="1"/>
  <c r="IH457" i="52"/>
  <c r="EJ571" i="52"/>
  <c r="EI571" i="52"/>
  <c r="DN471" i="52"/>
  <c r="DL471" i="52" s="1"/>
  <c r="DU422" i="52"/>
  <c r="DU487" i="52"/>
  <c r="EF426" i="52"/>
  <c r="IH483" i="52"/>
  <c r="FM483" i="52"/>
  <c r="II483" i="52"/>
  <c r="II531" i="52"/>
  <c r="FM531" i="52"/>
  <c r="IH531" i="52"/>
  <c r="EF416" i="52"/>
  <c r="DF265" i="52"/>
  <c r="FO265" i="52"/>
  <c r="FN265" i="52" s="1"/>
  <c r="IG265" i="52" s="1"/>
  <c r="II347" i="52"/>
  <c r="FC314" i="52"/>
  <c r="FS314" i="52" s="1"/>
  <c r="CU314" i="52"/>
  <c r="FP247" i="52"/>
  <c r="DF247" i="52"/>
  <c r="FR396" i="52"/>
  <c r="EJ211" i="52"/>
  <c r="EI211" i="52"/>
  <c r="II290" i="52"/>
  <c r="IH290" i="52"/>
  <c r="FM290" i="52"/>
  <c r="DK359" i="52"/>
  <c r="II339" i="52"/>
  <c r="IH307" i="52"/>
  <c r="II307" i="52"/>
  <c r="FM307" i="52"/>
  <c r="EE225" i="52"/>
  <c r="EH225" i="52"/>
  <c r="EC225" i="52"/>
  <c r="ED225" i="52"/>
  <c r="FO223" i="52"/>
  <c r="DF223" i="52"/>
  <c r="EJ255" i="52"/>
  <c r="EI255" i="52"/>
  <c r="FR165" i="52"/>
  <c r="DN1034" i="52"/>
  <c r="DO1034" i="52" s="1"/>
  <c r="DK141" i="52"/>
  <c r="DK67" i="52"/>
  <c r="EA119" i="52"/>
  <c r="EU119" i="52"/>
  <c r="FH119" i="52" s="1"/>
  <c r="DB119" i="52"/>
  <c r="DZ119" i="52"/>
  <c r="EF132" i="52"/>
  <c r="EF103" i="52"/>
  <c r="FO169" i="52"/>
  <c r="FN169" i="52" s="1"/>
  <c r="IG169" i="52" s="1"/>
  <c r="DF169" i="52"/>
  <c r="EJ116" i="52"/>
  <c r="EI116" i="52"/>
  <c r="DN93" i="52"/>
  <c r="DO93" i="52" s="1"/>
  <c r="EI112" i="52"/>
  <c r="EJ112" i="52"/>
  <c r="DK995" i="52"/>
  <c r="DN893" i="52"/>
  <c r="DO893" i="52" s="1"/>
  <c r="ED959" i="52"/>
  <c r="EE959" i="52"/>
  <c r="FS1045" i="52"/>
  <c r="FS902" i="52"/>
  <c r="II909" i="52"/>
  <c r="DB865" i="52"/>
  <c r="DZ865" i="52"/>
  <c r="EA865" i="52"/>
  <c r="EU865" i="52"/>
  <c r="FH865" i="52" s="1"/>
  <c r="CU895" i="52"/>
  <c r="FC895" i="52"/>
  <c r="FS895" i="52" s="1"/>
  <c r="FJ910" i="52"/>
  <c r="EE854" i="52"/>
  <c r="ED854" i="52"/>
  <c r="EJ844" i="52"/>
  <c r="EI844" i="52"/>
  <c r="FM981" i="52"/>
  <c r="HK266" i="52"/>
  <c r="HD266" i="52"/>
  <c r="FS907" i="52"/>
  <c r="FS177" i="52"/>
  <c r="CU1035" i="52"/>
  <c r="FC1035" i="52"/>
  <c r="FS1035" i="52" s="1"/>
  <c r="FC781" i="52"/>
  <c r="FS781" i="52" s="1"/>
  <c r="CU781" i="52"/>
  <c r="FS404" i="52"/>
  <c r="FS348" i="52"/>
  <c r="FS185" i="52"/>
  <c r="FN157" i="52"/>
  <c r="IG157" i="52" s="1"/>
  <c r="FR157" i="52"/>
  <c r="CU1039" i="52"/>
  <c r="FC1039" i="52"/>
  <c r="FS1039" i="52" s="1"/>
  <c r="CU545" i="52"/>
  <c r="FC545" i="52"/>
  <c r="FS545" i="52" s="1"/>
  <c r="II403" i="52"/>
  <c r="Z13" i="52"/>
  <c r="AA13" i="52"/>
  <c r="Z14" i="52"/>
  <c r="AA14" i="52"/>
  <c r="ED135" i="52"/>
  <c r="EH135" i="52"/>
  <c r="EC135" i="52"/>
  <c r="ED217" i="52"/>
  <c r="EC217" i="52"/>
  <c r="EH217" i="52"/>
  <c r="EC501" i="52"/>
  <c r="EB501" i="52"/>
  <c r="ED501" i="52"/>
  <c r="FN755" i="52"/>
  <c r="IG755" i="52" s="1"/>
  <c r="FR755" i="52"/>
  <c r="FL904" i="52"/>
  <c r="FM797" i="52"/>
  <c r="FM815" i="52"/>
  <c r="FM778" i="52"/>
  <c r="II778" i="52"/>
  <c r="IH778" i="52"/>
  <c r="CU731" i="52"/>
  <c r="FC731" i="52"/>
  <c r="FS731" i="52" s="1"/>
  <c r="ED697" i="52"/>
  <c r="EH697" i="52"/>
  <c r="EC697" i="52"/>
  <c r="EB697" i="52"/>
  <c r="FR656" i="52"/>
  <c r="EJ696" i="52"/>
  <c r="EI696" i="52"/>
  <c r="EV819" i="52"/>
  <c r="FJ819" i="52" s="1"/>
  <c r="DZ819" i="52"/>
  <c r="EA819" i="52"/>
  <c r="DB819" i="52"/>
  <c r="FP783" i="52"/>
  <c r="DF783" i="52"/>
  <c r="IH793" i="52"/>
  <c r="II793" i="52"/>
  <c r="EU695" i="52"/>
  <c r="FH695" i="52" s="1"/>
  <c r="DZ695" i="52"/>
  <c r="DB695" i="52"/>
  <c r="EA695" i="52"/>
  <c r="FP789" i="52"/>
  <c r="DF789" i="52"/>
  <c r="DK437" i="52"/>
  <c r="FN659" i="52"/>
  <c r="IG659" i="52" s="1"/>
  <c r="FR659" i="52"/>
  <c r="EF435" i="52"/>
  <c r="II636" i="52"/>
  <c r="FM636" i="52"/>
  <c r="IH636" i="52"/>
  <c r="EF528" i="52"/>
  <c r="EH528" i="52"/>
  <c r="EC528" i="52"/>
  <c r="DK580" i="52"/>
  <c r="FS452" i="52"/>
  <c r="FM452" i="52"/>
  <c r="EF409" i="52"/>
  <c r="EG409" i="52"/>
  <c r="EB409" i="52"/>
  <c r="IH549" i="52"/>
  <c r="II549" i="52"/>
  <c r="FM549" i="52"/>
  <c r="EJ419" i="52"/>
  <c r="EI419" i="52"/>
  <c r="FR535" i="52"/>
  <c r="FN535" i="52"/>
  <c r="IG535" i="52" s="1"/>
  <c r="DF424" i="52"/>
  <c r="FO424" i="52"/>
  <c r="DB482" i="52"/>
  <c r="DZ482" i="52"/>
  <c r="EA482" i="52"/>
  <c r="EU482" i="52"/>
  <c r="FH482" i="52" s="1"/>
  <c r="FM424" i="52"/>
  <c r="IH424" i="52"/>
  <c r="II424" i="52"/>
  <c r="DK257" i="52"/>
  <c r="FP183" i="52"/>
  <c r="DF183" i="52"/>
  <c r="IH332" i="52"/>
  <c r="FM332" i="52"/>
  <c r="II332" i="52"/>
  <c r="EV243" i="52"/>
  <c r="FJ243" i="52" s="1"/>
  <c r="DN243" i="52"/>
  <c r="DL243" i="52" s="1"/>
  <c r="DN430" i="52"/>
  <c r="DO430" i="52" s="1"/>
  <c r="EV430" i="52"/>
  <c r="FJ430" i="52" s="1"/>
  <c r="ED272" i="52"/>
  <c r="EE272" i="52"/>
  <c r="EB272" i="52"/>
  <c r="EG272" i="52"/>
  <c r="DZ122" i="52"/>
  <c r="EA122" i="52"/>
  <c r="EU122" i="52"/>
  <c r="FH122" i="52" s="1"/>
  <c r="DB122" i="52"/>
  <c r="DB180" i="52"/>
  <c r="EA180" i="52"/>
  <c r="EC180" i="52" s="1"/>
  <c r="EU180" i="52"/>
  <c r="FH180" i="52" s="1"/>
  <c r="FL180" i="52" s="1"/>
  <c r="DZ180" i="52"/>
  <c r="EF294" i="52"/>
  <c r="CU179" i="52"/>
  <c r="FC179" i="52"/>
  <c r="FS179" i="52" s="1"/>
  <c r="DZ255" i="52"/>
  <c r="EU255" i="52"/>
  <c r="FH255" i="52" s="1"/>
  <c r="FL255" i="52" s="1"/>
  <c r="DB255" i="52"/>
  <c r="EA255" i="52"/>
  <c r="EF227" i="52"/>
  <c r="EB227" i="52"/>
  <c r="EG227" i="52"/>
  <c r="FC201" i="52"/>
  <c r="FS201" i="52" s="1"/>
  <c r="CU201" i="52"/>
  <c r="IH105" i="52"/>
  <c r="II105" i="52"/>
  <c r="IH1051" i="52"/>
  <c r="FP178" i="52"/>
  <c r="DF178" i="52"/>
  <c r="EF190" i="52"/>
  <c r="EF155" i="52"/>
  <c r="EG155" i="52"/>
  <c r="EB155" i="52"/>
  <c r="EV1033" i="52"/>
  <c r="FJ1033" i="52" s="1"/>
  <c r="DN1033" i="52"/>
  <c r="CU125" i="52"/>
  <c r="FC125" i="52"/>
  <c r="FS125" i="52" s="1"/>
  <c r="IH103" i="52"/>
  <c r="II103" i="52"/>
  <c r="EV73" i="52"/>
  <c r="FJ73" i="52" s="1"/>
  <c r="DN73" i="52"/>
  <c r="DL73" i="52" s="1"/>
  <c r="DN88" i="52"/>
  <c r="EV88" i="52"/>
  <c r="FJ88" i="52" s="1"/>
  <c r="DO964" i="52"/>
  <c r="DL964" i="52"/>
  <c r="IH937" i="52"/>
  <c r="II937" i="52"/>
  <c r="DU1045" i="52"/>
  <c r="DF1049" i="52"/>
  <c r="FO1049" i="52"/>
  <c r="EF1016" i="52"/>
  <c r="FC971" i="52"/>
  <c r="FS971" i="52" s="1"/>
  <c r="CU971" i="52"/>
  <c r="FO894" i="52"/>
  <c r="FN894" i="52" s="1"/>
  <c r="IG894" i="52" s="1"/>
  <c r="DF894" i="52"/>
  <c r="II950" i="52"/>
  <c r="FM950" i="52"/>
  <c r="IH950" i="52"/>
  <c r="DO844" i="52"/>
  <c r="DL844" i="52"/>
  <c r="FC844" i="52"/>
  <c r="FS844" i="52" s="1"/>
  <c r="CU844" i="52"/>
  <c r="EC1047" i="52"/>
  <c r="EH1047" i="52"/>
  <c r="EE1047" i="52"/>
  <c r="ED1047" i="52"/>
  <c r="FM840" i="52"/>
  <c r="FO196" i="52"/>
  <c r="DF196" i="52"/>
  <c r="II825" i="52"/>
  <c r="IH825" i="52"/>
  <c r="EV762" i="52"/>
  <c r="FJ762" i="52" s="1"/>
  <c r="DZ762" i="52"/>
  <c r="EA762" i="52"/>
  <c r="DB762" i="52"/>
  <c r="IH799" i="52"/>
  <c r="FJ802" i="52"/>
  <c r="FM755" i="52"/>
  <c r="II755" i="52"/>
  <c r="IH755" i="52"/>
  <c r="CU678" i="52"/>
  <c r="FC678" i="52"/>
  <c r="FS678" i="52" s="1"/>
  <c r="EJ783" i="52"/>
  <c r="EI783" i="52"/>
  <c r="DK833" i="52"/>
  <c r="EV735" i="52"/>
  <c r="FJ735" i="52" s="1"/>
  <c r="DB735" i="52"/>
  <c r="DZ735" i="52"/>
  <c r="EA735" i="52"/>
  <c r="EH674" i="52"/>
  <c r="EC674" i="52"/>
  <c r="EF674" i="52"/>
  <c r="FM741" i="52"/>
  <c r="II741" i="52"/>
  <c r="IH741" i="52"/>
  <c r="EJ659" i="52"/>
  <c r="EI659" i="52"/>
  <c r="EA478" i="52"/>
  <c r="DB478" i="52"/>
  <c r="DZ478" i="52"/>
  <c r="DN478" i="52"/>
  <c r="DO478" i="52" s="1"/>
  <c r="EV478" i="52"/>
  <c r="FJ478" i="52" s="1"/>
  <c r="FM682" i="52"/>
  <c r="FS682" i="52"/>
  <c r="DF558" i="52"/>
  <c r="FO558" i="52"/>
  <c r="FN558" i="52" s="1"/>
  <c r="IG558" i="52" s="1"/>
  <c r="EV526" i="52"/>
  <c r="FJ526" i="52" s="1"/>
  <c r="DN526" i="52"/>
  <c r="DO526" i="52" s="1"/>
  <c r="DF448" i="52"/>
  <c r="FO448" i="52"/>
  <c r="FR675" i="52"/>
  <c r="FN675" i="52"/>
  <c r="IG675" i="52" s="1"/>
  <c r="FO441" i="52"/>
  <c r="DF441" i="52"/>
  <c r="EU634" i="52"/>
  <c r="FH634" i="52" s="1"/>
  <c r="EA634" i="52"/>
  <c r="DZ634" i="52"/>
  <c r="DB634" i="52"/>
  <c r="EV494" i="52"/>
  <c r="FJ494" i="52" s="1"/>
  <c r="DB494" i="52"/>
  <c r="DZ494" i="52"/>
  <c r="EA494" i="52"/>
  <c r="EU585" i="52"/>
  <c r="FH585" i="52" s="1"/>
  <c r="EA585" i="52"/>
  <c r="EH585" i="52" s="1"/>
  <c r="DB585" i="52"/>
  <c r="DZ585" i="52"/>
  <c r="DO513" i="52"/>
  <c r="DL513" i="52"/>
  <c r="FC432" i="52"/>
  <c r="FS432" i="52" s="1"/>
  <c r="CU432" i="52"/>
  <c r="EI549" i="52"/>
  <c r="EJ549" i="52"/>
  <c r="DB443" i="52"/>
  <c r="DZ443" i="52"/>
  <c r="EA443" i="52"/>
  <c r="EU443" i="52"/>
  <c r="FH443" i="52" s="1"/>
  <c r="DB436" i="52"/>
  <c r="EA436" i="52"/>
  <c r="DZ436" i="52"/>
  <c r="EU436" i="52"/>
  <c r="FH436" i="52" s="1"/>
  <c r="FP128" i="52"/>
  <c r="DF128" i="52"/>
  <c r="II412" i="52"/>
  <c r="IH412" i="52"/>
  <c r="FM412" i="52"/>
  <c r="FM256" i="52"/>
  <c r="II256" i="52"/>
  <c r="IH256" i="52"/>
  <c r="EF157" i="52"/>
  <c r="EB157" i="52"/>
  <c r="EG157" i="52"/>
  <c r="IH299" i="52"/>
  <c r="II299" i="52"/>
  <c r="FM299" i="52"/>
  <c r="CU237" i="52"/>
  <c r="FC237" i="52"/>
  <c r="FS237" i="52" s="1"/>
  <c r="DK170" i="52"/>
  <c r="DK341" i="52"/>
  <c r="DN297" i="52"/>
  <c r="EV297" i="52"/>
  <c r="FJ297" i="52" s="1"/>
  <c r="DB270" i="52"/>
  <c r="EA270" i="52"/>
  <c r="EV270" i="52"/>
  <c r="FJ270" i="52" s="1"/>
  <c r="DZ270" i="52"/>
  <c r="EU109" i="52"/>
  <c r="FH109" i="52" s="1"/>
  <c r="DB109" i="52"/>
  <c r="DZ109" i="52"/>
  <c r="EA109" i="52"/>
  <c r="ED109" i="52" s="1"/>
  <c r="EF180" i="52"/>
  <c r="FP290" i="52"/>
  <c r="DF290" i="52"/>
  <c r="DF219" i="52"/>
  <c r="FO219" i="52"/>
  <c r="EJ143" i="52"/>
  <c r="EI143" i="52"/>
  <c r="FP231" i="52"/>
  <c r="DF231" i="52"/>
  <c r="DU164" i="52"/>
  <c r="EI145" i="52"/>
  <c r="EJ145" i="52"/>
  <c r="II123" i="52"/>
  <c r="IH123" i="52"/>
  <c r="FM123" i="52"/>
  <c r="CU65" i="52"/>
  <c r="FC65" i="52"/>
  <c r="FS65" i="52" s="1"/>
  <c r="FM168" i="52"/>
  <c r="EA997" i="52"/>
  <c r="EU997" i="52"/>
  <c r="FH997" i="52" s="1"/>
  <c r="FL997" i="52" s="1"/>
  <c r="DB997" i="52"/>
  <c r="DZ997" i="52"/>
  <c r="FM114" i="52"/>
  <c r="IH108" i="52"/>
  <c r="EU69" i="52"/>
  <c r="FH69" i="52" s="1"/>
  <c r="FL69" i="52" s="1"/>
  <c r="DB69" i="52"/>
  <c r="DZ69" i="52"/>
  <c r="EA69" i="52"/>
  <c r="FS1031" i="52"/>
  <c r="EU66" i="52"/>
  <c r="FH66" i="52" s="1"/>
  <c r="FL66" i="52" s="1"/>
  <c r="DB66" i="52"/>
  <c r="DZ66" i="52"/>
  <c r="EA66" i="52"/>
  <c r="DN1025" i="52"/>
  <c r="EI961" i="52"/>
  <c r="EJ961" i="52"/>
  <c r="FN884" i="52"/>
  <c r="IG884" i="52" s="1"/>
  <c r="FR884" i="52"/>
  <c r="FP938" i="52"/>
  <c r="DF938" i="52"/>
  <c r="FM956" i="52"/>
  <c r="IH956" i="52"/>
  <c r="II956" i="52"/>
  <c r="EI911" i="52"/>
  <c r="EJ911" i="52"/>
  <c r="EJ908" i="52"/>
  <c r="EI908" i="52"/>
  <c r="DK893" i="52"/>
  <c r="EJ876" i="52"/>
  <c r="EI876" i="52"/>
  <c r="CU883" i="52"/>
  <c r="FC883" i="52"/>
  <c r="FS883" i="52" s="1"/>
  <c r="EU899" i="52"/>
  <c r="FH899" i="52" s="1"/>
  <c r="DB899" i="52"/>
  <c r="EA899" i="52"/>
  <c r="DZ899" i="52"/>
  <c r="FR77" i="52"/>
  <c r="FN77" i="52"/>
  <c r="IG77" i="52" s="1"/>
  <c r="DZ93" i="52"/>
  <c r="DB496" i="52"/>
  <c r="FM812" i="52"/>
  <c r="FK748" i="52"/>
  <c r="DL671" i="52"/>
  <c r="EV822" i="52"/>
  <c r="FJ822" i="52" s="1"/>
  <c r="DB822" i="52"/>
  <c r="EA822" i="52"/>
  <c r="EC822" i="52" s="1"/>
  <c r="DZ822" i="52"/>
  <c r="EV738" i="52"/>
  <c r="FJ738" i="52" s="1"/>
  <c r="DB738" i="52"/>
  <c r="DZ738" i="52"/>
  <c r="EA738" i="52"/>
  <c r="FS669" i="52"/>
  <c r="FP822" i="52"/>
  <c r="DF822" i="52"/>
  <c r="FC492" i="52"/>
  <c r="FS492" i="52" s="1"/>
  <c r="CU492" i="52"/>
  <c r="DK725" i="52"/>
  <c r="DK617" i="52"/>
  <c r="DK450" i="52"/>
  <c r="DF622" i="52"/>
  <c r="FO622" i="52"/>
  <c r="FN622" i="52" s="1"/>
  <c r="IG622" i="52" s="1"/>
  <c r="CU648" i="52"/>
  <c r="FC648" i="52"/>
  <c r="FS648" i="52" s="1"/>
  <c r="FS645" i="52"/>
  <c r="IE645" i="52"/>
  <c r="CU543" i="52"/>
  <c r="FC543" i="52"/>
  <c r="FS543" i="52" s="1"/>
  <c r="FS416" i="52"/>
  <c r="DN615" i="52"/>
  <c r="DO615" i="52" s="1"/>
  <c r="EV615" i="52"/>
  <c r="FJ615" i="52" s="1"/>
  <c r="FK615" i="52" s="1"/>
  <c r="DK503" i="52"/>
  <c r="EI559" i="52"/>
  <c r="EJ559" i="52"/>
  <c r="DB469" i="52"/>
  <c r="DZ469" i="52"/>
  <c r="EA469" i="52"/>
  <c r="EU469" i="52"/>
  <c r="FH469" i="52" s="1"/>
  <c r="FL469" i="52" s="1"/>
  <c r="EF300" i="52"/>
  <c r="EF327" i="52"/>
  <c r="EF411" i="52"/>
  <c r="EB411" i="52"/>
  <c r="EG411" i="52"/>
  <c r="CU329" i="52"/>
  <c r="FC329" i="52"/>
  <c r="FS329" i="52" s="1"/>
  <c r="FM287" i="52"/>
  <c r="II287" i="52"/>
  <c r="IH287" i="52"/>
  <c r="DN183" i="52"/>
  <c r="EV273" i="52"/>
  <c r="FJ273" i="52" s="1"/>
  <c r="DN273" i="52"/>
  <c r="FC251" i="52"/>
  <c r="FS251" i="52" s="1"/>
  <c r="CU251" i="52"/>
  <c r="DU316" i="52"/>
  <c r="DB269" i="52"/>
  <c r="EA269" i="52"/>
  <c r="DZ269" i="52"/>
  <c r="EU269" i="52"/>
  <c r="FH269" i="52" s="1"/>
  <c r="FP251" i="52"/>
  <c r="DF251" i="52"/>
  <c r="EF354" i="52"/>
  <c r="IH269" i="52"/>
  <c r="DL319" i="52"/>
  <c r="DO319" i="52"/>
  <c r="EF222" i="52"/>
  <c r="EB222" i="52"/>
  <c r="EG222" i="52"/>
  <c r="FP286" i="52"/>
  <c r="DF286" i="52"/>
  <c r="EF1044" i="52"/>
  <c r="DU189" i="52"/>
  <c r="EU177" i="52"/>
  <c r="FH177" i="52" s="1"/>
  <c r="FL177" i="52" s="1"/>
  <c r="DZ177" i="52"/>
  <c r="DB177" i="52"/>
  <c r="EA177" i="52"/>
  <c r="EU182" i="52"/>
  <c r="FH182" i="52" s="1"/>
  <c r="EA182" i="52"/>
  <c r="EH182" i="52" s="1"/>
  <c r="DB182" i="52"/>
  <c r="DZ182" i="52"/>
  <c r="EU106" i="52"/>
  <c r="FH106" i="52" s="1"/>
  <c r="FL106" i="52" s="1"/>
  <c r="DB106" i="52"/>
  <c r="DZ106" i="52"/>
  <c r="EA106" i="52"/>
  <c r="FM105" i="52"/>
  <c r="EJ135" i="52"/>
  <c r="EI135" i="52"/>
  <c r="FM1031" i="52"/>
  <c r="IH1031" i="52"/>
  <c r="II1031" i="52"/>
  <c r="DZ111" i="52"/>
  <c r="EU111" i="52"/>
  <c r="FH111" i="52" s="1"/>
  <c r="FL111" i="52" s="1"/>
  <c r="EA111" i="52"/>
  <c r="DB111" i="52"/>
  <c r="FM992" i="52"/>
  <c r="IH992" i="52"/>
  <c r="II992" i="52"/>
  <c r="FO85" i="52"/>
  <c r="DF85" i="52"/>
  <c r="II1001" i="52"/>
  <c r="FM1001" i="52"/>
  <c r="IH1001" i="52"/>
  <c r="FO1003" i="52"/>
  <c r="FN1003" i="52" s="1"/>
  <c r="IG1003" i="52" s="1"/>
  <c r="DF1003" i="52"/>
  <c r="CU941" i="52"/>
  <c r="FC941" i="52"/>
  <c r="FS941" i="52" s="1"/>
  <c r="FM851" i="52"/>
  <c r="EH979" i="52"/>
  <c r="EE979" i="52"/>
  <c r="ED979" i="52"/>
  <c r="EC979" i="52"/>
  <c r="DF973" i="52"/>
  <c r="FO973" i="52"/>
  <c r="FN973" i="52" s="1"/>
  <c r="IG973" i="52" s="1"/>
  <c r="DK885" i="52"/>
  <c r="DF912" i="52"/>
  <c r="FO912" i="52"/>
  <c r="FN912" i="52" s="1"/>
  <c r="IG912" i="52" s="1"/>
  <c r="CU864" i="52"/>
  <c r="FC864" i="52"/>
  <c r="FS864" i="52" s="1"/>
  <c r="DL916" i="52"/>
  <c r="DO916" i="52"/>
  <c r="EE155" i="52"/>
  <c r="FK79" i="52"/>
  <c r="FL79" i="52"/>
  <c r="EH154" i="52"/>
  <c r="ED154" i="52"/>
  <c r="EB154" i="52"/>
  <c r="EC154" i="52"/>
  <c r="EE98" i="52"/>
  <c r="EG98" i="52"/>
  <c r="FN344" i="52"/>
  <c r="IG344" i="52" s="1"/>
  <c r="FR344" i="52"/>
  <c r="EG464" i="52"/>
  <c r="EE464" i="52"/>
  <c r="FL266" i="52"/>
  <c r="FK266" i="52"/>
  <c r="FR625" i="52"/>
  <c r="FN625" i="52"/>
  <c r="DU776" i="52"/>
  <c r="FM691" i="52"/>
  <c r="IH691" i="52"/>
  <c r="II691" i="52"/>
  <c r="FY927" i="52"/>
  <c r="GH927" i="52"/>
  <c r="EJ808" i="52"/>
  <c r="EI808" i="52"/>
  <c r="FP834" i="52"/>
  <c r="DF834" i="52"/>
  <c r="EI780" i="52"/>
  <c r="EJ780" i="52"/>
  <c r="II810" i="52"/>
  <c r="IH810" i="52"/>
  <c r="DB734" i="52"/>
  <c r="DZ734" i="52"/>
  <c r="EU734" i="52"/>
  <c r="FH734" i="52" s="1"/>
  <c r="FL734" i="52" s="1"/>
  <c r="EA734" i="52"/>
  <c r="IH729" i="52"/>
  <c r="FM793" i="52"/>
  <c r="FJ745" i="52"/>
  <c r="IH802" i="52"/>
  <c r="II802" i="52"/>
  <c r="EV761" i="52"/>
  <c r="FJ761" i="52" s="1"/>
  <c r="EA761" i="52"/>
  <c r="DB761" i="52"/>
  <c r="DZ761" i="52"/>
  <c r="EJ689" i="52"/>
  <c r="EI689" i="52"/>
  <c r="DU506" i="52"/>
  <c r="DN730" i="52"/>
  <c r="DO730" i="52" s="1"/>
  <c r="DF672" i="52"/>
  <c r="FO672" i="52"/>
  <c r="FN672" i="52" s="1"/>
  <c r="IG672" i="52" s="1"/>
  <c r="EV580" i="52"/>
  <c r="FJ580" i="52" s="1"/>
  <c r="FK580" i="52" s="1"/>
  <c r="DZ580" i="52"/>
  <c r="EA580" i="52"/>
  <c r="DB580" i="52"/>
  <c r="DN580" i="52"/>
  <c r="DO580" i="52" s="1"/>
  <c r="DU508" i="52"/>
  <c r="FM674" i="52"/>
  <c r="FS674" i="52"/>
  <c r="EV485" i="52"/>
  <c r="FJ485" i="52" s="1"/>
  <c r="EA485" i="52"/>
  <c r="DB485" i="52"/>
  <c r="DZ485" i="52"/>
  <c r="EI653" i="52"/>
  <c r="EJ653" i="52"/>
  <c r="DO495" i="52"/>
  <c r="DL495" i="52"/>
  <c r="DK467" i="52"/>
  <c r="FK459" i="52"/>
  <c r="IH421" i="52"/>
  <c r="IH373" i="52"/>
  <c r="II373" i="52"/>
  <c r="FM373" i="52"/>
  <c r="DK544" i="52"/>
  <c r="II465" i="52"/>
  <c r="FM465" i="52"/>
  <c r="EV307" i="52"/>
  <c r="FJ307" i="52" s="1"/>
  <c r="EA307" i="52"/>
  <c r="DB307" i="52"/>
  <c r="DZ307" i="52"/>
  <c r="FS493" i="52"/>
  <c r="EU438" i="52"/>
  <c r="FH438" i="52" s="1"/>
  <c r="EA438" i="52"/>
  <c r="DB438" i="52"/>
  <c r="DZ438" i="52"/>
  <c r="EU466" i="52"/>
  <c r="FH466" i="52" s="1"/>
  <c r="DB466" i="52"/>
  <c r="DZ466" i="52"/>
  <c r="EA466" i="52"/>
  <c r="DU183" i="52"/>
  <c r="IH92" i="52"/>
  <c r="DF1006" i="52"/>
  <c r="FO1006" i="52"/>
  <c r="FN1006" i="52" s="1"/>
  <c r="IG1006" i="52" s="1"/>
  <c r="II396" i="52"/>
  <c r="IH396" i="52"/>
  <c r="FM396" i="52"/>
  <c r="DB285" i="52"/>
  <c r="EA285" i="52"/>
  <c r="DZ285" i="52"/>
  <c r="EU285" i="52"/>
  <c r="FH285" i="52" s="1"/>
  <c r="EV264" i="52"/>
  <c r="FJ264" i="52" s="1"/>
  <c r="DB264" i="52"/>
  <c r="EA264" i="52"/>
  <c r="DZ264" i="52"/>
  <c r="DK361" i="52"/>
  <c r="FS270" i="52"/>
  <c r="FP335" i="52"/>
  <c r="DF335" i="52"/>
  <c r="DO263" i="52"/>
  <c r="DL263" i="52"/>
  <c r="EF241" i="52"/>
  <c r="FJ189" i="52"/>
  <c r="II86" i="52"/>
  <c r="FM86" i="52"/>
  <c r="DK178" i="52"/>
  <c r="CU72" i="52"/>
  <c r="FC72" i="52"/>
  <c r="FS72" i="52" s="1"/>
  <c r="EF149" i="52"/>
  <c r="EG149" i="52"/>
  <c r="EB149" i="52"/>
  <c r="DK1041" i="52"/>
  <c r="FO107" i="52"/>
  <c r="FN107" i="52" s="1"/>
  <c r="IG107" i="52" s="1"/>
  <c r="DF107" i="52"/>
  <c r="EW1028" i="52"/>
  <c r="FI1028" i="52" s="1"/>
  <c r="DB1028" i="52"/>
  <c r="DZ1028" i="52"/>
  <c r="EA1028" i="52"/>
  <c r="FO1009" i="52"/>
  <c r="FN1009" i="52" s="1"/>
  <c r="IG1009" i="52" s="1"/>
  <c r="DF1009" i="52"/>
  <c r="EV992" i="52"/>
  <c r="FJ992" i="52" s="1"/>
  <c r="EA992" i="52"/>
  <c r="DB992" i="52"/>
  <c r="DZ992" i="52"/>
  <c r="EF1026" i="52"/>
  <c r="EB1026" i="52"/>
  <c r="EG1026" i="52"/>
  <c r="DU1001" i="52"/>
  <c r="DL996" i="52"/>
  <c r="DO996" i="52"/>
  <c r="IH882" i="52"/>
  <c r="FM882" i="52"/>
  <c r="II882" i="52"/>
  <c r="II908" i="52"/>
  <c r="IH908" i="52"/>
  <c r="FM908" i="52"/>
  <c r="EU1012" i="52"/>
  <c r="FH1012" i="52" s="1"/>
  <c r="DB1012" i="52"/>
  <c r="DZ1012" i="52"/>
  <c r="EA1012" i="52"/>
  <c r="FN886" i="52"/>
  <c r="IG886" i="52" s="1"/>
  <c r="FR886" i="52"/>
  <c r="II905" i="52"/>
  <c r="IH905" i="52"/>
  <c r="FM905" i="52"/>
  <c r="ED943" i="52"/>
  <c r="EB943" i="52"/>
  <c r="EE943" i="52"/>
  <c r="EG943" i="52"/>
  <c r="EW883" i="52"/>
  <c r="FI883" i="52" s="1"/>
  <c r="DZ883" i="52"/>
  <c r="EA883" i="52"/>
  <c r="DB883" i="52"/>
  <c r="FM406" i="52"/>
  <c r="II813" i="52"/>
  <c r="FC797" i="52"/>
  <c r="FS797" i="52" s="1"/>
  <c r="CU797" i="52"/>
  <c r="FC654" i="52"/>
  <c r="FS654" i="52" s="1"/>
  <c r="CU654" i="52"/>
  <c r="FS717" i="52"/>
  <c r="FS780" i="52"/>
  <c r="DU664" i="52"/>
  <c r="DN734" i="52"/>
  <c r="DL734" i="52" s="1"/>
  <c r="FL789" i="52"/>
  <c r="FM750" i="52"/>
  <c r="II750" i="52"/>
  <c r="II763" i="52"/>
  <c r="IH763" i="52"/>
  <c r="FM763" i="52"/>
  <c r="FM792" i="52"/>
  <c r="EJ685" i="52"/>
  <c r="EI685" i="52"/>
  <c r="DL775" i="52"/>
  <c r="DO775" i="52"/>
  <c r="FS753" i="52"/>
  <c r="DF506" i="52"/>
  <c r="FO506" i="52"/>
  <c r="FN506" i="52" s="1"/>
  <c r="IG506" i="52" s="1"/>
  <c r="DK701" i="52"/>
  <c r="DN643" i="52"/>
  <c r="DL643" i="52" s="1"/>
  <c r="EV643" i="52"/>
  <c r="FJ643" i="52" s="1"/>
  <c r="FK643" i="52" s="1"/>
  <c r="DU566" i="52"/>
  <c r="DK526" i="52"/>
  <c r="FJ489" i="52"/>
  <c r="FS488" i="52"/>
  <c r="DZ518" i="52"/>
  <c r="EA518" i="52"/>
  <c r="EU518" i="52"/>
  <c r="FH518" i="52" s="1"/>
  <c r="DB518" i="52"/>
  <c r="EV604" i="52"/>
  <c r="FJ604" i="52" s="1"/>
  <c r="DN604" i="52"/>
  <c r="DO604" i="52" s="1"/>
  <c r="DK595" i="52"/>
  <c r="CU551" i="52"/>
  <c r="FC551" i="52"/>
  <c r="FS551" i="52" s="1"/>
  <c r="DF610" i="52"/>
  <c r="FO610" i="52"/>
  <c r="FN610" i="52" s="1"/>
  <c r="IG610" i="52" s="1"/>
  <c r="IH541" i="52"/>
  <c r="FM541" i="52"/>
  <c r="II541" i="52"/>
  <c r="II542" i="52"/>
  <c r="FM542" i="52"/>
  <c r="IH542" i="52"/>
  <c r="CU461" i="52"/>
  <c r="FC461" i="52"/>
  <c r="FS461" i="52" s="1"/>
  <c r="IH511" i="52"/>
  <c r="II511" i="52"/>
  <c r="FM511" i="52"/>
  <c r="EU400" i="52"/>
  <c r="FH400" i="52" s="1"/>
  <c r="EA400" i="52"/>
  <c r="EC400" i="52" s="1"/>
  <c r="DZ400" i="52"/>
  <c r="DB400" i="52"/>
  <c r="II499" i="52"/>
  <c r="IH499" i="52"/>
  <c r="FM499" i="52"/>
  <c r="FR350" i="52"/>
  <c r="EH209" i="52"/>
  <c r="EC209" i="52"/>
  <c r="EE209" i="52"/>
  <c r="ED209" i="52"/>
  <c r="DF151" i="52"/>
  <c r="FO151" i="52"/>
  <c r="DF388" i="52"/>
  <c r="FO388" i="52"/>
  <c r="FN388" i="52" s="1"/>
  <c r="IG388" i="52" s="1"/>
  <c r="DZ133" i="52"/>
  <c r="DB133" i="52"/>
  <c r="EA133" i="52"/>
  <c r="EU133" i="52"/>
  <c r="FH133" i="52" s="1"/>
  <c r="FS338" i="52"/>
  <c r="CU301" i="52"/>
  <c r="FC301" i="52"/>
  <c r="FS301" i="52" s="1"/>
  <c r="II280" i="52"/>
  <c r="IH280" i="52"/>
  <c r="FM280" i="52"/>
  <c r="EU261" i="52"/>
  <c r="FH261" i="52" s="1"/>
  <c r="EA261" i="52"/>
  <c r="DZ261" i="52"/>
  <c r="DB261" i="52"/>
  <c r="EA330" i="52"/>
  <c r="DZ330" i="52"/>
  <c r="DB330" i="52"/>
  <c r="EU330" i="52"/>
  <c r="FH330" i="52" s="1"/>
  <c r="EA403" i="52"/>
  <c r="DB403" i="52"/>
  <c r="EU403" i="52"/>
  <c r="FH403" i="52" s="1"/>
  <c r="DZ403" i="52"/>
  <c r="DK311" i="52"/>
  <c r="II171" i="52"/>
  <c r="IH171" i="52"/>
  <c r="EI333" i="52"/>
  <c r="EJ333" i="52"/>
  <c r="DK215" i="52"/>
  <c r="II193" i="52"/>
  <c r="IH193" i="52"/>
  <c r="EJ81" i="52"/>
  <c r="EI81" i="52"/>
  <c r="FJ190" i="52"/>
  <c r="EU181" i="52"/>
  <c r="FH181" i="52" s="1"/>
  <c r="FL181" i="52" s="1"/>
  <c r="DB181" i="52"/>
  <c r="EA181" i="52"/>
  <c r="DZ181" i="52"/>
  <c r="DU69" i="52"/>
  <c r="EW175" i="52"/>
  <c r="FI175" i="52" s="1"/>
  <c r="DZ175" i="52"/>
  <c r="DB175" i="52"/>
  <c r="EA175" i="52"/>
  <c r="EC175" i="52" s="1"/>
  <c r="FM187" i="52"/>
  <c r="DO89" i="52"/>
  <c r="DL89" i="52"/>
  <c r="EF137" i="52"/>
  <c r="EJ972" i="52"/>
  <c r="EI972" i="52"/>
  <c r="IN972" i="52" s="1"/>
  <c r="DU84" i="52"/>
  <c r="DF1036" i="52"/>
  <c r="FO1036" i="52"/>
  <c r="FN1036" i="52" s="1"/>
  <c r="IG1036" i="52" s="1"/>
  <c r="DZ954" i="52"/>
  <c r="DB954" i="52"/>
  <c r="EA954" i="52"/>
  <c r="EU954" i="52"/>
  <c r="FH954" i="52" s="1"/>
  <c r="FO1013" i="52"/>
  <c r="FN1013" i="52" s="1"/>
  <c r="IG1013" i="52" s="1"/>
  <c r="DF1013" i="52"/>
  <c r="FO992" i="52"/>
  <c r="DF992" i="52"/>
  <c r="II118" i="52"/>
  <c r="DK1028" i="52"/>
  <c r="CU998" i="52"/>
  <c r="FC998" i="52"/>
  <c r="FS998" i="52" s="1"/>
  <c r="EU913" i="52"/>
  <c r="FH913" i="52" s="1"/>
  <c r="FL913" i="52" s="1"/>
  <c r="DB913" i="52"/>
  <c r="DZ913" i="52"/>
  <c r="EA913" i="52"/>
  <c r="EC913" i="52" s="1"/>
  <c r="DF1040" i="52"/>
  <c r="FO1040" i="52"/>
  <c r="DU1002" i="52"/>
  <c r="DN1018" i="52"/>
  <c r="DO1018" i="52" s="1"/>
  <c r="FC914" i="52"/>
  <c r="FS914" i="52" s="1"/>
  <c r="CU914" i="52"/>
  <c r="EF968" i="52"/>
  <c r="EB968" i="52"/>
  <c r="EG968" i="52"/>
  <c r="EW868" i="52"/>
  <c r="FI868" i="52" s="1"/>
  <c r="DZ868" i="52"/>
  <c r="EA868" i="52"/>
  <c r="DB868" i="52"/>
  <c r="DF996" i="52"/>
  <c r="FO996" i="52"/>
  <c r="FN996" i="52" s="1"/>
  <c r="IG996" i="52" s="1"/>
  <c r="DU936" i="52"/>
  <c r="DU872" i="52"/>
  <c r="FO1005" i="52"/>
  <c r="FN1005" i="52" s="1"/>
  <c r="IG1005" i="52" s="1"/>
  <c r="DF1005" i="52"/>
  <c r="ES250" i="52"/>
  <c r="IE250" i="52"/>
  <c r="IN250" i="52"/>
  <c r="IO250" i="52"/>
  <c r="EA853" i="52"/>
  <c r="EE974" i="52"/>
  <c r="EV809" i="52"/>
  <c r="FJ809" i="52" s="1"/>
  <c r="DN809" i="52"/>
  <c r="DO809" i="52" s="1"/>
  <c r="EI802" i="52"/>
  <c r="EJ802" i="52"/>
  <c r="IH732" i="52"/>
  <c r="FP804" i="52"/>
  <c r="DF804" i="52"/>
  <c r="EU829" i="52"/>
  <c r="FH829" i="52" s="1"/>
  <c r="DB829" i="52"/>
  <c r="DZ829" i="52"/>
  <c r="EA829" i="52"/>
  <c r="FM749" i="52"/>
  <c r="II749" i="52"/>
  <c r="IH749" i="52"/>
  <c r="DU715" i="52"/>
  <c r="FC789" i="52"/>
  <c r="FS789" i="52" s="1"/>
  <c r="CU789" i="52"/>
  <c r="FR699" i="52"/>
  <c r="IE679" i="52"/>
  <c r="IN679" i="52"/>
  <c r="IO679" i="52"/>
  <c r="ES679" i="52"/>
  <c r="EV663" i="52"/>
  <c r="FJ663" i="52" s="1"/>
  <c r="DN663" i="52"/>
  <c r="DO663" i="52" s="1"/>
  <c r="DL823" i="52"/>
  <c r="DO823" i="52"/>
  <c r="DU774" i="52"/>
  <c r="DL659" i="52"/>
  <c r="DO659" i="52"/>
  <c r="FR792" i="52"/>
  <c r="FN792" i="52"/>
  <c r="IG792" i="52" s="1"/>
  <c r="DN737" i="52"/>
  <c r="DL737" i="52" s="1"/>
  <c r="EJ425" i="52"/>
  <c r="EI425" i="52"/>
  <c r="FS751" i="52"/>
  <c r="FS620" i="52"/>
  <c r="DO516" i="52"/>
  <c r="DL516" i="52"/>
  <c r="EI605" i="52"/>
  <c r="EJ605" i="52"/>
  <c r="FP536" i="52"/>
  <c r="DF536" i="52"/>
  <c r="FS468" i="52"/>
  <c r="CU660" i="52"/>
  <c r="FC660" i="52"/>
  <c r="FS660" i="52" s="1"/>
  <c r="EV472" i="52"/>
  <c r="FJ472" i="52" s="1"/>
  <c r="DN472" i="52"/>
  <c r="DO472" i="52" s="1"/>
  <c r="DB472" i="52"/>
  <c r="EA472" i="52"/>
  <c r="DZ472" i="52"/>
  <c r="DU624" i="52"/>
  <c r="DU460" i="52"/>
  <c r="EF428" i="52"/>
  <c r="FM630" i="52"/>
  <c r="FS630" i="52"/>
  <c r="DU491" i="52"/>
  <c r="DB447" i="52"/>
  <c r="EA447" i="52"/>
  <c r="DZ447" i="52"/>
  <c r="EU447" i="52"/>
  <c r="FH447" i="52" s="1"/>
  <c r="FL447" i="52" s="1"/>
  <c r="EU365" i="52"/>
  <c r="FH365" i="52" s="1"/>
  <c r="EA365" i="52"/>
  <c r="DB365" i="52"/>
  <c r="DZ365" i="52"/>
  <c r="FM507" i="52"/>
  <c r="II507" i="52"/>
  <c r="IH507" i="52"/>
  <c r="EF234" i="52"/>
  <c r="FM404" i="52"/>
  <c r="II404" i="52"/>
  <c r="FC427" i="52"/>
  <c r="FS427" i="52" s="1"/>
  <c r="CU427" i="52"/>
  <c r="DK428" i="52"/>
  <c r="DK397" i="52"/>
  <c r="FM350" i="52"/>
  <c r="FM92" i="52"/>
  <c r="EU361" i="52"/>
  <c r="FH361" i="52" s="1"/>
  <c r="DB361" i="52"/>
  <c r="DZ361" i="52"/>
  <c r="EA361" i="52"/>
  <c r="FC289" i="52"/>
  <c r="FS289" i="52" s="1"/>
  <c r="CU289" i="52"/>
  <c r="FS315" i="52"/>
  <c r="EV316" i="52"/>
  <c r="FJ316" i="52" s="1"/>
  <c r="DN316" i="52"/>
  <c r="DO316" i="52" s="1"/>
  <c r="DZ316" i="52"/>
  <c r="EA316" i="52"/>
  <c r="DB316" i="52"/>
  <c r="DN330" i="52"/>
  <c r="DL330" i="52" s="1"/>
  <c r="EV330" i="52"/>
  <c r="FJ330" i="52" s="1"/>
  <c r="EF283" i="52"/>
  <c r="FC356" i="52"/>
  <c r="FS356" i="52" s="1"/>
  <c r="CU356" i="52"/>
  <c r="FM254" i="52"/>
  <c r="II254" i="52"/>
  <c r="IH254" i="52"/>
  <c r="EU229" i="52"/>
  <c r="FH229" i="52" s="1"/>
  <c r="DZ229" i="52"/>
  <c r="DB229" i="52"/>
  <c r="EA229" i="52"/>
  <c r="EH229" i="52" s="1"/>
  <c r="FO210" i="52"/>
  <c r="DF210" i="52"/>
  <c r="FR164" i="52"/>
  <c r="FN164" i="52"/>
  <c r="IG164" i="52" s="1"/>
  <c r="DZ243" i="52"/>
  <c r="DB243" i="52"/>
  <c r="EA243" i="52"/>
  <c r="EU243" i="52"/>
  <c r="FH243" i="52" s="1"/>
  <c r="FS178" i="52"/>
  <c r="DU191" i="52"/>
  <c r="DU1023" i="52"/>
  <c r="II66" i="52"/>
  <c r="FM66" i="52"/>
  <c r="EU84" i="52"/>
  <c r="FH84" i="52" s="1"/>
  <c r="II1009" i="52"/>
  <c r="FM1009" i="52"/>
  <c r="EH968" i="52"/>
  <c r="ED968" i="52"/>
  <c r="EC968" i="52"/>
  <c r="DN1048" i="52"/>
  <c r="DL1048" i="52" s="1"/>
  <c r="DK983" i="52"/>
  <c r="FM1010" i="52"/>
  <c r="II1010" i="52"/>
  <c r="DB935" i="52"/>
  <c r="EA935" i="52"/>
  <c r="EV935" i="52"/>
  <c r="FJ935" i="52" s="1"/>
  <c r="FK935" i="52" s="1"/>
  <c r="DZ935" i="52"/>
  <c r="EH932" i="52"/>
  <c r="ED932" i="52"/>
  <c r="EE932" i="52"/>
  <c r="EC932" i="52"/>
  <c r="EU909" i="52"/>
  <c r="FH909" i="52" s="1"/>
  <c r="DB909" i="52"/>
  <c r="DZ909" i="52"/>
  <c r="EA909" i="52"/>
  <c r="DU897" i="52"/>
  <c r="EF972" i="52"/>
  <c r="EG972" i="52"/>
  <c r="EB972" i="52"/>
  <c r="GD228" i="52"/>
  <c r="GL228" i="52"/>
  <c r="HC228" i="52"/>
  <c r="HW228" i="52"/>
  <c r="HV228" i="52"/>
  <c r="EB230" i="52"/>
  <c r="EE372" i="52"/>
  <c r="EG372" i="52"/>
  <c r="EE876" i="52"/>
  <c r="EG876" i="52"/>
  <c r="EQ942" i="52"/>
  <c r="EK942" i="52"/>
  <c r="II809" i="52"/>
  <c r="FC826" i="52"/>
  <c r="FS826" i="52" s="1"/>
  <c r="CU826" i="52"/>
  <c r="FS802" i="52"/>
  <c r="FM732" i="52"/>
  <c r="II732" i="52"/>
  <c r="II764" i="52"/>
  <c r="IH764" i="52"/>
  <c r="FM764" i="52"/>
  <c r="EA780" i="52"/>
  <c r="EU780" i="52"/>
  <c r="FH780" i="52" s="1"/>
  <c r="FL780" i="52" s="1"/>
  <c r="DZ780" i="52"/>
  <c r="DB780" i="52"/>
  <c r="ED701" i="52"/>
  <c r="EC701" i="52"/>
  <c r="EB701" i="52"/>
  <c r="EH701" i="52"/>
  <c r="FM787" i="52"/>
  <c r="II731" i="52"/>
  <c r="FM731" i="52"/>
  <c r="EJ687" i="52"/>
  <c r="EI687" i="52"/>
  <c r="EU806" i="52"/>
  <c r="FH806" i="52" s="1"/>
  <c r="FL806" i="52" s="1"/>
  <c r="DZ806" i="52"/>
  <c r="EA806" i="52"/>
  <c r="DB806" i="52"/>
  <c r="DU723" i="52"/>
  <c r="EU824" i="52"/>
  <c r="FH824" i="52" s="1"/>
  <c r="DB824" i="52"/>
  <c r="EA824" i="52"/>
  <c r="DZ824" i="52"/>
  <c r="IH460" i="52"/>
  <c r="FM460" i="52"/>
  <c r="II460" i="52"/>
  <c r="CU689" i="52"/>
  <c r="FC689" i="52"/>
  <c r="FS689" i="52" s="1"/>
  <c r="CU550" i="52"/>
  <c r="FC550" i="52"/>
  <c r="FS550" i="52" s="1"/>
  <c r="DU536" i="52"/>
  <c r="FS471" i="52"/>
  <c r="EB684" i="52"/>
  <c r="ED684" i="52"/>
  <c r="FS464" i="52"/>
  <c r="EV712" i="52"/>
  <c r="FJ712" i="52" s="1"/>
  <c r="DZ712" i="52"/>
  <c r="EA712" i="52"/>
  <c r="DB712" i="52"/>
  <c r="EU688" i="52"/>
  <c r="FH688" i="52" s="1"/>
  <c r="DB688" i="52"/>
  <c r="EA688" i="52"/>
  <c r="DZ688" i="52"/>
  <c r="II627" i="52"/>
  <c r="FM627" i="52"/>
  <c r="IH627" i="52"/>
  <c r="EV703" i="52"/>
  <c r="FJ703" i="52" s="1"/>
  <c r="DN703" i="52"/>
  <c r="EF642" i="52"/>
  <c r="EC642" i="52"/>
  <c r="DN504" i="52"/>
  <c r="DO504" i="52" s="1"/>
  <c r="CU559" i="52"/>
  <c r="FC559" i="52"/>
  <c r="FS559" i="52" s="1"/>
  <c r="DZ380" i="52"/>
  <c r="DB380" i="52"/>
  <c r="EA380" i="52"/>
  <c r="EU380" i="52"/>
  <c r="FH380" i="52" s="1"/>
  <c r="FM380" i="52"/>
  <c r="II380" i="52"/>
  <c r="IH380" i="52"/>
  <c r="EV525" i="52"/>
  <c r="FJ525" i="52" s="1"/>
  <c r="DB525" i="52"/>
  <c r="DZ525" i="52"/>
  <c r="EA525" i="52"/>
  <c r="DN525" i="52"/>
  <c r="DO525" i="52" s="1"/>
  <c r="FP578" i="52"/>
  <c r="DF578" i="52"/>
  <c r="EV474" i="52"/>
  <c r="FJ474" i="52" s="1"/>
  <c r="DB474" i="52"/>
  <c r="DN474" i="52"/>
  <c r="DL474" i="52" s="1"/>
  <c r="DZ474" i="52"/>
  <c r="EA474" i="52"/>
  <c r="DK555" i="52"/>
  <c r="DK511" i="52"/>
  <c r="EW578" i="52"/>
  <c r="FI578" i="52" s="1"/>
  <c r="DZ578" i="52"/>
  <c r="DB578" i="52"/>
  <c r="EA578" i="52"/>
  <c r="EJ438" i="52"/>
  <c r="EI438" i="52"/>
  <c r="DZ533" i="52"/>
  <c r="EA533" i="52"/>
  <c r="DB533" i="52"/>
  <c r="EU533" i="52"/>
  <c r="FH533" i="52" s="1"/>
  <c r="FL533" i="52" s="1"/>
  <c r="FM324" i="52"/>
  <c r="FM397" i="52"/>
  <c r="II397" i="52"/>
  <c r="IH397" i="52"/>
  <c r="DK314" i="52"/>
  <c r="EV262" i="52"/>
  <c r="FJ262" i="52" s="1"/>
  <c r="DN262" i="52"/>
  <c r="FM183" i="52"/>
  <c r="EU338" i="52"/>
  <c r="FH338" i="52" s="1"/>
  <c r="DZ338" i="52"/>
  <c r="EA338" i="52"/>
  <c r="DB338" i="52"/>
  <c r="FM260" i="52"/>
  <c r="II260" i="52"/>
  <c r="DU344" i="52"/>
  <c r="EF292" i="52"/>
  <c r="EC292" i="52"/>
  <c r="EH292" i="52"/>
  <c r="DN235" i="52"/>
  <c r="EV235" i="52"/>
  <c r="FJ235" i="52" s="1"/>
  <c r="FM359" i="52"/>
  <c r="IH359" i="52"/>
  <c r="II359" i="52"/>
  <c r="EV339" i="52"/>
  <c r="FJ339" i="52" s="1"/>
  <c r="FK339" i="52" s="1"/>
  <c r="DN339" i="52"/>
  <c r="DO339" i="52" s="1"/>
  <c r="DN399" i="52"/>
  <c r="EV399" i="52"/>
  <c r="FJ399" i="52" s="1"/>
  <c r="FM356" i="52"/>
  <c r="II356" i="52"/>
  <c r="IH356" i="52"/>
  <c r="FR254" i="52"/>
  <c r="II121" i="52"/>
  <c r="FM121" i="52"/>
  <c r="IH121" i="52"/>
  <c r="FC225" i="52"/>
  <c r="FS225" i="52" s="1"/>
  <c r="CU225" i="52"/>
  <c r="II162" i="52"/>
  <c r="IH162" i="52"/>
  <c r="II181" i="52"/>
  <c r="CU202" i="52"/>
  <c r="FC202" i="52"/>
  <c r="FS202" i="52" s="1"/>
  <c r="II112" i="52"/>
  <c r="IH112" i="52"/>
  <c r="FM186" i="52"/>
  <c r="II1000" i="52"/>
  <c r="FM1000" i="52"/>
  <c r="DU176" i="52"/>
  <c r="DN1013" i="52"/>
  <c r="FS913" i="52"/>
  <c r="DU1025" i="52"/>
  <c r="EV1045" i="52"/>
  <c r="FJ1045" i="52" s="1"/>
  <c r="EA1045" i="52"/>
  <c r="DZ1045" i="52"/>
  <c r="DB1045" i="52"/>
  <c r="CU945" i="52"/>
  <c r="FC945" i="52"/>
  <c r="FS945" i="52" s="1"/>
  <c r="FC932" i="52"/>
  <c r="FS932" i="52" s="1"/>
  <c r="CU932" i="52"/>
  <c r="FC906" i="52"/>
  <c r="FS906" i="52" s="1"/>
  <c r="CU906" i="52"/>
  <c r="EU888" i="52"/>
  <c r="FH888" i="52" s="1"/>
  <c r="DB888" i="52"/>
  <c r="DZ888" i="52"/>
  <c r="EA888" i="52"/>
  <c r="FM910" i="52"/>
  <c r="DK972" i="52"/>
  <c r="DZ960" i="52"/>
  <c r="EU960" i="52"/>
  <c r="FH960" i="52" s="1"/>
  <c r="EA960" i="52"/>
  <c r="DB960" i="52"/>
  <c r="CU865" i="52"/>
  <c r="FC865" i="52"/>
  <c r="FS865" i="52" s="1"/>
  <c r="II850" i="52"/>
  <c r="FM850" i="52"/>
  <c r="IH850" i="52"/>
  <c r="DB874" i="52"/>
  <c r="EA874" i="52"/>
  <c r="DZ874" i="52"/>
  <c r="EU874" i="52"/>
  <c r="FH874" i="52" s="1"/>
  <c r="FL874" i="52" s="1"/>
  <c r="FO874" i="52"/>
  <c r="FN874" i="52" s="1"/>
  <c r="IG874" i="52" s="1"/>
  <c r="DF874" i="52"/>
  <c r="ED268" i="52"/>
  <c r="EB268" i="52"/>
  <c r="EC268" i="52"/>
  <c r="EH268" i="52"/>
  <c r="FN462" i="52"/>
  <c r="IG462" i="52" s="1"/>
  <c r="FR462" i="52"/>
  <c r="DZ480" i="52"/>
  <c r="FN576" i="52"/>
  <c r="FR576" i="52"/>
  <c r="FN649" i="52"/>
  <c r="FR649" i="52"/>
  <c r="FK599" i="52"/>
  <c r="FL599" i="52"/>
  <c r="II709" i="52"/>
  <c r="FM709" i="52"/>
  <c r="II830" i="52"/>
  <c r="II826" i="52"/>
  <c r="EV758" i="52"/>
  <c r="FJ758" i="52" s="1"/>
  <c r="EA758" i="52"/>
  <c r="DB758" i="52"/>
  <c r="DZ758" i="52"/>
  <c r="DO754" i="52"/>
  <c r="DL754" i="52"/>
  <c r="FM733" i="52"/>
  <c r="II733" i="52"/>
  <c r="IH733" i="52"/>
  <c r="DO818" i="52"/>
  <c r="DL818" i="52"/>
  <c r="EU782" i="52"/>
  <c r="FH782" i="52" s="1"/>
  <c r="FL782" i="52" s="1"/>
  <c r="DB782" i="52"/>
  <c r="DZ782" i="52"/>
  <c r="EA782" i="52"/>
  <c r="IH655" i="52"/>
  <c r="II655" i="52"/>
  <c r="FM655" i="52"/>
  <c r="II799" i="52"/>
  <c r="FM835" i="52"/>
  <c r="EV742" i="52"/>
  <c r="FJ742" i="52" s="1"/>
  <c r="EA742" i="52"/>
  <c r="DB742" i="52"/>
  <c r="DZ742" i="52"/>
  <c r="II676" i="52"/>
  <c r="FM676" i="52"/>
  <c r="IH676" i="52"/>
  <c r="DU519" i="52"/>
  <c r="FS508" i="52"/>
  <c r="EF451" i="52"/>
  <c r="EB451" i="52"/>
  <c r="EV577" i="52"/>
  <c r="FJ577" i="52" s="1"/>
  <c r="DN577" i="52"/>
  <c r="CU529" i="52"/>
  <c r="FC529" i="52"/>
  <c r="FS529" i="52" s="1"/>
  <c r="EV741" i="52"/>
  <c r="FJ741" i="52" s="1"/>
  <c r="DB741" i="52"/>
  <c r="DZ741" i="52"/>
  <c r="EA741" i="52"/>
  <c r="CU533" i="52"/>
  <c r="FC533" i="52"/>
  <c r="FS533" i="52" s="1"/>
  <c r="CU631" i="52"/>
  <c r="FC631" i="52"/>
  <c r="FS631" i="52" s="1"/>
  <c r="DU478" i="52"/>
  <c r="FC601" i="52"/>
  <c r="FS601" i="52" s="1"/>
  <c r="CU601" i="52"/>
  <c r="CU624" i="52"/>
  <c r="FC624" i="52"/>
  <c r="FS624" i="52" s="1"/>
  <c r="DO481" i="52"/>
  <c r="DL481" i="52"/>
  <c r="DN491" i="52"/>
  <c r="DO491" i="52" s="1"/>
  <c r="FO477" i="52"/>
  <c r="FN477" i="52" s="1"/>
  <c r="IG477" i="52" s="1"/>
  <c r="DF477" i="52"/>
  <c r="II471" i="52"/>
  <c r="FM471" i="52"/>
  <c r="IH471" i="52"/>
  <c r="DF277" i="52"/>
  <c r="FO277" i="52"/>
  <c r="FN277" i="52" s="1"/>
  <c r="IG277" i="52" s="1"/>
  <c r="II568" i="52"/>
  <c r="IH568" i="52"/>
  <c r="FM568" i="52"/>
  <c r="DF433" i="52"/>
  <c r="FO433" i="52"/>
  <c r="EA265" i="52"/>
  <c r="DZ265" i="52"/>
  <c r="EU265" i="52"/>
  <c r="FH265" i="52" s="1"/>
  <c r="DB265" i="52"/>
  <c r="EU327" i="52"/>
  <c r="FH327" i="52" s="1"/>
  <c r="FL327" i="52" s="1"/>
  <c r="DB327" i="52"/>
  <c r="EA327" i="52"/>
  <c r="DZ327" i="52"/>
  <c r="EV314" i="52"/>
  <c r="FJ314" i="52" s="1"/>
  <c r="DN314" i="52"/>
  <c r="DO314" i="52" s="1"/>
  <c r="DB183" i="52"/>
  <c r="EA183" i="52"/>
  <c r="EC183" i="52" s="1"/>
  <c r="DZ183" i="52"/>
  <c r="EU183" i="52"/>
  <c r="FH183" i="52" s="1"/>
  <c r="FL183" i="52" s="1"/>
  <c r="EJ157" i="52"/>
  <c r="EI157" i="52"/>
  <c r="FS343" i="52"/>
  <c r="FO401" i="52"/>
  <c r="FN401" i="52" s="1"/>
  <c r="IG401" i="52" s="1"/>
  <c r="DF401" i="52"/>
  <c r="EU323" i="52"/>
  <c r="FH323" i="52" s="1"/>
  <c r="DZ323" i="52"/>
  <c r="EA323" i="52"/>
  <c r="DB323" i="52"/>
  <c r="FM273" i="52"/>
  <c r="EE220" i="52"/>
  <c r="EH220" i="52"/>
  <c r="EC220" i="52"/>
  <c r="ED220" i="52"/>
  <c r="EW200" i="52"/>
  <c r="FI200" i="52" s="1"/>
  <c r="DB200" i="52"/>
  <c r="DZ200" i="52"/>
  <c r="EA200" i="52"/>
  <c r="EB200" i="52" s="1"/>
  <c r="DZ326" i="52"/>
  <c r="DB326" i="52"/>
  <c r="EU326" i="52"/>
  <c r="FH326" i="52" s="1"/>
  <c r="EA326" i="52"/>
  <c r="FC281" i="52"/>
  <c r="FS281" i="52" s="1"/>
  <c r="CU281" i="52"/>
  <c r="FP394" i="52"/>
  <c r="DF394" i="52"/>
  <c r="FO225" i="52"/>
  <c r="DF225" i="52"/>
  <c r="CU149" i="52"/>
  <c r="FC149" i="52"/>
  <c r="FS149" i="52" s="1"/>
  <c r="EF223" i="52"/>
  <c r="EB223" i="52"/>
  <c r="EG223" i="52"/>
  <c r="FN160" i="52"/>
  <c r="IG160" i="52" s="1"/>
  <c r="FR160" i="52"/>
  <c r="II1034" i="52"/>
  <c r="FM1034" i="52"/>
  <c r="DF173" i="52"/>
  <c r="FO173" i="52"/>
  <c r="FN173" i="52" s="1"/>
  <c r="IG173" i="52" s="1"/>
  <c r="EU163" i="52"/>
  <c r="FH163" i="52" s="1"/>
  <c r="FL163" i="52" s="1"/>
  <c r="DB163" i="52"/>
  <c r="EA163" i="52"/>
  <c r="DZ163" i="52"/>
  <c r="EC112" i="52"/>
  <c r="EV119" i="52"/>
  <c r="FJ119" i="52" s="1"/>
  <c r="DN119" i="52"/>
  <c r="EA77" i="52"/>
  <c r="DZ77" i="52"/>
  <c r="DB77" i="52"/>
  <c r="EU77" i="52"/>
  <c r="FH77" i="52" s="1"/>
  <c r="FS1032" i="52"/>
  <c r="FO124" i="52"/>
  <c r="FN124" i="52" s="1"/>
  <c r="IG124" i="52" s="1"/>
  <c r="DF124" i="52"/>
  <c r="FS986" i="52"/>
  <c r="FM986" i="52"/>
  <c r="EW100" i="52"/>
  <c r="FI100" i="52" s="1"/>
  <c r="DB100" i="52"/>
  <c r="DZ100" i="52"/>
  <c r="EA100" i="52"/>
  <c r="FM893" i="52"/>
  <c r="II893" i="52"/>
  <c r="DU1008" i="52"/>
  <c r="DO890" i="52"/>
  <c r="DL890" i="52"/>
  <c r="II906" i="52"/>
  <c r="FM865" i="52"/>
  <c r="IH865" i="52"/>
  <c r="II865" i="52"/>
  <c r="DF843" i="52"/>
  <c r="FO843" i="52"/>
  <c r="FN843" i="52" s="1"/>
  <c r="IG843" i="52" s="1"/>
  <c r="DF895" i="52"/>
  <c r="FO895" i="52"/>
  <c r="FN895" i="52" s="1"/>
  <c r="IG895" i="52" s="1"/>
  <c r="EA860" i="52"/>
  <c r="DZ860" i="52"/>
  <c r="EV860" i="52"/>
  <c r="FJ860" i="52" s="1"/>
  <c r="DB860" i="52"/>
  <c r="CU824" i="52"/>
  <c r="FC824" i="52"/>
  <c r="FS824" i="52" s="1"/>
  <c r="CU102" i="52"/>
  <c r="FC102" i="52"/>
  <c r="FS102" i="52" s="1"/>
  <c r="CU785" i="52"/>
  <c r="FC785" i="52"/>
  <c r="FS785" i="52" s="1"/>
  <c r="FS790" i="52"/>
  <c r="II482" i="52"/>
  <c r="FS930" i="52"/>
  <c r="CU557" i="52"/>
  <c r="FC557" i="52"/>
  <c r="FS557" i="52" s="1"/>
  <c r="FS782" i="52"/>
  <c r="FC145" i="52"/>
  <c r="FS145" i="52" s="1"/>
  <c r="CU145" i="52"/>
  <c r="Z22" i="52"/>
  <c r="AA22" i="52"/>
  <c r="Z55" i="52"/>
  <c r="AA55" i="52"/>
  <c r="Z26" i="52"/>
  <c r="AA26" i="52"/>
  <c r="Z35" i="52"/>
  <c r="AA35" i="52"/>
  <c r="Z32" i="52"/>
  <c r="AA32" i="52"/>
  <c r="FR472" i="52"/>
  <c r="FN472" i="52"/>
  <c r="IG472" i="52" s="1"/>
  <c r="EL621" i="52"/>
  <c r="EP621" i="52"/>
  <c r="EM621" i="52"/>
  <c r="ER621" i="52"/>
  <c r="EK621" i="52"/>
  <c r="EQ621" i="52"/>
  <c r="EW884" i="52"/>
  <c r="FI884" i="52" s="1"/>
  <c r="DZ884" i="52"/>
  <c r="DB884" i="52"/>
  <c r="EA884" i="52"/>
  <c r="DK813" i="52"/>
  <c r="FP828" i="52"/>
  <c r="DF828" i="52"/>
  <c r="FM801" i="52"/>
  <c r="EU831" i="52"/>
  <c r="FH831" i="52" s="1"/>
  <c r="FL831" i="52" s="1"/>
  <c r="DB831" i="52"/>
  <c r="DZ831" i="52"/>
  <c r="EA831" i="52"/>
  <c r="EF795" i="52"/>
  <c r="FN798" i="52"/>
  <c r="IG798" i="52" s="1"/>
  <c r="FR798" i="52"/>
  <c r="EI817" i="52"/>
  <c r="EJ817" i="52"/>
  <c r="FO715" i="52"/>
  <c r="FN715" i="52" s="1"/>
  <c r="IG715" i="52" s="1"/>
  <c r="DF715" i="52"/>
  <c r="DL819" i="52"/>
  <c r="DO819" i="52"/>
  <c r="DK736" i="52"/>
  <c r="FM739" i="52"/>
  <c r="II739" i="52"/>
  <c r="IH739" i="52"/>
  <c r="II695" i="52"/>
  <c r="FM695" i="52"/>
  <c r="IH695" i="52"/>
  <c r="FM710" i="52"/>
  <c r="II710" i="52"/>
  <c r="IH710" i="52"/>
  <c r="FN563" i="52"/>
  <c r="IG563" i="52" s="1"/>
  <c r="FR563" i="52"/>
  <c r="DK456" i="52"/>
  <c r="DU710" i="52"/>
  <c r="IH510" i="52"/>
  <c r="II510" i="52"/>
  <c r="FM510" i="52"/>
  <c r="FN631" i="52"/>
  <c r="IG631" i="52" s="1"/>
  <c r="FR631" i="52"/>
  <c r="EJ611" i="52"/>
  <c r="EI611" i="52"/>
  <c r="DU580" i="52"/>
  <c r="EA548" i="52"/>
  <c r="DZ548" i="52"/>
  <c r="DB548" i="52"/>
  <c r="EU548" i="52"/>
  <c r="FH548" i="52" s="1"/>
  <c r="DK481" i="52"/>
  <c r="FM517" i="52"/>
  <c r="DF405" i="52"/>
  <c r="FO405" i="52"/>
  <c r="FC242" i="52"/>
  <c r="FS242" i="52" s="1"/>
  <c r="CU242" i="52"/>
  <c r="EG355" i="52"/>
  <c r="EE355" i="52"/>
  <c r="DK507" i="52"/>
  <c r="FS444" i="52"/>
  <c r="EF424" i="52"/>
  <c r="EI543" i="52"/>
  <c r="EJ543" i="52"/>
  <c r="EV482" i="52"/>
  <c r="FJ482" i="52" s="1"/>
  <c r="DN482" i="52"/>
  <c r="DL482" i="52" s="1"/>
  <c r="EF183" i="52"/>
  <c r="EW332" i="52"/>
  <c r="FI332" i="52" s="1"/>
  <c r="DZ332" i="52"/>
  <c r="EA332" i="52"/>
  <c r="DB332" i="52"/>
  <c r="FC157" i="52"/>
  <c r="FS157" i="52" s="1"/>
  <c r="CU157" i="52"/>
  <c r="FC430" i="52"/>
  <c r="FS430" i="52" s="1"/>
  <c r="CU430" i="52"/>
  <c r="EV295" i="52"/>
  <c r="FJ295" i="52" s="1"/>
  <c r="DZ295" i="52"/>
  <c r="DB295" i="52"/>
  <c r="EA295" i="52"/>
  <c r="EV326" i="52"/>
  <c r="FJ326" i="52" s="1"/>
  <c r="FK326" i="52" s="1"/>
  <c r="DN326" i="52"/>
  <c r="DL326" i="52" s="1"/>
  <c r="FP272" i="52"/>
  <c r="DF272" i="52"/>
  <c r="EV291" i="52"/>
  <c r="FJ291" i="52" s="1"/>
  <c r="DB291" i="52"/>
  <c r="EA291" i="52"/>
  <c r="DZ291" i="52"/>
  <c r="EV122" i="52"/>
  <c r="FJ122" i="52" s="1"/>
  <c r="DN122" i="52"/>
  <c r="IH122" i="52"/>
  <c r="II180" i="52"/>
  <c r="IH180" i="52"/>
  <c r="DK225" i="52"/>
  <c r="DF179" i="52"/>
  <c r="FO179" i="52"/>
  <c r="FN179" i="52" s="1"/>
  <c r="IG179" i="52" s="1"/>
  <c r="FR179" i="52"/>
  <c r="CU255" i="52"/>
  <c r="FC255" i="52"/>
  <c r="FS255" i="52" s="1"/>
  <c r="FP191" i="52"/>
  <c r="DF191" i="52"/>
  <c r="EF189" i="52"/>
  <c r="EF178" i="52"/>
  <c r="DK65" i="52"/>
  <c r="CU1033" i="52"/>
  <c r="FC1033" i="52"/>
  <c r="FS1033" i="52" s="1"/>
  <c r="FC135" i="52"/>
  <c r="FS135" i="52" s="1"/>
  <c r="CU135" i="52"/>
  <c r="DF88" i="52"/>
  <c r="FO88" i="52"/>
  <c r="FN88" i="52" s="1"/>
  <c r="IG88" i="52" s="1"/>
  <c r="DK1031" i="52"/>
  <c r="FM964" i="52"/>
  <c r="FC1025" i="52"/>
  <c r="FS1025" i="52" s="1"/>
  <c r="CU1025" i="52"/>
  <c r="DK996" i="52"/>
  <c r="DK1029" i="52"/>
  <c r="EF1049" i="52"/>
  <c r="DK967" i="52"/>
  <c r="DK1005" i="52"/>
  <c r="CU940" i="52"/>
  <c r="FC940" i="52"/>
  <c r="FS940" i="52" s="1"/>
  <c r="DZ1014" i="52"/>
  <c r="EU1014" i="52"/>
  <c r="FH1014" i="52" s="1"/>
  <c r="FL1014" i="52" s="1"/>
  <c r="DB1014" i="52"/>
  <c r="EA1014" i="52"/>
  <c r="FS985" i="52"/>
  <c r="FN889" i="52"/>
  <c r="IG889" i="52" s="1"/>
  <c r="FR889" i="52"/>
  <c r="EV950" i="52"/>
  <c r="FJ950" i="52" s="1"/>
  <c r="FK950" i="52" s="1"/>
  <c r="DN950" i="52"/>
  <c r="EW889" i="52"/>
  <c r="FI889" i="52" s="1"/>
  <c r="DZ889" i="52"/>
  <c r="EA889" i="52"/>
  <c r="DB889" i="52"/>
  <c r="FM844" i="52"/>
  <c r="DK912" i="52"/>
  <c r="EG459" i="52"/>
  <c r="EE459" i="52"/>
  <c r="ED507" i="52"/>
  <c r="EH507" i="52"/>
  <c r="EC507" i="52"/>
  <c r="EB507" i="52"/>
  <c r="ED609" i="52"/>
  <c r="EC609" i="52"/>
  <c r="EB609" i="52"/>
  <c r="EH609" i="52"/>
  <c r="DF709" i="52"/>
  <c r="FO709" i="52"/>
  <c r="FN709" i="52" s="1"/>
  <c r="IG709" i="52" s="1"/>
  <c r="DZ825" i="52"/>
  <c r="EA825" i="52"/>
  <c r="DB825" i="52"/>
  <c r="EU825" i="52"/>
  <c r="FH825" i="52" s="1"/>
  <c r="DO762" i="52"/>
  <c r="DL762" i="52"/>
  <c r="DU768" i="52"/>
  <c r="EU798" i="52"/>
  <c r="FH798" i="52" s="1"/>
  <c r="FL798" i="52" s="1"/>
  <c r="EA798" i="52"/>
  <c r="DZ798" i="52"/>
  <c r="DB798" i="52"/>
  <c r="DL713" i="52"/>
  <c r="DO713" i="52"/>
  <c r="DN773" i="52"/>
  <c r="FM729" i="52"/>
  <c r="II729" i="52"/>
  <c r="EI681" i="52"/>
  <c r="EJ681" i="52"/>
  <c r="FM745" i="52"/>
  <c r="II745" i="52"/>
  <c r="DZ807" i="52"/>
  <c r="EU807" i="52"/>
  <c r="FH807" i="52" s="1"/>
  <c r="FL807" i="52" s="1"/>
  <c r="DB807" i="52"/>
  <c r="EA807" i="52"/>
  <c r="II678" i="52"/>
  <c r="FM678" i="52"/>
  <c r="IH678" i="52"/>
  <c r="FS783" i="52"/>
  <c r="FP662" i="52"/>
  <c r="DF662" i="52"/>
  <c r="II753" i="52"/>
  <c r="IH753" i="52"/>
  <c r="FM753" i="52"/>
  <c r="DK647" i="52"/>
  <c r="FM687" i="52"/>
  <c r="FC537" i="52"/>
  <c r="FS537" i="52" s="1"/>
  <c r="CU537" i="52"/>
  <c r="EU558" i="52"/>
  <c r="FH558" i="52" s="1"/>
  <c r="EA558" i="52"/>
  <c r="DZ558" i="52"/>
  <c r="DB558" i="52"/>
  <c r="EF448" i="52"/>
  <c r="FP646" i="52"/>
  <c r="DF646" i="52"/>
  <c r="DU522" i="52"/>
  <c r="EF441" i="52"/>
  <c r="EV634" i="52"/>
  <c r="FJ634" i="52" s="1"/>
  <c r="DN634" i="52"/>
  <c r="DL634" i="52" s="1"/>
  <c r="EA611" i="52"/>
  <c r="DZ611" i="52"/>
  <c r="DB611" i="52"/>
  <c r="EU611" i="52"/>
  <c r="FH611" i="52" s="1"/>
  <c r="IH585" i="52"/>
  <c r="FM585" i="52"/>
  <c r="II585" i="52"/>
  <c r="EV513" i="52"/>
  <c r="FJ513" i="52" s="1"/>
  <c r="EA513" i="52"/>
  <c r="DB513" i="52"/>
  <c r="DZ513" i="52"/>
  <c r="DK417" i="52"/>
  <c r="FM563" i="52"/>
  <c r="DU475" i="52"/>
  <c r="FP342" i="52"/>
  <c r="DF342" i="52"/>
  <c r="DB432" i="52"/>
  <c r="EA432" i="52"/>
  <c r="DZ432" i="52"/>
  <c r="EU432" i="52"/>
  <c r="FH432" i="52" s="1"/>
  <c r="DN334" i="52"/>
  <c r="DL334" i="52" s="1"/>
  <c r="EV334" i="52"/>
  <c r="FJ334" i="52" s="1"/>
  <c r="FO443" i="52"/>
  <c r="FN443" i="52" s="1"/>
  <c r="IG443" i="52" s="1"/>
  <c r="DF443" i="52"/>
  <c r="EV436" i="52"/>
  <c r="FJ436" i="52" s="1"/>
  <c r="FK436" i="52" s="1"/>
  <c r="DN436" i="52"/>
  <c r="DB563" i="52"/>
  <c r="EU563" i="52"/>
  <c r="FH563" i="52" s="1"/>
  <c r="DZ563" i="52"/>
  <c r="EA563" i="52"/>
  <c r="FS470" i="52"/>
  <c r="FM470" i="52"/>
  <c r="EF128" i="52"/>
  <c r="EU412" i="52"/>
  <c r="FH412" i="52" s="1"/>
  <c r="EA412" i="52"/>
  <c r="DZ412" i="52"/>
  <c r="DB412" i="52"/>
  <c r="FC366" i="52"/>
  <c r="FS366" i="52" s="1"/>
  <c r="CU366" i="52"/>
  <c r="DK325" i="52"/>
  <c r="DU1006" i="52"/>
  <c r="EU391" i="52"/>
  <c r="FH391" i="52" s="1"/>
  <c r="EA391" i="52"/>
  <c r="DZ391" i="52"/>
  <c r="DB391" i="52"/>
  <c r="DZ419" i="52"/>
  <c r="EA419" i="52"/>
  <c r="EU419" i="52"/>
  <c r="FH419" i="52" s="1"/>
  <c r="DB419" i="52"/>
  <c r="DU170" i="52"/>
  <c r="DZ297" i="52"/>
  <c r="EU297" i="52"/>
  <c r="FH297" i="52" s="1"/>
  <c r="DB297" i="52"/>
  <c r="EA297" i="52"/>
  <c r="II270" i="52"/>
  <c r="IH270" i="52"/>
  <c r="FM270" i="52"/>
  <c r="DK222" i="52"/>
  <c r="IH109" i="52"/>
  <c r="II109" i="52"/>
  <c r="FP167" i="52"/>
  <c r="DF167" i="52"/>
  <c r="EF290" i="52"/>
  <c r="EF219" i="52"/>
  <c r="EB219" i="52"/>
  <c r="EG219" i="52"/>
  <c r="EI227" i="52"/>
  <c r="EJ227" i="52"/>
  <c r="EV201" i="52"/>
  <c r="FJ201" i="52" s="1"/>
  <c r="FK201" i="52" s="1"/>
  <c r="DB201" i="52"/>
  <c r="DZ201" i="52"/>
  <c r="EA201" i="52"/>
  <c r="CU172" i="52"/>
  <c r="FC172" i="52"/>
  <c r="FS172" i="52" s="1"/>
  <c r="EJ217" i="52"/>
  <c r="EI217" i="52"/>
  <c r="EU65" i="52"/>
  <c r="FH65" i="52" s="1"/>
  <c r="DZ65" i="52"/>
  <c r="EA65" i="52"/>
  <c r="DB65" i="52"/>
  <c r="CU997" i="52"/>
  <c r="FC997" i="52"/>
  <c r="FS997" i="52" s="1"/>
  <c r="EE153" i="52"/>
  <c r="EC153" i="52"/>
  <c r="EH153" i="52"/>
  <c r="ED153" i="52"/>
  <c r="CU114" i="52"/>
  <c r="FC114" i="52"/>
  <c r="FS114" i="52" s="1"/>
  <c r="DK70" i="52"/>
  <c r="FR1038" i="52"/>
  <c r="DU1016" i="52"/>
  <c r="DK1010" i="52"/>
  <c r="FC66" i="52"/>
  <c r="FS66" i="52" s="1"/>
  <c r="CU66" i="52"/>
  <c r="DK988" i="52"/>
  <c r="II1025" i="52"/>
  <c r="DK891" i="52"/>
  <c r="FC967" i="52"/>
  <c r="FS967" i="52" s="1"/>
  <c r="CU967" i="52"/>
  <c r="FS1016" i="52"/>
  <c r="DB1010" i="52"/>
  <c r="DZ1010" i="52"/>
  <c r="EA1010" i="52"/>
  <c r="EU1010" i="52"/>
  <c r="FH1010" i="52" s="1"/>
  <c r="FL1010" i="52" s="1"/>
  <c r="EF938" i="52"/>
  <c r="EH938" i="52"/>
  <c r="EJ971" i="52"/>
  <c r="EI971" i="52"/>
  <c r="FC903" i="52"/>
  <c r="FS903" i="52" s="1"/>
  <c r="CU903" i="52"/>
  <c r="EU886" i="52"/>
  <c r="FH886" i="52" s="1"/>
  <c r="DZ886" i="52"/>
  <c r="DB886" i="52"/>
  <c r="EA886" i="52"/>
  <c r="DO911" i="52"/>
  <c r="DL911" i="52"/>
  <c r="EI948" i="52"/>
  <c r="EJ948" i="52"/>
  <c r="AC51" i="52"/>
  <c r="ES99" i="52"/>
  <c r="IE99" i="52"/>
  <c r="IO99" i="52"/>
  <c r="IN99" i="52"/>
  <c r="DZ496" i="52"/>
  <c r="DL813" i="52"/>
  <c r="ED934" i="52"/>
  <c r="EB934" i="52"/>
  <c r="EH934" i="52"/>
  <c r="EC934" i="52"/>
  <c r="EJ809" i="52"/>
  <c r="EI809" i="52"/>
  <c r="DN810" i="52"/>
  <c r="DL812" i="52"/>
  <c r="DO812" i="52"/>
  <c r="FJ821" i="52"/>
  <c r="EI781" i="52"/>
  <c r="EJ781" i="52"/>
  <c r="DF812" i="52"/>
  <c r="FO812" i="52"/>
  <c r="IH812" i="52"/>
  <c r="FN679" i="52"/>
  <c r="IG679" i="52" s="1"/>
  <c r="FR679" i="52"/>
  <c r="DU656" i="52"/>
  <c r="DK640" i="52"/>
  <c r="DB716" i="52"/>
  <c r="DZ716" i="52"/>
  <c r="EU716" i="52"/>
  <c r="FH716" i="52" s="1"/>
  <c r="FL716" i="52" s="1"/>
  <c r="EA716" i="52"/>
  <c r="DK702" i="52"/>
  <c r="EJ619" i="52"/>
  <c r="EI619" i="52"/>
  <c r="II489" i="52"/>
  <c r="FM489" i="52"/>
  <c r="FN567" i="52"/>
  <c r="IG567" i="52" s="1"/>
  <c r="FR567" i="52"/>
  <c r="FM622" i="52"/>
  <c r="IH622" i="52"/>
  <c r="II622" i="52"/>
  <c r="II495" i="52"/>
  <c r="FM495" i="52"/>
  <c r="DK631" i="52"/>
  <c r="DZ463" i="52"/>
  <c r="EA463" i="52"/>
  <c r="EU463" i="52"/>
  <c r="FH463" i="52" s="1"/>
  <c r="FL463" i="52" s="1"/>
  <c r="DB463" i="52"/>
  <c r="FP638" i="52"/>
  <c r="DF638" i="52"/>
  <c r="DZ476" i="52"/>
  <c r="EA476" i="52"/>
  <c r="EU476" i="52"/>
  <c r="FH476" i="52" s="1"/>
  <c r="FL476" i="52" s="1"/>
  <c r="DB476" i="52"/>
  <c r="DK446" i="52"/>
  <c r="FM475" i="52"/>
  <c r="EB569" i="52"/>
  <c r="ED569" i="52"/>
  <c r="EE569" i="52"/>
  <c r="EG569" i="52"/>
  <c r="EV522" i="52"/>
  <c r="FJ522" i="52" s="1"/>
  <c r="DN522" i="52"/>
  <c r="DO522" i="52" s="1"/>
  <c r="DZ522" i="52"/>
  <c r="EA522" i="52"/>
  <c r="DB522" i="52"/>
  <c r="FO415" i="52"/>
  <c r="DF415" i="52"/>
  <c r="DK563" i="52"/>
  <c r="EU442" i="52"/>
  <c r="FH442" i="52" s="1"/>
  <c r="FL442" i="52" s="1"/>
  <c r="DB442" i="52"/>
  <c r="EA442" i="52"/>
  <c r="DZ442" i="52"/>
  <c r="EV257" i="52"/>
  <c r="FJ257" i="52" s="1"/>
  <c r="DN257" i="52"/>
  <c r="DL257" i="52" s="1"/>
  <c r="II317" i="52"/>
  <c r="FM317" i="52"/>
  <c r="FP300" i="52"/>
  <c r="DF300" i="52"/>
  <c r="EF256" i="52"/>
  <c r="EV322" i="52"/>
  <c r="FJ322" i="52" s="1"/>
  <c r="DN322" i="52"/>
  <c r="DL322" i="52" s="1"/>
  <c r="EU322" i="52"/>
  <c r="FH322" i="52" s="1"/>
  <c r="EA322" i="52"/>
  <c r="EC322" i="52" s="1"/>
  <c r="DZ322" i="52"/>
  <c r="DB322" i="52"/>
  <c r="EU273" i="52"/>
  <c r="FH273" i="52" s="1"/>
  <c r="DB273" i="52"/>
  <c r="EA273" i="52"/>
  <c r="DZ273" i="52"/>
  <c r="DK151" i="52"/>
  <c r="DU321" i="52"/>
  <c r="EF303" i="52"/>
  <c r="EU335" i="52"/>
  <c r="FH335" i="52" s="1"/>
  <c r="EA335" i="52"/>
  <c r="EH335" i="52" s="1"/>
  <c r="DB335" i="52"/>
  <c r="DZ335" i="52"/>
  <c r="DU168" i="52"/>
  <c r="FS319" i="52"/>
  <c r="EF286" i="52"/>
  <c r="FM244" i="52"/>
  <c r="II244" i="52"/>
  <c r="IH244" i="52"/>
  <c r="DF143" i="52"/>
  <c r="FO143" i="52"/>
  <c r="ED221" i="52"/>
  <c r="EC221" i="52"/>
  <c r="EH221" i="52"/>
  <c r="EE221" i="52"/>
  <c r="IH177" i="52"/>
  <c r="II177" i="52"/>
  <c r="EE206" i="52"/>
  <c r="EH206" i="52"/>
  <c r="EC206" i="52"/>
  <c r="ED206" i="52"/>
  <c r="IH182" i="52"/>
  <c r="II182" i="52"/>
  <c r="DN62" i="52"/>
  <c r="DO62" i="52" s="1"/>
  <c r="EV62" i="52"/>
  <c r="FJ62" i="52" s="1"/>
  <c r="EA62" i="52"/>
  <c r="DB62" i="52"/>
  <c r="DZ62" i="52"/>
  <c r="IH106" i="52"/>
  <c r="II106" i="52"/>
  <c r="EH148" i="52"/>
  <c r="ED148" i="52"/>
  <c r="EE148" i="52"/>
  <c r="EC148" i="52"/>
  <c r="FC1044" i="52"/>
  <c r="FS1044" i="52" s="1"/>
  <c r="CU1044" i="52"/>
  <c r="DF1043" i="52"/>
  <c r="FO1043" i="52"/>
  <c r="FR114" i="52"/>
  <c r="DK73" i="52"/>
  <c r="IH111" i="52"/>
  <c r="DK1014" i="52"/>
  <c r="DK953" i="52"/>
  <c r="EF85" i="52"/>
  <c r="DU1011" i="52"/>
  <c r="CU1018" i="52"/>
  <c r="FC1018" i="52"/>
  <c r="FS1018" i="52" s="1"/>
  <c r="DN1014" i="52"/>
  <c r="DO1014" i="52" s="1"/>
  <c r="DK940" i="52"/>
  <c r="DF979" i="52"/>
  <c r="FO979" i="52"/>
  <c r="DU903" i="52"/>
  <c r="EV973" i="52"/>
  <c r="FJ973" i="52" s="1"/>
  <c r="DN973" i="52"/>
  <c r="EI885" i="52"/>
  <c r="EJ885" i="52"/>
  <c r="FP905" i="52"/>
  <c r="DF905" i="52"/>
  <c r="II887" i="52"/>
  <c r="IH887" i="52"/>
  <c r="FM887" i="52"/>
  <c r="ED155" i="52"/>
  <c r="EC155" i="52"/>
  <c r="EH155" i="52"/>
  <c r="FL154" i="52"/>
  <c r="FK154" i="52"/>
  <c r="IH796" i="52"/>
  <c r="FN820" i="52"/>
  <c r="IG820" i="52" s="1"/>
  <c r="FR820" i="52"/>
  <c r="DN700" i="52"/>
  <c r="EV700" i="52"/>
  <c r="FJ700" i="52" s="1"/>
  <c r="EF833" i="52"/>
  <c r="FS679" i="52"/>
  <c r="FM679" i="52"/>
  <c r="DB750" i="52"/>
  <c r="DZ750" i="52"/>
  <c r="EU750" i="52"/>
  <c r="FH750" i="52" s="1"/>
  <c r="FL750" i="52" s="1"/>
  <c r="EA750" i="52"/>
  <c r="IH745" i="52"/>
  <c r="EJ693" i="52"/>
  <c r="EI693" i="52"/>
  <c r="DF514" i="52"/>
  <c r="FO514" i="52"/>
  <c r="FN514" i="52" s="1"/>
  <c r="IG514" i="52" s="1"/>
  <c r="DK827" i="52"/>
  <c r="DL805" i="52"/>
  <c r="DO805" i="52"/>
  <c r="EV752" i="52"/>
  <c r="FJ752" i="52" s="1"/>
  <c r="DB752" i="52"/>
  <c r="DZ752" i="52"/>
  <c r="EA752" i="52"/>
  <c r="EA672" i="52"/>
  <c r="DB672" i="52"/>
  <c r="EU672" i="52"/>
  <c r="FH672" i="52" s="1"/>
  <c r="DZ672" i="52"/>
  <c r="FS580" i="52"/>
  <c r="DL492" i="52"/>
  <c r="DO492" i="52"/>
  <c r="DK704" i="52"/>
  <c r="EA651" i="52"/>
  <c r="DZ651" i="52"/>
  <c r="DB651" i="52"/>
  <c r="EU651" i="52"/>
  <c r="FH651" i="52" s="1"/>
  <c r="FL651" i="52" s="1"/>
  <c r="DL526" i="52"/>
  <c r="EW586" i="52"/>
  <c r="FI586" i="52" s="1"/>
  <c r="DB586" i="52"/>
  <c r="EA586" i="52"/>
  <c r="DZ586" i="52"/>
  <c r="FM454" i="52"/>
  <c r="II454" i="52"/>
  <c r="IH454" i="52"/>
  <c r="CU595" i="52"/>
  <c r="FC595" i="52"/>
  <c r="FS595" i="52" s="1"/>
  <c r="FJ479" i="52"/>
  <c r="EU373" i="52"/>
  <c r="FH373" i="52" s="1"/>
  <c r="EA373" i="52"/>
  <c r="DB373" i="52"/>
  <c r="DZ373" i="52"/>
  <c r="DO307" i="52"/>
  <c r="DL307" i="52"/>
  <c r="EV493" i="52"/>
  <c r="FJ493" i="52" s="1"/>
  <c r="DB493" i="52"/>
  <c r="DZ493" i="52"/>
  <c r="EA493" i="52"/>
  <c r="EV435" i="52"/>
  <c r="FJ435" i="52" s="1"/>
  <c r="DN435" i="52"/>
  <c r="DO435" i="52" s="1"/>
  <c r="FS528" i="52"/>
  <c r="DK449" i="52"/>
  <c r="DK429" i="52"/>
  <c r="FR387" i="52"/>
  <c r="EV347" i="52"/>
  <c r="FJ347" i="52" s="1"/>
  <c r="DN347" i="52"/>
  <c r="DO347" i="52" s="1"/>
  <c r="FC347" i="52"/>
  <c r="FS347" i="52" s="1"/>
  <c r="CU347" i="52"/>
  <c r="FS278" i="52"/>
  <c r="FR92" i="52"/>
  <c r="FC151" i="52"/>
  <c r="FS151" i="52" s="1"/>
  <c r="CU151" i="52"/>
  <c r="DU315" i="52"/>
  <c r="EU396" i="52"/>
  <c r="FH396" i="52" s="1"/>
  <c r="DZ396" i="52"/>
  <c r="DB396" i="52"/>
  <c r="EA396" i="52"/>
  <c r="EC396" i="52" s="1"/>
  <c r="FC285" i="52"/>
  <c r="FS285" i="52" s="1"/>
  <c r="CU285" i="52"/>
  <c r="II264" i="52"/>
  <c r="FM264" i="52"/>
  <c r="IH264" i="52"/>
  <c r="EU168" i="52"/>
  <c r="FH168" i="52" s="1"/>
  <c r="DB168" i="52"/>
  <c r="EA168" i="52"/>
  <c r="DZ168" i="52"/>
  <c r="EF335" i="52"/>
  <c r="EB282" i="52"/>
  <c r="ED282" i="52"/>
  <c r="CU219" i="52"/>
  <c r="FC219" i="52"/>
  <c r="FS219" i="52" s="1"/>
  <c r="FO214" i="52"/>
  <c r="DF214" i="52"/>
  <c r="EE212" i="52"/>
  <c r="EH212" i="52"/>
  <c r="ED212" i="52"/>
  <c r="EC212" i="52"/>
  <c r="EW1022" i="52"/>
  <c r="FI1022" i="52" s="1"/>
  <c r="EA1022" i="52"/>
  <c r="DB1022" i="52"/>
  <c r="DZ1022" i="52"/>
  <c r="II111" i="52"/>
  <c r="IH72" i="52"/>
  <c r="EF107" i="52"/>
  <c r="IH1028" i="52"/>
  <c r="FM1028" i="52"/>
  <c r="II1028" i="52"/>
  <c r="EU964" i="52"/>
  <c r="FH964" i="52" s="1"/>
  <c r="DB964" i="52"/>
  <c r="EA964" i="52"/>
  <c r="DZ964" i="52"/>
  <c r="DB995" i="52"/>
  <c r="DZ995" i="52"/>
  <c r="EA995" i="52"/>
  <c r="EU995" i="52"/>
  <c r="FH995" i="52" s="1"/>
  <c r="FL995" i="52" s="1"/>
  <c r="IH995" i="52"/>
  <c r="FR1021" i="52"/>
  <c r="FN1021" i="52"/>
  <c r="IG1021" i="52" s="1"/>
  <c r="II895" i="52"/>
  <c r="IH895" i="52"/>
  <c r="FM895" i="52"/>
  <c r="FO1011" i="52"/>
  <c r="DF1011" i="52"/>
  <c r="FJ113" i="52"/>
  <c r="DK1048" i="52"/>
  <c r="FM996" i="52"/>
  <c r="II996" i="52"/>
  <c r="EV1012" i="52"/>
  <c r="FJ1012" i="52" s="1"/>
  <c r="DN1012" i="52"/>
  <c r="EW949" i="52"/>
  <c r="FI949" i="52" s="1"/>
  <c r="EA949" i="52"/>
  <c r="DZ949" i="52"/>
  <c r="DB949" i="52"/>
  <c r="DF963" i="52"/>
  <c r="FO963" i="52"/>
  <c r="FN963" i="52" s="1"/>
  <c r="IG963" i="52" s="1"/>
  <c r="DO871" i="52"/>
  <c r="DL871" i="52"/>
  <c r="DU871" i="52"/>
  <c r="DL845" i="52"/>
  <c r="DO845" i="52"/>
  <c r="EU861" i="52"/>
  <c r="FH861" i="52" s="1"/>
  <c r="DZ861" i="52"/>
  <c r="EA861" i="52"/>
  <c r="DB861" i="52"/>
  <c r="EV846" i="52"/>
  <c r="FJ846" i="52" s="1"/>
  <c r="EA846" i="52"/>
  <c r="DB846" i="52"/>
  <c r="DN846" i="52"/>
  <c r="DO846" i="52" s="1"/>
  <c r="DZ846" i="52"/>
  <c r="IH883" i="52"/>
  <c r="FM883" i="52"/>
  <c r="II883" i="52"/>
  <c r="FN198" i="52"/>
  <c r="FR198" i="52"/>
  <c r="ED398" i="52"/>
  <c r="EB398" i="52"/>
  <c r="FN592" i="52"/>
  <c r="FR592" i="52"/>
  <c r="GR925" i="52"/>
  <c r="GL925" i="52"/>
  <c r="GG925" i="52"/>
  <c r="HB925" i="52"/>
  <c r="HI925" i="52"/>
  <c r="GK925" i="52"/>
  <c r="FZ925" i="52"/>
  <c r="GB925" i="52"/>
  <c r="HF925" i="52"/>
  <c r="HD925" i="52"/>
  <c r="GQ925" i="52"/>
  <c r="GD925" i="52"/>
  <c r="HJ925" i="52"/>
  <c r="HH925" i="52"/>
  <c r="GU925" i="52"/>
  <c r="HO925" i="52"/>
  <c r="GH925" i="52"/>
  <c r="HC925" i="52"/>
  <c r="HT925" i="52"/>
  <c r="GT925" i="52"/>
  <c r="HP925" i="52"/>
  <c r="GA925" i="52"/>
  <c r="HG925" i="52"/>
  <c r="HU925" i="52"/>
  <c r="GP925" i="52"/>
  <c r="HN925" i="52"/>
  <c r="GM925" i="52"/>
  <c r="HK925" i="52"/>
  <c r="HS925" i="52"/>
  <c r="HQ925" i="52"/>
  <c r="GJ925" i="52"/>
  <c r="FY925" i="52"/>
  <c r="HA925" i="52"/>
  <c r="HW925" i="52"/>
  <c r="HM925" i="52"/>
  <c r="GN925" i="52"/>
  <c r="GC925" i="52"/>
  <c r="HE925" i="52"/>
  <c r="HV925" i="52"/>
  <c r="DF830" i="52"/>
  <c r="FO830" i="52"/>
  <c r="FN830" i="52" s="1"/>
  <c r="IG830" i="52" s="1"/>
  <c r="DL772" i="52"/>
  <c r="DO772" i="52"/>
  <c r="FS819" i="52"/>
  <c r="EE834" i="52"/>
  <c r="EG834" i="52"/>
  <c r="II807" i="52"/>
  <c r="FM807" i="52"/>
  <c r="IH820" i="52"/>
  <c r="FM734" i="52"/>
  <c r="II734" i="52"/>
  <c r="EI694" i="52"/>
  <c r="EJ694" i="52"/>
  <c r="DK778" i="52"/>
  <c r="II740" i="52"/>
  <c r="IH740" i="52"/>
  <c r="FM740" i="52"/>
  <c r="DN806" i="52"/>
  <c r="FJ747" i="52"/>
  <c r="DF801" i="52"/>
  <c r="FO801" i="52"/>
  <c r="FN801" i="52" s="1"/>
  <c r="IG801" i="52" s="1"/>
  <c r="DB788" i="52"/>
  <c r="DZ788" i="52"/>
  <c r="EA788" i="52"/>
  <c r="EU788" i="52"/>
  <c r="FH788" i="52" s="1"/>
  <c r="FS775" i="52"/>
  <c r="FC506" i="52"/>
  <c r="FS506" i="52" s="1"/>
  <c r="CU506" i="52"/>
  <c r="FN785" i="52"/>
  <c r="IG785" i="52" s="1"/>
  <c r="FR785" i="52"/>
  <c r="FM520" i="52"/>
  <c r="FS520" i="52"/>
  <c r="EJ651" i="52"/>
  <c r="EI651" i="52"/>
  <c r="FM457" i="52"/>
  <c r="II457" i="52"/>
  <c r="EV488" i="52"/>
  <c r="FJ488" i="52" s="1"/>
  <c r="EA488" i="52"/>
  <c r="DZ488" i="52"/>
  <c r="DB488" i="52"/>
  <c r="DO725" i="52"/>
  <c r="DL725" i="52"/>
  <c r="FO518" i="52"/>
  <c r="FN518" i="52" s="1"/>
  <c r="IG518" i="52" s="1"/>
  <c r="DF518" i="52"/>
  <c r="IH518" i="52"/>
  <c r="CU495" i="52"/>
  <c r="FC495" i="52"/>
  <c r="FS495" i="52" s="1"/>
  <c r="CU644" i="52"/>
  <c r="FC644" i="52"/>
  <c r="FS644" i="52" s="1"/>
  <c r="DB535" i="52"/>
  <c r="EU535" i="52"/>
  <c r="FH535" i="52" s="1"/>
  <c r="DZ535" i="52"/>
  <c r="EA535" i="52"/>
  <c r="FM458" i="52"/>
  <c r="FS458" i="52"/>
  <c r="DK365" i="52"/>
  <c r="FP284" i="52"/>
  <c r="DF284" i="52"/>
  <c r="DK515" i="52"/>
  <c r="DU471" i="52"/>
  <c r="II328" i="52"/>
  <c r="FM328" i="52"/>
  <c r="IH328" i="52"/>
  <c r="FM436" i="52"/>
  <c r="EI128" i="52"/>
  <c r="EJ128" i="52"/>
  <c r="DB387" i="52"/>
  <c r="EU387" i="52"/>
  <c r="FH387" i="52" s="1"/>
  <c r="DZ387" i="52"/>
  <c r="EA387" i="52"/>
  <c r="EH387" i="52" s="1"/>
  <c r="EF151" i="52"/>
  <c r="EG151" i="52"/>
  <c r="EB151" i="52"/>
  <c r="CU388" i="52"/>
  <c r="FC388" i="52"/>
  <c r="FS388" i="52" s="1"/>
  <c r="IH133" i="52"/>
  <c r="II133" i="52"/>
  <c r="IH170" i="52"/>
  <c r="FM330" i="52"/>
  <c r="IH330" i="52"/>
  <c r="II330" i="52"/>
  <c r="EE218" i="52"/>
  <c r="ED218" i="52"/>
  <c r="EC218" i="52"/>
  <c r="EH218" i="52"/>
  <c r="FR168" i="52"/>
  <c r="FN168" i="52"/>
  <c r="IG168" i="52" s="1"/>
  <c r="FM190" i="52"/>
  <c r="EV1037" i="52"/>
  <c r="FJ1037" i="52" s="1"/>
  <c r="DZ1037" i="52"/>
  <c r="DB1037" i="52"/>
  <c r="EA1037" i="52"/>
  <c r="EB1037" i="52" s="1"/>
  <c r="II175" i="52"/>
  <c r="IH175" i="52"/>
  <c r="FM175" i="52"/>
  <c r="EV76" i="52"/>
  <c r="FJ76" i="52" s="1"/>
  <c r="FK76" i="52" s="1"/>
  <c r="DN76" i="52"/>
  <c r="DL76" i="52" s="1"/>
  <c r="ED141" i="52"/>
  <c r="EC141" i="52"/>
  <c r="EH141" i="52"/>
  <c r="EE141" i="52"/>
  <c r="EI111" i="52"/>
  <c r="EJ111" i="52"/>
  <c r="DN68" i="52"/>
  <c r="DO68" i="52" s="1"/>
  <c r="EV68" i="52"/>
  <c r="FJ68" i="52" s="1"/>
  <c r="CU94" i="52"/>
  <c r="FC94" i="52"/>
  <c r="FS94" i="52" s="1"/>
  <c r="FJ1036" i="52"/>
  <c r="FK1036" i="52" s="1"/>
  <c r="EV954" i="52"/>
  <c r="FJ954" i="52" s="1"/>
  <c r="DN954" i="52"/>
  <c r="IH954" i="52"/>
  <c r="EF992" i="52"/>
  <c r="EU107" i="52"/>
  <c r="FH107" i="52" s="1"/>
  <c r="FL107" i="52" s="1"/>
  <c r="DZ107" i="52"/>
  <c r="DB107" i="52"/>
  <c r="EA107" i="52"/>
  <c r="ED107" i="52" s="1"/>
  <c r="DU984" i="52"/>
  <c r="FR998" i="52"/>
  <c r="II913" i="52"/>
  <c r="IH913" i="52"/>
  <c r="EF1040" i="52"/>
  <c r="EB1040" i="52"/>
  <c r="EG1040" i="52"/>
  <c r="II1018" i="52"/>
  <c r="FM1018" i="52"/>
  <c r="FJ914" i="52"/>
  <c r="FK914" i="52" s="1"/>
  <c r="IH914" i="52"/>
  <c r="EV869" i="52"/>
  <c r="FJ869" i="52" s="1"/>
  <c r="DN869" i="52"/>
  <c r="IH868" i="52"/>
  <c r="FM868" i="52"/>
  <c r="II868" i="52"/>
  <c r="FC891" i="52"/>
  <c r="FS891" i="52" s="1"/>
  <c r="CU891" i="52"/>
  <c r="IH1005" i="52"/>
  <c r="IL923" i="52"/>
  <c r="EC210" i="52"/>
  <c r="EH210" i="52"/>
  <c r="ED210" i="52"/>
  <c r="EH227" i="52"/>
  <c r="EC227" i="52"/>
  <c r="ED227" i="52"/>
  <c r="EQ390" i="52"/>
  <c r="EM390" i="52"/>
  <c r="EK390" i="52"/>
  <c r="EL390" i="52"/>
  <c r="EP390" i="52"/>
  <c r="ER390" i="52"/>
  <c r="DZ853" i="52"/>
  <c r="FK698" i="52"/>
  <c r="FL698" i="52"/>
  <c r="EA809" i="52"/>
  <c r="EU809" i="52"/>
  <c r="FH809" i="52" s="1"/>
  <c r="FL809" i="52" s="1"/>
  <c r="DZ809" i="52"/>
  <c r="DB809" i="52"/>
  <c r="DF732" i="52"/>
  <c r="FO732" i="52"/>
  <c r="FN732" i="52" s="1"/>
  <c r="IG732" i="52" s="1"/>
  <c r="II1035" i="52"/>
  <c r="DB718" i="52"/>
  <c r="DZ718" i="52"/>
  <c r="EU718" i="52"/>
  <c r="FH718" i="52" s="1"/>
  <c r="FL718" i="52" s="1"/>
  <c r="EA718" i="52"/>
  <c r="FJ713" i="52"/>
  <c r="EU705" i="52"/>
  <c r="FH705" i="52" s="1"/>
  <c r="DB705" i="52"/>
  <c r="EA705" i="52"/>
  <c r="DZ705" i="52"/>
  <c r="IH782" i="52"/>
  <c r="DK731" i="52"/>
  <c r="DK760" i="52"/>
  <c r="EV683" i="52"/>
  <c r="FJ683" i="52" s="1"/>
  <c r="DN683" i="52"/>
  <c r="DO683" i="52" s="1"/>
  <c r="EV751" i="52"/>
  <c r="FJ751" i="52" s="1"/>
  <c r="EA751" i="52"/>
  <c r="DB751" i="52"/>
  <c r="DZ751" i="52"/>
  <c r="FR784" i="52"/>
  <c r="FN784" i="52"/>
  <c r="IG784" i="52" s="1"/>
  <c r="EJ691" i="52"/>
  <c r="EI691" i="52"/>
  <c r="EJ671" i="52"/>
  <c r="EI671" i="52"/>
  <c r="DK608" i="52"/>
  <c r="FS516" i="52"/>
  <c r="EV462" i="52"/>
  <c r="FJ462" i="52" s="1"/>
  <c r="DN462" i="52"/>
  <c r="EA462" i="52"/>
  <c r="DB462" i="52"/>
  <c r="DZ462" i="52"/>
  <c r="EF536" i="52"/>
  <c r="EC536" i="52"/>
  <c r="EH536" i="52"/>
  <c r="DK743" i="52"/>
  <c r="EJ690" i="52"/>
  <c r="EI690" i="52"/>
  <c r="CU607" i="52"/>
  <c r="FC607" i="52"/>
  <c r="FS607" i="52" s="1"/>
  <c r="DK643" i="52"/>
  <c r="DF626" i="52"/>
  <c r="FO626" i="52"/>
  <c r="FN626" i="52" s="1"/>
  <c r="IG626" i="52" s="1"/>
  <c r="DU504" i="52"/>
  <c r="DL472" i="52"/>
  <c r="EB593" i="52"/>
  <c r="ED593" i="52"/>
  <c r="DU405" i="52"/>
  <c r="EV607" i="52"/>
  <c r="FJ607" i="52" s="1"/>
  <c r="DN607" i="52"/>
  <c r="DL607" i="52" s="1"/>
  <c r="DB607" i="52"/>
  <c r="EA607" i="52"/>
  <c r="DZ607" i="52"/>
  <c r="IH447" i="52"/>
  <c r="FM365" i="52"/>
  <c r="IH365" i="52"/>
  <c r="II365" i="52"/>
  <c r="DK535" i="52"/>
  <c r="FP400" i="52"/>
  <c r="DF400" i="52"/>
  <c r="DO446" i="52"/>
  <c r="DZ404" i="52"/>
  <c r="DB404" i="52"/>
  <c r="EU404" i="52"/>
  <c r="FH404" i="52" s="1"/>
  <c r="EA404" i="52"/>
  <c r="FM496" i="52"/>
  <c r="EJ431" i="52"/>
  <c r="EI431" i="52"/>
  <c r="EU334" i="52"/>
  <c r="FH334" i="52" s="1"/>
  <c r="EA334" i="52"/>
  <c r="EC334" i="52" s="1"/>
  <c r="DZ334" i="52"/>
  <c r="DB334" i="52"/>
  <c r="II92" i="52"/>
  <c r="FM361" i="52"/>
  <c r="IH361" i="52"/>
  <c r="II361" i="52"/>
  <c r="EV315" i="52"/>
  <c r="FJ315" i="52" s="1"/>
  <c r="DB315" i="52"/>
  <c r="DZ315" i="52"/>
  <c r="EA315" i="52"/>
  <c r="EV296" i="52"/>
  <c r="FJ296" i="52" s="1"/>
  <c r="DB296" i="52"/>
  <c r="EA296" i="52"/>
  <c r="DZ296" i="52"/>
  <c r="DK239" i="52"/>
  <c r="DL261" i="52"/>
  <c r="DO261" i="52"/>
  <c r="EI109" i="52"/>
  <c r="EJ109" i="52"/>
  <c r="DB310" i="52"/>
  <c r="EA310" i="52"/>
  <c r="DN310" i="52"/>
  <c r="DO310" i="52" s="1"/>
  <c r="DZ310" i="52"/>
  <c r="EV310" i="52"/>
  <c r="FJ310" i="52" s="1"/>
  <c r="FJ188" i="52"/>
  <c r="FK188" i="52" s="1"/>
  <c r="FM181" i="52"/>
  <c r="FC97" i="52"/>
  <c r="FS97" i="52" s="1"/>
  <c r="CU97" i="52"/>
  <c r="EF210" i="52"/>
  <c r="EB210" i="52"/>
  <c r="EG210" i="52"/>
  <c r="FM243" i="52"/>
  <c r="IH243" i="52"/>
  <c r="II243" i="52"/>
  <c r="FS175" i="52"/>
  <c r="FM106" i="52"/>
  <c r="DU93" i="52"/>
  <c r="EV990" i="52"/>
  <c r="FJ990" i="52" s="1"/>
  <c r="DN990" i="52"/>
  <c r="DO990" i="52" s="1"/>
  <c r="EA990" i="52"/>
  <c r="DZ990" i="52"/>
  <c r="DB990" i="52"/>
  <c r="FM1026" i="52"/>
  <c r="FR953" i="52"/>
  <c r="EU953" i="52"/>
  <c r="FH953" i="52" s="1"/>
  <c r="DZ953" i="52"/>
  <c r="DB953" i="52"/>
  <c r="EA953" i="52"/>
  <c r="DU983" i="52"/>
  <c r="II935" i="52"/>
  <c r="IH935" i="52"/>
  <c r="EF932" i="52"/>
  <c r="EB932" i="52"/>
  <c r="EG932" i="52"/>
  <c r="DK907" i="52"/>
  <c r="EE872" i="52"/>
  <c r="EH872" i="52"/>
  <c r="EC872" i="52"/>
  <c r="ED872" i="52"/>
  <c r="GN228" i="52"/>
  <c r="HH228" i="52"/>
  <c r="HJ228" i="52"/>
  <c r="HQ228" i="52"/>
  <c r="GP228" i="52"/>
  <c r="FS1015" i="52"/>
  <c r="EG230" i="52"/>
  <c r="EE214" i="52"/>
  <c r="EC372" i="52"/>
  <c r="ED372" i="52"/>
  <c r="EB372" i="52"/>
  <c r="EH372" i="52"/>
  <c r="FN367" i="52"/>
  <c r="IG367" i="52" s="1"/>
  <c r="DO551" i="52"/>
  <c r="DL551" i="52"/>
  <c r="EH876" i="52"/>
  <c r="ED876" i="52"/>
  <c r="EB876" i="52"/>
  <c r="EC876" i="52"/>
  <c r="EF832" i="52"/>
  <c r="DZ826" i="52"/>
  <c r="EU826" i="52"/>
  <c r="FH826" i="52" s="1"/>
  <c r="FL826" i="52" s="1"/>
  <c r="DB826" i="52"/>
  <c r="EA826" i="52"/>
  <c r="DK796" i="52"/>
  <c r="EU836" i="52"/>
  <c r="FH836" i="52" s="1"/>
  <c r="FL836" i="52" s="1"/>
  <c r="EA836" i="52"/>
  <c r="DZ836" i="52"/>
  <c r="DB836" i="52"/>
  <c r="DK754" i="52"/>
  <c r="FJ825" i="52"/>
  <c r="IH780" i="52"/>
  <c r="II780" i="52"/>
  <c r="DU724" i="52"/>
  <c r="FP782" i="52"/>
  <c r="DF782" i="52"/>
  <c r="DN771" i="52"/>
  <c r="DO771" i="52" s="1"/>
  <c r="FM742" i="52"/>
  <c r="II742" i="52"/>
  <c r="IH742" i="52"/>
  <c r="II806" i="52"/>
  <c r="IH806" i="52"/>
  <c r="FM824" i="52"/>
  <c r="II824" i="52"/>
  <c r="DU744" i="52"/>
  <c r="DK784" i="52"/>
  <c r="DK746" i="52"/>
  <c r="EV519" i="52"/>
  <c r="FJ519" i="52" s="1"/>
  <c r="DN519" i="52"/>
  <c r="DO519" i="52" s="1"/>
  <c r="DB519" i="52"/>
  <c r="DZ519" i="52"/>
  <c r="EA519" i="52"/>
  <c r="DN744" i="52"/>
  <c r="DL744" i="52" s="1"/>
  <c r="EW668" i="52"/>
  <c r="FI668" i="52" s="1"/>
  <c r="EA668" i="52"/>
  <c r="DB668" i="52"/>
  <c r="DZ668" i="52"/>
  <c r="DK499" i="52"/>
  <c r="DF444" i="52"/>
  <c r="FO444" i="52"/>
  <c r="FR612" i="52"/>
  <c r="DF550" i="52"/>
  <c r="FO550" i="52"/>
  <c r="FN550" i="52" s="1"/>
  <c r="IG550" i="52" s="1"/>
  <c r="EF684" i="52"/>
  <c r="EH684" i="52"/>
  <c r="EC684" i="52"/>
  <c r="DF688" i="52"/>
  <c r="FO688" i="52"/>
  <c r="FN688" i="52" s="1"/>
  <c r="IG688" i="52" s="1"/>
  <c r="EU601" i="52"/>
  <c r="FH601" i="52" s="1"/>
  <c r="DB601" i="52"/>
  <c r="DZ601" i="52"/>
  <c r="EA601" i="52"/>
  <c r="EH601" i="52" s="1"/>
  <c r="DN631" i="52"/>
  <c r="DO631" i="52" s="1"/>
  <c r="EV631" i="52"/>
  <c r="FJ631" i="52" s="1"/>
  <c r="FK631" i="52" s="1"/>
  <c r="DK441" i="52"/>
  <c r="EI625" i="52"/>
  <c r="EJ625" i="52"/>
  <c r="EV380" i="52"/>
  <c r="FJ380" i="52" s="1"/>
  <c r="DN380" i="52"/>
  <c r="DU459" i="52"/>
  <c r="EV424" i="52"/>
  <c r="FJ424" i="52" s="1"/>
  <c r="DN424" i="52"/>
  <c r="DO424" i="52" s="1"/>
  <c r="EF578" i="52"/>
  <c r="EC578" i="52"/>
  <c r="EH578" i="52"/>
  <c r="EU357" i="52"/>
  <c r="FH357" i="52" s="1"/>
  <c r="EA357" i="52"/>
  <c r="DZ357" i="52"/>
  <c r="DB357" i="52"/>
  <c r="EJ426" i="52"/>
  <c r="EI426" i="52"/>
  <c r="FM578" i="52"/>
  <c r="II578" i="52"/>
  <c r="IH578" i="52"/>
  <c r="IH533" i="52"/>
  <c r="FM533" i="52"/>
  <c r="II533" i="52"/>
  <c r="II324" i="52"/>
  <c r="EF385" i="52"/>
  <c r="EH385" i="52"/>
  <c r="EI357" i="52"/>
  <c r="EJ357" i="52"/>
  <c r="FM338" i="52"/>
  <c r="II338" i="52"/>
  <c r="IH338" i="52"/>
  <c r="EU238" i="52"/>
  <c r="FH238" i="52" s="1"/>
  <c r="DZ238" i="52"/>
  <c r="EA238" i="52"/>
  <c r="EH238" i="52" s="1"/>
  <c r="DB238" i="52"/>
  <c r="FM314" i="52"/>
  <c r="DO274" i="52"/>
  <c r="DL274" i="52"/>
  <c r="DN383" i="52"/>
  <c r="EV383" i="52"/>
  <c r="FJ383" i="52" s="1"/>
  <c r="II383" i="52"/>
  <c r="IH383" i="52"/>
  <c r="FM383" i="52"/>
  <c r="EW356" i="52"/>
  <c r="FI356" i="52" s="1"/>
  <c r="DZ356" i="52"/>
  <c r="EA356" i="52"/>
  <c r="DB356" i="52"/>
  <c r="IH236" i="52"/>
  <c r="EF229" i="52"/>
  <c r="EI83" i="52"/>
  <c r="EJ83" i="52"/>
  <c r="EE215" i="52"/>
  <c r="ED215" i="52"/>
  <c r="EC215" i="52"/>
  <c r="EH215" i="52"/>
  <c r="EJ206" i="52"/>
  <c r="EI206" i="52"/>
  <c r="FN163" i="52"/>
  <c r="IG163" i="52" s="1"/>
  <c r="FR163" i="52"/>
  <c r="EU86" i="52"/>
  <c r="FH86" i="52" s="1"/>
  <c r="EA86" i="52"/>
  <c r="DB86" i="52"/>
  <c r="DZ86" i="52"/>
  <c r="EJ147" i="52"/>
  <c r="EI147" i="52"/>
  <c r="DN1000" i="52"/>
  <c r="DO1000" i="52" s="1"/>
  <c r="FO1020" i="52"/>
  <c r="FN1020" i="52" s="1"/>
  <c r="IG1020" i="52" s="1"/>
  <c r="DF1020" i="52"/>
  <c r="EU80" i="52"/>
  <c r="FH80" i="52" s="1"/>
  <c r="EA80" i="52"/>
  <c r="DZ80" i="52"/>
  <c r="DB80" i="52"/>
  <c r="FM1013" i="52"/>
  <c r="II1013" i="52"/>
  <c r="II113" i="52"/>
  <c r="EV984" i="52"/>
  <c r="FJ984" i="52" s="1"/>
  <c r="EA984" i="52"/>
  <c r="DZ984" i="52"/>
  <c r="DN984" i="52"/>
  <c r="DO984" i="52" s="1"/>
  <c r="DB984" i="52"/>
  <c r="DN998" i="52"/>
  <c r="FM1045" i="52"/>
  <c r="II1045" i="52"/>
  <c r="FO983" i="52"/>
  <c r="FN983" i="52" s="1"/>
  <c r="IG983" i="52" s="1"/>
  <c r="DF983" i="52"/>
  <c r="FS989" i="52"/>
  <c r="IH888" i="52"/>
  <c r="II888" i="52"/>
  <c r="EW946" i="52"/>
  <c r="FI946" i="52" s="1"/>
  <c r="EA946" i="52"/>
  <c r="EH946" i="52" s="1"/>
  <c r="DZ946" i="52"/>
  <c r="DB946" i="52"/>
  <c r="DL891" i="52"/>
  <c r="DO891" i="52"/>
  <c r="CU881" i="52"/>
  <c r="FC881" i="52"/>
  <c r="FS881" i="52" s="1"/>
  <c r="IH960" i="52"/>
  <c r="II960" i="52"/>
  <c r="FM960" i="52"/>
  <c r="DU849" i="52"/>
  <c r="FJ897" i="52"/>
  <c r="FS905" i="52"/>
  <c r="IH874" i="52"/>
  <c r="FR62" i="52"/>
  <c r="DB480" i="52"/>
  <c r="DN709" i="52"/>
  <c r="DO709" i="52" s="1"/>
  <c r="IH818" i="52"/>
  <c r="FM818" i="52"/>
  <c r="II818" i="52"/>
  <c r="FM830" i="52"/>
  <c r="DN836" i="52"/>
  <c r="DO836" i="52" s="1"/>
  <c r="FS754" i="52"/>
  <c r="FR824" i="52"/>
  <c r="FN824" i="52"/>
  <c r="IG824" i="52" s="1"/>
  <c r="DK615" i="52"/>
  <c r="II782" i="52"/>
  <c r="DO745" i="52"/>
  <c r="DL745" i="52"/>
  <c r="EV628" i="52"/>
  <c r="FJ628" i="52" s="1"/>
  <c r="DN628" i="52"/>
  <c r="EU827" i="52"/>
  <c r="FH827" i="52" s="1"/>
  <c r="DZ827" i="52"/>
  <c r="DB827" i="52"/>
  <c r="EA827" i="52"/>
  <c r="DN514" i="52"/>
  <c r="DO514" i="52" s="1"/>
  <c r="FS736" i="52"/>
  <c r="DZ640" i="52"/>
  <c r="EA640" i="52"/>
  <c r="DB640" i="52"/>
  <c r="EU640" i="52"/>
  <c r="FH640" i="52" s="1"/>
  <c r="DN835" i="52"/>
  <c r="DL835" i="52" s="1"/>
  <c r="DO742" i="52"/>
  <c r="DL742" i="52"/>
  <c r="EV763" i="52"/>
  <c r="FJ763" i="52" s="1"/>
  <c r="DZ763" i="52"/>
  <c r="EA763" i="52"/>
  <c r="DB763" i="52"/>
  <c r="DU721" i="52"/>
  <c r="EI782" i="52"/>
  <c r="EJ782" i="52"/>
  <c r="EV508" i="52"/>
  <c r="FJ508" i="52" s="1"/>
  <c r="DB508" i="52"/>
  <c r="DZ508" i="52"/>
  <c r="EA508" i="52"/>
  <c r="FJ486" i="52"/>
  <c r="FK486" i="52" s="1"/>
  <c r="FO439" i="52"/>
  <c r="DF439" i="52"/>
  <c r="DF577" i="52"/>
  <c r="FO577" i="52"/>
  <c r="FN577" i="52" s="1"/>
  <c r="IG577" i="52" s="1"/>
  <c r="DO741" i="52"/>
  <c r="DL741" i="52"/>
  <c r="FM703" i="52"/>
  <c r="DU452" i="52"/>
  <c r="EV481" i="52"/>
  <c r="FJ481" i="52" s="1"/>
  <c r="DB481" i="52"/>
  <c r="DZ481" i="52"/>
  <c r="EA481" i="52"/>
  <c r="FC460" i="52"/>
  <c r="FS460" i="52" s="1"/>
  <c r="CU460" i="52"/>
  <c r="IH491" i="52"/>
  <c r="FM491" i="52"/>
  <c r="II491" i="52"/>
  <c r="IH405" i="52"/>
  <c r="II405" i="52"/>
  <c r="EU477" i="52"/>
  <c r="FH477" i="52" s="1"/>
  <c r="DZ477" i="52"/>
  <c r="DB477" i="52"/>
  <c r="EA477" i="52"/>
  <c r="FO457" i="52"/>
  <c r="FN457" i="52" s="1"/>
  <c r="IG457" i="52" s="1"/>
  <c r="DF457" i="52"/>
  <c r="DK434" i="52"/>
  <c r="DK400" i="52"/>
  <c r="DK87" i="52"/>
  <c r="FJ277" i="52"/>
  <c r="EU234" i="52"/>
  <c r="FH234" i="52" s="1"/>
  <c r="EA234" i="52"/>
  <c r="EH234" i="52" s="1"/>
  <c r="DB234" i="52"/>
  <c r="DZ234" i="52"/>
  <c r="EF433" i="52"/>
  <c r="DK424" i="52"/>
  <c r="FM327" i="52"/>
  <c r="II327" i="52"/>
  <c r="IH327" i="52"/>
  <c r="IH183" i="52"/>
  <c r="II183" i="52"/>
  <c r="DK306" i="52"/>
  <c r="CU401" i="52"/>
  <c r="FC401" i="52"/>
  <c r="FS401" i="52" s="1"/>
  <c r="DK310" i="52"/>
  <c r="IH273" i="52"/>
  <c r="FO220" i="52"/>
  <c r="DF220" i="52"/>
  <c r="EJ359" i="52"/>
  <c r="EI359" i="52"/>
  <c r="FM200" i="52"/>
  <c r="II200" i="52"/>
  <c r="IH200" i="52"/>
  <c r="IH326" i="52"/>
  <c r="II326" i="52"/>
  <c r="EF394" i="52"/>
  <c r="EC394" i="52"/>
  <c r="EH394" i="52"/>
  <c r="IH249" i="52"/>
  <c r="EB298" i="52"/>
  <c r="EG298" i="52"/>
  <c r="EE298" i="52"/>
  <c r="ED298" i="52"/>
  <c r="EF225" i="52"/>
  <c r="EG225" i="52"/>
  <c r="EB225" i="52"/>
  <c r="II179" i="52"/>
  <c r="DF105" i="52"/>
  <c r="FO105" i="52"/>
  <c r="EE202" i="52"/>
  <c r="ED202" i="52"/>
  <c r="EC202" i="52"/>
  <c r="EH202" i="52"/>
  <c r="DK139" i="52"/>
  <c r="II163" i="52"/>
  <c r="IH163" i="52"/>
  <c r="EJ141" i="52"/>
  <c r="EI141" i="52"/>
  <c r="DU67" i="52"/>
  <c r="IH77" i="52"/>
  <c r="FM77" i="52"/>
  <c r="II77" i="52"/>
  <c r="IH169" i="52"/>
  <c r="DU1050" i="52"/>
  <c r="II1037" i="52"/>
  <c r="FM1037" i="52"/>
  <c r="EE951" i="52"/>
  <c r="ED951" i="52"/>
  <c r="EG951" i="52"/>
  <c r="EB951" i="52"/>
  <c r="IH100" i="52"/>
  <c r="FM100" i="52"/>
  <c r="II100" i="52"/>
  <c r="DK77" i="52"/>
  <c r="DU995" i="52"/>
  <c r="DK1043" i="52"/>
  <c r="EH959" i="52"/>
  <c r="EC959" i="52"/>
  <c r="IH898" i="52"/>
  <c r="FM898" i="52"/>
  <c r="II898" i="52"/>
  <c r="EA1032" i="52"/>
  <c r="EC1032" i="52" s="1"/>
  <c r="DK991" i="52"/>
  <c r="DK1039" i="52"/>
  <c r="DK985" i="52"/>
  <c r="FN940" i="52"/>
  <c r="IG940" i="52"/>
  <c r="FR940" i="52"/>
  <c r="DB890" i="52"/>
  <c r="DZ890" i="52"/>
  <c r="EA890" i="52"/>
  <c r="EV890" i="52"/>
  <c r="FJ890" i="52" s="1"/>
  <c r="FP946" i="52"/>
  <c r="DF946" i="52"/>
  <c r="EF843" i="52"/>
  <c r="DL843" i="52"/>
  <c r="DO843" i="52"/>
  <c r="DF854" i="52"/>
  <c r="FO854" i="52"/>
  <c r="FN854" i="52" s="1"/>
  <c r="IG854" i="52" s="1"/>
  <c r="FM860" i="52"/>
  <c r="IH860" i="52"/>
  <c r="II860" i="52"/>
  <c r="HA266" i="52"/>
  <c r="FS168" i="52"/>
  <c r="FS836" i="52"/>
  <c r="FS833" i="52"/>
  <c r="CU535" i="52"/>
  <c r="FC535" i="52"/>
  <c r="FS535" i="52" s="1"/>
  <c r="FM482" i="52"/>
  <c r="FC215" i="52"/>
  <c r="FS215" i="52" s="1"/>
  <c r="CU215" i="52"/>
  <c r="CU799" i="52"/>
  <c r="FC799" i="52"/>
  <c r="FS799" i="52" s="1"/>
  <c r="FN222" i="52"/>
  <c r="IG222" i="52" s="1"/>
  <c r="FR222" i="52"/>
  <c r="CU968" i="52"/>
  <c r="FC968" i="52"/>
  <c r="FS968" i="52" s="1"/>
  <c r="CU206" i="52"/>
  <c r="FC206" i="52"/>
  <c r="FS206" i="52" s="1"/>
  <c r="CU615" i="52"/>
  <c r="FC615" i="52"/>
  <c r="FS615" i="52" s="1"/>
  <c r="CU375" i="52"/>
  <c r="FC375" i="52"/>
  <c r="FS375" i="52" s="1"/>
  <c r="IH65" i="52"/>
  <c r="CU555" i="52"/>
  <c r="FC555" i="52"/>
  <c r="FS555" i="52" s="1"/>
  <c r="FS231" i="52"/>
  <c r="FC876" i="52"/>
  <c r="FS876" i="52" s="1"/>
  <c r="CU876" i="52"/>
  <c r="Z28" i="52"/>
  <c r="AA28" i="52"/>
  <c r="Z56" i="52"/>
  <c r="AA56" i="52"/>
  <c r="Z12" i="52"/>
  <c r="AA12" i="52"/>
  <c r="AA58" i="52"/>
  <c r="Z58" i="52"/>
  <c r="Z24" i="52"/>
  <c r="AA24" i="52"/>
  <c r="CX60" i="52"/>
  <c r="FK135" i="52"/>
  <c r="FL135" i="52"/>
  <c r="EE217" i="52"/>
  <c r="ED89" i="52"/>
  <c r="EB89" i="52"/>
  <c r="EC89" i="52"/>
  <c r="EH89" i="52"/>
  <c r="II772" i="52"/>
  <c r="IH772" i="52"/>
  <c r="FM772" i="52"/>
  <c r="IH831" i="52"/>
  <c r="II831" i="52"/>
  <c r="FP795" i="52"/>
  <c r="DF795" i="52"/>
  <c r="DZ786" i="52"/>
  <c r="DB786" i="52"/>
  <c r="EA786" i="52"/>
  <c r="EU786" i="52"/>
  <c r="FH786" i="52" s="1"/>
  <c r="CU715" i="52"/>
  <c r="FC715" i="52"/>
  <c r="FS715" i="52" s="1"/>
  <c r="FS774" i="52"/>
  <c r="DU745" i="52"/>
  <c r="FK697" i="52"/>
  <c r="FL697" i="52"/>
  <c r="DU742" i="52"/>
  <c r="DL799" i="52"/>
  <c r="DO799" i="52"/>
  <c r="DO737" i="52"/>
  <c r="FM761" i="52"/>
  <c r="II761" i="52"/>
  <c r="IH761" i="52"/>
  <c r="DF687" i="52"/>
  <c r="FO687" i="52"/>
  <c r="FN687" i="52" s="1"/>
  <c r="IG687" i="52" s="1"/>
  <c r="EU687" i="52"/>
  <c r="FH687" i="52" s="1"/>
  <c r="DB687" i="52"/>
  <c r="DZ687" i="52"/>
  <c r="EA687" i="52"/>
  <c r="II516" i="52"/>
  <c r="IH516" i="52"/>
  <c r="FM516" i="52"/>
  <c r="EJ437" i="52"/>
  <c r="EI437" i="52"/>
  <c r="IH580" i="52"/>
  <c r="II580" i="52"/>
  <c r="FM580" i="52"/>
  <c r="DK468" i="52"/>
  <c r="DK675" i="52"/>
  <c r="EU702" i="52"/>
  <c r="FH702" i="52" s="1"/>
  <c r="EA702" i="52"/>
  <c r="DB702" i="52"/>
  <c r="DZ702" i="52"/>
  <c r="II548" i="52"/>
  <c r="IH548" i="52"/>
  <c r="FM548" i="52"/>
  <c r="DU481" i="52"/>
  <c r="DU494" i="52"/>
  <c r="EF405" i="52"/>
  <c r="EJ444" i="52"/>
  <c r="EI444" i="52"/>
  <c r="EV497" i="52"/>
  <c r="FJ497" i="52" s="1"/>
  <c r="EA497" i="52"/>
  <c r="DB497" i="52"/>
  <c r="DZ497" i="52"/>
  <c r="FK355" i="52"/>
  <c r="FL355" i="52"/>
  <c r="EV444" i="52"/>
  <c r="FJ444" i="52" s="1"/>
  <c r="FK444" i="52" s="1"/>
  <c r="DN444" i="52"/>
  <c r="DL444" i="52" s="1"/>
  <c r="DL277" i="52"/>
  <c r="DO277" i="52"/>
  <c r="FP404" i="52"/>
  <c r="DF404" i="52"/>
  <c r="FC324" i="52"/>
  <c r="FS324" i="52" s="1"/>
  <c r="CU324" i="52"/>
  <c r="EV417" i="52"/>
  <c r="FJ417" i="52" s="1"/>
  <c r="DN417" i="52"/>
  <c r="DO417" i="52" s="1"/>
  <c r="EJ257" i="52"/>
  <c r="EI257" i="52"/>
  <c r="DF305" i="52"/>
  <c r="FO305" i="52"/>
  <c r="FN305" i="52" s="1"/>
  <c r="IG305" i="52" s="1"/>
  <c r="EU430" i="52"/>
  <c r="FH430" i="52" s="1"/>
  <c r="EA430" i="52"/>
  <c r="DZ430" i="52"/>
  <c r="DB430" i="52"/>
  <c r="FM295" i="52"/>
  <c r="II295" i="52"/>
  <c r="IH295" i="52"/>
  <c r="FS326" i="52"/>
  <c r="EF272" i="52"/>
  <c r="EH272" i="52"/>
  <c r="EC272" i="52"/>
  <c r="II291" i="52"/>
  <c r="IH291" i="52"/>
  <c r="FM291" i="52"/>
  <c r="DF109" i="52"/>
  <c r="FO109" i="52"/>
  <c r="FN109" i="52" s="1"/>
  <c r="IG109" i="52" s="1"/>
  <c r="EA167" i="52"/>
  <c r="EC167" i="52" s="1"/>
  <c r="DZ167" i="52"/>
  <c r="EU167" i="52"/>
  <c r="FH167" i="52" s="1"/>
  <c r="FL167" i="52" s="1"/>
  <c r="DB167" i="52"/>
  <c r="DL1044" i="52"/>
  <c r="EF191" i="52"/>
  <c r="FP189" i="52"/>
  <c r="DF189" i="52"/>
  <c r="EF238" i="52"/>
  <c r="DN164" i="52"/>
  <c r="FM174" i="52"/>
  <c r="DU65" i="52"/>
  <c r="CU110" i="52"/>
  <c r="FC110" i="52"/>
  <c r="FS110" i="52" s="1"/>
  <c r="DF1033" i="52"/>
  <c r="FO1033" i="52"/>
  <c r="FN1033" i="52" s="1"/>
  <c r="IG1033" i="52" s="1"/>
  <c r="DN125" i="52"/>
  <c r="EV125" i="52"/>
  <c r="FJ125" i="52" s="1"/>
  <c r="DF125" i="52"/>
  <c r="FO125" i="52"/>
  <c r="FN125" i="52" s="1"/>
  <c r="IG125" i="52" s="1"/>
  <c r="CU75" i="52"/>
  <c r="FC75" i="52"/>
  <c r="FS75" i="52" s="1"/>
  <c r="FP117" i="52"/>
  <c r="DF117" i="52"/>
  <c r="FR88" i="52"/>
  <c r="DF115" i="52"/>
  <c r="FO115" i="52"/>
  <c r="DL112" i="52"/>
  <c r="DO112" i="52"/>
  <c r="EV981" i="52"/>
  <c r="FJ981" i="52" s="1"/>
  <c r="EA981" i="52"/>
  <c r="DB981" i="52"/>
  <c r="DZ981" i="52"/>
  <c r="DN981" i="52"/>
  <c r="DL981" i="52" s="1"/>
  <c r="EJ967" i="52"/>
  <c r="EI967" i="52"/>
  <c r="FC1014" i="52"/>
  <c r="FS1014" i="52" s="1"/>
  <c r="CU1014" i="52"/>
  <c r="DF896" i="52"/>
  <c r="FO896" i="52"/>
  <c r="FN896" i="52" s="1"/>
  <c r="IG896" i="52" s="1"/>
  <c r="II889" i="52"/>
  <c r="IH889" i="52"/>
  <c r="FM889" i="52"/>
  <c r="DU895" i="52"/>
  <c r="DF1047" i="52"/>
  <c r="FO1047" i="52"/>
  <c r="FL927" i="52"/>
  <c r="FK927" i="52"/>
  <c r="EH213" i="52"/>
  <c r="EC213" i="52"/>
  <c r="ED213" i="52"/>
  <c r="IH517" i="52"/>
  <c r="EG384" i="52"/>
  <c r="EE384" i="52"/>
  <c r="EG507" i="52"/>
  <c r="EE507" i="52"/>
  <c r="EE609" i="52"/>
  <c r="EG609" i="52"/>
  <c r="CU709" i="52"/>
  <c r="FC709" i="52"/>
  <c r="FS709" i="52" s="1"/>
  <c r="EU813" i="52"/>
  <c r="FH813" i="52" s="1"/>
  <c r="FL813" i="52" s="1"/>
  <c r="DZ813" i="52"/>
  <c r="DB813" i="52"/>
  <c r="EA813" i="52"/>
  <c r="FS762" i="52"/>
  <c r="FP836" i="52"/>
  <c r="DF836" i="52"/>
  <c r="DU764" i="52"/>
  <c r="II798" i="52"/>
  <c r="IH798" i="52"/>
  <c r="II773" i="52"/>
  <c r="IH773" i="52"/>
  <c r="FM773" i="52"/>
  <c r="DK747" i="52"/>
  <c r="DK788" i="52"/>
  <c r="EJ833" i="52"/>
  <c r="EI833" i="52"/>
  <c r="DK756" i="52"/>
  <c r="EF662" i="52"/>
  <c r="II687" i="52"/>
  <c r="FS478" i="52"/>
  <c r="ES627" i="52"/>
  <c r="IE627" i="52"/>
  <c r="IN627" i="52"/>
  <c r="IO627" i="52"/>
  <c r="IH526" i="52"/>
  <c r="II526" i="52"/>
  <c r="FM526" i="52"/>
  <c r="EA428" i="52"/>
  <c r="DZ428" i="52"/>
  <c r="EU428" i="52"/>
  <c r="FH428" i="52" s="1"/>
  <c r="DB428" i="52"/>
  <c r="EI663" i="52"/>
  <c r="EJ663" i="52"/>
  <c r="FS728" i="52"/>
  <c r="EF646" i="52"/>
  <c r="DK423" i="52"/>
  <c r="DF634" i="52"/>
  <c r="FO634" i="52"/>
  <c r="FN634" i="52" s="1"/>
  <c r="IG634" i="52" s="1"/>
  <c r="DK512" i="52"/>
  <c r="II611" i="52"/>
  <c r="FM611" i="52"/>
  <c r="IH611" i="52"/>
  <c r="DU556" i="52"/>
  <c r="FM479" i="52"/>
  <c r="II479" i="52"/>
  <c r="II513" i="52"/>
  <c r="FM513" i="52"/>
  <c r="IH513" i="52"/>
  <c r="DZ547" i="52"/>
  <c r="EA547" i="52"/>
  <c r="DB547" i="52"/>
  <c r="EU547" i="52"/>
  <c r="FH547" i="52" s="1"/>
  <c r="FL547" i="52" s="1"/>
  <c r="EF342" i="52"/>
  <c r="FM451" i="52"/>
  <c r="II451" i="52"/>
  <c r="IH451" i="52"/>
  <c r="EV432" i="52"/>
  <c r="FJ432" i="52" s="1"/>
  <c r="DN432" i="52"/>
  <c r="DF436" i="52"/>
  <c r="FO436" i="52"/>
  <c r="FN436" i="52" s="1"/>
  <c r="IG436" i="52" s="1"/>
  <c r="IH563" i="52"/>
  <c r="II563" i="52"/>
  <c r="EU433" i="52"/>
  <c r="FH433" i="52" s="1"/>
  <c r="EA433" i="52"/>
  <c r="EB433" i="52" s="1"/>
  <c r="DZ433" i="52"/>
  <c r="DB433" i="52"/>
  <c r="FO446" i="52"/>
  <c r="FN446" i="52" s="1"/>
  <c r="IG446" i="52" s="1"/>
  <c r="DF446" i="52"/>
  <c r="EE246" i="52"/>
  <c r="DK332" i="52"/>
  <c r="DK256" i="52"/>
  <c r="II391" i="52"/>
  <c r="IH391" i="52"/>
  <c r="FM391" i="52"/>
  <c r="FM321" i="52"/>
  <c r="FS321" i="52"/>
  <c r="FO237" i="52"/>
  <c r="FN237" i="52" s="1"/>
  <c r="IG237" i="52" s="1"/>
  <c r="DF237" i="52"/>
  <c r="EI341" i="52"/>
  <c r="EJ341" i="52"/>
  <c r="FM166" i="52"/>
  <c r="FM336" i="52"/>
  <c r="II336" i="52"/>
  <c r="IH336" i="52"/>
  <c r="FC297" i="52"/>
  <c r="FS297" i="52" s="1"/>
  <c r="CU297" i="52"/>
  <c r="EF167" i="52"/>
  <c r="DU177" i="52"/>
  <c r="II201" i="52"/>
  <c r="IH201" i="52"/>
  <c r="EU172" i="52"/>
  <c r="FH172" i="52" s="1"/>
  <c r="DB172" i="52"/>
  <c r="EA172" i="52"/>
  <c r="DZ172" i="52"/>
  <c r="CU129" i="52"/>
  <c r="FC129" i="52"/>
  <c r="FS129" i="52" s="1"/>
  <c r="EF187" i="52"/>
  <c r="CU79" i="52"/>
  <c r="FC79" i="52"/>
  <c r="FS79" i="52" s="1"/>
  <c r="FR997" i="52"/>
  <c r="FO153" i="52"/>
  <c r="DF153" i="52"/>
  <c r="DU72" i="52"/>
  <c r="CU1038" i="52"/>
  <c r="FC1038" i="52"/>
  <c r="FS1038" i="52" s="1"/>
  <c r="FO135" i="52"/>
  <c r="DF135" i="52"/>
  <c r="EW101" i="52"/>
  <c r="FI101" i="52" s="1"/>
  <c r="DB101" i="52"/>
  <c r="DZ101" i="52"/>
  <c r="EA101" i="52"/>
  <c r="CU69" i="52"/>
  <c r="FC69" i="52"/>
  <c r="FS69" i="52" s="1"/>
  <c r="FM69" i="52"/>
  <c r="IH69" i="52"/>
  <c r="II69" i="52"/>
  <c r="FS863" i="52"/>
  <c r="IE863" i="52"/>
  <c r="DL1011" i="52"/>
  <c r="DO1011" i="52"/>
  <c r="DU891" i="52"/>
  <c r="DK914" i="52"/>
  <c r="EV1016" i="52"/>
  <c r="FJ1016" i="52" s="1"/>
  <c r="DB1016" i="52"/>
  <c r="DZ1016" i="52"/>
  <c r="EA1016" i="52"/>
  <c r="EB1016" i="52" s="1"/>
  <c r="EA940" i="52"/>
  <c r="DZ940" i="52"/>
  <c r="EU940" i="52"/>
  <c r="FH940" i="52" s="1"/>
  <c r="DB940" i="52"/>
  <c r="DF903" i="52"/>
  <c r="FO903" i="52"/>
  <c r="FN903" i="52" s="1"/>
  <c r="IG903" i="52" s="1"/>
  <c r="IH886" i="52"/>
  <c r="II886" i="52"/>
  <c r="FM886" i="52"/>
  <c r="EA893" i="52"/>
  <c r="EU893" i="52"/>
  <c r="FH893" i="52" s="1"/>
  <c r="FL893" i="52" s="1"/>
  <c r="DB893" i="52"/>
  <c r="DZ893" i="52"/>
  <c r="DU893" i="52"/>
  <c r="FO842" i="52"/>
  <c r="DF842" i="52"/>
  <c r="FO899" i="52"/>
  <c r="FN899" i="52" s="1"/>
  <c r="IG899" i="52" s="1"/>
  <c r="DF899" i="52"/>
  <c r="IH899" i="52"/>
  <c r="II899" i="52"/>
  <c r="FM899" i="52"/>
  <c r="DB517" i="52"/>
  <c r="EA496" i="52"/>
  <c r="DO529" i="52"/>
  <c r="DL529" i="52"/>
  <c r="FK934" i="52"/>
  <c r="FL934" i="52"/>
  <c r="DK779" i="52"/>
  <c r="EV768" i="52"/>
  <c r="FJ768" i="52" s="1"/>
  <c r="DB768" i="52"/>
  <c r="DZ768" i="52"/>
  <c r="EA768" i="52"/>
  <c r="FS764" i="52"/>
  <c r="DL821" i="52"/>
  <c r="DO821" i="52"/>
  <c r="DU713" i="52"/>
  <c r="FM726" i="52"/>
  <c r="II726" i="52"/>
  <c r="IH726" i="52"/>
  <c r="DU514" i="52"/>
  <c r="FM723" i="52"/>
  <c r="II723" i="52"/>
  <c r="IH723" i="52"/>
  <c r="II790" i="52"/>
  <c r="IH790" i="52"/>
  <c r="FM790" i="52"/>
  <c r="FR716" i="52"/>
  <c r="FJ492" i="52"/>
  <c r="DU725" i="52"/>
  <c r="EI617" i="52"/>
  <c r="EJ617" i="52"/>
  <c r="DK486" i="52"/>
  <c r="EJ450" i="52"/>
  <c r="EI450" i="52"/>
  <c r="CU675" i="52"/>
  <c r="FC675" i="52"/>
  <c r="FS675" i="52" s="1"/>
  <c r="EV622" i="52"/>
  <c r="FJ622" i="52" s="1"/>
  <c r="FK622" i="52" s="1"/>
  <c r="DN622" i="52"/>
  <c r="DO622" i="52" s="1"/>
  <c r="FC423" i="52"/>
  <c r="FS423" i="52" s="1"/>
  <c r="CU423" i="52"/>
  <c r="FO423" i="52"/>
  <c r="FN423" i="52" s="1"/>
  <c r="IG423" i="52" s="1"/>
  <c r="DF423" i="52"/>
  <c r="DK462" i="52"/>
  <c r="FC556" i="52"/>
  <c r="FS556" i="52" s="1"/>
  <c r="CU556" i="52"/>
  <c r="FC463" i="52"/>
  <c r="FS463" i="52" s="1"/>
  <c r="CU463" i="52"/>
  <c r="EC638" i="52"/>
  <c r="EF638" i="52"/>
  <c r="DK421" i="52"/>
  <c r="DN409" i="52"/>
  <c r="EV450" i="52"/>
  <c r="FJ450" i="52" s="1"/>
  <c r="EA450" i="52"/>
  <c r="EB450" i="52" s="1"/>
  <c r="DN450" i="52"/>
  <c r="DO450" i="52" s="1"/>
  <c r="DB450" i="52"/>
  <c r="DZ450" i="52"/>
  <c r="DN342" i="52"/>
  <c r="DO342" i="52" s="1"/>
  <c r="EV342" i="52"/>
  <c r="FJ342" i="52" s="1"/>
  <c r="FP569" i="52"/>
  <c r="DF569" i="52"/>
  <c r="EF415" i="52"/>
  <c r="DU503" i="52"/>
  <c r="II442" i="52"/>
  <c r="IH442" i="52"/>
  <c r="FM442" i="52"/>
  <c r="DZ529" i="52"/>
  <c r="EA529" i="52"/>
  <c r="DB529" i="52"/>
  <c r="EU529" i="52"/>
  <c r="FH529" i="52" s="1"/>
  <c r="FL529" i="52" s="1"/>
  <c r="FP256" i="52"/>
  <c r="DF256" i="52"/>
  <c r="EU377" i="52"/>
  <c r="FH377" i="52" s="1"/>
  <c r="DB377" i="52"/>
  <c r="DZ377" i="52"/>
  <c r="EA377" i="52"/>
  <c r="EC377" i="52" s="1"/>
  <c r="DB253" i="52"/>
  <c r="EU253" i="52"/>
  <c r="FH253" i="52" s="1"/>
  <c r="EA253" i="52"/>
  <c r="EC253" i="52" s="1"/>
  <c r="DZ253" i="52"/>
  <c r="DK92" i="52"/>
  <c r="II322" i="52"/>
  <c r="IH322" i="52"/>
  <c r="FM322" i="52"/>
  <c r="FC273" i="52"/>
  <c r="FS273" i="52" s="1"/>
  <c r="CU273" i="52"/>
  <c r="DN283" i="52"/>
  <c r="FP303" i="52"/>
  <c r="DF303" i="52"/>
  <c r="FC269" i="52"/>
  <c r="FS269" i="52" s="1"/>
  <c r="CU269" i="52"/>
  <c r="FO205" i="52"/>
  <c r="DF205" i="52"/>
  <c r="II335" i="52"/>
  <c r="FM335" i="52"/>
  <c r="FM346" i="52"/>
  <c r="IH346" i="52"/>
  <c r="II346" i="52"/>
  <c r="EV319" i="52"/>
  <c r="FJ319" i="52" s="1"/>
  <c r="DZ319" i="52"/>
  <c r="DB319" i="52"/>
  <c r="EA319" i="52"/>
  <c r="DK110" i="52"/>
  <c r="DK219" i="52"/>
  <c r="DK172" i="52"/>
  <c r="DN244" i="52"/>
  <c r="EV244" i="52"/>
  <c r="FJ244" i="52" s="1"/>
  <c r="DK214" i="52"/>
  <c r="EF143" i="52"/>
  <c r="EG143" i="52"/>
  <c r="EB143" i="52"/>
  <c r="II173" i="52"/>
  <c r="DK89" i="52"/>
  <c r="EF1043" i="52"/>
  <c r="EG1043" i="52"/>
  <c r="EB1043" i="52"/>
  <c r="DK103" i="52"/>
  <c r="DO66" i="52"/>
  <c r="DU1049" i="52"/>
  <c r="FS931" i="52"/>
  <c r="DK1040" i="52"/>
  <c r="CU118" i="52"/>
  <c r="FC118" i="52"/>
  <c r="FS118" i="52" s="1"/>
  <c r="EV1001" i="52"/>
  <c r="FJ1001" i="52" s="1"/>
  <c r="DB1001" i="52"/>
  <c r="DZ1001" i="52"/>
  <c r="EA1001" i="52"/>
  <c r="II1014" i="52"/>
  <c r="FM1014" i="52"/>
  <c r="EI940" i="52"/>
  <c r="EJ940" i="52"/>
  <c r="IH884" i="52"/>
  <c r="FM884" i="52"/>
  <c r="II884" i="52"/>
  <c r="FO936" i="52"/>
  <c r="FN936" i="52" s="1"/>
  <c r="IG936" i="52" s="1"/>
  <c r="DF936" i="52"/>
  <c r="EF979" i="52"/>
  <c r="EG979" i="52"/>
  <c r="EB979" i="52"/>
  <c r="DN894" i="52"/>
  <c r="DO894" i="52" s="1"/>
  <c r="EF905" i="52"/>
  <c r="EH905" i="52"/>
  <c r="EC905" i="52"/>
  <c r="DB887" i="52"/>
  <c r="DZ887" i="52"/>
  <c r="EU887" i="52"/>
  <c r="FH887" i="52" s="1"/>
  <c r="EA887" i="52"/>
  <c r="FM916" i="52"/>
  <c r="FK98" i="52"/>
  <c r="FL98" i="52"/>
  <c r="GJ859" i="52"/>
  <c r="GA859" i="52"/>
  <c r="GN859" i="52"/>
  <c r="FZ859" i="52"/>
  <c r="GH859" i="52"/>
  <c r="GD859" i="52"/>
  <c r="GL859" i="52"/>
  <c r="FY859" i="52"/>
  <c r="GB859" i="52"/>
  <c r="GM859" i="52"/>
  <c r="GC859" i="52"/>
  <c r="GK859" i="52"/>
  <c r="GG859" i="52"/>
  <c r="HF859" i="52"/>
  <c r="GP859" i="52"/>
  <c r="HK859" i="52"/>
  <c r="HS859" i="52"/>
  <c r="HN859" i="52"/>
  <c r="HD859" i="52"/>
  <c r="HW859" i="52"/>
  <c r="HQ859" i="52"/>
  <c r="HJ859" i="52"/>
  <c r="GQ859" i="52"/>
  <c r="HV859" i="52"/>
  <c r="HP859" i="52"/>
  <c r="HG859" i="52"/>
  <c r="GU859" i="52"/>
  <c r="HT859" i="52"/>
  <c r="HO859" i="52"/>
  <c r="HA859" i="52"/>
  <c r="HH859" i="52"/>
  <c r="HU859" i="52"/>
  <c r="HM859" i="52"/>
  <c r="HE859" i="52"/>
  <c r="HC859" i="52"/>
  <c r="GR859" i="52"/>
  <c r="HI859" i="52"/>
  <c r="HB859" i="52"/>
  <c r="GT859" i="52"/>
  <c r="FL958" i="52"/>
  <c r="FK958" i="52"/>
  <c r="FP835" i="52"/>
  <c r="DF835" i="52"/>
  <c r="FP793" i="52"/>
  <c r="DF793" i="52"/>
  <c r="EB808" i="52"/>
  <c r="EG808" i="52"/>
  <c r="ED808" i="52"/>
  <c r="EE808" i="52"/>
  <c r="DN748" i="52"/>
  <c r="DO748" i="52" s="1"/>
  <c r="DF700" i="52"/>
  <c r="FO700" i="52"/>
  <c r="FN700" i="52" s="1"/>
  <c r="IG700" i="52" s="1"/>
  <c r="FP833" i="52"/>
  <c r="DF833" i="52"/>
  <c r="DF734" i="52"/>
  <c r="FO734" i="52"/>
  <c r="FN734" i="52" s="1"/>
  <c r="IG734" i="52" s="1"/>
  <c r="DF729" i="52"/>
  <c r="FO729" i="52"/>
  <c r="FN729" i="52" s="1"/>
  <c r="IG729" i="52" s="1"/>
  <c r="DL679" i="52"/>
  <c r="DO679" i="52"/>
  <c r="DO778" i="52"/>
  <c r="DL778" i="52"/>
  <c r="FR750" i="52"/>
  <c r="EU745" i="52"/>
  <c r="FH745" i="52" s="1"/>
  <c r="EA745" i="52"/>
  <c r="DB745" i="52"/>
  <c r="DZ745" i="52"/>
  <c r="IH775" i="52"/>
  <c r="II775" i="52"/>
  <c r="FM775" i="52"/>
  <c r="FC514" i="52"/>
  <c r="FS514" i="52" s="1"/>
  <c r="CU514" i="52"/>
  <c r="DK714" i="52"/>
  <c r="FM831" i="52"/>
  <c r="DO739" i="52"/>
  <c r="DL739" i="52"/>
  <c r="EF818" i="52"/>
  <c r="FJ786" i="52"/>
  <c r="EV672" i="52"/>
  <c r="FJ672" i="52" s="1"/>
  <c r="DN672" i="52"/>
  <c r="CU643" i="52"/>
  <c r="FC643" i="52"/>
  <c r="FS643" i="52" s="1"/>
  <c r="FM651" i="52"/>
  <c r="II651" i="52"/>
  <c r="IH651" i="52"/>
  <c r="DZ623" i="52"/>
  <c r="DB623" i="52"/>
  <c r="EU623" i="52"/>
  <c r="FH623" i="52" s="1"/>
  <c r="EA623" i="52"/>
  <c r="EV746" i="52"/>
  <c r="FJ746" i="52" s="1"/>
  <c r="DZ746" i="52"/>
  <c r="EA746" i="52"/>
  <c r="DB746" i="52"/>
  <c r="IH586" i="52"/>
  <c r="FM586" i="52"/>
  <c r="II586" i="52"/>
  <c r="DU467" i="52"/>
  <c r="DU544" i="52"/>
  <c r="DO493" i="52"/>
  <c r="DL493" i="52"/>
  <c r="FS435" i="52"/>
  <c r="EF257" i="52"/>
  <c r="EV466" i="52"/>
  <c r="FJ466" i="52" s="1"/>
  <c r="FK466" i="52" s="1"/>
  <c r="DN466" i="52"/>
  <c r="DO466" i="52" s="1"/>
  <c r="DF317" i="52"/>
  <c r="FO317" i="52"/>
  <c r="FN317" i="52" s="1"/>
  <c r="IG317" i="52" s="1"/>
  <c r="DF347" i="52"/>
  <c r="FO347" i="52"/>
  <c r="FN347" i="52" s="1"/>
  <c r="IG347" i="52" s="1"/>
  <c r="EF253" i="52"/>
  <c r="EA92" i="52"/>
  <c r="EU92" i="52"/>
  <c r="FH92" i="52" s="1"/>
  <c r="DZ92" i="52"/>
  <c r="DB92" i="52"/>
  <c r="EF233" i="52"/>
  <c r="FP375" i="52"/>
  <c r="DF375" i="52"/>
  <c r="EJ361" i="52"/>
  <c r="EI361" i="52"/>
  <c r="IH168" i="52"/>
  <c r="II168" i="52"/>
  <c r="EV263" i="52"/>
  <c r="FJ263" i="52" s="1"/>
  <c r="DB263" i="52"/>
  <c r="EA263" i="52"/>
  <c r="DZ263" i="52"/>
  <c r="DK218" i="52"/>
  <c r="FM171" i="52"/>
  <c r="EF214" i="52"/>
  <c r="EB214" i="52"/>
  <c r="EG214" i="52"/>
  <c r="DK175" i="52"/>
  <c r="DN199" i="52"/>
  <c r="DU178" i="52"/>
  <c r="CU109" i="52"/>
  <c r="FC109" i="52"/>
  <c r="FS109" i="52" s="1"/>
  <c r="CU1000" i="52"/>
  <c r="FC1000" i="52"/>
  <c r="FS1000" i="52" s="1"/>
  <c r="DK165" i="52"/>
  <c r="II1022" i="52"/>
  <c r="FM1022" i="52"/>
  <c r="IH1022" i="52"/>
  <c r="DF72" i="52"/>
  <c r="FO72" i="52"/>
  <c r="FN72" i="52" s="1"/>
  <c r="IG72" i="52" s="1"/>
  <c r="DO1007" i="52"/>
  <c r="DL1007" i="52"/>
  <c r="DU1041" i="52"/>
  <c r="FS89" i="52"/>
  <c r="FC1009" i="52"/>
  <c r="FS1009" i="52" s="1"/>
  <c r="CU1009" i="52"/>
  <c r="IH964" i="52"/>
  <c r="EI107" i="52"/>
  <c r="EJ107" i="52"/>
  <c r="EV988" i="52"/>
  <c r="FJ988" i="52" s="1"/>
  <c r="DZ988" i="52"/>
  <c r="EA988" i="52"/>
  <c r="DN988" i="52"/>
  <c r="DO988" i="52" s="1"/>
  <c r="DB988" i="52"/>
  <c r="DK918" i="52"/>
  <c r="EF1011" i="52"/>
  <c r="EG1011" i="52"/>
  <c r="DB113" i="52"/>
  <c r="EA113" i="52"/>
  <c r="DZ113" i="52"/>
  <c r="EU113" i="52"/>
  <c r="FH113" i="52" s="1"/>
  <c r="DL900" i="52"/>
  <c r="IH949" i="52"/>
  <c r="II949" i="52"/>
  <c r="FM949" i="52"/>
  <c r="CU963" i="52"/>
  <c r="FC963" i="52"/>
  <c r="FS963" i="52" s="1"/>
  <c r="FM880" i="52"/>
  <c r="EV845" i="52"/>
  <c r="FJ845" i="52" s="1"/>
  <c r="DB845" i="52"/>
  <c r="EA845" i="52"/>
  <c r="DZ845" i="52"/>
  <c r="FS846" i="52"/>
  <c r="FP943" i="52"/>
  <c r="DF943" i="52"/>
  <c r="IH843" i="52"/>
  <c r="II843" i="52"/>
  <c r="FK398" i="52"/>
  <c r="FL398" i="52"/>
  <c r="FM853" i="52"/>
  <c r="DL776" i="52"/>
  <c r="DO776" i="52"/>
  <c r="FJ797" i="52"/>
  <c r="FK797" i="52" s="1"/>
  <c r="CU830" i="52"/>
  <c r="FC830" i="52"/>
  <c r="FS830" i="52" s="1"/>
  <c r="FS772" i="52"/>
  <c r="FN814" i="52"/>
  <c r="IG814" i="52" s="1"/>
  <c r="FR814" i="52"/>
  <c r="EU704" i="52"/>
  <c r="FH704" i="52" s="1"/>
  <c r="EA704" i="52"/>
  <c r="DZ704" i="52"/>
  <c r="DB704" i="52"/>
  <c r="DN807" i="52"/>
  <c r="DL807" i="52" s="1"/>
  <c r="FN819" i="52"/>
  <c r="IG819" i="52" s="1"/>
  <c r="FR819" i="52"/>
  <c r="FM806" i="52"/>
  <c r="II751" i="52"/>
  <c r="IH751" i="52"/>
  <c r="FM751" i="52"/>
  <c r="EW664" i="52"/>
  <c r="FI664" i="52" s="1"/>
  <c r="DZ664" i="52"/>
  <c r="EA664" i="52"/>
  <c r="DB664" i="52"/>
  <c r="CU801" i="52"/>
  <c r="FC801" i="52"/>
  <c r="FS801" i="52" s="1"/>
  <c r="IH788" i="52"/>
  <c r="II788" i="52"/>
  <c r="EV775" i="52"/>
  <c r="FJ775" i="52" s="1"/>
  <c r="DB775" i="52"/>
  <c r="DZ775" i="52"/>
  <c r="EA775" i="52"/>
  <c r="EU506" i="52"/>
  <c r="FH506" i="52" s="1"/>
  <c r="EA506" i="52"/>
  <c r="DB506" i="52"/>
  <c r="DZ506" i="52"/>
  <c r="FM746" i="52"/>
  <c r="II746" i="52"/>
  <c r="IH746" i="52"/>
  <c r="EJ701" i="52"/>
  <c r="EI701" i="52"/>
  <c r="DU526" i="52"/>
  <c r="IE706" i="52"/>
  <c r="FS706" i="52"/>
  <c r="FS725" i="52"/>
  <c r="FM662" i="52"/>
  <c r="FS662" i="52"/>
  <c r="DL509" i="52"/>
  <c r="DO509" i="52"/>
  <c r="FS704" i="52"/>
  <c r="FN583" i="52"/>
  <c r="IG583" i="52" s="1"/>
  <c r="FR583" i="52"/>
  <c r="DU453" i="52"/>
  <c r="DZ604" i="52"/>
  <c r="EA604" i="52"/>
  <c r="DB604" i="52"/>
  <c r="EU604" i="52"/>
  <c r="FH604" i="52" s="1"/>
  <c r="EI595" i="52"/>
  <c r="EJ595" i="52"/>
  <c r="II535" i="52"/>
  <c r="FM535" i="52"/>
  <c r="IH535" i="52"/>
  <c r="II443" i="52"/>
  <c r="EU610" i="52"/>
  <c r="FH610" i="52" s="1"/>
  <c r="EA610" i="52"/>
  <c r="DB610" i="52"/>
  <c r="DZ610" i="52"/>
  <c r="DN501" i="52"/>
  <c r="DL501" i="52" s="1"/>
  <c r="EV461" i="52"/>
  <c r="FJ461" i="52" s="1"/>
  <c r="DN461" i="52"/>
  <c r="DL461" i="52" s="1"/>
  <c r="DB441" i="52"/>
  <c r="EA441" i="52"/>
  <c r="EB441" i="52" s="1"/>
  <c r="DN441" i="52"/>
  <c r="DO441" i="52" s="1"/>
  <c r="EV441" i="52"/>
  <c r="FJ441" i="52" s="1"/>
  <c r="DZ441" i="52"/>
  <c r="EI553" i="52"/>
  <c r="EJ553" i="52"/>
  <c r="II487" i="52"/>
  <c r="IH487" i="52"/>
  <c r="FM487" i="52"/>
  <c r="EF284" i="52"/>
  <c r="EH284" i="52"/>
  <c r="DN434" i="52"/>
  <c r="DO434" i="52" s="1"/>
  <c r="EV434" i="52"/>
  <c r="FJ434" i="52" s="1"/>
  <c r="FK434" i="52" s="1"/>
  <c r="EW328" i="52"/>
  <c r="FI328" i="52" s="1"/>
  <c r="DZ328" i="52"/>
  <c r="EA328" i="52"/>
  <c r="DB328" i="52"/>
  <c r="FO454" i="52"/>
  <c r="FN454" i="52" s="1"/>
  <c r="IG454" i="52" s="1"/>
  <c r="DF454" i="52"/>
  <c r="DB431" i="52"/>
  <c r="EA431" i="52"/>
  <c r="EU431" i="52"/>
  <c r="FH431" i="52" s="1"/>
  <c r="DZ431" i="52"/>
  <c r="II436" i="52"/>
  <c r="II387" i="52"/>
  <c r="IH387" i="52"/>
  <c r="EV271" i="52"/>
  <c r="FJ271" i="52" s="1"/>
  <c r="DB271" i="52"/>
  <c r="EA271" i="52"/>
  <c r="DZ271" i="52"/>
  <c r="FO209" i="52"/>
  <c r="DF209" i="52"/>
  <c r="DB388" i="52"/>
  <c r="EA388" i="52"/>
  <c r="EU388" i="52"/>
  <c r="FH388" i="52" s="1"/>
  <c r="FL388" i="52" s="1"/>
  <c r="DZ388" i="52"/>
  <c r="II388" i="52"/>
  <c r="IH388" i="52"/>
  <c r="FM388" i="52"/>
  <c r="FP406" i="52"/>
  <c r="DF406" i="52"/>
  <c r="EV241" i="52"/>
  <c r="FJ241" i="52" s="1"/>
  <c r="FK241" i="52" s="1"/>
  <c r="DN241" i="52"/>
  <c r="DL241" i="52" s="1"/>
  <c r="FJ170" i="52"/>
  <c r="FK170" i="52" s="1"/>
  <c r="DF170" i="52"/>
  <c r="FO170" i="52"/>
  <c r="FN170" i="52" s="1"/>
  <c r="IG170" i="52" s="1"/>
  <c r="EE304" i="52"/>
  <c r="ED304" i="52"/>
  <c r="EG304" i="52"/>
  <c r="EB304" i="52"/>
  <c r="IH241" i="52"/>
  <c r="DF403" i="52"/>
  <c r="FO403" i="52"/>
  <c r="FN403" i="52" s="1"/>
  <c r="IG403" i="52" s="1"/>
  <c r="DU311" i="52"/>
  <c r="FO218" i="52"/>
  <c r="DF218" i="52"/>
  <c r="FP278" i="52"/>
  <c r="DF278" i="52"/>
  <c r="EJ215" i="52"/>
  <c r="EI215" i="52"/>
  <c r="DF181" i="52"/>
  <c r="FO181" i="52"/>
  <c r="FN181" i="52" s="1"/>
  <c r="IG181" i="52" s="1"/>
  <c r="DO1037" i="52"/>
  <c r="DL1037" i="52"/>
  <c r="EE144" i="52"/>
  <c r="ED144" i="52"/>
  <c r="FS76" i="52"/>
  <c r="FJ89" i="52"/>
  <c r="FK89" i="52" s="1"/>
  <c r="FM132" i="52"/>
  <c r="CU954" i="52"/>
  <c r="FC954" i="52"/>
  <c r="FS954" i="52" s="1"/>
  <c r="DK904" i="52"/>
  <c r="II107" i="52"/>
  <c r="IH107" i="52"/>
  <c r="DU1028" i="52"/>
  <c r="DK999" i="52"/>
  <c r="FM945" i="52"/>
  <c r="FO892" i="52"/>
  <c r="FN892" i="52" s="1"/>
  <c r="IG892" i="52" s="1"/>
  <c r="DF892" i="52"/>
  <c r="EU996" i="52"/>
  <c r="FH996" i="52" s="1"/>
  <c r="DB996" i="52"/>
  <c r="DZ996" i="52"/>
  <c r="EA996" i="52"/>
  <c r="DK941" i="52"/>
  <c r="FO891" i="52"/>
  <c r="FN891" i="52" s="1"/>
  <c r="IG891" i="52" s="1"/>
  <c r="DF891" i="52"/>
  <c r="EA1005" i="52"/>
  <c r="EU1005" i="52"/>
  <c r="FH1005" i="52" s="1"/>
  <c r="DB1005" i="52"/>
  <c r="DZ1005" i="52"/>
  <c r="FN456" i="52"/>
  <c r="IG456" i="52" s="1"/>
  <c r="FR456" i="52"/>
  <c r="DO547" i="52"/>
  <c r="DL547" i="52"/>
  <c r="FN673" i="52"/>
  <c r="FR673" i="52"/>
  <c r="DB853" i="52"/>
  <c r="FL974" i="52"/>
  <c r="FK974" i="52"/>
  <c r="FM762" i="52"/>
  <c r="II762" i="52"/>
  <c r="IH762" i="52"/>
  <c r="EU814" i="52"/>
  <c r="FH814" i="52" s="1"/>
  <c r="FL814" i="52" s="1"/>
  <c r="DZ814" i="52"/>
  <c r="DB814" i="52"/>
  <c r="EA814" i="52"/>
  <c r="IH713" i="52"/>
  <c r="EJ657" i="52"/>
  <c r="EI657" i="52"/>
  <c r="EV829" i="52"/>
  <c r="FJ829" i="52" s="1"/>
  <c r="DN829" i="52"/>
  <c r="DN777" i="52"/>
  <c r="EV749" i="52"/>
  <c r="FJ749" i="52" s="1"/>
  <c r="DB749" i="52"/>
  <c r="DZ749" i="52"/>
  <c r="EA749" i="52"/>
  <c r="FM705" i="52"/>
  <c r="II705" i="52"/>
  <c r="IH705" i="52"/>
  <c r="DN774" i="52"/>
  <c r="DO774" i="52" s="1"/>
  <c r="DN699" i="52"/>
  <c r="EV699" i="52"/>
  <c r="FJ699" i="52" s="1"/>
  <c r="DK628" i="52"/>
  <c r="EI812" i="52"/>
  <c r="EJ812" i="52"/>
  <c r="DL663" i="52"/>
  <c r="DL723" i="52"/>
  <c r="DO723" i="52"/>
  <c r="FM825" i="52"/>
  <c r="FS771" i="52"/>
  <c r="DL462" i="52"/>
  <c r="DO462" i="52"/>
  <c r="EJ697" i="52"/>
  <c r="EI697" i="52"/>
  <c r="FC561" i="52"/>
  <c r="FS561" i="52" s="1"/>
  <c r="CU561" i="52"/>
  <c r="DK455" i="52"/>
  <c r="DF652" i="52"/>
  <c r="FO652" i="52"/>
  <c r="FN652" i="52" s="1"/>
  <c r="IG652" i="52" s="1"/>
  <c r="DK577" i="52"/>
  <c r="FP586" i="52"/>
  <c r="DF586" i="52"/>
  <c r="FS582" i="52"/>
  <c r="DN453" i="52"/>
  <c r="DO453" i="52" s="1"/>
  <c r="EW530" i="52"/>
  <c r="FI530" i="52" s="1"/>
  <c r="DB530" i="52"/>
  <c r="EA530" i="52"/>
  <c r="DZ530" i="52"/>
  <c r="FM472" i="52"/>
  <c r="FS472" i="52"/>
  <c r="EV418" i="52"/>
  <c r="FJ418" i="52" s="1"/>
  <c r="DN418" i="52"/>
  <c r="DO418" i="52" s="1"/>
  <c r="DK373" i="52"/>
  <c r="FM607" i="52"/>
  <c r="FO447" i="52"/>
  <c r="FN447" i="52" s="1"/>
  <c r="IG447" i="52" s="1"/>
  <c r="DF447" i="52"/>
  <c r="EV483" i="52"/>
  <c r="FJ483" i="52" s="1"/>
  <c r="DB483" i="52"/>
  <c r="DZ483" i="52"/>
  <c r="EA483" i="52"/>
  <c r="EF400" i="52"/>
  <c r="FN545" i="52"/>
  <c r="IG545" i="52" s="1"/>
  <c r="FR545" i="52"/>
  <c r="EU440" i="52"/>
  <c r="FH440" i="52" s="1"/>
  <c r="DB440" i="52"/>
  <c r="EA440" i="52"/>
  <c r="DZ440" i="52"/>
  <c r="DN496" i="52"/>
  <c r="DL496" i="52" s="1"/>
  <c r="EV427" i="52"/>
  <c r="FJ427" i="52" s="1"/>
  <c r="FK427" i="52" s="1"/>
  <c r="DN427" i="52"/>
  <c r="DO427" i="52" s="1"/>
  <c r="DU428" i="52"/>
  <c r="DU397" i="52"/>
  <c r="II334" i="52"/>
  <c r="IH334" i="52"/>
  <c r="FM334" i="52"/>
  <c r="DK408" i="52"/>
  <c r="FR289" i="52"/>
  <c r="EE150" i="52"/>
  <c r="EH150" i="52"/>
  <c r="ED150" i="52"/>
  <c r="EC150" i="52"/>
  <c r="II296" i="52"/>
  <c r="IH296" i="52"/>
  <c r="FM296" i="52"/>
  <c r="FC195" i="52"/>
  <c r="FS195" i="52" s="1"/>
  <c r="CU195" i="52"/>
  <c r="EW159" i="52"/>
  <c r="FI159" i="52" s="1"/>
  <c r="DZ159" i="52"/>
  <c r="EA159" i="52"/>
  <c r="DB159" i="52"/>
  <c r="FS330" i="52"/>
  <c r="IE337" i="52"/>
  <c r="EE145" i="52"/>
  <c r="EC145" i="52"/>
  <c r="EH145" i="52"/>
  <c r="ED145" i="52"/>
  <c r="CU188" i="52"/>
  <c r="FC188" i="52"/>
  <c r="FS188" i="52" s="1"/>
  <c r="FR188" i="52"/>
  <c r="DN162" i="52"/>
  <c r="FI191" i="52"/>
  <c r="EI152" i="52"/>
  <c r="EJ152" i="52"/>
  <c r="DK187" i="52"/>
  <c r="DK153" i="52"/>
  <c r="FP130" i="52"/>
  <c r="DF130" i="52"/>
  <c r="DZ132" i="52"/>
  <c r="DB132" i="52"/>
  <c r="EA132" i="52"/>
  <c r="EH132" i="52" s="1"/>
  <c r="EU132" i="52"/>
  <c r="FH132" i="52" s="1"/>
  <c r="EE203" i="52"/>
  <c r="ED203" i="52"/>
  <c r="EC203" i="52"/>
  <c r="EH203" i="52"/>
  <c r="DK117" i="52"/>
  <c r="EV1035" i="52"/>
  <c r="FJ1035" i="52" s="1"/>
  <c r="DB1035" i="52"/>
  <c r="EA1035" i="52"/>
  <c r="EB1035" i="52" s="1"/>
  <c r="DZ1035" i="52"/>
  <c r="EE1035" i="52" s="1"/>
  <c r="DL990" i="52"/>
  <c r="DN953" i="52"/>
  <c r="EV953" i="52"/>
  <c r="FJ953" i="52" s="1"/>
  <c r="DK913" i="52"/>
  <c r="CU851" i="52"/>
  <c r="FC851" i="52"/>
  <c r="FS851" i="52" s="1"/>
  <c r="FO932" i="52"/>
  <c r="DF932" i="52"/>
  <c r="FZ228" i="52"/>
  <c r="HD228" i="52"/>
  <c r="HF228" i="52"/>
  <c r="HS228" i="52"/>
  <c r="GQ228" i="52"/>
  <c r="IN236" i="52"/>
  <c r="IO236" i="52"/>
  <c r="ES236" i="52"/>
  <c r="IE236" i="52"/>
  <c r="EC144" i="52"/>
  <c r="EC214" i="52"/>
  <c r="EH214" i="52"/>
  <c r="ED214" i="52"/>
  <c r="EF371" i="52"/>
  <c r="DF367" i="52"/>
  <c r="HG857" i="52"/>
  <c r="HU857" i="52"/>
  <c r="HQ857" i="52"/>
  <c r="GH857" i="52"/>
  <c r="HB857" i="52"/>
  <c r="HK857" i="52"/>
  <c r="HP857" i="52"/>
  <c r="GR857" i="52"/>
  <c r="FY857" i="52"/>
  <c r="GM857" i="52"/>
  <c r="HF857" i="52"/>
  <c r="HD857" i="52"/>
  <c r="HM857" i="52"/>
  <c r="GQ857" i="52"/>
  <c r="GC857" i="52"/>
  <c r="GL857" i="52"/>
  <c r="HJ857" i="52"/>
  <c r="HC857" i="52"/>
  <c r="GU857" i="52"/>
  <c r="GG857" i="52"/>
  <c r="GN857" i="52"/>
  <c r="HA857" i="52"/>
  <c r="HT857" i="52"/>
  <c r="GP857" i="52"/>
  <c r="GK857" i="52"/>
  <c r="HE857" i="52"/>
  <c r="HS857" i="52"/>
  <c r="GA857" i="52"/>
  <c r="GJ857" i="52"/>
  <c r="HI857" i="52"/>
  <c r="HW857" i="52"/>
  <c r="HO857" i="52"/>
  <c r="GT857" i="52"/>
  <c r="FZ857" i="52"/>
  <c r="GB857" i="52"/>
  <c r="HH857" i="52"/>
  <c r="HV857" i="52"/>
  <c r="HN857" i="52"/>
  <c r="GD857" i="52"/>
  <c r="DU709" i="52"/>
  <c r="FP832" i="52"/>
  <c r="DF832" i="52"/>
  <c r="II812" i="52"/>
  <c r="II836" i="52"/>
  <c r="IH836" i="52"/>
  <c r="DL825" i="52"/>
  <c r="DO825" i="52"/>
  <c r="FC800" i="52"/>
  <c r="FS800" i="52" s="1"/>
  <c r="CU800" i="52"/>
  <c r="FL701" i="52"/>
  <c r="FK701" i="52"/>
  <c r="CU803" i="52"/>
  <c r="FC803" i="52"/>
  <c r="FS803" i="52" s="1"/>
  <c r="DN715" i="52"/>
  <c r="DL715" i="52" s="1"/>
  <c r="FM771" i="52"/>
  <c r="IH771" i="52"/>
  <c r="II771" i="52"/>
  <c r="DU770" i="52"/>
  <c r="EU816" i="52"/>
  <c r="FH816" i="52" s="1"/>
  <c r="FL816" i="52" s="1"/>
  <c r="DB816" i="52"/>
  <c r="DZ816" i="52"/>
  <c r="EA816" i="52"/>
  <c r="II744" i="52"/>
  <c r="IH744" i="52"/>
  <c r="FM744" i="52"/>
  <c r="II668" i="52"/>
  <c r="FM668" i="52"/>
  <c r="IH668" i="52"/>
  <c r="EW608" i="52"/>
  <c r="FI608" i="52" s="1"/>
  <c r="DB608" i="52"/>
  <c r="DZ608" i="52"/>
  <c r="EA608" i="52"/>
  <c r="EB444" i="52"/>
  <c r="EF444" i="52"/>
  <c r="FM689" i="52"/>
  <c r="II689" i="52"/>
  <c r="IH689" i="52"/>
  <c r="DZ612" i="52"/>
  <c r="EA612" i="52"/>
  <c r="DB612" i="52"/>
  <c r="EU612" i="52"/>
  <c r="FH612" i="52" s="1"/>
  <c r="FL612" i="52" s="1"/>
  <c r="DN451" i="52"/>
  <c r="DL451" i="52" s="1"/>
  <c r="EV451" i="52"/>
  <c r="FJ451" i="52" s="1"/>
  <c r="FK451" i="52" s="1"/>
  <c r="FP684" i="52"/>
  <c r="DF684" i="52"/>
  <c r="FC531" i="52"/>
  <c r="FS531" i="52" s="1"/>
  <c r="CU531" i="52"/>
  <c r="FC703" i="52"/>
  <c r="FS703" i="52" s="1"/>
  <c r="CU703" i="52"/>
  <c r="DK527" i="52"/>
  <c r="FR380" i="52"/>
  <c r="II446" i="52"/>
  <c r="FS424" i="52"/>
  <c r="DB551" i="52"/>
  <c r="EU551" i="52"/>
  <c r="FH551" i="52" s="1"/>
  <c r="FL551" i="52" s="1"/>
  <c r="DZ551" i="52"/>
  <c r="EA551" i="52"/>
  <c r="FS474" i="52"/>
  <c r="FM474" i="52"/>
  <c r="FM357" i="52"/>
  <c r="IH357" i="52"/>
  <c r="II357" i="52"/>
  <c r="EI555" i="52"/>
  <c r="EJ555" i="52"/>
  <c r="DU511" i="52"/>
  <c r="CU445" i="52"/>
  <c r="FC445" i="52"/>
  <c r="FS445" i="52" s="1"/>
  <c r="FM445" i="52"/>
  <c r="FP385" i="52"/>
  <c r="DF385" i="52"/>
  <c r="DU314" i="52"/>
  <c r="FM176" i="52"/>
  <c r="DO309" i="52"/>
  <c r="DL309" i="52"/>
  <c r="ED410" i="52"/>
  <c r="EB410" i="52"/>
  <c r="EE410" i="52"/>
  <c r="EG410" i="52"/>
  <c r="DU64" i="52"/>
  <c r="EA195" i="52"/>
  <c r="EV195" i="52"/>
  <c r="FJ195" i="52" s="1"/>
  <c r="FK195" i="52" s="1"/>
  <c r="DB195" i="52"/>
  <c r="DZ195" i="52"/>
  <c r="DF383" i="52"/>
  <c r="FO383" i="52"/>
  <c r="FN383" i="52" s="1"/>
  <c r="IG383" i="52" s="1"/>
  <c r="CU349" i="52"/>
  <c r="FC349" i="52"/>
  <c r="FS349" i="52" s="1"/>
  <c r="FC339" i="52"/>
  <c r="FS339" i="52" s="1"/>
  <c r="CU339" i="52"/>
  <c r="FM261" i="52"/>
  <c r="FP229" i="52"/>
  <c r="DF229" i="52"/>
  <c r="FC162" i="52"/>
  <c r="FS162" i="52" s="1"/>
  <c r="CU162" i="52"/>
  <c r="DF106" i="52"/>
  <c r="FO106" i="52"/>
  <c r="FC1020" i="52"/>
  <c r="FS1020" i="52" s="1"/>
  <c r="CU1020" i="52"/>
  <c r="IH1020" i="52"/>
  <c r="FM1020" i="52"/>
  <c r="II1020" i="52"/>
  <c r="FP126" i="52"/>
  <c r="DF126" i="52"/>
  <c r="DN1038" i="52"/>
  <c r="DO1038" i="52" s="1"/>
  <c r="DN116" i="52"/>
  <c r="FM80" i="52"/>
  <c r="IH80" i="52"/>
  <c r="II80" i="52"/>
  <c r="FO1004" i="52"/>
  <c r="DF1004" i="52"/>
  <c r="DN90" i="52"/>
  <c r="EV90" i="52"/>
  <c r="FJ90" i="52" s="1"/>
  <c r="FO90" i="52"/>
  <c r="FN90" i="52" s="1"/>
  <c r="IG90" i="52" s="1"/>
  <c r="DF90" i="52"/>
  <c r="DL984" i="52"/>
  <c r="DO918" i="52"/>
  <c r="DL918" i="52"/>
  <c r="FM998" i="52"/>
  <c r="II998" i="52"/>
  <c r="DK1015" i="52"/>
  <c r="DN1049" i="52"/>
  <c r="DO1049" i="52" s="1"/>
  <c r="EV1049" i="52"/>
  <c r="FJ1049" i="52" s="1"/>
  <c r="DZ1049" i="52"/>
  <c r="DB1049" i="52"/>
  <c r="EA1049" i="52"/>
  <c r="FC983" i="52"/>
  <c r="FS983" i="52" s="1"/>
  <c r="CU983" i="52"/>
  <c r="FM935" i="52"/>
  <c r="EE969" i="52"/>
  <c r="EG969" i="52"/>
  <c r="ED969" i="52"/>
  <c r="EB969" i="52"/>
  <c r="IH946" i="52"/>
  <c r="II946" i="52"/>
  <c r="FM946" i="52"/>
  <c r="EU881" i="52"/>
  <c r="FH881" i="52" s="1"/>
  <c r="DB881" i="52"/>
  <c r="DZ881" i="52"/>
  <c r="EA881" i="52"/>
  <c r="DK887" i="52"/>
  <c r="FO1008" i="52"/>
  <c r="FN1008" i="52" s="1"/>
  <c r="IG1008" i="52" s="1"/>
  <c r="DF1008" i="52"/>
  <c r="EW878" i="52"/>
  <c r="FI878" i="52" s="1"/>
  <c r="DB878" i="52"/>
  <c r="DZ878" i="52"/>
  <c r="EA878" i="52"/>
  <c r="FN505" i="52"/>
  <c r="IG505" i="52" s="1"/>
  <c r="FR505" i="52"/>
  <c r="FN345" i="52"/>
  <c r="FR345" i="52"/>
  <c r="FM326" i="52"/>
  <c r="EA480" i="52"/>
  <c r="EC605" i="52"/>
  <c r="ED605" i="52"/>
  <c r="EB605" i="52"/>
  <c r="EH605" i="52"/>
  <c r="EI673" i="52"/>
  <c r="EJ673" i="52"/>
  <c r="FS794" i="52"/>
  <c r="FM836" i="52"/>
  <c r="EV754" i="52"/>
  <c r="FJ754" i="52" s="1"/>
  <c r="DB754" i="52"/>
  <c r="DZ754" i="52"/>
  <c r="EA754" i="52"/>
  <c r="EI798" i="52"/>
  <c r="EJ798" i="52"/>
  <c r="FR816" i="52"/>
  <c r="EV733" i="52"/>
  <c r="FJ733" i="52" s="1"/>
  <c r="EA733" i="52"/>
  <c r="DB733" i="52"/>
  <c r="DZ733" i="52"/>
  <c r="FS749" i="52"/>
  <c r="DO740" i="52"/>
  <c r="DL740" i="52"/>
  <c r="II827" i="52"/>
  <c r="FM827" i="52"/>
  <c r="IH827" i="52"/>
  <c r="II514" i="52"/>
  <c r="FM514" i="52"/>
  <c r="CU805" i="52"/>
  <c r="FC805" i="52"/>
  <c r="FS805" i="52" s="1"/>
  <c r="DN783" i="52"/>
  <c r="DO783" i="52" s="1"/>
  <c r="DN721" i="52"/>
  <c r="DO721" i="52" s="1"/>
  <c r="EV640" i="52"/>
  <c r="FJ640" i="52" s="1"/>
  <c r="DN640" i="52"/>
  <c r="FS742" i="52"/>
  <c r="DL438" i="52"/>
  <c r="DL763" i="52"/>
  <c r="DO763" i="52"/>
  <c r="EV790" i="52"/>
  <c r="FJ790" i="52" s="1"/>
  <c r="EA790" i="52"/>
  <c r="DZ790" i="52"/>
  <c r="DB790" i="52"/>
  <c r="EV564" i="52"/>
  <c r="FJ564" i="52" s="1"/>
  <c r="FK564" i="52" s="1"/>
  <c r="DN564" i="52"/>
  <c r="DO564" i="52" s="1"/>
  <c r="FM558" i="52"/>
  <c r="DO508" i="52"/>
  <c r="DL508" i="52"/>
  <c r="EF439" i="52"/>
  <c r="EV639" i="52"/>
  <c r="FJ639" i="52" s="1"/>
  <c r="DN639" i="52"/>
  <c r="DO639" i="52" s="1"/>
  <c r="FM488" i="52"/>
  <c r="IH488" i="52"/>
  <c r="II488" i="52"/>
  <c r="FS741" i="52"/>
  <c r="FS649" i="52"/>
  <c r="II703" i="52"/>
  <c r="FN603" i="52"/>
  <c r="IG603" i="52" s="1"/>
  <c r="FR603" i="52"/>
  <c r="FM789" i="52"/>
  <c r="II481" i="52"/>
  <c r="FM481" i="52"/>
  <c r="EV618" i="52"/>
  <c r="FJ618" i="52" s="1"/>
  <c r="DN618" i="52"/>
  <c r="DL618" i="52" s="1"/>
  <c r="DZ618" i="52"/>
  <c r="DB618" i="52"/>
  <c r="EA618" i="52"/>
  <c r="DU552" i="52"/>
  <c r="FC477" i="52"/>
  <c r="FS477" i="52" s="1"/>
  <c r="CU477" i="52"/>
  <c r="EJ400" i="52"/>
  <c r="EI400" i="52"/>
  <c r="EI451" i="52"/>
  <c r="EJ451" i="52"/>
  <c r="DZ277" i="52"/>
  <c r="EU277" i="52"/>
  <c r="FH277" i="52" s="1"/>
  <c r="DB277" i="52"/>
  <c r="EA277" i="52"/>
  <c r="EV568" i="52"/>
  <c r="FJ568" i="52" s="1"/>
  <c r="FK568" i="52" s="1"/>
  <c r="DN568" i="52"/>
  <c r="EJ443" i="52"/>
  <c r="EI443" i="52"/>
  <c r="DU324" i="52"/>
  <c r="FJ265" i="52"/>
  <c r="EJ424" i="52"/>
  <c r="EI424" i="52"/>
  <c r="EF369" i="52"/>
  <c r="EH369" i="52"/>
  <c r="EU314" i="52"/>
  <c r="FH314" i="52" s="1"/>
  <c r="DB314" i="52"/>
  <c r="DZ314" i="52"/>
  <c r="EA314" i="52"/>
  <c r="CU369" i="52"/>
  <c r="FC369" i="52"/>
  <c r="FS369" i="52" s="1"/>
  <c r="EV278" i="52"/>
  <c r="FJ278" i="52" s="1"/>
  <c r="DB278" i="52"/>
  <c r="EA278" i="52"/>
  <c r="EH278" i="52" s="1"/>
  <c r="DZ278" i="52"/>
  <c r="FP398" i="52"/>
  <c r="DF398" i="52"/>
  <c r="EF220" i="52"/>
  <c r="EG220" i="52"/>
  <c r="EB220" i="52"/>
  <c r="EU381" i="52"/>
  <c r="FH381" i="52" s="1"/>
  <c r="DZ381" i="52"/>
  <c r="EA381" i="52"/>
  <c r="EC381" i="52" s="1"/>
  <c r="DB381" i="52"/>
  <c r="FP299" i="52"/>
  <c r="DF299" i="52"/>
  <c r="FR281" i="52"/>
  <c r="DF249" i="52"/>
  <c r="FO249" i="52"/>
  <c r="FN249" i="52" s="1"/>
  <c r="IG249" i="52" s="1"/>
  <c r="DU198" i="52"/>
  <c r="FR162" i="52"/>
  <c r="FC203" i="52"/>
  <c r="FS203" i="52" s="1"/>
  <c r="CU203" i="52"/>
  <c r="EF105" i="52"/>
  <c r="DN231" i="52"/>
  <c r="DL231" i="52" s="1"/>
  <c r="EV231" i="52"/>
  <c r="FJ231" i="52" s="1"/>
  <c r="DL93" i="52"/>
  <c r="DU68" i="52"/>
  <c r="DZ1032" i="52"/>
  <c r="IH890" i="52"/>
  <c r="II890" i="52"/>
  <c r="FM936" i="52"/>
  <c r="EV976" i="52"/>
  <c r="FJ976" i="52" s="1"/>
  <c r="FK976" i="52" s="1"/>
  <c r="DN976" i="52"/>
  <c r="EF946" i="52"/>
  <c r="FM971" i="52"/>
  <c r="II971" i="52"/>
  <c r="IH971" i="52"/>
  <c r="EV994" i="52"/>
  <c r="FJ994" i="52" s="1"/>
  <c r="DB994" i="52"/>
  <c r="DZ994" i="52"/>
  <c r="EA994" i="52"/>
  <c r="FS843" i="52"/>
  <c r="FC910" i="52"/>
  <c r="FS910" i="52" s="1"/>
  <c r="CU910" i="52"/>
  <c r="EJ854" i="52"/>
  <c r="EI854" i="52"/>
  <c r="EF854" i="52"/>
  <c r="EG854" i="52"/>
  <c r="EB854" i="52"/>
  <c r="CU849" i="52"/>
  <c r="FC849" i="52"/>
  <c r="FS849" i="52" s="1"/>
  <c r="FO1002" i="52"/>
  <c r="DF1002" i="52"/>
  <c r="FP908" i="52"/>
  <c r="DF908" i="52"/>
  <c r="FS822" i="52"/>
  <c r="CU571" i="52"/>
  <c r="FC571" i="52"/>
  <c r="FS571" i="52" s="1"/>
  <c r="CU1041" i="52"/>
  <c r="FC1041" i="52"/>
  <c r="FS1041" i="52" s="1"/>
  <c r="FS257" i="52"/>
  <c r="CU840" i="52"/>
  <c r="FC840" i="52"/>
  <c r="FS840" i="52" s="1"/>
  <c r="FS832" i="52"/>
  <c r="EV46" i="52"/>
  <c r="FJ46" i="52" s="1"/>
  <c r="DN46" i="52"/>
  <c r="FK38" i="52"/>
  <c r="EU15" i="52"/>
  <c r="FH15" i="52" s="1"/>
  <c r="DB25" i="52"/>
  <c r="DZ38" i="52"/>
  <c r="DF53" i="52"/>
  <c r="EZ15" i="52"/>
  <c r="CX15" i="52"/>
  <c r="EA15" i="52" s="1"/>
  <c r="DO39" i="52"/>
  <c r="FK44" i="52"/>
  <c r="DZ46" i="52"/>
  <c r="DB38" i="52"/>
  <c r="FI48" i="52"/>
  <c r="FL48" i="52" s="1"/>
  <c r="FP29" i="52"/>
  <c r="DF29" i="52"/>
  <c r="FI61" i="52"/>
  <c r="EA46" i="52"/>
  <c r="ED46" i="52" s="1"/>
  <c r="CU29" i="52"/>
  <c r="FC29" i="52"/>
  <c r="FS29" i="52" s="1"/>
  <c r="FL36" i="52"/>
  <c r="II34" i="52"/>
  <c r="FL33" i="52"/>
  <c r="DF35" i="52"/>
  <c r="FK35" i="52"/>
  <c r="EZ29" i="52"/>
  <c r="CX29" i="52"/>
  <c r="CU50" i="52"/>
  <c r="FR26" i="52"/>
  <c r="FS15" i="52"/>
  <c r="IH34" i="52"/>
  <c r="CU57" i="52"/>
  <c r="DB45" i="52"/>
  <c r="IH42" i="52"/>
  <c r="FI46" i="52"/>
  <c r="FI25" i="52"/>
  <c r="FL25" i="52" s="1"/>
  <c r="FR12" i="52"/>
  <c r="FK24" i="52"/>
  <c r="EA25" i="52"/>
  <c r="EC25" i="52" s="1"/>
  <c r="EA45" i="52"/>
  <c r="ED45" i="52" s="1"/>
  <c r="CX52" i="52"/>
  <c r="EW52" i="52" s="1"/>
  <c r="FI52" i="52" s="1"/>
  <c r="CX37" i="52"/>
  <c r="EW37" i="52" s="1"/>
  <c r="FI37" i="52" s="1"/>
  <c r="II60" i="52"/>
  <c r="DF50" i="52"/>
  <c r="FO50" i="52"/>
  <c r="EZ16" i="52"/>
  <c r="IH16" i="52" s="1"/>
  <c r="CX16" i="52"/>
  <c r="EW16" i="52" s="1"/>
  <c r="FR28" i="52"/>
  <c r="FR51" i="52"/>
  <c r="FK19" i="52"/>
  <c r="FL35" i="52"/>
  <c r="EA38" i="52"/>
  <c r="EB38" i="52" s="1"/>
  <c r="DZ48" i="52"/>
  <c r="EA19" i="52"/>
  <c r="FM28" i="52"/>
  <c r="II37" i="52"/>
  <c r="FM42" i="52"/>
  <c r="FM25" i="52"/>
  <c r="IH60" i="52"/>
  <c r="EA48" i="52"/>
  <c r="ED48" i="52" s="1"/>
  <c r="IH45" i="52"/>
  <c r="II45" i="52"/>
  <c r="IH19" i="52"/>
  <c r="CX21" i="52"/>
  <c r="EW21" i="52" s="1"/>
  <c r="FI21" i="52" s="1"/>
  <c r="FI22" i="52"/>
  <c r="FK22" i="52" s="1"/>
  <c r="EV15" i="52"/>
  <c r="FJ15" i="52" s="1"/>
  <c r="DN15" i="52"/>
  <c r="IH22" i="52"/>
  <c r="CX28" i="52"/>
  <c r="EW28" i="52" s="1"/>
  <c r="FI28" i="52" s="1"/>
  <c r="FM54" i="52"/>
  <c r="DO31" i="52"/>
  <c r="DL31" i="52"/>
  <c r="FE12" i="52"/>
  <c r="FS12" i="52" s="1"/>
  <c r="CU12" i="52"/>
  <c r="DB32" i="52"/>
  <c r="EV57" i="52"/>
  <c r="FJ57" i="52" s="1"/>
  <c r="FL57" i="52" s="1"/>
  <c r="DN57" i="52"/>
  <c r="FC22" i="52"/>
  <c r="FS22" i="52" s="1"/>
  <c r="CU22" i="52"/>
  <c r="II59" i="52"/>
  <c r="FM59" i="52"/>
  <c r="CU18" i="52"/>
  <c r="FC18" i="52"/>
  <c r="FS18" i="52" s="1"/>
  <c r="II58" i="52"/>
  <c r="FM58" i="52"/>
  <c r="EV59" i="52"/>
  <c r="FJ59" i="52" s="1"/>
  <c r="DN59" i="52"/>
  <c r="EZ18" i="52"/>
  <c r="CX18" i="52"/>
  <c r="EA22" i="52"/>
  <c r="EB22" i="52" s="1"/>
  <c r="II20" i="52"/>
  <c r="CU25" i="52"/>
  <c r="FC25" i="52"/>
  <c r="FS25" i="52" s="1"/>
  <c r="FM30" i="52"/>
  <c r="II30" i="52"/>
  <c r="CX30" i="52"/>
  <c r="EV21" i="52"/>
  <c r="FJ21" i="52" s="1"/>
  <c r="DN21" i="52"/>
  <c r="CU54" i="52"/>
  <c r="FC54" i="52"/>
  <c r="FS54" i="52" s="1"/>
  <c r="FO46" i="52"/>
  <c r="DF46" i="52"/>
  <c r="II42" i="52"/>
  <c r="CU60" i="52"/>
  <c r="FC60" i="52"/>
  <c r="FS60" i="52" s="1"/>
  <c r="FO52" i="52"/>
  <c r="DF52" i="52"/>
  <c r="II35" i="52"/>
  <c r="FR23" i="52"/>
  <c r="FK47" i="52"/>
  <c r="IH37" i="52"/>
  <c r="DB22" i="52"/>
  <c r="EA23" i="52"/>
  <c r="DB23" i="52"/>
  <c r="EU23" i="52"/>
  <c r="FH23" i="52" s="1"/>
  <c r="FL23" i="52" s="1"/>
  <c r="DZ23" i="52"/>
  <c r="EZ39" i="52"/>
  <c r="IH39" i="52" s="1"/>
  <c r="CX39" i="52"/>
  <c r="FC32" i="52"/>
  <c r="FS32" i="52" s="1"/>
  <c r="CU32" i="52"/>
  <c r="CU42" i="52"/>
  <c r="FC42" i="52"/>
  <c r="FS42" i="52" s="1"/>
  <c r="DF56" i="52"/>
  <c r="FO56" i="52"/>
  <c r="FC37" i="52"/>
  <c r="FS37" i="52" s="1"/>
  <c r="CU37" i="52"/>
  <c r="CU19" i="52"/>
  <c r="EU52" i="52"/>
  <c r="FH52" i="52" s="1"/>
  <c r="CU39" i="52"/>
  <c r="FC39" i="52"/>
  <c r="FS39" i="52" s="1"/>
  <c r="FO58" i="52"/>
  <c r="DF58" i="52"/>
  <c r="FK32" i="52"/>
  <c r="DO60" i="52"/>
  <c r="EA57" i="52"/>
  <c r="EB57" i="52" s="1"/>
  <c r="FO59" i="52"/>
  <c r="FN59" i="52" s="1"/>
  <c r="IG59" i="52" s="1"/>
  <c r="DF18" i="52"/>
  <c r="IH23" i="52"/>
  <c r="FM23" i="52"/>
  <c r="II23" i="52"/>
  <c r="EU16" i="52"/>
  <c r="FH16" i="52" s="1"/>
  <c r="CU53" i="52"/>
  <c r="FC53" i="52"/>
  <c r="FS53" i="52" s="1"/>
  <c r="FE56" i="52"/>
  <c r="FS56" i="52" s="1"/>
  <c r="CU56" i="52"/>
  <c r="CX59" i="52"/>
  <c r="EW59" i="52" s="1"/>
  <c r="FI59" i="52" s="1"/>
  <c r="CU30" i="52"/>
  <c r="FE34" i="52"/>
  <c r="FS34" i="52" s="1"/>
  <c r="CU34" i="52"/>
  <c r="DL53" i="52"/>
  <c r="DL13" i="52"/>
  <c r="EA32" i="52"/>
  <c r="ED32" i="52" s="1"/>
  <c r="DL14" i="52"/>
  <c r="FM37" i="52"/>
  <c r="CU52" i="52"/>
  <c r="FC52" i="52"/>
  <c r="FS52" i="52" s="1"/>
  <c r="FE23" i="52"/>
  <c r="FS23" i="52" s="1"/>
  <c r="CU23" i="52"/>
  <c r="II56" i="52"/>
  <c r="FM56" i="52"/>
  <c r="IH54" i="52"/>
  <c r="II54" i="52"/>
  <c r="II53" i="52"/>
  <c r="FM53" i="52"/>
  <c r="DF42" i="52"/>
  <c r="FO42" i="52"/>
  <c r="FN42" i="52" s="1"/>
  <c r="IG42" i="52" s="1"/>
  <c r="IH25" i="52"/>
  <c r="II25" i="52"/>
  <c r="IH56" i="52"/>
  <c r="DB37" i="52"/>
  <c r="EU37" i="52"/>
  <c r="FH37" i="52" s="1"/>
  <c r="EU21" i="52"/>
  <c r="FH21" i="52" s="1"/>
  <c r="IH46" i="52"/>
  <c r="EZ27" i="52"/>
  <c r="CX27" i="52"/>
  <c r="DB42" i="52"/>
  <c r="DZ22" i="52"/>
  <c r="EA42" i="52"/>
  <c r="ED42" i="52" s="1"/>
  <c r="FK45" i="52"/>
  <c r="DZ57" i="52"/>
  <c r="FS16" i="52"/>
  <c r="FC21" i="52"/>
  <c r="FS21" i="52" s="1"/>
  <c r="CU21" i="52"/>
  <c r="FO16" i="52"/>
  <c r="DF16" i="52"/>
  <c r="IH30" i="52"/>
  <c r="FE28" i="52"/>
  <c r="FS28" i="52" s="1"/>
  <c r="CU28" i="52"/>
  <c r="EU54" i="52"/>
  <c r="FH54" i="52" s="1"/>
  <c r="FL54" i="52" s="1"/>
  <c r="DZ54" i="52"/>
  <c r="EA54" i="52"/>
  <c r="DB54" i="52"/>
  <c r="EZ41" i="52"/>
  <c r="CX41" i="52"/>
  <c r="IH21" i="52"/>
  <c r="II21" i="52"/>
  <c r="FM21" i="52"/>
  <c r="DF37" i="52"/>
  <c r="FO37" i="52"/>
  <c r="DF60" i="52"/>
  <c r="FO60" i="52"/>
  <c r="CX58" i="52"/>
  <c r="II22" i="52"/>
  <c r="DF20" i="52"/>
  <c r="FO20" i="52"/>
  <c r="FR18" i="52"/>
  <c r="FK42" i="52"/>
  <c r="IH59" i="52"/>
  <c r="DZ42" i="52"/>
  <c r="DZ32" i="52"/>
  <c r="FR33" i="52"/>
  <c r="DB57" i="52"/>
  <c r="CU16" i="52"/>
  <c r="FR55" i="52"/>
  <c r="FS57" i="52"/>
  <c r="FR45" i="52"/>
  <c r="CU35" i="52"/>
  <c r="CU20" i="52"/>
  <c r="FC20" i="52"/>
  <c r="FS20" i="52" s="1"/>
  <c r="DZ34" i="52"/>
  <c r="DB34" i="52"/>
  <c r="EA34" i="52"/>
  <c r="EU34" i="52"/>
  <c r="FH34" i="52" s="1"/>
  <c r="FL34" i="52" s="1"/>
  <c r="EU28" i="52"/>
  <c r="FH28" i="52" s="1"/>
  <c r="CU58" i="52"/>
  <c r="FC58" i="52"/>
  <c r="FS58" i="52" s="1"/>
  <c r="CX56" i="52"/>
  <c r="IH58" i="52"/>
  <c r="IH20" i="52"/>
  <c r="IE37" i="52"/>
  <c r="ES37" i="52"/>
  <c r="IO37" i="52"/>
  <c r="IN37" i="52"/>
  <c r="FN39" i="52"/>
  <c r="IG39" i="52" s="1"/>
  <c r="FR39" i="52"/>
  <c r="DL47" i="52"/>
  <c r="DO47" i="52"/>
  <c r="IE31" i="52"/>
  <c r="ES31" i="52"/>
  <c r="IO31" i="52"/>
  <c r="IN31" i="52"/>
  <c r="ED17" i="52"/>
  <c r="EH17" i="52"/>
  <c r="EC17" i="52"/>
  <c r="EB17" i="52"/>
  <c r="EE61" i="52"/>
  <c r="EG61" i="52"/>
  <c r="FR38" i="52"/>
  <c r="DO16" i="52"/>
  <c r="DL16" i="52"/>
  <c r="ES15" i="52"/>
  <c r="IE15" i="52"/>
  <c r="IN15" i="52"/>
  <c r="IO15" i="52"/>
  <c r="EE47" i="52"/>
  <c r="EG47" i="52"/>
  <c r="EE33" i="52"/>
  <c r="EG33" i="52"/>
  <c r="ES55" i="52"/>
  <c r="IE55" i="52"/>
  <c r="IO55" i="52"/>
  <c r="IN55" i="52"/>
  <c r="IE48" i="52"/>
  <c r="ES48" i="52"/>
  <c r="IN48" i="52"/>
  <c r="IO48" i="52"/>
  <c r="EE26" i="52"/>
  <c r="EG26" i="52"/>
  <c r="ED24" i="52"/>
  <c r="EB24" i="52"/>
  <c r="EC24" i="52"/>
  <c r="EH24" i="52"/>
  <c r="IE23" i="52"/>
  <c r="ES23" i="52"/>
  <c r="IO23" i="52"/>
  <c r="IN23" i="52"/>
  <c r="FN35" i="52"/>
  <c r="IG35" i="52" s="1"/>
  <c r="FR35" i="52"/>
  <c r="DL35" i="52"/>
  <c r="ES56" i="52"/>
  <c r="IE56" i="52"/>
  <c r="IN56" i="52"/>
  <c r="IO56" i="52"/>
  <c r="FR32" i="52"/>
  <c r="ES22" i="52"/>
  <c r="IE22" i="52"/>
  <c r="IO22" i="52"/>
  <c r="IN22" i="52"/>
  <c r="ES45" i="52"/>
  <c r="IE45" i="52"/>
  <c r="IN45" i="52"/>
  <c r="IO45" i="52"/>
  <c r="EE36" i="52"/>
  <c r="EG36" i="52"/>
  <c r="EE17" i="52"/>
  <c r="EG17" i="52"/>
  <c r="FR49" i="52"/>
  <c r="DL50" i="52"/>
  <c r="FL47" i="52"/>
  <c r="DL26" i="52"/>
  <c r="IE49" i="52"/>
  <c r="ES49" i="52"/>
  <c r="IN49" i="52"/>
  <c r="IO49" i="52"/>
  <c r="ES17" i="52"/>
  <c r="IE17" i="52"/>
  <c r="IO17" i="52"/>
  <c r="IN17" i="52"/>
  <c r="ED55" i="52"/>
  <c r="EB55" i="52"/>
  <c r="EC55" i="52"/>
  <c r="EH55" i="52"/>
  <c r="EJ37" i="52"/>
  <c r="IE51" i="52"/>
  <c r="ES51" i="52"/>
  <c r="IO51" i="52"/>
  <c r="IN51" i="52"/>
  <c r="FR36" i="52"/>
  <c r="FR61" i="52"/>
  <c r="IE36" i="52"/>
  <c r="ES36" i="52"/>
  <c r="IN36" i="52"/>
  <c r="IO36" i="52"/>
  <c r="IE35" i="52"/>
  <c r="ES35" i="52"/>
  <c r="IO35" i="52"/>
  <c r="IN35" i="52"/>
  <c r="ES24" i="52"/>
  <c r="IE24" i="52"/>
  <c r="IN24" i="52"/>
  <c r="IO24" i="52"/>
  <c r="DO18" i="52"/>
  <c r="ES20" i="52"/>
  <c r="IE20" i="52"/>
  <c r="IO20" i="52"/>
  <c r="IN20" i="52"/>
  <c r="FL32" i="52"/>
  <c r="FL45" i="52"/>
  <c r="FK55" i="52"/>
  <c r="FK17" i="52"/>
  <c r="FR47" i="52"/>
  <c r="ED44" i="52"/>
  <c r="EB44" i="52"/>
  <c r="IE60" i="52"/>
  <c r="ES60" i="52"/>
  <c r="IO60" i="52"/>
  <c r="IN60" i="52"/>
  <c r="ES38" i="52"/>
  <c r="IE38" i="52"/>
  <c r="IN38" i="52"/>
  <c r="IO38" i="52"/>
  <c r="EE31" i="52"/>
  <c r="EG31" i="52"/>
  <c r="ES30" i="52"/>
  <c r="IE30" i="52"/>
  <c r="IO30" i="52"/>
  <c r="IN30" i="52"/>
  <c r="FR25" i="52"/>
  <c r="IE12" i="52"/>
  <c r="ES12" i="52"/>
  <c r="IO12" i="52"/>
  <c r="IN12" i="52"/>
  <c r="FK33" i="52"/>
  <c r="DL33" i="52"/>
  <c r="ES43" i="52"/>
  <c r="IE43" i="52"/>
  <c r="IN43" i="52"/>
  <c r="IO43" i="52"/>
  <c r="IE42" i="52"/>
  <c r="ES42" i="52"/>
  <c r="IN42" i="52"/>
  <c r="IO42" i="52"/>
  <c r="FK40" i="52"/>
  <c r="FR21" i="52"/>
  <c r="DO44" i="52"/>
  <c r="IE16" i="52"/>
  <c r="ES16" i="52"/>
  <c r="IN16" i="52"/>
  <c r="IO16" i="52"/>
  <c r="EE44" i="52"/>
  <c r="EG44" i="52"/>
  <c r="EH44" i="52"/>
  <c r="ES13" i="52"/>
  <c r="IE13" i="52"/>
  <c r="IO13" i="52"/>
  <c r="IN13" i="52"/>
  <c r="ES61" i="52"/>
  <c r="IE61" i="52"/>
  <c r="IO61" i="52"/>
  <c r="IN61" i="52"/>
  <c r="FR44" i="52"/>
  <c r="ES28" i="52"/>
  <c r="IE28" i="52"/>
  <c r="IO28" i="52"/>
  <c r="IN28" i="52"/>
  <c r="DL55" i="52"/>
  <c r="ED35" i="52"/>
  <c r="EH35" i="52"/>
  <c r="EC35" i="52"/>
  <c r="EB35" i="52"/>
  <c r="ED14" i="52"/>
  <c r="EB14" i="52"/>
  <c r="EH14" i="52"/>
  <c r="EC14" i="52"/>
  <c r="ES41" i="52"/>
  <c r="IE41" i="52"/>
  <c r="IN41" i="52"/>
  <c r="IO41" i="52"/>
  <c r="IE19" i="52"/>
  <c r="ES19" i="52"/>
  <c r="IO19" i="52"/>
  <c r="IN19" i="52"/>
  <c r="ED31" i="52"/>
  <c r="EC31" i="52"/>
  <c r="EH31" i="52"/>
  <c r="EB31" i="52"/>
  <c r="IE58" i="52"/>
  <c r="ES58" i="52"/>
  <c r="IN58" i="52"/>
  <c r="IO58" i="52"/>
  <c r="IE50" i="52"/>
  <c r="ES50" i="52"/>
  <c r="IN50" i="52"/>
  <c r="IO50" i="52"/>
  <c r="ES59" i="52"/>
  <c r="IE59" i="52"/>
  <c r="IN59" i="52"/>
  <c r="IO59" i="52"/>
  <c r="DL12" i="52"/>
  <c r="FR54" i="52"/>
  <c r="FN54" i="52"/>
  <c r="IG54" i="52" s="1"/>
  <c r="DL40" i="52"/>
  <c r="IE32" i="52"/>
  <c r="ES32" i="52"/>
  <c r="IO32" i="52"/>
  <c r="IN32" i="52"/>
  <c r="ES27" i="52"/>
  <c r="IE27" i="52"/>
  <c r="IN27" i="52"/>
  <c r="IO27" i="52"/>
  <c r="IE54" i="52"/>
  <c r="ES54" i="52"/>
  <c r="IN54" i="52"/>
  <c r="IO54" i="52"/>
  <c r="FL44" i="52"/>
  <c r="EE20" i="52"/>
  <c r="EG20" i="52"/>
  <c r="EC44" i="52"/>
  <c r="ES26" i="52"/>
  <c r="IE26" i="52"/>
  <c r="IN26" i="52"/>
  <c r="IO26" i="52"/>
  <c r="EE35" i="52"/>
  <c r="EG35" i="52"/>
  <c r="FN34" i="52"/>
  <c r="IG34" i="52" s="1"/>
  <c r="FR34" i="52"/>
  <c r="ES33" i="52"/>
  <c r="IE33" i="52"/>
  <c r="IN33" i="52"/>
  <c r="IO33" i="52"/>
  <c r="DL38" i="52"/>
  <c r="ES18" i="52"/>
  <c r="IE18" i="52"/>
  <c r="IO18" i="52"/>
  <c r="IN18" i="52"/>
  <c r="DL49" i="52"/>
  <c r="IE53" i="52"/>
  <c r="ES53" i="52"/>
  <c r="IO53" i="52"/>
  <c r="IN53" i="52"/>
  <c r="DO42" i="52"/>
  <c r="EE24" i="52"/>
  <c r="EG24" i="52"/>
  <c r="IE57" i="52"/>
  <c r="ES57" i="52"/>
  <c r="IO57" i="52"/>
  <c r="IN57" i="52"/>
  <c r="FL38" i="52"/>
  <c r="IE46" i="52"/>
  <c r="ES46" i="52"/>
  <c r="IN46" i="52"/>
  <c r="IO46" i="52"/>
  <c r="ES52" i="52"/>
  <c r="IE52" i="52"/>
  <c r="IO52" i="52"/>
  <c r="IN52" i="52"/>
  <c r="IE25" i="52"/>
  <c r="ES25" i="52"/>
  <c r="IO25" i="52"/>
  <c r="IN25" i="52"/>
  <c r="FN41" i="52"/>
  <c r="IG41" i="52" s="1"/>
  <c r="FR41" i="52"/>
  <c r="ES21" i="52"/>
  <c r="IO21" i="52"/>
  <c r="IE21" i="52"/>
  <c r="IN21" i="52"/>
  <c r="DO20" i="52"/>
  <c r="DL20" i="52"/>
  <c r="FL31" i="52"/>
  <c r="ED40" i="52"/>
  <c r="EH40" i="52"/>
  <c r="EB40" i="52"/>
  <c r="EC40" i="52"/>
  <c r="ED61" i="52"/>
  <c r="EB61" i="52"/>
  <c r="EC61" i="52"/>
  <c r="EH61" i="52"/>
  <c r="EH33" i="52"/>
  <c r="EC33" i="52"/>
  <c r="ED33" i="52"/>
  <c r="EB33" i="52"/>
  <c r="ED26" i="52"/>
  <c r="EB26" i="52"/>
  <c r="EH26" i="52"/>
  <c r="EC26" i="52"/>
  <c r="ES39" i="52"/>
  <c r="IE39" i="52"/>
  <c r="IO39" i="52"/>
  <c r="IN39" i="52"/>
  <c r="DO25" i="52"/>
  <c r="FL24" i="52"/>
  <c r="FR22" i="52"/>
  <c r="DO30" i="52"/>
  <c r="EB20" i="52"/>
  <c r="ED20" i="52"/>
  <c r="FN13" i="52"/>
  <c r="IG13" i="52" s="1"/>
  <c r="FR13" i="52"/>
  <c r="IE14" i="52"/>
  <c r="ES14" i="52"/>
  <c r="IN14" i="52"/>
  <c r="IO14" i="52"/>
  <c r="EE14" i="52"/>
  <c r="EG14" i="52"/>
  <c r="ES34" i="52"/>
  <c r="IE34" i="52"/>
  <c r="IN34" i="52"/>
  <c r="IO34" i="52"/>
  <c r="IE40" i="52"/>
  <c r="ES40" i="52"/>
  <c r="IO40" i="52"/>
  <c r="IN40" i="52"/>
  <c r="IE44" i="52"/>
  <c r="ES44" i="52"/>
  <c r="IN44" i="52"/>
  <c r="IO44" i="52"/>
  <c r="ED36" i="52"/>
  <c r="EB36" i="52"/>
  <c r="EH36" i="52"/>
  <c r="EC36" i="52"/>
  <c r="ES29" i="52"/>
  <c r="IE29" i="52"/>
  <c r="IN29" i="52"/>
  <c r="IO29" i="52"/>
  <c r="DL19" i="52"/>
  <c r="DO19" i="52"/>
  <c r="EE40" i="52"/>
  <c r="EG40" i="52"/>
  <c r="ED47" i="52"/>
  <c r="EH47" i="52"/>
  <c r="EC47" i="52"/>
  <c r="EB47" i="52"/>
  <c r="FR15" i="52"/>
  <c r="FN14" i="52"/>
  <c r="IG14" i="52" s="1"/>
  <c r="FR14" i="52"/>
  <c r="FR24" i="52"/>
  <c r="EE55" i="52"/>
  <c r="EG55" i="52"/>
  <c r="IE47" i="52"/>
  <c r="ES47" i="52"/>
  <c r="IN47" i="52"/>
  <c r="IO47" i="52"/>
  <c r="FK26" i="52"/>
  <c r="FL20" i="52"/>
  <c r="FN53" i="52"/>
  <c r="IG53" i="52" s="1"/>
  <c r="FR53" i="52"/>
  <c r="EB110" i="52" l="1"/>
  <c r="II9" i="52"/>
  <c r="EB46" i="52"/>
  <c r="FL94" i="52"/>
  <c r="Z54" i="52"/>
  <c r="ED22" i="52"/>
  <c r="FK37" i="52"/>
  <c r="EE22" i="52"/>
  <c r="EW13" i="52"/>
  <c r="FI13" i="52" s="1"/>
  <c r="DZ13" i="52"/>
  <c r="EA13" i="52"/>
  <c r="DB13" i="52"/>
  <c r="EE38" i="52"/>
  <c r="EG48" i="52"/>
  <c r="FK421" i="52"/>
  <c r="FL61" i="52"/>
  <c r="DL525" i="52"/>
  <c r="EH233" i="52"/>
  <c r="EC646" i="52"/>
  <c r="DL816" i="52"/>
  <c r="FL788" i="52"/>
  <c r="EE282" i="52"/>
  <c r="DO416" i="52"/>
  <c r="EH183" i="52"/>
  <c r="FR898" i="52"/>
  <c r="FL888" i="52"/>
  <c r="ER942" i="52"/>
  <c r="EH180" i="52"/>
  <c r="DO331" i="52"/>
  <c r="EH501" i="52"/>
  <c r="FL815" i="52"/>
  <c r="FL249" i="52"/>
  <c r="DO635" i="52"/>
  <c r="HU267" i="52"/>
  <c r="GT267" i="52"/>
  <c r="HU228" i="52"/>
  <c r="IM924" i="52"/>
  <c r="FS81" i="52"/>
  <c r="HI847" i="52"/>
  <c r="Z808" i="52"/>
  <c r="DL667" i="52"/>
  <c r="HM228" i="52"/>
  <c r="II99" i="52"/>
  <c r="EZ91" i="52"/>
  <c r="IN274" i="52"/>
  <c r="FK584" i="52"/>
  <c r="FR768" i="52"/>
  <c r="AC970" i="52"/>
  <c r="FR764" i="52"/>
  <c r="FO98" i="52"/>
  <c r="DF98" i="52"/>
  <c r="IE530" i="52"/>
  <c r="IO530" i="52"/>
  <c r="ES530" i="52"/>
  <c r="IN530" i="52"/>
  <c r="DL661" i="52"/>
  <c r="DO661" i="52"/>
  <c r="GC947" i="52"/>
  <c r="FZ947" i="52"/>
  <c r="GH947" i="52"/>
  <c r="GA947" i="52"/>
  <c r="FY947" i="52"/>
  <c r="GE947" i="52"/>
  <c r="GG947" i="52"/>
  <c r="HZ947" i="52"/>
  <c r="GB947" i="52"/>
  <c r="GD947" i="52"/>
  <c r="GF947" i="52"/>
  <c r="FR724" i="52"/>
  <c r="Z576" i="52"/>
  <c r="AC576" i="52" s="1"/>
  <c r="AA576" i="52"/>
  <c r="EE629" i="52"/>
  <c r="EG629" i="52"/>
  <c r="DO704" i="52"/>
  <c r="Z693" i="52"/>
  <c r="AC693" i="52" s="1"/>
  <c r="AA693" i="52"/>
  <c r="FK625" i="52"/>
  <c r="FL625" i="52"/>
  <c r="EJ576" i="52"/>
  <c r="EG657" i="52"/>
  <c r="EE657" i="52"/>
  <c r="EK368" i="52"/>
  <c r="EL368" i="52"/>
  <c r="ER368" i="52"/>
  <c r="EP368" i="52"/>
  <c r="EQ368" i="52"/>
  <c r="EM368" i="52"/>
  <c r="Z359" i="52"/>
  <c r="AA359" i="52"/>
  <c r="EK333" i="52"/>
  <c r="DL600" i="52"/>
  <c r="FK661" i="52"/>
  <c r="FL661" i="52"/>
  <c r="DL695" i="52"/>
  <c r="DO695" i="52"/>
  <c r="IO238" i="52"/>
  <c r="IE238" i="52"/>
  <c r="ES238" i="52"/>
  <c r="IN238" i="52"/>
  <c r="FR691" i="52"/>
  <c r="FN691" i="52"/>
  <c r="IG691" i="52" s="1"/>
  <c r="EH677" i="52"/>
  <c r="EN677" i="52" s="1"/>
  <c r="EC677" i="52"/>
  <c r="EB677" i="52"/>
  <c r="ED677" i="52"/>
  <c r="DL534" i="52"/>
  <c r="DO534" i="52"/>
  <c r="GS857" i="52"/>
  <c r="HY857" i="52"/>
  <c r="EE645" i="52"/>
  <c r="EG645" i="52"/>
  <c r="EG576" i="52"/>
  <c r="EE576" i="52"/>
  <c r="FL681" i="52"/>
  <c r="FK681" i="52"/>
  <c r="FK629" i="52"/>
  <c r="FL629" i="52"/>
  <c r="IE558" i="52"/>
  <c r="ES558" i="52"/>
  <c r="IO558" i="52"/>
  <c r="IN558" i="52"/>
  <c r="EG625" i="52"/>
  <c r="EE625" i="52"/>
  <c r="ES666" i="52"/>
  <c r="IE666" i="52"/>
  <c r="IN666" i="52"/>
  <c r="IO666" i="52"/>
  <c r="FN645" i="52"/>
  <c r="IG645" i="52" s="1"/>
  <c r="FR645" i="52"/>
  <c r="DL657" i="52"/>
  <c r="DO657" i="52"/>
  <c r="EJ534" i="52"/>
  <c r="EI534" i="52"/>
  <c r="EB583" i="52"/>
  <c r="EL583" i="52" s="1"/>
  <c r="ED583" i="52"/>
  <c r="EM333" i="52"/>
  <c r="EG424" i="52"/>
  <c r="AC959" i="52"/>
  <c r="EE661" i="52"/>
  <c r="EG661" i="52"/>
  <c r="EQ240" i="52"/>
  <c r="EM240" i="52"/>
  <c r="ER240" i="52"/>
  <c r="EK240" i="52"/>
  <c r="EL240" i="52"/>
  <c r="EP240" i="52"/>
  <c r="EJ550" i="52"/>
  <c r="EI550" i="52"/>
  <c r="AC340" i="52"/>
  <c r="FN636" i="52"/>
  <c r="IG636" i="52" s="1"/>
  <c r="FR636" i="52"/>
  <c r="EI589" i="52"/>
  <c r="EJ589" i="52"/>
  <c r="EB665" i="52"/>
  <c r="EC665" i="52"/>
  <c r="EH665" i="52"/>
  <c r="ED665" i="52"/>
  <c r="FK576" i="52"/>
  <c r="FL576" i="52"/>
  <c r="ED681" i="52"/>
  <c r="EC681" i="52"/>
  <c r="EH681" i="52"/>
  <c r="DO629" i="52"/>
  <c r="DL629" i="52"/>
  <c r="GW333" i="52"/>
  <c r="GY333" i="52"/>
  <c r="GX333" i="52"/>
  <c r="Z541" i="52"/>
  <c r="AA541" i="52"/>
  <c r="EB681" i="52"/>
  <c r="EM681" i="52" s="1"/>
  <c r="DL697" i="52"/>
  <c r="DO697" i="52"/>
  <c r="DL620" i="52"/>
  <c r="DO620" i="52"/>
  <c r="EG583" i="52"/>
  <c r="EE583" i="52"/>
  <c r="Z240" i="52"/>
  <c r="AA240" i="52"/>
  <c r="Z247" i="52"/>
  <c r="AC247" i="52" s="1"/>
  <c r="AA247" i="52"/>
  <c r="DO696" i="52"/>
  <c r="DL696" i="52"/>
  <c r="FR694" i="52"/>
  <c r="HK947" i="52"/>
  <c r="HD947" i="52"/>
  <c r="HC947" i="52"/>
  <c r="HH947" i="52"/>
  <c r="HA947" i="52"/>
  <c r="HI947" i="52"/>
  <c r="HG947" i="52"/>
  <c r="HF947" i="52"/>
  <c r="HB947" i="52"/>
  <c r="HJ947" i="52"/>
  <c r="HE947" i="52"/>
  <c r="DL698" i="52"/>
  <c r="DO698" i="52"/>
  <c r="IO358" i="52"/>
  <c r="IE358" i="52"/>
  <c r="ES358" i="52"/>
  <c r="IN358" i="52"/>
  <c r="EZ64" i="52"/>
  <c r="CX64" i="52"/>
  <c r="ED645" i="52"/>
  <c r="EC645" i="52"/>
  <c r="EB645" i="52"/>
  <c r="EH645" i="52"/>
  <c r="DO707" i="52"/>
  <c r="DL707" i="52"/>
  <c r="EI650" i="52"/>
  <c r="EJ650" i="52"/>
  <c r="EI682" i="52"/>
  <c r="EJ682" i="52"/>
  <c r="Z625" i="52"/>
  <c r="AC625" i="52" s="1"/>
  <c r="AA625" i="52"/>
  <c r="IN554" i="52"/>
  <c r="IO554" i="52"/>
  <c r="ES554" i="52"/>
  <c r="IE554" i="52"/>
  <c r="EB629" i="52"/>
  <c r="EC629" i="52"/>
  <c r="EH629" i="52"/>
  <c r="ED629" i="52"/>
  <c r="IN590" i="52"/>
  <c r="IO590" i="52"/>
  <c r="ES590" i="52"/>
  <c r="IE590" i="52"/>
  <c r="EL333" i="52"/>
  <c r="GE333" i="52" s="1"/>
  <c r="AA566" i="52"/>
  <c r="Z566" i="52"/>
  <c r="DL691" i="52"/>
  <c r="DO691" i="52"/>
  <c r="FN681" i="52"/>
  <c r="IG681" i="52" s="1"/>
  <c r="FR681" i="52"/>
  <c r="DO589" i="52"/>
  <c r="DL589" i="52"/>
  <c r="AC141" i="52"/>
  <c r="AC400" i="52"/>
  <c r="Z147" i="52"/>
  <c r="AA147" i="52"/>
  <c r="EJ662" i="52"/>
  <c r="EI662" i="52"/>
  <c r="GK947" i="52"/>
  <c r="GJ947" i="52"/>
  <c r="GM947" i="52"/>
  <c r="GN947" i="52"/>
  <c r="GL947" i="52"/>
  <c r="EJ542" i="52"/>
  <c r="EI542" i="52"/>
  <c r="FK544" i="52"/>
  <c r="FL544" i="52"/>
  <c r="FL645" i="52"/>
  <c r="FK645" i="52"/>
  <c r="EG665" i="52"/>
  <c r="EE665" i="52"/>
  <c r="DO590" i="52"/>
  <c r="DL590" i="52"/>
  <c r="DO608" i="52"/>
  <c r="DL608" i="52"/>
  <c r="FR736" i="52"/>
  <c r="FR582" i="52"/>
  <c r="FN582" i="52"/>
  <c r="IG582" i="52" s="1"/>
  <c r="FK589" i="52"/>
  <c r="FL589" i="52"/>
  <c r="GR240" i="52"/>
  <c r="HY240" i="52"/>
  <c r="GS240" i="52"/>
  <c r="GP240" i="52"/>
  <c r="GQ240" i="52"/>
  <c r="FK528" i="52"/>
  <c r="FL528" i="52"/>
  <c r="EH286" i="52"/>
  <c r="EH165" i="52"/>
  <c r="DL619" i="52"/>
  <c r="FR425" i="52"/>
  <c r="DL67" i="52"/>
  <c r="FR864" i="52"/>
  <c r="FK973" i="52"/>
  <c r="EH128" i="52"/>
  <c r="EE501" i="52"/>
  <c r="DL989" i="52"/>
  <c r="EP942" i="52"/>
  <c r="FK330" i="52"/>
  <c r="DO419" i="52"/>
  <c r="DO865" i="52"/>
  <c r="FL1020" i="52"/>
  <c r="EH783" i="52"/>
  <c r="FL420" i="52"/>
  <c r="DO797" i="52"/>
  <c r="DO646" i="52"/>
  <c r="DO168" i="52"/>
  <c r="HS267" i="52"/>
  <c r="FL1009" i="52"/>
  <c r="II73" i="52"/>
  <c r="GR228" i="52"/>
  <c r="FR469" i="52"/>
  <c r="DL853" i="52"/>
  <c r="IM901" i="52"/>
  <c r="HB847" i="52"/>
  <c r="FL632" i="52"/>
  <c r="EH138" i="52"/>
  <c r="FL596" i="52"/>
  <c r="HH267" i="52"/>
  <c r="IO261" i="52"/>
  <c r="DF71" i="52"/>
  <c r="GU374" i="52"/>
  <c r="DL565" i="52"/>
  <c r="DL980" i="52"/>
  <c r="DL971" i="52"/>
  <c r="EJ581" i="52"/>
  <c r="FS581" i="52"/>
  <c r="EI581" i="52"/>
  <c r="DL705" i="52"/>
  <c r="DO705" i="52"/>
  <c r="EJ584" i="52"/>
  <c r="EI584" i="52"/>
  <c r="HP947" i="52"/>
  <c r="HM947" i="52"/>
  <c r="HO947" i="52"/>
  <c r="HN947" i="52"/>
  <c r="HQ947" i="52"/>
  <c r="Z598" i="52"/>
  <c r="AC598" i="52" s="1"/>
  <c r="AA598" i="52"/>
  <c r="FK665" i="52"/>
  <c r="FL665" i="52"/>
  <c r="ES523" i="52"/>
  <c r="IE523" i="52"/>
  <c r="DL578" i="52"/>
  <c r="DO578" i="52"/>
  <c r="EJ523" i="52"/>
  <c r="DL636" i="52"/>
  <c r="DO636" i="52"/>
  <c r="EN333" i="52"/>
  <c r="GS333" i="52" s="1"/>
  <c r="AC194" i="52"/>
  <c r="FK583" i="52"/>
  <c r="FR590" i="52"/>
  <c r="FN590" i="52"/>
  <c r="IG590" i="52" s="1"/>
  <c r="EG523" i="52"/>
  <c r="EC523" i="52"/>
  <c r="EB523" i="52"/>
  <c r="ED523" i="52"/>
  <c r="EH523" i="52"/>
  <c r="FR710" i="52"/>
  <c r="EJ602" i="52"/>
  <c r="EI602" i="52"/>
  <c r="GP947" i="52"/>
  <c r="GT947" i="52"/>
  <c r="IJ947" i="52" s="1"/>
  <c r="GS947" i="52"/>
  <c r="GU947" i="52"/>
  <c r="GR947" i="52"/>
  <c r="GQ947" i="52"/>
  <c r="HY947" i="52"/>
  <c r="IF947" i="52" s="1"/>
  <c r="DO694" i="52"/>
  <c r="DL694" i="52"/>
  <c r="AC685" i="52"/>
  <c r="EA21" i="52"/>
  <c r="DO343" i="52"/>
  <c r="EB32" i="52"/>
  <c r="EH104" i="52"/>
  <c r="FR568" i="52"/>
  <c r="DL316" i="52"/>
  <c r="EM246" i="52"/>
  <c r="DL464" i="52"/>
  <c r="EH832" i="52"/>
  <c r="DL662" i="52"/>
  <c r="DL255" i="52"/>
  <c r="DO784" i="52"/>
  <c r="FL338" i="52"/>
  <c r="EL942" i="52"/>
  <c r="DL448" i="52"/>
  <c r="DL429" i="52"/>
  <c r="EH294" i="52"/>
  <c r="DL480" i="52"/>
  <c r="GJ267" i="52"/>
  <c r="FR881" i="52"/>
  <c r="FS73" i="52"/>
  <c r="GB228" i="52"/>
  <c r="FL164" i="52"/>
  <c r="FK199" i="52"/>
  <c r="DL627" i="52"/>
  <c r="HK847" i="52"/>
  <c r="EE138" i="52"/>
  <c r="HP267" i="52"/>
  <c r="GQ374" i="52"/>
  <c r="IE331" i="52"/>
  <c r="ET923" i="52"/>
  <c r="FR749" i="52"/>
  <c r="EG677" i="52"/>
  <c r="EE677" i="52"/>
  <c r="DO554" i="52"/>
  <c r="DL554" i="52"/>
  <c r="HV947" i="52"/>
  <c r="HU947" i="52"/>
  <c r="HT947" i="52"/>
  <c r="HS947" i="52"/>
  <c r="HW947" i="52"/>
  <c r="IN592" i="52"/>
  <c r="IE592" i="52"/>
  <c r="ES592" i="52"/>
  <c r="IO592" i="52"/>
  <c r="IO523" i="52"/>
  <c r="Z665" i="52"/>
  <c r="AC665" i="52" s="1"/>
  <c r="AA665" i="52"/>
  <c r="Z690" i="52"/>
  <c r="AA690" i="52"/>
  <c r="DO523" i="52"/>
  <c r="DL523" i="52"/>
  <c r="ET857" i="52"/>
  <c r="FL657" i="52"/>
  <c r="FK657" i="52"/>
  <c r="DL546" i="52"/>
  <c r="DO546" i="52"/>
  <c r="DO708" i="52"/>
  <c r="DL708" i="52"/>
  <c r="GX947" i="52"/>
  <c r="GW947" i="52"/>
  <c r="GY947" i="52"/>
  <c r="IN674" i="52"/>
  <c r="IE674" i="52"/>
  <c r="ES674" i="52"/>
  <c r="IO674" i="52"/>
  <c r="EI600" i="52"/>
  <c r="EJ600" i="52"/>
  <c r="FR712" i="52"/>
  <c r="FR730" i="52"/>
  <c r="FN730" i="52"/>
  <c r="IG730" i="52" s="1"/>
  <c r="EP333" i="52"/>
  <c r="EH112" i="52"/>
  <c r="FR964" i="52"/>
  <c r="EB104" i="52"/>
  <c r="EC104" i="52"/>
  <c r="FK97" i="52"/>
  <c r="DL1015" i="52"/>
  <c r="FR906" i="52"/>
  <c r="FK821" i="52"/>
  <c r="DO985" i="52"/>
  <c r="EG416" i="52"/>
  <c r="FR644" i="52"/>
  <c r="FK173" i="52"/>
  <c r="FK426" i="52"/>
  <c r="IK924" i="52"/>
  <c r="DL84" i="52"/>
  <c r="CU73" i="52"/>
  <c r="GG228" i="52"/>
  <c r="FR829" i="52"/>
  <c r="FR479" i="52"/>
  <c r="FK680" i="52"/>
  <c r="GU228" i="52"/>
  <c r="EO958" i="52"/>
  <c r="HC847" i="52"/>
  <c r="FZ847" i="52"/>
  <c r="GG267" i="52"/>
  <c r="IE94" i="52"/>
  <c r="EH20" i="52"/>
  <c r="EN20" i="52" s="1"/>
  <c r="GS20" i="52" s="1"/>
  <c r="IH50" i="52"/>
  <c r="ES95" i="52"/>
  <c r="FN71" i="52"/>
  <c r="IG71" i="52" s="1"/>
  <c r="AC552" i="52"/>
  <c r="FR935" i="52"/>
  <c r="IO274" i="52"/>
  <c r="FK575" i="52"/>
  <c r="AC886" i="52"/>
  <c r="FR776" i="52"/>
  <c r="FK920" i="52"/>
  <c r="EJ678" i="52"/>
  <c r="EI678" i="52"/>
  <c r="FR580" i="52"/>
  <c r="FN580" i="52"/>
  <c r="IG580" i="52" s="1"/>
  <c r="ED661" i="52"/>
  <c r="EH661" i="52"/>
  <c r="EC661" i="52"/>
  <c r="EB661" i="52"/>
  <c r="FN665" i="52"/>
  <c r="IG665" i="52" s="1"/>
  <c r="FR665" i="52"/>
  <c r="FN669" i="52"/>
  <c r="IG669" i="52" s="1"/>
  <c r="FR669" i="52"/>
  <c r="FK677" i="52"/>
  <c r="FL677" i="52"/>
  <c r="IO583" i="52"/>
  <c r="IE583" i="52"/>
  <c r="ES583" i="52"/>
  <c r="IN583" i="52"/>
  <c r="FV947" i="52"/>
  <c r="FU947" i="52"/>
  <c r="ET947" i="52"/>
  <c r="AC901" i="52"/>
  <c r="Z336" i="52"/>
  <c r="AA336" i="52"/>
  <c r="EJ618" i="52"/>
  <c r="EI618" i="52"/>
  <c r="IO626" i="52"/>
  <c r="ES626" i="52"/>
  <c r="IE626" i="52"/>
  <c r="IN523" i="52"/>
  <c r="FR661" i="52"/>
  <c r="FN661" i="52"/>
  <c r="IG661" i="52" s="1"/>
  <c r="ED576" i="52"/>
  <c r="EB576" i="52"/>
  <c r="EH576" i="52"/>
  <c r="EC576" i="52"/>
  <c r="EE681" i="52"/>
  <c r="EP681" i="52" s="1"/>
  <c r="DO583" i="52"/>
  <c r="DL583" i="52"/>
  <c r="AC962" i="52"/>
  <c r="IO578" i="52"/>
  <c r="IN578" i="52"/>
  <c r="ES578" i="52"/>
  <c r="IE578" i="52"/>
  <c r="Z567" i="52"/>
  <c r="AC567" i="52" s="1"/>
  <c r="AA567" i="52"/>
  <c r="GF857" i="52"/>
  <c r="HZ857" i="52"/>
  <c r="GE857" i="52"/>
  <c r="AA664" i="52"/>
  <c r="Z664" i="52"/>
  <c r="AC664" i="52" s="1"/>
  <c r="FR685" i="52"/>
  <c r="ED625" i="52"/>
  <c r="EB625" i="52"/>
  <c r="EC625" i="52"/>
  <c r="EH625" i="52"/>
  <c r="EI576" i="52"/>
  <c r="Z684" i="52"/>
  <c r="AC684" i="52" s="1"/>
  <c r="AA684" i="52"/>
  <c r="EH657" i="52"/>
  <c r="EB657" i="52"/>
  <c r="EQ657" i="52" s="1"/>
  <c r="EC657" i="52"/>
  <c r="ED657" i="52"/>
  <c r="EH583" i="52"/>
  <c r="FR693" i="52"/>
  <c r="FN693" i="52"/>
  <c r="IG693" i="52" s="1"/>
  <c r="FR598" i="52"/>
  <c r="AA980" i="52"/>
  <c r="Z980" i="52"/>
  <c r="AC980" i="52" s="1"/>
  <c r="EW91" i="52"/>
  <c r="EA91" i="52"/>
  <c r="DB91" i="52"/>
  <c r="DZ91" i="52"/>
  <c r="Z920" i="52"/>
  <c r="AC920" i="52" s="1"/>
  <c r="AA920" i="52"/>
  <c r="FK825" i="52"/>
  <c r="DL68" i="52"/>
  <c r="EC342" i="52"/>
  <c r="FR957" i="52"/>
  <c r="FK1006" i="52"/>
  <c r="FL558" i="52"/>
  <c r="DL827" i="52"/>
  <c r="FK190" i="52"/>
  <c r="FR476" i="52"/>
  <c r="FR796" i="52"/>
  <c r="HK370" i="52"/>
  <c r="FL660" i="52"/>
  <c r="FL830" i="52"/>
  <c r="FL820" i="52"/>
  <c r="DL452" i="52"/>
  <c r="FR844" i="52"/>
  <c r="FK656" i="52"/>
  <c r="HE267" i="52"/>
  <c r="HF267" i="52"/>
  <c r="HN267" i="52"/>
  <c r="GH267" i="52"/>
  <c r="FK800" i="52"/>
  <c r="FK1043" i="52"/>
  <c r="FK801" i="52"/>
  <c r="FL454" i="52"/>
  <c r="DL169" i="52"/>
  <c r="DO888" i="52"/>
  <c r="FR1039" i="52"/>
  <c r="HJ847" i="52"/>
  <c r="DL104" i="52"/>
  <c r="GH855" i="52"/>
  <c r="GG847" i="52"/>
  <c r="GA847" i="52"/>
  <c r="GQ320" i="52"/>
  <c r="FM101" i="52"/>
  <c r="IH99" i="52"/>
  <c r="EE75" i="52"/>
  <c r="IN11" i="52"/>
  <c r="AC544" i="52"/>
  <c r="EE978" i="52"/>
  <c r="EE591" i="52"/>
  <c r="FN711" i="52"/>
  <c r="IG711" i="52" s="1"/>
  <c r="FR711" i="52"/>
  <c r="Z387" i="52"/>
  <c r="AC387" i="52" s="1"/>
  <c r="AA387" i="52"/>
  <c r="DL920" i="52"/>
  <c r="FR771" i="52"/>
  <c r="FN771" i="52"/>
  <c r="IG771" i="52" s="1"/>
  <c r="Z377" i="52"/>
  <c r="AA377" i="52"/>
  <c r="FK969" i="52"/>
  <c r="FL969" i="52"/>
  <c r="AA967" i="52"/>
  <c r="Z967" i="52"/>
  <c r="AC967" i="52" s="1"/>
  <c r="EG962" i="52"/>
  <c r="EE962" i="52"/>
  <c r="AA602" i="52"/>
  <c r="Z602" i="52"/>
  <c r="AC602" i="52" s="1"/>
  <c r="FK982" i="52"/>
  <c r="FL982" i="52"/>
  <c r="FS929" i="52"/>
  <c r="EJ929" i="52"/>
  <c r="EI929" i="52"/>
  <c r="FK955" i="52"/>
  <c r="FL955" i="52"/>
  <c r="IE1027" i="52"/>
  <c r="ES1027" i="52"/>
  <c r="IN856" i="52"/>
  <c r="IE856" i="52"/>
  <c r="ES856" i="52"/>
  <c r="IO856" i="52"/>
  <c r="FL952" i="52"/>
  <c r="FK952" i="52"/>
  <c r="EI1021" i="52"/>
  <c r="EJ1021" i="52"/>
  <c r="EI976" i="52"/>
  <c r="FR952" i="52"/>
  <c r="EJ1033" i="52"/>
  <c r="EI1033" i="52"/>
  <c r="EJ951" i="52"/>
  <c r="EI951" i="52"/>
  <c r="AC135" i="52"/>
  <c r="AA148" i="52"/>
  <c r="Z148" i="52"/>
  <c r="AC148" i="52" s="1"/>
  <c r="EI952" i="52"/>
  <c r="EJ952" i="52"/>
  <c r="AC924" i="52"/>
  <c r="EO364" i="52"/>
  <c r="EN364" i="52"/>
  <c r="FK962" i="52"/>
  <c r="FL962" i="52"/>
  <c r="DL1029" i="52"/>
  <c r="DO1029" i="52"/>
  <c r="IN974" i="52"/>
  <c r="IE974" i="52"/>
  <c r="ES974" i="52"/>
  <c r="EJ962" i="52"/>
  <c r="EI962" i="52"/>
  <c r="DO960" i="52"/>
  <c r="DL960" i="52"/>
  <c r="Z621" i="52"/>
  <c r="AA621" i="52"/>
  <c r="ES381" i="52"/>
  <c r="IE381" i="52"/>
  <c r="IN381" i="52"/>
  <c r="IO381" i="52"/>
  <c r="EJ974" i="52"/>
  <c r="FN991" i="52"/>
  <c r="IG991" i="52" s="1"/>
  <c r="FR991" i="52"/>
  <c r="DL956" i="52"/>
  <c r="DO956" i="52"/>
  <c r="FN751" i="52"/>
  <c r="IG751" i="52" s="1"/>
  <c r="FR751" i="52"/>
  <c r="FR769" i="52"/>
  <c r="FN769" i="52"/>
  <c r="IG769" i="52" s="1"/>
  <c r="EI959" i="52"/>
  <c r="EJ959" i="52"/>
  <c r="FL614" i="52"/>
  <c r="EO320" i="52"/>
  <c r="AC158" i="52"/>
  <c r="EJ975" i="52"/>
  <c r="EI975" i="52"/>
  <c r="FN706" i="52"/>
  <c r="IG706" i="52" s="1"/>
  <c r="FR706" i="52"/>
  <c r="FK959" i="52"/>
  <c r="FL959" i="52"/>
  <c r="Z1026" i="52"/>
  <c r="AA1026" i="52"/>
  <c r="IN224" i="52"/>
  <c r="IO224" i="52"/>
  <c r="ES224" i="52"/>
  <c r="IE224" i="52"/>
  <c r="IE399" i="52"/>
  <c r="IN399" i="52"/>
  <c r="IO399" i="52"/>
  <c r="ES399" i="52"/>
  <c r="FK1029" i="52"/>
  <c r="Z1030" i="52"/>
  <c r="AA1030" i="52"/>
  <c r="EK955" i="52"/>
  <c r="FU955" i="52" s="1"/>
  <c r="EL955" i="52"/>
  <c r="ES1022" i="52"/>
  <c r="IE1022" i="52"/>
  <c r="AA155" i="52"/>
  <c r="Z155" i="52"/>
  <c r="FN955" i="52"/>
  <c r="IG955" i="52" s="1"/>
  <c r="FR955" i="52"/>
  <c r="IO161" i="52"/>
  <c r="IN161" i="52"/>
  <c r="ES161" i="52"/>
  <c r="IE161" i="52"/>
  <c r="FR756" i="52"/>
  <c r="DO43" i="52"/>
  <c r="DL43" i="52"/>
  <c r="IM921" i="52"/>
  <c r="AC227" i="52"/>
  <c r="Z592" i="52"/>
  <c r="AA592" i="52"/>
  <c r="Z1022" i="52"/>
  <c r="AA1022" i="52"/>
  <c r="ES375" i="52"/>
  <c r="IO375" i="52"/>
  <c r="IE375" i="52"/>
  <c r="IN375" i="52"/>
  <c r="FR754" i="52"/>
  <c r="FN754" i="52"/>
  <c r="IG754" i="52" s="1"/>
  <c r="EJ977" i="52"/>
  <c r="EI977" i="52"/>
  <c r="ES521" i="52"/>
  <c r="IE521" i="52"/>
  <c r="IO521" i="52"/>
  <c r="IN521" i="52"/>
  <c r="DO974" i="52"/>
  <c r="IO920" i="52"/>
  <c r="ES920" i="52"/>
  <c r="IN920" i="52"/>
  <c r="IE920" i="52"/>
  <c r="EK922" i="52"/>
  <c r="EL922" i="52"/>
  <c r="ER922" i="52"/>
  <c r="EM922" i="52"/>
  <c r="EP922" i="52"/>
  <c r="FN773" i="52"/>
  <c r="IG773" i="52" s="1"/>
  <c r="FR773" i="52"/>
  <c r="EK838" i="52"/>
  <c r="EM838" i="52"/>
  <c r="EQ838" i="52"/>
  <c r="EL838" i="52"/>
  <c r="EP838" i="52"/>
  <c r="ER838" i="52"/>
  <c r="FN775" i="52"/>
  <c r="IG775" i="52" s="1"/>
  <c r="FN774" i="52"/>
  <c r="IG774" i="52" s="1"/>
  <c r="FR774" i="52"/>
  <c r="FK639" i="52"/>
  <c r="DL789" i="52"/>
  <c r="FR632" i="52"/>
  <c r="EI958" i="52"/>
  <c r="EJ958" i="52"/>
  <c r="Z969" i="52"/>
  <c r="AA969" i="52"/>
  <c r="FN1022" i="52"/>
  <c r="IG1022" i="52" s="1"/>
  <c r="FR1022" i="52"/>
  <c r="Z373" i="52"/>
  <c r="AA373" i="52"/>
  <c r="EK402" i="52"/>
  <c r="DL982" i="52"/>
  <c r="DO982" i="52"/>
  <c r="AA949" i="52"/>
  <c r="Z949" i="52"/>
  <c r="AC949" i="52" s="1"/>
  <c r="IO955" i="52"/>
  <c r="ES955" i="52"/>
  <c r="IE955" i="52"/>
  <c r="IN955" i="52"/>
  <c r="GF955" i="52"/>
  <c r="FR767" i="52"/>
  <c r="FN765" i="52"/>
  <c r="IG765" i="52" s="1"/>
  <c r="FR765" i="52"/>
  <c r="EE920" i="52"/>
  <c r="EG920" i="52"/>
  <c r="EJ950" i="52"/>
  <c r="EI950" i="52"/>
  <c r="ES289" i="52"/>
  <c r="IE289" i="52"/>
  <c r="IN289" i="52"/>
  <c r="IO289" i="52"/>
  <c r="EJ970" i="52"/>
  <c r="EI970" i="52"/>
  <c r="EH253" i="52"/>
  <c r="DZ21" i="52"/>
  <c r="FK911" i="52"/>
  <c r="EC229" i="52"/>
  <c r="FK905" i="52"/>
  <c r="FR301" i="52"/>
  <c r="FR995" i="52"/>
  <c r="EH662" i="52"/>
  <c r="FK782" i="52"/>
  <c r="FL861" i="52"/>
  <c r="EC335" i="52"/>
  <c r="EE684" i="52"/>
  <c r="FL824" i="52"/>
  <c r="EH354" i="52"/>
  <c r="FL865" i="52"/>
  <c r="HB370" i="52"/>
  <c r="DO716" i="52"/>
  <c r="GD267" i="52"/>
  <c r="GU267" i="52"/>
  <c r="HB267" i="52"/>
  <c r="GB267" i="52"/>
  <c r="EE292" i="52"/>
  <c r="DL174" i="52"/>
  <c r="HK228" i="52"/>
  <c r="EC274" i="52"/>
  <c r="ET228" i="52"/>
  <c r="FL517" i="52"/>
  <c r="DL401" i="52"/>
  <c r="HF847" i="52"/>
  <c r="FK972" i="52"/>
  <c r="AC161" i="52"/>
  <c r="FY847" i="52"/>
  <c r="GP320" i="52"/>
  <c r="AC382" i="52"/>
  <c r="ES396" i="52"/>
  <c r="EE11" i="52"/>
  <c r="FR993" i="52"/>
  <c r="DO937" i="52"/>
  <c r="AA937" i="52" s="1"/>
  <c r="AC368" i="52"/>
  <c r="AC160" i="52"/>
  <c r="AA971" i="52"/>
  <c r="Z971" i="52"/>
  <c r="FR760" i="52"/>
  <c r="EM402" i="52"/>
  <c r="ER402" i="52"/>
  <c r="EP402" i="52"/>
  <c r="EQ402" i="52"/>
  <c r="EL402" i="52"/>
  <c r="ES346" i="52"/>
  <c r="IE346" i="52"/>
  <c r="IN346" i="52"/>
  <c r="IO346" i="52"/>
  <c r="IN379" i="52"/>
  <c r="IO379" i="52"/>
  <c r="ES379" i="52"/>
  <c r="IE379" i="52"/>
  <c r="FR723" i="52"/>
  <c r="FN723" i="52"/>
  <c r="IG723" i="52" s="1"/>
  <c r="FK951" i="52"/>
  <c r="FL951" i="52"/>
  <c r="ES294" i="52"/>
  <c r="IN294" i="52"/>
  <c r="IE294" i="52"/>
  <c r="IO294" i="52"/>
  <c r="ED982" i="52"/>
  <c r="EB982" i="52"/>
  <c r="EH982" i="52"/>
  <c r="EC982" i="52"/>
  <c r="HZ955" i="52"/>
  <c r="FR986" i="52"/>
  <c r="EB952" i="52"/>
  <c r="EH952" i="52"/>
  <c r="ED952" i="52"/>
  <c r="FN695" i="52"/>
  <c r="IG695" i="52" s="1"/>
  <c r="FR695" i="52"/>
  <c r="DO958" i="52"/>
  <c r="DL958" i="52"/>
  <c r="EJ973" i="52"/>
  <c r="EI973" i="52"/>
  <c r="EG405" i="52"/>
  <c r="FR973" i="52"/>
  <c r="FK435" i="52"/>
  <c r="EH254" i="52"/>
  <c r="DL826" i="52"/>
  <c r="EC32" i="52"/>
  <c r="EH25" i="52"/>
  <c r="DO830" i="52"/>
  <c r="DO338" i="52"/>
  <c r="DO170" i="52"/>
  <c r="FK235" i="52"/>
  <c r="FL899" i="52"/>
  <c r="FR680" i="52"/>
  <c r="HD370" i="52"/>
  <c r="FR461" i="52"/>
  <c r="FR489" i="52"/>
  <c r="FR463" i="52"/>
  <c r="EC848" i="52"/>
  <c r="DL437" i="52"/>
  <c r="EC843" i="52"/>
  <c r="FR1025" i="52"/>
  <c r="FK251" i="52"/>
  <c r="HO267" i="52"/>
  <c r="GQ267" i="52"/>
  <c r="HA267" i="52"/>
  <c r="DL642" i="52"/>
  <c r="DO109" i="52"/>
  <c r="DO983" i="52"/>
  <c r="EH186" i="52"/>
  <c r="EG439" i="52"/>
  <c r="FK1026" i="52"/>
  <c r="EG1044" i="52"/>
  <c r="EE971" i="52"/>
  <c r="DO431" i="52"/>
  <c r="HD847" i="52"/>
  <c r="GH847" i="52"/>
  <c r="DO258" i="52"/>
  <c r="DO675" i="52"/>
  <c r="GR320" i="52"/>
  <c r="FK1039" i="52"/>
  <c r="IN396" i="52"/>
  <c r="EJ10" i="52"/>
  <c r="CX5" i="52"/>
  <c r="EW5" i="52" s="1"/>
  <c r="FI5" i="52" s="1"/>
  <c r="CX71" i="52"/>
  <c r="EP364" i="52"/>
  <c r="ET364" i="52" s="1"/>
  <c r="ER364" i="52"/>
  <c r="EK364" i="52"/>
  <c r="EQ364" i="52"/>
  <c r="EM364" i="52"/>
  <c r="EL364" i="52"/>
  <c r="EJ922" i="52"/>
  <c r="EI922" i="52"/>
  <c r="IO960" i="52"/>
  <c r="IN960" i="52"/>
  <c r="ES960" i="52"/>
  <c r="IE960" i="52"/>
  <c r="EG1029" i="52"/>
  <c r="EE1029" i="52"/>
  <c r="GE859" i="52"/>
  <c r="DL975" i="52"/>
  <c r="DO975" i="52"/>
  <c r="EE982" i="52"/>
  <c r="EG982" i="52"/>
  <c r="FR743" i="52"/>
  <c r="FN743" i="52"/>
  <c r="IG743" i="52" s="1"/>
  <c r="FR982" i="52"/>
  <c r="FN982" i="52"/>
  <c r="IG982" i="52" s="1"/>
  <c r="FR922" i="52"/>
  <c r="FN922" i="52"/>
  <c r="IG922" i="52" s="1"/>
  <c r="FN753" i="52"/>
  <c r="IG753" i="52" s="1"/>
  <c r="FR753" i="52"/>
  <c r="FR772" i="52"/>
  <c r="FN772" i="52"/>
  <c r="IG772" i="52" s="1"/>
  <c r="FN757" i="52"/>
  <c r="IG757" i="52" s="1"/>
  <c r="FR757" i="52"/>
  <c r="FN758" i="52"/>
  <c r="IG758" i="52" s="1"/>
  <c r="FR758" i="52"/>
  <c r="IE393" i="52"/>
  <c r="IN393" i="52"/>
  <c r="ES393" i="52"/>
  <c r="IO393" i="52"/>
  <c r="DL965" i="52"/>
  <c r="DO965" i="52"/>
  <c r="FL970" i="52"/>
  <c r="IE265" i="52"/>
  <c r="ES265" i="52"/>
  <c r="IN265" i="52"/>
  <c r="IO265" i="52"/>
  <c r="EQ922" i="52"/>
  <c r="FR702" i="52"/>
  <c r="FN702" i="52"/>
  <c r="IG702" i="52" s="1"/>
  <c r="FN761" i="52"/>
  <c r="IG761" i="52" s="1"/>
  <c r="FR761" i="52"/>
  <c r="HZ859" i="52"/>
  <c r="IF859" i="52" s="1"/>
  <c r="FK640" i="52"/>
  <c r="EO144" i="52"/>
  <c r="EH300" i="52"/>
  <c r="FK731" i="52"/>
  <c r="FK890" i="52"/>
  <c r="FR1034" i="52"/>
  <c r="FK634" i="52"/>
  <c r="FK399" i="52"/>
  <c r="DL458" i="52"/>
  <c r="FK802" i="52"/>
  <c r="DO824" i="52"/>
  <c r="DO71" i="52"/>
  <c r="EC911" i="52"/>
  <c r="FL166" i="52"/>
  <c r="FK594" i="52"/>
  <c r="HA847" i="52"/>
  <c r="DO259" i="52"/>
  <c r="GD847" i="52"/>
  <c r="GB847" i="52"/>
  <c r="FK138" i="52"/>
  <c r="II131" i="52"/>
  <c r="FR616" i="52"/>
  <c r="FL521" i="52"/>
  <c r="FR721" i="52"/>
  <c r="AC961" i="52"/>
  <c r="ES351" i="52"/>
  <c r="IE351" i="52"/>
  <c r="IO351" i="52"/>
  <c r="IN351" i="52"/>
  <c r="AC868" i="52"/>
  <c r="EJ969" i="52"/>
  <c r="EI969" i="52"/>
  <c r="Z198" i="52"/>
  <c r="AA198" i="52"/>
  <c r="EH1029" i="52"/>
  <c r="EC1029" i="52"/>
  <c r="EB1029" i="52"/>
  <c r="ED1029" i="52"/>
  <c r="AA977" i="52"/>
  <c r="Z977" i="52"/>
  <c r="DL978" i="52"/>
  <c r="DO978" i="52"/>
  <c r="EO402" i="52"/>
  <c r="EN402" i="52"/>
  <c r="ED962" i="52"/>
  <c r="EB962" i="52"/>
  <c r="EH962" i="52"/>
  <c r="EC962" i="52"/>
  <c r="FK975" i="52"/>
  <c r="EO838" i="52"/>
  <c r="EN838" i="52"/>
  <c r="ED955" i="52"/>
  <c r="EH955" i="52"/>
  <c r="EC955" i="52"/>
  <c r="EE952" i="52"/>
  <c r="EG952" i="52"/>
  <c r="ED920" i="52"/>
  <c r="EC920" i="52"/>
  <c r="EH920" i="52"/>
  <c r="EB920" i="52"/>
  <c r="AA955" i="52"/>
  <c r="Z955" i="52"/>
  <c r="IO1027" i="52"/>
  <c r="FK965" i="52"/>
  <c r="EN922" i="52"/>
  <c r="EO922" i="52"/>
  <c r="FK977" i="52"/>
  <c r="DL961" i="52"/>
  <c r="Z1028" i="52"/>
  <c r="AA1028" i="52"/>
  <c r="DL310" i="52"/>
  <c r="EG992" i="52"/>
  <c r="FL909" i="52"/>
  <c r="EC42" i="52"/>
  <c r="EH107" i="52"/>
  <c r="DL311" i="52"/>
  <c r="EH257" i="52"/>
  <c r="DL498" i="52"/>
  <c r="FL827" i="52"/>
  <c r="DO474" i="52"/>
  <c r="EC833" i="52"/>
  <c r="EH189" i="52"/>
  <c r="EH283" i="52"/>
  <c r="FR495" i="52"/>
  <c r="DO655" i="52"/>
  <c r="FR112" i="52"/>
  <c r="DL791" i="52"/>
  <c r="FK729" i="52"/>
  <c r="FR745" i="52"/>
  <c r="EC76" i="52"/>
  <c r="EE439" i="52"/>
  <c r="FK844" i="52"/>
  <c r="DO803" i="52"/>
  <c r="FK185" i="52"/>
  <c r="FL828" i="52"/>
  <c r="FR560" i="52"/>
  <c r="IB924" i="52"/>
  <c r="FK569" i="52"/>
  <c r="AC917" i="52"/>
  <c r="FM50" i="52"/>
  <c r="FM10" i="52"/>
  <c r="FR11" i="52"/>
  <c r="EE1030" i="52"/>
  <c r="DL573" i="52"/>
  <c r="EN376" i="52"/>
  <c r="FE64" i="52"/>
  <c r="FS64" i="52" s="1"/>
  <c r="CU64" i="52"/>
  <c r="FL567" i="52"/>
  <c r="FK567" i="52"/>
  <c r="EJ568" i="52"/>
  <c r="EI568" i="52"/>
  <c r="EI330" i="52"/>
  <c r="EJ330" i="52"/>
  <c r="FN725" i="52"/>
  <c r="IG725" i="52" s="1"/>
  <c r="FR725" i="52"/>
  <c r="FN735" i="52"/>
  <c r="IG735" i="52" s="1"/>
  <c r="FR735" i="52"/>
  <c r="ES154" i="52"/>
  <c r="IE154" i="52"/>
  <c r="IN154" i="52"/>
  <c r="IO154" i="52"/>
  <c r="ET933" i="52"/>
  <c r="FV933" i="52"/>
  <c r="IK933" i="52" s="1"/>
  <c r="FU933" i="52"/>
  <c r="FW933" i="52" s="1"/>
  <c r="FR720" i="52"/>
  <c r="IE966" i="52"/>
  <c r="IO966" i="52"/>
  <c r="IN966" i="52"/>
  <c r="ES966" i="52"/>
  <c r="IE299" i="52"/>
  <c r="IN299" i="52"/>
  <c r="IO299" i="52"/>
  <c r="ES299" i="52"/>
  <c r="Z320" i="52"/>
  <c r="AA320" i="52"/>
  <c r="EO589" i="52"/>
  <c r="EN589" i="52"/>
  <c r="FL575" i="52"/>
  <c r="FI93" i="52"/>
  <c r="EJ917" i="52"/>
  <c r="EI917" i="52"/>
  <c r="FR584" i="52"/>
  <c r="FN584" i="52"/>
  <c r="IG584" i="52" s="1"/>
  <c r="EC567" i="52"/>
  <c r="ED567" i="52"/>
  <c r="EH567" i="52"/>
  <c r="EB567" i="52"/>
  <c r="FN742" i="52"/>
  <c r="IG742" i="52" s="1"/>
  <c r="FR742" i="52"/>
  <c r="FN738" i="52"/>
  <c r="IG738" i="52" s="1"/>
  <c r="FR738" i="52"/>
  <c r="EE534" i="52"/>
  <c r="EG534" i="52"/>
  <c r="FN589" i="52"/>
  <c r="IG589" i="52" s="1"/>
  <c r="FR589" i="52"/>
  <c r="EK360" i="52"/>
  <c r="EQ360" i="52"/>
  <c r="EM360" i="52"/>
  <c r="ER360" i="52"/>
  <c r="EL360" i="52"/>
  <c r="HZ360" i="52" s="1"/>
  <c r="EP360" i="52"/>
  <c r="DL1028" i="52"/>
  <c r="FS575" i="52"/>
  <c r="EI575" i="52"/>
  <c r="EJ575" i="52"/>
  <c r="FN722" i="52"/>
  <c r="IG722" i="52" s="1"/>
  <c r="FR722" i="52"/>
  <c r="ED575" i="52"/>
  <c r="EO575" i="52" s="1"/>
  <c r="EB575" i="52"/>
  <c r="GW856" i="52"/>
  <c r="GY856" i="52"/>
  <c r="GX856" i="52"/>
  <c r="FN728" i="52"/>
  <c r="IG728" i="52" s="1"/>
  <c r="FR728" i="52"/>
  <c r="IH93" i="52"/>
  <c r="II93" i="52"/>
  <c r="EQ142" i="52"/>
  <c r="AC855" i="52"/>
  <c r="DL852" i="52"/>
  <c r="FN741" i="52"/>
  <c r="IG741" i="52" s="1"/>
  <c r="FR741" i="52"/>
  <c r="AC929" i="52"/>
  <c r="ED591" i="52"/>
  <c r="EH591" i="52"/>
  <c r="EC591" i="52"/>
  <c r="EH534" i="52"/>
  <c r="ED534" i="52"/>
  <c r="EC534" i="52"/>
  <c r="EB534" i="52"/>
  <c r="FR707" i="52"/>
  <c r="FN707" i="52"/>
  <c r="IG707" i="52" s="1"/>
  <c r="IE269" i="52"/>
  <c r="ES269" i="52"/>
  <c r="IN269" i="52"/>
  <c r="IO269" i="52"/>
  <c r="GS856" i="52"/>
  <c r="HY856" i="52"/>
  <c r="IF856" i="52" s="1"/>
  <c r="FR521" i="52"/>
  <c r="GS320" i="52"/>
  <c r="HY320" i="52"/>
  <c r="Z246" i="52"/>
  <c r="AA246" i="52"/>
  <c r="EG567" i="52"/>
  <c r="EE567" i="52"/>
  <c r="FR697" i="52"/>
  <c r="FN697" i="52"/>
  <c r="IG697" i="52" s="1"/>
  <c r="FK534" i="52"/>
  <c r="FL534" i="52"/>
  <c r="EJ591" i="52"/>
  <c r="EI591" i="52"/>
  <c r="Z203" i="52"/>
  <c r="AA203" i="52"/>
  <c r="IE282" i="52"/>
  <c r="ES282" i="52"/>
  <c r="IN282" i="52"/>
  <c r="IO282" i="52"/>
  <c r="FN766" i="52"/>
  <c r="IG766" i="52" s="1"/>
  <c r="FR766" i="52"/>
  <c r="EJ586" i="52"/>
  <c r="EI586" i="52"/>
  <c r="DO575" i="52"/>
  <c r="FV194" i="52"/>
  <c r="FU194" i="52"/>
  <c r="FW194" i="52" s="1"/>
  <c r="AC571" i="52"/>
  <c r="Z202" i="52"/>
  <c r="AA202" i="52"/>
  <c r="EG575" i="52"/>
  <c r="EE575" i="52"/>
  <c r="DO354" i="52"/>
  <c r="EE584" i="52"/>
  <c r="EG584" i="52"/>
  <c r="AC398" i="52"/>
  <c r="EI479" i="52"/>
  <c r="ES479" i="52" s="1"/>
  <c r="IE380" i="52"/>
  <c r="IN380" i="52"/>
  <c r="IO380" i="52"/>
  <c r="ES380" i="52"/>
  <c r="AA877" i="52"/>
  <c r="Z877" i="52"/>
  <c r="AC877" i="52" s="1"/>
  <c r="GY320" i="52"/>
  <c r="GX320" i="52"/>
  <c r="GW320" i="52"/>
  <c r="Z372" i="52"/>
  <c r="AA372" i="52"/>
  <c r="FK591" i="52"/>
  <c r="FL591" i="52"/>
  <c r="FN717" i="52"/>
  <c r="IG717" i="52" s="1"/>
  <c r="FR717" i="52"/>
  <c r="EL320" i="52"/>
  <c r="EP320" i="52"/>
  <c r="EK320" i="52"/>
  <c r="EQ320" i="52"/>
  <c r="EM320" i="52"/>
  <c r="ER320" i="52"/>
  <c r="EN146" i="52"/>
  <c r="GS146" i="52" s="1"/>
  <c r="EO146" i="52"/>
  <c r="ES287" i="52"/>
  <c r="IE287" i="52"/>
  <c r="IN287" i="52"/>
  <c r="IO287" i="52"/>
  <c r="IE414" i="52"/>
  <c r="IN414" i="52"/>
  <c r="IO414" i="52"/>
  <c r="ES414" i="52"/>
  <c r="EK161" i="52"/>
  <c r="EM161" i="52"/>
  <c r="GK161" i="52" s="1"/>
  <c r="EL161" i="52"/>
  <c r="GF161" i="52" s="1"/>
  <c r="FR668" i="52"/>
  <c r="EH38" i="52"/>
  <c r="EC38" i="52"/>
  <c r="EB48" i="52"/>
  <c r="EB439" i="52"/>
  <c r="FL440" i="52"/>
  <c r="DO257" i="52"/>
  <c r="FK807" i="52"/>
  <c r="DL321" i="52"/>
  <c r="DO426" i="52"/>
  <c r="DL415" i="52"/>
  <c r="FK237" i="52"/>
  <c r="FL570" i="52"/>
  <c r="EH185" i="52"/>
  <c r="FK891" i="52"/>
  <c r="FL864" i="52"/>
  <c r="DO837" i="52"/>
  <c r="IH101" i="52"/>
  <c r="EE451" i="52"/>
  <c r="EG1041" i="52"/>
  <c r="FR358" i="52"/>
  <c r="DO1039" i="52"/>
  <c r="AC601" i="52"/>
  <c r="IJ921" i="52"/>
  <c r="AC151" i="52"/>
  <c r="AC344" i="52"/>
  <c r="Z353" i="52"/>
  <c r="AA353" i="52"/>
  <c r="GW923" i="52"/>
  <c r="GX923" i="52"/>
  <c r="GY923" i="52"/>
  <c r="EJ965" i="52"/>
  <c r="EI965" i="52"/>
  <c r="IN271" i="52"/>
  <c r="IE271" i="52"/>
  <c r="GS933" i="52"/>
  <c r="HY933" i="52"/>
  <c r="AC208" i="52"/>
  <c r="EN360" i="52"/>
  <c r="EO360" i="52"/>
  <c r="IE360" i="52"/>
  <c r="ES360" i="52"/>
  <c r="IN360" i="52"/>
  <c r="IO360" i="52"/>
  <c r="DO702" i="52"/>
  <c r="DL702" i="52"/>
  <c r="EI570" i="52"/>
  <c r="EJ570" i="52"/>
  <c r="DL668" i="52"/>
  <c r="DO668" i="52"/>
  <c r="ES335" i="52"/>
  <c r="IE335" i="52"/>
  <c r="IN335" i="52"/>
  <c r="IO335" i="52"/>
  <c r="FR714" i="52"/>
  <c r="GE933" i="52"/>
  <c r="HZ933" i="52"/>
  <c r="GF933" i="52"/>
  <c r="FR708" i="52"/>
  <c r="FN708" i="52"/>
  <c r="IG708" i="52" s="1"/>
  <c r="EG591" i="52"/>
  <c r="FN737" i="52"/>
  <c r="IG737" i="52" s="1"/>
  <c r="FR737" i="52"/>
  <c r="EM236" i="52"/>
  <c r="EQ236" i="52"/>
  <c r="ER236" i="52"/>
  <c r="EK236" i="52"/>
  <c r="EL236" i="52"/>
  <c r="EP236" i="52"/>
  <c r="DO966" i="52"/>
  <c r="DL966" i="52"/>
  <c r="FV919" i="52"/>
  <c r="ET919" i="52"/>
  <c r="FU919" i="52"/>
  <c r="FW919" i="52" s="1"/>
  <c r="EH584" i="52"/>
  <c r="EC584" i="52"/>
  <c r="EB584" i="52"/>
  <c r="ED584" i="52"/>
  <c r="DL787" i="52"/>
  <c r="DO421" i="52"/>
  <c r="DL986" i="52"/>
  <c r="EB42" i="52"/>
  <c r="ED38" i="52"/>
  <c r="EH48" i="52"/>
  <c r="FL184" i="52"/>
  <c r="DO780" i="52"/>
  <c r="FK125" i="52"/>
  <c r="FK417" i="52"/>
  <c r="FL86" i="52"/>
  <c r="FK869" i="52"/>
  <c r="EB992" i="52"/>
  <c r="DL81" i="52"/>
  <c r="FR421" i="52"/>
  <c r="EH290" i="52"/>
  <c r="FL580" i="52"/>
  <c r="FR910" i="52"/>
  <c r="DO422" i="52"/>
  <c r="DL251" i="52"/>
  <c r="FK671" i="52"/>
  <c r="FK624" i="52"/>
  <c r="FR69" i="52"/>
  <c r="EE453" i="52"/>
  <c r="EG880" i="52"/>
  <c r="II101" i="52"/>
  <c r="EG250" i="52"/>
  <c r="IB921" i="52"/>
  <c r="FR1027" i="52"/>
  <c r="AA149" i="52"/>
  <c r="AC149" i="52" s="1"/>
  <c r="EJ122" i="52"/>
  <c r="EI121" i="52"/>
  <c r="EO236" i="52"/>
  <c r="EN236" i="52"/>
  <c r="FO64" i="52"/>
  <c r="DF64" i="52"/>
  <c r="AA159" i="52"/>
  <c r="Z159" i="52"/>
  <c r="IN735" i="52"/>
  <c r="GS923" i="52"/>
  <c r="HY923" i="52"/>
  <c r="IF923" i="52" s="1"/>
  <c r="GR923" i="52"/>
  <c r="GQ923" i="52"/>
  <c r="GU923" i="52"/>
  <c r="GT923" i="52"/>
  <c r="GP923" i="52"/>
  <c r="Z360" i="52"/>
  <c r="AA360" i="52"/>
  <c r="GW933" i="52"/>
  <c r="GY933" i="52"/>
  <c r="GX933" i="52"/>
  <c r="FV592" i="52"/>
  <c r="FU592" i="52"/>
  <c r="FW592" i="52" s="1"/>
  <c r="EW85" i="52"/>
  <c r="FI85" i="52" s="1"/>
  <c r="FL85" i="52" s="1"/>
  <c r="DB85" i="52"/>
  <c r="EA85" i="52"/>
  <c r="AA584" i="52"/>
  <c r="Z584" i="52"/>
  <c r="GX901" i="52"/>
  <c r="GW901" i="52"/>
  <c r="GY901" i="52"/>
  <c r="FL917" i="52"/>
  <c r="FK917" i="52"/>
  <c r="EO248" i="52"/>
  <c r="EN248" i="52"/>
  <c r="EB591" i="52"/>
  <c r="EZ84" i="52"/>
  <c r="CX84" i="52"/>
  <c r="FN740" i="52"/>
  <c r="IG740" i="52" s="1"/>
  <c r="FR740" i="52"/>
  <c r="IO735" i="52"/>
  <c r="FK966" i="52"/>
  <c r="FL966" i="52"/>
  <c r="DB28" i="52"/>
  <c r="FL314" i="52"/>
  <c r="EG42" i="52"/>
  <c r="EG38" i="52"/>
  <c r="EH42" i="52"/>
  <c r="DO73" i="52"/>
  <c r="EC238" i="52"/>
  <c r="FK683" i="52"/>
  <c r="FK479" i="52"/>
  <c r="DL654" i="52"/>
  <c r="EC303" i="52"/>
  <c r="DO764" i="52"/>
  <c r="FR339" i="52"/>
  <c r="FK550" i="52"/>
  <c r="FK626" i="52"/>
  <c r="FK1003" i="52"/>
  <c r="EH251" i="52"/>
  <c r="FK416" i="52"/>
  <c r="EE105" i="52"/>
  <c r="EE1002" i="52"/>
  <c r="FK1000" i="52"/>
  <c r="EE197" i="52"/>
  <c r="DF134" i="52"/>
  <c r="FR525" i="52"/>
  <c r="AC979" i="52"/>
  <c r="FM99" i="52"/>
  <c r="AC204" i="52"/>
  <c r="IO386" i="52"/>
  <c r="IE386" i="52"/>
  <c r="ES386" i="52"/>
  <c r="IN386" i="52"/>
  <c r="EQ589" i="52"/>
  <c r="EM589" i="52"/>
  <c r="EP589" i="52"/>
  <c r="EL589" i="52"/>
  <c r="EK589" i="52"/>
  <c r="ER589" i="52"/>
  <c r="FR763" i="52"/>
  <c r="FN763" i="52"/>
  <c r="IG763" i="52" s="1"/>
  <c r="Z591" i="52"/>
  <c r="AA591" i="52"/>
  <c r="FN733" i="52"/>
  <c r="IG733" i="52" s="1"/>
  <c r="FR733" i="52"/>
  <c r="IO963" i="52"/>
  <c r="IN963" i="52"/>
  <c r="IE963" i="52"/>
  <c r="ES963" i="52"/>
  <c r="FS591" i="52"/>
  <c r="FC84" i="52"/>
  <c r="FS84" i="52" s="1"/>
  <c r="CU84" i="52"/>
  <c r="FR727" i="52"/>
  <c r="IN197" i="52"/>
  <c r="ES197" i="52"/>
  <c r="IO197" i="52"/>
  <c r="IE197" i="52"/>
  <c r="ER248" i="52"/>
  <c r="EQ248" i="52"/>
  <c r="EM248" i="52"/>
  <c r="EL248" i="52"/>
  <c r="EK248" i="52"/>
  <c r="EP248" i="52"/>
  <c r="FU392" i="52"/>
  <c r="FW392" i="52" s="1"/>
  <c r="FV392" i="52"/>
  <c r="Z614" i="52"/>
  <c r="AA614" i="52"/>
  <c r="Z852" i="52"/>
  <c r="AA852" i="52"/>
  <c r="FL334" i="52"/>
  <c r="FI16" i="52"/>
  <c r="DL580" i="52"/>
  <c r="EE450" i="52"/>
  <c r="DL792" i="52"/>
  <c r="FL273" i="52"/>
  <c r="EH256" i="52"/>
  <c r="FL297" i="52"/>
  <c r="EB103" i="52"/>
  <c r="FR86" i="52"/>
  <c r="FL652" i="52"/>
  <c r="EE415" i="52"/>
  <c r="EC837" i="52"/>
  <c r="FL72" i="52"/>
  <c r="AC370" i="52"/>
  <c r="EN970" i="52"/>
  <c r="HQ161" i="52"/>
  <c r="HN161" i="52"/>
  <c r="HP161" i="52"/>
  <c r="HO161" i="52"/>
  <c r="HM161" i="52"/>
  <c r="IE565" i="52"/>
  <c r="IN565" i="52"/>
  <c r="IO565" i="52"/>
  <c r="ES565" i="52"/>
  <c r="ET374" i="52"/>
  <c r="FU374" i="52"/>
  <c r="FV374" i="52"/>
  <c r="EI76" i="52"/>
  <c r="EJ76" i="52"/>
  <c r="EI901" i="52"/>
  <c r="EJ901" i="52"/>
  <c r="EN337" i="52"/>
  <c r="EO337" i="52"/>
  <c r="EO392" i="52"/>
  <c r="EN392" i="52"/>
  <c r="EJ761" i="52"/>
  <c r="EI761" i="52"/>
  <c r="ET925" i="52"/>
  <c r="FK573" i="52"/>
  <c r="FL573" i="52"/>
  <c r="FN602" i="52"/>
  <c r="IG602" i="52" s="1"/>
  <c r="FR602" i="52"/>
  <c r="GX374" i="52"/>
  <c r="GY374" i="52"/>
  <c r="GW374" i="52"/>
  <c r="Z573" i="52"/>
  <c r="AA573" i="52"/>
  <c r="EG1030" i="52"/>
  <c r="AA213" i="52"/>
  <c r="Z213" i="52"/>
  <c r="FK979" i="52"/>
  <c r="FL979" i="52"/>
  <c r="EM362" i="52"/>
  <c r="EL362" i="52"/>
  <c r="GH362" i="52" s="1"/>
  <c r="EP362" i="52"/>
  <c r="ER362" i="52"/>
  <c r="EK362" i="52"/>
  <c r="EQ362" i="52"/>
  <c r="EP208" i="52"/>
  <c r="EQ208" i="52"/>
  <c r="EL208" i="52"/>
  <c r="EM208" i="52"/>
  <c r="ER208" i="52"/>
  <c r="EK208" i="52"/>
  <c r="ER392" i="52"/>
  <c r="IN160" i="52"/>
  <c r="ES160" i="52"/>
  <c r="IO160" i="52"/>
  <c r="IE160" i="52"/>
  <c r="DO938" i="52"/>
  <c r="HQ266" i="52"/>
  <c r="HP266" i="52"/>
  <c r="HO266" i="52"/>
  <c r="HN266" i="52"/>
  <c r="HM266" i="52"/>
  <c r="EW51" i="52"/>
  <c r="FI51" i="52" s="1"/>
  <c r="DZ51" i="52"/>
  <c r="EA51" i="52"/>
  <c r="DB51" i="52"/>
  <c r="EC103" i="52"/>
  <c r="FR807" i="52"/>
  <c r="FL11" i="52"/>
  <c r="GY161" i="52"/>
  <c r="GX161" i="52"/>
  <c r="GW161" i="52"/>
  <c r="ES276" i="52"/>
  <c r="IN276" i="52"/>
  <c r="IE276" i="52"/>
  <c r="IO276" i="52"/>
  <c r="AA211" i="52"/>
  <c r="Z211" i="52"/>
  <c r="AC211" i="52" s="1"/>
  <c r="AC931" i="52"/>
  <c r="IO707" i="52"/>
  <c r="ES707" i="52"/>
  <c r="IN707" i="52"/>
  <c r="HV374" i="52"/>
  <c r="HT374" i="52"/>
  <c r="HW374" i="52"/>
  <c r="HU374" i="52"/>
  <c r="HS374" i="52"/>
  <c r="ES378" i="52"/>
  <c r="IE378" i="52"/>
  <c r="IN378" i="52"/>
  <c r="IO378" i="52"/>
  <c r="GW266" i="52"/>
  <c r="GY266" i="52"/>
  <c r="GX266" i="52"/>
  <c r="IE599" i="52"/>
  <c r="ES599" i="52"/>
  <c r="IN599" i="52"/>
  <c r="IO599" i="52"/>
  <c r="GY925" i="52"/>
  <c r="GX925" i="52"/>
  <c r="GW925" i="52"/>
  <c r="Z143" i="52"/>
  <c r="AA143" i="52"/>
  <c r="Z337" i="52"/>
  <c r="AA337" i="52"/>
  <c r="DO658" i="52"/>
  <c r="EI1024" i="52"/>
  <c r="EJ1024" i="52"/>
  <c r="EK325" i="52"/>
  <c r="EL325" i="52"/>
  <c r="EM325" i="52"/>
  <c r="ER325" i="52"/>
  <c r="EQ325" i="52"/>
  <c r="IE598" i="52"/>
  <c r="IO598" i="52"/>
  <c r="IN598" i="52"/>
  <c r="ES598" i="52"/>
  <c r="EP325" i="52"/>
  <c r="ES275" i="52"/>
  <c r="IO275" i="52"/>
  <c r="IN275" i="52"/>
  <c r="IE275" i="52"/>
  <c r="EM349" i="52"/>
  <c r="ER349" i="52"/>
  <c r="EK349" i="52"/>
  <c r="ET349" i="52" s="1"/>
  <c r="EQ349" i="52"/>
  <c r="EP349" i="52"/>
  <c r="EL349" i="52"/>
  <c r="HZ349" i="52" s="1"/>
  <c r="FN980" i="52"/>
  <c r="IG980" i="52" s="1"/>
  <c r="FR980" i="52"/>
  <c r="AA395" i="52"/>
  <c r="Z395" i="52"/>
  <c r="FR989" i="52"/>
  <c r="IE354" i="52"/>
  <c r="IN354" i="52"/>
  <c r="ES354" i="52"/>
  <c r="IO354" i="52"/>
  <c r="Z600" i="52"/>
  <c r="AA600" i="52"/>
  <c r="IE281" i="52"/>
  <c r="ES281" i="52"/>
  <c r="IN281" i="52"/>
  <c r="IO281" i="52"/>
  <c r="ES797" i="52"/>
  <c r="IO797" i="52"/>
  <c r="IN797" i="52"/>
  <c r="IE797" i="52"/>
  <c r="EM392" i="52"/>
  <c r="FN985" i="52"/>
  <c r="IG985" i="52" s="1"/>
  <c r="FR985" i="52"/>
  <c r="GE266" i="52"/>
  <c r="GA266" i="52"/>
  <c r="GD266" i="52"/>
  <c r="FZ266" i="52"/>
  <c r="GC266" i="52"/>
  <c r="GB266" i="52"/>
  <c r="GG266" i="52"/>
  <c r="GF266" i="52"/>
  <c r="HZ266" i="52"/>
  <c r="EE1050" i="52"/>
  <c r="AC562" i="52"/>
  <c r="FM6" i="52"/>
  <c r="IO193" i="52"/>
  <c r="ES193" i="52"/>
  <c r="IE193" i="52"/>
  <c r="HF161" i="52"/>
  <c r="HD161" i="52"/>
  <c r="HA161" i="52"/>
  <c r="HH161" i="52"/>
  <c r="HB161" i="52"/>
  <c r="HG161" i="52"/>
  <c r="HE161" i="52"/>
  <c r="HJ161" i="52"/>
  <c r="HI161" i="52"/>
  <c r="HC161" i="52"/>
  <c r="HK161" i="52"/>
  <c r="DO701" i="52"/>
  <c r="DL701" i="52"/>
  <c r="EN198" i="52"/>
  <c r="GS198" i="52" s="1"/>
  <c r="EO198" i="52"/>
  <c r="EK337" i="52"/>
  <c r="EQ337" i="52"/>
  <c r="EL337" i="52"/>
  <c r="ER337" i="52"/>
  <c r="EP337" i="52"/>
  <c r="EM337" i="52"/>
  <c r="HJ374" i="52"/>
  <c r="HC374" i="52"/>
  <c r="HE374" i="52"/>
  <c r="HG374" i="52"/>
  <c r="HI374" i="52"/>
  <c r="HF374" i="52"/>
  <c r="HB374" i="52"/>
  <c r="HK374" i="52"/>
  <c r="HD374" i="52"/>
  <c r="HA374" i="52"/>
  <c r="HH374" i="52"/>
  <c r="ES869" i="52"/>
  <c r="IE869" i="52"/>
  <c r="IN869" i="52"/>
  <c r="IO869" i="52"/>
  <c r="EN690" i="52"/>
  <c r="EO690" i="52"/>
  <c r="EK978" i="52"/>
  <c r="EL978" i="52"/>
  <c r="FY978" i="52" s="1"/>
  <c r="ET939" i="52"/>
  <c r="FV939" i="52"/>
  <c r="FU939" i="52"/>
  <c r="GS266" i="52"/>
  <c r="GU266" i="52"/>
  <c r="GQ266" i="52"/>
  <c r="GR266" i="52"/>
  <c r="GT266" i="52"/>
  <c r="GP266" i="52"/>
  <c r="HY266" i="52"/>
  <c r="IF266" i="52" s="1"/>
  <c r="Z581" i="52"/>
  <c r="AA581" i="52"/>
  <c r="GS925" i="52"/>
  <c r="HY925" i="52"/>
  <c r="ED600" i="52"/>
  <c r="EH600" i="52"/>
  <c r="EB600" i="52"/>
  <c r="EC600" i="52"/>
  <c r="FN978" i="52"/>
  <c r="IG978" i="52" s="1"/>
  <c r="FR978" i="52"/>
  <c r="ES811" i="52"/>
  <c r="IN811" i="52"/>
  <c r="IO811" i="52"/>
  <c r="IE811" i="52"/>
  <c r="GE925" i="52"/>
  <c r="GF925" i="52"/>
  <c r="HZ925" i="52"/>
  <c r="AC268" i="52"/>
  <c r="GE858" i="52"/>
  <c r="HZ858" i="52"/>
  <c r="IF858" i="52" s="1"/>
  <c r="GF858" i="52"/>
  <c r="ES242" i="52"/>
  <c r="IO242" i="52"/>
  <c r="IE242" i="52"/>
  <c r="IN242" i="52"/>
  <c r="IO1020" i="52"/>
  <c r="IN1020" i="52"/>
  <c r="IE1020" i="52"/>
  <c r="ES1020" i="52"/>
  <c r="ET266" i="52"/>
  <c r="IE978" i="52"/>
  <c r="ES978" i="52"/>
  <c r="IN978" i="52"/>
  <c r="IO978" i="52"/>
  <c r="IE479" i="52"/>
  <c r="EP581" i="52"/>
  <c r="GH161" i="52"/>
  <c r="GG161" i="52"/>
  <c r="EB521" i="52"/>
  <c r="ED521" i="52"/>
  <c r="EH521" i="52"/>
  <c r="EC521" i="52"/>
  <c r="EJ716" i="52"/>
  <c r="EI716" i="52"/>
  <c r="GX194" i="52"/>
  <c r="GY194" i="52"/>
  <c r="GW194" i="52"/>
  <c r="EL252" i="52"/>
  <c r="EP252" i="52"/>
  <c r="ER252" i="52"/>
  <c r="EK252" i="52"/>
  <c r="EQ252" i="52"/>
  <c r="EM252" i="52"/>
  <c r="EQ392" i="52"/>
  <c r="EL345" i="52"/>
  <c r="EK345" i="52"/>
  <c r="EM345" i="52"/>
  <c r="EP345" i="52"/>
  <c r="ER345" i="52"/>
  <c r="EQ345" i="52"/>
  <c r="EN329" i="52"/>
  <c r="EO329" i="52"/>
  <c r="GL266" i="52"/>
  <c r="GK266" i="52"/>
  <c r="GM266" i="52"/>
  <c r="GN266" i="52"/>
  <c r="GJ266" i="52"/>
  <c r="EE1019" i="52"/>
  <c r="GU161" i="52"/>
  <c r="HY161" i="52"/>
  <c r="GP161" i="52"/>
  <c r="GT161" i="52"/>
  <c r="GS161" i="52"/>
  <c r="GR161" i="52"/>
  <c r="GQ161" i="52"/>
  <c r="Z253" i="52"/>
  <c r="AA253" i="52"/>
  <c r="HY407" i="52"/>
  <c r="HZ407" i="52"/>
  <c r="FN449" i="52"/>
  <c r="IG449" i="52" s="1"/>
  <c r="FR449" i="52"/>
  <c r="HZ364" i="52"/>
  <c r="HY364" i="52"/>
  <c r="FZ374" i="52"/>
  <c r="GD374" i="52"/>
  <c r="GH374" i="52"/>
  <c r="GB374" i="52"/>
  <c r="GA374" i="52"/>
  <c r="GE374" i="52"/>
  <c r="FY374" i="52"/>
  <c r="GG374" i="52"/>
  <c r="GF374" i="52"/>
  <c r="GC374" i="52"/>
  <c r="HZ374" i="52"/>
  <c r="IF374" i="52" s="1"/>
  <c r="FA71" i="52"/>
  <c r="CU71" i="52"/>
  <c r="EE590" i="52"/>
  <c r="EG590" i="52"/>
  <c r="DO616" i="52"/>
  <c r="DL616" i="52"/>
  <c r="EI719" i="52"/>
  <c r="EJ719" i="52"/>
  <c r="FR984" i="52"/>
  <c r="EI594" i="52"/>
  <c r="EJ594" i="52"/>
  <c r="FK272" i="52"/>
  <c r="FL272" i="52"/>
  <c r="EN581" i="52"/>
  <c r="EO581" i="52"/>
  <c r="GJ161" i="52"/>
  <c r="EN386" i="52"/>
  <c r="EO386" i="52"/>
  <c r="Z565" i="52"/>
  <c r="AA565" i="52"/>
  <c r="EQ581" i="52"/>
  <c r="EK581" i="52"/>
  <c r="ER581" i="52"/>
  <c r="EM581" i="52"/>
  <c r="EL581" i="52"/>
  <c r="IO569" i="52"/>
  <c r="IN569" i="52"/>
  <c r="ES569" i="52"/>
  <c r="IE569" i="52"/>
  <c r="EH980" i="52"/>
  <c r="EC980" i="52"/>
  <c r="ED980" i="52"/>
  <c r="IE567" i="52"/>
  <c r="ES567" i="52"/>
  <c r="IO567" i="52"/>
  <c r="IN567" i="52"/>
  <c r="EH565" i="52"/>
  <c r="EC565" i="52"/>
  <c r="EB565" i="52"/>
  <c r="ED565" i="52"/>
  <c r="FN1030" i="52"/>
  <c r="IG1030" i="52" s="1"/>
  <c r="FR1030" i="52"/>
  <c r="EN353" i="52"/>
  <c r="GS353" i="52" s="1"/>
  <c r="EO353" i="52"/>
  <c r="GY353" i="52" s="1"/>
  <c r="ES290" i="52"/>
  <c r="IO290" i="52"/>
  <c r="IN290" i="52"/>
  <c r="IE290" i="52"/>
  <c r="IG194" i="52"/>
  <c r="GE194" i="52"/>
  <c r="EP392" i="52"/>
  <c r="FR988" i="52"/>
  <c r="FN988" i="52"/>
  <c r="IG988" i="52" s="1"/>
  <c r="ES531" i="52"/>
  <c r="IN531" i="52"/>
  <c r="IO531" i="52"/>
  <c r="FU925" i="52"/>
  <c r="FW925" i="52" s="1"/>
  <c r="FL256" i="52"/>
  <c r="FL174" i="52"/>
  <c r="FL648" i="52"/>
  <c r="FK545" i="52"/>
  <c r="EH916" i="52"/>
  <c r="FK12" i="52"/>
  <c r="GH266" i="52"/>
  <c r="FK63" i="52"/>
  <c r="FR1046" i="52"/>
  <c r="AC215" i="52"/>
  <c r="IO121" i="52"/>
  <c r="AC394" i="52"/>
  <c r="GJ847" i="52"/>
  <c r="IO94" i="52"/>
  <c r="DL872" i="52"/>
  <c r="DO872" i="52"/>
  <c r="GT374" i="52"/>
  <c r="HT161" i="52"/>
  <c r="HU161" i="52"/>
  <c r="HV161" i="52"/>
  <c r="HS161" i="52"/>
  <c r="HW161" i="52"/>
  <c r="ES329" i="52"/>
  <c r="IO329" i="52"/>
  <c r="IN329" i="52"/>
  <c r="EJ193" i="52"/>
  <c r="EI466" i="52"/>
  <c r="EJ466" i="52"/>
  <c r="EN527" i="52"/>
  <c r="EO527" i="52"/>
  <c r="Z216" i="52"/>
  <c r="AA216" i="52"/>
  <c r="EC590" i="52"/>
  <c r="EH590" i="52"/>
  <c r="ED590" i="52"/>
  <c r="EB590" i="52"/>
  <c r="EG600" i="52"/>
  <c r="EE600" i="52"/>
  <c r="DO574" i="52"/>
  <c r="DL574" i="52"/>
  <c r="Z207" i="52"/>
  <c r="AC207" i="52" s="1"/>
  <c r="AA207" i="52"/>
  <c r="EN349" i="52"/>
  <c r="GS349" i="52" s="1"/>
  <c r="EO349" i="52"/>
  <c r="ES980" i="52"/>
  <c r="IE980" i="52"/>
  <c r="IN980" i="52"/>
  <c r="IO980" i="52"/>
  <c r="EN362" i="52"/>
  <c r="EO362" i="52"/>
  <c r="EO325" i="52"/>
  <c r="EN325" i="52"/>
  <c r="GM161" i="52"/>
  <c r="EI454" i="52"/>
  <c r="EJ454" i="52"/>
  <c r="GY208" i="52"/>
  <c r="GW208" i="52"/>
  <c r="GX208" i="52"/>
  <c r="FL980" i="52"/>
  <c r="FK980" i="52"/>
  <c r="EE565" i="52"/>
  <c r="EG565" i="52"/>
  <c r="DO1031" i="52"/>
  <c r="DL1031" i="52"/>
  <c r="ES298" i="52"/>
  <c r="IN298" i="52"/>
  <c r="IO298" i="52"/>
  <c r="IE298" i="52"/>
  <c r="EL392" i="52"/>
  <c r="EK198" i="52"/>
  <c r="ER198" i="52"/>
  <c r="EQ198" i="52"/>
  <c r="EL198" i="52"/>
  <c r="GE198" i="52" s="1"/>
  <c r="EP198" i="52"/>
  <c r="EM198" i="52"/>
  <c r="ES263" i="52"/>
  <c r="IN263" i="52"/>
  <c r="IO263" i="52"/>
  <c r="IE263" i="52"/>
  <c r="AC24" i="52"/>
  <c r="EG1037" i="52"/>
  <c r="FK482" i="52"/>
  <c r="EG413" i="52"/>
  <c r="EC48" i="52"/>
  <c r="EC387" i="52"/>
  <c r="FL428" i="52"/>
  <c r="FL687" i="52"/>
  <c r="DL682" i="52"/>
  <c r="FK106" i="52"/>
  <c r="FL269" i="52"/>
  <c r="FK57" i="52"/>
  <c r="EE25" i="52"/>
  <c r="FL277" i="52"/>
  <c r="FR262" i="52"/>
  <c r="EH400" i="52"/>
  <c r="FL610" i="52"/>
  <c r="DO643" i="52"/>
  <c r="DL615" i="52"/>
  <c r="FK108" i="52"/>
  <c r="EH187" i="52"/>
  <c r="DO243" i="52"/>
  <c r="FK383" i="52"/>
  <c r="FR107" i="52"/>
  <c r="FK747" i="52"/>
  <c r="FK347" i="52"/>
  <c r="DL728" i="52"/>
  <c r="DL650" i="52"/>
  <c r="DL732" i="52"/>
  <c r="FL109" i="52"/>
  <c r="FK445" i="52"/>
  <c r="DL630" i="52"/>
  <c r="DO423" i="52"/>
  <c r="EH231" i="52"/>
  <c r="EH393" i="52"/>
  <c r="FL324" i="52"/>
  <c r="FR564" i="52"/>
  <c r="FL1008" i="52"/>
  <c r="DL428" i="52"/>
  <c r="FK1034" i="52"/>
  <c r="EC371" i="52"/>
  <c r="FR455" i="52"/>
  <c r="DO820" i="52"/>
  <c r="IF228" i="52"/>
  <c r="DO442" i="52"/>
  <c r="DL904" i="52"/>
  <c r="FK514" i="52"/>
  <c r="FK366" i="52"/>
  <c r="Z34" i="52"/>
  <c r="DO606" i="52"/>
  <c r="AA606" i="52" s="1"/>
  <c r="FR686" i="52"/>
  <c r="FL879" i="52"/>
  <c r="DB12" i="52"/>
  <c r="IN85" i="52"/>
  <c r="FK670" i="52"/>
  <c r="AC411" i="52"/>
  <c r="DL318" i="52"/>
  <c r="IN121" i="52"/>
  <c r="IN261" i="52"/>
  <c r="IN94" i="52"/>
  <c r="FV925" i="52"/>
  <c r="II5" i="52"/>
  <c r="GP374" i="52"/>
  <c r="IO251" i="52"/>
  <c r="IN251" i="52"/>
  <c r="IE251" i="52"/>
  <c r="ES251" i="52"/>
  <c r="EI472" i="52"/>
  <c r="EJ472" i="52"/>
  <c r="FL590" i="52"/>
  <c r="FK590" i="52"/>
  <c r="AA537" i="52"/>
  <c r="Z537" i="52"/>
  <c r="DO594" i="52"/>
  <c r="DL594" i="52"/>
  <c r="EB573" i="52"/>
  <c r="EH573" i="52"/>
  <c r="EC573" i="52"/>
  <c r="ED573" i="52"/>
  <c r="Z196" i="52"/>
  <c r="AA196" i="52"/>
  <c r="FV858" i="52"/>
  <c r="ET858" i="52"/>
  <c r="FU858" i="52"/>
  <c r="FW858" i="52" s="1"/>
  <c r="EJ846" i="52"/>
  <c r="EI846" i="52"/>
  <c r="AC586" i="52"/>
  <c r="GQ939" i="52"/>
  <c r="HY939" i="52"/>
  <c r="IF939" i="52" s="1"/>
  <c r="GU939" i="52"/>
  <c r="GR939" i="52"/>
  <c r="GP939" i="52"/>
  <c r="GT939" i="52"/>
  <c r="GS939" i="52"/>
  <c r="EI775" i="52"/>
  <c r="EJ775" i="52"/>
  <c r="ER376" i="52"/>
  <c r="EQ376" i="52"/>
  <c r="EM376" i="52"/>
  <c r="EP376" i="52"/>
  <c r="EL376" i="52"/>
  <c r="EK376" i="52"/>
  <c r="EI1026" i="52"/>
  <c r="EJ1026" i="52"/>
  <c r="Z527" i="52"/>
  <c r="AA527" i="52"/>
  <c r="EM329" i="52"/>
  <c r="GL329" i="52" s="1"/>
  <c r="ER329" i="52"/>
  <c r="HW329" i="52" s="1"/>
  <c r="EK329" i="52"/>
  <c r="EL329" i="52"/>
  <c r="EP329" i="52"/>
  <c r="EQ329" i="52"/>
  <c r="EN252" i="52"/>
  <c r="EO252" i="52"/>
  <c r="HI266" i="52"/>
  <c r="HG266" i="52"/>
  <c r="HF266" i="52"/>
  <c r="HH266" i="52"/>
  <c r="HJ266" i="52"/>
  <c r="DO27" i="52"/>
  <c r="DL27" i="52"/>
  <c r="DL519" i="52"/>
  <c r="DL522" i="52"/>
  <c r="FL289" i="52"/>
  <c r="FL430" i="52"/>
  <c r="DL896" i="52"/>
  <c r="DL604" i="52"/>
  <c r="IJ925" i="52"/>
  <c r="DO626" i="52"/>
  <c r="DL905" i="52"/>
  <c r="EG431" i="52"/>
  <c r="EH818" i="52"/>
  <c r="FK795" i="52"/>
  <c r="FL935" i="52"/>
  <c r="FL419" i="52"/>
  <c r="EC795" i="52"/>
  <c r="DL520" i="52"/>
  <c r="DL1032" i="52"/>
  <c r="DO794" i="52"/>
  <c r="DL439" i="52"/>
  <c r="FK425" i="52"/>
  <c r="EB1041" i="52"/>
  <c r="EG417" i="52"/>
  <c r="FL423" i="52"/>
  <c r="FK812" i="52"/>
  <c r="EH331" i="52"/>
  <c r="DO72" i="52"/>
  <c r="FL124" i="52"/>
  <c r="DO849" i="52"/>
  <c r="HZ613" i="52"/>
  <c r="IF613" i="52" s="1"/>
  <c r="FL803" i="52"/>
  <c r="HB228" i="52"/>
  <c r="DL489" i="52"/>
  <c r="DL850" i="52"/>
  <c r="FL358" i="52"/>
  <c r="AC229" i="52"/>
  <c r="IO85" i="52"/>
  <c r="AC926" i="52"/>
  <c r="FK658" i="52"/>
  <c r="ES261" i="52"/>
  <c r="EG999" i="52"/>
  <c r="FM3" i="52"/>
  <c r="AA611" i="52"/>
  <c r="Z611" i="52"/>
  <c r="EK386" i="52"/>
  <c r="EL386" i="52"/>
  <c r="EM386" i="52"/>
  <c r="EP386" i="52"/>
  <c r="EQ386" i="52"/>
  <c r="ER386" i="52"/>
  <c r="EN345" i="52"/>
  <c r="GS345" i="52" s="1"/>
  <c r="EO345" i="52"/>
  <c r="Z332" i="52"/>
  <c r="AA332" i="52"/>
  <c r="ED1030" i="52"/>
  <c r="EC1030" i="52"/>
  <c r="EH1030" i="52"/>
  <c r="AC649" i="52"/>
  <c r="IO597" i="52"/>
  <c r="ES597" i="52"/>
  <c r="IE597" i="52"/>
  <c r="IN597" i="52"/>
  <c r="ET597" i="52"/>
  <c r="HB939" i="52"/>
  <c r="HJ939" i="52"/>
  <c r="HK939" i="52"/>
  <c r="HE939" i="52"/>
  <c r="HF939" i="52"/>
  <c r="HG939" i="52"/>
  <c r="HI939" i="52"/>
  <c r="HA939" i="52"/>
  <c r="HC939" i="52"/>
  <c r="HD939" i="52"/>
  <c r="HH939" i="52"/>
  <c r="GJ374" i="52"/>
  <c r="GN374" i="52"/>
  <c r="GK374" i="52"/>
  <c r="GL374" i="52"/>
  <c r="GM374" i="52"/>
  <c r="ES979" i="52"/>
  <c r="IE979" i="52"/>
  <c r="IO979" i="52"/>
  <c r="IN979" i="52"/>
  <c r="AC933" i="52"/>
  <c r="FK600" i="52"/>
  <c r="FL600" i="52"/>
  <c r="Z549" i="52"/>
  <c r="AC549" i="52" s="1"/>
  <c r="AA549" i="52"/>
  <c r="DO521" i="52"/>
  <c r="DL521" i="52"/>
  <c r="GK939" i="52"/>
  <c r="GJ939" i="52"/>
  <c r="GN939" i="52"/>
  <c r="GM939" i="52"/>
  <c r="GL939" i="52"/>
  <c r="Z328" i="52"/>
  <c r="AA328" i="52"/>
  <c r="EG573" i="52"/>
  <c r="EE573" i="52"/>
  <c r="AA410" i="52"/>
  <c r="Z410" i="52"/>
  <c r="EG980" i="52"/>
  <c r="HP939" i="52"/>
  <c r="HN939" i="52"/>
  <c r="HM939" i="52"/>
  <c r="HQ939" i="52"/>
  <c r="HO939" i="52"/>
  <c r="IO479" i="52"/>
  <c r="GH402" i="52"/>
  <c r="FY402" i="52"/>
  <c r="GY939" i="52"/>
  <c r="GX939" i="52"/>
  <c r="GW939" i="52"/>
  <c r="EO376" i="52"/>
  <c r="AC329" i="52"/>
  <c r="HU939" i="52"/>
  <c r="HT939" i="52"/>
  <c r="HW939" i="52"/>
  <c r="HV939" i="52"/>
  <c r="HS939" i="52"/>
  <c r="Z345" i="52"/>
  <c r="AA345" i="52"/>
  <c r="FK565" i="52"/>
  <c r="FL565" i="52"/>
  <c r="IN267" i="52"/>
  <c r="ES267" i="52"/>
  <c r="IE267" i="52"/>
  <c r="IO267" i="52"/>
  <c r="ES938" i="52"/>
  <c r="IE938" i="52"/>
  <c r="IO938" i="52"/>
  <c r="IN938" i="52"/>
  <c r="FR295" i="52"/>
  <c r="FN295" i="52"/>
  <c r="IG295" i="52" s="1"/>
  <c r="FL978" i="52"/>
  <c r="FK978" i="52"/>
  <c r="ER527" i="52"/>
  <c r="EK527" i="52"/>
  <c r="EM527" i="52"/>
  <c r="EQ527" i="52"/>
  <c r="EL527" i="52"/>
  <c r="EP527" i="52"/>
  <c r="DL614" i="52"/>
  <c r="EK353" i="52"/>
  <c r="EQ353" i="52"/>
  <c r="ER353" i="52"/>
  <c r="EM353" i="52"/>
  <c r="EL353" i="52"/>
  <c r="GE353" i="52" s="1"/>
  <c r="EP353" i="52"/>
  <c r="AC325" i="52"/>
  <c r="DL1000" i="52"/>
  <c r="FK700" i="52"/>
  <c r="FK265" i="52"/>
  <c r="AC28" i="52"/>
  <c r="FK455" i="52"/>
  <c r="FR895" i="52"/>
  <c r="FR688" i="52"/>
  <c r="FK953" i="52"/>
  <c r="FK811" i="52"/>
  <c r="FK117" i="52"/>
  <c r="FK424" i="52"/>
  <c r="FK954" i="52"/>
  <c r="DL610" i="52"/>
  <c r="FK183" i="52"/>
  <c r="FK577" i="52"/>
  <c r="FK703" i="52"/>
  <c r="DL440" i="52"/>
  <c r="FR434" i="52"/>
  <c r="EC190" i="52"/>
  <c r="EE1048" i="52"/>
  <c r="FK912" i="52"/>
  <c r="EC247" i="52"/>
  <c r="EE448" i="52"/>
  <c r="FK654" i="52"/>
  <c r="FL512" i="52"/>
  <c r="FK556" i="52"/>
  <c r="DL991" i="52"/>
  <c r="FK895" i="52"/>
  <c r="FK957" i="52"/>
  <c r="DO469" i="52"/>
  <c r="FL832" i="52"/>
  <c r="FL678" i="52"/>
  <c r="FK437" i="52"/>
  <c r="FR176" i="52"/>
  <c r="FK843" i="52"/>
  <c r="FR437" i="52"/>
  <c r="ES85" i="52"/>
  <c r="DL1040" i="52"/>
  <c r="DL308" i="52"/>
  <c r="FL259" i="52"/>
  <c r="GR374" i="52"/>
  <c r="EP690" i="52"/>
  <c r="ER690" i="52"/>
  <c r="EK690" i="52"/>
  <c r="EM690" i="52"/>
  <c r="EQ690" i="52"/>
  <c r="EL690" i="52"/>
  <c r="HZ690" i="52" s="1"/>
  <c r="FK1030" i="52"/>
  <c r="FL1030" i="52"/>
  <c r="IE245" i="52"/>
  <c r="ES245" i="52"/>
  <c r="IO245" i="52"/>
  <c r="IN245" i="52"/>
  <c r="IN407" i="52"/>
  <c r="IE407" i="52"/>
  <c r="ES407" i="52"/>
  <c r="GF407" i="52"/>
  <c r="IO407" i="52"/>
  <c r="ET407" i="52"/>
  <c r="AC267" i="52"/>
  <c r="HM374" i="52"/>
  <c r="HQ374" i="52"/>
  <c r="HO374" i="52"/>
  <c r="HP374" i="52"/>
  <c r="HN374" i="52"/>
  <c r="IE95" i="52"/>
  <c r="IN95" i="52"/>
  <c r="IE364" i="52"/>
  <c r="IO364" i="52"/>
  <c r="ES364" i="52"/>
  <c r="GF364" i="52"/>
  <c r="IN364" i="52"/>
  <c r="FN990" i="52"/>
  <c r="IG990" i="52" s="1"/>
  <c r="FR990" i="52"/>
  <c r="AA553" i="52"/>
  <c r="Z553" i="52"/>
  <c r="FK521" i="52"/>
  <c r="Z152" i="52"/>
  <c r="AA152" i="52"/>
  <c r="AA617" i="52"/>
  <c r="Z617" i="52"/>
  <c r="EB980" i="52"/>
  <c r="FR594" i="52"/>
  <c r="IN327" i="52"/>
  <c r="IE327" i="52"/>
  <c r="ES327" i="52"/>
  <c r="IO327" i="52"/>
  <c r="Z272" i="52"/>
  <c r="AA272" i="52"/>
  <c r="IE295" i="52"/>
  <c r="ES295" i="52"/>
  <c r="IN295" i="52"/>
  <c r="IO295" i="52"/>
  <c r="EB1030" i="52"/>
  <c r="FK408" i="52"/>
  <c r="FL408" i="52"/>
  <c r="FN987" i="52"/>
  <c r="IG987" i="52" s="1"/>
  <c r="FR987" i="52"/>
  <c r="EN208" i="52"/>
  <c r="EG521" i="52"/>
  <c r="EE521" i="52"/>
  <c r="ED978" i="52"/>
  <c r="EC978" i="52"/>
  <c r="EH978" i="52"/>
  <c r="ER978" i="52" s="1"/>
  <c r="HS266" i="52"/>
  <c r="HT266" i="52"/>
  <c r="HU266" i="52"/>
  <c r="HW266" i="52"/>
  <c r="HV266" i="52"/>
  <c r="CX68" i="52"/>
  <c r="DO75" i="52"/>
  <c r="DL75" i="52"/>
  <c r="FC7" i="52"/>
  <c r="FS7" i="52" s="1"/>
  <c r="CU7" i="52"/>
  <c r="EV3" i="52"/>
  <c r="FJ3" i="52" s="1"/>
  <c r="DN3" i="52"/>
  <c r="CU3" i="52"/>
  <c r="FC3" i="52"/>
  <c r="FP81" i="52"/>
  <c r="DF81" i="52"/>
  <c r="EV8" i="52"/>
  <c r="FJ8" i="52" s="1"/>
  <c r="DN8" i="52"/>
  <c r="DF4" i="52"/>
  <c r="FO4" i="52"/>
  <c r="FN4" i="52" s="1"/>
  <c r="IG4" i="52" s="1"/>
  <c r="FM4" i="52"/>
  <c r="EV5" i="52"/>
  <c r="FJ5" i="52" s="1"/>
  <c r="DN5" i="52"/>
  <c r="FO6" i="52"/>
  <c r="FN6" i="52" s="1"/>
  <c r="IG6" i="52" s="1"/>
  <c r="DF6" i="52"/>
  <c r="EV10" i="52"/>
  <c r="FJ10" i="52" s="1"/>
  <c r="DN10" i="52"/>
  <c r="IE4" i="52"/>
  <c r="ES4" i="52"/>
  <c r="IO4" i="52"/>
  <c r="FC9" i="52"/>
  <c r="CU9" i="52"/>
  <c r="EU9" i="52"/>
  <c r="FH9" i="52" s="1"/>
  <c r="CX83" i="52"/>
  <c r="EW83" i="52" s="1"/>
  <c r="FI83" i="52" s="1"/>
  <c r="Z11" i="52"/>
  <c r="AA11" i="52"/>
  <c r="FK75" i="52"/>
  <c r="FL75" i="52"/>
  <c r="FP91" i="52"/>
  <c r="DF91" i="52"/>
  <c r="FC91" i="52"/>
  <c r="FS91" i="52" s="1"/>
  <c r="CU91" i="52"/>
  <c r="CX3" i="52"/>
  <c r="EW3" i="52" s="1"/>
  <c r="FI3" i="52" s="1"/>
  <c r="EU87" i="52"/>
  <c r="FH87" i="52" s="1"/>
  <c r="CU8" i="52"/>
  <c r="FC8" i="52"/>
  <c r="FS8" i="52" s="1"/>
  <c r="CU6" i="52"/>
  <c r="FC6" i="52"/>
  <c r="ES10" i="52"/>
  <c r="IE10" i="52"/>
  <c r="EU3" i="52"/>
  <c r="FH3" i="52" s="1"/>
  <c r="EU4" i="52"/>
  <c r="FH4" i="52" s="1"/>
  <c r="EU5" i="52"/>
  <c r="FH5" i="52" s="1"/>
  <c r="DZ5" i="52"/>
  <c r="EA5" i="52"/>
  <c r="FC10" i="52"/>
  <c r="CU10" i="52"/>
  <c r="IH9" i="52"/>
  <c r="DF87" i="52"/>
  <c r="CX78" i="52"/>
  <c r="EW78" i="52" s="1"/>
  <c r="FI78" i="52" s="1"/>
  <c r="FC87" i="52"/>
  <c r="FS87" i="52" s="1"/>
  <c r="CU87" i="52"/>
  <c r="FK11" i="52"/>
  <c r="IH7" i="52"/>
  <c r="II7" i="52"/>
  <c r="IN10" i="52"/>
  <c r="CX81" i="52"/>
  <c r="FO8" i="52"/>
  <c r="FN8" i="52" s="1"/>
  <c r="IG8" i="52" s="1"/>
  <c r="DF8" i="52"/>
  <c r="IH4" i="52"/>
  <c r="IH5" i="52"/>
  <c r="IH6" i="52"/>
  <c r="EG11" i="52"/>
  <c r="IH10" i="52"/>
  <c r="II10" i="52"/>
  <c r="IE5" i="52"/>
  <c r="ES5" i="52"/>
  <c r="IO5" i="52"/>
  <c r="IN5" i="52"/>
  <c r="EV7" i="52"/>
  <c r="FJ7" i="52" s="1"/>
  <c r="DN7" i="52"/>
  <c r="DF3" i="52"/>
  <c r="FO3" i="52"/>
  <c r="FN3" i="52" s="1"/>
  <c r="IG3" i="52" s="1"/>
  <c r="IO10" i="52"/>
  <c r="EU8" i="52"/>
  <c r="FH8" i="52" s="1"/>
  <c r="CU5" i="52"/>
  <c r="FC5" i="52"/>
  <c r="EV6" i="52"/>
  <c r="FJ6" i="52" s="1"/>
  <c r="DN6" i="52"/>
  <c r="DF10" i="52"/>
  <c r="FO10" i="52"/>
  <c r="FN10" i="52" s="1"/>
  <c r="IG10" i="52" s="1"/>
  <c r="DO52" i="52"/>
  <c r="DL52" i="52"/>
  <c r="FM9" i="52"/>
  <c r="II3" i="52"/>
  <c r="EE42" i="52"/>
  <c r="FO7" i="52"/>
  <c r="FN7" i="52" s="1"/>
  <c r="IG7" i="52" s="1"/>
  <c r="DF7" i="52"/>
  <c r="IE3" i="52"/>
  <c r="ES3" i="52"/>
  <c r="IO3" i="52"/>
  <c r="IH8" i="52"/>
  <c r="EA10" i="52"/>
  <c r="DB10" i="52"/>
  <c r="DZ10" i="52"/>
  <c r="EU10" i="52"/>
  <c r="FH10" i="52" s="1"/>
  <c r="FO9" i="52"/>
  <c r="FN9" i="52" s="1"/>
  <c r="DF9" i="52"/>
  <c r="II4" i="52"/>
  <c r="FK59" i="52"/>
  <c r="FR67" i="52"/>
  <c r="FR95" i="52"/>
  <c r="IE11" i="52"/>
  <c r="ES11" i="52"/>
  <c r="EJ11" i="52"/>
  <c r="EJ6" i="52"/>
  <c r="EI6" i="52"/>
  <c r="CX87" i="52"/>
  <c r="IH67" i="52"/>
  <c r="II67" i="52"/>
  <c r="CU4" i="52"/>
  <c r="FC4" i="52"/>
  <c r="EV4" i="52"/>
  <c r="FJ4" i="52" s="1"/>
  <c r="DN4" i="52"/>
  <c r="FO5" i="52"/>
  <c r="FN5" i="52" s="1"/>
  <c r="IG5" i="52" s="1"/>
  <c r="DF5" i="52"/>
  <c r="EU6" i="52"/>
  <c r="FH6" i="52" s="1"/>
  <c r="EA6" i="52"/>
  <c r="DB6" i="52"/>
  <c r="DZ6" i="52"/>
  <c r="IN4" i="52"/>
  <c r="EV9" i="52"/>
  <c r="FJ9" i="52" s="1"/>
  <c r="DN9" i="52"/>
  <c r="CX99" i="52"/>
  <c r="EW99" i="52" s="1"/>
  <c r="FI99" i="52" s="1"/>
  <c r="ES8" i="52"/>
  <c r="IE8" i="52"/>
  <c r="IO8" i="52"/>
  <c r="FM8" i="52"/>
  <c r="II8" i="52"/>
  <c r="FM5" i="52"/>
  <c r="DB7" i="52"/>
  <c r="EA7" i="52"/>
  <c r="DZ7" i="52"/>
  <c r="EU7" i="52"/>
  <c r="FH7" i="52" s="1"/>
  <c r="FM7" i="52"/>
  <c r="IH3" i="52"/>
  <c r="ED11" i="52"/>
  <c r="EH11" i="52"/>
  <c r="EC11" i="52"/>
  <c r="FC67" i="52"/>
  <c r="FS67" i="52" s="1"/>
  <c r="CU67" i="52"/>
  <c r="CX8" i="52"/>
  <c r="EW8" i="52" s="1"/>
  <c r="FI8" i="52" s="1"/>
  <c r="CX4" i="52"/>
  <c r="EW4" i="52" s="1"/>
  <c r="FI4" i="52" s="1"/>
  <c r="IO63" i="52"/>
  <c r="ES63" i="52"/>
  <c r="IE63" i="52"/>
  <c r="IN63" i="52"/>
  <c r="CX9" i="52"/>
  <c r="EW9" i="52" s="1"/>
  <c r="FI9" i="52" s="1"/>
  <c r="IE9" i="52"/>
  <c r="ES9" i="52"/>
  <c r="IO9" i="52"/>
  <c r="II6" i="52"/>
  <c r="EH109" i="52"/>
  <c r="FK105" i="52"/>
  <c r="EC109" i="52"/>
  <c r="IH137" i="52"/>
  <c r="EG105" i="52"/>
  <c r="AC49" i="52"/>
  <c r="FK95" i="52"/>
  <c r="DL127" i="52"/>
  <c r="FS137" i="52"/>
  <c r="II130" i="52"/>
  <c r="II134" i="52"/>
  <c r="FM131" i="52"/>
  <c r="EE48" i="52"/>
  <c r="DO138" i="52"/>
  <c r="AA138" i="52" s="1"/>
  <c r="II68" i="52"/>
  <c r="FL127" i="52"/>
  <c r="IH70" i="52"/>
  <c r="CX70" i="52"/>
  <c r="EW70" i="52" s="1"/>
  <c r="FI70" i="52" s="1"/>
  <c r="EE104" i="52"/>
  <c r="AA127" i="52"/>
  <c r="Z127" i="52"/>
  <c r="EV140" i="52"/>
  <c r="FJ140" i="52" s="1"/>
  <c r="DN140" i="52"/>
  <c r="FO101" i="52"/>
  <c r="DF101" i="52"/>
  <c r="FC101" i="52"/>
  <c r="FS101" i="52" s="1"/>
  <c r="CU101" i="52"/>
  <c r="FO83" i="52"/>
  <c r="DF83" i="52"/>
  <c r="EV83" i="52"/>
  <c r="FJ83" i="52" s="1"/>
  <c r="DN83" i="52"/>
  <c r="FR71" i="52"/>
  <c r="DF74" i="52"/>
  <c r="FO74" i="52"/>
  <c r="FN74" i="52" s="1"/>
  <c r="IG74" i="52" s="1"/>
  <c r="IO100" i="52"/>
  <c r="ES100" i="52"/>
  <c r="IE100" i="52"/>
  <c r="IN100" i="52"/>
  <c r="DN82" i="52"/>
  <c r="EV82" i="52"/>
  <c r="FJ82" i="52" s="1"/>
  <c r="FR89" i="52"/>
  <c r="EU134" i="52"/>
  <c r="FH134" i="52" s="1"/>
  <c r="DB134" i="52"/>
  <c r="EA134" i="52"/>
  <c r="DZ134" i="52"/>
  <c r="FM63" i="52"/>
  <c r="II63" i="52"/>
  <c r="IH63" i="52"/>
  <c r="DO128" i="52"/>
  <c r="FC78" i="52"/>
  <c r="FS78" i="52" s="1"/>
  <c r="CU78" i="52"/>
  <c r="EV120" i="52"/>
  <c r="FJ120" i="52" s="1"/>
  <c r="DN120" i="52"/>
  <c r="CU140" i="52"/>
  <c r="FC140" i="52"/>
  <c r="FS140" i="52" s="1"/>
  <c r="EU140" i="52"/>
  <c r="FH140" i="52" s="1"/>
  <c r="DO63" i="52"/>
  <c r="DL63" i="52"/>
  <c r="FM83" i="52"/>
  <c r="II83" i="52"/>
  <c r="EI86" i="52"/>
  <c r="EJ86" i="52"/>
  <c r="FC99" i="52"/>
  <c r="FS99" i="52" s="1"/>
  <c r="CU99" i="52"/>
  <c r="IH74" i="52"/>
  <c r="FC130" i="52"/>
  <c r="FS130" i="52" s="1"/>
  <c r="CU130" i="52"/>
  <c r="FO121" i="52"/>
  <c r="DF121" i="52"/>
  <c r="EJ131" i="52"/>
  <c r="EI131" i="52"/>
  <c r="CX130" i="52"/>
  <c r="EW130" i="52" s="1"/>
  <c r="FI130" i="52" s="1"/>
  <c r="EU126" i="52"/>
  <c r="FH126" i="52" s="1"/>
  <c r="DZ126" i="52"/>
  <c r="DB126" i="52"/>
  <c r="EA126" i="52"/>
  <c r="FO102" i="52"/>
  <c r="DF102" i="52"/>
  <c r="EW50" i="52"/>
  <c r="FI50" i="52" s="1"/>
  <c r="EA50" i="52"/>
  <c r="DB50" i="52"/>
  <c r="DZ50" i="52"/>
  <c r="FE100" i="52"/>
  <c r="FS100" i="52" s="1"/>
  <c r="CU100" i="52"/>
  <c r="FO131" i="52"/>
  <c r="DF131" i="52"/>
  <c r="EU70" i="52"/>
  <c r="FH70" i="52" s="1"/>
  <c r="EJ127" i="52"/>
  <c r="EI127" i="52"/>
  <c r="FM140" i="52"/>
  <c r="II140" i="52"/>
  <c r="EI80" i="52"/>
  <c r="EJ80" i="52"/>
  <c r="FM74" i="52"/>
  <c r="II74" i="52"/>
  <c r="EV101" i="52"/>
  <c r="FJ101" i="52" s="1"/>
  <c r="DN101" i="52"/>
  <c r="FC68" i="52"/>
  <c r="FS68" i="52" s="1"/>
  <c r="CU68" i="52"/>
  <c r="EV99" i="52"/>
  <c r="FJ99" i="52" s="1"/>
  <c r="DN99" i="52"/>
  <c r="FC74" i="52"/>
  <c r="FS74" i="52" s="1"/>
  <c r="CU74" i="52"/>
  <c r="FO82" i="52"/>
  <c r="FN82" i="52" s="1"/>
  <c r="IG82" i="52" s="1"/>
  <c r="DF82" i="52"/>
  <c r="EV137" i="52"/>
  <c r="FJ137" i="52" s="1"/>
  <c r="DN137" i="52"/>
  <c r="EN75" i="52"/>
  <c r="GS75" i="52" s="1"/>
  <c r="EO75" i="52"/>
  <c r="GY75" i="52" s="1"/>
  <c r="IH130" i="52"/>
  <c r="FM126" i="52"/>
  <c r="IH126" i="52"/>
  <c r="II126" i="52"/>
  <c r="EV102" i="52"/>
  <c r="FJ102" i="52" s="1"/>
  <c r="DN102" i="52"/>
  <c r="DF100" i="52"/>
  <c r="FO100" i="52"/>
  <c r="DB131" i="52"/>
  <c r="EA131" i="52"/>
  <c r="DZ131" i="52"/>
  <c r="EU131" i="52"/>
  <c r="FH131" i="52" s="1"/>
  <c r="EG95" i="52"/>
  <c r="EE95" i="52"/>
  <c r="FC70" i="52"/>
  <c r="FS70" i="52" s="1"/>
  <c r="CU70" i="52"/>
  <c r="EE46" i="52"/>
  <c r="EH45" i="52"/>
  <c r="FR59" i="52"/>
  <c r="ED57" i="52"/>
  <c r="FK122" i="52"/>
  <c r="EE109" i="52"/>
  <c r="EE103" i="52"/>
  <c r="FO140" i="52"/>
  <c r="DF140" i="52"/>
  <c r="FC116" i="52"/>
  <c r="FS116" i="52" s="1"/>
  <c r="CU116" i="52"/>
  <c r="IH83" i="52"/>
  <c r="CX74" i="52"/>
  <c r="EW74" i="52" s="1"/>
  <c r="FI74" i="52" s="1"/>
  <c r="DZ137" i="52"/>
  <c r="EU137" i="52"/>
  <c r="FH137" i="52" s="1"/>
  <c r="EA137" i="52"/>
  <c r="DB137" i="52"/>
  <c r="IE122" i="52"/>
  <c r="IO122" i="52"/>
  <c r="IN122" i="52"/>
  <c r="ES122" i="52"/>
  <c r="IH134" i="52"/>
  <c r="FM134" i="52"/>
  <c r="EE127" i="52"/>
  <c r="EG127" i="52"/>
  <c r="FE132" i="52"/>
  <c r="FS132" i="52" s="1"/>
  <c r="CU132" i="52"/>
  <c r="CX114" i="52"/>
  <c r="CU131" i="52"/>
  <c r="FC131" i="52"/>
  <c r="FS131" i="52" s="1"/>
  <c r="EI98" i="52"/>
  <c r="EJ98" i="52"/>
  <c r="DN78" i="52"/>
  <c r="EV78" i="52"/>
  <c r="FJ78" i="52" s="1"/>
  <c r="CX140" i="52"/>
  <c r="EW140" i="52" s="1"/>
  <c r="FI140" i="52" s="1"/>
  <c r="FO73" i="52"/>
  <c r="DF73" i="52"/>
  <c r="EI91" i="52"/>
  <c r="EJ91" i="52"/>
  <c r="EU83" i="52"/>
  <c r="FH83" i="52" s="1"/>
  <c r="DF68" i="52"/>
  <c r="FO68" i="52"/>
  <c r="FN68" i="52" s="1"/>
  <c r="IG68" i="52" s="1"/>
  <c r="CX82" i="52"/>
  <c r="EW82" i="52" s="1"/>
  <c r="EZ82" i="52"/>
  <c r="IH82" i="52" s="1"/>
  <c r="DL64" i="52"/>
  <c r="DO64" i="52"/>
  <c r="CU126" i="52"/>
  <c r="FC126" i="52"/>
  <c r="FS126" i="52" s="1"/>
  <c r="FK127" i="52"/>
  <c r="DL139" i="52"/>
  <c r="DO139" i="52"/>
  <c r="ED127" i="52"/>
  <c r="EB127" i="52"/>
  <c r="EH127" i="52"/>
  <c r="EC127" i="52"/>
  <c r="EV132" i="52"/>
  <c r="FJ132" i="52" s="1"/>
  <c r="DN132" i="52"/>
  <c r="II137" i="52"/>
  <c r="EU78" i="52"/>
  <c r="FH78" i="52" s="1"/>
  <c r="FR63" i="52"/>
  <c r="CU137" i="52"/>
  <c r="EC45" i="52"/>
  <c r="EG45" i="52"/>
  <c r="EB45" i="52"/>
  <c r="FK118" i="52"/>
  <c r="EI90" i="52"/>
  <c r="EJ90" i="52"/>
  <c r="EJ78" i="52"/>
  <c r="EI78" i="52"/>
  <c r="FN87" i="52"/>
  <c r="IG87" i="52" s="1"/>
  <c r="FR87" i="52"/>
  <c r="FL95" i="52"/>
  <c r="FO99" i="52"/>
  <c r="FN99" i="52" s="1"/>
  <c r="IG99" i="52" s="1"/>
  <c r="DF99" i="52"/>
  <c r="EU74" i="52"/>
  <c r="FH74" i="52" s="1"/>
  <c r="EZ102" i="52"/>
  <c r="CX102" i="52"/>
  <c r="EZ120" i="52"/>
  <c r="CX120" i="52"/>
  <c r="EU130" i="52"/>
  <c r="FH130" i="52" s="1"/>
  <c r="FR96" i="52"/>
  <c r="FL138" i="52"/>
  <c r="FM137" i="52"/>
  <c r="EC95" i="52"/>
  <c r="EH95" i="52"/>
  <c r="ED95" i="52"/>
  <c r="EB95" i="52"/>
  <c r="EV70" i="52"/>
  <c r="FJ70" i="52" s="1"/>
  <c r="DN70" i="52"/>
  <c r="FM78" i="52"/>
  <c r="II78" i="52"/>
  <c r="EE45" i="52"/>
  <c r="EH46" i="52"/>
  <c r="FL46" i="52"/>
  <c r="FK61" i="52"/>
  <c r="EG46" i="52"/>
  <c r="DL133" i="52"/>
  <c r="DO133" i="52"/>
  <c r="DL129" i="52"/>
  <c r="DO129" i="52"/>
  <c r="EI101" i="52"/>
  <c r="EJ101" i="52"/>
  <c r="CX73" i="52"/>
  <c r="DN74" i="52"/>
  <c r="EV74" i="52"/>
  <c r="FJ74" i="52" s="1"/>
  <c r="FC82" i="52"/>
  <c r="FS82" i="52" s="1"/>
  <c r="CU82" i="52"/>
  <c r="EV130" i="52"/>
  <c r="FJ130" i="52" s="1"/>
  <c r="DN130" i="52"/>
  <c r="CU134" i="52"/>
  <c r="FC134" i="52"/>
  <c r="FS134" i="52" s="1"/>
  <c r="FR93" i="52"/>
  <c r="EV100" i="52"/>
  <c r="FJ100" i="52" s="1"/>
  <c r="FL100" i="52" s="1"/>
  <c r="DN100" i="52"/>
  <c r="EJ130" i="52"/>
  <c r="EI130" i="52"/>
  <c r="EV131" i="52"/>
  <c r="FJ131" i="52" s="1"/>
  <c r="DN131" i="52"/>
  <c r="FO70" i="52"/>
  <c r="DF70" i="52"/>
  <c r="FO78" i="52"/>
  <c r="DF78" i="52"/>
  <c r="EC46" i="52"/>
  <c r="FR94" i="52"/>
  <c r="IH140" i="52"/>
  <c r="IH68" i="52"/>
  <c r="EU99" i="52"/>
  <c r="FH99" i="52" s="1"/>
  <c r="EQ75" i="52"/>
  <c r="ER75" i="52"/>
  <c r="EK75" i="52"/>
  <c r="EL75" i="52"/>
  <c r="GE75" i="52" s="1"/>
  <c r="EP75" i="52"/>
  <c r="EM75" i="52"/>
  <c r="GN75" i="52" s="1"/>
  <c r="EU82" i="52"/>
  <c r="FH82" i="52" s="1"/>
  <c r="FI91" i="52"/>
  <c r="FK91" i="52" s="1"/>
  <c r="EV121" i="52"/>
  <c r="FJ121" i="52" s="1"/>
  <c r="DN121" i="52"/>
  <c r="EV134" i="52"/>
  <c r="FJ134" i="52" s="1"/>
  <c r="DN134" i="52"/>
  <c r="EV126" i="52"/>
  <c r="FJ126" i="52" s="1"/>
  <c r="DN126" i="52"/>
  <c r="FM130" i="52"/>
  <c r="DO95" i="52"/>
  <c r="DL95" i="52"/>
  <c r="DF132" i="52"/>
  <c r="FO132" i="52"/>
  <c r="IH131" i="52"/>
  <c r="DL96" i="52"/>
  <c r="DO96" i="52"/>
  <c r="CX116" i="52"/>
  <c r="II70" i="52"/>
  <c r="FM70" i="52"/>
  <c r="IH78" i="52"/>
  <c r="FO120" i="52"/>
  <c r="DF120" i="52"/>
  <c r="ES120" i="52"/>
  <c r="IE120" i="52"/>
  <c r="IO120" i="52"/>
  <c r="Z80" i="52"/>
  <c r="AA80" i="52"/>
  <c r="Z1047" i="52"/>
  <c r="AA1047" i="52"/>
  <c r="AA456" i="52"/>
  <c r="Z456" i="52"/>
  <c r="Z318" i="52"/>
  <c r="AA318" i="52"/>
  <c r="Z308" i="52"/>
  <c r="AA308" i="52"/>
  <c r="AA335" i="52"/>
  <c r="Z335" i="52"/>
  <c r="IQ921" i="52"/>
  <c r="IC921" i="52"/>
  <c r="AA355" i="52"/>
  <c r="Z355" i="52"/>
  <c r="Z623" i="52"/>
  <c r="AA623" i="52"/>
  <c r="AA77" i="52"/>
  <c r="Z77" i="52"/>
  <c r="Z1040" i="52"/>
  <c r="AA1040" i="52"/>
  <c r="EB25" i="52"/>
  <c r="FL28" i="52"/>
  <c r="FL881" i="52"/>
  <c r="FK829" i="52"/>
  <c r="FL172" i="52"/>
  <c r="DL478" i="52"/>
  <c r="FK119" i="52"/>
  <c r="FK489" i="52"/>
  <c r="FK189" i="52"/>
  <c r="FK787" i="52"/>
  <c r="FR111" i="52"/>
  <c r="FL281" i="52"/>
  <c r="EG1050" i="52"/>
  <c r="DL779" i="52"/>
  <c r="AC23" i="52"/>
  <c r="EE32" i="52"/>
  <c r="FK90" i="52"/>
  <c r="FL604" i="52"/>
  <c r="DL1051" i="52"/>
  <c r="FL92" i="52"/>
  <c r="FK672" i="52"/>
  <c r="FK1018" i="52"/>
  <c r="FK798" i="52"/>
  <c r="FK628" i="52"/>
  <c r="FL964" i="52"/>
  <c r="DL851" i="52"/>
  <c r="FR244" i="52"/>
  <c r="FK322" i="52"/>
  <c r="EG448" i="52"/>
  <c r="EH178" i="52"/>
  <c r="FR976" i="52"/>
  <c r="EG451" i="52"/>
  <c r="FL688" i="52"/>
  <c r="FL242" i="52"/>
  <c r="FL403" i="52"/>
  <c r="EH241" i="52"/>
  <c r="DO638" i="52"/>
  <c r="FR1018" i="52"/>
  <c r="FK810" i="52"/>
  <c r="DL470" i="52"/>
  <c r="DL651" i="52"/>
  <c r="FK88" i="52"/>
  <c r="FR324" i="52"/>
  <c r="FK833" i="52"/>
  <c r="EB413" i="52"/>
  <c r="FR97" i="52"/>
  <c r="EG1017" i="52"/>
  <c r="EG839" i="52"/>
  <c r="FK805" i="52"/>
  <c r="EG197" i="52"/>
  <c r="FR438" i="52"/>
  <c r="DO572" i="52"/>
  <c r="AA572" i="52" s="1"/>
  <c r="FL936" i="52"/>
  <c r="FL853" i="52"/>
  <c r="IJ901" i="52"/>
  <c r="ES823" i="52"/>
  <c r="IO823" i="52"/>
  <c r="IN823" i="52"/>
  <c r="IE823" i="52"/>
  <c r="EI986" i="52"/>
  <c r="EJ986" i="52"/>
  <c r="EK841" i="52"/>
  <c r="ER841" i="52"/>
  <c r="EL841" i="52"/>
  <c r="EP841" i="52"/>
  <c r="EQ841" i="52"/>
  <c r="EM841" i="52"/>
  <c r="EN641" i="52"/>
  <c r="EO641" i="52"/>
  <c r="AA144" i="52"/>
  <c r="Z144" i="52"/>
  <c r="FL948" i="52"/>
  <c r="FK948" i="52"/>
  <c r="IO7" i="52"/>
  <c r="ES7" i="52"/>
  <c r="IE7" i="52"/>
  <c r="IN7" i="52"/>
  <c r="EJ1035" i="52"/>
  <c r="EI1035" i="52"/>
  <c r="AC597" i="52"/>
  <c r="Z104" i="52"/>
  <c r="AA104" i="52"/>
  <c r="DL561" i="52"/>
  <c r="DO561" i="52"/>
  <c r="DO908" i="52"/>
  <c r="DL908" i="52"/>
  <c r="EE602" i="52"/>
  <c r="EG602" i="52"/>
  <c r="FK862" i="52"/>
  <c r="FL862" i="52"/>
  <c r="FN614" i="52"/>
  <c r="IG614" i="52" s="1"/>
  <c r="FR614" i="52"/>
  <c r="EB670" i="52"/>
  <c r="ED670" i="52"/>
  <c r="EH670" i="52"/>
  <c r="EC670" i="52"/>
  <c r="EC358" i="52"/>
  <c r="EB358" i="52"/>
  <c r="ED358" i="52"/>
  <c r="EH358" i="52"/>
  <c r="FK692" i="52"/>
  <c r="FL692" i="52"/>
  <c r="EB588" i="52"/>
  <c r="EH588" i="52"/>
  <c r="EC588" i="52"/>
  <c r="ED588" i="52"/>
  <c r="EE158" i="52"/>
  <c r="EG158" i="52"/>
  <c r="FZ370" i="52"/>
  <c r="GD370" i="52"/>
  <c r="GG370" i="52"/>
  <c r="GC370" i="52"/>
  <c r="GF370" i="52"/>
  <c r="GA370" i="52"/>
  <c r="HZ370" i="52"/>
  <c r="GB370" i="52"/>
  <c r="GE370" i="52"/>
  <c r="DL245" i="52"/>
  <c r="DO245" i="52"/>
  <c r="EE606" i="52"/>
  <c r="EG606" i="52"/>
  <c r="EE879" i="52"/>
  <c r="EG879" i="52"/>
  <c r="IE433" i="52"/>
  <c r="ES433" i="52"/>
  <c r="IN433" i="52"/>
  <c r="IO433" i="52"/>
  <c r="AA259" i="52"/>
  <c r="Z259" i="52"/>
  <c r="EG706" i="52"/>
  <c r="EE706" i="52"/>
  <c r="ES129" i="52"/>
  <c r="IE129" i="52"/>
  <c r="IO129" i="52"/>
  <c r="IN129" i="52"/>
  <c r="EI767" i="52"/>
  <c r="EJ767" i="52"/>
  <c r="DL123" i="52"/>
  <c r="DO123" i="52"/>
  <c r="FR917" i="52"/>
  <c r="FN917" i="52"/>
  <c r="IG917" i="52" s="1"/>
  <c r="DO934" i="52"/>
  <c r="DL934" i="52"/>
  <c r="FU360" i="52"/>
  <c r="FW360" i="52" s="1"/>
  <c r="FV360" i="52"/>
  <c r="EG245" i="52"/>
  <c r="EE245" i="52"/>
  <c r="FN138" i="52"/>
  <c r="IG138" i="52" s="1"/>
  <c r="FR138" i="52"/>
  <c r="FL594" i="52"/>
  <c r="IN74" i="52"/>
  <c r="ES74" i="52"/>
  <c r="IE74" i="52"/>
  <c r="IO74" i="52"/>
  <c r="EE867" i="52"/>
  <c r="EG867" i="52"/>
  <c r="EJ759" i="52"/>
  <c r="EI759" i="52"/>
  <c r="Z217" i="52"/>
  <c r="AA217" i="52"/>
  <c r="FR682" i="52"/>
  <c r="FN682" i="52"/>
  <c r="IG682" i="52" s="1"/>
  <c r="FK993" i="52"/>
  <c r="FL993" i="52"/>
  <c r="FN279" i="52"/>
  <c r="IG279" i="52" s="1"/>
  <c r="FR279" i="52"/>
  <c r="FR596" i="52"/>
  <c r="ED598" i="52"/>
  <c r="EC598" i="52"/>
  <c r="EB598" i="52"/>
  <c r="EH598" i="52"/>
  <c r="Z667" i="52"/>
  <c r="AA667" i="52"/>
  <c r="HU382" i="52"/>
  <c r="HV382" i="52"/>
  <c r="HT382" i="52"/>
  <c r="HS382" i="52"/>
  <c r="HW382" i="52"/>
  <c r="Z341" i="52"/>
  <c r="AA341" i="52"/>
  <c r="ER917" i="52"/>
  <c r="EP917" i="52"/>
  <c r="EQ917" i="52"/>
  <c r="EL917" i="52"/>
  <c r="EK917" i="52"/>
  <c r="EM917" i="52"/>
  <c r="DO588" i="52"/>
  <c r="EG696" i="52"/>
  <c r="EE696" i="52"/>
  <c r="Z192" i="52"/>
  <c r="AA192" i="52"/>
  <c r="GL847" i="52"/>
  <c r="IL847" i="52" s="1"/>
  <c r="DL632" i="52"/>
  <c r="DO632" i="52"/>
  <c r="Z673" i="52"/>
  <c r="AA673" i="52"/>
  <c r="DO560" i="52"/>
  <c r="DL560" i="52"/>
  <c r="IN875" i="52"/>
  <c r="ES875" i="52"/>
  <c r="IE875" i="52"/>
  <c r="IO875" i="52"/>
  <c r="FY362" i="52"/>
  <c r="ED379" i="52"/>
  <c r="EO379" i="52" s="1"/>
  <c r="EB379" i="52"/>
  <c r="HY382" i="52"/>
  <c r="GS382" i="52"/>
  <c r="GP382" i="52"/>
  <c r="GQ382" i="52"/>
  <c r="GR382" i="52"/>
  <c r="GT382" i="52"/>
  <c r="GU382" i="52"/>
  <c r="EJ748" i="52"/>
  <c r="EI748" i="52"/>
  <c r="EJ1037" i="52"/>
  <c r="EI1037" i="52"/>
  <c r="EE554" i="52"/>
  <c r="EG554" i="52"/>
  <c r="HO847" i="52"/>
  <c r="ED562" i="52"/>
  <c r="EB562" i="52"/>
  <c r="EN669" i="52"/>
  <c r="GS669" i="52" s="1"/>
  <c r="EO669" i="52"/>
  <c r="GT228" i="52"/>
  <c r="IJ228" i="52" s="1"/>
  <c r="DL1047" i="52"/>
  <c r="EO873" i="52"/>
  <c r="EN873" i="52"/>
  <c r="Z292" i="52"/>
  <c r="AA292" i="52"/>
  <c r="EN653" i="52"/>
  <c r="EO653" i="52"/>
  <c r="DL456" i="52"/>
  <c r="DL85" i="52"/>
  <c r="DO85" i="52"/>
  <c r="FL885" i="52"/>
  <c r="FK885" i="52"/>
  <c r="ED524" i="52"/>
  <c r="EH524" i="52"/>
  <c r="EC524" i="52"/>
  <c r="EB524" i="52"/>
  <c r="HT847" i="52"/>
  <c r="FR123" i="52"/>
  <c r="EG22" i="52"/>
  <c r="FR104" i="52"/>
  <c r="FR610" i="52"/>
  <c r="EE200" i="52"/>
  <c r="FK557" i="52"/>
  <c r="AC36" i="52"/>
  <c r="FK817" i="52"/>
  <c r="IJ194" i="52"/>
  <c r="FK559" i="52"/>
  <c r="AC38" i="52"/>
  <c r="ED25" i="52"/>
  <c r="EO25" i="52" s="1"/>
  <c r="GX25" i="52" s="1"/>
  <c r="II16" i="52"/>
  <c r="EG25" i="52"/>
  <c r="EG32" i="52"/>
  <c r="EH57" i="52"/>
  <c r="FM16" i="52"/>
  <c r="FK52" i="52"/>
  <c r="FR399" i="52"/>
  <c r="EE195" i="52"/>
  <c r="FR550" i="52"/>
  <c r="FL1005" i="52"/>
  <c r="FL996" i="52"/>
  <c r="FK786" i="52"/>
  <c r="FL745" i="52"/>
  <c r="EE1016" i="52"/>
  <c r="FK874" i="52"/>
  <c r="FR293" i="52"/>
  <c r="FK780" i="52"/>
  <c r="FL168" i="52"/>
  <c r="FK257" i="52"/>
  <c r="FR648" i="52"/>
  <c r="EE201" i="52"/>
  <c r="DL833" i="52"/>
  <c r="AC26" i="52"/>
  <c r="FK262" i="52"/>
  <c r="FR861" i="52"/>
  <c r="FL438" i="52"/>
  <c r="FL182" i="52"/>
  <c r="EH103" i="52"/>
  <c r="EO103" i="52" s="1"/>
  <c r="FR950" i="52"/>
  <c r="FK1033" i="52"/>
  <c r="FR242" i="52"/>
  <c r="FL655" i="52"/>
  <c r="FL495" i="52"/>
  <c r="EG110" i="52"/>
  <c r="FR65" i="52"/>
  <c r="FK794" i="52"/>
  <c r="FK906" i="52"/>
  <c r="FR445" i="52"/>
  <c r="FR826" i="52"/>
  <c r="EG1004" i="52"/>
  <c r="FK644" i="52"/>
  <c r="EE110" i="52"/>
  <c r="FR108" i="52"/>
  <c r="FR482" i="52"/>
  <c r="AC40" i="52"/>
  <c r="FL401" i="52"/>
  <c r="EE839" i="52"/>
  <c r="FK439" i="52"/>
  <c r="FL350" i="52"/>
  <c r="AC17" i="52"/>
  <c r="EK875" i="52"/>
  <c r="EL875" i="52"/>
  <c r="EQ875" i="52"/>
  <c r="ER875" i="52"/>
  <c r="EM875" i="52"/>
  <c r="EP875" i="52"/>
  <c r="AA850" i="52"/>
  <c r="Z850" i="52"/>
  <c r="EI644" i="52"/>
  <c r="EJ644" i="52"/>
  <c r="HO146" i="52"/>
  <c r="HQ146" i="52"/>
  <c r="HN146" i="52"/>
  <c r="HM146" i="52"/>
  <c r="HP146" i="52"/>
  <c r="DL232" i="52"/>
  <c r="DO232" i="52"/>
  <c r="FL602" i="52"/>
  <c r="FK602" i="52"/>
  <c r="FL684" i="52"/>
  <c r="FK684" i="52"/>
  <c r="IE134" i="52"/>
  <c r="ES134" i="52"/>
  <c r="IN134" i="52"/>
  <c r="IO134" i="52"/>
  <c r="FR259" i="52"/>
  <c r="FN259" i="52"/>
  <c r="IG259" i="52" s="1"/>
  <c r="Z670" i="52"/>
  <c r="AA670" i="52"/>
  <c r="FW847" i="52"/>
  <c r="FL670" i="52"/>
  <c r="EE358" i="52"/>
  <c r="EG358" i="52"/>
  <c r="AA535" i="52"/>
  <c r="Z535" i="52"/>
  <c r="ES133" i="52"/>
  <c r="IO133" i="52"/>
  <c r="IE133" i="52"/>
  <c r="IN133" i="52"/>
  <c r="EJ71" i="52"/>
  <c r="EI71" i="52"/>
  <c r="FN420" i="52"/>
  <c r="IG420" i="52" s="1"/>
  <c r="FR420" i="52"/>
  <c r="EO917" i="52"/>
  <c r="EN917" i="52"/>
  <c r="GJ370" i="52"/>
  <c r="GN370" i="52"/>
  <c r="GK370" i="52"/>
  <c r="GM370" i="52"/>
  <c r="GL370" i="52"/>
  <c r="EI312" i="52"/>
  <c r="EJ312" i="52"/>
  <c r="FL706" i="52"/>
  <c r="FK706" i="52"/>
  <c r="Z258" i="52"/>
  <c r="AA258" i="52"/>
  <c r="IE906" i="52"/>
  <c r="ES906" i="52"/>
  <c r="IO906" i="52"/>
  <c r="IN906" i="52"/>
  <c r="EE1027" i="52"/>
  <c r="EG1027" i="52"/>
  <c r="AC266" i="52"/>
  <c r="FY368" i="52"/>
  <c r="GH368" i="52"/>
  <c r="EE667" i="52"/>
  <c r="EG667" i="52"/>
  <c r="FK867" i="52"/>
  <c r="FL867" i="52"/>
  <c r="AC808" i="52"/>
  <c r="EI169" i="52"/>
  <c r="EJ169" i="52"/>
  <c r="FR915" i="52"/>
  <c r="FN915" i="52"/>
  <c r="IG915" i="52" s="1"/>
  <c r="FR318" i="52"/>
  <c r="EE993" i="52"/>
  <c r="EG993" i="52"/>
  <c r="EI457" i="52"/>
  <c r="EJ457" i="52"/>
  <c r="Z854" i="52"/>
  <c r="AA854" i="52"/>
  <c r="EI308" i="52"/>
  <c r="EJ308" i="52"/>
  <c r="FK808" i="52"/>
  <c r="ES334" i="52"/>
  <c r="IE334" i="52"/>
  <c r="IN334" i="52"/>
  <c r="IO334" i="52"/>
  <c r="EI313" i="52"/>
  <c r="EJ313" i="52"/>
  <c r="GE267" i="52"/>
  <c r="GF267" i="52"/>
  <c r="HZ267" i="52"/>
  <c r="AC873" i="52"/>
  <c r="FL696" i="52"/>
  <c r="FK696" i="52"/>
  <c r="Z555" i="52"/>
  <c r="AC555" i="52" s="1"/>
  <c r="AA555" i="52"/>
  <c r="GK847" i="52"/>
  <c r="FN154" i="52"/>
  <c r="IG154" i="52" s="1"/>
  <c r="FR154" i="52"/>
  <c r="FN630" i="52"/>
  <c r="IG630" i="52" s="1"/>
  <c r="FR630" i="52"/>
  <c r="FK632" i="52"/>
  <c r="FK560" i="52"/>
  <c r="EE379" i="52"/>
  <c r="EG379" i="52"/>
  <c r="FL1039" i="52"/>
  <c r="GY382" i="52"/>
  <c r="GX382" i="52"/>
  <c r="GW382" i="52"/>
  <c r="FK250" i="52"/>
  <c r="FL250" i="52"/>
  <c r="EC562" i="52"/>
  <c r="FL554" i="52"/>
  <c r="FK554" i="52"/>
  <c r="IJ855" i="52"/>
  <c r="EJ401" i="52"/>
  <c r="EI401" i="52"/>
  <c r="AA781" i="52"/>
  <c r="Z781" i="52"/>
  <c r="EG232" i="52"/>
  <c r="EE232" i="52"/>
  <c r="DL596" i="52"/>
  <c r="DO596" i="52"/>
  <c r="IN705" i="52"/>
  <c r="ES705" i="52"/>
  <c r="IO705" i="52"/>
  <c r="EM852" i="52"/>
  <c r="EQ852" i="52"/>
  <c r="ER852" i="52"/>
  <c r="EL852" i="52"/>
  <c r="EP852" i="52"/>
  <c r="EK852" i="52"/>
  <c r="FR379" i="52"/>
  <c r="FN379" i="52"/>
  <c r="IG379" i="52" s="1"/>
  <c r="FK524" i="52"/>
  <c r="FL524" i="52"/>
  <c r="AC200" i="52"/>
  <c r="ES259" i="52"/>
  <c r="IE259" i="52"/>
  <c r="IN259" i="52"/>
  <c r="IO259" i="52"/>
  <c r="EL708" i="52"/>
  <c r="GE708" i="52" s="1"/>
  <c r="EP708" i="52"/>
  <c r="ER708" i="52"/>
  <c r="EM708" i="52"/>
  <c r="EQ708" i="52"/>
  <c r="EK708" i="52"/>
  <c r="EE948" i="52"/>
  <c r="EG948" i="52"/>
  <c r="FN618" i="52"/>
  <c r="IG618" i="52" s="1"/>
  <c r="FR618" i="52"/>
  <c r="HY597" i="52"/>
  <c r="HV597" i="52"/>
  <c r="HS597" i="52"/>
  <c r="GP597" i="52"/>
  <c r="HT597" i="52"/>
  <c r="GY597" i="52"/>
  <c r="HW597" i="52"/>
  <c r="GX597" i="52"/>
  <c r="GR597" i="52"/>
  <c r="GW597" i="52"/>
  <c r="GQ597" i="52"/>
  <c r="HU597" i="52"/>
  <c r="GK597" i="52"/>
  <c r="HO597" i="52"/>
  <c r="HH597" i="52"/>
  <c r="HI597" i="52"/>
  <c r="FZ597" i="52"/>
  <c r="GB597" i="52"/>
  <c r="GN597" i="52"/>
  <c r="HN597" i="52"/>
  <c r="HG597" i="52"/>
  <c r="HJ597" i="52"/>
  <c r="GH597" i="52"/>
  <c r="GL597" i="52"/>
  <c r="HQ597" i="52"/>
  <c r="HA597" i="52"/>
  <c r="HC597" i="52"/>
  <c r="GF597" i="52"/>
  <c r="GM597" i="52"/>
  <c r="HE597" i="52"/>
  <c r="HZ597" i="52"/>
  <c r="GJ597" i="52"/>
  <c r="HF597" i="52"/>
  <c r="GG597" i="52"/>
  <c r="HK597" i="52"/>
  <c r="HM597" i="52"/>
  <c r="HD597" i="52"/>
  <c r="GC597" i="52"/>
  <c r="FY597" i="52"/>
  <c r="HP597" i="52"/>
  <c r="HB597" i="52"/>
  <c r="GD597" i="52"/>
  <c r="GA597" i="52"/>
  <c r="IB855" i="52"/>
  <c r="FV146" i="52"/>
  <c r="ET146" i="52"/>
  <c r="FU146" i="52"/>
  <c r="FW146" i="52" s="1"/>
  <c r="EJ934" i="52"/>
  <c r="EI934" i="52"/>
  <c r="AA165" i="52"/>
  <c r="Z165" i="52"/>
  <c r="FR338" i="52"/>
  <c r="FN338" i="52"/>
  <c r="IG338" i="52" s="1"/>
  <c r="ER970" i="52"/>
  <c r="EK970" i="52"/>
  <c r="EM970" i="52"/>
  <c r="EL970" i="52"/>
  <c r="EP970" i="52"/>
  <c r="EQ970" i="52"/>
  <c r="EG670" i="52"/>
  <c r="EE670" i="52"/>
  <c r="EJ525" i="52"/>
  <c r="EI525" i="52"/>
  <c r="FK158" i="52"/>
  <c r="FL158" i="52"/>
  <c r="FR606" i="52"/>
  <c r="FN606" i="52"/>
  <c r="IG606" i="52" s="1"/>
  <c r="FL606" i="52"/>
  <c r="FK606" i="52"/>
  <c r="FR246" i="52"/>
  <c r="GN246" i="52" s="1"/>
  <c r="FN246" i="52"/>
  <c r="IG246" i="52" s="1"/>
  <c r="EL614" i="52"/>
  <c r="EQ614" i="52"/>
  <c r="EM614" i="52"/>
  <c r="EP614" i="52"/>
  <c r="EK614" i="52"/>
  <c r="ER614" i="52"/>
  <c r="EI990" i="52"/>
  <c r="EJ990" i="52"/>
  <c r="FN397" i="52"/>
  <c r="IG397" i="52" s="1"/>
  <c r="FR397" i="52"/>
  <c r="FL588" i="52"/>
  <c r="FK588" i="52"/>
  <c r="EB245" i="52"/>
  <c r="ED245" i="52"/>
  <c r="EC245" i="52"/>
  <c r="EH245" i="52"/>
  <c r="FK1027" i="52"/>
  <c r="FL1027" i="52"/>
  <c r="EC667" i="52"/>
  <c r="EB667" i="52"/>
  <c r="ED667" i="52"/>
  <c r="EH667" i="52"/>
  <c r="EJ757" i="52"/>
  <c r="EI757" i="52"/>
  <c r="EC1046" i="52"/>
  <c r="EH1046" i="52"/>
  <c r="ED1046" i="52"/>
  <c r="EB1046" i="52"/>
  <c r="Z669" i="52"/>
  <c r="AA669" i="52"/>
  <c r="DL335" i="52"/>
  <c r="AA675" i="52"/>
  <c r="Z675" i="52"/>
  <c r="EG560" i="52"/>
  <c r="EE560" i="52"/>
  <c r="EE538" i="52"/>
  <c r="EG538" i="52"/>
  <c r="GY228" i="52"/>
  <c r="GW228" i="52"/>
  <c r="GX228" i="52"/>
  <c r="Z878" i="52"/>
  <c r="AA878" i="52"/>
  <c r="EE598" i="52"/>
  <c r="EG598" i="52"/>
  <c r="EE537" i="52"/>
  <c r="EG537" i="52"/>
  <c r="IO79" i="52"/>
  <c r="IN79" i="52"/>
  <c r="ES79" i="52"/>
  <c r="FN216" i="52"/>
  <c r="IG216" i="52" s="1"/>
  <c r="FR216" i="52"/>
  <c r="IB933" i="52"/>
  <c r="Z993" i="52"/>
  <c r="AA993" i="52"/>
  <c r="ET267" i="52"/>
  <c r="FV267" i="52"/>
  <c r="FU267" i="52"/>
  <c r="FW267" i="52" s="1"/>
  <c r="EB866" i="52"/>
  <c r="EC866" i="52"/>
  <c r="EH866" i="52"/>
  <c r="ED866" i="52"/>
  <c r="EK669" i="52"/>
  <c r="ET669" i="52" s="1"/>
  <c r="EQ669" i="52"/>
  <c r="EL669" i="52"/>
  <c r="GE669" i="52" s="1"/>
  <c r="EP669" i="52"/>
  <c r="EM669" i="52"/>
  <c r="ER669" i="52"/>
  <c r="FR561" i="52"/>
  <c r="DO676" i="52"/>
  <c r="DL676" i="52"/>
  <c r="EJ839" i="52"/>
  <c r="EI839" i="52"/>
  <c r="DL77" i="52"/>
  <c r="FN330" i="52"/>
  <c r="IG330" i="52" s="1"/>
  <c r="FR330" i="52"/>
  <c r="GY267" i="52"/>
  <c r="GW267" i="52"/>
  <c r="GX267" i="52"/>
  <c r="FN928" i="52"/>
  <c r="IG928" i="52" s="1"/>
  <c r="FR928" i="52"/>
  <c r="DL879" i="52"/>
  <c r="DO879" i="52"/>
  <c r="EE562" i="52"/>
  <c r="EG562" i="52"/>
  <c r="FL232" i="52"/>
  <c r="EJ199" i="52"/>
  <c r="EI199" i="52"/>
  <c r="EG885" i="52"/>
  <c r="EE885" i="52"/>
  <c r="FK596" i="52"/>
  <c r="FW597" i="52"/>
  <c r="EC999" i="52"/>
  <c r="EH999" i="52"/>
  <c r="ED999" i="52"/>
  <c r="EI737" i="52"/>
  <c r="EJ737" i="52"/>
  <c r="EI853" i="52"/>
  <c r="EJ853" i="52"/>
  <c r="EQ975" i="52"/>
  <c r="EM975" i="52"/>
  <c r="EL975" i="52"/>
  <c r="EP975" i="52"/>
  <c r="EK975" i="52"/>
  <c r="ER975" i="52"/>
  <c r="AA282" i="52"/>
  <c r="Z282" i="52"/>
  <c r="EC946" i="52"/>
  <c r="FK244" i="52"/>
  <c r="FK342" i="52"/>
  <c r="EH191" i="52"/>
  <c r="FL477" i="52"/>
  <c r="FL689" i="52"/>
  <c r="FR703" i="52"/>
  <c r="DL840" i="52"/>
  <c r="FR235" i="52"/>
  <c r="EH22" i="52"/>
  <c r="DZ37" i="52"/>
  <c r="EA16" i="52"/>
  <c r="FK231" i="52"/>
  <c r="EN144" i="52"/>
  <c r="GS144" i="52" s="1"/>
  <c r="FK699" i="52"/>
  <c r="EC107" i="52"/>
  <c r="EO107" i="52" s="1"/>
  <c r="FL113" i="52"/>
  <c r="IJ859" i="52"/>
  <c r="FL199" i="52"/>
  <c r="FK432" i="52"/>
  <c r="EE428" i="52"/>
  <c r="FK894" i="52"/>
  <c r="EB405" i="52"/>
  <c r="EB843" i="52"/>
  <c r="FK897" i="52"/>
  <c r="FK380" i="52"/>
  <c r="FK1012" i="52"/>
  <c r="FR1000" i="52"/>
  <c r="FL464" i="52"/>
  <c r="FK916" i="52"/>
  <c r="FK792" i="52"/>
  <c r="FL65" i="52"/>
  <c r="AC55" i="52"/>
  <c r="FL243" i="52"/>
  <c r="FL261" i="52"/>
  <c r="FL518" i="52"/>
  <c r="FK910" i="52"/>
  <c r="FL983" i="52"/>
  <c r="FK166" i="52"/>
  <c r="FL187" i="52"/>
  <c r="FR1014" i="52"/>
  <c r="FK898" i="52"/>
  <c r="AC386" i="52"/>
  <c r="EH843" i="52"/>
  <c r="EO843" i="52" s="1"/>
  <c r="EG1019" i="52"/>
  <c r="DO256" i="52"/>
  <c r="EE1007" i="52"/>
  <c r="FK903" i="52"/>
  <c r="EE1044" i="52"/>
  <c r="AC33" i="52"/>
  <c r="EE843" i="52"/>
  <c r="FK308" i="52"/>
  <c r="FL308" i="52"/>
  <c r="DO298" i="52"/>
  <c r="DL298" i="52"/>
  <c r="Z627" i="52"/>
  <c r="AA627" i="52"/>
  <c r="ED948" i="52"/>
  <c r="EH948" i="52"/>
  <c r="EC948" i="52"/>
  <c r="EB948" i="52"/>
  <c r="FN862" i="52"/>
  <c r="IG862" i="52" s="1"/>
  <c r="FR862" i="52"/>
  <c r="IG597" i="52"/>
  <c r="GT597" i="52"/>
  <c r="GU597" i="52"/>
  <c r="GE597" i="52"/>
  <c r="IN233" i="52"/>
  <c r="ES233" i="52"/>
  <c r="IE233" i="52"/>
  <c r="IO233" i="52"/>
  <c r="FN666" i="52"/>
  <c r="IG666" i="52" s="1"/>
  <c r="FR666" i="52"/>
  <c r="EL544" i="52"/>
  <c r="EM544" i="52"/>
  <c r="EP544" i="52"/>
  <c r="EK544" i="52"/>
  <c r="ER544" i="52"/>
  <c r="EQ544" i="52"/>
  <c r="GD146" i="52"/>
  <c r="FZ146" i="52"/>
  <c r="GC146" i="52"/>
  <c r="GH146" i="52"/>
  <c r="GE146" i="52"/>
  <c r="FY146" i="52"/>
  <c r="GF146" i="52"/>
  <c r="HZ146" i="52"/>
  <c r="GA146" i="52"/>
  <c r="GB146" i="52"/>
  <c r="GG146" i="52"/>
  <c r="EJ632" i="52"/>
  <c r="EI632" i="52"/>
  <c r="Z666" i="52"/>
  <c r="AA666" i="52"/>
  <c r="EN928" i="52"/>
  <c r="EO928" i="52"/>
  <c r="EO975" i="52"/>
  <c r="EN975" i="52"/>
  <c r="EB632" i="52"/>
  <c r="EH632" i="52"/>
  <c r="EC632" i="52"/>
  <c r="ED632" i="52"/>
  <c r="ES819" i="52"/>
  <c r="IE819" i="52"/>
  <c r="IN819" i="52"/>
  <c r="IO819" i="52"/>
  <c r="ES148" i="52"/>
  <c r="IE148" i="52"/>
  <c r="IO148" i="52"/>
  <c r="IN148" i="52"/>
  <c r="EB546" i="52"/>
  <c r="ED546" i="52"/>
  <c r="EH546" i="52"/>
  <c r="EC546" i="52"/>
  <c r="FN970" i="52"/>
  <c r="IG970" i="52" s="1"/>
  <c r="FR970" i="52"/>
  <c r="GQ970" i="52" s="1"/>
  <c r="EQ666" i="52"/>
  <c r="Z915" i="52"/>
  <c r="AA915" i="52"/>
  <c r="FR676" i="52"/>
  <c r="DL230" i="52"/>
  <c r="DO230" i="52"/>
  <c r="FL245" i="52"/>
  <c r="ED1027" i="52"/>
  <c r="EB1027" i="52"/>
  <c r="EC1027" i="52"/>
  <c r="EH1027" i="52"/>
  <c r="FN965" i="52"/>
  <c r="IG965" i="52" s="1"/>
  <c r="FR965" i="52"/>
  <c r="EI852" i="52"/>
  <c r="EJ852" i="52"/>
  <c r="EE902" i="52"/>
  <c r="EG902" i="52"/>
  <c r="ER977" i="52"/>
  <c r="EP977" i="52"/>
  <c r="EM977" i="52"/>
  <c r="EL977" i="52"/>
  <c r="EK977" i="52"/>
  <c r="EQ977" i="52"/>
  <c r="ED582" i="52"/>
  <c r="EH582" i="52"/>
  <c r="EC582" i="52"/>
  <c r="EB582" i="52"/>
  <c r="EB560" i="52"/>
  <c r="ED560" i="52"/>
  <c r="EC560" i="52"/>
  <c r="EH560" i="52"/>
  <c r="FN429" i="52"/>
  <c r="IG429" i="52" s="1"/>
  <c r="FR429" i="52"/>
  <c r="EB538" i="52"/>
  <c r="ED538" i="52"/>
  <c r="EC538" i="52"/>
  <c r="EH538" i="52"/>
  <c r="EM658" i="52"/>
  <c r="ER658" i="52"/>
  <c r="EP658" i="52"/>
  <c r="EQ658" i="52"/>
  <c r="EK658" i="52"/>
  <c r="EL658" i="52"/>
  <c r="EJ771" i="52"/>
  <c r="EI771" i="52"/>
  <c r="FR245" i="52"/>
  <c r="EJ734" i="52"/>
  <c r="EI734" i="52"/>
  <c r="FK598" i="52"/>
  <c r="FL598" i="52"/>
  <c r="EH537" i="52"/>
  <c r="ED537" i="52"/>
  <c r="EB537" i="52"/>
  <c r="EC537" i="52"/>
  <c r="GH382" i="52"/>
  <c r="FY382" i="52"/>
  <c r="GG382" i="52"/>
  <c r="GA382" i="52"/>
  <c r="GC382" i="52"/>
  <c r="GD382" i="52"/>
  <c r="GF382" i="52"/>
  <c r="HZ382" i="52"/>
  <c r="FZ382" i="52"/>
  <c r="GB382" i="52"/>
  <c r="GE382" i="52"/>
  <c r="GP847" i="52"/>
  <c r="GT847" i="52"/>
  <c r="IJ847" i="52" s="1"/>
  <c r="GQ847" i="52"/>
  <c r="GU847" i="52"/>
  <c r="GR847" i="52"/>
  <c r="AA842" i="52"/>
  <c r="Z842" i="52"/>
  <c r="ES363" i="52"/>
  <c r="IE363" i="52"/>
  <c r="IN363" i="52"/>
  <c r="IO363" i="52"/>
  <c r="AC952" i="52"/>
  <c r="EI896" i="52"/>
  <c r="EJ896" i="52"/>
  <c r="Z239" i="52"/>
  <c r="AC239" i="52" s="1"/>
  <c r="AA239" i="52"/>
  <c r="EO138" i="52"/>
  <c r="EN138" i="52"/>
  <c r="EB596" i="52"/>
  <c r="ED596" i="52"/>
  <c r="EH596" i="52"/>
  <c r="EC596" i="52"/>
  <c r="EO152" i="52"/>
  <c r="EN152" i="52"/>
  <c r="EL965" i="52"/>
  <c r="EK965" i="52"/>
  <c r="ER965" i="52"/>
  <c r="EP965" i="52"/>
  <c r="EQ965" i="52"/>
  <c r="EM965" i="52"/>
  <c r="IN337" i="52"/>
  <c r="ES337" i="52"/>
  <c r="IO337" i="52"/>
  <c r="FN658" i="52"/>
  <c r="IG658" i="52" s="1"/>
  <c r="FR658" i="52"/>
  <c r="GY613" i="52"/>
  <c r="GX613" i="52"/>
  <c r="GW613" i="52"/>
  <c r="ED96" i="52"/>
  <c r="EH96" i="52"/>
  <c r="EB96" i="52"/>
  <c r="EC96" i="52"/>
  <c r="EJ480" i="52"/>
  <c r="EI480" i="52"/>
  <c r="Z210" i="52"/>
  <c r="AA210" i="52"/>
  <c r="GN847" i="52"/>
  <c r="DO358" i="52"/>
  <c r="DL358" i="52"/>
  <c r="HY146" i="52"/>
  <c r="GX146" i="52"/>
  <c r="GW146" i="52"/>
  <c r="GP146" i="52"/>
  <c r="GR146" i="52"/>
  <c r="GY146" i="52"/>
  <c r="FN239" i="52"/>
  <c r="IG239" i="52" s="1"/>
  <c r="FR239" i="52"/>
  <c r="FL569" i="52"/>
  <c r="GS267" i="52"/>
  <c r="HY267" i="52"/>
  <c r="FK879" i="52"/>
  <c r="FK667" i="52"/>
  <c r="AC633" i="52"/>
  <c r="FL562" i="52"/>
  <c r="FK562" i="52"/>
  <c r="EK673" i="52"/>
  <c r="EQ673" i="52"/>
  <c r="EL673" i="52"/>
  <c r="GE673" i="52" s="1"/>
  <c r="EP673" i="52"/>
  <c r="EM673" i="52"/>
  <c r="ER673" i="52"/>
  <c r="IE905" i="52"/>
  <c r="ES905" i="52"/>
  <c r="IO905" i="52"/>
  <c r="IN905" i="52"/>
  <c r="EH232" i="52"/>
  <c r="ED232" i="52"/>
  <c r="EB232" i="52"/>
  <c r="EC232" i="52"/>
  <c r="FK288" i="52"/>
  <c r="FL288" i="52"/>
  <c r="DO1027" i="52"/>
  <c r="DL1027" i="52"/>
  <c r="FK999" i="52"/>
  <c r="FL999" i="52"/>
  <c r="AC228" i="52"/>
  <c r="Z136" i="52"/>
  <c r="AA136" i="52"/>
  <c r="IE79" i="52"/>
  <c r="EH308" i="52"/>
  <c r="EC308" i="52"/>
  <c r="ED308" i="52"/>
  <c r="EB308" i="52"/>
  <c r="AA150" i="52"/>
  <c r="Z150" i="52"/>
  <c r="AA186" i="52"/>
  <c r="Z186" i="52"/>
  <c r="EJ318" i="52"/>
  <c r="EI318" i="52"/>
  <c r="Z431" i="52"/>
  <c r="AA431" i="52"/>
  <c r="IO688" i="52"/>
  <c r="ES688" i="52"/>
  <c r="IN688" i="52"/>
  <c r="IE688" i="52"/>
  <c r="FR440" i="52"/>
  <c r="FN440" i="52"/>
  <c r="IG440" i="52" s="1"/>
  <c r="EE348" i="52"/>
  <c r="EG348" i="52"/>
  <c r="EO875" i="52"/>
  <c r="EN875" i="52"/>
  <c r="IL933" i="52"/>
  <c r="IM933" i="52"/>
  <c r="FK872" i="52"/>
  <c r="FL872" i="52"/>
  <c r="HJ146" i="52"/>
  <c r="HB146" i="52"/>
  <c r="HC146" i="52"/>
  <c r="HH146" i="52"/>
  <c r="HG146" i="52"/>
  <c r="HF146" i="52"/>
  <c r="HE146" i="52"/>
  <c r="HK146" i="52"/>
  <c r="HD146" i="52"/>
  <c r="HI146" i="52"/>
  <c r="HA146" i="52"/>
  <c r="FN841" i="52"/>
  <c r="IG841" i="52" s="1"/>
  <c r="FR841" i="52"/>
  <c r="HY841" i="52" s="1"/>
  <c r="IE837" i="52"/>
  <c r="IO837" i="52"/>
  <c r="IN837" i="52"/>
  <c r="ES837" i="52"/>
  <c r="EE632" i="52"/>
  <c r="EG632" i="52"/>
  <c r="EO204" i="52"/>
  <c r="EN204" i="52"/>
  <c r="ES62" i="52"/>
  <c r="IN62" i="52"/>
  <c r="IO62" i="52"/>
  <c r="IE62" i="52"/>
  <c r="EI676" i="52"/>
  <c r="EJ676" i="52"/>
  <c r="HJ370" i="52"/>
  <c r="HI370" i="52"/>
  <c r="HH370" i="52"/>
  <c r="HF370" i="52"/>
  <c r="HG370" i="52"/>
  <c r="ES621" i="52"/>
  <c r="IO621" i="52"/>
  <c r="IN621" i="52"/>
  <c r="Z1039" i="52"/>
  <c r="AA1039" i="52"/>
  <c r="ES104" i="52"/>
  <c r="IE104" i="52"/>
  <c r="IN104" i="52"/>
  <c r="IO104" i="52"/>
  <c r="FR752" i="52"/>
  <c r="DL191" i="52"/>
  <c r="DO191" i="52"/>
  <c r="EL666" i="52"/>
  <c r="ER666" i="52"/>
  <c r="EM666" i="52"/>
  <c r="EK666" i="52"/>
  <c r="EP666" i="52"/>
  <c r="EO841" i="52"/>
  <c r="EI463" i="52"/>
  <c r="EJ463" i="52"/>
  <c r="EE1046" i="52"/>
  <c r="EG1046" i="52"/>
  <c r="FL582" i="52"/>
  <c r="FK582" i="52"/>
  <c r="IE945" i="52"/>
  <c r="ES945" i="52"/>
  <c r="IN945" i="52"/>
  <c r="IO945" i="52"/>
  <c r="EE259" i="52"/>
  <c r="EG259" i="52"/>
  <c r="FL537" i="52"/>
  <c r="FK537" i="52"/>
  <c r="FV382" i="52"/>
  <c r="FU382" i="52"/>
  <c r="ET382" i="52"/>
  <c r="FK944" i="52"/>
  <c r="FL944" i="52"/>
  <c r="DO178" i="52"/>
  <c r="DL178" i="52"/>
  <c r="AA653" i="52"/>
  <c r="Z653" i="52"/>
  <c r="AC653" i="52" s="1"/>
  <c r="Z543" i="52"/>
  <c r="AA543" i="52"/>
  <c r="IF919" i="52"/>
  <c r="EJ66" i="52"/>
  <c r="EI66" i="52"/>
  <c r="EE596" i="52"/>
  <c r="EG596" i="52"/>
  <c r="Z641" i="52"/>
  <c r="AC641" i="52" s="1"/>
  <c r="AA641" i="52"/>
  <c r="EI496" i="52"/>
  <c r="EJ496" i="52"/>
  <c r="Z223" i="52"/>
  <c r="AA223" i="52"/>
  <c r="EG96" i="52"/>
  <c r="EE96" i="52"/>
  <c r="GM847" i="52"/>
  <c r="EE866" i="52"/>
  <c r="EG866" i="52"/>
  <c r="FR670" i="52"/>
  <c r="FK358" i="52"/>
  <c r="EQ341" i="52"/>
  <c r="HN341" i="52" s="1"/>
  <c r="EP341" i="52"/>
  <c r="HA341" i="52" s="1"/>
  <c r="EL341" i="52"/>
  <c r="GE341" i="52" s="1"/>
  <c r="ER341" i="52"/>
  <c r="HS341" i="52" s="1"/>
  <c r="EK341" i="52"/>
  <c r="EM341" i="52"/>
  <c r="GN341" i="52" s="1"/>
  <c r="IG146" i="52"/>
  <c r="GU146" i="52"/>
  <c r="GT146" i="52"/>
  <c r="FR308" i="52"/>
  <c r="DO785" i="52"/>
  <c r="DL785" i="52"/>
  <c r="EO142" i="52"/>
  <c r="GW142" i="52" s="1"/>
  <c r="EN142" i="52"/>
  <c r="GS142" i="52" s="1"/>
  <c r="EQ152" i="52"/>
  <c r="EM152" i="52"/>
  <c r="ER152" i="52"/>
  <c r="EK152" i="52"/>
  <c r="EP152" i="52"/>
  <c r="EL152" i="52"/>
  <c r="FR258" i="52"/>
  <c r="FN258" i="52"/>
  <c r="IG258" i="52" s="1"/>
  <c r="EO224" i="52"/>
  <c r="EN224" i="52"/>
  <c r="FK276" i="52"/>
  <c r="FL276" i="52"/>
  <c r="DL623" i="52"/>
  <c r="FN193" i="52"/>
  <c r="IG193" i="52" s="1"/>
  <c r="FR193" i="52"/>
  <c r="DZ12" i="52"/>
  <c r="FN544" i="52"/>
  <c r="IG544" i="52" s="1"/>
  <c r="FR544" i="52"/>
  <c r="IE196" i="52"/>
  <c r="IN196" i="52"/>
  <c r="ES196" i="52"/>
  <c r="IO196" i="52"/>
  <c r="EI500" i="52"/>
  <c r="EJ500" i="52"/>
  <c r="EE999" i="52"/>
  <c r="FN562" i="52"/>
  <c r="IG562" i="52" s="1"/>
  <c r="FR562" i="52"/>
  <c r="EK224" i="52"/>
  <c r="EQ224" i="52"/>
  <c r="EL224" i="52"/>
  <c r="EM224" i="52"/>
  <c r="ER224" i="52"/>
  <c r="EP224" i="52"/>
  <c r="HS847" i="52"/>
  <c r="AA875" i="52"/>
  <c r="Z875" i="52"/>
  <c r="Z276" i="52"/>
  <c r="AA276" i="52"/>
  <c r="DL460" i="52"/>
  <c r="FK461" i="52"/>
  <c r="EG415" i="52"/>
  <c r="EL415" i="52" s="1"/>
  <c r="EH167" i="52"/>
  <c r="FK713" i="52"/>
  <c r="EG107" i="52"/>
  <c r="FR548" i="52"/>
  <c r="EE405" i="52"/>
  <c r="EK405" i="52" s="1"/>
  <c r="EC918" i="52"/>
  <c r="FR103" i="52"/>
  <c r="EC166" i="52"/>
  <c r="EE1015" i="52"/>
  <c r="FL37" i="52"/>
  <c r="EH32" i="52"/>
  <c r="DZ28" i="52"/>
  <c r="EA37" i="52"/>
  <c r="FR124" i="52"/>
  <c r="FR874" i="52"/>
  <c r="FK418" i="52"/>
  <c r="FR869" i="52"/>
  <c r="FL506" i="52"/>
  <c r="FK492" i="52"/>
  <c r="FL433" i="52"/>
  <c r="FR678" i="52"/>
  <c r="FR389" i="52"/>
  <c r="FL548" i="52"/>
  <c r="FR628" i="52"/>
  <c r="FL784" i="52"/>
  <c r="FK663" i="52"/>
  <c r="FL285" i="52"/>
  <c r="FL443" i="52"/>
  <c r="FR570" i="52"/>
  <c r="FK526" i="52"/>
  <c r="EM959" i="52"/>
  <c r="GK959" i="52" s="1"/>
  <c r="EG103" i="52"/>
  <c r="FR116" i="52"/>
  <c r="FR954" i="52"/>
  <c r="EG1042" i="52"/>
  <c r="FK793" i="52"/>
  <c r="EG1015" i="52"/>
  <c r="FK619" i="52"/>
  <c r="FR66" i="52"/>
  <c r="FR713" i="52"/>
  <c r="FR526" i="52"/>
  <c r="FK832" i="52"/>
  <c r="EE435" i="52"/>
  <c r="FK346" i="52"/>
  <c r="EE1017" i="52"/>
  <c r="EL1017" i="52" s="1"/>
  <c r="FR718" i="52"/>
  <c r="AC48" i="52"/>
  <c r="EE1011" i="52"/>
  <c r="EK1011" i="52" s="1"/>
  <c r="AC29" i="52"/>
  <c r="EG308" i="52"/>
  <c r="EE308" i="52"/>
  <c r="EO156" i="52"/>
  <c r="EN156" i="52"/>
  <c r="FN975" i="52"/>
  <c r="IG975" i="52" s="1"/>
  <c r="FR975" i="52"/>
  <c r="IK855" i="52"/>
  <c r="EH348" i="52"/>
  <c r="EC348" i="52"/>
  <c r="ED348" i="52"/>
  <c r="EB348" i="52"/>
  <c r="HW146" i="52"/>
  <c r="HT146" i="52"/>
  <c r="HS146" i="52"/>
  <c r="HU146" i="52"/>
  <c r="HV146" i="52"/>
  <c r="AA221" i="52"/>
  <c r="Z221" i="52"/>
  <c r="IO126" i="52"/>
  <c r="ES126" i="52"/>
  <c r="IE126" i="52"/>
  <c r="IN126" i="52"/>
  <c r="IJ927" i="52"/>
  <c r="ES613" i="52"/>
  <c r="IN613" i="52"/>
  <c r="IO613" i="52"/>
  <c r="ET613" i="52"/>
  <c r="EE862" i="52"/>
  <c r="EG862" i="52"/>
  <c r="ES909" i="52"/>
  <c r="IO909" i="52"/>
  <c r="IN909" i="52"/>
  <c r="IE909" i="52"/>
  <c r="EJ484" i="52"/>
  <c r="EI484" i="52"/>
  <c r="IL855" i="52"/>
  <c r="IM855" i="52"/>
  <c r="IG565" i="52"/>
  <c r="ED692" i="52"/>
  <c r="EB692" i="52"/>
  <c r="EH692" i="52"/>
  <c r="EC692" i="52"/>
  <c r="Z637" i="52"/>
  <c r="AA637" i="52"/>
  <c r="HP370" i="52"/>
  <c r="HM370" i="52"/>
  <c r="HN370" i="52"/>
  <c r="HQ370" i="52"/>
  <c r="HO370" i="52"/>
  <c r="DL356" i="52"/>
  <c r="DO356" i="52"/>
  <c r="IO803" i="52"/>
  <c r="IE803" i="52"/>
  <c r="IN803" i="52"/>
  <c r="ES803" i="52"/>
  <c r="EN965" i="52"/>
  <c r="EO965" i="52"/>
  <c r="EJ751" i="52"/>
  <c r="EI751" i="52"/>
  <c r="EG546" i="52"/>
  <c r="EE546" i="52"/>
  <c r="EB318" i="52"/>
  <c r="EC318" i="52"/>
  <c r="ED318" i="52"/>
  <c r="EH318" i="52"/>
  <c r="EL637" i="52"/>
  <c r="GE637" i="52" s="1"/>
  <c r="EM637" i="52"/>
  <c r="ER637" i="52"/>
  <c r="EQ637" i="52"/>
  <c r="EP637" i="52"/>
  <c r="EK637" i="52"/>
  <c r="FN1001" i="52"/>
  <c r="IG1001" i="52" s="1"/>
  <c r="FR1001" i="52"/>
  <c r="DO569" i="52"/>
  <c r="DL569" i="52"/>
  <c r="Z647" i="52"/>
  <c r="AA647" i="52"/>
  <c r="EB902" i="52"/>
  <c r="EC902" i="52"/>
  <c r="ED902" i="52"/>
  <c r="EH902" i="52"/>
  <c r="AC219" i="52"/>
  <c r="DO175" i="52"/>
  <c r="DL175" i="52"/>
  <c r="EJ352" i="52"/>
  <c r="EI352" i="52"/>
  <c r="FL538" i="52"/>
  <c r="FK538" i="52"/>
  <c r="DL1024" i="52"/>
  <c r="DO1024" i="52"/>
  <c r="EI620" i="52"/>
  <c r="EJ620" i="52"/>
  <c r="IO841" i="52"/>
  <c r="IN841" i="52"/>
  <c r="IE841" i="52"/>
  <c r="ES841" i="52"/>
  <c r="HB382" i="52"/>
  <c r="HF382" i="52"/>
  <c r="HJ382" i="52"/>
  <c r="HC382" i="52"/>
  <c r="HE382" i="52"/>
  <c r="HH382" i="52"/>
  <c r="HI382" i="52"/>
  <c r="HG382" i="52"/>
  <c r="HA382" i="52"/>
  <c r="HD382" i="52"/>
  <c r="HK382" i="52"/>
  <c r="FN351" i="52"/>
  <c r="IG351" i="52" s="1"/>
  <c r="FR351" i="52"/>
  <c r="EE944" i="52"/>
  <c r="EG944" i="52"/>
  <c r="FK1047" i="52"/>
  <c r="FL1047" i="52"/>
  <c r="Z154" i="52"/>
  <c r="AA154" i="52"/>
  <c r="Z156" i="52"/>
  <c r="AC156" i="52" s="1"/>
  <c r="AA156" i="52"/>
  <c r="FK96" i="52"/>
  <c r="FL96" i="52"/>
  <c r="FK866" i="52"/>
  <c r="FL866" i="52"/>
  <c r="ES645" i="52"/>
  <c r="IN645" i="52"/>
  <c r="IO645" i="52"/>
  <c r="FN873" i="52"/>
  <c r="IG873" i="52" s="1"/>
  <c r="FR873" i="52"/>
  <c r="EQ653" i="52"/>
  <c r="EP653" i="52"/>
  <c r="EL653" i="52"/>
  <c r="ER653" i="52"/>
  <c r="EK653" i="52"/>
  <c r="ET653" i="52" s="1"/>
  <c r="EM653" i="52"/>
  <c r="GS370" i="52"/>
  <c r="GP370" i="52"/>
  <c r="GT370" i="52"/>
  <c r="GU370" i="52"/>
  <c r="GR370" i="52"/>
  <c r="HY370" i="52"/>
  <c r="IF370" i="52" s="1"/>
  <c r="GQ370" i="52"/>
  <c r="FR442" i="52"/>
  <c r="FN442" i="52"/>
  <c r="IG442" i="52" s="1"/>
  <c r="EJ540" i="52"/>
  <c r="EI540" i="52"/>
  <c r="HP847" i="52"/>
  <c r="ES686" i="52"/>
  <c r="IO686" i="52"/>
  <c r="IE686" i="52"/>
  <c r="IN686" i="52"/>
  <c r="EA12" i="52"/>
  <c r="IO249" i="52"/>
  <c r="IN249" i="52"/>
  <c r="IE249" i="52"/>
  <c r="ES249" i="52"/>
  <c r="EO216" i="52"/>
  <c r="EN216" i="52"/>
  <c r="DL355" i="52"/>
  <c r="EP928" i="52"/>
  <c r="EK928" i="52"/>
  <c r="ER928" i="52"/>
  <c r="EM928" i="52"/>
  <c r="EQ928" i="52"/>
  <c r="EL928" i="52"/>
  <c r="EI899" i="52"/>
  <c r="EJ899" i="52"/>
  <c r="DO524" i="52"/>
  <c r="DL524" i="52"/>
  <c r="HW847" i="52"/>
  <c r="FR876" i="52"/>
  <c r="FN876" i="52"/>
  <c r="IG876" i="52" s="1"/>
  <c r="DL238" i="52"/>
  <c r="DO238" i="52"/>
  <c r="FN999" i="52"/>
  <c r="IG999" i="52" s="1"/>
  <c r="FR999" i="52"/>
  <c r="Z288" i="52"/>
  <c r="AA288" i="52"/>
  <c r="FN907" i="52"/>
  <c r="IG907" i="52" s="1"/>
  <c r="FR907" i="52"/>
  <c r="EN614" i="52"/>
  <c r="EO614" i="52"/>
  <c r="EN63" i="52"/>
  <c r="EO63" i="52"/>
  <c r="Z449" i="52"/>
  <c r="AA449" i="52"/>
  <c r="GJ146" i="52"/>
  <c r="GN146" i="52"/>
  <c r="GL146" i="52"/>
  <c r="GM146" i="52"/>
  <c r="GK146" i="52"/>
  <c r="EI668" i="52"/>
  <c r="EJ668" i="52"/>
  <c r="EH602" i="52"/>
  <c r="EC602" i="52"/>
  <c r="EB602" i="52"/>
  <c r="ED602" i="52"/>
  <c r="FR356" i="52"/>
  <c r="EG692" i="52"/>
  <c r="EE692" i="52"/>
  <c r="FN414" i="52"/>
  <c r="IG414" i="52" s="1"/>
  <c r="FR414" i="52"/>
  <c r="EJ755" i="52"/>
  <c r="EI755" i="52"/>
  <c r="FN552" i="52"/>
  <c r="IG552" i="52" s="1"/>
  <c r="FR552" i="52"/>
  <c r="HU370" i="52"/>
  <c r="HV370" i="52"/>
  <c r="HT370" i="52"/>
  <c r="HW370" i="52"/>
  <c r="HS370" i="52"/>
  <c r="EB606" i="52"/>
  <c r="ED606" i="52"/>
  <c r="EN606" i="52" s="1"/>
  <c r="DL686" i="52"/>
  <c r="DO686" i="52"/>
  <c r="Z902" i="52"/>
  <c r="AA902" i="52"/>
  <c r="FL546" i="52"/>
  <c r="FK546" i="52"/>
  <c r="IM847" i="52"/>
  <c r="ES831" i="52"/>
  <c r="IE831" i="52"/>
  <c r="IN831" i="52"/>
  <c r="IO831" i="52"/>
  <c r="ES114" i="52"/>
  <c r="IE114" i="52"/>
  <c r="IO114" i="52"/>
  <c r="IN114" i="52"/>
  <c r="IN792" i="52"/>
  <c r="ES792" i="52"/>
  <c r="IE792" i="52"/>
  <c r="IO792" i="52"/>
  <c r="Z531" i="52"/>
  <c r="AA531" i="52"/>
  <c r="EE318" i="52"/>
  <c r="EG318" i="52"/>
  <c r="FN264" i="52"/>
  <c r="IG264" i="52" s="1"/>
  <c r="FR264" i="52"/>
  <c r="IO800" i="52"/>
  <c r="IN800" i="52"/>
  <c r="IE800" i="52"/>
  <c r="ES800" i="52"/>
  <c r="FN967" i="52"/>
  <c r="IG967" i="52" s="1"/>
  <c r="FR967" i="52"/>
  <c r="FL902" i="52"/>
  <c r="FK902" i="52"/>
  <c r="EI753" i="52"/>
  <c r="EJ753" i="52"/>
  <c r="AA205" i="52"/>
  <c r="Z205" i="52"/>
  <c r="AC205" i="52" s="1"/>
  <c r="EW43" i="52"/>
  <c r="FI43" i="52" s="1"/>
  <c r="DB43" i="52"/>
  <c r="DZ43" i="52"/>
  <c r="EA43" i="52"/>
  <c r="EK216" i="52"/>
  <c r="EQ216" i="52"/>
  <c r="EL216" i="52"/>
  <c r="EM216" i="52"/>
  <c r="ER216" i="52"/>
  <c r="EP216" i="52"/>
  <c r="EG582" i="52"/>
  <c r="EE582" i="52"/>
  <c r="EI520" i="52"/>
  <c r="EJ520" i="52"/>
  <c r="IN132" i="52"/>
  <c r="ES132" i="52"/>
  <c r="IO132" i="52"/>
  <c r="IE132" i="52"/>
  <c r="EL414" i="52"/>
  <c r="EQ414" i="52"/>
  <c r="EM414" i="52"/>
  <c r="EP414" i="52"/>
  <c r="EK414" i="52"/>
  <c r="ER414" i="52"/>
  <c r="ED259" i="52"/>
  <c r="EO259" i="52" s="1"/>
  <c r="EB259" i="52"/>
  <c r="ES706" i="52"/>
  <c r="IO706" i="52"/>
  <c r="IN706" i="52"/>
  <c r="EO594" i="52"/>
  <c r="EN594" i="52"/>
  <c r="EN658" i="52"/>
  <c r="EO658" i="52"/>
  <c r="GK382" i="52"/>
  <c r="GM382" i="52"/>
  <c r="GL382" i="52"/>
  <c r="GJ382" i="52"/>
  <c r="GN382" i="52"/>
  <c r="GS970" i="52"/>
  <c r="FN977" i="52"/>
  <c r="IG977" i="52" s="1"/>
  <c r="FR977" i="52"/>
  <c r="FN139" i="52"/>
  <c r="IG139" i="52" s="1"/>
  <c r="FR139" i="52"/>
  <c r="DL968" i="52"/>
  <c r="DO968" i="52"/>
  <c r="FR588" i="52"/>
  <c r="FN263" i="52"/>
  <c r="IG263" i="52" s="1"/>
  <c r="FR263" i="52"/>
  <c r="EI171" i="52"/>
  <c r="EJ171" i="52"/>
  <c r="EL594" i="52"/>
  <c r="EP594" i="52"/>
  <c r="EK594" i="52"/>
  <c r="EM594" i="52"/>
  <c r="ER594" i="52"/>
  <c r="HU594" i="52" s="1"/>
  <c r="EQ594" i="52"/>
  <c r="HN594" i="52" s="1"/>
  <c r="ED696" i="52"/>
  <c r="EB696" i="52"/>
  <c r="EC696" i="52"/>
  <c r="EH696" i="52"/>
  <c r="EO977" i="52"/>
  <c r="EN977" i="52"/>
  <c r="EI763" i="52"/>
  <c r="EJ763" i="52"/>
  <c r="GW617" i="52"/>
  <c r="GX617" i="52"/>
  <c r="GY617" i="52"/>
  <c r="FK292" i="52"/>
  <c r="FL292" i="52"/>
  <c r="EL156" i="52"/>
  <c r="EQ156" i="52"/>
  <c r="EM156" i="52"/>
  <c r="EP156" i="52"/>
  <c r="EK156" i="52"/>
  <c r="ER156" i="52"/>
  <c r="GY370" i="52"/>
  <c r="GX370" i="52"/>
  <c r="GW370" i="52"/>
  <c r="EJ469" i="52"/>
  <c r="EI469" i="52"/>
  <c r="EE1039" i="52"/>
  <c r="EG1039" i="52"/>
  <c r="EK641" i="52"/>
  <c r="EQ641" i="52"/>
  <c r="EL641" i="52"/>
  <c r="EM641" i="52"/>
  <c r="ER641" i="52"/>
  <c r="EP641" i="52"/>
  <c r="DL80" i="52"/>
  <c r="FK304" i="52"/>
  <c r="FL304" i="52"/>
  <c r="EB554" i="52"/>
  <c r="EC554" i="52"/>
  <c r="ED554" i="52"/>
  <c r="EH554" i="52"/>
  <c r="HN847" i="52"/>
  <c r="FK1046" i="52"/>
  <c r="FV617" i="52"/>
  <c r="FU617" i="52"/>
  <c r="FW617" i="52" s="1"/>
  <c r="FN291" i="52"/>
  <c r="IG291" i="52" s="1"/>
  <c r="FR291" i="52"/>
  <c r="IG591" i="52"/>
  <c r="FV228" i="52"/>
  <c r="FU228" i="52"/>
  <c r="FW228" i="52" s="1"/>
  <c r="FN152" i="52"/>
  <c r="IG152" i="52" s="1"/>
  <c r="FR152" i="52"/>
  <c r="EJ495" i="52"/>
  <c r="EI495" i="52"/>
  <c r="DO862" i="52"/>
  <c r="DL862" i="52"/>
  <c r="EG524" i="52"/>
  <c r="EE524" i="52"/>
  <c r="HV847" i="52"/>
  <c r="IE692" i="52"/>
  <c r="ES692" i="52"/>
  <c r="IO692" i="52"/>
  <c r="IN692" i="52"/>
  <c r="AA304" i="52"/>
  <c r="Z304" i="52"/>
  <c r="EI1009" i="52"/>
  <c r="EJ1009" i="52"/>
  <c r="ES258" i="52"/>
  <c r="IE258" i="52"/>
  <c r="IN258" i="52"/>
  <c r="IO258" i="52"/>
  <c r="DO999" i="52"/>
  <c r="DL999" i="52"/>
  <c r="FK282" i="52"/>
  <c r="FL282" i="52"/>
  <c r="EI474" i="52"/>
  <c r="EJ474" i="52"/>
  <c r="EO852" i="52"/>
  <c r="EN852" i="52"/>
  <c r="EJ464" i="52"/>
  <c r="EI464" i="52"/>
  <c r="GH360" i="52"/>
  <c r="FY360" i="52"/>
  <c r="Z1046" i="52"/>
  <c r="AA1046" i="52"/>
  <c r="FL348" i="52"/>
  <c r="FK348" i="52"/>
  <c r="IJ933" i="52"/>
  <c r="EN414" i="52"/>
  <c r="EO414" i="52"/>
  <c r="IN703" i="52"/>
  <c r="IO703" i="52"/>
  <c r="ES703" i="52"/>
  <c r="IE703" i="52"/>
  <c r="EJ490" i="52"/>
  <c r="EI490" i="52"/>
  <c r="ES371" i="52"/>
  <c r="IE371" i="52"/>
  <c r="IO371" i="52"/>
  <c r="IN371" i="52"/>
  <c r="IO799" i="52"/>
  <c r="ES799" i="52"/>
  <c r="IE799" i="52"/>
  <c r="IN799" i="52"/>
  <c r="ED862" i="52"/>
  <c r="EB862" i="52"/>
  <c r="EC862" i="52"/>
  <c r="EH862" i="52"/>
  <c r="DO972" i="52"/>
  <c r="DL972" i="52"/>
  <c r="EE588" i="52"/>
  <c r="EG588" i="52"/>
  <c r="ED158" i="52"/>
  <c r="EC158" i="52"/>
  <c r="EH158" i="52"/>
  <c r="EB158" i="52"/>
  <c r="FU370" i="52"/>
  <c r="FW370" i="52" s="1"/>
  <c r="ET370" i="52"/>
  <c r="FV370" i="52"/>
  <c r="EL138" i="52"/>
  <c r="EQ138" i="52"/>
  <c r="EM138" i="52"/>
  <c r="EP138" i="52"/>
  <c r="EK138" i="52"/>
  <c r="ER138" i="52"/>
  <c r="EB879" i="52"/>
  <c r="EH879" i="52"/>
  <c r="EC879" i="52"/>
  <c r="ED879" i="52"/>
  <c r="EJ672" i="52"/>
  <c r="EI672" i="52"/>
  <c r="IN349" i="52"/>
  <c r="ES349" i="52"/>
  <c r="IO349" i="52"/>
  <c r="ED706" i="52"/>
  <c r="EH706" i="52"/>
  <c r="EB706" i="52"/>
  <c r="EC706" i="52"/>
  <c r="IN102" i="52"/>
  <c r="ES102" i="52"/>
  <c r="IE102" i="52"/>
  <c r="IO102" i="52"/>
  <c r="EJ718" i="52"/>
  <c r="EI718" i="52"/>
  <c r="EJ712" i="52"/>
  <c r="EI712" i="52"/>
  <c r="EK204" i="52"/>
  <c r="EL204" i="52"/>
  <c r="EM204" i="52"/>
  <c r="EP204" i="52"/>
  <c r="EQ204" i="52"/>
  <c r="ER204" i="52"/>
  <c r="IE232" i="52"/>
  <c r="ES232" i="52"/>
  <c r="IN232" i="52"/>
  <c r="IO232" i="52"/>
  <c r="EK63" i="52"/>
  <c r="EP63" i="52"/>
  <c r="ER63" i="52"/>
  <c r="EM63" i="52"/>
  <c r="EQ63" i="52"/>
  <c r="EL63" i="52"/>
  <c r="ED867" i="52"/>
  <c r="EC867" i="52"/>
  <c r="EH867" i="52"/>
  <c r="EB867" i="52"/>
  <c r="FN422" i="52"/>
  <c r="IG422" i="52" s="1"/>
  <c r="FR422" i="52"/>
  <c r="FR994" i="52"/>
  <c r="FN994" i="52"/>
  <c r="IG994" i="52" s="1"/>
  <c r="EN637" i="52"/>
  <c r="GS637" i="52" s="1"/>
  <c r="EO637" i="52"/>
  <c r="EC993" i="52"/>
  <c r="EH993" i="52"/>
  <c r="EB993" i="52"/>
  <c r="ED993" i="52"/>
  <c r="FK1040" i="52"/>
  <c r="FL1040" i="52"/>
  <c r="FK259" i="52"/>
  <c r="FU613" i="52"/>
  <c r="FW613" i="52" s="1"/>
  <c r="FV613" i="52"/>
  <c r="HP382" i="52"/>
  <c r="HM382" i="52"/>
  <c r="HQ382" i="52"/>
  <c r="HO382" i="52"/>
  <c r="HN382" i="52"/>
  <c r="EO970" i="52"/>
  <c r="EI1013" i="52"/>
  <c r="EJ1013" i="52"/>
  <c r="FN875" i="52"/>
  <c r="IG875" i="52" s="1"/>
  <c r="FR875" i="52"/>
  <c r="HZ875" i="52" s="1"/>
  <c r="EH944" i="52"/>
  <c r="ED944" i="52"/>
  <c r="EC944" i="52"/>
  <c r="EB944" i="52"/>
  <c r="EQ873" i="52"/>
  <c r="EK873" i="52"/>
  <c r="ER873" i="52"/>
  <c r="EP873" i="52"/>
  <c r="EM873" i="52"/>
  <c r="EL873" i="52"/>
  <c r="FR80" i="52"/>
  <c r="FN80" i="52"/>
  <c r="IG80" i="52" s="1"/>
  <c r="FK854" i="52"/>
  <c r="FL854" i="52"/>
  <c r="EJ482" i="52"/>
  <c r="EI482" i="52"/>
  <c r="Z98" i="52"/>
  <c r="AA98" i="52"/>
  <c r="Z323" i="52"/>
  <c r="AA323" i="52"/>
  <c r="AA351" i="52"/>
  <c r="Z351" i="52"/>
  <c r="EI894" i="52"/>
  <c r="EJ894" i="52"/>
  <c r="EN544" i="52"/>
  <c r="EO544" i="52"/>
  <c r="FR232" i="52"/>
  <c r="AC414" i="52"/>
  <c r="FL379" i="52"/>
  <c r="FK379" i="52"/>
  <c r="EC1039" i="52"/>
  <c r="EH1039" i="52"/>
  <c r="ED1039" i="52"/>
  <c r="EB1039" i="52"/>
  <c r="DL233" i="52"/>
  <c r="DO233" i="52"/>
  <c r="IF855" i="52"/>
  <c r="HQ847" i="52"/>
  <c r="FK298" i="52"/>
  <c r="FL298" i="52"/>
  <c r="ED885" i="52"/>
  <c r="EC885" i="52"/>
  <c r="EH885" i="52"/>
  <c r="EB885" i="52"/>
  <c r="EO708" i="52"/>
  <c r="EN708" i="52"/>
  <c r="GS708" i="52" s="1"/>
  <c r="HU847" i="52"/>
  <c r="FN275" i="52"/>
  <c r="IG275" i="52" s="1"/>
  <c r="FR275" i="52"/>
  <c r="EJ195" i="52"/>
  <c r="EI195" i="52"/>
  <c r="DL834" i="52"/>
  <c r="DO834" i="52"/>
  <c r="EO673" i="52"/>
  <c r="EN673" i="52"/>
  <c r="GS673" i="52" s="1"/>
  <c r="EN666" i="52"/>
  <c r="EO666" i="52"/>
  <c r="EN341" i="52"/>
  <c r="GS341" i="52" s="1"/>
  <c r="EO341" i="52"/>
  <c r="AA783" i="52"/>
  <c r="Z783" i="52"/>
  <c r="Z418" i="52"/>
  <c r="AA418" i="52"/>
  <c r="AA453" i="52"/>
  <c r="Z453" i="52"/>
  <c r="Z988" i="52"/>
  <c r="AC988" i="52" s="1"/>
  <c r="AA988" i="52"/>
  <c r="Z314" i="52"/>
  <c r="AA314" i="52"/>
  <c r="Z491" i="52"/>
  <c r="AA491" i="52"/>
  <c r="Z504" i="52"/>
  <c r="AA504" i="52"/>
  <c r="Z774" i="52"/>
  <c r="AA774" i="52"/>
  <c r="AA434" i="52"/>
  <c r="Z434" i="52"/>
  <c r="Z709" i="52"/>
  <c r="AA709" i="52"/>
  <c r="AA62" i="52"/>
  <c r="Z62" i="52"/>
  <c r="GJ959" i="52"/>
  <c r="Z500" i="52"/>
  <c r="AA500" i="52"/>
  <c r="Z718" i="52"/>
  <c r="AA718" i="52"/>
  <c r="Z477" i="52"/>
  <c r="AA477" i="52"/>
  <c r="Z639" i="52"/>
  <c r="AA639" i="52"/>
  <c r="Z564" i="52"/>
  <c r="AA564" i="52"/>
  <c r="Z1049" i="52"/>
  <c r="AA1049" i="52"/>
  <c r="Z450" i="52"/>
  <c r="AA450" i="52"/>
  <c r="Z771" i="52"/>
  <c r="AA771" i="52"/>
  <c r="Z339" i="52"/>
  <c r="AA339" i="52"/>
  <c r="Z730" i="52"/>
  <c r="AA730" i="52"/>
  <c r="Z674" i="52"/>
  <c r="AA674" i="52"/>
  <c r="AA473" i="52"/>
  <c r="Z473" i="52"/>
  <c r="Z759" i="52"/>
  <c r="AA759" i="52"/>
  <c r="Z748" i="52"/>
  <c r="AA748" i="52"/>
  <c r="Z894" i="52"/>
  <c r="AA894" i="52"/>
  <c r="Z424" i="52"/>
  <c r="AA424" i="52"/>
  <c r="AA846" i="52"/>
  <c r="Z846" i="52"/>
  <c r="AA893" i="52"/>
  <c r="Z893" i="52"/>
  <c r="Z1034" i="52"/>
  <c r="AA1034" i="52"/>
  <c r="AA447" i="52"/>
  <c r="Z447" i="52"/>
  <c r="Z1038" i="52"/>
  <c r="AA1038" i="52"/>
  <c r="Z427" i="52"/>
  <c r="AA427" i="52"/>
  <c r="AA441" i="52"/>
  <c r="Z441" i="52"/>
  <c r="Z836" i="52"/>
  <c r="AA836" i="52"/>
  <c r="Z631" i="52"/>
  <c r="AA631" i="52"/>
  <c r="AA1020" i="52"/>
  <c r="Z1020" i="52"/>
  <c r="AA987" i="52"/>
  <c r="Z987" i="52"/>
  <c r="Z622" i="52"/>
  <c r="AA622" i="52"/>
  <c r="Z417" i="52"/>
  <c r="AA417" i="52"/>
  <c r="Z435" i="52"/>
  <c r="AC435" i="52" s="1"/>
  <c r="AA435" i="52"/>
  <c r="Z514" i="52"/>
  <c r="AA514" i="52"/>
  <c r="Z809" i="52"/>
  <c r="AA809" i="52"/>
  <c r="Z430" i="52"/>
  <c r="AA430" i="52"/>
  <c r="Z755" i="52"/>
  <c r="AA755" i="52"/>
  <c r="Z788" i="52"/>
  <c r="AA788" i="52"/>
  <c r="ED15" i="52"/>
  <c r="EB15" i="52"/>
  <c r="EH15" i="52"/>
  <c r="EC15" i="52"/>
  <c r="Z721" i="52"/>
  <c r="AC721" i="52" s="1"/>
  <c r="AA721" i="52"/>
  <c r="AA466" i="52"/>
  <c r="Z466" i="52"/>
  <c r="Z342" i="52"/>
  <c r="AA342" i="52"/>
  <c r="Z683" i="52"/>
  <c r="AA683" i="52"/>
  <c r="Z347" i="52"/>
  <c r="AA347" i="52"/>
  <c r="Z1014" i="52"/>
  <c r="AA1014" i="52"/>
  <c r="Z1018" i="52"/>
  <c r="AA1018" i="52"/>
  <c r="AA895" i="52"/>
  <c r="Z895" i="52"/>
  <c r="Z249" i="52"/>
  <c r="AA249" i="52"/>
  <c r="FK46" i="52"/>
  <c r="EE381" i="52"/>
  <c r="EG381" i="52"/>
  <c r="EB618" i="52"/>
  <c r="EH618" i="52"/>
  <c r="EC618" i="52"/>
  <c r="ED618" i="52"/>
  <c r="EE790" i="52"/>
  <c r="EG790" i="52"/>
  <c r="EE733" i="52"/>
  <c r="EG733" i="52"/>
  <c r="EE754" i="52"/>
  <c r="EG754" i="52"/>
  <c r="EN605" i="52"/>
  <c r="HY605" i="52" s="1"/>
  <c r="EO605" i="52"/>
  <c r="EE881" i="52"/>
  <c r="EG881" i="52"/>
  <c r="EC1049" i="52"/>
  <c r="EH1049" i="52"/>
  <c r="ED1049" i="52"/>
  <c r="DL90" i="52"/>
  <c r="DO90" i="52"/>
  <c r="FN106" i="52"/>
  <c r="IG106" i="52" s="1"/>
  <c r="FR106" i="52"/>
  <c r="FN229" i="52"/>
  <c r="IG229" i="52" s="1"/>
  <c r="FR229" i="52"/>
  <c r="EK410" i="52"/>
  <c r="ER410" i="52"/>
  <c r="EP410" i="52"/>
  <c r="EQ410" i="52"/>
  <c r="EM410" i="52"/>
  <c r="EL410" i="52"/>
  <c r="EI511" i="52"/>
  <c r="EJ511" i="52"/>
  <c r="EO214" i="52"/>
  <c r="EN214" i="52"/>
  <c r="FK1035" i="52"/>
  <c r="FL1035" i="52"/>
  <c r="AA316" i="52"/>
  <c r="Z316" i="52"/>
  <c r="EJ397" i="52"/>
  <c r="EI397" i="52"/>
  <c r="EE440" i="52"/>
  <c r="EG440" i="52"/>
  <c r="IE697" i="52"/>
  <c r="IO697" i="52"/>
  <c r="IN697" i="52"/>
  <c r="ES697" i="52"/>
  <c r="ED814" i="52"/>
  <c r="EB814" i="52"/>
  <c r="EC814" i="52"/>
  <c r="EH814" i="52"/>
  <c r="Z1015" i="52"/>
  <c r="AA1015" i="52"/>
  <c r="EB271" i="52"/>
  <c r="ED271" i="52"/>
  <c r="FK431" i="52"/>
  <c r="FL431" i="52"/>
  <c r="FL328" i="52"/>
  <c r="FK328" i="52"/>
  <c r="EB604" i="52"/>
  <c r="ED604" i="52"/>
  <c r="EH604" i="52"/>
  <c r="EC604" i="52"/>
  <c r="Z509" i="52"/>
  <c r="AA509" i="52"/>
  <c r="IE701" i="52"/>
  <c r="ES701" i="52"/>
  <c r="IN701" i="52"/>
  <c r="IO701" i="52"/>
  <c r="EB506" i="52"/>
  <c r="ED506" i="52"/>
  <c r="EH506" i="52"/>
  <c r="EC506" i="52"/>
  <c r="EG845" i="52"/>
  <c r="EE845" i="52"/>
  <c r="ED113" i="52"/>
  <c r="EB113" i="52"/>
  <c r="EC113" i="52"/>
  <c r="EH113" i="52"/>
  <c r="ED988" i="52"/>
  <c r="EB988" i="52"/>
  <c r="EH988" i="52"/>
  <c r="EC988" i="52"/>
  <c r="EK214" i="52"/>
  <c r="EL214" i="52"/>
  <c r="EQ214" i="52"/>
  <c r="EM214" i="52"/>
  <c r="ER214" i="52"/>
  <c r="EP214" i="52"/>
  <c r="EG92" i="52"/>
  <c r="EE92" i="52"/>
  <c r="EE746" i="52"/>
  <c r="EG746" i="52"/>
  <c r="Z679" i="52"/>
  <c r="AA679" i="52"/>
  <c r="FK1001" i="52"/>
  <c r="FL1001" i="52"/>
  <c r="FL319" i="52"/>
  <c r="FK319" i="52"/>
  <c r="EE377" i="52"/>
  <c r="EG377" i="52"/>
  <c r="EE529" i="52"/>
  <c r="EG529" i="52"/>
  <c r="DL409" i="52"/>
  <c r="DO409" i="52"/>
  <c r="IE617" i="52"/>
  <c r="ES617" i="52"/>
  <c r="IO617" i="52"/>
  <c r="IN617" i="52"/>
  <c r="ET617" i="52"/>
  <c r="GF617" i="52"/>
  <c r="Z821" i="52"/>
  <c r="AA821" i="52"/>
  <c r="EJ893" i="52"/>
  <c r="EI893" i="52"/>
  <c r="EH101" i="52"/>
  <c r="EC101" i="52"/>
  <c r="ED101" i="52"/>
  <c r="EB101" i="52"/>
  <c r="EJ556" i="52"/>
  <c r="EI556" i="52"/>
  <c r="EO213" i="52"/>
  <c r="EN213" i="52"/>
  <c r="EI895" i="52"/>
  <c r="EJ895" i="52"/>
  <c r="ED981" i="52"/>
  <c r="EB981" i="52"/>
  <c r="EH981" i="52"/>
  <c r="EC981" i="52"/>
  <c r="FN105" i="52"/>
  <c r="IG105" i="52" s="1"/>
  <c r="FR105" i="52"/>
  <c r="EL298" i="52"/>
  <c r="EK298" i="52"/>
  <c r="EM298" i="52"/>
  <c r="EP298" i="52"/>
  <c r="ER298" i="52"/>
  <c r="EQ298" i="52"/>
  <c r="EG508" i="52"/>
  <c r="EE508" i="52"/>
  <c r="FL640" i="52"/>
  <c r="EE827" i="52"/>
  <c r="EG827" i="52"/>
  <c r="ED984" i="52"/>
  <c r="EB984" i="52"/>
  <c r="EC984" i="52"/>
  <c r="EH984" i="52"/>
  <c r="EE80" i="52"/>
  <c r="EG80" i="52"/>
  <c r="EE357" i="52"/>
  <c r="EG357" i="52"/>
  <c r="IO625" i="52"/>
  <c r="IN625" i="52"/>
  <c r="IE625" i="52"/>
  <c r="ES625" i="52"/>
  <c r="ED668" i="52"/>
  <c r="EB668" i="52"/>
  <c r="EH668" i="52"/>
  <c r="EC668" i="52"/>
  <c r="EO372" i="52"/>
  <c r="EN372" i="52"/>
  <c r="EO872" i="52"/>
  <c r="EN872" i="52"/>
  <c r="EJ93" i="52"/>
  <c r="EI93" i="52"/>
  <c r="EB310" i="52"/>
  <c r="ED310" i="52"/>
  <c r="EH310" i="52"/>
  <c r="EC310" i="52"/>
  <c r="ED296" i="52"/>
  <c r="EB296" i="52"/>
  <c r="IO431" i="52"/>
  <c r="IN431" i="52"/>
  <c r="IE431" i="52"/>
  <c r="ES431" i="52"/>
  <c r="HY690" i="52"/>
  <c r="EB462" i="52"/>
  <c r="ED462" i="52"/>
  <c r="EC462" i="52"/>
  <c r="EH462" i="52"/>
  <c r="IE691" i="52"/>
  <c r="ES691" i="52"/>
  <c r="IN691" i="52"/>
  <c r="IO691" i="52"/>
  <c r="DL771" i="52"/>
  <c r="ED809" i="52"/>
  <c r="EB809" i="52"/>
  <c r="EH809" i="52"/>
  <c r="EC809" i="52"/>
  <c r="FY390" i="52"/>
  <c r="GG390" i="52"/>
  <c r="GA390" i="52"/>
  <c r="GC390" i="52"/>
  <c r="GE390" i="52"/>
  <c r="GF390" i="52"/>
  <c r="GB390" i="52"/>
  <c r="HZ390" i="52"/>
  <c r="FZ390" i="52"/>
  <c r="GD390" i="52"/>
  <c r="GH390" i="52"/>
  <c r="EO227" i="52"/>
  <c r="EN227" i="52"/>
  <c r="ES111" i="52"/>
  <c r="IE111" i="52"/>
  <c r="IO111" i="52"/>
  <c r="IN111" i="52"/>
  <c r="Z725" i="52"/>
  <c r="AA725" i="52"/>
  <c r="IE651" i="52"/>
  <c r="IN651" i="52"/>
  <c r="IO651" i="52"/>
  <c r="ES651" i="52"/>
  <c r="Z772" i="52"/>
  <c r="AA772" i="52"/>
  <c r="EB861" i="52"/>
  <c r="EH861" i="52"/>
  <c r="EC861" i="52"/>
  <c r="ED861" i="52"/>
  <c r="Z871" i="52"/>
  <c r="AA871" i="52"/>
  <c r="EH995" i="52"/>
  <c r="EC995" i="52"/>
  <c r="ED995" i="52"/>
  <c r="EB995" i="52"/>
  <c r="EE1022" i="52"/>
  <c r="EG1022" i="52"/>
  <c r="EI903" i="52"/>
  <c r="EJ903" i="52"/>
  <c r="EO206" i="52"/>
  <c r="EN206" i="52"/>
  <c r="FL322" i="52"/>
  <c r="FN300" i="52"/>
  <c r="IG300" i="52" s="1"/>
  <c r="FR300" i="52"/>
  <c r="EC442" i="52"/>
  <c r="EH442" i="52"/>
  <c r="ED442" i="52"/>
  <c r="EB442" i="52"/>
  <c r="EG522" i="52"/>
  <c r="EE522" i="52"/>
  <c r="Z416" i="52"/>
  <c r="AA416" i="52"/>
  <c r="EG476" i="52"/>
  <c r="EE476" i="52"/>
  <c r="Z764" i="52"/>
  <c r="AA764" i="52"/>
  <c r="EH1010" i="52"/>
  <c r="EC1010" i="52"/>
  <c r="ED1010" i="52"/>
  <c r="EB1010" i="52"/>
  <c r="EI1016" i="52"/>
  <c r="EJ1016" i="52"/>
  <c r="ES217" i="52"/>
  <c r="IE217" i="52"/>
  <c r="IO217" i="52"/>
  <c r="IN217" i="52"/>
  <c r="EB391" i="52"/>
  <c r="ED391" i="52"/>
  <c r="EE412" i="52"/>
  <c r="EG412" i="52"/>
  <c r="DO496" i="52"/>
  <c r="EG513" i="52"/>
  <c r="EE513" i="52"/>
  <c r="ED807" i="52"/>
  <c r="EB807" i="52"/>
  <c r="EC807" i="52"/>
  <c r="EH807" i="52"/>
  <c r="Z762" i="52"/>
  <c r="AC762" i="52" s="1"/>
  <c r="AA762" i="52"/>
  <c r="EN609" i="52"/>
  <c r="HY609" i="52" s="1"/>
  <c r="EO609" i="52"/>
  <c r="EE295" i="52"/>
  <c r="EG295" i="52"/>
  <c r="EI580" i="52"/>
  <c r="EJ580" i="52"/>
  <c r="Z819" i="52"/>
  <c r="AC819" i="52" s="1"/>
  <c r="AA819" i="52"/>
  <c r="FZ621" i="52"/>
  <c r="GF621" i="52"/>
  <c r="GE621" i="52"/>
  <c r="HZ621" i="52"/>
  <c r="GA621" i="52"/>
  <c r="GG621" i="52"/>
  <c r="FY621" i="52"/>
  <c r="GD621" i="52"/>
  <c r="GC621" i="52"/>
  <c r="GB621" i="52"/>
  <c r="GH621" i="52"/>
  <c r="AC35" i="52"/>
  <c r="EH860" i="52"/>
  <c r="EC860" i="52"/>
  <c r="ED860" i="52"/>
  <c r="EB860" i="52"/>
  <c r="FL77" i="52"/>
  <c r="FK77" i="52"/>
  <c r="EO112" i="52"/>
  <c r="EN112" i="52"/>
  <c r="HY112" i="52" s="1"/>
  <c r="ED323" i="52"/>
  <c r="EB323" i="52"/>
  <c r="EH396" i="52"/>
  <c r="EE327" i="52"/>
  <c r="EG327" i="52"/>
  <c r="FN433" i="52"/>
  <c r="IG433" i="52" s="1"/>
  <c r="FR433" i="52"/>
  <c r="FK742" i="52"/>
  <c r="FL742" i="52"/>
  <c r="EC758" i="52"/>
  <c r="EH758" i="52"/>
  <c r="ED758" i="52"/>
  <c r="EB758" i="52"/>
  <c r="EN268" i="52"/>
  <c r="EO268" i="52"/>
  <c r="EC874" i="52"/>
  <c r="EH874" i="52"/>
  <c r="ED874" i="52"/>
  <c r="EB874" i="52"/>
  <c r="EG888" i="52"/>
  <c r="EE888" i="52"/>
  <c r="AA989" i="52"/>
  <c r="Z989" i="52"/>
  <c r="EB578" i="52"/>
  <c r="ED578" i="52"/>
  <c r="EO578" i="52" s="1"/>
  <c r="EC474" i="52"/>
  <c r="EB474" i="52"/>
  <c r="ED474" i="52"/>
  <c r="EH474" i="52"/>
  <c r="EB525" i="52"/>
  <c r="ED525" i="52"/>
  <c r="EH525" i="52"/>
  <c r="EC525" i="52"/>
  <c r="EG688" i="52"/>
  <c r="EE688" i="52"/>
  <c r="EJ536" i="52"/>
  <c r="EI536" i="52"/>
  <c r="GK942" i="52"/>
  <c r="GJ942" i="52"/>
  <c r="GN942" i="52"/>
  <c r="GL942" i="52"/>
  <c r="GM942" i="52"/>
  <c r="EI897" i="52"/>
  <c r="EJ897" i="52"/>
  <c r="EB243" i="52"/>
  <c r="ED243" i="52"/>
  <c r="EG316" i="52"/>
  <c r="EE316" i="52"/>
  <c r="EI491" i="52"/>
  <c r="EJ491" i="52"/>
  <c r="IE605" i="52"/>
  <c r="ES605" i="52"/>
  <c r="IN605" i="52"/>
  <c r="IO605" i="52"/>
  <c r="EI774" i="52"/>
  <c r="EJ774" i="52"/>
  <c r="EJ715" i="52"/>
  <c r="EI715" i="52"/>
  <c r="EE829" i="52"/>
  <c r="EG829" i="52"/>
  <c r="IE802" i="52"/>
  <c r="IN802" i="52"/>
  <c r="IO802" i="52"/>
  <c r="ES802" i="52"/>
  <c r="EE868" i="52"/>
  <c r="EG868" i="52"/>
  <c r="EJ84" i="52"/>
  <c r="EI84" i="52"/>
  <c r="AA89" i="52"/>
  <c r="Z89" i="52"/>
  <c r="EI69" i="52"/>
  <c r="EJ69" i="52"/>
  <c r="ED330" i="52"/>
  <c r="EH330" i="52"/>
  <c r="EC330" i="52"/>
  <c r="EB330" i="52"/>
  <c r="AA426" i="52"/>
  <c r="Z426" i="52"/>
  <c r="AA458" i="52"/>
  <c r="Z458" i="52"/>
  <c r="EI1001" i="52"/>
  <c r="EJ1001" i="52"/>
  <c r="FK992" i="52"/>
  <c r="FL992" i="52"/>
  <c r="AA263" i="52"/>
  <c r="Z263" i="52"/>
  <c r="EB466" i="52"/>
  <c r="EC466" i="52"/>
  <c r="ED466" i="52"/>
  <c r="EH466" i="52"/>
  <c r="ED438" i="52"/>
  <c r="EC438" i="52"/>
  <c r="EH438" i="52"/>
  <c r="EB438" i="52"/>
  <c r="HZ653" i="52"/>
  <c r="HY653" i="52"/>
  <c r="EE580" i="52"/>
  <c r="EG580" i="52"/>
  <c r="IE689" i="52"/>
  <c r="ES689" i="52"/>
  <c r="IO689" i="52"/>
  <c r="IN689" i="52"/>
  <c r="FR700" i="52"/>
  <c r="EN979" i="52"/>
  <c r="EO979" i="52"/>
  <c r="ED106" i="52"/>
  <c r="EH106" i="52"/>
  <c r="EC106" i="52"/>
  <c r="EK1044" i="52"/>
  <c r="EL1044" i="52"/>
  <c r="FN251" i="52"/>
  <c r="IG251" i="52" s="1"/>
  <c r="FR251" i="52"/>
  <c r="HO329" i="52"/>
  <c r="HK329" i="52"/>
  <c r="HN329" i="52"/>
  <c r="HC329" i="52"/>
  <c r="HD329" i="52"/>
  <c r="HI329" i="52"/>
  <c r="HH329" i="52"/>
  <c r="HG329" i="52"/>
  <c r="HE329" i="52"/>
  <c r="HB329" i="52"/>
  <c r="HM329" i="52"/>
  <c r="HJ329" i="52"/>
  <c r="HQ329" i="52"/>
  <c r="HA329" i="52"/>
  <c r="HP329" i="52"/>
  <c r="HF329" i="52"/>
  <c r="GG329" i="52"/>
  <c r="FY329" i="52"/>
  <c r="GD329" i="52"/>
  <c r="GH329" i="52"/>
  <c r="GB329" i="52"/>
  <c r="GC329" i="52"/>
  <c r="FZ329" i="52"/>
  <c r="GA329" i="52"/>
  <c r="HV329" i="52"/>
  <c r="GM329" i="52"/>
  <c r="GP329" i="52"/>
  <c r="HU329" i="52"/>
  <c r="GJ329" i="52"/>
  <c r="GT329" i="52"/>
  <c r="GR329" i="52"/>
  <c r="GQ329" i="52"/>
  <c r="GU329" i="52"/>
  <c r="IN559" i="52"/>
  <c r="ES559" i="52"/>
  <c r="IE559" i="52"/>
  <c r="IO559" i="52"/>
  <c r="EI164" i="52"/>
  <c r="EJ164" i="52"/>
  <c r="EQ157" i="52"/>
  <c r="ER157" i="52"/>
  <c r="EK157" i="52"/>
  <c r="EL157" i="52"/>
  <c r="HZ157" i="52" s="1"/>
  <c r="EP157" i="52"/>
  <c r="EM157" i="52"/>
  <c r="ED436" i="52"/>
  <c r="EC436" i="52"/>
  <c r="EH436" i="52"/>
  <c r="EB436" i="52"/>
  <c r="FL585" i="52"/>
  <c r="FK585" i="52"/>
  <c r="EE634" i="52"/>
  <c r="EG634" i="52"/>
  <c r="ES659" i="52"/>
  <c r="IE659" i="52"/>
  <c r="IN659" i="52"/>
  <c r="IO659" i="52"/>
  <c r="EN1047" i="52"/>
  <c r="EO1047" i="52"/>
  <c r="EG1016" i="52"/>
  <c r="EG255" i="52"/>
  <c r="EE255" i="52"/>
  <c r="EB180" i="52"/>
  <c r="ED180" i="52"/>
  <c r="FR305" i="52"/>
  <c r="EE482" i="52"/>
  <c r="EG482" i="52"/>
  <c r="IE419" i="52"/>
  <c r="ES419" i="52"/>
  <c r="IN419" i="52"/>
  <c r="IO419" i="52"/>
  <c r="ED819" i="52"/>
  <c r="EB819" i="52"/>
  <c r="EC819" i="52"/>
  <c r="EH819" i="52"/>
  <c r="EN697" i="52"/>
  <c r="HY697" i="52" s="1"/>
  <c r="EO697" i="52"/>
  <c r="FL890" i="52"/>
  <c r="ED865" i="52"/>
  <c r="EC865" i="52"/>
  <c r="EB865" i="52"/>
  <c r="EH865" i="52"/>
  <c r="FL119" i="52"/>
  <c r="IE255" i="52"/>
  <c r="IN255" i="52"/>
  <c r="IO255" i="52"/>
  <c r="ES255" i="52"/>
  <c r="FR249" i="52"/>
  <c r="EK416" i="52"/>
  <c r="EL416" i="52"/>
  <c r="EJ422" i="52"/>
  <c r="EI422" i="52"/>
  <c r="FR451" i="52"/>
  <c r="FN451" i="52"/>
  <c r="IG451" i="52" s="1"/>
  <c r="EE799" i="52"/>
  <c r="EG799" i="52"/>
  <c r="Z794" i="52"/>
  <c r="AA794" i="52"/>
  <c r="EC724" i="52"/>
  <c r="EH724" i="52"/>
  <c r="EB724" i="52"/>
  <c r="ED724" i="52"/>
  <c r="HY677" i="52"/>
  <c r="EE815" i="52"/>
  <c r="EG815" i="52"/>
  <c r="FL897" i="52"/>
  <c r="ED989" i="52"/>
  <c r="EB989" i="52"/>
  <c r="EH989" i="52"/>
  <c r="EC989" i="52"/>
  <c r="EG983" i="52"/>
  <c r="EE983" i="52"/>
  <c r="EG383" i="52"/>
  <c r="EE383" i="52"/>
  <c r="EE260" i="52"/>
  <c r="EG260" i="52"/>
  <c r="ED397" i="52"/>
  <c r="EH397" i="52"/>
  <c r="EB397" i="52"/>
  <c r="EC397" i="52"/>
  <c r="ED97" i="52"/>
  <c r="EB97" i="52"/>
  <c r="EH97" i="52"/>
  <c r="EC97" i="52"/>
  <c r="FL254" i="52"/>
  <c r="FK254" i="52"/>
  <c r="IO235" i="52"/>
  <c r="ES235" i="52"/>
  <c r="IE235" i="52"/>
  <c r="IN235" i="52"/>
  <c r="EG289" i="52"/>
  <c r="EE289" i="52"/>
  <c r="EG660" i="52"/>
  <c r="EE660" i="52"/>
  <c r="AA769" i="52"/>
  <c r="Z769" i="52"/>
  <c r="FN968" i="52"/>
  <c r="IG968" i="52" s="1"/>
  <c r="FR968" i="52"/>
  <c r="EE1013" i="52"/>
  <c r="EG1013" i="52"/>
  <c r="EI181" i="52"/>
  <c r="EJ181" i="52"/>
  <c r="ED171" i="52"/>
  <c r="EB171" i="52"/>
  <c r="EH171" i="52"/>
  <c r="EC171" i="52"/>
  <c r="FR170" i="52"/>
  <c r="ES557" i="52"/>
  <c r="IE557" i="52"/>
  <c r="IO557" i="52"/>
  <c r="IN557" i="52"/>
  <c r="FL511" i="52"/>
  <c r="FK511" i="52"/>
  <c r="EE541" i="52"/>
  <c r="EG541" i="52"/>
  <c r="EH495" i="52"/>
  <c r="EC495" i="52"/>
  <c r="ED495" i="52"/>
  <c r="EB495" i="52"/>
  <c r="ED662" i="52"/>
  <c r="EN662" i="52" s="1"/>
  <c r="EB662" i="52"/>
  <c r="ED882" i="52"/>
  <c r="EB882" i="52"/>
  <c r="EC882" i="52"/>
  <c r="EH882" i="52"/>
  <c r="FK182" i="52"/>
  <c r="FK285" i="52"/>
  <c r="EG347" i="52"/>
  <c r="EE347" i="52"/>
  <c r="EE727" i="52"/>
  <c r="EG727" i="52"/>
  <c r="IO661" i="52"/>
  <c r="IN661" i="52"/>
  <c r="IE661" i="52"/>
  <c r="ES661" i="52"/>
  <c r="GY942" i="52"/>
  <c r="GX942" i="52"/>
  <c r="GW942" i="52"/>
  <c r="EH967" i="52"/>
  <c r="EC967" i="52"/>
  <c r="ED967" i="52"/>
  <c r="EB967" i="52"/>
  <c r="EG1031" i="52"/>
  <c r="EE1031" i="52"/>
  <c r="FK269" i="52"/>
  <c r="ES537" i="52"/>
  <c r="IE537" i="52"/>
  <c r="IO537" i="52"/>
  <c r="IN537" i="52"/>
  <c r="EH822" i="52"/>
  <c r="FK340" i="52"/>
  <c r="FL340" i="52"/>
  <c r="FK168" i="52"/>
  <c r="ED256" i="52"/>
  <c r="EO256" i="52" s="1"/>
  <c r="EB256" i="52"/>
  <c r="IN415" i="52"/>
  <c r="IE415" i="52"/>
  <c r="ES415" i="52"/>
  <c r="IO415" i="52"/>
  <c r="DL558" i="52"/>
  <c r="DO558" i="52"/>
  <c r="DO734" i="52"/>
  <c r="EE1033" i="52"/>
  <c r="EG1033" i="52"/>
  <c r="FN155" i="52"/>
  <c r="IG155" i="52" s="1"/>
  <c r="FR155" i="52"/>
  <c r="EC105" i="52"/>
  <c r="ED105" i="52"/>
  <c r="EH105" i="52"/>
  <c r="EN355" i="52"/>
  <c r="EO355" i="52"/>
  <c r="FL549" i="52"/>
  <c r="FK549" i="52"/>
  <c r="AA452" i="52"/>
  <c r="Z452" i="52"/>
  <c r="FR435" i="52"/>
  <c r="FN435" i="52"/>
  <c r="IG435" i="52" s="1"/>
  <c r="EE793" i="52"/>
  <c r="EG793" i="52"/>
  <c r="EL697" i="52"/>
  <c r="GF697" i="52" s="1"/>
  <c r="EP697" i="52"/>
  <c r="ER697" i="52"/>
  <c r="EQ697" i="52"/>
  <c r="EM697" i="52"/>
  <c r="EK697" i="52"/>
  <c r="EE715" i="52"/>
  <c r="EG715" i="52"/>
  <c r="FK986" i="52"/>
  <c r="FL986" i="52"/>
  <c r="FN416" i="52"/>
  <c r="IG416" i="52" s="1"/>
  <c r="FR416" i="52"/>
  <c r="EI465" i="52"/>
  <c r="EJ465" i="52"/>
  <c r="ES832" i="52"/>
  <c r="IE832" i="52"/>
  <c r="IO832" i="52"/>
  <c r="IN832" i="52"/>
  <c r="DL874" i="52"/>
  <c r="DO874" i="52"/>
  <c r="AA67" i="52"/>
  <c r="Z67" i="52"/>
  <c r="DL181" i="52"/>
  <c r="DO181" i="52"/>
  <c r="FL262" i="52"/>
  <c r="EJ582" i="52"/>
  <c r="EI582" i="52"/>
  <c r="Z817" i="52"/>
  <c r="AA817" i="52"/>
  <c r="FU649" i="52"/>
  <c r="FW649" i="52" s="1"/>
  <c r="FV649" i="52"/>
  <c r="EI993" i="52"/>
  <c r="EJ993" i="52"/>
  <c r="Z507" i="52"/>
  <c r="AA507" i="52"/>
  <c r="EB630" i="52"/>
  <c r="EC630" i="52"/>
  <c r="EH630" i="52"/>
  <c r="ED630" i="52"/>
  <c r="EE626" i="52"/>
  <c r="EG626" i="52"/>
  <c r="EH714" i="52"/>
  <c r="EC714" i="52"/>
  <c r="ED714" i="52"/>
  <c r="EB714" i="52"/>
  <c r="EJ564" i="52"/>
  <c r="EI564" i="52"/>
  <c r="EC757" i="52"/>
  <c r="EH757" i="52"/>
  <c r="ED757" i="52"/>
  <c r="EB757" i="52"/>
  <c r="EE659" i="52"/>
  <c r="EG659" i="52"/>
  <c r="Z797" i="52"/>
  <c r="AA797" i="52"/>
  <c r="FN1041" i="52"/>
  <c r="IG1041" i="52" s="1"/>
  <c r="FR1041" i="52"/>
  <c r="FK261" i="52"/>
  <c r="FR408" i="52"/>
  <c r="FN408" i="52"/>
  <c r="IG408" i="52" s="1"/>
  <c r="EI498" i="52"/>
  <c r="EJ498" i="52"/>
  <c r="FK448" i="52"/>
  <c r="FL448" i="52"/>
  <c r="EI572" i="52"/>
  <c r="EJ572" i="52"/>
  <c r="DO644" i="52"/>
  <c r="DL644" i="52"/>
  <c r="EE616" i="52"/>
  <c r="EG616" i="52"/>
  <c r="EC870" i="52"/>
  <c r="EB870" i="52"/>
  <c r="ED870" i="52"/>
  <c r="EH870" i="52"/>
  <c r="ED129" i="52"/>
  <c r="EB129" i="52"/>
  <c r="EH129" i="52"/>
  <c r="EC129" i="52"/>
  <c r="EC243" i="52"/>
  <c r="DO459" i="52"/>
  <c r="DL459" i="52"/>
  <c r="FL479" i="52"/>
  <c r="DL674" i="52"/>
  <c r="EE710" i="52"/>
  <c r="EG710" i="52"/>
  <c r="EJ765" i="52"/>
  <c r="EI765" i="52"/>
  <c r="FL821" i="52"/>
  <c r="EE961" i="52"/>
  <c r="EG961" i="52"/>
  <c r="EE244" i="52"/>
  <c r="EG244" i="52"/>
  <c r="Z646" i="52"/>
  <c r="AA646" i="52"/>
  <c r="ED694" i="52"/>
  <c r="EC694" i="52"/>
  <c r="EH694" i="52"/>
  <c r="EB694" i="52"/>
  <c r="II49" i="52"/>
  <c r="FM49" i="52"/>
  <c r="FK987" i="52"/>
  <c r="FL987" i="52"/>
  <c r="EE1038" i="52"/>
  <c r="EG1038" i="52"/>
  <c r="FN287" i="52"/>
  <c r="IG287" i="52" s="1"/>
  <c r="FR287" i="52"/>
  <c r="ED639" i="52"/>
  <c r="EB639" i="52"/>
  <c r="EH639" i="52"/>
  <c r="EC639" i="52"/>
  <c r="DO501" i="52"/>
  <c r="Z735" i="52"/>
  <c r="AA735" i="52"/>
  <c r="DO802" i="52"/>
  <c r="DL802" i="52"/>
  <c r="EC125" i="52"/>
  <c r="ED125" i="52"/>
  <c r="EB125" i="52"/>
  <c r="EH125" i="52"/>
  <c r="FK1051" i="52"/>
  <c r="EJ319" i="52"/>
  <c r="EI319" i="52"/>
  <c r="FN323" i="52"/>
  <c r="IG323" i="52" s="1"/>
  <c r="FR323" i="52"/>
  <c r="EG303" i="52"/>
  <c r="EE303" i="52"/>
  <c r="IO683" i="52"/>
  <c r="IN683" i="52"/>
  <c r="ES683" i="52"/>
  <c r="IE683" i="52"/>
  <c r="EH766" i="52"/>
  <c r="EC766" i="52"/>
  <c r="ED766" i="52"/>
  <c r="EB766" i="52"/>
  <c r="EJ762" i="52"/>
  <c r="EI762" i="52"/>
  <c r="EO151" i="52"/>
  <c r="EN151" i="52"/>
  <c r="ED124" i="52"/>
  <c r="EC124" i="52"/>
  <c r="EH124" i="52"/>
  <c r="EB124" i="52"/>
  <c r="FK281" i="52"/>
  <c r="EE401" i="52"/>
  <c r="EG401" i="52"/>
  <c r="FK415" i="52"/>
  <c r="FL415" i="52"/>
  <c r="EJ409" i="52"/>
  <c r="EI409" i="52"/>
  <c r="Z502" i="52"/>
  <c r="AA502" i="52"/>
  <c r="FN786" i="52"/>
  <c r="IG786" i="52" s="1"/>
  <c r="FR786" i="52"/>
  <c r="DO898" i="52"/>
  <c r="ED165" i="52"/>
  <c r="EN165" i="52" s="1"/>
  <c r="EB165" i="52"/>
  <c r="FL247" i="52"/>
  <c r="FK247" i="52"/>
  <c r="EM540" i="52"/>
  <c r="ER540" i="52"/>
  <c r="EK540" i="52"/>
  <c r="EQ540" i="52"/>
  <c r="EL540" i="52"/>
  <c r="EP540" i="52"/>
  <c r="FR365" i="52"/>
  <c r="FN365" i="52"/>
  <c r="IG365" i="52" s="1"/>
  <c r="FR689" i="52"/>
  <c r="IO136" i="52"/>
  <c r="ES136" i="52"/>
  <c r="IE136" i="52"/>
  <c r="IN136" i="52"/>
  <c r="ED188" i="52"/>
  <c r="EB188" i="52"/>
  <c r="EH188" i="52"/>
  <c r="EC188" i="52"/>
  <c r="EE343" i="52"/>
  <c r="EG343" i="52"/>
  <c r="ED344" i="52"/>
  <c r="EB344" i="52"/>
  <c r="EH344" i="52"/>
  <c r="EC344" i="52"/>
  <c r="EE413" i="52"/>
  <c r="EG284" i="52"/>
  <c r="EE284" i="52"/>
  <c r="FL416" i="52"/>
  <c r="ED468" i="52"/>
  <c r="EB468" i="52"/>
  <c r="EH468" i="52"/>
  <c r="EC468" i="52"/>
  <c r="EC650" i="52"/>
  <c r="ED699" i="52"/>
  <c r="EC699" i="52"/>
  <c r="EH699" i="52"/>
  <c r="EB699" i="52"/>
  <c r="FR809" i="52"/>
  <c r="EE869" i="52"/>
  <c r="EG869" i="52"/>
  <c r="EC192" i="52"/>
  <c r="EH110" i="52"/>
  <c r="EB342" i="52"/>
  <c r="ED342" i="52"/>
  <c r="EO342" i="52" s="1"/>
  <c r="EE770" i="52"/>
  <c r="EG770" i="52"/>
  <c r="EL552" i="52"/>
  <c r="EP552" i="52"/>
  <c r="EM552" i="52"/>
  <c r="ER552" i="52"/>
  <c r="EK552" i="52"/>
  <c r="EQ552" i="52"/>
  <c r="EG1035" i="52"/>
  <c r="EC182" i="52"/>
  <c r="FR1006" i="52"/>
  <c r="EE363" i="52"/>
  <c r="EG363" i="52"/>
  <c r="EI501" i="52"/>
  <c r="EJ501" i="52"/>
  <c r="EC421" i="52"/>
  <c r="ED421" i="52"/>
  <c r="EH421" i="52"/>
  <c r="EB421" i="52"/>
  <c r="Z572" i="52"/>
  <c r="EE760" i="52"/>
  <c r="EG760" i="52"/>
  <c r="EG811" i="52"/>
  <c r="EE811" i="52"/>
  <c r="ES821" i="52"/>
  <c r="IE821" i="52"/>
  <c r="IN821" i="52"/>
  <c r="IO821" i="52"/>
  <c r="DL809" i="52"/>
  <c r="FY856" i="52"/>
  <c r="GN856" i="52"/>
  <c r="GU856" i="52"/>
  <c r="HB856" i="52"/>
  <c r="HK856" i="52"/>
  <c r="GC856" i="52"/>
  <c r="GK856" i="52"/>
  <c r="GP856" i="52"/>
  <c r="HF856" i="52"/>
  <c r="HD856" i="52"/>
  <c r="GG856" i="52"/>
  <c r="GJ856" i="52"/>
  <c r="HJ856" i="52"/>
  <c r="HC856" i="52"/>
  <c r="HO856" i="52"/>
  <c r="GT856" i="52"/>
  <c r="HA856" i="52"/>
  <c r="HT856" i="52"/>
  <c r="HN856" i="52"/>
  <c r="GA856" i="52"/>
  <c r="HE856" i="52"/>
  <c r="HS856" i="52"/>
  <c r="HQ856" i="52"/>
  <c r="FZ856" i="52"/>
  <c r="GB856" i="52"/>
  <c r="HI856" i="52"/>
  <c r="HW856" i="52"/>
  <c r="HP856" i="52"/>
  <c r="GD856" i="52"/>
  <c r="GM856" i="52"/>
  <c r="GR856" i="52"/>
  <c r="HH856" i="52"/>
  <c r="HV856" i="52"/>
  <c r="HM856" i="52"/>
  <c r="GH856" i="52"/>
  <c r="GL856" i="52"/>
  <c r="GQ856" i="52"/>
  <c r="HG856" i="52"/>
  <c r="HU856" i="52"/>
  <c r="FL973" i="52"/>
  <c r="EE936" i="52"/>
  <c r="EG936" i="52"/>
  <c r="EG1048" i="52"/>
  <c r="ED1021" i="52"/>
  <c r="EB1021" i="52"/>
  <c r="EC1021" i="52"/>
  <c r="EH1021" i="52"/>
  <c r="EN411" i="52"/>
  <c r="EO411" i="52"/>
  <c r="EC603" i="52"/>
  <c r="ED603" i="52"/>
  <c r="EH603" i="52"/>
  <c r="EB603" i="52"/>
  <c r="FK423" i="52"/>
  <c r="FK646" i="52"/>
  <c r="FL646" i="52"/>
  <c r="DL721" i="52"/>
  <c r="FL812" i="52"/>
  <c r="EE108" i="52"/>
  <c r="EG108" i="52"/>
  <c r="FK443" i="52"/>
  <c r="ED571" i="52"/>
  <c r="EC571" i="52"/>
  <c r="EB571" i="52"/>
  <c r="EH571" i="52"/>
  <c r="ED587" i="52"/>
  <c r="EH587" i="52"/>
  <c r="EC587" i="52"/>
  <c r="EB587" i="52"/>
  <c r="EE574" i="52"/>
  <c r="EG574" i="52"/>
  <c r="FK824" i="52"/>
  <c r="AA914" i="52"/>
  <c r="Z914" i="52"/>
  <c r="AC914" i="52" s="1"/>
  <c r="FK160" i="52"/>
  <c r="FL160" i="52"/>
  <c r="EE306" i="52"/>
  <c r="EG306" i="52"/>
  <c r="ED418" i="52"/>
  <c r="EC418" i="52"/>
  <c r="EH418" i="52"/>
  <c r="IE601" i="52"/>
  <c r="IO601" i="52"/>
  <c r="IN601" i="52"/>
  <c r="ES601" i="52"/>
  <c r="FL755" i="52"/>
  <c r="FK755" i="52"/>
  <c r="ER246" i="52"/>
  <c r="IE115" i="52"/>
  <c r="IO115" i="52"/>
  <c r="IN115" i="52"/>
  <c r="ES115" i="52"/>
  <c r="EE173" i="52"/>
  <c r="EG173" i="52"/>
  <c r="EK202" i="52"/>
  <c r="EL202" i="52"/>
  <c r="EQ202" i="52"/>
  <c r="EM202" i="52"/>
  <c r="ER202" i="52"/>
  <c r="EP202" i="52"/>
  <c r="ED189" i="52"/>
  <c r="EB189" i="52"/>
  <c r="DO618" i="52"/>
  <c r="ED624" i="52"/>
  <c r="EC624" i="52"/>
  <c r="EH624" i="52"/>
  <c r="EB624" i="52"/>
  <c r="EI518" i="52"/>
  <c r="EJ518" i="52"/>
  <c r="EL532" i="52"/>
  <c r="EK532" i="52"/>
  <c r="EM532" i="52"/>
  <c r="EQ532" i="52"/>
  <c r="ER532" i="52"/>
  <c r="EP532" i="52"/>
  <c r="FR640" i="52"/>
  <c r="EE740" i="52"/>
  <c r="EG740" i="52"/>
  <c r="IO807" i="52"/>
  <c r="ES807" i="52"/>
  <c r="IE807" i="52"/>
  <c r="IN807" i="52"/>
  <c r="FL90" i="52"/>
  <c r="AA174" i="52"/>
  <c r="Z174" i="52"/>
  <c r="FK86" i="52"/>
  <c r="EP217" i="52"/>
  <c r="EK217" i="52"/>
  <c r="EL217" i="52"/>
  <c r="EQ217" i="52"/>
  <c r="EM217" i="52"/>
  <c r="ER217" i="52"/>
  <c r="EH309" i="52"/>
  <c r="EC309" i="52"/>
  <c r="EB309" i="52"/>
  <c r="ED309" i="52"/>
  <c r="DL87" i="52"/>
  <c r="DO87" i="52"/>
  <c r="EC601" i="52"/>
  <c r="FK688" i="52"/>
  <c r="EC425" i="52"/>
  <c r="EH425" i="52"/>
  <c r="ED425" i="52"/>
  <c r="EB425" i="52"/>
  <c r="FL736" i="52"/>
  <c r="FK736" i="52"/>
  <c r="EB803" i="52"/>
  <c r="ED803" i="52"/>
  <c r="EC803" i="52"/>
  <c r="EH803" i="52"/>
  <c r="EH671" i="52"/>
  <c r="EB671" i="52"/>
  <c r="EC671" i="52"/>
  <c r="ED671" i="52"/>
  <c r="EB184" i="52"/>
  <c r="ED184" i="52"/>
  <c r="EH184" i="52"/>
  <c r="EC184" i="52"/>
  <c r="DL418" i="52"/>
  <c r="EC439" i="52"/>
  <c r="EH439" i="52"/>
  <c r="ED439" i="52"/>
  <c r="FL781" i="52"/>
  <c r="FK781" i="52"/>
  <c r="Z714" i="52"/>
  <c r="AA714" i="52"/>
  <c r="ER959" i="52"/>
  <c r="FK892" i="52"/>
  <c r="AA188" i="52"/>
  <c r="Z188" i="52"/>
  <c r="ED543" i="52"/>
  <c r="EC543" i="52"/>
  <c r="EB543" i="52"/>
  <c r="EH543" i="52"/>
  <c r="EE490" i="52"/>
  <c r="EG490" i="52"/>
  <c r="FK107" i="52"/>
  <c r="FR911" i="52"/>
  <c r="FN911" i="52"/>
  <c r="IG911" i="52" s="1"/>
  <c r="EG900" i="52"/>
  <c r="EE900" i="52"/>
  <c r="FN1035" i="52"/>
  <c r="IG1035" i="52" s="1"/>
  <c r="FR1035" i="52"/>
  <c r="FK995" i="52"/>
  <c r="EJ1047" i="52"/>
  <c r="EI1047" i="52"/>
  <c r="EP147" i="52"/>
  <c r="EK147" i="52"/>
  <c r="EL147" i="52"/>
  <c r="EQ147" i="52"/>
  <c r="EM147" i="52"/>
  <c r="ER147" i="52"/>
  <c r="EE389" i="52"/>
  <c r="EG389" i="52"/>
  <c r="FN195" i="52"/>
  <c r="IG195" i="52" s="1"/>
  <c r="FR195" i="52"/>
  <c r="GY575" i="52"/>
  <c r="GW575" i="52"/>
  <c r="GX575" i="52"/>
  <c r="EJ714" i="52"/>
  <c r="EI714" i="52"/>
  <c r="Z710" i="52"/>
  <c r="AA710" i="52"/>
  <c r="DL718" i="52"/>
  <c r="FK864" i="52"/>
  <c r="FN1048" i="52"/>
  <c r="IG1048" i="52" s="1"/>
  <c r="FR1048" i="52"/>
  <c r="EE164" i="52"/>
  <c r="EG164" i="52"/>
  <c r="FK375" i="52"/>
  <c r="FL375" i="52"/>
  <c r="ED785" i="52"/>
  <c r="EB785" i="52"/>
  <c r="EH785" i="52"/>
  <c r="EC785" i="52"/>
  <c r="EE498" i="52"/>
  <c r="EG498" i="52"/>
  <c r="EE835" i="52"/>
  <c r="EG835" i="52"/>
  <c r="HU633" i="52"/>
  <c r="HT633" i="52"/>
  <c r="HV633" i="52"/>
  <c r="HW633" i="52"/>
  <c r="HS633" i="52"/>
  <c r="GN142" i="52"/>
  <c r="GK142" i="52"/>
  <c r="GL142" i="52"/>
  <c r="GM142" i="52"/>
  <c r="GJ142" i="52"/>
  <c r="FL848" i="52"/>
  <c r="FK848" i="52"/>
  <c r="ES910" i="52"/>
  <c r="IO910" i="52"/>
  <c r="IN910" i="52"/>
  <c r="IE910" i="52"/>
  <c r="FR172" i="52"/>
  <c r="EK226" i="52"/>
  <c r="EL226" i="52"/>
  <c r="EQ226" i="52"/>
  <c r="EM226" i="52"/>
  <c r="ER226" i="52"/>
  <c r="EP226" i="52"/>
  <c r="EE237" i="52"/>
  <c r="EG237" i="52"/>
  <c r="DL622" i="52"/>
  <c r="FR558" i="52"/>
  <c r="DO634" i="52"/>
  <c r="ED945" i="52"/>
  <c r="EH945" i="52"/>
  <c r="EC945" i="52"/>
  <c r="EB945" i="52"/>
  <c r="DO1041" i="52"/>
  <c r="FK197" i="52"/>
  <c r="FL197" i="52"/>
  <c r="FL647" i="52"/>
  <c r="FK647" i="52"/>
  <c r="FR731" i="52"/>
  <c r="FL895" i="52"/>
  <c r="EC976" i="52"/>
  <c r="EH976" i="52"/>
  <c r="ED976" i="52"/>
  <c r="EB976" i="52"/>
  <c r="EJ1043" i="52"/>
  <c r="EI1043" i="52"/>
  <c r="FN951" i="52"/>
  <c r="IG951" i="52" s="1"/>
  <c r="FR951" i="52"/>
  <c r="EI997" i="52"/>
  <c r="EJ997" i="52"/>
  <c r="FK249" i="52"/>
  <c r="EO398" i="52"/>
  <c r="EN398" i="52"/>
  <c r="FR369" i="52"/>
  <c r="FN369" i="52"/>
  <c r="IG369" i="52" s="1"/>
  <c r="FK460" i="52"/>
  <c r="EE486" i="52"/>
  <c r="EG486" i="52"/>
  <c r="Z790" i="52"/>
  <c r="AA790" i="52"/>
  <c r="ES615" i="52"/>
  <c r="IE615" i="52"/>
  <c r="IN615" i="52"/>
  <c r="IO615" i="52"/>
  <c r="FL480" i="52"/>
  <c r="DL1049" i="52"/>
  <c r="FN217" i="52"/>
  <c r="IG217" i="52" s="1"/>
  <c r="FR217" i="52"/>
  <c r="DO312" i="52"/>
  <c r="DL631" i="52"/>
  <c r="EG561" i="52"/>
  <c r="EE561" i="52"/>
  <c r="ES784" i="52"/>
  <c r="IE784" i="52"/>
  <c r="IN784" i="52"/>
  <c r="IO784" i="52"/>
  <c r="EG800" i="52"/>
  <c r="EE800" i="52"/>
  <c r="HP378" i="52"/>
  <c r="HM378" i="52"/>
  <c r="HQ378" i="52"/>
  <c r="HO378" i="52"/>
  <c r="HN378" i="52"/>
  <c r="FN872" i="52"/>
  <c r="IG872" i="52" s="1"/>
  <c r="FR872" i="52"/>
  <c r="EE185" i="52"/>
  <c r="EG185" i="52"/>
  <c r="FL771" i="52"/>
  <c r="FK771" i="52"/>
  <c r="FL713" i="52"/>
  <c r="Z533" i="52"/>
  <c r="AA533" i="52"/>
  <c r="EC1015" i="52"/>
  <c r="ED1015" i="52"/>
  <c r="EH1015" i="52"/>
  <c r="EE1036" i="52"/>
  <c r="EG1036" i="52"/>
  <c r="FL239" i="52"/>
  <c r="FK239" i="52"/>
  <c r="EE579" i="52"/>
  <c r="EG579" i="52"/>
  <c r="ES365" i="52"/>
  <c r="IE365" i="52"/>
  <c r="IO365" i="52"/>
  <c r="IN365" i="52"/>
  <c r="EC644" i="52"/>
  <c r="EB644" i="52"/>
  <c r="EH644" i="52"/>
  <c r="ED644" i="52"/>
  <c r="EE643" i="52"/>
  <c r="EG643" i="52"/>
  <c r="EE759" i="52"/>
  <c r="EG759" i="52"/>
  <c r="EB797" i="52"/>
  <c r="ED797" i="52"/>
  <c r="EC797" i="52"/>
  <c r="EH797" i="52"/>
  <c r="DO912" i="52"/>
  <c r="DL912" i="52"/>
  <c r="ED871" i="52"/>
  <c r="EC871" i="52"/>
  <c r="EB871" i="52"/>
  <c r="EH871" i="52"/>
  <c r="EJ1048" i="52"/>
  <c r="EI1048" i="52"/>
  <c r="EI165" i="52"/>
  <c r="EJ165" i="52"/>
  <c r="DL167" i="52"/>
  <c r="DO167" i="52"/>
  <c r="FN253" i="52"/>
  <c r="IG253" i="52" s="1"/>
  <c r="FR253" i="52"/>
  <c r="EE317" i="52"/>
  <c r="EG317" i="52"/>
  <c r="DL435" i="52"/>
  <c r="FL729" i="52"/>
  <c r="ER880" i="52"/>
  <c r="EL880" i="52"/>
  <c r="EP880" i="52"/>
  <c r="EM880" i="52"/>
  <c r="EQ880" i="52"/>
  <c r="EK880" i="52"/>
  <c r="FR912" i="52"/>
  <c r="FL1003" i="52"/>
  <c r="EC1034" i="52"/>
  <c r="EH1034" i="52"/>
  <c r="ED1034" i="52"/>
  <c r="EB1034" i="52"/>
  <c r="ER205" i="52"/>
  <c r="EP205" i="52"/>
  <c r="EK205" i="52"/>
  <c r="EL205" i="52"/>
  <c r="EQ205" i="52"/>
  <c r="EM205" i="52"/>
  <c r="FL422" i="52"/>
  <c r="EN569" i="52"/>
  <c r="EO569" i="52"/>
  <c r="EC409" i="52"/>
  <c r="EH409" i="52"/>
  <c r="ED409" i="52"/>
  <c r="ED828" i="52"/>
  <c r="EB828" i="52"/>
  <c r="EC828" i="52"/>
  <c r="EH828" i="52"/>
  <c r="DO899" i="52"/>
  <c r="ED1011" i="52"/>
  <c r="EH1011" i="52"/>
  <c r="EQ1011" i="52" s="1"/>
  <c r="EC1011" i="52"/>
  <c r="EJ1042" i="52"/>
  <c r="EI1042" i="52"/>
  <c r="DO97" i="52"/>
  <c r="FK336" i="52"/>
  <c r="FL336" i="52"/>
  <c r="EO395" i="52"/>
  <c r="EN395" i="52"/>
  <c r="EE366" i="52"/>
  <c r="EG366" i="52"/>
  <c r="IN794" i="52"/>
  <c r="IO794" i="52"/>
  <c r="ES794" i="52"/>
  <c r="IE794" i="52"/>
  <c r="FR825" i="52"/>
  <c r="FN825" i="52"/>
  <c r="IG825" i="52" s="1"/>
  <c r="IG621" i="52"/>
  <c r="GT621" i="52"/>
  <c r="GU621" i="52"/>
  <c r="ED938" i="52"/>
  <c r="EO938" i="52" s="1"/>
  <c r="EB938" i="52"/>
  <c r="EE1041" i="52"/>
  <c r="EL1041" i="52" s="1"/>
  <c r="EE186" i="52"/>
  <c r="EG186" i="52"/>
  <c r="FR1051" i="52"/>
  <c r="EB109" i="52"/>
  <c r="DO326" i="52"/>
  <c r="ES587" i="52"/>
  <c r="IE587" i="52"/>
  <c r="IN587" i="52"/>
  <c r="IO587" i="52"/>
  <c r="FR687" i="52"/>
  <c r="DL755" i="52"/>
  <c r="DO678" i="52"/>
  <c r="Z187" i="52"/>
  <c r="AA187" i="52"/>
  <c r="Z1001" i="52"/>
  <c r="AA1001" i="52"/>
  <c r="EG689" i="52"/>
  <c r="Z1023" i="52"/>
  <c r="AA1023" i="52"/>
  <c r="Z47" i="52"/>
  <c r="AA47" i="52"/>
  <c r="FK25" i="52"/>
  <c r="EI68" i="52"/>
  <c r="EJ68" i="52"/>
  <c r="FK381" i="52"/>
  <c r="FL381" i="52"/>
  <c r="IE424" i="52"/>
  <c r="ES424" i="52"/>
  <c r="IN424" i="52"/>
  <c r="IO424" i="52"/>
  <c r="DL568" i="52"/>
  <c r="DO568" i="52"/>
  <c r="IE451" i="52"/>
  <c r="ES451" i="52"/>
  <c r="IO451" i="52"/>
  <c r="IN451" i="52"/>
  <c r="EL439" i="52"/>
  <c r="EK439" i="52"/>
  <c r="ED790" i="52"/>
  <c r="EC790" i="52"/>
  <c r="EB790" i="52"/>
  <c r="EH790" i="52"/>
  <c r="DL640" i="52"/>
  <c r="DO640" i="52"/>
  <c r="FR126" i="52"/>
  <c r="FN126" i="52"/>
  <c r="IG126" i="52" s="1"/>
  <c r="EJ314" i="52"/>
  <c r="EI314" i="52"/>
  <c r="EB551" i="52"/>
  <c r="EC551" i="52"/>
  <c r="ED551" i="52"/>
  <c r="EH551" i="52"/>
  <c r="Z525" i="52"/>
  <c r="AA525" i="52"/>
  <c r="Z519" i="52"/>
  <c r="AA519" i="52"/>
  <c r="EG132" i="52"/>
  <c r="EE132" i="52"/>
  <c r="EN145" i="52"/>
  <c r="EO145" i="52"/>
  <c r="EO150" i="52"/>
  <c r="EN150" i="52"/>
  <c r="EB440" i="52"/>
  <c r="ED440" i="52"/>
  <c r="EC440" i="52"/>
  <c r="EH440" i="52"/>
  <c r="EE530" i="52"/>
  <c r="EG530" i="52"/>
  <c r="FN586" i="52"/>
  <c r="IG586" i="52" s="1"/>
  <c r="FR586" i="52"/>
  <c r="Z723" i="52"/>
  <c r="AA723" i="52"/>
  <c r="DO699" i="52"/>
  <c r="DL699" i="52"/>
  <c r="FK749" i="52"/>
  <c r="FL749" i="52"/>
  <c r="Z547" i="52"/>
  <c r="AC547" i="52" s="1"/>
  <c r="AA547" i="52"/>
  <c r="EC1005" i="52"/>
  <c r="EH1005" i="52"/>
  <c r="ED1005" i="52"/>
  <c r="EB1005" i="52"/>
  <c r="Z68" i="52"/>
  <c r="AA68" i="52"/>
  <c r="EE388" i="52"/>
  <c r="EG388" i="52"/>
  <c r="ED431" i="52"/>
  <c r="EC431" i="52"/>
  <c r="EH431" i="52"/>
  <c r="EG604" i="52"/>
  <c r="EE604" i="52"/>
  <c r="ED845" i="52"/>
  <c r="EC845" i="52"/>
  <c r="EB845" i="52"/>
  <c r="EH845" i="52"/>
  <c r="EE988" i="52"/>
  <c r="EG988" i="52"/>
  <c r="FK263" i="52"/>
  <c r="FL263" i="52"/>
  <c r="FL746" i="52"/>
  <c r="FK746" i="52"/>
  <c r="EE745" i="52"/>
  <c r="EG745" i="52"/>
  <c r="FR793" i="52"/>
  <c r="FN793" i="52"/>
  <c r="IG793" i="52" s="1"/>
  <c r="ES940" i="52"/>
  <c r="IE940" i="52"/>
  <c r="IN940" i="52"/>
  <c r="IO940" i="52"/>
  <c r="EJ725" i="52"/>
  <c r="EI725" i="52"/>
  <c r="EG893" i="52"/>
  <c r="EE893" i="52"/>
  <c r="EE101" i="52"/>
  <c r="EG101" i="52"/>
  <c r="EI72" i="52"/>
  <c r="EJ72" i="52"/>
  <c r="ED813" i="52"/>
  <c r="EB813" i="52"/>
  <c r="EH813" i="52"/>
  <c r="EC813" i="52"/>
  <c r="FU927" i="52"/>
  <c r="FW927" i="52" s="1"/>
  <c r="FV927" i="52"/>
  <c r="FL981" i="52"/>
  <c r="FK981" i="52"/>
  <c r="DL125" i="52"/>
  <c r="DO125" i="52"/>
  <c r="EE167" i="52"/>
  <c r="EG167" i="52"/>
  <c r="EL405" i="52"/>
  <c r="EJ745" i="52"/>
  <c r="EI745" i="52"/>
  <c r="EE786" i="52"/>
  <c r="EG786" i="52"/>
  <c r="EB481" i="52"/>
  <c r="ED481" i="52"/>
  <c r="EH481" i="52"/>
  <c r="EC481" i="52"/>
  <c r="Z741" i="52"/>
  <c r="AA741" i="52"/>
  <c r="EH763" i="52"/>
  <c r="EC763" i="52"/>
  <c r="ED763" i="52"/>
  <c r="EB763" i="52"/>
  <c r="FK984" i="52"/>
  <c r="FL984" i="52"/>
  <c r="ED80" i="52"/>
  <c r="EC80" i="52"/>
  <c r="EH80" i="52"/>
  <c r="EB80" i="52"/>
  <c r="EE86" i="52"/>
  <c r="EG86" i="52"/>
  <c r="EO215" i="52"/>
  <c r="EN215" i="52"/>
  <c r="ED238" i="52"/>
  <c r="EO238" i="52" s="1"/>
  <c r="EB238" i="52"/>
  <c r="ES357" i="52"/>
  <c r="IE357" i="52"/>
  <c r="IO357" i="52"/>
  <c r="IN357" i="52"/>
  <c r="EB357" i="52"/>
  <c r="ED357" i="52"/>
  <c r="FK668" i="52"/>
  <c r="FL668" i="52"/>
  <c r="Z446" i="52"/>
  <c r="AA446" i="52"/>
  <c r="DO461" i="52"/>
  <c r="EJ405" i="52"/>
  <c r="EI405" i="52"/>
  <c r="EI504" i="52"/>
  <c r="EJ504" i="52"/>
  <c r="DL709" i="52"/>
  <c r="FV390" i="52"/>
  <c r="FU390" i="52"/>
  <c r="FW390" i="52" s="1"/>
  <c r="ET390" i="52"/>
  <c r="EI471" i="52"/>
  <c r="EJ471" i="52"/>
  <c r="EE861" i="52"/>
  <c r="EG861" i="52"/>
  <c r="EE995" i="52"/>
  <c r="EG995" i="52"/>
  <c r="EG168" i="52"/>
  <c r="EE168" i="52"/>
  <c r="FK493" i="52"/>
  <c r="FL493" i="52"/>
  <c r="Z610" i="52"/>
  <c r="AA610" i="52"/>
  <c r="EE672" i="52"/>
  <c r="EG672" i="52"/>
  <c r="FK752" i="52"/>
  <c r="FL752" i="52"/>
  <c r="ED62" i="52"/>
  <c r="EB62" i="52"/>
  <c r="EC62" i="52"/>
  <c r="EH62" i="52"/>
  <c r="FN143" i="52"/>
  <c r="IG143" i="52" s="1"/>
  <c r="FR143" i="52"/>
  <c r="EB335" i="52"/>
  <c r="ED335" i="52"/>
  <c r="EO335" i="52" s="1"/>
  <c r="EG273" i="52"/>
  <c r="EE273" i="52"/>
  <c r="ED716" i="52"/>
  <c r="EB716" i="52"/>
  <c r="EC716" i="52"/>
  <c r="EH716" i="52"/>
  <c r="Z787" i="52"/>
  <c r="AA787" i="52"/>
  <c r="DL810" i="52"/>
  <c r="DO810" i="52"/>
  <c r="Z813" i="52"/>
  <c r="AA813" i="52"/>
  <c r="IO948" i="52"/>
  <c r="IN948" i="52"/>
  <c r="ES948" i="52"/>
  <c r="IE948" i="52"/>
  <c r="EE1010" i="52"/>
  <c r="EG1010" i="52"/>
  <c r="IE227" i="52"/>
  <c r="IN227" i="52"/>
  <c r="IO227" i="52"/>
  <c r="ES227" i="52"/>
  <c r="FN167" i="52"/>
  <c r="IG167" i="52" s="1"/>
  <c r="FR167" i="52"/>
  <c r="ED297" i="52"/>
  <c r="EB297" i="52"/>
  <c r="EH297" i="52"/>
  <c r="EC297" i="52"/>
  <c r="Z321" i="52"/>
  <c r="AA321" i="52"/>
  <c r="FK391" i="52"/>
  <c r="FL391" i="52"/>
  <c r="ED412" i="52"/>
  <c r="EB412" i="52"/>
  <c r="ED563" i="52"/>
  <c r="EC563" i="52"/>
  <c r="EB563" i="52"/>
  <c r="EH563" i="52"/>
  <c r="FK334" i="52"/>
  <c r="EE611" i="52"/>
  <c r="EG611" i="52"/>
  <c r="EI522" i="52"/>
  <c r="EJ522" i="52"/>
  <c r="Z478" i="52"/>
  <c r="AA478" i="52"/>
  <c r="IE681" i="52"/>
  <c r="ES681" i="52"/>
  <c r="IN681" i="52"/>
  <c r="IO681" i="52"/>
  <c r="EE798" i="52"/>
  <c r="EG798" i="52"/>
  <c r="EP459" i="52"/>
  <c r="EM459" i="52"/>
  <c r="EQ459" i="52"/>
  <c r="ER459" i="52"/>
  <c r="EL459" i="52"/>
  <c r="EK459" i="52"/>
  <c r="DL950" i="52"/>
  <c r="DO950" i="52"/>
  <c r="EC1014" i="52"/>
  <c r="EH1014" i="52"/>
  <c r="ED1014" i="52"/>
  <c r="EB1014" i="52"/>
  <c r="EB1049" i="52"/>
  <c r="FK291" i="52"/>
  <c r="FL291" i="52"/>
  <c r="FK295" i="52"/>
  <c r="FL295" i="52"/>
  <c r="EE884" i="52"/>
  <c r="EG884" i="52"/>
  <c r="EE163" i="52"/>
  <c r="EG163" i="52"/>
  <c r="FK200" i="52"/>
  <c r="FL200" i="52"/>
  <c r="EE323" i="52"/>
  <c r="EG323" i="52"/>
  <c r="EB327" i="52"/>
  <c r="ED327" i="52"/>
  <c r="Z255" i="52"/>
  <c r="AA255" i="52"/>
  <c r="EI478" i="52"/>
  <c r="EJ478" i="52"/>
  <c r="FK741" i="52"/>
  <c r="FL741" i="52"/>
  <c r="FK758" i="52"/>
  <c r="FL758" i="52"/>
  <c r="GY649" i="52"/>
  <c r="GX649" i="52"/>
  <c r="GP649" i="52"/>
  <c r="GW649" i="52"/>
  <c r="GR649" i="52"/>
  <c r="GQ649" i="52"/>
  <c r="EC960" i="52"/>
  <c r="ED960" i="52"/>
  <c r="EH960" i="52"/>
  <c r="EB960" i="52"/>
  <c r="EI1025" i="52"/>
  <c r="EJ1025" i="52"/>
  <c r="EJ344" i="52"/>
  <c r="EI344" i="52"/>
  <c r="EG474" i="52"/>
  <c r="EE474" i="52"/>
  <c r="EG525" i="52"/>
  <c r="EE525" i="52"/>
  <c r="FL380" i="52"/>
  <c r="ED688" i="52"/>
  <c r="EC688" i="52"/>
  <c r="EB688" i="52"/>
  <c r="EH688" i="52"/>
  <c r="HW942" i="52"/>
  <c r="HV942" i="52"/>
  <c r="HU942" i="52"/>
  <c r="HS942" i="52"/>
  <c r="HT942" i="52"/>
  <c r="EN932" i="52"/>
  <c r="EO932" i="52"/>
  <c r="EE229" i="52"/>
  <c r="EG229" i="52"/>
  <c r="ED365" i="52"/>
  <c r="EB365" i="52"/>
  <c r="IE425" i="52"/>
  <c r="ES425" i="52"/>
  <c r="IN425" i="52"/>
  <c r="IO425" i="52"/>
  <c r="EI872" i="52"/>
  <c r="EJ872" i="52"/>
  <c r="FK868" i="52"/>
  <c r="FL868" i="52"/>
  <c r="FL954" i="52"/>
  <c r="EE181" i="52"/>
  <c r="EG181" i="52"/>
  <c r="EE403" i="52"/>
  <c r="EG403" i="52"/>
  <c r="EG133" i="52"/>
  <c r="EE133" i="52"/>
  <c r="EO209" i="52"/>
  <c r="EN209" i="52"/>
  <c r="EE400" i="52"/>
  <c r="EG400" i="52"/>
  <c r="EI566" i="52"/>
  <c r="EJ566" i="52"/>
  <c r="FK836" i="52"/>
  <c r="FK264" i="52"/>
  <c r="FL264" i="52"/>
  <c r="EE466" i="52"/>
  <c r="EG466" i="52"/>
  <c r="IO653" i="52"/>
  <c r="IN653" i="52"/>
  <c r="IE653" i="52"/>
  <c r="ES653" i="52"/>
  <c r="GF653" i="52"/>
  <c r="EH734" i="52"/>
  <c r="EC734" i="52"/>
  <c r="EB734" i="52"/>
  <c r="ED734" i="52"/>
  <c r="EE106" i="52"/>
  <c r="ED177" i="52"/>
  <c r="EB177" i="52"/>
  <c r="Z319" i="52"/>
  <c r="AA319" i="52"/>
  <c r="DO273" i="52"/>
  <c r="DL273" i="52"/>
  <c r="FL738" i="52"/>
  <c r="FK738" i="52"/>
  <c r="Z671" i="52"/>
  <c r="AA671" i="52"/>
  <c r="EG93" i="52"/>
  <c r="EE93" i="52"/>
  <c r="EG899" i="52"/>
  <c r="EE899" i="52"/>
  <c r="ES961" i="52"/>
  <c r="IE961" i="52"/>
  <c r="IN961" i="52"/>
  <c r="IO961" i="52"/>
  <c r="ED69" i="52"/>
  <c r="EH69" i="52"/>
  <c r="EB69" i="52"/>
  <c r="EC69" i="52"/>
  <c r="FN290" i="52"/>
  <c r="IG290" i="52" s="1"/>
  <c r="FR290" i="52"/>
  <c r="EE270" i="52"/>
  <c r="EG270" i="52"/>
  <c r="EB494" i="52"/>
  <c r="ED494" i="52"/>
  <c r="EC494" i="52"/>
  <c r="EH494" i="52"/>
  <c r="EB634" i="52"/>
  <c r="ED634" i="52"/>
  <c r="EC634" i="52"/>
  <c r="EH634" i="52"/>
  <c r="FN448" i="52"/>
  <c r="IG448" i="52" s="1"/>
  <c r="FR448" i="52"/>
  <c r="ED735" i="52"/>
  <c r="EB735" i="52"/>
  <c r="EC735" i="52"/>
  <c r="EH735" i="52"/>
  <c r="Z331" i="52"/>
  <c r="AA331" i="52"/>
  <c r="EE695" i="52"/>
  <c r="EG695" i="52"/>
  <c r="EG819" i="52"/>
  <c r="EE819" i="52"/>
  <c r="EO135" i="52"/>
  <c r="EN135" i="52"/>
  <c r="EG865" i="52"/>
  <c r="EE865" i="52"/>
  <c r="ES116" i="52"/>
  <c r="IE116" i="52"/>
  <c r="IN116" i="52"/>
  <c r="IO116" i="52"/>
  <c r="ED119" i="52"/>
  <c r="EB119" i="52"/>
  <c r="EH119" i="52"/>
  <c r="EC119" i="52"/>
  <c r="EJ574" i="52"/>
  <c r="EI574" i="52"/>
  <c r="EI516" i="52"/>
  <c r="EJ516" i="52"/>
  <c r="FL724" i="52"/>
  <c r="FK724" i="52"/>
  <c r="IE677" i="52"/>
  <c r="ES677" i="52"/>
  <c r="IN677" i="52"/>
  <c r="IO677" i="52"/>
  <c r="FK850" i="52"/>
  <c r="FL850" i="52"/>
  <c r="EB897" i="52"/>
  <c r="ED897" i="52"/>
  <c r="EH897" i="52"/>
  <c r="EC897" i="52"/>
  <c r="EE989" i="52"/>
  <c r="EG989" i="52"/>
  <c r="EC1020" i="52"/>
  <c r="EH1020" i="52"/>
  <c r="ED1020" i="52"/>
  <c r="EB1020" i="52"/>
  <c r="EB383" i="52"/>
  <c r="ED383" i="52"/>
  <c r="EC383" i="52"/>
  <c r="EH383" i="52"/>
  <c r="FR292" i="52"/>
  <c r="FN292" i="52"/>
  <c r="IG292" i="52" s="1"/>
  <c r="GH370" i="52"/>
  <c r="FY370" i="52"/>
  <c r="FK397" i="52"/>
  <c r="FL397" i="52"/>
  <c r="EO540" i="52"/>
  <c r="EN540" i="52"/>
  <c r="DO471" i="52"/>
  <c r="DL689" i="52"/>
  <c r="DO689" i="52"/>
  <c r="FK711" i="52"/>
  <c r="FL711" i="52"/>
  <c r="FK767" i="52"/>
  <c r="FL767" i="52"/>
  <c r="DO835" i="52"/>
  <c r="ED289" i="52"/>
  <c r="EB289" i="52"/>
  <c r="EH289" i="52"/>
  <c r="EC289" i="52"/>
  <c r="Z751" i="52"/>
  <c r="AA751" i="52"/>
  <c r="HN919" i="52"/>
  <c r="GQ919" i="52"/>
  <c r="GL919" i="52"/>
  <c r="FZ919" i="52"/>
  <c r="GB919" i="52"/>
  <c r="HK919" i="52"/>
  <c r="HS919" i="52"/>
  <c r="HM919" i="52"/>
  <c r="GU919" i="52"/>
  <c r="GK919" i="52"/>
  <c r="GD919" i="52"/>
  <c r="HA919" i="52"/>
  <c r="HW919" i="52"/>
  <c r="HQ919" i="52"/>
  <c r="GT919" i="52"/>
  <c r="GH919" i="52"/>
  <c r="HE919" i="52"/>
  <c r="HV919" i="52"/>
  <c r="GP919" i="52"/>
  <c r="GA919" i="52"/>
  <c r="HB919" i="52"/>
  <c r="HI919" i="52"/>
  <c r="HF919" i="52"/>
  <c r="HH919" i="52"/>
  <c r="GM919" i="52"/>
  <c r="FY919" i="52"/>
  <c r="HJ919" i="52"/>
  <c r="HD919" i="52"/>
  <c r="HO919" i="52"/>
  <c r="GR919" i="52"/>
  <c r="GJ919" i="52"/>
  <c r="GC919" i="52"/>
  <c r="HC919" i="52"/>
  <c r="HT919" i="52"/>
  <c r="HP919" i="52"/>
  <c r="GN919" i="52"/>
  <c r="GG919" i="52"/>
  <c r="HG919" i="52"/>
  <c r="HU919" i="52"/>
  <c r="Z190" i="52"/>
  <c r="AA190" i="52"/>
  <c r="EI309" i="52"/>
  <c r="EJ309" i="52"/>
  <c r="EB520" i="52"/>
  <c r="ED520" i="52"/>
  <c r="EC520" i="52"/>
  <c r="EH520" i="52"/>
  <c r="Z753" i="52"/>
  <c r="AA753" i="52"/>
  <c r="ES815" i="52"/>
  <c r="IE815" i="52"/>
  <c r="IN815" i="52"/>
  <c r="IO815" i="52"/>
  <c r="Z826" i="52"/>
  <c r="AA826" i="52"/>
  <c r="EI900" i="52"/>
  <c r="EJ900" i="52"/>
  <c r="EB905" i="52"/>
  <c r="ED905" i="52"/>
  <c r="EO905" i="52" s="1"/>
  <c r="EE882" i="52"/>
  <c r="EG882" i="52"/>
  <c r="FL1042" i="52"/>
  <c r="FK1042" i="52"/>
  <c r="FN241" i="52"/>
  <c r="IG241" i="52" s="1"/>
  <c r="FR241" i="52"/>
  <c r="EE1006" i="52"/>
  <c r="EG1006" i="52"/>
  <c r="FL347" i="52"/>
  <c r="FK465" i="52"/>
  <c r="FL465" i="52"/>
  <c r="EG504" i="52"/>
  <c r="EE504" i="52"/>
  <c r="ED674" i="52"/>
  <c r="EN674" i="52" s="1"/>
  <c r="EB674" i="52"/>
  <c r="EE802" i="52"/>
  <c r="EG802" i="52"/>
  <c r="GQ942" i="52"/>
  <c r="GR942" i="52"/>
  <c r="GU942" i="52"/>
  <c r="HY942" i="52"/>
  <c r="GP942" i="52"/>
  <c r="GT942" i="52"/>
  <c r="GS942" i="52"/>
  <c r="FK1031" i="52"/>
  <c r="FL1031" i="52"/>
  <c r="EJ336" i="52"/>
  <c r="EI336" i="52"/>
  <c r="DO269" i="52"/>
  <c r="DL269" i="52"/>
  <c r="FN411" i="52"/>
  <c r="IG411" i="52" s="1"/>
  <c r="FR411" i="52"/>
  <c r="IN447" i="52"/>
  <c r="IE447" i="52"/>
  <c r="ES447" i="52"/>
  <c r="IO447" i="52"/>
  <c r="ED423" i="52"/>
  <c r="EH423" i="52"/>
  <c r="EC423" i="52"/>
  <c r="EB423" i="52"/>
  <c r="EJ652" i="52"/>
  <c r="EI652" i="52"/>
  <c r="EP934" i="52"/>
  <c r="ER934" i="52"/>
  <c r="EM934" i="52"/>
  <c r="EQ934" i="52"/>
  <c r="EK934" i="52"/>
  <c r="EL934" i="52"/>
  <c r="EI998" i="52"/>
  <c r="EJ998" i="52"/>
  <c r="EB123" i="52"/>
  <c r="EH123" i="52"/>
  <c r="EC123" i="52"/>
  <c r="ED123" i="52"/>
  <c r="EG321" i="52"/>
  <c r="EE321" i="52"/>
  <c r="EG299" i="52"/>
  <c r="EE299" i="52"/>
  <c r="FK558" i="52"/>
  <c r="IE708" i="52"/>
  <c r="ES708" i="52"/>
  <c r="IN708" i="52"/>
  <c r="IO708" i="52"/>
  <c r="DL514" i="52"/>
  <c r="DO750" i="52"/>
  <c r="EG894" i="52"/>
  <c r="EE894" i="52"/>
  <c r="EE937" i="52"/>
  <c r="EG937" i="52"/>
  <c r="EH323" i="52"/>
  <c r="IO529" i="52"/>
  <c r="IN529" i="52"/>
  <c r="ES529" i="52"/>
  <c r="IE529" i="52"/>
  <c r="EB793" i="52"/>
  <c r="ED793" i="52"/>
  <c r="EC793" i="52"/>
  <c r="EH793" i="52"/>
  <c r="Z832" i="52"/>
  <c r="AA832" i="52"/>
  <c r="EE907" i="52"/>
  <c r="EG907" i="52"/>
  <c r="IE229" i="52"/>
  <c r="IO229" i="52"/>
  <c r="IN229" i="52"/>
  <c r="ES229" i="52"/>
  <c r="FR426" i="52"/>
  <c r="FN426" i="52"/>
  <c r="IG426" i="52" s="1"/>
  <c r="FR477" i="52"/>
  <c r="EJ548" i="52"/>
  <c r="EI548" i="52"/>
  <c r="EC756" i="52"/>
  <c r="EH756" i="52"/>
  <c r="EB756" i="52"/>
  <c r="ED756" i="52"/>
  <c r="EC1008" i="52"/>
  <c r="EH1008" i="52"/>
  <c r="ED1008" i="52"/>
  <c r="EB1008" i="52"/>
  <c r="FR90" i="52"/>
  <c r="EB187" i="52"/>
  <c r="ED187" i="52"/>
  <c r="EO187" i="52" s="1"/>
  <c r="EI307" i="52"/>
  <c r="EJ307" i="52"/>
  <c r="FN211" i="52"/>
  <c r="IG211" i="52" s="1"/>
  <c r="FR211" i="52"/>
  <c r="EE262" i="52"/>
  <c r="EG262" i="52"/>
  <c r="EG650" i="52"/>
  <c r="EE650" i="52"/>
  <c r="HV649" i="52"/>
  <c r="HW649" i="52"/>
  <c r="HS649" i="52"/>
  <c r="HU649" i="52"/>
  <c r="HT649" i="52"/>
  <c r="FK909" i="52"/>
  <c r="Z313" i="52"/>
  <c r="AA313" i="52"/>
  <c r="DO289" i="52"/>
  <c r="DL289" i="52"/>
  <c r="ES432" i="52"/>
  <c r="IN432" i="52"/>
  <c r="IE432" i="52"/>
  <c r="IO432" i="52"/>
  <c r="EE714" i="52"/>
  <c r="EG714" i="52"/>
  <c r="EE757" i="52"/>
  <c r="EG757" i="52"/>
  <c r="ED659" i="52"/>
  <c r="EH659" i="52"/>
  <c r="EC659" i="52"/>
  <c r="EB659" i="52"/>
  <c r="AA815" i="52"/>
  <c r="Z815" i="52"/>
  <c r="EC998" i="52"/>
  <c r="EH998" i="52"/>
  <c r="ED998" i="52"/>
  <c r="EB998" i="52"/>
  <c r="EH1004" i="52"/>
  <c r="ED1004" i="52"/>
  <c r="EC1004" i="52"/>
  <c r="IO253" i="52"/>
  <c r="IE253" i="52"/>
  <c r="IN253" i="52"/>
  <c r="ES253" i="52"/>
  <c r="FR207" i="52"/>
  <c r="FN207" i="52"/>
  <c r="IG207" i="52" s="1"/>
  <c r="EE461" i="52"/>
  <c r="EG461" i="52"/>
  <c r="FK616" i="52"/>
  <c r="FL616" i="52"/>
  <c r="ES539" i="52"/>
  <c r="IE539" i="52"/>
  <c r="IO539" i="52"/>
  <c r="IN539" i="52"/>
  <c r="Z770" i="52"/>
  <c r="AA770" i="52"/>
  <c r="EG870" i="52"/>
  <c r="EE870" i="52"/>
  <c r="EO149" i="52"/>
  <c r="EN149" i="52"/>
  <c r="EE129" i="52"/>
  <c r="EG129" i="52"/>
  <c r="IE137" i="52"/>
  <c r="IN137" i="52"/>
  <c r="IO137" i="52"/>
  <c r="ES137" i="52"/>
  <c r="GH364" i="52"/>
  <c r="FY364" i="52"/>
  <c r="FK438" i="52"/>
  <c r="ED479" i="52"/>
  <c r="EH479" i="52"/>
  <c r="EC479" i="52"/>
  <c r="EB479" i="52"/>
  <c r="FK686" i="52"/>
  <c r="FL686" i="52"/>
  <c r="FN1015" i="52"/>
  <c r="IG1015" i="52" s="1"/>
  <c r="FR1015" i="52"/>
  <c r="EC961" i="52"/>
  <c r="ED961" i="52"/>
  <c r="EH961" i="52"/>
  <c r="EB961" i="52"/>
  <c r="EE174" i="52"/>
  <c r="EG174" i="52"/>
  <c r="FR118" i="52"/>
  <c r="IO149" i="52"/>
  <c r="IE149" i="52"/>
  <c r="IN149" i="52"/>
  <c r="ES149" i="52"/>
  <c r="EN288" i="52"/>
  <c r="EO288" i="52"/>
  <c r="EH334" i="52"/>
  <c r="EI727" i="52"/>
  <c r="EJ727" i="52"/>
  <c r="ED93" i="52"/>
  <c r="EC93" i="52"/>
  <c r="EH93" i="52"/>
  <c r="EB93" i="52"/>
  <c r="EI1017" i="52"/>
  <c r="EJ1017" i="52"/>
  <c r="FK997" i="52"/>
  <c r="EE275" i="52"/>
  <c r="EG275" i="52"/>
  <c r="ED354" i="52"/>
  <c r="EB354" i="52"/>
  <c r="IE635" i="52"/>
  <c r="IN635" i="52"/>
  <c r="IO635" i="52"/>
  <c r="ES635" i="52"/>
  <c r="EJ741" i="52"/>
  <c r="EI741" i="52"/>
  <c r="EN453" i="52"/>
  <c r="EO453" i="52"/>
  <c r="EE950" i="52"/>
  <c r="EG950" i="52"/>
  <c r="EB303" i="52"/>
  <c r="ED303" i="52"/>
  <c r="EO303" i="52" s="1"/>
  <c r="Z467" i="52"/>
  <c r="AA467" i="52"/>
  <c r="FL452" i="52"/>
  <c r="FK452" i="52"/>
  <c r="Z716" i="52"/>
  <c r="AA716" i="52"/>
  <c r="EE766" i="52"/>
  <c r="EG766" i="52"/>
  <c r="IJ267" i="52"/>
  <c r="AC50" i="52"/>
  <c r="EE124" i="52"/>
  <c r="EG124" i="52"/>
  <c r="FR186" i="52"/>
  <c r="FN186" i="52"/>
  <c r="IG186" i="52" s="1"/>
  <c r="FR314" i="52"/>
  <c r="EH417" i="52"/>
  <c r="ED417" i="52"/>
  <c r="EC417" i="52"/>
  <c r="AA756" i="52"/>
  <c r="Z756" i="52"/>
  <c r="IE915" i="52"/>
  <c r="ES915" i="52"/>
  <c r="IN915" i="52"/>
  <c r="IO915" i="52"/>
  <c r="EN969" i="52"/>
  <c r="EO969" i="52"/>
  <c r="FK67" i="52"/>
  <c r="FL67" i="52"/>
  <c r="FN270" i="52"/>
  <c r="IG270" i="52" s="1"/>
  <c r="FR270" i="52"/>
  <c r="EO410" i="52"/>
  <c r="EN410" i="52"/>
  <c r="EE247" i="52"/>
  <c r="EG247" i="52"/>
  <c r="FL550" i="52"/>
  <c r="DL491" i="52"/>
  <c r="GX390" i="52"/>
  <c r="GY390" i="52"/>
  <c r="GW390" i="52"/>
  <c r="GP390" i="52"/>
  <c r="GR390" i="52"/>
  <c r="GQ390" i="52"/>
  <c r="HY390" i="52"/>
  <c r="FL188" i="52"/>
  <c r="EE344" i="52"/>
  <c r="EG344" i="52"/>
  <c r="EB369" i="52"/>
  <c r="ED369" i="52"/>
  <c r="EN369" i="52" s="1"/>
  <c r="EE293" i="52"/>
  <c r="EG293" i="52"/>
  <c r="EC413" i="52"/>
  <c r="EH413" i="52"/>
  <c r="ED413" i="52"/>
  <c r="EB284" i="52"/>
  <c r="ED284" i="52"/>
  <c r="EO284" i="52" s="1"/>
  <c r="FR1036" i="52"/>
  <c r="FK180" i="52"/>
  <c r="FL342" i="52"/>
  <c r="EJ427" i="52"/>
  <c r="EI427" i="52"/>
  <c r="EB654" i="52"/>
  <c r="ED654" i="52"/>
  <c r="EH654" i="52"/>
  <c r="EC654" i="52"/>
  <c r="FK1002" i="52"/>
  <c r="FL1002" i="52"/>
  <c r="AA1036" i="52"/>
  <c r="Z1036" i="52"/>
  <c r="FN201" i="52"/>
  <c r="IG201" i="52" s="1"/>
  <c r="FR201" i="52"/>
  <c r="FL363" i="52"/>
  <c r="FK363" i="52"/>
  <c r="EE473" i="52"/>
  <c r="EG473" i="52"/>
  <c r="EE515" i="52"/>
  <c r="EG515" i="52"/>
  <c r="EB553" i="52"/>
  <c r="EH553" i="52"/>
  <c r="ED553" i="52"/>
  <c r="EC553" i="52"/>
  <c r="FK163" i="52"/>
  <c r="ED973" i="52"/>
  <c r="EB973" i="52"/>
  <c r="EC973" i="52"/>
  <c r="EH973" i="52"/>
  <c r="EB863" i="52"/>
  <c r="EC863" i="52"/>
  <c r="ED863" i="52"/>
  <c r="EH863" i="52"/>
  <c r="EG279" i="52"/>
  <c r="EE279" i="52"/>
  <c r="FN334" i="52"/>
  <c r="IG334" i="52" s="1"/>
  <c r="FR334" i="52"/>
  <c r="EI505" i="52"/>
  <c r="EJ505" i="52"/>
  <c r="EE603" i="52"/>
  <c r="EG603" i="52"/>
  <c r="EG646" i="52"/>
  <c r="EE646" i="52"/>
  <c r="FR492" i="52"/>
  <c r="FN806" i="52"/>
  <c r="IG806" i="52" s="1"/>
  <c r="FR806" i="52"/>
  <c r="EI892" i="52"/>
  <c r="EJ892" i="52"/>
  <c r="EI888" i="52"/>
  <c r="EJ888" i="52"/>
  <c r="EC352" i="52"/>
  <c r="EB352" i="52"/>
  <c r="ED352" i="52"/>
  <c r="EH352" i="52"/>
  <c r="EE257" i="52"/>
  <c r="EG257" i="52"/>
  <c r="EE571" i="52"/>
  <c r="EG571" i="52"/>
  <c r="AA484" i="52"/>
  <c r="Z484" i="52"/>
  <c r="EE587" i="52"/>
  <c r="EG587" i="52"/>
  <c r="ED574" i="52"/>
  <c r="EC574" i="52"/>
  <c r="EB574" i="52"/>
  <c r="EH574" i="52"/>
  <c r="EI728" i="52"/>
  <c r="EJ728" i="52"/>
  <c r="FR805" i="52"/>
  <c r="DL895" i="52"/>
  <c r="FK991" i="52"/>
  <c r="FL991" i="52"/>
  <c r="ED896" i="52"/>
  <c r="EC896" i="52"/>
  <c r="EB896" i="52"/>
  <c r="EH896" i="52"/>
  <c r="DL103" i="52"/>
  <c r="DO103" i="52"/>
  <c r="EE331" i="52"/>
  <c r="EG331" i="52"/>
  <c r="ED467" i="52"/>
  <c r="EH467" i="52"/>
  <c r="EC467" i="52"/>
  <c r="EB467" i="52"/>
  <c r="DL242" i="52"/>
  <c r="DO242" i="52"/>
  <c r="FL418" i="52"/>
  <c r="EI502" i="52"/>
  <c r="EJ502" i="52"/>
  <c r="ED683" i="52"/>
  <c r="EH683" i="52"/>
  <c r="EB683" i="52"/>
  <c r="EC683" i="52"/>
  <c r="EP246" i="52"/>
  <c r="EI935" i="52"/>
  <c r="EJ935" i="52"/>
  <c r="FK1017" i="52"/>
  <c r="FL1017" i="52"/>
  <c r="FR119" i="52"/>
  <c r="ED173" i="52"/>
  <c r="EB173" i="52"/>
  <c r="EH173" i="52"/>
  <c r="EC173" i="52"/>
  <c r="IM194" i="52"/>
  <c r="IL194" i="52"/>
  <c r="IK194" i="52"/>
  <c r="FL258" i="52"/>
  <c r="FK258" i="52"/>
  <c r="Z800" i="52"/>
  <c r="AA800" i="52"/>
  <c r="FR897" i="52"/>
  <c r="DO881" i="52"/>
  <c r="DL881" i="52"/>
  <c r="ED90" i="52"/>
  <c r="EB90" i="52"/>
  <c r="EC90" i="52"/>
  <c r="EH90" i="52"/>
  <c r="ED191" i="52"/>
  <c r="EB191" i="52"/>
  <c r="EE309" i="52"/>
  <c r="EG309" i="52"/>
  <c r="DL434" i="52"/>
  <c r="EE425" i="52"/>
  <c r="EG425" i="52"/>
  <c r="EJ722" i="52"/>
  <c r="EI722" i="52"/>
  <c r="FL671" i="52"/>
  <c r="IN153" i="52"/>
  <c r="ES153" i="52"/>
  <c r="IE153" i="52"/>
  <c r="IO153" i="52"/>
  <c r="EK145" i="52"/>
  <c r="EL145" i="52"/>
  <c r="EQ145" i="52"/>
  <c r="EM145" i="52"/>
  <c r="ER145" i="52"/>
  <c r="EP145" i="52"/>
  <c r="FL426" i="52"/>
  <c r="ED781" i="52"/>
  <c r="EB781" i="52"/>
  <c r="EC781" i="52"/>
  <c r="EH781" i="52"/>
  <c r="FN650" i="52"/>
  <c r="IG650" i="52" s="1"/>
  <c r="FR650" i="52"/>
  <c r="EJ628" i="52"/>
  <c r="EI628" i="52"/>
  <c r="EK959" i="52"/>
  <c r="EE891" i="52"/>
  <c r="EG891" i="52"/>
  <c r="EE543" i="52"/>
  <c r="EG543" i="52"/>
  <c r="FK506" i="52"/>
  <c r="FL747" i="52"/>
  <c r="EB804" i="52"/>
  <c r="ED804" i="52"/>
  <c r="EB776" i="52"/>
  <c r="ED776" i="52"/>
  <c r="EC776" i="52"/>
  <c r="EH776" i="52"/>
  <c r="EJ930" i="52"/>
  <c r="EI930" i="52"/>
  <c r="EH913" i="52"/>
  <c r="FN76" i="52"/>
  <c r="IG76" i="52" s="1"/>
  <c r="FR76" i="52"/>
  <c r="ED707" i="52"/>
  <c r="EC707" i="52"/>
  <c r="EH707" i="52"/>
  <c r="EB707" i="52"/>
  <c r="ES824" i="52"/>
  <c r="IE824" i="52"/>
  <c r="IO824" i="52"/>
  <c r="IN824" i="52"/>
  <c r="EE912" i="52"/>
  <c r="EG912" i="52"/>
  <c r="FR1003" i="52"/>
  <c r="EI89" i="52"/>
  <c r="EJ89" i="52"/>
  <c r="IO219" i="52"/>
  <c r="IN219" i="52"/>
  <c r="ES219" i="52"/>
  <c r="IE219" i="52"/>
  <c r="EE346" i="52"/>
  <c r="EG346" i="52"/>
  <c r="EG283" i="52"/>
  <c r="EE283" i="52"/>
  <c r="FL294" i="52"/>
  <c r="FK294" i="52"/>
  <c r="FL351" i="52"/>
  <c r="FK351" i="52"/>
  <c r="DL450" i="52"/>
  <c r="AA479" i="52"/>
  <c r="Z479" i="52"/>
  <c r="FK721" i="52"/>
  <c r="FL721" i="52"/>
  <c r="FR748" i="52"/>
  <c r="ED835" i="52"/>
  <c r="EB835" i="52"/>
  <c r="EC835" i="52"/>
  <c r="EH835" i="52"/>
  <c r="HP142" i="52"/>
  <c r="HO142" i="52"/>
  <c r="HQ142" i="52"/>
  <c r="HN142" i="52"/>
  <c r="HM142" i="52"/>
  <c r="EE848" i="52"/>
  <c r="EG848" i="52"/>
  <c r="AA169" i="52"/>
  <c r="Z169" i="52"/>
  <c r="FL237" i="52"/>
  <c r="IN256" i="52"/>
  <c r="ES256" i="52"/>
  <c r="IE256" i="52"/>
  <c r="IO256" i="52"/>
  <c r="EE484" i="52"/>
  <c r="EG484" i="52"/>
  <c r="ES788" i="52"/>
  <c r="IE788" i="52"/>
  <c r="IO788" i="52"/>
  <c r="IN788" i="52"/>
  <c r="FK709" i="52"/>
  <c r="FR894" i="52"/>
  <c r="EC271" i="52"/>
  <c r="EE305" i="52"/>
  <c r="EG305" i="52"/>
  <c r="FN593" i="52"/>
  <c r="IG593" i="52" s="1"/>
  <c r="FR593" i="52"/>
  <c r="EE774" i="52"/>
  <c r="EG774" i="52"/>
  <c r="AA803" i="52"/>
  <c r="Z803" i="52"/>
  <c r="AC803" i="52" s="1"/>
  <c r="EM1024" i="52"/>
  <c r="EQ1024" i="52"/>
  <c r="EL1024" i="52"/>
  <c r="ER1024" i="52"/>
  <c r="EK1024" i="52"/>
  <c r="EP1024" i="52"/>
  <c r="EN539" i="52"/>
  <c r="HY539" i="52" s="1"/>
  <c r="EO539" i="52"/>
  <c r="AC53" i="52"/>
  <c r="EB895" i="52"/>
  <c r="ED895" i="52"/>
  <c r="EH895" i="52"/>
  <c r="EC895" i="52"/>
  <c r="FK971" i="52"/>
  <c r="FL971" i="52"/>
  <c r="EE976" i="52"/>
  <c r="EG976" i="52"/>
  <c r="EI991" i="52"/>
  <c r="EJ991" i="52"/>
  <c r="IE139" i="52"/>
  <c r="IO139" i="52"/>
  <c r="IN139" i="52"/>
  <c r="ES139" i="52"/>
  <c r="FL195" i="52"/>
  <c r="FR265" i="52"/>
  <c r="ED568" i="52"/>
  <c r="EC568" i="52"/>
  <c r="EB568" i="52"/>
  <c r="EH568" i="52"/>
  <c r="EB642" i="52"/>
  <c r="ED642" i="52"/>
  <c r="EO642" i="52" s="1"/>
  <c r="EM367" i="52"/>
  <c r="EQ367" i="52"/>
  <c r="EK367" i="52"/>
  <c r="EL367" i="52"/>
  <c r="EP367" i="52"/>
  <c r="ER367" i="52"/>
  <c r="FK849" i="52"/>
  <c r="FL849" i="52"/>
  <c r="FY236" i="52"/>
  <c r="GH236" i="52"/>
  <c r="EG274" i="52"/>
  <c r="EE274" i="52"/>
  <c r="IN416" i="52"/>
  <c r="IE416" i="52"/>
  <c r="ES416" i="52"/>
  <c r="IO416" i="52"/>
  <c r="DO482" i="52"/>
  <c r="FL561" i="52"/>
  <c r="FK561" i="52"/>
  <c r="HU378" i="52"/>
  <c r="HV378" i="52"/>
  <c r="HT378" i="52"/>
  <c r="HW378" i="52"/>
  <c r="HS378" i="52"/>
  <c r="IO907" i="52"/>
  <c r="IN907" i="52"/>
  <c r="IE907" i="52"/>
  <c r="ES907" i="52"/>
  <c r="FK162" i="52"/>
  <c r="DO330" i="52"/>
  <c r="FR660" i="52"/>
  <c r="EJ608" i="52"/>
  <c r="EI608" i="52"/>
  <c r="DL683" i="52"/>
  <c r="EG713" i="52"/>
  <c r="EE713" i="52"/>
  <c r="FK1005" i="52"/>
  <c r="FL1015" i="52"/>
  <c r="FK1015" i="52"/>
  <c r="FN141" i="52"/>
  <c r="IG141" i="52" s="1"/>
  <c r="FR141" i="52"/>
  <c r="EC278" i="52"/>
  <c r="FL579" i="52"/>
  <c r="FK579" i="52"/>
  <c r="FL644" i="52"/>
  <c r="FK495" i="52"/>
  <c r="FK725" i="52"/>
  <c r="FL725" i="52"/>
  <c r="FL489" i="52"/>
  <c r="ED801" i="52"/>
  <c r="EB801" i="52"/>
  <c r="EC801" i="52"/>
  <c r="EH801" i="52"/>
  <c r="FR747" i="52"/>
  <c r="IO793" i="52"/>
  <c r="IN793" i="52"/>
  <c r="ES793" i="52"/>
  <c r="IE793" i="52"/>
  <c r="EG797" i="52"/>
  <c r="EE797" i="52"/>
  <c r="EW53" i="52"/>
  <c r="FI53" i="52" s="1"/>
  <c r="EA53" i="52"/>
  <c r="DB53" i="52"/>
  <c r="DZ53" i="52"/>
  <c r="EO877" i="52"/>
  <c r="EN877" i="52"/>
  <c r="DL963" i="52"/>
  <c r="DO963" i="52"/>
  <c r="DL988" i="52"/>
  <c r="EH377" i="52"/>
  <c r="FK572" i="52"/>
  <c r="FL572" i="52"/>
  <c r="FR818" i="52"/>
  <c r="FN818" i="52"/>
  <c r="IG818" i="52" s="1"/>
  <c r="EE729" i="52"/>
  <c r="EG729" i="52"/>
  <c r="DL893" i="52"/>
  <c r="FN971" i="52"/>
  <c r="IG971" i="52" s="1"/>
  <c r="FR971" i="52"/>
  <c r="FN148" i="52"/>
  <c r="IG148" i="52" s="1"/>
  <c r="FR148" i="52"/>
  <c r="EE1034" i="52"/>
  <c r="EG1034" i="52"/>
  <c r="EE393" i="52"/>
  <c r="EG393" i="52"/>
  <c r="IE631" i="52"/>
  <c r="IN631" i="52"/>
  <c r="IO631" i="52"/>
  <c r="ES631" i="52"/>
  <c r="IN702" i="52"/>
  <c r="IE702" i="52"/>
  <c r="ES702" i="52"/>
  <c r="IO702" i="52"/>
  <c r="EE748" i="52"/>
  <c r="EG748" i="52"/>
  <c r="FK764" i="52"/>
  <c r="FL764" i="52"/>
  <c r="EE517" i="52"/>
  <c r="EG517" i="52"/>
  <c r="AA1016" i="52"/>
  <c r="Z1016" i="52"/>
  <c r="EI988" i="52"/>
  <c r="EJ988" i="52"/>
  <c r="EI1010" i="52"/>
  <c r="EJ1010" i="52"/>
  <c r="EI70" i="52"/>
  <c r="EJ70" i="52"/>
  <c r="EL250" i="52"/>
  <c r="EP250" i="52"/>
  <c r="ER250" i="52"/>
  <c r="EM250" i="52"/>
  <c r="EQ250" i="52"/>
  <c r="EK250" i="52"/>
  <c r="ED371" i="52"/>
  <c r="EO371" i="52" s="1"/>
  <c r="EB371" i="52"/>
  <c r="EE251" i="52"/>
  <c r="EG251" i="52"/>
  <c r="FL366" i="52"/>
  <c r="ES417" i="52"/>
  <c r="IN417" i="52"/>
  <c r="IE417" i="52"/>
  <c r="IO417" i="52"/>
  <c r="EB631" i="52"/>
  <c r="EH631" i="52"/>
  <c r="ED631" i="52"/>
  <c r="EC631" i="52"/>
  <c r="FK728" i="52"/>
  <c r="FL728" i="52"/>
  <c r="HZ669" i="52"/>
  <c r="IF669" i="52" s="1"/>
  <c r="HY669" i="52"/>
  <c r="FY617" i="52"/>
  <c r="HT617" i="52"/>
  <c r="GD617" i="52"/>
  <c r="GC617" i="52"/>
  <c r="GB617" i="52"/>
  <c r="GH617" i="52"/>
  <c r="FZ617" i="52"/>
  <c r="HV617" i="52"/>
  <c r="HW617" i="52"/>
  <c r="GA617" i="52"/>
  <c r="HS617" i="52"/>
  <c r="GG617" i="52"/>
  <c r="HU617" i="52"/>
  <c r="GK617" i="52"/>
  <c r="GL617" i="52"/>
  <c r="GQ617" i="52"/>
  <c r="GM617" i="52"/>
  <c r="GU617" i="52"/>
  <c r="GJ617" i="52"/>
  <c r="GN617" i="52"/>
  <c r="GP617" i="52"/>
  <c r="GT617" i="52"/>
  <c r="GR617" i="52"/>
  <c r="HH617" i="52"/>
  <c r="HB617" i="52"/>
  <c r="HE617" i="52"/>
  <c r="HG617" i="52"/>
  <c r="HM617" i="52"/>
  <c r="HJ617" i="52"/>
  <c r="HQ617" i="52"/>
  <c r="HA617" i="52"/>
  <c r="HP617" i="52"/>
  <c r="HF617" i="52"/>
  <c r="HO617" i="52"/>
  <c r="HK617" i="52"/>
  <c r="HN617" i="52"/>
  <c r="HC617" i="52"/>
  <c r="HD617" i="52"/>
  <c r="HI617" i="52"/>
  <c r="FK773" i="52"/>
  <c r="FL773" i="52"/>
  <c r="GT958" i="52"/>
  <c r="GS958" i="52"/>
  <c r="GQ958" i="52"/>
  <c r="GR958" i="52"/>
  <c r="GU958" i="52"/>
  <c r="GP958" i="52"/>
  <c r="HY958" i="52"/>
  <c r="IO912" i="52"/>
  <c r="IE912" i="52"/>
  <c r="ES912" i="52"/>
  <c r="IN912" i="52"/>
  <c r="FK1014" i="52"/>
  <c r="IN1031" i="52"/>
  <c r="IE1031" i="52"/>
  <c r="ES1031" i="52"/>
  <c r="IO1031" i="52"/>
  <c r="EC1041" i="52"/>
  <c r="EH1041" i="52"/>
  <c r="ED1041" i="52"/>
  <c r="EG109" i="52"/>
  <c r="DO782" i="52"/>
  <c r="IO813" i="52"/>
  <c r="IN813" i="52"/>
  <c r="ES813" i="52"/>
  <c r="IE813" i="52"/>
  <c r="Z711" i="52"/>
  <c r="AA711" i="52"/>
  <c r="Z115" i="52"/>
  <c r="AA115" i="52"/>
  <c r="Z405" i="52"/>
  <c r="AA405" i="52"/>
  <c r="AA465" i="52"/>
  <c r="Z465" i="52"/>
  <c r="AA303" i="52"/>
  <c r="Z303" i="52"/>
  <c r="AA738" i="52"/>
  <c r="Z738" i="52"/>
  <c r="Z720" i="52"/>
  <c r="AA720" i="52"/>
  <c r="AA511" i="52"/>
  <c r="Z511" i="52"/>
  <c r="AA505" i="52"/>
  <c r="Z505" i="52"/>
  <c r="Z30" i="52"/>
  <c r="AA30" i="52"/>
  <c r="ER854" i="52"/>
  <c r="EM854" i="52"/>
  <c r="EL854" i="52"/>
  <c r="EQ854" i="52"/>
  <c r="EK854" i="52"/>
  <c r="EP854" i="52"/>
  <c r="EK105" i="52"/>
  <c r="EL105" i="52"/>
  <c r="FN398" i="52"/>
  <c r="IG398" i="52" s="1"/>
  <c r="FR398" i="52"/>
  <c r="ED314" i="52"/>
  <c r="EC314" i="52"/>
  <c r="EB314" i="52"/>
  <c r="EH314" i="52"/>
  <c r="IO400" i="52"/>
  <c r="ES400" i="52"/>
  <c r="IE400" i="52"/>
  <c r="IN400" i="52"/>
  <c r="EG618" i="52"/>
  <c r="EE618" i="52"/>
  <c r="FL790" i="52"/>
  <c r="FK790" i="52"/>
  <c r="EC733" i="52"/>
  <c r="EH733" i="52"/>
  <c r="ED733" i="52"/>
  <c r="EB733" i="52"/>
  <c r="FL754" i="52"/>
  <c r="FK754" i="52"/>
  <c r="EK969" i="52"/>
  <c r="EP969" i="52"/>
  <c r="EQ969" i="52"/>
  <c r="EM969" i="52"/>
  <c r="EL969" i="52"/>
  <c r="ER969" i="52"/>
  <c r="EE1049" i="52"/>
  <c r="Z918" i="52"/>
  <c r="AA918" i="52"/>
  <c r="FN1004" i="52"/>
  <c r="IG1004" i="52" s="1"/>
  <c r="FR1004" i="52"/>
  <c r="IO555" i="52"/>
  <c r="IN555" i="52"/>
  <c r="ES555" i="52"/>
  <c r="IE555" i="52"/>
  <c r="EE551" i="52"/>
  <c r="EG551" i="52"/>
  <c r="ED816" i="52"/>
  <c r="EC816" i="52"/>
  <c r="EH816" i="52"/>
  <c r="EB816" i="52"/>
  <c r="FN832" i="52"/>
  <c r="IG832" i="52" s="1"/>
  <c r="FR832" i="52"/>
  <c r="DL953" i="52"/>
  <c r="DO953" i="52"/>
  <c r="EO203" i="52"/>
  <c r="EN203" i="52"/>
  <c r="DL162" i="52"/>
  <c r="DO162" i="52"/>
  <c r="EB483" i="52"/>
  <c r="EC483" i="52"/>
  <c r="ED483" i="52"/>
  <c r="EH483" i="52"/>
  <c r="EB530" i="52"/>
  <c r="EC530" i="52"/>
  <c r="ED530" i="52"/>
  <c r="EH530" i="52"/>
  <c r="Z462" i="52"/>
  <c r="AA462" i="52"/>
  <c r="DO777" i="52"/>
  <c r="DL777" i="52"/>
  <c r="EE814" i="52"/>
  <c r="EG814" i="52"/>
  <c r="EI1028" i="52"/>
  <c r="EJ1028" i="52"/>
  <c r="FN278" i="52"/>
  <c r="IG278" i="52" s="1"/>
  <c r="FR278" i="52"/>
  <c r="FK271" i="52"/>
  <c r="FL271" i="52"/>
  <c r="EI453" i="52"/>
  <c r="EJ453" i="52"/>
  <c r="EH775" i="52"/>
  <c r="EC775" i="52"/>
  <c r="ED775" i="52"/>
  <c r="EB775" i="52"/>
  <c r="EL1011" i="52"/>
  <c r="FK988" i="52"/>
  <c r="FL988" i="52"/>
  <c r="EI178" i="52"/>
  <c r="EJ178" i="52"/>
  <c r="Z311" i="52"/>
  <c r="AA311" i="52"/>
  <c r="FN375" i="52"/>
  <c r="IG375" i="52" s="1"/>
  <c r="FR375" i="52"/>
  <c r="ED92" i="52"/>
  <c r="EH92" i="52"/>
  <c r="EB92" i="52"/>
  <c r="EC92" i="52"/>
  <c r="ED623" i="52"/>
  <c r="EB623" i="52"/>
  <c r="EH623" i="52"/>
  <c r="EC623" i="52"/>
  <c r="EN905" i="52"/>
  <c r="FL377" i="52"/>
  <c r="FK377" i="52"/>
  <c r="AA257" i="52"/>
  <c r="Z257" i="52"/>
  <c r="IE450" i="52"/>
  <c r="ES450" i="52"/>
  <c r="IN450" i="52"/>
  <c r="IO450" i="52"/>
  <c r="FK1016" i="52"/>
  <c r="FL1016" i="52"/>
  <c r="EP507" i="52"/>
  <c r="EK507" i="52"/>
  <c r="EM507" i="52"/>
  <c r="EQ507" i="52"/>
  <c r="ER507" i="52"/>
  <c r="EL507" i="52"/>
  <c r="Z112" i="52"/>
  <c r="AA112" i="52"/>
  <c r="FR117" i="52"/>
  <c r="FN117" i="52"/>
  <c r="IG117" i="52" s="1"/>
  <c r="DL164" i="52"/>
  <c r="DO164" i="52"/>
  <c r="ED167" i="52"/>
  <c r="EB167" i="52"/>
  <c r="EO272" i="52"/>
  <c r="EN272" i="52"/>
  <c r="FN404" i="52"/>
  <c r="IG404" i="52" s="1"/>
  <c r="FR404" i="52"/>
  <c r="EE497" i="52"/>
  <c r="EG497" i="52"/>
  <c r="EE702" i="52"/>
  <c r="EG702" i="52"/>
  <c r="ED687" i="52"/>
  <c r="EH687" i="52"/>
  <c r="EB687" i="52"/>
  <c r="EC687" i="52"/>
  <c r="AC12" i="52"/>
  <c r="FN946" i="52"/>
  <c r="IG946" i="52" s="1"/>
  <c r="FR946" i="52"/>
  <c r="EE234" i="52"/>
  <c r="EG234" i="52"/>
  <c r="EG481" i="52"/>
  <c r="EE481" i="52"/>
  <c r="FK508" i="52"/>
  <c r="FL508" i="52"/>
  <c r="EG763" i="52"/>
  <c r="EE763" i="52"/>
  <c r="EC640" i="52"/>
  <c r="EB640" i="52"/>
  <c r="EH640" i="52"/>
  <c r="ED640" i="52"/>
  <c r="DO628" i="52"/>
  <c r="DL628" i="52"/>
  <c r="AA891" i="52"/>
  <c r="Z891" i="52"/>
  <c r="FL80" i="52"/>
  <c r="FK80" i="52"/>
  <c r="EG238" i="52"/>
  <c r="EE238" i="52"/>
  <c r="FK357" i="52"/>
  <c r="FL357" i="52"/>
  <c r="EJ744" i="52"/>
  <c r="EI744" i="52"/>
  <c r="ED826" i="52"/>
  <c r="EB826" i="52"/>
  <c r="EC826" i="52"/>
  <c r="EH826" i="52"/>
  <c r="FK296" i="52"/>
  <c r="FL296" i="52"/>
  <c r="EO536" i="52"/>
  <c r="EN536" i="52"/>
  <c r="FK462" i="52"/>
  <c r="FL462" i="52"/>
  <c r="GM390" i="52"/>
  <c r="GL390" i="52"/>
  <c r="GJ390" i="52"/>
  <c r="GN390" i="52"/>
  <c r="GK390" i="52"/>
  <c r="EO210" i="52"/>
  <c r="EN210" i="52"/>
  <c r="EI984" i="52"/>
  <c r="EJ984" i="52"/>
  <c r="EO141" i="52"/>
  <c r="EN141" i="52"/>
  <c r="ES128" i="52"/>
  <c r="IE128" i="52"/>
  <c r="IN128" i="52"/>
  <c r="IO128" i="52"/>
  <c r="ED535" i="52"/>
  <c r="EH535" i="52"/>
  <c r="EB535" i="52"/>
  <c r="EC535" i="52"/>
  <c r="EE488" i="52"/>
  <c r="EG488" i="52"/>
  <c r="IE694" i="52"/>
  <c r="ES694" i="52"/>
  <c r="IO694" i="52"/>
  <c r="IN694" i="52"/>
  <c r="HA198" i="52"/>
  <c r="HB198" i="52"/>
  <c r="HE198" i="52"/>
  <c r="HJ198" i="52"/>
  <c r="HI198" i="52"/>
  <c r="HH198" i="52"/>
  <c r="HC198" i="52"/>
  <c r="HG198" i="52"/>
  <c r="HK198" i="52"/>
  <c r="HD198" i="52"/>
  <c r="HF198" i="52"/>
  <c r="HU198" i="52"/>
  <c r="FZ198" i="52"/>
  <c r="HV198" i="52"/>
  <c r="GR198" i="52"/>
  <c r="FY198" i="52"/>
  <c r="GH198" i="52"/>
  <c r="HT198" i="52"/>
  <c r="GP198" i="52"/>
  <c r="GC198" i="52"/>
  <c r="HN198" i="52"/>
  <c r="GG198" i="52"/>
  <c r="GL198" i="52"/>
  <c r="HP198" i="52"/>
  <c r="GA198" i="52"/>
  <c r="GJ198" i="52"/>
  <c r="HM198" i="52"/>
  <c r="GQ198" i="52"/>
  <c r="GN198" i="52"/>
  <c r="HS198" i="52"/>
  <c r="HO198" i="52"/>
  <c r="GB198" i="52"/>
  <c r="GK198" i="52"/>
  <c r="HW198" i="52"/>
  <c r="HQ198" i="52"/>
  <c r="GD198" i="52"/>
  <c r="GM198" i="52"/>
  <c r="GX198" i="52"/>
  <c r="GW198" i="52"/>
  <c r="GY198" i="52"/>
  <c r="EE846" i="52"/>
  <c r="EG846" i="52"/>
  <c r="EB1022" i="52"/>
  <c r="EC1022" i="52"/>
  <c r="EH1022" i="52"/>
  <c r="ED1022" i="52"/>
  <c r="EL282" i="52"/>
  <c r="EK282" i="52"/>
  <c r="EQ282" i="52"/>
  <c r="ER282" i="52"/>
  <c r="EM282" i="52"/>
  <c r="EP282" i="52"/>
  <c r="EB168" i="52"/>
  <c r="ED168" i="52"/>
  <c r="EH168" i="52"/>
  <c r="EC168" i="52"/>
  <c r="EE586" i="52"/>
  <c r="EG586" i="52"/>
  <c r="EE651" i="52"/>
  <c r="EG651" i="52"/>
  <c r="FL672" i="52"/>
  <c r="Z805" i="52"/>
  <c r="AA805" i="52"/>
  <c r="EH750" i="52"/>
  <c r="EC750" i="52"/>
  <c r="ED750" i="52"/>
  <c r="EB750" i="52"/>
  <c r="FR734" i="52"/>
  <c r="FN979" i="52"/>
  <c r="IG979" i="52" s="1"/>
  <c r="FR979" i="52"/>
  <c r="FL62" i="52"/>
  <c r="FK62" i="52"/>
  <c r="FL335" i="52"/>
  <c r="FK335" i="52"/>
  <c r="EB273" i="52"/>
  <c r="ED273" i="52"/>
  <c r="EC273" i="52"/>
  <c r="EH273" i="52"/>
  <c r="FK522" i="52"/>
  <c r="FL522" i="52"/>
  <c r="FN638" i="52"/>
  <c r="IG638" i="52" s="1"/>
  <c r="FR638" i="52"/>
  <c r="ES809" i="52"/>
  <c r="IE809" i="52"/>
  <c r="IN809" i="52"/>
  <c r="IO809" i="52"/>
  <c r="EG496" i="52"/>
  <c r="EE496" i="52"/>
  <c r="ES971" i="52"/>
  <c r="IN971" i="52"/>
  <c r="IO971" i="52"/>
  <c r="IE971" i="52"/>
  <c r="EK219" i="52"/>
  <c r="EL219" i="52"/>
  <c r="EQ219" i="52"/>
  <c r="EM219" i="52"/>
  <c r="ER219" i="52"/>
  <c r="EP219" i="52"/>
  <c r="EI1006" i="52"/>
  <c r="EJ1006" i="52"/>
  <c r="FL412" i="52"/>
  <c r="FK412" i="52"/>
  <c r="EE563" i="52"/>
  <c r="EG563" i="52"/>
  <c r="FN342" i="52"/>
  <c r="IG342" i="52" s="1"/>
  <c r="FR342" i="52"/>
  <c r="EB513" i="52"/>
  <c r="ED513" i="52"/>
  <c r="EH513" i="52"/>
  <c r="EC513" i="52"/>
  <c r="EH611" i="52"/>
  <c r="EC611" i="52"/>
  <c r="EB611" i="52"/>
  <c r="ED611" i="52"/>
  <c r="ED798" i="52"/>
  <c r="EB798" i="52"/>
  <c r="EC798" i="52"/>
  <c r="EH798" i="52"/>
  <c r="FL825" i="52"/>
  <c r="FN191" i="52"/>
  <c r="IG191" i="52" s="1"/>
  <c r="FR191" i="52"/>
  <c r="AA170" i="52"/>
  <c r="Z170" i="52"/>
  <c r="ES611" i="52"/>
  <c r="IE611" i="52"/>
  <c r="IN611" i="52"/>
  <c r="IO611" i="52"/>
  <c r="AA833" i="52"/>
  <c r="Z833" i="52"/>
  <c r="FK884" i="52"/>
  <c r="FL884" i="52"/>
  <c r="EM501" i="52"/>
  <c r="EQ501" i="52"/>
  <c r="ER501" i="52"/>
  <c r="EL501" i="52"/>
  <c r="EP501" i="52"/>
  <c r="EK501" i="52"/>
  <c r="EE77" i="52"/>
  <c r="EG77" i="52"/>
  <c r="ED163" i="52"/>
  <c r="EB163" i="52"/>
  <c r="EH163" i="52"/>
  <c r="EC163" i="52"/>
  <c r="ED326" i="52"/>
  <c r="EB326" i="52"/>
  <c r="FL323" i="52"/>
  <c r="FK323" i="52"/>
  <c r="ED782" i="52"/>
  <c r="EB782" i="52"/>
  <c r="EH782" i="52"/>
  <c r="EC782" i="52"/>
  <c r="IG649" i="52"/>
  <c r="GU649" i="52"/>
  <c r="GT649" i="52"/>
  <c r="FL960" i="52"/>
  <c r="FK960" i="52"/>
  <c r="DL262" i="52"/>
  <c r="DO262" i="52"/>
  <c r="EG578" i="52"/>
  <c r="EE578" i="52"/>
  <c r="EC380" i="52"/>
  <c r="EH380" i="52"/>
  <c r="ED380" i="52"/>
  <c r="EB380" i="52"/>
  <c r="EJ723" i="52"/>
  <c r="EI723" i="52"/>
  <c r="HM942" i="52"/>
  <c r="HQ942" i="52"/>
  <c r="HP942" i="52"/>
  <c r="HO942" i="52"/>
  <c r="HN942" i="52"/>
  <c r="ED909" i="52"/>
  <c r="EB909" i="52"/>
  <c r="EC909" i="52"/>
  <c r="EH909" i="52"/>
  <c r="EE935" i="52"/>
  <c r="EG935" i="52"/>
  <c r="EI1023" i="52"/>
  <c r="EJ1023" i="52"/>
  <c r="EG243" i="52"/>
  <c r="EE243" i="52"/>
  <c r="FL229" i="52"/>
  <c r="FK229" i="52"/>
  <c r="FL316" i="52"/>
  <c r="FK316" i="52"/>
  <c r="EB361" i="52"/>
  <c r="ED361" i="52"/>
  <c r="FK365" i="52"/>
  <c r="FL365" i="52"/>
  <c r="EJ624" i="52"/>
  <c r="EI624" i="52"/>
  <c r="AA440" i="52"/>
  <c r="Z440" i="52"/>
  <c r="AA823" i="52"/>
  <c r="Z823" i="52"/>
  <c r="FL829" i="52"/>
  <c r="EJ936" i="52"/>
  <c r="EI936" i="52"/>
  <c r="FR892" i="52"/>
  <c r="EI1002" i="52"/>
  <c r="EJ1002" i="52"/>
  <c r="ED954" i="52"/>
  <c r="EB954" i="52"/>
  <c r="EH954" i="52"/>
  <c r="EC954" i="52"/>
  <c r="IE972" i="52"/>
  <c r="ES972" i="52"/>
  <c r="IO972" i="52"/>
  <c r="ED181" i="52"/>
  <c r="EB181" i="52"/>
  <c r="EC181" i="52"/>
  <c r="EH181" i="52"/>
  <c r="ED400" i="52"/>
  <c r="EO400" i="52" s="1"/>
  <c r="EB400" i="52"/>
  <c r="EL1026" i="52"/>
  <c r="ER1026" i="52"/>
  <c r="EP1026" i="52"/>
  <c r="EK1026" i="52"/>
  <c r="EM1026" i="52"/>
  <c r="EQ1026" i="52"/>
  <c r="FR335" i="52"/>
  <c r="FN335" i="52"/>
  <c r="IG335" i="52" s="1"/>
  <c r="Z638" i="52"/>
  <c r="AA638" i="52"/>
  <c r="EE761" i="52"/>
  <c r="EG761" i="52"/>
  <c r="IE780" i="52"/>
  <c r="IO780" i="52"/>
  <c r="IN780" i="52"/>
  <c r="ES780" i="52"/>
  <c r="Z732" i="52"/>
  <c r="AA732" i="52"/>
  <c r="IG625" i="52"/>
  <c r="EK98" i="52"/>
  <c r="EM98" i="52"/>
  <c r="EQ98" i="52"/>
  <c r="EL98" i="52"/>
  <c r="ER98" i="52"/>
  <c r="EP98" i="52"/>
  <c r="ES135" i="52"/>
  <c r="IE135" i="52"/>
  <c r="IO135" i="52"/>
  <c r="IN135" i="52"/>
  <c r="EG269" i="52"/>
  <c r="EE269" i="52"/>
  <c r="FK273" i="52"/>
  <c r="EK411" i="52"/>
  <c r="ER411" i="52"/>
  <c r="EM411" i="52"/>
  <c r="EP411" i="52"/>
  <c r="EL411" i="52"/>
  <c r="EQ411" i="52"/>
  <c r="EB899" i="52"/>
  <c r="ED899" i="52"/>
  <c r="EH899" i="52"/>
  <c r="EC899" i="52"/>
  <c r="IN908" i="52"/>
  <c r="IO908" i="52"/>
  <c r="IE908" i="52"/>
  <c r="ES908" i="52"/>
  <c r="DO1025" i="52"/>
  <c r="DL1025" i="52"/>
  <c r="EG69" i="52"/>
  <c r="EE69" i="52"/>
  <c r="EE997" i="52"/>
  <c r="EG997" i="52"/>
  <c r="FK270" i="52"/>
  <c r="FL270" i="52"/>
  <c r="EE494" i="52"/>
  <c r="EG494" i="52"/>
  <c r="FL634" i="52"/>
  <c r="EE735" i="52"/>
  <c r="EG735" i="52"/>
  <c r="FR709" i="52"/>
  <c r="AA964" i="52"/>
  <c r="Z964" i="52"/>
  <c r="EM227" i="52"/>
  <c r="ER227" i="52"/>
  <c r="EP227" i="52"/>
  <c r="EK227" i="52"/>
  <c r="EL227" i="52"/>
  <c r="EQ227" i="52"/>
  <c r="Z251" i="52"/>
  <c r="AA251" i="52"/>
  <c r="FN424" i="52"/>
  <c r="IG424" i="52" s="1"/>
  <c r="FR424" i="52"/>
  <c r="FK695" i="52"/>
  <c r="FL695" i="52"/>
  <c r="FK819" i="52"/>
  <c r="FL819" i="52"/>
  <c r="EO501" i="52"/>
  <c r="EN501" i="52"/>
  <c r="EC132" i="52"/>
  <c r="ES571" i="52"/>
  <c r="IE571" i="52"/>
  <c r="IN571" i="52"/>
  <c r="IO571" i="52"/>
  <c r="ED460" i="52"/>
  <c r="EB460" i="52"/>
  <c r="EH460" i="52"/>
  <c r="EC460" i="52"/>
  <c r="EI769" i="52"/>
  <c r="EJ769" i="52"/>
  <c r="ED121" i="52"/>
  <c r="EH121" i="52"/>
  <c r="EC121" i="52"/>
  <c r="EB121" i="52"/>
  <c r="FL383" i="52"/>
  <c r="Z518" i="52"/>
  <c r="AA518" i="52"/>
  <c r="EB491" i="52"/>
  <c r="ED491" i="52"/>
  <c r="EC491" i="52"/>
  <c r="EH491" i="52"/>
  <c r="EP784" i="52"/>
  <c r="EQ784" i="52"/>
  <c r="ER784" i="52"/>
  <c r="EK784" i="52"/>
  <c r="EM784" i="52"/>
  <c r="EL784" i="52"/>
  <c r="GF784" i="52" s="1"/>
  <c r="EI174" i="52"/>
  <c r="EJ174" i="52"/>
  <c r="EE97" i="52"/>
  <c r="EG97" i="52"/>
  <c r="FN283" i="52"/>
  <c r="IG283" i="52" s="1"/>
  <c r="FR283" i="52"/>
  <c r="ES551" i="52"/>
  <c r="IE551" i="52"/>
  <c r="IN551" i="52"/>
  <c r="IO551" i="52"/>
  <c r="IE561" i="52"/>
  <c r="IN561" i="52"/>
  <c r="IO561" i="52"/>
  <c r="ES561" i="52"/>
  <c r="EI492" i="52"/>
  <c r="EJ492" i="52"/>
  <c r="ES785" i="52"/>
  <c r="IE785" i="52"/>
  <c r="IN785" i="52"/>
  <c r="IO785" i="52"/>
  <c r="ED823" i="52"/>
  <c r="EC823" i="52"/>
  <c r="EB823" i="52"/>
  <c r="EH823" i="52"/>
  <c r="EE732" i="52"/>
  <c r="EG732" i="52"/>
  <c r="EN698" i="52"/>
  <c r="HY698" i="52" s="1"/>
  <c r="EO698" i="52"/>
  <c r="EE94" i="52"/>
  <c r="EG94" i="52"/>
  <c r="FN137" i="52"/>
  <c r="IG137" i="52" s="1"/>
  <c r="FR137" i="52"/>
  <c r="EE280" i="52"/>
  <c r="EG280" i="52"/>
  <c r="ER207" i="52"/>
  <c r="EP207" i="52"/>
  <c r="EK207" i="52"/>
  <c r="EL207" i="52"/>
  <c r="EQ207" i="52"/>
  <c r="EM207" i="52"/>
  <c r="EE542" i="52"/>
  <c r="EG542" i="52"/>
  <c r="FK610" i="52"/>
  <c r="FK662" i="52"/>
  <c r="FL662" i="52"/>
  <c r="EE520" i="52"/>
  <c r="EG520" i="52"/>
  <c r="EB787" i="52"/>
  <c r="ED787" i="52"/>
  <c r="EE905" i="52"/>
  <c r="EG905" i="52"/>
  <c r="ES957" i="52"/>
  <c r="IE957" i="52"/>
  <c r="IO957" i="52"/>
  <c r="IN957" i="52"/>
  <c r="EI190" i="52"/>
  <c r="EJ190" i="52"/>
  <c r="Z171" i="52"/>
  <c r="AA171" i="52"/>
  <c r="EB504" i="52"/>
  <c r="ED504" i="52"/>
  <c r="EC504" i="52"/>
  <c r="EH504" i="52"/>
  <c r="EC727" i="52"/>
  <c r="EH727" i="52"/>
  <c r="ED727" i="52"/>
  <c r="EB727" i="52"/>
  <c r="EB802" i="52"/>
  <c r="ED802" i="52"/>
  <c r="EE810" i="52"/>
  <c r="EG810" i="52"/>
  <c r="GY633" i="52"/>
  <c r="GQ633" i="52"/>
  <c r="GX633" i="52"/>
  <c r="GW633" i="52"/>
  <c r="GP633" i="52"/>
  <c r="GR633" i="52"/>
  <c r="EK154" i="52"/>
  <c r="EL154" i="52"/>
  <c r="EQ154" i="52"/>
  <c r="EM154" i="52"/>
  <c r="ER154" i="52"/>
  <c r="EP154" i="52"/>
  <c r="IE840" i="52"/>
  <c r="IO840" i="52"/>
  <c r="IN840" i="52"/>
  <c r="ES840" i="52"/>
  <c r="EE967" i="52"/>
  <c r="EG967" i="52"/>
  <c r="IN231" i="52"/>
  <c r="IO231" i="52"/>
  <c r="ES231" i="52"/>
  <c r="IE231" i="52"/>
  <c r="EE423" i="52"/>
  <c r="EG423" i="52"/>
  <c r="EE123" i="52"/>
  <c r="EG123" i="52"/>
  <c r="FN180" i="52"/>
  <c r="IG180" i="52" s="1"/>
  <c r="FR180" i="52"/>
  <c r="EB299" i="52"/>
  <c r="ED299" i="52"/>
  <c r="EE256" i="52"/>
  <c r="EG256" i="52"/>
  <c r="Z317" i="52"/>
  <c r="AA317" i="52"/>
  <c r="IE814" i="52"/>
  <c r="IN814" i="52"/>
  <c r="IO814" i="52"/>
  <c r="ES814" i="52"/>
  <c r="EI865" i="52"/>
  <c r="EJ865" i="52"/>
  <c r="EB985" i="52"/>
  <c r="EH985" i="52"/>
  <c r="EC985" i="52"/>
  <c r="ED985" i="52"/>
  <c r="EB937" i="52"/>
  <c r="EH937" i="52"/>
  <c r="EC937" i="52"/>
  <c r="ED937" i="52"/>
  <c r="EB1033" i="52"/>
  <c r="ED1033" i="52"/>
  <c r="EC1033" i="52"/>
  <c r="EH1033" i="52"/>
  <c r="EC1051" i="52"/>
  <c r="EH1051" i="52"/>
  <c r="ED1051" i="52"/>
  <c r="EB1051" i="52"/>
  <c r="EC323" i="52"/>
  <c r="EB549" i="52"/>
  <c r="ED549" i="52"/>
  <c r="EH549" i="52"/>
  <c r="EC549" i="52"/>
  <c r="EJ528" i="52"/>
  <c r="EI528" i="52"/>
  <c r="FL793" i="52"/>
  <c r="EB715" i="52"/>
  <c r="ED715" i="52"/>
  <c r="EH715" i="52"/>
  <c r="EC715" i="52"/>
  <c r="EB499" i="52"/>
  <c r="ED499" i="52"/>
  <c r="EH499" i="52"/>
  <c r="EC499" i="52"/>
  <c r="ES607" i="52"/>
  <c r="IE607" i="52"/>
  <c r="IN607" i="52"/>
  <c r="IO607" i="52"/>
  <c r="EI461" i="52"/>
  <c r="EJ461" i="52"/>
  <c r="FN532" i="52"/>
  <c r="IG532" i="52" s="1"/>
  <c r="FR532" i="52"/>
  <c r="EE756" i="52"/>
  <c r="EG756" i="52"/>
  <c r="EO139" i="52"/>
  <c r="EN139" i="52"/>
  <c r="EE1008" i="52"/>
  <c r="EG1008" i="52"/>
  <c r="ED262" i="52"/>
  <c r="EB262" i="52"/>
  <c r="EC262" i="52"/>
  <c r="EH262" i="52"/>
  <c r="FN413" i="52"/>
  <c r="IG413" i="52" s="1"/>
  <c r="FR413" i="52"/>
  <c r="EI485" i="52"/>
  <c r="EJ485" i="52"/>
  <c r="ED471" i="52"/>
  <c r="EC471" i="52"/>
  <c r="EB471" i="52"/>
  <c r="EH471" i="52"/>
  <c r="ED650" i="52"/>
  <c r="EB650" i="52"/>
  <c r="ES828" i="52"/>
  <c r="IE828" i="52"/>
  <c r="IO828" i="52"/>
  <c r="IN828" i="52"/>
  <c r="EN456" i="52"/>
  <c r="EO456" i="52"/>
  <c r="FK289" i="52"/>
  <c r="EI439" i="52"/>
  <c r="EJ439" i="52"/>
  <c r="FK630" i="52"/>
  <c r="FL630" i="52"/>
  <c r="FK500" i="52"/>
  <c r="FL500" i="52"/>
  <c r="FL626" i="52"/>
  <c r="FL714" i="52"/>
  <c r="FK714" i="52"/>
  <c r="ED652" i="52"/>
  <c r="EB652" i="52"/>
  <c r="EH652" i="52"/>
  <c r="EC652" i="52"/>
  <c r="FK757" i="52"/>
  <c r="FL757" i="52"/>
  <c r="EC769" i="52"/>
  <c r="EH769" i="52"/>
  <c r="ED769" i="52"/>
  <c r="EB769" i="52"/>
  <c r="FK996" i="52"/>
  <c r="IN203" i="52"/>
  <c r="ES203" i="52"/>
  <c r="IE203" i="52"/>
  <c r="IO203" i="52"/>
  <c r="DL179" i="52"/>
  <c r="DO179" i="52"/>
  <c r="EG301" i="52"/>
  <c r="EE301" i="52"/>
  <c r="EH753" i="52"/>
  <c r="ED753" i="52"/>
  <c r="EC753" i="52"/>
  <c r="EB753" i="52"/>
  <c r="EH722" i="52"/>
  <c r="EC722" i="52"/>
  <c r="ED722" i="52"/>
  <c r="EB722" i="52"/>
  <c r="EB789" i="52"/>
  <c r="ED789" i="52"/>
  <c r="EH789" i="52"/>
  <c r="EC789" i="52"/>
  <c r="FK870" i="52"/>
  <c r="FL870" i="52"/>
  <c r="FR113" i="52"/>
  <c r="EJ1044" i="52"/>
  <c r="EI1044" i="52"/>
  <c r="EI994" i="52"/>
  <c r="EJ994" i="52"/>
  <c r="FL129" i="52"/>
  <c r="FK129" i="52"/>
  <c r="AA182" i="52"/>
  <c r="Z182" i="52"/>
  <c r="AC182" i="52" s="1"/>
  <c r="Z264" i="52"/>
  <c r="AA264" i="52"/>
  <c r="FN322" i="52"/>
  <c r="IG322" i="52" s="1"/>
  <c r="FR322" i="52"/>
  <c r="IO547" i="52"/>
  <c r="ES547" i="52"/>
  <c r="IE547" i="52"/>
  <c r="IN547" i="52"/>
  <c r="FK406" i="52"/>
  <c r="FL406" i="52"/>
  <c r="ED638" i="52"/>
  <c r="EO638" i="52" s="1"/>
  <c r="EB638" i="52"/>
  <c r="EH710" i="52"/>
  <c r="EC710" i="52"/>
  <c r="ED710" i="52"/>
  <c r="EB710" i="52"/>
  <c r="EG700" i="52"/>
  <c r="EE700" i="52"/>
  <c r="EI982" i="52"/>
  <c r="EJ982" i="52"/>
  <c r="FK961" i="52"/>
  <c r="FL961" i="52"/>
  <c r="ED174" i="52"/>
  <c r="EH174" i="52"/>
  <c r="EC174" i="52"/>
  <c r="EB174" i="52"/>
  <c r="IO209" i="52"/>
  <c r="IN209" i="52"/>
  <c r="ES209" i="52"/>
  <c r="IE209" i="52"/>
  <c r="EB648" i="52"/>
  <c r="EH648" i="52"/>
  <c r="EC648" i="52"/>
  <c r="ED648" i="52"/>
  <c r="FK694" i="52"/>
  <c r="FL694" i="52"/>
  <c r="FR827" i="52"/>
  <c r="FN827" i="52"/>
  <c r="IG827" i="52" s="1"/>
  <c r="EI1000" i="52"/>
  <c r="EJ1000" i="52"/>
  <c r="EH275" i="52"/>
  <c r="EB275" i="52"/>
  <c r="ED275" i="52"/>
  <c r="EC275" i="52"/>
  <c r="EI524" i="52"/>
  <c r="EJ524" i="52"/>
  <c r="Z494" i="52"/>
  <c r="AA494" i="52"/>
  <c r="FN848" i="52"/>
  <c r="IG848" i="52" s="1"/>
  <c r="FR848" i="52"/>
  <c r="FK103" i="52"/>
  <c r="EE449" i="52"/>
  <c r="EG449" i="52"/>
  <c r="AA747" i="52"/>
  <c r="Z747" i="52"/>
  <c r="EG957" i="52"/>
  <c r="EE957" i="52"/>
  <c r="FL169" i="52"/>
  <c r="FR277" i="52"/>
  <c r="EJ711" i="52"/>
  <c r="EI711" i="52"/>
  <c r="EE564" i="52"/>
  <c r="EG564" i="52"/>
  <c r="ER599" i="52"/>
  <c r="EL599" i="52"/>
  <c r="EP599" i="52"/>
  <c r="EK599" i="52"/>
  <c r="EQ599" i="52"/>
  <c r="EM599" i="52"/>
  <c r="EM139" i="52"/>
  <c r="ER139" i="52"/>
  <c r="EP139" i="52"/>
  <c r="EK139" i="52"/>
  <c r="EL139" i="52"/>
  <c r="GF139" i="52" s="1"/>
  <c r="EQ139" i="52"/>
  <c r="FK865" i="52"/>
  <c r="FL1050" i="52"/>
  <c r="FK1050" i="52"/>
  <c r="EG192" i="52"/>
  <c r="EE192" i="52"/>
  <c r="FR383" i="52"/>
  <c r="EG703" i="52"/>
  <c r="EE703" i="52"/>
  <c r="Z743" i="52"/>
  <c r="AA743" i="52"/>
  <c r="IE609" i="52"/>
  <c r="ES609" i="52"/>
  <c r="IN609" i="52"/>
  <c r="IO609" i="52"/>
  <c r="HN657" i="52"/>
  <c r="HM657" i="52"/>
  <c r="HQ657" i="52"/>
  <c r="HP657" i="52"/>
  <c r="HO657" i="52"/>
  <c r="Z820" i="52"/>
  <c r="AA820" i="52"/>
  <c r="IG390" i="52"/>
  <c r="GT390" i="52"/>
  <c r="GU390" i="52"/>
  <c r="DL108" i="52"/>
  <c r="DO108" i="52"/>
  <c r="EI1018" i="52"/>
  <c r="EJ1018" i="52"/>
  <c r="FR276" i="52"/>
  <c r="FN276" i="52"/>
  <c r="IG276" i="52" s="1"/>
  <c r="FL344" i="52"/>
  <c r="FK344" i="52"/>
  <c r="FK369" i="52"/>
  <c r="FL369" i="52"/>
  <c r="ED416" i="52"/>
  <c r="EC416" i="52"/>
  <c r="EH416" i="52"/>
  <c r="IE541" i="52"/>
  <c r="IO541" i="52"/>
  <c r="IN541" i="52"/>
  <c r="ES541" i="52"/>
  <c r="DO660" i="52"/>
  <c r="DL660" i="52"/>
  <c r="FK468" i="52"/>
  <c r="FL468" i="52"/>
  <c r="EG699" i="52"/>
  <c r="EE699" i="52"/>
  <c r="ES667" i="52"/>
  <c r="IE667" i="52"/>
  <c r="IN667" i="52"/>
  <c r="IO667" i="52"/>
  <c r="DO1048" i="52"/>
  <c r="DO995" i="52"/>
  <c r="DL995" i="52"/>
  <c r="EK144" i="52"/>
  <c r="EL144" i="52"/>
  <c r="EQ144" i="52"/>
  <c r="EM144" i="52"/>
  <c r="ER144" i="52"/>
  <c r="EP144" i="52"/>
  <c r="Z109" i="52"/>
  <c r="AA109" i="52"/>
  <c r="IE440" i="52"/>
  <c r="ES440" i="52"/>
  <c r="IN440" i="52"/>
  <c r="IO440" i="52"/>
  <c r="FK518" i="52"/>
  <c r="FK770" i="52"/>
  <c r="FL770" i="52"/>
  <c r="FL654" i="52"/>
  <c r="EE911" i="52"/>
  <c r="EG911" i="52"/>
  <c r="ED1002" i="52"/>
  <c r="EC1002" i="52"/>
  <c r="EH1002" i="52"/>
  <c r="Z904" i="52"/>
  <c r="AA904" i="52"/>
  <c r="FR1028" i="52"/>
  <c r="FN1028" i="52"/>
  <c r="IG1028" i="52" s="1"/>
  <c r="EH343" i="52"/>
  <c r="EG300" i="52"/>
  <c r="EE300" i="52"/>
  <c r="FK515" i="52"/>
  <c r="FL515" i="52"/>
  <c r="FL421" i="52"/>
  <c r="Z727" i="52"/>
  <c r="AA727" i="52"/>
  <c r="EE553" i="52"/>
  <c r="EG553" i="52"/>
  <c r="EC760" i="52"/>
  <c r="EB760" i="52"/>
  <c r="ED760" i="52"/>
  <c r="EH760" i="52"/>
  <c r="ED811" i="52"/>
  <c r="EB811" i="52"/>
  <c r="EH811" i="52"/>
  <c r="EC811" i="52"/>
  <c r="EE973" i="52"/>
  <c r="EG973" i="52"/>
  <c r="EB936" i="52"/>
  <c r="ED936" i="52"/>
  <c r="EH936" i="52"/>
  <c r="EC936" i="52"/>
  <c r="EK966" i="52"/>
  <c r="EM966" i="52"/>
  <c r="EP966" i="52"/>
  <c r="EL966" i="52"/>
  <c r="EQ966" i="52"/>
  <c r="ER966" i="52"/>
  <c r="ER213" i="52"/>
  <c r="EP213" i="52"/>
  <c r="EK213" i="52"/>
  <c r="EL213" i="52"/>
  <c r="EQ213" i="52"/>
  <c r="EM213" i="52"/>
  <c r="EB279" i="52"/>
  <c r="EH279" i="52"/>
  <c r="EC279" i="52"/>
  <c r="ED279" i="52"/>
  <c r="Z510" i="52"/>
  <c r="AA510" i="52"/>
  <c r="EB646" i="52"/>
  <c r="ED646" i="52"/>
  <c r="EN646" i="52" s="1"/>
  <c r="FK788" i="52"/>
  <c r="IO700" i="52"/>
  <c r="IE700" i="52"/>
  <c r="ES700" i="52"/>
  <c r="IN700" i="52"/>
  <c r="ED832" i="52"/>
  <c r="EN832" i="52" s="1"/>
  <c r="EB832" i="52"/>
  <c r="EJ186" i="52"/>
  <c r="EI186" i="52"/>
  <c r="FN250" i="52"/>
  <c r="IG250" i="52" s="1"/>
  <c r="FR250" i="52"/>
  <c r="EE352" i="52"/>
  <c r="EG352" i="52"/>
  <c r="FK571" i="52"/>
  <c r="FL571" i="52"/>
  <c r="FL587" i="52"/>
  <c r="FK587" i="52"/>
  <c r="FL574" i="52"/>
  <c r="FK574" i="52"/>
  <c r="Z831" i="52"/>
  <c r="AA831" i="52"/>
  <c r="IO810" i="52"/>
  <c r="IN810" i="52"/>
  <c r="ES810" i="52"/>
  <c r="IE810" i="52"/>
  <c r="FR843" i="52"/>
  <c r="Z173" i="52"/>
  <c r="AA173" i="52"/>
  <c r="EG467" i="52"/>
  <c r="EE467" i="52"/>
  <c r="EI476" i="52"/>
  <c r="EJ476" i="52"/>
  <c r="FR450" i="52"/>
  <c r="FN450" i="52"/>
  <c r="IG450" i="52" s="1"/>
  <c r="EI636" i="52"/>
  <c r="EJ636" i="52"/>
  <c r="ES789" i="52"/>
  <c r="IE789" i="52"/>
  <c r="IN789" i="52"/>
  <c r="IO789" i="52"/>
  <c r="EP539" i="52"/>
  <c r="EK539" i="52"/>
  <c r="EQ539" i="52"/>
  <c r="EM539" i="52"/>
  <c r="ER539" i="52"/>
  <c r="EL539" i="52"/>
  <c r="EL246" i="52"/>
  <c r="EE910" i="52"/>
  <c r="EG910" i="52"/>
  <c r="EI97" i="52"/>
  <c r="EJ97" i="52"/>
  <c r="GB341" i="52"/>
  <c r="GC341" i="52"/>
  <c r="FZ341" i="52"/>
  <c r="GA341" i="52"/>
  <c r="HW341" i="52"/>
  <c r="HM341" i="52"/>
  <c r="HJ341" i="52"/>
  <c r="GT341" i="52"/>
  <c r="HF341" i="52"/>
  <c r="GK341" i="52"/>
  <c r="HT341" i="52"/>
  <c r="HO341" i="52"/>
  <c r="GM341" i="52"/>
  <c r="GU341" i="52"/>
  <c r="HD341" i="52"/>
  <c r="HI341" i="52"/>
  <c r="HH341" i="52"/>
  <c r="EC260" i="52"/>
  <c r="EH357" i="52"/>
  <c r="DL639" i="52"/>
  <c r="FK740" i="52"/>
  <c r="FL740" i="52"/>
  <c r="EG475" i="52"/>
  <c r="EE475" i="52"/>
  <c r="FK881" i="52"/>
  <c r="EI1015" i="52"/>
  <c r="EJ1015" i="52"/>
  <c r="EE90" i="52"/>
  <c r="EG90" i="52"/>
  <c r="EH743" i="52"/>
  <c r="EC743" i="52"/>
  <c r="ED743" i="52"/>
  <c r="EB743" i="52"/>
  <c r="EG803" i="52"/>
  <c r="EE803" i="52"/>
  <c r="EO205" i="52"/>
  <c r="EN205" i="52"/>
  <c r="EK872" i="52"/>
  <c r="EP872" i="52"/>
  <c r="ER872" i="52"/>
  <c r="EL872" i="52"/>
  <c r="EM872" i="52"/>
  <c r="EQ872" i="52"/>
  <c r="IN117" i="52"/>
  <c r="ES117" i="52"/>
  <c r="IE117" i="52"/>
  <c r="IO117" i="52"/>
  <c r="Z185" i="52"/>
  <c r="AA185" i="52"/>
  <c r="EK150" i="52"/>
  <c r="EL150" i="52"/>
  <c r="EQ150" i="52"/>
  <c r="EM150" i="52"/>
  <c r="ER150" i="52"/>
  <c r="EP150" i="52"/>
  <c r="FK293" i="52"/>
  <c r="ED555" i="52"/>
  <c r="EB555" i="52"/>
  <c r="EH555" i="52"/>
  <c r="EC555" i="52"/>
  <c r="DL500" i="52"/>
  <c r="ES577" i="52"/>
  <c r="IE577" i="52"/>
  <c r="IO577" i="52"/>
  <c r="IN577" i="52"/>
  <c r="EE723" i="52"/>
  <c r="EG723" i="52"/>
  <c r="EP959" i="52"/>
  <c r="EL141" i="52"/>
  <c r="EQ141" i="52"/>
  <c r="EM141" i="52"/>
  <c r="ER141" i="52"/>
  <c r="EP141" i="52"/>
  <c r="EK141" i="52"/>
  <c r="EO230" i="52"/>
  <c r="EN230" i="52"/>
  <c r="FL543" i="52"/>
  <c r="FK543" i="52"/>
  <c r="EB490" i="52"/>
  <c r="EC490" i="52"/>
  <c r="ED490" i="52"/>
  <c r="EH490" i="52"/>
  <c r="ED509" i="52"/>
  <c r="EH509" i="52"/>
  <c r="EC509" i="52"/>
  <c r="EB509" i="52"/>
  <c r="EI470" i="52"/>
  <c r="EJ470" i="52"/>
  <c r="DL759" i="52"/>
  <c r="EG747" i="52"/>
  <c r="EE747" i="52"/>
  <c r="DO715" i="52"/>
  <c r="EE804" i="52"/>
  <c r="EG804" i="52"/>
  <c r="EE776" i="52"/>
  <c r="EG776" i="52"/>
  <c r="EO282" i="52"/>
  <c r="EN282" i="52"/>
  <c r="EB311" i="52"/>
  <c r="ED311" i="52"/>
  <c r="EH311" i="52"/>
  <c r="EC311" i="52"/>
  <c r="FL389" i="52"/>
  <c r="DO92" i="52"/>
  <c r="DL92" i="52"/>
  <c r="EB431" i="52"/>
  <c r="EE707" i="52"/>
  <c r="EG707" i="52"/>
  <c r="DL783" i="52"/>
  <c r="EO808" i="52"/>
  <c r="EN808" i="52"/>
  <c r="HM592" i="52"/>
  <c r="HQ592" i="52"/>
  <c r="HP592" i="52"/>
  <c r="HN592" i="52"/>
  <c r="HO592" i="52"/>
  <c r="EP79" i="52"/>
  <c r="EM79" i="52"/>
  <c r="ER79" i="52"/>
  <c r="EK79" i="52"/>
  <c r="EQ79" i="52"/>
  <c r="EL79" i="52"/>
  <c r="EL288" i="52"/>
  <c r="EQ288" i="52"/>
  <c r="EP288" i="52"/>
  <c r="EK288" i="52"/>
  <c r="ER288" i="52"/>
  <c r="EM288" i="52"/>
  <c r="ED283" i="52"/>
  <c r="EN283" i="52" s="1"/>
  <c r="EB283" i="52"/>
  <c r="EI92" i="52"/>
  <c r="EJ92" i="52"/>
  <c r="FR556" i="52"/>
  <c r="EG785" i="52"/>
  <c r="EE785" i="52"/>
  <c r="FK498" i="52"/>
  <c r="FL498" i="52"/>
  <c r="GP594" i="52"/>
  <c r="HE594" i="52"/>
  <c r="HK594" i="52"/>
  <c r="GA594" i="52"/>
  <c r="HD594" i="52"/>
  <c r="HA594" i="52"/>
  <c r="GG594" i="52"/>
  <c r="HH594" i="52"/>
  <c r="HI594" i="52"/>
  <c r="GB594" i="52"/>
  <c r="FZ594" i="52"/>
  <c r="HB594" i="52"/>
  <c r="HF594" i="52"/>
  <c r="GC594" i="52"/>
  <c r="HG594" i="52"/>
  <c r="GH594" i="52"/>
  <c r="HC594" i="52"/>
  <c r="GD594" i="52"/>
  <c r="HJ594" i="52"/>
  <c r="FY594" i="52"/>
  <c r="AA789" i="52"/>
  <c r="Z789" i="52"/>
  <c r="EE196" i="52"/>
  <c r="EG196" i="52"/>
  <c r="GC142" i="52"/>
  <c r="GH142" i="52"/>
  <c r="GG142" i="52"/>
  <c r="GA142" i="52"/>
  <c r="GB142" i="52"/>
  <c r="GE142" i="52"/>
  <c r="HZ142" i="52"/>
  <c r="FY142" i="52"/>
  <c r="GF142" i="52"/>
  <c r="GD142" i="52"/>
  <c r="FZ142" i="52"/>
  <c r="FK1010" i="52"/>
  <c r="EE117" i="52"/>
  <c r="EG117" i="52"/>
  <c r="EJ332" i="52"/>
  <c r="EI332" i="52"/>
  <c r="DO334" i="52"/>
  <c r="EC719" i="52"/>
  <c r="EH719" i="52"/>
  <c r="ED719" i="52"/>
  <c r="EB719" i="52"/>
  <c r="IO949" i="52"/>
  <c r="IN949" i="52"/>
  <c r="ES949" i="52"/>
  <c r="IE949" i="52"/>
  <c r="AA853" i="52"/>
  <c r="Z853" i="52"/>
  <c r="FR896" i="52"/>
  <c r="FL945" i="52"/>
  <c r="FK945" i="52"/>
  <c r="FK1044" i="52"/>
  <c r="FL1044" i="52"/>
  <c r="EH271" i="52"/>
  <c r="EB305" i="52"/>
  <c r="ED305" i="52"/>
  <c r="EC305" i="52"/>
  <c r="EH305" i="52"/>
  <c r="EE647" i="52"/>
  <c r="EG647" i="52"/>
  <c r="EE737" i="52"/>
  <c r="EG737" i="52"/>
  <c r="EE720" i="52"/>
  <c r="EG720" i="52"/>
  <c r="EG1002" i="52"/>
  <c r="ED916" i="52"/>
  <c r="EO916" i="52" s="1"/>
  <c r="EB916" i="52"/>
  <c r="Z888" i="52"/>
  <c r="AA888" i="52"/>
  <c r="FK128" i="52"/>
  <c r="FL128" i="52"/>
  <c r="FL568" i="52"/>
  <c r="FL486" i="52"/>
  <c r="EB475" i="52"/>
  <c r="ED475" i="52"/>
  <c r="EH475" i="52"/>
  <c r="EC475" i="52"/>
  <c r="ED906" i="52"/>
  <c r="EB906" i="52"/>
  <c r="EH906" i="52"/>
  <c r="EC906" i="52"/>
  <c r="EB1004" i="52"/>
  <c r="Z1050" i="52"/>
  <c r="AA1050" i="52"/>
  <c r="IN106" i="52"/>
  <c r="IO106" i="52"/>
  <c r="ES106" i="52"/>
  <c r="IE106" i="52"/>
  <c r="FN215" i="52"/>
  <c r="IG215" i="52" s="1"/>
  <c r="FR215" i="52"/>
  <c r="EH339" i="52"/>
  <c r="EC339" i="52"/>
  <c r="ED339" i="52"/>
  <c r="EB339" i="52"/>
  <c r="DO612" i="52"/>
  <c r="DL612" i="52"/>
  <c r="Z559" i="52"/>
  <c r="AA559" i="52"/>
  <c r="HK378" i="52"/>
  <c r="HA378" i="52"/>
  <c r="HD378" i="52"/>
  <c r="HH378" i="52"/>
  <c r="HB378" i="52"/>
  <c r="HF378" i="52"/>
  <c r="HJ378" i="52"/>
  <c r="HC378" i="52"/>
  <c r="HE378" i="52"/>
  <c r="HG378" i="52"/>
  <c r="HI378" i="52"/>
  <c r="FN203" i="52"/>
  <c r="IG203" i="52" s="1"/>
  <c r="FR203" i="52"/>
  <c r="FL185" i="52"/>
  <c r="FK327" i="52"/>
  <c r="DO607" i="52"/>
  <c r="EJ743" i="52"/>
  <c r="EI743" i="52"/>
  <c r="EJ731" i="52"/>
  <c r="EI731" i="52"/>
  <c r="ED777" i="52"/>
  <c r="EH777" i="52"/>
  <c r="EB777" i="52"/>
  <c r="EC777" i="52"/>
  <c r="DO828" i="52"/>
  <c r="ES533" i="52"/>
  <c r="IE533" i="52"/>
  <c r="IN533" i="52"/>
  <c r="IO533" i="52"/>
  <c r="DO76" i="52"/>
  <c r="DO241" i="52"/>
  <c r="EH406" i="52"/>
  <c r="FL759" i="52"/>
  <c r="FK759" i="52"/>
  <c r="FK806" i="52"/>
  <c r="EE772" i="52"/>
  <c r="EG772" i="52"/>
  <c r="FL797" i="52"/>
  <c r="DL846" i="52"/>
  <c r="FK963" i="52"/>
  <c r="EE1000" i="52"/>
  <c r="EG1000" i="52"/>
  <c r="EI175" i="52"/>
  <c r="EJ175" i="52"/>
  <c r="FN212" i="52"/>
  <c r="IG212" i="52" s="1"/>
  <c r="FR212" i="52"/>
  <c r="EE166" i="52"/>
  <c r="EG166" i="52"/>
  <c r="FL317" i="52"/>
  <c r="DL473" i="52"/>
  <c r="FL663" i="52"/>
  <c r="EE778" i="52"/>
  <c r="EG778" i="52"/>
  <c r="DO811" i="52"/>
  <c r="ES830" i="52"/>
  <c r="IE830" i="52"/>
  <c r="IO830" i="52"/>
  <c r="IN830" i="52"/>
  <c r="GX142" i="52"/>
  <c r="GR142" i="52"/>
  <c r="GP142" i="52"/>
  <c r="HY142" i="52"/>
  <c r="IF142" i="52" s="1"/>
  <c r="DL936" i="52"/>
  <c r="DO936" i="52"/>
  <c r="ED1018" i="52"/>
  <c r="EH1018" i="52"/>
  <c r="EC1018" i="52"/>
  <c r="EB1018" i="52"/>
  <c r="ES73" i="52"/>
  <c r="IE73" i="52"/>
  <c r="IN73" i="52"/>
  <c r="IO73" i="52"/>
  <c r="FR109" i="52"/>
  <c r="ED393" i="52"/>
  <c r="EN393" i="52" s="1"/>
  <c r="EB393" i="52"/>
  <c r="IE446" i="52"/>
  <c r="ES446" i="52"/>
  <c r="IN446" i="52"/>
  <c r="IO446" i="52"/>
  <c r="ED675" i="52"/>
  <c r="EH675" i="52"/>
  <c r="EB675" i="52"/>
  <c r="EC675" i="52"/>
  <c r="EJ640" i="52"/>
  <c r="EI640" i="52"/>
  <c r="EE828" i="52"/>
  <c r="EG828" i="52"/>
  <c r="EN930" i="52"/>
  <c r="EO930" i="52"/>
  <c r="IO914" i="52"/>
  <c r="IE914" i="52"/>
  <c r="ES914" i="52"/>
  <c r="IN914" i="52"/>
  <c r="FL193" i="52"/>
  <c r="EE371" i="52"/>
  <c r="EG371" i="52"/>
  <c r="EH366" i="52"/>
  <c r="ED366" i="52"/>
  <c r="EB366" i="52"/>
  <c r="EC366" i="52"/>
  <c r="FL444" i="52"/>
  <c r="FL631" i="52"/>
  <c r="IE669" i="52"/>
  <c r="ES669" i="52"/>
  <c r="IO669" i="52"/>
  <c r="IN669" i="52"/>
  <c r="DO795" i="52"/>
  <c r="GY958" i="52"/>
  <c r="GX958" i="52"/>
  <c r="GW958" i="52"/>
  <c r="EE938" i="52"/>
  <c r="EG938" i="52"/>
  <c r="EI1005" i="52"/>
  <c r="EJ1005" i="52"/>
  <c r="FL1041" i="52"/>
  <c r="FK1041" i="52"/>
  <c r="EB186" i="52"/>
  <c r="ED186" i="52"/>
  <c r="EO186" i="52" s="1"/>
  <c r="FK255" i="52"/>
  <c r="DO305" i="52"/>
  <c r="DL305" i="52"/>
  <c r="FL656" i="52"/>
  <c r="FR817" i="52"/>
  <c r="FN817" i="52"/>
  <c r="IG817" i="52" s="1"/>
  <c r="Z275" i="52"/>
  <c r="AA275" i="52"/>
  <c r="Z278" i="52"/>
  <c r="AA278" i="52"/>
  <c r="Z270" i="52"/>
  <c r="AA270" i="52"/>
  <c r="Z1019" i="52"/>
  <c r="AA1019" i="52"/>
  <c r="EC994" i="52"/>
  <c r="EH994" i="52"/>
  <c r="ED994" i="52"/>
  <c r="EB994" i="52"/>
  <c r="AA93" i="52"/>
  <c r="Z93" i="52"/>
  <c r="EP220" i="52"/>
  <c r="EK220" i="52"/>
  <c r="EL220" i="52"/>
  <c r="EQ220" i="52"/>
  <c r="EM220" i="52"/>
  <c r="ER220" i="52"/>
  <c r="EG278" i="52"/>
  <c r="EE278" i="52"/>
  <c r="EG314" i="52"/>
  <c r="EE314" i="52"/>
  <c r="Z508" i="52"/>
  <c r="AA508" i="52"/>
  <c r="AA763" i="52"/>
  <c r="Z763" i="52"/>
  <c r="FK733" i="52"/>
  <c r="FL733" i="52"/>
  <c r="ED878" i="52"/>
  <c r="EC878" i="52"/>
  <c r="EH878" i="52"/>
  <c r="EB878" i="52"/>
  <c r="Z905" i="52"/>
  <c r="AA905" i="52"/>
  <c r="FK1049" i="52"/>
  <c r="FL1049" i="52"/>
  <c r="FR385" i="52"/>
  <c r="FN385" i="52"/>
  <c r="IG385" i="52" s="1"/>
  <c r="Z460" i="52"/>
  <c r="AA460" i="52"/>
  <c r="EE816" i="52"/>
  <c r="EG816" i="52"/>
  <c r="AA825" i="52"/>
  <c r="Z825" i="52"/>
  <c r="EJ709" i="52"/>
  <c r="EI709" i="52"/>
  <c r="IJ857" i="52"/>
  <c r="IL857" i="52"/>
  <c r="IB857" i="52"/>
  <c r="IM857" i="52"/>
  <c r="IK857" i="52"/>
  <c r="FN130" i="52"/>
  <c r="IG130" i="52" s="1"/>
  <c r="FR130" i="52"/>
  <c r="EJ428" i="52"/>
  <c r="EI428" i="52"/>
  <c r="EG483" i="52"/>
  <c r="EE483" i="52"/>
  <c r="DL829" i="52"/>
  <c r="DO829" i="52"/>
  <c r="ER304" i="52"/>
  <c r="EM304" i="52"/>
  <c r="EL304" i="52"/>
  <c r="EQ304" i="52"/>
  <c r="EP304" i="52"/>
  <c r="EK304" i="52"/>
  <c r="ED388" i="52"/>
  <c r="EB388" i="52"/>
  <c r="EH388" i="52"/>
  <c r="EC388" i="52"/>
  <c r="IE553" i="52"/>
  <c r="IO553" i="52"/>
  <c r="IN553" i="52"/>
  <c r="ES553" i="52"/>
  <c r="EE775" i="52"/>
  <c r="EG775" i="52"/>
  <c r="EH664" i="52"/>
  <c r="EC664" i="52"/>
  <c r="EB664" i="52"/>
  <c r="ED664" i="52"/>
  <c r="EE704" i="52"/>
  <c r="EG704" i="52"/>
  <c r="FK845" i="52"/>
  <c r="FL845" i="52"/>
  <c r="EI1041" i="52"/>
  <c r="EJ1041" i="52"/>
  <c r="FK623" i="52"/>
  <c r="FL623" i="52"/>
  <c r="Z580" i="52"/>
  <c r="AA580" i="52"/>
  <c r="EC745" i="52"/>
  <c r="EH745" i="52"/>
  <c r="EB745" i="52"/>
  <c r="ED745" i="52"/>
  <c r="FN835" i="52"/>
  <c r="IG835" i="52" s="1"/>
  <c r="FR835" i="52"/>
  <c r="Z66" i="52"/>
  <c r="AA66" i="52"/>
  <c r="EM143" i="52"/>
  <c r="ER143" i="52"/>
  <c r="EP143" i="52"/>
  <c r="EK143" i="52"/>
  <c r="EL143" i="52"/>
  <c r="GF143" i="52" s="1"/>
  <c r="EQ143" i="52"/>
  <c r="EO109" i="52"/>
  <c r="EN109" i="52"/>
  <c r="FN303" i="52"/>
  <c r="IG303" i="52" s="1"/>
  <c r="FR303" i="52"/>
  <c r="EG253" i="52"/>
  <c r="EE253" i="52"/>
  <c r="EN638" i="52"/>
  <c r="FK101" i="52"/>
  <c r="FL101" i="52"/>
  <c r="FN153" i="52"/>
  <c r="IG153" i="52" s="1"/>
  <c r="FR153" i="52"/>
  <c r="ED428" i="52"/>
  <c r="EC428" i="52"/>
  <c r="EH428" i="52"/>
  <c r="EJ764" i="52"/>
  <c r="EI764" i="52"/>
  <c r="EG813" i="52"/>
  <c r="EE813" i="52"/>
  <c r="IO967" i="52"/>
  <c r="IN967" i="52"/>
  <c r="IE967" i="52"/>
  <c r="ES967" i="52"/>
  <c r="GT75" i="52"/>
  <c r="GQ75" i="52"/>
  <c r="HD75" i="52"/>
  <c r="HE75" i="52"/>
  <c r="HO75" i="52"/>
  <c r="HI75" i="52"/>
  <c r="HG75" i="52"/>
  <c r="HW75" i="52"/>
  <c r="HK75" i="52"/>
  <c r="GB75" i="52"/>
  <c r="HM75" i="52"/>
  <c r="HS75" i="52"/>
  <c r="HJ75" i="52"/>
  <c r="HU75" i="52"/>
  <c r="GU75" i="52"/>
  <c r="HH75" i="52"/>
  <c r="HT75" i="52"/>
  <c r="HP75" i="52"/>
  <c r="HN75" i="52"/>
  <c r="HB75" i="52"/>
  <c r="GR75" i="52"/>
  <c r="HV75" i="52"/>
  <c r="HF75" i="52"/>
  <c r="HC75" i="52"/>
  <c r="HQ75" i="52"/>
  <c r="GP75" i="52"/>
  <c r="HA75" i="52"/>
  <c r="ES257" i="52"/>
  <c r="IE257" i="52"/>
  <c r="IO257" i="52"/>
  <c r="IN257" i="52"/>
  <c r="EI494" i="52"/>
  <c r="EJ494" i="52"/>
  <c r="EE687" i="52"/>
  <c r="EG687" i="52"/>
  <c r="EJ742" i="52"/>
  <c r="EI742" i="52"/>
  <c r="FN795" i="52"/>
  <c r="IG795" i="52" s="1"/>
  <c r="FR795" i="52"/>
  <c r="Z816" i="52"/>
  <c r="AA816" i="52"/>
  <c r="EO394" i="52"/>
  <c r="EN394" i="52"/>
  <c r="FL763" i="52"/>
  <c r="FK763" i="52"/>
  <c r="EE640" i="52"/>
  <c r="EG640" i="52"/>
  <c r="ED86" i="52"/>
  <c r="EH86" i="52"/>
  <c r="EC86" i="52"/>
  <c r="EB86" i="52"/>
  <c r="FL238" i="52"/>
  <c r="FK238" i="52"/>
  <c r="AA474" i="52"/>
  <c r="Z474" i="52"/>
  <c r="EI459" i="52"/>
  <c r="EJ459" i="52"/>
  <c r="FN444" i="52"/>
  <c r="IG444" i="52" s="1"/>
  <c r="FR444" i="52"/>
  <c r="ED519" i="52"/>
  <c r="EH519" i="52"/>
  <c r="EC519" i="52"/>
  <c r="EB519" i="52"/>
  <c r="EI983" i="52"/>
  <c r="EJ983" i="52"/>
  <c r="ES109" i="52"/>
  <c r="IE109" i="52"/>
  <c r="IN109" i="52"/>
  <c r="IO109" i="52"/>
  <c r="ED315" i="52"/>
  <c r="EH315" i="52"/>
  <c r="EC315" i="52"/>
  <c r="EB315" i="52"/>
  <c r="FR400" i="52"/>
  <c r="FN400" i="52"/>
  <c r="IG400" i="52" s="1"/>
  <c r="EG607" i="52"/>
  <c r="EE607" i="52"/>
  <c r="EG705" i="52"/>
  <c r="EE705" i="52"/>
  <c r="EH718" i="52"/>
  <c r="EC718" i="52"/>
  <c r="ED718" i="52"/>
  <c r="EB718" i="52"/>
  <c r="AA830" i="52"/>
  <c r="Z830" i="52"/>
  <c r="HO390" i="52"/>
  <c r="HN390" i="52"/>
  <c r="HP390" i="52"/>
  <c r="HM390" i="52"/>
  <c r="HQ390" i="52"/>
  <c r="EK1040" i="52"/>
  <c r="EL1040" i="52"/>
  <c r="EP1040" i="52"/>
  <c r="EM1040" i="52"/>
  <c r="EQ1040" i="52"/>
  <c r="ER1040" i="52"/>
  <c r="DL954" i="52"/>
  <c r="DO954" i="52"/>
  <c r="EH1037" i="52"/>
  <c r="EC1037" i="52"/>
  <c r="ED1037" i="52"/>
  <c r="EN218" i="52"/>
  <c r="EO218" i="52"/>
  <c r="EP151" i="52"/>
  <c r="EK151" i="52"/>
  <c r="EL151" i="52"/>
  <c r="EQ151" i="52"/>
  <c r="EM151" i="52"/>
  <c r="ER151" i="52"/>
  <c r="EE535" i="52"/>
  <c r="EG535" i="52"/>
  <c r="EH488" i="52"/>
  <c r="EC488" i="52"/>
  <c r="ED488" i="52"/>
  <c r="EB488" i="52"/>
  <c r="DL806" i="52"/>
  <c r="DO806" i="52"/>
  <c r="ER834" i="52"/>
  <c r="EQ834" i="52"/>
  <c r="EK834" i="52"/>
  <c r="EM834" i="52"/>
  <c r="EL834" i="52"/>
  <c r="EP834" i="52"/>
  <c r="IG198" i="52"/>
  <c r="GT198" i="52"/>
  <c r="GU198" i="52"/>
  <c r="Z845" i="52"/>
  <c r="AA845" i="52"/>
  <c r="EE964" i="52"/>
  <c r="EG964" i="52"/>
  <c r="EB107" i="52"/>
  <c r="FL1022" i="52"/>
  <c r="FK1022" i="52"/>
  <c r="EO212" i="52"/>
  <c r="EN212" i="52"/>
  <c r="ED396" i="52"/>
  <c r="EB396" i="52"/>
  <c r="Z307" i="52"/>
  <c r="AA307" i="52"/>
  <c r="EE373" i="52"/>
  <c r="EG373" i="52"/>
  <c r="ED586" i="52"/>
  <c r="EB586" i="52"/>
  <c r="EB651" i="52"/>
  <c r="EH651" i="52"/>
  <c r="EC651" i="52"/>
  <c r="ED651" i="52"/>
  <c r="FN905" i="52"/>
  <c r="IG905" i="52" s="1"/>
  <c r="FR905" i="52"/>
  <c r="EI1011" i="52"/>
  <c r="EJ1011" i="52"/>
  <c r="EK569" i="52"/>
  <c r="ER569" i="52"/>
  <c r="EQ569" i="52"/>
  <c r="EL569" i="52"/>
  <c r="EP569" i="52"/>
  <c r="EM569" i="52"/>
  <c r="EE716" i="52"/>
  <c r="EG716" i="52"/>
  <c r="ES781" i="52"/>
  <c r="IE781" i="52"/>
  <c r="IO781" i="52"/>
  <c r="IN781" i="52"/>
  <c r="Z911" i="52"/>
  <c r="AA911" i="52"/>
  <c r="FL563" i="52"/>
  <c r="FK563" i="52"/>
  <c r="FL432" i="52"/>
  <c r="EI475" i="52"/>
  <c r="EJ475" i="52"/>
  <c r="FL513" i="52"/>
  <c r="FK513" i="52"/>
  <c r="FR634" i="52"/>
  <c r="EE558" i="52"/>
  <c r="EG558" i="52"/>
  <c r="FN662" i="52"/>
  <c r="IG662" i="52" s="1"/>
  <c r="FR662" i="52"/>
  <c r="EG807" i="52"/>
  <c r="EE807" i="52"/>
  <c r="EG1049" i="52"/>
  <c r="FN272" i="52"/>
  <c r="IG272" i="52" s="1"/>
  <c r="FR272" i="52"/>
  <c r="ED332" i="52"/>
  <c r="EB332" i="52"/>
  <c r="EC332" i="52"/>
  <c r="EH332" i="52"/>
  <c r="ED831" i="52"/>
  <c r="EB831" i="52"/>
  <c r="EH831" i="52"/>
  <c r="EC831" i="52"/>
  <c r="HM621" i="52"/>
  <c r="HQ621" i="52"/>
  <c r="HP621" i="52"/>
  <c r="HO621" i="52"/>
  <c r="HN621" i="52"/>
  <c r="ED77" i="52"/>
  <c r="EH77" i="52"/>
  <c r="EB77" i="52"/>
  <c r="EC77" i="52"/>
  <c r="FL326" i="52"/>
  <c r="EG183" i="52"/>
  <c r="EE183" i="52"/>
  <c r="Z481" i="52"/>
  <c r="AA481" i="52"/>
  <c r="EE782" i="52"/>
  <c r="EG782" i="52"/>
  <c r="EE960" i="52"/>
  <c r="EG960" i="52"/>
  <c r="FR983" i="52"/>
  <c r="DO1013" i="52"/>
  <c r="DL1013" i="52"/>
  <c r="FK578" i="52"/>
  <c r="FL578" i="52"/>
  <c r="FK525" i="52"/>
  <c r="FL525" i="52"/>
  <c r="DO703" i="52"/>
  <c r="DL703" i="52"/>
  <c r="EE780" i="52"/>
  <c r="EG780" i="52"/>
  <c r="EK876" i="52"/>
  <c r="EL876" i="52"/>
  <c r="GF876" i="52" s="1"/>
  <c r="EQ876" i="52"/>
  <c r="EM876" i="52"/>
  <c r="ER876" i="52"/>
  <c r="EP876" i="52"/>
  <c r="EE909" i="52"/>
  <c r="EG909" i="52"/>
  <c r="EE361" i="52"/>
  <c r="EG361" i="52"/>
  <c r="EE472" i="52"/>
  <c r="EG472" i="52"/>
  <c r="FK809" i="52"/>
  <c r="EK968" i="52"/>
  <c r="EQ968" i="52"/>
  <c r="EL968" i="52"/>
  <c r="EP968" i="52"/>
  <c r="EM968" i="52"/>
  <c r="ER968" i="52"/>
  <c r="FN1040" i="52"/>
  <c r="IG1040" i="52" s="1"/>
  <c r="FR1040" i="52"/>
  <c r="ED175" i="52"/>
  <c r="EB175" i="52"/>
  <c r="EG261" i="52"/>
  <c r="EE261" i="52"/>
  <c r="FL400" i="52"/>
  <c r="FK400" i="52"/>
  <c r="Z448" i="52"/>
  <c r="AA448" i="52"/>
  <c r="EC518" i="52"/>
  <c r="ED518" i="52"/>
  <c r="EH518" i="52"/>
  <c r="EB518" i="52"/>
  <c r="EJ664" i="52"/>
  <c r="EI664" i="52"/>
  <c r="EC1012" i="52"/>
  <c r="EH1012" i="52"/>
  <c r="ED1012" i="52"/>
  <c r="EB1012" i="52"/>
  <c r="EC1028" i="52"/>
  <c r="EH1028" i="52"/>
  <c r="ED1028" i="52"/>
  <c r="EK149" i="52"/>
  <c r="EL149" i="52"/>
  <c r="EQ149" i="52"/>
  <c r="EM149" i="52"/>
  <c r="ER149" i="52"/>
  <c r="EP149" i="52"/>
  <c r="EE285" i="52"/>
  <c r="EG285" i="52"/>
  <c r="FL466" i="52"/>
  <c r="Z419" i="52"/>
  <c r="AA419" i="52"/>
  <c r="EI508" i="52"/>
  <c r="EJ508" i="52"/>
  <c r="FR514" i="52"/>
  <c r="EE734" i="52"/>
  <c r="EG734" i="52"/>
  <c r="Z916" i="52"/>
  <c r="AA916" i="52"/>
  <c r="EE177" i="52"/>
  <c r="EG177" i="52"/>
  <c r="EB269" i="52"/>
  <c r="ED269" i="52"/>
  <c r="EC269" i="52"/>
  <c r="EH269" i="52"/>
  <c r="DL183" i="52"/>
  <c r="DO183" i="52"/>
  <c r="FN938" i="52"/>
  <c r="IG938" i="52" s="1"/>
  <c r="FR938" i="52"/>
  <c r="FN231" i="52"/>
  <c r="IG231" i="52" s="1"/>
  <c r="FR231" i="52"/>
  <c r="EO180" i="52"/>
  <c r="EN180" i="52"/>
  <c r="EB270" i="52"/>
  <c r="ED270" i="52"/>
  <c r="FN128" i="52"/>
  <c r="IG128" i="52" s="1"/>
  <c r="FR128" i="52"/>
  <c r="ED443" i="52"/>
  <c r="EB443" i="52"/>
  <c r="EC443" i="52"/>
  <c r="EH443" i="52"/>
  <c r="FK478" i="52"/>
  <c r="FL478" i="52"/>
  <c r="FN1049" i="52"/>
  <c r="IG1049" i="52" s="1"/>
  <c r="FR1049" i="52"/>
  <c r="DL1033" i="52"/>
  <c r="DO1033" i="52"/>
  <c r="FL122" i="52"/>
  <c r="IE696" i="52"/>
  <c r="ES696" i="52"/>
  <c r="IO696" i="52"/>
  <c r="IN696" i="52"/>
  <c r="FR223" i="52"/>
  <c r="FN223" i="52"/>
  <c r="IG223" i="52" s="1"/>
  <c r="IE211" i="52"/>
  <c r="IN211" i="52"/>
  <c r="IO211" i="52"/>
  <c r="ES211" i="52"/>
  <c r="EO532" i="52"/>
  <c r="EN532" i="52"/>
  <c r="Z599" i="52"/>
  <c r="AA599" i="52"/>
  <c r="Z865" i="52"/>
  <c r="AA865" i="52"/>
  <c r="AA910" i="52"/>
  <c r="Z910" i="52"/>
  <c r="IN937" i="52"/>
  <c r="ES937" i="52"/>
  <c r="IE937" i="52"/>
  <c r="IO937" i="52"/>
  <c r="EG121" i="52"/>
  <c r="EE121" i="52"/>
  <c r="EH412" i="52"/>
  <c r="EQ211" i="52"/>
  <c r="EM211" i="52"/>
  <c r="ER211" i="52"/>
  <c r="EP211" i="52"/>
  <c r="EK211" i="52"/>
  <c r="EL211" i="52"/>
  <c r="EK413" i="52"/>
  <c r="EL413" i="52"/>
  <c r="Z439" i="52"/>
  <c r="AA439" i="52"/>
  <c r="FL627" i="52"/>
  <c r="FK627" i="52"/>
  <c r="FK827" i="52"/>
  <c r="IG962" i="52"/>
  <c r="Z935" i="52"/>
  <c r="AA935" i="52"/>
  <c r="EI180" i="52"/>
  <c r="EJ180" i="52"/>
  <c r="DL339" i="52"/>
  <c r="Z296" i="52"/>
  <c r="AA296" i="52"/>
  <c r="FR447" i="52"/>
  <c r="EB516" i="52"/>
  <c r="ED516" i="52"/>
  <c r="EH516" i="52"/>
  <c r="EC516" i="52"/>
  <c r="EC1048" i="52"/>
  <c r="EH1048" i="52"/>
  <c r="ED1048" i="52"/>
  <c r="ED193" i="52"/>
  <c r="EC193" i="52"/>
  <c r="EH193" i="52"/>
  <c r="EB193" i="52"/>
  <c r="FK280" i="52"/>
  <c r="FL280" i="52"/>
  <c r="EO408" i="52"/>
  <c r="EN408" i="52"/>
  <c r="EC542" i="52"/>
  <c r="EB542" i="52"/>
  <c r="EH542" i="52"/>
  <c r="ED542" i="52"/>
  <c r="EE458" i="52"/>
  <c r="EG458" i="52"/>
  <c r="EE744" i="52"/>
  <c r="EG744" i="52"/>
  <c r="EG787" i="52"/>
  <c r="EE787" i="52"/>
  <c r="EJ749" i="52"/>
  <c r="EI749" i="52"/>
  <c r="Z717" i="52"/>
  <c r="AA717" i="52"/>
  <c r="FL905" i="52"/>
  <c r="FK882" i="52"/>
  <c r="FL882" i="52"/>
  <c r="EK110" i="52"/>
  <c r="EL110" i="52"/>
  <c r="EH322" i="52"/>
  <c r="EJ560" i="52"/>
  <c r="EI560" i="52"/>
  <c r="FL504" i="52"/>
  <c r="FK504" i="52"/>
  <c r="FL727" i="52"/>
  <c r="FK727" i="52"/>
  <c r="EG674" i="52"/>
  <c r="EE674" i="52"/>
  <c r="ED810" i="52"/>
  <c r="EB810" i="52"/>
  <c r="EC810" i="52"/>
  <c r="EH810" i="52"/>
  <c r="EJ772" i="52"/>
  <c r="EI772" i="52"/>
  <c r="IG633" i="52"/>
  <c r="GU633" i="52"/>
  <c r="GT633" i="52"/>
  <c r="Z79" i="52"/>
  <c r="AA79" i="52"/>
  <c r="FK967" i="52"/>
  <c r="FL967" i="52"/>
  <c r="FR327" i="52"/>
  <c r="FN327" i="52"/>
  <c r="IG327" i="52" s="1"/>
  <c r="Z475" i="52"/>
  <c r="AA475" i="52"/>
  <c r="EI473" i="52"/>
  <c r="EJ473" i="52"/>
  <c r="FL492" i="52"/>
  <c r="EG820" i="52"/>
  <c r="EE820" i="52"/>
  <c r="FK123" i="52"/>
  <c r="FL123" i="52"/>
  <c r="EI182" i="52"/>
  <c r="EJ182" i="52"/>
  <c r="EB321" i="52"/>
  <c r="ED321" i="52"/>
  <c r="EH321" i="52"/>
  <c r="EC321" i="52"/>
  <c r="FK299" i="52"/>
  <c r="FL299" i="52"/>
  <c r="DL347" i="52"/>
  <c r="EI317" i="52"/>
  <c r="EJ317" i="52"/>
  <c r="EE682" i="52"/>
  <c r="EG682" i="52"/>
  <c r="EE709" i="52"/>
  <c r="EG709" i="52"/>
  <c r="EG985" i="52"/>
  <c r="EE985" i="52"/>
  <c r="FN1016" i="52"/>
  <c r="IG1016" i="52" s="1"/>
  <c r="FR1016" i="52"/>
  <c r="FK937" i="52"/>
  <c r="FL937" i="52"/>
  <c r="EG176" i="52"/>
  <c r="EE176" i="52"/>
  <c r="FL1033" i="52"/>
  <c r="FN227" i="52"/>
  <c r="IG227" i="52" s="1"/>
  <c r="FR227" i="52"/>
  <c r="EH324" i="52"/>
  <c r="ED324" i="52"/>
  <c r="EC324" i="52"/>
  <c r="EB324" i="52"/>
  <c r="EE549" i="52"/>
  <c r="EG549" i="52"/>
  <c r="EM904" i="52"/>
  <c r="EQ904" i="52"/>
  <c r="EL904" i="52"/>
  <c r="EP904" i="52"/>
  <c r="ER904" i="52"/>
  <c r="EK904" i="52"/>
  <c r="ED907" i="52"/>
  <c r="EH907" i="52"/>
  <c r="EB907" i="52"/>
  <c r="EC907" i="52"/>
  <c r="EH175" i="52"/>
  <c r="EG281" i="52"/>
  <c r="EE281" i="52"/>
  <c r="FK290" i="52"/>
  <c r="FL290" i="52"/>
  <c r="EB531" i="52"/>
  <c r="EC531" i="52"/>
  <c r="ED531" i="52"/>
  <c r="EH531" i="52"/>
  <c r="GR613" i="52"/>
  <c r="HE613" i="52"/>
  <c r="HG613" i="52"/>
  <c r="HM613" i="52"/>
  <c r="HJ613" i="52"/>
  <c r="GQ613" i="52"/>
  <c r="GK613" i="52"/>
  <c r="HQ613" i="52"/>
  <c r="HA613" i="52"/>
  <c r="GU613" i="52"/>
  <c r="GL613" i="52"/>
  <c r="HP613" i="52"/>
  <c r="HF613" i="52"/>
  <c r="GM613" i="52"/>
  <c r="HO613" i="52"/>
  <c r="HK613" i="52"/>
  <c r="GJ613" i="52"/>
  <c r="HN613" i="52"/>
  <c r="HC613" i="52"/>
  <c r="GP613" i="52"/>
  <c r="GN613" i="52"/>
  <c r="HD613" i="52"/>
  <c r="HI613" i="52"/>
  <c r="GT613" i="52"/>
  <c r="HH613" i="52"/>
  <c r="HB613" i="52"/>
  <c r="GG613" i="52"/>
  <c r="FY613" i="52"/>
  <c r="GD613" i="52"/>
  <c r="GC613" i="52"/>
  <c r="GB613" i="52"/>
  <c r="GH613" i="52"/>
  <c r="FZ613" i="52"/>
  <c r="GA613" i="52"/>
  <c r="HS613" i="52"/>
  <c r="HU613" i="52"/>
  <c r="HT613" i="52"/>
  <c r="HV613" i="52"/>
  <c r="HW613" i="52"/>
  <c r="IN834" i="52"/>
  <c r="IO834" i="52"/>
  <c r="ES834" i="52"/>
  <c r="IE834" i="52"/>
  <c r="EI989" i="52"/>
  <c r="EJ989" i="52"/>
  <c r="DO118" i="52"/>
  <c r="DL118" i="52"/>
  <c r="EE187" i="52"/>
  <c r="EG187" i="52"/>
  <c r="ES144" i="52"/>
  <c r="IE144" i="52"/>
  <c r="IN144" i="52"/>
  <c r="IO144" i="52"/>
  <c r="EE471" i="52"/>
  <c r="EG471" i="52"/>
  <c r="FR803" i="52"/>
  <c r="DL166" i="52"/>
  <c r="DO166" i="52"/>
  <c r="EH381" i="52"/>
  <c r="EB420" i="52"/>
  <c r="ED420" i="52"/>
  <c r="EC420" i="52"/>
  <c r="EH420" i="52"/>
  <c r="ED626" i="52"/>
  <c r="EB626" i="52"/>
  <c r="EC626" i="52"/>
  <c r="EH626" i="52"/>
  <c r="EE652" i="52"/>
  <c r="EG652" i="52"/>
  <c r="FK659" i="52"/>
  <c r="FL659" i="52"/>
  <c r="EE769" i="52"/>
  <c r="EG769" i="52"/>
  <c r="EB301" i="52"/>
  <c r="ED301" i="52"/>
  <c r="EH301" i="52"/>
  <c r="EC301" i="52"/>
  <c r="FL461" i="52"/>
  <c r="EG753" i="52"/>
  <c r="EE753" i="52"/>
  <c r="EE722" i="52"/>
  <c r="EG722" i="52"/>
  <c r="EE717" i="52"/>
  <c r="EG717" i="52"/>
  <c r="ES842" i="52"/>
  <c r="IE842" i="52"/>
  <c r="IN842" i="52"/>
  <c r="IO842" i="52"/>
  <c r="EK877" i="52"/>
  <c r="EL877" i="52"/>
  <c r="EP877" i="52"/>
  <c r="EM877" i="52"/>
  <c r="EQ877" i="52"/>
  <c r="ER877" i="52"/>
  <c r="FR1009" i="52"/>
  <c r="EP136" i="52"/>
  <c r="EK136" i="52"/>
  <c r="EL136" i="52"/>
  <c r="EQ136" i="52"/>
  <c r="EM136" i="52"/>
  <c r="ER136" i="52"/>
  <c r="EB1028" i="52"/>
  <c r="EJ340" i="52"/>
  <c r="EI340" i="52"/>
  <c r="EE638" i="52"/>
  <c r="EG638" i="52"/>
  <c r="AA485" i="52"/>
  <c r="Z485" i="52"/>
  <c r="FK710" i="52"/>
  <c r="FL710" i="52"/>
  <c r="EH700" i="52"/>
  <c r="EC700" i="52"/>
  <c r="ED700" i="52"/>
  <c r="EB700" i="52"/>
  <c r="EN79" i="52"/>
  <c r="EO79" i="52"/>
  <c r="EJ1036" i="52"/>
  <c r="EI1036" i="52"/>
  <c r="FL190" i="52"/>
  <c r="Z177" i="52"/>
  <c r="AA177" i="52"/>
  <c r="DL556" i="52"/>
  <c r="DO556" i="52"/>
  <c r="EE648" i="52"/>
  <c r="EG648" i="52"/>
  <c r="FN930" i="52"/>
  <c r="IG930" i="52" s="1"/>
  <c r="FR930" i="52"/>
  <c r="Z114" i="52"/>
  <c r="AA114" i="52"/>
  <c r="EE354" i="52"/>
  <c r="EG354" i="52"/>
  <c r="EO157" i="52"/>
  <c r="EN157" i="52"/>
  <c r="FN171" i="52"/>
  <c r="IG171" i="52" s="1"/>
  <c r="FR171" i="52"/>
  <c r="DL453" i="52"/>
  <c r="EE679" i="52"/>
  <c r="EG679" i="52"/>
  <c r="EC950" i="52"/>
  <c r="ED950" i="52"/>
  <c r="EB950" i="52"/>
  <c r="EH950" i="52"/>
  <c r="DL1038" i="52"/>
  <c r="ES221" i="52"/>
  <c r="IE221" i="52"/>
  <c r="IO221" i="52"/>
  <c r="IN221" i="52"/>
  <c r="ED233" i="52"/>
  <c r="EN233" i="52" s="1"/>
  <c r="EB233" i="52"/>
  <c r="FK303" i="52"/>
  <c r="FL303" i="52"/>
  <c r="EC802" i="52"/>
  <c r="FK766" i="52"/>
  <c r="FL766" i="52"/>
  <c r="EE796" i="52"/>
  <c r="EG796" i="52"/>
  <c r="AC37" i="52"/>
  <c r="FL957" i="52"/>
  <c r="EG169" i="52"/>
  <c r="EE169" i="52"/>
  <c r="FN260" i="52"/>
  <c r="IG260" i="52" s="1"/>
  <c r="FR260" i="52"/>
  <c r="FR357" i="52"/>
  <c r="FN357" i="52"/>
  <c r="IG357" i="52" s="1"/>
  <c r="EE417" i="52"/>
  <c r="FL564" i="52"/>
  <c r="DL1008" i="52"/>
  <c r="DO1008" i="52"/>
  <c r="EC839" i="52"/>
  <c r="EH839" i="52"/>
  <c r="ED839" i="52"/>
  <c r="ED192" i="52"/>
  <c r="EO192" i="52" s="1"/>
  <c r="EB192" i="52"/>
  <c r="EE312" i="52"/>
  <c r="EG312" i="52"/>
  <c r="EL292" i="52"/>
  <c r="EK292" i="52"/>
  <c r="EQ292" i="52"/>
  <c r="EM292" i="52"/>
  <c r="EP292" i="52"/>
  <c r="ER292" i="52"/>
  <c r="FN331" i="52"/>
  <c r="IG331" i="52" s="1"/>
  <c r="FR331" i="52"/>
  <c r="EB503" i="52"/>
  <c r="ED503" i="52"/>
  <c r="EH503" i="52"/>
  <c r="EC503" i="52"/>
  <c r="ED703" i="52"/>
  <c r="EB703" i="52"/>
  <c r="EH703" i="52"/>
  <c r="EC703" i="52"/>
  <c r="EI488" i="52"/>
  <c r="EJ488" i="52"/>
  <c r="EE550" i="52"/>
  <c r="EG550" i="52"/>
  <c r="EG791" i="52"/>
  <c r="EE791" i="52"/>
  <c r="EE941" i="52"/>
  <c r="EG941" i="52"/>
  <c r="EB313" i="52"/>
  <c r="EH313" i="52"/>
  <c r="EC313" i="52"/>
  <c r="ED313" i="52"/>
  <c r="ED242" i="52"/>
  <c r="EB242" i="52"/>
  <c r="EC242" i="52"/>
  <c r="EH242" i="52"/>
  <c r="FL427" i="52"/>
  <c r="FL413" i="52"/>
  <c r="FK413" i="52"/>
  <c r="FK284" i="52"/>
  <c r="FL284" i="52"/>
  <c r="FK660" i="52"/>
  <c r="DL652" i="52"/>
  <c r="DO652" i="52"/>
  <c r="Z757" i="52"/>
  <c r="AA757" i="52"/>
  <c r="FL699" i="52"/>
  <c r="FK815" i="52"/>
  <c r="IG944" i="52"/>
  <c r="FR1005" i="52"/>
  <c r="EJ926" i="52"/>
  <c r="EI926" i="52"/>
  <c r="EE342" i="52"/>
  <c r="EG342" i="52"/>
  <c r="DO744" i="52"/>
  <c r="EJ612" i="52"/>
  <c r="EI612" i="52"/>
  <c r="EE789" i="52"/>
  <c r="EG789" i="52"/>
  <c r="ED963" i="52"/>
  <c r="EH963" i="52"/>
  <c r="EC963" i="52"/>
  <c r="EB963" i="52"/>
  <c r="DL1018" i="52"/>
  <c r="AA84" i="52"/>
  <c r="Z84" i="52"/>
  <c r="Z1042" i="52"/>
  <c r="AA1042" i="52"/>
  <c r="EJ328" i="52"/>
  <c r="EI328" i="52"/>
  <c r="EB300" i="52"/>
  <c r="ED300" i="52"/>
  <c r="EN300" i="52" s="1"/>
  <c r="EB473" i="52"/>
  <c r="EC473" i="52"/>
  <c r="ED473" i="52"/>
  <c r="EH473" i="52"/>
  <c r="EE421" i="52"/>
  <c r="EG421" i="52"/>
  <c r="ED619" i="52"/>
  <c r="EB619" i="52"/>
  <c r="EH619" i="52"/>
  <c r="EC619" i="52"/>
  <c r="FK760" i="52"/>
  <c r="FL760" i="52"/>
  <c r="EO147" i="52"/>
  <c r="EN147" i="52"/>
  <c r="EI898" i="52"/>
  <c r="EJ898" i="52"/>
  <c r="EE863" i="52"/>
  <c r="EG863" i="52"/>
  <c r="FK279" i="52"/>
  <c r="FL279" i="52"/>
  <c r="EC391" i="52"/>
  <c r="FL603" i="52"/>
  <c r="FK603" i="52"/>
  <c r="FL622" i="52"/>
  <c r="EG832" i="52"/>
  <c r="EE832" i="52"/>
  <c r="IE1030" i="52"/>
  <c r="ES1030" i="52"/>
  <c r="IO1030" i="52"/>
  <c r="IN1030" i="52"/>
  <c r="DL1034" i="52"/>
  <c r="AA299" i="52"/>
  <c r="Z299" i="52"/>
  <c r="FK446" i="52"/>
  <c r="EJ493" i="52"/>
  <c r="EI493" i="52"/>
  <c r="EE455" i="52"/>
  <c r="EG455" i="52"/>
  <c r="EG678" i="52"/>
  <c r="EE678" i="52"/>
  <c r="EE779" i="52"/>
  <c r="EG779" i="52"/>
  <c r="FN271" i="52"/>
  <c r="IG271" i="52" s="1"/>
  <c r="FR271" i="52"/>
  <c r="FK306" i="52"/>
  <c r="FL306" i="52"/>
  <c r="AA265" i="52"/>
  <c r="Z265" i="52"/>
  <c r="EK246" i="52"/>
  <c r="FK888" i="52"/>
  <c r="EO951" i="52"/>
  <c r="EN951" i="52"/>
  <c r="ED91" i="52"/>
  <c r="EB91" i="52"/>
  <c r="EC91" i="52"/>
  <c r="EH91" i="52"/>
  <c r="FL173" i="52"/>
  <c r="IN207" i="52"/>
  <c r="ES207" i="52"/>
  <c r="IE207" i="52"/>
  <c r="IO207" i="52"/>
  <c r="EC357" i="52"/>
  <c r="FR460" i="52"/>
  <c r="EG805" i="52"/>
  <c r="EE805" i="52"/>
  <c r="EG628" i="52"/>
  <c r="EE628" i="52"/>
  <c r="EJ660" i="52"/>
  <c r="EI660" i="52"/>
  <c r="GX378" i="52"/>
  <c r="GY378" i="52"/>
  <c r="GW378" i="52"/>
  <c r="GR378" i="52"/>
  <c r="GQ378" i="52"/>
  <c r="HY378" i="52"/>
  <c r="GP378" i="52"/>
  <c r="EE191" i="52"/>
  <c r="EG191" i="52"/>
  <c r="FK309" i="52"/>
  <c r="FL309" i="52"/>
  <c r="EH365" i="52"/>
  <c r="FR585" i="52"/>
  <c r="FN585" i="52"/>
  <c r="IG585" i="52" s="1"/>
  <c r="EE743" i="52"/>
  <c r="EG743" i="52"/>
  <c r="FL425" i="52"/>
  <c r="EJ733" i="52"/>
  <c r="EI733" i="52"/>
  <c r="EE671" i="52"/>
  <c r="EG671" i="52"/>
  <c r="EI187" i="52"/>
  <c r="EJ187" i="52"/>
  <c r="FR427" i="52"/>
  <c r="EE555" i="52"/>
  <c r="EG555" i="52"/>
  <c r="Z487" i="52"/>
  <c r="AA487" i="52"/>
  <c r="EE781" i="52"/>
  <c r="EG781" i="52"/>
  <c r="EE726" i="52"/>
  <c r="EG726" i="52"/>
  <c r="EL959" i="52"/>
  <c r="FL891" i="52"/>
  <c r="FL914" i="52"/>
  <c r="FN304" i="52"/>
  <c r="IG304" i="52" s="1"/>
  <c r="FR304" i="52"/>
  <c r="FR388" i="52"/>
  <c r="EB350" i="52"/>
  <c r="EH350" i="52"/>
  <c r="EC350" i="52"/>
  <c r="ED350" i="52"/>
  <c r="FK490" i="52"/>
  <c r="FL490" i="52"/>
  <c r="EE509" i="52"/>
  <c r="EG509" i="52"/>
  <c r="FL804" i="52"/>
  <c r="FK804" i="52"/>
  <c r="FK900" i="52"/>
  <c r="FL900" i="52"/>
  <c r="EG311" i="52"/>
  <c r="EE311" i="52"/>
  <c r="FK92" i="52"/>
  <c r="FR466" i="52"/>
  <c r="FK707" i="52"/>
  <c r="FL707" i="52"/>
  <c r="EC739" i="52"/>
  <c r="EH739" i="52"/>
  <c r="ED739" i="52"/>
  <c r="EB739" i="52"/>
  <c r="FR729" i="52"/>
  <c r="HV592" i="52"/>
  <c r="HW592" i="52"/>
  <c r="HT592" i="52"/>
  <c r="HU592" i="52"/>
  <c r="HS592" i="52"/>
  <c r="ED912" i="52"/>
  <c r="EB912" i="52"/>
  <c r="EH912" i="52"/>
  <c r="EC912" i="52"/>
  <c r="EJ1040" i="52"/>
  <c r="EI1040" i="52"/>
  <c r="ES103" i="52"/>
  <c r="IE103" i="52"/>
  <c r="IN103" i="52"/>
  <c r="IO103" i="52"/>
  <c r="DL62" i="52"/>
  <c r="FN213" i="52"/>
  <c r="IG213" i="52" s="1"/>
  <c r="FR213" i="52"/>
  <c r="ES421" i="52"/>
  <c r="IN421" i="52"/>
  <c r="IE421" i="52"/>
  <c r="IO421" i="52"/>
  <c r="GK633" i="52"/>
  <c r="GL633" i="52"/>
  <c r="GM633" i="52"/>
  <c r="GJ633" i="52"/>
  <c r="GN633" i="52"/>
  <c r="FU142" i="52"/>
  <c r="FW142" i="52" s="1"/>
  <c r="ET142" i="52"/>
  <c r="FV142" i="52"/>
  <c r="FK69" i="52"/>
  <c r="EB117" i="52"/>
  <c r="ED117" i="52"/>
  <c r="EH117" i="52"/>
  <c r="EC117" i="52"/>
  <c r="EG1007" i="52"/>
  <c r="EE241" i="52"/>
  <c r="EG241" i="52"/>
  <c r="EN250" i="52"/>
  <c r="EO250" i="52"/>
  <c r="EB484" i="52"/>
  <c r="EC484" i="52"/>
  <c r="ED484" i="52"/>
  <c r="EH484" i="52"/>
  <c r="EE719" i="52"/>
  <c r="EG719" i="52"/>
  <c r="EE842" i="52"/>
  <c r="FK179" i="52"/>
  <c r="EG200" i="52"/>
  <c r="FK420" i="52"/>
  <c r="EH437" i="52"/>
  <c r="ED437" i="52"/>
  <c r="EB437" i="52"/>
  <c r="EC437" i="52"/>
  <c r="DL730" i="52"/>
  <c r="ED545" i="52"/>
  <c r="EB545" i="52"/>
  <c r="EC545" i="52"/>
  <c r="EH545" i="52"/>
  <c r="EC774" i="52"/>
  <c r="EH774" i="52"/>
  <c r="ED774" i="52"/>
  <c r="EB774" i="52"/>
  <c r="EB1002" i="52"/>
  <c r="FL1032" i="52"/>
  <c r="Z91" i="52"/>
  <c r="AA91" i="52"/>
  <c r="FN202" i="52"/>
  <c r="IG202" i="52" s="1"/>
  <c r="FR202" i="52"/>
  <c r="FR298" i="52"/>
  <c r="FN298" i="52"/>
  <c r="IG298" i="52" s="1"/>
  <c r="EH299" i="52"/>
  <c r="EI310" i="52"/>
  <c r="EJ310" i="52"/>
  <c r="EB128" i="52"/>
  <c r="ED128" i="52"/>
  <c r="EN128" i="52" s="1"/>
  <c r="FK642" i="52"/>
  <c r="FL642" i="52"/>
  <c r="EH486" i="52"/>
  <c r="EC486" i="52"/>
  <c r="ED486" i="52"/>
  <c r="EB486" i="52"/>
  <c r="ES887" i="52"/>
  <c r="IE887" i="52"/>
  <c r="IN887" i="52"/>
  <c r="IO887" i="52"/>
  <c r="EE906" i="52"/>
  <c r="EG906" i="52"/>
  <c r="EG106" i="52"/>
  <c r="EE339" i="52"/>
  <c r="EG339" i="52"/>
  <c r="Z401" i="52"/>
  <c r="AA401" i="52"/>
  <c r="DL424" i="52"/>
  <c r="FK612" i="52"/>
  <c r="EJ754" i="52"/>
  <c r="EI754" i="52"/>
  <c r="ES796" i="52"/>
  <c r="IE796" i="52"/>
  <c r="IO796" i="52"/>
  <c r="IN796" i="52"/>
  <c r="EN459" i="52"/>
  <c r="EO459" i="52"/>
  <c r="FY378" i="52"/>
  <c r="GG378" i="52"/>
  <c r="GA378" i="52"/>
  <c r="GC378" i="52"/>
  <c r="GE378" i="52"/>
  <c r="HZ378" i="52"/>
  <c r="GB378" i="52"/>
  <c r="GF378" i="52"/>
  <c r="FZ378" i="52"/>
  <c r="GD378" i="52"/>
  <c r="GH378" i="52"/>
  <c r="ED185" i="52"/>
  <c r="EN185" i="52" s="1"/>
  <c r="EB185" i="52"/>
  <c r="FN150" i="52"/>
  <c r="IG150" i="52" s="1"/>
  <c r="FR150" i="52"/>
  <c r="IN643" i="52"/>
  <c r="IO643" i="52"/>
  <c r="ES643" i="52"/>
  <c r="IE643" i="52"/>
  <c r="EE777" i="52"/>
  <c r="EG777" i="52"/>
  <c r="FN1042" i="52"/>
  <c r="IG1042" i="52" s="1"/>
  <c r="FR1042" i="52"/>
  <c r="ED76" i="52"/>
  <c r="EO76" i="52" s="1"/>
  <c r="EB76" i="52"/>
  <c r="FK442" i="52"/>
  <c r="EE801" i="52"/>
  <c r="EG801" i="52"/>
  <c r="DO731" i="52"/>
  <c r="FK72" i="52"/>
  <c r="ES140" i="52"/>
  <c r="IE140" i="52"/>
  <c r="IN140" i="52"/>
  <c r="IO140" i="52"/>
  <c r="FN233" i="52"/>
  <c r="IG233" i="52" s="1"/>
  <c r="FR233" i="52"/>
  <c r="ED317" i="52"/>
  <c r="EH317" i="52"/>
  <c r="EC317" i="52"/>
  <c r="EB317" i="52"/>
  <c r="ED620" i="52"/>
  <c r="EH620" i="52"/>
  <c r="EC620" i="52"/>
  <c r="EB620" i="52"/>
  <c r="IG142" i="52"/>
  <c r="GU142" i="52"/>
  <c r="GT142" i="52"/>
  <c r="FK936" i="52"/>
  <c r="EE1018" i="52"/>
  <c r="EG1018" i="52"/>
  <c r="ES953" i="52"/>
  <c r="IE953" i="52"/>
  <c r="IN953" i="52"/>
  <c r="IO953" i="52"/>
  <c r="FR346" i="52"/>
  <c r="ES151" i="52"/>
  <c r="IE151" i="52"/>
  <c r="IO151" i="52"/>
  <c r="IN151" i="52"/>
  <c r="FL393" i="52"/>
  <c r="FK393" i="52"/>
  <c r="ED556" i="52"/>
  <c r="EB556" i="52"/>
  <c r="EH556" i="52"/>
  <c r="EC556" i="52"/>
  <c r="FK675" i="52"/>
  <c r="FL675" i="52"/>
  <c r="ED748" i="52"/>
  <c r="EB748" i="52"/>
  <c r="EH748" i="52"/>
  <c r="EC748" i="52"/>
  <c r="Z768" i="52"/>
  <c r="AA768" i="52"/>
  <c r="EG842" i="52"/>
  <c r="FK66" i="52"/>
  <c r="FN1007" i="52"/>
  <c r="IG1007" i="52" s="1"/>
  <c r="FR1007" i="52"/>
  <c r="IN222" i="52"/>
  <c r="ES222" i="52"/>
  <c r="IE222" i="52"/>
  <c r="IO222" i="52"/>
  <c r="EN246" i="52"/>
  <c r="EO246" i="52"/>
  <c r="EH451" i="52"/>
  <c r="EC451" i="52"/>
  <c r="ED451" i="52"/>
  <c r="EE444" i="52"/>
  <c r="DO476" i="52"/>
  <c r="DO798" i="52"/>
  <c r="EO384" i="52"/>
  <c r="EN384" i="52"/>
  <c r="ER1047" i="52"/>
  <c r="EK1047" i="52"/>
  <c r="EL1047" i="52"/>
  <c r="EP1047" i="52"/>
  <c r="EM1047" i="52"/>
  <c r="EQ1047" i="52"/>
  <c r="FK938" i="52"/>
  <c r="FL938" i="52"/>
  <c r="DO981" i="52"/>
  <c r="EE88" i="52"/>
  <c r="EG88" i="52"/>
  <c r="FK176" i="52"/>
  <c r="EJ1034" i="52"/>
  <c r="EI1034" i="52"/>
  <c r="FR122" i="52"/>
  <c r="FN200" i="52"/>
  <c r="IG200" i="52" s="1"/>
  <c r="FR200" i="52"/>
  <c r="FK305" i="52"/>
  <c r="ED837" i="52"/>
  <c r="EO837" i="52" s="1"/>
  <c r="EB837" i="52"/>
  <c r="Z860" i="52"/>
  <c r="AA860" i="52"/>
  <c r="AA1045" i="52"/>
  <c r="Z1045" i="52"/>
  <c r="AA765" i="52"/>
  <c r="Z765" i="52"/>
  <c r="Z193" i="52"/>
  <c r="AA193" i="52"/>
  <c r="Z722" i="52"/>
  <c r="AA722" i="52"/>
  <c r="Z752" i="52"/>
  <c r="AA752" i="52"/>
  <c r="Z42" i="52"/>
  <c r="AA42" i="52"/>
  <c r="AA60" i="52"/>
  <c r="Z60" i="52"/>
  <c r="Z31" i="52"/>
  <c r="AA31" i="52"/>
  <c r="FN908" i="52"/>
  <c r="IG908" i="52" s="1"/>
  <c r="FR908" i="52"/>
  <c r="IE854" i="52"/>
  <c r="ES854" i="52"/>
  <c r="IO854" i="52"/>
  <c r="IN854" i="52"/>
  <c r="EE994" i="52"/>
  <c r="EG994" i="52"/>
  <c r="EG1032" i="52"/>
  <c r="EE1032" i="52"/>
  <c r="ED278" i="52"/>
  <c r="EB278" i="52"/>
  <c r="EJ324" i="52"/>
  <c r="EI324" i="52"/>
  <c r="EB277" i="52"/>
  <c r="ED277" i="52"/>
  <c r="EH277" i="52"/>
  <c r="EC277" i="52"/>
  <c r="FL618" i="52"/>
  <c r="FK618" i="52"/>
  <c r="EB480" i="52"/>
  <c r="EH480" i="52"/>
  <c r="EC480" i="52"/>
  <c r="ED480" i="52"/>
  <c r="EE878" i="52"/>
  <c r="EG878" i="52"/>
  <c r="Z984" i="52"/>
  <c r="AA984" i="52"/>
  <c r="EH195" i="52"/>
  <c r="EC195" i="52"/>
  <c r="ED195" i="52"/>
  <c r="ED612" i="52"/>
  <c r="EH612" i="52"/>
  <c r="EC612" i="52"/>
  <c r="EB612" i="52"/>
  <c r="EC608" i="52"/>
  <c r="EB608" i="52"/>
  <c r="ED608" i="52"/>
  <c r="EH608" i="52"/>
  <c r="FK551" i="52"/>
  <c r="Z990" i="52"/>
  <c r="AA990" i="52"/>
  <c r="ED159" i="52"/>
  <c r="EC159" i="52"/>
  <c r="EH159" i="52"/>
  <c r="EB159" i="52"/>
  <c r="FL530" i="52"/>
  <c r="FK530" i="52"/>
  <c r="Z663" i="52"/>
  <c r="AA663" i="52"/>
  <c r="Z1037" i="52"/>
  <c r="AA1037" i="52"/>
  <c r="FR218" i="52"/>
  <c r="FN218" i="52"/>
  <c r="IG218" i="52" s="1"/>
  <c r="EN284" i="52"/>
  <c r="EE441" i="52"/>
  <c r="EE610" i="52"/>
  <c r="EG610" i="52"/>
  <c r="GA583" i="52"/>
  <c r="GB583" i="52"/>
  <c r="GH583" i="52"/>
  <c r="FY583" i="52"/>
  <c r="GF583" i="52"/>
  <c r="GD583" i="52"/>
  <c r="FZ583" i="52"/>
  <c r="GG583" i="52"/>
  <c r="GC583" i="52"/>
  <c r="HZ583" i="52"/>
  <c r="EE664" i="52"/>
  <c r="EG664" i="52"/>
  <c r="ED704" i="52"/>
  <c r="EH704" i="52"/>
  <c r="EB704" i="52"/>
  <c r="EC704" i="52"/>
  <c r="Z900" i="52"/>
  <c r="AA900" i="52"/>
  <c r="DL199" i="52"/>
  <c r="DO199" i="52"/>
  <c r="Z493" i="52"/>
  <c r="AA493" i="52"/>
  <c r="DO283" i="52"/>
  <c r="DL283" i="52"/>
  <c r="ED253" i="52"/>
  <c r="EO253" i="52" s="1"/>
  <c r="EB253" i="52"/>
  <c r="FN256" i="52"/>
  <c r="IG256" i="52" s="1"/>
  <c r="FR256" i="52"/>
  <c r="Z522" i="52"/>
  <c r="AA522" i="52"/>
  <c r="ED450" i="52"/>
  <c r="EC450" i="52"/>
  <c r="EH450" i="52"/>
  <c r="EH768" i="52"/>
  <c r="EC768" i="52"/>
  <c r="ED768" i="52"/>
  <c r="EB768" i="52"/>
  <c r="Z529" i="52"/>
  <c r="AA529" i="52"/>
  <c r="EB893" i="52"/>
  <c r="ED893" i="52"/>
  <c r="EH893" i="52"/>
  <c r="EC893" i="52"/>
  <c r="FK940" i="52"/>
  <c r="FL940" i="52"/>
  <c r="EI891" i="52"/>
  <c r="EJ891" i="52"/>
  <c r="IO341" i="52"/>
  <c r="IE341" i="52"/>
  <c r="ES341" i="52"/>
  <c r="IN341" i="52"/>
  <c r="GF341" i="52"/>
  <c r="DO432" i="52"/>
  <c r="DL432" i="52"/>
  <c r="ES833" i="52"/>
  <c r="IE833" i="52"/>
  <c r="IN833" i="52"/>
  <c r="IO833" i="52"/>
  <c r="EL384" i="52"/>
  <c r="EP384" i="52"/>
  <c r="ER384" i="52"/>
  <c r="EQ384" i="52"/>
  <c r="EM384" i="52"/>
  <c r="EK384" i="52"/>
  <c r="FN115" i="52"/>
  <c r="IG115" i="52" s="1"/>
  <c r="FR115" i="52"/>
  <c r="Z1044" i="52"/>
  <c r="AC1044" i="52" s="1"/>
  <c r="AA1044" i="52"/>
  <c r="EE430" i="52"/>
  <c r="EG430" i="52"/>
  <c r="AA277" i="52"/>
  <c r="Z277" i="52"/>
  <c r="EB497" i="52"/>
  <c r="EC497" i="52"/>
  <c r="EH497" i="52"/>
  <c r="ED497" i="52"/>
  <c r="EB702" i="52"/>
  <c r="ED702" i="52"/>
  <c r="EC702" i="52"/>
  <c r="EH702" i="52"/>
  <c r="IE437" i="52"/>
  <c r="ES437" i="52"/>
  <c r="IN437" i="52"/>
  <c r="IO437" i="52"/>
  <c r="EW60" i="52"/>
  <c r="FI60" i="52" s="1"/>
  <c r="DZ60" i="52"/>
  <c r="EA60" i="52"/>
  <c r="DB60" i="52"/>
  <c r="Z843" i="52"/>
  <c r="AA843" i="52"/>
  <c r="Z896" i="52"/>
  <c r="AA896" i="52"/>
  <c r="EO959" i="52"/>
  <c r="EN959" i="52"/>
  <c r="EO202" i="52"/>
  <c r="EN202" i="52"/>
  <c r="EM225" i="52"/>
  <c r="ER225" i="52"/>
  <c r="EP225" i="52"/>
  <c r="EK225" i="52"/>
  <c r="EL225" i="52"/>
  <c r="EQ225" i="52"/>
  <c r="ES359" i="52"/>
  <c r="IE359" i="52"/>
  <c r="IO359" i="52"/>
  <c r="IN359" i="52"/>
  <c r="EB234" i="52"/>
  <c r="ED234" i="52"/>
  <c r="EB477" i="52"/>
  <c r="EC477" i="52"/>
  <c r="ED477" i="52"/>
  <c r="EH477" i="52"/>
  <c r="FL481" i="52"/>
  <c r="FK481" i="52"/>
  <c r="IO782" i="52"/>
  <c r="ES782" i="52"/>
  <c r="IE782" i="52"/>
  <c r="IN782" i="52"/>
  <c r="EI849" i="52"/>
  <c r="EJ849" i="52"/>
  <c r="DO998" i="52"/>
  <c r="DL998" i="52"/>
  <c r="EH356" i="52"/>
  <c r="EC356" i="52"/>
  <c r="ED356" i="52"/>
  <c r="EB356" i="52"/>
  <c r="DL383" i="52"/>
  <c r="DO383" i="52"/>
  <c r="EB601" i="52"/>
  <c r="ED601" i="52"/>
  <c r="AA464" i="52"/>
  <c r="Z464" i="52"/>
  <c r="EG519" i="52"/>
  <c r="EE519" i="52"/>
  <c r="EO876" i="52"/>
  <c r="EN876" i="52"/>
  <c r="HY876" i="52" s="1"/>
  <c r="EQ932" i="52"/>
  <c r="EL932" i="52"/>
  <c r="EP932" i="52"/>
  <c r="ER932" i="52"/>
  <c r="EK932" i="52"/>
  <c r="EM932" i="52"/>
  <c r="ED953" i="52"/>
  <c r="EH953" i="52"/>
  <c r="EB953" i="52"/>
  <c r="EC953" i="52"/>
  <c r="EG990" i="52"/>
  <c r="EE990" i="52"/>
  <c r="Z261" i="52"/>
  <c r="AA261" i="52"/>
  <c r="EE315" i="52"/>
  <c r="EG315" i="52"/>
  <c r="EG334" i="52"/>
  <c r="EE334" i="52"/>
  <c r="ED404" i="52"/>
  <c r="EB404" i="52"/>
  <c r="ED607" i="52"/>
  <c r="EH607" i="52"/>
  <c r="EB607" i="52"/>
  <c r="EC607" i="52"/>
  <c r="EE751" i="52"/>
  <c r="EG751" i="52"/>
  <c r="ED705" i="52"/>
  <c r="EB705" i="52"/>
  <c r="EH705" i="52"/>
  <c r="EC705" i="52"/>
  <c r="DL869" i="52"/>
  <c r="DO869" i="52"/>
  <c r="Z338" i="52"/>
  <c r="AA338" i="52"/>
  <c r="FL535" i="52"/>
  <c r="FK535" i="52"/>
  <c r="FK488" i="52"/>
  <c r="FL488" i="52"/>
  <c r="IL925" i="52"/>
  <c r="IB925" i="52"/>
  <c r="IM925" i="52"/>
  <c r="IK925" i="52"/>
  <c r="EE949" i="52"/>
  <c r="EG949" i="52"/>
  <c r="EC964" i="52"/>
  <c r="ED964" i="52"/>
  <c r="EH964" i="52"/>
  <c r="EB964" i="52"/>
  <c r="ED672" i="52"/>
  <c r="EH672" i="52"/>
  <c r="EC672" i="52"/>
  <c r="EB672" i="52"/>
  <c r="EE750" i="52"/>
  <c r="EG750" i="52"/>
  <c r="Z654" i="52"/>
  <c r="AA654" i="52"/>
  <c r="EO148" i="52"/>
  <c r="EN148" i="52"/>
  <c r="ED886" i="52"/>
  <c r="EH886" i="52"/>
  <c r="EC886" i="52"/>
  <c r="EB886" i="52"/>
  <c r="EH201" i="52"/>
  <c r="ED201" i="52"/>
  <c r="EC201" i="52"/>
  <c r="EG297" i="52"/>
  <c r="EE297" i="52"/>
  <c r="ED419" i="52"/>
  <c r="EC419" i="52"/>
  <c r="EH419" i="52"/>
  <c r="EB419" i="52"/>
  <c r="EE432" i="52"/>
  <c r="EG432" i="52"/>
  <c r="FN646" i="52"/>
  <c r="IG646" i="52" s="1"/>
  <c r="FR646" i="52"/>
  <c r="EC558" i="52"/>
  <c r="EB558" i="52"/>
  <c r="EH558" i="52"/>
  <c r="ED558" i="52"/>
  <c r="ED825" i="52"/>
  <c r="EB825" i="52"/>
  <c r="EH825" i="52"/>
  <c r="EC825" i="52"/>
  <c r="EE1014" i="52"/>
  <c r="EG1014" i="52"/>
  <c r="DO122" i="52"/>
  <c r="DL122" i="52"/>
  <c r="EE332" i="52"/>
  <c r="EG332" i="52"/>
  <c r="ES543" i="52"/>
  <c r="IE543" i="52"/>
  <c r="IO543" i="52"/>
  <c r="IN543" i="52"/>
  <c r="EL355" i="52"/>
  <c r="ER355" i="52"/>
  <c r="EP355" i="52"/>
  <c r="EK355" i="52"/>
  <c r="EQ355" i="52"/>
  <c r="EM355" i="52"/>
  <c r="EI710" i="52"/>
  <c r="EJ710" i="52"/>
  <c r="EE831" i="52"/>
  <c r="EG831" i="52"/>
  <c r="FN828" i="52"/>
  <c r="IG828" i="52" s="1"/>
  <c r="FR828" i="52"/>
  <c r="FU621" i="52"/>
  <c r="FW621" i="52" s="1"/>
  <c r="FV621" i="52"/>
  <c r="ET621" i="52"/>
  <c r="EO220" i="52"/>
  <c r="EN220" i="52"/>
  <c r="ED183" i="52"/>
  <c r="EN183" i="52" s="1"/>
  <c r="EB183" i="52"/>
  <c r="DL577" i="52"/>
  <c r="DO577" i="52"/>
  <c r="Z619" i="52"/>
  <c r="AA619" i="52"/>
  <c r="IG576" i="52"/>
  <c r="EJ176" i="52"/>
  <c r="EI176" i="52"/>
  <c r="DL235" i="52"/>
  <c r="DO235" i="52"/>
  <c r="ED533" i="52"/>
  <c r="EH533" i="52"/>
  <c r="EB533" i="52"/>
  <c r="EC533" i="52"/>
  <c r="FL474" i="52"/>
  <c r="FK474" i="52"/>
  <c r="EE380" i="52"/>
  <c r="EG380" i="52"/>
  <c r="EL684" i="52"/>
  <c r="EP684" i="52"/>
  <c r="ER684" i="52"/>
  <c r="EQ684" i="52"/>
  <c r="EM684" i="52"/>
  <c r="EK684" i="52"/>
  <c r="Z650" i="52"/>
  <c r="AA650" i="52"/>
  <c r="EB806" i="52"/>
  <c r="ED806" i="52"/>
  <c r="EH806" i="52"/>
  <c r="EC806" i="52"/>
  <c r="ED935" i="52"/>
  <c r="EB935" i="52"/>
  <c r="EC935" i="52"/>
  <c r="EH935" i="52"/>
  <c r="EI191" i="52"/>
  <c r="EJ191" i="52"/>
  <c r="EE447" i="52"/>
  <c r="EG447" i="52"/>
  <c r="EB472" i="52"/>
  <c r="ED472" i="52"/>
  <c r="EC472" i="52"/>
  <c r="EH472" i="52"/>
  <c r="Z516" i="52"/>
  <c r="AA516" i="52"/>
  <c r="FN804" i="52"/>
  <c r="IG804" i="52" s="1"/>
  <c r="FR804" i="52"/>
  <c r="EE954" i="52"/>
  <c r="EG954" i="52"/>
  <c r="HY333" i="52"/>
  <c r="HZ333" i="52"/>
  <c r="EH403" i="52"/>
  <c r="EC403" i="52"/>
  <c r="ED403" i="52"/>
  <c r="EB403" i="52"/>
  <c r="ED261" i="52"/>
  <c r="EB261" i="52"/>
  <c r="EC261" i="52"/>
  <c r="EH261" i="52"/>
  <c r="FN151" i="52"/>
  <c r="IG151" i="52" s="1"/>
  <c r="FR151" i="52"/>
  <c r="EE518" i="52"/>
  <c r="EG518" i="52"/>
  <c r="Z520" i="52"/>
  <c r="AA520" i="52"/>
  <c r="Z775" i="52"/>
  <c r="AA775" i="52"/>
  <c r="FR830" i="52"/>
  <c r="EH883" i="52"/>
  <c r="EC883" i="52"/>
  <c r="EB883" i="52"/>
  <c r="ED883" i="52"/>
  <c r="EE1012" i="52"/>
  <c r="EG1012" i="52"/>
  <c r="EE1028" i="52"/>
  <c r="EB285" i="52"/>
  <c r="ED285" i="52"/>
  <c r="EC285" i="52"/>
  <c r="EH285" i="52"/>
  <c r="EI183" i="52"/>
  <c r="EJ183" i="52"/>
  <c r="Z429" i="52"/>
  <c r="AA429" i="52"/>
  <c r="EE307" i="52"/>
  <c r="EG307" i="52"/>
  <c r="DL504" i="52"/>
  <c r="EE485" i="52"/>
  <c r="EG485" i="52"/>
  <c r="EC761" i="52"/>
  <c r="EH761" i="52"/>
  <c r="ED761" i="52"/>
  <c r="EB761" i="52"/>
  <c r="FK745" i="52"/>
  <c r="FN834" i="52"/>
  <c r="IG834" i="52" s="1"/>
  <c r="FR834" i="52"/>
  <c r="GF834" i="52" s="1"/>
  <c r="FV266" i="52"/>
  <c r="FU266" i="52"/>
  <c r="FW266" i="52" s="1"/>
  <c r="ED111" i="52"/>
  <c r="EB111" i="52"/>
  <c r="EH111" i="52"/>
  <c r="EC111" i="52"/>
  <c r="EE182" i="52"/>
  <c r="EG182" i="52"/>
  <c r="FN286" i="52"/>
  <c r="IG286" i="52" s="1"/>
  <c r="FR286" i="52"/>
  <c r="EH469" i="52"/>
  <c r="ED469" i="52"/>
  <c r="EC469" i="52"/>
  <c r="EB469" i="52"/>
  <c r="FN822" i="52"/>
  <c r="IG822" i="52" s="1"/>
  <c r="FR822" i="52"/>
  <c r="EE822" i="52"/>
  <c r="EG822" i="52"/>
  <c r="FK893" i="52"/>
  <c r="EH66" i="52"/>
  <c r="EB66" i="52"/>
  <c r="ED66" i="52"/>
  <c r="EC66" i="52"/>
  <c r="IE143" i="52"/>
  <c r="IO143" i="52"/>
  <c r="IN143" i="52"/>
  <c r="ES143" i="52"/>
  <c r="Z470" i="52"/>
  <c r="AA470" i="52"/>
  <c r="EE443" i="52"/>
  <c r="EG443" i="52"/>
  <c r="AA513" i="52"/>
  <c r="Z513" i="52"/>
  <c r="FK494" i="52"/>
  <c r="FL494" i="52"/>
  <c r="FN441" i="52"/>
  <c r="IG441" i="52" s="1"/>
  <c r="FR441" i="52"/>
  <c r="FL735" i="52"/>
  <c r="FK735" i="52"/>
  <c r="EC762" i="52"/>
  <c r="EH762" i="52"/>
  <c r="ED762" i="52"/>
  <c r="EB762" i="52"/>
  <c r="FR196" i="52"/>
  <c r="FN196" i="52"/>
  <c r="IG196" i="52" s="1"/>
  <c r="DO88" i="52"/>
  <c r="DL88" i="52"/>
  <c r="FR178" i="52"/>
  <c r="FN178" i="52"/>
  <c r="IG178" i="52" s="1"/>
  <c r="ED122" i="52"/>
  <c r="EH122" i="52"/>
  <c r="EB122" i="52"/>
  <c r="EC122" i="52"/>
  <c r="FK430" i="52"/>
  <c r="AC14" i="52"/>
  <c r="ES844" i="52"/>
  <c r="IE844" i="52"/>
  <c r="IO844" i="52"/>
  <c r="IN844" i="52"/>
  <c r="AA415" i="52"/>
  <c r="Z415" i="52"/>
  <c r="FK405" i="52"/>
  <c r="FL405" i="52"/>
  <c r="ED502" i="52"/>
  <c r="EC502" i="52"/>
  <c r="EH502" i="52"/>
  <c r="EB502" i="52"/>
  <c r="ED655" i="52"/>
  <c r="EB655" i="52"/>
  <c r="EH655" i="52"/>
  <c r="EC655" i="52"/>
  <c r="ED818" i="52"/>
  <c r="EO818" i="52" s="1"/>
  <c r="EB818" i="52"/>
  <c r="FK989" i="52"/>
  <c r="FL989" i="52"/>
  <c r="EI1019" i="52"/>
  <c r="EJ1019" i="52"/>
  <c r="EC412" i="52"/>
  <c r="EE359" i="52"/>
  <c r="EG359" i="52"/>
  <c r="DO550" i="52"/>
  <c r="DL550" i="52"/>
  <c r="EG491" i="52"/>
  <c r="EE491" i="52"/>
  <c r="EJ680" i="52"/>
  <c r="EI680" i="52"/>
  <c r="EL701" i="52"/>
  <c r="HZ701" i="52" s="1"/>
  <c r="EP701" i="52"/>
  <c r="ER701" i="52"/>
  <c r="EK701" i="52"/>
  <c r="EQ701" i="52"/>
  <c r="EM701" i="52"/>
  <c r="DO1010" i="52"/>
  <c r="DL1010" i="52"/>
  <c r="EI992" i="52"/>
  <c r="EJ992" i="52"/>
  <c r="DL106" i="52"/>
  <c r="DO106" i="52"/>
  <c r="Z315" i="52"/>
  <c r="AA315" i="52"/>
  <c r="FN381" i="52"/>
  <c r="IG381" i="52" s="1"/>
  <c r="FR381" i="52"/>
  <c r="EI497" i="52"/>
  <c r="EJ497" i="52"/>
  <c r="Z630" i="52"/>
  <c r="AA630" i="52"/>
  <c r="Z468" i="52"/>
  <c r="AA468" i="52"/>
  <c r="EE516" i="52"/>
  <c r="EG516" i="52"/>
  <c r="EE823" i="52"/>
  <c r="EG823" i="52"/>
  <c r="FK718" i="52"/>
  <c r="ED732" i="52"/>
  <c r="EB732" i="52"/>
  <c r="EH732" i="52"/>
  <c r="EC732" i="52"/>
  <c r="EB892" i="52"/>
  <c r="EH892" i="52"/>
  <c r="ED892" i="52"/>
  <c r="EC892" i="52"/>
  <c r="ES108" i="52"/>
  <c r="IE108" i="52"/>
  <c r="IN108" i="52"/>
  <c r="IO108" i="52"/>
  <c r="FR403" i="52"/>
  <c r="EB280" i="52"/>
  <c r="ED280" i="52"/>
  <c r="FR454" i="52"/>
  <c r="FK542" i="52"/>
  <c r="FL542" i="52"/>
  <c r="ED458" i="52"/>
  <c r="EC458" i="52"/>
  <c r="EH458" i="52"/>
  <c r="EB458" i="52"/>
  <c r="ES806" i="52"/>
  <c r="IE806" i="52"/>
  <c r="IN806" i="52"/>
  <c r="IO806" i="52"/>
  <c r="EE830" i="52"/>
  <c r="EG830" i="52"/>
  <c r="EE908" i="52"/>
  <c r="EG908" i="52"/>
  <c r="DL1014" i="52"/>
  <c r="FN149" i="52"/>
  <c r="IG149" i="52" s="1"/>
  <c r="FR149" i="52"/>
  <c r="IO241" i="52"/>
  <c r="ES241" i="52"/>
  <c r="IE241" i="52"/>
  <c r="IN241" i="52"/>
  <c r="EJ413" i="52"/>
  <c r="EI413" i="52"/>
  <c r="EI510" i="52"/>
  <c r="EJ510" i="52"/>
  <c r="FK674" i="52"/>
  <c r="FL674" i="52"/>
  <c r="FL802" i="52"/>
  <c r="ED691" i="52"/>
  <c r="EH691" i="52"/>
  <c r="EB691" i="52"/>
  <c r="EC691" i="52"/>
  <c r="ED851" i="52"/>
  <c r="EC851" i="52"/>
  <c r="EB851" i="52"/>
  <c r="EH851" i="52"/>
  <c r="FR926" i="52"/>
  <c r="FN926" i="52"/>
  <c r="IG926" i="52" s="1"/>
  <c r="FN354" i="52"/>
  <c r="IG354" i="52" s="1"/>
  <c r="FR354" i="52"/>
  <c r="EG287" i="52"/>
  <c r="EE287" i="52"/>
  <c r="EC361" i="52"/>
  <c r="IE435" i="52"/>
  <c r="ES435" i="52"/>
  <c r="IN435" i="52"/>
  <c r="IO435" i="52"/>
  <c r="EB510" i="52"/>
  <c r="ED510" i="52"/>
  <c r="EH510" i="52"/>
  <c r="EC510" i="52"/>
  <c r="EB492" i="52"/>
  <c r="ED492" i="52"/>
  <c r="EH492" i="52"/>
  <c r="EC492" i="52"/>
  <c r="IG348" i="52"/>
  <c r="FR903" i="52"/>
  <c r="EI1003" i="52"/>
  <c r="EJ1003" i="52"/>
  <c r="HY353" i="52"/>
  <c r="HZ353" i="52"/>
  <c r="FR443" i="52"/>
  <c r="ED570" i="52"/>
  <c r="EB570" i="52"/>
  <c r="EC570" i="52"/>
  <c r="EH570" i="52"/>
  <c r="Z454" i="52"/>
  <c r="AA454" i="52"/>
  <c r="EH682" i="52"/>
  <c r="EC682" i="52"/>
  <c r="ED682" i="52"/>
  <c r="EB682" i="52"/>
  <c r="FR781" i="52"/>
  <c r="FN781" i="52"/>
  <c r="IG781" i="52" s="1"/>
  <c r="EN1043" i="52"/>
  <c r="EO1043" i="52"/>
  <c r="ED795" i="52"/>
  <c r="EO795" i="52" s="1"/>
  <c r="EB795" i="52"/>
  <c r="EB894" i="52"/>
  <c r="ED894" i="52"/>
  <c r="EC894" i="52"/>
  <c r="EH894" i="52"/>
  <c r="EG1025" i="52"/>
  <c r="EE1025" i="52"/>
  <c r="EE1051" i="52"/>
  <c r="EG1051" i="52"/>
  <c r="EI185" i="52"/>
  <c r="EJ185" i="52"/>
  <c r="AA295" i="52"/>
  <c r="Z295" i="52"/>
  <c r="Z306" i="52"/>
  <c r="AA306" i="52"/>
  <c r="FL424" i="52"/>
  <c r="EG324" i="52"/>
  <c r="EE324" i="52"/>
  <c r="Z437" i="52"/>
  <c r="AA437" i="52"/>
  <c r="DL466" i="52"/>
  <c r="ED636" i="52"/>
  <c r="EB636" i="52"/>
  <c r="EH636" i="52"/>
  <c r="EC636" i="52"/>
  <c r="ED986" i="52"/>
  <c r="EB986" i="52"/>
  <c r="EH986" i="52"/>
  <c r="EC986" i="52"/>
  <c r="EI194" i="52"/>
  <c r="EJ194" i="52"/>
  <c r="EE249" i="52"/>
  <c r="EG249" i="52"/>
  <c r="EB281" i="52"/>
  <c r="ED281" i="52"/>
  <c r="EC281" i="52"/>
  <c r="EH281" i="52"/>
  <c r="EE531" i="52"/>
  <c r="EG531" i="52"/>
  <c r="EG499" i="52"/>
  <c r="EE499" i="52"/>
  <c r="EE577" i="52"/>
  <c r="EG577" i="52"/>
  <c r="GP637" i="52"/>
  <c r="HV637" i="52"/>
  <c r="GA637" i="52"/>
  <c r="GT637" i="52"/>
  <c r="HW637" i="52"/>
  <c r="GG637" i="52"/>
  <c r="GR637" i="52"/>
  <c r="HS637" i="52"/>
  <c r="FY637" i="52"/>
  <c r="HU637" i="52"/>
  <c r="GD637" i="52"/>
  <c r="GQ637" i="52"/>
  <c r="HT637" i="52"/>
  <c r="GC637" i="52"/>
  <c r="GU637" i="52"/>
  <c r="GB637" i="52"/>
  <c r="GH637" i="52"/>
  <c r="FZ637" i="52"/>
  <c r="GK637" i="52"/>
  <c r="GL637" i="52"/>
  <c r="GM637" i="52"/>
  <c r="GJ637" i="52"/>
  <c r="GN637" i="52"/>
  <c r="HE637" i="52"/>
  <c r="HG637" i="52"/>
  <c r="HM637" i="52"/>
  <c r="HJ637" i="52"/>
  <c r="HQ637" i="52"/>
  <c r="HA637" i="52"/>
  <c r="HP637" i="52"/>
  <c r="HF637" i="52"/>
  <c r="HO637" i="52"/>
  <c r="HK637" i="52"/>
  <c r="HN637" i="52"/>
  <c r="HC637" i="52"/>
  <c r="HD637" i="52"/>
  <c r="HI637" i="52"/>
  <c r="HH637" i="52"/>
  <c r="HB637" i="52"/>
  <c r="FL756" i="52"/>
  <c r="FK756" i="52"/>
  <c r="EC787" i="52"/>
  <c r="EC280" i="52"/>
  <c r="Z712" i="52"/>
  <c r="AA712" i="52"/>
  <c r="FK650" i="52"/>
  <c r="FL650" i="52"/>
  <c r="GN649" i="52"/>
  <c r="GK649" i="52"/>
  <c r="GL649" i="52"/>
  <c r="GM649" i="52"/>
  <c r="GJ649" i="52"/>
  <c r="AA72" i="52"/>
  <c r="Z72" i="52"/>
  <c r="FK433" i="52"/>
  <c r="FK447" i="52"/>
  <c r="EE487" i="52"/>
  <c r="EG487" i="52"/>
  <c r="EJ752" i="52"/>
  <c r="EI752" i="52"/>
  <c r="ED794" i="52"/>
  <c r="EB794" i="52"/>
  <c r="EH794" i="52"/>
  <c r="EC794" i="52"/>
  <c r="EP698" i="52"/>
  <c r="ER698" i="52"/>
  <c r="EQ698" i="52"/>
  <c r="EK698" i="52"/>
  <c r="EM698" i="52"/>
  <c r="EL698" i="52"/>
  <c r="GF698" i="52" s="1"/>
  <c r="EN1040" i="52"/>
  <c r="EO1040" i="52"/>
  <c r="EE170" i="52"/>
  <c r="EG170" i="52"/>
  <c r="ED461" i="52"/>
  <c r="EH461" i="52"/>
  <c r="EC461" i="52"/>
  <c r="EB461" i="52"/>
  <c r="FN797" i="52"/>
  <c r="IG797" i="52" s="1"/>
  <c r="FR797" i="52"/>
  <c r="EG1028" i="52"/>
  <c r="FK286" i="52"/>
  <c r="FL286" i="52"/>
  <c r="IE436" i="52"/>
  <c r="ES436" i="52"/>
  <c r="IO436" i="52"/>
  <c r="IN436" i="52"/>
  <c r="FK429" i="52"/>
  <c r="FL429" i="52"/>
  <c r="ED406" i="52"/>
  <c r="EB406" i="52"/>
  <c r="ER926" i="52"/>
  <c r="EK926" i="52"/>
  <c r="EM926" i="52"/>
  <c r="EQ926" i="52"/>
  <c r="EL926" i="52"/>
  <c r="EP926" i="52"/>
  <c r="EE190" i="52"/>
  <c r="EG190" i="52"/>
  <c r="FR423" i="52"/>
  <c r="IO623" i="52"/>
  <c r="ES623" i="52"/>
  <c r="IE623" i="52"/>
  <c r="IN623" i="52"/>
  <c r="Z635" i="52"/>
  <c r="AA635" i="52"/>
  <c r="Z822" i="52"/>
  <c r="AA822" i="52"/>
  <c r="FN821" i="52"/>
  <c r="IG821" i="52" s="1"/>
  <c r="FR821" i="52"/>
  <c r="EJ874" i="52"/>
  <c r="EI874" i="52"/>
  <c r="EG987" i="52"/>
  <c r="EE987" i="52"/>
  <c r="FN1037" i="52"/>
  <c r="IG1037" i="52" s="1"/>
  <c r="FR1037" i="52"/>
  <c r="FK115" i="52"/>
  <c r="FL115" i="52"/>
  <c r="FK65" i="52"/>
  <c r="FK275" i="52"/>
  <c r="FL275" i="52"/>
  <c r="FL354" i="52"/>
  <c r="FK354" i="52"/>
  <c r="FK651" i="52"/>
  <c r="Z486" i="52"/>
  <c r="AA486" i="52"/>
  <c r="EE765" i="52"/>
  <c r="EG765" i="52"/>
  <c r="Z779" i="52"/>
  <c r="AA779" i="52"/>
  <c r="ED679" i="52"/>
  <c r="EC679" i="52"/>
  <c r="EB679" i="52"/>
  <c r="EH679" i="52"/>
  <c r="FL950" i="52"/>
  <c r="ED1023" i="52"/>
  <c r="EB1023" i="52"/>
  <c r="EH1023" i="52"/>
  <c r="EC1023" i="52"/>
  <c r="EE179" i="52"/>
  <c r="EG179" i="52"/>
  <c r="FL233" i="52"/>
  <c r="FK233" i="52"/>
  <c r="ED449" i="52"/>
  <c r="EB449" i="52"/>
  <c r="EC449" i="52"/>
  <c r="EH449" i="52"/>
  <c r="Z457" i="52"/>
  <c r="AA457" i="52"/>
  <c r="ES585" i="52"/>
  <c r="IE585" i="52"/>
  <c r="IN585" i="52"/>
  <c r="IO585" i="52"/>
  <c r="ES639" i="52"/>
  <c r="IE639" i="52"/>
  <c r="IN639" i="52"/>
  <c r="IO639" i="52"/>
  <c r="EC730" i="52"/>
  <c r="EH730" i="52"/>
  <c r="ED730" i="52"/>
  <c r="EB730" i="52"/>
  <c r="ED833" i="52"/>
  <c r="EO833" i="52" s="1"/>
  <c r="EB833" i="52"/>
  <c r="EH802" i="52"/>
  <c r="EL1019" i="52"/>
  <c r="EK1019" i="52"/>
  <c r="ED957" i="52"/>
  <c r="EH957" i="52"/>
  <c r="EB957" i="52"/>
  <c r="EC957" i="52"/>
  <c r="HY75" i="52"/>
  <c r="ED169" i="52"/>
  <c r="EB169" i="52"/>
  <c r="EC169" i="52"/>
  <c r="EH169" i="52"/>
  <c r="ED178" i="52"/>
  <c r="EO178" i="52" s="1"/>
  <c r="EB178" i="52"/>
  <c r="FL417" i="52"/>
  <c r="IK858" i="52"/>
  <c r="IL858" i="52"/>
  <c r="IM858" i="52"/>
  <c r="FK1008" i="52"/>
  <c r="FK174" i="52"/>
  <c r="EE503" i="52"/>
  <c r="EG503" i="52"/>
  <c r="FL703" i="52"/>
  <c r="EC550" i="52"/>
  <c r="EH550" i="52"/>
  <c r="ED550" i="52"/>
  <c r="EB550" i="52"/>
  <c r="HZ637" i="52"/>
  <c r="HY637" i="52"/>
  <c r="IF637" i="52" s="1"/>
  <c r="ED791" i="52"/>
  <c r="EC791" i="52"/>
  <c r="EB791" i="52"/>
  <c r="EH791" i="52"/>
  <c r="ED941" i="52"/>
  <c r="EH941" i="52"/>
  <c r="EC941" i="52"/>
  <c r="EB941" i="52"/>
  <c r="ES118" i="52"/>
  <c r="IE118" i="52"/>
  <c r="IN118" i="52"/>
  <c r="IO118" i="52"/>
  <c r="FN274" i="52"/>
  <c r="IG274" i="52" s="1"/>
  <c r="FR274" i="52"/>
  <c r="EB343" i="52"/>
  <c r="ED343" i="52"/>
  <c r="EG313" i="52"/>
  <c r="EE313" i="52"/>
  <c r="EE427" i="52"/>
  <c r="EG427" i="52"/>
  <c r="IN445" i="52"/>
  <c r="IE445" i="52"/>
  <c r="ES445" i="52"/>
  <c r="IO445" i="52"/>
  <c r="FK652" i="52"/>
  <c r="HY641" i="52"/>
  <c r="HZ641" i="52"/>
  <c r="AA726" i="52"/>
  <c r="Z726" i="52"/>
  <c r="FK732" i="52"/>
  <c r="Z913" i="52"/>
  <c r="AA913" i="52"/>
  <c r="DL1020" i="52"/>
  <c r="DL403" i="52"/>
  <c r="DO403" i="52"/>
  <c r="FK301" i="52"/>
  <c r="IE420" i="52"/>
  <c r="ES420" i="52"/>
  <c r="IN420" i="52"/>
  <c r="IO420" i="52"/>
  <c r="EO207" i="52"/>
  <c r="EN207" i="52"/>
  <c r="AA490" i="52"/>
  <c r="Z490" i="52"/>
  <c r="EG685" i="52"/>
  <c r="EE685" i="52"/>
  <c r="IN829" i="52"/>
  <c r="ES829" i="52"/>
  <c r="IE829" i="52"/>
  <c r="IO829" i="52"/>
  <c r="EG654" i="52"/>
  <c r="EE654" i="52"/>
  <c r="EE963" i="52"/>
  <c r="EG963" i="52"/>
  <c r="ED911" i="52"/>
  <c r="EN911" i="52" s="1"/>
  <c r="EB911" i="52"/>
  <c r="ES213" i="52"/>
  <c r="IE213" i="52"/>
  <c r="IN213" i="52"/>
  <c r="IO213" i="52"/>
  <c r="EI188" i="52"/>
  <c r="EJ188" i="52"/>
  <c r="FL619" i="52"/>
  <c r="EE783" i="52"/>
  <c r="EG783" i="52"/>
  <c r="FR808" i="52"/>
  <c r="FN808" i="52"/>
  <c r="IG808" i="52" s="1"/>
  <c r="EO880" i="52"/>
  <c r="EN880" i="52"/>
  <c r="EG864" i="52"/>
  <c r="EE864" i="52"/>
  <c r="FL863" i="52"/>
  <c r="FK863" i="52"/>
  <c r="EH391" i="52"/>
  <c r="ED622" i="52"/>
  <c r="EB622" i="52"/>
  <c r="EC622" i="52"/>
  <c r="EH622" i="52"/>
  <c r="ES699" i="52"/>
  <c r="IN699" i="52"/>
  <c r="IO699" i="52"/>
  <c r="IE699" i="52"/>
  <c r="AA256" i="52"/>
  <c r="Z256" i="52"/>
  <c r="EH326" i="52"/>
  <c r="FK352" i="52"/>
  <c r="FL352" i="52"/>
  <c r="FR432" i="52"/>
  <c r="ED678" i="52"/>
  <c r="EB678" i="52"/>
  <c r="EH678" i="52"/>
  <c r="EC678" i="52"/>
  <c r="EI902" i="52"/>
  <c r="EJ902" i="52"/>
  <c r="IN260" i="52"/>
  <c r="ES260" i="52"/>
  <c r="IO260" i="52"/>
  <c r="IE260" i="52"/>
  <c r="FK467" i="52"/>
  <c r="FL467" i="52"/>
  <c r="EN593" i="52"/>
  <c r="HY593" i="52" s="1"/>
  <c r="EO593" i="52"/>
  <c r="EE731" i="52"/>
  <c r="EG731" i="52"/>
  <c r="EJ717" i="52"/>
  <c r="EI717" i="52"/>
  <c r="IN805" i="52"/>
  <c r="ES805" i="52"/>
  <c r="IE805" i="52"/>
  <c r="IO805" i="52"/>
  <c r="EN904" i="52"/>
  <c r="EO904" i="52"/>
  <c r="EL456" i="52"/>
  <c r="EK456" i="52"/>
  <c r="ER456" i="52"/>
  <c r="EP456" i="52"/>
  <c r="EM456" i="52"/>
  <c r="EQ456" i="52"/>
  <c r="EH910" i="52"/>
  <c r="ED910" i="52"/>
  <c r="EC910" i="52"/>
  <c r="EB910" i="52"/>
  <c r="EI981" i="52"/>
  <c r="EJ981" i="52"/>
  <c r="EG91" i="52"/>
  <c r="EE91" i="52"/>
  <c r="EJ356" i="52"/>
  <c r="EI356" i="52"/>
  <c r="GL353" i="52"/>
  <c r="HV353" i="52"/>
  <c r="GP353" i="52"/>
  <c r="GM353" i="52"/>
  <c r="HW353" i="52"/>
  <c r="GT353" i="52"/>
  <c r="GJ353" i="52"/>
  <c r="HS353" i="52"/>
  <c r="GR353" i="52"/>
  <c r="GN353" i="52"/>
  <c r="HU353" i="52"/>
  <c r="HT353" i="52"/>
  <c r="GQ353" i="52"/>
  <c r="GU353" i="52"/>
  <c r="GK353" i="52"/>
  <c r="HH353" i="52"/>
  <c r="HG353" i="52"/>
  <c r="HE353" i="52"/>
  <c r="HB353" i="52"/>
  <c r="HM353" i="52"/>
  <c r="HJ353" i="52"/>
  <c r="HQ353" i="52"/>
  <c r="HA353" i="52"/>
  <c r="HP353" i="52"/>
  <c r="HF353" i="52"/>
  <c r="HO353" i="52"/>
  <c r="HK353" i="52"/>
  <c r="HN353" i="52"/>
  <c r="HC353" i="52"/>
  <c r="HD353" i="52"/>
  <c r="HI353" i="52"/>
  <c r="GB353" i="52"/>
  <c r="GC353" i="52"/>
  <c r="FZ353" i="52"/>
  <c r="GA353" i="52"/>
  <c r="GG353" i="52"/>
  <c r="FY353" i="52"/>
  <c r="GD353" i="52"/>
  <c r="GH353" i="52"/>
  <c r="Z499" i="52"/>
  <c r="AA499" i="52"/>
  <c r="FL805" i="52"/>
  <c r="IG378" i="52"/>
  <c r="GT378" i="52"/>
  <c r="GU378" i="52"/>
  <c r="EI851" i="52"/>
  <c r="EJ851" i="52"/>
  <c r="ED918" i="52"/>
  <c r="EN918" i="52" s="1"/>
  <c r="EB918" i="52"/>
  <c r="FN1032" i="52"/>
  <c r="IG1032" i="52" s="1"/>
  <c r="FR1032" i="52"/>
  <c r="FK191" i="52"/>
  <c r="FL191" i="52"/>
  <c r="EP215" i="52"/>
  <c r="EK215" i="52"/>
  <c r="EL215" i="52"/>
  <c r="EQ215" i="52"/>
  <c r="EM215" i="52"/>
  <c r="ER215" i="52"/>
  <c r="EB235" i="52"/>
  <c r="ED235" i="52"/>
  <c r="EC235" i="52"/>
  <c r="EH235" i="52"/>
  <c r="IE430" i="52"/>
  <c r="IN430" i="52"/>
  <c r="ES430" i="52"/>
  <c r="IO430" i="52"/>
  <c r="EC365" i="52"/>
  <c r="FK743" i="52"/>
  <c r="FL743" i="52"/>
  <c r="IE913" i="52"/>
  <c r="ES913" i="52"/>
  <c r="IN913" i="52"/>
  <c r="IO913" i="52"/>
  <c r="EP203" i="52"/>
  <c r="EK203" i="52"/>
  <c r="EL203" i="52"/>
  <c r="HZ203" i="52" s="1"/>
  <c r="EQ203" i="52"/>
  <c r="EM203" i="52"/>
  <c r="ER203" i="52"/>
  <c r="Z413" i="52"/>
  <c r="AA413" i="52"/>
  <c r="FL555" i="52"/>
  <c r="FK555" i="52"/>
  <c r="EB566" i="52"/>
  <c r="ED566" i="52"/>
  <c r="EH566" i="52"/>
  <c r="EC566" i="52"/>
  <c r="FR626" i="52"/>
  <c r="EH723" i="52"/>
  <c r="ED723" i="52"/>
  <c r="EB723" i="52"/>
  <c r="EC723" i="52"/>
  <c r="EQ959" i="52"/>
  <c r="EH891" i="52"/>
  <c r="EB891" i="52"/>
  <c r="ED891" i="52"/>
  <c r="EC891" i="52"/>
  <c r="EB914" i="52"/>
  <c r="ED914" i="52"/>
  <c r="EC914" i="52"/>
  <c r="EH914" i="52"/>
  <c r="FR110" i="52"/>
  <c r="EG350" i="52"/>
  <c r="EE350" i="52"/>
  <c r="EC434" i="52"/>
  <c r="EH434" i="52"/>
  <c r="ED434" i="52"/>
  <c r="EB434" i="52"/>
  <c r="DL441" i="52"/>
  <c r="EC747" i="52"/>
  <c r="EH747" i="52"/>
  <c r="ED747" i="52"/>
  <c r="EB747" i="52"/>
  <c r="FR654" i="52"/>
  <c r="FK776" i="52"/>
  <c r="FL776" i="52"/>
  <c r="EC1007" i="52"/>
  <c r="EH1007" i="52"/>
  <c r="ED1007" i="52"/>
  <c r="EG505" i="52"/>
  <c r="EE505" i="52"/>
  <c r="EE739" i="52"/>
  <c r="EG739" i="52"/>
  <c r="EB514" i="52"/>
  <c r="ED514" i="52"/>
  <c r="EH514" i="52"/>
  <c r="EC514" i="52"/>
  <c r="ES826" i="52"/>
  <c r="IE826" i="52"/>
  <c r="IN826" i="52"/>
  <c r="IO826" i="52"/>
  <c r="GL592" i="52"/>
  <c r="GM592" i="52"/>
  <c r="GN592" i="52"/>
  <c r="GJ592" i="52"/>
  <c r="GK592" i="52"/>
  <c r="ET592" i="52"/>
  <c r="EN926" i="52"/>
  <c r="EO926" i="52"/>
  <c r="FN966" i="52"/>
  <c r="IG966" i="52" s="1"/>
  <c r="FR966" i="52"/>
  <c r="FL201" i="52"/>
  <c r="IE110" i="52"/>
  <c r="IN110" i="52"/>
  <c r="IO110" i="52"/>
  <c r="ES110" i="52"/>
  <c r="FR269" i="52"/>
  <c r="FK283" i="52"/>
  <c r="FL283" i="52"/>
  <c r="DO322" i="52"/>
  <c r="EB595" i="52"/>
  <c r="ED595" i="52"/>
  <c r="EH595" i="52"/>
  <c r="EC595" i="52"/>
  <c r="DL648" i="52"/>
  <c r="DO648" i="52"/>
  <c r="IE795" i="52"/>
  <c r="IO795" i="52"/>
  <c r="IN795" i="52"/>
  <c r="ES795" i="52"/>
  <c r="HJ633" i="52"/>
  <c r="HA633" i="52"/>
  <c r="HF633" i="52"/>
  <c r="HK633" i="52"/>
  <c r="HC633" i="52"/>
  <c r="HD633" i="52"/>
  <c r="HI633" i="52"/>
  <c r="HH633" i="52"/>
  <c r="HB633" i="52"/>
  <c r="HE633" i="52"/>
  <c r="HG633" i="52"/>
  <c r="ED196" i="52"/>
  <c r="EC196" i="52"/>
  <c r="EH196" i="52"/>
  <c r="EB196" i="52"/>
  <c r="DL987" i="52"/>
  <c r="Z1003" i="52"/>
  <c r="AA1003" i="52"/>
  <c r="DO69" i="52"/>
  <c r="DL69" i="52"/>
  <c r="EB241" i="52"/>
  <c r="ED241" i="52"/>
  <c r="EN241" i="52" s="1"/>
  <c r="DL366" i="52"/>
  <c r="DO366" i="52"/>
  <c r="FL484" i="52"/>
  <c r="FK484" i="52"/>
  <c r="DO425" i="52"/>
  <c r="DO796" i="52"/>
  <c r="FL842" i="52"/>
  <c r="FK842" i="52"/>
  <c r="Z909" i="52"/>
  <c r="AA909" i="52"/>
  <c r="FK1025" i="52"/>
  <c r="EO367" i="52"/>
  <c r="EN367" i="52"/>
  <c r="HY367" i="52" s="1"/>
  <c r="EE437" i="52"/>
  <c r="EG437" i="52"/>
  <c r="EE545" i="52"/>
  <c r="EG545" i="52"/>
  <c r="EC737" i="52"/>
  <c r="EH737" i="52"/>
  <c r="ED737" i="52"/>
  <c r="EB737" i="52"/>
  <c r="ED720" i="52"/>
  <c r="EB720" i="52"/>
  <c r="EH720" i="52"/>
  <c r="EC720" i="52"/>
  <c r="FK774" i="52"/>
  <c r="FL774" i="52"/>
  <c r="FN811" i="52"/>
  <c r="IG811" i="52" s="1"/>
  <c r="FR811" i="52"/>
  <c r="EE916" i="52"/>
  <c r="EG916" i="52"/>
  <c r="EG898" i="52"/>
  <c r="EE898" i="52"/>
  <c r="IN77" i="52"/>
  <c r="IO77" i="52"/>
  <c r="ES77" i="52"/>
  <c r="IE77" i="52"/>
  <c r="EC299" i="52"/>
  <c r="EE568" i="52"/>
  <c r="EG568" i="52"/>
  <c r="EG512" i="52"/>
  <c r="EE512" i="52"/>
  <c r="EB106" i="52"/>
  <c r="EH302" i="52"/>
  <c r="FL399" i="52"/>
  <c r="FL339" i="52"/>
  <c r="EE445" i="52"/>
  <c r="EG445" i="52"/>
  <c r="FN601" i="52"/>
  <c r="IG601" i="52" s="1"/>
  <c r="FR601" i="52"/>
  <c r="DO451" i="52"/>
  <c r="EI499" i="52"/>
  <c r="EJ499" i="52"/>
  <c r="FK826" i="52"/>
  <c r="FU378" i="52"/>
  <c r="FW378" i="52" s="1"/>
  <c r="ET378" i="52"/>
  <c r="FV378" i="52"/>
  <c r="ES239" i="52"/>
  <c r="IE239" i="52"/>
  <c r="IN239" i="52"/>
  <c r="IO239" i="52"/>
  <c r="EB385" i="52"/>
  <c r="ED385" i="52"/>
  <c r="EO385" i="52" s="1"/>
  <c r="Z483" i="52"/>
  <c r="AA483" i="52"/>
  <c r="EI760" i="52"/>
  <c r="EJ760" i="52"/>
  <c r="FL777" i="52"/>
  <c r="FK777" i="52"/>
  <c r="FR891" i="52"/>
  <c r="EI167" i="52"/>
  <c r="EJ167" i="52"/>
  <c r="FL801" i="52"/>
  <c r="ED772" i="52"/>
  <c r="EB772" i="52"/>
  <c r="EH772" i="52"/>
  <c r="EC772" i="52"/>
  <c r="FL843" i="52"/>
  <c r="FN916" i="52"/>
  <c r="IG916" i="52" s="1"/>
  <c r="FR916" i="52"/>
  <c r="Z1002" i="52"/>
  <c r="AA1002" i="52"/>
  <c r="FN913" i="52"/>
  <c r="IG913" i="52" s="1"/>
  <c r="FR913" i="52"/>
  <c r="EE72" i="52"/>
  <c r="EG72" i="52"/>
  <c r="ED166" i="52"/>
  <c r="EO166" i="52" s="1"/>
  <c r="EB166" i="52"/>
  <c r="IE429" i="52"/>
  <c r="ES429" i="52"/>
  <c r="IN429" i="52"/>
  <c r="IO429" i="52"/>
  <c r="EE663" i="52"/>
  <c r="EG663" i="52"/>
  <c r="EI458" i="52"/>
  <c r="EJ458" i="52"/>
  <c r="EG620" i="52"/>
  <c r="EE620" i="52"/>
  <c r="EC778" i="52"/>
  <c r="EH778" i="52"/>
  <c r="ED778" i="52"/>
  <c r="EB778" i="52"/>
  <c r="EE556" i="52"/>
  <c r="EG556" i="52"/>
  <c r="EH903" i="52"/>
  <c r="EC903" i="52"/>
  <c r="EB903" i="52"/>
  <c r="ED903" i="52"/>
  <c r="FR1010" i="52"/>
  <c r="AA111" i="52"/>
  <c r="Z111" i="52"/>
  <c r="EP135" i="52"/>
  <c r="EK135" i="52"/>
  <c r="EL135" i="52"/>
  <c r="EQ135" i="52"/>
  <c r="EM135" i="52"/>
  <c r="ER135" i="52"/>
  <c r="FN187" i="52"/>
  <c r="IG187" i="52" s="1"/>
  <c r="FR187" i="52"/>
  <c r="FK371" i="52"/>
  <c r="FL371" i="52"/>
  <c r="ED444" i="52"/>
  <c r="EC444" i="52"/>
  <c r="EH444" i="52"/>
  <c r="EE631" i="52"/>
  <c r="EG631" i="52"/>
  <c r="FK678" i="52"/>
  <c r="EJ1029" i="52"/>
  <c r="EI1029" i="52"/>
  <c r="FL88" i="52"/>
  <c r="FR1033" i="52"/>
  <c r="ES225" i="52"/>
  <c r="IE225" i="52"/>
  <c r="IO225" i="52"/>
  <c r="IN225" i="52"/>
  <c r="DL249" i="52"/>
  <c r="GH386" i="52"/>
  <c r="FY386" i="52"/>
  <c r="DO444" i="52"/>
  <c r="EI456" i="52"/>
  <c r="EJ456" i="52"/>
  <c r="ED680" i="52"/>
  <c r="EB680" i="52"/>
  <c r="EH680" i="52"/>
  <c r="EC680" i="52"/>
  <c r="FK799" i="52"/>
  <c r="EB656" i="52"/>
  <c r="EC656" i="52"/>
  <c r="ED656" i="52"/>
  <c r="EH656" i="52"/>
  <c r="EB615" i="52"/>
  <c r="EC615" i="52"/>
  <c r="ED615" i="52"/>
  <c r="EH615" i="52"/>
  <c r="AC45" i="52"/>
  <c r="Z733" i="52"/>
  <c r="AA733" i="52"/>
  <c r="Z284" i="52"/>
  <c r="AA284" i="52"/>
  <c r="Z397" i="52"/>
  <c r="AA397" i="52"/>
  <c r="Z294" i="52"/>
  <c r="AA294" i="52"/>
  <c r="Z19" i="52"/>
  <c r="AA19" i="52"/>
  <c r="AA20" i="52"/>
  <c r="Z20" i="52"/>
  <c r="Z16" i="52"/>
  <c r="AA16" i="52"/>
  <c r="DO976" i="52"/>
  <c r="DL976" i="52"/>
  <c r="EO104" i="52"/>
  <c r="EN104" i="52"/>
  <c r="Z1000" i="52"/>
  <c r="AA1000" i="52"/>
  <c r="FN299" i="52"/>
  <c r="IG299" i="52" s="1"/>
  <c r="FR299" i="52"/>
  <c r="HH349" i="52"/>
  <c r="HG349" i="52"/>
  <c r="HE349" i="52"/>
  <c r="HB349" i="52"/>
  <c r="HJ349" i="52"/>
  <c r="HA349" i="52"/>
  <c r="HF349" i="52"/>
  <c r="HK349" i="52"/>
  <c r="HC349" i="52"/>
  <c r="HD349" i="52"/>
  <c r="HI349" i="52"/>
  <c r="GM349" i="52"/>
  <c r="GJ349" i="52"/>
  <c r="GN349" i="52"/>
  <c r="HM349" i="52"/>
  <c r="HQ349" i="52"/>
  <c r="HP349" i="52"/>
  <c r="HO349" i="52"/>
  <c r="GK349" i="52"/>
  <c r="HN349" i="52"/>
  <c r="GL349" i="52"/>
  <c r="HU349" i="52"/>
  <c r="GR349" i="52"/>
  <c r="GA349" i="52"/>
  <c r="HT349" i="52"/>
  <c r="GG349" i="52"/>
  <c r="GQ349" i="52"/>
  <c r="FY349" i="52"/>
  <c r="GU349" i="52"/>
  <c r="GD349" i="52"/>
  <c r="GH349" i="52"/>
  <c r="HV349" i="52"/>
  <c r="GB349" i="52"/>
  <c r="GC349" i="52"/>
  <c r="HW349" i="52"/>
  <c r="GP349" i="52"/>
  <c r="FZ349" i="52"/>
  <c r="HS349" i="52"/>
  <c r="GT349" i="52"/>
  <c r="Z309" i="52"/>
  <c r="AA309" i="52"/>
  <c r="FN684" i="52"/>
  <c r="IG684" i="52" s="1"/>
  <c r="FR684" i="52"/>
  <c r="EE612" i="52"/>
  <c r="EG612" i="52"/>
  <c r="EE608" i="52"/>
  <c r="EG608" i="52"/>
  <c r="FN932" i="52"/>
  <c r="IG932" i="52" s="1"/>
  <c r="FR932" i="52"/>
  <c r="EE159" i="52"/>
  <c r="EG159" i="52"/>
  <c r="FK483" i="52"/>
  <c r="FL483" i="52"/>
  <c r="IE657" i="52"/>
  <c r="ES657" i="52"/>
  <c r="IN657" i="52"/>
  <c r="IO657" i="52"/>
  <c r="HV673" i="52"/>
  <c r="GK673" i="52"/>
  <c r="HW673" i="52"/>
  <c r="GL673" i="52"/>
  <c r="HS673" i="52"/>
  <c r="GM673" i="52"/>
  <c r="HU673" i="52"/>
  <c r="GJ673" i="52"/>
  <c r="HT673" i="52"/>
  <c r="GN673" i="52"/>
  <c r="HE673" i="52"/>
  <c r="HG673" i="52"/>
  <c r="HM673" i="52"/>
  <c r="HJ673" i="52"/>
  <c r="GY673" i="52"/>
  <c r="HQ673" i="52"/>
  <c r="HA673" i="52"/>
  <c r="GX673" i="52"/>
  <c r="HP673" i="52"/>
  <c r="HF673" i="52"/>
  <c r="GW673" i="52"/>
  <c r="HO673" i="52"/>
  <c r="HK673" i="52"/>
  <c r="HN673" i="52"/>
  <c r="HC673" i="52"/>
  <c r="HD673" i="52"/>
  <c r="HI673" i="52"/>
  <c r="HH673" i="52"/>
  <c r="HB673" i="52"/>
  <c r="GD673" i="52"/>
  <c r="GC673" i="52"/>
  <c r="GR673" i="52"/>
  <c r="GB673" i="52"/>
  <c r="GH673" i="52"/>
  <c r="FZ673" i="52"/>
  <c r="GQ673" i="52"/>
  <c r="GA673" i="52"/>
  <c r="GG673" i="52"/>
  <c r="FY673" i="52"/>
  <c r="GP673" i="52"/>
  <c r="EH996" i="52"/>
  <c r="EC996" i="52"/>
  <c r="ED996" i="52"/>
  <c r="EB996" i="52"/>
  <c r="EI311" i="52"/>
  <c r="EJ311" i="52"/>
  <c r="FN406" i="52"/>
  <c r="IG406" i="52" s="1"/>
  <c r="FR406" i="52"/>
  <c r="FK441" i="52"/>
  <c r="FL441" i="52"/>
  <c r="ES595" i="52"/>
  <c r="IE595" i="52"/>
  <c r="IN595" i="52"/>
  <c r="IO595" i="52"/>
  <c r="EJ526" i="52"/>
  <c r="EI526" i="52"/>
  <c r="FK775" i="52"/>
  <c r="FL775" i="52"/>
  <c r="FK664" i="52"/>
  <c r="FL664" i="52"/>
  <c r="Z780" i="52"/>
  <c r="AA780" i="52"/>
  <c r="FL704" i="52"/>
  <c r="FK704" i="52"/>
  <c r="Z776" i="52"/>
  <c r="AA776" i="52"/>
  <c r="FR943" i="52"/>
  <c r="FN943" i="52"/>
  <c r="IG943" i="52" s="1"/>
  <c r="ES107" i="52"/>
  <c r="IE107" i="52"/>
  <c r="IO107" i="52"/>
  <c r="IN107" i="52"/>
  <c r="EE623" i="52"/>
  <c r="EG623" i="52"/>
  <c r="EK808" i="52"/>
  <c r="EL808" i="52"/>
  <c r="EP808" i="52"/>
  <c r="ER808" i="52"/>
  <c r="EM808" i="52"/>
  <c r="EQ808" i="52"/>
  <c r="IL859" i="52"/>
  <c r="IM859" i="52"/>
  <c r="IB859" i="52"/>
  <c r="IK859" i="52"/>
  <c r="EB887" i="52"/>
  <c r="ED887" i="52"/>
  <c r="EC887" i="52"/>
  <c r="EH887" i="52"/>
  <c r="EH1001" i="52"/>
  <c r="ED1001" i="52"/>
  <c r="EB1001" i="52"/>
  <c r="EC1001" i="52"/>
  <c r="EB319" i="52"/>
  <c r="ED319" i="52"/>
  <c r="EH319" i="52"/>
  <c r="EC319" i="52"/>
  <c r="FK253" i="52"/>
  <c r="FL253" i="52"/>
  <c r="FK450" i="52"/>
  <c r="FL450" i="52"/>
  <c r="AA498" i="52"/>
  <c r="Z498" i="52"/>
  <c r="Z792" i="52"/>
  <c r="AA792" i="52"/>
  <c r="EE768" i="52"/>
  <c r="EG768" i="52"/>
  <c r="EB496" i="52"/>
  <c r="ED496" i="52"/>
  <c r="EH496" i="52"/>
  <c r="EC496" i="52"/>
  <c r="EE940" i="52"/>
  <c r="EG940" i="52"/>
  <c r="FN135" i="52"/>
  <c r="IG135" i="52" s="1"/>
  <c r="FR135" i="52"/>
  <c r="EE433" i="52"/>
  <c r="EC430" i="52"/>
  <c r="EH430" i="52"/>
  <c r="ED430" i="52"/>
  <c r="EB430" i="52"/>
  <c r="FL497" i="52"/>
  <c r="FK497" i="52"/>
  <c r="EI481" i="52"/>
  <c r="EJ481" i="52"/>
  <c r="FK702" i="52"/>
  <c r="FL702" i="52"/>
  <c r="EN89" i="52"/>
  <c r="EO89" i="52"/>
  <c r="EJ1050" i="52"/>
  <c r="EI1050" i="52"/>
  <c r="FK234" i="52"/>
  <c r="FL234" i="52"/>
  <c r="EI452" i="52"/>
  <c r="EJ452" i="52"/>
  <c r="FR439" i="52"/>
  <c r="FN439" i="52"/>
  <c r="IG439" i="52" s="1"/>
  <c r="Z745" i="52"/>
  <c r="AA745" i="52"/>
  <c r="EE946" i="52"/>
  <c r="EG946" i="52"/>
  <c r="FR1020" i="52"/>
  <c r="EE356" i="52"/>
  <c r="EG356" i="52"/>
  <c r="IE426" i="52"/>
  <c r="ES426" i="52"/>
  <c r="IN426" i="52"/>
  <c r="IO426" i="52"/>
  <c r="EN578" i="52"/>
  <c r="DL380" i="52"/>
  <c r="DO380" i="52"/>
  <c r="EE601" i="52"/>
  <c r="EG601" i="52"/>
  <c r="EE826" i="52"/>
  <c r="EG826" i="52"/>
  <c r="EK230" i="52"/>
  <c r="EL230" i="52"/>
  <c r="EP230" i="52"/>
  <c r="ER230" i="52"/>
  <c r="EM230" i="52"/>
  <c r="EQ230" i="52"/>
  <c r="ED990" i="52"/>
  <c r="EH990" i="52"/>
  <c r="EB990" i="52"/>
  <c r="EC990" i="52"/>
  <c r="FK310" i="52"/>
  <c r="FL310" i="52"/>
  <c r="EB334" i="52"/>
  <c r="ED334" i="52"/>
  <c r="FL404" i="52"/>
  <c r="FK404" i="52"/>
  <c r="AA472" i="52"/>
  <c r="Z472" i="52"/>
  <c r="FR652" i="52"/>
  <c r="EE718" i="52"/>
  <c r="EG718" i="52"/>
  <c r="EE853" i="52"/>
  <c r="EG853" i="52"/>
  <c r="EE107" i="52"/>
  <c r="EE1037" i="52"/>
  <c r="ED387" i="52"/>
  <c r="EO387" i="52" s="1"/>
  <c r="EB387" i="52"/>
  <c r="FN284" i="52"/>
  <c r="IG284" i="52" s="1"/>
  <c r="FR284" i="52"/>
  <c r="ED788" i="52"/>
  <c r="EH788" i="52"/>
  <c r="EB788" i="52"/>
  <c r="EC788" i="52"/>
  <c r="DL836" i="52"/>
  <c r="GB592" i="52"/>
  <c r="GA592" i="52"/>
  <c r="FZ592" i="52"/>
  <c r="GF592" i="52"/>
  <c r="HZ592" i="52"/>
  <c r="GD592" i="52"/>
  <c r="FY592" i="52"/>
  <c r="GG592" i="52"/>
  <c r="GC592" i="52"/>
  <c r="GH592" i="52"/>
  <c r="ED846" i="52"/>
  <c r="EC846" i="52"/>
  <c r="EH846" i="52"/>
  <c r="EB846" i="52"/>
  <c r="EI871" i="52"/>
  <c r="EJ871" i="52"/>
  <c r="ED949" i="52"/>
  <c r="EB949" i="52"/>
  <c r="EH949" i="52"/>
  <c r="EC949" i="52"/>
  <c r="FK113" i="52"/>
  <c r="EE396" i="52"/>
  <c r="EG396" i="52"/>
  <c r="DL427" i="52"/>
  <c r="EB373" i="52"/>
  <c r="ED373" i="52"/>
  <c r="FK586" i="52"/>
  <c r="FL586" i="52"/>
  <c r="Z492" i="52"/>
  <c r="AA492" i="52"/>
  <c r="IN885" i="52"/>
  <c r="IO885" i="52"/>
  <c r="ES885" i="52"/>
  <c r="IE885" i="52"/>
  <c r="Z851" i="52"/>
  <c r="AA851" i="52"/>
  <c r="FN1043" i="52"/>
  <c r="IG1043" i="52" s="1"/>
  <c r="FR1043" i="52"/>
  <c r="EI168" i="52"/>
  <c r="EJ168" i="52"/>
  <c r="EN256" i="52"/>
  <c r="FR415" i="52"/>
  <c r="FN415" i="52"/>
  <c r="IG415" i="52" s="1"/>
  <c r="ED463" i="52"/>
  <c r="EH463" i="52"/>
  <c r="EC463" i="52"/>
  <c r="EB463" i="52"/>
  <c r="ES619" i="52"/>
  <c r="IE619" i="52"/>
  <c r="IN619" i="52"/>
  <c r="IO619" i="52"/>
  <c r="Z812" i="52"/>
  <c r="AA812" i="52"/>
  <c r="EO934" i="52"/>
  <c r="EN934" i="52"/>
  <c r="EN938" i="52"/>
  <c r="EH65" i="52"/>
  <c r="EC65" i="52"/>
  <c r="ED65" i="52"/>
  <c r="EB65" i="52"/>
  <c r="EI170" i="52"/>
  <c r="EJ170" i="52"/>
  <c r="EE419" i="52"/>
  <c r="EG419" i="52"/>
  <c r="DO436" i="52"/>
  <c r="DL436" i="52"/>
  <c r="ED432" i="52"/>
  <c r="EC432" i="52"/>
  <c r="EH432" i="52"/>
  <c r="EB432" i="52"/>
  <c r="DO773" i="52"/>
  <c r="DL773" i="52"/>
  <c r="EJ768" i="52"/>
  <c r="EI768" i="52"/>
  <c r="EG825" i="52"/>
  <c r="EE825" i="52"/>
  <c r="ED889" i="52"/>
  <c r="EC889" i="52"/>
  <c r="EH889" i="52"/>
  <c r="EB889" i="52"/>
  <c r="FL332" i="52"/>
  <c r="FK332" i="52"/>
  <c r="ES817" i="52"/>
  <c r="IE817" i="52"/>
  <c r="IO817" i="52"/>
  <c r="IN817" i="52"/>
  <c r="FK816" i="52"/>
  <c r="HV621" i="52"/>
  <c r="HW621" i="52"/>
  <c r="HS621" i="52"/>
  <c r="HU621" i="52"/>
  <c r="HT621" i="52"/>
  <c r="ED100" i="52"/>
  <c r="EC100" i="52"/>
  <c r="EH100" i="52"/>
  <c r="EB100" i="52"/>
  <c r="DL119" i="52"/>
  <c r="DO119" i="52"/>
  <c r="FN225" i="52"/>
  <c r="IG225" i="52" s="1"/>
  <c r="FR225" i="52"/>
  <c r="EG326" i="52"/>
  <c r="EE326" i="52"/>
  <c r="FL265" i="52"/>
  <c r="EE742" i="52"/>
  <c r="EG742" i="52"/>
  <c r="Z754" i="52"/>
  <c r="AA754" i="52"/>
  <c r="EG480" i="52"/>
  <c r="EE480" i="52"/>
  <c r="EE1045" i="52"/>
  <c r="DL399" i="52"/>
  <c r="DO399" i="52"/>
  <c r="EN292" i="52"/>
  <c r="EO292" i="52"/>
  <c r="EB338" i="52"/>
  <c r="EH338" i="52"/>
  <c r="EC338" i="52"/>
  <c r="ED338" i="52"/>
  <c r="EE533" i="52"/>
  <c r="EG533" i="52"/>
  <c r="AA421" i="52"/>
  <c r="Z421" i="52"/>
  <c r="EH712" i="52"/>
  <c r="ED712" i="52"/>
  <c r="EB712" i="52"/>
  <c r="EC712" i="52"/>
  <c r="EE824" i="52"/>
  <c r="EG824" i="52"/>
  <c r="EG806" i="52"/>
  <c r="EE806" i="52"/>
  <c r="EB780" i="52"/>
  <c r="ED780" i="52"/>
  <c r="EH780" i="52"/>
  <c r="EC780" i="52"/>
  <c r="ET942" i="52"/>
  <c r="FV942" i="52"/>
  <c r="FU942" i="52"/>
  <c r="FW942" i="52" s="1"/>
  <c r="ER372" i="52"/>
  <c r="EQ372" i="52"/>
  <c r="EM372" i="52"/>
  <c r="EK372" i="52"/>
  <c r="EL372" i="52"/>
  <c r="EP372" i="52"/>
  <c r="EN968" i="52"/>
  <c r="HY968" i="52" s="1"/>
  <c r="EO968" i="52"/>
  <c r="FK361" i="52"/>
  <c r="FL361" i="52"/>
  <c r="ED447" i="52"/>
  <c r="EB447" i="52"/>
  <c r="EC447" i="52"/>
  <c r="EH447" i="52"/>
  <c r="EG428" i="52"/>
  <c r="DO807" i="52"/>
  <c r="ED853" i="52"/>
  <c r="EC853" i="52"/>
  <c r="EH853" i="52"/>
  <c r="EB853" i="52"/>
  <c r="EB913" i="52"/>
  <c r="ED913" i="52"/>
  <c r="EE175" i="52"/>
  <c r="EG175" i="52"/>
  <c r="IO333" i="52"/>
  <c r="IE333" i="52"/>
  <c r="ES333" i="52"/>
  <c r="IN333" i="52"/>
  <c r="ET333" i="52"/>
  <c r="GF333" i="52"/>
  <c r="FL330" i="52"/>
  <c r="FK604" i="52"/>
  <c r="EE883" i="52"/>
  <c r="EG883" i="52"/>
  <c r="EE992" i="52"/>
  <c r="FL761" i="52"/>
  <c r="FK761" i="52"/>
  <c r="ES808" i="52"/>
  <c r="IE808" i="52"/>
  <c r="IO808" i="52"/>
  <c r="IN808" i="52"/>
  <c r="EJ189" i="52"/>
  <c r="EI189" i="52"/>
  <c r="EN354" i="52"/>
  <c r="EO354" i="52"/>
  <c r="EC327" i="52"/>
  <c r="EE469" i="52"/>
  <c r="EG469" i="52"/>
  <c r="GG669" i="52"/>
  <c r="HV669" i="52"/>
  <c r="FY669" i="52"/>
  <c r="HW669" i="52"/>
  <c r="GD669" i="52"/>
  <c r="HS669" i="52"/>
  <c r="GC669" i="52"/>
  <c r="HU669" i="52"/>
  <c r="GB669" i="52"/>
  <c r="GH669" i="52"/>
  <c r="HT669" i="52"/>
  <c r="FZ669" i="52"/>
  <c r="GA669" i="52"/>
  <c r="GK669" i="52"/>
  <c r="GL669" i="52"/>
  <c r="GM669" i="52"/>
  <c r="GJ669" i="52"/>
  <c r="GN669" i="52"/>
  <c r="GP669" i="52"/>
  <c r="HE669" i="52"/>
  <c r="HG669" i="52"/>
  <c r="GT669" i="52"/>
  <c r="HM669" i="52"/>
  <c r="HJ669" i="52"/>
  <c r="GR669" i="52"/>
  <c r="HQ669" i="52"/>
  <c r="HA669" i="52"/>
  <c r="HP669" i="52"/>
  <c r="HF669" i="52"/>
  <c r="GQ669" i="52"/>
  <c r="HO669" i="52"/>
  <c r="HK669" i="52"/>
  <c r="GU669" i="52"/>
  <c r="HN669" i="52"/>
  <c r="HC669" i="52"/>
  <c r="HD669" i="52"/>
  <c r="HI669" i="52"/>
  <c r="HH669" i="52"/>
  <c r="HB669" i="52"/>
  <c r="ED822" i="52"/>
  <c r="EB822" i="52"/>
  <c r="EG66" i="52"/>
  <c r="EE66" i="52"/>
  <c r="EC997" i="52"/>
  <c r="EH997" i="52"/>
  <c r="ED997" i="52"/>
  <c r="EB997" i="52"/>
  <c r="FK297" i="52"/>
  <c r="EE585" i="52"/>
  <c r="EG585" i="52"/>
  <c r="EE478" i="52"/>
  <c r="EG478" i="52"/>
  <c r="EE762" i="52"/>
  <c r="EG762" i="52"/>
  <c r="Z844" i="52"/>
  <c r="AA844" i="52"/>
  <c r="EJ1045" i="52"/>
  <c r="EI1045" i="52"/>
  <c r="ED255" i="52"/>
  <c r="EB255" i="52"/>
  <c r="EH255" i="52"/>
  <c r="EC255" i="52"/>
  <c r="EE122" i="52"/>
  <c r="EG122" i="52"/>
  <c r="FR789" i="52"/>
  <c r="FN789" i="52"/>
  <c r="IG789" i="52" s="1"/>
  <c r="EN217" i="52"/>
  <c r="EO217" i="52"/>
  <c r="DL894" i="52"/>
  <c r="ES112" i="52"/>
  <c r="IE112" i="52"/>
  <c r="IN112" i="52"/>
  <c r="IO112" i="52"/>
  <c r="EI487" i="52"/>
  <c r="EJ487" i="52"/>
  <c r="ED405" i="52"/>
  <c r="EH405" i="52"/>
  <c r="EC405" i="52"/>
  <c r="EE502" i="52"/>
  <c r="EG502" i="52"/>
  <c r="EC676" i="52"/>
  <c r="EB676" i="52"/>
  <c r="EH676" i="52"/>
  <c r="ED676" i="52"/>
  <c r="FR787" i="52"/>
  <c r="FN787" i="52"/>
  <c r="IG787" i="52" s="1"/>
  <c r="EG818" i="52"/>
  <c r="EE818" i="52"/>
  <c r="EB162" i="52"/>
  <c r="ED162" i="52"/>
  <c r="FK121" i="52"/>
  <c r="FL121" i="52"/>
  <c r="ED359" i="52"/>
  <c r="EB359" i="52"/>
  <c r="ED260" i="52"/>
  <c r="EO260" i="52" s="1"/>
  <c r="EB260" i="52"/>
  <c r="EE627" i="52"/>
  <c r="EG627" i="52"/>
  <c r="FK491" i="52"/>
  <c r="FL491" i="52"/>
  <c r="DO1009" i="52"/>
  <c r="DL1009" i="52"/>
  <c r="EE254" i="52"/>
  <c r="EG254" i="52"/>
  <c r="Z423" i="52"/>
  <c r="AA423" i="52"/>
  <c r="FK823" i="52"/>
  <c r="FL823" i="52"/>
  <c r="EO804" i="52"/>
  <c r="EN804" i="52"/>
  <c r="EG892" i="52"/>
  <c r="EE892" i="52"/>
  <c r="EC94" i="52"/>
  <c r="EH94" i="52"/>
  <c r="ED94" i="52"/>
  <c r="EB94" i="52"/>
  <c r="EG193" i="52"/>
  <c r="EE193" i="52"/>
  <c r="ED511" i="52"/>
  <c r="EH511" i="52"/>
  <c r="EC511" i="52"/>
  <c r="EB511" i="52"/>
  <c r="FL541" i="52"/>
  <c r="FK541" i="52"/>
  <c r="EE495" i="52"/>
  <c r="EG495" i="52"/>
  <c r="EH744" i="52"/>
  <c r="ED744" i="52"/>
  <c r="EB744" i="52"/>
  <c r="EC744" i="52"/>
  <c r="EB830" i="52"/>
  <c r="ED830" i="52"/>
  <c r="EH830" i="52"/>
  <c r="EC830" i="52"/>
  <c r="Z897" i="52"/>
  <c r="AA897" i="52"/>
  <c r="ED908" i="52"/>
  <c r="EB908" i="52"/>
  <c r="AA86" i="52"/>
  <c r="Z86" i="52"/>
  <c r="EE851" i="52"/>
  <c r="EG851" i="52"/>
  <c r="FK111" i="52"/>
  <c r="EB287" i="52"/>
  <c r="ED287" i="52"/>
  <c r="EH361" i="52"/>
  <c r="EG510" i="52"/>
  <c r="EE510" i="52"/>
  <c r="EG492" i="52"/>
  <c r="EE492" i="52"/>
  <c r="AA506" i="52"/>
  <c r="Z506" i="52"/>
  <c r="EJ720" i="52"/>
  <c r="EI720" i="52"/>
  <c r="FL956" i="52"/>
  <c r="FK956" i="52"/>
  <c r="EC340" i="52"/>
  <c r="EH340" i="52"/>
  <c r="ED340" i="52"/>
  <c r="EB340" i="52"/>
  <c r="DL237" i="52"/>
  <c r="DO237" i="52"/>
  <c r="FK321" i="52"/>
  <c r="FL321" i="52"/>
  <c r="IO353" i="52"/>
  <c r="IN353" i="52"/>
  <c r="IE353" i="52"/>
  <c r="ES353" i="52"/>
  <c r="GF353" i="52"/>
  <c r="ET353" i="52"/>
  <c r="FK470" i="52"/>
  <c r="FL470" i="52"/>
  <c r="EE795" i="52"/>
  <c r="EG795" i="52"/>
  <c r="EH709" i="52"/>
  <c r="EB709" i="52"/>
  <c r="EC709" i="52"/>
  <c r="ED709" i="52"/>
  <c r="Z840" i="52"/>
  <c r="AA840" i="52"/>
  <c r="EB176" i="52"/>
  <c r="ED176" i="52"/>
  <c r="EC176" i="52"/>
  <c r="EH176" i="52"/>
  <c r="IO205" i="52"/>
  <c r="IN205" i="52"/>
  <c r="ES205" i="52"/>
  <c r="IE205" i="52"/>
  <c r="EE424" i="52"/>
  <c r="EK424" i="52" s="1"/>
  <c r="FR409" i="52"/>
  <c r="FN409" i="52"/>
  <c r="IG409" i="52" s="1"/>
  <c r="EE636" i="52"/>
  <c r="EG636" i="52"/>
  <c r="IO698" i="52"/>
  <c r="IN698" i="52"/>
  <c r="IE698" i="52"/>
  <c r="ES698" i="52"/>
  <c r="FR802" i="52"/>
  <c r="FN802" i="52"/>
  <c r="IG802" i="52" s="1"/>
  <c r="Z766" i="52"/>
  <c r="AA766" i="52"/>
  <c r="EE986" i="52"/>
  <c r="EG986" i="52"/>
  <c r="ED249" i="52"/>
  <c r="EB249" i="52"/>
  <c r="EC249" i="52"/>
  <c r="EH249" i="52"/>
  <c r="EG290" i="52"/>
  <c r="EE290" i="52"/>
  <c r="FL531" i="52"/>
  <c r="FK531" i="52"/>
  <c r="FK499" i="52"/>
  <c r="FL499" i="52"/>
  <c r="DO624" i="52"/>
  <c r="DL624" i="52"/>
  <c r="EH787" i="52"/>
  <c r="ES843" i="52"/>
  <c r="IE843" i="52"/>
  <c r="IO843" i="52"/>
  <c r="IN843" i="52"/>
  <c r="FK1020" i="52"/>
  <c r="EH270" i="52"/>
  <c r="FN412" i="52"/>
  <c r="IG412" i="52" s="1"/>
  <c r="FR412" i="52"/>
  <c r="FL471" i="52"/>
  <c r="FK471" i="52"/>
  <c r="EO784" i="52"/>
  <c r="EN784" i="52"/>
  <c r="HY784" i="52" s="1"/>
  <c r="HE649" i="52"/>
  <c r="HG649" i="52"/>
  <c r="HJ649" i="52"/>
  <c r="HA649" i="52"/>
  <c r="HF649" i="52"/>
  <c r="HK649" i="52"/>
  <c r="HC649" i="52"/>
  <c r="HD649" i="52"/>
  <c r="HI649" i="52"/>
  <c r="HH649" i="52"/>
  <c r="HB649" i="52"/>
  <c r="ED231" i="52"/>
  <c r="EO231" i="52" s="1"/>
  <c r="EB231" i="52"/>
  <c r="EL536" i="52"/>
  <c r="EP536" i="52"/>
  <c r="EM536" i="52"/>
  <c r="ER536" i="52"/>
  <c r="EK536" i="52"/>
  <c r="EQ536" i="52"/>
  <c r="FK440" i="52"/>
  <c r="FK769" i="52"/>
  <c r="FL769" i="52"/>
  <c r="EE794" i="52"/>
  <c r="EG794" i="52"/>
  <c r="EJ1012" i="52"/>
  <c r="EI1012" i="52"/>
  <c r="FK913" i="52"/>
  <c r="DL94" i="52"/>
  <c r="DO94" i="52"/>
  <c r="FK109" i="52"/>
  <c r="ED170" i="52"/>
  <c r="EB170" i="52"/>
  <c r="EC170" i="52"/>
  <c r="EH170" i="52"/>
  <c r="IO243" i="52"/>
  <c r="ES243" i="52"/>
  <c r="IE243" i="52"/>
  <c r="IN243" i="52"/>
  <c r="ED448" i="52"/>
  <c r="EC448" i="52"/>
  <c r="EH448" i="52"/>
  <c r="Z480" i="52"/>
  <c r="AA480" i="52"/>
  <c r="FK753" i="52"/>
  <c r="FL753" i="52"/>
  <c r="FL722" i="52"/>
  <c r="FK722" i="52"/>
  <c r="EH717" i="52"/>
  <c r="EC717" i="52"/>
  <c r="EB717" i="52"/>
  <c r="ED717" i="52"/>
  <c r="DO861" i="52"/>
  <c r="DL861" i="52"/>
  <c r="FN1045" i="52"/>
  <c r="IG1045" i="52" s="1"/>
  <c r="FR1045" i="52"/>
  <c r="EE286" i="52"/>
  <c r="EG286" i="52"/>
  <c r="FN417" i="52"/>
  <c r="IG417" i="52" s="1"/>
  <c r="FR417" i="52"/>
  <c r="EG429" i="52"/>
  <c r="EE429" i="52"/>
  <c r="EG406" i="52"/>
  <c r="EE406" i="52"/>
  <c r="FL638" i="52"/>
  <c r="FK638" i="52"/>
  <c r="FR672" i="52"/>
  <c r="Z761" i="52"/>
  <c r="AA761" i="52"/>
  <c r="ES818" i="52"/>
  <c r="IE818" i="52"/>
  <c r="IO818" i="52"/>
  <c r="IN818" i="52"/>
  <c r="FK750" i="52"/>
  <c r="FL700" i="52"/>
  <c r="ED821" i="52"/>
  <c r="EB821" i="52"/>
  <c r="EH821" i="52"/>
  <c r="EC821" i="52"/>
  <c r="EN464" i="52"/>
  <c r="EO464" i="52"/>
  <c r="EK1050" i="52"/>
  <c r="EL1050" i="52"/>
  <c r="DL105" i="52"/>
  <c r="DO105" i="52"/>
  <c r="ED190" i="52"/>
  <c r="EO190" i="52" s="1"/>
  <c r="EB190" i="52"/>
  <c r="FL244" i="52"/>
  <c r="FR361" i="52"/>
  <c r="FN361" i="52"/>
  <c r="IG361" i="52" s="1"/>
  <c r="ES545" i="52"/>
  <c r="IE545" i="52"/>
  <c r="IN545" i="52"/>
  <c r="IO545" i="52"/>
  <c r="EH115" i="52"/>
  <c r="EC115" i="52"/>
  <c r="ED115" i="52"/>
  <c r="DL65" i="52"/>
  <c r="DO65" i="52"/>
  <c r="FL639" i="52"/>
  <c r="EH840" i="52"/>
  <c r="ED840" i="52"/>
  <c r="EB840" i="52"/>
  <c r="EC840" i="52"/>
  <c r="EE915" i="52"/>
  <c r="EG915" i="52"/>
  <c r="FN974" i="52"/>
  <c r="IG974" i="52" s="1"/>
  <c r="FR974" i="52"/>
  <c r="FK1023" i="52"/>
  <c r="FL1023" i="52"/>
  <c r="EE125" i="52"/>
  <c r="EG125" i="52"/>
  <c r="ED179" i="52"/>
  <c r="EB179" i="52"/>
  <c r="EH179" i="52"/>
  <c r="EC179" i="52"/>
  <c r="FK449" i="52"/>
  <c r="FL449" i="52"/>
  <c r="EB452" i="52"/>
  <c r="ED452" i="52"/>
  <c r="EH452" i="52"/>
  <c r="EC452" i="52"/>
  <c r="EE730" i="52"/>
  <c r="EG730" i="52"/>
  <c r="EE833" i="52"/>
  <c r="EG833" i="52"/>
  <c r="ES787" i="52"/>
  <c r="IE787" i="52"/>
  <c r="IN787" i="52"/>
  <c r="IO787" i="52"/>
  <c r="EJ732" i="52"/>
  <c r="EI732" i="52"/>
  <c r="Z539" i="52"/>
  <c r="AA539" i="52"/>
  <c r="IN75" i="52"/>
  <c r="IE75" i="52"/>
  <c r="ES75" i="52"/>
  <c r="IO75" i="52"/>
  <c r="GF75" i="52"/>
  <c r="FN175" i="52"/>
  <c r="IG175" i="52" s="1"/>
  <c r="FR175" i="52"/>
  <c r="EO223" i="52"/>
  <c r="EN223" i="52"/>
  <c r="EH401" i="52"/>
  <c r="ED401" i="52"/>
  <c r="EC401" i="52"/>
  <c r="EB401" i="52"/>
  <c r="Z1006" i="52"/>
  <c r="AA1006" i="52"/>
  <c r="EI517" i="52"/>
  <c r="EJ517" i="52"/>
  <c r="Z469" i="52"/>
  <c r="AA469" i="52"/>
  <c r="EB564" i="52"/>
  <c r="ED564" i="52"/>
  <c r="EC564" i="52"/>
  <c r="EH564" i="52"/>
  <c r="IJ858" i="52"/>
  <c r="Z557" i="52"/>
  <c r="AA557" i="52"/>
  <c r="DO61" i="52"/>
  <c r="DL61" i="52"/>
  <c r="FK839" i="52"/>
  <c r="FL839" i="52"/>
  <c r="FL192" i="52"/>
  <c r="FK192" i="52"/>
  <c r="EK197" i="52"/>
  <c r="EL197" i="52"/>
  <c r="ED312" i="52"/>
  <c r="EH312" i="52"/>
  <c r="EC312" i="52"/>
  <c r="EB312" i="52"/>
  <c r="FR280" i="52"/>
  <c r="FN280" i="52"/>
  <c r="IG280" i="52" s="1"/>
  <c r="ES369" i="52"/>
  <c r="IE369" i="52"/>
  <c r="IO369" i="52"/>
  <c r="IN369" i="52"/>
  <c r="EC585" i="52"/>
  <c r="HY649" i="52"/>
  <c r="HZ649" i="52"/>
  <c r="IE637" i="52"/>
  <c r="ES637" i="52"/>
  <c r="IO637" i="52"/>
  <c r="IN637" i="52"/>
  <c r="ET637" i="52"/>
  <c r="GF637" i="52"/>
  <c r="EI179" i="52"/>
  <c r="EJ179" i="52"/>
  <c r="EE302" i="52"/>
  <c r="EG302" i="52"/>
  <c r="Z327" i="52"/>
  <c r="AA327" i="52"/>
  <c r="ED427" i="52"/>
  <c r="EC427" i="52"/>
  <c r="EH427" i="52"/>
  <c r="EB427" i="52"/>
  <c r="IE641" i="52"/>
  <c r="ES641" i="52"/>
  <c r="IO641" i="52"/>
  <c r="IN641" i="52"/>
  <c r="GF641" i="52"/>
  <c r="ET641" i="52"/>
  <c r="AA801" i="52"/>
  <c r="Z801" i="52"/>
  <c r="IC924" i="52"/>
  <c r="IQ924" i="52"/>
  <c r="ED869" i="52"/>
  <c r="EB869" i="52"/>
  <c r="EH869" i="52"/>
  <c r="EC869" i="52"/>
  <c r="FK998" i="52"/>
  <c r="FK403" i="52"/>
  <c r="DO301" i="52"/>
  <c r="DL301" i="52"/>
  <c r="FR604" i="52"/>
  <c r="ED685" i="52"/>
  <c r="EC685" i="52"/>
  <c r="EH685" i="52"/>
  <c r="EB685" i="52"/>
  <c r="EJ739" i="52"/>
  <c r="EI739" i="52"/>
  <c r="Z804" i="52"/>
  <c r="AA804" i="52"/>
  <c r="EO911" i="52"/>
  <c r="FN877" i="52"/>
  <c r="IG877" i="52" s="1"/>
  <c r="FR877" i="52"/>
  <c r="EC1009" i="52"/>
  <c r="EH1009" i="52"/>
  <c r="ED1009" i="52"/>
  <c r="EB1009" i="52"/>
  <c r="EB195" i="52"/>
  <c r="FR347" i="52"/>
  <c r="FK300" i="52"/>
  <c r="FL300" i="52"/>
  <c r="FL473" i="52"/>
  <c r="FK473" i="52"/>
  <c r="FL435" i="52"/>
  <c r="EB783" i="52"/>
  <c r="ED783" i="52"/>
  <c r="EO783" i="52" s="1"/>
  <c r="EB864" i="52"/>
  <c r="ED864" i="52"/>
  <c r="EC864" i="52"/>
  <c r="EH864" i="52"/>
  <c r="IE956" i="52"/>
  <c r="IO956" i="52"/>
  <c r="IN956" i="52"/>
  <c r="ES956" i="52"/>
  <c r="FK1021" i="52"/>
  <c r="FL1021" i="52"/>
  <c r="FN1050" i="52"/>
  <c r="IG1050" i="52" s="1"/>
  <c r="FR1050" i="52"/>
  <c r="FN288" i="52"/>
  <c r="IG288" i="52" s="1"/>
  <c r="FR288" i="52"/>
  <c r="ES695" i="52"/>
  <c r="IO695" i="52"/>
  <c r="IN695" i="52"/>
  <c r="IE695" i="52"/>
  <c r="ES877" i="52"/>
  <c r="IE877" i="52"/>
  <c r="IN877" i="52"/>
  <c r="IO877" i="52"/>
  <c r="EC177" i="52"/>
  <c r="EC326" i="52"/>
  <c r="FR296" i="52"/>
  <c r="FN296" i="52"/>
  <c r="IG296" i="52" s="1"/>
  <c r="FR366" i="52"/>
  <c r="EE817" i="52"/>
  <c r="EG817" i="52"/>
  <c r="EC779" i="52"/>
  <c r="ED779" i="52"/>
  <c r="EH779" i="52"/>
  <c r="EB779" i="52"/>
  <c r="IG534" i="52"/>
  <c r="EB991" i="52"/>
  <c r="ED991" i="52"/>
  <c r="EH991" i="52"/>
  <c r="EC991" i="52"/>
  <c r="Z1005" i="52"/>
  <c r="AA1005" i="52"/>
  <c r="DO548" i="52"/>
  <c r="DL548" i="52"/>
  <c r="FK687" i="52"/>
  <c r="EH755" i="52"/>
  <c r="EC755" i="52"/>
  <c r="ED755" i="52"/>
  <c r="EB755" i="52"/>
  <c r="FL89" i="52"/>
  <c r="FL910" i="52"/>
  <c r="EC1019" i="52"/>
  <c r="EH1019" i="52"/>
  <c r="ED1019" i="52"/>
  <c r="FN1019" i="52"/>
  <c r="IG1019" i="52" s="1"/>
  <c r="FR1019" i="52"/>
  <c r="EN298" i="52"/>
  <c r="EO298" i="52"/>
  <c r="FK457" i="52"/>
  <c r="EE624" i="52"/>
  <c r="EG624" i="52"/>
  <c r="EB805" i="52"/>
  <c r="ED805" i="52"/>
  <c r="EC805" i="52"/>
  <c r="EH805" i="52"/>
  <c r="EH628" i="52"/>
  <c r="EB628" i="52"/>
  <c r="ED628" i="52"/>
  <c r="EC628" i="52"/>
  <c r="EN599" i="52"/>
  <c r="EO599" i="52"/>
  <c r="EE918" i="52"/>
  <c r="EG918" i="52"/>
  <c r="EI184" i="52"/>
  <c r="EJ184" i="52"/>
  <c r="FN197" i="52"/>
  <c r="IG197" i="52" s="1"/>
  <c r="FR197" i="52"/>
  <c r="EE235" i="52"/>
  <c r="EG235" i="52"/>
  <c r="ES804" i="52"/>
  <c r="IE804" i="52"/>
  <c r="IO804" i="52"/>
  <c r="IN804" i="52"/>
  <c r="FK820" i="52"/>
  <c r="FR909" i="52"/>
  <c r="Z302" i="52"/>
  <c r="AA302" i="52"/>
  <c r="FL723" i="52"/>
  <c r="FK723" i="52"/>
  <c r="EH726" i="52"/>
  <c r="EC726" i="52"/>
  <c r="ED726" i="52"/>
  <c r="EB726" i="52"/>
  <c r="EE914" i="52"/>
  <c r="EG914" i="52"/>
  <c r="DO997" i="52"/>
  <c r="DL997" i="52"/>
  <c r="DL180" i="52"/>
  <c r="DO180" i="52"/>
  <c r="EN166" i="52"/>
  <c r="ED454" i="52"/>
  <c r="EH454" i="52"/>
  <c r="EC454" i="52"/>
  <c r="EB454" i="52"/>
  <c r="EE434" i="52"/>
  <c r="EG434" i="52"/>
  <c r="ED557" i="52"/>
  <c r="EH557" i="52"/>
  <c r="EC557" i="52"/>
  <c r="EB557" i="52"/>
  <c r="FK509" i="52"/>
  <c r="FL509" i="52"/>
  <c r="FN837" i="52"/>
  <c r="IG837" i="52" s="1"/>
  <c r="FR837" i="52"/>
  <c r="FK167" i="52"/>
  <c r="FN377" i="52"/>
  <c r="IG377" i="52" s="1"/>
  <c r="FR377" i="52"/>
  <c r="EG514" i="52"/>
  <c r="EE514" i="52"/>
  <c r="GY592" i="52"/>
  <c r="GX592" i="52"/>
  <c r="GW592" i="52"/>
  <c r="Z906" i="52"/>
  <c r="AA906" i="52"/>
  <c r="ES214" i="52"/>
  <c r="IE214" i="52"/>
  <c r="IN214" i="52"/>
  <c r="IO214" i="52"/>
  <c r="ET214" i="52"/>
  <c r="EB375" i="52"/>
  <c r="ED375" i="52"/>
  <c r="FR273" i="52"/>
  <c r="EE595" i="52"/>
  <c r="EG595" i="52"/>
  <c r="FK648" i="52"/>
  <c r="EI486" i="52"/>
  <c r="EJ486" i="52"/>
  <c r="EE635" i="52"/>
  <c r="EG635" i="52"/>
  <c r="EJ779" i="52"/>
  <c r="EI779" i="52"/>
  <c r="GD633" i="52"/>
  <c r="GC633" i="52"/>
  <c r="GB633" i="52"/>
  <c r="GH633" i="52"/>
  <c r="FZ633" i="52"/>
  <c r="GE633" i="52"/>
  <c r="GA633" i="52"/>
  <c r="GG633" i="52"/>
  <c r="FY633" i="52"/>
  <c r="FL196" i="52"/>
  <c r="FK196" i="52"/>
  <c r="FK1038" i="52"/>
  <c r="FL241" i="52"/>
  <c r="FK256" i="52"/>
  <c r="FR297" i="52"/>
  <c r="FN395" i="52"/>
  <c r="IG395" i="52" s="1"/>
  <c r="FR395" i="52"/>
  <c r="EB526" i="52"/>
  <c r="ED526" i="52"/>
  <c r="EH526" i="52"/>
  <c r="EC526" i="52"/>
  <c r="FK719" i="52"/>
  <c r="FL719" i="52"/>
  <c r="EC842" i="52"/>
  <c r="EH842" i="52"/>
  <c r="ED842" i="52"/>
  <c r="EH559" i="52"/>
  <c r="EB559" i="52"/>
  <c r="ED559" i="52"/>
  <c r="EC559" i="52"/>
  <c r="FL437" i="52"/>
  <c r="IE675" i="52"/>
  <c r="IN675" i="52"/>
  <c r="IO675" i="52"/>
  <c r="ES675" i="52"/>
  <c r="FK737" i="52"/>
  <c r="FL737" i="52"/>
  <c r="FK720" i="52"/>
  <c r="FL720" i="52"/>
  <c r="FK715" i="52"/>
  <c r="DL748" i="52"/>
  <c r="EM89" i="52"/>
  <c r="EQ89" i="52"/>
  <c r="EL89" i="52"/>
  <c r="ER89" i="52"/>
  <c r="EK89" i="52"/>
  <c r="EP89" i="52"/>
  <c r="EI985" i="52"/>
  <c r="EJ985" i="52"/>
  <c r="DO124" i="52"/>
  <c r="DL124" i="52"/>
  <c r="FK401" i="52"/>
  <c r="EE128" i="52"/>
  <c r="EG128" i="52"/>
  <c r="EI87" i="52"/>
  <c r="EJ87" i="52"/>
  <c r="EB512" i="52"/>
  <c r="EH512" i="52"/>
  <c r="EC512" i="52"/>
  <c r="ED512" i="52"/>
  <c r="FR577" i="52"/>
  <c r="FN831" i="52"/>
  <c r="IG831" i="52" s="1"/>
  <c r="FR831" i="52"/>
  <c r="FL906" i="52"/>
  <c r="DL107" i="52"/>
  <c r="DO107" i="52"/>
  <c r="EI173" i="52"/>
  <c r="EJ173" i="52"/>
  <c r="EI166" i="52"/>
  <c r="EJ166" i="52"/>
  <c r="EC445" i="52"/>
  <c r="EH445" i="52"/>
  <c r="ED445" i="52"/>
  <c r="EB445" i="52"/>
  <c r="ES441" i="52"/>
  <c r="IN441" i="52"/>
  <c r="IE441" i="52"/>
  <c r="IO441" i="52"/>
  <c r="Z214" i="52"/>
  <c r="AC214" i="52" s="1"/>
  <c r="AA214" i="52"/>
  <c r="FL385" i="52"/>
  <c r="FK385" i="52"/>
  <c r="DL447" i="52"/>
  <c r="EH586" i="52"/>
  <c r="EH771" i="52"/>
  <c r="EC771" i="52"/>
  <c r="ED771" i="52"/>
  <c r="EB771" i="52"/>
  <c r="IN105" i="52"/>
  <c r="ES105" i="52"/>
  <c r="GF105" i="52"/>
  <c r="IE105" i="52"/>
  <c r="IO105" i="52"/>
  <c r="DL117" i="52"/>
  <c r="DO117" i="52"/>
  <c r="EJ162" i="52"/>
  <c r="EI162" i="52"/>
  <c r="EH239" i="52"/>
  <c r="ED239" i="52"/>
  <c r="EC239" i="52"/>
  <c r="EB239" i="52"/>
  <c r="EE76" i="52"/>
  <c r="EG76" i="52"/>
  <c r="DL388" i="52"/>
  <c r="DO388" i="52"/>
  <c r="FK454" i="52"/>
  <c r="EJ515" i="52"/>
  <c r="EI515" i="52"/>
  <c r="EH643" i="52"/>
  <c r="EB643" i="52"/>
  <c r="EC643" i="52"/>
  <c r="ED643" i="52"/>
  <c r="ED792" i="52"/>
  <c r="EB792" i="52"/>
  <c r="EH792" i="52"/>
  <c r="EC792" i="52"/>
  <c r="FK772" i="52"/>
  <c r="FL772" i="52"/>
  <c r="EE871" i="52"/>
  <c r="EG871" i="52"/>
  <c r="FK964" i="52"/>
  <c r="ED72" i="52"/>
  <c r="EH72" i="52"/>
  <c r="EC72" i="52"/>
  <c r="EB72" i="52"/>
  <c r="EC1000" i="52"/>
  <c r="EH1000" i="52"/>
  <c r="ED1000" i="52"/>
  <c r="EB1000" i="52"/>
  <c r="EN136" i="52"/>
  <c r="EO136" i="52"/>
  <c r="FN431" i="52"/>
  <c r="IG431" i="52" s="1"/>
  <c r="FR431" i="52"/>
  <c r="ED663" i="52"/>
  <c r="EC663" i="52"/>
  <c r="EH663" i="52"/>
  <c r="EB663" i="52"/>
  <c r="FK620" i="52"/>
  <c r="FL620" i="52"/>
  <c r="FK778" i="52"/>
  <c r="FL778" i="52"/>
  <c r="EJ773" i="52"/>
  <c r="EI773" i="52"/>
  <c r="EC1003" i="52"/>
  <c r="EH1003" i="52"/>
  <c r="ED1003" i="52"/>
  <c r="EB1003" i="52"/>
  <c r="ED118" i="52"/>
  <c r="EB118" i="52"/>
  <c r="EH118" i="52"/>
  <c r="EC118" i="52"/>
  <c r="EI1014" i="52"/>
  <c r="EJ1014" i="52"/>
  <c r="EN966" i="52"/>
  <c r="EO966" i="52"/>
  <c r="EP221" i="52"/>
  <c r="EK221" i="52"/>
  <c r="EL221" i="52"/>
  <c r="EQ221" i="52"/>
  <c r="EM221" i="52"/>
  <c r="ER221" i="52"/>
  <c r="EG422" i="52"/>
  <c r="EE422" i="52"/>
  <c r="FL556" i="52"/>
  <c r="EG675" i="52"/>
  <c r="EE675" i="52"/>
  <c r="DL788" i="52"/>
  <c r="FK814" i="52"/>
  <c r="FN799" i="52"/>
  <c r="IG799" i="52" s="1"/>
  <c r="FR799" i="52"/>
  <c r="EE903" i="52"/>
  <c r="EG903" i="52"/>
  <c r="EQ153" i="52"/>
  <c r="EM153" i="52"/>
  <c r="ER153" i="52"/>
  <c r="EP153" i="52"/>
  <c r="EK153" i="52"/>
  <c r="EL153" i="52"/>
  <c r="Z110" i="52"/>
  <c r="AA110" i="52"/>
  <c r="FR237" i="52"/>
  <c r="EJ747" i="52"/>
  <c r="EI747" i="52"/>
  <c r="AA609" i="52"/>
  <c r="Z609" i="52"/>
  <c r="FR854" i="52"/>
  <c r="FK112" i="52"/>
  <c r="ED88" i="52"/>
  <c r="EC88" i="52"/>
  <c r="EH88" i="52"/>
  <c r="EB88" i="52"/>
  <c r="FK164" i="52"/>
  <c r="FR359" i="52"/>
  <c r="FN359" i="52"/>
  <c r="IG359" i="52" s="1"/>
  <c r="EI513" i="52"/>
  <c r="EJ513" i="52"/>
  <c r="EE680" i="52"/>
  <c r="EG680" i="52"/>
  <c r="EE656" i="52"/>
  <c r="EG656" i="52"/>
  <c r="FL615" i="52"/>
  <c r="EE837" i="52"/>
  <c r="EG837" i="52"/>
  <c r="FK171" i="52"/>
  <c r="Z287" i="52"/>
  <c r="AA287" i="52"/>
  <c r="AA749" i="52"/>
  <c r="Z749" i="52"/>
  <c r="AA994" i="52"/>
  <c r="Z994" i="52"/>
  <c r="AC994" i="52" s="1"/>
  <c r="Z280" i="52"/>
  <c r="AA280" i="52"/>
  <c r="Z271" i="52"/>
  <c r="AA271" i="52"/>
  <c r="Z195" i="52"/>
  <c r="AA195" i="52"/>
  <c r="AA291" i="52"/>
  <c r="Z291" i="52"/>
  <c r="AC291" i="52" s="1"/>
  <c r="Z736" i="52"/>
  <c r="AA736" i="52"/>
  <c r="AA300" i="52"/>
  <c r="Z300" i="52"/>
  <c r="Z44" i="52"/>
  <c r="AA44" i="52"/>
  <c r="FN1002" i="52"/>
  <c r="IG1002" i="52" s="1"/>
  <c r="FR1002" i="52"/>
  <c r="FK994" i="52"/>
  <c r="FL994" i="52"/>
  <c r="FL278" i="52"/>
  <c r="FK278" i="52"/>
  <c r="IE443" i="52"/>
  <c r="ES443" i="52"/>
  <c r="IO443" i="52"/>
  <c r="IN443" i="52"/>
  <c r="EJ552" i="52"/>
  <c r="EI552" i="52"/>
  <c r="Z438" i="52"/>
  <c r="AA438" i="52"/>
  <c r="AA740" i="52"/>
  <c r="Z740" i="52"/>
  <c r="ES798" i="52"/>
  <c r="IE798" i="52"/>
  <c r="IN798" i="52"/>
  <c r="IO798" i="52"/>
  <c r="HZ673" i="52"/>
  <c r="HY673" i="52"/>
  <c r="HV345" i="52"/>
  <c r="GA345" i="52"/>
  <c r="HW345" i="52"/>
  <c r="GG345" i="52"/>
  <c r="HS345" i="52"/>
  <c r="FY345" i="52"/>
  <c r="HU345" i="52"/>
  <c r="GD345" i="52"/>
  <c r="HT345" i="52"/>
  <c r="GH345" i="52"/>
  <c r="GB345" i="52"/>
  <c r="GC345" i="52"/>
  <c r="FZ345" i="52"/>
  <c r="GP345" i="52"/>
  <c r="GR345" i="52"/>
  <c r="GQ345" i="52"/>
  <c r="GL345" i="52"/>
  <c r="HQ345" i="52"/>
  <c r="HA345" i="52"/>
  <c r="GM345" i="52"/>
  <c r="HP345" i="52"/>
  <c r="HF345" i="52"/>
  <c r="GJ345" i="52"/>
  <c r="HO345" i="52"/>
  <c r="HK345" i="52"/>
  <c r="GY345" i="52"/>
  <c r="GN345" i="52"/>
  <c r="HN345" i="52"/>
  <c r="HC345" i="52"/>
  <c r="GX345" i="52"/>
  <c r="HD345" i="52"/>
  <c r="HI345" i="52"/>
  <c r="GW345" i="52"/>
  <c r="HH345" i="52"/>
  <c r="HG345" i="52"/>
  <c r="HE345" i="52"/>
  <c r="HB345" i="52"/>
  <c r="GK345" i="52"/>
  <c r="HM345" i="52"/>
  <c r="HJ345" i="52"/>
  <c r="FK878" i="52"/>
  <c r="FL878" i="52"/>
  <c r="DL116" i="52"/>
  <c r="DO116" i="52"/>
  <c r="EI64" i="52"/>
  <c r="EJ64" i="52"/>
  <c r="EC1035" i="52"/>
  <c r="EH1035" i="52"/>
  <c r="ED1035" i="52"/>
  <c r="FL132" i="52"/>
  <c r="FK132" i="52"/>
  <c r="HZ152" i="52"/>
  <c r="HY152" i="52"/>
  <c r="FL159" i="52"/>
  <c r="FK159" i="52"/>
  <c r="ES812" i="52"/>
  <c r="IE812" i="52"/>
  <c r="IO812" i="52"/>
  <c r="IN812" i="52"/>
  <c r="EC749" i="52"/>
  <c r="EB749" i="52"/>
  <c r="ED749" i="52"/>
  <c r="EH749" i="52"/>
  <c r="EE1005" i="52"/>
  <c r="EG1005" i="52"/>
  <c r="EE996" i="52"/>
  <c r="EG996" i="52"/>
  <c r="FN209" i="52"/>
  <c r="IG209" i="52" s="1"/>
  <c r="FR209" i="52"/>
  <c r="HY209" i="52" s="1"/>
  <c r="ED328" i="52"/>
  <c r="EB328" i="52"/>
  <c r="EH328" i="52"/>
  <c r="EC328" i="52"/>
  <c r="ED610" i="52"/>
  <c r="EB610" i="52"/>
  <c r="EH610" i="52"/>
  <c r="EC610" i="52"/>
  <c r="GE583" i="52"/>
  <c r="EE506" i="52"/>
  <c r="EG506" i="52"/>
  <c r="Z1007" i="52"/>
  <c r="AA1007" i="52"/>
  <c r="EG263" i="52"/>
  <c r="EE263" i="52"/>
  <c r="EI544" i="52"/>
  <c r="EJ544" i="52"/>
  <c r="Z739" i="52"/>
  <c r="AA739" i="52"/>
  <c r="FL887" i="52"/>
  <c r="FK887" i="52"/>
  <c r="EE1001" i="52"/>
  <c r="EG1001" i="52"/>
  <c r="FY931" i="52"/>
  <c r="GU931" i="52"/>
  <c r="HG931" i="52"/>
  <c r="HU931" i="52"/>
  <c r="GC931" i="52"/>
  <c r="GT931" i="52"/>
  <c r="HK931" i="52"/>
  <c r="HS931" i="52"/>
  <c r="HO931" i="52"/>
  <c r="GM931" i="52"/>
  <c r="GG931" i="52"/>
  <c r="GP931" i="52"/>
  <c r="HA931" i="52"/>
  <c r="HW931" i="52"/>
  <c r="HP931" i="52"/>
  <c r="GJ931" i="52"/>
  <c r="FZ931" i="52"/>
  <c r="GB931" i="52"/>
  <c r="HE931" i="52"/>
  <c r="HV931" i="52"/>
  <c r="HN931" i="52"/>
  <c r="GN931" i="52"/>
  <c r="GD931" i="52"/>
  <c r="HB931" i="52"/>
  <c r="HI931" i="52"/>
  <c r="HQ931" i="52"/>
  <c r="GL931" i="52"/>
  <c r="GH931" i="52"/>
  <c r="GR931" i="52"/>
  <c r="HF931" i="52"/>
  <c r="HD931" i="52"/>
  <c r="HM931" i="52"/>
  <c r="GK931" i="52"/>
  <c r="GA931" i="52"/>
  <c r="HJ931" i="52"/>
  <c r="HH931" i="52"/>
  <c r="GQ931" i="52"/>
  <c r="HC931" i="52"/>
  <c r="HT931" i="52"/>
  <c r="EK1043" i="52"/>
  <c r="EL1043" i="52"/>
  <c r="EP1043" i="52"/>
  <c r="EM1043" i="52"/>
  <c r="EQ1043" i="52"/>
  <c r="ER1043" i="52"/>
  <c r="EI503" i="52"/>
  <c r="EJ503" i="52"/>
  <c r="FR569" i="52"/>
  <c r="FN569" i="52"/>
  <c r="IG569" i="52" s="1"/>
  <c r="EJ713" i="52"/>
  <c r="EI713" i="52"/>
  <c r="FN842" i="52"/>
  <c r="IG842" i="52" s="1"/>
  <c r="FR842" i="52"/>
  <c r="ED940" i="52"/>
  <c r="EH940" i="52"/>
  <c r="EC940" i="52"/>
  <c r="EB940" i="52"/>
  <c r="Z1011" i="52"/>
  <c r="AA1011" i="52"/>
  <c r="EG172" i="52"/>
  <c r="EE172" i="52"/>
  <c r="EJ177" i="52"/>
  <c r="EI177" i="52"/>
  <c r="ED433" i="52"/>
  <c r="EC433" i="52"/>
  <c r="EH433" i="52"/>
  <c r="ED547" i="52"/>
  <c r="EH547" i="52"/>
  <c r="EB547" i="52"/>
  <c r="EC547" i="52"/>
  <c r="FN836" i="52"/>
  <c r="IG836" i="52" s="1"/>
  <c r="FR836" i="52"/>
  <c r="FN1047" i="52"/>
  <c r="IG1047" i="52" s="1"/>
  <c r="FR1047" i="52"/>
  <c r="EG981" i="52"/>
  <c r="EE981" i="52"/>
  <c r="ES444" i="52"/>
  <c r="IN444" i="52"/>
  <c r="IE444" i="52"/>
  <c r="IO444" i="52"/>
  <c r="AA737" i="52"/>
  <c r="Z737" i="52"/>
  <c r="FL786" i="52"/>
  <c r="AC56" i="52"/>
  <c r="EK843" i="52"/>
  <c r="ER843" i="52"/>
  <c r="EL843" i="52"/>
  <c r="GF843" i="52" s="1"/>
  <c r="EM843" i="52"/>
  <c r="EP843" i="52"/>
  <c r="EQ843" i="52"/>
  <c r="ED890" i="52"/>
  <c r="EB890" i="52"/>
  <c r="EC890" i="52"/>
  <c r="EH890" i="52"/>
  <c r="EI67" i="52"/>
  <c r="EJ67" i="52"/>
  <c r="FK277" i="52"/>
  <c r="EE477" i="52"/>
  <c r="EG477" i="52"/>
  <c r="Z742" i="52"/>
  <c r="AA742" i="52"/>
  <c r="ED827" i="52"/>
  <c r="EB827" i="52"/>
  <c r="EH827" i="52"/>
  <c r="EC827" i="52"/>
  <c r="EB946" i="52"/>
  <c r="ED946" i="52"/>
  <c r="EO946" i="52" s="1"/>
  <c r="IO83" i="52"/>
  <c r="ES83" i="52"/>
  <c r="IE83" i="52"/>
  <c r="IN83" i="52"/>
  <c r="FK356" i="52"/>
  <c r="FL356" i="52"/>
  <c r="AA274" i="52"/>
  <c r="Z274" i="52"/>
  <c r="EO684" i="52"/>
  <c r="EN684" i="52"/>
  <c r="EE668" i="52"/>
  <c r="EG668" i="52"/>
  <c r="FN782" i="52"/>
  <c r="IG782" i="52" s="1"/>
  <c r="FR782" i="52"/>
  <c r="EG836" i="52"/>
  <c r="EE836" i="52"/>
  <c r="Z551" i="52"/>
  <c r="AA551" i="52"/>
  <c r="EG953" i="52"/>
  <c r="EE953" i="52"/>
  <c r="ER210" i="52"/>
  <c r="EP210" i="52"/>
  <c r="EK210" i="52"/>
  <c r="EL210" i="52"/>
  <c r="EQ210" i="52"/>
  <c r="EM210" i="52"/>
  <c r="EE310" i="52"/>
  <c r="EG310" i="52"/>
  <c r="FL315" i="52"/>
  <c r="FK315" i="52"/>
  <c r="Z604" i="52"/>
  <c r="AA604" i="52"/>
  <c r="EE462" i="52"/>
  <c r="EG462" i="52"/>
  <c r="ES671" i="52"/>
  <c r="IE671" i="52"/>
  <c r="IN671" i="52"/>
  <c r="IO671" i="52"/>
  <c r="EH751" i="52"/>
  <c r="EB751" i="52"/>
  <c r="ED751" i="52"/>
  <c r="EC751" i="52"/>
  <c r="FL705" i="52"/>
  <c r="FK705" i="52"/>
  <c r="EG809" i="52"/>
  <c r="EE809" i="52"/>
  <c r="HV390" i="52"/>
  <c r="HT390" i="52"/>
  <c r="HW390" i="52"/>
  <c r="HS390" i="52"/>
  <c r="HU390" i="52"/>
  <c r="FK1037" i="52"/>
  <c r="FL1037" i="52"/>
  <c r="EE387" i="52"/>
  <c r="EG387" i="52"/>
  <c r="AA662" i="52"/>
  <c r="Z662" i="52"/>
  <c r="EE788" i="52"/>
  <c r="EG788" i="52"/>
  <c r="IG592" i="52"/>
  <c r="GE592" i="52"/>
  <c r="FK846" i="52"/>
  <c r="FL846" i="52"/>
  <c r="FK949" i="52"/>
  <c r="FL949" i="52"/>
  <c r="Z81" i="52"/>
  <c r="AA81" i="52"/>
  <c r="FN214" i="52"/>
  <c r="IG214" i="52" s="1"/>
  <c r="FR214" i="52"/>
  <c r="HY214" i="52" s="1"/>
  <c r="FL396" i="52"/>
  <c r="FK396" i="52"/>
  <c r="EB493" i="52"/>
  <c r="ED493" i="52"/>
  <c r="EH493" i="52"/>
  <c r="EC493" i="52"/>
  <c r="FK373" i="52"/>
  <c r="FL373" i="52"/>
  <c r="AA526" i="52"/>
  <c r="Z526" i="52"/>
  <c r="AC526" i="52" s="1"/>
  <c r="ED752" i="52"/>
  <c r="EB752" i="52"/>
  <c r="EC752" i="52"/>
  <c r="EH752" i="52"/>
  <c r="DO973" i="52"/>
  <c r="DL973" i="52"/>
  <c r="FR936" i="52"/>
  <c r="EO221" i="52"/>
  <c r="EN221" i="52"/>
  <c r="EI321" i="52"/>
  <c r="EJ321" i="52"/>
  <c r="EE322" i="52"/>
  <c r="EG322" i="52"/>
  <c r="EG463" i="52"/>
  <c r="EE463" i="52"/>
  <c r="EE886" i="52"/>
  <c r="EG886" i="52"/>
  <c r="EG65" i="52"/>
  <c r="EE65" i="52"/>
  <c r="AA728" i="52"/>
  <c r="Z728" i="52"/>
  <c r="Z713" i="52"/>
  <c r="AA713" i="52"/>
  <c r="EN507" i="52"/>
  <c r="EO507" i="52"/>
  <c r="EE889" i="52"/>
  <c r="EG889" i="52"/>
  <c r="EG291" i="52"/>
  <c r="EE291" i="52"/>
  <c r="EB295" i="52"/>
  <c r="ED295" i="52"/>
  <c r="EC295" i="52"/>
  <c r="EH295" i="52"/>
  <c r="EG548" i="52"/>
  <c r="EE548" i="52"/>
  <c r="GL621" i="52"/>
  <c r="GM621" i="52"/>
  <c r="GJ621" i="52"/>
  <c r="GN621" i="52"/>
  <c r="GK621" i="52"/>
  <c r="AC32" i="52"/>
  <c r="AC22" i="52"/>
  <c r="FK860" i="52"/>
  <c r="FL860" i="52"/>
  <c r="Z890" i="52"/>
  <c r="AA890" i="52"/>
  <c r="EE100" i="52"/>
  <c r="EG100" i="52"/>
  <c r="EH200" i="52"/>
  <c r="ED200" i="52"/>
  <c r="EC200" i="52"/>
  <c r="IN157" i="52"/>
  <c r="IO157" i="52"/>
  <c r="ES157" i="52"/>
  <c r="IE157" i="52"/>
  <c r="EE265" i="52"/>
  <c r="EG265" i="52"/>
  <c r="FR457" i="52"/>
  <c r="EH741" i="52"/>
  <c r="EC741" i="52"/>
  <c r="ED741" i="52"/>
  <c r="EB741" i="52"/>
  <c r="EL451" i="52"/>
  <c r="EK451" i="52"/>
  <c r="EI519" i="52"/>
  <c r="EJ519" i="52"/>
  <c r="EE758" i="52"/>
  <c r="EG758" i="52"/>
  <c r="EC1045" i="52"/>
  <c r="EH1045" i="52"/>
  <c r="ED1045" i="52"/>
  <c r="EG338" i="52"/>
  <c r="EE338" i="52"/>
  <c r="IE438" i="52"/>
  <c r="ES438" i="52"/>
  <c r="IN438" i="52"/>
  <c r="IO438" i="52"/>
  <c r="Z422" i="52"/>
  <c r="AA422" i="52"/>
  <c r="FN578" i="52"/>
  <c r="IG578" i="52" s="1"/>
  <c r="FR578" i="52"/>
  <c r="EE712" i="52"/>
  <c r="EG712" i="52"/>
  <c r="EB824" i="52"/>
  <c r="EC824" i="52"/>
  <c r="EH824" i="52"/>
  <c r="ED824" i="52"/>
  <c r="EN701" i="52"/>
  <c r="EO701" i="52"/>
  <c r="HC942" i="52"/>
  <c r="HF942" i="52"/>
  <c r="HG942" i="52"/>
  <c r="HK942" i="52"/>
  <c r="HA942" i="52"/>
  <c r="HI942" i="52"/>
  <c r="HB942" i="52"/>
  <c r="HD942" i="52"/>
  <c r="HJ942" i="52"/>
  <c r="HH942" i="52"/>
  <c r="HE942" i="52"/>
  <c r="EP972" i="52"/>
  <c r="EM972" i="52"/>
  <c r="ER972" i="52"/>
  <c r="EK972" i="52"/>
  <c r="EQ972" i="52"/>
  <c r="EL972" i="52"/>
  <c r="FN210" i="52"/>
  <c r="IG210" i="52" s="1"/>
  <c r="FR210" i="52"/>
  <c r="EB428" i="52"/>
  <c r="FR536" i="52"/>
  <c r="FN536" i="52"/>
  <c r="IG536" i="52" s="1"/>
  <c r="Z659" i="52"/>
  <c r="AA659" i="52"/>
  <c r="FR732" i="52"/>
  <c r="EE913" i="52"/>
  <c r="EG913" i="52"/>
  <c r="FN992" i="52"/>
  <c r="IG992" i="52" s="1"/>
  <c r="FR992" i="52"/>
  <c r="FL175" i="52"/>
  <c r="FK175" i="52"/>
  <c r="ES81" i="52"/>
  <c r="IE81" i="52"/>
  <c r="IN81" i="52"/>
  <c r="IO81" i="52"/>
  <c r="FL133" i="52"/>
  <c r="FK133" i="52"/>
  <c r="IE685" i="52"/>
  <c r="ES685" i="52"/>
  <c r="IN685" i="52"/>
  <c r="IO685" i="52"/>
  <c r="FK883" i="52"/>
  <c r="FL883" i="52"/>
  <c r="FL1012" i="52"/>
  <c r="AA996" i="52"/>
  <c r="Z996" i="52"/>
  <c r="AC996" i="52" s="1"/>
  <c r="FK1028" i="52"/>
  <c r="FL1028" i="52"/>
  <c r="EG264" i="52"/>
  <c r="EE264" i="52"/>
  <c r="EE438" i="52"/>
  <c r="EG438" i="52"/>
  <c r="ED307" i="52"/>
  <c r="EH307" i="52"/>
  <c r="EC307" i="52"/>
  <c r="EB307" i="52"/>
  <c r="ED485" i="52"/>
  <c r="EH485" i="52"/>
  <c r="EC485" i="52"/>
  <c r="EB485" i="52"/>
  <c r="EJ506" i="52"/>
  <c r="EI506" i="52"/>
  <c r="FN85" i="52"/>
  <c r="IG85" i="52" s="1"/>
  <c r="FR85" i="52"/>
  <c r="EE111" i="52"/>
  <c r="EG111" i="52"/>
  <c r="ED182" i="52"/>
  <c r="EB182" i="52"/>
  <c r="EQ222" i="52"/>
  <c r="EM222" i="52"/>
  <c r="ER222" i="52"/>
  <c r="EP222" i="52"/>
  <c r="EK222" i="52"/>
  <c r="EL222" i="52"/>
  <c r="EI316" i="52"/>
  <c r="EJ316" i="52"/>
  <c r="EH327" i="52"/>
  <c r="EC738" i="52"/>
  <c r="EH738" i="52"/>
  <c r="ED738" i="52"/>
  <c r="EB738" i="52"/>
  <c r="IO911" i="52"/>
  <c r="IN911" i="52"/>
  <c r="IE911" i="52"/>
  <c r="ES911" i="52"/>
  <c r="FN219" i="52"/>
  <c r="IG219" i="52" s="1"/>
  <c r="FR219" i="52"/>
  <c r="DO297" i="52"/>
  <c r="DL297" i="52"/>
  <c r="FL436" i="52"/>
  <c r="Z651" i="52"/>
  <c r="AA651" i="52"/>
  <c r="IO783" i="52"/>
  <c r="ES783" i="52"/>
  <c r="IE783" i="52"/>
  <c r="IN783" i="52"/>
  <c r="FL762" i="52"/>
  <c r="FK762" i="52"/>
  <c r="EK155" i="52"/>
  <c r="EL155" i="52"/>
  <c r="HZ155" i="52" s="1"/>
  <c r="EQ155" i="52"/>
  <c r="EM155" i="52"/>
  <c r="ER155" i="52"/>
  <c r="EP155" i="52"/>
  <c r="EE180" i="52"/>
  <c r="EG180" i="52"/>
  <c r="ER272" i="52"/>
  <c r="EM272" i="52"/>
  <c r="EL272" i="52"/>
  <c r="EQ272" i="52"/>
  <c r="EP272" i="52"/>
  <c r="EK272" i="52"/>
  <c r="FN183" i="52"/>
  <c r="IG183" i="52" s="1"/>
  <c r="FR183" i="52"/>
  <c r="FL482" i="52"/>
  <c r="EO528" i="52"/>
  <c r="EN528" i="52"/>
  <c r="FR783" i="52"/>
  <c r="FN783" i="52"/>
  <c r="IG783" i="52" s="1"/>
  <c r="AC13" i="52"/>
  <c r="Z986" i="52"/>
  <c r="AA986" i="52"/>
  <c r="AA1032" i="52"/>
  <c r="Z1032" i="52"/>
  <c r="EE119" i="52"/>
  <c r="EG119" i="52"/>
  <c r="EO225" i="52"/>
  <c r="EN225" i="52"/>
  <c r="EB457" i="52"/>
  <c r="ED457" i="52"/>
  <c r="EH457" i="52"/>
  <c r="EC457" i="52"/>
  <c r="HY633" i="52"/>
  <c r="HZ633" i="52"/>
  <c r="EE676" i="52"/>
  <c r="EG676" i="52"/>
  <c r="EE724" i="52"/>
  <c r="EG724" i="52"/>
  <c r="EH815" i="52"/>
  <c r="ED815" i="52"/>
  <c r="EC815" i="52"/>
  <c r="EB815" i="52"/>
  <c r="EQ268" i="52"/>
  <c r="EK268" i="52"/>
  <c r="EP268" i="52"/>
  <c r="ER268" i="52"/>
  <c r="EM268" i="52"/>
  <c r="EL268" i="52"/>
  <c r="ED850" i="52"/>
  <c r="EH850" i="52"/>
  <c r="EC850" i="52"/>
  <c r="EB850" i="52"/>
  <c r="EE897" i="52"/>
  <c r="EG897" i="52"/>
  <c r="EE1020" i="52"/>
  <c r="EG1020" i="52"/>
  <c r="DL445" i="52"/>
  <c r="DO445" i="52"/>
  <c r="ED627" i="52"/>
  <c r="EH627" i="52"/>
  <c r="EC627" i="52"/>
  <c r="EB627" i="52"/>
  <c r="EC711" i="52"/>
  <c r="ED711" i="52"/>
  <c r="EB711" i="52"/>
  <c r="EH711" i="52"/>
  <c r="EH767" i="52"/>
  <c r="EC767" i="52"/>
  <c r="ED767" i="52"/>
  <c r="EB767" i="52"/>
  <c r="Z791" i="52"/>
  <c r="AA791" i="52"/>
  <c r="EJ758" i="52"/>
  <c r="EI758" i="52"/>
  <c r="FN147" i="52"/>
  <c r="IG147" i="52" s="1"/>
  <c r="FR147" i="52"/>
  <c r="EK104" i="52"/>
  <c r="EM104" i="52"/>
  <c r="ER104" i="52"/>
  <c r="EL104" i="52"/>
  <c r="EQ104" i="52"/>
  <c r="EP104" i="52"/>
  <c r="ED254" i="52"/>
  <c r="EO254" i="52" s="1"/>
  <c r="EB254" i="52"/>
  <c r="EE242" i="52"/>
  <c r="EG242" i="52"/>
  <c r="FN428" i="52"/>
  <c r="IG428" i="52" s="1"/>
  <c r="FR428" i="52"/>
  <c r="FK516" i="52"/>
  <c r="FL516" i="52"/>
  <c r="FK1048" i="52"/>
  <c r="FL1048" i="52"/>
  <c r="FR181" i="52"/>
  <c r="ES210" i="52"/>
  <c r="IE210" i="52"/>
  <c r="IO210" i="52"/>
  <c r="IN210" i="52"/>
  <c r="GH248" i="52"/>
  <c r="FY248" i="52"/>
  <c r="FK338" i="52"/>
  <c r="EE511" i="52"/>
  <c r="EG511" i="52"/>
  <c r="FK744" i="52"/>
  <c r="FL744" i="52"/>
  <c r="EJ726" i="52"/>
  <c r="EI726" i="52"/>
  <c r="IE825" i="52"/>
  <c r="IN825" i="52"/>
  <c r="IO825" i="52"/>
  <c r="ES825" i="52"/>
  <c r="EC1042" i="52"/>
  <c r="ED1042" i="52"/>
  <c r="EH1042" i="52"/>
  <c r="EB1045" i="52"/>
  <c r="DL389" i="52"/>
  <c r="DO389" i="52"/>
  <c r="FN243" i="52"/>
  <c r="IG243" i="52" s="1"/>
  <c r="FR243" i="52"/>
  <c r="EB347" i="52"/>
  <c r="ED347" i="52"/>
  <c r="EC347" i="52"/>
  <c r="EH347" i="52"/>
  <c r="EB465" i="52"/>
  <c r="ED465" i="52"/>
  <c r="EC465" i="52"/>
  <c r="EH465" i="52"/>
  <c r="EJ616" i="52"/>
  <c r="EI616" i="52"/>
  <c r="IN790" i="52"/>
  <c r="IO790" i="52"/>
  <c r="ES790" i="52"/>
  <c r="IE790" i="52"/>
  <c r="IO836" i="52"/>
  <c r="IN836" i="52"/>
  <c r="ES836" i="52"/>
  <c r="IE836" i="52"/>
  <c r="EE691" i="52"/>
  <c r="EG691" i="52"/>
  <c r="FN1044" i="52"/>
  <c r="IG1044" i="52" s="1"/>
  <c r="FR1044" i="52"/>
  <c r="FK510" i="52"/>
  <c r="FL510" i="52"/>
  <c r="ED820" i="52"/>
  <c r="EC820" i="52"/>
  <c r="EH820" i="52"/>
  <c r="EB820" i="52"/>
  <c r="EG956" i="52"/>
  <c r="EE956" i="52"/>
  <c r="EE340" i="52"/>
  <c r="EG340" i="52"/>
  <c r="EC287" i="52"/>
  <c r="EE446" i="52"/>
  <c r="EG446" i="52"/>
  <c r="ED470" i="52"/>
  <c r="EB470" i="52"/>
  <c r="EH470" i="52"/>
  <c r="EC470" i="52"/>
  <c r="FK682" i="52"/>
  <c r="FL682" i="52"/>
  <c r="FR674" i="52"/>
  <c r="FN674" i="52"/>
  <c r="IG674" i="52" s="1"/>
  <c r="AA903" i="52"/>
  <c r="Z903" i="52"/>
  <c r="FK985" i="52"/>
  <c r="FL985" i="52"/>
  <c r="EH1025" i="52"/>
  <c r="EB1025" i="52"/>
  <c r="ED1025" i="52"/>
  <c r="EC1025" i="52"/>
  <c r="EI88" i="52"/>
  <c r="EJ88" i="52"/>
  <c r="ED424" i="52"/>
  <c r="EH424" i="52"/>
  <c r="EC424" i="52"/>
  <c r="FK636" i="52"/>
  <c r="FL636" i="52"/>
  <c r="EJ928" i="52"/>
  <c r="EI928" i="52"/>
  <c r="EJ932" i="52"/>
  <c r="EI932" i="52"/>
  <c r="EB112" i="52"/>
  <c r="EQ394" i="52"/>
  <c r="EM394" i="52"/>
  <c r="EL394" i="52"/>
  <c r="EK394" i="52"/>
  <c r="ER394" i="52"/>
  <c r="EP394" i="52"/>
  <c r="EB290" i="52"/>
  <c r="ED290" i="52"/>
  <c r="EN290" i="52" s="1"/>
  <c r="EB577" i="52"/>
  <c r="ED577" i="52"/>
  <c r="EH577" i="52"/>
  <c r="EC577" i="52"/>
  <c r="AA758" i="52"/>
  <c r="Z758" i="52"/>
  <c r="IN223" i="52"/>
  <c r="ES223" i="52"/>
  <c r="IE223" i="52"/>
  <c r="IO223" i="52"/>
  <c r="EC270" i="52"/>
  <c r="GE649" i="52"/>
  <c r="GA649" i="52"/>
  <c r="GG649" i="52"/>
  <c r="FY649" i="52"/>
  <c r="GD649" i="52"/>
  <c r="GC649" i="52"/>
  <c r="GB649" i="52"/>
  <c r="GH649" i="52"/>
  <c r="FZ649" i="52"/>
  <c r="DL163" i="52"/>
  <c r="DO163" i="52"/>
  <c r="EE231" i="52"/>
  <c r="EG231" i="52"/>
  <c r="EO276" i="52"/>
  <c r="EN276" i="52"/>
  <c r="DL314" i="52"/>
  <c r="EE420" i="52"/>
  <c r="EG420" i="52"/>
  <c r="EB500" i="52"/>
  <c r="EH500" i="52"/>
  <c r="ED500" i="52"/>
  <c r="EC500" i="52"/>
  <c r="EB487" i="52"/>
  <c r="ED487" i="52"/>
  <c r="EC487" i="52"/>
  <c r="EH487" i="52"/>
  <c r="IE629" i="52"/>
  <c r="ES629" i="52"/>
  <c r="IN629" i="52"/>
  <c r="IO629" i="52"/>
  <c r="FL794" i="52"/>
  <c r="EE998" i="52"/>
  <c r="EG998" i="52"/>
  <c r="FK1004" i="52"/>
  <c r="FL1004" i="52"/>
  <c r="FK94" i="52"/>
  <c r="FN192" i="52"/>
  <c r="IG192" i="52" s="1"/>
  <c r="FR192" i="52"/>
  <c r="HO337" i="52"/>
  <c r="HK337" i="52"/>
  <c r="GB337" i="52"/>
  <c r="GC337" i="52"/>
  <c r="HN337" i="52"/>
  <c r="HC337" i="52"/>
  <c r="FZ337" i="52"/>
  <c r="HD337" i="52"/>
  <c r="HI337" i="52"/>
  <c r="HH337" i="52"/>
  <c r="HG337" i="52"/>
  <c r="GA337" i="52"/>
  <c r="HE337" i="52"/>
  <c r="HB337" i="52"/>
  <c r="GG337" i="52"/>
  <c r="HM337" i="52"/>
  <c r="HJ337" i="52"/>
  <c r="FY337" i="52"/>
  <c r="HQ337" i="52"/>
  <c r="HA337" i="52"/>
  <c r="GD337" i="52"/>
  <c r="HP337" i="52"/>
  <c r="HF337" i="52"/>
  <c r="GH337" i="52"/>
  <c r="HT337" i="52"/>
  <c r="HV337" i="52"/>
  <c r="HW337" i="52"/>
  <c r="HS337" i="52"/>
  <c r="HU337" i="52"/>
  <c r="GT337" i="52"/>
  <c r="GR337" i="52"/>
  <c r="GK337" i="52"/>
  <c r="GL337" i="52"/>
  <c r="GQ337" i="52"/>
  <c r="GM337" i="52"/>
  <c r="GU337" i="52"/>
  <c r="GJ337" i="52"/>
  <c r="GN337" i="52"/>
  <c r="GP337" i="52"/>
  <c r="FL170" i="52"/>
  <c r="FK717" i="52"/>
  <c r="FL717" i="52"/>
  <c r="EO552" i="52"/>
  <c r="EN552" i="52"/>
  <c r="FK861" i="52"/>
  <c r="FR963" i="52"/>
  <c r="Z992" i="52"/>
  <c r="AA992" i="52"/>
  <c r="EI96" i="52"/>
  <c r="EJ96" i="52"/>
  <c r="EG201" i="52"/>
  <c r="EB286" i="52"/>
  <c r="ED286" i="52"/>
  <c r="EN286" i="52" s="1"/>
  <c r="ES404" i="52"/>
  <c r="IE404" i="52"/>
  <c r="IO404" i="52"/>
  <c r="IN404" i="52"/>
  <c r="EC429" i="52"/>
  <c r="EH429" i="52"/>
  <c r="ED429" i="52"/>
  <c r="EB429" i="52"/>
  <c r="EG479" i="52"/>
  <c r="EE479" i="52"/>
  <c r="ED686" i="52"/>
  <c r="EB686" i="52"/>
  <c r="EC686" i="52"/>
  <c r="EH686" i="52"/>
  <c r="EG821" i="52"/>
  <c r="EE821" i="52"/>
  <c r="IG948" i="52"/>
  <c r="FR918" i="52"/>
  <c r="FN918" i="52"/>
  <c r="IG918" i="52" s="1"/>
  <c r="ED244" i="52"/>
  <c r="EB244" i="52"/>
  <c r="EC244" i="52"/>
  <c r="EH244" i="52"/>
  <c r="EN222" i="52"/>
  <c r="EO222" i="52"/>
  <c r="EH373" i="52"/>
  <c r="FK476" i="52"/>
  <c r="FK899" i="52"/>
  <c r="EH987" i="52"/>
  <c r="ED987" i="52"/>
  <c r="EC987" i="52"/>
  <c r="EB987" i="52"/>
  <c r="EH296" i="52"/>
  <c r="EI509" i="52"/>
  <c r="EJ509" i="52"/>
  <c r="HT708" i="52"/>
  <c r="HU708" i="52"/>
  <c r="HW708" i="52"/>
  <c r="HV708" i="52"/>
  <c r="HS708" i="52"/>
  <c r="GN708" i="52"/>
  <c r="GB708" i="52"/>
  <c r="HB708" i="52"/>
  <c r="HA708" i="52"/>
  <c r="HM708" i="52"/>
  <c r="FZ708" i="52"/>
  <c r="GG708" i="52"/>
  <c r="HF708" i="52"/>
  <c r="HG708" i="52"/>
  <c r="GQ708" i="52"/>
  <c r="GD708" i="52"/>
  <c r="HJ708" i="52"/>
  <c r="HE708" i="52"/>
  <c r="GT708" i="52"/>
  <c r="GH708" i="52"/>
  <c r="HC708" i="52"/>
  <c r="GM708" i="52"/>
  <c r="GC708" i="52"/>
  <c r="HH708" i="52"/>
  <c r="HO708" i="52"/>
  <c r="GJ708" i="52"/>
  <c r="GA708" i="52"/>
  <c r="HD708" i="52"/>
  <c r="HN708" i="52"/>
  <c r="GR708" i="52"/>
  <c r="GK708" i="52"/>
  <c r="FY708" i="52"/>
  <c r="HI708" i="52"/>
  <c r="HP708" i="52"/>
  <c r="GP708" i="52"/>
  <c r="GL708" i="52"/>
  <c r="HK708" i="52"/>
  <c r="HQ708" i="52"/>
  <c r="GU708" i="52"/>
  <c r="EH765" i="52"/>
  <c r="EC765" i="52"/>
  <c r="EB765" i="52"/>
  <c r="ED765" i="52"/>
  <c r="Z824" i="52"/>
  <c r="AA824" i="52"/>
  <c r="FK679" i="52"/>
  <c r="FL679" i="52"/>
  <c r="EE840" i="52"/>
  <c r="EG840" i="52"/>
  <c r="EH915" i="52"/>
  <c r="EC915" i="52"/>
  <c r="ED915" i="52"/>
  <c r="EB915" i="52"/>
  <c r="AA991" i="52"/>
  <c r="Z991" i="52"/>
  <c r="EE1023" i="52"/>
  <c r="EG1023" i="52"/>
  <c r="IN202" i="52"/>
  <c r="IO202" i="52"/>
  <c r="ES202" i="52"/>
  <c r="IE202" i="52"/>
  <c r="EE233" i="52"/>
  <c r="EG233" i="52"/>
  <c r="EG452" i="52"/>
  <c r="EE452" i="52"/>
  <c r="FL730" i="52"/>
  <c r="FK730" i="52"/>
  <c r="Z455" i="52"/>
  <c r="AA455" i="52"/>
  <c r="DO656" i="52"/>
  <c r="DL656" i="52"/>
  <c r="FR715" i="52"/>
  <c r="DL957" i="52"/>
  <c r="DO957" i="52"/>
  <c r="EG178" i="52"/>
  <c r="EE178" i="52"/>
  <c r="ED415" i="52"/>
  <c r="EC415" i="52"/>
  <c r="EH415" i="52"/>
  <c r="AA642" i="52"/>
  <c r="Z642" i="52"/>
  <c r="Z724" i="52"/>
  <c r="AA724" i="52"/>
  <c r="EB67" i="52"/>
  <c r="ED67" i="52"/>
  <c r="EC67" i="52"/>
  <c r="EH67" i="52"/>
  <c r="FL165" i="52"/>
  <c r="FK165" i="52"/>
  <c r="EO211" i="52"/>
  <c r="EN211" i="52"/>
  <c r="ED247" i="52"/>
  <c r="EO247" i="52" s="1"/>
  <c r="EB247" i="52"/>
  <c r="FL503" i="52"/>
  <c r="FK503" i="52"/>
  <c r="IO649" i="52"/>
  <c r="IE649" i="52"/>
  <c r="ES649" i="52"/>
  <c r="IN649" i="52"/>
  <c r="GF649" i="52"/>
  <c r="ET649" i="52"/>
  <c r="FL941" i="52"/>
  <c r="FK941" i="52"/>
  <c r="FK302" i="52"/>
  <c r="FL302" i="52"/>
  <c r="FK343" i="52"/>
  <c r="FL343" i="52"/>
  <c r="FK313" i="52"/>
  <c r="FL313" i="52"/>
  <c r="EB293" i="52"/>
  <c r="ED293" i="52"/>
  <c r="EC293" i="52"/>
  <c r="EH293" i="52"/>
  <c r="EE468" i="52"/>
  <c r="EG468" i="52"/>
  <c r="AA1004" i="52"/>
  <c r="Z1004" i="52"/>
  <c r="EI163" i="52"/>
  <c r="EJ163" i="52"/>
  <c r="EN304" i="52"/>
  <c r="EO304" i="52"/>
  <c r="AA442" i="52"/>
  <c r="Z442" i="52"/>
  <c r="DO907" i="52"/>
  <c r="DL907" i="52"/>
  <c r="EE1009" i="52"/>
  <c r="EG1009" i="52"/>
  <c r="EG195" i="52"/>
  <c r="IN345" i="52"/>
  <c r="ES345" i="52"/>
  <c r="IO345" i="52"/>
  <c r="IE345" i="52"/>
  <c r="ET345" i="52"/>
  <c r="GF345" i="52"/>
  <c r="ED363" i="52"/>
  <c r="EC363" i="52"/>
  <c r="EH363" i="52"/>
  <c r="EB363" i="52"/>
  <c r="ED435" i="52"/>
  <c r="EC435" i="52"/>
  <c r="EH435" i="52"/>
  <c r="EE619" i="52"/>
  <c r="EG619" i="52"/>
  <c r="IN593" i="52"/>
  <c r="ES593" i="52"/>
  <c r="IE593" i="52"/>
  <c r="IO593" i="52"/>
  <c r="IO816" i="52"/>
  <c r="IN816" i="52"/>
  <c r="ES816" i="52"/>
  <c r="IE816" i="52"/>
  <c r="EI987" i="52"/>
  <c r="EJ987" i="52"/>
  <c r="EG1021" i="52"/>
  <c r="EE1021" i="52"/>
  <c r="DL346" i="52"/>
  <c r="DO346" i="52"/>
  <c r="DL342" i="52"/>
  <c r="EE622" i="52"/>
  <c r="EG622" i="52"/>
  <c r="ED812" i="52"/>
  <c r="EB812" i="52"/>
  <c r="EC812" i="52"/>
  <c r="EH812" i="52"/>
  <c r="Z814" i="52"/>
  <c r="AA814" i="52"/>
  <c r="EC517" i="52"/>
  <c r="EB517" i="52"/>
  <c r="ED517" i="52"/>
  <c r="EH517" i="52"/>
  <c r="FR899" i="52"/>
  <c r="GC841" i="52"/>
  <c r="HQ841" i="52"/>
  <c r="HC841" i="52"/>
  <c r="GP841" i="52"/>
  <c r="GB841" i="52"/>
  <c r="HT841" i="52"/>
  <c r="HB841" i="52"/>
  <c r="HA841" i="52"/>
  <c r="GT841" i="52"/>
  <c r="FZ841" i="52"/>
  <c r="GG841" i="52"/>
  <c r="HU841" i="52"/>
  <c r="HF841" i="52"/>
  <c r="HG841" i="52"/>
  <c r="GU841" i="52"/>
  <c r="GM841" i="52"/>
  <c r="GD841" i="52"/>
  <c r="HW841" i="52"/>
  <c r="HJ841" i="52"/>
  <c r="HH841" i="52"/>
  <c r="GK841" i="52"/>
  <c r="GH841" i="52"/>
  <c r="HO841" i="52"/>
  <c r="HV841" i="52"/>
  <c r="HD841" i="52"/>
  <c r="GL841" i="52"/>
  <c r="FY841" i="52"/>
  <c r="HP841" i="52"/>
  <c r="HS841" i="52"/>
  <c r="HI841" i="52"/>
  <c r="GR841" i="52"/>
  <c r="GN841" i="52"/>
  <c r="HN841" i="52"/>
  <c r="HE841" i="52"/>
  <c r="GQ841" i="52"/>
  <c r="GJ841" i="52"/>
  <c r="GA841" i="52"/>
  <c r="HM841" i="52"/>
  <c r="HK841" i="52"/>
  <c r="ER930" i="52"/>
  <c r="EK930" i="52"/>
  <c r="EM930" i="52"/>
  <c r="EQ930" i="52"/>
  <c r="EL930" i="52"/>
  <c r="EP930" i="52"/>
  <c r="ED108" i="52"/>
  <c r="EB108" i="52"/>
  <c r="EH108" i="52"/>
  <c r="EC108" i="52"/>
  <c r="EH177" i="52"/>
  <c r="ER395" i="52"/>
  <c r="EM395" i="52"/>
  <c r="EP395" i="52"/>
  <c r="EL395" i="52"/>
  <c r="EQ395" i="52"/>
  <c r="EK395" i="52"/>
  <c r="FL257" i="52"/>
  <c r="EI532" i="52"/>
  <c r="EJ532" i="52"/>
  <c r="DL570" i="52"/>
  <c r="DO570" i="52"/>
  <c r="ED455" i="52"/>
  <c r="EH455" i="52"/>
  <c r="EC455" i="52"/>
  <c r="EB455" i="52"/>
  <c r="ED817" i="52"/>
  <c r="EB817" i="52"/>
  <c r="EC817" i="52"/>
  <c r="EH817" i="52"/>
  <c r="FL779" i="52"/>
  <c r="FK779" i="52"/>
  <c r="EE991" i="52"/>
  <c r="EG991" i="52"/>
  <c r="EE896" i="52"/>
  <c r="EG896" i="52"/>
  <c r="FR1017" i="52"/>
  <c r="FN1017" i="52"/>
  <c r="IG1017" i="52" s="1"/>
  <c r="ED160" i="52"/>
  <c r="EC160" i="52"/>
  <c r="EH160" i="52"/>
  <c r="EB160" i="52"/>
  <c r="FK331" i="52"/>
  <c r="FL331" i="52"/>
  <c r="DO324" i="52"/>
  <c r="DL324" i="52"/>
  <c r="EE418" i="52"/>
  <c r="FK548" i="52"/>
  <c r="EE683" i="52"/>
  <c r="EG683" i="52"/>
  <c r="DO687" i="52"/>
  <c r="DL687" i="52"/>
  <c r="EE755" i="52"/>
  <c r="EG755" i="52"/>
  <c r="EH731" i="52"/>
  <c r="EC731" i="52"/>
  <c r="ED731" i="52"/>
  <c r="EB731" i="52"/>
  <c r="EN1024" i="52"/>
  <c r="EO1024" i="52"/>
  <c r="EQ246" i="52"/>
  <c r="IO916" i="52"/>
  <c r="ES916" i="52"/>
  <c r="IN916" i="52"/>
  <c r="IE916" i="52"/>
  <c r="FK1019" i="52"/>
  <c r="FL1019" i="52"/>
  <c r="AA983" i="52"/>
  <c r="Z983" i="52"/>
  <c r="ES113" i="52"/>
  <c r="IE113" i="52"/>
  <c r="IO113" i="52"/>
  <c r="IN113" i="52"/>
  <c r="DO231" i="52"/>
  <c r="FL189" i="52"/>
  <c r="ES412" i="52"/>
  <c r="IE412" i="52"/>
  <c r="IO412" i="52"/>
  <c r="IN412" i="52"/>
  <c r="ED258" i="52"/>
  <c r="EC258" i="52"/>
  <c r="EH258" i="52"/>
  <c r="EB258" i="52"/>
  <c r="FL624" i="52"/>
  <c r="AA512" i="52"/>
  <c r="Z512" i="52"/>
  <c r="AC512" i="52" s="1"/>
  <c r="EO834" i="52"/>
  <c r="EN834" i="52"/>
  <c r="FL628" i="52"/>
  <c r="EJ777" i="52"/>
  <c r="EI777" i="52"/>
  <c r="FN810" i="52"/>
  <c r="IG810" i="52" s="1"/>
  <c r="FR810" i="52"/>
  <c r="Z605" i="52"/>
  <c r="AA605" i="52"/>
  <c r="FL235" i="52"/>
  <c r="EI527" i="52"/>
  <c r="EJ527" i="52"/>
  <c r="ES573" i="52"/>
  <c r="IE573" i="52"/>
  <c r="IO573" i="52"/>
  <c r="IN573" i="52"/>
  <c r="DL564" i="52"/>
  <c r="ED736" i="52"/>
  <c r="EB736" i="52"/>
  <c r="EC736" i="52"/>
  <c r="EH736" i="52"/>
  <c r="IO408" i="52"/>
  <c r="ES408" i="52"/>
  <c r="IE408" i="52"/>
  <c r="IN408" i="52"/>
  <c r="ED426" i="52"/>
  <c r="EC426" i="52"/>
  <c r="EH426" i="52"/>
  <c r="IN373" i="52"/>
  <c r="IO373" i="52"/>
  <c r="ES373" i="52"/>
  <c r="IE373" i="52"/>
  <c r="FL439" i="52"/>
  <c r="EG566" i="52"/>
  <c r="EE566" i="52"/>
  <c r="EI455" i="52"/>
  <c r="EJ455" i="52"/>
  <c r="FK726" i="52"/>
  <c r="FL726" i="52"/>
  <c r="EN693" i="52"/>
  <c r="HY693" i="52" s="1"/>
  <c r="EO693" i="52"/>
  <c r="EP958" i="52"/>
  <c r="EK958" i="52"/>
  <c r="EQ958" i="52"/>
  <c r="ER958" i="52"/>
  <c r="EM958" i="52"/>
  <c r="EL958" i="52"/>
  <c r="AA545" i="52"/>
  <c r="Z545" i="52"/>
  <c r="FK1013" i="52"/>
  <c r="FN144" i="52"/>
  <c r="IG144" i="52" s="1"/>
  <c r="FR144" i="52"/>
  <c r="GP144" i="52" s="1"/>
  <c r="EE454" i="52"/>
  <c r="EG454" i="52"/>
  <c r="FL434" i="52"/>
  <c r="EE557" i="52"/>
  <c r="EG557" i="52"/>
  <c r="FR518" i="52"/>
  <c r="FR1012" i="52"/>
  <c r="FK1007" i="52"/>
  <c r="FL1007" i="52"/>
  <c r="ES218" i="52"/>
  <c r="IE218" i="52"/>
  <c r="IN218" i="52"/>
  <c r="IO218" i="52"/>
  <c r="FK311" i="52"/>
  <c r="FL311" i="52"/>
  <c r="FN343" i="52"/>
  <c r="IG343" i="52" s="1"/>
  <c r="FR343" i="52"/>
  <c r="EB505" i="52"/>
  <c r="ED505" i="52"/>
  <c r="EH505" i="52"/>
  <c r="EC505" i="52"/>
  <c r="IE665" i="52"/>
  <c r="ES665" i="52"/>
  <c r="IN665" i="52"/>
  <c r="IO665" i="52"/>
  <c r="FL739" i="52"/>
  <c r="FK739" i="52"/>
  <c r="HD592" i="52"/>
  <c r="HI592" i="52"/>
  <c r="HH592" i="52"/>
  <c r="HA592" i="52"/>
  <c r="HE592" i="52"/>
  <c r="HG592" i="52"/>
  <c r="HJ592" i="52"/>
  <c r="HC592" i="52"/>
  <c r="HK592" i="52"/>
  <c r="HF592" i="52"/>
  <c r="HB592" i="52"/>
  <c r="EK971" i="52"/>
  <c r="EL971" i="52"/>
  <c r="Z1021" i="52"/>
  <c r="AA1021" i="52"/>
  <c r="EL206" i="52"/>
  <c r="EQ206" i="52"/>
  <c r="EM206" i="52"/>
  <c r="ER206" i="52"/>
  <c r="EP206" i="52"/>
  <c r="EK206" i="52"/>
  <c r="ED164" i="52"/>
  <c r="EB164" i="52"/>
  <c r="EH164" i="52"/>
  <c r="EC164" i="52"/>
  <c r="EB346" i="52"/>
  <c r="ED346" i="52"/>
  <c r="EH346" i="52"/>
  <c r="EC346" i="52"/>
  <c r="EE375" i="52"/>
  <c r="EG375" i="52"/>
  <c r="EG294" i="52"/>
  <c r="EE294" i="52"/>
  <c r="EB351" i="52"/>
  <c r="EH351" i="52"/>
  <c r="EC351" i="52"/>
  <c r="ED351" i="52"/>
  <c r="FL595" i="52"/>
  <c r="FK595" i="52"/>
  <c r="EH635" i="52"/>
  <c r="EC635" i="52"/>
  <c r="EB635" i="52"/>
  <c r="ED635" i="52"/>
  <c r="EH721" i="52"/>
  <c r="EC721" i="52"/>
  <c r="EB721" i="52"/>
  <c r="ED721" i="52"/>
  <c r="ES835" i="52"/>
  <c r="IE835" i="52"/>
  <c r="IO835" i="52"/>
  <c r="IN835" i="52"/>
  <c r="HM633" i="52"/>
  <c r="HQ633" i="52"/>
  <c r="HP633" i="52"/>
  <c r="HO633" i="52"/>
  <c r="HN633" i="52"/>
  <c r="HC142" i="52"/>
  <c r="HH142" i="52"/>
  <c r="HG142" i="52"/>
  <c r="HF142" i="52"/>
  <c r="HK142" i="52"/>
  <c r="HA142" i="52"/>
  <c r="HD142" i="52"/>
  <c r="HI142" i="52"/>
  <c r="HE142" i="52"/>
  <c r="HJ142" i="52"/>
  <c r="HB142" i="52"/>
  <c r="FK110" i="52"/>
  <c r="ED237" i="52"/>
  <c r="EB237" i="52"/>
  <c r="EH237" i="52"/>
  <c r="EC237" i="52"/>
  <c r="FR446" i="52"/>
  <c r="IE423" i="52"/>
  <c r="ES423" i="52"/>
  <c r="IN423" i="52"/>
  <c r="IO423" i="52"/>
  <c r="EG526" i="52"/>
  <c r="EE526" i="52"/>
  <c r="EJ756" i="52"/>
  <c r="EI756" i="52"/>
  <c r="FR255" i="52"/>
  <c r="EH359" i="52"/>
  <c r="DL417" i="52"/>
  <c r="EE559" i="52"/>
  <c r="EG559" i="52"/>
  <c r="DL477" i="52"/>
  <c r="DO680" i="52"/>
  <c r="DL680" i="52"/>
  <c r="EJ729" i="52"/>
  <c r="EI729" i="52"/>
  <c r="EG895" i="52"/>
  <c r="EE895" i="52"/>
  <c r="FL898" i="52"/>
  <c r="Z1017" i="52"/>
  <c r="AA1017" i="52"/>
  <c r="FK124" i="52"/>
  <c r="FR173" i="52"/>
  <c r="EH162" i="52"/>
  <c r="DL430" i="52"/>
  <c r="EL605" i="52"/>
  <c r="GF605" i="52" s="1"/>
  <c r="EP605" i="52"/>
  <c r="EM605" i="52"/>
  <c r="ER605" i="52"/>
  <c r="EK605" i="52"/>
  <c r="EQ605" i="52"/>
  <c r="ED849" i="52"/>
  <c r="EH849" i="52"/>
  <c r="EB849" i="52"/>
  <c r="EC849" i="52"/>
  <c r="EH399" i="52"/>
  <c r="ED399" i="52"/>
  <c r="EC399" i="52"/>
  <c r="EB399" i="52"/>
  <c r="FK274" i="52"/>
  <c r="FL274" i="52"/>
  <c r="DO293" i="52"/>
  <c r="DL293" i="52"/>
  <c r="FL445" i="52"/>
  <c r="FK803" i="52"/>
  <c r="FN794" i="52"/>
  <c r="IG794" i="52" s="1"/>
  <c r="FR794" i="52"/>
  <c r="Z1035" i="52"/>
  <c r="AA1035" i="52"/>
  <c r="EE385" i="52"/>
  <c r="EG385" i="52"/>
  <c r="IE535" i="52"/>
  <c r="IN535" i="52"/>
  <c r="IO535" i="52"/>
  <c r="ES535" i="52"/>
  <c r="EK593" i="52"/>
  <c r="EL593" i="52"/>
  <c r="EQ593" i="52"/>
  <c r="EP593" i="52"/>
  <c r="ER593" i="52"/>
  <c r="EM593" i="52"/>
  <c r="EC586" i="52"/>
  <c r="EE771" i="52"/>
  <c r="EG771" i="52"/>
  <c r="FK547" i="52"/>
  <c r="FL1036" i="52"/>
  <c r="FL76" i="52"/>
  <c r="FK388" i="52"/>
  <c r="EI483" i="52"/>
  <c r="EJ483" i="52"/>
  <c r="EE644" i="52"/>
  <c r="EG644" i="52"/>
  <c r="FL643" i="52"/>
  <c r="EH725" i="52"/>
  <c r="EC725" i="52"/>
  <c r="ED725" i="52"/>
  <c r="EB725" i="52"/>
  <c r="EB489" i="52"/>
  <c r="EH489" i="52"/>
  <c r="EC489" i="52"/>
  <c r="ED489" i="52"/>
  <c r="EE792" i="52"/>
  <c r="EG792" i="52"/>
  <c r="EI778" i="52"/>
  <c r="EJ778" i="52"/>
  <c r="FK830" i="52"/>
  <c r="ED199" i="52"/>
  <c r="EC199" i="52"/>
  <c r="EH199" i="52"/>
  <c r="FR285" i="52"/>
  <c r="ED572" i="52"/>
  <c r="EH572" i="52"/>
  <c r="EC572" i="52"/>
  <c r="EB572" i="52"/>
  <c r="AA489" i="52"/>
  <c r="Z489" i="52"/>
  <c r="Z786" i="52"/>
  <c r="AA786" i="52"/>
  <c r="IE827" i="52"/>
  <c r="IN827" i="52"/>
  <c r="IO827" i="52"/>
  <c r="ES827" i="52"/>
  <c r="EO1026" i="52"/>
  <c r="EN1026" i="52"/>
  <c r="EE1003" i="52"/>
  <c r="EG1003" i="52"/>
  <c r="EE118" i="52"/>
  <c r="EG118" i="52"/>
  <c r="FN206" i="52"/>
  <c r="IG206" i="52" s="1"/>
  <c r="FR206" i="52"/>
  <c r="EC422" i="52"/>
  <c r="EH422" i="52"/>
  <c r="ED422" i="52"/>
  <c r="EB422" i="52"/>
  <c r="ES563" i="52"/>
  <c r="IE563" i="52"/>
  <c r="IN563" i="52"/>
  <c r="IO563" i="52"/>
  <c r="FK409" i="52"/>
  <c r="FL409" i="52"/>
  <c r="ED764" i="52"/>
  <c r="EB764" i="52"/>
  <c r="EH764" i="52"/>
  <c r="EC764" i="52"/>
  <c r="FR801" i="52"/>
  <c r="FL903" i="52"/>
  <c r="ED336" i="52"/>
  <c r="EH336" i="52"/>
  <c r="EC336" i="52"/>
  <c r="EB336" i="52"/>
  <c r="FL251" i="52"/>
  <c r="HZ325" i="52"/>
  <c r="HY325" i="52"/>
  <c r="IF325" i="52" s="1"/>
  <c r="FL451" i="52"/>
  <c r="Z463" i="52"/>
  <c r="AA463" i="52"/>
  <c r="EC728" i="52"/>
  <c r="ED728" i="52"/>
  <c r="EB728" i="52"/>
  <c r="EH728" i="52"/>
  <c r="ES647" i="52"/>
  <c r="IE647" i="52"/>
  <c r="IN647" i="52"/>
  <c r="IO647" i="52"/>
  <c r="EC773" i="52"/>
  <c r="EH773" i="52"/>
  <c r="EB773" i="52"/>
  <c r="ED773" i="52"/>
  <c r="FR813" i="52"/>
  <c r="EB844" i="52"/>
  <c r="ED844" i="52"/>
  <c r="EH844" i="52"/>
  <c r="EC844" i="52"/>
  <c r="EB115" i="52"/>
  <c r="FN134" i="52"/>
  <c r="IG134" i="52" s="1"/>
  <c r="FR134" i="52"/>
  <c r="AA172" i="52"/>
  <c r="Z172" i="52"/>
  <c r="EH404" i="52"/>
  <c r="EI507" i="52"/>
  <c r="EJ507" i="52"/>
  <c r="FL680" i="52"/>
  <c r="EJ736" i="52"/>
  <c r="EI736" i="52"/>
  <c r="DL774" i="52"/>
  <c r="FK837" i="52"/>
  <c r="FL837" i="52"/>
  <c r="AC54" i="52"/>
  <c r="AA839" i="52"/>
  <c r="Z839" i="52"/>
  <c r="Z406" i="52"/>
  <c r="AA406" i="52"/>
  <c r="AA286" i="52"/>
  <c r="Z286" i="52"/>
  <c r="Z503" i="52"/>
  <c r="AA503" i="52"/>
  <c r="Z184" i="52"/>
  <c r="AA184" i="52"/>
  <c r="Z201" i="52"/>
  <c r="AA201" i="52"/>
  <c r="AA25" i="52"/>
  <c r="Z25" i="52"/>
  <c r="AA18" i="52"/>
  <c r="Z18" i="52"/>
  <c r="AA39" i="52"/>
  <c r="Z39" i="52"/>
  <c r="EI198" i="52"/>
  <c r="EJ198" i="52"/>
  <c r="ED381" i="52"/>
  <c r="EB381" i="52"/>
  <c r="EE277" i="52"/>
  <c r="EG277" i="52"/>
  <c r="EC754" i="52"/>
  <c r="EH754" i="52"/>
  <c r="ED754" i="52"/>
  <c r="EB754" i="52"/>
  <c r="IE673" i="52"/>
  <c r="ES673" i="52"/>
  <c r="IN673" i="52"/>
  <c r="ET673" i="52"/>
  <c r="GF673" i="52"/>
  <c r="IO673" i="52"/>
  <c r="IG345" i="52"/>
  <c r="GE345" i="52"/>
  <c r="GT345" i="52"/>
  <c r="GU345" i="52"/>
  <c r="ED881" i="52"/>
  <c r="EH881" i="52"/>
  <c r="EC881" i="52"/>
  <c r="EB881" i="52"/>
  <c r="FL608" i="52"/>
  <c r="FK608" i="52"/>
  <c r="EJ770" i="52"/>
  <c r="EI770" i="52"/>
  <c r="EB132" i="52"/>
  <c r="ED132" i="52"/>
  <c r="IN152" i="52"/>
  <c r="ES152" i="52"/>
  <c r="IE152" i="52"/>
  <c r="IO152" i="52"/>
  <c r="GF152" i="52"/>
  <c r="ET152" i="52"/>
  <c r="Z310" i="52"/>
  <c r="AA310" i="52"/>
  <c r="EE749" i="52"/>
  <c r="EG749" i="52"/>
  <c r="IG673" i="52"/>
  <c r="GT673" i="52"/>
  <c r="GU673" i="52"/>
  <c r="IO215" i="52"/>
  <c r="IN215" i="52"/>
  <c r="ES215" i="52"/>
  <c r="IE215" i="52"/>
  <c r="GF215" i="52"/>
  <c r="EG271" i="52"/>
  <c r="EE271" i="52"/>
  <c r="EE431" i="52"/>
  <c r="EE328" i="52"/>
  <c r="EG328" i="52"/>
  <c r="ED441" i="52"/>
  <c r="EC441" i="52"/>
  <c r="EH441" i="52"/>
  <c r="Z643" i="52"/>
  <c r="AA643" i="52"/>
  <c r="EE113" i="52"/>
  <c r="EG113" i="52"/>
  <c r="Z1051" i="52"/>
  <c r="AA1051" i="52"/>
  <c r="EB263" i="52"/>
  <c r="ED263" i="52"/>
  <c r="EC263" i="52"/>
  <c r="EH263" i="52"/>
  <c r="ES361" i="52"/>
  <c r="IE361" i="52"/>
  <c r="IO361" i="52"/>
  <c r="IN361" i="52"/>
  <c r="EI467" i="52"/>
  <c r="EJ467" i="52"/>
  <c r="EC746" i="52"/>
  <c r="EH746" i="52"/>
  <c r="EB746" i="52"/>
  <c r="ED746" i="52"/>
  <c r="DL672" i="52"/>
  <c r="DO672" i="52"/>
  <c r="Z778" i="52"/>
  <c r="AA778" i="52"/>
  <c r="FN833" i="52"/>
  <c r="IG833" i="52" s="1"/>
  <c r="FR833" i="52"/>
  <c r="EG887" i="52"/>
  <c r="EE887" i="52"/>
  <c r="EK979" i="52"/>
  <c r="EP979" i="52"/>
  <c r="EQ979" i="52"/>
  <c r="EM979" i="52"/>
  <c r="EL979" i="52"/>
  <c r="ER979" i="52"/>
  <c r="EJ1049" i="52"/>
  <c r="EI1049" i="52"/>
  <c r="DL244" i="52"/>
  <c r="DO244" i="52"/>
  <c r="EG319" i="52"/>
  <c r="EE319" i="52"/>
  <c r="FN205" i="52"/>
  <c r="IG205" i="52" s="1"/>
  <c r="FR205" i="52"/>
  <c r="ED377" i="52"/>
  <c r="EB377" i="52"/>
  <c r="EB529" i="52"/>
  <c r="EC529" i="52"/>
  <c r="ED529" i="52"/>
  <c r="EH529" i="52"/>
  <c r="AA615" i="52"/>
  <c r="Z615" i="52"/>
  <c r="HZ617" i="52"/>
  <c r="HY617" i="52"/>
  <c r="EI514" i="52"/>
  <c r="EJ514" i="52"/>
  <c r="FK768" i="52"/>
  <c r="FL768" i="52"/>
  <c r="EC1016" i="52"/>
  <c r="EH1016" i="52"/>
  <c r="ED1016" i="52"/>
  <c r="EB172" i="52"/>
  <c r="ED172" i="52"/>
  <c r="EH172" i="52"/>
  <c r="EC172" i="52"/>
  <c r="EE547" i="52"/>
  <c r="EG547" i="52"/>
  <c r="ES663" i="52"/>
  <c r="IE663" i="52"/>
  <c r="IN663" i="52"/>
  <c r="IO663" i="52"/>
  <c r="EL609" i="52"/>
  <c r="EP609" i="52"/>
  <c r="EM609" i="52"/>
  <c r="ER609" i="52"/>
  <c r="EK609" i="52"/>
  <c r="EQ609" i="52"/>
  <c r="Z73" i="52"/>
  <c r="AA73" i="52"/>
  <c r="EI65" i="52"/>
  <c r="EJ65" i="52"/>
  <c r="FN189" i="52"/>
  <c r="IG189" i="52" s="1"/>
  <c r="FR189" i="52"/>
  <c r="Z243" i="52"/>
  <c r="AA243" i="52"/>
  <c r="Z799" i="52"/>
  <c r="AA799" i="52"/>
  <c r="ED786" i="52"/>
  <c r="EB786" i="52"/>
  <c r="EH786" i="52"/>
  <c r="EC786" i="52"/>
  <c r="AC58" i="52"/>
  <c r="EG890" i="52"/>
  <c r="EE890" i="52"/>
  <c r="EB1032" i="52"/>
  <c r="ED1032" i="52"/>
  <c r="EI995" i="52"/>
  <c r="EJ995" i="52"/>
  <c r="EL951" i="52"/>
  <c r="EP951" i="52"/>
  <c r="EK951" i="52"/>
  <c r="ER951" i="52"/>
  <c r="EM951" i="52"/>
  <c r="EQ951" i="52"/>
  <c r="IN141" i="52"/>
  <c r="IO141" i="52"/>
  <c r="ES141" i="52"/>
  <c r="IE141" i="52"/>
  <c r="FN220" i="52"/>
  <c r="IG220" i="52" s="1"/>
  <c r="FR220" i="52"/>
  <c r="EG433" i="52"/>
  <c r="EB508" i="52"/>
  <c r="EH508" i="52"/>
  <c r="EC508" i="52"/>
  <c r="ED508" i="52"/>
  <c r="EJ721" i="52"/>
  <c r="EI721" i="52"/>
  <c r="FR1008" i="52"/>
  <c r="FK946" i="52"/>
  <c r="FL946" i="52"/>
  <c r="EE984" i="52"/>
  <c r="EG984" i="52"/>
  <c r="IN147" i="52"/>
  <c r="ES147" i="52"/>
  <c r="IE147" i="52"/>
  <c r="IO147" i="52"/>
  <c r="ES206" i="52"/>
  <c r="IE206" i="52"/>
  <c r="IN206" i="52"/>
  <c r="IO206" i="52"/>
  <c r="FK601" i="52"/>
  <c r="FL601" i="52"/>
  <c r="FK519" i="52"/>
  <c r="FL519" i="52"/>
  <c r="EJ724" i="52"/>
  <c r="EI724" i="52"/>
  <c r="EB836" i="52"/>
  <c r="ED836" i="52"/>
  <c r="EH836" i="52"/>
  <c r="EC836" i="52"/>
  <c r="FL953" i="52"/>
  <c r="FL990" i="52"/>
  <c r="FK990" i="52"/>
  <c r="EE296" i="52"/>
  <c r="EG296" i="52"/>
  <c r="EE404" i="52"/>
  <c r="EG404" i="52"/>
  <c r="FK607" i="52"/>
  <c r="FL607" i="52"/>
  <c r="IE690" i="52"/>
  <c r="ES690" i="52"/>
  <c r="IO690" i="52"/>
  <c r="IN690" i="52"/>
  <c r="ET690" i="52"/>
  <c r="GF690" i="52"/>
  <c r="FK751" i="52"/>
  <c r="FL751" i="52"/>
  <c r="HG390" i="52"/>
  <c r="HI390" i="52"/>
  <c r="HK390" i="52"/>
  <c r="HA390" i="52"/>
  <c r="HD390" i="52"/>
  <c r="HH390" i="52"/>
  <c r="HB390" i="52"/>
  <c r="HF390" i="52"/>
  <c r="HJ390" i="52"/>
  <c r="HC390" i="52"/>
  <c r="HE390" i="52"/>
  <c r="FL387" i="52"/>
  <c r="FK387" i="52"/>
  <c r="DO1012" i="52"/>
  <c r="DL1012" i="52"/>
  <c r="FR1011" i="52"/>
  <c r="FN1011" i="52"/>
  <c r="IG1011" i="52" s="1"/>
  <c r="EI315" i="52"/>
  <c r="EJ315" i="52"/>
  <c r="EE493" i="52"/>
  <c r="EG493" i="52"/>
  <c r="EE752" i="52"/>
  <c r="EG752" i="52"/>
  <c r="IO693" i="52"/>
  <c r="IN693" i="52"/>
  <c r="IE693" i="52"/>
  <c r="ES693" i="52"/>
  <c r="DO700" i="52"/>
  <c r="DL700" i="52"/>
  <c r="EO155" i="52"/>
  <c r="EN155" i="52"/>
  <c r="HY155" i="52" s="1"/>
  <c r="EG62" i="52"/>
  <c r="EE62" i="52"/>
  <c r="EE335" i="52"/>
  <c r="EG335" i="52"/>
  <c r="EB322" i="52"/>
  <c r="ED322" i="52"/>
  <c r="EE442" i="52"/>
  <c r="EG442" i="52"/>
  <c r="ED522" i="52"/>
  <c r="EH522" i="52"/>
  <c r="EC522" i="52"/>
  <c r="EB522" i="52"/>
  <c r="EB476" i="52"/>
  <c r="ED476" i="52"/>
  <c r="EH476" i="52"/>
  <c r="EC476" i="52"/>
  <c r="EI656" i="52"/>
  <c r="EJ656" i="52"/>
  <c r="FN812" i="52"/>
  <c r="IG812" i="52" s="1"/>
  <c r="FR812" i="52"/>
  <c r="FK886" i="52"/>
  <c r="FL886" i="52"/>
  <c r="EO153" i="52"/>
  <c r="EN153" i="52"/>
  <c r="HY153" i="52" s="1"/>
  <c r="EE391" i="52"/>
  <c r="EG391" i="52"/>
  <c r="FK611" i="52"/>
  <c r="FL611" i="52"/>
  <c r="EG441" i="52"/>
  <c r="Z682" i="52"/>
  <c r="AA682" i="52"/>
  <c r="FL889" i="52"/>
  <c r="FK889" i="52"/>
  <c r="EO189" i="52"/>
  <c r="EN189" i="52"/>
  <c r="EC291" i="52"/>
  <c r="ED291" i="52"/>
  <c r="EB291" i="52"/>
  <c r="EH291" i="52"/>
  <c r="FN405" i="52"/>
  <c r="IG405" i="52" s="1"/>
  <c r="FR405" i="52"/>
  <c r="ED548" i="52"/>
  <c r="EB548" i="52"/>
  <c r="EC548" i="52"/>
  <c r="EH548" i="52"/>
  <c r="ED884" i="52"/>
  <c r="EC884" i="52"/>
  <c r="EH884" i="52"/>
  <c r="EB884" i="52"/>
  <c r="HJ621" i="52"/>
  <c r="HA621" i="52"/>
  <c r="HF621" i="52"/>
  <c r="HK621" i="52"/>
  <c r="HC621" i="52"/>
  <c r="HD621" i="52"/>
  <c r="HI621" i="52"/>
  <c r="HH621" i="52"/>
  <c r="HB621" i="52"/>
  <c r="HE621" i="52"/>
  <c r="HG621" i="52"/>
  <c r="EG860" i="52"/>
  <c r="EE860" i="52"/>
  <c r="EI1008" i="52"/>
  <c r="EJ1008" i="52"/>
  <c r="EK223" i="52"/>
  <c r="EL223" i="52"/>
  <c r="HZ223" i="52" s="1"/>
  <c r="EQ223" i="52"/>
  <c r="EM223" i="52"/>
  <c r="ER223" i="52"/>
  <c r="EP223" i="52"/>
  <c r="FN394" i="52"/>
  <c r="IG394" i="52" s="1"/>
  <c r="FR394" i="52"/>
  <c r="HY157" i="52"/>
  <c r="FK314" i="52"/>
  <c r="ED265" i="52"/>
  <c r="EC265" i="52"/>
  <c r="EH265" i="52"/>
  <c r="EB265" i="52"/>
  <c r="EE741" i="52"/>
  <c r="EG741" i="52"/>
  <c r="Z784" i="52"/>
  <c r="AA784" i="52"/>
  <c r="EH742" i="52"/>
  <c r="EC742" i="52"/>
  <c r="ED742" i="52"/>
  <c r="EB742" i="52"/>
  <c r="Z818" i="52"/>
  <c r="AA818" i="52"/>
  <c r="EE874" i="52"/>
  <c r="EG874" i="52"/>
  <c r="EC888" i="52"/>
  <c r="EB888" i="52"/>
  <c r="EH888" i="52"/>
  <c r="ED888" i="52"/>
  <c r="FK1045" i="52"/>
  <c r="FL1045" i="52"/>
  <c r="FK712" i="52"/>
  <c r="FL712" i="52"/>
  <c r="IO687" i="52"/>
  <c r="IN687" i="52"/>
  <c r="IE687" i="52"/>
  <c r="ES687" i="52"/>
  <c r="Z827" i="52"/>
  <c r="AA827" i="52"/>
  <c r="GD942" i="52"/>
  <c r="GB942" i="52"/>
  <c r="GC942" i="52"/>
  <c r="GA942" i="52"/>
  <c r="GF942" i="52"/>
  <c r="GE942" i="52"/>
  <c r="HZ942" i="52"/>
  <c r="FY942" i="52"/>
  <c r="GG942" i="52"/>
  <c r="FZ942" i="52"/>
  <c r="GH942" i="52"/>
  <c r="ED229" i="52"/>
  <c r="EO229" i="52" s="1"/>
  <c r="EB229" i="52"/>
  <c r="ED316" i="52"/>
  <c r="EC316" i="52"/>
  <c r="EH316" i="52"/>
  <c r="EB316" i="52"/>
  <c r="EC234" i="52"/>
  <c r="EE365" i="52"/>
  <c r="EG365" i="52"/>
  <c r="EI460" i="52"/>
  <c r="EJ460" i="52"/>
  <c r="FL472" i="52"/>
  <c r="FK472" i="52"/>
  <c r="ED829" i="52"/>
  <c r="EB829" i="52"/>
  <c r="EH829" i="52"/>
  <c r="EC829" i="52"/>
  <c r="EB868" i="52"/>
  <c r="EH868" i="52"/>
  <c r="EC868" i="52"/>
  <c r="ED868" i="52"/>
  <c r="EE330" i="52"/>
  <c r="EG330" i="52"/>
  <c r="ED133" i="52"/>
  <c r="EB133" i="52"/>
  <c r="EH133" i="52"/>
  <c r="EC133" i="52"/>
  <c r="AA626" i="52"/>
  <c r="Z626" i="52"/>
  <c r="EL943" i="52"/>
  <c r="EP943" i="52"/>
  <c r="EK943" i="52"/>
  <c r="ER943" i="52"/>
  <c r="EM943" i="52"/>
  <c r="EQ943" i="52"/>
  <c r="EC992" i="52"/>
  <c r="EH992" i="52"/>
  <c r="ED992" i="52"/>
  <c r="EB264" i="52"/>
  <c r="ED264" i="52"/>
  <c r="EC264" i="52"/>
  <c r="EH264" i="52"/>
  <c r="FR317" i="52"/>
  <c r="FL307" i="52"/>
  <c r="FK307" i="52"/>
  <c r="Z495" i="52"/>
  <c r="AA495" i="52"/>
  <c r="FK485" i="52"/>
  <c r="FL485" i="52"/>
  <c r="ED580" i="52"/>
  <c r="EH580" i="52"/>
  <c r="EC580" i="52"/>
  <c r="EB580" i="52"/>
  <c r="AA655" i="52"/>
  <c r="Z655" i="52"/>
  <c r="EJ776" i="52"/>
  <c r="EI776" i="52"/>
  <c r="EM464" i="52"/>
  <c r="ER464" i="52"/>
  <c r="EL464" i="52"/>
  <c r="EP464" i="52"/>
  <c r="EK464" i="52"/>
  <c r="EQ464" i="52"/>
  <c r="EO154" i="52"/>
  <c r="EN154" i="52"/>
  <c r="EE738" i="52"/>
  <c r="EG738" i="52"/>
  <c r="FK822" i="52"/>
  <c r="FL822" i="52"/>
  <c r="IN876" i="52"/>
  <c r="IO876" i="52"/>
  <c r="ES876" i="52"/>
  <c r="IE876" i="52"/>
  <c r="IN145" i="52"/>
  <c r="IO145" i="52"/>
  <c r="IE145" i="52"/>
  <c r="ES145" i="52"/>
  <c r="EE436" i="52"/>
  <c r="EG436" i="52"/>
  <c r="IE549" i="52"/>
  <c r="IO549" i="52"/>
  <c r="IN549" i="52"/>
  <c r="ES549" i="52"/>
  <c r="ED585" i="52"/>
  <c r="EB585" i="52"/>
  <c r="EB478" i="52"/>
  <c r="ED478" i="52"/>
  <c r="EH478" i="52"/>
  <c r="EC478" i="52"/>
  <c r="FK813" i="52"/>
  <c r="Z985" i="52"/>
  <c r="AA985" i="52"/>
  <c r="FK243" i="52"/>
  <c r="EH482" i="52"/>
  <c r="ED482" i="52"/>
  <c r="EB482" i="52"/>
  <c r="EC482" i="52"/>
  <c r="EK435" i="52"/>
  <c r="EL435" i="52"/>
  <c r="ED695" i="52"/>
  <c r="EC695" i="52"/>
  <c r="EB695" i="52"/>
  <c r="EH695" i="52"/>
  <c r="FR247" i="52"/>
  <c r="FN247" i="52"/>
  <c r="IG247" i="52" s="1"/>
  <c r="EE457" i="52"/>
  <c r="EG457" i="52"/>
  <c r="EE460" i="52"/>
  <c r="EG460" i="52"/>
  <c r="FK502" i="52"/>
  <c r="FL502" i="52"/>
  <c r="IE633" i="52"/>
  <c r="ES633" i="52"/>
  <c r="IO633" i="52"/>
  <c r="IN633" i="52"/>
  <c r="ET633" i="52"/>
  <c r="GF633" i="52"/>
  <c r="FK676" i="52"/>
  <c r="FL676" i="52"/>
  <c r="EB799" i="52"/>
  <c r="ED799" i="52"/>
  <c r="EC799" i="52"/>
  <c r="EH799" i="52"/>
  <c r="EE655" i="52"/>
  <c r="EG655" i="52"/>
  <c r="FK818" i="52"/>
  <c r="FL818" i="52"/>
  <c r="EG850" i="52"/>
  <c r="EE850" i="52"/>
  <c r="EB983" i="52"/>
  <c r="ED983" i="52"/>
  <c r="EH983" i="52"/>
  <c r="EC983" i="52"/>
  <c r="EE112" i="52"/>
  <c r="EE162" i="52"/>
  <c r="EG162" i="52"/>
  <c r="FL359" i="52"/>
  <c r="FK359" i="52"/>
  <c r="FL260" i="52"/>
  <c r="FK260" i="52"/>
  <c r="EE397" i="52"/>
  <c r="EG397" i="52"/>
  <c r="FN642" i="52"/>
  <c r="IG642" i="52" s="1"/>
  <c r="FR642" i="52"/>
  <c r="EE711" i="52"/>
  <c r="EG711" i="52"/>
  <c r="EE767" i="52"/>
  <c r="EG767" i="52"/>
  <c r="FN972" i="52"/>
  <c r="IG972" i="52" s="1"/>
  <c r="FR972" i="52"/>
  <c r="Z343" i="52"/>
  <c r="AA343" i="52"/>
  <c r="AA433" i="52"/>
  <c r="Z433" i="52"/>
  <c r="FN234" i="52"/>
  <c r="IG234" i="52" s="1"/>
  <c r="FR234" i="52"/>
  <c r="ED660" i="52"/>
  <c r="EC660" i="52"/>
  <c r="EB660" i="52"/>
  <c r="EH660" i="52"/>
  <c r="EN974" i="52"/>
  <c r="EO974" i="52"/>
  <c r="EC1013" i="52"/>
  <c r="ED1013" i="52"/>
  <c r="EH1013" i="52"/>
  <c r="EB1013" i="52"/>
  <c r="EK1041" i="52"/>
  <c r="EM1041" i="52"/>
  <c r="FK181" i="52"/>
  <c r="EE171" i="52"/>
  <c r="EG171" i="52"/>
  <c r="EC541" i="52"/>
  <c r="ED541" i="52"/>
  <c r="EH541" i="52"/>
  <c r="EB541" i="52"/>
  <c r="FK458" i="52"/>
  <c r="FL458" i="52"/>
  <c r="EG662" i="52"/>
  <c r="EE662" i="52"/>
  <c r="Z488" i="52"/>
  <c r="AA488" i="52"/>
  <c r="FK520" i="52"/>
  <c r="FL520" i="52"/>
  <c r="FR506" i="52"/>
  <c r="ER398" i="52"/>
  <c r="EP398" i="52"/>
  <c r="EQ398" i="52"/>
  <c r="EM398" i="52"/>
  <c r="EL398" i="52"/>
  <c r="EK398" i="52"/>
  <c r="FL908" i="52"/>
  <c r="FK908" i="52"/>
  <c r="FN1026" i="52"/>
  <c r="IG1026" i="52" s="1"/>
  <c r="FR1026" i="52"/>
  <c r="EE1042" i="52"/>
  <c r="EG1045" i="52"/>
  <c r="DL189" i="52"/>
  <c r="DO189" i="52"/>
  <c r="DO285" i="52"/>
  <c r="DL285" i="52"/>
  <c r="EC1006" i="52"/>
  <c r="EH1006" i="52"/>
  <c r="ED1006" i="52"/>
  <c r="EB1006" i="52"/>
  <c r="EG465" i="52"/>
  <c r="EE465" i="52"/>
  <c r="FK691" i="52"/>
  <c r="FL691" i="52"/>
  <c r="EO98" i="52"/>
  <c r="EN98" i="52"/>
  <c r="FK851" i="52"/>
  <c r="FL851" i="52"/>
  <c r="ED1031" i="52"/>
  <c r="EB1031" i="52"/>
  <c r="EC1031" i="52"/>
  <c r="EH1031" i="52"/>
  <c r="FK177" i="52"/>
  <c r="FK287" i="52"/>
  <c r="FL287" i="52"/>
  <c r="FK469" i="52"/>
  <c r="FR373" i="52"/>
  <c r="FN373" i="52"/>
  <c r="IG373" i="52" s="1"/>
  <c r="FR622" i="52"/>
  <c r="FK716" i="52"/>
  <c r="ED956" i="52"/>
  <c r="EH956" i="52"/>
  <c r="EC956" i="52"/>
  <c r="EB956" i="52"/>
  <c r="EH287" i="52"/>
  <c r="FK419" i="52"/>
  <c r="EC446" i="52"/>
  <c r="EH446" i="52"/>
  <c r="ED446" i="52"/>
  <c r="EB446" i="52"/>
  <c r="EG470" i="52"/>
  <c r="EE470" i="52"/>
  <c r="EE570" i="52"/>
  <c r="EG570" i="52"/>
  <c r="IO603" i="52"/>
  <c r="ES603" i="52"/>
  <c r="IE603" i="52"/>
  <c r="IN603" i="52"/>
  <c r="EM974" i="52"/>
  <c r="EL974" i="52"/>
  <c r="ER974" i="52"/>
  <c r="EK974" i="52"/>
  <c r="EP974" i="52"/>
  <c r="EQ974" i="52"/>
  <c r="FR125" i="52"/>
  <c r="FN294" i="52"/>
  <c r="IG294" i="52" s="1"/>
  <c r="FR294" i="52"/>
  <c r="EI442" i="52"/>
  <c r="EJ442" i="52"/>
  <c r="Z517" i="52"/>
  <c r="AA517" i="52"/>
  <c r="FN528" i="52"/>
  <c r="IG528" i="52" s="1"/>
  <c r="FR528" i="52"/>
  <c r="FR839" i="52"/>
  <c r="FN839" i="52"/>
  <c r="IG839" i="52" s="1"/>
  <c r="IE968" i="52"/>
  <c r="ES968" i="52"/>
  <c r="IO968" i="52"/>
  <c r="IN968" i="52"/>
  <c r="EG112" i="52"/>
  <c r="IO367" i="52"/>
  <c r="IN367" i="52"/>
  <c r="ES367" i="52"/>
  <c r="IE367" i="52"/>
  <c r="GF367" i="52"/>
  <c r="FL577" i="52"/>
  <c r="EI766" i="52"/>
  <c r="EJ766" i="52"/>
  <c r="FL104" i="52"/>
  <c r="FK104" i="52"/>
  <c r="FN540" i="52"/>
  <c r="IG540" i="52" s="1"/>
  <c r="FR540" i="52"/>
  <c r="EJ740" i="52"/>
  <c r="EI740" i="52"/>
  <c r="FR800" i="52"/>
  <c r="HQ649" i="52"/>
  <c r="HP649" i="52"/>
  <c r="HO649" i="52"/>
  <c r="HN649" i="52"/>
  <c r="HM649" i="52"/>
  <c r="FL231" i="52"/>
  <c r="IN579" i="52"/>
  <c r="IO579" i="52"/>
  <c r="ES579" i="52"/>
  <c r="IE579" i="52"/>
  <c r="EE630" i="52"/>
  <c r="EG630" i="52"/>
  <c r="EG500" i="52"/>
  <c r="EE500" i="52"/>
  <c r="FL487" i="52"/>
  <c r="FK487" i="52"/>
  <c r="ES786" i="52"/>
  <c r="IE786" i="52"/>
  <c r="IN786" i="52"/>
  <c r="IO786" i="52"/>
  <c r="EL693" i="52"/>
  <c r="HZ693" i="52" s="1"/>
  <c r="EK693" i="52"/>
  <c r="EP693" i="52"/>
  <c r="EQ693" i="52"/>
  <c r="ER693" i="52"/>
  <c r="EM693" i="52"/>
  <c r="EE1004" i="52"/>
  <c r="Z428" i="52"/>
  <c r="AA428" i="52"/>
  <c r="ED616" i="52"/>
  <c r="EB616" i="52"/>
  <c r="EH616" i="52"/>
  <c r="EC616" i="52"/>
  <c r="FK907" i="52"/>
  <c r="EI1046" i="52"/>
  <c r="EJ1046" i="52"/>
  <c r="EB201" i="52"/>
  <c r="EH243" i="52"/>
  <c r="EI489" i="52"/>
  <c r="EJ489" i="52"/>
  <c r="EE686" i="52"/>
  <c r="EG686" i="52"/>
  <c r="FK655" i="52"/>
  <c r="Z793" i="52"/>
  <c r="AA793" i="52"/>
  <c r="FN199" i="52"/>
  <c r="IG199" i="52" s="1"/>
  <c r="FR199" i="52"/>
  <c r="FN391" i="52"/>
  <c r="IG391" i="52" s="1"/>
  <c r="FR391" i="52"/>
  <c r="IE418" i="52"/>
  <c r="ES418" i="52"/>
  <c r="IN418" i="52"/>
  <c r="IO418" i="52"/>
  <c r="EC373" i="52"/>
  <c r="EE694" i="52"/>
  <c r="EG694" i="52"/>
  <c r="EW49" i="52"/>
  <c r="FI49" i="52" s="1"/>
  <c r="DZ49" i="52"/>
  <c r="EA49" i="52"/>
  <c r="DB49" i="52"/>
  <c r="EC1038" i="52"/>
  <c r="EH1038" i="52"/>
  <c r="ED1038" i="52"/>
  <c r="EB1038" i="52"/>
  <c r="EE115" i="52"/>
  <c r="EO219" i="52"/>
  <c r="EN219" i="52"/>
  <c r="Z168" i="52"/>
  <c r="AA168" i="52"/>
  <c r="EC296" i="52"/>
  <c r="FR436" i="52"/>
  <c r="EE639" i="52"/>
  <c r="EG639" i="52"/>
  <c r="EJ477" i="52"/>
  <c r="EI477" i="52"/>
  <c r="FK765" i="52"/>
  <c r="FL765" i="52"/>
  <c r="ES801" i="52"/>
  <c r="IO801" i="52"/>
  <c r="IE801" i="52"/>
  <c r="IN801" i="52"/>
  <c r="FK840" i="52"/>
  <c r="FL840" i="52"/>
  <c r="FL915" i="52"/>
  <c r="FK915" i="52"/>
  <c r="Z71" i="52"/>
  <c r="AA71" i="52"/>
  <c r="FL125" i="52"/>
  <c r="IE226" i="52"/>
  <c r="IN226" i="52"/>
  <c r="IO226" i="52"/>
  <c r="ES226" i="52"/>
  <c r="GF226" i="52"/>
  <c r="ES247" i="52"/>
  <c r="IE247" i="52"/>
  <c r="IN247" i="52"/>
  <c r="IO247" i="52"/>
  <c r="AA420" i="52"/>
  <c r="Z420" i="52"/>
  <c r="EP528" i="52"/>
  <c r="EM528" i="52"/>
  <c r="ER528" i="52"/>
  <c r="EK528" i="52"/>
  <c r="EQ528" i="52"/>
  <c r="EL528" i="52"/>
  <c r="EG450" i="52"/>
  <c r="IL267" i="52"/>
  <c r="IB267" i="52"/>
  <c r="IM267" i="52"/>
  <c r="IK267" i="52"/>
  <c r="EK839" i="52"/>
  <c r="EL839" i="52"/>
  <c r="EJ1038" i="52"/>
  <c r="EI1038" i="52"/>
  <c r="FL178" i="52"/>
  <c r="FK178" i="52"/>
  <c r="DL281" i="52"/>
  <c r="DO281" i="52"/>
  <c r="Z849" i="52"/>
  <c r="AA849" i="52"/>
  <c r="EC1050" i="52"/>
  <c r="EH1050" i="52"/>
  <c r="ED1050" i="52"/>
  <c r="EH1032" i="52"/>
  <c r="EG67" i="52"/>
  <c r="EE67" i="52"/>
  <c r="EE165" i="52"/>
  <c r="EG165" i="52"/>
  <c r="FK312" i="52"/>
  <c r="FL312" i="52"/>
  <c r="FR418" i="52"/>
  <c r="FN418" i="52"/>
  <c r="IG418" i="52" s="1"/>
  <c r="IG667" i="52"/>
  <c r="Z767" i="52"/>
  <c r="AA767" i="52"/>
  <c r="FK791" i="52"/>
  <c r="FL791" i="52"/>
  <c r="ES820" i="52"/>
  <c r="IE820" i="52"/>
  <c r="IO820" i="52"/>
  <c r="IN820" i="52"/>
  <c r="EN972" i="52"/>
  <c r="EO972" i="52"/>
  <c r="IE1032" i="52"/>
  <c r="ES1032" i="52"/>
  <c r="IN1032" i="52"/>
  <c r="IO1032" i="52"/>
  <c r="EE188" i="52"/>
  <c r="EG188" i="52"/>
  <c r="EB302" i="52"/>
  <c r="ED302" i="52"/>
  <c r="EE369" i="52"/>
  <c r="EG369" i="52"/>
  <c r="ES684" i="52"/>
  <c r="IN684" i="52"/>
  <c r="IE684" i="52"/>
  <c r="IO684" i="52"/>
  <c r="FL869" i="52"/>
  <c r="FR1013" i="52"/>
  <c r="EC110" i="52"/>
  <c r="EM110" i="52" s="1"/>
  <c r="FK428" i="52"/>
  <c r="FL685" i="52"/>
  <c r="FK685" i="52"/>
  <c r="EJ738" i="52"/>
  <c r="EI738" i="52"/>
  <c r="EH770" i="52"/>
  <c r="EC770" i="52"/>
  <c r="ED770" i="52"/>
  <c r="EB770" i="52"/>
  <c r="ES791" i="52"/>
  <c r="IE791" i="52"/>
  <c r="IO791" i="52"/>
  <c r="IN791" i="52"/>
  <c r="Z892" i="52"/>
  <c r="AA892" i="52"/>
  <c r="FN136" i="52"/>
  <c r="IG136" i="52" s="1"/>
  <c r="FR136" i="52"/>
  <c r="HZ345" i="52"/>
  <c r="HY345" i="52"/>
  <c r="ED515" i="52"/>
  <c r="EC515" i="52"/>
  <c r="EH515" i="52"/>
  <c r="EB515" i="52"/>
  <c r="FL553" i="52"/>
  <c r="FK553" i="52"/>
  <c r="FK783" i="52"/>
  <c r="FL783" i="52"/>
  <c r="FK734" i="52"/>
  <c r="EI1007" i="52"/>
  <c r="EJ1007" i="52"/>
  <c r="EI730" i="52"/>
  <c r="EJ730" i="52"/>
  <c r="EG812" i="52"/>
  <c r="EE812" i="52"/>
  <c r="EO143" i="52"/>
  <c r="EN143" i="52"/>
  <c r="IE964" i="52"/>
  <c r="ES964" i="52"/>
  <c r="IO964" i="52"/>
  <c r="IN964" i="52"/>
  <c r="ED257" i="52"/>
  <c r="EO257" i="52" s="1"/>
  <c r="EB257" i="52"/>
  <c r="DO443" i="52"/>
  <c r="DL443" i="52"/>
  <c r="FK570" i="52"/>
  <c r="FL817" i="52"/>
  <c r="AA113" i="52"/>
  <c r="Z113" i="52"/>
  <c r="EE160" i="52"/>
  <c r="EG160" i="52"/>
  <c r="ED306" i="52"/>
  <c r="EB306" i="52"/>
  <c r="EH306" i="52"/>
  <c r="EC306" i="52"/>
  <c r="EB331" i="52"/>
  <c r="ED331" i="52"/>
  <c r="EO331" i="52" s="1"/>
  <c r="FK324" i="52"/>
  <c r="FL683" i="52"/>
  <c r="Z837" i="52"/>
  <c r="AA837" i="52"/>
  <c r="ED689" i="52"/>
  <c r="EB689" i="52"/>
  <c r="EH689" i="52"/>
  <c r="EC689" i="52"/>
  <c r="EH1017" i="52"/>
  <c r="ED1017" i="52"/>
  <c r="EC1017" i="52"/>
  <c r="EG189" i="52"/>
  <c r="EE189" i="52"/>
  <c r="FR401" i="52"/>
  <c r="EE258" i="52"/>
  <c r="EG258" i="52"/>
  <c r="FK477" i="52"/>
  <c r="IE822" i="52"/>
  <c r="IO822" i="52"/>
  <c r="IN822" i="52"/>
  <c r="ES822" i="52"/>
  <c r="EJ750" i="52"/>
  <c r="EI750" i="52"/>
  <c r="EC740" i="52"/>
  <c r="EH740" i="52"/>
  <c r="EB740" i="52"/>
  <c r="ED740" i="52"/>
  <c r="FN969" i="52"/>
  <c r="IG969" i="52" s="1"/>
  <c r="FR969" i="52"/>
  <c r="FK918" i="52"/>
  <c r="FL918" i="52"/>
  <c r="FN302" i="52"/>
  <c r="IG302" i="52" s="1"/>
  <c r="FR302" i="52"/>
  <c r="FR410" i="52"/>
  <c r="FN410" i="52"/>
  <c r="IG410" i="52" s="1"/>
  <c r="AA350" i="52"/>
  <c r="Z350" i="52"/>
  <c r="DL688" i="52"/>
  <c r="DO688" i="52"/>
  <c r="EE736" i="52"/>
  <c r="EG736" i="52"/>
  <c r="Z1043" i="52"/>
  <c r="AA1043" i="52"/>
  <c r="EI1004" i="52"/>
  <c r="EJ1004" i="52"/>
  <c r="EG184" i="52"/>
  <c r="EE184" i="52"/>
  <c r="HY408" i="52"/>
  <c r="EE426" i="52"/>
  <c r="FK566" i="52"/>
  <c r="FL566" i="52"/>
  <c r="FK533" i="52"/>
  <c r="IO941" i="52"/>
  <c r="ES941" i="52"/>
  <c r="IE941" i="52"/>
  <c r="IN941" i="52"/>
  <c r="EI999" i="52"/>
  <c r="EJ999" i="52"/>
  <c r="EI904" i="52"/>
  <c r="EJ904" i="52"/>
  <c r="EM408" i="52"/>
  <c r="EQ408" i="52"/>
  <c r="EP408" i="52"/>
  <c r="EK408" i="52"/>
  <c r="ER408" i="52"/>
  <c r="EL408" i="52"/>
  <c r="EB900" i="52"/>
  <c r="EC900" i="52"/>
  <c r="ED900" i="52"/>
  <c r="EH900" i="52"/>
  <c r="FK1009" i="52"/>
  <c r="FR72" i="52"/>
  <c r="EK212" i="52"/>
  <c r="EL212" i="52"/>
  <c r="EQ212" i="52"/>
  <c r="EM212" i="52"/>
  <c r="ER212" i="52"/>
  <c r="EP212" i="52"/>
  <c r="ED389" i="52"/>
  <c r="EB389" i="52"/>
  <c r="EC389" i="52"/>
  <c r="EH389" i="52"/>
  <c r="FK505" i="52"/>
  <c r="FL505" i="52"/>
  <c r="HY592" i="52"/>
  <c r="GP592" i="52"/>
  <c r="GT592" i="52"/>
  <c r="GR592" i="52"/>
  <c r="GU592" i="52"/>
  <c r="GS592" i="52"/>
  <c r="GQ592" i="52"/>
  <c r="DL864" i="52"/>
  <c r="DO864" i="52"/>
  <c r="EK148" i="52"/>
  <c r="EL148" i="52"/>
  <c r="EQ148" i="52"/>
  <c r="EM148" i="52"/>
  <c r="ER148" i="52"/>
  <c r="EP148" i="52"/>
  <c r="EI172" i="52"/>
  <c r="EJ172" i="52"/>
  <c r="FL346" i="52"/>
  <c r="ED294" i="52"/>
  <c r="EN294" i="52" s="1"/>
  <c r="EB294" i="52"/>
  <c r="EG351" i="52"/>
  <c r="EE351" i="52"/>
  <c r="FK463" i="52"/>
  <c r="FL785" i="52"/>
  <c r="FK785" i="52"/>
  <c r="EB498" i="52"/>
  <c r="EC498" i="52"/>
  <c r="ED498" i="52"/>
  <c r="EH498" i="52"/>
  <c r="FK635" i="52"/>
  <c r="FL635" i="52"/>
  <c r="EE721" i="52"/>
  <c r="EG721" i="52"/>
  <c r="FV633" i="52"/>
  <c r="FU633" i="52"/>
  <c r="FW633" i="52" s="1"/>
  <c r="HS142" i="52"/>
  <c r="HU142" i="52"/>
  <c r="HV142" i="52"/>
  <c r="HW142" i="52"/>
  <c r="HT142" i="52"/>
  <c r="ED848" i="52"/>
  <c r="EN848" i="52" s="1"/>
  <c r="EB848" i="52"/>
  <c r="FR177" i="52"/>
  <c r="FN177" i="52"/>
  <c r="IG177" i="52" s="1"/>
  <c r="DO176" i="52"/>
  <c r="DL176" i="52"/>
  <c r="FN326" i="52"/>
  <c r="IG326" i="52" s="1"/>
  <c r="FR326" i="52"/>
  <c r="FL526" i="52"/>
  <c r="FK831" i="52"/>
  <c r="EK453" i="52"/>
  <c r="EM453" i="52"/>
  <c r="EQ453" i="52"/>
  <c r="ER453" i="52"/>
  <c r="EL453" i="52"/>
  <c r="EP453" i="52"/>
  <c r="EN854" i="52"/>
  <c r="EO854" i="52"/>
  <c r="EE945" i="52"/>
  <c r="EG945" i="52"/>
  <c r="EC1044" i="52"/>
  <c r="ED1044" i="52"/>
  <c r="EH1044" i="52"/>
  <c r="ED197" i="52"/>
  <c r="EH197" i="52"/>
  <c r="EC197" i="52"/>
  <c r="EC359" i="52"/>
  <c r="ED647" i="52"/>
  <c r="EC647" i="52"/>
  <c r="EH647" i="52"/>
  <c r="EB647" i="52"/>
  <c r="EI468" i="52"/>
  <c r="EJ468" i="52"/>
  <c r="ED796" i="52"/>
  <c r="EB796" i="52"/>
  <c r="EH796" i="52"/>
  <c r="EC796" i="52"/>
  <c r="AC34" i="52"/>
  <c r="AC41" i="52"/>
  <c r="EH908" i="52"/>
  <c r="EC971" i="52"/>
  <c r="EH971" i="52"/>
  <c r="ED971" i="52"/>
  <c r="FL976" i="52"/>
  <c r="EJ1039" i="52"/>
  <c r="EI1039" i="52"/>
  <c r="ED898" i="52"/>
  <c r="EB898" i="52"/>
  <c r="EC898" i="52"/>
  <c r="EH898" i="52"/>
  <c r="FR169" i="52"/>
  <c r="EI192" i="52"/>
  <c r="EJ192" i="52"/>
  <c r="EC162" i="52"/>
  <c r="EJ306" i="52"/>
  <c r="EI306" i="52"/>
  <c r="IE434" i="52"/>
  <c r="ES434" i="52"/>
  <c r="IO434" i="52"/>
  <c r="IN434" i="52"/>
  <c r="EG642" i="52"/>
  <c r="EE642" i="52"/>
  <c r="Z729" i="52"/>
  <c r="AA729" i="52"/>
  <c r="EE849" i="52"/>
  <c r="EG849" i="52"/>
  <c r="FK983" i="52"/>
  <c r="EJ1051" i="52"/>
  <c r="EI1051" i="52"/>
  <c r="EE399" i="52"/>
  <c r="EG399" i="52"/>
  <c r="EB274" i="52"/>
  <c r="ED274" i="52"/>
  <c r="EN274" i="52" s="1"/>
  <c r="EH561" i="52"/>
  <c r="EC561" i="52"/>
  <c r="ED561" i="52"/>
  <c r="EB561" i="52"/>
  <c r="EJ746" i="52"/>
  <c r="EI746" i="52"/>
  <c r="EB800" i="52"/>
  <c r="ED800" i="52"/>
  <c r="EC800" i="52"/>
  <c r="EH800" i="52"/>
  <c r="Z876" i="52"/>
  <c r="AA876" i="52"/>
  <c r="GM378" i="52"/>
  <c r="GL378" i="52"/>
  <c r="GJ378" i="52"/>
  <c r="GN378" i="52"/>
  <c r="GK378" i="52"/>
  <c r="FN145" i="52"/>
  <c r="IG145" i="52" s="1"/>
  <c r="FR145" i="52"/>
  <c r="GF145" i="52" s="1"/>
  <c r="EM276" i="52"/>
  <c r="EL276" i="52"/>
  <c r="EQ276" i="52"/>
  <c r="EP276" i="52"/>
  <c r="EK276" i="52"/>
  <c r="ER276" i="52"/>
  <c r="EC713" i="52"/>
  <c r="EH713" i="52"/>
  <c r="EB713" i="52"/>
  <c r="ED713" i="52"/>
  <c r="FR996" i="52"/>
  <c r="ED1036" i="52"/>
  <c r="EB1036" i="52"/>
  <c r="EH1036" i="52"/>
  <c r="EC1036" i="52"/>
  <c r="ES155" i="52"/>
  <c r="IE155" i="52"/>
  <c r="IN155" i="52"/>
  <c r="IO155" i="52"/>
  <c r="EG239" i="52"/>
  <c r="EE239" i="52"/>
  <c r="EQ218" i="52"/>
  <c r="EM218" i="52"/>
  <c r="ER218" i="52"/>
  <c r="EP218" i="52"/>
  <c r="EK218" i="52"/>
  <c r="EL218" i="52"/>
  <c r="EP209" i="52"/>
  <c r="EK209" i="52"/>
  <c r="EL209" i="52"/>
  <c r="EQ209" i="52"/>
  <c r="EM209" i="52"/>
  <c r="ER209" i="52"/>
  <c r="FK350" i="52"/>
  <c r="ED579" i="52"/>
  <c r="EC579" i="52"/>
  <c r="EH579" i="52"/>
  <c r="EB579" i="52"/>
  <c r="EE725" i="52"/>
  <c r="EG725" i="52"/>
  <c r="EG489" i="52"/>
  <c r="EE489" i="52"/>
  <c r="EC759" i="52"/>
  <c r="ED759" i="52"/>
  <c r="EB759" i="52"/>
  <c r="EH759" i="52"/>
  <c r="EN943" i="52"/>
  <c r="EO943" i="52"/>
  <c r="FK871" i="52"/>
  <c r="FL871" i="52"/>
  <c r="EJ918" i="52"/>
  <c r="EI918" i="52"/>
  <c r="EE199" i="52"/>
  <c r="FR282" i="52"/>
  <c r="FN282" i="52"/>
  <c r="IG282" i="52" s="1"/>
  <c r="EH375" i="52"/>
  <c r="EJ449" i="52"/>
  <c r="EI449" i="52"/>
  <c r="FR257" i="52"/>
  <c r="FN257" i="52"/>
  <c r="IG257" i="52" s="1"/>
  <c r="EJ448" i="52"/>
  <c r="EI448" i="52"/>
  <c r="EG572" i="52"/>
  <c r="EE572" i="52"/>
  <c r="Z746" i="52"/>
  <c r="AA746" i="52"/>
  <c r="IE704" i="52"/>
  <c r="IN704" i="52"/>
  <c r="IO704" i="52"/>
  <c r="ES704" i="52"/>
  <c r="EH729" i="52"/>
  <c r="ED729" i="52"/>
  <c r="EB729" i="52"/>
  <c r="EC729" i="52"/>
  <c r="Z279" i="52"/>
  <c r="AA279" i="52"/>
  <c r="EE409" i="52"/>
  <c r="EP409" i="52" s="1"/>
  <c r="EI462" i="52"/>
  <c r="EJ462" i="52"/>
  <c r="EJ648" i="52"/>
  <c r="EI648" i="52"/>
  <c r="EE764" i="52"/>
  <c r="EG764" i="52"/>
  <c r="FK529" i="52"/>
  <c r="FK1011" i="52"/>
  <c r="FL1011" i="52"/>
  <c r="FK172" i="52"/>
  <c r="EO226" i="52"/>
  <c r="EN226" i="52"/>
  <c r="EE336" i="52"/>
  <c r="EG336" i="52"/>
  <c r="EB251" i="52"/>
  <c r="ED251" i="52"/>
  <c r="EO251" i="52" s="1"/>
  <c r="IO325" i="52"/>
  <c r="IE325" i="52"/>
  <c r="ES325" i="52"/>
  <c r="IN325" i="52"/>
  <c r="ET325" i="52"/>
  <c r="GF325" i="52"/>
  <c r="EI512" i="52"/>
  <c r="EJ512" i="52"/>
  <c r="EE728" i="52"/>
  <c r="EG728" i="52"/>
  <c r="EE773" i="52"/>
  <c r="EG773" i="52"/>
  <c r="GP621" i="52"/>
  <c r="GR621" i="52"/>
  <c r="GQ621" i="52"/>
  <c r="HY621" i="52"/>
  <c r="IF621" i="52" s="1"/>
  <c r="GY621" i="52"/>
  <c r="GX621" i="52"/>
  <c r="GW621" i="52"/>
  <c r="EG844" i="52"/>
  <c r="EE844" i="52"/>
  <c r="EI996" i="52"/>
  <c r="EJ996" i="52"/>
  <c r="EG115" i="52"/>
  <c r="FL186" i="52"/>
  <c r="FK186" i="52"/>
  <c r="FN238" i="52"/>
  <c r="IG238" i="52" s="1"/>
  <c r="FR238" i="52"/>
  <c r="EJ348" i="52"/>
  <c r="EI348" i="52"/>
  <c r="IN237" i="52"/>
  <c r="ES237" i="52"/>
  <c r="IE237" i="52"/>
  <c r="IO237" i="52"/>
  <c r="GQ333" i="52"/>
  <c r="GU333" i="52"/>
  <c r="GP333" i="52"/>
  <c r="GT333" i="52"/>
  <c r="GR333" i="52"/>
  <c r="HM333" i="52"/>
  <c r="HJ333" i="52"/>
  <c r="GG333" i="52"/>
  <c r="HQ333" i="52"/>
  <c r="HA333" i="52"/>
  <c r="FY333" i="52"/>
  <c r="HP333" i="52"/>
  <c r="HF333" i="52"/>
  <c r="GD333" i="52"/>
  <c r="HO333" i="52"/>
  <c r="HK333" i="52"/>
  <c r="GH333" i="52"/>
  <c r="HN333" i="52"/>
  <c r="HC333" i="52"/>
  <c r="GB333" i="52"/>
  <c r="GC333" i="52"/>
  <c r="HD333" i="52"/>
  <c r="HI333" i="52"/>
  <c r="FZ333" i="52"/>
  <c r="HH333" i="52"/>
  <c r="HG333" i="52"/>
  <c r="HE333" i="52"/>
  <c r="HB333" i="52"/>
  <c r="GA333" i="52"/>
  <c r="HS333" i="52"/>
  <c r="HU333" i="52"/>
  <c r="HT333" i="52"/>
  <c r="HV333" i="52"/>
  <c r="HW333" i="52"/>
  <c r="GL333" i="52"/>
  <c r="GM333" i="52"/>
  <c r="GJ333" i="52"/>
  <c r="GN333" i="52"/>
  <c r="GK333" i="52"/>
  <c r="EC404" i="52"/>
  <c r="EG615" i="52"/>
  <c r="EE615" i="52"/>
  <c r="Z197" i="52"/>
  <c r="AA197" i="52"/>
  <c r="AA760" i="52"/>
  <c r="Z760" i="52"/>
  <c r="Z290" i="52"/>
  <c r="AA290" i="52"/>
  <c r="AA719" i="52"/>
  <c r="Z719" i="52"/>
  <c r="AA497" i="52"/>
  <c r="Z497" i="52"/>
  <c r="Z515" i="52"/>
  <c r="AA515" i="52"/>
  <c r="FM29" i="52"/>
  <c r="II29" i="52"/>
  <c r="EG57" i="52"/>
  <c r="EC22" i="52"/>
  <c r="ER22" i="52" s="1"/>
  <c r="FL52" i="52"/>
  <c r="EA28" i="52"/>
  <c r="ED28" i="52" s="1"/>
  <c r="DB21" i="52"/>
  <c r="FL22" i="52"/>
  <c r="DB16" i="52"/>
  <c r="DB52" i="52"/>
  <c r="FK48" i="52"/>
  <c r="FN50" i="52"/>
  <c r="IG50" i="52" s="1"/>
  <c r="FR50" i="52"/>
  <c r="FR42" i="52"/>
  <c r="DZ16" i="52"/>
  <c r="EG16" i="52" s="1"/>
  <c r="DZ52" i="52"/>
  <c r="FL59" i="52"/>
  <c r="EA52" i="52"/>
  <c r="EH52" i="52" s="1"/>
  <c r="EW15" i="52"/>
  <c r="FI15" i="52" s="1"/>
  <c r="FK15" i="52" s="1"/>
  <c r="DZ15" i="52"/>
  <c r="DB15" i="52"/>
  <c r="DO46" i="52"/>
  <c r="DL46" i="52"/>
  <c r="IH29" i="52"/>
  <c r="FN29" i="52"/>
  <c r="IG29" i="52" s="1"/>
  <c r="FR29" i="52"/>
  <c r="II15" i="52"/>
  <c r="FM15" i="52"/>
  <c r="IH15" i="52"/>
  <c r="EW29" i="52"/>
  <c r="FI29" i="52" s="1"/>
  <c r="DB29" i="52"/>
  <c r="EA29" i="52"/>
  <c r="DZ29" i="52"/>
  <c r="FK54" i="52"/>
  <c r="FK28" i="52"/>
  <c r="ED19" i="52"/>
  <c r="EH19" i="52"/>
  <c r="EC19" i="52"/>
  <c r="EG19" i="52"/>
  <c r="EB19" i="52"/>
  <c r="EE19" i="52"/>
  <c r="EA59" i="52"/>
  <c r="EH59" i="52" s="1"/>
  <c r="FK21" i="52"/>
  <c r="DO15" i="52"/>
  <c r="DL15" i="52"/>
  <c r="DL21" i="52"/>
  <c r="DO21" i="52"/>
  <c r="EE34" i="52"/>
  <c r="EG34" i="52"/>
  <c r="EW41" i="52"/>
  <c r="FI41" i="52" s="1"/>
  <c r="DZ41" i="52"/>
  <c r="EA41" i="52"/>
  <c r="DB41" i="52"/>
  <c r="ED21" i="52"/>
  <c r="EH21" i="52"/>
  <c r="EB21" i="52"/>
  <c r="EC21" i="52"/>
  <c r="FR60" i="52"/>
  <c r="FN60" i="52"/>
  <c r="IG60" i="52" s="1"/>
  <c r="FM41" i="52"/>
  <c r="II41" i="52"/>
  <c r="IH41" i="52"/>
  <c r="FL21" i="52"/>
  <c r="FN58" i="52"/>
  <c r="IG58" i="52" s="1"/>
  <c r="FR58" i="52"/>
  <c r="EW39" i="52"/>
  <c r="FI39" i="52" s="1"/>
  <c r="EA39" i="52"/>
  <c r="DB39" i="52"/>
  <c r="DZ39" i="52"/>
  <c r="EW30" i="52"/>
  <c r="FI30" i="52" s="1"/>
  <c r="EA30" i="52"/>
  <c r="DZ30" i="52"/>
  <c r="DB30" i="52"/>
  <c r="FN52" i="52"/>
  <c r="IG52" i="52" s="1"/>
  <c r="FR52" i="52"/>
  <c r="EC28" i="52"/>
  <c r="EB28" i="52"/>
  <c r="FN16" i="52"/>
  <c r="IG16" i="52" s="1"/>
  <c r="FR16" i="52"/>
  <c r="EE21" i="52"/>
  <c r="EG21" i="52"/>
  <c r="II39" i="52"/>
  <c r="FM39" i="52"/>
  <c r="DB59" i="52"/>
  <c r="EE28" i="52"/>
  <c r="EG28" i="52"/>
  <c r="DL57" i="52"/>
  <c r="DO57" i="52"/>
  <c r="EW58" i="52"/>
  <c r="FI58" i="52" s="1"/>
  <c r="DZ58" i="52"/>
  <c r="EA58" i="52"/>
  <c r="DB58" i="52"/>
  <c r="EE57" i="52"/>
  <c r="EW56" i="52"/>
  <c r="FI56" i="52" s="1"/>
  <c r="DZ56" i="52"/>
  <c r="DB56" i="52"/>
  <c r="EA56" i="52"/>
  <c r="FN20" i="52"/>
  <c r="IG20" i="52" s="1"/>
  <c r="FR20" i="52"/>
  <c r="FN37" i="52"/>
  <c r="IG37" i="52" s="1"/>
  <c r="FR37" i="52"/>
  <c r="EB54" i="52"/>
  <c r="ED54" i="52"/>
  <c r="EH54" i="52"/>
  <c r="EC54" i="52"/>
  <c r="FN56" i="52"/>
  <c r="IG56" i="52" s="1"/>
  <c r="FR56" i="52"/>
  <c r="EE23" i="52"/>
  <c r="EG23" i="52"/>
  <c r="EW18" i="52"/>
  <c r="FI18" i="52" s="1"/>
  <c r="DB18" i="52"/>
  <c r="DZ18" i="52"/>
  <c r="EA18" i="52"/>
  <c r="EG54" i="52"/>
  <c r="EE54" i="52"/>
  <c r="EW27" i="52"/>
  <c r="FI27" i="52" s="1"/>
  <c r="EA27" i="52"/>
  <c r="DZ27" i="52"/>
  <c r="DB27" i="52"/>
  <c r="EB16" i="52"/>
  <c r="ED16" i="52"/>
  <c r="EC16" i="52"/>
  <c r="EH16" i="52"/>
  <c r="FN46" i="52"/>
  <c r="IG46" i="52" s="1"/>
  <c r="FR46" i="52"/>
  <c r="FM18" i="52"/>
  <c r="II18" i="52"/>
  <c r="IH18" i="52"/>
  <c r="EC57" i="52"/>
  <c r="EN57" i="52" s="1"/>
  <c r="FK23" i="52"/>
  <c r="II27" i="52"/>
  <c r="IH27" i="52"/>
  <c r="FM27" i="52"/>
  <c r="DO59" i="52"/>
  <c r="DL59" i="52"/>
  <c r="FK34" i="52"/>
  <c r="ED34" i="52"/>
  <c r="EB34" i="52"/>
  <c r="EH34" i="52"/>
  <c r="EC34" i="52"/>
  <c r="EC37" i="52"/>
  <c r="EB37" i="52"/>
  <c r="FL16" i="52"/>
  <c r="FK16" i="52"/>
  <c r="DZ59" i="52"/>
  <c r="ED23" i="52"/>
  <c r="EC23" i="52"/>
  <c r="EB23" i="52"/>
  <c r="EH23" i="52"/>
  <c r="EQ55" i="52"/>
  <c r="EK55" i="52"/>
  <c r="EL55" i="52"/>
  <c r="EM55" i="52"/>
  <c r="EP55" i="52"/>
  <c r="ER55" i="52"/>
  <c r="EQ48" i="52"/>
  <c r="ER48" i="52"/>
  <c r="EK48" i="52"/>
  <c r="EL48" i="52"/>
  <c r="EM48" i="52"/>
  <c r="EP48" i="52"/>
  <c r="EN48" i="52"/>
  <c r="EO48" i="52"/>
  <c r="EM47" i="52"/>
  <c r="EP47" i="52"/>
  <c r="EQ47" i="52"/>
  <c r="ER47" i="52"/>
  <c r="EL47" i="52"/>
  <c r="EK47" i="52"/>
  <c r="EK61" i="52"/>
  <c r="ER61" i="52"/>
  <c r="EL61" i="52"/>
  <c r="EM61" i="52"/>
  <c r="EP61" i="52"/>
  <c r="EQ61" i="52"/>
  <c r="EN33" i="52"/>
  <c r="EO33" i="52"/>
  <c r="EN61" i="52"/>
  <c r="EO61" i="52"/>
  <c r="EK24" i="52"/>
  <c r="EQ24" i="52"/>
  <c r="EP24" i="52"/>
  <c r="ER24" i="52"/>
  <c r="EM24" i="52"/>
  <c r="EL24" i="52"/>
  <c r="EN26" i="52"/>
  <c r="EO26" i="52"/>
  <c r="EK20" i="52"/>
  <c r="EL20" i="52"/>
  <c r="EM20" i="52"/>
  <c r="EQ20" i="52"/>
  <c r="ER20" i="52"/>
  <c r="EP20" i="52"/>
  <c r="ER42" i="52"/>
  <c r="EK42" i="52"/>
  <c r="EL42" i="52"/>
  <c r="EM42" i="52"/>
  <c r="EP42" i="52"/>
  <c r="EQ42" i="52"/>
  <c r="EO20" i="52"/>
  <c r="EN38" i="52"/>
  <c r="EO38" i="52"/>
  <c r="EP32" i="52"/>
  <c r="EQ32" i="52"/>
  <c r="ER32" i="52"/>
  <c r="EK32" i="52"/>
  <c r="EL32" i="52"/>
  <c r="EM32" i="52"/>
  <c r="EN36" i="52"/>
  <c r="EO36" i="52"/>
  <c r="EL25" i="52"/>
  <c r="EM25" i="52"/>
  <c r="EK22" i="52"/>
  <c r="EL22" i="52"/>
  <c r="EM46" i="52"/>
  <c r="EM38" i="52"/>
  <c r="EP38" i="52"/>
  <c r="EQ38" i="52"/>
  <c r="ER38" i="52"/>
  <c r="EK38" i="52"/>
  <c r="EL38" i="52"/>
  <c r="EM36" i="52"/>
  <c r="EP36" i="52"/>
  <c r="EQ36" i="52"/>
  <c r="ER36" i="52"/>
  <c r="EK36" i="52"/>
  <c r="EL36" i="52"/>
  <c r="EN24" i="52"/>
  <c r="EO24" i="52"/>
  <c r="EN25" i="52"/>
  <c r="EN17" i="52"/>
  <c r="EO17" i="52"/>
  <c r="ER40" i="52"/>
  <c r="EK40" i="52"/>
  <c r="EL40" i="52"/>
  <c r="EM40" i="52"/>
  <c r="EP40" i="52"/>
  <c r="EQ40" i="52"/>
  <c r="EO44" i="52"/>
  <c r="EN44" i="52"/>
  <c r="EL31" i="52"/>
  <c r="EM31" i="52"/>
  <c r="EP31" i="52"/>
  <c r="ER31" i="52"/>
  <c r="EK31" i="52"/>
  <c r="EQ31" i="52"/>
  <c r="EN31" i="52"/>
  <c r="EO31" i="52"/>
  <c r="EO42" i="52"/>
  <c r="EN42" i="52"/>
  <c r="EN55" i="52"/>
  <c r="EO55" i="52"/>
  <c r="EN32" i="52"/>
  <c r="EO32" i="52"/>
  <c r="EK26" i="52"/>
  <c r="ER26" i="52"/>
  <c r="EL26" i="52"/>
  <c r="EP26" i="52"/>
  <c r="EM26" i="52"/>
  <c r="EQ26" i="52"/>
  <c r="EN35" i="52"/>
  <c r="EO35" i="52"/>
  <c r="ER44" i="52"/>
  <c r="EK44" i="52"/>
  <c r="EM44" i="52"/>
  <c r="EL44" i="52"/>
  <c r="EP44" i="52"/>
  <c r="EQ44" i="52"/>
  <c r="EM17" i="52"/>
  <c r="EP17" i="52"/>
  <c r="EQ17" i="52"/>
  <c r="EK17" i="52"/>
  <c r="ER17" i="52"/>
  <c r="EL17" i="52"/>
  <c r="EN47" i="52"/>
  <c r="EO47" i="52"/>
  <c r="ER14" i="52"/>
  <c r="EL14" i="52"/>
  <c r="EM14" i="52"/>
  <c r="EP14" i="52"/>
  <c r="EQ14" i="52"/>
  <c r="EK14" i="52"/>
  <c r="EN40" i="52"/>
  <c r="EO40" i="52"/>
  <c r="EN45" i="52"/>
  <c r="EO45" i="52"/>
  <c r="EO14" i="52"/>
  <c r="EN14" i="52"/>
  <c r="EL33" i="52"/>
  <c r="EM33" i="52"/>
  <c r="EP33" i="52"/>
  <c r="ER33" i="52"/>
  <c r="EK33" i="52"/>
  <c r="EQ33" i="52"/>
  <c r="EL35" i="52"/>
  <c r="EK35" i="52"/>
  <c r="EM35" i="52"/>
  <c r="EP35" i="52"/>
  <c r="EQ35" i="52"/>
  <c r="ER35" i="52"/>
  <c r="IJ146" i="52" l="1"/>
  <c r="EO46" i="52"/>
  <c r="EE16" i="52"/>
  <c r="GE161" i="52"/>
  <c r="EH13" i="52"/>
  <c r="EC13" i="52"/>
  <c r="ED13" i="52"/>
  <c r="EB13" i="52"/>
  <c r="EE13" i="52"/>
  <c r="EG13" i="52"/>
  <c r="FL13" i="52"/>
  <c r="FK13" i="52"/>
  <c r="EK25" i="52"/>
  <c r="FR74" i="52"/>
  <c r="ET75" i="52"/>
  <c r="HZ75" i="52"/>
  <c r="ER46" i="52"/>
  <c r="EQ46" i="52"/>
  <c r="GC75" i="52"/>
  <c r="FY75" i="52"/>
  <c r="GH75" i="52"/>
  <c r="EN46" i="52"/>
  <c r="GD75" i="52"/>
  <c r="DZ83" i="52"/>
  <c r="EQ25" i="52"/>
  <c r="FZ75" i="52"/>
  <c r="GG75" i="52"/>
  <c r="GA75" i="52"/>
  <c r="HJ681" i="52"/>
  <c r="HB681" i="52"/>
  <c r="HE681" i="52"/>
  <c r="HF681" i="52"/>
  <c r="HD681" i="52"/>
  <c r="HG681" i="52"/>
  <c r="HI681" i="52"/>
  <c r="HK681" i="52"/>
  <c r="HH681" i="52"/>
  <c r="HA681" i="52"/>
  <c r="HC681" i="52"/>
  <c r="GJ681" i="52"/>
  <c r="GN681" i="52"/>
  <c r="GL681" i="52"/>
  <c r="GK681" i="52"/>
  <c r="GM681" i="52"/>
  <c r="EP418" i="52"/>
  <c r="AC642" i="52"/>
  <c r="GF225" i="52"/>
  <c r="HG341" i="52"/>
  <c r="HK341" i="52"/>
  <c r="HQ341" i="52"/>
  <c r="GG341" i="52"/>
  <c r="HZ708" i="52"/>
  <c r="AC1016" i="52"/>
  <c r="EQ413" i="52"/>
  <c r="EQ439" i="52"/>
  <c r="GK329" i="52"/>
  <c r="FK85" i="52"/>
  <c r="DZ3" i="52"/>
  <c r="Z937" i="52"/>
  <c r="ET337" i="52"/>
  <c r="ET360" i="52"/>
  <c r="EO955" i="52"/>
  <c r="Z583" i="52"/>
  <c r="AA583" i="52"/>
  <c r="ER661" i="52"/>
  <c r="EN661" i="52"/>
  <c r="EO661" i="52"/>
  <c r="ES600" i="52"/>
  <c r="IE600" i="52"/>
  <c r="IN600" i="52"/>
  <c r="IO600" i="52"/>
  <c r="AA523" i="52"/>
  <c r="Z523" i="52"/>
  <c r="AC523" i="52" s="1"/>
  <c r="AA554" i="52"/>
  <c r="Z554" i="52"/>
  <c r="AC554" i="52" s="1"/>
  <c r="EN523" i="52"/>
  <c r="EO523" i="52"/>
  <c r="EL665" i="52"/>
  <c r="ER665" i="52"/>
  <c r="EK665" i="52"/>
  <c r="EQ665" i="52"/>
  <c r="EM665" i="52"/>
  <c r="EP665" i="52"/>
  <c r="AC566" i="52"/>
  <c r="EO629" i="52"/>
  <c r="EN629" i="52"/>
  <c r="Z696" i="52"/>
  <c r="AA696" i="52"/>
  <c r="AA620" i="52"/>
  <c r="Z620" i="52"/>
  <c r="GN240" i="52"/>
  <c r="GK240" i="52"/>
  <c r="GM240" i="52"/>
  <c r="GL240" i="52"/>
  <c r="GJ240" i="52"/>
  <c r="EM583" i="52"/>
  <c r="EQ645" i="52"/>
  <c r="EL645" i="52"/>
  <c r="EM645" i="52"/>
  <c r="EP645" i="52"/>
  <c r="ER645" i="52"/>
  <c r="EK645" i="52"/>
  <c r="Z695" i="52"/>
  <c r="AA695" i="52"/>
  <c r="GM368" i="52"/>
  <c r="GL368" i="52"/>
  <c r="GN368" i="52"/>
  <c r="GK368" i="52"/>
  <c r="GJ368" i="52"/>
  <c r="EP1015" i="52"/>
  <c r="AA708" i="52"/>
  <c r="Z708" i="52"/>
  <c r="AC708" i="52" s="1"/>
  <c r="Z698" i="52"/>
  <c r="AC698" i="52" s="1"/>
  <c r="AA698" i="52"/>
  <c r="HQ240" i="52"/>
  <c r="HO240" i="52"/>
  <c r="HN240" i="52"/>
  <c r="HP240" i="52"/>
  <c r="HM240" i="52"/>
  <c r="GS677" i="52"/>
  <c r="GR677" i="52"/>
  <c r="GQ677" i="52"/>
  <c r="GT677" i="52"/>
  <c r="GU677" i="52"/>
  <c r="GP677" i="52"/>
  <c r="HN368" i="52"/>
  <c r="HO368" i="52"/>
  <c r="HQ368" i="52"/>
  <c r="HP368" i="52"/>
  <c r="HM368" i="52"/>
  <c r="IM947" i="52"/>
  <c r="IL947" i="52"/>
  <c r="AC275" i="52"/>
  <c r="IB858" i="52"/>
  <c r="EN657" i="52"/>
  <c r="EO657" i="52"/>
  <c r="FW947" i="52"/>
  <c r="IB947" i="52" s="1"/>
  <c r="IK947" i="52"/>
  <c r="AA546" i="52"/>
  <c r="Z546" i="52"/>
  <c r="AC690" i="52"/>
  <c r="EK677" i="52"/>
  <c r="EL677" i="52"/>
  <c r="EP677" i="52"/>
  <c r="EM677" i="52"/>
  <c r="EQ677" i="52"/>
  <c r="ER677" i="52"/>
  <c r="EK523" i="52"/>
  <c r="Z636" i="52"/>
  <c r="AA636" i="52"/>
  <c r="ES584" i="52"/>
  <c r="IE584" i="52"/>
  <c r="IN584" i="52"/>
  <c r="IO584" i="52"/>
  <c r="ES682" i="52"/>
  <c r="IE682" i="52"/>
  <c r="IN682" i="52"/>
  <c r="IO682" i="52"/>
  <c r="AA697" i="52"/>
  <c r="Z697" i="52"/>
  <c r="AC697" i="52" s="1"/>
  <c r="EO665" i="52"/>
  <c r="EN665" i="52"/>
  <c r="IN550" i="52"/>
  <c r="ES550" i="52"/>
  <c r="IO550" i="52"/>
  <c r="IE550" i="52"/>
  <c r="EQ661" i="52"/>
  <c r="EK661" i="52"/>
  <c r="EL661" i="52"/>
  <c r="EP661" i="52"/>
  <c r="EM661" i="52"/>
  <c r="IN534" i="52"/>
  <c r="ES534" i="52"/>
  <c r="IE534" i="52"/>
  <c r="IO534" i="52"/>
  <c r="IF857" i="52"/>
  <c r="HJ368" i="52"/>
  <c r="HF368" i="52"/>
  <c r="HG368" i="52"/>
  <c r="HH368" i="52"/>
  <c r="HC368" i="52"/>
  <c r="HE368" i="52"/>
  <c r="HI368" i="52"/>
  <c r="HK368" i="52"/>
  <c r="HA368" i="52"/>
  <c r="HD368" i="52"/>
  <c r="HB368" i="52"/>
  <c r="EL681" i="52"/>
  <c r="AC410" i="52"/>
  <c r="AC159" i="52"/>
  <c r="EO576" i="52"/>
  <c r="EN576" i="52"/>
  <c r="AA589" i="52"/>
  <c r="Z589" i="52"/>
  <c r="DZ64" i="52"/>
  <c r="EW64" i="52"/>
  <c r="FI64" i="52" s="1"/>
  <c r="EA64" i="52"/>
  <c r="DB64" i="52"/>
  <c r="AA629" i="52"/>
  <c r="Z629" i="52"/>
  <c r="AC629" i="52" s="1"/>
  <c r="HV368" i="52"/>
  <c r="HT368" i="52"/>
  <c r="HW368" i="52"/>
  <c r="HS368" i="52"/>
  <c r="HU368" i="52"/>
  <c r="II91" i="52"/>
  <c r="FM91" i="52"/>
  <c r="IH91" i="52"/>
  <c r="EQ681" i="52"/>
  <c r="IN618" i="52"/>
  <c r="ES618" i="52"/>
  <c r="IE618" i="52"/>
  <c r="IO618" i="52"/>
  <c r="IE678" i="52"/>
  <c r="ES678" i="52"/>
  <c r="IN678" i="52"/>
  <c r="IO678" i="52"/>
  <c r="EP523" i="52"/>
  <c r="ER523" i="52"/>
  <c r="EL523" i="52"/>
  <c r="EQ523" i="52"/>
  <c r="EM523" i="52"/>
  <c r="AA705" i="52"/>
  <c r="Z705" i="52"/>
  <c r="AC705" i="52" s="1"/>
  <c r="Z608" i="52"/>
  <c r="AC608" i="52" s="1"/>
  <c r="AA608" i="52"/>
  <c r="IE662" i="52"/>
  <c r="IO662" i="52"/>
  <c r="IN662" i="52"/>
  <c r="ES662" i="52"/>
  <c r="IN650" i="52"/>
  <c r="ES650" i="52"/>
  <c r="IE650" i="52"/>
  <c r="IO650" i="52"/>
  <c r="FM64" i="52"/>
  <c r="II64" i="52"/>
  <c r="IH64" i="52"/>
  <c r="EN681" i="52"/>
  <c r="EO681" i="52"/>
  <c r="HB240" i="52"/>
  <c r="HA240" i="52"/>
  <c r="HK240" i="52"/>
  <c r="HI240" i="52"/>
  <c r="HC240" i="52"/>
  <c r="HG240" i="52"/>
  <c r="HE240" i="52"/>
  <c r="HD240" i="52"/>
  <c r="HF240" i="52"/>
  <c r="HH240" i="52"/>
  <c r="HJ240" i="52"/>
  <c r="AA657" i="52"/>
  <c r="Z657" i="52"/>
  <c r="Z534" i="52"/>
  <c r="AA534" i="52"/>
  <c r="GA368" i="52"/>
  <c r="GD368" i="52"/>
  <c r="GC368" i="52"/>
  <c r="GE368" i="52"/>
  <c r="GF368" i="52"/>
  <c r="GB368" i="52"/>
  <c r="HZ368" i="52"/>
  <c r="IF368" i="52" s="1"/>
  <c r="FZ368" i="52"/>
  <c r="GG368" i="52"/>
  <c r="IJ368" i="52" s="1"/>
  <c r="ER681" i="52"/>
  <c r="GQ20" i="52"/>
  <c r="EO233" i="52"/>
  <c r="IF633" i="52"/>
  <c r="HZ151" i="52"/>
  <c r="AC865" i="52"/>
  <c r="GF968" i="52"/>
  <c r="HY341" i="52"/>
  <c r="GF669" i="52"/>
  <c r="HP341" i="52"/>
  <c r="HB341" i="52"/>
  <c r="GH341" i="52"/>
  <c r="IB228" i="52"/>
  <c r="IJ617" i="52"/>
  <c r="EO191" i="52"/>
  <c r="GF708" i="52"/>
  <c r="HS329" i="52"/>
  <c r="AC504" i="52"/>
  <c r="GJ594" i="52"/>
  <c r="GP970" i="52"/>
  <c r="GX353" i="52"/>
  <c r="GH978" i="52"/>
  <c r="ET841" i="52"/>
  <c r="DB5" i="52"/>
  <c r="IN479" i="52"/>
  <c r="AC977" i="52"/>
  <c r="ES576" i="52"/>
  <c r="IN576" i="52"/>
  <c r="IO576" i="52"/>
  <c r="IE576" i="52"/>
  <c r="AA694" i="52"/>
  <c r="Z694" i="52"/>
  <c r="AC694" i="52" s="1"/>
  <c r="IE602" i="52"/>
  <c r="ES602" i="52"/>
  <c r="IO602" i="52"/>
  <c r="IN602" i="52"/>
  <c r="Z578" i="52"/>
  <c r="AA578" i="52"/>
  <c r="ES542" i="52"/>
  <c r="IE542" i="52"/>
  <c r="IO542" i="52"/>
  <c r="IN542" i="52"/>
  <c r="AC240" i="52"/>
  <c r="GE240" i="52"/>
  <c r="HZ240" i="52"/>
  <c r="IF240" i="52" s="1"/>
  <c r="GF240" i="52"/>
  <c r="GB240" i="52"/>
  <c r="GC240" i="52"/>
  <c r="GG240" i="52"/>
  <c r="IJ240" i="52" s="1"/>
  <c r="FZ240" i="52"/>
  <c r="GA240" i="52"/>
  <c r="GD240" i="52"/>
  <c r="FY240" i="52"/>
  <c r="GH240" i="52"/>
  <c r="ER625" i="52"/>
  <c r="EL625" i="52"/>
  <c r="EK625" i="52"/>
  <c r="EQ625" i="52"/>
  <c r="EP625" i="52"/>
  <c r="EM625" i="52"/>
  <c r="FV333" i="52"/>
  <c r="FU333" i="52"/>
  <c r="FW333" i="52" s="1"/>
  <c r="FV368" i="52"/>
  <c r="FU368" i="52"/>
  <c r="FW368" i="52" s="1"/>
  <c r="ET368" i="52"/>
  <c r="AA704" i="52"/>
  <c r="Z704" i="52"/>
  <c r="AC704" i="52" s="1"/>
  <c r="FR98" i="52"/>
  <c r="FN98" i="52"/>
  <c r="IG98" i="52" s="1"/>
  <c r="EK681" i="52"/>
  <c r="EQ839" i="52"/>
  <c r="HY219" i="52"/>
  <c r="HY211" i="52"/>
  <c r="AC492" i="52"/>
  <c r="HY202" i="52"/>
  <c r="HZ341" i="52"/>
  <c r="HQ594" i="52"/>
  <c r="HC341" i="52"/>
  <c r="HU341" i="52"/>
  <c r="HE341" i="52"/>
  <c r="GD341" i="52"/>
  <c r="ET144" i="52"/>
  <c r="IM228" i="52"/>
  <c r="HY139" i="52"/>
  <c r="GN329" i="52"/>
  <c r="GU594" i="52"/>
  <c r="GW353" i="52"/>
  <c r="AC854" i="52"/>
  <c r="Z606" i="52"/>
  <c r="EL448" i="52"/>
  <c r="FL5" i="52"/>
  <c r="GN161" i="52"/>
  <c r="AC852" i="52"/>
  <c r="EN583" i="52"/>
  <c r="EO583" i="52"/>
  <c r="EO625" i="52"/>
  <c r="EN625" i="52"/>
  <c r="IE581" i="52"/>
  <c r="IN581" i="52"/>
  <c r="IO581" i="52"/>
  <c r="ES581" i="52"/>
  <c r="Z590" i="52"/>
  <c r="AC590" i="52" s="1"/>
  <c r="AA590" i="52"/>
  <c r="Z691" i="52"/>
  <c r="AC691" i="52" s="1"/>
  <c r="AA691" i="52"/>
  <c r="AA707" i="52"/>
  <c r="Z707" i="52"/>
  <c r="AC707" i="52" s="1"/>
  <c r="AC541" i="52"/>
  <c r="ES589" i="52"/>
  <c r="IE589" i="52"/>
  <c r="IN589" i="52"/>
  <c r="IO589" i="52"/>
  <c r="FU240" i="52"/>
  <c r="ET240" i="52"/>
  <c r="FW240" i="52"/>
  <c r="FV240" i="52"/>
  <c r="EO677" i="52"/>
  <c r="EM629" i="52"/>
  <c r="EK629" i="52"/>
  <c r="EL629" i="52"/>
  <c r="EP629" i="52"/>
  <c r="ER629" i="52"/>
  <c r="EQ629" i="52"/>
  <c r="Z661" i="52"/>
  <c r="AC661" i="52" s="1"/>
  <c r="AA661" i="52"/>
  <c r="IF617" i="52"/>
  <c r="HV594" i="52"/>
  <c r="FY341" i="52"/>
  <c r="EO650" i="52"/>
  <c r="HY151" i="52"/>
  <c r="HT329" i="52"/>
  <c r="AC772" i="52"/>
  <c r="GQ146" i="52"/>
  <c r="GL161" i="52"/>
  <c r="EL962" i="52"/>
  <c r="AC336" i="52"/>
  <c r="AC147" i="52"/>
  <c r="EN645" i="52"/>
  <c r="EO645" i="52"/>
  <c r="EQ583" i="52"/>
  <c r="EP583" i="52"/>
  <c r="EK583" i="52"/>
  <c r="ER583" i="52"/>
  <c r="HU240" i="52"/>
  <c r="HV240" i="52"/>
  <c r="HT240" i="52"/>
  <c r="HS240" i="52"/>
  <c r="HW240" i="52"/>
  <c r="EK576" i="52"/>
  <c r="EL576" i="52"/>
  <c r="EM576" i="52"/>
  <c r="ER576" i="52"/>
  <c r="EQ576" i="52"/>
  <c r="EP576" i="52"/>
  <c r="AC359" i="52"/>
  <c r="EK657" i="52"/>
  <c r="ER657" i="52"/>
  <c r="EM657" i="52"/>
  <c r="EL657" i="52"/>
  <c r="EP657" i="52"/>
  <c r="AC1000" i="52"/>
  <c r="AC429" i="52"/>
  <c r="AC655" i="52"/>
  <c r="AC442" i="52"/>
  <c r="AC903" i="52"/>
  <c r="AC910" i="52"/>
  <c r="IF390" i="52"/>
  <c r="EM1011" i="52"/>
  <c r="EQ1015" i="52"/>
  <c r="GN959" i="52"/>
  <c r="EQ103" i="52"/>
  <c r="AC842" i="52"/>
  <c r="EM952" i="52"/>
  <c r="ER952" i="52"/>
  <c r="EL952" i="52"/>
  <c r="EP952" i="52"/>
  <c r="EK952" i="52"/>
  <c r="EQ952" i="52"/>
  <c r="ES969" i="52"/>
  <c r="IE969" i="52"/>
  <c r="IO969" i="52"/>
  <c r="IN969" i="52"/>
  <c r="GD364" i="52"/>
  <c r="GE364" i="52"/>
  <c r="GC364" i="52"/>
  <c r="GB364" i="52"/>
  <c r="GA364" i="52"/>
  <c r="FZ364" i="52"/>
  <c r="GG364" i="52"/>
  <c r="GJ402" i="52"/>
  <c r="GN402" i="52"/>
  <c r="GM402" i="52"/>
  <c r="GL402" i="52"/>
  <c r="GK402" i="52"/>
  <c r="IN970" i="52"/>
  <c r="IE970" i="52"/>
  <c r="ES970" i="52"/>
  <c r="IO970" i="52"/>
  <c r="ER920" i="52"/>
  <c r="EK920" i="52"/>
  <c r="EL920" i="52"/>
  <c r="EP920" i="52"/>
  <c r="EQ920" i="52"/>
  <c r="EM920" i="52"/>
  <c r="FY838" i="52"/>
  <c r="GH838" i="52"/>
  <c r="GA838" i="52"/>
  <c r="FZ838" i="52"/>
  <c r="GF838" i="52"/>
  <c r="GE838" i="52"/>
  <c r="GD838" i="52"/>
  <c r="HZ838" i="52"/>
  <c r="GC838" i="52"/>
  <c r="GG838" i="52"/>
  <c r="GB838" i="52"/>
  <c r="HV922" i="52"/>
  <c r="HU922" i="52"/>
  <c r="HS922" i="52"/>
  <c r="HT922" i="52"/>
  <c r="HW922" i="52"/>
  <c r="AA974" i="52"/>
  <c r="Z974" i="52"/>
  <c r="AC974" i="52" s="1"/>
  <c r="FW955" i="52"/>
  <c r="IE959" i="52"/>
  <c r="ES959" i="52"/>
  <c r="IO959" i="52"/>
  <c r="IN959" i="52"/>
  <c r="ES976" i="52"/>
  <c r="IE976" i="52"/>
  <c r="IN976" i="52"/>
  <c r="IO976" i="52"/>
  <c r="EN585" i="52"/>
  <c r="AC937" i="52"/>
  <c r="AC581" i="52"/>
  <c r="EN962" i="52"/>
  <c r="EO962" i="52"/>
  <c r="HP922" i="52"/>
  <c r="HQ922" i="52"/>
  <c r="HM922" i="52"/>
  <c r="HO922" i="52"/>
  <c r="EP1029" i="52"/>
  <c r="EL1029" i="52"/>
  <c r="EQ1029" i="52"/>
  <c r="ER1029" i="52"/>
  <c r="EK1029" i="52"/>
  <c r="EM1029" i="52"/>
  <c r="GL364" i="52"/>
  <c r="GJ364" i="52"/>
  <c r="GN364" i="52"/>
  <c r="GM364" i="52"/>
  <c r="GK364" i="52"/>
  <c r="EO982" i="52"/>
  <c r="EN982" i="52"/>
  <c r="AC373" i="52"/>
  <c r="HO838" i="52"/>
  <c r="HM838" i="52"/>
  <c r="HP838" i="52"/>
  <c r="HN838" i="52"/>
  <c r="HQ838" i="52"/>
  <c r="GH922" i="52"/>
  <c r="GC922" i="52"/>
  <c r="GA922" i="52"/>
  <c r="GG922" i="52"/>
  <c r="FY922" i="52"/>
  <c r="FZ922" i="52"/>
  <c r="GE922" i="52"/>
  <c r="GB922" i="52"/>
  <c r="GD922" i="52"/>
  <c r="AC592" i="52"/>
  <c r="AA960" i="52"/>
  <c r="Z960" i="52"/>
  <c r="AC960" i="52" s="1"/>
  <c r="GF207" i="52"/>
  <c r="AC955" i="52"/>
  <c r="EN955" i="52"/>
  <c r="HQ364" i="52"/>
  <c r="HO364" i="52"/>
  <c r="HM364" i="52"/>
  <c r="HP364" i="52"/>
  <c r="HN364" i="52"/>
  <c r="AC971" i="52"/>
  <c r="GJ838" i="52"/>
  <c r="GN838" i="52"/>
  <c r="GL838" i="52"/>
  <c r="GK838" i="52"/>
  <c r="GM838" i="52"/>
  <c r="FU922" i="52"/>
  <c r="FV922" i="52"/>
  <c r="FW922" i="52"/>
  <c r="AC1030" i="52"/>
  <c r="IE975" i="52"/>
  <c r="ES975" i="52"/>
  <c r="IO975" i="52"/>
  <c r="IN975" i="52"/>
  <c r="ES962" i="52"/>
  <c r="IE962" i="52"/>
  <c r="IO962" i="52"/>
  <c r="IN962" i="52"/>
  <c r="ES1021" i="52"/>
  <c r="IE1021" i="52"/>
  <c r="IO1021" i="52"/>
  <c r="IN1021" i="52"/>
  <c r="GY955" i="52"/>
  <c r="GX955" i="52"/>
  <c r="GW955" i="52"/>
  <c r="EM982" i="52"/>
  <c r="EQ982" i="52"/>
  <c r="ER982" i="52"/>
  <c r="EP982" i="52"/>
  <c r="EL982" i="52"/>
  <c r="EK982" i="52"/>
  <c r="FV364" i="52"/>
  <c r="FU364" i="52"/>
  <c r="FW364" i="52" s="1"/>
  <c r="EN952" i="52"/>
  <c r="HY952" i="52" s="1"/>
  <c r="EO952" i="52"/>
  <c r="FU838" i="52"/>
  <c r="ET838" i="52"/>
  <c r="FV838" i="52"/>
  <c r="EP955" i="52"/>
  <c r="GS364" i="52"/>
  <c r="GU364" i="52"/>
  <c r="GT364" i="52"/>
  <c r="GR364" i="52"/>
  <c r="GQ364" i="52"/>
  <c r="GP364" i="52"/>
  <c r="IE951" i="52"/>
  <c r="ES951" i="52"/>
  <c r="IN951" i="52"/>
  <c r="IO951" i="52"/>
  <c r="FV955" i="52"/>
  <c r="AC377" i="52"/>
  <c r="EP1041" i="52"/>
  <c r="AC723" i="52"/>
  <c r="ER439" i="52"/>
  <c r="ER103" i="52"/>
  <c r="AC430" i="52"/>
  <c r="AC1038" i="52"/>
  <c r="GU970" i="52"/>
  <c r="DB99" i="52"/>
  <c r="FZ161" i="52"/>
  <c r="AC372" i="52"/>
  <c r="AC246" i="52"/>
  <c r="GQ402" i="52"/>
  <c r="GU402" i="52"/>
  <c r="GS402" i="52"/>
  <c r="GT402" i="52"/>
  <c r="HY402" i="52"/>
  <c r="GR402" i="52"/>
  <c r="GP402" i="52"/>
  <c r="HS364" i="52"/>
  <c r="HU364" i="52"/>
  <c r="HT364" i="52"/>
  <c r="HV364" i="52"/>
  <c r="HW364" i="52"/>
  <c r="ES973" i="52"/>
  <c r="IE973" i="52"/>
  <c r="IN973" i="52"/>
  <c r="IO973" i="52"/>
  <c r="FZ402" i="52"/>
  <c r="GC402" i="52"/>
  <c r="GG402" i="52"/>
  <c r="GD402" i="52"/>
  <c r="GA402" i="52"/>
  <c r="GB402" i="52"/>
  <c r="GE402" i="52"/>
  <c r="HZ402" i="52"/>
  <c r="GF402" i="52"/>
  <c r="EQ955" i="52"/>
  <c r="GY364" i="52"/>
  <c r="GW364" i="52"/>
  <c r="GX364" i="52"/>
  <c r="EK962" i="52"/>
  <c r="FV962" i="52" s="1"/>
  <c r="AC438" i="52"/>
  <c r="HZ971" i="52"/>
  <c r="IF75" i="52"/>
  <c r="EO128" i="52"/>
  <c r="GQ142" i="52"/>
  <c r="GL341" i="52"/>
  <c r="EK1017" i="52"/>
  <c r="AC171" i="52"/>
  <c r="AC478" i="52"/>
  <c r="EP439" i="52"/>
  <c r="HZ217" i="52"/>
  <c r="AC794" i="52"/>
  <c r="EM103" i="52"/>
  <c r="EN103" i="52"/>
  <c r="HY103" i="52" s="1"/>
  <c r="AC709" i="52"/>
  <c r="EA70" i="52"/>
  <c r="GB161" i="52"/>
  <c r="FY161" i="52"/>
  <c r="GA161" i="52"/>
  <c r="GF360" i="52"/>
  <c r="AC203" i="52"/>
  <c r="EO920" i="52"/>
  <c r="EN920" i="52"/>
  <c r="GT838" i="52"/>
  <c r="GU838" i="52"/>
  <c r="GP838" i="52"/>
  <c r="GQ838" i="52"/>
  <c r="GR838" i="52"/>
  <c r="GS838" i="52"/>
  <c r="HY838" i="52"/>
  <c r="IF838" i="52" s="1"/>
  <c r="GX402" i="52"/>
  <c r="GW402" i="52"/>
  <c r="GY402" i="52"/>
  <c r="EN1029" i="52"/>
  <c r="EO1029" i="52"/>
  <c r="Z975" i="52"/>
  <c r="AC975" i="52" s="1"/>
  <c r="AA975" i="52"/>
  <c r="HH364" i="52"/>
  <c r="HF364" i="52"/>
  <c r="HG364" i="52"/>
  <c r="HJ364" i="52"/>
  <c r="HI364" i="52"/>
  <c r="HK364" i="52"/>
  <c r="HD364" i="52"/>
  <c r="HA364" i="52"/>
  <c r="HB364" i="52"/>
  <c r="HC364" i="52"/>
  <c r="HE364" i="52"/>
  <c r="HO402" i="52"/>
  <c r="HQ402" i="52"/>
  <c r="HM402" i="52"/>
  <c r="HN402" i="52"/>
  <c r="HP402" i="52"/>
  <c r="AA982" i="52"/>
  <c r="Z982" i="52"/>
  <c r="AC969" i="52"/>
  <c r="Z43" i="52"/>
  <c r="AA43" i="52"/>
  <c r="EM955" i="52"/>
  <c r="AC1026" i="52"/>
  <c r="Z956" i="52"/>
  <c r="AA956" i="52"/>
  <c r="IN1033" i="52"/>
  <c r="ES1033" i="52"/>
  <c r="IE1033" i="52"/>
  <c r="IO1033" i="52"/>
  <c r="IE929" i="52"/>
  <c r="GF929" i="52"/>
  <c r="ET929" i="52"/>
  <c r="ES929" i="52"/>
  <c r="IN929" i="52"/>
  <c r="IO929" i="52"/>
  <c r="EM962" i="52"/>
  <c r="EP962" i="52"/>
  <c r="ER962" i="52"/>
  <c r="EQ962" i="52"/>
  <c r="AC775" i="52"/>
  <c r="GF854" i="52"/>
  <c r="EO601" i="52"/>
  <c r="GY142" i="52"/>
  <c r="GJ341" i="52"/>
  <c r="HV341" i="52"/>
  <c r="EK448" i="52"/>
  <c r="EK103" i="52"/>
  <c r="FK100" i="52"/>
  <c r="AC1018" i="52"/>
  <c r="AC342" i="52"/>
  <c r="GM959" i="52"/>
  <c r="AC627" i="52"/>
  <c r="EO562" i="52"/>
  <c r="AC217" i="52"/>
  <c r="HZ161" i="52"/>
  <c r="IJ374" i="52"/>
  <c r="ET161" i="52"/>
  <c r="GD161" i="52"/>
  <c r="AC143" i="52"/>
  <c r="AC360" i="52"/>
  <c r="AC353" i="52"/>
  <c r="GX922" i="52"/>
  <c r="GY922" i="52"/>
  <c r="GW922" i="52"/>
  <c r="GW838" i="52"/>
  <c r="GX838" i="52"/>
  <c r="GY838" i="52"/>
  <c r="Z978" i="52"/>
  <c r="AA978" i="52"/>
  <c r="HN922" i="52"/>
  <c r="ES922" i="52"/>
  <c r="IE922" i="52"/>
  <c r="GF922" i="52"/>
  <c r="IO922" i="52"/>
  <c r="IN922" i="52"/>
  <c r="EW71" i="52"/>
  <c r="FI71" i="52" s="1"/>
  <c r="DB71" i="52"/>
  <c r="DZ71" i="52"/>
  <c r="EA71" i="52"/>
  <c r="HJ402" i="52"/>
  <c r="HH402" i="52"/>
  <c r="HG402" i="52"/>
  <c r="HE402" i="52"/>
  <c r="HK402" i="52"/>
  <c r="HF402" i="52"/>
  <c r="HI402" i="52"/>
  <c r="HC402" i="52"/>
  <c r="HB402" i="52"/>
  <c r="HD402" i="52"/>
  <c r="HA402" i="52"/>
  <c r="IE950" i="52"/>
  <c r="IN950" i="52"/>
  <c r="IO950" i="52"/>
  <c r="ES950" i="52"/>
  <c r="HS838" i="52"/>
  <c r="HU838" i="52"/>
  <c r="HW838" i="52"/>
  <c r="HT838" i="52"/>
  <c r="HV838" i="52"/>
  <c r="ET922" i="52"/>
  <c r="HC922" i="52"/>
  <c r="HI922" i="52"/>
  <c r="HH922" i="52"/>
  <c r="HD922" i="52"/>
  <c r="HJ922" i="52"/>
  <c r="HG922" i="52"/>
  <c r="HB922" i="52"/>
  <c r="HK922" i="52"/>
  <c r="HF922" i="52"/>
  <c r="HA922" i="52"/>
  <c r="HE922" i="52"/>
  <c r="IE977" i="52"/>
  <c r="ES977" i="52"/>
  <c r="IO977" i="52"/>
  <c r="IN977" i="52"/>
  <c r="ER955" i="52"/>
  <c r="HY929" i="52"/>
  <c r="IF929" i="52" s="1"/>
  <c r="HZ929" i="52"/>
  <c r="GF206" i="52"/>
  <c r="IF333" i="52"/>
  <c r="IF353" i="52"/>
  <c r="AC433" i="52"/>
  <c r="AC890" i="52"/>
  <c r="AC840" i="52"/>
  <c r="HY217" i="52"/>
  <c r="HY149" i="52"/>
  <c r="ET341" i="52"/>
  <c r="EO165" i="52"/>
  <c r="HY203" i="52"/>
  <c r="IF203" i="52" s="1"/>
  <c r="EP413" i="52"/>
  <c r="EP103" i="52"/>
  <c r="GL246" i="52"/>
  <c r="GL959" i="52"/>
  <c r="EL1015" i="52"/>
  <c r="GF841" i="52"/>
  <c r="AC355" i="52"/>
  <c r="FL137" i="52"/>
  <c r="AC600" i="52"/>
  <c r="AC395" i="52"/>
  <c r="AC213" i="52"/>
  <c r="AC591" i="52"/>
  <c r="IB923" i="52"/>
  <c r="EN575" i="52"/>
  <c r="GP922" i="52"/>
  <c r="GT922" i="52"/>
  <c r="GS922" i="52"/>
  <c r="GQ922" i="52"/>
  <c r="GR922" i="52"/>
  <c r="GU922" i="52"/>
  <c r="AC198" i="52"/>
  <c r="AA965" i="52"/>
  <c r="Z965" i="52"/>
  <c r="HZ922" i="52"/>
  <c r="HY922" i="52"/>
  <c r="IF922" i="52" s="1"/>
  <c r="Z958" i="52"/>
  <c r="AC958" i="52" s="1"/>
  <c r="AA958" i="52"/>
  <c r="HW402" i="52"/>
  <c r="HV402" i="52"/>
  <c r="HU402" i="52"/>
  <c r="HS402" i="52"/>
  <c r="HT402" i="52"/>
  <c r="FV402" i="52"/>
  <c r="FU402" i="52"/>
  <c r="FW402" i="52" s="1"/>
  <c r="IB402" i="52" s="1"/>
  <c r="ET402" i="52"/>
  <c r="IO958" i="52"/>
  <c r="IE958" i="52"/>
  <c r="ES958" i="52"/>
  <c r="IN958" i="52"/>
  <c r="HB838" i="52"/>
  <c r="HE838" i="52"/>
  <c r="HI838" i="52"/>
  <c r="HF838" i="52"/>
  <c r="HD838" i="52"/>
  <c r="HA838" i="52"/>
  <c r="HJ838" i="52"/>
  <c r="HH838" i="52"/>
  <c r="HC838" i="52"/>
  <c r="HG838" i="52"/>
  <c r="HK838" i="52"/>
  <c r="GK922" i="52"/>
  <c r="GM922" i="52"/>
  <c r="GJ922" i="52"/>
  <c r="GN922" i="52"/>
  <c r="GL922" i="52"/>
  <c r="AC1022" i="52"/>
  <c r="AC155" i="52"/>
  <c r="FY955" i="52"/>
  <c r="FZ955" i="52"/>
  <c r="GH955" i="52"/>
  <c r="GG955" i="52"/>
  <c r="GC955" i="52"/>
  <c r="GB955" i="52"/>
  <c r="GD955" i="52"/>
  <c r="GE955" i="52"/>
  <c r="GA955" i="52"/>
  <c r="AC621" i="52"/>
  <c r="AA1029" i="52"/>
  <c r="Z1029" i="52"/>
  <c r="IE952" i="52"/>
  <c r="IO952" i="52"/>
  <c r="IN952" i="52"/>
  <c r="ES952" i="52"/>
  <c r="FY929" i="52"/>
  <c r="HH929" i="52"/>
  <c r="FZ929" i="52"/>
  <c r="HS929" i="52"/>
  <c r="HV929" i="52"/>
  <c r="HF929" i="52"/>
  <c r="HQ929" i="52"/>
  <c r="GB929" i="52"/>
  <c r="GH929" i="52"/>
  <c r="HO929" i="52"/>
  <c r="HD929" i="52"/>
  <c r="GL929" i="52"/>
  <c r="GQ929" i="52"/>
  <c r="GT929" i="52"/>
  <c r="GM929" i="52"/>
  <c r="HN929" i="52"/>
  <c r="GG929" i="52"/>
  <c r="HG929" i="52"/>
  <c r="HA929" i="52"/>
  <c r="HB929" i="52"/>
  <c r="GN929" i="52"/>
  <c r="HC929" i="52"/>
  <c r="HU929" i="52"/>
  <c r="HW929" i="52"/>
  <c r="HI929" i="52"/>
  <c r="GC929" i="52"/>
  <c r="HT929" i="52"/>
  <c r="GD929" i="52"/>
  <c r="GA929" i="52"/>
  <c r="HP929" i="52"/>
  <c r="GR929" i="52"/>
  <c r="HM929" i="52"/>
  <c r="GU929" i="52"/>
  <c r="GP929" i="52"/>
  <c r="GJ929" i="52"/>
  <c r="HJ929" i="52"/>
  <c r="GK929" i="52"/>
  <c r="HK929" i="52"/>
  <c r="HE929" i="52"/>
  <c r="IC923" i="52"/>
  <c r="IQ923" i="52"/>
  <c r="ET808" i="52"/>
  <c r="AC729" i="52"/>
  <c r="EO183" i="52"/>
  <c r="AC489" i="52"/>
  <c r="EQ435" i="52"/>
  <c r="AC1004" i="52"/>
  <c r="HZ210" i="52"/>
  <c r="AC300" i="52"/>
  <c r="HZ211" i="52"/>
  <c r="GK594" i="52"/>
  <c r="GM594" i="52"/>
  <c r="HT594" i="52"/>
  <c r="HZ141" i="52"/>
  <c r="HZ207" i="52"/>
  <c r="AC846" i="52"/>
  <c r="GJ246" i="52"/>
  <c r="HY970" i="52"/>
  <c r="HZ841" i="52"/>
  <c r="IJ370" i="52"/>
  <c r="AC781" i="52"/>
  <c r="DZ78" i="52"/>
  <c r="AC617" i="52"/>
  <c r="ET329" i="52"/>
  <c r="ET589" i="52"/>
  <c r="FU589" i="52"/>
  <c r="FV589" i="52"/>
  <c r="AC584" i="52"/>
  <c r="FR64" i="52"/>
  <c r="FN64" i="52"/>
  <c r="IG64" i="52" s="1"/>
  <c r="GE236" i="52"/>
  <c r="GB236" i="52"/>
  <c r="GD236" i="52"/>
  <c r="GG236" i="52"/>
  <c r="GC236" i="52"/>
  <c r="FZ236" i="52"/>
  <c r="GA236" i="52"/>
  <c r="GF236" i="52"/>
  <c r="HZ236" i="52"/>
  <c r="GL320" i="52"/>
  <c r="GM320" i="52"/>
  <c r="GK320" i="52"/>
  <c r="GN320" i="52"/>
  <c r="GJ320" i="52"/>
  <c r="EL567" i="52"/>
  <c r="EP567" i="52"/>
  <c r="EK567" i="52"/>
  <c r="ER567" i="52"/>
  <c r="EM567" i="52"/>
  <c r="EQ567" i="52"/>
  <c r="EN591" i="52"/>
  <c r="EO591" i="52"/>
  <c r="FZ360" i="52"/>
  <c r="GG360" i="52"/>
  <c r="GA360" i="52"/>
  <c r="GD360" i="52"/>
  <c r="GE360" i="52"/>
  <c r="GC360" i="52"/>
  <c r="GB360" i="52"/>
  <c r="GC161" i="52"/>
  <c r="EM424" i="52"/>
  <c r="AC801" i="52"/>
  <c r="IF641" i="52"/>
  <c r="AC263" i="52"/>
  <c r="AC426" i="52"/>
  <c r="EN15" i="52"/>
  <c r="GD589" i="52"/>
  <c r="GB589" i="52"/>
  <c r="FZ589" i="52"/>
  <c r="FY589" i="52"/>
  <c r="GH589" i="52"/>
  <c r="GA589" i="52"/>
  <c r="GC589" i="52"/>
  <c r="HZ589" i="52"/>
  <c r="GG589" i="52"/>
  <c r="GF589" i="52"/>
  <c r="GE589" i="52"/>
  <c r="EW84" i="52"/>
  <c r="FI84" i="52" s="1"/>
  <c r="EA84" i="52"/>
  <c r="DZ84" i="52"/>
  <c r="DB84" i="52"/>
  <c r="GS236" i="52"/>
  <c r="GP236" i="52"/>
  <c r="GT236" i="52"/>
  <c r="GR236" i="52"/>
  <c r="GU236" i="52"/>
  <c r="GQ236" i="52"/>
  <c r="HY236" i="52"/>
  <c r="IF236" i="52" s="1"/>
  <c r="EN584" i="52"/>
  <c r="EO584" i="52"/>
  <c r="FV236" i="52"/>
  <c r="FU236" i="52"/>
  <c r="FW236" i="52" s="1"/>
  <c r="ET236" i="52"/>
  <c r="IF933" i="52"/>
  <c r="HM320" i="52"/>
  <c r="HQ320" i="52"/>
  <c r="HP320" i="52"/>
  <c r="HN320" i="52"/>
  <c r="HO320" i="52"/>
  <c r="AA354" i="52"/>
  <c r="Z354" i="52"/>
  <c r="AA575" i="52"/>
  <c r="Z575" i="52"/>
  <c r="HS360" i="52"/>
  <c r="HT360" i="52"/>
  <c r="HV360" i="52"/>
  <c r="HU360" i="52"/>
  <c r="HW360" i="52"/>
  <c r="EO567" i="52"/>
  <c r="EN567" i="52"/>
  <c r="AC623" i="52"/>
  <c r="AC318" i="52"/>
  <c r="HF248" i="52"/>
  <c r="HJ248" i="52"/>
  <c r="HE248" i="52"/>
  <c r="HG248" i="52"/>
  <c r="HD248" i="52"/>
  <c r="HK248" i="52"/>
  <c r="HI248" i="52"/>
  <c r="HC248" i="52"/>
  <c r="HH248" i="52"/>
  <c r="HA248" i="52"/>
  <c r="HB248" i="52"/>
  <c r="HF589" i="52"/>
  <c r="HG589" i="52"/>
  <c r="HK589" i="52"/>
  <c r="HB589" i="52"/>
  <c r="HC589" i="52"/>
  <c r="HJ589" i="52"/>
  <c r="HD589" i="52"/>
  <c r="HA589" i="52"/>
  <c r="HH589" i="52"/>
  <c r="HE589" i="52"/>
  <c r="HI589" i="52"/>
  <c r="II84" i="52"/>
  <c r="FM84" i="52"/>
  <c r="IH84" i="52"/>
  <c r="EC85" i="52"/>
  <c r="EH85" i="52"/>
  <c r="EG85" i="52"/>
  <c r="EB85" i="52"/>
  <c r="EE85" i="52"/>
  <c r="ED85" i="52"/>
  <c r="GW236" i="52"/>
  <c r="GY236" i="52"/>
  <c r="GX236" i="52"/>
  <c r="HU236" i="52"/>
  <c r="HS236" i="52"/>
  <c r="HV236" i="52"/>
  <c r="HW236" i="52"/>
  <c r="HT236" i="52"/>
  <c r="Z668" i="52"/>
  <c r="AA668" i="52"/>
  <c r="FV320" i="52"/>
  <c r="ET320" i="52"/>
  <c r="FU320" i="52"/>
  <c r="EP575" i="52"/>
  <c r="ES586" i="52"/>
  <c r="IE586" i="52"/>
  <c r="IO586" i="52"/>
  <c r="IN586" i="52"/>
  <c r="GL360" i="52"/>
  <c r="GM360" i="52"/>
  <c r="GJ360" i="52"/>
  <c r="GN360" i="52"/>
  <c r="GK360" i="52"/>
  <c r="EL534" i="52"/>
  <c r="EP534" i="52"/>
  <c r="EM534" i="52"/>
  <c r="EQ534" i="52"/>
  <c r="ER534" i="52"/>
  <c r="EK534" i="52"/>
  <c r="FL93" i="52"/>
  <c r="FK93" i="52"/>
  <c r="AC611" i="52"/>
  <c r="ET248" i="52"/>
  <c r="FU248" i="52"/>
  <c r="FW248" i="52" s="1"/>
  <c r="FV248" i="52"/>
  <c r="GN589" i="52"/>
  <c r="GL589" i="52"/>
  <c r="GK589" i="52"/>
  <c r="GM589" i="52"/>
  <c r="GJ589" i="52"/>
  <c r="ES121" i="52"/>
  <c r="IE121" i="52"/>
  <c r="HP236" i="52"/>
  <c r="HO236" i="52"/>
  <c r="HM236" i="52"/>
  <c r="HN236" i="52"/>
  <c r="HQ236" i="52"/>
  <c r="FU161" i="52"/>
  <c r="FW161" i="52" s="1"/>
  <c r="FV161" i="52"/>
  <c r="IB161" i="52" s="1"/>
  <c r="HG320" i="52"/>
  <c r="HC320" i="52"/>
  <c r="HK320" i="52"/>
  <c r="HB320" i="52"/>
  <c r="HI320" i="52"/>
  <c r="HF320" i="52"/>
  <c r="HA320" i="52"/>
  <c r="HJ320" i="52"/>
  <c r="HE320" i="52"/>
  <c r="HD320" i="52"/>
  <c r="HH320" i="52"/>
  <c r="EL575" i="52"/>
  <c r="ER575" i="52"/>
  <c r="EK575" i="52"/>
  <c r="EQ575" i="52"/>
  <c r="EM575" i="52"/>
  <c r="HM360" i="52"/>
  <c r="HQ360" i="52"/>
  <c r="HO360" i="52"/>
  <c r="HP360" i="52"/>
  <c r="HN360" i="52"/>
  <c r="AC831" i="52"/>
  <c r="ET875" i="52"/>
  <c r="GF248" i="52"/>
  <c r="GC248" i="52"/>
  <c r="GE248" i="52"/>
  <c r="HZ248" i="52"/>
  <c r="GB248" i="52"/>
  <c r="FZ248" i="52"/>
  <c r="GA248" i="52"/>
  <c r="GD248" i="52"/>
  <c r="GG248" i="52"/>
  <c r="HO589" i="52"/>
  <c r="HM589" i="52"/>
  <c r="HQ589" i="52"/>
  <c r="HP589" i="52"/>
  <c r="HN589" i="52"/>
  <c r="GT248" i="52"/>
  <c r="GR248" i="52"/>
  <c r="GU248" i="52"/>
  <c r="GP248" i="52"/>
  <c r="GQ248" i="52"/>
  <c r="GS248" i="52"/>
  <c r="HY248" i="52"/>
  <c r="GN236" i="52"/>
  <c r="GK236" i="52"/>
  <c r="GM236" i="52"/>
  <c r="GL236" i="52"/>
  <c r="GJ236" i="52"/>
  <c r="GA320" i="52"/>
  <c r="GC320" i="52"/>
  <c r="FY320" i="52"/>
  <c r="GE320" i="52"/>
  <c r="HZ320" i="52"/>
  <c r="IF320" i="52" s="1"/>
  <c r="GF320" i="52"/>
  <c r="GG320" i="52"/>
  <c r="IJ320" i="52" s="1"/>
  <c r="GH320" i="52"/>
  <c r="FZ320" i="52"/>
  <c r="GB320" i="52"/>
  <c r="GD320" i="52"/>
  <c r="IN591" i="52"/>
  <c r="IO591" i="52"/>
  <c r="ES591" i="52"/>
  <c r="IE591" i="52"/>
  <c r="IN575" i="52"/>
  <c r="IO575" i="52"/>
  <c r="IE575" i="52"/>
  <c r="ES575" i="52"/>
  <c r="GS589" i="52"/>
  <c r="GU589" i="52"/>
  <c r="GQ589" i="52"/>
  <c r="HY589" i="52"/>
  <c r="GP589" i="52"/>
  <c r="GT589" i="52"/>
  <c r="GR589" i="52"/>
  <c r="EB52" i="52"/>
  <c r="EH28" i="52"/>
  <c r="HZ219" i="52"/>
  <c r="IF219" i="52" s="1"/>
  <c r="EN186" i="52"/>
  <c r="AC779" i="52"/>
  <c r="AC635" i="52"/>
  <c r="EO234" i="52"/>
  <c r="EO278" i="52"/>
  <c r="EP451" i="52"/>
  <c r="EN916" i="52"/>
  <c r="HY916" i="52" s="1"/>
  <c r="HZ834" i="52"/>
  <c r="EN238" i="52"/>
  <c r="GQ594" i="52"/>
  <c r="AC185" i="52"/>
  <c r="GQ341" i="52"/>
  <c r="IL228" i="52"/>
  <c r="ET145" i="52"/>
  <c r="HY369" i="52"/>
  <c r="GF202" i="52"/>
  <c r="AC797" i="52"/>
  <c r="AC788" i="52"/>
  <c r="GM246" i="52"/>
  <c r="GR970" i="52"/>
  <c r="EP999" i="52"/>
  <c r="HC999" i="52" s="1"/>
  <c r="AC258" i="52"/>
  <c r="FK126" i="52"/>
  <c r="FK131" i="52"/>
  <c r="DB70" i="52"/>
  <c r="IB407" i="52"/>
  <c r="AC345" i="52"/>
  <c r="AC527" i="52"/>
  <c r="AC253" i="52"/>
  <c r="GN248" i="52"/>
  <c r="GK248" i="52"/>
  <c r="GM248" i="52"/>
  <c r="GL248" i="52"/>
  <c r="GJ248" i="52"/>
  <c r="GX248" i="52"/>
  <c r="GY248" i="52"/>
  <c r="GW248" i="52"/>
  <c r="IM923" i="52"/>
  <c r="IK923" i="52"/>
  <c r="IJ923" i="52"/>
  <c r="ES570" i="52"/>
  <c r="IE570" i="52"/>
  <c r="IO570" i="52"/>
  <c r="IN570" i="52"/>
  <c r="IE965" i="52"/>
  <c r="ES965" i="52"/>
  <c r="IO965" i="52"/>
  <c r="IN965" i="52"/>
  <c r="AC202" i="52"/>
  <c r="GW589" i="52"/>
  <c r="GX589" i="52"/>
  <c r="GY589" i="52"/>
  <c r="AC428" i="52"/>
  <c r="EQ448" i="52"/>
  <c r="AC745" i="52"/>
  <c r="GR594" i="52"/>
  <c r="GR341" i="52"/>
  <c r="GP341" i="52"/>
  <c r="GK246" i="52"/>
  <c r="AC449" i="52"/>
  <c r="AC647" i="52"/>
  <c r="EN379" i="52"/>
  <c r="FK130" i="52"/>
  <c r="IF364" i="52"/>
  <c r="HO248" i="52"/>
  <c r="HP248" i="52"/>
  <c r="HN248" i="52"/>
  <c r="HM248" i="52"/>
  <c r="HQ248" i="52"/>
  <c r="AA966" i="52"/>
  <c r="Z966" i="52"/>
  <c r="GY360" i="52"/>
  <c r="GX360" i="52"/>
  <c r="GW360" i="52"/>
  <c r="EO534" i="52"/>
  <c r="EN534" i="52"/>
  <c r="IE917" i="52"/>
  <c r="ES917" i="52"/>
  <c r="IN917" i="52"/>
  <c r="IO917" i="52"/>
  <c r="ES330" i="52"/>
  <c r="IE330" i="52"/>
  <c r="IO330" i="52"/>
  <c r="IN330" i="52"/>
  <c r="GS376" i="52"/>
  <c r="GP376" i="52"/>
  <c r="GT376" i="52"/>
  <c r="GR376" i="52"/>
  <c r="HY376" i="52"/>
  <c r="GQ376" i="52"/>
  <c r="GU376" i="52"/>
  <c r="AC1028" i="52"/>
  <c r="EC59" i="52"/>
  <c r="IF345" i="52"/>
  <c r="ET206" i="52"/>
  <c r="AC728" i="52"/>
  <c r="AC415" i="52"/>
  <c r="GT594" i="52"/>
  <c r="AC964" i="52"/>
  <c r="AC679" i="52"/>
  <c r="GT970" i="52"/>
  <c r="IJ597" i="52"/>
  <c r="EN562" i="52"/>
  <c r="FK134" i="52"/>
  <c r="FL9" i="52"/>
  <c r="AC328" i="52"/>
  <c r="IJ266" i="52"/>
  <c r="GF978" i="52"/>
  <c r="HW248" i="52"/>
  <c r="HU248" i="52"/>
  <c r="HV248" i="52"/>
  <c r="HT248" i="52"/>
  <c r="HS248" i="52"/>
  <c r="HU589" i="52"/>
  <c r="HW589" i="52"/>
  <c r="HV589" i="52"/>
  <c r="HS589" i="52"/>
  <c r="HT589" i="52"/>
  <c r="HJ236" i="52"/>
  <c r="HI236" i="52"/>
  <c r="HH236" i="52"/>
  <c r="HF236" i="52"/>
  <c r="HG236" i="52"/>
  <c r="HE236" i="52"/>
  <c r="HC236" i="52"/>
  <c r="HD236" i="52"/>
  <c r="HK236" i="52"/>
  <c r="HA236" i="52"/>
  <c r="HB236" i="52"/>
  <c r="EL591" i="52"/>
  <c r="EQ591" i="52"/>
  <c r="EK591" i="52"/>
  <c r="ER591" i="52"/>
  <c r="EM591" i="52"/>
  <c r="EP591" i="52"/>
  <c r="Z702" i="52"/>
  <c r="AC702" i="52" s="1"/>
  <c r="AA702" i="52"/>
  <c r="HY360" i="52"/>
  <c r="IF360" i="52" s="1"/>
  <c r="GP360" i="52"/>
  <c r="GR360" i="52"/>
  <c r="GQ360" i="52"/>
  <c r="GU360" i="52"/>
  <c r="GT360" i="52"/>
  <c r="GS360" i="52"/>
  <c r="HU320" i="52"/>
  <c r="HS320" i="52"/>
  <c r="HW320" i="52"/>
  <c r="HT320" i="52"/>
  <c r="HV320" i="52"/>
  <c r="EM584" i="52"/>
  <c r="ER584" i="52"/>
  <c r="EK584" i="52"/>
  <c r="EQ584" i="52"/>
  <c r="EP584" i="52"/>
  <c r="EL584" i="52"/>
  <c r="HF360" i="52"/>
  <c r="HH360" i="52"/>
  <c r="HJ360" i="52"/>
  <c r="HG360" i="52"/>
  <c r="HI360" i="52"/>
  <c r="HA360" i="52"/>
  <c r="HK360" i="52"/>
  <c r="HE360" i="52"/>
  <c r="HD360" i="52"/>
  <c r="HB360" i="52"/>
  <c r="HC360" i="52"/>
  <c r="AC320" i="52"/>
  <c r="ES568" i="52"/>
  <c r="IE568" i="52"/>
  <c r="IO568" i="52"/>
  <c r="IN568" i="52"/>
  <c r="IF151" i="52"/>
  <c r="GP562" i="52"/>
  <c r="GT562" i="52"/>
  <c r="GU562" i="52"/>
  <c r="GR562" i="52"/>
  <c r="GQ562" i="52"/>
  <c r="HV978" i="52"/>
  <c r="HW978" i="52"/>
  <c r="HS978" i="52"/>
  <c r="HT978" i="52"/>
  <c r="HU978" i="52"/>
  <c r="AC849" i="52"/>
  <c r="HY210" i="52"/>
  <c r="AC643" i="52"/>
  <c r="AC766" i="52"/>
  <c r="AC992" i="52"/>
  <c r="ET684" i="52"/>
  <c r="AC307" i="52"/>
  <c r="GF155" i="52"/>
  <c r="AC626" i="52"/>
  <c r="HZ605" i="52"/>
  <c r="AC784" i="52"/>
  <c r="ET221" i="52"/>
  <c r="IJ669" i="52"/>
  <c r="AC421" i="52"/>
  <c r="HY135" i="52"/>
  <c r="IJ349" i="52"/>
  <c r="EN303" i="52"/>
  <c r="HY213" i="52"/>
  <c r="AC265" i="52"/>
  <c r="ET968" i="52"/>
  <c r="AC508" i="52"/>
  <c r="HP594" i="52"/>
  <c r="HS594" i="52"/>
  <c r="IK228" i="52"/>
  <c r="EO167" i="52"/>
  <c r="AC1036" i="52"/>
  <c r="ER413" i="52"/>
  <c r="ET708" i="52"/>
  <c r="EK415" i="52"/>
  <c r="EN182" i="52"/>
  <c r="EL103" i="52"/>
  <c r="EO706" i="52"/>
  <c r="IF146" i="52"/>
  <c r="GS208" i="52"/>
  <c r="HY208" i="52"/>
  <c r="GU208" i="52"/>
  <c r="GR208" i="52"/>
  <c r="GT208" i="52"/>
  <c r="GP208" i="52"/>
  <c r="GQ208" i="52"/>
  <c r="HT527" i="52"/>
  <c r="HV527" i="52"/>
  <c r="HU527" i="52"/>
  <c r="HS527" i="52"/>
  <c r="HW527" i="52"/>
  <c r="GW376" i="52"/>
  <c r="GY376" i="52"/>
  <c r="GX376" i="52"/>
  <c r="EK573" i="52"/>
  <c r="ER573" i="52"/>
  <c r="EM573" i="52"/>
  <c r="EL573" i="52"/>
  <c r="EQ573" i="52"/>
  <c r="EP573" i="52"/>
  <c r="HT386" i="52"/>
  <c r="HW386" i="52"/>
  <c r="HS386" i="52"/>
  <c r="HU386" i="52"/>
  <c r="HV386" i="52"/>
  <c r="Z27" i="52"/>
  <c r="AA27" i="52"/>
  <c r="GX252" i="52"/>
  <c r="GY252" i="52"/>
  <c r="GW252" i="52"/>
  <c r="HO376" i="52"/>
  <c r="HQ376" i="52"/>
  <c r="HM376" i="52"/>
  <c r="HN376" i="52"/>
  <c r="HP376" i="52"/>
  <c r="EN573" i="52"/>
  <c r="EO573" i="52"/>
  <c r="GG392" i="52"/>
  <c r="GC392" i="52"/>
  <c r="HZ392" i="52"/>
  <c r="GD392" i="52"/>
  <c r="GE392" i="52"/>
  <c r="GB392" i="52"/>
  <c r="FZ392" i="52"/>
  <c r="GF392" i="52"/>
  <c r="GA392" i="52"/>
  <c r="GH392" i="52"/>
  <c r="FY392" i="52"/>
  <c r="IE454" i="52"/>
  <c r="ES454" i="52"/>
  <c r="IN454" i="52"/>
  <c r="IO454" i="52"/>
  <c r="EO590" i="52"/>
  <c r="EN590" i="52"/>
  <c r="GX386" i="52"/>
  <c r="GY386" i="52"/>
  <c r="GW386" i="52"/>
  <c r="GS329" i="52"/>
  <c r="HY329" i="52"/>
  <c r="GK252" i="52"/>
  <c r="GN252" i="52"/>
  <c r="GJ252" i="52"/>
  <c r="GM252" i="52"/>
  <c r="GL252" i="52"/>
  <c r="FU978" i="52"/>
  <c r="FW978" i="52" s="1"/>
  <c r="FV978" i="52"/>
  <c r="FU337" i="52"/>
  <c r="FW337" i="52" s="1"/>
  <c r="FV337" i="52"/>
  <c r="Z658" i="52"/>
  <c r="AA658" i="52"/>
  <c r="HT208" i="52"/>
  <c r="HS208" i="52"/>
  <c r="HW208" i="52"/>
  <c r="HU208" i="52"/>
  <c r="HV208" i="52"/>
  <c r="HI362" i="52"/>
  <c r="HJ362" i="52"/>
  <c r="HG362" i="52"/>
  <c r="HH362" i="52"/>
  <c r="HF362" i="52"/>
  <c r="HB362" i="52"/>
  <c r="HE362" i="52"/>
  <c r="HK362" i="52"/>
  <c r="HD362" i="52"/>
  <c r="HA362" i="52"/>
  <c r="HC362" i="52"/>
  <c r="IN76" i="52"/>
  <c r="IO76" i="52"/>
  <c r="IE76" i="52"/>
  <c r="ES76" i="52"/>
  <c r="AC485" i="52"/>
  <c r="HY218" i="52"/>
  <c r="ET205" i="52"/>
  <c r="HZ214" i="52"/>
  <c r="IF214" i="52" s="1"/>
  <c r="EN259" i="52"/>
  <c r="FR10" i="52"/>
  <c r="FK10" i="52"/>
  <c r="GE690" i="52"/>
  <c r="GG690" i="52"/>
  <c r="GD690" i="52"/>
  <c r="GH690" i="52"/>
  <c r="GA690" i="52"/>
  <c r="GC690" i="52"/>
  <c r="GB690" i="52"/>
  <c r="FY690" i="52"/>
  <c r="FZ690" i="52"/>
  <c r="FU353" i="52"/>
  <c r="FW353" i="52" s="1"/>
  <c r="FV353" i="52"/>
  <c r="Z521" i="52"/>
  <c r="AA521" i="52"/>
  <c r="EN1030" i="52"/>
  <c r="EO1030" i="52"/>
  <c r="HP386" i="52"/>
  <c r="HQ386" i="52"/>
  <c r="HO386" i="52"/>
  <c r="HN386" i="52"/>
  <c r="HM386" i="52"/>
  <c r="GS252" i="52"/>
  <c r="HY252" i="52"/>
  <c r="GQ252" i="52"/>
  <c r="GT252" i="52"/>
  <c r="GP252" i="52"/>
  <c r="GR252" i="52"/>
  <c r="GU252" i="52"/>
  <c r="HV376" i="52"/>
  <c r="HS376" i="52"/>
  <c r="HU376" i="52"/>
  <c r="HW376" i="52"/>
  <c r="HT376" i="52"/>
  <c r="GF581" i="52"/>
  <c r="GC581" i="52"/>
  <c r="GE581" i="52"/>
  <c r="GD581" i="52"/>
  <c r="GG581" i="52"/>
  <c r="FZ581" i="52"/>
  <c r="GH581" i="52"/>
  <c r="GA581" i="52"/>
  <c r="FY581" i="52"/>
  <c r="HZ581" i="52"/>
  <c r="GB581" i="52"/>
  <c r="GP386" i="52"/>
  <c r="HY386" i="52"/>
  <c r="GR386" i="52"/>
  <c r="GQ386" i="52"/>
  <c r="GU386" i="52"/>
  <c r="GT386" i="52"/>
  <c r="GS386" i="52"/>
  <c r="Z616" i="52"/>
  <c r="AA616" i="52"/>
  <c r="HM252" i="52"/>
  <c r="HP252" i="52"/>
  <c r="HN252" i="52"/>
  <c r="HO252" i="52"/>
  <c r="HQ252" i="52"/>
  <c r="IO716" i="52"/>
  <c r="ES716" i="52"/>
  <c r="IE716" i="52"/>
  <c r="IN716" i="52"/>
  <c r="HI581" i="52"/>
  <c r="HC581" i="52"/>
  <c r="HD581" i="52"/>
  <c r="HJ581" i="52"/>
  <c r="HB581" i="52"/>
  <c r="HA581" i="52"/>
  <c r="HF581" i="52"/>
  <c r="HG581" i="52"/>
  <c r="HE581" i="52"/>
  <c r="HK581" i="52"/>
  <c r="HH581" i="52"/>
  <c r="FW939" i="52"/>
  <c r="IB939" i="52" s="1"/>
  <c r="IK939" i="52"/>
  <c r="GK392" i="52"/>
  <c r="GM392" i="52"/>
  <c r="GL392" i="52"/>
  <c r="GN392" i="52"/>
  <c r="GJ392" i="52"/>
  <c r="HQ325" i="52"/>
  <c r="HN325" i="52"/>
  <c r="HP325" i="52"/>
  <c r="HM325" i="52"/>
  <c r="HO325" i="52"/>
  <c r="EC51" i="52"/>
  <c r="EH51" i="52"/>
  <c r="EB51" i="52"/>
  <c r="ED51" i="52"/>
  <c r="AA938" i="52"/>
  <c r="Z938" i="52"/>
  <c r="GL208" i="52"/>
  <c r="GM208" i="52"/>
  <c r="GJ208" i="52"/>
  <c r="GN208" i="52"/>
  <c r="GK208" i="52"/>
  <c r="GE362" i="52"/>
  <c r="GB362" i="52"/>
  <c r="FZ362" i="52"/>
  <c r="GA362" i="52"/>
  <c r="GF362" i="52"/>
  <c r="HZ362" i="52"/>
  <c r="GD362" i="52"/>
  <c r="GG362" i="52"/>
  <c r="GC362" i="52"/>
  <c r="EM1030" i="52"/>
  <c r="EK1030" i="52"/>
  <c r="EQ1030" i="52"/>
  <c r="ER1030" i="52"/>
  <c r="EL1030" i="52"/>
  <c r="EP1030" i="52"/>
  <c r="GS392" i="52"/>
  <c r="GP392" i="52"/>
  <c r="GT392" i="52"/>
  <c r="HY392" i="52"/>
  <c r="GR392" i="52"/>
  <c r="GQ392" i="52"/>
  <c r="GU392" i="52"/>
  <c r="AC830" i="52"/>
  <c r="AC1050" i="52"/>
  <c r="AC789" i="52"/>
  <c r="AC313" i="52"/>
  <c r="AC753" i="52"/>
  <c r="AC525" i="52"/>
  <c r="ET151" i="52"/>
  <c r="AC771" i="52"/>
  <c r="AC434" i="52"/>
  <c r="AC456" i="52"/>
  <c r="FK8" i="52"/>
  <c r="HM690" i="52"/>
  <c r="HN690" i="52"/>
  <c r="HQ690" i="52"/>
  <c r="HP690" i="52"/>
  <c r="HO690" i="52"/>
  <c r="HA386" i="52"/>
  <c r="HD386" i="52"/>
  <c r="HH386" i="52"/>
  <c r="HF386" i="52"/>
  <c r="HJ386" i="52"/>
  <c r="HB386" i="52"/>
  <c r="HI386" i="52"/>
  <c r="HC386" i="52"/>
  <c r="HG386" i="52"/>
  <c r="HE386" i="52"/>
  <c r="HK386" i="52"/>
  <c r="IE472" i="52"/>
  <c r="ES472" i="52"/>
  <c r="IN472" i="52"/>
  <c r="IO472" i="52"/>
  <c r="GS325" i="52"/>
  <c r="GQ325" i="52"/>
  <c r="GP325" i="52"/>
  <c r="GU325" i="52"/>
  <c r="GT325" i="52"/>
  <c r="GR325" i="52"/>
  <c r="GM581" i="52"/>
  <c r="GK581" i="52"/>
  <c r="GL581" i="52"/>
  <c r="GN581" i="52"/>
  <c r="GJ581" i="52"/>
  <c r="EP590" i="52"/>
  <c r="EM590" i="52"/>
  <c r="ER590" i="52"/>
  <c r="EL590" i="52"/>
  <c r="EQ590" i="52"/>
  <c r="EK590" i="52"/>
  <c r="IL374" i="52"/>
  <c r="IM374" i="52"/>
  <c r="FV252" i="52"/>
  <c r="FU252" i="52"/>
  <c r="ET252" i="52"/>
  <c r="GX690" i="52"/>
  <c r="GW690" i="52"/>
  <c r="GY690" i="52"/>
  <c r="FU349" i="52"/>
  <c r="FW349" i="52" s="1"/>
  <c r="FV349" i="52"/>
  <c r="HU325" i="52"/>
  <c r="HT325" i="52"/>
  <c r="HW325" i="52"/>
  <c r="HV325" i="52"/>
  <c r="HS325" i="52"/>
  <c r="AC337" i="52"/>
  <c r="EE51" i="52"/>
  <c r="EG51" i="52"/>
  <c r="GE208" i="52"/>
  <c r="GF208" i="52"/>
  <c r="GD208" i="52"/>
  <c r="GG208" i="52"/>
  <c r="FZ208" i="52"/>
  <c r="HZ208" i="52"/>
  <c r="GC208" i="52"/>
  <c r="GB208" i="52"/>
  <c r="GH208" i="52"/>
  <c r="GA208" i="52"/>
  <c r="FY208" i="52"/>
  <c r="GJ362" i="52"/>
  <c r="GK362" i="52"/>
  <c r="GM362" i="52"/>
  <c r="GL362" i="52"/>
  <c r="GN362" i="52"/>
  <c r="GW392" i="52"/>
  <c r="GX392" i="52"/>
  <c r="GY392" i="52"/>
  <c r="FW374" i="52"/>
  <c r="IB374" i="52" s="1"/>
  <c r="IK374" i="52"/>
  <c r="AC614" i="52"/>
  <c r="ET877" i="52"/>
  <c r="ET367" i="52"/>
  <c r="DB4" i="52"/>
  <c r="EN978" i="52"/>
  <c r="EO978" i="52"/>
  <c r="AC272" i="52"/>
  <c r="GL690" i="52"/>
  <c r="GK690" i="52"/>
  <c r="GN690" i="52"/>
  <c r="GM690" i="52"/>
  <c r="GJ690" i="52"/>
  <c r="HD527" i="52"/>
  <c r="HA527" i="52"/>
  <c r="HC527" i="52"/>
  <c r="HB527" i="52"/>
  <c r="HE527" i="52"/>
  <c r="HI527" i="52"/>
  <c r="HH527" i="52"/>
  <c r="HF527" i="52"/>
  <c r="HJ527" i="52"/>
  <c r="HG527" i="52"/>
  <c r="HK527" i="52"/>
  <c r="IM939" i="52"/>
  <c r="IL939" i="52"/>
  <c r="GM386" i="52"/>
  <c r="GL386" i="52"/>
  <c r="GK386" i="52"/>
  <c r="GJ386" i="52"/>
  <c r="GN386" i="52"/>
  <c r="IO1026" i="52"/>
  <c r="ES1026" i="52"/>
  <c r="IE1026" i="52"/>
  <c r="IN1026" i="52"/>
  <c r="AA594" i="52"/>
  <c r="Z594" i="52"/>
  <c r="GY325" i="52"/>
  <c r="GX325" i="52"/>
  <c r="GW325" i="52"/>
  <c r="AA574" i="52"/>
  <c r="Z574" i="52"/>
  <c r="AC216" i="52"/>
  <c r="AA872" i="52"/>
  <c r="Z872" i="52"/>
  <c r="EO980" i="52"/>
  <c r="EN980" i="52"/>
  <c r="HV581" i="52"/>
  <c r="HS581" i="52"/>
  <c r="HT581" i="52"/>
  <c r="HW581" i="52"/>
  <c r="HU581" i="52"/>
  <c r="HW252" i="52"/>
  <c r="HS252" i="52"/>
  <c r="HT252" i="52"/>
  <c r="HV252" i="52"/>
  <c r="HU252" i="52"/>
  <c r="GS690" i="52"/>
  <c r="GP690" i="52"/>
  <c r="GQ690" i="52"/>
  <c r="GT690" i="52"/>
  <c r="GU690" i="52"/>
  <c r="GR690" i="52"/>
  <c r="GK325" i="52"/>
  <c r="GL325" i="52"/>
  <c r="GM325" i="52"/>
  <c r="GJ325" i="52"/>
  <c r="GN325" i="52"/>
  <c r="FL51" i="52"/>
  <c r="FK51" i="52"/>
  <c r="HP208" i="52"/>
  <c r="HO208" i="52"/>
  <c r="HM208" i="52"/>
  <c r="HN208" i="52"/>
  <c r="HQ208" i="52"/>
  <c r="AC573" i="52"/>
  <c r="GW337" i="52"/>
  <c r="GX337" i="52"/>
  <c r="GY337" i="52"/>
  <c r="HY349" i="52"/>
  <c r="IF349" i="52" s="1"/>
  <c r="AC423" i="52"/>
  <c r="AC531" i="52"/>
  <c r="FU690" i="52"/>
  <c r="FV690" i="52"/>
  <c r="GC527" i="52"/>
  <c r="GH527" i="52"/>
  <c r="GE527" i="52"/>
  <c r="GG527" i="52"/>
  <c r="GD527" i="52"/>
  <c r="GB527" i="52"/>
  <c r="FZ527" i="52"/>
  <c r="GA527" i="52"/>
  <c r="FY527" i="52"/>
  <c r="IK402" i="52"/>
  <c r="IL402" i="52"/>
  <c r="IM402" i="52"/>
  <c r="EP980" i="52"/>
  <c r="EM980" i="52"/>
  <c r="ER980" i="52"/>
  <c r="EK980" i="52"/>
  <c r="EL980" i="52"/>
  <c r="EQ980" i="52"/>
  <c r="GG386" i="52"/>
  <c r="GD386" i="52"/>
  <c r="FZ386" i="52"/>
  <c r="GC386" i="52"/>
  <c r="GF386" i="52"/>
  <c r="GA386" i="52"/>
  <c r="GE386" i="52"/>
  <c r="HZ386" i="52"/>
  <c r="GB386" i="52"/>
  <c r="GE329" i="52"/>
  <c r="GF329" i="52"/>
  <c r="HZ329" i="52"/>
  <c r="FV376" i="52"/>
  <c r="FU376" i="52"/>
  <c r="FW376" i="52" s="1"/>
  <c r="ET376" i="52"/>
  <c r="IO775" i="52"/>
  <c r="ES775" i="52"/>
  <c r="IE775" i="52"/>
  <c r="IN775" i="52"/>
  <c r="FV198" i="52"/>
  <c r="FU198" i="52"/>
  <c r="FW198" i="52" s="1"/>
  <c r="GX362" i="52"/>
  <c r="GY362" i="52"/>
  <c r="GW362" i="52"/>
  <c r="GW527" i="52"/>
  <c r="GX527" i="52"/>
  <c r="GY527" i="52"/>
  <c r="EO565" i="52"/>
  <c r="EN565" i="52"/>
  <c r="FU581" i="52"/>
  <c r="FV581" i="52"/>
  <c r="ET581" i="52"/>
  <c r="ES594" i="52"/>
  <c r="IN594" i="52"/>
  <c r="IE594" i="52"/>
  <c r="IO594" i="52"/>
  <c r="HC252" i="52"/>
  <c r="HH252" i="52"/>
  <c r="HA252" i="52"/>
  <c r="HD252" i="52"/>
  <c r="HJ252" i="52"/>
  <c r="HI252" i="52"/>
  <c r="HK252" i="52"/>
  <c r="HG252" i="52"/>
  <c r="HF252" i="52"/>
  <c r="HE252" i="52"/>
  <c r="HB252" i="52"/>
  <c r="EO521" i="52"/>
  <c r="EN521" i="52"/>
  <c r="EO600" i="52"/>
  <c r="EN600" i="52"/>
  <c r="GD978" i="52"/>
  <c r="GA978" i="52"/>
  <c r="FZ978" i="52"/>
  <c r="GE978" i="52"/>
  <c r="GG978" i="52"/>
  <c r="GC978" i="52"/>
  <c r="GB978" i="52"/>
  <c r="Z701" i="52"/>
  <c r="AA701" i="52"/>
  <c r="HH325" i="52"/>
  <c r="HG325" i="52"/>
  <c r="HA325" i="52"/>
  <c r="HC325" i="52"/>
  <c r="HE325" i="52"/>
  <c r="HF325" i="52"/>
  <c r="HD325" i="52"/>
  <c r="HB325" i="52"/>
  <c r="HI325" i="52"/>
  <c r="HJ325" i="52"/>
  <c r="HK325" i="52"/>
  <c r="GE325" i="52"/>
  <c r="GD325" i="52"/>
  <c r="FZ325" i="52"/>
  <c r="GG325" i="52"/>
  <c r="GH325" i="52"/>
  <c r="FY325" i="52"/>
  <c r="GB325" i="52"/>
  <c r="GC325" i="52"/>
  <c r="GA325" i="52"/>
  <c r="HC208" i="52"/>
  <c r="HH208" i="52"/>
  <c r="HD208" i="52"/>
  <c r="HG208" i="52"/>
  <c r="HJ208" i="52"/>
  <c r="HF208" i="52"/>
  <c r="HB208" i="52"/>
  <c r="HK208" i="52"/>
  <c r="HE208" i="52"/>
  <c r="HA208" i="52"/>
  <c r="HI208" i="52"/>
  <c r="GS337" i="52"/>
  <c r="HY337" i="52"/>
  <c r="AC1035" i="52"/>
  <c r="EQ424" i="52"/>
  <c r="EO132" i="52"/>
  <c r="HZ843" i="52"/>
  <c r="EN783" i="52"/>
  <c r="HY783" i="52" s="1"/>
  <c r="ET225" i="52"/>
  <c r="ET210" i="52"/>
  <c r="HY223" i="52"/>
  <c r="IF223" i="52" s="1"/>
  <c r="ET698" i="52"/>
  <c r="ER992" i="52"/>
  <c r="HZ215" i="52"/>
  <c r="AC757" i="52"/>
  <c r="AC177" i="52"/>
  <c r="GN594" i="52"/>
  <c r="HO594" i="52"/>
  <c r="HW594" i="52"/>
  <c r="IJ341" i="52"/>
  <c r="ET213" i="52"/>
  <c r="EK1015" i="52"/>
  <c r="IF157" i="52"/>
  <c r="AC774" i="52"/>
  <c r="AC314" i="52"/>
  <c r="IB847" i="52"/>
  <c r="IQ847" i="52" s="1"/>
  <c r="AC673" i="52"/>
  <c r="AC341" i="52"/>
  <c r="EA74" i="52"/>
  <c r="EH74" i="52" s="1"/>
  <c r="DB83" i="52"/>
  <c r="Z138" i="52"/>
  <c r="AC138" i="52" s="1"/>
  <c r="FL99" i="52"/>
  <c r="FK7" i="52"/>
  <c r="AC152" i="52"/>
  <c r="HT690" i="52"/>
  <c r="HW690" i="52"/>
  <c r="HU690" i="52"/>
  <c r="HS690" i="52"/>
  <c r="HV690" i="52"/>
  <c r="HO527" i="52"/>
  <c r="HN527" i="52"/>
  <c r="HP527" i="52"/>
  <c r="HQ527" i="52"/>
  <c r="HM527" i="52"/>
  <c r="AC332" i="52"/>
  <c r="FU386" i="52"/>
  <c r="FW386" i="52" s="1"/>
  <c r="FV386" i="52"/>
  <c r="ET386" i="52"/>
  <c r="FU329" i="52"/>
  <c r="FW329" i="52" s="1"/>
  <c r="FV329" i="52"/>
  <c r="GE376" i="52"/>
  <c r="HZ376" i="52"/>
  <c r="IF376" i="52" s="1"/>
  <c r="GD376" i="52"/>
  <c r="GF376" i="52"/>
  <c r="GA376" i="52"/>
  <c r="FZ376" i="52"/>
  <c r="GC376" i="52"/>
  <c r="FY376" i="52"/>
  <c r="GB376" i="52"/>
  <c r="GG376" i="52"/>
  <c r="GH376" i="52"/>
  <c r="AC196" i="52"/>
  <c r="AC537" i="52"/>
  <c r="GS362" i="52"/>
  <c r="GP362" i="52"/>
  <c r="HY362" i="52"/>
  <c r="IF362" i="52" s="1"/>
  <c r="GR362" i="52"/>
  <c r="GQ362" i="52"/>
  <c r="GU362" i="52"/>
  <c r="GT362" i="52"/>
  <c r="EL600" i="52"/>
  <c r="EP600" i="52"/>
  <c r="ER600" i="52"/>
  <c r="EM600" i="52"/>
  <c r="EK600" i="52"/>
  <c r="EQ600" i="52"/>
  <c r="GS527" i="52"/>
  <c r="GT527" i="52"/>
  <c r="GQ527" i="52"/>
  <c r="GU527" i="52"/>
  <c r="GR527" i="52"/>
  <c r="GP527" i="52"/>
  <c r="HO581" i="52"/>
  <c r="HN581" i="52"/>
  <c r="HP581" i="52"/>
  <c r="HQ581" i="52"/>
  <c r="HM581" i="52"/>
  <c r="GX581" i="52"/>
  <c r="GW581" i="52"/>
  <c r="GY581" i="52"/>
  <c r="FM71" i="52"/>
  <c r="II71" i="52"/>
  <c r="IH71" i="52"/>
  <c r="IF407" i="52"/>
  <c r="IJ161" i="52"/>
  <c r="FU345" i="52"/>
  <c r="FW345" i="52" s="1"/>
  <c r="FV345" i="52"/>
  <c r="GE252" i="52"/>
  <c r="HZ252" i="52"/>
  <c r="IF252" i="52" s="1"/>
  <c r="GD252" i="52"/>
  <c r="GH252" i="52"/>
  <c r="GA252" i="52"/>
  <c r="FY252" i="52"/>
  <c r="GB252" i="52"/>
  <c r="GC252" i="52"/>
  <c r="FZ252" i="52"/>
  <c r="GG252" i="52"/>
  <c r="GF252" i="52"/>
  <c r="EQ978" i="52"/>
  <c r="FU325" i="52"/>
  <c r="FV325" i="52"/>
  <c r="HO362" i="52"/>
  <c r="HN362" i="52"/>
  <c r="HQ362" i="52"/>
  <c r="HM362" i="52"/>
  <c r="HP362" i="52"/>
  <c r="HY901" i="52"/>
  <c r="HZ901" i="52"/>
  <c r="AC463" i="52"/>
  <c r="ET155" i="52"/>
  <c r="AC739" i="52"/>
  <c r="EP839" i="52"/>
  <c r="EM199" i="52"/>
  <c r="ET141" i="52"/>
  <c r="AC799" i="52"/>
  <c r="EP435" i="52"/>
  <c r="AC455" i="52"/>
  <c r="EN335" i="52"/>
  <c r="EO369" i="52"/>
  <c r="ER424" i="52"/>
  <c r="GF808" i="52"/>
  <c r="GF110" i="52"/>
  <c r="ET215" i="52"/>
  <c r="EN280" i="52"/>
  <c r="ET876" i="52"/>
  <c r="AC905" i="52"/>
  <c r="AC278" i="52"/>
  <c r="HM594" i="52"/>
  <c r="GL594" i="52"/>
  <c r="HY808" i="52"/>
  <c r="EL431" i="52"/>
  <c r="EN843" i="52"/>
  <c r="HY843" i="52" s="1"/>
  <c r="IF843" i="52" s="1"/>
  <c r="GF147" i="52"/>
  <c r="ET157" i="52"/>
  <c r="IB597" i="52"/>
  <c r="IQ597" i="52" s="1"/>
  <c r="AC1040" i="52"/>
  <c r="EP46" i="52"/>
  <c r="DB130" i="52"/>
  <c r="EA78" i="52"/>
  <c r="EE78" i="52" s="1"/>
  <c r="FR3" i="52"/>
  <c r="FR6" i="52"/>
  <c r="FL3" i="52"/>
  <c r="EM521" i="52"/>
  <c r="HJ690" i="52"/>
  <c r="HI690" i="52"/>
  <c r="HD690" i="52"/>
  <c r="HG690" i="52"/>
  <c r="HK690" i="52"/>
  <c r="HF690" i="52"/>
  <c r="HH690" i="52"/>
  <c r="HE690" i="52"/>
  <c r="HA690" i="52"/>
  <c r="HB690" i="52"/>
  <c r="HC690" i="52"/>
  <c r="GM527" i="52"/>
  <c r="GL527" i="52"/>
  <c r="GN527" i="52"/>
  <c r="GK527" i="52"/>
  <c r="GJ527" i="52"/>
  <c r="HH376" i="52"/>
  <c r="HI376" i="52"/>
  <c r="HK376" i="52"/>
  <c r="HA376" i="52"/>
  <c r="HJ376" i="52"/>
  <c r="HD376" i="52"/>
  <c r="HF376" i="52"/>
  <c r="HE376" i="52"/>
  <c r="HB376" i="52"/>
  <c r="HC376" i="52"/>
  <c r="HG376" i="52"/>
  <c r="IJ939" i="52"/>
  <c r="IN846" i="52"/>
  <c r="IE846" i="52"/>
  <c r="ES846" i="52"/>
  <c r="IO846" i="52"/>
  <c r="Z1031" i="52"/>
  <c r="AA1031" i="52"/>
  <c r="GY349" i="52"/>
  <c r="GX349" i="52"/>
  <c r="GW349" i="52"/>
  <c r="HG392" i="52"/>
  <c r="HI392" i="52"/>
  <c r="HA392" i="52"/>
  <c r="HK392" i="52"/>
  <c r="HD392" i="52"/>
  <c r="HC392" i="52"/>
  <c r="HE392" i="52"/>
  <c r="HB392" i="52"/>
  <c r="HF392" i="52"/>
  <c r="HJ392" i="52"/>
  <c r="HH392" i="52"/>
  <c r="GP581" i="52"/>
  <c r="GT581" i="52"/>
  <c r="GS581" i="52"/>
  <c r="GR581" i="52"/>
  <c r="GU581" i="52"/>
  <c r="GQ581" i="52"/>
  <c r="HY581" i="52"/>
  <c r="IF925" i="52"/>
  <c r="EM978" i="52"/>
  <c r="GE337" i="52"/>
  <c r="GF337" i="52"/>
  <c r="HZ337" i="52"/>
  <c r="HZ978" i="52"/>
  <c r="HU392" i="52"/>
  <c r="HV392" i="52"/>
  <c r="HT392" i="52"/>
  <c r="HS392" i="52"/>
  <c r="HW392" i="52"/>
  <c r="ET362" i="52"/>
  <c r="FU362" i="52"/>
  <c r="IK362" i="52" s="1"/>
  <c r="FV362" i="52"/>
  <c r="IE901" i="52"/>
  <c r="ES901" i="52"/>
  <c r="IN901" i="52"/>
  <c r="ET901" i="52"/>
  <c r="GF901" i="52"/>
  <c r="IO901" i="52"/>
  <c r="ET392" i="52"/>
  <c r="AC746" i="52"/>
  <c r="ET593" i="52"/>
  <c r="AC480" i="52"/>
  <c r="GF210" i="52"/>
  <c r="AC804" i="52"/>
  <c r="AC469" i="52"/>
  <c r="EK107" i="52"/>
  <c r="HY684" i="52"/>
  <c r="AC516" i="52"/>
  <c r="EM451" i="52"/>
  <c r="AC916" i="52"/>
  <c r="AC350" i="52"/>
  <c r="EK1004" i="52"/>
  <c r="EL418" i="52"/>
  <c r="AC343" i="52"/>
  <c r="GF141" i="52"/>
  <c r="IM266" i="52"/>
  <c r="AC487" i="52"/>
  <c r="HZ968" i="52"/>
  <c r="IF968" i="52" s="1"/>
  <c r="HY832" i="52"/>
  <c r="GF213" i="52"/>
  <c r="HY708" i="52"/>
  <c r="IF708" i="52" s="1"/>
  <c r="HZ416" i="52"/>
  <c r="EE37" i="52"/>
  <c r="AC186" i="52"/>
  <c r="AC670" i="52"/>
  <c r="AC77" i="52"/>
  <c r="EA130" i="52"/>
  <c r="ED130" i="52" s="1"/>
  <c r="DB78" i="52"/>
  <c r="EA83" i="52"/>
  <c r="EH83" i="52" s="1"/>
  <c r="EA8" i="52"/>
  <c r="EB8" i="52" s="1"/>
  <c r="EL521" i="52"/>
  <c r="EK521" i="52"/>
  <c r="EP521" i="52"/>
  <c r="EQ521" i="52"/>
  <c r="ER521" i="52"/>
  <c r="AC553" i="52"/>
  <c r="FV527" i="52"/>
  <c r="FU527" i="52"/>
  <c r="GN376" i="52"/>
  <c r="GM376" i="52"/>
  <c r="GJ376" i="52"/>
  <c r="GK376" i="52"/>
  <c r="GL376" i="52"/>
  <c r="EP565" i="52"/>
  <c r="EQ565" i="52"/>
  <c r="EK565" i="52"/>
  <c r="EM565" i="52"/>
  <c r="EL565" i="52"/>
  <c r="ER565" i="52"/>
  <c r="IE466" i="52"/>
  <c r="ES466" i="52"/>
  <c r="IN466" i="52"/>
  <c r="IO466" i="52"/>
  <c r="AC565" i="52"/>
  <c r="ES719" i="52"/>
  <c r="IO719" i="52"/>
  <c r="IN719" i="52"/>
  <c r="IE719" i="52"/>
  <c r="IF161" i="52"/>
  <c r="GX329" i="52"/>
  <c r="GW329" i="52"/>
  <c r="GY329" i="52"/>
  <c r="HP392" i="52"/>
  <c r="HN392" i="52"/>
  <c r="HM392" i="52"/>
  <c r="HQ392" i="52"/>
  <c r="HO392" i="52"/>
  <c r="EP978" i="52"/>
  <c r="GE349" i="52"/>
  <c r="GF349" i="52"/>
  <c r="IO1024" i="52"/>
  <c r="ES1024" i="52"/>
  <c r="IE1024" i="52"/>
  <c r="IN1024" i="52"/>
  <c r="FV208" i="52"/>
  <c r="FU208" i="52"/>
  <c r="FW208" i="52" s="1"/>
  <c r="ET208" i="52"/>
  <c r="HW362" i="52"/>
  <c r="HS362" i="52"/>
  <c r="HT362" i="52"/>
  <c r="HV362" i="52"/>
  <c r="HU362" i="52"/>
  <c r="IO761" i="52"/>
  <c r="ES761" i="52"/>
  <c r="IN761" i="52"/>
  <c r="IE761" i="52"/>
  <c r="DO10" i="52"/>
  <c r="DL10" i="52"/>
  <c r="DL3" i="52"/>
  <c r="DO3" i="52"/>
  <c r="EL46" i="52"/>
  <c r="EO15" i="52"/>
  <c r="ED37" i="52"/>
  <c r="ED52" i="52"/>
  <c r="AC30" i="52"/>
  <c r="EO11" i="52"/>
  <c r="EN11" i="52"/>
  <c r="DL9" i="52"/>
  <c r="DO9" i="52"/>
  <c r="IG9" i="52"/>
  <c r="FL6" i="52"/>
  <c r="FK6" i="52"/>
  <c r="DZ4" i="52"/>
  <c r="AC11" i="52"/>
  <c r="FK3" i="52"/>
  <c r="DL6" i="52"/>
  <c r="DO6" i="52"/>
  <c r="EK46" i="52"/>
  <c r="EP25" i="52"/>
  <c r="EH37" i="52"/>
  <c r="EN76" i="52"/>
  <c r="GM75" i="52"/>
  <c r="DB74" i="52"/>
  <c r="FK9" i="52"/>
  <c r="DL4" i="52"/>
  <c r="DO4" i="52"/>
  <c r="EW87" i="52"/>
  <c r="FI87" i="52" s="1"/>
  <c r="FL87" i="52" s="1"/>
  <c r="DZ87" i="52"/>
  <c r="DB87" i="52"/>
  <c r="FL10" i="52"/>
  <c r="FS5" i="52"/>
  <c r="FS10" i="52"/>
  <c r="FL4" i="52"/>
  <c r="FS6" i="52"/>
  <c r="FS9" i="52"/>
  <c r="DO8" i="52"/>
  <c r="DL8" i="52"/>
  <c r="AC18" i="52"/>
  <c r="GL75" i="52"/>
  <c r="FK4" i="52"/>
  <c r="EE10" i="52"/>
  <c r="EG10" i="52"/>
  <c r="DO7" i="52"/>
  <c r="DL7" i="52"/>
  <c r="GW75" i="52"/>
  <c r="FR4" i="52"/>
  <c r="EE6" i="52"/>
  <c r="EG6" i="52"/>
  <c r="EA4" i="52"/>
  <c r="EH8" i="52"/>
  <c r="EC8" i="52"/>
  <c r="FR9" i="52"/>
  <c r="ED5" i="52"/>
  <c r="EB5" i="52"/>
  <c r="EC5" i="52"/>
  <c r="EH5" i="52"/>
  <c r="DO5" i="52"/>
  <c r="DL5" i="52"/>
  <c r="EM22" i="52"/>
  <c r="ER25" i="52"/>
  <c r="GY25" i="52"/>
  <c r="EG37" i="52"/>
  <c r="GJ75" i="52"/>
  <c r="GX75" i="52"/>
  <c r="EK45" i="52"/>
  <c r="FL7" i="52"/>
  <c r="FS4" i="52"/>
  <c r="ES6" i="52"/>
  <c r="IE6" i="52"/>
  <c r="IO6" i="52"/>
  <c r="IN6" i="52"/>
  <c r="ED10" i="52"/>
  <c r="EB10" i="52"/>
  <c r="EC10" i="52"/>
  <c r="EH10" i="52"/>
  <c r="Z52" i="52"/>
  <c r="AA52" i="52"/>
  <c r="FL8" i="52"/>
  <c r="EW81" i="52"/>
  <c r="FI81" i="52" s="1"/>
  <c r="EA81" i="52"/>
  <c r="DZ81" i="52"/>
  <c r="DB81" i="52"/>
  <c r="EE5" i="52"/>
  <c r="EG5" i="52"/>
  <c r="EA3" i="52"/>
  <c r="EG3" i="52" s="1"/>
  <c r="FR91" i="52"/>
  <c r="FN91" i="52"/>
  <c r="IG91" i="52" s="1"/>
  <c r="DZ9" i="52"/>
  <c r="FK5" i="52"/>
  <c r="FN81" i="52"/>
  <c r="IG81" i="52" s="1"/>
  <c r="FR81" i="52"/>
  <c r="Z75" i="52"/>
  <c r="AA75" i="52"/>
  <c r="GK75" i="52"/>
  <c r="IB75" i="52" s="1"/>
  <c r="FK99" i="52"/>
  <c r="EA99" i="52"/>
  <c r="EB99" i="52" s="1"/>
  <c r="EE7" i="52"/>
  <c r="EG7" i="52"/>
  <c r="ED6" i="52"/>
  <c r="EC6" i="52"/>
  <c r="EB6" i="52"/>
  <c r="EH6" i="52"/>
  <c r="DB8" i="52"/>
  <c r="DB3" i="52"/>
  <c r="DB9" i="52"/>
  <c r="FS3" i="52"/>
  <c r="EW68" i="52"/>
  <c r="FI68" i="52" s="1"/>
  <c r="EA68" i="52"/>
  <c r="DB68" i="52"/>
  <c r="DZ68" i="52"/>
  <c r="GW25" i="52"/>
  <c r="AC89" i="52"/>
  <c r="DZ99" i="52"/>
  <c r="FK74" i="52"/>
  <c r="ED7" i="52"/>
  <c r="EH7" i="52"/>
  <c r="EB7" i="52"/>
  <c r="EC7" i="52"/>
  <c r="FR8" i="52"/>
  <c r="FR5" i="52"/>
  <c r="DZ8" i="52"/>
  <c r="EM11" i="52"/>
  <c r="EK11" i="52"/>
  <c r="ER11" i="52"/>
  <c r="EP11" i="52"/>
  <c r="EL11" i="52"/>
  <c r="HZ11" i="52" s="1"/>
  <c r="EQ11" i="52"/>
  <c r="FR7" i="52"/>
  <c r="EA87" i="52"/>
  <c r="EA9" i="52"/>
  <c r="ER45" i="52"/>
  <c r="HZ105" i="52"/>
  <c r="AC68" i="52"/>
  <c r="ET103" i="52"/>
  <c r="FK70" i="52"/>
  <c r="DZ74" i="52"/>
  <c r="EE74" i="52" s="1"/>
  <c r="AC127" i="52"/>
  <c r="EP57" i="52"/>
  <c r="EQ45" i="52"/>
  <c r="EP45" i="52"/>
  <c r="AC86" i="52"/>
  <c r="EN107" i="52"/>
  <c r="HY107" i="52" s="1"/>
  <c r="AC114" i="52"/>
  <c r="HZ139" i="52"/>
  <c r="IF139" i="52" s="1"/>
  <c r="AC104" i="52"/>
  <c r="EO95" i="52"/>
  <c r="GY95" i="52" s="1"/>
  <c r="DZ70" i="52"/>
  <c r="EG70" i="52" s="1"/>
  <c r="DZ140" i="52"/>
  <c r="FL91" i="52"/>
  <c r="EA140" i="52"/>
  <c r="EB140" i="52" s="1"/>
  <c r="DB140" i="52"/>
  <c r="EM45" i="52"/>
  <c r="EL45" i="52"/>
  <c r="FL78" i="52"/>
  <c r="FR82" i="52"/>
  <c r="FL140" i="52"/>
  <c r="FN120" i="52"/>
  <c r="IG120" i="52" s="1"/>
  <c r="FR120" i="52"/>
  <c r="FN132" i="52"/>
  <c r="IG132" i="52" s="1"/>
  <c r="FR132" i="52"/>
  <c r="AA133" i="52"/>
  <c r="Z133" i="52"/>
  <c r="DO99" i="52"/>
  <c r="DL99" i="52"/>
  <c r="ED50" i="52"/>
  <c r="EC50" i="52"/>
  <c r="EH50" i="52"/>
  <c r="EB50" i="52"/>
  <c r="DO121" i="52"/>
  <c r="DL121" i="52"/>
  <c r="FN70" i="52"/>
  <c r="IG70" i="52" s="1"/>
  <c r="FR70" i="52"/>
  <c r="DO74" i="52"/>
  <c r="DL74" i="52"/>
  <c r="DL70" i="52"/>
  <c r="DO70" i="52"/>
  <c r="EW102" i="52"/>
  <c r="FI102" i="52" s="1"/>
  <c r="DZ102" i="52"/>
  <c r="DB102" i="52"/>
  <c r="EA102" i="52"/>
  <c r="II82" i="52"/>
  <c r="FM82" i="52"/>
  <c r="FK78" i="52"/>
  <c r="DL102" i="52"/>
  <c r="DO102" i="52"/>
  <c r="DL137" i="52"/>
  <c r="DO137" i="52"/>
  <c r="ES80" i="52"/>
  <c r="IE80" i="52"/>
  <c r="IO80" i="52"/>
  <c r="IN80" i="52"/>
  <c r="FL50" i="52"/>
  <c r="FK50" i="52"/>
  <c r="ES131" i="52"/>
  <c r="IE131" i="52"/>
  <c r="IN131" i="52"/>
  <c r="IO131" i="52"/>
  <c r="EH140" i="52"/>
  <c r="ED140" i="52"/>
  <c r="FL134" i="52"/>
  <c r="AC113" i="52"/>
  <c r="AC42" i="52"/>
  <c r="AC91" i="52"/>
  <c r="DL131" i="52"/>
  <c r="DO131" i="52"/>
  <c r="FR99" i="52"/>
  <c r="FM102" i="52"/>
  <c r="IH102" i="52"/>
  <c r="II102" i="52"/>
  <c r="FL70" i="52"/>
  <c r="Z139" i="52"/>
  <c r="AA139" i="52"/>
  <c r="FI82" i="52"/>
  <c r="FK82" i="52" s="1"/>
  <c r="DL78" i="52"/>
  <c r="DO78" i="52"/>
  <c r="EL127" i="52"/>
  <c r="EP127" i="52"/>
  <c r="EK127" i="52"/>
  <c r="EM127" i="52"/>
  <c r="ER127" i="52"/>
  <c r="EQ127" i="52"/>
  <c r="ER95" i="52"/>
  <c r="EM95" i="52"/>
  <c r="EQ95" i="52"/>
  <c r="EL95" i="52"/>
  <c r="EP95" i="52"/>
  <c r="EK95" i="52"/>
  <c r="FK137" i="52"/>
  <c r="AA128" i="52"/>
  <c r="Z128" i="52"/>
  <c r="AA95" i="52"/>
  <c r="Z95" i="52"/>
  <c r="FV75" i="52"/>
  <c r="FU75" i="52"/>
  <c r="FW75" i="52" s="1"/>
  <c r="DO130" i="52"/>
  <c r="DL130" i="52"/>
  <c r="EW73" i="52"/>
  <c r="FI73" i="52" s="1"/>
  <c r="DZ73" i="52"/>
  <c r="DB73" i="52"/>
  <c r="EA73" i="52"/>
  <c r="EC137" i="52"/>
  <c r="EH137" i="52"/>
  <c r="ED137" i="52"/>
  <c r="EB137" i="52"/>
  <c r="FL131" i="52"/>
  <c r="FR131" i="52"/>
  <c r="FN131" i="52"/>
  <c r="IG131" i="52" s="1"/>
  <c r="FN102" i="52"/>
  <c r="IG102" i="52" s="1"/>
  <c r="FR102" i="52"/>
  <c r="ES86" i="52"/>
  <c r="IE86" i="52"/>
  <c r="IN86" i="52"/>
  <c r="IO86" i="52"/>
  <c r="FN101" i="52"/>
  <c r="IG101" i="52" s="1"/>
  <c r="FR101" i="52"/>
  <c r="EW116" i="52"/>
  <c r="FI116" i="52" s="1"/>
  <c r="DB116" i="52"/>
  <c r="EA116" i="52"/>
  <c r="DZ116" i="52"/>
  <c r="ES130" i="52"/>
  <c r="IE130" i="52"/>
  <c r="IO130" i="52"/>
  <c r="IN130" i="52"/>
  <c r="FL130" i="52"/>
  <c r="ED74" i="52"/>
  <c r="EB74" i="52"/>
  <c r="IE78" i="52"/>
  <c r="ES78" i="52"/>
  <c r="IN78" i="52"/>
  <c r="IO78" i="52"/>
  <c r="DO132" i="52"/>
  <c r="DL132" i="52"/>
  <c r="ES91" i="52"/>
  <c r="IN91" i="52"/>
  <c r="IE91" i="52"/>
  <c r="IO91" i="52"/>
  <c r="ES98" i="52"/>
  <c r="IE98" i="52"/>
  <c r="IN98" i="52"/>
  <c r="IO98" i="52"/>
  <c r="EE131" i="52"/>
  <c r="EG131" i="52"/>
  <c r="DO101" i="52"/>
  <c r="DL101" i="52"/>
  <c r="ES127" i="52"/>
  <c r="IE127" i="52"/>
  <c r="IN127" i="52"/>
  <c r="IO127" i="52"/>
  <c r="ED126" i="52"/>
  <c r="EB126" i="52"/>
  <c r="EH126" i="52"/>
  <c r="EC126" i="52"/>
  <c r="FN121" i="52"/>
  <c r="IG121" i="52" s="1"/>
  <c r="FR121" i="52"/>
  <c r="DL82" i="52"/>
  <c r="DO82" i="52"/>
  <c r="DO83" i="52"/>
  <c r="DL83" i="52"/>
  <c r="DO140" i="52"/>
  <c r="DL140" i="52"/>
  <c r="EC52" i="52"/>
  <c r="AC98" i="52"/>
  <c r="AA96" i="52"/>
  <c r="Z96" i="52"/>
  <c r="DO126" i="52"/>
  <c r="DL126" i="52"/>
  <c r="DB82" i="52"/>
  <c r="IE101" i="52"/>
  <c r="ES101" i="52"/>
  <c r="IO101" i="52"/>
  <c r="IN101" i="52"/>
  <c r="EN95" i="52"/>
  <c r="DZ130" i="52"/>
  <c r="EG137" i="52"/>
  <c r="EE137" i="52"/>
  <c r="ED131" i="52"/>
  <c r="EC131" i="52"/>
  <c r="EB131" i="52"/>
  <c r="EH131" i="52"/>
  <c r="FK140" i="52"/>
  <c r="EK57" i="52"/>
  <c r="EG52" i="52"/>
  <c r="EQ105" i="52"/>
  <c r="EA82" i="52"/>
  <c r="DO100" i="52"/>
  <c r="DL100" i="52"/>
  <c r="AA129" i="52"/>
  <c r="Z129" i="52"/>
  <c r="EW120" i="52"/>
  <c r="FI120" i="52" s="1"/>
  <c r="EA120" i="52"/>
  <c r="DB120" i="52"/>
  <c r="DZ120" i="52"/>
  <c r="EB78" i="52"/>
  <c r="FN73" i="52"/>
  <c r="IG73" i="52" s="1"/>
  <c r="FR73" i="52"/>
  <c r="FL74" i="52"/>
  <c r="FR140" i="52"/>
  <c r="FN140" i="52"/>
  <c r="IG140" i="52" s="1"/>
  <c r="EE50" i="52"/>
  <c r="EG50" i="52"/>
  <c r="EE126" i="52"/>
  <c r="EG126" i="52"/>
  <c r="DO120" i="52"/>
  <c r="DL120" i="52"/>
  <c r="EE134" i="52"/>
  <c r="EG134" i="52"/>
  <c r="EL57" i="52"/>
  <c r="DL134" i="52"/>
  <c r="DO134" i="52"/>
  <c r="DZ82" i="52"/>
  <c r="FN78" i="52"/>
  <c r="IG78" i="52" s="1"/>
  <c r="FR78" i="52"/>
  <c r="IH120" i="52"/>
  <c r="FM120" i="52"/>
  <c r="II120" i="52"/>
  <c r="ES90" i="52"/>
  <c r="IE90" i="52"/>
  <c r="IO90" i="52"/>
  <c r="IN90" i="52"/>
  <c r="EO127" i="52"/>
  <c r="EN127" i="52"/>
  <c r="AA64" i="52"/>
  <c r="Z64" i="52"/>
  <c r="FK83" i="52"/>
  <c r="FL83" i="52"/>
  <c r="EW114" i="52"/>
  <c r="FI114" i="52" s="1"/>
  <c r="DB114" i="52"/>
  <c r="EA114" i="52"/>
  <c r="DZ114" i="52"/>
  <c r="FR68" i="52"/>
  <c r="FN100" i="52"/>
  <c r="IG100" i="52" s="1"/>
  <c r="FR100" i="52"/>
  <c r="EH70" i="52"/>
  <c r="EC70" i="52"/>
  <c r="ED70" i="52"/>
  <c r="EB70" i="52"/>
  <c r="FL126" i="52"/>
  <c r="AA63" i="52"/>
  <c r="Z63" i="52"/>
  <c r="EC134" i="52"/>
  <c r="ED134" i="52"/>
  <c r="EB134" i="52"/>
  <c r="EH134" i="52"/>
  <c r="FR83" i="52"/>
  <c r="FN83" i="52"/>
  <c r="IG83" i="52" s="1"/>
  <c r="HY606" i="52"/>
  <c r="GS606" i="52"/>
  <c r="GU606" i="52"/>
  <c r="GR606" i="52"/>
  <c r="GQ606" i="52"/>
  <c r="GP606" i="52"/>
  <c r="GT606" i="52"/>
  <c r="HB999" i="52"/>
  <c r="HG999" i="52"/>
  <c r="HJ999" i="52"/>
  <c r="HK999" i="52"/>
  <c r="HE999" i="52"/>
  <c r="IC847" i="52"/>
  <c r="GU20" i="52"/>
  <c r="GF684" i="52"/>
  <c r="EP1050" i="52"/>
  <c r="HI1050" i="52" s="1"/>
  <c r="EK418" i="52"/>
  <c r="ER435" i="52"/>
  <c r="ET223" i="52"/>
  <c r="ET202" i="52"/>
  <c r="HZ972" i="52"/>
  <c r="GF157" i="52"/>
  <c r="ET135" i="52"/>
  <c r="EN253" i="52"/>
  <c r="EQ444" i="52"/>
  <c r="HO444" i="52" s="1"/>
  <c r="ET219" i="52"/>
  <c r="EM439" i="52"/>
  <c r="EN192" i="52"/>
  <c r="GQ192" i="52" s="1"/>
  <c r="GY544" i="52"/>
  <c r="GX544" i="52"/>
  <c r="GW544" i="52"/>
  <c r="GE873" i="52"/>
  <c r="GH873" i="52"/>
  <c r="GF873" i="52"/>
  <c r="GC873" i="52"/>
  <c r="GA873" i="52"/>
  <c r="FY873" i="52"/>
  <c r="FZ873" i="52"/>
  <c r="HZ873" i="52"/>
  <c r="GB873" i="52"/>
  <c r="GD873" i="52"/>
  <c r="GG873" i="52"/>
  <c r="HU63" i="52"/>
  <c r="HS63" i="52"/>
  <c r="HW63" i="52"/>
  <c r="HV63" i="52"/>
  <c r="HT63" i="52"/>
  <c r="IO712" i="52"/>
  <c r="ES712" i="52"/>
  <c r="IE712" i="52"/>
  <c r="IN712" i="52"/>
  <c r="IO718" i="52"/>
  <c r="IE718" i="52"/>
  <c r="ES718" i="52"/>
  <c r="IN718" i="52"/>
  <c r="GX706" i="52"/>
  <c r="GY706" i="52"/>
  <c r="GW706" i="52"/>
  <c r="HM138" i="52"/>
  <c r="HQ138" i="52"/>
  <c r="HP138" i="52"/>
  <c r="HN138" i="52"/>
  <c r="HO138" i="52"/>
  <c r="EO158" i="52"/>
  <c r="EN158" i="52"/>
  <c r="Z999" i="52"/>
  <c r="AA999" i="52"/>
  <c r="FV156" i="52"/>
  <c r="FU156" i="52"/>
  <c r="ET156" i="52"/>
  <c r="GS977" i="52"/>
  <c r="HY977" i="52"/>
  <c r="GP977" i="52"/>
  <c r="GQ977" i="52"/>
  <c r="GT977" i="52"/>
  <c r="GR977" i="52"/>
  <c r="GU977" i="52"/>
  <c r="EN696" i="52"/>
  <c r="EO696" i="52"/>
  <c r="ET594" i="52"/>
  <c r="FV594" i="52"/>
  <c r="FU594" i="52"/>
  <c r="FW594" i="52" s="1"/>
  <c r="HD414" i="52"/>
  <c r="HI414" i="52"/>
  <c r="HE414" i="52"/>
  <c r="HK414" i="52"/>
  <c r="HF414" i="52"/>
  <c r="HJ414" i="52"/>
  <c r="HH414" i="52"/>
  <c r="HC414" i="52"/>
  <c r="HG414" i="52"/>
  <c r="HB414" i="52"/>
  <c r="HA414" i="52"/>
  <c r="HQ216" i="52"/>
  <c r="HN216" i="52"/>
  <c r="HM216" i="52"/>
  <c r="HO216" i="52"/>
  <c r="HP216" i="52"/>
  <c r="Z238" i="52"/>
  <c r="AA238" i="52"/>
  <c r="FV928" i="52"/>
  <c r="FU928" i="52"/>
  <c r="ED12" i="52"/>
  <c r="EB12" i="52"/>
  <c r="EH12" i="52"/>
  <c r="EC12" i="52"/>
  <c r="IE540" i="52"/>
  <c r="IN540" i="52"/>
  <c r="ES540" i="52"/>
  <c r="IO540" i="52"/>
  <c r="FU653" i="52"/>
  <c r="FV653" i="52"/>
  <c r="IE484" i="52"/>
  <c r="ES484" i="52"/>
  <c r="IO484" i="52"/>
  <c r="IN484" i="52"/>
  <c r="GX156" i="52"/>
  <c r="GW156" i="52"/>
  <c r="GY156" i="52"/>
  <c r="HP224" i="52"/>
  <c r="HO224" i="52"/>
  <c r="HQ224" i="52"/>
  <c r="HN224" i="52"/>
  <c r="HM224" i="52"/>
  <c r="FV152" i="52"/>
  <c r="FU152" i="52"/>
  <c r="GK666" i="52"/>
  <c r="GM666" i="52"/>
  <c r="GJ666" i="52"/>
  <c r="GN666" i="52"/>
  <c r="GL666" i="52"/>
  <c r="EO606" i="52"/>
  <c r="EM348" i="52"/>
  <c r="ER348" i="52"/>
  <c r="EL348" i="52"/>
  <c r="EP348" i="52"/>
  <c r="EK348" i="52"/>
  <c r="EQ348" i="52"/>
  <c r="EN308" i="52"/>
  <c r="HY308" i="52" s="1"/>
  <c r="EO308" i="52"/>
  <c r="GK965" i="52"/>
  <c r="GL965" i="52"/>
  <c r="GM965" i="52"/>
  <c r="GN965" i="52"/>
  <c r="GJ965" i="52"/>
  <c r="HN658" i="52"/>
  <c r="HP658" i="52"/>
  <c r="HO658" i="52"/>
  <c r="HM658" i="52"/>
  <c r="HQ658" i="52"/>
  <c r="EO582" i="52"/>
  <c r="EN582" i="52"/>
  <c r="HP977" i="52"/>
  <c r="HQ977" i="52"/>
  <c r="HN977" i="52"/>
  <c r="HM977" i="52"/>
  <c r="HO977" i="52"/>
  <c r="GN975" i="52"/>
  <c r="GL975" i="52"/>
  <c r="GK975" i="52"/>
  <c r="GJ975" i="52"/>
  <c r="GM975" i="52"/>
  <c r="ER537" i="52"/>
  <c r="EP537" i="52"/>
  <c r="EK537" i="52"/>
  <c r="EM537" i="52"/>
  <c r="EQ537" i="52"/>
  <c r="EL537" i="52"/>
  <c r="AC675" i="52"/>
  <c r="IO757" i="52"/>
  <c r="ES757" i="52"/>
  <c r="IN757" i="52"/>
  <c r="IE757" i="52"/>
  <c r="HA970" i="52"/>
  <c r="HK970" i="52"/>
  <c r="HC970" i="52"/>
  <c r="HH970" i="52"/>
  <c r="HF970" i="52"/>
  <c r="HI970" i="52"/>
  <c r="HG970" i="52"/>
  <c r="HE970" i="52"/>
  <c r="HB970" i="52"/>
  <c r="HD970" i="52"/>
  <c r="HJ970" i="52"/>
  <c r="IB146" i="52"/>
  <c r="HS852" i="52"/>
  <c r="HV852" i="52"/>
  <c r="HT852" i="52"/>
  <c r="HW852" i="52"/>
  <c r="HU852" i="52"/>
  <c r="EP232" i="52"/>
  <c r="EK232" i="52"/>
  <c r="EL232" i="52"/>
  <c r="ER232" i="52"/>
  <c r="EM232" i="52"/>
  <c r="EQ232" i="52"/>
  <c r="IF267" i="52"/>
  <c r="EL667" i="52"/>
  <c r="EP667" i="52"/>
  <c r="EK667" i="52"/>
  <c r="ER667" i="52"/>
  <c r="EQ667" i="52"/>
  <c r="EM667" i="52"/>
  <c r="IN312" i="52"/>
  <c r="IE312" i="52"/>
  <c r="ES312" i="52"/>
  <c r="IO312" i="52"/>
  <c r="GY917" i="52"/>
  <c r="GX917" i="52"/>
  <c r="GW917" i="52"/>
  <c r="AC850" i="52"/>
  <c r="ES748" i="52"/>
  <c r="IO748" i="52"/>
  <c r="IE748" i="52"/>
  <c r="IN748" i="52"/>
  <c r="IF382" i="52"/>
  <c r="GM917" i="52"/>
  <c r="GK917" i="52"/>
  <c r="GJ917" i="52"/>
  <c r="GN917" i="52"/>
  <c r="GL917" i="52"/>
  <c r="IO759" i="52"/>
  <c r="ES759" i="52"/>
  <c r="IE759" i="52"/>
  <c r="IN759" i="52"/>
  <c r="GX641" i="52"/>
  <c r="GW641" i="52"/>
  <c r="GY641" i="52"/>
  <c r="EK999" i="52"/>
  <c r="EM418" i="52"/>
  <c r="EM435" i="52"/>
  <c r="ET147" i="52"/>
  <c r="AC814" i="52"/>
  <c r="IF211" i="52"/>
  <c r="AC742" i="52"/>
  <c r="ER1019" i="52"/>
  <c r="HT1019" i="52" s="1"/>
  <c r="AC1005" i="52"/>
  <c r="HZ213" i="52"/>
  <c r="IF213" i="52" s="1"/>
  <c r="IF217" i="52"/>
  <c r="HZ143" i="52"/>
  <c r="AC19" i="52"/>
  <c r="AC733" i="52"/>
  <c r="HZ110" i="52"/>
  <c r="AC306" i="52"/>
  <c r="AC454" i="52"/>
  <c r="AC338" i="52"/>
  <c r="AC31" i="52"/>
  <c r="AC722" i="52"/>
  <c r="AC860" i="52"/>
  <c r="IJ142" i="52"/>
  <c r="AC1042" i="52"/>
  <c r="AC66" i="52"/>
  <c r="AC580" i="52"/>
  <c r="EN260" i="52"/>
  <c r="GQ260" i="52" s="1"/>
  <c r="AC109" i="52"/>
  <c r="ET784" i="52"/>
  <c r="AC440" i="52"/>
  <c r="HY141" i="52"/>
  <c r="IF141" i="52" s="1"/>
  <c r="EP1011" i="52"/>
  <c r="ER105" i="52"/>
  <c r="AC720" i="52"/>
  <c r="AC405" i="52"/>
  <c r="AC800" i="52"/>
  <c r="EO662" i="52"/>
  <c r="AC572" i="52"/>
  <c r="AC452" i="52"/>
  <c r="AC1015" i="52"/>
  <c r="AC809" i="52"/>
  <c r="AC836" i="52"/>
  <c r="AC418" i="52"/>
  <c r="GY341" i="52"/>
  <c r="GX341" i="52"/>
  <c r="GW341" i="52"/>
  <c r="ES195" i="52"/>
  <c r="IO195" i="52"/>
  <c r="IE195" i="52"/>
  <c r="IN195" i="52"/>
  <c r="Z233" i="52"/>
  <c r="AA233" i="52"/>
  <c r="EN1039" i="52"/>
  <c r="GS544" i="52"/>
  <c r="GT544" i="52"/>
  <c r="GR544" i="52"/>
  <c r="GP544" i="52"/>
  <c r="GU544" i="52"/>
  <c r="GQ544" i="52"/>
  <c r="GJ873" i="52"/>
  <c r="GL873" i="52"/>
  <c r="GM873" i="52"/>
  <c r="GN873" i="52"/>
  <c r="GK873" i="52"/>
  <c r="HI63" i="52"/>
  <c r="HH63" i="52"/>
  <c r="HF63" i="52"/>
  <c r="HK63" i="52"/>
  <c r="HB63" i="52"/>
  <c r="HA63" i="52"/>
  <c r="HE63" i="52"/>
  <c r="HC63" i="52"/>
  <c r="HD63" i="52"/>
  <c r="HJ63" i="52"/>
  <c r="HG63" i="52"/>
  <c r="GE138" i="52"/>
  <c r="FZ138" i="52"/>
  <c r="HZ138" i="52"/>
  <c r="GG138" i="52"/>
  <c r="FY138" i="52"/>
  <c r="GC138" i="52"/>
  <c r="GA138" i="52"/>
  <c r="GF138" i="52"/>
  <c r="GB138" i="52"/>
  <c r="GD138" i="52"/>
  <c r="GH138" i="52"/>
  <c r="IE464" i="52"/>
  <c r="IN464" i="52"/>
  <c r="ES464" i="52"/>
  <c r="IO464" i="52"/>
  <c r="GP852" i="52"/>
  <c r="GS852" i="52"/>
  <c r="GU852" i="52"/>
  <c r="GR852" i="52"/>
  <c r="GT852" i="52"/>
  <c r="GQ852" i="52"/>
  <c r="Z862" i="52"/>
  <c r="AA862" i="52"/>
  <c r="ES495" i="52"/>
  <c r="IN495" i="52"/>
  <c r="IE495" i="52"/>
  <c r="IO495" i="52"/>
  <c r="HE641" i="52"/>
  <c r="HC641" i="52"/>
  <c r="HG641" i="52"/>
  <c r="HD641" i="52"/>
  <c r="HF641" i="52"/>
  <c r="HJ641" i="52"/>
  <c r="HI641" i="52"/>
  <c r="HB641" i="52"/>
  <c r="HK641" i="52"/>
  <c r="HH641" i="52"/>
  <c r="HA641" i="52"/>
  <c r="HC156" i="52"/>
  <c r="HH156" i="52"/>
  <c r="HG156" i="52"/>
  <c r="HA156" i="52"/>
  <c r="HK156" i="52"/>
  <c r="HF156" i="52"/>
  <c r="HD156" i="52"/>
  <c r="HI156" i="52"/>
  <c r="HB156" i="52"/>
  <c r="HE156" i="52"/>
  <c r="HJ156" i="52"/>
  <c r="GX977" i="52"/>
  <c r="GW977" i="52"/>
  <c r="GY977" i="52"/>
  <c r="IF841" i="52"/>
  <c r="GS594" i="52"/>
  <c r="HY594" i="52"/>
  <c r="GM414" i="52"/>
  <c r="GK414" i="52"/>
  <c r="GL414" i="52"/>
  <c r="GJ414" i="52"/>
  <c r="GN414" i="52"/>
  <c r="ES520" i="52"/>
  <c r="IN520" i="52"/>
  <c r="IO520" i="52"/>
  <c r="IE520" i="52"/>
  <c r="FU216" i="52"/>
  <c r="ET216" i="52"/>
  <c r="FV216" i="52"/>
  <c r="EM318" i="52"/>
  <c r="EL318" i="52"/>
  <c r="GF318" i="52" s="1"/>
  <c r="EQ318" i="52"/>
  <c r="ER318" i="52"/>
  <c r="EP318" i="52"/>
  <c r="EK318" i="52"/>
  <c r="ES899" i="52"/>
  <c r="IN899" i="52"/>
  <c r="IE899" i="52"/>
  <c r="IO899" i="52"/>
  <c r="HA928" i="52"/>
  <c r="HJ928" i="52"/>
  <c r="HD928" i="52"/>
  <c r="HE928" i="52"/>
  <c r="HK928" i="52"/>
  <c r="HF928" i="52"/>
  <c r="HB928" i="52"/>
  <c r="HG928" i="52"/>
  <c r="HI928" i="52"/>
  <c r="HH928" i="52"/>
  <c r="HC928" i="52"/>
  <c r="GQ216" i="52"/>
  <c r="GR216" i="52"/>
  <c r="GP216" i="52"/>
  <c r="GU216" i="52"/>
  <c r="GS216" i="52"/>
  <c r="GT216" i="52"/>
  <c r="HY216" i="52"/>
  <c r="HV653" i="52"/>
  <c r="HW653" i="52"/>
  <c r="HS653" i="52"/>
  <c r="HT653" i="52"/>
  <c r="HU653" i="52"/>
  <c r="FV224" i="52"/>
  <c r="FU224" i="52"/>
  <c r="FW224" i="52" s="1"/>
  <c r="ET224" i="52"/>
  <c r="GS224" i="52"/>
  <c r="GQ224" i="52"/>
  <c r="GR224" i="52"/>
  <c r="GT224" i="52"/>
  <c r="HY224" i="52"/>
  <c r="GP224" i="52"/>
  <c r="GU224" i="52"/>
  <c r="HU152" i="52"/>
  <c r="HV152" i="52"/>
  <c r="HW152" i="52"/>
  <c r="HT152" i="52"/>
  <c r="HS152" i="52"/>
  <c r="FU341" i="52"/>
  <c r="FW341" i="52" s="1"/>
  <c r="FV341" i="52"/>
  <c r="ER596" i="52"/>
  <c r="EQ596" i="52"/>
  <c r="EK596" i="52"/>
  <c r="EL596" i="52"/>
  <c r="EM596" i="52"/>
  <c r="EP596" i="52"/>
  <c r="AC543" i="52"/>
  <c r="FW382" i="52"/>
  <c r="IB382" i="52" s="1"/>
  <c r="IK382" i="52"/>
  <c r="EP259" i="52"/>
  <c r="ER259" i="52"/>
  <c r="EM259" i="52"/>
  <c r="EQ259" i="52"/>
  <c r="EK259" i="52"/>
  <c r="EL259" i="52"/>
  <c r="HT666" i="52"/>
  <c r="HW666" i="52"/>
  <c r="HU666" i="52"/>
  <c r="HS666" i="52"/>
  <c r="HV666" i="52"/>
  <c r="ES676" i="52"/>
  <c r="IE676" i="52"/>
  <c r="IN676" i="52"/>
  <c r="IO676" i="52"/>
  <c r="GR204" i="52"/>
  <c r="GP204" i="52"/>
  <c r="GU204" i="52"/>
  <c r="GT204" i="52"/>
  <c r="HY204" i="52"/>
  <c r="GQ204" i="52"/>
  <c r="GS204" i="52"/>
  <c r="AC431" i="52"/>
  <c r="AC136" i="52"/>
  <c r="HN965" i="52"/>
  <c r="HM965" i="52"/>
  <c r="HQ965" i="52"/>
  <c r="HO965" i="52"/>
  <c r="HP965" i="52"/>
  <c r="EO596" i="52"/>
  <c r="EN596" i="52"/>
  <c r="EO537" i="52"/>
  <c r="EN537" i="52"/>
  <c r="HH658" i="52"/>
  <c r="HI658" i="52"/>
  <c r="HA658" i="52"/>
  <c r="HC658" i="52"/>
  <c r="HF658" i="52"/>
  <c r="HB658" i="52"/>
  <c r="HK658" i="52"/>
  <c r="HD658" i="52"/>
  <c r="HG658" i="52"/>
  <c r="HE658" i="52"/>
  <c r="HJ658" i="52"/>
  <c r="FU977" i="52"/>
  <c r="FW977" i="52" s="1"/>
  <c r="FV977" i="52"/>
  <c r="ET977" i="52"/>
  <c r="EL902" i="52"/>
  <c r="GF902" i="52" s="1"/>
  <c r="EK902" i="52"/>
  <c r="ET902" i="52" s="1"/>
  <c r="ER902" i="52"/>
  <c r="EP902" i="52"/>
  <c r="EQ902" i="52"/>
  <c r="EM902" i="52"/>
  <c r="AC915" i="52"/>
  <c r="GX928" i="52"/>
  <c r="GW928" i="52"/>
  <c r="GY928" i="52"/>
  <c r="HM544" i="52"/>
  <c r="HN544" i="52"/>
  <c r="HO544" i="52"/>
  <c r="HP544" i="52"/>
  <c r="HQ544" i="52"/>
  <c r="HO975" i="52"/>
  <c r="HP975" i="52"/>
  <c r="HN975" i="52"/>
  <c r="HQ975" i="52"/>
  <c r="HM975" i="52"/>
  <c r="IE839" i="52"/>
  <c r="ES839" i="52"/>
  <c r="IO839" i="52"/>
  <c r="IN839" i="52"/>
  <c r="EN245" i="52"/>
  <c r="EO245" i="52"/>
  <c r="ES990" i="52"/>
  <c r="IN990" i="52"/>
  <c r="IO990" i="52"/>
  <c r="IE990" i="52"/>
  <c r="GE970" i="52"/>
  <c r="GB970" i="52"/>
  <c r="FZ970" i="52"/>
  <c r="GG970" i="52"/>
  <c r="IJ970" i="52" s="1"/>
  <c r="GA970" i="52"/>
  <c r="GC970" i="52"/>
  <c r="GD970" i="52"/>
  <c r="HZ970" i="52"/>
  <c r="GH970" i="52"/>
  <c r="GF970" i="52"/>
  <c r="FY970" i="52"/>
  <c r="IL597" i="52"/>
  <c r="IM597" i="52"/>
  <c r="ET852" i="52"/>
  <c r="HM852" i="52"/>
  <c r="HN852" i="52"/>
  <c r="HQ852" i="52"/>
  <c r="HP852" i="52"/>
  <c r="HO852" i="52"/>
  <c r="IK847" i="52"/>
  <c r="HK875" i="52"/>
  <c r="HF875" i="52"/>
  <c r="HD875" i="52"/>
  <c r="HI875" i="52"/>
  <c r="HE875" i="52"/>
  <c r="HC875" i="52"/>
  <c r="HH875" i="52"/>
  <c r="HB875" i="52"/>
  <c r="HA875" i="52"/>
  <c r="HJ875" i="52"/>
  <c r="HG875" i="52"/>
  <c r="EN524" i="52"/>
  <c r="EO524" i="52"/>
  <c r="Z85" i="52"/>
  <c r="AA85" i="52"/>
  <c r="GY653" i="52"/>
  <c r="GX653" i="52"/>
  <c r="GW653" i="52"/>
  <c r="FU917" i="52"/>
  <c r="ET917" i="52"/>
  <c r="FV917" i="52"/>
  <c r="IK360" i="52"/>
  <c r="AA934" i="52"/>
  <c r="Z934" i="52"/>
  <c r="AA123" i="52"/>
  <c r="Z123" i="52"/>
  <c r="Z908" i="52"/>
  <c r="AA908" i="52"/>
  <c r="GS641" i="52"/>
  <c r="GT641" i="52"/>
  <c r="GQ641" i="52"/>
  <c r="GR641" i="52"/>
  <c r="GU641" i="52"/>
  <c r="GP641" i="52"/>
  <c r="FU841" i="52"/>
  <c r="FW841" i="52" s="1"/>
  <c r="FV841" i="52"/>
  <c r="AC308" i="52"/>
  <c r="ER999" i="52"/>
  <c r="AC837" i="52"/>
  <c r="HY972" i="52"/>
  <c r="IF972" i="52" s="1"/>
  <c r="AC71" i="52"/>
  <c r="EQ418" i="52"/>
  <c r="ER1042" i="52"/>
  <c r="HS1042" i="52" s="1"/>
  <c r="ER1041" i="52"/>
  <c r="EP424" i="52"/>
  <c r="AC310" i="52"/>
  <c r="AC39" i="52"/>
  <c r="AC406" i="52"/>
  <c r="AC724" i="52"/>
  <c r="AC824" i="52"/>
  <c r="HZ808" i="52"/>
  <c r="AC713" i="52"/>
  <c r="AC906" i="52"/>
  <c r="AC302" i="52"/>
  <c r="IF649" i="52"/>
  <c r="AC812" i="52"/>
  <c r="EQ1037" i="52"/>
  <c r="HM1037" i="52" s="1"/>
  <c r="AC111" i="52"/>
  <c r="AC457" i="52"/>
  <c r="AC295" i="52"/>
  <c r="AC630" i="52"/>
  <c r="GF151" i="52"/>
  <c r="AC843" i="52"/>
  <c r="AC60" i="52"/>
  <c r="AC84" i="52"/>
  <c r="HY227" i="52"/>
  <c r="AC935" i="52"/>
  <c r="EM413" i="52"/>
  <c r="AC599" i="52"/>
  <c r="AC845" i="52"/>
  <c r="AC93" i="52"/>
  <c r="AC904" i="52"/>
  <c r="EQ416" i="52"/>
  <c r="HN416" i="52" s="1"/>
  <c r="AC747" i="52"/>
  <c r="AC518" i="52"/>
  <c r="EN132" i="52"/>
  <c r="AC732" i="52"/>
  <c r="AC638" i="52"/>
  <c r="EM105" i="52"/>
  <c r="GF416" i="52"/>
  <c r="EM1015" i="52"/>
  <c r="AC826" i="52"/>
  <c r="AC741" i="52"/>
  <c r="AC1001" i="52"/>
  <c r="AC1014" i="52"/>
  <c r="AC441" i="52"/>
  <c r="AC447" i="52"/>
  <c r="AC894" i="52"/>
  <c r="AC477" i="52"/>
  <c r="AC783" i="52"/>
  <c r="EO1039" i="52"/>
  <c r="IE482" i="52"/>
  <c r="ES482" i="52"/>
  <c r="IN482" i="52"/>
  <c r="IO482" i="52"/>
  <c r="HI873" i="52"/>
  <c r="HG873" i="52"/>
  <c r="HD873" i="52"/>
  <c r="HF873" i="52"/>
  <c r="HE873" i="52"/>
  <c r="HH873" i="52"/>
  <c r="HA873" i="52"/>
  <c r="HC873" i="52"/>
  <c r="HJ873" i="52"/>
  <c r="HK873" i="52"/>
  <c r="HB873" i="52"/>
  <c r="EN867" i="52"/>
  <c r="EO867" i="52"/>
  <c r="ET63" i="52"/>
  <c r="FU63" i="52"/>
  <c r="FV63" i="52"/>
  <c r="HU204" i="52"/>
  <c r="HV204" i="52"/>
  <c r="HW204" i="52"/>
  <c r="HT204" i="52"/>
  <c r="HS204" i="52"/>
  <c r="EO879" i="52"/>
  <c r="EN879" i="52"/>
  <c r="GW414" i="52"/>
  <c r="GX414" i="52"/>
  <c r="GY414" i="52"/>
  <c r="AC1046" i="52"/>
  <c r="GW852" i="52"/>
  <c r="GY852" i="52"/>
  <c r="GX852" i="52"/>
  <c r="AC304" i="52"/>
  <c r="EN554" i="52"/>
  <c r="EO554" i="52"/>
  <c r="HS641" i="52"/>
  <c r="HW641" i="52"/>
  <c r="HU641" i="52"/>
  <c r="HT641" i="52"/>
  <c r="HV641" i="52"/>
  <c r="IF970" i="52"/>
  <c r="GJ156" i="52"/>
  <c r="GN156" i="52"/>
  <c r="GK156" i="52"/>
  <c r="GL156" i="52"/>
  <c r="GM156" i="52"/>
  <c r="GE594" i="52"/>
  <c r="GF594" i="52"/>
  <c r="HZ594" i="52"/>
  <c r="GY594" i="52"/>
  <c r="GW594" i="52"/>
  <c r="GX594" i="52"/>
  <c r="HO414" i="52"/>
  <c r="HP414" i="52"/>
  <c r="HQ414" i="52"/>
  <c r="HN414" i="52"/>
  <c r="HM414" i="52"/>
  <c r="EH43" i="52"/>
  <c r="EC43" i="52"/>
  <c r="EB43" i="52"/>
  <c r="ED43" i="52"/>
  <c r="AA686" i="52"/>
  <c r="Z686" i="52"/>
  <c r="AC288" i="52"/>
  <c r="GY216" i="52"/>
  <c r="GW216" i="52"/>
  <c r="GX216" i="52"/>
  <c r="GE653" i="52"/>
  <c r="GB653" i="52"/>
  <c r="GA653" i="52"/>
  <c r="GH653" i="52"/>
  <c r="GD653" i="52"/>
  <c r="GG653" i="52"/>
  <c r="FZ653" i="52"/>
  <c r="FY653" i="52"/>
  <c r="GC653" i="52"/>
  <c r="EN318" i="52"/>
  <c r="HY318" i="52" s="1"/>
  <c r="EO318" i="52"/>
  <c r="AC637" i="52"/>
  <c r="EO692" i="52"/>
  <c r="EN692" i="52"/>
  <c r="GX224" i="52"/>
  <c r="GW224" i="52"/>
  <c r="GY224" i="52"/>
  <c r="GM152" i="52"/>
  <c r="GN152" i="52"/>
  <c r="GK152" i="52"/>
  <c r="GL152" i="52"/>
  <c r="GJ152" i="52"/>
  <c r="Z785" i="52"/>
  <c r="AA785" i="52"/>
  <c r="ES496" i="52"/>
  <c r="IN496" i="52"/>
  <c r="IO496" i="52"/>
  <c r="IE496" i="52"/>
  <c r="GB666" i="52"/>
  <c r="FY666" i="52"/>
  <c r="GA666" i="52"/>
  <c r="HZ666" i="52"/>
  <c r="GG666" i="52"/>
  <c r="GF666" i="52"/>
  <c r="GH666" i="52"/>
  <c r="GC666" i="52"/>
  <c r="GE666" i="52"/>
  <c r="GD666" i="52"/>
  <c r="FZ666" i="52"/>
  <c r="GW204" i="52"/>
  <c r="GY204" i="52"/>
  <c r="GX204" i="52"/>
  <c r="EL632" i="52"/>
  <c r="EP632" i="52"/>
  <c r="EK632" i="52"/>
  <c r="EM632" i="52"/>
  <c r="EQ632" i="52"/>
  <c r="ER632" i="52"/>
  <c r="HY379" i="52"/>
  <c r="GS379" i="52"/>
  <c r="GR379" i="52"/>
  <c r="GU379" i="52"/>
  <c r="GQ379" i="52"/>
  <c r="GP379" i="52"/>
  <c r="GT379" i="52"/>
  <c r="FU673" i="52"/>
  <c r="FW673" i="52" s="1"/>
  <c r="FV673" i="52"/>
  <c r="AA358" i="52"/>
  <c r="Z358" i="52"/>
  <c r="AC210" i="52"/>
  <c r="HG965" i="52"/>
  <c r="HK965" i="52"/>
  <c r="HH965" i="52"/>
  <c r="HA965" i="52"/>
  <c r="HE965" i="52"/>
  <c r="HD965" i="52"/>
  <c r="HC965" i="52"/>
  <c r="HF965" i="52"/>
  <c r="HB965" i="52"/>
  <c r="HJ965" i="52"/>
  <c r="HI965" i="52"/>
  <c r="ES896" i="52"/>
  <c r="IN896" i="52"/>
  <c r="IE896" i="52"/>
  <c r="IO896" i="52"/>
  <c r="HV658" i="52"/>
  <c r="HS658" i="52"/>
  <c r="HT658" i="52"/>
  <c r="HU658" i="52"/>
  <c r="HW658" i="52"/>
  <c r="EO560" i="52"/>
  <c r="EN560" i="52"/>
  <c r="GE977" i="52"/>
  <c r="FY977" i="52"/>
  <c r="GG977" i="52"/>
  <c r="GA977" i="52"/>
  <c r="GC977" i="52"/>
  <c r="FZ977" i="52"/>
  <c r="GF977" i="52"/>
  <c r="HZ977" i="52"/>
  <c r="IF977" i="52" s="1"/>
  <c r="GB977" i="52"/>
  <c r="GH977" i="52"/>
  <c r="GD977" i="52"/>
  <c r="HO666" i="52"/>
  <c r="HM666" i="52"/>
  <c r="HQ666" i="52"/>
  <c r="HN666" i="52"/>
  <c r="HP666" i="52"/>
  <c r="EO546" i="52"/>
  <c r="EN546" i="52"/>
  <c r="GS928" i="52"/>
  <c r="GR928" i="52"/>
  <c r="GQ928" i="52"/>
  <c r="GU928" i="52"/>
  <c r="GT928" i="52"/>
  <c r="GP928" i="52"/>
  <c r="HT544" i="52"/>
  <c r="HW544" i="52"/>
  <c r="HS544" i="52"/>
  <c r="HU544" i="52"/>
  <c r="HV544" i="52"/>
  <c r="Z298" i="52"/>
  <c r="AC298" i="52" s="1"/>
  <c r="AA298" i="52"/>
  <c r="EM885" i="52"/>
  <c r="EQ885" i="52"/>
  <c r="ER885" i="52"/>
  <c r="EP885" i="52"/>
  <c r="EL885" i="52"/>
  <c r="EK885" i="52"/>
  <c r="GY562" i="52"/>
  <c r="GW562" i="52"/>
  <c r="GX562" i="52"/>
  <c r="AA879" i="52"/>
  <c r="Z879" i="52"/>
  <c r="AC993" i="52"/>
  <c r="EM598" i="52"/>
  <c r="ER598" i="52"/>
  <c r="EK598" i="52"/>
  <c r="EL598" i="52"/>
  <c r="EP598" i="52"/>
  <c r="EQ598" i="52"/>
  <c r="HV614" i="52"/>
  <c r="HS614" i="52"/>
  <c r="HT614" i="52"/>
  <c r="HW614" i="52"/>
  <c r="HU614" i="52"/>
  <c r="GM970" i="52"/>
  <c r="GL970" i="52"/>
  <c r="GJ970" i="52"/>
  <c r="GN970" i="52"/>
  <c r="GK970" i="52"/>
  <c r="AC165" i="52"/>
  <c r="IC855" i="52"/>
  <c r="IQ855" i="52"/>
  <c r="EL948" i="52"/>
  <c r="EP948" i="52"/>
  <c r="EM948" i="52"/>
  <c r="EK948" i="52"/>
  <c r="ER948" i="52"/>
  <c r="EQ948" i="52"/>
  <c r="GK852" i="52"/>
  <c r="GL852" i="52"/>
  <c r="GM852" i="52"/>
  <c r="GN852" i="52"/>
  <c r="GJ852" i="52"/>
  <c r="IO401" i="52"/>
  <c r="IE401" i="52"/>
  <c r="ES401" i="52"/>
  <c r="IN401" i="52"/>
  <c r="ES169" i="52"/>
  <c r="IE169" i="52"/>
  <c r="IO169" i="52"/>
  <c r="IN169" i="52"/>
  <c r="IE644" i="52"/>
  <c r="ES644" i="52"/>
  <c r="IN644" i="52"/>
  <c r="IO644" i="52"/>
  <c r="GJ875" i="52"/>
  <c r="GN875" i="52"/>
  <c r="GK875" i="52"/>
  <c r="GL875" i="52"/>
  <c r="GM875" i="52"/>
  <c r="GS653" i="52"/>
  <c r="GQ653" i="52"/>
  <c r="GU653" i="52"/>
  <c r="GT653" i="52"/>
  <c r="GP653" i="52"/>
  <c r="GR653" i="52"/>
  <c r="GW669" i="52"/>
  <c r="GY669" i="52"/>
  <c r="GX669" i="52"/>
  <c r="AA632" i="52"/>
  <c r="Z632" i="52"/>
  <c r="GD917" i="52"/>
  <c r="GF917" i="52"/>
  <c r="GH917" i="52"/>
  <c r="HZ917" i="52"/>
  <c r="GB917" i="52"/>
  <c r="GA917" i="52"/>
  <c r="FZ917" i="52"/>
  <c r="GC917" i="52"/>
  <c r="FY917" i="52"/>
  <c r="GG917" i="52"/>
  <c r="GE917" i="52"/>
  <c r="EN598" i="52"/>
  <c r="EO598" i="52"/>
  <c r="EP867" i="52"/>
  <c r="EM867" i="52"/>
  <c r="EQ867" i="52"/>
  <c r="ER867" i="52"/>
  <c r="EL867" i="52"/>
  <c r="EK867" i="52"/>
  <c r="EL879" i="52"/>
  <c r="EP879" i="52"/>
  <c r="EM879" i="52"/>
  <c r="EK879" i="52"/>
  <c r="EQ879" i="52"/>
  <c r="ER879" i="52"/>
  <c r="EN358" i="52"/>
  <c r="EO358" i="52"/>
  <c r="AC606" i="52"/>
  <c r="EQ999" i="52"/>
  <c r="GW666" i="52"/>
  <c r="GY666" i="52"/>
  <c r="GX666" i="52"/>
  <c r="GX708" i="52"/>
  <c r="GY708" i="52"/>
  <c r="GW708" i="52"/>
  <c r="ES894" i="52"/>
  <c r="IN894" i="52"/>
  <c r="IE894" i="52"/>
  <c r="IO894" i="52"/>
  <c r="AC351" i="52"/>
  <c r="HS873" i="52"/>
  <c r="HU873" i="52"/>
  <c r="HV873" i="52"/>
  <c r="HW873" i="52"/>
  <c r="HT873" i="52"/>
  <c r="EN944" i="52"/>
  <c r="EO944" i="52"/>
  <c r="ES1013" i="52"/>
  <c r="IO1013" i="52"/>
  <c r="IE1013" i="52"/>
  <c r="IN1013" i="52"/>
  <c r="GW637" i="52"/>
  <c r="GX637" i="52"/>
  <c r="GY637" i="52"/>
  <c r="HO204" i="52"/>
  <c r="HQ204" i="52"/>
  <c r="HN204" i="52"/>
  <c r="HM204" i="52"/>
  <c r="HP204" i="52"/>
  <c r="GR414" i="52"/>
  <c r="GQ414" i="52"/>
  <c r="GS414" i="52"/>
  <c r="GP414" i="52"/>
  <c r="GT414" i="52"/>
  <c r="HY414" i="52"/>
  <c r="GU414" i="52"/>
  <c r="GM641" i="52"/>
  <c r="GJ641" i="52"/>
  <c r="GN641" i="52"/>
  <c r="GK641" i="52"/>
  <c r="GL641" i="52"/>
  <c r="IN469" i="52"/>
  <c r="ES469" i="52"/>
  <c r="IE469" i="52"/>
  <c r="IO469" i="52"/>
  <c r="HP156" i="52"/>
  <c r="HO156" i="52"/>
  <c r="HQ156" i="52"/>
  <c r="HM156" i="52"/>
  <c r="HN156" i="52"/>
  <c r="FZ414" i="52"/>
  <c r="GB414" i="52"/>
  <c r="GD414" i="52"/>
  <c r="GF414" i="52"/>
  <c r="GH414" i="52"/>
  <c r="HZ414" i="52"/>
  <c r="FY414" i="52"/>
  <c r="GC414" i="52"/>
  <c r="GG414" i="52"/>
  <c r="GA414" i="52"/>
  <c r="GE414" i="52"/>
  <c r="EL582" i="52"/>
  <c r="EM582" i="52"/>
  <c r="EQ582" i="52"/>
  <c r="ER582" i="52"/>
  <c r="EK582" i="52"/>
  <c r="EP582" i="52"/>
  <c r="EE43" i="52"/>
  <c r="EG43" i="52"/>
  <c r="GS259" i="52"/>
  <c r="GU259" i="52"/>
  <c r="GP259" i="52"/>
  <c r="GR259" i="52"/>
  <c r="GT259" i="52"/>
  <c r="GQ259" i="52"/>
  <c r="EO602" i="52"/>
  <c r="EN602" i="52"/>
  <c r="HC653" i="52"/>
  <c r="HE653" i="52"/>
  <c r="HG653" i="52"/>
  <c r="HD653" i="52"/>
  <c r="HI653" i="52"/>
  <c r="HF653" i="52"/>
  <c r="HJ653" i="52"/>
  <c r="HK653" i="52"/>
  <c r="HB653" i="52"/>
  <c r="HA653" i="52"/>
  <c r="HH653" i="52"/>
  <c r="IO751" i="52"/>
  <c r="ES751" i="52"/>
  <c r="IN751" i="52"/>
  <c r="IE751" i="52"/>
  <c r="Z356" i="52"/>
  <c r="AA356" i="52"/>
  <c r="HO152" i="52"/>
  <c r="HQ152" i="52"/>
  <c r="HN152" i="52"/>
  <c r="HP152" i="52"/>
  <c r="HM152" i="52"/>
  <c r="ES66" i="52"/>
  <c r="IN66" i="52"/>
  <c r="IE66" i="52"/>
  <c r="IO66" i="52"/>
  <c r="Z178" i="52"/>
  <c r="AA178" i="52"/>
  <c r="Z191" i="52"/>
  <c r="AA191" i="52"/>
  <c r="GS875" i="52"/>
  <c r="GQ875" i="52"/>
  <c r="GR875" i="52"/>
  <c r="GP875" i="52"/>
  <c r="GU875" i="52"/>
  <c r="GT875" i="52"/>
  <c r="GX379" i="52"/>
  <c r="GY379" i="52"/>
  <c r="GW379" i="52"/>
  <c r="IE318" i="52"/>
  <c r="IN318" i="52"/>
  <c r="ES318" i="52"/>
  <c r="IO318" i="52"/>
  <c r="Z1027" i="52"/>
  <c r="AA1027" i="52"/>
  <c r="EO232" i="52"/>
  <c r="EN232" i="52"/>
  <c r="IN480" i="52"/>
  <c r="ES480" i="52"/>
  <c r="IE480" i="52"/>
  <c r="IO480" i="52"/>
  <c r="HT965" i="52"/>
  <c r="HU965" i="52"/>
  <c r="HS965" i="52"/>
  <c r="HW965" i="52"/>
  <c r="HV965" i="52"/>
  <c r="GK658" i="52"/>
  <c r="GN658" i="52"/>
  <c r="GM658" i="52"/>
  <c r="GL658" i="52"/>
  <c r="GJ658" i="52"/>
  <c r="GM977" i="52"/>
  <c r="GJ977" i="52"/>
  <c r="GN977" i="52"/>
  <c r="GL977" i="52"/>
  <c r="GK977" i="52"/>
  <c r="Z230" i="52"/>
  <c r="AA230" i="52"/>
  <c r="IL146" i="52"/>
  <c r="IM146" i="52"/>
  <c r="FV544" i="52"/>
  <c r="FU544" i="52"/>
  <c r="FW544" i="52" s="1"/>
  <c r="IN853" i="52"/>
  <c r="ES853" i="52"/>
  <c r="IE853" i="52"/>
  <c r="IO853" i="52"/>
  <c r="ES199" i="52"/>
  <c r="IE199" i="52"/>
  <c r="IO199" i="52"/>
  <c r="IN199" i="52"/>
  <c r="EP562" i="52"/>
  <c r="EK562" i="52"/>
  <c r="ER562" i="52"/>
  <c r="EQ562" i="52"/>
  <c r="EL562" i="52"/>
  <c r="EM562" i="52"/>
  <c r="GS562" i="52"/>
  <c r="HY562" i="52"/>
  <c r="IC933" i="52"/>
  <c r="IQ933" i="52"/>
  <c r="EO667" i="52"/>
  <c r="EN667" i="52"/>
  <c r="FU614" i="52"/>
  <c r="FV614" i="52"/>
  <c r="ET614" i="52"/>
  <c r="FV970" i="52"/>
  <c r="FU970" i="52"/>
  <c r="ET970" i="52"/>
  <c r="EP379" i="52"/>
  <c r="ER379" i="52"/>
  <c r="EL379" i="52"/>
  <c r="EM379" i="52"/>
  <c r="EK379" i="52"/>
  <c r="EQ379" i="52"/>
  <c r="IL368" i="52"/>
  <c r="IM368" i="52"/>
  <c r="IB368" i="52"/>
  <c r="IK368" i="52"/>
  <c r="HU875" i="52"/>
  <c r="HV875" i="52"/>
  <c r="HW875" i="52"/>
  <c r="HT875" i="52"/>
  <c r="HS875" i="52"/>
  <c r="IJ382" i="52"/>
  <c r="EQ696" i="52"/>
  <c r="EM696" i="52"/>
  <c r="ER696" i="52"/>
  <c r="EP696" i="52"/>
  <c r="EK696" i="52"/>
  <c r="EL696" i="52"/>
  <c r="HO917" i="52"/>
  <c r="HM917" i="52"/>
  <c r="HQ917" i="52"/>
  <c r="HP917" i="52"/>
  <c r="HN917" i="52"/>
  <c r="EM706" i="52"/>
  <c r="EP706" i="52"/>
  <c r="EK706" i="52"/>
  <c r="EL706" i="52"/>
  <c r="ER706" i="52"/>
  <c r="EQ706" i="52"/>
  <c r="EN670" i="52"/>
  <c r="EO670" i="52"/>
  <c r="EM999" i="52"/>
  <c r="EQ57" i="52"/>
  <c r="AC515" i="52"/>
  <c r="EQ426" i="52"/>
  <c r="EM839" i="52"/>
  <c r="AC420" i="52"/>
  <c r="AC793" i="52"/>
  <c r="AC488" i="52"/>
  <c r="AC985" i="52"/>
  <c r="EO585" i="52"/>
  <c r="GX585" i="52" s="1"/>
  <c r="EP431" i="52"/>
  <c r="HI431" i="52" s="1"/>
  <c r="AC1017" i="52"/>
  <c r="EO182" i="52"/>
  <c r="AC422" i="52"/>
  <c r="GF451" i="52"/>
  <c r="ET843" i="52"/>
  <c r="AC736" i="52"/>
  <c r="AC280" i="52"/>
  <c r="AC1006" i="52"/>
  <c r="AC539" i="52"/>
  <c r="HZ415" i="52"/>
  <c r="AC1002" i="52"/>
  <c r="EN837" i="52"/>
  <c r="ET203" i="52"/>
  <c r="IJ378" i="52"/>
  <c r="AC913" i="52"/>
  <c r="AC72" i="52"/>
  <c r="ET211" i="52"/>
  <c r="IJ198" i="52"/>
  <c r="AC559" i="52"/>
  <c r="EL1004" i="52"/>
  <c r="GC1004" i="52" s="1"/>
  <c r="AC888" i="52"/>
  <c r="AC173" i="52"/>
  <c r="AC743" i="52"/>
  <c r="AC303" i="52"/>
  <c r="AC815" i="52"/>
  <c r="AC319" i="52"/>
  <c r="HZ697" i="52"/>
  <c r="IF697" i="52" s="1"/>
  <c r="AC187" i="52"/>
  <c r="AC764" i="52"/>
  <c r="AC249" i="52"/>
  <c r="AC347" i="52"/>
  <c r="AC1020" i="52"/>
  <c r="AC748" i="52"/>
  <c r="AC62" i="52"/>
  <c r="GU666" i="52"/>
  <c r="GR666" i="52"/>
  <c r="GQ666" i="52"/>
  <c r="HY666" i="52"/>
  <c r="GS666" i="52"/>
  <c r="GT666" i="52"/>
  <c r="GP666" i="52"/>
  <c r="FV873" i="52"/>
  <c r="FU873" i="52"/>
  <c r="FW873" i="52" s="1"/>
  <c r="ET873" i="52"/>
  <c r="GW970" i="52"/>
  <c r="GX970" i="52"/>
  <c r="GY970" i="52"/>
  <c r="HC204" i="52"/>
  <c r="HH204" i="52"/>
  <c r="HG204" i="52"/>
  <c r="HF204" i="52"/>
  <c r="HK204" i="52"/>
  <c r="HA204" i="52"/>
  <c r="HD204" i="52"/>
  <c r="HB204" i="52"/>
  <c r="HI204" i="52"/>
  <c r="HE204" i="52"/>
  <c r="HJ204" i="52"/>
  <c r="HT138" i="52"/>
  <c r="HS138" i="52"/>
  <c r="HU138" i="52"/>
  <c r="HW138" i="52"/>
  <c r="HV138" i="52"/>
  <c r="EP588" i="52"/>
  <c r="EM588" i="52"/>
  <c r="ER588" i="52"/>
  <c r="EK588" i="52"/>
  <c r="EL588" i="52"/>
  <c r="EQ588" i="52"/>
  <c r="IN474" i="52"/>
  <c r="IE474" i="52"/>
  <c r="ES474" i="52"/>
  <c r="IO474" i="52"/>
  <c r="GE641" i="52"/>
  <c r="GB641" i="52"/>
  <c r="GH641" i="52"/>
  <c r="FZ641" i="52"/>
  <c r="GA641" i="52"/>
  <c r="GG641" i="52"/>
  <c r="FY641" i="52"/>
  <c r="GC641" i="52"/>
  <c r="GD641" i="52"/>
  <c r="GC156" i="52"/>
  <c r="GH156" i="52"/>
  <c r="GB156" i="52"/>
  <c r="GA156" i="52"/>
  <c r="GG156" i="52"/>
  <c r="GE156" i="52"/>
  <c r="FZ156" i="52"/>
  <c r="GD156" i="52"/>
  <c r="FY156" i="52"/>
  <c r="HZ156" i="52"/>
  <c r="GF156" i="52"/>
  <c r="IO171" i="52"/>
  <c r="IE171" i="52"/>
  <c r="ES171" i="52"/>
  <c r="IN171" i="52"/>
  <c r="HC216" i="52"/>
  <c r="HH216" i="52"/>
  <c r="HG216" i="52"/>
  <c r="HF216" i="52"/>
  <c r="HK216" i="52"/>
  <c r="HA216" i="52"/>
  <c r="HD216" i="52"/>
  <c r="HI216" i="52"/>
  <c r="HE216" i="52"/>
  <c r="HJ216" i="52"/>
  <c r="HB216" i="52"/>
  <c r="GY259" i="52"/>
  <c r="GW259" i="52"/>
  <c r="GX259" i="52"/>
  <c r="ER692" i="52"/>
  <c r="EP692" i="52"/>
  <c r="EL692" i="52"/>
  <c r="EM692" i="52"/>
  <c r="EK692" i="52"/>
  <c r="EQ692" i="52"/>
  <c r="GY63" i="52"/>
  <c r="GX63" i="52"/>
  <c r="GW63" i="52"/>
  <c r="GE928" i="52"/>
  <c r="FY928" i="52"/>
  <c r="GD928" i="52"/>
  <c r="GG928" i="52"/>
  <c r="GB928" i="52"/>
  <c r="GA928" i="52"/>
  <c r="FZ928" i="52"/>
  <c r="GH928" i="52"/>
  <c r="GC928" i="52"/>
  <c r="HP653" i="52"/>
  <c r="HM653" i="52"/>
  <c r="HQ653" i="52"/>
  <c r="HN653" i="52"/>
  <c r="HO653" i="52"/>
  <c r="IE352" i="52"/>
  <c r="IN352" i="52"/>
  <c r="ES352" i="52"/>
  <c r="IO352" i="52"/>
  <c r="FU637" i="52"/>
  <c r="FW637" i="52" s="1"/>
  <c r="FV637" i="52"/>
  <c r="EL862" i="52"/>
  <c r="EK862" i="52"/>
  <c r="ER862" i="52"/>
  <c r="EM862" i="52"/>
  <c r="EQ862" i="52"/>
  <c r="EP862" i="52"/>
  <c r="HG224" i="52"/>
  <c r="HF224" i="52"/>
  <c r="HK224" i="52"/>
  <c r="HA224" i="52"/>
  <c r="HD224" i="52"/>
  <c r="HI224" i="52"/>
  <c r="HC224" i="52"/>
  <c r="HE224" i="52"/>
  <c r="HH224" i="52"/>
  <c r="HJ224" i="52"/>
  <c r="HB224" i="52"/>
  <c r="GW841" i="52"/>
  <c r="GY841" i="52"/>
  <c r="GX841" i="52"/>
  <c r="GW875" i="52"/>
  <c r="GX875" i="52"/>
  <c r="GY875" i="52"/>
  <c r="HZ318" i="52"/>
  <c r="FU965" i="52"/>
  <c r="FW965" i="52" s="1"/>
  <c r="FV965" i="52"/>
  <c r="ET965" i="52"/>
  <c r="GS138" i="52"/>
  <c r="GT138" i="52"/>
  <c r="HY138" i="52"/>
  <c r="IF138" i="52" s="1"/>
  <c r="GQ138" i="52"/>
  <c r="GP138" i="52"/>
  <c r="GR138" i="52"/>
  <c r="GU138" i="52"/>
  <c r="EO538" i="52"/>
  <c r="EN538" i="52"/>
  <c r="HK977" i="52"/>
  <c r="HH977" i="52"/>
  <c r="HA977" i="52"/>
  <c r="HB977" i="52"/>
  <c r="HI977" i="52"/>
  <c r="HD977" i="52"/>
  <c r="HC977" i="52"/>
  <c r="HF977" i="52"/>
  <c r="HJ977" i="52"/>
  <c r="HG977" i="52"/>
  <c r="HE977" i="52"/>
  <c r="EN632" i="52"/>
  <c r="HY632" i="52" s="1"/>
  <c r="EO632" i="52"/>
  <c r="HD544" i="52"/>
  <c r="HI544" i="52"/>
  <c r="HE544" i="52"/>
  <c r="HA544" i="52"/>
  <c r="HH544" i="52"/>
  <c r="HK544" i="52"/>
  <c r="HG544" i="52"/>
  <c r="HJ544" i="52"/>
  <c r="HF544" i="52"/>
  <c r="HB544" i="52"/>
  <c r="HC544" i="52"/>
  <c r="HY259" i="52"/>
  <c r="AC282" i="52"/>
  <c r="HT975" i="52"/>
  <c r="HV975" i="52"/>
  <c r="HS975" i="52"/>
  <c r="HW975" i="52"/>
  <c r="HU975" i="52"/>
  <c r="FU669" i="52"/>
  <c r="FW669" i="52" s="1"/>
  <c r="FV669" i="52"/>
  <c r="EN866" i="52"/>
  <c r="EO866" i="52"/>
  <c r="AC878" i="52"/>
  <c r="ER538" i="52"/>
  <c r="EK538" i="52"/>
  <c r="EQ538" i="52"/>
  <c r="EL538" i="52"/>
  <c r="EP538" i="52"/>
  <c r="EM538" i="52"/>
  <c r="AC669" i="52"/>
  <c r="EN1046" i="52"/>
  <c r="EO1046" i="52"/>
  <c r="HE614" i="52"/>
  <c r="HD614" i="52"/>
  <c r="HJ614" i="52"/>
  <c r="HH614" i="52"/>
  <c r="HI614" i="52"/>
  <c r="HA614" i="52"/>
  <c r="HC614" i="52"/>
  <c r="HK614" i="52"/>
  <c r="HB614" i="52"/>
  <c r="HG614" i="52"/>
  <c r="HF614" i="52"/>
  <c r="HU970" i="52"/>
  <c r="HV970" i="52"/>
  <c r="HT970" i="52"/>
  <c r="HW970" i="52"/>
  <c r="HS970" i="52"/>
  <c r="ES934" i="52"/>
  <c r="IO934" i="52"/>
  <c r="IE934" i="52"/>
  <c r="IN934" i="52"/>
  <c r="ER993" i="52"/>
  <c r="EL993" i="52"/>
  <c r="EK993" i="52"/>
  <c r="EQ993" i="52"/>
  <c r="EM993" i="52"/>
  <c r="EP993" i="52"/>
  <c r="AC535" i="52"/>
  <c r="HP875" i="52"/>
  <c r="HO875" i="52"/>
  <c r="HQ875" i="52"/>
  <c r="HM875" i="52"/>
  <c r="HN875" i="52"/>
  <c r="AC292" i="52"/>
  <c r="EQ554" i="52"/>
  <c r="EP554" i="52"/>
  <c r="EL554" i="52"/>
  <c r="EM554" i="52"/>
  <c r="ER554" i="52"/>
  <c r="EK554" i="52"/>
  <c r="IM362" i="52"/>
  <c r="HK917" i="52"/>
  <c r="HE917" i="52"/>
  <c r="HB917" i="52"/>
  <c r="HG917" i="52"/>
  <c r="HF917" i="52"/>
  <c r="HA917" i="52"/>
  <c r="HH917" i="52"/>
  <c r="HJ917" i="52"/>
  <c r="HI917" i="52"/>
  <c r="HD917" i="52"/>
  <c r="HC917" i="52"/>
  <c r="AC667" i="52"/>
  <c r="ES767" i="52"/>
  <c r="IO767" i="52"/>
  <c r="IE767" i="52"/>
  <c r="IN767" i="52"/>
  <c r="AC259" i="52"/>
  <c r="EO588" i="52"/>
  <c r="EN588" i="52"/>
  <c r="EO57" i="52"/>
  <c r="EO22" i="52"/>
  <c r="EQ22" i="52"/>
  <c r="GP20" i="52"/>
  <c r="AC791" i="52"/>
  <c r="ER451" i="52"/>
  <c r="HT451" i="52" s="1"/>
  <c r="AC844" i="52"/>
  <c r="EO885" i="52"/>
  <c r="EN885" i="52"/>
  <c r="HM873" i="52"/>
  <c r="HP873" i="52"/>
  <c r="HO873" i="52"/>
  <c r="HN873" i="52"/>
  <c r="HQ873" i="52"/>
  <c r="EN993" i="52"/>
  <c r="GB63" i="52"/>
  <c r="GH63" i="52"/>
  <c r="FZ63" i="52"/>
  <c r="GE63" i="52"/>
  <c r="GA63" i="52"/>
  <c r="GD63" i="52"/>
  <c r="GF63" i="52"/>
  <c r="HZ63" i="52"/>
  <c r="GG63" i="52"/>
  <c r="FY63" i="52"/>
  <c r="GC63" i="52"/>
  <c r="GJ204" i="52"/>
  <c r="GL204" i="52"/>
  <c r="GK204" i="52"/>
  <c r="GM204" i="52"/>
  <c r="GN204" i="52"/>
  <c r="FV138" i="52"/>
  <c r="ET138" i="52"/>
  <c r="FU138" i="52"/>
  <c r="HN641" i="52"/>
  <c r="HP641" i="52"/>
  <c r="HM641" i="52"/>
  <c r="HO641" i="52"/>
  <c r="HQ641" i="52"/>
  <c r="HU216" i="52"/>
  <c r="HV216" i="52"/>
  <c r="HS216" i="52"/>
  <c r="HW216" i="52"/>
  <c r="HT216" i="52"/>
  <c r="FL43" i="52"/>
  <c r="FK43" i="52"/>
  <c r="IO755" i="52"/>
  <c r="ES755" i="52"/>
  <c r="IN755" i="52"/>
  <c r="IE755" i="52"/>
  <c r="GR63" i="52"/>
  <c r="GP63" i="52"/>
  <c r="HY63" i="52"/>
  <c r="GS63" i="52"/>
  <c r="GT63" i="52"/>
  <c r="GQ63" i="52"/>
  <c r="GU63" i="52"/>
  <c r="HQ928" i="52"/>
  <c r="HO928" i="52"/>
  <c r="HN928" i="52"/>
  <c r="HM928" i="52"/>
  <c r="HP928" i="52"/>
  <c r="EK944" i="52"/>
  <c r="EM944" i="52"/>
  <c r="EQ944" i="52"/>
  <c r="ER944" i="52"/>
  <c r="EP944" i="52"/>
  <c r="EL944" i="52"/>
  <c r="GW965" i="52"/>
  <c r="GX965" i="52"/>
  <c r="GY965" i="52"/>
  <c r="EP308" i="52"/>
  <c r="EK308" i="52"/>
  <c r="EM308" i="52"/>
  <c r="ER308" i="52"/>
  <c r="EL308" i="52"/>
  <c r="HZ308" i="52" s="1"/>
  <c r="EQ308" i="52"/>
  <c r="HU224" i="52"/>
  <c r="HV224" i="52"/>
  <c r="HW224" i="52"/>
  <c r="HT224" i="52"/>
  <c r="HS224" i="52"/>
  <c r="IE500" i="52"/>
  <c r="ES500" i="52"/>
  <c r="IN500" i="52"/>
  <c r="IO500" i="52"/>
  <c r="EQ96" i="52"/>
  <c r="EM96" i="52"/>
  <c r="EK96" i="52"/>
  <c r="EP96" i="52"/>
  <c r="EL96" i="52"/>
  <c r="AC223" i="52"/>
  <c r="ER1046" i="52"/>
  <c r="EL1046" i="52"/>
  <c r="EK1046" i="52"/>
  <c r="EP1046" i="52"/>
  <c r="EQ1046" i="52"/>
  <c r="EM1046" i="52"/>
  <c r="AC1039" i="52"/>
  <c r="GH965" i="52"/>
  <c r="GF965" i="52"/>
  <c r="GA965" i="52"/>
  <c r="GE965" i="52"/>
  <c r="FY965" i="52"/>
  <c r="FZ965" i="52"/>
  <c r="GB965" i="52"/>
  <c r="GD965" i="52"/>
  <c r="HZ965" i="52"/>
  <c r="GC965" i="52"/>
  <c r="GG965" i="52"/>
  <c r="GW138" i="52"/>
  <c r="GY138" i="52"/>
  <c r="GX138" i="52"/>
  <c r="IL382" i="52"/>
  <c r="IM382" i="52"/>
  <c r="HT977" i="52"/>
  <c r="HU977" i="52"/>
  <c r="HS977" i="52"/>
  <c r="HW977" i="52"/>
  <c r="HV977" i="52"/>
  <c r="IE632" i="52"/>
  <c r="IN632" i="52"/>
  <c r="ES632" i="52"/>
  <c r="GF632" i="52"/>
  <c r="IO632" i="52"/>
  <c r="GK544" i="52"/>
  <c r="GL544" i="52"/>
  <c r="GJ544" i="52"/>
  <c r="GN544" i="52"/>
  <c r="GM544" i="52"/>
  <c r="FU975" i="52"/>
  <c r="FW975" i="52" s="1"/>
  <c r="FV975" i="52"/>
  <c r="ET975" i="52"/>
  <c r="EN999" i="52"/>
  <c r="EO999" i="52"/>
  <c r="Z676" i="52"/>
  <c r="AA676" i="52"/>
  <c r="GK614" i="52"/>
  <c r="GM614" i="52"/>
  <c r="GN614" i="52"/>
  <c r="GL614" i="52"/>
  <c r="GJ614" i="52"/>
  <c r="FU852" i="52"/>
  <c r="FW852" i="52" s="1"/>
  <c r="FV852" i="52"/>
  <c r="ES313" i="52"/>
  <c r="IN313" i="52"/>
  <c r="IE313" i="52"/>
  <c r="IO313" i="52"/>
  <c r="ES457" i="52"/>
  <c r="IN457" i="52"/>
  <c r="IE457" i="52"/>
  <c r="IO457" i="52"/>
  <c r="EL1027" i="52"/>
  <c r="EP1027" i="52"/>
  <c r="EK1027" i="52"/>
  <c r="EM1027" i="52"/>
  <c r="EQ1027" i="52"/>
  <c r="ER1027" i="52"/>
  <c r="GB875" i="52"/>
  <c r="GA875" i="52"/>
  <c r="GG875" i="52"/>
  <c r="GE875" i="52"/>
  <c r="FY875" i="52"/>
  <c r="GD875" i="52"/>
  <c r="FZ875" i="52"/>
  <c r="GC875" i="52"/>
  <c r="GH875" i="52"/>
  <c r="GS873" i="52"/>
  <c r="GR873" i="52"/>
  <c r="GU873" i="52"/>
  <c r="GP873" i="52"/>
  <c r="HY873" i="52"/>
  <c r="GQ873" i="52"/>
  <c r="GT873" i="52"/>
  <c r="AA560" i="52"/>
  <c r="Z560" i="52"/>
  <c r="Z588" i="52"/>
  <c r="AA588" i="52"/>
  <c r="HU917" i="52"/>
  <c r="HW917" i="52"/>
  <c r="HS917" i="52"/>
  <c r="HV917" i="52"/>
  <c r="HT917" i="52"/>
  <c r="EM606" i="52"/>
  <c r="EQ606" i="52"/>
  <c r="ER606" i="52"/>
  <c r="EK606" i="52"/>
  <c r="EL606" i="52"/>
  <c r="EP606" i="52"/>
  <c r="EQ158" i="52"/>
  <c r="EK158" i="52"/>
  <c r="ER158" i="52"/>
  <c r="EL158" i="52"/>
  <c r="EM158" i="52"/>
  <c r="EP158" i="52"/>
  <c r="Z561" i="52"/>
  <c r="AA561" i="52"/>
  <c r="IE1035" i="52"/>
  <c r="ES1035" i="52"/>
  <c r="IO1035" i="52"/>
  <c r="IN1035" i="52"/>
  <c r="ES986" i="52"/>
  <c r="IN986" i="52"/>
  <c r="IO986" i="52"/>
  <c r="IE986" i="52"/>
  <c r="HY20" i="52"/>
  <c r="EM57" i="52"/>
  <c r="ET408" i="52"/>
  <c r="AC243" i="52"/>
  <c r="AC651" i="52"/>
  <c r="AC604" i="52"/>
  <c r="AC792" i="52"/>
  <c r="AC776" i="52"/>
  <c r="GF136" i="52"/>
  <c r="EN22" i="52"/>
  <c r="EP22" i="52"/>
  <c r="GR20" i="52"/>
  <c r="EE52" i="52"/>
  <c r="AC197" i="52"/>
  <c r="ET218" i="52"/>
  <c r="ER839" i="52"/>
  <c r="HV839" i="52" s="1"/>
  <c r="HZ202" i="52"/>
  <c r="IF202" i="52" s="1"/>
  <c r="ER418" i="52"/>
  <c r="EQ1041" i="52"/>
  <c r="IF605" i="52"/>
  <c r="EN234" i="52"/>
  <c r="GT234" i="52" s="1"/>
  <c r="EL424" i="52"/>
  <c r="GF205" i="52"/>
  <c r="AC545" i="52"/>
  <c r="HZ684" i="52"/>
  <c r="EO393" i="52"/>
  <c r="ET222" i="52"/>
  <c r="EQ451" i="52"/>
  <c r="HN451" i="52" s="1"/>
  <c r="EO832" i="52"/>
  <c r="GF877" i="52"/>
  <c r="HZ877" i="52"/>
  <c r="AC897" i="52"/>
  <c r="AC754" i="52"/>
  <c r="AC712" i="52"/>
  <c r="EO280" i="52"/>
  <c r="GY280" i="52" s="1"/>
  <c r="AC464" i="52"/>
  <c r="AC900" i="52"/>
  <c r="AC1045" i="52"/>
  <c r="HY147" i="52"/>
  <c r="ET136" i="52"/>
  <c r="AC419" i="52"/>
  <c r="EM107" i="52"/>
  <c r="GK107" i="52" s="1"/>
  <c r="AC510" i="52"/>
  <c r="EN342" i="52"/>
  <c r="ER1011" i="52"/>
  <c r="HT1011" i="52" s="1"/>
  <c r="EP105" i="52"/>
  <c r="AC511" i="52"/>
  <c r="AC465" i="52"/>
  <c r="AC484" i="52"/>
  <c r="AC467" i="52"/>
  <c r="ER1015" i="52"/>
  <c r="AC331" i="52"/>
  <c r="AC671" i="52"/>
  <c r="AC787" i="52"/>
  <c r="AC188" i="52"/>
  <c r="AC174" i="52"/>
  <c r="EN650" i="52"/>
  <c r="GS650" i="52" s="1"/>
  <c r="AC502" i="52"/>
  <c r="IF653" i="52"/>
  <c r="AC458" i="52"/>
  <c r="AC725" i="52"/>
  <c r="AC683" i="52"/>
  <c r="AC564" i="52"/>
  <c r="AC453" i="52"/>
  <c r="AC323" i="52"/>
  <c r="HQ63" i="52"/>
  <c r="HM63" i="52"/>
  <c r="HP63" i="52"/>
  <c r="HO63" i="52"/>
  <c r="HN63" i="52"/>
  <c r="GC204" i="52"/>
  <c r="GH204" i="52"/>
  <c r="GG204" i="52"/>
  <c r="GA204" i="52"/>
  <c r="GB204" i="52"/>
  <c r="GD204" i="52"/>
  <c r="FZ204" i="52"/>
  <c r="HZ204" i="52"/>
  <c r="GF204" i="52"/>
  <c r="FY204" i="52"/>
  <c r="GE204" i="52"/>
  <c r="EN706" i="52"/>
  <c r="IN672" i="52"/>
  <c r="IE672" i="52"/>
  <c r="ES672" i="52"/>
  <c r="IO672" i="52"/>
  <c r="HI138" i="52"/>
  <c r="HA138" i="52"/>
  <c r="HC138" i="52"/>
  <c r="HE138" i="52"/>
  <c r="HH138" i="52"/>
  <c r="HD138" i="52"/>
  <c r="HG138" i="52"/>
  <c r="HJ138" i="52"/>
  <c r="HF138" i="52"/>
  <c r="HB138" i="52"/>
  <c r="HK138" i="52"/>
  <c r="ES490" i="52"/>
  <c r="IN490" i="52"/>
  <c r="IE490" i="52"/>
  <c r="IO490" i="52"/>
  <c r="IO1009" i="52"/>
  <c r="ES1009" i="52"/>
  <c r="IE1009" i="52"/>
  <c r="IN1009" i="52"/>
  <c r="FU641" i="52"/>
  <c r="FV641" i="52"/>
  <c r="Z968" i="52"/>
  <c r="AC968" i="52" s="1"/>
  <c r="AA968" i="52"/>
  <c r="GW658" i="52"/>
  <c r="GY658" i="52"/>
  <c r="GX658" i="52"/>
  <c r="HT414" i="52"/>
  <c r="HV414" i="52"/>
  <c r="HW414" i="52"/>
  <c r="HS414" i="52"/>
  <c r="HU414" i="52"/>
  <c r="GM216" i="52"/>
  <c r="GJ216" i="52"/>
  <c r="GL216" i="52"/>
  <c r="GK216" i="52"/>
  <c r="GN216" i="52"/>
  <c r="GX614" i="52"/>
  <c r="GW614" i="52"/>
  <c r="GY614" i="52"/>
  <c r="GM928" i="52"/>
  <c r="GL928" i="52"/>
  <c r="GN928" i="52"/>
  <c r="GJ928" i="52"/>
  <c r="GK928" i="52"/>
  <c r="AC154" i="52"/>
  <c r="ES620" i="52"/>
  <c r="IE620" i="52"/>
  <c r="IN620" i="52"/>
  <c r="IO620" i="52"/>
  <c r="EN902" i="52"/>
  <c r="EO902" i="52"/>
  <c r="GT965" i="52"/>
  <c r="HY965" i="52"/>
  <c r="GR965" i="52"/>
  <c r="GU965" i="52"/>
  <c r="GS965" i="52"/>
  <c r="GQ965" i="52"/>
  <c r="GP965" i="52"/>
  <c r="AC276" i="52"/>
  <c r="AC875" i="52"/>
  <c r="GL224" i="52"/>
  <c r="GM224" i="52"/>
  <c r="GJ224" i="52"/>
  <c r="GK224" i="52"/>
  <c r="GN224" i="52"/>
  <c r="EG12" i="52"/>
  <c r="EE12" i="52"/>
  <c r="GE152" i="52"/>
  <c r="GA152" i="52"/>
  <c r="GG152" i="52"/>
  <c r="FZ152" i="52"/>
  <c r="GH152" i="52"/>
  <c r="GC152" i="52"/>
  <c r="GB152" i="52"/>
  <c r="GD152" i="52"/>
  <c r="FY152" i="52"/>
  <c r="HA666" i="52"/>
  <c r="HC666" i="52"/>
  <c r="HF666" i="52"/>
  <c r="HK666" i="52"/>
  <c r="HB666" i="52"/>
  <c r="HJ666" i="52"/>
  <c r="HI666" i="52"/>
  <c r="HH666" i="52"/>
  <c r="HD666" i="52"/>
  <c r="HG666" i="52"/>
  <c r="HE666" i="52"/>
  <c r="ER96" i="52"/>
  <c r="GS152" i="52"/>
  <c r="GQ152" i="52"/>
  <c r="GR152" i="52"/>
  <c r="GU152" i="52"/>
  <c r="GT152" i="52"/>
  <c r="GP152" i="52"/>
  <c r="IO734" i="52"/>
  <c r="ES734" i="52"/>
  <c r="IE734" i="52"/>
  <c r="IN734" i="52"/>
  <c r="ES771" i="52"/>
  <c r="IO771" i="52"/>
  <c r="IE771" i="52"/>
  <c r="IN771" i="52"/>
  <c r="GF658" i="52"/>
  <c r="FZ658" i="52"/>
  <c r="GE658" i="52"/>
  <c r="FY658" i="52"/>
  <c r="GA658" i="52"/>
  <c r="GB658" i="52"/>
  <c r="GG658" i="52"/>
  <c r="GC658" i="52"/>
  <c r="GD658" i="52"/>
  <c r="GH658" i="52"/>
  <c r="HZ658" i="52"/>
  <c r="HY852" i="52"/>
  <c r="HZ852" i="52"/>
  <c r="EN1027" i="52"/>
  <c r="EO1027" i="52"/>
  <c r="GR975" i="52"/>
  <c r="GS975" i="52"/>
  <c r="GP975" i="52"/>
  <c r="GU975" i="52"/>
  <c r="GQ975" i="52"/>
  <c r="GT975" i="52"/>
  <c r="HY975" i="52"/>
  <c r="AC666" i="52"/>
  <c r="GE544" i="52"/>
  <c r="GH544" i="52"/>
  <c r="FZ544" i="52"/>
  <c r="GD544" i="52"/>
  <c r="GG544" i="52"/>
  <c r="GA544" i="52"/>
  <c r="GB544" i="52"/>
  <c r="FY544" i="52"/>
  <c r="GC544" i="52"/>
  <c r="HA975" i="52"/>
  <c r="HB975" i="52"/>
  <c r="HI975" i="52"/>
  <c r="HF975" i="52"/>
  <c r="HE975" i="52"/>
  <c r="HJ975" i="52"/>
  <c r="HD975" i="52"/>
  <c r="HC975" i="52"/>
  <c r="HH975" i="52"/>
  <c r="HK975" i="52"/>
  <c r="HG975" i="52"/>
  <c r="ES737" i="52"/>
  <c r="IO737" i="52"/>
  <c r="IE737" i="52"/>
  <c r="IN737" i="52"/>
  <c r="HM614" i="52"/>
  <c r="HQ614" i="52"/>
  <c r="HN614" i="52"/>
  <c r="HP614" i="52"/>
  <c r="HO614" i="52"/>
  <c r="EM670" i="52"/>
  <c r="EL670" i="52"/>
  <c r="ER670" i="52"/>
  <c r="EP670" i="52"/>
  <c r="EQ670" i="52"/>
  <c r="EK670" i="52"/>
  <c r="HB852" i="52"/>
  <c r="HD852" i="52"/>
  <c r="HK852" i="52"/>
  <c r="HH852" i="52"/>
  <c r="HJ852" i="52"/>
  <c r="HE852" i="52"/>
  <c r="HA852" i="52"/>
  <c r="HI852" i="52"/>
  <c r="HF852" i="52"/>
  <c r="HC852" i="52"/>
  <c r="HG852" i="52"/>
  <c r="IE308" i="52"/>
  <c r="ES308" i="52"/>
  <c r="IN308" i="52"/>
  <c r="GF308" i="52"/>
  <c r="IO308" i="52"/>
  <c r="ES71" i="52"/>
  <c r="IN71" i="52"/>
  <c r="IE71" i="52"/>
  <c r="IO71" i="52"/>
  <c r="EM358" i="52"/>
  <c r="EL358" i="52"/>
  <c r="EK358" i="52"/>
  <c r="ER358" i="52"/>
  <c r="EQ358" i="52"/>
  <c r="EP358" i="52"/>
  <c r="Z232" i="52"/>
  <c r="AA232" i="52"/>
  <c r="FU875" i="52"/>
  <c r="FW875" i="52" s="1"/>
  <c r="FV875" i="52"/>
  <c r="GW873" i="52"/>
  <c r="GY873" i="52"/>
  <c r="GX873" i="52"/>
  <c r="IE1037" i="52"/>
  <c r="ES1037" i="52"/>
  <c r="IO1037" i="52"/>
  <c r="IN1037" i="52"/>
  <c r="AC192" i="52"/>
  <c r="EP602" i="52"/>
  <c r="EK602" i="52"/>
  <c r="ER602" i="52"/>
  <c r="EQ602" i="52"/>
  <c r="EL602" i="52"/>
  <c r="EM602" i="52"/>
  <c r="AC144" i="52"/>
  <c r="EL999" i="52"/>
  <c r="AC1047" i="52"/>
  <c r="AC719" i="52"/>
  <c r="ET226" i="52"/>
  <c r="EM197" i="52"/>
  <c r="GN197" i="52" s="1"/>
  <c r="IF592" i="52"/>
  <c r="GF418" i="52"/>
  <c r="IF210" i="52"/>
  <c r="IF155" i="52"/>
  <c r="IJ345" i="52"/>
  <c r="AC286" i="52"/>
  <c r="AC991" i="52"/>
  <c r="GF214" i="52"/>
  <c r="AC737" i="52"/>
  <c r="IF152" i="52"/>
  <c r="IF673" i="52"/>
  <c r="AC749" i="52"/>
  <c r="HZ225" i="52"/>
  <c r="AC609" i="52"/>
  <c r="EP405" i="52"/>
  <c r="HC405" i="52" s="1"/>
  <c r="AC284" i="52"/>
  <c r="GF135" i="52"/>
  <c r="AC468" i="52"/>
  <c r="EP417" i="52"/>
  <c r="HB417" i="52" s="1"/>
  <c r="EN278" i="52"/>
  <c r="GS278" i="52" s="1"/>
  <c r="EN601" i="52"/>
  <c r="GR601" i="52" s="1"/>
  <c r="AC989" i="52"/>
  <c r="IF690" i="52"/>
  <c r="AC473" i="52"/>
  <c r="Z834" i="52"/>
  <c r="AA834" i="52"/>
  <c r="EO993" i="52"/>
  <c r="GL63" i="52"/>
  <c r="GM63" i="52"/>
  <c r="GN63" i="52"/>
  <c r="GJ63" i="52"/>
  <c r="GK63" i="52"/>
  <c r="ET204" i="52"/>
  <c r="FV204" i="52"/>
  <c r="FU204" i="52"/>
  <c r="GM138" i="52"/>
  <c r="GK138" i="52"/>
  <c r="GJ138" i="52"/>
  <c r="GL138" i="52"/>
  <c r="GN138" i="52"/>
  <c r="AA972" i="52"/>
  <c r="Z972" i="52"/>
  <c r="EN862" i="52"/>
  <c r="EO862" i="52"/>
  <c r="IL360" i="52"/>
  <c r="IM360" i="52"/>
  <c r="EK524" i="52"/>
  <c r="EM524" i="52"/>
  <c r="EQ524" i="52"/>
  <c r="EL524" i="52"/>
  <c r="EP524" i="52"/>
  <c r="ER524" i="52"/>
  <c r="ER1039" i="52"/>
  <c r="EK1039" i="52"/>
  <c r="EP1039" i="52"/>
  <c r="EL1039" i="52"/>
  <c r="EM1039" i="52"/>
  <c r="EQ1039" i="52"/>
  <c r="HS156" i="52"/>
  <c r="HW156" i="52"/>
  <c r="HT156" i="52"/>
  <c r="HU156" i="52"/>
  <c r="HV156" i="52"/>
  <c r="IO763" i="52"/>
  <c r="ES763" i="52"/>
  <c r="IN763" i="52"/>
  <c r="IE763" i="52"/>
  <c r="GP658" i="52"/>
  <c r="HY658" i="52"/>
  <c r="GT658" i="52"/>
  <c r="GS658" i="52"/>
  <c r="GR658" i="52"/>
  <c r="GQ658" i="52"/>
  <c r="GU658" i="52"/>
  <c r="ET414" i="52"/>
  <c r="FU414" i="52"/>
  <c r="FV414" i="52"/>
  <c r="GC216" i="52"/>
  <c r="GH216" i="52"/>
  <c r="GG216" i="52"/>
  <c r="GA216" i="52"/>
  <c r="GB216" i="52"/>
  <c r="HZ216" i="52"/>
  <c r="GF216" i="52"/>
  <c r="FY216" i="52"/>
  <c r="GE216" i="52"/>
  <c r="GD216" i="52"/>
  <c r="FZ216" i="52"/>
  <c r="ES753" i="52"/>
  <c r="IO753" i="52"/>
  <c r="IN753" i="52"/>
  <c r="IE753" i="52"/>
  <c r="AC902" i="52"/>
  <c r="ES668" i="52"/>
  <c r="IN668" i="52"/>
  <c r="IE668" i="52"/>
  <c r="IO668" i="52"/>
  <c r="HY614" i="52"/>
  <c r="GP614" i="52"/>
  <c r="GT614" i="52"/>
  <c r="GR614" i="52"/>
  <c r="GS614" i="52"/>
  <c r="GU614" i="52"/>
  <c r="GQ614" i="52"/>
  <c r="Z524" i="52"/>
  <c r="AA524" i="52"/>
  <c r="HT928" i="52"/>
  <c r="HS928" i="52"/>
  <c r="HV928" i="52"/>
  <c r="HU928" i="52"/>
  <c r="HW928" i="52"/>
  <c r="GM653" i="52"/>
  <c r="GJ653" i="52"/>
  <c r="GN653" i="52"/>
  <c r="GK653" i="52"/>
  <c r="GL653" i="52"/>
  <c r="Z1024" i="52"/>
  <c r="AA1024" i="52"/>
  <c r="Z175" i="52"/>
  <c r="AA175" i="52"/>
  <c r="Z569" i="52"/>
  <c r="AA569" i="52"/>
  <c r="EL546" i="52"/>
  <c r="EP546" i="52"/>
  <c r="EM546" i="52"/>
  <c r="ER546" i="52"/>
  <c r="EQ546" i="52"/>
  <c r="EK546" i="52"/>
  <c r="AC221" i="52"/>
  <c r="EN348" i="52"/>
  <c r="EO348" i="52"/>
  <c r="GP156" i="52"/>
  <c r="GU156" i="52"/>
  <c r="GT156" i="52"/>
  <c r="GQ156" i="52"/>
  <c r="GR156" i="52"/>
  <c r="GS156" i="52"/>
  <c r="HY156" i="52"/>
  <c r="GH224" i="52"/>
  <c r="GG224" i="52"/>
  <c r="GA224" i="52"/>
  <c r="GB224" i="52"/>
  <c r="GE224" i="52"/>
  <c r="GF224" i="52"/>
  <c r="FY224" i="52"/>
  <c r="GD224" i="52"/>
  <c r="FZ224" i="52"/>
  <c r="HZ224" i="52"/>
  <c r="GC224" i="52"/>
  <c r="HD152" i="52"/>
  <c r="HG152" i="52"/>
  <c r="HB152" i="52"/>
  <c r="HA152" i="52"/>
  <c r="HI152" i="52"/>
  <c r="HE152" i="52"/>
  <c r="HC152" i="52"/>
  <c r="HK152" i="52"/>
  <c r="HJ152" i="52"/>
  <c r="HH152" i="52"/>
  <c r="HF152" i="52"/>
  <c r="EL866" i="52"/>
  <c r="EP866" i="52"/>
  <c r="EM866" i="52"/>
  <c r="EK866" i="52"/>
  <c r="ER866" i="52"/>
  <c r="EQ866" i="52"/>
  <c r="ES463" i="52"/>
  <c r="IN463" i="52"/>
  <c r="IE463" i="52"/>
  <c r="IO463" i="52"/>
  <c r="FU666" i="52"/>
  <c r="FV666" i="52"/>
  <c r="ET666" i="52"/>
  <c r="AC150" i="52"/>
  <c r="EO96" i="52"/>
  <c r="EN96" i="52"/>
  <c r="GX152" i="52"/>
  <c r="GW152" i="52"/>
  <c r="GY152" i="52"/>
  <c r="ET658" i="52"/>
  <c r="FU658" i="52"/>
  <c r="FV658" i="52"/>
  <c r="IE852" i="52"/>
  <c r="IN852" i="52"/>
  <c r="GF852" i="52"/>
  <c r="ES852" i="52"/>
  <c r="IO852" i="52"/>
  <c r="GW975" i="52"/>
  <c r="GY975" i="52"/>
  <c r="GX975" i="52"/>
  <c r="EO948" i="52"/>
  <c r="EN948" i="52"/>
  <c r="GH975" i="52"/>
  <c r="HZ975" i="52"/>
  <c r="GA975" i="52"/>
  <c r="GE975" i="52"/>
  <c r="FY975" i="52"/>
  <c r="GC975" i="52"/>
  <c r="GB975" i="52"/>
  <c r="GF975" i="52"/>
  <c r="GD975" i="52"/>
  <c r="GG975" i="52"/>
  <c r="FZ975" i="52"/>
  <c r="IK597" i="52"/>
  <c r="ER560" i="52"/>
  <c r="EK560" i="52"/>
  <c r="EQ560" i="52"/>
  <c r="EL560" i="52"/>
  <c r="EM560" i="52"/>
  <c r="EP560" i="52"/>
  <c r="ET560" i="52" s="1"/>
  <c r="FY614" i="52"/>
  <c r="HZ614" i="52"/>
  <c r="GB614" i="52"/>
  <c r="GD614" i="52"/>
  <c r="GA614" i="52"/>
  <c r="GC614" i="52"/>
  <c r="GF614" i="52"/>
  <c r="GG614" i="52"/>
  <c r="FZ614" i="52"/>
  <c r="GH614" i="52"/>
  <c r="GE614" i="52"/>
  <c r="IE525" i="52"/>
  <c r="ES525" i="52"/>
  <c r="IN525" i="52"/>
  <c r="IO525" i="52"/>
  <c r="HP970" i="52"/>
  <c r="HQ970" i="52"/>
  <c r="HO970" i="52"/>
  <c r="HN970" i="52"/>
  <c r="HM970" i="52"/>
  <c r="IK146" i="52"/>
  <c r="IF597" i="52"/>
  <c r="FU708" i="52"/>
  <c r="FW708" i="52" s="1"/>
  <c r="FV708" i="52"/>
  <c r="GB852" i="52"/>
  <c r="FZ852" i="52"/>
  <c r="FY852" i="52"/>
  <c r="GC852" i="52"/>
  <c r="GE852" i="52"/>
  <c r="GH852" i="52"/>
  <c r="GA852" i="52"/>
  <c r="GD852" i="52"/>
  <c r="GG852" i="52"/>
  <c r="Z596" i="52"/>
  <c r="AC596" i="52" s="1"/>
  <c r="AA596" i="52"/>
  <c r="HY875" i="52"/>
  <c r="IF875" i="52" s="1"/>
  <c r="IB360" i="52"/>
  <c r="GP917" i="52"/>
  <c r="GT917" i="52"/>
  <c r="GS917" i="52"/>
  <c r="GU917" i="52"/>
  <c r="HY917" i="52"/>
  <c r="GR917" i="52"/>
  <c r="GQ917" i="52"/>
  <c r="GF875" i="52"/>
  <c r="EK245" i="52"/>
  <c r="EL245" i="52"/>
  <c r="EQ245" i="52"/>
  <c r="ER245" i="52"/>
  <c r="EP245" i="52"/>
  <c r="EM245" i="52"/>
  <c r="AA245" i="52"/>
  <c r="Z245" i="52"/>
  <c r="GE841" i="52"/>
  <c r="AC335" i="52"/>
  <c r="AC80" i="52"/>
  <c r="HN426" i="52"/>
  <c r="HM426" i="52"/>
  <c r="HO426" i="52"/>
  <c r="HP426" i="52"/>
  <c r="HQ426" i="52"/>
  <c r="GX257" i="52"/>
  <c r="GY257" i="52"/>
  <c r="GW257" i="52"/>
  <c r="GY585" i="52"/>
  <c r="GW585" i="52"/>
  <c r="GX229" i="52"/>
  <c r="GY229" i="52"/>
  <c r="GW229" i="52"/>
  <c r="HF431" i="52"/>
  <c r="HG431" i="52"/>
  <c r="HJ431" i="52"/>
  <c r="HA431" i="52"/>
  <c r="HC431" i="52"/>
  <c r="GP290" i="52"/>
  <c r="GU290" i="52"/>
  <c r="HY290" i="52"/>
  <c r="GR290" i="52"/>
  <c r="GS290" i="52"/>
  <c r="GT290" i="52"/>
  <c r="GQ290" i="52"/>
  <c r="GX254" i="52"/>
  <c r="GY254" i="52"/>
  <c r="GW254" i="52"/>
  <c r="GX182" i="52"/>
  <c r="GY182" i="52"/>
  <c r="GW182" i="52"/>
  <c r="GX833" i="52"/>
  <c r="GY833" i="52"/>
  <c r="GW833" i="52"/>
  <c r="GQ300" i="52"/>
  <c r="GP300" i="52"/>
  <c r="GU300" i="52"/>
  <c r="HY300" i="52"/>
  <c r="GR300" i="52"/>
  <c r="GS300" i="52"/>
  <c r="GT300" i="52"/>
  <c r="GY400" i="52"/>
  <c r="GX400" i="52"/>
  <c r="GW400" i="52"/>
  <c r="GY642" i="52"/>
  <c r="GX642" i="52"/>
  <c r="GW642" i="52"/>
  <c r="GR274" i="52"/>
  <c r="GS274" i="52"/>
  <c r="GT274" i="52"/>
  <c r="GQ274" i="52"/>
  <c r="GP274" i="52"/>
  <c r="GU274" i="52"/>
  <c r="HY274" i="52"/>
  <c r="GR294" i="52"/>
  <c r="GS294" i="52"/>
  <c r="GT294" i="52"/>
  <c r="GQ294" i="52"/>
  <c r="GP294" i="52"/>
  <c r="GU294" i="52"/>
  <c r="HY294" i="52"/>
  <c r="GY331" i="52"/>
  <c r="GW331" i="52"/>
  <c r="GX331" i="52"/>
  <c r="FU1004" i="52"/>
  <c r="FW1004" i="52" s="1"/>
  <c r="FV1004" i="52"/>
  <c r="GW260" i="52"/>
  <c r="GX260" i="52"/>
  <c r="GY260" i="52"/>
  <c r="GX178" i="52"/>
  <c r="GY178" i="52"/>
  <c r="GW178" i="52"/>
  <c r="GW234" i="52"/>
  <c r="GX234" i="52"/>
  <c r="GY234" i="52"/>
  <c r="GW278" i="52"/>
  <c r="GY278" i="52"/>
  <c r="GX278" i="52"/>
  <c r="GS185" i="52"/>
  <c r="GT185" i="52"/>
  <c r="GQ185" i="52"/>
  <c r="GU185" i="52"/>
  <c r="GR185" i="52"/>
  <c r="GP185" i="52"/>
  <c r="GY191" i="52"/>
  <c r="GX191" i="52"/>
  <c r="GW191" i="52"/>
  <c r="GQ234" i="52"/>
  <c r="HY234" i="52"/>
  <c r="GS234" i="52"/>
  <c r="HY283" i="52"/>
  <c r="GR283" i="52"/>
  <c r="GS283" i="52"/>
  <c r="GT283" i="52"/>
  <c r="GQ283" i="52"/>
  <c r="GP283" i="52"/>
  <c r="GU283" i="52"/>
  <c r="GX371" i="52"/>
  <c r="GY371" i="52"/>
  <c r="GW371" i="52"/>
  <c r="GX187" i="52"/>
  <c r="GW187" i="52"/>
  <c r="GY187" i="52"/>
  <c r="GJ197" i="52"/>
  <c r="GQ848" i="52"/>
  <c r="GU848" i="52"/>
  <c r="GR848" i="52"/>
  <c r="GS848" i="52"/>
  <c r="HY848" i="52"/>
  <c r="GP848" i="52"/>
  <c r="GT848" i="52"/>
  <c r="IF693" i="52"/>
  <c r="GY231" i="52"/>
  <c r="GW231" i="52"/>
  <c r="GX231" i="52"/>
  <c r="HB405" i="52"/>
  <c r="HF405" i="52"/>
  <c r="HJ405" i="52"/>
  <c r="HA405" i="52"/>
  <c r="HH405" i="52"/>
  <c r="GU280" i="52"/>
  <c r="HY280" i="52"/>
  <c r="GR280" i="52"/>
  <c r="GS280" i="52"/>
  <c r="GT280" i="52"/>
  <c r="GQ280" i="52"/>
  <c r="GP280" i="52"/>
  <c r="GX795" i="52"/>
  <c r="GY795" i="52"/>
  <c r="GW795" i="52"/>
  <c r="GY601" i="52"/>
  <c r="GW601" i="52"/>
  <c r="GX601" i="52"/>
  <c r="GP278" i="52"/>
  <c r="HY278" i="52"/>
  <c r="HB1050" i="52"/>
  <c r="HA1050" i="52"/>
  <c r="HF1050" i="52"/>
  <c r="HE1050" i="52"/>
  <c r="HK1050" i="52"/>
  <c r="GW247" i="52"/>
  <c r="GX247" i="52"/>
  <c r="GY247" i="52"/>
  <c r="HO448" i="52"/>
  <c r="HP448" i="52"/>
  <c r="HQ448" i="52"/>
  <c r="HN448" i="52"/>
  <c r="HM448" i="52"/>
  <c r="GQ241" i="52"/>
  <c r="GU241" i="52"/>
  <c r="GS241" i="52"/>
  <c r="GP241" i="52"/>
  <c r="GT241" i="52"/>
  <c r="GR241" i="52"/>
  <c r="HY241" i="52"/>
  <c r="GT918" i="52"/>
  <c r="GU918" i="52"/>
  <c r="GQ918" i="52"/>
  <c r="GS918" i="52"/>
  <c r="GR918" i="52"/>
  <c r="GP918" i="52"/>
  <c r="HQ444" i="52"/>
  <c r="HN444" i="52"/>
  <c r="HM444" i="52"/>
  <c r="GX192" i="52"/>
  <c r="GW192" i="52"/>
  <c r="GY192" i="52"/>
  <c r="GX167" i="52"/>
  <c r="GY167" i="52"/>
  <c r="GW167" i="52"/>
  <c r="GP192" i="52"/>
  <c r="GS192" i="52"/>
  <c r="GT192" i="52"/>
  <c r="GP286" i="52"/>
  <c r="GU286" i="52"/>
  <c r="HY286" i="52"/>
  <c r="GR286" i="52"/>
  <c r="GS286" i="52"/>
  <c r="GT286" i="52"/>
  <c r="GQ286" i="52"/>
  <c r="HU1019" i="52"/>
  <c r="HV1019" i="52"/>
  <c r="GX190" i="52"/>
  <c r="GW190" i="52"/>
  <c r="GY190" i="52"/>
  <c r="GX387" i="52"/>
  <c r="GY387" i="52"/>
  <c r="GW387" i="52"/>
  <c r="GX385" i="52"/>
  <c r="GY385" i="52"/>
  <c r="GW385" i="52"/>
  <c r="GT260" i="52"/>
  <c r="GR260" i="52"/>
  <c r="GS260" i="52"/>
  <c r="GY946" i="52"/>
  <c r="GX946" i="52"/>
  <c r="GW946" i="52"/>
  <c r="HO1037" i="52"/>
  <c r="HP1037" i="52"/>
  <c r="GX818" i="52"/>
  <c r="GY818" i="52"/>
  <c r="GW818" i="52"/>
  <c r="HM416" i="52"/>
  <c r="HO416" i="52"/>
  <c r="HP416" i="52"/>
  <c r="HQ416" i="52"/>
  <c r="GW650" i="52"/>
  <c r="GY650" i="52"/>
  <c r="GX650" i="52"/>
  <c r="GS132" i="52"/>
  <c r="GQ132" i="52"/>
  <c r="HY674" i="52"/>
  <c r="GS674" i="52"/>
  <c r="GU674" i="52"/>
  <c r="GR674" i="52"/>
  <c r="GQ674" i="52"/>
  <c r="GP674" i="52"/>
  <c r="GT674" i="52"/>
  <c r="GX251" i="52"/>
  <c r="GY251" i="52"/>
  <c r="GW251" i="52"/>
  <c r="HJ409" i="52"/>
  <c r="HA409" i="52"/>
  <c r="HI409" i="52"/>
  <c r="HC409" i="52"/>
  <c r="HD409" i="52"/>
  <c r="HG409" i="52"/>
  <c r="HH409" i="52"/>
  <c r="HK409" i="52"/>
  <c r="HE409" i="52"/>
  <c r="HB409" i="52"/>
  <c r="HF409" i="52"/>
  <c r="GJ199" i="52"/>
  <c r="GN199" i="52"/>
  <c r="GM199" i="52"/>
  <c r="GK199" i="52"/>
  <c r="GL199" i="52"/>
  <c r="GL110" i="52"/>
  <c r="GM110" i="52"/>
  <c r="GK110" i="52"/>
  <c r="GJ110" i="52"/>
  <c r="GN110" i="52"/>
  <c r="GS585" i="52"/>
  <c r="GQ585" i="52"/>
  <c r="GU585" i="52"/>
  <c r="GR585" i="52"/>
  <c r="GP585" i="52"/>
  <c r="GT585" i="52"/>
  <c r="HY585" i="52"/>
  <c r="HV992" i="52"/>
  <c r="HS992" i="52"/>
  <c r="HW992" i="52"/>
  <c r="HT992" i="52"/>
  <c r="HU992" i="52"/>
  <c r="FV107" i="52"/>
  <c r="FU107" i="52"/>
  <c r="FW107" i="52" s="1"/>
  <c r="GA431" i="52"/>
  <c r="GC431" i="52"/>
  <c r="GG431" i="52"/>
  <c r="FZ431" i="52"/>
  <c r="GB431" i="52"/>
  <c r="GD431" i="52"/>
  <c r="GH431" i="52"/>
  <c r="FY431" i="52"/>
  <c r="GE431" i="52"/>
  <c r="GF431" i="52"/>
  <c r="HZ431" i="52"/>
  <c r="GQ646" i="52"/>
  <c r="HY646" i="52"/>
  <c r="GP646" i="52"/>
  <c r="GT646" i="52"/>
  <c r="GS646" i="52"/>
  <c r="GU646" i="52"/>
  <c r="GR646" i="52"/>
  <c r="GR182" i="52"/>
  <c r="GT182" i="52"/>
  <c r="GQ182" i="52"/>
  <c r="GP182" i="52"/>
  <c r="GU182" i="52"/>
  <c r="GS182" i="52"/>
  <c r="Z59" i="52"/>
  <c r="AA59" i="52"/>
  <c r="Z21" i="52"/>
  <c r="AA21" i="52"/>
  <c r="AC760" i="52"/>
  <c r="HZ448" i="52"/>
  <c r="GN209" i="52"/>
  <c r="GK209" i="52"/>
  <c r="GL209" i="52"/>
  <c r="GM209" i="52"/>
  <c r="GJ209" i="52"/>
  <c r="HU218" i="52"/>
  <c r="HV218" i="52"/>
  <c r="HW218" i="52"/>
  <c r="HT218" i="52"/>
  <c r="HS218" i="52"/>
  <c r="GA276" i="52"/>
  <c r="GB276" i="52"/>
  <c r="GG276" i="52"/>
  <c r="GF276" i="52"/>
  <c r="HZ276" i="52"/>
  <c r="FY276" i="52"/>
  <c r="GE276" i="52"/>
  <c r="FZ276" i="52"/>
  <c r="GC276" i="52"/>
  <c r="GD276" i="52"/>
  <c r="GH276" i="52"/>
  <c r="EN898" i="52"/>
  <c r="EO898" i="52"/>
  <c r="EN971" i="52"/>
  <c r="EO971" i="52"/>
  <c r="GW854" i="52"/>
  <c r="GY854" i="52"/>
  <c r="GX854" i="52"/>
  <c r="HU148" i="52"/>
  <c r="HV148" i="52"/>
  <c r="HW148" i="52"/>
  <c r="HT148" i="52"/>
  <c r="HS148" i="52"/>
  <c r="EN389" i="52"/>
  <c r="EO389" i="52"/>
  <c r="HT212" i="52"/>
  <c r="HS212" i="52"/>
  <c r="HU212" i="52"/>
  <c r="HV212" i="52"/>
  <c r="HW212" i="52"/>
  <c r="GJ408" i="52"/>
  <c r="GN408" i="52"/>
  <c r="GM408" i="52"/>
  <c r="GK408" i="52"/>
  <c r="GL408" i="52"/>
  <c r="ES1004" i="52"/>
  <c r="IE1004" i="52"/>
  <c r="GF1004" i="52"/>
  <c r="IN1004" i="52"/>
  <c r="IO1004" i="52"/>
  <c r="AA688" i="52"/>
  <c r="Z688" i="52"/>
  <c r="EN1017" i="52"/>
  <c r="HY1017" i="52" s="1"/>
  <c r="EO1017" i="52"/>
  <c r="GS143" i="52"/>
  <c r="GQ143" i="52"/>
  <c r="GR143" i="52"/>
  <c r="GP143" i="52"/>
  <c r="GU143" i="52"/>
  <c r="GT143" i="52"/>
  <c r="EQ67" i="52"/>
  <c r="EL67" i="52"/>
  <c r="GF67" i="52" s="1"/>
  <c r="ER67" i="52"/>
  <c r="EP67" i="52"/>
  <c r="EM67" i="52"/>
  <c r="EK67" i="52"/>
  <c r="FU839" i="52"/>
  <c r="FW839" i="52" s="1"/>
  <c r="FV839" i="52"/>
  <c r="HB528" i="52"/>
  <c r="HI528" i="52"/>
  <c r="HG528" i="52"/>
  <c r="HE528" i="52"/>
  <c r="HJ528" i="52"/>
  <c r="HC528" i="52"/>
  <c r="HF528" i="52"/>
  <c r="HD528" i="52"/>
  <c r="HA528" i="52"/>
  <c r="HH528" i="52"/>
  <c r="HK528" i="52"/>
  <c r="AC168" i="52"/>
  <c r="HT693" i="52"/>
  <c r="HS693" i="52"/>
  <c r="HU693" i="52"/>
  <c r="HW693" i="52"/>
  <c r="HV693" i="52"/>
  <c r="GH418" i="52"/>
  <c r="FY418" i="52"/>
  <c r="GE418" i="52"/>
  <c r="GA418" i="52"/>
  <c r="GC418" i="52"/>
  <c r="GG418" i="52"/>
  <c r="FZ418" i="52"/>
  <c r="GB418" i="52"/>
  <c r="GD418" i="52"/>
  <c r="EP470" i="52"/>
  <c r="EL470" i="52"/>
  <c r="EM470" i="52"/>
  <c r="ER470" i="52"/>
  <c r="EK470" i="52"/>
  <c r="EQ470" i="52"/>
  <c r="Z189" i="52"/>
  <c r="AA189" i="52"/>
  <c r="FV398" i="52"/>
  <c r="FU398" i="52"/>
  <c r="FW398" i="52" s="1"/>
  <c r="ET398" i="52"/>
  <c r="GM1041" i="52"/>
  <c r="GJ1041" i="52"/>
  <c r="GN1041" i="52"/>
  <c r="GK1041" i="52"/>
  <c r="GL1041" i="52"/>
  <c r="EK162" i="52"/>
  <c r="EM162" i="52"/>
  <c r="ER162" i="52"/>
  <c r="EL162" i="52"/>
  <c r="EQ162" i="52"/>
  <c r="EP162" i="52"/>
  <c r="EM850" i="52"/>
  <c r="EQ850" i="52"/>
  <c r="ER850" i="52"/>
  <c r="EK850" i="52"/>
  <c r="EL850" i="52"/>
  <c r="EP850" i="52"/>
  <c r="GG435" i="52"/>
  <c r="FZ435" i="52"/>
  <c r="GB435" i="52"/>
  <c r="GD435" i="52"/>
  <c r="GH435" i="52"/>
  <c r="FY435" i="52"/>
  <c r="GE435" i="52"/>
  <c r="GA435" i="52"/>
  <c r="GC435" i="52"/>
  <c r="GY154" i="52"/>
  <c r="GX154" i="52"/>
  <c r="GW154" i="52"/>
  <c r="FV943" i="52"/>
  <c r="FU943" i="52"/>
  <c r="FW943" i="52" s="1"/>
  <c r="ET943" i="52"/>
  <c r="AC827" i="52"/>
  <c r="HG223" i="52"/>
  <c r="HF223" i="52"/>
  <c r="HK223" i="52"/>
  <c r="HA223" i="52"/>
  <c r="HD223" i="52"/>
  <c r="HI223" i="52"/>
  <c r="HE223" i="52"/>
  <c r="HJ223" i="52"/>
  <c r="HB223" i="52"/>
  <c r="HC223" i="52"/>
  <c r="HH223" i="52"/>
  <c r="FU424" i="52"/>
  <c r="FW424" i="52" s="1"/>
  <c r="FV424" i="52"/>
  <c r="AC682" i="52"/>
  <c r="EO786" i="52"/>
  <c r="EN786" i="52"/>
  <c r="HP609" i="52"/>
  <c r="HO609" i="52"/>
  <c r="HN609" i="52"/>
  <c r="HM609" i="52"/>
  <c r="HQ609" i="52"/>
  <c r="IE514" i="52"/>
  <c r="ES514" i="52"/>
  <c r="IN514" i="52"/>
  <c r="IO514" i="52"/>
  <c r="Z244" i="52"/>
  <c r="AA244" i="52"/>
  <c r="HF979" i="52"/>
  <c r="HB979" i="52"/>
  <c r="HH979" i="52"/>
  <c r="HE979" i="52"/>
  <c r="HC979" i="52"/>
  <c r="HJ979" i="52"/>
  <c r="HG979" i="52"/>
  <c r="HD979" i="52"/>
  <c r="HK979" i="52"/>
  <c r="HI979" i="52"/>
  <c r="HA979" i="52"/>
  <c r="Z672" i="52"/>
  <c r="AA672" i="52"/>
  <c r="EN257" i="52"/>
  <c r="EN263" i="52"/>
  <c r="EO263" i="52"/>
  <c r="EP271" i="52"/>
  <c r="EK271" i="52"/>
  <c r="ER271" i="52"/>
  <c r="EM271" i="52"/>
  <c r="EL271" i="52"/>
  <c r="EQ271" i="52"/>
  <c r="IJ673" i="52"/>
  <c r="IE770" i="52"/>
  <c r="ES770" i="52"/>
  <c r="IO770" i="52"/>
  <c r="IN770" i="52"/>
  <c r="AC184" i="52"/>
  <c r="AC839" i="52"/>
  <c r="EO404" i="52"/>
  <c r="EN404" i="52"/>
  <c r="EN773" i="52"/>
  <c r="EO773" i="52"/>
  <c r="EN728" i="52"/>
  <c r="EO728" i="52"/>
  <c r="GW1026" i="52"/>
  <c r="GY1026" i="52"/>
  <c r="GX1026" i="52"/>
  <c r="AC786" i="52"/>
  <c r="EO199" i="52"/>
  <c r="EN199" i="52"/>
  <c r="GG593" i="52"/>
  <c r="FY593" i="52"/>
  <c r="GE593" i="52"/>
  <c r="FZ593" i="52"/>
  <c r="GH593" i="52"/>
  <c r="GD593" i="52"/>
  <c r="GB593" i="52"/>
  <c r="GC593" i="52"/>
  <c r="GA593" i="52"/>
  <c r="EL385" i="52"/>
  <c r="EP385" i="52"/>
  <c r="ER385" i="52"/>
  <c r="EM385" i="52"/>
  <c r="EQ385" i="52"/>
  <c r="EK385" i="52"/>
  <c r="HK605" i="52"/>
  <c r="HC605" i="52"/>
  <c r="HD605" i="52"/>
  <c r="HI605" i="52"/>
  <c r="HH605" i="52"/>
  <c r="HB605" i="52"/>
  <c r="HE605" i="52"/>
  <c r="HG605" i="52"/>
  <c r="HJ605" i="52"/>
  <c r="HA605" i="52"/>
  <c r="HF605" i="52"/>
  <c r="IO756" i="52"/>
  <c r="IE756" i="52"/>
  <c r="ES756" i="52"/>
  <c r="IN756" i="52"/>
  <c r="HP206" i="52"/>
  <c r="HO206" i="52"/>
  <c r="HQ206" i="52"/>
  <c r="HN206" i="52"/>
  <c r="HM206" i="52"/>
  <c r="FV971" i="52"/>
  <c r="FU971" i="52"/>
  <c r="FW971" i="52" s="1"/>
  <c r="FU958" i="52"/>
  <c r="FW958" i="52" s="1"/>
  <c r="FV958" i="52"/>
  <c r="ET958" i="52"/>
  <c r="GS834" i="52"/>
  <c r="GQ834" i="52"/>
  <c r="GP834" i="52"/>
  <c r="GT834" i="52"/>
  <c r="GR834" i="52"/>
  <c r="GU834" i="52"/>
  <c r="HP246" i="52"/>
  <c r="HM246" i="52"/>
  <c r="HQ246" i="52"/>
  <c r="HO246" i="52"/>
  <c r="HN246" i="52"/>
  <c r="GC395" i="52"/>
  <c r="GB395" i="52"/>
  <c r="FY395" i="52"/>
  <c r="GA395" i="52"/>
  <c r="GG395" i="52"/>
  <c r="GE395" i="52"/>
  <c r="GF395" i="52"/>
  <c r="FZ395" i="52"/>
  <c r="HZ395" i="52"/>
  <c r="GD395" i="52"/>
  <c r="GH395" i="52"/>
  <c r="EO435" i="52"/>
  <c r="EN435" i="52"/>
  <c r="EM452" i="52"/>
  <c r="EL452" i="52"/>
  <c r="HZ452" i="52" s="1"/>
  <c r="ER452" i="52"/>
  <c r="EK452" i="52"/>
  <c r="EQ452" i="52"/>
  <c r="EP452" i="52"/>
  <c r="GU222" i="52"/>
  <c r="GT222" i="52"/>
  <c r="GS222" i="52"/>
  <c r="GQ222" i="52"/>
  <c r="GR222" i="52"/>
  <c r="GP222" i="52"/>
  <c r="IL337" i="52"/>
  <c r="IM337" i="52"/>
  <c r="IK337" i="52"/>
  <c r="EP231" i="52"/>
  <c r="ER231" i="52"/>
  <c r="EM231" i="52"/>
  <c r="EQ231" i="52"/>
  <c r="EK231" i="52"/>
  <c r="EL231" i="52"/>
  <c r="AC758" i="52"/>
  <c r="HG394" i="52"/>
  <c r="HE394" i="52"/>
  <c r="HK394" i="52"/>
  <c r="HD394" i="52"/>
  <c r="HB394" i="52"/>
  <c r="HF394" i="52"/>
  <c r="HJ394" i="52"/>
  <c r="HH394" i="52"/>
  <c r="HA394" i="52"/>
  <c r="HC394" i="52"/>
  <c r="HI394" i="52"/>
  <c r="HY932" i="52"/>
  <c r="IF932" i="52" s="1"/>
  <c r="HZ932" i="52"/>
  <c r="EN424" i="52"/>
  <c r="EO424" i="52"/>
  <c r="EL199" i="52"/>
  <c r="EN1042" i="52"/>
  <c r="EO1042" i="52"/>
  <c r="IL248" i="52"/>
  <c r="IB248" i="52"/>
  <c r="IM248" i="52"/>
  <c r="IK248" i="52"/>
  <c r="GB104" i="52"/>
  <c r="GG104" i="52"/>
  <c r="FY104" i="52"/>
  <c r="GD104" i="52"/>
  <c r="GH104" i="52"/>
  <c r="GA104" i="52"/>
  <c r="GC104" i="52"/>
  <c r="GE104" i="52"/>
  <c r="HZ104" i="52"/>
  <c r="FZ104" i="52"/>
  <c r="GF104" i="52"/>
  <c r="GN268" i="52"/>
  <c r="GK268" i="52"/>
  <c r="GJ268" i="52"/>
  <c r="GM268" i="52"/>
  <c r="GL268" i="52"/>
  <c r="EO815" i="52"/>
  <c r="EN815" i="52"/>
  <c r="AC1032" i="52"/>
  <c r="GX528" i="52"/>
  <c r="GW528" i="52"/>
  <c r="GY528" i="52"/>
  <c r="EQ180" i="52"/>
  <c r="EP180" i="52"/>
  <c r="EK180" i="52"/>
  <c r="EM180" i="52"/>
  <c r="ER180" i="52"/>
  <c r="EL180" i="52"/>
  <c r="HZ180" i="52" s="1"/>
  <c r="IN316" i="52"/>
  <c r="IE316" i="52"/>
  <c r="ES316" i="52"/>
  <c r="IO316" i="52"/>
  <c r="IE506" i="52"/>
  <c r="ES506" i="52"/>
  <c r="IN506" i="52"/>
  <c r="IO506" i="52"/>
  <c r="EN307" i="52"/>
  <c r="HY307" i="52" s="1"/>
  <c r="EO307" i="52"/>
  <c r="EQ712" i="52"/>
  <c r="EM712" i="52"/>
  <c r="ER712" i="52"/>
  <c r="EK712" i="52"/>
  <c r="EP712" i="52"/>
  <c r="EL712" i="52"/>
  <c r="HS451" i="52"/>
  <c r="ER265" i="52"/>
  <c r="EM265" i="52"/>
  <c r="EL265" i="52"/>
  <c r="EQ265" i="52"/>
  <c r="EK265" i="52"/>
  <c r="EP265" i="52"/>
  <c r="EM889" i="52"/>
  <c r="EQ889" i="52"/>
  <c r="EK889" i="52"/>
  <c r="EP889" i="52"/>
  <c r="ER889" i="52"/>
  <c r="EL889" i="52"/>
  <c r="AC81" i="52"/>
  <c r="EL310" i="52"/>
  <c r="GF310" i="52" s="1"/>
  <c r="EK310" i="52"/>
  <c r="EM310" i="52"/>
  <c r="EP310" i="52"/>
  <c r="EQ310" i="52"/>
  <c r="ER310" i="52"/>
  <c r="EO827" i="52"/>
  <c r="EN827" i="52"/>
  <c r="IO713" i="52"/>
  <c r="IE713" i="52"/>
  <c r="ES713" i="52"/>
  <c r="IN713" i="52"/>
  <c r="GL1043" i="52"/>
  <c r="GM1043" i="52"/>
  <c r="GJ1043" i="52"/>
  <c r="GN1043" i="52"/>
  <c r="GK1043" i="52"/>
  <c r="EL1005" i="52"/>
  <c r="EK1005" i="52"/>
  <c r="EP1005" i="52"/>
  <c r="EM1005" i="52"/>
  <c r="EQ1005" i="52"/>
  <c r="ER1005" i="52"/>
  <c r="HZ552" i="52"/>
  <c r="HY552" i="52"/>
  <c r="GX369" i="52"/>
  <c r="GY369" i="52"/>
  <c r="GW369" i="52"/>
  <c r="AC44" i="52"/>
  <c r="AC195" i="52"/>
  <c r="FY153" i="52"/>
  <c r="GD153" i="52"/>
  <c r="FZ153" i="52"/>
  <c r="GC153" i="52"/>
  <c r="GH153" i="52"/>
  <c r="GG153" i="52"/>
  <c r="GA153" i="52"/>
  <c r="GB153" i="52"/>
  <c r="GE153" i="52"/>
  <c r="EM422" i="52"/>
  <c r="EK422" i="52"/>
  <c r="EP422" i="52"/>
  <c r="ER422" i="52"/>
  <c r="EL422" i="52"/>
  <c r="GF422" i="52" s="1"/>
  <c r="EQ422" i="52"/>
  <c r="GR966" i="52"/>
  <c r="GS966" i="52"/>
  <c r="GU966" i="52"/>
  <c r="GP966" i="52"/>
  <c r="GT966" i="52"/>
  <c r="GQ966" i="52"/>
  <c r="HY966" i="52"/>
  <c r="EN643" i="52"/>
  <c r="EO643" i="52"/>
  <c r="ES166" i="52"/>
  <c r="IE166" i="52"/>
  <c r="IO166" i="52"/>
  <c r="IN166" i="52"/>
  <c r="IN985" i="52"/>
  <c r="IE985" i="52"/>
  <c r="ES985" i="52"/>
  <c r="IO985" i="52"/>
  <c r="EN526" i="52"/>
  <c r="HY526" i="52" s="1"/>
  <c r="EO526" i="52"/>
  <c r="ER635" i="52"/>
  <c r="EL635" i="52"/>
  <c r="EP635" i="52"/>
  <c r="EK635" i="52"/>
  <c r="EQ635" i="52"/>
  <c r="EM635" i="52"/>
  <c r="EP434" i="52"/>
  <c r="ER434" i="52"/>
  <c r="EL434" i="52"/>
  <c r="EQ434" i="52"/>
  <c r="EM434" i="52"/>
  <c r="EK434" i="52"/>
  <c r="AA180" i="52"/>
  <c r="Z180" i="52"/>
  <c r="GY599" i="52"/>
  <c r="GW599" i="52"/>
  <c r="GX599" i="52"/>
  <c r="GX186" i="52"/>
  <c r="GW186" i="52"/>
  <c r="GY186" i="52"/>
  <c r="EK817" i="52"/>
  <c r="EQ817" i="52"/>
  <c r="EL817" i="52"/>
  <c r="EP817" i="52"/>
  <c r="ER817" i="52"/>
  <c r="EM817" i="52"/>
  <c r="IE739" i="52"/>
  <c r="ES739" i="52"/>
  <c r="IO739" i="52"/>
  <c r="IN739" i="52"/>
  <c r="EN427" i="52"/>
  <c r="EO427" i="52"/>
  <c r="ES179" i="52"/>
  <c r="IE179" i="52"/>
  <c r="IO179" i="52"/>
  <c r="IN179" i="52"/>
  <c r="ER730" i="52"/>
  <c r="EK730" i="52"/>
  <c r="EP730" i="52"/>
  <c r="EL730" i="52"/>
  <c r="EQ730" i="52"/>
  <c r="EM730" i="52"/>
  <c r="EO840" i="52"/>
  <c r="EN840" i="52"/>
  <c r="EM1050" i="52"/>
  <c r="GW464" i="52"/>
  <c r="GY464" i="52"/>
  <c r="GX464" i="52"/>
  <c r="HE536" i="52"/>
  <c r="HJ536" i="52"/>
  <c r="HC536" i="52"/>
  <c r="HF536" i="52"/>
  <c r="HD536" i="52"/>
  <c r="HA536" i="52"/>
  <c r="HH536" i="52"/>
  <c r="HK536" i="52"/>
  <c r="HB536" i="52"/>
  <c r="HI536" i="52"/>
  <c r="HG536" i="52"/>
  <c r="EN270" i="52"/>
  <c r="EO270" i="52"/>
  <c r="EO787" i="52"/>
  <c r="EN787" i="52"/>
  <c r="EL290" i="52"/>
  <c r="EP290" i="52"/>
  <c r="ER290" i="52"/>
  <c r="EQ290" i="52"/>
  <c r="EK290" i="52"/>
  <c r="EM290" i="52"/>
  <c r="EN231" i="52"/>
  <c r="IE720" i="52"/>
  <c r="ES720" i="52"/>
  <c r="IO720" i="52"/>
  <c r="IN720" i="52"/>
  <c r="EL627" i="52"/>
  <c r="EP627" i="52"/>
  <c r="EK627" i="52"/>
  <c r="EQ627" i="52"/>
  <c r="ER627" i="52"/>
  <c r="EM627" i="52"/>
  <c r="IE487" i="52"/>
  <c r="ES487" i="52"/>
  <c r="IN487" i="52"/>
  <c r="IO487" i="52"/>
  <c r="IM669" i="52"/>
  <c r="IL669" i="52"/>
  <c r="IK669" i="52"/>
  <c r="ES189" i="52"/>
  <c r="IE189" i="52"/>
  <c r="IO189" i="52"/>
  <c r="IN189" i="52"/>
  <c r="EN447" i="52"/>
  <c r="EO447" i="52"/>
  <c r="HB372" i="52"/>
  <c r="HF372" i="52"/>
  <c r="HJ372" i="52"/>
  <c r="HC372" i="52"/>
  <c r="HE372" i="52"/>
  <c r="HG372" i="52"/>
  <c r="HI372" i="52"/>
  <c r="HK372" i="52"/>
  <c r="HA372" i="52"/>
  <c r="HD372" i="52"/>
  <c r="HH372" i="52"/>
  <c r="ER824" i="52"/>
  <c r="EM824" i="52"/>
  <c r="EK824" i="52"/>
  <c r="EL824" i="52"/>
  <c r="EP824" i="52"/>
  <c r="EQ824" i="52"/>
  <c r="ER533" i="52"/>
  <c r="EL533" i="52"/>
  <c r="EP533" i="52"/>
  <c r="EK533" i="52"/>
  <c r="EQ533" i="52"/>
  <c r="EM533" i="52"/>
  <c r="AA399" i="52"/>
  <c r="Z399" i="52"/>
  <c r="ES768" i="52"/>
  <c r="IO768" i="52"/>
  <c r="IE768" i="52"/>
  <c r="IN768" i="52"/>
  <c r="EK396" i="52"/>
  <c r="ER396" i="52"/>
  <c r="EL396" i="52"/>
  <c r="EM396" i="52"/>
  <c r="EQ396" i="52"/>
  <c r="EP396" i="52"/>
  <c r="IO871" i="52"/>
  <c r="ES871" i="52"/>
  <c r="IE871" i="52"/>
  <c r="IN871" i="52"/>
  <c r="IB592" i="52"/>
  <c r="IK592" i="52"/>
  <c r="IL592" i="52"/>
  <c r="IM592" i="52"/>
  <c r="ET230" i="52"/>
  <c r="FV230" i="52"/>
  <c r="FU230" i="52"/>
  <c r="GY578" i="52"/>
  <c r="GW578" i="52"/>
  <c r="GX578" i="52"/>
  <c r="IE481" i="52"/>
  <c r="ES481" i="52"/>
  <c r="IN481" i="52"/>
  <c r="IO481" i="52"/>
  <c r="EN496" i="52"/>
  <c r="EO496" i="52"/>
  <c r="HI808" i="52"/>
  <c r="HB808" i="52"/>
  <c r="HF808" i="52"/>
  <c r="HC808" i="52"/>
  <c r="HJ808" i="52"/>
  <c r="HG808" i="52"/>
  <c r="HA808" i="52"/>
  <c r="HK808" i="52"/>
  <c r="HE808" i="52"/>
  <c r="HD808" i="52"/>
  <c r="HH808" i="52"/>
  <c r="EP612" i="52"/>
  <c r="EK612" i="52"/>
  <c r="EQ612" i="52"/>
  <c r="EM612" i="52"/>
  <c r="ER612" i="52"/>
  <c r="EL612" i="52"/>
  <c r="EO680" i="52"/>
  <c r="EN680" i="52"/>
  <c r="HY680" i="52" s="1"/>
  <c r="HU135" i="52"/>
  <c r="HV135" i="52"/>
  <c r="HW135" i="52"/>
  <c r="HT135" i="52"/>
  <c r="HS135" i="52"/>
  <c r="IE458" i="52"/>
  <c r="ES458" i="52"/>
  <c r="IN458" i="52"/>
  <c r="IO458" i="52"/>
  <c r="EO772" i="52"/>
  <c r="EN772" i="52"/>
  <c r="HY772" i="52" s="1"/>
  <c r="EQ898" i="52"/>
  <c r="ER898" i="52"/>
  <c r="EK898" i="52"/>
  <c r="EL898" i="52"/>
  <c r="EP898" i="52"/>
  <c r="EM898" i="52"/>
  <c r="EO720" i="52"/>
  <c r="EN720" i="52"/>
  <c r="HY720" i="52" s="1"/>
  <c r="EO196" i="52"/>
  <c r="EN196" i="52"/>
  <c r="EN747" i="52"/>
  <c r="EO747" i="52"/>
  <c r="EL350" i="52"/>
  <c r="EK350" i="52"/>
  <c r="EM350" i="52"/>
  <c r="EQ350" i="52"/>
  <c r="EP350" i="52"/>
  <c r="ER350" i="52"/>
  <c r="HT203" i="52"/>
  <c r="HS203" i="52"/>
  <c r="HU203" i="52"/>
  <c r="HV203" i="52"/>
  <c r="HW203" i="52"/>
  <c r="EO235" i="52"/>
  <c r="EN235" i="52"/>
  <c r="FV215" i="52"/>
  <c r="FU215" i="52"/>
  <c r="FW215" i="52" s="1"/>
  <c r="EN910" i="52"/>
  <c r="EO910" i="52"/>
  <c r="GU904" i="52"/>
  <c r="GP904" i="52"/>
  <c r="GT904" i="52"/>
  <c r="GQ904" i="52"/>
  <c r="GR904" i="52"/>
  <c r="GS904" i="52"/>
  <c r="IN902" i="52"/>
  <c r="IE902" i="52"/>
  <c r="ES902" i="52"/>
  <c r="IO902" i="52"/>
  <c r="AC256" i="52"/>
  <c r="AC726" i="52"/>
  <c r="EO169" i="52"/>
  <c r="EN169" i="52"/>
  <c r="EM1019" i="52"/>
  <c r="HS926" i="52"/>
  <c r="HW926" i="52"/>
  <c r="HV926" i="52"/>
  <c r="HT926" i="52"/>
  <c r="HU926" i="52"/>
  <c r="GM698" i="52"/>
  <c r="GN698" i="52"/>
  <c r="GJ698" i="52"/>
  <c r="GL698" i="52"/>
  <c r="GK698" i="52"/>
  <c r="EM499" i="52"/>
  <c r="EQ499" i="52"/>
  <c r="ER499" i="52"/>
  <c r="EL499" i="52"/>
  <c r="GF499" i="52" s="1"/>
  <c r="EP499" i="52"/>
  <c r="EK499" i="52"/>
  <c r="AC437" i="52"/>
  <c r="HY185" i="52"/>
  <c r="ES510" i="52"/>
  <c r="IN510" i="52"/>
  <c r="IE510" i="52"/>
  <c r="IO510" i="52"/>
  <c r="IE497" i="52"/>
  <c r="ES497" i="52"/>
  <c r="IN497" i="52"/>
  <c r="IO497" i="52"/>
  <c r="IE992" i="52"/>
  <c r="ES992" i="52"/>
  <c r="IO992" i="52"/>
  <c r="IN992" i="52"/>
  <c r="IN680" i="52"/>
  <c r="IE680" i="52"/>
  <c r="ES680" i="52"/>
  <c r="IO680" i="52"/>
  <c r="EO655" i="52"/>
  <c r="EN655" i="52"/>
  <c r="EK822" i="52"/>
  <c r="EQ822" i="52"/>
  <c r="EL822" i="52"/>
  <c r="EP822" i="52"/>
  <c r="EM822" i="52"/>
  <c r="ER822" i="52"/>
  <c r="EN261" i="52"/>
  <c r="EO261" i="52"/>
  <c r="IO191" i="52"/>
  <c r="ES191" i="52"/>
  <c r="IE191" i="52"/>
  <c r="IN191" i="52"/>
  <c r="GE684" i="52"/>
  <c r="FY684" i="52"/>
  <c r="GG684" i="52"/>
  <c r="GC684" i="52"/>
  <c r="GB684" i="52"/>
  <c r="GA684" i="52"/>
  <c r="FZ684" i="52"/>
  <c r="GD684" i="52"/>
  <c r="GH684" i="52"/>
  <c r="GX220" i="52"/>
  <c r="GW220" i="52"/>
  <c r="GY220" i="52"/>
  <c r="ET355" i="52"/>
  <c r="FV355" i="52"/>
  <c r="FU355" i="52"/>
  <c r="FW355" i="52" s="1"/>
  <c r="GW303" i="52"/>
  <c r="GY303" i="52"/>
  <c r="GX303" i="52"/>
  <c r="EO672" i="52"/>
  <c r="EN672" i="52"/>
  <c r="FU932" i="52"/>
  <c r="FW932" i="52" s="1"/>
  <c r="FV932" i="52"/>
  <c r="ER519" i="52"/>
  <c r="EP519" i="52"/>
  <c r="EL519" i="52"/>
  <c r="HZ519" i="52" s="1"/>
  <c r="EM519" i="52"/>
  <c r="EK519" i="52"/>
  <c r="EQ519" i="52"/>
  <c r="HG225" i="52"/>
  <c r="HA225" i="52"/>
  <c r="HK225" i="52"/>
  <c r="HF225" i="52"/>
  <c r="HD225" i="52"/>
  <c r="HI225" i="52"/>
  <c r="HE225" i="52"/>
  <c r="HJ225" i="52"/>
  <c r="HB225" i="52"/>
  <c r="HC225" i="52"/>
  <c r="HH225" i="52"/>
  <c r="AC896" i="52"/>
  <c r="GH384" i="52"/>
  <c r="FY384" i="52"/>
  <c r="GG384" i="52"/>
  <c r="GA384" i="52"/>
  <c r="GC384" i="52"/>
  <c r="GE384" i="52"/>
  <c r="GF384" i="52"/>
  <c r="GB384" i="52"/>
  <c r="HZ384" i="52"/>
  <c r="FZ384" i="52"/>
  <c r="GD384" i="52"/>
  <c r="AA432" i="52"/>
  <c r="Z432" i="52"/>
  <c r="IN891" i="52"/>
  <c r="IE891" i="52"/>
  <c r="ES891" i="52"/>
  <c r="IO891" i="52"/>
  <c r="AC529" i="52"/>
  <c r="GS107" i="52"/>
  <c r="GR107" i="52"/>
  <c r="GT107" i="52"/>
  <c r="GQ107" i="52"/>
  <c r="GU107" i="52"/>
  <c r="GP107" i="52"/>
  <c r="EO608" i="52"/>
  <c r="EN608" i="52"/>
  <c r="HY608" i="52" s="1"/>
  <c r="AC752" i="52"/>
  <c r="GW384" i="52"/>
  <c r="GX384" i="52"/>
  <c r="GY384" i="52"/>
  <c r="GR246" i="52"/>
  <c r="GQ246" i="52"/>
  <c r="GU246" i="52"/>
  <c r="HY246" i="52"/>
  <c r="GS246" i="52"/>
  <c r="GP246" i="52"/>
  <c r="GT246" i="52"/>
  <c r="IN310" i="52"/>
  <c r="IE310" i="52"/>
  <c r="ES310" i="52"/>
  <c r="IO310" i="52"/>
  <c r="EL200" i="52"/>
  <c r="EP200" i="52"/>
  <c r="EM200" i="52"/>
  <c r="EQ200" i="52"/>
  <c r="EK200" i="52"/>
  <c r="ER200" i="52"/>
  <c r="EN350" i="52"/>
  <c r="EO350" i="52"/>
  <c r="EL726" i="52"/>
  <c r="GF726" i="52" s="1"/>
  <c r="EQ726" i="52"/>
  <c r="ER726" i="52"/>
  <c r="EK726" i="52"/>
  <c r="EP726" i="52"/>
  <c r="EM726" i="52"/>
  <c r="ER671" i="52"/>
  <c r="EM671" i="52"/>
  <c r="EL671" i="52"/>
  <c r="EP671" i="52"/>
  <c r="EK671" i="52"/>
  <c r="EQ671" i="52"/>
  <c r="EL628" i="52"/>
  <c r="HZ628" i="52" s="1"/>
  <c r="EP628" i="52"/>
  <c r="EK628" i="52"/>
  <c r="EQ628" i="52"/>
  <c r="EM628" i="52"/>
  <c r="ER628" i="52"/>
  <c r="GP951" i="52"/>
  <c r="GT951" i="52"/>
  <c r="GS951" i="52"/>
  <c r="GR951" i="52"/>
  <c r="GU951" i="52"/>
  <c r="GQ951" i="52"/>
  <c r="HY951" i="52"/>
  <c r="EM678" i="52"/>
  <c r="ER678" i="52"/>
  <c r="EQ678" i="52"/>
  <c r="EL678" i="52"/>
  <c r="EK678" i="52"/>
  <c r="EP678" i="52"/>
  <c r="GX147" i="52"/>
  <c r="GW147" i="52"/>
  <c r="GY147" i="52"/>
  <c r="EO963" i="52"/>
  <c r="EN963" i="52"/>
  <c r="EP550" i="52"/>
  <c r="EM550" i="52"/>
  <c r="ER550" i="52"/>
  <c r="EK550" i="52"/>
  <c r="EQ550" i="52"/>
  <c r="EL550" i="52"/>
  <c r="GM292" i="52"/>
  <c r="GL292" i="52"/>
  <c r="GN292" i="52"/>
  <c r="GK292" i="52"/>
  <c r="GJ292" i="52"/>
  <c r="ER354" i="52"/>
  <c r="EQ354" i="52"/>
  <c r="EK354" i="52"/>
  <c r="EL354" i="52"/>
  <c r="EP354" i="52"/>
  <c r="EM354" i="52"/>
  <c r="AA556" i="52"/>
  <c r="Z556" i="52"/>
  <c r="EO185" i="52"/>
  <c r="IE340" i="52"/>
  <c r="ES340" i="52"/>
  <c r="IN340" i="52"/>
  <c r="IO340" i="52"/>
  <c r="HC136" i="52"/>
  <c r="HH136" i="52"/>
  <c r="HG136" i="52"/>
  <c r="HA136" i="52"/>
  <c r="HK136" i="52"/>
  <c r="HF136" i="52"/>
  <c r="HD136" i="52"/>
  <c r="HI136" i="52"/>
  <c r="HE136" i="52"/>
  <c r="HJ136" i="52"/>
  <c r="HB136" i="52"/>
  <c r="ER722" i="52"/>
  <c r="EK722" i="52"/>
  <c r="EP722" i="52"/>
  <c r="EL722" i="52"/>
  <c r="GF722" i="52" s="1"/>
  <c r="EQ722" i="52"/>
  <c r="EM722" i="52"/>
  <c r="EL652" i="52"/>
  <c r="GF652" i="52" s="1"/>
  <c r="EP652" i="52"/>
  <c r="EK652" i="52"/>
  <c r="EQ652" i="52"/>
  <c r="EM652" i="52"/>
  <c r="ER652" i="52"/>
  <c r="ET834" i="52"/>
  <c r="IL613" i="52"/>
  <c r="IM613" i="52"/>
  <c r="IB613" i="52"/>
  <c r="IK613" i="52"/>
  <c r="EQ281" i="52"/>
  <c r="EL281" i="52"/>
  <c r="EP281" i="52"/>
  <c r="EK281" i="52"/>
  <c r="ER281" i="52"/>
  <c r="EM281" i="52"/>
  <c r="HF904" i="52"/>
  <c r="HD904" i="52"/>
  <c r="HK904" i="52"/>
  <c r="HH904" i="52"/>
  <c r="HB904" i="52"/>
  <c r="HC904" i="52"/>
  <c r="HG904" i="52"/>
  <c r="HI904" i="52"/>
  <c r="HE904" i="52"/>
  <c r="HJ904" i="52"/>
  <c r="HA904" i="52"/>
  <c r="IE473" i="52"/>
  <c r="ES473" i="52"/>
  <c r="IN473" i="52"/>
  <c r="IO473" i="52"/>
  <c r="EP110" i="52"/>
  <c r="GX408" i="52"/>
  <c r="GW408" i="52"/>
  <c r="GY408" i="52"/>
  <c r="EN516" i="52"/>
  <c r="HY516" i="52" s="1"/>
  <c r="EO516" i="52"/>
  <c r="AC296" i="52"/>
  <c r="HN413" i="52"/>
  <c r="HP413" i="52"/>
  <c r="HO413" i="52"/>
  <c r="HM413" i="52"/>
  <c r="HQ413" i="52"/>
  <c r="HO211" i="52"/>
  <c r="HQ211" i="52"/>
  <c r="HN211" i="52"/>
  <c r="HM211" i="52"/>
  <c r="HP211" i="52"/>
  <c r="GR532" i="52"/>
  <c r="GQ532" i="52"/>
  <c r="GS532" i="52"/>
  <c r="GP532" i="52"/>
  <c r="GT532" i="52"/>
  <c r="GU532" i="52"/>
  <c r="GC149" i="52"/>
  <c r="GH149" i="52"/>
  <c r="GG149" i="52"/>
  <c r="GA149" i="52"/>
  <c r="GB149" i="52"/>
  <c r="GE149" i="52"/>
  <c r="FY149" i="52"/>
  <c r="GD149" i="52"/>
  <c r="FZ149" i="52"/>
  <c r="HO968" i="52"/>
  <c r="HP968" i="52"/>
  <c r="HM968" i="52"/>
  <c r="HQ968" i="52"/>
  <c r="HN968" i="52"/>
  <c r="HM876" i="52"/>
  <c r="HP876" i="52"/>
  <c r="HO876" i="52"/>
  <c r="HQ876" i="52"/>
  <c r="HN876" i="52"/>
  <c r="GF569" i="52"/>
  <c r="HZ569" i="52"/>
  <c r="GG569" i="52"/>
  <c r="FY569" i="52"/>
  <c r="GE569" i="52"/>
  <c r="FZ569" i="52"/>
  <c r="GH569" i="52"/>
  <c r="GB569" i="52"/>
  <c r="GD569" i="52"/>
  <c r="GA569" i="52"/>
  <c r="GC569" i="52"/>
  <c r="FU834" i="52"/>
  <c r="FW834" i="52" s="1"/>
  <c r="FV834" i="52"/>
  <c r="EO488" i="52"/>
  <c r="EN488" i="52"/>
  <c r="HY488" i="52" s="1"/>
  <c r="FV151" i="52"/>
  <c r="FU151" i="52"/>
  <c r="FW151" i="52" s="1"/>
  <c r="EO428" i="52"/>
  <c r="EN428" i="52"/>
  <c r="HY428" i="52" s="1"/>
  <c r="EM253" i="52"/>
  <c r="EL253" i="52"/>
  <c r="EP253" i="52"/>
  <c r="EQ253" i="52"/>
  <c r="EK253" i="52"/>
  <c r="ER253" i="52"/>
  <c r="HE143" i="52"/>
  <c r="HJ143" i="52"/>
  <c r="HB143" i="52"/>
  <c r="HC143" i="52"/>
  <c r="HH143" i="52"/>
  <c r="HG143" i="52"/>
  <c r="HA143" i="52"/>
  <c r="HK143" i="52"/>
  <c r="HF143" i="52"/>
  <c r="HD143" i="52"/>
  <c r="HI143" i="52"/>
  <c r="IE1041" i="52"/>
  <c r="ES1041" i="52"/>
  <c r="IO1041" i="52"/>
  <c r="GF1041" i="52"/>
  <c r="IN1041" i="52"/>
  <c r="EO664" i="52"/>
  <c r="EN664" i="52"/>
  <c r="FZ304" i="52"/>
  <c r="GC304" i="52"/>
  <c r="GD304" i="52"/>
  <c r="GF304" i="52"/>
  <c r="GH304" i="52"/>
  <c r="HZ304" i="52"/>
  <c r="GA304" i="52"/>
  <c r="GB304" i="52"/>
  <c r="GG304" i="52"/>
  <c r="FY304" i="52"/>
  <c r="GE304" i="52"/>
  <c r="EL444" i="52"/>
  <c r="AA305" i="52"/>
  <c r="Z305" i="52"/>
  <c r="Z241" i="52"/>
  <c r="AA241" i="52"/>
  <c r="Z828" i="52"/>
  <c r="AA828" i="52"/>
  <c r="EN906" i="52"/>
  <c r="EO906" i="52"/>
  <c r="ER737" i="52"/>
  <c r="EK737" i="52"/>
  <c r="EP737" i="52"/>
  <c r="EL737" i="52"/>
  <c r="EQ737" i="52"/>
  <c r="EM737" i="52"/>
  <c r="EN271" i="52"/>
  <c r="EO271" i="52"/>
  <c r="EN719" i="52"/>
  <c r="EO719" i="52"/>
  <c r="EM117" i="52"/>
  <c r="ER117" i="52"/>
  <c r="EL117" i="52"/>
  <c r="EQ117" i="52"/>
  <c r="EK117" i="52"/>
  <c r="EP117" i="52"/>
  <c r="ET79" i="52"/>
  <c r="FU79" i="52"/>
  <c r="FW79" i="52" s="1"/>
  <c r="FV79" i="52"/>
  <c r="GX230" i="52"/>
  <c r="GY230" i="52"/>
  <c r="GW230" i="52"/>
  <c r="EM723" i="52"/>
  <c r="ER723" i="52"/>
  <c r="EK723" i="52"/>
  <c r="EP723" i="52"/>
  <c r="EL723" i="52"/>
  <c r="EQ723" i="52"/>
  <c r="GJ150" i="52"/>
  <c r="GN150" i="52"/>
  <c r="GK150" i="52"/>
  <c r="GL150" i="52"/>
  <c r="GM150" i="52"/>
  <c r="GJ872" i="52"/>
  <c r="GN872" i="52"/>
  <c r="GM872" i="52"/>
  <c r="GK872" i="52"/>
  <c r="GL872" i="52"/>
  <c r="FZ539" i="52"/>
  <c r="GC539" i="52"/>
  <c r="GH539" i="52"/>
  <c r="GB539" i="52"/>
  <c r="GE539" i="52"/>
  <c r="GA539" i="52"/>
  <c r="GG539" i="52"/>
  <c r="FY539" i="52"/>
  <c r="GD539" i="52"/>
  <c r="HQ966" i="52"/>
  <c r="HM966" i="52"/>
  <c r="HO966" i="52"/>
  <c r="HP966" i="52"/>
  <c r="HN966" i="52"/>
  <c r="HM599" i="52"/>
  <c r="HQ599" i="52"/>
  <c r="HO599" i="52"/>
  <c r="HN599" i="52"/>
  <c r="HP599" i="52"/>
  <c r="EK449" i="52"/>
  <c r="EP449" i="52"/>
  <c r="ER449" i="52"/>
  <c r="EL449" i="52"/>
  <c r="EQ449" i="52"/>
  <c r="EM449" i="52"/>
  <c r="FU1017" i="52"/>
  <c r="FW1017" i="52" s="1"/>
  <c r="FV1017" i="52"/>
  <c r="EN275" i="52"/>
  <c r="EO275" i="52"/>
  <c r="IO994" i="52"/>
  <c r="IE994" i="52"/>
  <c r="ES994" i="52"/>
  <c r="IN994" i="52"/>
  <c r="ER301" i="52"/>
  <c r="EM301" i="52"/>
  <c r="EL301" i="52"/>
  <c r="EQ301" i="52"/>
  <c r="EP301" i="52"/>
  <c r="EK301" i="52"/>
  <c r="EN715" i="52"/>
  <c r="HY715" i="52" s="1"/>
  <c r="EO715" i="52"/>
  <c r="EP256" i="52"/>
  <c r="ER256" i="52"/>
  <c r="EQ256" i="52"/>
  <c r="EM256" i="52"/>
  <c r="EK256" i="52"/>
  <c r="EL256" i="52"/>
  <c r="HP154" i="52"/>
  <c r="HO154" i="52"/>
  <c r="HQ154" i="52"/>
  <c r="HN154" i="52"/>
  <c r="HM154" i="52"/>
  <c r="EN727" i="52"/>
  <c r="EO727" i="52"/>
  <c r="EK417" i="52"/>
  <c r="ER542" i="52"/>
  <c r="EK542" i="52"/>
  <c r="EQ542" i="52"/>
  <c r="EL542" i="52"/>
  <c r="EP542" i="52"/>
  <c r="EM542" i="52"/>
  <c r="HP784" i="52"/>
  <c r="HN784" i="52"/>
  <c r="HM784" i="52"/>
  <c r="HQ784" i="52"/>
  <c r="HO784" i="52"/>
  <c r="GW501" i="52"/>
  <c r="GX501" i="52"/>
  <c r="GY501" i="52"/>
  <c r="AC251" i="52"/>
  <c r="HG98" i="52"/>
  <c r="HK98" i="52"/>
  <c r="HD98" i="52"/>
  <c r="HB98" i="52"/>
  <c r="HH98" i="52"/>
  <c r="HJ98" i="52"/>
  <c r="HA98" i="52"/>
  <c r="HF98" i="52"/>
  <c r="HE98" i="52"/>
  <c r="HI98" i="52"/>
  <c r="HC98" i="52"/>
  <c r="EO241" i="52"/>
  <c r="ES1023" i="52"/>
  <c r="IE1023" i="52"/>
  <c r="IO1023" i="52"/>
  <c r="IN1023" i="52"/>
  <c r="EO163" i="52"/>
  <c r="EN163" i="52"/>
  <c r="HS501" i="52"/>
  <c r="HW501" i="52"/>
  <c r="HT501" i="52"/>
  <c r="HV501" i="52"/>
  <c r="HU501" i="52"/>
  <c r="EL563" i="52"/>
  <c r="EP563" i="52"/>
  <c r="EK563" i="52"/>
  <c r="EQ563" i="52"/>
  <c r="ER563" i="52"/>
  <c r="EM563" i="52"/>
  <c r="GL219" i="52"/>
  <c r="GM219" i="52"/>
  <c r="GJ219" i="52"/>
  <c r="GN219" i="52"/>
  <c r="GK219" i="52"/>
  <c r="HO282" i="52"/>
  <c r="HQ282" i="52"/>
  <c r="HM282" i="52"/>
  <c r="HP282" i="52"/>
  <c r="HN282" i="52"/>
  <c r="IE984" i="52"/>
  <c r="ES984" i="52"/>
  <c r="IN984" i="52"/>
  <c r="IO984" i="52"/>
  <c r="ER763" i="52"/>
  <c r="EK763" i="52"/>
  <c r="EP763" i="52"/>
  <c r="EL763" i="52"/>
  <c r="EQ763" i="52"/>
  <c r="EM763" i="52"/>
  <c r="EM497" i="52"/>
  <c r="EQ497" i="52"/>
  <c r="ER497" i="52"/>
  <c r="EL497" i="52"/>
  <c r="GF497" i="52" s="1"/>
  <c r="EP497" i="52"/>
  <c r="EK497" i="52"/>
  <c r="Z164" i="52"/>
  <c r="AA164" i="52"/>
  <c r="HS507" i="52"/>
  <c r="HW507" i="52"/>
  <c r="HT507" i="52"/>
  <c r="HV507" i="52"/>
  <c r="HU507" i="52"/>
  <c r="EO623" i="52"/>
  <c r="EN623" i="52"/>
  <c r="GD1011" i="52"/>
  <c r="GH1011" i="52"/>
  <c r="GA1011" i="52"/>
  <c r="GB1011" i="52"/>
  <c r="FY1011" i="52"/>
  <c r="GE1011" i="52"/>
  <c r="GC1011" i="52"/>
  <c r="GG1011" i="52"/>
  <c r="FZ1011" i="52"/>
  <c r="EO775" i="52"/>
  <c r="EN775" i="52"/>
  <c r="Z777" i="52"/>
  <c r="AA777" i="52"/>
  <c r="HJ969" i="52"/>
  <c r="HD969" i="52"/>
  <c r="HC969" i="52"/>
  <c r="HG969" i="52"/>
  <c r="HK969" i="52"/>
  <c r="HH969" i="52"/>
  <c r="HA969" i="52"/>
  <c r="HB969" i="52"/>
  <c r="HI969" i="52"/>
  <c r="HF969" i="52"/>
  <c r="HE969" i="52"/>
  <c r="FV105" i="52"/>
  <c r="FU105" i="52"/>
  <c r="FW105" i="52" s="1"/>
  <c r="EK797" i="52"/>
  <c r="EL797" i="52"/>
  <c r="EP797" i="52"/>
  <c r="ER797" i="52"/>
  <c r="EQ797" i="52"/>
  <c r="EM797" i="52"/>
  <c r="EO801" i="52"/>
  <c r="EN801" i="52"/>
  <c r="HZ784" i="52"/>
  <c r="IF784" i="52" s="1"/>
  <c r="GC367" i="52"/>
  <c r="GG367" i="52"/>
  <c r="GA367" i="52"/>
  <c r="FY367" i="52"/>
  <c r="GE367" i="52"/>
  <c r="GB367" i="52"/>
  <c r="FZ367" i="52"/>
  <c r="GD367" i="52"/>
  <c r="GH367" i="52"/>
  <c r="GY539" i="52"/>
  <c r="GW539" i="52"/>
  <c r="GX539" i="52"/>
  <c r="EK346" i="52"/>
  <c r="EL346" i="52"/>
  <c r="EP346" i="52"/>
  <c r="EM346" i="52"/>
  <c r="ER346" i="52"/>
  <c r="EQ346" i="52"/>
  <c r="HZ89" i="52"/>
  <c r="HY89" i="52"/>
  <c r="IE628" i="52"/>
  <c r="ES628" i="52"/>
  <c r="IN628" i="52"/>
  <c r="IO628" i="52"/>
  <c r="FU145" i="52"/>
  <c r="FW145" i="52" s="1"/>
  <c r="FV145" i="52"/>
  <c r="ES722" i="52"/>
  <c r="IO722" i="52"/>
  <c r="IE722" i="52"/>
  <c r="IN722" i="52"/>
  <c r="HF246" i="52"/>
  <c r="HJ246" i="52"/>
  <c r="HC246" i="52"/>
  <c r="HI246" i="52"/>
  <c r="HG246" i="52"/>
  <c r="HE246" i="52"/>
  <c r="HK246" i="52"/>
  <c r="HA246" i="52"/>
  <c r="HD246" i="52"/>
  <c r="HH246" i="52"/>
  <c r="HB246" i="52"/>
  <c r="EK257" i="52"/>
  <c r="EL257" i="52"/>
  <c r="EP257" i="52"/>
  <c r="ER257" i="52"/>
  <c r="EM257" i="52"/>
  <c r="EQ257" i="52"/>
  <c r="EN654" i="52"/>
  <c r="EO654" i="52"/>
  <c r="EP247" i="52"/>
  <c r="ER247" i="52"/>
  <c r="EM247" i="52"/>
  <c r="EQ247" i="52"/>
  <c r="EK247" i="52"/>
  <c r="EL247" i="52"/>
  <c r="GW969" i="52"/>
  <c r="GX969" i="52"/>
  <c r="GY969" i="52"/>
  <c r="AC756" i="52"/>
  <c r="ER124" i="52"/>
  <c r="EL124" i="52"/>
  <c r="EP124" i="52"/>
  <c r="EM124" i="52"/>
  <c r="EQ124" i="52"/>
  <c r="EK124" i="52"/>
  <c r="EL950" i="52"/>
  <c r="EP950" i="52"/>
  <c r="EK950" i="52"/>
  <c r="EQ950" i="52"/>
  <c r="ER950" i="52"/>
  <c r="EM950" i="52"/>
  <c r="IO727" i="52"/>
  <c r="IE727" i="52"/>
  <c r="ES727" i="52"/>
  <c r="IN727" i="52"/>
  <c r="EO961" i="52"/>
  <c r="EN961" i="52"/>
  <c r="GF539" i="52"/>
  <c r="EP714" i="52"/>
  <c r="EM714" i="52"/>
  <c r="EL714" i="52"/>
  <c r="HZ714" i="52" s="1"/>
  <c r="EQ714" i="52"/>
  <c r="ER714" i="52"/>
  <c r="EK714" i="52"/>
  <c r="EN756" i="52"/>
  <c r="HY756" i="52" s="1"/>
  <c r="EO756" i="52"/>
  <c r="EL321" i="52"/>
  <c r="HZ321" i="52" s="1"/>
  <c r="EM321" i="52"/>
  <c r="ER321" i="52"/>
  <c r="EQ321" i="52"/>
  <c r="EP321" i="52"/>
  <c r="EK321" i="52"/>
  <c r="IE652" i="52"/>
  <c r="ES652" i="52"/>
  <c r="IN652" i="52"/>
  <c r="IO652" i="52"/>
  <c r="IE336" i="52"/>
  <c r="ES336" i="52"/>
  <c r="IN336" i="52"/>
  <c r="IO336" i="52"/>
  <c r="HO1015" i="52"/>
  <c r="HM1015" i="52"/>
  <c r="HQ1015" i="52"/>
  <c r="HP1015" i="52"/>
  <c r="HN1015" i="52"/>
  <c r="EK802" i="52"/>
  <c r="EQ802" i="52"/>
  <c r="EL802" i="52"/>
  <c r="EP802" i="52"/>
  <c r="EM802" i="52"/>
  <c r="ER802" i="52"/>
  <c r="AA835" i="52"/>
  <c r="Z835" i="52"/>
  <c r="GU540" i="52"/>
  <c r="GR540" i="52"/>
  <c r="GQ540" i="52"/>
  <c r="GS540" i="52"/>
  <c r="HY540" i="52"/>
  <c r="GP540" i="52"/>
  <c r="GT540" i="52"/>
  <c r="EO383" i="52"/>
  <c r="EN383" i="52"/>
  <c r="EL989" i="52"/>
  <c r="EP989" i="52"/>
  <c r="EK989" i="52"/>
  <c r="EM989" i="52"/>
  <c r="EQ989" i="52"/>
  <c r="ER989" i="52"/>
  <c r="EL426" i="52"/>
  <c r="EL865" i="52"/>
  <c r="HZ865" i="52" s="1"/>
  <c r="EP865" i="52"/>
  <c r="EM865" i="52"/>
  <c r="EQ865" i="52"/>
  <c r="EK865" i="52"/>
  <c r="ER865" i="52"/>
  <c r="EN69" i="52"/>
  <c r="HY69" i="52" s="1"/>
  <c r="EO69" i="52"/>
  <c r="EO300" i="52"/>
  <c r="GS209" i="52"/>
  <c r="GQ209" i="52"/>
  <c r="GR209" i="52"/>
  <c r="GP209" i="52"/>
  <c r="GU209" i="52"/>
  <c r="GT209" i="52"/>
  <c r="IO1025" i="52"/>
  <c r="ES1025" i="52"/>
  <c r="IE1025" i="52"/>
  <c r="IN1025" i="52"/>
  <c r="IE478" i="52"/>
  <c r="ES478" i="52"/>
  <c r="IN478" i="52"/>
  <c r="IO478" i="52"/>
  <c r="FU459" i="52"/>
  <c r="FW459" i="52" s="1"/>
  <c r="FV459" i="52"/>
  <c r="EP448" i="52"/>
  <c r="EL611" i="52"/>
  <c r="EP611" i="52"/>
  <c r="EK611" i="52"/>
  <c r="EQ611" i="52"/>
  <c r="EM611" i="52"/>
  <c r="ER611" i="52"/>
  <c r="EK168" i="52"/>
  <c r="EL168" i="52"/>
  <c r="EP168" i="52"/>
  <c r="EM168" i="52"/>
  <c r="EQ168" i="52"/>
  <c r="ER168" i="52"/>
  <c r="ER86" i="52"/>
  <c r="EP86" i="52"/>
  <c r="EK86" i="52"/>
  <c r="EM86" i="52"/>
  <c r="EQ86" i="52"/>
  <c r="EL86" i="52"/>
  <c r="FV405" i="52"/>
  <c r="FU405" i="52"/>
  <c r="FW405" i="52" s="1"/>
  <c r="GY662" i="52"/>
  <c r="GX662" i="52"/>
  <c r="GW662" i="52"/>
  <c r="GH415" i="52"/>
  <c r="FY415" i="52"/>
  <c r="GE415" i="52"/>
  <c r="GA415" i="52"/>
  <c r="GC415" i="52"/>
  <c r="GG415" i="52"/>
  <c r="FZ415" i="52"/>
  <c r="GB415" i="52"/>
  <c r="GD415" i="52"/>
  <c r="EO845" i="52"/>
  <c r="EN845" i="52"/>
  <c r="EL604" i="52"/>
  <c r="EP604" i="52"/>
  <c r="EM604" i="52"/>
  <c r="ER604" i="52"/>
  <c r="EK604" i="52"/>
  <c r="EQ604" i="52"/>
  <c r="GX150" i="52"/>
  <c r="GW150" i="52"/>
  <c r="GY150" i="52"/>
  <c r="IN314" i="52"/>
  <c r="IE314" i="52"/>
  <c r="ES314" i="52"/>
  <c r="IO314" i="52"/>
  <c r="GY569" i="52"/>
  <c r="GW569" i="52"/>
  <c r="GX569" i="52"/>
  <c r="HS205" i="52"/>
  <c r="HU205" i="52"/>
  <c r="HV205" i="52"/>
  <c r="HW205" i="52"/>
  <c r="HT205" i="52"/>
  <c r="HN880" i="52"/>
  <c r="HP880" i="52"/>
  <c r="HO880" i="52"/>
  <c r="HM880" i="52"/>
  <c r="HQ880" i="52"/>
  <c r="HY165" i="52"/>
  <c r="EQ643" i="52"/>
  <c r="ER643" i="52"/>
  <c r="EM643" i="52"/>
  <c r="EL643" i="52"/>
  <c r="EP643" i="52"/>
  <c r="EK643" i="52"/>
  <c r="GX398" i="52"/>
  <c r="GW398" i="52"/>
  <c r="GY398" i="52"/>
  <c r="HW226" i="52"/>
  <c r="HT226" i="52"/>
  <c r="HS226" i="52"/>
  <c r="HU226" i="52"/>
  <c r="HV226" i="52"/>
  <c r="HU147" i="52"/>
  <c r="HV147" i="52"/>
  <c r="HW147" i="52"/>
  <c r="HT147" i="52"/>
  <c r="HS147" i="52"/>
  <c r="EQ490" i="52"/>
  <c r="ER490" i="52"/>
  <c r="EL490" i="52"/>
  <c r="EP490" i="52"/>
  <c r="EK490" i="52"/>
  <c r="EM490" i="52"/>
  <c r="GM217" i="52"/>
  <c r="GJ217" i="52"/>
  <c r="GN217" i="52"/>
  <c r="GK217" i="52"/>
  <c r="GL217" i="52"/>
  <c r="EP740" i="52"/>
  <c r="EL740" i="52"/>
  <c r="HZ740" i="52" s="1"/>
  <c r="EQ740" i="52"/>
  <c r="EM740" i="52"/>
  <c r="ER740" i="52"/>
  <c r="EK740" i="52"/>
  <c r="GH532" i="52"/>
  <c r="FZ532" i="52"/>
  <c r="GE532" i="52"/>
  <c r="GD532" i="52"/>
  <c r="GG532" i="52"/>
  <c r="GA532" i="52"/>
  <c r="GB532" i="52"/>
  <c r="FY532" i="52"/>
  <c r="GC532" i="52"/>
  <c r="EK173" i="52"/>
  <c r="EM173" i="52"/>
  <c r="ER173" i="52"/>
  <c r="EL173" i="52"/>
  <c r="HZ173" i="52" s="1"/>
  <c r="EQ173" i="52"/>
  <c r="EP173" i="52"/>
  <c r="GS411" i="52"/>
  <c r="GR411" i="52"/>
  <c r="GU411" i="52"/>
  <c r="GP411" i="52"/>
  <c r="GT411" i="52"/>
  <c r="GQ411" i="52"/>
  <c r="HY411" i="52"/>
  <c r="IJ856" i="52"/>
  <c r="EK811" i="52"/>
  <c r="EL811" i="52"/>
  <c r="EM811" i="52"/>
  <c r="EQ811" i="52"/>
  <c r="ER811" i="52"/>
  <c r="EP811" i="52"/>
  <c r="HP552" i="52"/>
  <c r="HO552" i="52"/>
  <c r="HM552" i="52"/>
  <c r="HQ552" i="52"/>
  <c r="HN552" i="52"/>
  <c r="EL284" i="52"/>
  <c r="EQ284" i="52"/>
  <c r="EK284" i="52"/>
  <c r="EM284" i="52"/>
  <c r="EP284" i="52"/>
  <c r="ER284" i="52"/>
  <c r="GL540" i="52"/>
  <c r="GM540" i="52"/>
  <c r="GJ540" i="52"/>
  <c r="GK540" i="52"/>
  <c r="GN540" i="52"/>
  <c r="GS151" i="52"/>
  <c r="GQ151" i="52"/>
  <c r="GR151" i="52"/>
  <c r="GP151" i="52"/>
  <c r="GU151" i="52"/>
  <c r="GT151" i="52"/>
  <c r="EO125" i="52"/>
  <c r="EN125" i="52"/>
  <c r="Z802" i="52"/>
  <c r="AA802" i="52"/>
  <c r="ER710" i="52"/>
  <c r="EK710" i="52"/>
  <c r="EP710" i="52"/>
  <c r="EL710" i="52"/>
  <c r="EQ710" i="52"/>
  <c r="EM710" i="52"/>
  <c r="EN129" i="52"/>
  <c r="EO129" i="52"/>
  <c r="Z181" i="52"/>
  <c r="AA181" i="52"/>
  <c r="HT697" i="52"/>
  <c r="HS697" i="52"/>
  <c r="HW697" i="52"/>
  <c r="HU697" i="52"/>
  <c r="HV697" i="52"/>
  <c r="EO105" i="52"/>
  <c r="EN105" i="52"/>
  <c r="EO848" i="52"/>
  <c r="EL347" i="52"/>
  <c r="EK347" i="52"/>
  <c r="EQ347" i="52"/>
  <c r="EM347" i="52"/>
  <c r="ER347" i="52"/>
  <c r="EP347" i="52"/>
  <c r="EN724" i="52"/>
  <c r="EO724" i="52"/>
  <c r="IE422" i="52"/>
  <c r="ES422" i="52"/>
  <c r="IN422" i="52"/>
  <c r="IO422" i="52"/>
  <c r="FZ103" i="52"/>
  <c r="GB103" i="52"/>
  <c r="GG103" i="52"/>
  <c r="FY103" i="52"/>
  <c r="GD103" i="52"/>
  <c r="GC103" i="52"/>
  <c r="GA103" i="52"/>
  <c r="GH103" i="52"/>
  <c r="GE103" i="52"/>
  <c r="ER1016" i="52"/>
  <c r="EL1016" i="52"/>
  <c r="GF1016" i="52" s="1"/>
  <c r="EK1016" i="52"/>
  <c r="EP1016" i="52"/>
  <c r="EM1016" i="52"/>
  <c r="EQ1016" i="52"/>
  <c r="EN436" i="52"/>
  <c r="EO436" i="52"/>
  <c r="HP157" i="52"/>
  <c r="HO157" i="52"/>
  <c r="HM157" i="52"/>
  <c r="HQ157" i="52"/>
  <c r="HN157" i="52"/>
  <c r="IO1001" i="52"/>
  <c r="IE1001" i="52"/>
  <c r="ES1001" i="52"/>
  <c r="IN1001" i="52"/>
  <c r="ER316" i="52"/>
  <c r="EQ316" i="52"/>
  <c r="EP316" i="52"/>
  <c r="EM316" i="52"/>
  <c r="EL316" i="52"/>
  <c r="EK316" i="52"/>
  <c r="EP688" i="52"/>
  <c r="EL688" i="52"/>
  <c r="EM688" i="52"/>
  <c r="EQ688" i="52"/>
  <c r="EK688" i="52"/>
  <c r="ER688" i="52"/>
  <c r="EN795" i="52"/>
  <c r="GX609" i="52"/>
  <c r="GW609" i="52"/>
  <c r="GY609" i="52"/>
  <c r="EN1010" i="52"/>
  <c r="HY1010" i="52" s="1"/>
  <c r="EO1010" i="52"/>
  <c r="GU206" i="52"/>
  <c r="GT206" i="52"/>
  <c r="GS206" i="52"/>
  <c r="GQ206" i="52"/>
  <c r="GR206" i="52"/>
  <c r="GP206" i="52"/>
  <c r="GS227" i="52"/>
  <c r="GP227" i="52"/>
  <c r="GT227" i="52"/>
  <c r="GR227" i="52"/>
  <c r="GU227" i="52"/>
  <c r="GQ227" i="52"/>
  <c r="EN462" i="52"/>
  <c r="EO462" i="52"/>
  <c r="EO310" i="52"/>
  <c r="EN310" i="52"/>
  <c r="GX372" i="52"/>
  <c r="GY372" i="52"/>
  <c r="GW372" i="52"/>
  <c r="EN984" i="52"/>
  <c r="EO984" i="52"/>
  <c r="EL508" i="52"/>
  <c r="EP508" i="52"/>
  <c r="EK508" i="52"/>
  <c r="EM508" i="52"/>
  <c r="ER508" i="52"/>
  <c r="EQ508" i="52"/>
  <c r="HE214" i="52"/>
  <c r="HJ214" i="52"/>
  <c r="HB214" i="52"/>
  <c r="HC214" i="52"/>
  <c r="HH214" i="52"/>
  <c r="HG214" i="52"/>
  <c r="HA214" i="52"/>
  <c r="HK214" i="52"/>
  <c r="HF214" i="52"/>
  <c r="HD214" i="52"/>
  <c r="HI214" i="52"/>
  <c r="GG410" i="52"/>
  <c r="GC410" i="52"/>
  <c r="GA410" i="52"/>
  <c r="GB410" i="52"/>
  <c r="GE410" i="52"/>
  <c r="GF410" i="52"/>
  <c r="FZ410" i="52"/>
  <c r="HZ410" i="52"/>
  <c r="GD410" i="52"/>
  <c r="GH410" i="52"/>
  <c r="FY410" i="52"/>
  <c r="EK381" i="52"/>
  <c r="EL381" i="52"/>
  <c r="EP381" i="52"/>
  <c r="ER381" i="52"/>
  <c r="EM381" i="52"/>
  <c r="EQ381" i="52"/>
  <c r="GR144" i="52"/>
  <c r="EM1037" i="52"/>
  <c r="EK431" i="52"/>
  <c r="AC893" i="52"/>
  <c r="EQ1042" i="52"/>
  <c r="AA46" i="52"/>
  <c r="Z46" i="52"/>
  <c r="IN512" i="52"/>
  <c r="IE512" i="52"/>
  <c r="ES512" i="52"/>
  <c r="IO512" i="52"/>
  <c r="EO729" i="52"/>
  <c r="EN729" i="52"/>
  <c r="HY729" i="52" s="1"/>
  <c r="IE918" i="52"/>
  <c r="ES918" i="52"/>
  <c r="IN918" i="52"/>
  <c r="IO918" i="52"/>
  <c r="HP209" i="52"/>
  <c r="HO209" i="52"/>
  <c r="HQ209" i="52"/>
  <c r="HN209" i="52"/>
  <c r="HM209" i="52"/>
  <c r="GJ218" i="52"/>
  <c r="GN218" i="52"/>
  <c r="GK218" i="52"/>
  <c r="GL218" i="52"/>
  <c r="GM218" i="52"/>
  <c r="GN276" i="52"/>
  <c r="GK276" i="52"/>
  <c r="GJ276" i="52"/>
  <c r="GM276" i="52"/>
  <c r="GL276" i="52"/>
  <c r="IO1051" i="52"/>
  <c r="IE1051" i="52"/>
  <c r="ES1051" i="52"/>
  <c r="IN1051" i="52"/>
  <c r="EN197" i="52"/>
  <c r="EO197" i="52"/>
  <c r="GU854" i="52"/>
  <c r="GR854" i="52"/>
  <c r="GS854" i="52"/>
  <c r="GQ854" i="52"/>
  <c r="GP854" i="52"/>
  <c r="GT854" i="52"/>
  <c r="EN498" i="52"/>
  <c r="EO498" i="52"/>
  <c r="EP351" i="52"/>
  <c r="EK351" i="52"/>
  <c r="EQ351" i="52"/>
  <c r="EM351" i="52"/>
  <c r="ER351" i="52"/>
  <c r="EL351" i="52"/>
  <c r="GJ148" i="52"/>
  <c r="GN148" i="52"/>
  <c r="GK148" i="52"/>
  <c r="GL148" i="52"/>
  <c r="GM148" i="52"/>
  <c r="GJ212" i="52"/>
  <c r="GN212" i="52"/>
  <c r="GK212" i="52"/>
  <c r="GL212" i="52"/>
  <c r="GM212" i="52"/>
  <c r="HY904" i="52"/>
  <c r="HZ904" i="52"/>
  <c r="GY143" i="52"/>
  <c r="GX143" i="52"/>
  <c r="GW143" i="52"/>
  <c r="EN1032" i="52"/>
  <c r="EO1032" i="52"/>
  <c r="IN477" i="52"/>
  <c r="IE477" i="52"/>
  <c r="ES477" i="52"/>
  <c r="IO477" i="52"/>
  <c r="GR219" i="52"/>
  <c r="GP219" i="52"/>
  <c r="GU219" i="52"/>
  <c r="GT219" i="52"/>
  <c r="GS219" i="52"/>
  <c r="GQ219" i="52"/>
  <c r="ED49" i="52"/>
  <c r="EB49" i="52"/>
  <c r="EH49" i="52"/>
  <c r="EC49" i="52"/>
  <c r="EO616" i="52"/>
  <c r="EN616" i="52"/>
  <c r="HM693" i="52"/>
  <c r="HQ693" i="52"/>
  <c r="HO693" i="52"/>
  <c r="HP693" i="52"/>
  <c r="HN693" i="52"/>
  <c r="HO974" i="52"/>
  <c r="HP974" i="52"/>
  <c r="HQ974" i="52"/>
  <c r="HN974" i="52"/>
  <c r="HM974" i="52"/>
  <c r="EN956" i="52"/>
  <c r="EO956" i="52"/>
  <c r="HY98" i="52"/>
  <c r="GP98" i="52"/>
  <c r="GT98" i="52"/>
  <c r="GQ98" i="52"/>
  <c r="GU98" i="52"/>
  <c r="GS98" i="52"/>
  <c r="GR98" i="52"/>
  <c r="EM465" i="52"/>
  <c r="EQ465" i="52"/>
  <c r="ER465" i="52"/>
  <c r="EL465" i="52"/>
  <c r="EP465" i="52"/>
  <c r="EK465" i="52"/>
  <c r="ET465" i="52" s="1"/>
  <c r="GD398" i="52"/>
  <c r="GH398" i="52"/>
  <c r="FY398" i="52"/>
  <c r="GG398" i="52"/>
  <c r="GC398" i="52"/>
  <c r="GA398" i="52"/>
  <c r="GB398" i="52"/>
  <c r="GE398" i="52"/>
  <c r="FZ398" i="52"/>
  <c r="HZ398" i="52"/>
  <c r="GF398" i="52"/>
  <c r="EL171" i="52"/>
  <c r="EQ171" i="52"/>
  <c r="EP171" i="52"/>
  <c r="EK171" i="52"/>
  <c r="EM171" i="52"/>
  <c r="ER171" i="52"/>
  <c r="FU1041" i="52"/>
  <c r="FV1041" i="52"/>
  <c r="GW974" i="52"/>
  <c r="GX974" i="52"/>
  <c r="GY974" i="52"/>
  <c r="EN695" i="52"/>
  <c r="EO695" i="52"/>
  <c r="HJ435" i="52"/>
  <c r="HA435" i="52"/>
  <c r="HD435" i="52"/>
  <c r="HI435" i="52"/>
  <c r="HE435" i="52"/>
  <c r="HK435" i="52"/>
  <c r="HC435" i="52"/>
  <c r="HB435" i="52"/>
  <c r="HH435" i="52"/>
  <c r="HF435" i="52"/>
  <c r="HG435" i="52"/>
  <c r="HO464" i="52"/>
  <c r="HM464" i="52"/>
  <c r="HQ464" i="52"/>
  <c r="HP464" i="52"/>
  <c r="HN464" i="52"/>
  <c r="HD943" i="52"/>
  <c r="HA943" i="52"/>
  <c r="HH943" i="52"/>
  <c r="HI943" i="52"/>
  <c r="HC943" i="52"/>
  <c r="HF943" i="52"/>
  <c r="HG943" i="52"/>
  <c r="HK943" i="52"/>
  <c r="HB943" i="52"/>
  <c r="HJ943" i="52"/>
  <c r="HE943" i="52"/>
  <c r="EO133" i="52"/>
  <c r="EN133" i="52"/>
  <c r="EN829" i="52"/>
  <c r="EO829" i="52"/>
  <c r="EO742" i="52"/>
  <c r="EN742" i="52"/>
  <c r="HY742" i="52" s="1"/>
  <c r="HV223" i="52"/>
  <c r="HW223" i="52"/>
  <c r="HT223" i="52"/>
  <c r="HS223" i="52"/>
  <c r="HU223" i="52"/>
  <c r="EM860" i="52"/>
  <c r="EQ860" i="52"/>
  <c r="EK860" i="52"/>
  <c r="EP860" i="52"/>
  <c r="EL860" i="52"/>
  <c r="ER860" i="52"/>
  <c r="EO548" i="52"/>
  <c r="EN548" i="52"/>
  <c r="HY548" i="52" s="1"/>
  <c r="GK424" i="52"/>
  <c r="GL424" i="52"/>
  <c r="GJ424" i="52"/>
  <c r="GN424" i="52"/>
  <c r="GM424" i="52"/>
  <c r="EP441" i="52"/>
  <c r="ER441" i="52"/>
  <c r="EL441" i="52"/>
  <c r="EQ441" i="52"/>
  <c r="EM441" i="52"/>
  <c r="EK441" i="52"/>
  <c r="IE656" i="52"/>
  <c r="ES656" i="52"/>
  <c r="IN656" i="52"/>
  <c r="IO656" i="52"/>
  <c r="EL335" i="52"/>
  <c r="EP335" i="52"/>
  <c r="EK335" i="52"/>
  <c r="EQ335" i="52"/>
  <c r="EM335" i="52"/>
  <c r="ER335" i="52"/>
  <c r="IE721" i="52"/>
  <c r="ES721" i="52"/>
  <c r="IO721" i="52"/>
  <c r="IN721" i="52"/>
  <c r="IO995" i="52"/>
  <c r="IE995" i="52"/>
  <c r="ES995" i="52"/>
  <c r="IN995" i="52"/>
  <c r="FU609" i="52"/>
  <c r="FV609" i="52"/>
  <c r="FU979" i="52"/>
  <c r="FW979" i="52" s="1"/>
  <c r="FV979" i="52"/>
  <c r="ET979" i="52"/>
  <c r="EN441" i="52"/>
  <c r="EO441" i="52"/>
  <c r="AC172" i="52"/>
  <c r="EQ644" i="52"/>
  <c r="EM644" i="52"/>
  <c r="ER644" i="52"/>
  <c r="EL644" i="52"/>
  <c r="EP644" i="52"/>
  <c r="EK644" i="52"/>
  <c r="ER771" i="52"/>
  <c r="EK771" i="52"/>
  <c r="EP771" i="52"/>
  <c r="EM771" i="52"/>
  <c r="EL771" i="52"/>
  <c r="EQ771" i="52"/>
  <c r="FU593" i="52"/>
  <c r="FW593" i="52" s="1"/>
  <c r="FV593" i="52"/>
  <c r="GE605" i="52"/>
  <c r="GA605" i="52"/>
  <c r="GG605" i="52"/>
  <c r="FY605" i="52"/>
  <c r="GD605" i="52"/>
  <c r="GC605" i="52"/>
  <c r="GB605" i="52"/>
  <c r="GH605" i="52"/>
  <c r="FZ605" i="52"/>
  <c r="GH206" i="52"/>
  <c r="GB206" i="52"/>
  <c r="GA206" i="52"/>
  <c r="GG206" i="52"/>
  <c r="GE206" i="52"/>
  <c r="FY206" i="52"/>
  <c r="GD206" i="52"/>
  <c r="FZ206" i="52"/>
  <c r="GC206" i="52"/>
  <c r="ER971" i="52"/>
  <c r="HB958" i="52"/>
  <c r="HD958" i="52"/>
  <c r="HJ958" i="52"/>
  <c r="HH958" i="52"/>
  <c r="HE958" i="52"/>
  <c r="HC958" i="52"/>
  <c r="HF958" i="52"/>
  <c r="HG958" i="52"/>
  <c r="HK958" i="52"/>
  <c r="HA958" i="52"/>
  <c r="HI958" i="52"/>
  <c r="EM566" i="52"/>
  <c r="ER566" i="52"/>
  <c r="EK566" i="52"/>
  <c r="EL566" i="52"/>
  <c r="HZ566" i="52" s="1"/>
  <c r="EP566" i="52"/>
  <c r="EQ566" i="52"/>
  <c r="EN426" i="52"/>
  <c r="EO426" i="52"/>
  <c r="GW834" i="52"/>
  <c r="GX834" i="52"/>
  <c r="GY834" i="52"/>
  <c r="EO258" i="52"/>
  <c r="EN258" i="52"/>
  <c r="GY1024" i="52"/>
  <c r="GW1024" i="52"/>
  <c r="GX1024" i="52"/>
  <c r="EO817" i="52"/>
  <c r="EN817" i="52"/>
  <c r="Z570" i="52"/>
  <c r="AA570" i="52"/>
  <c r="HE395" i="52"/>
  <c r="HH395" i="52"/>
  <c r="HC395" i="52"/>
  <c r="HD395" i="52"/>
  <c r="HG395" i="52"/>
  <c r="HI395" i="52"/>
  <c r="HK395" i="52"/>
  <c r="HA395" i="52"/>
  <c r="HB395" i="52"/>
  <c r="HF395" i="52"/>
  <c r="HJ395" i="52"/>
  <c r="HG930" i="52"/>
  <c r="HK930" i="52"/>
  <c r="HA930" i="52"/>
  <c r="HE930" i="52"/>
  <c r="HB930" i="52"/>
  <c r="HI930" i="52"/>
  <c r="HF930" i="52"/>
  <c r="HH930" i="52"/>
  <c r="HJ930" i="52"/>
  <c r="HD930" i="52"/>
  <c r="HC930" i="52"/>
  <c r="EP622" i="52"/>
  <c r="EM622" i="52"/>
  <c r="ER622" i="52"/>
  <c r="EQ622" i="52"/>
  <c r="EK622" i="52"/>
  <c r="EL622" i="52"/>
  <c r="IN987" i="52"/>
  <c r="IE987" i="52"/>
  <c r="ES987" i="52"/>
  <c r="IO987" i="52"/>
  <c r="GF593" i="52"/>
  <c r="EN67" i="52"/>
  <c r="HY67" i="52" s="1"/>
  <c r="EO67" i="52"/>
  <c r="EN415" i="52"/>
  <c r="EO415" i="52"/>
  <c r="EO244" i="52"/>
  <c r="EN244" i="52"/>
  <c r="EK821" i="52"/>
  <c r="EM821" i="52"/>
  <c r="EL821" i="52"/>
  <c r="EP821" i="52"/>
  <c r="ER821" i="52"/>
  <c r="EQ821" i="52"/>
  <c r="EN500" i="52"/>
  <c r="EO500" i="52"/>
  <c r="IM649" i="52"/>
  <c r="IL649" i="52"/>
  <c r="HU394" i="52"/>
  <c r="HT394" i="52"/>
  <c r="HS394" i="52"/>
  <c r="HW394" i="52"/>
  <c r="HV394" i="52"/>
  <c r="ES928" i="52"/>
  <c r="IO928" i="52"/>
  <c r="IE928" i="52"/>
  <c r="ET928" i="52"/>
  <c r="GF928" i="52"/>
  <c r="IN928" i="52"/>
  <c r="ER446" i="52"/>
  <c r="EL446" i="52"/>
  <c r="EQ446" i="52"/>
  <c r="EM446" i="52"/>
  <c r="EK446" i="52"/>
  <c r="EP446" i="52"/>
  <c r="ER199" i="52"/>
  <c r="IE616" i="52"/>
  <c r="ES616" i="52"/>
  <c r="IN616" i="52"/>
  <c r="IO616" i="52"/>
  <c r="IO726" i="52"/>
  <c r="IE726" i="52"/>
  <c r="ES726" i="52"/>
  <c r="IN726" i="52"/>
  <c r="HV104" i="52"/>
  <c r="HT104" i="52"/>
  <c r="HU104" i="52"/>
  <c r="HW104" i="52"/>
  <c r="HS104" i="52"/>
  <c r="EO627" i="52"/>
  <c r="EN627" i="52"/>
  <c r="EK897" i="52"/>
  <c r="EL897" i="52"/>
  <c r="HZ897" i="52" s="1"/>
  <c r="ER897" i="52"/>
  <c r="EM897" i="52"/>
  <c r="EP897" i="52"/>
  <c r="EQ897" i="52"/>
  <c r="HU268" i="52"/>
  <c r="HT268" i="52"/>
  <c r="HW268" i="52"/>
  <c r="HS268" i="52"/>
  <c r="HV268" i="52"/>
  <c r="ER724" i="52"/>
  <c r="EK724" i="52"/>
  <c r="EP724" i="52"/>
  <c r="EL724" i="52"/>
  <c r="EQ724" i="52"/>
  <c r="EM724" i="52"/>
  <c r="EO457" i="52"/>
  <c r="EN457" i="52"/>
  <c r="EL409" i="52"/>
  <c r="GF409" i="52" s="1"/>
  <c r="GH222" i="52"/>
  <c r="GB222" i="52"/>
  <c r="GA222" i="52"/>
  <c r="GG222" i="52"/>
  <c r="GE222" i="52"/>
  <c r="FY222" i="52"/>
  <c r="GD222" i="52"/>
  <c r="FZ222" i="52"/>
  <c r="GC222" i="52"/>
  <c r="EK111" i="52"/>
  <c r="EM111" i="52"/>
  <c r="ER111" i="52"/>
  <c r="EL111" i="52"/>
  <c r="EQ111" i="52"/>
  <c r="EP111" i="52"/>
  <c r="GB972" i="52"/>
  <c r="FZ972" i="52"/>
  <c r="GC972" i="52"/>
  <c r="GD972" i="52"/>
  <c r="GH972" i="52"/>
  <c r="GA972" i="52"/>
  <c r="GE972" i="52"/>
  <c r="FY972" i="52"/>
  <c r="GG972" i="52"/>
  <c r="EQ758" i="52"/>
  <c r="EM758" i="52"/>
  <c r="ER758" i="52"/>
  <c r="EK758" i="52"/>
  <c r="EP758" i="52"/>
  <c r="EL758" i="52"/>
  <c r="GF758" i="52" s="1"/>
  <c r="HQ451" i="52"/>
  <c r="HP451" i="52"/>
  <c r="EP548" i="52"/>
  <c r="EM548" i="52"/>
  <c r="EK548" i="52"/>
  <c r="EL548" i="52"/>
  <c r="ER548" i="52"/>
  <c r="EQ548" i="52"/>
  <c r="ER65" i="52"/>
  <c r="EQ65" i="52"/>
  <c r="EP65" i="52"/>
  <c r="EM65" i="52"/>
  <c r="EL65" i="52"/>
  <c r="HZ65" i="52" s="1"/>
  <c r="EK65" i="52"/>
  <c r="IE321" i="52"/>
  <c r="ES321" i="52"/>
  <c r="IN321" i="52"/>
  <c r="IO321" i="52"/>
  <c r="AC662" i="52"/>
  <c r="EK836" i="52"/>
  <c r="EL836" i="52"/>
  <c r="EP836" i="52"/>
  <c r="EQ836" i="52"/>
  <c r="ER836" i="52"/>
  <c r="EM836" i="52"/>
  <c r="HG1043" i="52"/>
  <c r="HK1043" i="52"/>
  <c r="HD1043" i="52"/>
  <c r="HH1043" i="52"/>
  <c r="HB1043" i="52"/>
  <c r="HA1043" i="52"/>
  <c r="HF1043" i="52"/>
  <c r="HE1043" i="52"/>
  <c r="HJ1043" i="52"/>
  <c r="HI1043" i="52"/>
  <c r="HC1043" i="52"/>
  <c r="HY544" i="52"/>
  <c r="HZ544" i="52"/>
  <c r="EO328" i="52"/>
  <c r="EN328" i="52"/>
  <c r="HY328" i="52" s="1"/>
  <c r="EQ680" i="52"/>
  <c r="EM680" i="52"/>
  <c r="ER680" i="52"/>
  <c r="EL680" i="52"/>
  <c r="HZ680" i="52" s="1"/>
  <c r="EP680" i="52"/>
  <c r="EK680" i="52"/>
  <c r="FV153" i="52"/>
  <c r="FU153" i="52"/>
  <c r="FW153" i="52" s="1"/>
  <c r="HS221" i="52"/>
  <c r="HU221" i="52"/>
  <c r="HV221" i="52"/>
  <c r="HW221" i="52"/>
  <c r="HT221" i="52"/>
  <c r="EN1003" i="52"/>
  <c r="EO1003" i="52"/>
  <c r="IE515" i="52"/>
  <c r="ES515" i="52"/>
  <c r="IN515" i="52"/>
  <c r="IO515" i="52"/>
  <c r="EO771" i="52"/>
  <c r="EN771" i="52"/>
  <c r="HD89" i="52"/>
  <c r="HJ89" i="52"/>
  <c r="HB89" i="52"/>
  <c r="HA89" i="52"/>
  <c r="HG89" i="52"/>
  <c r="HE89" i="52"/>
  <c r="HF89" i="52"/>
  <c r="HI89" i="52"/>
  <c r="HK89" i="52"/>
  <c r="HC89" i="52"/>
  <c r="HH89" i="52"/>
  <c r="EL514" i="52"/>
  <c r="ER514" i="52"/>
  <c r="EP514" i="52"/>
  <c r="EM514" i="52"/>
  <c r="EK514" i="52"/>
  <c r="EQ514" i="52"/>
  <c r="EN726" i="52"/>
  <c r="EO726" i="52"/>
  <c r="GP599" i="52"/>
  <c r="GT599" i="52"/>
  <c r="GQ599" i="52"/>
  <c r="GU599" i="52"/>
  <c r="GS599" i="52"/>
  <c r="GR599" i="52"/>
  <c r="HY599" i="52"/>
  <c r="EN755" i="52"/>
  <c r="EO755" i="52"/>
  <c r="GX911" i="52"/>
  <c r="GY911" i="52"/>
  <c r="GW911" i="52"/>
  <c r="EN312" i="52"/>
  <c r="EO312" i="52"/>
  <c r="EO401" i="52"/>
  <c r="EN401" i="52"/>
  <c r="GP464" i="52"/>
  <c r="GT464" i="52"/>
  <c r="GS464" i="52"/>
  <c r="HY464" i="52"/>
  <c r="GQ464" i="52"/>
  <c r="GU464" i="52"/>
  <c r="GR464" i="52"/>
  <c r="AA861" i="52"/>
  <c r="Z861" i="52"/>
  <c r="GA536" i="52"/>
  <c r="GB536" i="52"/>
  <c r="FY536" i="52"/>
  <c r="GC536" i="52"/>
  <c r="GH536" i="52"/>
  <c r="FZ536" i="52"/>
  <c r="GE536" i="52"/>
  <c r="GD536" i="52"/>
  <c r="GG536" i="52"/>
  <c r="EO249" i="52"/>
  <c r="EN249" i="52"/>
  <c r="EQ636" i="52"/>
  <c r="EM636" i="52"/>
  <c r="ER636" i="52"/>
  <c r="EL636" i="52"/>
  <c r="GF636" i="52" s="1"/>
  <c r="EP636" i="52"/>
  <c r="EK636" i="52"/>
  <c r="HZ435" i="52"/>
  <c r="EK851" i="52"/>
  <c r="ER851" i="52"/>
  <c r="EL851" i="52"/>
  <c r="GF851" i="52" s="1"/>
  <c r="EP851" i="52"/>
  <c r="EM851" i="52"/>
  <c r="EQ851" i="52"/>
  <c r="EN94" i="52"/>
  <c r="EO94" i="52"/>
  <c r="GQ804" i="52"/>
  <c r="GU804" i="52"/>
  <c r="GS804" i="52"/>
  <c r="GP804" i="52"/>
  <c r="GT804" i="52"/>
  <c r="GR804" i="52"/>
  <c r="EK585" i="52"/>
  <c r="ER585" i="52"/>
  <c r="EQ585" i="52"/>
  <c r="EL585" i="52"/>
  <c r="EP585" i="52"/>
  <c r="EM585" i="52"/>
  <c r="EN997" i="52"/>
  <c r="HY997" i="52" s="1"/>
  <c r="EO997" i="52"/>
  <c r="HY189" i="52"/>
  <c r="GA372" i="52"/>
  <c r="GC372" i="52"/>
  <c r="GE372" i="52"/>
  <c r="GF372" i="52"/>
  <c r="GB372" i="52"/>
  <c r="HZ372" i="52"/>
  <c r="FZ372" i="52"/>
  <c r="GD372" i="52"/>
  <c r="GH372" i="52"/>
  <c r="FY372" i="52"/>
  <c r="GG372" i="52"/>
  <c r="EO100" i="52"/>
  <c r="EN100" i="52"/>
  <c r="Z436" i="52"/>
  <c r="AA436" i="52"/>
  <c r="EO990" i="52"/>
  <c r="EN990" i="52"/>
  <c r="EK826" i="52"/>
  <c r="EQ826" i="52"/>
  <c r="EL826" i="52"/>
  <c r="EP826" i="52"/>
  <c r="ER826" i="52"/>
  <c r="EM826" i="52"/>
  <c r="FZ808" i="52"/>
  <c r="GD808" i="52"/>
  <c r="GH808" i="52"/>
  <c r="FY808" i="52"/>
  <c r="GC808" i="52"/>
  <c r="GA808" i="52"/>
  <c r="GG808" i="52"/>
  <c r="GE808" i="52"/>
  <c r="GB808" i="52"/>
  <c r="IE526" i="52"/>
  <c r="IN526" i="52"/>
  <c r="ES526" i="52"/>
  <c r="IO526" i="52"/>
  <c r="IM349" i="52"/>
  <c r="IL349" i="52"/>
  <c r="IK349" i="52"/>
  <c r="HZ854" i="52"/>
  <c r="IO1029" i="52"/>
  <c r="IE1029" i="52"/>
  <c r="ES1029" i="52"/>
  <c r="ET1029" i="52"/>
  <c r="GF1029" i="52"/>
  <c r="IN1029" i="52"/>
  <c r="GL135" i="52"/>
  <c r="GM135" i="52"/>
  <c r="GJ135" i="52"/>
  <c r="GN135" i="52"/>
  <c r="GK135" i="52"/>
  <c r="EM663" i="52"/>
  <c r="ER663" i="52"/>
  <c r="EL663" i="52"/>
  <c r="EP663" i="52"/>
  <c r="EK663" i="52"/>
  <c r="EQ663" i="52"/>
  <c r="EP916" i="52"/>
  <c r="EK916" i="52"/>
  <c r="ER916" i="52"/>
  <c r="EQ916" i="52"/>
  <c r="EM916" i="52"/>
  <c r="EL916" i="52"/>
  <c r="EP437" i="52"/>
  <c r="ER437" i="52"/>
  <c r="EL437" i="52"/>
  <c r="EQ437" i="52"/>
  <c r="EM437" i="52"/>
  <c r="EK437" i="52"/>
  <c r="EN514" i="52"/>
  <c r="EO514" i="52"/>
  <c r="EN1007" i="52"/>
  <c r="HY1007" i="52" s="1"/>
  <c r="EO1007" i="52"/>
  <c r="EN891" i="52"/>
  <c r="EO891" i="52"/>
  <c r="EO566" i="52"/>
  <c r="EN566" i="52"/>
  <c r="HY566" i="52" s="1"/>
  <c r="GJ203" i="52"/>
  <c r="GN203" i="52"/>
  <c r="GK203" i="52"/>
  <c r="GL203" i="52"/>
  <c r="GM203" i="52"/>
  <c r="HD215" i="52"/>
  <c r="HI215" i="52"/>
  <c r="HE215" i="52"/>
  <c r="HJ215" i="52"/>
  <c r="HB215" i="52"/>
  <c r="HC215" i="52"/>
  <c r="HH215" i="52"/>
  <c r="HG215" i="52"/>
  <c r="HF215" i="52"/>
  <c r="HK215" i="52"/>
  <c r="HA215" i="52"/>
  <c r="ES851" i="52"/>
  <c r="IE851" i="52"/>
  <c r="IN851" i="52"/>
  <c r="IO851" i="52"/>
  <c r="IJ353" i="52"/>
  <c r="HO456" i="52"/>
  <c r="HM456" i="52"/>
  <c r="HQ456" i="52"/>
  <c r="HP456" i="52"/>
  <c r="HN456" i="52"/>
  <c r="ER731" i="52"/>
  <c r="EK731" i="52"/>
  <c r="EP731" i="52"/>
  <c r="EM731" i="52"/>
  <c r="EL731" i="52"/>
  <c r="GF731" i="52" s="1"/>
  <c r="EQ731" i="52"/>
  <c r="EN678" i="52"/>
  <c r="EO678" i="52"/>
  <c r="EL864" i="52"/>
  <c r="EP864" i="52"/>
  <c r="EM864" i="52"/>
  <c r="ER864" i="52"/>
  <c r="EK864" i="52"/>
  <c r="EQ864" i="52"/>
  <c r="GU207" i="52"/>
  <c r="GT207" i="52"/>
  <c r="GS207" i="52"/>
  <c r="GQ207" i="52"/>
  <c r="GR207" i="52"/>
  <c r="GP207" i="52"/>
  <c r="IC858" i="52"/>
  <c r="IQ858" i="52"/>
  <c r="EO957" i="52"/>
  <c r="EN957" i="52"/>
  <c r="EN730" i="52"/>
  <c r="EO730" i="52"/>
  <c r="EN449" i="52"/>
  <c r="HY449" i="52" s="1"/>
  <c r="EO449" i="52"/>
  <c r="EO679" i="52"/>
  <c r="EN679" i="52"/>
  <c r="EK190" i="52"/>
  <c r="EL190" i="52"/>
  <c r="EQ190" i="52"/>
  <c r="ER190" i="52"/>
  <c r="EP190" i="52"/>
  <c r="EM190" i="52"/>
  <c r="FV698" i="52"/>
  <c r="FU698" i="52"/>
  <c r="FW698" i="52" s="1"/>
  <c r="IE752" i="52"/>
  <c r="ES752" i="52"/>
  <c r="IO752" i="52"/>
  <c r="IN752" i="52"/>
  <c r="HY834" i="52"/>
  <c r="IF834" i="52" s="1"/>
  <c r="IJ637" i="52"/>
  <c r="EL531" i="52"/>
  <c r="EP531" i="52"/>
  <c r="EK531" i="52"/>
  <c r="EQ531" i="52"/>
  <c r="EM531" i="52"/>
  <c r="ER531" i="52"/>
  <c r="HY194" i="52"/>
  <c r="HZ194" i="52"/>
  <c r="ES185" i="52"/>
  <c r="IE185" i="52"/>
  <c r="IO185" i="52"/>
  <c r="IN185" i="52"/>
  <c r="GF435" i="52"/>
  <c r="ES413" i="52"/>
  <c r="IE413" i="52"/>
  <c r="IO413" i="52"/>
  <c r="GF413" i="52"/>
  <c r="IN413" i="52"/>
  <c r="EL830" i="52"/>
  <c r="EP830" i="52"/>
  <c r="EQ830" i="52"/>
  <c r="ER830" i="52"/>
  <c r="EM830" i="52"/>
  <c r="EK830" i="52"/>
  <c r="EP516" i="52"/>
  <c r="EK516" i="52"/>
  <c r="EM516" i="52"/>
  <c r="EQ516" i="52"/>
  <c r="ER516" i="52"/>
  <c r="EL516" i="52"/>
  <c r="HZ516" i="52" s="1"/>
  <c r="HZ1019" i="52"/>
  <c r="EL443" i="52"/>
  <c r="EQ443" i="52"/>
  <c r="EM443" i="52"/>
  <c r="EK443" i="52"/>
  <c r="EP443" i="52"/>
  <c r="ER443" i="52"/>
  <c r="EN761" i="52"/>
  <c r="EO761" i="52"/>
  <c r="EM1012" i="52"/>
  <c r="EQ1012" i="52"/>
  <c r="ER1012" i="52"/>
  <c r="EL1012" i="52"/>
  <c r="EK1012" i="52"/>
  <c r="EP1012" i="52"/>
  <c r="EN472" i="52"/>
  <c r="EO472" i="52"/>
  <c r="EO935" i="52"/>
  <c r="EN935" i="52"/>
  <c r="EM380" i="52"/>
  <c r="EK380" i="52"/>
  <c r="EL380" i="52"/>
  <c r="EP380" i="52"/>
  <c r="ER380" i="52"/>
  <c r="EQ380" i="52"/>
  <c r="Z235" i="52"/>
  <c r="AA235" i="52"/>
  <c r="HF355" i="52"/>
  <c r="HD355" i="52"/>
  <c r="HK355" i="52"/>
  <c r="HH355" i="52"/>
  <c r="HJ355" i="52"/>
  <c r="HB355" i="52"/>
  <c r="HE355" i="52"/>
  <c r="HG355" i="52"/>
  <c r="HC355" i="52"/>
  <c r="HI355" i="52"/>
  <c r="HA355" i="52"/>
  <c r="EO825" i="52"/>
  <c r="EN825" i="52"/>
  <c r="EN886" i="52"/>
  <c r="EO886" i="52"/>
  <c r="GP303" i="52"/>
  <c r="GU303" i="52"/>
  <c r="HY303" i="52"/>
  <c r="GR303" i="52"/>
  <c r="GS303" i="52"/>
  <c r="GT303" i="52"/>
  <c r="GQ303" i="52"/>
  <c r="HW932" i="52"/>
  <c r="HV932" i="52"/>
  <c r="HT932" i="52"/>
  <c r="HU932" i="52"/>
  <c r="HS932" i="52"/>
  <c r="HW225" i="52"/>
  <c r="HT225" i="52"/>
  <c r="HS225" i="52"/>
  <c r="HU225" i="52"/>
  <c r="HV225" i="52"/>
  <c r="AC522" i="52"/>
  <c r="AC493" i="52"/>
  <c r="GX107" i="52"/>
  <c r="GY107" i="52"/>
  <c r="GW107" i="52"/>
  <c r="AC663" i="52"/>
  <c r="AC990" i="52"/>
  <c r="EN480" i="52"/>
  <c r="EO480" i="52"/>
  <c r="IE324" i="52"/>
  <c r="ES324" i="52"/>
  <c r="IN324" i="52"/>
  <c r="IO324" i="52"/>
  <c r="HQ1047" i="52"/>
  <c r="HN1047" i="52"/>
  <c r="HO1047" i="52"/>
  <c r="HP1047" i="52"/>
  <c r="HM1047" i="52"/>
  <c r="AA798" i="52"/>
  <c r="Z798" i="52"/>
  <c r="EN748" i="52"/>
  <c r="EO748" i="52"/>
  <c r="IL378" i="52"/>
  <c r="IM378" i="52"/>
  <c r="EN299" i="52"/>
  <c r="EO299" i="52"/>
  <c r="GX250" i="52"/>
  <c r="GY250" i="52"/>
  <c r="GW250" i="52"/>
  <c r="EN912" i="52"/>
  <c r="EO912" i="52"/>
  <c r="EO365" i="52"/>
  <c r="EN365" i="52"/>
  <c r="GY951" i="52"/>
  <c r="GX951" i="52"/>
  <c r="GW951" i="52"/>
  <c r="EK455" i="52"/>
  <c r="EM455" i="52"/>
  <c r="EQ455" i="52"/>
  <c r="ER455" i="52"/>
  <c r="EL455" i="52"/>
  <c r="EP455" i="52"/>
  <c r="EK832" i="52"/>
  <c r="EQ832" i="52"/>
  <c r="EL832" i="52"/>
  <c r="EP832" i="52"/>
  <c r="ER832" i="52"/>
  <c r="EM832" i="52"/>
  <c r="EO473" i="52"/>
  <c r="EN473" i="52"/>
  <c r="IE926" i="52"/>
  <c r="ES926" i="52"/>
  <c r="IO926" i="52"/>
  <c r="GF926" i="52"/>
  <c r="ET926" i="52"/>
  <c r="IN926" i="52"/>
  <c r="ER941" i="52"/>
  <c r="EL941" i="52"/>
  <c r="EP941" i="52"/>
  <c r="EK941" i="52"/>
  <c r="EQ941" i="52"/>
  <c r="EM941" i="52"/>
  <c r="EO503" i="52"/>
  <c r="EN503" i="52"/>
  <c r="HP292" i="52"/>
  <c r="HN292" i="52"/>
  <c r="HO292" i="52"/>
  <c r="HQ292" i="52"/>
  <c r="HM292" i="52"/>
  <c r="EN839" i="52"/>
  <c r="EO839" i="52"/>
  <c r="EM679" i="52"/>
  <c r="ER679" i="52"/>
  <c r="EL679" i="52"/>
  <c r="EP679" i="52"/>
  <c r="EK679" i="52"/>
  <c r="EQ679" i="52"/>
  <c r="EN700" i="52"/>
  <c r="EO700" i="52"/>
  <c r="EK471" i="52"/>
  <c r="ER471" i="52"/>
  <c r="EQ471" i="52"/>
  <c r="EL471" i="52"/>
  <c r="HZ471" i="52" s="1"/>
  <c r="EP471" i="52"/>
  <c r="EM471" i="52"/>
  <c r="EL187" i="52"/>
  <c r="HZ187" i="52" s="1"/>
  <c r="EK187" i="52"/>
  <c r="EQ187" i="52"/>
  <c r="ER187" i="52"/>
  <c r="EP187" i="52"/>
  <c r="EM187" i="52"/>
  <c r="EO175" i="52"/>
  <c r="EN175" i="52"/>
  <c r="HY175" i="52" s="1"/>
  <c r="FZ904" i="52"/>
  <c r="GE904" i="52"/>
  <c r="GA904" i="52"/>
  <c r="GG904" i="52"/>
  <c r="GC904" i="52"/>
  <c r="GB904" i="52"/>
  <c r="GH904" i="52"/>
  <c r="FY904" i="52"/>
  <c r="GD904" i="52"/>
  <c r="EO324" i="52"/>
  <c r="EN324" i="52"/>
  <c r="HY324" i="52" s="1"/>
  <c r="EO810" i="52"/>
  <c r="EN810" i="52"/>
  <c r="EQ110" i="52"/>
  <c r="ER458" i="52"/>
  <c r="EL458" i="52"/>
  <c r="GF458" i="52" s="1"/>
  <c r="EP458" i="52"/>
  <c r="EK458" i="52"/>
  <c r="EM458" i="52"/>
  <c r="EQ458" i="52"/>
  <c r="HV413" i="52"/>
  <c r="HW413" i="52"/>
  <c r="HU413" i="52"/>
  <c r="HT413" i="52"/>
  <c r="HS413" i="52"/>
  <c r="EO412" i="52"/>
  <c r="EN412" i="52"/>
  <c r="GY532" i="52"/>
  <c r="GX532" i="52"/>
  <c r="GW532" i="52"/>
  <c r="FV149" i="52"/>
  <c r="FU149" i="52"/>
  <c r="IN664" i="52"/>
  <c r="IE664" i="52"/>
  <c r="ES664" i="52"/>
  <c r="IO664" i="52"/>
  <c r="FU968" i="52"/>
  <c r="FW968" i="52" s="1"/>
  <c r="FV968" i="52"/>
  <c r="GA876" i="52"/>
  <c r="GG876" i="52"/>
  <c r="GE876" i="52"/>
  <c r="FY876" i="52"/>
  <c r="GD876" i="52"/>
  <c r="FZ876" i="52"/>
  <c r="GC876" i="52"/>
  <c r="GH876" i="52"/>
  <c r="GB876" i="52"/>
  <c r="EP558" i="52"/>
  <c r="EM558" i="52"/>
  <c r="ER558" i="52"/>
  <c r="EK558" i="52"/>
  <c r="EQ558" i="52"/>
  <c r="EL558" i="52"/>
  <c r="HQ569" i="52"/>
  <c r="HN569" i="52"/>
  <c r="HO569" i="52"/>
  <c r="HP569" i="52"/>
  <c r="HM569" i="52"/>
  <c r="GQ212" i="52"/>
  <c r="GR212" i="52"/>
  <c r="GP212" i="52"/>
  <c r="GU212" i="52"/>
  <c r="GT212" i="52"/>
  <c r="HY212" i="52"/>
  <c r="GS212" i="52"/>
  <c r="HP834" i="52"/>
  <c r="HN834" i="52"/>
  <c r="HM834" i="52"/>
  <c r="HQ834" i="52"/>
  <c r="HO834" i="52"/>
  <c r="EL535" i="52"/>
  <c r="EP535" i="52"/>
  <c r="EK535" i="52"/>
  <c r="EQ535" i="52"/>
  <c r="EM535" i="52"/>
  <c r="ER535" i="52"/>
  <c r="HJ151" i="52"/>
  <c r="HB151" i="52"/>
  <c r="HC151" i="52"/>
  <c r="HH151" i="52"/>
  <c r="HG151" i="52"/>
  <c r="HA151" i="52"/>
  <c r="HK151" i="52"/>
  <c r="HF151" i="52"/>
  <c r="HD151" i="52"/>
  <c r="HI151" i="52"/>
  <c r="HE151" i="52"/>
  <c r="HW1040" i="52"/>
  <c r="HT1040" i="52"/>
  <c r="HU1040" i="52"/>
  <c r="HV1040" i="52"/>
  <c r="HS1040" i="52"/>
  <c r="EO718" i="52"/>
  <c r="EN718" i="52"/>
  <c r="IE742" i="52"/>
  <c r="ES742" i="52"/>
  <c r="IO742" i="52"/>
  <c r="IN742" i="52"/>
  <c r="HW143" i="52"/>
  <c r="HT143" i="52"/>
  <c r="HS143" i="52"/>
  <c r="HU143" i="52"/>
  <c r="HV143" i="52"/>
  <c r="EN745" i="52"/>
  <c r="EO745" i="52"/>
  <c r="ER775" i="52"/>
  <c r="EK775" i="52"/>
  <c r="EP775" i="52"/>
  <c r="EL775" i="52"/>
  <c r="EQ775" i="52"/>
  <c r="EM775" i="52"/>
  <c r="GM304" i="52"/>
  <c r="GL304" i="52"/>
  <c r="GN304" i="52"/>
  <c r="GK304" i="52"/>
  <c r="GJ304" i="52"/>
  <c r="EL816" i="52"/>
  <c r="EP816" i="52"/>
  <c r="ER816" i="52"/>
  <c r="EM816" i="52"/>
  <c r="EK816" i="52"/>
  <c r="EQ816" i="52"/>
  <c r="AC460" i="52"/>
  <c r="EK278" i="52"/>
  <c r="ER278" i="52"/>
  <c r="EM278" i="52"/>
  <c r="EL278" i="52"/>
  <c r="EQ278" i="52"/>
  <c r="EP278" i="52"/>
  <c r="AC1019" i="52"/>
  <c r="HZ1005" i="52"/>
  <c r="ES175" i="52"/>
  <c r="IE175" i="52"/>
  <c r="IO175" i="52"/>
  <c r="IN175" i="52"/>
  <c r="Z76" i="52"/>
  <c r="AA76" i="52"/>
  <c r="Z607" i="52"/>
  <c r="AA607" i="52"/>
  <c r="HV79" i="52"/>
  <c r="HW79" i="52"/>
  <c r="HS79" i="52"/>
  <c r="HU79" i="52"/>
  <c r="HT79" i="52"/>
  <c r="GR808" i="52"/>
  <c r="GU808" i="52"/>
  <c r="GS808" i="52"/>
  <c r="GP808" i="52"/>
  <c r="GT808" i="52"/>
  <c r="GQ808" i="52"/>
  <c r="GQ282" i="52"/>
  <c r="GP282" i="52"/>
  <c r="GU282" i="52"/>
  <c r="HY282" i="52"/>
  <c r="GR282" i="52"/>
  <c r="GS282" i="52"/>
  <c r="GT282" i="52"/>
  <c r="ER747" i="52"/>
  <c r="EK747" i="52"/>
  <c r="EP747" i="52"/>
  <c r="EL747" i="52"/>
  <c r="GF747" i="52" s="1"/>
  <c r="EQ747" i="52"/>
  <c r="EM747" i="52"/>
  <c r="EN490" i="52"/>
  <c r="EO490" i="52"/>
  <c r="FU141" i="52"/>
  <c r="FW141" i="52" s="1"/>
  <c r="FV141" i="52"/>
  <c r="HP150" i="52"/>
  <c r="HO150" i="52"/>
  <c r="HQ150" i="52"/>
  <c r="HN150" i="52"/>
  <c r="HM150" i="52"/>
  <c r="GD872" i="52"/>
  <c r="GB872" i="52"/>
  <c r="FZ872" i="52"/>
  <c r="FY872" i="52"/>
  <c r="GH872" i="52"/>
  <c r="GC872" i="52"/>
  <c r="GG872" i="52"/>
  <c r="GA872" i="52"/>
  <c r="GE872" i="52"/>
  <c r="EM475" i="52"/>
  <c r="EQ475" i="52"/>
  <c r="ER475" i="52"/>
  <c r="EL475" i="52"/>
  <c r="HZ475" i="52" s="1"/>
  <c r="EP475" i="52"/>
  <c r="EK475" i="52"/>
  <c r="HV539" i="52"/>
  <c r="HS539" i="52"/>
  <c r="HU539" i="52"/>
  <c r="HW539" i="52"/>
  <c r="HT539" i="52"/>
  <c r="IE476" i="52"/>
  <c r="ES476" i="52"/>
  <c r="IN476" i="52"/>
  <c r="IO476" i="52"/>
  <c r="GN213" i="52"/>
  <c r="GK213" i="52"/>
  <c r="GL213" i="52"/>
  <c r="GM213" i="52"/>
  <c r="GJ213" i="52"/>
  <c r="FZ966" i="52"/>
  <c r="GG966" i="52"/>
  <c r="GD966" i="52"/>
  <c r="GF966" i="52"/>
  <c r="GH966" i="52"/>
  <c r="HZ966" i="52"/>
  <c r="GA966" i="52"/>
  <c r="GE966" i="52"/>
  <c r="GC966" i="52"/>
  <c r="GB966" i="52"/>
  <c r="FY966" i="52"/>
  <c r="ER973" i="52"/>
  <c r="EK973" i="52"/>
  <c r="EP973" i="52"/>
  <c r="EQ973" i="52"/>
  <c r="EM973" i="52"/>
  <c r="EL973" i="52"/>
  <c r="EN1002" i="52"/>
  <c r="HY1002" i="52" s="1"/>
  <c r="EO1002" i="52"/>
  <c r="Z995" i="52"/>
  <c r="AA995" i="52"/>
  <c r="EP699" i="52"/>
  <c r="ER699" i="52"/>
  <c r="EQ699" i="52"/>
  <c r="EM699" i="52"/>
  <c r="EK699" i="52"/>
  <c r="EL699" i="52"/>
  <c r="AC820" i="52"/>
  <c r="HO139" i="52"/>
  <c r="HQ139" i="52"/>
  <c r="HN139" i="52"/>
  <c r="HM139" i="52"/>
  <c r="HP139" i="52"/>
  <c r="FV599" i="52"/>
  <c r="FU599" i="52"/>
  <c r="ET599" i="52"/>
  <c r="GB1017" i="52"/>
  <c r="FY1017" i="52"/>
  <c r="GE1017" i="52"/>
  <c r="GC1017" i="52"/>
  <c r="GG1017" i="52"/>
  <c r="FZ1017" i="52"/>
  <c r="GD1017" i="52"/>
  <c r="GH1017" i="52"/>
  <c r="GA1017" i="52"/>
  <c r="EO648" i="52"/>
  <c r="EN648" i="52"/>
  <c r="EN710" i="52"/>
  <c r="EO710" i="52"/>
  <c r="IE1044" i="52"/>
  <c r="ES1044" i="52"/>
  <c r="IO1044" i="52"/>
  <c r="GF1044" i="52"/>
  <c r="IN1044" i="52"/>
  <c r="EN753" i="52"/>
  <c r="EO753" i="52"/>
  <c r="AA179" i="52"/>
  <c r="Z179" i="52"/>
  <c r="AC179" i="52" s="1"/>
  <c r="EO652" i="52"/>
  <c r="EN652" i="52"/>
  <c r="HY652" i="52" s="1"/>
  <c r="EO985" i="52"/>
  <c r="EN985" i="52"/>
  <c r="GD154" i="52"/>
  <c r="FZ154" i="52"/>
  <c r="GC154" i="52"/>
  <c r="GH154" i="52"/>
  <c r="GG154" i="52"/>
  <c r="GA154" i="52"/>
  <c r="GB154" i="52"/>
  <c r="GE154" i="52"/>
  <c r="GF154" i="52"/>
  <c r="FY154" i="52"/>
  <c r="HZ154" i="52"/>
  <c r="ER810" i="52"/>
  <c r="EM810" i="52"/>
  <c r="EK810" i="52"/>
  <c r="EL810" i="52"/>
  <c r="EP810" i="52"/>
  <c r="EQ810" i="52"/>
  <c r="EM417" i="52"/>
  <c r="GJ207" i="52"/>
  <c r="GN207" i="52"/>
  <c r="GK207" i="52"/>
  <c r="GL207" i="52"/>
  <c r="GM207" i="52"/>
  <c r="ES174" i="52"/>
  <c r="IE174" i="52"/>
  <c r="IO174" i="52"/>
  <c r="IN174" i="52"/>
  <c r="HI784" i="52"/>
  <c r="HC784" i="52"/>
  <c r="HB784" i="52"/>
  <c r="HG784" i="52"/>
  <c r="HF784" i="52"/>
  <c r="HK784" i="52"/>
  <c r="HJ784" i="52"/>
  <c r="HE784" i="52"/>
  <c r="HD784" i="52"/>
  <c r="HH784" i="52"/>
  <c r="HA784" i="52"/>
  <c r="ES769" i="52"/>
  <c r="IO769" i="52"/>
  <c r="IE769" i="52"/>
  <c r="IN769" i="52"/>
  <c r="HP227" i="52"/>
  <c r="HM227" i="52"/>
  <c r="HQ227" i="52"/>
  <c r="HO227" i="52"/>
  <c r="HN227" i="52"/>
  <c r="EM997" i="52"/>
  <c r="EQ997" i="52"/>
  <c r="ER997" i="52"/>
  <c r="EL997" i="52"/>
  <c r="GF997" i="52" s="1"/>
  <c r="EK997" i="52"/>
  <c r="EP997" i="52"/>
  <c r="HO411" i="52"/>
  <c r="HN411" i="52"/>
  <c r="HQ411" i="52"/>
  <c r="HM411" i="52"/>
  <c r="HP411" i="52"/>
  <c r="EL269" i="52"/>
  <c r="EQ269" i="52"/>
  <c r="EP269" i="52"/>
  <c r="EK269" i="52"/>
  <c r="ER269" i="52"/>
  <c r="EM269" i="52"/>
  <c r="HV98" i="52"/>
  <c r="HS98" i="52"/>
  <c r="HW98" i="52"/>
  <c r="HU98" i="52"/>
  <c r="HT98" i="52"/>
  <c r="ER761" i="52"/>
  <c r="EK761" i="52"/>
  <c r="EP761" i="52"/>
  <c r="EL761" i="52"/>
  <c r="EQ761" i="52"/>
  <c r="EM761" i="52"/>
  <c r="HO1026" i="52"/>
  <c r="HQ1026" i="52"/>
  <c r="HP1026" i="52"/>
  <c r="HM1026" i="52"/>
  <c r="HN1026" i="52"/>
  <c r="EO181" i="52"/>
  <c r="EN181" i="52"/>
  <c r="ES936" i="52"/>
  <c r="IE936" i="52"/>
  <c r="IN936" i="52"/>
  <c r="IO936" i="52"/>
  <c r="HP501" i="52"/>
  <c r="HN501" i="52"/>
  <c r="HO501" i="52"/>
  <c r="HM501" i="52"/>
  <c r="HQ501" i="52"/>
  <c r="EO611" i="52"/>
  <c r="EN611" i="52"/>
  <c r="HP219" i="52"/>
  <c r="HO219" i="52"/>
  <c r="HQ219" i="52"/>
  <c r="HN219" i="52"/>
  <c r="HM219" i="52"/>
  <c r="EM651" i="52"/>
  <c r="EL651" i="52"/>
  <c r="EP651" i="52"/>
  <c r="EK651" i="52"/>
  <c r="EQ651" i="52"/>
  <c r="ER651" i="52"/>
  <c r="FU282" i="52"/>
  <c r="FW282" i="52" s="1"/>
  <c r="FV282" i="52"/>
  <c r="ET282" i="52"/>
  <c r="IM198" i="52"/>
  <c r="IK198" i="52"/>
  <c r="IL198" i="52"/>
  <c r="GT210" i="52"/>
  <c r="GS210" i="52"/>
  <c r="GQ210" i="52"/>
  <c r="GR210" i="52"/>
  <c r="GP210" i="52"/>
  <c r="GU210" i="52"/>
  <c r="EO826" i="52"/>
  <c r="EN826" i="52"/>
  <c r="EN385" i="52"/>
  <c r="HN507" i="52"/>
  <c r="HO507" i="52"/>
  <c r="HM507" i="52"/>
  <c r="HQ507" i="52"/>
  <c r="HP507" i="52"/>
  <c r="HU1011" i="52"/>
  <c r="HV1011" i="52"/>
  <c r="HS1011" i="52"/>
  <c r="HW1011" i="52"/>
  <c r="FU969" i="52"/>
  <c r="FV969" i="52"/>
  <c r="ET969" i="52"/>
  <c r="HI854" i="52"/>
  <c r="HC854" i="52"/>
  <c r="HB854" i="52"/>
  <c r="HA854" i="52"/>
  <c r="HF854" i="52"/>
  <c r="HH854" i="52"/>
  <c r="HJ854" i="52"/>
  <c r="HG854" i="52"/>
  <c r="HE854" i="52"/>
  <c r="HK854" i="52"/>
  <c r="HD854" i="52"/>
  <c r="Z782" i="52"/>
  <c r="AA782" i="52"/>
  <c r="ES70" i="52"/>
  <c r="IN70" i="52"/>
  <c r="IE70" i="52"/>
  <c r="IO70" i="52"/>
  <c r="EM517" i="52"/>
  <c r="EQ517" i="52"/>
  <c r="ER517" i="52"/>
  <c r="EL517" i="52"/>
  <c r="HZ517" i="52" s="1"/>
  <c r="EP517" i="52"/>
  <c r="EK517" i="52"/>
  <c r="GP877" i="52"/>
  <c r="GT877" i="52"/>
  <c r="GQ877" i="52"/>
  <c r="GU877" i="52"/>
  <c r="GS877" i="52"/>
  <c r="GR877" i="52"/>
  <c r="FV367" i="52"/>
  <c r="FU367" i="52"/>
  <c r="FW367" i="52" s="1"/>
  <c r="EN568" i="52"/>
  <c r="EO568" i="52"/>
  <c r="GT539" i="52"/>
  <c r="GS539" i="52"/>
  <c r="GQ539" i="52"/>
  <c r="GU539" i="52"/>
  <c r="GR539" i="52"/>
  <c r="GP539" i="52"/>
  <c r="EN835" i="52"/>
  <c r="EO835" i="52"/>
  <c r="ES89" i="52"/>
  <c r="IE89" i="52"/>
  <c r="GF89" i="52"/>
  <c r="ET89" i="52"/>
  <c r="IN89" i="52"/>
  <c r="IO89" i="52"/>
  <c r="EN913" i="52"/>
  <c r="EO913" i="52"/>
  <c r="GF153" i="52"/>
  <c r="HZ722" i="52"/>
  <c r="EN90" i="52"/>
  <c r="EO90" i="52"/>
  <c r="IE502" i="52"/>
  <c r="ES502" i="52"/>
  <c r="IN502" i="52"/>
  <c r="IO502" i="52"/>
  <c r="EL331" i="52"/>
  <c r="EK331" i="52"/>
  <c r="EP331" i="52"/>
  <c r="EM331" i="52"/>
  <c r="EQ331" i="52"/>
  <c r="ER331" i="52"/>
  <c r="EN896" i="52"/>
  <c r="EO896" i="52"/>
  <c r="IE892" i="52"/>
  <c r="ES892" i="52"/>
  <c r="IN892" i="52"/>
  <c r="IO892" i="52"/>
  <c r="EN413" i="52"/>
  <c r="HY413" i="52" s="1"/>
  <c r="EO413" i="52"/>
  <c r="GQ969" i="52"/>
  <c r="GU969" i="52"/>
  <c r="GT969" i="52"/>
  <c r="HY969" i="52"/>
  <c r="GR969" i="52"/>
  <c r="GS969" i="52"/>
  <c r="GP969" i="52"/>
  <c r="HZ1017" i="52"/>
  <c r="EN334" i="52"/>
  <c r="EO334" i="52"/>
  <c r="EN479" i="52"/>
  <c r="EO479" i="52"/>
  <c r="GR149" i="52"/>
  <c r="GP149" i="52"/>
  <c r="GU149" i="52"/>
  <c r="GT149" i="52"/>
  <c r="GS149" i="52"/>
  <c r="GQ149" i="52"/>
  <c r="AA289" i="52"/>
  <c r="Z289" i="52"/>
  <c r="EN1008" i="52"/>
  <c r="HY1008" i="52" s="1"/>
  <c r="EO1008" i="52"/>
  <c r="EO323" i="52"/>
  <c r="EN323" i="52"/>
  <c r="Z750" i="52"/>
  <c r="AA750" i="52"/>
  <c r="EM1006" i="52"/>
  <c r="EQ1006" i="52"/>
  <c r="ER1006" i="52"/>
  <c r="EL1006" i="52"/>
  <c r="EK1006" i="52"/>
  <c r="EP1006" i="52"/>
  <c r="GY540" i="52"/>
  <c r="GX540" i="52"/>
  <c r="GW540" i="52"/>
  <c r="IE516" i="52"/>
  <c r="ES516" i="52"/>
  <c r="IN516" i="52"/>
  <c r="IO516" i="52"/>
  <c r="ER426" i="52"/>
  <c r="GS135" i="52"/>
  <c r="GQ135" i="52"/>
  <c r="GR135" i="52"/>
  <c r="GP135" i="52"/>
  <c r="GU135" i="52"/>
  <c r="GT135" i="52"/>
  <c r="EK819" i="52"/>
  <c r="EM819" i="52"/>
  <c r="ER819" i="52"/>
  <c r="EQ819" i="52"/>
  <c r="EP819" i="52"/>
  <c r="EL819" i="52"/>
  <c r="EN735" i="52"/>
  <c r="EO735" i="52"/>
  <c r="EM899" i="52"/>
  <c r="EK899" i="52"/>
  <c r="EL899" i="52"/>
  <c r="EQ899" i="52"/>
  <c r="ER899" i="52"/>
  <c r="EP899" i="52"/>
  <c r="EM466" i="52"/>
  <c r="EQ466" i="52"/>
  <c r="ER466" i="52"/>
  <c r="EL466" i="52"/>
  <c r="EP466" i="52"/>
  <c r="EK466" i="52"/>
  <c r="GX209" i="52"/>
  <c r="GW209" i="52"/>
  <c r="GY209" i="52"/>
  <c r="EO283" i="52"/>
  <c r="EK163" i="52"/>
  <c r="EM163" i="52"/>
  <c r="EL163" i="52"/>
  <c r="EQ163" i="52"/>
  <c r="EP163" i="52"/>
  <c r="ER163" i="52"/>
  <c r="GG459" i="52"/>
  <c r="FZ459" i="52"/>
  <c r="GD459" i="52"/>
  <c r="GH459" i="52"/>
  <c r="GB459" i="52"/>
  <c r="GA459" i="52"/>
  <c r="FY459" i="52"/>
  <c r="GE459" i="52"/>
  <c r="GC459" i="52"/>
  <c r="FU448" i="52"/>
  <c r="FW448" i="52" s="1"/>
  <c r="FV448" i="52"/>
  <c r="EN716" i="52"/>
  <c r="EO716" i="52"/>
  <c r="EP273" i="52"/>
  <c r="ER273" i="52"/>
  <c r="EM273" i="52"/>
  <c r="EL273" i="52"/>
  <c r="EQ273" i="52"/>
  <c r="EK273" i="52"/>
  <c r="EP672" i="52"/>
  <c r="EK672" i="52"/>
  <c r="EQ672" i="52"/>
  <c r="EM672" i="52"/>
  <c r="ER672" i="52"/>
  <c r="EL672" i="52"/>
  <c r="EL995" i="52"/>
  <c r="HZ995" i="52" s="1"/>
  <c r="EK995" i="52"/>
  <c r="EP995" i="52"/>
  <c r="EM995" i="52"/>
  <c r="EQ995" i="52"/>
  <c r="ER995" i="52"/>
  <c r="IE504" i="52"/>
  <c r="ES504" i="52"/>
  <c r="IN504" i="52"/>
  <c r="IO504" i="52"/>
  <c r="EM405" i="52"/>
  <c r="GQ662" i="52"/>
  <c r="HY662" i="52"/>
  <c r="GP662" i="52"/>
  <c r="GT662" i="52"/>
  <c r="GS662" i="52"/>
  <c r="GU662" i="52"/>
  <c r="GR662" i="52"/>
  <c r="ES72" i="52"/>
  <c r="IE72" i="52"/>
  <c r="IN72" i="52"/>
  <c r="IO72" i="52"/>
  <c r="ER415" i="52"/>
  <c r="EN431" i="52"/>
  <c r="EO431" i="52"/>
  <c r="Z699" i="52"/>
  <c r="AA699" i="52"/>
  <c r="EL530" i="52"/>
  <c r="EP530" i="52"/>
  <c r="EM530" i="52"/>
  <c r="ER530" i="52"/>
  <c r="EK530" i="52"/>
  <c r="EQ530" i="52"/>
  <c r="GX145" i="52"/>
  <c r="GW145" i="52"/>
  <c r="GY145" i="52"/>
  <c r="EN551" i="52"/>
  <c r="EO551" i="52"/>
  <c r="ET424" i="52"/>
  <c r="IN68" i="52"/>
  <c r="IE68" i="52"/>
  <c r="ES68" i="52"/>
  <c r="IO68" i="52"/>
  <c r="IJ621" i="52"/>
  <c r="Z97" i="52"/>
  <c r="AA97" i="52"/>
  <c r="EO828" i="52"/>
  <c r="EN828" i="52"/>
  <c r="GU569" i="52"/>
  <c r="GR569" i="52"/>
  <c r="HY569" i="52"/>
  <c r="GP569" i="52"/>
  <c r="GT569" i="52"/>
  <c r="GS569" i="52"/>
  <c r="GQ569" i="52"/>
  <c r="GN880" i="52"/>
  <c r="GM880" i="52"/>
  <c r="GK880" i="52"/>
  <c r="GL880" i="52"/>
  <c r="GJ880" i="52"/>
  <c r="ES165" i="52"/>
  <c r="IE165" i="52"/>
  <c r="IO165" i="52"/>
  <c r="IN165" i="52"/>
  <c r="Z912" i="52"/>
  <c r="AA912" i="52"/>
  <c r="AC533" i="52"/>
  <c r="Z312" i="52"/>
  <c r="AA312" i="52"/>
  <c r="GL226" i="52"/>
  <c r="GM226" i="52"/>
  <c r="GJ226" i="52"/>
  <c r="GN226" i="52"/>
  <c r="GK226" i="52"/>
  <c r="GL147" i="52"/>
  <c r="GM147" i="52"/>
  <c r="GJ147" i="52"/>
  <c r="GN147" i="52"/>
  <c r="GK147" i="52"/>
  <c r="HU959" i="52"/>
  <c r="HT959" i="52"/>
  <c r="HW959" i="52"/>
  <c r="HS959" i="52"/>
  <c r="HV959" i="52"/>
  <c r="Z87" i="52"/>
  <c r="AA87" i="52"/>
  <c r="HQ217" i="52"/>
  <c r="HN217" i="52"/>
  <c r="HM217" i="52"/>
  <c r="HP217" i="52"/>
  <c r="HO217" i="52"/>
  <c r="EK108" i="52"/>
  <c r="EM108" i="52"/>
  <c r="ER108" i="52"/>
  <c r="EL108" i="52"/>
  <c r="EQ108" i="52"/>
  <c r="EP108" i="52"/>
  <c r="EO1021" i="52"/>
  <c r="EN1021" i="52"/>
  <c r="ER760" i="52"/>
  <c r="EK760" i="52"/>
  <c r="EP760" i="52"/>
  <c r="EL760" i="52"/>
  <c r="HZ760" i="52" s="1"/>
  <c r="EQ760" i="52"/>
  <c r="EM760" i="52"/>
  <c r="HZ501" i="52"/>
  <c r="HY501" i="52"/>
  <c r="FV552" i="52"/>
  <c r="FU552" i="52"/>
  <c r="EO188" i="52"/>
  <c r="EN188" i="52"/>
  <c r="EK401" i="52"/>
  <c r="ER401" i="52"/>
  <c r="EQ401" i="52"/>
  <c r="EL401" i="52"/>
  <c r="EP401" i="52"/>
  <c r="EM401" i="52"/>
  <c r="GX151" i="52"/>
  <c r="GW151" i="52"/>
  <c r="GY151" i="52"/>
  <c r="EO694" i="52"/>
  <c r="EN694" i="52"/>
  <c r="EQ244" i="52"/>
  <c r="EM244" i="52"/>
  <c r="EK244" i="52"/>
  <c r="EL244" i="52"/>
  <c r="EP244" i="52"/>
  <c r="ER244" i="52"/>
  <c r="AA644" i="52"/>
  <c r="Z644" i="52"/>
  <c r="HZ367" i="52"/>
  <c r="IF367" i="52" s="1"/>
  <c r="HB697" i="52"/>
  <c r="HC697" i="52"/>
  <c r="HF697" i="52"/>
  <c r="HJ697" i="52"/>
  <c r="HG697" i="52"/>
  <c r="HA697" i="52"/>
  <c r="HI697" i="52"/>
  <c r="HD697" i="52"/>
  <c r="HK697" i="52"/>
  <c r="HH697" i="52"/>
  <c r="HE697" i="52"/>
  <c r="Z734" i="52"/>
  <c r="AA734" i="52"/>
  <c r="GF415" i="52"/>
  <c r="EO171" i="52"/>
  <c r="EN171" i="52"/>
  <c r="EN97" i="52"/>
  <c r="HY97" i="52" s="1"/>
  <c r="EO97" i="52"/>
  <c r="EM383" i="52"/>
  <c r="EQ383" i="52"/>
  <c r="EK383" i="52"/>
  <c r="EL383" i="52"/>
  <c r="EP383" i="52"/>
  <c r="ER383" i="52"/>
  <c r="EQ815" i="52"/>
  <c r="EL815" i="52"/>
  <c r="EP815" i="52"/>
  <c r="ER815" i="52"/>
  <c r="EM815" i="52"/>
  <c r="EK815" i="52"/>
  <c r="HU103" i="52"/>
  <c r="HW103" i="52"/>
  <c r="HS103" i="52"/>
  <c r="HV103" i="52"/>
  <c r="HT103" i="52"/>
  <c r="GY1047" i="52"/>
  <c r="GW1047" i="52"/>
  <c r="GX1047" i="52"/>
  <c r="EO106" i="52"/>
  <c r="EN106" i="52"/>
  <c r="ER829" i="52"/>
  <c r="EQ829" i="52"/>
  <c r="EM829" i="52"/>
  <c r="EL829" i="52"/>
  <c r="EP829" i="52"/>
  <c r="EK829" i="52"/>
  <c r="EN642" i="52"/>
  <c r="EN874" i="52"/>
  <c r="EO874" i="52"/>
  <c r="IL621" i="52"/>
  <c r="IM621" i="52"/>
  <c r="GU609" i="52"/>
  <c r="GP609" i="52"/>
  <c r="GT609" i="52"/>
  <c r="GR609" i="52"/>
  <c r="GS609" i="52"/>
  <c r="GQ609" i="52"/>
  <c r="EN442" i="52"/>
  <c r="HY442" i="52" s="1"/>
  <c r="EO442" i="52"/>
  <c r="GX206" i="52"/>
  <c r="GW206" i="52"/>
  <c r="GY206" i="52"/>
  <c r="EN995" i="52"/>
  <c r="HY995" i="52" s="1"/>
  <c r="EO995" i="52"/>
  <c r="GX227" i="52"/>
  <c r="GY227" i="52"/>
  <c r="GW227" i="52"/>
  <c r="HZ206" i="52"/>
  <c r="HO298" i="52"/>
  <c r="HQ298" i="52"/>
  <c r="HM298" i="52"/>
  <c r="HP298" i="52"/>
  <c r="HN298" i="52"/>
  <c r="EP746" i="52"/>
  <c r="EL746" i="52"/>
  <c r="GF746" i="52" s="1"/>
  <c r="EQ746" i="52"/>
  <c r="EM746" i="52"/>
  <c r="ER746" i="52"/>
  <c r="EK746" i="52"/>
  <c r="HW214" i="52"/>
  <c r="HT214" i="52"/>
  <c r="HS214" i="52"/>
  <c r="HU214" i="52"/>
  <c r="HV214" i="52"/>
  <c r="EN506" i="52"/>
  <c r="EO506" i="52"/>
  <c r="GF701" i="52"/>
  <c r="ES397" i="52"/>
  <c r="IE397" i="52"/>
  <c r="IO397" i="52"/>
  <c r="IN397" i="52"/>
  <c r="GM410" i="52"/>
  <c r="GL410" i="52"/>
  <c r="GK410" i="52"/>
  <c r="GJ410" i="52"/>
  <c r="GN410" i="52"/>
  <c r="GX605" i="52"/>
  <c r="GW605" i="52"/>
  <c r="GY605" i="52"/>
  <c r="GQ144" i="52"/>
  <c r="ER1004" i="52"/>
  <c r="EM1042" i="52"/>
  <c r="AC497" i="52"/>
  <c r="IJ333" i="52"/>
  <c r="EK115" i="52"/>
  <c r="EM115" i="52"/>
  <c r="ER115" i="52"/>
  <c r="EQ115" i="52"/>
  <c r="EP115" i="52"/>
  <c r="EL115" i="52"/>
  <c r="EP336" i="52"/>
  <c r="EK336" i="52"/>
  <c r="EQ336" i="52"/>
  <c r="EM336" i="52"/>
  <c r="ER336" i="52"/>
  <c r="EL336" i="52"/>
  <c r="HZ336" i="52" s="1"/>
  <c r="EL764" i="52"/>
  <c r="EQ764" i="52"/>
  <c r="ER764" i="52"/>
  <c r="EK764" i="52"/>
  <c r="EP764" i="52"/>
  <c r="EM764" i="52"/>
  <c r="HY918" i="52"/>
  <c r="FZ209" i="52"/>
  <c r="GC209" i="52"/>
  <c r="GH209" i="52"/>
  <c r="GB209" i="52"/>
  <c r="GA209" i="52"/>
  <c r="GG209" i="52"/>
  <c r="GE209" i="52"/>
  <c r="FY209" i="52"/>
  <c r="GD209" i="52"/>
  <c r="HP218" i="52"/>
  <c r="HO218" i="52"/>
  <c r="HQ218" i="52"/>
  <c r="HN218" i="52"/>
  <c r="HM218" i="52"/>
  <c r="EO713" i="52"/>
  <c r="EN713" i="52"/>
  <c r="HY713" i="52" s="1"/>
  <c r="AC876" i="52"/>
  <c r="ES306" i="52"/>
  <c r="IN306" i="52"/>
  <c r="IE306" i="52"/>
  <c r="IO306" i="52"/>
  <c r="EN908" i="52"/>
  <c r="EO908" i="52"/>
  <c r="IE468" i="52"/>
  <c r="ES468" i="52"/>
  <c r="IN468" i="52"/>
  <c r="IO468" i="52"/>
  <c r="HE453" i="52"/>
  <c r="HK453" i="52"/>
  <c r="HI453" i="52"/>
  <c r="HC453" i="52"/>
  <c r="HB453" i="52"/>
  <c r="HF453" i="52"/>
  <c r="HJ453" i="52"/>
  <c r="HD453" i="52"/>
  <c r="HH453" i="52"/>
  <c r="HA453" i="52"/>
  <c r="HG453" i="52"/>
  <c r="HP148" i="52"/>
  <c r="HO148" i="52"/>
  <c r="HQ148" i="52"/>
  <c r="HN148" i="52"/>
  <c r="HM148" i="52"/>
  <c r="HP212" i="52"/>
  <c r="HO212" i="52"/>
  <c r="HQ212" i="52"/>
  <c r="HN212" i="52"/>
  <c r="HM212" i="52"/>
  <c r="IE904" i="52"/>
  <c r="ES904" i="52"/>
  <c r="IN904" i="52"/>
  <c r="ET904" i="52"/>
  <c r="GF904" i="52"/>
  <c r="IO904" i="52"/>
  <c r="AC1043" i="52"/>
  <c r="EN306" i="52"/>
  <c r="HY306" i="52" s="1"/>
  <c r="EO306" i="52"/>
  <c r="AC892" i="52"/>
  <c r="ER188" i="52"/>
  <c r="EP188" i="52"/>
  <c r="EM188" i="52"/>
  <c r="EK188" i="52"/>
  <c r="EL188" i="52"/>
  <c r="HZ188" i="52" s="1"/>
  <c r="EQ188" i="52"/>
  <c r="GW972" i="52"/>
  <c r="GX972" i="52"/>
  <c r="GY972" i="52"/>
  <c r="HF839" i="52"/>
  <c r="HH839" i="52"/>
  <c r="HJ839" i="52"/>
  <c r="HD839" i="52"/>
  <c r="HC839" i="52"/>
  <c r="HG839" i="52"/>
  <c r="HK839" i="52"/>
  <c r="HA839" i="52"/>
  <c r="HE839" i="52"/>
  <c r="HB839" i="52"/>
  <c r="HI839" i="52"/>
  <c r="ER450" i="52"/>
  <c r="EL450" i="52"/>
  <c r="EQ450" i="52"/>
  <c r="EM450" i="52"/>
  <c r="EK450" i="52"/>
  <c r="EP450" i="52"/>
  <c r="GX219" i="52"/>
  <c r="GW219" i="52"/>
  <c r="GY219" i="52"/>
  <c r="EG49" i="52"/>
  <c r="EE49" i="52"/>
  <c r="HF693" i="52"/>
  <c r="HJ693" i="52"/>
  <c r="HG693" i="52"/>
  <c r="HK693" i="52"/>
  <c r="HA693" i="52"/>
  <c r="HD693" i="52"/>
  <c r="HI693" i="52"/>
  <c r="HH693" i="52"/>
  <c r="HE693" i="52"/>
  <c r="HB693" i="52"/>
  <c r="HC693" i="52"/>
  <c r="HK974" i="52"/>
  <c r="HH974" i="52"/>
  <c r="HA974" i="52"/>
  <c r="HB974" i="52"/>
  <c r="HI974" i="52"/>
  <c r="HF974" i="52"/>
  <c r="HE974" i="52"/>
  <c r="HJ974" i="52"/>
  <c r="HD974" i="52"/>
  <c r="HC974" i="52"/>
  <c r="HG974" i="52"/>
  <c r="GY98" i="52"/>
  <c r="GX98" i="52"/>
  <c r="GW98" i="52"/>
  <c r="EM1045" i="52"/>
  <c r="EQ1045" i="52"/>
  <c r="ER1045" i="52"/>
  <c r="EK1045" i="52"/>
  <c r="EL1045" i="52"/>
  <c r="HZ1045" i="52" s="1"/>
  <c r="EP1045" i="52"/>
  <c r="GJ398" i="52"/>
  <c r="GN398" i="52"/>
  <c r="GM398" i="52"/>
  <c r="GL398" i="52"/>
  <c r="GK398" i="52"/>
  <c r="EQ662" i="52"/>
  <c r="EK662" i="52"/>
  <c r="EL662" i="52"/>
  <c r="EP662" i="52"/>
  <c r="EM662" i="52"/>
  <c r="ER662" i="52"/>
  <c r="GH1041" i="52"/>
  <c r="GA1041" i="52"/>
  <c r="GE1041" i="52"/>
  <c r="GB1041" i="52"/>
  <c r="FY1041" i="52"/>
  <c r="GC1041" i="52"/>
  <c r="FZ1041" i="52"/>
  <c r="GG1041" i="52"/>
  <c r="GD1041" i="52"/>
  <c r="HY974" i="52"/>
  <c r="GR974" i="52"/>
  <c r="GS974" i="52"/>
  <c r="GP974" i="52"/>
  <c r="GQ974" i="52"/>
  <c r="GU974" i="52"/>
  <c r="GT974" i="52"/>
  <c r="EP397" i="52"/>
  <c r="EM397" i="52"/>
  <c r="EK397" i="52"/>
  <c r="ER397" i="52"/>
  <c r="EQ397" i="52"/>
  <c r="EL397" i="52"/>
  <c r="GF397" i="52" s="1"/>
  <c r="FV435" i="52"/>
  <c r="FU435" i="52"/>
  <c r="FW435" i="52" s="1"/>
  <c r="ER436" i="52"/>
  <c r="EL436" i="52"/>
  <c r="EQ436" i="52"/>
  <c r="EM436" i="52"/>
  <c r="EK436" i="52"/>
  <c r="EP436" i="52"/>
  <c r="EL738" i="52"/>
  <c r="EQ738" i="52"/>
  <c r="ER738" i="52"/>
  <c r="EK738" i="52"/>
  <c r="EP738" i="52"/>
  <c r="EM738" i="52"/>
  <c r="FU464" i="52"/>
  <c r="FV464" i="52"/>
  <c r="ET464" i="52"/>
  <c r="AC495" i="52"/>
  <c r="GA943" i="52"/>
  <c r="GF943" i="52"/>
  <c r="GE943" i="52"/>
  <c r="HZ943" i="52"/>
  <c r="FZ943" i="52"/>
  <c r="GH943" i="52"/>
  <c r="GC943" i="52"/>
  <c r="GD943" i="52"/>
  <c r="GG943" i="52"/>
  <c r="GB943" i="52"/>
  <c r="FY943" i="52"/>
  <c r="IE460" i="52"/>
  <c r="ES460" i="52"/>
  <c r="IN460" i="52"/>
  <c r="IO460" i="52"/>
  <c r="EP874" i="52"/>
  <c r="EK874" i="52"/>
  <c r="EL874" i="52"/>
  <c r="EQ874" i="52"/>
  <c r="EM874" i="52"/>
  <c r="ER874" i="52"/>
  <c r="GJ223" i="52"/>
  <c r="GN223" i="52"/>
  <c r="GK223" i="52"/>
  <c r="GL223" i="52"/>
  <c r="GM223" i="52"/>
  <c r="HO424" i="52"/>
  <c r="HP424" i="52"/>
  <c r="HQ424" i="52"/>
  <c r="HN424" i="52"/>
  <c r="HM424" i="52"/>
  <c r="IE315" i="52"/>
  <c r="ES315" i="52"/>
  <c r="IN315" i="52"/>
  <c r="IO315" i="52"/>
  <c r="EN836" i="52"/>
  <c r="EO836" i="52"/>
  <c r="HO951" i="52"/>
  <c r="HM951" i="52"/>
  <c r="HQ951" i="52"/>
  <c r="HP951" i="52"/>
  <c r="HN951" i="52"/>
  <c r="HS609" i="52"/>
  <c r="HU609" i="52"/>
  <c r="HT609" i="52"/>
  <c r="HV609" i="52"/>
  <c r="HW609" i="52"/>
  <c r="IO1049" i="52"/>
  <c r="IE1049" i="52"/>
  <c r="ES1049" i="52"/>
  <c r="IN1049" i="52"/>
  <c r="EP749" i="52"/>
  <c r="EL749" i="52"/>
  <c r="GF749" i="52" s="1"/>
  <c r="EQ749" i="52"/>
  <c r="EM749" i="52"/>
  <c r="ER749" i="52"/>
  <c r="EK749" i="52"/>
  <c r="ES736" i="52"/>
  <c r="IO736" i="52"/>
  <c r="IE736" i="52"/>
  <c r="IN736" i="52"/>
  <c r="EO844" i="52"/>
  <c r="EN844" i="52"/>
  <c r="EN764" i="52"/>
  <c r="EO764" i="52"/>
  <c r="EN489" i="52"/>
  <c r="EO489" i="52"/>
  <c r="EO849" i="52"/>
  <c r="EN849" i="52"/>
  <c r="HY849" i="52" s="1"/>
  <c r="EL895" i="52"/>
  <c r="HZ895" i="52" s="1"/>
  <c r="EP895" i="52"/>
  <c r="EM895" i="52"/>
  <c r="EQ895" i="52"/>
  <c r="ER895" i="52"/>
  <c r="EK895" i="52"/>
  <c r="EN721" i="52"/>
  <c r="HY721" i="52" s="1"/>
  <c r="EO721" i="52"/>
  <c r="EN346" i="52"/>
  <c r="EO346" i="52"/>
  <c r="EQ454" i="52"/>
  <c r="ER454" i="52"/>
  <c r="EL454" i="52"/>
  <c r="EP454" i="52"/>
  <c r="EK454" i="52"/>
  <c r="EM454" i="52"/>
  <c r="GY693" i="52"/>
  <c r="GW693" i="52"/>
  <c r="GX693" i="52"/>
  <c r="EO274" i="52"/>
  <c r="AC605" i="52"/>
  <c r="AC983" i="52"/>
  <c r="GU1024" i="52"/>
  <c r="GR1024" i="52"/>
  <c r="GS1024" i="52"/>
  <c r="GP1024" i="52"/>
  <c r="GT1024" i="52"/>
  <c r="HY1024" i="52"/>
  <c r="GQ1024" i="52"/>
  <c r="Z687" i="52"/>
  <c r="AA687" i="52"/>
  <c r="GJ395" i="52"/>
  <c r="GN395" i="52"/>
  <c r="GM395" i="52"/>
  <c r="GL395" i="52"/>
  <c r="GK395" i="52"/>
  <c r="GA930" i="52"/>
  <c r="GE930" i="52"/>
  <c r="FY930" i="52"/>
  <c r="GC930" i="52"/>
  <c r="GG930" i="52"/>
  <c r="FZ930" i="52"/>
  <c r="GB930" i="52"/>
  <c r="GD930" i="52"/>
  <c r="GH930" i="52"/>
  <c r="EQ1009" i="52"/>
  <c r="ER1009" i="52"/>
  <c r="EL1009" i="52"/>
  <c r="EK1009" i="52"/>
  <c r="EP1009" i="52"/>
  <c r="EM1009" i="52"/>
  <c r="Z656" i="52"/>
  <c r="AA656" i="52"/>
  <c r="IJ708" i="52"/>
  <c r="EO686" i="52"/>
  <c r="EN686" i="52"/>
  <c r="EN429" i="52"/>
  <c r="EO429" i="52"/>
  <c r="Z163" i="52"/>
  <c r="AA163" i="52"/>
  <c r="FU394" i="52"/>
  <c r="ET394" i="52"/>
  <c r="FV394" i="52"/>
  <c r="HY928" i="52"/>
  <c r="IF928" i="52" s="1"/>
  <c r="HZ928" i="52"/>
  <c r="EN1025" i="52"/>
  <c r="EO1025" i="52"/>
  <c r="EP199" i="52"/>
  <c r="HY616" i="52"/>
  <c r="HZ726" i="52"/>
  <c r="EQ242" i="52"/>
  <c r="EK242" i="52"/>
  <c r="EL242" i="52"/>
  <c r="EP242" i="52"/>
  <c r="ER242" i="52"/>
  <c r="EM242" i="52"/>
  <c r="GK104" i="52"/>
  <c r="GJ104" i="52"/>
  <c r="GN104" i="52"/>
  <c r="GL104" i="52"/>
  <c r="GM104" i="52"/>
  <c r="EN767" i="52"/>
  <c r="EO767" i="52"/>
  <c r="HA268" i="52"/>
  <c r="HG268" i="52"/>
  <c r="HD268" i="52"/>
  <c r="HB268" i="52"/>
  <c r="HI268" i="52"/>
  <c r="HF268" i="52"/>
  <c r="HH268" i="52"/>
  <c r="HJ268" i="52"/>
  <c r="HC268" i="52"/>
  <c r="HE268" i="52"/>
  <c r="HK268" i="52"/>
  <c r="EQ409" i="52"/>
  <c r="FU272" i="52"/>
  <c r="FV272" i="52"/>
  <c r="ET272" i="52"/>
  <c r="HI155" i="52"/>
  <c r="HE155" i="52"/>
  <c r="HJ155" i="52"/>
  <c r="HB155" i="52"/>
  <c r="HC155" i="52"/>
  <c r="HH155" i="52"/>
  <c r="HG155" i="52"/>
  <c r="HA155" i="52"/>
  <c r="HK155" i="52"/>
  <c r="HF155" i="52"/>
  <c r="HD155" i="52"/>
  <c r="FU222" i="52"/>
  <c r="FW222" i="52" s="1"/>
  <c r="FV222" i="52"/>
  <c r="EM438" i="52"/>
  <c r="EK438" i="52"/>
  <c r="EP438" i="52"/>
  <c r="ER438" i="52"/>
  <c r="EL438" i="52"/>
  <c r="EQ438" i="52"/>
  <c r="HP972" i="52"/>
  <c r="HM972" i="52"/>
  <c r="HQ972" i="52"/>
  <c r="HN972" i="52"/>
  <c r="HO972" i="52"/>
  <c r="GX701" i="52"/>
  <c r="GY701" i="52"/>
  <c r="GW701" i="52"/>
  <c r="GK451" i="52"/>
  <c r="GN451" i="52"/>
  <c r="GJ451" i="52"/>
  <c r="GL451" i="52"/>
  <c r="GM451" i="52"/>
  <c r="EO200" i="52"/>
  <c r="EN200" i="52"/>
  <c r="EO295" i="52"/>
  <c r="EN295" i="52"/>
  <c r="GW507" i="52"/>
  <c r="GY507" i="52"/>
  <c r="GX507" i="52"/>
  <c r="EL886" i="52"/>
  <c r="EP886" i="52"/>
  <c r="EK886" i="52"/>
  <c r="EQ886" i="52"/>
  <c r="ER886" i="52"/>
  <c r="EM886" i="52"/>
  <c r="GS221" i="52"/>
  <c r="GQ221" i="52"/>
  <c r="GR221" i="52"/>
  <c r="GP221" i="52"/>
  <c r="GU221" i="52"/>
  <c r="GT221" i="52"/>
  <c r="ER462" i="52"/>
  <c r="EL462" i="52"/>
  <c r="HZ462" i="52" s="1"/>
  <c r="EP462" i="52"/>
  <c r="EK462" i="52"/>
  <c r="EM462" i="52"/>
  <c r="EQ462" i="52"/>
  <c r="GJ210" i="52"/>
  <c r="GN210" i="52"/>
  <c r="GK210" i="52"/>
  <c r="GL210" i="52"/>
  <c r="GM210" i="52"/>
  <c r="HP843" i="52"/>
  <c r="HO843" i="52"/>
  <c r="HM843" i="52"/>
  <c r="HN843" i="52"/>
  <c r="HQ843" i="52"/>
  <c r="ES177" i="52"/>
  <c r="IE177" i="52"/>
  <c r="IO177" i="52"/>
  <c r="IN177" i="52"/>
  <c r="EO940" i="52"/>
  <c r="EN940" i="52"/>
  <c r="FY1043" i="52"/>
  <c r="GC1043" i="52"/>
  <c r="FZ1043" i="52"/>
  <c r="GG1043" i="52"/>
  <c r="GD1043" i="52"/>
  <c r="GH1043" i="52"/>
  <c r="GA1043" i="52"/>
  <c r="GE1043" i="52"/>
  <c r="GB1043" i="52"/>
  <c r="IB931" i="52"/>
  <c r="IK931" i="52"/>
  <c r="IM931" i="52"/>
  <c r="IL931" i="52"/>
  <c r="IE544" i="52"/>
  <c r="ES544" i="52"/>
  <c r="IN544" i="52"/>
  <c r="ET544" i="52"/>
  <c r="GF544" i="52"/>
  <c r="IO544" i="52"/>
  <c r="AC271" i="52"/>
  <c r="AC287" i="52"/>
  <c r="HE153" i="52"/>
  <c r="HJ153" i="52"/>
  <c r="HB153" i="52"/>
  <c r="HC153" i="52"/>
  <c r="HH153" i="52"/>
  <c r="HG153" i="52"/>
  <c r="HF153" i="52"/>
  <c r="HK153" i="52"/>
  <c r="HA153" i="52"/>
  <c r="HD153" i="52"/>
  <c r="HI153" i="52"/>
  <c r="GJ221" i="52"/>
  <c r="GN221" i="52"/>
  <c r="GK221" i="52"/>
  <c r="GL221" i="52"/>
  <c r="GM221" i="52"/>
  <c r="IE1014" i="52"/>
  <c r="ES1014" i="52"/>
  <c r="IO1014" i="52"/>
  <c r="IN1014" i="52"/>
  <c r="EO663" i="52"/>
  <c r="EN663" i="52"/>
  <c r="GX136" i="52"/>
  <c r="GW136" i="52"/>
  <c r="GY136" i="52"/>
  <c r="EN72" i="52"/>
  <c r="EO72" i="52"/>
  <c r="EO792" i="52"/>
  <c r="EN792" i="52"/>
  <c r="EO586" i="52"/>
  <c r="EN586" i="52"/>
  <c r="IE173" i="52"/>
  <c r="IO173" i="52"/>
  <c r="ES173" i="52"/>
  <c r="IN173" i="52"/>
  <c r="FV89" i="52"/>
  <c r="FU89" i="52"/>
  <c r="IM633" i="52"/>
  <c r="IL633" i="52"/>
  <c r="EL624" i="52"/>
  <c r="HZ624" i="52" s="1"/>
  <c r="EP624" i="52"/>
  <c r="EK624" i="52"/>
  <c r="EQ624" i="52"/>
  <c r="EM624" i="52"/>
  <c r="ER624" i="52"/>
  <c r="GR911" i="52"/>
  <c r="GS911" i="52"/>
  <c r="GP911" i="52"/>
  <c r="GT911" i="52"/>
  <c r="GQ911" i="52"/>
  <c r="GU911" i="52"/>
  <c r="AC557" i="52"/>
  <c r="GS223" i="52"/>
  <c r="GQ223" i="52"/>
  <c r="GR223" i="52"/>
  <c r="GP223" i="52"/>
  <c r="GU223" i="52"/>
  <c r="GT223" i="52"/>
  <c r="AA65" i="52"/>
  <c r="Z65" i="52"/>
  <c r="GB1050" i="52"/>
  <c r="FY1050" i="52"/>
  <c r="GC1050" i="52"/>
  <c r="FZ1050" i="52"/>
  <c r="GG1050" i="52"/>
  <c r="GD1050" i="52"/>
  <c r="GH1050" i="52"/>
  <c r="GA1050" i="52"/>
  <c r="GE1050" i="52"/>
  <c r="AA94" i="52"/>
  <c r="Z94" i="52"/>
  <c r="GS784" i="52"/>
  <c r="GQ784" i="52"/>
  <c r="GP784" i="52"/>
  <c r="GT784" i="52"/>
  <c r="GR784" i="52"/>
  <c r="GU784" i="52"/>
  <c r="Z624" i="52"/>
  <c r="AA624" i="52"/>
  <c r="Z237" i="52"/>
  <c r="AA237" i="52"/>
  <c r="AC506" i="52"/>
  <c r="GX804" i="52"/>
  <c r="GY804" i="52"/>
  <c r="GW804" i="52"/>
  <c r="Z1009" i="52"/>
  <c r="AA1009" i="52"/>
  <c r="EK502" i="52"/>
  <c r="EM502" i="52"/>
  <c r="EQ502" i="52"/>
  <c r="ER502" i="52"/>
  <c r="EL502" i="52"/>
  <c r="GF502" i="52" s="1"/>
  <c r="EP502" i="52"/>
  <c r="EO255" i="52"/>
  <c r="EN255" i="52"/>
  <c r="FV372" i="52"/>
  <c r="FU372" i="52"/>
  <c r="FW372" i="52" s="1"/>
  <c r="ET372" i="52"/>
  <c r="EL419" i="52"/>
  <c r="EQ419" i="52"/>
  <c r="EM419" i="52"/>
  <c r="EK419" i="52"/>
  <c r="EP419" i="52"/>
  <c r="ER419" i="52"/>
  <c r="AC851" i="52"/>
  <c r="EN846" i="52"/>
  <c r="EO846" i="52"/>
  <c r="EO788" i="52"/>
  <c r="EN788" i="52"/>
  <c r="EK853" i="52"/>
  <c r="EM853" i="52"/>
  <c r="EQ853" i="52"/>
  <c r="ER853" i="52"/>
  <c r="EP853" i="52"/>
  <c r="EL853" i="52"/>
  <c r="IE1050" i="52"/>
  <c r="ES1050" i="52"/>
  <c r="IO1050" i="52"/>
  <c r="GF1050" i="52"/>
  <c r="IN1050" i="52"/>
  <c r="IC859" i="52"/>
  <c r="IQ859" i="52"/>
  <c r="FV808" i="52"/>
  <c r="FU808" i="52"/>
  <c r="FW808" i="52" s="1"/>
  <c r="EN996" i="52"/>
  <c r="HY996" i="52" s="1"/>
  <c r="EO996" i="52"/>
  <c r="HY854" i="52"/>
  <c r="IF854" i="52" s="1"/>
  <c r="AC294" i="52"/>
  <c r="EO656" i="52"/>
  <c r="EN656" i="52"/>
  <c r="HY656" i="52" s="1"/>
  <c r="HY1029" i="52"/>
  <c r="HZ1029" i="52"/>
  <c r="HP135" i="52"/>
  <c r="HO135" i="52"/>
  <c r="HQ135" i="52"/>
  <c r="HN135" i="52"/>
  <c r="HM135" i="52"/>
  <c r="IE499" i="52"/>
  <c r="ES499" i="52"/>
  <c r="IN499" i="52"/>
  <c r="IO499" i="52"/>
  <c r="EO302" i="52"/>
  <c r="EN302" i="52"/>
  <c r="Z796" i="52"/>
  <c r="AA796" i="52"/>
  <c r="GY926" i="52"/>
  <c r="GW926" i="52"/>
  <c r="GX926" i="52"/>
  <c r="EO914" i="52"/>
  <c r="EN914" i="52"/>
  <c r="HP959" i="52"/>
  <c r="HN959" i="52"/>
  <c r="HO959" i="52"/>
  <c r="HM959" i="52"/>
  <c r="HQ959" i="52"/>
  <c r="HP203" i="52"/>
  <c r="HO203" i="52"/>
  <c r="HQ203" i="52"/>
  <c r="HN203" i="52"/>
  <c r="HM203" i="52"/>
  <c r="IL353" i="52"/>
  <c r="IM353" i="52"/>
  <c r="IK353" i="52"/>
  <c r="IB353" i="52"/>
  <c r="EQ91" i="52"/>
  <c r="EL91" i="52"/>
  <c r="EM91" i="52"/>
  <c r="EP91" i="52"/>
  <c r="EK91" i="52"/>
  <c r="ER91" i="52"/>
  <c r="GN456" i="52"/>
  <c r="GL456" i="52"/>
  <c r="GM456" i="52"/>
  <c r="GK456" i="52"/>
  <c r="GJ456" i="52"/>
  <c r="EO391" i="52"/>
  <c r="EN391" i="52"/>
  <c r="GP880" i="52"/>
  <c r="GT880" i="52"/>
  <c r="GQ880" i="52"/>
  <c r="GU880" i="52"/>
  <c r="GS880" i="52"/>
  <c r="GR880" i="52"/>
  <c r="HY880" i="52"/>
  <c r="IE188" i="52"/>
  <c r="IO188" i="52"/>
  <c r="ES188" i="52"/>
  <c r="IN188" i="52"/>
  <c r="GX207" i="52"/>
  <c r="GW207" i="52"/>
  <c r="GY207" i="52"/>
  <c r="Z403" i="52"/>
  <c r="AA403" i="52"/>
  <c r="ER503" i="52"/>
  <c r="EL503" i="52"/>
  <c r="HZ503" i="52" s="1"/>
  <c r="EM503" i="52"/>
  <c r="EQ503" i="52"/>
  <c r="EP503" i="52"/>
  <c r="EK503" i="52"/>
  <c r="AC486" i="52"/>
  <c r="HN698" i="52"/>
  <c r="HM698" i="52"/>
  <c r="HQ698" i="52"/>
  <c r="HO698" i="52"/>
  <c r="HP698" i="52"/>
  <c r="EN331" i="52"/>
  <c r="IE194" i="52"/>
  <c r="IO194" i="52"/>
  <c r="ES194" i="52"/>
  <c r="ET194" i="52"/>
  <c r="GF194" i="52"/>
  <c r="IN194" i="52"/>
  <c r="EP324" i="52"/>
  <c r="EK324" i="52"/>
  <c r="EQ324" i="52"/>
  <c r="EM324" i="52"/>
  <c r="ER324" i="52"/>
  <c r="EL324" i="52"/>
  <c r="HZ324" i="52" s="1"/>
  <c r="ER1051" i="52"/>
  <c r="EK1051" i="52"/>
  <c r="EL1051" i="52"/>
  <c r="HZ1051" i="52" s="1"/>
  <c r="EP1051" i="52"/>
  <c r="EM1051" i="52"/>
  <c r="EQ1051" i="52"/>
  <c r="EN691" i="52"/>
  <c r="EO691" i="52"/>
  <c r="HZ413" i="52"/>
  <c r="EN458" i="52"/>
  <c r="HY458" i="52" s="1"/>
  <c r="EO458" i="52"/>
  <c r="Z1010" i="52"/>
  <c r="AA1010" i="52"/>
  <c r="GK701" i="52"/>
  <c r="GM701" i="52"/>
  <c r="GN701" i="52"/>
  <c r="GL701" i="52"/>
  <c r="GJ701" i="52"/>
  <c r="ES1019" i="52"/>
  <c r="IE1019" i="52"/>
  <c r="IO1019" i="52"/>
  <c r="GF1019" i="52"/>
  <c r="IN1019" i="52"/>
  <c r="Z88" i="52"/>
  <c r="AA88" i="52"/>
  <c r="EL182" i="52"/>
  <c r="GF182" i="52" s="1"/>
  <c r="EQ182" i="52"/>
  <c r="EP182" i="52"/>
  <c r="EK182" i="52"/>
  <c r="EM182" i="52"/>
  <c r="ER182" i="52"/>
  <c r="IB266" i="52"/>
  <c r="IK266" i="52"/>
  <c r="HY183" i="52"/>
  <c r="AC650" i="52"/>
  <c r="AC619" i="52"/>
  <c r="HW355" i="52"/>
  <c r="HV355" i="52"/>
  <c r="HT355" i="52"/>
  <c r="HU355" i="52"/>
  <c r="HS355" i="52"/>
  <c r="EL332" i="52"/>
  <c r="HZ332" i="52" s="1"/>
  <c r="EP332" i="52"/>
  <c r="EK332" i="52"/>
  <c r="EQ332" i="52"/>
  <c r="EM332" i="52"/>
  <c r="ER332" i="52"/>
  <c r="ER432" i="52"/>
  <c r="EL432" i="52"/>
  <c r="EQ432" i="52"/>
  <c r="EM432" i="52"/>
  <c r="EK432" i="52"/>
  <c r="EP432" i="52"/>
  <c r="GS148" i="52"/>
  <c r="GQ148" i="52"/>
  <c r="GR148" i="52"/>
  <c r="GP148" i="52"/>
  <c r="GU148" i="52"/>
  <c r="GT148" i="52"/>
  <c r="HY148" i="52"/>
  <c r="IC925" i="52"/>
  <c r="IQ925" i="52"/>
  <c r="Z869" i="52"/>
  <c r="AA869" i="52"/>
  <c r="EP751" i="52"/>
  <c r="EL751" i="52"/>
  <c r="EQ751" i="52"/>
  <c r="EM751" i="52"/>
  <c r="ER751" i="52"/>
  <c r="EK751" i="52"/>
  <c r="EL990" i="52"/>
  <c r="EP990" i="52"/>
  <c r="EK990" i="52"/>
  <c r="EM990" i="52"/>
  <c r="EQ990" i="52"/>
  <c r="ER990" i="52"/>
  <c r="HC932" i="52"/>
  <c r="HG932" i="52"/>
  <c r="HK932" i="52"/>
  <c r="HA932" i="52"/>
  <c r="HE932" i="52"/>
  <c r="HB932" i="52"/>
  <c r="HI932" i="52"/>
  <c r="HF932" i="52"/>
  <c r="HH932" i="52"/>
  <c r="HJ932" i="52"/>
  <c r="HD932" i="52"/>
  <c r="EO356" i="52"/>
  <c r="EN356" i="52"/>
  <c r="GN225" i="52"/>
  <c r="GK225" i="52"/>
  <c r="GL225" i="52"/>
  <c r="GM225" i="52"/>
  <c r="GJ225" i="52"/>
  <c r="EN497" i="52"/>
  <c r="EO497" i="52"/>
  <c r="EP430" i="52"/>
  <c r="ER430" i="52"/>
  <c r="EL430" i="52"/>
  <c r="EQ430" i="52"/>
  <c r="EM430" i="52"/>
  <c r="EK430" i="52"/>
  <c r="GS253" i="52"/>
  <c r="GQ253" i="52"/>
  <c r="GT253" i="52"/>
  <c r="GR253" i="52"/>
  <c r="GU253" i="52"/>
  <c r="GP253" i="52"/>
  <c r="GW284" i="52"/>
  <c r="GY284" i="52"/>
  <c r="GX284" i="52"/>
  <c r="EN195" i="52"/>
  <c r="EO195" i="52"/>
  <c r="ET854" i="52"/>
  <c r="GM1047" i="52"/>
  <c r="GJ1047" i="52"/>
  <c r="GN1047" i="52"/>
  <c r="GK1047" i="52"/>
  <c r="GL1047" i="52"/>
  <c r="Z476" i="52"/>
  <c r="AA476" i="52"/>
  <c r="GF222" i="52"/>
  <c r="GW459" i="52"/>
  <c r="GY459" i="52"/>
  <c r="GX459" i="52"/>
  <c r="ES754" i="52"/>
  <c r="IO754" i="52"/>
  <c r="IE754" i="52"/>
  <c r="IN754" i="52"/>
  <c r="EN486" i="52"/>
  <c r="EO486" i="52"/>
  <c r="GQ250" i="52"/>
  <c r="GU250" i="52"/>
  <c r="GS250" i="52"/>
  <c r="GP250" i="52"/>
  <c r="GT250" i="52"/>
  <c r="GR250" i="52"/>
  <c r="HY250" i="52"/>
  <c r="EL509" i="52"/>
  <c r="GF509" i="52" s="1"/>
  <c r="EP509" i="52"/>
  <c r="EK509" i="52"/>
  <c r="EM509" i="52"/>
  <c r="EQ509" i="52"/>
  <c r="ER509" i="52"/>
  <c r="EK781" i="52"/>
  <c r="EL781" i="52"/>
  <c r="EP781" i="52"/>
  <c r="EQ781" i="52"/>
  <c r="ER781" i="52"/>
  <c r="EM781" i="52"/>
  <c r="IE187" i="52"/>
  <c r="IO187" i="52"/>
  <c r="ES187" i="52"/>
  <c r="IN187" i="52"/>
  <c r="IE733" i="52"/>
  <c r="ES733" i="52"/>
  <c r="IO733" i="52"/>
  <c r="IN733" i="52"/>
  <c r="EQ805" i="52"/>
  <c r="EK805" i="52"/>
  <c r="ER805" i="52"/>
  <c r="EP805" i="52"/>
  <c r="EL805" i="52"/>
  <c r="EM805" i="52"/>
  <c r="EL789" i="52"/>
  <c r="EP789" i="52"/>
  <c r="EQ789" i="52"/>
  <c r="ER789" i="52"/>
  <c r="EM789" i="52"/>
  <c r="EK789" i="52"/>
  <c r="HY926" i="52"/>
  <c r="HZ926" i="52"/>
  <c r="FV292" i="52"/>
  <c r="FU292" i="52"/>
  <c r="ET292" i="52"/>
  <c r="IE1036" i="52"/>
  <c r="ES1036" i="52"/>
  <c r="IO1036" i="52"/>
  <c r="IN1036" i="52"/>
  <c r="HT877" i="52"/>
  <c r="HV877" i="52"/>
  <c r="HS877" i="52"/>
  <c r="HW877" i="52"/>
  <c r="HU877" i="52"/>
  <c r="EN626" i="52"/>
  <c r="EO626" i="52"/>
  <c r="EO381" i="52"/>
  <c r="EN381" i="52"/>
  <c r="HM904" i="52"/>
  <c r="HQ904" i="52"/>
  <c r="HO904" i="52"/>
  <c r="HP904" i="52"/>
  <c r="HN904" i="52"/>
  <c r="IN317" i="52"/>
  <c r="IE317" i="52"/>
  <c r="ES317" i="52"/>
  <c r="IO317" i="52"/>
  <c r="HY182" i="52"/>
  <c r="HZ182" i="52"/>
  <c r="AC475" i="52"/>
  <c r="GB110" i="52"/>
  <c r="GG110" i="52"/>
  <c r="FY110" i="52"/>
  <c r="GD110" i="52"/>
  <c r="GC110" i="52"/>
  <c r="GA110" i="52"/>
  <c r="GH110" i="52"/>
  <c r="GE110" i="52"/>
  <c r="FZ110" i="52"/>
  <c r="AC717" i="52"/>
  <c r="HY180" i="52"/>
  <c r="FV413" i="52"/>
  <c r="FU413" i="52"/>
  <c r="FW413" i="52" s="1"/>
  <c r="EP734" i="52"/>
  <c r="EL734" i="52"/>
  <c r="EQ734" i="52"/>
  <c r="EM734" i="52"/>
  <c r="ER734" i="52"/>
  <c r="EK734" i="52"/>
  <c r="ER285" i="52"/>
  <c r="EM285" i="52"/>
  <c r="EL285" i="52"/>
  <c r="EQ285" i="52"/>
  <c r="EP285" i="52"/>
  <c r="EK285" i="52"/>
  <c r="HY664" i="52"/>
  <c r="FV876" i="52"/>
  <c r="FU876" i="52"/>
  <c r="FW876" i="52" s="1"/>
  <c r="ER782" i="52"/>
  <c r="EK782" i="52"/>
  <c r="EQ782" i="52"/>
  <c r="EL782" i="52"/>
  <c r="EP782" i="52"/>
  <c r="EM782" i="52"/>
  <c r="EN178" i="52"/>
  <c r="HV569" i="52"/>
  <c r="HS569" i="52"/>
  <c r="HU569" i="52"/>
  <c r="HW569" i="52"/>
  <c r="HT569" i="52"/>
  <c r="GX212" i="52"/>
  <c r="GW212" i="52"/>
  <c r="GY212" i="52"/>
  <c r="HU834" i="52"/>
  <c r="HV834" i="52"/>
  <c r="HS834" i="52"/>
  <c r="HT834" i="52"/>
  <c r="HW834" i="52"/>
  <c r="GX218" i="52"/>
  <c r="GW218" i="52"/>
  <c r="GY218" i="52"/>
  <c r="HO1040" i="52"/>
  <c r="HP1040" i="52"/>
  <c r="HM1040" i="52"/>
  <c r="HQ1040" i="52"/>
  <c r="HN1040" i="52"/>
  <c r="EN315" i="52"/>
  <c r="EO315" i="52"/>
  <c r="HZ459" i="52"/>
  <c r="HY459" i="52"/>
  <c r="EO86" i="52"/>
  <c r="EN86" i="52"/>
  <c r="GJ143" i="52"/>
  <c r="GN143" i="52"/>
  <c r="GK143" i="52"/>
  <c r="GL143" i="52"/>
  <c r="GM143" i="52"/>
  <c r="EO388" i="52"/>
  <c r="EN388" i="52"/>
  <c r="HT304" i="52"/>
  <c r="HW304" i="52"/>
  <c r="HS304" i="52"/>
  <c r="HV304" i="52"/>
  <c r="HU304" i="52"/>
  <c r="IC857" i="52"/>
  <c r="IQ857" i="52"/>
  <c r="EO878" i="52"/>
  <c r="EN878" i="52"/>
  <c r="HU220" i="52"/>
  <c r="HV220" i="52"/>
  <c r="HW220" i="52"/>
  <c r="HT220" i="52"/>
  <c r="HS220" i="52"/>
  <c r="EN946" i="52"/>
  <c r="IE1005" i="52"/>
  <c r="ES1005" i="52"/>
  <c r="GF1005" i="52"/>
  <c r="IN1005" i="52"/>
  <c r="IO1005" i="52"/>
  <c r="ER1000" i="52"/>
  <c r="EL1000" i="52"/>
  <c r="HZ1000" i="52" s="1"/>
  <c r="EK1000" i="52"/>
  <c r="EP1000" i="52"/>
  <c r="EM1000" i="52"/>
  <c r="EQ1000" i="52"/>
  <c r="EQ647" i="52"/>
  <c r="ER647" i="52"/>
  <c r="EM647" i="52"/>
  <c r="EL647" i="52"/>
  <c r="EP647" i="52"/>
  <c r="EK647" i="52"/>
  <c r="IB594" i="52"/>
  <c r="IK594" i="52"/>
  <c r="IM594" i="52"/>
  <c r="IL594" i="52"/>
  <c r="GK288" i="52"/>
  <c r="GJ288" i="52"/>
  <c r="GM288" i="52"/>
  <c r="GL288" i="52"/>
  <c r="GN288" i="52"/>
  <c r="GK79" i="52"/>
  <c r="GL79" i="52"/>
  <c r="GM79" i="52"/>
  <c r="GJ79" i="52"/>
  <c r="GN79" i="52"/>
  <c r="GX808" i="52"/>
  <c r="GY808" i="52"/>
  <c r="GW808" i="52"/>
  <c r="GW282" i="52"/>
  <c r="GY282" i="52"/>
  <c r="GX282" i="52"/>
  <c r="HD141" i="52"/>
  <c r="HI141" i="52"/>
  <c r="HE141" i="52"/>
  <c r="HJ141" i="52"/>
  <c r="HB141" i="52"/>
  <c r="HC141" i="52"/>
  <c r="HH141" i="52"/>
  <c r="HG141" i="52"/>
  <c r="HF141" i="52"/>
  <c r="HK141" i="52"/>
  <c r="HA141" i="52"/>
  <c r="EN555" i="52"/>
  <c r="EO555" i="52"/>
  <c r="GE150" i="52"/>
  <c r="GF150" i="52"/>
  <c r="FY150" i="52"/>
  <c r="HZ150" i="52"/>
  <c r="GD150" i="52"/>
  <c r="FZ150" i="52"/>
  <c r="GC150" i="52"/>
  <c r="GH150" i="52"/>
  <c r="GG150" i="52"/>
  <c r="GA150" i="52"/>
  <c r="GB150" i="52"/>
  <c r="HS872" i="52"/>
  <c r="HW872" i="52"/>
  <c r="HU872" i="52"/>
  <c r="HV872" i="52"/>
  <c r="HT872" i="52"/>
  <c r="EN743" i="52"/>
  <c r="HY743" i="52" s="1"/>
  <c r="EO743" i="52"/>
  <c r="ES97" i="52"/>
  <c r="IE97" i="52"/>
  <c r="IN97" i="52"/>
  <c r="IO97" i="52"/>
  <c r="GJ539" i="52"/>
  <c r="GL539" i="52"/>
  <c r="GN539" i="52"/>
  <c r="GK539" i="52"/>
  <c r="GM539" i="52"/>
  <c r="HO213" i="52"/>
  <c r="HQ213" i="52"/>
  <c r="HN213" i="52"/>
  <c r="HM213" i="52"/>
  <c r="HP213" i="52"/>
  <c r="HE966" i="52"/>
  <c r="HH966" i="52"/>
  <c r="HB966" i="52"/>
  <c r="HD966" i="52"/>
  <c r="HF966" i="52"/>
  <c r="HI966" i="52"/>
  <c r="HJ966" i="52"/>
  <c r="HA966" i="52"/>
  <c r="HC966" i="52"/>
  <c r="HG966" i="52"/>
  <c r="HK966" i="52"/>
  <c r="HC144" i="52"/>
  <c r="HH144" i="52"/>
  <c r="HG144" i="52"/>
  <c r="HA144" i="52"/>
  <c r="HK144" i="52"/>
  <c r="HF144" i="52"/>
  <c r="HD144" i="52"/>
  <c r="HI144" i="52"/>
  <c r="HE144" i="52"/>
  <c r="HJ144" i="52"/>
  <c r="HB144" i="52"/>
  <c r="Z1048" i="52"/>
  <c r="AA1048" i="52"/>
  <c r="IQ228" i="52"/>
  <c r="IC228" i="52"/>
  <c r="EL703" i="52"/>
  <c r="ER703" i="52"/>
  <c r="EM703" i="52"/>
  <c r="EK703" i="52"/>
  <c r="EP703" i="52"/>
  <c r="EQ703" i="52"/>
  <c r="GC139" i="52"/>
  <c r="GH139" i="52"/>
  <c r="GB139" i="52"/>
  <c r="GA139" i="52"/>
  <c r="GG139" i="52"/>
  <c r="GE139" i="52"/>
  <c r="FY139" i="52"/>
  <c r="GD139" i="52"/>
  <c r="FZ139" i="52"/>
  <c r="HD599" i="52"/>
  <c r="HJ599" i="52"/>
  <c r="HH599" i="52"/>
  <c r="HG599" i="52"/>
  <c r="HC599" i="52"/>
  <c r="HA599" i="52"/>
  <c r="HI599" i="52"/>
  <c r="HE599" i="52"/>
  <c r="HK599" i="52"/>
  <c r="HF599" i="52"/>
  <c r="HB599" i="52"/>
  <c r="ER1017" i="52"/>
  <c r="AC494" i="52"/>
  <c r="IO1000" i="52"/>
  <c r="IE1000" i="52"/>
  <c r="ES1000" i="52"/>
  <c r="IN1000" i="52"/>
  <c r="HZ149" i="52"/>
  <c r="IF149" i="52" s="1"/>
  <c r="HY982" i="52"/>
  <c r="HZ982" i="52"/>
  <c r="HZ1044" i="52"/>
  <c r="HZ539" i="52"/>
  <c r="IF539" i="52" s="1"/>
  <c r="FV154" i="52"/>
  <c r="FU154" i="52"/>
  <c r="FW154" i="52" s="1"/>
  <c r="ET154" i="52"/>
  <c r="EN504" i="52"/>
  <c r="HY504" i="52" s="1"/>
  <c r="EO504" i="52"/>
  <c r="EQ417" i="52"/>
  <c r="EK905" i="52"/>
  <c r="EL905" i="52"/>
  <c r="EP905" i="52"/>
  <c r="EM905" i="52"/>
  <c r="EQ905" i="52"/>
  <c r="ER905" i="52"/>
  <c r="HP207" i="52"/>
  <c r="HO207" i="52"/>
  <c r="HQ207" i="52"/>
  <c r="HN207" i="52"/>
  <c r="HM207" i="52"/>
  <c r="EQ732" i="52"/>
  <c r="EM732" i="52"/>
  <c r="ER732" i="52"/>
  <c r="EK732" i="52"/>
  <c r="EP732" i="52"/>
  <c r="EL732" i="52"/>
  <c r="GF732" i="52" s="1"/>
  <c r="EN491" i="52"/>
  <c r="HY491" i="52" s="1"/>
  <c r="EO491" i="52"/>
  <c r="GG227" i="52"/>
  <c r="GA227" i="52"/>
  <c r="FY227" i="52"/>
  <c r="GE227" i="52"/>
  <c r="GB227" i="52"/>
  <c r="FZ227" i="52"/>
  <c r="GD227" i="52"/>
  <c r="GH227" i="52"/>
  <c r="GC227" i="52"/>
  <c r="ER735" i="52"/>
  <c r="EK735" i="52"/>
  <c r="EP735" i="52"/>
  <c r="EL735" i="52"/>
  <c r="EQ735" i="52"/>
  <c r="EM735" i="52"/>
  <c r="GA411" i="52"/>
  <c r="GG411" i="52"/>
  <c r="GE411" i="52"/>
  <c r="FZ411" i="52"/>
  <c r="GF411" i="52"/>
  <c r="GD411" i="52"/>
  <c r="HZ411" i="52"/>
  <c r="GH411" i="52"/>
  <c r="GC411" i="52"/>
  <c r="GB411" i="52"/>
  <c r="FY411" i="52"/>
  <c r="GE98" i="52"/>
  <c r="GA98" i="52"/>
  <c r="GD98" i="52"/>
  <c r="GB98" i="52"/>
  <c r="FY98" i="52"/>
  <c r="GH98" i="52"/>
  <c r="GC98" i="52"/>
  <c r="HZ98" i="52"/>
  <c r="GG98" i="52"/>
  <c r="GF98" i="52"/>
  <c r="FZ98" i="52"/>
  <c r="GK1026" i="52"/>
  <c r="GN1026" i="52"/>
  <c r="GL1026" i="52"/>
  <c r="GJ1026" i="52"/>
  <c r="GM1026" i="52"/>
  <c r="EN380" i="52"/>
  <c r="EO380" i="52"/>
  <c r="IJ649" i="52"/>
  <c r="GJ501" i="52"/>
  <c r="GN501" i="52"/>
  <c r="GL501" i="52"/>
  <c r="GM501" i="52"/>
  <c r="GK501" i="52"/>
  <c r="EO798" i="52"/>
  <c r="EN798" i="52"/>
  <c r="GH219" i="52"/>
  <c r="GG219" i="52"/>
  <c r="GA219" i="52"/>
  <c r="GB219" i="52"/>
  <c r="GE219" i="52"/>
  <c r="FY219" i="52"/>
  <c r="GD219" i="52"/>
  <c r="FZ219" i="52"/>
  <c r="GC219" i="52"/>
  <c r="EO168" i="52"/>
  <c r="EN168" i="52"/>
  <c r="GF282" i="52"/>
  <c r="HZ282" i="52"/>
  <c r="FY282" i="52"/>
  <c r="GE282" i="52"/>
  <c r="FZ282" i="52"/>
  <c r="GC282" i="52"/>
  <c r="GD282" i="52"/>
  <c r="GH282" i="52"/>
  <c r="GA282" i="52"/>
  <c r="GB282" i="52"/>
  <c r="GG282" i="52"/>
  <c r="GX210" i="52"/>
  <c r="GW210" i="52"/>
  <c r="GY210" i="52"/>
  <c r="GP536" i="52"/>
  <c r="GT536" i="52"/>
  <c r="GU536" i="52"/>
  <c r="GR536" i="52"/>
  <c r="GQ536" i="52"/>
  <c r="GS536" i="52"/>
  <c r="AA628" i="52"/>
  <c r="Z628" i="52"/>
  <c r="GJ507" i="52"/>
  <c r="GN507" i="52"/>
  <c r="GL507" i="52"/>
  <c r="GM507" i="52"/>
  <c r="GK507" i="52"/>
  <c r="AC311" i="52"/>
  <c r="HM1011" i="52"/>
  <c r="HQ1011" i="52"/>
  <c r="HP1011" i="52"/>
  <c r="HN1011" i="52"/>
  <c r="HO1011" i="52"/>
  <c r="HZ453" i="52"/>
  <c r="HY453" i="52"/>
  <c r="AC462" i="52"/>
  <c r="AC918" i="52"/>
  <c r="FU854" i="52"/>
  <c r="FW854" i="52" s="1"/>
  <c r="FV854" i="52"/>
  <c r="AC505" i="52"/>
  <c r="AC711" i="52"/>
  <c r="FV250" i="52"/>
  <c r="FU250" i="52"/>
  <c r="FW250" i="52" s="1"/>
  <c r="ET250" i="52"/>
  <c r="GY877" i="52"/>
  <c r="GX877" i="52"/>
  <c r="GW877" i="52"/>
  <c r="Z330" i="52"/>
  <c r="AA330" i="52"/>
  <c r="HO367" i="52"/>
  <c r="HN367" i="52"/>
  <c r="HP367" i="52"/>
  <c r="HM367" i="52"/>
  <c r="HQ367" i="52"/>
  <c r="HF1024" i="52"/>
  <c r="HK1024" i="52"/>
  <c r="HC1024" i="52"/>
  <c r="HH1024" i="52"/>
  <c r="HB1024" i="52"/>
  <c r="HA1024" i="52"/>
  <c r="HD1024" i="52"/>
  <c r="HE1024" i="52"/>
  <c r="HG1024" i="52"/>
  <c r="HI1024" i="52"/>
  <c r="HJ1024" i="52"/>
  <c r="ER774" i="52"/>
  <c r="EK774" i="52"/>
  <c r="EP774" i="52"/>
  <c r="EL774" i="52"/>
  <c r="HZ774" i="52" s="1"/>
  <c r="EQ774" i="52"/>
  <c r="EM774" i="52"/>
  <c r="EL848" i="52"/>
  <c r="EP848" i="52"/>
  <c r="EM848" i="52"/>
  <c r="EQ848" i="52"/>
  <c r="ER848" i="52"/>
  <c r="EK848" i="52"/>
  <c r="ES930" i="52"/>
  <c r="IO930" i="52"/>
  <c r="IE930" i="52"/>
  <c r="ET930" i="52"/>
  <c r="GF930" i="52"/>
  <c r="IN930" i="52"/>
  <c r="ET153" i="52"/>
  <c r="EL425" i="52"/>
  <c r="EQ425" i="52"/>
  <c r="EM425" i="52"/>
  <c r="EK425" i="52"/>
  <c r="EP425" i="52"/>
  <c r="ER425" i="52"/>
  <c r="EL587" i="52"/>
  <c r="EP587" i="52"/>
  <c r="EK587" i="52"/>
  <c r="EQ587" i="52"/>
  <c r="ER587" i="52"/>
  <c r="EM587" i="52"/>
  <c r="EO352" i="52"/>
  <c r="EN352" i="52"/>
  <c r="IE505" i="52"/>
  <c r="ES505" i="52"/>
  <c r="IN505" i="52"/>
  <c r="IO505" i="52"/>
  <c r="HY410" i="52"/>
  <c r="GS410" i="52"/>
  <c r="GR410" i="52"/>
  <c r="GP410" i="52"/>
  <c r="GQ410" i="52"/>
  <c r="GU410" i="52"/>
  <c r="GT410" i="52"/>
  <c r="GW453" i="52"/>
  <c r="GY453" i="52"/>
  <c r="GX453" i="52"/>
  <c r="IO1017" i="52"/>
  <c r="IE1017" i="52"/>
  <c r="ES1017" i="52"/>
  <c r="GF1017" i="52"/>
  <c r="IN1017" i="52"/>
  <c r="EN371" i="52"/>
  <c r="GX149" i="52"/>
  <c r="GW149" i="52"/>
  <c r="GY149" i="52"/>
  <c r="IE548" i="52"/>
  <c r="ES548" i="52"/>
  <c r="IN548" i="52"/>
  <c r="GF548" i="52"/>
  <c r="IO548" i="52"/>
  <c r="EL937" i="52"/>
  <c r="EP937" i="52"/>
  <c r="EK937" i="52"/>
  <c r="EQ937" i="52"/>
  <c r="ER937" i="52"/>
  <c r="EM937" i="52"/>
  <c r="GE934" i="52"/>
  <c r="GB934" i="52"/>
  <c r="GD934" i="52"/>
  <c r="FY934" i="52"/>
  <c r="GH934" i="52"/>
  <c r="GC934" i="52"/>
  <c r="HZ934" i="52"/>
  <c r="GG934" i="52"/>
  <c r="GF934" i="52"/>
  <c r="GA934" i="52"/>
  <c r="FZ934" i="52"/>
  <c r="IJ942" i="52"/>
  <c r="AC751" i="52"/>
  <c r="ES574" i="52"/>
  <c r="IE574" i="52"/>
  <c r="IN574" i="52"/>
  <c r="IO574" i="52"/>
  <c r="GX135" i="52"/>
  <c r="GW135" i="52"/>
  <c r="GY135" i="52"/>
  <c r="ER695" i="52"/>
  <c r="EQ695" i="52"/>
  <c r="EM695" i="52"/>
  <c r="EK695" i="52"/>
  <c r="EL695" i="52"/>
  <c r="EP695" i="52"/>
  <c r="EN634" i="52"/>
  <c r="EO634" i="52"/>
  <c r="ER270" i="52"/>
  <c r="EM270" i="52"/>
  <c r="EL270" i="52"/>
  <c r="EQ270" i="52"/>
  <c r="EP270" i="52"/>
  <c r="EK270" i="52"/>
  <c r="ER525" i="52"/>
  <c r="EL525" i="52"/>
  <c r="EM525" i="52"/>
  <c r="EP525" i="52"/>
  <c r="EK525" i="52"/>
  <c r="EQ525" i="52"/>
  <c r="EO960" i="52"/>
  <c r="EN960" i="52"/>
  <c r="AC255" i="52"/>
  <c r="HW459" i="52"/>
  <c r="HT459" i="52"/>
  <c r="HV459" i="52"/>
  <c r="HU459" i="52"/>
  <c r="HS459" i="52"/>
  <c r="EM448" i="52"/>
  <c r="IB390" i="52"/>
  <c r="IK390" i="52"/>
  <c r="ES405" i="52"/>
  <c r="IE405" i="52"/>
  <c r="IO405" i="52"/>
  <c r="GF405" i="52"/>
  <c r="IN405" i="52"/>
  <c r="EK786" i="52"/>
  <c r="EL786" i="52"/>
  <c r="EQ786" i="52"/>
  <c r="ER786" i="52"/>
  <c r="EP786" i="52"/>
  <c r="EM786" i="52"/>
  <c r="EO646" i="52"/>
  <c r="EK101" i="52"/>
  <c r="ER101" i="52"/>
  <c r="EL101" i="52"/>
  <c r="EP101" i="52"/>
  <c r="EM101" i="52"/>
  <c r="EQ101" i="52"/>
  <c r="EP415" i="52"/>
  <c r="EN387" i="52"/>
  <c r="EN1005" i="52"/>
  <c r="HY1005" i="52" s="1"/>
  <c r="EO1005" i="52"/>
  <c r="GT145" i="52"/>
  <c r="GS145" i="52"/>
  <c r="GQ145" i="52"/>
  <c r="GR145" i="52"/>
  <c r="GP145" i="52"/>
  <c r="GU145" i="52"/>
  <c r="HE439" i="52"/>
  <c r="HK439" i="52"/>
  <c r="HC439" i="52"/>
  <c r="HB439" i="52"/>
  <c r="HH439" i="52"/>
  <c r="HF439" i="52"/>
  <c r="HG439" i="52"/>
  <c r="HJ439" i="52"/>
  <c r="HA439" i="52"/>
  <c r="HD439" i="52"/>
  <c r="HI439" i="52"/>
  <c r="IE1042" i="52"/>
  <c r="ES1042" i="52"/>
  <c r="IO1042" i="52"/>
  <c r="IN1042" i="52"/>
  <c r="HK880" i="52"/>
  <c r="HD880" i="52"/>
  <c r="HF880" i="52"/>
  <c r="HH880" i="52"/>
  <c r="HB880" i="52"/>
  <c r="HA880" i="52"/>
  <c r="HJ880" i="52"/>
  <c r="HE880" i="52"/>
  <c r="HI880" i="52"/>
  <c r="HC880" i="52"/>
  <c r="HG880" i="52"/>
  <c r="EL317" i="52"/>
  <c r="HZ317" i="52" s="1"/>
  <c r="EP317" i="52"/>
  <c r="EK317" i="52"/>
  <c r="EM317" i="52"/>
  <c r="EQ317" i="52"/>
  <c r="ER317" i="52"/>
  <c r="IO1048" i="52"/>
  <c r="IE1048" i="52"/>
  <c r="ES1048" i="52"/>
  <c r="IN1048" i="52"/>
  <c r="EN797" i="52"/>
  <c r="EO797" i="52"/>
  <c r="EN976" i="52"/>
  <c r="EO976" i="52"/>
  <c r="Z1041" i="52"/>
  <c r="AA1041" i="52"/>
  <c r="HP226" i="52"/>
  <c r="HO226" i="52"/>
  <c r="HQ226" i="52"/>
  <c r="HN226" i="52"/>
  <c r="HM226" i="52"/>
  <c r="EQ835" i="52"/>
  <c r="EK835" i="52"/>
  <c r="EL835" i="52"/>
  <c r="EP835" i="52"/>
  <c r="EM835" i="52"/>
  <c r="ER835" i="52"/>
  <c r="HN147" i="52"/>
  <c r="HM147" i="52"/>
  <c r="HP147" i="52"/>
  <c r="HO147" i="52"/>
  <c r="HQ147" i="52"/>
  <c r="EN543" i="52"/>
  <c r="EO543" i="52"/>
  <c r="AC714" i="52"/>
  <c r="EO184" i="52"/>
  <c r="EN184" i="52"/>
  <c r="HY184" i="52" s="1"/>
  <c r="FY217" i="52"/>
  <c r="GD217" i="52"/>
  <c r="FZ217" i="52"/>
  <c r="GC217" i="52"/>
  <c r="GH217" i="52"/>
  <c r="GB217" i="52"/>
  <c r="GA217" i="52"/>
  <c r="GG217" i="52"/>
  <c r="GE217" i="52"/>
  <c r="IE518" i="52"/>
  <c r="ES518" i="52"/>
  <c r="IN518" i="52"/>
  <c r="IO518" i="52"/>
  <c r="HD202" i="52"/>
  <c r="HI202" i="52"/>
  <c r="HE202" i="52"/>
  <c r="HJ202" i="52"/>
  <c r="HB202" i="52"/>
  <c r="HC202" i="52"/>
  <c r="HH202" i="52"/>
  <c r="HG202" i="52"/>
  <c r="HA202" i="52"/>
  <c r="HK202" i="52"/>
  <c r="HF202" i="52"/>
  <c r="EO587" i="52"/>
  <c r="EN587" i="52"/>
  <c r="IN501" i="52"/>
  <c r="IE501" i="52"/>
  <c r="ES501" i="52"/>
  <c r="GF501" i="52"/>
  <c r="ET501" i="52"/>
  <c r="IO501" i="52"/>
  <c r="HS552" i="52"/>
  <c r="HU552" i="52"/>
  <c r="HV552" i="52"/>
  <c r="HT552" i="52"/>
  <c r="HW552" i="52"/>
  <c r="EO110" i="52"/>
  <c r="EN110" i="52"/>
  <c r="ES762" i="52"/>
  <c r="IO762" i="52"/>
  <c r="IE762" i="52"/>
  <c r="IN762" i="52"/>
  <c r="IE319" i="52"/>
  <c r="ES319" i="52"/>
  <c r="IN319" i="52"/>
  <c r="IO319" i="52"/>
  <c r="AC735" i="52"/>
  <c r="ER1038" i="52"/>
  <c r="EK1038" i="52"/>
  <c r="EL1038" i="52"/>
  <c r="GF1038" i="52" s="1"/>
  <c r="EP1038" i="52"/>
  <c r="EM1038" i="52"/>
  <c r="EQ1038" i="52"/>
  <c r="EO714" i="52"/>
  <c r="EN714" i="52"/>
  <c r="HY714" i="52" s="1"/>
  <c r="AC507" i="52"/>
  <c r="IB649" i="52"/>
  <c r="IK649" i="52"/>
  <c r="AC67" i="52"/>
  <c r="GG697" i="52"/>
  <c r="GA697" i="52"/>
  <c r="GB697" i="52"/>
  <c r="GC697" i="52"/>
  <c r="FZ697" i="52"/>
  <c r="GD697" i="52"/>
  <c r="GH697" i="52"/>
  <c r="GE697" i="52"/>
  <c r="FY697" i="52"/>
  <c r="Z558" i="52"/>
  <c r="AA558" i="52"/>
  <c r="AC769" i="52"/>
  <c r="EM416" i="52"/>
  <c r="GJ103" i="52"/>
  <c r="GN103" i="52"/>
  <c r="GL103" i="52"/>
  <c r="GM103" i="52"/>
  <c r="GK103" i="52"/>
  <c r="GP1047" i="52"/>
  <c r="GT1047" i="52"/>
  <c r="GQ1047" i="52"/>
  <c r="GU1047" i="52"/>
  <c r="GR1047" i="52"/>
  <c r="GS1047" i="52"/>
  <c r="IE164" i="52"/>
  <c r="IO164" i="52"/>
  <c r="ES164" i="52"/>
  <c r="IN164" i="52"/>
  <c r="HZ876" i="52"/>
  <c r="IF876" i="52" s="1"/>
  <c r="GH1044" i="52"/>
  <c r="GA1044" i="52"/>
  <c r="GE1044" i="52"/>
  <c r="GB1044" i="52"/>
  <c r="FY1044" i="52"/>
  <c r="GC1044" i="52"/>
  <c r="FZ1044" i="52"/>
  <c r="GG1044" i="52"/>
  <c r="GD1044" i="52"/>
  <c r="IE69" i="52"/>
  <c r="ES69" i="52"/>
  <c r="IN69" i="52"/>
  <c r="IO69" i="52"/>
  <c r="GS112" i="52"/>
  <c r="GR112" i="52"/>
  <c r="GT112" i="52"/>
  <c r="GQ112" i="52"/>
  <c r="GP112" i="52"/>
  <c r="GU112" i="52"/>
  <c r="EL476" i="52"/>
  <c r="EK476" i="52"/>
  <c r="EM476" i="52"/>
  <c r="ER476" i="52"/>
  <c r="EQ476" i="52"/>
  <c r="EP476" i="52"/>
  <c r="EQ992" i="52"/>
  <c r="EO668" i="52"/>
  <c r="EN668" i="52"/>
  <c r="HY206" i="52"/>
  <c r="HS298" i="52"/>
  <c r="HV298" i="52"/>
  <c r="HU298" i="52"/>
  <c r="HT298" i="52"/>
  <c r="HW298" i="52"/>
  <c r="AA409" i="52"/>
  <c r="Z409" i="52"/>
  <c r="GM214" i="52"/>
  <c r="GJ214" i="52"/>
  <c r="GN214" i="52"/>
  <c r="GK214" i="52"/>
  <c r="GL214" i="52"/>
  <c r="EO113" i="52"/>
  <c r="EN113" i="52"/>
  <c r="HO410" i="52"/>
  <c r="HQ410" i="52"/>
  <c r="HN410" i="52"/>
  <c r="HM410" i="52"/>
  <c r="HP410" i="52"/>
  <c r="Z90" i="52"/>
  <c r="AA90" i="52"/>
  <c r="GP605" i="52"/>
  <c r="GT605" i="52"/>
  <c r="GR605" i="52"/>
  <c r="GS605" i="52"/>
  <c r="GQ605" i="52"/>
  <c r="GU605" i="52"/>
  <c r="AC514" i="52"/>
  <c r="EQ1004" i="52"/>
  <c r="AC759" i="52"/>
  <c r="AC674" i="52"/>
  <c r="AC450" i="52"/>
  <c r="AC718" i="52"/>
  <c r="EP1042" i="52"/>
  <c r="EP107" i="52"/>
  <c r="AA15" i="52"/>
  <c r="Z15" i="52"/>
  <c r="IM333" i="52"/>
  <c r="IB333" i="52"/>
  <c r="IK333" i="52"/>
  <c r="IL333" i="52"/>
  <c r="IE449" i="52"/>
  <c r="ES449" i="52"/>
  <c r="IN449" i="52"/>
  <c r="GF449" i="52"/>
  <c r="IO449" i="52"/>
  <c r="EO579" i="52"/>
  <c r="EN579" i="52"/>
  <c r="FV209" i="52"/>
  <c r="FU209" i="52"/>
  <c r="FW209" i="52" s="1"/>
  <c r="EO800" i="52"/>
  <c r="EN800" i="52"/>
  <c r="EK642" i="52"/>
  <c r="EQ642" i="52"/>
  <c r="EL642" i="52"/>
  <c r="EM642" i="52"/>
  <c r="ER642" i="52"/>
  <c r="EP642" i="52"/>
  <c r="EN1044" i="52"/>
  <c r="HY1044" i="52" s="1"/>
  <c r="EO1044" i="52"/>
  <c r="GB453" i="52"/>
  <c r="GA453" i="52"/>
  <c r="FY453" i="52"/>
  <c r="GE453" i="52"/>
  <c r="GC453" i="52"/>
  <c r="GG453" i="52"/>
  <c r="FZ453" i="52"/>
  <c r="GD453" i="52"/>
  <c r="GH453" i="52"/>
  <c r="GB148" i="52"/>
  <c r="GA148" i="52"/>
  <c r="GG148" i="52"/>
  <c r="GE148" i="52"/>
  <c r="HZ148" i="52"/>
  <c r="FY148" i="52"/>
  <c r="GF148" i="52"/>
  <c r="GD148" i="52"/>
  <c r="FZ148" i="52"/>
  <c r="GC148" i="52"/>
  <c r="GH148" i="52"/>
  <c r="IJ592" i="52"/>
  <c r="FY212" i="52"/>
  <c r="GF212" i="52"/>
  <c r="GD212" i="52"/>
  <c r="FZ212" i="52"/>
  <c r="GC212" i="52"/>
  <c r="GH212" i="52"/>
  <c r="GG212" i="52"/>
  <c r="GA212" i="52"/>
  <c r="GB212" i="52"/>
  <c r="GE212" i="52"/>
  <c r="HZ212" i="52"/>
  <c r="FZ408" i="52"/>
  <c r="GD408" i="52"/>
  <c r="GH408" i="52"/>
  <c r="GB408" i="52"/>
  <c r="GC408" i="52"/>
  <c r="FY408" i="52"/>
  <c r="GA408" i="52"/>
  <c r="GG408" i="52"/>
  <c r="GE408" i="52"/>
  <c r="HZ999" i="52"/>
  <c r="HY999" i="52"/>
  <c r="EN740" i="52"/>
  <c r="EO740" i="52"/>
  <c r="EK812" i="52"/>
  <c r="EL812" i="52"/>
  <c r="EP812" i="52"/>
  <c r="ER812" i="52"/>
  <c r="EM812" i="52"/>
  <c r="EQ812" i="52"/>
  <c r="GT972" i="52"/>
  <c r="GP972" i="52"/>
  <c r="GU972" i="52"/>
  <c r="GR972" i="52"/>
  <c r="GS972" i="52"/>
  <c r="GQ972" i="52"/>
  <c r="EN1050" i="52"/>
  <c r="HY1050" i="52" s="1"/>
  <c r="EO1050" i="52"/>
  <c r="IE1038" i="52"/>
  <c r="ES1038" i="52"/>
  <c r="IO1038" i="52"/>
  <c r="IN1038" i="52"/>
  <c r="GC528" i="52"/>
  <c r="GH528" i="52"/>
  <c r="FZ528" i="52"/>
  <c r="GE528" i="52"/>
  <c r="GD528" i="52"/>
  <c r="GG528" i="52"/>
  <c r="GA528" i="52"/>
  <c r="GB528" i="52"/>
  <c r="FY528" i="52"/>
  <c r="EL639" i="52"/>
  <c r="EP639" i="52"/>
  <c r="EK639" i="52"/>
  <c r="EQ639" i="52"/>
  <c r="ER639" i="52"/>
  <c r="EM639" i="52"/>
  <c r="FK49" i="52"/>
  <c r="FL49" i="52"/>
  <c r="EO243" i="52"/>
  <c r="EN243" i="52"/>
  <c r="FU693" i="52"/>
  <c r="FW693" i="52" s="1"/>
  <c r="FV693" i="52"/>
  <c r="HS418" i="52"/>
  <c r="HT418" i="52"/>
  <c r="HV418" i="52"/>
  <c r="HW418" i="52"/>
  <c r="HU418" i="52"/>
  <c r="AC517" i="52"/>
  <c r="FV974" i="52"/>
  <c r="ET974" i="52"/>
  <c r="FU974" i="52"/>
  <c r="FW974" i="52" s="1"/>
  <c r="EN446" i="52"/>
  <c r="EO446" i="52"/>
  <c r="EN1031" i="52"/>
  <c r="EO1031" i="52"/>
  <c r="HP398" i="52"/>
  <c r="HO398" i="52"/>
  <c r="HQ398" i="52"/>
  <c r="HN398" i="52"/>
  <c r="HM398" i="52"/>
  <c r="HP1041" i="52"/>
  <c r="HM1041" i="52"/>
  <c r="HQ1041" i="52"/>
  <c r="HN1041" i="52"/>
  <c r="HO1041" i="52"/>
  <c r="EO660" i="52"/>
  <c r="EN660" i="52"/>
  <c r="HY660" i="52" s="1"/>
  <c r="EP655" i="52"/>
  <c r="EK655" i="52"/>
  <c r="EQ655" i="52"/>
  <c r="EM655" i="52"/>
  <c r="ER655" i="52"/>
  <c r="EL655" i="52"/>
  <c r="EL460" i="52"/>
  <c r="HZ460" i="52" s="1"/>
  <c r="EP460" i="52"/>
  <c r="EK460" i="52"/>
  <c r="EM460" i="52"/>
  <c r="EQ460" i="52"/>
  <c r="ER460" i="52"/>
  <c r="HD464" i="52"/>
  <c r="HH464" i="52"/>
  <c r="HA464" i="52"/>
  <c r="HC464" i="52"/>
  <c r="HE464" i="52"/>
  <c r="HK464" i="52"/>
  <c r="HI464" i="52"/>
  <c r="HG464" i="52"/>
  <c r="HB464" i="52"/>
  <c r="HF464" i="52"/>
  <c r="HJ464" i="52"/>
  <c r="EO992" i="52"/>
  <c r="EN992" i="52"/>
  <c r="EO868" i="52"/>
  <c r="EN868" i="52"/>
  <c r="EP365" i="52"/>
  <c r="ER365" i="52"/>
  <c r="EM365" i="52"/>
  <c r="EQ365" i="52"/>
  <c r="EK365" i="52"/>
  <c r="EL365" i="52"/>
  <c r="HP223" i="52"/>
  <c r="HO223" i="52"/>
  <c r="HQ223" i="52"/>
  <c r="HN223" i="52"/>
  <c r="HM223" i="52"/>
  <c r="FZ424" i="52"/>
  <c r="GG424" i="52"/>
  <c r="GD424" i="52"/>
  <c r="GH424" i="52"/>
  <c r="FY424" i="52"/>
  <c r="GE424" i="52"/>
  <c r="GA424" i="52"/>
  <c r="GC424" i="52"/>
  <c r="GB424" i="52"/>
  <c r="GS189" i="52"/>
  <c r="GP189" i="52"/>
  <c r="GR189" i="52"/>
  <c r="GU189" i="52"/>
  <c r="GQ189" i="52"/>
  <c r="GT189" i="52"/>
  <c r="EN522" i="52"/>
  <c r="HY522" i="52" s="1"/>
  <c r="EO522" i="52"/>
  <c r="GK951" i="52"/>
  <c r="GJ951" i="52"/>
  <c r="GN951" i="52"/>
  <c r="GL951" i="52"/>
  <c r="GM951" i="52"/>
  <c r="GK609" i="52"/>
  <c r="GL609" i="52"/>
  <c r="GM609" i="52"/>
  <c r="GJ609" i="52"/>
  <c r="GN609" i="52"/>
  <c r="EN1016" i="52"/>
  <c r="HY1016" i="52" s="1"/>
  <c r="EO1016" i="52"/>
  <c r="EK887" i="52"/>
  <c r="EP887" i="52"/>
  <c r="EL887" i="52"/>
  <c r="EQ887" i="52"/>
  <c r="EM887" i="52"/>
  <c r="ER887" i="52"/>
  <c r="AC25" i="52"/>
  <c r="AC503" i="52"/>
  <c r="EL118" i="52"/>
  <c r="ER118" i="52"/>
  <c r="EQ118" i="52"/>
  <c r="EK118" i="52"/>
  <c r="EP118" i="52"/>
  <c r="EM118" i="52"/>
  <c r="EN399" i="52"/>
  <c r="EO399" i="52"/>
  <c r="EO162" i="52"/>
  <c r="EN162" i="52"/>
  <c r="IE729" i="52"/>
  <c r="ES729" i="52"/>
  <c r="IO729" i="52"/>
  <c r="IN729" i="52"/>
  <c r="ER559" i="52"/>
  <c r="EL559" i="52"/>
  <c r="EP559" i="52"/>
  <c r="EK559" i="52"/>
  <c r="EQ559" i="52"/>
  <c r="EM559" i="52"/>
  <c r="EM526" i="52"/>
  <c r="ER526" i="52"/>
  <c r="EL526" i="52"/>
  <c r="HZ526" i="52" s="1"/>
  <c r="EP526" i="52"/>
  <c r="EK526" i="52"/>
  <c r="EQ526" i="52"/>
  <c r="EN351" i="52"/>
  <c r="EO351" i="52"/>
  <c r="AC1021" i="52"/>
  <c r="GU693" i="52"/>
  <c r="GP693" i="52"/>
  <c r="GT693" i="52"/>
  <c r="GR693" i="52"/>
  <c r="GS693" i="52"/>
  <c r="GQ693" i="52"/>
  <c r="EN736" i="52"/>
  <c r="EO736" i="52"/>
  <c r="Z231" i="52"/>
  <c r="AA231" i="52"/>
  <c r="EM683" i="52"/>
  <c r="EL683" i="52"/>
  <c r="EP683" i="52"/>
  <c r="EK683" i="52"/>
  <c r="EQ683" i="52"/>
  <c r="ER683" i="52"/>
  <c r="EP896" i="52"/>
  <c r="EM896" i="52"/>
  <c r="EQ896" i="52"/>
  <c r="ER896" i="52"/>
  <c r="EK896" i="52"/>
  <c r="EL896" i="52"/>
  <c r="HZ532" i="52"/>
  <c r="HY532" i="52"/>
  <c r="HS395" i="52"/>
  <c r="HU395" i="52"/>
  <c r="HT395" i="52"/>
  <c r="HW395" i="52"/>
  <c r="HV395" i="52"/>
  <c r="HO930" i="52"/>
  <c r="HP930" i="52"/>
  <c r="HN930" i="52"/>
  <c r="HM930" i="52"/>
  <c r="HQ930" i="52"/>
  <c r="IL841" i="52"/>
  <c r="IM841" i="52"/>
  <c r="IK841" i="52"/>
  <c r="GW304" i="52"/>
  <c r="GY304" i="52"/>
  <c r="GX304" i="52"/>
  <c r="EN915" i="52"/>
  <c r="EO915" i="52"/>
  <c r="EN987" i="52"/>
  <c r="EO987" i="52"/>
  <c r="GP552" i="52"/>
  <c r="GT552" i="52"/>
  <c r="GU552" i="52"/>
  <c r="GR552" i="52"/>
  <c r="GQ552" i="52"/>
  <c r="GS552" i="52"/>
  <c r="EN487" i="52"/>
  <c r="HY487" i="52" s="1"/>
  <c r="EO487" i="52"/>
  <c r="EP420" i="52"/>
  <c r="ER420" i="52"/>
  <c r="EL420" i="52"/>
  <c r="EQ420" i="52"/>
  <c r="EM420" i="52"/>
  <c r="EK420" i="52"/>
  <c r="EN577" i="52"/>
  <c r="EO577" i="52"/>
  <c r="FZ394" i="52"/>
  <c r="HZ394" i="52"/>
  <c r="GD394" i="52"/>
  <c r="GH394" i="52"/>
  <c r="FY394" i="52"/>
  <c r="GG394" i="52"/>
  <c r="GC394" i="52"/>
  <c r="GA394" i="52"/>
  <c r="GB394" i="52"/>
  <c r="GE394" i="52"/>
  <c r="GF394" i="52"/>
  <c r="GS783" i="52"/>
  <c r="GU783" i="52"/>
  <c r="GP783" i="52"/>
  <c r="GT783" i="52"/>
  <c r="GR783" i="52"/>
  <c r="GQ783" i="52"/>
  <c r="HY205" i="52"/>
  <c r="GY393" i="52"/>
  <c r="GW393" i="52"/>
  <c r="GX393" i="52"/>
  <c r="EL691" i="52"/>
  <c r="EP691" i="52"/>
  <c r="ER691" i="52"/>
  <c r="EQ691" i="52"/>
  <c r="EK691" i="52"/>
  <c r="EM691" i="52"/>
  <c r="EN465" i="52"/>
  <c r="HY465" i="52" s="1"/>
  <c r="EO465" i="52"/>
  <c r="ET104" i="52"/>
  <c r="FV104" i="52"/>
  <c r="FU104" i="52"/>
  <c r="IE758" i="52"/>
  <c r="ES758" i="52"/>
  <c r="IO758" i="52"/>
  <c r="IN758" i="52"/>
  <c r="EN711" i="52"/>
  <c r="EO711" i="52"/>
  <c r="Z445" i="52"/>
  <c r="AA445" i="52"/>
  <c r="FU268" i="52"/>
  <c r="FW268" i="52" s="1"/>
  <c r="FV268" i="52"/>
  <c r="ET268" i="52"/>
  <c r="EK676" i="52"/>
  <c r="EQ676" i="52"/>
  <c r="EM676" i="52"/>
  <c r="ER676" i="52"/>
  <c r="EL676" i="52"/>
  <c r="EP676" i="52"/>
  <c r="AC986" i="52"/>
  <c r="ER409" i="52"/>
  <c r="HA272" i="52"/>
  <c r="HG272" i="52"/>
  <c r="HD272" i="52"/>
  <c r="HB272" i="52"/>
  <c r="HI272" i="52"/>
  <c r="HF272" i="52"/>
  <c r="HH272" i="52"/>
  <c r="HJ272" i="52"/>
  <c r="HC272" i="52"/>
  <c r="HE272" i="52"/>
  <c r="HK272" i="52"/>
  <c r="HU155" i="52"/>
  <c r="HV155" i="52"/>
  <c r="HW155" i="52"/>
  <c r="HT155" i="52"/>
  <c r="HS155" i="52"/>
  <c r="HZ145" i="52"/>
  <c r="HG222" i="52"/>
  <c r="HA222" i="52"/>
  <c r="HK222" i="52"/>
  <c r="HF222" i="52"/>
  <c r="HD222" i="52"/>
  <c r="HI222" i="52"/>
  <c r="HE222" i="52"/>
  <c r="HJ222" i="52"/>
  <c r="HB222" i="52"/>
  <c r="HC222" i="52"/>
  <c r="HH222" i="52"/>
  <c r="AC659" i="52"/>
  <c r="FU972" i="52"/>
  <c r="FW972" i="52" s="1"/>
  <c r="FV972" i="52"/>
  <c r="GT701" i="52"/>
  <c r="GR701" i="52"/>
  <c r="GS701" i="52"/>
  <c r="GQ701" i="52"/>
  <c r="GU701" i="52"/>
  <c r="GP701" i="52"/>
  <c r="EP100" i="52"/>
  <c r="EM100" i="52"/>
  <c r="EQ100" i="52"/>
  <c r="EK100" i="52"/>
  <c r="ER100" i="52"/>
  <c r="EL100" i="52"/>
  <c r="GP507" i="52"/>
  <c r="GT507" i="52"/>
  <c r="GS507" i="52"/>
  <c r="GQ507" i="52"/>
  <c r="GU507" i="52"/>
  <c r="GR507" i="52"/>
  <c r="GX221" i="52"/>
  <c r="GW221" i="52"/>
  <c r="GY221" i="52"/>
  <c r="HY335" i="52"/>
  <c r="GT335" i="52"/>
  <c r="GU335" i="52"/>
  <c r="GQ335" i="52"/>
  <c r="GS335" i="52"/>
  <c r="GR335" i="52"/>
  <c r="GP335" i="52"/>
  <c r="EM387" i="52"/>
  <c r="EQ387" i="52"/>
  <c r="EK387" i="52"/>
  <c r="EL387" i="52"/>
  <c r="EP387" i="52"/>
  <c r="ER387" i="52"/>
  <c r="EN751" i="52"/>
  <c r="EO751" i="52"/>
  <c r="HM210" i="52"/>
  <c r="HP210" i="52"/>
  <c r="HO210" i="52"/>
  <c r="HQ210" i="52"/>
  <c r="HN210" i="52"/>
  <c r="EP953" i="52"/>
  <c r="EK953" i="52"/>
  <c r="EQ953" i="52"/>
  <c r="ER953" i="52"/>
  <c r="EM953" i="52"/>
  <c r="EL953" i="52"/>
  <c r="AC274" i="52"/>
  <c r="HD843" i="52"/>
  <c r="HE843" i="52"/>
  <c r="HC843" i="52"/>
  <c r="HI843" i="52"/>
  <c r="HG843" i="52"/>
  <c r="HH843" i="52"/>
  <c r="HK843" i="52"/>
  <c r="HA843" i="52"/>
  <c r="HB843" i="52"/>
  <c r="HF843" i="52"/>
  <c r="HJ843" i="52"/>
  <c r="EQ981" i="52"/>
  <c r="ER981" i="52"/>
  <c r="EL981" i="52"/>
  <c r="HZ981" i="52" s="1"/>
  <c r="EP981" i="52"/>
  <c r="EK981" i="52"/>
  <c r="EM981" i="52"/>
  <c r="FU1043" i="52"/>
  <c r="FW1043" i="52" s="1"/>
  <c r="FV1043" i="52"/>
  <c r="EM1001" i="52"/>
  <c r="EQ1001" i="52"/>
  <c r="ER1001" i="52"/>
  <c r="EL1001" i="52"/>
  <c r="GF1001" i="52" s="1"/>
  <c r="EK1001" i="52"/>
  <c r="EP1001" i="52"/>
  <c r="AC740" i="52"/>
  <c r="IE747" i="52"/>
  <c r="ES747" i="52"/>
  <c r="IO747" i="52"/>
  <c r="IN747" i="52"/>
  <c r="HV153" i="52"/>
  <c r="HW153" i="52"/>
  <c r="HT153" i="52"/>
  <c r="HS153" i="52"/>
  <c r="HU153" i="52"/>
  <c r="HP221" i="52"/>
  <c r="HO221" i="52"/>
  <c r="HQ221" i="52"/>
  <c r="HN221" i="52"/>
  <c r="HM221" i="52"/>
  <c r="ES773" i="52"/>
  <c r="IO773" i="52"/>
  <c r="IE773" i="52"/>
  <c r="IN773" i="52"/>
  <c r="GU136" i="52"/>
  <c r="GT136" i="52"/>
  <c r="GS136" i="52"/>
  <c r="GQ136" i="52"/>
  <c r="GR136" i="52"/>
  <c r="GP136" i="52"/>
  <c r="EO239" i="52"/>
  <c r="EN239" i="52"/>
  <c r="Z107" i="52"/>
  <c r="AA107" i="52"/>
  <c r="EN512" i="52"/>
  <c r="EO512" i="52"/>
  <c r="Z124" i="52"/>
  <c r="AA124" i="52"/>
  <c r="HT89" i="52"/>
  <c r="HS89" i="52"/>
  <c r="HW89" i="52"/>
  <c r="HU89" i="52"/>
  <c r="HV89" i="52"/>
  <c r="EN842" i="52"/>
  <c r="EO842" i="52"/>
  <c r="IE779" i="52"/>
  <c r="ES779" i="52"/>
  <c r="IO779" i="52"/>
  <c r="IN779" i="52"/>
  <c r="IN486" i="52"/>
  <c r="IE486" i="52"/>
  <c r="ES486" i="52"/>
  <c r="IO486" i="52"/>
  <c r="Z997" i="52"/>
  <c r="AA997" i="52"/>
  <c r="EN685" i="52"/>
  <c r="EO685" i="52"/>
  <c r="AA301" i="52"/>
  <c r="Z301" i="52"/>
  <c r="EP197" i="52"/>
  <c r="IE517" i="52"/>
  <c r="ES517" i="52"/>
  <c r="IN517" i="52"/>
  <c r="IO517" i="52"/>
  <c r="GX223" i="52"/>
  <c r="GW223" i="52"/>
  <c r="GY223" i="52"/>
  <c r="EQ915" i="52"/>
  <c r="ER915" i="52"/>
  <c r="EK915" i="52"/>
  <c r="EL915" i="52"/>
  <c r="EP915" i="52"/>
  <c r="EM915" i="52"/>
  <c r="FV1050" i="52"/>
  <c r="FU1050" i="52"/>
  <c r="FW1050" i="52" s="1"/>
  <c r="EN821" i="52"/>
  <c r="EO821" i="52"/>
  <c r="GX784" i="52"/>
  <c r="GY784" i="52"/>
  <c r="GW784" i="52"/>
  <c r="EO361" i="52"/>
  <c r="EN361" i="52"/>
  <c r="EO830" i="52"/>
  <c r="EN830" i="52"/>
  <c r="EN511" i="52"/>
  <c r="HY511" i="52" s="1"/>
  <c r="EO511" i="52"/>
  <c r="EL818" i="52"/>
  <c r="EP818" i="52"/>
  <c r="EQ818" i="52"/>
  <c r="ER818" i="52"/>
  <c r="EM818" i="52"/>
  <c r="EK818" i="52"/>
  <c r="GY217" i="52"/>
  <c r="GX217" i="52"/>
  <c r="GW217" i="52"/>
  <c r="EK469" i="52"/>
  <c r="EM469" i="52"/>
  <c r="EQ469" i="52"/>
  <c r="ER469" i="52"/>
  <c r="EL469" i="52"/>
  <c r="EP469" i="52"/>
  <c r="EO853" i="52"/>
  <c r="EN853" i="52"/>
  <c r="GJ372" i="52"/>
  <c r="GN372" i="52"/>
  <c r="GK372" i="52"/>
  <c r="GM372" i="52"/>
  <c r="GL372" i="52"/>
  <c r="EO780" i="52"/>
  <c r="EN780" i="52"/>
  <c r="EL326" i="52"/>
  <c r="EP326" i="52"/>
  <c r="EM326" i="52"/>
  <c r="ER326" i="52"/>
  <c r="EQ326" i="52"/>
  <c r="EK326" i="52"/>
  <c r="EO889" i="52"/>
  <c r="EN889" i="52"/>
  <c r="Z773" i="52"/>
  <c r="AA773" i="52"/>
  <c r="EN65" i="52"/>
  <c r="HY65" i="52" s="1"/>
  <c r="EO65" i="52"/>
  <c r="GR934" i="52"/>
  <c r="GT934" i="52"/>
  <c r="GP934" i="52"/>
  <c r="HY934" i="52"/>
  <c r="GQ934" i="52"/>
  <c r="GU934" i="52"/>
  <c r="GS934" i="52"/>
  <c r="GS256" i="52"/>
  <c r="GP256" i="52"/>
  <c r="GT256" i="52"/>
  <c r="GR256" i="52"/>
  <c r="GQ256" i="52"/>
  <c r="GU256" i="52"/>
  <c r="HP230" i="52"/>
  <c r="HM230" i="52"/>
  <c r="HQ230" i="52"/>
  <c r="HO230" i="52"/>
  <c r="HN230" i="52"/>
  <c r="EL601" i="52"/>
  <c r="EK601" i="52"/>
  <c r="EQ601" i="52"/>
  <c r="EP601" i="52"/>
  <c r="ER601" i="52"/>
  <c r="EM601" i="52"/>
  <c r="HZ1050" i="52"/>
  <c r="ER768" i="52"/>
  <c r="EK768" i="52"/>
  <c r="EP768" i="52"/>
  <c r="EL768" i="52"/>
  <c r="HZ768" i="52" s="1"/>
  <c r="EQ768" i="52"/>
  <c r="EM768" i="52"/>
  <c r="EP623" i="52"/>
  <c r="EK623" i="52"/>
  <c r="EQ623" i="52"/>
  <c r="ER623" i="52"/>
  <c r="EM623" i="52"/>
  <c r="EL623" i="52"/>
  <c r="HZ456" i="52"/>
  <c r="HY456" i="52"/>
  <c r="GB135" i="52"/>
  <c r="GA135" i="52"/>
  <c r="GG135" i="52"/>
  <c r="GE135" i="52"/>
  <c r="FY135" i="52"/>
  <c r="GD135" i="52"/>
  <c r="FZ135" i="52"/>
  <c r="GC135" i="52"/>
  <c r="GH135" i="52"/>
  <c r="EO778" i="52"/>
  <c r="EN778" i="52"/>
  <c r="HY778" i="52" s="1"/>
  <c r="GU837" i="52"/>
  <c r="GP837" i="52"/>
  <c r="GT837" i="52"/>
  <c r="GR837" i="52"/>
  <c r="GQ837" i="52"/>
  <c r="HY837" i="52"/>
  <c r="GS837" i="52"/>
  <c r="Z451" i="52"/>
  <c r="AA451" i="52"/>
  <c r="GQ367" i="52"/>
  <c r="GS367" i="52"/>
  <c r="GP367" i="52"/>
  <c r="GT367" i="52"/>
  <c r="GR367" i="52"/>
  <c r="GU367" i="52"/>
  <c r="Z425" i="52"/>
  <c r="AA425" i="52"/>
  <c r="AA69" i="52"/>
  <c r="Z69" i="52"/>
  <c r="GR926" i="52"/>
  <c r="GS926" i="52"/>
  <c r="GQ926" i="52"/>
  <c r="GU926" i="52"/>
  <c r="GT926" i="52"/>
  <c r="GP926" i="52"/>
  <c r="FZ203" i="52"/>
  <c r="GC203" i="52"/>
  <c r="GH203" i="52"/>
  <c r="GG203" i="52"/>
  <c r="GA203" i="52"/>
  <c r="GB203" i="52"/>
  <c r="GE203" i="52"/>
  <c r="FY203" i="52"/>
  <c r="GD203" i="52"/>
  <c r="HJ456" i="52"/>
  <c r="HD456" i="52"/>
  <c r="HH456" i="52"/>
  <c r="HA456" i="52"/>
  <c r="HC456" i="52"/>
  <c r="HE456" i="52"/>
  <c r="HK456" i="52"/>
  <c r="HI456" i="52"/>
  <c r="HG456" i="52"/>
  <c r="HB456" i="52"/>
  <c r="HF456" i="52"/>
  <c r="GY593" i="52"/>
  <c r="GW593" i="52"/>
  <c r="GX593" i="52"/>
  <c r="HY877" i="52"/>
  <c r="IF877" i="52" s="1"/>
  <c r="GW880" i="52"/>
  <c r="GY880" i="52"/>
  <c r="GX880" i="52"/>
  <c r="EK963" i="52"/>
  <c r="EL963" i="52"/>
  <c r="EP963" i="52"/>
  <c r="EQ963" i="52"/>
  <c r="ER963" i="52"/>
  <c r="EM963" i="52"/>
  <c r="EP1019" i="52"/>
  <c r="HE926" i="52"/>
  <c r="HB926" i="52"/>
  <c r="HI926" i="52"/>
  <c r="HF926" i="52"/>
  <c r="HH926" i="52"/>
  <c r="HJ926" i="52"/>
  <c r="HD926" i="52"/>
  <c r="HC926" i="52"/>
  <c r="HG926" i="52"/>
  <c r="HK926" i="52"/>
  <c r="HA926" i="52"/>
  <c r="GX1040" i="52"/>
  <c r="GY1040" i="52"/>
  <c r="GW1040" i="52"/>
  <c r="HV698" i="52"/>
  <c r="HT698" i="52"/>
  <c r="HU698" i="52"/>
  <c r="HS698" i="52"/>
  <c r="HW698" i="52"/>
  <c r="EL487" i="52"/>
  <c r="HZ487" i="52" s="1"/>
  <c r="EP487" i="52"/>
  <c r="EK487" i="52"/>
  <c r="EM487" i="52"/>
  <c r="EQ487" i="52"/>
  <c r="ER487" i="52"/>
  <c r="EO281" i="52"/>
  <c r="EN281" i="52"/>
  <c r="EO636" i="52"/>
  <c r="EN636" i="52"/>
  <c r="HY636" i="52" s="1"/>
  <c r="EO682" i="52"/>
  <c r="EN682" i="52"/>
  <c r="EN510" i="52"/>
  <c r="HY510" i="52" s="1"/>
  <c r="EO510" i="52"/>
  <c r="EN851" i="52"/>
  <c r="EO851" i="52"/>
  <c r="ER908" i="52"/>
  <c r="EK908" i="52"/>
  <c r="EL908" i="52"/>
  <c r="EP908" i="52"/>
  <c r="EM908" i="52"/>
  <c r="EQ908" i="52"/>
  <c r="EN892" i="52"/>
  <c r="EO892" i="52"/>
  <c r="EO732" i="52"/>
  <c r="EN732" i="52"/>
  <c r="HY732" i="52" s="1"/>
  <c r="HM701" i="52"/>
  <c r="HQ701" i="52"/>
  <c r="HO701" i="52"/>
  <c r="HP701" i="52"/>
  <c r="HN701" i="52"/>
  <c r="ER491" i="52"/>
  <c r="EQ491" i="52"/>
  <c r="EP491" i="52"/>
  <c r="EM491" i="52"/>
  <c r="EL491" i="52"/>
  <c r="GF491" i="52" s="1"/>
  <c r="EK491" i="52"/>
  <c r="EK485" i="52"/>
  <c r="EM485" i="52"/>
  <c r="EQ485" i="52"/>
  <c r="ER485" i="52"/>
  <c r="EL485" i="52"/>
  <c r="GF485" i="52" s="1"/>
  <c r="EP485" i="52"/>
  <c r="ES183" i="52"/>
  <c r="IE183" i="52"/>
  <c r="IO183" i="52"/>
  <c r="IN183" i="52"/>
  <c r="AC520" i="52"/>
  <c r="EP954" i="52"/>
  <c r="EK954" i="52"/>
  <c r="EQ954" i="52"/>
  <c r="ER954" i="52"/>
  <c r="EM954" i="52"/>
  <c r="EL954" i="52"/>
  <c r="FU684" i="52"/>
  <c r="FW684" i="52" s="1"/>
  <c r="FV684" i="52"/>
  <c r="Z577" i="52"/>
  <c r="AA577" i="52"/>
  <c r="GB355" i="52"/>
  <c r="GE355" i="52"/>
  <c r="GC355" i="52"/>
  <c r="GF355" i="52"/>
  <c r="GH355" i="52"/>
  <c r="HZ355" i="52"/>
  <c r="FY355" i="52"/>
  <c r="GD355" i="52"/>
  <c r="GA355" i="52"/>
  <c r="GG355" i="52"/>
  <c r="FZ355" i="52"/>
  <c r="EQ297" i="52"/>
  <c r="EL297" i="52"/>
  <c r="EP297" i="52"/>
  <c r="EK297" i="52"/>
  <c r="ER297" i="52"/>
  <c r="EM297" i="52"/>
  <c r="GY148" i="52"/>
  <c r="GX148" i="52"/>
  <c r="GW148" i="52"/>
  <c r="AC654" i="52"/>
  <c r="EN964" i="52"/>
  <c r="EO964" i="52"/>
  <c r="EL334" i="52"/>
  <c r="EK334" i="52"/>
  <c r="EP334" i="52"/>
  <c r="EM334" i="52"/>
  <c r="EQ334" i="52"/>
  <c r="ER334" i="52"/>
  <c r="FZ932" i="52"/>
  <c r="GD932" i="52"/>
  <c r="GB932" i="52"/>
  <c r="GH932" i="52"/>
  <c r="GA932" i="52"/>
  <c r="GE932" i="52"/>
  <c r="FY932" i="52"/>
  <c r="GC932" i="52"/>
  <c r="GG932" i="52"/>
  <c r="GR202" i="52"/>
  <c r="GP202" i="52"/>
  <c r="GU202" i="52"/>
  <c r="GT202" i="52"/>
  <c r="GS202" i="52"/>
  <c r="GQ202" i="52"/>
  <c r="FV384" i="52"/>
  <c r="FU384" i="52"/>
  <c r="FW384" i="52" s="1"/>
  <c r="ET384" i="52"/>
  <c r="GY253" i="52"/>
  <c r="GW253" i="52"/>
  <c r="GX253" i="52"/>
  <c r="GQ284" i="52"/>
  <c r="GP284" i="52"/>
  <c r="GU284" i="52"/>
  <c r="HY284" i="52"/>
  <c r="GR284" i="52"/>
  <c r="GS284" i="52"/>
  <c r="GT284" i="52"/>
  <c r="HC1047" i="52"/>
  <c r="HG1047" i="52"/>
  <c r="HK1047" i="52"/>
  <c r="HD1047" i="52"/>
  <c r="HH1047" i="52"/>
  <c r="HB1047" i="52"/>
  <c r="HA1047" i="52"/>
  <c r="HF1047" i="52"/>
  <c r="HE1047" i="52"/>
  <c r="HJ1047" i="52"/>
  <c r="HI1047" i="52"/>
  <c r="EN317" i="52"/>
  <c r="EO317" i="52"/>
  <c r="GS459" i="52"/>
  <c r="GQ459" i="52"/>
  <c r="GU459" i="52"/>
  <c r="GR459" i="52"/>
  <c r="GP459" i="52"/>
  <c r="GT459" i="52"/>
  <c r="AC401" i="52"/>
  <c r="ER719" i="52"/>
  <c r="EK719" i="52"/>
  <c r="EP719" i="52"/>
  <c r="EL719" i="52"/>
  <c r="EQ719" i="52"/>
  <c r="EM719" i="52"/>
  <c r="EL241" i="52"/>
  <c r="EP241" i="52"/>
  <c r="ER241" i="52"/>
  <c r="EQ241" i="52"/>
  <c r="EM241" i="52"/>
  <c r="EK241" i="52"/>
  <c r="EP311" i="52"/>
  <c r="EM311" i="52"/>
  <c r="EK311" i="52"/>
  <c r="ER311" i="52"/>
  <c r="EQ311" i="52"/>
  <c r="EL311" i="52"/>
  <c r="HZ311" i="52" s="1"/>
  <c r="FU246" i="52"/>
  <c r="ET246" i="52"/>
  <c r="FV246" i="52"/>
  <c r="IE493" i="52"/>
  <c r="ES493" i="52"/>
  <c r="IN493" i="52"/>
  <c r="IO493" i="52"/>
  <c r="EL863" i="52"/>
  <c r="EP863" i="52"/>
  <c r="EK863" i="52"/>
  <c r="ER863" i="52"/>
  <c r="EM863" i="52"/>
  <c r="EQ863" i="52"/>
  <c r="ES488" i="52"/>
  <c r="IN488" i="52"/>
  <c r="IE488" i="52"/>
  <c r="IO488" i="52"/>
  <c r="FZ292" i="52"/>
  <c r="GC292" i="52"/>
  <c r="GD292" i="52"/>
  <c r="GH292" i="52"/>
  <c r="GA292" i="52"/>
  <c r="GB292" i="52"/>
  <c r="HZ292" i="52"/>
  <c r="GG292" i="52"/>
  <c r="FY292" i="52"/>
  <c r="GE292" i="52"/>
  <c r="GF292" i="52"/>
  <c r="Z1008" i="52"/>
  <c r="AA1008" i="52"/>
  <c r="HZ209" i="52"/>
  <c r="IF209" i="52" s="1"/>
  <c r="HU136" i="52"/>
  <c r="HV136" i="52"/>
  <c r="HW136" i="52"/>
  <c r="HT136" i="52"/>
  <c r="HS136" i="52"/>
  <c r="HM877" i="52"/>
  <c r="HQ877" i="52"/>
  <c r="HN877" i="52"/>
  <c r="HP877" i="52"/>
  <c r="HO877" i="52"/>
  <c r="ER753" i="52"/>
  <c r="EK753" i="52"/>
  <c r="EP753" i="52"/>
  <c r="EL753" i="52"/>
  <c r="EQ753" i="52"/>
  <c r="EM753" i="52"/>
  <c r="Z166" i="52"/>
  <c r="AA166" i="52"/>
  <c r="GF144" i="52"/>
  <c r="EN247" i="52"/>
  <c r="GJ904" i="52"/>
  <c r="GL904" i="52"/>
  <c r="GM904" i="52"/>
  <c r="GN904" i="52"/>
  <c r="GK904" i="52"/>
  <c r="ES182" i="52"/>
  <c r="IE182" i="52"/>
  <c r="IO182" i="52"/>
  <c r="IN182" i="52"/>
  <c r="AC79" i="52"/>
  <c r="IE560" i="52"/>
  <c r="ES560" i="52"/>
  <c r="IN560" i="52"/>
  <c r="GF560" i="52"/>
  <c r="IO560" i="52"/>
  <c r="ER110" i="52"/>
  <c r="IO749" i="52"/>
  <c r="IE749" i="52"/>
  <c r="ES749" i="52"/>
  <c r="IN749" i="52"/>
  <c r="EN1048" i="52"/>
  <c r="HY1048" i="52" s="1"/>
  <c r="EO1048" i="52"/>
  <c r="IE180" i="52"/>
  <c r="IO180" i="52"/>
  <c r="ES180" i="52"/>
  <c r="GF180" i="52"/>
  <c r="IN180" i="52"/>
  <c r="FY211" i="52"/>
  <c r="GD211" i="52"/>
  <c r="FZ211" i="52"/>
  <c r="GC211" i="52"/>
  <c r="GH211" i="52"/>
  <c r="GG211" i="52"/>
  <c r="GA211" i="52"/>
  <c r="GB211" i="52"/>
  <c r="GE211" i="52"/>
  <c r="EL121" i="52"/>
  <c r="EQ121" i="52"/>
  <c r="EM121" i="52"/>
  <c r="ER121" i="52"/>
  <c r="EP121" i="52"/>
  <c r="EK121" i="52"/>
  <c r="EK177" i="52"/>
  <c r="EM177" i="52"/>
  <c r="ER177" i="52"/>
  <c r="EL177" i="52"/>
  <c r="EQ177" i="52"/>
  <c r="EP177" i="52"/>
  <c r="EO1028" i="52"/>
  <c r="EN1028" i="52"/>
  <c r="HY1028" i="52" s="1"/>
  <c r="EL909" i="52"/>
  <c r="EP909" i="52"/>
  <c r="EM909" i="52"/>
  <c r="EQ909" i="52"/>
  <c r="ER909" i="52"/>
  <c r="EK909" i="52"/>
  <c r="EP780" i="52"/>
  <c r="ER780" i="52"/>
  <c r="EQ780" i="52"/>
  <c r="EK780" i="52"/>
  <c r="EM780" i="52"/>
  <c r="EL780" i="52"/>
  <c r="EO77" i="52"/>
  <c r="EN77" i="52"/>
  <c r="EO831" i="52"/>
  <c r="EN831" i="52"/>
  <c r="ET569" i="52"/>
  <c r="FU569" i="52"/>
  <c r="FV569" i="52"/>
  <c r="EN833" i="52"/>
  <c r="EL373" i="52"/>
  <c r="EP373" i="52"/>
  <c r="ER373" i="52"/>
  <c r="EM373" i="52"/>
  <c r="EQ373" i="52"/>
  <c r="EK373" i="52"/>
  <c r="AA806" i="52"/>
  <c r="Z806" i="52"/>
  <c r="AC806" i="52" s="1"/>
  <c r="GS218" i="52"/>
  <c r="GQ218" i="52"/>
  <c r="GR218" i="52"/>
  <c r="GP218" i="52"/>
  <c r="GU218" i="52"/>
  <c r="GT218" i="52"/>
  <c r="GJ1040" i="52"/>
  <c r="GN1040" i="52"/>
  <c r="GK1040" i="52"/>
  <c r="GL1040" i="52"/>
  <c r="GM1040" i="52"/>
  <c r="ER705" i="52"/>
  <c r="EM705" i="52"/>
  <c r="EQ705" i="52"/>
  <c r="EL705" i="52"/>
  <c r="EK705" i="52"/>
  <c r="EP705" i="52"/>
  <c r="IE983" i="52"/>
  <c r="ES983" i="52"/>
  <c r="IN983" i="52"/>
  <c r="IO983" i="52"/>
  <c r="IN459" i="52"/>
  <c r="IE459" i="52"/>
  <c r="ES459" i="52"/>
  <c r="GF459" i="52"/>
  <c r="ET459" i="52"/>
  <c r="IO459" i="52"/>
  <c r="HY394" i="52"/>
  <c r="GS394" i="52"/>
  <c r="GR394" i="52"/>
  <c r="GP394" i="52"/>
  <c r="GQ394" i="52"/>
  <c r="GU394" i="52"/>
  <c r="GT394" i="52"/>
  <c r="EL687" i="52"/>
  <c r="EP687" i="52"/>
  <c r="ER687" i="52"/>
  <c r="EK687" i="52"/>
  <c r="EQ687" i="52"/>
  <c r="EM687" i="52"/>
  <c r="IM75" i="52"/>
  <c r="IL75" i="52"/>
  <c r="IK75" i="52"/>
  <c r="GS109" i="52"/>
  <c r="GR109" i="52"/>
  <c r="GT109" i="52"/>
  <c r="GQ109" i="52"/>
  <c r="GP109" i="52"/>
  <c r="GU109" i="52"/>
  <c r="EQ704" i="52"/>
  <c r="EM704" i="52"/>
  <c r="EL704" i="52"/>
  <c r="EP704" i="52"/>
  <c r="ER704" i="52"/>
  <c r="EK704" i="52"/>
  <c r="Z829" i="52"/>
  <c r="AA829" i="52"/>
  <c r="ER444" i="52"/>
  <c r="GJ220" i="52"/>
  <c r="GN220" i="52"/>
  <c r="GK220" i="52"/>
  <c r="GL220" i="52"/>
  <c r="GM220" i="52"/>
  <c r="AC270" i="52"/>
  <c r="EM938" i="52"/>
  <c r="EL938" i="52"/>
  <c r="EP938" i="52"/>
  <c r="EK938" i="52"/>
  <c r="EQ938" i="52"/>
  <c r="ER938" i="52"/>
  <c r="EO366" i="52"/>
  <c r="EN366" i="52"/>
  <c r="EK828" i="52"/>
  <c r="EL828" i="52"/>
  <c r="EP828" i="52"/>
  <c r="EQ828" i="52"/>
  <c r="ER828" i="52"/>
  <c r="EM828" i="52"/>
  <c r="EN777" i="52"/>
  <c r="EO777" i="52"/>
  <c r="EO339" i="52"/>
  <c r="EN339" i="52"/>
  <c r="HT288" i="52"/>
  <c r="HW288" i="52"/>
  <c r="HS288" i="52"/>
  <c r="HV288" i="52"/>
  <c r="HU288" i="52"/>
  <c r="HE79" i="52"/>
  <c r="HG79" i="52"/>
  <c r="HJ79" i="52"/>
  <c r="HA79" i="52"/>
  <c r="HF79" i="52"/>
  <c r="HK79" i="52"/>
  <c r="HC79" i="52"/>
  <c r="HD79" i="52"/>
  <c r="HI79" i="52"/>
  <c r="HH79" i="52"/>
  <c r="HB79" i="52"/>
  <c r="Z92" i="52"/>
  <c r="AA92" i="52"/>
  <c r="EQ776" i="52"/>
  <c r="EM776" i="52"/>
  <c r="ER776" i="52"/>
  <c r="EK776" i="52"/>
  <c r="EP776" i="52"/>
  <c r="EL776" i="52"/>
  <c r="HZ776" i="52" s="1"/>
  <c r="HZ470" i="52"/>
  <c r="HU141" i="52"/>
  <c r="HV141" i="52"/>
  <c r="HW141" i="52"/>
  <c r="HT141" i="52"/>
  <c r="HS141" i="52"/>
  <c r="FV150" i="52"/>
  <c r="FU150" i="52"/>
  <c r="FW150" i="52" s="1"/>
  <c r="ET150" i="52"/>
  <c r="HE872" i="52"/>
  <c r="HJ872" i="52"/>
  <c r="HI872" i="52"/>
  <c r="HB872" i="52"/>
  <c r="HC872" i="52"/>
  <c r="HG872" i="52"/>
  <c r="HK872" i="52"/>
  <c r="HF872" i="52"/>
  <c r="HH872" i="52"/>
  <c r="HA872" i="52"/>
  <c r="HD872" i="52"/>
  <c r="EL90" i="52"/>
  <c r="ER90" i="52"/>
  <c r="EP90" i="52"/>
  <c r="EK90" i="52"/>
  <c r="EM90" i="52"/>
  <c r="EQ90" i="52"/>
  <c r="HO539" i="52"/>
  <c r="HN539" i="52"/>
  <c r="HP539" i="52"/>
  <c r="HM539" i="52"/>
  <c r="HQ539" i="52"/>
  <c r="EQ467" i="52"/>
  <c r="ER467" i="52"/>
  <c r="EM467" i="52"/>
  <c r="EL467" i="52"/>
  <c r="EP467" i="52"/>
  <c r="EK467" i="52"/>
  <c r="IE186" i="52"/>
  <c r="IO186" i="52"/>
  <c r="ES186" i="52"/>
  <c r="IN186" i="52"/>
  <c r="GB213" i="52"/>
  <c r="GA213" i="52"/>
  <c r="GG213" i="52"/>
  <c r="GE213" i="52"/>
  <c r="FY213" i="52"/>
  <c r="GD213" i="52"/>
  <c r="FZ213" i="52"/>
  <c r="GC213" i="52"/>
  <c r="GH213" i="52"/>
  <c r="GM966" i="52"/>
  <c r="GJ966" i="52"/>
  <c r="GN966" i="52"/>
  <c r="GL966" i="52"/>
  <c r="GK966" i="52"/>
  <c r="EK553" i="52"/>
  <c r="EQ553" i="52"/>
  <c r="EM553" i="52"/>
  <c r="ER553" i="52"/>
  <c r="EL553" i="52"/>
  <c r="EP553" i="52"/>
  <c r="EL300" i="52"/>
  <c r="EQ300" i="52"/>
  <c r="EK300" i="52"/>
  <c r="EP300" i="52"/>
  <c r="ER300" i="52"/>
  <c r="EM300" i="52"/>
  <c r="HW144" i="52"/>
  <c r="HT144" i="52"/>
  <c r="HS144" i="52"/>
  <c r="HU144" i="52"/>
  <c r="HV144" i="52"/>
  <c r="FV139" i="52"/>
  <c r="FU139" i="52"/>
  <c r="GH599" i="52"/>
  <c r="GB599" i="52"/>
  <c r="GA599" i="52"/>
  <c r="FY599" i="52"/>
  <c r="GF599" i="52"/>
  <c r="GD599" i="52"/>
  <c r="HZ599" i="52"/>
  <c r="GE599" i="52"/>
  <c r="FZ599" i="52"/>
  <c r="GG599" i="52"/>
  <c r="GC599" i="52"/>
  <c r="HY221" i="52"/>
  <c r="EQ1017" i="52"/>
  <c r="HY524" i="52"/>
  <c r="HZ524" i="52"/>
  <c r="GF209" i="52"/>
  <c r="IN982" i="52"/>
  <c r="IE982" i="52"/>
  <c r="ES982" i="52"/>
  <c r="ET982" i="52"/>
  <c r="GF982" i="52"/>
  <c r="IO982" i="52"/>
  <c r="HZ439" i="52"/>
  <c r="EM1008" i="52"/>
  <c r="EQ1008" i="52"/>
  <c r="ER1008" i="52"/>
  <c r="EL1008" i="52"/>
  <c r="GF1008" i="52" s="1"/>
  <c r="EK1008" i="52"/>
  <c r="EP1008" i="52"/>
  <c r="EP423" i="52"/>
  <c r="ER423" i="52"/>
  <c r="EL423" i="52"/>
  <c r="EQ423" i="52"/>
  <c r="EM423" i="52"/>
  <c r="EK423" i="52"/>
  <c r="EO918" i="52"/>
  <c r="EL417" i="52"/>
  <c r="ER520" i="52"/>
  <c r="EL520" i="52"/>
  <c r="EP520" i="52"/>
  <c r="EK520" i="52"/>
  <c r="EM520" i="52"/>
  <c r="EQ520" i="52"/>
  <c r="GG207" i="52"/>
  <c r="GA207" i="52"/>
  <c r="GB207" i="52"/>
  <c r="GE207" i="52"/>
  <c r="FY207" i="52"/>
  <c r="GD207" i="52"/>
  <c r="FZ207" i="52"/>
  <c r="GC207" i="52"/>
  <c r="GH207" i="52"/>
  <c r="EP94" i="52"/>
  <c r="EM94" i="52"/>
  <c r="EQ94" i="52"/>
  <c r="EL94" i="52"/>
  <c r="ER94" i="52"/>
  <c r="EK94" i="52"/>
  <c r="EO121" i="52"/>
  <c r="EN121" i="52"/>
  <c r="EN460" i="52"/>
  <c r="HY460" i="52" s="1"/>
  <c r="IF460" i="52" s="1"/>
  <c r="EO460" i="52"/>
  <c r="FV227" i="52"/>
  <c r="FU227" i="52"/>
  <c r="FW227" i="52" s="1"/>
  <c r="HF411" i="52"/>
  <c r="HJ411" i="52"/>
  <c r="HE411" i="52"/>
  <c r="HH411" i="52"/>
  <c r="HC411" i="52"/>
  <c r="HD411" i="52"/>
  <c r="HG411" i="52"/>
  <c r="HI411" i="52"/>
  <c r="HK411" i="52"/>
  <c r="HA411" i="52"/>
  <c r="HB411" i="52"/>
  <c r="HM98" i="52"/>
  <c r="HQ98" i="52"/>
  <c r="HN98" i="52"/>
  <c r="HP98" i="52"/>
  <c r="HO98" i="52"/>
  <c r="FU1026" i="52"/>
  <c r="FW1026" i="52" s="1"/>
  <c r="FV1026" i="52"/>
  <c r="ET1026" i="52"/>
  <c r="EO954" i="52"/>
  <c r="EN954" i="52"/>
  <c r="IE624" i="52"/>
  <c r="ES624" i="52"/>
  <c r="IN624" i="52"/>
  <c r="IO624" i="52"/>
  <c r="EK935" i="52"/>
  <c r="EP935" i="52"/>
  <c r="EL935" i="52"/>
  <c r="HZ935" i="52" s="1"/>
  <c r="ER935" i="52"/>
  <c r="EM935" i="52"/>
  <c r="EQ935" i="52"/>
  <c r="ER77" i="52"/>
  <c r="EM77" i="52"/>
  <c r="EL77" i="52"/>
  <c r="EP77" i="52"/>
  <c r="EK77" i="52"/>
  <c r="EQ77" i="52"/>
  <c r="EN513" i="52"/>
  <c r="HY513" i="52" s="1"/>
  <c r="EO513" i="52"/>
  <c r="FV219" i="52"/>
  <c r="FU219" i="52"/>
  <c r="FW219" i="52" s="1"/>
  <c r="EK586" i="52"/>
  <c r="ER586" i="52"/>
  <c r="EM586" i="52"/>
  <c r="EQ586" i="52"/>
  <c r="EL586" i="52"/>
  <c r="EP586" i="52"/>
  <c r="EN535" i="52"/>
  <c r="EO535" i="52"/>
  <c r="GQ141" i="52"/>
  <c r="GR141" i="52"/>
  <c r="GP141" i="52"/>
  <c r="GU141" i="52"/>
  <c r="GT141" i="52"/>
  <c r="GS141" i="52"/>
  <c r="GY536" i="52"/>
  <c r="GX536" i="52"/>
  <c r="GW536" i="52"/>
  <c r="FU507" i="52"/>
  <c r="FW507" i="52" s="1"/>
  <c r="FV507" i="52"/>
  <c r="GW905" i="52"/>
  <c r="GX905" i="52"/>
  <c r="GY905" i="52"/>
  <c r="HY178" i="52"/>
  <c r="GL1011" i="52"/>
  <c r="GM1011" i="52"/>
  <c r="GJ1011" i="52"/>
  <c r="GK1011" i="52"/>
  <c r="GN1011" i="52"/>
  <c r="IE453" i="52"/>
  <c r="ES453" i="52"/>
  <c r="IN453" i="52"/>
  <c r="GF453" i="52"/>
  <c r="ET453" i="52"/>
  <c r="IO453" i="52"/>
  <c r="EN530" i="52"/>
  <c r="EO530" i="52"/>
  <c r="Z162" i="52"/>
  <c r="AA162" i="52"/>
  <c r="EM618" i="52"/>
  <c r="EP618" i="52"/>
  <c r="EQ618" i="52"/>
  <c r="EL618" i="52"/>
  <c r="ER618" i="52"/>
  <c r="EK618" i="52"/>
  <c r="HF105" i="52"/>
  <c r="HD105" i="52"/>
  <c r="HC105" i="52"/>
  <c r="HI105" i="52"/>
  <c r="HG105" i="52"/>
  <c r="HH105" i="52"/>
  <c r="HK105" i="52"/>
  <c r="HB105" i="52"/>
  <c r="HE105" i="52"/>
  <c r="HJ105" i="52"/>
  <c r="HA105" i="52"/>
  <c r="HO854" i="52"/>
  <c r="HQ854" i="52"/>
  <c r="HP854" i="52"/>
  <c r="HN854" i="52"/>
  <c r="HM854" i="52"/>
  <c r="HQ250" i="52"/>
  <c r="HO250" i="52"/>
  <c r="HN250" i="52"/>
  <c r="HP250" i="52"/>
  <c r="HM250" i="52"/>
  <c r="ES1010" i="52"/>
  <c r="IO1010" i="52"/>
  <c r="IE1010" i="52"/>
  <c r="IN1010" i="52"/>
  <c r="ER393" i="52"/>
  <c r="EM393" i="52"/>
  <c r="EQ393" i="52"/>
  <c r="EK393" i="52"/>
  <c r="EL393" i="52"/>
  <c r="EP393" i="52"/>
  <c r="EE53" i="52"/>
  <c r="EG53" i="52"/>
  <c r="GJ367" i="52"/>
  <c r="GN367" i="52"/>
  <c r="GK367" i="52"/>
  <c r="GM367" i="52"/>
  <c r="GL367" i="52"/>
  <c r="FU1024" i="52"/>
  <c r="FW1024" i="52" s="1"/>
  <c r="FV1024" i="52"/>
  <c r="ET1024" i="52"/>
  <c r="GF219" i="52"/>
  <c r="ER912" i="52"/>
  <c r="EK912" i="52"/>
  <c r="EL912" i="52"/>
  <c r="EP912" i="52"/>
  <c r="EM912" i="52"/>
  <c r="EQ912" i="52"/>
  <c r="HY930" i="52"/>
  <c r="HZ930" i="52"/>
  <c r="ER543" i="52"/>
  <c r="EL543" i="52"/>
  <c r="EP543" i="52"/>
  <c r="EK543" i="52"/>
  <c r="EQ543" i="52"/>
  <c r="EM543" i="52"/>
  <c r="HD145" i="52"/>
  <c r="HI145" i="52"/>
  <c r="HE145" i="52"/>
  <c r="HJ145" i="52"/>
  <c r="HB145" i="52"/>
  <c r="HC145" i="52"/>
  <c r="HH145" i="52"/>
  <c r="HG145" i="52"/>
  <c r="HF145" i="52"/>
  <c r="HK145" i="52"/>
  <c r="HA145" i="52"/>
  <c r="AA242" i="52"/>
  <c r="Z242" i="52"/>
  <c r="AA103" i="52"/>
  <c r="Z103" i="52"/>
  <c r="EO973" i="52"/>
  <c r="EN973" i="52"/>
  <c r="EM515" i="52"/>
  <c r="EQ515" i="52"/>
  <c r="ER515" i="52"/>
  <c r="EL515" i="52"/>
  <c r="HZ515" i="52" s="1"/>
  <c r="EP515" i="52"/>
  <c r="EK515" i="52"/>
  <c r="ER293" i="52"/>
  <c r="EM293" i="52"/>
  <c r="EL293" i="52"/>
  <c r="EQ293" i="52"/>
  <c r="EP293" i="52"/>
  <c r="EK293" i="52"/>
  <c r="HZ136" i="52"/>
  <c r="GX410" i="52"/>
  <c r="GW410" i="52"/>
  <c r="GY410" i="52"/>
  <c r="GP453" i="52"/>
  <c r="GT453" i="52"/>
  <c r="GS453" i="52"/>
  <c r="GQ453" i="52"/>
  <c r="GU453" i="52"/>
  <c r="GR453" i="52"/>
  <c r="EN1004" i="52"/>
  <c r="HY1004" i="52" s="1"/>
  <c r="EO1004" i="52"/>
  <c r="IE307" i="52"/>
  <c r="ES307" i="52"/>
  <c r="IN307" i="52"/>
  <c r="IO307" i="52"/>
  <c r="HZ548" i="52"/>
  <c r="ER907" i="52"/>
  <c r="EK907" i="52"/>
  <c r="EL907" i="52"/>
  <c r="EP907" i="52"/>
  <c r="EM907" i="52"/>
  <c r="EQ907" i="52"/>
  <c r="EO123" i="52"/>
  <c r="EN123" i="52"/>
  <c r="FV934" i="52"/>
  <c r="ET934" i="52"/>
  <c r="FU934" i="52"/>
  <c r="FW934" i="52" s="1"/>
  <c r="GL1015" i="52"/>
  <c r="GM1015" i="52"/>
  <c r="GJ1015" i="52"/>
  <c r="GK1015" i="52"/>
  <c r="GN1015" i="52"/>
  <c r="EN897" i="52"/>
  <c r="HY897" i="52" s="1"/>
  <c r="EO897" i="52"/>
  <c r="EQ93" i="52"/>
  <c r="EL93" i="52"/>
  <c r="GF93" i="52" s="1"/>
  <c r="ER93" i="52"/>
  <c r="EK93" i="52"/>
  <c r="EP93" i="52"/>
  <c r="EM93" i="52"/>
  <c r="Z273" i="52"/>
  <c r="AA273" i="52"/>
  <c r="EL133" i="52"/>
  <c r="EP133" i="52"/>
  <c r="EK133" i="52"/>
  <c r="EQ133" i="52"/>
  <c r="ER133" i="52"/>
  <c r="EM133" i="52"/>
  <c r="HY872" i="52"/>
  <c r="IF872" i="52" s="1"/>
  <c r="HZ872" i="52"/>
  <c r="EK229" i="52"/>
  <c r="EL229" i="52"/>
  <c r="EP229" i="52"/>
  <c r="ER229" i="52"/>
  <c r="EQ229" i="52"/>
  <c r="EM229" i="52"/>
  <c r="EL884" i="52"/>
  <c r="EP884" i="52"/>
  <c r="EK884" i="52"/>
  <c r="ER884" i="52"/>
  <c r="EM884" i="52"/>
  <c r="EQ884" i="52"/>
  <c r="HN459" i="52"/>
  <c r="HO459" i="52"/>
  <c r="HM459" i="52"/>
  <c r="HQ459" i="52"/>
  <c r="HP459" i="52"/>
  <c r="EO563" i="52"/>
  <c r="EN563" i="52"/>
  <c r="GF227" i="52"/>
  <c r="EQ861" i="52"/>
  <c r="EL861" i="52"/>
  <c r="EP861" i="52"/>
  <c r="EK861" i="52"/>
  <c r="ER861" i="52"/>
  <c r="EM861" i="52"/>
  <c r="HZ405" i="52"/>
  <c r="EN80" i="52"/>
  <c r="EO80" i="52"/>
  <c r="EN763" i="52"/>
  <c r="EO763" i="52"/>
  <c r="GD405" i="52"/>
  <c r="GA405" i="52"/>
  <c r="GE405" i="52"/>
  <c r="FZ405" i="52"/>
  <c r="GH405" i="52"/>
  <c r="FY405" i="52"/>
  <c r="GG405" i="52"/>
  <c r="GB405" i="52"/>
  <c r="GC405" i="52"/>
  <c r="IK927" i="52"/>
  <c r="IB927" i="52"/>
  <c r="FV415" i="52"/>
  <c r="FU415" i="52"/>
  <c r="FW415" i="52" s="1"/>
  <c r="EN440" i="52"/>
  <c r="EO440" i="52"/>
  <c r="FU439" i="52"/>
  <c r="FW439" i="52" s="1"/>
  <c r="FV439" i="52"/>
  <c r="ER366" i="52"/>
  <c r="EQ366" i="52"/>
  <c r="EM366" i="52"/>
  <c r="EK366" i="52"/>
  <c r="EL366" i="52"/>
  <c r="EP366" i="52"/>
  <c r="HY1042" i="52"/>
  <c r="GJ205" i="52"/>
  <c r="GN205" i="52"/>
  <c r="GK205" i="52"/>
  <c r="GL205" i="52"/>
  <c r="GM205" i="52"/>
  <c r="EN1034" i="52"/>
  <c r="EO1034" i="52"/>
  <c r="GD880" i="52"/>
  <c r="GH880" i="52"/>
  <c r="GB880" i="52"/>
  <c r="FZ880" i="52"/>
  <c r="FY880" i="52"/>
  <c r="GF880" i="52"/>
  <c r="GC880" i="52"/>
  <c r="HZ880" i="52"/>
  <c r="GG880" i="52"/>
  <c r="GA880" i="52"/>
  <c r="GE880" i="52"/>
  <c r="EO644" i="52"/>
  <c r="EN644" i="52"/>
  <c r="ER1036" i="52"/>
  <c r="EK1036" i="52"/>
  <c r="EL1036" i="52"/>
  <c r="EP1036" i="52"/>
  <c r="EM1036" i="52"/>
  <c r="EQ1036" i="52"/>
  <c r="IE997" i="52"/>
  <c r="ES997" i="52"/>
  <c r="IO997" i="52"/>
  <c r="IN997" i="52"/>
  <c r="HY256" i="52"/>
  <c r="FY226" i="52"/>
  <c r="GD226" i="52"/>
  <c r="FZ226" i="52"/>
  <c r="GC226" i="52"/>
  <c r="GH226" i="52"/>
  <c r="GB226" i="52"/>
  <c r="GA226" i="52"/>
  <c r="GG226" i="52"/>
  <c r="GE226" i="52"/>
  <c r="FZ147" i="52"/>
  <c r="GC147" i="52"/>
  <c r="GH147" i="52"/>
  <c r="GB147" i="52"/>
  <c r="GA147" i="52"/>
  <c r="GG147" i="52"/>
  <c r="GE147" i="52"/>
  <c r="FY147" i="52"/>
  <c r="GD147" i="52"/>
  <c r="EN671" i="52"/>
  <c r="EO671" i="52"/>
  <c r="FV217" i="52"/>
  <c r="FU217" i="52"/>
  <c r="FW217" i="52" s="1"/>
  <c r="HE532" i="52"/>
  <c r="HJ532" i="52"/>
  <c r="HC532" i="52"/>
  <c r="HF532" i="52"/>
  <c r="HD532" i="52"/>
  <c r="HA532" i="52"/>
  <c r="HH532" i="52"/>
  <c r="HK532" i="52"/>
  <c r="HB532" i="52"/>
  <c r="HI532" i="52"/>
  <c r="HG532" i="52"/>
  <c r="HU202" i="52"/>
  <c r="HV202" i="52"/>
  <c r="HW202" i="52"/>
  <c r="HT202" i="52"/>
  <c r="HS202" i="52"/>
  <c r="HW246" i="52"/>
  <c r="HS246" i="52"/>
  <c r="HU246" i="52"/>
  <c r="HV246" i="52"/>
  <c r="HT246" i="52"/>
  <c r="EQ363" i="52"/>
  <c r="EK363" i="52"/>
  <c r="EL363" i="52"/>
  <c r="EP363" i="52"/>
  <c r="ER363" i="52"/>
  <c r="EM363" i="52"/>
  <c r="GN552" i="52"/>
  <c r="GL552" i="52"/>
  <c r="GM552" i="52"/>
  <c r="GJ552" i="52"/>
  <c r="GK552" i="52"/>
  <c r="EN468" i="52"/>
  <c r="EO468" i="52"/>
  <c r="EO344" i="52"/>
  <c r="EN344" i="52"/>
  <c r="HY344" i="52" s="1"/>
  <c r="HF540" i="52"/>
  <c r="HD540" i="52"/>
  <c r="HA540" i="52"/>
  <c r="HH540" i="52"/>
  <c r="HK540" i="52"/>
  <c r="HB540" i="52"/>
  <c r="HI540" i="52"/>
  <c r="HG540" i="52"/>
  <c r="HE540" i="52"/>
  <c r="HJ540" i="52"/>
  <c r="HC540" i="52"/>
  <c r="AA501" i="52"/>
  <c r="Z501" i="52"/>
  <c r="EL961" i="52"/>
  <c r="EP961" i="52"/>
  <c r="EK961" i="52"/>
  <c r="EQ961" i="52"/>
  <c r="ER961" i="52"/>
  <c r="EM961" i="52"/>
  <c r="EO870" i="52"/>
  <c r="EN870" i="52"/>
  <c r="IE572" i="52"/>
  <c r="ES572" i="52"/>
  <c r="IN572" i="52"/>
  <c r="IO572" i="52"/>
  <c r="EO757" i="52"/>
  <c r="EN757" i="52"/>
  <c r="EL626" i="52"/>
  <c r="EP626" i="52"/>
  <c r="EM626" i="52"/>
  <c r="ER626" i="52"/>
  <c r="EQ626" i="52"/>
  <c r="EK626" i="52"/>
  <c r="ER715" i="52"/>
  <c r="EK715" i="52"/>
  <c r="EP715" i="52"/>
  <c r="EL715" i="52"/>
  <c r="GF715" i="52" s="1"/>
  <c r="EQ715" i="52"/>
  <c r="EM715" i="52"/>
  <c r="EQ793" i="52"/>
  <c r="ER793" i="52"/>
  <c r="EM793" i="52"/>
  <c r="EK793" i="52"/>
  <c r="EL793" i="52"/>
  <c r="EP793" i="52"/>
  <c r="GX355" i="52"/>
  <c r="GY355" i="52"/>
  <c r="GW355" i="52"/>
  <c r="EP1031" i="52"/>
  <c r="EQ1031" i="52"/>
  <c r="EK1031" i="52"/>
  <c r="EM1031" i="52"/>
  <c r="ER1031" i="52"/>
  <c r="EL1031" i="52"/>
  <c r="EM983" i="52"/>
  <c r="EK983" i="52"/>
  <c r="EQ983" i="52"/>
  <c r="EL983" i="52"/>
  <c r="ER983" i="52"/>
  <c r="EP983" i="52"/>
  <c r="FV103" i="52"/>
  <c r="FU103" i="52"/>
  <c r="GY697" i="52"/>
  <c r="GW697" i="52"/>
  <c r="GX697" i="52"/>
  <c r="EO674" i="52"/>
  <c r="ER634" i="52"/>
  <c r="EQ634" i="52"/>
  <c r="EK634" i="52"/>
  <c r="EL634" i="52"/>
  <c r="EP634" i="52"/>
  <c r="EM634" i="52"/>
  <c r="GK157" i="52"/>
  <c r="GL157" i="52"/>
  <c r="GJ157" i="52"/>
  <c r="GN157" i="52"/>
  <c r="GM157" i="52"/>
  <c r="GS103" i="52"/>
  <c r="GR103" i="52"/>
  <c r="GT103" i="52"/>
  <c r="GQ103" i="52"/>
  <c r="GU103" i="52"/>
  <c r="GP103" i="52"/>
  <c r="FU1044" i="52"/>
  <c r="FV1044" i="52"/>
  <c r="GX979" i="52"/>
  <c r="GY979" i="52"/>
  <c r="GW979" i="52"/>
  <c r="IE715" i="52"/>
  <c r="ES715" i="52"/>
  <c r="IO715" i="52"/>
  <c r="IN715" i="52"/>
  <c r="GW268" i="52"/>
  <c r="GY268" i="52"/>
  <c r="GX268" i="52"/>
  <c r="GX112" i="52"/>
  <c r="GY112" i="52"/>
  <c r="GW112" i="52"/>
  <c r="EO860" i="52"/>
  <c r="EN860" i="52"/>
  <c r="HZ227" i="52"/>
  <c r="IF227" i="52" s="1"/>
  <c r="HZ1016" i="52"/>
  <c r="AC416" i="52"/>
  <c r="IE903" i="52"/>
  <c r="IN903" i="52"/>
  <c r="ES903" i="52"/>
  <c r="IO903" i="52"/>
  <c r="AC871" i="52"/>
  <c r="EM992" i="52"/>
  <c r="ES93" i="52"/>
  <c r="IE93" i="52"/>
  <c r="IN93" i="52"/>
  <c r="IO93" i="52"/>
  <c r="EK357" i="52"/>
  <c r="EL357" i="52"/>
  <c r="EP357" i="52"/>
  <c r="ER357" i="52"/>
  <c r="EM357" i="52"/>
  <c r="EQ357" i="52"/>
  <c r="HB298" i="52"/>
  <c r="HI298" i="52"/>
  <c r="HF298" i="52"/>
  <c r="HH298" i="52"/>
  <c r="HJ298" i="52"/>
  <c r="HC298" i="52"/>
  <c r="HE298" i="52"/>
  <c r="HK298" i="52"/>
  <c r="HA298" i="52"/>
  <c r="HG298" i="52"/>
  <c r="HD298" i="52"/>
  <c r="ES895" i="52"/>
  <c r="IN895" i="52"/>
  <c r="IE895" i="52"/>
  <c r="IO895" i="52"/>
  <c r="EO101" i="52"/>
  <c r="EN101" i="52"/>
  <c r="AC821" i="52"/>
  <c r="HM214" i="52"/>
  <c r="HP214" i="52"/>
  <c r="HO214" i="52"/>
  <c r="HQ214" i="52"/>
  <c r="HN214" i="52"/>
  <c r="AC509" i="52"/>
  <c r="EO814" i="52"/>
  <c r="EN814" i="52"/>
  <c r="AC316" i="52"/>
  <c r="HF410" i="52"/>
  <c r="HJ410" i="52"/>
  <c r="HH410" i="52"/>
  <c r="HA410" i="52"/>
  <c r="HC410" i="52"/>
  <c r="HI410" i="52"/>
  <c r="HG410" i="52"/>
  <c r="HE410" i="52"/>
  <c r="HK410" i="52"/>
  <c r="HD410" i="52"/>
  <c r="HB410" i="52"/>
  <c r="ER754" i="52"/>
  <c r="EK754" i="52"/>
  <c r="EP754" i="52"/>
  <c r="EL754" i="52"/>
  <c r="GF754" i="52" s="1"/>
  <c r="EQ754" i="52"/>
  <c r="EM754" i="52"/>
  <c r="EN618" i="52"/>
  <c r="EO618" i="52"/>
  <c r="AC466" i="52"/>
  <c r="EP1037" i="52"/>
  <c r="ER431" i="52"/>
  <c r="EM1004" i="52"/>
  <c r="GY144" i="52"/>
  <c r="AC639" i="52"/>
  <c r="EQ107" i="52"/>
  <c r="IN348" i="52"/>
  <c r="IE348" i="52"/>
  <c r="ES348" i="52"/>
  <c r="ET348" i="52"/>
  <c r="GF348" i="52"/>
  <c r="IO348" i="52"/>
  <c r="IO996" i="52"/>
  <c r="IE996" i="52"/>
  <c r="ES996" i="52"/>
  <c r="IN996" i="52"/>
  <c r="GS226" i="52"/>
  <c r="GQ226" i="52"/>
  <c r="GR226" i="52"/>
  <c r="GP226" i="52"/>
  <c r="GU226" i="52"/>
  <c r="GT226" i="52"/>
  <c r="IE648" i="52"/>
  <c r="ES648" i="52"/>
  <c r="IN648" i="52"/>
  <c r="IO648" i="52"/>
  <c r="HZ449" i="52"/>
  <c r="EQ489" i="52"/>
  <c r="EM489" i="52"/>
  <c r="ER489" i="52"/>
  <c r="EL489" i="52"/>
  <c r="GF489" i="52" s="1"/>
  <c r="EP489" i="52"/>
  <c r="EK489" i="52"/>
  <c r="HB209" i="52"/>
  <c r="HC209" i="52"/>
  <c r="HH209" i="52"/>
  <c r="HG209" i="52"/>
  <c r="HA209" i="52"/>
  <c r="HK209" i="52"/>
  <c r="HF209" i="52"/>
  <c r="HD209" i="52"/>
  <c r="HI209" i="52"/>
  <c r="HE209" i="52"/>
  <c r="HJ209" i="52"/>
  <c r="EL239" i="52"/>
  <c r="EP239" i="52"/>
  <c r="ER239" i="52"/>
  <c r="EM239" i="52"/>
  <c r="EQ239" i="52"/>
  <c r="EK239" i="52"/>
  <c r="EN1036" i="52"/>
  <c r="EO1036" i="52"/>
  <c r="HT276" i="52"/>
  <c r="HW276" i="52"/>
  <c r="HS276" i="52"/>
  <c r="HV276" i="52"/>
  <c r="HU276" i="52"/>
  <c r="EN561" i="52"/>
  <c r="EO561" i="52"/>
  <c r="IE1039" i="52"/>
  <c r="ES1039" i="52"/>
  <c r="IO1039" i="52"/>
  <c r="ET1039" i="52"/>
  <c r="GF1039" i="52"/>
  <c r="IN1039" i="52"/>
  <c r="EO647" i="52"/>
  <c r="EN647" i="52"/>
  <c r="HS453" i="52"/>
  <c r="HW453" i="52"/>
  <c r="HT453" i="52"/>
  <c r="HV453" i="52"/>
  <c r="HU453" i="52"/>
  <c r="ET148" i="52"/>
  <c r="FV148" i="52"/>
  <c r="FU148" i="52"/>
  <c r="FW148" i="52" s="1"/>
  <c r="FV212" i="52"/>
  <c r="FU212" i="52"/>
  <c r="FW212" i="52"/>
  <c r="ET212" i="52"/>
  <c r="HU408" i="52"/>
  <c r="HT408" i="52"/>
  <c r="HV408" i="52"/>
  <c r="HW408" i="52"/>
  <c r="HS408" i="52"/>
  <c r="IE999" i="52"/>
  <c r="ES999" i="52"/>
  <c r="ET999" i="52"/>
  <c r="GF999" i="52"/>
  <c r="IN999" i="52"/>
  <c r="IO999" i="52"/>
  <c r="HZ408" i="52"/>
  <c r="IF408" i="52" s="1"/>
  <c r="Z443" i="52"/>
  <c r="AA443" i="52"/>
  <c r="HY730" i="52"/>
  <c r="HZ730" i="52"/>
  <c r="GY76" i="52"/>
  <c r="GX76" i="52"/>
  <c r="GW76" i="52"/>
  <c r="EN770" i="52"/>
  <c r="HY770" i="52" s="1"/>
  <c r="EO770" i="52"/>
  <c r="HM528" i="52"/>
  <c r="HQ528" i="52"/>
  <c r="HN528" i="52"/>
  <c r="HP528" i="52"/>
  <c r="HO528" i="52"/>
  <c r="EK694" i="52"/>
  <c r="EM694" i="52"/>
  <c r="EL694" i="52"/>
  <c r="EP694" i="52"/>
  <c r="ER694" i="52"/>
  <c r="EQ694" i="52"/>
  <c r="EM686" i="52"/>
  <c r="EL686" i="52"/>
  <c r="EP686" i="52"/>
  <c r="ER686" i="52"/>
  <c r="EK686" i="52"/>
  <c r="EQ686" i="52"/>
  <c r="GE693" i="52"/>
  <c r="GA693" i="52"/>
  <c r="FY693" i="52"/>
  <c r="GG693" i="52"/>
  <c r="GB693" i="52"/>
  <c r="GC693" i="52"/>
  <c r="FZ693" i="52"/>
  <c r="GD693" i="52"/>
  <c r="GH693" i="52"/>
  <c r="HE418" i="52"/>
  <c r="HK418" i="52"/>
  <c r="HC418" i="52"/>
  <c r="HB418" i="52"/>
  <c r="HH418" i="52"/>
  <c r="HF418" i="52"/>
  <c r="HG418" i="52"/>
  <c r="HJ418" i="52"/>
  <c r="HA418" i="52"/>
  <c r="HD418" i="52"/>
  <c r="HI418" i="52"/>
  <c r="HS974" i="52"/>
  <c r="HW974" i="52"/>
  <c r="HV974" i="52"/>
  <c r="HT974" i="52"/>
  <c r="HU974" i="52"/>
  <c r="EN1006" i="52"/>
  <c r="HY1006" i="52" s="1"/>
  <c r="EO1006" i="52"/>
  <c r="HG398" i="52"/>
  <c r="HE398" i="52"/>
  <c r="HK398" i="52"/>
  <c r="HD398" i="52"/>
  <c r="HB398" i="52"/>
  <c r="HF398" i="52"/>
  <c r="HJ398" i="52"/>
  <c r="HH398" i="52"/>
  <c r="HA398" i="52"/>
  <c r="HC398" i="52"/>
  <c r="HI398" i="52"/>
  <c r="HB1041" i="52"/>
  <c r="HA1041" i="52"/>
  <c r="HF1041" i="52"/>
  <c r="HE1041" i="52"/>
  <c r="HJ1041" i="52"/>
  <c r="HI1041" i="52"/>
  <c r="HC1041" i="52"/>
  <c r="HG1041" i="52"/>
  <c r="HK1041" i="52"/>
  <c r="HD1041" i="52"/>
  <c r="HH1041" i="52"/>
  <c r="EK767" i="52"/>
  <c r="EP767" i="52"/>
  <c r="EL767" i="52"/>
  <c r="EQ767" i="52"/>
  <c r="EM767" i="52"/>
  <c r="ER767" i="52"/>
  <c r="EO983" i="52"/>
  <c r="EN983" i="52"/>
  <c r="FZ464" i="52"/>
  <c r="GD464" i="52"/>
  <c r="GH464" i="52"/>
  <c r="GB464" i="52"/>
  <c r="GF464" i="52"/>
  <c r="GE464" i="52"/>
  <c r="FY464" i="52"/>
  <c r="GA464" i="52"/>
  <c r="HZ464" i="52"/>
  <c r="GC464" i="52"/>
  <c r="GG464" i="52"/>
  <c r="EL330" i="52"/>
  <c r="EP330" i="52"/>
  <c r="EM330" i="52"/>
  <c r="ER330" i="52"/>
  <c r="EK330" i="52"/>
  <c r="EQ330" i="52"/>
  <c r="ER741" i="52"/>
  <c r="EK741" i="52"/>
  <c r="EP741" i="52"/>
  <c r="EL741" i="52"/>
  <c r="EQ741" i="52"/>
  <c r="EM741" i="52"/>
  <c r="GH223" i="52"/>
  <c r="GG223" i="52"/>
  <c r="GA223" i="52"/>
  <c r="GB223" i="52"/>
  <c r="GE223" i="52"/>
  <c r="FY223" i="52"/>
  <c r="GD223" i="52"/>
  <c r="FZ223" i="52"/>
  <c r="GC223" i="52"/>
  <c r="HV424" i="52"/>
  <c r="HW424" i="52"/>
  <c r="HU424" i="52"/>
  <c r="HS424" i="52"/>
  <c r="HT424" i="52"/>
  <c r="GX189" i="52"/>
  <c r="GW189" i="52"/>
  <c r="GY189" i="52"/>
  <c r="EL391" i="52"/>
  <c r="EP391" i="52"/>
  <c r="ER391" i="52"/>
  <c r="EM391" i="52"/>
  <c r="EQ391" i="52"/>
  <c r="EK391" i="52"/>
  <c r="ER62" i="52"/>
  <c r="EK62" i="52"/>
  <c r="EP62" i="52"/>
  <c r="EM62" i="52"/>
  <c r="EQ62" i="52"/>
  <c r="EL62" i="52"/>
  <c r="EP752" i="52"/>
  <c r="EM752" i="52"/>
  <c r="EL752" i="52"/>
  <c r="HZ752" i="52" s="1"/>
  <c r="EQ752" i="52"/>
  <c r="ER752" i="52"/>
  <c r="EK752" i="52"/>
  <c r="ER404" i="52"/>
  <c r="EL404" i="52"/>
  <c r="EM404" i="52"/>
  <c r="EQ404" i="52"/>
  <c r="EP404" i="52"/>
  <c r="EK404" i="52"/>
  <c r="EL984" i="52"/>
  <c r="GF984" i="52" s="1"/>
  <c r="EP984" i="52"/>
  <c r="EK984" i="52"/>
  <c r="EM984" i="52"/>
  <c r="EQ984" i="52"/>
  <c r="ER984" i="52"/>
  <c r="HT951" i="52"/>
  <c r="HW951" i="52"/>
  <c r="HS951" i="52"/>
  <c r="HV951" i="52"/>
  <c r="HU951" i="52"/>
  <c r="HF609" i="52"/>
  <c r="HK609" i="52"/>
  <c r="HC609" i="52"/>
  <c r="HD609" i="52"/>
  <c r="HI609" i="52"/>
  <c r="HH609" i="52"/>
  <c r="HB609" i="52"/>
  <c r="HE609" i="52"/>
  <c r="HG609" i="52"/>
  <c r="HJ609" i="52"/>
  <c r="HA609" i="52"/>
  <c r="ER547" i="52"/>
  <c r="EL547" i="52"/>
  <c r="EP547" i="52"/>
  <c r="EK547" i="52"/>
  <c r="EQ547" i="52"/>
  <c r="EM547" i="52"/>
  <c r="AC615" i="52"/>
  <c r="HU979" i="52"/>
  <c r="HS979" i="52"/>
  <c r="HT979" i="52"/>
  <c r="HW979" i="52"/>
  <c r="HV979" i="52"/>
  <c r="EN746" i="52"/>
  <c r="EO746" i="52"/>
  <c r="EM328" i="52"/>
  <c r="ER328" i="52"/>
  <c r="EL328" i="52"/>
  <c r="GF328" i="52" s="1"/>
  <c r="EP328" i="52"/>
  <c r="EK328" i="52"/>
  <c r="EQ328" i="52"/>
  <c r="EN754" i="52"/>
  <c r="EO754" i="52"/>
  <c r="IE483" i="52"/>
  <c r="ES483" i="52"/>
  <c r="IN483" i="52"/>
  <c r="IO483" i="52"/>
  <c r="GJ593" i="52"/>
  <c r="GK593" i="52"/>
  <c r="GM593" i="52"/>
  <c r="GN593" i="52"/>
  <c r="GL593" i="52"/>
  <c r="HO605" i="52"/>
  <c r="HN605" i="52"/>
  <c r="HM605" i="52"/>
  <c r="HQ605" i="52"/>
  <c r="HP605" i="52"/>
  <c r="EO237" i="52"/>
  <c r="EN237" i="52"/>
  <c r="FU206" i="52"/>
  <c r="FW206" i="52" s="1"/>
  <c r="FV206" i="52"/>
  <c r="EP971" i="52"/>
  <c r="FZ958" i="52"/>
  <c r="GF958" i="52"/>
  <c r="GH958" i="52"/>
  <c r="GD958" i="52"/>
  <c r="GB958" i="52"/>
  <c r="GC958" i="52"/>
  <c r="GA958" i="52"/>
  <c r="GE958" i="52"/>
  <c r="FY958" i="52"/>
  <c r="HZ958" i="52"/>
  <c r="IF958" i="52" s="1"/>
  <c r="GG958" i="52"/>
  <c r="IN532" i="52"/>
  <c r="GF532" i="52"/>
  <c r="IE532" i="52"/>
  <c r="ES532" i="52"/>
  <c r="ET532" i="52"/>
  <c r="IO532" i="52"/>
  <c r="EO177" i="52"/>
  <c r="EN177" i="52"/>
  <c r="GM930" i="52"/>
  <c r="GJ930" i="52"/>
  <c r="GN930" i="52"/>
  <c r="GL930" i="52"/>
  <c r="GK930" i="52"/>
  <c r="Z346" i="52"/>
  <c r="AA346" i="52"/>
  <c r="EO363" i="52"/>
  <c r="EN363" i="52"/>
  <c r="GQ304" i="52"/>
  <c r="GP304" i="52"/>
  <c r="GU304" i="52"/>
  <c r="HY304" i="52"/>
  <c r="GR304" i="52"/>
  <c r="GS304" i="52"/>
  <c r="GT304" i="52"/>
  <c r="EK468" i="52"/>
  <c r="EM468" i="52"/>
  <c r="EQ468" i="52"/>
  <c r="ER468" i="52"/>
  <c r="EL468" i="52"/>
  <c r="EP468" i="52"/>
  <c r="ER233" i="52"/>
  <c r="EQ233" i="52"/>
  <c r="EM233" i="52"/>
  <c r="EK233" i="52"/>
  <c r="EL233" i="52"/>
  <c r="EP233" i="52"/>
  <c r="EK1023" i="52"/>
  <c r="EP1023" i="52"/>
  <c r="EM1023" i="52"/>
  <c r="EQ1023" i="52"/>
  <c r="EL1023" i="52"/>
  <c r="HZ1023" i="52" s="1"/>
  <c r="ER1023" i="52"/>
  <c r="EQ840" i="52"/>
  <c r="EK840" i="52"/>
  <c r="ER840" i="52"/>
  <c r="EM840" i="52"/>
  <c r="EP840" i="52"/>
  <c r="EL840" i="52"/>
  <c r="EM201" i="52"/>
  <c r="ER201" i="52"/>
  <c r="EP201" i="52"/>
  <c r="EK201" i="52"/>
  <c r="EL201" i="52"/>
  <c r="EQ201" i="52"/>
  <c r="GY552" i="52"/>
  <c r="GX552" i="52"/>
  <c r="GW552" i="52"/>
  <c r="IJ337" i="52"/>
  <c r="GF223" i="52"/>
  <c r="GJ394" i="52"/>
  <c r="GN394" i="52"/>
  <c r="GM394" i="52"/>
  <c r="GL394" i="52"/>
  <c r="GK394" i="52"/>
  <c r="GX783" i="52"/>
  <c r="GY783" i="52"/>
  <c r="GW783" i="52"/>
  <c r="HZ205" i="52"/>
  <c r="GP393" i="52"/>
  <c r="GT393" i="52"/>
  <c r="GR393" i="52"/>
  <c r="GU393" i="52"/>
  <c r="GQ393" i="52"/>
  <c r="HY393" i="52"/>
  <c r="GS393" i="52"/>
  <c r="EL340" i="52"/>
  <c r="HZ340" i="52" s="1"/>
  <c r="EP340" i="52"/>
  <c r="EK340" i="52"/>
  <c r="EQ340" i="52"/>
  <c r="EM340" i="52"/>
  <c r="ER340" i="52"/>
  <c r="HM268" i="52"/>
  <c r="HP268" i="52"/>
  <c r="HN268" i="52"/>
  <c r="HO268" i="52"/>
  <c r="HQ268" i="52"/>
  <c r="GS225" i="52"/>
  <c r="GQ225" i="52"/>
  <c r="GR225" i="52"/>
  <c r="GP225" i="52"/>
  <c r="GU225" i="52"/>
  <c r="GT225" i="52"/>
  <c r="EK409" i="52"/>
  <c r="HN272" i="52"/>
  <c r="HO272" i="52"/>
  <c r="HQ272" i="52"/>
  <c r="HM272" i="52"/>
  <c r="HP272" i="52"/>
  <c r="GN155" i="52"/>
  <c r="GK155" i="52"/>
  <c r="GL155" i="52"/>
  <c r="GM155" i="52"/>
  <c r="GJ155" i="52"/>
  <c r="HY145" i="52"/>
  <c r="HU222" i="52"/>
  <c r="HV222" i="52"/>
  <c r="HW222" i="52"/>
  <c r="HT222" i="52"/>
  <c r="HS222" i="52"/>
  <c r="EN485" i="52"/>
  <c r="HY485" i="52" s="1"/>
  <c r="EO485" i="52"/>
  <c r="HW972" i="52"/>
  <c r="HT972" i="52"/>
  <c r="HU972" i="52"/>
  <c r="HS972" i="52"/>
  <c r="HV972" i="52"/>
  <c r="IE519" i="52"/>
  <c r="ES519" i="52"/>
  <c r="IN519" i="52"/>
  <c r="GF519" i="52"/>
  <c r="IO519" i="52"/>
  <c r="Z973" i="52"/>
  <c r="AA973" i="52"/>
  <c r="GY335" i="52"/>
  <c r="GW335" i="52"/>
  <c r="GX335" i="52"/>
  <c r="GB210" i="52"/>
  <c r="GA210" i="52"/>
  <c r="GG210" i="52"/>
  <c r="GE210" i="52"/>
  <c r="FY210" i="52"/>
  <c r="GD210" i="52"/>
  <c r="FZ210" i="52"/>
  <c r="GC210" i="52"/>
  <c r="GH210" i="52"/>
  <c r="EP668" i="52"/>
  <c r="EK668" i="52"/>
  <c r="EQ668" i="52"/>
  <c r="EM668" i="52"/>
  <c r="ER668" i="52"/>
  <c r="EL668" i="52"/>
  <c r="GJ843" i="52"/>
  <c r="GN843" i="52"/>
  <c r="GM843" i="52"/>
  <c r="GK843" i="52"/>
  <c r="GL843" i="52"/>
  <c r="HY503" i="52"/>
  <c r="ER263" i="52"/>
  <c r="EM263" i="52"/>
  <c r="EL263" i="52"/>
  <c r="EP263" i="52"/>
  <c r="EK263" i="52"/>
  <c r="EQ263" i="52"/>
  <c r="IM345" i="52"/>
  <c r="IL345" i="52"/>
  <c r="IB345" i="52"/>
  <c r="IK345" i="52"/>
  <c r="EK837" i="52"/>
  <c r="EL837" i="52"/>
  <c r="EP837" i="52"/>
  <c r="EQ837" i="52"/>
  <c r="ER837" i="52"/>
  <c r="EM837" i="52"/>
  <c r="IN513" i="52"/>
  <c r="IE513" i="52"/>
  <c r="ES513" i="52"/>
  <c r="IO513" i="52"/>
  <c r="EO88" i="52"/>
  <c r="EN88" i="52"/>
  <c r="HY88" i="52" s="1"/>
  <c r="HY747" i="52"/>
  <c r="GM153" i="52"/>
  <c r="GJ153" i="52"/>
  <c r="GN153" i="52"/>
  <c r="GK153" i="52"/>
  <c r="GL153" i="52"/>
  <c r="GH221" i="52"/>
  <c r="GB221" i="52"/>
  <c r="GA221" i="52"/>
  <c r="GG221" i="52"/>
  <c r="GE221" i="52"/>
  <c r="FY221" i="52"/>
  <c r="GD221" i="52"/>
  <c r="FZ221" i="52"/>
  <c r="GC221" i="52"/>
  <c r="EO118" i="52"/>
  <c r="EN118" i="52"/>
  <c r="HY773" i="52"/>
  <c r="Z388" i="52"/>
  <c r="AA388" i="52"/>
  <c r="ES162" i="52"/>
  <c r="IE162" i="52"/>
  <c r="IO162" i="52"/>
  <c r="GF162" i="52"/>
  <c r="IN162" i="52"/>
  <c r="GB89" i="52"/>
  <c r="GH89" i="52"/>
  <c r="FY89" i="52"/>
  <c r="GA89" i="52"/>
  <c r="GC89" i="52"/>
  <c r="GG89" i="52"/>
  <c r="GD89" i="52"/>
  <c r="FZ89" i="52"/>
  <c r="GE89" i="52"/>
  <c r="EN454" i="52"/>
  <c r="EO454" i="52"/>
  <c r="EL914" i="52"/>
  <c r="EP914" i="52"/>
  <c r="EM914" i="52"/>
  <c r="EQ914" i="52"/>
  <c r="ER914" i="52"/>
  <c r="EK914" i="52"/>
  <c r="ES184" i="52"/>
  <c r="IE184" i="52"/>
  <c r="IO184" i="52"/>
  <c r="IN184" i="52"/>
  <c r="Z548" i="52"/>
  <c r="AA548" i="52"/>
  <c r="AC327" i="52"/>
  <c r="ER197" i="52"/>
  <c r="EO564" i="52"/>
  <c r="EN564" i="52"/>
  <c r="EO179" i="52"/>
  <c r="EN179" i="52"/>
  <c r="ER1050" i="52"/>
  <c r="EM406" i="52"/>
  <c r="EL406" i="52"/>
  <c r="EK406" i="52"/>
  <c r="ER406" i="52"/>
  <c r="EP406" i="52"/>
  <c r="EQ406" i="52"/>
  <c r="EP286" i="52"/>
  <c r="EK286" i="52"/>
  <c r="ER286" i="52"/>
  <c r="EM286" i="52"/>
  <c r="EL286" i="52"/>
  <c r="EQ286" i="52"/>
  <c r="EN448" i="52"/>
  <c r="EO448" i="52"/>
  <c r="HQ536" i="52"/>
  <c r="HN536" i="52"/>
  <c r="HP536" i="52"/>
  <c r="HO536" i="52"/>
  <c r="HM536" i="52"/>
  <c r="EO176" i="52"/>
  <c r="EN176" i="52"/>
  <c r="EN744" i="52"/>
  <c r="EO744" i="52"/>
  <c r="EP892" i="52"/>
  <c r="EM892" i="52"/>
  <c r="EQ892" i="52"/>
  <c r="ER892" i="52"/>
  <c r="EK892" i="52"/>
  <c r="EL892" i="52"/>
  <c r="GQ217" i="52"/>
  <c r="GR217" i="52"/>
  <c r="GP217" i="52"/>
  <c r="GU217" i="52"/>
  <c r="GT217" i="52"/>
  <c r="GS217" i="52"/>
  <c r="ER66" i="52"/>
  <c r="EL66" i="52"/>
  <c r="EP66" i="52"/>
  <c r="EK66" i="52"/>
  <c r="EM66" i="52"/>
  <c r="EQ66" i="52"/>
  <c r="ER883" i="52"/>
  <c r="EL883" i="52"/>
  <c r="EP883" i="52"/>
  <c r="EM883" i="52"/>
  <c r="EQ883" i="52"/>
  <c r="EK883" i="52"/>
  <c r="HQ372" i="52"/>
  <c r="HO372" i="52"/>
  <c r="HN372" i="52"/>
  <c r="HP372" i="52"/>
  <c r="HM372" i="52"/>
  <c r="EO338" i="52"/>
  <c r="EN338" i="52"/>
  <c r="EM480" i="52"/>
  <c r="EQ480" i="52"/>
  <c r="ER480" i="52"/>
  <c r="EL480" i="52"/>
  <c r="EP480" i="52"/>
  <c r="EK480" i="52"/>
  <c r="GP938" i="52"/>
  <c r="GT938" i="52"/>
  <c r="GS938" i="52"/>
  <c r="GQ938" i="52"/>
  <c r="GR938" i="52"/>
  <c r="GU938" i="52"/>
  <c r="HY938" i="52"/>
  <c r="GY934" i="52"/>
  <c r="GX934" i="52"/>
  <c r="GW934" i="52"/>
  <c r="GX256" i="52"/>
  <c r="GY256" i="52"/>
  <c r="GW256" i="52"/>
  <c r="EO949" i="52"/>
  <c r="EN949" i="52"/>
  <c r="ER718" i="52"/>
  <c r="EK718" i="52"/>
  <c r="EP718" i="52"/>
  <c r="EL718" i="52"/>
  <c r="EQ718" i="52"/>
  <c r="EM718" i="52"/>
  <c r="GJ230" i="52"/>
  <c r="GN230" i="52"/>
  <c r="GK230" i="52"/>
  <c r="GM230" i="52"/>
  <c r="GL230" i="52"/>
  <c r="IN452" i="52"/>
  <c r="IE452" i="52"/>
  <c r="ES452" i="52"/>
  <c r="GF452" i="52"/>
  <c r="IO452" i="52"/>
  <c r="GW89" i="52"/>
  <c r="GX89" i="52"/>
  <c r="GY89" i="52"/>
  <c r="EN1001" i="52"/>
  <c r="EO1001" i="52"/>
  <c r="AC780" i="52"/>
  <c r="IL673" i="52"/>
  <c r="IM673" i="52"/>
  <c r="IK673" i="52"/>
  <c r="IB673" i="52"/>
  <c r="GQ104" i="52"/>
  <c r="GP104" i="52"/>
  <c r="GU104" i="52"/>
  <c r="HY104" i="52"/>
  <c r="IF104" i="52" s="1"/>
  <c r="GS104" i="52"/>
  <c r="GR104" i="52"/>
  <c r="GT104" i="52"/>
  <c r="AC16" i="52"/>
  <c r="AC397" i="52"/>
  <c r="ES456" i="52"/>
  <c r="IN456" i="52"/>
  <c r="GF456" i="52"/>
  <c r="IE456" i="52"/>
  <c r="ET456" i="52"/>
  <c r="IO456" i="52"/>
  <c r="ER631" i="52"/>
  <c r="EM631" i="52"/>
  <c r="EL631" i="52"/>
  <c r="EP631" i="52"/>
  <c r="EK631" i="52"/>
  <c r="EQ631" i="52"/>
  <c r="HY222" i="52"/>
  <c r="FV135" i="52"/>
  <c r="FU135" i="52"/>
  <c r="EN903" i="52"/>
  <c r="EO903" i="52"/>
  <c r="GX837" i="52"/>
  <c r="GY837" i="52"/>
  <c r="GW837" i="52"/>
  <c r="AC483" i="52"/>
  <c r="GX367" i="52"/>
  <c r="GY367" i="52"/>
  <c r="GW367" i="52"/>
  <c r="Z648" i="52"/>
  <c r="AA648" i="52"/>
  <c r="EK739" i="52"/>
  <c r="EP739" i="52"/>
  <c r="EM739" i="52"/>
  <c r="EL739" i="52"/>
  <c r="EQ739" i="52"/>
  <c r="ER739" i="52"/>
  <c r="FV203" i="52"/>
  <c r="FU203" i="52"/>
  <c r="FW203" i="52" s="1"/>
  <c r="HV215" i="52"/>
  <c r="HW215" i="52"/>
  <c r="HT215" i="52"/>
  <c r="HS215" i="52"/>
  <c r="HU215" i="52"/>
  <c r="ES981" i="52"/>
  <c r="IN981" i="52"/>
  <c r="IE981" i="52"/>
  <c r="GF981" i="52"/>
  <c r="IO981" i="52"/>
  <c r="HS456" i="52"/>
  <c r="HW456" i="52"/>
  <c r="HT456" i="52"/>
  <c r="HV456" i="52"/>
  <c r="HU456" i="52"/>
  <c r="GU593" i="52"/>
  <c r="GR593" i="52"/>
  <c r="GP593" i="52"/>
  <c r="GT593" i="52"/>
  <c r="GS593" i="52"/>
  <c r="GQ593" i="52"/>
  <c r="ER427" i="52"/>
  <c r="EL427" i="52"/>
  <c r="GF427" i="52" s="1"/>
  <c r="EQ427" i="52"/>
  <c r="EM427" i="52"/>
  <c r="EK427" i="52"/>
  <c r="EP427" i="52"/>
  <c r="EO941" i="52"/>
  <c r="EN941" i="52"/>
  <c r="FV1019" i="52"/>
  <c r="FU1019" i="52"/>
  <c r="FW1019" i="52" s="1"/>
  <c r="EO802" i="52"/>
  <c r="EN802" i="52"/>
  <c r="AC822" i="52"/>
  <c r="GC926" i="52"/>
  <c r="GG926" i="52"/>
  <c r="FZ926" i="52"/>
  <c r="GD926" i="52"/>
  <c r="GB926" i="52"/>
  <c r="GH926" i="52"/>
  <c r="GA926" i="52"/>
  <c r="GE926" i="52"/>
  <c r="FY926" i="52"/>
  <c r="GQ1040" i="52"/>
  <c r="GU1040" i="52"/>
  <c r="GR1040" i="52"/>
  <c r="GS1040" i="52"/>
  <c r="GP1040" i="52"/>
  <c r="GT1040" i="52"/>
  <c r="HJ698" i="52"/>
  <c r="HG698" i="52"/>
  <c r="HA698" i="52"/>
  <c r="HI698" i="52"/>
  <c r="HD698" i="52"/>
  <c r="HC698" i="52"/>
  <c r="HH698" i="52"/>
  <c r="HE698" i="52"/>
  <c r="HB698" i="52"/>
  <c r="HK698" i="52"/>
  <c r="HF698" i="52"/>
  <c r="IM637" i="52"/>
  <c r="IL637" i="52"/>
  <c r="IK637" i="52"/>
  <c r="EN986" i="52"/>
  <c r="EO986" i="52"/>
  <c r="GW1043" i="52"/>
  <c r="GX1043" i="52"/>
  <c r="GY1043" i="52"/>
  <c r="AC315" i="52"/>
  <c r="FU701" i="52"/>
  <c r="FW701" i="52"/>
  <c r="FV701" i="52"/>
  <c r="EO502" i="52"/>
  <c r="EN502" i="52"/>
  <c r="HY502" i="52" s="1"/>
  <c r="AC470" i="52"/>
  <c r="EN285" i="52"/>
  <c r="EO285" i="52"/>
  <c r="EK518" i="52"/>
  <c r="EM518" i="52"/>
  <c r="EQ518" i="52"/>
  <c r="ER518" i="52"/>
  <c r="EL518" i="52"/>
  <c r="HZ518" i="52" s="1"/>
  <c r="EP518" i="52"/>
  <c r="GM684" i="52"/>
  <c r="GN684" i="52"/>
  <c r="GJ684" i="52"/>
  <c r="GL684" i="52"/>
  <c r="GK684" i="52"/>
  <c r="IB621" i="52"/>
  <c r="IK621" i="52"/>
  <c r="HY710" i="52"/>
  <c r="HZ710" i="52"/>
  <c r="GQ128" i="52"/>
  <c r="GU128" i="52"/>
  <c r="GR128" i="52"/>
  <c r="GP128" i="52"/>
  <c r="GT128" i="52"/>
  <c r="GS128" i="52"/>
  <c r="ER750" i="52"/>
  <c r="EK750" i="52"/>
  <c r="EP750" i="52"/>
  <c r="EM750" i="52"/>
  <c r="EL750" i="52"/>
  <c r="GF750" i="52" s="1"/>
  <c r="EQ750" i="52"/>
  <c r="ER315" i="52"/>
  <c r="EL315" i="52"/>
  <c r="GF315" i="52" s="1"/>
  <c r="EP315" i="52"/>
  <c r="EK315" i="52"/>
  <c r="EM315" i="52"/>
  <c r="EQ315" i="52"/>
  <c r="HN932" i="52"/>
  <c r="HM932" i="52"/>
  <c r="HQ932" i="52"/>
  <c r="HO932" i="52"/>
  <c r="HP932" i="52"/>
  <c r="AA998" i="52"/>
  <c r="Z998" i="52"/>
  <c r="GX202" i="52"/>
  <c r="GW202" i="52"/>
  <c r="GY202" i="52"/>
  <c r="EB60" i="52"/>
  <c r="ED60" i="52"/>
  <c r="EH60" i="52"/>
  <c r="EC60" i="52"/>
  <c r="GK384" i="52"/>
  <c r="GM384" i="52"/>
  <c r="GL384" i="52"/>
  <c r="GJ384" i="52"/>
  <c r="GN384" i="52"/>
  <c r="EN893" i="52"/>
  <c r="HY893" i="52" s="1"/>
  <c r="EO893" i="52"/>
  <c r="EN768" i="52"/>
  <c r="EO768" i="52"/>
  <c r="Z199" i="52"/>
  <c r="AA199" i="52"/>
  <c r="AC984" i="52"/>
  <c r="AC193" i="52"/>
  <c r="EK88" i="52"/>
  <c r="EP88" i="52"/>
  <c r="EL88" i="52"/>
  <c r="HZ88" i="52" s="1"/>
  <c r="ER88" i="52"/>
  <c r="EM88" i="52"/>
  <c r="EQ88" i="52"/>
  <c r="GC1047" i="52"/>
  <c r="FZ1047" i="52"/>
  <c r="GG1047" i="52"/>
  <c r="GD1047" i="52"/>
  <c r="GH1047" i="52"/>
  <c r="GA1047" i="52"/>
  <c r="GE1047" i="52"/>
  <c r="GB1047" i="52"/>
  <c r="FY1047" i="52"/>
  <c r="ER1018" i="52"/>
  <c r="EP1018" i="52"/>
  <c r="EQ1018" i="52"/>
  <c r="EM1018" i="52"/>
  <c r="EL1018" i="52"/>
  <c r="HZ1018" i="52" s="1"/>
  <c r="EK1018" i="52"/>
  <c r="EQ339" i="52"/>
  <c r="EM339" i="52"/>
  <c r="ER339" i="52"/>
  <c r="EL339" i="52"/>
  <c r="EP339" i="52"/>
  <c r="EK339" i="52"/>
  <c r="EN774" i="52"/>
  <c r="HY774" i="52" s="1"/>
  <c r="EO774" i="52"/>
  <c r="EN739" i="52"/>
  <c r="HY739" i="52" s="1"/>
  <c r="EO739" i="52"/>
  <c r="EK191" i="52"/>
  <c r="EL191" i="52"/>
  <c r="HZ191" i="52" s="1"/>
  <c r="EQ191" i="52"/>
  <c r="ER191" i="52"/>
  <c r="EP191" i="52"/>
  <c r="EM191" i="52"/>
  <c r="EO91" i="52"/>
  <c r="EN91" i="52"/>
  <c r="EO619" i="52"/>
  <c r="EN619" i="52"/>
  <c r="IE612" i="52"/>
  <c r="ES612" i="52"/>
  <c r="IN612" i="52"/>
  <c r="GF612" i="52"/>
  <c r="IO612" i="52"/>
  <c r="EN313" i="52"/>
  <c r="EO313" i="52"/>
  <c r="EM791" i="52"/>
  <c r="EK791" i="52"/>
  <c r="EQ791" i="52"/>
  <c r="EL791" i="52"/>
  <c r="EP791" i="52"/>
  <c r="ER791" i="52"/>
  <c r="EM312" i="52"/>
  <c r="EQ312" i="52"/>
  <c r="ER312" i="52"/>
  <c r="EL312" i="52"/>
  <c r="EP312" i="52"/>
  <c r="EK312" i="52"/>
  <c r="EK169" i="52"/>
  <c r="ER169" i="52"/>
  <c r="EM169" i="52"/>
  <c r="EL169" i="52"/>
  <c r="EP169" i="52"/>
  <c r="EQ169" i="52"/>
  <c r="GF221" i="52"/>
  <c r="GY79" i="52"/>
  <c r="GX79" i="52"/>
  <c r="GW79" i="52"/>
  <c r="GL136" i="52"/>
  <c r="GM136" i="52"/>
  <c r="GJ136" i="52"/>
  <c r="GN136" i="52"/>
  <c r="GK136" i="52"/>
  <c r="GK877" i="52"/>
  <c r="GL877" i="52"/>
  <c r="GJ877" i="52"/>
  <c r="GN877" i="52"/>
  <c r="GM877" i="52"/>
  <c r="EQ769" i="52"/>
  <c r="EM769" i="52"/>
  <c r="ER769" i="52"/>
  <c r="EK769" i="52"/>
  <c r="EP769" i="52"/>
  <c r="EL769" i="52"/>
  <c r="GF769" i="52" s="1"/>
  <c r="Z118" i="52"/>
  <c r="AA118" i="52"/>
  <c r="IJ613" i="52"/>
  <c r="EN907" i="52"/>
  <c r="EO907" i="52"/>
  <c r="EL549" i="52"/>
  <c r="EP549" i="52"/>
  <c r="EK549" i="52"/>
  <c r="EQ549" i="52"/>
  <c r="EM549" i="52"/>
  <c r="ER549" i="52"/>
  <c r="EL985" i="52"/>
  <c r="EK985" i="52"/>
  <c r="EQ985" i="52"/>
  <c r="EP985" i="52"/>
  <c r="EM985" i="52"/>
  <c r="ER985" i="52"/>
  <c r="IJ633" i="52"/>
  <c r="HY560" i="52"/>
  <c r="HZ560" i="52"/>
  <c r="EO542" i="52"/>
  <c r="EN542" i="52"/>
  <c r="EO193" i="52"/>
  <c r="EN193" i="52"/>
  <c r="AC439" i="52"/>
  <c r="FV211" i="52"/>
  <c r="FU211" i="52"/>
  <c r="EO294" i="52"/>
  <c r="EN443" i="52"/>
  <c r="EO443" i="52"/>
  <c r="GP180" i="52"/>
  <c r="GS180" i="52"/>
  <c r="GR180" i="52"/>
  <c r="GT180" i="52"/>
  <c r="GQ180" i="52"/>
  <c r="GU180" i="52"/>
  <c r="HC149" i="52"/>
  <c r="HH149" i="52"/>
  <c r="HG149" i="52"/>
  <c r="HF149" i="52"/>
  <c r="HK149" i="52"/>
  <c r="HA149" i="52"/>
  <c r="HD149" i="52"/>
  <c r="HI149" i="52"/>
  <c r="HE149" i="52"/>
  <c r="HJ149" i="52"/>
  <c r="HB149" i="52"/>
  <c r="EO518" i="52"/>
  <c r="EN518" i="52"/>
  <c r="EM261" i="52"/>
  <c r="EL261" i="52"/>
  <c r="EP261" i="52"/>
  <c r="EK261" i="52"/>
  <c r="ER261" i="52"/>
  <c r="EQ261" i="52"/>
  <c r="HV968" i="52"/>
  <c r="HW968" i="52"/>
  <c r="HT968" i="52"/>
  <c r="HU968" i="52"/>
  <c r="HS968" i="52"/>
  <c r="Z1013" i="52"/>
  <c r="AA1013" i="52"/>
  <c r="EO332" i="52"/>
  <c r="EN332" i="52"/>
  <c r="HY332" i="52" s="1"/>
  <c r="EM1049" i="52"/>
  <c r="ER1049" i="52"/>
  <c r="EP1049" i="52"/>
  <c r="EQ1049" i="52"/>
  <c r="EK1049" i="52"/>
  <c r="EL1049" i="52"/>
  <c r="HZ1049" i="52" s="1"/>
  <c r="ER716" i="52"/>
  <c r="EK716" i="52"/>
  <c r="EP716" i="52"/>
  <c r="EL716" i="52"/>
  <c r="EQ716" i="52"/>
  <c r="EM716" i="52"/>
  <c r="HZ1011" i="52"/>
  <c r="HU151" i="52"/>
  <c r="HV151" i="52"/>
  <c r="HW151" i="52"/>
  <c r="HT151" i="52"/>
  <c r="HS151" i="52"/>
  <c r="HG1040" i="52"/>
  <c r="HK1040" i="52"/>
  <c r="HD1040" i="52"/>
  <c r="HH1040" i="52"/>
  <c r="HB1040" i="52"/>
  <c r="HA1040" i="52"/>
  <c r="HF1040" i="52"/>
  <c r="HE1040" i="52"/>
  <c r="HJ1040" i="52"/>
  <c r="HI1040" i="52"/>
  <c r="HC1040" i="52"/>
  <c r="AC474" i="52"/>
  <c r="EM640" i="52"/>
  <c r="ER640" i="52"/>
  <c r="EL640" i="52"/>
  <c r="HZ640" i="52" s="1"/>
  <c r="EP640" i="52"/>
  <c r="EK640" i="52"/>
  <c r="EQ640" i="52"/>
  <c r="GX394" i="52"/>
  <c r="GW394" i="52"/>
  <c r="GY394" i="52"/>
  <c r="GY109" i="52"/>
  <c r="GW109" i="52"/>
  <c r="GX109" i="52"/>
  <c r="EP444" i="52"/>
  <c r="HO220" i="52"/>
  <c r="HQ220" i="52"/>
  <c r="HN220" i="52"/>
  <c r="HM220" i="52"/>
  <c r="HP220" i="52"/>
  <c r="Z795" i="52"/>
  <c r="AA795" i="52"/>
  <c r="ER371" i="52"/>
  <c r="EM371" i="52"/>
  <c r="EQ371" i="52"/>
  <c r="EK371" i="52"/>
  <c r="EL371" i="52"/>
  <c r="EP371" i="52"/>
  <c r="EO675" i="52"/>
  <c r="EN675" i="52"/>
  <c r="EL166" i="52"/>
  <c r="HZ166" i="52" s="1"/>
  <c r="EQ166" i="52"/>
  <c r="EP166" i="52"/>
  <c r="EK166" i="52"/>
  <c r="EM166" i="52"/>
  <c r="ER166" i="52"/>
  <c r="Z612" i="52"/>
  <c r="AA612" i="52"/>
  <c r="EN305" i="52"/>
  <c r="EO305" i="52"/>
  <c r="EK785" i="52"/>
  <c r="EL785" i="52"/>
  <c r="EP785" i="52"/>
  <c r="ER785" i="52"/>
  <c r="EQ785" i="52"/>
  <c r="EM785" i="52"/>
  <c r="FU288" i="52"/>
  <c r="FW288" i="52" s="1"/>
  <c r="FV288" i="52"/>
  <c r="ET288" i="52"/>
  <c r="EQ707" i="52"/>
  <c r="EM707" i="52"/>
  <c r="EK707" i="52"/>
  <c r="EL707" i="52"/>
  <c r="EP707" i="52"/>
  <c r="ER707" i="52"/>
  <c r="IE470" i="52"/>
  <c r="ES470" i="52"/>
  <c r="IN470" i="52"/>
  <c r="GF470" i="52"/>
  <c r="IO470" i="52"/>
  <c r="GJ141" i="52"/>
  <c r="GN141" i="52"/>
  <c r="GK141" i="52"/>
  <c r="GL141" i="52"/>
  <c r="GM141" i="52"/>
  <c r="FV872" i="52"/>
  <c r="FU872" i="52"/>
  <c r="FW872" i="52" s="1"/>
  <c r="FU539" i="52"/>
  <c r="FW539" i="52" s="1"/>
  <c r="FV539" i="52"/>
  <c r="HY186" i="52"/>
  <c r="FV213" i="52"/>
  <c r="FU213" i="52"/>
  <c r="FW213" i="52" s="1"/>
  <c r="FU966" i="52"/>
  <c r="FW966" i="52" s="1"/>
  <c r="FV966" i="52"/>
  <c r="ET966" i="52"/>
  <c r="EO811" i="52"/>
  <c r="EN811" i="52"/>
  <c r="EO343" i="52"/>
  <c r="EN343" i="52"/>
  <c r="EL911" i="52"/>
  <c r="EP911" i="52"/>
  <c r="EM911" i="52"/>
  <c r="EQ911" i="52"/>
  <c r="ER911" i="52"/>
  <c r="EK911" i="52"/>
  <c r="GK144" i="52"/>
  <c r="GL144" i="52"/>
  <c r="GM144" i="52"/>
  <c r="GJ144" i="52"/>
  <c r="GN144" i="52"/>
  <c r="EN416" i="52"/>
  <c r="EO416" i="52"/>
  <c r="HC139" i="52"/>
  <c r="HH139" i="52"/>
  <c r="HG139" i="52"/>
  <c r="HA139" i="52"/>
  <c r="HK139" i="52"/>
  <c r="HF139" i="52"/>
  <c r="HD139" i="52"/>
  <c r="HI139" i="52"/>
  <c r="HE139" i="52"/>
  <c r="HJ139" i="52"/>
  <c r="HB139" i="52"/>
  <c r="HV599" i="52"/>
  <c r="HU599" i="52"/>
  <c r="HT599" i="52"/>
  <c r="HW599" i="52"/>
  <c r="HS599" i="52"/>
  <c r="EL957" i="52"/>
  <c r="EQ957" i="52"/>
  <c r="EK957" i="52"/>
  <c r="ER957" i="52"/>
  <c r="EP957" i="52"/>
  <c r="EM957" i="52"/>
  <c r="HZ221" i="52"/>
  <c r="IE524" i="52"/>
  <c r="ES524" i="52"/>
  <c r="IN524" i="52"/>
  <c r="ET524" i="52"/>
  <c r="GF524" i="52"/>
  <c r="IO524" i="52"/>
  <c r="ET209" i="52"/>
  <c r="GF203" i="52"/>
  <c r="EN769" i="52"/>
  <c r="EO769" i="52"/>
  <c r="ES439" i="52"/>
  <c r="IN439" i="52"/>
  <c r="IE439" i="52"/>
  <c r="GF439" i="52"/>
  <c r="IO439" i="52"/>
  <c r="ES485" i="52"/>
  <c r="IN485" i="52"/>
  <c r="IE485" i="52"/>
  <c r="IO485" i="52"/>
  <c r="IE461" i="52"/>
  <c r="ES461" i="52"/>
  <c r="IN461" i="52"/>
  <c r="IO461" i="52"/>
  <c r="EN499" i="52"/>
  <c r="HY499" i="52" s="1"/>
  <c r="EO499" i="52"/>
  <c r="IE528" i="52"/>
  <c r="ES528" i="52"/>
  <c r="IN528" i="52"/>
  <c r="GF528" i="52"/>
  <c r="ET528" i="52"/>
  <c r="IO528" i="52"/>
  <c r="GF865" i="52"/>
  <c r="ES865" i="52"/>
  <c r="IE865" i="52"/>
  <c r="IO865" i="52"/>
  <c r="IN865" i="52"/>
  <c r="FV207" i="52"/>
  <c r="FU207" i="52"/>
  <c r="FW207" i="52" s="1"/>
  <c r="EO823" i="52"/>
  <c r="EN823" i="52"/>
  <c r="FZ784" i="52"/>
  <c r="GD784" i="52"/>
  <c r="GH784" i="52"/>
  <c r="GA784" i="52"/>
  <c r="GG784" i="52"/>
  <c r="GE784" i="52"/>
  <c r="GC784" i="52"/>
  <c r="GB784" i="52"/>
  <c r="FY784" i="52"/>
  <c r="HK227" i="52"/>
  <c r="HE227" i="52"/>
  <c r="HD227" i="52"/>
  <c r="HH227" i="52"/>
  <c r="HB227" i="52"/>
  <c r="HF227" i="52"/>
  <c r="HJ227" i="52"/>
  <c r="HC227" i="52"/>
  <c r="HA227" i="52"/>
  <c r="HG227" i="52"/>
  <c r="HI227" i="52"/>
  <c r="EM69" i="52"/>
  <c r="EQ69" i="52"/>
  <c r="ER69" i="52"/>
  <c r="EL69" i="52"/>
  <c r="GF69" i="52" s="1"/>
  <c r="EP69" i="52"/>
  <c r="EK69" i="52"/>
  <c r="GJ411" i="52"/>
  <c r="GN411" i="52"/>
  <c r="GM411" i="52"/>
  <c r="GL411" i="52"/>
  <c r="GK411" i="52"/>
  <c r="GN98" i="52"/>
  <c r="GM98" i="52"/>
  <c r="GK98" i="52"/>
  <c r="GL98" i="52"/>
  <c r="GJ98" i="52"/>
  <c r="HK1026" i="52"/>
  <c r="HD1026" i="52"/>
  <c r="HA1026" i="52"/>
  <c r="HG1026" i="52"/>
  <c r="HE1026" i="52"/>
  <c r="HJ1026" i="52"/>
  <c r="HI1026" i="52"/>
  <c r="HB1026" i="52"/>
  <c r="HC1026" i="52"/>
  <c r="HH1026" i="52"/>
  <c r="HF1026" i="52"/>
  <c r="AC823" i="52"/>
  <c r="HZ1006" i="52"/>
  <c r="EN273" i="52"/>
  <c r="EO273" i="52"/>
  <c r="EO1022" i="52"/>
  <c r="EN1022" i="52"/>
  <c r="GX141" i="52"/>
  <c r="GW141" i="52"/>
  <c r="GY141" i="52"/>
  <c r="ER238" i="52"/>
  <c r="EK238" i="52"/>
  <c r="EP238" i="52"/>
  <c r="EQ238" i="52"/>
  <c r="EL238" i="52"/>
  <c r="EM238" i="52"/>
  <c r="EO640" i="52"/>
  <c r="EN640" i="52"/>
  <c r="HY640" i="52" s="1"/>
  <c r="EL481" i="52"/>
  <c r="EK481" i="52"/>
  <c r="EQ481" i="52"/>
  <c r="ER481" i="52"/>
  <c r="EP481" i="52"/>
  <c r="EM481" i="52"/>
  <c r="EN687" i="52"/>
  <c r="EO687" i="52"/>
  <c r="GP272" i="52"/>
  <c r="GU272" i="52"/>
  <c r="HY272" i="52"/>
  <c r="GR272" i="52"/>
  <c r="GS272" i="52"/>
  <c r="GT272" i="52"/>
  <c r="GQ272" i="52"/>
  <c r="HD507" i="52"/>
  <c r="HH507" i="52"/>
  <c r="HA507" i="52"/>
  <c r="HK507" i="52"/>
  <c r="HE507" i="52"/>
  <c r="HC507" i="52"/>
  <c r="HI507" i="52"/>
  <c r="HG507" i="52"/>
  <c r="HB507" i="52"/>
  <c r="HF507" i="52"/>
  <c r="HJ507" i="52"/>
  <c r="HY905" i="52"/>
  <c r="GR905" i="52"/>
  <c r="GS905" i="52"/>
  <c r="GP905" i="52"/>
  <c r="GT905" i="52"/>
  <c r="GQ905" i="52"/>
  <c r="GU905" i="52"/>
  <c r="ES178" i="52"/>
  <c r="IE178" i="52"/>
  <c r="IO178" i="52"/>
  <c r="IN178" i="52"/>
  <c r="HJ1011" i="52"/>
  <c r="HC1011" i="52"/>
  <c r="HK1011" i="52"/>
  <c r="HA1011" i="52"/>
  <c r="HD1011" i="52"/>
  <c r="HE1011" i="52"/>
  <c r="HH1011" i="52"/>
  <c r="HI1011" i="52"/>
  <c r="HG1011" i="52"/>
  <c r="HB1011" i="52"/>
  <c r="HF1011" i="52"/>
  <c r="IE1028" i="52"/>
  <c r="ES1028" i="52"/>
  <c r="IN1028" i="52"/>
  <c r="IO1028" i="52"/>
  <c r="EN816" i="52"/>
  <c r="EO816" i="52"/>
  <c r="HT969" i="52"/>
  <c r="HU969" i="52"/>
  <c r="HS969" i="52"/>
  <c r="HW969" i="52"/>
  <c r="HV969" i="52"/>
  <c r="HZ424" i="52"/>
  <c r="HO105" i="52"/>
  <c r="HN105" i="52"/>
  <c r="HP105" i="52"/>
  <c r="HQ105" i="52"/>
  <c r="HM105" i="52"/>
  <c r="GE854" i="52"/>
  <c r="GC854" i="52"/>
  <c r="GB854" i="52"/>
  <c r="FZ854" i="52"/>
  <c r="GG854" i="52"/>
  <c r="GD854" i="52"/>
  <c r="GH854" i="52"/>
  <c r="GA854" i="52"/>
  <c r="FY854" i="52"/>
  <c r="AC115" i="52"/>
  <c r="GM250" i="52"/>
  <c r="GL250" i="52"/>
  <c r="GJ250" i="52"/>
  <c r="GN250" i="52"/>
  <c r="GK250" i="52"/>
  <c r="Z482" i="52"/>
  <c r="AA482" i="52"/>
  <c r="ER274" i="52"/>
  <c r="EQ274" i="52"/>
  <c r="EL274" i="52"/>
  <c r="EP274" i="52"/>
  <c r="EK274" i="52"/>
  <c r="EM274" i="52"/>
  <c r="EO895" i="52"/>
  <c r="EN895" i="52"/>
  <c r="HW1024" i="52"/>
  <c r="HU1024" i="52"/>
  <c r="HT1024" i="52"/>
  <c r="HV1024" i="52"/>
  <c r="HS1024" i="52"/>
  <c r="ER484" i="52"/>
  <c r="EL484" i="52"/>
  <c r="EK484" i="52"/>
  <c r="EP484" i="52"/>
  <c r="EM484" i="52"/>
  <c r="EQ484" i="52"/>
  <c r="EN707" i="52"/>
  <c r="EO707" i="52"/>
  <c r="EN776" i="52"/>
  <c r="HY776" i="52" s="1"/>
  <c r="EO776" i="52"/>
  <c r="HU145" i="52"/>
  <c r="HV145" i="52"/>
  <c r="HW145" i="52"/>
  <c r="HT145" i="52"/>
  <c r="HS145" i="52"/>
  <c r="HY728" i="52"/>
  <c r="HY136" i="52"/>
  <c r="EN417" i="52"/>
  <c r="EO417" i="52"/>
  <c r="EP766" i="52"/>
  <c r="EL766" i="52"/>
  <c r="HZ766" i="52" s="1"/>
  <c r="EQ766" i="52"/>
  <c r="EM766" i="52"/>
  <c r="ER766" i="52"/>
  <c r="EK766" i="52"/>
  <c r="IE741" i="52"/>
  <c r="ES741" i="52"/>
  <c r="IO741" i="52"/>
  <c r="GF741" i="52"/>
  <c r="IN741" i="52"/>
  <c r="EN93" i="52"/>
  <c r="EO93" i="52"/>
  <c r="GW288" i="52"/>
  <c r="GY288" i="52"/>
  <c r="GX288" i="52"/>
  <c r="EM870" i="52"/>
  <c r="EQ870" i="52"/>
  <c r="EK870" i="52"/>
  <c r="ER870" i="52"/>
  <c r="EL870" i="52"/>
  <c r="EP870" i="52"/>
  <c r="EO659" i="52"/>
  <c r="EN659" i="52"/>
  <c r="HN934" i="52"/>
  <c r="HQ934" i="52"/>
  <c r="HP934" i="52"/>
  <c r="HM934" i="52"/>
  <c r="HO934" i="52"/>
  <c r="EO423" i="52"/>
  <c r="EN423" i="52"/>
  <c r="HF1015" i="52"/>
  <c r="HJ1015" i="52"/>
  <c r="HC1015" i="52"/>
  <c r="HK1015" i="52"/>
  <c r="HA1015" i="52"/>
  <c r="HD1015" i="52"/>
  <c r="HE1015" i="52"/>
  <c r="HH1015" i="52"/>
  <c r="HI1015" i="52"/>
  <c r="HG1015" i="52"/>
  <c r="HB1015" i="52"/>
  <c r="IF942" i="52"/>
  <c r="IE900" i="52"/>
  <c r="ES900" i="52"/>
  <c r="IN900" i="52"/>
  <c r="IO900" i="52"/>
  <c r="EN520" i="52"/>
  <c r="EO520" i="52"/>
  <c r="ES309" i="52"/>
  <c r="IN309" i="52"/>
  <c r="IE309" i="52"/>
  <c r="IO309" i="52"/>
  <c r="IM919" i="52"/>
  <c r="IB919" i="52"/>
  <c r="IL919" i="52"/>
  <c r="IK919" i="52"/>
  <c r="IB370" i="52"/>
  <c r="IK370" i="52"/>
  <c r="IL370" i="52"/>
  <c r="IM370" i="52"/>
  <c r="EP426" i="52"/>
  <c r="ER403" i="52"/>
  <c r="EM403" i="52"/>
  <c r="EP403" i="52"/>
  <c r="EL403" i="52"/>
  <c r="EQ403" i="52"/>
  <c r="EK403" i="52"/>
  <c r="ES872" i="52"/>
  <c r="IE872" i="52"/>
  <c r="IO872" i="52"/>
  <c r="ET872" i="52"/>
  <c r="GF872" i="52"/>
  <c r="IN872" i="52"/>
  <c r="EN688" i="52"/>
  <c r="EO688" i="52"/>
  <c r="EM474" i="52"/>
  <c r="EP474" i="52"/>
  <c r="EL474" i="52"/>
  <c r="EK474" i="52"/>
  <c r="ER474" i="52"/>
  <c r="EQ474" i="52"/>
  <c r="EN1014" i="52"/>
  <c r="HY1014" i="52" s="1"/>
  <c r="EO1014" i="52"/>
  <c r="GL459" i="52"/>
  <c r="GM459" i="52"/>
  <c r="GK459" i="52"/>
  <c r="GN459" i="52"/>
  <c r="GJ459" i="52"/>
  <c r="GB448" i="52"/>
  <c r="FZ448" i="52"/>
  <c r="GG448" i="52"/>
  <c r="GD448" i="52"/>
  <c r="GH448" i="52"/>
  <c r="FY448" i="52"/>
  <c r="GE448" i="52"/>
  <c r="GA448" i="52"/>
  <c r="GC448" i="52"/>
  <c r="AC321" i="52"/>
  <c r="ET227" i="52"/>
  <c r="EL1010" i="52"/>
  <c r="GF1010" i="52" s="1"/>
  <c r="EK1010" i="52"/>
  <c r="EP1010" i="52"/>
  <c r="EM1010" i="52"/>
  <c r="EQ1010" i="52"/>
  <c r="ER1010" i="52"/>
  <c r="AC813" i="52"/>
  <c r="AC610" i="52"/>
  <c r="IN471" i="52"/>
  <c r="IE471" i="52"/>
  <c r="ES471" i="52"/>
  <c r="IO471" i="52"/>
  <c r="Z461" i="52"/>
  <c r="AA461" i="52"/>
  <c r="IO745" i="52"/>
  <c r="IE745" i="52"/>
  <c r="ES745" i="52"/>
  <c r="IN745" i="52"/>
  <c r="EQ167" i="52"/>
  <c r="EP167" i="52"/>
  <c r="EK167" i="52"/>
  <c r="EM167" i="52"/>
  <c r="ER167" i="52"/>
  <c r="EL167" i="52"/>
  <c r="HZ167" i="52" s="1"/>
  <c r="EN167" i="52"/>
  <c r="HY167" i="52" s="1"/>
  <c r="EM415" i="52"/>
  <c r="EP388" i="52"/>
  <c r="ER388" i="52"/>
  <c r="EQ388" i="52"/>
  <c r="EM388" i="52"/>
  <c r="EK388" i="52"/>
  <c r="EL388" i="52"/>
  <c r="EP132" i="52"/>
  <c r="EK132" i="52"/>
  <c r="EQ132" i="52"/>
  <c r="EM132" i="52"/>
  <c r="ER132" i="52"/>
  <c r="EL132" i="52"/>
  <c r="Z640" i="52"/>
  <c r="AA640" i="52"/>
  <c r="GM439" i="52"/>
  <c r="GK439" i="52"/>
  <c r="GL439" i="52"/>
  <c r="GJ439" i="52"/>
  <c r="GN439" i="52"/>
  <c r="GF424" i="52"/>
  <c r="AC47" i="52"/>
  <c r="Z326" i="52"/>
  <c r="AA326" i="52"/>
  <c r="HP205" i="52"/>
  <c r="HO205" i="52"/>
  <c r="HQ205" i="52"/>
  <c r="HN205" i="52"/>
  <c r="HM205" i="52"/>
  <c r="HT880" i="52"/>
  <c r="HV880" i="52"/>
  <c r="HS880" i="52"/>
  <c r="HW880" i="52"/>
  <c r="HU880" i="52"/>
  <c r="EO871" i="52"/>
  <c r="EN871" i="52"/>
  <c r="HY871" i="52" s="1"/>
  <c r="EQ579" i="52"/>
  <c r="ER579" i="52"/>
  <c r="EM579" i="52"/>
  <c r="EL579" i="52"/>
  <c r="EP579" i="52"/>
  <c r="EK579" i="52"/>
  <c r="FV226" i="52"/>
  <c r="FU226" i="52"/>
  <c r="FW226" i="52" s="1"/>
  <c r="ER498" i="52"/>
  <c r="EL498" i="52"/>
  <c r="HZ498" i="52" s="1"/>
  <c r="EP498" i="52"/>
  <c r="EK498" i="52"/>
  <c r="EM498" i="52"/>
  <c r="EQ498" i="52"/>
  <c r="EL164" i="52"/>
  <c r="GF164" i="52" s="1"/>
  <c r="EQ164" i="52"/>
  <c r="EP164" i="52"/>
  <c r="EK164" i="52"/>
  <c r="EM164" i="52"/>
  <c r="ER164" i="52"/>
  <c r="FV147" i="52"/>
  <c r="FU147" i="52"/>
  <c r="FW147" i="52" s="1"/>
  <c r="EP900" i="52"/>
  <c r="EK900" i="52"/>
  <c r="EM900" i="52"/>
  <c r="EQ900" i="52"/>
  <c r="ER900" i="52"/>
  <c r="EL900" i="52"/>
  <c r="GF900" i="52" s="1"/>
  <c r="EO803" i="52"/>
  <c r="EN803" i="52"/>
  <c r="EN425" i="52"/>
  <c r="EO425" i="52"/>
  <c r="HE217" i="52"/>
  <c r="HJ217" i="52"/>
  <c r="HB217" i="52"/>
  <c r="HC217" i="52"/>
  <c r="HH217" i="52"/>
  <c r="HG217" i="52"/>
  <c r="HA217" i="52"/>
  <c r="HK217" i="52"/>
  <c r="HF217" i="52"/>
  <c r="HD217" i="52"/>
  <c r="HI217" i="52"/>
  <c r="HV532" i="52"/>
  <c r="HT532" i="52"/>
  <c r="HW532" i="52"/>
  <c r="HS532" i="52"/>
  <c r="HU532" i="52"/>
  <c r="EO624" i="52"/>
  <c r="EN624" i="52"/>
  <c r="GM202" i="52"/>
  <c r="GJ202" i="52"/>
  <c r="GN202" i="52"/>
  <c r="GK202" i="52"/>
  <c r="GL202" i="52"/>
  <c r="EN418" i="52"/>
  <c r="EO418" i="52"/>
  <c r="EO571" i="52"/>
  <c r="EN571" i="52"/>
  <c r="EN603" i="52"/>
  <c r="EO603" i="52"/>
  <c r="HC552" i="52"/>
  <c r="HF552" i="52"/>
  <c r="HD552" i="52"/>
  <c r="HA552" i="52"/>
  <c r="HH552" i="52"/>
  <c r="HK552" i="52"/>
  <c r="HB552" i="52"/>
  <c r="HI552" i="52"/>
  <c r="HG552" i="52"/>
  <c r="HE552" i="52"/>
  <c r="HJ552" i="52"/>
  <c r="EP869" i="52"/>
  <c r="EM869" i="52"/>
  <c r="EQ869" i="52"/>
  <c r="EK869" i="52"/>
  <c r="ER869" i="52"/>
  <c r="EL869" i="52"/>
  <c r="FZ540" i="52"/>
  <c r="GE540" i="52"/>
  <c r="GD540" i="52"/>
  <c r="GG540" i="52"/>
  <c r="GA540" i="52"/>
  <c r="GB540" i="52"/>
  <c r="FY540" i="52"/>
  <c r="GC540" i="52"/>
  <c r="GF540" i="52"/>
  <c r="GH540" i="52"/>
  <c r="HZ540" i="52"/>
  <c r="HY226" i="52"/>
  <c r="AC817" i="52"/>
  <c r="Z874" i="52"/>
  <c r="AA874" i="52"/>
  <c r="HZ465" i="52"/>
  <c r="HY355" i="52"/>
  <c r="GP355" i="52"/>
  <c r="GT355" i="52"/>
  <c r="GU355" i="52"/>
  <c r="GQ355" i="52"/>
  <c r="GS355" i="52"/>
  <c r="GR355" i="52"/>
  <c r="EN495" i="52"/>
  <c r="EO495" i="52"/>
  <c r="HY181" i="52"/>
  <c r="EO397" i="52"/>
  <c r="EN397" i="52"/>
  <c r="EK799" i="52"/>
  <c r="EQ799" i="52"/>
  <c r="EP799" i="52"/>
  <c r="ER799" i="52"/>
  <c r="EM799" i="52"/>
  <c r="EL799" i="52"/>
  <c r="GC416" i="52"/>
  <c r="GB416" i="52"/>
  <c r="FZ416" i="52"/>
  <c r="GG416" i="52"/>
  <c r="GD416" i="52"/>
  <c r="GH416" i="52"/>
  <c r="FY416" i="52"/>
  <c r="GE416" i="52"/>
  <c r="GA416" i="52"/>
  <c r="HK103" i="52"/>
  <c r="HH103" i="52"/>
  <c r="HE103" i="52"/>
  <c r="HJ103" i="52"/>
  <c r="HA103" i="52"/>
  <c r="HF103" i="52"/>
  <c r="HD103" i="52"/>
  <c r="HC103" i="52"/>
  <c r="HI103" i="52"/>
  <c r="HG103" i="52"/>
  <c r="HB103" i="52"/>
  <c r="GS697" i="52"/>
  <c r="GU697" i="52"/>
  <c r="GP697" i="52"/>
  <c r="GT697" i="52"/>
  <c r="GR697" i="52"/>
  <c r="GQ697" i="52"/>
  <c r="HI157" i="52"/>
  <c r="HC157" i="52"/>
  <c r="HG157" i="52"/>
  <c r="HK157" i="52"/>
  <c r="HD157" i="52"/>
  <c r="HF157" i="52"/>
  <c r="HH157" i="52"/>
  <c r="HJ157" i="52"/>
  <c r="HA157" i="52"/>
  <c r="HB157" i="52"/>
  <c r="HE157" i="52"/>
  <c r="GX103" i="52"/>
  <c r="GY103" i="52"/>
  <c r="GW103" i="52"/>
  <c r="ER1044" i="52"/>
  <c r="GU979" i="52"/>
  <c r="GR979" i="52"/>
  <c r="GQ979" i="52"/>
  <c r="HY979" i="52"/>
  <c r="GS979" i="52"/>
  <c r="GT979" i="52"/>
  <c r="GP979" i="52"/>
  <c r="EN438" i="52"/>
  <c r="EO438" i="52"/>
  <c r="ES897" i="52"/>
  <c r="IN897" i="52"/>
  <c r="IE897" i="52"/>
  <c r="GF897" i="52"/>
  <c r="IO897" i="52"/>
  <c r="EN525" i="52"/>
  <c r="EO525" i="52"/>
  <c r="HY268" i="52"/>
  <c r="GR268" i="52"/>
  <c r="GS268" i="52"/>
  <c r="GT268" i="52"/>
  <c r="GQ268" i="52"/>
  <c r="GP268" i="52"/>
  <c r="GU268" i="52"/>
  <c r="EK513" i="52"/>
  <c r="EL513" i="52"/>
  <c r="GF513" i="52" s="1"/>
  <c r="ER513" i="52"/>
  <c r="EP513" i="52"/>
  <c r="EM513" i="52"/>
  <c r="EQ513" i="52"/>
  <c r="IO1016" i="52"/>
  <c r="IE1016" i="52"/>
  <c r="ES1016" i="52"/>
  <c r="IN1016" i="52"/>
  <c r="EK1022" i="52"/>
  <c r="EL1022" i="52"/>
  <c r="EM1022" i="52"/>
  <c r="ER1022" i="52"/>
  <c r="EQ1022" i="52"/>
  <c r="EP1022" i="52"/>
  <c r="EP992" i="52"/>
  <c r="IL390" i="52"/>
  <c r="IM390" i="52"/>
  <c r="EK827" i="52"/>
  <c r="EM827" i="52"/>
  <c r="EL827" i="52"/>
  <c r="EP827" i="52"/>
  <c r="EQ827" i="52"/>
  <c r="ER827" i="52"/>
  <c r="GL298" i="52"/>
  <c r="GN298" i="52"/>
  <c r="GK298" i="52"/>
  <c r="GJ298" i="52"/>
  <c r="GM298" i="52"/>
  <c r="EN191" i="52"/>
  <c r="HY191" i="52" s="1"/>
  <c r="GS213" i="52"/>
  <c r="GQ213" i="52"/>
  <c r="GR213" i="52"/>
  <c r="GP213" i="52"/>
  <c r="GU213" i="52"/>
  <c r="GT213" i="52"/>
  <c r="IN893" i="52"/>
  <c r="IE893" i="52"/>
  <c r="ES893" i="52"/>
  <c r="IO893" i="52"/>
  <c r="EL529" i="52"/>
  <c r="EP529" i="52"/>
  <c r="EK529" i="52"/>
  <c r="EQ529" i="52"/>
  <c r="EM529" i="52"/>
  <c r="ER529" i="52"/>
  <c r="EP92" i="52"/>
  <c r="EM92" i="52"/>
  <c r="EL92" i="52"/>
  <c r="HZ92" i="52" s="1"/>
  <c r="EK92" i="52"/>
  <c r="ER92" i="52"/>
  <c r="EQ92" i="52"/>
  <c r="FY214" i="52"/>
  <c r="GD214" i="52"/>
  <c r="FZ214" i="52"/>
  <c r="GC214" i="52"/>
  <c r="GH214" i="52"/>
  <c r="GB214" i="52"/>
  <c r="GA214" i="52"/>
  <c r="GG214" i="52"/>
  <c r="GE214" i="52"/>
  <c r="ET701" i="52"/>
  <c r="GR214" i="52"/>
  <c r="GP214" i="52"/>
  <c r="GU214" i="52"/>
  <c r="GT214" i="52"/>
  <c r="GS214" i="52"/>
  <c r="GQ214" i="52"/>
  <c r="HW410" i="52"/>
  <c r="HV410" i="52"/>
  <c r="HU410" i="52"/>
  <c r="HT410" i="52"/>
  <c r="HS410" i="52"/>
  <c r="AC755" i="52"/>
  <c r="EL1037" i="52"/>
  <c r="EM431" i="52"/>
  <c r="EP1004" i="52"/>
  <c r="AC417" i="52"/>
  <c r="AC424" i="52"/>
  <c r="AC730" i="52"/>
  <c r="GW144" i="52"/>
  <c r="AC500" i="52"/>
  <c r="EL107" i="52"/>
  <c r="Z57" i="52"/>
  <c r="AA57" i="52"/>
  <c r="EP615" i="52"/>
  <c r="EK615" i="52"/>
  <c r="EQ615" i="52"/>
  <c r="EM615" i="52"/>
  <c r="ER615" i="52"/>
  <c r="EL615" i="52"/>
  <c r="HY348" i="52"/>
  <c r="HZ348" i="52"/>
  <c r="GX226" i="52"/>
  <c r="GW226" i="52"/>
  <c r="GY226" i="52"/>
  <c r="HY648" i="52"/>
  <c r="AC279" i="52"/>
  <c r="EO375" i="52"/>
  <c r="EN375" i="52"/>
  <c r="GY943" i="52"/>
  <c r="GX943" i="52"/>
  <c r="GW943" i="52"/>
  <c r="EL725" i="52"/>
  <c r="HZ725" i="52" s="1"/>
  <c r="EQ725" i="52"/>
  <c r="ER725" i="52"/>
  <c r="EK725" i="52"/>
  <c r="EP725" i="52"/>
  <c r="EM725" i="52"/>
  <c r="GE218" i="52"/>
  <c r="FY218" i="52"/>
  <c r="GD218" i="52"/>
  <c r="FZ218" i="52"/>
  <c r="GC218" i="52"/>
  <c r="GH218" i="52"/>
  <c r="GB218" i="52"/>
  <c r="GA218" i="52"/>
  <c r="GG218" i="52"/>
  <c r="FU276" i="52"/>
  <c r="FW276" i="52" s="1"/>
  <c r="FV276" i="52"/>
  <c r="ET276" i="52"/>
  <c r="HY192" i="52"/>
  <c r="HY1039" i="52"/>
  <c r="HZ1039" i="52"/>
  <c r="HO453" i="52"/>
  <c r="HM453" i="52"/>
  <c r="HQ453" i="52"/>
  <c r="HP453" i="52"/>
  <c r="HN453" i="52"/>
  <c r="AA176" i="52"/>
  <c r="Z176" i="52"/>
  <c r="EK721" i="52"/>
  <c r="EP721" i="52"/>
  <c r="EL721" i="52"/>
  <c r="HZ721" i="52" s="1"/>
  <c r="EQ721" i="52"/>
  <c r="EM721" i="52"/>
  <c r="ER721" i="52"/>
  <c r="Z864" i="52"/>
  <c r="AA864" i="52"/>
  <c r="HZ218" i="52"/>
  <c r="IF218" i="52" s="1"/>
  <c r="FV408" i="52"/>
  <c r="FU408" i="52"/>
  <c r="IO750" i="52"/>
  <c r="IE750" i="52"/>
  <c r="ES750" i="52"/>
  <c r="IN750" i="52"/>
  <c r="EK189" i="52"/>
  <c r="ER189" i="52"/>
  <c r="EQ189" i="52"/>
  <c r="EM189" i="52"/>
  <c r="EL189" i="52"/>
  <c r="EP189" i="52"/>
  <c r="EN689" i="52"/>
  <c r="EO689" i="52"/>
  <c r="EP160" i="52"/>
  <c r="EM160" i="52"/>
  <c r="EQ160" i="52"/>
  <c r="EK160" i="52"/>
  <c r="ER160" i="52"/>
  <c r="EL160" i="52"/>
  <c r="ES730" i="52"/>
  <c r="IO730" i="52"/>
  <c r="IE730" i="52"/>
  <c r="GF730" i="52"/>
  <c r="IN730" i="52"/>
  <c r="HY76" i="52"/>
  <c r="GP76" i="52"/>
  <c r="GT76" i="52"/>
  <c r="GS76" i="52"/>
  <c r="GU76" i="52"/>
  <c r="GR76" i="52"/>
  <c r="GQ76" i="52"/>
  <c r="IE738" i="52"/>
  <c r="ES738" i="52"/>
  <c r="IO738" i="52"/>
  <c r="GF738" i="52"/>
  <c r="IN738" i="52"/>
  <c r="EL165" i="52"/>
  <c r="HZ165" i="52" s="1"/>
  <c r="IF165" i="52" s="1"/>
  <c r="EK165" i="52"/>
  <c r="ER165" i="52"/>
  <c r="EP165" i="52"/>
  <c r="EQ165" i="52"/>
  <c r="EM165" i="52"/>
  <c r="GG839" i="52"/>
  <c r="FZ839" i="52"/>
  <c r="GB839" i="52"/>
  <c r="GD839" i="52"/>
  <c r="GF839" i="52"/>
  <c r="GH839" i="52"/>
  <c r="HZ839" i="52"/>
  <c r="GA839" i="52"/>
  <c r="GE839" i="52"/>
  <c r="FY839" i="52"/>
  <c r="GC839" i="52"/>
  <c r="IQ267" i="52"/>
  <c r="IC267" i="52"/>
  <c r="FV528" i="52"/>
  <c r="FU528" i="52"/>
  <c r="HY1046" i="52"/>
  <c r="HZ1046" i="52"/>
  <c r="FU418" i="52"/>
  <c r="FW418" i="52" s="1"/>
  <c r="FV418" i="52"/>
  <c r="IE442" i="52"/>
  <c r="ES442" i="52"/>
  <c r="IN442" i="52"/>
  <c r="IO442" i="52"/>
  <c r="GG974" i="52"/>
  <c r="FZ974" i="52"/>
  <c r="GC974" i="52"/>
  <c r="GD974" i="52"/>
  <c r="GB974" i="52"/>
  <c r="GH974" i="52"/>
  <c r="GF974" i="52"/>
  <c r="GA974" i="52"/>
  <c r="HZ974" i="52"/>
  <c r="GE974" i="52"/>
  <c r="FY974" i="52"/>
  <c r="EP570" i="52"/>
  <c r="EK570" i="52"/>
  <c r="ER570" i="52"/>
  <c r="EM570" i="52"/>
  <c r="EQ570" i="52"/>
  <c r="EL570" i="52"/>
  <c r="HU398" i="52"/>
  <c r="HT398" i="52"/>
  <c r="HS398" i="52"/>
  <c r="HW398" i="52"/>
  <c r="HV398" i="52"/>
  <c r="EO799" i="52"/>
  <c r="EN799" i="52"/>
  <c r="EM457" i="52"/>
  <c r="EQ457" i="52"/>
  <c r="ER457" i="52"/>
  <c r="EL457" i="52"/>
  <c r="EP457" i="52"/>
  <c r="EK457" i="52"/>
  <c r="HT435" i="52"/>
  <c r="HV435" i="52"/>
  <c r="HW435" i="52"/>
  <c r="HU435" i="52"/>
  <c r="HS435" i="52"/>
  <c r="HV464" i="52"/>
  <c r="HU464" i="52"/>
  <c r="HS464" i="52"/>
  <c r="HW464" i="52"/>
  <c r="HT464" i="52"/>
  <c r="EO580" i="52"/>
  <c r="EN580" i="52"/>
  <c r="HY580" i="52" s="1"/>
  <c r="HM943" i="52"/>
  <c r="HQ943" i="52"/>
  <c r="HP943" i="52"/>
  <c r="HN943" i="52"/>
  <c r="HO943" i="52"/>
  <c r="AC818" i="52"/>
  <c r="FV223" i="52"/>
  <c r="FU223" i="52"/>
  <c r="FW223" i="52" s="1"/>
  <c r="GP183" i="52"/>
  <c r="GU183" i="52"/>
  <c r="GS183" i="52"/>
  <c r="GR183" i="52"/>
  <c r="GT183" i="52"/>
  <c r="GQ183" i="52"/>
  <c r="ER442" i="52"/>
  <c r="EL442" i="52"/>
  <c r="HZ442" i="52" s="1"/>
  <c r="EQ442" i="52"/>
  <c r="EM442" i="52"/>
  <c r="EK442" i="52"/>
  <c r="EP442" i="52"/>
  <c r="GU155" i="52"/>
  <c r="GT155" i="52"/>
  <c r="GS155" i="52"/>
  <c r="GQ155" i="52"/>
  <c r="GR155" i="52"/>
  <c r="GP155" i="52"/>
  <c r="Z700" i="52"/>
  <c r="AA700" i="52"/>
  <c r="IE724" i="52"/>
  <c r="ES724" i="52"/>
  <c r="IO724" i="52"/>
  <c r="GF724" i="52"/>
  <c r="IN724" i="52"/>
  <c r="EN508" i="52"/>
  <c r="HY508" i="52" s="1"/>
  <c r="EO508" i="52"/>
  <c r="FU951" i="52"/>
  <c r="FW951" i="52" s="1"/>
  <c r="ET951" i="52"/>
  <c r="FV951" i="52"/>
  <c r="EM890" i="52"/>
  <c r="EQ890" i="52"/>
  <c r="EK890" i="52"/>
  <c r="EP890" i="52"/>
  <c r="EL890" i="52"/>
  <c r="ER890" i="52"/>
  <c r="IE65" i="52"/>
  <c r="ES65" i="52"/>
  <c r="IN65" i="52"/>
  <c r="GF65" i="52"/>
  <c r="IO65" i="52"/>
  <c r="GB609" i="52"/>
  <c r="GH609" i="52"/>
  <c r="FZ609" i="52"/>
  <c r="GE609" i="52"/>
  <c r="GA609" i="52"/>
  <c r="GG609" i="52"/>
  <c r="FY609" i="52"/>
  <c r="GD609" i="52"/>
  <c r="GC609" i="52"/>
  <c r="GC979" i="52"/>
  <c r="FZ979" i="52"/>
  <c r="GB979" i="52"/>
  <c r="GD979" i="52"/>
  <c r="HZ979" i="52"/>
  <c r="GH979" i="52"/>
  <c r="GF979" i="52"/>
  <c r="GA979" i="52"/>
  <c r="GE979" i="52"/>
  <c r="FY979" i="52"/>
  <c r="GG979" i="52"/>
  <c r="AC1051" i="52"/>
  <c r="HY198" i="52"/>
  <c r="HZ198" i="52"/>
  <c r="EO336" i="52"/>
  <c r="EN336" i="52"/>
  <c r="HY336" i="52" s="1"/>
  <c r="EQ1003" i="52"/>
  <c r="ER1003" i="52"/>
  <c r="EL1003" i="52"/>
  <c r="HZ1003" i="52" s="1"/>
  <c r="EK1003" i="52"/>
  <c r="EP1003" i="52"/>
  <c r="EM1003" i="52"/>
  <c r="EO572" i="52"/>
  <c r="EN572" i="52"/>
  <c r="HY572" i="52" s="1"/>
  <c r="HS593" i="52"/>
  <c r="HU593" i="52"/>
  <c r="HW593" i="52"/>
  <c r="HT593" i="52"/>
  <c r="HV593" i="52"/>
  <c r="Z293" i="52"/>
  <c r="AA293" i="52"/>
  <c r="FU605" i="52"/>
  <c r="FW605" i="52" s="1"/>
  <c r="FV605" i="52"/>
  <c r="HG206" i="52"/>
  <c r="HA206" i="52"/>
  <c r="HK206" i="52"/>
  <c r="HF206" i="52"/>
  <c r="HD206" i="52"/>
  <c r="HI206" i="52"/>
  <c r="HE206" i="52"/>
  <c r="HJ206" i="52"/>
  <c r="HB206" i="52"/>
  <c r="HC206" i="52"/>
  <c r="HH206" i="52"/>
  <c r="EQ971" i="52"/>
  <c r="GM958" i="52"/>
  <c r="GK958" i="52"/>
  <c r="GJ958" i="52"/>
  <c r="GN958" i="52"/>
  <c r="GL958" i="52"/>
  <c r="GF408" i="52"/>
  <c r="IE777" i="52"/>
  <c r="ES777" i="52"/>
  <c r="IO777" i="52"/>
  <c r="IN777" i="52"/>
  <c r="EM991" i="52"/>
  <c r="EL991" i="52"/>
  <c r="GF991" i="52" s="1"/>
  <c r="EK991" i="52"/>
  <c r="EP991" i="52"/>
  <c r="EQ991" i="52"/>
  <c r="ER991" i="52"/>
  <c r="FV930" i="52"/>
  <c r="FU930" i="52"/>
  <c r="FW930" i="52" s="1"/>
  <c r="IJ841" i="52"/>
  <c r="EO812" i="52"/>
  <c r="EN812" i="52"/>
  <c r="EM195" i="52"/>
  <c r="EQ195" i="52"/>
  <c r="EK195" i="52"/>
  <c r="EP195" i="52"/>
  <c r="ER195" i="52"/>
  <c r="EL195" i="52"/>
  <c r="AA907" i="52"/>
  <c r="Z907" i="52"/>
  <c r="HZ163" i="52"/>
  <c r="HY163" i="52"/>
  <c r="GT211" i="52"/>
  <c r="GS211" i="52"/>
  <c r="GQ211" i="52"/>
  <c r="GR211" i="52"/>
  <c r="GP211" i="52"/>
  <c r="GU211" i="52"/>
  <c r="EL178" i="52"/>
  <c r="EK178" i="52"/>
  <c r="ER178" i="52"/>
  <c r="EP178" i="52"/>
  <c r="EM178" i="52"/>
  <c r="EQ178" i="52"/>
  <c r="EN765" i="52"/>
  <c r="HY765" i="52" s="1"/>
  <c r="EO765" i="52"/>
  <c r="IB708" i="52"/>
  <c r="IK708" i="52"/>
  <c r="IL708" i="52"/>
  <c r="IM708" i="52"/>
  <c r="HZ96" i="52"/>
  <c r="HY96" i="52"/>
  <c r="HP394" i="52"/>
  <c r="HO394" i="52"/>
  <c r="HQ394" i="52"/>
  <c r="HN394" i="52"/>
  <c r="HM394" i="52"/>
  <c r="EK199" i="52"/>
  <c r="Z389" i="52"/>
  <c r="AA389" i="52"/>
  <c r="EK511" i="52"/>
  <c r="EM511" i="52"/>
  <c r="EQ511" i="52"/>
  <c r="ER511" i="52"/>
  <c r="EL511" i="52"/>
  <c r="EP511" i="52"/>
  <c r="EN254" i="52"/>
  <c r="EO850" i="52"/>
  <c r="EN850" i="52"/>
  <c r="GX225" i="52"/>
  <c r="GW225" i="52"/>
  <c r="GY225" i="52"/>
  <c r="EM409" i="52"/>
  <c r="GD272" i="52"/>
  <c r="HZ272" i="52"/>
  <c r="GH272" i="52"/>
  <c r="GF272" i="52"/>
  <c r="GA272" i="52"/>
  <c r="GB272" i="52"/>
  <c r="GG272" i="52"/>
  <c r="FY272" i="52"/>
  <c r="GE272" i="52"/>
  <c r="FZ272" i="52"/>
  <c r="GC272" i="52"/>
  <c r="HQ155" i="52"/>
  <c r="HN155" i="52"/>
  <c r="HM155" i="52"/>
  <c r="HP155" i="52"/>
  <c r="HO155" i="52"/>
  <c r="EN738" i="52"/>
  <c r="EO738" i="52"/>
  <c r="GL222" i="52"/>
  <c r="GM222" i="52"/>
  <c r="GJ222" i="52"/>
  <c r="GN222" i="52"/>
  <c r="GK222" i="52"/>
  <c r="EL264" i="52"/>
  <c r="EK264" i="52"/>
  <c r="EQ264" i="52"/>
  <c r="EM264" i="52"/>
  <c r="EP264" i="52"/>
  <c r="ER264" i="52"/>
  <c r="GN972" i="52"/>
  <c r="GK972" i="52"/>
  <c r="GL972" i="52"/>
  <c r="GM972" i="52"/>
  <c r="GJ972" i="52"/>
  <c r="EO824" i="52"/>
  <c r="EN824" i="52"/>
  <c r="ER338" i="52"/>
  <c r="EM338" i="52"/>
  <c r="EK338" i="52"/>
  <c r="EP338" i="52"/>
  <c r="EQ338" i="52"/>
  <c r="EL338" i="52"/>
  <c r="FU451" i="52"/>
  <c r="FW451" i="52"/>
  <c r="FV451" i="52"/>
  <c r="EK463" i="52"/>
  <c r="EM463" i="52"/>
  <c r="EQ463" i="52"/>
  <c r="ER463" i="52"/>
  <c r="EL463" i="52"/>
  <c r="EP463" i="52"/>
  <c r="EN752" i="52"/>
  <c r="EO752" i="52"/>
  <c r="EK809" i="52"/>
  <c r="EM809" i="52"/>
  <c r="EL809" i="52"/>
  <c r="EP809" i="52"/>
  <c r="EQ809" i="52"/>
  <c r="ER809" i="52"/>
  <c r="FU210" i="52"/>
  <c r="FW210" i="52" s="1"/>
  <c r="FV210" i="52"/>
  <c r="AC551" i="52"/>
  <c r="EL477" i="52"/>
  <c r="GF477" i="52" s="1"/>
  <c r="EK477" i="52"/>
  <c r="ER477" i="52"/>
  <c r="EP477" i="52"/>
  <c r="EQ477" i="52"/>
  <c r="EM477" i="52"/>
  <c r="IE67" i="52"/>
  <c r="ES67" i="52"/>
  <c r="IN67" i="52"/>
  <c r="ET67" i="52"/>
  <c r="IO67" i="52"/>
  <c r="GH843" i="52"/>
  <c r="GB843" i="52"/>
  <c r="GC843" i="52"/>
  <c r="FY843" i="52"/>
  <c r="GA843" i="52"/>
  <c r="GG843" i="52"/>
  <c r="GE843" i="52"/>
  <c r="FZ843" i="52"/>
  <c r="GD843" i="52"/>
  <c r="EN547" i="52"/>
  <c r="EO547" i="52"/>
  <c r="EK172" i="52"/>
  <c r="EM172" i="52"/>
  <c r="EL172" i="52"/>
  <c r="GF172" i="52" s="1"/>
  <c r="ER172" i="52"/>
  <c r="EP172" i="52"/>
  <c r="EQ172" i="52"/>
  <c r="IE503" i="52"/>
  <c r="ES503" i="52"/>
  <c r="IN503" i="52"/>
  <c r="IO503" i="52"/>
  <c r="IJ931" i="52"/>
  <c r="EN610" i="52"/>
  <c r="EO610" i="52"/>
  <c r="EN749" i="52"/>
  <c r="HY749" i="52" s="1"/>
  <c r="EO749" i="52"/>
  <c r="IE64" i="52"/>
  <c r="ES64" i="52"/>
  <c r="IN64" i="52"/>
  <c r="IO64" i="52"/>
  <c r="HM153" i="52"/>
  <c r="HP153" i="52"/>
  <c r="HO153" i="52"/>
  <c r="HQ153" i="52"/>
  <c r="HN153" i="52"/>
  <c r="EM675" i="52"/>
  <c r="EL675" i="52"/>
  <c r="EP675" i="52"/>
  <c r="EK675" i="52"/>
  <c r="EQ675" i="52"/>
  <c r="ER675" i="52"/>
  <c r="FV221" i="52"/>
  <c r="FU221" i="52"/>
  <c r="FW221" i="52" s="1"/>
  <c r="EP871" i="52"/>
  <c r="EL871" i="52"/>
  <c r="GF871" i="52" s="1"/>
  <c r="ER871" i="52"/>
  <c r="EM871" i="52"/>
  <c r="EQ871" i="52"/>
  <c r="EK871" i="52"/>
  <c r="HY162" i="52"/>
  <c r="HZ162" i="52"/>
  <c r="EO445" i="52"/>
  <c r="EN445" i="52"/>
  <c r="HP89" i="52"/>
  <c r="HM89" i="52"/>
  <c r="HQ89" i="52"/>
  <c r="HN89" i="52"/>
  <c r="HO89" i="52"/>
  <c r="EK595" i="52"/>
  <c r="EQ595" i="52"/>
  <c r="ER595" i="52"/>
  <c r="EM595" i="52"/>
  <c r="EL595" i="52"/>
  <c r="EP595" i="52"/>
  <c r="EQ918" i="52"/>
  <c r="EK918" i="52"/>
  <c r="ER918" i="52"/>
  <c r="EL918" i="52"/>
  <c r="HZ918" i="52" s="1"/>
  <c r="EP918" i="52"/>
  <c r="EM918" i="52"/>
  <c r="EO628" i="52"/>
  <c r="EN628" i="52"/>
  <c r="GW298" i="52"/>
  <c r="GY298" i="52"/>
  <c r="GX298" i="52"/>
  <c r="EN779" i="52"/>
  <c r="EO779" i="52"/>
  <c r="EN864" i="52"/>
  <c r="EO864" i="52"/>
  <c r="EN1009" i="52"/>
  <c r="EO1009" i="52"/>
  <c r="EL302" i="52"/>
  <c r="EQ302" i="52"/>
  <c r="EP302" i="52"/>
  <c r="EK302" i="52"/>
  <c r="ER302" i="52"/>
  <c r="EM302" i="52"/>
  <c r="GA197" i="52"/>
  <c r="GE197" i="52"/>
  <c r="FZ197" i="52"/>
  <c r="GH197" i="52"/>
  <c r="GB197" i="52"/>
  <c r="FY197" i="52"/>
  <c r="GD197" i="52"/>
  <c r="GC197" i="52"/>
  <c r="GF197" i="52"/>
  <c r="GG197" i="52"/>
  <c r="HZ197" i="52"/>
  <c r="AA105" i="52"/>
  <c r="Z105" i="52"/>
  <c r="EN717" i="52"/>
  <c r="HY717" i="52" s="1"/>
  <c r="EO717" i="52"/>
  <c r="EO170" i="52"/>
  <c r="EN170" i="52"/>
  <c r="HY170" i="52" s="1"/>
  <c r="IE1012" i="52"/>
  <c r="ES1012" i="52"/>
  <c r="IN1012" i="52"/>
  <c r="GF1012" i="52"/>
  <c r="IO1012" i="52"/>
  <c r="FV536" i="52"/>
  <c r="FU536" i="52"/>
  <c r="FW536" i="52" s="1"/>
  <c r="EL986" i="52"/>
  <c r="EP986" i="52"/>
  <c r="EK986" i="52"/>
  <c r="EM986" i="52"/>
  <c r="EQ986" i="52"/>
  <c r="ER986" i="52"/>
  <c r="EN709" i="52"/>
  <c r="EO709" i="52"/>
  <c r="EQ492" i="52"/>
  <c r="EM492" i="52"/>
  <c r="ER492" i="52"/>
  <c r="EP492" i="52"/>
  <c r="EL492" i="52"/>
  <c r="GF492" i="52" s="1"/>
  <c r="EK492" i="52"/>
  <c r="EM495" i="52"/>
  <c r="EQ495" i="52"/>
  <c r="ER495" i="52"/>
  <c r="EL495" i="52"/>
  <c r="EP495" i="52"/>
  <c r="EK495" i="52"/>
  <c r="EO405" i="52"/>
  <c r="EN405" i="52"/>
  <c r="IE1045" i="52"/>
  <c r="ES1045" i="52"/>
  <c r="IO1045" i="52"/>
  <c r="GF1045" i="52"/>
  <c r="IN1045" i="52"/>
  <c r="ER762" i="52"/>
  <c r="EK762" i="52"/>
  <c r="EP762" i="52"/>
  <c r="EL762" i="52"/>
  <c r="GF762" i="52" s="1"/>
  <c r="EQ762" i="52"/>
  <c r="EM762" i="52"/>
  <c r="HY143" i="52"/>
  <c r="IF143" i="52" s="1"/>
  <c r="HU372" i="52"/>
  <c r="HV372" i="52"/>
  <c r="HT372" i="52"/>
  <c r="HW372" i="52"/>
  <c r="HS372" i="52"/>
  <c r="EN712" i="52"/>
  <c r="EO712" i="52"/>
  <c r="EN432" i="52"/>
  <c r="EO432" i="52"/>
  <c r="ES170" i="52"/>
  <c r="IE170" i="52"/>
  <c r="IO170" i="52"/>
  <c r="IN170" i="52"/>
  <c r="GY938" i="52"/>
  <c r="GX938" i="52"/>
  <c r="GW938" i="52"/>
  <c r="HZ168" i="52"/>
  <c r="HY168" i="52"/>
  <c r="HW230" i="52"/>
  <c r="HS230" i="52"/>
  <c r="HU230" i="52"/>
  <c r="HV230" i="52"/>
  <c r="HT230" i="52"/>
  <c r="Z380" i="52"/>
  <c r="AA380" i="52"/>
  <c r="EL946" i="52"/>
  <c r="ER946" i="52"/>
  <c r="EP946" i="52"/>
  <c r="EM946" i="52"/>
  <c r="EK946" i="52"/>
  <c r="EQ946" i="52"/>
  <c r="GR89" i="52"/>
  <c r="GT89" i="52"/>
  <c r="GS89" i="52"/>
  <c r="GQ89" i="52"/>
  <c r="GU89" i="52"/>
  <c r="GP89" i="52"/>
  <c r="EN430" i="52"/>
  <c r="EO430" i="52"/>
  <c r="EK940" i="52"/>
  <c r="EM940" i="52"/>
  <c r="ER940" i="52"/>
  <c r="EQ940" i="52"/>
  <c r="EL940" i="52"/>
  <c r="EP940" i="52"/>
  <c r="EO887" i="52"/>
  <c r="EN887" i="52"/>
  <c r="HP808" i="52"/>
  <c r="HM808" i="52"/>
  <c r="HQ808" i="52"/>
  <c r="HO808" i="52"/>
  <c r="HN808" i="52"/>
  <c r="GY233" i="52"/>
  <c r="GW233" i="52"/>
  <c r="GX233" i="52"/>
  <c r="AC309" i="52"/>
  <c r="GX104" i="52"/>
  <c r="GY104" i="52"/>
  <c r="GW104" i="52"/>
  <c r="AC20" i="52"/>
  <c r="Z444" i="52"/>
  <c r="AA444" i="52"/>
  <c r="AC444" i="52" s="1"/>
  <c r="HZ222" i="52"/>
  <c r="HK135" i="52"/>
  <c r="HF135" i="52"/>
  <c r="HD135" i="52"/>
  <c r="HI135" i="52"/>
  <c r="HE135" i="52"/>
  <c r="HJ135" i="52"/>
  <c r="HB135" i="52"/>
  <c r="HC135" i="52"/>
  <c r="HH135" i="52"/>
  <c r="HG135" i="52"/>
  <c r="HA135" i="52"/>
  <c r="EK556" i="52"/>
  <c r="EQ556" i="52"/>
  <c r="EL556" i="52"/>
  <c r="HZ556" i="52" s="1"/>
  <c r="EP556" i="52"/>
  <c r="EM556" i="52"/>
  <c r="ER556" i="52"/>
  <c r="EM512" i="52"/>
  <c r="EQ512" i="52"/>
  <c r="EL512" i="52"/>
  <c r="EP512" i="52"/>
  <c r="EK512" i="52"/>
  <c r="ER512" i="52"/>
  <c r="EN737" i="52"/>
  <c r="EO737" i="52"/>
  <c r="AC1003" i="52"/>
  <c r="Z322" i="52"/>
  <c r="AA322" i="52"/>
  <c r="EN434" i="52"/>
  <c r="EO434" i="52"/>
  <c r="HB203" i="52"/>
  <c r="HC203" i="52"/>
  <c r="HH203" i="52"/>
  <c r="HG203" i="52"/>
  <c r="HF203" i="52"/>
  <c r="HK203" i="52"/>
  <c r="HA203" i="52"/>
  <c r="HD203" i="52"/>
  <c r="HI203" i="52"/>
  <c r="HE203" i="52"/>
  <c r="HJ203" i="52"/>
  <c r="HY804" i="52"/>
  <c r="GM215" i="52"/>
  <c r="GJ215" i="52"/>
  <c r="GN215" i="52"/>
  <c r="GK215" i="52"/>
  <c r="GL215" i="52"/>
  <c r="FU456" i="52"/>
  <c r="FW456" i="52" s="1"/>
  <c r="FV456" i="52"/>
  <c r="EN1023" i="52"/>
  <c r="HY1023" i="52" s="1"/>
  <c r="EO1023" i="52"/>
  <c r="HM926" i="52"/>
  <c r="HQ926" i="52"/>
  <c r="HO926" i="52"/>
  <c r="HP926" i="52"/>
  <c r="HN926" i="52"/>
  <c r="EL1028" i="52"/>
  <c r="GF1028" i="52" s="1"/>
  <c r="ER1028" i="52"/>
  <c r="EK1028" i="52"/>
  <c r="EP1028" i="52"/>
  <c r="EM1028" i="52"/>
  <c r="EQ1028" i="52"/>
  <c r="EN461" i="52"/>
  <c r="EO461" i="52"/>
  <c r="HY144" i="52"/>
  <c r="EK577" i="52"/>
  <c r="EL577" i="52"/>
  <c r="EQ577" i="52"/>
  <c r="EM577" i="52"/>
  <c r="EP577" i="52"/>
  <c r="ER577" i="52"/>
  <c r="EM1025" i="52"/>
  <c r="EQ1025" i="52"/>
  <c r="EK1025" i="52"/>
  <c r="EP1025" i="52"/>
  <c r="EL1025" i="52"/>
  <c r="HZ1025" i="52" s="1"/>
  <c r="ER1025" i="52"/>
  <c r="GR1043" i="52"/>
  <c r="GS1043" i="52"/>
  <c r="GP1043" i="52"/>
  <c r="GT1043" i="52"/>
  <c r="GQ1043" i="52"/>
  <c r="GU1043" i="52"/>
  <c r="AA106" i="52"/>
  <c r="Z106" i="52"/>
  <c r="HT701" i="52"/>
  <c r="HS701" i="52"/>
  <c r="HW701" i="52"/>
  <c r="HU701" i="52"/>
  <c r="HV701" i="52"/>
  <c r="Z550" i="52"/>
  <c r="AA550" i="52"/>
  <c r="EO122" i="52"/>
  <c r="EN122" i="52"/>
  <c r="ER447" i="52"/>
  <c r="EL447" i="52"/>
  <c r="EM447" i="52"/>
  <c r="EK447" i="52"/>
  <c r="EP447" i="52"/>
  <c r="EQ447" i="52"/>
  <c r="HM684" i="52"/>
  <c r="HQ684" i="52"/>
  <c r="HO684" i="52"/>
  <c r="HP684" i="52"/>
  <c r="HN684" i="52"/>
  <c r="IO176" i="52"/>
  <c r="ES176" i="52"/>
  <c r="IE176" i="52"/>
  <c r="IN176" i="52"/>
  <c r="IE710" i="52"/>
  <c r="ES710" i="52"/>
  <c r="IO710" i="52"/>
  <c r="GF710" i="52"/>
  <c r="IN710" i="52"/>
  <c r="Z122" i="52"/>
  <c r="AA122" i="52"/>
  <c r="EO558" i="52"/>
  <c r="EN558" i="52"/>
  <c r="GY128" i="52"/>
  <c r="GX128" i="52"/>
  <c r="GW128" i="52"/>
  <c r="EO953" i="52"/>
  <c r="EN953" i="52"/>
  <c r="GU876" i="52"/>
  <c r="GT876" i="52"/>
  <c r="GS876" i="52"/>
  <c r="GQ876" i="52"/>
  <c r="GR876" i="52"/>
  <c r="GP876" i="52"/>
  <c r="Z383" i="52"/>
  <c r="AA383" i="52"/>
  <c r="HO225" i="52"/>
  <c r="HQ225" i="52"/>
  <c r="HN225" i="52"/>
  <c r="HM225" i="52"/>
  <c r="HP225" i="52"/>
  <c r="GS959" i="52"/>
  <c r="GR959" i="52"/>
  <c r="GU959" i="52"/>
  <c r="GQ959" i="52"/>
  <c r="HY959" i="52"/>
  <c r="GP959" i="52"/>
  <c r="GT959" i="52"/>
  <c r="EE60" i="52"/>
  <c r="EG60" i="52"/>
  <c r="EN702" i="52"/>
  <c r="EO702" i="52"/>
  <c r="AC277" i="52"/>
  <c r="HP384" i="52"/>
  <c r="HM384" i="52"/>
  <c r="HQ384" i="52"/>
  <c r="HO384" i="52"/>
  <c r="HN384" i="52"/>
  <c r="EO450" i="52"/>
  <c r="EN450" i="52"/>
  <c r="EN704" i="52"/>
  <c r="EO704" i="52"/>
  <c r="EO159" i="52"/>
  <c r="EN159" i="52"/>
  <c r="EQ878" i="52"/>
  <c r="EK878" i="52"/>
  <c r="ER878" i="52"/>
  <c r="EL878" i="52"/>
  <c r="EP878" i="52"/>
  <c r="EM878" i="52"/>
  <c r="AC765" i="52"/>
  <c r="IE1034" i="52"/>
  <c r="ES1034" i="52"/>
  <c r="IO1034" i="52"/>
  <c r="IN1034" i="52"/>
  <c r="FU1047" i="52"/>
  <c r="FW1047" i="52" s="1"/>
  <c r="FV1047" i="52"/>
  <c r="EQ842" i="52"/>
  <c r="EP842" i="52"/>
  <c r="EM842" i="52"/>
  <c r="ER842" i="52"/>
  <c r="EK842" i="52"/>
  <c r="EL842" i="52"/>
  <c r="EN484" i="52"/>
  <c r="EO484" i="52"/>
  <c r="ER1007" i="52"/>
  <c r="EL1007" i="52"/>
  <c r="GF1007" i="52" s="1"/>
  <c r="EK1007" i="52"/>
  <c r="EP1007" i="52"/>
  <c r="EM1007" i="52"/>
  <c r="EQ1007" i="52"/>
  <c r="EL743" i="52"/>
  <c r="GF743" i="52" s="1"/>
  <c r="EQ743" i="52"/>
  <c r="EM743" i="52"/>
  <c r="ER743" i="52"/>
  <c r="EK743" i="52"/>
  <c r="EP743" i="52"/>
  <c r="IE660" i="52"/>
  <c r="ES660" i="52"/>
  <c r="IN660" i="52"/>
  <c r="IO660" i="52"/>
  <c r="ER779" i="52"/>
  <c r="EK779" i="52"/>
  <c r="EP779" i="52"/>
  <c r="EL779" i="52"/>
  <c r="EQ779" i="52"/>
  <c r="EM779" i="52"/>
  <c r="HZ898" i="52"/>
  <c r="HY898" i="52"/>
  <c r="HZ612" i="52"/>
  <c r="EN703" i="52"/>
  <c r="EO703" i="52"/>
  <c r="EN950" i="52"/>
  <c r="EO950" i="52"/>
  <c r="GS79" i="52"/>
  <c r="GQ79" i="52"/>
  <c r="GU79" i="52"/>
  <c r="HY79" i="52"/>
  <c r="GP79" i="52"/>
  <c r="GT79" i="52"/>
  <c r="GR79" i="52"/>
  <c r="HN136" i="52"/>
  <c r="HM136" i="52"/>
  <c r="HP136" i="52"/>
  <c r="HO136" i="52"/>
  <c r="HQ136" i="52"/>
  <c r="HG877" i="52"/>
  <c r="HK877" i="52"/>
  <c r="HD877" i="52"/>
  <c r="HB877" i="52"/>
  <c r="HH877" i="52"/>
  <c r="HF877" i="52"/>
  <c r="HA877" i="52"/>
  <c r="HJ877" i="52"/>
  <c r="HE877" i="52"/>
  <c r="HI877" i="52"/>
  <c r="HC877" i="52"/>
  <c r="HZ989" i="52"/>
  <c r="ER709" i="52"/>
  <c r="EK709" i="52"/>
  <c r="EP709" i="52"/>
  <c r="EM709" i="52"/>
  <c r="EL709" i="52"/>
  <c r="GF709" i="52" s="1"/>
  <c r="EQ709" i="52"/>
  <c r="EK820" i="52"/>
  <c r="EM820" i="52"/>
  <c r="EL820" i="52"/>
  <c r="EP820" i="52"/>
  <c r="ER820" i="52"/>
  <c r="EQ820" i="52"/>
  <c r="EN322" i="52"/>
  <c r="EO322" i="52"/>
  <c r="FV110" i="52"/>
  <c r="FU110" i="52"/>
  <c r="FW110" i="52" s="1"/>
  <c r="GJ413" i="52"/>
  <c r="GN413" i="52"/>
  <c r="GM413" i="52"/>
  <c r="GK413" i="52"/>
  <c r="GL413" i="52"/>
  <c r="HE211" i="52"/>
  <c r="HJ211" i="52"/>
  <c r="HB211" i="52"/>
  <c r="HC211" i="52"/>
  <c r="HH211" i="52"/>
  <c r="HG211" i="52"/>
  <c r="HF211" i="52"/>
  <c r="HK211" i="52"/>
  <c r="HA211" i="52"/>
  <c r="HD211" i="52"/>
  <c r="HI211" i="52"/>
  <c r="GF211" i="52"/>
  <c r="GX180" i="52"/>
  <c r="GY180" i="52"/>
  <c r="GW180" i="52"/>
  <c r="Z183" i="52"/>
  <c r="AA183" i="52"/>
  <c r="HZ508" i="52"/>
  <c r="HU149" i="52"/>
  <c r="HV149" i="52"/>
  <c r="HW149" i="52"/>
  <c r="HT149" i="52"/>
  <c r="HS149" i="52"/>
  <c r="GK968" i="52"/>
  <c r="GL968" i="52"/>
  <c r="GM968" i="52"/>
  <c r="GJ968" i="52"/>
  <c r="GN968" i="52"/>
  <c r="EL472" i="52"/>
  <c r="EK472" i="52"/>
  <c r="EM472" i="52"/>
  <c r="EP472" i="52"/>
  <c r="ER472" i="52"/>
  <c r="EQ472" i="52"/>
  <c r="HD876" i="52"/>
  <c r="HI876" i="52"/>
  <c r="HE876" i="52"/>
  <c r="HJ876" i="52"/>
  <c r="HB876" i="52"/>
  <c r="HC876" i="52"/>
  <c r="HH876" i="52"/>
  <c r="HG876" i="52"/>
  <c r="HA876" i="52"/>
  <c r="HK876" i="52"/>
  <c r="HF876" i="52"/>
  <c r="AC481" i="52"/>
  <c r="IE1011" i="52"/>
  <c r="ES1011" i="52"/>
  <c r="GF1011" i="52"/>
  <c r="IN1011" i="52"/>
  <c r="IO1011" i="52"/>
  <c r="HC834" i="52"/>
  <c r="HF834" i="52"/>
  <c r="HG834" i="52"/>
  <c r="HJ834" i="52"/>
  <c r="HK834" i="52"/>
  <c r="HI834" i="52"/>
  <c r="HE834" i="52"/>
  <c r="HD834" i="52"/>
  <c r="HH834" i="52"/>
  <c r="HA834" i="52"/>
  <c r="HB834" i="52"/>
  <c r="GN151" i="52"/>
  <c r="GK151" i="52"/>
  <c r="GL151" i="52"/>
  <c r="GM151" i="52"/>
  <c r="GJ151" i="52"/>
  <c r="FY1040" i="52"/>
  <c r="GC1040" i="52"/>
  <c r="FZ1040" i="52"/>
  <c r="GG1040" i="52"/>
  <c r="GD1040" i="52"/>
  <c r="GH1040" i="52"/>
  <c r="GA1040" i="52"/>
  <c r="GE1040" i="52"/>
  <c r="GB1040" i="52"/>
  <c r="EP607" i="52"/>
  <c r="EK607" i="52"/>
  <c r="EQ607" i="52"/>
  <c r="EM607" i="52"/>
  <c r="ER607" i="52"/>
  <c r="EL607" i="52"/>
  <c r="GS238" i="52"/>
  <c r="GP238" i="52"/>
  <c r="GT238" i="52"/>
  <c r="GR238" i="52"/>
  <c r="GQ238" i="52"/>
  <c r="GU238" i="52"/>
  <c r="HY238" i="52"/>
  <c r="IJ75" i="52"/>
  <c r="ER813" i="52"/>
  <c r="EK813" i="52"/>
  <c r="EL813" i="52"/>
  <c r="EQ813" i="52"/>
  <c r="EP813" i="52"/>
  <c r="EM813" i="52"/>
  <c r="GY638" i="52"/>
  <c r="GX638" i="52"/>
  <c r="GW638" i="52"/>
  <c r="HP143" i="52"/>
  <c r="HO143" i="52"/>
  <c r="HQ143" i="52"/>
  <c r="HN143" i="52"/>
  <c r="HM143" i="52"/>
  <c r="FU304" i="52"/>
  <c r="FW304" i="52" s="1"/>
  <c r="FV304" i="52"/>
  <c r="ET304" i="52"/>
  <c r="IE709" i="52"/>
  <c r="ES709" i="52"/>
  <c r="IO709" i="52"/>
  <c r="IN709" i="52"/>
  <c r="EK444" i="52"/>
  <c r="GG220" i="52"/>
  <c r="GA220" i="52"/>
  <c r="GB220" i="52"/>
  <c r="GE220" i="52"/>
  <c r="HZ220" i="52"/>
  <c r="FY220" i="52"/>
  <c r="GF220" i="52"/>
  <c r="GD220" i="52"/>
  <c r="FZ220" i="52"/>
  <c r="GC220" i="52"/>
  <c r="GH220" i="52"/>
  <c r="GW930" i="52"/>
  <c r="GX930" i="52"/>
  <c r="GY930" i="52"/>
  <c r="IE640" i="52"/>
  <c r="ES640" i="52"/>
  <c r="IN640" i="52"/>
  <c r="IO640" i="52"/>
  <c r="EN1018" i="52"/>
  <c r="HY1018" i="52" s="1"/>
  <c r="EO1018" i="52"/>
  <c r="IE731" i="52"/>
  <c r="ES731" i="52"/>
  <c r="IO731" i="52"/>
  <c r="IN731" i="52"/>
  <c r="EQ1002" i="52"/>
  <c r="ER1002" i="52"/>
  <c r="EL1002" i="52"/>
  <c r="HZ1002" i="52" s="1"/>
  <c r="EK1002" i="52"/>
  <c r="EP1002" i="52"/>
  <c r="EM1002" i="52"/>
  <c r="Z334" i="52"/>
  <c r="AA334" i="52"/>
  <c r="HF288" i="52"/>
  <c r="HH288" i="52"/>
  <c r="HJ288" i="52"/>
  <c r="HC288" i="52"/>
  <c r="HE288" i="52"/>
  <c r="HK288" i="52"/>
  <c r="HA288" i="52"/>
  <c r="HG288" i="52"/>
  <c r="HD288" i="52"/>
  <c r="HB288" i="52"/>
  <c r="HI288" i="52"/>
  <c r="EK804" i="52"/>
  <c r="EL804" i="52"/>
  <c r="EP804" i="52"/>
  <c r="ER804" i="52"/>
  <c r="EM804" i="52"/>
  <c r="EQ804" i="52"/>
  <c r="HO141" i="52"/>
  <c r="HQ141" i="52"/>
  <c r="HN141" i="52"/>
  <c r="HM141" i="52"/>
  <c r="HP141" i="52"/>
  <c r="GS205" i="52"/>
  <c r="GQ205" i="52"/>
  <c r="GR205" i="52"/>
  <c r="GP205" i="52"/>
  <c r="GU205" i="52"/>
  <c r="GT205" i="52"/>
  <c r="HZ1015" i="52"/>
  <c r="EO357" i="52"/>
  <c r="EN357" i="52"/>
  <c r="ER910" i="52"/>
  <c r="EK910" i="52"/>
  <c r="EL910" i="52"/>
  <c r="EP910" i="52"/>
  <c r="EM910" i="52"/>
  <c r="EQ910" i="52"/>
  <c r="HF539" i="52"/>
  <c r="HK539" i="52"/>
  <c r="HC539" i="52"/>
  <c r="HI539" i="52"/>
  <c r="HJ539" i="52"/>
  <c r="HD539" i="52"/>
  <c r="HB539" i="52"/>
  <c r="HH539" i="52"/>
  <c r="HG539" i="52"/>
  <c r="HA539" i="52"/>
  <c r="HE539" i="52"/>
  <c r="ES636" i="52"/>
  <c r="IN636" i="52"/>
  <c r="IE636" i="52"/>
  <c r="IO636" i="52"/>
  <c r="HK213" i="52"/>
  <c r="HF213" i="52"/>
  <c r="HD213" i="52"/>
  <c r="HI213" i="52"/>
  <c r="HE213" i="52"/>
  <c r="HJ213" i="52"/>
  <c r="HB213" i="52"/>
  <c r="HC213" i="52"/>
  <c r="HH213" i="52"/>
  <c r="HG213" i="52"/>
  <c r="HA213" i="52"/>
  <c r="HM144" i="52"/>
  <c r="HP144" i="52"/>
  <c r="HO144" i="52"/>
  <c r="HQ144" i="52"/>
  <c r="HN144" i="52"/>
  <c r="Z660" i="52"/>
  <c r="AA660" i="52"/>
  <c r="GF609" i="52"/>
  <c r="EK192" i="52"/>
  <c r="EL192" i="52"/>
  <c r="GF192" i="52" s="1"/>
  <c r="EQ192" i="52"/>
  <c r="ER192" i="52"/>
  <c r="EP192" i="52"/>
  <c r="EM192" i="52"/>
  <c r="HT139" i="52"/>
  <c r="HS139" i="52"/>
  <c r="HU139" i="52"/>
  <c r="HV139" i="52"/>
  <c r="HW139" i="52"/>
  <c r="EL564" i="52"/>
  <c r="EP564" i="52"/>
  <c r="EM564" i="52"/>
  <c r="ER564" i="52"/>
  <c r="EQ564" i="52"/>
  <c r="EK564" i="52"/>
  <c r="EK700" i="52"/>
  <c r="EM700" i="52"/>
  <c r="EL700" i="52"/>
  <c r="EP700" i="52"/>
  <c r="ER700" i="52"/>
  <c r="EQ700" i="52"/>
  <c r="EN722" i="52"/>
  <c r="EO722" i="52"/>
  <c r="HY253" i="52"/>
  <c r="GW456" i="52"/>
  <c r="GY456" i="52"/>
  <c r="GX456" i="52"/>
  <c r="GR139" i="52"/>
  <c r="GP139" i="52"/>
  <c r="GU139" i="52"/>
  <c r="GT139" i="52"/>
  <c r="GS139" i="52"/>
  <c r="GQ139" i="52"/>
  <c r="HY528" i="52"/>
  <c r="HZ528" i="52"/>
  <c r="EN1051" i="52"/>
  <c r="EO1051" i="52"/>
  <c r="EO937" i="52"/>
  <c r="EN937" i="52"/>
  <c r="EQ967" i="52"/>
  <c r="EP967" i="52"/>
  <c r="ER967" i="52"/>
  <c r="EK967" i="52"/>
  <c r="EL967" i="52"/>
  <c r="EM967" i="52"/>
  <c r="HJ154" i="52"/>
  <c r="HB154" i="52"/>
  <c r="HC154" i="52"/>
  <c r="HH154" i="52"/>
  <c r="HG154" i="52"/>
  <c r="HF154" i="52"/>
  <c r="HK154" i="52"/>
  <c r="HA154" i="52"/>
  <c r="HD154" i="52"/>
  <c r="HI154" i="52"/>
  <c r="HE154" i="52"/>
  <c r="HK207" i="52"/>
  <c r="HA207" i="52"/>
  <c r="HD207" i="52"/>
  <c r="HI207" i="52"/>
  <c r="HE207" i="52"/>
  <c r="HJ207" i="52"/>
  <c r="HB207" i="52"/>
  <c r="HC207" i="52"/>
  <c r="HH207" i="52"/>
  <c r="HG207" i="52"/>
  <c r="HF207" i="52"/>
  <c r="GW698" i="52"/>
  <c r="GX698" i="52"/>
  <c r="GY698" i="52"/>
  <c r="GJ784" i="52"/>
  <c r="GN784" i="52"/>
  <c r="GK784" i="52"/>
  <c r="GL784" i="52"/>
  <c r="GM784" i="52"/>
  <c r="HV227" i="52"/>
  <c r="HT227" i="52"/>
  <c r="HS227" i="52"/>
  <c r="HW227" i="52"/>
  <c r="HU227" i="52"/>
  <c r="EP494" i="52"/>
  <c r="EK494" i="52"/>
  <c r="EM494" i="52"/>
  <c r="EQ494" i="52"/>
  <c r="ER494" i="52"/>
  <c r="EL494" i="52"/>
  <c r="GF494" i="52" s="1"/>
  <c r="HS411" i="52"/>
  <c r="HU411" i="52"/>
  <c r="HT411" i="52"/>
  <c r="HW411" i="52"/>
  <c r="HV411" i="52"/>
  <c r="FU98" i="52"/>
  <c r="FW98" i="52" s="1"/>
  <c r="FV98" i="52"/>
  <c r="ET98" i="52"/>
  <c r="HS1026" i="52"/>
  <c r="HW1026" i="52"/>
  <c r="HU1026" i="52"/>
  <c r="HT1026" i="52"/>
  <c r="HV1026" i="52"/>
  <c r="ET972" i="52"/>
  <c r="EN909" i="52"/>
  <c r="EO909" i="52"/>
  <c r="EL578" i="52"/>
  <c r="EP578" i="52"/>
  <c r="EK578" i="52"/>
  <c r="ER578" i="52"/>
  <c r="EM578" i="52"/>
  <c r="EQ578" i="52"/>
  <c r="GR165" i="52"/>
  <c r="GT165" i="52"/>
  <c r="GQ165" i="52"/>
  <c r="GU165" i="52"/>
  <c r="GP165" i="52"/>
  <c r="GS165" i="52"/>
  <c r="FU501" i="52"/>
  <c r="FW501" i="52" s="1"/>
  <c r="FV501" i="52"/>
  <c r="AC833" i="52"/>
  <c r="AC170" i="52"/>
  <c r="IE1006" i="52"/>
  <c r="ES1006" i="52"/>
  <c r="IO1006" i="52"/>
  <c r="GF1006" i="52"/>
  <c r="IN1006" i="52"/>
  <c r="EN750" i="52"/>
  <c r="HY750" i="52" s="1"/>
  <c r="EO750" i="52"/>
  <c r="HJ282" i="52"/>
  <c r="HC282" i="52"/>
  <c r="HE282" i="52"/>
  <c r="HK282" i="52"/>
  <c r="HA282" i="52"/>
  <c r="HG282" i="52"/>
  <c r="HD282" i="52"/>
  <c r="HB282" i="52"/>
  <c r="HI282" i="52"/>
  <c r="HF282" i="52"/>
  <c r="HH282" i="52"/>
  <c r="IE744" i="52"/>
  <c r="ES744" i="52"/>
  <c r="IO744" i="52"/>
  <c r="IN744" i="52"/>
  <c r="EK234" i="52"/>
  <c r="EL234" i="52"/>
  <c r="EP234" i="52"/>
  <c r="ER234" i="52"/>
  <c r="EM234" i="52"/>
  <c r="EQ234" i="52"/>
  <c r="GW272" i="52"/>
  <c r="GY272" i="52"/>
  <c r="GX272" i="52"/>
  <c r="AC112" i="52"/>
  <c r="HY342" i="52"/>
  <c r="GP342" i="52"/>
  <c r="GT342" i="52"/>
  <c r="GS342" i="52"/>
  <c r="GU342" i="52"/>
  <c r="GR342" i="52"/>
  <c r="GQ342" i="52"/>
  <c r="EN818" i="52"/>
  <c r="EO92" i="52"/>
  <c r="EN92" i="52"/>
  <c r="HY92" i="52" s="1"/>
  <c r="EK814" i="52"/>
  <c r="EL814" i="52"/>
  <c r="EP814" i="52"/>
  <c r="EQ814" i="52"/>
  <c r="ER814" i="52"/>
  <c r="EM814" i="52"/>
  <c r="GS203" i="52"/>
  <c r="GQ203" i="52"/>
  <c r="GR203" i="52"/>
  <c r="GP203" i="52"/>
  <c r="GU203" i="52"/>
  <c r="GT203" i="52"/>
  <c r="GD969" i="52"/>
  <c r="GF969" i="52"/>
  <c r="GH969" i="52"/>
  <c r="HZ969" i="52"/>
  <c r="GA969" i="52"/>
  <c r="GE969" i="52"/>
  <c r="FY969" i="52"/>
  <c r="GG969" i="52"/>
  <c r="GC969" i="52"/>
  <c r="FZ969" i="52"/>
  <c r="GB969" i="52"/>
  <c r="EN314" i="52"/>
  <c r="EO314" i="52"/>
  <c r="GH105" i="52"/>
  <c r="GA105" i="52"/>
  <c r="GC105" i="52"/>
  <c r="GE105" i="52"/>
  <c r="FZ105" i="52"/>
  <c r="GB105" i="52"/>
  <c r="GG105" i="52"/>
  <c r="FY105" i="52"/>
  <c r="GD105" i="52"/>
  <c r="GN854" i="52"/>
  <c r="GJ854" i="52"/>
  <c r="GM854" i="52"/>
  <c r="GL854" i="52"/>
  <c r="GK854" i="52"/>
  <c r="EK109" i="52"/>
  <c r="EM109" i="52"/>
  <c r="ER109" i="52"/>
  <c r="EL109" i="52"/>
  <c r="EQ109" i="52"/>
  <c r="EP109" i="52"/>
  <c r="IL617" i="52"/>
  <c r="IK617" i="52"/>
  <c r="IB617" i="52"/>
  <c r="IM617" i="52"/>
  <c r="EN631" i="52"/>
  <c r="EO631" i="52"/>
  <c r="HV250" i="52"/>
  <c r="HT250" i="52"/>
  <c r="HW250" i="52"/>
  <c r="HS250" i="52"/>
  <c r="HU250" i="52"/>
  <c r="IN988" i="52"/>
  <c r="IE988" i="52"/>
  <c r="ES988" i="52"/>
  <c r="IO988" i="52"/>
  <c r="ER748" i="52"/>
  <c r="EK748" i="52"/>
  <c r="EP748" i="52"/>
  <c r="EL748" i="52"/>
  <c r="EQ748" i="52"/>
  <c r="EM748" i="52"/>
  <c r="EP1034" i="52"/>
  <c r="EM1034" i="52"/>
  <c r="EQ1034" i="52"/>
  <c r="ER1034" i="52"/>
  <c r="EK1034" i="52"/>
  <c r="EL1034" i="52"/>
  <c r="HZ1034" i="52" s="1"/>
  <c r="EO377" i="52"/>
  <c r="EN377" i="52"/>
  <c r="ED53" i="52"/>
  <c r="EB53" i="52"/>
  <c r="EC53" i="52"/>
  <c r="EH53" i="52"/>
  <c r="EP713" i="52"/>
  <c r="EM713" i="52"/>
  <c r="EL713" i="52"/>
  <c r="GF713" i="52" s="1"/>
  <c r="EQ713" i="52"/>
  <c r="ER713" i="52"/>
  <c r="EK713" i="52"/>
  <c r="FY1024" i="52"/>
  <c r="GB1024" i="52"/>
  <c r="GC1024" i="52"/>
  <c r="HZ1024" i="52"/>
  <c r="GG1024" i="52"/>
  <c r="GF1024" i="52"/>
  <c r="FZ1024" i="52"/>
  <c r="GE1024" i="52"/>
  <c r="GA1024" i="52"/>
  <c r="GD1024" i="52"/>
  <c r="GH1024" i="52"/>
  <c r="AC169" i="52"/>
  <c r="EM891" i="52"/>
  <c r="EQ891" i="52"/>
  <c r="ER891" i="52"/>
  <c r="EK891" i="52"/>
  <c r="EL891" i="52"/>
  <c r="HZ891" i="52" s="1"/>
  <c r="EP891" i="52"/>
  <c r="GJ145" i="52"/>
  <c r="GN145" i="52"/>
  <c r="GK145" i="52"/>
  <c r="GL145" i="52"/>
  <c r="GM145" i="52"/>
  <c r="EP309" i="52"/>
  <c r="EK309" i="52"/>
  <c r="EM309" i="52"/>
  <c r="EQ309" i="52"/>
  <c r="ER309" i="52"/>
  <c r="EL309" i="52"/>
  <c r="EO173" i="52"/>
  <c r="EN173" i="52"/>
  <c r="IO728" i="52"/>
  <c r="IE728" i="52"/>
  <c r="ES728" i="52"/>
  <c r="IN728" i="52"/>
  <c r="EN553" i="52"/>
  <c r="EO553" i="52"/>
  <c r="EL473" i="52"/>
  <c r="HZ473" i="52" s="1"/>
  <c r="EK473" i="52"/>
  <c r="EQ473" i="52"/>
  <c r="ER473" i="52"/>
  <c r="EP473" i="52"/>
  <c r="EM473" i="52"/>
  <c r="HZ741" i="52"/>
  <c r="HY288" i="52"/>
  <c r="GR288" i="52"/>
  <c r="GS288" i="52"/>
  <c r="GT288" i="52"/>
  <c r="GQ288" i="52"/>
  <c r="GP288" i="52"/>
  <c r="GU288" i="52"/>
  <c r="EK174" i="52"/>
  <c r="EM174" i="52"/>
  <c r="ER174" i="52"/>
  <c r="EL174" i="52"/>
  <c r="GF174" i="52" s="1"/>
  <c r="EQ174" i="52"/>
  <c r="EP174" i="52"/>
  <c r="EQ650" i="52"/>
  <c r="EL650" i="52"/>
  <c r="EM650" i="52"/>
  <c r="ER650" i="52"/>
  <c r="EK650" i="52"/>
  <c r="EP650" i="52"/>
  <c r="EM894" i="52"/>
  <c r="EQ894" i="52"/>
  <c r="ER894" i="52"/>
  <c r="EK894" i="52"/>
  <c r="EL894" i="52"/>
  <c r="EP894" i="52"/>
  <c r="GK934" i="52"/>
  <c r="GJ934" i="52"/>
  <c r="GN934" i="52"/>
  <c r="GL934" i="52"/>
  <c r="GM934" i="52"/>
  <c r="FV1015" i="52"/>
  <c r="FU1015" i="52"/>
  <c r="EM504" i="52"/>
  <c r="EL504" i="52"/>
  <c r="EK504" i="52"/>
  <c r="EP504" i="52"/>
  <c r="ER504" i="52"/>
  <c r="EQ504" i="52"/>
  <c r="Z689" i="52"/>
  <c r="AA689" i="52"/>
  <c r="EK426" i="52"/>
  <c r="ES566" i="52"/>
  <c r="IE566" i="52"/>
  <c r="IN566" i="52"/>
  <c r="IO566" i="52"/>
  <c r="GW932" i="52"/>
  <c r="GX932" i="52"/>
  <c r="GY932" i="52"/>
  <c r="IE344" i="52"/>
  <c r="ES344" i="52"/>
  <c r="IN344" i="52"/>
  <c r="IO344" i="52"/>
  <c r="EL323" i="52"/>
  <c r="EP323" i="52"/>
  <c r="EK323" i="52"/>
  <c r="EQ323" i="52"/>
  <c r="EM323" i="52"/>
  <c r="ER323" i="52"/>
  <c r="HB459" i="52"/>
  <c r="HF459" i="52"/>
  <c r="HJ459" i="52"/>
  <c r="HD459" i="52"/>
  <c r="HH459" i="52"/>
  <c r="HA459" i="52"/>
  <c r="HG459" i="52"/>
  <c r="HE459" i="52"/>
  <c r="HK459" i="52"/>
  <c r="HI459" i="52"/>
  <c r="HC459" i="52"/>
  <c r="ER448" i="52"/>
  <c r="Z810" i="52"/>
  <c r="AA810" i="52"/>
  <c r="HY745" i="52"/>
  <c r="EO813" i="52"/>
  <c r="EN813" i="52"/>
  <c r="EK893" i="52"/>
  <c r="EL893" i="52"/>
  <c r="HZ893" i="52" s="1"/>
  <c r="EP893" i="52"/>
  <c r="EQ893" i="52"/>
  <c r="EM893" i="52"/>
  <c r="ER893" i="52"/>
  <c r="EQ415" i="52"/>
  <c r="HY701" i="52"/>
  <c r="IF701" i="52" s="1"/>
  <c r="HP439" i="52"/>
  <c r="HQ439" i="52"/>
  <c r="HN439" i="52"/>
  <c r="HM439" i="52"/>
  <c r="HO439" i="52"/>
  <c r="GP395" i="52"/>
  <c r="GT395" i="52"/>
  <c r="GQ395" i="52"/>
  <c r="HY395" i="52"/>
  <c r="IF395" i="52" s="1"/>
  <c r="GS395" i="52"/>
  <c r="GR395" i="52"/>
  <c r="GU395" i="52"/>
  <c r="EO1011" i="52"/>
  <c r="EN1011" i="52"/>
  <c r="GH205" i="52"/>
  <c r="GB205" i="52"/>
  <c r="GA205" i="52"/>
  <c r="GG205" i="52"/>
  <c r="GE205" i="52"/>
  <c r="FY205" i="52"/>
  <c r="GD205" i="52"/>
  <c r="FZ205" i="52"/>
  <c r="GC205" i="52"/>
  <c r="EN1015" i="52"/>
  <c r="EO1015" i="52"/>
  <c r="EL185" i="52"/>
  <c r="ER185" i="52"/>
  <c r="EQ185" i="52"/>
  <c r="EP185" i="52"/>
  <c r="EK185" i="52"/>
  <c r="EM185" i="52"/>
  <c r="EO945" i="52"/>
  <c r="EN945" i="52"/>
  <c r="EM237" i="52"/>
  <c r="EK237" i="52"/>
  <c r="EL237" i="52"/>
  <c r="EP237" i="52"/>
  <c r="ER237" i="52"/>
  <c r="EQ237" i="52"/>
  <c r="HB147" i="52"/>
  <c r="HC147" i="52"/>
  <c r="HH147" i="52"/>
  <c r="HG147" i="52"/>
  <c r="HA147" i="52"/>
  <c r="HK147" i="52"/>
  <c r="HF147" i="52"/>
  <c r="HD147" i="52"/>
  <c r="HI147" i="52"/>
  <c r="HE147" i="52"/>
  <c r="HJ147" i="52"/>
  <c r="HM532" i="52"/>
  <c r="HQ532" i="52"/>
  <c r="HN532" i="52"/>
  <c r="HP532" i="52"/>
  <c r="HO532" i="52"/>
  <c r="HO202" i="52"/>
  <c r="HQ202" i="52"/>
  <c r="HN202" i="52"/>
  <c r="HM202" i="52"/>
  <c r="HP202" i="52"/>
  <c r="ER1048" i="52"/>
  <c r="EK1048" i="52"/>
  <c r="EL1048" i="52"/>
  <c r="HZ1048" i="52" s="1"/>
  <c r="EP1048" i="52"/>
  <c r="EM1048" i="52"/>
  <c r="EQ1048" i="52"/>
  <c r="GB552" i="52"/>
  <c r="FY552" i="52"/>
  <c r="GC552" i="52"/>
  <c r="GH552" i="52"/>
  <c r="FZ552" i="52"/>
  <c r="GE552" i="52"/>
  <c r="GD552" i="52"/>
  <c r="GG552" i="52"/>
  <c r="GA552" i="52"/>
  <c r="HO540" i="52"/>
  <c r="HM540" i="52"/>
  <c r="HQ540" i="52"/>
  <c r="HN540" i="52"/>
  <c r="HP540" i="52"/>
  <c r="AA898" i="52"/>
  <c r="Z898" i="52"/>
  <c r="IO409" i="52"/>
  <c r="ES409" i="52"/>
  <c r="IE409" i="52"/>
  <c r="IN409" i="52"/>
  <c r="EO124" i="52"/>
  <c r="EN124" i="52"/>
  <c r="HZ226" i="52"/>
  <c r="EO639" i="52"/>
  <c r="EN639" i="52"/>
  <c r="AC646" i="52"/>
  <c r="Z459" i="52"/>
  <c r="AA459" i="52"/>
  <c r="IE564" i="52"/>
  <c r="ES564" i="52"/>
  <c r="IN564" i="52"/>
  <c r="IO564" i="52"/>
  <c r="ET582" i="52"/>
  <c r="GF582" i="52"/>
  <c r="ES582" i="52"/>
  <c r="IE582" i="52"/>
  <c r="IN582" i="52"/>
  <c r="IO582" i="52"/>
  <c r="IE465" i="52"/>
  <c r="ES465" i="52"/>
  <c r="IN465" i="52"/>
  <c r="GF465" i="52"/>
  <c r="IO465" i="52"/>
  <c r="FU697" i="52"/>
  <c r="FW697" i="52" s="1"/>
  <c r="FV697" i="52"/>
  <c r="EL1033" i="52"/>
  <c r="EP1033" i="52"/>
  <c r="EK1033" i="52"/>
  <c r="EQ1033" i="52"/>
  <c r="EM1033" i="52"/>
  <c r="ER1033" i="52"/>
  <c r="EQ727" i="52"/>
  <c r="EM727" i="52"/>
  <c r="ER727" i="52"/>
  <c r="EK727" i="52"/>
  <c r="EP727" i="52"/>
  <c r="EL727" i="52"/>
  <c r="GF727" i="52" s="1"/>
  <c r="EN882" i="52"/>
  <c r="EO882" i="52"/>
  <c r="EL541" i="52"/>
  <c r="EP541" i="52"/>
  <c r="EK541" i="52"/>
  <c r="EQ541" i="52"/>
  <c r="EM541" i="52"/>
  <c r="ER541" i="52"/>
  <c r="ES181" i="52"/>
  <c r="IE181" i="52"/>
  <c r="IO181" i="52"/>
  <c r="IN181" i="52"/>
  <c r="EP660" i="52"/>
  <c r="EK660" i="52"/>
  <c r="EQ660" i="52"/>
  <c r="EM660" i="52"/>
  <c r="ER660" i="52"/>
  <c r="EL660" i="52"/>
  <c r="GF660" i="52" s="1"/>
  <c r="EN989" i="52"/>
  <c r="EO989" i="52"/>
  <c r="ER416" i="52"/>
  <c r="HO103" i="52"/>
  <c r="HN103" i="52"/>
  <c r="HP103" i="52"/>
  <c r="HQ103" i="52"/>
  <c r="HM103" i="52"/>
  <c r="EO819" i="52"/>
  <c r="EN819" i="52"/>
  <c r="EP255" i="52"/>
  <c r="ER255" i="52"/>
  <c r="EM255" i="52"/>
  <c r="EQ255" i="52"/>
  <c r="EK255" i="52"/>
  <c r="EL255" i="52"/>
  <c r="GG157" i="52"/>
  <c r="GA157" i="52"/>
  <c r="GE157" i="52"/>
  <c r="FZ157" i="52"/>
  <c r="GH157" i="52"/>
  <c r="GB157" i="52"/>
  <c r="GD157" i="52"/>
  <c r="FY157" i="52"/>
  <c r="GC157" i="52"/>
  <c r="EQ1044" i="52"/>
  <c r="IM927" i="52"/>
  <c r="IE84" i="52"/>
  <c r="ES84" i="52"/>
  <c r="IN84" i="52"/>
  <c r="IO84" i="52"/>
  <c r="IE536" i="52"/>
  <c r="ES536" i="52"/>
  <c r="IN536" i="52"/>
  <c r="ET536" i="52"/>
  <c r="GF536" i="52"/>
  <c r="IO536" i="52"/>
  <c r="EL327" i="52"/>
  <c r="EP327" i="52"/>
  <c r="EK327" i="52"/>
  <c r="EQ327" i="52"/>
  <c r="EM327" i="52"/>
  <c r="ER327" i="52"/>
  <c r="IE580" i="52"/>
  <c r="ES580" i="52"/>
  <c r="IN580" i="52"/>
  <c r="IO580" i="52"/>
  <c r="AA496" i="52"/>
  <c r="Z496" i="52"/>
  <c r="ET217" i="52"/>
  <c r="EK992" i="52"/>
  <c r="GR872" i="52"/>
  <c r="GQ872" i="52"/>
  <c r="GU872" i="52"/>
  <c r="GS872" i="52"/>
  <c r="GP872" i="52"/>
  <c r="GT872" i="52"/>
  <c r="HZ147" i="52"/>
  <c r="IF147" i="52" s="1"/>
  <c r="FU298" i="52"/>
  <c r="FW298" i="52" s="1"/>
  <c r="FV298" i="52"/>
  <c r="ET298" i="52"/>
  <c r="GW213" i="52"/>
  <c r="GY213" i="52"/>
  <c r="GX213" i="52"/>
  <c r="FV214" i="52"/>
  <c r="FU214" i="52"/>
  <c r="FW214" i="52" s="1"/>
  <c r="EO604" i="52"/>
  <c r="EN604" i="52"/>
  <c r="EN400" i="52"/>
  <c r="GX214" i="52"/>
  <c r="GW214" i="52"/>
  <c r="GY214" i="52"/>
  <c r="FV410" i="52"/>
  <c r="FU410" i="52"/>
  <c r="FW410" i="52" s="1"/>
  <c r="ET410" i="52"/>
  <c r="EN1049" i="52"/>
  <c r="HY1049" i="52" s="1"/>
  <c r="EO1049" i="52"/>
  <c r="EL733" i="52"/>
  <c r="HZ733" i="52" s="1"/>
  <c r="EQ733" i="52"/>
  <c r="EM733" i="52"/>
  <c r="ER733" i="52"/>
  <c r="EK733" i="52"/>
  <c r="EP733" i="52"/>
  <c r="AC895" i="52"/>
  <c r="GT144" i="52"/>
  <c r="EK1037" i="52"/>
  <c r="EQ431" i="52"/>
  <c r="AC427" i="52"/>
  <c r="GX144" i="52"/>
  <c r="EL1042" i="52"/>
  <c r="HZ1042" i="52" s="1"/>
  <c r="ER107" i="52"/>
  <c r="EM844" i="52"/>
  <c r="ER844" i="52"/>
  <c r="EP844" i="52"/>
  <c r="EK844" i="52"/>
  <c r="EL844" i="52"/>
  <c r="EQ844" i="52"/>
  <c r="EM773" i="52"/>
  <c r="ER773" i="52"/>
  <c r="EK773" i="52"/>
  <c r="EP773" i="52"/>
  <c r="EL773" i="52"/>
  <c r="GF773" i="52" s="1"/>
  <c r="EQ773" i="52"/>
  <c r="ER728" i="52"/>
  <c r="EK728" i="52"/>
  <c r="EP728" i="52"/>
  <c r="EL728" i="52"/>
  <c r="EQ728" i="52"/>
  <c r="EM728" i="52"/>
  <c r="HY462" i="52"/>
  <c r="EM572" i="52"/>
  <c r="EQ572" i="52"/>
  <c r="ER572" i="52"/>
  <c r="EL572" i="52"/>
  <c r="GF572" i="52" s="1"/>
  <c r="EK572" i="52"/>
  <c r="EP572" i="52"/>
  <c r="GU943" i="52"/>
  <c r="GQ943" i="52"/>
  <c r="HY943" i="52"/>
  <c r="IF943" i="52" s="1"/>
  <c r="GP943" i="52"/>
  <c r="GT943" i="52"/>
  <c r="GS943" i="52"/>
  <c r="GR943" i="52"/>
  <c r="FV218" i="52"/>
  <c r="FU218" i="52"/>
  <c r="FW218" i="52" s="1"/>
  <c r="HE276" i="52"/>
  <c r="HK276" i="52"/>
  <c r="HA276" i="52"/>
  <c r="HG276" i="52"/>
  <c r="HD276" i="52"/>
  <c r="HB276" i="52"/>
  <c r="HI276" i="52"/>
  <c r="HF276" i="52"/>
  <c r="HH276" i="52"/>
  <c r="HJ276" i="52"/>
  <c r="HC276" i="52"/>
  <c r="EK849" i="52"/>
  <c r="ER849" i="52"/>
  <c r="EL849" i="52"/>
  <c r="HZ849" i="52" s="1"/>
  <c r="EP849" i="52"/>
  <c r="EM849" i="52"/>
  <c r="EQ849" i="52"/>
  <c r="IE192" i="52"/>
  <c r="IO192" i="52"/>
  <c r="ES192" i="52"/>
  <c r="IN192" i="52"/>
  <c r="EO796" i="52"/>
  <c r="EN796" i="52"/>
  <c r="EQ945" i="52"/>
  <c r="ER945" i="52"/>
  <c r="EM945" i="52"/>
  <c r="EL945" i="52"/>
  <c r="EP945" i="52"/>
  <c r="EK945" i="52"/>
  <c r="GL453" i="52"/>
  <c r="GM453" i="52"/>
  <c r="GK453" i="52"/>
  <c r="GN453" i="52"/>
  <c r="GJ453" i="52"/>
  <c r="ES172" i="52"/>
  <c r="IE172" i="52"/>
  <c r="IO172" i="52"/>
  <c r="IN172" i="52"/>
  <c r="HG408" i="52"/>
  <c r="HI408" i="52"/>
  <c r="HK408" i="52"/>
  <c r="HH408" i="52"/>
  <c r="HB408" i="52"/>
  <c r="HF408" i="52"/>
  <c r="HJ408" i="52"/>
  <c r="HD408" i="52"/>
  <c r="HE408" i="52"/>
  <c r="HC408" i="52"/>
  <c r="HA408" i="52"/>
  <c r="EK184" i="52"/>
  <c r="EQ184" i="52"/>
  <c r="EM184" i="52"/>
  <c r="EL184" i="52"/>
  <c r="EP184" i="52"/>
  <c r="ER184" i="52"/>
  <c r="ER736" i="52"/>
  <c r="EK736" i="52"/>
  <c r="EP736" i="52"/>
  <c r="EL736" i="52"/>
  <c r="EQ736" i="52"/>
  <c r="EM736" i="52"/>
  <c r="EK258" i="52"/>
  <c r="EL258" i="52"/>
  <c r="EP258" i="52"/>
  <c r="ER258" i="52"/>
  <c r="EQ258" i="52"/>
  <c r="EM258" i="52"/>
  <c r="EO515" i="52"/>
  <c r="EN515" i="52"/>
  <c r="HY738" i="52"/>
  <c r="HZ738" i="52"/>
  <c r="EK369" i="52"/>
  <c r="EL369" i="52"/>
  <c r="EP369" i="52"/>
  <c r="ER369" i="52"/>
  <c r="EM369" i="52"/>
  <c r="EQ369" i="52"/>
  <c r="HN839" i="52"/>
  <c r="HM839" i="52"/>
  <c r="HQ839" i="52"/>
  <c r="HO839" i="52"/>
  <c r="HP839" i="52"/>
  <c r="HV528" i="52"/>
  <c r="HT528" i="52"/>
  <c r="HW528" i="52"/>
  <c r="HS528" i="52"/>
  <c r="HU528" i="52"/>
  <c r="EN1038" i="52"/>
  <c r="EO1038" i="52"/>
  <c r="HY489" i="52"/>
  <c r="ES1046" i="52"/>
  <c r="IO1046" i="52"/>
  <c r="IE1046" i="52"/>
  <c r="ET1046" i="52"/>
  <c r="GF1046" i="52"/>
  <c r="IN1046" i="52"/>
  <c r="EL500" i="52"/>
  <c r="EK500" i="52"/>
  <c r="EM500" i="52"/>
  <c r="EQ500" i="52"/>
  <c r="ER500" i="52"/>
  <c r="EP500" i="52"/>
  <c r="GK418" i="52"/>
  <c r="GL418" i="52"/>
  <c r="GJ418" i="52"/>
  <c r="GN418" i="52"/>
  <c r="GM418" i="52"/>
  <c r="GM974" i="52"/>
  <c r="GJ974" i="52"/>
  <c r="GN974" i="52"/>
  <c r="GL974" i="52"/>
  <c r="GK974" i="52"/>
  <c r="EN287" i="52"/>
  <c r="EO287" i="52"/>
  <c r="EO541" i="52"/>
  <c r="EN541" i="52"/>
  <c r="EN1013" i="52"/>
  <c r="EO1013" i="52"/>
  <c r="EM711" i="52"/>
  <c r="ER711" i="52"/>
  <c r="EK711" i="52"/>
  <c r="EP711" i="52"/>
  <c r="EL711" i="52"/>
  <c r="HZ711" i="52" s="1"/>
  <c r="EQ711" i="52"/>
  <c r="GL435" i="52"/>
  <c r="GJ435" i="52"/>
  <c r="GN435" i="52"/>
  <c r="GM435" i="52"/>
  <c r="GK435" i="52"/>
  <c r="EN482" i="52"/>
  <c r="EO482" i="52"/>
  <c r="GK464" i="52"/>
  <c r="GJ464" i="52"/>
  <c r="GN464" i="52"/>
  <c r="GL464" i="52"/>
  <c r="GM464" i="52"/>
  <c r="EN264" i="52"/>
  <c r="EO264" i="52"/>
  <c r="GK943" i="52"/>
  <c r="GJ943" i="52"/>
  <c r="GN943" i="52"/>
  <c r="GL943" i="52"/>
  <c r="GM943" i="52"/>
  <c r="EO884" i="52"/>
  <c r="EN884" i="52"/>
  <c r="GW183" i="52"/>
  <c r="GX183" i="52"/>
  <c r="GY183" i="52"/>
  <c r="GP153" i="52"/>
  <c r="GU153" i="52"/>
  <c r="GT153" i="52"/>
  <c r="GS153" i="52"/>
  <c r="GQ153" i="52"/>
  <c r="GR153" i="52"/>
  <c r="EN476" i="52"/>
  <c r="EO476" i="52"/>
  <c r="GX155" i="52"/>
  <c r="GW155" i="52"/>
  <c r="GY155" i="52"/>
  <c r="ET693" i="52"/>
  <c r="Z1012" i="52"/>
  <c r="AA1012" i="52"/>
  <c r="ER296" i="52"/>
  <c r="EM296" i="52"/>
  <c r="EL296" i="52"/>
  <c r="EQ296" i="52"/>
  <c r="EP296" i="52"/>
  <c r="EK296" i="52"/>
  <c r="HY724" i="52"/>
  <c r="HZ724" i="52"/>
  <c r="EN229" i="52"/>
  <c r="HE951" i="52"/>
  <c r="HD951" i="52"/>
  <c r="HA951" i="52"/>
  <c r="HH951" i="52"/>
  <c r="HI951" i="52"/>
  <c r="HC951" i="52"/>
  <c r="HF951" i="52"/>
  <c r="HG951" i="52"/>
  <c r="HK951" i="52"/>
  <c r="HB951" i="52"/>
  <c r="HJ951" i="52"/>
  <c r="EN529" i="52"/>
  <c r="EO529" i="52"/>
  <c r="GL979" i="52"/>
  <c r="GK979" i="52"/>
  <c r="GJ979" i="52"/>
  <c r="GN979" i="52"/>
  <c r="GM979" i="52"/>
  <c r="HZ467" i="52"/>
  <c r="EK113" i="52"/>
  <c r="EM113" i="52"/>
  <c r="ER113" i="52"/>
  <c r="EL113" i="52"/>
  <c r="EQ113" i="52"/>
  <c r="EP113" i="52"/>
  <c r="EO881" i="52"/>
  <c r="EN881" i="52"/>
  <c r="EL277" i="52"/>
  <c r="EQ277" i="52"/>
  <c r="EP277" i="52"/>
  <c r="EK277" i="52"/>
  <c r="ER277" i="52"/>
  <c r="EM277" i="52"/>
  <c r="IO198" i="52"/>
  <c r="ES198" i="52"/>
  <c r="IE198" i="52"/>
  <c r="GF198" i="52"/>
  <c r="ET198" i="52"/>
  <c r="IN198" i="52"/>
  <c r="AC201" i="52"/>
  <c r="HY507" i="52"/>
  <c r="HZ507" i="52"/>
  <c r="IE778" i="52"/>
  <c r="ES778" i="52"/>
  <c r="IO778" i="52"/>
  <c r="IN778" i="52"/>
  <c r="HH593" i="52"/>
  <c r="HB593" i="52"/>
  <c r="HA593" i="52"/>
  <c r="HI593" i="52"/>
  <c r="HF593" i="52"/>
  <c r="HK593" i="52"/>
  <c r="HE593" i="52"/>
  <c r="HG593" i="52"/>
  <c r="HC593" i="52"/>
  <c r="HD593" i="52"/>
  <c r="HJ593" i="52"/>
  <c r="HT605" i="52"/>
  <c r="HV605" i="52"/>
  <c r="HW605" i="52"/>
  <c r="HS605" i="52"/>
  <c r="HU605" i="52"/>
  <c r="Z680" i="52"/>
  <c r="AA680" i="52"/>
  <c r="EO359" i="52"/>
  <c r="EN359" i="52"/>
  <c r="EO635" i="52"/>
  <c r="EN635" i="52"/>
  <c r="EM294" i="52"/>
  <c r="EK294" i="52"/>
  <c r="EP294" i="52"/>
  <c r="ER294" i="52"/>
  <c r="EL294" i="52"/>
  <c r="EQ294" i="52"/>
  <c r="EO164" i="52"/>
  <c r="EN164" i="52"/>
  <c r="HU206" i="52"/>
  <c r="HV206" i="52"/>
  <c r="HW206" i="52"/>
  <c r="HT206" i="52"/>
  <c r="HS206" i="52"/>
  <c r="EM971" i="52"/>
  <c r="EN505" i="52"/>
  <c r="EO505" i="52"/>
  <c r="GF218" i="52"/>
  <c r="HS958" i="52"/>
  <c r="HT958" i="52"/>
  <c r="HW958" i="52"/>
  <c r="HV958" i="52"/>
  <c r="HU958" i="52"/>
  <c r="HZ455" i="52"/>
  <c r="HZ527" i="52"/>
  <c r="HY527" i="52"/>
  <c r="HY777" i="52"/>
  <c r="EN731" i="52"/>
  <c r="HY731" i="52" s="1"/>
  <c r="EO731" i="52"/>
  <c r="EO160" i="52"/>
  <c r="EN160" i="52"/>
  <c r="ET395" i="52"/>
  <c r="FV395" i="52"/>
  <c r="FU395" i="52"/>
  <c r="FW395" i="52" s="1"/>
  <c r="EO108" i="52"/>
  <c r="EN108" i="52"/>
  <c r="HT930" i="52"/>
  <c r="HU930" i="52"/>
  <c r="HS930" i="52"/>
  <c r="HW930" i="52"/>
  <c r="HV930" i="52"/>
  <c r="EL619" i="52"/>
  <c r="EP619" i="52"/>
  <c r="EK619" i="52"/>
  <c r="EQ619" i="52"/>
  <c r="EM619" i="52"/>
  <c r="ER619" i="52"/>
  <c r="GF163" i="52"/>
  <c r="IE163" i="52"/>
  <c r="IO163" i="52"/>
  <c r="ES163" i="52"/>
  <c r="IN163" i="52"/>
  <c r="EO293" i="52"/>
  <c r="EN293" i="52"/>
  <c r="GX211" i="52"/>
  <c r="GW211" i="52"/>
  <c r="GY211" i="52"/>
  <c r="AA957" i="52"/>
  <c r="Z957" i="52"/>
  <c r="IE509" i="52"/>
  <c r="ES509" i="52"/>
  <c r="IN509" i="52"/>
  <c r="IO509" i="52"/>
  <c r="EO373" i="52"/>
  <c r="EN373" i="52"/>
  <c r="ES96" i="52"/>
  <c r="IE96" i="52"/>
  <c r="IN96" i="52"/>
  <c r="GF96" i="52"/>
  <c r="ET96" i="52"/>
  <c r="IO96" i="52"/>
  <c r="GR276" i="52"/>
  <c r="GQ276" i="52"/>
  <c r="GP276" i="52"/>
  <c r="GU276" i="52"/>
  <c r="HY276" i="52"/>
  <c r="IF276" i="52" s="1"/>
  <c r="GS276" i="52"/>
  <c r="GT276" i="52"/>
  <c r="ES88" i="52"/>
  <c r="IE88" i="52"/>
  <c r="IN88" i="52"/>
  <c r="IO88" i="52"/>
  <c r="EN470" i="52"/>
  <c r="EO470" i="52"/>
  <c r="EO820" i="52"/>
  <c r="EN820" i="52"/>
  <c r="EQ199" i="52"/>
  <c r="HD104" i="52"/>
  <c r="HC104" i="52"/>
  <c r="HI104" i="52"/>
  <c r="HG104" i="52"/>
  <c r="HH104" i="52"/>
  <c r="HK104" i="52"/>
  <c r="HB104" i="52"/>
  <c r="HE104" i="52"/>
  <c r="HJ104" i="52"/>
  <c r="HA104" i="52"/>
  <c r="HF104" i="52"/>
  <c r="EQ119" i="52"/>
  <c r="EK119" i="52"/>
  <c r="ER119" i="52"/>
  <c r="EL119" i="52"/>
  <c r="EP119" i="52"/>
  <c r="EM119" i="52"/>
  <c r="GL272" i="52"/>
  <c r="GN272" i="52"/>
  <c r="GK272" i="52"/>
  <c r="GJ272" i="52"/>
  <c r="GM272" i="52"/>
  <c r="GE155" i="52"/>
  <c r="FY155" i="52"/>
  <c r="GD155" i="52"/>
  <c r="FZ155" i="52"/>
  <c r="GC155" i="52"/>
  <c r="GH155" i="52"/>
  <c r="GB155" i="52"/>
  <c r="GA155" i="52"/>
  <c r="GG155" i="52"/>
  <c r="EO327" i="52"/>
  <c r="EN327" i="52"/>
  <c r="HM222" i="52"/>
  <c r="HP222" i="52"/>
  <c r="HO222" i="52"/>
  <c r="HQ222" i="52"/>
  <c r="HN222" i="52"/>
  <c r="HI972" i="52"/>
  <c r="HB972" i="52"/>
  <c r="HD972" i="52"/>
  <c r="HF972" i="52"/>
  <c r="HH972" i="52"/>
  <c r="HJ972" i="52"/>
  <c r="HE972" i="52"/>
  <c r="HC972" i="52"/>
  <c r="HG972" i="52"/>
  <c r="HK972" i="52"/>
  <c r="HA972" i="52"/>
  <c r="HJ451" i="52"/>
  <c r="HD451" i="52"/>
  <c r="HH451" i="52"/>
  <c r="HA451" i="52"/>
  <c r="HG451" i="52"/>
  <c r="HE451" i="52"/>
  <c r="HK451" i="52"/>
  <c r="HI451" i="52"/>
  <c r="HC451" i="52"/>
  <c r="HB451" i="52"/>
  <c r="HF451" i="52"/>
  <c r="EN741" i="52"/>
  <c r="EO741" i="52"/>
  <c r="EL322" i="52"/>
  <c r="EK322" i="52"/>
  <c r="ER322" i="52"/>
  <c r="EP322" i="52"/>
  <c r="EM322" i="52"/>
  <c r="EQ322" i="52"/>
  <c r="EN493" i="52"/>
  <c r="EO493" i="52"/>
  <c r="HK210" i="52"/>
  <c r="HF210" i="52"/>
  <c r="HD210" i="52"/>
  <c r="HI210" i="52"/>
  <c r="HE210" i="52"/>
  <c r="HJ210" i="52"/>
  <c r="HB210" i="52"/>
  <c r="HC210" i="52"/>
  <c r="HH210" i="52"/>
  <c r="HG210" i="52"/>
  <c r="HA210" i="52"/>
  <c r="GX832" i="52"/>
  <c r="GY832" i="52"/>
  <c r="GW832" i="52"/>
  <c r="GQ684" i="52"/>
  <c r="GU684" i="52"/>
  <c r="GS684" i="52"/>
  <c r="GP684" i="52"/>
  <c r="GT684" i="52"/>
  <c r="GR684" i="52"/>
  <c r="EO890" i="52"/>
  <c r="EN890" i="52"/>
  <c r="HV843" i="52"/>
  <c r="HW843" i="52"/>
  <c r="HS843" i="52"/>
  <c r="HU843" i="52"/>
  <c r="HT843" i="52"/>
  <c r="HT1043" i="52"/>
  <c r="HU1043" i="52"/>
  <c r="HV1043" i="52"/>
  <c r="HS1043" i="52"/>
  <c r="HW1043" i="52"/>
  <c r="AC1007" i="52"/>
  <c r="EM996" i="52"/>
  <c r="EQ996" i="52"/>
  <c r="ER996" i="52"/>
  <c r="EL996" i="52"/>
  <c r="GF996" i="52" s="1"/>
  <c r="EK996" i="52"/>
  <c r="EP996" i="52"/>
  <c r="Z116" i="52"/>
  <c r="AA116" i="52"/>
  <c r="EM903" i="52"/>
  <c r="EQ903" i="52"/>
  <c r="EL903" i="52"/>
  <c r="EP903" i="52"/>
  <c r="ER903" i="52"/>
  <c r="EK903" i="52"/>
  <c r="HG221" i="52"/>
  <c r="HA221" i="52"/>
  <c r="HK221" i="52"/>
  <c r="HF221" i="52"/>
  <c r="HD221" i="52"/>
  <c r="HI221" i="52"/>
  <c r="HE221" i="52"/>
  <c r="HJ221" i="52"/>
  <c r="HB221" i="52"/>
  <c r="HC221" i="52"/>
  <c r="HH221" i="52"/>
  <c r="EN1000" i="52"/>
  <c r="EO1000" i="52"/>
  <c r="EP76" i="52"/>
  <c r="EM76" i="52"/>
  <c r="ER76" i="52"/>
  <c r="EK76" i="52"/>
  <c r="EQ76" i="52"/>
  <c r="EL76" i="52"/>
  <c r="Z117" i="52"/>
  <c r="AA117" i="52"/>
  <c r="IO87" i="52"/>
  <c r="ES87" i="52"/>
  <c r="IE87" i="52"/>
  <c r="IN87" i="52"/>
  <c r="GK89" i="52"/>
  <c r="GN89" i="52"/>
  <c r="GM89" i="52"/>
  <c r="GL89" i="52"/>
  <c r="GJ89" i="52"/>
  <c r="EN557" i="52"/>
  <c r="EO557" i="52"/>
  <c r="GS166" i="52"/>
  <c r="GR166" i="52"/>
  <c r="GT166" i="52"/>
  <c r="GQ166" i="52"/>
  <c r="GP166" i="52"/>
  <c r="GU166" i="52"/>
  <c r="EO805" i="52"/>
  <c r="EN805" i="52"/>
  <c r="GT298" i="52"/>
  <c r="GQ298" i="52"/>
  <c r="GP298" i="52"/>
  <c r="GU298" i="52"/>
  <c r="HY298" i="52"/>
  <c r="GR298" i="52"/>
  <c r="GS298" i="52"/>
  <c r="EN991" i="52"/>
  <c r="HY991" i="52" s="1"/>
  <c r="EO991" i="52"/>
  <c r="HZ593" i="52"/>
  <c r="IF593" i="52" s="1"/>
  <c r="FV197" i="52"/>
  <c r="FU197" i="52"/>
  <c r="FW197" i="52" s="1"/>
  <c r="Z61" i="52"/>
  <c r="AA61" i="52"/>
  <c r="IO732" i="52"/>
  <c r="IE732" i="52"/>
  <c r="ES732" i="52"/>
  <c r="IN732" i="52"/>
  <c r="EM833" i="52"/>
  <c r="EL833" i="52"/>
  <c r="EP833" i="52"/>
  <c r="ER833" i="52"/>
  <c r="EQ833" i="52"/>
  <c r="EK833" i="52"/>
  <c r="EN452" i="52"/>
  <c r="EO452" i="52"/>
  <c r="EN115" i="52"/>
  <c r="EO115" i="52"/>
  <c r="EQ429" i="52"/>
  <c r="EM429" i="52"/>
  <c r="EK429" i="52"/>
  <c r="EP429" i="52"/>
  <c r="ER429" i="52"/>
  <c r="EL429" i="52"/>
  <c r="HZ1012" i="52"/>
  <c r="HV536" i="52"/>
  <c r="HT536" i="52"/>
  <c r="HW536" i="52"/>
  <c r="HS536" i="52"/>
  <c r="HU536" i="52"/>
  <c r="EK795" i="52"/>
  <c r="EQ795" i="52"/>
  <c r="EL795" i="52"/>
  <c r="EP795" i="52"/>
  <c r="ER795" i="52"/>
  <c r="EM795" i="52"/>
  <c r="EO340" i="52"/>
  <c r="EN340" i="52"/>
  <c r="EN251" i="52"/>
  <c r="EQ193" i="52"/>
  <c r="EM193" i="52"/>
  <c r="EL193" i="52"/>
  <c r="EK193" i="52"/>
  <c r="EP193" i="52"/>
  <c r="ER193" i="52"/>
  <c r="GX354" i="52"/>
  <c r="GW354" i="52"/>
  <c r="GY354" i="52"/>
  <c r="ER175" i="52"/>
  <c r="EL175" i="52"/>
  <c r="EQ175" i="52"/>
  <c r="EP175" i="52"/>
  <c r="EK175" i="52"/>
  <c r="EM175" i="52"/>
  <c r="Z807" i="52"/>
  <c r="AA807" i="52"/>
  <c r="GX968" i="52"/>
  <c r="GY968" i="52"/>
  <c r="GW968" i="52"/>
  <c r="GY292" i="52"/>
  <c r="GX292" i="52"/>
  <c r="GW292" i="52"/>
  <c r="Z119" i="52"/>
  <c r="AA119" i="52"/>
  <c r="EO290" i="52"/>
  <c r="ES168" i="52"/>
  <c r="GF168" i="52"/>
  <c r="IE168" i="52"/>
  <c r="IO168" i="52"/>
  <c r="IN168" i="52"/>
  <c r="HB230" i="52"/>
  <c r="HF230" i="52"/>
  <c r="HJ230" i="52"/>
  <c r="HC230" i="52"/>
  <c r="HI230" i="52"/>
  <c r="HG230" i="52"/>
  <c r="HE230" i="52"/>
  <c r="HK230" i="52"/>
  <c r="HA230" i="52"/>
  <c r="HD230" i="52"/>
  <c r="HH230" i="52"/>
  <c r="EN319" i="52"/>
  <c r="HY319" i="52" s="1"/>
  <c r="EO319" i="52"/>
  <c r="GJ808" i="52"/>
  <c r="GN808" i="52"/>
  <c r="GK808" i="52"/>
  <c r="GM808" i="52"/>
  <c r="GL808" i="52"/>
  <c r="GR233" i="52"/>
  <c r="GQ233" i="52"/>
  <c r="GU233" i="52"/>
  <c r="HY233" i="52"/>
  <c r="GS233" i="52"/>
  <c r="GP233" i="52"/>
  <c r="GT233" i="52"/>
  <c r="ES311" i="52"/>
  <c r="IN311" i="52"/>
  <c r="IE311" i="52"/>
  <c r="IO311" i="52"/>
  <c r="EP159" i="52"/>
  <c r="EM159" i="52"/>
  <c r="EQ159" i="52"/>
  <c r="EK159" i="52"/>
  <c r="ER159" i="52"/>
  <c r="EL159" i="52"/>
  <c r="EL608" i="52"/>
  <c r="HZ608" i="52" s="1"/>
  <c r="EP608" i="52"/>
  <c r="EK608" i="52"/>
  <c r="EQ608" i="52"/>
  <c r="EM608" i="52"/>
  <c r="ER608" i="52"/>
  <c r="EO615" i="52"/>
  <c r="EN615" i="52"/>
  <c r="IL386" i="52"/>
  <c r="IM386" i="52"/>
  <c r="IK386" i="52"/>
  <c r="EN444" i="52"/>
  <c r="EO444" i="52"/>
  <c r="ER620" i="52"/>
  <c r="EL620" i="52"/>
  <c r="EP620" i="52"/>
  <c r="EK620" i="52"/>
  <c r="EQ620" i="52"/>
  <c r="EM620" i="52"/>
  <c r="ER72" i="52"/>
  <c r="EK72" i="52"/>
  <c r="EQ72" i="52"/>
  <c r="EL72" i="52"/>
  <c r="HZ72" i="52" s="1"/>
  <c r="EP72" i="52"/>
  <c r="EM72" i="52"/>
  <c r="ER445" i="52"/>
  <c r="EL445" i="52"/>
  <c r="EQ445" i="52"/>
  <c r="EM445" i="52"/>
  <c r="EK445" i="52"/>
  <c r="EP445" i="52"/>
  <c r="ER568" i="52"/>
  <c r="EK568" i="52"/>
  <c r="EQ568" i="52"/>
  <c r="EL568" i="52"/>
  <c r="EP568" i="52"/>
  <c r="EM568" i="52"/>
  <c r="Z366" i="52"/>
  <c r="AA366" i="52"/>
  <c r="EN723" i="52"/>
  <c r="EO723" i="52"/>
  <c r="HQ215" i="52"/>
  <c r="HN215" i="52"/>
  <c r="HM215" i="52"/>
  <c r="HP215" i="52"/>
  <c r="HO215" i="52"/>
  <c r="GC456" i="52"/>
  <c r="GG456" i="52"/>
  <c r="FZ456" i="52"/>
  <c r="GD456" i="52"/>
  <c r="GH456" i="52"/>
  <c r="GB456" i="52"/>
  <c r="GE456" i="52"/>
  <c r="FY456" i="52"/>
  <c r="GA456" i="52"/>
  <c r="EN622" i="52"/>
  <c r="EO622" i="52"/>
  <c r="ER783" i="52"/>
  <c r="EM783" i="52"/>
  <c r="EK783" i="52"/>
  <c r="EL783" i="52"/>
  <c r="EP783" i="52"/>
  <c r="EQ783" i="52"/>
  <c r="ER654" i="52"/>
  <c r="EM654" i="52"/>
  <c r="EK654" i="52"/>
  <c r="EL654" i="52"/>
  <c r="EQ654" i="52"/>
  <c r="EP654" i="52"/>
  <c r="EK685" i="52"/>
  <c r="EQ685" i="52"/>
  <c r="EM685" i="52"/>
  <c r="EL685" i="52"/>
  <c r="EP685" i="52"/>
  <c r="ER685" i="52"/>
  <c r="EO791" i="52"/>
  <c r="EN791" i="52"/>
  <c r="FY1019" i="52"/>
  <c r="GH1019" i="52"/>
  <c r="GC1019" i="52"/>
  <c r="GA1019" i="52"/>
  <c r="GG1019" i="52"/>
  <c r="GD1019" i="52"/>
  <c r="FZ1019" i="52"/>
  <c r="GE1019" i="52"/>
  <c r="GB1019" i="52"/>
  <c r="EM987" i="52"/>
  <c r="EQ987" i="52"/>
  <c r="ER987" i="52"/>
  <c r="EL987" i="52"/>
  <c r="GF987" i="52" s="1"/>
  <c r="EP987" i="52"/>
  <c r="EK987" i="52"/>
  <c r="GM926" i="52"/>
  <c r="GJ926" i="52"/>
  <c r="GN926" i="52"/>
  <c r="GL926" i="52"/>
  <c r="GK926" i="52"/>
  <c r="EN794" i="52"/>
  <c r="EO794" i="52"/>
  <c r="EN894" i="52"/>
  <c r="EO894" i="52"/>
  <c r="EO570" i="52"/>
  <c r="EN570" i="52"/>
  <c r="HY1003" i="52"/>
  <c r="EM287" i="52"/>
  <c r="EL287" i="52"/>
  <c r="EQ287" i="52"/>
  <c r="EP287" i="52"/>
  <c r="EK287" i="52"/>
  <c r="ER287" i="52"/>
  <c r="HH701" i="52"/>
  <c r="HE701" i="52"/>
  <c r="HB701" i="52"/>
  <c r="HC701" i="52"/>
  <c r="HF701" i="52"/>
  <c r="HJ701" i="52"/>
  <c r="HG701" i="52"/>
  <c r="HK701" i="52"/>
  <c r="HA701" i="52"/>
  <c r="HD701" i="52"/>
  <c r="HI701" i="52"/>
  <c r="EK359" i="52"/>
  <c r="EL359" i="52"/>
  <c r="EP359" i="52"/>
  <c r="ER359" i="52"/>
  <c r="EM359" i="52"/>
  <c r="EQ359" i="52"/>
  <c r="ET143" i="52"/>
  <c r="EO66" i="52"/>
  <c r="EN66" i="52"/>
  <c r="EQ307" i="52"/>
  <c r="ER307" i="52"/>
  <c r="EL307" i="52"/>
  <c r="HZ307" i="52" s="1"/>
  <c r="EP307" i="52"/>
  <c r="EK307" i="52"/>
  <c r="EM307" i="52"/>
  <c r="EO883" i="52"/>
  <c r="EN883" i="52"/>
  <c r="EO806" i="52"/>
  <c r="EN806" i="52"/>
  <c r="HS684" i="52"/>
  <c r="HW684" i="52"/>
  <c r="HV684" i="52"/>
  <c r="HT684" i="52"/>
  <c r="HU684" i="52"/>
  <c r="HY176" i="52"/>
  <c r="GK355" i="52"/>
  <c r="GN355" i="52"/>
  <c r="GJ355" i="52"/>
  <c r="GM355" i="52"/>
  <c r="GL355" i="52"/>
  <c r="EM1014" i="52"/>
  <c r="EK1014" i="52"/>
  <c r="EQ1014" i="52"/>
  <c r="EP1014" i="52"/>
  <c r="ER1014" i="52"/>
  <c r="EL1014" i="52"/>
  <c r="EO201" i="52"/>
  <c r="EN201" i="52"/>
  <c r="EK949" i="52"/>
  <c r="EQ949" i="52"/>
  <c r="EM949" i="52"/>
  <c r="ER949" i="52"/>
  <c r="EL949" i="52"/>
  <c r="EP949" i="52"/>
  <c r="EN607" i="52"/>
  <c r="EO607" i="52"/>
  <c r="GX876" i="52"/>
  <c r="GW876" i="52"/>
  <c r="GY876" i="52"/>
  <c r="IE849" i="52"/>
  <c r="IN849" i="52"/>
  <c r="ES849" i="52"/>
  <c r="GF849" i="52"/>
  <c r="IO849" i="52"/>
  <c r="GH225" i="52"/>
  <c r="GB225" i="52"/>
  <c r="GA225" i="52"/>
  <c r="GG225" i="52"/>
  <c r="GE225" i="52"/>
  <c r="FY225" i="52"/>
  <c r="GD225" i="52"/>
  <c r="FZ225" i="52"/>
  <c r="GC225" i="52"/>
  <c r="GY959" i="52"/>
  <c r="GX959" i="52"/>
  <c r="GW959" i="52"/>
  <c r="FL60" i="52"/>
  <c r="FK60" i="52"/>
  <c r="HV384" i="52"/>
  <c r="HT384" i="52"/>
  <c r="HW384" i="52"/>
  <c r="HS384" i="52"/>
  <c r="HU384" i="52"/>
  <c r="EO612" i="52"/>
  <c r="EN612" i="52"/>
  <c r="EN277" i="52"/>
  <c r="EO277" i="52"/>
  <c r="ER1032" i="52"/>
  <c r="EL1032" i="52"/>
  <c r="EP1032" i="52"/>
  <c r="EQ1032" i="52"/>
  <c r="EK1032" i="52"/>
  <c r="EM1032" i="52"/>
  <c r="HY1034" i="52"/>
  <c r="AA981" i="52"/>
  <c r="Z981" i="52"/>
  <c r="HV1047" i="52"/>
  <c r="HS1047" i="52"/>
  <c r="HW1047" i="52"/>
  <c r="HT1047" i="52"/>
  <c r="HU1047" i="52"/>
  <c r="EO451" i="52"/>
  <c r="EN451" i="52"/>
  <c r="Z731" i="52"/>
  <c r="AA731" i="52"/>
  <c r="ER777" i="52"/>
  <c r="EK777" i="52"/>
  <c r="EP777" i="52"/>
  <c r="EL777" i="52"/>
  <c r="EQ777" i="52"/>
  <c r="EM777" i="52"/>
  <c r="EQ106" i="52"/>
  <c r="EP106" i="52"/>
  <c r="EK106" i="52"/>
  <c r="EM106" i="52"/>
  <c r="ER106" i="52"/>
  <c r="EL106" i="52"/>
  <c r="EN545" i="52"/>
  <c r="EO545" i="52"/>
  <c r="EN437" i="52"/>
  <c r="EO437" i="52"/>
  <c r="IB142" i="52"/>
  <c r="IK142" i="52"/>
  <c r="IE1040" i="52"/>
  <c r="ES1040" i="52"/>
  <c r="IO1040" i="52"/>
  <c r="ET1040" i="52"/>
  <c r="GF1040" i="52"/>
  <c r="IN1040" i="52"/>
  <c r="GW916" i="52"/>
  <c r="GY916" i="52"/>
  <c r="GX916" i="52"/>
  <c r="EQ555" i="52"/>
  <c r="EM555" i="52"/>
  <c r="ER555" i="52"/>
  <c r="EL555" i="52"/>
  <c r="EP555" i="52"/>
  <c r="EK555" i="52"/>
  <c r="ET207" i="52"/>
  <c r="AC299" i="52"/>
  <c r="IE898" i="52"/>
  <c r="ES898" i="52"/>
  <c r="IN898" i="52"/>
  <c r="ET898" i="52"/>
  <c r="GF898" i="52"/>
  <c r="IO898" i="52"/>
  <c r="Z744" i="52"/>
  <c r="AA744" i="52"/>
  <c r="Z652" i="52"/>
  <c r="AA652" i="52"/>
  <c r="EO242" i="52"/>
  <c r="EN242" i="52"/>
  <c r="HZ609" i="52"/>
  <c r="IF609" i="52" s="1"/>
  <c r="HT292" i="52"/>
  <c r="HW292" i="52"/>
  <c r="HS292" i="52"/>
  <c r="HV292" i="52"/>
  <c r="HU292" i="52"/>
  <c r="GS157" i="52"/>
  <c r="GR157" i="52"/>
  <c r="GP157" i="52"/>
  <c r="GT157" i="52"/>
  <c r="GQ157" i="52"/>
  <c r="GU157" i="52"/>
  <c r="EM648" i="52"/>
  <c r="ER648" i="52"/>
  <c r="EL648" i="52"/>
  <c r="EP648" i="52"/>
  <c r="EK648" i="52"/>
  <c r="EQ648" i="52"/>
  <c r="EL638" i="52"/>
  <c r="EP638" i="52"/>
  <c r="EM638" i="52"/>
  <c r="EQ638" i="52"/>
  <c r="EK638" i="52"/>
  <c r="ER638" i="52"/>
  <c r="GC136" i="52"/>
  <c r="GH136" i="52"/>
  <c r="GB136" i="52"/>
  <c r="GA136" i="52"/>
  <c r="GG136" i="52"/>
  <c r="GE136" i="52"/>
  <c r="FY136" i="52"/>
  <c r="GD136" i="52"/>
  <c r="FZ136" i="52"/>
  <c r="FZ877" i="52"/>
  <c r="GB877" i="52"/>
  <c r="GD877" i="52"/>
  <c r="FY877" i="52"/>
  <c r="GC877" i="52"/>
  <c r="GG877" i="52"/>
  <c r="GA877" i="52"/>
  <c r="GE877" i="52"/>
  <c r="GH877" i="52"/>
  <c r="EL717" i="52"/>
  <c r="GF717" i="52" s="1"/>
  <c r="EQ717" i="52"/>
  <c r="EM717" i="52"/>
  <c r="ER717" i="52"/>
  <c r="EK717" i="52"/>
  <c r="EP717" i="52"/>
  <c r="EN301" i="52"/>
  <c r="EO301" i="52"/>
  <c r="EN420" i="52"/>
  <c r="EO420" i="52"/>
  <c r="IN989" i="52"/>
  <c r="IE989" i="52"/>
  <c r="GF989" i="52"/>
  <c r="ES989" i="52"/>
  <c r="IO989" i="52"/>
  <c r="FV904" i="52"/>
  <c r="FU904" i="52"/>
  <c r="FW904" i="52"/>
  <c r="EL176" i="52"/>
  <c r="EK176" i="52"/>
  <c r="EM176" i="52"/>
  <c r="EQ176" i="52"/>
  <c r="EP176" i="52"/>
  <c r="ER176" i="52"/>
  <c r="EP674" i="52"/>
  <c r="EM674" i="52"/>
  <c r="ER674" i="52"/>
  <c r="EQ674" i="52"/>
  <c r="EK674" i="52"/>
  <c r="EL674" i="52"/>
  <c r="EP787" i="52"/>
  <c r="EM787" i="52"/>
  <c r="ER787" i="52"/>
  <c r="EQ787" i="52"/>
  <c r="EK787" i="52"/>
  <c r="EL787" i="52"/>
  <c r="HC413" i="52"/>
  <c r="HD413" i="52"/>
  <c r="HG413" i="52"/>
  <c r="HH413" i="52"/>
  <c r="HK413" i="52"/>
  <c r="HE413" i="52"/>
  <c r="HB413" i="52"/>
  <c r="HF413" i="52"/>
  <c r="HJ413" i="52"/>
  <c r="HA413" i="52"/>
  <c r="HI413" i="52"/>
  <c r="HW211" i="52"/>
  <c r="HT211" i="52"/>
  <c r="HS211" i="52"/>
  <c r="HU211" i="52"/>
  <c r="HV211" i="52"/>
  <c r="Z1033" i="52"/>
  <c r="AA1033" i="52"/>
  <c r="HZ135" i="52"/>
  <c r="IF135" i="52" s="1"/>
  <c r="IE508" i="52"/>
  <c r="ES508" i="52"/>
  <c r="IN508" i="52"/>
  <c r="GF508" i="52"/>
  <c r="IO508" i="52"/>
  <c r="GM149" i="52"/>
  <c r="GJ149" i="52"/>
  <c r="GN149" i="52"/>
  <c r="GK149" i="52"/>
  <c r="GL149" i="52"/>
  <c r="HA968" i="52"/>
  <c r="HI968" i="52"/>
  <c r="HB968" i="52"/>
  <c r="HD968" i="52"/>
  <c r="HF968" i="52"/>
  <c r="HH968" i="52"/>
  <c r="HJ968" i="52"/>
  <c r="HE968" i="52"/>
  <c r="HC968" i="52"/>
  <c r="HG968" i="52"/>
  <c r="HK968" i="52"/>
  <c r="HU876" i="52"/>
  <c r="HV876" i="52"/>
  <c r="HW876" i="52"/>
  <c r="HT876" i="52"/>
  <c r="HS876" i="52"/>
  <c r="Z703" i="52"/>
  <c r="AA703" i="52"/>
  <c r="EP960" i="52"/>
  <c r="EK960" i="52"/>
  <c r="EM960" i="52"/>
  <c r="EQ960" i="52"/>
  <c r="ER960" i="52"/>
  <c r="EL960" i="52"/>
  <c r="EP807" i="52"/>
  <c r="EL807" i="52"/>
  <c r="EM807" i="52"/>
  <c r="EQ807" i="52"/>
  <c r="ER807" i="52"/>
  <c r="EK807" i="52"/>
  <c r="GK569" i="52"/>
  <c r="GM569" i="52"/>
  <c r="GN569" i="52"/>
  <c r="GL569" i="52"/>
  <c r="GJ569" i="52"/>
  <c r="EL964" i="52"/>
  <c r="EP964" i="52"/>
  <c r="EM964" i="52"/>
  <c r="ER964" i="52"/>
  <c r="EK964" i="52"/>
  <c r="EQ964" i="52"/>
  <c r="GE834" i="52"/>
  <c r="GC834" i="52"/>
  <c r="GB834" i="52"/>
  <c r="FY834" i="52"/>
  <c r="FZ834" i="52"/>
  <c r="GD834" i="52"/>
  <c r="GH834" i="52"/>
  <c r="GA834" i="52"/>
  <c r="GG834" i="52"/>
  <c r="HP151" i="52"/>
  <c r="HO151" i="52"/>
  <c r="HQ151" i="52"/>
  <c r="HN151" i="52"/>
  <c r="HM151" i="52"/>
  <c r="EN1037" i="52"/>
  <c r="EO1037" i="52"/>
  <c r="FU1040" i="52"/>
  <c r="FW1040" i="52" s="1"/>
  <c r="FV1040" i="52"/>
  <c r="EN519" i="52"/>
  <c r="HY519" i="52" s="1"/>
  <c r="EO519" i="52"/>
  <c r="AC816" i="52"/>
  <c r="IE494" i="52"/>
  <c r="ES494" i="52"/>
  <c r="IN494" i="52"/>
  <c r="IO494" i="52"/>
  <c r="GY238" i="52"/>
  <c r="GW238" i="52"/>
  <c r="GX238" i="52"/>
  <c r="ES764" i="52"/>
  <c r="IO764" i="52"/>
  <c r="IE764" i="52"/>
  <c r="GF764" i="52"/>
  <c r="IN764" i="52"/>
  <c r="HY638" i="52"/>
  <c r="GP638" i="52"/>
  <c r="GT638" i="52"/>
  <c r="GS638" i="52"/>
  <c r="GU638" i="52"/>
  <c r="GR638" i="52"/>
  <c r="GQ638" i="52"/>
  <c r="FY143" i="52"/>
  <c r="GD143" i="52"/>
  <c r="FZ143" i="52"/>
  <c r="GC143" i="52"/>
  <c r="GH143" i="52"/>
  <c r="GB143" i="52"/>
  <c r="GA143" i="52"/>
  <c r="GG143" i="52"/>
  <c r="GE143" i="52"/>
  <c r="HE304" i="52"/>
  <c r="HK304" i="52"/>
  <c r="HA304" i="52"/>
  <c r="HG304" i="52"/>
  <c r="HD304" i="52"/>
  <c r="HB304" i="52"/>
  <c r="HI304" i="52"/>
  <c r="HF304" i="52"/>
  <c r="HH304" i="52"/>
  <c r="HJ304" i="52"/>
  <c r="HC304" i="52"/>
  <c r="EM483" i="52"/>
  <c r="EQ483" i="52"/>
  <c r="ER483" i="52"/>
  <c r="EL483" i="52"/>
  <c r="HZ483" i="52" s="1"/>
  <c r="EP483" i="52"/>
  <c r="EK483" i="52"/>
  <c r="HY709" i="52"/>
  <c r="EM444" i="52"/>
  <c r="FV220" i="52"/>
  <c r="FU220" i="52"/>
  <c r="FW220" i="52" s="1"/>
  <c r="ET220" i="52"/>
  <c r="EN994" i="52"/>
  <c r="HY994" i="52" s="1"/>
  <c r="EO994" i="52"/>
  <c r="GS930" i="52"/>
  <c r="GQ930" i="52"/>
  <c r="GU930" i="52"/>
  <c r="GT930" i="52"/>
  <c r="GP930" i="52"/>
  <c r="GR930" i="52"/>
  <c r="AA811" i="52"/>
  <c r="Z811" i="52"/>
  <c r="HZ731" i="52"/>
  <c r="EP720" i="52"/>
  <c r="EL720" i="52"/>
  <c r="EQ720" i="52"/>
  <c r="EM720" i="52"/>
  <c r="ER720" i="52"/>
  <c r="EK720" i="52"/>
  <c r="AC853" i="52"/>
  <c r="IE332" i="52"/>
  <c r="ES332" i="52"/>
  <c r="IN332" i="52"/>
  <c r="IO332" i="52"/>
  <c r="IM142" i="52"/>
  <c r="IL142" i="52"/>
  <c r="EM196" i="52"/>
  <c r="EQ196" i="52"/>
  <c r="EK196" i="52"/>
  <c r="ER196" i="52"/>
  <c r="EL196" i="52"/>
  <c r="EP196" i="52"/>
  <c r="HO288" i="52"/>
  <c r="HQ288" i="52"/>
  <c r="HM288" i="52"/>
  <c r="HP288" i="52"/>
  <c r="HN288" i="52"/>
  <c r="GC79" i="52"/>
  <c r="GB79" i="52"/>
  <c r="GH79" i="52"/>
  <c r="FZ79" i="52"/>
  <c r="GF79" i="52"/>
  <c r="GE79" i="52"/>
  <c r="HZ79" i="52"/>
  <c r="GA79" i="52"/>
  <c r="GG79" i="52"/>
  <c r="FY79" i="52"/>
  <c r="GD79" i="52"/>
  <c r="EN311" i="52"/>
  <c r="HY311" i="52" s="1"/>
  <c r="EO311" i="52"/>
  <c r="GA141" i="52"/>
  <c r="GB141" i="52"/>
  <c r="GE141" i="52"/>
  <c r="FY141" i="52"/>
  <c r="GD141" i="52"/>
  <c r="FZ141" i="52"/>
  <c r="GC141" i="52"/>
  <c r="GH141" i="52"/>
  <c r="GG141" i="52"/>
  <c r="HI150" i="52"/>
  <c r="HE150" i="52"/>
  <c r="HJ150" i="52"/>
  <c r="HB150" i="52"/>
  <c r="HC150" i="52"/>
  <c r="HH150" i="52"/>
  <c r="HG150" i="52"/>
  <c r="HF150" i="52"/>
  <c r="HK150" i="52"/>
  <c r="HA150" i="52"/>
  <c r="HD150" i="52"/>
  <c r="GX205" i="52"/>
  <c r="GW205" i="52"/>
  <c r="GY205" i="52"/>
  <c r="EL803" i="52"/>
  <c r="EP803" i="52"/>
  <c r="EQ803" i="52"/>
  <c r="ER803" i="52"/>
  <c r="EK803" i="52"/>
  <c r="EM803" i="52"/>
  <c r="IE1015" i="52"/>
  <c r="ES1015" i="52"/>
  <c r="IO1015" i="52"/>
  <c r="GF1015" i="52"/>
  <c r="IN1015" i="52"/>
  <c r="IM341" i="52"/>
  <c r="IL341" i="52"/>
  <c r="IK341" i="52"/>
  <c r="HW213" i="52"/>
  <c r="HT213" i="52"/>
  <c r="HS213" i="52"/>
  <c r="HU213" i="52"/>
  <c r="HV213" i="52"/>
  <c r="EO936" i="52"/>
  <c r="EN936" i="52"/>
  <c r="HY936" i="52" s="1"/>
  <c r="AC727" i="52"/>
  <c r="GC144" i="52"/>
  <c r="GH144" i="52"/>
  <c r="GB144" i="52"/>
  <c r="GA144" i="52"/>
  <c r="GG144" i="52"/>
  <c r="GE144" i="52"/>
  <c r="FY144" i="52"/>
  <c r="GD144" i="52"/>
  <c r="FZ144" i="52"/>
  <c r="IO1018" i="52"/>
  <c r="IE1018" i="52"/>
  <c r="ES1018" i="52"/>
  <c r="IN1018" i="52"/>
  <c r="IJ390" i="52"/>
  <c r="ET609" i="52"/>
  <c r="GJ139" i="52"/>
  <c r="GN139" i="52"/>
  <c r="GK139" i="52"/>
  <c r="GL139" i="52"/>
  <c r="GM139" i="52"/>
  <c r="EM1017" i="52"/>
  <c r="EO174" i="52"/>
  <c r="EN174" i="52"/>
  <c r="HY174" i="52" s="1"/>
  <c r="GS456" i="52"/>
  <c r="GQ456" i="52"/>
  <c r="GU456" i="52"/>
  <c r="GR456" i="52"/>
  <c r="GP456" i="52"/>
  <c r="GT456" i="52"/>
  <c r="GX139" i="52"/>
  <c r="GW139" i="52"/>
  <c r="GY139" i="52"/>
  <c r="EL123" i="52"/>
  <c r="EP123" i="52"/>
  <c r="EM123" i="52"/>
  <c r="EQ123" i="52"/>
  <c r="EK123" i="52"/>
  <c r="ER123" i="52"/>
  <c r="HV154" i="52"/>
  <c r="HW154" i="52"/>
  <c r="HT154" i="52"/>
  <c r="HS154" i="52"/>
  <c r="HU154" i="52"/>
  <c r="ER417" i="52"/>
  <c r="HZ190" i="52"/>
  <c r="HU207" i="52"/>
  <c r="HV207" i="52"/>
  <c r="HW207" i="52"/>
  <c r="HT207" i="52"/>
  <c r="HS207" i="52"/>
  <c r="GQ698" i="52"/>
  <c r="GU698" i="52"/>
  <c r="GP698" i="52"/>
  <c r="GT698" i="52"/>
  <c r="GR698" i="52"/>
  <c r="GS698" i="52"/>
  <c r="EP97" i="52"/>
  <c r="EM97" i="52"/>
  <c r="EQ97" i="52"/>
  <c r="EL97" i="52"/>
  <c r="GF97" i="52" s="1"/>
  <c r="ER97" i="52"/>
  <c r="EK97" i="52"/>
  <c r="FV784" i="52"/>
  <c r="FU784" i="52"/>
  <c r="FW784" i="52" s="1"/>
  <c r="GK227" i="52"/>
  <c r="GM227" i="52"/>
  <c r="GL227" i="52"/>
  <c r="GJ227" i="52"/>
  <c r="GN227" i="52"/>
  <c r="Z1025" i="52"/>
  <c r="AA1025" i="52"/>
  <c r="EO899" i="52"/>
  <c r="EN899" i="52"/>
  <c r="ET411" i="52"/>
  <c r="FV411" i="52"/>
  <c r="FU411" i="52"/>
  <c r="FW411" i="52" s="1"/>
  <c r="GH1026" i="52"/>
  <c r="FZ1026" i="52"/>
  <c r="FY1026" i="52"/>
  <c r="GB1026" i="52"/>
  <c r="GC1026" i="52"/>
  <c r="HZ1026" i="52"/>
  <c r="GG1026" i="52"/>
  <c r="GF1026" i="52"/>
  <c r="GD1026" i="52"/>
  <c r="GA1026" i="52"/>
  <c r="GE1026" i="52"/>
  <c r="GF972" i="52"/>
  <c r="EL243" i="52"/>
  <c r="ER243" i="52"/>
  <c r="EM243" i="52"/>
  <c r="EK243" i="52"/>
  <c r="EP243" i="52"/>
  <c r="EQ243" i="52"/>
  <c r="IO723" i="52"/>
  <c r="IE723" i="52"/>
  <c r="ES723" i="52"/>
  <c r="GF723" i="52"/>
  <c r="ET723" i="52"/>
  <c r="IN723" i="52"/>
  <c r="AA262" i="52"/>
  <c r="Z262" i="52"/>
  <c r="EO782" i="52"/>
  <c r="EN782" i="52"/>
  <c r="GX165" i="52"/>
  <c r="GY165" i="52"/>
  <c r="GW165" i="52"/>
  <c r="HD501" i="52"/>
  <c r="HH501" i="52"/>
  <c r="HA501" i="52"/>
  <c r="HK501" i="52"/>
  <c r="HE501" i="52"/>
  <c r="HC501" i="52"/>
  <c r="HI501" i="52"/>
  <c r="HG501" i="52"/>
  <c r="HB501" i="52"/>
  <c r="HF501" i="52"/>
  <c r="HJ501" i="52"/>
  <c r="HG219" i="52"/>
  <c r="HF219" i="52"/>
  <c r="HK219" i="52"/>
  <c r="HA219" i="52"/>
  <c r="HD219" i="52"/>
  <c r="HI219" i="52"/>
  <c r="HE219" i="52"/>
  <c r="HJ219" i="52"/>
  <c r="HB219" i="52"/>
  <c r="HC219" i="52"/>
  <c r="HH219" i="52"/>
  <c r="EL496" i="52"/>
  <c r="EK496" i="52"/>
  <c r="ER496" i="52"/>
  <c r="EQ496" i="52"/>
  <c r="EP496" i="52"/>
  <c r="EM496" i="52"/>
  <c r="GK282" i="52"/>
  <c r="GJ282" i="52"/>
  <c r="GM282" i="52"/>
  <c r="GL282" i="52"/>
  <c r="GN282" i="52"/>
  <c r="HY744" i="52"/>
  <c r="EL702" i="52"/>
  <c r="EP702" i="52"/>
  <c r="ER702" i="52"/>
  <c r="EK702" i="52"/>
  <c r="EQ702" i="52"/>
  <c r="EM702" i="52"/>
  <c r="GX342" i="52"/>
  <c r="GW342" i="52"/>
  <c r="GY342" i="52"/>
  <c r="GX203" i="52"/>
  <c r="GW203" i="52"/>
  <c r="GY203" i="52"/>
  <c r="GN969" i="52"/>
  <c r="GL969" i="52"/>
  <c r="GK969" i="52"/>
  <c r="GM969" i="52"/>
  <c r="GJ969" i="52"/>
  <c r="EN733" i="52"/>
  <c r="EO733" i="52"/>
  <c r="HV105" i="52"/>
  <c r="HT105" i="52"/>
  <c r="HU105" i="52"/>
  <c r="HW105" i="52"/>
  <c r="HS105" i="52"/>
  <c r="HU854" i="52"/>
  <c r="HT854" i="52"/>
  <c r="HW854" i="52"/>
  <c r="HV854" i="52"/>
  <c r="HS854" i="52"/>
  <c r="EK251" i="52"/>
  <c r="EL251" i="52"/>
  <c r="EP251" i="52"/>
  <c r="ER251" i="52"/>
  <c r="EM251" i="52"/>
  <c r="EQ251" i="52"/>
  <c r="HC250" i="52"/>
  <c r="HI250" i="52"/>
  <c r="HG250" i="52"/>
  <c r="HE250" i="52"/>
  <c r="HK250" i="52"/>
  <c r="HA250" i="52"/>
  <c r="HD250" i="52"/>
  <c r="HH250" i="52"/>
  <c r="HB250" i="52"/>
  <c r="HF250" i="52"/>
  <c r="HJ250" i="52"/>
  <c r="FL53" i="52"/>
  <c r="FK53" i="52"/>
  <c r="IL236" i="52"/>
  <c r="IM236" i="52"/>
  <c r="IK236" i="52"/>
  <c r="IB236" i="52"/>
  <c r="HU367" i="52"/>
  <c r="HV367" i="52"/>
  <c r="HT367" i="52"/>
  <c r="HS367" i="52"/>
  <c r="HW367" i="52"/>
  <c r="IE991" i="52"/>
  <c r="ES991" i="52"/>
  <c r="IN991" i="52"/>
  <c r="IO991" i="52"/>
  <c r="HN1024" i="52"/>
  <c r="HQ1024" i="52"/>
  <c r="HO1024" i="52"/>
  <c r="HM1024" i="52"/>
  <c r="HP1024" i="52"/>
  <c r="ER305" i="52"/>
  <c r="EL305" i="52"/>
  <c r="EP305" i="52"/>
  <c r="EK305" i="52"/>
  <c r="EM305" i="52"/>
  <c r="EQ305" i="52"/>
  <c r="HP145" i="52"/>
  <c r="HO145" i="52"/>
  <c r="HQ145" i="52"/>
  <c r="HN145" i="52"/>
  <c r="HM145" i="52"/>
  <c r="Z881" i="52"/>
  <c r="AA881" i="52"/>
  <c r="HY935" i="52"/>
  <c r="EN683" i="52"/>
  <c r="EO683" i="52"/>
  <c r="EN574" i="52"/>
  <c r="EO574" i="52"/>
  <c r="EL571" i="52"/>
  <c r="EP571" i="52"/>
  <c r="EK571" i="52"/>
  <c r="EQ571" i="52"/>
  <c r="ER571" i="52"/>
  <c r="EM571" i="52"/>
  <c r="EL646" i="52"/>
  <c r="EK646" i="52"/>
  <c r="ER646" i="52"/>
  <c r="EM646" i="52"/>
  <c r="EQ646" i="52"/>
  <c r="EP646" i="52"/>
  <c r="EQ279" i="52"/>
  <c r="EP279" i="52"/>
  <c r="EK279" i="52"/>
  <c r="ER279" i="52"/>
  <c r="EM279" i="52"/>
  <c r="EL279" i="52"/>
  <c r="IN427" i="52"/>
  <c r="IE427" i="52"/>
  <c r="ES427" i="52"/>
  <c r="IO427" i="52"/>
  <c r="GS843" i="52"/>
  <c r="GR843" i="52"/>
  <c r="GT843" i="52"/>
  <c r="GU843" i="52"/>
  <c r="GQ843" i="52"/>
  <c r="GP843" i="52"/>
  <c r="EQ275" i="52"/>
  <c r="EP275" i="52"/>
  <c r="EK275" i="52"/>
  <c r="ER275" i="52"/>
  <c r="EM275" i="52"/>
  <c r="EL275" i="52"/>
  <c r="GF149" i="52"/>
  <c r="AC770" i="52"/>
  <c r="EN998" i="52"/>
  <c r="HY998" i="52" s="1"/>
  <c r="EO998" i="52"/>
  <c r="EQ757" i="52"/>
  <c r="ER757" i="52"/>
  <c r="EK757" i="52"/>
  <c r="EP757" i="52"/>
  <c r="EM757" i="52"/>
  <c r="EL757" i="52"/>
  <c r="EK262" i="52"/>
  <c r="ER262" i="52"/>
  <c r="EM262" i="52"/>
  <c r="EL262" i="52"/>
  <c r="EQ262" i="52"/>
  <c r="EP262" i="52"/>
  <c r="AC832" i="52"/>
  <c r="EM299" i="52"/>
  <c r="EL299" i="52"/>
  <c r="EQ299" i="52"/>
  <c r="EP299" i="52"/>
  <c r="EK299" i="52"/>
  <c r="ER299" i="52"/>
  <c r="IE998" i="52"/>
  <c r="ES998" i="52"/>
  <c r="IO998" i="52"/>
  <c r="IN998" i="52"/>
  <c r="HU934" i="52"/>
  <c r="HT934" i="52"/>
  <c r="HS934" i="52"/>
  <c r="HW934" i="52"/>
  <c r="HV934" i="52"/>
  <c r="FY1015" i="52"/>
  <c r="GE1015" i="52"/>
  <c r="GC1015" i="52"/>
  <c r="GG1015" i="52"/>
  <c r="FZ1015" i="52"/>
  <c r="GD1015" i="52"/>
  <c r="GH1015" i="52"/>
  <c r="GA1015" i="52"/>
  <c r="GB1015" i="52"/>
  <c r="AC190" i="52"/>
  <c r="EN1020" i="52"/>
  <c r="EO1020" i="52"/>
  <c r="EM426" i="52"/>
  <c r="EO119" i="52"/>
  <c r="EN119" i="52"/>
  <c r="EN494" i="52"/>
  <c r="HY494" i="52" s="1"/>
  <c r="EO494" i="52"/>
  <c r="EK400" i="52"/>
  <c r="ER400" i="52"/>
  <c r="EL400" i="52"/>
  <c r="EM400" i="52"/>
  <c r="EQ400" i="52"/>
  <c r="EP400" i="52"/>
  <c r="ER181" i="52"/>
  <c r="EL181" i="52"/>
  <c r="HZ181" i="52" s="1"/>
  <c r="EQ181" i="52"/>
  <c r="EP181" i="52"/>
  <c r="EK181" i="52"/>
  <c r="EM181" i="52"/>
  <c r="GU932" i="52"/>
  <c r="GT932" i="52"/>
  <c r="GP932" i="52"/>
  <c r="GR932" i="52"/>
  <c r="GS932" i="52"/>
  <c r="GQ932" i="52"/>
  <c r="Z950" i="52"/>
  <c r="AA950" i="52"/>
  <c r="ER798" i="52"/>
  <c r="EM798" i="52"/>
  <c r="EK798" i="52"/>
  <c r="EQ798" i="52"/>
  <c r="EL798" i="52"/>
  <c r="EP798" i="52"/>
  <c r="EN297" i="52"/>
  <c r="EO297" i="52"/>
  <c r="EN62" i="52"/>
  <c r="EO62" i="52"/>
  <c r="HY128" i="52"/>
  <c r="AC446" i="52"/>
  <c r="GP215" i="52"/>
  <c r="GU215" i="52"/>
  <c r="GT215" i="52"/>
  <c r="GS215" i="52"/>
  <c r="GQ215" i="52"/>
  <c r="GR215" i="52"/>
  <c r="EQ405" i="52"/>
  <c r="AA125" i="52"/>
  <c r="Z125" i="52"/>
  <c r="EN187" i="52"/>
  <c r="HY187" i="52" s="1"/>
  <c r="IF187" i="52" s="1"/>
  <c r="IE725" i="52"/>
  <c r="ES725" i="52"/>
  <c r="IO725" i="52"/>
  <c r="IN725" i="52"/>
  <c r="ER745" i="52"/>
  <c r="EK745" i="52"/>
  <c r="EP745" i="52"/>
  <c r="EL745" i="52"/>
  <c r="GF745" i="52" s="1"/>
  <c r="EQ745" i="52"/>
  <c r="EM745" i="52"/>
  <c r="EL988" i="52"/>
  <c r="GF988" i="52" s="1"/>
  <c r="EK988" i="52"/>
  <c r="EQ988" i="52"/>
  <c r="EP988" i="52"/>
  <c r="EM988" i="52"/>
  <c r="ER988" i="52"/>
  <c r="AC519" i="52"/>
  <c r="EO790" i="52"/>
  <c r="EN790" i="52"/>
  <c r="GH439" i="52"/>
  <c r="FY439" i="52"/>
  <c r="GE439" i="52"/>
  <c r="GA439" i="52"/>
  <c r="GC439" i="52"/>
  <c r="GG439" i="52"/>
  <c r="FZ439" i="52"/>
  <c r="GB439" i="52"/>
  <c r="GD439" i="52"/>
  <c r="Z568" i="52"/>
  <c r="AA568" i="52"/>
  <c r="AC1023" i="52"/>
  <c r="Z678" i="52"/>
  <c r="AA678" i="52"/>
  <c r="GX395" i="52"/>
  <c r="GW395" i="52"/>
  <c r="GY395" i="52"/>
  <c r="EO409" i="52"/>
  <c r="EN409" i="52"/>
  <c r="FV205" i="52"/>
  <c r="FU205" i="52"/>
  <c r="FW205" i="52" s="1"/>
  <c r="AA167" i="52"/>
  <c r="Z167" i="52"/>
  <c r="EQ759" i="52"/>
  <c r="EM759" i="52"/>
  <c r="ER759" i="52"/>
  <c r="EK759" i="52"/>
  <c r="EP759" i="52"/>
  <c r="EL759" i="52"/>
  <c r="AC790" i="52"/>
  <c r="IE1043" i="52"/>
  <c r="ES1043" i="52"/>
  <c r="IO1043" i="52"/>
  <c r="GF1043" i="52"/>
  <c r="ET1043" i="52"/>
  <c r="IN1043" i="52"/>
  <c r="AC710" i="52"/>
  <c r="EL389" i="52"/>
  <c r="EP389" i="52"/>
  <c r="ER389" i="52"/>
  <c r="EM389" i="52"/>
  <c r="EQ389" i="52"/>
  <c r="EK389" i="52"/>
  <c r="ES1047" i="52"/>
  <c r="IO1047" i="52"/>
  <c r="IE1047" i="52"/>
  <c r="GF1047" i="52"/>
  <c r="ET1047" i="52"/>
  <c r="IN1047" i="52"/>
  <c r="EN439" i="52"/>
  <c r="EO439" i="52"/>
  <c r="EN309" i="52"/>
  <c r="HY309" i="52" s="1"/>
  <c r="EO309" i="52"/>
  <c r="GL532" i="52"/>
  <c r="GM532" i="52"/>
  <c r="GJ532" i="52"/>
  <c r="GK532" i="52"/>
  <c r="GN532" i="52"/>
  <c r="GA202" i="52"/>
  <c r="GG202" i="52"/>
  <c r="GE202" i="52"/>
  <c r="FY202" i="52"/>
  <c r="GD202" i="52"/>
  <c r="FZ202" i="52"/>
  <c r="GC202" i="52"/>
  <c r="GH202" i="52"/>
  <c r="GB202" i="52"/>
  <c r="ER574" i="52"/>
  <c r="EK574" i="52"/>
  <c r="EL574" i="52"/>
  <c r="EP574" i="52"/>
  <c r="EQ574" i="52"/>
  <c r="EM574" i="52"/>
  <c r="ER936" i="52"/>
  <c r="EK936" i="52"/>
  <c r="EP936" i="52"/>
  <c r="EM936" i="52"/>
  <c r="EQ936" i="52"/>
  <c r="EL936" i="52"/>
  <c r="HZ936" i="52" s="1"/>
  <c r="EN421" i="52"/>
  <c r="EO421" i="52"/>
  <c r="EQ770" i="52"/>
  <c r="EM770" i="52"/>
  <c r="ER770" i="52"/>
  <c r="EK770" i="52"/>
  <c r="EP770" i="52"/>
  <c r="EL770" i="52"/>
  <c r="HZ770" i="52" s="1"/>
  <c r="EO699" i="52"/>
  <c r="EN699" i="52"/>
  <c r="ER343" i="52"/>
  <c r="EL343" i="52"/>
  <c r="EP343" i="52"/>
  <c r="EK343" i="52"/>
  <c r="EQ343" i="52"/>
  <c r="EM343" i="52"/>
  <c r="FV540" i="52"/>
  <c r="FU540" i="52"/>
  <c r="FW540" i="52" s="1"/>
  <c r="ET540" i="52"/>
  <c r="HY409" i="52"/>
  <c r="HZ409" i="52"/>
  <c r="IO765" i="52"/>
  <c r="IE765" i="52"/>
  <c r="ES765" i="52"/>
  <c r="IN765" i="52"/>
  <c r="EQ616" i="52"/>
  <c r="EM616" i="52"/>
  <c r="ER616" i="52"/>
  <c r="EL616" i="52"/>
  <c r="EP616" i="52"/>
  <c r="EK616" i="52"/>
  <c r="HY498" i="52"/>
  <c r="HY564" i="52"/>
  <c r="EO630" i="52"/>
  <c r="EN630" i="52"/>
  <c r="HY993" i="52"/>
  <c r="IF993" i="52" s="1"/>
  <c r="HZ993" i="52"/>
  <c r="HY582" i="52"/>
  <c r="HZ582" i="52"/>
  <c r="GL697" i="52"/>
  <c r="GJ697" i="52"/>
  <c r="GK697" i="52"/>
  <c r="GM697" i="52"/>
  <c r="GN697" i="52"/>
  <c r="EQ1013" i="52"/>
  <c r="ER1013" i="52"/>
  <c r="EL1013" i="52"/>
  <c r="EK1013" i="52"/>
  <c r="EP1013" i="52"/>
  <c r="EM1013" i="52"/>
  <c r="EM260" i="52"/>
  <c r="EK260" i="52"/>
  <c r="EL260" i="52"/>
  <c r="EP260" i="52"/>
  <c r="ER260" i="52"/>
  <c r="EQ260" i="52"/>
  <c r="EP416" i="52"/>
  <c r="EO865" i="52"/>
  <c r="EN865" i="52"/>
  <c r="HY865" i="52" s="1"/>
  <c r="EN190" i="52"/>
  <c r="ET190" i="52" s="1"/>
  <c r="FV157" i="52"/>
  <c r="FU157" i="52"/>
  <c r="FW157" i="52" s="1"/>
  <c r="IJ329" i="52"/>
  <c r="IL329" i="52"/>
  <c r="IB329" i="52"/>
  <c r="IM329" i="52"/>
  <c r="IK329" i="52"/>
  <c r="EM1044" i="52"/>
  <c r="IL927" i="52"/>
  <c r="EP580" i="52"/>
  <c r="EM580" i="52"/>
  <c r="ER580" i="52"/>
  <c r="EQ580" i="52"/>
  <c r="EK580" i="52"/>
  <c r="EL580" i="52"/>
  <c r="GF580" i="52" s="1"/>
  <c r="IE774" i="52"/>
  <c r="ES774" i="52"/>
  <c r="IO774" i="52"/>
  <c r="IN774" i="52"/>
  <c r="ES491" i="52"/>
  <c r="IN491" i="52"/>
  <c r="IE491" i="52"/>
  <c r="IO491" i="52"/>
  <c r="HY536" i="52"/>
  <c r="HZ536" i="52"/>
  <c r="ER888" i="52"/>
  <c r="EP888" i="52"/>
  <c r="EK888" i="52"/>
  <c r="EL888" i="52"/>
  <c r="GF888" i="52" s="1"/>
  <c r="EQ888" i="52"/>
  <c r="EM888" i="52"/>
  <c r="EP295" i="52"/>
  <c r="EK295" i="52"/>
  <c r="ER295" i="52"/>
  <c r="EM295" i="52"/>
  <c r="EL295" i="52"/>
  <c r="EQ295" i="52"/>
  <c r="EQ412" i="52"/>
  <c r="EP412" i="52"/>
  <c r="EK412" i="52"/>
  <c r="ER412" i="52"/>
  <c r="EL412" i="52"/>
  <c r="EM412" i="52"/>
  <c r="GF217" i="52"/>
  <c r="EM522" i="52"/>
  <c r="EP522" i="52"/>
  <c r="ER522" i="52"/>
  <c r="EL522" i="52"/>
  <c r="GF522" i="52" s="1"/>
  <c r="EK522" i="52"/>
  <c r="EQ522" i="52"/>
  <c r="EO286" i="52"/>
  <c r="EN861" i="52"/>
  <c r="EO861" i="52"/>
  <c r="EL992" i="52"/>
  <c r="GF992" i="52" s="1"/>
  <c r="EO809" i="52"/>
  <c r="EN809" i="52"/>
  <c r="GW872" i="52"/>
  <c r="GY872" i="52"/>
  <c r="GX872" i="52"/>
  <c r="EQ80" i="52"/>
  <c r="EL80" i="52"/>
  <c r="EP80" i="52"/>
  <c r="EM80" i="52"/>
  <c r="ER80" i="52"/>
  <c r="EK80" i="52"/>
  <c r="GF298" i="52"/>
  <c r="GB298" i="52"/>
  <c r="HZ298" i="52"/>
  <c r="GG298" i="52"/>
  <c r="FY298" i="52"/>
  <c r="GE298" i="52"/>
  <c r="FZ298" i="52"/>
  <c r="GC298" i="52"/>
  <c r="GD298" i="52"/>
  <c r="GH298" i="52"/>
  <c r="GA298" i="52"/>
  <c r="IN556" i="52"/>
  <c r="IE556" i="52"/>
  <c r="ES556" i="52"/>
  <c r="IO556" i="52"/>
  <c r="EK377" i="52"/>
  <c r="EL377" i="52"/>
  <c r="EP377" i="52"/>
  <c r="ER377" i="52"/>
  <c r="EM377" i="52"/>
  <c r="EQ377" i="52"/>
  <c r="HZ511" i="52"/>
  <c r="GU144" i="52"/>
  <c r="ER1037" i="52"/>
  <c r="AC622" i="52"/>
  <c r="AC339" i="52"/>
  <c r="IL266" i="52"/>
  <c r="EK1042" i="52"/>
  <c r="FL15" i="52"/>
  <c r="AC290" i="52"/>
  <c r="IE462" i="52"/>
  <c r="ES462" i="52"/>
  <c r="IN462" i="52"/>
  <c r="GF462" i="52"/>
  <c r="IO462" i="52"/>
  <c r="GF448" i="52"/>
  <c r="IN448" i="52"/>
  <c r="IE448" i="52"/>
  <c r="ES448" i="52"/>
  <c r="IO448" i="52"/>
  <c r="EO759" i="52"/>
  <c r="EN759" i="52"/>
  <c r="HU209" i="52"/>
  <c r="HV209" i="52"/>
  <c r="HW209" i="52"/>
  <c r="HT209" i="52"/>
  <c r="HS209" i="52"/>
  <c r="HI218" i="52"/>
  <c r="HE218" i="52"/>
  <c r="HJ218" i="52"/>
  <c r="HB218" i="52"/>
  <c r="HC218" i="52"/>
  <c r="HH218" i="52"/>
  <c r="HG218" i="52"/>
  <c r="HA218" i="52"/>
  <c r="HK218" i="52"/>
  <c r="HF218" i="52"/>
  <c r="HD218" i="52"/>
  <c r="HP276" i="52"/>
  <c r="HN276" i="52"/>
  <c r="HO276" i="52"/>
  <c r="HQ276" i="52"/>
  <c r="HM276" i="52"/>
  <c r="IE746" i="52"/>
  <c r="ES746" i="52"/>
  <c r="IO746" i="52"/>
  <c r="IN746" i="52"/>
  <c r="EQ399" i="52"/>
  <c r="EK399" i="52"/>
  <c r="ER399" i="52"/>
  <c r="EM399" i="52"/>
  <c r="EP399" i="52"/>
  <c r="EL399" i="52"/>
  <c r="FU453" i="52"/>
  <c r="FW453" i="52" s="1"/>
  <c r="FV453" i="52"/>
  <c r="IB633" i="52"/>
  <c r="IK633" i="52"/>
  <c r="HK148" i="52"/>
  <c r="HF148" i="52"/>
  <c r="HD148" i="52"/>
  <c r="HI148" i="52"/>
  <c r="HE148" i="52"/>
  <c r="HJ148" i="52"/>
  <c r="HB148" i="52"/>
  <c r="HC148" i="52"/>
  <c r="HH148" i="52"/>
  <c r="HG148" i="52"/>
  <c r="HA148" i="52"/>
  <c r="HD212" i="52"/>
  <c r="HI212" i="52"/>
  <c r="HE212" i="52"/>
  <c r="HJ212" i="52"/>
  <c r="HB212" i="52"/>
  <c r="HC212" i="52"/>
  <c r="HH212" i="52"/>
  <c r="HG212" i="52"/>
  <c r="HF212" i="52"/>
  <c r="HK212" i="52"/>
  <c r="HA212" i="52"/>
  <c r="EN900" i="52"/>
  <c r="EO900" i="52"/>
  <c r="HO408" i="52"/>
  <c r="HM408" i="52"/>
  <c r="HN408" i="52"/>
  <c r="HQ408" i="52"/>
  <c r="HP408" i="52"/>
  <c r="HZ1004" i="52"/>
  <c r="IE1007" i="52"/>
  <c r="ES1007" i="52"/>
  <c r="IO1007" i="52"/>
  <c r="IN1007" i="52"/>
  <c r="AC767" i="52"/>
  <c r="Z281" i="52"/>
  <c r="AA281" i="52"/>
  <c r="GK839" i="52"/>
  <c r="GM839" i="52"/>
  <c r="GJ839" i="52"/>
  <c r="GN839" i="52"/>
  <c r="GL839" i="52"/>
  <c r="GJ528" i="52"/>
  <c r="GK528" i="52"/>
  <c r="GN528" i="52"/>
  <c r="GL528" i="52"/>
  <c r="GM528" i="52"/>
  <c r="ES489" i="52"/>
  <c r="IN489" i="52"/>
  <c r="IE489" i="52"/>
  <c r="IO489" i="52"/>
  <c r="GK693" i="52"/>
  <c r="GM693" i="52"/>
  <c r="GN693" i="52"/>
  <c r="GJ693" i="52"/>
  <c r="GL693" i="52"/>
  <c r="EM630" i="52"/>
  <c r="ER630" i="52"/>
  <c r="EQ630" i="52"/>
  <c r="EK630" i="52"/>
  <c r="EL630" i="52"/>
  <c r="EP630" i="52"/>
  <c r="IE740" i="52"/>
  <c r="ES740" i="52"/>
  <c r="IO740" i="52"/>
  <c r="GF740" i="52"/>
  <c r="IN740" i="52"/>
  <c r="HO418" i="52"/>
  <c r="HP418" i="52"/>
  <c r="HQ418" i="52"/>
  <c r="HN418" i="52"/>
  <c r="HM418" i="52"/>
  <c r="IE766" i="52"/>
  <c r="ES766" i="52"/>
  <c r="IO766" i="52"/>
  <c r="GF766" i="52"/>
  <c r="IN766" i="52"/>
  <c r="EK112" i="52"/>
  <c r="EM112" i="52"/>
  <c r="ER112" i="52"/>
  <c r="EL112" i="52"/>
  <c r="EQ112" i="52"/>
  <c r="EP112" i="52"/>
  <c r="Z285" i="52"/>
  <c r="AA285" i="52"/>
  <c r="HS1041" i="52"/>
  <c r="HW1041" i="52"/>
  <c r="HT1041" i="52"/>
  <c r="HU1041" i="52"/>
  <c r="HV1041" i="52"/>
  <c r="HO435" i="52"/>
  <c r="HP435" i="52"/>
  <c r="HQ435" i="52"/>
  <c r="HN435" i="52"/>
  <c r="HM435" i="52"/>
  <c r="EO478" i="52"/>
  <c r="EN478" i="52"/>
  <c r="HY478" i="52" s="1"/>
  <c r="GP154" i="52"/>
  <c r="GU154" i="52"/>
  <c r="GT154" i="52"/>
  <c r="HY154" i="52"/>
  <c r="IF154" i="52" s="1"/>
  <c r="GS154" i="52"/>
  <c r="GQ154" i="52"/>
  <c r="GR154" i="52"/>
  <c r="IE776" i="52"/>
  <c r="ES776" i="52"/>
  <c r="IO776" i="52"/>
  <c r="IN776" i="52"/>
  <c r="HU943" i="52"/>
  <c r="HT943" i="52"/>
  <c r="HW943" i="52"/>
  <c r="HS943" i="52"/>
  <c r="HV943" i="52"/>
  <c r="EN316" i="52"/>
  <c r="HY316" i="52" s="1"/>
  <c r="EO316" i="52"/>
  <c r="IL942" i="52"/>
  <c r="IM942" i="52"/>
  <c r="EN888" i="52"/>
  <c r="HY888" i="52" s="1"/>
  <c r="EO888" i="52"/>
  <c r="EN265" i="52"/>
  <c r="EO265" i="52"/>
  <c r="ES1008" i="52"/>
  <c r="IE1008" i="52"/>
  <c r="IN1008" i="52"/>
  <c r="IO1008" i="52"/>
  <c r="HD424" i="52"/>
  <c r="HI424" i="52"/>
  <c r="HE424" i="52"/>
  <c r="HK424" i="52"/>
  <c r="HC424" i="52"/>
  <c r="HB424" i="52"/>
  <c r="HH424" i="52"/>
  <c r="HF424" i="52"/>
  <c r="HA424" i="52"/>
  <c r="HJ424" i="52"/>
  <c r="HG424" i="52"/>
  <c r="EN291" i="52"/>
  <c r="EO291" i="52"/>
  <c r="GY153" i="52"/>
  <c r="GX153" i="52"/>
  <c r="GW153" i="52"/>
  <c r="GF693" i="52"/>
  <c r="EK493" i="52"/>
  <c r="EM493" i="52"/>
  <c r="EQ493" i="52"/>
  <c r="ER493" i="52"/>
  <c r="EL493" i="52"/>
  <c r="GF493" i="52" s="1"/>
  <c r="EP493" i="52"/>
  <c r="ER433" i="52"/>
  <c r="EL433" i="52"/>
  <c r="EQ433" i="52"/>
  <c r="EM433" i="52"/>
  <c r="EK433" i="52"/>
  <c r="EP433" i="52"/>
  <c r="GE951" i="52"/>
  <c r="GF951" i="52"/>
  <c r="FZ951" i="52"/>
  <c r="GH951" i="52"/>
  <c r="GC951" i="52"/>
  <c r="GD951" i="52"/>
  <c r="GG951" i="52"/>
  <c r="GB951" i="52"/>
  <c r="FY951" i="52"/>
  <c r="GA951" i="52"/>
  <c r="HZ951" i="52"/>
  <c r="AC73" i="52"/>
  <c r="EO172" i="52"/>
  <c r="EN172" i="52"/>
  <c r="HY172" i="52" s="1"/>
  <c r="HZ514" i="52"/>
  <c r="HY514" i="52"/>
  <c r="EP319" i="52"/>
  <c r="ER319" i="52"/>
  <c r="EL319" i="52"/>
  <c r="EM319" i="52"/>
  <c r="EK319" i="52"/>
  <c r="EQ319" i="52"/>
  <c r="HM979" i="52"/>
  <c r="HN979" i="52"/>
  <c r="HQ979" i="52"/>
  <c r="HO979" i="52"/>
  <c r="HP979" i="52"/>
  <c r="AC778" i="52"/>
  <c r="ES467" i="52"/>
  <c r="IN467" i="52"/>
  <c r="IE467" i="52"/>
  <c r="GF467" i="52"/>
  <c r="IO467" i="52"/>
  <c r="IE507" i="52"/>
  <c r="ES507" i="52"/>
  <c r="IN507" i="52"/>
  <c r="ET507" i="52"/>
  <c r="GF507" i="52"/>
  <c r="IO507" i="52"/>
  <c r="EN422" i="52"/>
  <c r="HY422" i="52" s="1"/>
  <c r="EO422" i="52"/>
  <c r="GQ1026" i="52"/>
  <c r="GU1026" i="52"/>
  <c r="GP1026" i="52"/>
  <c r="GS1026" i="52"/>
  <c r="GR1026" i="52"/>
  <c r="GT1026" i="52"/>
  <c r="HY1026" i="52"/>
  <c r="EQ792" i="52"/>
  <c r="ER792" i="52"/>
  <c r="EM792" i="52"/>
  <c r="EK792" i="52"/>
  <c r="EL792" i="52"/>
  <c r="EP792" i="52"/>
  <c r="EO725" i="52"/>
  <c r="EN725" i="52"/>
  <c r="HM593" i="52"/>
  <c r="HQ593" i="52"/>
  <c r="HN593" i="52"/>
  <c r="HO593" i="52"/>
  <c r="HP593" i="52"/>
  <c r="GL605" i="52"/>
  <c r="GM605" i="52"/>
  <c r="GJ605" i="52"/>
  <c r="GN605" i="52"/>
  <c r="GK605" i="52"/>
  <c r="ER375" i="52"/>
  <c r="EM375" i="52"/>
  <c r="EQ375" i="52"/>
  <c r="EK375" i="52"/>
  <c r="EL375" i="52"/>
  <c r="EP375" i="52"/>
  <c r="GJ206" i="52"/>
  <c r="GN206" i="52"/>
  <c r="GK206" i="52"/>
  <c r="GL206" i="52"/>
  <c r="GM206" i="52"/>
  <c r="GH971" i="52"/>
  <c r="GA971" i="52"/>
  <c r="GE971" i="52"/>
  <c r="GB971" i="52"/>
  <c r="GC971" i="52"/>
  <c r="FY971" i="52"/>
  <c r="FZ971" i="52"/>
  <c r="GG971" i="52"/>
  <c r="GD971" i="52"/>
  <c r="EM557" i="52"/>
  <c r="ER557" i="52"/>
  <c r="EL557" i="52"/>
  <c r="EP557" i="52"/>
  <c r="EK557" i="52"/>
  <c r="EQ557" i="52"/>
  <c r="HM958" i="52"/>
  <c r="HQ958" i="52"/>
  <c r="HP958" i="52"/>
  <c r="HO958" i="52"/>
  <c r="HN958" i="52"/>
  <c r="IN455" i="52"/>
  <c r="IE455" i="52"/>
  <c r="ES455" i="52"/>
  <c r="GF455" i="52"/>
  <c r="IO455" i="52"/>
  <c r="ES527" i="52"/>
  <c r="IE527" i="52"/>
  <c r="IN527" i="52"/>
  <c r="ET527" i="52"/>
  <c r="GF527" i="52"/>
  <c r="IO527" i="52"/>
  <c r="EK755" i="52"/>
  <c r="EP755" i="52"/>
  <c r="EL755" i="52"/>
  <c r="EQ755" i="52"/>
  <c r="EM755" i="52"/>
  <c r="ER755" i="52"/>
  <c r="Z324" i="52"/>
  <c r="AA324" i="52"/>
  <c r="EO455" i="52"/>
  <c r="EN455" i="52"/>
  <c r="HY455" i="52" s="1"/>
  <c r="HO395" i="52"/>
  <c r="HN395" i="52"/>
  <c r="HQ395" i="52"/>
  <c r="HM395" i="52"/>
  <c r="HP395" i="52"/>
  <c r="EN517" i="52"/>
  <c r="HY517" i="52" s="1"/>
  <c r="EO517" i="52"/>
  <c r="EQ1021" i="52"/>
  <c r="EK1021" i="52"/>
  <c r="EP1021" i="52"/>
  <c r="EL1021" i="52"/>
  <c r="ER1021" i="52"/>
  <c r="EM1021" i="52"/>
  <c r="EN296" i="52"/>
  <c r="EO296" i="52"/>
  <c r="GX222" i="52"/>
  <c r="GW222" i="52"/>
  <c r="GY222" i="52"/>
  <c r="ER479" i="52"/>
  <c r="EP479" i="52"/>
  <c r="EL479" i="52"/>
  <c r="EK479" i="52"/>
  <c r="EQ479" i="52"/>
  <c r="EM479" i="52"/>
  <c r="EM998" i="52"/>
  <c r="EQ998" i="52"/>
  <c r="ER998" i="52"/>
  <c r="EL998" i="52"/>
  <c r="HZ998" i="52" s="1"/>
  <c r="EK998" i="52"/>
  <c r="EP998" i="52"/>
  <c r="GY276" i="52"/>
  <c r="GX276" i="52"/>
  <c r="GW276" i="52"/>
  <c r="IE932" i="52"/>
  <c r="ES932" i="52"/>
  <c r="IO932" i="52"/>
  <c r="ET932" i="52"/>
  <c r="GF932" i="52"/>
  <c r="IN932" i="52"/>
  <c r="ER956" i="52"/>
  <c r="EQ956" i="52"/>
  <c r="EL956" i="52"/>
  <c r="EP956" i="52"/>
  <c r="EK956" i="52"/>
  <c r="EM956" i="52"/>
  <c r="EO347" i="52"/>
  <c r="EN347" i="52"/>
  <c r="HP104" i="52"/>
  <c r="HQ104" i="52"/>
  <c r="HM104" i="52"/>
  <c r="HO104" i="52"/>
  <c r="HN104" i="52"/>
  <c r="EM1020" i="52"/>
  <c r="EQ1020" i="52"/>
  <c r="EL1020" i="52"/>
  <c r="ER1020" i="52"/>
  <c r="EP1020" i="52"/>
  <c r="EK1020" i="52"/>
  <c r="GF268" i="52"/>
  <c r="FZ268" i="52"/>
  <c r="GC268" i="52"/>
  <c r="GD268" i="52"/>
  <c r="GH268" i="52"/>
  <c r="GA268" i="52"/>
  <c r="GB268" i="52"/>
  <c r="GG268" i="52"/>
  <c r="FY268" i="52"/>
  <c r="GE268" i="52"/>
  <c r="HZ268" i="52"/>
  <c r="GU528" i="52"/>
  <c r="GR528" i="52"/>
  <c r="GQ528" i="52"/>
  <c r="GS528" i="52"/>
  <c r="GP528" i="52"/>
  <c r="GT528" i="52"/>
  <c r="HS272" i="52"/>
  <c r="HV272" i="52"/>
  <c r="HU272" i="52"/>
  <c r="HT272" i="52"/>
  <c r="HW272" i="52"/>
  <c r="FV155" i="52"/>
  <c r="FU155" i="52"/>
  <c r="FW155" i="52" s="1"/>
  <c r="Z297" i="52"/>
  <c r="AA297" i="52"/>
  <c r="HZ316" i="52"/>
  <c r="EQ913" i="52"/>
  <c r="ER913" i="52"/>
  <c r="EK913" i="52"/>
  <c r="EL913" i="52"/>
  <c r="EP913" i="52"/>
  <c r="EM913" i="52"/>
  <c r="EN1045" i="52"/>
  <c r="HY1045" i="52" s="1"/>
  <c r="EO1045" i="52"/>
  <c r="FZ451" i="52"/>
  <c r="GD451" i="52"/>
  <c r="GH451" i="52"/>
  <c r="GB451" i="52"/>
  <c r="FY451" i="52"/>
  <c r="GA451" i="52"/>
  <c r="GC451" i="52"/>
  <c r="GE451" i="52"/>
  <c r="GG451" i="52"/>
  <c r="EL291" i="52"/>
  <c r="EQ291" i="52"/>
  <c r="EP291" i="52"/>
  <c r="EK291" i="52"/>
  <c r="ER291" i="52"/>
  <c r="EM291" i="52"/>
  <c r="EK788" i="52"/>
  <c r="EM788" i="52"/>
  <c r="EL788" i="52"/>
  <c r="EP788" i="52"/>
  <c r="ER788" i="52"/>
  <c r="EQ788" i="52"/>
  <c r="HU210" i="52"/>
  <c r="HV210" i="52"/>
  <c r="HW210" i="52"/>
  <c r="HT210" i="52"/>
  <c r="HS210" i="52"/>
  <c r="GQ832" i="52"/>
  <c r="GP832" i="52"/>
  <c r="GT832" i="52"/>
  <c r="GR832" i="52"/>
  <c r="GU832" i="52"/>
  <c r="GS832" i="52"/>
  <c r="GY684" i="52"/>
  <c r="GW684" i="52"/>
  <c r="GX684" i="52"/>
  <c r="FV843" i="52"/>
  <c r="FU843" i="52"/>
  <c r="FW843" i="52" s="1"/>
  <c r="EO433" i="52"/>
  <c r="EN433" i="52"/>
  <c r="AC1011" i="52"/>
  <c r="HM1043" i="52"/>
  <c r="HQ1043" i="52"/>
  <c r="HN1043" i="52"/>
  <c r="HO1043" i="52"/>
  <c r="HP1043" i="52"/>
  <c r="EM506" i="52"/>
  <c r="EQ506" i="52"/>
  <c r="ER506" i="52"/>
  <c r="EL506" i="52"/>
  <c r="EP506" i="52"/>
  <c r="EK506" i="52"/>
  <c r="EN1035" i="52"/>
  <c r="EO1035" i="52"/>
  <c r="ES552" i="52"/>
  <c r="IN552" i="52"/>
  <c r="IE552" i="52"/>
  <c r="GF552" i="52"/>
  <c r="ET552" i="52"/>
  <c r="IO552" i="52"/>
  <c r="GQ369" i="52"/>
  <c r="GS369" i="52"/>
  <c r="GP369" i="52"/>
  <c r="GT369" i="52"/>
  <c r="GR369" i="52"/>
  <c r="GU369" i="52"/>
  <c r="EL656" i="52"/>
  <c r="HZ656" i="52" s="1"/>
  <c r="EP656" i="52"/>
  <c r="EK656" i="52"/>
  <c r="EQ656" i="52"/>
  <c r="EM656" i="52"/>
  <c r="ER656" i="52"/>
  <c r="HY225" i="52"/>
  <c r="IF225" i="52" s="1"/>
  <c r="AC110" i="52"/>
  <c r="GW966" i="52"/>
  <c r="GX966" i="52"/>
  <c r="GY966" i="52"/>
  <c r="HY166" i="52"/>
  <c r="EL128" i="52"/>
  <c r="EK128" i="52"/>
  <c r="ER128" i="52"/>
  <c r="EP128" i="52"/>
  <c r="EQ128" i="52"/>
  <c r="EM128" i="52"/>
  <c r="HY985" i="52"/>
  <c r="HZ985" i="52"/>
  <c r="EO559" i="52"/>
  <c r="EN559" i="52"/>
  <c r="GY166" i="52"/>
  <c r="GW166" i="52"/>
  <c r="GX166" i="52"/>
  <c r="EM235" i="52"/>
  <c r="EQ235" i="52"/>
  <c r="EK235" i="52"/>
  <c r="EL235" i="52"/>
  <c r="EP235" i="52"/>
  <c r="ER235" i="52"/>
  <c r="GU186" i="52"/>
  <c r="GR186" i="52"/>
  <c r="GP186" i="52"/>
  <c r="GS186" i="52"/>
  <c r="GT186" i="52"/>
  <c r="GQ186" i="52"/>
  <c r="EN1019" i="52"/>
  <c r="EO1019" i="52"/>
  <c r="EO869" i="52"/>
  <c r="EN869" i="52"/>
  <c r="HY179" i="52"/>
  <c r="EQ197" i="52"/>
  <c r="HZ732" i="52"/>
  <c r="EM125" i="52"/>
  <c r="EQ125" i="52"/>
  <c r="EK125" i="52"/>
  <c r="ER125" i="52"/>
  <c r="EL125" i="52"/>
  <c r="EP125" i="52"/>
  <c r="EQ1050" i="52"/>
  <c r="AC761" i="52"/>
  <c r="EQ794" i="52"/>
  <c r="ER794" i="52"/>
  <c r="EM794" i="52"/>
  <c r="EK794" i="52"/>
  <c r="EL794" i="52"/>
  <c r="EP794" i="52"/>
  <c r="GK536" i="52"/>
  <c r="GN536" i="52"/>
  <c r="GL536" i="52"/>
  <c r="GM536" i="52"/>
  <c r="GJ536" i="52"/>
  <c r="EM510" i="52"/>
  <c r="EQ510" i="52"/>
  <c r="ER510" i="52"/>
  <c r="EL510" i="52"/>
  <c r="GF510" i="52" s="1"/>
  <c r="EP510" i="52"/>
  <c r="EK510" i="52"/>
  <c r="ER254" i="52"/>
  <c r="EM254" i="52"/>
  <c r="EQ254" i="52"/>
  <c r="EK254" i="52"/>
  <c r="EL254" i="52"/>
  <c r="EP254" i="52"/>
  <c r="EO676" i="52"/>
  <c r="EN676" i="52"/>
  <c r="EK122" i="52"/>
  <c r="ER122" i="52"/>
  <c r="EL122" i="52"/>
  <c r="EP122" i="52"/>
  <c r="EM122" i="52"/>
  <c r="EQ122" i="52"/>
  <c r="EQ478" i="52"/>
  <c r="ER478" i="52"/>
  <c r="EL478" i="52"/>
  <c r="HZ478" i="52" s="1"/>
  <c r="EP478" i="52"/>
  <c r="EK478" i="52"/>
  <c r="EM478" i="52"/>
  <c r="HY911" i="52"/>
  <c r="GP354" i="52"/>
  <c r="GT354" i="52"/>
  <c r="GS354" i="52"/>
  <c r="GU354" i="52"/>
  <c r="GR354" i="52"/>
  <c r="GQ354" i="52"/>
  <c r="HY354" i="52"/>
  <c r="ER428" i="52"/>
  <c r="EL428" i="52"/>
  <c r="HZ428" i="52" s="1"/>
  <c r="EQ428" i="52"/>
  <c r="EM428" i="52"/>
  <c r="EK428" i="52"/>
  <c r="EP428" i="52"/>
  <c r="GP968" i="52"/>
  <c r="GU968" i="52"/>
  <c r="GR968" i="52"/>
  <c r="GS968" i="52"/>
  <c r="GQ968" i="52"/>
  <c r="GT968" i="52"/>
  <c r="IB942" i="52"/>
  <c r="IK942" i="52"/>
  <c r="EP806" i="52"/>
  <c r="EM806" i="52"/>
  <c r="ER806" i="52"/>
  <c r="EQ806" i="52"/>
  <c r="EK806" i="52"/>
  <c r="EL806" i="52"/>
  <c r="GS292" i="52"/>
  <c r="GT292" i="52"/>
  <c r="GQ292" i="52"/>
  <c r="GP292" i="52"/>
  <c r="GU292" i="52"/>
  <c r="HY292" i="52"/>
  <c r="GR292" i="52"/>
  <c r="ER742" i="52"/>
  <c r="EK742" i="52"/>
  <c r="EP742" i="52"/>
  <c r="EM742" i="52"/>
  <c r="EL742" i="52"/>
  <c r="EQ742" i="52"/>
  <c r="EP825" i="52"/>
  <c r="EM825" i="52"/>
  <c r="ER825" i="52"/>
  <c r="EQ825" i="52"/>
  <c r="EK825" i="52"/>
  <c r="EL825" i="52"/>
  <c r="EN463" i="52"/>
  <c r="EO463" i="52"/>
  <c r="AC472" i="52"/>
  <c r="GE230" i="52"/>
  <c r="HZ230" i="52"/>
  <c r="GB230" i="52"/>
  <c r="GF230" i="52"/>
  <c r="FZ230" i="52"/>
  <c r="GD230" i="52"/>
  <c r="GH230" i="52"/>
  <c r="FY230" i="52"/>
  <c r="GC230" i="52"/>
  <c r="GA230" i="52"/>
  <c r="GG230" i="52"/>
  <c r="GS578" i="52"/>
  <c r="GR578" i="52"/>
  <c r="GQ578" i="52"/>
  <c r="HY578" i="52"/>
  <c r="GP578" i="52"/>
  <c r="GT578" i="52"/>
  <c r="GU578" i="52"/>
  <c r="EK356" i="52"/>
  <c r="EQ356" i="52"/>
  <c r="EM356" i="52"/>
  <c r="ER356" i="52"/>
  <c r="EL356" i="52"/>
  <c r="HZ356" i="52" s="1"/>
  <c r="EP356" i="52"/>
  <c r="HZ481" i="52"/>
  <c r="AC498" i="52"/>
  <c r="HU808" i="52"/>
  <c r="HV808" i="52"/>
  <c r="HS808" i="52"/>
  <c r="HT808" i="52"/>
  <c r="HW808" i="52"/>
  <c r="Z976" i="52"/>
  <c r="AA976" i="52"/>
  <c r="HZ458" i="52"/>
  <c r="IO167" i="52"/>
  <c r="ES167" i="52"/>
  <c r="IE167" i="52"/>
  <c r="IN167" i="52"/>
  <c r="IO760" i="52"/>
  <c r="IE760" i="52"/>
  <c r="ES760" i="52"/>
  <c r="GF760" i="52"/>
  <c r="IN760" i="52"/>
  <c r="IK378" i="52"/>
  <c r="IB378" i="52"/>
  <c r="EL545" i="52"/>
  <c r="EP545" i="52"/>
  <c r="EK545" i="52"/>
  <c r="EQ545" i="52"/>
  <c r="EM545" i="52"/>
  <c r="ER545" i="52"/>
  <c r="AC909" i="52"/>
  <c r="EO595" i="52"/>
  <c r="EN595" i="52"/>
  <c r="EQ505" i="52"/>
  <c r="ER505" i="52"/>
  <c r="EL505" i="52"/>
  <c r="EP505" i="52"/>
  <c r="EK505" i="52"/>
  <c r="EM505" i="52"/>
  <c r="AC413" i="52"/>
  <c r="GA215" i="52"/>
  <c r="GB215" i="52"/>
  <c r="GE215" i="52"/>
  <c r="FY215" i="52"/>
  <c r="GD215" i="52"/>
  <c r="FZ215" i="52"/>
  <c r="GC215" i="52"/>
  <c r="GH215" i="52"/>
  <c r="GG215" i="52"/>
  <c r="AC499" i="52"/>
  <c r="IN356" i="52"/>
  <c r="IE356" i="52"/>
  <c r="ES356" i="52"/>
  <c r="IO356" i="52"/>
  <c r="GY904" i="52"/>
  <c r="GW904" i="52"/>
  <c r="GX904" i="52"/>
  <c r="IE717" i="52"/>
  <c r="ES717" i="52"/>
  <c r="IO717" i="52"/>
  <c r="IN717" i="52"/>
  <c r="HZ902" i="52"/>
  <c r="HY902" i="52"/>
  <c r="EN326" i="52"/>
  <c r="EO326" i="52"/>
  <c r="AC490" i="52"/>
  <c r="EM313" i="52"/>
  <c r="ER313" i="52"/>
  <c r="EK313" i="52"/>
  <c r="EQ313" i="52"/>
  <c r="EP313" i="52"/>
  <c r="EL313" i="52"/>
  <c r="EO550" i="52"/>
  <c r="EN550" i="52"/>
  <c r="EQ1019" i="52"/>
  <c r="EQ179" i="52"/>
  <c r="EP179" i="52"/>
  <c r="EK179" i="52"/>
  <c r="EM179" i="52"/>
  <c r="ER179" i="52"/>
  <c r="EL179" i="52"/>
  <c r="EQ765" i="52"/>
  <c r="EM765" i="52"/>
  <c r="ER765" i="52"/>
  <c r="EK765" i="52"/>
  <c r="EP765" i="52"/>
  <c r="EL765" i="52"/>
  <c r="HZ765" i="52" s="1"/>
  <c r="IO874" i="52"/>
  <c r="ES874" i="52"/>
  <c r="IE874" i="52"/>
  <c r="GF874" i="52"/>
  <c r="IN874" i="52"/>
  <c r="FU926" i="52"/>
  <c r="FW926" i="52" s="1"/>
  <c r="FV926" i="52"/>
  <c r="EP170" i="52"/>
  <c r="EK170" i="52"/>
  <c r="EM170" i="52"/>
  <c r="ER170" i="52"/>
  <c r="EL170" i="52"/>
  <c r="HZ170" i="52" s="1"/>
  <c r="EQ170" i="52"/>
  <c r="GA698" i="52"/>
  <c r="FY698" i="52"/>
  <c r="GG698" i="52"/>
  <c r="GB698" i="52"/>
  <c r="GC698" i="52"/>
  <c r="FZ698" i="52"/>
  <c r="GD698" i="52"/>
  <c r="GH698" i="52"/>
  <c r="GE698" i="52"/>
  <c r="HZ144" i="52"/>
  <c r="EL249" i="52"/>
  <c r="EP249" i="52"/>
  <c r="ER249" i="52"/>
  <c r="EQ249" i="52"/>
  <c r="EM249" i="52"/>
  <c r="EK249" i="52"/>
  <c r="HZ698" i="52"/>
  <c r="IF698" i="52" s="1"/>
  <c r="IE1003" i="52"/>
  <c r="ES1003" i="52"/>
  <c r="IO1003" i="52"/>
  <c r="IN1003" i="52"/>
  <c r="EN492" i="52"/>
  <c r="HY492" i="52" s="1"/>
  <c r="EO492" i="52"/>
  <c r="EK823" i="52"/>
  <c r="EQ823" i="52"/>
  <c r="EL823" i="52"/>
  <c r="EP823" i="52"/>
  <c r="ER823" i="52"/>
  <c r="EM823" i="52"/>
  <c r="HZ497" i="52"/>
  <c r="HY497" i="52"/>
  <c r="HY992" i="52"/>
  <c r="FZ701" i="52"/>
  <c r="GD701" i="52"/>
  <c r="GH701" i="52"/>
  <c r="GE701" i="52"/>
  <c r="GA701" i="52"/>
  <c r="FY701" i="52"/>
  <c r="GG701" i="52"/>
  <c r="GB701" i="52"/>
  <c r="GC701" i="52"/>
  <c r="EN762" i="52"/>
  <c r="EO762" i="52"/>
  <c r="AC513" i="52"/>
  <c r="EO469" i="52"/>
  <c r="EN469" i="52"/>
  <c r="EO111" i="52"/>
  <c r="EN111" i="52"/>
  <c r="EO403" i="52"/>
  <c r="EN403" i="52"/>
  <c r="HB684" i="52"/>
  <c r="HK684" i="52"/>
  <c r="HF684" i="52"/>
  <c r="HJ684" i="52"/>
  <c r="HG684" i="52"/>
  <c r="HC684" i="52"/>
  <c r="HA684" i="52"/>
  <c r="HD684" i="52"/>
  <c r="HI684" i="52"/>
  <c r="HH684" i="52"/>
  <c r="HE684" i="52"/>
  <c r="EO533" i="52"/>
  <c r="EN533" i="52"/>
  <c r="GS220" i="52"/>
  <c r="GQ220" i="52"/>
  <c r="GR220" i="52"/>
  <c r="GP220" i="52"/>
  <c r="GU220" i="52"/>
  <c r="GT220" i="52"/>
  <c r="HY220" i="52"/>
  <c r="EP831" i="52"/>
  <c r="ER831" i="52"/>
  <c r="EM831" i="52"/>
  <c r="EK831" i="52"/>
  <c r="EQ831" i="52"/>
  <c r="EL831" i="52"/>
  <c r="HP355" i="52"/>
  <c r="HM355" i="52"/>
  <c r="HQ355" i="52"/>
  <c r="HN355" i="52"/>
  <c r="HO355" i="52"/>
  <c r="EN419" i="52"/>
  <c r="EO419" i="52"/>
  <c r="EN705" i="52"/>
  <c r="EO705" i="52"/>
  <c r="AC261" i="52"/>
  <c r="GM932" i="52"/>
  <c r="GJ932" i="52"/>
  <c r="GN932" i="52"/>
  <c r="GL932" i="52"/>
  <c r="GK932" i="52"/>
  <c r="EN477" i="52"/>
  <c r="EO477" i="52"/>
  <c r="FV225" i="52"/>
  <c r="FU225" i="52"/>
  <c r="FW225" i="52" s="1"/>
  <c r="HF384" i="52"/>
  <c r="HJ384" i="52"/>
  <c r="HC384" i="52"/>
  <c r="HE384" i="52"/>
  <c r="HG384" i="52"/>
  <c r="HI384" i="52"/>
  <c r="HK384" i="52"/>
  <c r="HA384" i="52"/>
  <c r="HD384" i="52"/>
  <c r="HH384" i="52"/>
  <c r="HB384" i="52"/>
  <c r="HY891" i="52"/>
  <c r="Z283" i="52"/>
  <c r="AA283" i="52"/>
  <c r="EM664" i="52"/>
  <c r="ER664" i="52"/>
  <c r="EL664" i="52"/>
  <c r="HZ664" i="52" s="1"/>
  <c r="IF664" i="52" s="1"/>
  <c r="EP664" i="52"/>
  <c r="EK664" i="52"/>
  <c r="EQ664" i="52"/>
  <c r="ER610" i="52"/>
  <c r="EQ610" i="52"/>
  <c r="EK610" i="52"/>
  <c r="EL610" i="52"/>
  <c r="EP610" i="52"/>
  <c r="EM610" i="52"/>
  <c r="AC1037" i="52"/>
  <c r="EK994" i="52"/>
  <c r="EP994" i="52"/>
  <c r="EM994" i="52"/>
  <c r="EQ994" i="52"/>
  <c r="ER994" i="52"/>
  <c r="EL994" i="52"/>
  <c r="GF994" i="52" s="1"/>
  <c r="GS384" i="52"/>
  <c r="GP384" i="52"/>
  <c r="GT384" i="52"/>
  <c r="GR384" i="52"/>
  <c r="GQ384" i="52"/>
  <c r="GU384" i="52"/>
  <c r="HY384" i="52"/>
  <c r="IF384" i="52" s="1"/>
  <c r="GW246" i="52"/>
  <c r="GX246" i="52"/>
  <c r="GY246" i="52"/>
  <c r="AC768" i="52"/>
  <c r="EO556" i="52"/>
  <c r="EN556" i="52"/>
  <c r="HY556" i="52" s="1"/>
  <c r="EN620" i="52"/>
  <c r="EO620" i="52"/>
  <c r="EM801" i="52"/>
  <c r="EL801" i="52"/>
  <c r="EP801" i="52"/>
  <c r="ER801" i="52"/>
  <c r="EQ801" i="52"/>
  <c r="EK801" i="52"/>
  <c r="EQ906" i="52"/>
  <c r="ER906" i="52"/>
  <c r="EK906" i="52"/>
  <c r="EL906" i="52"/>
  <c r="EP906" i="52"/>
  <c r="EM906" i="52"/>
  <c r="HZ310" i="52"/>
  <c r="HY310" i="52"/>
  <c r="EN117" i="52"/>
  <c r="EO117" i="52"/>
  <c r="HY1040" i="52"/>
  <c r="HZ1040" i="52"/>
  <c r="GQ916" i="52"/>
  <c r="GS916" i="52"/>
  <c r="GU916" i="52"/>
  <c r="GR916" i="52"/>
  <c r="GP916" i="52"/>
  <c r="GT916" i="52"/>
  <c r="GB959" i="52"/>
  <c r="FY959" i="52"/>
  <c r="GA959" i="52"/>
  <c r="HZ959" i="52"/>
  <c r="GE959" i="52"/>
  <c r="GF959" i="52"/>
  <c r="FZ959" i="52"/>
  <c r="GH959" i="52"/>
  <c r="GC959" i="52"/>
  <c r="GD959" i="52"/>
  <c r="GG959" i="52"/>
  <c r="IF378" i="52"/>
  <c r="GS147" i="52"/>
  <c r="GQ147" i="52"/>
  <c r="GR147" i="52"/>
  <c r="GP147" i="52"/>
  <c r="GU147" i="52"/>
  <c r="GT147" i="52"/>
  <c r="EK421" i="52"/>
  <c r="EP421" i="52"/>
  <c r="ER421" i="52"/>
  <c r="EL421" i="52"/>
  <c r="EQ421" i="52"/>
  <c r="EM421" i="52"/>
  <c r="IN328" i="52"/>
  <c r="IE328" i="52"/>
  <c r="ES328" i="52"/>
  <c r="IO328" i="52"/>
  <c r="EQ342" i="52"/>
  <c r="EK342" i="52"/>
  <c r="EL342" i="52"/>
  <c r="EP342" i="52"/>
  <c r="EM342" i="52"/>
  <c r="ER342" i="52"/>
  <c r="HD292" i="52"/>
  <c r="HB292" i="52"/>
  <c r="HI292" i="52"/>
  <c r="HF292" i="52"/>
  <c r="HH292" i="52"/>
  <c r="HJ292" i="52"/>
  <c r="HC292" i="52"/>
  <c r="HE292" i="52"/>
  <c r="HK292" i="52"/>
  <c r="HA292" i="52"/>
  <c r="HG292" i="52"/>
  <c r="EK796" i="52"/>
  <c r="EM796" i="52"/>
  <c r="EL796" i="52"/>
  <c r="EP796" i="52"/>
  <c r="ER796" i="52"/>
  <c r="EQ796" i="52"/>
  <c r="GY157" i="52"/>
  <c r="GX157" i="52"/>
  <c r="GW157" i="52"/>
  <c r="FV136" i="52"/>
  <c r="FU136" i="52"/>
  <c r="FV877" i="52"/>
  <c r="FU877" i="52"/>
  <c r="FW877" i="52" s="1"/>
  <c r="EO531" i="52"/>
  <c r="EN531" i="52"/>
  <c r="HV904" i="52"/>
  <c r="HU904" i="52"/>
  <c r="HW904" i="52"/>
  <c r="HS904" i="52"/>
  <c r="HT904" i="52"/>
  <c r="EL682" i="52"/>
  <c r="EP682" i="52"/>
  <c r="EM682" i="52"/>
  <c r="ER682" i="52"/>
  <c r="EQ682" i="52"/>
  <c r="EK682" i="52"/>
  <c r="EN321" i="52"/>
  <c r="HY321" i="52" s="1"/>
  <c r="IF321" i="52" s="1"/>
  <c r="EO321" i="52"/>
  <c r="HY473" i="52"/>
  <c r="IE772" i="52"/>
  <c r="ES772" i="52"/>
  <c r="IO772" i="52"/>
  <c r="IN772" i="52"/>
  <c r="EQ744" i="52"/>
  <c r="EM744" i="52"/>
  <c r="ER744" i="52"/>
  <c r="EK744" i="52"/>
  <c r="EP744" i="52"/>
  <c r="EL744" i="52"/>
  <c r="GF744" i="52" s="1"/>
  <c r="GS408" i="52"/>
  <c r="GR408" i="52"/>
  <c r="GT408" i="52"/>
  <c r="GU408" i="52"/>
  <c r="GQ408" i="52"/>
  <c r="GP408" i="52"/>
  <c r="GD413" i="52"/>
  <c r="GH413" i="52"/>
  <c r="FY413" i="52"/>
  <c r="GG413" i="52"/>
  <c r="GB413" i="52"/>
  <c r="GA413" i="52"/>
  <c r="GC413" i="52"/>
  <c r="GE413" i="52"/>
  <c r="FZ413" i="52"/>
  <c r="GN211" i="52"/>
  <c r="GK211" i="52"/>
  <c r="GL211" i="52"/>
  <c r="GM211" i="52"/>
  <c r="GJ211" i="52"/>
  <c r="EN269" i="52"/>
  <c r="EO269" i="52"/>
  <c r="HQ149" i="52"/>
  <c r="HN149" i="52"/>
  <c r="HM149" i="52"/>
  <c r="HP149" i="52"/>
  <c r="HO149" i="52"/>
  <c r="EN1012" i="52"/>
  <c r="HY1012" i="52" s="1"/>
  <c r="EO1012" i="52"/>
  <c r="AC448" i="52"/>
  <c r="GD968" i="52"/>
  <c r="GH968" i="52"/>
  <c r="GA968" i="52"/>
  <c r="GE968" i="52"/>
  <c r="FY968" i="52"/>
  <c r="GG968" i="52"/>
  <c r="GB968" i="52"/>
  <c r="FZ968" i="52"/>
  <c r="GC968" i="52"/>
  <c r="EK361" i="52"/>
  <c r="EL361" i="52"/>
  <c r="EP361" i="52"/>
  <c r="ER361" i="52"/>
  <c r="EM361" i="52"/>
  <c r="EQ361" i="52"/>
  <c r="GJ876" i="52"/>
  <c r="GN876" i="52"/>
  <c r="GK876" i="52"/>
  <c r="GL876" i="52"/>
  <c r="GM876" i="52"/>
  <c r="EP183" i="52"/>
  <c r="EK183" i="52"/>
  <c r="ER183" i="52"/>
  <c r="EL183" i="52"/>
  <c r="HZ183" i="52" s="1"/>
  <c r="EQ183" i="52"/>
  <c r="EM183" i="52"/>
  <c r="IE475" i="52"/>
  <c r="ES475" i="52"/>
  <c r="IN475" i="52"/>
  <c r="GF475" i="52"/>
  <c r="IO475" i="52"/>
  <c r="AC911" i="52"/>
  <c r="HK569" i="52"/>
  <c r="HE569" i="52"/>
  <c r="HG569" i="52"/>
  <c r="HC569" i="52"/>
  <c r="HD569" i="52"/>
  <c r="HJ569" i="52"/>
  <c r="HH569" i="52"/>
  <c r="HB569" i="52"/>
  <c r="HA569" i="52"/>
  <c r="HI569" i="52"/>
  <c r="HF569" i="52"/>
  <c r="EO651" i="52"/>
  <c r="EN651" i="52"/>
  <c r="GK834" i="52"/>
  <c r="GL834" i="52"/>
  <c r="GM834" i="52"/>
  <c r="GJ834" i="52"/>
  <c r="GN834" i="52"/>
  <c r="GD151" i="52"/>
  <c r="FZ151" i="52"/>
  <c r="GC151" i="52"/>
  <c r="GH151" i="52"/>
  <c r="GB151" i="52"/>
  <c r="GA151" i="52"/>
  <c r="GG151" i="52"/>
  <c r="GE151" i="52"/>
  <c r="FY151" i="52"/>
  <c r="Z954" i="52"/>
  <c r="AA954" i="52"/>
  <c r="HY764" i="52"/>
  <c r="HZ764" i="52"/>
  <c r="FV143" i="52"/>
  <c r="FU143" i="52"/>
  <c r="FW143" i="52" s="1"/>
  <c r="HZ1041" i="52"/>
  <c r="HM304" i="52"/>
  <c r="HP304" i="52"/>
  <c r="HN304" i="52"/>
  <c r="HO304" i="52"/>
  <c r="HQ304" i="52"/>
  <c r="IN428" i="52"/>
  <c r="IE428" i="52"/>
  <c r="ES428" i="52"/>
  <c r="IO428" i="52"/>
  <c r="AC825" i="52"/>
  <c r="AC763" i="52"/>
  <c r="EK314" i="52"/>
  <c r="EM314" i="52"/>
  <c r="EQ314" i="52"/>
  <c r="ER314" i="52"/>
  <c r="EL314" i="52"/>
  <c r="EP314" i="52"/>
  <c r="HK220" i="52"/>
  <c r="HA220" i="52"/>
  <c r="HD220" i="52"/>
  <c r="HI220" i="52"/>
  <c r="HE220" i="52"/>
  <c r="HJ220" i="52"/>
  <c r="HB220" i="52"/>
  <c r="HC220" i="52"/>
  <c r="HH220" i="52"/>
  <c r="HG220" i="52"/>
  <c r="HF220" i="52"/>
  <c r="Z936" i="52"/>
  <c r="AA936" i="52"/>
  <c r="EP778" i="52"/>
  <c r="EL778" i="52"/>
  <c r="HZ778" i="52" s="1"/>
  <c r="EQ778" i="52"/>
  <c r="EM778" i="52"/>
  <c r="ER778" i="52"/>
  <c r="EK778" i="52"/>
  <c r="EP772" i="52"/>
  <c r="EL772" i="52"/>
  <c r="HZ772" i="52" s="1"/>
  <c r="EQ772" i="52"/>
  <c r="EM772" i="52"/>
  <c r="ER772" i="52"/>
  <c r="EK772" i="52"/>
  <c r="EO406" i="52"/>
  <c r="EN406" i="52"/>
  <c r="IE743" i="52"/>
  <c r="ES743" i="52"/>
  <c r="IO743" i="52"/>
  <c r="IN743" i="52"/>
  <c r="EO475" i="52"/>
  <c r="EN475" i="52"/>
  <c r="IJ594" i="52"/>
  <c r="ES92" i="52"/>
  <c r="IE92" i="52"/>
  <c r="IN92" i="52"/>
  <c r="IO92" i="52"/>
  <c r="FY288" i="52"/>
  <c r="GE288" i="52"/>
  <c r="FZ288" i="52"/>
  <c r="GC288" i="52"/>
  <c r="GD288" i="52"/>
  <c r="HZ288" i="52"/>
  <c r="GH288" i="52"/>
  <c r="GF288" i="52"/>
  <c r="GA288" i="52"/>
  <c r="GB288" i="52"/>
  <c r="GG288" i="52"/>
  <c r="HM79" i="52"/>
  <c r="HQ79" i="52"/>
  <c r="HP79" i="52"/>
  <c r="HO79" i="52"/>
  <c r="HN79" i="52"/>
  <c r="Z715" i="52"/>
  <c r="AA715" i="52"/>
  <c r="EO509" i="52"/>
  <c r="EN509" i="52"/>
  <c r="GR230" i="52"/>
  <c r="GQ230" i="52"/>
  <c r="GU230" i="52"/>
  <c r="HY230" i="52"/>
  <c r="GS230" i="52"/>
  <c r="GP230" i="52"/>
  <c r="GT230" i="52"/>
  <c r="HB959" i="52"/>
  <c r="HJ959" i="52"/>
  <c r="HE959" i="52"/>
  <c r="HD959" i="52"/>
  <c r="HA959" i="52"/>
  <c r="HH959" i="52"/>
  <c r="HI959" i="52"/>
  <c r="HC959" i="52"/>
  <c r="HF959" i="52"/>
  <c r="HG959" i="52"/>
  <c r="HK959" i="52"/>
  <c r="HS150" i="52"/>
  <c r="HU150" i="52"/>
  <c r="HV150" i="52"/>
  <c r="HW150" i="52"/>
  <c r="HT150" i="52"/>
  <c r="HZ153" i="52"/>
  <c r="IF153" i="52" s="1"/>
  <c r="HO872" i="52"/>
  <c r="HQ872" i="52"/>
  <c r="HM872" i="52"/>
  <c r="HN872" i="52"/>
  <c r="HP872" i="52"/>
  <c r="HY207" i="52"/>
  <c r="IF207" i="52" s="1"/>
  <c r="GC246" i="52"/>
  <c r="GA246" i="52"/>
  <c r="GG246" i="52"/>
  <c r="GE246" i="52"/>
  <c r="HZ246" i="52"/>
  <c r="GB246" i="52"/>
  <c r="GF246" i="52"/>
  <c r="FZ246" i="52"/>
  <c r="GD246" i="52"/>
  <c r="GH246" i="52"/>
  <c r="FY246" i="52"/>
  <c r="EP352" i="52"/>
  <c r="EK352" i="52"/>
  <c r="EQ352" i="52"/>
  <c r="EM352" i="52"/>
  <c r="ER352" i="52"/>
  <c r="EL352" i="52"/>
  <c r="EN279" i="52"/>
  <c r="EO279" i="52"/>
  <c r="HT966" i="52"/>
  <c r="HU966" i="52"/>
  <c r="HW966" i="52"/>
  <c r="HV966" i="52"/>
  <c r="HS966" i="52"/>
  <c r="EN760" i="52"/>
  <c r="EO760" i="52"/>
  <c r="FV144" i="52"/>
  <c r="FU144" i="52"/>
  <c r="AA108" i="52"/>
  <c r="Z108" i="52"/>
  <c r="GL599" i="52"/>
  <c r="GK599" i="52"/>
  <c r="GJ599" i="52"/>
  <c r="GM599" i="52"/>
  <c r="GN599" i="52"/>
  <c r="IO711" i="52"/>
  <c r="IE711" i="52"/>
  <c r="ES711" i="52"/>
  <c r="IN711" i="52"/>
  <c r="EP1017" i="52"/>
  <c r="AC264" i="52"/>
  <c r="EN789" i="52"/>
  <c r="EO789" i="52"/>
  <c r="EN471" i="52"/>
  <c r="EO471" i="52"/>
  <c r="EN262" i="52"/>
  <c r="EO262" i="52"/>
  <c r="ER756" i="52"/>
  <c r="EK756" i="52"/>
  <c r="EP756" i="52"/>
  <c r="EM756" i="52"/>
  <c r="EL756" i="52"/>
  <c r="EQ756" i="52"/>
  <c r="EN549" i="52"/>
  <c r="EO549" i="52"/>
  <c r="EN1033" i="52"/>
  <c r="EO1033" i="52"/>
  <c r="AC317" i="52"/>
  <c r="GJ154" i="52"/>
  <c r="GN154" i="52"/>
  <c r="GK154" i="52"/>
  <c r="GL154" i="52"/>
  <c r="GM154" i="52"/>
  <c r="ES190" i="52"/>
  <c r="GF190" i="52"/>
  <c r="IE190" i="52"/>
  <c r="IO190" i="52"/>
  <c r="IN190" i="52"/>
  <c r="EM280" i="52"/>
  <c r="EL280" i="52"/>
  <c r="EQ280" i="52"/>
  <c r="EP280" i="52"/>
  <c r="EK280" i="52"/>
  <c r="ER280" i="52"/>
  <c r="ES492" i="52"/>
  <c r="IN492" i="52"/>
  <c r="IE492" i="52"/>
  <c r="IO492" i="52"/>
  <c r="HU784" i="52"/>
  <c r="HV784" i="52"/>
  <c r="HW784" i="52"/>
  <c r="HT784" i="52"/>
  <c r="HS784" i="52"/>
  <c r="GU501" i="52"/>
  <c r="GQ501" i="52"/>
  <c r="GP501" i="52"/>
  <c r="GR501" i="52"/>
  <c r="GT501" i="52"/>
  <c r="GS501" i="52"/>
  <c r="IE1002" i="52"/>
  <c r="ES1002" i="52"/>
  <c r="IN1002" i="52"/>
  <c r="IO1002" i="52"/>
  <c r="HZ723" i="52"/>
  <c r="HY723" i="52"/>
  <c r="IF723" i="52" s="1"/>
  <c r="GB501" i="52"/>
  <c r="GA501" i="52"/>
  <c r="FY501" i="52"/>
  <c r="GE501" i="52"/>
  <c r="GC501" i="52"/>
  <c r="GG501" i="52"/>
  <c r="FZ501" i="52"/>
  <c r="GD501" i="52"/>
  <c r="GH501" i="52"/>
  <c r="HU219" i="52"/>
  <c r="HV219" i="52"/>
  <c r="HW219" i="52"/>
  <c r="HT219" i="52"/>
  <c r="HS219" i="52"/>
  <c r="GF971" i="52"/>
  <c r="AC805" i="52"/>
  <c r="HT282" i="52"/>
  <c r="HW282" i="52"/>
  <c r="HS282" i="52"/>
  <c r="HV282" i="52"/>
  <c r="HU282" i="52"/>
  <c r="EP846" i="52"/>
  <c r="EM846" i="52"/>
  <c r="EQ846" i="52"/>
  <c r="EK846" i="52"/>
  <c r="ER846" i="52"/>
  <c r="EL846" i="52"/>
  <c r="EL488" i="52"/>
  <c r="EP488" i="52"/>
  <c r="EK488" i="52"/>
  <c r="EM488" i="52"/>
  <c r="EQ488" i="52"/>
  <c r="ER488" i="52"/>
  <c r="HY984" i="52"/>
  <c r="HY109" i="52"/>
  <c r="AC891" i="52"/>
  <c r="GB507" i="52"/>
  <c r="GA507" i="52"/>
  <c r="FY507" i="52"/>
  <c r="GE507" i="52"/>
  <c r="GC507" i="52"/>
  <c r="GG507" i="52"/>
  <c r="FZ507" i="52"/>
  <c r="GD507" i="52"/>
  <c r="GH507" i="52"/>
  <c r="AC257" i="52"/>
  <c r="FV1011" i="52"/>
  <c r="FU1011" i="52"/>
  <c r="FW1011" i="52" s="1"/>
  <c r="EN483" i="52"/>
  <c r="HY483" i="52" s="1"/>
  <c r="IF483" i="52" s="1"/>
  <c r="EO483" i="52"/>
  <c r="Z953" i="52"/>
  <c r="AA953" i="52"/>
  <c r="EL551" i="52"/>
  <c r="EP551" i="52"/>
  <c r="EK551" i="52"/>
  <c r="EQ551" i="52"/>
  <c r="EM551" i="52"/>
  <c r="ER551" i="52"/>
  <c r="HO969" i="52"/>
  <c r="HP969" i="52"/>
  <c r="HQ969" i="52"/>
  <c r="HN969" i="52"/>
  <c r="HM969" i="52"/>
  <c r="GM105" i="52"/>
  <c r="GK105" i="52"/>
  <c r="GJ105" i="52"/>
  <c r="GN105" i="52"/>
  <c r="GL105" i="52"/>
  <c r="AC738" i="52"/>
  <c r="EO1041" i="52"/>
  <c r="EN1041" i="52"/>
  <c r="ET1041" i="52" s="1"/>
  <c r="GH250" i="52"/>
  <c r="FY250" i="52"/>
  <c r="GC250" i="52"/>
  <c r="GA250" i="52"/>
  <c r="GG250" i="52"/>
  <c r="GE250" i="52"/>
  <c r="GB250" i="52"/>
  <c r="FZ250" i="52"/>
  <c r="GD250" i="52"/>
  <c r="GF250" i="52"/>
  <c r="HZ250" i="52"/>
  <c r="EP729" i="52"/>
  <c r="EL729" i="52"/>
  <c r="EQ729" i="52"/>
  <c r="EM729" i="52"/>
  <c r="ER729" i="52"/>
  <c r="EK729" i="52"/>
  <c r="Z963" i="52"/>
  <c r="AA963" i="52"/>
  <c r="IE608" i="52"/>
  <c r="ES608" i="52"/>
  <c r="IN608" i="52"/>
  <c r="IO608" i="52"/>
  <c r="HK367" i="52"/>
  <c r="HE367" i="52"/>
  <c r="HD367" i="52"/>
  <c r="HH367" i="52"/>
  <c r="HB367" i="52"/>
  <c r="HF367" i="52"/>
  <c r="HJ367" i="52"/>
  <c r="HC367" i="52"/>
  <c r="HA367" i="52"/>
  <c r="HG367" i="52"/>
  <c r="HI367" i="52"/>
  <c r="ET139" i="52"/>
  <c r="EM976" i="52"/>
  <c r="EL976" i="52"/>
  <c r="ER976" i="52"/>
  <c r="EK976" i="52"/>
  <c r="EP976" i="52"/>
  <c r="EQ976" i="52"/>
  <c r="GL1024" i="52"/>
  <c r="GK1024" i="52"/>
  <c r="GM1024" i="52"/>
  <c r="GJ1024" i="52"/>
  <c r="GN1024" i="52"/>
  <c r="AC479" i="52"/>
  <c r="ER283" i="52"/>
  <c r="EM283" i="52"/>
  <c r="EL283" i="52"/>
  <c r="EQ283" i="52"/>
  <c r="EP283" i="52"/>
  <c r="EK283" i="52"/>
  <c r="FV959" i="52"/>
  <c r="FU959" i="52"/>
  <c r="FW959" i="52" s="1"/>
  <c r="ET959" i="52"/>
  <c r="EO781" i="52"/>
  <c r="EN781" i="52"/>
  <c r="GA145" i="52"/>
  <c r="GB145" i="52"/>
  <c r="GE145" i="52"/>
  <c r="FY145" i="52"/>
  <c r="GD145" i="52"/>
  <c r="FZ145" i="52"/>
  <c r="GC145" i="52"/>
  <c r="GH145" i="52"/>
  <c r="GG145" i="52"/>
  <c r="IE935" i="52"/>
  <c r="ES935" i="52"/>
  <c r="IN935" i="52"/>
  <c r="IO935" i="52"/>
  <c r="EN467" i="52"/>
  <c r="EO467" i="52"/>
  <c r="IE888" i="52"/>
  <c r="IO888" i="52"/>
  <c r="ES888" i="52"/>
  <c r="IN888" i="52"/>
  <c r="ER603" i="52"/>
  <c r="EM603" i="52"/>
  <c r="EL603" i="52"/>
  <c r="EP603" i="52"/>
  <c r="EK603" i="52"/>
  <c r="EQ603" i="52"/>
  <c r="EN863" i="52"/>
  <c r="EO863" i="52"/>
  <c r="HY427" i="52"/>
  <c r="EM344" i="52"/>
  <c r="ER344" i="52"/>
  <c r="EL344" i="52"/>
  <c r="GF344" i="52" s="1"/>
  <c r="EP344" i="52"/>
  <c r="EK344" i="52"/>
  <c r="EQ344" i="52"/>
  <c r="AC716" i="52"/>
  <c r="GX843" i="52"/>
  <c r="GW843" i="52"/>
  <c r="GY843" i="52"/>
  <c r="HY727" i="52"/>
  <c r="ET149" i="52"/>
  <c r="IL364" i="52"/>
  <c r="IK364" i="52"/>
  <c r="IM364" i="52"/>
  <c r="IB364" i="52"/>
  <c r="EQ129" i="52"/>
  <c r="ER129" i="52"/>
  <c r="EM129" i="52"/>
  <c r="EL129" i="52"/>
  <c r="EP129" i="52"/>
  <c r="EK129" i="52"/>
  <c r="ET539" i="52"/>
  <c r="EK461" i="52"/>
  <c r="EM461" i="52"/>
  <c r="EQ461" i="52"/>
  <c r="ER461" i="52"/>
  <c r="EL461" i="52"/>
  <c r="HZ461" i="52" s="1"/>
  <c r="EP461" i="52"/>
  <c r="EN793" i="52"/>
  <c r="EO793" i="52"/>
  <c r="HD934" i="52"/>
  <c r="HJ934" i="52"/>
  <c r="HH934" i="52"/>
  <c r="HA934" i="52"/>
  <c r="HB934" i="52"/>
  <c r="HE934" i="52"/>
  <c r="HC934" i="52"/>
  <c r="HI934" i="52"/>
  <c r="HG934" i="52"/>
  <c r="HF934" i="52"/>
  <c r="HK934" i="52"/>
  <c r="AA269" i="52"/>
  <c r="Z269" i="52"/>
  <c r="HS1015" i="52"/>
  <c r="HW1015" i="52"/>
  <c r="HT1015" i="52"/>
  <c r="HU1015" i="52"/>
  <c r="HV1015" i="52"/>
  <c r="EQ882" i="52"/>
  <c r="EK882" i="52"/>
  <c r="ER882" i="52"/>
  <c r="EL882" i="52"/>
  <c r="EP882" i="52"/>
  <c r="EM882" i="52"/>
  <c r="IJ919" i="52"/>
  <c r="EN289" i="52"/>
  <c r="EO289" i="52"/>
  <c r="Z471" i="52"/>
  <c r="AA471" i="52"/>
  <c r="EN734" i="52"/>
  <c r="EO734" i="52"/>
  <c r="HY1025" i="52"/>
  <c r="IE522" i="52"/>
  <c r="ES522" i="52"/>
  <c r="IN522" i="52"/>
  <c r="IO522" i="52"/>
  <c r="GX215" i="52"/>
  <c r="GW215" i="52"/>
  <c r="GY215" i="52"/>
  <c r="EN481" i="52"/>
  <c r="HY481" i="52" s="1"/>
  <c r="EO481" i="52"/>
  <c r="ER405" i="52"/>
  <c r="HY725" i="52"/>
  <c r="HY150" i="52"/>
  <c r="GS150" i="52"/>
  <c r="GQ150" i="52"/>
  <c r="GR150" i="52"/>
  <c r="GP150" i="52"/>
  <c r="GU150" i="52"/>
  <c r="GT150" i="52"/>
  <c r="HT439" i="52"/>
  <c r="HV439" i="52"/>
  <c r="HW439" i="52"/>
  <c r="HU439" i="52"/>
  <c r="HS439" i="52"/>
  <c r="EQ689" i="52"/>
  <c r="EM689" i="52"/>
  <c r="EL689" i="52"/>
  <c r="EP689" i="52"/>
  <c r="ER689" i="52"/>
  <c r="EK689" i="52"/>
  <c r="EM186" i="52"/>
  <c r="EK186" i="52"/>
  <c r="EL186" i="52"/>
  <c r="EQ186" i="52"/>
  <c r="ER186" i="52"/>
  <c r="EP186" i="52"/>
  <c r="Z899" i="52"/>
  <c r="AA899" i="52"/>
  <c r="HG205" i="52"/>
  <c r="HA205" i="52"/>
  <c r="HK205" i="52"/>
  <c r="HF205" i="52"/>
  <c r="HD205" i="52"/>
  <c r="HI205" i="52"/>
  <c r="HE205" i="52"/>
  <c r="HJ205" i="52"/>
  <c r="HB205" i="52"/>
  <c r="HC205" i="52"/>
  <c r="HH205" i="52"/>
  <c r="ET880" i="52"/>
  <c r="FV880" i="52"/>
  <c r="FU880" i="52"/>
  <c r="FW880" i="52" s="1"/>
  <c r="EP800" i="52"/>
  <c r="ER800" i="52"/>
  <c r="EM800" i="52"/>
  <c r="EK800" i="52"/>
  <c r="EQ800" i="52"/>
  <c r="EL800" i="52"/>
  <c r="EQ561" i="52"/>
  <c r="EL561" i="52"/>
  <c r="EP561" i="52"/>
  <c r="EM561" i="52"/>
  <c r="EK561" i="52"/>
  <c r="ER561" i="52"/>
  <c r="EM486" i="52"/>
  <c r="EQ486" i="52"/>
  <c r="ER486" i="52"/>
  <c r="EL486" i="52"/>
  <c r="GF486" i="52" s="1"/>
  <c r="EP486" i="52"/>
  <c r="EK486" i="52"/>
  <c r="GU398" i="52"/>
  <c r="GT398" i="52"/>
  <c r="GS398" i="52"/>
  <c r="GR398" i="52"/>
  <c r="GP398" i="52"/>
  <c r="GQ398" i="52"/>
  <c r="HY398" i="52"/>
  <c r="IF398" i="52" s="1"/>
  <c r="HY1043" i="52"/>
  <c r="HZ1043" i="52"/>
  <c r="Z634" i="52"/>
  <c r="AA634" i="52"/>
  <c r="HE226" i="52"/>
  <c r="HJ226" i="52"/>
  <c r="HB226" i="52"/>
  <c r="HC226" i="52"/>
  <c r="HH226" i="52"/>
  <c r="HG226" i="52"/>
  <c r="HA226" i="52"/>
  <c r="HK226" i="52"/>
  <c r="HF226" i="52"/>
  <c r="HD226" i="52"/>
  <c r="HI226" i="52"/>
  <c r="EN785" i="52"/>
  <c r="EO785" i="52"/>
  <c r="IO714" i="52"/>
  <c r="IE714" i="52"/>
  <c r="ES714" i="52"/>
  <c r="ET714" i="52"/>
  <c r="GF714" i="52"/>
  <c r="IN714" i="52"/>
  <c r="HY1047" i="52"/>
  <c r="HZ1047" i="52"/>
  <c r="HU217" i="52"/>
  <c r="HV217" i="52"/>
  <c r="HW217" i="52"/>
  <c r="HT217" i="52"/>
  <c r="HS217" i="52"/>
  <c r="FV532" i="52"/>
  <c r="FU532" i="52"/>
  <c r="FW532" i="52" s="1"/>
  <c r="AA618" i="52"/>
  <c r="Z618" i="52"/>
  <c r="FV202" i="52"/>
  <c r="FU202" i="52"/>
  <c r="FW202" i="52" s="1"/>
  <c r="EQ306" i="52"/>
  <c r="ER306" i="52"/>
  <c r="EL306" i="52"/>
  <c r="HZ306" i="52" s="1"/>
  <c r="EP306" i="52"/>
  <c r="EK306" i="52"/>
  <c r="EM306" i="52"/>
  <c r="GX411" i="52"/>
  <c r="GW411" i="52"/>
  <c r="GY411" i="52"/>
  <c r="IM856" i="52"/>
  <c r="IL856" i="52"/>
  <c r="IK856" i="52"/>
  <c r="IB856" i="52"/>
  <c r="EL1035" i="52"/>
  <c r="EP1035" i="52"/>
  <c r="EM1035" i="52"/>
  <c r="EQ1035" i="52"/>
  <c r="ER1035" i="52"/>
  <c r="EK1035" i="52"/>
  <c r="HV540" i="52"/>
  <c r="HT540" i="52"/>
  <c r="HW540" i="52"/>
  <c r="HS540" i="52"/>
  <c r="HU540" i="52"/>
  <c r="EN766" i="52"/>
  <c r="EO766" i="52"/>
  <c r="ER303" i="52"/>
  <c r="EM303" i="52"/>
  <c r="EL303" i="52"/>
  <c r="EQ303" i="52"/>
  <c r="EP303" i="52"/>
  <c r="EK303" i="52"/>
  <c r="HZ418" i="52"/>
  <c r="IE498" i="52"/>
  <c r="ES498" i="52"/>
  <c r="IN498" i="52"/>
  <c r="IO498" i="52"/>
  <c r="EL659" i="52"/>
  <c r="EP659" i="52"/>
  <c r="EK659" i="52"/>
  <c r="EQ659" i="52"/>
  <c r="ER659" i="52"/>
  <c r="EM659" i="52"/>
  <c r="IE993" i="52"/>
  <c r="ES993" i="52"/>
  <c r="IO993" i="52"/>
  <c r="ET993" i="52"/>
  <c r="GF993" i="52"/>
  <c r="IN993" i="52"/>
  <c r="HQ697" i="52"/>
  <c r="HO697" i="52"/>
  <c r="HP697" i="52"/>
  <c r="HN697" i="52"/>
  <c r="HM697" i="52"/>
  <c r="EO822" i="52"/>
  <c r="EN822" i="52"/>
  <c r="EN967" i="52"/>
  <c r="EO967" i="52"/>
  <c r="EP289" i="52"/>
  <c r="ER289" i="52"/>
  <c r="EQ289" i="52"/>
  <c r="EK289" i="52"/>
  <c r="EM289" i="52"/>
  <c r="EL289" i="52"/>
  <c r="FV416" i="52"/>
  <c r="FU416" i="52"/>
  <c r="EQ482" i="52"/>
  <c r="ER482" i="52"/>
  <c r="EL482" i="52"/>
  <c r="EP482" i="52"/>
  <c r="EK482" i="52"/>
  <c r="EM482" i="52"/>
  <c r="HV157" i="52"/>
  <c r="HS157" i="52"/>
  <c r="HW157" i="52"/>
  <c r="HU157" i="52"/>
  <c r="HT157" i="52"/>
  <c r="EP1044" i="52"/>
  <c r="EN466" i="52"/>
  <c r="EO466" i="52"/>
  <c r="HY1001" i="52"/>
  <c r="HZ1001" i="52"/>
  <c r="EN330" i="52"/>
  <c r="EO330" i="52"/>
  <c r="EQ868" i="52"/>
  <c r="EK868" i="52"/>
  <c r="ER868" i="52"/>
  <c r="EL868" i="52"/>
  <c r="EP868" i="52"/>
  <c r="EM868" i="52"/>
  <c r="ET605" i="52"/>
  <c r="EN474" i="52"/>
  <c r="EO474" i="52"/>
  <c r="EN758" i="52"/>
  <c r="EO758" i="52"/>
  <c r="EO396" i="52"/>
  <c r="EN396" i="52"/>
  <c r="EO807" i="52"/>
  <c r="EN807" i="52"/>
  <c r="GQ372" i="52"/>
  <c r="GU372" i="52"/>
  <c r="HY372" i="52"/>
  <c r="IF372" i="52" s="1"/>
  <c r="GS372" i="52"/>
  <c r="GP372" i="52"/>
  <c r="GT372" i="52"/>
  <c r="GR372" i="52"/>
  <c r="EN981" i="52"/>
  <c r="EO981" i="52"/>
  <c r="EN988" i="52"/>
  <c r="EO988" i="52"/>
  <c r="EK845" i="52"/>
  <c r="EL845" i="52"/>
  <c r="EQ845" i="52"/>
  <c r="EM845" i="52"/>
  <c r="ER845" i="52"/>
  <c r="EP845" i="52"/>
  <c r="HY215" i="52"/>
  <c r="IF215" i="52" s="1"/>
  <c r="ET697" i="52"/>
  <c r="ER440" i="52"/>
  <c r="EL440" i="52"/>
  <c r="EQ440" i="52"/>
  <c r="EM440" i="52"/>
  <c r="EK440" i="52"/>
  <c r="EP440" i="52"/>
  <c r="IE511" i="52"/>
  <c r="ES511" i="52"/>
  <c r="IN511" i="52"/>
  <c r="GF511" i="52"/>
  <c r="IO511" i="52"/>
  <c r="EL881" i="52"/>
  <c r="EP881" i="52"/>
  <c r="EM881" i="52"/>
  <c r="EQ881" i="52"/>
  <c r="EK881" i="52"/>
  <c r="ER881" i="52"/>
  <c r="EK790" i="52"/>
  <c r="EQ790" i="52"/>
  <c r="EL790" i="52"/>
  <c r="EP790" i="52"/>
  <c r="ER790" i="52"/>
  <c r="EM790" i="52"/>
  <c r="HZ451" i="52"/>
  <c r="AC987" i="52"/>
  <c r="AC631" i="52"/>
  <c r="AC1034" i="52"/>
  <c r="AC1049" i="52"/>
  <c r="AC491" i="52"/>
  <c r="FL29" i="52"/>
  <c r="FK29" i="52"/>
  <c r="EE15" i="52"/>
  <c r="EG15" i="52"/>
  <c r="EE29" i="52"/>
  <c r="EG29" i="52"/>
  <c r="EC29" i="52"/>
  <c r="EB29" i="52"/>
  <c r="EH29" i="52"/>
  <c r="ED29" i="52"/>
  <c r="ER57" i="52"/>
  <c r="HU57" i="52" s="1"/>
  <c r="EL19" i="52"/>
  <c r="EP19" i="52"/>
  <c r="EQ19" i="52"/>
  <c r="ER19" i="52"/>
  <c r="EM19" i="52"/>
  <c r="EK19" i="52"/>
  <c r="EO19" i="52"/>
  <c r="EN19" i="52"/>
  <c r="EB59" i="52"/>
  <c r="ED59" i="52"/>
  <c r="EN37" i="52"/>
  <c r="EO37" i="52"/>
  <c r="ED18" i="52"/>
  <c r="EC18" i="52"/>
  <c r="EH18" i="52"/>
  <c r="EB18" i="52"/>
  <c r="EC56" i="52"/>
  <c r="EH56" i="52"/>
  <c r="ED56" i="52"/>
  <c r="EB56" i="52"/>
  <c r="FK58" i="52"/>
  <c r="FL58" i="52"/>
  <c r="EN52" i="52"/>
  <c r="EO52" i="52"/>
  <c r="EG18" i="52"/>
  <c r="EE18" i="52"/>
  <c r="EO54" i="52"/>
  <c r="EN54" i="52"/>
  <c r="EM21" i="52"/>
  <c r="EK21" i="52"/>
  <c r="EL21" i="52"/>
  <c r="EQ21" i="52"/>
  <c r="ER21" i="52"/>
  <c r="EP21" i="52"/>
  <c r="EB39" i="52"/>
  <c r="EC39" i="52"/>
  <c r="EH39" i="52"/>
  <c r="ED39" i="52"/>
  <c r="EB41" i="52"/>
  <c r="EH41" i="52"/>
  <c r="EC41" i="52"/>
  <c r="ED41" i="52"/>
  <c r="EK52" i="52"/>
  <c r="EL52" i="52"/>
  <c r="EM52" i="52"/>
  <c r="ER52" i="52"/>
  <c r="EP52" i="52"/>
  <c r="EQ52" i="52"/>
  <c r="EE27" i="52"/>
  <c r="EG27" i="52"/>
  <c r="EE56" i="52"/>
  <c r="EG56" i="52"/>
  <c r="FL39" i="52"/>
  <c r="FK39" i="52"/>
  <c r="EE41" i="52"/>
  <c r="EG41" i="52"/>
  <c r="GT20" i="52"/>
  <c r="EE59" i="52"/>
  <c r="EG59" i="52"/>
  <c r="EM34" i="52"/>
  <c r="EO34" i="52"/>
  <c r="EN34" i="52"/>
  <c r="EQ16" i="52"/>
  <c r="EN16" i="52"/>
  <c r="EO16" i="52"/>
  <c r="EB27" i="52"/>
  <c r="ED27" i="52"/>
  <c r="EC27" i="52"/>
  <c r="EH27" i="52"/>
  <c r="FL18" i="52"/>
  <c r="FK18" i="52"/>
  <c r="FL56" i="52"/>
  <c r="FK56" i="52"/>
  <c r="FK41" i="52"/>
  <c r="FL41" i="52"/>
  <c r="FL27" i="52"/>
  <c r="FK27" i="52"/>
  <c r="EK23" i="52"/>
  <c r="EL23" i="52"/>
  <c r="ER23" i="52"/>
  <c r="EP23" i="52"/>
  <c r="EM23" i="52"/>
  <c r="EQ23" i="52"/>
  <c r="EP28" i="52"/>
  <c r="EL28" i="52"/>
  <c r="EQ28" i="52"/>
  <c r="EK28" i="52"/>
  <c r="EM28" i="52"/>
  <c r="ER28" i="52"/>
  <c r="EE30" i="52"/>
  <c r="EG30" i="52"/>
  <c r="EQ34" i="52"/>
  <c r="EK34" i="52"/>
  <c r="EL34" i="52"/>
  <c r="EP34" i="52"/>
  <c r="ER34" i="52"/>
  <c r="EO23" i="52"/>
  <c r="EN23" i="52"/>
  <c r="EK16" i="52"/>
  <c r="EL16" i="52"/>
  <c r="EP16" i="52"/>
  <c r="EM16" i="52"/>
  <c r="ER16" i="52"/>
  <c r="EC30" i="52"/>
  <c r="EH30" i="52"/>
  <c r="EB30" i="52"/>
  <c r="ED30" i="52"/>
  <c r="EP54" i="52"/>
  <c r="EQ54" i="52"/>
  <c r="ER54" i="52"/>
  <c r="EK54" i="52"/>
  <c r="EM54" i="52"/>
  <c r="EL54" i="52"/>
  <c r="EH58" i="52"/>
  <c r="EB58" i="52"/>
  <c r="EC58" i="52"/>
  <c r="ED58" i="52"/>
  <c r="FL30" i="52"/>
  <c r="FK30" i="52"/>
  <c r="EN21" i="52"/>
  <c r="EO21" i="52"/>
  <c r="EQ37" i="52"/>
  <c r="ER37" i="52"/>
  <c r="EK37" i="52"/>
  <c r="EL37" i="52"/>
  <c r="EM37" i="52"/>
  <c r="EP37" i="52"/>
  <c r="EE58" i="52"/>
  <c r="EG58" i="52"/>
  <c r="EN28" i="52"/>
  <c r="EO28" i="52"/>
  <c r="EE39" i="52"/>
  <c r="EG39" i="52"/>
  <c r="GY14" i="52"/>
  <c r="GW14" i="52"/>
  <c r="GX14" i="52"/>
  <c r="GC17" i="52"/>
  <c r="GD17" i="52"/>
  <c r="GE17" i="52"/>
  <c r="FY17" i="52"/>
  <c r="GG17" i="52"/>
  <c r="GA17" i="52"/>
  <c r="FZ17" i="52"/>
  <c r="GB17" i="52"/>
  <c r="GH17" i="52"/>
  <c r="HZ17" i="52"/>
  <c r="GF17" i="52"/>
  <c r="FU33" i="52"/>
  <c r="FV33" i="52"/>
  <c r="ET33" i="52"/>
  <c r="GD45" i="52"/>
  <c r="GA45" i="52"/>
  <c r="GG45" i="52"/>
  <c r="GH45" i="52"/>
  <c r="FY45" i="52"/>
  <c r="FZ45" i="52"/>
  <c r="GB45" i="52"/>
  <c r="GE45" i="52"/>
  <c r="GC45" i="52"/>
  <c r="HZ45" i="52"/>
  <c r="GF45" i="52"/>
  <c r="GT35" i="52"/>
  <c r="GR35" i="52"/>
  <c r="GS35" i="52"/>
  <c r="GU35" i="52"/>
  <c r="GP35" i="52"/>
  <c r="GQ35" i="52"/>
  <c r="HY35" i="52"/>
  <c r="GR42" i="52"/>
  <c r="GS42" i="52"/>
  <c r="GT42" i="52"/>
  <c r="GU42" i="52"/>
  <c r="GP42" i="52"/>
  <c r="GQ42" i="52"/>
  <c r="HY42" i="52"/>
  <c r="HU22" i="52"/>
  <c r="HV22" i="52"/>
  <c r="HW22" i="52"/>
  <c r="HS22" i="52"/>
  <c r="HT22" i="52"/>
  <c r="HO24" i="52"/>
  <c r="HM24" i="52"/>
  <c r="HN24" i="52"/>
  <c r="HP24" i="52"/>
  <c r="HQ24" i="52"/>
  <c r="HD33" i="52"/>
  <c r="HF33" i="52"/>
  <c r="HH33" i="52"/>
  <c r="HC33" i="52"/>
  <c r="HK33" i="52"/>
  <c r="HA33" i="52"/>
  <c r="HB33" i="52"/>
  <c r="HE33" i="52"/>
  <c r="HG33" i="52"/>
  <c r="HI33" i="52"/>
  <c r="HJ33" i="52"/>
  <c r="HB44" i="52"/>
  <c r="HJ44" i="52"/>
  <c r="HC44" i="52"/>
  <c r="HK44" i="52"/>
  <c r="HE44" i="52"/>
  <c r="HG44" i="52"/>
  <c r="HA44" i="52"/>
  <c r="HD44" i="52"/>
  <c r="HF44" i="52"/>
  <c r="HH44" i="52"/>
  <c r="HI44" i="52"/>
  <c r="HC26" i="52"/>
  <c r="HK26" i="52"/>
  <c r="HE26" i="52"/>
  <c r="HF26" i="52"/>
  <c r="HG26" i="52"/>
  <c r="HH26" i="52"/>
  <c r="HB26" i="52"/>
  <c r="HD26" i="52"/>
  <c r="HI26" i="52"/>
  <c r="HJ26" i="52"/>
  <c r="HA26" i="52"/>
  <c r="GY32" i="52"/>
  <c r="GW32" i="52"/>
  <c r="GX32" i="52"/>
  <c r="GW31" i="52"/>
  <c r="GX31" i="52"/>
  <c r="GY31" i="52"/>
  <c r="GX44" i="52"/>
  <c r="GY44" i="52"/>
  <c r="GW44" i="52"/>
  <c r="FZ40" i="52"/>
  <c r="GH40" i="52"/>
  <c r="GA40" i="52"/>
  <c r="GB40" i="52"/>
  <c r="GC40" i="52"/>
  <c r="GD40" i="52"/>
  <c r="GE40" i="52"/>
  <c r="GG40" i="52"/>
  <c r="FY40" i="52"/>
  <c r="HZ40" i="52"/>
  <c r="GF40" i="52"/>
  <c r="GR25" i="52"/>
  <c r="GQ25" i="52"/>
  <c r="GS25" i="52"/>
  <c r="GT25" i="52"/>
  <c r="GU25" i="52"/>
  <c r="GP25" i="52"/>
  <c r="HY25" i="52"/>
  <c r="HE36" i="52"/>
  <c r="HF36" i="52"/>
  <c r="HG36" i="52"/>
  <c r="HH36" i="52"/>
  <c r="HB36" i="52"/>
  <c r="HJ36" i="52"/>
  <c r="HC36" i="52"/>
  <c r="HK36" i="52"/>
  <c r="HA36" i="52"/>
  <c r="HD36" i="52"/>
  <c r="HI36" i="52"/>
  <c r="FU38" i="52"/>
  <c r="FV38" i="52"/>
  <c r="ET38" i="52"/>
  <c r="FY46" i="52"/>
  <c r="GG46" i="52"/>
  <c r="FZ46" i="52"/>
  <c r="GH46" i="52"/>
  <c r="GA46" i="52"/>
  <c r="GB46" i="52"/>
  <c r="GC46" i="52"/>
  <c r="GD46" i="52"/>
  <c r="GE46" i="52"/>
  <c r="GF46" i="52"/>
  <c r="HZ46" i="52"/>
  <c r="GA22" i="52"/>
  <c r="GG22" i="52"/>
  <c r="FY22" i="52"/>
  <c r="GH22" i="52"/>
  <c r="FZ22" i="52"/>
  <c r="GB22" i="52"/>
  <c r="GE22" i="52"/>
  <c r="GC22" i="52"/>
  <c r="GD22" i="52"/>
  <c r="HZ22" i="52"/>
  <c r="GF22" i="52"/>
  <c r="HH32" i="52"/>
  <c r="HA32" i="52"/>
  <c r="HI32" i="52"/>
  <c r="HB32" i="52"/>
  <c r="HJ32" i="52"/>
  <c r="HC32" i="52"/>
  <c r="HK32" i="52"/>
  <c r="HD32" i="52"/>
  <c r="HF32" i="52"/>
  <c r="HG32" i="52"/>
  <c r="HE32" i="52"/>
  <c r="GU38" i="52"/>
  <c r="GP38" i="52"/>
  <c r="GQ38" i="52"/>
  <c r="GR38" i="52"/>
  <c r="GS38" i="52"/>
  <c r="GT38" i="52"/>
  <c r="HY38" i="52"/>
  <c r="GJ42" i="52"/>
  <c r="GK42" i="52"/>
  <c r="GL42" i="52"/>
  <c r="GN42" i="52"/>
  <c r="GM42" i="52"/>
  <c r="GJ20" i="52"/>
  <c r="GK20" i="52"/>
  <c r="GL20" i="52"/>
  <c r="GM20" i="52"/>
  <c r="GN20" i="52"/>
  <c r="GW26" i="52"/>
  <c r="GX26" i="52"/>
  <c r="GY26" i="52"/>
  <c r="GW61" i="52"/>
  <c r="GX61" i="52"/>
  <c r="GY61" i="52"/>
  <c r="HM61" i="52"/>
  <c r="HN61" i="52"/>
  <c r="HO61" i="52"/>
  <c r="HP61" i="52"/>
  <c r="HQ61" i="52"/>
  <c r="HW47" i="52"/>
  <c r="HS47" i="52"/>
  <c r="HT47" i="52"/>
  <c r="HU47" i="52"/>
  <c r="HV47" i="52"/>
  <c r="GW57" i="52"/>
  <c r="GX57" i="52"/>
  <c r="GY57" i="52"/>
  <c r="GW48" i="52"/>
  <c r="GX48" i="52"/>
  <c r="GY48" i="52"/>
  <c r="FU48" i="52"/>
  <c r="FW48" i="52" s="1"/>
  <c r="FV48" i="52"/>
  <c r="ET48" i="52"/>
  <c r="HM55" i="52"/>
  <c r="HO55" i="52"/>
  <c r="HP55" i="52"/>
  <c r="HN55" i="52"/>
  <c r="HQ55" i="52"/>
  <c r="HM35" i="52"/>
  <c r="HN35" i="52"/>
  <c r="HO35" i="52"/>
  <c r="HP35" i="52"/>
  <c r="HQ35" i="52"/>
  <c r="GS22" i="52"/>
  <c r="GR22" i="52"/>
  <c r="GT22" i="52"/>
  <c r="GU22" i="52"/>
  <c r="GP22" i="52"/>
  <c r="GQ22" i="52"/>
  <c r="HY22" i="52"/>
  <c r="GM45" i="52"/>
  <c r="GJ45" i="52"/>
  <c r="GK45" i="52"/>
  <c r="GL45" i="52"/>
  <c r="GN45" i="52"/>
  <c r="HA46" i="52"/>
  <c r="HI46" i="52"/>
  <c r="HB46" i="52"/>
  <c r="HJ46" i="52"/>
  <c r="HC46" i="52"/>
  <c r="HK46" i="52"/>
  <c r="HD46" i="52"/>
  <c r="HE46" i="52"/>
  <c r="HF46" i="52"/>
  <c r="HH46" i="52"/>
  <c r="HG46" i="52"/>
  <c r="HS32" i="52"/>
  <c r="HT32" i="52"/>
  <c r="HU32" i="52"/>
  <c r="HV32" i="52"/>
  <c r="HW32" i="52"/>
  <c r="GB35" i="52"/>
  <c r="GG35" i="52"/>
  <c r="FY35" i="52"/>
  <c r="GH35" i="52"/>
  <c r="FZ35" i="52"/>
  <c r="GA35" i="52"/>
  <c r="GC35" i="52"/>
  <c r="GD35" i="52"/>
  <c r="GE35" i="52"/>
  <c r="GF35" i="52"/>
  <c r="HZ35" i="52"/>
  <c r="GK33" i="52"/>
  <c r="GL33" i="52"/>
  <c r="GM33" i="52"/>
  <c r="GJ33" i="52"/>
  <c r="GN33" i="52"/>
  <c r="GW45" i="52"/>
  <c r="GX45" i="52"/>
  <c r="GY45" i="52"/>
  <c r="GR40" i="52"/>
  <c r="GS40" i="52"/>
  <c r="GT40" i="52"/>
  <c r="GU40" i="52"/>
  <c r="GP40" i="52"/>
  <c r="GQ40" i="52"/>
  <c r="HY40" i="52"/>
  <c r="FZ14" i="52"/>
  <c r="GH14" i="52"/>
  <c r="GB14" i="52"/>
  <c r="GC14" i="52"/>
  <c r="FY14" i="52"/>
  <c r="GA14" i="52"/>
  <c r="GD14" i="52"/>
  <c r="GE14" i="52"/>
  <c r="GG14" i="52"/>
  <c r="HZ14" i="52"/>
  <c r="GF14" i="52"/>
  <c r="HE17" i="52"/>
  <c r="HF17" i="52"/>
  <c r="HG17" i="52"/>
  <c r="HH17" i="52"/>
  <c r="HA17" i="52"/>
  <c r="HI17" i="52"/>
  <c r="HC17" i="52"/>
  <c r="HK17" i="52"/>
  <c r="HD17" i="52"/>
  <c r="HJ17" i="52"/>
  <c r="HB17" i="52"/>
  <c r="FZ44" i="52"/>
  <c r="GH44" i="52"/>
  <c r="GA44" i="52"/>
  <c r="GC44" i="52"/>
  <c r="GE44" i="52"/>
  <c r="GG44" i="52"/>
  <c r="FY44" i="52"/>
  <c r="GB44" i="52"/>
  <c r="GD44" i="52"/>
  <c r="HZ44" i="52"/>
  <c r="GF44" i="52"/>
  <c r="GA26" i="52"/>
  <c r="FY26" i="52"/>
  <c r="GH26" i="52"/>
  <c r="FZ26" i="52"/>
  <c r="GB26" i="52"/>
  <c r="GC26" i="52"/>
  <c r="GD26" i="52"/>
  <c r="GE26" i="52"/>
  <c r="GG26" i="52"/>
  <c r="HZ26" i="52"/>
  <c r="GF26" i="52"/>
  <c r="GP32" i="52"/>
  <c r="GQ32" i="52"/>
  <c r="GR32" i="52"/>
  <c r="GS32" i="52"/>
  <c r="GT32" i="52"/>
  <c r="GU32" i="52"/>
  <c r="HY32" i="52"/>
  <c r="GT31" i="52"/>
  <c r="GU31" i="52"/>
  <c r="GP31" i="52"/>
  <c r="GR31" i="52"/>
  <c r="GS31" i="52"/>
  <c r="GQ31" i="52"/>
  <c r="HY31" i="52"/>
  <c r="HM31" i="52"/>
  <c r="HN31" i="52"/>
  <c r="HO31" i="52"/>
  <c r="HP31" i="52"/>
  <c r="HQ31" i="52"/>
  <c r="HM57" i="52"/>
  <c r="HN57" i="52"/>
  <c r="HO57" i="52"/>
  <c r="HP57" i="52"/>
  <c r="HQ57" i="52"/>
  <c r="FU40" i="52"/>
  <c r="FW40" i="52" s="1"/>
  <c r="FV40" i="52"/>
  <c r="ET40" i="52"/>
  <c r="GW24" i="52"/>
  <c r="GX24" i="52"/>
  <c r="GY24" i="52"/>
  <c r="GL36" i="52"/>
  <c r="GM36" i="52"/>
  <c r="GN36" i="52"/>
  <c r="GJ36" i="52"/>
  <c r="GK36" i="52"/>
  <c r="HU38" i="52"/>
  <c r="HV38" i="52"/>
  <c r="HW38" i="52"/>
  <c r="HS38" i="52"/>
  <c r="HT38" i="52"/>
  <c r="FU46" i="52"/>
  <c r="FW46" i="52" s="1"/>
  <c r="FV46" i="52"/>
  <c r="ET46" i="52"/>
  <c r="FU22" i="52"/>
  <c r="FV22" i="52"/>
  <c r="ET22" i="52"/>
  <c r="GW36" i="52"/>
  <c r="GX36" i="52"/>
  <c r="GY36" i="52"/>
  <c r="FZ42" i="52"/>
  <c r="GH42" i="52"/>
  <c r="GA42" i="52"/>
  <c r="GB42" i="52"/>
  <c r="GC42" i="52"/>
  <c r="GE42" i="52"/>
  <c r="FY42" i="52"/>
  <c r="GD42" i="52"/>
  <c r="GG42" i="52"/>
  <c r="GF42" i="52"/>
  <c r="HZ42" i="52"/>
  <c r="GA20" i="52"/>
  <c r="GB20" i="52"/>
  <c r="GC20" i="52"/>
  <c r="GD20" i="52"/>
  <c r="FY20" i="52"/>
  <c r="GG20" i="52"/>
  <c r="FZ20" i="52"/>
  <c r="GH20" i="52"/>
  <c r="GE20" i="52"/>
  <c r="HZ20" i="52"/>
  <c r="IF20" i="52" s="1"/>
  <c r="GF20" i="52"/>
  <c r="GS26" i="52"/>
  <c r="GT26" i="52"/>
  <c r="GU26" i="52"/>
  <c r="GQ26" i="52"/>
  <c r="GP26" i="52"/>
  <c r="GR26" i="52"/>
  <c r="HY26" i="52"/>
  <c r="GS61" i="52"/>
  <c r="GT61" i="52"/>
  <c r="GU61" i="52"/>
  <c r="GR61" i="52"/>
  <c r="GP61" i="52"/>
  <c r="GQ61" i="52"/>
  <c r="HY61" i="52"/>
  <c r="HC61" i="52"/>
  <c r="HK61" i="52"/>
  <c r="HB61" i="52"/>
  <c r="HD61" i="52"/>
  <c r="HE61" i="52"/>
  <c r="HG61" i="52"/>
  <c r="HF61" i="52"/>
  <c r="HH61" i="52"/>
  <c r="HI61" i="52"/>
  <c r="HJ61" i="52"/>
  <c r="HA61" i="52"/>
  <c r="HN47" i="52"/>
  <c r="HO47" i="52"/>
  <c r="HP47" i="52"/>
  <c r="HQ47" i="52"/>
  <c r="HM47" i="52"/>
  <c r="GQ48" i="52"/>
  <c r="GR48" i="52"/>
  <c r="GS48" i="52"/>
  <c r="GT48" i="52"/>
  <c r="GU48" i="52"/>
  <c r="GP48" i="52"/>
  <c r="HY48" i="52"/>
  <c r="HS48" i="52"/>
  <c r="HT48" i="52"/>
  <c r="HU48" i="52"/>
  <c r="HV48" i="52"/>
  <c r="HW48" i="52"/>
  <c r="HN17" i="52"/>
  <c r="HO17" i="52"/>
  <c r="HP17" i="52"/>
  <c r="HQ17" i="52"/>
  <c r="HM17" i="52"/>
  <c r="GW46" i="52"/>
  <c r="GX46" i="52"/>
  <c r="GY46" i="52"/>
  <c r="GB33" i="52"/>
  <c r="GC33" i="52"/>
  <c r="GD33" i="52"/>
  <c r="GA33" i="52"/>
  <c r="FZ33" i="52"/>
  <c r="GE33" i="52"/>
  <c r="GG33" i="52"/>
  <c r="GH33" i="52"/>
  <c r="FY33" i="52"/>
  <c r="GF33" i="52"/>
  <c r="HZ33" i="52"/>
  <c r="GS45" i="52"/>
  <c r="GR45" i="52"/>
  <c r="GT45" i="52"/>
  <c r="GU45" i="52"/>
  <c r="GP45" i="52"/>
  <c r="GQ45" i="52"/>
  <c r="HY45" i="52"/>
  <c r="HT14" i="52"/>
  <c r="HV14" i="52"/>
  <c r="HW14" i="52"/>
  <c r="HU14" i="52"/>
  <c r="HS14" i="52"/>
  <c r="HW45" i="52"/>
  <c r="HS45" i="52"/>
  <c r="HT45" i="52"/>
  <c r="HV45" i="52"/>
  <c r="HU45" i="52"/>
  <c r="GL17" i="52"/>
  <c r="GM17" i="52"/>
  <c r="GN17" i="52"/>
  <c r="GJ17" i="52"/>
  <c r="GK17" i="52"/>
  <c r="GJ44" i="52"/>
  <c r="GL44" i="52"/>
  <c r="GN44" i="52"/>
  <c r="GK44" i="52"/>
  <c r="GM44" i="52"/>
  <c r="HU26" i="52"/>
  <c r="HS26" i="52"/>
  <c r="HW26" i="52"/>
  <c r="HT26" i="52"/>
  <c r="HV26" i="52"/>
  <c r="GW55" i="52"/>
  <c r="GX55" i="52"/>
  <c r="GY55" i="52"/>
  <c r="FU31" i="52"/>
  <c r="FV31" i="52"/>
  <c r="ET31" i="52"/>
  <c r="GJ57" i="52"/>
  <c r="GK57" i="52"/>
  <c r="GL57" i="52"/>
  <c r="GM57" i="52"/>
  <c r="GN57" i="52"/>
  <c r="HT40" i="52"/>
  <c r="HU40" i="52"/>
  <c r="HV40" i="52"/>
  <c r="HW40" i="52"/>
  <c r="HS40" i="52"/>
  <c r="GW17" i="52"/>
  <c r="GX17" i="52"/>
  <c r="GY17" i="52"/>
  <c r="GS24" i="52"/>
  <c r="GP24" i="52"/>
  <c r="GT24" i="52"/>
  <c r="GU24" i="52"/>
  <c r="GR24" i="52"/>
  <c r="GQ24" i="52"/>
  <c r="HY24" i="52"/>
  <c r="HO38" i="52"/>
  <c r="HP38" i="52"/>
  <c r="HM38" i="52"/>
  <c r="HN38" i="52"/>
  <c r="HQ38" i="52"/>
  <c r="HS46" i="52"/>
  <c r="HT46" i="52"/>
  <c r="HU46" i="52"/>
  <c r="HV46" i="52"/>
  <c r="HW46" i="52"/>
  <c r="HP25" i="52"/>
  <c r="HO25" i="52"/>
  <c r="HQ25" i="52"/>
  <c r="HM25" i="52"/>
  <c r="HN25" i="52"/>
  <c r="GU36" i="52"/>
  <c r="GP36" i="52"/>
  <c r="GR36" i="52"/>
  <c r="GS36" i="52"/>
  <c r="GQ36" i="52"/>
  <c r="GT36" i="52"/>
  <c r="HY36" i="52"/>
  <c r="FV42" i="52"/>
  <c r="FU42" i="52"/>
  <c r="ET42" i="52"/>
  <c r="FU20" i="52"/>
  <c r="FV20" i="52"/>
  <c r="ET20" i="52"/>
  <c r="GA24" i="52"/>
  <c r="GD24" i="52"/>
  <c r="FY24" i="52"/>
  <c r="FZ24" i="52"/>
  <c r="GB24" i="52"/>
  <c r="GC24" i="52"/>
  <c r="GG24" i="52"/>
  <c r="GH24" i="52"/>
  <c r="GE24" i="52"/>
  <c r="GF24" i="52"/>
  <c r="HZ24" i="52"/>
  <c r="GJ61" i="52"/>
  <c r="GK61" i="52"/>
  <c r="GN61" i="52"/>
  <c r="GL61" i="52"/>
  <c r="GM61" i="52"/>
  <c r="HE47" i="52"/>
  <c r="HF47" i="52"/>
  <c r="HG47" i="52"/>
  <c r="HH47" i="52"/>
  <c r="HA47" i="52"/>
  <c r="HI47" i="52"/>
  <c r="HB47" i="52"/>
  <c r="HJ47" i="52"/>
  <c r="HC47" i="52"/>
  <c r="HD47" i="52"/>
  <c r="HK47" i="52"/>
  <c r="HM48" i="52"/>
  <c r="HN48" i="52"/>
  <c r="HO48" i="52"/>
  <c r="HP48" i="52"/>
  <c r="HQ48" i="52"/>
  <c r="HW17" i="52"/>
  <c r="HS17" i="52"/>
  <c r="HU17" i="52"/>
  <c r="HT17" i="52"/>
  <c r="HV17" i="52"/>
  <c r="HW36" i="52"/>
  <c r="HT36" i="52"/>
  <c r="HU36" i="52"/>
  <c r="HS36" i="52"/>
  <c r="HV36" i="52"/>
  <c r="FU35" i="52"/>
  <c r="FV35" i="52"/>
  <c r="ET35" i="52"/>
  <c r="GW40" i="52"/>
  <c r="GX40" i="52"/>
  <c r="GY40" i="52"/>
  <c r="GQ46" i="52"/>
  <c r="GR46" i="52"/>
  <c r="GS46" i="52"/>
  <c r="GT46" i="52"/>
  <c r="GU46" i="52"/>
  <c r="GP46" i="52"/>
  <c r="HY46" i="52"/>
  <c r="GW47" i="52"/>
  <c r="GX47" i="52"/>
  <c r="GY47" i="52"/>
  <c r="HN45" i="52"/>
  <c r="HO45" i="52"/>
  <c r="HP45" i="52"/>
  <c r="HQ45" i="52"/>
  <c r="HM45" i="52"/>
  <c r="FV44" i="52"/>
  <c r="FU44" i="52"/>
  <c r="FW44" i="52" s="1"/>
  <c r="ET44" i="52"/>
  <c r="FV26" i="52"/>
  <c r="FU26" i="52"/>
  <c r="FW26" i="52" s="1"/>
  <c r="ET26" i="52"/>
  <c r="GQ55" i="52"/>
  <c r="GS55" i="52"/>
  <c r="GT55" i="52"/>
  <c r="GP55" i="52"/>
  <c r="GR55" i="52"/>
  <c r="GU55" i="52"/>
  <c r="HY55" i="52"/>
  <c r="HV31" i="52"/>
  <c r="HW31" i="52"/>
  <c r="HT31" i="52"/>
  <c r="HU31" i="52"/>
  <c r="HS31" i="52"/>
  <c r="HC57" i="52"/>
  <c r="HK57" i="52"/>
  <c r="HD57" i="52"/>
  <c r="HE57" i="52"/>
  <c r="HF57" i="52"/>
  <c r="HG57" i="52"/>
  <c r="HH57" i="52"/>
  <c r="HB57" i="52"/>
  <c r="HA57" i="52"/>
  <c r="HI57" i="52"/>
  <c r="HJ57" i="52"/>
  <c r="GU17" i="52"/>
  <c r="GP17" i="52"/>
  <c r="GQ17" i="52"/>
  <c r="GS17" i="52"/>
  <c r="GT17" i="52"/>
  <c r="GR17" i="52"/>
  <c r="HY17" i="52"/>
  <c r="HF38" i="52"/>
  <c r="HG38" i="52"/>
  <c r="HI38" i="52"/>
  <c r="HJ38" i="52"/>
  <c r="HA38" i="52"/>
  <c r="HK38" i="52"/>
  <c r="HB38" i="52"/>
  <c r="HC38" i="52"/>
  <c r="HD38" i="52"/>
  <c r="HE38" i="52"/>
  <c r="HH38" i="52"/>
  <c r="HM46" i="52"/>
  <c r="HN46" i="52"/>
  <c r="HO46" i="52"/>
  <c r="HP46" i="52"/>
  <c r="HQ46" i="52"/>
  <c r="FV25" i="52"/>
  <c r="FU25" i="52"/>
  <c r="FW25" i="52" s="1"/>
  <c r="ET25" i="52"/>
  <c r="GJ32" i="52"/>
  <c r="GK32" i="52"/>
  <c r="GM32" i="52"/>
  <c r="GN32" i="52"/>
  <c r="GL32" i="52"/>
  <c r="HT42" i="52"/>
  <c r="HU42" i="52"/>
  <c r="HV42" i="52"/>
  <c r="HW42" i="52"/>
  <c r="HS42" i="52"/>
  <c r="GJ24" i="52"/>
  <c r="GM24" i="52"/>
  <c r="GK24" i="52"/>
  <c r="GL24" i="52"/>
  <c r="GN24" i="52"/>
  <c r="GW33" i="52"/>
  <c r="GY33" i="52"/>
  <c r="GX33" i="52"/>
  <c r="GA61" i="52"/>
  <c r="GB61" i="52"/>
  <c r="GH61" i="52"/>
  <c r="GC61" i="52"/>
  <c r="GD61" i="52"/>
  <c r="GE61" i="52"/>
  <c r="GG61" i="52"/>
  <c r="FY61" i="52"/>
  <c r="FZ61" i="52"/>
  <c r="HZ61" i="52"/>
  <c r="GF61" i="52"/>
  <c r="GL47" i="52"/>
  <c r="GM47" i="52"/>
  <c r="GN47" i="52"/>
  <c r="GJ47" i="52"/>
  <c r="GK47" i="52"/>
  <c r="HS55" i="52"/>
  <c r="HU55" i="52"/>
  <c r="HV55" i="52"/>
  <c r="HT55" i="52"/>
  <c r="HW55" i="52"/>
  <c r="FV14" i="52"/>
  <c r="FU14" i="52"/>
  <c r="ET14" i="52"/>
  <c r="HD35" i="52"/>
  <c r="HC35" i="52"/>
  <c r="HE35" i="52"/>
  <c r="HF35" i="52"/>
  <c r="HG35" i="52"/>
  <c r="HH35" i="52"/>
  <c r="HI35" i="52"/>
  <c r="HA35" i="52"/>
  <c r="HJ35" i="52"/>
  <c r="HB35" i="52"/>
  <c r="HK35" i="52"/>
  <c r="HO26" i="52"/>
  <c r="HP26" i="52"/>
  <c r="HQ26" i="52"/>
  <c r="HM26" i="52"/>
  <c r="HN26" i="52"/>
  <c r="GE25" i="52"/>
  <c r="FZ25" i="52"/>
  <c r="GH25" i="52"/>
  <c r="GD25" i="52"/>
  <c r="GG25" i="52"/>
  <c r="GB25" i="52"/>
  <c r="GC25" i="52"/>
  <c r="FY25" i="52"/>
  <c r="GA25" i="52"/>
  <c r="GF25" i="52"/>
  <c r="HZ25" i="52"/>
  <c r="GP15" i="52"/>
  <c r="GQ15" i="52"/>
  <c r="GT15" i="52"/>
  <c r="GR15" i="52"/>
  <c r="GS15" i="52"/>
  <c r="GU15" i="52"/>
  <c r="HY15" i="52"/>
  <c r="GK14" i="52"/>
  <c r="GL14" i="52"/>
  <c r="GN14" i="52"/>
  <c r="GJ14" i="52"/>
  <c r="GM14" i="52"/>
  <c r="HV35" i="52"/>
  <c r="HS35" i="52"/>
  <c r="HT35" i="52"/>
  <c r="HU35" i="52"/>
  <c r="HW35" i="52"/>
  <c r="GW22" i="52"/>
  <c r="GY22" i="52"/>
  <c r="GX22" i="52"/>
  <c r="GR14" i="52"/>
  <c r="GT14" i="52"/>
  <c r="GU14" i="52"/>
  <c r="GP14" i="52"/>
  <c r="GQ14" i="52"/>
  <c r="GS14" i="52"/>
  <c r="HY14" i="52"/>
  <c r="GU47" i="52"/>
  <c r="GP47" i="52"/>
  <c r="GQ47" i="52"/>
  <c r="GR47" i="52"/>
  <c r="GS47" i="52"/>
  <c r="GT47" i="52"/>
  <c r="HY47" i="52"/>
  <c r="HC45" i="52"/>
  <c r="HE45" i="52"/>
  <c r="HF45" i="52"/>
  <c r="HG45" i="52"/>
  <c r="HH45" i="52"/>
  <c r="HI45" i="52"/>
  <c r="HA45" i="52"/>
  <c r="HJ45" i="52"/>
  <c r="HB45" i="52"/>
  <c r="HD45" i="52"/>
  <c r="HK45" i="52"/>
  <c r="HT44" i="52"/>
  <c r="HU44" i="52"/>
  <c r="HW44" i="52"/>
  <c r="HS44" i="52"/>
  <c r="HV44" i="52"/>
  <c r="HD31" i="52"/>
  <c r="HE31" i="52"/>
  <c r="HF31" i="52"/>
  <c r="HG31" i="52"/>
  <c r="HH31" i="52"/>
  <c r="HB31" i="52"/>
  <c r="HJ31" i="52"/>
  <c r="HC31" i="52"/>
  <c r="HK31" i="52"/>
  <c r="HA31" i="52"/>
  <c r="HI31" i="52"/>
  <c r="GA57" i="52"/>
  <c r="GB57" i="52"/>
  <c r="GC57" i="52"/>
  <c r="FZ57" i="52"/>
  <c r="GD57" i="52"/>
  <c r="GH57" i="52"/>
  <c r="GE57" i="52"/>
  <c r="FY57" i="52"/>
  <c r="GG57" i="52"/>
  <c r="HZ57" i="52"/>
  <c r="GF57" i="52"/>
  <c r="GC36" i="52"/>
  <c r="GD36" i="52"/>
  <c r="GE36" i="52"/>
  <c r="FZ36" i="52"/>
  <c r="GH36" i="52"/>
  <c r="GA36" i="52"/>
  <c r="GG36" i="52"/>
  <c r="FY36" i="52"/>
  <c r="GB36" i="52"/>
  <c r="HZ36" i="52"/>
  <c r="GF36" i="52"/>
  <c r="GM38" i="52"/>
  <c r="GN38" i="52"/>
  <c r="GJ38" i="52"/>
  <c r="GK38" i="52"/>
  <c r="GL38" i="52"/>
  <c r="HM22" i="52"/>
  <c r="HN22" i="52"/>
  <c r="HO22" i="52"/>
  <c r="HP22" i="52"/>
  <c r="HQ22" i="52"/>
  <c r="HG25" i="52"/>
  <c r="HB25" i="52"/>
  <c r="HJ25" i="52"/>
  <c r="HD25" i="52"/>
  <c r="HE25" i="52"/>
  <c r="HF25" i="52"/>
  <c r="HH25" i="52"/>
  <c r="HA25" i="52"/>
  <c r="HC25" i="52"/>
  <c r="HI25" i="52"/>
  <c r="HK25" i="52"/>
  <c r="FY32" i="52"/>
  <c r="GG32" i="52"/>
  <c r="FZ32" i="52"/>
  <c r="GH32" i="52"/>
  <c r="GA32" i="52"/>
  <c r="GB32" i="52"/>
  <c r="GD32" i="52"/>
  <c r="GE32" i="52"/>
  <c r="GC32" i="52"/>
  <c r="GF32" i="52"/>
  <c r="HZ32" i="52"/>
  <c r="HU24" i="52"/>
  <c r="HV24" i="52"/>
  <c r="HW24" i="52"/>
  <c r="HS24" i="52"/>
  <c r="HT24" i="52"/>
  <c r="GT33" i="52"/>
  <c r="GP33" i="52"/>
  <c r="GS33" i="52"/>
  <c r="GQ33" i="52"/>
  <c r="GR33" i="52"/>
  <c r="GU33" i="52"/>
  <c r="HY33" i="52"/>
  <c r="HU61" i="52"/>
  <c r="HV61" i="52"/>
  <c r="HW61" i="52"/>
  <c r="HS61" i="52"/>
  <c r="HT61" i="52"/>
  <c r="HA55" i="52"/>
  <c r="HI55" i="52"/>
  <c r="HC55" i="52"/>
  <c r="HK55" i="52"/>
  <c r="HD55" i="52"/>
  <c r="HF55" i="52"/>
  <c r="HG55" i="52"/>
  <c r="HH55" i="52"/>
  <c r="HE55" i="52"/>
  <c r="HJ55" i="52"/>
  <c r="HB55" i="52"/>
  <c r="GW35" i="52"/>
  <c r="GX35" i="52"/>
  <c r="GY35" i="52"/>
  <c r="GK31" i="52"/>
  <c r="GL31" i="52"/>
  <c r="GM31" i="52"/>
  <c r="GN31" i="52"/>
  <c r="GJ31" i="52"/>
  <c r="HM40" i="52"/>
  <c r="HN40" i="52"/>
  <c r="HO40" i="52"/>
  <c r="HP40" i="52"/>
  <c r="HQ40" i="52"/>
  <c r="FU36" i="52"/>
  <c r="FW36" i="52" s="1"/>
  <c r="FV36" i="52"/>
  <c r="ET36" i="52"/>
  <c r="HC22" i="52"/>
  <c r="HK22" i="52"/>
  <c r="HD22" i="52"/>
  <c r="HE22" i="52"/>
  <c r="HF22" i="52"/>
  <c r="HA22" i="52"/>
  <c r="HI22" i="52"/>
  <c r="HB22" i="52"/>
  <c r="HJ22" i="52"/>
  <c r="HH22" i="52"/>
  <c r="HG22" i="52"/>
  <c r="GN25" i="52"/>
  <c r="GJ25" i="52"/>
  <c r="GM25" i="52"/>
  <c r="GK25" i="52"/>
  <c r="GL25" i="52"/>
  <c r="FU32" i="52"/>
  <c r="FW32" i="52" s="1"/>
  <c r="FV32" i="52"/>
  <c r="ET32" i="52"/>
  <c r="HC20" i="52"/>
  <c r="HK20" i="52"/>
  <c r="HD20" i="52"/>
  <c r="HE20" i="52"/>
  <c r="HF20" i="52"/>
  <c r="HA20" i="52"/>
  <c r="HI20" i="52"/>
  <c r="HB20" i="52"/>
  <c r="HJ20" i="52"/>
  <c r="HH20" i="52"/>
  <c r="HG20" i="52"/>
  <c r="HC24" i="52"/>
  <c r="HK24" i="52"/>
  <c r="HF24" i="52"/>
  <c r="HI24" i="52"/>
  <c r="HJ24" i="52"/>
  <c r="HA24" i="52"/>
  <c r="HB24" i="52"/>
  <c r="HG24" i="52"/>
  <c r="HH24" i="52"/>
  <c r="HE24" i="52"/>
  <c r="HD24" i="52"/>
  <c r="GW15" i="52"/>
  <c r="GY15" i="52"/>
  <c r="GX15" i="52"/>
  <c r="FV61" i="52"/>
  <c r="FU61" i="52"/>
  <c r="FW61" i="52" s="1"/>
  <c r="ET61" i="52"/>
  <c r="HA48" i="52"/>
  <c r="HI48" i="52"/>
  <c r="HB48" i="52"/>
  <c r="HJ48" i="52"/>
  <c r="HC48" i="52"/>
  <c r="HK48" i="52"/>
  <c r="HD48" i="52"/>
  <c r="HE48" i="52"/>
  <c r="HF48" i="52"/>
  <c r="HG48" i="52"/>
  <c r="HH48" i="52"/>
  <c r="GJ55" i="52"/>
  <c r="GK55" i="52"/>
  <c r="GL55" i="52"/>
  <c r="GM55" i="52"/>
  <c r="GN55" i="52"/>
  <c r="HM33" i="52"/>
  <c r="HO33" i="52"/>
  <c r="HQ33" i="52"/>
  <c r="HP33" i="52"/>
  <c r="HN33" i="52"/>
  <c r="HM14" i="52"/>
  <c r="HN14" i="52"/>
  <c r="HQ14" i="52"/>
  <c r="HO14" i="52"/>
  <c r="HP14" i="52"/>
  <c r="GB31" i="52"/>
  <c r="GC31" i="52"/>
  <c r="GD31" i="52"/>
  <c r="GE31" i="52"/>
  <c r="FZ31" i="52"/>
  <c r="GH31" i="52"/>
  <c r="GA31" i="52"/>
  <c r="FY31" i="52"/>
  <c r="GG31" i="52"/>
  <c r="GF31" i="52"/>
  <c r="HZ31" i="52"/>
  <c r="HB40" i="52"/>
  <c r="HJ40" i="52"/>
  <c r="HC40" i="52"/>
  <c r="HK40" i="52"/>
  <c r="HD40" i="52"/>
  <c r="HE40" i="52"/>
  <c r="HF40" i="52"/>
  <c r="HG40" i="52"/>
  <c r="HH40" i="52"/>
  <c r="HA40" i="52"/>
  <c r="HI40" i="52"/>
  <c r="HM42" i="52"/>
  <c r="HN42" i="52"/>
  <c r="HP42" i="52"/>
  <c r="HQ42" i="52"/>
  <c r="HO42" i="52"/>
  <c r="HU20" i="52"/>
  <c r="HV20" i="52"/>
  <c r="HW20" i="52"/>
  <c r="HS20" i="52"/>
  <c r="HT20" i="52"/>
  <c r="FU47" i="52"/>
  <c r="FW47" i="52" s="1"/>
  <c r="FV47" i="52"/>
  <c r="ET47" i="52"/>
  <c r="GJ48" i="52"/>
  <c r="GK48" i="52"/>
  <c r="GL48" i="52"/>
  <c r="GM48" i="52"/>
  <c r="GN48" i="52"/>
  <c r="FY55" i="52"/>
  <c r="GG55" i="52"/>
  <c r="GA55" i="52"/>
  <c r="GB55" i="52"/>
  <c r="GC55" i="52"/>
  <c r="GD55" i="52"/>
  <c r="GE55" i="52"/>
  <c r="GH55" i="52"/>
  <c r="FZ55" i="52"/>
  <c r="GF55" i="52"/>
  <c r="HZ55" i="52"/>
  <c r="GK35" i="52"/>
  <c r="GJ35" i="52"/>
  <c r="GL35" i="52"/>
  <c r="GM35" i="52"/>
  <c r="GN35" i="52"/>
  <c r="HV33" i="52"/>
  <c r="HU33" i="52"/>
  <c r="HS33" i="52"/>
  <c r="HT33" i="52"/>
  <c r="HW33" i="52"/>
  <c r="HB14" i="52"/>
  <c r="HJ14" i="52"/>
  <c r="HD14" i="52"/>
  <c r="HE14" i="52"/>
  <c r="HH14" i="52"/>
  <c r="HG14" i="52"/>
  <c r="HI14" i="52"/>
  <c r="HK14" i="52"/>
  <c r="HC14" i="52"/>
  <c r="HF14" i="52"/>
  <c r="HA14" i="52"/>
  <c r="FU45" i="52"/>
  <c r="FW45" i="52" s="1"/>
  <c r="FV45" i="52"/>
  <c r="ET45" i="52"/>
  <c r="FU17" i="52"/>
  <c r="FW17" i="52" s="1"/>
  <c r="FV17" i="52"/>
  <c r="ET17" i="52"/>
  <c r="HN44" i="52"/>
  <c r="HP44" i="52"/>
  <c r="HQ44" i="52"/>
  <c r="HM44" i="52"/>
  <c r="HO44" i="52"/>
  <c r="GJ26" i="52"/>
  <c r="GK26" i="52"/>
  <c r="GL26" i="52"/>
  <c r="GM26" i="52"/>
  <c r="GN26" i="52"/>
  <c r="GX42" i="52"/>
  <c r="GY42" i="52"/>
  <c r="GW42" i="52"/>
  <c r="FU57" i="52"/>
  <c r="FW57" i="52" s="1"/>
  <c r="FV57" i="52"/>
  <c r="GR44" i="52"/>
  <c r="GS44" i="52"/>
  <c r="GU44" i="52"/>
  <c r="GP44" i="52"/>
  <c r="GQ44" i="52"/>
  <c r="GT44" i="52"/>
  <c r="HY44" i="52"/>
  <c r="GJ40" i="52"/>
  <c r="GK40" i="52"/>
  <c r="GL40" i="52"/>
  <c r="GM40" i="52"/>
  <c r="GN40" i="52"/>
  <c r="HN36" i="52"/>
  <c r="HO36" i="52"/>
  <c r="HP36" i="52"/>
  <c r="HQ36" i="52"/>
  <c r="HM36" i="52"/>
  <c r="GD38" i="52"/>
  <c r="GE38" i="52"/>
  <c r="FY38" i="52"/>
  <c r="FZ38" i="52"/>
  <c r="GA38" i="52"/>
  <c r="GB38" i="52"/>
  <c r="GC38" i="52"/>
  <c r="GG38" i="52"/>
  <c r="GH38" i="52"/>
  <c r="GF38" i="52"/>
  <c r="HZ38" i="52"/>
  <c r="GJ46" i="52"/>
  <c r="GK46" i="52"/>
  <c r="GL46" i="52"/>
  <c r="GM46" i="52"/>
  <c r="GN46" i="52"/>
  <c r="GJ22" i="52"/>
  <c r="GK22" i="52"/>
  <c r="GL22" i="52"/>
  <c r="GM22" i="52"/>
  <c r="GN22" i="52"/>
  <c r="HT25" i="52"/>
  <c r="HS25" i="52"/>
  <c r="HU25" i="52"/>
  <c r="HV25" i="52"/>
  <c r="HW25" i="52"/>
  <c r="HQ32" i="52"/>
  <c r="HM32" i="52"/>
  <c r="HO32" i="52"/>
  <c r="HP32" i="52"/>
  <c r="HN32" i="52"/>
  <c r="GW38" i="52"/>
  <c r="GX38" i="52"/>
  <c r="GY38" i="52"/>
  <c r="GW20" i="52"/>
  <c r="GY20" i="52"/>
  <c r="GX20" i="52"/>
  <c r="HB42" i="52"/>
  <c r="HJ42" i="52"/>
  <c r="HC42" i="52"/>
  <c r="HK42" i="52"/>
  <c r="HD42" i="52"/>
  <c r="HE42" i="52"/>
  <c r="HG42" i="52"/>
  <c r="HH42" i="52"/>
  <c r="HA42" i="52"/>
  <c r="HF42" i="52"/>
  <c r="HI42" i="52"/>
  <c r="HM20" i="52"/>
  <c r="HN20" i="52"/>
  <c r="HO20" i="52"/>
  <c r="HP20" i="52"/>
  <c r="HQ20" i="52"/>
  <c r="FU24" i="52"/>
  <c r="FW24" i="52" s="1"/>
  <c r="FV24" i="52"/>
  <c r="ET24" i="52"/>
  <c r="GC47" i="52"/>
  <c r="GD47" i="52"/>
  <c r="GE47" i="52"/>
  <c r="FY47" i="52"/>
  <c r="GG47" i="52"/>
  <c r="FZ47" i="52"/>
  <c r="GH47" i="52"/>
  <c r="GA47" i="52"/>
  <c r="GB47" i="52"/>
  <c r="GF47" i="52"/>
  <c r="HZ47" i="52"/>
  <c r="GS57" i="52"/>
  <c r="GT57" i="52"/>
  <c r="GU57" i="52"/>
  <c r="GR57" i="52"/>
  <c r="GP57" i="52"/>
  <c r="GQ57" i="52"/>
  <c r="HY57" i="52"/>
  <c r="FY48" i="52"/>
  <c r="GG48" i="52"/>
  <c r="FZ48" i="52"/>
  <c r="GH48" i="52"/>
  <c r="GA48" i="52"/>
  <c r="GB48" i="52"/>
  <c r="GC48" i="52"/>
  <c r="GD48" i="52"/>
  <c r="GE48" i="52"/>
  <c r="HZ48" i="52"/>
  <c r="GF48" i="52"/>
  <c r="FU55" i="52"/>
  <c r="FW55" i="52" s="1"/>
  <c r="FV55" i="52"/>
  <c r="ET55" i="52"/>
  <c r="EH130" i="52" l="1"/>
  <c r="EB130" i="52"/>
  <c r="EC130" i="52"/>
  <c r="IF150" i="52"/>
  <c r="ET163" i="52"/>
  <c r="GX132" i="52"/>
  <c r="ET57" i="52"/>
  <c r="AC128" i="52"/>
  <c r="HZ67" i="52"/>
  <c r="ER13" i="52"/>
  <c r="EP13" i="52"/>
  <c r="EK13" i="52"/>
  <c r="EL13" i="52"/>
  <c r="EQ13" i="52"/>
  <c r="EM13" i="52"/>
  <c r="EO13" i="52"/>
  <c r="EN13" i="52"/>
  <c r="EE99" i="52"/>
  <c r="IF96" i="52"/>
  <c r="HZ93" i="52"/>
  <c r="ET65" i="52"/>
  <c r="ET92" i="52"/>
  <c r="EG99" i="52"/>
  <c r="GF332" i="52"/>
  <c r="IF527" i="52"/>
  <c r="IJ410" i="52"/>
  <c r="ET548" i="52"/>
  <c r="HW451" i="52"/>
  <c r="HY260" i="52"/>
  <c r="GY132" i="52"/>
  <c r="HJ1050" i="52"/>
  <c r="GR278" i="52"/>
  <c r="GP234" i="52"/>
  <c r="HD431" i="52"/>
  <c r="IF684" i="52"/>
  <c r="HF999" i="52"/>
  <c r="HA999" i="52"/>
  <c r="EH78" i="52"/>
  <c r="AC574" i="52"/>
  <c r="IF248" i="52"/>
  <c r="AC1029" i="52"/>
  <c r="IF402" i="52"/>
  <c r="FU657" i="52"/>
  <c r="FV657" i="52"/>
  <c r="ET657" i="52"/>
  <c r="HM583" i="52"/>
  <c r="HO583" i="52"/>
  <c r="HQ583" i="52"/>
  <c r="HN583" i="52"/>
  <c r="HP583" i="52"/>
  <c r="GL625" i="52"/>
  <c r="GM625" i="52"/>
  <c r="GJ625" i="52"/>
  <c r="GN625" i="52"/>
  <c r="GK625" i="52"/>
  <c r="AC657" i="52"/>
  <c r="GD523" i="52"/>
  <c r="GH523" i="52"/>
  <c r="FY523" i="52"/>
  <c r="GC523" i="52"/>
  <c r="GE523" i="52"/>
  <c r="GG523" i="52"/>
  <c r="GB523" i="52"/>
  <c r="GA523" i="52"/>
  <c r="HZ523" i="52"/>
  <c r="GF523" i="52"/>
  <c r="FZ523" i="52"/>
  <c r="FL64" i="52"/>
  <c r="FK64" i="52"/>
  <c r="GE681" i="52"/>
  <c r="GB681" i="52"/>
  <c r="FY681" i="52"/>
  <c r="GH681" i="52"/>
  <c r="GA681" i="52"/>
  <c r="GD681" i="52"/>
  <c r="FZ681" i="52"/>
  <c r="GF681" i="52"/>
  <c r="HZ681" i="52"/>
  <c r="GC681" i="52"/>
  <c r="GG681" i="52"/>
  <c r="FV523" i="52"/>
  <c r="FU523" i="52"/>
  <c r="FW523" i="52"/>
  <c r="AC546" i="52"/>
  <c r="HJ645" i="52"/>
  <c r="HA645" i="52"/>
  <c r="HD645" i="52"/>
  <c r="HE645" i="52"/>
  <c r="HK645" i="52"/>
  <c r="HI645" i="52"/>
  <c r="HG645" i="52"/>
  <c r="HH645" i="52"/>
  <c r="HC645" i="52"/>
  <c r="HB645" i="52"/>
  <c r="HF645" i="52"/>
  <c r="GQ523" i="52"/>
  <c r="GU523" i="52"/>
  <c r="GR523" i="52"/>
  <c r="GS523" i="52"/>
  <c r="GT523" i="52"/>
  <c r="IJ523" i="52" s="1"/>
  <c r="HY523" i="52"/>
  <c r="IF523" i="52" s="1"/>
  <c r="GP523" i="52"/>
  <c r="IF536" i="52"/>
  <c r="IJ153" i="52"/>
  <c r="AC242" i="52"/>
  <c r="ET516" i="52"/>
  <c r="IJ402" i="52"/>
  <c r="GX645" i="52"/>
  <c r="GY645" i="52"/>
  <c r="GW645" i="52"/>
  <c r="HP629" i="52"/>
  <c r="HQ629" i="52"/>
  <c r="HO629" i="52"/>
  <c r="HM629" i="52"/>
  <c r="HN629" i="52"/>
  <c r="HG625" i="52"/>
  <c r="HD625" i="52"/>
  <c r="HF625" i="52"/>
  <c r="HI625" i="52"/>
  <c r="HK625" i="52"/>
  <c r="HH625" i="52"/>
  <c r="HB625" i="52"/>
  <c r="HA625" i="52"/>
  <c r="HC625" i="52"/>
  <c r="HE625" i="52"/>
  <c r="HJ625" i="52"/>
  <c r="HU523" i="52"/>
  <c r="HT523" i="52"/>
  <c r="HV523" i="52"/>
  <c r="HS523" i="52"/>
  <c r="HW523" i="52"/>
  <c r="EE64" i="52"/>
  <c r="EG64" i="52"/>
  <c r="GL661" i="52"/>
  <c r="GJ661" i="52"/>
  <c r="GN661" i="52"/>
  <c r="GK661" i="52"/>
  <c r="GM661" i="52"/>
  <c r="HT677" i="52"/>
  <c r="HV677" i="52"/>
  <c r="HS677" i="52"/>
  <c r="HU677" i="52"/>
  <c r="HW677" i="52"/>
  <c r="GK645" i="52"/>
  <c r="GJ645" i="52"/>
  <c r="GL645" i="52"/>
  <c r="GM645" i="52"/>
  <c r="GN645" i="52"/>
  <c r="HC665" i="52"/>
  <c r="HG665" i="52"/>
  <c r="HH665" i="52"/>
  <c r="HD665" i="52"/>
  <c r="HB665" i="52"/>
  <c r="HF665" i="52"/>
  <c r="HI665" i="52"/>
  <c r="HJ665" i="52"/>
  <c r="HK665" i="52"/>
  <c r="HA665" i="52"/>
  <c r="HE665" i="52"/>
  <c r="GY661" i="52"/>
  <c r="GX661" i="52"/>
  <c r="GW661" i="52"/>
  <c r="IJ364" i="52"/>
  <c r="HB576" i="52"/>
  <c r="HC576" i="52"/>
  <c r="HD576" i="52"/>
  <c r="HK576" i="52"/>
  <c r="HI576" i="52"/>
  <c r="HH576" i="52"/>
  <c r="HG576" i="52"/>
  <c r="HE576" i="52"/>
  <c r="HA576" i="52"/>
  <c r="HF576" i="52"/>
  <c r="HJ576" i="52"/>
  <c r="GS645" i="52"/>
  <c r="HY645" i="52"/>
  <c r="GT645" i="52"/>
  <c r="GU645" i="52"/>
  <c r="GR645" i="52"/>
  <c r="GP645" i="52"/>
  <c r="GQ645" i="52"/>
  <c r="HT629" i="52"/>
  <c r="HV629" i="52"/>
  <c r="HS629" i="52"/>
  <c r="HW629" i="52"/>
  <c r="HU629" i="52"/>
  <c r="HP625" i="52"/>
  <c r="HO625" i="52"/>
  <c r="HM625" i="52"/>
  <c r="HQ625" i="52"/>
  <c r="HN625" i="52"/>
  <c r="HK523" i="52"/>
  <c r="HA523" i="52"/>
  <c r="HE523" i="52"/>
  <c r="HG523" i="52"/>
  <c r="HJ523" i="52"/>
  <c r="HC523" i="52"/>
  <c r="HI523" i="52"/>
  <c r="HD523" i="52"/>
  <c r="HF523" i="52"/>
  <c r="HB523" i="52"/>
  <c r="HH523" i="52"/>
  <c r="AC589" i="52"/>
  <c r="HA661" i="52"/>
  <c r="HE661" i="52"/>
  <c r="HK661" i="52"/>
  <c r="HG661" i="52"/>
  <c r="HH661" i="52"/>
  <c r="HJ661" i="52"/>
  <c r="HF661" i="52"/>
  <c r="HC661" i="52"/>
  <c r="HB661" i="52"/>
  <c r="HD661" i="52"/>
  <c r="HI661" i="52"/>
  <c r="GS665" i="52"/>
  <c r="HY665" i="52"/>
  <c r="GP665" i="52"/>
  <c r="GT665" i="52"/>
  <c r="GR665" i="52"/>
  <c r="GQ665" i="52"/>
  <c r="GU665" i="52"/>
  <c r="HN677" i="52"/>
  <c r="HM677" i="52"/>
  <c r="HQ677" i="52"/>
  <c r="HP677" i="52"/>
  <c r="HO677" i="52"/>
  <c r="GE645" i="52"/>
  <c r="HZ645" i="52"/>
  <c r="GF645" i="52"/>
  <c r="GG645" i="52"/>
  <c r="GB645" i="52"/>
  <c r="GH645" i="52"/>
  <c r="FZ645" i="52"/>
  <c r="FY645" i="52"/>
  <c r="GD645" i="52"/>
  <c r="GA645" i="52"/>
  <c r="GC645" i="52"/>
  <c r="AC620" i="52"/>
  <c r="GN665" i="52"/>
  <c r="GM665" i="52"/>
  <c r="GJ665" i="52"/>
  <c r="GK665" i="52"/>
  <c r="GL665" i="52"/>
  <c r="GS661" i="52"/>
  <c r="HY661" i="52"/>
  <c r="GQ661" i="52"/>
  <c r="GP661" i="52"/>
  <c r="GR661" i="52"/>
  <c r="GU661" i="52"/>
  <c r="GT661" i="52"/>
  <c r="IJ661" i="52" s="1"/>
  <c r="GU234" i="52"/>
  <c r="HP576" i="52"/>
  <c r="HN576" i="52"/>
  <c r="HO576" i="52"/>
  <c r="HM576" i="52"/>
  <c r="HQ576" i="52"/>
  <c r="HE629" i="52"/>
  <c r="HJ629" i="52"/>
  <c r="HI629" i="52"/>
  <c r="HH629" i="52"/>
  <c r="HG629" i="52"/>
  <c r="HF629" i="52"/>
  <c r="HA629" i="52"/>
  <c r="HK629" i="52"/>
  <c r="HB629" i="52"/>
  <c r="HC629" i="52"/>
  <c r="HD629" i="52"/>
  <c r="IB240" i="52"/>
  <c r="GS625" i="52"/>
  <c r="GP625" i="52"/>
  <c r="GT625" i="52"/>
  <c r="GU625" i="52"/>
  <c r="GR625" i="52"/>
  <c r="GQ625" i="52"/>
  <c r="HY625" i="52"/>
  <c r="FU625" i="52"/>
  <c r="ET625" i="52"/>
  <c r="FV625" i="52"/>
  <c r="HP681" i="52"/>
  <c r="HM681" i="52"/>
  <c r="HO681" i="52"/>
  <c r="HN681" i="52"/>
  <c r="HQ681" i="52"/>
  <c r="GE661" i="52"/>
  <c r="GC661" i="52"/>
  <c r="GA661" i="52"/>
  <c r="FZ661" i="52"/>
  <c r="GF661" i="52"/>
  <c r="FY661" i="52"/>
  <c r="GB661" i="52"/>
  <c r="GD661" i="52"/>
  <c r="GH661" i="52"/>
  <c r="GG661" i="52"/>
  <c r="HZ661" i="52"/>
  <c r="GW665" i="52"/>
  <c r="GY665" i="52"/>
  <c r="GX665" i="52"/>
  <c r="GK677" i="52"/>
  <c r="GL677" i="52"/>
  <c r="GM677" i="52"/>
  <c r="GJ677" i="52"/>
  <c r="GN677" i="52"/>
  <c r="IC947" i="52"/>
  <c r="IQ947" i="52"/>
  <c r="HN645" i="52"/>
  <c r="HP645" i="52"/>
  <c r="HO645" i="52"/>
  <c r="HQ645" i="52"/>
  <c r="HM645" i="52"/>
  <c r="HP665" i="52"/>
  <c r="HM665" i="52"/>
  <c r="HO665" i="52"/>
  <c r="HQ665" i="52"/>
  <c r="HN665" i="52"/>
  <c r="HU661" i="52"/>
  <c r="HT661" i="52"/>
  <c r="HV661" i="52"/>
  <c r="HW661" i="52"/>
  <c r="HS661" i="52"/>
  <c r="HI657" i="52"/>
  <c r="HA657" i="52"/>
  <c r="HH657" i="52"/>
  <c r="HB657" i="52"/>
  <c r="HF657" i="52"/>
  <c r="HG657" i="52"/>
  <c r="HK657" i="52"/>
  <c r="HC657" i="52"/>
  <c r="HJ657" i="52"/>
  <c r="HD657" i="52"/>
  <c r="HE657" i="52"/>
  <c r="HW576" i="52"/>
  <c r="HV576" i="52"/>
  <c r="HU576" i="52"/>
  <c r="HS576" i="52"/>
  <c r="HT576" i="52"/>
  <c r="FY629" i="52"/>
  <c r="GB629" i="52"/>
  <c r="GD629" i="52"/>
  <c r="FZ629" i="52"/>
  <c r="GH629" i="52"/>
  <c r="GA629" i="52"/>
  <c r="GG629" i="52"/>
  <c r="GE629" i="52"/>
  <c r="GC629" i="52"/>
  <c r="HZ629" i="52"/>
  <c r="GF629" i="52"/>
  <c r="GY625" i="52"/>
  <c r="GW625" i="52"/>
  <c r="GX625" i="52"/>
  <c r="FZ625" i="52"/>
  <c r="GG625" i="52"/>
  <c r="HZ625" i="52"/>
  <c r="FY625" i="52"/>
  <c r="GC625" i="52"/>
  <c r="GF625" i="52"/>
  <c r="GB625" i="52"/>
  <c r="GH625" i="52"/>
  <c r="GA625" i="52"/>
  <c r="GE625" i="52"/>
  <c r="GD625" i="52"/>
  <c r="HU681" i="52"/>
  <c r="HS681" i="52"/>
  <c r="HV681" i="52"/>
  <c r="HW681" i="52"/>
  <c r="HT681" i="52"/>
  <c r="GS576" i="52"/>
  <c r="GQ576" i="52"/>
  <c r="HY576" i="52"/>
  <c r="GP576" i="52"/>
  <c r="GT576" i="52"/>
  <c r="IJ576" i="52" s="1"/>
  <c r="GR576" i="52"/>
  <c r="GU576" i="52"/>
  <c r="FU661" i="52"/>
  <c r="FV661" i="52"/>
  <c r="ET661" i="52"/>
  <c r="HA677" i="52"/>
  <c r="HH677" i="52"/>
  <c r="HB677" i="52"/>
  <c r="HC677" i="52"/>
  <c r="HJ677" i="52"/>
  <c r="HD677" i="52"/>
  <c r="HE677" i="52"/>
  <c r="HK677" i="52"/>
  <c r="HG677" i="52"/>
  <c r="HI677" i="52"/>
  <c r="HF677" i="52"/>
  <c r="GY657" i="52"/>
  <c r="GX657" i="52"/>
  <c r="GW657" i="52"/>
  <c r="GK583" i="52"/>
  <c r="GM583" i="52"/>
  <c r="GL583" i="52"/>
  <c r="GJ583" i="52"/>
  <c r="GN583" i="52"/>
  <c r="ET665" i="52"/>
  <c r="FU665" i="52"/>
  <c r="FV665" i="52"/>
  <c r="IF230" i="52"/>
  <c r="ET774" i="52"/>
  <c r="HZ758" i="52"/>
  <c r="IF524" i="52"/>
  <c r="AC558" i="52"/>
  <c r="AC828" i="52"/>
  <c r="HU451" i="52"/>
  <c r="HP444" i="52"/>
  <c r="HG1050" i="52"/>
  <c r="HH1050" i="52"/>
  <c r="GR234" i="52"/>
  <c r="HK431" i="52"/>
  <c r="HH431" i="52"/>
  <c r="AC1027" i="52"/>
  <c r="AC862" i="52"/>
  <c r="HI999" i="52"/>
  <c r="ED8" i="52"/>
  <c r="EO8" i="52" s="1"/>
  <c r="IJ922" i="52"/>
  <c r="GH657" i="52"/>
  <c r="GF657" i="52"/>
  <c r="HZ657" i="52"/>
  <c r="FZ657" i="52"/>
  <c r="GG657" i="52"/>
  <c r="GC657" i="52"/>
  <c r="GE657" i="52"/>
  <c r="FY657" i="52"/>
  <c r="GA657" i="52"/>
  <c r="GD657" i="52"/>
  <c r="GB657" i="52"/>
  <c r="GJ576" i="52"/>
  <c r="GK576" i="52"/>
  <c r="GL576" i="52"/>
  <c r="GM576" i="52"/>
  <c r="GN576" i="52"/>
  <c r="HS583" i="52"/>
  <c r="HV583" i="52"/>
  <c r="HT583" i="52"/>
  <c r="HU583" i="52"/>
  <c r="HW583" i="52"/>
  <c r="GB962" i="52"/>
  <c r="GF962" i="52"/>
  <c r="GH962" i="52"/>
  <c r="GE962" i="52"/>
  <c r="FZ962" i="52"/>
  <c r="GG962" i="52"/>
  <c r="HZ962" i="52"/>
  <c r="GC962" i="52"/>
  <c r="GA962" i="52"/>
  <c r="GD962" i="52"/>
  <c r="FY962" i="52"/>
  <c r="FU629" i="52"/>
  <c r="FV629" i="52"/>
  <c r="ET629" i="52"/>
  <c r="GW583" i="52"/>
  <c r="GX583" i="52"/>
  <c r="GY583" i="52"/>
  <c r="HV625" i="52"/>
  <c r="HW625" i="52"/>
  <c r="HS625" i="52"/>
  <c r="HU625" i="52"/>
  <c r="HT625" i="52"/>
  <c r="IF341" i="52"/>
  <c r="GY681" i="52"/>
  <c r="GX681" i="52"/>
  <c r="GW681" i="52"/>
  <c r="GW576" i="52"/>
  <c r="GY576" i="52"/>
  <c r="GX576" i="52"/>
  <c r="HO661" i="52"/>
  <c r="HM661" i="52"/>
  <c r="HP661" i="52"/>
  <c r="HN661" i="52"/>
  <c r="HQ661" i="52"/>
  <c r="GE677" i="52"/>
  <c r="GC677" i="52"/>
  <c r="GD677" i="52"/>
  <c r="GA677" i="52"/>
  <c r="GG677" i="52"/>
  <c r="IJ677" i="52" s="1"/>
  <c r="GB677" i="52"/>
  <c r="FZ677" i="52"/>
  <c r="FY677" i="52"/>
  <c r="GH677" i="52"/>
  <c r="HZ677" i="52"/>
  <c r="IF677" i="52" s="1"/>
  <c r="GF677" i="52"/>
  <c r="GS657" i="52"/>
  <c r="GU657" i="52"/>
  <c r="GP657" i="52"/>
  <c r="GR657" i="52"/>
  <c r="GQ657" i="52"/>
  <c r="GT657" i="52"/>
  <c r="HY657" i="52"/>
  <c r="AC695" i="52"/>
  <c r="AC696" i="52"/>
  <c r="HT665" i="52"/>
  <c r="HV665" i="52"/>
  <c r="HS665" i="52"/>
  <c r="HU665" i="52"/>
  <c r="HW665" i="52"/>
  <c r="AC583" i="52"/>
  <c r="ET989" i="52"/>
  <c r="ET1015" i="52"/>
  <c r="AC957" i="52"/>
  <c r="IF731" i="52"/>
  <c r="IF145" i="52"/>
  <c r="IF999" i="52"/>
  <c r="IF410" i="52"/>
  <c r="ET168" i="52"/>
  <c r="HV451" i="52"/>
  <c r="HV1042" i="52"/>
  <c r="GW132" i="52"/>
  <c r="HC1050" i="52"/>
  <c r="HD1050" i="52"/>
  <c r="HE431" i="52"/>
  <c r="HB431" i="52"/>
  <c r="HD999" i="52"/>
  <c r="EC78" i="52"/>
  <c r="EG78" i="52"/>
  <c r="ET575" i="52"/>
  <c r="IJ929" i="52"/>
  <c r="AC978" i="52"/>
  <c r="AC43" i="52"/>
  <c r="GM657" i="52"/>
  <c r="GN657" i="52"/>
  <c r="GK657" i="52"/>
  <c r="GJ657" i="52"/>
  <c r="GL657" i="52"/>
  <c r="GH576" i="52"/>
  <c r="GB576" i="52"/>
  <c r="GE576" i="52"/>
  <c r="GA576" i="52"/>
  <c r="FZ576" i="52"/>
  <c r="GD576" i="52"/>
  <c r="HZ576" i="52"/>
  <c r="FY576" i="52"/>
  <c r="GF576" i="52"/>
  <c r="GG576" i="52"/>
  <c r="GC576" i="52"/>
  <c r="FV583" i="52"/>
  <c r="FU583" i="52"/>
  <c r="ET583" i="52"/>
  <c r="GM629" i="52"/>
  <c r="GK629" i="52"/>
  <c r="GN629" i="52"/>
  <c r="GJ629" i="52"/>
  <c r="GL629" i="52"/>
  <c r="GS583" i="52"/>
  <c r="HY583" i="52"/>
  <c r="IF583" i="52" s="1"/>
  <c r="GT583" i="52"/>
  <c r="GQ583" i="52"/>
  <c r="GR583" i="52"/>
  <c r="GP583" i="52"/>
  <c r="GU583" i="52"/>
  <c r="FU681" i="52"/>
  <c r="FV681" i="52"/>
  <c r="ET681" i="52"/>
  <c r="GS681" i="52"/>
  <c r="GR681" i="52"/>
  <c r="GP681" i="52"/>
  <c r="GU681" i="52"/>
  <c r="HY681" i="52"/>
  <c r="IF681" i="52" s="1"/>
  <c r="GQ681" i="52"/>
  <c r="GT681" i="52"/>
  <c r="ET523" i="52"/>
  <c r="GK523" i="52"/>
  <c r="GJ523" i="52"/>
  <c r="GM523" i="52"/>
  <c r="GL523" i="52"/>
  <c r="GN523" i="52"/>
  <c r="FV677" i="52"/>
  <c r="FU677" i="52"/>
  <c r="ET677" i="52"/>
  <c r="FU645" i="52"/>
  <c r="FV645" i="52"/>
  <c r="ET645" i="52"/>
  <c r="GS629" i="52"/>
  <c r="GP629" i="52"/>
  <c r="GT629" i="52"/>
  <c r="IJ629" i="52" s="1"/>
  <c r="GR629" i="52"/>
  <c r="GQ629" i="52"/>
  <c r="GU629" i="52"/>
  <c r="HY629" i="52"/>
  <c r="IF629" i="52" s="1"/>
  <c r="GE665" i="52"/>
  <c r="FZ665" i="52"/>
  <c r="GC665" i="52"/>
  <c r="GB665" i="52"/>
  <c r="HZ665" i="52"/>
  <c r="GA665" i="52"/>
  <c r="GD665" i="52"/>
  <c r="GF665" i="52"/>
  <c r="GG665" i="52"/>
  <c r="GH665" i="52"/>
  <c r="FY665" i="52"/>
  <c r="IF934" i="52"/>
  <c r="ET332" i="52"/>
  <c r="IF92" i="52"/>
  <c r="IF498" i="52"/>
  <c r="AC998" i="52"/>
  <c r="IF897" i="52"/>
  <c r="ET1008" i="52"/>
  <c r="HU1042" i="52"/>
  <c r="HY601" i="52"/>
  <c r="AC245" i="52"/>
  <c r="GP132" i="52"/>
  <c r="HH999" i="52"/>
  <c r="ED78" i="52"/>
  <c r="AC139" i="52"/>
  <c r="IB349" i="52"/>
  <c r="HU657" i="52"/>
  <c r="HW657" i="52"/>
  <c r="HT657" i="52"/>
  <c r="HS657" i="52"/>
  <c r="HV657" i="52"/>
  <c r="FV576" i="52"/>
  <c r="FU576" i="52"/>
  <c r="ET576" i="52"/>
  <c r="HH583" i="52"/>
  <c r="HA583" i="52"/>
  <c r="HK583" i="52"/>
  <c r="HB583" i="52"/>
  <c r="HD583" i="52"/>
  <c r="HC583" i="52"/>
  <c r="HJ583" i="52"/>
  <c r="HG583" i="52"/>
  <c r="HE583" i="52"/>
  <c r="HF583" i="52"/>
  <c r="HI583" i="52"/>
  <c r="GX677" i="52"/>
  <c r="GY677" i="52"/>
  <c r="GW677" i="52"/>
  <c r="IK240" i="52"/>
  <c r="IM240" i="52"/>
  <c r="IL240" i="52"/>
  <c r="AC578" i="52"/>
  <c r="AC534" i="52"/>
  <c r="HQ523" i="52"/>
  <c r="HP523" i="52"/>
  <c r="HN523" i="52"/>
  <c r="HM523" i="52"/>
  <c r="HO523" i="52"/>
  <c r="EB64" i="52"/>
  <c r="EH64" i="52"/>
  <c r="EC64" i="52"/>
  <c r="ED64" i="52"/>
  <c r="AC636" i="52"/>
  <c r="HV645" i="52"/>
  <c r="HT645" i="52"/>
  <c r="HS645" i="52"/>
  <c r="HW645" i="52"/>
  <c r="HU645" i="52"/>
  <c r="GY629" i="52"/>
  <c r="GX629" i="52"/>
  <c r="GW629" i="52"/>
  <c r="GX523" i="52"/>
  <c r="GY523" i="52"/>
  <c r="GW523" i="52"/>
  <c r="IF220" i="52"/>
  <c r="HZ492" i="52"/>
  <c r="GF1002" i="52"/>
  <c r="ET741" i="52"/>
  <c r="IJ872" i="52"/>
  <c r="IJ958" i="52"/>
  <c r="IJ972" i="52"/>
  <c r="ET740" i="52"/>
  <c r="IF458" i="52"/>
  <c r="HT839" i="52"/>
  <c r="GF628" i="52"/>
  <c r="AC432" i="52"/>
  <c r="GU132" i="52"/>
  <c r="HI405" i="52"/>
  <c r="GR650" i="52"/>
  <c r="GW280" i="52"/>
  <c r="IL362" i="52"/>
  <c r="EC99" i="52"/>
  <c r="IJ690" i="52"/>
  <c r="AC872" i="52"/>
  <c r="AC594" i="52"/>
  <c r="IM929" i="52"/>
  <c r="IK929" i="52"/>
  <c r="IB929" i="52"/>
  <c r="IL929" i="52"/>
  <c r="IM922" i="52"/>
  <c r="AC982" i="52"/>
  <c r="GS920" i="52"/>
  <c r="GT920" i="52"/>
  <c r="GU920" i="52"/>
  <c r="GP920" i="52"/>
  <c r="GR920" i="52"/>
  <c r="GQ920" i="52"/>
  <c r="HY920" i="52"/>
  <c r="IF920" i="52" s="1"/>
  <c r="HB982" i="52"/>
  <c r="HK982" i="52"/>
  <c r="HF982" i="52"/>
  <c r="HD982" i="52"/>
  <c r="HA982" i="52"/>
  <c r="HG982" i="52"/>
  <c r="HI982" i="52"/>
  <c r="HC982" i="52"/>
  <c r="HH982" i="52"/>
  <c r="HJ982" i="52"/>
  <c r="HE982" i="52"/>
  <c r="GS982" i="52"/>
  <c r="GP982" i="52"/>
  <c r="GQ982" i="52"/>
  <c r="GT982" i="52"/>
  <c r="GU982" i="52"/>
  <c r="GR982" i="52"/>
  <c r="FV1029" i="52"/>
  <c r="FU1029" i="52"/>
  <c r="HT920" i="52"/>
  <c r="HW920" i="52"/>
  <c r="HS920" i="52"/>
  <c r="HU920" i="52"/>
  <c r="HV920" i="52"/>
  <c r="GH952" i="52"/>
  <c r="GD952" i="52"/>
  <c r="GB952" i="52"/>
  <c r="FY952" i="52"/>
  <c r="GG952" i="52"/>
  <c r="GE952" i="52"/>
  <c r="FZ952" i="52"/>
  <c r="GF952" i="52"/>
  <c r="GA952" i="52"/>
  <c r="GC952" i="52"/>
  <c r="HZ952" i="52"/>
  <c r="IF952" i="52" s="1"/>
  <c r="GY920" i="52"/>
  <c r="GX920" i="52"/>
  <c r="GW920" i="52"/>
  <c r="IK838" i="52"/>
  <c r="HS982" i="52"/>
  <c r="HT982" i="52"/>
  <c r="HU982" i="52"/>
  <c r="HW982" i="52"/>
  <c r="HV982" i="52"/>
  <c r="GX982" i="52"/>
  <c r="GW982" i="52"/>
  <c r="GY982" i="52"/>
  <c r="HT1029" i="52"/>
  <c r="HW1029" i="52"/>
  <c r="HS1029" i="52"/>
  <c r="HU1029" i="52"/>
  <c r="HV1029" i="52"/>
  <c r="GY962" i="52"/>
  <c r="GX962" i="52"/>
  <c r="GW962" i="52"/>
  <c r="HS952" i="52"/>
  <c r="HV952" i="52"/>
  <c r="HU952" i="52"/>
  <c r="HW952" i="52"/>
  <c r="HT952" i="52"/>
  <c r="AC273" i="52"/>
  <c r="AC956" i="52"/>
  <c r="GX952" i="52"/>
  <c r="GW952" i="52"/>
  <c r="GY952" i="52"/>
  <c r="HM982" i="52"/>
  <c r="HO982" i="52"/>
  <c r="HQ982" i="52"/>
  <c r="HN982" i="52"/>
  <c r="HP982" i="52"/>
  <c r="GS955" i="52"/>
  <c r="GU955" i="52"/>
  <c r="GQ955" i="52"/>
  <c r="GR955" i="52"/>
  <c r="GP955" i="52"/>
  <c r="GT955" i="52"/>
  <c r="HY955" i="52"/>
  <c r="IF955" i="52" s="1"/>
  <c r="HQ1029" i="52"/>
  <c r="HP1029" i="52"/>
  <c r="HN1029" i="52"/>
  <c r="HM1029" i="52"/>
  <c r="HO1029" i="52"/>
  <c r="GR962" i="52"/>
  <c r="GS962" i="52"/>
  <c r="GQ962" i="52"/>
  <c r="GU962" i="52"/>
  <c r="HY962" i="52"/>
  <c r="GP962" i="52"/>
  <c r="GT962" i="52"/>
  <c r="IL838" i="52"/>
  <c r="IM838" i="52"/>
  <c r="GK952" i="52"/>
  <c r="GJ952" i="52"/>
  <c r="GN952" i="52"/>
  <c r="GL952" i="52"/>
  <c r="GM952" i="52"/>
  <c r="ET776" i="52"/>
  <c r="ED71" i="52"/>
  <c r="EB71" i="52"/>
  <c r="EH71" i="52"/>
  <c r="EC71" i="52"/>
  <c r="HQ962" i="52"/>
  <c r="HP962" i="52"/>
  <c r="HN962" i="52"/>
  <c r="HO962" i="52"/>
  <c r="HM962" i="52"/>
  <c r="HM955" i="52"/>
  <c r="HQ955" i="52"/>
  <c r="HP955" i="52"/>
  <c r="HO955" i="52"/>
  <c r="HN955" i="52"/>
  <c r="GP952" i="52"/>
  <c r="GU952" i="52"/>
  <c r="GR952" i="52"/>
  <c r="GQ952" i="52"/>
  <c r="GT952" i="52"/>
  <c r="GS952" i="52"/>
  <c r="GK982" i="52"/>
  <c r="GN982" i="52"/>
  <c r="GJ982" i="52"/>
  <c r="GL982" i="52"/>
  <c r="GM982" i="52"/>
  <c r="GH1029" i="52"/>
  <c r="FY1029" i="52"/>
  <c r="GC1029" i="52"/>
  <c r="GE1029" i="52"/>
  <c r="GB1029" i="52"/>
  <c r="GG1029" i="52"/>
  <c r="GA1029" i="52"/>
  <c r="GD1029" i="52"/>
  <c r="FZ1029" i="52"/>
  <c r="GN920" i="52"/>
  <c r="GJ920" i="52"/>
  <c r="GK920" i="52"/>
  <c r="GM920" i="52"/>
  <c r="GL920" i="52"/>
  <c r="IF194" i="52"/>
  <c r="EE71" i="52"/>
  <c r="EG71" i="52"/>
  <c r="HU962" i="52"/>
  <c r="HT962" i="52"/>
  <c r="HV962" i="52"/>
  <c r="HW962" i="52"/>
  <c r="HS962" i="52"/>
  <c r="GM955" i="52"/>
  <c r="GL955" i="52"/>
  <c r="GN955" i="52"/>
  <c r="GK955" i="52"/>
  <c r="GJ955" i="52"/>
  <c r="ET955" i="52"/>
  <c r="GX1029" i="52"/>
  <c r="GW1029" i="52"/>
  <c r="GY1029" i="52"/>
  <c r="HG1029" i="52"/>
  <c r="HF1029" i="52"/>
  <c r="HH1029" i="52"/>
  <c r="HD1029" i="52"/>
  <c r="HC1029" i="52"/>
  <c r="HB1029" i="52"/>
  <c r="HA1029" i="52"/>
  <c r="HI1029" i="52"/>
  <c r="HJ1029" i="52"/>
  <c r="HE1029" i="52"/>
  <c r="HK1029" i="52"/>
  <c r="HP920" i="52"/>
  <c r="HQ920" i="52"/>
  <c r="HO920" i="52"/>
  <c r="HM920" i="52"/>
  <c r="HN920" i="52"/>
  <c r="HZ992" i="52"/>
  <c r="IF992" i="52" s="1"/>
  <c r="HZ660" i="52"/>
  <c r="IF732" i="52"/>
  <c r="IF478" i="52"/>
  <c r="IJ384" i="52"/>
  <c r="IF292" i="52"/>
  <c r="IF1026" i="52"/>
  <c r="IF316" i="52"/>
  <c r="GF774" i="52"/>
  <c r="IF936" i="52"/>
  <c r="ET640" i="52"/>
  <c r="AC237" i="52"/>
  <c r="HW1019" i="52"/>
  <c r="GR192" i="52"/>
  <c r="HG405" i="52"/>
  <c r="HE405" i="52"/>
  <c r="GL197" i="52"/>
  <c r="IK414" i="52"/>
  <c r="AC999" i="52"/>
  <c r="IK161" i="52"/>
  <c r="IJ236" i="52"/>
  <c r="AC965" i="52"/>
  <c r="HU955" i="52"/>
  <c r="HT955" i="52"/>
  <c r="HS955" i="52"/>
  <c r="HW955" i="52"/>
  <c r="HV955" i="52"/>
  <c r="IK922" i="52"/>
  <c r="HE962" i="52"/>
  <c r="HC962" i="52"/>
  <c r="HG962" i="52"/>
  <c r="HH962" i="52"/>
  <c r="HJ962" i="52"/>
  <c r="HI962" i="52"/>
  <c r="HA962" i="52"/>
  <c r="HF962" i="52"/>
  <c r="HK962" i="52"/>
  <c r="HB962" i="52"/>
  <c r="HD962" i="52"/>
  <c r="GS1029" i="52"/>
  <c r="GQ1029" i="52"/>
  <c r="GP1029" i="52"/>
  <c r="GR1029" i="52"/>
  <c r="GT1029" i="52"/>
  <c r="GU1029" i="52"/>
  <c r="HB955" i="52"/>
  <c r="HH955" i="52"/>
  <c r="HJ955" i="52"/>
  <c r="HI955" i="52"/>
  <c r="HE955" i="52"/>
  <c r="HC955" i="52"/>
  <c r="HK955" i="52"/>
  <c r="HA955" i="52"/>
  <c r="HG955" i="52"/>
  <c r="HD955" i="52"/>
  <c r="HF955" i="52"/>
  <c r="IL922" i="52"/>
  <c r="HA920" i="52"/>
  <c r="HJ920" i="52"/>
  <c r="HB920" i="52"/>
  <c r="HD920" i="52"/>
  <c r="HI920" i="52"/>
  <c r="HK920" i="52"/>
  <c r="HG920" i="52"/>
  <c r="HE920" i="52"/>
  <c r="HF920" i="52"/>
  <c r="HH920" i="52"/>
  <c r="HC920" i="52"/>
  <c r="HP952" i="52"/>
  <c r="HQ952" i="52"/>
  <c r="HM952" i="52"/>
  <c r="HN952" i="52"/>
  <c r="HO952" i="52"/>
  <c r="GF776" i="52"/>
  <c r="AC461" i="52"/>
  <c r="GF311" i="52"/>
  <c r="HZ749" i="52"/>
  <c r="IF749" i="52" s="1"/>
  <c r="AC69" i="52"/>
  <c r="ET462" i="52"/>
  <c r="HW839" i="52"/>
  <c r="HS1019" i="52"/>
  <c r="GU192" i="52"/>
  <c r="HD405" i="52"/>
  <c r="HK405" i="52"/>
  <c r="HY650" i="52"/>
  <c r="GM107" i="52"/>
  <c r="GH1004" i="52"/>
  <c r="IB669" i="52"/>
  <c r="AC356" i="52"/>
  <c r="IM161" i="52"/>
  <c r="AC658" i="52"/>
  <c r="EO85" i="52"/>
  <c r="GS575" i="52"/>
  <c r="GQ575" i="52"/>
  <c r="GR575" i="52"/>
  <c r="HY575" i="52"/>
  <c r="GP575" i="52"/>
  <c r="GT575" i="52"/>
  <c r="GU575" i="52"/>
  <c r="FK71" i="52"/>
  <c r="FL71" i="52"/>
  <c r="GK962" i="52"/>
  <c r="GL962" i="52"/>
  <c r="GM962" i="52"/>
  <c r="GN962" i="52"/>
  <c r="GJ962" i="52"/>
  <c r="FW838" i="52"/>
  <c r="IB838" i="52" s="1"/>
  <c r="FV982" i="52"/>
  <c r="FU982" i="52"/>
  <c r="IB922" i="52"/>
  <c r="IB955" i="52"/>
  <c r="GE920" i="52"/>
  <c r="GD920" i="52"/>
  <c r="FZ920" i="52"/>
  <c r="GC920" i="52"/>
  <c r="GB920" i="52"/>
  <c r="GA920" i="52"/>
  <c r="GH920" i="52"/>
  <c r="FY920" i="52"/>
  <c r="GG920" i="52"/>
  <c r="GF920" i="52"/>
  <c r="HZ920" i="52"/>
  <c r="FV952" i="52"/>
  <c r="FU952" i="52"/>
  <c r="ET952" i="52"/>
  <c r="IF310" i="52"/>
  <c r="GF1003" i="52"/>
  <c r="GF566" i="52"/>
  <c r="IJ211" i="52"/>
  <c r="IF449" i="52"/>
  <c r="HS839" i="52"/>
  <c r="GR132" i="52"/>
  <c r="GQ650" i="52"/>
  <c r="GL107" i="52"/>
  <c r="IJ917" i="52"/>
  <c r="IF156" i="52"/>
  <c r="ED99" i="52"/>
  <c r="IL161" i="52"/>
  <c r="IB386" i="52"/>
  <c r="IF392" i="52"/>
  <c r="IF589" i="52"/>
  <c r="IJ838" i="52"/>
  <c r="FU962" i="52"/>
  <c r="ET962" i="52"/>
  <c r="GE982" i="52"/>
  <c r="GG982" i="52"/>
  <c r="GC982" i="52"/>
  <c r="GH982" i="52"/>
  <c r="GA982" i="52"/>
  <c r="FY982" i="52"/>
  <c r="GB982" i="52"/>
  <c r="FZ982" i="52"/>
  <c r="GD982" i="52"/>
  <c r="GM1029" i="52"/>
  <c r="GL1029" i="52"/>
  <c r="GN1029" i="52"/>
  <c r="GJ1029" i="52"/>
  <c r="GK1029" i="52"/>
  <c r="ET920" i="52"/>
  <c r="FU920" i="52"/>
  <c r="FV920" i="52"/>
  <c r="HE952" i="52"/>
  <c r="HA952" i="52"/>
  <c r="HC952" i="52"/>
  <c r="HK952" i="52"/>
  <c r="HF952" i="52"/>
  <c r="HH952" i="52"/>
  <c r="HB952" i="52"/>
  <c r="HI952" i="52"/>
  <c r="HG952" i="52"/>
  <c r="HD952" i="52"/>
  <c r="HJ952" i="52"/>
  <c r="IF764" i="52"/>
  <c r="IF891" i="52"/>
  <c r="ET451" i="52"/>
  <c r="IF168" i="52"/>
  <c r="IF548" i="52"/>
  <c r="HY132" i="52"/>
  <c r="GT650" i="52"/>
  <c r="GX280" i="52"/>
  <c r="FY1004" i="52"/>
  <c r="IF965" i="52"/>
  <c r="ET632" i="52"/>
  <c r="EC74" i="52"/>
  <c r="ED83" i="52"/>
  <c r="IF901" i="52"/>
  <c r="HS584" i="52"/>
  <c r="HV584" i="52"/>
  <c r="HT584" i="52"/>
  <c r="HW584" i="52"/>
  <c r="HU584" i="52"/>
  <c r="IJ360" i="52"/>
  <c r="HJ591" i="52"/>
  <c r="HA591" i="52"/>
  <c r="HC591" i="52"/>
  <c r="HE591" i="52"/>
  <c r="HB591" i="52"/>
  <c r="HF591" i="52"/>
  <c r="HH591" i="52"/>
  <c r="HI591" i="52"/>
  <c r="HG591" i="52"/>
  <c r="HD591" i="52"/>
  <c r="HK591" i="52"/>
  <c r="AC966" i="52"/>
  <c r="IL320" i="52"/>
  <c r="IM320" i="52"/>
  <c r="HV575" i="52"/>
  <c r="HS575" i="52"/>
  <c r="HU575" i="52"/>
  <c r="HT575" i="52"/>
  <c r="HW575" i="52"/>
  <c r="HI575" i="52"/>
  <c r="HB575" i="52"/>
  <c r="HD575" i="52"/>
  <c r="HE575" i="52"/>
  <c r="HJ575" i="52"/>
  <c r="HH575" i="52"/>
  <c r="HK575" i="52"/>
  <c r="HG575" i="52"/>
  <c r="HC575" i="52"/>
  <c r="HF575" i="52"/>
  <c r="HA575" i="52"/>
  <c r="GW567" i="52"/>
  <c r="GY567" i="52"/>
  <c r="GX567" i="52"/>
  <c r="AC354" i="52"/>
  <c r="GF567" i="52"/>
  <c r="GB567" i="52"/>
  <c r="FZ567" i="52"/>
  <c r="GC567" i="52"/>
  <c r="GA567" i="52"/>
  <c r="GG567" i="52"/>
  <c r="FY567" i="52"/>
  <c r="GE567" i="52"/>
  <c r="HZ567" i="52"/>
  <c r="GD567" i="52"/>
  <c r="GH567" i="52"/>
  <c r="IF442" i="52"/>
  <c r="ET498" i="52"/>
  <c r="IF1006" i="52"/>
  <c r="IJ394" i="52"/>
  <c r="IF67" i="52"/>
  <c r="IF180" i="52"/>
  <c r="GP650" i="52"/>
  <c r="GA1004" i="52"/>
  <c r="IF658" i="52"/>
  <c r="IF318" i="52"/>
  <c r="GK584" i="52"/>
  <c r="GL584" i="52"/>
  <c r="GN584" i="52"/>
  <c r="GJ584" i="52"/>
  <c r="GM584" i="52"/>
  <c r="GL591" i="52"/>
  <c r="GK591" i="52"/>
  <c r="GJ591" i="52"/>
  <c r="GN591" i="52"/>
  <c r="GM591" i="52"/>
  <c r="GA575" i="52"/>
  <c r="GG575" i="52"/>
  <c r="GD575" i="52"/>
  <c r="GF575" i="52"/>
  <c r="GC575" i="52"/>
  <c r="GB575" i="52"/>
  <c r="GH575" i="52"/>
  <c r="FY575" i="52"/>
  <c r="HZ575" i="52"/>
  <c r="FZ575" i="52"/>
  <c r="GE575" i="52"/>
  <c r="ET534" i="52"/>
  <c r="FV534" i="52"/>
  <c r="FU534" i="52"/>
  <c r="IK320" i="52"/>
  <c r="FW320" i="52"/>
  <c r="IB320" i="52" s="1"/>
  <c r="EL85" i="52"/>
  <c r="EM85" i="52"/>
  <c r="EP85" i="52"/>
  <c r="EK85" i="52"/>
  <c r="EQ85" i="52"/>
  <c r="ER85" i="52"/>
  <c r="GY591" i="52"/>
  <c r="GX591" i="52"/>
  <c r="GW591" i="52"/>
  <c r="ET1003" i="52"/>
  <c r="IF167" i="52"/>
  <c r="AC616" i="52"/>
  <c r="HW591" i="52"/>
  <c r="HV591" i="52"/>
  <c r="HS591" i="52"/>
  <c r="HU591" i="52"/>
  <c r="HT591" i="52"/>
  <c r="HV534" i="52"/>
  <c r="HS534" i="52"/>
  <c r="HW534" i="52"/>
  <c r="HT534" i="52"/>
  <c r="HU534" i="52"/>
  <c r="GS591" i="52"/>
  <c r="GQ591" i="52"/>
  <c r="GT591" i="52"/>
  <c r="GU591" i="52"/>
  <c r="GR591" i="52"/>
  <c r="GP591" i="52"/>
  <c r="HY591" i="52"/>
  <c r="ET1018" i="52"/>
  <c r="IF1050" i="52"/>
  <c r="AC476" i="52"/>
  <c r="IB392" i="52"/>
  <c r="IB337" i="52"/>
  <c r="FU591" i="52"/>
  <c r="FV591" i="52"/>
  <c r="GS534" i="52"/>
  <c r="GP534" i="52"/>
  <c r="GR534" i="52"/>
  <c r="GT534" i="52"/>
  <c r="HY534" i="52"/>
  <c r="GQ534" i="52"/>
  <c r="GU534" i="52"/>
  <c r="HQ534" i="52"/>
  <c r="HO534" i="52"/>
  <c r="HP534" i="52"/>
  <c r="HN534" i="52"/>
  <c r="HM534" i="52"/>
  <c r="GW584" i="52"/>
  <c r="GX584" i="52"/>
  <c r="GY584" i="52"/>
  <c r="HQ567" i="52"/>
  <c r="HP567" i="52"/>
  <c r="HM567" i="52"/>
  <c r="HO567" i="52"/>
  <c r="HN567" i="52"/>
  <c r="IK589" i="52"/>
  <c r="FW589" i="52"/>
  <c r="IB589" i="52" s="1"/>
  <c r="ET566" i="52"/>
  <c r="GD584" i="52"/>
  <c r="FY584" i="52"/>
  <c r="GC584" i="52"/>
  <c r="GA584" i="52"/>
  <c r="FZ584" i="52"/>
  <c r="GH584" i="52"/>
  <c r="HZ584" i="52"/>
  <c r="GB584" i="52"/>
  <c r="GE584" i="52"/>
  <c r="GG584" i="52"/>
  <c r="GF584" i="52"/>
  <c r="HQ591" i="52"/>
  <c r="HN591" i="52"/>
  <c r="HO591" i="52"/>
  <c r="HP591" i="52"/>
  <c r="HM591" i="52"/>
  <c r="GW534" i="52"/>
  <c r="GY534" i="52"/>
  <c r="GX534" i="52"/>
  <c r="GJ534" i="52"/>
  <c r="GK534" i="52"/>
  <c r="GL534" i="52"/>
  <c r="GN534" i="52"/>
  <c r="GM534" i="52"/>
  <c r="GS584" i="52"/>
  <c r="GQ584" i="52"/>
  <c r="GR584" i="52"/>
  <c r="GT584" i="52"/>
  <c r="GU584" i="52"/>
  <c r="HY584" i="52"/>
  <c r="GP584" i="52"/>
  <c r="GN567" i="52"/>
  <c r="GM567" i="52"/>
  <c r="GJ567" i="52"/>
  <c r="GL567" i="52"/>
  <c r="GK567" i="52"/>
  <c r="AC976" i="52"/>
  <c r="IF481" i="52"/>
  <c r="ET849" i="52"/>
  <c r="HZ489" i="52"/>
  <c r="IF489" i="52" s="1"/>
  <c r="GF498" i="52"/>
  <c r="IF1047" i="52"/>
  <c r="HZ427" i="52"/>
  <c r="GF428" i="52"/>
  <c r="ET192" i="52"/>
  <c r="AC443" i="52"/>
  <c r="GF188" i="52"/>
  <c r="GT132" i="52"/>
  <c r="GU260" i="52"/>
  <c r="HH417" i="52"/>
  <c r="GU650" i="52"/>
  <c r="GN107" i="52"/>
  <c r="AC834" i="52"/>
  <c r="IJ873" i="52"/>
  <c r="ET308" i="52"/>
  <c r="IB637" i="52"/>
  <c r="IB341" i="52"/>
  <c r="IB901" i="52"/>
  <c r="IQ901" i="52" s="1"/>
  <c r="HE584" i="52"/>
  <c r="HH584" i="52"/>
  <c r="HB584" i="52"/>
  <c r="HI584" i="52"/>
  <c r="HK584" i="52"/>
  <c r="HA584" i="52"/>
  <c r="HJ584" i="52"/>
  <c r="HD584" i="52"/>
  <c r="HG584" i="52"/>
  <c r="HF584" i="52"/>
  <c r="HC584" i="52"/>
  <c r="GC591" i="52"/>
  <c r="GF591" i="52"/>
  <c r="GE591" i="52"/>
  <c r="GH591" i="52"/>
  <c r="GA591" i="52"/>
  <c r="FZ591" i="52"/>
  <c r="GB591" i="52"/>
  <c r="FY591" i="52"/>
  <c r="GG591" i="52"/>
  <c r="HZ591" i="52"/>
  <c r="GD591" i="52"/>
  <c r="IJ589" i="52"/>
  <c r="GL575" i="52"/>
  <c r="GK575" i="52"/>
  <c r="GJ575" i="52"/>
  <c r="GM575" i="52"/>
  <c r="GN575" i="52"/>
  <c r="HG534" i="52"/>
  <c r="HI534" i="52"/>
  <c r="HC534" i="52"/>
  <c r="HF534" i="52"/>
  <c r="HD534" i="52"/>
  <c r="HA534" i="52"/>
  <c r="HH534" i="52"/>
  <c r="HJ534" i="52"/>
  <c r="HK534" i="52"/>
  <c r="HB534" i="52"/>
  <c r="HE534" i="52"/>
  <c r="AC668" i="52"/>
  <c r="EE84" i="52"/>
  <c r="EG84" i="52"/>
  <c r="HW567" i="52"/>
  <c r="HU567" i="52"/>
  <c r="HV567" i="52"/>
  <c r="HT567" i="52"/>
  <c r="HS567" i="52"/>
  <c r="ET475" i="52"/>
  <c r="ET1007" i="52"/>
  <c r="AC640" i="52"/>
  <c r="ET935" i="52"/>
  <c r="HZ994" i="52"/>
  <c r="GF356" i="52"/>
  <c r="GF725" i="52"/>
  <c r="IF519" i="52"/>
  <c r="HZ636" i="52"/>
  <c r="IF636" i="52" s="1"/>
  <c r="IF560" i="52"/>
  <c r="ET491" i="52"/>
  <c r="IF1005" i="52"/>
  <c r="HZ422" i="52"/>
  <c r="IF422" i="52" s="1"/>
  <c r="IJ539" i="52"/>
  <c r="GP260" i="52"/>
  <c r="HC417" i="52"/>
  <c r="GJ107" i="52"/>
  <c r="IK392" i="52"/>
  <c r="AC701" i="52"/>
  <c r="HQ584" i="52"/>
  <c r="HO584" i="52"/>
  <c r="HP584" i="52"/>
  <c r="HN584" i="52"/>
  <c r="HM584" i="52"/>
  <c r="ET591" i="52"/>
  <c r="HO575" i="52"/>
  <c r="HM575" i="52"/>
  <c r="HN575" i="52"/>
  <c r="HQ575" i="52"/>
  <c r="HP575" i="52"/>
  <c r="FZ534" i="52"/>
  <c r="GC534" i="52"/>
  <c r="HZ534" i="52"/>
  <c r="GH534" i="52"/>
  <c r="GE534" i="52"/>
  <c r="GD534" i="52"/>
  <c r="GF534" i="52"/>
  <c r="GG534" i="52"/>
  <c r="GA534" i="52"/>
  <c r="GB534" i="52"/>
  <c r="FY534" i="52"/>
  <c r="EN85" i="52"/>
  <c r="AC575" i="52"/>
  <c r="EH84" i="52"/>
  <c r="EC84" i="52"/>
  <c r="ED84" i="52"/>
  <c r="EB84" i="52"/>
  <c r="FU567" i="52"/>
  <c r="FW567" i="52" s="1"/>
  <c r="FV567" i="52"/>
  <c r="ET567" i="52"/>
  <c r="IF409" i="52"/>
  <c r="GF167" i="52"/>
  <c r="ET743" i="52"/>
  <c r="ET492" i="52"/>
  <c r="ET888" i="52"/>
  <c r="AC981" i="52"/>
  <c r="HZ509" i="52"/>
  <c r="AC176" i="52"/>
  <c r="IF1039" i="52"/>
  <c r="IF355" i="52"/>
  <c r="ET167" i="52"/>
  <c r="GF517" i="52"/>
  <c r="IJ149" i="52"/>
  <c r="ET730" i="52"/>
  <c r="HK417" i="52"/>
  <c r="AC232" i="52"/>
  <c r="AC561" i="52"/>
  <c r="IF873" i="52"/>
  <c r="IK970" i="52"/>
  <c r="IF808" i="52"/>
  <c r="IB841" i="52"/>
  <c r="IF308" i="52"/>
  <c r="EB83" i="52"/>
  <c r="EE140" i="52"/>
  <c r="FV584" i="52"/>
  <c r="FU584" i="52"/>
  <c r="ET584" i="52"/>
  <c r="FW584" i="52"/>
  <c r="IB584" i="52" s="1"/>
  <c r="IC407" i="52"/>
  <c r="IQ407" i="52"/>
  <c r="IJ248" i="52"/>
  <c r="FV575" i="52"/>
  <c r="FU575" i="52"/>
  <c r="GS567" i="52"/>
  <c r="GR567" i="52"/>
  <c r="HY567" i="52"/>
  <c r="IF567" i="52" s="1"/>
  <c r="GU567" i="52"/>
  <c r="GQ567" i="52"/>
  <c r="GT567" i="52"/>
  <c r="GP567" i="52"/>
  <c r="FK84" i="52"/>
  <c r="FL84" i="52"/>
  <c r="IM589" i="52"/>
  <c r="IL589" i="52"/>
  <c r="HD567" i="52"/>
  <c r="HJ567" i="52"/>
  <c r="HF567" i="52"/>
  <c r="HE567" i="52"/>
  <c r="HI567" i="52"/>
  <c r="HA567" i="52"/>
  <c r="HB567" i="52"/>
  <c r="HC567" i="52"/>
  <c r="HG567" i="52"/>
  <c r="HK567" i="52"/>
  <c r="HH567" i="52"/>
  <c r="IF774" i="52"/>
  <c r="IF88" i="52"/>
  <c r="IQ392" i="52"/>
  <c r="IC392" i="52"/>
  <c r="AC1033" i="52"/>
  <c r="ET504" i="52"/>
  <c r="AC334" i="52"/>
  <c r="AC954" i="52"/>
  <c r="GF556" i="52"/>
  <c r="HZ750" i="52"/>
  <c r="ET564" i="52"/>
  <c r="ET779" i="52"/>
  <c r="AC618" i="52"/>
  <c r="IF1043" i="52"/>
  <c r="IF1025" i="52"/>
  <c r="ET994" i="52"/>
  <c r="HZ510" i="52"/>
  <c r="IF510" i="52" s="1"/>
  <c r="ET725" i="52"/>
  <c r="IF514" i="52"/>
  <c r="IF865" i="52"/>
  <c r="GF1018" i="52"/>
  <c r="HZ709" i="52"/>
  <c r="IJ276" i="52"/>
  <c r="ET1038" i="52"/>
  <c r="IF508" i="52"/>
  <c r="IJ459" i="52"/>
  <c r="AC301" i="52"/>
  <c r="GF187" i="52"/>
  <c r="GF173" i="52"/>
  <c r="IF501" i="52"/>
  <c r="IF569" i="52"/>
  <c r="HZ652" i="52"/>
  <c r="IF652" i="52"/>
  <c r="ET747" i="52"/>
  <c r="ET726" i="52"/>
  <c r="ET710" i="52"/>
  <c r="GP601" i="52"/>
  <c r="HG417" i="52"/>
  <c r="GB1004" i="52"/>
  <c r="IB975" i="52"/>
  <c r="HP565" i="52"/>
  <c r="HQ565" i="52"/>
  <c r="HN565" i="52"/>
  <c r="HO565" i="52"/>
  <c r="HM565" i="52"/>
  <c r="FV600" i="52"/>
  <c r="FU600" i="52"/>
  <c r="FW600" i="52" s="1"/>
  <c r="ET600" i="52"/>
  <c r="IC374" i="52"/>
  <c r="IQ374" i="52"/>
  <c r="HP590" i="52"/>
  <c r="HM590" i="52"/>
  <c r="HO590" i="52"/>
  <c r="HN590" i="52"/>
  <c r="HQ590" i="52"/>
  <c r="HV1030" i="52"/>
  <c r="HU1030" i="52"/>
  <c r="HS1030" i="52"/>
  <c r="HT1030" i="52"/>
  <c r="HW1030" i="52"/>
  <c r="IF386" i="52"/>
  <c r="IJ581" i="52"/>
  <c r="GJ573" i="52"/>
  <c r="GL573" i="52"/>
  <c r="GK573" i="52"/>
  <c r="GN573" i="52"/>
  <c r="GM573" i="52"/>
  <c r="IF1018" i="52"/>
  <c r="ET1016" i="52"/>
  <c r="IF680" i="52"/>
  <c r="HJ978" i="52"/>
  <c r="HG978" i="52"/>
  <c r="HI978" i="52"/>
  <c r="HH978" i="52"/>
  <c r="HF978" i="52"/>
  <c r="HK978" i="52"/>
  <c r="HA978" i="52"/>
  <c r="HE978" i="52"/>
  <c r="HC978" i="52"/>
  <c r="HD978" i="52"/>
  <c r="HB978" i="52"/>
  <c r="HI565" i="52"/>
  <c r="HE565" i="52"/>
  <c r="HJ565" i="52"/>
  <c r="HB565" i="52"/>
  <c r="HF565" i="52"/>
  <c r="HD565" i="52"/>
  <c r="HA565" i="52"/>
  <c r="HK565" i="52"/>
  <c r="HG565" i="52"/>
  <c r="HC565" i="52"/>
  <c r="HH565" i="52"/>
  <c r="GN521" i="52"/>
  <c r="GL521" i="52"/>
  <c r="GM521" i="52"/>
  <c r="GK521" i="52"/>
  <c r="GJ521" i="52"/>
  <c r="GM600" i="52"/>
  <c r="GN600" i="52"/>
  <c r="GJ600" i="52"/>
  <c r="GK600" i="52"/>
  <c r="GL600" i="52"/>
  <c r="IL376" i="52"/>
  <c r="IM376" i="52"/>
  <c r="IF337" i="52"/>
  <c r="IL325" i="52"/>
  <c r="IM325" i="52"/>
  <c r="IK581" i="52"/>
  <c r="HO980" i="52"/>
  <c r="HM980" i="52"/>
  <c r="HQ980" i="52"/>
  <c r="HP980" i="52"/>
  <c r="HN980" i="52"/>
  <c r="GU980" i="52"/>
  <c r="GR980" i="52"/>
  <c r="GP980" i="52"/>
  <c r="GQ980" i="52"/>
  <c r="GS980" i="52"/>
  <c r="GT980" i="52"/>
  <c r="HY980" i="52"/>
  <c r="GW978" i="52"/>
  <c r="GX978" i="52"/>
  <c r="GY978" i="52"/>
  <c r="IL208" i="52"/>
  <c r="IM208" i="52"/>
  <c r="GE590" i="52"/>
  <c r="GF590" i="52"/>
  <c r="HZ590" i="52"/>
  <c r="GH590" i="52"/>
  <c r="GG590" i="52"/>
  <c r="GD590" i="52"/>
  <c r="GC590" i="52"/>
  <c r="FY590" i="52"/>
  <c r="FZ590" i="52"/>
  <c r="GB590" i="52"/>
  <c r="GA590" i="52"/>
  <c r="HQ1030" i="52"/>
  <c r="HM1030" i="52"/>
  <c r="HP1030" i="52"/>
  <c r="HO1030" i="52"/>
  <c r="HN1030" i="52"/>
  <c r="AC521" i="52"/>
  <c r="IL392" i="52"/>
  <c r="IM392" i="52"/>
  <c r="HT573" i="52"/>
  <c r="HW573" i="52"/>
  <c r="HV573" i="52"/>
  <c r="HU573" i="52"/>
  <c r="HS573" i="52"/>
  <c r="AC628" i="52"/>
  <c r="FW414" i="52"/>
  <c r="IB414" i="52" s="1"/>
  <c r="HS521" i="52"/>
  <c r="HW521" i="52"/>
  <c r="HT521" i="52"/>
  <c r="HV521" i="52"/>
  <c r="HU521" i="52"/>
  <c r="IC161" i="52"/>
  <c r="IQ161" i="52"/>
  <c r="HS600" i="52"/>
  <c r="HV600" i="52"/>
  <c r="HW600" i="52"/>
  <c r="HT600" i="52"/>
  <c r="HU600" i="52"/>
  <c r="GS565" i="52"/>
  <c r="GU565" i="52"/>
  <c r="GQ565" i="52"/>
  <c r="HY565" i="52"/>
  <c r="GP565" i="52"/>
  <c r="GR565" i="52"/>
  <c r="GT565" i="52"/>
  <c r="GA980" i="52"/>
  <c r="GE980" i="52"/>
  <c r="FZ980" i="52"/>
  <c r="GD980" i="52"/>
  <c r="GC980" i="52"/>
  <c r="GB980" i="52"/>
  <c r="GG980" i="52"/>
  <c r="FY980" i="52"/>
  <c r="GH980" i="52"/>
  <c r="GF980" i="52"/>
  <c r="HZ980" i="52"/>
  <c r="IL527" i="52"/>
  <c r="IM527" i="52"/>
  <c r="GY980" i="52"/>
  <c r="GX980" i="52"/>
  <c r="GW980" i="52"/>
  <c r="GR978" i="52"/>
  <c r="GS978" i="52"/>
  <c r="GT978" i="52"/>
  <c r="GP978" i="52"/>
  <c r="GQ978" i="52"/>
  <c r="GU978" i="52"/>
  <c r="HY978" i="52"/>
  <c r="IF978" i="52" s="1"/>
  <c r="HS590" i="52"/>
  <c r="HW590" i="52"/>
  <c r="HU590" i="52"/>
  <c r="HV590" i="52"/>
  <c r="HT590" i="52"/>
  <c r="FU1030" i="52"/>
  <c r="FV1030" i="52"/>
  <c r="ET1030" i="52"/>
  <c r="AC938" i="52"/>
  <c r="FU573" i="52"/>
  <c r="FV573" i="52"/>
  <c r="ET573" i="52"/>
  <c r="AC568" i="52"/>
  <c r="ET1006" i="52"/>
  <c r="IF516" i="52"/>
  <c r="IF544" i="52"/>
  <c r="AC676" i="52"/>
  <c r="HP521" i="52"/>
  <c r="HN521" i="52"/>
  <c r="HO521" i="52"/>
  <c r="HM521" i="52"/>
  <c r="HQ521" i="52"/>
  <c r="GJ978" i="52"/>
  <c r="GN978" i="52"/>
  <c r="GL978" i="52"/>
  <c r="GM978" i="52"/>
  <c r="GK978" i="52"/>
  <c r="ET978" i="52"/>
  <c r="HG600" i="52"/>
  <c r="HE600" i="52"/>
  <c r="HC600" i="52"/>
  <c r="HJ600" i="52"/>
  <c r="HK600" i="52"/>
  <c r="HI600" i="52"/>
  <c r="HF600" i="52"/>
  <c r="HA600" i="52"/>
  <c r="HB600" i="52"/>
  <c r="HD600" i="52"/>
  <c r="HH600" i="52"/>
  <c r="HY600" i="52"/>
  <c r="GP600" i="52"/>
  <c r="GT600" i="52"/>
  <c r="GU600" i="52"/>
  <c r="GS600" i="52"/>
  <c r="GQ600" i="52"/>
  <c r="GR600" i="52"/>
  <c r="GX565" i="52"/>
  <c r="GY565" i="52"/>
  <c r="GW565" i="52"/>
  <c r="IK376" i="52"/>
  <c r="IB376" i="52"/>
  <c r="FV980" i="52"/>
  <c r="FU980" i="52"/>
  <c r="FW980" i="52" s="1"/>
  <c r="ET980" i="52"/>
  <c r="FW252" i="52"/>
  <c r="IB252" i="52" s="1"/>
  <c r="IK252" i="52"/>
  <c r="GM590" i="52"/>
  <c r="GJ590" i="52"/>
  <c r="GL590" i="52"/>
  <c r="GK590" i="52"/>
  <c r="GN590" i="52"/>
  <c r="IJ325" i="52"/>
  <c r="GK1030" i="52"/>
  <c r="GJ1030" i="52"/>
  <c r="GM1030" i="52"/>
  <c r="GN1030" i="52"/>
  <c r="GL1030" i="52"/>
  <c r="IQ939" i="52"/>
  <c r="IC939" i="52"/>
  <c r="IF581" i="52"/>
  <c r="GS590" i="52"/>
  <c r="HY590" i="52"/>
  <c r="GT590" i="52"/>
  <c r="GQ590" i="52"/>
  <c r="GR590" i="52"/>
  <c r="GP590" i="52"/>
  <c r="GU590" i="52"/>
  <c r="IF1046" i="52"/>
  <c r="IF166" i="52"/>
  <c r="AC973" i="52"/>
  <c r="ET636" i="52"/>
  <c r="AC231" i="52"/>
  <c r="ET732" i="52"/>
  <c r="IF1017" i="52"/>
  <c r="HZ499" i="52"/>
  <c r="IF499" i="52" s="1"/>
  <c r="ET724" i="52"/>
  <c r="AC181" i="52"/>
  <c r="AC164" i="52"/>
  <c r="ET180" i="52"/>
  <c r="GU601" i="52"/>
  <c r="GQ278" i="52"/>
  <c r="HE417" i="52"/>
  <c r="GM197" i="52"/>
  <c r="GD1004" i="52"/>
  <c r="AC524" i="52"/>
  <c r="IF852" i="52"/>
  <c r="AC191" i="52"/>
  <c r="AC785" i="52"/>
  <c r="AC233" i="52"/>
  <c r="HW565" i="52"/>
  <c r="HV565" i="52"/>
  <c r="HT565" i="52"/>
  <c r="HU565" i="52"/>
  <c r="HS565" i="52"/>
  <c r="HA521" i="52"/>
  <c r="HJ521" i="52"/>
  <c r="HK521" i="52"/>
  <c r="HD521" i="52"/>
  <c r="HE521" i="52"/>
  <c r="HH521" i="52"/>
  <c r="HC521" i="52"/>
  <c r="HI521" i="52"/>
  <c r="HG521" i="52"/>
  <c r="HB521" i="52"/>
  <c r="HF521" i="52"/>
  <c r="IM252" i="52"/>
  <c r="IL252" i="52"/>
  <c r="GD600" i="52"/>
  <c r="FY600" i="52"/>
  <c r="GG600" i="52"/>
  <c r="GE600" i="52"/>
  <c r="HZ600" i="52"/>
  <c r="GH600" i="52"/>
  <c r="GA600" i="52"/>
  <c r="GF600" i="52"/>
  <c r="FZ600" i="52"/>
  <c r="GC600" i="52"/>
  <c r="GB600" i="52"/>
  <c r="GY600" i="52"/>
  <c r="GX600" i="52"/>
  <c r="GW600" i="52"/>
  <c r="HS980" i="52"/>
  <c r="HW980" i="52"/>
  <c r="HT980" i="52"/>
  <c r="HV980" i="52"/>
  <c r="HU980" i="52"/>
  <c r="FW690" i="52"/>
  <c r="IB690" i="52" s="1"/>
  <c r="IK690" i="52"/>
  <c r="EM51" i="52"/>
  <c r="EP51" i="52"/>
  <c r="EK51" i="52"/>
  <c r="ER51" i="52"/>
  <c r="EL51" i="52"/>
  <c r="EQ51" i="52"/>
  <c r="HD590" i="52"/>
  <c r="HB590" i="52"/>
  <c r="HA590" i="52"/>
  <c r="HG590" i="52"/>
  <c r="HC590" i="52"/>
  <c r="HF590" i="52"/>
  <c r="HI590" i="52"/>
  <c r="HH590" i="52"/>
  <c r="HJ590" i="52"/>
  <c r="HK590" i="52"/>
  <c r="HE590" i="52"/>
  <c r="IJ386" i="52"/>
  <c r="IL581" i="52"/>
  <c r="IM581" i="52"/>
  <c r="GY590" i="52"/>
  <c r="GX590" i="52"/>
  <c r="GW590" i="52"/>
  <c r="GW573" i="52"/>
  <c r="GY573" i="52"/>
  <c r="GX573" i="52"/>
  <c r="HZ103" i="52"/>
  <c r="IF103" i="52" s="1"/>
  <c r="GF103" i="52"/>
  <c r="AC899" i="52"/>
  <c r="ET439" i="52"/>
  <c r="AC183" i="52"/>
  <c r="GF88" i="52"/>
  <c r="IF724" i="52"/>
  <c r="ET766" i="52"/>
  <c r="HZ727" i="52"/>
  <c r="GF935" i="52"/>
  <c r="ET428" i="52"/>
  <c r="AC167" i="52"/>
  <c r="HZ491" i="52"/>
  <c r="IF491" i="52" s="1"/>
  <c r="AC550" i="52"/>
  <c r="IF918" i="52"/>
  <c r="ET503" i="52"/>
  <c r="AC389" i="52"/>
  <c r="IF566" i="52"/>
  <c r="AC482" i="52"/>
  <c r="ET427" i="52"/>
  <c r="ET448" i="52"/>
  <c r="IF304" i="52"/>
  <c r="AC166" i="52"/>
  <c r="IF1016" i="52"/>
  <c r="HZ997" i="52"/>
  <c r="IF997" i="52" s="1"/>
  <c r="ET188" i="52"/>
  <c r="HM451" i="52"/>
  <c r="HU839" i="52"/>
  <c r="HN1037" i="52"/>
  <c r="HT1042" i="52"/>
  <c r="GQ601" i="52"/>
  <c r="GT278" i="52"/>
  <c r="GK197" i="52"/>
  <c r="FZ1004" i="52"/>
  <c r="IB875" i="52"/>
  <c r="IJ666" i="52"/>
  <c r="IC597" i="52"/>
  <c r="GH565" i="52"/>
  <c r="HZ565" i="52"/>
  <c r="GB565" i="52"/>
  <c r="FZ565" i="52"/>
  <c r="GG565" i="52"/>
  <c r="GF565" i="52"/>
  <c r="GA565" i="52"/>
  <c r="GD565" i="52"/>
  <c r="FY565" i="52"/>
  <c r="GC565" i="52"/>
  <c r="GE565" i="52"/>
  <c r="FU521" i="52"/>
  <c r="FW521" i="52" s="1"/>
  <c r="FV521" i="52"/>
  <c r="ET521" i="52"/>
  <c r="IQ402" i="52"/>
  <c r="IC402" i="52"/>
  <c r="FW325" i="52"/>
  <c r="IB325" i="52" s="1"/>
  <c r="IK325" i="52"/>
  <c r="IJ527" i="52"/>
  <c r="IJ362" i="52"/>
  <c r="HY521" i="52"/>
  <c r="GS521" i="52"/>
  <c r="GR521" i="52"/>
  <c r="GP521" i="52"/>
  <c r="GQ521" i="52"/>
  <c r="GT521" i="52"/>
  <c r="GU521" i="52"/>
  <c r="GM980" i="52"/>
  <c r="GK980" i="52"/>
  <c r="GJ980" i="52"/>
  <c r="GL980" i="52"/>
  <c r="GN980" i="52"/>
  <c r="IJ252" i="52"/>
  <c r="IL690" i="52"/>
  <c r="IM690" i="52"/>
  <c r="GS573" i="52"/>
  <c r="GU573" i="52"/>
  <c r="GP573" i="52"/>
  <c r="GQ573" i="52"/>
  <c r="GT573" i="52"/>
  <c r="GR573" i="52"/>
  <c r="HY573" i="52"/>
  <c r="HK573" i="52"/>
  <c r="HJ573" i="52"/>
  <c r="HH573" i="52"/>
  <c r="HB573" i="52"/>
  <c r="HG573" i="52"/>
  <c r="HA573" i="52"/>
  <c r="HE573" i="52"/>
  <c r="HI573" i="52"/>
  <c r="HF573" i="52"/>
  <c r="HC573" i="52"/>
  <c r="HD573" i="52"/>
  <c r="IK208" i="52"/>
  <c r="IJ208" i="52"/>
  <c r="ET467" i="52"/>
  <c r="IF1001" i="52"/>
  <c r="AC680" i="52"/>
  <c r="AC810" i="52"/>
  <c r="ET511" i="52"/>
  <c r="IF725" i="52"/>
  <c r="GF608" i="52"/>
  <c r="ET711" i="52"/>
  <c r="IJ230" i="52"/>
  <c r="IF332" i="52"/>
  <c r="IF556" i="52"/>
  <c r="IF1049" i="52"/>
  <c r="IF1002" i="52"/>
  <c r="ET738" i="52"/>
  <c r="IF765" i="52"/>
  <c r="ET991" i="52"/>
  <c r="IF191" i="52"/>
  <c r="IF776" i="52"/>
  <c r="IF893" i="52"/>
  <c r="IF1004" i="52"/>
  <c r="IJ605" i="52"/>
  <c r="IF206" i="52"/>
  <c r="ET182" i="52"/>
  <c r="ET764" i="52"/>
  <c r="ET874" i="52"/>
  <c r="IJ569" i="52"/>
  <c r="ET997" i="52"/>
  <c r="HO451" i="52"/>
  <c r="HQ1037" i="52"/>
  <c r="HW1042" i="52"/>
  <c r="GS601" i="52"/>
  <c r="HI417" i="52"/>
  <c r="GE1004" i="52"/>
  <c r="GG1004" i="52"/>
  <c r="IK658" i="52"/>
  <c r="AC175" i="52"/>
  <c r="HZ632" i="52"/>
  <c r="AC588" i="52"/>
  <c r="AC178" i="52"/>
  <c r="IB224" i="52"/>
  <c r="IC224" i="52" s="1"/>
  <c r="GX95" i="52"/>
  <c r="EG83" i="52"/>
  <c r="EC83" i="52"/>
  <c r="GL565" i="52"/>
  <c r="GN565" i="52"/>
  <c r="GM565" i="52"/>
  <c r="GJ565" i="52"/>
  <c r="GK565" i="52"/>
  <c r="GF521" i="52"/>
  <c r="GE521" i="52"/>
  <c r="HZ521" i="52"/>
  <c r="GC521" i="52"/>
  <c r="GG521" i="52"/>
  <c r="FZ521" i="52"/>
  <c r="GD521" i="52"/>
  <c r="GH521" i="52"/>
  <c r="GB521" i="52"/>
  <c r="GA521" i="52"/>
  <c r="FY521" i="52"/>
  <c r="FW362" i="52"/>
  <c r="IB362" i="52" s="1"/>
  <c r="HO978" i="52"/>
  <c r="HP978" i="52"/>
  <c r="HQ978" i="52"/>
  <c r="HM978" i="52"/>
  <c r="HN978" i="52"/>
  <c r="GW521" i="52"/>
  <c r="GX521" i="52"/>
  <c r="GY521" i="52"/>
  <c r="HF980" i="52"/>
  <c r="HJ980" i="52"/>
  <c r="HD980" i="52"/>
  <c r="HG980" i="52"/>
  <c r="HA980" i="52"/>
  <c r="HE980" i="52"/>
  <c r="HK980" i="52"/>
  <c r="HI980" i="52"/>
  <c r="HB980" i="52"/>
  <c r="HC980" i="52"/>
  <c r="HH980" i="52"/>
  <c r="IF208" i="52"/>
  <c r="HD1030" i="52"/>
  <c r="HC1030" i="52"/>
  <c r="HE1030" i="52"/>
  <c r="HB1030" i="52"/>
  <c r="HJ1030" i="52"/>
  <c r="HI1030" i="52"/>
  <c r="HK1030" i="52"/>
  <c r="HH1030" i="52"/>
  <c r="HA1030" i="52"/>
  <c r="HG1030" i="52"/>
  <c r="HF1030" i="52"/>
  <c r="EO51" i="52"/>
  <c r="EN51" i="52"/>
  <c r="GW1030" i="52"/>
  <c r="GX1030" i="52"/>
  <c r="GY1030" i="52"/>
  <c r="IF329" i="52"/>
  <c r="HN573" i="52"/>
  <c r="HM573" i="52"/>
  <c r="HQ573" i="52"/>
  <c r="HP573" i="52"/>
  <c r="HO573" i="52"/>
  <c r="AC953" i="52"/>
  <c r="IF994" i="52"/>
  <c r="IF738" i="52"/>
  <c r="IJ408" i="52"/>
  <c r="IF528" i="52"/>
  <c r="ET746" i="52"/>
  <c r="ET717" i="52"/>
  <c r="ET1014" i="52"/>
  <c r="ET608" i="52"/>
  <c r="IF1023" i="52"/>
  <c r="GF711" i="52"/>
  <c r="IF497" i="52"/>
  <c r="IF902" i="52"/>
  <c r="IJ528" i="52"/>
  <c r="IF1034" i="52"/>
  <c r="AC380" i="52"/>
  <c r="IF336" i="52"/>
  <c r="IF348" i="52"/>
  <c r="IJ355" i="52"/>
  <c r="ET328" i="52"/>
  <c r="HZ1038" i="52"/>
  <c r="IJ226" i="52"/>
  <c r="HZ485" i="52"/>
  <c r="IF485" i="52" s="1"/>
  <c r="IJ367" i="52"/>
  <c r="IF456" i="52"/>
  <c r="IF660" i="52"/>
  <c r="IF1044" i="52"/>
  <c r="HZ397" i="52"/>
  <c r="GF1000" i="52"/>
  <c r="IB544" i="52"/>
  <c r="IF995" i="52"/>
  <c r="AC289" i="52"/>
  <c r="IF324" i="52"/>
  <c r="ET449" i="52"/>
  <c r="ET162" i="52"/>
  <c r="GT601" i="52"/>
  <c r="HD417" i="52"/>
  <c r="IF917" i="52"/>
  <c r="IF632" i="52"/>
  <c r="IF666" i="52"/>
  <c r="GW95" i="52"/>
  <c r="EE83" i="52"/>
  <c r="ER83" i="52" s="1"/>
  <c r="FV565" i="52"/>
  <c r="FU565" i="52"/>
  <c r="FW565" i="52" s="1"/>
  <c r="ET565" i="52"/>
  <c r="FW527" i="52"/>
  <c r="IB527" i="52" s="1"/>
  <c r="IK527" i="52"/>
  <c r="AC1031" i="52"/>
  <c r="HM600" i="52"/>
  <c r="HQ600" i="52"/>
  <c r="HP600" i="52"/>
  <c r="HN600" i="52"/>
  <c r="HO600" i="52"/>
  <c r="IJ376" i="52"/>
  <c r="FW581" i="52"/>
  <c r="IB581" i="52" s="1"/>
  <c r="ET590" i="52"/>
  <c r="FV590" i="52"/>
  <c r="FU590" i="52"/>
  <c r="FW590" i="52" s="1"/>
  <c r="IJ392" i="52"/>
  <c r="GE1030" i="52"/>
  <c r="GG1030" i="52"/>
  <c r="GC1030" i="52"/>
  <c r="GH1030" i="52"/>
  <c r="FY1030" i="52"/>
  <c r="GD1030" i="52"/>
  <c r="GB1030" i="52"/>
  <c r="FZ1030" i="52"/>
  <c r="GA1030" i="52"/>
  <c r="HZ1030" i="52"/>
  <c r="GF1030" i="52"/>
  <c r="GS1030" i="52"/>
  <c r="GQ1030" i="52"/>
  <c r="GU1030" i="52"/>
  <c r="GR1030" i="52"/>
  <c r="GT1030" i="52"/>
  <c r="GP1030" i="52"/>
  <c r="HY1030" i="52"/>
  <c r="IF1030" i="52" s="1"/>
  <c r="AC27" i="52"/>
  <c r="GE573" i="52"/>
  <c r="GD573" i="52"/>
  <c r="FZ573" i="52"/>
  <c r="GA573" i="52"/>
  <c r="GG573" i="52"/>
  <c r="GH573" i="52"/>
  <c r="GC573" i="52"/>
  <c r="GB573" i="52"/>
  <c r="FY573" i="52"/>
  <c r="HZ573" i="52"/>
  <c r="GF573" i="52"/>
  <c r="IB208" i="52"/>
  <c r="HV11" i="52"/>
  <c r="HW11" i="52"/>
  <c r="HS11" i="52"/>
  <c r="HU11" i="52"/>
  <c r="HT11" i="52"/>
  <c r="EG68" i="52"/>
  <c r="EE68" i="52"/>
  <c r="EN10" i="52"/>
  <c r="EO10" i="52"/>
  <c r="EK6" i="52"/>
  <c r="EL6" i="52"/>
  <c r="EP6" i="52"/>
  <c r="ER6" i="52"/>
  <c r="EQ6" i="52"/>
  <c r="EM6" i="52"/>
  <c r="AA7" i="52"/>
  <c r="Z7" i="52"/>
  <c r="AA6" i="52"/>
  <c r="Z6" i="52"/>
  <c r="FV11" i="52"/>
  <c r="FU11" i="52"/>
  <c r="FW11" i="52" s="1"/>
  <c r="ET11" i="52"/>
  <c r="EK7" i="52"/>
  <c r="EL7" i="52"/>
  <c r="EP7" i="52"/>
  <c r="ER7" i="52"/>
  <c r="EQ7" i="52"/>
  <c r="EL10" i="52"/>
  <c r="ER10" i="52"/>
  <c r="EQ10" i="52"/>
  <c r="EM10" i="52"/>
  <c r="EK10" i="52"/>
  <c r="EP10" i="52"/>
  <c r="Z9" i="52"/>
  <c r="AA9" i="52"/>
  <c r="IF45" i="52"/>
  <c r="IF17" i="52"/>
  <c r="IF22" i="52"/>
  <c r="IJ20" i="52"/>
  <c r="AC46" i="52"/>
  <c r="EH99" i="52"/>
  <c r="EP99" i="52" s="1"/>
  <c r="AC95" i="52"/>
  <c r="EE70" i="52"/>
  <c r="EP70" i="52" s="1"/>
  <c r="ED9" i="52"/>
  <c r="EH9" i="52"/>
  <c r="EC9" i="52"/>
  <c r="EB9" i="52"/>
  <c r="GN11" i="52"/>
  <c r="GJ11" i="52"/>
  <c r="GM11" i="52"/>
  <c r="GK11" i="52"/>
  <c r="GL11" i="52"/>
  <c r="EM7" i="52"/>
  <c r="EN7" i="52"/>
  <c r="EO7" i="52"/>
  <c r="EB68" i="52"/>
  <c r="EH68" i="52"/>
  <c r="EC68" i="52"/>
  <c r="ED68" i="52"/>
  <c r="EE81" i="52"/>
  <c r="EG81" i="52"/>
  <c r="AA3" i="52"/>
  <c r="Z3" i="52"/>
  <c r="EB87" i="52"/>
  <c r="ED87" i="52"/>
  <c r="EH87" i="52"/>
  <c r="EC87" i="52"/>
  <c r="EG8" i="52"/>
  <c r="EE8" i="52"/>
  <c r="FK68" i="52"/>
  <c r="FL68" i="52"/>
  <c r="EE9" i="52"/>
  <c r="EG9" i="52"/>
  <c r="ED81" i="52"/>
  <c r="EB81" i="52"/>
  <c r="EH81" i="52"/>
  <c r="EC81" i="52"/>
  <c r="GT11" i="52"/>
  <c r="GP11" i="52"/>
  <c r="GU11" i="52"/>
  <c r="GQ11" i="52"/>
  <c r="GS11" i="52"/>
  <c r="GR11" i="52"/>
  <c r="FK81" i="52"/>
  <c r="FL81" i="52"/>
  <c r="EG4" i="52"/>
  <c r="EE4" i="52"/>
  <c r="GX11" i="52"/>
  <c r="GW11" i="52"/>
  <c r="GY11" i="52"/>
  <c r="EG74" i="52"/>
  <c r="EP74" i="52" s="1"/>
  <c r="HO11" i="52"/>
  <c r="HQ11" i="52"/>
  <c r="HP11" i="52"/>
  <c r="HM11" i="52"/>
  <c r="HN11" i="52"/>
  <c r="EN6" i="52"/>
  <c r="EO6" i="52"/>
  <c r="Z5" i="52"/>
  <c r="AA5" i="52"/>
  <c r="EE87" i="52"/>
  <c r="EG87" i="52"/>
  <c r="AA10" i="52"/>
  <c r="Z10" i="52"/>
  <c r="FZ11" i="52"/>
  <c r="GE11" i="52"/>
  <c r="GA11" i="52"/>
  <c r="GD11" i="52"/>
  <c r="GG11" i="52"/>
  <c r="GC11" i="52"/>
  <c r="GB11" i="52"/>
  <c r="FY11" i="52"/>
  <c r="GH11" i="52"/>
  <c r="GF11" i="52"/>
  <c r="HY11" i="52"/>
  <c r="IF11" i="52" s="1"/>
  <c r="ED3" i="52"/>
  <c r="EH3" i="52"/>
  <c r="EC3" i="52"/>
  <c r="EB3" i="52"/>
  <c r="EN5" i="52"/>
  <c r="EO5" i="52"/>
  <c r="EE3" i="52"/>
  <c r="FK87" i="52"/>
  <c r="IF57" i="52"/>
  <c r="AC15" i="52"/>
  <c r="HK11" i="52"/>
  <c r="HI11" i="52"/>
  <c r="HC11" i="52"/>
  <c r="HJ11" i="52"/>
  <c r="HA11" i="52"/>
  <c r="HE11" i="52"/>
  <c r="HG11" i="52"/>
  <c r="HF11" i="52"/>
  <c r="HB11" i="52"/>
  <c r="HH11" i="52"/>
  <c r="HD11" i="52"/>
  <c r="AC75" i="52"/>
  <c r="EL5" i="52"/>
  <c r="ER5" i="52"/>
  <c r="EK5" i="52"/>
  <c r="EQ5" i="52"/>
  <c r="EP5" i="52"/>
  <c r="EM5" i="52"/>
  <c r="AC52" i="52"/>
  <c r="ED4" i="52"/>
  <c r="EH4" i="52"/>
  <c r="EC4" i="52"/>
  <c r="EB4" i="52"/>
  <c r="Z8" i="52"/>
  <c r="AA8" i="52"/>
  <c r="AA4" i="52"/>
  <c r="Z4" i="52"/>
  <c r="AC106" i="52"/>
  <c r="AC97" i="52"/>
  <c r="IF89" i="52"/>
  <c r="AC63" i="52"/>
  <c r="AC64" i="52"/>
  <c r="AC129" i="52"/>
  <c r="ET127" i="52"/>
  <c r="EG140" i="52"/>
  <c r="AC105" i="52"/>
  <c r="ET110" i="52"/>
  <c r="EC140" i="52"/>
  <c r="EN140" i="52" s="1"/>
  <c r="IF44" i="52"/>
  <c r="ET88" i="52"/>
  <c r="FL82" i="52"/>
  <c r="AC133" i="52"/>
  <c r="FL114" i="52"/>
  <c r="FK114" i="52"/>
  <c r="EK99" i="52"/>
  <c r="EL99" i="52"/>
  <c r="EN131" i="52"/>
  <c r="EO131" i="52"/>
  <c r="EL74" i="52"/>
  <c r="EE73" i="52"/>
  <c r="EG73" i="52"/>
  <c r="HV95" i="52"/>
  <c r="HS95" i="52"/>
  <c r="HU95" i="52"/>
  <c r="HW95" i="52"/>
  <c r="HT95" i="52"/>
  <c r="EO140" i="52"/>
  <c r="EB102" i="52"/>
  <c r="ED102" i="52"/>
  <c r="EH102" i="52"/>
  <c r="EC102" i="52"/>
  <c r="AC116" i="52"/>
  <c r="AC92" i="52"/>
  <c r="AC59" i="52"/>
  <c r="EN70" i="52"/>
  <c r="EO70" i="52"/>
  <c r="Z120" i="52"/>
  <c r="AA120" i="52"/>
  <c r="EH120" i="52"/>
  <c r="EC120" i="52"/>
  <c r="EB120" i="52"/>
  <c r="ED120" i="52"/>
  <c r="AA132" i="52"/>
  <c r="Z132" i="52"/>
  <c r="FL73" i="52"/>
  <c r="FK73" i="52"/>
  <c r="HQ127" i="52"/>
  <c r="HN127" i="52"/>
  <c r="HO127" i="52"/>
  <c r="HM127" i="52"/>
  <c r="HP127" i="52"/>
  <c r="Z131" i="52"/>
  <c r="AA131" i="52"/>
  <c r="EE82" i="52"/>
  <c r="EG82" i="52"/>
  <c r="EK126" i="52"/>
  <c r="ER126" i="52"/>
  <c r="EM126" i="52"/>
  <c r="EQ126" i="52"/>
  <c r="EL126" i="52"/>
  <c r="EP126" i="52"/>
  <c r="FK120" i="52"/>
  <c r="FL120" i="52"/>
  <c r="EO130" i="52"/>
  <c r="EN130" i="52"/>
  <c r="HV127" i="52"/>
  <c r="HW127" i="52"/>
  <c r="HS127" i="52"/>
  <c r="HU127" i="52"/>
  <c r="HT127" i="52"/>
  <c r="EG102" i="52"/>
  <c r="EE102" i="52"/>
  <c r="AA134" i="52"/>
  <c r="Z134" i="52"/>
  <c r="ED82" i="52"/>
  <c r="EC82" i="52"/>
  <c r="EH82" i="52"/>
  <c r="EB82" i="52"/>
  <c r="EG116" i="52"/>
  <c r="EE116" i="52"/>
  <c r="AA130" i="52"/>
  <c r="Z130" i="52"/>
  <c r="FV95" i="52"/>
  <c r="ET95" i="52"/>
  <c r="FU95" i="52"/>
  <c r="FW95" i="52" s="1"/>
  <c r="GN127" i="52"/>
  <c r="GL127" i="52"/>
  <c r="GM127" i="52"/>
  <c r="GK127" i="52"/>
  <c r="GJ127" i="52"/>
  <c r="FL102" i="52"/>
  <c r="FK102" i="52"/>
  <c r="Z121" i="52"/>
  <c r="AA121" i="52"/>
  <c r="EQ50" i="52"/>
  <c r="EK50" i="52"/>
  <c r="EL50" i="52"/>
  <c r="ER50" i="52"/>
  <c r="EP50" i="52"/>
  <c r="EM50" i="52"/>
  <c r="AA140" i="52"/>
  <c r="Z140" i="52"/>
  <c r="EN126" i="52"/>
  <c r="EO126" i="52"/>
  <c r="ED116" i="52"/>
  <c r="EH116" i="52"/>
  <c r="EC116" i="52"/>
  <c r="EB116" i="52"/>
  <c r="HF95" i="52"/>
  <c r="HG95" i="52"/>
  <c r="HK95" i="52"/>
  <c r="HJ95" i="52"/>
  <c r="HB95" i="52"/>
  <c r="HA95" i="52"/>
  <c r="HD95" i="52"/>
  <c r="HC95" i="52"/>
  <c r="HH95" i="52"/>
  <c r="HE95" i="52"/>
  <c r="HI95" i="52"/>
  <c r="FV127" i="52"/>
  <c r="FU127" i="52"/>
  <c r="AA70" i="52"/>
  <c r="Z70" i="52"/>
  <c r="EE114" i="52"/>
  <c r="EG114" i="52"/>
  <c r="GS127" i="52"/>
  <c r="GP127" i="52"/>
  <c r="GR127" i="52"/>
  <c r="GT127" i="52"/>
  <c r="GQ127" i="52"/>
  <c r="GU127" i="52"/>
  <c r="HY127" i="52"/>
  <c r="EN78" i="52"/>
  <c r="EO78" i="52"/>
  <c r="EL137" i="52"/>
  <c r="EQ137" i="52"/>
  <c r="EM137" i="52"/>
  <c r="ER137" i="52"/>
  <c r="EP137" i="52"/>
  <c r="EK137" i="52"/>
  <c r="AA101" i="52"/>
  <c r="Z101" i="52"/>
  <c r="GC95" i="52"/>
  <c r="FY95" i="52"/>
  <c r="HZ95" i="52"/>
  <c r="GH95" i="52"/>
  <c r="GG95" i="52"/>
  <c r="FZ95" i="52"/>
  <c r="GF95" i="52"/>
  <c r="GA95" i="52"/>
  <c r="GB95" i="52"/>
  <c r="GE95" i="52"/>
  <c r="GD95" i="52"/>
  <c r="HD127" i="52"/>
  <c r="HC127" i="52"/>
  <c r="HJ127" i="52"/>
  <c r="HA127" i="52"/>
  <c r="HK127" i="52"/>
  <c r="HF127" i="52"/>
  <c r="HH127" i="52"/>
  <c r="HB127" i="52"/>
  <c r="HI127" i="52"/>
  <c r="HG127" i="52"/>
  <c r="HE127" i="52"/>
  <c r="Z137" i="52"/>
  <c r="AA137" i="52"/>
  <c r="Z99" i="52"/>
  <c r="AA99" i="52"/>
  <c r="IJ89" i="52"/>
  <c r="IJ63" i="52"/>
  <c r="ED114" i="52"/>
  <c r="EC114" i="52"/>
  <c r="EH114" i="52"/>
  <c r="EB114" i="52"/>
  <c r="GX127" i="52"/>
  <c r="GW127" i="52"/>
  <c r="GY127" i="52"/>
  <c r="EL134" i="52"/>
  <c r="EP134" i="52"/>
  <c r="EK134" i="52"/>
  <c r="ER134" i="52"/>
  <c r="EM134" i="52"/>
  <c r="EQ134" i="52"/>
  <c r="AA100" i="52"/>
  <c r="Z100" i="52"/>
  <c r="AC100" i="52" s="1"/>
  <c r="EE130" i="52"/>
  <c r="EG130" i="52"/>
  <c r="AA126" i="52"/>
  <c r="Z126" i="52"/>
  <c r="Z83" i="52"/>
  <c r="AA83" i="52"/>
  <c r="EL131" i="52"/>
  <c r="EK131" i="52"/>
  <c r="EM131" i="52"/>
  <c r="ER131" i="52"/>
  <c r="EP131" i="52"/>
  <c r="EQ131" i="52"/>
  <c r="EO74" i="52"/>
  <c r="EN74" i="52"/>
  <c r="FK116" i="52"/>
  <c r="FL116" i="52"/>
  <c r="EO137" i="52"/>
  <c r="EN137" i="52"/>
  <c r="EH73" i="52"/>
  <c r="ED73" i="52"/>
  <c r="EC73" i="52"/>
  <c r="EB73" i="52"/>
  <c r="HQ95" i="52"/>
  <c r="HP95" i="52"/>
  <c r="HO95" i="52"/>
  <c r="HN95" i="52"/>
  <c r="HM95" i="52"/>
  <c r="GA127" i="52"/>
  <c r="GC127" i="52"/>
  <c r="FZ127" i="52"/>
  <c r="GG127" i="52"/>
  <c r="HZ127" i="52"/>
  <c r="GB127" i="52"/>
  <c r="GF127" i="52"/>
  <c r="GD127" i="52"/>
  <c r="GH127" i="52"/>
  <c r="FY127" i="52"/>
  <c r="GE127" i="52"/>
  <c r="EQ78" i="52"/>
  <c r="EM78" i="52"/>
  <c r="ER78" i="52"/>
  <c r="EL78" i="52"/>
  <c r="EP78" i="52"/>
  <c r="EK78" i="52"/>
  <c r="HW57" i="52"/>
  <c r="ET97" i="52"/>
  <c r="EO134" i="52"/>
  <c r="EN134" i="52"/>
  <c r="EE120" i="52"/>
  <c r="EG120" i="52"/>
  <c r="GP95" i="52"/>
  <c r="HY95" i="52"/>
  <c r="GQ95" i="52"/>
  <c r="GU95" i="52"/>
  <c r="GS95" i="52"/>
  <c r="GT95" i="52"/>
  <c r="GR95" i="52"/>
  <c r="AC96" i="52"/>
  <c r="AA82" i="52"/>
  <c r="Z82" i="52"/>
  <c r="GJ95" i="52"/>
  <c r="GL95" i="52"/>
  <c r="GN95" i="52"/>
  <c r="GM95" i="52"/>
  <c r="GK95" i="52"/>
  <c r="Z78" i="52"/>
  <c r="AA78" i="52"/>
  <c r="Z102" i="52"/>
  <c r="AA102" i="52"/>
  <c r="Z74" i="52"/>
  <c r="AA74" i="52"/>
  <c r="EN50" i="52"/>
  <c r="EO50" i="52"/>
  <c r="IQ224" i="52"/>
  <c r="IC875" i="52"/>
  <c r="IQ875" i="52"/>
  <c r="IC975" i="52"/>
  <c r="IQ975" i="52"/>
  <c r="IF14" i="52"/>
  <c r="ET522" i="52"/>
  <c r="AC269" i="52"/>
  <c r="ET729" i="52"/>
  <c r="ET1002" i="52"/>
  <c r="ET183" i="52"/>
  <c r="IF1012" i="52"/>
  <c r="ET1019" i="52"/>
  <c r="ET998" i="52"/>
  <c r="AC324" i="52"/>
  <c r="ET455" i="52"/>
  <c r="ET319" i="52"/>
  <c r="HZ564" i="52"/>
  <c r="ET745" i="52"/>
  <c r="AC1025" i="52"/>
  <c r="AC811" i="52"/>
  <c r="ET508" i="52"/>
  <c r="AC1012" i="52"/>
  <c r="ET992" i="52"/>
  <c r="GF640" i="52"/>
  <c r="ET709" i="52"/>
  <c r="AC293" i="52"/>
  <c r="ET897" i="52"/>
  <c r="IF136" i="52"/>
  <c r="AC118" i="52"/>
  <c r="ET315" i="52"/>
  <c r="IF710" i="52"/>
  <c r="IJ304" i="52"/>
  <c r="GF895" i="52"/>
  <c r="ET515" i="52"/>
  <c r="AC103" i="52"/>
  <c r="IF532" i="52"/>
  <c r="AC330" i="52"/>
  <c r="IF453" i="52"/>
  <c r="AC1048" i="52"/>
  <c r="AC403" i="52"/>
  <c r="IF1029" i="52"/>
  <c r="GF516" i="52"/>
  <c r="AC607" i="52"/>
  <c r="GF321" i="52"/>
  <c r="AC244" i="52"/>
  <c r="AC688" i="52"/>
  <c r="GL245" i="52"/>
  <c r="GJ245" i="52"/>
  <c r="GM245" i="52"/>
  <c r="GN245" i="52"/>
  <c r="GK245" i="52"/>
  <c r="GE560" i="52"/>
  <c r="GD560" i="52"/>
  <c r="GH560" i="52"/>
  <c r="GB560" i="52"/>
  <c r="FY560" i="52"/>
  <c r="GA560" i="52"/>
  <c r="FZ560" i="52"/>
  <c r="GC560" i="52"/>
  <c r="GG560" i="52"/>
  <c r="GY96" i="52"/>
  <c r="GX96" i="52"/>
  <c r="GW96" i="52"/>
  <c r="FW666" i="52"/>
  <c r="IB666" i="52" s="1"/>
  <c r="IK666" i="52"/>
  <c r="GK866" i="52"/>
  <c r="GL866" i="52"/>
  <c r="GJ866" i="52"/>
  <c r="GN866" i="52"/>
  <c r="GM866" i="52"/>
  <c r="GJ1039" i="52"/>
  <c r="GL1039" i="52"/>
  <c r="GN1039" i="52"/>
  <c r="GM1039" i="52"/>
  <c r="GK1039" i="52"/>
  <c r="HN524" i="52"/>
  <c r="HM524" i="52"/>
  <c r="HO524" i="52"/>
  <c r="HP524" i="52"/>
  <c r="HQ524" i="52"/>
  <c r="AC972" i="52"/>
  <c r="GM670" i="52"/>
  <c r="GN670" i="52"/>
  <c r="GL670" i="52"/>
  <c r="GJ670" i="52"/>
  <c r="GK670" i="52"/>
  <c r="EP12" i="52"/>
  <c r="EL12" i="52"/>
  <c r="EK12" i="52"/>
  <c r="EQ12" i="52"/>
  <c r="ER12" i="52"/>
  <c r="EM12" i="52"/>
  <c r="GS902" i="52"/>
  <c r="GT902" i="52"/>
  <c r="GR902" i="52"/>
  <c r="GQ902" i="52"/>
  <c r="GU902" i="52"/>
  <c r="GP902" i="52"/>
  <c r="HH606" i="52"/>
  <c r="HF606" i="52"/>
  <c r="HI606" i="52"/>
  <c r="HK606" i="52"/>
  <c r="HA606" i="52"/>
  <c r="HB606" i="52"/>
  <c r="HC606" i="52"/>
  <c r="HG606" i="52"/>
  <c r="HJ606" i="52"/>
  <c r="HE606" i="52"/>
  <c r="HD606" i="52"/>
  <c r="GL1027" i="52"/>
  <c r="GN1027" i="52"/>
  <c r="GJ1027" i="52"/>
  <c r="GK1027" i="52"/>
  <c r="GM1027" i="52"/>
  <c r="GY999" i="52"/>
  <c r="GX999" i="52"/>
  <c r="GW999" i="52"/>
  <c r="HW1046" i="52"/>
  <c r="HU1046" i="52"/>
  <c r="HT1046" i="52"/>
  <c r="HS1046" i="52"/>
  <c r="HV1046" i="52"/>
  <c r="FU308" i="52"/>
  <c r="FV308" i="52"/>
  <c r="HQ944" i="52"/>
  <c r="HP944" i="52"/>
  <c r="HN944" i="52"/>
  <c r="HO944" i="52"/>
  <c r="HM944" i="52"/>
  <c r="GY885" i="52"/>
  <c r="GX885" i="52"/>
  <c r="GW885" i="52"/>
  <c r="HM554" i="52"/>
  <c r="HN554" i="52"/>
  <c r="HO554" i="52"/>
  <c r="HQ554" i="52"/>
  <c r="HP554" i="52"/>
  <c r="HQ993" i="52"/>
  <c r="HO993" i="52"/>
  <c r="HP993" i="52"/>
  <c r="HN993" i="52"/>
  <c r="HM993" i="52"/>
  <c r="FV538" i="52"/>
  <c r="ET538" i="52"/>
  <c r="FU538" i="52"/>
  <c r="FW538" i="52" s="1"/>
  <c r="HQ862" i="52"/>
  <c r="HP862" i="52"/>
  <c r="HO862" i="52"/>
  <c r="HN862" i="52"/>
  <c r="HM862" i="52"/>
  <c r="GD692" i="52"/>
  <c r="GH692" i="52"/>
  <c r="GE692" i="52"/>
  <c r="FY692" i="52"/>
  <c r="GA692" i="52"/>
  <c r="FZ692" i="52"/>
  <c r="GG692" i="52"/>
  <c r="GC692" i="52"/>
  <c r="GB692" i="52"/>
  <c r="HZ692" i="52"/>
  <c r="GF692" i="52"/>
  <c r="IM641" i="52"/>
  <c r="IL641" i="52"/>
  <c r="HV588" i="52"/>
  <c r="HS588" i="52"/>
  <c r="HU588" i="52"/>
  <c r="HW588" i="52"/>
  <c r="HT588" i="52"/>
  <c r="GS670" i="52"/>
  <c r="HY670" i="52"/>
  <c r="GU670" i="52"/>
  <c r="GR670" i="52"/>
  <c r="GQ670" i="52"/>
  <c r="GP670" i="52"/>
  <c r="GT670" i="52"/>
  <c r="GJ706" i="52"/>
  <c r="GN706" i="52"/>
  <c r="GL706" i="52"/>
  <c r="GK706" i="52"/>
  <c r="GM706" i="52"/>
  <c r="FV379" i="52"/>
  <c r="FU379" i="52"/>
  <c r="ET379" i="52"/>
  <c r="FV562" i="52"/>
  <c r="FU562" i="52"/>
  <c r="ET562" i="52"/>
  <c r="AC230" i="52"/>
  <c r="GX232" i="52"/>
  <c r="GY232" i="52"/>
  <c r="GW232" i="52"/>
  <c r="GS602" i="52"/>
  <c r="HY602" i="52"/>
  <c r="GR602" i="52"/>
  <c r="GQ602" i="52"/>
  <c r="GP602" i="52"/>
  <c r="GT602" i="52"/>
  <c r="GU602" i="52"/>
  <c r="GK582" i="52"/>
  <c r="GJ582" i="52"/>
  <c r="GL582" i="52"/>
  <c r="GN582" i="52"/>
  <c r="GM582" i="52"/>
  <c r="HN867" i="52"/>
  <c r="HQ867" i="52"/>
  <c r="HP867" i="52"/>
  <c r="HM867" i="52"/>
  <c r="HO867" i="52"/>
  <c r="AC632" i="52"/>
  <c r="HG948" i="52"/>
  <c r="HC948" i="52"/>
  <c r="HE948" i="52"/>
  <c r="HI948" i="52"/>
  <c r="HH948" i="52"/>
  <c r="HJ948" i="52"/>
  <c r="HA948" i="52"/>
  <c r="HK948" i="52"/>
  <c r="HD948" i="52"/>
  <c r="HF948" i="52"/>
  <c r="HB948" i="52"/>
  <c r="HO598" i="52"/>
  <c r="HP598" i="52"/>
  <c r="HM598" i="52"/>
  <c r="HN598" i="52"/>
  <c r="HQ598" i="52"/>
  <c r="AC879" i="52"/>
  <c r="HW885" i="52"/>
  <c r="HV885" i="52"/>
  <c r="HT885" i="52"/>
  <c r="HU885" i="52"/>
  <c r="HS885" i="52"/>
  <c r="GW879" i="52"/>
  <c r="GX879" i="52"/>
  <c r="GY879" i="52"/>
  <c r="AC908" i="52"/>
  <c r="IM970" i="52"/>
  <c r="GL902" i="52"/>
  <c r="GK902" i="52"/>
  <c r="GN902" i="52"/>
  <c r="GJ902" i="52"/>
  <c r="GM902" i="52"/>
  <c r="FV259" i="52"/>
  <c r="FU259" i="52"/>
  <c r="FW259" i="52"/>
  <c r="ET259" i="52"/>
  <c r="HE596" i="52"/>
  <c r="HK596" i="52"/>
  <c r="HJ596" i="52"/>
  <c r="HA596" i="52"/>
  <c r="HG596" i="52"/>
  <c r="HH596" i="52"/>
  <c r="HB596" i="52"/>
  <c r="HD596" i="52"/>
  <c r="HC596" i="52"/>
  <c r="HI596" i="52"/>
  <c r="HF596" i="52"/>
  <c r="IF224" i="52"/>
  <c r="HK318" i="52"/>
  <c r="HH318" i="52"/>
  <c r="HA318" i="52"/>
  <c r="HC318" i="52"/>
  <c r="HE318" i="52"/>
  <c r="HI318" i="52"/>
  <c r="HF318" i="52"/>
  <c r="HG318" i="52"/>
  <c r="HJ318" i="52"/>
  <c r="HB318" i="52"/>
  <c r="HD318" i="52"/>
  <c r="IJ852" i="52"/>
  <c r="HK667" i="52"/>
  <c r="HI667" i="52"/>
  <c r="HH667" i="52"/>
  <c r="HJ667" i="52"/>
  <c r="HB667" i="52"/>
  <c r="HA667" i="52"/>
  <c r="HG667" i="52"/>
  <c r="HE667" i="52"/>
  <c r="HF667" i="52"/>
  <c r="HC667" i="52"/>
  <c r="HD667" i="52"/>
  <c r="GK537" i="52"/>
  <c r="GL537" i="52"/>
  <c r="GJ537" i="52"/>
  <c r="GN537" i="52"/>
  <c r="GM537" i="52"/>
  <c r="GX308" i="52"/>
  <c r="GW308" i="52"/>
  <c r="GY308" i="52"/>
  <c r="IF564" i="52"/>
  <c r="IF465" i="52"/>
  <c r="ET1051" i="52"/>
  <c r="HJ245" i="52"/>
  <c r="HI245" i="52"/>
  <c r="HG245" i="52"/>
  <c r="HH245" i="52"/>
  <c r="HF245" i="52"/>
  <c r="HC245" i="52"/>
  <c r="HE245" i="52"/>
  <c r="HK245" i="52"/>
  <c r="HA245" i="52"/>
  <c r="HD245" i="52"/>
  <c r="HB245" i="52"/>
  <c r="HP560" i="52"/>
  <c r="HN560" i="52"/>
  <c r="HM560" i="52"/>
  <c r="HO560" i="52"/>
  <c r="HQ560" i="52"/>
  <c r="HA866" i="52"/>
  <c r="HB866" i="52"/>
  <c r="HE866" i="52"/>
  <c r="HI866" i="52"/>
  <c r="HC866" i="52"/>
  <c r="HK866" i="52"/>
  <c r="HD866" i="52"/>
  <c r="HG866" i="52"/>
  <c r="HH866" i="52"/>
  <c r="HJ866" i="52"/>
  <c r="HF866" i="52"/>
  <c r="FV546" i="52"/>
  <c r="ET546" i="52"/>
  <c r="FU546" i="52"/>
  <c r="GE1039" i="52"/>
  <c r="FY1039" i="52"/>
  <c r="FZ1039" i="52"/>
  <c r="GG1039" i="52"/>
  <c r="GH1039" i="52"/>
  <c r="GB1039" i="52"/>
  <c r="GC1039" i="52"/>
  <c r="GD1039" i="52"/>
  <c r="GA1039" i="52"/>
  <c r="GL524" i="52"/>
  <c r="GK524" i="52"/>
  <c r="GM524" i="52"/>
  <c r="GJ524" i="52"/>
  <c r="GN524" i="52"/>
  <c r="GM602" i="52"/>
  <c r="GJ602" i="52"/>
  <c r="GK602" i="52"/>
  <c r="GN602" i="52"/>
  <c r="GL602" i="52"/>
  <c r="GS706" i="52"/>
  <c r="HY706" i="52"/>
  <c r="GT706" i="52"/>
  <c r="GR706" i="52"/>
  <c r="GU706" i="52"/>
  <c r="GQ706" i="52"/>
  <c r="GP706" i="52"/>
  <c r="GA606" i="52"/>
  <c r="FY606" i="52"/>
  <c r="HZ606" i="52"/>
  <c r="IF606" i="52" s="1"/>
  <c r="GB606" i="52"/>
  <c r="GG606" i="52"/>
  <c r="GD606" i="52"/>
  <c r="GF606" i="52"/>
  <c r="GC606" i="52"/>
  <c r="FZ606" i="52"/>
  <c r="GE606" i="52"/>
  <c r="GH606" i="52"/>
  <c r="FV1027" i="52"/>
  <c r="FU1027" i="52"/>
  <c r="ET1027" i="52"/>
  <c r="GS999" i="52"/>
  <c r="GT999" i="52"/>
  <c r="GR999" i="52"/>
  <c r="GU999" i="52"/>
  <c r="GP999" i="52"/>
  <c r="GQ999" i="52"/>
  <c r="GE96" i="52"/>
  <c r="FY96" i="52"/>
  <c r="GD96" i="52"/>
  <c r="GC96" i="52"/>
  <c r="GA96" i="52"/>
  <c r="GG96" i="52"/>
  <c r="GH96" i="52"/>
  <c r="FZ96" i="52"/>
  <c r="GB96" i="52"/>
  <c r="HF308" i="52"/>
  <c r="HJ308" i="52"/>
  <c r="HD308" i="52"/>
  <c r="HH308" i="52"/>
  <c r="HA308" i="52"/>
  <c r="HE308" i="52"/>
  <c r="HK308" i="52"/>
  <c r="HI308" i="52"/>
  <c r="HB308" i="52"/>
  <c r="HC308" i="52"/>
  <c r="HG308" i="52"/>
  <c r="GM944" i="52"/>
  <c r="GK944" i="52"/>
  <c r="GN944" i="52"/>
  <c r="GJ944" i="52"/>
  <c r="GL944" i="52"/>
  <c r="IL63" i="52"/>
  <c r="IM63" i="52"/>
  <c r="FV993" i="52"/>
  <c r="FU993" i="52"/>
  <c r="GX1046" i="52"/>
  <c r="GY1046" i="52"/>
  <c r="GW1046" i="52"/>
  <c r="HW538" i="52"/>
  <c r="HT538" i="52"/>
  <c r="HS538" i="52"/>
  <c r="HU538" i="52"/>
  <c r="HV538" i="52"/>
  <c r="GQ538" i="52"/>
  <c r="GS538" i="52"/>
  <c r="GU538" i="52"/>
  <c r="GR538" i="52"/>
  <c r="GP538" i="52"/>
  <c r="GT538" i="52"/>
  <c r="HY538" i="52"/>
  <c r="GN862" i="52"/>
  <c r="GM862" i="52"/>
  <c r="GJ862" i="52"/>
  <c r="GL862" i="52"/>
  <c r="GK862" i="52"/>
  <c r="HA692" i="52"/>
  <c r="HI692" i="52"/>
  <c r="HD692" i="52"/>
  <c r="HE692" i="52"/>
  <c r="HB692" i="52"/>
  <c r="HK692" i="52"/>
  <c r="HF692" i="52"/>
  <c r="HJ692" i="52"/>
  <c r="HG692" i="52"/>
  <c r="HC692" i="52"/>
  <c r="HH692" i="52"/>
  <c r="GK588" i="52"/>
  <c r="GL588" i="52"/>
  <c r="GJ588" i="52"/>
  <c r="GN588" i="52"/>
  <c r="GM588" i="52"/>
  <c r="GE696" i="52"/>
  <c r="GC696" i="52"/>
  <c r="FZ696" i="52"/>
  <c r="HZ696" i="52"/>
  <c r="GH696" i="52"/>
  <c r="GA696" i="52"/>
  <c r="GD696" i="52"/>
  <c r="FY696" i="52"/>
  <c r="GF696" i="52"/>
  <c r="GG696" i="52"/>
  <c r="GB696" i="52"/>
  <c r="GJ379" i="52"/>
  <c r="GM379" i="52"/>
  <c r="GK379" i="52"/>
  <c r="GN379" i="52"/>
  <c r="GL379" i="52"/>
  <c r="FW614" i="52"/>
  <c r="IB614" i="52" s="1"/>
  <c r="IK614" i="52"/>
  <c r="HH562" i="52"/>
  <c r="HI562" i="52"/>
  <c r="HE562" i="52"/>
  <c r="HG562" i="52"/>
  <c r="HB562" i="52"/>
  <c r="HJ562" i="52"/>
  <c r="HF562" i="52"/>
  <c r="HK562" i="52"/>
  <c r="HC562" i="52"/>
  <c r="HD562" i="52"/>
  <c r="HA562" i="52"/>
  <c r="GY602" i="52"/>
  <c r="GW602" i="52"/>
  <c r="GX602" i="52"/>
  <c r="GE582" i="52"/>
  <c r="GG582" i="52"/>
  <c r="FY582" i="52"/>
  <c r="GB582" i="52"/>
  <c r="GD582" i="52"/>
  <c r="GH582" i="52"/>
  <c r="GA582" i="52"/>
  <c r="GC582" i="52"/>
  <c r="FZ582" i="52"/>
  <c r="HN999" i="52"/>
  <c r="HQ999" i="52"/>
  <c r="HM999" i="52"/>
  <c r="HP999" i="52"/>
  <c r="HO999" i="52"/>
  <c r="HT879" i="52"/>
  <c r="HU879" i="52"/>
  <c r="HW879" i="52"/>
  <c r="HV879" i="52"/>
  <c r="HS879" i="52"/>
  <c r="GN867" i="52"/>
  <c r="GK867" i="52"/>
  <c r="GJ867" i="52"/>
  <c r="GM867" i="52"/>
  <c r="GL867" i="52"/>
  <c r="IJ653" i="52"/>
  <c r="HZ948" i="52"/>
  <c r="GB948" i="52"/>
  <c r="FY948" i="52"/>
  <c r="FZ948" i="52"/>
  <c r="GG948" i="52"/>
  <c r="GA948" i="52"/>
  <c r="GF948" i="52"/>
  <c r="GC948" i="52"/>
  <c r="GE948" i="52"/>
  <c r="GH948" i="52"/>
  <c r="GD948" i="52"/>
  <c r="HF598" i="52"/>
  <c r="HA598" i="52"/>
  <c r="HI598" i="52"/>
  <c r="HE598" i="52"/>
  <c r="HK598" i="52"/>
  <c r="HJ598" i="52"/>
  <c r="HH598" i="52"/>
  <c r="HD598" i="52"/>
  <c r="HB598" i="52"/>
  <c r="HG598" i="52"/>
  <c r="HC598" i="52"/>
  <c r="HO885" i="52"/>
  <c r="HM885" i="52"/>
  <c r="HQ885" i="52"/>
  <c r="HP885" i="52"/>
  <c r="HN885" i="52"/>
  <c r="HV632" i="52"/>
  <c r="HU632" i="52"/>
  <c r="HS632" i="52"/>
  <c r="HW632" i="52"/>
  <c r="HT632" i="52"/>
  <c r="GP692" i="52"/>
  <c r="GT692" i="52"/>
  <c r="GR692" i="52"/>
  <c r="GQ692" i="52"/>
  <c r="GU692" i="52"/>
  <c r="GS692" i="52"/>
  <c r="HY692" i="52"/>
  <c r="ET318" i="52"/>
  <c r="GX318" i="52"/>
  <c r="GY318" i="52"/>
  <c r="GW318" i="52"/>
  <c r="IM653" i="52"/>
  <c r="IL653" i="52"/>
  <c r="EN43" i="52"/>
  <c r="EO43" i="52"/>
  <c r="IK63" i="52"/>
  <c r="GW245" i="52"/>
  <c r="GX245" i="52"/>
  <c r="GY245" i="52"/>
  <c r="HQ902" i="52"/>
  <c r="HN902" i="52"/>
  <c r="HP902" i="52"/>
  <c r="HO902" i="52"/>
  <c r="HM902" i="52"/>
  <c r="IB977" i="52"/>
  <c r="IK977" i="52"/>
  <c r="HN259" i="52"/>
  <c r="HO259" i="52"/>
  <c r="HP259" i="52"/>
  <c r="HQ259" i="52"/>
  <c r="HM259" i="52"/>
  <c r="GL596" i="52"/>
  <c r="GJ596" i="52"/>
  <c r="GN596" i="52"/>
  <c r="GK596" i="52"/>
  <c r="GM596" i="52"/>
  <c r="IJ224" i="52"/>
  <c r="HW318" i="52"/>
  <c r="HS318" i="52"/>
  <c r="HT318" i="52"/>
  <c r="HV318" i="52"/>
  <c r="HU318" i="52"/>
  <c r="GH667" i="52"/>
  <c r="GG667" i="52"/>
  <c r="FY667" i="52"/>
  <c r="GB667" i="52"/>
  <c r="GF667" i="52"/>
  <c r="GD667" i="52"/>
  <c r="GC667" i="52"/>
  <c r="HZ667" i="52"/>
  <c r="GE667" i="52"/>
  <c r="GA667" i="52"/>
  <c r="FZ667" i="52"/>
  <c r="HN232" i="52"/>
  <c r="HP232" i="52"/>
  <c r="HM232" i="52"/>
  <c r="HQ232" i="52"/>
  <c r="HO232" i="52"/>
  <c r="FU537" i="52"/>
  <c r="FW537" i="52"/>
  <c r="FV537" i="52"/>
  <c r="ET537" i="52"/>
  <c r="GS582" i="52"/>
  <c r="GR582" i="52"/>
  <c r="GP582" i="52"/>
  <c r="GU582" i="52"/>
  <c r="GT582" i="52"/>
  <c r="GQ582" i="52"/>
  <c r="GR308" i="52"/>
  <c r="GP308" i="52"/>
  <c r="GT308" i="52"/>
  <c r="GS308" i="52"/>
  <c r="GU308" i="52"/>
  <c r="GQ308" i="52"/>
  <c r="IK653" i="52"/>
  <c r="IM873" i="52"/>
  <c r="IL873" i="52"/>
  <c r="ET185" i="52"/>
  <c r="ET477" i="52"/>
  <c r="ET178" i="52"/>
  <c r="IF198" i="52"/>
  <c r="ET93" i="52"/>
  <c r="AC548" i="52"/>
  <c r="ET340" i="52"/>
  <c r="AC346" i="52"/>
  <c r="GF624" i="52"/>
  <c r="ET177" i="52"/>
  <c r="AC445" i="52"/>
  <c r="IF982" i="52"/>
  <c r="IF182" i="52"/>
  <c r="AC88" i="52"/>
  <c r="IF413" i="52"/>
  <c r="IB194" i="52"/>
  <c r="AC796" i="52"/>
  <c r="AC687" i="52"/>
  <c r="AC699" i="52"/>
  <c r="ET995" i="52"/>
  <c r="IF904" i="52"/>
  <c r="AC556" i="52"/>
  <c r="GU278" i="52"/>
  <c r="HJ417" i="52"/>
  <c r="HU245" i="52"/>
  <c r="HV245" i="52"/>
  <c r="HT245" i="52"/>
  <c r="HW245" i="52"/>
  <c r="HS245" i="52"/>
  <c r="FV560" i="52"/>
  <c r="FU560" i="52"/>
  <c r="FW560" i="52" s="1"/>
  <c r="GB866" i="52"/>
  <c r="GD866" i="52"/>
  <c r="FY866" i="52"/>
  <c r="GF866" i="52"/>
  <c r="GC866" i="52"/>
  <c r="HZ866" i="52"/>
  <c r="GG866" i="52"/>
  <c r="GA866" i="52"/>
  <c r="FZ866" i="52"/>
  <c r="GE866" i="52"/>
  <c r="GH866" i="52"/>
  <c r="IJ156" i="52"/>
  <c r="HM546" i="52"/>
  <c r="HP546" i="52"/>
  <c r="HO546" i="52"/>
  <c r="HQ546" i="52"/>
  <c r="HN546" i="52"/>
  <c r="AC569" i="52"/>
  <c r="AC1024" i="52"/>
  <c r="HG1039" i="52"/>
  <c r="HF1039" i="52"/>
  <c r="HD1039" i="52"/>
  <c r="HC1039" i="52"/>
  <c r="HH1039" i="52"/>
  <c r="HE1039" i="52"/>
  <c r="HK1039" i="52"/>
  <c r="HB1039" i="52"/>
  <c r="HJ1039" i="52"/>
  <c r="HA1039" i="52"/>
  <c r="HI1039" i="52"/>
  <c r="FU524" i="52"/>
  <c r="FW524" i="52" s="1"/>
  <c r="FV524" i="52"/>
  <c r="GF602" i="52"/>
  <c r="HZ602" i="52"/>
  <c r="GE602" i="52"/>
  <c r="GH602" i="52"/>
  <c r="GA602" i="52"/>
  <c r="GG602" i="52"/>
  <c r="GB602" i="52"/>
  <c r="GD602" i="52"/>
  <c r="FZ602" i="52"/>
  <c r="FY602" i="52"/>
  <c r="GC602" i="52"/>
  <c r="HD358" i="52"/>
  <c r="HH358" i="52"/>
  <c r="HB358" i="52"/>
  <c r="HF358" i="52"/>
  <c r="HA358" i="52"/>
  <c r="HJ358" i="52"/>
  <c r="HG358" i="52"/>
  <c r="HK358" i="52"/>
  <c r="HE358" i="52"/>
  <c r="HI358" i="52"/>
  <c r="HC358" i="52"/>
  <c r="IF975" i="52"/>
  <c r="IM658" i="52"/>
  <c r="IL658" i="52"/>
  <c r="HC158" i="52"/>
  <c r="HJ158" i="52"/>
  <c r="HA158" i="52"/>
  <c r="HG158" i="52"/>
  <c r="HF158" i="52"/>
  <c r="HK158" i="52"/>
  <c r="HE158" i="52"/>
  <c r="HI158" i="52"/>
  <c r="HH158" i="52"/>
  <c r="HD158" i="52"/>
  <c r="HB158" i="52"/>
  <c r="FU606" i="52"/>
  <c r="FV606" i="52"/>
  <c r="ET606" i="52"/>
  <c r="AC560" i="52"/>
  <c r="HJ1027" i="52"/>
  <c r="HE1027" i="52"/>
  <c r="HA1027" i="52"/>
  <c r="HK1027" i="52"/>
  <c r="HB1027" i="52"/>
  <c r="HH1027" i="52"/>
  <c r="HI1027" i="52"/>
  <c r="HG1027" i="52"/>
  <c r="HD1027" i="52"/>
  <c r="HC1027" i="52"/>
  <c r="HF1027" i="52"/>
  <c r="IK852" i="52"/>
  <c r="IB852" i="52"/>
  <c r="HD96" i="52"/>
  <c r="HC96" i="52"/>
  <c r="HI96" i="52"/>
  <c r="HJ96" i="52"/>
  <c r="HH96" i="52"/>
  <c r="HA96" i="52"/>
  <c r="HE96" i="52"/>
  <c r="HG96" i="52"/>
  <c r="HK96" i="52"/>
  <c r="HB96" i="52"/>
  <c r="HF96" i="52"/>
  <c r="ET944" i="52"/>
  <c r="FV944" i="52"/>
  <c r="FU944" i="52"/>
  <c r="IF63" i="52"/>
  <c r="GE993" i="52"/>
  <c r="GB993" i="52"/>
  <c r="GD993" i="52"/>
  <c r="GH993" i="52"/>
  <c r="GA993" i="52"/>
  <c r="GC993" i="52"/>
  <c r="FY993" i="52"/>
  <c r="GG993" i="52"/>
  <c r="FZ993" i="52"/>
  <c r="GS1046" i="52"/>
  <c r="GQ1046" i="52"/>
  <c r="GU1046" i="52"/>
  <c r="GR1046" i="52"/>
  <c r="GP1046" i="52"/>
  <c r="GT1046" i="52"/>
  <c r="GY632" i="52"/>
  <c r="GW632" i="52"/>
  <c r="GX632" i="52"/>
  <c r="GY538" i="52"/>
  <c r="GX538" i="52"/>
  <c r="GW538" i="52"/>
  <c r="IJ138" i="52"/>
  <c r="HV862" i="52"/>
  <c r="HS862" i="52"/>
  <c r="HW862" i="52"/>
  <c r="HT862" i="52"/>
  <c r="HU862" i="52"/>
  <c r="HS692" i="52"/>
  <c r="HU692" i="52"/>
  <c r="HW692" i="52"/>
  <c r="HV692" i="52"/>
  <c r="HT692" i="52"/>
  <c r="HH588" i="52"/>
  <c r="HC588" i="52"/>
  <c r="HB588" i="52"/>
  <c r="HE588" i="52"/>
  <c r="HG588" i="52"/>
  <c r="HK588" i="52"/>
  <c r="HJ588" i="52"/>
  <c r="HI588" i="52"/>
  <c r="HA588" i="52"/>
  <c r="HD588" i="52"/>
  <c r="HF588" i="52"/>
  <c r="FU696" i="52"/>
  <c r="FV696" i="52"/>
  <c r="ET696" i="52"/>
  <c r="GF379" i="52"/>
  <c r="HZ379" i="52"/>
  <c r="IF379" i="52" s="1"/>
  <c r="GE379" i="52"/>
  <c r="GD379" i="52"/>
  <c r="GC379" i="52"/>
  <c r="FZ379" i="52"/>
  <c r="GB379" i="52"/>
  <c r="GG379" i="52"/>
  <c r="GA379" i="52"/>
  <c r="GH379" i="52"/>
  <c r="FY379" i="52"/>
  <c r="GS667" i="52"/>
  <c r="HY667" i="52"/>
  <c r="GT667" i="52"/>
  <c r="GU667" i="52"/>
  <c r="GQ667" i="52"/>
  <c r="GP667" i="52"/>
  <c r="GR667" i="52"/>
  <c r="EQ43" i="52"/>
  <c r="EK43" i="52"/>
  <c r="EL43" i="52"/>
  <c r="EM43" i="52"/>
  <c r="ER43" i="52"/>
  <c r="EP43" i="52"/>
  <c r="GX944" i="52"/>
  <c r="GW944" i="52"/>
  <c r="GY944" i="52"/>
  <c r="HO879" i="52"/>
  <c r="HN879" i="52"/>
  <c r="HP879" i="52"/>
  <c r="HQ879" i="52"/>
  <c r="HM879" i="52"/>
  <c r="HG867" i="52"/>
  <c r="HE867" i="52"/>
  <c r="HD867" i="52"/>
  <c r="HB867" i="52"/>
  <c r="HA867" i="52"/>
  <c r="HC867" i="52"/>
  <c r="HF867" i="52"/>
  <c r="HH867" i="52"/>
  <c r="HI867" i="52"/>
  <c r="HK867" i="52"/>
  <c r="HJ867" i="52"/>
  <c r="GA598" i="52"/>
  <c r="FY598" i="52"/>
  <c r="GE598" i="52"/>
  <c r="GB598" i="52"/>
  <c r="GD598" i="52"/>
  <c r="GC598" i="52"/>
  <c r="FZ598" i="52"/>
  <c r="GG598" i="52"/>
  <c r="GH598" i="52"/>
  <c r="GF598" i="52"/>
  <c r="HZ598" i="52"/>
  <c r="GL885" i="52"/>
  <c r="GM885" i="52"/>
  <c r="GN885" i="52"/>
  <c r="GJ885" i="52"/>
  <c r="GK885" i="52"/>
  <c r="HO632" i="52"/>
  <c r="HP632" i="52"/>
  <c r="HN632" i="52"/>
  <c r="HM632" i="52"/>
  <c r="HQ632" i="52"/>
  <c r="GY692" i="52"/>
  <c r="GX692" i="52"/>
  <c r="GW692" i="52"/>
  <c r="GQ318" i="52"/>
  <c r="GU318" i="52"/>
  <c r="GR318" i="52"/>
  <c r="GS318" i="52"/>
  <c r="GP318" i="52"/>
  <c r="GT318" i="52"/>
  <c r="AC686" i="52"/>
  <c r="FW63" i="52"/>
  <c r="IB63" i="52" s="1"/>
  <c r="GX1039" i="52"/>
  <c r="GY1039" i="52"/>
  <c r="GW1039" i="52"/>
  <c r="HV999" i="52"/>
  <c r="HS999" i="52"/>
  <c r="HU999" i="52"/>
  <c r="HT999" i="52"/>
  <c r="HW999" i="52"/>
  <c r="IL970" i="52"/>
  <c r="GT245" i="52"/>
  <c r="GR245" i="52"/>
  <c r="GQ245" i="52"/>
  <c r="GU245" i="52"/>
  <c r="HY245" i="52"/>
  <c r="GS245" i="52"/>
  <c r="GP245" i="52"/>
  <c r="HD902" i="52"/>
  <c r="HB902" i="52"/>
  <c r="HF902" i="52"/>
  <c r="HE902" i="52"/>
  <c r="HH902" i="52"/>
  <c r="HK902" i="52"/>
  <c r="HJ902" i="52"/>
  <c r="HI902" i="52"/>
  <c r="HA902" i="52"/>
  <c r="HC902" i="52"/>
  <c r="HG902" i="52"/>
  <c r="GT596" i="52"/>
  <c r="GR596" i="52"/>
  <c r="GQ596" i="52"/>
  <c r="GS596" i="52"/>
  <c r="GP596" i="52"/>
  <c r="GU596" i="52"/>
  <c r="HY596" i="52"/>
  <c r="IF204" i="52"/>
  <c r="GK259" i="52"/>
  <c r="GL259" i="52"/>
  <c r="GN259" i="52"/>
  <c r="GM259" i="52"/>
  <c r="GJ259" i="52"/>
  <c r="GF596" i="52"/>
  <c r="HZ596" i="52"/>
  <c r="GA596" i="52"/>
  <c r="GH596" i="52"/>
  <c r="GC596" i="52"/>
  <c r="GG596" i="52"/>
  <c r="FZ596" i="52"/>
  <c r="GD596" i="52"/>
  <c r="FY596" i="52"/>
  <c r="GB596" i="52"/>
  <c r="GE596" i="52"/>
  <c r="HN318" i="52"/>
  <c r="HO318" i="52"/>
  <c r="HM318" i="52"/>
  <c r="HP318" i="52"/>
  <c r="HQ318" i="52"/>
  <c r="FW216" i="52"/>
  <c r="IB216" i="52" s="1"/>
  <c r="IK216" i="52"/>
  <c r="FV999" i="52"/>
  <c r="FU999" i="52"/>
  <c r="FW999" i="52" s="1"/>
  <c r="GL232" i="52"/>
  <c r="GK232" i="52"/>
  <c r="GM232" i="52"/>
  <c r="GN232" i="52"/>
  <c r="GJ232" i="52"/>
  <c r="HE537" i="52"/>
  <c r="HK537" i="52"/>
  <c r="HJ537" i="52"/>
  <c r="HB537" i="52"/>
  <c r="HI537" i="52"/>
  <c r="HD537" i="52"/>
  <c r="HA537" i="52"/>
  <c r="HH537" i="52"/>
  <c r="HG537" i="52"/>
  <c r="HF537" i="52"/>
  <c r="HC537" i="52"/>
  <c r="GY582" i="52"/>
  <c r="GX582" i="52"/>
  <c r="GW582" i="52"/>
  <c r="HO348" i="52"/>
  <c r="HQ348" i="52"/>
  <c r="HP348" i="52"/>
  <c r="HN348" i="52"/>
  <c r="HM348" i="52"/>
  <c r="GY606" i="52"/>
  <c r="GX606" i="52"/>
  <c r="GW606" i="52"/>
  <c r="FW152" i="52"/>
  <c r="IB152" i="52" s="1"/>
  <c r="IK152" i="52"/>
  <c r="FW928" i="52"/>
  <c r="IK928" i="52"/>
  <c r="IJ977" i="52"/>
  <c r="ET758" i="52"/>
  <c r="IF1040" i="52"/>
  <c r="IF582" i="52"/>
  <c r="ET574" i="52"/>
  <c r="ET988" i="52"/>
  <c r="IF935" i="52"/>
  <c r="IF640" i="52"/>
  <c r="IF709" i="52"/>
  <c r="AC731" i="52"/>
  <c r="ET175" i="52"/>
  <c r="ET572" i="52"/>
  <c r="ET773" i="52"/>
  <c r="AC383" i="52"/>
  <c r="IF33" i="52"/>
  <c r="IF46" i="52"/>
  <c r="IF26" i="52"/>
  <c r="IF40" i="52"/>
  <c r="ET486" i="52"/>
  <c r="IF727" i="52"/>
  <c r="ET488" i="52"/>
  <c r="ET179" i="52"/>
  <c r="ET478" i="52"/>
  <c r="ET197" i="52"/>
  <c r="IF985" i="52"/>
  <c r="ET489" i="52"/>
  <c r="IJ456" i="52"/>
  <c r="AC652" i="52"/>
  <c r="IF1003" i="52"/>
  <c r="IF507" i="52"/>
  <c r="HZ1008" i="52"/>
  <c r="IF1008" i="52" s="1"/>
  <c r="ET727" i="52"/>
  <c r="ET891" i="52"/>
  <c r="HZ991" i="52"/>
  <c r="IF991" i="52" s="1"/>
  <c r="IF898" i="52"/>
  <c r="GF503" i="52"/>
  <c r="IF163" i="52"/>
  <c r="ET165" i="52"/>
  <c r="GF471" i="52"/>
  <c r="ET1049" i="52"/>
  <c r="IJ217" i="52"/>
  <c r="HZ747" i="52"/>
  <c r="IF747" i="52" s="1"/>
  <c r="IF730" i="52"/>
  <c r="IJ536" i="52"/>
  <c r="AC869" i="52"/>
  <c r="AC1009" i="52"/>
  <c r="AC624" i="52"/>
  <c r="ET514" i="52"/>
  <c r="HA417" i="52"/>
  <c r="HP245" i="52"/>
  <c r="HM245" i="52"/>
  <c r="HN245" i="52"/>
  <c r="HQ245" i="52"/>
  <c r="HO245" i="52"/>
  <c r="IQ360" i="52"/>
  <c r="IC360" i="52"/>
  <c r="IM614" i="52"/>
  <c r="IL614" i="52"/>
  <c r="HT560" i="52"/>
  <c r="HU560" i="52"/>
  <c r="HS560" i="52"/>
  <c r="HW560" i="52"/>
  <c r="HV560" i="52"/>
  <c r="HU546" i="52"/>
  <c r="HV546" i="52"/>
  <c r="HT546" i="52"/>
  <c r="HS546" i="52"/>
  <c r="HW546" i="52"/>
  <c r="IM216" i="52"/>
  <c r="IL216" i="52"/>
  <c r="IJ658" i="52"/>
  <c r="FU1039" i="52"/>
  <c r="FV1039" i="52"/>
  <c r="FW204" i="52"/>
  <c r="IB204" i="52" s="1"/>
  <c r="IK204" i="52"/>
  <c r="GY993" i="52"/>
  <c r="GW993" i="52"/>
  <c r="GX993" i="52"/>
  <c r="HM602" i="52"/>
  <c r="HO602" i="52"/>
  <c r="HQ602" i="52"/>
  <c r="HN602" i="52"/>
  <c r="HP602" i="52"/>
  <c r="IK875" i="52"/>
  <c r="HM358" i="52"/>
  <c r="HQ358" i="52"/>
  <c r="HO358" i="52"/>
  <c r="HN358" i="52"/>
  <c r="HP358" i="52"/>
  <c r="FU670" i="52"/>
  <c r="FV670" i="52"/>
  <c r="ET670" i="52"/>
  <c r="IJ975" i="52"/>
  <c r="IJ965" i="52"/>
  <c r="IL204" i="52"/>
  <c r="IM204" i="52"/>
  <c r="GM158" i="52"/>
  <c r="GK158" i="52"/>
  <c r="GL158" i="52"/>
  <c r="GJ158" i="52"/>
  <c r="GN158" i="52"/>
  <c r="HT606" i="52"/>
  <c r="HW606" i="52"/>
  <c r="HU606" i="52"/>
  <c r="HV606" i="52"/>
  <c r="HS606" i="52"/>
  <c r="HZ1027" i="52"/>
  <c r="GF1027" i="52"/>
  <c r="GE1027" i="52"/>
  <c r="GD1027" i="52"/>
  <c r="GB1027" i="52"/>
  <c r="GG1027" i="52"/>
  <c r="GH1027" i="52"/>
  <c r="GC1027" i="52"/>
  <c r="FZ1027" i="52"/>
  <c r="FY1027" i="52"/>
  <c r="GA1027" i="52"/>
  <c r="GL1046" i="52"/>
  <c r="GJ1046" i="52"/>
  <c r="GN1046" i="52"/>
  <c r="GM1046" i="52"/>
  <c r="GK1046" i="52"/>
  <c r="FV96" i="52"/>
  <c r="FU96" i="52"/>
  <c r="FW138" i="52"/>
  <c r="IB138" i="52" s="1"/>
  <c r="IK138" i="52"/>
  <c r="GS993" i="52"/>
  <c r="GT993" i="52"/>
  <c r="GQ993" i="52"/>
  <c r="GP993" i="52"/>
  <c r="GU993" i="52"/>
  <c r="GR993" i="52"/>
  <c r="ET554" i="52"/>
  <c r="FU554" i="52"/>
  <c r="FW554" i="52" s="1"/>
  <c r="FV554" i="52"/>
  <c r="HV993" i="52"/>
  <c r="HW993" i="52"/>
  <c r="HU993" i="52"/>
  <c r="HS993" i="52"/>
  <c r="HT993" i="52"/>
  <c r="GS632" i="52"/>
  <c r="GT632" i="52"/>
  <c r="GQ632" i="52"/>
  <c r="GU632" i="52"/>
  <c r="GP632" i="52"/>
  <c r="GR632" i="52"/>
  <c r="FV862" i="52"/>
  <c r="FU862" i="52"/>
  <c r="ET862" i="52"/>
  <c r="HP706" i="52"/>
  <c r="HN706" i="52"/>
  <c r="HM706" i="52"/>
  <c r="HQ706" i="52"/>
  <c r="HO706" i="52"/>
  <c r="HI696" i="52"/>
  <c r="HJ696" i="52"/>
  <c r="HH696" i="52"/>
  <c r="HG696" i="52"/>
  <c r="HK696" i="52"/>
  <c r="HC696" i="52"/>
  <c r="HA696" i="52"/>
  <c r="HB696" i="52"/>
  <c r="HE696" i="52"/>
  <c r="HD696" i="52"/>
  <c r="HF696" i="52"/>
  <c r="HU379" i="52"/>
  <c r="HV379" i="52"/>
  <c r="HW379" i="52"/>
  <c r="HS379" i="52"/>
  <c r="HT379" i="52"/>
  <c r="FW970" i="52"/>
  <c r="IB970" i="52" s="1"/>
  <c r="GX667" i="52"/>
  <c r="GY667" i="52"/>
  <c r="GW667" i="52"/>
  <c r="IK544" i="52"/>
  <c r="IJ875" i="52"/>
  <c r="GS944" i="52"/>
  <c r="GP944" i="52"/>
  <c r="GR944" i="52"/>
  <c r="GQ944" i="52"/>
  <c r="GT944" i="52"/>
  <c r="HY944" i="52"/>
  <c r="GU944" i="52"/>
  <c r="FV879" i="52"/>
  <c r="FU879" i="52"/>
  <c r="FW879" i="52" s="1"/>
  <c r="ET879" i="52"/>
  <c r="GX598" i="52"/>
  <c r="GW598" i="52"/>
  <c r="GY598" i="52"/>
  <c r="FV598" i="52"/>
  <c r="FU598" i="52"/>
  <c r="FW598" i="52" s="1"/>
  <c r="ET598" i="52"/>
  <c r="GK632" i="52"/>
  <c r="GJ632" i="52"/>
  <c r="GL632" i="52"/>
  <c r="GN632" i="52"/>
  <c r="GM632" i="52"/>
  <c r="GY554" i="52"/>
  <c r="GX554" i="52"/>
  <c r="GW554" i="52"/>
  <c r="HT902" i="52"/>
  <c r="HS902" i="52"/>
  <c r="HU902" i="52"/>
  <c r="HV902" i="52"/>
  <c r="HW902" i="52"/>
  <c r="GY596" i="52"/>
  <c r="GX596" i="52"/>
  <c r="GW596" i="52"/>
  <c r="IJ204" i="52"/>
  <c r="HU259" i="52"/>
  <c r="HW259" i="52"/>
  <c r="HV259" i="52"/>
  <c r="HS259" i="52"/>
  <c r="HT259" i="52"/>
  <c r="FU596" i="52"/>
  <c r="FW596" i="52" s="1"/>
  <c r="FV596" i="52"/>
  <c r="ET596" i="52"/>
  <c r="GD318" i="52"/>
  <c r="GH318" i="52"/>
  <c r="GB318" i="52"/>
  <c r="FY318" i="52"/>
  <c r="GA318" i="52"/>
  <c r="FZ318" i="52"/>
  <c r="GE318" i="52"/>
  <c r="GG318" i="52"/>
  <c r="GC318" i="52"/>
  <c r="HT232" i="52"/>
  <c r="HS232" i="52"/>
  <c r="HW232" i="52"/>
  <c r="HU232" i="52"/>
  <c r="HV232" i="52"/>
  <c r="HV537" i="52"/>
  <c r="HT537" i="52"/>
  <c r="HU537" i="52"/>
  <c r="HS537" i="52"/>
  <c r="HW537" i="52"/>
  <c r="FV348" i="52"/>
  <c r="FU348" i="52"/>
  <c r="FW348" i="52" s="1"/>
  <c r="FW156" i="52"/>
  <c r="IB156" i="52" s="1"/>
  <c r="IK156" i="52"/>
  <c r="GS158" i="52"/>
  <c r="HY158" i="52"/>
  <c r="GP158" i="52"/>
  <c r="GT158" i="52"/>
  <c r="GQ158" i="52"/>
  <c r="GR158" i="52"/>
  <c r="GU158" i="52"/>
  <c r="HT57" i="52"/>
  <c r="ET756" i="52"/>
  <c r="IF492" i="52"/>
  <c r="ET765" i="52"/>
  <c r="IJ292" i="52"/>
  <c r="IF311" i="52"/>
  <c r="ET72" i="52"/>
  <c r="IJ943" i="52"/>
  <c r="ET733" i="52"/>
  <c r="IJ203" i="52"/>
  <c r="IJ139" i="52"/>
  <c r="IF162" i="52"/>
  <c r="IJ213" i="52"/>
  <c r="ET513" i="52"/>
  <c r="ET415" i="52"/>
  <c r="ET518" i="52"/>
  <c r="IJ453" i="52"/>
  <c r="ET526" i="52"/>
  <c r="HY726" i="52"/>
  <c r="IF726" i="52" s="1"/>
  <c r="AC436" i="52"/>
  <c r="AC861" i="52"/>
  <c r="IF552" i="52"/>
  <c r="HF417" i="52"/>
  <c r="GB245" i="52"/>
  <c r="FZ245" i="52"/>
  <c r="GF245" i="52"/>
  <c r="GD245" i="52"/>
  <c r="GC245" i="52"/>
  <c r="GG245" i="52"/>
  <c r="HZ245" i="52"/>
  <c r="GE245" i="52"/>
  <c r="GA245" i="52"/>
  <c r="GH245" i="52"/>
  <c r="FY245" i="52"/>
  <c r="GS948" i="52"/>
  <c r="GT948" i="52"/>
  <c r="HY948" i="52"/>
  <c r="IF948" i="52" s="1"/>
  <c r="GU948" i="52"/>
  <c r="GR948" i="52"/>
  <c r="GP948" i="52"/>
  <c r="GQ948" i="52"/>
  <c r="GK546" i="52"/>
  <c r="GL546" i="52"/>
  <c r="GM546" i="52"/>
  <c r="GJ546" i="52"/>
  <c r="GN546" i="52"/>
  <c r="IJ614" i="52"/>
  <c r="HW1039" i="52"/>
  <c r="HU1039" i="52"/>
  <c r="HS1039" i="52"/>
  <c r="HT1039" i="52"/>
  <c r="HV1039" i="52"/>
  <c r="HU602" i="52"/>
  <c r="HW602" i="52"/>
  <c r="HV602" i="52"/>
  <c r="HT602" i="52"/>
  <c r="HS602" i="52"/>
  <c r="HV358" i="52"/>
  <c r="HT358" i="52"/>
  <c r="HW358" i="52"/>
  <c r="HS358" i="52"/>
  <c r="HU358" i="52"/>
  <c r="HP670" i="52"/>
  <c r="HM670" i="52"/>
  <c r="HQ670" i="52"/>
  <c r="HO670" i="52"/>
  <c r="HN670" i="52"/>
  <c r="HS96" i="52"/>
  <c r="HW96" i="52"/>
  <c r="HU96" i="52"/>
  <c r="HT96" i="52"/>
  <c r="HV96" i="52"/>
  <c r="GE158" i="52"/>
  <c r="HZ158" i="52"/>
  <c r="GF158" i="52"/>
  <c r="FZ158" i="52"/>
  <c r="FY158" i="52"/>
  <c r="GC158" i="52"/>
  <c r="GD158" i="52"/>
  <c r="GG158" i="52"/>
  <c r="GH158" i="52"/>
  <c r="GA158" i="52"/>
  <c r="GB158" i="52"/>
  <c r="HQ606" i="52"/>
  <c r="HN606" i="52"/>
  <c r="HP606" i="52"/>
  <c r="HO606" i="52"/>
  <c r="HM606" i="52"/>
  <c r="HN1046" i="52"/>
  <c r="HP1046" i="52"/>
  <c r="HO1046" i="52"/>
  <c r="HQ1046" i="52"/>
  <c r="HM1046" i="52"/>
  <c r="GL96" i="52"/>
  <c r="GN96" i="52"/>
  <c r="GJ96" i="52"/>
  <c r="GK96" i="52"/>
  <c r="GM96" i="52"/>
  <c r="HO308" i="52"/>
  <c r="HM308" i="52"/>
  <c r="HQ308" i="52"/>
  <c r="HP308" i="52"/>
  <c r="HN308" i="52"/>
  <c r="HV554" i="52"/>
  <c r="HU554" i="52"/>
  <c r="HS554" i="52"/>
  <c r="HW554" i="52"/>
  <c r="HT554" i="52"/>
  <c r="GN538" i="52"/>
  <c r="GM538" i="52"/>
  <c r="GJ538" i="52"/>
  <c r="GK538" i="52"/>
  <c r="GL538" i="52"/>
  <c r="IB965" i="52"/>
  <c r="IK965" i="52"/>
  <c r="GE862" i="52"/>
  <c r="HZ862" i="52"/>
  <c r="GF862" i="52"/>
  <c r="GH862" i="52"/>
  <c r="GD862" i="52"/>
  <c r="FY862" i="52"/>
  <c r="GC862" i="52"/>
  <c r="GA862" i="52"/>
  <c r="GG862" i="52"/>
  <c r="GB862" i="52"/>
  <c r="FZ862" i="52"/>
  <c r="IM928" i="52"/>
  <c r="IL928" i="52"/>
  <c r="HV706" i="52"/>
  <c r="HW706" i="52"/>
  <c r="HT706" i="52"/>
  <c r="HS706" i="52"/>
  <c r="HU706" i="52"/>
  <c r="HU696" i="52"/>
  <c r="HV696" i="52"/>
  <c r="HT696" i="52"/>
  <c r="HS696" i="52"/>
  <c r="HW696" i="52"/>
  <c r="HJ379" i="52"/>
  <c r="HI379" i="52"/>
  <c r="HC379" i="52"/>
  <c r="HB379" i="52"/>
  <c r="HA379" i="52"/>
  <c r="HD379" i="52"/>
  <c r="HE379" i="52"/>
  <c r="HG379" i="52"/>
  <c r="HH379" i="52"/>
  <c r="HK379" i="52"/>
  <c r="HF379" i="52"/>
  <c r="GL562" i="52"/>
  <c r="GK562" i="52"/>
  <c r="GM562" i="52"/>
  <c r="GN562" i="52"/>
  <c r="GJ562" i="52"/>
  <c r="HF582" i="52"/>
  <c r="HI582" i="52"/>
  <c r="HE582" i="52"/>
  <c r="HH582" i="52"/>
  <c r="HA582" i="52"/>
  <c r="HG582" i="52"/>
  <c r="HC582" i="52"/>
  <c r="HD582" i="52"/>
  <c r="HK582" i="52"/>
  <c r="HB582" i="52"/>
  <c r="HJ582" i="52"/>
  <c r="GL879" i="52"/>
  <c r="GM879" i="52"/>
  <c r="GK879" i="52"/>
  <c r="GN879" i="52"/>
  <c r="GJ879" i="52"/>
  <c r="GU598" i="52"/>
  <c r="GQ598" i="52"/>
  <c r="GR598" i="52"/>
  <c r="GS598" i="52"/>
  <c r="GT598" i="52"/>
  <c r="GP598" i="52"/>
  <c r="HY598" i="52"/>
  <c r="HP948" i="52"/>
  <c r="HO948" i="52"/>
  <c r="HQ948" i="52"/>
  <c r="HN948" i="52"/>
  <c r="HM948" i="52"/>
  <c r="HW598" i="52"/>
  <c r="HU598" i="52"/>
  <c r="HS598" i="52"/>
  <c r="HT598" i="52"/>
  <c r="HV598" i="52"/>
  <c r="IJ928" i="52"/>
  <c r="HY546" i="52"/>
  <c r="GS546" i="52"/>
  <c r="GT546" i="52"/>
  <c r="GQ546" i="52"/>
  <c r="GP546" i="52"/>
  <c r="GR546" i="52"/>
  <c r="GU546" i="52"/>
  <c r="IM977" i="52"/>
  <c r="IL977" i="52"/>
  <c r="FV632" i="52"/>
  <c r="FU632" i="52"/>
  <c r="IL666" i="52"/>
  <c r="IM666" i="52"/>
  <c r="GP554" i="52"/>
  <c r="GT554" i="52"/>
  <c r="GR554" i="52"/>
  <c r="GU554" i="52"/>
  <c r="GS554" i="52"/>
  <c r="GQ554" i="52"/>
  <c r="HY554" i="52"/>
  <c r="GW867" i="52"/>
  <c r="GY867" i="52"/>
  <c r="GX867" i="52"/>
  <c r="AC123" i="52"/>
  <c r="AC85" i="52"/>
  <c r="FU902" i="52"/>
  <c r="FW902" i="52" s="1"/>
  <c r="FV902" i="52"/>
  <c r="HJ259" i="52"/>
  <c r="HH259" i="52"/>
  <c r="HK259" i="52"/>
  <c r="HI259" i="52"/>
  <c r="HF259" i="52"/>
  <c r="HG259" i="52"/>
  <c r="HE259" i="52"/>
  <c r="HA259" i="52"/>
  <c r="HC259" i="52"/>
  <c r="HD259" i="52"/>
  <c r="HB259" i="52"/>
  <c r="HP596" i="52"/>
  <c r="HO596" i="52"/>
  <c r="HN596" i="52"/>
  <c r="HM596" i="52"/>
  <c r="HQ596" i="52"/>
  <c r="IK224" i="52"/>
  <c r="GM318" i="52"/>
  <c r="GK318" i="52"/>
  <c r="GJ318" i="52"/>
  <c r="GL318" i="52"/>
  <c r="GN318" i="52"/>
  <c r="IF594" i="52"/>
  <c r="IM138" i="52"/>
  <c r="IL138" i="52"/>
  <c r="GJ667" i="52"/>
  <c r="GM667" i="52"/>
  <c r="GK667" i="52"/>
  <c r="GL667" i="52"/>
  <c r="GN667" i="52"/>
  <c r="GC232" i="52"/>
  <c r="GA232" i="52"/>
  <c r="FY232" i="52"/>
  <c r="GE232" i="52"/>
  <c r="GB232" i="52"/>
  <c r="GG232" i="52"/>
  <c r="GD232" i="52"/>
  <c r="GH232" i="52"/>
  <c r="FZ232" i="52"/>
  <c r="GF232" i="52"/>
  <c r="HZ232" i="52"/>
  <c r="IC146" i="52"/>
  <c r="IQ146" i="52"/>
  <c r="HF348" i="52"/>
  <c r="HC348" i="52"/>
  <c r="HK348" i="52"/>
  <c r="HE348" i="52"/>
  <c r="HJ348" i="52"/>
  <c r="HG348" i="52"/>
  <c r="HB348" i="52"/>
  <c r="HI348" i="52"/>
  <c r="HD348" i="52"/>
  <c r="HA348" i="52"/>
  <c r="HH348" i="52"/>
  <c r="AC238" i="52"/>
  <c r="GY158" i="52"/>
  <c r="GX158" i="52"/>
  <c r="GW158" i="52"/>
  <c r="ET742" i="52"/>
  <c r="IF455" i="52"/>
  <c r="ET616" i="52"/>
  <c r="HZ1007" i="52"/>
  <c r="IF1007" i="52" s="1"/>
  <c r="GF564" i="52"/>
  <c r="HZ715" i="52"/>
  <c r="IF715" i="52" s="1"/>
  <c r="IF503" i="52"/>
  <c r="ET752" i="52"/>
  <c r="ET1001" i="52"/>
  <c r="ET317" i="52"/>
  <c r="FU245" i="52"/>
  <c r="FW245" i="52" s="1"/>
  <c r="FV245" i="52"/>
  <c r="ET245" i="52"/>
  <c r="GY948" i="52"/>
  <c r="GW948" i="52"/>
  <c r="GX948" i="52"/>
  <c r="HM866" i="52"/>
  <c r="HQ866" i="52"/>
  <c r="HN866" i="52"/>
  <c r="HP866" i="52"/>
  <c r="HO866" i="52"/>
  <c r="GW348" i="52"/>
  <c r="GY348" i="52"/>
  <c r="GX348" i="52"/>
  <c r="HH546" i="52"/>
  <c r="HK546" i="52"/>
  <c r="HE546" i="52"/>
  <c r="HI546" i="52"/>
  <c r="HJ546" i="52"/>
  <c r="HG546" i="52"/>
  <c r="HD546" i="52"/>
  <c r="HB546" i="52"/>
  <c r="HF546" i="52"/>
  <c r="HC546" i="52"/>
  <c r="HA546" i="52"/>
  <c r="IC414" i="52"/>
  <c r="IQ414" i="52"/>
  <c r="HV524" i="52"/>
  <c r="HT524" i="52"/>
  <c r="HS524" i="52"/>
  <c r="HU524" i="52"/>
  <c r="HW524" i="52"/>
  <c r="FU602" i="52"/>
  <c r="ET602" i="52"/>
  <c r="FV602" i="52"/>
  <c r="FU358" i="52"/>
  <c r="ET358" i="52"/>
  <c r="FV358" i="52"/>
  <c r="HE670" i="52"/>
  <c r="HD670" i="52"/>
  <c r="HA670" i="52"/>
  <c r="HJ670" i="52"/>
  <c r="HC670" i="52"/>
  <c r="HH670" i="52"/>
  <c r="HF670" i="52"/>
  <c r="HI670" i="52"/>
  <c r="HK670" i="52"/>
  <c r="HB670" i="52"/>
  <c r="HG670" i="52"/>
  <c r="IL544" i="52"/>
  <c r="IM544" i="52"/>
  <c r="HU158" i="52"/>
  <c r="HT158" i="52"/>
  <c r="HV158" i="52"/>
  <c r="HS158" i="52"/>
  <c r="HW158" i="52"/>
  <c r="GL606" i="52"/>
  <c r="GJ606" i="52"/>
  <c r="GK606" i="52"/>
  <c r="GM606" i="52"/>
  <c r="GN606" i="52"/>
  <c r="IL875" i="52"/>
  <c r="IM875" i="52"/>
  <c r="IK975" i="52"/>
  <c r="HJ1046" i="52"/>
  <c r="HH1046" i="52"/>
  <c r="HI1046" i="52"/>
  <c r="HK1046" i="52"/>
  <c r="HF1046" i="52"/>
  <c r="HG1046" i="52"/>
  <c r="HB1046" i="52"/>
  <c r="HD1046" i="52"/>
  <c r="HA1046" i="52"/>
  <c r="HC1046" i="52"/>
  <c r="HE1046" i="52"/>
  <c r="HM96" i="52"/>
  <c r="HN96" i="52"/>
  <c r="HO96" i="52"/>
  <c r="HP96" i="52"/>
  <c r="HQ96" i="52"/>
  <c r="GH308" i="52"/>
  <c r="GB308" i="52"/>
  <c r="GE308" i="52"/>
  <c r="FY308" i="52"/>
  <c r="GA308" i="52"/>
  <c r="GD308" i="52"/>
  <c r="GC308" i="52"/>
  <c r="GG308" i="52"/>
  <c r="FZ308" i="52"/>
  <c r="GC944" i="52"/>
  <c r="GH944" i="52"/>
  <c r="GD944" i="52"/>
  <c r="GB944" i="52"/>
  <c r="FY944" i="52"/>
  <c r="GG944" i="52"/>
  <c r="FZ944" i="52"/>
  <c r="GA944" i="52"/>
  <c r="HZ944" i="52"/>
  <c r="GE944" i="52"/>
  <c r="GF944" i="52"/>
  <c r="GL554" i="52"/>
  <c r="GN554" i="52"/>
  <c r="GM554" i="52"/>
  <c r="GJ554" i="52"/>
  <c r="GK554" i="52"/>
  <c r="HF538" i="52"/>
  <c r="HD538" i="52"/>
  <c r="HA538" i="52"/>
  <c r="HH538" i="52"/>
  <c r="HK538" i="52"/>
  <c r="HE538" i="52"/>
  <c r="HI538" i="52"/>
  <c r="HC538" i="52"/>
  <c r="HJ538" i="52"/>
  <c r="HB538" i="52"/>
  <c r="HG538" i="52"/>
  <c r="GY866" i="52"/>
  <c r="GX866" i="52"/>
  <c r="GW866" i="52"/>
  <c r="HM692" i="52"/>
  <c r="HQ692" i="52"/>
  <c r="HO692" i="52"/>
  <c r="HP692" i="52"/>
  <c r="HN692" i="52"/>
  <c r="IM156" i="52"/>
  <c r="IL156" i="52"/>
  <c r="HO588" i="52"/>
  <c r="HM588" i="52"/>
  <c r="HN588" i="52"/>
  <c r="HP588" i="52"/>
  <c r="HQ588" i="52"/>
  <c r="GE706" i="52"/>
  <c r="HZ706" i="52"/>
  <c r="GF706" i="52"/>
  <c r="GH706" i="52"/>
  <c r="GG706" i="52"/>
  <c r="FZ706" i="52"/>
  <c r="GA706" i="52"/>
  <c r="GD706" i="52"/>
  <c r="FY706" i="52"/>
  <c r="GB706" i="52"/>
  <c r="GC706" i="52"/>
  <c r="GJ696" i="52"/>
  <c r="GN696" i="52"/>
  <c r="GK696" i="52"/>
  <c r="GL696" i="52"/>
  <c r="GM696" i="52"/>
  <c r="GE562" i="52"/>
  <c r="GF562" i="52"/>
  <c r="HZ562" i="52"/>
  <c r="IF562" i="52" s="1"/>
  <c r="FZ562" i="52"/>
  <c r="GB562" i="52"/>
  <c r="GA562" i="52"/>
  <c r="GG562" i="52"/>
  <c r="GD562" i="52"/>
  <c r="GC562" i="52"/>
  <c r="FY562" i="52"/>
  <c r="GH562" i="52"/>
  <c r="FV582" i="52"/>
  <c r="FU582" i="52"/>
  <c r="FW582" i="52" s="1"/>
  <c r="HI879" i="52"/>
  <c r="HA879" i="52"/>
  <c r="HK879" i="52"/>
  <c r="HE879" i="52"/>
  <c r="HC879" i="52"/>
  <c r="HG879" i="52"/>
  <c r="HH879" i="52"/>
  <c r="HJ879" i="52"/>
  <c r="HD879" i="52"/>
  <c r="HF879" i="52"/>
  <c r="HB879" i="52"/>
  <c r="FU867" i="52"/>
  <c r="FW867" i="52" s="1"/>
  <c r="ET867" i="52"/>
  <c r="FV867" i="52"/>
  <c r="HW948" i="52"/>
  <c r="HU948" i="52"/>
  <c r="HT948" i="52"/>
  <c r="HV948" i="52"/>
  <c r="HS948" i="52"/>
  <c r="GN598" i="52"/>
  <c r="GJ598" i="52"/>
  <c r="GM598" i="52"/>
  <c r="GL598" i="52"/>
  <c r="GK598" i="52"/>
  <c r="FV885" i="52"/>
  <c r="FU885" i="52"/>
  <c r="FW885" i="52" s="1"/>
  <c r="ET885" i="52"/>
  <c r="GY546" i="52"/>
  <c r="GX546" i="52"/>
  <c r="GW546" i="52"/>
  <c r="HB632" i="52"/>
  <c r="HI632" i="52"/>
  <c r="HH632" i="52"/>
  <c r="HE632" i="52"/>
  <c r="HG632" i="52"/>
  <c r="HK632" i="52"/>
  <c r="HJ632" i="52"/>
  <c r="HD632" i="52"/>
  <c r="HC632" i="52"/>
  <c r="HA632" i="52"/>
  <c r="HF632" i="52"/>
  <c r="GS867" i="52"/>
  <c r="HY867" i="52"/>
  <c r="GP867" i="52"/>
  <c r="GR867" i="52"/>
  <c r="GQ867" i="52"/>
  <c r="GT867" i="52"/>
  <c r="GU867" i="52"/>
  <c r="IJ641" i="52"/>
  <c r="GY524" i="52"/>
  <c r="GX524" i="52"/>
  <c r="GW524" i="52"/>
  <c r="GE902" i="52"/>
  <c r="GD902" i="52"/>
  <c r="GA902" i="52"/>
  <c r="GH902" i="52"/>
  <c r="GB902" i="52"/>
  <c r="FY902" i="52"/>
  <c r="GC902" i="52"/>
  <c r="GG902" i="52"/>
  <c r="FZ902" i="52"/>
  <c r="GS537" i="52"/>
  <c r="GP537" i="52"/>
  <c r="GQ537" i="52"/>
  <c r="GU537" i="52"/>
  <c r="GT537" i="52"/>
  <c r="GR537" i="52"/>
  <c r="HY537" i="52"/>
  <c r="HV596" i="52"/>
  <c r="HS596" i="52"/>
  <c r="HU596" i="52"/>
  <c r="HT596" i="52"/>
  <c r="HW596" i="52"/>
  <c r="IF216" i="52"/>
  <c r="IJ544" i="52"/>
  <c r="HN667" i="52"/>
  <c r="HO667" i="52"/>
  <c r="HP667" i="52"/>
  <c r="HM667" i="52"/>
  <c r="HQ667" i="52"/>
  <c r="FV232" i="52"/>
  <c r="FU232" i="52"/>
  <c r="ET232" i="52"/>
  <c r="GH348" i="52"/>
  <c r="GB348" i="52"/>
  <c r="GA348" i="52"/>
  <c r="GD348" i="52"/>
  <c r="GG348" i="52"/>
  <c r="FY348" i="52"/>
  <c r="FZ348" i="52"/>
  <c r="GE348" i="52"/>
  <c r="GC348" i="52"/>
  <c r="HV57" i="52"/>
  <c r="IJ150" i="52"/>
  <c r="IF427" i="52"/>
  <c r="HZ984" i="52"/>
  <c r="IJ501" i="52"/>
  <c r="GF92" i="52"/>
  <c r="IF473" i="52"/>
  <c r="IJ220" i="52"/>
  <c r="ET505" i="52"/>
  <c r="HZ871" i="52"/>
  <c r="IF871" i="52" s="1"/>
  <c r="IF487" i="52"/>
  <c r="IF511" i="52"/>
  <c r="ET580" i="52"/>
  <c r="AC678" i="52"/>
  <c r="IJ932" i="52"/>
  <c r="ET612" i="52"/>
  <c r="AC61" i="52"/>
  <c r="ET903" i="52"/>
  <c r="IF750" i="52"/>
  <c r="ET1025" i="52"/>
  <c r="AC700" i="52"/>
  <c r="IJ214" i="52"/>
  <c r="HY93" i="52"/>
  <c r="IF93" i="52" s="1"/>
  <c r="AC326" i="52"/>
  <c r="ET1010" i="52"/>
  <c r="ET895" i="52"/>
  <c r="AC199" i="52"/>
  <c r="IF65" i="52"/>
  <c r="IF930" i="52"/>
  <c r="AC425" i="52"/>
  <c r="AC451" i="52"/>
  <c r="ET768" i="52"/>
  <c r="AC107" i="52"/>
  <c r="IF459" i="52"/>
  <c r="IF926" i="52"/>
  <c r="AC1010" i="52"/>
  <c r="AC798" i="52"/>
  <c r="ET497" i="52"/>
  <c r="ET435" i="52"/>
  <c r="AC189" i="52"/>
  <c r="HH560" i="52"/>
  <c r="HK560" i="52"/>
  <c r="HG560" i="52"/>
  <c r="HE560" i="52"/>
  <c r="HF560" i="52"/>
  <c r="HA560" i="52"/>
  <c r="HD560" i="52"/>
  <c r="HI560" i="52"/>
  <c r="HJ560" i="52"/>
  <c r="HB560" i="52"/>
  <c r="HC560" i="52"/>
  <c r="IM975" i="52"/>
  <c r="IL975" i="52"/>
  <c r="HV866" i="52"/>
  <c r="HS866" i="52"/>
  <c r="HW866" i="52"/>
  <c r="HU866" i="52"/>
  <c r="HT866" i="52"/>
  <c r="GS348" i="52"/>
  <c r="GQ348" i="52"/>
  <c r="GT348" i="52"/>
  <c r="GR348" i="52"/>
  <c r="GP348" i="52"/>
  <c r="GU348" i="52"/>
  <c r="GE546" i="52"/>
  <c r="GC546" i="52"/>
  <c r="GH546" i="52"/>
  <c r="GG546" i="52"/>
  <c r="GF546" i="52"/>
  <c r="GB546" i="52"/>
  <c r="HZ546" i="52"/>
  <c r="GD546" i="52"/>
  <c r="FY546" i="52"/>
  <c r="GA546" i="52"/>
  <c r="FZ546" i="52"/>
  <c r="IF614" i="52"/>
  <c r="HB524" i="52"/>
  <c r="HC524" i="52"/>
  <c r="HJ524" i="52"/>
  <c r="HA524" i="52"/>
  <c r="HG524" i="52"/>
  <c r="HF524" i="52"/>
  <c r="HI524" i="52"/>
  <c r="HH524" i="52"/>
  <c r="HK524" i="52"/>
  <c r="HD524" i="52"/>
  <c r="HE524" i="52"/>
  <c r="GY862" i="52"/>
  <c r="GX862" i="52"/>
  <c r="GW862" i="52"/>
  <c r="GE999" i="52"/>
  <c r="GD999" i="52"/>
  <c r="GB999" i="52"/>
  <c r="GA999" i="52"/>
  <c r="GC999" i="52"/>
  <c r="FZ999" i="52"/>
  <c r="GH999" i="52"/>
  <c r="FY999" i="52"/>
  <c r="GG999" i="52"/>
  <c r="HF602" i="52"/>
  <c r="HE602" i="52"/>
  <c r="HC602" i="52"/>
  <c r="HG602" i="52"/>
  <c r="HK602" i="52"/>
  <c r="HA602" i="52"/>
  <c r="HD602" i="52"/>
  <c r="HH602" i="52"/>
  <c r="HI602" i="52"/>
  <c r="HJ602" i="52"/>
  <c r="HB602" i="52"/>
  <c r="GD358" i="52"/>
  <c r="GH358" i="52"/>
  <c r="FY358" i="52"/>
  <c r="GG358" i="52"/>
  <c r="GB358" i="52"/>
  <c r="GF358" i="52"/>
  <c r="FZ358" i="52"/>
  <c r="HZ358" i="52"/>
  <c r="GC358" i="52"/>
  <c r="GE358" i="52"/>
  <c r="GA358" i="52"/>
  <c r="HT670" i="52"/>
  <c r="HW670" i="52"/>
  <c r="HU670" i="52"/>
  <c r="HV670" i="52"/>
  <c r="HS670" i="52"/>
  <c r="GW1027" i="52"/>
  <c r="GY1027" i="52"/>
  <c r="GX1027" i="52"/>
  <c r="IL152" i="52"/>
  <c r="IM152" i="52"/>
  <c r="FU158" i="52"/>
  <c r="FW158" i="52" s="1"/>
  <c r="FV158" i="52"/>
  <c r="ET158" i="52"/>
  <c r="HU1027" i="52"/>
  <c r="HW1027" i="52"/>
  <c r="HV1027" i="52"/>
  <c r="HS1027" i="52"/>
  <c r="HT1027" i="52"/>
  <c r="IM965" i="52"/>
  <c r="IL965" i="52"/>
  <c r="FU1046" i="52"/>
  <c r="FW1046" i="52" s="1"/>
  <c r="FV1046" i="52"/>
  <c r="HV308" i="52"/>
  <c r="HU308" i="52"/>
  <c r="HS308" i="52"/>
  <c r="HW308" i="52"/>
  <c r="HT308" i="52"/>
  <c r="HG944" i="52"/>
  <c r="HB944" i="52"/>
  <c r="HK944" i="52"/>
  <c r="HC944" i="52"/>
  <c r="HE944" i="52"/>
  <c r="HI944" i="52"/>
  <c r="HA944" i="52"/>
  <c r="HF944" i="52"/>
  <c r="HD944" i="52"/>
  <c r="HJ944" i="52"/>
  <c r="HH944" i="52"/>
  <c r="GS588" i="52"/>
  <c r="HY588" i="52"/>
  <c r="GT588" i="52"/>
  <c r="GQ588" i="52"/>
  <c r="GP588" i="52"/>
  <c r="GR588" i="52"/>
  <c r="GU588" i="52"/>
  <c r="GB554" i="52"/>
  <c r="FY554" i="52"/>
  <c r="FZ554" i="52"/>
  <c r="HZ554" i="52"/>
  <c r="GE554" i="52"/>
  <c r="GF554" i="52"/>
  <c r="GC554" i="52"/>
  <c r="GH554" i="52"/>
  <c r="GA554" i="52"/>
  <c r="GG554" i="52"/>
  <c r="GD554" i="52"/>
  <c r="HG993" i="52"/>
  <c r="HF993" i="52"/>
  <c r="HK993" i="52"/>
  <c r="HE993" i="52"/>
  <c r="HB993" i="52"/>
  <c r="HH993" i="52"/>
  <c r="HJ993" i="52"/>
  <c r="HA993" i="52"/>
  <c r="HC993" i="52"/>
  <c r="HD993" i="52"/>
  <c r="HI993" i="52"/>
  <c r="GE538" i="52"/>
  <c r="GC538" i="52"/>
  <c r="GH538" i="52"/>
  <c r="GD538" i="52"/>
  <c r="GB538" i="52"/>
  <c r="FZ538" i="52"/>
  <c r="GG538" i="52"/>
  <c r="GA538" i="52"/>
  <c r="FY538" i="52"/>
  <c r="GF538" i="52"/>
  <c r="HZ538" i="52"/>
  <c r="GR866" i="52"/>
  <c r="HY866" i="52"/>
  <c r="IF866" i="52" s="1"/>
  <c r="GP866" i="52"/>
  <c r="GS866" i="52"/>
  <c r="GQ866" i="52"/>
  <c r="GT866" i="52"/>
  <c r="GU866" i="52"/>
  <c r="FV692" i="52"/>
  <c r="FU692" i="52"/>
  <c r="ET692" i="52"/>
  <c r="HZ588" i="52"/>
  <c r="GE588" i="52"/>
  <c r="GF588" i="52"/>
  <c r="GB588" i="52"/>
  <c r="FY588" i="52"/>
  <c r="GD588" i="52"/>
  <c r="GA588" i="52"/>
  <c r="FZ588" i="52"/>
  <c r="GH588" i="52"/>
  <c r="GG588" i="52"/>
  <c r="GC588" i="52"/>
  <c r="IB873" i="52"/>
  <c r="IK873" i="52"/>
  <c r="GM999" i="52"/>
  <c r="GN999" i="52"/>
  <c r="GK999" i="52"/>
  <c r="GL999" i="52"/>
  <c r="GJ999" i="52"/>
  <c r="FU706" i="52"/>
  <c r="FV706" i="52"/>
  <c r="ET706" i="52"/>
  <c r="HQ696" i="52"/>
  <c r="HO696" i="52"/>
  <c r="HP696" i="52"/>
  <c r="HM696" i="52"/>
  <c r="HN696" i="52"/>
  <c r="IQ368" i="52"/>
  <c r="IC368" i="52"/>
  <c r="HO562" i="52"/>
  <c r="HQ562" i="52"/>
  <c r="HN562" i="52"/>
  <c r="HM562" i="52"/>
  <c r="HP562" i="52"/>
  <c r="HW582" i="52"/>
  <c r="HS582" i="52"/>
  <c r="HV582" i="52"/>
  <c r="HT582" i="52"/>
  <c r="HU582" i="52"/>
  <c r="IM414" i="52"/>
  <c r="IL414" i="52"/>
  <c r="IF414" i="52"/>
  <c r="GX358" i="52"/>
  <c r="GY358" i="52"/>
  <c r="GW358" i="52"/>
  <c r="GD879" i="52"/>
  <c r="FZ879" i="52"/>
  <c r="GA879" i="52"/>
  <c r="GG879" i="52"/>
  <c r="GH879" i="52"/>
  <c r="GE879" i="52"/>
  <c r="GC879" i="52"/>
  <c r="FY879" i="52"/>
  <c r="GF879" i="52"/>
  <c r="GB879" i="52"/>
  <c r="HZ879" i="52"/>
  <c r="GE867" i="52"/>
  <c r="HZ867" i="52"/>
  <c r="GF867" i="52"/>
  <c r="FY867" i="52"/>
  <c r="GG867" i="52"/>
  <c r="GA867" i="52"/>
  <c r="GB867" i="52"/>
  <c r="GC867" i="52"/>
  <c r="FZ867" i="52"/>
  <c r="GH867" i="52"/>
  <c r="GD867" i="52"/>
  <c r="FU948" i="52"/>
  <c r="FV948" i="52"/>
  <c r="ET948" i="52"/>
  <c r="GE885" i="52"/>
  <c r="GC885" i="52"/>
  <c r="FY885" i="52"/>
  <c r="GA885" i="52"/>
  <c r="GD885" i="52"/>
  <c r="FZ885" i="52"/>
  <c r="GG885" i="52"/>
  <c r="GB885" i="52"/>
  <c r="GH885" i="52"/>
  <c r="GF885" i="52"/>
  <c r="HZ885" i="52"/>
  <c r="GS560" i="52"/>
  <c r="GR560" i="52"/>
  <c r="GU560" i="52"/>
  <c r="GP560" i="52"/>
  <c r="GQ560" i="52"/>
  <c r="GT560" i="52"/>
  <c r="AC358" i="52"/>
  <c r="GE632" i="52"/>
  <c r="GA632" i="52"/>
  <c r="FZ632" i="52"/>
  <c r="GB632" i="52"/>
  <c r="GC632" i="52"/>
  <c r="GG632" i="52"/>
  <c r="FY632" i="52"/>
  <c r="GD632" i="52"/>
  <c r="GH632" i="52"/>
  <c r="AC934" i="52"/>
  <c r="FW917" i="52"/>
  <c r="IB917" i="52" s="1"/>
  <c r="IK917" i="52"/>
  <c r="GS524" i="52"/>
  <c r="GU524" i="52"/>
  <c r="GP524" i="52"/>
  <c r="GQ524" i="52"/>
  <c r="GR524" i="52"/>
  <c r="GT524" i="52"/>
  <c r="GY537" i="52"/>
  <c r="GW537" i="52"/>
  <c r="GX537" i="52"/>
  <c r="IQ382" i="52"/>
  <c r="IC382" i="52"/>
  <c r="IJ216" i="52"/>
  <c r="HS667" i="52"/>
  <c r="HV667" i="52"/>
  <c r="HW667" i="52"/>
  <c r="HT667" i="52"/>
  <c r="HU667" i="52"/>
  <c r="HC232" i="52"/>
  <c r="HA232" i="52"/>
  <c r="HG232" i="52"/>
  <c r="HE232" i="52"/>
  <c r="HK232" i="52"/>
  <c r="HI232" i="52"/>
  <c r="HD232" i="52"/>
  <c r="HH232" i="52"/>
  <c r="HF232" i="52"/>
  <c r="HB232" i="52"/>
  <c r="HJ232" i="52"/>
  <c r="GF537" i="52"/>
  <c r="FZ537" i="52"/>
  <c r="GE537" i="52"/>
  <c r="GC537" i="52"/>
  <c r="HZ537" i="52"/>
  <c r="GA537" i="52"/>
  <c r="GB537" i="52"/>
  <c r="GG537" i="52"/>
  <c r="FY537" i="52"/>
  <c r="GD537" i="52"/>
  <c r="GH537" i="52"/>
  <c r="HW348" i="52"/>
  <c r="HT348" i="52"/>
  <c r="HV348" i="52"/>
  <c r="HU348" i="52"/>
  <c r="HS348" i="52"/>
  <c r="GW696" i="52"/>
  <c r="GX696" i="52"/>
  <c r="GY696" i="52"/>
  <c r="IF984" i="52"/>
  <c r="ET356" i="52"/>
  <c r="IF1045" i="52"/>
  <c r="IF517" i="52"/>
  <c r="ET1017" i="52"/>
  <c r="ET720" i="52"/>
  <c r="IB198" i="52"/>
  <c r="IC198" i="52" s="1"/>
  <c r="IF462" i="52"/>
  <c r="ET481" i="52"/>
  <c r="ET485" i="52"/>
  <c r="IF394" i="52"/>
  <c r="IF714" i="52"/>
  <c r="ET397" i="52"/>
  <c r="IL852" i="52"/>
  <c r="IM852" i="52"/>
  <c r="GM560" i="52"/>
  <c r="GN560" i="52"/>
  <c r="GJ560" i="52"/>
  <c r="GK560" i="52"/>
  <c r="GL560" i="52"/>
  <c r="FW658" i="52"/>
  <c r="IB658" i="52" s="1"/>
  <c r="GS96" i="52"/>
  <c r="GP96" i="52"/>
  <c r="GR96" i="52"/>
  <c r="GQ96" i="52"/>
  <c r="GU96" i="52"/>
  <c r="GT96" i="52"/>
  <c r="ET866" i="52"/>
  <c r="FV866" i="52"/>
  <c r="FU866" i="52"/>
  <c r="FW866" i="52" s="1"/>
  <c r="IM224" i="52"/>
  <c r="IL224" i="52"/>
  <c r="HO1039" i="52"/>
  <c r="HM1039" i="52"/>
  <c r="HN1039" i="52"/>
  <c r="HP1039" i="52"/>
  <c r="HQ1039" i="52"/>
  <c r="GE524" i="52"/>
  <c r="GB524" i="52"/>
  <c r="GC524" i="52"/>
  <c r="FZ524" i="52"/>
  <c r="GA524" i="52"/>
  <c r="GH524" i="52"/>
  <c r="FY524" i="52"/>
  <c r="GG524" i="52"/>
  <c r="GD524" i="52"/>
  <c r="GU862" i="52"/>
  <c r="GP862" i="52"/>
  <c r="GT862" i="52"/>
  <c r="GR862" i="52"/>
  <c r="GS862" i="52"/>
  <c r="HY862" i="52"/>
  <c r="GQ862" i="52"/>
  <c r="GN358" i="52"/>
  <c r="GK358" i="52"/>
  <c r="GM358" i="52"/>
  <c r="GL358" i="52"/>
  <c r="GJ358" i="52"/>
  <c r="GE670" i="52"/>
  <c r="HZ670" i="52"/>
  <c r="GF670" i="52"/>
  <c r="GA670" i="52"/>
  <c r="GG670" i="52"/>
  <c r="GC670" i="52"/>
  <c r="GH670" i="52"/>
  <c r="FZ670" i="52"/>
  <c r="GD670" i="52"/>
  <c r="GB670" i="52"/>
  <c r="FY670" i="52"/>
  <c r="HY1027" i="52"/>
  <c r="IF1027" i="52" s="1"/>
  <c r="GS1027" i="52"/>
  <c r="GU1027" i="52"/>
  <c r="GP1027" i="52"/>
  <c r="GR1027" i="52"/>
  <c r="GQ1027" i="52"/>
  <c r="GT1027" i="52"/>
  <c r="IJ152" i="52"/>
  <c r="GW902" i="52"/>
  <c r="GY902" i="52"/>
  <c r="GX902" i="52"/>
  <c r="FW641" i="52"/>
  <c r="IB641" i="52" s="1"/>
  <c r="IK641" i="52"/>
  <c r="HP158" i="52"/>
  <c r="HM158" i="52"/>
  <c r="HN158" i="52"/>
  <c r="HO158" i="52"/>
  <c r="HQ158" i="52"/>
  <c r="HM1027" i="52"/>
  <c r="HQ1027" i="52"/>
  <c r="HN1027" i="52"/>
  <c r="HO1027" i="52"/>
  <c r="HP1027" i="52"/>
  <c r="GE1046" i="52"/>
  <c r="GG1046" i="52"/>
  <c r="GC1046" i="52"/>
  <c r="GH1046" i="52"/>
  <c r="GB1046" i="52"/>
  <c r="GD1046" i="52"/>
  <c r="FY1046" i="52"/>
  <c r="FZ1046" i="52"/>
  <c r="GA1046" i="52"/>
  <c r="GM308" i="52"/>
  <c r="GK308" i="52"/>
  <c r="GJ308" i="52"/>
  <c r="GN308" i="52"/>
  <c r="GL308" i="52"/>
  <c r="HU944" i="52"/>
  <c r="HW944" i="52"/>
  <c r="HT944" i="52"/>
  <c r="HS944" i="52"/>
  <c r="HV944" i="52"/>
  <c r="GS885" i="52"/>
  <c r="GR885" i="52"/>
  <c r="GQ885" i="52"/>
  <c r="GP885" i="52"/>
  <c r="GU885" i="52"/>
  <c r="GT885" i="52"/>
  <c r="HY885" i="52"/>
  <c r="IF885" i="52" s="1"/>
  <c r="GX588" i="52"/>
  <c r="GW588" i="52"/>
  <c r="GY588" i="52"/>
  <c r="HD554" i="52"/>
  <c r="HA554" i="52"/>
  <c r="HH554" i="52"/>
  <c r="HK554" i="52"/>
  <c r="HE554" i="52"/>
  <c r="HI554" i="52"/>
  <c r="HJ554" i="52"/>
  <c r="HG554" i="52"/>
  <c r="HC554" i="52"/>
  <c r="HB554" i="52"/>
  <c r="HF554" i="52"/>
  <c r="GM993" i="52"/>
  <c r="GK993" i="52"/>
  <c r="GL993" i="52"/>
  <c r="GJ993" i="52"/>
  <c r="GN993" i="52"/>
  <c r="HO538" i="52"/>
  <c r="HP538" i="52"/>
  <c r="HN538" i="52"/>
  <c r="HQ538" i="52"/>
  <c r="HM538" i="52"/>
  <c r="HK862" i="52"/>
  <c r="HH862" i="52"/>
  <c r="HI862" i="52"/>
  <c r="HG862" i="52"/>
  <c r="HC862" i="52"/>
  <c r="HB862" i="52"/>
  <c r="HD862" i="52"/>
  <c r="HJ862" i="52"/>
  <c r="HA862" i="52"/>
  <c r="HF862" i="52"/>
  <c r="HE862" i="52"/>
  <c r="GL692" i="52"/>
  <c r="GJ692" i="52"/>
  <c r="GK692" i="52"/>
  <c r="GN692" i="52"/>
  <c r="GM692" i="52"/>
  <c r="ET588" i="52"/>
  <c r="FU588" i="52"/>
  <c r="FW588" i="52" s="1"/>
  <c r="FV588" i="52"/>
  <c r="GY670" i="52"/>
  <c r="GX670" i="52"/>
  <c r="GW670" i="52"/>
  <c r="HA706" i="52"/>
  <c r="HB706" i="52"/>
  <c r="HE706" i="52"/>
  <c r="HG706" i="52"/>
  <c r="HI706" i="52"/>
  <c r="HD706" i="52"/>
  <c r="HF706" i="52"/>
  <c r="HK706" i="52"/>
  <c r="HH706" i="52"/>
  <c r="HC706" i="52"/>
  <c r="HJ706" i="52"/>
  <c r="HO379" i="52"/>
  <c r="HP379" i="52"/>
  <c r="HN379" i="52"/>
  <c r="HQ379" i="52"/>
  <c r="HM379" i="52"/>
  <c r="HS562" i="52"/>
  <c r="HV562" i="52"/>
  <c r="HU562" i="52"/>
  <c r="HT562" i="52"/>
  <c r="HW562" i="52"/>
  <c r="GT232" i="52"/>
  <c r="GR232" i="52"/>
  <c r="GU232" i="52"/>
  <c r="GS232" i="52"/>
  <c r="GP232" i="52"/>
  <c r="GQ232" i="52"/>
  <c r="HY232" i="52"/>
  <c r="HP582" i="52"/>
  <c r="HM582" i="52"/>
  <c r="HN582" i="52"/>
  <c r="HQ582" i="52"/>
  <c r="HO582" i="52"/>
  <c r="IJ414" i="52"/>
  <c r="GS358" i="52"/>
  <c r="GP358" i="52"/>
  <c r="GT358" i="52"/>
  <c r="GQ358" i="52"/>
  <c r="GU358" i="52"/>
  <c r="HY358" i="52"/>
  <c r="GR358" i="52"/>
  <c r="HW867" i="52"/>
  <c r="HS867" i="52"/>
  <c r="HT867" i="52"/>
  <c r="HU867" i="52"/>
  <c r="HV867" i="52"/>
  <c r="IL917" i="52"/>
  <c r="IM917" i="52"/>
  <c r="GN948" i="52"/>
  <c r="GJ948" i="52"/>
  <c r="GM948" i="52"/>
  <c r="GK948" i="52"/>
  <c r="GL948" i="52"/>
  <c r="HK885" i="52"/>
  <c r="HA885" i="52"/>
  <c r="HC885" i="52"/>
  <c r="HH885" i="52"/>
  <c r="HJ885" i="52"/>
  <c r="HE885" i="52"/>
  <c r="HB885" i="52"/>
  <c r="HF885" i="52"/>
  <c r="HI885" i="52"/>
  <c r="HG885" i="52"/>
  <c r="HD885" i="52"/>
  <c r="GW560" i="52"/>
  <c r="GY560" i="52"/>
  <c r="GX560" i="52"/>
  <c r="GS879" i="52"/>
  <c r="GQ879" i="52"/>
  <c r="GT879" i="52"/>
  <c r="GR879" i="52"/>
  <c r="GP879" i="52"/>
  <c r="GU879" i="52"/>
  <c r="HY879" i="52"/>
  <c r="GE259" i="52"/>
  <c r="GD259" i="52"/>
  <c r="GC259" i="52"/>
  <c r="GG259" i="52"/>
  <c r="FZ259" i="52"/>
  <c r="GB259" i="52"/>
  <c r="GA259" i="52"/>
  <c r="GH259" i="52"/>
  <c r="FY259" i="52"/>
  <c r="GF259" i="52"/>
  <c r="HZ259" i="52"/>
  <c r="IF259" i="52" s="1"/>
  <c r="FU318" i="52"/>
  <c r="FV318" i="52"/>
  <c r="GS1039" i="52"/>
  <c r="GQ1039" i="52"/>
  <c r="GU1039" i="52"/>
  <c r="GR1039" i="52"/>
  <c r="GP1039" i="52"/>
  <c r="GT1039" i="52"/>
  <c r="FU667" i="52"/>
  <c r="FW667" i="52" s="1"/>
  <c r="FV667" i="52"/>
  <c r="ET667" i="52"/>
  <c r="HM537" i="52"/>
  <c r="HQ537" i="52"/>
  <c r="HO537" i="52"/>
  <c r="HN537" i="52"/>
  <c r="HP537" i="52"/>
  <c r="GN348" i="52"/>
  <c r="GM348" i="52"/>
  <c r="GK348" i="52"/>
  <c r="GJ348" i="52"/>
  <c r="GL348" i="52"/>
  <c r="FW653" i="52"/>
  <c r="IB653" i="52" s="1"/>
  <c r="EO12" i="52"/>
  <c r="EN12" i="52"/>
  <c r="GS696" i="52"/>
  <c r="GQ696" i="52"/>
  <c r="GU696" i="52"/>
  <c r="HY696" i="52"/>
  <c r="IF696" i="52" s="1"/>
  <c r="GP696" i="52"/>
  <c r="GT696" i="52"/>
  <c r="GR696" i="52"/>
  <c r="IF1042" i="52"/>
  <c r="IF170" i="52"/>
  <c r="IF778" i="52"/>
  <c r="IF770" i="52"/>
  <c r="IF526" i="52"/>
  <c r="IF608" i="52"/>
  <c r="IF849" i="52"/>
  <c r="IF181" i="52"/>
  <c r="IF183" i="52"/>
  <c r="IF721" i="52"/>
  <c r="IF656" i="52"/>
  <c r="IF1048" i="52"/>
  <c r="IF306" i="52"/>
  <c r="IF307" i="52"/>
  <c r="IF428" i="52"/>
  <c r="IF772" i="52"/>
  <c r="IF998" i="52"/>
  <c r="FV790" i="52"/>
  <c r="FU790" i="52"/>
  <c r="FW790" i="52" s="1"/>
  <c r="ET790" i="52"/>
  <c r="HP440" i="52"/>
  <c r="HQ440" i="52"/>
  <c r="HN440" i="52"/>
  <c r="HM440" i="52"/>
  <c r="HO440" i="52"/>
  <c r="HN845" i="52"/>
  <c r="HM845" i="52"/>
  <c r="HP845" i="52"/>
  <c r="HO845" i="52"/>
  <c r="HQ845" i="52"/>
  <c r="GX981" i="52"/>
  <c r="GW981" i="52"/>
  <c r="GY981" i="52"/>
  <c r="HA868" i="52"/>
  <c r="HB868" i="52"/>
  <c r="HE868" i="52"/>
  <c r="HI868" i="52"/>
  <c r="HC868" i="52"/>
  <c r="HG868" i="52"/>
  <c r="HK868" i="52"/>
  <c r="HD868" i="52"/>
  <c r="HF868" i="52"/>
  <c r="HH868" i="52"/>
  <c r="HJ868" i="52"/>
  <c r="HK289" i="52"/>
  <c r="HA289" i="52"/>
  <c r="HG289" i="52"/>
  <c r="HD289" i="52"/>
  <c r="HB289" i="52"/>
  <c r="HI289" i="52"/>
  <c r="HF289" i="52"/>
  <c r="HH289" i="52"/>
  <c r="HJ289" i="52"/>
  <c r="HC289" i="52"/>
  <c r="HE289" i="52"/>
  <c r="GK659" i="52"/>
  <c r="GN659" i="52"/>
  <c r="GJ659" i="52"/>
  <c r="GM659" i="52"/>
  <c r="GL659" i="52"/>
  <c r="FU303" i="52"/>
  <c r="FW303" i="52" s="1"/>
  <c r="FV303" i="52"/>
  <c r="ET303" i="52"/>
  <c r="IC856" i="52"/>
  <c r="IQ856" i="52"/>
  <c r="FU306" i="52"/>
  <c r="FW306" i="52" s="1"/>
  <c r="FV306" i="52"/>
  <c r="HM486" i="52"/>
  <c r="HQ486" i="52"/>
  <c r="HP486" i="52"/>
  <c r="HN486" i="52"/>
  <c r="HO486" i="52"/>
  <c r="GH800" i="52"/>
  <c r="GA800" i="52"/>
  <c r="FY800" i="52"/>
  <c r="GE800" i="52"/>
  <c r="GF800" i="52"/>
  <c r="GC800" i="52"/>
  <c r="HZ800" i="52"/>
  <c r="GB800" i="52"/>
  <c r="GG800" i="52"/>
  <c r="FZ800" i="52"/>
  <c r="GD800" i="52"/>
  <c r="HU186" i="52"/>
  <c r="HS186" i="52"/>
  <c r="HV186" i="52"/>
  <c r="HT186" i="52"/>
  <c r="HW186" i="52"/>
  <c r="GB689" i="52"/>
  <c r="GC689" i="52"/>
  <c r="FZ689" i="52"/>
  <c r="GD689" i="52"/>
  <c r="GH689" i="52"/>
  <c r="GE689" i="52"/>
  <c r="FY689" i="52"/>
  <c r="GG689" i="52"/>
  <c r="GA689" i="52"/>
  <c r="HZ689" i="52"/>
  <c r="GF689" i="52"/>
  <c r="GM882" i="52"/>
  <c r="GK882" i="52"/>
  <c r="GL882" i="52"/>
  <c r="GJ882" i="52"/>
  <c r="GN882" i="52"/>
  <c r="GX793" i="52"/>
  <c r="GY793" i="52"/>
  <c r="GW793" i="52"/>
  <c r="FU461" i="52"/>
  <c r="FW461" i="52" s="1"/>
  <c r="FV461" i="52"/>
  <c r="IQ364" i="52"/>
  <c r="IC364" i="52"/>
  <c r="HV344" i="52"/>
  <c r="HU344" i="52"/>
  <c r="HW344" i="52"/>
  <c r="HT344" i="52"/>
  <c r="HS344" i="52"/>
  <c r="FU603" i="52"/>
  <c r="FW603" i="52" s="1"/>
  <c r="FV603" i="52"/>
  <c r="ET603" i="52"/>
  <c r="IL145" i="52"/>
  <c r="IM145" i="52"/>
  <c r="GU781" i="52"/>
  <c r="GR781" i="52"/>
  <c r="GS781" i="52"/>
  <c r="GQ781" i="52"/>
  <c r="GP781" i="52"/>
  <c r="GT781" i="52"/>
  <c r="HY781" i="52"/>
  <c r="HM283" i="52"/>
  <c r="HP283" i="52"/>
  <c r="HN283" i="52"/>
  <c r="HO283" i="52"/>
  <c r="HQ283" i="52"/>
  <c r="GM976" i="52"/>
  <c r="GJ976" i="52"/>
  <c r="GN976" i="52"/>
  <c r="GL976" i="52"/>
  <c r="GK976" i="52"/>
  <c r="HO729" i="52"/>
  <c r="HN729" i="52"/>
  <c r="HQ729" i="52"/>
  <c r="HP729" i="52"/>
  <c r="HM729" i="52"/>
  <c r="GH551" i="52"/>
  <c r="GB551" i="52"/>
  <c r="GE551" i="52"/>
  <c r="GA551" i="52"/>
  <c r="GG551" i="52"/>
  <c r="FY551" i="52"/>
  <c r="GD551" i="52"/>
  <c r="FZ551" i="52"/>
  <c r="GC551" i="52"/>
  <c r="HZ551" i="52"/>
  <c r="GF551" i="52"/>
  <c r="HM488" i="52"/>
  <c r="HQ488" i="52"/>
  <c r="HP488" i="52"/>
  <c r="HN488" i="52"/>
  <c r="HO488" i="52"/>
  <c r="HN846" i="52"/>
  <c r="HO846" i="52"/>
  <c r="HP846" i="52"/>
  <c r="HM846" i="52"/>
  <c r="HQ846" i="52"/>
  <c r="HK280" i="52"/>
  <c r="HA280" i="52"/>
  <c r="HG280" i="52"/>
  <c r="HD280" i="52"/>
  <c r="HB280" i="52"/>
  <c r="HI280" i="52"/>
  <c r="HF280" i="52"/>
  <c r="HH280" i="52"/>
  <c r="HJ280" i="52"/>
  <c r="HC280" i="52"/>
  <c r="HE280" i="52"/>
  <c r="HM756" i="52"/>
  <c r="HO756" i="52"/>
  <c r="HN756" i="52"/>
  <c r="HP756" i="52"/>
  <c r="HQ756" i="52"/>
  <c r="GX471" i="52"/>
  <c r="GW471" i="52"/>
  <c r="GY471" i="52"/>
  <c r="HE1017" i="52"/>
  <c r="HH1017" i="52"/>
  <c r="HI1017" i="52"/>
  <c r="HG1017" i="52"/>
  <c r="HB1017" i="52"/>
  <c r="HF1017" i="52"/>
  <c r="HJ1017" i="52"/>
  <c r="HC1017" i="52"/>
  <c r="HK1017" i="52"/>
  <c r="HA1017" i="52"/>
  <c r="HD1017" i="52"/>
  <c r="IK144" i="52"/>
  <c r="HE352" i="52"/>
  <c r="HJ352" i="52"/>
  <c r="HB352" i="52"/>
  <c r="HG352" i="52"/>
  <c r="HD352" i="52"/>
  <c r="HA352" i="52"/>
  <c r="HH352" i="52"/>
  <c r="HF352" i="52"/>
  <c r="HC352" i="52"/>
  <c r="HK352" i="52"/>
  <c r="HI352" i="52"/>
  <c r="GQ475" i="52"/>
  <c r="GU475" i="52"/>
  <c r="GR475" i="52"/>
  <c r="GP475" i="52"/>
  <c r="GT475" i="52"/>
  <c r="GS475" i="52"/>
  <c r="GQ406" i="52"/>
  <c r="GU406" i="52"/>
  <c r="GT406" i="52"/>
  <c r="HY406" i="52"/>
  <c r="GS406" i="52"/>
  <c r="GR406" i="52"/>
  <c r="GP406" i="52"/>
  <c r="FU778" i="52"/>
  <c r="FW778" i="52" s="1"/>
  <c r="FV778" i="52"/>
  <c r="FU314" i="52"/>
  <c r="FV314" i="52"/>
  <c r="GY651" i="52"/>
  <c r="GW651" i="52"/>
  <c r="GX651" i="52"/>
  <c r="HG183" i="52"/>
  <c r="HH183" i="52"/>
  <c r="HK183" i="52"/>
  <c r="HB183" i="52"/>
  <c r="HE183" i="52"/>
  <c r="HJ183" i="52"/>
  <c r="HA183" i="52"/>
  <c r="HF183" i="52"/>
  <c r="HD183" i="52"/>
  <c r="HC183" i="52"/>
  <c r="HI183" i="52"/>
  <c r="HT361" i="52"/>
  <c r="HS361" i="52"/>
  <c r="HW361" i="52"/>
  <c r="HU361" i="52"/>
  <c r="HV361" i="52"/>
  <c r="IM968" i="52"/>
  <c r="IL968" i="52"/>
  <c r="HO744" i="52"/>
  <c r="HN744" i="52"/>
  <c r="HP744" i="52"/>
  <c r="HM744" i="52"/>
  <c r="HQ744" i="52"/>
  <c r="HH682" i="52"/>
  <c r="HI682" i="52"/>
  <c r="HA682" i="52"/>
  <c r="HC682" i="52"/>
  <c r="HF682" i="52"/>
  <c r="HK682" i="52"/>
  <c r="HB682" i="52"/>
  <c r="HG682" i="52"/>
  <c r="HE682" i="52"/>
  <c r="HD682" i="52"/>
  <c r="HJ682" i="52"/>
  <c r="GY531" i="52"/>
  <c r="GW531" i="52"/>
  <c r="GX531" i="52"/>
  <c r="HO342" i="52"/>
  <c r="HM342" i="52"/>
  <c r="HQ342" i="52"/>
  <c r="HN342" i="52"/>
  <c r="HP342" i="52"/>
  <c r="HM421" i="52"/>
  <c r="HO421" i="52"/>
  <c r="HP421" i="52"/>
  <c r="HQ421" i="52"/>
  <c r="HN421" i="52"/>
  <c r="GX117" i="52"/>
  <c r="GY117" i="52"/>
  <c r="GW117" i="52"/>
  <c r="ET906" i="52"/>
  <c r="FU906" i="52"/>
  <c r="FW906" i="52" s="1"/>
  <c r="FV906" i="52"/>
  <c r="GK801" i="52"/>
  <c r="GM801" i="52"/>
  <c r="GL801" i="52"/>
  <c r="GJ801" i="52"/>
  <c r="GN801" i="52"/>
  <c r="HV610" i="52"/>
  <c r="HS610" i="52"/>
  <c r="HT610" i="52"/>
  <c r="HW610" i="52"/>
  <c r="HU610" i="52"/>
  <c r="AC283" i="52"/>
  <c r="IB225" i="52"/>
  <c r="IK225" i="52"/>
  <c r="GJ831" i="52"/>
  <c r="GN831" i="52"/>
  <c r="GK831" i="52"/>
  <c r="GL831" i="52"/>
  <c r="GM831" i="52"/>
  <c r="FV823" i="52"/>
  <c r="FU823" i="52"/>
  <c r="FW823" i="52" s="1"/>
  <c r="ET823" i="52"/>
  <c r="HT249" i="52"/>
  <c r="HW249" i="52"/>
  <c r="HS249" i="52"/>
  <c r="HU249" i="52"/>
  <c r="HV249" i="52"/>
  <c r="GM170" i="52"/>
  <c r="GK170" i="52"/>
  <c r="GJ170" i="52"/>
  <c r="GN170" i="52"/>
  <c r="GL170" i="52"/>
  <c r="GM765" i="52"/>
  <c r="GJ765" i="52"/>
  <c r="GK765" i="52"/>
  <c r="GN765" i="52"/>
  <c r="GL765" i="52"/>
  <c r="HP1019" i="52"/>
  <c r="HM1019" i="52"/>
  <c r="HQ1019" i="52"/>
  <c r="HN1019" i="52"/>
  <c r="HO1019" i="52"/>
  <c r="GN313" i="52"/>
  <c r="GJ313" i="52"/>
  <c r="GL313" i="52"/>
  <c r="GM313" i="52"/>
  <c r="GK313" i="52"/>
  <c r="GY595" i="52"/>
  <c r="GW595" i="52"/>
  <c r="GX595" i="52"/>
  <c r="IQ378" i="52"/>
  <c r="IC378" i="52"/>
  <c r="HN356" i="52"/>
  <c r="HM356" i="52"/>
  <c r="HQ356" i="52"/>
  <c r="HO356" i="52"/>
  <c r="HP356" i="52"/>
  <c r="GX463" i="52"/>
  <c r="GW463" i="52"/>
  <c r="GY463" i="52"/>
  <c r="HO742" i="52"/>
  <c r="HN742" i="52"/>
  <c r="HQ742" i="52"/>
  <c r="HP742" i="52"/>
  <c r="HM742" i="52"/>
  <c r="HS806" i="52"/>
  <c r="HU806" i="52"/>
  <c r="HW806" i="52"/>
  <c r="HV806" i="52"/>
  <c r="HT806" i="52"/>
  <c r="HT428" i="52"/>
  <c r="HV428" i="52"/>
  <c r="HW428" i="52"/>
  <c r="HU428" i="52"/>
  <c r="HS428" i="52"/>
  <c r="GK122" i="52"/>
  <c r="GL122" i="52"/>
  <c r="GJ122" i="52"/>
  <c r="GN122" i="52"/>
  <c r="GM122" i="52"/>
  <c r="HY676" i="52"/>
  <c r="GP676" i="52"/>
  <c r="GT676" i="52"/>
  <c r="GQ676" i="52"/>
  <c r="GR676" i="52"/>
  <c r="GU676" i="52"/>
  <c r="GS676" i="52"/>
  <c r="FU510" i="52"/>
  <c r="FW510" i="52" s="1"/>
  <c r="FV510" i="52"/>
  <c r="HP794" i="52"/>
  <c r="HN794" i="52"/>
  <c r="HM794" i="52"/>
  <c r="HQ794" i="52"/>
  <c r="HO794" i="52"/>
  <c r="GK125" i="52"/>
  <c r="GL125" i="52"/>
  <c r="GJ125" i="52"/>
  <c r="GN125" i="52"/>
  <c r="GM125" i="52"/>
  <c r="HY869" i="52"/>
  <c r="GP869" i="52"/>
  <c r="GT869" i="52"/>
  <c r="GQ869" i="52"/>
  <c r="GU869" i="52"/>
  <c r="GS869" i="52"/>
  <c r="GR869" i="52"/>
  <c r="GK128" i="52"/>
  <c r="GJ128" i="52"/>
  <c r="GN128" i="52"/>
  <c r="GM128" i="52"/>
  <c r="GL128" i="52"/>
  <c r="HN656" i="52"/>
  <c r="HM656" i="52"/>
  <c r="HQ656" i="52"/>
  <c r="HO656" i="52"/>
  <c r="HP656" i="52"/>
  <c r="GX1035" i="52"/>
  <c r="GY1035" i="52"/>
  <c r="GW1035" i="52"/>
  <c r="HO291" i="52"/>
  <c r="HQ291" i="52"/>
  <c r="HM291" i="52"/>
  <c r="HP291" i="52"/>
  <c r="HN291" i="52"/>
  <c r="FU913" i="52"/>
  <c r="FW913" i="52" s="1"/>
  <c r="FV913" i="52"/>
  <c r="ET913" i="52"/>
  <c r="IL268" i="52"/>
  <c r="IM268" i="52"/>
  <c r="HC956" i="52"/>
  <c r="HI956" i="52"/>
  <c r="HG956" i="52"/>
  <c r="HK956" i="52"/>
  <c r="HE956" i="52"/>
  <c r="HF956" i="52"/>
  <c r="HA956" i="52"/>
  <c r="HD956" i="52"/>
  <c r="HB956" i="52"/>
  <c r="HH956" i="52"/>
  <c r="HJ956" i="52"/>
  <c r="HT998" i="52"/>
  <c r="HU998" i="52"/>
  <c r="HV998" i="52"/>
  <c r="HS998" i="52"/>
  <c r="HW998" i="52"/>
  <c r="HW479" i="52"/>
  <c r="HT479" i="52"/>
  <c r="HV479" i="52"/>
  <c r="HU479" i="52"/>
  <c r="HS479" i="52"/>
  <c r="GF1021" i="52"/>
  <c r="GC1021" i="52"/>
  <c r="GG1021" i="52"/>
  <c r="GA1021" i="52"/>
  <c r="GB1021" i="52"/>
  <c r="GH1021" i="52"/>
  <c r="FZ1021" i="52"/>
  <c r="HZ1021" i="52"/>
  <c r="GE1021" i="52"/>
  <c r="FY1021" i="52"/>
  <c r="GD1021" i="52"/>
  <c r="GM755" i="52"/>
  <c r="GJ755" i="52"/>
  <c r="GK755" i="52"/>
  <c r="GN755" i="52"/>
  <c r="GL755" i="52"/>
  <c r="FU557" i="52"/>
  <c r="FW557" i="52" s="1"/>
  <c r="FV557" i="52"/>
  <c r="ET557" i="52"/>
  <c r="HT375" i="52"/>
  <c r="HS375" i="52"/>
  <c r="HW375" i="52"/>
  <c r="HU375" i="52"/>
  <c r="HV375" i="52"/>
  <c r="GN792" i="52"/>
  <c r="GK792" i="52"/>
  <c r="GM792" i="52"/>
  <c r="GL792" i="52"/>
  <c r="GJ792" i="52"/>
  <c r="GK319" i="52"/>
  <c r="GJ319" i="52"/>
  <c r="GN319" i="52"/>
  <c r="GL319" i="52"/>
  <c r="GM319" i="52"/>
  <c r="GX172" i="52"/>
  <c r="GY172" i="52"/>
  <c r="GW172" i="52"/>
  <c r="HO433" i="52"/>
  <c r="HP433" i="52"/>
  <c r="HQ433" i="52"/>
  <c r="HN433" i="52"/>
  <c r="HM433" i="52"/>
  <c r="FU493" i="52"/>
  <c r="FW493" i="52" s="1"/>
  <c r="FV493" i="52"/>
  <c r="GP316" i="52"/>
  <c r="GT316" i="52"/>
  <c r="GS316" i="52"/>
  <c r="GQ316" i="52"/>
  <c r="GU316" i="52"/>
  <c r="GR316" i="52"/>
  <c r="IJ154" i="52"/>
  <c r="AC285" i="52"/>
  <c r="HF630" i="52"/>
  <c r="HK630" i="52"/>
  <c r="HB630" i="52"/>
  <c r="HG630" i="52"/>
  <c r="HE630" i="52"/>
  <c r="HD630" i="52"/>
  <c r="HJ630" i="52"/>
  <c r="HH630" i="52"/>
  <c r="HI630" i="52"/>
  <c r="HA630" i="52"/>
  <c r="HC630" i="52"/>
  <c r="IB453" i="52"/>
  <c r="IK453" i="52"/>
  <c r="FV377" i="52"/>
  <c r="FU377" i="52"/>
  <c r="FW377" i="52" s="1"/>
  <c r="ET377" i="52"/>
  <c r="HZ80" i="52"/>
  <c r="GF80" i="52"/>
  <c r="GC80" i="52"/>
  <c r="GH80" i="52"/>
  <c r="FZ80" i="52"/>
  <c r="GE80" i="52"/>
  <c r="GD80" i="52"/>
  <c r="GB80" i="52"/>
  <c r="FY80" i="52"/>
  <c r="GA80" i="52"/>
  <c r="GG80" i="52"/>
  <c r="GY861" i="52"/>
  <c r="GW861" i="52"/>
  <c r="GX861" i="52"/>
  <c r="GL522" i="52"/>
  <c r="GM522" i="52"/>
  <c r="GK522" i="52"/>
  <c r="GN522" i="52"/>
  <c r="GJ522" i="52"/>
  <c r="HM295" i="52"/>
  <c r="HP295" i="52"/>
  <c r="HN295" i="52"/>
  <c r="HO295" i="52"/>
  <c r="HQ295" i="52"/>
  <c r="GD888" i="52"/>
  <c r="FZ888" i="52"/>
  <c r="GH888" i="52"/>
  <c r="GA888" i="52"/>
  <c r="GC888" i="52"/>
  <c r="GE888" i="52"/>
  <c r="GB888" i="52"/>
  <c r="GG888" i="52"/>
  <c r="FY888" i="52"/>
  <c r="HI580" i="52"/>
  <c r="HD580" i="52"/>
  <c r="HF580" i="52"/>
  <c r="HH580" i="52"/>
  <c r="HC580" i="52"/>
  <c r="HE580" i="52"/>
  <c r="HK580" i="52"/>
  <c r="HJ580" i="52"/>
  <c r="HA580" i="52"/>
  <c r="HG580" i="52"/>
  <c r="HB580" i="52"/>
  <c r="HU260" i="52"/>
  <c r="HV260" i="52"/>
  <c r="HT260" i="52"/>
  <c r="HW260" i="52"/>
  <c r="HS260" i="52"/>
  <c r="GB1013" i="52"/>
  <c r="FY1013" i="52"/>
  <c r="GE1013" i="52"/>
  <c r="GC1013" i="52"/>
  <c r="HZ1013" i="52"/>
  <c r="GG1013" i="52"/>
  <c r="GF1013" i="52"/>
  <c r="FZ1013" i="52"/>
  <c r="GD1013" i="52"/>
  <c r="GH1013" i="52"/>
  <c r="GA1013" i="52"/>
  <c r="GB616" i="52"/>
  <c r="GA616" i="52"/>
  <c r="FY616" i="52"/>
  <c r="GD616" i="52"/>
  <c r="FZ616" i="52"/>
  <c r="GE616" i="52"/>
  <c r="GC616" i="52"/>
  <c r="GH616" i="52"/>
  <c r="GG616" i="52"/>
  <c r="GX699" i="52"/>
  <c r="GY699" i="52"/>
  <c r="GW699" i="52"/>
  <c r="GN770" i="52"/>
  <c r="GM770" i="52"/>
  <c r="GJ770" i="52"/>
  <c r="GK770" i="52"/>
  <c r="GL770" i="52"/>
  <c r="FV936" i="52"/>
  <c r="FU936" i="52"/>
  <c r="FW936" i="52" s="1"/>
  <c r="GW439" i="52"/>
  <c r="GX439" i="52"/>
  <c r="GY439" i="52"/>
  <c r="HJ389" i="52"/>
  <c r="HC389" i="52"/>
  <c r="HA389" i="52"/>
  <c r="HG389" i="52"/>
  <c r="HI389" i="52"/>
  <c r="HK389" i="52"/>
  <c r="HE389" i="52"/>
  <c r="HD389" i="52"/>
  <c r="HH389" i="52"/>
  <c r="HB389" i="52"/>
  <c r="HF389" i="52"/>
  <c r="GX790" i="52"/>
  <c r="GY790" i="52"/>
  <c r="GW790" i="52"/>
  <c r="GM745" i="52"/>
  <c r="GJ745" i="52"/>
  <c r="GL745" i="52"/>
  <c r="GK745" i="52"/>
  <c r="GN745" i="52"/>
  <c r="GX62" i="52"/>
  <c r="GY62" i="52"/>
  <c r="GW62" i="52"/>
  <c r="HH798" i="52"/>
  <c r="HI798" i="52"/>
  <c r="HB798" i="52"/>
  <c r="HF798" i="52"/>
  <c r="HC798" i="52"/>
  <c r="HJ798" i="52"/>
  <c r="HG798" i="52"/>
  <c r="HA798" i="52"/>
  <c r="HK798" i="52"/>
  <c r="HE798" i="52"/>
  <c r="HD798" i="52"/>
  <c r="HP400" i="52"/>
  <c r="HO400" i="52"/>
  <c r="HM400" i="52"/>
  <c r="HN400" i="52"/>
  <c r="HQ400" i="52"/>
  <c r="GQ1020" i="52"/>
  <c r="GU1020" i="52"/>
  <c r="GR1020" i="52"/>
  <c r="GS1020" i="52"/>
  <c r="GP1020" i="52"/>
  <c r="HY1020" i="52"/>
  <c r="GT1020" i="52"/>
  <c r="HB299" i="52"/>
  <c r="HI299" i="52"/>
  <c r="HF299" i="52"/>
  <c r="HH299" i="52"/>
  <c r="HJ299" i="52"/>
  <c r="HC299" i="52"/>
  <c r="HE299" i="52"/>
  <c r="HK299" i="52"/>
  <c r="HA299" i="52"/>
  <c r="HG299" i="52"/>
  <c r="HD299" i="52"/>
  <c r="GG757" i="52"/>
  <c r="FZ757" i="52"/>
  <c r="GA757" i="52"/>
  <c r="GD757" i="52"/>
  <c r="GF757" i="52"/>
  <c r="GH757" i="52"/>
  <c r="HZ757" i="52"/>
  <c r="GC757" i="52"/>
  <c r="FY757" i="52"/>
  <c r="GE757" i="52"/>
  <c r="GB757" i="52"/>
  <c r="HG279" i="52"/>
  <c r="HD279" i="52"/>
  <c r="HB279" i="52"/>
  <c r="HI279" i="52"/>
  <c r="HF279" i="52"/>
  <c r="HH279" i="52"/>
  <c r="HJ279" i="52"/>
  <c r="HC279" i="52"/>
  <c r="HE279" i="52"/>
  <c r="HK279" i="52"/>
  <c r="HA279" i="52"/>
  <c r="FY571" i="52"/>
  <c r="GD571" i="52"/>
  <c r="GA571" i="52"/>
  <c r="GH571" i="52"/>
  <c r="GC571" i="52"/>
  <c r="FZ571" i="52"/>
  <c r="GG571" i="52"/>
  <c r="GB571" i="52"/>
  <c r="GE571" i="52"/>
  <c r="GF571" i="52"/>
  <c r="HZ571" i="52"/>
  <c r="HM251" i="52"/>
  <c r="HQ251" i="52"/>
  <c r="HO251" i="52"/>
  <c r="HN251" i="52"/>
  <c r="HP251" i="52"/>
  <c r="FU702" i="52"/>
  <c r="FV702" i="52"/>
  <c r="ET702" i="52"/>
  <c r="FU496" i="52"/>
  <c r="FW496" i="52" s="1"/>
  <c r="FV496" i="52"/>
  <c r="ET496" i="52"/>
  <c r="GL243" i="52"/>
  <c r="GJ243" i="52"/>
  <c r="GN243" i="52"/>
  <c r="GK243" i="52"/>
  <c r="GM243" i="52"/>
  <c r="HE97" i="52"/>
  <c r="HF97" i="52"/>
  <c r="HI97" i="52"/>
  <c r="HK97" i="52"/>
  <c r="HC97" i="52"/>
  <c r="HH97" i="52"/>
  <c r="HD97" i="52"/>
  <c r="HJ97" i="52"/>
  <c r="HB97" i="52"/>
  <c r="HA97" i="52"/>
  <c r="HG97" i="52"/>
  <c r="HW123" i="52"/>
  <c r="HU123" i="52"/>
  <c r="HT123" i="52"/>
  <c r="HV123" i="52"/>
  <c r="HS123" i="52"/>
  <c r="HK803" i="52"/>
  <c r="HI803" i="52"/>
  <c r="HE803" i="52"/>
  <c r="HD803" i="52"/>
  <c r="HH803" i="52"/>
  <c r="HA803" i="52"/>
  <c r="HB803" i="52"/>
  <c r="HC803" i="52"/>
  <c r="HF803" i="52"/>
  <c r="HG803" i="52"/>
  <c r="HJ803" i="52"/>
  <c r="HU196" i="52"/>
  <c r="HT196" i="52"/>
  <c r="HV196" i="52"/>
  <c r="HS196" i="52"/>
  <c r="HW196" i="52"/>
  <c r="HO720" i="52"/>
  <c r="HN720" i="52"/>
  <c r="HP720" i="52"/>
  <c r="HM720" i="52"/>
  <c r="HQ720" i="52"/>
  <c r="GK483" i="52"/>
  <c r="GJ483" i="52"/>
  <c r="GN483" i="52"/>
  <c r="GL483" i="52"/>
  <c r="GM483" i="52"/>
  <c r="IB1040" i="52"/>
  <c r="IK1040" i="52"/>
  <c r="HT807" i="52"/>
  <c r="HU807" i="52"/>
  <c r="HW807" i="52"/>
  <c r="HV807" i="52"/>
  <c r="HS807" i="52"/>
  <c r="GL960" i="52"/>
  <c r="GM960" i="52"/>
  <c r="GK960" i="52"/>
  <c r="GJ960" i="52"/>
  <c r="GN960" i="52"/>
  <c r="GJ787" i="52"/>
  <c r="GN787" i="52"/>
  <c r="GK787" i="52"/>
  <c r="GL787" i="52"/>
  <c r="GM787" i="52"/>
  <c r="HU176" i="52"/>
  <c r="HW176" i="52"/>
  <c r="HS176" i="52"/>
  <c r="HV176" i="52"/>
  <c r="HT176" i="52"/>
  <c r="GP420" i="52"/>
  <c r="GU420" i="52"/>
  <c r="GT420" i="52"/>
  <c r="GR420" i="52"/>
  <c r="GQ420" i="52"/>
  <c r="GS420" i="52"/>
  <c r="HY420" i="52"/>
  <c r="GB717" i="52"/>
  <c r="GG717" i="52"/>
  <c r="FZ717" i="52"/>
  <c r="GA717" i="52"/>
  <c r="GD717" i="52"/>
  <c r="GH717" i="52"/>
  <c r="GC717" i="52"/>
  <c r="FY717" i="52"/>
  <c r="GE717" i="52"/>
  <c r="GA638" i="52"/>
  <c r="GG638" i="52"/>
  <c r="IJ638" i="52" s="1"/>
  <c r="GC638" i="52"/>
  <c r="GH638" i="52"/>
  <c r="FZ638" i="52"/>
  <c r="GE638" i="52"/>
  <c r="GD638" i="52"/>
  <c r="GB638" i="52"/>
  <c r="FY638" i="52"/>
  <c r="HZ638" i="52"/>
  <c r="GF638" i="52"/>
  <c r="AC744" i="52"/>
  <c r="GM555" i="52"/>
  <c r="GJ555" i="52"/>
  <c r="GL555" i="52"/>
  <c r="GN555" i="52"/>
  <c r="GK555" i="52"/>
  <c r="GQ545" i="52"/>
  <c r="GS545" i="52"/>
  <c r="GU545" i="52"/>
  <c r="GR545" i="52"/>
  <c r="GP545" i="52"/>
  <c r="GT545" i="52"/>
  <c r="HY545" i="52"/>
  <c r="HP777" i="52"/>
  <c r="HM777" i="52"/>
  <c r="HQ777" i="52"/>
  <c r="HO777" i="52"/>
  <c r="HN777" i="52"/>
  <c r="GW451" i="52"/>
  <c r="GY451" i="52"/>
  <c r="GX451" i="52"/>
  <c r="HT1032" i="52"/>
  <c r="HV1032" i="52"/>
  <c r="HS1032" i="52"/>
  <c r="HU1032" i="52"/>
  <c r="HW1032" i="52"/>
  <c r="HY201" i="52"/>
  <c r="GS201" i="52"/>
  <c r="GQ201" i="52"/>
  <c r="GR201" i="52"/>
  <c r="GP201" i="52"/>
  <c r="GU201" i="52"/>
  <c r="GT201" i="52"/>
  <c r="GY883" i="52"/>
  <c r="GX883" i="52"/>
  <c r="GW883" i="52"/>
  <c r="GW66" i="52"/>
  <c r="GX66" i="52"/>
  <c r="GY66" i="52"/>
  <c r="GN287" i="52"/>
  <c r="GK287" i="52"/>
  <c r="GJ287" i="52"/>
  <c r="GM287" i="52"/>
  <c r="GL287" i="52"/>
  <c r="GX794" i="52"/>
  <c r="GY794" i="52"/>
  <c r="GW794" i="52"/>
  <c r="FU685" i="52"/>
  <c r="FW685" i="52" s="1"/>
  <c r="FV685" i="52"/>
  <c r="ET685" i="52"/>
  <c r="HK783" i="52"/>
  <c r="HI783" i="52"/>
  <c r="HD783" i="52"/>
  <c r="HH783" i="52"/>
  <c r="HE783" i="52"/>
  <c r="HB783" i="52"/>
  <c r="HF783" i="52"/>
  <c r="HC783" i="52"/>
  <c r="HJ783" i="52"/>
  <c r="HG783" i="52"/>
  <c r="HA783" i="52"/>
  <c r="IL456" i="52"/>
  <c r="IM456" i="52"/>
  <c r="AC366" i="52"/>
  <c r="FV445" i="52"/>
  <c r="FU445" i="52"/>
  <c r="FW445" i="52" s="1"/>
  <c r="ET445" i="52"/>
  <c r="HV72" i="52"/>
  <c r="HS72" i="52"/>
  <c r="HT72" i="52"/>
  <c r="HW72" i="52"/>
  <c r="HU72" i="52"/>
  <c r="GR444" i="52"/>
  <c r="GQ444" i="52"/>
  <c r="GS444" i="52"/>
  <c r="GP444" i="52"/>
  <c r="GU444" i="52"/>
  <c r="GT444" i="52"/>
  <c r="HY444" i="52"/>
  <c r="GM608" i="52"/>
  <c r="GK608" i="52"/>
  <c r="GJ608" i="52"/>
  <c r="GL608" i="52"/>
  <c r="GN608" i="52"/>
  <c r="HN159" i="52"/>
  <c r="HP159" i="52"/>
  <c r="HO159" i="52"/>
  <c r="HM159" i="52"/>
  <c r="HQ159" i="52"/>
  <c r="HP175" i="52"/>
  <c r="HQ175" i="52"/>
  <c r="HM175" i="52"/>
  <c r="HO175" i="52"/>
  <c r="HN175" i="52"/>
  <c r="HN795" i="52"/>
  <c r="HO795" i="52"/>
  <c r="HP795" i="52"/>
  <c r="HM795" i="52"/>
  <c r="HQ795" i="52"/>
  <c r="GR452" i="52"/>
  <c r="GP452" i="52"/>
  <c r="GT452" i="52"/>
  <c r="GS452" i="52"/>
  <c r="GQ452" i="52"/>
  <c r="GU452" i="52"/>
  <c r="IF298" i="52"/>
  <c r="GK76" i="52"/>
  <c r="GM76" i="52"/>
  <c r="GN76" i="52"/>
  <c r="GL76" i="52"/>
  <c r="GJ76" i="52"/>
  <c r="HS903" i="52"/>
  <c r="HW903" i="52"/>
  <c r="HV903" i="52"/>
  <c r="HT903" i="52"/>
  <c r="HU903" i="52"/>
  <c r="FV996" i="52"/>
  <c r="FU996" i="52"/>
  <c r="FW996" i="52" s="1"/>
  <c r="HY890" i="52"/>
  <c r="GU890" i="52"/>
  <c r="GS890" i="52"/>
  <c r="GT890" i="52"/>
  <c r="GP890" i="52"/>
  <c r="GR890" i="52"/>
  <c r="GQ890" i="52"/>
  <c r="HZ322" i="52"/>
  <c r="GF322" i="52"/>
  <c r="FY322" i="52"/>
  <c r="GB322" i="52"/>
  <c r="GD322" i="52"/>
  <c r="GA322" i="52"/>
  <c r="GG322" i="52"/>
  <c r="GC322" i="52"/>
  <c r="GH322" i="52"/>
  <c r="FZ322" i="52"/>
  <c r="GE322" i="52"/>
  <c r="GC119" i="52"/>
  <c r="GF119" i="52"/>
  <c r="GG119" i="52"/>
  <c r="GA119" i="52"/>
  <c r="GE119" i="52"/>
  <c r="GH119" i="52"/>
  <c r="GD119" i="52"/>
  <c r="GB119" i="52"/>
  <c r="FZ119" i="52"/>
  <c r="FY119" i="52"/>
  <c r="HZ119" i="52"/>
  <c r="GR820" i="52"/>
  <c r="GS820" i="52"/>
  <c r="GQ820" i="52"/>
  <c r="GP820" i="52"/>
  <c r="GT820" i="52"/>
  <c r="GU820" i="52"/>
  <c r="HY820" i="52"/>
  <c r="GY373" i="52"/>
  <c r="GW373" i="52"/>
  <c r="GX373" i="52"/>
  <c r="HG619" i="52"/>
  <c r="HC619" i="52"/>
  <c r="HI619" i="52"/>
  <c r="HA619" i="52"/>
  <c r="HF619" i="52"/>
  <c r="HD619" i="52"/>
  <c r="HK619" i="52"/>
  <c r="HH619" i="52"/>
  <c r="HJ619" i="52"/>
  <c r="HB619" i="52"/>
  <c r="HE619" i="52"/>
  <c r="GX108" i="52"/>
  <c r="GY108" i="52"/>
  <c r="GW108" i="52"/>
  <c r="GR731" i="52"/>
  <c r="GP731" i="52"/>
  <c r="GU731" i="52"/>
  <c r="GQ731" i="52"/>
  <c r="GT731" i="52"/>
  <c r="GS731" i="52"/>
  <c r="GW505" i="52"/>
  <c r="GY505" i="52"/>
  <c r="GX505" i="52"/>
  <c r="GT164" i="52"/>
  <c r="GQ164" i="52"/>
  <c r="GU164" i="52"/>
  <c r="GP164" i="52"/>
  <c r="GS164" i="52"/>
  <c r="GR164" i="52"/>
  <c r="GP635" i="52"/>
  <c r="GT635" i="52"/>
  <c r="GU635" i="52"/>
  <c r="GQ635" i="52"/>
  <c r="GS635" i="52"/>
  <c r="GR635" i="52"/>
  <c r="HY635" i="52"/>
  <c r="GF778" i="52"/>
  <c r="FV277" i="52"/>
  <c r="ET277" i="52"/>
  <c r="FU277" i="52"/>
  <c r="FW277" i="52" s="1"/>
  <c r="HM113" i="52"/>
  <c r="HO113" i="52"/>
  <c r="HN113" i="52"/>
  <c r="HP113" i="52"/>
  <c r="HQ113" i="52"/>
  <c r="HO296" i="52"/>
  <c r="HQ296" i="52"/>
  <c r="HM296" i="52"/>
  <c r="HP296" i="52"/>
  <c r="HN296" i="52"/>
  <c r="GS264" i="52"/>
  <c r="GT264" i="52"/>
  <c r="GQ264" i="52"/>
  <c r="GU264" i="52"/>
  <c r="GP264" i="52"/>
  <c r="HY264" i="52"/>
  <c r="GR264" i="52"/>
  <c r="FU711" i="52"/>
  <c r="FW711" i="52" s="1"/>
  <c r="FV711" i="52"/>
  <c r="GP287" i="52"/>
  <c r="GU287" i="52"/>
  <c r="HY287" i="52"/>
  <c r="GR287" i="52"/>
  <c r="GS287" i="52"/>
  <c r="GT287" i="52"/>
  <c r="GQ287" i="52"/>
  <c r="HY766" i="52"/>
  <c r="IF766" i="52" s="1"/>
  <c r="HP500" i="52"/>
  <c r="HN500" i="52"/>
  <c r="HO500" i="52"/>
  <c r="HM500" i="52"/>
  <c r="HQ500" i="52"/>
  <c r="HP258" i="52"/>
  <c r="HM258" i="52"/>
  <c r="HQ258" i="52"/>
  <c r="HO258" i="52"/>
  <c r="HN258" i="52"/>
  <c r="GM736" i="52"/>
  <c r="GJ736" i="52"/>
  <c r="GK736" i="52"/>
  <c r="GN736" i="52"/>
  <c r="GL736" i="52"/>
  <c r="FY184" i="52"/>
  <c r="GD184" i="52"/>
  <c r="GC184" i="52"/>
  <c r="GA184" i="52"/>
  <c r="GH184" i="52"/>
  <c r="GE184" i="52"/>
  <c r="FZ184" i="52"/>
  <c r="GB184" i="52"/>
  <c r="GG184" i="52"/>
  <c r="GP796" i="52"/>
  <c r="GT796" i="52"/>
  <c r="GR796" i="52"/>
  <c r="GQ796" i="52"/>
  <c r="GS796" i="52"/>
  <c r="GU796" i="52"/>
  <c r="HY796" i="52"/>
  <c r="HM849" i="52"/>
  <c r="HQ849" i="52"/>
  <c r="HN849" i="52"/>
  <c r="HO849" i="52"/>
  <c r="HP849" i="52"/>
  <c r="GK572" i="52"/>
  <c r="GL572" i="52"/>
  <c r="GJ572" i="52"/>
  <c r="GN572" i="52"/>
  <c r="GM572" i="52"/>
  <c r="FU728" i="52"/>
  <c r="FV728" i="52"/>
  <c r="HO844" i="52"/>
  <c r="HQ844" i="52"/>
  <c r="HM844" i="52"/>
  <c r="HN844" i="52"/>
  <c r="HP844" i="52"/>
  <c r="HT733" i="52"/>
  <c r="HU733" i="52"/>
  <c r="HV733" i="52"/>
  <c r="HS733" i="52"/>
  <c r="HW733" i="52"/>
  <c r="IB410" i="52"/>
  <c r="IK410" i="52"/>
  <c r="HM327" i="52"/>
  <c r="HQ327" i="52"/>
  <c r="HN327" i="52"/>
  <c r="HO327" i="52"/>
  <c r="HP327" i="52"/>
  <c r="HN255" i="52"/>
  <c r="HP255" i="52"/>
  <c r="HM255" i="52"/>
  <c r="HQ255" i="52"/>
  <c r="HO255" i="52"/>
  <c r="GN660" i="52"/>
  <c r="GM660" i="52"/>
  <c r="GK660" i="52"/>
  <c r="GJ660" i="52"/>
  <c r="GL660" i="52"/>
  <c r="GX882" i="52"/>
  <c r="GW882" i="52"/>
  <c r="GY882" i="52"/>
  <c r="HW1033" i="52"/>
  <c r="HT1033" i="52"/>
  <c r="HU1033" i="52"/>
  <c r="HV1033" i="52"/>
  <c r="HS1033" i="52"/>
  <c r="IB697" i="52"/>
  <c r="IK697" i="52"/>
  <c r="GG237" i="52"/>
  <c r="GA237" i="52"/>
  <c r="GC237" i="52"/>
  <c r="GE237" i="52"/>
  <c r="GB237" i="52"/>
  <c r="FZ237" i="52"/>
  <c r="GD237" i="52"/>
  <c r="GH237" i="52"/>
  <c r="FY237" i="52"/>
  <c r="HZ237" i="52"/>
  <c r="GF237" i="52"/>
  <c r="GH185" i="52"/>
  <c r="FZ185" i="52"/>
  <c r="GA185" i="52"/>
  <c r="GC185" i="52"/>
  <c r="GE185" i="52"/>
  <c r="GB185" i="52"/>
  <c r="GG185" i="52"/>
  <c r="FY185" i="52"/>
  <c r="GD185" i="52"/>
  <c r="GD893" i="52"/>
  <c r="GH893" i="52"/>
  <c r="GA893" i="52"/>
  <c r="GE893" i="52"/>
  <c r="FY893" i="52"/>
  <c r="GB893" i="52"/>
  <c r="GC893" i="52"/>
  <c r="GG893" i="52"/>
  <c r="FZ893" i="52"/>
  <c r="GN323" i="52"/>
  <c r="GJ323" i="52"/>
  <c r="GM323" i="52"/>
  <c r="GL323" i="52"/>
  <c r="GK323" i="52"/>
  <c r="GB504" i="52"/>
  <c r="GA504" i="52"/>
  <c r="FY504" i="52"/>
  <c r="GE504" i="52"/>
  <c r="GC504" i="52"/>
  <c r="GG504" i="52"/>
  <c r="FZ504" i="52"/>
  <c r="GD504" i="52"/>
  <c r="GH504" i="52"/>
  <c r="HV894" i="52"/>
  <c r="HS894" i="52"/>
  <c r="HW894" i="52"/>
  <c r="HT894" i="52"/>
  <c r="HU894" i="52"/>
  <c r="HV650" i="52"/>
  <c r="HS650" i="52"/>
  <c r="HT650" i="52"/>
  <c r="HW650" i="52"/>
  <c r="HU650" i="52"/>
  <c r="GJ174" i="52"/>
  <c r="GN174" i="52"/>
  <c r="GL174" i="52"/>
  <c r="GM174" i="52"/>
  <c r="GK174" i="52"/>
  <c r="IF288" i="52"/>
  <c r="FU473" i="52"/>
  <c r="FV473" i="52"/>
  <c r="FV309" i="52"/>
  <c r="FU309" i="52"/>
  <c r="FZ891" i="52"/>
  <c r="GD891" i="52"/>
  <c r="GH891" i="52"/>
  <c r="GA891" i="52"/>
  <c r="GE891" i="52"/>
  <c r="FY891" i="52"/>
  <c r="GB891" i="52"/>
  <c r="GC891" i="52"/>
  <c r="GG891" i="52"/>
  <c r="IL1024" i="52"/>
  <c r="IM1024" i="52"/>
  <c r="GL713" i="52"/>
  <c r="GK713" i="52"/>
  <c r="GN713" i="52"/>
  <c r="GM713" i="52"/>
  <c r="GJ713" i="52"/>
  <c r="GH1034" i="52"/>
  <c r="GA1034" i="52"/>
  <c r="GE1034" i="52"/>
  <c r="GB1034" i="52"/>
  <c r="FY1034" i="52"/>
  <c r="GC1034" i="52"/>
  <c r="FZ1034" i="52"/>
  <c r="GG1034" i="52"/>
  <c r="GD1034" i="52"/>
  <c r="GB748" i="52"/>
  <c r="FZ748" i="52"/>
  <c r="GG748" i="52"/>
  <c r="GD748" i="52"/>
  <c r="HZ748" i="52"/>
  <c r="GH748" i="52"/>
  <c r="GF748" i="52"/>
  <c r="GC748" i="52"/>
  <c r="GA748" i="52"/>
  <c r="FY748" i="52"/>
  <c r="GE748" i="52"/>
  <c r="GP631" i="52"/>
  <c r="GT631" i="52"/>
  <c r="GU631" i="52"/>
  <c r="GQ631" i="52"/>
  <c r="GS631" i="52"/>
  <c r="GR631" i="52"/>
  <c r="HY631" i="52"/>
  <c r="HU109" i="52"/>
  <c r="HW109" i="52"/>
  <c r="HS109" i="52"/>
  <c r="HV109" i="52"/>
  <c r="HT109" i="52"/>
  <c r="GA814" i="52"/>
  <c r="GG814" i="52"/>
  <c r="GE814" i="52"/>
  <c r="GB814" i="52"/>
  <c r="GC814" i="52"/>
  <c r="FZ814" i="52"/>
  <c r="GD814" i="52"/>
  <c r="GH814" i="52"/>
  <c r="FY814" i="52"/>
  <c r="HZ814" i="52"/>
  <c r="GF814" i="52"/>
  <c r="HP234" i="52"/>
  <c r="HM234" i="52"/>
  <c r="HQ234" i="52"/>
  <c r="HO234" i="52"/>
  <c r="HN234" i="52"/>
  <c r="GR750" i="52"/>
  <c r="GP750" i="52"/>
  <c r="GU750" i="52"/>
  <c r="GS750" i="52"/>
  <c r="GQ750" i="52"/>
  <c r="GT750" i="52"/>
  <c r="GW909" i="52"/>
  <c r="GX909" i="52"/>
  <c r="GY909" i="52"/>
  <c r="HP967" i="52"/>
  <c r="HM967" i="52"/>
  <c r="HN967" i="52"/>
  <c r="HQ967" i="52"/>
  <c r="HO967" i="52"/>
  <c r="GK700" i="52"/>
  <c r="GM700" i="52"/>
  <c r="GN700" i="52"/>
  <c r="GJ700" i="52"/>
  <c r="GL700" i="52"/>
  <c r="HP192" i="52"/>
  <c r="HM192" i="52"/>
  <c r="HO192" i="52"/>
  <c r="HQ192" i="52"/>
  <c r="HN192" i="52"/>
  <c r="AC660" i="52"/>
  <c r="GU357" i="52"/>
  <c r="GQ357" i="52"/>
  <c r="GS357" i="52"/>
  <c r="GP357" i="52"/>
  <c r="GT357" i="52"/>
  <c r="GR357" i="52"/>
  <c r="HY357" i="52"/>
  <c r="HP804" i="52"/>
  <c r="HM804" i="52"/>
  <c r="HQ804" i="52"/>
  <c r="HO804" i="52"/>
  <c r="HN804" i="52"/>
  <c r="HN1002" i="52"/>
  <c r="HO1002" i="52"/>
  <c r="HM1002" i="52"/>
  <c r="HQ1002" i="52"/>
  <c r="HP1002" i="52"/>
  <c r="GP1018" i="52"/>
  <c r="GQ1018" i="52"/>
  <c r="GU1018" i="52"/>
  <c r="GR1018" i="52"/>
  <c r="GS1018" i="52"/>
  <c r="GT1018" i="52"/>
  <c r="HD607" i="52"/>
  <c r="HK607" i="52"/>
  <c r="HH607" i="52"/>
  <c r="HJ607" i="52"/>
  <c r="HB607" i="52"/>
  <c r="HE607" i="52"/>
  <c r="HG607" i="52"/>
  <c r="HC607" i="52"/>
  <c r="HI607" i="52"/>
  <c r="HA607" i="52"/>
  <c r="HF607" i="52"/>
  <c r="FU472" i="52"/>
  <c r="FW472" i="52" s="1"/>
  <c r="FV472" i="52"/>
  <c r="ET472" i="52"/>
  <c r="GY322" i="52"/>
  <c r="GX322" i="52"/>
  <c r="GW322" i="52"/>
  <c r="HQ709" i="52"/>
  <c r="HM709" i="52"/>
  <c r="HO709" i="52"/>
  <c r="HN709" i="52"/>
  <c r="HP709" i="52"/>
  <c r="GX950" i="52"/>
  <c r="GW950" i="52"/>
  <c r="GY950" i="52"/>
  <c r="HU743" i="52"/>
  <c r="HV743" i="52"/>
  <c r="HW743" i="52"/>
  <c r="HS743" i="52"/>
  <c r="HT743" i="52"/>
  <c r="GA1007" i="52"/>
  <c r="FY1007" i="52"/>
  <c r="GB1007" i="52"/>
  <c r="GC1007" i="52"/>
  <c r="GE1007" i="52"/>
  <c r="GG1007" i="52"/>
  <c r="FZ1007" i="52"/>
  <c r="GD1007" i="52"/>
  <c r="GH1007" i="52"/>
  <c r="HK842" i="52"/>
  <c r="HA842" i="52"/>
  <c r="HF842" i="52"/>
  <c r="HJ842" i="52"/>
  <c r="HD842" i="52"/>
  <c r="HB842" i="52"/>
  <c r="HE842" i="52"/>
  <c r="HC842" i="52"/>
  <c r="HI842" i="52"/>
  <c r="HG842" i="52"/>
  <c r="HH842" i="52"/>
  <c r="FV878" i="52"/>
  <c r="FU878" i="52"/>
  <c r="FW878" i="52" s="1"/>
  <c r="ET878" i="52"/>
  <c r="FU447" i="52"/>
  <c r="FW447" i="52" s="1"/>
  <c r="FV447" i="52"/>
  <c r="ET447" i="52"/>
  <c r="GY122" i="52"/>
  <c r="GX122" i="52"/>
  <c r="GW122" i="52"/>
  <c r="HV1025" i="52"/>
  <c r="HU1025" i="52"/>
  <c r="HS1025" i="52"/>
  <c r="HW1025" i="52"/>
  <c r="HT1025" i="52"/>
  <c r="GM577" i="52"/>
  <c r="GN577" i="52"/>
  <c r="GL577" i="52"/>
  <c r="GJ577" i="52"/>
  <c r="GK577" i="52"/>
  <c r="FU1028" i="52"/>
  <c r="FW1028" i="52" s="1"/>
  <c r="FV1028" i="52"/>
  <c r="GW1023" i="52"/>
  <c r="GX1023" i="52"/>
  <c r="GY1023" i="52"/>
  <c r="GC512" i="52"/>
  <c r="GG512" i="52"/>
  <c r="FZ512" i="52"/>
  <c r="GD512" i="52"/>
  <c r="GH512" i="52"/>
  <c r="GB512" i="52"/>
  <c r="GA512" i="52"/>
  <c r="FY512" i="52"/>
  <c r="GE512" i="52"/>
  <c r="HP556" i="52"/>
  <c r="HO556" i="52"/>
  <c r="HM556" i="52"/>
  <c r="HQ556" i="52"/>
  <c r="HN556" i="52"/>
  <c r="GM940" i="52"/>
  <c r="GK940" i="52"/>
  <c r="GJ940" i="52"/>
  <c r="GN940" i="52"/>
  <c r="GL940" i="52"/>
  <c r="GM762" i="52"/>
  <c r="GJ762" i="52"/>
  <c r="GK762" i="52"/>
  <c r="GL762" i="52"/>
  <c r="GN762" i="52"/>
  <c r="GA495" i="52"/>
  <c r="FY495" i="52"/>
  <c r="GE495" i="52"/>
  <c r="GC495" i="52"/>
  <c r="HZ495" i="52"/>
  <c r="GG495" i="52"/>
  <c r="GF495" i="52"/>
  <c r="FZ495" i="52"/>
  <c r="GD495" i="52"/>
  <c r="GH495" i="52"/>
  <c r="GB495" i="52"/>
  <c r="GL492" i="52"/>
  <c r="GM492" i="52"/>
  <c r="GK492" i="52"/>
  <c r="GJ492" i="52"/>
  <c r="GN492" i="52"/>
  <c r="HA986" i="52"/>
  <c r="HK986" i="52"/>
  <c r="HE986" i="52"/>
  <c r="HG986" i="52"/>
  <c r="HI986" i="52"/>
  <c r="HC986" i="52"/>
  <c r="HB986" i="52"/>
  <c r="HF986" i="52"/>
  <c r="HJ986" i="52"/>
  <c r="HD986" i="52"/>
  <c r="HH986" i="52"/>
  <c r="GQ1009" i="52"/>
  <c r="GU1009" i="52"/>
  <c r="GR1009" i="52"/>
  <c r="GS1009" i="52"/>
  <c r="GT1009" i="52"/>
  <c r="GP1009" i="52"/>
  <c r="HY1009" i="52"/>
  <c r="GU628" i="52"/>
  <c r="GS628" i="52"/>
  <c r="GP628" i="52"/>
  <c r="GT628" i="52"/>
  <c r="GQ628" i="52"/>
  <c r="GR628" i="52"/>
  <c r="HB595" i="52"/>
  <c r="HJ595" i="52"/>
  <c r="HD595" i="52"/>
  <c r="HF595" i="52"/>
  <c r="HH595" i="52"/>
  <c r="HK595" i="52"/>
  <c r="HC595" i="52"/>
  <c r="HE595" i="52"/>
  <c r="HI595" i="52"/>
  <c r="HA595" i="52"/>
  <c r="HG595" i="52"/>
  <c r="HG871" i="52"/>
  <c r="HK871" i="52"/>
  <c r="HD871" i="52"/>
  <c r="HF871" i="52"/>
  <c r="HA871" i="52"/>
  <c r="HB871" i="52"/>
  <c r="HE871" i="52"/>
  <c r="HJ871" i="52"/>
  <c r="HI871" i="52"/>
  <c r="HH871" i="52"/>
  <c r="HC871" i="52"/>
  <c r="GA675" i="52"/>
  <c r="GG675" i="52"/>
  <c r="GE675" i="52"/>
  <c r="GB675" i="52"/>
  <c r="FZ675" i="52"/>
  <c r="GC675" i="52"/>
  <c r="GH675" i="52"/>
  <c r="FY675" i="52"/>
  <c r="GD675" i="52"/>
  <c r="GF675" i="52"/>
  <c r="HZ675" i="52"/>
  <c r="HY610" i="52"/>
  <c r="GP610" i="52"/>
  <c r="GT610" i="52"/>
  <c r="GS610" i="52"/>
  <c r="GU610" i="52"/>
  <c r="GR610" i="52"/>
  <c r="GQ610" i="52"/>
  <c r="HN172" i="52"/>
  <c r="HP172" i="52"/>
  <c r="HQ172" i="52"/>
  <c r="HM172" i="52"/>
  <c r="HO172" i="52"/>
  <c r="HQ477" i="52"/>
  <c r="HP477" i="52"/>
  <c r="HN477" i="52"/>
  <c r="HO477" i="52"/>
  <c r="HM477" i="52"/>
  <c r="IB210" i="52"/>
  <c r="IK210" i="52"/>
  <c r="GR752" i="52"/>
  <c r="GP752" i="52"/>
  <c r="GU752" i="52"/>
  <c r="GQ752" i="52"/>
  <c r="GT752" i="52"/>
  <c r="GS752" i="52"/>
  <c r="GK463" i="52"/>
  <c r="GN463" i="52"/>
  <c r="GJ463" i="52"/>
  <c r="GL463" i="52"/>
  <c r="GM463" i="52"/>
  <c r="FU338" i="52"/>
  <c r="FW338" i="52" s="1"/>
  <c r="FV338" i="52"/>
  <c r="ET338" i="52"/>
  <c r="HV511" i="52"/>
  <c r="HU511" i="52"/>
  <c r="HS511" i="52"/>
  <c r="HW511" i="52"/>
  <c r="HT511" i="52"/>
  <c r="IC708" i="52"/>
  <c r="IQ708" i="52"/>
  <c r="GA178" i="52"/>
  <c r="GC178" i="52"/>
  <c r="GE178" i="52"/>
  <c r="FZ178" i="52"/>
  <c r="GB178" i="52"/>
  <c r="GG178" i="52"/>
  <c r="FY178" i="52"/>
  <c r="GD178" i="52"/>
  <c r="GH178" i="52"/>
  <c r="HN195" i="52"/>
  <c r="HP195" i="52"/>
  <c r="HO195" i="52"/>
  <c r="HQ195" i="52"/>
  <c r="HM195" i="52"/>
  <c r="HS991" i="52"/>
  <c r="HW991" i="52"/>
  <c r="HT991" i="52"/>
  <c r="HV991" i="52"/>
  <c r="HU991" i="52"/>
  <c r="HO971" i="52"/>
  <c r="HP971" i="52"/>
  <c r="HM971" i="52"/>
  <c r="HN971" i="52"/>
  <c r="HQ971" i="52"/>
  <c r="GA1003" i="52"/>
  <c r="GB1003" i="52"/>
  <c r="FY1003" i="52"/>
  <c r="GE1003" i="52"/>
  <c r="GC1003" i="52"/>
  <c r="GG1003" i="52"/>
  <c r="FZ1003" i="52"/>
  <c r="GD1003" i="52"/>
  <c r="GH1003" i="52"/>
  <c r="GJ890" i="52"/>
  <c r="GK890" i="52"/>
  <c r="GL890" i="52"/>
  <c r="GM890" i="52"/>
  <c r="GN890" i="52"/>
  <c r="IJ155" i="52"/>
  <c r="GY580" i="52"/>
  <c r="GX580" i="52"/>
  <c r="GW580" i="52"/>
  <c r="GN457" i="52"/>
  <c r="GJ457" i="52"/>
  <c r="GL457" i="52"/>
  <c r="GM457" i="52"/>
  <c r="GK457" i="52"/>
  <c r="HV570" i="52"/>
  <c r="HT570" i="52"/>
  <c r="HS570" i="52"/>
  <c r="HU570" i="52"/>
  <c r="HW570" i="52"/>
  <c r="GF442" i="52"/>
  <c r="IL839" i="52"/>
  <c r="HE160" i="52"/>
  <c r="HI160" i="52"/>
  <c r="HC160" i="52"/>
  <c r="HG160" i="52"/>
  <c r="HK160" i="52"/>
  <c r="HD160" i="52"/>
  <c r="HB160" i="52"/>
  <c r="HH160" i="52"/>
  <c r="HJ160" i="52"/>
  <c r="HA160" i="52"/>
  <c r="HF160" i="52"/>
  <c r="FV189" i="52"/>
  <c r="FU189" i="52"/>
  <c r="FW189" i="52" s="1"/>
  <c r="IK408" i="52"/>
  <c r="HW721" i="52"/>
  <c r="HV721" i="52"/>
  <c r="HS721" i="52"/>
  <c r="HT721" i="52"/>
  <c r="HU721" i="52"/>
  <c r="GJ725" i="52"/>
  <c r="GK725" i="52"/>
  <c r="GL725" i="52"/>
  <c r="GN725" i="52"/>
  <c r="GM725" i="52"/>
  <c r="HN615" i="52"/>
  <c r="HO615" i="52"/>
  <c r="HP615" i="52"/>
  <c r="HM615" i="52"/>
  <c r="HQ615" i="52"/>
  <c r="GL92" i="52"/>
  <c r="GN92" i="52"/>
  <c r="GJ92" i="52"/>
  <c r="GM92" i="52"/>
  <c r="GK92" i="52"/>
  <c r="HV1022" i="52"/>
  <c r="HS1022" i="52"/>
  <c r="HW1022" i="52"/>
  <c r="HT1022" i="52"/>
  <c r="HU1022" i="52"/>
  <c r="HZ580" i="52"/>
  <c r="IF580" i="52" s="1"/>
  <c r="IJ979" i="52"/>
  <c r="GN799" i="52"/>
  <c r="GK799" i="52"/>
  <c r="GM799" i="52"/>
  <c r="GL799" i="52"/>
  <c r="GJ799" i="52"/>
  <c r="HK869" i="52"/>
  <c r="HD869" i="52"/>
  <c r="HB869" i="52"/>
  <c r="HH869" i="52"/>
  <c r="HJ869" i="52"/>
  <c r="HA869" i="52"/>
  <c r="HF869" i="52"/>
  <c r="HE869" i="52"/>
  <c r="HI869" i="52"/>
  <c r="HC869" i="52"/>
  <c r="HG869" i="52"/>
  <c r="GW418" i="52"/>
  <c r="GX418" i="52"/>
  <c r="GY418" i="52"/>
  <c r="GQ624" i="52"/>
  <c r="GR624" i="52"/>
  <c r="GU624" i="52"/>
  <c r="GS624" i="52"/>
  <c r="GP624" i="52"/>
  <c r="GT624" i="52"/>
  <c r="HQ900" i="52"/>
  <c r="HP900" i="52"/>
  <c r="HN900" i="52"/>
  <c r="HO900" i="52"/>
  <c r="HM900" i="52"/>
  <c r="GJ164" i="52"/>
  <c r="GN164" i="52"/>
  <c r="GL164" i="52"/>
  <c r="GM164" i="52"/>
  <c r="GK164" i="52"/>
  <c r="HE498" i="52"/>
  <c r="HK498" i="52"/>
  <c r="HI498" i="52"/>
  <c r="HG498" i="52"/>
  <c r="HB498" i="52"/>
  <c r="HF498" i="52"/>
  <c r="HJ498" i="52"/>
  <c r="HD498" i="52"/>
  <c r="HH498" i="52"/>
  <c r="HA498" i="52"/>
  <c r="HC498" i="52"/>
  <c r="FY579" i="52"/>
  <c r="GD579" i="52"/>
  <c r="GA579" i="52"/>
  <c r="GH579" i="52"/>
  <c r="GC579" i="52"/>
  <c r="FZ579" i="52"/>
  <c r="GG579" i="52"/>
  <c r="GB579" i="52"/>
  <c r="GE579" i="52"/>
  <c r="HZ579" i="52"/>
  <c r="GF579" i="52"/>
  <c r="HI132" i="52"/>
  <c r="HD132" i="52"/>
  <c r="HE132" i="52"/>
  <c r="HH132" i="52"/>
  <c r="HJ132" i="52"/>
  <c r="HC132" i="52"/>
  <c r="HB132" i="52"/>
  <c r="HG132" i="52"/>
  <c r="HK132" i="52"/>
  <c r="HF132" i="52"/>
  <c r="HA132" i="52"/>
  <c r="GU167" i="52"/>
  <c r="GS167" i="52"/>
  <c r="GR167" i="52"/>
  <c r="GT167" i="52"/>
  <c r="GQ167" i="52"/>
  <c r="GP167" i="52"/>
  <c r="HS1010" i="52"/>
  <c r="HW1010" i="52"/>
  <c r="HT1010" i="52"/>
  <c r="HU1010" i="52"/>
  <c r="HV1010" i="52"/>
  <c r="HN474" i="52"/>
  <c r="HO474" i="52"/>
  <c r="HM474" i="52"/>
  <c r="HQ474" i="52"/>
  <c r="HP474" i="52"/>
  <c r="GC403" i="52"/>
  <c r="GB403" i="52"/>
  <c r="GG403" i="52"/>
  <c r="GA403" i="52"/>
  <c r="FY403" i="52"/>
  <c r="GE403" i="52"/>
  <c r="GF403" i="52"/>
  <c r="FZ403" i="52"/>
  <c r="HZ403" i="52"/>
  <c r="GD403" i="52"/>
  <c r="GH403" i="52"/>
  <c r="IC919" i="52"/>
  <c r="IQ919" i="52"/>
  <c r="GY520" i="52"/>
  <c r="GX520" i="52"/>
  <c r="GW520" i="52"/>
  <c r="GN870" i="52"/>
  <c r="GM870" i="52"/>
  <c r="GK870" i="52"/>
  <c r="GL870" i="52"/>
  <c r="GJ870" i="52"/>
  <c r="GD766" i="52"/>
  <c r="GA766" i="52"/>
  <c r="GH766" i="52"/>
  <c r="GC766" i="52"/>
  <c r="FY766" i="52"/>
  <c r="GE766" i="52"/>
  <c r="GB766" i="52"/>
  <c r="GG766" i="52"/>
  <c r="FZ766" i="52"/>
  <c r="GP707" i="52"/>
  <c r="GT707" i="52"/>
  <c r="GR707" i="52"/>
  <c r="GS707" i="52"/>
  <c r="GQ707" i="52"/>
  <c r="GU707" i="52"/>
  <c r="HY707" i="52"/>
  <c r="HF274" i="52"/>
  <c r="HH274" i="52"/>
  <c r="HJ274" i="52"/>
  <c r="HC274" i="52"/>
  <c r="HE274" i="52"/>
  <c r="HK274" i="52"/>
  <c r="HA274" i="52"/>
  <c r="HG274" i="52"/>
  <c r="HD274" i="52"/>
  <c r="HB274" i="52"/>
  <c r="HI274" i="52"/>
  <c r="HZ988" i="52"/>
  <c r="IL854" i="52"/>
  <c r="IM854" i="52"/>
  <c r="IJ272" i="52"/>
  <c r="GK481" i="52"/>
  <c r="GN481" i="52"/>
  <c r="GJ481" i="52"/>
  <c r="GL481" i="52"/>
  <c r="GM481" i="52"/>
  <c r="GK238" i="52"/>
  <c r="GM238" i="52"/>
  <c r="GL238" i="52"/>
  <c r="GJ238" i="52"/>
  <c r="GN238" i="52"/>
  <c r="GX499" i="52"/>
  <c r="GW499" i="52"/>
  <c r="GY499" i="52"/>
  <c r="HF957" i="52"/>
  <c r="HA957" i="52"/>
  <c r="HI957" i="52"/>
  <c r="HD957" i="52"/>
  <c r="HB957" i="52"/>
  <c r="HH957" i="52"/>
  <c r="HJ957" i="52"/>
  <c r="HC957" i="52"/>
  <c r="HE957" i="52"/>
  <c r="HG957" i="52"/>
  <c r="HK957" i="52"/>
  <c r="HG911" i="52"/>
  <c r="HK911" i="52"/>
  <c r="HD911" i="52"/>
  <c r="HH911" i="52"/>
  <c r="HB911" i="52"/>
  <c r="HA911" i="52"/>
  <c r="HF911" i="52"/>
  <c r="HE911" i="52"/>
  <c r="HJ911" i="52"/>
  <c r="HI911" i="52"/>
  <c r="HC911" i="52"/>
  <c r="GJ707" i="52"/>
  <c r="GK707" i="52"/>
  <c r="GM707" i="52"/>
  <c r="GN707" i="52"/>
  <c r="GL707" i="52"/>
  <c r="HS785" i="52"/>
  <c r="HW785" i="52"/>
  <c r="HU785" i="52"/>
  <c r="HV785" i="52"/>
  <c r="HT785" i="52"/>
  <c r="HU166" i="52"/>
  <c r="HW166" i="52"/>
  <c r="HS166" i="52"/>
  <c r="HV166" i="52"/>
  <c r="HT166" i="52"/>
  <c r="HJ371" i="52"/>
  <c r="HC371" i="52"/>
  <c r="HA371" i="52"/>
  <c r="HG371" i="52"/>
  <c r="HI371" i="52"/>
  <c r="HK371" i="52"/>
  <c r="HE371" i="52"/>
  <c r="HD371" i="52"/>
  <c r="HH371" i="52"/>
  <c r="HB371" i="52"/>
  <c r="HF371" i="52"/>
  <c r="HU640" i="52"/>
  <c r="HW640" i="52"/>
  <c r="HT640" i="52"/>
  <c r="HS640" i="52"/>
  <c r="HV640" i="52"/>
  <c r="GB716" i="52"/>
  <c r="FZ716" i="52"/>
  <c r="GG716" i="52"/>
  <c r="GD716" i="52"/>
  <c r="HZ716" i="52"/>
  <c r="GH716" i="52"/>
  <c r="GF716" i="52"/>
  <c r="GC716" i="52"/>
  <c r="GA716" i="52"/>
  <c r="FY716" i="52"/>
  <c r="GE716" i="52"/>
  <c r="HV1049" i="52"/>
  <c r="HS1049" i="52"/>
  <c r="HW1049" i="52"/>
  <c r="HT1049" i="52"/>
  <c r="HU1049" i="52"/>
  <c r="GJ261" i="52"/>
  <c r="GN261" i="52"/>
  <c r="GM261" i="52"/>
  <c r="GK261" i="52"/>
  <c r="GL261" i="52"/>
  <c r="IK211" i="52"/>
  <c r="HI985" i="52"/>
  <c r="HC985" i="52"/>
  <c r="HB985" i="52"/>
  <c r="HF985" i="52"/>
  <c r="HJ985" i="52"/>
  <c r="HD985" i="52"/>
  <c r="HH985" i="52"/>
  <c r="HA985" i="52"/>
  <c r="HK985" i="52"/>
  <c r="HE985" i="52"/>
  <c r="HG985" i="52"/>
  <c r="HI549" i="52"/>
  <c r="HA549" i="52"/>
  <c r="HF549" i="52"/>
  <c r="HK549" i="52"/>
  <c r="HJ549" i="52"/>
  <c r="HD549" i="52"/>
  <c r="HB549" i="52"/>
  <c r="HH549" i="52"/>
  <c r="HG549" i="52"/>
  <c r="HC549" i="52"/>
  <c r="HE549" i="52"/>
  <c r="HJ769" i="52"/>
  <c r="HE769" i="52"/>
  <c r="HC769" i="52"/>
  <c r="HH769" i="52"/>
  <c r="HD769" i="52"/>
  <c r="HI769" i="52"/>
  <c r="HK769" i="52"/>
  <c r="HB769" i="52"/>
  <c r="HA769" i="52"/>
  <c r="HF769" i="52"/>
  <c r="HG769" i="52"/>
  <c r="FV169" i="52"/>
  <c r="FU169" i="52"/>
  <c r="FW169" i="52" s="1"/>
  <c r="ET169" i="52"/>
  <c r="HK791" i="52"/>
  <c r="HA791" i="52"/>
  <c r="HE791" i="52"/>
  <c r="HD791" i="52"/>
  <c r="HH791" i="52"/>
  <c r="HI791" i="52"/>
  <c r="HB791" i="52"/>
  <c r="HC791" i="52"/>
  <c r="HF791" i="52"/>
  <c r="HG791" i="52"/>
  <c r="HJ791" i="52"/>
  <c r="HZ493" i="52"/>
  <c r="FZ191" i="52"/>
  <c r="GA191" i="52"/>
  <c r="GC191" i="52"/>
  <c r="GE191" i="52"/>
  <c r="GB191" i="52"/>
  <c r="GG191" i="52"/>
  <c r="FY191" i="52"/>
  <c r="GD191" i="52"/>
  <c r="GH191" i="52"/>
  <c r="GF339" i="52"/>
  <c r="HZ339" i="52"/>
  <c r="GB339" i="52"/>
  <c r="GE339" i="52"/>
  <c r="GC339" i="52"/>
  <c r="GH339" i="52"/>
  <c r="FY339" i="52"/>
  <c r="GD339" i="52"/>
  <c r="GA339" i="52"/>
  <c r="GG339" i="52"/>
  <c r="FZ339" i="52"/>
  <c r="HC1018" i="52"/>
  <c r="HK1018" i="52"/>
  <c r="HA1018" i="52"/>
  <c r="HD1018" i="52"/>
  <c r="HE1018" i="52"/>
  <c r="HH1018" i="52"/>
  <c r="HI1018" i="52"/>
  <c r="HG1018" i="52"/>
  <c r="HB1018" i="52"/>
  <c r="HF1018" i="52"/>
  <c r="HJ1018" i="52"/>
  <c r="FU88" i="52"/>
  <c r="FV88" i="52"/>
  <c r="HM315" i="52"/>
  <c r="HQ315" i="52"/>
  <c r="HP315" i="52"/>
  <c r="HN315" i="52"/>
  <c r="HO315" i="52"/>
  <c r="GM750" i="52"/>
  <c r="GJ750" i="52"/>
  <c r="GK750" i="52"/>
  <c r="GN750" i="52"/>
  <c r="GL750" i="52"/>
  <c r="GX285" i="52"/>
  <c r="GW285" i="52"/>
  <c r="GY285" i="52"/>
  <c r="GU986" i="52"/>
  <c r="GR986" i="52"/>
  <c r="GP986" i="52"/>
  <c r="GT986" i="52"/>
  <c r="GS986" i="52"/>
  <c r="HY986" i="52"/>
  <c r="GQ986" i="52"/>
  <c r="IJ1040" i="52"/>
  <c r="GR802" i="52"/>
  <c r="GS802" i="52"/>
  <c r="GU802" i="52"/>
  <c r="GP802" i="52"/>
  <c r="GT802" i="52"/>
  <c r="GQ802" i="52"/>
  <c r="HY802" i="52"/>
  <c r="FU427" i="52"/>
  <c r="FW427" i="52" s="1"/>
  <c r="FV427" i="52"/>
  <c r="GC739" i="52"/>
  <c r="FY739" i="52"/>
  <c r="GE739" i="52"/>
  <c r="GB739" i="52"/>
  <c r="GG739" i="52"/>
  <c r="FZ739" i="52"/>
  <c r="GD739" i="52"/>
  <c r="GA739" i="52"/>
  <c r="GH739" i="52"/>
  <c r="FV631" i="52"/>
  <c r="FU631" i="52"/>
  <c r="FW631" i="52" s="1"/>
  <c r="ET631" i="52"/>
  <c r="HS718" i="52"/>
  <c r="HT718" i="52"/>
  <c r="HU718" i="52"/>
  <c r="HW718" i="52"/>
  <c r="HV718" i="52"/>
  <c r="GM480" i="52"/>
  <c r="GK480" i="52"/>
  <c r="GJ480" i="52"/>
  <c r="GN480" i="52"/>
  <c r="GL480" i="52"/>
  <c r="GJ66" i="52"/>
  <c r="GL66" i="52"/>
  <c r="GM66" i="52"/>
  <c r="GK66" i="52"/>
  <c r="GN66" i="52"/>
  <c r="HJ892" i="52"/>
  <c r="HC892" i="52"/>
  <c r="HG892" i="52"/>
  <c r="HA892" i="52"/>
  <c r="HK892" i="52"/>
  <c r="HE892" i="52"/>
  <c r="HD892" i="52"/>
  <c r="HI892" i="52"/>
  <c r="HH892" i="52"/>
  <c r="HB892" i="52"/>
  <c r="HF892" i="52"/>
  <c r="FV286" i="52"/>
  <c r="ET286" i="52"/>
  <c r="FU286" i="52"/>
  <c r="FW286" i="52" s="1"/>
  <c r="HT1050" i="52"/>
  <c r="HU1050" i="52"/>
  <c r="HV1050" i="52"/>
  <c r="HS1050" i="52"/>
  <c r="HW1050" i="52"/>
  <c r="GR564" i="52"/>
  <c r="GQ564" i="52"/>
  <c r="GS564" i="52"/>
  <c r="GU564" i="52"/>
  <c r="GP564" i="52"/>
  <c r="GT564" i="52"/>
  <c r="HJ914" i="52"/>
  <c r="HA914" i="52"/>
  <c r="HC914" i="52"/>
  <c r="HG914" i="52"/>
  <c r="HK914" i="52"/>
  <c r="HD914" i="52"/>
  <c r="HH914" i="52"/>
  <c r="HB914" i="52"/>
  <c r="HE914" i="52"/>
  <c r="HF914" i="52"/>
  <c r="HI914" i="52"/>
  <c r="AC388" i="52"/>
  <c r="GQ88" i="52"/>
  <c r="GU88" i="52"/>
  <c r="GT88" i="52"/>
  <c r="GP88" i="52"/>
  <c r="GS88" i="52"/>
  <c r="GR88" i="52"/>
  <c r="GL837" i="52"/>
  <c r="GM837" i="52"/>
  <c r="GJ837" i="52"/>
  <c r="GN837" i="52"/>
  <c r="GK837" i="52"/>
  <c r="HZ263" i="52"/>
  <c r="FZ263" i="52"/>
  <c r="GC263" i="52"/>
  <c r="GD263" i="52"/>
  <c r="GH263" i="52"/>
  <c r="GA263" i="52"/>
  <c r="GF263" i="52"/>
  <c r="GB263" i="52"/>
  <c r="GG263" i="52"/>
  <c r="FY263" i="52"/>
  <c r="GE263" i="52"/>
  <c r="GM668" i="52"/>
  <c r="GK668" i="52"/>
  <c r="GJ668" i="52"/>
  <c r="GL668" i="52"/>
  <c r="GN668" i="52"/>
  <c r="IL210" i="52"/>
  <c r="IM210" i="52"/>
  <c r="ET519" i="52"/>
  <c r="HD201" i="52"/>
  <c r="HI201" i="52"/>
  <c r="HE201" i="52"/>
  <c r="HJ201" i="52"/>
  <c r="HB201" i="52"/>
  <c r="HC201" i="52"/>
  <c r="HH201" i="52"/>
  <c r="HG201" i="52"/>
  <c r="HA201" i="52"/>
  <c r="HK201" i="52"/>
  <c r="HF201" i="52"/>
  <c r="HP840" i="52"/>
  <c r="HO840" i="52"/>
  <c r="HN840" i="52"/>
  <c r="HQ840" i="52"/>
  <c r="HM840" i="52"/>
  <c r="GB233" i="52"/>
  <c r="HZ233" i="52"/>
  <c r="FZ233" i="52"/>
  <c r="GD233" i="52"/>
  <c r="GH233" i="52"/>
  <c r="FY233" i="52"/>
  <c r="GG233" i="52"/>
  <c r="GA233" i="52"/>
  <c r="GC233" i="52"/>
  <c r="GE233" i="52"/>
  <c r="GF233" i="52"/>
  <c r="HN468" i="52"/>
  <c r="HO468" i="52"/>
  <c r="HM468" i="52"/>
  <c r="HQ468" i="52"/>
  <c r="HP468" i="52"/>
  <c r="GW754" i="52"/>
  <c r="GX754" i="52"/>
  <c r="GY754" i="52"/>
  <c r="FZ547" i="52"/>
  <c r="GC547" i="52"/>
  <c r="GH547" i="52"/>
  <c r="GB547" i="52"/>
  <c r="GE547" i="52"/>
  <c r="GA547" i="52"/>
  <c r="GG547" i="52"/>
  <c r="FY547" i="52"/>
  <c r="GD547" i="52"/>
  <c r="GF547" i="52"/>
  <c r="HZ547" i="52"/>
  <c r="FV984" i="52"/>
  <c r="FU984" i="52"/>
  <c r="FW984" i="52" s="1"/>
  <c r="FV404" i="52"/>
  <c r="FU404" i="52"/>
  <c r="ET404" i="52"/>
  <c r="HN752" i="52"/>
  <c r="HQ752" i="52"/>
  <c r="HP752" i="52"/>
  <c r="HM752" i="52"/>
  <c r="HO752" i="52"/>
  <c r="FV62" i="52"/>
  <c r="ET62" i="52"/>
  <c r="FU62" i="52"/>
  <c r="FW62" i="52" s="1"/>
  <c r="ET391" i="52"/>
  <c r="FV391" i="52"/>
  <c r="FU391" i="52"/>
  <c r="FW391" i="52" s="1"/>
  <c r="HO741" i="52"/>
  <c r="HN741" i="52"/>
  <c r="HP741" i="52"/>
  <c r="HM741" i="52"/>
  <c r="HQ741" i="52"/>
  <c r="GN330" i="52"/>
  <c r="GL330" i="52"/>
  <c r="GJ330" i="52"/>
  <c r="GK330" i="52"/>
  <c r="GM330" i="52"/>
  <c r="HW767" i="52"/>
  <c r="HV767" i="52"/>
  <c r="HS767" i="52"/>
  <c r="HT767" i="52"/>
  <c r="HU767" i="52"/>
  <c r="GM694" i="52"/>
  <c r="GN694" i="52"/>
  <c r="GJ694" i="52"/>
  <c r="GL694" i="52"/>
  <c r="GK694" i="52"/>
  <c r="GY561" i="52"/>
  <c r="GW561" i="52"/>
  <c r="GX561" i="52"/>
  <c r="GR1036" i="52"/>
  <c r="GS1036" i="52"/>
  <c r="GP1036" i="52"/>
  <c r="GT1036" i="52"/>
  <c r="GQ1036" i="52"/>
  <c r="GU1036" i="52"/>
  <c r="HK1037" i="52"/>
  <c r="HD1037" i="52"/>
  <c r="HH1037" i="52"/>
  <c r="HB1037" i="52"/>
  <c r="HA1037" i="52"/>
  <c r="HF1037" i="52"/>
  <c r="HE1037" i="52"/>
  <c r="HJ1037" i="52"/>
  <c r="HI1037" i="52"/>
  <c r="HC1037" i="52"/>
  <c r="HG1037" i="52"/>
  <c r="FU754" i="52"/>
  <c r="FW754" i="52" s="1"/>
  <c r="FV754" i="52"/>
  <c r="GY101" i="52"/>
  <c r="GX101" i="52"/>
  <c r="GW101" i="52"/>
  <c r="FU634" i="52"/>
  <c r="FV634" i="52"/>
  <c r="ET634" i="52"/>
  <c r="IK103" i="52"/>
  <c r="HQ1031" i="52"/>
  <c r="HP1031" i="52"/>
  <c r="HN1031" i="52"/>
  <c r="HO1031" i="52"/>
  <c r="HM1031" i="52"/>
  <c r="GM793" i="52"/>
  <c r="GL793" i="52"/>
  <c r="GJ793" i="52"/>
  <c r="GN793" i="52"/>
  <c r="GK793" i="52"/>
  <c r="HS715" i="52"/>
  <c r="HT715" i="52"/>
  <c r="HU715" i="52"/>
  <c r="HV715" i="52"/>
  <c r="HW715" i="52"/>
  <c r="GW757" i="52"/>
  <c r="GX757" i="52"/>
  <c r="GY757" i="52"/>
  <c r="GY870" i="52"/>
  <c r="GX870" i="52"/>
  <c r="GW870" i="52"/>
  <c r="HF363" i="52"/>
  <c r="HJ363" i="52"/>
  <c r="HC363" i="52"/>
  <c r="HA363" i="52"/>
  <c r="HG363" i="52"/>
  <c r="HI363" i="52"/>
  <c r="HK363" i="52"/>
  <c r="HE363" i="52"/>
  <c r="HD363" i="52"/>
  <c r="HH363" i="52"/>
  <c r="HB363" i="52"/>
  <c r="GK1036" i="52"/>
  <c r="GL1036" i="52"/>
  <c r="GM1036" i="52"/>
  <c r="GJ1036" i="52"/>
  <c r="GN1036" i="52"/>
  <c r="IL880" i="52"/>
  <c r="IM880" i="52"/>
  <c r="GA366" i="52"/>
  <c r="GC366" i="52"/>
  <c r="GE366" i="52"/>
  <c r="GF366" i="52"/>
  <c r="GB366" i="52"/>
  <c r="HZ366" i="52"/>
  <c r="FZ366" i="52"/>
  <c r="GD366" i="52"/>
  <c r="GH366" i="52"/>
  <c r="FY366" i="52"/>
  <c r="GG366" i="52"/>
  <c r="GW440" i="52"/>
  <c r="GX440" i="52"/>
  <c r="GY440" i="52"/>
  <c r="GW763" i="52"/>
  <c r="GY763" i="52"/>
  <c r="GX763" i="52"/>
  <c r="HO884" i="52"/>
  <c r="HN884" i="52"/>
  <c r="HM884" i="52"/>
  <c r="HQ884" i="52"/>
  <c r="HP884" i="52"/>
  <c r="HS229" i="52"/>
  <c r="HU229" i="52"/>
  <c r="HV229" i="52"/>
  <c r="HT229" i="52"/>
  <c r="HW229" i="52"/>
  <c r="HV133" i="52"/>
  <c r="HU133" i="52"/>
  <c r="HS133" i="52"/>
  <c r="HT133" i="52"/>
  <c r="HW133" i="52"/>
  <c r="HD93" i="52"/>
  <c r="HJ93" i="52"/>
  <c r="HB93" i="52"/>
  <c r="HA93" i="52"/>
  <c r="HG93" i="52"/>
  <c r="HE93" i="52"/>
  <c r="HK93" i="52"/>
  <c r="HI93" i="52"/>
  <c r="HF93" i="52"/>
  <c r="HC93" i="52"/>
  <c r="HH93" i="52"/>
  <c r="GW897" i="52"/>
  <c r="GX897" i="52"/>
  <c r="GY897" i="52"/>
  <c r="HU907" i="52"/>
  <c r="HV907" i="52"/>
  <c r="HS907" i="52"/>
  <c r="HW907" i="52"/>
  <c r="HT907" i="52"/>
  <c r="HQ293" i="52"/>
  <c r="HM293" i="52"/>
  <c r="HP293" i="52"/>
  <c r="HN293" i="52"/>
  <c r="HO293" i="52"/>
  <c r="HN515" i="52"/>
  <c r="HO515" i="52"/>
  <c r="HM515" i="52"/>
  <c r="HQ515" i="52"/>
  <c r="HP515" i="52"/>
  <c r="HV543" i="52"/>
  <c r="HS543" i="52"/>
  <c r="HU543" i="52"/>
  <c r="HW543" i="52"/>
  <c r="HT543" i="52"/>
  <c r="FU912" i="52"/>
  <c r="FW912" i="52" s="1"/>
  <c r="FV912" i="52"/>
  <c r="ET912" i="52"/>
  <c r="EM53" i="52"/>
  <c r="EP53" i="52"/>
  <c r="EQ53" i="52"/>
  <c r="ER53" i="52"/>
  <c r="EK53" i="52"/>
  <c r="EL53" i="52"/>
  <c r="GM618" i="52"/>
  <c r="GN618" i="52"/>
  <c r="GL618" i="52"/>
  <c r="GJ618" i="52"/>
  <c r="GK618" i="52"/>
  <c r="IJ141" i="52"/>
  <c r="GF586" i="52"/>
  <c r="GD586" i="52"/>
  <c r="FY586" i="52"/>
  <c r="HZ586" i="52"/>
  <c r="GE586" i="52"/>
  <c r="GA586" i="52"/>
  <c r="FZ586" i="52"/>
  <c r="GB586" i="52"/>
  <c r="GG586" i="52"/>
  <c r="GC586" i="52"/>
  <c r="GH586" i="52"/>
  <c r="HS77" i="52"/>
  <c r="HW77" i="52"/>
  <c r="HV77" i="52"/>
  <c r="HT77" i="52"/>
  <c r="HU77" i="52"/>
  <c r="ET624" i="52"/>
  <c r="GE94" i="52"/>
  <c r="GA94" i="52"/>
  <c r="GD94" i="52"/>
  <c r="FY94" i="52"/>
  <c r="GH94" i="52"/>
  <c r="GC94" i="52"/>
  <c r="GB94" i="52"/>
  <c r="GG94" i="52"/>
  <c r="GF94" i="52"/>
  <c r="FZ94" i="52"/>
  <c r="HZ94" i="52"/>
  <c r="IM207" i="52"/>
  <c r="IL207" i="52"/>
  <c r="HI520" i="52"/>
  <c r="HK520" i="52"/>
  <c r="HB520" i="52"/>
  <c r="HF520" i="52"/>
  <c r="HJ520" i="52"/>
  <c r="HD520" i="52"/>
  <c r="HH520" i="52"/>
  <c r="HA520" i="52"/>
  <c r="HG520" i="52"/>
  <c r="HE520" i="52"/>
  <c r="HC520" i="52"/>
  <c r="GD423" i="52"/>
  <c r="GH423" i="52"/>
  <c r="FY423" i="52"/>
  <c r="GE423" i="52"/>
  <c r="GA423" i="52"/>
  <c r="GC423" i="52"/>
  <c r="GG423" i="52"/>
  <c r="FZ423" i="52"/>
  <c r="GB423" i="52"/>
  <c r="HZ423" i="52"/>
  <c r="GF423" i="52"/>
  <c r="IK139" i="52"/>
  <c r="HT300" i="52"/>
  <c r="HW300" i="52"/>
  <c r="HS300" i="52"/>
  <c r="HV300" i="52"/>
  <c r="HU300" i="52"/>
  <c r="GK553" i="52"/>
  <c r="GJ553" i="52"/>
  <c r="GM553" i="52"/>
  <c r="GL553" i="52"/>
  <c r="GN553" i="52"/>
  <c r="HJ467" i="52"/>
  <c r="HD467" i="52"/>
  <c r="HH467" i="52"/>
  <c r="HA467" i="52"/>
  <c r="HG467" i="52"/>
  <c r="HE467" i="52"/>
  <c r="HK467" i="52"/>
  <c r="HI467" i="52"/>
  <c r="HC467" i="52"/>
  <c r="HB467" i="52"/>
  <c r="HF467" i="52"/>
  <c r="HD776" i="52"/>
  <c r="HI776" i="52"/>
  <c r="HB776" i="52"/>
  <c r="HK776" i="52"/>
  <c r="HF776" i="52"/>
  <c r="HA776" i="52"/>
  <c r="HJ776" i="52"/>
  <c r="HG776" i="52"/>
  <c r="HC776" i="52"/>
  <c r="HH776" i="52"/>
  <c r="HE776" i="52"/>
  <c r="GY339" i="52"/>
  <c r="GW339" i="52"/>
  <c r="GX339" i="52"/>
  <c r="FV828" i="52"/>
  <c r="FU828" i="52"/>
  <c r="FW828" i="52" s="1"/>
  <c r="ET828" i="52"/>
  <c r="GK938" i="52"/>
  <c r="GJ938" i="52"/>
  <c r="GN938" i="52"/>
  <c r="GM938" i="52"/>
  <c r="GL938" i="52"/>
  <c r="HV705" i="52"/>
  <c r="HT705" i="52"/>
  <c r="HU705" i="52"/>
  <c r="HS705" i="52"/>
  <c r="HW705" i="52"/>
  <c r="GJ373" i="52"/>
  <c r="GN373" i="52"/>
  <c r="GK373" i="52"/>
  <c r="GM373" i="52"/>
  <c r="GL373" i="52"/>
  <c r="HP780" i="52"/>
  <c r="HN780" i="52"/>
  <c r="HM780" i="52"/>
  <c r="HQ780" i="52"/>
  <c r="HO780" i="52"/>
  <c r="GH909" i="52"/>
  <c r="GF909" i="52"/>
  <c r="GA909" i="52"/>
  <c r="GE909" i="52"/>
  <c r="GB909" i="52"/>
  <c r="FY909" i="52"/>
  <c r="GC909" i="52"/>
  <c r="FZ909" i="52"/>
  <c r="GG909" i="52"/>
  <c r="GD909" i="52"/>
  <c r="HZ909" i="52"/>
  <c r="HP177" i="52"/>
  <c r="HQ177" i="52"/>
  <c r="HM177" i="52"/>
  <c r="HO177" i="52"/>
  <c r="HN177" i="52"/>
  <c r="GK121" i="52"/>
  <c r="GL121" i="52"/>
  <c r="GJ121" i="52"/>
  <c r="GN121" i="52"/>
  <c r="GM121" i="52"/>
  <c r="ET493" i="52"/>
  <c r="IK246" i="52"/>
  <c r="GM311" i="52"/>
  <c r="GK311" i="52"/>
  <c r="GN311" i="52"/>
  <c r="GJ311" i="52"/>
  <c r="GL311" i="52"/>
  <c r="GM719" i="52"/>
  <c r="GJ719" i="52"/>
  <c r="GK719" i="52"/>
  <c r="GN719" i="52"/>
  <c r="GL719" i="52"/>
  <c r="HZ754" i="52"/>
  <c r="GX317" i="52"/>
  <c r="GW317" i="52"/>
  <c r="GY317" i="52"/>
  <c r="GF334" i="52"/>
  <c r="HZ334" i="52"/>
  <c r="GE334" i="52"/>
  <c r="FY334" i="52"/>
  <c r="GB334" i="52"/>
  <c r="GD334" i="52"/>
  <c r="GA334" i="52"/>
  <c r="GG334" i="52"/>
  <c r="GC334" i="52"/>
  <c r="GH334" i="52"/>
  <c r="FZ334" i="52"/>
  <c r="HT297" i="52"/>
  <c r="HW297" i="52"/>
  <c r="HS297" i="52"/>
  <c r="HV297" i="52"/>
  <c r="HU297" i="52"/>
  <c r="GA954" i="52"/>
  <c r="GF954" i="52"/>
  <c r="GE954" i="52"/>
  <c r="HZ954" i="52"/>
  <c r="FY954" i="52"/>
  <c r="GG954" i="52"/>
  <c r="FZ954" i="52"/>
  <c r="GH954" i="52"/>
  <c r="GC954" i="52"/>
  <c r="GB954" i="52"/>
  <c r="GD954" i="52"/>
  <c r="HN485" i="52"/>
  <c r="HO485" i="52"/>
  <c r="HM485" i="52"/>
  <c r="HQ485" i="52"/>
  <c r="HP485" i="52"/>
  <c r="HV491" i="52"/>
  <c r="HU491" i="52"/>
  <c r="HS491" i="52"/>
  <c r="HW491" i="52"/>
  <c r="HT491" i="52"/>
  <c r="GW892" i="52"/>
  <c r="GX892" i="52"/>
  <c r="GY892" i="52"/>
  <c r="HY682" i="52"/>
  <c r="GP682" i="52"/>
  <c r="GT682" i="52"/>
  <c r="GS682" i="52"/>
  <c r="GU682" i="52"/>
  <c r="GR682" i="52"/>
  <c r="GQ682" i="52"/>
  <c r="GL487" i="52"/>
  <c r="GM487" i="52"/>
  <c r="GK487" i="52"/>
  <c r="GJ487" i="52"/>
  <c r="GN487" i="52"/>
  <c r="GJ963" i="52"/>
  <c r="GL963" i="52"/>
  <c r="GK963" i="52"/>
  <c r="GM963" i="52"/>
  <c r="GN963" i="52"/>
  <c r="FV623" i="52"/>
  <c r="FU623" i="52"/>
  <c r="FW623" i="52" s="1"/>
  <c r="ET623" i="52"/>
  <c r="HD601" i="52"/>
  <c r="HJ601" i="52"/>
  <c r="HH601" i="52"/>
  <c r="HI601" i="52"/>
  <c r="HA601" i="52"/>
  <c r="HB601" i="52"/>
  <c r="HF601" i="52"/>
  <c r="HK601" i="52"/>
  <c r="HE601" i="52"/>
  <c r="HG601" i="52"/>
  <c r="HC601" i="52"/>
  <c r="HF326" i="52"/>
  <c r="HK326" i="52"/>
  <c r="HB326" i="52"/>
  <c r="HG326" i="52"/>
  <c r="HE326" i="52"/>
  <c r="HD326" i="52"/>
  <c r="HJ326" i="52"/>
  <c r="HH326" i="52"/>
  <c r="HI326" i="52"/>
  <c r="HA326" i="52"/>
  <c r="HC326" i="52"/>
  <c r="HH469" i="52"/>
  <c r="HA469" i="52"/>
  <c r="HG469" i="52"/>
  <c r="HE469" i="52"/>
  <c r="HK469" i="52"/>
  <c r="HI469" i="52"/>
  <c r="HC469" i="52"/>
  <c r="HB469" i="52"/>
  <c r="HF469" i="52"/>
  <c r="HJ469" i="52"/>
  <c r="HD469" i="52"/>
  <c r="GD818" i="52"/>
  <c r="GH818" i="52"/>
  <c r="GA818" i="52"/>
  <c r="FY818" i="52"/>
  <c r="GE818" i="52"/>
  <c r="GC818" i="52"/>
  <c r="GB818" i="52"/>
  <c r="GG818" i="52"/>
  <c r="FZ818" i="52"/>
  <c r="HZ818" i="52"/>
  <c r="GF818" i="52"/>
  <c r="GK915" i="52"/>
  <c r="GL915" i="52"/>
  <c r="GM915" i="52"/>
  <c r="GJ915" i="52"/>
  <c r="GN915" i="52"/>
  <c r="GK1001" i="52"/>
  <c r="GN1001" i="52"/>
  <c r="GL1001" i="52"/>
  <c r="GM1001" i="52"/>
  <c r="GJ1001" i="52"/>
  <c r="FU981" i="52"/>
  <c r="FW981" i="52" s="1"/>
  <c r="FV981" i="52"/>
  <c r="GD387" i="52"/>
  <c r="GH387" i="52"/>
  <c r="GC387" i="52"/>
  <c r="GG387" i="52"/>
  <c r="GA387" i="52"/>
  <c r="FY387" i="52"/>
  <c r="GE387" i="52"/>
  <c r="HZ387" i="52"/>
  <c r="GB387" i="52"/>
  <c r="GF387" i="52"/>
  <c r="FZ387" i="52"/>
  <c r="GK100" i="52"/>
  <c r="GL100" i="52"/>
  <c r="GJ100" i="52"/>
  <c r="GN100" i="52"/>
  <c r="GM100" i="52"/>
  <c r="GL676" i="52"/>
  <c r="GN676" i="52"/>
  <c r="GM676" i="52"/>
  <c r="GK676" i="52"/>
  <c r="GJ676" i="52"/>
  <c r="GJ691" i="52"/>
  <c r="GL691" i="52"/>
  <c r="GK691" i="52"/>
  <c r="GM691" i="52"/>
  <c r="GN691" i="52"/>
  <c r="GC420" i="52"/>
  <c r="GB420" i="52"/>
  <c r="FZ420" i="52"/>
  <c r="GG420" i="52"/>
  <c r="GD420" i="52"/>
  <c r="GH420" i="52"/>
  <c r="FY420" i="52"/>
  <c r="GE420" i="52"/>
  <c r="GA420" i="52"/>
  <c r="GF420" i="52"/>
  <c r="HZ420" i="52"/>
  <c r="HF896" i="52"/>
  <c r="HJ896" i="52"/>
  <c r="HC896" i="52"/>
  <c r="HG896" i="52"/>
  <c r="HA896" i="52"/>
  <c r="HK896" i="52"/>
  <c r="HE896" i="52"/>
  <c r="HD896" i="52"/>
  <c r="HI896" i="52"/>
  <c r="HH896" i="52"/>
  <c r="HB896" i="52"/>
  <c r="HS526" i="52"/>
  <c r="HW526" i="52"/>
  <c r="HV526" i="52"/>
  <c r="HU526" i="52"/>
  <c r="HT526" i="52"/>
  <c r="GX399" i="52"/>
  <c r="GW399" i="52"/>
  <c r="GY399" i="52"/>
  <c r="HQ118" i="52"/>
  <c r="HN118" i="52"/>
  <c r="HP118" i="52"/>
  <c r="HO118" i="52"/>
  <c r="HM118" i="52"/>
  <c r="HH887" i="52"/>
  <c r="HD887" i="52"/>
  <c r="HC887" i="52"/>
  <c r="HI887" i="52"/>
  <c r="HG887" i="52"/>
  <c r="HE887" i="52"/>
  <c r="HK887" i="52"/>
  <c r="HJ887" i="52"/>
  <c r="HA887" i="52"/>
  <c r="HF887" i="52"/>
  <c r="HB887" i="52"/>
  <c r="IL424" i="52"/>
  <c r="GU868" i="52"/>
  <c r="GS868" i="52"/>
  <c r="GR868" i="52"/>
  <c r="HY868" i="52"/>
  <c r="GP868" i="52"/>
  <c r="GT868" i="52"/>
  <c r="GQ868" i="52"/>
  <c r="HP460" i="52"/>
  <c r="HN460" i="52"/>
  <c r="HO460" i="52"/>
  <c r="HM460" i="52"/>
  <c r="HQ460" i="52"/>
  <c r="HP655" i="52"/>
  <c r="HM655" i="52"/>
  <c r="HQ655" i="52"/>
  <c r="HN655" i="52"/>
  <c r="HO655" i="52"/>
  <c r="GT1031" i="52"/>
  <c r="GQ1031" i="52"/>
  <c r="GS1031" i="52"/>
  <c r="GU1031" i="52"/>
  <c r="GR1031" i="52"/>
  <c r="GP1031" i="52"/>
  <c r="HY1031" i="52"/>
  <c r="GQ243" i="52"/>
  <c r="GS243" i="52"/>
  <c r="GP243" i="52"/>
  <c r="GT243" i="52"/>
  <c r="GR243" i="52"/>
  <c r="GU243" i="52"/>
  <c r="HY243" i="52"/>
  <c r="HG639" i="52"/>
  <c r="HC639" i="52"/>
  <c r="HI639" i="52"/>
  <c r="HA639" i="52"/>
  <c r="HF639" i="52"/>
  <c r="HD639" i="52"/>
  <c r="HK639" i="52"/>
  <c r="HH639" i="52"/>
  <c r="HJ639" i="52"/>
  <c r="HB639" i="52"/>
  <c r="HE639" i="52"/>
  <c r="GW740" i="52"/>
  <c r="GX740" i="52"/>
  <c r="GY740" i="52"/>
  <c r="IL408" i="52"/>
  <c r="IM408" i="52"/>
  <c r="IM212" i="52"/>
  <c r="IL212" i="52"/>
  <c r="FU642" i="52"/>
  <c r="FW642" i="52" s="1"/>
  <c r="FV642" i="52"/>
  <c r="ET642" i="52"/>
  <c r="GS800" i="52"/>
  <c r="GQ800" i="52"/>
  <c r="GP800" i="52"/>
  <c r="GT800" i="52"/>
  <c r="GR800" i="52"/>
  <c r="GU800" i="52"/>
  <c r="HY800" i="52"/>
  <c r="HY895" i="52"/>
  <c r="IF895" i="52" s="1"/>
  <c r="GR668" i="52"/>
  <c r="GU668" i="52"/>
  <c r="GS668" i="52"/>
  <c r="HY668" i="52"/>
  <c r="GP668" i="52"/>
  <c r="GT668" i="52"/>
  <c r="GQ668" i="52"/>
  <c r="HT476" i="52"/>
  <c r="HV476" i="52"/>
  <c r="HU476" i="52"/>
  <c r="HS476" i="52"/>
  <c r="HW476" i="52"/>
  <c r="GF518" i="52"/>
  <c r="HV835" i="52"/>
  <c r="HT835" i="52"/>
  <c r="HS835" i="52"/>
  <c r="HU835" i="52"/>
  <c r="HW835" i="52"/>
  <c r="HA101" i="52"/>
  <c r="HB101" i="52"/>
  <c r="HE101" i="52"/>
  <c r="HI101" i="52"/>
  <c r="HC101" i="52"/>
  <c r="HG101" i="52"/>
  <c r="HK101" i="52"/>
  <c r="HD101" i="52"/>
  <c r="HF101" i="52"/>
  <c r="HH101" i="52"/>
  <c r="HJ101" i="52"/>
  <c r="HQ786" i="52"/>
  <c r="HN786" i="52"/>
  <c r="HP786" i="52"/>
  <c r="HM786" i="52"/>
  <c r="HO786" i="52"/>
  <c r="FZ525" i="52"/>
  <c r="GD525" i="52"/>
  <c r="GH525" i="52"/>
  <c r="GB525" i="52"/>
  <c r="GF525" i="52"/>
  <c r="GA525" i="52"/>
  <c r="HZ525" i="52"/>
  <c r="FY525" i="52"/>
  <c r="GE525" i="52"/>
  <c r="GC525" i="52"/>
  <c r="GG525" i="52"/>
  <c r="GG270" i="52"/>
  <c r="FY270" i="52"/>
  <c r="GE270" i="52"/>
  <c r="FZ270" i="52"/>
  <c r="GC270" i="52"/>
  <c r="GD270" i="52"/>
  <c r="GF270" i="52"/>
  <c r="GH270" i="52"/>
  <c r="HZ270" i="52"/>
  <c r="GA270" i="52"/>
  <c r="GB270" i="52"/>
  <c r="GK695" i="52"/>
  <c r="GM695" i="52"/>
  <c r="GN695" i="52"/>
  <c r="GJ695" i="52"/>
  <c r="GL695" i="52"/>
  <c r="HV587" i="52"/>
  <c r="HU587" i="52"/>
  <c r="HS587" i="52"/>
  <c r="HW587" i="52"/>
  <c r="HT587" i="52"/>
  <c r="GK425" i="52"/>
  <c r="GL425" i="52"/>
  <c r="GJ425" i="52"/>
  <c r="GN425" i="52"/>
  <c r="GM425" i="52"/>
  <c r="HV848" i="52"/>
  <c r="HS848" i="52"/>
  <c r="HW848" i="52"/>
  <c r="HU848" i="52"/>
  <c r="HT848" i="52"/>
  <c r="HI774" i="52"/>
  <c r="HB774" i="52"/>
  <c r="HK774" i="52"/>
  <c r="HF774" i="52"/>
  <c r="HA774" i="52"/>
  <c r="HJ774" i="52"/>
  <c r="HG774" i="52"/>
  <c r="HC774" i="52"/>
  <c r="HH774" i="52"/>
  <c r="HE774" i="52"/>
  <c r="HD774" i="52"/>
  <c r="HZ1010" i="52"/>
  <c r="IF1010" i="52" s="1"/>
  <c r="IM219" i="52"/>
  <c r="IL219" i="52"/>
  <c r="GH735" i="52"/>
  <c r="GF735" i="52"/>
  <c r="GC735" i="52"/>
  <c r="GA735" i="52"/>
  <c r="FY735" i="52"/>
  <c r="GE735" i="52"/>
  <c r="GB735" i="52"/>
  <c r="FZ735" i="52"/>
  <c r="GG735" i="52"/>
  <c r="GD735" i="52"/>
  <c r="HZ735" i="52"/>
  <c r="HH732" i="52"/>
  <c r="HE732" i="52"/>
  <c r="HD732" i="52"/>
  <c r="HI732" i="52"/>
  <c r="HB732" i="52"/>
  <c r="HK732" i="52"/>
  <c r="HF732" i="52"/>
  <c r="HA732" i="52"/>
  <c r="HJ732" i="52"/>
  <c r="HG732" i="52"/>
  <c r="HC732" i="52"/>
  <c r="FU703" i="52"/>
  <c r="FW703" i="52" s="1"/>
  <c r="FV703" i="52"/>
  <c r="ET703" i="52"/>
  <c r="GY555" i="52"/>
  <c r="GW555" i="52"/>
  <c r="GX555" i="52"/>
  <c r="IC594" i="52"/>
  <c r="IQ594" i="52"/>
  <c r="HS1000" i="52"/>
  <c r="HW1000" i="52"/>
  <c r="HT1000" i="52"/>
  <c r="HU1000" i="52"/>
  <c r="HV1000" i="52"/>
  <c r="HY86" i="52"/>
  <c r="GS86" i="52"/>
  <c r="GQ86" i="52"/>
  <c r="GU86" i="52"/>
  <c r="GR86" i="52"/>
  <c r="GT86" i="52"/>
  <c r="GP86" i="52"/>
  <c r="GY315" i="52"/>
  <c r="GX315" i="52"/>
  <c r="GW315" i="52"/>
  <c r="GJ782" i="52"/>
  <c r="GN782" i="52"/>
  <c r="GL782" i="52"/>
  <c r="GK782" i="52"/>
  <c r="GM782" i="52"/>
  <c r="GM285" i="52"/>
  <c r="GL285" i="52"/>
  <c r="GN285" i="52"/>
  <c r="GK285" i="52"/>
  <c r="GJ285" i="52"/>
  <c r="HC789" i="52"/>
  <c r="HF789" i="52"/>
  <c r="HG789" i="52"/>
  <c r="HJ789" i="52"/>
  <c r="HK789" i="52"/>
  <c r="HE789" i="52"/>
  <c r="HA789" i="52"/>
  <c r="HI789" i="52"/>
  <c r="HD789" i="52"/>
  <c r="HH789" i="52"/>
  <c r="HB789" i="52"/>
  <c r="ET187" i="52"/>
  <c r="GA781" i="52"/>
  <c r="FY781" i="52"/>
  <c r="GE781" i="52"/>
  <c r="GC781" i="52"/>
  <c r="GB781" i="52"/>
  <c r="GG781" i="52"/>
  <c r="FZ781" i="52"/>
  <c r="GD781" i="52"/>
  <c r="GH781" i="52"/>
  <c r="GF781" i="52"/>
  <c r="HZ781" i="52"/>
  <c r="IF250" i="52"/>
  <c r="GQ486" i="52"/>
  <c r="GU486" i="52"/>
  <c r="GR486" i="52"/>
  <c r="GP486" i="52"/>
  <c r="GT486" i="52"/>
  <c r="GS486" i="52"/>
  <c r="HO430" i="52"/>
  <c r="HP430" i="52"/>
  <c r="HQ430" i="52"/>
  <c r="HN430" i="52"/>
  <c r="HM430" i="52"/>
  <c r="HU990" i="52"/>
  <c r="HS990" i="52"/>
  <c r="HW990" i="52"/>
  <c r="HT990" i="52"/>
  <c r="HV990" i="52"/>
  <c r="GN751" i="52"/>
  <c r="GM751" i="52"/>
  <c r="GJ751" i="52"/>
  <c r="GL751" i="52"/>
  <c r="GK751" i="52"/>
  <c r="IF148" i="52"/>
  <c r="FU432" i="52"/>
  <c r="FW432" i="52" s="1"/>
  <c r="FV432" i="52"/>
  <c r="ET432" i="52"/>
  <c r="FV332" i="52"/>
  <c r="FU332" i="52"/>
  <c r="GJ182" i="52"/>
  <c r="GN182" i="52"/>
  <c r="GL182" i="52"/>
  <c r="GM182" i="52"/>
  <c r="GK182" i="52"/>
  <c r="HS1051" i="52"/>
  <c r="HW1051" i="52"/>
  <c r="HT1051" i="52"/>
  <c r="HU1051" i="52"/>
  <c r="HV1051" i="52"/>
  <c r="IC194" i="52"/>
  <c r="IQ194" i="52"/>
  <c r="IJ880" i="52"/>
  <c r="ET499" i="52"/>
  <c r="GW996" i="52"/>
  <c r="GY996" i="52"/>
  <c r="GX996" i="52"/>
  <c r="GF853" i="52"/>
  <c r="FZ853" i="52"/>
  <c r="HZ853" i="52"/>
  <c r="GE853" i="52"/>
  <c r="GH853" i="52"/>
  <c r="GD853" i="52"/>
  <c r="FY853" i="52"/>
  <c r="GB853" i="52"/>
  <c r="GC853" i="52"/>
  <c r="GG853" i="52"/>
  <c r="GA853" i="52"/>
  <c r="GX846" i="52"/>
  <c r="GY846" i="52"/>
  <c r="GW846" i="52"/>
  <c r="GG419" i="52"/>
  <c r="FZ419" i="52"/>
  <c r="GB419" i="52"/>
  <c r="GD419" i="52"/>
  <c r="GH419" i="52"/>
  <c r="FY419" i="52"/>
  <c r="GE419" i="52"/>
  <c r="GA419" i="52"/>
  <c r="GC419" i="52"/>
  <c r="HZ419" i="52"/>
  <c r="GF419" i="52"/>
  <c r="GM502" i="52"/>
  <c r="GK502" i="52"/>
  <c r="GJ502" i="52"/>
  <c r="GN502" i="52"/>
  <c r="GL502" i="52"/>
  <c r="HQ624" i="52"/>
  <c r="HO624" i="52"/>
  <c r="HP624" i="52"/>
  <c r="HN624" i="52"/>
  <c r="HM624" i="52"/>
  <c r="GY940" i="52"/>
  <c r="GX940" i="52"/>
  <c r="GW940" i="52"/>
  <c r="HS462" i="52"/>
  <c r="HW462" i="52"/>
  <c r="HT462" i="52"/>
  <c r="HV462" i="52"/>
  <c r="HU462" i="52"/>
  <c r="HT886" i="52"/>
  <c r="HW886" i="52"/>
  <c r="HV886" i="52"/>
  <c r="HU886" i="52"/>
  <c r="HS886" i="52"/>
  <c r="GQ295" i="52"/>
  <c r="GP295" i="52"/>
  <c r="GU295" i="52"/>
  <c r="HY295" i="52"/>
  <c r="GR295" i="52"/>
  <c r="GS295" i="52"/>
  <c r="GT295" i="52"/>
  <c r="IK272" i="52"/>
  <c r="FU242" i="52"/>
  <c r="ET242" i="52"/>
  <c r="FV242" i="52"/>
  <c r="HH199" i="52"/>
  <c r="HA199" i="52"/>
  <c r="HD199" i="52"/>
  <c r="HE199" i="52"/>
  <c r="HB199" i="52"/>
  <c r="HI199" i="52"/>
  <c r="HJ199" i="52"/>
  <c r="HC199" i="52"/>
  <c r="HG199" i="52"/>
  <c r="HK199" i="52"/>
  <c r="HF199" i="52"/>
  <c r="HM1009" i="52"/>
  <c r="HQ1009" i="52"/>
  <c r="HP1009" i="52"/>
  <c r="HN1009" i="52"/>
  <c r="HO1009" i="52"/>
  <c r="IJ1024" i="52"/>
  <c r="HM454" i="52"/>
  <c r="HQ454" i="52"/>
  <c r="HP454" i="52"/>
  <c r="HN454" i="52"/>
  <c r="HO454" i="52"/>
  <c r="GL895" i="52"/>
  <c r="GM895" i="52"/>
  <c r="GJ895" i="52"/>
  <c r="GN895" i="52"/>
  <c r="GK895" i="52"/>
  <c r="GR764" i="52"/>
  <c r="GP764" i="52"/>
  <c r="GU764" i="52"/>
  <c r="GQ764" i="52"/>
  <c r="GS764" i="52"/>
  <c r="GT764" i="52"/>
  <c r="GM874" i="52"/>
  <c r="GJ874" i="52"/>
  <c r="GN874" i="52"/>
  <c r="GK874" i="52"/>
  <c r="GL874" i="52"/>
  <c r="GH738" i="52"/>
  <c r="GC738" i="52"/>
  <c r="GA738" i="52"/>
  <c r="FY738" i="52"/>
  <c r="GE738" i="52"/>
  <c r="GB738" i="52"/>
  <c r="FZ738" i="52"/>
  <c r="GG738" i="52"/>
  <c r="GD738" i="52"/>
  <c r="IJ974" i="52"/>
  <c r="HT662" i="52"/>
  <c r="HW662" i="52"/>
  <c r="HU662" i="52"/>
  <c r="HV662" i="52"/>
  <c r="HS662" i="52"/>
  <c r="GM1045" i="52"/>
  <c r="GJ1045" i="52"/>
  <c r="GN1045" i="52"/>
  <c r="GK1045" i="52"/>
  <c r="GL1045" i="52"/>
  <c r="FV188" i="52"/>
  <c r="FU188" i="52"/>
  <c r="FW188" i="52" s="1"/>
  <c r="HU336" i="52"/>
  <c r="HW336" i="52"/>
  <c r="HT336" i="52"/>
  <c r="HS336" i="52"/>
  <c r="HV336" i="52"/>
  <c r="HW115" i="52"/>
  <c r="HS115" i="52"/>
  <c r="HV115" i="52"/>
  <c r="HT115" i="52"/>
  <c r="HU115" i="52"/>
  <c r="GQ506" i="52"/>
  <c r="GU506" i="52"/>
  <c r="GR506" i="52"/>
  <c r="GP506" i="52"/>
  <c r="GT506" i="52"/>
  <c r="GS506" i="52"/>
  <c r="GJ746" i="52"/>
  <c r="GK746" i="52"/>
  <c r="GN746" i="52"/>
  <c r="GL746" i="52"/>
  <c r="GM746" i="52"/>
  <c r="HZ69" i="52"/>
  <c r="IF69" i="52" s="1"/>
  <c r="HD383" i="52"/>
  <c r="HH383" i="52"/>
  <c r="HB383" i="52"/>
  <c r="HF383" i="52"/>
  <c r="HJ383" i="52"/>
  <c r="HC383" i="52"/>
  <c r="HA383" i="52"/>
  <c r="HG383" i="52"/>
  <c r="HI383" i="52"/>
  <c r="HK383" i="52"/>
  <c r="HE383" i="52"/>
  <c r="GX171" i="52"/>
  <c r="GY171" i="52"/>
  <c r="GW171" i="52"/>
  <c r="AC644" i="52"/>
  <c r="GT694" i="52"/>
  <c r="GR694" i="52"/>
  <c r="GS694" i="52"/>
  <c r="GQ694" i="52"/>
  <c r="GU694" i="52"/>
  <c r="GP694" i="52"/>
  <c r="HY694" i="52"/>
  <c r="HP401" i="52"/>
  <c r="HO401" i="52"/>
  <c r="HM401" i="52"/>
  <c r="HQ401" i="52"/>
  <c r="HN401" i="52"/>
  <c r="GJ760" i="52"/>
  <c r="GL760" i="52"/>
  <c r="GK760" i="52"/>
  <c r="GN760" i="52"/>
  <c r="GM760" i="52"/>
  <c r="HJ108" i="52"/>
  <c r="HA108" i="52"/>
  <c r="HF108" i="52"/>
  <c r="HD108" i="52"/>
  <c r="HC108" i="52"/>
  <c r="HI108" i="52"/>
  <c r="HG108" i="52"/>
  <c r="HH108" i="52"/>
  <c r="HK108" i="52"/>
  <c r="HB108" i="52"/>
  <c r="HE108" i="52"/>
  <c r="AC312" i="52"/>
  <c r="GF165" i="52"/>
  <c r="HV672" i="52"/>
  <c r="HU672" i="52"/>
  <c r="HW672" i="52"/>
  <c r="HT672" i="52"/>
  <c r="HS672" i="52"/>
  <c r="GJ273" i="52"/>
  <c r="GM273" i="52"/>
  <c r="GL273" i="52"/>
  <c r="GN273" i="52"/>
  <c r="GK273" i="52"/>
  <c r="GW283" i="52"/>
  <c r="GY283" i="52"/>
  <c r="GX283" i="52"/>
  <c r="HI466" i="52"/>
  <c r="HG466" i="52"/>
  <c r="HB466" i="52"/>
  <c r="HF466" i="52"/>
  <c r="HJ466" i="52"/>
  <c r="HD466" i="52"/>
  <c r="HH466" i="52"/>
  <c r="HA466" i="52"/>
  <c r="HC466" i="52"/>
  <c r="HE466" i="52"/>
  <c r="HK466" i="52"/>
  <c r="GH899" i="52"/>
  <c r="GB899" i="52"/>
  <c r="GA899" i="52"/>
  <c r="FY899" i="52"/>
  <c r="GE899" i="52"/>
  <c r="GC899" i="52"/>
  <c r="GF899" i="52"/>
  <c r="GG899" i="52"/>
  <c r="HZ899" i="52"/>
  <c r="FZ899" i="52"/>
  <c r="GD899" i="52"/>
  <c r="HU819" i="52"/>
  <c r="HV819" i="52"/>
  <c r="HS819" i="52"/>
  <c r="HT819" i="52"/>
  <c r="HW819" i="52"/>
  <c r="GN1006" i="52"/>
  <c r="GL1006" i="52"/>
  <c r="GM1006" i="52"/>
  <c r="GJ1006" i="52"/>
  <c r="GK1006" i="52"/>
  <c r="AC750" i="52"/>
  <c r="GW1008" i="52"/>
  <c r="GY1008" i="52"/>
  <c r="GX1008" i="52"/>
  <c r="GX413" i="52"/>
  <c r="GW413" i="52"/>
  <c r="GY413" i="52"/>
  <c r="HF331" i="52"/>
  <c r="HD331" i="52"/>
  <c r="HK331" i="52"/>
  <c r="HH331" i="52"/>
  <c r="HJ331" i="52"/>
  <c r="HB331" i="52"/>
  <c r="HE331" i="52"/>
  <c r="HG331" i="52"/>
  <c r="HC331" i="52"/>
  <c r="HI331" i="52"/>
  <c r="HA331" i="52"/>
  <c r="HV517" i="52"/>
  <c r="HU517" i="52"/>
  <c r="HS517" i="52"/>
  <c r="HW517" i="52"/>
  <c r="HT517" i="52"/>
  <c r="HF651" i="52"/>
  <c r="HD651" i="52"/>
  <c r="HK651" i="52"/>
  <c r="HH651" i="52"/>
  <c r="HJ651" i="52"/>
  <c r="HB651" i="52"/>
  <c r="HE651" i="52"/>
  <c r="HG651" i="52"/>
  <c r="HC651" i="52"/>
  <c r="HI651" i="52"/>
  <c r="HA651" i="52"/>
  <c r="GQ611" i="52"/>
  <c r="GS611" i="52"/>
  <c r="GR611" i="52"/>
  <c r="GP611" i="52"/>
  <c r="GT611" i="52"/>
  <c r="GU611" i="52"/>
  <c r="HY611" i="52"/>
  <c r="GF936" i="52"/>
  <c r="HB269" i="52"/>
  <c r="HI269" i="52"/>
  <c r="HF269" i="52"/>
  <c r="HH269" i="52"/>
  <c r="HJ269" i="52"/>
  <c r="HC269" i="52"/>
  <c r="HE269" i="52"/>
  <c r="HK269" i="52"/>
  <c r="HA269" i="52"/>
  <c r="HG269" i="52"/>
  <c r="HD269" i="52"/>
  <c r="HC997" i="52"/>
  <c r="HK997" i="52"/>
  <c r="HA997" i="52"/>
  <c r="HD997" i="52"/>
  <c r="HE997" i="52"/>
  <c r="HH997" i="52"/>
  <c r="HI997" i="52"/>
  <c r="HG997" i="52"/>
  <c r="HB997" i="52"/>
  <c r="HF997" i="52"/>
  <c r="HJ997" i="52"/>
  <c r="HP810" i="52"/>
  <c r="HM810" i="52"/>
  <c r="HQ810" i="52"/>
  <c r="HN810" i="52"/>
  <c r="HO810" i="52"/>
  <c r="GQ753" i="52"/>
  <c r="GT753" i="52"/>
  <c r="GS753" i="52"/>
  <c r="HY753" i="52"/>
  <c r="GR753" i="52"/>
  <c r="GP753" i="52"/>
  <c r="GU753" i="52"/>
  <c r="GP710" i="52"/>
  <c r="GU710" i="52"/>
  <c r="GQ710" i="52"/>
  <c r="GT710" i="52"/>
  <c r="GS710" i="52"/>
  <c r="GR710" i="52"/>
  <c r="HM699" i="52"/>
  <c r="HQ699" i="52"/>
  <c r="HO699" i="52"/>
  <c r="HP699" i="52"/>
  <c r="HN699" i="52"/>
  <c r="GM973" i="52"/>
  <c r="GJ973" i="52"/>
  <c r="GN973" i="52"/>
  <c r="GL973" i="52"/>
  <c r="GK973" i="52"/>
  <c r="HZ97" i="52"/>
  <c r="IF97" i="52" s="1"/>
  <c r="GL475" i="52"/>
  <c r="GM475" i="52"/>
  <c r="GK475" i="52"/>
  <c r="GN475" i="52"/>
  <c r="GJ475" i="52"/>
  <c r="FU747" i="52"/>
  <c r="FW747" i="52" s="1"/>
  <c r="FV747" i="52"/>
  <c r="FV775" i="52"/>
  <c r="ET775" i="52"/>
  <c r="FU775" i="52"/>
  <c r="GW718" i="52"/>
  <c r="GX718" i="52"/>
  <c r="GY718" i="52"/>
  <c r="GT412" i="52"/>
  <c r="GU412" i="52"/>
  <c r="GQ412" i="52"/>
  <c r="GP412" i="52"/>
  <c r="GS412" i="52"/>
  <c r="GR412" i="52"/>
  <c r="HY412" i="52"/>
  <c r="GN458" i="52"/>
  <c r="GL458" i="52"/>
  <c r="GM458" i="52"/>
  <c r="GK458" i="52"/>
  <c r="GJ458" i="52"/>
  <c r="GJ187" i="52"/>
  <c r="GN187" i="52"/>
  <c r="GM187" i="52"/>
  <c r="GK187" i="52"/>
  <c r="GL187" i="52"/>
  <c r="FY471" i="52"/>
  <c r="GE471" i="52"/>
  <c r="GC471" i="52"/>
  <c r="GG471" i="52"/>
  <c r="FZ471" i="52"/>
  <c r="GD471" i="52"/>
  <c r="GH471" i="52"/>
  <c r="GB471" i="52"/>
  <c r="GA471" i="52"/>
  <c r="GP700" i="52"/>
  <c r="GT700" i="52"/>
  <c r="GR700" i="52"/>
  <c r="GQ700" i="52"/>
  <c r="GS700" i="52"/>
  <c r="GU700" i="52"/>
  <c r="HY700" i="52"/>
  <c r="GS839" i="52"/>
  <c r="GQ839" i="52"/>
  <c r="GU839" i="52"/>
  <c r="GP839" i="52"/>
  <c r="GT839" i="52"/>
  <c r="HY839" i="52"/>
  <c r="IF839" i="52" s="1"/>
  <c r="GR839" i="52"/>
  <c r="GK941" i="52"/>
  <c r="GJ941" i="52"/>
  <c r="GN941" i="52"/>
  <c r="GM941" i="52"/>
  <c r="GL941" i="52"/>
  <c r="HB832" i="52"/>
  <c r="HC832" i="52"/>
  <c r="HF832" i="52"/>
  <c r="HG832" i="52"/>
  <c r="HJ832" i="52"/>
  <c r="HK832" i="52"/>
  <c r="HI832" i="52"/>
  <c r="HE832" i="52"/>
  <c r="HD832" i="52"/>
  <c r="HH832" i="52"/>
  <c r="HA832" i="52"/>
  <c r="GK455" i="52"/>
  <c r="GN455" i="52"/>
  <c r="GJ455" i="52"/>
  <c r="GL455" i="52"/>
  <c r="GM455" i="52"/>
  <c r="GP299" i="52"/>
  <c r="GU299" i="52"/>
  <c r="HY299" i="52"/>
  <c r="GR299" i="52"/>
  <c r="GS299" i="52"/>
  <c r="GT299" i="52"/>
  <c r="GQ299" i="52"/>
  <c r="FY380" i="52"/>
  <c r="GG380" i="52"/>
  <c r="GA380" i="52"/>
  <c r="GC380" i="52"/>
  <c r="GE380" i="52"/>
  <c r="HZ380" i="52"/>
  <c r="GB380" i="52"/>
  <c r="GF380" i="52"/>
  <c r="FZ380" i="52"/>
  <c r="GD380" i="52"/>
  <c r="GH380" i="52"/>
  <c r="FV1012" i="52"/>
  <c r="FU1012" i="52"/>
  <c r="FW1012" i="52" s="1"/>
  <c r="HD443" i="52"/>
  <c r="HI443" i="52"/>
  <c r="HE443" i="52"/>
  <c r="HK443" i="52"/>
  <c r="HC443" i="52"/>
  <c r="HB443" i="52"/>
  <c r="HH443" i="52"/>
  <c r="HF443" i="52"/>
  <c r="HG443" i="52"/>
  <c r="HJ443" i="52"/>
  <c r="HA443" i="52"/>
  <c r="HI516" i="52"/>
  <c r="HG516" i="52"/>
  <c r="HB516" i="52"/>
  <c r="HF516" i="52"/>
  <c r="HJ516" i="52"/>
  <c r="HD516" i="52"/>
  <c r="HH516" i="52"/>
  <c r="HA516" i="52"/>
  <c r="HC516" i="52"/>
  <c r="HE516" i="52"/>
  <c r="HK516" i="52"/>
  <c r="HT531" i="52"/>
  <c r="HV531" i="52"/>
  <c r="HS531" i="52"/>
  <c r="HU531" i="52"/>
  <c r="HW531" i="52"/>
  <c r="HF190" i="52"/>
  <c r="HD190" i="52"/>
  <c r="HI190" i="52"/>
  <c r="HH190" i="52"/>
  <c r="HC190" i="52"/>
  <c r="HJ190" i="52"/>
  <c r="HG190" i="52"/>
  <c r="HE190" i="52"/>
  <c r="HK190" i="52"/>
  <c r="HB190" i="52"/>
  <c r="HA190" i="52"/>
  <c r="GR449" i="52"/>
  <c r="GQ449" i="52"/>
  <c r="GS449" i="52"/>
  <c r="GP449" i="52"/>
  <c r="GU449" i="52"/>
  <c r="GT449" i="52"/>
  <c r="HO864" i="52"/>
  <c r="HM864" i="52"/>
  <c r="HN864" i="52"/>
  <c r="HQ864" i="52"/>
  <c r="HP864" i="52"/>
  <c r="HP731" i="52"/>
  <c r="HM731" i="52"/>
  <c r="HO731" i="52"/>
  <c r="HN731" i="52"/>
  <c r="HQ731" i="52"/>
  <c r="GW514" i="52"/>
  <c r="GY514" i="52"/>
  <c r="GX514" i="52"/>
  <c r="GG916" i="52"/>
  <c r="FZ916" i="52"/>
  <c r="GD916" i="52"/>
  <c r="GA916" i="52"/>
  <c r="GH916" i="52"/>
  <c r="GC916" i="52"/>
  <c r="GE916" i="52"/>
  <c r="GB916" i="52"/>
  <c r="FY916" i="52"/>
  <c r="GF916" i="52"/>
  <c r="HZ916" i="52"/>
  <c r="IF916" i="52" s="1"/>
  <c r="HH826" i="52"/>
  <c r="HI826" i="52"/>
  <c r="HB826" i="52"/>
  <c r="HF826" i="52"/>
  <c r="HC826" i="52"/>
  <c r="HJ826" i="52"/>
  <c r="HG826" i="52"/>
  <c r="HA826" i="52"/>
  <c r="HK826" i="52"/>
  <c r="HE826" i="52"/>
  <c r="HD826" i="52"/>
  <c r="HV585" i="52"/>
  <c r="HS585" i="52"/>
  <c r="HU585" i="52"/>
  <c r="HW585" i="52"/>
  <c r="HT585" i="52"/>
  <c r="GX94" i="52"/>
  <c r="GY94" i="52"/>
  <c r="GW94" i="52"/>
  <c r="GN636" i="52"/>
  <c r="GM636" i="52"/>
  <c r="GK636" i="52"/>
  <c r="GJ636" i="52"/>
  <c r="GL636" i="52"/>
  <c r="GL514" i="52"/>
  <c r="GM514" i="52"/>
  <c r="GK514" i="52"/>
  <c r="GJ514" i="52"/>
  <c r="GN514" i="52"/>
  <c r="GY328" i="52"/>
  <c r="GW328" i="52"/>
  <c r="GX328" i="52"/>
  <c r="HM65" i="52"/>
  <c r="HQ65" i="52"/>
  <c r="HP65" i="52"/>
  <c r="HN65" i="52"/>
  <c r="HO65" i="52"/>
  <c r="HS758" i="52"/>
  <c r="HT758" i="52"/>
  <c r="HU758" i="52"/>
  <c r="HW758" i="52"/>
  <c r="HV758" i="52"/>
  <c r="HO111" i="52"/>
  <c r="HN111" i="52"/>
  <c r="HP111" i="52"/>
  <c r="HQ111" i="52"/>
  <c r="HM111" i="52"/>
  <c r="IM222" i="52"/>
  <c r="IL222" i="52"/>
  <c r="GW457" i="52"/>
  <c r="GY457" i="52"/>
  <c r="GX457" i="52"/>
  <c r="FY897" i="52"/>
  <c r="GB897" i="52"/>
  <c r="GC897" i="52"/>
  <c r="GG897" i="52"/>
  <c r="FZ897" i="52"/>
  <c r="GD897" i="52"/>
  <c r="GH897" i="52"/>
  <c r="GA897" i="52"/>
  <c r="GE897" i="52"/>
  <c r="GM446" i="52"/>
  <c r="GK446" i="52"/>
  <c r="GL446" i="52"/>
  <c r="GJ446" i="52"/>
  <c r="GN446" i="52"/>
  <c r="FV821" i="52"/>
  <c r="FU821" i="52"/>
  <c r="FW821" i="52" s="1"/>
  <c r="ET821" i="52"/>
  <c r="HN622" i="52"/>
  <c r="HP622" i="52"/>
  <c r="HO622" i="52"/>
  <c r="HM622" i="52"/>
  <c r="HQ622" i="52"/>
  <c r="HP566" i="52"/>
  <c r="HM566" i="52"/>
  <c r="HQ566" i="52"/>
  <c r="HN566" i="52"/>
  <c r="HO566" i="52"/>
  <c r="ET644" i="52"/>
  <c r="FV644" i="52"/>
  <c r="FU644" i="52"/>
  <c r="FW644" i="52" s="1"/>
  <c r="HZ315" i="52"/>
  <c r="HO441" i="52"/>
  <c r="HP441" i="52"/>
  <c r="HQ441" i="52"/>
  <c r="HN441" i="52"/>
  <c r="HM441" i="52"/>
  <c r="GM860" i="52"/>
  <c r="GJ860" i="52"/>
  <c r="GL860" i="52"/>
  <c r="GK860" i="52"/>
  <c r="GN860" i="52"/>
  <c r="IL398" i="52"/>
  <c r="IM398" i="52"/>
  <c r="GJ465" i="52"/>
  <c r="GL465" i="52"/>
  <c r="GM465" i="52"/>
  <c r="GK465" i="52"/>
  <c r="GN465" i="52"/>
  <c r="GY956" i="52"/>
  <c r="GX956" i="52"/>
  <c r="GW956" i="52"/>
  <c r="HQ351" i="52"/>
  <c r="HN351" i="52"/>
  <c r="HO351" i="52"/>
  <c r="HP351" i="52"/>
  <c r="HM351" i="52"/>
  <c r="GM1037" i="52"/>
  <c r="GJ1037" i="52"/>
  <c r="GN1037" i="52"/>
  <c r="GK1037" i="52"/>
  <c r="GL1037" i="52"/>
  <c r="IL410" i="52"/>
  <c r="IM410" i="52"/>
  <c r="GJ508" i="52"/>
  <c r="GN508" i="52"/>
  <c r="GL508" i="52"/>
  <c r="GM508" i="52"/>
  <c r="GK508" i="52"/>
  <c r="IJ227" i="52"/>
  <c r="HJ688" i="52"/>
  <c r="HG688" i="52"/>
  <c r="HA688" i="52"/>
  <c r="HI688" i="52"/>
  <c r="HD688" i="52"/>
  <c r="HK688" i="52"/>
  <c r="HH688" i="52"/>
  <c r="HE688" i="52"/>
  <c r="HB688" i="52"/>
  <c r="HC688" i="52"/>
  <c r="HF688" i="52"/>
  <c r="GG1016" i="52"/>
  <c r="FZ1016" i="52"/>
  <c r="GD1016" i="52"/>
  <c r="GH1016" i="52"/>
  <c r="GA1016" i="52"/>
  <c r="GB1016" i="52"/>
  <c r="FY1016" i="52"/>
  <c r="GE1016" i="52"/>
  <c r="GC1016" i="52"/>
  <c r="GG347" i="52"/>
  <c r="FZ347" i="52"/>
  <c r="GB347" i="52"/>
  <c r="GE347" i="52"/>
  <c r="GC347" i="52"/>
  <c r="GH347" i="52"/>
  <c r="FY347" i="52"/>
  <c r="GD347" i="52"/>
  <c r="GA347" i="52"/>
  <c r="GF347" i="52"/>
  <c r="HZ347" i="52"/>
  <c r="GR129" i="52"/>
  <c r="GU129" i="52"/>
  <c r="HY129" i="52"/>
  <c r="GP129" i="52"/>
  <c r="GT129" i="52"/>
  <c r="GS129" i="52"/>
  <c r="GQ129" i="52"/>
  <c r="AC802" i="52"/>
  <c r="GM284" i="52"/>
  <c r="GL284" i="52"/>
  <c r="GN284" i="52"/>
  <c r="GK284" i="52"/>
  <c r="GJ284" i="52"/>
  <c r="HM811" i="52"/>
  <c r="HQ811" i="52"/>
  <c r="HO811" i="52"/>
  <c r="HP811" i="52"/>
  <c r="HN811" i="52"/>
  <c r="GJ173" i="52"/>
  <c r="GN173" i="52"/>
  <c r="GL173" i="52"/>
  <c r="GM173" i="52"/>
  <c r="GK173" i="52"/>
  <c r="HC740" i="52"/>
  <c r="HH740" i="52"/>
  <c r="HK740" i="52"/>
  <c r="HD740" i="52"/>
  <c r="HI740" i="52"/>
  <c r="HB740" i="52"/>
  <c r="HE740" i="52"/>
  <c r="HF740" i="52"/>
  <c r="HA740" i="52"/>
  <c r="HJ740" i="52"/>
  <c r="HG740" i="52"/>
  <c r="HA490" i="52"/>
  <c r="HC490" i="52"/>
  <c r="HE490" i="52"/>
  <c r="HK490" i="52"/>
  <c r="HI490" i="52"/>
  <c r="HG490" i="52"/>
  <c r="HB490" i="52"/>
  <c r="HF490" i="52"/>
  <c r="HJ490" i="52"/>
  <c r="HD490" i="52"/>
  <c r="HH490" i="52"/>
  <c r="FV643" i="52"/>
  <c r="FU643" i="52"/>
  <c r="FW643" i="52" s="1"/>
  <c r="ET643" i="52"/>
  <c r="GU845" i="52"/>
  <c r="HY845" i="52"/>
  <c r="GS845" i="52"/>
  <c r="GQ845" i="52"/>
  <c r="GR845" i="52"/>
  <c r="GP845" i="52"/>
  <c r="GT845" i="52"/>
  <c r="HC86" i="52"/>
  <c r="HD86" i="52"/>
  <c r="HG86" i="52"/>
  <c r="HH86" i="52"/>
  <c r="HK86" i="52"/>
  <c r="HF86" i="52"/>
  <c r="HA86" i="52"/>
  <c r="HE86" i="52"/>
  <c r="HI86" i="52"/>
  <c r="HB86" i="52"/>
  <c r="HJ86" i="52"/>
  <c r="HE168" i="52"/>
  <c r="HJ168" i="52"/>
  <c r="HA168" i="52"/>
  <c r="HF168" i="52"/>
  <c r="HD168" i="52"/>
  <c r="HC168" i="52"/>
  <c r="HI168" i="52"/>
  <c r="HG168" i="52"/>
  <c r="HB168" i="52"/>
  <c r="HK168" i="52"/>
  <c r="HH168" i="52"/>
  <c r="HD611" i="52"/>
  <c r="HK611" i="52"/>
  <c r="HH611" i="52"/>
  <c r="HJ611" i="52"/>
  <c r="HB611" i="52"/>
  <c r="HE611" i="52"/>
  <c r="HG611" i="52"/>
  <c r="HC611" i="52"/>
  <c r="HI611" i="52"/>
  <c r="HA611" i="52"/>
  <c r="HF611" i="52"/>
  <c r="FV865" i="52"/>
  <c r="FU865" i="52"/>
  <c r="FW865" i="52" s="1"/>
  <c r="GX383" i="52"/>
  <c r="GY383" i="52"/>
  <c r="GW383" i="52"/>
  <c r="AC835" i="52"/>
  <c r="HM714" i="52"/>
  <c r="HO714" i="52"/>
  <c r="HN714" i="52"/>
  <c r="HQ714" i="52"/>
  <c r="HP714" i="52"/>
  <c r="FV950" i="52"/>
  <c r="FU950" i="52"/>
  <c r="FW950" i="52" s="1"/>
  <c r="ET950" i="52"/>
  <c r="HV124" i="52"/>
  <c r="HS124" i="52"/>
  <c r="HW124" i="52"/>
  <c r="HU124" i="52"/>
  <c r="HT124" i="52"/>
  <c r="GL247" i="52"/>
  <c r="GJ247" i="52"/>
  <c r="GN247" i="52"/>
  <c r="GK247" i="52"/>
  <c r="GM247" i="52"/>
  <c r="HM257" i="52"/>
  <c r="HQ257" i="52"/>
  <c r="HO257" i="52"/>
  <c r="HN257" i="52"/>
  <c r="HP257" i="52"/>
  <c r="GL346" i="52"/>
  <c r="GJ346" i="52"/>
  <c r="GK346" i="52"/>
  <c r="GM346" i="52"/>
  <c r="GN346" i="52"/>
  <c r="HW797" i="52"/>
  <c r="HV797" i="52"/>
  <c r="HT797" i="52"/>
  <c r="HS797" i="52"/>
  <c r="HU797" i="52"/>
  <c r="GX775" i="52"/>
  <c r="GY775" i="52"/>
  <c r="GW775" i="52"/>
  <c r="GL497" i="52"/>
  <c r="GM497" i="52"/>
  <c r="GK497" i="52"/>
  <c r="GJ497" i="52"/>
  <c r="GN497" i="52"/>
  <c r="GK563" i="52"/>
  <c r="GJ563" i="52"/>
  <c r="GL563" i="52"/>
  <c r="GN563" i="52"/>
  <c r="GM563" i="52"/>
  <c r="HZ174" i="52"/>
  <c r="IF174" i="52" s="1"/>
  <c r="FU417" i="52"/>
  <c r="FW417" i="52" s="1"/>
  <c r="FV417" i="52"/>
  <c r="ET417" i="52"/>
  <c r="GB256" i="52"/>
  <c r="FZ256" i="52"/>
  <c r="GD256" i="52"/>
  <c r="GH256" i="52"/>
  <c r="FY256" i="52"/>
  <c r="GC256" i="52"/>
  <c r="GA256" i="52"/>
  <c r="GG256" i="52"/>
  <c r="GE256" i="52"/>
  <c r="GF256" i="52"/>
  <c r="HZ256" i="52"/>
  <c r="IF256" i="52" s="1"/>
  <c r="FU301" i="52"/>
  <c r="FW301" i="52" s="1"/>
  <c r="FV301" i="52"/>
  <c r="ET301" i="52"/>
  <c r="GK723" i="52"/>
  <c r="GN723" i="52"/>
  <c r="GL723" i="52"/>
  <c r="GM723" i="52"/>
  <c r="GJ723" i="52"/>
  <c r="HK117" i="52"/>
  <c r="HB117" i="52"/>
  <c r="HE117" i="52"/>
  <c r="HJ117" i="52"/>
  <c r="HA117" i="52"/>
  <c r="HF117" i="52"/>
  <c r="HD117" i="52"/>
  <c r="HC117" i="52"/>
  <c r="HI117" i="52"/>
  <c r="HG117" i="52"/>
  <c r="HH117" i="52"/>
  <c r="GX271" i="52"/>
  <c r="GW271" i="52"/>
  <c r="GY271" i="52"/>
  <c r="GW906" i="52"/>
  <c r="GX906" i="52"/>
  <c r="GY906" i="52"/>
  <c r="AC241" i="52"/>
  <c r="HT253" i="52"/>
  <c r="HW253" i="52"/>
  <c r="HS253" i="52"/>
  <c r="HU253" i="52"/>
  <c r="HV253" i="52"/>
  <c r="HA110" i="52"/>
  <c r="HF110" i="52"/>
  <c r="HD110" i="52"/>
  <c r="HC110" i="52"/>
  <c r="HI110" i="52"/>
  <c r="HG110" i="52"/>
  <c r="HB110" i="52"/>
  <c r="HK110" i="52"/>
  <c r="HH110" i="52"/>
  <c r="HE110" i="52"/>
  <c r="HJ110" i="52"/>
  <c r="HK281" i="52"/>
  <c r="HA281" i="52"/>
  <c r="HG281" i="52"/>
  <c r="HD281" i="52"/>
  <c r="HB281" i="52"/>
  <c r="HI281" i="52"/>
  <c r="HF281" i="52"/>
  <c r="HH281" i="52"/>
  <c r="HJ281" i="52"/>
  <c r="HC281" i="52"/>
  <c r="HE281" i="52"/>
  <c r="HS652" i="52"/>
  <c r="HV652" i="52"/>
  <c r="HU652" i="52"/>
  <c r="HW652" i="52"/>
  <c r="HT652" i="52"/>
  <c r="GC722" i="52"/>
  <c r="FY722" i="52"/>
  <c r="GE722" i="52"/>
  <c r="GA722" i="52"/>
  <c r="GB722" i="52"/>
  <c r="FZ722" i="52"/>
  <c r="GG722" i="52"/>
  <c r="GD722" i="52"/>
  <c r="GH722" i="52"/>
  <c r="GF340" i="52"/>
  <c r="GM354" i="52"/>
  <c r="GN354" i="52"/>
  <c r="GL354" i="52"/>
  <c r="GJ354" i="52"/>
  <c r="GK354" i="52"/>
  <c r="HF550" i="52"/>
  <c r="HD550" i="52"/>
  <c r="HA550" i="52"/>
  <c r="HH550" i="52"/>
  <c r="HK550" i="52"/>
  <c r="HE550" i="52"/>
  <c r="HI550" i="52"/>
  <c r="HJ550" i="52"/>
  <c r="HB550" i="52"/>
  <c r="HG550" i="52"/>
  <c r="HC550" i="52"/>
  <c r="HM628" i="52"/>
  <c r="HQ628" i="52"/>
  <c r="HO628" i="52"/>
  <c r="HP628" i="52"/>
  <c r="HN628" i="52"/>
  <c r="GK671" i="52"/>
  <c r="GN671" i="52"/>
  <c r="GJ671" i="52"/>
  <c r="GM671" i="52"/>
  <c r="GL671" i="52"/>
  <c r="GX350" i="52"/>
  <c r="GW350" i="52"/>
  <c r="GY350" i="52"/>
  <c r="FZ519" i="52"/>
  <c r="GD519" i="52"/>
  <c r="GH519" i="52"/>
  <c r="GB519" i="52"/>
  <c r="GA519" i="52"/>
  <c r="FY519" i="52"/>
  <c r="GE519" i="52"/>
  <c r="GC519" i="52"/>
  <c r="GG519" i="52"/>
  <c r="FV822" i="52"/>
  <c r="FU822" i="52"/>
  <c r="FW822" i="52" s="1"/>
  <c r="ET822" i="52"/>
  <c r="ET510" i="52"/>
  <c r="GR910" i="52"/>
  <c r="GS910" i="52"/>
  <c r="GP910" i="52"/>
  <c r="GT910" i="52"/>
  <c r="GQ910" i="52"/>
  <c r="GU910" i="52"/>
  <c r="HY910" i="52"/>
  <c r="IK215" i="52"/>
  <c r="IB215" i="52"/>
  <c r="GR747" i="52"/>
  <c r="GP747" i="52"/>
  <c r="GU747" i="52"/>
  <c r="GQ747" i="52"/>
  <c r="GS747" i="52"/>
  <c r="GT747" i="52"/>
  <c r="FU898" i="52"/>
  <c r="FW898" i="52" s="1"/>
  <c r="FV898" i="52"/>
  <c r="GW772" i="52"/>
  <c r="GX772" i="52"/>
  <c r="GY772" i="52"/>
  <c r="GK612" i="52"/>
  <c r="GJ612" i="52"/>
  <c r="GL612" i="52"/>
  <c r="GN612" i="52"/>
  <c r="GM612" i="52"/>
  <c r="GP496" i="52"/>
  <c r="GT496" i="52"/>
  <c r="GS496" i="52"/>
  <c r="HY496" i="52"/>
  <c r="GQ496" i="52"/>
  <c r="GU496" i="52"/>
  <c r="GR496" i="52"/>
  <c r="HG396" i="52"/>
  <c r="HI396" i="52"/>
  <c r="HK396" i="52"/>
  <c r="HH396" i="52"/>
  <c r="HB396" i="52"/>
  <c r="HF396" i="52"/>
  <c r="HJ396" i="52"/>
  <c r="HD396" i="52"/>
  <c r="HE396" i="52"/>
  <c r="HC396" i="52"/>
  <c r="HA396" i="52"/>
  <c r="FU533" i="52"/>
  <c r="FV533" i="52"/>
  <c r="ET533" i="52"/>
  <c r="GJ824" i="52"/>
  <c r="GN824" i="52"/>
  <c r="GK824" i="52"/>
  <c r="GL824" i="52"/>
  <c r="GM824" i="52"/>
  <c r="IQ669" i="52"/>
  <c r="IC669" i="52"/>
  <c r="FV290" i="52"/>
  <c r="ET290" i="52"/>
  <c r="FU290" i="52"/>
  <c r="HY270" i="52"/>
  <c r="GR270" i="52"/>
  <c r="GS270" i="52"/>
  <c r="GT270" i="52"/>
  <c r="GQ270" i="52"/>
  <c r="GP270" i="52"/>
  <c r="GU270" i="52"/>
  <c r="GR840" i="52"/>
  <c r="GU840" i="52"/>
  <c r="GP840" i="52"/>
  <c r="GT840" i="52"/>
  <c r="GQ840" i="52"/>
  <c r="GS840" i="52"/>
  <c r="HY840" i="52"/>
  <c r="FU434" i="52"/>
  <c r="FW434" i="52" s="1"/>
  <c r="FV434" i="52"/>
  <c r="ET434" i="52"/>
  <c r="FV635" i="52"/>
  <c r="FU635" i="52"/>
  <c r="FW635" i="52" s="1"/>
  <c r="ET635" i="52"/>
  <c r="IM153" i="52"/>
  <c r="IL153" i="52"/>
  <c r="FU310" i="52"/>
  <c r="FV310" i="52"/>
  <c r="GK889" i="52"/>
  <c r="GL889" i="52"/>
  <c r="GJ889" i="52"/>
  <c r="GN889" i="52"/>
  <c r="GM889" i="52"/>
  <c r="GM712" i="52"/>
  <c r="GJ712" i="52"/>
  <c r="GK712" i="52"/>
  <c r="GL712" i="52"/>
  <c r="GN712" i="52"/>
  <c r="HG180" i="52"/>
  <c r="HB180" i="52"/>
  <c r="HK180" i="52"/>
  <c r="HH180" i="52"/>
  <c r="HE180" i="52"/>
  <c r="HJ180" i="52"/>
  <c r="HA180" i="52"/>
  <c r="HF180" i="52"/>
  <c r="HD180" i="52"/>
  <c r="HC180" i="52"/>
  <c r="HI180" i="52"/>
  <c r="GP424" i="52"/>
  <c r="GU424" i="52"/>
  <c r="GT424" i="52"/>
  <c r="GR424" i="52"/>
  <c r="GQ424" i="52"/>
  <c r="GS424" i="52"/>
  <c r="HY424" i="52"/>
  <c r="IF424" i="52" s="1"/>
  <c r="GB231" i="52"/>
  <c r="FZ231" i="52"/>
  <c r="GD231" i="52"/>
  <c r="GH231" i="52"/>
  <c r="GC231" i="52"/>
  <c r="GG231" i="52"/>
  <c r="GA231" i="52"/>
  <c r="FY231" i="52"/>
  <c r="GE231" i="52"/>
  <c r="GF231" i="52"/>
  <c r="HZ231" i="52"/>
  <c r="HJ452" i="52"/>
  <c r="HD452" i="52"/>
  <c r="HH452" i="52"/>
  <c r="HA452" i="52"/>
  <c r="HC452" i="52"/>
  <c r="HE452" i="52"/>
  <c r="HK452" i="52"/>
  <c r="HI452" i="52"/>
  <c r="HG452" i="52"/>
  <c r="HB452" i="52"/>
  <c r="HF452" i="52"/>
  <c r="IK958" i="52"/>
  <c r="IB958" i="52"/>
  <c r="GQ404" i="52"/>
  <c r="GP404" i="52"/>
  <c r="GS404" i="52"/>
  <c r="GR404" i="52"/>
  <c r="GT404" i="52"/>
  <c r="GU404" i="52"/>
  <c r="HY404" i="52"/>
  <c r="HE271" i="52"/>
  <c r="HK271" i="52"/>
  <c r="HA271" i="52"/>
  <c r="HG271" i="52"/>
  <c r="HD271" i="52"/>
  <c r="HB271" i="52"/>
  <c r="HI271" i="52"/>
  <c r="HF271" i="52"/>
  <c r="HH271" i="52"/>
  <c r="HJ271" i="52"/>
  <c r="HC271" i="52"/>
  <c r="GY786" i="52"/>
  <c r="GW786" i="52"/>
  <c r="GX786" i="52"/>
  <c r="GG850" i="52"/>
  <c r="GE850" i="52"/>
  <c r="GD850" i="52"/>
  <c r="GH850" i="52"/>
  <c r="GA850" i="52"/>
  <c r="GB850" i="52"/>
  <c r="FZ850" i="52"/>
  <c r="FY850" i="52"/>
  <c r="HZ850" i="52"/>
  <c r="GC850" i="52"/>
  <c r="GF850" i="52"/>
  <c r="HW162" i="52"/>
  <c r="HS162" i="52"/>
  <c r="HV162" i="52"/>
  <c r="HT162" i="52"/>
  <c r="HU162" i="52"/>
  <c r="HT470" i="52"/>
  <c r="HV470" i="52"/>
  <c r="HU470" i="52"/>
  <c r="HS470" i="52"/>
  <c r="HW470" i="52"/>
  <c r="HS67" i="52"/>
  <c r="HW67" i="52"/>
  <c r="HT67" i="52"/>
  <c r="HV67" i="52"/>
  <c r="HU67" i="52"/>
  <c r="GQ971" i="52"/>
  <c r="GP971" i="52"/>
  <c r="GR971" i="52"/>
  <c r="GS971" i="52"/>
  <c r="GT971" i="52"/>
  <c r="GU971" i="52"/>
  <c r="HY971" i="52"/>
  <c r="IF971" i="52" s="1"/>
  <c r="HZ512" i="52"/>
  <c r="HW881" i="52"/>
  <c r="HU881" i="52"/>
  <c r="HT881" i="52"/>
  <c r="HV881" i="52"/>
  <c r="HS881" i="52"/>
  <c r="FY440" i="52"/>
  <c r="GE440" i="52"/>
  <c r="GA440" i="52"/>
  <c r="GC440" i="52"/>
  <c r="GB440" i="52"/>
  <c r="FZ440" i="52"/>
  <c r="GG440" i="52"/>
  <c r="GD440" i="52"/>
  <c r="GH440" i="52"/>
  <c r="HZ440" i="52"/>
  <c r="GF440" i="52"/>
  <c r="GA845" i="52"/>
  <c r="GB845" i="52"/>
  <c r="GE845" i="52"/>
  <c r="HZ845" i="52"/>
  <c r="FY845" i="52"/>
  <c r="GF845" i="52"/>
  <c r="GD845" i="52"/>
  <c r="FZ845" i="52"/>
  <c r="GC845" i="52"/>
  <c r="GG845" i="52"/>
  <c r="GH845" i="52"/>
  <c r="GQ981" i="52"/>
  <c r="GU981" i="52"/>
  <c r="GR981" i="52"/>
  <c r="GP981" i="52"/>
  <c r="GT981" i="52"/>
  <c r="GS981" i="52"/>
  <c r="GR807" i="52"/>
  <c r="GS807" i="52"/>
  <c r="GP807" i="52"/>
  <c r="GT807" i="52"/>
  <c r="GU807" i="52"/>
  <c r="GQ807" i="52"/>
  <c r="HY807" i="52"/>
  <c r="GG868" i="52"/>
  <c r="GA868" i="52"/>
  <c r="GE868" i="52"/>
  <c r="FZ868" i="52"/>
  <c r="GH868" i="52"/>
  <c r="GB868" i="52"/>
  <c r="GD868" i="52"/>
  <c r="FY868" i="52"/>
  <c r="GF868" i="52"/>
  <c r="GC868" i="52"/>
  <c r="HZ868" i="52"/>
  <c r="GW967" i="52"/>
  <c r="GX967" i="52"/>
  <c r="GY967" i="52"/>
  <c r="HV659" i="52"/>
  <c r="HT659" i="52"/>
  <c r="HU659" i="52"/>
  <c r="HS659" i="52"/>
  <c r="HW659" i="52"/>
  <c r="HB303" i="52"/>
  <c r="HI303" i="52"/>
  <c r="HF303" i="52"/>
  <c r="HH303" i="52"/>
  <c r="HJ303" i="52"/>
  <c r="HC303" i="52"/>
  <c r="HE303" i="52"/>
  <c r="HK303" i="52"/>
  <c r="HA303" i="52"/>
  <c r="HG303" i="52"/>
  <c r="HD303" i="52"/>
  <c r="HJ306" i="52"/>
  <c r="HD306" i="52"/>
  <c r="HH306" i="52"/>
  <c r="HA306" i="52"/>
  <c r="HC306" i="52"/>
  <c r="HE306" i="52"/>
  <c r="HK306" i="52"/>
  <c r="HI306" i="52"/>
  <c r="HG306" i="52"/>
  <c r="HB306" i="52"/>
  <c r="HF306" i="52"/>
  <c r="AC634" i="52"/>
  <c r="GM486" i="52"/>
  <c r="GK486" i="52"/>
  <c r="GJ486" i="52"/>
  <c r="GN486" i="52"/>
  <c r="GL486" i="52"/>
  <c r="HO800" i="52"/>
  <c r="HP800" i="52"/>
  <c r="HM800" i="52"/>
  <c r="HQ800" i="52"/>
  <c r="HN800" i="52"/>
  <c r="HP186" i="52"/>
  <c r="HM186" i="52"/>
  <c r="HO186" i="52"/>
  <c r="HQ186" i="52"/>
  <c r="HN186" i="52"/>
  <c r="GJ689" i="52"/>
  <c r="GL689" i="52"/>
  <c r="GK689" i="52"/>
  <c r="GM689" i="52"/>
  <c r="GN689" i="52"/>
  <c r="GW734" i="52"/>
  <c r="GX734" i="52"/>
  <c r="GY734" i="52"/>
  <c r="HE882" i="52"/>
  <c r="HI882" i="52"/>
  <c r="HC882" i="52"/>
  <c r="HG882" i="52"/>
  <c r="HK882" i="52"/>
  <c r="HD882" i="52"/>
  <c r="HF882" i="52"/>
  <c r="HH882" i="52"/>
  <c r="HB882" i="52"/>
  <c r="HA882" i="52"/>
  <c r="HJ882" i="52"/>
  <c r="GU793" i="52"/>
  <c r="GP793" i="52"/>
  <c r="GT793" i="52"/>
  <c r="GQ793" i="52"/>
  <c r="GR793" i="52"/>
  <c r="GS793" i="52"/>
  <c r="HY793" i="52"/>
  <c r="GN344" i="52"/>
  <c r="GM344" i="52"/>
  <c r="GK344" i="52"/>
  <c r="GJ344" i="52"/>
  <c r="GL344" i="52"/>
  <c r="HH603" i="52"/>
  <c r="HK603" i="52"/>
  <c r="HC603" i="52"/>
  <c r="HE603" i="52"/>
  <c r="HI603" i="52"/>
  <c r="HA603" i="52"/>
  <c r="HG603" i="52"/>
  <c r="HB603" i="52"/>
  <c r="HJ603" i="52"/>
  <c r="HD603" i="52"/>
  <c r="HF603" i="52"/>
  <c r="GX781" i="52"/>
  <c r="GY781" i="52"/>
  <c r="GW781" i="52"/>
  <c r="GH283" i="52"/>
  <c r="HZ283" i="52"/>
  <c r="GA283" i="52"/>
  <c r="GB283" i="52"/>
  <c r="GG283" i="52"/>
  <c r="FY283" i="52"/>
  <c r="GE283" i="52"/>
  <c r="FZ283" i="52"/>
  <c r="GC283" i="52"/>
  <c r="GD283" i="52"/>
  <c r="GF283" i="52"/>
  <c r="GB729" i="52"/>
  <c r="GG729" i="52"/>
  <c r="FZ729" i="52"/>
  <c r="GA729" i="52"/>
  <c r="GD729" i="52"/>
  <c r="GH729" i="52"/>
  <c r="GC729" i="52"/>
  <c r="FY729" i="52"/>
  <c r="GE729" i="52"/>
  <c r="GL488" i="52"/>
  <c r="GM488" i="52"/>
  <c r="GK488" i="52"/>
  <c r="GJ488" i="52"/>
  <c r="GN488" i="52"/>
  <c r="GN846" i="52"/>
  <c r="GK846" i="52"/>
  <c r="GL846" i="52"/>
  <c r="GJ846" i="52"/>
  <c r="GM846" i="52"/>
  <c r="HO280" i="52"/>
  <c r="HQ280" i="52"/>
  <c r="HM280" i="52"/>
  <c r="HP280" i="52"/>
  <c r="HN280" i="52"/>
  <c r="FY756" i="52"/>
  <c r="GE756" i="52"/>
  <c r="GA756" i="52"/>
  <c r="GB756" i="52"/>
  <c r="FZ756" i="52"/>
  <c r="GG756" i="52"/>
  <c r="GD756" i="52"/>
  <c r="GH756" i="52"/>
  <c r="GC756" i="52"/>
  <c r="GR471" i="52"/>
  <c r="GP471" i="52"/>
  <c r="GT471" i="52"/>
  <c r="GS471" i="52"/>
  <c r="GQ471" i="52"/>
  <c r="GU471" i="52"/>
  <c r="GW279" i="52"/>
  <c r="GY279" i="52"/>
  <c r="GX279" i="52"/>
  <c r="IL246" i="52"/>
  <c r="IM246" i="52"/>
  <c r="GW475" i="52"/>
  <c r="GY475" i="52"/>
  <c r="GX475" i="52"/>
  <c r="GX406" i="52"/>
  <c r="GW406" i="52"/>
  <c r="GY406" i="52"/>
  <c r="HT778" i="52"/>
  <c r="HU778" i="52"/>
  <c r="HV778" i="52"/>
  <c r="HW778" i="52"/>
  <c r="HS778" i="52"/>
  <c r="IM151" i="52"/>
  <c r="IL151" i="52"/>
  <c r="HH361" i="52"/>
  <c r="HB361" i="52"/>
  <c r="HF361" i="52"/>
  <c r="HJ361" i="52"/>
  <c r="HC361" i="52"/>
  <c r="HA361" i="52"/>
  <c r="HG361" i="52"/>
  <c r="HI361" i="52"/>
  <c r="HK361" i="52"/>
  <c r="HE361" i="52"/>
  <c r="HD361" i="52"/>
  <c r="FZ682" i="52"/>
  <c r="GE682" i="52"/>
  <c r="FY682" i="52"/>
  <c r="GB682" i="52"/>
  <c r="GD682" i="52"/>
  <c r="GA682" i="52"/>
  <c r="HZ682" i="52"/>
  <c r="GG682" i="52"/>
  <c r="GF682" i="52"/>
  <c r="GC682" i="52"/>
  <c r="GH682" i="52"/>
  <c r="GE421" i="52"/>
  <c r="GA421" i="52"/>
  <c r="GC421" i="52"/>
  <c r="GB421" i="52"/>
  <c r="FZ421" i="52"/>
  <c r="GG421" i="52"/>
  <c r="GD421" i="52"/>
  <c r="GH421" i="52"/>
  <c r="FY421" i="52"/>
  <c r="GF421" i="52"/>
  <c r="HZ421" i="52"/>
  <c r="GT117" i="52"/>
  <c r="GQ117" i="52"/>
  <c r="GP117" i="52"/>
  <c r="GU117" i="52"/>
  <c r="GS117" i="52"/>
  <c r="GR117" i="52"/>
  <c r="HY117" i="52"/>
  <c r="HW906" i="52"/>
  <c r="HT906" i="52"/>
  <c r="HU906" i="52"/>
  <c r="HV906" i="52"/>
  <c r="HS906" i="52"/>
  <c r="GA994" i="52"/>
  <c r="GB994" i="52"/>
  <c r="FY994" i="52"/>
  <c r="GE994" i="52"/>
  <c r="GC994" i="52"/>
  <c r="GG994" i="52"/>
  <c r="FZ994" i="52"/>
  <c r="GD994" i="52"/>
  <c r="GH994" i="52"/>
  <c r="HP664" i="52"/>
  <c r="HN664" i="52"/>
  <c r="HM664" i="52"/>
  <c r="HQ664" i="52"/>
  <c r="HO664" i="52"/>
  <c r="HT831" i="52"/>
  <c r="HS831" i="52"/>
  <c r="HU831" i="52"/>
  <c r="HW831" i="52"/>
  <c r="HV831" i="52"/>
  <c r="GW762" i="52"/>
  <c r="GX762" i="52"/>
  <c r="GY762" i="52"/>
  <c r="HB249" i="52"/>
  <c r="HF249" i="52"/>
  <c r="HJ249" i="52"/>
  <c r="HC249" i="52"/>
  <c r="HE249" i="52"/>
  <c r="HG249" i="52"/>
  <c r="HI249" i="52"/>
  <c r="HK249" i="52"/>
  <c r="HA249" i="52"/>
  <c r="HD249" i="52"/>
  <c r="HH249" i="52"/>
  <c r="FV170" i="52"/>
  <c r="FU170" i="52"/>
  <c r="FW170" i="52" s="1"/>
  <c r="HM765" i="52"/>
  <c r="HO765" i="52"/>
  <c r="HN765" i="52"/>
  <c r="HQ765" i="52"/>
  <c r="HP765" i="52"/>
  <c r="GP550" i="52"/>
  <c r="GT550" i="52"/>
  <c r="GR550" i="52"/>
  <c r="GU550" i="52"/>
  <c r="GQ550" i="52"/>
  <c r="GS550" i="52"/>
  <c r="HY550" i="52"/>
  <c r="GN505" i="52"/>
  <c r="GL505" i="52"/>
  <c r="GM505" i="52"/>
  <c r="GK505" i="52"/>
  <c r="GJ505" i="52"/>
  <c r="FV356" i="52"/>
  <c r="FU356" i="52"/>
  <c r="FW356" i="52" s="1"/>
  <c r="GU463" i="52"/>
  <c r="GR463" i="52"/>
  <c r="GP463" i="52"/>
  <c r="GT463" i="52"/>
  <c r="GS463" i="52"/>
  <c r="HY463" i="52"/>
  <c r="GQ463" i="52"/>
  <c r="FY742" i="52"/>
  <c r="GE742" i="52"/>
  <c r="GA742" i="52"/>
  <c r="GB742" i="52"/>
  <c r="FZ742" i="52"/>
  <c r="GG742" i="52"/>
  <c r="GD742" i="52"/>
  <c r="GH742" i="52"/>
  <c r="GC742" i="52"/>
  <c r="GN806" i="52"/>
  <c r="GK806" i="52"/>
  <c r="GM806" i="52"/>
  <c r="GL806" i="52"/>
  <c r="GJ806" i="52"/>
  <c r="GL478" i="52"/>
  <c r="GM478" i="52"/>
  <c r="GK478" i="52"/>
  <c r="GJ478" i="52"/>
  <c r="GN478" i="52"/>
  <c r="HG122" i="52"/>
  <c r="HK122" i="52"/>
  <c r="HD122" i="52"/>
  <c r="HJ122" i="52"/>
  <c r="HH122" i="52"/>
  <c r="HF122" i="52"/>
  <c r="HA122" i="52"/>
  <c r="HB122" i="52"/>
  <c r="HE122" i="52"/>
  <c r="HI122" i="52"/>
  <c r="HC122" i="52"/>
  <c r="GY676" i="52"/>
  <c r="GW676" i="52"/>
  <c r="GX676" i="52"/>
  <c r="HE510" i="52"/>
  <c r="HK510" i="52"/>
  <c r="HI510" i="52"/>
  <c r="HG510" i="52"/>
  <c r="HB510" i="52"/>
  <c r="HF510" i="52"/>
  <c r="HJ510" i="52"/>
  <c r="HD510" i="52"/>
  <c r="HH510" i="52"/>
  <c r="HA510" i="52"/>
  <c r="HC510" i="52"/>
  <c r="GY869" i="52"/>
  <c r="GX869" i="52"/>
  <c r="GW869" i="52"/>
  <c r="HP128" i="52"/>
  <c r="HO128" i="52"/>
  <c r="HN128" i="52"/>
  <c r="HM128" i="52"/>
  <c r="HQ128" i="52"/>
  <c r="FV656" i="52"/>
  <c r="FU656" i="52"/>
  <c r="FW656" i="52" s="1"/>
  <c r="GR1035" i="52"/>
  <c r="GS1035" i="52"/>
  <c r="GP1035" i="52"/>
  <c r="GT1035" i="52"/>
  <c r="GQ1035" i="52"/>
  <c r="GU1035" i="52"/>
  <c r="HY1035" i="52"/>
  <c r="IB843" i="52"/>
  <c r="IK843" i="52"/>
  <c r="HQ788" i="52"/>
  <c r="HO788" i="52"/>
  <c r="HN788" i="52"/>
  <c r="HP788" i="52"/>
  <c r="HM788" i="52"/>
  <c r="GA291" i="52"/>
  <c r="GB291" i="52"/>
  <c r="GG291" i="52"/>
  <c r="FY291" i="52"/>
  <c r="GE291" i="52"/>
  <c r="FZ291" i="52"/>
  <c r="GC291" i="52"/>
  <c r="GD291" i="52"/>
  <c r="HZ291" i="52"/>
  <c r="GH291" i="52"/>
  <c r="GF291" i="52"/>
  <c r="HV913" i="52"/>
  <c r="HW913" i="52"/>
  <c r="HS913" i="52"/>
  <c r="HT913" i="52"/>
  <c r="HU913" i="52"/>
  <c r="IB155" i="52"/>
  <c r="IK155" i="52"/>
  <c r="FV1020" i="52"/>
  <c r="ET1020" i="52"/>
  <c r="FU1020" i="52"/>
  <c r="FW1020" i="52" s="1"/>
  <c r="GE956" i="52"/>
  <c r="GC956" i="52"/>
  <c r="GD956" i="52"/>
  <c r="GG956" i="52"/>
  <c r="GH956" i="52"/>
  <c r="FZ956" i="52"/>
  <c r="GB956" i="52"/>
  <c r="FY956" i="52"/>
  <c r="GA956" i="52"/>
  <c r="HZ956" i="52"/>
  <c r="GF956" i="52"/>
  <c r="HN998" i="52"/>
  <c r="HO998" i="52"/>
  <c r="HM998" i="52"/>
  <c r="HQ998" i="52"/>
  <c r="HP998" i="52"/>
  <c r="HF1021" i="52"/>
  <c r="HK1021" i="52"/>
  <c r="HB1021" i="52"/>
  <c r="HG1021" i="52"/>
  <c r="HD1021" i="52"/>
  <c r="HA1021" i="52"/>
  <c r="HJ1021" i="52"/>
  <c r="HE1021" i="52"/>
  <c r="HC1021" i="52"/>
  <c r="HI1021" i="52"/>
  <c r="HH1021" i="52"/>
  <c r="HQ755" i="52"/>
  <c r="HO755" i="52"/>
  <c r="HN755" i="52"/>
  <c r="HP755" i="52"/>
  <c r="HM755" i="52"/>
  <c r="HJ557" i="52"/>
  <c r="HD557" i="52"/>
  <c r="HB557" i="52"/>
  <c r="HH557" i="52"/>
  <c r="HG557" i="52"/>
  <c r="HC557" i="52"/>
  <c r="HE557" i="52"/>
  <c r="HI557" i="52"/>
  <c r="HA557" i="52"/>
  <c r="HF557" i="52"/>
  <c r="HK557" i="52"/>
  <c r="HW792" i="52"/>
  <c r="HT792" i="52"/>
  <c r="HS792" i="52"/>
  <c r="HU792" i="52"/>
  <c r="HV792" i="52"/>
  <c r="GH319" i="52"/>
  <c r="GB319" i="52"/>
  <c r="GE319" i="52"/>
  <c r="FY319" i="52"/>
  <c r="GA319" i="52"/>
  <c r="GC319" i="52"/>
  <c r="GG319" i="52"/>
  <c r="FZ319" i="52"/>
  <c r="GD319" i="52"/>
  <c r="FY433" i="52"/>
  <c r="GE433" i="52"/>
  <c r="GA433" i="52"/>
  <c r="GC433" i="52"/>
  <c r="GF433" i="52"/>
  <c r="GB433" i="52"/>
  <c r="HZ433" i="52"/>
  <c r="FZ433" i="52"/>
  <c r="GG433" i="52"/>
  <c r="GD433" i="52"/>
  <c r="GH433" i="52"/>
  <c r="GW265" i="52"/>
  <c r="GY265" i="52"/>
  <c r="GX265" i="52"/>
  <c r="HK112" i="52"/>
  <c r="HB112" i="52"/>
  <c r="HE112" i="52"/>
  <c r="HJ112" i="52"/>
  <c r="HA112" i="52"/>
  <c r="HF112" i="52"/>
  <c r="HD112" i="52"/>
  <c r="HC112" i="52"/>
  <c r="HI112" i="52"/>
  <c r="HG112" i="52"/>
  <c r="HH112" i="52"/>
  <c r="GH630" i="52"/>
  <c r="FZ630" i="52"/>
  <c r="GE630" i="52"/>
  <c r="FY630" i="52"/>
  <c r="GB630" i="52"/>
  <c r="GD630" i="52"/>
  <c r="GA630" i="52"/>
  <c r="HZ630" i="52"/>
  <c r="GG630" i="52"/>
  <c r="GF630" i="52"/>
  <c r="GC630" i="52"/>
  <c r="FY399" i="52"/>
  <c r="GA399" i="52"/>
  <c r="GG399" i="52"/>
  <c r="GE399" i="52"/>
  <c r="GF399" i="52"/>
  <c r="FZ399" i="52"/>
  <c r="HZ399" i="52"/>
  <c r="GD399" i="52"/>
  <c r="GH399" i="52"/>
  <c r="GC399" i="52"/>
  <c r="GB399" i="52"/>
  <c r="HN80" i="52"/>
  <c r="HP80" i="52"/>
  <c r="HO80" i="52"/>
  <c r="HM80" i="52"/>
  <c r="HQ80" i="52"/>
  <c r="GU861" i="52"/>
  <c r="GP861" i="52"/>
  <c r="GT861" i="52"/>
  <c r="GS861" i="52"/>
  <c r="GR861" i="52"/>
  <c r="HY861" i="52"/>
  <c r="GQ861" i="52"/>
  <c r="FZ295" i="52"/>
  <c r="GC295" i="52"/>
  <c r="GD295" i="52"/>
  <c r="GF295" i="52"/>
  <c r="GH295" i="52"/>
  <c r="HZ295" i="52"/>
  <c r="GA295" i="52"/>
  <c r="GB295" i="52"/>
  <c r="GG295" i="52"/>
  <c r="FY295" i="52"/>
  <c r="GE295" i="52"/>
  <c r="FV888" i="52"/>
  <c r="FU888" i="52"/>
  <c r="IB157" i="52"/>
  <c r="IK157" i="52"/>
  <c r="HC260" i="52"/>
  <c r="HI260" i="52"/>
  <c r="HG260" i="52"/>
  <c r="HE260" i="52"/>
  <c r="HK260" i="52"/>
  <c r="HA260" i="52"/>
  <c r="HD260" i="52"/>
  <c r="HH260" i="52"/>
  <c r="HB260" i="52"/>
  <c r="HF260" i="52"/>
  <c r="HJ260" i="52"/>
  <c r="HT1013" i="52"/>
  <c r="HU1013" i="52"/>
  <c r="HV1013" i="52"/>
  <c r="HS1013" i="52"/>
  <c r="HW1013" i="52"/>
  <c r="HT616" i="52"/>
  <c r="HS616" i="52"/>
  <c r="HV616" i="52"/>
  <c r="HU616" i="52"/>
  <c r="HW616" i="52"/>
  <c r="GM343" i="52"/>
  <c r="GL343" i="52"/>
  <c r="GK343" i="52"/>
  <c r="GN343" i="52"/>
  <c r="GJ343" i="52"/>
  <c r="HN770" i="52"/>
  <c r="HQ770" i="52"/>
  <c r="HP770" i="52"/>
  <c r="HM770" i="52"/>
  <c r="HO770" i="52"/>
  <c r="HS936" i="52"/>
  <c r="HW936" i="52"/>
  <c r="HU936" i="52"/>
  <c r="HT936" i="52"/>
  <c r="HV936" i="52"/>
  <c r="GT439" i="52"/>
  <c r="GR439" i="52"/>
  <c r="GQ439" i="52"/>
  <c r="GS439" i="52"/>
  <c r="GP439" i="52"/>
  <c r="GU439" i="52"/>
  <c r="GG389" i="52"/>
  <c r="GA389" i="52"/>
  <c r="FY389" i="52"/>
  <c r="GE389" i="52"/>
  <c r="GF389" i="52"/>
  <c r="GB389" i="52"/>
  <c r="HZ389" i="52"/>
  <c r="FZ389" i="52"/>
  <c r="GD389" i="52"/>
  <c r="GH389" i="52"/>
  <c r="GC389" i="52"/>
  <c r="GC759" i="52"/>
  <c r="FY759" i="52"/>
  <c r="GE759" i="52"/>
  <c r="GB759" i="52"/>
  <c r="GG759" i="52"/>
  <c r="FZ759" i="52"/>
  <c r="GA759" i="52"/>
  <c r="GD759" i="52"/>
  <c r="GF759" i="52"/>
  <c r="GH759" i="52"/>
  <c r="HZ759" i="52"/>
  <c r="IB205" i="52"/>
  <c r="IK205" i="52"/>
  <c r="HM745" i="52"/>
  <c r="HO745" i="52"/>
  <c r="HN745" i="52"/>
  <c r="HP745" i="52"/>
  <c r="HQ745" i="52"/>
  <c r="GU62" i="52"/>
  <c r="GR62" i="52"/>
  <c r="GS62" i="52"/>
  <c r="GP62" i="52"/>
  <c r="GT62" i="52"/>
  <c r="HY62" i="52"/>
  <c r="GQ62" i="52"/>
  <c r="GB798" i="52"/>
  <c r="GC798" i="52"/>
  <c r="FZ798" i="52"/>
  <c r="GD798" i="52"/>
  <c r="GH798" i="52"/>
  <c r="GA798" i="52"/>
  <c r="FY798" i="52"/>
  <c r="GE798" i="52"/>
  <c r="GG798" i="52"/>
  <c r="HZ798" i="52"/>
  <c r="GF798" i="52"/>
  <c r="HZ344" i="52"/>
  <c r="IF344" i="52" s="1"/>
  <c r="GM181" i="52"/>
  <c r="GK181" i="52"/>
  <c r="GJ181" i="52"/>
  <c r="GN181" i="52"/>
  <c r="GL181" i="52"/>
  <c r="GJ400" i="52"/>
  <c r="GN400" i="52"/>
  <c r="GM400" i="52"/>
  <c r="GK400" i="52"/>
  <c r="GL400" i="52"/>
  <c r="GF998" i="52"/>
  <c r="HO299" i="52"/>
  <c r="HQ299" i="52"/>
  <c r="HM299" i="52"/>
  <c r="HP299" i="52"/>
  <c r="HN299" i="52"/>
  <c r="GK757" i="52"/>
  <c r="GN757" i="52"/>
  <c r="GM757" i="52"/>
  <c r="GJ757" i="52"/>
  <c r="GL757" i="52"/>
  <c r="HO279" i="52"/>
  <c r="HQ279" i="52"/>
  <c r="HM279" i="52"/>
  <c r="HP279" i="52"/>
  <c r="HN279" i="52"/>
  <c r="HZ888" i="52"/>
  <c r="IF888" i="52" s="1"/>
  <c r="GY574" i="52"/>
  <c r="GX574" i="52"/>
  <c r="GW574" i="52"/>
  <c r="HN305" i="52"/>
  <c r="HO305" i="52"/>
  <c r="HM305" i="52"/>
  <c r="HQ305" i="52"/>
  <c r="HP305" i="52"/>
  <c r="GJ251" i="52"/>
  <c r="GN251" i="52"/>
  <c r="GK251" i="52"/>
  <c r="GM251" i="52"/>
  <c r="GL251" i="52"/>
  <c r="GW733" i="52"/>
  <c r="GY733" i="52"/>
  <c r="GX733" i="52"/>
  <c r="HW702" i="52"/>
  <c r="HV702" i="52"/>
  <c r="HT702" i="52"/>
  <c r="HS702" i="52"/>
  <c r="HU702" i="52"/>
  <c r="GD496" i="52"/>
  <c r="GH496" i="52"/>
  <c r="GB496" i="52"/>
  <c r="GA496" i="52"/>
  <c r="FY496" i="52"/>
  <c r="GE496" i="52"/>
  <c r="GC496" i="52"/>
  <c r="GG496" i="52"/>
  <c r="FZ496" i="52"/>
  <c r="GF496" i="52"/>
  <c r="HZ496" i="52"/>
  <c r="HU243" i="52"/>
  <c r="HV243" i="52"/>
  <c r="HT243" i="52"/>
  <c r="HS243" i="52"/>
  <c r="HW243" i="52"/>
  <c r="IB784" i="52"/>
  <c r="IK784" i="52"/>
  <c r="ET123" i="52"/>
  <c r="FV123" i="52"/>
  <c r="FU123" i="52"/>
  <c r="FW123" i="52" s="1"/>
  <c r="GF803" i="52"/>
  <c r="GC803" i="52"/>
  <c r="GB803" i="52"/>
  <c r="GG803" i="52"/>
  <c r="FZ803" i="52"/>
  <c r="GD803" i="52"/>
  <c r="GH803" i="52"/>
  <c r="GA803" i="52"/>
  <c r="FY803" i="52"/>
  <c r="GE803" i="52"/>
  <c r="HZ803" i="52"/>
  <c r="GW311" i="52"/>
  <c r="GY311" i="52"/>
  <c r="GX311" i="52"/>
  <c r="FU196" i="52"/>
  <c r="FW196" i="52" s="1"/>
  <c r="ET196" i="52"/>
  <c r="FV196" i="52"/>
  <c r="GE720" i="52"/>
  <c r="GB720" i="52"/>
  <c r="FZ720" i="52"/>
  <c r="GG720" i="52"/>
  <c r="GD720" i="52"/>
  <c r="GH720" i="52"/>
  <c r="GC720" i="52"/>
  <c r="GA720" i="52"/>
  <c r="FY720" i="52"/>
  <c r="GW994" i="52"/>
  <c r="GY994" i="52"/>
  <c r="GX994" i="52"/>
  <c r="GW1037" i="52"/>
  <c r="GX1037" i="52"/>
  <c r="GY1037" i="52"/>
  <c r="HO964" i="52"/>
  <c r="HP964" i="52"/>
  <c r="HM964" i="52"/>
  <c r="HQ964" i="52"/>
  <c r="HN964" i="52"/>
  <c r="HN807" i="52"/>
  <c r="HP807" i="52"/>
  <c r="HM807" i="52"/>
  <c r="HQ807" i="52"/>
  <c r="HO807" i="52"/>
  <c r="FV960" i="52"/>
  <c r="FU960" i="52"/>
  <c r="FW960" i="52" s="1"/>
  <c r="ET960" i="52"/>
  <c r="HC787" i="52"/>
  <c r="HF787" i="52"/>
  <c r="HG787" i="52"/>
  <c r="HJ787" i="52"/>
  <c r="HK787" i="52"/>
  <c r="HE787" i="52"/>
  <c r="HI787" i="52"/>
  <c r="HD787" i="52"/>
  <c r="HH787" i="52"/>
  <c r="HA787" i="52"/>
  <c r="HB787" i="52"/>
  <c r="HG176" i="52"/>
  <c r="HB176" i="52"/>
  <c r="HK176" i="52"/>
  <c r="HH176" i="52"/>
  <c r="HE176" i="52"/>
  <c r="HJ176" i="52"/>
  <c r="HA176" i="52"/>
  <c r="HF176" i="52"/>
  <c r="HD176" i="52"/>
  <c r="HC176" i="52"/>
  <c r="HI176" i="52"/>
  <c r="GW301" i="52"/>
  <c r="GY301" i="52"/>
  <c r="GX301" i="52"/>
  <c r="HN648" i="52"/>
  <c r="HM648" i="52"/>
  <c r="HQ648" i="52"/>
  <c r="HO648" i="52"/>
  <c r="HP648" i="52"/>
  <c r="IJ157" i="52"/>
  <c r="HM555" i="52"/>
  <c r="HQ555" i="52"/>
  <c r="HO555" i="52"/>
  <c r="HN555" i="52"/>
  <c r="HP555" i="52"/>
  <c r="GE106" i="52"/>
  <c r="FZ106" i="52"/>
  <c r="GB106" i="52"/>
  <c r="GG106" i="52"/>
  <c r="FY106" i="52"/>
  <c r="GD106" i="52"/>
  <c r="GC106" i="52"/>
  <c r="GA106" i="52"/>
  <c r="GH106" i="52"/>
  <c r="GF106" i="52"/>
  <c r="HZ106" i="52"/>
  <c r="GH777" i="52"/>
  <c r="GC777" i="52"/>
  <c r="FY777" i="52"/>
  <c r="GE777" i="52"/>
  <c r="GB777" i="52"/>
  <c r="GG777" i="52"/>
  <c r="FZ777" i="52"/>
  <c r="GA777" i="52"/>
  <c r="GD777" i="52"/>
  <c r="GW277" i="52"/>
  <c r="GY277" i="52"/>
  <c r="GX277" i="52"/>
  <c r="GX201" i="52"/>
  <c r="GW201" i="52"/>
  <c r="GY201" i="52"/>
  <c r="GM307" i="52"/>
  <c r="GK307" i="52"/>
  <c r="GN307" i="52"/>
  <c r="GJ307" i="52"/>
  <c r="GL307" i="52"/>
  <c r="GP794" i="52"/>
  <c r="GT794" i="52"/>
  <c r="GU794" i="52"/>
  <c r="GR794" i="52"/>
  <c r="GQ794" i="52"/>
  <c r="GS794" i="52"/>
  <c r="HY794" i="52"/>
  <c r="GS791" i="52"/>
  <c r="GU791" i="52"/>
  <c r="GP791" i="52"/>
  <c r="GT791" i="52"/>
  <c r="GQ791" i="52"/>
  <c r="GR791" i="52"/>
  <c r="HY791" i="52"/>
  <c r="HA654" i="52"/>
  <c r="HC654" i="52"/>
  <c r="HF654" i="52"/>
  <c r="HK654" i="52"/>
  <c r="HB654" i="52"/>
  <c r="HG654" i="52"/>
  <c r="HE654" i="52"/>
  <c r="HD654" i="52"/>
  <c r="HJ654" i="52"/>
  <c r="HH654" i="52"/>
  <c r="HI654" i="52"/>
  <c r="GA783" i="52"/>
  <c r="FY783" i="52"/>
  <c r="GE783" i="52"/>
  <c r="GC783" i="52"/>
  <c r="GB783" i="52"/>
  <c r="GG783" i="52"/>
  <c r="FZ783" i="52"/>
  <c r="GD783" i="52"/>
  <c r="GH783" i="52"/>
  <c r="HZ783" i="52"/>
  <c r="IF783" i="52" s="1"/>
  <c r="GF783" i="52"/>
  <c r="GM568" i="52"/>
  <c r="GN568" i="52"/>
  <c r="GJ568" i="52"/>
  <c r="GK568" i="52"/>
  <c r="GL568" i="52"/>
  <c r="GL445" i="52"/>
  <c r="GJ445" i="52"/>
  <c r="GN445" i="52"/>
  <c r="GM445" i="52"/>
  <c r="GK445" i="52"/>
  <c r="GK620" i="52"/>
  <c r="GJ620" i="52"/>
  <c r="GL620" i="52"/>
  <c r="GN620" i="52"/>
  <c r="GM620" i="52"/>
  <c r="IQ386" i="52"/>
  <c r="IC386" i="52"/>
  <c r="HM608" i="52"/>
  <c r="HQ608" i="52"/>
  <c r="HO608" i="52"/>
  <c r="HP608" i="52"/>
  <c r="HN608" i="52"/>
  <c r="GK159" i="52"/>
  <c r="GL159" i="52"/>
  <c r="GJ159" i="52"/>
  <c r="GN159" i="52"/>
  <c r="GM159" i="52"/>
  <c r="GD175" i="52"/>
  <c r="GH175" i="52"/>
  <c r="GA175" i="52"/>
  <c r="GC175" i="52"/>
  <c r="GE175" i="52"/>
  <c r="FZ175" i="52"/>
  <c r="GB175" i="52"/>
  <c r="GG175" i="52"/>
  <c r="FY175" i="52"/>
  <c r="HV193" i="52"/>
  <c r="HS193" i="52"/>
  <c r="HW193" i="52"/>
  <c r="HU193" i="52"/>
  <c r="HT193" i="52"/>
  <c r="FV795" i="52"/>
  <c r="FU795" i="52"/>
  <c r="ET795" i="52"/>
  <c r="GX115" i="52"/>
  <c r="GY115" i="52"/>
  <c r="GW115" i="52"/>
  <c r="FV833" i="52"/>
  <c r="FU833" i="52"/>
  <c r="ET833" i="52"/>
  <c r="HE76" i="52"/>
  <c r="HD76" i="52"/>
  <c r="HJ76" i="52"/>
  <c r="HH76" i="52"/>
  <c r="HC76" i="52"/>
  <c r="HA76" i="52"/>
  <c r="HI76" i="52"/>
  <c r="HF76" i="52"/>
  <c r="HK76" i="52"/>
  <c r="HB76" i="52"/>
  <c r="HG76" i="52"/>
  <c r="HG903" i="52"/>
  <c r="HB903" i="52"/>
  <c r="HJ903" i="52"/>
  <c r="HA903" i="52"/>
  <c r="HC903" i="52"/>
  <c r="HE903" i="52"/>
  <c r="HK903" i="52"/>
  <c r="HI903" i="52"/>
  <c r="HF903" i="52"/>
  <c r="HD903" i="52"/>
  <c r="HH903" i="52"/>
  <c r="GA996" i="52"/>
  <c r="FY996" i="52"/>
  <c r="GB996" i="52"/>
  <c r="GC996" i="52"/>
  <c r="GE996" i="52"/>
  <c r="GG996" i="52"/>
  <c r="FZ996" i="52"/>
  <c r="GD996" i="52"/>
  <c r="GH996" i="52"/>
  <c r="GY890" i="52"/>
  <c r="GW890" i="52"/>
  <c r="GX890" i="52"/>
  <c r="GX741" i="52"/>
  <c r="GY741" i="52"/>
  <c r="GW741" i="52"/>
  <c r="HV119" i="52"/>
  <c r="HS119" i="52"/>
  <c r="HW119" i="52"/>
  <c r="HU119" i="52"/>
  <c r="HT119" i="52"/>
  <c r="GX820" i="52"/>
  <c r="GY820" i="52"/>
  <c r="GW820" i="52"/>
  <c r="GH619" i="52"/>
  <c r="FY619" i="52"/>
  <c r="GD619" i="52"/>
  <c r="GA619" i="52"/>
  <c r="GG619" i="52"/>
  <c r="FZ619" i="52"/>
  <c r="GB619" i="52"/>
  <c r="GE619" i="52"/>
  <c r="GC619" i="52"/>
  <c r="GF619" i="52"/>
  <c r="HZ619" i="52"/>
  <c r="GP505" i="52"/>
  <c r="GT505" i="52"/>
  <c r="GS505" i="52"/>
  <c r="GQ505" i="52"/>
  <c r="GU505" i="52"/>
  <c r="GR505" i="52"/>
  <c r="GX164" i="52"/>
  <c r="GY164" i="52"/>
  <c r="GW164" i="52"/>
  <c r="GY635" i="52"/>
  <c r="GW635" i="52"/>
  <c r="GX635" i="52"/>
  <c r="HD277" i="52"/>
  <c r="HB277" i="52"/>
  <c r="HI277" i="52"/>
  <c r="HF277" i="52"/>
  <c r="HH277" i="52"/>
  <c r="HJ277" i="52"/>
  <c r="HC277" i="52"/>
  <c r="HE277" i="52"/>
  <c r="HK277" i="52"/>
  <c r="HA277" i="52"/>
  <c r="HG277" i="52"/>
  <c r="FY113" i="52"/>
  <c r="GD113" i="52"/>
  <c r="GH113" i="52"/>
  <c r="GA113" i="52"/>
  <c r="GC113" i="52"/>
  <c r="GE113" i="52"/>
  <c r="FZ113" i="52"/>
  <c r="GB113" i="52"/>
  <c r="GG113" i="52"/>
  <c r="GF113" i="52"/>
  <c r="HZ113" i="52"/>
  <c r="GD296" i="52"/>
  <c r="GF296" i="52"/>
  <c r="GH296" i="52"/>
  <c r="HZ296" i="52"/>
  <c r="GA296" i="52"/>
  <c r="GB296" i="52"/>
  <c r="GG296" i="52"/>
  <c r="FY296" i="52"/>
  <c r="GE296" i="52"/>
  <c r="FZ296" i="52"/>
  <c r="GC296" i="52"/>
  <c r="HS711" i="52"/>
  <c r="HT711" i="52"/>
  <c r="HU711" i="52"/>
  <c r="HV711" i="52"/>
  <c r="HW711" i="52"/>
  <c r="GL500" i="52"/>
  <c r="GM500" i="52"/>
  <c r="GK500" i="52"/>
  <c r="GJ500" i="52"/>
  <c r="GN500" i="52"/>
  <c r="HQ369" i="52"/>
  <c r="HO369" i="52"/>
  <c r="HN369" i="52"/>
  <c r="HP369" i="52"/>
  <c r="HM369" i="52"/>
  <c r="HS258" i="52"/>
  <c r="HU258" i="52"/>
  <c r="HV258" i="52"/>
  <c r="HT258" i="52"/>
  <c r="HW258" i="52"/>
  <c r="HO736" i="52"/>
  <c r="HN736" i="52"/>
  <c r="HP736" i="52"/>
  <c r="HQ736" i="52"/>
  <c r="HM736" i="52"/>
  <c r="GL184" i="52"/>
  <c r="GM184" i="52"/>
  <c r="GK184" i="52"/>
  <c r="GJ184" i="52"/>
  <c r="GN184" i="52"/>
  <c r="ET172" i="52"/>
  <c r="GX796" i="52"/>
  <c r="GY796" i="52"/>
  <c r="GW796" i="52"/>
  <c r="GK849" i="52"/>
  <c r="GL849" i="52"/>
  <c r="GJ849" i="52"/>
  <c r="GN849" i="52"/>
  <c r="GM849" i="52"/>
  <c r="IK218" i="52"/>
  <c r="IB218" i="52"/>
  <c r="HT728" i="52"/>
  <c r="HU728" i="52"/>
  <c r="HV728" i="52"/>
  <c r="HW728" i="52"/>
  <c r="HS728" i="52"/>
  <c r="FY844" i="52"/>
  <c r="GD844" i="52"/>
  <c r="FZ844" i="52"/>
  <c r="GH844" i="52"/>
  <c r="GB844" i="52"/>
  <c r="GG844" i="52"/>
  <c r="GA844" i="52"/>
  <c r="GC844" i="52"/>
  <c r="GE844" i="52"/>
  <c r="GF844" i="52"/>
  <c r="HZ844" i="52"/>
  <c r="GJ733" i="52"/>
  <c r="GK733" i="52"/>
  <c r="GN733" i="52"/>
  <c r="GL733" i="52"/>
  <c r="GM733" i="52"/>
  <c r="IK214" i="52"/>
  <c r="IB214" i="52"/>
  <c r="FV327" i="52"/>
  <c r="FU327" i="52"/>
  <c r="FW327" i="52" s="1"/>
  <c r="ET327" i="52"/>
  <c r="GJ255" i="52"/>
  <c r="GN255" i="52"/>
  <c r="GK255" i="52"/>
  <c r="GM255" i="52"/>
  <c r="GL255" i="52"/>
  <c r="HN660" i="52"/>
  <c r="HM660" i="52"/>
  <c r="HQ660" i="52"/>
  <c r="HO660" i="52"/>
  <c r="HP660" i="52"/>
  <c r="GP882" i="52"/>
  <c r="GT882" i="52"/>
  <c r="GQ882" i="52"/>
  <c r="GU882" i="52"/>
  <c r="GS882" i="52"/>
  <c r="GR882" i="52"/>
  <c r="HY882" i="52"/>
  <c r="GK1033" i="52"/>
  <c r="GM1033" i="52"/>
  <c r="GN1033" i="52"/>
  <c r="GJ1033" i="52"/>
  <c r="GL1033" i="52"/>
  <c r="GS124" i="52"/>
  <c r="GR124" i="52"/>
  <c r="GP124" i="52"/>
  <c r="GT124" i="52"/>
  <c r="GQ124" i="52"/>
  <c r="HY124" i="52"/>
  <c r="GU124" i="52"/>
  <c r="AC898" i="52"/>
  <c r="HQ1048" i="52"/>
  <c r="HN1048" i="52"/>
  <c r="HO1048" i="52"/>
  <c r="HP1048" i="52"/>
  <c r="HM1048" i="52"/>
  <c r="FU237" i="52"/>
  <c r="FV237" i="52"/>
  <c r="ET237" i="52"/>
  <c r="GX1015" i="52"/>
  <c r="GW1015" i="52"/>
  <c r="GY1015" i="52"/>
  <c r="FV893" i="52"/>
  <c r="FU893" i="52"/>
  <c r="FW893" i="52" s="1"/>
  <c r="HM323" i="52"/>
  <c r="HQ323" i="52"/>
  <c r="HN323" i="52"/>
  <c r="HO323" i="52"/>
  <c r="HP323" i="52"/>
  <c r="FU426" i="52"/>
  <c r="FW426" i="52" s="1"/>
  <c r="FV426" i="52"/>
  <c r="ET426" i="52"/>
  <c r="GM504" i="52"/>
  <c r="GK504" i="52"/>
  <c r="GJ504" i="52"/>
  <c r="GN504" i="52"/>
  <c r="GL504" i="52"/>
  <c r="HN894" i="52"/>
  <c r="HO894" i="52"/>
  <c r="HP894" i="52"/>
  <c r="HM894" i="52"/>
  <c r="HQ894" i="52"/>
  <c r="GJ650" i="52"/>
  <c r="GK650" i="52"/>
  <c r="GM650" i="52"/>
  <c r="GN650" i="52"/>
  <c r="GL650" i="52"/>
  <c r="FU174" i="52"/>
  <c r="FV174" i="52"/>
  <c r="GA473" i="52"/>
  <c r="FY473" i="52"/>
  <c r="GE473" i="52"/>
  <c r="GC473" i="52"/>
  <c r="GG473" i="52"/>
  <c r="FZ473" i="52"/>
  <c r="GD473" i="52"/>
  <c r="GH473" i="52"/>
  <c r="GB473" i="52"/>
  <c r="HA309" i="52"/>
  <c r="HG309" i="52"/>
  <c r="HE309" i="52"/>
  <c r="HK309" i="52"/>
  <c r="HI309" i="52"/>
  <c r="HC309" i="52"/>
  <c r="HB309" i="52"/>
  <c r="HF309" i="52"/>
  <c r="HJ309" i="52"/>
  <c r="HD309" i="52"/>
  <c r="HH309" i="52"/>
  <c r="FU891" i="52"/>
  <c r="FW891" i="52" s="1"/>
  <c r="FV891" i="52"/>
  <c r="HD713" i="52"/>
  <c r="HI713" i="52"/>
  <c r="HB713" i="52"/>
  <c r="HA713" i="52"/>
  <c r="HF713" i="52"/>
  <c r="HG713" i="52"/>
  <c r="HJ713" i="52"/>
  <c r="HK713" i="52"/>
  <c r="HC713" i="52"/>
  <c r="HH713" i="52"/>
  <c r="HE713" i="52"/>
  <c r="FU1034" i="52"/>
  <c r="FW1034" i="52" s="1"/>
  <c r="FV1034" i="52"/>
  <c r="HE748" i="52"/>
  <c r="HB748" i="52"/>
  <c r="HA748" i="52"/>
  <c r="HF748" i="52"/>
  <c r="HG748" i="52"/>
  <c r="HJ748" i="52"/>
  <c r="HK748" i="52"/>
  <c r="HC748" i="52"/>
  <c r="HH748" i="52"/>
  <c r="HD748" i="52"/>
  <c r="HI748" i="52"/>
  <c r="GJ109" i="52"/>
  <c r="GN109" i="52"/>
  <c r="GL109" i="52"/>
  <c r="GM109" i="52"/>
  <c r="GK109" i="52"/>
  <c r="IL105" i="52"/>
  <c r="GX314" i="52"/>
  <c r="GW314" i="52"/>
  <c r="GY314" i="52"/>
  <c r="FV814" i="52"/>
  <c r="FU814" i="52"/>
  <c r="FW814" i="52" s="1"/>
  <c r="ET814" i="52"/>
  <c r="GJ234" i="52"/>
  <c r="GN234" i="52"/>
  <c r="GK234" i="52"/>
  <c r="GM234" i="52"/>
  <c r="GL234" i="52"/>
  <c r="GR909" i="52"/>
  <c r="GS909" i="52"/>
  <c r="GP909" i="52"/>
  <c r="GT909" i="52"/>
  <c r="GQ909" i="52"/>
  <c r="GU909" i="52"/>
  <c r="HY909" i="52"/>
  <c r="IF909" i="52" s="1"/>
  <c r="FZ494" i="52"/>
  <c r="GD494" i="52"/>
  <c r="GH494" i="52"/>
  <c r="GB494" i="52"/>
  <c r="GA494" i="52"/>
  <c r="FY494" i="52"/>
  <c r="GE494" i="52"/>
  <c r="GC494" i="52"/>
  <c r="GG494" i="52"/>
  <c r="GP937" i="52"/>
  <c r="GT937" i="52"/>
  <c r="GS937" i="52"/>
  <c r="GQ937" i="52"/>
  <c r="GR937" i="52"/>
  <c r="GU937" i="52"/>
  <c r="HY937" i="52"/>
  <c r="FU700" i="52"/>
  <c r="FW700" i="52" s="1"/>
  <c r="FV700" i="52"/>
  <c r="ET700" i="52"/>
  <c r="FY192" i="52"/>
  <c r="GD192" i="52"/>
  <c r="GH192" i="52"/>
  <c r="FZ192" i="52"/>
  <c r="GA192" i="52"/>
  <c r="GC192" i="52"/>
  <c r="GE192" i="52"/>
  <c r="GB192" i="52"/>
  <c r="GG192" i="52"/>
  <c r="GW357" i="52"/>
  <c r="GX357" i="52"/>
  <c r="GY357" i="52"/>
  <c r="GJ804" i="52"/>
  <c r="GN804" i="52"/>
  <c r="GK804" i="52"/>
  <c r="GL804" i="52"/>
  <c r="GM804" i="52"/>
  <c r="IM220" i="52"/>
  <c r="IL220" i="52"/>
  <c r="IK304" i="52"/>
  <c r="IB304" i="52"/>
  <c r="IL1040" i="52"/>
  <c r="IM1040" i="52"/>
  <c r="HZ472" i="52"/>
  <c r="GF472" i="52"/>
  <c r="GH472" i="52"/>
  <c r="GB472" i="52"/>
  <c r="GE472" i="52"/>
  <c r="FY472" i="52"/>
  <c r="GA472" i="52"/>
  <c r="GC472" i="52"/>
  <c r="GG472" i="52"/>
  <c r="FZ472" i="52"/>
  <c r="GD472" i="52"/>
  <c r="GP322" i="52"/>
  <c r="GT322" i="52"/>
  <c r="GS322" i="52"/>
  <c r="GU322" i="52"/>
  <c r="GR322" i="52"/>
  <c r="GQ322" i="52"/>
  <c r="HY322" i="52"/>
  <c r="FY709" i="52"/>
  <c r="GE709" i="52"/>
  <c r="GB709" i="52"/>
  <c r="FZ709" i="52"/>
  <c r="GG709" i="52"/>
  <c r="GD709" i="52"/>
  <c r="GH709" i="52"/>
  <c r="GC709" i="52"/>
  <c r="GA709" i="52"/>
  <c r="GU950" i="52"/>
  <c r="HY950" i="52"/>
  <c r="GP950" i="52"/>
  <c r="GT950" i="52"/>
  <c r="GS950" i="52"/>
  <c r="GQ950" i="52"/>
  <c r="GR950" i="52"/>
  <c r="GL743" i="52"/>
  <c r="GN743" i="52"/>
  <c r="GM743" i="52"/>
  <c r="GJ743" i="52"/>
  <c r="GK743" i="52"/>
  <c r="HS1007" i="52"/>
  <c r="HW1007" i="52"/>
  <c r="HT1007" i="52"/>
  <c r="HU1007" i="52"/>
  <c r="HV1007" i="52"/>
  <c r="HM842" i="52"/>
  <c r="HN842" i="52"/>
  <c r="HQ842" i="52"/>
  <c r="HP842" i="52"/>
  <c r="HO842" i="52"/>
  <c r="HP878" i="52"/>
  <c r="HO878" i="52"/>
  <c r="HM878" i="52"/>
  <c r="HQ878" i="52"/>
  <c r="HN878" i="52"/>
  <c r="GY704" i="52"/>
  <c r="GW704" i="52"/>
  <c r="GX704" i="52"/>
  <c r="IF959" i="52"/>
  <c r="GS558" i="52"/>
  <c r="HY558" i="52"/>
  <c r="GP558" i="52"/>
  <c r="GT558" i="52"/>
  <c r="GR558" i="52"/>
  <c r="GU558" i="52"/>
  <c r="GQ558" i="52"/>
  <c r="GM447" i="52"/>
  <c r="GK447" i="52"/>
  <c r="GL447" i="52"/>
  <c r="GJ447" i="52"/>
  <c r="GN447" i="52"/>
  <c r="GG1025" i="52"/>
  <c r="GB1025" i="52"/>
  <c r="GH1025" i="52"/>
  <c r="FZ1025" i="52"/>
  <c r="GE1025" i="52"/>
  <c r="GA1025" i="52"/>
  <c r="FY1025" i="52"/>
  <c r="GD1025" i="52"/>
  <c r="GC1025" i="52"/>
  <c r="HM577" i="52"/>
  <c r="HQ577" i="52"/>
  <c r="HN577" i="52"/>
  <c r="HO577" i="52"/>
  <c r="HP577" i="52"/>
  <c r="HS1028" i="52"/>
  <c r="HW1028" i="52"/>
  <c r="HU1028" i="52"/>
  <c r="HV1028" i="52"/>
  <c r="HT1028" i="52"/>
  <c r="GR1023" i="52"/>
  <c r="GT1023" i="52"/>
  <c r="GS1023" i="52"/>
  <c r="GQ1023" i="52"/>
  <c r="GU1023" i="52"/>
  <c r="GP1023" i="52"/>
  <c r="AC322" i="52"/>
  <c r="HO512" i="52"/>
  <c r="HM512" i="52"/>
  <c r="HQ512" i="52"/>
  <c r="HP512" i="52"/>
  <c r="HN512" i="52"/>
  <c r="FV556" i="52"/>
  <c r="FU556" i="52"/>
  <c r="FV940" i="52"/>
  <c r="FU940" i="52"/>
  <c r="ET940" i="52"/>
  <c r="HP762" i="52"/>
  <c r="HM762" i="52"/>
  <c r="HQ762" i="52"/>
  <c r="HO762" i="52"/>
  <c r="HN762" i="52"/>
  <c r="HS495" i="52"/>
  <c r="HW495" i="52"/>
  <c r="HT495" i="52"/>
  <c r="HV495" i="52"/>
  <c r="HU495" i="52"/>
  <c r="HP492" i="52"/>
  <c r="HN492" i="52"/>
  <c r="HO492" i="52"/>
  <c r="HM492" i="52"/>
  <c r="HQ492" i="52"/>
  <c r="FZ986" i="52"/>
  <c r="GD986" i="52"/>
  <c r="GH986" i="52"/>
  <c r="GB986" i="52"/>
  <c r="HZ986" i="52"/>
  <c r="GA986" i="52"/>
  <c r="FY986" i="52"/>
  <c r="GE986" i="52"/>
  <c r="GC986" i="52"/>
  <c r="GG986" i="52"/>
  <c r="GF986" i="52"/>
  <c r="GK302" i="52"/>
  <c r="GJ302" i="52"/>
  <c r="GM302" i="52"/>
  <c r="GL302" i="52"/>
  <c r="GN302" i="52"/>
  <c r="GY864" i="52"/>
  <c r="GX864" i="52"/>
  <c r="GW864" i="52"/>
  <c r="GY628" i="52"/>
  <c r="GW628" i="52"/>
  <c r="GX628" i="52"/>
  <c r="GB595" i="52"/>
  <c r="GE595" i="52"/>
  <c r="FY595" i="52"/>
  <c r="GD595" i="52"/>
  <c r="GA595" i="52"/>
  <c r="GH595" i="52"/>
  <c r="GC595" i="52"/>
  <c r="FZ595" i="52"/>
  <c r="GG595" i="52"/>
  <c r="HZ595" i="52"/>
  <c r="GF595" i="52"/>
  <c r="GK675" i="52"/>
  <c r="GN675" i="52"/>
  <c r="GJ675" i="52"/>
  <c r="GM675" i="52"/>
  <c r="GL675" i="52"/>
  <c r="HF172" i="52"/>
  <c r="HD172" i="52"/>
  <c r="HC172" i="52"/>
  <c r="HI172" i="52"/>
  <c r="HG172" i="52"/>
  <c r="HB172" i="52"/>
  <c r="HK172" i="52"/>
  <c r="HH172" i="52"/>
  <c r="HE172" i="52"/>
  <c r="HJ172" i="52"/>
  <c r="HA172" i="52"/>
  <c r="HE477" i="52"/>
  <c r="HK477" i="52"/>
  <c r="HI477" i="52"/>
  <c r="HC477" i="52"/>
  <c r="HB477" i="52"/>
  <c r="HF477" i="52"/>
  <c r="HJ477" i="52"/>
  <c r="HD477" i="52"/>
  <c r="HH477" i="52"/>
  <c r="HA477" i="52"/>
  <c r="HG477" i="52"/>
  <c r="HT809" i="52"/>
  <c r="HS809" i="52"/>
  <c r="HW809" i="52"/>
  <c r="HU809" i="52"/>
  <c r="HV809" i="52"/>
  <c r="FU463" i="52"/>
  <c r="FW463" i="52" s="1"/>
  <c r="FV463" i="52"/>
  <c r="ET463" i="52"/>
  <c r="GL338" i="52"/>
  <c r="GJ338" i="52"/>
  <c r="GK338" i="52"/>
  <c r="GM338" i="52"/>
  <c r="GN338" i="52"/>
  <c r="HQ511" i="52"/>
  <c r="HP511" i="52"/>
  <c r="HN511" i="52"/>
  <c r="HO511" i="52"/>
  <c r="HM511" i="52"/>
  <c r="GW765" i="52"/>
  <c r="GY765" i="52"/>
  <c r="GX765" i="52"/>
  <c r="GK195" i="52"/>
  <c r="GL195" i="52"/>
  <c r="GJ195" i="52"/>
  <c r="GN195" i="52"/>
  <c r="GM195" i="52"/>
  <c r="HM991" i="52"/>
  <c r="HQ991" i="52"/>
  <c r="HP991" i="52"/>
  <c r="HN991" i="52"/>
  <c r="HO991" i="52"/>
  <c r="HW1003" i="52"/>
  <c r="HT1003" i="52"/>
  <c r="HU1003" i="52"/>
  <c r="HV1003" i="52"/>
  <c r="HS1003" i="52"/>
  <c r="GR799" i="52"/>
  <c r="GS799" i="52"/>
  <c r="GU799" i="52"/>
  <c r="GP799" i="52"/>
  <c r="GT799" i="52"/>
  <c r="GQ799" i="52"/>
  <c r="HY799" i="52"/>
  <c r="ET570" i="52"/>
  <c r="FV570" i="52"/>
  <c r="FU570" i="52"/>
  <c r="FW570" i="52" s="1"/>
  <c r="GY689" i="52"/>
  <c r="GW689" i="52"/>
  <c r="GX689" i="52"/>
  <c r="GM721" i="52"/>
  <c r="GJ721" i="52"/>
  <c r="GK721" i="52"/>
  <c r="GL721" i="52"/>
  <c r="GN721" i="52"/>
  <c r="HZ192" i="52"/>
  <c r="IF192" i="52" s="1"/>
  <c r="HH725" i="52"/>
  <c r="HK725" i="52"/>
  <c r="HD725" i="52"/>
  <c r="HI725" i="52"/>
  <c r="HB725" i="52"/>
  <c r="HE725" i="52"/>
  <c r="HF725" i="52"/>
  <c r="HA725" i="52"/>
  <c r="HJ725" i="52"/>
  <c r="HG725" i="52"/>
  <c r="HC725" i="52"/>
  <c r="GS375" i="52"/>
  <c r="GP375" i="52"/>
  <c r="GT375" i="52"/>
  <c r="GR375" i="52"/>
  <c r="GU375" i="52"/>
  <c r="GQ375" i="52"/>
  <c r="HY375" i="52"/>
  <c r="FV615" i="52"/>
  <c r="FU615" i="52"/>
  <c r="FW615" i="52" s="1"/>
  <c r="ET615" i="52"/>
  <c r="HA92" i="52"/>
  <c r="HK92" i="52"/>
  <c r="HE92" i="52"/>
  <c r="HJ92" i="52"/>
  <c r="HI92" i="52"/>
  <c r="HD92" i="52"/>
  <c r="HB92" i="52"/>
  <c r="HG92" i="52"/>
  <c r="HC92" i="52"/>
  <c r="HH92" i="52"/>
  <c r="HF92" i="52"/>
  <c r="ET893" i="52"/>
  <c r="GN1022" i="52"/>
  <c r="GJ1022" i="52"/>
  <c r="GM1022" i="52"/>
  <c r="GK1022" i="52"/>
  <c r="GL1022" i="52"/>
  <c r="IF268" i="52"/>
  <c r="HS799" i="52"/>
  <c r="HV799" i="52"/>
  <c r="HW799" i="52"/>
  <c r="HT799" i="52"/>
  <c r="HU799" i="52"/>
  <c r="GR418" i="52"/>
  <c r="GQ418" i="52"/>
  <c r="GS418" i="52"/>
  <c r="GP418" i="52"/>
  <c r="GU418" i="52"/>
  <c r="GT418" i="52"/>
  <c r="ET418" i="52"/>
  <c r="HY418" i="52"/>
  <c r="IF418" i="52" s="1"/>
  <c r="GY624" i="52"/>
  <c r="GW624" i="52"/>
  <c r="GX624" i="52"/>
  <c r="GL900" i="52"/>
  <c r="GM900" i="52"/>
  <c r="GK900" i="52"/>
  <c r="GJ900" i="52"/>
  <c r="GN900" i="52"/>
  <c r="FU164" i="52"/>
  <c r="FW164" i="52" s="1"/>
  <c r="FV164" i="52"/>
  <c r="GG498" i="52"/>
  <c r="FZ498" i="52"/>
  <c r="GD498" i="52"/>
  <c r="GH498" i="52"/>
  <c r="GB498" i="52"/>
  <c r="GA498" i="52"/>
  <c r="FY498" i="52"/>
  <c r="GE498" i="52"/>
  <c r="GC498" i="52"/>
  <c r="GK579" i="52"/>
  <c r="GJ579" i="52"/>
  <c r="GL579" i="52"/>
  <c r="GN579" i="52"/>
  <c r="GM579" i="52"/>
  <c r="GH388" i="52"/>
  <c r="FY388" i="52"/>
  <c r="GG388" i="52"/>
  <c r="GA388" i="52"/>
  <c r="GC388" i="52"/>
  <c r="GE388" i="52"/>
  <c r="HZ388" i="52"/>
  <c r="GB388" i="52"/>
  <c r="GF388" i="52"/>
  <c r="FZ388" i="52"/>
  <c r="GD388" i="52"/>
  <c r="GE167" i="52"/>
  <c r="FZ167" i="52"/>
  <c r="GB167" i="52"/>
  <c r="GG167" i="52"/>
  <c r="FY167" i="52"/>
  <c r="GD167" i="52"/>
  <c r="GH167" i="52"/>
  <c r="GA167" i="52"/>
  <c r="GC167" i="52"/>
  <c r="ET471" i="52"/>
  <c r="HO1010" i="52"/>
  <c r="HM1010" i="52"/>
  <c r="HQ1010" i="52"/>
  <c r="HP1010" i="52"/>
  <c r="HN1010" i="52"/>
  <c r="HS474" i="52"/>
  <c r="HW474" i="52"/>
  <c r="HT474" i="52"/>
  <c r="HV474" i="52"/>
  <c r="HU474" i="52"/>
  <c r="HG403" i="52"/>
  <c r="HA403" i="52"/>
  <c r="HK403" i="52"/>
  <c r="HI403" i="52"/>
  <c r="HB403" i="52"/>
  <c r="HF403" i="52"/>
  <c r="HJ403" i="52"/>
  <c r="HE403" i="52"/>
  <c r="HH403" i="52"/>
  <c r="HC403" i="52"/>
  <c r="HD403" i="52"/>
  <c r="HK426" i="52"/>
  <c r="HC426" i="52"/>
  <c r="HB426" i="52"/>
  <c r="HH426" i="52"/>
  <c r="HF426" i="52"/>
  <c r="HG426" i="52"/>
  <c r="HJ426" i="52"/>
  <c r="HA426" i="52"/>
  <c r="HD426" i="52"/>
  <c r="HI426" i="52"/>
  <c r="HE426" i="52"/>
  <c r="GT520" i="52"/>
  <c r="GS520" i="52"/>
  <c r="GQ520" i="52"/>
  <c r="GU520" i="52"/>
  <c r="GR520" i="52"/>
  <c r="GP520" i="52"/>
  <c r="HY520" i="52"/>
  <c r="GP659" i="52"/>
  <c r="GT659" i="52"/>
  <c r="GU659" i="52"/>
  <c r="GQ659" i="52"/>
  <c r="GS659" i="52"/>
  <c r="GR659" i="52"/>
  <c r="HY659" i="52"/>
  <c r="HK766" i="52"/>
  <c r="HB766" i="52"/>
  <c r="HA766" i="52"/>
  <c r="HF766" i="52"/>
  <c r="HG766" i="52"/>
  <c r="HJ766" i="52"/>
  <c r="HE766" i="52"/>
  <c r="HC766" i="52"/>
  <c r="HH766" i="52"/>
  <c r="HD766" i="52"/>
  <c r="HI766" i="52"/>
  <c r="HN484" i="52"/>
  <c r="HO484" i="52"/>
  <c r="HM484" i="52"/>
  <c r="HQ484" i="52"/>
  <c r="HP484" i="52"/>
  <c r="GA274" i="52"/>
  <c r="GB274" i="52"/>
  <c r="GG274" i="52"/>
  <c r="FY274" i="52"/>
  <c r="GE274" i="52"/>
  <c r="FZ274" i="52"/>
  <c r="GC274" i="52"/>
  <c r="GD274" i="52"/>
  <c r="HZ274" i="52"/>
  <c r="GH274" i="52"/>
  <c r="GF274" i="52"/>
  <c r="GF178" i="52"/>
  <c r="HF481" i="52"/>
  <c r="HJ481" i="52"/>
  <c r="HD481" i="52"/>
  <c r="HH481" i="52"/>
  <c r="HA481" i="52"/>
  <c r="HG481" i="52"/>
  <c r="HE481" i="52"/>
  <c r="HK481" i="52"/>
  <c r="HI481" i="52"/>
  <c r="HC481" i="52"/>
  <c r="HB481" i="52"/>
  <c r="GD238" i="52"/>
  <c r="GH238" i="52"/>
  <c r="FY238" i="52"/>
  <c r="GC238" i="52"/>
  <c r="GA238" i="52"/>
  <c r="GG238" i="52"/>
  <c r="GE238" i="52"/>
  <c r="HZ238" i="52"/>
  <c r="IF238" i="52" s="1"/>
  <c r="GB238" i="52"/>
  <c r="GF238" i="52"/>
  <c r="FZ238" i="52"/>
  <c r="GT1022" i="52"/>
  <c r="GP1022" i="52"/>
  <c r="GS1022" i="52"/>
  <c r="GR1022" i="52"/>
  <c r="HY1022" i="52"/>
  <c r="GQ1022" i="52"/>
  <c r="GU1022" i="52"/>
  <c r="GQ499" i="52"/>
  <c r="GU499" i="52"/>
  <c r="GR499" i="52"/>
  <c r="GP499" i="52"/>
  <c r="GT499" i="52"/>
  <c r="GS499" i="52"/>
  <c r="HS957" i="52"/>
  <c r="HT957" i="52"/>
  <c r="HW957" i="52"/>
  <c r="HV957" i="52"/>
  <c r="HU957" i="52"/>
  <c r="FY911" i="52"/>
  <c r="GC911" i="52"/>
  <c r="FZ911" i="52"/>
  <c r="GG911" i="52"/>
  <c r="GD911" i="52"/>
  <c r="GH911" i="52"/>
  <c r="GA911" i="52"/>
  <c r="GE911" i="52"/>
  <c r="GB911" i="52"/>
  <c r="HZ911" i="52"/>
  <c r="IF911" i="52" s="1"/>
  <c r="GF911" i="52"/>
  <c r="IB966" i="52"/>
  <c r="IK966" i="52"/>
  <c r="HO707" i="52"/>
  <c r="HP707" i="52"/>
  <c r="HN707" i="52"/>
  <c r="HM707" i="52"/>
  <c r="HQ707" i="52"/>
  <c r="HC785" i="52"/>
  <c r="HF785" i="52"/>
  <c r="HG785" i="52"/>
  <c r="HJ785" i="52"/>
  <c r="HK785" i="52"/>
  <c r="HI785" i="52"/>
  <c r="HE785" i="52"/>
  <c r="HD785" i="52"/>
  <c r="HH785" i="52"/>
  <c r="HA785" i="52"/>
  <c r="HB785" i="52"/>
  <c r="GN166" i="52"/>
  <c r="GL166" i="52"/>
  <c r="GM166" i="52"/>
  <c r="GK166" i="52"/>
  <c r="GJ166" i="52"/>
  <c r="HZ371" i="52"/>
  <c r="GH371" i="52"/>
  <c r="GC371" i="52"/>
  <c r="GG371" i="52"/>
  <c r="GA371" i="52"/>
  <c r="FY371" i="52"/>
  <c r="GE371" i="52"/>
  <c r="GF371" i="52"/>
  <c r="GB371" i="52"/>
  <c r="FZ371" i="52"/>
  <c r="GD371" i="52"/>
  <c r="GK640" i="52"/>
  <c r="GJ640" i="52"/>
  <c r="GL640" i="52"/>
  <c r="GN640" i="52"/>
  <c r="GM640" i="52"/>
  <c r="HF716" i="52"/>
  <c r="HA716" i="52"/>
  <c r="HJ716" i="52"/>
  <c r="HG716" i="52"/>
  <c r="HC716" i="52"/>
  <c r="HH716" i="52"/>
  <c r="HK716" i="52"/>
  <c r="HD716" i="52"/>
  <c r="HI716" i="52"/>
  <c r="HB716" i="52"/>
  <c r="HE716" i="52"/>
  <c r="GM1049" i="52"/>
  <c r="GJ1049" i="52"/>
  <c r="GN1049" i="52"/>
  <c r="GK1049" i="52"/>
  <c r="GL1049" i="52"/>
  <c r="GU518" i="52"/>
  <c r="GR518" i="52"/>
  <c r="GP518" i="52"/>
  <c r="GT518" i="52"/>
  <c r="GS518" i="52"/>
  <c r="GQ518" i="52"/>
  <c r="HQ985" i="52"/>
  <c r="HP985" i="52"/>
  <c r="HN985" i="52"/>
  <c r="HO985" i="52"/>
  <c r="HM985" i="52"/>
  <c r="GC549" i="52"/>
  <c r="GH549" i="52"/>
  <c r="GB549" i="52"/>
  <c r="GE549" i="52"/>
  <c r="FY549" i="52"/>
  <c r="GD549" i="52"/>
  <c r="GA549" i="52"/>
  <c r="GG549" i="52"/>
  <c r="FZ549" i="52"/>
  <c r="GF549" i="52"/>
  <c r="HZ549" i="52"/>
  <c r="FU769" i="52"/>
  <c r="FV769" i="52"/>
  <c r="FW769" i="52"/>
  <c r="FV312" i="52"/>
  <c r="ET312" i="52"/>
  <c r="FU312" i="52"/>
  <c r="FW312" i="52" s="1"/>
  <c r="GB791" i="52"/>
  <c r="GG791" i="52"/>
  <c r="FZ791" i="52"/>
  <c r="GD791" i="52"/>
  <c r="GH791" i="52"/>
  <c r="GA791" i="52"/>
  <c r="FY791" i="52"/>
  <c r="GE791" i="52"/>
  <c r="GC791" i="52"/>
  <c r="GF791" i="52"/>
  <c r="HZ791" i="52"/>
  <c r="FV191" i="52"/>
  <c r="FU191" i="52"/>
  <c r="FW191" i="52" s="1"/>
  <c r="HV339" i="52"/>
  <c r="HT339" i="52"/>
  <c r="HU339" i="52"/>
  <c r="HS339" i="52"/>
  <c r="HW339" i="52"/>
  <c r="HV1018" i="52"/>
  <c r="HS1018" i="52"/>
  <c r="HW1018" i="52"/>
  <c r="HT1018" i="52"/>
  <c r="HU1018" i="52"/>
  <c r="GW768" i="52"/>
  <c r="GX768" i="52"/>
  <c r="GY768" i="52"/>
  <c r="GM315" i="52"/>
  <c r="GK315" i="52"/>
  <c r="GN315" i="52"/>
  <c r="GJ315" i="52"/>
  <c r="GL315" i="52"/>
  <c r="HH750" i="52"/>
  <c r="HE750" i="52"/>
  <c r="HD750" i="52"/>
  <c r="HI750" i="52"/>
  <c r="HB750" i="52"/>
  <c r="HK750" i="52"/>
  <c r="HF750" i="52"/>
  <c r="HA750" i="52"/>
  <c r="HJ750" i="52"/>
  <c r="HG750" i="52"/>
  <c r="HC750" i="52"/>
  <c r="GU285" i="52"/>
  <c r="HY285" i="52"/>
  <c r="GR285" i="52"/>
  <c r="GS285" i="52"/>
  <c r="GT285" i="52"/>
  <c r="GQ285" i="52"/>
  <c r="GP285" i="52"/>
  <c r="IQ637" i="52"/>
  <c r="IC637" i="52"/>
  <c r="GY802" i="52"/>
  <c r="GW802" i="52"/>
  <c r="GX802" i="52"/>
  <c r="GM427" i="52"/>
  <c r="GK427" i="52"/>
  <c r="GL427" i="52"/>
  <c r="GJ427" i="52"/>
  <c r="GN427" i="52"/>
  <c r="GM739" i="52"/>
  <c r="GJ739" i="52"/>
  <c r="GK739" i="52"/>
  <c r="GL739" i="52"/>
  <c r="GN739" i="52"/>
  <c r="GY903" i="52"/>
  <c r="GX903" i="52"/>
  <c r="GW903" i="52"/>
  <c r="HH631" i="52"/>
  <c r="HJ631" i="52"/>
  <c r="HB631" i="52"/>
  <c r="HE631" i="52"/>
  <c r="HG631" i="52"/>
  <c r="HC631" i="52"/>
  <c r="HI631" i="52"/>
  <c r="HA631" i="52"/>
  <c r="HF631" i="52"/>
  <c r="HD631" i="52"/>
  <c r="HK631" i="52"/>
  <c r="ET452" i="52"/>
  <c r="GP949" i="52"/>
  <c r="GT949" i="52"/>
  <c r="GS949" i="52"/>
  <c r="GQ949" i="52"/>
  <c r="GU949" i="52"/>
  <c r="GR949" i="52"/>
  <c r="HY949" i="52"/>
  <c r="GU338" i="52"/>
  <c r="GR338" i="52"/>
  <c r="GQ338" i="52"/>
  <c r="HY338" i="52"/>
  <c r="GP338" i="52"/>
  <c r="GT338" i="52"/>
  <c r="GS338" i="52"/>
  <c r="ET883" i="52"/>
  <c r="FV883" i="52"/>
  <c r="FU883" i="52"/>
  <c r="FW883" i="52" s="1"/>
  <c r="FU66" i="52"/>
  <c r="FV66" i="52"/>
  <c r="ET66" i="52"/>
  <c r="GX744" i="52"/>
  <c r="GY744" i="52"/>
  <c r="GW744" i="52"/>
  <c r="HB286" i="52"/>
  <c r="HI286" i="52"/>
  <c r="HF286" i="52"/>
  <c r="HH286" i="52"/>
  <c r="HJ286" i="52"/>
  <c r="HC286" i="52"/>
  <c r="HE286" i="52"/>
  <c r="HK286" i="52"/>
  <c r="HA286" i="52"/>
  <c r="HG286" i="52"/>
  <c r="HD286" i="52"/>
  <c r="GW564" i="52"/>
  <c r="GY564" i="52"/>
  <c r="GX564" i="52"/>
  <c r="GB914" i="52"/>
  <c r="FY914" i="52"/>
  <c r="GC914" i="52"/>
  <c r="FZ914" i="52"/>
  <c r="GG914" i="52"/>
  <c r="GD914" i="52"/>
  <c r="GH914" i="52"/>
  <c r="GA914" i="52"/>
  <c r="GE914" i="52"/>
  <c r="GF914" i="52"/>
  <c r="HZ914" i="52"/>
  <c r="GW88" i="52"/>
  <c r="GY88" i="52"/>
  <c r="GX88" i="52"/>
  <c r="HU837" i="52"/>
  <c r="HV837" i="52"/>
  <c r="HW837" i="52"/>
  <c r="HT837" i="52"/>
  <c r="HS837" i="52"/>
  <c r="GM263" i="52"/>
  <c r="GL263" i="52"/>
  <c r="GN263" i="52"/>
  <c r="GK263" i="52"/>
  <c r="GJ263" i="52"/>
  <c r="HP668" i="52"/>
  <c r="HN668" i="52"/>
  <c r="HM668" i="52"/>
  <c r="HQ668" i="52"/>
  <c r="HO668" i="52"/>
  <c r="GW485" i="52"/>
  <c r="GY485" i="52"/>
  <c r="GX485" i="52"/>
  <c r="HY758" i="52"/>
  <c r="IF758" i="52" s="1"/>
  <c r="HW201" i="52"/>
  <c r="HT201" i="52"/>
  <c r="HS201" i="52"/>
  <c r="HU201" i="52"/>
  <c r="HV201" i="52"/>
  <c r="HU1023" i="52"/>
  <c r="HV1023" i="52"/>
  <c r="HT1023" i="52"/>
  <c r="HS1023" i="52"/>
  <c r="HW1023" i="52"/>
  <c r="ET233" i="52"/>
  <c r="FV233" i="52"/>
  <c r="FU233" i="52"/>
  <c r="FW233" i="52" s="1"/>
  <c r="GL468" i="52"/>
  <c r="GM468" i="52"/>
  <c r="GK468" i="52"/>
  <c r="GJ468" i="52"/>
  <c r="GN468" i="52"/>
  <c r="GR754" i="52"/>
  <c r="GP754" i="52"/>
  <c r="GU754" i="52"/>
  <c r="GQ754" i="52"/>
  <c r="GT754" i="52"/>
  <c r="GS754" i="52"/>
  <c r="HV547" i="52"/>
  <c r="HS547" i="52"/>
  <c r="HU547" i="52"/>
  <c r="HW547" i="52"/>
  <c r="HT547" i="52"/>
  <c r="HI984" i="52"/>
  <c r="HC984" i="52"/>
  <c r="HB984" i="52"/>
  <c r="HF984" i="52"/>
  <c r="HJ984" i="52"/>
  <c r="HD984" i="52"/>
  <c r="HH984" i="52"/>
  <c r="HA984" i="52"/>
  <c r="HK984" i="52"/>
  <c r="HE984" i="52"/>
  <c r="HG984" i="52"/>
  <c r="HB404" i="52"/>
  <c r="HF404" i="52"/>
  <c r="HJ404" i="52"/>
  <c r="HD404" i="52"/>
  <c r="HE404" i="52"/>
  <c r="HC404" i="52"/>
  <c r="HA404" i="52"/>
  <c r="HG404" i="52"/>
  <c r="HI404" i="52"/>
  <c r="HK404" i="52"/>
  <c r="HH404" i="52"/>
  <c r="GC752" i="52"/>
  <c r="FY752" i="52"/>
  <c r="GE752" i="52"/>
  <c r="GA752" i="52"/>
  <c r="GB752" i="52"/>
  <c r="FZ752" i="52"/>
  <c r="GG752" i="52"/>
  <c r="GD752" i="52"/>
  <c r="GH752" i="52"/>
  <c r="HT62" i="52"/>
  <c r="HS62" i="52"/>
  <c r="HW62" i="52"/>
  <c r="HV62" i="52"/>
  <c r="HU62" i="52"/>
  <c r="HP391" i="52"/>
  <c r="HM391" i="52"/>
  <c r="HQ391" i="52"/>
  <c r="HO391" i="52"/>
  <c r="HN391" i="52"/>
  <c r="IL223" i="52"/>
  <c r="IM223" i="52"/>
  <c r="GE741" i="52"/>
  <c r="GB741" i="52"/>
  <c r="GG741" i="52"/>
  <c r="FZ741" i="52"/>
  <c r="GD741" i="52"/>
  <c r="GA741" i="52"/>
  <c r="GH741" i="52"/>
  <c r="GC741" i="52"/>
  <c r="FY741" i="52"/>
  <c r="HK330" i="52"/>
  <c r="HB330" i="52"/>
  <c r="HG330" i="52"/>
  <c r="HE330" i="52"/>
  <c r="HD330" i="52"/>
  <c r="HJ330" i="52"/>
  <c r="HH330" i="52"/>
  <c r="HI330" i="52"/>
  <c r="HA330" i="52"/>
  <c r="HC330" i="52"/>
  <c r="HF330" i="52"/>
  <c r="GM767" i="52"/>
  <c r="GJ767" i="52"/>
  <c r="GK767" i="52"/>
  <c r="GL767" i="52"/>
  <c r="GN767" i="52"/>
  <c r="FV694" i="52"/>
  <c r="FU694" i="52"/>
  <c r="FW694" i="52" s="1"/>
  <c r="ET694" i="52"/>
  <c r="HY1038" i="52"/>
  <c r="IF1038" i="52" s="1"/>
  <c r="GS561" i="52"/>
  <c r="GQ561" i="52"/>
  <c r="GU561" i="52"/>
  <c r="GR561" i="52"/>
  <c r="GP561" i="52"/>
  <c r="GT561" i="52"/>
  <c r="HY561" i="52"/>
  <c r="FU239" i="52"/>
  <c r="FW239" i="52" s="1"/>
  <c r="FV239" i="52"/>
  <c r="ET239" i="52"/>
  <c r="ET996" i="52"/>
  <c r="HU754" i="52"/>
  <c r="HW754" i="52"/>
  <c r="HV754" i="52"/>
  <c r="HS754" i="52"/>
  <c r="HT754" i="52"/>
  <c r="HM634" i="52"/>
  <c r="HQ634" i="52"/>
  <c r="HN634" i="52"/>
  <c r="HP634" i="52"/>
  <c r="HO634" i="52"/>
  <c r="HA1031" i="52"/>
  <c r="HI1031" i="52"/>
  <c r="HB1031" i="52"/>
  <c r="HC1031" i="52"/>
  <c r="HF1031" i="52"/>
  <c r="HK1031" i="52"/>
  <c r="HJ1031" i="52"/>
  <c r="HE1031" i="52"/>
  <c r="HD1031" i="52"/>
  <c r="HH1031" i="52"/>
  <c r="HG1031" i="52"/>
  <c r="HT793" i="52"/>
  <c r="HU793" i="52"/>
  <c r="HW793" i="52"/>
  <c r="HV793" i="52"/>
  <c r="HS793" i="52"/>
  <c r="FU626" i="52"/>
  <c r="FW626" i="52" s="1"/>
  <c r="FV626" i="52"/>
  <c r="ET626" i="52"/>
  <c r="GK961" i="52"/>
  <c r="GJ961" i="52"/>
  <c r="GN961" i="52"/>
  <c r="GM961" i="52"/>
  <c r="GL961" i="52"/>
  <c r="GD363" i="52"/>
  <c r="GH363" i="52"/>
  <c r="GC363" i="52"/>
  <c r="GG363" i="52"/>
  <c r="GA363" i="52"/>
  <c r="FY363" i="52"/>
  <c r="GE363" i="52"/>
  <c r="HZ363" i="52"/>
  <c r="GB363" i="52"/>
  <c r="GF363" i="52"/>
  <c r="FZ363" i="52"/>
  <c r="HJ1036" i="52"/>
  <c r="HI1036" i="52"/>
  <c r="HC1036" i="52"/>
  <c r="HG1036" i="52"/>
  <c r="HK1036" i="52"/>
  <c r="HD1036" i="52"/>
  <c r="HH1036" i="52"/>
  <c r="HB1036" i="52"/>
  <c r="HA1036" i="52"/>
  <c r="HF1036" i="52"/>
  <c r="HE1036" i="52"/>
  <c r="FV366" i="52"/>
  <c r="FU366" i="52"/>
  <c r="FW366" i="52" s="1"/>
  <c r="ET366" i="52"/>
  <c r="GT440" i="52"/>
  <c r="GR440" i="52"/>
  <c r="GQ440" i="52"/>
  <c r="GS440" i="52"/>
  <c r="GP440" i="52"/>
  <c r="GU440" i="52"/>
  <c r="HY440" i="52"/>
  <c r="GS763" i="52"/>
  <c r="GT763" i="52"/>
  <c r="HY763" i="52"/>
  <c r="GR763" i="52"/>
  <c r="GP763" i="52"/>
  <c r="GU763" i="52"/>
  <c r="GQ763" i="52"/>
  <c r="HY471" i="52"/>
  <c r="IF471" i="52" s="1"/>
  <c r="GQ563" i="52"/>
  <c r="GR563" i="52"/>
  <c r="GS563" i="52"/>
  <c r="GU563" i="52"/>
  <c r="GP563" i="52"/>
  <c r="GT563" i="52"/>
  <c r="HY563" i="52"/>
  <c r="GK884" i="52"/>
  <c r="GJ884" i="52"/>
  <c r="GN884" i="52"/>
  <c r="GM884" i="52"/>
  <c r="GL884" i="52"/>
  <c r="HC229" i="52"/>
  <c r="HE229" i="52"/>
  <c r="HG229" i="52"/>
  <c r="HI229" i="52"/>
  <c r="HK229" i="52"/>
  <c r="HA229" i="52"/>
  <c r="HD229" i="52"/>
  <c r="HH229" i="52"/>
  <c r="HB229" i="52"/>
  <c r="HF229" i="52"/>
  <c r="HJ229" i="52"/>
  <c r="HM133" i="52"/>
  <c r="HQ133" i="52"/>
  <c r="HP133" i="52"/>
  <c r="HO133" i="52"/>
  <c r="HN133" i="52"/>
  <c r="FV93" i="52"/>
  <c r="FU93" i="52"/>
  <c r="FW93" i="52" s="1"/>
  <c r="GS897" i="52"/>
  <c r="GP897" i="52"/>
  <c r="GT897" i="52"/>
  <c r="GQ897" i="52"/>
  <c r="GU897" i="52"/>
  <c r="GR897" i="52"/>
  <c r="GT123" i="52"/>
  <c r="GQ123" i="52"/>
  <c r="GU123" i="52"/>
  <c r="GS123" i="52"/>
  <c r="GR123" i="52"/>
  <c r="HY123" i="52"/>
  <c r="GP123" i="52"/>
  <c r="GE293" i="52"/>
  <c r="FZ293" i="52"/>
  <c r="GC293" i="52"/>
  <c r="GD293" i="52"/>
  <c r="GF293" i="52"/>
  <c r="GH293" i="52"/>
  <c r="HZ293" i="52"/>
  <c r="GA293" i="52"/>
  <c r="GB293" i="52"/>
  <c r="GG293" i="52"/>
  <c r="FY293" i="52"/>
  <c r="GL515" i="52"/>
  <c r="GM515" i="52"/>
  <c r="GK515" i="52"/>
  <c r="GJ515" i="52"/>
  <c r="GN515" i="52"/>
  <c r="HT912" i="52"/>
  <c r="HU912" i="52"/>
  <c r="HV912" i="52"/>
  <c r="HW912" i="52"/>
  <c r="HS912" i="52"/>
  <c r="HM586" i="52"/>
  <c r="HQ586" i="52"/>
  <c r="HN586" i="52"/>
  <c r="HP586" i="52"/>
  <c r="HO586" i="52"/>
  <c r="GW513" i="52"/>
  <c r="GY513" i="52"/>
  <c r="GX513" i="52"/>
  <c r="HN935" i="52"/>
  <c r="HM935" i="52"/>
  <c r="HQ935" i="52"/>
  <c r="HO935" i="52"/>
  <c r="HP935" i="52"/>
  <c r="HP94" i="52"/>
  <c r="HQ94" i="52"/>
  <c r="HO94" i="52"/>
  <c r="HM94" i="52"/>
  <c r="HN94" i="52"/>
  <c r="FY520" i="52"/>
  <c r="GA520" i="52"/>
  <c r="GC520" i="52"/>
  <c r="GG520" i="52"/>
  <c r="GF520" i="52"/>
  <c r="FZ520" i="52"/>
  <c r="HZ520" i="52"/>
  <c r="GD520" i="52"/>
  <c r="GH520" i="52"/>
  <c r="GB520" i="52"/>
  <c r="GE520" i="52"/>
  <c r="HT423" i="52"/>
  <c r="HV423" i="52"/>
  <c r="HW423" i="52"/>
  <c r="HU423" i="52"/>
  <c r="HS423" i="52"/>
  <c r="HC1008" i="52"/>
  <c r="HK1008" i="52"/>
  <c r="HA1008" i="52"/>
  <c r="HD1008" i="52"/>
  <c r="HE1008" i="52"/>
  <c r="HH1008" i="52"/>
  <c r="HI1008" i="52"/>
  <c r="HG1008" i="52"/>
  <c r="HB1008" i="52"/>
  <c r="HF1008" i="52"/>
  <c r="HJ1008" i="52"/>
  <c r="HK300" i="52"/>
  <c r="HA300" i="52"/>
  <c r="HG300" i="52"/>
  <c r="HD300" i="52"/>
  <c r="HB300" i="52"/>
  <c r="HI300" i="52"/>
  <c r="HF300" i="52"/>
  <c r="HH300" i="52"/>
  <c r="HJ300" i="52"/>
  <c r="HC300" i="52"/>
  <c r="HE300" i="52"/>
  <c r="HO553" i="52"/>
  <c r="HN553" i="52"/>
  <c r="HP553" i="52"/>
  <c r="HM553" i="52"/>
  <c r="HQ553" i="52"/>
  <c r="GD467" i="52"/>
  <c r="GH467" i="52"/>
  <c r="GB467" i="52"/>
  <c r="GA467" i="52"/>
  <c r="FY467" i="52"/>
  <c r="GE467" i="52"/>
  <c r="GC467" i="52"/>
  <c r="GG467" i="52"/>
  <c r="FZ467" i="52"/>
  <c r="FU776" i="52"/>
  <c r="FW776" i="52" s="1"/>
  <c r="FV776" i="52"/>
  <c r="GY777" i="52"/>
  <c r="GW777" i="52"/>
  <c r="GX777" i="52"/>
  <c r="GR366" i="52"/>
  <c r="GQ366" i="52"/>
  <c r="GU366" i="52"/>
  <c r="HY366" i="52"/>
  <c r="GS366" i="52"/>
  <c r="GP366" i="52"/>
  <c r="GT366" i="52"/>
  <c r="AC829" i="52"/>
  <c r="HT373" i="52"/>
  <c r="HS373" i="52"/>
  <c r="HW373" i="52"/>
  <c r="HU373" i="52"/>
  <c r="HV373" i="52"/>
  <c r="GP831" i="52"/>
  <c r="GT831" i="52"/>
  <c r="GU831" i="52"/>
  <c r="GR831" i="52"/>
  <c r="HY831" i="52"/>
  <c r="GS831" i="52"/>
  <c r="GQ831" i="52"/>
  <c r="HT780" i="52"/>
  <c r="HS780" i="52"/>
  <c r="HU780" i="52"/>
  <c r="HW780" i="52"/>
  <c r="HV780" i="52"/>
  <c r="GR1028" i="52"/>
  <c r="GT1028" i="52"/>
  <c r="GQ1028" i="52"/>
  <c r="GU1028" i="52"/>
  <c r="GS1028" i="52"/>
  <c r="GP1028" i="52"/>
  <c r="GA177" i="52"/>
  <c r="GH177" i="52"/>
  <c r="GE177" i="52"/>
  <c r="FZ177" i="52"/>
  <c r="GB177" i="52"/>
  <c r="GG177" i="52"/>
  <c r="FY177" i="52"/>
  <c r="GD177" i="52"/>
  <c r="GC177" i="52"/>
  <c r="HM121" i="52"/>
  <c r="HQ121" i="52"/>
  <c r="HN121" i="52"/>
  <c r="HP121" i="52"/>
  <c r="HO121" i="52"/>
  <c r="GN753" i="52"/>
  <c r="GL753" i="52"/>
  <c r="GM753" i="52"/>
  <c r="GJ753" i="52"/>
  <c r="GK753" i="52"/>
  <c r="HQ863" i="52"/>
  <c r="HO863" i="52"/>
  <c r="HP863" i="52"/>
  <c r="HN863" i="52"/>
  <c r="HM863" i="52"/>
  <c r="HE311" i="52"/>
  <c r="HK311" i="52"/>
  <c r="HI311" i="52"/>
  <c r="HC311" i="52"/>
  <c r="HB311" i="52"/>
  <c r="HF311" i="52"/>
  <c r="HJ311" i="52"/>
  <c r="HD311" i="52"/>
  <c r="HH311" i="52"/>
  <c r="HA311" i="52"/>
  <c r="HG311" i="52"/>
  <c r="HM719" i="52"/>
  <c r="HO719" i="52"/>
  <c r="HN719" i="52"/>
  <c r="HP719" i="52"/>
  <c r="HQ719" i="52"/>
  <c r="HY754" i="52"/>
  <c r="IF754" i="52" s="1"/>
  <c r="GU317" i="52"/>
  <c r="GR317" i="52"/>
  <c r="GP317" i="52"/>
  <c r="GT317" i="52"/>
  <c r="GS317" i="52"/>
  <c r="GQ317" i="52"/>
  <c r="GW964" i="52"/>
  <c r="GX964" i="52"/>
  <c r="GY964" i="52"/>
  <c r="FU297" i="52"/>
  <c r="FW297" i="52" s="1"/>
  <c r="FV297" i="52"/>
  <c r="ET297" i="52"/>
  <c r="IM355" i="52"/>
  <c r="IL355" i="52"/>
  <c r="AC577" i="52"/>
  <c r="GK954" i="52"/>
  <c r="GJ954" i="52"/>
  <c r="GN954" i="52"/>
  <c r="GM954" i="52"/>
  <c r="GL954" i="52"/>
  <c r="GK485" i="52"/>
  <c r="GJ485" i="52"/>
  <c r="GN485" i="52"/>
  <c r="GL485" i="52"/>
  <c r="GM485" i="52"/>
  <c r="GQ892" i="52"/>
  <c r="GU892" i="52"/>
  <c r="GR892" i="52"/>
  <c r="GS892" i="52"/>
  <c r="GP892" i="52"/>
  <c r="GT892" i="52"/>
  <c r="GY682" i="52"/>
  <c r="GX682" i="52"/>
  <c r="GW682" i="52"/>
  <c r="FU487" i="52"/>
  <c r="FV487" i="52"/>
  <c r="HS963" i="52"/>
  <c r="HT963" i="52"/>
  <c r="HU963" i="52"/>
  <c r="HV963" i="52"/>
  <c r="HW963" i="52"/>
  <c r="HY981" i="52"/>
  <c r="IF981" i="52" s="1"/>
  <c r="HF623" i="52"/>
  <c r="HD623" i="52"/>
  <c r="HK623" i="52"/>
  <c r="HH623" i="52"/>
  <c r="HJ623" i="52"/>
  <c r="HB623" i="52"/>
  <c r="HE623" i="52"/>
  <c r="HG623" i="52"/>
  <c r="HC623" i="52"/>
  <c r="HI623" i="52"/>
  <c r="HA623" i="52"/>
  <c r="HO601" i="52"/>
  <c r="HP601" i="52"/>
  <c r="HM601" i="52"/>
  <c r="HQ601" i="52"/>
  <c r="HN601" i="52"/>
  <c r="AC773" i="52"/>
  <c r="HZ326" i="52"/>
  <c r="GG326" i="52"/>
  <c r="GC326" i="52"/>
  <c r="GH326" i="52"/>
  <c r="FZ326" i="52"/>
  <c r="GE326" i="52"/>
  <c r="FY326" i="52"/>
  <c r="GB326" i="52"/>
  <c r="GD326" i="52"/>
  <c r="GF326" i="52"/>
  <c r="GA326" i="52"/>
  <c r="GP853" i="52"/>
  <c r="GT853" i="52"/>
  <c r="GQ853" i="52"/>
  <c r="GU853" i="52"/>
  <c r="GS853" i="52"/>
  <c r="HY853" i="52"/>
  <c r="GR853" i="52"/>
  <c r="GF469" i="52"/>
  <c r="GB469" i="52"/>
  <c r="GA469" i="52"/>
  <c r="FY469" i="52"/>
  <c r="GE469" i="52"/>
  <c r="GC469" i="52"/>
  <c r="GG469" i="52"/>
  <c r="HZ469" i="52"/>
  <c r="FZ469" i="52"/>
  <c r="GD469" i="52"/>
  <c r="GH469" i="52"/>
  <c r="HH915" i="52"/>
  <c r="HB915" i="52"/>
  <c r="HE915" i="52"/>
  <c r="HF915" i="52"/>
  <c r="HI915" i="52"/>
  <c r="HJ915" i="52"/>
  <c r="HA915" i="52"/>
  <c r="HC915" i="52"/>
  <c r="HG915" i="52"/>
  <c r="HK915" i="52"/>
  <c r="HD915" i="52"/>
  <c r="GS239" i="52"/>
  <c r="GP239" i="52"/>
  <c r="GT239" i="52"/>
  <c r="GR239" i="52"/>
  <c r="GU239" i="52"/>
  <c r="GQ239" i="52"/>
  <c r="HY239" i="52"/>
  <c r="HZ513" i="52"/>
  <c r="IF513" i="52" s="1"/>
  <c r="HA981" i="52"/>
  <c r="HC981" i="52"/>
  <c r="HE981" i="52"/>
  <c r="HG981" i="52"/>
  <c r="HI981" i="52"/>
  <c r="HK981" i="52"/>
  <c r="HB981" i="52"/>
  <c r="HF981" i="52"/>
  <c r="HJ981" i="52"/>
  <c r="HD981" i="52"/>
  <c r="HH981" i="52"/>
  <c r="GA953" i="52"/>
  <c r="GE953" i="52"/>
  <c r="GD953" i="52"/>
  <c r="FY953" i="52"/>
  <c r="GG953" i="52"/>
  <c r="FZ953" i="52"/>
  <c r="GH953" i="52"/>
  <c r="GB953" i="52"/>
  <c r="GC953" i="52"/>
  <c r="GF953" i="52"/>
  <c r="HZ953" i="52"/>
  <c r="FV387" i="52"/>
  <c r="FU387" i="52"/>
  <c r="FW387" i="52" s="1"/>
  <c r="ET387" i="52"/>
  <c r="HE100" i="52"/>
  <c r="HI100" i="52"/>
  <c r="HC100" i="52"/>
  <c r="HG100" i="52"/>
  <c r="HK100" i="52"/>
  <c r="HD100" i="52"/>
  <c r="HB100" i="52"/>
  <c r="HH100" i="52"/>
  <c r="HJ100" i="52"/>
  <c r="HA100" i="52"/>
  <c r="HF100" i="52"/>
  <c r="HQ676" i="52"/>
  <c r="HO676" i="52"/>
  <c r="HP676" i="52"/>
  <c r="HN676" i="52"/>
  <c r="HM676" i="52"/>
  <c r="GW711" i="52"/>
  <c r="GY711" i="52"/>
  <c r="GX711" i="52"/>
  <c r="IK104" i="52"/>
  <c r="FU691" i="52"/>
  <c r="FW691" i="52" s="1"/>
  <c r="FV691" i="52"/>
  <c r="ET691" i="52"/>
  <c r="IF205" i="52"/>
  <c r="HT420" i="52"/>
  <c r="HV420" i="52"/>
  <c r="HW420" i="52"/>
  <c r="HU420" i="52"/>
  <c r="HS420" i="52"/>
  <c r="IJ552" i="52"/>
  <c r="HV683" i="52"/>
  <c r="HU683" i="52"/>
  <c r="HS683" i="52"/>
  <c r="HT683" i="52"/>
  <c r="HW683" i="52"/>
  <c r="GW736" i="52"/>
  <c r="GX736" i="52"/>
  <c r="GY736" i="52"/>
  <c r="GN526" i="52"/>
  <c r="GJ526" i="52"/>
  <c r="GM526" i="52"/>
  <c r="GL526" i="52"/>
  <c r="GK526" i="52"/>
  <c r="GS399" i="52"/>
  <c r="GR399" i="52"/>
  <c r="GU399" i="52"/>
  <c r="GP399" i="52"/>
  <c r="GT399" i="52"/>
  <c r="GQ399" i="52"/>
  <c r="HY399" i="52"/>
  <c r="HT118" i="52"/>
  <c r="HV118" i="52"/>
  <c r="HS118" i="52"/>
  <c r="HW118" i="52"/>
  <c r="HU118" i="52"/>
  <c r="FV887" i="52"/>
  <c r="FU887" i="52"/>
  <c r="FW887" i="52" s="1"/>
  <c r="ET887" i="52"/>
  <c r="GX868" i="52"/>
  <c r="GW868" i="52"/>
  <c r="GY868" i="52"/>
  <c r="GJ460" i="52"/>
  <c r="GN460" i="52"/>
  <c r="GL460" i="52"/>
  <c r="GM460" i="52"/>
  <c r="GK460" i="52"/>
  <c r="FV655" i="52"/>
  <c r="FU655" i="52"/>
  <c r="FW655" i="52" s="1"/>
  <c r="ET655" i="52"/>
  <c r="GW446" i="52"/>
  <c r="GX446" i="52"/>
  <c r="GY446" i="52"/>
  <c r="GX243" i="52"/>
  <c r="GY243" i="52"/>
  <c r="GW243" i="52"/>
  <c r="GD639" i="52"/>
  <c r="GA639" i="52"/>
  <c r="GG639" i="52"/>
  <c r="GE639" i="52"/>
  <c r="GB639" i="52"/>
  <c r="FZ639" i="52"/>
  <c r="GC639" i="52"/>
  <c r="GH639" i="52"/>
  <c r="FY639" i="52"/>
  <c r="HZ639" i="52"/>
  <c r="GF639" i="52"/>
  <c r="GW1050" i="52"/>
  <c r="GX1050" i="52"/>
  <c r="GY1050" i="52"/>
  <c r="GR740" i="52"/>
  <c r="GP740" i="52"/>
  <c r="GU740" i="52"/>
  <c r="GQ740" i="52"/>
  <c r="GS740" i="52"/>
  <c r="GT740" i="52"/>
  <c r="GY800" i="52"/>
  <c r="GW800" i="52"/>
  <c r="GX800" i="52"/>
  <c r="GY668" i="52"/>
  <c r="GW668" i="52"/>
  <c r="GX668" i="52"/>
  <c r="GL476" i="52"/>
  <c r="GM476" i="52"/>
  <c r="GK476" i="52"/>
  <c r="GJ476" i="52"/>
  <c r="GN476" i="52"/>
  <c r="ET164" i="52"/>
  <c r="GK416" i="52"/>
  <c r="GL416" i="52"/>
  <c r="IL416" i="52" s="1"/>
  <c r="GJ416" i="52"/>
  <c r="GN416" i="52"/>
  <c r="GM416" i="52"/>
  <c r="ET416" i="52"/>
  <c r="HO1038" i="52"/>
  <c r="HP1038" i="52"/>
  <c r="HM1038" i="52"/>
  <c r="HQ1038" i="52"/>
  <c r="HN1038" i="52"/>
  <c r="GY543" i="52"/>
  <c r="GW543" i="52"/>
  <c r="GX543" i="52"/>
  <c r="GN835" i="52"/>
  <c r="GL835" i="52"/>
  <c r="GK835" i="52"/>
  <c r="GM835" i="52"/>
  <c r="GJ835" i="52"/>
  <c r="IJ145" i="52"/>
  <c r="GH101" i="52"/>
  <c r="GB101" i="52"/>
  <c r="GD101" i="52"/>
  <c r="FY101" i="52"/>
  <c r="GF101" i="52"/>
  <c r="GC101" i="52"/>
  <c r="HZ101" i="52"/>
  <c r="GG101" i="52"/>
  <c r="GA101" i="52"/>
  <c r="GE101" i="52"/>
  <c r="FZ101" i="52"/>
  <c r="GC786" i="52"/>
  <c r="FZ786" i="52"/>
  <c r="GD786" i="52"/>
  <c r="GH786" i="52"/>
  <c r="FY786" i="52"/>
  <c r="GA786" i="52"/>
  <c r="GG786" i="52"/>
  <c r="GE786" i="52"/>
  <c r="GB786" i="52"/>
  <c r="HZ786" i="52"/>
  <c r="GF786" i="52"/>
  <c r="HU525" i="52"/>
  <c r="HS525" i="52"/>
  <c r="HW525" i="52"/>
  <c r="HT525" i="52"/>
  <c r="HV525" i="52"/>
  <c r="GL270" i="52"/>
  <c r="GN270" i="52"/>
  <c r="GK270" i="52"/>
  <c r="GJ270" i="52"/>
  <c r="GM270" i="52"/>
  <c r="HQ695" i="52"/>
  <c r="HO695" i="52"/>
  <c r="HP695" i="52"/>
  <c r="HN695" i="52"/>
  <c r="HM695" i="52"/>
  <c r="GN937" i="52"/>
  <c r="GM937" i="52"/>
  <c r="GL937" i="52"/>
  <c r="GK937" i="52"/>
  <c r="GJ937" i="52"/>
  <c r="HM587" i="52"/>
  <c r="HQ587" i="52"/>
  <c r="HO587" i="52"/>
  <c r="HP587" i="52"/>
  <c r="HN587" i="52"/>
  <c r="HN425" i="52"/>
  <c r="HM425" i="52"/>
  <c r="HO425" i="52"/>
  <c r="HP425" i="52"/>
  <c r="HQ425" i="52"/>
  <c r="HO848" i="52"/>
  <c r="HM848" i="52"/>
  <c r="HQ848" i="52"/>
  <c r="HN848" i="52"/>
  <c r="HP848" i="52"/>
  <c r="FU774" i="52"/>
  <c r="FW774" i="52" s="1"/>
  <c r="FV774" i="52"/>
  <c r="HC735" i="52"/>
  <c r="HH735" i="52"/>
  <c r="HK735" i="52"/>
  <c r="HD735" i="52"/>
  <c r="HI735" i="52"/>
  <c r="HB735" i="52"/>
  <c r="HA735" i="52"/>
  <c r="HF735" i="52"/>
  <c r="HG735" i="52"/>
  <c r="HJ735" i="52"/>
  <c r="HE735" i="52"/>
  <c r="FV732" i="52"/>
  <c r="FU732" i="52"/>
  <c r="FW732" i="52" s="1"/>
  <c r="HU1017" i="52"/>
  <c r="HV1017" i="52"/>
  <c r="HS1017" i="52"/>
  <c r="HW1017" i="52"/>
  <c r="HT1017" i="52"/>
  <c r="GL703" i="52"/>
  <c r="GK703" i="52"/>
  <c r="GM703" i="52"/>
  <c r="GN703" i="52"/>
  <c r="GJ703" i="52"/>
  <c r="GP555" i="52"/>
  <c r="GT555" i="52"/>
  <c r="GS555" i="52"/>
  <c r="GQ555" i="52"/>
  <c r="GU555" i="52"/>
  <c r="GR555" i="52"/>
  <c r="HY555" i="52"/>
  <c r="FV647" i="52"/>
  <c r="FU647" i="52"/>
  <c r="FW647" i="52" s="1"/>
  <c r="ET647" i="52"/>
  <c r="GX86" i="52"/>
  <c r="GY86" i="52"/>
  <c r="GW86" i="52"/>
  <c r="GQ315" i="52"/>
  <c r="GU315" i="52"/>
  <c r="GR315" i="52"/>
  <c r="GP315" i="52"/>
  <c r="GT315" i="52"/>
  <c r="GS315" i="52"/>
  <c r="HH782" i="52"/>
  <c r="HI782" i="52"/>
  <c r="HB782" i="52"/>
  <c r="HC782" i="52"/>
  <c r="HF782" i="52"/>
  <c r="HG782" i="52"/>
  <c r="HJ782" i="52"/>
  <c r="HK782" i="52"/>
  <c r="HE782" i="52"/>
  <c r="HA782" i="52"/>
  <c r="HD782" i="52"/>
  <c r="HU285" i="52"/>
  <c r="HT285" i="52"/>
  <c r="HW285" i="52"/>
  <c r="HS285" i="52"/>
  <c r="HV285" i="52"/>
  <c r="IL110" i="52"/>
  <c r="GF317" i="52"/>
  <c r="GE789" i="52"/>
  <c r="FY789" i="52"/>
  <c r="GB789" i="52"/>
  <c r="GG789" i="52"/>
  <c r="FZ789" i="52"/>
  <c r="GD789" i="52"/>
  <c r="GH789" i="52"/>
  <c r="GA789" i="52"/>
  <c r="GC789" i="52"/>
  <c r="GF789" i="52"/>
  <c r="HZ789" i="52"/>
  <c r="GF733" i="52"/>
  <c r="FV781" i="52"/>
  <c r="FU781" i="52"/>
  <c r="FW781" i="52" s="1"/>
  <c r="ET781" i="52"/>
  <c r="GA430" i="52"/>
  <c r="GC430" i="52"/>
  <c r="GG430" i="52"/>
  <c r="FZ430" i="52"/>
  <c r="GB430" i="52"/>
  <c r="GD430" i="52"/>
  <c r="GH430" i="52"/>
  <c r="FY430" i="52"/>
  <c r="GE430" i="52"/>
  <c r="HZ430" i="52"/>
  <c r="GF430" i="52"/>
  <c r="HN990" i="52"/>
  <c r="HO990" i="52"/>
  <c r="HM990" i="52"/>
  <c r="HQ990" i="52"/>
  <c r="HP990" i="52"/>
  <c r="HN751" i="52"/>
  <c r="HP751" i="52"/>
  <c r="HM751" i="52"/>
  <c r="HQ751" i="52"/>
  <c r="HO751" i="52"/>
  <c r="IJ148" i="52"/>
  <c r="GM432" i="52"/>
  <c r="GK432" i="52"/>
  <c r="GL432" i="52"/>
  <c r="GJ432" i="52"/>
  <c r="GN432" i="52"/>
  <c r="HC332" i="52"/>
  <c r="HK332" i="52"/>
  <c r="HI332" i="52"/>
  <c r="HE332" i="52"/>
  <c r="HJ332" i="52"/>
  <c r="HB332" i="52"/>
  <c r="HG332" i="52"/>
  <c r="HD332" i="52"/>
  <c r="HA332" i="52"/>
  <c r="HH332" i="52"/>
  <c r="HF332" i="52"/>
  <c r="FV182" i="52"/>
  <c r="FU182" i="52"/>
  <c r="FW182" i="52" s="1"/>
  <c r="GY691" i="52"/>
  <c r="GW691" i="52"/>
  <c r="GX691" i="52"/>
  <c r="GA324" i="52"/>
  <c r="GB324" i="52"/>
  <c r="GG324" i="52"/>
  <c r="FY324" i="52"/>
  <c r="GD324" i="52"/>
  <c r="FZ324" i="52"/>
  <c r="GE324" i="52"/>
  <c r="GC324" i="52"/>
  <c r="GH324" i="52"/>
  <c r="HT91" i="52"/>
  <c r="HV91" i="52"/>
  <c r="HU91" i="52"/>
  <c r="HS91" i="52"/>
  <c r="HW91" i="52"/>
  <c r="GQ996" i="52"/>
  <c r="GU996" i="52"/>
  <c r="GR996" i="52"/>
  <c r="GS996" i="52"/>
  <c r="GT996" i="52"/>
  <c r="GP996" i="52"/>
  <c r="HI853" i="52"/>
  <c r="HD853" i="52"/>
  <c r="HF853" i="52"/>
  <c r="HK853" i="52"/>
  <c r="HB853" i="52"/>
  <c r="HH853" i="52"/>
  <c r="HG853" i="52"/>
  <c r="HA853" i="52"/>
  <c r="HJ853" i="52"/>
  <c r="HE853" i="52"/>
  <c r="HC853" i="52"/>
  <c r="HY846" i="52"/>
  <c r="GP846" i="52"/>
  <c r="GT846" i="52"/>
  <c r="GQ846" i="52"/>
  <c r="GU846" i="52"/>
  <c r="GS846" i="52"/>
  <c r="GR846" i="52"/>
  <c r="FU502" i="52"/>
  <c r="FW502" i="52" s="1"/>
  <c r="FV502" i="52"/>
  <c r="FV624" i="52"/>
  <c r="FU624" i="52"/>
  <c r="FW624" i="52" s="1"/>
  <c r="IK89" i="52"/>
  <c r="GS663" i="52"/>
  <c r="GR663" i="52"/>
  <c r="GP663" i="52"/>
  <c r="GT663" i="52"/>
  <c r="GU663" i="52"/>
  <c r="GQ663" i="52"/>
  <c r="HY663" i="52"/>
  <c r="IJ221" i="52"/>
  <c r="HP886" i="52"/>
  <c r="HO886" i="52"/>
  <c r="HN886" i="52"/>
  <c r="HM886" i="52"/>
  <c r="HQ886" i="52"/>
  <c r="GW295" i="52"/>
  <c r="GY295" i="52"/>
  <c r="GX295" i="52"/>
  <c r="HO438" i="52"/>
  <c r="HP438" i="52"/>
  <c r="HQ438" i="52"/>
  <c r="HN438" i="52"/>
  <c r="HM438" i="52"/>
  <c r="IK222" i="52"/>
  <c r="IB222" i="52"/>
  <c r="HP409" i="52"/>
  <c r="HO409" i="52"/>
  <c r="HM409" i="52"/>
  <c r="HQ409" i="52"/>
  <c r="HN409" i="52"/>
  <c r="HP242" i="52"/>
  <c r="HM242" i="52"/>
  <c r="HQ242" i="52"/>
  <c r="HO242" i="52"/>
  <c r="HN242" i="52"/>
  <c r="GX1025" i="52"/>
  <c r="GY1025" i="52"/>
  <c r="GW1025" i="52"/>
  <c r="IK394" i="52"/>
  <c r="GY346" i="52"/>
  <c r="GX346" i="52"/>
  <c r="GW346" i="52"/>
  <c r="HE895" i="52"/>
  <c r="HD895" i="52"/>
  <c r="HI895" i="52"/>
  <c r="HH895" i="52"/>
  <c r="HB895" i="52"/>
  <c r="HF895" i="52"/>
  <c r="HJ895" i="52"/>
  <c r="HC895" i="52"/>
  <c r="HG895" i="52"/>
  <c r="HA895" i="52"/>
  <c r="HK895" i="52"/>
  <c r="GU844" i="52"/>
  <c r="GP844" i="52"/>
  <c r="GT844" i="52"/>
  <c r="GS844" i="52"/>
  <c r="GQ844" i="52"/>
  <c r="GR844" i="52"/>
  <c r="HY844" i="52"/>
  <c r="IF844" i="52" s="1"/>
  <c r="FU749" i="52"/>
  <c r="FW749" i="52" s="1"/>
  <c r="FV749" i="52"/>
  <c r="GF1049" i="52"/>
  <c r="HM874" i="52"/>
  <c r="HP874" i="52"/>
  <c r="HO874" i="52"/>
  <c r="HQ874" i="52"/>
  <c r="HN874" i="52"/>
  <c r="HI436" i="52"/>
  <c r="HE436" i="52"/>
  <c r="HK436" i="52"/>
  <c r="HC436" i="52"/>
  <c r="HB436" i="52"/>
  <c r="HH436" i="52"/>
  <c r="HF436" i="52"/>
  <c r="HA436" i="52"/>
  <c r="HJ436" i="52"/>
  <c r="HG436" i="52"/>
  <c r="HD436" i="52"/>
  <c r="GK662" i="52"/>
  <c r="GM662" i="52"/>
  <c r="GN662" i="52"/>
  <c r="GL662" i="52"/>
  <c r="GJ662" i="52"/>
  <c r="HZ477" i="52"/>
  <c r="GJ188" i="52"/>
  <c r="GN188" i="52"/>
  <c r="GM188" i="52"/>
  <c r="GK188" i="52"/>
  <c r="GL188" i="52"/>
  <c r="GK764" i="52"/>
  <c r="GN764" i="52"/>
  <c r="GM764" i="52"/>
  <c r="GJ764" i="52"/>
  <c r="GL764" i="52"/>
  <c r="GL336" i="52"/>
  <c r="GN336" i="52"/>
  <c r="GM336" i="52"/>
  <c r="GK336" i="52"/>
  <c r="GJ336" i="52"/>
  <c r="GK115" i="52"/>
  <c r="GJ115" i="52"/>
  <c r="GN115" i="52"/>
  <c r="GL115" i="52"/>
  <c r="GM115" i="52"/>
  <c r="HO746" i="52"/>
  <c r="HN746" i="52"/>
  <c r="HP746" i="52"/>
  <c r="HQ746" i="52"/>
  <c r="HM746" i="52"/>
  <c r="GT642" i="52"/>
  <c r="GS642" i="52"/>
  <c r="GU642" i="52"/>
  <c r="GR642" i="52"/>
  <c r="GQ642" i="52"/>
  <c r="HY642" i="52"/>
  <c r="GP642" i="52"/>
  <c r="GQ106" i="52"/>
  <c r="GU106" i="52"/>
  <c r="GP106" i="52"/>
  <c r="GS106" i="52"/>
  <c r="GR106" i="52"/>
  <c r="GT106" i="52"/>
  <c r="HY106" i="52"/>
  <c r="FV815" i="52"/>
  <c r="FU815" i="52"/>
  <c r="FW815" i="52" s="1"/>
  <c r="ET815" i="52"/>
  <c r="GA383" i="52"/>
  <c r="FY383" i="52"/>
  <c r="GE383" i="52"/>
  <c r="GB383" i="52"/>
  <c r="FZ383" i="52"/>
  <c r="GD383" i="52"/>
  <c r="GF383" i="52"/>
  <c r="GH383" i="52"/>
  <c r="GC383" i="52"/>
  <c r="HZ383" i="52"/>
  <c r="GG383" i="52"/>
  <c r="GY694" i="52"/>
  <c r="GW694" i="52"/>
  <c r="GX694" i="52"/>
  <c r="HV401" i="52"/>
  <c r="HW401" i="52"/>
  <c r="HU401" i="52"/>
  <c r="HT401" i="52"/>
  <c r="HS401" i="52"/>
  <c r="HQ760" i="52"/>
  <c r="HP760" i="52"/>
  <c r="HM760" i="52"/>
  <c r="HO760" i="52"/>
  <c r="HN760" i="52"/>
  <c r="HP108" i="52"/>
  <c r="HQ108" i="52"/>
  <c r="HM108" i="52"/>
  <c r="HO108" i="52"/>
  <c r="HN108" i="52"/>
  <c r="GF72" i="52"/>
  <c r="HV995" i="52"/>
  <c r="HS995" i="52"/>
  <c r="HW995" i="52"/>
  <c r="HT995" i="52"/>
  <c r="HU995" i="52"/>
  <c r="GJ672" i="52"/>
  <c r="GL672" i="52"/>
  <c r="GN672" i="52"/>
  <c r="GM672" i="52"/>
  <c r="GK672" i="52"/>
  <c r="HU273" i="52"/>
  <c r="HT273" i="52"/>
  <c r="HW273" i="52"/>
  <c r="HS273" i="52"/>
  <c r="HV273" i="52"/>
  <c r="GE466" i="52"/>
  <c r="FY466" i="52"/>
  <c r="GA466" i="52"/>
  <c r="GC466" i="52"/>
  <c r="HZ466" i="52"/>
  <c r="GG466" i="52"/>
  <c r="GF466" i="52"/>
  <c r="FZ466" i="52"/>
  <c r="GD466" i="52"/>
  <c r="GH466" i="52"/>
  <c r="GB466" i="52"/>
  <c r="FU899" i="52"/>
  <c r="FW899" i="52" s="1"/>
  <c r="FV899" i="52"/>
  <c r="ET899" i="52"/>
  <c r="GJ819" i="52"/>
  <c r="GN819" i="52"/>
  <c r="GL819" i="52"/>
  <c r="GK819" i="52"/>
  <c r="GM819" i="52"/>
  <c r="HU426" i="52"/>
  <c r="HS426" i="52"/>
  <c r="HT426" i="52"/>
  <c r="HV426" i="52"/>
  <c r="HW426" i="52"/>
  <c r="HY323" i="52"/>
  <c r="GP323" i="52"/>
  <c r="GT323" i="52"/>
  <c r="GU323" i="52"/>
  <c r="GQ323" i="52"/>
  <c r="GS323" i="52"/>
  <c r="GR323" i="52"/>
  <c r="GS1008" i="52"/>
  <c r="GT1008" i="52"/>
  <c r="GP1008" i="52"/>
  <c r="GQ1008" i="52"/>
  <c r="GU1008" i="52"/>
  <c r="GR1008" i="52"/>
  <c r="GU413" i="52"/>
  <c r="GS413" i="52"/>
  <c r="GR413" i="52"/>
  <c r="GQ413" i="52"/>
  <c r="GT413" i="52"/>
  <c r="GP413" i="52"/>
  <c r="FV331" i="52"/>
  <c r="FU331" i="52"/>
  <c r="FW331" i="52" s="1"/>
  <c r="ET331" i="52"/>
  <c r="GX90" i="52"/>
  <c r="GY90" i="52"/>
  <c r="GW90" i="52"/>
  <c r="HY628" i="52"/>
  <c r="IF628" i="52" s="1"/>
  <c r="HQ517" i="52"/>
  <c r="HP517" i="52"/>
  <c r="HN517" i="52"/>
  <c r="HO517" i="52"/>
  <c r="HM517" i="52"/>
  <c r="IK969" i="52"/>
  <c r="GG651" i="52"/>
  <c r="FZ651" i="52"/>
  <c r="GB651" i="52"/>
  <c r="GE651" i="52"/>
  <c r="GC651" i="52"/>
  <c r="GH651" i="52"/>
  <c r="FY651" i="52"/>
  <c r="GD651" i="52"/>
  <c r="GA651" i="52"/>
  <c r="GF651" i="52"/>
  <c r="HZ651" i="52"/>
  <c r="GY611" i="52"/>
  <c r="GW611" i="52"/>
  <c r="GX611" i="52"/>
  <c r="HO269" i="52"/>
  <c r="HQ269" i="52"/>
  <c r="HM269" i="52"/>
  <c r="HP269" i="52"/>
  <c r="HN269" i="52"/>
  <c r="FU997" i="52"/>
  <c r="FW997" i="52" s="1"/>
  <c r="FV997" i="52"/>
  <c r="HH810" i="52"/>
  <c r="HA810" i="52"/>
  <c r="HB810" i="52"/>
  <c r="HC810" i="52"/>
  <c r="HF810" i="52"/>
  <c r="HG810" i="52"/>
  <c r="HJ810" i="52"/>
  <c r="HK810" i="52"/>
  <c r="HE810" i="52"/>
  <c r="HI810" i="52"/>
  <c r="HD810" i="52"/>
  <c r="GQ985" i="52"/>
  <c r="GU985" i="52"/>
  <c r="GR985" i="52"/>
  <c r="GP985" i="52"/>
  <c r="GT985" i="52"/>
  <c r="GS985" i="52"/>
  <c r="GS648" i="52"/>
  <c r="GP648" i="52"/>
  <c r="GT648" i="52"/>
  <c r="GQ648" i="52"/>
  <c r="GR648" i="52"/>
  <c r="GU648" i="52"/>
  <c r="IK599" i="52"/>
  <c r="HT699" i="52"/>
  <c r="HU699" i="52"/>
  <c r="HS699" i="52"/>
  <c r="HW699" i="52"/>
  <c r="HV699" i="52"/>
  <c r="HQ973" i="52"/>
  <c r="HN973" i="52"/>
  <c r="HM973" i="52"/>
  <c r="HO973" i="52"/>
  <c r="HP973" i="52"/>
  <c r="IK141" i="52"/>
  <c r="IB141" i="52"/>
  <c r="HS747" i="52"/>
  <c r="HT747" i="52"/>
  <c r="HU747" i="52"/>
  <c r="HW747" i="52"/>
  <c r="HV747" i="52"/>
  <c r="HO816" i="52"/>
  <c r="HP816" i="52"/>
  <c r="HM816" i="52"/>
  <c r="HQ816" i="52"/>
  <c r="HN816" i="52"/>
  <c r="HT775" i="52"/>
  <c r="HU775" i="52"/>
  <c r="HV775" i="52"/>
  <c r="HS775" i="52"/>
  <c r="HW775" i="52"/>
  <c r="HW535" i="52"/>
  <c r="HT535" i="52"/>
  <c r="HV535" i="52"/>
  <c r="HS535" i="52"/>
  <c r="HU535" i="52"/>
  <c r="GX412" i="52"/>
  <c r="GW412" i="52"/>
  <c r="GY412" i="52"/>
  <c r="FV458" i="52"/>
  <c r="FU458" i="52"/>
  <c r="HI187" i="52"/>
  <c r="HH187" i="52"/>
  <c r="HC187" i="52"/>
  <c r="HJ187" i="52"/>
  <c r="HG187" i="52"/>
  <c r="HE187" i="52"/>
  <c r="HK187" i="52"/>
  <c r="HB187" i="52"/>
  <c r="HA187" i="52"/>
  <c r="HF187" i="52"/>
  <c r="HD187" i="52"/>
  <c r="HN471" i="52"/>
  <c r="HO471" i="52"/>
  <c r="HM471" i="52"/>
  <c r="HQ471" i="52"/>
  <c r="HP471" i="52"/>
  <c r="HP679" i="52"/>
  <c r="HM679" i="52"/>
  <c r="HQ679" i="52"/>
  <c r="HN679" i="52"/>
  <c r="HO679" i="52"/>
  <c r="HM941" i="52"/>
  <c r="HQ941" i="52"/>
  <c r="HP941" i="52"/>
  <c r="HO941" i="52"/>
  <c r="HN941" i="52"/>
  <c r="GH832" i="52"/>
  <c r="GA832" i="52"/>
  <c r="GG832" i="52"/>
  <c r="GE832" i="52"/>
  <c r="GC832" i="52"/>
  <c r="GB832" i="52"/>
  <c r="FY832" i="52"/>
  <c r="FZ832" i="52"/>
  <c r="GD832" i="52"/>
  <c r="HZ832" i="52"/>
  <c r="IF832" i="52" s="1"/>
  <c r="GF832" i="52"/>
  <c r="FU455" i="52"/>
  <c r="FW455" i="52" s="1"/>
  <c r="FV455" i="52"/>
  <c r="FV380" i="52"/>
  <c r="FU380" i="52"/>
  <c r="FW380" i="52" s="1"/>
  <c r="ET380" i="52"/>
  <c r="FZ1012" i="52"/>
  <c r="GD1012" i="52"/>
  <c r="GH1012" i="52"/>
  <c r="GA1012" i="52"/>
  <c r="GB1012" i="52"/>
  <c r="FY1012" i="52"/>
  <c r="GE1012" i="52"/>
  <c r="GC1012" i="52"/>
  <c r="GG1012" i="52"/>
  <c r="FV443" i="52"/>
  <c r="FU443" i="52"/>
  <c r="FW443" i="52" s="1"/>
  <c r="ET443" i="52"/>
  <c r="FV830" i="52"/>
  <c r="FU830" i="52"/>
  <c r="FW830" i="52" s="1"/>
  <c r="ET830" i="52"/>
  <c r="ET413" i="52"/>
  <c r="GL531" i="52"/>
  <c r="GN531" i="52"/>
  <c r="GK531" i="52"/>
  <c r="GM531" i="52"/>
  <c r="GJ531" i="52"/>
  <c r="GF752" i="52"/>
  <c r="HU190" i="52"/>
  <c r="HS190" i="52"/>
  <c r="HV190" i="52"/>
  <c r="HT190" i="52"/>
  <c r="HW190" i="52"/>
  <c r="GW730" i="52"/>
  <c r="GX730" i="52"/>
  <c r="GY730" i="52"/>
  <c r="ET864" i="52"/>
  <c r="FV864" i="52"/>
  <c r="FU864" i="52"/>
  <c r="FW864" i="52" s="1"/>
  <c r="FY731" i="52"/>
  <c r="GE731" i="52"/>
  <c r="GB731" i="52"/>
  <c r="GG731" i="52"/>
  <c r="FZ731" i="52"/>
  <c r="GA731" i="52"/>
  <c r="GD731" i="52"/>
  <c r="GH731" i="52"/>
  <c r="GC731" i="52"/>
  <c r="GS514" i="52"/>
  <c r="GQ514" i="52"/>
  <c r="GU514" i="52"/>
  <c r="GR514" i="52"/>
  <c r="GP514" i="52"/>
  <c r="GT514" i="52"/>
  <c r="GJ916" i="52"/>
  <c r="GL916" i="52"/>
  <c r="GN916" i="52"/>
  <c r="GM916" i="52"/>
  <c r="GK916" i="52"/>
  <c r="HM663" i="52"/>
  <c r="HQ663" i="52"/>
  <c r="HN663" i="52"/>
  <c r="HO663" i="52"/>
  <c r="HP663" i="52"/>
  <c r="GF526" i="52"/>
  <c r="FZ826" i="52"/>
  <c r="GD826" i="52"/>
  <c r="GH826" i="52"/>
  <c r="GA826" i="52"/>
  <c r="FY826" i="52"/>
  <c r="GE826" i="52"/>
  <c r="GG826" i="52"/>
  <c r="GB826" i="52"/>
  <c r="GC826" i="52"/>
  <c r="HZ826" i="52"/>
  <c r="GF826" i="52"/>
  <c r="FU585" i="52"/>
  <c r="FV585" i="52"/>
  <c r="ET585" i="52"/>
  <c r="GU94" i="52"/>
  <c r="GR94" i="52"/>
  <c r="GS94" i="52"/>
  <c r="GP94" i="52"/>
  <c r="GT94" i="52"/>
  <c r="HY94" i="52"/>
  <c r="GQ94" i="52"/>
  <c r="HN636" i="52"/>
  <c r="HM636" i="52"/>
  <c r="HQ636" i="52"/>
  <c r="HO636" i="52"/>
  <c r="HP636" i="52"/>
  <c r="GS401" i="52"/>
  <c r="GR401" i="52"/>
  <c r="GQ401" i="52"/>
  <c r="GT401" i="52"/>
  <c r="GP401" i="52"/>
  <c r="GU401" i="52"/>
  <c r="HY401" i="52"/>
  <c r="HZ739" i="52"/>
  <c r="IF739" i="52" s="1"/>
  <c r="HH514" i="52"/>
  <c r="HA514" i="52"/>
  <c r="HC514" i="52"/>
  <c r="HE514" i="52"/>
  <c r="HK514" i="52"/>
  <c r="HI514" i="52"/>
  <c r="HG514" i="52"/>
  <c r="HB514" i="52"/>
  <c r="HF514" i="52"/>
  <c r="HJ514" i="52"/>
  <c r="HD514" i="52"/>
  <c r="FV680" i="52"/>
  <c r="FU680" i="52"/>
  <c r="FW680" i="52" s="1"/>
  <c r="HZ713" i="52"/>
  <c r="IF713" i="52" s="1"/>
  <c r="HS65" i="52"/>
  <c r="HW65" i="52"/>
  <c r="HT65" i="52"/>
  <c r="HV65" i="52"/>
  <c r="HU65" i="52"/>
  <c r="GJ758" i="52"/>
  <c r="GK758" i="52"/>
  <c r="GL758" i="52"/>
  <c r="GN758" i="52"/>
  <c r="GM758" i="52"/>
  <c r="GE111" i="52"/>
  <c r="FZ111" i="52"/>
  <c r="GB111" i="52"/>
  <c r="GG111" i="52"/>
  <c r="FY111" i="52"/>
  <c r="GD111" i="52"/>
  <c r="GC111" i="52"/>
  <c r="GA111" i="52"/>
  <c r="GH111" i="52"/>
  <c r="GF111" i="52"/>
  <c r="HZ111" i="52"/>
  <c r="GL724" i="52"/>
  <c r="GM724" i="52"/>
  <c r="GJ724" i="52"/>
  <c r="GK724" i="52"/>
  <c r="GN724" i="52"/>
  <c r="FU897" i="52"/>
  <c r="FW897" i="52" s="1"/>
  <c r="FV897" i="52"/>
  <c r="GF616" i="52"/>
  <c r="HO446" i="52"/>
  <c r="HP446" i="52"/>
  <c r="HQ446" i="52"/>
  <c r="HN446" i="52"/>
  <c r="HM446" i="52"/>
  <c r="GX500" i="52"/>
  <c r="GW500" i="52"/>
  <c r="GY500" i="52"/>
  <c r="GS244" i="52"/>
  <c r="GP244" i="52"/>
  <c r="GT244" i="52"/>
  <c r="GR244" i="52"/>
  <c r="GU244" i="52"/>
  <c r="GQ244" i="52"/>
  <c r="HY244" i="52"/>
  <c r="HU622" i="52"/>
  <c r="HV622" i="52"/>
  <c r="HS622" i="52"/>
  <c r="HT622" i="52"/>
  <c r="HW622" i="52"/>
  <c r="GU258" i="52"/>
  <c r="HY258" i="52"/>
  <c r="GS258" i="52"/>
  <c r="GP258" i="52"/>
  <c r="GT258" i="52"/>
  <c r="GR258" i="52"/>
  <c r="GQ258" i="52"/>
  <c r="HG566" i="52"/>
  <c r="HF566" i="52"/>
  <c r="HA566" i="52"/>
  <c r="HI566" i="52"/>
  <c r="HE566" i="52"/>
  <c r="HD566" i="52"/>
  <c r="HK566" i="52"/>
  <c r="HH566" i="52"/>
  <c r="HC566" i="52"/>
  <c r="HB566" i="52"/>
  <c r="HJ566" i="52"/>
  <c r="HT971" i="52"/>
  <c r="HU971" i="52"/>
  <c r="HV971" i="52"/>
  <c r="HW971" i="52"/>
  <c r="HS971" i="52"/>
  <c r="IK593" i="52"/>
  <c r="IB593" i="52"/>
  <c r="HD644" i="52"/>
  <c r="HF644" i="52"/>
  <c r="HH644" i="52"/>
  <c r="HA644" i="52"/>
  <c r="HC644" i="52"/>
  <c r="HK644" i="52"/>
  <c r="HI644" i="52"/>
  <c r="HE644" i="52"/>
  <c r="HJ644" i="52"/>
  <c r="HB644" i="52"/>
  <c r="HG644" i="52"/>
  <c r="GF995" i="52"/>
  <c r="HY315" i="52"/>
  <c r="GF656" i="52"/>
  <c r="GE441" i="52"/>
  <c r="GA441" i="52"/>
  <c r="GC441" i="52"/>
  <c r="GB441" i="52"/>
  <c r="FZ441" i="52"/>
  <c r="GG441" i="52"/>
  <c r="GD441" i="52"/>
  <c r="GH441" i="52"/>
  <c r="FY441" i="52"/>
  <c r="GF441" i="52"/>
  <c r="HZ441" i="52"/>
  <c r="GP548" i="52"/>
  <c r="GT548" i="52"/>
  <c r="GU548" i="52"/>
  <c r="GR548" i="52"/>
  <c r="GQ548" i="52"/>
  <c r="GS548" i="52"/>
  <c r="GP956" i="52"/>
  <c r="GT956" i="52"/>
  <c r="GS956" i="52"/>
  <c r="GU956" i="52"/>
  <c r="GR956" i="52"/>
  <c r="GQ956" i="52"/>
  <c r="HY956" i="52"/>
  <c r="ET351" i="52"/>
  <c r="FV351" i="52"/>
  <c r="FU351" i="52"/>
  <c r="FW351" i="52" s="1"/>
  <c r="FU508" i="52"/>
  <c r="FW508" i="52" s="1"/>
  <c r="FV508" i="52"/>
  <c r="GT310" i="52"/>
  <c r="GS310" i="52"/>
  <c r="GQ310" i="52"/>
  <c r="GU310" i="52"/>
  <c r="GR310" i="52"/>
  <c r="GP310" i="52"/>
  <c r="GW1010" i="52"/>
  <c r="GY1010" i="52"/>
  <c r="GX1010" i="52"/>
  <c r="FV316" i="52"/>
  <c r="FU316" i="52"/>
  <c r="FW316" i="52" s="1"/>
  <c r="HU1016" i="52"/>
  <c r="HV1016" i="52"/>
  <c r="HS1016" i="52"/>
  <c r="HW1016" i="52"/>
  <c r="HT1016" i="52"/>
  <c r="GW724" i="52"/>
  <c r="GX724" i="52"/>
  <c r="GY724" i="52"/>
  <c r="GY848" i="52"/>
  <c r="GX848" i="52"/>
  <c r="GW848" i="52"/>
  <c r="GJ710" i="52"/>
  <c r="GK710" i="52"/>
  <c r="GL710" i="52"/>
  <c r="GN710" i="52"/>
  <c r="GM710" i="52"/>
  <c r="HY125" i="52"/>
  <c r="GP125" i="52"/>
  <c r="GT125" i="52"/>
  <c r="GQ125" i="52"/>
  <c r="GU125" i="52"/>
  <c r="GS125" i="52"/>
  <c r="GR125" i="52"/>
  <c r="FU284" i="52"/>
  <c r="FW284" i="52" s="1"/>
  <c r="FV284" i="52"/>
  <c r="ET284" i="52"/>
  <c r="GK811" i="52"/>
  <c r="GL811" i="52"/>
  <c r="GM811" i="52"/>
  <c r="GN811" i="52"/>
  <c r="GJ811" i="52"/>
  <c r="FV173" i="52"/>
  <c r="FU173" i="52"/>
  <c r="FW173" i="52" s="1"/>
  <c r="GC490" i="52"/>
  <c r="GF490" i="52"/>
  <c r="GG490" i="52"/>
  <c r="HZ490" i="52"/>
  <c r="FZ490" i="52"/>
  <c r="GD490" i="52"/>
  <c r="GH490" i="52"/>
  <c r="GB490" i="52"/>
  <c r="GA490" i="52"/>
  <c r="FY490" i="52"/>
  <c r="GE490" i="52"/>
  <c r="HF643" i="52"/>
  <c r="HD643" i="52"/>
  <c r="HK643" i="52"/>
  <c r="HH643" i="52"/>
  <c r="HJ643" i="52"/>
  <c r="HB643" i="52"/>
  <c r="HE643" i="52"/>
  <c r="HG643" i="52"/>
  <c r="HC643" i="52"/>
  <c r="HI643" i="52"/>
  <c r="HA643" i="52"/>
  <c r="GY845" i="52"/>
  <c r="GX845" i="52"/>
  <c r="GW845" i="52"/>
  <c r="HU86" i="52"/>
  <c r="HS86" i="52"/>
  <c r="HW86" i="52"/>
  <c r="HT86" i="52"/>
  <c r="HV86" i="52"/>
  <c r="GB168" i="52"/>
  <c r="GG168" i="52"/>
  <c r="FY168" i="52"/>
  <c r="GD168" i="52"/>
  <c r="GC168" i="52"/>
  <c r="GA168" i="52"/>
  <c r="GH168" i="52"/>
  <c r="GE168" i="52"/>
  <c r="FZ168" i="52"/>
  <c r="GC611" i="52"/>
  <c r="GH611" i="52"/>
  <c r="FY611" i="52"/>
  <c r="GD611" i="52"/>
  <c r="GA611" i="52"/>
  <c r="GG611" i="52"/>
  <c r="GE611" i="52"/>
  <c r="GB611" i="52"/>
  <c r="FZ611" i="52"/>
  <c r="GF611" i="52"/>
  <c r="HZ611" i="52"/>
  <c r="HM865" i="52"/>
  <c r="HQ865" i="52"/>
  <c r="HN865" i="52"/>
  <c r="HP865" i="52"/>
  <c r="HO865" i="52"/>
  <c r="HS989" i="52"/>
  <c r="HW989" i="52"/>
  <c r="HT989" i="52"/>
  <c r="HV989" i="52"/>
  <c r="HU989" i="52"/>
  <c r="IJ540" i="52"/>
  <c r="FU321" i="52"/>
  <c r="FW321" i="52" s="1"/>
  <c r="FV321" i="52"/>
  <c r="FZ714" i="52"/>
  <c r="GA714" i="52"/>
  <c r="GD714" i="52"/>
  <c r="GH714" i="52"/>
  <c r="GC714" i="52"/>
  <c r="FY714" i="52"/>
  <c r="GE714" i="52"/>
  <c r="GB714" i="52"/>
  <c r="GG714" i="52"/>
  <c r="HB950" i="52"/>
  <c r="HD950" i="52"/>
  <c r="HJ950" i="52"/>
  <c r="HH950" i="52"/>
  <c r="HE950" i="52"/>
  <c r="HC950" i="52"/>
  <c r="HF950" i="52"/>
  <c r="HG950" i="52"/>
  <c r="HK950" i="52"/>
  <c r="HA950" i="52"/>
  <c r="HI950" i="52"/>
  <c r="HS247" i="52"/>
  <c r="HW247" i="52"/>
  <c r="HU247" i="52"/>
  <c r="HV247" i="52"/>
  <c r="HT247" i="52"/>
  <c r="GL257" i="52"/>
  <c r="GJ257" i="52"/>
  <c r="GN257" i="52"/>
  <c r="GK257" i="52"/>
  <c r="GM257" i="52"/>
  <c r="HB346" i="52"/>
  <c r="HG346" i="52"/>
  <c r="HE346" i="52"/>
  <c r="HD346" i="52"/>
  <c r="HJ346" i="52"/>
  <c r="HH346" i="52"/>
  <c r="HI346" i="52"/>
  <c r="HA346" i="52"/>
  <c r="HC346" i="52"/>
  <c r="HF346" i="52"/>
  <c r="HK346" i="52"/>
  <c r="HK797" i="52"/>
  <c r="HE797" i="52"/>
  <c r="HA797" i="52"/>
  <c r="HI797" i="52"/>
  <c r="HD797" i="52"/>
  <c r="HH797" i="52"/>
  <c r="HB797" i="52"/>
  <c r="HC797" i="52"/>
  <c r="HF797" i="52"/>
  <c r="HG797" i="52"/>
  <c r="HJ797" i="52"/>
  <c r="GK763" i="52"/>
  <c r="GN763" i="52"/>
  <c r="GL763" i="52"/>
  <c r="GM763" i="52"/>
  <c r="GJ763" i="52"/>
  <c r="ET984" i="52"/>
  <c r="HV563" i="52"/>
  <c r="HU563" i="52"/>
  <c r="HS563" i="52"/>
  <c r="HW563" i="52"/>
  <c r="HT563" i="52"/>
  <c r="GW727" i="52"/>
  <c r="GX727" i="52"/>
  <c r="GY727" i="52"/>
  <c r="FV256" i="52"/>
  <c r="FU256" i="52"/>
  <c r="FW256" i="52" s="1"/>
  <c r="ET256" i="52"/>
  <c r="HA301" i="52"/>
  <c r="HG301" i="52"/>
  <c r="HD301" i="52"/>
  <c r="HB301" i="52"/>
  <c r="HI301" i="52"/>
  <c r="HF301" i="52"/>
  <c r="HH301" i="52"/>
  <c r="HJ301" i="52"/>
  <c r="HC301" i="52"/>
  <c r="HE301" i="52"/>
  <c r="HK301" i="52"/>
  <c r="IM539" i="52"/>
  <c r="IL539" i="52"/>
  <c r="FV117" i="52"/>
  <c r="FU117" i="52"/>
  <c r="FW117" i="52" s="1"/>
  <c r="ET117" i="52"/>
  <c r="GP271" i="52"/>
  <c r="GU271" i="52"/>
  <c r="HY271" i="52"/>
  <c r="GR271" i="52"/>
  <c r="GS271" i="52"/>
  <c r="GT271" i="52"/>
  <c r="GQ271" i="52"/>
  <c r="GQ906" i="52"/>
  <c r="GU906" i="52"/>
  <c r="HY906" i="52"/>
  <c r="GR906" i="52"/>
  <c r="GS906" i="52"/>
  <c r="GP906" i="52"/>
  <c r="GT906" i="52"/>
  <c r="HZ175" i="52"/>
  <c r="IF175" i="52" s="1"/>
  <c r="FV253" i="52"/>
  <c r="FU253" i="52"/>
  <c r="FW253" i="52" s="1"/>
  <c r="ET253" i="52"/>
  <c r="IB151" i="52"/>
  <c r="IK151" i="52"/>
  <c r="GE281" i="52"/>
  <c r="FZ281" i="52"/>
  <c r="GC281" i="52"/>
  <c r="GD281" i="52"/>
  <c r="GF281" i="52"/>
  <c r="GH281" i="52"/>
  <c r="HZ281" i="52"/>
  <c r="GA281" i="52"/>
  <c r="GB281" i="52"/>
  <c r="GG281" i="52"/>
  <c r="FY281" i="52"/>
  <c r="GK652" i="52"/>
  <c r="GJ652" i="52"/>
  <c r="GL652" i="52"/>
  <c r="GN652" i="52"/>
  <c r="GM652" i="52"/>
  <c r="HK722" i="52"/>
  <c r="HB722" i="52"/>
  <c r="HA722" i="52"/>
  <c r="HF722" i="52"/>
  <c r="HG722" i="52"/>
  <c r="HJ722" i="52"/>
  <c r="HE722" i="52"/>
  <c r="HC722" i="52"/>
  <c r="HH722" i="52"/>
  <c r="HD722" i="52"/>
  <c r="HI722" i="52"/>
  <c r="HB354" i="52"/>
  <c r="HG354" i="52"/>
  <c r="HE354" i="52"/>
  <c r="HD354" i="52"/>
  <c r="HJ354" i="52"/>
  <c r="HH354" i="52"/>
  <c r="HI354" i="52"/>
  <c r="HA354" i="52"/>
  <c r="HC354" i="52"/>
  <c r="HF354" i="52"/>
  <c r="HK354" i="52"/>
  <c r="GS963" i="52"/>
  <c r="GT963" i="52"/>
  <c r="GU963" i="52"/>
  <c r="GQ963" i="52"/>
  <c r="GP963" i="52"/>
  <c r="HY963" i="52"/>
  <c r="GR963" i="52"/>
  <c r="HG678" i="52"/>
  <c r="HE678" i="52"/>
  <c r="HD678" i="52"/>
  <c r="HJ678" i="52"/>
  <c r="HH678" i="52"/>
  <c r="HI678" i="52"/>
  <c r="HA678" i="52"/>
  <c r="HC678" i="52"/>
  <c r="HF678" i="52"/>
  <c r="HK678" i="52"/>
  <c r="HB678" i="52"/>
  <c r="FV628" i="52"/>
  <c r="FU628" i="52"/>
  <c r="FW628" i="52" s="1"/>
  <c r="HS671" i="52"/>
  <c r="HW671" i="52"/>
  <c r="HV671" i="52"/>
  <c r="HT671" i="52"/>
  <c r="HU671" i="52"/>
  <c r="GS350" i="52"/>
  <c r="GU350" i="52"/>
  <c r="GR350" i="52"/>
  <c r="GQ350" i="52"/>
  <c r="HY350" i="52"/>
  <c r="GP350" i="52"/>
  <c r="GT350" i="52"/>
  <c r="ET310" i="52"/>
  <c r="IF246" i="52"/>
  <c r="GU608" i="52"/>
  <c r="GS608" i="52"/>
  <c r="GP608" i="52"/>
  <c r="GT608" i="52"/>
  <c r="GQ608" i="52"/>
  <c r="GR608" i="52"/>
  <c r="HA519" i="52"/>
  <c r="HC519" i="52"/>
  <c r="HE519" i="52"/>
  <c r="HK519" i="52"/>
  <c r="HI519" i="52"/>
  <c r="HG519" i="52"/>
  <c r="HB519" i="52"/>
  <c r="HF519" i="52"/>
  <c r="HJ519" i="52"/>
  <c r="HD519" i="52"/>
  <c r="HH519" i="52"/>
  <c r="IL684" i="52"/>
  <c r="IM684" i="52"/>
  <c r="GX261" i="52"/>
  <c r="GW261" i="52"/>
  <c r="GY261" i="52"/>
  <c r="GP655" i="52"/>
  <c r="GT655" i="52"/>
  <c r="GU655" i="52"/>
  <c r="GQ655" i="52"/>
  <c r="GS655" i="52"/>
  <c r="GR655" i="52"/>
  <c r="HY655" i="52"/>
  <c r="FU499" i="52"/>
  <c r="FW499" i="52" s="1"/>
  <c r="FV499" i="52"/>
  <c r="HU350" i="52"/>
  <c r="HV350" i="52"/>
  <c r="HS350" i="52"/>
  <c r="HT350" i="52"/>
  <c r="HW350" i="52"/>
  <c r="GT196" i="52"/>
  <c r="HY196" i="52"/>
  <c r="GQ196" i="52"/>
  <c r="GU196" i="52"/>
  <c r="GS196" i="52"/>
  <c r="GP196" i="52"/>
  <c r="GR196" i="52"/>
  <c r="HS898" i="52"/>
  <c r="HW898" i="52"/>
  <c r="HT898" i="52"/>
  <c r="HV898" i="52"/>
  <c r="HU898" i="52"/>
  <c r="HM612" i="52"/>
  <c r="HQ612" i="52"/>
  <c r="HO612" i="52"/>
  <c r="HP612" i="52"/>
  <c r="HN612" i="52"/>
  <c r="IQ592" i="52"/>
  <c r="IC592" i="52"/>
  <c r="HP396" i="52"/>
  <c r="HO396" i="52"/>
  <c r="HM396" i="52"/>
  <c r="HN396" i="52"/>
  <c r="HQ396" i="52"/>
  <c r="HH533" i="52"/>
  <c r="HG533" i="52"/>
  <c r="HC533" i="52"/>
  <c r="HE533" i="52"/>
  <c r="HI533" i="52"/>
  <c r="HA533" i="52"/>
  <c r="HF533" i="52"/>
  <c r="HK533" i="52"/>
  <c r="HJ533" i="52"/>
  <c r="HD533" i="52"/>
  <c r="HB533" i="52"/>
  <c r="HT824" i="52"/>
  <c r="HU824" i="52"/>
  <c r="HW824" i="52"/>
  <c r="HV824" i="52"/>
  <c r="HS824" i="52"/>
  <c r="GF720" i="52"/>
  <c r="HN290" i="52"/>
  <c r="HO290" i="52"/>
  <c r="HQ290" i="52"/>
  <c r="HM290" i="52"/>
  <c r="HP290" i="52"/>
  <c r="GX840" i="52"/>
  <c r="GW840" i="52"/>
  <c r="GY840" i="52"/>
  <c r="GJ434" i="52"/>
  <c r="GN434" i="52"/>
  <c r="GM434" i="52"/>
  <c r="GK434" i="52"/>
  <c r="GL434" i="52"/>
  <c r="HB635" i="52"/>
  <c r="HE635" i="52"/>
  <c r="HG635" i="52"/>
  <c r="HC635" i="52"/>
  <c r="HI635" i="52"/>
  <c r="HA635" i="52"/>
  <c r="HF635" i="52"/>
  <c r="HD635" i="52"/>
  <c r="HK635" i="52"/>
  <c r="HH635" i="52"/>
  <c r="HJ635" i="52"/>
  <c r="GY643" i="52"/>
  <c r="GW643" i="52"/>
  <c r="GX643" i="52"/>
  <c r="HS1005" i="52"/>
  <c r="HW1005" i="52"/>
  <c r="HT1005" i="52"/>
  <c r="HU1005" i="52"/>
  <c r="HV1005" i="52"/>
  <c r="GH310" i="52"/>
  <c r="GB310" i="52"/>
  <c r="GE310" i="52"/>
  <c r="FY310" i="52"/>
  <c r="GA310" i="52"/>
  <c r="GC310" i="52"/>
  <c r="GG310" i="52"/>
  <c r="FZ310" i="52"/>
  <c r="GD310" i="52"/>
  <c r="HE265" i="52"/>
  <c r="HK265" i="52"/>
  <c r="HA265" i="52"/>
  <c r="HG265" i="52"/>
  <c r="HD265" i="52"/>
  <c r="HB265" i="52"/>
  <c r="HI265" i="52"/>
  <c r="HF265" i="52"/>
  <c r="HH265" i="52"/>
  <c r="HJ265" i="52"/>
  <c r="HC265" i="52"/>
  <c r="HN712" i="52"/>
  <c r="HP712" i="52"/>
  <c r="HQ712" i="52"/>
  <c r="HM712" i="52"/>
  <c r="HO712" i="52"/>
  <c r="HN180" i="52"/>
  <c r="HP180" i="52"/>
  <c r="HQ180" i="52"/>
  <c r="HM180" i="52"/>
  <c r="HO180" i="52"/>
  <c r="FU231" i="52"/>
  <c r="FW231" i="52" s="1"/>
  <c r="FV231" i="52"/>
  <c r="ET231" i="52"/>
  <c r="HM452" i="52"/>
  <c r="HQ452" i="52"/>
  <c r="HP452" i="52"/>
  <c r="HN452" i="52"/>
  <c r="HO452" i="52"/>
  <c r="IJ834" i="52"/>
  <c r="GY404" i="52"/>
  <c r="GX404" i="52"/>
  <c r="GW404" i="52"/>
  <c r="IL435" i="52"/>
  <c r="FV850" i="52"/>
  <c r="FU850" i="52"/>
  <c r="ET850" i="52"/>
  <c r="GJ162" i="52"/>
  <c r="GN162" i="52"/>
  <c r="GL162" i="52"/>
  <c r="GM162" i="52"/>
  <c r="GK162" i="52"/>
  <c r="GL470" i="52"/>
  <c r="GM470" i="52"/>
  <c r="GK470" i="52"/>
  <c r="GJ470" i="52"/>
  <c r="GN470" i="52"/>
  <c r="GC67" i="52"/>
  <c r="GG67" i="52"/>
  <c r="FZ67" i="52"/>
  <c r="GD67" i="52"/>
  <c r="GH67" i="52"/>
  <c r="GB67" i="52"/>
  <c r="GE67" i="52"/>
  <c r="FY67" i="52"/>
  <c r="GA67" i="52"/>
  <c r="GW1017" i="52"/>
  <c r="GY1017" i="52"/>
  <c r="GX1017" i="52"/>
  <c r="GW898" i="52"/>
  <c r="GX898" i="52"/>
  <c r="GY898" i="52"/>
  <c r="FU881" i="52"/>
  <c r="FW881" i="52" s="1"/>
  <c r="ET881" i="52"/>
  <c r="FV881" i="52"/>
  <c r="HS440" i="52"/>
  <c r="HT440" i="52"/>
  <c r="HV440" i="52"/>
  <c r="HW440" i="52"/>
  <c r="HU440" i="52"/>
  <c r="FV845" i="52"/>
  <c r="FU845" i="52"/>
  <c r="FW845" i="52" s="1"/>
  <c r="ET845" i="52"/>
  <c r="GX807" i="52"/>
  <c r="GY807" i="52"/>
  <c r="GW807" i="52"/>
  <c r="HV868" i="52"/>
  <c r="HS868" i="52"/>
  <c r="HW868" i="52"/>
  <c r="HU868" i="52"/>
  <c r="HT868" i="52"/>
  <c r="GW466" i="52"/>
  <c r="GY466" i="52"/>
  <c r="GX466" i="52"/>
  <c r="GN482" i="52"/>
  <c r="GL482" i="52"/>
  <c r="GM482" i="52"/>
  <c r="GK482" i="52"/>
  <c r="GJ482" i="52"/>
  <c r="FW416" i="52"/>
  <c r="GP967" i="52"/>
  <c r="GR967" i="52"/>
  <c r="GS967" i="52"/>
  <c r="GT967" i="52"/>
  <c r="GU967" i="52"/>
  <c r="GQ967" i="52"/>
  <c r="HY967" i="52"/>
  <c r="HN659" i="52"/>
  <c r="HO659" i="52"/>
  <c r="HP659" i="52"/>
  <c r="HM659" i="52"/>
  <c r="HQ659" i="52"/>
  <c r="HO303" i="52"/>
  <c r="HQ303" i="52"/>
  <c r="HM303" i="52"/>
  <c r="HP303" i="52"/>
  <c r="HN303" i="52"/>
  <c r="FU1035" i="52"/>
  <c r="FV1035" i="52"/>
  <c r="ET1035" i="52"/>
  <c r="GG306" i="52"/>
  <c r="FZ306" i="52"/>
  <c r="GD306" i="52"/>
  <c r="GH306" i="52"/>
  <c r="GB306" i="52"/>
  <c r="GE306" i="52"/>
  <c r="FY306" i="52"/>
  <c r="GA306" i="52"/>
  <c r="GC306" i="52"/>
  <c r="IJ398" i="52"/>
  <c r="HV561" i="52"/>
  <c r="HS561" i="52"/>
  <c r="HU561" i="52"/>
  <c r="HW561" i="52"/>
  <c r="HT561" i="52"/>
  <c r="FV800" i="52"/>
  <c r="FU800" i="52"/>
  <c r="FW800" i="52" s="1"/>
  <c r="ET800" i="52"/>
  <c r="GD186" i="52"/>
  <c r="GH186" i="52"/>
  <c r="FZ186" i="52"/>
  <c r="GA186" i="52"/>
  <c r="GC186" i="52"/>
  <c r="GE186" i="52"/>
  <c r="GB186" i="52"/>
  <c r="GG186" i="52"/>
  <c r="FY186" i="52"/>
  <c r="HM689" i="52"/>
  <c r="HQ689" i="52"/>
  <c r="HO689" i="52"/>
  <c r="HP689" i="52"/>
  <c r="HN689" i="52"/>
  <c r="HS405" i="52"/>
  <c r="HV405" i="52"/>
  <c r="HW405" i="52"/>
  <c r="HU405" i="52"/>
  <c r="HT405" i="52"/>
  <c r="HY734" i="52"/>
  <c r="GR734" i="52"/>
  <c r="GP734" i="52"/>
  <c r="GU734" i="52"/>
  <c r="GS734" i="52"/>
  <c r="GQ734" i="52"/>
  <c r="GT734" i="52"/>
  <c r="GC882" i="52"/>
  <c r="HZ882" i="52"/>
  <c r="GG882" i="52"/>
  <c r="GA882" i="52"/>
  <c r="GE882" i="52"/>
  <c r="GD882" i="52"/>
  <c r="FZ882" i="52"/>
  <c r="GB882" i="52"/>
  <c r="GH882" i="52"/>
  <c r="FY882" i="52"/>
  <c r="GF882" i="52"/>
  <c r="FV129" i="52"/>
  <c r="FU129" i="52"/>
  <c r="FW129" i="52" s="1"/>
  <c r="ET129" i="52"/>
  <c r="GC603" i="52"/>
  <c r="FZ603" i="52"/>
  <c r="GG603" i="52"/>
  <c r="GB603" i="52"/>
  <c r="GE603" i="52"/>
  <c r="FY603" i="52"/>
  <c r="GD603" i="52"/>
  <c r="GA603" i="52"/>
  <c r="GH603" i="52"/>
  <c r="GF603" i="52"/>
  <c r="HZ603" i="52"/>
  <c r="GM283" i="52"/>
  <c r="GL283" i="52"/>
  <c r="GN283" i="52"/>
  <c r="GK283" i="52"/>
  <c r="GJ283" i="52"/>
  <c r="HK729" i="52"/>
  <c r="HB729" i="52"/>
  <c r="HA729" i="52"/>
  <c r="HF729" i="52"/>
  <c r="HG729" i="52"/>
  <c r="HJ729" i="52"/>
  <c r="HE729" i="52"/>
  <c r="HC729" i="52"/>
  <c r="HH729" i="52"/>
  <c r="HD729" i="52"/>
  <c r="HI729" i="52"/>
  <c r="FU488" i="52"/>
  <c r="FW488" i="52" s="1"/>
  <c r="FV488" i="52"/>
  <c r="HE846" i="52"/>
  <c r="HI846" i="52"/>
  <c r="HC846" i="52"/>
  <c r="HK846" i="52"/>
  <c r="HF846" i="52"/>
  <c r="HD846" i="52"/>
  <c r="HB846" i="52"/>
  <c r="HH846" i="52"/>
  <c r="HJ846" i="52"/>
  <c r="HA846" i="52"/>
  <c r="HG846" i="52"/>
  <c r="FY280" i="52"/>
  <c r="GE280" i="52"/>
  <c r="FZ280" i="52"/>
  <c r="GC280" i="52"/>
  <c r="GD280" i="52"/>
  <c r="GF280" i="52"/>
  <c r="GH280" i="52"/>
  <c r="HZ280" i="52"/>
  <c r="GA280" i="52"/>
  <c r="GB280" i="52"/>
  <c r="GG280" i="52"/>
  <c r="GJ756" i="52"/>
  <c r="GK756" i="52"/>
  <c r="GN756" i="52"/>
  <c r="GL756" i="52"/>
  <c r="GM756" i="52"/>
  <c r="GY789" i="52"/>
  <c r="GW789" i="52"/>
  <c r="GX789" i="52"/>
  <c r="GY760" i="52"/>
  <c r="GW760" i="52"/>
  <c r="GX760" i="52"/>
  <c r="GR279" i="52"/>
  <c r="GS279" i="52"/>
  <c r="GT279" i="52"/>
  <c r="GQ279" i="52"/>
  <c r="GP279" i="52"/>
  <c r="GU279" i="52"/>
  <c r="HY279" i="52"/>
  <c r="GT509" i="52"/>
  <c r="GS509" i="52"/>
  <c r="GQ509" i="52"/>
  <c r="GU509" i="52"/>
  <c r="GR509" i="52"/>
  <c r="GP509" i="52"/>
  <c r="FV772" i="52"/>
  <c r="FU772" i="52"/>
  <c r="FW772" i="52" s="1"/>
  <c r="GM778" i="52"/>
  <c r="GJ778" i="52"/>
  <c r="GK778" i="52"/>
  <c r="GN778" i="52"/>
  <c r="GL778" i="52"/>
  <c r="IB143" i="52"/>
  <c r="IK143" i="52"/>
  <c r="GA361" i="52"/>
  <c r="FY361" i="52"/>
  <c r="GE361" i="52"/>
  <c r="GB361" i="52"/>
  <c r="FZ361" i="52"/>
  <c r="GD361" i="52"/>
  <c r="GH361" i="52"/>
  <c r="GC361" i="52"/>
  <c r="GG361" i="52"/>
  <c r="HZ361" i="52"/>
  <c r="GF361" i="52"/>
  <c r="IL413" i="52"/>
  <c r="GF772" i="52"/>
  <c r="GY321" i="52"/>
  <c r="GX321" i="52"/>
  <c r="GW321" i="52"/>
  <c r="IB877" i="52"/>
  <c r="IK877" i="52"/>
  <c r="HQ796" i="52"/>
  <c r="HN796" i="52"/>
  <c r="HO796" i="52"/>
  <c r="HP796" i="52"/>
  <c r="HM796" i="52"/>
  <c r="HV421" i="52"/>
  <c r="HW421" i="52"/>
  <c r="HU421" i="52"/>
  <c r="HS421" i="52"/>
  <c r="HT421" i="52"/>
  <c r="HO906" i="52"/>
  <c r="HP906" i="52"/>
  <c r="HM906" i="52"/>
  <c r="HQ906" i="52"/>
  <c r="HN906" i="52"/>
  <c r="GY620" i="52"/>
  <c r="GW620" i="52"/>
  <c r="GX620" i="52"/>
  <c r="HT994" i="52"/>
  <c r="HU994" i="52"/>
  <c r="HV994" i="52"/>
  <c r="HS994" i="52"/>
  <c r="HW994" i="52"/>
  <c r="FU664" i="52"/>
  <c r="FV664" i="52"/>
  <c r="GW477" i="52"/>
  <c r="GY477" i="52"/>
  <c r="GX477" i="52"/>
  <c r="GX705" i="52"/>
  <c r="GY705" i="52"/>
  <c r="GW705" i="52"/>
  <c r="HK831" i="52"/>
  <c r="HE831" i="52"/>
  <c r="HA831" i="52"/>
  <c r="HI831" i="52"/>
  <c r="HD831" i="52"/>
  <c r="HH831" i="52"/>
  <c r="HB831" i="52"/>
  <c r="HC831" i="52"/>
  <c r="HF831" i="52"/>
  <c r="HG831" i="52"/>
  <c r="HJ831" i="52"/>
  <c r="GP533" i="52"/>
  <c r="GT533" i="52"/>
  <c r="GQ533" i="52"/>
  <c r="GS533" i="52"/>
  <c r="GU533" i="52"/>
  <c r="GR533" i="52"/>
  <c r="HY533" i="52"/>
  <c r="HY403" i="52"/>
  <c r="IF403" i="52" s="1"/>
  <c r="GS403" i="52"/>
  <c r="GR403" i="52"/>
  <c r="GU403" i="52"/>
  <c r="GP403" i="52"/>
  <c r="GT403" i="52"/>
  <c r="GQ403" i="52"/>
  <c r="GR762" i="52"/>
  <c r="GP762" i="52"/>
  <c r="GU762" i="52"/>
  <c r="GS762" i="52"/>
  <c r="GQ762" i="52"/>
  <c r="GT762" i="52"/>
  <c r="FY249" i="52"/>
  <c r="GG249" i="52"/>
  <c r="GA249" i="52"/>
  <c r="GC249" i="52"/>
  <c r="GE249" i="52"/>
  <c r="GF249" i="52"/>
  <c r="GB249" i="52"/>
  <c r="HZ249" i="52"/>
  <c r="FZ249" i="52"/>
  <c r="GD249" i="52"/>
  <c r="GH249" i="52"/>
  <c r="HF170" i="52"/>
  <c r="HD170" i="52"/>
  <c r="HC170" i="52"/>
  <c r="HI170" i="52"/>
  <c r="HG170" i="52"/>
  <c r="HH170" i="52"/>
  <c r="HK170" i="52"/>
  <c r="HB170" i="52"/>
  <c r="HE170" i="52"/>
  <c r="HJ170" i="52"/>
  <c r="HA170" i="52"/>
  <c r="GA179" i="52"/>
  <c r="GC179" i="52"/>
  <c r="GE179" i="52"/>
  <c r="FZ179" i="52"/>
  <c r="GB179" i="52"/>
  <c r="GG179" i="52"/>
  <c r="FY179" i="52"/>
  <c r="GD179" i="52"/>
  <c r="GH179" i="52"/>
  <c r="GY550" i="52"/>
  <c r="GX550" i="52"/>
  <c r="GW550" i="52"/>
  <c r="GY326" i="52"/>
  <c r="GX326" i="52"/>
  <c r="GW326" i="52"/>
  <c r="FU505" i="52"/>
  <c r="FW505" i="52" s="1"/>
  <c r="FV505" i="52"/>
  <c r="HV545" i="52"/>
  <c r="HU545" i="52"/>
  <c r="HS545" i="52"/>
  <c r="HW545" i="52"/>
  <c r="HT545" i="52"/>
  <c r="FY825" i="52"/>
  <c r="GB825" i="52"/>
  <c r="GC825" i="52"/>
  <c r="FZ825" i="52"/>
  <c r="GD825" i="52"/>
  <c r="GH825" i="52"/>
  <c r="GA825" i="52"/>
  <c r="GG825" i="52"/>
  <c r="GE825" i="52"/>
  <c r="GF825" i="52"/>
  <c r="HZ825" i="52"/>
  <c r="GM742" i="52"/>
  <c r="GJ742" i="52"/>
  <c r="GL742" i="52"/>
  <c r="GK742" i="52"/>
  <c r="GN742" i="52"/>
  <c r="HD806" i="52"/>
  <c r="HH806" i="52"/>
  <c r="HE806" i="52"/>
  <c r="HB806" i="52"/>
  <c r="HC806" i="52"/>
  <c r="HF806" i="52"/>
  <c r="HG806" i="52"/>
  <c r="HJ806" i="52"/>
  <c r="HK806" i="52"/>
  <c r="HA806" i="52"/>
  <c r="HI806" i="52"/>
  <c r="FV478" i="52"/>
  <c r="FU478" i="52"/>
  <c r="FW478" i="52" s="1"/>
  <c r="GG122" i="52"/>
  <c r="GA122" i="52"/>
  <c r="GE122" i="52"/>
  <c r="FZ122" i="52"/>
  <c r="GD122" i="52"/>
  <c r="GB122" i="52"/>
  <c r="GH122" i="52"/>
  <c r="FY122" i="52"/>
  <c r="GF122" i="52"/>
  <c r="GC122" i="52"/>
  <c r="HZ122" i="52"/>
  <c r="HB254" i="52"/>
  <c r="HF254" i="52"/>
  <c r="HJ254" i="52"/>
  <c r="HC254" i="52"/>
  <c r="HI254" i="52"/>
  <c r="HG254" i="52"/>
  <c r="HE254" i="52"/>
  <c r="HK254" i="52"/>
  <c r="HA254" i="52"/>
  <c r="HD254" i="52"/>
  <c r="HH254" i="52"/>
  <c r="FZ510" i="52"/>
  <c r="GD510" i="52"/>
  <c r="GH510" i="52"/>
  <c r="GB510" i="52"/>
  <c r="GA510" i="52"/>
  <c r="FY510" i="52"/>
  <c r="GE510" i="52"/>
  <c r="GC510" i="52"/>
  <c r="GG510" i="52"/>
  <c r="HO1050" i="52"/>
  <c r="HP1050" i="52"/>
  <c r="HM1050" i="52"/>
  <c r="HQ1050" i="52"/>
  <c r="HN1050" i="52"/>
  <c r="GW1019" i="52"/>
  <c r="GX1019" i="52"/>
  <c r="GY1019" i="52"/>
  <c r="HU235" i="52"/>
  <c r="HV235" i="52"/>
  <c r="HT235" i="52"/>
  <c r="HS235" i="52"/>
  <c r="HW235" i="52"/>
  <c r="HA128" i="52"/>
  <c r="HI128" i="52"/>
  <c r="HD128" i="52"/>
  <c r="HE128" i="52"/>
  <c r="HH128" i="52"/>
  <c r="HJ128" i="52"/>
  <c r="HC128" i="52"/>
  <c r="HB128" i="52"/>
  <c r="HG128" i="52"/>
  <c r="HK128" i="52"/>
  <c r="HF128" i="52"/>
  <c r="HG656" i="52"/>
  <c r="HD656" i="52"/>
  <c r="HA656" i="52"/>
  <c r="HH656" i="52"/>
  <c r="HK656" i="52"/>
  <c r="HC656" i="52"/>
  <c r="HF656" i="52"/>
  <c r="HI656" i="52"/>
  <c r="HE656" i="52"/>
  <c r="HJ656" i="52"/>
  <c r="HB656" i="52"/>
  <c r="FU506" i="52"/>
  <c r="FW506" i="52" s="1"/>
  <c r="FV506" i="52"/>
  <c r="HU788" i="52"/>
  <c r="HW788" i="52"/>
  <c r="HV788" i="52"/>
  <c r="HS788" i="52"/>
  <c r="HT788" i="52"/>
  <c r="HP913" i="52"/>
  <c r="HM913" i="52"/>
  <c r="HQ913" i="52"/>
  <c r="HN913" i="52"/>
  <c r="HO913" i="52"/>
  <c r="HD1020" i="52"/>
  <c r="HJ1020" i="52"/>
  <c r="HF1020" i="52"/>
  <c r="HK1020" i="52"/>
  <c r="HC1020" i="52"/>
  <c r="HA1020" i="52"/>
  <c r="HH1020" i="52"/>
  <c r="HE1020" i="52"/>
  <c r="HB1020" i="52"/>
  <c r="HI1020" i="52"/>
  <c r="HG1020" i="52"/>
  <c r="HM956" i="52"/>
  <c r="HQ956" i="52"/>
  <c r="HP956" i="52"/>
  <c r="HN956" i="52"/>
  <c r="HO956" i="52"/>
  <c r="GJ998" i="52"/>
  <c r="GK998" i="52"/>
  <c r="GN998" i="52"/>
  <c r="GL998" i="52"/>
  <c r="GM998" i="52"/>
  <c r="ET1021" i="52"/>
  <c r="FU1021" i="52"/>
  <c r="FV1021" i="52"/>
  <c r="GD755" i="52"/>
  <c r="GF755" i="52"/>
  <c r="GH755" i="52"/>
  <c r="HZ755" i="52"/>
  <c r="GC755" i="52"/>
  <c r="FY755" i="52"/>
  <c r="GE755" i="52"/>
  <c r="GA755" i="52"/>
  <c r="GB755" i="52"/>
  <c r="FZ755" i="52"/>
  <c r="GG755" i="52"/>
  <c r="FY557" i="52"/>
  <c r="GD557" i="52"/>
  <c r="GA557" i="52"/>
  <c r="GG557" i="52"/>
  <c r="FZ557" i="52"/>
  <c r="GC557" i="52"/>
  <c r="GH557" i="52"/>
  <c r="GB557" i="52"/>
  <c r="GE557" i="52"/>
  <c r="GF557" i="52"/>
  <c r="HZ557" i="52"/>
  <c r="HO792" i="52"/>
  <c r="HN792" i="52"/>
  <c r="HP792" i="52"/>
  <c r="HM792" i="52"/>
  <c r="HQ792" i="52"/>
  <c r="GW422" i="52"/>
  <c r="GX422" i="52"/>
  <c r="GY422" i="52"/>
  <c r="HT319" i="52"/>
  <c r="HV319" i="52"/>
  <c r="HU319" i="52"/>
  <c r="HS319" i="52"/>
  <c r="HW319" i="52"/>
  <c r="HW433" i="52"/>
  <c r="HU433" i="52"/>
  <c r="HS433" i="52"/>
  <c r="HT433" i="52"/>
  <c r="HV433" i="52"/>
  <c r="GR265" i="52"/>
  <c r="GS265" i="52"/>
  <c r="GT265" i="52"/>
  <c r="GQ265" i="52"/>
  <c r="GP265" i="52"/>
  <c r="GU265" i="52"/>
  <c r="HY265" i="52"/>
  <c r="HO112" i="52"/>
  <c r="HN112" i="52"/>
  <c r="HP112" i="52"/>
  <c r="HQ112" i="52"/>
  <c r="HM112" i="52"/>
  <c r="FU630" i="52"/>
  <c r="FW630" i="52" s="1"/>
  <c r="FV630" i="52"/>
  <c r="ET630" i="52"/>
  <c r="HC399" i="52"/>
  <c r="HD399" i="52"/>
  <c r="HG399" i="52"/>
  <c r="HA399" i="52"/>
  <c r="HK399" i="52"/>
  <c r="HI399" i="52"/>
  <c r="HB399" i="52"/>
  <c r="HF399" i="52"/>
  <c r="HJ399" i="52"/>
  <c r="HE399" i="52"/>
  <c r="HH399" i="52"/>
  <c r="GP759" i="52"/>
  <c r="GU759" i="52"/>
  <c r="GQ759" i="52"/>
  <c r="GT759" i="52"/>
  <c r="GS759" i="52"/>
  <c r="HY759" i="52"/>
  <c r="IF759" i="52" s="1"/>
  <c r="GR759" i="52"/>
  <c r="FU1042" i="52"/>
  <c r="FW1042" i="52" s="1"/>
  <c r="FV1042" i="52"/>
  <c r="GW286" i="52"/>
  <c r="GY286" i="52"/>
  <c r="GX286" i="52"/>
  <c r="GJ412" i="52"/>
  <c r="GN412" i="52"/>
  <c r="GM412" i="52"/>
  <c r="GK412" i="52"/>
  <c r="GL412" i="52"/>
  <c r="GL295" i="52"/>
  <c r="GN295" i="52"/>
  <c r="GK295" i="52"/>
  <c r="GJ295" i="52"/>
  <c r="GM295" i="52"/>
  <c r="HA888" i="52"/>
  <c r="HF888" i="52"/>
  <c r="HE888" i="52"/>
  <c r="HJ888" i="52"/>
  <c r="HI888" i="52"/>
  <c r="HB888" i="52"/>
  <c r="HC888" i="52"/>
  <c r="HG888" i="52"/>
  <c r="HK888" i="52"/>
  <c r="HD888" i="52"/>
  <c r="HH888" i="52"/>
  <c r="GM1044" i="52"/>
  <c r="GJ1044" i="52"/>
  <c r="GN1044" i="52"/>
  <c r="GK1044" i="52"/>
  <c r="GL1044" i="52"/>
  <c r="IL1044" i="52" s="1"/>
  <c r="GB260" i="52"/>
  <c r="FZ260" i="52"/>
  <c r="GD260" i="52"/>
  <c r="GH260" i="52"/>
  <c r="FY260" i="52"/>
  <c r="GC260" i="52"/>
  <c r="GA260" i="52"/>
  <c r="GG260" i="52"/>
  <c r="GE260" i="52"/>
  <c r="GF260" i="52"/>
  <c r="HZ260" i="52"/>
  <c r="IF260" i="52" s="1"/>
  <c r="HQ1013" i="52"/>
  <c r="HP1013" i="52"/>
  <c r="HN1013" i="52"/>
  <c r="HO1013" i="52"/>
  <c r="HM1013" i="52"/>
  <c r="GK616" i="52"/>
  <c r="GJ616" i="52"/>
  <c r="GL616" i="52"/>
  <c r="GN616" i="52"/>
  <c r="GM616" i="52"/>
  <c r="HM343" i="52"/>
  <c r="HQ343" i="52"/>
  <c r="HN343" i="52"/>
  <c r="HO343" i="52"/>
  <c r="HP343" i="52"/>
  <c r="GX421" i="52"/>
  <c r="GY421" i="52"/>
  <c r="GW421" i="52"/>
  <c r="GK574" i="52"/>
  <c r="GN574" i="52"/>
  <c r="GJ574" i="52"/>
  <c r="GM574" i="52"/>
  <c r="GL574" i="52"/>
  <c r="HF759" i="52"/>
  <c r="HG759" i="52"/>
  <c r="HJ759" i="52"/>
  <c r="HK759" i="52"/>
  <c r="HC759" i="52"/>
  <c r="HH759" i="52"/>
  <c r="HD759" i="52"/>
  <c r="HI759" i="52"/>
  <c r="HE759" i="52"/>
  <c r="HB759" i="52"/>
  <c r="HA759" i="52"/>
  <c r="HT988" i="52"/>
  <c r="HV988" i="52"/>
  <c r="HU988" i="52"/>
  <c r="HS988" i="52"/>
  <c r="HW988" i="52"/>
  <c r="GE745" i="52"/>
  <c r="GB745" i="52"/>
  <c r="FZ745" i="52"/>
  <c r="GG745" i="52"/>
  <c r="GD745" i="52"/>
  <c r="GH745" i="52"/>
  <c r="GC745" i="52"/>
  <c r="GA745" i="52"/>
  <c r="FY745" i="52"/>
  <c r="HM798" i="52"/>
  <c r="HQ798" i="52"/>
  <c r="HO798" i="52"/>
  <c r="HP798" i="52"/>
  <c r="HN798" i="52"/>
  <c r="FV181" i="52"/>
  <c r="FU181" i="52"/>
  <c r="FW181" i="52" s="1"/>
  <c r="GB400" i="52"/>
  <c r="GC400" i="52"/>
  <c r="FY400" i="52"/>
  <c r="GA400" i="52"/>
  <c r="GG400" i="52"/>
  <c r="GE400" i="52"/>
  <c r="FZ400" i="52"/>
  <c r="GD400" i="52"/>
  <c r="GH400" i="52"/>
  <c r="GF400" i="52"/>
  <c r="HZ400" i="52"/>
  <c r="GW494" i="52"/>
  <c r="GY494" i="52"/>
  <c r="GX494" i="52"/>
  <c r="IL1015" i="52"/>
  <c r="FY299" i="52"/>
  <c r="GE299" i="52"/>
  <c r="FZ299" i="52"/>
  <c r="GC299" i="52"/>
  <c r="GD299" i="52"/>
  <c r="GF299" i="52"/>
  <c r="GH299" i="52"/>
  <c r="HZ299" i="52"/>
  <c r="GA299" i="52"/>
  <c r="GB299" i="52"/>
  <c r="GG299" i="52"/>
  <c r="HG262" i="52"/>
  <c r="HD262" i="52"/>
  <c r="HB262" i="52"/>
  <c r="HI262" i="52"/>
  <c r="HF262" i="52"/>
  <c r="HH262" i="52"/>
  <c r="HJ262" i="52"/>
  <c r="HC262" i="52"/>
  <c r="HE262" i="52"/>
  <c r="HK262" i="52"/>
  <c r="HA262" i="52"/>
  <c r="HH757" i="52"/>
  <c r="HE757" i="52"/>
  <c r="HD757" i="52"/>
  <c r="HI757" i="52"/>
  <c r="HB757" i="52"/>
  <c r="HA757" i="52"/>
  <c r="HF757" i="52"/>
  <c r="HG757" i="52"/>
  <c r="HJ757" i="52"/>
  <c r="HK757" i="52"/>
  <c r="HC757" i="52"/>
  <c r="GB275" i="52"/>
  <c r="GG275" i="52"/>
  <c r="FY275" i="52"/>
  <c r="GE275" i="52"/>
  <c r="FZ275" i="52"/>
  <c r="GC275" i="52"/>
  <c r="GD275" i="52"/>
  <c r="HZ275" i="52"/>
  <c r="GH275" i="52"/>
  <c r="GF275" i="52"/>
  <c r="GA275" i="52"/>
  <c r="HB646" i="52"/>
  <c r="HG646" i="52"/>
  <c r="HE646" i="52"/>
  <c r="HD646" i="52"/>
  <c r="HJ646" i="52"/>
  <c r="HH646" i="52"/>
  <c r="HI646" i="52"/>
  <c r="HA646" i="52"/>
  <c r="HC646" i="52"/>
  <c r="HF646" i="52"/>
  <c r="HK646" i="52"/>
  <c r="GR574" i="52"/>
  <c r="GS574" i="52"/>
  <c r="GP574" i="52"/>
  <c r="GT574" i="52"/>
  <c r="GU574" i="52"/>
  <c r="GQ574" i="52"/>
  <c r="GL305" i="52"/>
  <c r="GM305" i="52"/>
  <c r="GK305" i="52"/>
  <c r="GN305" i="52"/>
  <c r="GJ305" i="52"/>
  <c r="HS251" i="52"/>
  <c r="HW251" i="52"/>
  <c r="HU251" i="52"/>
  <c r="HV251" i="52"/>
  <c r="HT251" i="52"/>
  <c r="GQ733" i="52"/>
  <c r="GS733" i="52"/>
  <c r="GT733" i="52"/>
  <c r="GR733" i="52"/>
  <c r="GP733" i="52"/>
  <c r="GU733" i="52"/>
  <c r="HG702" i="52"/>
  <c r="HK702" i="52"/>
  <c r="HA702" i="52"/>
  <c r="HD702" i="52"/>
  <c r="HI702" i="52"/>
  <c r="HH702" i="52"/>
  <c r="HE702" i="52"/>
  <c r="HB702" i="52"/>
  <c r="HC702" i="52"/>
  <c r="HF702" i="52"/>
  <c r="HJ702" i="52"/>
  <c r="GB243" i="52"/>
  <c r="GD243" i="52"/>
  <c r="FZ243" i="52"/>
  <c r="GA243" i="52"/>
  <c r="GH243" i="52"/>
  <c r="GE243" i="52"/>
  <c r="FY243" i="52"/>
  <c r="GG243" i="52"/>
  <c r="GC243" i="52"/>
  <c r="GF243" i="52"/>
  <c r="HZ243" i="52"/>
  <c r="HS417" i="52"/>
  <c r="HT417" i="52"/>
  <c r="HV417" i="52"/>
  <c r="HW417" i="52"/>
  <c r="HU417" i="52"/>
  <c r="HP123" i="52"/>
  <c r="HO123" i="52"/>
  <c r="HM123" i="52"/>
  <c r="HQ123" i="52"/>
  <c r="HN123" i="52"/>
  <c r="IQ341" i="52"/>
  <c r="IC341" i="52"/>
  <c r="GT311" i="52"/>
  <c r="GS311" i="52"/>
  <c r="GQ311" i="52"/>
  <c r="GU311" i="52"/>
  <c r="GR311" i="52"/>
  <c r="GP311" i="52"/>
  <c r="HN196" i="52"/>
  <c r="HP196" i="52"/>
  <c r="HQ196" i="52"/>
  <c r="HO196" i="52"/>
  <c r="HM196" i="52"/>
  <c r="HK720" i="52"/>
  <c r="HB720" i="52"/>
  <c r="HA720" i="52"/>
  <c r="HF720" i="52"/>
  <c r="HG720" i="52"/>
  <c r="HJ720" i="52"/>
  <c r="HE720" i="52"/>
  <c r="HC720" i="52"/>
  <c r="HH720" i="52"/>
  <c r="HD720" i="52"/>
  <c r="HI720" i="52"/>
  <c r="GQ994" i="52"/>
  <c r="GU994" i="52"/>
  <c r="GR994" i="52"/>
  <c r="GS994" i="52"/>
  <c r="GT994" i="52"/>
  <c r="GP994" i="52"/>
  <c r="HY1037" i="52"/>
  <c r="GS1037" i="52"/>
  <c r="GP1037" i="52"/>
  <c r="GT1037" i="52"/>
  <c r="GQ1037" i="52"/>
  <c r="GU1037" i="52"/>
  <c r="GR1037" i="52"/>
  <c r="FU964" i="52"/>
  <c r="FW964" i="52" s="1"/>
  <c r="FV964" i="52"/>
  <c r="ET964" i="52"/>
  <c r="GJ807" i="52"/>
  <c r="GN807" i="52"/>
  <c r="GK807" i="52"/>
  <c r="GM807" i="52"/>
  <c r="GL807" i="52"/>
  <c r="HH960" i="52"/>
  <c r="HB960" i="52"/>
  <c r="HC960" i="52"/>
  <c r="HA960" i="52"/>
  <c r="HG960" i="52"/>
  <c r="HK960" i="52"/>
  <c r="HE960" i="52"/>
  <c r="HF960" i="52"/>
  <c r="HI960" i="52"/>
  <c r="HD960" i="52"/>
  <c r="HJ960" i="52"/>
  <c r="HZ674" i="52"/>
  <c r="GF674" i="52"/>
  <c r="GE674" i="52"/>
  <c r="FY674" i="52"/>
  <c r="GB674" i="52"/>
  <c r="GD674" i="52"/>
  <c r="GA674" i="52"/>
  <c r="GG674" i="52"/>
  <c r="GC674" i="52"/>
  <c r="GH674" i="52"/>
  <c r="FZ674" i="52"/>
  <c r="HM176" i="52"/>
  <c r="HO176" i="52"/>
  <c r="HN176" i="52"/>
  <c r="HP176" i="52"/>
  <c r="HQ176" i="52"/>
  <c r="GQ301" i="52"/>
  <c r="GP301" i="52"/>
  <c r="GU301" i="52"/>
  <c r="HY301" i="52"/>
  <c r="GR301" i="52"/>
  <c r="GS301" i="52"/>
  <c r="GT301" i="52"/>
  <c r="FV648" i="52"/>
  <c r="FU648" i="52"/>
  <c r="FW648" i="52" s="1"/>
  <c r="HS106" i="52"/>
  <c r="HV106" i="52"/>
  <c r="HT106" i="52"/>
  <c r="HU106" i="52"/>
  <c r="HW106" i="52"/>
  <c r="HJ777" i="52"/>
  <c r="HG777" i="52"/>
  <c r="HC777" i="52"/>
  <c r="HH777" i="52"/>
  <c r="HE777" i="52"/>
  <c r="HD777" i="52"/>
  <c r="HI777" i="52"/>
  <c r="HB777" i="52"/>
  <c r="HK777" i="52"/>
  <c r="HF777" i="52"/>
  <c r="HA777" i="52"/>
  <c r="GR277" i="52"/>
  <c r="GS277" i="52"/>
  <c r="GT277" i="52"/>
  <c r="GQ277" i="52"/>
  <c r="GP277" i="52"/>
  <c r="GU277" i="52"/>
  <c r="HY277" i="52"/>
  <c r="HH949" i="52"/>
  <c r="HJ949" i="52"/>
  <c r="HC949" i="52"/>
  <c r="HE949" i="52"/>
  <c r="HG949" i="52"/>
  <c r="HK949" i="52"/>
  <c r="HF949" i="52"/>
  <c r="HA949" i="52"/>
  <c r="HI949" i="52"/>
  <c r="HD949" i="52"/>
  <c r="HB949" i="52"/>
  <c r="GC1014" i="52"/>
  <c r="GB1014" i="52"/>
  <c r="GH1014" i="52"/>
  <c r="FY1014" i="52"/>
  <c r="GD1014" i="52"/>
  <c r="GG1014" i="52"/>
  <c r="GE1014" i="52"/>
  <c r="GA1014" i="52"/>
  <c r="FZ1014" i="52"/>
  <c r="FU307" i="52"/>
  <c r="FV307" i="52"/>
  <c r="HP359" i="52"/>
  <c r="HM359" i="52"/>
  <c r="HQ359" i="52"/>
  <c r="HO359" i="52"/>
  <c r="HN359" i="52"/>
  <c r="FU987" i="52"/>
  <c r="FV987" i="52"/>
  <c r="GW791" i="52"/>
  <c r="GX791" i="52"/>
  <c r="GY791" i="52"/>
  <c r="HP654" i="52"/>
  <c r="HO654" i="52"/>
  <c r="HM654" i="52"/>
  <c r="HQ654" i="52"/>
  <c r="HN654" i="52"/>
  <c r="FV783" i="52"/>
  <c r="FU783" i="52"/>
  <c r="FW783" i="52" s="1"/>
  <c r="ET783" i="52"/>
  <c r="HH568" i="52"/>
  <c r="HA568" i="52"/>
  <c r="HE568" i="52"/>
  <c r="HG568" i="52"/>
  <c r="HJ568" i="52"/>
  <c r="HC568" i="52"/>
  <c r="HK568" i="52"/>
  <c r="HF568" i="52"/>
  <c r="HB568" i="52"/>
  <c r="HD568" i="52"/>
  <c r="HI568" i="52"/>
  <c r="HO445" i="52"/>
  <c r="HP445" i="52"/>
  <c r="HQ445" i="52"/>
  <c r="HN445" i="52"/>
  <c r="HM445" i="52"/>
  <c r="HM620" i="52"/>
  <c r="HQ620" i="52"/>
  <c r="HO620" i="52"/>
  <c r="HP620" i="52"/>
  <c r="HN620" i="52"/>
  <c r="FV608" i="52"/>
  <c r="FU608" i="52"/>
  <c r="FW608" i="52" s="1"/>
  <c r="HG159" i="52"/>
  <c r="HK159" i="52"/>
  <c r="HD159" i="52"/>
  <c r="HF159" i="52"/>
  <c r="HH159" i="52"/>
  <c r="HJ159" i="52"/>
  <c r="HA159" i="52"/>
  <c r="HB159" i="52"/>
  <c r="HE159" i="52"/>
  <c r="HI159" i="52"/>
  <c r="HC159" i="52"/>
  <c r="GW290" i="52"/>
  <c r="GY290" i="52"/>
  <c r="GX290" i="52"/>
  <c r="HV175" i="52"/>
  <c r="HT175" i="52"/>
  <c r="HU175" i="52"/>
  <c r="HW175" i="52"/>
  <c r="HS175" i="52"/>
  <c r="HB193" i="52"/>
  <c r="HJ193" i="52"/>
  <c r="HA193" i="52"/>
  <c r="HD193" i="52"/>
  <c r="HE193" i="52"/>
  <c r="HH193" i="52"/>
  <c r="HI193" i="52"/>
  <c r="HF193" i="52"/>
  <c r="HC193" i="52"/>
  <c r="HG193" i="52"/>
  <c r="HK193" i="52"/>
  <c r="GP340" i="52"/>
  <c r="GT340" i="52"/>
  <c r="GQ340" i="52"/>
  <c r="GR340" i="52"/>
  <c r="GU340" i="52"/>
  <c r="GS340" i="52"/>
  <c r="GD429" i="52"/>
  <c r="GH429" i="52"/>
  <c r="FY429" i="52"/>
  <c r="GE429" i="52"/>
  <c r="GA429" i="52"/>
  <c r="GC429" i="52"/>
  <c r="GB429" i="52"/>
  <c r="FZ429" i="52"/>
  <c r="GG429" i="52"/>
  <c r="GF429" i="52"/>
  <c r="HZ429" i="52"/>
  <c r="GR115" i="52"/>
  <c r="GT115" i="52"/>
  <c r="GQ115" i="52"/>
  <c r="GU115" i="52"/>
  <c r="GP115" i="52"/>
  <c r="GS115" i="52"/>
  <c r="HY115" i="52"/>
  <c r="HM833" i="52"/>
  <c r="HQ833" i="52"/>
  <c r="HN833" i="52"/>
  <c r="HO833" i="52"/>
  <c r="HP833" i="52"/>
  <c r="GW1000" i="52"/>
  <c r="GY1000" i="52"/>
  <c r="GX1000" i="52"/>
  <c r="FZ903" i="52"/>
  <c r="GH903" i="52"/>
  <c r="GA903" i="52"/>
  <c r="FY903" i="52"/>
  <c r="GD903" i="52"/>
  <c r="GC903" i="52"/>
  <c r="GG903" i="52"/>
  <c r="GB903" i="52"/>
  <c r="GE903" i="52"/>
  <c r="HS996" i="52"/>
  <c r="HW996" i="52"/>
  <c r="HT996" i="52"/>
  <c r="HU996" i="52"/>
  <c r="HV996" i="52"/>
  <c r="GR741" i="52"/>
  <c r="GP741" i="52"/>
  <c r="GU741" i="52"/>
  <c r="GS741" i="52"/>
  <c r="GQ741" i="52"/>
  <c r="GT741" i="52"/>
  <c r="FV119" i="52"/>
  <c r="FU119" i="52"/>
  <c r="FW119" i="52" s="1"/>
  <c r="ET119" i="52"/>
  <c r="GW470" i="52"/>
  <c r="GY470" i="52"/>
  <c r="GX470" i="52"/>
  <c r="IK395" i="52"/>
  <c r="IB395" i="52"/>
  <c r="GK971" i="52"/>
  <c r="GL971" i="52"/>
  <c r="IL971" i="52" s="1"/>
  <c r="GM971" i="52"/>
  <c r="GJ971" i="52"/>
  <c r="GN971" i="52"/>
  <c r="HO294" i="52"/>
  <c r="HQ294" i="52"/>
  <c r="HM294" i="52"/>
  <c r="HP294" i="52"/>
  <c r="HN294" i="52"/>
  <c r="GQ359" i="52"/>
  <c r="GS359" i="52"/>
  <c r="GP359" i="52"/>
  <c r="GT359" i="52"/>
  <c r="GR359" i="52"/>
  <c r="GU359" i="52"/>
  <c r="HY359" i="52"/>
  <c r="HN277" i="52"/>
  <c r="HO277" i="52"/>
  <c r="HQ277" i="52"/>
  <c r="HM277" i="52"/>
  <c r="HP277" i="52"/>
  <c r="HV113" i="52"/>
  <c r="HT113" i="52"/>
  <c r="HU113" i="52"/>
  <c r="HW113" i="52"/>
  <c r="HS113" i="52"/>
  <c r="GR229" i="52"/>
  <c r="GQ229" i="52"/>
  <c r="GU229" i="52"/>
  <c r="GS229" i="52"/>
  <c r="GP229" i="52"/>
  <c r="GT229" i="52"/>
  <c r="HY229" i="52"/>
  <c r="GJ296" i="52"/>
  <c r="GM296" i="52"/>
  <c r="GL296" i="52"/>
  <c r="GN296" i="52"/>
  <c r="GK296" i="52"/>
  <c r="GW476" i="52"/>
  <c r="GY476" i="52"/>
  <c r="GX476" i="52"/>
  <c r="GN711" i="52"/>
  <c r="GM711" i="52"/>
  <c r="GJ711" i="52"/>
  <c r="GK711" i="52"/>
  <c r="GL711" i="52"/>
  <c r="FU500" i="52"/>
  <c r="FW500" i="52" s="1"/>
  <c r="FV500" i="52"/>
  <c r="ET500" i="52"/>
  <c r="GJ369" i="52"/>
  <c r="GN369" i="52"/>
  <c r="GK369" i="52"/>
  <c r="GM369" i="52"/>
  <c r="GL369" i="52"/>
  <c r="GQ515" i="52"/>
  <c r="GU515" i="52"/>
  <c r="GR515" i="52"/>
  <c r="GP515" i="52"/>
  <c r="GT515" i="52"/>
  <c r="GS515" i="52"/>
  <c r="HF258" i="52"/>
  <c r="HJ258" i="52"/>
  <c r="HC258" i="52"/>
  <c r="HI258" i="52"/>
  <c r="HG258" i="52"/>
  <c r="HE258" i="52"/>
  <c r="HK258" i="52"/>
  <c r="HA258" i="52"/>
  <c r="HD258" i="52"/>
  <c r="HH258" i="52"/>
  <c r="HB258" i="52"/>
  <c r="GH736" i="52"/>
  <c r="GC736" i="52"/>
  <c r="FY736" i="52"/>
  <c r="GE736" i="52"/>
  <c r="GA736" i="52"/>
  <c r="GB736" i="52"/>
  <c r="FZ736" i="52"/>
  <c r="GG736" i="52"/>
  <c r="GD736" i="52"/>
  <c r="HM184" i="52"/>
  <c r="HO184" i="52"/>
  <c r="HN184" i="52"/>
  <c r="HP184" i="52"/>
  <c r="HQ184" i="52"/>
  <c r="ET945" i="52"/>
  <c r="FV945" i="52"/>
  <c r="FU945" i="52"/>
  <c r="FW945" i="52" s="1"/>
  <c r="HE849" i="52"/>
  <c r="HI849" i="52"/>
  <c r="HC849" i="52"/>
  <c r="HK849" i="52"/>
  <c r="HB849" i="52"/>
  <c r="HD849" i="52"/>
  <c r="HJ849" i="52"/>
  <c r="HH849" i="52"/>
  <c r="HG849" i="52"/>
  <c r="HA849" i="52"/>
  <c r="HF849" i="52"/>
  <c r="HQ773" i="52"/>
  <c r="HP773" i="52"/>
  <c r="HM773" i="52"/>
  <c r="HO773" i="52"/>
  <c r="HN773" i="52"/>
  <c r="FU844" i="52"/>
  <c r="FV844" i="52"/>
  <c r="ET844" i="52"/>
  <c r="HO431" i="52"/>
  <c r="HP431" i="52"/>
  <c r="HQ431" i="52"/>
  <c r="HN431" i="52"/>
  <c r="HM431" i="52"/>
  <c r="HN733" i="52"/>
  <c r="HP733" i="52"/>
  <c r="HQ733" i="52"/>
  <c r="HM733" i="52"/>
  <c r="HO733" i="52"/>
  <c r="HG327" i="52"/>
  <c r="HC327" i="52"/>
  <c r="HI327" i="52"/>
  <c r="HA327" i="52"/>
  <c r="HF327" i="52"/>
  <c r="HD327" i="52"/>
  <c r="HK327" i="52"/>
  <c r="HH327" i="52"/>
  <c r="HJ327" i="52"/>
  <c r="HB327" i="52"/>
  <c r="HE327" i="52"/>
  <c r="HS255" i="52"/>
  <c r="HW255" i="52"/>
  <c r="HU255" i="52"/>
  <c r="HV255" i="52"/>
  <c r="HT255" i="52"/>
  <c r="FV660" i="52"/>
  <c r="FU660" i="52"/>
  <c r="FW660" i="52" s="1"/>
  <c r="HU541" i="52"/>
  <c r="HS541" i="52"/>
  <c r="HW541" i="52"/>
  <c r="HT541" i="52"/>
  <c r="HV541" i="52"/>
  <c r="FY727" i="52"/>
  <c r="GE727" i="52"/>
  <c r="GA727" i="52"/>
  <c r="GB727" i="52"/>
  <c r="FZ727" i="52"/>
  <c r="GG727" i="52"/>
  <c r="GD727" i="52"/>
  <c r="GH727" i="52"/>
  <c r="GC727" i="52"/>
  <c r="HP1033" i="52"/>
  <c r="HM1033" i="52"/>
  <c r="HQ1033" i="52"/>
  <c r="HN1033" i="52"/>
  <c r="HO1033" i="52"/>
  <c r="GY124" i="52"/>
  <c r="GX124" i="52"/>
  <c r="GW124" i="52"/>
  <c r="GM1048" i="52"/>
  <c r="GJ1048" i="52"/>
  <c r="GN1048" i="52"/>
  <c r="GK1048" i="52"/>
  <c r="GL1048" i="52"/>
  <c r="GL237" i="52"/>
  <c r="GJ237" i="52"/>
  <c r="GN237" i="52"/>
  <c r="GK237" i="52"/>
  <c r="GM237" i="52"/>
  <c r="GS1015" i="52"/>
  <c r="GT1015" i="52"/>
  <c r="GP1015" i="52"/>
  <c r="GQ1015" i="52"/>
  <c r="GU1015" i="52"/>
  <c r="GR1015" i="52"/>
  <c r="GQ813" i="52"/>
  <c r="GS813" i="52"/>
  <c r="GP813" i="52"/>
  <c r="GT813" i="52"/>
  <c r="GU813" i="52"/>
  <c r="GR813" i="52"/>
  <c r="HY813" i="52"/>
  <c r="ET323" i="52"/>
  <c r="FV323" i="52"/>
  <c r="FU323" i="52"/>
  <c r="GM894" i="52"/>
  <c r="GJ894" i="52"/>
  <c r="GN894" i="52"/>
  <c r="GK894" i="52"/>
  <c r="GL894" i="52"/>
  <c r="GC650" i="52"/>
  <c r="GH650" i="52"/>
  <c r="FZ650" i="52"/>
  <c r="GE650" i="52"/>
  <c r="GD650" i="52"/>
  <c r="GB650" i="52"/>
  <c r="FY650" i="52"/>
  <c r="GA650" i="52"/>
  <c r="GF650" i="52"/>
  <c r="GG650" i="52"/>
  <c r="HZ650" i="52"/>
  <c r="IF650" i="52" s="1"/>
  <c r="GY553" i="52"/>
  <c r="GW553" i="52"/>
  <c r="GX553" i="52"/>
  <c r="GS173" i="52"/>
  <c r="GR173" i="52"/>
  <c r="GT173" i="52"/>
  <c r="GQ173" i="52"/>
  <c r="GU173" i="52"/>
  <c r="GP173" i="52"/>
  <c r="HS891" i="52"/>
  <c r="HW891" i="52"/>
  <c r="HT891" i="52"/>
  <c r="HU891" i="52"/>
  <c r="HV891" i="52"/>
  <c r="EN53" i="52"/>
  <c r="EO53" i="52"/>
  <c r="HS1034" i="52"/>
  <c r="HW1034" i="52"/>
  <c r="HT1034" i="52"/>
  <c r="HU1034" i="52"/>
  <c r="HV1034" i="52"/>
  <c r="FU748" i="52"/>
  <c r="FW748" i="52" s="1"/>
  <c r="FV748" i="52"/>
  <c r="ET748" i="52"/>
  <c r="IQ617" i="52"/>
  <c r="IC617" i="52"/>
  <c r="FV109" i="52"/>
  <c r="FU109" i="52"/>
  <c r="FW109" i="52" s="1"/>
  <c r="ET109" i="52"/>
  <c r="GQ314" i="52"/>
  <c r="GU314" i="52"/>
  <c r="GR314" i="52"/>
  <c r="GP314" i="52"/>
  <c r="GT314" i="52"/>
  <c r="GS314" i="52"/>
  <c r="GQ92" i="52"/>
  <c r="GU92" i="52"/>
  <c r="GT92" i="52"/>
  <c r="GP92" i="52"/>
  <c r="GS92" i="52"/>
  <c r="GR92" i="52"/>
  <c r="HT234" i="52"/>
  <c r="HW234" i="52"/>
  <c r="HS234" i="52"/>
  <c r="HU234" i="52"/>
  <c r="HV234" i="52"/>
  <c r="HM578" i="52"/>
  <c r="HQ578" i="52"/>
  <c r="HN578" i="52"/>
  <c r="HP578" i="52"/>
  <c r="HO578" i="52"/>
  <c r="HS494" i="52"/>
  <c r="HW494" i="52"/>
  <c r="HT494" i="52"/>
  <c r="HV494" i="52"/>
  <c r="HU494" i="52"/>
  <c r="GY937" i="52"/>
  <c r="GX937" i="52"/>
  <c r="GW937" i="52"/>
  <c r="GW722" i="52"/>
  <c r="GY722" i="52"/>
  <c r="GX722" i="52"/>
  <c r="FU564" i="52"/>
  <c r="FV564" i="52"/>
  <c r="FV192" i="52"/>
  <c r="FU192" i="52"/>
  <c r="FW192" i="52" s="1"/>
  <c r="HO910" i="52"/>
  <c r="HP910" i="52"/>
  <c r="HM910" i="52"/>
  <c r="HQ910" i="52"/>
  <c r="HN910" i="52"/>
  <c r="HU804" i="52"/>
  <c r="HS804" i="52"/>
  <c r="HV804" i="52"/>
  <c r="HT804" i="52"/>
  <c r="HW804" i="52"/>
  <c r="ET731" i="52"/>
  <c r="GJ813" i="52"/>
  <c r="GN813" i="52"/>
  <c r="GL813" i="52"/>
  <c r="GK813" i="52"/>
  <c r="GM813" i="52"/>
  <c r="HZ494" i="52"/>
  <c r="IF494" i="52" s="1"/>
  <c r="HM820" i="52"/>
  <c r="HQ820" i="52"/>
  <c r="HO820" i="52"/>
  <c r="HN820" i="52"/>
  <c r="HP820" i="52"/>
  <c r="GJ709" i="52"/>
  <c r="GK709" i="52"/>
  <c r="GL709" i="52"/>
  <c r="GN709" i="52"/>
  <c r="GM709" i="52"/>
  <c r="IJ79" i="52"/>
  <c r="GY703" i="52"/>
  <c r="GW703" i="52"/>
  <c r="GX703" i="52"/>
  <c r="GM779" i="52"/>
  <c r="GJ779" i="52"/>
  <c r="GK779" i="52"/>
  <c r="GN779" i="52"/>
  <c r="GL779" i="52"/>
  <c r="ET660" i="52"/>
  <c r="HO743" i="52"/>
  <c r="HN743" i="52"/>
  <c r="HP743" i="52"/>
  <c r="HM743" i="52"/>
  <c r="HQ743" i="52"/>
  <c r="GW484" i="52"/>
  <c r="GY484" i="52"/>
  <c r="GX484" i="52"/>
  <c r="HY159" i="52"/>
  <c r="GP159" i="52"/>
  <c r="GT159" i="52"/>
  <c r="GQ159" i="52"/>
  <c r="GU159" i="52"/>
  <c r="GS159" i="52"/>
  <c r="GR159" i="52"/>
  <c r="GP704" i="52"/>
  <c r="GT704" i="52"/>
  <c r="GR704" i="52"/>
  <c r="GS704" i="52"/>
  <c r="GQ704" i="52"/>
  <c r="GU704" i="52"/>
  <c r="HY704" i="52"/>
  <c r="IJ876" i="52"/>
  <c r="GX558" i="52"/>
  <c r="GW558" i="52"/>
  <c r="GY558" i="52"/>
  <c r="FY447" i="52"/>
  <c r="GE447" i="52"/>
  <c r="GA447" i="52"/>
  <c r="GC447" i="52"/>
  <c r="GG447" i="52"/>
  <c r="FZ447" i="52"/>
  <c r="GB447" i="52"/>
  <c r="GD447" i="52"/>
  <c r="GH447" i="52"/>
  <c r="HZ447" i="52"/>
  <c r="GF447" i="52"/>
  <c r="HB1025" i="52"/>
  <c r="HG1025" i="52"/>
  <c r="HD1025" i="52"/>
  <c r="HJ1025" i="52"/>
  <c r="HK1025" i="52"/>
  <c r="HA1025" i="52"/>
  <c r="HC1025" i="52"/>
  <c r="HE1025" i="52"/>
  <c r="HF1025" i="52"/>
  <c r="HI1025" i="52"/>
  <c r="HH1025" i="52"/>
  <c r="GB577" i="52"/>
  <c r="GC577" i="52"/>
  <c r="GA577" i="52"/>
  <c r="GG577" i="52"/>
  <c r="FY577" i="52"/>
  <c r="GE577" i="52"/>
  <c r="FZ577" i="52"/>
  <c r="GH577" i="52"/>
  <c r="GD577" i="52"/>
  <c r="HZ577" i="52"/>
  <c r="GF577" i="52"/>
  <c r="GE1028" i="52"/>
  <c r="FY1028" i="52"/>
  <c r="GH1028" i="52"/>
  <c r="GC1028" i="52"/>
  <c r="GG1028" i="52"/>
  <c r="GA1028" i="52"/>
  <c r="GD1028" i="52"/>
  <c r="FZ1028" i="52"/>
  <c r="GB1028" i="52"/>
  <c r="GM512" i="52"/>
  <c r="GK512" i="52"/>
  <c r="GJ512" i="52"/>
  <c r="GN512" i="52"/>
  <c r="GL512" i="52"/>
  <c r="GS887" i="52"/>
  <c r="GT887" i="52"/>
  <c r="GP887" i="52"/>
  <c r="GU887" i="52"/>
  <c r="GQ887" i="52"/>
  <c r="GR887" i="52"/>
  <c r="HY887" i="52"/>
  <c r="GW430" i="52"/>
  <c r="GX430" i="52"/>
  <c r="GY430" i="52"/>
  <c r="HP946" i="52"/>
  <c r="HN946" i="52"/>
  <c r="HM946" i="52"/>
  <c r="HO946" i="52"/>
  <c r="HQ946" i="52"/>
  <c r="GB762" i="52"/>
  <c r="FZ762" i="52"/>
  <c r="GG762" i="52"/>
  <c r="GD762" i="52"/>
  <c r="GH762" i="52"/>
  <c r="GC762" i="52"/>
  <c r="GA762" i="52"/>
  <c r="FY762" i="52"/>
  <c r="GE762" i="52"/>
  <c r="HN495" i="52"/>
  <c r="HO495" i="52"/>
  <c r="HM495" i="52"/>
  <c r="HQ495" i="52"/>
  <c r="HP495" i="52"/>
  <c r="GY709" i="52"/>
  <c r="GW709" i="52"/>
  <c r="GX709" i="52"/>
  <c r="HT302" i="52"/>
  <c r="HW302" i="52"/>
  <c r="HS302" i="52"/>
  <c r="HV302" i="52"/>
  <c r="HU302" i="52"/>
  <c r="HY864" i="52"/>
  <c r="GP864" i="52"/>
  <c r="GT864" i="52"/>
  <c r="GS864" i="52"/>
  <c r="GU864" i="52"/>
  <c r="GR864" i="52"/>
  <c r="GQ864" i="52"/>
  <c r="GM918" i="52"/>
  <c r="GK918" i="52"/>
  <c r="GL918" i="52"/>
  <c r="GN918" i="52"/>
  <c r="GJ918" i="52"/>
  <c r="GN595" i="52"/>
  <c r="GM595" i="52"/>
  <c r="GK595" i="52"/>
  <c r="GJ595" i="52"/>
  <c r="GL595" i="52"/>
  <c r="IK221" i="52"/>
  <c r="IB221" i="52"/>
  <c r="HW172" i="52"/>
  <c r="HS172" i="52"/>
  <c r="HV172" i="52"/>
  <c r="HT172" i="52"/>
  <c r="HU172" i="52"/>
  <c r="HV477" i="52"/>
  <c r="HU477" i="52"/>
  <c r="HS477" i="52"/>
  <c r="HW477" i="52"/>
  <c r="HT477" i="52"/>
  <c r="HN809" i="52"/>
  <c r="HP809" i="52"/>
  <c r="HM809" i="52"/>
  <c r="HQ809" i="52"/>
  <c r="HO809" i="52"/>
  <c r="HT338" i="52"/>
  <c r="HW338" i="52"/>
  <c r="HU338" i="52"/>
  <c r="HV338" i="52"/>
  <c r="HS338" i="52"/>
  <c r="HT264" i="52"/>
  <c r="HW264" i="52"/>
  <c r="HS264" i="52"/>
  <c r="HV264" i="52"/>
  <c r="HU264" i="52"/>
  <c r="GL511" i="52"/>
  <c r="GM511" i="52"/>
  <c r="GK511" i="52"/>
  <c r="GJ511" i="52"/>
  <c r="GN511" i="52"/>
  <c r="GU765" i="52"/>
  <c r="GQ765" i="52"/>
  <c r="GS765" i="52"/>
  <c r="GT765" i="52"/>
  <c r="GR765" i="52"/>
  <c r="GP765" i="52"/>
  <c r="AC907" i="52"/>
  <c r="GR812" i="52"/>
  <c r="GS812" i="52"/>
  <c r="GQ812" i="52"/>
  <c r="GP812" i="52"/>
  <c r="GT812" i="52"/>
  <c r="GU812" i="52"/>
  <c r="HY812" i="52"/>
  <c r="HJ991" i="52"/>
  <c r="HD991" i="52"/>
  <c r="HH991" i="52"/>
  <c r="HA991" i="52"/>
  <c r="HK991" i="52"/>
  <c r="HE991" i="52"/>
  <c r="HG991" i="52"/>
  <c r="HI991" i="52"/>
  <c r="HC991" i="52"/>
  <c r="HB991" i="52"/>
  <c r="HF991" i="52"/>
  <c r="HQ1003" i="52"/>
  <c r="HP1003" i="52"/>
  <c r="HN1003" i="52"/>
  <c r="HO1003" i="52"/>
  <c r="HM1003" i="52"/>
  <c r="IL979" i="52"/>
  <c r="IM979" i="52"/>
  <c r="HI442" i="52"/>
  <c r="HE442" i="52"/>
  <c r="HK442" i="52"/>
  <c r="HC442" i="52"/>
  <c r="HB442" i="52"/>
  <c r="HH442" i="52"/>
  <c r="HF442" i="52"/>
  <c r="HG442" i="52"/>
  <c r="HJ442" i="52"/>
  <c r="HA442" i="52"/>
  <c r="HD442" i="52"/>
  <c r="GX799" i="52"/>
  <c r="GY799" i="52"/>
  <c r="GW799" i="52"/>
  <c r="HH570" i="52"/>
  <c r="HI570" i="52"/>
  <c r="HB570" i="52"/>
  <c r="HF570" i="52"/>
  <c r="HG570" i="52"/>
  <c r="HC570" i="52"/>
  <c r="HJ570" i="52"/>
  <c r="HE570" i="52"/>
  <c r="HK570" i="52"/>
  <c r="HD570" i="52"/>
  <c r="HA570" i="52"/>
  <c r="IK528" i="52"/>
  <c r="GK165" i="52"/>
  <c r="GJ165" i="52"/>
  <c r="GN165" i="52"/>
  <c r="GL165" i="52"/>
  <c r="GM165" i="52"/>
  <c r="GU689" i="52"/>
  <c r="GP689" i="52"/>
  <c r="GT689" i="52"/>
  <c r="GR689" i="52"/>
  <c r="GQ689" i="52"/>
  <c r="GS689" i="52"/>
  <c r="HY689" i="52"/>
  <c r="IF689" i="52" s="1"/>
  <c r="ET750" i="52"/>
  <c r="HO721" i="52"/>
  <c r="HN721" i="52"/>
  <c r="HP721" i="52"/>
  <c r="HM721" i="52"/>
  <c r="HQ721" i="52"/>
  <c r="FU725" i="52"/>
  <c r="FW725" i="52" s="1"/>
  <c r="FV725" i="52"/>
  <c r="GX375" i="52"/>
  <c r="GY375" i="52"/>
  <c r="GW375" i="52"/>
  <c r="HF615" i="52"/>
  <c r="HD615" i="52"/>
  <c r="HK615" i="52"/>
  <c r="HH615" i="52"/>
  <c r="HJ615" i="52"/>
  <c r="HB615" i="52"/>
  <c r="HE615" i="52"/>
  <c r="HG615" i="52"/>
  <c r="HC615" i="52"/>
  <c r="HI615" i="52"/>
  <c r="HA615" i="52"/>
  <c r="HV529" i="52"/>
  <c r="HU529" i="52"/>
  <c r="HS529" i="52"/>
  <c r="HW529" i="52"/>
  <c r="HT529" i="52"/>
  <c r="GF893" i="52"/>
  <c r="HU827" i="52"/>
  <c r="HV827" i="52"/>
  <c r="HS827" i="52"/>
  <c r="HT827" i="52"/>
  <c r="HW827" i="52"/>
  <c r="HZ1022" i="52"/>
  <c r="GA1022" i="52"/>
  <c r="FZ1022" i="52"/>
  <c r="FY1022" i="52"/>
  <c r="GE1022" i="52"/>
  <c r="GF1022" i="52"/>
  <c r="GC1022" i="52"/>
  <c r="GG1022" i="52"/>
  <c r="GB1022" i="52"/>
  <c r="GH1022" i="52"/>
  <c r="GD1022" i="52"/>
  <c r="HM513" i="52"/>
  <c r="HQ513" i="52"/>
  <c r="HP513" i="52"/>
  <c r="HN513" i="52"/>
  <c r="HO513" i="52"/>
  <c r="GW525" i="52"/>
  <c r="GY525" i="52"/>
  <c r="GX525" i="52"/>
  <c r="IF979" i="52"/>
  <c r="HI799" i="52"/>
  <c r="HD799" i="52"/>
  <c r="HH799" i="52"/>
  <c r="HE799" i="52"/>
  <c r="HB799" i="52"/>
  <c r="HC799" i="52"/>
  <c r="HF799" i="52"/>
  <c r="HG799" i="52"/>
  <c r="HJ799" i="52"/>
  <c r="HK799" i="52"/>
  <c r="HA799" i="52"/>
  <c r="GY495" i="52"/>
  <c r="GX495" i="52"/>
  <c r="GW495" i="52"/>
  <c r="GY425" i="52"/>
  <c r="GW425" i="52"/>
  <c r="GX425" i="52"/>
  <c r="FU900" i="52"/>
  <c r="FW900" i="52" s="1"/>
  <c r="FV900" i="52"/>
  <c r="HE164" i="52"/>
  <c r="HJ164" i="52"/>
  <c r="HA164" i="52"/>
  <c r="HF164" i="52"/>
  <c r="HD164" i="52"/>
  <c r="HC164" i="52"/>
  <c r="HI164" i="52"/>
  <c r="HG164" i="52"/>
  <c r="HB164" i="52"/>
  <c r="HK164" i="52"/>
  <c r="HH164" i="52"/>
  <c r="HU498" i="52"/>
  <c r="HS498" i="52"/>
  <c r="HW498" i="52"/>
  <c r="HT498" i="52"/>
  <c r="HV498" i="52"/>
  <c r="HV579" i="52"/>
  <c r="HU579" i="52"/>
  <c r="HS579" i="52"/>
  <c r="HW579" i="52"/>
  <c r="HT579" i="52"/>
  <c r="ET388" i="52"/>
  <c r="FV388" i="52"/>
  <c r="FU388" i="52"/>
  <c r="FW388" i="52" s="1"/>
  <c r="HU167" i="52"/>
  <c r="HW167" i="52"/>
  <c r="HS167" i="52"/>
  <c r="HV167" i="52"/>
  <c r="HT167" i="52"/>
  <c r="GL1010" i="52"/>
  <c r="GM1010" i="52"/>
  <c r="GJ1010" i="52"/>
  <c r="GK1010" i="52"/>
  <c r="GN1010" i="52"/>
  <c r="FU474" i="52"/>
  <c r="FW474" i="52" s="1"/>
  <c r="FV474" i="52"/>
  <c r="ET474" i="52"/>
  <c r="GJ403" i="52"/>
  <c r="GN403" i="52"/>
  <c r="GM403" i="52"/>
  <c r="GL403" i="52"/>
  <c r="GK403" i="52"/>
  <c r="GY659" i="52"/>
  <c r="GW659" i="52"/>
  <c r="GX659" i="52"/>
  <c r="GW417" i="52"/>
  <c r="GX417" i="52"/>
  <c r="GY417" i="52"/>
  <c r="GM484" i="52"/>
  <c r="GK484" i="52"/>
  <c r="GJ484" i="52"/>
  <c r="GN484" i="52"/>
  <c r="GL484" i="52"/>
  <c r="HO274" i="52"/>
  <c r="HQ274" i="52"/>
  <c r="HM274" i="52"/>
  <c r="HP274" i="52"/>
  <c r="HN274" i="52"/>
  <c r="HS481" i="52"/>
  <c r="HW481" i="52"/>
  <c r="HT481" i="52"/>
  <c r="HV481" i="52"/>
  <c r="HU481" i="52"/>
  <c r="HP238" i="52"/>
  <c r="HM238" i="52"/>
  <c r="HQ238" i="52"/>
  <c r="HO238" i="52"/>
  <c r="HN238" i="52"/>
  <c r="GW1022" i="52"/>
  <c r="GY1022" i="52"/>
  <c r="GX1022" i="52"/>
  <c r="HY624" i="52"/>
  <c r="IF624" i="52" s="1"/>
  <c r="FU69" i="52"/>
  <c r="FW69" i="52" s="1"/>
  <c r="FV69" i="52"/>
  <c r="FV957" i="52"/>
  <c r="FU957" i="52"/>
  <c r="FW957" i="52" s="1"/>
  <c r="ET957" i="52"/>
  <c r="GP343" i="52"/>
  <c r="GT343" i="52"/>
  <c r="GU343" i="52"/>
  <c r="GQ343" i="52"/>
  <c r="GS343" i="52"/>
  <c r="GR343" i="52"/>
  <c r="HY343" i="52"/>
  <c r="GD785" i="52"/>
  <c r="GE785" i="52"/>
  <c r="GC785" i="52"/>
  <c r="FZ785" i="52"/>
  <c r="FY785" i="52"/>
  <c r="GH785" i="52"/>
  <c r="GA785" i="52"/>
  <c r="GB785" i="52"/>
  <c r="GG785" i="52"/>
  <c r="GF785" i="52"/>
  <c r="HZ785" i="52"/>
  <c r="FV166" i="52"/>
  <c r="FU166" i="52"/>
  <c r="FW166" i="52" s="1"/>
  <c r="FU371" i="52"/>
  <c r="FW371" i="52" s="1"/>
  <c r="ET371" i="52"/>
  <c r="FV371" i="52"/>
  <c r="FU716" i="52"/>
  <c r="FV716" i="52"/>
  <c r="ET716" i="52"/>
  <c r="GQ332" i="52"/>
  <c r="GR332" i="52"/>
  <c r="GU332" i="52"/>
  <c r="GS332" i="52"/>
  <c r="GP332" i="52"/>
  <c r="GT332" i="52"/>
  <c r="GW518" i="52"/>
  <c r="GY518" i="52"/>
  <c r="GX518" i="52"/>
  <c r="FU985" i="52"/>
  <c r="FW985" i="52" s="1"/>
  <c r="FV985" i="52"/>
  <c r="GW907" i="52"/>
  <c r="GX907" i="52"/>
  <c r="GY907" i="52"/>
  <c r="HW769" i="52"/>
  <c r="HV769" i="52"/>
  <c r="HS769" i="52"/>
  <c r="HT769" i="52"/>
  <c r="HU769" i="52"/>
  <c r="HF312" i="52"/>
  <c r="HJ312" i="52"/>
  <c r="HD312" i="52"/>
  <c r="HH312" i="52"/>
  <c r="HA312" i="52"/>
  <c r="HC312" i="52"/>
  <c r="HE312" i="52"/>
  <c r="HK312" i="52"/>
  <c r="HI312" i="52"/>
  <c r="HG312" i="52"/>
  <c r="HB312" i="52"/>
  <c r="HP791" i="52"/>
  <c r="HM791" i="52"/>
  <c r="HQ791" i="52"/>
  <c r="HN791" i="52"/>
  <c r="HO791" i="52"/>
  <c r="HY91" i="52"/>
  <c r="GU91" i="52"/>
  <c r="GS91" i="52"/>
  <c r="GT91" i="52"/>
  <c r="GR91" i="52"/>
  <c r="GP91" i="52"/>
  <c r="GQ91" i="52"/>
  <c r="GW739" i="52"/>
  <c r="GY739" i="52"/>
  <c r="GX739" i="52"/>
  <c r="GK339" i="52"/>
  <c r="GN339" i="52"/>
  <c r="GJ339" i="52"/>
  <c r="GM339" i="52"/>
  <c r="GL339" i="52"/>
  <c r="IM1047" i="52"/>
  <c r="IL1047" i="52"/>
  <c r="GP768" i="52"/>
  <c r="GU768" i="52"/>
  <c r="GQ768" i="52"/>
  <c r="GS768" i="52"/>
  <c r="GT768" i="52"/>
  <c r="GR768" i="52"/>
  <c r="FU315" i="52"/>
  <c r="FW315" i="52" s="1"/>
  <c r="FV315" i="52"/>
  <c r="FU750" i="52"/>
  <c r="FW750" i="52" s="1"/>
  <c r="FV750" i="52"/>
  <c r="HJ518" i="52"/>
  <c r="HD518" i="52"/>
  <c r="HH518" i="52"/>
  <c r="HA518" i="52"/>
  <c r="HG518" i="52"/>
  <c r="HE518" i="52"/>
  <c r="HK518" i="52"/>
  <c r="HI518" i="52"/>
  <c r="HC518" i="52"/>
  <c r="HB518" i="52"/>
  <c r="HF518" i="52"/>
  <c r="IB701" i="52"/>
  <c r="IK701" i="52"/>
  <c r="HP427" i="52"/>
  <c r="HQ427" i="52"/>
  <c r="HN427" i="52"/>
  <c r="HM427" i="52"/>
  <c r="HO427" i="52"/>
  <c r="ET981" i="52"/>
  <c r="HF739" i="52"/>
  <c r="HG739" i="52"/>
  <c r="HJ739" i="52"/>
  <c r="HK739" i="52"/>
  <c r="HC739" i="52"/>
  <c r="HH739" i="52"/>
  <c r="HD739" i="52"/>
  <c r="HI739" i="52"/>
  <c r="HE739" i="52"/>
  <c r="HB739" i="52"/>
  <c r="HA739" i="52"/>
  <c r="GQ903" i="52"/>
  <c r="GU903" i="52"/>
  <c r="GP903" i="52"/>
  <c r="GT903" i="52"/>
  <c r="GR903" i="52"/>
  <c r="GS903" i="52"/>
  <c r="GG631" i="52"/>
  <c r="GE631" i="52"/>
  <c r="GB631" i="52"/>
  <c r="FZ631" i="52"/>
  <c r="GC631" i="52"/>
  <c r="GH631" i="52"/>
  <c r="FY631" i="52"/>
  <c r="GD631" i="52"/>
  <c r="GA631" i="52"/>
  <c r="GF631" i="52"/>
  <c r="HZ631" i="52"/>
  <c r="GY949" i="52"/>
  <c r="GX949" i="52"/>
  <c r="GW949" i="52"/>
  <c r="GY338" i="52"/>
  <c r="GX338" i="52"/>
  <c r="GW338" i="52"/>
  <c r="HM883" i="52"/>
  <c r="HQ883" i="52"/>
  <c r="HP883" i="52"/>
  <c r="HN883" i="52"/>
  <c r="HO883" i="52"/>
  <c r="HH66" i="52"/>
  <c r="HA66" i="52"/>
  <c r="HK66" i="52"/>
  <c r="HE66" i="52"/>
  <c r="HG66" i="52"/>
  <c r="HI66" i="52"/>
  <c r="HC66" i="52"/>
  <c r="HB66" i="52"/>
  <c r="HF66" i="52"/>
  <c r="HJ66" i="52"/>
  <c r="HD66" i="52"/>
  <c r="GR744" i="52"/>
  <c r="GP744" i="52"/>
  <c r="GU744" i="52"/>
  <c r="GS744" i="52"/>
  <c r="GQ744" i="52"/>
  <c r="GT744" i="52"/>
  <c r="GY448" i="52"/>
  <c r="GW448" i="52"/>
  <c r="GX448" i="52"/>
  <c r="HP406" i="52"/>
  <c r="HO406" i="52"/>
  <c r="HQ406" i="52"/>
  <c r="HN406" i="52"/>
  <c r="HM406" i="52"/>
  <c r="HS197" i="52"/>
  <c r="HW197" i="52"/>
  <c r="HU197" i="52"/>
  <c r="HT197" i="52"/>
  <c r="HV197" i="52"/>
  <c r="GF184" i="52"/>
  <c r="GY454" i="52"/>
  <c r="GX454" i="52"/>
  <c r="GW454" i="52"/>
  <c r="IM221" i="52"/>
  <c r="IL221" i="52"/>
  <c r="HN837" i="52"/>
  <c r="HO837" i="52"/>
  <c r="HP837" i="52"/>
  <c r="HM837" i="52"/>
  <c r="HQ837" i="52"/>
  <c r="HS263" i="52"/>
  <c r="HV263" i="52"/>
  <c r="HU263" i="52"/>
  <c r="HT263" i="52"/>
  <c r="HW263" i="52"/>
  <c r="ET668" i="52"/>
  <c r="FV668" i="52"/>
  <c r="FU668" i="52"/>
  <c r="FW668" i="52" s="1"/>
  <c r="GP485" i="52"/>
  <c r="GT485" i="52"/>
  <c r="GS485" i="52"/>
  <c r="GQ485" i="52"/>
  <c r="GU485" i="52"/>
  <c r="GR485" i="52"/>
  <c r="HW340" i="52"/>
  <c r="HT340" i="52"/>
  <c r="HS340" i="52"/>
  <c r="HV340" i="52"/>
  <c r="HU340" i="52"/>
  <c r="GK201" i="52"/>
  <c r="GL201" i="52"/>
  <c r="GM201" i="52"/>
  <c r="GJ201" i="52"/>
  <c r="GN201" i="52"/>
  <c r="GD1023" i="52"/>
  <c r="FZ1023" i="52"/>
  <c r="GE1023" i="52"/>
  <c r="GB1023" i="52"/>
  <c r="GH1023" i="52"/>
  <c r="FY1023" i="52"/>
  <c r="GA1023" i="52"/>
  <c r="GC1023" i="52"/>
  <c r="GG1023" i="52"/>
  <c r="GJ233" i="52"/>
  <c r="GN233" i="52"/>
  <c r="GK233" i="52"/>
  <c r="GM233" i="52"/>
  <c r="GL233" i="52"/>
  <c r="FU468" i="52"/>
  <c r="FV468" i="52"/>
  <c r="GU363" i="52"/>
  <c r="GQ363" i="52"/>
  <c r="HY363" i="52"/>
  <c r="GS363" i="52"/>
  <c r="GP363" i="52"/>
  <c r="GT363" i="52"/>
  <c r="GR363" i="52"/>
  <c r="IB206" i="52"/>
  <c r="IK206" i="52"/>
  <c r="HQ328" i="52"/>
  <c r="HO328" i="52"/>
  <c r="HP328" i="52"/>
  <c r="HN328" i="52"/>
  <c r="HM328" i="52"/>
  <c r="FY984" i="52"/>
  <c r="GE984" i="52"/>
  <c r="GC984" i="52"/>
  <c r="GG984" i="52"/>
  <c r="FZ984" i="52"/>
  <c r="GD984" i="52"/>
  <c r="GH984" i="52"/>
  <c r="GB984" i="52"/>
  <c r="GA984" i="52"/>
  <c r="HP404" i="52"/>
  <c r="HO404" i="52"/>
  <c r="HM404" i="52"/>
  <c r="HN404" i="52"/>
  <c r="HQ404" i="52"/>
  <c r="GM752" i="52"/>
  <c r="GJ752" i="52"/>
  <c r="GK752" i="52"/>
  <c r="GL752" i="52"/>
  <c r="GN752" i="52"/>
  <c r="GJ391" i="52"/>
  <c r="GN391" i="52"/>
  <c r="GK391" i="52"/>
  <c r="GM391" i="52"/>
  <c r="GL391" i="52"/>
  <c r="HI741" i="52"/>
  <c r="HB741" i="52"/>
  <c r="HE741" i="52"/>
  <c r="HF741" i="52"/>
  <c r="HA741" i="52"/>
  <c r="HJ741" i="52"/>
  <c r="HG741" i="52"/>
  <c r="HC741" i="52"/>
  <c r="HH741" i="52"/>
  <c r="HK741" i="52"/>
  <c r="HD741" i="52"/>
  <c r="HZ330" i="52"/>
  <c r="GF330" i="52"/>
  <c r="GC330" i="52"/>
  <c r="GH330" i="52"/>
  <c r="FZ330" i="52"/>
  <c r="GE330" i="52"/>
  <c r="FY330" i="52"/>
  <c r="GB330" i="52"/>
  <c r="GD330" i="52"/>
  <c r="GA330" i="52"/>
  <c r="GG330" i="52"/>
  <c r="HO767" i="52"/>
  <c r="HN767" i="52"/>
  <c r="HP767" i="52"/>
  <c r="HM767" i="52"/>
  <c r="HQ767" i="52"/>
  <c r="HM686" i="52"/>
  <c r="HQ686" i="52"/>
  <c r="HO686" i="52"/>
  <c r="HP686" i="52"/>
  <c r="HN686" i="52"/>
  <c r="GW770" i="52"/>
  <c r="GY770" i="52"/>
  <c r="GX770" i="52"/>
  <c r="IK212" i="52"/>
  <c r="IB212" i="52"/>
  <c r="HP239" i="52"/>
  <c r="HM239" i="52"/>
  <c r="HQ239" i="52"/>
  <c r="HO239" i="52"/>
  <c r="HN239" i="52"/>
  <c r="FV489" i="52"/>
  <c r="FU489" i="52"/>
  <c r="FW489" i="52" s="1"/>
  <c r="GY618" i="52"/>
  <c r="GX618" i="52"/>
  <c r="GW618" i="52"/>
  <c r="HM357" i="52"/>
  <c r="HQ357" i="52"/>
  <c r="HO357" i="52"/>
  <c r="HN357" i="52"/>
  <c r="HP357" i="52"/>
  <c r="GF903" i="52"/>
  <c r="HV634" i="52"/>
  <c r="HS634" i="52"/>
  <c r="HT634" i="52"/>
  <c r="HW634" i="52"/>
  <c r="HU634" i="52"/>
  <c r="HE983" i="52"/>
  <c r="HG983" i="52"/>
  <c r="HI983" i="52"/>
  <c r="HC983" i="52"/>
  <c r="HB983" i="52"/>
  <c r="HF983" i="52"/>
  <c r="HJ983" i="52"/>
  <c r="HD983" i="52"/>
  <c r="HH983" i="52"/>
  <c r="HA983" i="52"/>
  <c r="HK983" i="52"/>
  <c r="HO793" i="52"/>
  <c r="HN793" i="52"/>
  <c r="HP793" i="52"/>
  <c r="HM793" i="52"/>
  <c r="HQ793" i="52"/>
  <c r="HO626" i="52"/>
  <c r="HM626" i="52"/>
  <c r="HQ626" i="52"/>
  <c r="HN626" i="52"/>
  <c r="HP626" i="52"/>
  <c r="HW961" i="52"/>
  <c r="HT961" i="52"/>
  <c r="HV961" i="52"/>
  <c r="HU961" i="52"/>
  <c r="HS961" i="52"/>
  <c r="HZ319" i="52"/>
  <c r="IF319" i="52" s="1"/>
  <c r="GS344" i="52"/>
  <c r="GP344" i="52"/>
  <c r="GT344" i="52"/>
  <c r="GQ344" i="52"/>
  <c r="GR344" i="52"/>
  <c r="GU344" i="52"/>
  <c r="FU363" i="52"/>
  <c r="FW363" i="52" s="1"/>
  <c r="ET363" i="52"/>
  <c r="FV363" i="52"/>
  <c r="IB217" i="52"/>
  <c r="IK217" i="52"/>
  <c r="FY1036" i="52"/>
  <c r="GC1036" i="52"/>
  <c r="FZ1036" i="52"/>
  <c r="GG1036" i="52"/>
  <c r="GD1036" i="52"/>
  <c r="GH1036" i="52"/>
  <c r="GA1036" i="52"/>
  <c r="GE1036" i="52"/>
  <c r="GB1036" i="52"/>
  <c r="GJ366" i="52"/>
  <c r="GN366" i="52"/>
  <c r="GK366" i="52"/>
  <c r="GM366" i="52"/>
  <c r="GL366" i="52"/>
  <c r="GX80" i="52"/>
  <c r="GW80" i="52"/>
  <c r="GY80" i="52"/>
  <c r="GN861" i="52"/>
  <c r="GL861" i="52"/>
  <c r="GK861" i="52"/>
  <c r="GJ861" i="52"/>
  <c r="GM861" i="52"/>
  <c r="GX563" i="52"/>
  <c r="GY563" i="52"/>
  <c r="GW563" i="52"/>
  <c r="HV884" i="52"/>
  <c r="HU884" i="52"/>
  <c r="HT884" i="52"/>
  <c r="HS884" i="52"/>
  <c r="HW884" i="52"/>
  <c r="GA229" i="52"/>
  <c r="GC229" i="52"/>
  <c r="GE229" i="52"/>
  <c r="GB229" i="52"/>
  <c r="FZ229" i="52"/>
  <c r="GD229" i="52"/>
  <c r="GH229" i="52"/>
  <c r="FY229" i="52"/>
  <c r="GG229" i="52"/>
  <c r="GF229" i="52"/>
  <c r="HZ229" i="52"/>
  <c r="ET133" i="52"/>
  <c r="FV133" i="52"/>
  <c r="FU133" i="52"/>
  <c r="FW133" i="52" s="1"/>
  <c r="HV93" i="52"/>
  <c r="HT93" i="52"/>
  <c r="HS93" i="52"/>
  <c r="HW93" i="52"/>
  <c r="HU93" i="52"/>
  <c r="GX123" i="52"/>
  <c r="GW123" i="52"/>
  <c r="GY123" i="52"/>
  <c r="GY1004" i="52"/>
  <c r="GX1004" i="52"/>
  <c r="GW1004" i="52"/>
  <c r="GK293" i="52"/>
  <c r="GJ293" i="52"/>
  <c r="GM293" i="52"/>
  <c r="GL293" i="52"/>
  <c r="GN293" i="52"/>
  <c r="GU973" i="52"/>
  <c r="GT973" i="52"/>
  <c r="HY973" i="52"/>
  <c r="GR973" i="52"/>
  <c r="GS973" i="52"/>
  <c r="GP973" i="52"/>
  <c r="GQ973" i="52"/>
  <c r="IK1024" i="52"/>
  <c r="IB1024" i="52"/>
  <c r="HD393" i="52"/>
  <c r="HH393" i="52"/>
  <c r="HB393" i="52"/>
  <c r="HF393" i="52"/>
  <c r="HJ393" i="52"/>
  <c r="HC393" i="52"/>
  <c r="HA393" i="52"/>
  <c r="HG393" i="52"/>
  <c r="HI393" i="52"/>
  <c r="HK393" i="52"/>
  <c r="HE393" i="52"/>
  <c r="AC162" i="52"/>
  <c r="GK586" i="52"/>
  <c r="GN586" i="52"/>
  <c r="GL586" i="52"/>
  <c r="GM586" i="52"/>
  <c r="GJ586" i="52"/>
  <c r="GR513" i="52"/>
  <c r="GP513" i="52"/>
  <c r="GT513" i="52"/>
  <c r="GS513" i="52"/>
  <c r="GQ513" i="52"/>
  <c r="GU513" i="52"/>
  <c r="GL935" i="52"/>
  <c r="GN935" i="52"/>
  <c r="GM935" i="52"/>
  <c r="GK935" i="52"/>
  <c r="GJ935" i="52"/>
  <c r="IB1026" i="52"/>
  <c r="IK1026" i="52"/>
  <c r="GY460" i="52"/>
  <c r="GX460" i="52"/>
  <c r="GW460" i="52"/>
  <c r="GK94" i="52"/>
  <c r="GM94" i="52"/>
  <c r="GJ94" i="52"/>
  <c r="GN94" i="52"/>
  <c r="GL94" i="52"/>
  <c r="HU520" i="52"/>
  <c r="HS520" i="52"/>
  <c r="HW520" i="52"/>
  <c r="HT520" i="52"/>
  <c r="HV520" i="52"/>
  <c r="HI423" i="52"/>
  <c r="HE423" i="52"/>
  <c r="HK423" i="52"/>
  <c r="HC423" i="52"/>
  <c r="HB423" i="52"/>
  <c r="HH423" i="52"/>
  <c r="HF423" i="52"/>
  <c r="HG423" i="52"/>
  <c r="HJ423" i="52"/>
  <c r="HA423" i="52"/>
  <c r="HD423" i="52"/>
  <c r="FU1008" i="52"/>
  <c r="FW1008" i="52" s="1"/>
  <c r="FV1008" i="52"/>
  <c r="HN1017" i="52"/>
  <c r="HO1017" i="52"/>
  <c r="HM1017" i="52"/>
  <c r="HQ1017" i="52"/>
  <c r="HP1017" i="52"/>
  <c r="FU300" i="52"/>
  <c r="FW300" i="52" s="1"/>
  <c r="FV300" i="52"/>
  <c r="ET300" i="52"/>
  <c r="FU553" i="52"/>
  <c r="FW553" i="52" s="1"/>
  <c r="FV553" i="52"/>
  <c r="ET553" i="52"/>
  <c r="GF186" i="52"/>
  <c r="GJ467" i="52"/>
  <c r="GL467" i="52"/>
  <c r="GM467" i="52"/>
  <c r="GK467" i="52"/>
  <c r="GN467" i="52"/>
  <c r="HM90" i="52"/>
  <c r="HN90" i="52"/>
  <c r="HP90" i="52"/>
  <c r="HQ90" i="52"/>
  <c r="HO90" i="52"/>
  <c r="HT776" i="52"/>
  <c r="HU776" i="52"/>
  <c r="HW776" i="52"/>
  <c r="HV776" i="52"/>
  <c r="HS776" i="52"/>
  <c r="GU777" i="52"/>
  <c r="GQ777" i="52"/>
  <c r="GT777" i="52"/>
  <c r="GS777" i="52"/>
  <c r="GR777" i="52"/>
  <c r="GP777" i="52"/>
  <c r="GX366" i="52"/>
  <c r="GY366" i="52"/>
  <c r="GW366" i="52"/>
  <c r="FU704" i="52"/>
  <c r="FW704" i="52" s="1"/>
  <c r="FV704" i="52"/>
  <c r="ET704" i="52"/>
  <c r="GJ687" i="52"/>
  <c r="GL687" i="52"/>
  <c r="GK687" i="52"/>
  <c r="GM687" i="52"/>
  <c r="GN687" i="52"/>
  <c r="HK373" i="52"/>
  <c r="HE373" i="52"/>
  <c r="HD373" i="52"/>
  <c r="HH373" i="52"/>
  <c r="HB373" i="52"/>
  <c r="HF373" i="52"/>
  <c r="HJ373" i="52"/>
  <c r="HC373" i="52"/>
  <c r="HA373" i="52"/>
  <c r="HG373" i="52"/>
  <c r="HI373" i="52"/>
  <c r="GW831" i="52"/>
  <c r="GX831" i="52"/>
  <c r="GY831" i="52"/>
  <c r="HG780" i="52"/>
  <c r="HJ780" i="52"/>
  <c r="HK780" i="52"/>
  <c r="HE780" i="52"/>
  <c r="HD780" i="52"/>
  <c r="HH780" i="52"/>
  <c r="HA780" i="52"/>
  <c r="HI780" i="52"/>
  <c r="HB780" i="52"/>
  <c r="HC780" i="52"/>
  <c r="HF780" i="52"/>
  <c r="GY1028" i="52"/>
  <c r="GW1028" i="52"/>
  <c r="GX1028" i="52"/>
  <c r="HU177" i="52"/>
  <c r="HW177" i="52"/>
  <c r="HS177" i="52"/>
  <c r="HV177" i="52"/>
  <c r="HT177" i="52"/>
  <c r="GD121" i="52"/>
  <c r="GB121" i="52"/>
  <c r="FZ121" i="52"/>
  <c r="FY121" i="52"/>
  <c r="HZ121" i="52"/>
  <c r="GC121" i="52"/>
  <c r="GF121" i="52"/>
  <c r="GG121" i="52"/>
  <c r="GA121" i="52"/>
  <c r="GE121" i="52"/>
  <c r="GH121" i="52"/>
  <c r="GY1048" i="52"/>
  <c r="GW1048" i="52"/>
  <c r="GX1048" i="52"/>
  <c r="HS110" i="52"/>
  <c r="HV110" i="52"/>
  <c r="HT110" i="52"/>
  <c r="HU110" i="52"/>
  <c r="HW110" i="52"/>
  <c r="HQ753" i="52"/>
  <c r="HO753" i="52"/>
  <c r="HN753" i="52"/>
  <c r="HP753" i="52"/>
  <c r="HM753" i="52"/>
  <c r="HY1036" i="52"/>
  <c r="IL292" i="52"/>
  <c r="IM292" i="52"/>
  <c r="GL863" i="52"/>
  <c r="GK863" i="52"/>
  <c r="GJ863" i="52"/>
  <c r="GM863" i="52"/>
  <c r="GN863" i="52"/>
  <c r="FV241" i="52"/>
  <c r="FU241" i="52"/>
  <c r="FW241" i="52" s="1"/>
  <c r="ET241" i="52"/>
  <c r="GC719" i="52"/>
  <c r="HZ719" i="52"/>
  <c r="FY719" i="52"/>
  <c r="GE719" i="52"/>
  <c r="GA719" i="52"/>
  <c r="GB719" i="52"/>
  <c r="FZ719" i="52"/>
  <c r="GG719" i="52"/>
  <c r="GD719" i="52"/>
  <c r="GH719" i="52"/>
  <c r="GF719" i="52"/>
  <c r="IB384" i="52"/>
  <c r="IK384" i="52"/>
  <c r="GQ964" i="52"/>
  <c r="GT964" i="52"/>
  <c r="GP964" i="52"/>
  <c r="GU964" i="52"/>
  <c r="GR964" i="52"/>
  <c r="GS964" i="52"/>
  <c r="HY964" i="52"/>
  <c r="HA297" i="52"/>
  <c r="HG297" i="52"/>
  <c r="HD297" i="52"/>
  <c r="HB297" i="52"/>
  <c r="HI297" i="52"/>
  <c r="HF297" i="52"/>
  <c r="HH297" i="52"/>
  <c r="HJ297" i="52"/>
  <c r="HC297" i="52"/>
  <c r="HE297" i="52"/>
  <c r="HK297" i="52"/>
  <c r="HV954" i="52"/>
  <c r="HU954" i="52"/>
  <c r="HS954" i="52"/>
  <c r="HT954" i="52"/>
  <c r="HW954" i="52"/>
  <c r="FU485" i="52"/>
  <c r="FW485" i="52" s="1"/>
  <c r="FV485" i="52"/>
  <c r="HO908" i="52"/>
  <c r="HP908" i="52"/>
  <c r="HM908" i="52"/>
  <c r="HQ908" i="52"/>
  <c r="HN908" i="52"/>
  <c r="GS636" i="52"/>
  <c r="GP636" i="52"/>
  <c r="GT636" i="52"/>
  <c r="GQ636" i="52"/>
  <c r="GR636" i="52"/>
  <c r="GU636" i="52"/>
  <c r="HB487" i="52"/>
  <c r="HF487" i="52"/>
  <c r="HJ487" i="52"/>
  <c r="HD487" i="52"/>
  <c r="HH487" i="52"/>
  <c r="HA487" i="52"/>
  <c r="HK487" i="52"/>
  <c r="HE487" i="52"/>
  <c r="HC487" i="52"/>
  <c r="HI487" i="52"/>
  <c r="HG487" i="52"/>
  <c r="HP963" i="52"/>
  <c r="HM963" i="52"/>
  <c r="HN963" i="52"/>
  <c r="HQ963" i="52"/>
  <c r="HO963" i="52"/>
  <c r="GM768" i="52"/>
  <c r="GJ768" i="52"/>
  <c r="GL768" i="52"/>
  <c r="GK768" i="52"/>
  <c r="GN768" i="52"/>
  <c r="FV601" i="52"/>
  <c r="FU601" i="52"/>
  <c r="FW601" i="52" s="1"/>
  <c r="ET601" i="52"/>
  <c r="GP889" i="52"/>
  <c r="GR889" i="52"/>
  <c r="GT889" i="52"/>
  <c r="HY889" i="52"/>
  <c r="GQ889" i="52"/>
  <c r="GU889" i="52"/>
  <c r="GS889" i="52"/>
  <c r="GS780" i="52"/>
  <c r="GU780" i="52"/>
  <c r="GP780" i="52"/>
  <c r="GT780" i="52"/>
  <c r="GR780" i="52"/>
  <c r="GQ780" i="52"/>
  <c r="HY780" i="52"/>
  <c r="GY853" i="52"/>
  <c r="GX853" i="52"/>
  <c r="GW853" i="52"/>
  <c r="HS469" i="52"/>
  <c r="HW469" i="52"/>
  <c r="HT469" i="52"/>
  <c r="HV469" i="52"/>
  <c r="HU469" i="52"/>
  <c r="GW511" i="52"/>
  <c r="GY511" i="52"/>
  <c r="GX511" i="52"/>
  <c r="GH915" i="52"/>
  <c r="GA915" i="52"/>
  <c r="GE915" i="52"/>
  <c r="GB915" i="52"/>
  <c r="FY915" i="52"/>
  <c r="GC915" i="52"/>
  <c r="FZ915" i="52"/>
  <c r="GG915" i="52"/>
  <c r="GD915" i="52"/>
  <c r="GF915" i="52"/>
  <c r="HZ915" i="52"/>
  <c r="HA197" i="52"/>
  <c r="HD197" i="52"/>
  <c r="HE197" i="52"/>
  <c r="HH197" i="52"/>
  <c r="HI197" i="52"/>
  <c r="HF197" i="52"/>
  <c r="HC197" i="52"/>
  <c r="HG197" i="52"/>
  <c r="HK197" i="52"/>
  <c r="HB197" i="52"/>
  <c r="HJ197" i="52"/>
  <c r="GX239" i="52"/>
  <c r="GY239" i="52"/>
  <c r="GW239" i="52"/>
  <c r="FY981" i="52"/>
  <c r="GA981" i="52"/>
  <c r="GC981" i="52"/>
  <c r="GG981" i="52"/>
  <c r="FZ981" i="52"/>
  <c r="GD981" i="52"/>
  <c r="GH981" i="52"/>
  <c r="GB981" i="52"/>
  <c r="GE981" i="52"/>
  <c r="GK953" i="52"/>
  <c r="GJ953" i="52"/>
  <c r="GN953" i="52"/>
  <c r="GM953" i="52"/>
  <c r="GL953" i="52"/>
  <c r="HM387" i="52"/>
  <c r="HQ387" i="52"/>
  <c r="HO387" i="52"/>
  <c r="HN387" i="52"/>
  <c r="HP387" i="52"/>
  <c r="IJ507" i="52"/>
  <c r="IJ701" i="52"/>
  <c r="FV676" i="52"/>
  <c r="FU676" i="52"/>
  <c r="ET676" i="52"/>
  <c r="GT711" i="52"/>
  <c r="GS711" i="52"/>
  <c r="GR711" i="52"/>
  <c r="GP711" i="52"/>
  <c r="GU711" i="52"/>
  <c r="GQ711" i="52"/>
  <c r="HP691" i="52"/>
  <c r="HN691" i="52"/>
  <c r="HM691" i="52"/>
  <c r="HQ691" i="52"/>
  <c r="HO691" i="52"/>
  <c r="HF420" i="52"/>
  <c r="HA420" i="52"/>
  <c r="HJ420" i="52"/>
  <c r="HG420" i="52"/>
  <c r="HD420" i="52"/>
  <c r="HI420" i="52"/>
  <c r="HE420" i="52"/>
  <c r="HK420" i="52"/>
  <c r="HC420" i="52"/>
  <c r="HB420" i="52"/>
  <c r="HH420" i="52"/>
  <c r="IQ841" i="52"/>
  <c r="IC841" i="52"/>
  <c r="HM683" i="52"/>
  <c r="HQ683" i="52"/>
  <c r="HO683" i="52"/>
  <c r="HN683" i="52"/>
  <c r="HP683" i="52"/>
  <c r="GQ736" i="52"/>
  <c r="GT736" i="52"/>
  <c r="GS736" i="52"/>
  <c r="GR736" i="52"/>
  <c r="GP736" i="52"/>
  <c r="GU736" i="52"/>
  <c r="GY351" i="52"/>
  <c r="GW351" i="52"/>
  <c r="GX351" i="52"/>
  <c r="GM559" i="52"/>
  <c r="GJ559" i="52"/>
  <c r="GL559" i="52"/>
  <c r="GN559" i="52"/>
  <c r="GK559" i="52"/>
  <c r="GF729" i="52"/>
  <c r="FZ118" i="52"/>
  <c r="GB118" i="52"/>
  <c r="GG118" i="52"/>
  <c r="FY118" i="52"/>
  <c r="GD118" i="52"/>
  <c r="GC118" i="52"/>
  <c r="GA118" i="52"/>
  <c r="GH118" i="52"/>
  <c r="GE118" i="52"/>
  <c r="GF118" i="52"/>
  <c r="HZ118" i="52"/>
  <c r="GC365" i="52"/>
  <c r="GG365" i="52"/>
  <c r="GA365" i="52"/>
  <c r="FY365" i="52"/>
  <c r="GE365" i="52"/>
  <c r="GB365" i="52"/>
  <c r="FZ365" i="52"/>
  <c r="GD365" i="52"/>
  <c r="GH365" i="52"/>
  <c r="GF365" i="52"/>
  <c r="HZ365" i="52"/>
  <c r="GQ992" i="52"/>
  <c r="GU992" i="52"/>
  <c r="GR992" i="52"/>
  <c r="GS992" i="52"/>
  <c r="GT992" i="52"/>
  <c r="GP992" i="52"/>
  <c r="FU460" i="52"/>
  <c r="FW460" i="52" s="1"/>
  <c r="FV460" i="52"/>
  <c r="HD655" i="52"/>
  <c r="HK655" i="52"/>
  <c r="HH655" i="52"/>
  <c r="HJ655" i="52"/>
  <c r="HB655" i="52"/>
  <c r="HE655" i="52"/>
  <c r="HG655" i="52"/>
  <c r="HC655" i="52"/>
  <c r="HI655" i="52"/>
  <c r="HA655" i="52"/>
  <c r="HF655" i="52"/>
  <c r="GR446" i="52"/>
  <c r="GQ446" i="52"/>
  <c r="GS446" i="52"/>
  <c r="GP446" i="52"/>
  <c r="GU446" i="52"/>
  <c r="GT446" i="52"/>
  <c r="HY446" i="52"/>
  <c r="IM528" i="52"/>
  <c r="IL528" i="52"/>
  <c r="GQ1050" i="52"/>
  <c r="GU1050" i="52"/>
  <c r="GR1050" i="52"/>
  <c r="GS1050" i="52"/>
  <c r="GP1050" i="52"/>
  <c r="GT1050" i="52"/>
  <c r="HP812" i="52"/>
  <c r="HM812" i="52"/>
  <c r="HQ812" i="52"/>
  <c r="HO812" i="52"/>
  <c r="HN812" i="52"/>
  <c r="IQ333" i="52"/>
  <c r="IC333" i="52"/>
  <c r="HM992" i="52"/>
  <c r="HQ992" i="52"/>
  <c r="HP992" i="52"/>
  <c r="HN992" i="52"/>
  <c r="HO992" i="52"/>
  <c r="FU476" i="52"/>
  <c r="FW476" i="52" s="1"/>
  <c r="FV476" i="52"/>
  <c r="ET69" i="52"/>
  <c r="IJ1047" i="52"/>
  <c r="IQ649" i="52"/>
  <c r="IC649" i="52"/>
  <c r="GM1038" i="52"/>
  <c r="GJ1038" i="52"/>
  <c r="GN1038" i="52"/>
  <c r="GK1038" i="52"/>
  <c r="GL1038" i="52"/>
  <c r="GF319" i="52"/>
  <c r="GP587" i="52"/>
  <c r="GT587" i="52"/>
  <c r="GQ587" i="52"/>
  <c r="GR587" i="52"/>
  <c r="GS587" i="52"/>
  <c r="GU587" i="52"/>
  <c r="HY587" i="52"/>
  <c r="GQ543" i="52"/>
  <c r="GU543" i="52"/>
  <c r="GR543" i="52"/>
  <c r="GP543" i="52"/>
  <c r="GT543" i="52"/>
  <c r="GS543" i="52"/>
  <c r="HY543" i="52"/>
  <c r="HC835" i="52"/>
  <c r="HB835" i="52"/>
  <c r="HG835" i="52"/>
  <c r="HF835" i="52"/>
  <c r="HK835" i="52"/>
  <c r="HJ835" i="52"/>
  <c r="HA835" i="52"/>
  <c r="HI835" i="52"/>
  <c r="HD835" i="52"/>
  <c r="HH835" i="52"/>
  <c r="HE835" i="52"/>
  <c r="GX797" i="52"/>
  <c r="GY797" i="52"/>
  <c r="GW797" i="52"/>
  <c r="HS317" i="52"/>
  <c r="HW317" i="52"/>
  <c r="HT317" i="52"/>
  <c r="HV317" i="52"/>
  <c r="HU317" i="52"/>
  <c r="GW1005" i="52"/>
  <c r="GY1005" i="52"/>
  <c r="GX1005" i="52"/>
  <c r="HW101" i="52"/>
  <c r="HU101" i="52"/>
  <c r="HT101" i="52"/>
  <c r="HV101" i="52"/>
  <c r="HS101" i="52"/>
  <c r="FV786" i="52"/>
  <c r="FU786" i="52"/>
  <c r="FW786" i="52" s="1"/>
  <c r="ET786" i="52"/>
  <c r="IQ390" i="52"/>
  <c r="IC390" i="52"/>
  <c r="GP960" i="52"/>
  <c r="GT960" i="52"/>
  <c r="GS960" i="52"/>
  <c r="GU960" i="52"/>
  <c r="GQ960" i="52"/>
  <c r="GR960" i="52"/>
  <c r="HY960" i="52"/>
  <c r="HV270" i="52"/>
  <c r="HU270" i="52"/>
  <c r="HT270" i="52"/>
  <c r="HW270" i="52"/>
  <c r="HS270" i="52"/>
  <c r="HU695" i="52"/>
  <c r="HV695" i="52"/>
  <c r="HT695" i="52"/>
  <c r="HS695" i="52"/>
  <c r="HW695" i="52"/>
  <c r="HW937" i="52"/>
  <c r="HT937" i="52"/>
  <c r="HV937" i="52"/>
  <c r="HU937" i="52"/>
  <c r="HS937" i="52"/>
  <c r="FU587" i="52"/>
  <c r="FW587" i="52" s="1"/>
  <c r="FV587" i="52"/>
  <c r="ET587" i="52"/>
  <c r="FZ425" i="52"/>
  <c r="GG425" i="52"/>
  <c r="GD425" i="52"/>
  <c r="GH425" i="52"/>
  <c r="FY425" i="52"/>
  <c r="GE425" i="52"/>
  <c r="GA425" i="52"/>
  <c r="GC425" i="52"/>
  <c r="GB425" i="52"/>
  <c r="GF425" i="52"/>
  <c r="HZ425" i="52"/>
  <c r="GK848" i="52"/>
  <c r="GL848" i="52"/>
  <c r="GN848" i="52"/>
  <c r="GM848" i="52"/>
  <c r="GJ848" i="52"/>
  <c r="HT774" i="52"/>
  <c r="HU774" i="52"/>
  <c r="HW774" i="52"/>
  <c r="HV774" i="52"/>
  <c r="HS774" i="52"/>
  <c r="GS168" i="52"/>
  <c r="GR168" i="52"/>
  <c r="GT168" i="52"/>
  <c r="GQ168" i="52"/>
  <c r="GU168" i="52"/>
  <c r="GP168" i="52"/>
  <c r="FU735" i="52"/>
  <c r="FW735" i="52" s="1"/>
  <c r="FV735" i="52"/>
  <c r="ET735" i="52"/>
  <c r="IL227" i="52"/>
  <c r="IM227" i="52"/>
  <c r="HT732" i="52"/>
  <c r="HU732" i="52"/>
  <c r="HW732" i="52"/>
  <c r="HV732" i="52"/>
  <c r="HS732" i="52"/>
  <c r="HT905" i="52"/>
  <c r="HU905" i="52"/>
  <c r="HV905" i="52"/>
  <c r="HS905" i="52"/>
  <c r="HW905" i="52"/>
  <c r="HM417" i="52"/>
  <c r="HO417" i="52"/>
  <c r="HP417" i="52"/>
  <c r="HQ417" i="52"/>
  <c r="HN417" i="52"/>
  <c r="HV703" i="52"/>
  <c r="HT703" i="52"/>
  <c r="HS703" i="52"/>
  <c r="HU703" i="52"/>
  <c r="HW703" i="52"/>
  <c r="HB647" i="52"/>
  <c r="HE647" i="52"/>
  <c r="HG647" i="52"/>
  <c r="HC647" i="52"/>
  <c r="HI647" i="52"/>
  <c r="HA647" i="52"/>
  <c r="HF647" i="52"/>
  <c r="HD647" i="52"/>
  <c r="HK647" i="52"/>
  <c r="HH647" i="52"/>
  <c r="HJ647" i="52"/>
  <c r="GB782" i="52"/>
  <c r="GG782" i="52"/>
  <c r="FZ782" i="52"/>
  <c r="GD782" i="52"/>
  <c r="GH782" i="52"/>
  <c r="GA782" i="52"/>
  <c r="GC782" i="52"/>
  <c r="GE782" i="52"/>
  <c r="FY782" i="52"/>
  <c r="GF782" i="52"/>
  <c r="HZ782" i="52"/>
  <c r="ET734" i="52"/>
  <c r="FU734" i="52"/>
  <c r="FW734" i="52" s="1"/>
  <c r="FV734" i="52"/>
  <c r="GJ805" i="52"/>
  <c r="GN805" i="52"/>
  <c r="GK805" i="52"/>
  <c r="GM805" i="52"/>
  <c r="GL805" i="52"/>
  <c r="HV509" i="52"/>
  <c r="HU509" i="52"/>
  <c r="HS509" i="52"/>
  <c r="HW509" i="52"/>
  <c r="HT509" i="52"/>
  <c r="IJ250" i="52"/>
  <c r="HS430" i="52"/>
  <c r="HT430" i="52"/>
  <c r="HV430" i="52"/>
  <c r="HW430" i="52"/>
  <c r="HU430" i="52"/>
  <c r="GM990" i="52"/>
  <c r="GK990" i="52"/>
  <c r="GN990" i="52"/>
  <c r="GJ990" i="52"/>
  <c r="GL990" i="52"/>
  <c r="GH751" i="52"/>
  <c r="HZ751" i="52"/>
  <c r="GC751" i="52"/>
  <c r="GA751" i="52"/>
  <c r="FY751" i="52"/>
  <c r="GE751" i="52"/>
  <c r="GB751" i="52"/>
  <c r="FZ751" i="52"/>
  <c r="GG751" i="52"/>
  <c r="GD751" i="52"/>
  <c r="GF751" i="52"/>
  <c r="HO432" i="52"/>
  <c r="HP432" i="52"/>
  <c r="HQ432" i="52"/>
  <c r="HN432" i="52"/>
  <c r="HM432" i="52"/>
  <c r="FY332" i="52"/>
  <c r="GD332" i="52"/>
  <c r="FZ332" i="52"/>
  <c r="GE332" i="52"/>
  <c r="GC332" i="52"/>
  <c r="GH332" i="52"/>
  <c r="GA332" i="52"/>
  <c r="GB332" i="52"/>
  <c r="GG332" i="52"/>
  <c r="HC182" i="52"/>
  <c r="HI182" i="52"/>
  <c r="HG182" i="52"/>
  <c r="HH182" i="52"/>
  <c r="HK182" i="52"/>
  <c r="HB182" i="52"/>
  <c r="HE182" i="52"/>
  <c r="HJ182" i="52"/>
  <c r="HA182" i="52"/>
  <c r="HF182" i="52"/>
  <c r="HD182" i="52"/>
  <c r="GS691" i="52"/>
  <c r="GU691" i="52"/>
  <c r="GP691" i="52"/>
  <c r="GT691" i="52"/>
  <c r="GR691" i="52"/>
  <c r="GQ691" i="52"/>
  <c r="HY691" i="52"/>
  <c r="HU324" i="52"/>
  <c r="HW324" i="52"/>
  <c r="HT324" i="52"/>
  <c r="HS324" i="52"/>
  <c r="HV324" i="52"/>
  <c r="FU503" i="52"/>
  <c r="FW503" i="52" s="1"/>
  <c r="FV503" i="52"/>
  <c r="GU391" i="52"/>
  <c r="GQ391" i="52"/>
  <c r="HY391" i="52"/>
  <c r="GS391" i="52"/>
  <c r="GP391" i="52"/>
  <c r="GT391" i="52"/>
  <c r="GR391" i="52"/>
  <c r="FV91" i="52"/>
  <c r="ET91" i="52"/>
  <c r="FU91" i="52"/>
  <c r="FW91" i="52" s="1"/>
  <c r="HS853" i="52"/>
  <c r="HW853" i="52"/>
  <c r="HV853" i="52"/>
  <c r="HU853" i="52"/>
  <c r="HT853" i="52"/>
  <c r="GR255" i="52"/>
  <c r="GU255" i="52"/>
  <c r="GQ255" i="52"/>
  <c r="GS255" i="52"/>
  <c r="GP255" i="52"/>
  <c r="GT255" i="52"/>
  <c r="HY255" i="52"/>
  <c r="AC94" i="52"/>
  <c r="HE624" i="52"/>
  <c r="HJ624" i="52"/>
  <c r="HB624" i="52"/>
  <c r="HG624" i="52"/>
  <c r="HD624" i="52"/>
  <c r="HF624" i="52"/>
  <c r="HH624" i="52"/>
  <c r="HA624" i="52"/>
  <c r="HC624" i="52"/>
  <c r="HK624" i="52"/>
  <c r="HI624" i="52"/>
  <c r="GS792" i="52"/>
  <c r="GU792" i="52"/>
  <c r="GP792" i="52"/>
  <c r="GT792" i="52"/>
  <c r="GQ792" i="52"/>
  <c r="GR792" i="52"/>
  <c r="HY792" i="52"/>
  <c r="GY663" i="52"/>
  <c r="GW663" i="52"/>
  <c r="GX663" i="52"/>
  <c r="GF177" i="52"/>
  <c r="FV886" i="52"/>
  <c r="FU886" i="52"/>
  <c r="FW886" i="52" s="1"/>
  <c r="ET886" i="52"/>
  <c r="GR200" i="52"/>
  <c r="GT200" i="52"/>
  <c r="HY200" i="52"/>
  <c r="GQ200" i="52"/>
  <c r="GU200" i="52"/>
  <c r="GS200" i="52"/>
  <c r="GP200" i="52"/>
  <c r="FY438" i="52"/>
  <c r="GE438" i="52"/>
  <c r="GA438" i="52"/>
  <c r="GC438" i="52"/>
  <c r="GG438" i="52"/>
  <c r="FZ438" i="52"/>
  <c r="GB438" i="52"/>
  <c r="GD438" i="52"/>
  <c r="GH438" i="52"/>
  <c r="HZ438" i="52"/>
  <c r="GF438" i="52"/>
  <c r="GQ1025" i="52"/>
  <c r="GU1025" i="52"/>
  <c r="GT1025" i="52"/>
  <c r="GR1025" i="52"/>
  <c r="GP1025" i="52"/>
  <c r="GS1025" i="52"/>
  <c r="AC656" i="52"/>
  <c r="HY346" i="52"/>
  <c r="GS346" i="52"/>
  <c r="GU346" i="52"/>
  <c r="GR346" i="52"/>
  <c r="GQ346" i="52"/>
  <c r="GP346" i="52"/>
  <c r="GT346" i="52"/>
  <c r="GE895" i="52"/>
  <c r="FY895" i="52"/>
  <c r="GB895" i="52"/>
  <c r="GC895" i="52"/>
  <c r="GG895" i="52"/>
  <c r="FZ895" i="52"/>
  <c r="GD895" i="52"/>
  <c r="GH895" i="52"/>
  <c r="GA895" i="52"/>
  <c r="GX844" i="52"/>
  <c r="GW844" i="52"/>
  <c r="GY844" i="52"/>
  <c r="HW749" i="52"/>
  <c r="HT749" i="52"/>
  <c r="HU749" i="52"/>
  <c r="HV749" i="52"/>
  <c r="HS749" i="52"/>
  <c r="GX836" i="52"/>
  <c r="GY836" i="52"/>
  <c r="GW836" i="52"/>
  <c r="GC874" i="52"/>
  <c r="GH874" i="52"/>
  <c r="GA874" i="52"/>
  <c r="GG874" i="52"/>
  <c r="GE874" i="52"/>
  <c r="GB874" i="52"/>
  <c r="FY874" i="52"/>
  <c r="GD874" i="52"/>
  <c r="FZ874" i="52"/>
  <c r="IK464" i="52"/>
  <c r="FU436" i="52"/>
  <c r="FW436" i="52" s="1"/>
  <c r="FV436" i="52"/>
  <c r="ET436" i="52"/>
  <c r="GB397" i="52"/>
  <c r="GA397" i="52"/>
  <c r="GC397" i="52"/>
  <c r="GE397" i="52"/>
  <c r="FZ397" i="52"/>
  <c r="GD397" i="52"/>
  <c r="GH397" i="52"/>
  <c r="FY397" i="52"/>
  <c r="GG397" i="52"/>
  <c r="HG662" i="52"/>
  <c r="HE662" i="52"/>
  <c r="HD662" i="52"/>
  <c r="HJ662" i="52"/>
  <c r="HH662" i="52"/>
  <c r="HI662" i="52"/>
  <c r="HA662" i="52"/>
  <c r="HC662" i="52"/>
  <c r="HF662" i="52"/>
  <c r="HK662" i="52"/>
  <c r="HB662" i="52"/>
  <c r="HI450" i="52"/>
  <c r="HE450" i="52"/>
  <c r="HK450" i="52"/>
  <c r="HC450" i="52"/>
  <c r="HB450" i="52"/>
  <c r="HH450" i="52"/>
  <c r="HF450" i="52"/>
  <c r="HG450" i="52"/>
  <c r="HJ450" i="52"/>
  <c r="HA450" i="52"/>
  <c r="HD450" i="52"/>
  <c r="HH188" i="52"/>
  <c r="HC188" i="52"/>
  <c r="HJ188" i="52"/>
  <c r="HG188" i="52"/>
  <c r="HE188" i="52"/>
  <c r="HK188" i="52"/>
  <c r="HB188" i="52"/>
  <c r="HA188" i="52"/>
  <c r="HF188" i="52"/>
  <c r="HD188" i="52"/>
  <c r="HI188" i="52"/>
  <c r="GW908" i="52"/>
  <c r="GX908" i="52"/>
  <c r="GY908" i="52"/>
  <c r="HC764" i="52"/>
  <c r="HH764" i="52"/>
  <c r="HE764" i="52"/>
  <c r="HD764" i="52"/>
  <c r="HI764" i="52"/>
  <c r="HB764" i="52"/>
  <c r="HK764" i="52"/>
  <c r="HF764" i="52"/>
  <c r="HA764" i="52"/>
  <c r="HJ764" i="52"/>
  <c r="HG764" i="52"/>
  <c r="HO336" i="52"/>
  <c r="HP336" i="52"/>
  <c r="HN336" i="52"/>
  <c r="HM336" i="52"/>
  <c r="HQ336" i="52"/>
  <c r="FU115" i="52"/>
  <c r="FW115" i="52" s="1"/>
  <c r="FV115" i="52"/>
  <c r="ET115" i="52"/>
  <c r="GH746" i="52"/>
  <c r="GC746" i="52"/>
  <c r="GA746" i="52"/>
  <c r="FY746" i="52"/>
  <c r="GE746" i="52"/>
  <c r="GB746" i="52"/>
  <c r="FZ746" i="52"/>
  <c r="GG746" i="52"/>
  <c r="GD746" i="52"/>
  <c r="GX442" i="52"/>
  <c r="GY442" i="52"/>
  <c r="GW442" i="52"/>
  <c r="FV829" i="52"/>
  <c r="FU829" i="52"/>
  <c r="FW829" i="52" s="1"/>
  <c r="ET829" i="52"/>
  <c r="GX106" i="52"/>
  <c r="GY106" i="52"/>
  <c r="GW106" i="52"/>
  <c r="GJ815" i="52"/>
  <c r="GN815" i="52"/>
  <c r="GK815" i="52"/>
  <c r="GL815" i="52"/>
  <c r="GM815" i="52"/>
  <c r="FV383" i="52"/>
  <c r="FU383" i="52"/>
  <c r="FW383" i="52" s="1"/>
  <c r="ET383" i="52"/>
  <c r="HT244" i="52"/>
  <c r="HS244" i="52"/>
  <c r="HW244" i="52"/>
  <c r="HU244" i="52"/>
  <c r="HV244" i="52"/>
  <c r="FV401" i="52"/>
  <c r="FU401" i="52"/>
  <c r="FW401" i="52" s="1"/>
  <c r="ET401" i="52"/>
  <c r="IK552" i="52"/>
  <c r="FZ760" i="52"/>
  <c r="GG760" i="52"/>
  <c r="GD760" i="52"/>
  <c r="GH760" i="52"/>
  <c r="GC760" i="52"/>
  <c r="FY760" i="52"/>
  <c r="GE760" i="52"/>
  <c r="GA760" i="52"/>
  <c r="GB760" i="52"/>
  <c r="GD108" i="52"/>
  <c r="GH108" i="52"/>
  <c r="GA108" i="52"/>
  <c r="GC108" i="52"/>
  <c r="GE108" i="52"/>
  <c r="FZ108" i="52"/>
  <c r="GB108" i="52"/>
  <c r="GG108" i="52"/>
  <c r="FY108" i="52"/>
  <c r="GF108" i="52"/>
  <c r="HZ108" i="52"/>
  <c r="HM530" i="52"/>
  <c r="HQ530" i="52"/>
  <c r="HP530" i="52"/>
  <c r="HN530" i="52"/>
  <c r="HO530" i="52"/>
  <c r="GW431" i="52"/>
  <c r="GX431" i="52"/>
  <c r="GY431" i="52"/>
  <c r="GJ405" i="52"/>
  <c r="GN405" i="52"/>
  <c r="GM405" i="52"/>
  <c r="GK405" i="52"/>
  <c r="GL405" i="52"/>
  <c r="HP995" i="52"/>
  <c r="HN995" i="52"/>
  <c r="HO995" i="52"/>
  <c r="HM995" i="52"/>
  <c r="HQ995" i="52"/>
  <c r="HM672" i="52"/>
  <c r="HQ672" i="52"/>
  <c r="HO672" i="52"/>
  <c r="HP672" i="52"/>
  <c r="HN672" i="52"/>
  <c r="HK273" i="52"/>
  <c r="HA273" i="52"/>
  <c r="HG273" i="52"/>
  <c r="HD273" i="52"/>
  <c r="HB273" i="52"/>
  <c r="HI273" i="52"/>
  <c r="HF273" i="52"/>
  <c r="HH273" i="52"/>
  <c r="HJ273" i="52"/>
  <c r="HC273" i="52"/>
  <c r="HE273" i="52"/>
  <c r="HT163" i="52"/>
  <c r="HU163" i="52"/>
  <c r="HW163" i="52"/>
  <c r="HS163" i="52"/>
  <c r="HV163" i="52"/>
  <c r="HU466" i="52"/>
  <c r="HS466" i="52"/>
  <c r="HW466" i="52"/>
  <c r="HT466" i="52"/>
  <c r="HV466" i="52"/>
  <c r="GL899" i="52"/>
  <c r="GM899" i="52"/>
  <c r="GK899" i="52"/>
  <c r="GJ899" i="52"/>
  <c r="GN899" i="52"/>
  <c r="FV819" i="52"/>
  <c r="FU819" i="52"/>
  <c r="FW819" i="52" s="1"/>
  <c r="ET819" i="52"/>
  <c r="GW323" i="52"/>
  <c r="GX323" i="52"/>
  <c r="GY323" i="52"/>
  <c r="GW479" i="52"/>
  <c r="GY479" i="52"/>
  <c r="GX479" i="52"/>
  <c r="GF331" i="52"/>
  <c r="GA331" i="52"/>
  <c r="GG331" i="52"/>
  <c r="FZ331" i="52"/>
  <c r="GB331" i="52"/>
  <c r="GE331" i="52"/>
  <c r="GC331" i="52"/>
  <c r="GH331" i="52"/>
  <c r="FY331" i="52"/>
  <c r="GD331" i="52"/>
  <c r="HZ331" i="52"/>
  <c r="GT90" i="52"/>
  <c r="HY90" i="52"/>
  <c r="GQ90" i="52"/>
  <c r="GU90" i="52"/>
  <c r="GR90" i="52"/>
  <c r="GS90" i="52"/>
  <c r="GP90" i="52"/>
  <c r="GW913" i="52"/>
  <c r="GX913" i="52"/>
  <c r="GY913" i="52"/>
  <c r="GX835" i="52"/>
  <c r="GY835" i="52"/>
  <c r="GW835" i="52"/>
  <c r="GY568" i="52"/>
  <c r="GX568" i="52"/>
  <c r="GW568" i="52"/>
  <c r="GL517" i="52"/>
  <c r="GM517" i="52"/>
  <c r="GK517" i="52"/>
  <c r="GJ517" i="52"/>
  <c r="GN517" i="52"/>
  <c r="AC782" i="52"/>
  <c r="GL651" i="52"/>
  <c r="GK651" i="52"/>
  <c r="GN651" i="52"/>
  <c r="GJ651" i="52"/>
  <c r="GM651" i="52"/>
  <c r="GJ761" i="52"/>
  <c r="GK761" i="52"/>
  <c r="GL761" i="52"/>
  <c r="GN761" i="52"/>
  <c r="GM761" i="52"/>
  <c r="GH269" i="52"/>
  <c r="GF269" i="52"/>
  <c r="GA269" i="52"/>
  <c r="GB269" i="52"/>
  <c r="GG269" i="52"/>
  <c r="FY269" i="52"/>
  <c r="GE269" i="52"/>
  <c r="FZ269" i="52"/>
  <c r="GC269" i="52"/>
  <c r="GD269" i="52"/>
  <c r="HZ269" i="52"/>
  <c r="FZ997" i="52"/>
  <c r="GD997" i="52"/>
  <c r="GH997" i="52"/>
  <c r="GA997" i="52"/>
  <c r="GB997" i="52"/>
  <c r="FY997" i="52"/>
  <c r="GE997" i="52"/>
  <c r="GC997" i="52"/>
  <c r="GG997" i="52"/>
  <c r="GB810" i="52"/>
  <c r="FY810" i="52"/>
  <c r="FZ810" i="52"/>
  <c r="GD810" i="52"/>
  <c r="GH810" i="52"/>
  <c r="GA810" i="52"/>
  <c r="GC810" i="52"/>
  <c r="GE810" i="52"/>
  <c r="GG810" i="52"/>
  <c r="HZ810" i="52"/>
  <c r="GF810" i="52"/>
  <c r="GW985" i="52"/>
  <c r="GY985" i="52"/>
  <c r="GX985" i="52"/>
  <c r="ET1044" i="52"/>
  <c r="GY648" i="52"/>
  <c r="GW648" i="52"/>
  <c r="GX648" i="52"/>
  <c r="HH699" i="52"/>
  <c r="HC699" i="52"/>
  <c r="HB699" i="52"/>
  <c r="HK699" i="52"/>
  <c r="HF699" i="52"/>
  <c r="HJ699" i="52"/>
  <c r="HG699" i="52"/>
  <c r="HA699" i="52"/>
  <c r="HI699" i="52"/>
  <c r="HD699" i="52"/>
  <c r="HE699" i="52"/>
  <c r="HJ973" i="52"/>
  <c r="HD973" i="52"/>
  <c r="HC973" i="52"/>
  <c r="HG973" i="52"/>
  <c r="HK973" i="52"/>
  <c r="HH973" i="52"/>
  <c r="HA973" i="52"/>
  <c r="HB973" i="52"/>
  <c r="HI973" i="52"/>
  <c r="HF973" i="52"/>
  <c r="HE973" i="52"/>
  <c r="GW490" i="52"/>
  <c r="GY490" i="52"/>
  <c r="GX490" i="52"/>
  <c r="IJ282" i="52"/>
  <c r="IJ808" i="52"/>
  <c r="GF175" i="52"/>
  <c r="HK278" i="52"/>
  <c r="HA278" i="52"/>
  <c r="HG278" i="52"/>
  <c r="HD278" i="52"/>
  <c r="HB278" i="52"/>
  <c r="HI278" i="52"/>
  <c r="HF278" i="52"/>
  <c r="HH278" i="52"/>
  <c r="HJ278" i="52"/>
  <c r="HC278" i="52"/>
  <c r="HE278" i="52"/>
  <c r="FV816" i="52"/>
  <c r="FU816" i="52"/>
  <c r="FW816" i="52" s="1"/>
  <c r="ET816" i="52"/>
  <c r="GW745" i="52"/>
  <c r="GX745" i="52"/>
  <c r="GY745" i="52"/>
  <c r="GF742" i="52"/>
  <c r="GK535" i="52"/>
  <c r="GM535" i="52"/>
  <c r="GJ535" i="52"/>
  <c r="GL535" i="52"/>
  <c r="GN535" i="52"/>
  <c r="GC558" i="52"/>
  <c r="GH558" i="52"/>
  <c r="GD558" i="52"/>
  <c r="GG558" i="52"/>
  <c r="GA558" i="52"/>
  <c r="GB558" i="52"/>
  <c r="FY558" i="52"/>
  <c r="FZ558" i="52"/>
  <c r="GF558" i="52"/>
  <c r="GE558" i="52"/>
  <c r="HZ558" i="52"/>
  <c r="IK149" i="52"/>
  <c r="HI458" i="52"/>
  <c r="HG458" i="52"/>
  <c r="HB458" i="52"/>
  <c r="HF458" i="52"/>
  <c r="HJ458" i="52"/>
  <c r="HD458" i="52"/>
  <c r="HH458" i="52"/>
  <c r="HA458" i="52"/>
  <c r="HC458" i="52"/>
  <c r="HE458" i="52"/>
  <c r="HK458" i="52"/>
  <c r="HY317" i="52"/>
  <c r="IF317" i="52" s="1"/>
  <c r="HS187" i="52"/>
  <c r="HV187" i="52"/>
  <c r="HT187" i="52"/>
  <c r="HW187" i="52"/>
  <c r="HU187" i="52"/>
  <c r="HW471" i="52"/>
  <c r="HT471" i="52"/>
  <c r="HV471" i="52"/>
  <c r="HU471" i="52"/>
  <c r="HS471" i="52"/>
  <c r="FV679" i="52"/>
  <c r="FU679" i="52"/>
  <c r="FW679" i="52" s="1"/>
  <c r="ET679" i="52"/>
  <c r="FV941" i="52"/>
  <c r="FU941" i="52"/>
  <c r="FW941" i="52" s="1"/>
  <c r="ET941" i="52"/>
  <c r="HN832" i="52"/>
  <c r="HO832" i="52"/>
  <c r="HP832" i="52"/>
  <c r="HM832" i="52"/>
  <c r="HQ832" i="52"/>
  <c r="GX912" i="52"/>
  <c r="GY912" i="52"/>
  <c r="GW912" i="52"/>
  <c r="GW480" i="52"/>
  <c r="GY480" i="52"/>
  <c r="GX480" i="52"/>
  <c r="GM380" i="52"/>
  <c r="GL380" i="52"/>
  <c r="GJ380" i="52"/>
  <c r="GN380" i="52"/>
  <c r="GK380" i="52"/>
  <c r="HS1012" i="52"/>
  <c r="HW1012" i="52"/>
  <c r="HT1012" i="52"/>
  <c r="HU1012" i="52"/>
  <c r="HV1012" i="52"/>
  <c r="GL443" i="52"/>
  <c r="GJ443" i="52"/>
  <c r="GN443" i="52"/>
  <c r="GM443" i="52"/>
  <c r="GK443" i="52"/>
  <c r="GJ830" i="52"/>
  <c r="GN830" i="52"/>
  <c r="GK830" i="52"/>
  <c r="GL830" i="52"/>
  <c r="GM830" i="52"/>
  <c r="HM531" i="52"/>
  <c r="HQ531" i="52"/>
  <c r="HO531" i="52"/>
  <c r="HN531" i="52"/>
  <c r="HP531" i="52"/>
  <c r="HO190" i="52"/>
  <c r="HQ190" i="52"/>
  <c r="HN190" i="52"/>
  <c r="HP190" i="52"/>
  <c r="HM190" i="52"/>
  <c r="GP730" i="52"/>
  <c r="GU730" i="52"/>
  <c r="GQ730" i="52"/>
  <c r="GT730" i="52"/>
  <c r="GS730" i="52"/>
  <c r="GR730" i="52"/>
  <c r="HV864" i="52"/>
  <c r="HS864" i="52"/>
  <c r="HU864" i="52"/>
  <c r="HW864" i="52"/>
  <c r="HT864" i="52"/>
  <c r="GK731" i="52"/>
  <c r="GL731" i="52"/>
  <c r="GN731" i="52"/>
  <c r="GM731" i="52"/>
  <c r="GJ731" i="52"/>
  <c r="GQ566" i="52"/>
  <c r="GR566" i="52"/>
  <c r="GS566" i="52"/>
  <c r="GP566" i="52"/>
  <c r="GT566" i="52"/>
  <c r="GU566" i="52"/>
  <c r="FU437" i="52"/>
  <c r="FW437" i="52" s="1"/>
  <c r="FV437" i="52"/>
  <c r="ET437" i="52"/>
  <c r="HP916" i="52"/>
  <c r="HO916" i="52"/>
  <c r="HM916" i="52"/>
  <c r="HQ916" i="52"/>
  <c r="HN916" i="52"/>
  <c r="FV663" i="52"/>
  <c r="FU663" i="52"/>
  <c r="FW663" i="52" s="1"/>
  <c r="ET663" i="52"/>
  <c r="IL808" i="52"/>
  <c r="IM808" i="52"/>
  <c r="HN826" i="52"/>
  <c r="HM826" i="52"/>
  <c r="HQ826" i="52"/>
  <c r="HO826" i="52"/>
  <c r="HP826" i="52"/>
  <c r="HY768" i="52"/>
  <c r="IF768" i="52" s="1"/>
  <c r="GW997" i="52"/>
  <c r="GY997" i="52"/>
  <c r="GX997" i="52"/>
  <c r="HM851" i="52"/>
  <c r="HQ851" i="52"/>
  <c r="HN851" i="52"/>
  <c r="HP851" i="52"/>
  <c r="HO851" i="52"/>
  <c r="HZ720" i="52"/>
  <c r="IF720" i="52" s="1"/>
  <c r="GU249" i="52"/>
  <c r="HY249" i="52"/>
  <c r="GS249" i="52"/>
  <c r="GP249" i="52"/>
  <c r="GT249" i="52"/>
  <c r="GR249" i="52"/>
  <c r="GQ249" i="52"/>
  <c r="IL536" i="52"/>
  <c r="IM536" i="52"/>
  <c r="IF464" i="52"/>
  <c r="GX401" i="52"/>
  <c r="GW401" i="52"/>
  <c r="GY401" i="52"/>
  <c r="IJ599" i="52"/>
  <c r="HW514" i="52"/>
  <c r="HT514" i="52"/>
  <c r="HV514" i="52"/>
  <c r="HU514" i="52"/>
  <c r="HS514" i="52"/>
  <c r="HH680" i="52"/>
  <c r="HA680" i="52"/>
  <c r="HC680" i="52"/>
  <c r="HK680" i="52"/>
  <c r="HI680" i="52"/>
  <c r="HE680" i="52"/>
  <c r="HJ680" i="52"/>
  <c r="HB680" i="52"/>
  <c r="HG680" i="52"/>
  <c r="HD680" i="52"/>
  <c r="HF680" i="52"/>
  <c r="GJ836" i="52"/>
  <c r="GN836" i="52"/>
  <c r="GL836" i="52"/>
  <c r="GK836" i="52"/>
  <c r="GM836" i="52"/>
  <c r="HM548" i="52"/>
  <c r="HQ548" i="52"/>
  <c r="HN548" i="52"/>
  <c r="HP548" i="52"/>
  <c r="HO548" i="52"/>
  <c r="HN758" i="52"/>
  <c r="HP758" i="52"/>
  <c r="HM758" i="52"/>
  <c r="HQ758" i="52"/>
  <c r="HO758" i="52"/>
  <c r="HS111" i="52"/>
  <c r="HV111" i="52"/>
  <c r="HT111" i="52"/>
  <c r="HU111" i="52"/>
  <c r="HW111" i="52"/>
  <c r="HO724" i="52"/>
  <c r="HN724" i="52"/>
  <c r="HP724" i="52"/>
  <c r="HM724" i="52"/>
  <c r="HQ724" i="52"/>
  <c r="GP627" i="52"/>
  <c r="GT627" i="52"/>
  <c r="GU627" i="52"/>
  <c r="GQ627" i="52"/>
  <c r="GS627" i="52"/>
  <c r="GR627" i="52"/>
  <c r="HY627" i="52"/>
  <c r="GA446" i="52"/>
  <c r="GC446" i="52"/>
  <c r="GG446" i="52"/>
  <c r="FZ446" i="52"/>
  <c r="GB446" i="52"/>
  <c r="GD446" i="52"/>
  <c r="GH446" i="52"/>
  <c r="FY446" i="52"/>
  <c r="GE446" i="52"/>
  <c r="GF446" i="52"/>
  <c r="HZ446" i="52"/>
  <c r="GT500" i="52"/>
  <c r="GS500" i="52"/>
  <c r="HY500" i="52"/>
  <c r="GQ500" i="52"/>
  <c r="GU500" i="52"/>
  <c r="GR500" i="52"/>
  <c r="GP500" i="52"/>
  <c r="GX244" i="52"/>
  <c r="GY244" i="52"/>
  <c r="GW244" i="52"/>
  <c r="ET987" i="52"/>
  <c r="GL622" i="52"/>
  <c r="GJ622" i="52"/>
  <c r="GK622" i="52"/>
  <c r="GM622" i="52"/>
  <c r="GN622" i="52"/>
  <c r="GY258" i="52"/>
  <c r="GW258" i="52"/>
  <c r="GX258" i="52"/>
  <c r="GG566" i="52"/>
  <c r="GA566" i="52"/>
  <c r="FY566" i="52"/>
  <c r="GE566" i="52"/>
  <c r="GB566" i="52"/>
  <c r="GD566" i="52"/>
  <c r="GC566" i="52"/>
  <c r="GH566" i="52"/>
  <c r="FZ566" i="52"/>
  <c r="HM771" i="52"/>
  <c r="HQ771" i="52"/>
  <c r="HO771" i="52"/>
  <c r="HN771" i="52"/>
  <c r="HP771" i="52"/>
  <c r="FY644" i="52"/>
  <c r="HZ644" i="52"/>
  <c r="GD644" i="52"/>
  <c r="GF644" i="52"/>
  <c r="FZ644" i="52"/>
  <c r="GE644" i="52"/>
  <c r="GC644" i="52"/>
  <c r="GH644" i="52"/>
  <c r="GA644" i="52"/>
  <c r="GB644" i="52"/>
  <c r="GG644" i="52"/>
  <c r="HT335" i="52"/>
  <c r="HU335" i="52"/>
  <c r="HS335" i="52"/>
  <c r="HW335" i="52"/>
  <c r="HV335" i="52"/>
  <c r="ET656" i="52"/>
  <c r="HW441" i="52"/>
  <c r="HU441" i="52"/>
  <c r="HS441" i="52"/>
  <c r="HT441" i="52"/>
  <c r="HV441" i="52"/>
  <c r="GY548" i="52"/>
  <c r="GX548" i="52"/>
  <c r="GW548" i="52"/>
  <c r="GY695" i="52"/>
  <c r="GW695" i="52"/>
  <c r="GX695" i="52"/>
  <c r="HT171" i="52"/>
  <c r="HU171" i="52"/>
  <c r="HW171" i="52"/>
  <c r="HS171" i="52"/>
  <c r="HV171" i="52"/>
  <c r="HB351" i="52"/>
  <c r="HE351" i="52"/>
  <c r="HG351" i="52"/>
  <c r="HC351" i="52"/>
  <c r="HI351" i="52"/>
  <c r="HA351" i="52"/>
  <c r="HF351" i="52"/>
  <c r="HD351" i="52"/>
  <c r="HK351" i="52"/>
  <c r="HH351" i="52"/>
  <c r="HJ351" i="52"/>
  <c r="GF1051" i="52"/>
  <c r="HP381" i="52"/>
  <c r="HM381" i="52"/>
  <c r="HQ381" i="52"/>
  <c r="HO381" i="52"/>
  <c r="HN381" i="52"/>
  <c r="HE508" i="52"/>
  <c r="HK508" i="52"/>
  <c r="HI508" i="52"/>
  <c r="HG508" i="52"/>
  <c r="HB508" i="52"/>
  <c r="HF508" i="52"/>
  <c r="HJ508" i="52"/>
  <c r="HD508" i="52"/>
  <c r="HH508" i="52"/>
  <c r="HA508" i="52"/>
  <c r="HC508" i="52"/>
  <c r="GW310" i="52"/>
  <c r="GY310" i="52"/>
  <c r="GX310" i="52"/>
  <c r="GQ1010" i="52"/>
  <c r="GU1010" i="52"/>
  <c r="GR1010" i="52"/>
  <c r="GS1010" i="52"/>
  <c r="GT1010" i="52"/>
  <c r="GP1010" i="52"/>
  <c r="GG316" i="52"/>
  <c r="FZ316" i="52"/>
  <c r="GD316" i="52"/>
  <c r="GH316" i="52"/>
  <c r="GB316" i="52"/>
  <c r="GE316" i="52"/>
  <c r="FY316" i="52"/>
  <c r="GA316" i="52"/>
  <c r="GC316" i="52"/>
  <c r="GW436" i="52"/>
  <c r="GX436" i="52"/>
  <c r="GY436" i="52"/>
  <c r="GP724" i="52"/>
  <c r="GU724" i="52"/>
  <c r="GQ724" i="52"/>
  <c r="GS724" i="52"/>
  <c r="GT724" i="52"/>
  <c r="GR724" i="52"/>
  <c r="GS105" i="52"/>
  <c r="GR105" i="52"/>
  <c r="GT105" i="52"/>
  <c r="GQ105" i="52"/>
  <c r="GP105" i="52"/>
  <c r="GU105" i="52"/>
  <c r="HY105" i="52"/>
  <c r="IF105" i="52" s="1"/>
  <c r="ET105" i="52"/>
  <c r="HO710" i="52"/>
  <c r="HN710" i="52"/>
  <c r="HQ710" i="52"/>
  <c r="HP710" i="52"/>
  <c r="HM710" i="52"/>
  <c r="GY125" i="52"/>
  <c r="GX125" i="52"/>
  <c r="GW125" i="52"/>
  <c r="HO284" i="52"/>
  <c r="HQ284" i="52"/>
  <c r="HM284" i="52"/>
  <c r="HP284" i="52"/>
  <c r="HN284" i="52"/>
  <c r="HZ811" i="52"/>
  <c r="GB811" i="52"/>
  <c r="FY811" i="52"/>
  <c r="GF811" i="52"/>
  <c r="GG811" i="52"/>
  <c r="GC811" i="52"/>
  <c r="GA811" i="52"/>
  <c r="GH811" i="52"/>
  <c r="GD811" i="52"/>
  <c r="GE811" i="52"/>
  <c r="FZ811" i="52"/>
  <c r="HS490" i="52"/>
  <c r="HW490" i="52"/>
  <c r="HT490" i="52"/>
  <c r="HV490" i="52"/>
  <c r="HU490" i="52"/>
  <c r="GB643" i="52"/>
  <c r="FZ643" i="52"/>
  <c r="GC643" i="52"/>
  <c r="GH643" i="52"/>
  <c r="FY643" i="52"/>
  <c r="GD643" i="52"/>
  <c r="GA643" i="52"/>
  <c r="GG643" i="52"/>
  <c r="GE643" i="52"/>
  <c r="HZ643" i="52"/>
  <c r="GF643" i="52"/>
  <c r="ET314" i="52"/>
  <c r="HO604" i="52"/>
  <c r="HP604" i="52"/>
  <c r="HN604" i="52"/>
  <c r="HM604" i="52"/>
  <c r="HQ604" i="52"/>
  <c r="FV168" i="52"/>
  <c r="FU168" i="52"/>
  <c r="FW168" i="52" s="1"/>
  <c r="HJ448" i="52"/>
  <c r="HG448" i="52"/>
  <c r="HD448" i="52"/>
  <c r="HI448" i="52"/>
  <c r="HE448" i="52"/>
  <c r="HK448" i="52"/>
  <c r="HC448" i="52"/>
  <c r="HB448" i="52"/>
  <c r="HH448" i="52"/>
  <c r="HF448" i="52"/>
  <c r="HA448" i="52"/>
  <c r="IJ209" i="52"/>
  <c r="GK865" i="52"/>
  <c r="GL865" i="52"/>
  <c r="GJ865" i="52"/>
  <c r="GN865" i="52"/>
  <c r="GM865" i="52"/>
  <c r="HM989" i="52"/>
  <c r="HQ989" i="52"/>
  <c r="HP989" i="52"/>
  <c r="HN989" i="52"/>
  <c r="HO989" i="52"/>
  <c r="HT802" i="52"/>
  <c r="HW802" i="52"/>
  <c r="HU802" i="52"/>
  <c r="HS802" i="52"/>
  <c r="HV802" i="52"/>
  <c r="HE321" i="52"/>
  <c r="HB321" i="52"/>
  <c r="HJ321" i="52"/>
  <c r="HA321" i="52"/>
  <c r="HF321" i="52"/>
  <c r="HK321" i="52"/>
  <c r="HC321" i="52"/>
  <c r="HD321" i="52"/>
  <c r="HI321" i="52"/>
  <c r="HH321" i="52"/>
  <c r="HG321" i="52"/>
  <c r="GL714" i="52"/>
  <c r="GK714" i="52"/>
  <c r="GN714" i="52"/>
  <c r="GM714" i="52"/>
  <c r="GJ714" i="52"/>
  <c r="GG950" i="52"/>
  <c r="FZ950" i="52"/>
  <c r="GH950" i="52"/>
  <c r="GD950" i="52"/>
  <c r="GB950" i="52"/>
  <c r="GC950" i="52"/>
  <c r="GA950" i="52"/>
  <c r="HZ950" i="52"/>
  <c r="GE950" i="52"/>
  <c r="GF950" i="52"/>
  <c r="FY950" i="52"/>
  <c r="HK247" i="52"/>
  <c r="HE247" i="52"/>
  <c r="HD247" i="52"/>
  <c r="HH247" i="52"/>
  <c r="HB247" i="52"/>
  <c r="HF247" i="52"/>
  <c r="HJ247" i="52"/>
  <c r="HC247" i="52"/>
  <c r="HA247" i="52"/>
  <c r="HG247" i="52"/>
  <c r="HI247" i="52"/>
  <c r="HU257" i="52"/>
  <c r="HV257" i="52"/>
  <c r="HT257" i="52"/>
  <c r="HS257" i="52"/>
  <c r="HW257" i="52"/>
  <c r="HZ346" i="52"/>
  <c r="GH346" i="52"/>
  <c r="FZ346" i="52"/>
  <c r="GE346" i="52"/>
  <c r="GF346" i="52"/>
  <c r="FY346" i="52"/>
  <c r="GB346" i="52"/>
  <c r="GD346" i="52"/>
  <c r="GA346" i="52"/>
  <c r="GG346" i="52"/>
  <c r="GC346" i="52"/>
  <c r="GF797" i="52"/>
  <c r="HZ797" i="52"/>
  <c r="GD797" i="52"/>
  <c r="GA797" i="52"/>
  <c r="GH797" i="52"/>
  <c r="GE797" i="52"/>
  <c r="GC797" i="52"/>
  <c r="GB797" i="52"/>
  <c r="FY797" i="52"/>
  <c r="GG797" i="52"/>
  <c r="FZ797" i="52"/>
  <c r="GT623" i="52"/>
  <c r="GU623" i="52"/>
  <c r="GQ623" i="52"/>
  <c r="GS623" i="52"/>
  <c r="GR623" i="52"/>
  <c r="GP623" i="52"/>
  <c r="HY623" i="52"/>
  <c r="HO763" i="52"/>
  <c r="HN763" i="52"/>
  <c r="HQ763" i="52"/>
  <c r="HP763" i="52"/>
  <c r="HM763" i="52"/>
  <c r="ET971" i="52"/>
  <c r="HM563" i="52"/>
  <c r="HQ563" i="52"/>
  <c r="HO563" i="52"/>
  <c r="HP563" i="52"/>
  <c r="HN563" i="52"/>
  <c r="GK542" i="52"/>
  <c r="GL542" i="52"/>
  <c r="GN542" i="52"/>
  <c r="GM542" i="52"/>
  <c r="GJ542" i="52"/>
  <c r="GR727" i="52"/>
  <c r="GP727" i="52"/>
  <c r="GU727" i="52"/>
  <c r="GQ727" i="52"/>
  <c r="GS727" i="52"/>
  <c r="GT727" i="52"/>
  <c r="GJ256" i="52"/>
  <c r="GN256" i="52"/>
  <c r="GK256" i="52"/>
  <c r="GM256" i="52"/>
  <c r="GL256" i="52"/>
  <c r="HQ301" i="52"/>
  <c r="HM301" i="52"/>
  <c r="HP301" i="52"/>
  <c r="HN301" i="52"/>
  <c r="HO301" i="52"/>
  <c r="GM449" i="52"/>
  <c r="GK449" i="52"/>
  <c r="GL449" i="52"/>
  <c r="GJ449" i="52"/>
  <c r="GN449" i="52"/>
  <c r="HY711" i="52"/>
  <c r="IF711" i="52" s="1"/>
  <c r="HN117" i="52"/>
  <c r="HP117" i="52"/>
  <c r="HQ117" i="52"/>
  <c r="HM117" i="52"/>
  <c r="HO117" i="52"/>
  <c r="GL737" i="52"/>
  <c r="GN737" i="52"/>
  <c r="GM737" i="52"/>
  <c r="GJ737" i="52"/>
  <c r="GK737" i="52"/>
  <c r="HP253" i="52"/>
  <c r="HM253" i="52"/>
  <c r="HQ253" i="52"/>
  <c r="HO253" i="52"/>
  <c r="HN253" i="52"/>
  <c r="HQ281" i="52"/>
  <c r="HM281" i="52"/>
  <c r="HP281" i="52"/>
  <c r="HN281" i="52"/>
  <c r="HO281" i="52"/>
  <c r="HQ652" i="52"/>
  <c r="HO652" i="52"/>
  <c r="HP652" i="52"/>
  <c r="HN652" i="52"/>
  <c r="HM652" i="52"/>
  <c r="FU722" i="52"/>
  <c r="FW722" i="52" s="1"/>
  <c r="FV722" i="52"/>
  <c r="FY354" i="52"/>
  <c r="GB354" i="52"/>
  <c r="GD354" i="52"/>
  <c r="GA354" i="52"/>
  <c r="HZ354" i="52"/>
  <c r="IF354" i="52" s="1"/>
  <c r="GG354" i="52"/>
  <c r="GF354" i="52"/>
  <c r="GC354" i="52"/>
  <c r="GH354" i="52"/>
  <c r="FZ354" i="52"/>
  <c r="GE354" i="52"/>
  <c r="GW963" i="52"/>
  <c r="GX963" i="52"/>
  <c r="GY963" i="52"/>
  <c r="FU678" i="52"/>
  <c r="FW678" i="52" s="1"/>
  <c r="FV678" i="52"/>
  <c r="ET678" i="52"/>
  <c r="HD628" i="52"/>
  <c r="HA628" i="52"/>
  <c r="HH628" i="52"/>
  <c r="HF628" i="52"/>
  <c r="HC628" i="52"/>
  <c r="HK628" i="52"/>
  <c r="HI628" i="52"/>
  <c r="HE628" i="52"/>
  <c r="HJ628" i="52"/>
  <c r="HB628" i="52"/>
  <c r="HG628" i="52"/>
  <c r="GM726" i="52"/>
  <c r="GJ726" i="52"/>
  <c r="GK726" i="52"/>
  <c r="GN726" i="52"/>
  <c r="GL726" i="52"/>
  <c r="HV200" i="52"/>
  <c r="HS200" i="52"/>
  <c r="HW200" i="52"/>
  <c r="HU200" i="52"/>
  <c r="HT200" i="52"/>
  <c r="GX608" i="52"/>
  <c r="GY608" i="52"/>
  <c r="GW608" i="52"/>
  <c r="HS519" i="52"/>
  <c r="HW519" i="52"/>
  <c r="HT519" i="52"/>
  <c r="HV519" i="52"/>
  <c r="HU519" i="52"/>
  <c r="GU261" i="52"/>
  <c r="GQ261" i="52"/>
  <c r="HY261" i="52"/>
  <c r="GT261" i="52"/>
  <c r="GS261" i="52"/>
  <c r="GP261" i="52"/>
  <c r="GR261" i="52"/>
  <c r="GX655" i="52"/>
  <c r="GY655" i="52"/>
  <c r="GW655" i="52"/>
  <c r="HI499" i="52"/>
  <c r="HG499" i="52"/>
  <c r="HB499" i="52"/>
  <c r="HF499" i="52"/>
  <c r="HJ499" i="52"/>
  <c r="HD499" i="52"/>
  <c r="HH499" i="52"/>
  <c r="HA499" i="52"/>
  <c r="HK499" i="52"/>
  <c r="HE499" i="52"/>
  <c r="HC499" i="52"/>
  <c r="GS235" i="52"/>
  <c r="GP235" i="52"/>
  <c r="GT235" i="52"/>
  <c r="GR235" i="52"/>
  <c r="GU235" i="52"/>
  <c r="GQ235" i="52"/>
  <c r="HY235" i="52"/>
  <c r="HF350" i="52"/>
  <c r="HK350" i="52"/>
  <c r="HB350" i="52"/>
  <c r="HG350" i="52"/>
  <c r="HE350" i="52"/>
  <c r="HD350" i="52"/>
  <c r="HJ350" i="52"/>
  <c r="HH350" i="52"/>
  <c r="HI350" i="52"/>
  <c r="HA350" i="52"/>
  <c r="HC350" i="52"/>
  <c r="GX196" i="52"/>
  <c r="GY196" i="52"/>
  <c r="GW196" i="52"/>
  <c r="HM898" i="52"/>
  <c r="HQ898" i="52"/>
  <c r="HN898" i="52"/>
  <c r="HO898" i="52"/>
  <c r="HP898" i="52"/>
  <c r="FV612" i="52"/>
  <c r="FU612" i="52"/>
  <c r="FW612" i="52" s="1"/>
  <c r="IK230" i="52"/>
  <c r="GM396" i="52"/>
  <c r="GK396" i="52"/>
  <c r="GL396" i="52"/>
  <c r="GJ396" i="52"/>
  <c r="GN396" i="52"/>
  <c r="GB533" i="52"/>
  <c r="GE533" i="52"/>
  <c r="FY533" i="52"/>
  <c r="GD533" i="52"/>
  <c r="GA533" i="52"/>
  <c r="GG533" i="52"/>
  <c r="FZ533" i="52"/>
  <c r="GC533" i="52"/>
  <c r="GH533" i="52"/>
  <c r="GF533" i="52"/>
  <c r="HZ533" i="52"/>
  <c r="GK627" i="52"/>
  <c r="GN627" i="52"/>
  <c r="GJ627" i="52"/>
  <c r="GM627" i="52"/>
  <c r="GL627" i="52"/>
  <c r="HW290" i="52"/>
  <c r="HS290" i="52"/>
  <c r="HV290" i="52"/>
  <c r="HU290" i="52"/>
  <c r="HT290" i="52"/>
  <c r="GM730" i="52"/>
  <c r="GJ730" i="52"/>
  <c r="GL730" i="52"/>
  <c r="GK730" i="52"/>
  <c r="GN730" i="52"/>
  <c r="GM817" i="52"/>
  <c r="GL817" i="52"/>
  <c r="GJ817" i="52"/>
  <c r="GN817" i="52"/>
  <c r="GK817" i="52"/>
  <c r="HO434" i="52"/>
  <c r="HP434" i="52"/>
  <c r="HQ434" i="52"/>
  <c r="HN434" i="52"/>
  <c r="HM434" i="52"/>
  <c r="GD635" i="52"/>
  <c r="GA635" i="52"/>
  <c r="GG635" i="52"/>
  <c r="GE635" i="52"/>
  <c r="GB635" i="52"/>
  <c r="FZ635" i="52"/>
  <c r="GC635" i="52"/>
  <c r="GH635" i="52"/>
  <c r="FY635" i="52"/>
  <c r="GF635" i="52"/>
  <c r="HZ635" i="52"/>
  <c r="GP643" i="52"/>
  <c r="GT643" i="52"/>
  <c r="GU643" i="52"/>
  <c r="GQ643" i="52"/>
  <c r="GS643" i="52"/>
  <c r="GR643" i="52"/>
  <c r="HY643" i="52"/>
  <c r="HO422" i="52"/>
  <c r="HP422" i="52"/>
  <c r="HQ422" i="52"/>
  <c r="HN422" i="52"/>
  <c r="HM422" i="52"/>
  <c r="HP1005" i="52"/>
  <c r="HN1005" i="52"/>
  <c r="HO1005" i="52"/>
  <c r="HM1005" i="52"/>
  <c r="HQ1005" i="52"/>
  <c r="GQ827" i="52"/>
  <c r="GS827" i="52"/>
  <c r="GP827" i="52"/>
  <c r="GT827" i="52"/>
  <c r="GU827" i="52"/>
  <c r="GR827" i="52"/>
  <c r="HY827" i="52"/>
  <c r="FU265" i="52"/>
  <c r="FW265" i="52" s="1"/>
  <c r="FV265" i="52"/>
  <c r="ET265" i="52"/>
  <c r="GW307" i="52"/>
  <c r="GY307" i="52"/>
  <c r="GX307" i="52"/>
  <c r="IQ248" i="52"/>
  <c r="IC248" i="52"/>
  <c r="HP231" i="52"/>
  <c r="HM231" i="52"/>
  <c r="HQ231" i="52"/>
  <c r="HO231" i="52"/>
  <c r="HN231" i="52"/>
  <c r="FU452" i="52"/>
  <c r="FW452" i="52" s="1"/>
  <c r="FV452" i="52"/>
  <c r="GU435" i="52"/>
  <c r="GT435" i="52"/>
  <c r="GR435" i="52"/>
  <c r="GQ435" i="52"/>
  <c r="GS435" i="52"/>
  <c r="GP435" i="52"/>
  <c r="HY435" i="52"/>
  <c r="IF435" i="52" s="1"/>
  <c r="GF756" i="52"/>
  <c r="FV385" i="52"/>
  <c r="FU385" i="52"/>
  <c r="FW385" i="52" s="1"/>
  <c r="ET385" i="52"/>
  <c r="GW263" i="52"/>
  <c r="GY263" i="52"/>
  <c r="GX263" i="52"/>
  <c r="HV850" i="52"/>
  <c r="HS850" i="52"/>
  <c r="HW850" i="52"/>
  <c r="HU850" i="52"/>
  <c r="HT850" i="52"/>
  <c r="FV162" i="52"/>
  <c r="FU162" i="52"/>
  <c r="FW162" i="52" s="1"/>
  <c r="IB398" i="52"/>
  <c r="IK398" i="52"/>
  <c r="FY470" i="52"/>
  <c r="GA470" i="52"/>
  <c r="GC470" i="52"/>
  <c r="GG470" i="52"/>
  <c r="FZ470" i="52"/>
  <c r="GD470" i="52"/>
  <c r="GH470" i="52"/>
  <c r="GB470" i="52"/>
  <c r="GE470" i="52"/>
  <c r="ET839" i="52"/>
  <c r="HN67" i="52"/>
  <c r="HO67" i="52"/>
  <c r="HM67" i="52"/>
  <c r="HQ67" i="52"/>
  <c r="HP67" i="52"/>
  <c r="GR1017" i="52"/>
  <c r="GS1017" i="52"/>
  <c r="GT1017" i="52"/>
  <c r="GP1017" i="52"/>
  <c r="GQ1017" i="52"/>
  <c r="GU1017" i="52"/>
  <c r="GQ898" i="52"/>
  <c r="GU898" i="52"/>
  <c r="GR898" i="52"/>
  <c r="GS898" i="52"/>
  <c r="GP898" i="52"/>
  <c r="GT898" i="52"/>
  <c r="IF283" i="52"/>
  <c r="GK790" i="52"/>
  <c r="GM790" i="52"/>
  <c r="GJ790" i="52"/>
  <c r="GN790" i="52"/>
  <c r="GL790" i="52"/>
  <c r="HM881" i="52"/>
  <c r="HQ881" i="52"/>
  <c r="HN881" i="52"/>
  <c r="HP881" i="52"/>
  <c r="HO881" i="52"/>
  <c r="GY988" i="52"/>
  <c r="GX988" i="52"/>
  <c r="GW988" i="52"/>
  <c r="IJ372" i="52"/>
  <c r="GP396" i="52"/>
  <c r="HY396" i="52"/>
  <c r="GS396" i="52"/>
  <c r="GR396" i="52"/>
  <c r="GT396" i="52"/>
  <c r="GU396" i="52"/>
  <c r="GQ396" i="52"/>
  <c r="FV868" i="52"/>
  <c r="FU868" i="52"/>
  <c r="FW868" i="52" s="1"/>
  <c r="ET868" i="52"/>
  <c r="GQ466" i="52"/>
  <c r="GU466" i="52"/>
  <c r="GR466" i="52"/>
  <c r="GP466" i="52"/>
  <c r="GT466" i="52"/>
  <c r="GS466" i="52"/>
  <c r="HY466" i="52"/>
  <c r="IF466" i="52" s="1"/>
  <c r="ET482" i="52"/>
  <c r="FU482" i="52"/>
  <c r="FW482" i="52" s="1"/>
  <c r="FV482" i="52"/>
  <c r="GA289" i="52"/>
  <c r="GB289" i="52"/>
  <c r="GG289" i="52"/>
  <c r="FY289" i="52"/>
  <c r="GE289" i="52"/>
  <c r="FZ289" i="52"/>
  <c r="GC289" i="52"/>
  <c r="GD289" i="52"/>
  <c r="HZ289" i="52"/>
  <c r="GH289" i="52"/>
  <c r="GF289" i="52"/>
  <c r="GU822" i="52"/>
  <c r="GT822" i="52"/>
  <c r="GS822" i="52"/>
  <c r="GQ822" i="52"/>
  <c r="GP822" i="52"/>
  <c r="GR822" i="52"/>
  <c r="HY822" i="52"/>
  <c r="FV659" i="52"/>
  <c r="FU659" i="52"/>
  <c r="FW659" i="52" s="1"/>
  <c r="ET659" i="52"/>
  <c r="FY303" i="52"/>
  <c r="GE303" i="52"/>
  <c r="FZ303" i="52"/>
  <c r="GC303" i="52"/>
  <c r="GD303" i="52"/>
  <c r="HZ303" i="52"/>
  <c r="IF303" i="52" s="1"/>
  <c r="GH303" i="52"/>
  <c r="GF303" i="52"/>
  <c r="GA303" i="52"/>
  <c r="GB303" i="52"/>
  <c r="GG303" i="52"/>
  <c r="HS1035" i="52"/>
  <c r="HW1035" i="52"/>
  <c r="HT1035" i="52"/>
  <c r="HU1035" i="52"/>
  <c r="HV1035" i="52"/>
  <c r="HV306" i="52"/>
  <c r="HU306" i="52"/>
  <c r="HS306" i="52"/>
  <c r="HW306" i="52"/>
  <c r="HT306" i="52"/>
  <c r="IB532" i="52"/>
  <c r="IK532" i="52"/>
  <c r="GX785" i="52"/>
  <c r="GY785" i="52"/>
  <c r="GW785" i="52"/>
  <c r="FV561" i="52"/>
  <c r="FU561" i="52"/>
  <c r="FW561" i="52" s="1"/>
  <c r="ET561" i="52"/>
  <c r="GN800" i="52"/>
  <c r="GK800" i="52"/>
  <c r="GM800" i="52"/>
  <c r="GL800" i="52"/>
  <c r="GJ800" i="52"/>
  <c r="FV186" i="52"/>
  <c r="FU186" i="52"/>
  <c r="FW186" i="52" s="1"/>
  <c r="GW481" i="52"/>
  <c r="GY481" i="52"/>
  <c r="GX481" i="52"/>
  <c r="HV882" i="52"/>
  <c r="HS882" i="52"/>
  <c r="HW882" i="52"/>
  <c r="HU882" i="52"/>
  <c r="HT882" i="52"/>
  <c r="HJ461" i="52"/>
  <c r="HD461" i="52"/>
  <c r="HH461" i="52"/>
  <c r="HA461" i="52"/>
  <c r="HG461" i="52"/>
  <c r="HE461" i="52"/>
  <c r="HK461" i="52"/>
  <c r="HI461" i="52"/>
  <c r="HC461" i="52"/>
  <c r="HB461" i="52"/>
  <c r="HF461" i="52"/>
  <c r="HB129" i="52"/>
  <c r="HD129" i="52"/>
  <c r="HJ129" i="52"/>
  <c r="HH129" i="52"/>
  <c r="HF129" i="52"/>
  <c r="HC129" i="52"/>
  <c r="HE129" i="52"/>
  <c r="HG129" i="52"/>
  <c r="HK129" i="52"/>
  <c r="HA129" i="52"/>
  <c r="HI129" i="52"/>
  <c r="GK603" i="52"/>
  <c r="GJ603" i="52"/>
  <c r="GL603" i="52"/>
  <c r="GN603" i="52"/>
  <c r="GM603" i="52"/>
  <c r="GY467" i="52"/>
  <c r="GX467" i="52"/>
  <c r="GW467" i="52"/>
  <c r="HT283" i="52"/>
  <c r="HW283" i="52"/>
  <c r="HS283" i="52"/>
  <c r="HV283" i="52"/>
  <c r="HU283" i="52"/>
  <c r="HP976" i="52"/>
  <c r="HQ976" i="52"/>
  <c r="HN976" i="52"/>
  <c r="HM976" i="52"/>
  <c r="HO976" i="52"/>
  <c r="HV551" i="52"/>
  <c r="HS551" i="52"/>
  <c r="HU551" i="52"/>
  <c r="HW551" i="52"/>
  <c r="HT551" i="52"/>
  <c r="GW483" i="52"/>
  <c r="GY483" i="52"/>
  <c r="GX483" i="52"/>
  <c r="HE488" i="52"/>
  <c r="HK488" i="52"/>
  <c r="HI488" i="52"/>
  <c r="HG488" i="52"/>
  <c r="HB488" i="52"/>
  <c r="HF488" i="52"/>
  <c r="HJ488" i="52"/>
  <c r="HD488" i="52"/>
  <c r="HH488" i="52"/>
  <c r="HA488" i="52"/>
  <c r="HC488" i="52"/>
  <c r="GN280" i="52"/>
  <c r="GK280" i="52"/>
  <c r="GJ280" i="52"/>
  <c r="GM280" i="52"/>
  <c r="GL280" i="52"/>
  <c r="HD756" i="52"/>
  <c r="HI756" i="52"/>
  <c r="HB756" i="52"/>
  <c r="HA756" i="52"/>
  <c r="HF756" i="52"/>
  <c r="HG756" i="52"/>
  <c r="HJ756" i="52"/>
  <c r="HE756" i="52"/>
  <c r="HC756" i="52"/>
  <c r="HH756" i="52"/>
  <c r="HK756" i="52"/>
  <c r="GR789" i="52"/>
  <c r="GQ789" i="52"/>
  <c r="GS789" i="52"/>
  <c r="GP789" i="52"/>
  <c r="GT789" i="52"/>
  <c r="GU789" i="52"/>
  <c r="HY789" i="52"/>
  <c r="GU760" i="52"/>
  <c r="GQ760" i="52"/>
  <c r="GS760" i="52"/>
  <c r="GT760" i="52"/>
  <c r="GR760" i="52"/>
  <c r="GP760" i="52"/>
  <c r="GA352" i="52"/>
  <c r="GB352" i="52"/>
  <c r="GG352" i="52"/>
  <c r="FY352" i="52"/>
  <c r="GF352" i="52"/>
  <c r="GD352" i="52"/>
  <c r="HZ352" i="52"/>
  <c r="FZ352" i="52"/>
  <c r="GE352" i="52"/>
  <c r="GC352" i="52"/>
  <c r="GH352" i="52"/>
  <c r="GW509" i="52"/>
  <c r="GY509" i="52"/>
  <c r="GX509" i="52"/>
  <c r="HS772" i="52"/>
  <c r="HW772" i="52"/>
  <c r="HT772" i="52"/>
  <c r="HU772" i="52"/>
  <c r="HV772" i="52"/>
  <c r="HO778" i="52"/>
  <c r="HN778" i="52"/>
  <c r="HP778" i="52"/>
  <c r="HM778" i="52"/>
  <c r="HQ778" i="52"/>
  <c r="HD314" i="52"/>
  <c r="HH314" i="52"/>
  <c r="HA314" i="52"/>
  <c r="HC314" i="52"/>
  <c r="HE314" i="52"/>
  <c r="HK314" i="52"/>
  <c r="HI314" i="52"/>
  <c r="HG314" i="52"/>
  <c r="HB314" i="52"/>
  <c r="HF314" i="52"/>
  <c r="HJ314" i="52"/>
  <c r="GJ183" i="52"/>
  <c r="GN183" i="52"/>
  <c r="GL183" i="52"/>
  <c r="GM183" i="52"/>
  <c r="GK183" i="52"/>
  <c r="FV361" i="52"/>
  <c r="FU361" i="52"/>
  <c r="FW361" i="52" s="1"/>
  <c r="ET361" i="52"/>
  <c r="FY744" i="52"/>
  <c r="GE744" i="52"/>
  <c r="GA744" i="52"/>
  <c r="GB744" i="52"/>
  <c r="FZ744" i="52"/>
  <c r="GG744" i="52"/>
  <c r="GD744" i="52"/>
  <c r="GH744" i="52"/>
  <c r="GC744" i="52"/>
  <c r="ET772" i="52"/>
  <c r="GQ321" i="52"/>
  <c r="GU321" i="52"/>
  <c r="GP321" i="52"/>
  <c r="GT321" i="52"/>
  <c r="GR321" i="52"/>
  <c r="GS321" i="52"/>
  <c r="HU796" i="52"/>
  <c r="HW796" i="52"/>
  <c r="HV796" i="52"/>
  <c r="HT796" i="52"/>
  <c r="HS796" i="52"/>
  <c r="HV342" i="52"/>
  <c r="HS342" i="52"/>
  <c r="HT342" i="52"/>
  <c r="HW342" i="52"/>
  <c r="HU342" i="52"/>
  <c r="HI421" i="52"/>
  <c r="HE421" i="52"/>
  <c r="HK421" i="52"/>
  <c r="HC421" i="52"/>
  <c r="HB421" i="52"/>
  <c r="HH421" i="52"/>
  <c r="HF421" i="52"/>
  <c r="HA421" i="52"/>
  <c r="HJ421" i="52"/>
  <c r="HG421" i="52"/>
  <c r="HD421" i="52"/>
  <c r="FV801" i="52"/>
  <c r="FU801" i="52"/>
  <c r="FW801" i="52" s="1"/>
  <c r="ET801" i="52"/>
  <c r="GP620" i="52"/>
  <c r="GT620" i="52"/>
  <c r="GQ620" i="52"/>
  <c r="GR620" i="52"/>
  <c r="GU620" i="52"/>
  <c r="GS620" i="52"/>
  <c r="HY620" i="52"/>
  <c r="HP994" i="52"/>
  <c r="HN994" i="52"/>
  <c r="HO994" i="52"/>
  <c r="HM994" i="52"/>
  <c r="HQ994" i="52"/>
  <c r="GK610" i="52"/>
  <c r="GM610" i="52"/>
  <c r="GN610" i="52"/>
  <c r="GL610" i="52"/>
  <c r="GJ610" i="52"/>
  <c r="HI664" i="52"/>
  <c r="HE664" i="52"/>
  <c r="HJ664" i="52"/>
  <c r="HB664" i="52"/>
  <c r="HG664" i="52"/>
  <c r="HD664" i="52"/>
  <c r="HA664" i="52"/>
  <c r="HH664" i="52"/>
  <c r="HF664" i="52"/>
  <c r="HC664" i="52"/>
  <c r="HK664" i="52"/>
  <c r="GQ477" i="52"/>
  <c r="GU477" i="52"/>
  <c r="GR477" i="52"/>
  <c r="GP477" i="52"/>
  <c r="GT477" i="52"/>
  <c r="GS477" i="52"/>
  <c r="GR705" i="52"/>
  <c r="GS705" i="52"/>
  <c r="GQ705" i="52"/>
  <c r="GU705" i="52"/>
  <c r="HY705" i="52"/>
  <c r="GP705" i="52"/>
  <c r="GT705" i="52"/>
  <c r="GY533" i="52"/>
  <c r="GW533" i="52"/>
  <c r="GX533" i="52"/>
  <c r="GX403" i="52"/>
  <c r="GW403" i="52"/>
  <c r="GY403" i="52"/>
  <c r="GK823" i="52"/>
  <c r="GM823" i="52"/>
  <c r="GJ823" i="52"/>
  <c r="GN823" i="52"/>
  <c r="GL823" i="52"/>
  <c r="IM698" i="52"/>
  <c r="IL698" i="52"/>
  <c r="HS179" i="52"/>
  <c r="HV179" i="52"/>
  <c r="HT179" i="52"/>
  <c r="HU179" i="52"/>
  <c r="HW179" i="52"/>
  <c r="FY313" i="52"/>
  <c r="GE313" i="52"/>
  <c r="GC313" i="52"/>
  <c r="GF313" i="52"/>
  <c r="GG313" i="52"/>
  <c r="HZ313" i="52"/>
  <c r="FZ313" i="52"/>
  <c r="GD313" i="52"/>
  <c r="GH313" i="52"/>
  <c r="GB313" i="52"/>
  <c r="GA313" i="52"/>
  <c r="HY326" i="52"/>
  <c r="GT326" i="52"/>
  <c r="GS326" i="52"/>
  <c r="GU326" i="52"/>
  <c r="GR326" i="52"/>
  <c r="GQ326" i="52"/>
  <c r="GP326" i="52"/>
  <c r="HH505" i="52"/>
  <c r="HA505" i="52"/>
  <c r="HK505" i="52"/>
  <c r="HE505" i="52"/>
  <c r="HC505" i="52"/>
  <c r="HI505" i="52"/>
  <c r="HG505" i="52"/>
  <c r="HB505" i="52"/>
  <c r="HF505" i="52"/>
  <c r="HJ505" i="52"/>
  <c r="HD505" i="52"/>
  <c r="GL545" i="52"/>
  <c r="GN545" i="52"/>
  <c r="GK545" i="52"/>
  <c r="GJ545" i="52"/>
  <c r="GM545" i="52"/>
  <c r="ET760" i="52"/>
  <c r="FV825" i="52"/>
  <c r="FU825" i="52"/>
  <c r="FW825" i="52" s="1"/>
  <c r="ET825" i="52"/>
  <c r="HH742" i="52"/>
  <c r="HD742" i="52"/>
  <c r="HI742" i="52"/>
  <c r="HE742" i="52"/>
  <c r="HB742" i="52"/>
  <c r="HA742" i="52"/>
  <c r="HF742" i="52"/>
  <c r="HG742" i="52"/>
  <c r="HJ742" i="52"/>
  <c r="HK742" i="52"/>
  <c r="HC742" i="52"/>
  <c r="HJ428" i="52"/>
  <c r="HG428" i="52"/>
  <c r="HD428" i="52"/>
  <c r="HI428" i="52"/>
  <c r="HE428" i="52"/>
  <c r="HK428" i="52"/>
  <c r="HC428" i="52"/>
  <c r="HB428" i="52"/>
  <c r="HH428" i="52"/>
  <c r="HF428" i="52"/>
  <c r="HA428" i="52"/>
  <c r="HI478" i="52"/>
  <c r="HG478" i="52"/>
  <c r="HB478" i="52"/>
  <c r="HF478" i="52"/>
  <c r="HJ478" i="52"/>
  <c r="HD478" i="52"/>
  <c r="HH478" i="52"/>
  <c r="HA478" i="52"/>
  <c r="HC478" i="52"/>
  <c r="HE478" i="52"/>
  <c r="HK478" i="52"/>
  <c r="HU122" i="52"/>
  <c r="HT122" i="52"/>
  <c r="HV122" i="52"/>
  <c r="HS122" i="52"/>
  <c r="HW122" i="52"/>
  <c r="FY254" i="52"/>
  <c r="GC254" i="52"/>
  <c r="GA254" i="52"/>
  <c r="GG254" i="52"/>
  <c r="GE254" i="52"/>
  <c r="HZ254" i="52"/>
  <c r="GB254" i="52"/>
  <c r="GF254" i="52"/>
  <c r="FZ254" i="52"/>
  <c r="GD254" i="52"/>
  <c r="GH254" i="52"/>
  <c r="HW510" i="52"/>
  <c r="HT510" i="52"/>
  <c r="HV510" i="52"/>
  <c r="HU510" i="52"/>
  <c r="HS510" i="52"/>
  <c r="HC794" i="52"/>
  <c r="HF794" i="52"/>
  <c r="HG794" i="52"/>
  <c r="HJ794" i="52"/>
  <c r="HK794" i="52"/>
  <c r="HE794" i="52"/>
  <c r="HA794" i="52"/>
  <c r="HD794" i="52"/>
  <c r="HH794" i="52"/>
  <c r="HI794" i="52"/>
  <c r="HB794" i="52"/>
  <c r="HD125" i="52"/>
  <c r="HJ125" i="52"/>
  <c r="HH125" i="52"/>
  <c r="HF125" i="52"/>
  <c r="HC125" i="52"/>
  <c r="HE125" i="52"/>
  <c r="HG125" i="52"/>
  <c r="HK125" i="52"/>
  <c r="HA125" i="52"/>
  <c r="HI125" i="52"/>
  <c r="HB125" i="52"/>
  <c r="GP1019" i="52"/>
  <c r="GR1019" i="52"/>
  <c r="GT1019" i="52"/>
  <c r="GS1019" i="52"/>
  <c r="GQ1019" i="52"/>
  <c r="GU1019" i="52"/>
  <c r="HG235" i="52"/>
  <c r="HI235" i="52"/>
  <c r="HK235" i="52"/>
  <c r="HE235" i="52"/>
  <c r="HD235" i="52"/>
  <c r="HH235" i="52"/>
  <c r="HB235" i="52"/>
  <c r="HF235" i="52"/>
  <c r="HJ235" i="52"/>
  <c r="HC235" i="52"/>
  <c r="HA235" i="52"/>
  <c r="GP559" i="52"/>
  <c r="GT559" i="52"/>
  <c r="GS559" i="52"/>
  <c r="GQ559" i="52"/>
  <c r="GU559" i="52"/>
  <c r="GR559" i="52"/>
  <c r="HY559" i="52"/>
  <c r="HU128" i="52"/>
  <c r="HS128" i="52"/>
  <c r="HW128" i="52"/>
  <c r="HT128" i="52"/>
  <c r="HV128" i="52"/>
  <c r="FZ656" i="52"/>
  <c r="GE656" i="52"/>
  <c r="GC656" i="52"/>
  <c r="GH656" i="52"/>
  <c r="GA656" i="52"/>
  <c r="GB656" i="52"/>
  <c r="GG656" i="52"/>
  <c r="FY656" i="52"/>
  <c r="GD656" i="52"/>
  <c r="HI506" i="52"/>
  <c r="HG506" i="52"/>
  <c r="HB506" i="52"/>
  <c r="HF506" i="52"/>
  <c r="HJ506" i="52"/>
  <c r="HD506" i="52"/>
  <c r="HH506" i="52"/>
  <c r="HA506" i="52"/>
  <c r="HC506" i="52"/>
  <c r="HE506" i="52"/>
  <c r="HK506" i="52"/>
  <c r="HE788" i="52"/>
  <c r="HC788" i="52"/>
  <c r="HB788" i="52"/>
  <c r="HG788" i="52"/>
  <c r="HF788" i="52"/>
  <c r="HK788" i="52"/>
  <c r="HJ788" i="52"/>
  <c r="HA788" i="52"/>
  <c r="HI788" i="52"/>
  <c r="HD788" i="52"/>
  <c r="HH788" i="52"/>
  <c r="GW1045" i="52"/>
  <c r="GX1045" i="52"/>
  <c r="GY1045" i="52"/>
  <c r="HT1020" i="52"/>
  <c r="HS1020" i="52"/>
  <c r="HW1020" i="52"/>
  <c r="HV1020" i="52"/>
  <c r="HU1020" i="52"/>
  <c r="HV956" i="52"/>
  <c r="HU956" i="52"/>
  <c r="HW956" i="52"/>
  <c r="HS956" i="52"/>
  <c r="HT956" i="52"/>
  <c r="GL479" i="52"/>
  <c r="GM479" i="52"/>
  <c r="GK479" i="52"/>
  <c r="GN479" i="52"/>
  <c r="GJ479" i="52"/>
  <c r="HN1021" i="52"/>
  <c r="HQ1021" i="52"/>
  <c r="HM1021" i="52"/>
  <c r="HP1021" i="52"/>
  <c r="HO1021" i="52"/>
  <c r="GQ455" i="52"/>
  <c r="GU455" i="52"/>
  <c r="GR455" i="52"/>
  <c r="GP455" i="52"/>
  <c r="GT455" i="52"/>
  <c r="GS455" i="52"/>
  <c r="HF755" i="52"/>
  <c r="HG755" i="52"/>
  <c r="HJ755" i="52"/>
  <c r="HK755" i="52"/>
  <c r="HC755" i="52"/>
  <c r="HH755" i="52"/>
  <c r="HE755" i="52"/>
  <c r="HD755" i="52"/>
  <c r="HI755" i="52"/>
  <c r="HB755" i="52"/>
  <c r="HA755" i="52"/>
  <c r="HT557" i="52"/>
  <c r="HV557" i="52"/>
  <c r="HU557" i="52"/>
  <c r="HS557" i="52"/>
  <c r="HW557" i="52"/>
  <c r="HB375" i="52"/>
  <c r="HF375" i="52"/>
  <c r="HJ375" i="52"/>
  <c r="HC375" i="52"/>
  <c r="HA375" i="52"/>
  <c r="HG375" i="52"/>
  <c r="HI375" i="52"/>
  <c r="HK375" i="52"/>
  <c r="HE375" i="52"/>
  <c r="HD375" i="52"/>
  <c r="HH375" i="52"/>
  <c r="GS725" i="52"/>
  <c r="GQ725" i="52"/>
  <c r="GT725" i="52"/>
  <c r="GR725" i="52"/>
  <c r="GP725" i="52"/>
  <c r="GU725" i="52"/>
  <c r="GP422" i="52"/>
  <c r="GU422" i="52"/>
  <c r="GT422" i="52"/>
  <c r="GR422" i="52"/>
  <c r="GQ422" i="52"/>
  <c r="GS422" i="52"/>
  <c r="HJ319" i="52"/>
  <c r="HD319" i="52"/>
  <c r="HH319" i="52"/>
  <c r="HA319" i="52"/>
  <c r="HC319" i="52"/>
  <c r="HE319" i="52"/>
  <c r="HG319" i="52"/>
  <c r="HI319" i="52"/>
  <c r="HK319" i="52"/>
  <c r="HB319" i="52"/>
  <c r="HF319" i="52"/>
  <c r="HE493" i="52"/>
  <c r="HC493" i="52"/>
  <c r="HI493" i="52"/>
  <c r="HG493" i="52"/>
  <c r="HB493" i="52"/>
  <c r="HF493" i="52"/>
  <c r="HJ493" i="52"/>
  <c r="HD493" i="52"/>
  <c r="HH493" i="52"/>
  <c r="HA493" i="52"/>
  <c r="HK493" i="52"/>
  <c r="GX888" i="52"/>
  <c r="GW888" i="52"/>
  <c r="GY888" i="52"/>
  <c r="GU478" i="52"/>
  <c r="GR478" i="52"/>
  <c r="GP478" i="52"/>
  <c r="GT478" i="52"/>
  <c r="GS478" i="52"/>
  <c r="GQ478" i="52"/>
  <c r="GG112" i="52"/>
  <c r="FY112" i="52"/>
  <c r="GD112" i="52"/>
  <c r="GH112" i="52"/>
  <c r="GA112" i="52"/>
  <c r="GC112" i="52"/>
  <c r="GE112" i="52"/>
  <c r="FZ112" i="52"/>
  <c r="GB112" i="52"/>
  <c r="GF112" i="52"/>
  <c r="HZ112" i="52"/>
  <c r="IF112" i="52" s="1"/>
  <c r="HO630" i="52"/>
  <c r="HM630" i="52"/>
  <c r="HQ630" i="52"/>
  <c r="HN630" i="52"/>
  <c r="HP630" i="52"/>
  <c r="GJ399" i="52"/>
  <c r="GN399" i="52"/>
  <c r="GM399" i="52"/>
  <c r="GL399" i="52"/>
  <c r="GK399" i="52"/>
  <c r="GW759" i="52"/>
  <c r="GY759" i="52"/>
  <c r="GX759" i="52"/>
  <c r="HO377" i="52"/>
  <c r="HN377" i="52"/>
  <c r="HP377" i="52"/>
  <c r="HM377" i="52"/>
  <c r="HQ377" i="52"/>
  <c r="HN522" i="52"/>
  <c r="HO522" i="52"/>
  <c r="HM522" i="52"/>
  <c r="HQ522" i="52"/>
  <c r="HP522" i="52"/>
  <c r="GB412" i="52"/>
  <c r="GC412" i="52"/>
  <c r="FY412" i="52"/>
  <c r="GA412" i="52"/>
  <c r="GG412" i="52"/>
  <c r="GE412" i="52"/>
  <c r="FZ412" i="52"/>
  <c r="GD412" i="52"/>
  <c r="GH412" i="52"/>
  <c r="GF412" i="52"/>
  <c r="HZ412" i="52"/>
  <c r="HU295" i="52"/>
  <c r="HT295" i="52"/>
  <c r="HW295" i="52"/>
  <c r="HS295" i="52"/>
  <c r="HV295" i="52"/>
  <c r="HS888" i="52"/>
  <c r="HW888" i="52"/>
  <c r="HU888" i="52"/>
  <c r="HV888" i="52"/>
  <c r="HT888" i="52"/>
  <c r="GG580" i="52"/>
  <c r="GB580" i="52"/>
  <c r="GD580" i="52"/>
  <c r="FZ580" i="52"/>
  <c r="GE580" i="52"/>
  <c r="GA580" i="52"/>
  <c r="GH580" i="52"/>
  <c r="GC580" i="52"/>
  <c r="FY580" i="52"/>
  <c r="GR190" i="52"/>
  <c r="GP190" i="52"/>
  <c r="GS190" i="52"/>
  <c r="GT190" i="52"/>
  <c r="GQ190" i="52"/>
  <c r="GU190" i="52"/>
  <c r="FV260" i="52"/>
  <c r="FU260" i="52"/>
  <c r="FW260" i="52" s="1"/>
  <c r="ET260" i="52"/>
  <c r="HN616" i="52"/>
  <c r="HM616" i="52"/>
  <c r="HQ616" i="52"/>
  <c r="HO616" i="52"/>
  <c r="HP616" i="52"/>
  <c r="ET343" i="52"/>
  <c r="FV343" i="52"/>
  <c r="FU343" i="52"/>
  <c r="FW343" i="52" s="1"/>
  <c r="GR421" i="52"/>
  <c r="GQ421" i="52"/>
  <c r="GS421" i="52"/>
  <c r="GP421" i="52"/>
  <c r="GU421" i="52"/>
  <c r="GT421" i="52"/>
  <c r="HY421" i="52"/>
  <c r="HO574" i="52"/>
  <c r="HP574" i="52"/>
  <c r="HM574" i="52"/>
  <c r="HQ574" i="52"/>
  <c r="HN574" i="52"/>
  <c r="FV759" i="52"/>
  <c r="ET759" i="52"/>
  <c r="FU759" i="52"/>
  <c r="FW759" i="52" s="1"/>
  <c r="GM988" i="52"/>
  <c r="GK988" i="52"/>
  <c r="GN988" i="52"/>
  <c r="GJ988" i="52"/>
  <c r="GL988" i="52"/>
  <c r="HJ745" i="52"/>
  <c r="HK745" i="52"/>
  <c r="HC745" i="52"/>
  <c r="HH745" i="52"/>
  <c r="HE745" i="52"/>
  <c r="HD745" i="52"/>
  <c r="HI745" i="52"/>
  <c r="HB745" i="52"/>
  <c r="HA745" i="52"/>
  <c r="HF745" i="52"/>
  <c r="HG745" i="52"/>
  <c r="IJ215" i="52"/>
  <c r="GY297" i="52"/>
  <c r="GX297" i="52"/>
  <c r="GW297" i="52"/>
  <c r="FV798" i="52"/>
  <c r="FU798" i="52"/>
  <c r="FW798" i="52" s="1"/>
  <c r="ET798" i="52"/>
  <c r="HF181" i="52"/>
  <c r="HD181" i="52"/>
  <c r="HC181" i="52"/>
  <c r="HI181" i="52"/>
  <c r="HG181" i="52"/>
  <c r="HB181" i="52"/>
  <c r="HK181" i="52"/>
  <c r="HH181" i="52"/>
  <c r="HE181" i="52"/>
  <c r="HJ181" i="52"/>
  <c r="HA181" i="52"/>
  <c r="HT400" i="52"/>
  <c r="HV400" i="52"/>
  <c r="HW400" i="52"/>
  <c r="HS400" i="52"/>
  <c r="HU400" i="52"/>
  <c r="GQ494" i="52"/>
  <c r="GU494" i="52"/>
  <c r="GR494" i="52"/>
  <c r="GP494" i="52"/>
  <c r="GT494" i="52"/>
  <c r="GS494" i="52"/>
  <c r="GM299" i="52"/>
  <c r="GL299" i="52"/>
  <c r="GN299" i="52"/>
  <c r="GK299" i="52"/>
  <c r="GJ299" i="52"/>
  <c r="HO262" i="52"/>
  <c r="HQ262" i="52"/>
  <c r="HM262" i="52"/>
  <c r="HP262" i="52"/>
  <c r="HN262" i="52"/>
  <c r="FU757" i="52"/>
  <c r="FV757" i="52"/>
  <c r="ET757" i="52"/>
  <c r="GM275" i="52"/>
  <c r="GL275" i="52"/>
  <c r="GN275" i="52"/>
  <c r="GK275" i="52"/>
  <c r="GJ275" i="52"/>
  <c r="IJ843" i="52"/>
  <c r="HN646" i="52"/>
  <c r="HP646" i="52"/>
  <c r="HO646" i="52"/>
  <c r="HM646" i="52"/>
  <c r="HQ646" i="52"/>
  <c r="GM571" i="52"/>
  <c r="GK571" i="52"/>
  <c r="GJ571" i="52"/>
  <c r="GL571" i="52"/>
  <c r="GN571" i="52"/>
  <c r="AC881" i="52"/>
  <c r="ET305" i="52"/>
  <c r="FU305" i="52"/>
  <c r="FW305" i="52" s="1"/>
  <c r="FV305" i="52"/>
  <c r="HK251" i="52"/>
  <c r="HE251" i="52"/>
  <c r="HD251" i="52"/>
  <c r="HH251" i="52"/>
  <c r="HB251" i="52"/>
  <c r="HF251" i="52"/>
  <c r="HJ251" i="52"/>
  <c r="HC251" i="52"/>
  <c r="HA251" i="52"/>
  <c r="HG251" i="52"/>
  <c r="HI251" i="52"/>
  <c r="GD702" i="52"/>
  <c r="GH702" i="52"/>
  <c r="GE702" i="52"/>
  <c r="FY702" i="52"/>
  <c r="GG702" i="52"/>
  <c r="GA702" i="52"/>
  <c r="GB702" i="52"/>
  <c r="GC702" i="52"/>
  <c r="FZ702" i="52"/>
  <c r="HZ702" i="52"/>
  <c r="GF702" i="52"/>
  <c r="GQ782" i="52"/>
  <c r="GS782" i="52"/>
  <c r="GP782" i="52"/>
  <c r="GT782" i="52"/>
  <c r="GU782" i="52"/>
  <c r="GR782" i="52"/>
  <c r="HY782" i="52"/>
  <c r="IB411" i="52"/>
  <c r="IK411" i="52"/>
  <c r="FV97" i="52"/>
  <c r="FU97" i="52"/>
  <c r="FW97" i="52" s="1"/>
  <c r="GJ123" i="52"/>
  <c r="GN123" i="52"/>
  <c r="GM123" i="52"/>
  <c r="GK123" i="52"/>
  <c r="GL123" i="52"/>
  <c r="GS174" i="52"/>
  <c r="GR174" i="52"/>
  <c r="GT174" i="52"/>
  <c r="GQ174" i="52"/>
  <c r="GP174" i="52"/>
  <c r="GU174" i="52"/>
  <c r="GL196" i="52"/>
  <c r="GJ196" i="52"/>
  <c r="GN196" i="52"/>
  <c r="GM196" i="52"/>
  <c r="GK196" i="52"/>
  <c r="FV483" i="52"/>
  <c r="FU483" i="52"/>
  <c r="FW483" i="52" s="1"/>
  <c r="IF638" i="52"/>
  <c r="HT964" i="52"/>
  <c r="HU964" i="52"/>
  <c r="HS964" i="52"/>
  <c r="HV964" i="52"/>
  <c r="HW964" i="52"/>
  <c r="GB807" i="52"/>
  <c r="GG807" i="52"/>
  <c r="FZ807" i="52"/>
  <c r="GD807" i="52"/>
  <c r="GA807" i="52"/>
  <c r="GH807" i="52"/>
  <c r="GE807" i="52"/>
  <c r="FY807" i="52"/>
  <c r="GC807" i="52"/>
  <c r="GF807" i="52"/>
  <c r="HZ807" i="52"/>
  <c r="ET674" i="52"/>
  <c r="FU674" i="52"/>
  <c r="FV674" i="52"/>
  <c r="GN176" i="52"/>
  <c r="GL176" i="52"/>
  <c r="GM176" i="52"/>
  <c r="GK176" i="52"/>
  <c r="GJ176" i="52"/>
  <c r="HD717" i="52"/>
  <c r="HI717" i="52"/>
  <c r="HB717" i="52"/>
  <c r="HE717" i="52"/>
  <c r="HF717" i="52"/>
  <c r="HA717" i="52"/>
  <c r="HJ717" i="52"/>
  <c r="HG717" i="52"/>
  <c r="HC717" i="52"/>
  <c r="HH717" i="52"/>
  <c r="HK717" i="52"/>
  <c r="HV638" i="52"/>
  <c r="HS638" i="52"/>
  <c r="HT638" i="52"/>
  <c r="HW638" i="52"/>
  <c r="HU638" i="52"/>
  <c r="HG648" i="52"/>
  <c r="HD648" i="52"/>
  <c r="HF648" i="52"/>
  <c r="HH648" i="52"/>
  <c r="HA648" i="52"/>
  <c r="HC648" i="52"/>
  <c r="HK648" i="52"/>
  <c r="HI648" i="52"/>
  <c r="HE648" i="52"/>
  <c r="HJ648" i="52"/>
  <c r="HB648" i="52"/>
  <c r="HY242" i="52"/>
  <c r="GS242" i="52"/>
  <c r="GP242" i="52"/>
  <c r="GT242" i="52"/>
  <c r="GR242" i="52"/>
  <c r="GQ242" i="52"/>
  <c r="GU242" i="52"/>
  <c r="GJ106" i="52"/>
  <c r="GN106" i="52"/>
  <c r="GL106" i="52"/>
  <c r="GM106" i="52"/>
  <c r="GK106" i="52"/>
  <c r="FU777" i="52"/>
  <c r="FW777" i="52" s="1"/>
  <c r="FV777" i="52"/>
  <c r="GM1032" i="52"/>
  <c r="GK1032" i="52"/>
  <c r="GJ1032" i="52"/>
  <c r="GL1032" i="52"/>
  <c r="GN1032" i="52"/>
  <c r="GQ612" i="52"/>
  <c r="GR612" i="52"/>
  <c r="GU612" i="52"/>
  <c r="GS612" i="52"/>
  <c r="GP612" i="52"/>
  <c r="GT612" i="52"/>
  <c r="FY949" i="52"/>
  <c r="GG949" i="52"/>
  <c r="GC949" i="52"/>
  <c r="GH949" i="52"/>
  <c r="GB949" i="52"/>
  <c r="FZ949" i="52"/>
  <c r="GA949" i="52"/>
  <c r="GE949" i="52"/>
  <c r="GD949" i="52"/>
  <c r="HZ949" i="52"/>
  <c r="GF949" i="52"/>
  <c r="HS1014" i="52"/>
  <c r="HV1014" i="52"/>
  <c r="HW1014" i="52"/>
  <c r="HT1014" i="52"/>
  <c r="HU1014" i="52"/>
  <c r="HF307" i="52"/>
  <c r="HJ307" i="52"/>
  <c r="HD307" i="52"/>
  <c r="HH307" i="52"/>
  <c r="HA307" i="52"/>
  <c r="HG307" i="52"/>
  <c r="HE307" i="52"/>
  <c r="HK307" i="52"/>
  <c r="HI307" i="52"/>
  <c r="HC307" i="52"/>
  <c r="HB307" i="52"/>
  <c r="GJ359" i="52"/>
  <c r="GN359" i="52"/>
  <c r="GK359" i="52"/>
  <c r="GM359" i="52"/>
  <c r="GL359" i="52"/>
  <c r="HT287" i="52"/>
  <c r="HW287" i="52"/>
  <c r="HS287" i="52"/>
  <c r="HV287" i="52"/>
  <c r="HU287" i="52"/>
  <c r="HI987" i="52"/>
  <c r="HC987" i="52"/>
  <c r="HB987" i="52"/>
  <c r="HF987" i="52"/>
  <c r="HJ987" i="52"/>
  <c r="HD987" i="52"/>
  <c r="HH987" i="52"/>
  <c r="HA987" i="52"/>
  <c r="HK987" i="52"/>
  <c r="HE987" i="52"/>
  <c r="HG987" i="52"/>
  <c r="HU685" i="52"/>
  <c r="HS685" i="52"/>
  <c r="HW685" i="52"/>
  <c r="HV685" i="52"/>
  <c r="HT685" i="52"/>
  <c r="GF654" i="52"/>
  <c r="GE654" i="52"/>
  <c r="GD654" i="52"/>
  <c r="GB654" i="52"/>
  <c r="FY654" i="52"/>
  <c r="GA654" i="52"/>
  <c r="GG654" i="52"/>
  <c r="GC654" i="52"/>
  <c r="GH654" i="52"/>
  <c r="FZ654" i="52"/>
  <c r="HZ654" i="52"/>
  <c r="GJ783" i="52"/>
  <c r="GN783" i="52"/>
  <c r="GK783" i="52"/>
  <c r="GM783" i="52"/>
  <c r="GL783" i="52"/>
  <c r="GG568" i="52"/>
  <c r="GC568" i="52"/>
  <c r="GH568" i="52"/>
  <c r="GB568" i="52"/>
  <c r="GA568" i="52"/>
  <c r="FZ568" i="52"/>
  <c r="GF568" i="52"/>
  <c r="GE568" i="52"/>
  <c r="HZ568" i="52"/>
  <c r="GD568" i="52"/>
  <c r="FY568" i="52"/>
  <c r="FY445" i="52"/>
  <c r="GE445" i="52"/>
  <c r="GA445" i="52"/>
  <c r="GC445" i="52"/>
  <c r="GB445" i="52"/>
  <c r="FZ445" i="52"/>
  <c r="GG445" i="52"/>
  <c r="GD445" i="52"/>
  <c r="GH445" i="52"/>
  <c r="GF445" i="52"/>
  <c r="HZ445" i="52"/>
  <c r="GJ72" i="52"/>
  <c r="GK72" i="52"/>
  <c r="GM72" i="52"/>
  <c r="GN72" i="52"/>
  <c r="GL72" i="52"/>
  <c r="FV620" i="52"/>
  <c r="FU620" i="52"/>
  <c r="ET620" i="52"/>
  <c r="HE608" i="52"/>
  <c r="HJ608" i="52"/>
  <c r="HB608" i="52"/>
  <c r="HG608" i="52"/>
  <c r="HD608" i="52"/>
  <c r="HA608" i="52"/>
  <c r="HH608" i="52"/>
  <c r="HK608" i="52"/>
  <c r="HC608" i="52"/>
  <c r="HF608" i="52"/>
  <c r="HI608" i="52"/>
  <c r="FV193" i="52"/>
  <c r="FU193" i="52"/>
  <c r="FW193" i="52" s="1"/>
  <c r="ET193" i="52"/>
  <c r="GY340" i="52"/>
  <c r="GW340" i="52"/>
  <c r="GX340" i="52"/>
  <c r="HT429" i="52"/>
  <c r="HV429" i="52"/>
  <c r="HW429" i="52"/>
  <c r="HU429" i="52"/>
  <c r="HS429" i="52"/>
  <c r="HS833" i="52"/>
  <c r="HV833" i="52"/>
  <c r="HT833" i="52"/>
  <c r="HW833" i="52"/>
  <c r="HU833" i="52"/>
  <c r="AC117" i="52"/>
  <c r="GR1000" i="52"/>
  <c r="GS1000" i="52"/>
  <c r="GT1000" i="52"/>
  <c r="GP1000" i="52"/>
  <c r="GQ1000" i="52"/>
  <c r="GU1000" i="52"/>
  <c r="HM903" i="52"/>
  <c r="HQ903" i="52"/>
  <c r="HP903" i="52"/>
  <c r="HO903" i="52"/>
  <c r="HN903" i="52"/>
  <c r="HP996" i="52"/>
  <c r="HN996" i="52"/>
  <c r="HO996" i="52"/>
  <c r="HM996" i="52"/>
  <c r="HQ996" i="52"/>
  <c r="IJ684" i="52"/>
  <c r="HM322" i="52"/>
  <c r="HQ322" i="52"/>
  <c r="HN322" i="52"/>
  <c r="HP322" i="52"/>
  <c r="HO322" i="52"/>
  <c r="HP119" i="52"/>
  <c r="HO119" i="52"/>
  <c r="HM119" i="52"/>
  <c r="HQ119" i="52"/>
  <c r="HN119" i="52"/>
  <c r="GU470" i="52"/>
  <c r="GR470" i="52"/>
  <c r="GP470" i="52"/>
  <c r="GT470" i="52"/>
  <c r="GS470" i="52"/>
  <c r="GQ470" i="52"/>
  <c r="HZ777" i="52"/>
  <c r="IF777" i="52" s="1"/>
  <c r="GB294" i="52"/>
  <c r="GG294" i="52"/>
  <c r="FY294" i="52"/>
  <c r="GE294" i="52"/>
  <c r="FZ294" i="52"/>
  <c r="GC294" i="52"/>
  <c r="GD294" i="52"/>
  <c r="GF294" i="52"/>
  <c r="GH294" i="52"/>
  <c r="HZ294" i="52"/>
  <c r="IF294" i="52" s="1"/>
  <c r="GA294" i="52"/>
  <c r="GY359" i="52"/>
  <c r="GW359" i="52"/>
  <c r="GX359" i="52"/>
  <c r="FY277" i="52"/>
  <c r="GE277" i="52"/>
  <c r="FZ277" i="52"/>
  <c r="GC277" i="52"/>
  <c r="GD277" i="52"/>
  <c r="HZ277" i="52"/>
  <c r="GH277" i="52"/>
  <c r="GF277" i="52"/>
  <c r="GA277" i="52"/>
  <c r="GB277" i="52"/>
  <c r="GG277" i="52"/>
  <c r="GJ113" i="52"/>
  <c r="GN113" i="52"/>
  <c r="GL113" i="52"/>
  <c r="GM113" i="52"/>
  <c r="GK113" i="52"/>
  <c r="HT296" i="52"/>
  <c r="HW296" i="52"/>
  <c r="HS296" i="52"/>
  <c r="HV296" i="52"/>
  <c r="HU296" i="52"/>
  <c r="GS476" i="52"/>
  <c r="GQ476" i="52"/>
  <c r="GU476" i="52"/>
  <c r="GR476" i="52"/>
  <c r="GP476" i="52"/>
  <c r="GT476" i="52"/>
  <c r="GW1013" i="52"/>
  <c r="GY1013" i="52"/>
  <c r="GX1013" i="52"/>
  <c r="HZ500" i="52"/>
  <c r="GF500" i="52"/>
  <c r="GH500" i="52"/>
  <c r="GB500" i="52"/>
  <c r="GA500" i="52"/>
  <c r="FY500" i="52"/>
  <c r="GE500" i="52"/>
  <c r="GC500" i="52"/>
  <c r="GG500" i="52"/>
  <c r="FZ500" i="52"/>
  <c r="GD500" i="52"/>
  <c r="HW369" i="52"/>
  <c r="HU369" i="52"/>
  <c r="HV369" i="52"/>
  <c r="HT369" i="52"/>
  <c r="HS369" i="52"/>
  <c r="GW515" i="52"/>
  <c r="GY515" i="52"/>
  <c r="GX515" i="52"/>
  <c r="GA258" i="52"/>
  <c r="GG258" i="52"/>
  <c r="GE258" i="52"/>
  <c r="HZ258" i="52"/>
  <c r="GB258" i="52"/>
  <c r="GF258" i="52"/>
  <c r="FZ258" i="52"/>
  <c r="GD258" i="52"/>
  <c r="GH258" i="52"/>
  <c r="FY258" i="52"/>
  <c r="GC258" i="52"/>
  <c r="HJ736" i="52"/>
  <c r="HK736" i="52"/>
  <c r="HC736" i="52"/>
  <c r="HH736" i="52"/>
  <c r="HE736" i="52"/>
  <c r="HD736" i="52"/>
  <c r="HI736" i="52"/>
  <c r="HB736" i="52"/>
  <c r="HA736" i="52"/>
  <c r="HF736" i="52"/>
  <c r="HG736" i="52"/>
  <c r="FV184" i="52"/>
  <c r="FU184" i="52"/>
  <c r="FW184" i="52" s="1"/>
  <c r="HI945" i="52"/>
  <c r="HD945" i="52"/>
  <c r="HE945" i="52"/>
  <c r="HH945" i="52"/>
  <c r="HJ945" i="52"/>
  <c r="HC945" i="52"/>
  <c r="HB945" i="52"/>
  <c r="HG945" i="52"/>
  <c r="HK945" i="52"/>
  <c r="HF945" i="52"/>
  <c r="HA945" i="52"/>
  <c r="GA849" i="52"/>
  <c r="FZ849" i="52"/>
  <c r="GH849" i="52"/>
  <c r="GD849" i="52"/>
  <c r="GB849" i="52"/>
  <c r="GE849" i="52"/>
  <c r="FY849" i="52"/>
  <c r="GC849" i="52"/>
  <c r="GG849" i="52"/>
  <c r="HA572" i="52"/>
  <c r="HG572" i="52"/>
  <c r="HB572" i="52"/>
  <c r="HI572" i="52"/>
  <c r="HD572" i="52"/>
  <c r="HF572" i="52"/>
  <c r="HH572" i="52"/>
  <c r="HC572" i="52"/>
  <c r="HE572" i="52"/>
  <c r="HK572" i="52"/>
  <c r="HJ572" i="52"/>
  <c r="GC773" i="52"/>
  <c r="FY773" i="52"/>
  <c r="GE773" i="52"/>
  <c r="GA773" i="52"/>
  <c r="GB773" i="52"/>
  <c r="FZ773" i="52"/>
  <c r="GG773" i="52"/>
  <c r="GD773" i="52"/>
  <c r="GH773" i="52"/>
  <c r="HE844" i="52"/>
  <c r="HJ844" i="52"/>
  <c r="HH844" i="52"/>
  <c r="HC844" i="52"/>
  <c r="HA844" i="52"/>
  <c r="HG844" i="52"/>
  <c r="HF844" i="52"/>
  <c r="HK844" i="52"/>
  <c r="HB844" i="52"/>
  <c r="HD844" i="52"/>
  <c r="HI844" i="52"/>
  <c r="ET1037" i="52"/>
  <c r="FU1037" i="52"/>
  <c r="FV1037" i="52"/>
  <c r="GC733" i="52"/>
  <c r="FY733" i="52"/>
  <c r="GE733" i="52"/>
  <c r="GA733" i="52"/>
  <c r="GB733" i="52"/>
  <c r="FZ733" i="52"/>
  <c r="GG733" i="52"/>
  <c r="GD733" i="52"/>
  <c r="GH733" i="52"/>
  <c r="GD327" i="52"/>
  <c r="GA327" i="52"/>
  <c r="GG327" i="52"/>
  <c r="FZ327" i="52"/>
  <c r="GB327" i="52"/>
  <c r="GE327" i="52"/>
  <c r="GC327" i="52"/>
  <c r="HZ327" i="52"/>
  <c r="GH327" i="52"/>
  <c r="GF327" i="52"/>
  <c r="FY327" i="52"/>
  <c r="HK255" i="52"/>
  <c r="HI255" i="52"/>
  <c r="HD255" i="52"/>
  <c r="HH255" i="52"/>
  <c r="HB255" i="52"/>
  <c r="HF255" i="52"/>
  <c r="HJ255" i="52"/>
  <c r="HC255" i="52"/>
  <c r="HA255" i="52"/>
  <c r="HG255" i="52"/>
  <c r="HE255" i="52"/>
  <c r="HT416" i="52"/>
  <c r="HV416" i="52"/>
  <c r="HW416" i="52"/>
  <c r="HU416" i="52"/>
  <c r="HS416" i="52"/>
  <c r="HB660" i="52"/>
  <c r="HG660" i="52"/>
  <c r="HD660" i="52"/>
  <c r="HF660" i="52"/>
  <c r="HH660" i="52"/>
  <c r="HA660" i="52"/>
  <c r="HC660" i="52"/>
  <c r="HK660" i="52"/>
  <c r="HI660" i="52"/>
  <c r="HE660" i="52"/>
  <c r="HJ660" i="52"/>
  <c r="GK541" i="52"/>
  <c r="GJ541" i="52"/>
  <c r="GM541" i="52"/>
  <c r="GL541" i="52"/>
  <c r="GN541" i="52"/>
  <c r="HH727" i="52"/>
  <c r="HE727" i="52"/>
  <c r="HD727" i="52"/>
  <c r="HI727" i="52"/>
  <c r="HB727" i="52"/>
  <c r="HK727" i="52"/>
  <c r="HF727" i="52"/>
  <c r="HA727" i="52"/>
  <c r="HJ727" i="52"/>
  <c r="HG727" i="52"/>
  <c r="HC727" i="52"/>
  <c r="FU1033" i="52"/>
  <c r="FW1033" i="52" s="1"/>
  <c r="FV1033" i="52"/>
  <c r="ET1033" i="52"/>
  <c r="HB1048" i="52"/>
  <c r="HA1048" i="52"/>
  <c r="HF1048" i="52"/>
  <c r="HE1048" i="52"/>
  <c r="HJ1048" i="52"/>
  <c r="HI1048" i="52"/>
  <c r="HC1048" i="52"/>
  <c r="HG1048" i="52"/>
  <c r="HK1048" i="52"/>
  <c r="HD1048" i="52"/>
  <c r="HH1048" i="52"/>
  <c r="HY945" i="52"/>
  <c r="GQ945" i="52"/>
  <c r="GR945" i="52"/>
  <c r="GU945" i="52"/>
  <c r="GP945" i="52"/>
  <c r="GT945" i="52"/>
  <c r="GS945" i="52"/>
  <c r="GK185" i="52"/>
  <c r="GL185" i="52"/>
  <c r="GJ185" i="52"/>
  <c r="GN185" i="52"/>
  <c r="GM185" i="52"/>
  <c r="IJ395" i="52"/>
  <c r="HO415" i="52"/>
  <c r="HP415" i="52"/>
  <c r="HQ415" i="52"/>
  <c r="HN415" i="52"/>
  <c r="HM415" i="52"/>
  <c r="GY813" i="52"/>
  <c r="GW813" i="52"/>
  <c r="GX813" i="52"/>
  <c r="HU448" i="52"/>
  <c r="HS448" i="52"/>
  <c r="HT448" i="52"/>
  <c r="HV448" i="52"/>
  <c r="HW448" i="52"/>
  <c r="HH323" i="52"/>
  <c r="HJ323" i="52"/>
  <c r="HB323" i="52"/>
  <c r="HE323" i="52"/>
  <c r="HG323" i="52"/>
  <c r="HC323" i="52"/>
  <c r="HI323" i="52"/>
  <c r="HA323" i="52"/>
  <c r="HF323" i="52"/>
  <c r="HD323" i="52"/>
  <c r="HK323" i="52"/>
  <c r="AC689" i="52"/>
  <c r="HM650" i="52"/>
  <c r="HQ650" i="52"/>
  <c r="HN650" i="52"/>
  <c r="HP650" i="52"/>
  <c r="HO650" i="52"/>
  <c r="HY741" i="52"/>
  <c r="IF741" i="52" s="1"/>
  <c r="GP553" i="52"/>
  <c r="GT553" i="52"/>
  <c r="GQ553" i="52"/>
  <c r="GS553" i="52"/>
  <c r="GU553" i="52"/>
  <c r="GR553" i="52"/>
  <c r="HY553" i="52"/>
  <c r="GX173" i="52"/>
  <c r="GY173" i="52"/>
  <c r="GW173" i="52"/>
  <c r="HQ891" i="52"/>
  <c r="HN891" i="52"/>
  <c r="HO891" i="52"/>
  <c r="HP891" i="52"/>
  <c r="HM891" i="52"/>
  <c r="HP1034" i="52"/>
  <c r="HM1034" i="52"/>
  <c r="HQ1034" i="52"/>
  <c r="HN1034" i="52"/>
  <c r="HO1034" i="52"/>
  <c r="HW748" i="52"/>
  <c r="HS748" i="52"/>
  <c r="HT748" i="52"/>
  <c r="HU748" i="52"/>
  <c r="HV748" i="52"/>
  <c r="GW92" i="52"/>
  <c r="GY92" i="52"/>
  <c r="GX92" i="52"/>
  <c r="HD234" i="52"/>
  <c r="HH234" i="52"/>
  <c r="HB234" i="52"/>
  <c r="HF234" i="52"/>
  <c r="HJ234" i="52"/>
  <c r="HC234" i="52"/>
  <c r="HI234" i="52"/>
  <c r="HG234" i="52"/>
  <c r="HE234" i="52"/>
  <c r="HK234" i="52"/>
  <c r="HA234" i="52"/>
  <c r="IB501" i="52"/>
  <c r="IK501" i="52"/>
  <c r="GK578" i="52"/>
  <c r="GN578" i="52"/>
  <c r="GL578" i="52"/>
  <c r="GM578" i="52"/>
  <c r="GJ578" i="52"/>
  <c r="IK98" i="52"/>
  <c r="IB98" i="52"/>
  <c r="HN494" i="52"/>
  <c r="HO494" i="52"/>
  <c r="HM494" i="52"/>
  <c r="HQ494" i="52"/>
  <c r="HP494" i="52"/>
  <c r="GM967" i="52"/>
  <c r="GJ967" i="52"/>
  <c r="GN967" i="52"/>
  <c r="GK967" i="52"/>
  <c r="GL967" i="52"/>
  <c r="GW1051" i="52"/>
  <c r="GX1051" i="52"/>
  <c r="GY1051" i="52"/>
  <c r="GR722" i="52"/>
  <c r="GP722" i="52"/>
  <c r="GU722" i="52"/>
  <c r="GQ722" i="52"/>
  <c r="GS722" i="52"/>
  <c r="GT722" i="52"/>
  <c r="HM564" i="52"/>
  <c r="HQ564" i="52"/>
  <c r="HP564" i="52"/>
  <c r="HO564" i="52"/>
  <c r="HN564" i="52"/>
  <c r="GM910" i="52"/>
  <c r="GJ910" i="52"/>
  <c r="GN910" i="52"/>
  <c r="GK910" i="52"/>
  <c r="GL910" i="52"/>
  <c r="HY1015" i="52"/>
  <c r="IF1015" i="52" s="1"/>
  <c r="HG804" i="52"/>
  <c r="HJ804" i="52"/>
  <c r="HK804" i="52"/>
  <c r="HI804" i="52"/>
  <c r="HE804" i="52"/>
  <c r="HD804" i="52"/>
  <c r="HH804" i="52"/>
  <c r="HA804" i="52"/>
  <c r="HB804" i="52"/>
  <c r="HC804" i="52"/>
  <c r="HF804" i="52"/>
  <c r="GN1002" i="52"/>
  <c r="GL1002" i="52"/>
  <c r="GM1002" i="52"/>
  <c r="GJ1002" i="52"/>
  <c r="GK1002" i="52"/>
  <c r="HI813" i="52"/>
  <c r="HB813" i="52"/>
  <c r="HC813" i="52"/>
  <c r="HF813" i="52"/>
  <c r="HG813" i="52"/>
  <c r="HJ813" i="52"/>
  <c r="HK813" i="52"/>
  <c r="HA813" i="52"/>
  <c r="HE813" i="52"/>
  <c r="HD813" i="52"/>
  <c r="HH813" i="52"/>
  <c r="FY607" i="52"/>
  <c r="GD607" i="52"/>
  <c r="GA607" i="52"/>
  <c r="GG607" i="52"/>
  <c r="FZ607" i="52"/>
  <c r="GB607" i="52"/>
  <c r="GE607" i="52"/>
  <c r="GC607" i="52"/>
  <c r="GH607" i="52"/>
  <c r="GF607" i="52"/>
  <c r="HZ607" i="52"/>
  <c r="HV820" i="52"/>
  <c r="HW820" i="52"/>
  <c r="HT820" i="52"/>
  <c r="HU820" i="52"/>
  <c r="HS820" i="52"/>
  <c r="HD709" i="52"/>
  <c r="HI709" i="52"/>
  <c r="HB709" i="52"/>
  <c r="HE709" i="52"/>
  <c r="HF709" i="52"/>
  <c r="HA709" i="52"/>
  <c r="HJ709" i="52"/>
  <c r="HG709" i="52"/>
  <c r="HC709" i="52"/>
  <c r="HH709" i="52"/>
  <c r="HK709" i="52"/>
  <c r="GT703" i="52"/>
  <c r="GR703" i="52"/>
  <c r="GQ703" i="52"/>
  <c r="GS703" i="52"/>
  <c r="GU703" i="52"/>
  <c r="HY703" i="52"/>
  <c r="GP703" i="52"/>
  <c r="HM779" i="52"/>
  <c r="HO779" i="52"/>
  <c r="HN779" i="52"/>
  <c r="HP779" i="52"/>
  <c r="HQ779" i="52"/>
  <c r="GD743" i="52"/>
  <c r="GH743" i="52"/>
  <c r="GC743" i="52"/>
  <c r="GA743" i="52"/>
  <c r="FY743" i="52"/>
  <c r="GE743" i="52"/>
  <c r="GB743" i="52"/>
  <c r="FZ743" i="52"/>
  <c r="GG743" i="52"/>
  <c r="GQ484" i="52"/>
  <c r="GU484" i="52"/>
  <c r="GR484" i="52"/>
  <c r="GP484" i="52"/>
  <c r="GT484" i="52"/>
  <c r="GS484" i="52"/>
  <c r="HY484" i="52"/>
  <c r="GX159" i="52"/>
  <c r="GW159" i="52"/>
  <c r="GY159" i="52"/>
  <c r="GR450" i="52"/>
  <c r="GQ450" i="52"/>
  <c r="GS450" i="52"/>
  <c r="GP450" i="52"/>
  <c r="GU450" i="52"/>
  <c r="GT450" i="52"/>
  <c r="HY450" i="52"/>
  <c r="GW702" i="52"/>
  <c r="GX702" i="52"/>
  <c r="GY702" i="52"/>
  <c r="HU447" i="52"/>
  <c r="HS447" i="52"/>
  <c r="HT447" i="52"/>
  <c r="HV447" i="52"/>
  <c r="HW447" i="52"/>
  <c r="FV1025" i="52"/>
  <c r="FU1025" i="52"/>
  <c r="FW1025" i="52" s="1"/>
  <c r="FU577" i="52"/>
  <c r="FW577" i="52" s="1"/>
  <c r="FV577" i="52"/>
  <c r="ET577" i="52"/>
  <c r="GW461" i="52"/>
  <c r="GY461" i="52"/>
  <c r="GX461" i="52"/>
  <c r="GW737" i="52"/>
  <c r="GX737" i="52"/>
  <c r="GY737" i="52"/>
  <c r="GY887" i="52"/>
  <c r="GX887" i="52"/>
  <c r="GW887" i="52"/>
  <c r="GR430" i="52"/>
  <c r="GQ430" i="52"/>
  <c r="GS430" i="52"/>
  <c r="GP430" i="52"/>
  <c r="GU430" i="52"/>
  <c r="GT430" i="52"/>
  <c r="HY430" i="52"/>
  <c r="FU946" i="52"/>
  <c r="FW946" i="52" s="1"/>
  <c r="FV946" i="52"/>
  <c r="ET946" i="52"/>
  <c r="GW432" i="52"/>
  <c r="GX432" i="52"/>
  <c r="GY432" i="52"/>
  <c r="HH762" i="52"/>
  <c r="HK762" i="52"/>
  <c r="HD762" i="52"/>
  <c r="HI762" i="52"/>
  <c r="HB762" i="52"/>
  <c r="HE762" i="52"/>
  <c r="HF762" i="52"/>
  <c r="HA762" i="52"/>
  <c r="HJ762" i="52"/>
  <c r="HG762" i="52"/>
  <c r="HC762" i="52"/>
  <c r="GL495" i="52"/>
  <c r="GM495" i="52"/>
  <c r="GK495" i="52"/>
  <c r="GJ495" i="52"/>
  <c r="GN495" i="52"/>
  <c r="GR709" i="52"/>
  <c r="GP709" i="52"/>
  <c r="GU709" i="52"/>
  <c r="GS709" i="52"/>
  <c r="GQ709" i="52"/>
  <c r="GT709" i="52"/>
  <c r="IB536" i="52"/>
  <c r="IK536" i="52"/>
  <c r="GT170" i="52"/>
  <c r="GQ170" i="52"/>
  <c r="GP170" i="52"/>
  <c r="GU170" i="52"/>
  <c r="GS170" i="52"/>
  <c r="GR170" i="52"/>
  <c r="IL197" i="52"/>
  <c r="FU302" i="52"/>
  <c r="FW302" i="52" s="1"/>
  <c r="FV302" i="52"/>
  <c r="ET302" i="52"/>
  <c r="GW779" i="52"/>
  <c r="GX779" i="52"/>
  <c r="GY779" i="52"/>
  <c r="HA918" i="52"/>
  <c r="HF918" i="52"/>
  <c r="HD918" i="52"/>
  <c r="HK918" i="52"/>
  <c r="HH918" i="52"/>
  <c r="HB918" i="52"/>
  <c r="HC918" i="52"/>
  <c r="HG918" i="52"/>
  <c r="HI918" i="52"/>
  <c r="HE918" i="52"/>
  <c r="HJ918" i="52"/>
  <c r="HV595" i="52"/>
  <c r="HU595" i="52"/>
  <c r="HS595" i="52"/>
  <c r="HW595" i="52"/>
  <c r="HT595" i="52"/>
  <c r="FV871" i="52"/>
  <c r="FU871" i="52"/>
  <c r="FW871" i="52" s="1"/>
  <c r="GC172" i="52"/>
  <c r="GA172" i="52"/>
  <c r="GH172" i="52"/>
  <c r="GE172" i="52"/>
  <c r="FZ172" i="52"/>
  <c r="GB172" i="52"/>
  <c r="GG172" i="52"/>
  <c r="FY172" i="52"/>
  <c r="GD172" i="52"/>
  <c r="FU477" i="52"/>
  <c r="FW477" i="52" s="1"/>
  <c r="FV477" i="52"/>
  <c r="HB809" i="52"/>
  <c r="HF809" i="52"/>
  <c r="HC809" i="52"/>
  <c r="HJ809" i="52"/>
  <c r="HG809" i="52"/>
  <c r="HA809" i="52"/>
  <c r="HK809" i="52"/>
  <c r="HE809" i="52"/>
  <c r="HD809" i="52"/>
  <c r="HH809" i="52"/>
  <c r="HI809" i="52"/>
  <c r="GR824" i="52"/>
  <c r="GQ824" i="52"/>
  <c r="GS824" i="52"/>
  <c r="GU824" i="52"/>
  <c r="GP824" i="52"/>
  <c r="GT824" i="52"/>
  <c r="HY824" i="52"/>
  <c r="HA264" i="52"/>
  <c r="HG264" i="52"/>
  <c r="HD264" i="52"/>
  <c r="HB264" i="52"/>
  <c r="HI264" i="52"/>
  <c r="HF264" i="52"/>
  <c r="HC264" i="52"/>
  <c r="HJ264" i="52"/>
  <c r="HH264" i="52"/>
  <c r="HE264" i="52"/>
  <c r="HK264" i="52"/>
  <c r="GP850" i="52"/>
  <c r="GT850" i="52"/>
  <c r="GQ850" i="52"/>
  <c r="GU850" i="52"/>
  <c r="GS850" i="52"/>
  <c r="GR850" i="52"/>
  <c r="HY850" i="52"/>
  <c r="IF850" i="52" s="1"/>
  <c r="FU511" i="52"/>
  <c r="FW511" i="52" s="1"/>
  <c r="FV511" i="52"/>
  <c r="HP178" i="52"/>
  <c r="HQ178" i="52"/>
  <c r="HM178" i="52"/>
  <c r="HO178" i="52"/>
  <c r="HN178" i="52"/>
  <c r="GW812" i="52"/>
  <c r="GX812" i="52"/>
  <c r="GY812" i="52"/>
  <c r="FV991" i="52"/>
  <c r="FU991" i="52"/>
  <c r="FW991" i="52" s="1"/>
  <c r="GU572" i="52"/>
  <c r="GP572" i="52"/>
  <c r="GT572" i="52"/>
  <c r="GR572" i="52"/>
  <c r="GQ572" i="52"/>
  <c r="GS572" i="52"/>
  <c r="GP336" i="52"/>
  <c r="GT336" i="52"/>
  <c r="GQ336" i="52"/>
  <c r="GR336" i="52"/>
  <c r="GU336" i="52"/>
  <c r="GS336" i="52"/>
  <c r="HT890" i="52"/>
  <c r="HU890" i="52"/>
  <c r="HV890" i="52"/>
  <c r="HS890" i="52"/>
  <c r="HW890" i="52"/>
  <c r="FU442" i="52"/>
  <c r="FW442" i="52" s="1"/>
  <c r="FV442" i="52"/>
  <c r="FU457" i="52"/>
  <c r="FW457" i="52" s="1"/>
  <c r="FV457" i="52"/>
  <c r="ET457" i="52"/>
  <c r="IM974" i="52"/>
  <c r="IL974" i="52"/>
  <c r="HO165" i="52"/>
  <c r="HN165" i="52"/>
  <c r="HP165" i="52"/>
  <c r="HQ165" i="52"/>
  <c r="HM165" i="52"/>
  <c r="GB160" i="52"/>
  <c r="FZ160" i="52"/>
  <c r="FY160" i="52"/>
  <c r="HZ160" i="52"/>
  <c r="GC160" i="52"/>
  <c r="GF160" i="52"/>
  <c r="GG160" i="52"/>
  <c r="GA160" i="52"/>
  <c r="GE160" i="52"/>
  <c r="GD160" i="52"/>
  <c r="GH160" i="52"/>
  <c r="HF189" i="52"/>
  <c r="HD189" i="52"/>
  <c r="HI189" i="52"/>
  <c r="HH189" i="52"/>
  <c r="HC189" i="52"/>
  <c r="HJ189" i="52"/>
  <c r="HG189" i="52"/>
  <c r="HE189" i="52"/>
  <c r="HK189" i="52"/>
  <c r="HB189" i="52"/>
  <c r="HA189" i="52"/>
  <c r="GG721" i="52"/>
  <c r="FZ721" i="52"/>
  <c r="GD721" i="52"/>
  <c r="GA721" i="52"/>
  <c r="GH721" i="52"/>
  <c r="GC721" i="52"/>
  <c r="FY721" i="52"/>
  <c r="GE721" i="52"/>
  <c r="GB721" i="52"/>
  <c r="HV725" i="52"/>
  <c r="HW725" i="52"/>
  <c r="HS725" i="52"/>
  <c r="HT725" i="52"/>
  <c r="HU725" i="52"/>
  <c r="HC1004" i="52"/>
  <c r="HK1004" i="52"/>
  <c r="HA1004" i="52"/>
  <c r="HD1004" i="52"/>
  <c r="HE1004" i="52"/>
  <c r="HH1004" i="52"/>
  <c r="HI1004" i="52"/>
  <c r="HG1004" i="52"/>
  <c r="HB1004" i="52"/>
  <c r="HF1004" i="52"/>
  <c r="HJ1004" i="52"/>
  <c r="IL214" i="52"/>
  <c r="IM214" i="52"/>
  <c r="GK529" i="52"/>
  <c r="GJ529" i="52"/>
  <c r="GM529" i="52"/>
  <c r="GL529" i="52"/>
  <c r="GN529" i="52"/>
  <c r="HP827" i="52"/>
  <c r="HN827" i="52"/>
  <c r="HM827" i="52"/>
  <c r="HQ827" i="52"/>
  <c r="HO827" i="52"/>
  <c r="ET1022" i="52"/>
  <c r="FV1022" i="52"/>
  <c r="FU1022" i="52"/>
  <c r="FW1022" i="52"/>
  <c r="GL513" i="52"/>
  <c r="GM513" i="52"/>
  <c r="GK513" i="52"/>
  <c r="GJ513" i="52"/>
  <c r="GN513" i="52"/>
  <c r="GT525" i="52"/>
  <c r="GS525" i="52"/>
  <c r="HY525" i="52"/>
  <c r="IF525" i="52" s="1"/>
  <c r="GQ525" i="52"/>
  <c r="GU525" i="52"/>
  <c r="GR525" i="52"/>
  <c r="GP525" i="52"/>
  <c r="HN799" i="52"/>
  <c r="HP799" i="52"/>
  <c r="HM799" i="52"/>
  <c r="HQ799" i="52"/>
  <c r="HO799" i="52"/>
  <c r="GQ495" i="52"/>
  <c r="GU495" i="52"/>
  <c r="GR495" i="52"/>
  <c r="GP495" i="52"/>
  <c r="GT495" i="52"/>
  <c r="GS495" i="52"/>
  <c r="HY495" i="52"/>
  <c r="IF495" i="52" s="1"/>
  <c r="GF869" i="52"/>
  <c r="GA869" i="52"/>
  <c r="GE869" i="52"/>
  <c r="GD869" i="52"/>
  <c r="HZ869" i="52"/>
  <c r="GH869" i="52"/>
  <c r="GB869" i="52"/>
  <c r="FZ869" i="52"/>
  <c r="FY869" i="52"/>
  <c r="GC869" i="52"/>
  <c r="GG869" i="52"/>
  <c r="GR425" i="52"/>
  <c r="GQ425" i="52"/>
  <c r="GS425" i="52"/>
  <c r="GP425" i="52"/>
  <c r="GU425" i="52"/>
  <c r="GT425" i="52"/>
  <c r="HY425" i="52"/>
  <c r="IF425" i="52" s="1"/>
  <c r="HI900" i="52"/>
  <c r="HK900" i="52"/>
  <c r="HB900" i="52"/>
  <c r="HF900" i="52"/>
  <c r="HJ900" i="52"/>
  <c r="HD900" i="52"/>
  <c r="HH900" i="52"/>
  <c r="HA900" i="52"/>
  <c r="HC900" i="52"/>
  <c r="HE900" i="52"/>
  <c r="HG900" i="52"/>
  <c r="HP164" i="52"/>
  <c r="HQ164" i="52"/>
  <c r="HM164" i="52"/>
  <c r="HO164" i="52"/>
  <c r="HN164" i="52"/>
  <c r="HM579" i="52"/>
  <c r="HQ579" i="52"/>
  <c r="HO579" i="52"/>
  <c r="HP579" i="52"/>
  <c r="HN579" i="52"/>
  <c r="GG132" i="52"/>
  <c r="GC132" i="52"/>
  <c r="FZ132" i="52"/>
  <c r="GB132" i="52"/>
  <c r="GH132" i="52"/>
  <c r="GA132" i="52"/>
  <c r="HZ132" i="52"/>
  <c r="IF132" i="52" s="1"/>
  <c r="GE132" i="52"/>
  <c r="GF132" i="52"/>
  <c r="GD132" i="52"/>
  <c r="FY132" i="52"/>
  <c r="GK388" i="52"/>
  <c r="GM388" i="52"/>
  <c r="GL388" i="52"/>
  <c r="GJ388" i="52"/>
  <c r="GN388" i="52"/>
  <c r="GN167" i="52"/>
  <c r="GL167" i="52"/>
  <c r="GM167" i="52"/>
  <c r="GK167" i="52"/>
  <c r="GJ167" i="52"/>
  <c r="HF1010" i="52"/>
  <c r="HJ1010" i="52"/>
  <c r="HC1010" i="52"/>
  <c r="HK1010" i="52"/>
  <c r="HA1010" i="52"/>
  <c r="HD1010" i="52"/>
  <c r="HE1010" i="52"/>
  <c r="HH1010" i="52"/>
  <c r="HI1010" i="52"/>
  <c r="HG1010" i="52"/>
  <c r="HB1010" i="52"/>
  <c r="GB474" i="52"/>
  <c r="GE474" i="52"/>
  <c r="FY474" i="52"/>
  <c r="GA474" i="52"/>
  <c r="GC474" i="52"/>
  <c r="HZ474" i="52"/>
  <c r="GG474" i="52"/>
  <c r="GF474" i="52"/>
  <c r="FZ474" i="52"/>
  <c r="GD474" i="52"/>
  <c r="GH474" i="52"/>
  <c r="HU403" i="52"/>
  <c r="HT403" i="52"/>
  <c r="HW403" i="52"/>
  <c r="HV403" i="52"/>
  <c r="HS403" i="52"/>
  <c r="ET309" i="52"/>
  <c r="ET900" i="52"/>
  <c r="HK870" i="52"/>
  <c r="HD870" i="52"/>
  <c r="HF870" i="52"/>
  <c r="HH870" i="52"/>
  <c r="HJ870" i="52"/>
  <c r="HA870" i="52"/>
  <c r="HB870" i="52"/>
  <c r="HE870" i="52"/>
  <c r="HI870" i="52"/>
  <c r="HC870" i="52"/>
  <c r="HG870" i="52"/>
  <c r="GP417" i="52"/>
  <c r="GU417" i="52"/>
  <c r="GT417" i="52"/>
  <c r="GR417" i="52"/>
  <c r="GQ417" i="52"/>
  <c r="GS417" i="52"/>
  <c r="HY417" i="52"/>
  <c r="HB484" i="52"/>
  <c r="HF484" i="52"/>
  <c r="HJ484" i="52"/>
  <c r="HD484" i="52"/>
  <c r="HH484" i="52"/>
  <c r="HA484" i="52"/>
  <c r="HC484" i="52"/>
  <c r="HE484" i="52"/>
  <c r="HK484" i="52"/>
  <c r="HI484" i="52"/>
  <c r="HG484" i="52"/>
  <c r="HT274" i="52"/>
  <c r="HW274" i="52"/>
  <c r="HS274" i="52"/>
  <c r="HV274" i="52"/>
  <c r="HU274" i="52"/>
  <c r="IF272" i="52"/>
  <c r="HN481" i="52"/>
  <c r="HO481" i="52"/>
  <c r="HM481" i="52"/>
  <c r="HQ481" i="52"/>
  <c r="HP481" i="52"/>
  <c r="HJ238" i="52"/>
  <c r="HC238" i="52"/>
  <c r="HI238" i="52"/>
  <c r="HG238" i="52"/>
  <c r="HE238" i="52"/>
  <c r="HK238" i="52"/>
  <c r="HA238" i="52"/>
  <c r="HD238" i="52"/>
  <c r="HH238" i="52"/>
  <c r="HB238" i="52"/>
  <c r="HF238" i="52"/>
  <c r="GW273" i="52"/>
  <c r="GY273" i="52"/>
  <c r="GX273" i="52"/>
  <c r="HB69" i="52"/>
  <c r="HF69" i="52"/>
  <c r="HJ69" i="52"/>
  <c r="HD69" i="52"/>
  <c r="HH69" i="52"/>
  <c r="HA69" i="52"/>
  <c r="HG69" i="52"/>
  <c r="HE69" i="52"/>
  <c r="HK69" i="52"/>
  <c r="HI69" i="52"/>
  <c r="HC69" i="52"/>
  <c r="HN957" i="52"/>
  <c r="HM957" i="52"/>
  <c r="HQ957" i="52"/>
  <c r="HP957" i="52"/>
  <c r="HO957" i="52"/>
  <c r="GY343" i="52"/>
  <c r="GW343" i="52"/>
  <c r="GX343" i="52"/>
  <c r="IB213" i="52"/>
  <c r="IK213" i="52"/>
  <c r="FV785" i="52"/>
  <c r="FU785" i="52"/>
  <c r="FW785" i="52" s="1"/>
  <c r="ET785" i="52"/>
  <c r="HJ166" i="52"/>
  <c r="HA166" i="52"/>
  <c r="HF166" i="52"/>
  <c r="HD166" i="52"/>
  <c r="HC166" i="52"/>
  <c r="HI166" i="52"/>
  <c r="HG166" i="52"/>
  <c r="HH166" i="52"/>
  <c r="HK166" i="52"/>
  <c r="HB166" i="52"/>
  <c r="HE166" i="52"/>
  <c r="HQ371" i="52"/>
  <c r="HO371" i="52"/>
  <c r="HN371" i="52"/>
  <c r="HP371" i="52"/>
  <c r="HM371" i="52"/>
  <c r="HT716" i="52"/>
  <c r="HU716" i="52"/>
  <c r="HV716" i="52"/>
  <c r="HW716" i="52"/>
  <c r="HS716" i="52"/>
  <c r="GW332" i="52"/>
  <c r="GX332" i="52"/>
  <c r="GY332" i="52"/>
  <c r="HQ261" i="52"/>
  <c r="HN261" i="52"/>
  <c r="HP261" i="52"/>
  <c r="HO261" i="52"/>
  <c r="HM261" i="52"/>
  <c r="GQ193" i="52"/>
  <c r="GU193" i="52"/>
  <c r="GS193" i="52"/>
  <c r="GT193" i="52"/>
  <c r="GP193" i="52"/>
  <c r="GR193" i="52"/>
  <c r="HY193" i="52"/>
  <c r="GA985" i="52"/>
  <c r="FY985" i="52"/>
  <c r="GE985" i="52"/>
  <c r="GC985" i="52"/>
  <c r="GG985" i="52"/>
  <c r="FZ985" i="52"/>
  <c r="GD985" i="52"/>
  <c r="GH985" i="52"/>
  <c r="GB985" i="52"/>
  <c r="GP907" i="52"/>
  <c r="GT907" i="52"/>
  <c r="GQ907" i="52"/>
  <c r="GU907" i="52"/>
  <c r="GR907" i="52"/>
  <c r="GS907" i="52"/>
  <c r="HY907" i="52"/>
  <c r="GK769" i="52"/>
  <c r="GN769" i="52"/>
  <c r="GM769" i="52"/>
  <c r="GJ769" i="52"/>
  <c r="GL769" i="52"/>
  <c r="HN169" i="52"/>
  <c r="HP169" i="52"/>
  <c r="HQ169" i="52"/>
  <c r="HM169" i="52"/>
  <c r="HO169" i="52"/>
  <c r="GE312" i="52"/>
  <c r="FY312" i="52"/>
  <c r="GA312" i="52"/>
  <c r="GC312" i="52"/>
  <c r="GF312" i="52"/>
  <c r="GG312" i="52"/>
  <c r="HZ312" i="52"/>
  <c r="FZ312" i="52"/>
  <c r="GD312" i="52"/>
  <c r="GH312" i="52"/>
  <c r="GB312" i="52"/>
  <c r="FV791" i="52"/>
  <c r="FU791" i="52"/>
  <c r="FW791" i="52" s="1"/>
  <c r="ET791" i="52"/>
  <c r="GY91" i="52"/>
  <c r="GX91" i="52"/>
  <c r="GW91" i="52"/>
  <c r="GR739" i="52"/>
  <c r="GP739" i="52"/>
  <c r="GU739" i="52"/>
  <c r="GQ739" i="52"/>
  <c r="GT739" i="52"/>
  <c r="GS739" i="52"/>
  <c r="HM339" i="52"/>
  <c r="HQ339" i="52"/>
  <c r="HN339" i="52"/>
  <c r="HO339" i="52"/>
  <c r="HP339" i="52"/>
  <c r="HN88" i="52"/>
  <c r="HM88" i="52"/>
  <c r="HO88" i="52"/>
  <c r="HQ88" i="52"/>
  <c r="HP88" i="52"/>
  <c r="GW893" i="52"/>
  <c r="GX893" i="52"/>
  <c r="GY893" i="52"/>
  <c r="EO60" i="52"/>
  <c r="EN60" i="52"/>
  <c r="HF315" i="52"/>
  <c r="HJ315" i="52"/>
  <c r="HD315" i="52"/>
  <c r="HH315" i="52"/>
  <c r="HA315" i="52"/>
  <c r="HG315" i="52"/>
  <c r="HE315" i="52"/>
  <c r="HK315" i="52"/>
  <c r="HI315" i="52"/>
  <c r="HC315" i="52"/>
  <c r="HB315" i="52"/>
  <c r="HV750" i="52"/>
  <c r="HW750" i="52"/>
  <c r="HS750" i="52"/>
  <c r="HT750" i="52"/>
  <c r="HU750" i="52"/>
  <c r="GD518" i="52"/>
  <c r="GH518" i="52"/>
  <c r="GB518" i="52"/>
  <c r="GE518" i="52"/>
  <c r="FY518" i="52"/>
  <c r="GA518" i="52"/>
  <c r="GC518" i="52"/>
  <c r="GG518" i="52"/>
  <c r="FZ518" i="52"/>
  <c r="GE427" i="52"/>
  <c r="GA427" i="52"/>
  <c r="GC427" i="52"/>
  <c r="GG427" i="52"/>
  <c r="FZ427" i="52"/>
  <c r="GB427" i="52"/>
  <c r="GD427" i="52"/>
  <c r="GH427" i="52"/>
  <c r="FY427" i="52"/>
  <c r="FU739" i="52"/>
  <c r="FW739" i="52" s="1"/>
  <c r="FV739" i="52"/>
  <c r="IK135" i="52"/>
  <c r="GK631" i="52"/>
  <c r="GN631" i="52"/>
  <c r="GJ631" i="52"/>
  <c r="GM631" i="52"/>
  <c r="GL631" i="52"/>
  <c r="GY1001" i="52"/>
  <c r="GX1001" i="52"/>
  <c r="GW1001" i="52"/>
  <c r="GM718" i="52"/>
  <c r="GJ718" i="52"/>
  <c r="GL718" i="52"/>
  <c r="GK718" i="52"/>
  <c r="GN718" i="52"/>
  <c r="FU480" i="52"/>
  <c r="FW480" i="52" s="1"/>
  <c r="ET480" i="52"/>
  <c r="FV480" i="52"/>
  <c r="GK883" i="52"/>
  <c r="GJ883" i="52"/>
  <c r="GN883" i="52"/>
  <c r="GL883" i="52"/>
  <c r="GM883" i="52"/>
  <c r="HZ66" i="52"/>
  <c r="GF66" i="52"/>
  <c r="GH66" i="52"/>
  <c r="GB66" i="52"/>
  <c r="GA66" i="52"/>
  <c r="FY66" i="52"/>
  <c r="GE66" i="52"/>
  <c r="GC66" i="52"/>
  <c r="GG66" i="52"/>
  <c r="FZ66" i="52"/>
  <c r="GD66" i="52"/>
  <c r="GH892" i="52"/>
  <c r="GA892" i="52"/>
  <c r="GE892" i="52"/>
  <c r="FY892" i="52"/>
  <c r="GB892" i="52"/>
  <c r="GC892" i="52"/>
  <c r="GG892" i="52"/>
  <c r="FZ892" i="52"/>
  <c r="GD892" i="52"/>
  <c r="GU176" i="52"/>
  <c r="GP176" i="52"/>
  <c r="GS176" i="52"/>
  <c r="GR176" i="52"/>
  <c r="GT176" i="52"/>
  <c r="GQ176" i="52"/>
  <c r="GR448" i="52"/>
  <c r="GQ448" i="52"/>
  <c r="GS448" i="52"/>
  <c r="GP448" i="52"/>
  <c r="GU448" i="52"/>
  <c r="GT448" i="52"/>
  <c r="HG406" i="52"/>
  <c r="HE406" i="52"/>
  <c r="HK406" i="52"/>
  <c r="HD406" i="52"/>
  <c r="HB406" i="52"/>
  <c r="HF406" i="52"/>
  <c r="HJ406" i="52"/>
  <c r="HH406" i="52"/>
  <c r="HA406" i="52"/>
  <c r="HC406" i="52"/>
  <c r="HI406" i="52"/>
  <c r="GT454" i="52"/>
  <c r="GS454" i="52"/>
  <c r="HY454" i="52"/>
  <c r="GQ454" i="52"/>
  <c r="GU454" i="52"/>
  <c r="GR454" i="52"/>
  <c r="GP454" i="52"/>
  <c r="HZ773" i="52"/>
  <c r="IF773" i="52" s="1"/>
  <c r="HA837" i="52"/>
  <c r="HB837" i="52"/>
  <c r="HC837" i="52"/>
  <c r="HF837" i="52"/>
  <c r="HG837" i="52"/>
  <c r="HJ837" i="52"/>
  <c r="HK837" i="52"/>
  <c r="HE837" i="52"/>
  <c r="HI837" i="52"/>
  <c r="HD837" i="52"/>
  <c r="HH837" i="52"/>
  <c r="HE668" i="52"/>
  <c r="HJ668" i="52"/>
  <c r="HB668" i="52"/>
  <c r="HG668" i="52"/>
  <c r="HD668" i="52"/>
  <c r="HF668" i="52"/>
  <c r="HH668" i="52"/>
  <c r="HA668" i="52"/>
  <c r="HC668" i="52"/>
  <c r="HK668" i="52"/>
  <c r="HI668" i="52"/>
  <c r="FV409" i="52"/>
  <c r="FU409" i="52"/>
  <c r="GM340" i="52"/>
  <c r="GK340" i="52"/>
  <c r="GJ340" i="52"/>
  <c r="GL340" i="52"/>
  <c r="GN340" i="52"/>
  <c r="GC840" i="52"/>
  <c r="GG840" i="52"/>
  <c r="FY840" i="52"/>
  <c r="GA840" i="52"/>
  <c r="GB840" i="52"/>
  <c r="GE840" i="52"/>
  <c r="FZ840" i="52"/>
  <c r="GD840" i="52"/>
  <c r="GH840" i="52"/>
  <c r="GF840" i="52"/>
  <c r="HZ840" i="52"/>
  <c r="HQ1023" i="52"/>
  <c r="HN1023" i="52"/>
  <c r="HO1023" i="52"/>
  <c r="HP1023" i="52"/>
  <c r="HM1023" i="52"/>
  <c r="HP233" i="52"/>
  <c r="HM233" i="52"/>
  <c r="HQ233" i="52"/>
  <c r="HO233" i="52"/>
  <c r="HN233" i="52"/>
  <c r="GX363" i="52"/>
  <c r="GY363" i="52"/>
  <c r="GW363" i="52"/>
  <c r="GR177" i="52"/>
  <c r="GT177" i="52"/>
  <c r="GQ177" i="52"/>
  <c r="GU177" i="52"/>
  <c r="GP177" i="52"/>
  <c r="GS177" i="52"/>
  <c r="GU237" i="52"/>
  <c r="GS237" i="52"/>
  <c r="GP237" i="52"/>
  <c r="GT237" i="52"/>
  <c r="GR237" i="52"/>
  <c r="GQ237" i="52"/>
  <c r="HY237" i="52"/>
  <c r="IF237" i="52" s="1"/>
  <c r="GF483" i="52"/>
  <c r="FV328" i="52"/>
  <c r="FU328" i="52"/>
  <c r="FW328" i="52" s="1"/>
  <c r="GJ404" i="52"/>
  <c r="GN404" i="52"/>
  <c r="GM404" i="52"/>
  <c r="GK404" i="52"/>
  <c r="GL404" i="52"/>
  <c r="HD752" i="52"/>
  <c r="HI752" i="52"/>
  <c r="HE752" i="52"/>
  <c r="HB752" i="52"/>
  <c r="HA752" i="52"/>
  <c r="HF752" i="52"/>
  <c r="HG752" i="52"/>
  <c r="HJ752" i="52"/>
  <c r="HK752" i="52"/>
  <c r="HC752" i="52"/>
  <c r="HH752" i="52"/>
  <c r="HU391" i="52"/>
  <c r="HV391" i="52"/>
  <c r="HT391" i="52"/>
  <c r="HS391" i="52"/>
  <c r="HW391" i="52"/>
  <c r="FU741" i="52"/>
  <c r="FW741" i="52" s="1"/>
  <c r="FV741" i="52"/>
  <c r="GC767" i="52"/>
  <c r="FY767" i="52"/>
  <c r="GE767" i="52"/>
  <c r="GB767" i="52"/>
  <c r="GG767" i="52"/>
  <c r="FZ767" i="52"/>
  <c r="GA767" i="52"/>
  <c r="GD767" i="52"/>
  <c r="HZ767" i="52"/>
  <c r="GH767" i="52"/>
  <c r="GF767" i="52"/>
  <c r="FV686" i="52"/>
  <c r="ET686" i="52"/>
  <c r="FU686" i="52"/>
  <c r="FW686" i="52" s="1"/>
  <c r="GS770" i="52"/>
  <c r="GR770" i="52"/>
  <c r="GP770" i="52"/>
  <c r="GU770" i="52"/>
  <c r="GQ770" i="52"/>
  <c r="GT770" i="52"/>
  <c r="GJ239" i="52"/>
  <c r="GN239" i="52"/>
  <c r="GK239" i="52"/>
  <c r="GM239" i="52"/>
  <c r="GL239" i="52"/>
  <c r="HF489" i="52"/>
  <c r="HJ489" i="52"/>
  <c r="HD489" i="52"/>
  <c r="HH489" i="52"/>
  <c r="HA489" i="52"/>
  <c r="HK489" i="52"/>
  <c r="HE489" i="52"/>
  <c r="HC489" i="52"/>
  <c r="HI489" i="52"/>
  <c r="HG489" i="52"/>
  <c r="HB489" i="52"/>
  <c r="HQ107" i="52"/>
  <c r="HM107" i="52"/>
  <c r="HO107" i="52"/>
  <c r="HN107" i="52"/>
  <c r="HP107" i="52"/>
  <c r="GS618" i="52"/>
  <c r="GU618" i="52"/>
  <c r="GR618" i="52"/>
  <c r="GQ618" i="52"/>
  <c r="HY618" i="52"/>
  <c r="GP618" i="52"/>
  <c r="GT618" i="52"/>
  <c r="GN357" i="52"/>
  <c r="GK357" i="52"/>
  <c r="GM357" i="52"/>
  <c r="GL357" i="52"/>
  <c r="GJ357" i="52"/>
  <c r="GU860" i="52"/>
  <c r="GP860" i="52"/>
  <c r="GT860" i="52"/>
  <c r="GR860" i="52"/>
  <c r="GS860" i="52"/>
  <c r="HY860" i="52"/>
  <c r="GQ860" i="52"/>
  <c r="GY674" i="52"/>
  <c r="GX674" i="52"/>
  <c r="GW674" i="52"/>
  <c r="HU983" i="52"/>
  <c r="HS983" i="52"/>
  <c r="HW983" i="52"/>
  <c r="HT983" i="52"/>
  <c r="HV983" i="52"/>
  <c r="GM715" i="52"/>
  <c r="GJ715" i="52"/>
  <c r="GK715" i="52"/>
  <c r="GL715" i="52"/>
  <c r="GN715" i="52"/>
  <c r="HW626" i="52"/>
  <c r="HU626" i="52"/>
  <c r="HV626" i="52"/>
  <c r="HS626" i="52"/>
  <c r="HT626" i="52"/>
  <c r="HN961" i="52"/>
  <c r="HM961" i="52"/>
  <c r="HQ961" i="52"/>
  <c r="HP961" i="52"/>
  <c r="HO961" i="52"/>
  <c r="GY344" i="52"/>
  <c r="GW344" i="52"/>
  <c r="GX344" i="52"/>
  <c r="HM363" i="52"/>
  <c r="HQ363" i="52"/>
  <c r="HO363" i="52"/>
  <c r="HN363" i="52"/>
  <c r="HP363" i="52"/>
  <c r="FU1036" i="52"/>
  <c r="FW1036" i="52" s="1"/>
  <c r="FV1036" i="52"/>
  <c r="HP366" i="52"/>
  <c r="HM366" i="52"/>
  <c r="HQ366" i="52"/>
  <c r="HO366" i="52"/>
  <c r="HN366" i="52"/>
  <c r="GP80" i="52"/>
  <c r="GT80" i="52"/>
  <c r="GS80" i="52"/>
  <c r="GU80" i="52"/>
  <c r="GR80" i="52"/>
  <c r="GQ80" i="52"/>
  <c r="HY80" i="52"/>
  <c r="IF80" i="52" s="1"/>
  <c r="HV861" i="52"/>
  <c r="HU861" i="52"/>
  <c r="HT861" i="52"/>
  <c r="HS861" i="52"/>
  <c r="HW861" i="52"/>
  <c r="FU884" i="52"/>
  <c r="FW884" i="52" s="1"/>
  <c r="ET884" i="52"/>
  <c r="FV884" i="52"/>
  <c r="FU229" i="52"/>
  <c r="FW229" i="52" s="1"/>
  <c r="FV229" i="52"/>
  <c r="ET229" i="52"/>
  <c r="HB133" i="52"/>
  <c r="HD133" i="52"/>
  <c r="HJ133" i="52"/>
  <c r="HH133" i="52"/>
  <c r="HF133" i="52"/>
  <c r="HC133" i="52"/>
  <c r="HE133" i="52"/>
  <c r="HG133" i="52"/>
  <c r="HK133" i="52"/>
  <c r="HA133" i="52"/>
  <c r="HI133" i="52"/>
  <c r="GG93" i="52"/>
  <c r="GD93" i="52"/>
  <c r="FZ93" i="52"/>
  <c r="GE93" i="52"/>
  <c r="GB93" i="52"/>
  <c r="GH93" i="52"/>
  <c r="FY93" i="52"/>
  <c r="GA93" i="52"/>
  <c r="GC93" i="52"/>
  <c r="HN907" i="52"/>
  <c r="HO907" i="52"/>
  <c r="HP907" i="52"/>
  <c r="HM907" i="52"/>
  <c r="HQ907" i="52"/>
  <c r="GQ1004" i="52"/>
  <c r="GU1004" i="52"/>
  <c r="GR1004" i="52"/>
  <c r="GS1004" i="52"/>
  <c r="GT1004" i="52"/>
  <c r="GP1004" i="52"/>
  <c r="HW293" i="52"/>
  <c r="HS293" i="52"/>
  <c r="HV293" i="52"/>
  <c r="HU293" i="52"/>
  <c r="HT293" i="52"/>
  <c r="GW973" i="52"/>
  <c r="GX973" i="52"/>
  <c r="GY973" i="52"/>
  <c r="GJ543" i="52"/>
  <c r="GL543" i="52"/>
  <c r="GN543" i="52"/>
  <c r="GK543" i="52"/>
  <c r="GM543" i="52"/>
  <c r="GB393" i="52"/>
  <c r="HZ393" i="52"/>
  <c r="IF393" i="52" s="1"/>
  <c r="FZ393" i="52"/>
  <c r="GD393" i="52"/>
  <c r="GH393" i="52"/>
  <c r="GC393" i="52"/>
  <c r="GG393" i="52"/>
  <c r="IJ393" i="52" s="1"/>
  <c r="GA393" i="52"/>
  <c r="FY393" i="52"/>
  <c r="GE393" i="52"/>
  <c r="GF393" i="52"/>
  <c r="ET618" i="52"/>
  <c r="FU618" i="52"/>
  <c r="FW618" i="52" s="1"/>
  <c r="FV618" i="52"/>
  <c r="GY530" i="52"/>
  <c r="GX530" i="52"/>
  <c r="GW530" i="52"/>
  <c r="IB507" i="52"/>
  <c r="IK507" i="52"/>
  <c r="HV586" i="52"/>
  <c r="HT586" i="52"/>
  <c r="HS586" i="52"/>
  <c r="HU586" i="52"/>
  <c r="HW586" i="52"/>
  <c r="HN77" i="52"/>
  <c r="HO77" i="52"/>
  <c r="HP77" i="52"/>
  <c r="HM77" i="52"/>
  <c r="HQ77" i="52"/>
  <c r="HV935" i="52"/>
  <c r="HS935" i="52"/>
  <c r="HW935" i="52"/>
  <c r="HT935" i="52"/>
  <c r="HU935" i="52"/>
  <c r="GT460" i="52"/>
  <c r="GS460" i="52"/>
  <c r="GQ460" i="52"/>
  <c r="GU460" i="52"/>
  <c r="GR460" i="52"/>
  <c r="GP460" i="52"/>
  <c r="HJ94" i="52"/>
  <c r="HF94" i="52"/>
  <c r="HK94" i="52"/>
  <c r="HC94" i="52"/>
  <c r="HA94" i="52"/>
  <c r="HH94" i="52"/>
  <c r="HE94" i="52"/>
  <c r="HG94" i="52"/>
  <c r="HI94" i="52"/>
  <c r="HB94" i="52"/>
  <c r="HD94" i="52"/>
  <c r="GH417" i="52"/>
  <c r="FY417" i="52"/>
  <c r="GE417" i="52"/>
  <c r="GA417" i="52"/>
  <c r="GC417" i="52"/>
  <c r="GB417" i="52"/>
  <c r="FZ417" i="52"/>
  <c r="GG417" i="52"/>
  <c r="GD417" i="52"/>
  <c r="HZ417" i="52"/>
  <c r="GF417" i="52"/>
  <c r="GH1008" i="52"/>
  <c r="GA1008" i="52"/>
  <c r="FY1008" i="52"/>
  <c r="GB1008" i="52"/>
  <c r="GC1008" i="52"/>
  <c r="GE1008" i="52"/>
  <c r="GG1008" i="52"/>
  <c r="FZ1008" i="52"/>
  <c r="GD1008" i="52"/>
  <c r="IF221" i="52"/>
  <c r="IM599" i="52"/>
  <c r="IL599" i="52"/>
  <c r="HO300" i="52"/>
  <c r="HQ300" i="52"/>
  <c r="HM300" i="52"/>
  <c r="HP300" i="52"/>
  <c r="HN300" i="52"/>
  <c r="ET186" i="52"/>
  <c r="HS467" i="52"/>
  <c r="HW467" i="52"/>
  <c r="HT467" i="52"/>
  <c r="HV467" i="52"/>
  <c r="HU467" i="52"/>
  <c r="GL90" i="52"/>
  <c r="GK90" i="52"/>
  <c r="GM90" i="52"/>
  <c r="GJ90" i="52"/>
  <c r="GN90" i="52"/>
  <c r="GM776" i="52"/>
  <c r="GJ776" i="52"/>
  <c r="GL776" i="52"/>
  <c r="GK776" i="52"/>
  <c r="GN776" i="52"/>
  <c r="GJ828" i="52"/>
  <c r="GN828" i="52"/>
  <c r="GK828" i="52"/>
  <c r="GL828" i="52"/>
  <c r="GM828" i="52"/>
  <c r="HV938" i="52"/>
  <c r="HU938" i="52"/>
  <c r="HS938" i="52"/>
  <c r="HT938" i="52"/>
  <c r="HW938" i="52"/>
  <c r="HV704" i="52"/>
  <c r="HT704" i="52"/>
  <c r="HS704" i="52"/>
  <c r="HU704" i="52"/>
  <c r="HW704" i="52"/>
  <c r="HN687" i="52"/>
  <c r="HM687" i="52"/>
  <c r="HQ687" i="52"/>
  <c r="HO687" i="52"/>
  <c r="HP687" i="52"/>
  <c r="HG705" i="52"/>
  <c r="HA705" i="52"/>
  <c r="HI705" i="52"/>
  <c r="HD705" i="52"/>
  <c r="HE705" i="52"/>
  <c r="HH705" i="52"/>
  <c r="HC705" i="52"/>
  <c r="HB705" i="52"/>
  <c r="HK705" i="52"/>
  <c r="HF705" i="52"/>
  <c r="HJ705" i="52"/>
  <c r="GG373" i="52"/>
  <c r="GA373" i="52"/>
  <c r="FY373" i="52"/>
  <c r="GE373" i="52"/>
  <c r="GB373" i="52"/>
  <c r="FZ373" i="52"/>
  <c r="GD373" i="52"/>
  <c r="GH373" i="52"/>
  <c r="GC373" i="52"/>
  <c r="HZ373" i="52"/>
  <c r="GF373" i="52"/>
  <c r="GP77" i="52"/>
  <c r="GT77" i="52"/>
  <c r="GU77" i="52"/>
  <c r="GQ77" i="52"/>
  <c r="GS77" i="52"/>
  <c r="GR77" i="52"/>
  <c r="HY77" i="52"/>
  <c r="FU909" i="52"/>
  <c r="FW909" i="52" s="1"/>
  <c r="FV909" i="52"/>
  <c r="ET909" i="52"/>
  <c r="GN177" i="52"/>
  <c r="GL177" i="52"/>
  <c r="GM177" i="52"/>
  <c r="GK177" i="52"/>
  <c r="GJ177" i="52"/>
  <c r="IM211" i="52"/>
  <c r="IL211" i="52"/>
  <c r="GT1048" i="52"/>
  <c r="GQ1048" i="52"/>
  <c r="GU1048" i="52"/>
  <c r="GR1048" i="52"/>
  <c r="GS1048" i="52"/>
  <c r="GP1048" i="52"/>
  <c r="FZ753" i="52"/>
  <c r="GG753" i="52"/>
  <c r="GD753" i="52"/>
  <c r="HZ753" i="52"/>
  <c r="GH753" i="52"/>
  <c r="GF753" i="52"/>
  <c r="GC753" i="52"/>
  <c r="GA753" i="52"/>
  <c r="FY753" i="52"/>
  <c r="GE753" i="52"/>
  <c r="GB753" i="52"/>
  <c r="HZ1036" i="52"/>
  <c r="HS863" i="52"/>
  <c r="HW863" i="52"/>
  <c r="HV863" i="52"/>
  <c r="HU863" i="52"/>
  <c r="HT863" i="52"/>
  <c r="HY733" i="52"/>
  <c r="IF733" i="52" s="1"/>
  <c r="GM241" i="52"/>
  <c r="GL241" i="52"/>
  <c r="GJ241" i="52"/>
  <c r="GN241" i="52"/>
  <c r="GK241" i="52"/>
  <c r="HI719" i="52"/>
  <c r="HB719" i="52"/>
  <c r="HA719" i="52"/>
  <c r="HF719" i="52"/>
  <c r="HG719" i="52"/>
  <c r="HJ719" i="52"/>
  <c r="HE719" i="52"/>
  <c r="HC719" i="52"/>
  <c r="HH719" i="52"/>
  <c r="HK719" i="52"/>
  <c r="HD719" i="52"/>
  <c r="HS334" i="52"/>
  <c r="HT334" i="52"/>
  <c r="HW334" i="52"/>
  <c r="HU334" i="52"/>
  <c r="HV334" i="52"/>
  <c r="GA297" i="52"/>
  <c r="GB297" i="52"/>
  <c r="GG297" i="52"/>
  <c r="FY297" i="52"/>
  <c r="GE297" i="52"/>
  <c r="FZ297" i="52"/>
  <c r="GC297" i="52"/>
  <c r="GD297" i="52"/>
  <c r="GF297" i="52"/>
  <c r="GH297" i="52"/>
  <c r="HZ297" i="52"/>
  <c r="HM954" i="52"/>
  <c r="HQ954" i="52"/>
  <c r="HP954" i="52"/>
  <c r="HN954" i="52"/>
  <c r="HO954" i="52"/>
  <c r="GF183" i="52"/>
  <c r="FU491" i="52"/>
  <c r="FV491" i="52"/>
  <c r="GM908" i="52"/>
  <c r="GJ908" i="52"/>
  <c r="GN908" i="52"/>
  <c r="GK908" i="52"/>
  <c r="GL908" i="52"/>
  <c r="GY636" i="52"/>
  <c r="GW636" i="52"/>
  <c r="GX636" i="52"/>
  <c r="GA487" i="52"/>
  <c r="FY487" i="52"/>
  <c r="GE487" i="52"/>
  <c r="GC487" i="52"/>
  <c r="GG487" i="52"/>
  <c r="FZ487" i="52"/>
  <c r="GD487" i="52"/>
  <c r="GH487" i="52"/>
  <c r="GB487" i="52"/>
  <c r="HC963" i="52"/>
  <c r="HG963" i="52"/>
  <c r="HK963" i="52"/>
  <c r="HD963" i="52"/>
  <c r="HE963" i="52"/>
  <c r="HB963" i="52"/>
  <c r="HA963" i="52"/>
  <c r="HF963" i="52"/>
  <c r="HI963" i="52"/>
  <c r="HJ963" i="52"/>
  <c r="HH963" i="52"/>
  <c r="HO768" i="52"/>
  <c r="HN768" i="52"/>
  <c r="HP768" i="52"/>
  <c r="HM768" i="52"/>
  <c r="HQ768" i="52"/>
  <c r="GE601" i="52"/>
  <c r="FZ601" i="52"/>
  <c r="GH601" i="52"/>
  <c r="GD601" i="52"/>
  <c r="GB601" i="52"/>
  <c r="GC601" i="52"/>
  <c r="GA601" i="52"/>
  <c r="GG601" i="52"/>
  <c r="FY601" i="52"/>
  <c r="HZ601" i="52"/>
  <c r="IF601" i="52" s="1"/>
  <c r="GF601" i="52"/>
  <c r="GX889" i="52"/>
  <c r="GW889" i="52"/>
  <c r="GY889" i="52"/>
  <c r="GW780" i="52"/>
  <c r="GX780" i="52"/>
  <c r="GY780" i="52"/>
  <c r="HN469" i="52"/>
  <c r="HO469" i="52"/>
  <c r="HM469" i="52"/>
  <c r="HQ469" i="52"/>
  <c r="HP469" i="52"/>
  <c r="FV818" i="52"/>
  <c r="FU818" i="52"/>
  <c r="FW818" i="52" s="1"/>
  <c r="ET818" i="52"/>
  <c r="GQ511" i="52"/>
  <c r="GU511" i="52"/>
  <c r="GR511" i="52"/>
  <c r="GP511" i="52"/>
  <c r="GT511" i="52"/>
  <c r="GS511" i="52"/>
  <c r="GX821" i="52"/>
  <c r="GY821" i="52"/>
  <c r="GW821" i="52"/>
  <c r="FV915" i="52"/>
  <c r="FU915" i="52"/>
  <c r="ET915" i="52"/>
  <c r="HJ1001" i="52"/>
  <c r="HC1001" i="52"/>
  <c r="HK1001" i="52"/>
  <c r="HA1001" i="52"/>
  <c r="HD1001" i="52"/>
  <c r="HE1001" i="52"/>
  <c r="HH1001" i="52"/>
  <c r="HI1001" i="52"/>
  <c r="HG1001" i="52"/>
  <c r="HB1001" i="52"/>
  <c r="HF1001" i="52"/>
  <c r="IB1043" i="52"/>
  <c r="IK1043" i="52"/>
  <c r="HS981" i="52"/>
  <c r="HW981" i="52"/>
  <c r="HT981" i="52"/>
  <c r="HV981" i="52"/>
  <c r="HU981" i="52"/>
  <c r="HV953" i="52"/>
  <c r="HU953" i="52"/>
  <c r="HS953" i="52"/>
  <c r="HW953" i="52"/>
  <c r="HT953" i="52"/>
  <c r="GN387" i="52"/>
  <c r="GK387" i="52"/>
  <c r="GM387" i="52"/>
  <c r="GL387" i="52"/>
  <c r="GJ387" i="52"/>
  <c r="HW409" i="52"/>
  <c r="HU409" i="52"/>
  <c r="HT409" i="52"/>
  <c r="HS409" i="52"/>
  <c r="HV409" i="52"/>
  <c r="HV691" i="52"/>
  <c r="HT691" i="52"/>
  <c r="HU691" i="52"/>
  <c r="HS691" i="52"/>
  <c r="HW691" i="52"/>
  <c r="GY577" i="52"/>
  <c r="GW577" i="52"/>
  <c r="GX577" i="52"/>
  <c r="GW487" i="52"/>
  <c r="GY487" i="52"/>
  <c r="GX487" i="52"/>
  <c r="GX987" i="52"/>
  <c r="GW987" i="52"/>
  <c r="GY987" i="52"/>
  <c r="GE896" i="52"/>
  <c r="FY896" i="52"/>
  <c r="GB896" i="52"/>
  <c r="GC896" i="52"/>
  <c r="HZ896" i="52"/>
  <c r="GG896" i="52"/>
  <c r="GF896" i="52"/>
  <c r="FZ896" i="52"/>
  <c r="GD896" i="52"/>
  <c r="GH896" i="52"/>
  <c r="GA896" i="52"/>
  <c r="FU683" i="52"/>
  <c r="FV683" i="52"/>
  <c r="ET683" i="52"/>
  <c r="GR351" i="52"/>
  <c r="GP351" i="52"/>
  <c r="HY351" i="52"/>
  <c r="GT351" i="52"/>
  <c r="GU351" i="52"/>
  <c r="GQ351" i="52"/>
  <c r="GS351" i="52"/>
  <c r="HM559" i="52"/>
  <c r="HQ559" i="52"/>
  <c r="HO559" i="52"/>
  <c r="HN559" i="52"/>
  <c r="HP559" i="52"/>
  <c r="FV365" i="52"/>
  <c r="FU365" i="52"/>
  <c r="FW365" i="52" s="1"/>
  <c r="ET365" i="52"/>
  <c r="GW992" i="52"/>
  <c r="GY992" i="52"/>
  <c r="GX992" i="52"/>
  <c r="HD460" i="52"/>
  <c r="HH460" i="52"/>
  <c r="HA460" i="52"/>
  <c r="HC460" i="52"/>
  <c r="HE460" i="52"/>
  <c r="HK460" i="52"/>
  <c r="HI460" i="52"/>
  <c r="HG460" i="52"/>
  <c r="HB460" i="52"/>
  <c r="HF460" i="52"/>
  <c r="HJ460" i="52"/>
  <c r="GT660" i="52"/>
  <c r="GQ660" i="52"/>
  <c r="GR660" i="52"/>
  <c r="GU660" i="52"/>
  <c r="GS660" i="52"/>
  <c r="GP660" i="52"/>
  <c r="GM812" i="52"/>
  <c r="GL812" i="52"/>
  <c r="GJ812" i="52"/>
  <c r="GN812" i="52"/>
  <c r="GK812" i="52"/>
  <c r="IL453" i="52"/>
  <c r="IM453" i="52"/>
  <c r="HA642" i="52"/>
  <c r="HC642" i="52"/>
  <c r="HF642" i="52"/>
  <c r="HK642" i="52"/>
  <c r="HB642" i="52"/>
  <c r="HG642" i="52"/>
  <c r="HE642" i="52"/>
  <c r="HD642" i="52"/>
  <c r="HJ642" i="52"/>
  <c r="HH642" i="52"/>
  <c r="HI642" i="52"/>
  <c r="IK209" i="52"/>
  <c r="IB209" i="52"/>
  <c r="GB476" i="52"/>
  <c r="GE476" i="52"/>
  <c r="FY476" i="52"/>
  <c r="GA476" i="52"/>
  <c r="GC476" i="52"/>
  <c r="GG476" i="52"/>
  <c r="FZ476" i="52"/>
  <c r="GD476" i="52"/>
  <c r="GH476" i="52"/>
  <c r="HD1038" i="52"/>
  <c r="HH1038" i="52"/>
  <c r="HB1038" i="52"/>
  <c r="HA1038" i="52"/>
  <c r="HF1038" i="52"/>
  <c r="HE1038" i="52"/>
  <c r="HJ1038" i="52"/>
  <c r="HI1038" i="52"/>
  <c r="HC1038" i="52"/>
  <c r="HG1038" i="52"/>
  <c r="HK1038" i="52"/>
  <c r="GY587" i="52"/>
  <c r="GW587" i="52"/>
  <c r="GX587" i="52"/>
  <c r="GD835" i="52"/>
  <c r="GH835" i="52"/>
  <c r="GA835" i="52"/>
  <c r="GC835" i="52"/>
  <c r="GE835" i="52"/>
  <c r="FY835" i="52"/>
  <c r="GB835" i="52"/>
  <c r="GG835" i="52"/>
  <c r="FZ835" i="52"/>
  <c r="HZ835" i="52"/>
  <c r="GF835" i="52"/>
  <c r="HY797" i="52"/>
  <c r="IF797" i="52" s="1"/>
  <c r="GS797" i="52"/>
  <c r="GP797" i="52"/>
  <c r="GT797" i="52"/>
  <c r="GU797" i="52"/>
  <c r="GR797" i="52"/>
  <c r="GQ797" i="52"/>
  <c r="HQ317" i="52"/>
  <c r="HP317" i="52"/>
  <c r="HN317" i="52"/>
  <c r="HO317" i="52"/>
  <c r="HM317" i="52"/>
  <c r="GQ1005" i="52"/>
  <c r="GU1005" i="52"/>
  <c r="GR1005" i="52"/>
  <c r="GS1005" i="52"/>
  <c r="GT1005" i="52"/>
  <c r="GP1005" i="52"/>
  <c r="ET101" i="52"/>
  <c r="FV101" i="52"/>
  <c r="FU101" i="52"/>
  <c r="FW101" i="52" s="1"/>
  <c r="GL448" i="52"/>
  <c r="IL448" i="52" s="1"/>
  <c r="GJ448" i="52"/>
  <c r="GN448" i="52"/>
  <c r="GM448" i="52"/>
  <c r="GK448" i="52"/>
  <c r="GW960" i="52"/>
  <c r="GY960" i="52"/>
  <c r="GX960" i="52"/>
  <c r="GY634" i="52"/>
  <c r="GX634" i="52"/>
  <c r="GW634" i="52"/>
  <c r="HO937" i="52"/>
  <c r="HN937" i="52"/>
  <c r="HM937" i="52"/>
  <c r="HQ937" i="52"/>
  <c r="HP937" i="52"/>
  <c r="HD587" i="52"/>
  <c r="HF587" i="52"/>
  <c r="HH587" i="52"/>
  <c r="HK587" i="52"/>
  <c r="HC587" i="52"/>
  <c r="HE587" i="52"/>
  <c r="HI587" i="52"/>
  <c r="HA587" i="52"/>
  <c r="HG587" i="52"/>
  <c r="HB587" i="52"/>
  <c r="HJ587" i="52"/>
  <c r="HG848" i="52"/>
  <c r="HF848" i="52"/>
  <c r="HJ848" i="52"/>
  <c r="HD848" i="52"/>
  <c r="HC848" i="52"/>
  <c r="HH848" i="52"/>
  <c r="HK848" i="52"/>
  <c r="HA848" i="52"/>
  <c r="HB848" i="52"/>
  <c r="HE848" i="52"/>
  <c r="HI848" i="52"/>
  <c r="IK854" i="52"/>
  <c r="IB854" i="52"/>
  <c r="GX168" i="52"/>
  <c r="GY168" i="52"/>
  <c r="GW168" i="52"/>
  <c r="IM411" i="52"/>
  <c r="IL411" i="52"/>
  <c r="HT735" i="52"/>
  <c r="HU735" i="52"/>
  <c r="HV735" i="52"/>
  <c r="HS735" i="52"/>
  <c r="HW735" i="52"/>
  <c r="GM732" i="52"/>
  <c r="GJ732" i="52"/>
  <c r="GK732" i="52"/>
  <c r="GL732" i="52"/>
  <c r="GN732" i="52"/>
  <c r="HO905" i="52"/>
  <c r="HP905" i="52"/>
  <c r="HM905" i="52"/>
  <c r="HQ905" i="52"/>
  <c r="HN905" i="52"/>
  <c r="GY504" i="52"/>
  <c r="GX504" i="52"/>
  <c r="GW504" i="52"/>
  <c r="GB703" i="52"/>
  <c r="GA703" i="52"/>
  <c r="FZ703" i="52"/>
  <c r="HZ703" i="52"/>
  <c r="GD703" i="52"/>
  <c r="GF703" i="52"/>
  <c r="GH703" i="52"/>
  <c r="GE703" i="52"/>
  <c r="FY703" i="52"/>
  <c r="GG703" i="52"/>
  <c r="GC703" i="52"/>
  <c r="GG647" i="52"/>
  <c r="FZ647" i="52"/>
  <c r="GB647" i="52"/>
  <c r="GE647" i="52"/>
  <c r="GC647" i="52"/>
  <c r="GH647" i="52"/>
  <c r="FY647" i="52"/>
  <c r="GD647" i="52"/>
  <c r="GA647" i="52"/>
  <c r="GF647" i="52"/>
  <c r="HZ647" i="52"/>
  <c r="HO1000" i="52"/>
  <c r="HM1000" i="52"/>
  <c r="HQ1000" i="52"/>
  <c r="HP1000" i="52"/>
  <c r="HN1000" i="52"/>
  <c r="HN782" i="52"/>
  <c r="HM782" i="52"/>
  <c r="HQ782" i="52"/>
  <c r="HO782" i="52"/>
  <c r="HP782" i="52"/>
  <c r="HT734" i="52"/>
  <c r="HU734" i="52"/>
  <c r="HW734" i="52"/>
  <c r="HV734" i="52"/>
  <c r="HS734" i="52"/>
  <c r="GS381" i="52"/>
  <c r="GP381" i="52"/>
  <c r="GT381" i="52"/>
  <c r="GR381" i="52"/>
  <c r="GU381" i="52"/>
  <c r="GQ381" i="52"/>
  <c r="HY381" i="52"/>
  <c r="IK292" i="52"/>
  <c r="GA805" i="52"/>
  <c r="FY805" i="52"/>
  <c r="GE805" i="52"/>
  <c r="GG805" i="52"/>
  <c r="GB805" i="52"/>
  <c r="GC805" i="52"/>
  <c r="FZ805" i="52"/>
  <c r="GD805" i="52"/>
  <c r="GH805" i="52"/>
  <c r="HZ805" i="52"/>
  <c r="GF805" i="52"/>
  <c r="HN509" i="52"/>
  <c r="HO509" i="52"/>
  <c r="HM509" i="52"/>
  <c r="HQ509" i="52"/>
  <c r="HP509" i="52"/>
  <c r="ET754" i="52"/>
  <c r="HK430" i="52"/>
  <c r="HC430" i="52"/>
  <c r="HB430" i="52"/>
  <c r="HH430" i="52"/>
  <c r="HF430" i="52"/>
  <c r="HG430" i="52"/>
  <c r="HJ430" i="52"/>
  <c r="HA430" i="52"/>
  <c r="HD430" i="52"/>
  <c r="HI430" i="52"/>
  <c r="HE430" i="52"/>
  <c r="GS356" i="52"/>
  <c r="GP356" i="52"/>
  <c r="GT356" i="52"/>
  <c r="GQ356" i="52"/>
  <c r="GR356" i="52"/>
  <c r="GU356" i="52"/>
  <c r="FV990" i="52"/>
  <c r="ET990" i="52"/>
  <c r="FU990" i="52"/>
  <c r="FW990" i="52" s="1"/>
  <c r="HE751" i="52"/>
  <c r="HD751" i="52"/>
  <c r="HI751" i="52"/>
  <c r="HB751" i="52"/>
  <c r="HK751" i="52"/>
  <c r="HF751" i="52"/>
  <c r="HA751" i="52"/>
  <c r="HJ751" i="52"/>
  <c r="HG751" i="52"/>
  <c r="HC751" i="52"/>
  <c r="HH751" i="52"/>
  <c r="GH432" i="52"/>
  <c r="FY432" i="52"/>
  <c r="GE432" i="52"/>
  <c r="GA432" i="52"/>
  <c r="GC432" i="52"/>
  <c r="GB432" i="52"/>
  <c r="FZ432" i="52"/>
  <c r="GG432" i="52"/>
  <c r="GD432" i="52"/>
  <c r="HZ432" i="52"/>
  <c r="GF432" i="52"/>
  <c r="HP182" i="52"/>
  <c r="HQ182" i="52"/>
  <c r="HM182" i="52"/>
  <c r="HO182" i="52"/>
  <c r="HN182" i="52"/>
  <c r="HN1051" i="52"/>
  <c r="HO1051" i="52"/>
  <c r="HP1051" i="52"/>
  <c r="HM1051" i="52"/>
  <c r="HQ1051" i="52"/>
  <c r="GM324" i="52"/>
  <c r="GK324" i="52"/>
  <c r="GJ324" i="52"/>
  <c r="GL324" i="52"/>
  <c r="GN324" i="52"/>
  <c r="HF503" i="52"/>
  <c r="HJ503" i="52"/>
  <c r="HD503" i="52"/>
  <c r="HH503" i="52"/>
  <c r="HA503" i="52"/>
  <c r="HK503" i="52"/>
  <c r="HE503" i="52"/>
  <c r="HC503" i="52"/>
  <c r="HI503" i="52"/>
  <c r="HG503" i="52"/>
  <c r="HB503" i="52"/>
  <c r="IF880" i="52"/>
  <c r="GX391" i="52"/>
  <c r="GY391" i="52"/>
  <c r="GW391" i="52"/>
  <c r="HF91" i="52"/>
  <c r="HK91" i="52"/>
  <c r="HB91" i="52"/>
  <c r="HG91" i="52"/>
  <c r="HD91" i="52"/>
  <c r="HA91" i="52"/>
  <c r="HJ91" i="52"/>
  <c r="HE91" i="52"/>
  <c r="HH91" i="52"/>
  <c r="HI91" i="52"/>
  <c r="HC91" i="52"/>
  <c r="HN853" i="52"/>
  <c r="HQ853" i="52"/>
  <c r="HP853" i="52"/>
  <c r="HO853" i="52"/>
  <c r="HM853" i="52"/>
  <c r="HW419" i="52"/>
  <c r="HU419" i="52"/>
  <c r="HS419" i="52"/>
  <c r="HT419" i="52"/>
  <c r="HV419" i="52"/>
  <c r="IB372" i="52"/>
  <c r="IK372" i="52"/>
  <c r="GX255" i="52"/>
  <c r="GY255" i="52"/>
  <c r="GW255" i="52"/>
  <c r="GA624" i="52"/>
  <c r="GB624" i="52"/>
  <c r="GG624" i="52"/>
  <c r="FY624" i="52"/>
  <c r="GD624" i="52"/>
  <c r="FZ624" i="52"/>
  <c r="GE624" i="52"/>
  <c r="GC624" i="52"/>
  <c r="GH624" i="52"/>
  <c r="FW89" i="52"/>
  <c r="IB89" i="52" s="1"/>
  <c r="GY792" i="52"/>
  <c r="GW792" i="52"/>
  <c r="GX792" i="52"/>
  <c r="HN462" i="52"/>
  <c r="HO462" i="52"/>
  <c r="HM462" i="52"/>
  <c r="HQ462" i="52"/>
  <c r="HP462" i="52"/>
  <c r="HK886" i="52"/>
  <c r="HF886" i="52"/>
  <c r="HA886" i="52"/>
  <c r="HI886" i="52"/>
  <c r="HD886" i="52"/>
  <c r="HB886" i="52"/>
  <c r="HH886" i="52"/>
  <c r="HJ886" i="52"/>
  <c r="HC886" i="52"/>
  <c r="HE886" i="52"/>
  <c r="HG886" i="52"/>
  <c r="GY200" i="52"/>
  <c r="GW200" i="52"/>
  <c r="GX200" i="52"/>
  <c r="HU438" i="52"/>
  <c r="HS438" i="52"/>
  <c r="HT438" i="52"/>
  <c r="HV438" i="52"/>
  <c r="HW438" i="52"/>
  <c r="AC163" i="52"/>
  <c r="GL1009" i="52"/>
  <c r="GM1009" i="52"/>
  <c r="GJ1009" i="52"/>
  <c r="GK1009" i="52"/>
  <c r="GN1009" i="52"/>
  <c r="GL454" i="52"/>
  <c r="GM454" i="52"/>
  <c r="GK454" i="52"/>
  <c r="GJ454" i="52"/>
  <c r="GN454" i="52"/>
  <c r="GW721" i="52"/>
  <c r="GX721" i="52"/>
  <c r="GY721" i="52"/>
  <c r="GS849" i="52"/>
  <c r="GR849" i="52"/>
  <c r="GP849" i="52"/>
  <c r="GT849" i="52"/>
  <c r="GQ849" i="52"/>
  <c r="GU849" i="52"/>
  <c r="GJ749" i="52"/>
  <c r="GK749" i="52"/>
  <c r="GN749" i="52"/>
  <c r="GL749" i="52"/>
  <c r="GM749" i="52"/>
  <c r="GR836" i="52"/>
  <c r="GQ836" i="52"/>
  <c r="GS836" i="52"/>
  <c r="GP836" i="52"/>
  <c r="GT836" i="52"/>
  <c r="GU836" i="52"/>
  <c r="HY836" i="52"/>
  <c r="FV874" i="52"/>
  <c r="FU874" i="52"/>
  <c r="FW874" i="52" s="1"/>
  <c r="IL943" i="52"/>
  <c r="IM943" i="52"/>
  <c r="GM738" i="52"/>
  <c r="GJ738" i="52"/>
  <c r="GK738" i="52"/>
  <c r="GN738" i="52"/>
  <c r="GL738" i="52"/>
  <c r="GM436" i="52"/>
  <c r="GK436" i="52"/>
  <c r="GL436" i="52"/>
  <c r="GJ436" i="52"/>
  <c r="GN436" i="52"/>
  <c r="HP397" i="52"/>
  <c r="HO397" i="52"/>
  <c r="HM397" i="52"/>
  <c r="HQ397" i="52"/>
  <c r="HN397" i="52"/>
  <c r="IL1041" i="52"/>
  <c r="GA662" i="52"/>
  <c r="GF662" i="52"/>
  <c r="GG662" i="52"/>
  <c r="HZ662" i="52"/>
  <c r="IF662" i="52" s="1"/>
  <c r="GC662" i="52"/>
  <c r="GH662" i="52"/>
  <c r="FZ662" i="52"/>
  <c r="GE662" i="52"/>
  <c r="FY662" i="52"/>
  <c r="GB662" i="52"/>
  <c r="GD662" i="52"/>
  <c r="HJ1045" i="52"/>
  <c r="HI1045" i="52"/>
  <c r="HC1045" i="52"/>
  <c r="HG1045" i="52"/>
  <c r="HK1045" i="52"/>
  <c r="HD1045" i="52"/>
  <c r="HH1045" i="52"/>
  <c r="HB1045" i="52"/>
  <c r="HA1045" i="52"/>
  <c r="HF1045" i="52"/>
  <c r="HE1045" i="52"/>
  <c r="EQ49" i="52"/>
  <c r="ER49" i="52"/>
  <c r="EK49" i="52"/>
  <c r="EL49" i="52"/>
  <c r="EM49" i="52"/>
  <c r="EP49" i="52"/>
  <c r="FU450" i="52"/>
  <c r="FW450" i="52"/>
  <c r="FV450" i="52"/>
  <c r="ET450" i="52"/>
  <c r="HV188" i="52"/>
  <c r="HT188" i="52"/>
  <c r="HW188" i="52"/>
  <c r="HU188" i="52"/>
  <c r="HS188" i="52"/>
  <c r="GQ908" i="52"/>
  <c r="GU908" i="52"/>
  <c r="GR908" i="52"/>
  <c r="GS908" i="52"/>
  <c r="GP908" i="52"/>
  <c r="GT908" i="52"/>
  <c r="HY908" i="52"/>
  <c r="FU764" i="52"/>
  <c r="FW764" i="52"/>
  <c r="FV764" i="52"/>
  <c r="FV336" i="52"/>
  <c r="FU336" i="52"/>
  <c r="FW336" i="52" s="1"/>
  <c r="HF746" i="52"/>
  <c r="HG746" i="52"/>
  <c r="HJ746" i="52"/>
  <c r="HE746" i="52"/>
  <c r="HC746" i="52"/>
  <c r="HH746" i="52"/>
  <c r="HK746" i="52"/>
  <c r="HD746" i="52"/>
  <c r="HI746" i="52"/>
  <c r="HB746" i="52"/>
  <c r="HA746" i="52"/>
  <c r="GT442" i="52"/>
  <c r="GR442" i="52"/>
  <c r="GQ442" i="52"/>
  <c r="GS442" i="52"/>
  <c r="GP442" i="52"/>
  <c r="GU442" i="52"/>
  <c r="HG829" i="52"/>
  <c r="HJ829" i="52"/>
  <c r="HK829" i="52"/>
  <c r="HA829" i="52"/>
  <c r="HI829" i="52"/>
  <c r="HD829" i="52"/>
  <c r="HH829" i="52"/>
  <c r="HE829" i="52"/>
  <c r="HB829" i="52"/>
  <c r="HC829" i="52"/>
  <c r="HF829" i="52"/>
  <c r="HU815" i="52"/>
  <c r="HV815" i="52"/>
  <c r="HW815" i="52"/>
  <c r="HT815" i="52"/>
  <c r="HS815" i="52"/>
  <c r="HP383" i="52"/>
  <c r="HM383" i="52"/>
  <c r="HQ383" i="52"/>
  <c r="HO383" i="52"/>
  <c r="HN383" i="52"/>
  <c r="AC734" i="52"/>
  <c r="HD244" i="52"/>
  <c r="HH244" i="52"/>
  <c r="HB244" i="52"/>
  <c r="HF244" i="52"/>
  <c r="HJ244" i="52"/>
  <c r="HC244" i="52"/>
  <c r="HA244" i="52"/>
  <c r="HG244" i="52"/>
  <c r="HE244" i="52"/>
  <c r="HK244" i="52"/>
  <c r="HI244" i="52"/>
  <c r="GT188" i="52"/>
  <c r="GQ188" i="52"/>
  <c r="GU188" i="52"/>
  <c r="GR188" i="52"/>
  <c r="GP188" i="52"/>
  <c r="GS188" i="52"/>
  <c r="HC760" i="52"/>
  <c r="HH760" i="52"/>
  <c r="HD760" i="52"/>
  <c r="HI760" i="52"/>
  <c r="HA760" i="52"/>
  <c r="HB760" i="52"/>
  <c r="HG760" i="52"/>
  <c r="HF760" i="52"/>
  <c r="HE760" i="52"/>
  <c r="HJ760" i="52"/>
  <c r="HK760" i="52"/>
  <c r="HU108" i="52"/>
  <c r="HW108" i="52"/>
  <c r="HS108" i="52"/>
  <c r="HV108" i="52"/>
  <c r="HT108" i="52"/>
  <c r="AC912" i="52"/>
  <c r="HY314" i="52"/>
  <c r="ET530" i="52"/>
  <c r="FV530" i="52"/>
  <c r="FU530" i="52"/>
  <c r="FW530" i="52" s="1"/>
  <c r="GT431" i="52"/>
  <c r="GR431" i="52"/>
  <c r="GQ431" i="52"/>
  <c r="GS431" i="52"/>
  <c r="GP431" i="52"/>
  <c r="GU431" i="52"/>
  <c r="HY431" i="52"/>
  <c r="IF431" i="52" s="1"/>
  <c r="GL995" i="52"/>
  <c r="GM995" i="52"/>
  <c r="GJ995" i="52"/>
  <c r="GK995" i="52"/>
  <c r="GN995" i="52"/>
  <c r="FV672" i="52"/>
  <c r="FU672" i="52"/>
  <c r="ET672" i="52"/>
  <c r="GW716" i="52"/>
  <c r="GX716" i="52"/>
  <c r="GY716" i="52"/>
  <c r="IM459" i="52"/>
  <c r="IL459" i="52"/>
  <c r="HE163" i="52"/>
  <c r="HJ163" i="52"/>
  <c r="HA163" i="52"/>
  <c r="HF163" i="52"/>
  <c r="HD163" i="52"/>
  <c r="HC163" i="52"/>
  <c r="HI163" i="52"/>
  <c r="HG163" i="52"/>
  <c r="HH163" i="52"/>
  <c r="HK163" i="52"/>
  <c r="HB163" i="52"/>
  <c r="HN466" i="52"/>
  <c r="HO466" i="52"/>
  <c r="HM466" i="52"/>
  <c r="HQ466" i="52"/>
  <c r="HP466" i="52"/>
  <c r="GW735" i="52"/>
  <c r="GX735" i="52"/>
  <c r="GY735" i="52"/>
  <c r="IJ135" i="52"/>
  <c r="HI1006" i="52"/>
  <c r="HG1006" i="52"/>
  <c r="HB1006" i="52"/>
  <c r="HF1006" i="52"/>
  <c r="HJ1006" i="52"/>
  <c r="HC1006" i="52"/>
  <c r="HK1006" i="52"/>
  <c r="HA1006" i="52"/>
  <c r="HD1006" i="52"/>
  <c r="HE1006" i="52"/>
  <c r="HH1006" i="52"/>
  <c r="GQ479" i="52"/>
  <c r="GU479" i="52"/>
  <c r="GR479" i="52"/>
  <c r="GP479" i="52"/>
  <c r="GT479" i="52"/>
  <c r="GS479" i="52"/>
  <c r="HY479" i="52"/>
  <c r="HY505" i="52"/>
  <c r="GW896" i="52"/>
  <c r="GX896" i="52"/>
  <c r="GY896" i="52"/>
  <c r="GS913" i="52"/>
  <c r="GP913" i="52"/>
  <c r="GT913" i="52"/>
  <c r="GQ913" i="52"/>
  <c r="GU913" i="52"/>
  <c r="GR913" i="52"/>
  <c r="HY913" i="52"/>
  <c r="GS835" i="52"/>
  <c r="GQ835" i="52"/>
  <c r="GU835" i="52"/>
  <c r="GP835" i="52"/>
  <c r="GR835" i="52"/>
  <c r="GT835" i="52"/>
  <c r="HY835" i="52"/>
  <c r="IF835" i="52" s="1"/>
  <c r="GS568" i="52"/>
  <c r="GQ568" i="52"/>
  <c r="HY568" i="52"/>
  <c r="GP568" i="52"/>
  <c r="GT568" i="52"/>
  <c r="GR568" i="52"/>
  <c r="GU568" i="52"/>
  <c r="IJ877" i="52"/>
  <c r="GP181" i="52"/>
  <c r="GS181" i="52"/>
  <c r="GR181" i="52"/>
  <c r="GT181" i="52"/>
  <c r="GQ181" i="52"/>
  <c r="GU181" i="52"/>
  <c r="HO761" i="52"/>
  <c r="HN761" i="52"/>
  <c r="HP761" i="52"/>
  <c r="HQ761" i="52"/>
  <c r="HM761" i="52"/>
  <c r="HS997" i="52"/>
  <c r="HW997" i="52"/>
  <c r="HT997" i="52"/>
  <c r="HU997" i="52"/>
  <c r="HV997" i="52"/>
  <c r="FV810" i="52"/>
  <c r="FU810" i="52"/>
  <c r="FW810" i="52" s="1"/>
  <c r="ET810" i="52"/>
  <c r="GU652" i="52"/>
  <c r="GS652" i="52"/>
  <c r="GP652" i="52"/>
  <c r="GT652" i="52"/>
  <c r="GQ652" i="52"/>
  <c r="GR652" i="52"/>
  <c r="ET973" i="52"/>
  <c r="FU973" i="52"/>
  <c r="FW973" i="52" s="1"/>
  <c r="FV973" i="52"/>
  <c r="FU475" i="52"/>
  <c r="FW475" i="52" s="1"/>
  <c r="FV475" i="52"/>
  <c r="GU490" i="52"/>
  <c r="GR490" i="52"/>
  <c r="GP490" i="52"/>
  <c r="GT490" i="52"/>
  <c r="GS490" i="52"/>
  <c r="HY490" i="52"/>
  <c r="IF490" i="52" s="1"/>
  <c r="GQ490" i="52"/>
  <c r="HO278" i="52"/>
  <c r="HQ278" i="52"/>
  <c r="HM278" i="52"/>
  <c r="HP278" i="52"/>
  <c r="HN278" i="52"/>
  <c r="GN816" i="52"/>
  <c r="GK816" i="52"/>
  <c r="GM816" i="52"/>
  <c r="GL816" i="52"/>
  <c r="GJ816" i="52"/>
  <c r="GR745" i="52"/>
  <c r="GP745" i="52"/>
  <c r="GU745" i="52"/>
  <c r="GQ745" i="52"/>
  <c r="GT745" i="52"/>
  <c r="GS745" i="52"/>
  <c r="HN535" i="52"/>
  <c r="HP535" i="52"/>
  <c r="HM535" i="52"/>
  <c r="HQ535" i="52"/>
  <c r="HO535" i="52"/>
  <c r="HP558" i="52"/>
  <c r="HN558" i="52"/>
  <c r="HO558" i="52"/>
  <c r="HM558" i="52"/>
  <c r="HQ558" i="52"/>
  <c r="IB968" i="52"/>
  <c r="IK968" i="52"/>
  <c r="FW149" i="52"/>
  <c r="IB149" i="52" s="1"/>
  <c r="GE458" i="52"/>
  <c r="FY458" i="52"/>
  <c r="GA458" i="52"/>
  <c r="GC458" i="52"/>
  <c r="GG458" i="52"/>
  <c r="FZ458" i="52"/>
  <c r="GD458" i="52"/>
  <c r="GH458" i="52"/>
  <c r="GB458" i="52"/>
  <c r="GP324" i="52"/>
  <c r="GT324" i="52"/>
  <c r="GQ324" i="52"/>
  <c r="GR324" i="52"/>
  <c r="GU324" i="52"/>
  <c r="GS324" i="52"/>
  <c r="HP187" i="52"/>
  <c r="HM187" i="52"/>
  <c r="HO187" i="52"/>
  <c r="HQ187" i="52"/>
  <c r="HN187" i="52"/>
  <c r="FU471" i="52"/>
  <c r="FW471" i="52" s="1"/>
  <c r="FV471" i="52"/>
  <c r="HF679" i="52"/>
  <c r="HD679" i="52"/>
  <c r="HK679" i="52"/>
  <c r="HH679" i="52"/>
  <c r="HJ679" i="52"/>
  <c r="HB679" i="52"/>
  <c r="HE679" i="52"/>
  <c r="HG679" i="52"/>
  <c r="HC679" i="52"/>
  <c r="HI679" i="52"/>
  <c r="HA679" i="52"/>
  <c r="HD941" i="52"/>
  <c r="HB941" i="52"/>
  <c r="HH941" i="52"/>
  <c r="HJ941" i="52"/>
  <c r="HC941" i="52"/>
  <c r="HE941" i="52"/>
  <c r="HG941" i="52"/>
  <c r="HK941" i="52"/>
  <c r="HF941" i="52"/>
  <c r="HA941" i="52"/>
  <c r="HI941" i="52"/>
  <c r="FU832" i="52"/>
  <c r="FW832" i="52" s="1"/>
  <c r="FV832" i="52"/>
  <c r="ET832" i="52"/>
  <c r="GU912" i="52"/>
  <c r="GR912" i="52"/>
  <c r="GS912" i="52"/>
  <c r="GP912" i="52"/>
  <c r="GT912" i="52"/>
  <c r="GQ912" i="52"/>
  <c r="HY912" i="52"/>
  <c r="GW748" i="52"/>
  <c r="GY748" i="52"/>
  <c r="GX748" i="52"/>
  <c r="GS480" i="52"/>
  <c r="HY480" i="52"/>
  <c r="GQ480" i="52"/>
  <c r="GU480" i="52"/>
  <c r="GR480" i="52"/>
  <c r="GP480" i="52"/>
  <c r="GT480" i="52"/>
  <c r="GR935" i="52"/>
  <c r="GQ935" i="52"/>
  <c r="GU935" i="52"/>
  <c r="GT935" i="52"/>
  <c r="GS935" i="52"/>
  <c r="GP935" i="52"/>
  <c r="HN1012" i="52"/>
  <c r="HO1012" i="52"/>
  <c r="HM1012" i="52"/>
  <c r="HQ1012" i="52"/>
  <c r="HP1012" i="52"/>
  <c r="HO443" i="52"/>
  <c r="HP443" i="52"/>
  <c r="HQ443" i="52"/>
  <c r="HN443" i="52"/>
  <c r="HM443" i="52"/>
  <c r="FY516" i="52"/>
  <c r="GE516" i="52"/>
  <c r="GC516" i="52"/>
  <c r="GG516" i="52"/>
  <c r="FZ516" i="52"/>
  <c r="GD516" i="52"/>
  <c r="GH516" i="52"/>
  <c r="GB516" i="52"/>
  <c r="GA516" i="52"/>
  <c r="HU830" i="52"/>
  <c r="HV830" i="52"/>
  <c r="HW830" i="52"/>
  <c r="HT830" i="52"/>
  <c r="HS830" i="52"/>
  <c r="GF185" i="52"/>
  <c r="FU531" i="52"/>
  <c r="FW531" i="52" s="1"/>
  <c r="FV531" i="52"/>
  <c r="ET531" i="52"/>
  <c r="GH190" i="52"/>
  <c r="FZ190" i="52"/>
  <c r="GA190" i="52"/>
  <c r="GC190" i="52"/>
  <c r="GE190" i="52"/>
  <c r="GB190" i="52"/>
  <c r="GG190" i="52"/>
  <c r="FY190" i="52"/>
  <c r="GD190" i="52"/>
  <c r="GU957" i="52"/>
  <c r="GR957" i="52"/>
  <c r="GP957" i="52"/>
  <c r="GT957" i="52"/>
  <c r="GS957" i="52"/>
  <c r="GQ957" i="52"/>
  <c r="HY957" i="52"/>
  <c r="IJ207" i="52"/>
  <c r="GL864" i="52"/>
  <c r="GJ864" i="52"/>
  <c r="GK864" i="52"/>
  <c r="GN864" i="52"/>
  <c r="GM864" i="52"/>
  <c r="HJ731" i="52"/>
  <c r="HE731" i="52"/>
  <c r="HC731" i="52"/>
  <c r="HH731" i="52"/>
  <c r="HD731" i="52"/>
  <c r="HI731" i="52"/>
  <c r="HK731" i="52"/>
  <c r="HB731" i="52"/>
  <c r="HA731" i="52"/>
  <c r="HF731" i="52"/>
  <c r="HG731" i="52"/>
  <c r="GY566" i="52"/>
  <c r="GX566" i="52"/>
  <c r="GW566" i="52"/>
  <c r="GM437" i="52"/>
  <c r="GK437" i="52"/>
  <c r="GL437" i="52"/>
  <c r="GJ437" i="52"/>
  <c r="GN437" i="52"/>
  <c r="HT916" i="52"/>
  <c r="HV916" i="52"/>
  <c r="HS916" i="52"/>
  <c r="HU916" i="52"/>
  <c r="HW916" i="52"/>
  <c r="HF663" i="52"/>
  <c r="HD663" i="52"/>
  <c r="HK663" i="52"/>
  <c r="HH663" i="52"/>
  <c r="HJ663" i="52"/>
  <c r="HB663" i="52"/>
  <c r="HE663" i="52"/>
  <c r="HG663" i="52"/>
  <c r="HC663" i="52"/>
  <c r="HI663" i="52"/>
  <c r="HA663" i="52"/>
  <c r="IQ349" i="52"/>
  <c r="IC349" i="52"/>
  <c r="FV826" i="52"/>
  <c r="FU826" i="52"/>
  <c r="ET826" i="52"/>
  <c r="GR100" i="52"/>
  <c r="HY100" i="52"/>
  <c r="GP100" i="52"/>
  <c r="GT100" i="52"/>
  <c r="GQ100" i="52"/>
  <c r="GU100" i="52"/>
  <c r="GS100" i="52"/>
  <c r="GR997" i="52"/>
  <c r="GS997" i="52"/>
  <c r="GT997" i="52"/>
  <c r="GP997" i="52"/>
  <c r="GQ997" i="52"/>
  <c r="GU997" i="52"/>
  <c r="GJ851" i="52"/>
  <c r="GN851" i="52"/>
  <c r="GM851" i="52"/>
  <c r="GK851" i="52"/>
  <c r="GL851" i="52"/>
  <c r="GX249" i="52"/>
  <c r="GY249" i="52"/>
  <c r="GW249" i="52"/>
  <c r="GW312" i="52"/>
  <c r="GY312" i="52"/>
  <c r="GX312" i="52"/>
  <c r="GW755" i="52"/>
  <c r="GX755" i="52"/>
  <c r="GY755" i="52"/>
  <c r="FY514" i="52"/>
  <c r="GE514" i="52"/>
  <c r="GC514" i="52"/>
  <c r="GG514" i="52"/>
  <c r="FZ514" i="52"/>
  <c r="GD514" i="52"/>
  <c r="GH514" i="52"/>
  <c r="GB514" i="52"/>
  <c r="GA514" i="52"/>
  <c r="FZ680" i="52"/>
  <c r="GE680" i="52"/>
  <c r="GC680" i="52"/>
  <c r="GH680" i="52"/>
  <c r="GA680" i="52"/>
  <c r="GB680" i="52"/>
  <c r="GG680" i="52"/>
  <c r="FY680" i="52"/>
  <c r="GD680" i="52"/>
  <c r="HU836" i="52"/>
  <c r="HS836" i="52"/>
  <c r="HV836" i="52"/>
  <c r="HT836" i="52"/>
  <c r="HW836" i="52"/>
  <c r="HV548" i="52"/>
  <c r="HT548" i="52"/>
  <c r="HW548" i="52"/>
  <c r="HS548" i="52"/>
  <c r="HU548" i="52"/>
  <c r="GK111" i="52"/>
  <c r="GJ111" i="52"/>
  <c r="GN111" i="52"/>
  <c r="GL111" i="52"/>
  <c r="GM111" i="52"/>
  <c r="GH724" i="52"/>
  <c r="GC724" i="52"/>
  <c r="FY724" i="52"/>
  <c r="GE724" i="52"/>
  <c r="GB724" i="52"/>
  <c r="FZ724" i="52"/>
  <c r="GG724" i="52"/>
  <c r="GA724" i="52"/>
  <c r="GD724" i="52"/>
  <c r="GY627" i="52"/>
  <c r="GW627" i="52"/>
  <c r="GX627" i="52"/>
  <c r="HT446" i="52"/>
  <c r="HV446" i="52"/>
  <c r="HW446" i="52"/>
  <c r="HU446" i="52"/>
  <c r="HS446" i="52"/>
  <c r="HP821" i="52"/>
  <c r="HM821" i="52"/>
  <c r="HQ821" i="52"/>
  <c r="HO821" i="52"/>
  <c r="HN821" i="52"/>
  <c r="GY415" i="52"/>
  <c r="GW415" i="52"/>
  <c r="GX415" i="52"/>
  <c r="HE622" i="52"/>
  <c r="HD622" i="52"/>
  <c r="HJ622" i="52"/>
  <c r="HH622" i="52"/>
  <c r="HI622" i="52"/>
  <c r="HA622" i="52"/>
  <c r="HC622" i="52"/>
  <c r="HF622" i="52"/>
  <c r="HK622" i="52"/>
  <c r="HB622" i="52"/>
  <c r="HG622" i="52"/>
  <c r="AC570" i="52"/>
  <c r="FV566" i="52"/>
  <c r="FU566" i="52"/>
  <c r="FW566" i="52" s="1"/>
  <c r="IM605" i="52"/>
  <c r="IL605" i="52"/>
  <c r="GD771" i="52"/>
  <c r="GF771" i="52"/>
  <c r="GH771" i="52"/>
  <c r="HZ771" i="52"/>
  <c r="GC771" i="52"/>
  <c r="FY771" i="52"/>
  <c r="GE771" i="52"/>
  <c r="GB771" i="52"/>
  <c r="GG771" i="52"/>
  <c r="FZ771" i="52"/>
  <c r="GA771" i="52"/>
  <c r="HV644" i="52"/>
  <c r="HU644" i="52"/>
  <c r="HW644" i="52"/>
  <c r="HT644" i="52"/>
  <c r="HS644" i="52"/>
  <c r="IB979" i="52"/>
  <c r="IK979" i="52"/>
  <c r="GK335" i="52"/>
  <c r="GN335" i="52"/>
  <c r="GJ335" i="52"/>
  <c r="GM335" i="52"/>
  <c r="GL335" i="52"/>
  <c r="HC441" i="52"/>
  <c r="HB441" i="52"/>
  <c r="HH441" i="52"/>
  <c r="HF441" i="52"/>
  <c r="HA441" i="52"/>
  <c r="HJ441" i="52"/>
  <c r="HG441" i="52"/>
  <c r="HD441" i="52"/>
  <c r="HI441" i="52"/>
  <c r="HE441" i="52"/>
  <c r="HK441" i="52"/>
  <c r="HT860" i="52"/>
  <c r="HU860" i="52"/>
  <c r="HS860" i="52"/>
  <c r="HW860" i="52"/>
  <c r="HV860" i="52"/>
  <c r="GY829" i="52"/>
  <c r="GW829" i="52"/>
  <c r="GX829" i="52"/>
  <c r="GP695" i="52"/>
  <c r="GT695" i="52"/>
  <c r="GR695" i="52"/>
  <c r="GQ695" i="52"/>
  <c r="GU695" i="52"/>
  <c r="GS695" i="52"/>
  <c r="HY695" i="52"/>
  <c r="GJ171" i="52"/>
  <c r="GN171" i="52"/>
  <c r="GL171" i="52"/>
  <c r="GM171" i="52"/>
  <c r="GK171" i="52"/>
  <c r="FU465" i="52"/>
  <c r="FW465" i="52" s="1"/>
  <c r="FV465" i="52"/>
  <c r="GX1032" i="52"/>
  <c r="GW1032" i="52"/>
  <c r="GY1032" i="52"/>
  <c r="GW498" i="52"/>
  <c r="GY498" i="52"/>
  <c r="GX498" i="52"/>
  <c r="GX197" i="52"/>
  <c r="GY197" i="52"/>
  <c r="GW197" i="52"/>
  <c r="GU729" i="52"/>
  <c r="GQ729" i="52"/>
  <c r="GT729" i="52"/>
  <c r="GS729" i="52"/>
  <c r="GR729" i="52"/>
  <c r="GP729" i="52"/>
  <c r="GJ381" i="52"/>
  <c r="GN381" i="52"/>
  <c r="GK381" i="52"/>
  <c r="GM381" i="52"/>
  <c r="GL381" i="52"/>
  <c r="FY508" i="52"/>
  <c r="GE508" i="52"/>
  <c r="GC508" i="52"/>
  <c r="GG508" i="52"/>
  <c r="FZ508" i="52"/>
  <c r="GD508" i="52"/>
  <c r="GH508" i="52"/>
  <c r="GB508" i="52"/>
  <c r="GA508" i="52"/>
  <c r="GW462" i="52"/>
  <c r="GY462" i="52"/>
  <c r="GX462" i="52"/>
  <c r="HV688" i="52"/>
  <c r="HT688" i="52"/>
  <c r="HS688" i="52"/>
  <c r="HW688" i="52"/>
  <c r="HU688" i="52"/>
  <c r="GL316" i="52"/>
  <c r="GM316" i="52"/>
  <c r="GK316" i="52"/>
  <c r="GJ316" i="52"/>
  <c r="GN316" i="52"/>
  <c r="GR436" i="52"/>
  <c r="GQ436" i="52"/>
  <c r="GS436" i="52"/>
  <c r="GP436" i="52"/>
  <c r="GU436" i="52"/>
  <c r="GT436" i="52"/>
  <c r="HY436" i="52"/>
  <c r="HF347" i="52"/>
  <c r="HD347" i="52"/>
  <c r="HK347" i="52"/>
  <c r="HH347" i="52"/>
  <c r="HJ347" i="52"/>
  <c r="HB347" i="52"/>
  <c r="HE347" i="52"/>
  <c r="HG347" i="52"/>
  <c r="HC347" i="52"/>
  <c r="HI347" i="52"/>
  <c r="HA347" i="52"/>
  <c r="GX105" i="52"/>
  <c r="GY105" i="52"/>
  <c r="GW105" i="52"/>
  <c r="GH710" i="52"/>
  <c r="GC710" i="52"/>
  <c r="GA710" i="52"/>
  <c r="FY710" i="52"/>
  <c r="GE710" i="52"/>
  <c r="GB710" i="52"/>
  <c r="FZ710" i="52"/>
  <c r="GG710" i="52"/>
  <c r="GD710" i="52"/>
  <c r="IJ151" i="52"/>
  <c r="GB284" i="52"/>
  <c r="GG284" i="52"/>
  <c r="FY284" i="52"/>
  <c r="GE284" i="52"/>
  <c r="FZ284" i="52"/>
  <c r="GC284" i="52"/>
  <c r="HZ284" i="52"/>
  <c r="IF284" i="52" s="1"/>
  <c r="GF284" i="52"/>
  <c r="GD284" i="52"/>
  <c r="GH284" i="52"/>
  <c r="GA284" i="52"/>
  <c r="FV811" i="52"/>
  <c r="FU811" i="52"/>
  <c r="FW811" i="52" s="1"/>
  <c r="ET811" i="52"/>
  <c r="IL532" i="52"/>
  <c r="IM532" i="52"/>
  <c r="FU740" i="52"/>
  <c r="FW740" i="52" s="1"/>
  <c r="FV740" i="52"/>
  <c r="HQ490" i="52"/>
  <c r="HP490" i="52"/>
  <c r="HN490" i="52"/>
  <c r="HO490" i="52"/>
  <c r="HM490" i="52"/>
  <c r="GL643" i="52"/>
  <c r="GK643" i="52"/>
  <c r="GN643" i="52"/>
  <c r="GJ643" i="52"/>
  <c r="GM643" i="52"/>
  <c r="FV604" i="52"/>
  <c r="FU604" i="52"/>
  <c r="FW604" i="52" s="1"/>
  <c r="ET604" i="52"/>
  <c r="HD865" i="52"/>
  <c r="HB865" i="52"/>
  <c r="HH865" i="52"/>
  <c r="HJ865" i="52"/>
  <c r="HA865" i="52"/>
  <c r="HF865" i="52"/>
  <c r="HE865" i="52"/>
  <c r="HI865" i="52"/>
  <c r="HC865" i="52"/>
  <c r="HG865" i="52"/>
  <c r="HK865" i="52"/>
  <c r="GL989" i="52"/>
  <c r="GM989" i="52"/>
  <c r="GK989" i="52"/>
  <c r="GN989" i="52"/>
  <c r="GJ989" i="52"/>
  <c r="IF540" i="52"/>
  <c r="GJ802" i="52"/>
  <c r="GN802" i="52"/>
  <c r="GK802" i="52"/>
  <c r="GM802" i="52"/>
  <c r="GL802" i="52"/>
  <c r="HN321" i="52"/>
  <c r="HM321" i="52"/>
  <c r="HQ321" i="52"/>
  <c r="HP321" i="52"/>
  <c r="HO321" i="52"/>
  <c r="HJ714" i="52"/>
  <c r="HK714" i="52"/>
  <c r="HC714" i="52"/>
  <c r="HH714" i="52"/>
  <c r="HE714" i="52"/>
  <c r="HD714" i="52"/>
  <c r="HI714" i="52"/>
  <c r="HB714" i="52"/>
  <c r="HA714" i="52"/>
  <c r="HF714" i="52"/>
  <c r="HG714" i="52"/>
  <c r="FV124" i="52"/>
  <c r="FU124" i="52"/>
  <c r="FW124" i="52" s="1"/>
  <c r="ET124" i="52"/>
  <c r="GY654" i="52"/>
  <c r="GX654" i="52"/>
  <c r="GW654" i="52"/>
  <c r="HD257" i="52"/>
  <c r="HH257" i="52"/>
  <c r="HB257" i="52"/>
  <c r="HF257" i="52"/>
  <c r="HJ257" i="52"/>
  <c r="HC257" i="52"/>
  <c r="HA257" i="52"/>
  <c r="HG257" i="52"/>
  <c r="HE257" i="52"/>
  <c r="HK257" i="52"/>
  <c r="HI257" i="52"/>
  <c r="FU346" i="52"/>
  <c r="FW346" i="52" s="1"/>
  <c r="FV346" i="52"/>
  <c r="ET346" i="52"/>
  <c r="ET797" i="52"/>
  <c r="FV797" i="52"/>
  <c r="FU797" i="52"/>
  <c r="FW797" i="52" s="1"/>
  <c r="GY623" i="52"/>
  <c r="GW623" i="52"/>
  <c r="GX623" i="52"/>
  <c r="FU497" i="52"/>
  <c r="FW497" i="52" s="1"/>
  <c r="FV497" i="52"/>
  <c r="GE763" i="52"/>
  <c r="GA763" i="52"/>
  <c r="GB763" i="52"/>
  <c r="FZ763" i="52"/>
  <c r="GG763" i="52"/>
  <c r="GD763" i="52"/>
  <c r="GH763" i="52"/>
  <c r="GF763" i="52"/>
  <c r="GC763" i="52"/>
  <c r="HZ763" i="52"/>
  <c r="FY763" i="52"/>
  <c r="FV563" i="52"/>
  <c r="FU563" i="52"/>
  <c r="FW563" i="52" s="1"/>
  <c r="ET563" i="52"/>
  <c r="GP163" i="52"/>
  <c r="GU163" i="52"/>
  <c r="GS163" i="52"/>
  <c r="GR163" i="52"/>
  <c r="GT163" i="52"/>
  <c r="GQ163" i="52"/>
  <c r="GX241" i="52"/>
  <c r="GY241" i="52"/>
  <c r="GW241" i="52"/>
  <c r="HC542" i="52"/>
  <c r="HF542" i="52"/>
  <c r="HD542" i="52"/>
  <c r="HA542" i="52"/>
  <c r="HH542" i="52"/>
  <c r="HK542" i="52"/>
  <c r="HE542" i="52"/>
  <c r="HI542" i="52"/>
  <c r="HJ542" i="52"/>
  <c r="HB542" i="52"/>
  <c r="HG542" i="52"/>
  <c r="HP256" i="52"/>
  <c r="HM256" i="52"/>
  <c r="HQ256" i="52"/>
  <c r="HO256" i="52"/>
  <c r="HN256" i="52"/>
  <c r="GE301" i="52"/>
  <c r="FZ301" i="52"/>
  <c r="GC301" i="52"/>
  <c r="GD301" i="52"/>
  <c r="GF301" i="52"/>
  <c r="GH301" i="52"/>
  <c r="HZ301" i="52"/>
  <c r="GA301" i="52"/>
  <c r="GB301" i="52"/>
  <c r="GG301" i="52"/>
  <c r="FY301" i="52"/>
  <c r="HQ449" i="52"/>
  <c r="HN449" i="52"/>
  <c r="HM449" i="52"/>
  <c r="HO449" i="52"/>
  <c r="HP449" i="52"/>
  <c r="HM723" i="52"/>
  <c r="HO723" i="52"/>
  <c r="HN723" i="52"/>
  <c r="HP723" i="52"/>
  <c r="HQ723" i="52"/>
  <c r="GE117" i="52"/>
  <c r="FZ117" i="52"/>
  <c r="GB117" i="52"/>
  <c r="GG117" i="52"/>
  <c r="FY117" i="52"/>
  <c r="GD117" i="52"/>
  <c r="GH117" i="52"/>
  <c r="GA117" i="52"/>
  <c r="GC117" i="52"/>
  <c r="GF117" i="52"/>
  <c r="HZ117" i="52"/>
  <c r="HM737" i="52"/>
  <c r="HQ737" i="52"/>
  <c r="HO737" i="52"/>
  <c r="HN737" i="52"/>
  <c r="HP737" i="52"/>
  <c r="HZ743" i="52"/>
  <c r="IF743" i="52" s="1"/>
  <c r="IM304" i="52"/>
  <c r="IL304" i="52"/>
  <c r="HK253" i="52"/>
  <c r="HC253" i="52"/>
  <c r="HI253" i="52"/>
  <c r="HJ253" i="52"/>
  <c r="HB253" i="52"/>
  <c r="HD253" i="52"/>
  <c r="HG253" i="52"/>
  <c r="HE253" i="52"/>
  <c r="HH253" i="52"/>
  <c r="HA253" i="52"/>
  <c r="HF253" i="52"/>
  <c r="GR488" i="52"/>
  <c r="GP488" i="52"/>
  <c r="GT488" i="52"/>
  <c r="GS488" i="52"/>
  <c r="GQ488" i="52"/>
  <c r="GU488" i="52"/>
  <c r="IM149" i="52"/>
  <c r="IL149" i="52"/>
  <c r="IJ532" i="52"/>
  <c r="GY516" i="52"/>
  <c r="GX516" i="52"/>
  <c r="GW516" i="52"/>
  <c r="FV652" i="52"/>
  <c r="FU652" i="52"/>
  <c r="HV722" i="52"/>
  <c r="HS722" i="52"/>
  <c r="HW722" i="52"/>
  <c r="HT722" i="52"/>
  <c r="HU722" i="52"/>
  <c r="FU354" i="52"/>
  <c r="FW354" i="52" s="1"/>
  <c r="FV354" i="52"/>
  <c r="ET354" i="52"/>
  <c r="GH550" i="52"/>
  <c r="GD550" i="52"/>
  <c r="GG550" i="52"/>
  <c r="GA550" i="52"/>
  <c r="GB550" i="52"/>
  <c r="FY550" i="52"/>
  <c r="FZ550" i="52"/>
  <c r="GF550" i="52"/>
  <c r="GE550" i="52"/>
  <c r="HZ550" i="52"/>
  <c r="GC550" i="52"/>
  <c r="GH678" i="52"/>
  <c r="FZ678" i="52"/>
  <c r="GE678" i="52"/>
  <c r="GD678" i="52"/>
  <c r="GB678" i="52"/>
  <c r="FY678" i="52"/>
  <c r="GA678" i="52"/>
  <c r="HZ678" i="52"/>
  <c r="GG678" i="52"/>
  <c r="GF678" i="52"/>
  <c r="GC678" i="52"/>
  <c r="FY628" i="52"/>
  <c r="GD628" i="52"/>
  <c r="FZ628" i="52"/>
  <c r="GE628" i="52"/>
  <c r="GC628" i="52"/>
  <c r="GH628" i="52"/>
  <c r="GG628" i="52"/>
  <c r="GB628" i="52"/>
  <c r="GA628" i="52"/>
  <c r="HI726" i="52"/>
  <c r="HB726" i="52"/>
  <c r="HA726" i="52"/>
  <c r="HF726" i="52"/>
  <c r="HG726" i="52"/>
  <c r="HJ726" i="52"/>
  <c r="HE726" i="52"/>
  <c r="HC726" i="52"/>
  <c r="HH726" i="52"/>
  <c r="HK726" i="52"/>
  <c r="HD726" i="52"/>
  <c r="FV200" i="52"/>
  <c r="FU200" i="52"/>
  <c r="FW200" i="52" s="1"/>
  <c r="ET200" i="52"/>
  <c r="HU822" i="52"/>
  <c r="HV822" i="52"/>
  <c r="HT822" i="52"/>
  <c r="HS822" i="52"/>
  <c r="HW822" i="52"/>
  <c r="GD499" i="52"/>
  <c r="GH499" i="52"/>
  <c r="GB499" i="52"/>
  <c r="GA499" i="52"/>
  <c r="FY499" i="52"/>
  <c r="GE499" i="52"/>
  <c r="GC499" i="52"/>
  <c r="GG499" i="52"/>
  <c r="FZ499" i="52"/>
  <c r="HZ874" i="52"/>
  <c r="GL1019" i="52"/>
  <c r="GJ1019" i="52"/>
  <c r="GK1019" i="52"/>
  <c r="GN1019" i="52"/>
  <c r="GM1019" i="52"/>
  <c r="HY356" i="52"/>
  <c r="IF356" i="52" s="1"/>
  <c r="GX235" i="52"/>
  <c r="GY235" i="52"/>
  <c r="GW235" i="52"/>
  <c r="HM350" i="52"/>
  <c r="HQ350" i="52"/>
  <c r="HN350" i="52"/>
  <c r="HP350" i="52"/>
  <c r="HO350" i="52"/>
  <c r="GR720" i="52"/>
  <c r="GP720" i="52"/>
  <c r="GU720" i="52"/>
  <c r="GQ720" i="52"/>
  <c r="GS720" i="52"/>
  <c r="GT720" i="52"/>
  <c r="ET458" i="52"/>
  <c r="HH612" i="52"/>
  <c r="HF612" i="52"/>
  <c r="HC612" i="52"/>
  <c r="HK612" i="52"/>
  <c r="HI612" i="52"/>
  <c r="HE612" i="52"/>
  <c r="HJ612" i="52"/>
  <c r="HB612" i="52"/>
  <c r="HG612" i="52"/>
  <c r="HD612" i="52"/>
  <c r="HA612" i="52"/>
  <c r="FY396" i="52"/>
  <c r="GA396" i="52"/>
  <c r="GG396" i="52"/>
  <c r="GE396" i="52"/>
  <c r="HZ396" i="52"/>
  <c r="FZ396" i="52"/>
  <c r="GF396" i="52"/>
  <c r="GD396" i="52"/>
  <c r="GH396" i="52"/>
  <c r="GB396" i="52"/>
  <c r="GC396" i="52"/>
  <c r="HV533" i="52"/>
  <c r="HU533" i="52"/>
  <c r="HS533" i="52"/>
  <c r="HW533" i="52"/>
  <c r="HT533" i="52"/>
  <c r="ET189" i="52"/>
  <c r="HT627" i="52"/>
  <c r="HU627" i="52"/>
  <c r="HS627" i="52"/>
  <c r="HW627" i="52"/>
  <c r="HV627" i="52"/>
  <c r="HA290" i="52"/>
  <c r="HG290" i="52"/>
  <c r="HD290" i="52"/>
  <c r="HB290" i="52"/>
  <c r="HI290" i="52"/>
  <c r="HF290" i="52"/>
  <c r="HH290" i="52"/>
  <c r="HJ290" i="52"/>
  <c r="HC290" i="52"/>
  <c r="HE290" i="52"/>
  <c r="HK290" i="52"/>
  <c r="HQ730" i="52"/>
  <c r="HO730" i="52"/>
  <c r="HN730" i="52"/>
  <c r="HP730" i="52"/>
  <c r="HM730" i="52"/>
  <c r="HU817" i="52"/>
  <c r="HS817" i="52"/>
  <c r="HV817" i="52"/>
  <c r="HW817" i="52"/>
  <c r="HT817" i="52"/>
  <c r="FY434" i="52"/>
  <c r="GE434" i="52"/>
  <c r="GA434" i="52"/>
  <c r="GC434" i="52"/>
  <c r="GG434" i="52"/>
  <c r="FZ434" i="52"/>
  <c r="GB434" i="52"/>
  <c r="GD434" i="52"/>
  <c r="GH434" i="52"/>
  <c r="GF434" i="52"/>
  <c r="HZ434" i="52"/>
  <c r="HV635" i="52"/>
  <c r="HT635" i="52"/>
  <c r="HU635" i="52"/>
  <c r="HS635" i="52"/>
  <c r="HW635" i="52"/>
  <c r="IF966" i="52"/>
  <c r="FZ422" i="52"/>
  <c r="GB422" i="52"/>
  <c r="GD422" i="52"/>
  <c r="GH422" i="52"/>
  <c r="FY422" i="52"/>
  <c r="GE422" i="52"/>
  <c r="GA422" i="52"/>
  <c r="GC422" i="52"/>
  <c r="GG422" i="52"/>
  <c r="GL1005" i="52"/>
  <c r="GM1005" i="52"/>
  <c r="GJ1005" i="52"/>
  <c r="GK1005" i="52"/>
  <c r="GN1005" i="52"/>
  <c r="GW827" i="52"/>
  <c r="GX827" i="52"/>
  <c r="GY827" i="52"/>
  <c r="GH889" i="52"/>
  <c r="FY889" i="52"/>
  <c r="GB889" i="52"/>
  <c r="GC889" i="52"/>
  <c r="HZ889" i="52"/>
  <c r="GG889" i="52"/>
  <c r="GF889" i="52"/>
  <c r="GA889" i="52"/>
  <c r="GE889" i="52"/>
  <c r="GD889" i="52"/>
  <c r="FZ889" i="52"/>
  <c r="HO265" i="52"/>
  <c r="HQ265" i="52"/>
  <c r="HM265" i="52"/>
  <c r="HP265" i="52"/>
  <c r="HN265" i="52"/>
  <c r="GQ307" i="52"/>
  <c r="GU307" i="52"/>
  <c r="GR307" i="52"/>
  <c r="GP307" i="52"/>
  <c r="GT307" i="52"/>
  <c r="GS307" i="52"/>
  <c r="ET316" i="52"/>
  <c r="GJ231" i="52"/>
  <c r="GN231" i="52"/>
  <c r="GK231" i="52"/>
  <c r="GM231" i="52"/>
  <c r="GL231" i="52"/>
  <c r="HV452" i="52"/>
  <c r="HU452" i="52"/>
  <c r="HS452" i="52"/>
  <c r="HW452" i="52"/>
  <c r="HT452" i="52"/>
  <c r="GW435" i="52"/>
  <c r="GX435" i="52"/>
  <c r="GY435" i="52"/>
  <c r="HP385" i="52"/>
  <c r="HM385" i="52"/>
  <c r="HQ385" i="52"/>
  <c r="HO385" i="52"/>
  <c r="HN385" i="52"/>
  <c r="HN271" i="52"/>
  <c r="HO271" i="52"/>
  <c r="HQ271" i="52"/>
  <c r="HM271" i="52"/>
  <c r="HP271" i="52"/>
  <c r="HY263" i="52"/>
  <c r="IF263" i="52" s="1"/>
  <c r="GR263" i="52"/>
  <c r="GS263" i="52"/>
  <c r="GT263" i="52"/>
  <c r="GQ263" i="52"/>
  <c r="GU263" i="52"/>
  <c r="GP263" i="52"/>
  <c r="HO850" i="52"/>
  <c r="HM850" i="52"/>
  <c r="HQ850" i="52"/>
  <c r="HN850" i="52"/>
  <c r="HP850" i="52"/>
  <c r="HE470" i="52"/>
  <c r="HK470" i="52"/>
  <c r="HI470" i="52"/>
  <c r="HG470" i="52"/>
  <c r="HB470" i="52"/>
  <c r="HF470" i="52"/>
  <c r="HJ470" i="52"/>
  <c r="HD470" i="52"/>
  <c r="HH470" i="52"/>
  <c r="HA470" i="52"/>
  <c r="HC470" i="52"/>
  <c r="IL418" i="52"/>
  <c r="IM418" i="52"/>
  <c r="IJ143" i="52"/>
  <c r="IL276" i="52"/>
  <c r="IM276" i="52"/>
  <c r="HY448" i="52"/>
  <c r="IF448" i="52" s="1"/>
  <c r="AC21" i="52"/>
  <c r="IJ280" i="52"/>
  <c r="IJ274" i="52"/>
  <c r="HU790" i="52"/>
  <c r="HV790" i="52"/>
  <c r="HS790" i="52"/>
  <c r="HT790" i="52"/>
  <c r="HW790" i="52"/>
  <c r="GK881" i="52"/>
  <c r="GL881" i="52"/>
  <c r="GJ881" i="52"/>
  <c r="GN881" i="52"/>
  <c r="GM881" i="52"/>
  <c r="GR988" i="52"/>
  <c r="GP988" i="52"/>
  <c r="GT988" i="52"/>
  <c r="GS988" i="52"/>
  <c r="GQ988" i="52"/>
  <c r="GU988" i="52"/>
  <c r="GX396" i="52"/>
  <c r="GW396" i="52"/>
  <c r="GY396" i="52"/>
  <c r="GW474" i="52"/>
  <c r="GY474" i="52"/>
  <c r="GX474" i="52"/>
  <c r="HQ868" i="52"/>
  <c r="HN868" i="52"/>
  <c r="HP868" i="52"/>
  <c r="HO868" i="52"/>
  <c r="HM868" i="52"/>
  <c r="HK1044" i="52"/>
  <c r="HD1044" i="52"/>
  <c r="HH1044" i="52"/>
  <c r="HB1044" i="52"/>
  <c r="HA1044" i="52"/>
  <c r="HF1044" i="52"/>
  <c r="HE1044" i="52"/>
  <c r="HJ1044" i="52"/>
  <c r="HI1044" i="52"/>
  <c r="HC1044" i="52"/>
  <c r="HG1044" i="52"/>
  <c r="HH482" i="52"/>
  <c r="HA482" i="52"/>
  <c r="HC482" i="52"/>
  <c r="HE482" i="52"/>
  <c r="HK482" i="52"/>
  <c r="HI482" i="52"/>
  <c r="HG482" i="52"/>
  <c r="HB482" i="52"/>
  <c r="HF482" i="52"/>
  <c r="HJ482" i="52"/>
  <c r="HD482" i="52"/>
  <c r="GK289" i="52"/>
  <c r="GJ289" i="52"/>
  <c r="GM289" i="52"/>
  <c r="GL289" i="52"/>
  <c r="GN289" i="52"/>
  <c r="GX822" i="52"/>
  <c r="GW822" i="52"/>
  <c r="GY822" i="52"/>
  <c r="HH659" i="52"/>
  <c r="HJ659" i="52"/>
  <c r="HB659" i="52"/>
  <c r="HE659" i="52"/>
  <c r="HG659" i="52"/>
  <c r="HC659" i="52"/>
  <c r="HI659" i="52"/>
  <c r="HA659" i="52"/>
  <c r="HF659" i="52"/>
  <c r="HD659" i="52"/>
  <c r="HK659" i="52"/>
  <c r="GM303" i="52"/>
  <c r="GL303" i="52"/>
  <c r="GN303" i="52"/>
  <c r="GK303" i="52"/>
  <c r="GJ303" i="52"/>
  <c r="HO1035" i="52"/>
  <c r="HP1035" i="52"/>
  <c r="HM1035" i="52"/>
  <c r="HQ1035" i="52"/>
  <c r="HN1035" i="52"/>
  <c r="HN306" i="52"/>
  <c r="HO306" i="52"/>
  <c r="HM306" i="52"/>
  <c r="HQ306" i="52"/>
  <c r="HP306" i="52"/>
  <c r="GQ785" i="52"/>
  <c r="GR785" i="52"/>
  <c r="GU785" i="52"/>
  <c r="GS785" i="52"/>
  <c r="GP785" i="52"/>
  <c r="GT785" i="52"/>
  <c r="HY785" i="52"/>
  <c r="FU486" i="52"/>
  <c r="FW486" i="52" s="1"/>
  <c r="FV486" i="52"/>
  <c r="GK561" i="52"/>
  <c r="GM561" i="52"/>
  <c r="GN561" i="52"/>
  <c r="GL561" i="52"/>
  <c r="GJ561" i="52"/>
  <c r="HW800" i="52"/>
  <c r="HV800" i="52"/>
  <c r="HT800" i="52"/>
  <c r="HS800" i="52"/>
  <c r="HU800" i="52"/>
  <c r="GM186" i="52"/>
  <c r="GK186" i="52"/>
  <c r="GL186" i="52"/>
  <c r="GJ186" i="52"/>
  <c r="GN186" i="52"/>
  <c r="GR481" i="52"/>
  <c r="GP481" i="52"/>
  <c r="GT481" i="52"/>
  <c r="GS481" i="52"/>
  <c r="GQ481" i="52"/>
  <c r="GU481" i="52"/>
  <c r="AC471" i="52"/>
  <c r="FV882" i="52"/>
  <c r="FU882" i="52"/>
  <c r="ET882" i="52"/>
  <c r="FY461" i="52"/>
  <c r="GE461" i="52"/>
  <c r="GC461" i="52"/>
  <c r="GG461" i="52"/>
  <c r="FZ461" i="52"/>
  <c r="GD461" i="52"/>
  <c r="GH461" i="52"/>
  <c r="GB461" i="52"/>
  <c r="GA461" i="52"/>
  <c r="GE129" i="52"/>
  <c r="GF129" i="52"/>
  <c r="FY129" i="52"/>
  <c r="GG129" i="52"/>
  <c r="FZ129" i="52"/>
  <c r="GH129" i="52"/>
  <c r="GD129" i="52"/>
  <c r="GB129" i="52"/>
  <c r="GC129" i="52"/>
  <c r="GA129" i="52"/>
  <c r="HZ129" i="52"/>
  <c r="HN344" i="52"/>
  <c r="HM344" i="52"/>
  <c r="HQ344" i="52"/>
  <c r="HO344" i="52"/>
  <c r="HP344" i="52"/>
  <c r="HS603" i="52"/>
  <c r="HW603" i="52"/>
  <c r="HT603" i="52"/>
  <c r="HV603" i="52"/>
  <c r="HU603" i="52"/>
  <c r="GT467" i="52"/>
  <c r="GS467" i="52"/>
  <c r="GQ467" i="52"/>
  <c r="GU467" i="52"/>
  <c r="GR467" i="52"/>
  <c r="GP467" i="52"/>
  <c r="IK959" i="52"/>
  <c r="IB959" i="52"/>
  <c r="HJ976" i="52"/>
  <c r="HD976" i="52"/>
  <c r="HC976" i="52"/>
  <c r="HG976" i="52"/>
  <c r="HK976" i="52"/>
  <c r="HH976" i="52"/>
  <c r="HA976" i="52"/>
  <c r="HB976" i="52"/>
  <c r="HI976" i="52"/>
  <c r="HF976" i="52"/>
  <c r="HE976" i="52"/>
  <c r="AC963" i="52"/>
  <c r="IM250" i="52"/>
  <c r="IL250" i="52"/>
  <c r="GN551" i="52"/>
  <c r="GK551" i="52"/>
  <c r="GM551" i="52"/>
  <c r="GJ551" i="52"/>
  <c r="GL551" i="52"/>
  <c r="GR483" i="52"/>
  <c r="GP483" i="52"/>
  <c r="GT483" i="52"/>
  <c r="GS483" i="52"/>
  <c r="GQ483" i="52"/>
  <c r="GU483" i="52"/>
  <c r="GB488" i="52"/>
  <c r="FY488" i="52"/>
  <c r="GA488" i="52"/>
  <c r="GC488" i="52"/>
  <c r="GE488" i="52"/>
  <c r="GG488" i="52"/>
  <c r="FZ488" i="52"/>
  <c r="GD488" i="52"/>
  <c r="GH488" i="52"/>
  <c r="GY1033" i="52"/>
  <c r="GW1033" i="52"/>
  <c r="GX1033" i="52"/>
  <c r="FU756" i="52"/>
  <c r="FW756" i="52" s="1"/>
  <c r="FV756" i="52"/>
  <c r="HU352" i="52"/>
  <c r="HW352" i="52"/>
  <c r="HT352" i="52"/>
  <c r="HS352" i="52"/>
  <c r="HV352" i="52"/>
  <c r="GM772" i="52"/>
  <c r="GJ772" i="52"/>
  <c r="GK772" i="52"/>
  <c r="GN772" i="52"/>
  <c r="GL772" i="52"/>
  <c r="FY778" i="52"/>
  <c r="GE778" i="52"/>
  <c r="GB778" i="52"/>
  <c r="GG778" i="52"/>
  <c r="FZ778" i="52"/>
  <c r="GA778" i="52"/>
  <c r="GD778" i="52"/>
  <c r="GH778" i="52"/>
  <c r="GC778" i="52"/>
  <c r="GG314" i="52"/>
  <c r="FZ314" i="52"/>
  <c r="GD314" i="52"/>
  <c r="GH314" i="52"/>
  <c r="GB314" i="52"/>
  <c r="GE314" i="52"/>
  <c r="FY314" i="52"/>
  <c r="GA314" i="52"/>
  <c r="GC314" i="52"/>
  <c r="HP183" i="52"/>
  <c r="HQ183" i="52"/>
  <c r="HM183" i="52"/>
  <c r="HO183" i="52"/>
  <c r="HN183" i="52"/>
  <c r="HD744" i="52"/>
  <c r="HI744" i="52"/>
  <c r="HB744" i="52"/>
  <c r="HK744" i="52"/>
  <c r="HF744" i="52"/>
  <c r="HA744" i="52"/>
  <c r="HJ744" i="52"/>
  <c r="HG744" i="52"/>
  <c r="HC744" i="52"/>
  <c r="HH744" i="52"/>
  <c r="HE744" i="52"/>
  <c r="FU682" i="52"/>
  <c r="FW682" i="52" s="1"/>
  <c r="FV682" i="52"/>
  <c r="ET682" i="52"/>
  <c r="IK136" i="52"/>
  <c r="HI796" i="52"/>
  <c r="HD796" i="52"/>
  <c r="HH796" i="52"/>
  <c r="HA796" i="52"/>
  <c r="HB796" i="52"/>
  <c r="HC796" i="52"/>
  <c r="HF796" i="52"/>
  <c r="HG796" i="52"/>
  <c r="HJ796" i="52"/>
  <c r="HK796" i="52"/>
  <c r="HE796" i="52"/>
  <c r="GL342" i="52"/>
  <c r="GJ342" i="52"/>
  <c r="GK342" i="52"/>
  <c r="GM342" i="52"/>
  <c r="GN342" i="52"/>
  <c r="FU421" i="52"/>
  <c r="FW421" i="52" s="1"/>
  <c r="FV421" i="52"/>
  <c r="ET421" i="52"/>
  <c r="HP801" i="52"/>
  <c r="HN801" i="52"/>
  <c r="HM801" i="52"/>
  <c r="HQ801" i="52"/>
  <c r="HO801" i="52"/>
  <c r="GP556" i="52"/>
  <c r="GT556" i="52"/>
  <c r="GU556" i="52"/>
  <c r="GR556" i="52"/>
  <c r="GQ556" i="52"/>
  <c r="GS556" i="52"/>
  <c r="GN994" i="52"/>
  <c r="GL994" i="52"/>
  <c r="GM994" i="52"/>
  <c r="GJ994" i="52"/>
  <c r="GK994" i="52"/>
  <c r="HG610" i="52"/>
  <c r="HE610" i="52"/>
  <c r="HD610" i="52"/>
  <c r="HJ610" i="52"/>
  <c r="HH610" i="52"/>
  <c r="HI610" i="52"/>
  <c r="HA610" i="52"/>
  <c r="HC610" i="52"/>
  <c r="HF610" i="52"/>
  <c r="HK610" i="52"/>
  <c r="HB610" i="52"/>
  <c r="GB664" i="52"/>
  <c r="GG664" i="52"/>
  <c r="FY664" i="52"/>
  <c r="GD664" i="52"/>
  <c r="FZ664" i="52"/>
  <c r="GE664" i="52"/>
  <c r="GC664" i="52"/>
  <c r="GH664" i="52"/>
  <c r="GA664" i="52"/>
  <c r="GS111" i="52"/>
  <c r="GR111" i="52"/>
  <c r="GT111" i="52"/>
  <c r="GQ111" i="52"/>
  <c r="GU111" i="52"/>
  <c r="GP111" i="52"/>
  <c r="HY111" i="52"/>
  <c r="IF111" i="52" s="1"/>
  <c r="HU823" i="52"/>
  <c r="HV823" i="52"/>
  <c r="HS823" i="52"/>
  <c r="HT823" i="52"/>
  <c r="HW823" i="52"/>
  <c r="GW492" i="52"/>
  <c r="GY492" i="52"/>
  <c r="GX492" i="52"/>
  <c r="GA765" i="52"/>
  <c r="FY765" i="52"/>
  <c r="GE765" i="52"/>
  <c r="GB765" i="52"/>
  <c r="FZ765" i="52"/>
  <c r="GG765" i="52"/>
  <c r="GD765" i="52"/>
  <c r="GH765" i="52"/>
  <c r="GC765" i="52"/>
  <c r="GJ179" i="52"/>
  <c r="GN179" i="52"/>
  <c r="GL179" i="52"/>
  <c r="GM179" i="52"/>
  <c r="GK179" i="52"/>
  <c r="HE313" i="52"/>
  <c r="HK313" i="52"/>
  <c r="HI313" i="52"/>
  <c r="HC313" i="52"/>
  <c r="HB313" i="52"/>
  <c r="HF313" i="52"/>
  <c r="HJ313" i="52"/>
  <c r="HD313" i="52"/>
  <c r="HH313" i="52"/>
  <c r="HA313" i="52"/>
  <c r="HG313" i="52"/>
  <c r="IM215" i="52"/>
  <c r="IL215" i="52"/>
  <c r="FY505" i="52"/>
  <c r="GE505" i="52"/>
  <c r="GC505" i="52"/>
  <c r="GG505" i="52"/>
  <c r="FZ505" i="52"/>
  <c r="GD505" i="52"/>
  <c r="GH505" i="52"/>
  <c r="GB505" i="52"/>
  <c r="GA505" i="52"/>
  <c r="HM545" i="52"/>
  <c r="HQ545" i="52"/>
  <c r="HO545" i="52"/>
  <c r="HN545" i="52"/>
  <c r="HP545" i="52"/>
  <c r="HE356" i="52"/>
  <c r="HJ356" i="52"/>
  <c r="HB356" i="52"/>
  <c r="HG356" i="52"/>
  <c r="HD356" i="52"/>
  <c r="HA356" i="52"/>
  <c r="HH356" i="52"/>
  <c r="HF356" i="52"/>
  <c r="HC356" i="52"/>
  <c r="HK356" i="52"/>
  <c r="HI356" i="52"/>
  <c r="IL230" i="52"/>
  <c r="IM230" i="52"/>
  <c r="HP825" i="52"/>
  <c r="HM825" i="52"/>
  <c r="HQ825" i="52"/>
  <c r="HN825" i="52"/>
  <c r="HO825" i="52"/>
  <c r="FV742" i="52"/>
  <c r="FU742" i="52"/>
  <c r="FW742" i="52" s="1"/>
  <c r="IC942" i="52"/>
  <c r="IQ942" i="52"/>
  <c r="FV428" i="52"/>
  <c r="FU428" i="52"/>
  <c r="FW428" i="52" s="1"/>
  <c r="GB478" i="52"/>
  <c r="GE478" i="52"/>
  <c r="FY478" i="52"/>
  <c r="GA478" i="52"/>
  <c r="GC478" i="52"/>
  <c r="GG478" i="52"/>
  <c r="FZ478" i="52"/>
  <c r="GD478" i="52"/>
  <c r="GH478" i="52"/>
  <c r="FV122" i="52"/>
  <c r="FU122" i="52"/>
  <c r="FW122" i="52" s="1"/>
  <c r="ET122" i="52"/>
  <c r="ET254" i="52"/>
  <c r="FV254" i="52"/>
  <c r="FU254" i="52"/>
  <c r="FW254" i="52" s="1"/>
  <c r="HP510" i="52"/>
  <c r="HN510" i="52"/>
  <c r="HO510" i="52"/>
  <c r="HM510" i="52"/>
  <c r="HQ510" i="52"/>
  <c r="GB794" i="52"/>
  <c r="GC794" i="52"/>
  <c r="FZ794" i="52"/>
  <c r="GD794" i="52"/>
  <c r="GH794" i="52"/>
  <c r="GA794" i="52"/>
  <c r="FY794" i="52"/>
  <c r="GE794" i="52"/>
  <c r="GG794" i="52"/>
  <c r="GF794" i="52"/>
  <c r="HZ794" i="52"/>
  <c r="GG125" i="52"/>
  <c r="GA125" i="52"/>
  <c r="GE125" i="52"/>
  <c r="GH125" i="52"/>
  <c r="GD125" i="52"/>
  <c r="GB125" i="52"/>
  <c r="FZ125" i="52"/>
  <c r="FY125" i="52"/>
  <c r="GF125" i="52"/>
  <c r="GC125" i="52"/>
  <c r="HZ125" i="52"/>
  <c r="HN197" i="52"/>
  <c r="HP197" i="52"/>
  <c r="HM197" i="52"/>
  <c r="HQ197" i="52"/>
  <c r="HO197" i="52"/>
  <c r="GA235" i="52"/>
  <c r="FY235" i="52"/>
  <c r="GE235" i="52"/>
  <c r="GB235" i="52"/>
  <c r="FZ235" i="52"/>
  <c r="GD235" i="52"/>
  <c r="GH235" i="52"/>
  <c r="GC235" i="52"/>
  <c r="GG235" i="52"/>
  <c r="HZ235" i="52"/>
  <c r="GF235" i="52"/>
  <c r="GY559" i="52"/>
  <c r="GW559" i="52"/>
  <c r="GX559" i="52"/>
  <c r="FV128" i="52"/>
  <c r="FU128" i="52"/>
  <c r="FW128" i="52" s="1"/>
  <c r="ET128" i="52"/>
  <c r="GB506" i="52"/>
  <c r="GA506" i="52"/>
  <c r="FY506" i="52"/>
  <c r="GE506" i="52"/>
  <c r="GC506" i="52"/>
  <c r="GG506" i="52"/>
  <c r="FZ506" i="52"/>
  <c r="GD506" i="52"/>
  <c r="GH506" i="52"/>
  <c r="GC788" i="52"/>
  <c r="GA788" i="52"/>
  <c r="GG788" i="52"/>
  <c r="GE788" i="52"/>
  <c r="GB788" i="52"/>
  <c r="FY788" i="52"/>
  <c r="FZ788" i="52"/>
  <c r="GD788" i="52"/>
  <c r="GH788" i="52"/>
  <c r="GF788" i="52"/>
  <c r="HZ788" i="52"/>
  <c r="GK291" i="52"/>
  <c r="GJ291" i="52"/>
  <c r="GM291" i="52"/>
  <c r="GL291" i="52"/>
  <c r="GN291" i="52"/>
  <c r="GU1045" i="52"/>
  <c r="GR1045" i="52"/>
  <c r="GS1045" i="52"/>
  <c r="GP1045" i="52"/>
  <c r="GT1045" i="52"/>
  <c r="GQ1045" i="52"/>
  <c r="GF1020" i="52"/>
  <c r="FY1020" i="52"/>
  <c r="GH1020" i="52"/>
  <c r="GC1020" i="52"/>
  <c r="GG1020" i="52"/>
  <c r="HZ1020" i="52"/>
  <c r="FZ1020" i="52"/>
  <c r="GE1020" i="52"/>
  <c r="GA1020" i="52"/>
  <c r="GD1020" i="52"/>
  <c r="GB1020" i="52"/>
  <c r="GS347" i="52"/>
  <c r="GR347" i="52"/>
  <c r="GP347" i="52"/>
  <c r="GT347" i="52"/>
  <c r="GU347" i="52"/>
  <c r="GQ347" i="52"/>
  <c r="HY347" i="52"/>
  <c r="IF347" i="52" s="1"/>
  <c r="HN479" i="52"/>
  <c r="HO479" i="52"/>
  <c r="HM479" i="52"/>
  <c r="HQ479" i="52"/>
  <c r="HP479" i="52"/>
  <c r="GY296" i="52"/>
  <c r="GX296" i="52"/>
  <c r="GW296" i="52"/>
  <c r="GY517" i="52"/>
  <c r="GX517" i="52"/>
  <c r="GW517" i="52"/>
  <c r="GY455" i="52"/>
  <c r="GX455" i="52"/>
  <c r="GW455" i="52"/>
  <c r="ET755" i="52"/>
  <c r="FU755" i="52"/>
  <c r="FV755" i="52"/>
  <c r="GK557" i="52"/>
  <c r="GJ557" i="52"/>
  <c r="GM557" i="52"/>
  <c r="GL557" i="52"/>
  <c r="GN557" i="52"/>
  <c r="GC375" i="52"/>
  <c r="GG375" i="52"/>
  <c r="GA375" i="52"/>
  <c r="FY375" i="52"/>
  <c r="GE375" i="52"/>
  <c r="GF375" i="52"/>
  <c r="GB375" i="52"/>
  <c r="HZ375" i="52"/>
  <c r="FZ375" i="52"/>
  <c r="GD375" i="52"/>
  <c r="GH375" i="52"/>
  <c r="GW725" i="52"/>
  <c r="GX725" i="52"/>
  <c r="GY725" i="52"/>
  <c r="IJ1026" i="52"/>
  <c r="IL951" i="52"/>
  <c r="IM951" i="52"/>
  <c r="GB493" i="52"/>
  <c r="GA493" i="52"/>
  <c r="FY493" i="52"/>
  <c r="GE493" i="52"/>
  <c r="GC493" i="52"/>
  <c r="GG493" i="52"/>
  <c r="FZ493" i="52"/>
  <c r="GD493" i="52"/>
  <c r="GH493" i="52"/>
  <c r="GR888" i="52"/>
  <c r="GP888" i="52"/>
  <c r="GU888" i="52"/>
  <c r="GS888" i="52"/>
  <c r="GT888" i="52"/>
  <c r="GQ888" i="52"/>
  <c r="GX478" i="52"/>
  <c r="GW478" i="52"/>
  <c r="GY478" i="52"/>
  <c r="HW112" i="52"/>
  <c r="HS112" i="52"/>
  <c r="HV112" i="52"/>
  <c r="HT112" i="52"/>
  <c r="HU112" i="52"/>
  <c r="HT630" i="52"/>
  <c r="HW630" i="52"/>
  <c r="HU630" i="52"/>
  <c r="HV630" i="52"/>
  <c r="HS630" i="52"/>
  <c r="AC281" i="52"/>
  <c r="GW900" i="52"/>
  <c r="GY900" i="52"/>
  <c r="GX900" i="52"/>
  <c r="HU399" i="52"/>
  <c r="HT399" i="52"/>
  <c r="HW399" i="52"/>
  <c r="HV399" i="52"/>
  <c r="HS399" i="52"/>
  <c r="GM377" i="52"/>
  <c r="GL377" i="52"/>
  <c r="GJ377" i="52"/>
  <c r="GN377" i="52"/>
  <c r="GK377" i="52"/>
  <c r="ET556" i="52"/>
  <c r="ET80" i="52"/>
  <c r="FU80" i="52"/>
  <c r="FW80" i="52" s="1"/>
  <c r="FV80" i="52"/>
  <c r="FV522" i="52"/>
  <c r="FU522" i="52"/>
  <c r="FW522" i="52" s="1"/>
  <c r="HU412" i="52"/>
  <c r="HT412" i="52"/>
  <c r="HV412" i="52"/>
  <c r="HW412" i="52"/>
  <c r="HS412" i="52"/>
  <c r="FU295" i="52"/>
  <c r="FV295" i="52"/>
  <c r="ET295" i="52"/>
  <c r="FU580" i="52"/>
  <c r="FW580" i="52" s="1"/>
  <c r="FV580" i="52"/>
  <c r="GU865" i="52"/>
  <c r="GS865" i="52"/>
  <c r="GR865" i="52"/>
  <c r="GP865" i="52"/>
  <c r="GT865" i="52"/>
  <c r="GQ865" i="52"/>
  <c r="GJ260" i="52"/>
  <c r="GN260" i="52"/>
  <c r="GK260" i="52"/>
  <c r="GM260" i="52"/>
  <c r="GL260" i="52"/>
  <c r="HH343" i="52"/>
  <c r="HJ343" i="52"/>
  <c r="HB343" i="52"/>
  <c r="HE343" i="52"/>
  <c r="HG343" i="52"/>
  <c r="HC343" i="52"/>
  <c r="HI343" i="52"/>
  <c r="HA343" i="52"/>
  <c r="HF343" i="52"/>
  <c r="HD343" i="52"/>
  <c r="HK343" i="52"/>
  <c r="GE770" i="52"/>
  <c r="GB770" i="52"/>
  <c r="GG770" i="52"/>
  <c r="FZ770" i="52"/>
  <c r="GD770" i="52"/>
  <c r="GA770" i="52"/>
  <c r="GH770" i="52"/>
  <c r="GC770" i="52"/>
  <c r="FY770" i="52"/>
  <c r="GC936" i="52"/>
  <c r="GG936" i="52"/>
  <c r="GD936" i="52"/>
  <c r="GB936" i="52"/>
  <c r="GH936" i="52"/>
  <c r="GE936" i="52"/>
  <c r="FZ936" i="52"/>
  <c r="FY936" i="52"/>
  <c r="GA936" i="52"/>
  <c r="HI574" i="52"/>
  <c r="HE574" i="52"/>
  <c r="HD574" i="52"/>
  <c r="HK574" i="52"/>
  <c r="HH574" i="52"/>
  <c r="HJ574" i="52"/>
  <c r="HB574" i="52"/>
  <c r="HC574" i="52"/>
  <c r="HG574" i="52"/>
  <c r="HF574" i="52"/>
  <c r="HA574" i="52"/>
  <c r="FV389" i="52"/>
  <c r="FU389" i="52"/>
  <c r="FW389" i="52" s="1"/>
  <c r="ET389" i="52"/>
  <c r="HW759" i="52"/>
  <c r="HS759" i="52"/>
  <c r="HT759" i="52"/>
  <c r="HU759" i="52"/>
  <c r="HV759" i="52"/>
  <c r="GQ409" i="52"/>
  <c r="GT409" i="52"/>
  <c r="GP409" i="52"/>
  <c r="GU409" i="52"/>
  <c r="GS409" i="52"/>
  <c r="GR409" i="52"/>
  <c r="HI988" i="52"/>
  <c r="HG988" i="52"/>
  <c r="HB988" i="52"/>
  <c r="HC988" i="52"/>
  <c r="HF988" i="52"/>
  <c r="HJ988" i="52"/>
  <c r="HD988" i="52"/>
  <c r="HH988" i="52"/>
  <c r="HA988" i="52"/>
  <c r="HK988" i="52"/>
  <c r="HE988" i="52"/>
  <c r="FV745" i="52"/>
  <c r="FU745" i="52"/>
  <c r="GS187" i="52"/>
  <c r="GT187" i="52"/>
  <c r="GQ187" i="52"/>
  <c r="GU187" i="52"/>
  <c r="GR187" i="52"/>
  <c r="GP187" i="52"/>
  <c r="GR297" i="52"/>
  <c r="GS297" i="52"/>
  <c r="GT297" i="52"/>
  <c r="GQ297" i="52"/>
  <c r="GP297" i="52"/>
  <c r="GU297" i="52"/>
  <c r="HY297" i="52"/>
  <c r="GJ798" i="52"/>
  <c r="GN798" i="52"/>
  <c r="GK798" i="52"/>
  <c r="GM798" i="52"/>
  <c r="GL798" i="52"/>
  <c r="HP181" i="52"/>
  <c r="HQ181" i="52"/>
  <c r="HM181" i="52"/>
  <c r="HO181" i="52"/>
  <c r="HN181" i="52"/>
  <c r="FV400" i="52"/>
  <c r="FU400" i="52"/>
  <c r="FW400" i="52" s="1"/>
  <c r="ET400" i="52"/>
  <c r="GT119" i="52"/>
  <c r="GQ119" i="52"/>
  <c r="GU119" i="52"/>
  <c r="GS119" i="52"/>
  <c r="GR119" i="52"/>
  <c r="HY119" i="52"/>
  <c r="IF119" i="52" s="1"/>
  <c r="GP119" i="52"/>
  <c r="GB262" i="52"/>
  <c r="GG262" i="52"/>
  <c r="FY262" i="52"/>
  <c r="GE262" i="52"/>
  <c r="FZ262" i="52"/>
  <c r="GC262" i="52"/>
  <c r="GD262" i="52"/>
  <c r="GF262" i="52"/>
  <c r="GH262" i="52"/>
  <c r="HZ262" i="52"/>
  <c r="GA262" i="52"/>
  <c r="HS757" i="52"/>
  <c r="HT757" i="52"/>
  <c r="HU757" i="52"/>
  <c r="HV757" i="52"/>
  <c r="HW757" i="52"/>
  <c r="HT275" i="52"/>
  <c r="HW275" i="52"/>
  <c r="HS275" i="52"/>
  <c r="HV275" i="52"/>
  <c r="HU275" i="52"/>
  <c r="GA279" i="52"/>
  <c r="GB279" i="52"/>
  <c r="GG279" i="52"/>
  <c r="FY279" i="52"/>
  <c r="GE279" i="52"/>
  <c r="FZ279" i="52"/>
  <c r="GC279" i="52"/>
  <c r="GD279" i="52"/>
  <c r="GF279" i="52"/>
  <c r="GH279" i="52"/>
  <c r="HZ279" i="52"/>
  <c r="GK646" i="52"/>
  <c r="GM646" i="52"/>
  <c r="GN646" i="52"/>
  <c r="GL646" i="52"/>
  <c r="GJ646" i="52"/>
  <c r="HV571" i="52"/>
  <c r="HU571" i="52"/>
  <c r="HS571" i="52"/>
  <c r="HW571" i="52"/>
  <c r="HT571" i="52"/>
  <c r="HE305" i="52"/>
  <c r="HK305" i="52"/>
  <c r="HI305" i="52"/>
  <c r="HC305" i="52"/>
  <c r="HB305" i="52"/>
  <c r="HF305" i="52"/>
  <c r="HJ305" i="52"/>
  <c r="HD305" i="52"/>
  <c r="HH305" i="52"/>
  <c r="HA305" i="52"/>
  <c r="HG305" i="52"/>
  <c r="HZ251" i="52"/>
  <c r="GF251" i="52"/>
  <c r="GD251" i="52"/>
  <c r="GH251" i="52"/>
  <c r="GC251" i="52"/>
  <c r="GG251" i="52"/>
  <c r="GA251" i="52"/>
  <c r="FY251" i="52"/>
  <c r="GE251" i="52"/>
  <c r="GB251" i="52"/>
  <c r="FZ251" i="52"/>
  <c r="GM496" i="52"/>
  <c r="GK496" i="52"/>
  <c r="GJ496" i="52"/>
  <c r="GN496" i="52"/>
  <c r="GL496" i="52"/>
  <c r="GX782" i="52"/>
  <c r="GY782" i="52"/>
  <c r="GW782" i="52"/>
  <c r="HU97" i="52"/>
  <c r="HV97" i="52"/>
  <c r="HT97" i="52"/>
  <c r="HS97" i="52"/>
  <c r="HW97" i="52"/>
  <c r="HG123" i="52"/>
  <c r="HK123" i="52"/>
  <c r="HD123" i="52"/>
  <c r="HB123" i="52"/>
  <c r="HH123" i="52"/>
  <c r="HF123" i="52"/>
  <c r="HA123" i="52"/>
  <c r="HJ123" i="52"/>
  <c r="HE123" i="52"/>
  <c r="HI123" i="52"/>
  <c r="HC123" i="52"/>
  <c r="GX174" i="52"/>
  <c r="GY174" i="52"/>
  <c r="GW174" i="52"/>
  <c r="GJ803" i="52"/>
  <c r="GN803" i="52"/>
  <c r="GK803" i="52"/>
  <c r="GM803" i="52"/>
  <c r="GL803" i="52"/>
  <c r="IM79" i="52"/>
  <c r="IL79" i="52"/>
  <c r="HJ483" i="52"/>
  <c r="HD483" i="52"/>
  <c r="HH483" i="52"/>
  <c r="HA483" i="52"/>
  <c r="HK483" i="52"/>
  <c r="HE483" i="52"/>
  <c r="HC483" i="52"/>
  <c r="HI483" i="52"/>
  <c r="HG483" i="52"/>
  <c r="HB483" i="52"/>
  <c r="HF483" i="52"/>
  <c r="IM143" i="52"/>
  <c r="IL143" i="52"/>
  <c r="GW519" i="52"/>
  <c r="GY519" i="52"/>
  <c r="GX519" i="52"/>
  <c r="GM964" i="52"/>
  <c r="GJ964" i="52"/>
  <c r="GN964" i="52"/>
  <c r="GK964" i="52"/>
  <c r="GL964" i="52"/>
  <c r="HH807" i="52"/>
  <c r="HI807" i="52"/>
  <c r="HB807" i="52"/>
  <c r="HC807" i="52"/>
  <c r="HF807" i="52"/>
  <c r="HG807" i="52"/>
  <c r="HJ807" i="52"/>
  <c r="HK807" i="52"/>
  <c r="HA807" i="52"/>
  <c r="HE807" i="52"/>
  <c r="HD807" i="52"/>
  <c r="AC703" i="52"/>
  <c r="FZ787" i="52"/>
  <c r="GD787" i="52"/>
  <c r="GH787" i="52"/>
  <c r="GA787" i="52"/>
  <c r="FY787" i="52"/>
  <c r="GE787" i="52"/>
  <c r="GG787" i="52"/>
  <c r="GB787" i="52"/>
  <c r="GC787" i="52"/>
  <c r="HZ787" i="52"/>
  <c r="GF787" i="52"/>
  <c r="HP674" i="52"/>
  <c r="HO674" i="52"/>
  <c r="HM674" i="52"/>
  <c r="HQ674" i="52"/>
  <c r="HN674" i="52"/>
  <c r="FV176" i="52"/>
  <c r="FU176" i="52"/>
  <c r="FW176" i="52" s="1"/>
  <c r="FV717" i="52"/>
  <c r="FU717" i="52"/>
  <c r="FW717" i="52" s="1"/>
  <c r="IM136" i="52"/>
  <c r="IL136" i="52"/>
  <c r="ET638" i="52"/>
  <c r="FU638" i="52"/>
  <c r="FW638" i="52" s="1"/>
  <c r="FV638" i="52"/>
  <c r="GA648" i="52"/>
  <c r="GB648" i="52"/>
  <c r="GG648" i="52"/>
  <c r="FY648" i="52"/>
  <c r="GD648" i="52"/>
  <c r="FZ648" i="52"/>
  <c r="GE648" i="52"/>
  <c r="GC648" i="52"/>
  <c r="GH648" i="52"/>
  <c r="GY242" i="52"/>
  <c r="GW242" i="52"/>
  <c r="GX242" i="52"/>
  <c r="FU555" i="52"/>
  <c r="FW555" i="52" s="1"/>
  <c r="FV555" i="52"/>
  <c r="ET555" i="52"/>
  <c r="IC142" i="52"/>
  <c r="IQ142" i="52"/>
  <c r="FV106" i="52"/>
  <c r="FU106" i="52"/>
  <c r="FW106" i="52" s="1"/>
  <c r="ET106" i="52"/>
  <c r="HT777" i="52"/>
  <c r="HU777" i="52"/>
  <c r="HV777" i="52"/>
  <c r="HS777" i="52"/>
  <c r="HW777" i="52"/>
  <c r="FU1032" i="52"/>
  <c r="FW1032" i="52" s="1"/>
  <c r="FV1032" i="52"/>
  <c r="ET1032" i="52"/>
  <c r="GY612" i="52"/>
  <c r="GW612" i="52"/>
  <c r="GX612" i="52"/>
  <c r="HV949" i="52"/>
  <c r="HU949" i="52"/>
  <c r="HS949" i="52"/>
  <c r="HT949" i="52"/>
  <c r="HW949" i="52"/>
  <c r="HJ1014" i="52"/>
  <c r="HH1014" i="52"/>
  <c r="HB1014" i="52"/>
  <c r="HI1014" i="52"/>
  <c r="HK1014" i="52"/>
  <c r="HC1014" i="52"/>
  <c r="HA1014" i="52"/>
  <c r="HG1014" i="52"/>
  <c r="HF1014" i="52"/>
  <c r="HD1014" i="52"/>
  <c r="HE1014" i="52"/>
  <c r="GD307" i="52"/>
  <c r="GH307" i="52"/>
  <c r="GB307" i="52"/>
  <c r="GA307" i="52"/>
  <c r="FY307" i="52"/>
  <c r="GE307" i="52"/>
  <c r="GC307" i="52"/>
  <c r="GG307" i="52"/>
  <c r="FZ307" i="52"/>
  <c r="HU359" i="52"/>
  <c r="HV359" i="52"/>
  <c r="HT359" i="52"/>
  <c r="HS359" i="52"/>
  <c r="HW359" i="52"/>
  <c r="FU287" i="52"/>
  <c r="FV287" i="52"/>
  <c r="ET287" i="52"/>
  <c r="GP570" i="52"/>
  <c r="GT570" i="52"/>
  <c r="GU570" i="52"/>
  <c r="GS570" i="52"/>
  <c r="GR570" i="52"/>
  <c r="GQ570" i="52"/>
  <c r="HY570" i="52"/>
  <c r="FZ987" i="52"/>
  <c r="GD987" i="52"/>
  <c r="GH987" i="52"/>
  <c r="GB987" i="52"/>
  <c r="GA987" i="52"/>
  <c r="FY987" i="52"/>
  <c r="GE987" i="52"/>
  <c r="GC987" i="52"/>
  <c r="GG987" i="52"/>
  <c r="HD685" i="52"/>
  <c r="HK685" i="52"/>
  <c r="HH685" i="52"/>
  <c r="HE685" i="52"/>
  <c r="HB685" i="52"/>
  <c r="HC685" i="52"/>
  <c r="HF685" i="52"/>
  <c r="HJ685" i="52"/>
  <c r="HG685" i="52"/>
  <c r="HA685" i="52"/>
  <c r="HI685" i="52"/>
  <c r="FU654" i="52"/>
  <c r="FW654" i="52" s="1"/>
  <c r="FV654" i="52"/>
  <c r="ET654" i="52"/>
  <c r="HS783" i="52"/>
  <c r="HT783" i="52"/>
  <c r="HW783" i="52"/>
  <c r="HU783" i="52"/>
  <c r="HV783" i="52"/>
  <c r="HM568" i="52"/>
  <c r="HQ568" i="52"/>
  <c r="HP568" i="52"/>
  <c r="HN568" i="52"/>
  <c r="HO568" i="52"/>
  <c r="HT445" i="52"/>
  <c r="HV445" i="52"/>
  <c r="HW445" i="52"/>
  <c r="HU445" i="52"/>
  <c r="HS445" i="52"/>
  <c r="HG72" i="52"/>
  <c r="HE72" i="52"/>
  <c r="HD72" i="52"/>
  <c r="HJ72" i="52"/>
  <c r="HH72" i="52"/>
  <c r="HC72" i="52"/>
  <c r="HA72" i="52"/>
  <c r="HI72" i="52"/>
  <c r="HF72" i="52"/>
  <c r="HK72" i="52"/>
  <c r="HB72" i="52"/>
  <c r="HB620" i="52"/>
  <c r="HG620" i="52"/>
  <c r="HD620" i="52"/>
  <c r="HF620" i="52"/>
  <c r="HH620" i="52"/>
  <c r="HA620" i="52"/>
  <c r="HC620" i="52"/>
  <c r="HK620" i="52"/>
  <c r="HI620" i="52"/>
  <c r="HE620" i="52"/>
  <c r="HJ620" i="52"/>
  <c r="GG608" i="52"/>
  <c r="GB608" i="52"/>
  <c r="GA608" i="52"/>
  <c r="FY608" i="52"/>
  <c r="GD608" i="52"/>
  <c r="FZ608" i="52"/>
  <c r="GE608" i="52"/>
  <c r="GC608" i="52"/>
  <c r="GH608" i="52"/>
  <c r="ET311" i="52"/>
  <c r="IF233" i="52"/>
  <c r="AC119" i="52"/>
  <c r="AC807" i="52"/>
  <c r="GF193" i="52"/>
  <c r="GC193" i="52"/>
  <c r="GG193" i="52"/>
  <c r="GA193" i="52"/>
  <c r="HZ193" i="52"/>
  <c r="GE193" i="52"/>
  <c r="FZ193" i="52"/>
  <c r="GH193" i="52"/>
  <c r="GB193" i="52"/>
  <c r="FY193" i="52"/>
  <c r="GD193" i="52"/>
  <c r="GJ795" i="52"/>
  <c r="GN795" i="52"/>
  <c r="GK795" i="52"/>
  <c r="GL795" i="52"/>
  <c r="GM795" i="52"/>
  <c r="HK429" i="52"/>
  <c r="HC429" i="52"/>
  <c r="HB429" i="52"/>
  <c r="HH429" i="52"/>
  <c r="HF429" i="52"/>
  <c r="HA429" i="52"/>
  <c r="HJ429" i="52"/>
  <c r="HG429" i="52"/>
  <c r="HD429" i="52"/>
  <c r="HI429" i="52"/>
  <c r="HE429" i="52"/>
  <c r="HH833" i="52"/>
  <c r="HE833" i="52"/>
  <c r="HB833" i="52"/>
  <c r="HC833" i="52"/>
  <c r="HF833" i="52"/>
  <c r="HG833" i="52"/>
  <c r="HJ833" i="52"/>
  <c r="HK833" i="52"/>
  <c r="HA833" i="52"/>
  <c r="HI833" i="52"/>
  <c r="HD833" i="52"/>
  <c r="GW991" i="52"/>
  <c r="GY991" i="52"/>
  <c r="GX991" i="52"/>
  <c r="IJ298" i="52"/>
  <c r="GH76" i="52"/>
  <c r="FZ76" i="52"/>
  <c r="GE76" i="52"/>
  <c r="GD76" i="52"/>
  <c r="GB76" i="52"/>
  <c r="FY76" i="52"/>
  <c r="GA76" i="52"/>
  <c r="HZ76" i="52"/>
  <c r="IF76" i="52" s="1"/>
  <c r="GG76" i="52"/>
  <c r="GF76" i="52"/>
  <c r="GC76" i="52"/>
  <c r="GK903" i="52"/>
  <c r="GN903" i="52"/>
  <c r="GJ903" i="52"/>
  <c r="GM903" i="52"/>
  <c r="GL903" i="52"/>
  <c r="GL996" i="52"/>
  <c r="GM996" i="52"/>
  <c r="GJ996" i="52"/>
  <c r="GK996" i="52"/>
  <c r="GN996" i="52"/>
  <c r="GK322" i="52"/>
  <c r="GM322" i="52"/>
  <c r="GN322" i="52"/>
  <c r="GL322" i="52"/>
  <c r="GJ322" i="52"/>
  <c r="GS293" i="52"/>
  <c r="GT293" i="52"/>
  <c r="GQ293" i="52"/>
  <c r="GP293" i="52"/>
  <c r="GU293" i="52"/>
  <c r="HY293" i="52"/>
  <c r="IF293" i="52" s="1"/>
  <c r="GR293" i="52"/>
  <c r="HV619" i="52"/>
  <c r="HT619" i="52"/>
  <c r="HU619" i="52"/>
  <c r="HS619" i="52"/>
  <c r="HW619" i="52"/>
  <c r="HT294" i="52"/>
  <c r="HW294" i="52"/>
  <c r="HS294" i="52"/>
  <c r="HV294" i="52"/>
  <c r="HU294" i="52"/>
  <c r="GQ881" i="52"/>
  <c r="GU881" i="52"/>
  <c r="GS881" i="52"/>
  <c r="GR881" i="52"/>
  <c r="HY881" i="52"/>
  <c r="GP881" i="52"/>
  <c r="GT881" i="52"/>
  <c r="FV113" i="52"/>
  <c r="FU113" i="52"/>
  <c r="FW113" i="52" s="1"/>
  <c r="ET113" i="52"/>
  <c r="HY1013" i="52"/>
  <c r="IF1013" i="52" s="1"/>
  <c r="GQ1013" i="52"/>
  <c r="GU1013" i="52"/>
  <c r="GR1013" i="52"/>
  <c r="GS1013" i="52"/>
  <c r="GT1013" i="52"/>
  <c r="GP1013" i="52"/>
  <c r="HH369" i="52"/>
  <c r="HB369" i="52"/>
  <c r="HF369" i="52"/>
  <c r="HJ369" i="52"/>
  <c r="HC369" i="52"/>
  <c r="HA369" i="52"/>
  <c r="HG369" i="52"/>
  <c r="HI369" i="52"/>
  <c r="HK369" i="52"/>
  <c r="HE369" i="52"/>
  <c r="HD369" i="52"/>
  <c r="FV258" i="52"/>
  <c r="FU258" i="52"/>
  <c r="FW258" i="52" s="1"/>
  <c r="ET258" i="52"/>
  <c r="FU736" i="52"/>
  <c r="FW736" i="52" s="1"/>
  <c r="FV736" i="52"/>
  <c r="HZ945" i="52"/>
  <c r="GF945" i="52"/>
  <c r="GH945" i="52"/>
  <c r="GB945" i="52"/>
  <c r="GC945" i="52"/>
  <c r="GA945" i="52"/>
  <c r="GE945" i="52"/>
  <c r="GD945" i="52"/>
  <c r="FY945" i="52"/>
  <c r="GG945" i="52"/>
  <c r="FZ945" i="52"/>
  <c r="HV849" i="52"/>
  <c r="HS849" i="52"/>
  <c r="HW849" i="52"/>
  <c r="HU849" i="52"/>
  <c r="HT849" i="52"/>
  <c r="FV572" i="52"/>
  <c r="FU572" i="52"/>
  <c r="FW572" i="52" s="1"/>
  <c r="GL728" i="52"/>
  <c r="GN728" i="52"/>
  <c r="GM728" i="52"/>
  <c r="GJ728" i="52"/>
  <c r="GK728" i="52"/>
  <c r="HA773" i="52"/>
  <c r="HB773" i="52"/>
  <c r="HG773" i="52"/>
  <c r="HF773" i="52"/>
  <c r="HE773" i="52"/>
  <c r="HJ773" i="52"/>
  <c r="HK773" i="52"/>
  <c r="HC773" i="52"/>
  <c r="HH773" i="52"/>
  <c r="HD773" i="52"/>
  <c r="HI773" i="52"/>
  <c r="HU844" i="52"/>
  <c r="HV844" i="52"/>
  <c r="HW844" i="52"/>
  <c r="HT844" i="52"/>
  <c r="HS844" i="52"/>
  <c r="IJ144" i="52"/>
  <c r="GW1049" i="52"/>
  <c r="GX1049" i="52"/>
  <c r="GY1049" i="52"/>
  <c r="IB298" i="52"/>
  <c r="IK298" i="52"/>
  <c r="FU992" i="52"/>
  <c r="FW992" i="52" s="1"/>
  <c r="FV992" i="52"/>
  <c r="HO1044" i="52"/>
  <c r="HP1044" i="52"/>
  <c r="HM1044" i="52"/>
  <c r="HQ1044" i="52"/>
  <c r="HN1044" i="52"/>
  <c r="GP819" i="52"/>
  <c r="GT819" i="52"/>
  <c r="GQ819" i="52"/>
  <c r="GR819" i="52"/>
  <c r="GU819" i="52"/>
  <c r="HY819" i="52"/>
  <c r="GS819" i="52"/>
  <c r="GW989" i="52"/>
  <c r="GY989" i="52"/>
  <c r="GX989" i="52"/>
  <c r="HP541" i="52"/>
  <c r="HM541" i="52"/>
  <c r="HQ541" i="52"/>
  <c r="HO541" i="52"/>
  <c r="HN541" i="52"/>
  <c r="FV727" i="52"/>
  <c r="FU727" i="52"/>
  <c r="HC1033" i="52"/>
  <c r="HD1033" i="52"/>
  <c r="HH1033" i="52"/>
  <c r="HA1033" i="52"/>
  <c r="HE1033" i="52"/>
  <c r="HF1033" i="52"/>
  <c r="HI1033" i="52"/>
  <c r="HJ1033" i="52"/>
  <c r="HB1033" i="52"/>
  <c r="HG1033" i="52"/>
  <c r="HK1033" i="52"/>
  <c r="AC459" i="52"/>
  <c r="GD1048" i="52"/>
  <c r="GH1048" i="52"/>
  <c r="GA1048" i="52"/>
  <c r="GE1048" i="52"/>
  <c r="GB1048" i="52"/>
  <c r="FY1048" i="52"/>
  <c r="GC1048" i="52"/>
  <c r="FZ1048" i="52"/>
  <c r="GG1048" i="52"/>
  <c r="GY945" i="52"/>
  <c r="GX945" i="52"/>
  <c r="GW945" i="52"/>
  <c r="FV185" i="52"/>
  <c r="FU185" i="52"/>
  <c r="FW185" i="52" s="1"/>
  <c r="GR1011" i="52"/>
  <c r="GS1011" i="52"/>
  <c r="GT1011" i="52"/>
  <c r="GP1011" i="52"/>
  <c r="GQ1011" i="52"/>
  <c r="GU1011" i="52"/>
  <c r="HS893" i="52"/>
  <c r="HW893" i="52"/>
  <c r="HT893" i="52"/>
  <c r="HU893" i="52"/>
  <c r="HV893" i="52"/>
  <c r="HZ323" i="52"/>
  <c r="GF323" i="52"/>
  <c r="GD323" i="52"/>
  <c r="GA323" i="52"/>
  <c r="GG323" i="52"/>
  <c r="FZ323" i="52"/>
  <c r="GB323" i="52"/>
  <c r="GE323" i="52"/>
  <c r="GC323" i="52"/>
  <c r="GH323" i="52"/>
  <c r="FY323" i="52"/>
  <c r="HM504" i="52"/>
  <c r="HQ504" i="52"/>
  <c r="HP504" i="52"/>
  <c r="HN504" i="52"/>
  <c r="HO504" i="52"/>
  <c r="FW1015" i="52"/>
  <c r="HK174" i="52"/>
  <c r="HB174" i="52"/>
  <c r="HE174" i="52"/>
  <c r="HJ174" i="52"/>
  <c r="HA174" i="52"/>
  <c r="HF174" i="52"/>
  <c r="HD174" i="52"/>
  <c r="HC174" i="52"/>
  <c r="HI174" i="52"/>
  <c r="HG174" i="52"/>
  <c r="HH174" i="52"/>
  <c r="GK473" i="52"/>
  <c r="GN473" i="52"/>
  <c r="GJ473" i="52"/>
  <c r="GL473" i="52"/>
  <c r="GM473" i="52"/>
  <c r="FY309" i="52"/>
  <c r="GE309" i="52"/>
  <c r="GC309" i="52"/>
  <c r="GG309" i="52"/>
  <c r="FZ309" i="52"/>
  <c r="GD309" i="52"/>
  <c r="GH309" i="52"/>
  <c r="GB309" i="52"/>
  <c r="GA309" i="52"/>
  <c r="GL891" i="52"/>
  <c r="GM891" i="52"/>
  <c r="GJ891" i="52"/>
  <c r="GN891" i="52"/>
  <c r="GK891" i="52"/>
  <c r="FU713" i="52"/>
  <c r="FW713" i="52" s="1"/>
  <c r="FV713" i="52"/>
  <c r="GM1034" i="52"/>
  <c r="GJ1034" i="52"/>
  <c r="GN1034" i="52"/>
  <c r="GK1034" i="52"/>
  <c r="GL1034" i="52"/>
  <c r="GJ814" i="52"/>
  <c r="GN814" i="52"/>
  <c r="GL814" i="52"/>
  <c r="GK814" i="52"/>
  <c r="GM814" i="52"/>
  <c r="GS818" i="52"/>
  <c r="GQ818" i="52"/>
  <c r="GP818" i="52"/>
  <c r="GT818" i="52"/>
  <c r="GU818" i="52"/>
  <c r="GR818" i="52"/>
  <c r="HY818" i="52"/>
  <c r="IF818" i="52" s="1"/>
  <c r="GA234" i="52"/>
  <c r="GG234" i="52"/>
  <c r="IJ234" i="52" s="1"/>
  <c r="GE234" i="52"/>
  <c r="GF234" i="52"/>
  <c r="GB234" i="52"/>
  <c r="HZ234" i="52"/>
  <c r="IF234" i="52" s="1"/>
  <c r="FZ234" i="52"/>
  <c r="GD234" i="52"/>
  <c r="GH234" i="52"/>
  <c r="FY234" i="52"/>
  <c r="GC234" i="52"/>
  <c r="HT578" i="52"/>
  <c r="HS578" i="52"/>
  <c r="HU578" i="52"/>
  <c r="HW578" i="52"/>
  <c r="HV578" i="52"/>
  <c r="GJ494" i="52"/>
  <c r="GN494" i="52"/>
  <c r="GL494" i="52"/>
  <c r="GM494" i="52"/>
  <c r="GK494" i="52"/>
  <c r="GE967" i="52"/>
  <c r="GB967" i="52"/>
  <c r="GC967" i="52"/>
  <c r="FY967" i="52"/>
  <c r="FZ967" i="52"/>
  <c r="GG967" i="52"/>
  <c r="GD967" i="52"/>
  <c r="GH967" i="52"/>
  <c r="GA967" i="52"/>
  <c r="GF967" i="52"/>
  <c r="HZ967" i="52"/>
  <c r="GU1051" i="52"/>
  <c r="GR1051" i="52"/>
  <c r="GS1051" i="52"/>
  <c r="GP1051" i="52"/>
  <c r="GT1051" i="52"/>
  <c r="GQ1051" i="52"/>
  <c r="HM700" i="52"/>
  <c r="HQ700" i="52"/>
  <c r="HO700" i="52"/>
  <c r="HP700" i="52"/>
  <c r="HN700" i="52"/>
  <c r="HU564" i="52"/>
  <c r="HT564" i="52"/>
  <c r="HV564" i="52"/>
  <c r="HW564" i="52"/>
  <c r="HS564" i="52"/>
  <c r="HD910" i="52"/>
  <c r="HH910" i="52"/>
  <c r="HB910" i="52"/>
  <c r="HA910" i="52"/>
  <c r="HF910" i="52"/>
  <c r="HE910" i="52"/>
  <c r="HJ910" i="52"/>
  <c r="HI910" i="52"/>
  <c r="HC910" i="52"/>
  <c r="HG910" i="52"/>
  <c r="HK910" i="52"/>
  <c r="GA804" i="52"/>
  <c r="GC804" i="52"/>
  <c r="GE804" i="52"/>
  <c r="GG804" i="52"/>
  <c r="GB804" i="52"/>
  <c r="FY804" i="52"/>
  <c r="FZ804" i="52"/>
  <c r="GD804" i="52"/>
  <c r="GH804" i="52"/>
  <c r="HZ804" i="52"/>
  <c r="IF804" i="52" s="1"/>
  <c r="GF804" i="52"/>
  <c r="HB1002" i="52"/>
  <c r="HF1002" i="52"/>
  <c r="HJ1002" i="52"/>
  <c r="HC1002" i="52"/>
  <c r="HK1002" i="52"/>
  <c r="HA1002" i="52"/>
  <c r="HD1002" i="52"/>
  <c r="HE1002" i="52"/>
  <c r="HH1002" i="52"/>
  <c r="HI1002" i="52"/>
  <c r="HG1002" i="52"/>
  <c r="HP813" i="52"/>
  <c r="HM813" i="52"/>
  <c r="HQ813" i="52"/>
  <c r="HO813" i="52"/>
  <c r="HN813" i="52"/>
  <c r="HT607" i="52"/>
  <c r="HU607" i="52"/>
  <c r="HS607" i="52"/>
  <c r="HW607" i="52"/>
  <c r="HV607" i="52"/>
  <c r="HQ472" i="52"/>
  <c r="HP472" i="52"/>
  <c r="HN472" i="52"/>
  <c r="HO472" i="52"/>
  <c r="HM472" i="52"/>
  <c r="HD820" i="52"/>
  <c r="HH820" i="52"/>
  <c r="HI820" i="52"/>
  <c r="HB820" i="52"/>
  <c r="HC820" i="52"/>
  <c r="HF820" i="52"/>
  <c r="HG820" i="52"/>
  <c r="HJ820" i="52"/>
  <c r="HK820" i="52"/>
  <c r="HA820" i="52"/>
  <c r="HE820" i="52"/>
  <c r="FU709" i="52"/>
  <c r="FW709" i="52" s="1"/>
  <c r="FV709" i="52"/>
  <c r="IF79" i="52"/>
  <c r="GG779" i="52"/>
  <c r="FZ779" i="52"/>
  <c r="GA779" i="52"/>
  <c r="GD779" i="52"/>
  <c r="GH779" i="52"/>
  <c r="GC779" i="52"/>
  <c r="FY779" i="52"/>
  <c r="GE779" i="52"/>
  <c r="GB779" i="52"/>
  <c r="HN1007" i="52"/>
  <c r="HO1007" i="52"/>
  <c r="HM1007" i="52"/>
  <c r="HQ1007" i="52"/>
  <c r="HP1007" i="52"/>
  <c r="GB842" i="52"/>
  <c r="FY842" i="52"/>
  <c r="GG842" i="52"/>
  <c r="FZ842" i="52"/>
  <c r="GC842" i="52"/>
  <c r="GD842" i="52"/>
  <c r="GH842" i="52"/>
  <c r="GA842" i="52"/>
  <c r="GE842" i="52"/>
  <c r="HZ842" i="52"/>
  <c r="GF842" i="52"/>
  <c r="IB1047" i="52"/>
  <c r="IK1047" i="52"/>
  <c r="GK878" i="52"/>
  <c r="GL878" i="52"/>
  <c r="GJ878" i="52"/>
  <c r="GN878" i="52"/>
  <c r="GM878" i="52"/>
  <c r="GW450" i="52"/>
  <c r="GX450" i="52"/>
  <c r="GY450" i="52"/>
  <c r="GS702" i="52"/>
  <c r="GU702" i="52"/>
  <c r="GP702" i="52"/>
  <c r="GT702" i="52"/>
  <c r="GR702" i="52"/>
  <c r="GQ702" i="52"/>
  <c r="HY702" i="52"/>
  <c r="IF702" i="52" s="1"/>
  <c r="GP953" i="52"/>
  <c r="GT953" i="52"/>
  <c r="GS953" i="52"/>
  <c r="GQ953" i="52"/>
  <c r="GR953" i="52"/>
  <c r="GU953" i="52"/>
  <c r="HY953" i="52"/>
  <c r="AC122" i="52"/>
  <c r="ET176" i="52"/>
  <c r="IJ1043" i="52"/>
  <c r="HN1025" i="52"/>
  <c r="HM1025" i="52"/>
  <c r="HP1025" i="52"/>
  <c r="HO1025" i="52"/>
  <c r="HQ1025" i="52"/>
  <c r="IF144" i="52"/>
  <c r="GU461" i="52"/>
  <c r="GR461" i="52"/>
  <c r="GP461" i="52"/>
  <c r="GT461" i="52"/>
  <c r="GS461" i="52"/>
  <c r="GQ461" i="52"/>
  <c r="IB456" i="52"/>
  <c r="IK456" i="52"/>
  <c r="GT737" i="52"/>
  <c r="HY737" i="52"/>
  <c r="GR737" i="52"/>
  <c r="GP737" i="52"/>
  <c r="GU737" i="52"/>
  <c r="GS737" i="52"/>
  <c r="GQ737" i="52"/>
  <c r="HT556" i="52"/>
  <c r="HW556" i="52"/>
  <c r="HS556" i="52"/>
  <c r="HU556" i="52"/>
  <c r="HV556" i="52"/>
  <c r="HG940" i="52"/>
  <c r="HK940" i="52"/>
  <c r="HE940" i="52"/>
  <c r="HF940" i="52"/>
  <c r="HA940" i="52"/>
  <c r="HD940" i="52"/>
  <c r="HB940" i="52"/>
  <c r="HH940" i="52"/>
  <c r="HJ940" i="52"/>
  <c r="HC940" i="52"/>
  <c r="HI940" i="52"/>
  <c r="GM946" i="52"/>
  <c r="GK946" i="52"/>
  <c r="GL946" i="52"/>
  <c r="GJ946" i="52"/>
  <c r="GN946" i="52"/>
  <c r="GP432" i="52"/>
  <c r="GU432" i="52"/>
  <c r="GT432" i="52"/>
  <c r="GR432" i="52"/>
  <c r="GQ432" i="52"/>
  <c r="GS432" i="52"/>
  <c r="HY432" i="52"/>
  <c r="FU762" i="52"/>
  <c r="FW762" i="52" s="1"/>
  <c r="FV762" i="52"/>
  <c r="GR405" i="52"/>
  <c r="GQ405" i="52"/>
  <c r="GT405" i="52"/>
  <c r="GP405" i="52"/>
  <c r="GU405" i="52"/>
  <c r="GS405" i="52"/>
  <c r="FU492" i="52"/>
  <c r="FW492" i="52" s="1"/>
  <c r="FV492" i="52"/>
  <c r="HS986" i="52"/>
  <c r="HW986" i="52"/>
  <c r="HT986" i="52"/>
  <c r="HV986" i="52"/>
  <c r="HU986" i="52"/>
  <c r="GY170" i="52"/>
  <c r="GW170" i="52"/>
  <c r="GX170" i="52"/>
  <c r="HB302" i="52"/>
  <c r="HI302" i="52"/>
  <c r="HF302" i="52"/>
  <c r="HH302" i="52"/>
  <c r="HJ302" i="52"/>
  <c r="HC302" i="52"/>
  <c r="HE302" i="52"/>
  <c r="HK302" i="52"/>
  <c r="HA302" i="52"/>
  <c r="HG302" i="52"/>
  <c r="HD302" i="52"/>
  <c r="GS779" i="52"/>
  <c r="GQ779" i="52"/>
  <c r="GT779" i="52"/>
  <c r="GR779" i="52"/>
  <c r="GP779" i="52"/>
  <c r="GU779" i="52"/>
  <c r="FY918" i="52"/>
  <c r="GG918" i="52"/>
  <c r="FZ918" i="52"/>
  <c r="GA918" i="52"/>
  <c r="GD918" i="52"/>
  <c r="GH918" i="52"/>
  <c r="GB918" i="52"/>
  <c r="GC918" i="52"/>
  <c r="GE918" i="52"/>
  <c r="HQ595" i="52"/>
  <c r="HO595" i="52"/>
  <c r="HP595" i="52"/>
  <c r="HN595" i="52"/>
  <c r="HM595" i="52"/>
  <c r="HQ871" i="52"/>
  <c r="HN871" i="52"/>
  <c r="HP871" i="52"/>
  <c r="HM871" i="52"/>
  <c r="HO871" i="52"/>
  <c r="HU675" i="52"/>
  <c r="HS675" i="52"/>
  <c r="HW675" i="52"/>
  <c r="HV675" i="52"/>
  <c r="HT675" i="52"/>
  <c r="GN172" i="52"/>
  <c r="GL172" i="52"/>
  <c r="GM172" i="52"/>
  <c r="GK172" i="52"/>
  <c r="GJ172" i="52"/>
  <c r="GA477" i="52"/>
  <c r="FY477" i="52"/>
  <c r="GE477" i="52"/>
  <c r="GC477" i="52"/>
  <c r="GG477" i="52"/>
  <c r="FZ477" i="52"/>
  <c r="GD477" i="52"/>
  <c r="GH477" i="52"/>
  <c r="GB477" i="52"/>
  <c r="GB809" i="52"/>
  <c r="FY809" i="52"/>
  <c r="FZ809" i="52"/>
  <c r="GD809" i="52"/>
  <c r="GH809" i="52"/>
  <c r="GC809" i="52"/>
  <c r="GA809" i="52"/>
  <c r="GG809" i="52"/>
  <c r="GE809" i="52"/>
  <c r="HZ809" i="52"/>
  <c r="GF809" i="52"/>
  <c r="HJ463" i="52"/>
  <c r="HD463" i="52"/>
  <c r="HH463" i="52"/>
  <c r="HA463" i="52"/>
  <c r="HG463" i="52"/>
  <c r="HE463" i="52"/>
  <c r="HK463" i="52"/>
  <c r="HI463" i="52"/>
  <c r="HC463" i="52"/>
  <c r="HB463" i="52"/>
  <c r="HF463" i="52"/>
  <c r="GX824" i="52"/>
  <c r="GY824" i="52"/>
  <c r="GW824" i="52"/>
  <c r="GM264" i="52"/>
  <c r="GL264" i="52"/>
  <c r="GN264" i="52"/>
  <c r="GK264" i="52"/>
  <c r="GJ264" i="52"/>
  <c r="GY850" i="52"/>
  <c r="GX850" i="52"/>
  <c r="GW850" i="52"/>
  <c r="HY509" i="52"/>
  <c r="IF509" i="52" s="1"/>
  <c r="GN178" i="52"/>
  <c r="GL178" i="52"/>
  <c r="GM178" i="52"/>
  <c r="GK178" i="52"/>
  <c r="GJ178" i="52"/>
  <c r="GF195" i="52"/>
  <c r="HZ195" i="52"/>
  <c r="GC195" i="52"/>
  <c r="GG195" i="52"/>
  <c r="GA195" i="52"/>
  <c r="GE195" i="52"/>
  <c r="GD195" i="52"/>
  <c r="GB195" i="52"/>
  <c r="GH195" i="52"/>
  <c r="FY195" i="52"/>
  <c r="FZ195" i="52"/>
  <c r="GG991" i="52"/>
  <c r="FZ991" i="52"/>
  <c r="GD991" i="52"/>
  <c r="GH991" i="52"/>
  <c r="GB991" i="52"/>
  <c r="GA991" i="52"/>
  <c r="FY991" i="52"/>
  <c r="GE991" i="52"/>
  <c r="GC991" i="52"/>
  <c r="GW572" i="52"/>
  <c r="GY572" i="52"/>
  <c r="GX572" i="52"/>
  <c r="GY336" i="52"/>
  <c r="GW336" i="52"/>
  <c r="GX336" i="52"/>
  <c r="HZ890" i="52"/>
  <c r="GB890" i="52"/>
  <c r="GH890" i="52"/>
  <c r="GD890" i="52"/>
  <c r="FZ890" i="52"/>
  <c r="FY890" i="52"/>
  <c r="GE890" i="52"/>
  <c r="GC890" i="52"/>
  <c r="GG890" i="52"/>
  <c r="GA890" i="52"/>
  <c r="GF890" i="52"/>
  <c r="IB951" i="52"/>
  <c r="IK951" i="52"/>
  <c r="GJ442" i="52"/>
  <c r="GN442" i="52"/>
  <c r="GM442" i="52"/>
  <c r="GK442" i="52"/>
  <c r="GL442" i="52"/>
  <c r="HD457" i="52"/>
  <c r="HH457" i="52"/>
  <c r="HA457" i="52"/>
  <c r="HG457" i="52"/>
  <c r="HE457" i="52"/>
  <c r="HK457" i="52"/>
  <c r="HI457" i="52"/>
  <c r="HC457" i="52"/>
  <c r="HB457" i="52"/>
  <c r="HF457" i="52"/>
  <c r="HJ457" i="52"/>
  <c r="FW528" i="52"/>
  <c r="IB528" i="52" s="1"/>
  <c r="HA165" i="52"/>
  <c r="HF165" i="52"/>
  <c r="HD165" i="52"/>
  <c r="HC165" i="52"/>
  <c r="HI165" i="52"/>
  <c r="HG165" i="52"/>
  <c r="HB165" i="52"/>
  <c r="HK165" i="52"/>
  <c r="HH165" i="52"/>
  <c r="HE165" i="52"/>
  <c r="HJ165" i="52"/>
  <c r="HV160" i="52"/>
  <c r="HS160" i="52"/>
  <c r="HW160" i="52"/>
  <c r="HU160" i="52"/>
  <c r="HT160" i="52"/>
  <c r="FY189" i="52"/>
  <c r="GD189" i="52"/>
  <c r="GH189" i="52"/>
  <c r="FZ189" i="52"/>
  <c r="GA189" i="52"/>
  <c r="GC189" i="52"/>
  <c r="GE189" i="52"/>
  <c r="GB189" i="52"/>
  <c r="GG189" i="52"/>
  <c r="AC864" i="52"/>
  <c r="HH721" i="52"/>
  <c r="HE721" i="52"/>
  <c r="HD721" i="52"/>
  <c r="HI721" i="52"/>
  <c r="HB721" i="52"/>
  <c r="HK721" i="52"/>
  <c r="HF721" i="52"/>
  <c r="HA721" i="52"/>
  <c r="HJ721" i="52"/>
  <c r="HG721" i="52"/>
  <c r="HC721" i="52"/>
  <c r="HM725" i="52"/>
  <c r="HQ725" i="52"/>
  <c r="HO725" i="52"/>
  <c r="HN725" i="52"/>
  <c r="HP725" i="52"/>
  <c r="AC57" i="52"/>
  <c r="GL431" i="52"/>
  <c r="GJ431" i="52"/>
  <c r="GN431" i="52"/>
  <c r="GM431" i="52"/>
  <c r="GK431" i="52"/>
  <c r="HO92" i="52"/>
  <c r="HQ92" i="52"/>
  <c r="HP92" i="52"/>
  <c r="HN92" i="52"/>
  <c r="HM92" i="52"/>
  <c r="HM529" i="52"/>
  <c r="HQ529" i="52"/>
  <c r="HO529" i="52"/>
  <c r="HN529" i="52"/>
  <c r="HP529" i="52"/>
  <c r="GR191" i="52"/>
  <c r="GP191" i="52"/>
  <c r="GS191" i="52"/>
  <c r="GT191" i="52"/>
  <c r="GQ191" i="52"/>
  <c r="GU191" i="52"/>
  <c r="HD827" i="52"/>
  <c r="HH827" i="52"/>
  <c r="HE827" i="52"/>
  <c r="HB827" i="52"/>
  <c r="HC827" i="52"/>
  <c r="HF827" i="52"/>
  <c r="HG827" i="52"/>
  <c r="HJ827" i="52"/>
  <c r="HK827" i="52"/>
  <c r="HI827" i="52"/>
  <c r="HA827" i="52"/>
  <c r="HI513" i="52"/>
  <c r="HG513" i="52"/>
  <c r="HB513" i="52"/>
  <c r="HF513" i="52"/>
  <c r="HJ513" i="52"/>
  <c r="HD513" i="52"/>
  <c r="HH513" i="52"/>
  <c r="HA513" i="52"/>
  <c r="HK513" i="52"/>
  <c r="HE513" i="52"/>
  <c r="HC513" i="52"/>
  <c r="ET799" i="52"/>
  <c r="FV799" i="52"/>
  <c r="FU799" i="52"/>
  <c r="IL540" i="52"/>
  <c r="IM540" i="52"/>
  <c r="HT869" i="52"/>
  <c r="HV869" i="52"/>
  <c r="HS869" i="52"/>
  <c r="HW869" i="52"/>
  <c r="HU869" i="52"/>
  <c r="GY603" i="52"/>
  <c r="GW603" i="52"/>
  <c r="GX603" i="52"/>
  <c r="HY803" i="52"/>
  <c r="IF803" i="52" s="1"/>
  <c r="GS803" i="52"/>
  <c r="GU803" i="52"/>
  <c r="GP803" i="52"/>
  <c r="GT803" i="52"/>
  <c r="GQ803" i="52"/>
  <c r="GR803" i="52"/>
  <c r="GA164" i="52"/>
  <c r="GH164" i="52"/>
  <c r="GE164" i="52"/>
  <c r="FZ164" i="52"/>
  <c r="GB164" i="52"/>
  <c r="GG164" i="52"/>
  <c r="FY164" i="52"/>
  <c r="GD164" i="52"/>
  <c r="GC164" i="52"/>
  <c r="IB226" i="52"/>
  <c r="IK226" i="52"/>
  <c r="GR871" i="52"/>
  <c r="GP871" i="52"/>
  <c r="GQ871" i="52"/>
  <c r="GU871" i="52"/>
  <c r="GS871" i="52"/>
  <c r="GT871" i="52"/>
  <c r="HT132" i="52"/>
  <c r="HV132" i="52"/>
  <c r="HU132" i="52"/>
  <c r="HS132" i="52"/>
  <c r="HW132" i="52"/>
  <c r="HP388" i="52"/>
  <c r="HM388" i="52"/>
  <c r="HQ388" i="52"/>
  <c r="HO388" i="52"/>
  <c r="HN388" i="52"/>
  <c r="FV167" i="52"/>
  <c r="FU167" i="52"/>
  <c r="FW167" i="52" s="1"/>
  <c r="FU1010" i="52"/>
  <c r="FW1010" i="52" s="1"/>
  <c r="FV1010" i="52"/>
  <c r="HI474" i="52"/>
  <c r="HG474" i="52"/>
  <c r="HB474" i="52"/>
  <c r="HF474" i="52"/>
  <c r="HJ474" i="52"/>
  <c r="HD474" i="52"/>
  <c r="HH474" i="52"/>
  <c r="HA474" i="52"/>
  <c r="HC474" i="52"/>
  <c r="HE474" i="52"/>
  <c r="HK474" i="52"/>
  <c r="GF309" i="52"/>
  <c r="GU423" i="52"/>
  <c r="GT423" i="52"/>
  <c r="GR423" i="52"/>
  <c r="GQ423" i="52"/>
  <c r="GS423" i="52"/>
  <c r="GP423" i="52"/>
  <c r="HY423" i="52"/>
  <c r="IF423" i="52" s="1"/>
  <c r="GC870" i="52"/>
  <c r="GF870" i="52"/>
  <c r="GG870" i="52"/>
  <c r="GA870" i="52"/>
  <c r="GE870" i="52"/>
  <c r="FZ870" i="52"/>
  <c r="GH870" i="52"/>
  <c r="GB870" i="52"/>
  <c r="GD870" i="52"/>
  <c r="FY870" i="52"/>
  <c r="HZ870" i="52"/>
  <c r="GW93" i="52"/>
  <c r="GX93" i="52"/>
  <c r="GY93" i="52"/>
  <c r="FV766" i="52"/>
  <c r="FU766" i="52"/>
  <c r="FW766" i="52" s="1"/>
  <c r="FU484" i="52"/>
  <c r="FW484" i="52" s="1"/>
  <c r="FV484" i="52"/>
  <c r="ET484" i="52"/>
  <c r="GP895" i="52"/>
  <c r="GT895" i="52"/>
  <c r="GQ895" i="52"/>
  <c r="GU895" i="52"/>
  <c r="GR895" i="52"/>
  <c r="GS895" i="52"/>
  <c r="GX816" i="52"/>
  <c r="GY816" i="52"/>
  <c r="GW816" i="52"/>
  <c r="FU481" i="52"/>
  <c r="FW481" i="52" s="1"/>
  <c r="FV481" i="52"/>
  <c r="FV238" i="52"/>
  <c r="FU238" i="52"/>
  <c r="FW238" i="52" s="1"/>
  <c r="ET238" i="52"/>
  <c r="HY273" i="52"/>
  <c r="GR273" i="52"/>
  <c r="GS273" i="52"/>
  <c r="GT273" i="52"/>
  <c r="GQ273" i="52"/>
  <c r="GP273" i="52"/>
  <c r="GU273" i="52"/>
  <c r="FZ69" i="52"/>
  <c r="GD69" i="52"/>
  <c r="GH69" i="52"/>
  <c r="GB69" i="52"/>
  <c r="GA69" i="52"/>
  <c r="FY69" i="52"/>
  <c r="GE69" i="52"/>
  <c r="GC69" i="52"/>
  <c r="GG69" i="52"/>
  <c r="IL784" i="52"/>
  <c r="IM784" i="52"/>
  <c r="GY769" i="52"/>
  <c r="GX769" i="52"/>
  <c r="GW769" i="52"/>
  <c r="GC957" i="52"/>
  <c r="GH957" i="52"/>
  <c r="GB957" i="52"/>
  <c r="FZ957" i="52"/>
  <c r="GA957" i="52"/>
  <c r="GE957" i="52"/>
  <c r="GD957" i="52"/>
  <c r="FY957" i="52"/>
  <c r="GG957" i="52"/>
  <c r="GF957" i="52"/>
  <c r="HZ957" i="52"/>
  <c r="FV911" i="52"/>
  <c r="FU911" i="52"/>
  <c r="FW911" i="52" s="1"/>
  <c r="ET911" i="52"/>
  <c r="GS811" i="52"/>
  <c r="GP811" i="52"/>
  <c r="GT811" i="52"/>
  <c r="GQ811" i="52"/>
  <c r="GR811" i="52"/>
  <c r="GU811" i="52"/>
  <c r="HY811" i="52"/>
  <c r="HW707" i="52"/>
  <c r="HU707" i="52"/>
  <c r="HV707" i="52"/>
  <c r="HT707" i="52"/>
  <c r="HS707" i="52"/>
  <c r="GX305" i="52"/>
  <c r="GW305" i="52"/>
  <c r="GY305" i="52"/>
  <c r="HP166" i="52"/>
  <c r="HQ166" i="52"/>
  <c r="HM166" i="52"/>
  <c r="HO166" i="52"/>
  <c r="HN166" i="52"/>
  <c r="GJ371" i="52"/>
  <c r="GN371" i="52"/>
  <c r="GK371" i="52"/>
  <c r="GM371" i="52"/>
  <c r="GL371" i="52"/>
  <c r="HM640" i="52"/>
  <c r="HQ640" i="52"/>
  <c r="HO640" i="52"/>
  <c r="HP640" i="52"/>
  <c r="HN640" i="52"/>
  <c r="FY1049" i="52"/>
  <c r="GC1049" i="52"/>
  <c r="FZ1049" i="52"/>
  <c r="GG1049" i="52"/>
  <c r="GD1049" i="52"/>
  <c r="GH1049" i="52"/>
  <c r="GA1049" i="52"/>
  <c r="GE1049" i="52"/>
  <c r="GB1049" i="52"/>
  <c r="HU261" i="52"/>
  <c r="HT261" i="52"/>
  <c r="HS261" i="52"/>
  <c r="HV261" i="52"/>
  <c r="HW261" i="52"/>
  <c r="GX443" i="52"/>
  <c r="GY443" i="52"/>
  <c r="GW443" i="52"/>
  <c r="GX193" i="52"/>
  <c r="GY193" i="52"/>
  <c r="GW193" i="52"/>
  <c r="HV549" i="52"/>
  <c r="HU549" i="52"/>
  <c r="HS549" i="52"/>
  <c r="HW549" i="52"/>
  <c r="HT549" i="52"/>
  <c r="HO769" i="52"/>
  <c r="HN769" i="52"/>
  <c r="HP769" i="52"/>
  <c r="HM769" i="52"/>
  <c r="HQ769" i="52"/>
  <c r="HE169" i="52"/>
  <c r="HJ169" i="52"/>
  <c r="HA169" i="52"/>
  <c r="HF169" i="52"/>
  <c r="HD169" i="52"/>
  <c r="HC169" i="52"/>
  <c r="HI169" i="52"/>
  <c r="HG169" i="52"/>
  <c r="HB169" i="52"/>
  <c r="HK169" i="52"/>
  <c r="HH169" i="52"/>
  <c r="HS312" i="52"/>
  <c r="HW312" i="52"/>
  <c r="HT312" i="52"/>
  <c r="HV312" i="52"/>
  <c r="HU312" i="52"/>
  <c r="GM791" i="52"/>
  <c r="GL791" i="52"/>
  <c r="GJ791" i="52"/>
  <c r="GN791" i="52"/>
  <c r="GK791" i="52"/>
  <c r="GL191" i="52"/>
  <c r="GJ191" i="52"/>
  <c r="GN191" i="52"/>
  <c r="GM191" i="52"/>
  <c r="GK191" i="52"/>
  <c r="GW774" i="52"/>
  <c r="GX774" i="52"/>
  <c r="GY774" i="52"/>
  <c r="FU1018" i="52"/>
  <c r="FW1018" i="52" s="1"/>
  <c r="FV1018" i="52"/>
  <c r="GL88" i="52"/>
  <c r="GN88" i="52"/>
  <c r="GJ88" i="52"/>
  <c r="GM88" i="52"/>
  <c r="GK88" i="52"/>
  <c r="GQ893" i="52"/>
  <c r="GU893" i="52"/>
  <c r="GR893" i="52"/>
  <c r="GS893" i="52"/>
  <c r="GP893" i="52"/>
  <c r="GT893" i="52"/>
  <c r="GD315" i="52"/>
  <c r="GH315" i="52"/>
  <c r="GB315" i="52"/>
  <c r="GA315" i="52"/>
  <c r="FY315" i="52"/>
  <c r="GE315" i="52"/>
  <c r="GC315" i="52"/>
  <c r="GG315" i="52"/>
  <c r="FZ315" i="52"/>
  <c r="HS518" i="52"/>
  <c r="HW518" i="52"/>
  <c r="HT518" i="52"/>
  <c r="HV518" i="52"/>
  <c r="HU518" i="52"/>
  <c r="HT427" i="52"/>
  <c r="HV427" i="52"/>
  <c r="HW427" i="52"/>
  <c r="HU427" i="52"/>
  <c r="HS427" i="52"/>
  <c r="IB203" i="52"/>
  <c r="IK203" i="52"/>
  <c r="HS631" i="52"/>
  <c r="HW631" i="52"/>
  <c r="HV631" i="52"/>
  <c r="HT631" i="52"/>
  <c r="HU631" i="52"/>
  <c r="GQ1001" i="52"/>
  <c r="GU1001" i="52"/>
  <c r="GR1001" i="52"/>
  <c r="GS1001" i="52"/>
  <c r="GT1001" i="52"/>
  <c r="GP1001" i="52"/>
  <c r="HM718" i="52"/>
  <c r="HO718" i="52"/>
  <c r="HN718" i="52"/>
  <c r="HP718" i="52"/>
  <c r="HQ718" i="52"/>
  <c r="HF480" i="52"/>
  <c r="HJ480" i="52"/>
  <c r="HD480" i="52"/>
  <c r="HH480" i="52"/>
  <c r="HA480" i="52"/>
  <c r="HC480" i="52"/>
  <c r="HE480" i="52"/>
  <c r="HK480" i="52"/>
  <c r="HI480" i="52"/>
  <c r="HG480" i="52"/>
  <c r="HB480" i="52"/>
  <c r="HC883" i="52"/>
  <c r="HJ883" i="52"/>
  <c r="HG883" i="52"/>
  <c r="HK883" i="52"/>
  <c r="HA883" i="52"/>
  <c r="HI883" i="52"/>
  <c r="HE883" i="52"/>
  <c r="HD883" i="52"/>
  <c r="HB883" i="52"/>
  <c r="HH883" i="52"/>
  <c r="HF883" i="52"/>
  <c r="HS66" i="52"/>
  <c r="HW66" i="52"/>
  <c r="HT66" i="52"/>
  <c r="HV66" i="52"/>
  <c r="HU66" i="52"/>
  <c r="FV892" i="52"/>
  <c r="FU892" i="52"/>
  <c r="GX176" i="52"/>
  <c r="GY176" i="52"/>
  <c r="GW176" i="52"/>
  <c r="HQ286" i="52"/>
  <c r="HM286" i="52"/>
  <c r="HP286" i="52"/>
  <c r="HN286" i="52"/>
  <c r="HO286" i="52"/>
  <c r="HU406" i="52"/>
  <c r="HT406" i="52"/>
  <c r="HS406" i="52"/>
  <c r="HW406" i="52"/>
  <c r="HV406" i="52"/>
  <c r="FU914" i="52"/>
  <c r="FW914" i="52" s="1"/>
  <c r="FV914" i="52"/>
  <c r="ET914" i="52"/>
  <c r="GD837" i="52"/>
  <c r="GH837" i="52"/>
  <c r="GA837" i="52"/>
  <c r="GC837" i="52"/>
  <c r="GE837" i="52"/>
  <c r="HZ837" i="52"/>
  <c r="IF837" i="52" s="1"/>
  <c r="FY837" i="52"/>
  <c r="GF837" i="52"/>
  <c r="GG837" i="52"/>
  <c r="GB837" i="52"/>
  <c r="FZ837" i="52"/>
  <c r="IJ225" i="52"/>
  <c r="HM340" i="52"/>
  <c r="HQ340" i="52"/>
  <c r="HO340" i="52"/>
  <c r="HP340" i="52"/>
  <c r="HN340" i="52"/>
  <c r="HF840" i="52"/>
  <c r="HJ840" i="52"/>
  <c r="HE840" i="52"/>
  <c r="HH840" i="52"/>
  <c r="HC840" i="52"/>
  <c r="HD840" i="52"/>
  <c r="HG840" i="52"/>
  <c r="HA840" i="52"/>
  <c r="HK840" i="52"/>
  <c r="HI840" i="52"/>
  <c r="HB840" i="52"/>
  <c r="GL1023" i="52"/>
  <c r="GJ1023" i="52"/>
  <c r="GK1023" i="52"/>
  <c r="GN1023" i="52"/>
  <c r="GM1023" i="52"/>
  <c r="HW233" i="52"/>
  <c r="HS233" i="52"/>
  <c r="HU233" i="52"/>
  <c r="HV233" i="52"/>
  <c r="HT233" i="52"/>
  <c r="GX177" i="52"/>
  <c r="GY177" i="52"/>
  <c r="GW177" i="52"/>
  <c r="GX237" i="52"/>
  <c r="GY237" i="52"/>
  <c r="GW237" i="52"/>
  <c r="ET483" i="52"/>
  <c r="HD328" i="52"/>
  <c r="HA328" i="52"/>
  <c r="HH328" i="52"/>
  <c r="HF328" i="52"/>
  <c r="HC328" i="52"/>
  <c r="HK328" i="52"/>
  <c r="HI328" i="52"/>
  <c r="HE328" i="52"/>
  <c r="HJ328" i="52"/>
  <c r="HB328" i="52"/>
  <c r="HG328" i="52"/>
  <c r="GW746" i="52"/>
  <c r="GX746" i="52"/>
  <c r="GY746" i="52"/>
  <c r="GJ547" i="52"/>
  <c r="GL547" i="52"/>
  <c r="GN547" i="52"/>
  <c r="GK547" i="52"/>
  <c r="GM547" i="52"/>
  <c r="GB404" i="52"/>
  <c r="GC404" i="52"/>
  <c r="FY404" i="52"/>
  <c r="GA404" i="52"/>
  <c r="GG404" i="52"/>
  <c r="GE404" i="52"/>
  <c r="FZ404" i="52"/>
  <c r="GD404" i="52"/>
  <c r="GH404" i="52"/>
  <c r="GF404" i="52"/>
  <c r="HZ404" i="52"/>
  <c r="FZ62" i="52"/>
  <c r="GE62" i="52"/>
  <c r="GA62" i="52"/>
  <c r="GD62" i="52"/>
  <c r="GH62" i="52"/>
  <c r="FY62" i="52"/>
  <c r="GB62" i="52"/>
  <c r="GC62" i="52"/>
  <c r="HZ62" i="52"/>
  <c r="GG62" i="52"/>
  <c r="GF62" i="52"/>
  <c r="HG391" i="52"/>
  <c r="HI391" i="52"/>
  <c r="HK391" i="52"/>
  <c r="HE391" i="52"/>
  <c r="HD391" i="52"/>
  <c r="HH391" i="52"/>
  <c r="HB391" i="52"/>
  <c r="HF391" i="52"/>
  <c r="HJ391" i="52"/>
  <c r="HC391" i="52"/>
  <c r="HA391" i="52"/>
  <c r="HU741" i="52"/>
  <c r="HW741" i="52"/>
  <c r="HV741" i="52"/>
  <c r="HS741" i="52"/>
  <c r="HT741" i="52"/>
  <c r="HH767" i="52"/>
  <c r="HD767" i="52"/>
  <c r="HI767" i="52"/>
  <c r="HE767" i="52"/>
  <c r="HB767" i="52"/>
  <c r="HA767" i="52"/>
  <c r="HF767" i="52"/>
  <c r="HG767" i="52"/>
  <c r="HJ767" i="52"/>
  <c r="HK767" i="52"/>
  <c r="HC767" i="52"/>
  <c r="GY1006" i="52"/>
  <c r="GX1006" i="52"/>
  <c r="GW1006" i="52"/>
  <c r="HS686" i="52"/>
  <c r="HW686" i="52"/>
  <c r="HV686" i="52"/>
  <c r="HT686" i="52"/>
  <c r="HU686" i="52"/>
  <c r="HO694" i="52"/>
  <c r="HP694" i="52"/>
  <c r="HN694" i="52"/>
  <c r="HM694" i="52"/>
  <c r="HQ694" i="52"/>
  <c r="HS239" i="52"/>
  <c r="HW239" i="52"/>
  <c r="HU239" i="52"/>
  <c r="HV239" i="52"/>
  <c r="HT239" i="52"/>
  <c r="GC489" i="52"/>
  <c r="GG489" i="52"/>
  <c r="FZ489" i="52"/>
  <c r="GD489" i="52"/>
  <c r="GH489" i="52"/>
  <c r="GB489" i="52"/>
  <c r="GA489" i="52"/>
  <c r="FY489" i="52"/>
  <c r="GE489" i="52"/>
  <c r="ET648" i="52"/>
  <c r="GM754" i="52"/>
  <c r="GJ754" i="52"/>
  <c r="GK754" i="52"/>
  <c r="GN754" i="52"/>
  <c r="GL754" i="52"/>
  <c r="HV357" i="52"/>
  <c r="HT357" i="52"/>
  <c r="HS357" i="52"/>
  <c r="HW357" i="52"/>
  <c r="HU357" i="52"/>
  <c r="GY860" i="52"/>
  <c r="GX860" i="52"/>
  <c r="GW860" i="52"/>
  <c r="GG983" i="52"/>
  <c r="FZ983" i="52"/>
  <c r="GD983" i="52"/>
  <c r="GH983" i="52"/>
  <c r="GB983" i="52"/>
  <c r="GA983" i="52"/>
  <c r="FY983" i="52"/>
  <c r="GE983" i="52"/>
  <c r="GC983" i="52"/>
  <c r="FY1031" i="52"/>
  <c r="GG1031" i="52"/>
  <c r="GA1031" i="52"/>
  <c r="FZ1031" i="52"/>
  <c r="GC1031" i="52"/>
  <c r="GD1031" i="52"/>
  <c r="GH1031" i="52"/>
  <c r="GB1031" i="52"/>
  <c r="GE1031" i="52"/>
  <c r="HZ1031" i="52"/>
  <c r="GF1031" i="52"/>
  <c r="HN715" i="52"/>
  <c r="HQ715" i="52"/>
  <c r="HP715" i="52"/>
  <c r="HM715" i="52"/>
  <c r="HO715" i="52"/>
  <c r="GK626" i="52"/>
  <c r="GM626" i="52"/>
  <c r="GN626" i="52"/>
  <c r="GL626" i="52"/>
  <c r="GJ626" i="52"/>
  <c r="FU961" i="52"/>
  <c r="FW961" i="52" s="1"/>
  <c r="FV961" i="52"/>
  <c r="ET961" i="52"/>
  <c r="GW468" i="52"/>
  <c r="GY468" i="52"/>
  <c r="GX468" i="52"/>
  <c r="GX671" i="52"/>
  <c r="GY671" i="52"/>
  <c r="GW671" i="52"/>
  <c r="HT1036" i="52"/>
  <c r="HU1036" i="52"/>
  <c r="HV1036" i="52"/>
  <c r="HS1036" i="52"/>
  <c r="HW1036" i="52"/>
  <c r="HU366" i="52"/>
  <c r="HV366" i="52"/>
  <c r="HT366" i="52"/>
  <c r="HW366" i="52"/>
  <c r="HS366" i="52"/>
  <c r="FU861" i="52"/>
  <c r="FW861" i="52" s="1"/>
  <c r="FV861" i="52"/>
  <c r="ET861" i="52"/>
  <c r="HJ884" i="52"/>
  <c r="HF884" i="52"/>
  <c r="HD884" i="52"/>
  <c r="HA884" i="52"/>
  <c r="HH884" i="52"/>
  <c r="HE884" i="52"/>
  <c r="HC884" i="52"/>
  <c r="HI884" i="52"/>
  <c r="HG884" i="52"/>
  <c r="HK884" i="52"/>
  <c r="HB884" i="52"/>
  <c r="HZ133" i="52"/>
  <c r="GB133" i="52"/>
  <c r="GC133" i="52"/>
  <c r="GA133" i="52"/>
  <c r="GE133" i="52"/>
  <c r="FY133" i="52"/>
  <c r="GG133" i="52"/>
  <c r="FZ133" i="52"/>
  <c r="GH133" i="52"/>
  <c r="GD133" i="52"/>
  <c r="GF133" i="52"/>
  <c r="HP93" i="52"/>
  <c r="HM93" i="52"/>
  <c r="HQ93" i="52"/>
  <c r="HN93" i="52"/>
  <c r="HO93" i="52"/>
  <c r="HZ309" i="52"/>
  <c r="IF309" i="52" s="1"/>
  <c r="GM907" i="52"/>
  <c r="GJ907" i="52"/>
  <c r="GN907" i="52"/>
  <c r="GK907" i="52"/>
  <c r="GL907" i="52"/>
  <c r="FU515" i="52"/>
  <c r="FW515" i="52" s="1"/>
  <c r="FV515" i="52"/>
  <c r="HQ543" i="52"/>
  <c r="HO543" i="52"/>
  <c r="HN543" i="52"/>
  <c r="HP543" i="52"/>
  <c r="HM543" i="52"/>
  <c r="HM912" i="52"/>
  <c r="HQ912" i="52"/>
  <c r="HN912" i="52"/>
  <c r="HO912" i="52"/>
  <c r="HP912" i="52"/>
  <c r="FV393" i="52"/>
  <c r="FU393" i="52"/>
  <c r="FW393" i="52" s="1"/>
  <c r="ET393" i="52"/>
  <c r="HT618" i="52"/>
  <c r="HW618" i="52"/>
  <c r="HU618" i="52"/>
  <c r="HV618" i="52"/>
  <c r="HS618" i="52"/>
  <c r="HY530" i="52"/>
  <c r="GT530" i="52"/>
  <c r="GR530" i="52"/>
  <c r="GU530" i="52"/>
  <c r="GQ530" i="52"/>
  <c r="GS530" i="52"/>
  <c r="GP530" i="52"/>
  <c r="ET586" i="52"/>
  <c r="FV586" i="52"/>
  <c r="FU586" i="52"/>
  <c r="FW586" i="52" s="1"/>
  <c r="FV77" i="52"/>
  <c r="FU77" i="52"/>
  <c r="FW77" i="52" s="1"/>
  <c r="ET77" i="52"/>
  <c r="GG935" i="52"/>
  <c r="GB935" i="52"/>
  <c r="GH935" i="52"/>
  <c r="GA935" i="52"/>
  <c r="GD935" i="52"/>
  <c r="GE935" i="52"/>
  <c r="FY935" i="52"/>
  <c r="FZ935" i="52"/>
  <c r="GC935" i="52"/>
  <c r="IK227" i="52"/>
  <c r="IB227" i="52"/>
  <c r="GP121" i="52"/>
  <c r="GT121" i="52"/>
  <c r="GQ121" i="52"/>
  <c r="GU121" i="52"/>
  <c r="HY121" i="52"/>
  <c r="GS121" i="52"/>
  <c r="GR121" i="52"/>
  <c r="GW918" i="52"/>
  <c r="GY918" i="52"/>
  <c r="GX918" i="52"/>
  <c r="HU1008" i="52"/>
  <c r="HV1008" i="52"/>
  <c r="HS1008" i="52"/>
  <c r="HW1008" i="52"/>
  <c r="HT1008" i="52"/>
  <c r="HY439" i="52"/>
  <c r="IF439" i="52" s="1"/>
  <c r="GD300" i="52"/>
  <c r="GH300" i="52"/>
  <c r="GA300" i="52"/>
  <c r="GB300" i="52"/>
  <c r="GG300" i="52"/>
  <c r="FY300" i="52"/>
  <c r="GE300" i="52"/>
  <c r="GF300" i="52"/>
  <c r="FZ300" i="52"/>
  <c r="GC300" i="52"/>
  <c r="HZ300" i="52"/>
  <c r="IF300" i="52" s="1"/>
  <c r="IL213" i="52"/>
  <c r="IM213" i="52"/>
  <c r="HN467" i="52"/>
  <c r="HO467" i="52"/>
  <c r="HM467" i="52"/>
  <c r="HQ467" i="52"/>
  <c r="HP467" i="52"/>
  <c r="FU90" i="52"/>
  <c r="FV90" i="52"/>
  <c r="ET90" i="52"/>
  <c r="HO776" i="52"/>
  <c r="HN776" i="52"/>
  <c r="HP776" i="52"/>
  <c r="HM776" i="52"/>
  <c r="HQ776" i="52"/>
  <c r="HS828" i="52"/>
  <c r="HV828" i="52"/>
  <c r="HT828" i="52"/>
  <c r="HW828" i="52"/>
  <c r="HU828" i="52"/>
  <c r="HP938" i="52"/>
  <c r="HN938" i="52"/>
  <c r="HO938" i="52"/>
  <c r="HM938" i="52"/>
  <c r="HQ938" i="52"/>
  <c r="HA704" i="52"/>
  <c r="HI704" i="52"/>
  <c r="HD704" i="52"/>
  <c r="HC704" i="52"/>
  <c r="HH704" i="52"/>
  <c r="HE704" i="52"/>
  <c r="HB704" i="52"/>
  <c r="HK704" i="52"/>
  <c r="HF704" i="52"/>
  <c r="HJ704" i="52"/>
  <c r="HG704" i="52"/>
  <c r="FU687" i="52"/>
  <c r="FW687" i="52" s="1"/>
  <c r="FV687" i="52"/>
  <c r="ET687" i="52"/>
  <c r="FU705" i="52"/>
  <c r="FV705" i="52"/>
  <c r="ET705" i="52"/>
  <c r="GT833" i="52"/>
  <c r="GU833" i="52"/>
  <c r="GR833" i="52"/>
  <c r="GS833" i="52"/>
  <c r="GQ833" i="52"/>
  <c r="GP833" i="52"/>
  <c r="HY833" i="52"/>
  <c r="GY77" i="52"/>
  <c r="GW77" i="52"/>
  <c r="GX77" i="52"/>
  <c r="HW909" i="52"/>
  <c r="HT909" i="52"/>
  <c r="HU909" i="52"/>
  <c r="HV909" i="52"/>
  <c r="HS909" i="52"/>
  <c r="FV177" i="52"/>
  <c r="FU177" i="52"/>
  <c r="FW177" i="52" s="1"/>
  <c r="HD753" i="52"/>
  <c r="HI753" i="52"/>
  <c r="HE753" i="52"/>
  <c r="HB753" i="52"/>
  <c r="HA753" i="52"/>
  <c r="HF753" i="52"/>
  <c r="HG753" i="52"/>
  <c r="HJ753" i="52"/>
  <c r="HK753" i="52"/>
  <c r="HC753" i="52"/>
  <c r="HH753" i="52"/>
  <c r="FV863" i="52"/>
  <c r="ET863" i="52"/>
  <c r="FU863" i="52"/>
  <c r="FW863" i="52" s="1"/>
  <c r="GA311" i="52"/>
  <c r="FY311" i="52"/>
  <c r="GE311" i="52"/>
  <c r="GC311" i="52"/>
  <c r="GG311" i="52"/>
  <c r="FZ311" i="52"/>
  <c r="GD311" i="52"/>
  <c r="GH311" i="52"/>
  <c r="GB311" i="52"/>
  <c r="HQ241" i="52"/>
  <c r="HO241" i="52"/>
  <c r="HN241" i="52"/>
  <c r="HP241" i="52"/>
  <c r="HM241" i="52"/>
  <c r="FV719" i="52"/>
  <c r="ET719" i="52"/>
  <c r="FU719" i="52"/>
  <c r="FW719" i="52" s="1"/>
  <c r="IM932" i="52"/>
  <c r="IL932" i="52"/>
  <c r="HP334" i="52"/>
  <c r="HO334" i="52"/>
  <c r="HM334" i="52"/>
  <c r="HQ334" i="52"/>
  <c r="HN334" i="52"/>
  <c r="HQ297" i="52"/>
  <c r="HM297" i="52"/>
  <c r="HP297" i="52"/>
  <c r="HN297" i="52"/>
  <c r="HO297" i="52"/>
  <c r="FV954" i="52"/>
  <c r="FU954" i="52"/>
  <c r="FW954" i="52" s="1"/>
  <c r="ET954" i="52"/>
  <c r="GH491" i="52"/>
  <c r="GB491" i="52"/>
  <c r="GA491" i="52"/>
  <c r="FY491" i="52"/>
  <c r="GE491" i="52"/>
  <c r="GC491" i="52"/>
  <c r="GG491" i="52"/>
  <c r="FZ491" i="52"/>
  <c r="GD491" i="52"/>
  <c r="HF908" i="52"/>
  <c r="HE908" i="52"/>
  <c r="HJ908" i="52"/>
  <c r="HI908" i="52"/>
  <c r="HC908" i="52"/>
  <c r="HG908" i="52"/>
  <c r="HK908" i="52"/>
  <c r="HD908" i="52"/>
  <c r="HH908" i="52"/>
  <c r="HB908" i="52"/>
  <c r="HA908" i="52"/>
  <c r="GW851" i="52"/>
  <c r="GY851" i="52"/>
  <c r="GX851" i="52"/>
  <c r="GT281" i="52"/>
  <c r="GQ281" i="52"/>
  <c r="GP281" i="52"/>
  <c r="GU281" i="52"/>
  <c r="HY281" i="52"/>
  <c r="GR281" i="52"/>
  <c r="GS281" i="52"/>
  <c r="FZ963" i="52"/>
  <c r="GE963" i="52"/>
  <c r="GB963" i="52"/>
  <c r="GD963" i="52"/>
  <c r="GA963" i="52"/>
  <c r="HZ963" i="52"/>
  <c r="GG963" i="52"/>
  <c r="GF963" i="52"/>
  <c r="GC963" i="52"/>
  <c r="GH963" i="52"/>
  <c r="FY963" i="52"/>
  <c r="IM203" i="52"/>
  <c r="IL203" i="52"/>
  <c r="IL135" i="52"/>
  <c r="IM135" i="52"/>
  <c r="GG623" i="52"/>
  <c r="FZ623" i="52"/>
  <c r="GB623" i="52"/>
  <c r="GE623" i="52"/>
  <c r="GC623" i="52"/>
  <c r="GH623" i="52"/>
  <c r="FY623" i="52"/>
  <c r="GD623" i="52"/>
  <c r="GA623" i="52"/>
  <c r="HZ623" i="52"/>
  <c r="GF623" i="52"/>
  <c r="GD768" i="52"/>
  <c r="GH768" i="52"/>
  <c r="GC768" i="52"/>
  <c r="FY768" i="52"/>
  <c r="GE768" i="52"/>
  <c r="GA768" i="52"/>
  <c r="GB768" i="52"/>
  <c r="FZ768" i="52"/>
  <c r="GG768" i="52"/>
  <c r="HY452" i="52"/>
  <c r="IF452" i="52" s="1"/>
  <c r="IJ256" i="52"/>
  <c r="IJ934" i="52"/>
  <c r="FU326" i="52"/>
  <c r="FW326" i="52" s="1"/>
  <c r="FV326" i="52"/>
  <c r="ET326" i="52"/>
  <c r="GJ469" i="52"/>
  <c r="GL469" i="52"/>
  <c r="GM469" i="52"/>
  <c r="GK469" i="52"/>
  <c r="GN469" i="52"/>
  <c r="GM818" i="52"/>
  <c r="GL818" i="52"/>
  <c r="GJ818" i="52"/>
  <c r="GN818" i="52"/>
  <c r="GK818" i="52"/>
  <c r="GR830" i="52"/>
  <c r="GQ830" i="52"/>
  <c r="GS830" i="52"/>
  <c r="GP830" i="52"/>
  <c r="GT830" i="52"/>
  <c r="GU830" i="52"/>
  <c r="HY830" i="52"/>
  <c r="GS821" i="52"/>
  <c r="GP821" i="52"/>
  <c r="GT821" i="52"/>
  <c r="GR821" i="52"/>
  <c r="GU821" i="52"/>
  <c r="GQ821" i="52"/>
  <c r="HY821" i="52"/>
  <c r="HT915" i="52"/>
  <c r="HU915" i="52"/>
  <c r="HV915" i="52"/>
  <c r="HW915" i="52"/>
  <c r="HS915" i="52"/>
  <c r="GW842" i="52"/>
  <c r="GX842" i="52"/>
  <c r="GY842" i="52"/>
  <c r="AC124" i="52"/>
  <c r="FU1001" i="52"/>
  <c r="FW1001" i="52" s="1"/>
  <c r="FV1001" i="52"/>
  <c r="HN981" i="52"/>
  <c r="HO981" i="52"/>
  <c r="HM981" i="52"/>
  <c r="HQ981" i="52"/>
  <c r="HP981" i="52"/>
  <c r="HM953" i="52"/>
  <c r="HQ953" i="52"/>
  <c r="HP953" i="52"/>
  <c r="HO953" i="52"/>
  <c r="HN953" i="52"/>
  <c r="GW751" i="52"/>
  <c r="GX751" i="52"/>
  <c r="GY751" i="52"/>
  <c r="GG100" i="52"/>
  <c r="GA100" i="52"/>
  <c r="GE100" i="52"/>
  <c r="GD100" i="52"/>
  <c r="GH100" i="52"/>
  <c r="GB100" i="52"/>
  <c r="FZ100" i="52"/>
  <c r="FY100" i="52"/>
  <c r="GF100" i="52"/>
  <c r="GC100" i="52"/>
  <c r="HZ100" i="52"/>
  <c r="FW104" i="52"/>
  <c r="IB104" i="52" s="1"/>
  <c r="HC691" i="52"/>
  <c r="HA691" i="52"/>
  <c r="HD691" i="52"/>
  <c r="HI691" i="52"/>
  <c r="HH691" i="52"/>
  <c r="HE691" i="52"/>
  <c r="HB691" i="52"/>
  <c r="HK691" i="52"/>
  <c r="HF691" i="52"/>
  <c r="HJ691" i="52"/>
  <c r="HG691" i="52"/>
  <c r="IJ783" i="52"/>
  <c r="GQ577" i="52"/>
  <c r="GU577" i="52"/>
  <c r="GR577" i="52"/>
  <c r="GP577" i="52"/>
  <c r="GT577" i="52"/>
  <c r="GS577" i="52"/>
  <c r="HY577" i="52"/>
  <c r="GQ487" i="52"/>
  <c r="GU487" i="52"/>
  <c r="GR487" i="52"/>
  <c r="GP487" i="52"/>
  <c r="GT487" i="52"/>
  <c r="GS487" i="52"/>
  <c r="GU987" i="52"/>
  <c r="GR987" i="52"/>
  <c r="GP987" i="52"/>
  <c r="GT987" i="52"/>
  <c r="IJ987" i="52" s="1"/>
  <c r="GS987" i="52"/>
  <c r="GQ987" i="52"/>
  <c r="FU896" i="52"/>
  <c r="FV896" i="52"/>
  <c r="ET896" i="52"/>
  <c r="HH683" i="52"/>
  <c r="HE683" i="52"/>
  <c r="HC683" i="52"/>
  <c r="HB683" i="52"/>
  <c r="HI683" i="52"/>
  <c r="HA683" i="52"/>
  <c r="HF683" i="52"/>
  <c r="HK683" i="52"/>
  <c r="HG683" i="52"/>
  <c r="HD683" i="52"/>
  <c r="HJ683" i="52"/>
  <c r="HO526" i="52"/>
  <c r="HN526" i="52"/>
  <c r="HM526" i="52"/>
  <c r="HQ526" i="52"/>
  <c r="HP526" i="52"/>
  <c r="FU559" i="52"/>
  <c r="FW559" i="52" s="1"/>
  <c r="FV559" i="52"/>
  <c r="ET559" i="52"/>
  <c r="HZ736" i="52"/>
  <c r="HV887" i="52"/>
  <c r="HW887" i="52"/>
  <c r="HU887" i="52"/>
  <c r="HS887" i="52"/>
  <c r="HT887" i="52"/>
  <c r="GW522" i="52"/>
  <c r="GY522" i="52"/>
  <c r="GX522" i="52"/>
  <c r="HO365" i="52"/>
  <c r="HN365" i="52"/>
  <c r="HP365" i="52"/>
  <c r="HM365" i="52"/>
  <c r="HQ365" i="52"/>
  <c r="GB460" i="52"/>
  <c r="GE460" i="52"/>
  <c r="FY460" i="52"/>
  <c r="GA460" i="52"/>
  <c r="GC460" i="52"/>
  <c r="GG460" i="52"/>
  <c r="FZ460" i="52"/>
  <c r="GD460" i="52"/>
  <c r="GH460" i="52"/>
  <c r="GW660" i="52"/>
  <c r="GX660" i="52"/>
  <c r="GY660" i="52"/>
  <c r="IK974" i="52"/>
  <c r="IB974" i="52"/>
  <c r="GK639" i="52"/>
  <c r="GN639" i="52"/>
  <c r="GJ639" i="52"/>
  <c r="GM639" i="52"/>
  <c r="GL639" i="52"/>
  <c r="HS812" i="52"/>
  <c r="HT812" i="52"/>
  <c r="HU812" i="52"/>
  <c r="HW812" i="52"/>
  <c r="HV812" i="52"/>
  <c r="HV642" i="52"/>
  <c r="HS642" i="52"/>
  <c r="HT642" i="52"/>
  <c r="HW642" i="52"/>
  <c r="HU642" i="52"/>
  <c r="HQ1004" i="52"/>
  <c r="HP1004" i="52"/>
  <c r="HN1004" i="52"/>
  <c r="HO1004" i="52"/>
  <c r="HM1004" i="52"/>
  <c r="HY903" i="52"/>
  <c r="GS714" i="52"/>
  <c r="GR714" i="52"/>
  <c r="GP714" i="52"/>
  <c r="GU714" i="52"/>
  <c r="GQ714" i="52"/>
  <c r="GT714" i="52"/>
  <c r="IJ714" i="52" s="1"/>
  <c r="GD1038" i="52"/>
  <c r="GH1038" i="52"/>
  <c r="GA1038" i="52"/>
  <c r="GE1038" i="52"/>
  <c r="GB1038" i="52"/>
  <c r="FY1038" i="52"/>
  <c r="GC1038" i="52"/>
  <c r="FZ1038" i="52"/>
  <c r="GG1038" i="52"/>
  <c r="FV835" i="52"/>
  <c r="FU835" i="52"/>
  <c r="FW835" i="52" s="1"/>
  <c r="ET835" i="52"/>
  <c r="AC1041" i="52"/>
  <c r="GL317" i="52"/>
  <c r="GM317" i="52"/>
  <c r="GK317" i="52"/>
  <c r="GN317" i="52"/>
  <c r="GJ317" i="52"/>
  <c r="GF1042" i="52"/>
  <c r="GQ387" i="52"/>
  <c r="HY387" i="52"/>
  <c r="IF387" i="52" s="1"/>
  <c r="GS387" i="52"/>
  <c r="GP387" i="52"/>
  <c r="GT387" i="52"/>
  <c r="GR387" i="52"/>
  <c r="GU387" i="52"/>
  <c r="GY646" i="52"/>
  <c r="GX646" i="52"/>
  <c r="GW646" i="52"/>
  <c r="HN525" i="52"/>
  <c r="HO525" i="52"/>
  <c r="HM525" i="52"/>
  <c r="HQ525" i="52"/>
  <c r="HP525" i="52"/>
  <c r="GQ634" i="52"/>
  <c r="GP634" i="52"/>
  <c r="GT634" i="52"/>
  <c r="GS634" i="52"/>
  <c r="GU634" i="52"/>
  <c r="GR634" i="52"/>
  <c r="HY634" i="52"/>
  <c r="FU937" i="52"/>
  <c r="FW937" i="52" s="1"/>
  <c r="FV937" i="52"/>
  <c r="ET937" i="52"/>
  <c r="GF505" i="52"/>
  <c r="GD587" i="52"/>
  <c r="GA587" i="52"/>
  <c r="GH587" i="52"/>
  <c r="GC587" i="52"/>
  <c r="FZ587" i="52"/>
  <c r="GG587" i="52"/>
  <c r="GB587" i="52"/>
  <c r="GE587" i="52"/>
  <c r="FY587" i="52"/>
  <c r="HZ587" i="52"/>
  <c r="GF587" i="52"/>
  <c r="GC848" i="52"/>
  <c r="HZ848" i="52"/>
  <c r="IF848" i="52" s="1"/>
  <c r="GG848" i="52"/>
  <c r="GE848" i="52"/>
  <c r="GD848" i="52"/>
  <c r="FZ848" i="52"/>
  <c r="GA848" i="52"/>
  <c r="GB848" i="52"/>
  <c r="GH848" i="52"/>
  <c r="FY848" i="52"/>
  <c r="GF848" i="52"/>
  <c r="HO732" i="52"/>
  <c r="HN732" i="52"/>
  <c r="HP732" i="52"/>
  <c r="HM732" i="52"/>
  <c r="HQ732" i="52"/>
  <c r="GK905" i="52"/>
  <c r="GL905" i="52"/>
  <c r="GM905" i="52"/>
  <c r="GJ905" i="52"/>
  <c r="GN905" i="52"/>
  <c r="GQ504" i="52"/>
  <c r="GU504" i="52"/>
  <c r="GR504" i="52"/>
  <c r="GP504" i="52"/>
  <c r="GT504" i="52"/>
  <c r="GS504" i="52"/>
  <c r="ET1000" i="52"/>
  <c r="GK647" i="52"/>
  <c r="GN647" i="52"/>
  <c r="GJ647" i="52"/>
  <c r="GM647" i="52"/>
  <c r="GL647" i="52"/>
  <c r="GK1000" i="52"/>
  <c r="GN1000" i="52"/>
  <c r="GL1000" i="52"/>
  <c r="GM1000" i="52"/>
  <c r="GJ1000" i="52"/>
  <c r="ET1005" i="52"/>
  <c r="FV782" i="52"/>
  <c r="FU782" i="52"/>
  <c r="FW782" i="52" s="1"/>
  <c r="ET782" i="52"/>
  <c r="FV285" i="52"/>
  <c r="ET285" i="52"/>
  <c r="FU285" i="52"/>
  <c r="FW285" i="52" s="1"/>
  <c r="GM734" i="52"/>
  <c r="GJ734" i="52"/>
  <c r="GK734" i="52"/>
  <c r="GL734" i="52"/>
  <c r="GN734" i="52"/>
  <c r="GW381" i="52"/>
  <c r="GX381" i="52"/>
  <c r="GY381" i="52"/>
  <c r="FV789" i="52"/>
  <c r="FU789" i="52"/>
  <c r="FW789" i="52" s="1"/>
  <c r="ET789" i="52"/>
  <c r="HH805" i="52"/>
  <c r="HI805" i="52"/>
  <c r="HB805" i="52"/>
  <c r="HC805" i="52"/>
  <c r="HF805" i="52"/>
  <c r="HG805" i="52"/>
  <c r="HJ805" i="52"/>
  <c r="HK805" i="52"/>
  <c r="HA805" i="52"/>
  <c r="HE805" i="52"/>
  <c r="HD805" i="52"/>
  <c r="GJ781" i="52"/>
  <c r="GN781" i="52"/>
  <c r="GK781" i="52"/>
  <c r="GM781" i="52"/>
  <c r="GL781" i="52"/>
  <c r="GL509" i="52"/>
  <c r="GM509" i="52"/>
  <c r="GK509" i="52"/>
  <c r="GJ509" i="52"/>
  <c r="GN509" i="52"/>
  <c r="GW497" i="52"/>
  <c r="GY497" i="52"/>
  <c r="GX497" i="52"/>
  <c r="GY356" i="52"/>
  <c r="GW356" i="52"/>
  <c r="GX356" i="52"/>
  <c r="HF990" i="52"/>
  <c r="HJ990" i="52"/>
  <c r="HD990" i="52"/>
  <c r="HH990" i="52"/>
  <c r="HA990" i="52"/>
  <c r="HK990" i="52"/>
  <c r="HE990" i="52"/>
  <c r="HG990" i="52"/>
  <c r="HI990" i="52"/>
  <c r="HC990" i="52"/>
  <c r="HB990" i="52"/>
  <c r="HT432" i="52"/>
  <c r="HV432" i="52"/>
  <c r="HW432" i="52"/>
  <c r="HU432" i="52"/>
  <c r="HS432" i="52"/>
  <c r="FY182" i="52"/>
  <c r="GD182" i="52"/>
  <c r="GH182" i="52"/>
  <c r="GA182" i="52"/>
  <c r="GC182" i="52"/>
  <c r="GE182" i="52"/>
  <c r="FZ182" i="52"/>
  <c r="GB182" i="52"/>
  <c r="GG182" i="52"/>
  <c r="IJ182" i="52" s="1"/>
  <c r="GW458" i="52"/>
  <c r="GY458" i="52"/>
  <c r="GX458" i="52"/>
  <c r="GM1051" i="52"/>
  <c r="GJ1051" i="52"/>
  <c r="GN1051" i="52"/>
  <c r="GK1051" i="52"/>
  <c r="GL1051" i="52"/>
  <c r="HP324" i="52"/>
  <c r="HN324" i="52"/>
  <c r="HM324" i="52"/>
  <c r="HQ324" i="52"/>
  <c r="HO324" i="52"/>
  <c r="HO503" i="52"/>
  <c r="HM503" i="52"/>
  <c r="HQ503" i="52"/>
  <c r="HP503" i="52"/>
  <c r="HN503" i="52"/>
  <c r="GM91" i="52"/>
  <c r="GN91" i="52"/>
  <c r="GK91" i="52"/>
  <c r="GJ91" i="52"/>
  <c r="GL91" i="52"/>
  <c r="GQ302" i="52"/>
  <c r="GP302" i="52"/>
  <c r="GU302" i="52"/>
  <c r="HY302" i="52"/>
  <c r="GR302" i="52"/>
  <c r="GS302" i="52"/>
  <c r="GT302" i="52"/>
  <c r="GP656" i="52"/>
  <c r="GT656" i="52"/>
  <c r="GQ656" i="52"/>
  <c r="GR656" i="52"/>
  <c r="GU656" i="52"/>
  <c r="GS656" i="52"/>
  <c r="ET1050" i="52"/>
  <c r="GN853" i="52"/>
  <c r="GJ853" i="52"/>
  <c r="GL853" i="52"/>
  <c r="GM853" i="52"/>
  <c r="GK853" i="52"/>
  <c r="HJ419" i="52"/>
  <c r="HA419" i="52"/>
  <c r="HD419" i="52"/>
  <c r="HI419" i="52"/>
  <c r="HE419" i="52"/>
  <c r="HK419" i="52"/>
  <c r="HC419" i="52"/>
  <c r="HB419" i="52"/>
  <c r="HH419" i="52"/>
  <c r="HF419" i="52"/>
  <c r="HG419" i="52"/>
  <c r="HF502" i="52"/>
  <c r="HJ502" i="52"/>
  <c r="HD502" i="52"/>
  <c r="HH502" i="52"/>
  <c r="HA502" i="52"/>
  <c r="HC502" i="52"/>
  <c r="HE502" i="52"/>
  <c r="HK502" i="52"/>
  <c r="HI502" i="52"/>
  <c r="HG502" i="52"/>
  <c r="HB502" i="52"/>
  <c r="IJ223" i="52"/>
  <c r="HY486" i="52"/>
  <c r="GX72" i="52"/>
  <c r="GW72" i="52"/>
  <c r="GY72" i="52"/>
  <c r="GL462" i="52"/>
  <c r="GM462" i="52"/>
  <c r="GK462" i="52"/>
  <c r="GJ462" i="52"/>
  <c r="GN462" i="52"/>
  <c r="FZ886" i="52"/>
  <c r="GH886" i="52"/>
  <c r="GB886" i="52"/>
  <c r="GC886" i="52"/>
  <c r="GA886" i="52"/>
  <c r="HZ886" i="52"/>
  <c r="GE886" i="52"/>
  <c r="GF886" i="52"/>
  <c r="GD886" i="52"/>
  <c r="FY886" i="52"/>
  <c r="GG886" i="52"/>
  <c r="HK438" i="52"/>
  <c r="HC438" i="52"/>
  <c r="HB438" i="52"/>
  <c r="HH438" i="52"/>
  <c r="HF438" i="52"/>
  <c r="HG438" i="52"/>
  <c r="HJ438" i="52"/>
  <c r="HA438" i="52"/>
  <c r="HD438" i="52"/>
  <c r="HI438" i="52"/>
  <c r="HE438" i="52"/>
  <c r="GJ242" i="52"/>
  <c r="GN242" i="52"/>
  <c r="GK242" i="52"/>
  <c r="GM242" i="52"/>
  <c r="GL242" i="52"/>
  <c r="GW429" i="52"/>
  <c r="GX429" i="52"/>
  <c r="GY429" i="52"/>
  <c r="HJ1009" i="52"/>
  <c r="HC1009" i="52"/>
  <c r="HK1009" i="52"/>
  <c r="HA1009" i="52"/>
  <c r="HD1009" i="52"/>
  <c r="HE1009" i="52"/>
  <c r="HH1009" i="52"/>
  <c r="HI1009" i="52"/>
  <c r="HG1009" i="52"/>
  <c r="HB1009" i="52"/>
  <c r="HF1009" i="52"/>
  <c r="FU454" i="52"/>
  <c r="FV454" i="52"/>
  <c r="ET454" i="52"/>
  <c r="GR721" i="52"/>
  <c r="GP721" i="52"/>
  <c r="GU721" i="52"/>
  <c r="GQ721" i="52"/>
  <c r="GT721" i="52"/>
  <c r="GS721" i="52"/>
  <c r="GY849" i="52"/>
  <c r="GW849" i="52"/>
  <c r="GX849" i="52"/>
  <c r="GF736" i="52"/>
  <c r="HN749" i="52"/>
  <c r="HP749" i="52"/>
  <c r="HQ749" i="52"/>
  <c r="HM749" i="52"/>
  <c r="HO749" i="52"/>
  <c r="HC874" i="52"/>
  <c r="HH874" i="52"/>
  <c r="HG874" i="52"/>
  <c r="HF874" i="52"/>
  <c r="HK874" i="52"/>
  <c r="HA874" i="52"/>
  <c r="HD874" i="52"/>
  <c r="HI874" i="52"/>
  <c r="HE874" i="52"/>
  <c r="HJ874" i="52"/>
  <c r="HB874" i="52"/>
  <c r="HJ738" i="52"/>
  <c r="HE738" i="52"/>
  <c r="HC738" i="52"/>
  <c r="HH738" i="52"/>
  <c r="HK738" i="52"/>
  <c r="HD738" i="52"/>
  <c r="HI738" i="52"/>
  <c r="HB738" i="52"/>
  <c r="HA738" i="52"/>
  <c r="HF738" i="52"/>
  <c r="HG738" i="52"/>
  <c r="HO436" i="52"/>
  <c r="HP436" i="52"/>
  <c r="HQ436" i="52"/>
  <c r="HN436" i="52"/>
  <c r="HM436" i="52"/>
  <c r="HU397" i="52"/>
  <c r="HT397" i="52"/>
  <c r="HS397" i="52"/>
  <c r="HV397" i="52"/>
  <c r="HW397" i="52"/>
  <c r="FU662" i="52"/>
  <c r="FW662" i="52" s="1"/>
  <c r="FV662" i="52"/>
  <c r="ET662" i="52"/>
  <c r="GC1045" i="52"/>
  <c r="FZ1045" i="52"/>
  <c r="GG1045" i="52"/>
  <c r="GD1045" i="52"/>
  <c r="GH1045" i="52"/>
  <c r="GA1045" i="52"/>
  <c r="GE1045" i="52"/>
  <c r="GB1045" i="52"/>
  <c r="FY1045" i="52"/>
  <c r="GM450" i="52"/>
  <c r="GK450" i="52"/>
  <c r="GL450" i="52"/>
  <c r="GJ450" i="52"/>
  <c r="GN450" i="52"/>
  <c r="HY1051" i="52"/>
  <c r="IF1051" i="52" s="1"/>
  <c r="HT764" i="52"/>
  <c r="HU764" i="52"/>
  <c r="HW764" i="52"/>
  <c r="HV764" i="52"/>
  <c r="HS764" i="52"/>
  <c r="HE336" i="52"/>
  <c r="HJ336" i="52"/>
  <c r="HB336" i="52"/>
  <c r="HG336" i="52"/>
  <c r="HD336" i="52"/>
  <c r="HA336" i="52"/>
  <c r="HH336" i="52"/>
  <c r="HF336" i="52"/>
  <c r="HC336" i="52"/>
  <c r="HK336" i="52"/>
  <c r="HI336" i="52"/>
  <c r="GX874" i="52"/>
  <c r="GW874" i="52"/>
  <c r="GY874" i="52"/>
  <c r="GG829" i="52"/>
  <c r="GB829" i="52"/>
  <c r="GC829" i="52"/>
  <c r="FZ829" i="52"/>
  <c r="GD829" i="52"/>
  <c r="GH829" i="52"/>
  <c r="GA829" i="52"/>
  <c r="FY829" i="52"/>
  <c r="GE829" i="52"/>
  <c r="HZ829" i="52"/>
  <c r="GF829" i="52"/>
  <c r="HZ164" i="52"/>
  <c r="HB815" i="52"/>
  <c r="HC815" i="52"/>
  <c r="HF815" i="52"/>
  <c r="HG815" i="52"/>
  <c r="HJ815" i="52"/>
  <c r="HK815" i="52"/>
  <c r="HE815" i="52"/>
  <c r="HI815" i="52"/>
  <c r="HD815" i="52"/>
  <c r="HH815" i="52"/>
  <c r="HA815" i="52"/>
  <c r="GN383" i="52"/>
  <c r="GK383" i="52"/>
  <c r="GM383" i="52"/>
  <c r="GL383" i="52"/>
  <c r="GJ383" i="52"/>
  <c r="GB244" i="52"/>
  <c r="HZ244" i="52"/>
  <c r="FZ244" i="52"/>
  <c r="GD244" i="52"/>
  <c r="GH244" i="52"/>
  <c r="GG244" i="52"/>
  <c r="GC244" i="52"/>
  <c r="GA244" i="52"/>
  <c r="FY244" i="52"/>
  <c r="GE244" i="52"/>
  <c r="GF244" i="52"/>
  <c r="GX188" i="52"/>
  <c r="GW188" i="52"/>
  <c r="GY188" i="52"/>
  <c r="FW552" i="52"/>
  <c r="IB552" i="52" s="1"/>
  <c r="FU760" i="52"/>
  <c r="FV760" i="52"/>
  <c r="FW760" i="52"/>
  <c r="GN108" i="52"/>
  <c r="GL108" i="52"/>
  <c r="GM108" i="52"/>
  <c r="GK108" i="52"/>
  <c r="GJ108" i="52"/>
  <c r="HZ314" i="52"/>
  <c r="HT530" i="52"/>
  <c r="HS530" i="52"/>
  <c r="HU530" i="52"/>
  <c r="HV530" i="52"/>
  <c r="HW530" i="52"/>
  <c r="HT415" i="52"/>
  <c r="HV415" i="52"/>
  <c r="HW415" i="52"/>
  <c r="HU415" i="52"/>
  <c r="HS415" i="52"/>
  <c r="HK995" i="52"/>
  <c r="HA995" i="52"/>
  <c r="HD995" i="52"/>
  <c r="HE995" i="52"/>
  <c r="HH995" i="52"/>
  <c r="HI995" i="52"/>
  <c r="HG995" i="52"/>
  <c r="HB995" i="52"/>
  <c r="HF995" i="52"/>
  <c r="HJ995" i="52"/>
  <c r="HC995" i="52"/>
  <c r="HD672" i="52"/>
  <c r="HA672" i="52"/>
  <c r="HH672" i="52"/>
  <c r="HK672" i="52"/>
  <c r="HC672" i="52"/>
  <c r="HF672" i="52"/>
  <c r="HI672" i="52"/>
  <c r="HE672" i="52"/>
  <c r="HJ672" i="52"/>
  <c r="HB672" i="52"/>
  <c r="HG672" i="52"/>
  <c r="GS716" i="52"/>
  <c r="GQ716" i="52"/>
  <c r="GT716" i="52"/>
  <c r="HY716" i="52"/>
  <c r="IF716" i="52" s="1"/>
  <c r="GR716" i="52"/>
  <c r="GP716" i="52"/>
  <c r="GU716" i="52"/>
  <c r="HM163" i="52"/>
  <c r="HO163" i="52"/>
  <c r="HN163" i="52"/>
  <c r="HP163" i="52"/>
  <c r="HQ163" i="52"/>
  <c r="GL466" i="52"/>
  <c r="GM466" i="52"/>
  <c r="GK466" i="52"/>
  <c r="GJ466" i="52"/>
  <c r="GN466" i="52"/>
  <c r="HY735" i="52"/>
  <c r="IF735" i="52" s="1"/>
  <c r="GR735" i="52"/>
  <c r="GP735" i="52"/>
  <c r="GU735" i="52"/>
  <c r="GQ735" i="52"/>
  <c r="GS735" i="52"/>
  <c r="GT735" i="52"/>
  <c r="FU1006" i="52"/>
  <c r="FW1006" i="52" s="1"/>
  <c r="FV1006" i="52"/>
  <c r="GY334" i="52"/>
  <c r="GX334" i="52"/>
  <c r="GW334" i="52"/>
  <c r="IF969" i="52"/>
  <c r="HZ505" i="52"/>
  <c r="HY896" i="52"/>
  <c r="GQ896" i="52"/>
  <c r="GU896" i="52"/>
  <c r="GR896" i="52"/>
  <c r="GS896" i="52"/>
  <c r="GP896" i="52"/>
  <c r="GT896" i="52"/>
  <c r="IB367" i="52"/>
  <c r="IK367" i="52"/>
  <c r="GP385" i="52"/>
  <c r="HY385" i="52"/>
  <c r="GT385" i="52"/>
  <c r="GR385" i="52"/>
  <c r="GU385" i="52"/>
  <c r="GQ385" i="52"/>
  <c r="GS385" i="52"/>
  <c r="IJ210" i="52"/>
  <c r="IK282" i="52"/>
  <c r="IB282" i="52"/>
  <c r="GX181" i="52"/>
  <c r="GY181" i="52"/>
  <c r="GW181" i="52"/>
  <c r="GB761" i="52"/>
  <c r="FZ761" i="52"/>
  <c r="GG761" i="52"/>
  <c r="GD761" i="52"/>
  <c r="GH761" i="52"/>
  <c r="GF761" i="52"/>
  <c r="GC761" i="52"/>
  <c r="HZ761" i="52"/>
  <c r="GA761" i="52"/>
  <c r="FY761" i="52"/>
  <c r="GE761" i="52"/>
  <c r="HQ997" i="52"/>
  <c r="HP997" i="52"/>
  <c r="HN997" i="52"/>
  <c r="HO997" i="52"/>
  <c r="HM997" i="52"/>
  <c r="ET769" i="52"/>
  <c r="GJ810" i="52"/>
  <c r="GN810" i="52"/>
  <c r="GK810" i="52"/>
  <c r="GM810" i="52"/>
  <c r="GL810" i="52"/>
  <c r="GY652" i="52"/>
  <c r="GW652" i="52"/>
  <c r="GX652" i="52"/>
  <c r="AC995" i="52"/>
  <c r="HU973" i="52"/>
  <c r="HS973" i="52"/>
  <c r="HW973" i="52"/>
  <c r="HV973" i="52"/>
  <c r="HT973" i="52"/>
  <c r="HB475" i="52"/>
  <c r="HF475" i="52"/>
  <c r="HJ475" i="52"/>
  <c r="HD475" i="52"/>
  <c r="HH475" i="52"/>
  <c r="HA475" i="52"/>
  <c r="HG475" i="52"/>
  <c r="HE475" i="52"/>
  <c r="HK475" i="52"/>
  <c r="HI475" i="52"/>
  <c r="HC475" i="52"/>
  <c r="GK747" i="52"/>
  <c r="GN747" i="52"/>
  <c r="GM747" i="52"/>
  <c r="GJ747" i="52"/>
  <c r="GL747" i="52"/>
  <c r="FZ278" i="52"/>
  <c r="GC278" i="52"/>
  <c r="GD278" i="52"/>
  <c r="HZ278" i="52"/>
  <c r="IF278" i="52" s="1"/>
  <c r="GH278" i="52"/>
  <c r="GF278" i="52"/>
  <c r="GA278" i="52"/>
  <c r="GB278" i="52"/>
  <c r="GG278" i="52"/>
  <c r="IJ278" i="52" s="1"/>
  <c r="FY278" i="52"/>
  <c r="GE278" i="52"/>
  <c r="HT816" i="52"/>
  <c r="HW816" i="52"/>
  <c r="HU816" i="52"/>
  <c r="HS816" i="52"/>
  <c r="HV816" i="52"/>
  <c r="GM775" i="52"/>
  <c r="GJ775" i="52"/>
  <c r="GK775" i="52"/>
  <c r="GL775" i="52"/>
  <c r="GN775" i="52"/>
  <c r="FU535" i="52"/>
  <c r="FW535" i="52" s="1"/>
  <c r="FV535" i="52"/>
  <c r="ET535" i="52"/>
  <c r="FV558" i="52"/>
  <c r="FU558" i="52"/>
  <c r="FW558" i="52" s="1"/>
  <c r="ET558" i="52"/>
  <c r="HT458" i="52"/>
  <c r="HV458" i="52"/>
  <c r="HU458" i="52"/>
  <c r="HS458" i="52"/>
  <c r="HW458" i="52"/>
  <c r="GY324" i="52"/>
  <c r="GW324" i="52"/>
  <c r="GX324" i="52"/>
  <c r="FV187" i="52"/>
  <c r="FU187" i="52"/>
  <c r="GH679" i="52"/>
  <c r="FY679" i="52"/>
  <c r="GD679" i="52"/>
  <c r="GA679" i="52"/>
  <c r="GG679" i="52"/>
  <c r="FZ679" i="52"/>
  <c r="GB679" i="52"/>
  <c r="GE679" i="52"/>
  <c r="GC679" i="52"/>
  <c r="GF679" i="52"/>
  <c r="HZ679" i="52"/>
  <c r="GA941" i="52"/>
  <c r="GE941" i="52"/>
  <c r="GD941" i="52"/>
  <c r="FY941" i="52"/>
  <c r="GG941" i="52"/>
  <c r="GC941" i="52"/>
  <c r="GH941" i="52"/>
  <c r="GB941" i="52"/>
  <c r="FZ941" i="52"/>
  <c r="GF941" i="52"/>
  <c r="HZ941" i="52"/>
  <c r="GQ473" i="52"/>
  <c r="GU473" i="52"/>
  <c r="GR473" i="52"/>
  <c r="GP473" i="52"/>
  <c r="GT473" i="52"/>
  <c r="GS473" i="52"/>
  <c r="HJ455" i="52"/>
  <c r="HD455" i="52"/>
  <c r="HH455" i="52"/>
  <c r="HA455" i="52"/>
  <c r="HG455" i="52"/>
  <c r="HE455" i="52"/>
  <c r="HK455" i="52"/>
  <c r="HI455" i="52"/>
  <c r="HC455" i="52"/>
  <c r="HB455" i="52"/>
  <c r="HF455" i="52"/>
  <c r="GT748" i="52"/>
  <c r="HY748" i="52"/>
  <c r="IF748" i="52" s="1"/>
  <c r="GR748" i="52"/>
  <c r="GP748" i="52"/>
  <c r="GU748" i="52"/>
  <c r="GQ748" i="52"/>
  <c r="GS748" i="52"/>
  <c r="GY886" i="52"/>
  <c r="GX886" i="52"/>
  <c r="GW886" i="52"/>
  <c r="AC235" i="52"/>
  <c r="GY935" i="52"/>
  <c r="GW935" i="52"/>
  <c r="GX935" i="52"/>
  <c r="GL1012" i="52"/>
  <c r="GM1012" i="52"/>
  <c r="GJ1012" i="52"/>
  <c r="GK1012" i="52"/>
  <c r="GN1012" i="52"/>
  <c r="FZ443" i="52"/>
  <c r="GB443" i="52"/>
  <c r="GD443" i="52"/>
  <c r="GH443" i="52"/>
  <c r="FY443" i="52"/>
  <c r="GE443" i="52"/>
  <c r="GA443" i="52"/>
  <c r="GC443" i="52"/>
  <c r="GG443" i="52"/>
  <c r="GF443" i="52"/>
  <c r="HZ443" i="52"/>
  <c r="HS516" i="52"/>
  <c r="HW516" i="52"/>
  <c r="HT516" i="52"/>
  <c r="HV516" i="52"/>
  <c r="HU516" i="52"/>
  <c r="HM830" i="52"/>
  <c r="HQ830" i="52"/>
  <c r="HO830" i="52"/>
  <c r="HP830" i="52"/>
  <c r="HN830" i="52"/>
  <c r="HJ531" i="52"/>
  <c r="HD531" i="52"/>
  <c r="HB531" i="52"/>
  <c r="HH531" i="52"/>
  <c r="HG531" i="52"/>
  <c r="HA531" i="52"/>
  <c r="HE531" i="52"/>
  <c r="HF531" i="52"/>
  <c r="HK531" i="52"/>
  <c r="HC531" i="52"/>
  <c r="HI531" i="52"/>
  <c r="FU190" i="52"/>
  <c r="FW190" i="52" s="1"/>
  <c r="FV190" i="52"/>
  <c r="GY957" i="52"/>
  <c r="GX957" i="52"/>
  <c r="GW957" i="52"/>
  <c r="HF864" i="52"/>
  <c r="HC864" i="52"/>
  <c r="HB864" i="52"/>
  <c r="HJ864" i="52"/>
  <c r="HH864" i="52"/>
  <c r="HK864" i="52"/>
  <c r="HI864" i="52"/>
  <c r="HD864" i="52"/>
  <c r="HG864" i="52"/>
  <c r="HA864" i="52"/>
  <c r="HE864" i="52"/>
  <c r="FU731" i="52"/>
  <c r="FW731" i="52" s="1"/>
  <c r="FV731" i="52"/>
  <c r="GW891" i="52"/>
  <c r="GX891" i="52"/>
  <c r="GY891" i="52"/>
  <c r="HO437" i="52"/>
  <c r="HP437" i="52"/>
  <c r="HQ437" i="52"/>
  <c r="HN437" i="52"/>
  <c r="HM437" i="52"/>
  <c r="FU916" i="52"/>
  <c r="FV916" i="52"/>
  <c r="ET916" i="52"/>
  <c r="GA663" i="52"/>
  <c r="GG663" i="52"/>
  <c r="FZ663" i="52"/>
  <c r="GB663" i="52"/>
  <c r="GE663" i="52"/>
  <c r="GC663" i="52"/>
  <c r="GH663" i="52"/>
  <c r="FY663" i="52"/>
  <c r="GD663" i="52"/>
  <c r="GF663" i="52"/>
  <c r="HZ663" i="52"/>
  <c r="GU990" i="52"/>
  <c r="GR990" i="52"/>
  <c r="GP990" i="52"/>
  <c r="GT990" i="52"/>
  <c r="GS990" i="52"/>
  <c r="HY990" i="52"/>
  <c r="GQ990" i="52"/>
  <c r="GY100" i="52"/>
  <c r="GX100" i="52"/>
  <c r="GW100" i="52"/>
  <c r="GM585" i="52"/>
  <c r="GN585" i="52"/>
  <c r="GL585" i="52"/>
  <c r="GJ585" i="52"/>
  <c r="GK585" i="52"/>
  <c r="HB851" i="52"/>
  <c r="HD851" i="52"/>
  <c r="HJ851" i="52"/>
  <c r="HH851" i="52"/>
  <c r="HG851" i="52"/>
  <c r="HA851" i="52"/>
  <c r="HF851" i="52"/>
  <c r="HE851" i="52"/>
  <c r="HI851" i="52"/>
  <c r="HC851" i="52"/>
  <c r="HK851" i="52"/>
  <c r="FV636" i="52"/>
  <c r="FU636" i="52"/>
  <c r="FW636" i="52" s="1"/>
  <c r="IJ464" i="52"/>
  <c r="GU312" i="52"/>
  <c r="GR312" i="52"/>
  <c r="GP312" i="52"/>
  <c r="GT312" i="52"/>
  <c r="GS312" i="52"/>
  <c r="HY312" i="52"/>
  <c r="IF312" i="52" s="1"/>
  <c r="GQ312" i="52"/>
  <c r="GS755" i="52"/>
  <c r="HY755" i="52"/>
  <c r="IF755" i="52" s="1"/>
  <c r="GR755" i="52"/>
  <c r="GP755" i="52"/>
  <c r="GU755" i="52"/>
  <c r="GQ755" i="52"/>
  <c r="GT755" i="52"/>
  <c r="GW726" i="52"/>
  <c r="GY726" i="52"/>
  <c r="GX726" i="52"/>
  <c r="HY173" i="52"/>
  <c r="IF173" i="52" s="1"/>
  <c r="GT771" i="52"/>
  <c r="GS771" i="52"/>
  <c r="GR771" i="52"/>
  <c r="GP771" i="52"/>
  <c r="GU771" i="52"/>
  <c r="GQ771" i="52"/>
  <c r="HY771" i="52"/>
  <c r="GY1003" i="52"/>
  <c r="GX1003" i="52"/>
  <c r="GW1003" i="52"/>
  <c r="HV680" i="52"/>
  <c r="HU680" i="52"/>
  <c r="HW680" i="52"/>
  <c r="HT680" i="52"/>
  <c r="HS680" i="52"/>
  <c r="HP836" i="52"/>
  <c r="HM836" i="52"/>
  <c r="HQ836" i="52"/>
  <c r="HO836" i="52"/>
  <c r="HN836" i="52"/>
  <c r="FU65" i="52"/>
  <c r="FW65" i="52" s="1"/>
  <c r="FV65" i="52"/>
  <c r="GA548" i="52"/>
  <c r="GB548" i="52"/>
  <c r="FY548" i="52"/>
  <c r="GC548" i="52"/>
  <c r="GH548" i="52"/>
  <c r="FZ548" i="52"/>
  <c r="GE548" i="52"/>
  <c r="GD548" i="52"/>
  <c r="GG548" i="52"/>
  <c r="IL972" i="52"/>
  <c r="IM972" i="52"/>
  <c r="FV111" i="52"/>
  <c r="FU111" i="52"/>
  <c r="FW111" i="52" s="1"/>
  <c r="ET111" i="52"/>
  <c r="HB724" i="52"/>
  <c r="HK724" i="52"/>
  <c r="HF724" i="52"/>
  <c r="HA724" i="52"/>
  <c r="HJ724" i="52"/>
  <c r="HG724" i="52"/>
  <c r="HC724" i="52"/>
  <c r="HH724" i="52"/>
  <c r="HE724" i="52"/>
  <c r="HD724" i="52"/>
  <c r="HI724" i="52"/>
  <c r="HQ897" i="52"/>
  <c r="HN897" i="52"/>
  <c r="HO897" i="52"/>
  <c r="HP897" i="52"/>
  <c r="HM897" i="52"/>
  <c r="HU821" i="52"/>
  <c r="HV821" i="52"/>
  <c r="HW821" i="52"/>
  <c r="HT821" i="52"/>
  <c r="HS821" i="52"/>
  <c r="GP415" i="52"/>
  <c r="GU415" i="52"/>
  <c r="GT415" i="52"/>
  <c r="GR415" i="52"/>
  <c r="GQ415" i="52"/>
  <c r="GS415" i="52"/>
  <c r="HY415" i="52"/>
  <c r="IF415" i="52" s="1"/>
  <c r="GQ817" i="52"/>
  <c r="GP817" i="52"/>
  <c r="GT817" i="52"/>
  <c r="GU817" i="52"/>
  <c r="GR817" i="52"/>
  <c r="GS817" i="52"/>
  <c r="HY817" i="52"/>
  <c r="HT566" i="52"/>
  <c r="HW566" i="52"/>
  <c r="HU566" i="52"/>
  <c r="HS566" i="52"/>
  <c r="HV566" i="52"/>
  <c r="HZ756" i="52"/>
  <c r="IF756" i="52" s="1"/>
  <c r="GJ771" i="52"/>
  <c r="GK771" i="52"/>
  <c r="GL771" i="52"/>
  <c r="GN771" i="52"/>
  <c r="GM771" i="52"/>
  <c r="GK644" i="52"/>
  <c r="GJ644" i="52"/>
  <c r="GL644" i="52"/>
  <c r="GN644" i="52"/>
  <c r="GM644" i="52"/>
  <c r="HM335" i="52"/>
  <c r="HQ335" i="52"/>
  <c r="HN335" i="52"/>
  <c r="HO335" i="52"/>
  <c r="HP335" i="52"/>
  <c r="GF860" i="52"/>
  <c r="GE860" i="52"/>
  <c r="FZ860" i="52"/>
  <c r="GH860" i="52"/>
  <c r="GD860" i="52"/>
  <c r="FY860" i="52"/>
  <c r="GA860" i="52"/>
  <c r="GC860" i="52"/>
  <c r="GG860" i="52"/>
  <c r="HZ860" i="52"/>
  <c r="GB860" i="52"/>
  <c r="GS829" i="52"/>
  <c r="GR829" i="52"/>
  <c r="GP829" i="52"/>
  <c r="GT829" i="52"/>
  <c r="GQ829" i="52"/>
  <c r="GU829" i="52"/>
  <c r="HY829" i="52"/>
  <c r="ET171" i="52"/>
  <c r="FU171" i="52"/>
  <c r="FV171" i="52"/>
  <c r="HH465" i="52"/>
  <c r="HA465" i="52"/>
  <c r="HG465" i="52"/>
  <c r="HE465" i="52"/>
  <c r="HK465" i="52"/>
  <c r="HI465" i="52"/>
  <c r="HC465" i="52"/>
  <c r="HB465" i="52"/>
  <c r="HF465" i="52"/>
  <c r="HJ465" i="52"/>
  <c r="HD465" i="52"/>
  <c r="GR616" i="52"/>
  <c r="GU616" i="52"/>
  <c r="GS616" i="52"/>
  <c r="GP616" i="52"/>
  <c r="GT616" i="52"/>
  <c r="GQ616" i="52"/>
  <c r="IJ219" i="52"/>
  <c r="GR1032" i="52"/>
  <c r="GP1032" i="52"/>
  <c r="GT1032" i="52"/>
  <c r="GQ1032" i="52"/>
  <c r="GS1032" i="52"/>
  <c r="GU1032" i="52"/>
  <c r="HY1032" i="52"/>
  <c r="GQ498" i="52"/>
  <c r="GU498" i="52"/>
  <c r="GR498" i="52"/>
  <c r="GP498" i="52"/>
  <c r="GT498" i="52"/>
  <c r="GS498" i="52"/>
  <c r="GU197" i="52"/>
  <c r="GS197" i="52"/>
  <c r="GR197" i="52"/>
  <c r="GT197" i="52"/>
  <c r="GP197" i="52"/>
  <c r="HY197" i="52"/>
  <c r="IF197" i="52" s="1"/>
  <c r="GQ197" i="52"/>
  <c r="GW729" i="52"/>
  <c r="GY729" i="52"/>
  <c r="GX729" i="52"/>
  <c r="HV381" i="52"/>
  <c r="HT381" i="52"/>
  <c r="HS381" i="52"/>
  <c r="HW381" i="52"/>
  <c r="HU381" i="52"/>
  <c r="GY984" i="52"/>
  <c r="GX984" i="52"/>
  <c r="GW984" i="52"/>
  <c r="GT462" i="52"/>
  <c r="GS462" i="52"/>
  <c r="GQ462" i="52"/>
  <c r="GU462" i="52"/>
  <c r="GR462" i="52"/>
  <c r="GP462" i="52"/>
  <c r="FU688" i="52"/>
  <c r="FW688" i="52" s="1"/>
  <c r="FV688" i="52"/>
  <c r="ET688" i="52"/>
  <c r="HF316" i="52"/>
  <c r="HJ316" i="52"/>
  <c r="HD316" i="52"/>
  <c r="HH316" i="52"/>
  <c r="HA316" i="52"/>
  <c r="HC316" i="52"/>
  <c r="HE316" i="52"/>
  <c r="HK316" i="52"/>
  <c r="HI316" i="52"/>
  <c r="HG316" i="52"/>
  <c r="HB316" i="52"/>
  <c r="HN1016" i="52"/>
  <c r="HO1016" i="52"/>
  <c r="HM1016" i="52"/>
  <c r="HQ1016" i="52"/>
  <c r="HP1016" i="52"/>
  <c r="ET422" i="52"/>
  <c r="HT347" i="52"/>
  <c r="HU347" i="52"/>
  <c r="HS347" i="52"/>
  <c r="HW347" i="52"/>
  <c r="HV347" i="52"/>
  <c r="HJ710" i="52"/>
  <c r="HE710" i="52"/>
  <c r="HC710" i="52"/>
  <c r="HH710" i="52"/>
  <c r="HD710" i="52"/>
  <c r="HI710" i="52"/>
  <c r="HK710" i="52"/>
  <c r="HB710" i="52"/>
  <c r="HA710" i="52"/>
  <c r="HF710" i="52"/>
  <c r="HG710" i="52"/>
  <c r="HC173" i="52"/>
  <c r="HI173" i="52"/>
  <c r="HG173" i="52"/>
  <c r="HB173" i="52"/>
  <c r="HK173" i="52"/>
  <c r="HH173" i="52"/>
  <c r="HE173" i="52"/>
  <c r="HJ173" i="52"/>
  <c r="HA173" i="52"/>
  <c r="HF173" i="52"/>
  <c r="HD173" i="52"/>
  <c r="HW740" i="52"/>
  <c r="HT740" i="52"/>
  <c r="HU740" i="52"/>
  <c r="HV740" i="52"/>
  <c r="HS740" i="52"/>
  <c r="HV643" i="52"/>
  <c r="HT643" i="52"/>
  <c r="HU643" i="52"/>
  <c r="HS643" i="52"/>
  <c r="HW643" i="52"/>
  <c r="GF314" i="52"/>
  <c r="HU604" i="52"/>
  <c r="HW604" i="52"/>
  <c r="HT604" i="52"/>
  <c r="HS604" i="52"/>
  <c r="HV604" i="52"/>
  <c r="GC86" i="52"/>
  <c r="GG86" i="52"/>
  <c r="FZ86" i="52"/>
  <c r="GH86" i="52"/>
  <c r="GB86" i="52"/>
  <c r="GA86" i="52"/>
  <c r="GD86" i="52"/>
  <c r="GE86" i="52"/>
  <c r="HZ86" i="52"/>
  <c r="FY86" i="52"/>
  <c r="GF86" i="52"/>
  <c r="HZ504" i="52"/>
  <c r="IF504" i="52" s="1"/>
  <c r="HV611" i="52"/>
  <c r="HT611" i="52"/>
  <c r="HU611" i="52"/>
  <c r="HS611" i="52"/>
  <c r="HW611" i="52"/>
  <c r="GW300" i="52"/>
  <c r="GY300" i="52"/>
  <c r="GX300" i="52"/>
  <c r="FY865" i="52"/>
  <c r="GC865" i="52"/>
  <c r="GG865" i="52"/>
  <c r="GA865" i="52"/>
  <c r="GE865" i="52"/>
  <c r="GD865" i="52"/>
  <c r="GH865" i="52"/>
  <c r="GB865" i="52"/>
  <c r="FZ865" i="52"/>
  <c r="FU989" i="52"/>
  <c r="FW989" i="52" s="1"/>
  <c r="FV989" i="52"/>
  <c r="HH802" i="52"/>
  <c r="HI802" i="52"/>
  <c r="HB802" i="52"/>
  <c r="HF802" i="52"/>
  <c r="HC802" i="52"/>
  <c r="HJ802" i="52"/>
  <c r="HG802" i="52"/>
  <c r="HA802" i="52"/>
  <c r="HK802" i="52"/>
  <c r="HE802" i="52"/>
  <c r="HD802" i="52"/>
  <c r="HV321" i="52"/>
  <c r="HW321" i="52"/>
  <c r="HS321" i="52"/>
  <c r="HU321" i="52"/>
  <c r="HT321" i="52"/>
  <c r="GW756" i="52"/>
  <c r="GX756" i="52"/>
  <c r="GY756" i="52"/>
  <c r="HM124" i="52"/>
  <c r="HQ124" i="52"/>
  <c r="HN124" i="52"/>
  <c r="HP124" i="52"/>
  <c r="HO124" i="52"/>
  <c r="GU654" i="52"/>
  <c r="GR654" i="52"/>
  <c r="GQ654" i="52"/>
  <c r="HY654" i="52"/>
  <c r="GP654" i="52"/>
  <c r="GT654" i="52"/>
  <c r="GS654" i="52"/>
  <c r="GD257" i="52"/>
  <c r="GH257" i="52"/>
  <c r="GG257" i="52"/>
  <c r="GC257" i="52"/>
  <c r="GA257" i="52"/>
  <c r="FY257" i="52"/>
  <c r="GE257" i="52"/>
  <c r="GB257" i="52"/>
  <c r="FZ257" i="52"/>
  <c r="HZ257" i="52"/>
  <c r="GF257" i="52"/>
  <c r="IB145" i="52"/>
  <c r="IK145" i="52"/>
  <c r="IL367" i="52"/>
  <c r="IM367" i="52"/>
  <c r="GS801" i="52"/>
  <c r="GU801" i="52"/>
  <c r="GP801" i="52"/>
  <c r="GT801" i="52"/>
  <c r="GQ801" i="52"/>
  <c r="GR801" i="52"/>
  <c r="HY801" i="52"/>
  <c r="HE497" i="52"/>
  <c r="HC497" i="52"/>
  <c r="HI497" i="52"/>
  <c r="HG497" i="52"/>
  <c r="HB497" i="52"/>
  <c r="HF497" i="52"/>
  <c r="HJ497" i="52"/>
  <c r="HD497" i="52"/>
  <c r="HH497" i="52"/>
  <c r="HA497" i="52"/>
  <c r="HK497" i="52"/>
  <c r="HF763" i="52"/>
  <c r="HG763" i="52"/>
  <c r="HJ763" i="52"/>
  <c r="HE763" i="52"/>
  <c r="HC763" i="52"/>
  <c r="HH763" i="52"/>
  <c r="HD763" i="52"/>
  <c r="HI763" i="52"/>
  <c r="HK763" i="52"/>
  <c r="HB763" i="52"/>
  <c r="HA763" i="52"/>
  <c r="HD563" i="52"/>
  <c r="HF563" i="52"/>
  <c r="HH563" i="52"/>
  <c r="HK563" i="52"/>
  <c r="HC563" i="52"/>
  <c r="HE563" i="52"/>
  <c r="HI563" i="52"/>
  <c r="HA563" i="52"/>
  <c r="HG563" i="52"/>
  <c r="HB563" i="52"/>
  <c r="HJ563" i="52"/>
  <c r="GW163" i="52"/>
  <c r="GX163" i="52"/>
  <c r="GY163" i="52"/>
  <c r="HZ769" i="52"/>
  <c r="GA542" i="52"/>
  <c r="GB542" i="52"/>
  <c r="FY542" i="52"/>
  <c r="FZ542" i="52"/>
  <c r="HZ542" i="52"/>
  <c r="GE542" i="52"/>
  <c r="GF542" i="52"/>
  <c r="GC542" i="52"/>
  <c r="GH542" i="52"/>
  <c r="GD542" i="52"/>
  <c r="GG542" i="52"/>
  <c r="HU256" i="52"/>
  <c r="HV256" i="52"/>
  <c r="HT256" i="52"/>
  <c r="HW256" i="52"/>
  <c r="HS256" i="52"/>
  <c r="GJ301" i="52"/>
  <c r="GM301" i="52"/>
  <c r="GL301" i="52"/>
  <c r="GN301" i="52"/>
  <c r="GK301" i="52"/>
  <c r="GA449" i="52"/>
  <c r="GC449" i="52"/>
  <c r="GB449" i="52"/>
  <c r="FZ449" i="52"/>
  <c r="GG449" i="52"/>
  <c r="GD449" i="52"/>
  <c r="GH449" i="52"/>
  <c r="FY449" i="52"/>
  <c r="GE449" i="52"/>
  <c r="GE723" i="52"/>
  <c r="GB723" i="52"/>
  <c r="FZ723" i="52"/>
  <c r="GG723" i="52"/>
  <c r="GD723" i="52"/>
  <c r="GH723" i="52"/>
  <c r="GC723" i="52"/>
  <c r="GA723" i="52"/>
  <c r="FY723" i="52"/>
  <c r="HS117" i="52"/>
  <c r="HV117" i="52"/>
  <c r="HT117" i="52"/>
  <c r="HU117" i="52"/>
  <c r="HW117" i="52"/>
  <c r="GB737" i="52"/>
  <c r="FZ737" i="52"/>
  <c r="GG737" i="52"/>
  <c r="GD737" i="52"/>
  <c r="GH737" i="52"/>
  <c r="HZ737" i="52"/>
  <c r="GC737" i="52"/>
  <c r="GA737" i="52"/>
  <c r="GF737" i="52"/>
  <c r="FY737" i="52"/>
  <c r="GE737" i="52"/>
  <c r="AC305" i="52"/>
  <c r="GH253" i="52"/>
  <c r="FY253" i="52"/>
  <c r="GG253" i="52"/>
  <c r="GA253" i="52"/>
  <c r="GC253" i="52"/>
  <c r="GE253" i="52"/>
  <c r="GB253" i="52"/>
  <c r="FZ253" i="52"/>
  <c r="GD253" i="52"/>
  <c r="HZ253" i="52"/>
  <c r="IF253" i="52" s="1"/>
  <c r="GF253" i="52"/>
  <c r="GW488" i="52"/>
  <c r="GY488" i="52"/>
  <c r="GX488" i="52"/>
  <c r="GT516" i="52"/>
  <c r="GS516" i="52"/>
  <c r="GQ516" i="52"/>
  <c r="GU516" i="52"/>
  <c r="GR516" i="52"/>
  <c r="GP516" i="52"/>
  <c r="IQ613" i="52"/>
  <c r="IC613" i="52"/>
  <c r="HG652" i="52"/>
  <c r="HD652" i="52"/>
  <c r="HA652" i="52"/>
  <c r="HH652" i="52"/>
  <c r="HK652" i="52"/>
  <c r="HC652" i="52"/>
  <c r="HF652" i="52"/>
  <c r="HI652" i="52"/>
  <c r="HE652" i="52"/>
  <c r="HJ652" i="52"/>
  <c r="HB652" i="52"/>
  <c r="HM354" i="52"/>
  <c r="HQ354" i="52"/>
  <c r="HN354" i="52"/>
  <c r="HP354" i="52"/>
  <c r="HO354" i="52"/>
  <c r="HO550" i="52"/>
  <c r="HM550" i="52"/>
  <c r="HQ550" i="52"/>
  <c r="HP550" i="52"/>
  <c r="HN550" i="52"/>
  <c r="HN678" i="52"/>
  <c r="HP678" i="52"/>
  <c r="HO678" i="52"/>
  <c r="HM678" i="52"/>
  <c r="HQ678" i="52"/>
  <c r="IJ951" i="52"/>
  <c r="HP671" i="52"/>
  <c r="HM671" i="52"/>
  <c r="HQ671" i="52"/>
  <c r="HN671" i="52"/>
  <c r="HO671" i="52"/>
  <c r="FU726" i="52"/>
  <c r="FW726" i="52" s="1"/>
  <c r="FV726" i="52"/>
  <c r="HM200" i="52"/>
  <c r="HN200" i="52"/>
  <c r="HP200" i="52"/>
  <c r="HQ200" i="52"/>
  <c r="HO200" i="52"/>
  <c r="IB355" i="52"/>
  <c r="IK355" i="52"/>
  <c r="ET191" i="52"/>
  <c r="GL822" i="52"/>
  <c r="GN822" i="52"/>
  <c r="GK822" i="52"/>
  <c r="GM822" i="52"/>
  <c r="GJ822" i="52"/>
  <c r="GF680" i="52"/>
  <c r="HS499" i="52"/>
  <c r="HW499" i="52"/>
  <c r="HT499" i="52"/>
  <c r="HV499" i="52"/>
  <c r="HU499" i="52"/>
  <c r="HY169" i="52"/>
  <c r="GP169" i="52"/>
  <c r="GS169" i="52"/>
  <c r="GR169" i="52"/>
  <c r="GT169" i="52"/>
  <c r="GQ169" i="52"/>
  <c r="GU169" i="52"/>
  <c r="IJ904" i="52"/>
  <c r="GL350" i="52"/>
  <c r="GJ350" i="52"/>
  <c r="GK350" i="52"/>
  <c r="GM350" i="52"/>
  <c r="GN350" i="52"/>
  <c r="GW720" i="52"/>
  <c r="GY720" i="52"/>
  <c r="GX720" i="52"/>
  <c r="GT680" i="52"/>
  <c r="GQ680" i="52"/>
  <c r="GR680" i="52"/>
  <c r="GU680" i="52"/>
  <c r="GS680" i="52"/>
  <c r="GP680" i="52"/>
  <c r="ET871" i="52"/>
  <c r="HU396" i="52"/>
  <c r="HT396" i="52"/>
  <c r="HV396" i="52"/>
  <c r="HW396" i="52"/>
  <c r="HS396" i="52"/>
  <c r="AC399" i="52"/>
  <c r="HP824" i="52"/>
  <c r="HM824" i="52"/>
  <c r="HQ824" i="52"/>
  <c r="HO824" i="52"/>
  <c r="HN824" i="52"/>
  <c r="GF189" i="52"/>
  <c r="HM627" i="52"/>
  <c r="HQ627" i="52"/>
  <c r="HN627" i="52"/>
  <c r="HO627" i="52"/>
  <c r="HP627" i="52"/>
  <c r="GE290" i="52"/>
  <c r="FZ290" i="52"/>
  <c r="GC290" i="52"/>
  <c r="GD290" i="52"/>
  <c r="GF290" i="52"/>
  <c r="GH290" i="52"/>
  <c r="HZ290" i="52"/>
  <c r="IF290" i="52" s="1"/>
  <c r="GA290" i="52"/>
  <c r="GB290" i="52"/>
  <c r="GG290" i="52"/>
  <c r="IJ290" i="52" s="1"/>
  <c r="FY290" i="52"/>
  <c r="GE730" i="52"/>
  <c r="GB730" i="52"/>
  <c r="GG730" i="52"/>
  <c r="FZ730" i="52"/>
  <c r="GA730" i="52"/>
  <c r="GD730" i="52"/>
  <c r="GH730" i="52"/>
  <c r="GC730" i="52"/>
  <c r="FY730" i="52"/>
  <c r="GF179" i="52"/>
  <c r="HH817" i="52"/>
  <c r="HI817" i="52"/>
  <c r="HB817" i="52"/>
  <c r="HC817" i="52"/>
  <c r="HF817" i="52"/>
  <c r="HG817" i="52"/>
  <c r="HJ817" i="52"/>
  <c r="HK817" i="52"/>
  <c r="HA817" i="52"/>
  <c r="HE817" i="52"/>
  <c r="HD817" i="52"/>
  <c r="HU434" i="52"/>
  <c r="HS434" i="52"/>
  <c r="HT434" i="52"/>
  <c r="HV434" i="52"/>
  <c r="HW434" i="52"/>
  <c r="GY526" i="52"/>
  <c r="GX526" i="52"/>
  <c r="GW526" i="52"/>
  <c r="ET166" i="52"/>
  <c r="HW422" i="52"/>
  <c r="HU422" i="52"/>
  <c r="HS422" i="52"/>
  <c r="HT422" i="52"/>
  <c r="HV422" i="52"/>
  <c r="HK1005" i="52"/>
  <c r="HA1005" i="52"/>
  <c r="HD1005" i="52"/>
  <c r="HE1005" i="52"/>
  <c r="HH1005" i="52"/>
  <c r="HI1005" i="52"/>
  <c r="HG1005" i="52"/>
  <c r="HB1005" i="52"/>
  <c r="HF1005" i="52"/>
  <c r="HJ1005" i="52"/>
  <c r="HC1005" i="52"/>
  <c r="HS310" i="52"/>
  <c r="HW310" i="52"/>
  <c r="HT310" i="52"/>
  <c r="HV310" i="52"/>
  <c r="HU310" i="52"/>
  <c r="HW889" i="52"/>
  <c r="HV889" i="52"/>
  <c r="HT889" i="52"/>
  <c r="HU889" i="52"/>
  <c r="HS889" i="52"/>
  <c r="GB265" i="52"/>
  <c r="GG265" i="52"/>
  <c r="FY265" i="52"/>
  <c r="GE265" i="52"/>
  <c r="FZ265" i="52"/>
  <c r="GC265" i="52"/>
  <c r="GD265" i="52"/>
  <c r="GF265" i="52"/>
  <c r="GH265" i="52"/>
  <c r="HZ265" i="52"/>
  <c r="GA265" i="52"/>
  <c r="GA712" i="52"/>
  <c r="FY712" i="52"/>
  <c r="GE712" i="52"/>
  <c r="GB712" i="52"/>
  <c r="FZ712" i="52"/>
  <c r="GG712" i="52"/>
  <c r="GD712" i="52"/>
  <c r="HZ712" i="52"/>
  <c r="GH712" i="52"/>
  <c r="GF712" i="52"/>
  <c r="GC712" i="52"/>
  <c r="GF316" i="52"/>
  <c r="GD180" i="52"/>
  <c r="GC180" i="52"/>
  <c r="GA180" i="52"/>
  <c r="GH180" i="52"/>
  <c r="GE180" i="52"/>
  <c r="FZ180" i="52"/>
  <c r="GB180" i="52"/>
  <c r="GG180" i="52"/>
  <c r="IJ180" i="52" s="1"/>
  <c r="FY180" i="52"/>
  <c r="GW1042" i="52"/>
  <c r="GX1042" i="52"/>
  <c r="GY1042" i="52"/>
  <c r="HU231" i="52"/>
  <c r="HV231" i="52"/>
  <c r="HT231" i="52"/>
  <c r="HS231" i="52"/>
  <c r="HW231" i="52"/>
  <c r="FZ452" i="52"/>
  <c r="GD452" i="52"/>
  <c r="GH452" i="52"/>
  <c r="GB452" i="52"/>
  <c r="GE452" i="52"/>
  <c r="FY452" i="52"/>
  <c r="GA452" i="52"/>
  <c r="GC452" i="52"/>
  <c r="GG452" i="52"/>
  <c r="HZ987" i="52"/>
  <c r="GJ385" i="52"/>
  <c r="GN385" i="52"/>
  <c r="GK385" i="52"/>
  <c r="GM385" i="52"/>
  <c r="GL385" i="52"/>
  <c r="GW728" i="52"/>
  <c r="GX728" i="52"/>
  <c r="GY728" i="52"/>
  <c r="GD271" i="52"/>
  <c r="HZ271" i="52"/>
  <c r="GH271" i="52"/>
  <c r="GF271" i="52"/>
  <c r="GA271" i="52"/>
  <c r="GB271" i="52"/>
  <c r="GG271" i="52"/>
  <c r="FY271" i="52"/>
  <c r="GE271" i="52"/>
  <c r="FZ271" i="52"/>
  <c r="GC271" i="52"/>
  <c r="GS257" i="52"/>
  <c r="GP257" i="52"/>
  <c r="GT257" i="52"/>
  <c r="GR257" i="52"/>
  <c r="GU257" i="52"/>
  <c r="GQ257" i="52"/>
  <c r="HY257" i="52"/>
  <c r="GK850" i="52"/>
  <c r="GL850" i="52"/>
  <c r="GN850" i="52"/>
  <c r="GM850" i="52"/>
  <c r="GJ850" i="52"/>
  <c r="IK839" i="52"/>
  <c r="HZ746" i="52"/>
  <c r="HC790" i="52"/>
  <c r="HF790" i="52"/>
  <c r="HG790" i="52"/>
  <c r="HJ790" i="52"/>
  <c r="HK790" i="52"/>
  <c r="HI790" i="52"/>
  <c r="HE790" i="52"/>
  <c r="HD790" i="52"/>
  <c r="HH790" i="52"/>
  <c r="HA790" i="52"/>
  <c r="HB790" i="52"/>
  <c r="HC881" i="52"/>
  <c r="HG881" i="52"/>
  <c r="HK881" i="52"/>
  <c r="HD881" i="52"/>
  <c r="HF881" i="52"/>
  <c r="HH881" i="52"/>
  <c r="HB881" i="52"/>
  <c r="HA881" i="52"/>
  <c r="HJ881" i="52"/>
  <c r="HE881" i="52"/>
  <c r="HI881" i="52"/>
  <c r="HK440" i="52"/>
  <c r="HC440" i="52"/>
  <c r="HB440" i="52"/>
  <c r="HH440" i="52"/>
  <c r="HF440" i="52"/>
  <c r="HA440" i="52"/>
  <c r="HJ440" i="52"/>
  <c r="HG440" i="52"/>
  <c r="HD440" i="52"/>
  <c r="HI440" i="52"/>
  <c r="HE440" i="52"/>
  <c r="HD845" i="52"/>
  <c r="HI845" i="52"/>
  <c r="HE845" i="52"/>
  <c r="HJ845" i="52"/>
  <c r="HB845" i="52"/>
  <c r="HC845" i="52"/>
  <c r="HF845" i="52"/>
  <c r="HG845" i="52"/>
  <c r="HH845" i="52"/>
  <c r="HK845" i="52"/>
  <c r="HA845" i="52"/>
  <c r="GW758" i="52"/>
  <c r="GX758" i="52"/>
  <c r="GY758" i="52"/>
  <c r="GT474" i="52"/>
  <c r="GS474" i="52"/>
  <c r="HY474" i="52"/>
  <c r="GQ474" i="52"/>
  <c r="GU474" i="52"/>
  <c r="GR474" i="52"/>
  <c r="GP474" i="52"/>
  <c r="GY330" i="52"/>
  <c r="GX330" i="52"/>
  <c r="GW330" i="52"/>
  <c r="GF482" i="52"/>
  <c r="FZ482" i="52"/>
  <c r="GD482" i="52"/>
  <c r="GH482" i="52"/>
  <c r="GB482" i="52"/>
  <c r="FY482" i="52"/>
  <c r="GE482" i="52"/>
  <c r="GC482" i="52"/>
  <c r="GA482" i="52"/>
  <c r="GG482" i="52"/>
  <c r="HZ482" i="52"/>
  <c r="FU289" i="52"/>
  <c r="FW289" i="52" s="1"/>
  <c r="FV289" i="52"/>
  <c r="ET289" i="52"/>
  <c r="GH659" i="52"/>
  <c r="FY659" i="52"/>
  <c r="GD659" i="52"/>
  <c r="GA659" i="52"/>
  <c r="GG659" i="52"/>
  <c r="GE659" i="52"/>
  <c r="GB659" i="52"/>
  <c r="FZ659" i="52"/>
  <c r="GC659" i="52"/>
  <c r="HZ659" i="52"/>
  <c r="GF659" i="52"/>
  <c r="HT303" i="52"/>
  <c r="HW303" i="52"/>
  <c r="HS303" i="52"/>
  <c r="HV303" i="52"/>
  <c r="HU303" i="52"/>
  <c r="GM1035" i="52"/>
  <c r="GJ1035" i="52"/>
  <c r="GN1035" i="52"/>
  <c r="GK1035" i="52"/>
  <c r="GL1035" i="52"/>
  <c r="HF486" i="52"/>
  <c r="HJ486" i="52"/>
  <c r="HD486" i="52"/>
  <c r="HH486" i="52"/>
  <c r="HA486" i="52"/>
  <c r="HC486" i="52"/>
  <c r="HE486" i="52"/>
  <c r="HK486" i="52"/>
  <c r="HI486" i="52"/>
  <c r="HG486" i="52"/>
  <c r="HB486" i="52"/>
  <c r="HA561" i="52"/>
  <c r="HI561" i="52"/>
  <c r="HF561" i="52"/>
  <c r="HK561" i="52"/>
  <c r="HE561" i="52"/>
  <c r="HG561" i="52"/>
  <c r="HC561" i="52"/>
  <c r="HD561" i="52"/>
  <c r="HJ561" i="52"/>
  <c r="HH561" i="52"/>
  <c r="HB561" i="52"/>
  <c r="HD800" i="52"/>
  <c r="HH800" i="52"/>
  <c r="HA800" i="52"/>
  <c r="HB800" i="52"/>
  <c r="HC800" i="52"/>
  <c r="HF800" i="52"/>
  <c r="HG800" i="52"/>
  <c r="HJ800" i="52"/>
  <c r="HK800" i="52"/>
  <c r="HE800" i="52"/>
  <c r="HI800" i="52"/>
  <c r="FU689" i="52"/>
  <c r="FW689" i="52" s="1"/>
  <c r="FV689" i="52"/>
  <c r="ET689" i="52"/>
  <c r="GW289" i="52"/>
  <c r="GY289" i="52"/>
  <c r="GX289" i="52"/>
  <c r="HM882" i="52"/>
  <c r="HQ882" i="52"/>
  <c r="HN882" i="52"/>
  <c r="HP882" i="52"/>
  <c r="HO882" i="52"/>
  <c r="HS461" i="52"/>
  <c r="HW461" i="52"/>
  <c r="HT461" i="52"/>
  <c r="HV461" i="52"/>
  <c r="HU461" i="52"/>
  <c r="GL129" i="52"/>
  <c r="GK129" i="52"/>
  <c r="GJ129" i="52"/>
  <c r="GN129" i="52"/>
  <c r="GM129" i="52"/>
  <c r="FV344" i="52"/>
  <c r="FU344" i="52"/>
  <c r="FW344" i="52" s="1"/>
  <c r="GY863" i="52"/>
  <c r="GW863" i="52"/>
  <c r="GX863" i="52"/>
  <c r="ET976" i="52"/>
  <c r="FU976" i="52"/>
  <c r="FW976" i="52" s="1"/>
  <c r="FV976" i="52"/>
  <c r="FU729" i="52"/>
  <c r="FV729" i="52"/>
  <c r="HP551" i="52"/>
  <c r="HM551" i="52"/>
  <c r="HQ551" i="52"/>
  <c r="HO551" i="52"/>
  <c r="HN551" i="52"/>
  <c r="GG846" i="52"/>
  <c r="GA846" i="52"/>
  <c r="GD846" i="52"/>
  <c r="GH846" i="52"/>
  <c r="GE846" i="52"/>
  <c r="GB846" i="52"/>
  <c r="FZ846" i="52"/>
  <c r="FY846" i="52"/>
  <c r="GF846" i="52"/>
  <c r="GC846" i="52"/>
  <c r="HZ846" i="52"/>
  <c r="IL501" i="52"/>
  <c r="IM501" i="52"/>
  <c r="GR1033" i="52"/>
  <c r="HY1033" i="52"/>
  <c r="GP1033" i="52"/>
  <c r="GT1033" i="52"/>
  <c r="GS1033" i="52"/>
  <c r="GU1033" i="52"/>
  <c r="GQ1033" i="52"/>
  <c r="HT756" i="52"/>
  <c r="HU756" i="52"/>
  <c r="HV756" i="52"/>
  <c r="HS756" i="52"/>
  <c r="HW756" i="52"/>
  <c r="AC108" i="52"/>
  <c r="GM352" i="52"/>
  <c r="GK352" i="52"/>
  <c r="GJ352" i="52"/>
  <c r="GL352" i="52"/>
  <c r="GN352" i="52"/>
  <c r="AC715" i="52"/>
  <c r="IL288" i="52"/>
  <c r="IM288" i="52"/>
  <c r="HO772" i="52"/>
  <c r="HN772" i="52"/>
  <c r="HP772" i="52"/>
  <c r="HQ772" i="52"/>
  <c r="HM772" i="52"/>
  <c r="HI778" i="52"/>
  <c r="HB778" i="52"/>
  <c r="HE778" i="52"/>
  <c r="HF778" i="52"/>
  <c r="HA778" i="52"/>
  <c r="HJ778" i="52"/>
  <c r="HG778" i="52"/>
  <c r="HC778" i="52"/>
  <c r="HH778" i="52"/>
  <c r="HK778" i="52"/>
  <c r="HD778" i="52"/>
  <c r="HU314" i="52"/>
  <c r="HS314" i="52"/>
  <c r="HW314" i="52"/>
  <c r="HT314" i="52"/>
  <c r="HV314" i="52"/>
  <c r="GA183" i="52"/>
  <c r="GC183" i="52"/>
  <c r="GE183" i="52"/>
  <c r="FZ183" i="52"/>
  <c r="GB183" i="52"/>
  <c r="GG183" i="52"/>
  <c r="FY183" i="52"/>
  <c r="GD183" i="52"/>
  <c r="GH183" i="52"/>
  <c r="GW269" i="52"/>
  <c r="GY269" i="52"/>
  <c r="GX269" i="52"/>
  <c r="FV744" i="52"/>
  <c r="FU744" i="52"/>
  <c r="FW744" i="52" s="1"/>
  <c r="HN682" i="52"/>
  <c r="HP682" i="52"/>
  <c r="HO682" i="52"/>
  <c r="HM682" i="52"/>
  <c r="HQ682" i="52"/>
  <c r="FW136" i="52"/>
  <c r="IB136" i="52" s="1"/>
  <c r="GB796" i="52"/>
  <c r="GG796" i="52"/>
  <c r="FZ796" i="52"/>
  <c r="GD796" i="52"/>
  <c r="GH796" i="52"/>
  <c r="GA796" i="52"/>
  <c r="GC796" i="52"/>
  <c r="GE796" i="52"/>
  <c r="FY796" i="52"/>
  <c r="GF796" i="52"/>
  <c r="HZ796" i="52"/>
  <c r="HK342" i="52"/>
  <c r="HB342" i="52"/>
  <c r="HG342" i="52"/>
  <c r="HE342" i="52"/>
  <c r="HD342" i="52"/>
  <c r="HJ342" i="52"/>
  <c r="HH342" i="52"/>
  <c r="HI342" i="52"/>
  <c r="HA342" i="52"/>
  <c r="HC342" i="52"/>
  <c r="HF342" i="52"/>
  <c r="IJ147" i="52"/>
  <c r="IM959" i="52"/>
  <c r="IL959" i="52"/>
  <c r="GJ906" i="52"/>
  <c r="GN906" i="52"/>
  <c r="GK906" i="52"/>
  <c r="GL906" i="52"/>
  <c r="GM906" i="52"/>
  <c r="HU801" i="52"/>
  <c r="HV801" i="52"/>
  <c r="HW801" i="52"/>
  <c r="HT801" i="52"/>
  <c r="HS801" i="52"/>
  <c r="GY556" i="52"/>
  <c r="GX556" i="52"/>
  <c r="GW556" i="52"/>
  <c r="HK994" i="52"/>
  <c r="HA994" i="52"/>
  <c r="HD994" i="52"/>
  <c r="HE994" i="52"/>
  <c r="HH994" i="52"/>
  <c r="HI994" i="52"/>
  <c r="HG994" i="52"/>
  <c r="HB994" i="52"/>
  <c r="HF994" i="52"/>
  <c r="HJ994" i="52"/>
  <c r="HC994" i="52"/>
  <c r="GA610" i="52"/>
  <c r="HZ610" i="52"/>
  <c r="GG610" i="52"/>
  <c r="GC610" i="52"/>
  <c r="GF610" i="52"/>
  <c r="GH610" i="52"/>
  <c r="FZ610" i="52"/>
  <c r="GE610" i="52"/>
  <c r="FY610" i="52"/>
  <c r="GB610" i="52"/>
  <c r="GD610" i="52"/>
  <c r="HV664" i="52"/>
  <c r="HU664" i="52"/>
  <c r="HW664" i="52"/>
  <c r="HT664" i="52"/>
  <c r="HS664" i="52"/>
  <c r="FY831" i="52"/>
  <c r="FZ831" i="52"/>
  <c r="GD831" i="52"/>
  <c r="GH831" i="52"/>
  <c r="GA831" i="52"/>
  <c r="GG831" i="52"/>
  <c r="GE831" i="52"/>
  <c r="HZ831" i="52"/>
  <c r="GC831" i="52"/>
  <c r="GF831" i="52"/>
  <c r="GB831" i="52"/>
  <c r="GX111" i="52"/>
  <c r="GY111" i="52"/>
  <c r="GW111" i="52"/>
  <c r="HH823" i="52"/>
  <c r="HE823" i="52"/>
  <c r="HB823" i="52"/>
  <c r="HC823" i="52"/>
  <c r="HF823" i="52"/>
  <c r="HG823" i="52"/>
  <c r="HJ823" i="52"/>
  <c r="HK823" i="52"/>
  <c r="HI823" i="52"/>
  <c r="HA823" i="52"/>
  <c r="HD823" i="52"/>
  <c r="GS492" i="52"/>
  <c r="GQ492" i="52"/>
  <c r="GU492" i="52"/>
  <c r="GR492" i="52"/>
  <c r="GP492" i="52"/>
  <c r="GT492" i="52"/>
  <c r="FU249" i="52"/>
  <c r="FW249" i="52" s="1"/>
  <c r="ET249" i="52"/>
  <c r="FV249" i="52"/>
  <c r="HO170" i="52"/>
  <c r="HN170" i="52"/>
  <c r="HP170" i="52"/>
  <c r="HQ170" i="52"/>
  <c r="HM170" i="52"/>
  <c r="IB926" i="52"/>
  <c r="IK926" i="52"/>
  <c r="HJ765" i="52"/>
  <c r="HE765" i="52"/>
  <c r="HC765" i="52"/>
  <c r="HH765" i="52"/>
  <c r="HD765" i="52"/>
  <c r="HI765" i="52"/>
  <c r="HK765" i="52"/>
  <c r="HB765" i="52"/>
  <c r="HA765" i="52"/>
  <c r="HF765" i="52"/>
  <c r="HG765" i="52"/>
  <c r="FV179" i="52"/>
  <c r="FU179" i="52"/>
  <c r="HN313" i="52"/>
  <c r="HO313" i="52"/>
  <c r="HM313" i="52"/>
  <c r="HQ313" i="52"/>
  <c r="HP313" i="52"/>
  <c r="HT505" i="52"/>
  <c r="HV505" i="52"/>
  <c r="HU505" i="52"/>
  <c r="HS505" i="52"/>
  <c r="HW505" i="52"/>
  <c r="FU545" i="52"/>
  <c r="FW545" i="52" s="1"/>
  <c r="FV545" i="52"/>
  <c r="ET545" i="52"/>
  <c r="GE356" i="52"/>
  <c r="GC356" i="52"/>
  <c r="GH356" i="52"/>
  <c r="GA356" i="52"/>
  <c r="GB356" i="52"/>
  <c r="GG356" i="52"/>
  <c r="FY356" i="52"/>
  <c r="GD356" i="52"/>
  <c r="FZ356" i="52"/>
  <c r="HV825" i="52"/>
  <c r="HT825" i="52"/>
  <c r="HW825" i="52"/>
  <c r="HU825" i="52"/>
  <c r="HS825" i="52"/>
  <c r="HU742" i="52"/>
  <c r="HV742" i="52"/>
  <c r="HW742" i="52"/>
  <c r="HS742" i="52"/>
  <c r="HT742" i="52"/>
  <c r="GH806" i="52"/>
  <c r="GA806" i="52"/>
  <c r="FY806" i="52"/>
  <c r="GE806" i="52"/>
  <c r="GC806" i="52"/>
  <c r="GB806" i="52"/>
  <c r="GG806" i="52"/>
  <c r="FZ806" i="52"/>
  <c r="GD806" i="52"/>
  <c r="HZ806" i="52"/>
  <c r="GF806" i="52"/>
  <c r="IJ968" i="52"/>
  <c r="GN428" i="52"/>
  <c r="GM428" i="52"/>
  <c r="GK428" i="52"/>
  <c r="GL428" i="52"/>
  <c r="GJ428" i="52"/>
  <c r="HS478" i="52"/>
  <c r="HW478" i="52"/>
  <c r="HT478" i="52"/>
  <c r="HV478" i="52"/>
  <c r="HU478" i="52"/>
  <c r="HO254" i="52"/>
  <c r="HN254" i="52"/>
  <c r="HP254" i="52"/>
  <c r="HM254" i="52"/>
  <c r="HQ254" i="52"/>
  <c r="GL510" i="52"/>
  <c r="GM510" i="52"/>
  <c r="GK510" i="52"/>
  <c r="GJ510" i="52"/>
  <c r="GN510" i="52"/>
  <c r="FV794" i="52"/>
  <c r="FU794" i="52"/>
  <c r="FW794" i="52" s="1"/>
  <c r="ET794" i="52"/>
  <c r="HV125" i="52"/>
  <c r="HU125" i="52"/>
  <c r="HS125" i="52"/>
  <c r="HT125" i="52"/>
  <c r="HW125" i="52"/>
  <c r="FV235" i="52"/>
  <c r="FU235" i="52"/>
  <c r="FW235" i="52" s="1"/>
  <c r="ET235" i="52"/>
  <c r="GD128" i="52"/>
  <c r="FY128" i="52"/>
  <c r="GG128" i="52"/>
  <c r="GC128" i="52"/>
  <c r="FZ128" i="52"/>
  <c r="GB128" i="52"/>
  <c r="GH128" i="52"/>
  <c r="GA128" i="52"/>
  <c r="GE128" i="52"/>
  <c r="HZ128" i="52"/>
  <c r="IF128" i="52" s="1"/>
  <c r="GF128" i="52"/>
  <c r="HS506" i="52"/>
  <c r="HW506" i="52"/>
  <c r="HT506" i="52"/>
  <c r="HV506" i="52"/>
  <c r="HU506" i="52"/>
  <c r="GJ788" i="52"/>
  <c r="GN788" i="52"/>
  <c r="GL788" i="52"/>
  <c r="GK788" i="52"/>
  <c r="GM788" i="52"/>
  <c r="HV291" i="52"/>
  <c r="HU291" i="52"/>
  <c r="HT291" i="52"/>
  <c r="HW291" i="52"/>
  <c r="HS291" i="52"/>
  <c r="GM913" i="52"/>
  <c r="GJ913" i="52"/>
  <c r="GN913" i="52"/>
  <c r="GK913" i="52"/>
  <c r="GL913" i="52"/>
  <c r="HN1020" i="52"/>
  <c r="HP1020" i="52"/>
  <c r="HQ1020" i="52"/>
  <c r="HO1020" i="52"/>
  <c r="HM1020" i="52"/>
  <c r="GX347" i="52"/>
  <c r="GY347" i="52"/>
  <c r="GW347" i="52"/>
  <c r="HB998" i="52"/>
  <c r="HF998" i="52"/>
  <c r="HJ998" i="52"/>
  <c r="HC998" i="52"/>
  <c r="HK998" i="52"/>
  <c r="HA998" i="52"/>
  <c r="HD998" i="52"/>
  <c r="HE998" i="52"/>
  <c r="HH998" i="52"/>
  <c r="HI998" i="52"/>
  <c r="HG998" i="52"/>
  <c r="FU479" i="52"/>
  <c r="FW479" i="52" s="1"/>
  <c r="FV479" i="52"/>
  <c r="ET479" i="52"/>
  <c r="HY296" i="52"/>
  <c r="IF296" i="52" s="1"/>
  <c r="GR296" i="52"/>
  <c r="GS296" i="52"/>
  <c r="GT296" i="52"/>
  <c r="GQ296" i="52"/>
  <c r="GP296" i="52"/>
  <c r="GU296" i="52"/>
  <c r="GQ517" i="52"/>
  <c r="GT517" i="52"/>
  <c r="GP517" i="52"/>
  <c r="GS517" i="52"/>
  <c r="GU517" i="52"/>
  <c r="GR517" i="52"/>
  <c r="FV375" i="52"/>
  <c r="FU375" i="52"/>
  <c r="FW375" i="52" s="1"/>
  <c r="ET375" i="52"/>
  <c r="HG792" i="52"/>
  <c r="HJ792" i="52"/>
  <c r="HK792" i="52"/>
  <c r="HA792" i="52"/>
  <c r="HI792" i="52"/>
  <c r="HD792" i="52"/>
  <c r="HH792" i="52"/>
  <c r="HE792" i="52"/>
  <c r="HB792" i="52"/>
  <c r="HC792" i="52"/>
  <c r="HF792" i="52"/>
  <c r="HK433" i="52"/>
  <c r="HC433" i="52"/>
  <c r="HB433" i="52"/>
  <c r="HH433" i="52"/>
  <c r="HF433" i="52"/>
  <c r="HA433" i="52"/>
  <c r="HJ433" i="52"/>
  <c r="HG433" i="52"/>
  <c r="HD433" i="52"/>
  <c r="HI433" i="52"/>
  <c r="HE433" i="52"/>
  <c r="HS493" i="52"/>
  <c r="HW493" i="52"/>
  <c r="HT493" i="52"/>
  <c r="HV493" i="52"/>
  <c r="HU493" i="52"/>
  <c r="GJ112" i="52"/>
  <c r="GN112" i="52"/>
  <c r="GL112" i="52"/>
  <c r="GM112" i="52"/>
  <c r="GK112" i="52"/>
  <c r="GK630" i="52"/>
  <c r="GM630" i="52"/>
  <c r="GN630" i="52"/>
  <c r="GL630" i="52"/>
  <c r="GJ630" i="52"/>
  <c r="GT900" i="52"/>
  <c r="GS900" i="52"/>
  <c r="GQ900" i="52"/>
  <c r="GU900" i="52"/>
  <c r="GR900" i="52"/>
  <c r="GP900" i="52"/>
  <c r="IQ633" i="52"/>
  <c r="IC633" i="52"/>
  <c r="FV399" i="52"/>
  <c r="FU399" i="52"/>
  <c r="FW399" i="52" s="1"/>
  <c r="ET399" i="52"/>
  <c r="HU377" i="52"/>
  <c r="HV377" i="52"/>
  <c r="HT377" i="52"/>
  <c r="HS377" i="52"/>
  <c r="HW377" i="52"/>
  <c r="HV80" i="52"/>
  <c r="HS80" i="52"/>
  <c r="HT80" i="52"/>
  <c r="HW80" i="52"/>
  <c r="HU80" i="52"/>
  <c r="GU809" i="52"/>
  <c r="GR809" i="52"/>
  <c r="GQ809" i="52"/>
  <c r="GS809" i="52"/>
  <c r="GP809" i="52"/>
  <c r="GT809" i="52"/>
  <c r="HY809" i="52"/>
  <c r="GC522" i="52"/>
  <c r="GG522" i="52"/>
  <c r="FZ522" i="52"/>
  <c r="GD522" i="52"/>
  <c r="GH522" i="52"/>
  <c r="GB522" i="52"/>
  <c r="GE522" i="52"/>
  <c r="FY522" i="52"/>
  <c r="GA522" i="52"/>
  <c r="FV412" i="52"/>
  <c r="FU412" i="52"/>
  <c r="FW412" i="52" s="1"/>
  <c r="ET412" i="52"/>
  <c r="HD295" i="52"/>
  <c r="HB295" i="52"/>
  <c r="HI295" i="52"/>
  <c r="HF295" i="52"/>
  <c r="HH295" i="52"/>
  <c r="HJ295" i="52"/>
  <c r="HC295" i="52"/>
  <c r="HE295" i="52"/>
  <c r="HK295" i="52"/>
  <c r="HA295" i="52"/>
  <c r="HG295" i="52"/>
  <c r="HN580" i="52"/>
  <c r="HM580" i="52"/>
  <c r="HQ580" i="52"/>
  <c r="HP580" i="52"/>
  <c r="HO580" i="52"/>
  <c r="IQ329" i="52"/>
  <c r="IC329" i="52"/>
  <c r="GY865" i="52"/>
  <c r="GX865" i="52"/>
  <c r="GW865" i="52"/>
  <c r="GL1013" i="52"/>
  <c r="GM1013" i="52"/>
  <c r="GJ1013" i="52"/>
  <c r="GK1013" i="52"/>
  <c r="GN1013" i="52"/>
  <c r="GG343" i="52"/>
  <c r="FZ343" i="52"/>
  <c r="GB343" i="52"/>
  <c r="GE343" i="52"/>
  <c r="GC343" i="52"/>
  <c r="GF343" i="52"/>
  <c r="GH343" i="52"/>
  <c r="HZ343" i="52"/>
  <c r="FY343" i="52"/>
  <c r="GD343" i="52"/>
  <c r="GA343" i="52"/>
  <c r="HB770" i="52"/>
  <c r="HA770" i="52"/>
  <c r="HF770" i="52"/>
  <c r="HG770" i="52"/>
  <c r="HJ770" i="52"/>
  <c r="HE770" i="52"/>
  <c r="HC770" i="52"/>
  <c r="HH770" i="52"/>
  <c r="HD770" i="52"/>
  <c r="HI770" i="52"/>
  <c r="HK770" i="52"/>
  <c r="HN936" i="52"/>
  <c r="HO936" i="52"/>
  <c r="HM936" i="52"/>
  <c r="HP936" i="52"/>
  <c r="HQ936" i="52"/>
  <c r="GB574" i="52"/>
  <c r="GD574" i="52"/>
  <c r="GC574" i="52"/>
  <c r="GH574" i="52"/>
  <c r="FZ574" i="52"/>
  <c r="GG574" i="52"/>
  <c r="GA574" i="52"/>
  <c r="FY574" i="52"/>
  <c r="GE574" i="52"/>
  <c r="IM202" i="52"/>
  <c r="IL202" i="52"/>
  <c r="HN389" i="52"/>
  <c r="HP389" i="52"/>
  <c r="HM389" i="52"/>
  <c r="HQ389" i="52"/>
  <c r="HO389" i="52"/>
  <c r="GM759" i="52"/>
  <c r="GJ759" i="52"/>
  <c r="GL759" i="52"/>
  <c r="GK759" i="52"/>
  <c r="GN759" i="52"/>
  <c r="GX409" i="52"/>
  <c r="GW409" i="52"/>
  <c r="GY409" i="52"/>
  <c r="IL439" i="52"/>
  <c r="IM439" i="52"/>
  <c r="HN988" i="52"/>
  <c r="HO988" i="52"/>
  <c r="HM988" i="52"/>
  <c r="HQ988" i="52"/>
  <c r="HP988" i="52"/>
  <c r="HT745" i="52"/>
  <c r="HU745" i="52"/>
  <c r="HW745" i="52"/>
  <c r="HV745" i="52"/>
  <c r="HS745" i="52"/>
  <c r="AC125" i="52"/>
  <c r="HS798" i="52"/>
  <c r="HU798" i="52"/>
  <c r="HV798" i="52"/>
  <c r="HW798" i="52"/>
  <c r="HT798" i="52"/>
  <c r="GD181" i="52"/>
  <c r="GC181" i="52"/>
  <c r="GA181" i="52"/>
  <c r="GH181" i="52"/>
  <c r="GE181" i="52"/>
  <c r="FZ181" i="52"/>
  <c r="GB181" i="52"/>
  <c r="GG181" i="52"/>
  <c r="FY181" i="52"/>
  <c r="GY119" i="52"/>
  <c r="GX119" i="52"/>
  <c r="GW119" i="52"/>
  <c r="GM262" i="52"/>
  <c r="GL262" i="52"/>
  <c r="GN262" i="52"/>
  <c r="GK262" i="52"/>
  <c r="GJ262" i="52"/>
  <c r="HN757" i="52"/>
  <c r="HQ757" i="52"/>
  <c r="HP757" i="52"/>
  <c r="HM757" i="52"/>
  <c r="HO757" i="52"/>
  <c r="FV275" i="52"/>
  <c r="ET275" i="52"/>
  <c r="FU275" i="52"/>
  <c r="GM279" i="52"/>
  <c r="GL279" i="52"/>
  <c r="GN279" i="52"/>
  <c r="GK279" i="52"/>
  <c r="GJ279" i="52"/>
  <c r="HU646" i="52"/>
  <c r="HV646" i="52"/>
  <c r="HS646" i="52"/>
  <c r="HT646" i="52"/>
  <c r="HW646" i="52"/>
  <c r="HP571" i="52"/>
  <c r="HN571" i="52"/>
  <c r="HM571" i="52"/>
  <c r="HQ571" i="52"/>
  <c r="HO571" i="52"/>
  <c r="GY683" i="52"/>
  <c r="GW683" i="52"/>
  <c r="GX683" i="52"/>
  <c r="FY305" i="52"/>
  <c r="GE305" i="52"/>
  <c r="GC305" i="52"/>
  <c r="HZ305" i="52"/>
  <c r="GG305" i="52"/>
  <c r="GF305" i="52"/>
  <c r="FZ305" i="52"/>
  <c r="GD305" i="52"/>
  <c r="GH305" i="52"/>
  <c r="GB305" i="52"/>
  <c r="GA305" i="52"/>
  <c r="FV251" i="52"/>
  <c r="FU251" i="52"/>
  <c r="FW251" i="52" s="1"/>
  <c r="ET251" i="52"/>
  <c r="HZ744" i="52"/>
  <c r="IF744" i="52" s="1"/>
  <c r="HI496" i="52"/>
  <c r="HG496" i="52"/>
  <c r="HB496" i="52"/>
  <c r="HF496" i="52"/>
  <c r="HJ496" i="52"/>
  <c r="HD496" i="52"/>
  <c r="HH496" i="52"/>
  <c r="HA496" i="52"/>
  <c r="HC496" i="52"/>
  <c r="HE496" i="52"/>
  <c r="HK496" i="52"/>
  <c r="AC262" i="52"/>
  <c r="HM243" i="52"/>
  <c r="HQ243" i="52"/>
  <c r="HO243" i="52"/>
  <c r="HN243" i="52"/>
  <c r="HP243" i="52"/>
  <c r="FY97" i="52"/>
  <c r="GA97" i="52"/>
  <c r="GC97" i="52"/>
  <c r="GG97" i="52"/>
  <c r="GD97" i="52"/>
  <c r="FZ97" i="52"/>
  <c r="GE97" i="52"/>
  <c r="GB97" i="52"/>
  <c r="GH97" i="52"/>
  <c r="GD123" i="52"/>
  <c r="GB123" i="52"/>
  <c r="FZ123" i="52"/>
  <c r="FY123" i="52"/>
  <c r="GF123" i="52"/>
  <c r="GC123" i="52"/>
  <c r="HZ123" i="52"/>
  <c r="GG123" i="52"/>
  <c r="GA123" i="52"/>
  <c r="GE123" i="52"/>
  <c r="GH123" i="52"/>
  <c r="GK1017" i="52"/>
  <c r="GN1017" i="52"/>
  <c r="GL1017" i="52"/>
  <c r="IL1017" i="52" s="1"/>
  <c r="GM1017" i="52"/>
  <c r="GJ1017" i="52"/>
  <c r="IM144" i="52"/>
  <c r="IL144" i="52"/>
  <c r="GT936" i="52"/>
  <c r="GR936" i="52"/>
  <c r="GS936" i="52"/>
  <c r="GQ936" i="52"/>
  <c r="GU936" i="52"/>
  <c r="GP936" i="52"/>
  <c r="ET803" i="52"/>
  <c r="FV803" i="52"/>
  <c r="FU803" i="52"/>
  <c r="IM141" i="52"/>
  <c r="IL141" i="52"/>
  <c r="FU720" i="52"/>
  <c r="FW720" i="52" s="1"/>
  <c r="FV720" i="52"/>
  <c r="IJ930" i="52"/>
  <c r="IK220" i="52"/>
  <c r="IB220" i="52"/>
  <c r="GB483" i="52"/>
  <c r="GA483" i="52"/>
  <c r="FY483" i="52"/>
  <c r="GE483" i="52"/>
  <c r="GC483" i="52"/>
  <c r="GG483" i="52"/>
  <c r="FZ483" i="52"/>
  <c r="GD483" i="52"/>
  <c r="GH483" i="52"/>
  <c r="GU519" i="52"/>
  <c r="GR519" i="52"/>
  <c r="GP519" i="52"/>
  <c r="GT519" i="52"/>
  <c r="GS519" i="52"/>
  <c r="GQ519" i="52"/>
  <c r="IM834" i="52"/>
  <c r="IL834" i="52"/>
  <c r="HJ964" i="52"/>
  <c r="HE964" i="52"/>
  <c r="HC964" i="52"/>
  <c r="HG964" i="52"/>
  <c r="HK964" i="52"/>
  <c r="HA964" i="52"/>
  <c r="HI964" i="52"/>
  <c r="HB964" i="52"/>
  <c r="HD964" i="52"/>
  <c r="HF964" i="52"/>
  <c r="HH964" i="52"/>
  <c r="HY475" i="52"/>
  <c r="IF475" i="52" s="1"/>
  <c r="GH960" i="52"/>
  <c r="GB960" i="52"/>
  <c r="GG960" i="52"/>
  <c r="GA960" i="52"/>
  <c r="GF960" i="52"/>
  <c r="GE960" i="52"/>
  <c r="HZ960" i="52"/>
  <c r="GC960" i="52"/>
  <c r="GD960" i="52"/>
  <c r="FY960" i="52"/>
  <c r="FZ960" i="52"/>
  <c r="FV787" i="52"/>
  <c r="FU787" i="52"/>
  <c r="FW787" i="52" s="1"/>
  <c r="ET787" i="52"/>
  <c r="HV674" i="52"/>
  <c r="HS674" i="52"/>
  <c r="HT674" i="52"/>
  <c r="HW674" i="52"/>
  <c r="HU674" i="52"/>
  <c r="GG176" i="52"/>
  <c r="FY176" i="52"/>
  <c r="GD176" i="52"/>
  <c r="GC176" i="52"/>
  <c r="GA176" i="52"/>
  <c r="GH176" i="52"/>
  <c r="GE176" i="52"/>
  <c r="FZ176" i="52"/>
  <c r="GB176" i="52"/>
  <c r="HT717" i="52"/>
  <c r="HU717" i="52"/>
  <c r="HV717" i="52"/>
  <c r="HW717" i="52"/>
  <c r="HS717" i="52"/>
  <c r="HM638" i="52"/>
  <c r="HQ638" i="52"/>
  <c r="HN638" i="52"/>
  <c r="HP638" i="52"/>
  <c r="HO638" i="52"/>
  <c r="HS648" i="52"/>
  <c r="HV648" i="52"/>
  <c r="HU648" i="52"/>
  <c r="HW648" i="52"/>
  <c r="HT648" i="52"/>
  <c r="HJ555" i="52"/>
  <c r="HD555" i="52"/>
  <c r="HB555" i="52"/>
  <c r="HH555" i="52"/>
  <c r="HG555" i="52"/>
  <c r="HA555" i="52"/>
  <c r="HE555" i="52"/>
  <c r="HF555" i="52"/>
  <c r="HK555" i="52"/>
  <c r="HC555" i="52"/>
  <c r="HI555" i="52"/>
  <c r="GW437" i="52"/>
  <c r="GX437" i="52"/>
  <c r="GY437" i="52"/>
  <c r="HE106" i="52"/>
  <c r="HJ106" i="52"/>
  <c r="HA106" i="52"/>
  <c r="HF106" i="52"/>
  <c r="HD106" i="52"/>
  <c r="HC106" i="52"/>
  <c r="HI106" i="52"/>
  <c r="HG106" i="52"/>
  <c r="HB106" i="52"/>
  <c r="HK106" i="52"/>
  <c r="HH106" i="52"/>
  <c r="HP1032" i="52"/>
  <c r="HO1032" i="52"/>
  <c r="HM1032" i="52"/>
  <c r="HQ1032" i="52"/>
  <c r="HN1032" i="52"/>
  <c r="GJ949" i="52"/>
  <c r="GN949" i="52"/>
  <c r="GM949" i="52"/>
  <c r="GL949" i="52"/>
  <c r="GK949" i="52"/>
  <c r="HN1014" i="52"/>
  <c r="HP1014" i="52"/>
  <c r="HO1014" i="52"/>
  <c r="HM1014" i="52"/>
  <c r="HQ1014" i="52"/>
  <c r="GT806" i="52"/>
  <c r="GQ806" i="52"/>
  <c r="GR806" i="52"/>
  <c r="GS806" i="52"/>
  <c r="GU806" i="52"/>
  <c r="GP806" i="52"/>
  <c r="HY806" i="52"/>
  <c r="HU307" i="52"/>
  <c r="HS307" i="52"/>
  <c r="HW307" i="52"/>
  <c r="HT307" i="52"/>
  <c r="HV307" i="52"/>
  <c r="HK359" i="52"/>
  <c r="HE359" i="52"/>
  <c r="HD359" i="52"/>
  <c r="HH359" i="52"/>
  <c r="HB359" i="52"/>
  <c r="HF359" i="52"/>
  <c r="HJ359" i="52"/>
  <c r="HC359" i="52"/>
  <c r="HA359" i="52"/>
  <c r="HG359" i="52"/>
  <c r="HI359" i="52"/>
  <c r="HF287" i="52"/>
  <c r="HH287" i="52"/>
  <c r="HJ287" i="52"/>
  <c r="HC287" i="52"/>
  <c r="HE287" i="52"/>
  <c r="HK287" i="52"/>
  <c r="HA287" i="52"/>
  <c r="HG287" i="52"/>
  <c r="HD287" i="52"/>
  <c r="HB287" i="52"/>
  <c r="HI287" i="52"/>
  <c r="GY570" i="52"/>
  <c r="GW570" i="52"/>
  <c r="GX570" i="52"/>
  <c r="HS987" i="52"/>
  <c r="HW987" i="52"/>
  <c r="HT987" i="52"/>
  <c r="HV987" i="52"/>
  <c r="HU987" i="52"/>
  <c r="GG685" i="52"/>
  <c r="GB685" i="52"/>
  <c r="GC685" i="52"/>
  <c r="FZ685" i="52"/>
  <c r="GD685" i="52"/>
  <c r="GH685" i="52"/>
  <c r="GE685" i="52"/>
  <c r="GA685" i="52"/>
  <c r="FY685" i="52"/>
  <c r="GF685" i="52"/>
  <c r="HZ685" i="52"/>
  <c r="GK654" i="52"/>
  <c r="GM654" i="52"/>
  <c r="GN654" i="52"/>
  <c r="GL654" i="52"/>
  <c r="GJ654" i="52"/>
  <c r="GY622" i="52"/>
  <c r="GX622" i="52"/>
  <c r="GW622" i="52"/>
  <c r="GW723" i="52"/>
  <c r="GX723" i="52"/>
  <c r="GY723" i="52"/>
  <c r="FU568" i="52"/>
  <c r="FW568" i="52" s="1"/>
  <c r="ET568" i="52"/>
  <c r="FV568" i="52"/>
  <c r="GA72" i="52"/>
  <c r="GG72" i="52"/>
  <c r="GC72" i="52"/>
  <c r="GH72" i="52"/>
  <c r="FZ72" i="52"/>
  <c r="GE72" i="52"/>
  <c r="GD72" i="52"/>
  <c r="GB72" i="52"/>
  <c r="FY72" i="52"/>
  <c r="GD620" i="52"/>
  <c r="GF620" i="52"/>
  <c r="FZ620" i="52"/>
  <c r="GE620" i="52"/>
  <c r="GC620" i="52"/>
  <c r="GH620" i="52"/>
  <c r="GA620" i="52"/>
  <c r="GB620" i="52"/>
  <c r="GG620" i="52"/>
  <c r="FY620" i="52"/>
  <c r="HZ620" i="52"/>
  <c r="GT615" i="52"/>
  <c r="GU615" i="52"/>
  <c r="GQ615" i="52"/>
  <c r="GS615" i="52"/>
  <c r="GR615" i="52"/>
  <c r="GP615" i="52"/>
  <c r="HY615" i="52"/>
  <c r="GG159" i="52"/>
  <c r="GA159" i="52"/>
  <c r="GE159" i="52"/>
  <c r="FZ159" i="52"/>
  <c r="GH159" i="52"/>
  <c r="GB159" i="52"/>
  <c r="GD159" i="52"/>
  <c r="FY159" i="52"/>
  <c r="GF159" i="52"/>
  <c r="GC159" i="52"/>
  <c r="HZ159" i="52"/>
  <c r="GW319" i="52"/>
  <c r="GY319" i="52"/>
  <c r="GX319" i="52"/>
  <c r="GJ175" i="52"/>
  <c r="GN175" i="52"/>
  <c r="GL175" i="52"/>
  <c r="GM175" i="52"/>
  <c r="GK175" i="52"/>
  <c r="GK193" i="52"/>
  <c r="GJ193" i="52"/>
  <c r="GM193" i="52"/>
  <c r="GL193" i="52"/>
  <c r="GN193" i="52"/>
  <c r="HU795" i="52"/>
  <c r="HS795" i="52"/>
  <c r="HV795" i="52"/>
  <c r="HT795" i="52"/>
  <c r="HW795" i="52"/>
  <c r="FU429" i="52"/>
  <c r="FW429" i="52" s="1"/>
  <c r="FV429" i="52"/>
  <c r="ET429" i="52"/>
  <c r="FZ833" i="52"/>
  <c r="GD833" i="52"/>
  <c r="GH833" i="52"/>
  <c r="GA833" i="52"/>
  <c r="GC833" i="52"/>
  <c r="GE833" i="52"/>
  <c r="GG833" i="52"/>
  <c r="GB833" i="52"/>
  <c r="FY833" i="52"/>
  <c r="GF833" i="52"/>
  <c r="HZ833" i="52"/>
  <c r="GP991" i="52"/>
  <c r="GT991" i="52"/>
  <c r="GS991" i="52"/>
  <c r="GQ991" i="52"/>
  <c r="GU991" i="52"/>
  <c r="GR991" i="52"/>
  <c r="GT805" i="52"/>
  <c r="GU805" i="52"/>
  <c r="GR805" i="52"/>
  <c r="GS805" i="52"/>
  <c r="GQ805" i="52"/>
  <c r="GP805" i="52"/>
  <c r="HY805" i="52"/>
  <c r="GY557" i="52"/>
  <c r="GW557" i="52"/>
  <c r="GX557" i="52"/>
  <c r="HO76" i="52"/>
  <c r="HM76" i="52"/>
  <c r="HQ76" i="52"/>
  <c r="HN76" i="52"/>
  <c r="HP76" i="52"/>
  <c r="HK322" i="52"/>
  <c r="HB322" i="52"/>
  <c r="HG322" i="52"/>
  <c r="HE322" i="52"/>
  <c r="HD322" i="52"/>
  <c r="HJ322" i="52"/>
  <c r="HH322" i="52"/>
  <c r="HI322" i="52"/>
  <c r="HA322" i="52"/>
  <c r="HC322" i="52"/>
  <c r="HF322" i="52"/>
  <c r="ET509" i="52"/>
  <c r="GY293" i="52"/>
  <c r="GX293" i="52"/>
  <c r="GW293" i="52"/>
  <c r="GK619" i="52"/>
  <c r="GN619" i="52"/>
  <c r="GJ619" i="52"/>
  <c r="GM619" i="52"/>
  <c r="GL619" i="52"/>
  <c r="GT160" i="52"/>
  <c r="GQ160" i="52"/>
  <c r="GU160" i="52"/>
  <c r="GS160" i="52"/>
  <c r="GR160" i="52"/>
  <c r="HY160" i="52"/>
  <c r="GP160" i="52"/>
  <c r="HD294" i="52"/>
  <c r="HB294" i="52"/>
  <c r="HI294" i="52"/>
  <c r="HF294" i="52"/>
  <c r="HH294" i="52"/>
  <c r="HJ294" i="52"/>
  <c r="HC294" i="52"/>
  <c r="HE294" i="52"/>
  <c r="HK294" i="52"/>
  <c r="HA294" i="52"/>
  <c r="HG294" i="52"/>
  <c r="GY881" i="52"/>
  <c r="GX881" i="52"/>
  <c r="GW881" i="52"/>
  <c r="GY529" i="52"/>
  <c r="GW529" i="52"/>
  <c r="GX529" i="52"/>
  <c r="GS884" i="52"/>
  <c r="GR884" i="52"/>
  <c r="GU884" i="52"/>
  <c r="GQ884" i="52"/>
  <c r="HY884" i="52"/>
  <c r="GP884" i="52"/>
  <c r="GT884" i="52"/>
  <c r="HN711" i="52"/>
  <c r="HQ711" i="52"/>
  <c r="HP711" i="52"/>
  <c r="HM711" i="52"/>
  <c r="HO711" i="52"/>
  <c r="GR541" i="52"/>
  <c r="GP541" i="52"/>
  <c r="GT541" i="52"/>
  <c r="GQ541" i="52"/>
  <c r="GS541" i="52"/>
  <c r="GU541" i="52"/>
  <c r="HY541" i="52"/>
  <c r="GW1038" i="52"/>
  <c r="GX1038" i="52"/>
  <c r="GY1038" i="52"/>
  <c r="GH369" i="52"/>
  <c r="GC369" i="52"/>
  <c r="GG369" i="52"/>
  <c r="GA369" i="52"/>
  <c r="FY369" i="52"/>
  <c r="GE369" i="52"/>
  <c r="GB369" i="52"/>
  <c r="FZ369" i="52"/>
  <c r="GD369" i="52"/>
  <c r="HZ369" i="52"/>
  <c r="IF369" i="52" s="1"/>
  <c r="GF369" i="52"/>
  <c r="HV736" i="52"/>
  <c r="HS736" i="52"/>
  <c r="HT736" i="52"/>
  <c r="HU736" i="52"/>
  <c r="HW736" i="52"/>
  <c r="GL945" i="52"/>
  <c r="GK945" i="52"/>
  <c r="GJ945" i="52"/>
  <c r="GN945" i="52"/>
  <c r="GM945" i="52"/>
  <c r="FV849" i="52"/>
  <c r="FU849" i="52"/>
  <c r="FW849" i="52" s="1"/>
  <c r="GH572" i="52"/>
  <c r="GC572" i="52"/>
  <c r="FY572" i="52"/>
  <c r="GG572" i="52"/>
  <c r="GB572" i="52"/>
  <c r="GD572" i="52"/>
  <c r="FZ572" i="52"/>
  <c r="GE572" i="52"/>
  <c r="GA572" i="52"/>
  <c r="HQ728" i="52"/>
  <c r="HO728" i="52"/>
  <c r="HN728" i="52"/>
  <c r="HP728" i="52"/>
  <c r="HM728" i="52"/>
  <c r="FU773" i="52"/>
  <c r="FV773" i="52"/>
  <c r="GK844" i="52"/>
  <c r="GL844" i="52"/>
  <c r="GM844" i="52"/>
  <c r="GJ844" i="52"/>
  <c r="GN844" i="52"/>
  <c r="GR1049" i="52"/>
  <c r="GS1049" i="52"/>
  <c r="GP1049" i="52"/>
  <c r="GT1049" i="52"/>
  <c r="GQ1049" i="52"/>
  <c r="GU1049" i="52"/>
  <c r="GS400" i="52"/>
  <c r="GR400" i="52"/>
  <c r="GT400" i="52"/>
  <c r="GU400" i="52"/>
  <c r="GQ400" i="52"/>
  <c r="GP400" i="52"/>
  <c r="HY400" i="52"/>
  <c r="GX819" i="52"/>
  <c r="GY819" i="52"/>
  <c r="GW819" i="52"/>
  <c r="GQ989" i="52"/>
  <c r="GU989" i="52"/>
  <c r="GR989" i="52"/>
  <c r="GP989" i="52"/>
  <c r="GT989" i="52"/>
  <c r="GS989" i="52"/>
  <c r="ET181" i="52"/>
  <c r="FU541" i="52"/>
  <c r="FW541" i="52" s="1"/>
  <c r="FV541" i="52"/>
  <c r="ET541" i="52"/>
  <c r="HU727" i="52"/>
  <c r="HW727" i="52"/>
  <c r="HV727" i="52"/>
  <c r="HS727" i="52"/>
  <c r="HT727" i="52"/>
  <c r="GA1033" i="52"/>
  <c r="HZ1033" i="52"/>
  <c r="GG1033" i="52"/>
  <c r="GF1033" i="52"/>
  <c r="GC1033" i="52"/>
  <c r="GH1033" i="52"/>
  <c r="FY1033" i="52"/>
  <c r="GD1033" i="52"/>
  <c r="FZ1033" i="52"/>
  <c r="GB1033" i="52"/>
  <c r="GE1033" i="52"/>
  <c r="ET409" i="52"/>
  <c r="FU1048" i="52"/>
  <c r="FW1048" i="52" s="1"/>
  <c r="FV1048" i="52"/>
  <c r="HP237" i="52"/>
  <c r="HM237" i="52"/>
  <c r="HQ237" i="52"/>
  <c r="HO237" i="52"/>
  <c r="HN237" i="52"/>
  <c r="HI185" i="52"/>
  <c r="HH185" i="52"/>
  <c r="HC185" i="52"/>
  <c r="HJ185" i="52"/>
  <c r="HG185" i="52"/>
  <c r="HE185" i="52"/>
  <c r="HK185" i="52"/>
  <c r="HB185" i="52"/>
  <c r="HA185" i="52"/>
  <c r="HF185" i="52"/>
  <c r="HD185" i="52"/>
  <c r="GW1011" i="52"/>
  <c r="GY1011" i="52"/>
  <c r="GX1011" i="52"/>
  <c r="GL893" i="52"/>
  <c r="GM893" i="52"/>
  <c r="GJ893" i="52"/>
  <c r="GN893" i="52"/>
  <c r="GK893" i="52"/>
  <c r="HZ745" i="52"/>
  <c r="IF745" i="52" s="1"/>
  <c r="HW504" i="52"/>
  <c r="HT504" i="52"/>
  <c r="HV504" i="52"/>
  <c r="HU504" i="52"/>
  <c r="HS504" i="52"/>
  <c r="HI894" i="52"/>
  <c r="HH894" i="52"/>
  <c r="HB894" i="52"/>
  <c r="HF894" i="52"/>
  <c r="HJ894" i="52"/>
  <c r="HC894" i="52"/>
  <c r="HG894" i="52"/>
  <c r="HA894" i="52"/>
  <c r="HK894" i="52"/>
  <c r="HE894" i="52"/>
  <c r="HD894" i="52"/>
  <c r="HQ174" i="52"/>
  <c r="HM174" i="52"/>
  <c r="HO174" i="52"/>
  <c r="HN174" i="52"/>
  <c r="HP174" i="52"/>
  <c r="IJ288" i="52"/>
  <c r="HI473" i="52"/>
  <c r="HC473" i="52"/>
  <c r="HB473" i="52"/>
  <c r="HF473" i="52"/>
  <c r="HJ473" i="52"/>
  <c r="HD473" i="52"/>
  <c r="HH473" i="52"/>
  <c r="HA473" i="52"/>
  <c r="HG473" i="52"/>
  <c r="HE473" i="52"/>
  <c r="HK473" i="52"/>
  <c r="ET728" i="52"/>
  <c r="HS309" i="52"/>
  <c r="HW309" i="52"/>
  <c r="HT309" i="52"/>
  <c r="HV309" i="52"/>
  <c r="HU309" i="52"/>
  <c r="HT713" i="52"/>
  <c r="HU713" i="52"/>
  <c r="HW713" i="52"/>
  <c r="HV713" i="52"/>
  <c r="HS713" i="52"/>
  <c r="HC1034" i="52"/>
  <c r="HG1034" i="52"/>
  <c r="HK1034" i="52"/>
  <c r="HD1034" i="52"/>
  <c r="HH1034" i="52"/>
  <c r="HB1034" i="52"/>
  <c r="HA1034" i="52"/>
  <c r="HF1034" i="52"/>
  <c r="HE1034" i="52"/>
  <c r="HJ1034" i="52"/>
  <c r="HI1034" i="52"/>
  <c r="HE109" i="52"/>
  <c r="HJ109" i="52"/>
  <c r="HA109" i="52"/>
  <c r="HF109" i="52"/>
  <c r="HD109" i="52"/>
  <c r="HC109" i="52"/>
  <c r="HI109" i="52"/>
  <c r="HG109" i="52"/>
  <c r="HH109" i="52"/>
  <c r="HK109" i="52"/>
  <c r="HB109" i="52"/>
  <c r="HV814" i="52"/>
  <c r="HS814" i="52"/>
  <c r="HT814" i="52"/>
  <c r="HW814" i="52"/>
  <c r="HU814" i="52"/>
  <c r="ET234" i="52"/>
  <c r="FV234" i="52"/>
  <c r="FU234" i="52"/>
  <c r="FW234" i="52" s="1"/>
  <c r="FV578" i="52"/>
  <c r="FU578" i="52"/>
  <c r="FW578" i="52" s="1"/>
  <c r="ET578" i="52"/>
  <c r="FV494" i="52"/>
  <c r="FU494" i="52"/>
  <c r="FW494" i="52" s="1"/>
  <c r="FU967" i="52"/>
  <c r="FW967" i="52" s="1"/>
  <c r="FV967" i="52"/>
  <c r="ET967" i="52"/>
  <c r="HV700" i="52"/>
  <c r="HT700" i="52"/>
  <c r="HS700" i="52"/>
  <c r="HU700" i="52"/>
  <c r="HW700" i="52"/>
  <c r="GN564" i="52"/>
  <c r="GM564" i="52"/>
  <c r="GK564" i="52"/>
  <c r="GL564" i="52"/>
  <c r="GJ564" i="52"/>
  <c r="GN192" i="52"/>
  <c r="GM192" i="52"/>
  <c r="GK192" i="52"/>
  <c r="GL192" i="52"/>
  <c r="GJ192" i="52"/>
  <c r="GH910" i="52"/>
  <c r="GA910" i="52"/>
  <c r="GE910" i="52"/>
  <c r="GB910" i="52"/>
  <c r="FY910" i="52"/>
  <c r="GC910" i="52"/>
  <c r="FZ910" i="52"/>
  <c r="GG910" i="52"/>
  <c r="GD910" i="52"/>
  <c r="HZ910" i="52"/>
  <c r="GF910" i="52"/>
  <c r="IJ205" i="52"/>
  <c r="FV804" i="52"/>
  <c r="FU804" i="52"/>
  <c r="FW804" i="52" s="1"/>
  <c r="ET804" i="52"/>
  <c r="FU1002" i="52"/>
  <c r="FW1002" i="52" s="1"/>
  <c r="FV1002" i="52"/>
  <c r="GB813" i="52"/>
  <c r="GG813" i="52"/>
  <c r="GD813" i="52"/>
  <c r="GC813" i="52"/>
  <c r="FY813" i="52"/>
  <c r="GA813" i="52"/>
  <c r="GH813" i="52"/>
  <c r="FZ813" i="52"/>
  <c r="GE813" i="52"/>
  <c r="GF813" i="52"/>
  <c r="HZ813" i="52"/>
  <c r="IJ238" i="52"/>
  <c r="GK607" i="52"/>
  <c r="GN607" i="52"/>
  <c r="GJ607" i="52"/>
  <c r="GM607" i="52"/>
  <c r="GL607" i="52"/>
  <c r="ET1011" i="52"/>
  <c r="HS472" i="52"/>
  <c r="HW472" i="52"/>
  <c r="HT472" i="52"/>
  <c r="HV472" i="52"/>
  <c r="HU472" i="52"/>
  <c r="GD820" i="52"/>
  <c r="GA820" i="52"/>
  <c r="GH820" i="52"/>
  <c r="GE820" i="52"/>
  <c r="GC820" i="52"/>
  <c r="GB820" i="52"/>
  <c r="FY820" i="52"/>
  <c r="GG820" i="52"/>
  <c r="FZ820" i="52"/>
  <c r="HZ820" i="52"/>
  <c r="GF820" i="52"/>
  <c r="HT709" i="52"/>
  <c r="HU709" i="52"/>
  <c r="HV709" i="52"/>
  <c r="HS709" i="52"/>
  <c r="HW709" i="52"/>
  <c r="HY612" i="52"/>
  <c r="IF612" i="52" s="1"/>
  <c r="HJ779" i="52"/>
  <c r="HK779" i="52"/>
  <c r="HC779" i="52"/>
  <c r="HH779" i="52"/>
  <c r="HE779" i="52"/>
  <c r="HD779" i="52"/>
  <c r="HI779" i="52"/>
  <c r="HB779" i="52"/>
  <c r="HA779" i="52"/>
  <c r="HF779" i="52"/>
  <c r="HG779" i="52"/>
  <c r="GJ1007" i="52"/>
  <c r="GK1007" i="52"/>
  <c r="GN1007" i="52"/>
  <c r="GL1007" i="52"/>
  <c r="GM1007" i="52"/>
  <c r="FU842" i="52"/>
  <c r="FW842" i="52" s="1"/>
  <c r="FV842" i="52"/>
  <c r="ET842" i="52"/>
  <c r="HG878" i="52"/>
  <c r="HK878" i="52"/>
  <c r="HD878" i="52"/>
  <c r="HJ878" i="52"/>
  <c r="HH878" i="52"/>
  <c r="HB878" i="52"/>
  <c r="HA878" i="52"/>
  <c r="HF878" i="52"/>
  <c r="HE878" i="52"/>
  <c r="HI878" i="52"/>
  <c r="HC878" i="52"/>
  <c r="EM60" i="52"/>
  <c r="EP60" i="52"/>
  <c r="EQ60" i="52"/>
  <c r="EK60" i="52"/>
  <c r="ER60" i="52"/>
  <c r="EL60" i="52"/>
  <c r="GY953" i="52"/>
  <c r="GX953" i="52"/>
  <c r="GW953" i="52"/>
  <c r="GN1025" i="52"/>
  <c r="GK1025" i="52"/>
  <c r="GM1025" i="52"/>
  <c r="GJ1025" i="52"/>
  <c r="GL1025" i="52"/>
  <c r="HQ1028" i="52"/>
  <c r="HO1028" i="52"/>
  <c r="HM1028" i="52"/>
  <c r="HP1028" i="52"/>
  <c r="HN1028" i="52"/>
  <c r="HS512" i="52"/>
  <c r="HW512" i="52"/>
  <c r="HT512" i="52"/>
  <c r="HV512" i="52"/>
  <c r="HU512" i="52"/>
  <c r="GM556" i="52"/>
  <c r="GJ556" i="52"/>
  <c r="GK556" i="52"/>
  <c r="GN556" i="52"/>
  <c r="GL556" i="52"/>
  <c r="GG940" i="52"/>
  <c r="GH940" i="52"/>
  <c r="FZ940" i="52"/>
  <c r="GB940" i="52"/>
  <c r="FY940" i="52"/>
  <c r="GA940" i="52"/>
  <c r="GE940" i="52"/>
  <c r="GC940" i="52"/>
  <c r="GD940" i="52"/>
  <c r="GF940" i="52"/>
  <c r="HZ940" i="52"/>
  <c r="HI946" i="52"/>
  <c r="HE946" i="52"/>
  <c r="HG946" i="52"/>
  <c r="HB946" i="52"/>
  <c r="HH946" i="52"/>
  <c r="HD946" i="52"/>
  <c r="HA946" i="52"/>
  <c r="HK946" i="52"/>
  <c r="HF946" i="52"/>
  <c r="HJ946" i="52"/>
  <c r="HC946" i="52"/>
  <c r="GW712" i="52"/>
  <c r="GX712" i="52"/>
  <c r="GY712" i="52"/>
  <c r="HT762" i="52"/>
  <c r="HU762" i="52"/>
  <c r="HV762" i="52"/>
  <c r="HW762" i="52"/>
  <c r="HS762" i="52"/>
  <c r="GX405" i="52"/>
  <c r="GW405" i="52"/>
  <c r="GY405" i="52"/>
  <c r="FY492" i="52"/>
  <c r="GE492" i="52"/>
  <c r="GC492" i="52"/>
  <c r="GG492" i="52"/>
  <c r="FZ492" i="52"/>
  <c r="GD492" i="52"/>
  <c r="GH492" i="52"/>
  <c r="GB492" i="52"/>
  <c r="GA492" i="52"/>
  <c r="HP986" i="52"/>
  <c r="HN986" i="52"/>
  <c r="HO986" i="52"/>
  <c r="HM986" i="52"/>
  <c r="HQ986" i="52"/>
  <c r="GW717" i="52"/>
  <c r="GX717" i="52"/>
  <c r="GY717" i="52"/>
  <c r="HO302" i="52"/>
  <c r="HQ302" i="52"/>
  <c r="HM302" i="52"/>
  <c r="HP302" i="52"/>
  <c r="HN302" i="52"/>
  <c r="HU918" i="52"/>
  <c r="HW918" i="52"/>
  <c r="HS918" i="52"/>
  <c r="HT918" i="52"/>
  <c r="HV918" i="52"/>
  <c r="FU595" i="52"/>
  <c r="FW595" i="52" s="1"/>
  <c r="FV595" i="52"/>
  <c r="ET595" i="52"/>
  <c r="GL871" i="52"/>
  <c r="GJ871" i="52"/>
  <c r="GN871" i="52"/>
  <c r="GK871" i="52"/>
  <c r="GM871" i="52"/>
  <c r="HN675" i="52"/>
  <c r="HO675" i="52"/>
  <c r="HP675" i="52"/>
  <c r="HM675" i="52"/>
  <c r="HQ675" i="52"/>
  <c r="GW749" i="52"/>
  <c r="GX749" i="52"/>
  <c r="GY749" i="52"/>
  <c r="FV172" i="52"/>
  <c r="FU172" i="52"/>
  <c r="FW172" i="52" s="1"/>
  <c r="IL843" i="52"/>
  <c r="IM843" i="52"/>
  <c r="GN809" i="52"/>
  <c r="GK809" i="52"/>
  <c r="GL809" i="52"/>
  <c r="GM809" i="52"/>
  <c r="GJ809" i="52"/>
  <c r="GB463" i="52"/>
  <c r="GA463" i="52"/>
  <c r="FY463" i="52"/>
  <c r="GE463" i="52"/>
  <c r="GC463" i="52"/>
  <c r="HZ463" i="52"/>
  <c r="GG463" i="52"/>
  <c r="GF463" i="52"/>
  <c r="FZ463" i="52"/>
  <c r="GD463" i="52"/>
  <c r="GH463" i="52"/>
  <c r="GG338" i="52"/>
  <c r="GC338" i="52"/>
  <c r="GF338" i="52"/>
  <c r="GH338" i="52"/>
  <c r="FZ338" i="52"/>
  <c r="GE338" i="52"/>
  <c r="FY338" i="52"/>
  <c r="GB338" i="52"/>
  <c r="GD338" i="52"/>
  <c r="GA338" i="52"/>
  <c r="HZ338" i="52"/>
  <c r="HO264" i="52"/>
  <c r="HQ264" i="52"/>
  <c r="HM264" i="52"/>
  <c r="HP264" i="52"/>
  <c r="HN264" i="52"/>
  <c r="GW738" i="52"/>
  <c r="GY738" i="52"/>
  <c r="GX738" i="52"/>
  <c r="GT254" i="52"/>
  <c r="GR254" i="52"/>
  <c r="GQ254" i="52"/>
  <c r="GU254" i="52"/>
  <c r="HY254" i="52"/>
  <c r="GS254" i="52"/>
  <c r="GP254" i="52"/>
  <c r="HF178" i="52"/>
  <c r="HD178" i="52"/>
  <c r="HC178" i="52"/>
  <c r="HI178" i="52"/>
  <c r="HG178" i="52"/>
  <c r="HH178" i="52"/>
  <c r="HK178" i="52"/>
  <c r="HB178" i="52"/>
  <c r="HE178" i="52"/>
  <c r="HJ178" i="52"/>
  <c r="HA178" i="52"/>
  <c r="HU195" i="52"/>
  <c r="HV195" i="52"/>
  <c r="HT195" i="52"/>
  <c r="HS195" i="52"/>
  <c r="HW195" i="52"/>
  <c r="GL991" i="52"/>
  <c r="GM991" i="52"/>
  <c r="GK991" i="52"/>
  <c r="GN991" i="52"/>
  <c r="GJ991" i="52"/>
  <c r="ET777" i="52"/>
  <c r="GN1003" i="52"/>
  <c r="GL1003" i="52"/>
  <c r="GM1003" i="52"/>
  <c r="GJ1003" i="52"/>
  <c r="GK1003" i="52"/>
  <c r="HF890" i="52"/>
  <c r="HK890" i="52"/>
  <c r="HB890" i="52"/>
  <c r="HG890" i="52"/>
  <c r="HC890" i="52"/>
  <c r="HA890" i="52"/>
  <c r="HH890" i="52"/>
  <c r="HE890" i="52"/>
  <c r="HD890" i="52"/>
  <c r="HI890" i="52"/>
  <c r="HJ890" i="52"/>
  <c r="GW508" i="52"/>
  <c r="GY508" i="52"/>
  <c r="GX508" i="52"/>
  <c r="HO442" i="52"/>
  <c r="HP442" i="52"/>
  <c r="HQ442" i="52"/>
  <c r="HN442" i="52"/>
  <c r="HM442" i="52"/>
  <c r="GC457" i="52"/>
  <c r="HZ457" i="52"/>
  <c r="GG457" i="52"/>
  <c r="GF457" i="52"/>
  <c r="FZ457" i="52"/>
  <c r="GD457" i="52"/>
  <c r="GH457" i="52"/>
  <c r="GB457" i="52"/>
  <c r="GA457" i="52"/>
  <c r="FY457" i="52"/>
  <c r="GE457" i="52"/>
  <c r="GF570" i="52"/>
  <c r="GE570" i="52"/>
  <c r="HZ570" i="52"/>
  <c r="GA570" i="52"/>
  <c r="FZ570" i="52"/>
  <c r="GB570" i="52"/>
  <c r="GG570" i="52"/>
  <c r="GC570" i="52"/>
  <c r="GH570" i="52"/>
  <c r="GD570" i="52"/>
  <c r="FY570" i="52"/>
  <c r="HU165" i="52"/>
  <c r="HW165" i="52"/>
  <c r="HS165" i="52"/>
  <c r="HV165" i="52"/>
  <c r="HT165" i="52"/>
  <c r="FV160" i="52"/>
  <c r="FU160" i="52"/>
  <c r="FW160" i="52" s="1"/>
  <c r="ET160" i="52"/>
  <c r="GJ189" i="52"/>
  <c r="GN189" i="52"/>
  <c r="GM189" i="52"/>
  <c r="GK189" i="52"/>
  <c r="GL189" i="52"/>
  <c r="FU721" i="52"/>
  <c r="FW721" i="52" s="1"/>
  <c r="FV721" i="52"/>
  <c r="GB725" i="52"/>
  <c r="FZ725" i="52"/>
  <c r="GG725" i="52"/>
  <c r="GD725" i="52"/>
  <c r="GH725" i="52"/>
  <c r="GC725" i="52"/>
  <c r="FY725" i="52"/>
  <c r="GE725" i="52"/>
  <c r="GA725" i="52"/>
  <c r="GA615" i="52"/>
  <c r="GG615" i="52"/>
  <c r="GE615" i="52"/>
  <c r="GB615" i="52"/>
  <c r="FZ615" i="52"/>
  <c r="GC615" i="52"/>
  <c r="GH615" i="52"/>
  <c r="FY615" i="52"/>
  <c r="GD615" i="52"/>
  <c r="HZ615" i="52"/>
  <c r="GF615" i="52"/>
  <c r="GA107" i="52"/>
  <c r="GH107" i="52"/>
  <c r="GE107" i="52"/>
  <c r="FZ107" i="52"/>
  <c r="GB107" i="52"/>
  <c r="GG107" i="52"/>
  <c r="FY107" i="52"/>
  <c r="GD107" i="52"/>
  <c r="GC107" i="52"/>
  <c r="GF107" i="52"/>
  <c r="HZ107" i="52"/>
  <c r="IF107" i="52" s="1"/>
  <c r="GH1037" i="52"/>
  <c r="HZ1037" i="52"/>
  <c r="GA1037" i="52"/>
  <c r="GE1037" i="52"/>
  <c r="GF1037" i="52"/>
  <c r="GB1037" i="52"/>
  <c r="FY1037" i="52"/>
  <c r="GC1037" i="52"/>
  <c r="FZ1037" i="52"/>
  <c r="GG1037" i="52"/>
  <c r="GD1037" i="52"/>
  <c r="HW92" i="52"/>
  <c r="HT92" i="52"/>
  <c r="HU92" i="52"/>
  <c r="HV92" i="52"/>
  <c r="HS92" i="52"/>
  <c r="FU529" i="52"/>
  <c r="FW529" i="52" s="1"/>
  <c r="FV529" i="52"/>
  <c r="ET529" i="52"/>
  <c r="GH827" i="52"/>
  <c r="GA827" i="52"/>
  <c r="GC827" i="52"/>
  <c r="GE827" i="52"/>
  <c r="GB827" i="52"/>
  <c r="FY827" i="52"/>
  <c r="GG827" i="52"/>
  <c r="FZ827" i="52"/>
  <c r="GD827" i="52"/>
  <c r="GF827" i="52"/>
  <c r="HZ827" i="52"/>
  <c r="HJ992" i="52"/>
  <c r="HC992" i="52"/>
  <c r="HK992" i="52"/>
  <c r="HA992" i="52"/>
  <c r="HD992" i="52"/>
  <c r="HE992" i="52"/>
  <c r="HH992" i="52"/>
  <c r="HI992" i="52"/>
  <c r="HG992" i="52"/>
  <c r="HB992" i="52"/>
  <c r="HF992" i="52"/>
  <c r="HT513" i="52"/>
  <c r="HV513" i="52"/>
  <c r="HU513" i="52"/>
  <c r="HS513" i="52"/>
  <c r="HW513" i="52"/>
  <c r="GW438" i="52"/>
  <c r="GX438" i="52"/>
  <c r="GY438" i="52"/>
  <c r="GQ397" i="52"/>
  <c r="GT397" i="52"/>
  <c r="GP397" i="52"/>
  <c r="GU397" i="52"/>
  <c r="GS397" i="52"/>
  <c r="GR397" i="52"/>
  <c r="AC874" i="52"/>
  <c r="ET869" i="52"/>
  <c r="FV869" i="52"/>
  <c r="FU869" i="52"/>
  <c r="FW869" i="52" s="1"/>
  <c r="GS603" i="52"/>
  <c r="GU603" i="52"/>
  <c r="GP603" i="52"/>
  <c r="GT603" i="52"/>
  <c r="GQ603" i="52"/>
  <c r="GR603" i="52"/>
  <c r="HY603" i="52"/>
  <c r="IF603" i="52" s="1"/>
  <c r="GX803" i="52"/>
  <c r="GY803" i="52"/>
  <c r="GW803" i="52"/>
  <c r="IB147" i="52"/>
  <c r="IK147" i="52"/>
  <c r="HP498" i="52"/>
  <c r="HN498" i="52"/>
  <c r="HO498" i="52"/>
  <c r="HM498" i="52"/>
  <c r="HQ498" i="52"/>
  <c r="GX871" i="52"/>
  <c r="GW871" i="52"/>
  <c r="GY871" i="52"/>
  <c r="GN132" i="52"/>
  <c r="GM132" i="52"/>
  <c r="GL132" i="52"/>
  <c r="GK132" i="52"/>
  <c r="GJ132" i="52"/>
  <c r="HS388" i="52"/>
  <c r="HU388" i="52"/>
  <c r="HV388" i="52"/>
  <c r="HT388" i="52"/>
  <c r="HW388" i="52"/>
  <c r="HJ167" i="52"/>
  <c r="HA167" i="52"/>
  <c r="HF167" i="52"/>
  <c r="HD167" i="52"/>
  <c r="HC167" i="52"/>
  <c r="HI167" i="52"/>
  <c r="HG167" i="52"/>
  <c r="HH167" i="52"/>
  <c r="HK167" i="52"/>
  <c r="HB167" i="52"/>
  <c r="HE167" i="52"/>
  <c r="GG1010" i="52"/>
  <c r="FZ1010" i="52"/>
  <c r="GD1010" i="52"/>
  <c r="GH1010" i="52"/>
  <c r="GA1010" i="52"/>
  <c r="GB1010" i="52"/>
  <c r="FY1010" i="52"/>
  <c r="GE1010" i="52"/>
  <c r="GC1010" i="52"/>
  <c r="GN474" i="52"/>
  <c r="GL474" i="52"/>
  <c r="GM474" i="52"/>
  <c r="GK474" i="52"/>
  <c r="GJ474" i="52"/>
  <c r="IQ370" i="52"/>
  <c r="IC370" i="52"/>
  <c r="GW423" i="52"/>
  <c r="GX423" i="52"/>
  <c r="GY423" i="52"/>
  <c r="HT870" i="52"/>
  <c r="HV870" i="52"/>
  <c r="HS870" i="52"/>
  <c r="HW870" i="52"/>
  <c r="HU870" i="52"/>
  <c r="GQ93" i="52"/>
  <c r="GU93" i="52"/>
  <c r="GP93" i="52"/>
  <c r="GR93" i="52"/>
  <c r="GT93" i="52"/>
  <c r="GS93" i="52"/>
  <c r="HT766" i="52"/>
  <c r="HU766" i="52"/>
  <c r="HV766" i="52"/>
  <c r="HS766" i="52"/>
  <c r="HW766" i="52"/>
  <c r="GW776" i="52"/>
  <c r="GX776" i="52"/>
  <c r="GY776" i="52"/>
  <c r="FZ484" i="52"/>
  <c r="GD484" i="52"/>
  <c r="GH484" i="52"/>
  <c r="GB484" i="52"/>
  <c r="GA484" i="52"/>
  <c r="FY484" i="52"/>
  <c r="GE484" i="52"/>
  <c r="GC484" i="52"/>
  <c r="GG484" i="52"/>
  <c r="GF484" i="52"/>
  <c r="HZ484" i="52"/>
  <c r="GW895" i="52"/>
  <c r="GX895" i="52"/>
  <c r="GY895" i="52"/>
  <c r="GU816" i="52"/>
  <c r="GP816" i="52"/>
  <c r="GT816" i="52"/>
  <c r="GQ816" i="52"/>
  <c r="GR816" i="52"/>
  <c r="GS816" i="52"/>
  <c r="HY816" i="52"/>
  <c r="FY481" i="52"/>
  <c r="GE481" i="52"/>
  <c r="GC481" i="52"/>
  <c r="GG481" i="52"/>
  <c r="FZ481" i="52"/>
  <c r="GD481" i="52"/>
  <c r="GH481" i="52"/>
  <c r="GB481" i="52"/>
  <c r="GA481" i="52"/>
  <c r="HS238" i="52"/>
  <c r="HU238" i="52"/>
  <c r="HV238" i="52"/>
  <c r="HT238" i="52"/>
  <c r="HW238" i="52"/>
  <c r="HS69" i="52"/>
  <c r="HW69" i="52"/>
  <c r="HT69" i="52"/>
  <c r="HV69" i="52"/>
  <c r="HU69" i="52"/>
  <c r="GS823" i="52"/>
  <c r="GP823" i="52"/>
  <c r="GT823" i="52"/>
  <c r="GQ823" i="52"/>
  <c r="GR823" i="52"/>
  <c r="GU823" i="52"/>
  <c r="HY823" i="52"/>
  <c r="ET865" i="52"/>
  <c r="GF461" i="52"/>
  <c r="GR769" i="52"/>
  <c r="GP769" i="52"/>
  <c r="GU769" i="52"/>
  <c r="GQ769" i="52"/>
  <c r="GT769" i="52"/>
  <c r="GS769" i="52"/>
  <c r="GW416" i="52"/>
  <c r="GX416" i="52"/>
  <c r="GY416" i="52"/>
  <c r="HT911" i="52"/>
  <c r="HU911" i="52"/>
  <c r="HV911" i="52"/>
  <c r="HS911" i="52"/>
  <c r="HW911" i="52"/>
  <c r="GX811" i="52"/>
  <c r="GY811" i="52"/>
  <c r="GW811" i="52"/>
  <c r="IB539" i="52"/>
  <c r="IK539" i="52"/>
  <c r="HB707" i="52"/>
  <c r="HC707" i="52"/>
  <c r="HF707" i="52"/>
  <c r="HJ707" i="52"/>
  <c r="HG707" i="52"/>
  <c r="HK707" i="52"/>
  <c r="HA707" i="52"/>
  <c r="HD707" i="52"/>
  <c r="HI707" i="52"/>
  <c r="HH707" i="52"/>
  <c r="HE707" i="52"/>
  <c r="IK288" i="52"/>
  <c r="IB288" i="52"/>
  <c r="GU305" i="52"/>
  <c r="GR305" i="52"/>
  <c r="GP305" i="52"/>
  <c r="GT305" i="52"/>
  <c r="GS305" i="52"/>
  <c r="HY305" i="52"/>
  <c r="GQ305" i="52"/>
  <c r="GA166" i="52"/>
  <c r="GC166" i="52"/>
  <c r="GE166" i="52"/>
  <c r="FZ166" i="52"/>
  <c r="GB166" i="52"/>
  <c r="GG166" i="52"/>
  <c r="FY166" i="52"/>
  <c r="GD166" i="52"/>
  <c r="GH166" i="52"/>
  <c r="HU371" i="52"/>
  <c r="HV371" i="52"/>
  <c r="HT371" i="52"/>
  <c r="HS371" i="52"/>
  <c r="HW371" i="52"/>
  <c r="HB444" i="52"/>
  <c r="HH444" i="52"/>
  <c r="HF444" i="52"/>
  <c r="HA444" i="52"/>
  <c r="HJ444" i="52"/>
  <c r="HG444" i="52"/>
  <c r="HD444" i="52"/>
  <c r="HI444" i="52"/>
  <c r="HE444" i="52"/>
  <c r="HK444" i="52"/>
  <c r="HC444" i="52"/>
  <c r="FV640" i="52"/>
  <c r="FU640" i="52"/>
  <c r="FW640" i="52" s="1"/>
  <c r="HY1011" i="52"/>
  <c r="IF1011" i="52" s="1"/>
  <c r="FU1049" i="52"/>
  <c r="FW1049" i="52" s="1"/>
  <c r="FV1049" i="52"/>
  <c r="AC1013" i="52"/>
  <c r="FV261" i="52"/>
  <c r="FU261" i="52"/>
  <c r="FW261" i="52" s="1"/>
  <c r="ET261" i="52"/>
  <c r="GT443" i="52"/>
  <c r="GR443" i="52"/>
  <c r="GQ443" i="52"/>
  <c r="GS443" i="52"/>
  <c r="GP443" i="52"/>
  <c r="GU443" i="52"/>
  <c r="HY443" i="52"/>
  <c r="HY542" i="52"/>
  <c r="GP542" i="52"/>
  <c r="GT542" i="52"/>
  <c r="GR542" i="52"/>
  <c r="GU542" i="52"/>
  <c r="GQ542" i="52"/>
  <c r="GS542" i="52"/>
  <c r="GL549" i="52"/>
  <c r="GN549" i="52"/>
  <c r="GK549" i="52"/>
  <c r="GJ549" i="52"/>
  <c r="GM549" i="52"/>
  <c r="GF169" i="52"/>
  <c r="GE169" i="52"/>
  <c r="GH169" i="52"/>
  <c r="FZ169" i="52"/>
  <c r="GB169" i="52"/>
  <c r="GG169" i="52"/>
  <c r="FY169" i="52"/>
  <c r="GD169" i="52"/>
  <c r="HZ169" i="52"/>
  <c r="GA169" i="52"/>
  <c r="GC169" i="52"/>
  <c r="HN312" i="52"/>
  <c r="HO312" i="52"/>
  <c r="HM312" i="52"/>
  <c r="HQ312" i="52"/>
  <c r="HP312" i="52"/>
  <c r="GW313" i="52"/>
  <c r="GY313" i="52"/>
  <c r="GX313" i="52"/>
  <c r="GS619" i="52"/>
  <c r="GR619" i="52"/>
  <c r="GP619" i="52"/>
  <c r="GT619" i="52"/>
  <c r="GU619" i="52"/>
  <c r="GQ619" i="52"/>
  <c r="HY619" i="52"/>
  <c r="IF619" i="52" s="1"/>
  <c r="HH191" i="52"/>
  <c r="HC191" i="52"/>
  <c r="HJ191" i="52"/>
  <c r="HG191" i="52"/>
  <c r="HE191" i="52"/>
  <c r="HK191" i="52"/>
  <c r="HB191" i="52"/>
  <c r="HA191" i="52"/>
  <c r="HF191" i="52"/>
  <c r="HD191" i="52"/>
  <c r="HI191" i="52"/>
  <c r="GT774" i="52"/>
  <c r="GR774" i="52"/>
  <c r="GP774" i="52"/>
  <c r="GU774" i="52"/>
  <c r="GQ774" i="52"/>
  <c r="GS774" i="52"/>
  <c r="GG1018" i="52"/>
  <c r="FZ1018" i="52"/>
  <c r="GD1018" i="52"/>
  <c r="GH1018" i="52"/>
  <c r="GA1018" i="52"/>
  <c r="GB1018" i="52"/>
  <c r="FY1018" i="52"/>
  <c r="GE1018" i="52"/>
  <c r="GC1018" i="52"/>
  <c r="HU88" i="52"/>
  <c r="HV88" i="52"/>
  <c r="HS88" i="52"/>
  <c r="HW88" i="52"/>
  <c r="HT88" i="52"/>
  <c r="HS315" i="52"/>
  <c r="HW315" i="52"/>
  <c r="HT315" i="52"/>
  <c r="HV315" i="52"/>
  <c r="HU315" i="52"/>
  <c r="HN518" i="52"/>
  <c r="HO518" i="52"/>
  <c r="HM518" i="52"/>
  <c r="HQ518" i="52"/>
  <c r="HP518" i="52"/>
  <c r="GU941" i="52"/>
  <c r="GR941" i="52"/>
  <c r="GP941" i="52"/>
  <c r="GT941" i="52"/>
  <c r="GS941" i="52"/>
  <c r="GQ941" i="52"/>
  <c r="HY941" i="52"/>
  <c r="IF941" i="52" s="1"/>
  <c r="AC648" i="52"/>
  <c r="FW135" i="52"/>
  <c r="IB135" i="52" s="1"/>
  <c r="FZ718" i="52"/>
  <c r="GA718" i="52"/>
  <c r="GD718" i="52"/>
  <c r="GH718" i="52"/>
  <c r="GC718" i="52"/>
  <c r="FY718" i="52"/>
  <c r="GE718" i="52"/>
  <c r="GB718" i="52"/>
  <c r="GG718" i="52"/>
  <c r="HZ718" i="52"/>
  <c r="GF718" i="52"/>
  <c r="GD480" i="52"/>
  <c r="GH480" i="52"/>
  <c r="GF480" i="52"/>
  <c r="HZ480" i="52"/>
  <c r="GB480" i="52"/>
  <c r="GE480" i="52"/>
  <c r="FY480" i="52"/>
  <c r="GA480" i="52"/>
  <c r="GC480" i="52"/>
  <c r="GG480" i="52"/>
  <c r="FZ480" i="52"/>
  <c r="FZ883" i="52"/>
  <c r="GB883" i="52"/>
  <c r="GD883" i="52"/>
  <c r="FY883" i="52"/>
  <c r="GF883" i="52"/>
  <c r="GA883" i="52"/>
  <c r="HZ883" i="52"/>
  <c r="GE883" i="52"/>
  <c r="GG883" i="52"/>
  <c r="GC883" i="52"/>
  <c r="GH883" i="52"/>
  <c r="HW892" i="52"/>
  <c r="HT892" i="52"/>
  <c r="HU892" i="52"/>
  <c r="HV892" i="52"/>
  <c r="HS892" i="52"/>
  <c r="GH286" i="52"/>
  <c r="HZ286" i="52"/>
  <c r="GA286" i="52"/>
  <c r="GB286" i="52"/>
  <c r="GG286" i="52"/>
  <c r="FY286" i="52"/>
  <c r="GE286" i="52"/>
  <c r="FZ286" i="52"/>
  <c r="GC286" i="52"/>
  <c r="GD286" i="52"/>
  <c r="GF286" i="52"/>
  <c r="FV406" i="52"/>
  <c r="FU406" i="52"/>
  <c r="FW406" i="52"/>
  <c r="ET406" i="52"/>
  <c r="HS914" i="52"/>
  <c r="HT914" i="52"/>
  <c r="HU914" i="52"/>
  <c r="HV914" i="52"/>
  <c r="HW914" i="52"/>
  <c r="HY779" i="52"/>
  <c r="GQ118" i="52"/>
  <c r="GU118" i="52"/>
  <c r="GS118" i="52"/>
  <c r="GR118" i="52"/>
  <c r="GP118" i="52"/>
  <c r="GT118" i="52"/>
  <c r="HY118" i="52"/>
  <c r="IF118" i="52" s="1"/>
  <c r="FV837" i="52"/>
  <c r="FU837" i="52"/>
  <c r="FW837" i="52" s="1"/>
  <c r="ET837" i="52"/>
  <c r="HO263" i="52"/>
  <c r="HQ263" i="52"/>
  <c r="HM263" i="52"/>
  <c r="HP263" i="52"/>
  <c r="HN263" i="52"/>
  <c r="FU340" i="52"/>
  <c r="FW340" i="52" s="1"/>
  <c r="FV340" i="52"/>
  <c r="HQ201" i="52"/>
  <c r="HN201" i="52"/>
  <c r="HM201" i="52"/>
  <c r="HP201" i="52"/>
  <c r="HO201" i="52"/>
  <c r="GJ840" i="52"/>
  <c r="GN840" i="52"/>
  <c r="GM840" i="52"/>
  <c r="GL840" i="52"/>
  <c r="GK840" i="52"/>
  <c r="HB1023" i="52"/>
  <c r="HA1023" i="52"/>
  <c r="HG1023" i="52"/>
  <c r="HE1023" i="52"/>
  <c r="HF1023" i="52"/>
  <c r="HI1023" i="52"/>
  <c r="HK1023" i="52"/>
  <c r="HC1023" i="52"/>
  <c r="HH1023" i="52"/>
  <c r="HD1023" i="52"/>
  <c r="HJ1023" i="52"/>
  <c r="HB468" i="52"/>
  <c r="HF468" i="52"/>
  <c r="HJ468" i="52"/>
  <c r="HD468" i="52"/>
  <c r="HH468" i="52"/>
  <c r="HA468" i="52"/>
  <c r="HC468" i="52"/>
  <c r="HE468" i="52"/>
  <c r="HK468" i="52"/>
  <c r="HI468" i="52"/>
  <c r="HG468" i="52"/>
  <c r="FY328" i="52"/>
  <c r="GD328" i="52"/>
  <c r="FZ328" i="52"/>
  <c r="GE328" i="52"/>
  <c r="GC328" i="52"/>
  <c r="GH328" i="52"/>
  <c r="GA328" i="52"/>
  <c r="GB328" i="52"/>
  <c r="GG328" i="52"/>
  <c r="GR746" i="52"/>
  <c r="GP746" i="52"/>
  <c r="GU746" i="52"/>
  <c r="GS746" i="52"/>
  <c r="GQ746" i="52"/>
  <c r="GT746" i="52"/>
  <c r="HN547" i="52"/>
  <c r="HP547" i="52"/>
  <c r="HM547" i="52"/>
  <c r="HQ547" i="52"/>
  <c r="HO547" i="52"/>
  <c r="HS984" i="52"/>
  <c r="HW984" i="52"/>
  <c r="HT984" i="52"/>
  <c r="HV984" i="52"/>
  <c r="HU984" i="52"/>
  <c r="HU404" i="52"/>
  <c r="HT404" i="52"/>
  <c r="HV404" i="52"/>
  <c r="HW404" i="52"/>
  <c r="HS404" i="52"/>
  <c r="HN62" i="52"/>
  <c r="HP62" i="52"/>
  <c r="HQ62" i="52"/>
  <c r="HO62" i="52"/>
  <c r="HM62" i="52"/>
  <c r="GA391" i="52"/>
  <c r="FY391" i="52"/>
  <c r="GE391" i="52"/>
  <c r="HZ391" i="52"/>
  <c r="GB391" i="52"/>
  <c r="GF391" i="52"/>
  <c r="FZ391" i="52"/>
  <c r="GD391" i="52"/>
  <c r="GH391" i="52"/>
  <c r="GC391" i="52"/>
  <c r="GG391" i="52"/>
  <c r="HM330" i="52"/>
  <c r="HQ330" i="52"/>
  <c r="HN330" i="52"/>
  <c r="HP330" i="52"/>
  <c r="HO330" i="52"/>
  <c r="FU767" i="52"/>
  <c r="FW767" i="52" s="1"/>
  <c r="FV767" i="52"/>
  <c r="ET767" i="52"/>
  <c r="GR1006" i="52"/>
  <c r="GS1006" i="52"/>
  <c r="GT1006" i="52"/>
  <c r="GP1006" i="52"/>
  <c r="GQ1006" i="52"/>
  <c r="GU1006" i="52"/>
  <c r="HA686" i="52"/>
  <c r="HI686" i="52"/>
  <c r="HD686" i="52"/>
  <c r="HE686" i="52"/>
  <c r="HH686" i="52"/>
  <c r="HC686" i="52"/>
  <c r="HB686" i="52"/>
  <c r="HK686" i="52"/>
  <c r="HF686" i="52"/>
  <c r="HJ686" i="52"/>
  <c r="HG686" i="52"/>
  <c r="HT694" i="52"/>
  <c r="HS694" i="52"/>
  <c r="HU694" i="52"/>
  <c r="HW694" i="52"/>
  <c r="HV694" i="52"/>
  <c r="IK148" i="52"/>
  <c r="IB148" i="52"/>
  <c r="GT647" i="52"/>
  <c r="GU647" i="52"/>
  <c r="GQ647" i="52"/>
  <c r="GS647" i="52"/>
  <c r="GR647" i="52"/>
  <c r="GP647" i="52"/>
  <c r="HY647" i="52"/>
  <c r="HD239" i="52"/>
  <c r="HH239" i="52"/>
  <c r="HB239" i="52"/>
  <c r="HF239" i="52"/>
  <c r="HJ239" i="52"/>
  <c r="HC239" i="52"/>
  <c r="HA239" i="52"/>
  <c r="HG239" i="52"/>
  <c r="HI239" i="52"/>
  <c r="HK239" i="52"/>
  <c r="HE239" i="52"/>
  <c r="HS489" i="52"/>
  <c r="HW489" i="52"/>
  <c r="HT489" i="52"/>
  <c r="HV489" i="52"/>
  <c r="HU489" i="52"/>
  <c r="GF648" i="52"/>
  <c r="HO754" i="52"/>
  <c r="HN754" i="52"/>
  <c r="HP754" i="52"/>
  <c r="HM754" i="52"/>
  <c r="HQ754" i="52"/>
  <c r="HH357" i="52"/>
  <c r="HB357" i="52"/>
  <c r="HF357" i="52"/>
  <c r="HJ357" i="52"/>
  <c r="HC357" i="52"/>
  <c r="HA357" i="52"/>
  <c r="HG357" i="52"/>
  <c r="HI357" i="52"/>
  <c r="HK357" i="52"/>
  <c r="HE357" i="52"/>
  <c r="HD357" i="52"/>
  <c r="IJ103" i="52"/>
  <c r="GJ634" i="52"/>
  <c r="GK634" i="52"/>
  <c r="GM634" i="52"/>
  <c r="GN634" i="52"/>
  <c r="GL634" i="52"/>
  <c r="HM983" i="52"/>
  <c r="HQ983" i="52"/>
  <c r="HP983" i="52"/>
  <c r="HN983" i="52"/>
  <c r="HO983" i="52"/>
  <c r="HU1031" i="52"/>
  <c r="HW1031" i="52"/>
  <c r="HT1031" i="52"/>
  <c r="HV1031" i="52"/>
  <c r="HS1031" i="52"/>
  <c r="HE793" i="52"/>
  <c r="HB793" i="52"/>
  <c r="HC793" i="52"/>
  <c r="HF793" i="52"/>
  <c r="HG793" i="52"/>
  <c r="HJ793" i="52"/>
  <c r="HK793" i="52"/>
  <c r="HA793" i="52"/>
  <c r="HI793" i="52"/>
  <c r="HD793" i="52"/>
  <c r="HH793" i="52"/>
  <c r="FZ715" i="52"/>
  <c r="GA715" i="52"/>
  <c r="GD715" i="52"/>
  <c r="GH715" i="52"/>
  <c r="GC715" i="52"/>
  <c r="FY715" i="52"/>
  <c r="GE715" i="52"/>
  <c r="GB715" i="52"/>
  <c r="GG715" i="52"/>
  <c r="HH626" i="52"/>
  <c r="HI626" i="52"/>
  <c r="HA626" i="52"/>
  <c r="HC626" i="52"/>
  <c r="HF626" i="52"/>
  <c r="HK626" i="52"/>
  <c r="HB626" i="52"/>
  <c r="HG626" i="52"/>
  <c r="HE626" i="52"/>
  <c r="HD626" i="52"/>
  <c r="HJ626" i="52"/>
  <c r="HC961" i="52"/>
  <c r="HB961" i="52"/>
  <c r="HG961" i="52"/>
  <c r="HK961" i="52"/>
  <c r="HF961" i="52"/>
  <c r="HA961" i="52"/>
  <c r="HI961" i="52"/>
  <c r="HD961" i="52"/>
  <c r="HE961" i="52"/>
  <c r="HH961" i="52"/>
  <c r="HJ961" i="52"/>
  <c r="HZ762" i="52"/>
  <c r="GR468" i="52"/>
  <c r="GP468" i="52"/>
  <c r="GT468" i="52"/>
  <c r="GS468" i="52"/>
  <c r="GQ468" i="52"/>
  <c r="GU468" i="52"/>
  <c r="GP671" i="52"/>
  <c r="GT671" i="52"/>
  <c r="GU671" i="52"/>
  <c r="GQ671" i="52"/>
  <c r="GS671" i="52"/>
  <c r="GR671" i="52"/>
  <c r="HY671" i="52"/>
  <c r="GP644" i="52"/>
  <c r="GT644" i="52"/>
  <c r="GQ644" i="52"/>
  <c r="GR644" i="52"/>
  <c r="GU644" i="52"/>
  <c r="GS644" i="52"/>
  <c r="HY644" i="52"/>
  <c r="GW1034" i="52"/>
  <c r="GX1034" i="52"/>
  <c r="GY1034" i="52"/>
  <c r="IC927" i="52"/>
  <c r="IQ927" i="52"/>
  <c r="HC861" i="52"/>
  <c r="HK861" i="52"/>
  <c r="HF861" i="52"/>
  <c r="HA861" i="52"/>
  <c r="HB861" i="52"/>
  <c r="HE861" i="52"/>
  <c r="HJ861" i="52"/>
  <c r="HI861" i="52"/>
  <c r="HG861" i="52"/>
  <c r="HD861" i="52"/>
  <c r="HH861" i="52"/>
  <c r="GE884" i="52"/>
  <c r="GF884" i="52"/>
  <c r="FZ884" i="52"/>
  <c r="GH884" i="52"/>
  <c r="GD884" i="52"/>
  <c r="GC884" i="52"/>
  <c r="GG884" i="52"/>
  <c r="GB884" i="52"/>
  <c r="FY884" i="52"/>
  <c r="GA884" i="52"/>
  <c r="HZ884" i="52"/>
  <c r="HF907" i="52"/>
  <c r="HE907" i="52"/>
  <c r="HJ907" i="52"/>
  <c r="HI907" i="52"/>
  <c r="HC907" i="52"/>
  <c r="HG907" i="52"/>
  <c r="HK907" i="52"/>
  <c r="HD907" i="52"/>
  <c r="HH907" i="52"/>
  <c r="HB907" i="52"/>
  <c r="HA907" i="52"/>
  <c r="ET307" i="52"/>
  <c r="HA515" i="52"/>
  <c r="HK515" i="52"/>
  <c r="HE515" i="52"/>
  <c r="HC515" i="52"/>
  <c r="HI515" i="52"/>
  <c r="HG515" i="52"/>
  <c r="HB515" i="52"/>
  <c r="HF515" i="52"/>
  <c r="HJ515" i="52"/>
  <c r="HD515" i="52"/>
  <c r="HH515" i="52"/>
  <c r="FU543" i="52"/>
  <c r="FW543" i="52" s="1"/>
  <c r="FV543" i="52"/>
  <c r="ET543" i="52"/>
  <c r="GN912" i="52"/>
  <c r="GK912" i="52"/>
  <c r="GL912" i="52"/>
  <c r="GM912" i="52"/>
  <c r="GJ912" i="52"/>
  <c r="HP393" i="52"/>
  <c r="HM393" i="52"/>
  <c r="HQ393" i="52"/>
  <c r="HO393" i="52"/>
  <c r="HN393" i="52"/>
  <c r="GC618" i="52"/>
  <c r="GH618" i="52"/>
  <c r="FZ618" i="52"/>
  <c r="GE618" i="52"/>
  <c r="FY618" i="52"/>
  <c r="GB618" i="52"/>
  <c r="GD618" i="52"/>
  <c r="GA618" i="52"/>
  <c r="HZ618" i="52"/>
  <c r="GG618" i="52"/>
  <c r="GF618" i="52"/>
  <c r="HZ178" i="52"/>
  <c r="IF178" i="52" s="1"/>
  <c r="GY535" i="52"/>
  <c r="GW535" i="52"/>
  <c r="GX535" i="52"/>
  <c r="HC77" i="52"/>
  <c r="HI77" i="52"/>
  <c r="HA77" i="52"/>
  <c r="HF77" i="52"/>
  <c r="HD77" i="52"/>
  <c r="HK77" i="52"/>
  <c r="HH77" i="52"/>
  <c r="HE77" i="52"/>
  <c r="HB77" i="52"/>
  <c r="HJ77" i="52"/>
  <c r="HG77" i="52"/>
  <c r="HE935" i="52"/>
  <c r="HJ935" i="52"/>
  <c r="HI935" i="52"/>
  <c r="HH935" i="52"/>
  <c r="HB935" i="52"/>
  <c r="HG935" i="52"/>
  <c r="HF935" i="52"/>
  <c r="HK935" i="52"/>
  <c r="HC935" i="52"/>
  <c r="HA935" i="52"/>
  <c r="HD935" i="52"/>
  <c r="GP954" i="52"/>
  <c r="GT954" i="52"/>
  <c r="GS954" i="52"/>
  <c r="GQ954" i="52"/>
  <c r="GR954" i="52"/>
  <c r="GU954" i="52"/>
  <c r="HY954" i="52"/>
  <c r="IF954" i="52" s="1"/>
  <c r="GY121" i="52"/>
  <c r="GX121" i="52"/>
  <c r="GW121" i="52"/>
  <c r="HN520" i="52"/>
  <c r="HO520" i="52"/>
  <c r="HM520" i="52"/>
  <c r="HQ520" i="52"/>
  <c r="HP520" i="52"/>
  <c r="FV423" i="52"/>
  <c r="FU423" i="52"/>
  <c r="ET423" i="52"/>
  <c r="HQ1008" i="52"/>
  <c r="HP1008" i="52"/>
  <c r="HN1008" i="52"/>
  <c r="HO1008" i="52"/>
  <c r="HM1008" i="52"/>
  <c r="HH553" i="52"/>
  <c r="HG553" i="52"/>
  <c r="HC553" i="52"/>
  <c r="HE553" i="52"/>
  <c r="HI553" i="52"/>
  <c r="HA553" i="52"/>
  <c r="HF553" i="52"/>
  <c r="HK553" i="52"/>
  <c r="HJ553" i="52"/>
  <c r="HD553" i="52"/>
  <c r="HB553" i="52"/>
  <c r="HD90" i="52"/>
  <c r="HJ90" i="52"/>
  <c r="HF90" i="52"/>
  <c r="HK90" i="52"/>
  <c r="HC90" i="52"/>
  <c r="HA90" i="52"/>
  <c r="HH90" i="52"/>
  <c r="HE90" i="52"/>
  <c r="HB90" i="52"/>
  <c r="HI90" i="52"/>
  <c r="HG90" i="52"/>
  <c r="IB150" i="52"/>
  <c r="IK150" i="52"/>
  <c r="HY470" i="52"/>
  <c r="IF470" i="52" s="1"/>
  <c r="HP828" i="52"/>
  <c r="HM828" i="52"/>
  <c r="HQ828" i="52"/>
  <c r="HN828" i="52"/>
  <c r="HO828" i="52"/>
  <c r="ET938" i="52"/>
  <c r="FV938" i="52"/>
  <c r="FU938" i="52"/>
  <c r="FW938" i="52" s="1"/>
  <c r="FZ704" i="52"/>
  <c r="GD704" i="52"/>
  <c r="GH704" i="52"/>
  <c r="GE704" i="52"/>
  <c r="FY704" i="52"/>
  <c r="GG704" i="52"/>
  <c r="GA704" i="52"/>
  <c r="GB704" i="52"/>
  <c r="GC704" i="52"/>
  <c r="HZ704" i="52"/>
  <c r="GF704" i="52"/>
  <c r="HS687" i="52"/>
  <c r="HU687" i="52"/>
  <c r="HW687" i="52"/>
  <c r="HV687" i="52"/>
  <c r="HT687" i="52"/>
  <c r="GC705" i="52"/>
  <c r="GB705" i="52"/>
  <c r="GA705" i="52"/>
  <c r="FZ705" i="52"/>
  <c r="GF705" i="52"/>
  <c r="GD705" i="52"/>
  <c r="HZ705" i="52"/>
  <c r="GH705" i="52"/>
  <c r="GE705" i="52"/>
  <c r="FY705" i="52"/>
  <c r="GG705" i="52"/>
  <c r="GB780" i="52"/>
  <c r="FY780" i="52"/>
  <c r="FZ780" i="52"/>
  <c r="GD780" i="52"/>
  <c r="GA780" i="52"/>
  <c r="GH780" i="52"/>
  <c r="GE780" i="52"/>
  <c r="GC780" i="52"/>
  <c r="GG780" i="52"/>
  <c r="GF780" i="52"/>
  <c r="HZ780" i="52"/>
  <c r="HN909" i="52"/>
  <c r="HO909" i="52"/>
  <c r="HP909" i="52"/>
  <c r="HM909" i="52"/>
  <c r="HQ909" i="52"/>
  <c r="FV121" i="52"/>
  <c r="FU121" i="52"/>
  <c r="FW121" i="52" s="1"/>
  <c r="ET121" i="52"/>
  <c r="GS247" i="52"/>
  <c r="GP247" i="52"/>
  <c r="GT247" i="52"/>
  <c r="GR247" i="52"/>
  <c r="GU247" i="52"/>
  <c r="GQ247" i="52"/>
  <c r="HY247" i="52"/>
  <c r="FU753" i="52"/>
  <c r="FW753" i="52" s="1"/>
  <c r="FV753" i="52"/>
  <c r="ET753" i="52"/>
  <c r="HE863" i="52"/>
  <c r="HJ863" i="52"/>
  <c r="HI863" i="52"/>
  <c r="HG863" i="52"/>
  <c r="HD863" i="52"/>
  <c r="HH863" i="52"/>
  <c r="HC863" i="52"/>
  <c r="HK863" i="52"/>
  <c r="HF863" i="52"/>
  <c r="HA863" i="52"/>
  <c r="HB863" i="52"/>
  <c r="FW246" i="52"/>
  <c r="IB246" i="52" s="1"/>
  <c r="HN311" i="52"/>
  <c r="HO311" i="52"/>
  <c r="HM311" i="52"/>
  <c r="HQ311" i="52"/>
  <c r="HP311" i="52"/>
  <c r="HV241" i="52"/>
  <c r="HT241" i="52"/>
  <c r="HW241" i="52"/>
  <c r="HS241" i="52"/>
  <c r="HU241" i="52"/>
  <c r="HT719" i="52"/>
  <c r="HU719" i="52"/>
  <c r="HV719" i="52"/>
  <c r="HS719" i="52"/>
  <c r="HW719" i="52"/>
  <c r="GN334" i="52"/>
  <c r="GL334" i="52"/>
  <c r="GJ334" i="52"/>
  <c r="GK334" i="52"/>
  <c r="GM334" i="52"/>
  <c r="HD954" i="52"/>
  <c r="HJ954" i="52"/>
  <c r="HH954" i="52"/>
  <c r="HF954" i="52"/>
  <c r="HC954" i="52"/>
  <c r="HE954" i="52"/>
  <c r="HG954" i="52"/>
  <c r="HK954" i="52"/>
  <c r="HA954" i="52"/>
  <c r="HI954" i="52"/>
  <c r="HB954" i="52"/>
  <c r="HJ485" i="52"/>
  <c r="HD485" i="52"/>
  <c r="HH485" i="52"/>
  <c r="HA485" i="52"/>
  <c r="HK485" i="52"/>
  <c r="HE485" i="52"/>
  <c r="HC485" i="52"/>
  <c r="HI485" i="52"/>
  <c r="HG485" i="52"/>
  <c r="HB485" i="52"/>
  <c r="HF485" i="52"/>
  <c r="GN491" i="52"/>
  <c r="GL491" i="52"/>
  <c r="GM491" i="52"/>
  <c r="GK491" i="52"/>
  <c r="GJ491" i="52"/>
  <c r="FZ908" i="52"/>
  <c r="GG908" i="52"/>
  <c r="GD908" i="52"/>
  <c r="GH908" i="52"/>
  <c r="GA908" i="52"/>
  <c r="GE908" i="52"/>
  <c r="GB908" i="52"/>
  <c r="FY908" i="52"/>
  <c r="GC908" i="52"/>
  <c r="GF908" i="52"/>
  <c r="HZ908" i="52"/>
  <c r="GP851" i="52"/>
  <c r="GT851" i="52"/>
  <c r="GQ851" i="52"/>
  <c r="GU851" i="52"/>
  <c r="GS851" i="52"/>
  <c r="GR851" i="52"/>
  <c r="GW281" i="52"/>
  <c r="GY281" i="52"/>
  <c r="GX281" i="52"/>
  <c r="FU963" i="52"/>
  <c r="FW963" i="52" s="1"/>
  <c r="FV963" i="52"/>
  <c r="ET963" i="52"/>
  <c r="IJ926" i="52"/>
  <c r="GL623" i="52"/>
  <c r="GK623" i="52"/>
  <c r="GN623" i="52"/>
  <c r="GJ623" i="52"/>
  <c r="GM623" i="52"/>
  <c r="HB768" i="52"/>
  <c r="HK768" i="52"/>
  <c r="HF768" i="52"/>
  <c r="HA768" i="52"/>
  <c r="HJ768" i="52"/>
  <c r="HG768" i="52"/>
  <c r="HC768" i="52"/>
  <c r="HH768" i="52"/>
  <c r="HE768" i="52"/>
  <c r="HD768" i="52"/>
  <c r="HI768" i="52"/>
  <c r="HM326" i="52"/>
  <c r="HQ326" i="52"/>
  <c r="HN326" i="52"/>
  <c r="HP326" i="52"/>
  <c r="HO326" i="52"/>
  <c r="ET469" i="52"/>
  <c r="FU469" i="52"/>
  <c r="FW469" i="52" s="1"/>
  <c r="FV469" i="52"/>
  <c r="HU818" i="52"/>
  <c r="HW818" i="52"/>
  <c r="HV818" i="52"/>
  <c r="HS818" i="52"/>
  <c r="HT818" i="52"/>
  <c r="GX830" i="52"/>
  <c r="GY830" i="52"/>
  <c r="GW830" i="52"/>
  <c r="HO915" i="52"/>
  <c r="HP915" i="52"/>
  <c r="HM915" i="52"/>
  <c r="HQ915" i="52"/>
  <c r="HN915" i="52"/>
  <c r="ET517" i="52"/>
  <c r="GW685" i="52"/>
  <c r="GX685" i="52"/>
  <c r="GY685" i="52"/>
  <c r="HZ184" i="52"/>
  <c r="IF184" i="52" s="1"/>
  <c r="GQ842" i="52"/>
  <c r="GP842" i="52"/>
  <c r="GU842" i="52"/>
  <c r="GR842" i="52"/>
  <c r="GS842" i="52"/>
  <c r="GT842" i="52"/>
  <c r="HY842" i="52"/>
  <c r="GW512" i="52"/>
  <c r="GY512" i="52"/>
  <c r="GX512" i="52"/>
  <c r="GH1001" i="52"/>
  <c r="GA1001" i="52"/>
  <c r="GB1001" i="52"/>
  <c r="FY1001" i="52"/>
  <c r="GE1001" i="52"/>
  <c r="GC1001" i="52"/>
  <c r="GG1001" i="52"/>
  <c r="FZ1001" i="52"/>
  <c r="GD1001" i="52"/>
  <c r="HY177" i="52"/>
  <c r="FV953" i="52"/>
  <c r="FU953" i="52"/>
  <c r="FW953" i="52" s="1"/>
  <c r="ET953" i="52"/>
  <c r="GU751" i="52"/>
  <c r="GQ751" i="52"/>
  <c r="GS751" i="52"/>
  <c r="GT751" i="52"/>
  <c r="HY751" i="52"/>
  <c r="GR751" i="52"/>
  <c r="GP751" i="52"/>
  <c r="HV100" i="52"/>
  <c r="HS100" i="52"/>
  <c r="HW100" i="52"/>
  <c r="HU100" i="52"/>
  <c r="HT100" i="52"/>
  <c r="IB972" i="52"/>
  <c r="IK972" i="52"/>
  <c r="HJ676" i="52"/>
  <c r="HB676" i="52"/>
  <c r="HG676" i="52"/>
  <c r="HD676" i="52"/>
  <c r="HF676" i="52"/>
  <c r="HH676" i="52"/>
  <c r="HA676" i="52"/>
  <c r="HC676" i="52"/>
  <c r="HK676" i="52"/>
  <c r="HI676" i="52"/>
  <c r="HE676" i="52"/>
  <c r="GD691" i="52"/>
  <c r="GH691" i="52"/>
  <c r="GE691" i="52"/>
  <c r="FY691" i="52"/>
  <c r="GG691" i="52"/>
  <c r="GA691" i="52"/>
  <c r="GB691" i="52"/>
  <c r="GC691" i="52"/>
  <c r="FZ691" i="52"/>
  <c r="HZ691" i="52"/>
  <c r="GF691" i="52"/>
  <c r="FV420" i="52"/>
  <c r="FU420" i="52"/>
  <c r="FW420" i="52" s="1"/>
  <c r="ET420" i="52"/>
  <c r="GX915" i="52"/>
  <c r="GY915" i="52"/>
  <c r="GW915" i="52"/>
  <c r="HS896" i="52"/>
  <c r="HW896" i="52"/>
  <c r="HT896" i="52"/>
  <c r="HU896" i="52"/>
  <c r="HV896" i="52"/>
  <c r="GB683" i="52"/>
  <c r="GC683" i="52"/>
  <c r="FY683" i="52"/>
  <c r="GD683" i="52"/>
  <c r="GA683" i="52"/>
  <c r="GG683" i="52"/>
  <c r="GH683" i="52"/>
  <c r="FZ683" i="52"/>
  <c r="GE683" i="52"/>
  <c r="GF683" i="52"/>
  <c r="HZ683" i="52"/>
  <c r="FU526" i="52"/>
  <c r="FW526" i="52" s="1"/>
  <c r="FV526" i="52"/>
  <c r="HA559" i="52"/>
  <c r="HE559" i="52"/>
  <c r="HF559" i="52"/>
  <c r="HK559" i="52"/>
  <c r="HC559" i="52"/>
  <c r="HI559" i="52"/>
  <c r="HJ559" i="52"/>
  <c r="HD559" i="52"/>
  <c r="HB559" i="52"/>
  <c r="HH559" i="52"/>
  <c r="HG559" i="52"/>
  <c r="GN118" i="52"/>
  <c r="GM118" i="52"/>
  <c r="GK118" i="52"/>
  <c r="GL118" i="52"/>
  <c r="GJ118" i="52"/>
  <c r="HY736" i="52"/>
  <c r="GJ887" i="52"/>
  <c r="GN887" i="52"/>
  <c r="GM887" i="52"/>
  <c r="GK887" i="52"/>
  <c r="GL887" i="52"/>
  <c r="GW1016" i="52"/>
  <c r="GY1016" i="52"/>
  <c r="GX1016" i="52"/>
  <c r="GT522" i="52"/>
  <c r="GS522" i="52"/>
  <c r="GQ522" i="52"/>
  <c r="GU522" i="52"/>
  <c r="GR522" i="52"/>
  <c r="GP522" i="52"/>
  <c r="GJ365" i="52"/>
  <c r="GN365" i="52"/>
  <c r="GK365" i="52"/>
  <c r="GM365" i="52"/>
  <c r="GL365" i="52"/>
  <c r="GB655" i="52"/>
  <c r="FZ655" i="52"/>
  <c r="GC655" i="52"/>
  <c r="GH655" i="52"/>
  <c r="FY655" i="52"/>
  <c r="GD655" i="52"/>
  <c r="GA655" i="52"/>
  <c r="GG655" i="52"/>
  <c r="GE655" i="52"/>
  <c r="GF655" i="52"/>
  <c r="HZ655" i="52"/>
  <c r="HT639" i="52"/>
  <c r="HU639" i="52"/>
  <c r="HS639" i="52"/>
  <c r="HW639" i="52"/>
  <c r="HV639" i="52"/>
  <c r="HB812" i="52"/>
  <c r="HC812" i="52"/>
  <c r="HF812" i="52"/>
  <c r="HG812" i="52"/>
  <c r="HJ812" i="52"/>
  <c r="HK812" i="52"/>
  <c r="HA812" i="52"/>
  <c r="HE812" i="52"/>
  <c r="HD812" i="52"/>
  <c r="HH812" i="52"/>
  <c r="HI812" i="52"/>
  <c r="GJ642" i="52"/>
  <c r="GK642" i="52"/>
  <c r="GM642" i="52"/>
  <c r="GN642" i="52"/>
  <c r="GL642" i="52"/>
  <c r="GU579" i="52"/>
  <c r="GP579" i="52"/>
  <c r="GT579" i="52"/>
  <c r="GQ579" i="52"/>
  <c r="GR579" i="52"/>
  <c r="GS579" i="52"/>
  <c r="HY579" i="52"/>
  <c r="IF579" i="52" s="1"/>
  <c r="AC90" i="52"/>
  <c r="HY397" i="52"/>
  <c r="IF397" i="52" s="1"/>
  <c r="AC409" i="52"/>
  <c r="HZ903" i="52"/>
  <c r="GY714" i="52"/>
  <c r="GW714" i="52"/>
  <c r="GX714" i="52"/>
  <c r="FU1038" i="52"/>
  <c r="FW1038" i="52" s="1"/>
  <c r="FV1038" i="52"/>
  <c r="GQ110" i="52"/>
  <c r="GU110" i="52"/>
  <c r="GP110" i="52"/>
  <c r="GS110" i="52"/>
  <c r="GR110" i="52"/>
  <c r="GT110" i="52"/>
  <c r="HY110" i="52"/>
  <c r="IF110" i="52" s="1"/>
  <c r="IM217" i="52"/>
  <c r="IL217" i="52"/>
  <c r="HP835" i="52"/>
  <c r="HM835" i="52"/>
  <c r="HQ835" i="52"/>
  <c r="HN835" i="52"/>
  <c r="HO835" i="52"/>
  <c r="GW976" i="52"/>
  <c r="GX976" i="52"/>
  <c r="GY976" i="52"/>
  <c r="ET1048" i="52"/>
  <c r="FU317" i="52"/>
  <c r="FW317" i="52" s="1"/>
  <c r="FV317" i="52"/>
  <c r="ET1042" i="52"/>
  <c r="HE415" i="52"/>
  <c r="HK415" i="52"/>
  <c r="HC415" i="52"/>
  <c r="HB415" i="52"/>
  <c r="HH415" i="52"/>
  <c r="HF415" i="52"/>
  <c r="HG415" i="52"/>
  <c r="HJ415" i="52"/>
  <c r="HA415" i="52"/>
  <c r="HD415" i="52"/>
  <c r="HI415" i="52"/>
  <c r="GK786" i="52"/>
  <c r="GM786" i="52"/>
  <c r="GJ786" i="52"/>
  <c r="GN786" i="52"/>
  <c r="GL786" i="52"/>
  <c r="ET405" i="52"/>
  <c r="ET525" i="52"/>
  <c r="FU525" i="52"/>
  <c r="FW525" i="52" s="1"/>
  <c r="FV525" i="52"/>
  <c r="FU270" i="52"/>
  <c r="FW270" i="52" s="1"/>
  <c r="FV270" i="52"/>
  <c r="ET270" i="52"/>
  <c r="HK695" i="52"/>
  <c r="HA695" i="52"/>
  <c r="HD695" i="52"/>
  <c r="HI695" i="52"/>
  <c r="HH695" i="52"/>
  <c r="HE695" i="52"/>
  <c r="HB695" i="52"/>
  <c r="HC695" i="52"/>
  <c r="HF695" i="52"/>
  <c r="HJ695" i="52"/>
  <c r="HG695" i="52"/>
  <c r="IM934" i="52"/>
  <c r="IL934" i="52"/>
  <c r="HF937" i="52"/>
  <c r="HA937" i="52"/>
  <c r="HI937" i="52"/>
  <c r="HD937" i="52"/>
  <c r="HE937" i="52"/>
  <c r="HH937" i="52"/>
  <c r="HJ937" i="52"/>
  <c r="HC937" i="52"/>
  <c r="HB937" i="52"/>
  <c r="HG937" i="52"/>
  <c r="HK937" i="52"/>
  <c r="GP352" i="52"/>
  <c r="GT352" i="52"/>
  <c r="GQ352" i="52"/>
  <c r="GR352" i="52"/>
  <c r="GU352" i="52"/>
  <c r="GS352" i="52"/>
  <c r="HY352" i="52"/>
  <c r="IF352" i="52" s="1"/>
  <c r="HV425" i="52"/>
  <c r="HW425" i="52"/>
  <c r="HU425" i="52"/>
  <c r="HS425" i="52"/>
  <c r="HT425" i="52"/>
  <c r="GN774" i="52"/>
  <c r="GM774" i="52"/>
  <c r="GJ774" i="52"/>
  <c r="GL774" i="52"/>
  <c r="GK774" i="52"/>
  <c r="IK250" i="52"/>
  <c r="IB250" i="52"/>
  <c r="GY491" i="52"/>
  <c r="GX491" i="52"/>
  <c r="GW491" i="52"/>
  <c r="HJ905" i="52"/>
  <c r="HI905" i="52"/>
  <c r="HC905" i="52"/>
  <c r="HG905" i="52"/>
  <c r="HK905" i="52"/>
  <c r="HD905" i="52"/>
  <c r="HH905" i="52"/>
  <c r="HB905" i="52"/>
  <c r="HA905" i="52"/>
  <c r="HF905" i="52"/>
  <c r="HE905" i="52"/>
  <c r="IM150" i="52"/>
  <c r="IL150" i="52"/>
  <c r="HS647" i="52"/>
  <c r="HW647" i="52"/>
  <c r="HV647" i="52"/>
  <c r="HT647" i="52"/>
  <c r="HU647" i="52"/>
  <c r="HF1000" i="52"/>
  <c r="HJ1000" i="52"/>
  <c r="HC1000" i="52"/>
  <c r="HK1000" i="52"/>
  <c r="HA1000" i="52"/>
  <c r="HD1000" i="52"/>
  <c r="HE1000" i="52"/>
  <c r="HH1000" i="52"/>
  <c r="HI1000" i="52"/>
  <c r="HG1000" i="52"/>
  <c r="HB1000" i="52"/>
  <c r="GU878" i="52"/>
  <c r="GS878" i="52"/>
  <c r="GR878" i="52"/>
  <c r="HY878" i="52"/>
  <c r="GP878" i="52"/>
  <c r="GT878" i="52"/>
  <c r="GQ878" i="52"/>
  <c r="HZ983" i="52"/>
  <c r="HU782" i="52"/>
  <c r="HW782" i="52"/>
  <c r="HV782" i="52"/>
  <c r="HT782" i="52"/>
  <c r="HS782" i="52"/>
  <c r="HD285" i="52"/>
  <c r="HB285" i="52"/>
  <c r="HI285" i="52"/>
  <c r="HF285" i="52"/>
  <c r="HH285" i="52"/>
  <c r="HJ285" i="52"/>
  <c r="HC285" i="52"/>
  <c r="HE285" i="52"/>
  <c r="HK285" i="52"/>
  <c r="HA285" i="52"/>
  <c r="HG285" i="52"/>
  <c r="HO734" i="52"/>
  <c r="HN734" i="52"/>
  <c r="HP734" i="52"/>
  <c r="HM734" i="52"/>
  <c r="HQ734" i="52"/>
  <c r="IB413" i="52"/>
  <c r="IK413" i="52"/>
  <c r="GY626" i="52"/>
  <c r="GX626" i="52"/>
  <c r="GW626" i="52"/>
  <c r="ET1036" i="52"/>
  <c r="FW292" i="52"/>
  <c r="IB292" i="52" s="1"/>
  <c r="GJ789" i="52"/>
  <c r="GN789" i="52"/>
  <c r="GL789" i="52"/>
  <c r="GK789" i="52"/>
  <c r="GM789" i="52"/>
  <c r="HU805" i="52"/>
  <c r="HV805" i="52"/>
  <c r="HW805" i="52"/>
  <c r="HS805" i="52"/>
  <c r="HT805" i="52"/>
  <c r="HU781" i="52"/>
  <c r="HV781" i="52"/>
  <c r="HW781" i="52"/>
  <c r="HT781" i="52"/>
  <c r="HS781" i="52"/>
  <c r="FU509" i="52"/>
  <c r="FW509" i="52" s="1"/>
  <c r="FV509" i="52"/>
  <c r="GP497" i="52"/>
  <c r="GT497" i="52"/>
  <c r="GS497" i="52"/>
  <c r="GQ497" i="52"/>
  <c r="GU497" i="52"/>
  <c r="GR497" i="52"/>
  <c r="GC990" i="52"/>
  <c r="HZ990" i="52"/>
  <c r="GG990" i="52"/>
  <c r="GF990" i="52"/>
  <c r="FZ990" i="52"/>
  <c r="GD990" i="52"/>
  <c r="GH990" i="52"/>
  <c r="GB990" i="52"/>
  <c r="GA990" i="52"/>
  <c r="FY990" i="52"/>
  <c r="GE990" i="52"/>
  <c r="HV332" i="52"/>
  <c r="HU332" i="52"/>
  <c r="HW332" i="52"/>
  <c r="HT332" i="52"/>
  <c r="HS332" i="52"/>
  <c r="GT458" i="52"/>
  <c r="GS458" i="52"/>
  <c r="GQ458" i="52"/>
  <c r="GU458" i="52"/>
  <c r="GR458" i="52"/>
  <c r="GP458" i="52"/>
  <c r="HK1051" i="52"/>
  <c r="HD1051" i="52"/>
  <c r="HH1051" i="52"/>
  <c r="HB1051" i="52"/>
  <c r="HA1051" i="52"/>
  <c r="HF1051" i="52"/>
  <c r="HE1051" i="52"/>
  <c r="HJ1051" i="52"/>
  <c r="HI1051" i="52"/>
  <c r="HC1051" i="52"/>
  <c r="HG1051" i="52"/>
  <c r="FV324" i="52"/>
  <c r="FU324" i="52"/>
  <c r="FW324" i="52" s="1"/>
  <c r="HY331" i="52"/>
  <c r="GP331" i="52"/>
  <c r="GT331" i="52"/>
  <c r="GU331" i="52"/>
  <c r="GQ331" i="52"/>
  <c r="GS331" i="52"/>
  <c r="GR331" i="52"/>
  <c r="GM503" i="52"/>
  <c r="GK503" i="52"/>
  <c r="GJ503" i="52"/>
  <c r="GN503" i="52"/>
  <c r="GL503" i="52"/>
  <c r="FZ91" i="52"/>
  <c r="GE91" i="52"/>
  <c r="FY91" i="52"/>
  <c r="GD91" i="52"/>
  <c r="GC91" i="52"/>
  <c r="GF91" i="52"/>
  <c r="GG91" i="52"/>
  <c r="HZ91" i="52"/>
  <c r="GA91" i="52"/>
  <c r="GB91" i="52"/>
  <c r="GH91" i="52"/>
  <c r="GR914" i="52"/>
  <c r="GS914" i="52"/>
  <c r="GP914" i="52"/>
  <c r="GT914" i="52"/>
  <c r="GQ914" i="52"/>
  <c r="GU914" i="52"/>
  <c r="HY914" i="52"/>
  <c r="IF914" i="52" s="1"/>
  <c r="GW302" i="52"/>
  <c r="GY302" i="52"/>
  <c r="GX302" i="52"/>
  <c r="GY656" i="52"/>
  <c r="GW656" i="52"/>
  <c r="GX656" i="52"/>
  <c r="FU853" i="52"/>
  <c r="FV853" i="52"/>
  <c r="ET853" i="52"/>
  <c r="FU419" i="52"/>
  <c r="FW419" i="52" s="1"/>
  <c r="FV419" i="52"/>
  <c r="ET419" i="52"/>
  <c r="GC502" i="52"/>
  <c r="GG502" i="52"/>
  <c r="FZ502" i="52"/>
  <c r="GD502" i="52"/>
  <c r="GH502" i="52"/>
  <c r="GB502" i="52"/>
  <c r="GA502" i="52"/>
  <c r="FY502" i="52"/>
  <c r="GE502" i="52"/>
  <c r="AC65" i="52"/>
  <c r="ET173" i="52"/>
  <c r="HY586" i="52"/>
  <c r="IF586" i="52" s="1"/>
  <c r="GP586" i="52"/>
  <c r="GT586" i="52"/>
  <c r="GU586" i="52"/>
  <c r="GS586" i="52"/>
  <c r="GR586" i="52"/>
  <c r="GQ586" i="52"/>
  <c r="GS72" i="52"/>
  <c r="GP72" i="52"/>
  <c r="GU72" i="52"/>
  <c r="GQ72" i="52"/>
  <c r="GT72" i="52"/>
  <c r="GR72" i="52"/>
  <c r="GF1014" i="52"/>
  <c r="IQ544" i="52"/>
  <c r="IC544" i="52"/>
  <c r="IC931" i="52"/>
  <c r="IQ931" i="52"/>
  <c r="FU462" i="52"/>
  <c r="FW462" i="52" s="1"/>
  <c r="FV462" i="52"/>
  <c r="FU438" i="52"/>
  <c r="FW438" i="52" s="1"/>
  <c r="FV438" i="52"/>
  <c r="ET438" i="52"/>
  <c r="FW272" i="52"/>
  <c r="IB272" i="52" s="1"/>
  <c r="GW767" i="52"/>
  <c r="GY767" i="52"/>
  <c r="GX767" i="52"/>
  <c r="HT242" i="52"/>
  <c r="HW242" i="52"/>
  <c r="HS242" i="52"/>
  <c r="HU242" i="52"/>
  <c r="HV242" i="52"/>
  <c r="GP429" i="52"/>
  <c r="GU429" i="52"/>
  <c r="GT429" i="52"/>
  <c r="GR429" i="52"/>
  <c r="GQ429" i="52"/>
  <c r="GS429" i="52"/>
  <c r="HY429" i="52"/>
  <c r="IF429" i="52" s="1"/>
  <c r="FV1009" i="52"/>
  <c r="ET1009" i="52"/>
  <c r="FU1009" i="52"/>
  <c r="FW1009" i="52"/>
  <c r="HE454" i="52"/>
  <c r="HK454" i="52"/>
  <c r="HI454" i="52"/>
  <c r="HG454" i="52"/>
  <c r="HB454" i="52"/>
  <c r="HF454" i="52"/>
  <c r="HJ454" i="52"/>
  <c r="HD454" i="52"/>
  <c r="HH454" i="52"/>
  <c r="HA454" i="52"/>
  <c r="HC454" i="52"/>
  <c r="FV895" i="52"/>
  <c r="FU895" i="52"/>
  <c r="FW895" i="52" s="1"/>
  <c r="GW489" i="52"/>
  <c r="GY489" i="52"/>
  <c r="GX489" i="52"/>
  <c r="ET736" i="52"/>
  <c r="GB749" i="52"/>
  <c r="GG749" i="52"/>
  <c r="FZ749" i="52"/>
  <c r="GA749" i="52"/>
  <c r="GD749" i="52"/>
  <c r="GH749" i="52"/>
  <c r="GC749" i="52"/>
  <c r="FY749" i="52"/>
  <c r="GE749" i="52"/>
  <c r="FU738" i="52"/>
  <c r="FV738" i="52"/>
  <c r="GD436" i="52"/>
  <c r="GH436" i="52"/>
  <c r="FY436" i="52"/>
  <c r="GE436" i="52"/>
  <c r="GA436" i="52"/>
  <c r="GC436" i="52"/>
  <c r="GB436" i="52"/>
  <c r="FZ436" i="52"/>
  <c r="GG436" i="52"/>
  <c r="GF436" i="52"/>
  <c r="HZ436" i="52"/>
  <c r="FV397" i="52"/>
  <c r="FU397" i="52"/>
  <c r="FW397" i="52" s="1"/>
  <c r="HM662" i="52"/>
  <c r="HQ662" i="52"/>
  <c r="HN662" i="52"/>
  <c r="HP662" i="52"/>
  <c r="HO662" i="52"/>
  <c r="FU1045" i="52"/>
  <c r="FW1045" i="52" s="1"/>
  <c r="FV1045" i="52"/>
  <c r="HO450" i="52"/>
  <c r="HP450" i="52"/>
  <c r="HQ450" i="52"/>
  <c r="HN450" i="52"/>
  <c r="HM450" i="52"/>
  <c r="GW306" i="52"/>
  <c r="GY306" i="52"/>
  <c r="GX306" i="52"/>
  <c r="ET468" i="52"/>
  <c r="GF306" i="52"/>
  <c r="HQ764" i="52"/>
  <c r="HO764" i="52"/>
  <c r="HN764" i="52"/>
  <c r="HP764" i="52"/>
  <c r="HM764" i="52"/>
  <c r="GB115" i="52"/>
  <c r="GG115" i="52"/>
  <c r="FY115" i="52"/>
  <c r="GD115" i="52"/>
  <c r="GC115" i="52"/>
  <c r="GA115" i="52"/>
  <c r="GH115" i="52"/>
  <c r="GE115" i="52"/>
  <c r="FZ115" i="52"/>
  <c r="GF115" i="52"/>
  <c r="HZ115" i="52"/>
  <c r="GM1042" i="52"/>
  <c r="GJ1042" i="52"/>
  <c r="GN1042" i="52"/>
  <c r="GK1042" i="52"/>
  <c r="GL1042" i="52"/>
  <c r="GW995" i="52"/>
  <c r="GY995" i="52"/>
  <c r="GX995" i="52"/>
  <c r="GR874" i="52"/>
  <c r="GP874" i="52"/>
  <c r="GU874" i="52"/>
  <c r="GT874" i="52"/>
  <c r="GS874" i="52"/>
  <c r="GQ874" i="52"/>
  <c r="GJ829" i="52"/>
  <c r="GN829" i="52"/>
  <c r="GK829" i="52"/>
  <c r="GM829" i="52"/>
  <c r="GL829" i="52"/>
  <c r="HY164" i="52"/>
  <c r="GG815" i="52"/>
  <c r="GB815" i="52"/>
  <c r="FY815" i="52"/>
  <c r="FZ815" i="52"/>
  <c r="GD815" i="52"/>
  <c r="GH815" i="52"/>
  <c r="GA815" i="52"/>
  <c r="GC815" i="52"/>
  <c r="GE815" i="52"/>
  <c r="HZ815" i="52"/>
  <c r="GF815" i="52"/>
  <c r="GW97" i="52"/>
  <c r="GX97" i="52"/>
  <c r="GY97" i="52"/>
  <c r="FV244" i="52"/>
  <c r="FU244" i="52"/>
  <c r="ET244" i="52"/>
  <c r="GJ401" i="52"/>
  <c r="GN401" i="52"/>
  <c r="GM401" i="52"/>
  <c r="GK401" i="52"/>
  <c r="GL401" i="52"/>
  <c r="HT760" i="52"/>
  <c r="HU760" i="52"/>
  <c r="HV760" i="52"/>
  <c r="HW760" i="52"/>
  <c r="HS760" i="52"/>
  <c r="FV108" i="52"/>
  <c r="FU108" i="52"/>
  <c r="FW108" i="52" s="1"/>
  <c r="ET108" i="52"/>
  <c r="GY551" i="52"/>
  <c r="GW551" i="52"/>
  <c r="GX551" i="52"/>
  <c r="GK530" i="52"/>
  <c r="GL530" i="52"/>
  <c r="GN530" i="52"/>
  <c r="GM530" i="52"/>
  <c r="GJ530" i="52"/>
  <c r="GF504" i="52"/>
  <c r="FU995" i="52"/>
  <c r="FW995" i="52" s="1"/>
  <c r="FV995" i="52"/>
  <c r="FU273" i="52"/>
  <c r="FW273" i="52" s="1"/>
  <c r="FV273" i="52"/>
  <c r="ET273" i="52"/>
  <c r="GA163" i="52"/>
  <c r="GC163" i="52"/>
  <c r="GE163" i="52"/>
  <c r="FZ163" i="52"/>
  <c r="GB163" i="52"/>
  <c r="GG163" i="52"/>
  <c r="FY163" i="52"/>
  <c r="GD163" i="52"/>
  <c r="GH163" i="52"/>
  <c r="HJ899" i="52"/>
  <c r="HD899" i="52"/>
  <c r="HH899" i="52"/>
  <c r="HA899" i="52"/>
  <c r="HK899" i="52"/>
  <c r="HE899" i="52"/>
  <c r="HC899" i="52"/>
  <c r="HI899" i="52"/>
  <c r="HG899" i="52"/>
  <c r="HB899" i="52"/>
  <c r="HF899" i="52"/>
  <c r="FZ819" i="52"/>
  <c r="GD819" i="52"/>
  <c r="GH819" i="52"/>
  <c r="GA819" i="52"/>
  <c r="GG819" i="52"/>
  <c r="GE819" i="52"/>
  <c r="GF819" i="52"/>
  <c r="FY819" i="52"/>
  <c r="HZ819" i="52"/>
  <c r="GB819" i="52"/>
  <c r="GC819" i="52"/>
  <c r="GC1006" i="52"/>
  <c r="GG1006" i="52"/>
  <c r="FZ1006" i="52"/>
  <c r="GD1006" i="52"/>
  <c r="GH1006" i="52"/>
  <c r="GA1006" i="52"/>
  <c r="GB1006" i="52"/>
  <c r="FY1006" i="52"/>
  <c r="GE1006" i="52"/>
  <c r="GQ334" i="52"/>
  <c r="HY334" i="52"/>
  <c r="IF334" i="52" s="1"/>
  <c r="GP334" i="52"/>
  <c r="GT334" i="52"/>
  <c r="GS334" i="52"/>
  <c r="GU334" i="52"/>
  <c r="GR334" i="52"/>
  <c r="IJ969" i="52"/>
  <c r="HT331" i="52"/>
  <c r="HU331" i="52"/>
  <c r="HS331" i="52"/>
  <c r="HW331" i="52"/>
  <c r="HV331" i="52"/>
  <c r="ET502" i="52"/>
  <c r="HY722" i="52"/>
  <c r="IF722" i="52" s="1"/>
  <c r="FU517" i="52"/>
  <c r="FW517" i="52"/>
  <c r="FV517" i="52"/>
  <c r="GS826" i="52"/>
  <c r="GU826" i="52"/>
  <c r="GP826" i="52"/>
  <c r="GT826" i="52"/>
  <c r="GQ826" i="52"/>
  <c r="GR826" i="52"/>
  <c r="HY826" i="52"/>
  <c r="IF826" i="52" s="1"/>
  <c r="HS651" i="52"/>
  <c r="HW651" i="52"/>
  <c r="HV651" i="52"/>
  <c r="HT651" i="52"/>
  <c r="HU651" i="52"/>
  <c r="HF761" i="52"/>
  <c r="HA761" i="52"/>
  <c r="HJ761" i="52"/>
  <c r="HG761" i="52"/>
  <c r="HC761" i="52"/>
  <c r="HH761" i="52"/>
  <c r="HK761" i="52"/>
  <c r="HD761" i="52"/>
  <c r="HI761" i="52"/>
  <c r="HB761" i="52"/>
  <c r="HE761" i="52"/>
  <c r="GN269" i="52"/>
  <c r="GK269" i="52"/>
  <c r="GJ269" i="52"/>
  <c r="GM269" i="52"/>
  <c r="GL269" i="52"/>
  <c r="GJ997" i="52"/>
  <c r="GK997" i="52"/>
  <c r="GN997" i="52"/>
  <c r="GL997" i="52"/>
  <c r="GM997" i="52"/>
  <c r="HV810" i="52"/>
  <c r="HT810" i="52"/>
  <c r="HS810" i="52"/>
  <c r="HU810" i="52"/>
  <c r="HW810" i="52"/>
  <c r="HY1000" i="52"/>
  <c r="IF1000" i="52" s="1"/>
  <c r="GD699" i="52"/>
  <c r="GH699" i="52"/>
  <c r="GE699" i="52"/>
  <c r="FY699" i="52"/>
  <c r="GG699" i="52"/>
  <c r="GC699" i="52"/>
  <c r="GB699" i="52"/>
  <c r="GA699" i="52"/>
  <c r="FZ699" i="52"/>
  <c r="GF699" i="52"/>
  <c r="HZ699" i="52"/>
  <c r="GW1002" i="52"/>
  <c r="GY1002" i="52"/>
  <c r="GX1002" i="52"/>
  <c r="IM966" i="52"/>
  <c r="IL966" i="52"/>
  <c r="GC475" i="52"/>
  <c r="GG475" i="52"/>
  <c r="FZ475" i="52"/>
  <c r="GD475" i="52"/>
  <c r="GH475" i="52"/>
  <c r="GB475" i="52"/>
  <c r="GA475" i="52"/>
  <c r="FY475" i="52"/>
  <c r="GE475" i="52"/>
  <c r="HN747" i="52"/>
  <c r="HP747" i="52"/>
  <c r="HM747" i="52"/>
  <c r="HQ747" i="52"/>
  <c r="HO747" i="52"/>
  <c r="IF282" i="52"/>
  <c r="GM278" i="52"/>
  <c r="GL278" i="52"/>
  <c r="GN278" i="52"/>
  <c r="GK278" i="52"/>
  <c r="GJ278" i="52"/>
  <c r="HI816" i="52"/>
  <c r="HB816" i="52"/>
  <c r="HC816" i="52"/>
  <c r="HF816" i="52"/>
  <c r="HG816" i="52"/>
  <c r="HJ816" i="52"/>
  <c r="HK816" i="52"/>
  <c r="HA816" i="52"/>
  <c r="HE816" i="52"/>
  <c r="HD816" i="52"/>
  <c r="HH816" i="52"/>
  <c r="HP775" i="52"/>
  <c r="HQ775" i="52"/>
  <c r="HM775" i="52"/>
  <c r="HO775" i="52"/>
  <c r="HN775" i="52"/>
  <c r="HI535" i="52"/>
  <c r="HJ535" i="52"/>
  <c r="HD535" i="52"/>
  <c r="HB535" i="52"/>
  <c r="HH535" i="52"/>
  <c r="HG535" i="52"/>
  <c r="HA535" i="52"/>
  <c r="HE535" i="52"/>
  <c r="HF535" i="52"/>
  <c r="HK535" i="52"/>
  <c r="HC535" i="52"/>
  <c r="IF212" i="52"/>
  <c r="HU558" i="52"/>
  <c r="HV558" i="52"/>
  <c r="HW558" i="52"/>
  <c r="HT558" i="52"/>
  <c r="HS558" i="52"/>
  <c r="IL876" i="52"/>
  <c r="IM876" i="52"/>
  <c r="GF664" i="52"/>
  <c r="HN110" i="52"/>
  <c r="HP110" i="52"/>
  <c r="HQ110" i="52"/>
  <c r="HM110" i="52"/>
  <c r="HO110" i="52"/>
  <c r="GE187" i="52"/>
  <c r="GB187" i="52"/>
  <c r="GG187" i="52"/>
  <c r="FY187" i="52"/>
  <c r="GD187" i="52"/>
  <c r="GH187" i="52"/>
  <c r="FZ187" i="52"/>
  <c r="GA187" i="52"/>
  <c r="GC187" i="52"/>
  <c r="HW679" i="52"/>
  <c r="HV679" i="52"/>
  <c r="HT679" i="52"/>
  <c r="HU679" i="52"/>
  <c r="HS679" i="52"/>
  <c r="HV941" i="52"/>
  <c r="HU941" i="52"/>
  <c r="HS941" i="52"/>
  <c r="HT941" i="52"/>
  <c r="HW941" i="52"/>
  <c r="GW473" i="52"/>
  <c r="GY473" i="52"/>
  <c r="GX473" i="52"/>
  <c r="GB455" i="52"/>
  <c r="GA455" i="52"/>
  <c r="FY455" i="52"/>
  <c r="GE455" i="52"/>
  <c r="GC455" i="52"/>
  <c r="GG455" i="52"/>
  <c r="FZ455" i="52"/>
  <c r="GD455" i="52"/>
  <c r="GH455" i="52"/>
  <c r="GP365" i="52"/>
  <c r="GT365" i="52"/>
  <c r="GR365" i="52"/>
  <c r="GU365" i="52"/>
  <c r="GQ365" i="52"/>
  <c r="GS365" i="52"/>
  <c r="HY365" i="52"/>
  <c r="ET324" i="52"/>
  <c r="GQ886" i="52"/>
  <c r="GR886" i="52"/>
  <c r="GU886" i="52"/>
  <c r="HY886" i="52"/>
  <c r="GP886" i="52"/>
  <c r="GT886" i="52"/>
  <c r="GS886" i="52"/>
  <c r="HO380" i="52"/>
  <c r="HN380" i="52"/>
  <c r="HP380" i="52"/>
  <c r="HM380" i="52"/>
  <c r="HQ380" i="52"/>
  <c r="GW472" i="52"/>
  <c r="GY472" i="52"/>
  <c r="GX472" i="52"/>
  <c r="GW761" i="52"/>
  <c r="GX761" i="52"/>
  <c r="GY761" i="52"/>
  <c r="HN516" i="52"/>
  <c r="HO516" i="52"/>
  <c r="HM516" i="52"/>
  <c r="HQ516" i="52"/>
  <c r="HP516" i="52"/>
  <c r="HB830" i="52"/>
  <c r="HC830" i="52"/>
  <c r="HF830" i="52"/>
  <c r="HG830" i="52"/>
  <c r="HJ830" i="52"/>
  <c r="HK830" i="52"/>
  <c r="HE830" i="52"/>
  <c r="HA830" i="52"/>
  <c r="HD830" i="52"/>
  <c r="HH830" i="52"/>
  <c r="HI830" i="52"/>
  <c r="GC531" i="52"/>
  <c r="GH531" i="52"/>
  <c r="GB531" i="52"/>
  <c r="GE531" i="52"/>
  <c r="GA531" i="52"/>
  <c r="HZ531" i="52"/>
  <c r="GG531" i="52"/>
  <c r="GF531" i="52"/>
  <c r="FY531" i="52"/>
  <c r="GD531" i="52"/>
  <c r="FZ531" i="52"/>
  <c r="GR679" i="52"/>
  <c r="GP679" i="52"/>
  <c r="GT679" i="52"/>
  <c r="GU679" i="52"/>
  <c r="GQ679" i="52"/>
  <c r="GS679" i="52"/>
  <c r="HY679" i="52"/>
  <c r="GE864" i="52"/>
  <c r="GF864" i="52"/>
  <c r="GC864" i="52"/>
  <c r="GG864" i="52"/>
  <c r="FZ864" i="52"/>
  <c r="GA864" i="52"/>
  <c r="FY864" i="52"/>
  <c r="HZ864" i="52"/>
  <c r="GH864" i="52"/>
  <c r="GB864" i="52"/>
  <c r="GD864" i="52"/>
  <c r="HU731" i="52"/>
  <c r="HV731" i="52"/>
  <c r="HS731" i="52"/>
  <c r="HW731" i="52"/>
  <c r="HT731" i="52"/>
  <c r="ET851" i="52"/>
  <c r="GT891" i="52"/>
  <c r="GQ891" i="52"/>
  <c r="GU891" i="52"/>
  <c r="GR891" i="52"/>
  <c r="GS891" i="52"/>
  <c r="GP891" i="52"/>
  <c r="GH437" i="52"/>
  <c r="FY437" i="52"/>
  <c r="GE437" i="52"/>
  <c r="GA437" i="52"/>
  <c r="GC437" i="52"/>
  <c r="GB437" i="52"/>
  <c r="FZ437" i="52"/>
  <c r="GG437" i="52"/>
  <c r="GD437" i="52"/>
  <c r="HZ437" i="52"/>
  <c r="GF437" i="52"/>
  <c r="HA916" i="52"/>
  <c r="HG916" i="52"/>
  <c r="HF916" i="52"/>
  <c r="HC916" i="52"/>
  <c r="HI916" i="52"/>
  <c r="HD916" i="52"/>
  <c r="HJ916" i="52"/>
  <c r="HB916" i="52"/>
  <c r="HK916" i="52"/>
  <c r="HH916" i="52"/>
  <c r="HE916" i="52"/>
  <c r="HW663" i="52"/>
  <c r="HV663" i="52"/>
  <c r="HT663" i="52"/>
  <c r="HU663" i="52"/>
  <c r="HS663" i="52"/>
  <c r="GW990" i="52"/>
  <c r="GY990" i="52"/>
  <c r="GX990" i="52"/>
  <c r="HH585" i="52"/>
  <c r="HI585" i="52"/>
  <c r="HA585" i="52"/>
  <c r="HB585" i="52"/>
  <c r="HF585" i="52"/>
  <c r="HK585" i="52"/>
  <c r="HE585" i="52"/>
  <c r="HG585" i="52"/>
  <c r="HC585" i="52"/>
  <c r="HD585" i="52"/>
  <c r="HJ585" i="52"/>
  <c r="GB851" i="52"/>
  <c r="GE851" i="52"/>
  <c r="FY851" i="52"/>
  <c r="GC851" i="52"/>
  <c r="GG851" i="52"/>
  <c r="GA851" i="52"/>
  <c r="FZ851" i="52"/>
  <c r="GH851" i="52"/>
  <c r="GD851" i="52"/>
  <c r="HH636" i="52"/>
  <c r="HF636" i="52"/>
  <c r="HC636" i="52"/>
  <c r="HK636" i="52"/>
  <c r="HI636" i="52"/>
  <c r="HE636" i="52"/>
  <c r="HJ636" i="52"/>
  <c r="HB636" i="52"/>
  <c r="HG636" i="52"/>
  <c r="HD636" i="52"/>
  <c r="HA636" i="52"/>
  <c r="IF599" i="52"/>
  <c r="GR726" i="52"/>
  <c r="GP726" i="52"/>
  <c r="GU726" i="52"/>
  <c r="GQ726" i="52"/>
  <c r="GS726" i="52"/>
  <c r="GT726" i="52"/>
  <c r="GY771" i="52"/>
  <c r="GW771" i="52"/>
  <c r="GX771" i="52"/>
  <c r="GT1003" i="52"/>
  <c r="GP1003" i="52"/>
  <c r="GQ1003" i="52"/>
  <c r="GU1003" i="52"/>
  <c r="GR1003" i="52"/>
  <c r="GS1003" i="52"/>
  <c r="GK680" i="52"/>
  <c r="GJ680" i="52"/>
  <c r="GL680" i="52"/>
  <c r="GN680" i="52"/>
  <c r="GM680" i="52"/>
  <c r="HE836" i="52"/>
  <c r="HD836" i="52"/>
  <c r="HH836" i="52"/>
  <c r="HI836" i="52"/>
  <c r="HB836" i="52"/>
  <c r="HC836" i="52"/>
  <c r="HF836" i="52"/>
  <c r="HG836" i="52"/>
  <c r="HJ836" i="52"/>
  <c r="HK836" i="52"/>
  <c r="HA836" i="52"/>
  <c r="GH65" i="52"/>
  <c r="GB65" i="52"/>
  <c r="GA65" i="52"/>
  <c r="FY65" i="52"/>
  <c r="GE65" i="52"/>
  <c r="GC65" i="52"/>
  <c r="GG65" i="52"/>
  <c r="FZ65" i="52"/>
  <c r="GD65" i="52"/>
  <c r="FV548" i="52"/>
  <c r="FU548" i="52"/>
  <c r="FW548" i="52" s="1"/>
  <c r="GD758" i="52"/>
  <c r="GH758" i="52"/>
  <c r="GC758" i="52"/>
  <c r="GA758" i="52"/>
  <c r="FY758" i="52"/>
  <c r="GE758" i="52"/>
  <c r="GB758" i="52"/>
  <c r="FZ758" i="52"/>
  <c r="GG758" i="52"/>
  <c r="HZ506" i="52"/>
  <c r="FU724" i="52"/>
  <c r="FW724" i="52" s="1"/>
  <c r="FV724" i="52"/>
  <c r="HJ897" i="52"/>
  <c r="HC897" i="52"/>
  <c r="HG897" i="52"/>
  <c r="HA897" i="52"/>
  <c r="HK897" i="52"/>
  <c r="HE897" i="52"/>
  <c r="HD897" i="52"/>
  <c r="HI897" i="52"/>
  <c r="HH897" i="52"/>
  <c r="HB897" i="52"/>
  <c r="HF897" i="52"/>
  <c r="HS199" i="52"/>
  <c r="HW199" i="52"/>
  <c r="HU199" i="52"/>
  <c r="HV199" i="52"/>
  <c r="HT199" i="52"/>
  <c r="IB928" i="52"/>
  <c r="HC821" i="52"/>
  <c r="HF821" i="52"/>
  <c r="HG821" i="52"/>
  <c r="HJ821" i="52"/>
  <c r="HK821" i="52"/>
  <c r="HA821" i="52"/>
  <c r="HI821" i="52"/>
  <c r="HD821" i="52"/>
  <c r="HH821" i="52"/>
  <c r="HE821" i="52"/>
  <c r="HB821" i="52"/>
  <c r="GW67" i="52"/>
  <c r="GY67" i="52"/>
  <c r="GX67" i="52"/>
  <c r="GX817" i="52"/>
  <c r="GY817" i="52"/>
  <c r="GW817" i="52"/>
  <c r="GK566" i="52"/>
  <c r="GN566" i="52"/>
  <c r="GJ566" i="52"/>
  <c r="GM566" i="52"/>
  <c r="GL566" i="52"/>
  <c r="IL206" i="52"/>
  <c r="IM206" i="52"/>
  <c r="HI771" i="52"/>
  <c r="HB771" i="52"/>
  <c r="HK771" i="52"/>
  <c r="HF771" i="52"/>
  <c r="HA771" i="52"/>
  <c r="HJ771" i="52"/>
  <c r="HG771" i="52"/>
  <c r="HC771" i="52"/>
  <c r="HH771" i="52"/>
  <c r="HE771" i="52"/>
  <c r="HD771" i="52"/>
  <c r="HN644" i="52"/>
  <c r="HM644" i="52"/>
  <c r="HQ644" i="52"/>
  <c r="HO644" i="52"/>
  <c r="HP644" i="52"/>
  <c r="IK609" i="52"/>
  <c r="FV335" i="52"/>
  <c r="FU335" i="52"/>
  <c r="FW335" i="52" s="1"/>
  <c r="ET335" i="52"/>
  <c r="HH860" i="52"/>
  <c r="HG860" i="52"/>
  <c r="HB860" i="52"/>
  <c r="HJ860" i="52"/>
  <c r="HA860" i="52"/>
  <c r="HF860" i="52"/>
  <c r="HE860" i="52"/>
  <c r="HC860" i="52"/>
  <c r="HI860" i="52"/>
  <c r="HK860" i="52"/>
  <c r="HD860" i="52"/>
  <c r="HY133" i="52"/>
  <c r="GS133" i="52"/>
  <c r="GQ133" i="52"/>
  <c r="GR133" i="52"/>
  <c r="GU133" i="52"/>
  <c r="GP133" i="52"/>
  <c r="GT133" i="52"/>
  <c r="HC171" i="52"/>
  <c r="HI171" i="52"/>
  <c r="HG171" i="52"/>
  <c r="HH171" i="52"/>
  <c r="HK171" i="52"/>
  <c r="HB171" i="52"/>
  <c r="HE171" i="52"/>
  <c r="HJ171" i="52"/>
  <c r="HA171" i="52"/>
  <c r="HF171" i="52"/>
  <c r="HD171" i="52"/>
  <c r="GC465" i="52"/>
  <c r="GG465" i="52"/>
  <c r="FZ465" i="52"/>
  <c r="GD465" i="52"/>
  <c r="GH465" i="52"/>
  <c r="GB465" i="52"/>
  <c r="GA465" i="52"/>
  <c r="FY465" i="52"/>
  <c r="GE465" i="52"/>
  <c r="IJ98" i="52"/>
  <c r="GX616" i="52"/>
  <c r="GY616" i="52"/>
  <c r="GW616" i="52"/>
  <c r="GF351" i="52"/>
  <c r="GD351" i="52"/>
  <c r="GA351" i="52"/>
  <c r="GG351" i="52"/>
  <c r="FZ351" i="52"/>
  <c r="GB351" i="52"/>
  <c r="GE351" i="52"/>
  <c r="GC351" i="52"/>
  <c r="GH351" i="52"/>
  <c r="FY351" i="52"/>
  <c r="HZ351" i="52"/>
  <c r="IJ854" i="52"/>
  <c r="HQ1042" i="52"/>
  <c r="HN1042" i="52"/>
  <c r="HO1042" i="52"/>
  <c r="HP1042" i="52"/>
  <c r="HM1042" i="52"/>
  <c r="HD381" i="52"/>
  <c r="HH381" i="52"/>
  <c r="HB381" i="52"/>
  <c r="HF381" i="52"/>
  <c r="HJ381" i="52"/>
  <c r="HC381" i="52"/>
  <c r="HA381" i="52"/>
  <c r="HG381" i="52"/>
  <c r="HI381" i="52"/>
  <c r="HK381" i="52"/>
  <c r="HE381" i="52"/>
  <c r="GS984" i="52"/>
  <c r="GQ984" i="52"/>
  <c r="GU984" i="52"/>
  <c r="GR984" i="52"/>
  <c r="GP984" i="52"/>
  <c r="GT984" i="52"/>
  <c r="HM688" i="52"/>
  <c r="HQ688" i="52"/>
  <c r="HO688" i="52"/>
  <c r="HP688" i="52"/>
  <c r="HN688" i="52"/>
  <c r="HO316" i="52"/>
  <c r="HM316" i="52"/>
  <c r="HQ316" i="52"/>
  <c r="HP316" i="52"/>
  <c r="HN316" i="52"/>
  <c r="GN1016" i="52"/>
  <c r="GL1016" i="52"/>
  <c r="GM1016" i="52"/>
  <c r="GJ1016" i="52"/>
  <c r="GK1016" i="52"/>
  <c r="GM347" i="52"/>
  <c r="GL347" i="52"/>
  <c r="GK347" i="52"/>
  <c r="GN347" i="52"/>
  <c r="GJ347" i="52"/>
  <c r="FU710" i="52"/>
  <c r="FW710" i="52" s="1"/>
  <c r="FV710" i="52"/>
  <c r="IF411" i="52"/>
  <c r="HO173" i="52"/>
  <c r="HN173" i="52"/>
  <c r="HP173" i="52"/>
  <c r="HQ173" i="52"/>
  <c r="HM173" i="52"/>
  <c r="GM740" i="52"/>
  <c r="GJ740" i="52"/>
  <c r="GL740" i="52"/>
  <c r="GK740" i="52"/>
  <c r="GN740" i="52"/>
  <c r="HM643" i="52"/>
  <c r="HQ643" i="52"/>
  <c r="HN643" i="52"/>
  <c r="HO643" i="52"/>
  <c r="HP643" i="52"/>
  <c r="GK604" i="52"/>
  <c r="GJ604" i="52"/>
  <c r="GL604" i="52"/>
  <c r="GN604" i="52"/>
  <c r="GM604" i="52"/>
  <c r="HY72" i="52"/>
  <c r="IF72" i="52" s="1"/>
  <c r="HO86" i="52"/>
  <c r="HP86" i="52"/>
  <c r="HN86" i="52"/>
  <c r="HM86" i="52"/>
  <c r="HQ86" i="52"/>
  <c r="HW168" i="52"/>
  <c r="HS168" i="52"/>
  <c r="HV168" i="52"/>
  <c r="HT168" i="52"/>
  <c r="HU168" i="52"/>
  <c r="GK611" i="52"/>
  <c r="GN611" i="52"/>
  <c r="GJ611" i="52"/>
  <c r="GM611" i="52"/>
  <c r="GL611" i="52"/>
  <c r="IB459" i="52"/>
  <c r="IK459" i="52"/>
  <c r="GF1025" i="52"/>
  <c r="GW69" i="52"/>
  <c r="GY69" i="52"/>
  <c r="GX69" i="52"/>
  <c r="FY426" i="52"/>
  <c r="GE426" i="52"/>
  <c r="GA426" i="52"/>
  <c r="GC426" i="52"/>
  <c r="GG426" i="52"/>
  <c r="FZ426" i="52"/>
  <c r="GB426" i="52"/>
  <c r="GD426" i="52"/>
  <c r="GH426" i="52"/>
  <c r="GF426" i="52"/>
  <c r="HZ426" i="52"/>
  <c r="HB989" i="52"/>
  <c r="HF989" i="52"/>
  <c r="HJ989" i="52"/>
  <c r="HD989" i="52"/>
  <c r="HH989" i="52"/>
  <c r="HA989" i="52"/>
  <c r="HK989" i="52"/>
  <c r="HE989" i="52"/>
  <c r="HG989" i="52"/>
  <c r="HI989" i="52"/>
  <c r="HC989" i="52"/>
  <c r="FY802" i="52"/>
  <c r="FZ802" i="52"/>
  <c r="GD802" i="52"/>
  <c r="GH802" i="52"/>
  <c r="GA802" i="52"/>
  <c r="GG802" i="52"/>
  <c r="GE802" i="52"/>
  <c r="GC802" i="52"/>
  <c r="GB802" i="52"/>
  <c r="HZ802" i="52"/>
  <c r="GF802" i="52"/>
  <c r="ET652" i="52"/>
  <c r="GN321" i="52"/>
  <c r="GK321" i="52"/>
  <c r="GL321" i="52"/>
  <c r="GM321" i="52"/>
  <c r="GJ321" i="52"/>
  <c r="GU756" i="52"/>
  <c r="GS756" i="52"/>
  <c r="GQ756" i="52"/>
  <c r="GT756" i="52"/>
  <c r="GR756" i="52"/>
  <c r="GP756" i="52"/>
  <c r="GP961" i="52"/>
  <c r="GT961" i="52"/>
  <c r="GS961" i="52"/>
  <c r="GQ961" i="52"/>
  <c r="GR961" i="52"/>
  <c r="GU961" i="52"/>
  <c r="HY961" i="52"/>
  <c r="GM950" i="52"/>
  <c r="GK950" i="52"/>
  <c r="GJ950" i="52"/>
  <c r="GN950" i="52"/>
  <c r="GL950" i="52"/>
  <c r="GM124" i="52"/>
  <c r="GK124" i="52"/>
  <c r="GL124" i="52"/>
  <c r="GJ124" i="52"/>
  <c r="GN124" i="52"/>
  <c r="GC247" i="52"/>
  <c r="GG247" i="52"/>
  <c r="GA247" i="52"/>
  <c r="FY247" i="52"/>
  <c r="GE247" i="52"/>
  <c r="GB247" i="52"/>
  <c r="FZ247" i="52"/>
  <c r="GD247" i="52"/>
  <c r="GH247" i="52"/>
  <c r="GF247" i="52"/>
  <c r="HZ247" i="52"/>
  <c r="HY892" i="52"/>
  <c r="FV257" i="52"/>
  <c r="FU257" i="52"/>
  <c r="ET257" i="52"/>
  <c r="GX801" i="52"/>
  <c r="GY801" i="52"/>
  <c r="GW801" i="52"/>
  <c r="IL1011" i="52"/>
  <c r="GH497" i="52"/>
  <c r="GB497" i="52"/>
  <c r="GA497" i="52"/>
  <c r="FY497" i="52"/>
  <c r="GE497" i="52"/>
  <c r="GC497" i="52"/>
  <c r="GG497" i="52"/>
  <c r="FZ497" i="52"/>
  <c r="GD497" i="52"/>
  <c r="FU763" i="52"/>
  <c r="FW763" i="52" s="1"/>
  <c r="FV763" i="52"/>
  <c r="ET763" i="52"/>
  <c r="GB563" i="52"/>
  <c r="GE563" i="52"/>
  <c r="FY563" i="52"/>
  <c r="GD563" i="52"/>
  <c r="GA563" i="52"/>
  <c r="GH563" i="52"/>
  <c r="GC563" i="52"/>
  <c r="FZ563" i="52"/>
  <c r="GG563" i="52"/>
  <c r="HZ563" i="52"/>
  <c r="GF563" i="52"/>
  <c r="HY769" i="52"/>
  <c r="HN542" i="52"/>
  <c r="HO542" i="52"/>
  <c r="HM542" i="52"/>
  <c r="HQ542" i="52"/>
  <c r="HP542" i="52"/>
  <c r="HK256" i="52"/>
  <c r="HA256" i="52"/>
  <c r="HD256" i="52"/>
  <c r="HH256" i="52"/>
  <c r="HB256" i="52"/>
  <c r="HF256" i="52"/>
  <c r="HJ256" i="52"/>
  <c r="HC256" i="52"/>
  <c r="HI256" i="52"/>
  <c r="HG256" i="52"/>
  <c r="HE256" i="52"/>
  <c r="HS301" i="52"/>
  <c r="HV301" i="52"/>
  <c r="HU301" i="52"/>
  <c r="HT301" i="52"/>
  <c r="HW301" i="52"/>
  <c r="GW275" i="52"/>
  <c r="GY275" i="52"/>
  <c r="GX275" i="52"/>
  <c r="HT449" i="52"/>
  <c r="HV449" i="52"/>
  <c r="HW449" i="52"/>
  <c r="HU449" i="52"/>
  <c r="HS449" i="52"/>
  <c r="HF723" i="52"/>
  <c r="HG723" i="52"/>
  <c r="HJ723" i="52"/>
  <c r="HE723" i="52"/>
  <c r="HC723" i="52"/>
  <c r="HH723" i="52"/>
  <c r="HK723" i="52"/>
  <c r="HD723" i="52"/>
  <c r="HI723" i="52"/>
  <c r="HB723" i="52"/>
  <c r="HA723" i="52"/>
  <c r="GJ117" i="52"/>
  <c r="GN117" i="52"/>
  <c r="GL117" i="52"/>
  <c r="GM117" i="52"/>
  <c r="GK117" i="52"/>
  <c r="HB737" i="52"/>
  <c r="HE737" i="52"/>
  <c r="HF737" i="52"/>
  <c r="HA737" i="52"/>
  <c r="HJ737" i="52"/>
  <c r="HG737" i="52"/>
  <c r="HC737" i="52"/>
  <c r="HH737" i="52"/>
  <c r="HK737" i="52"/>
  <c r="HD737" i="52"/>
  <c r="HI737" i="52"/>
  <c r="GP664" i="52"/>
  <c r="GT664" i="52"/>
  <c r="GQ664" i="52"/>
  <c r="GR664" i="52"/>
  <c r="GU664" i="52"/>
  <c r="GS664" i="52"/>
  <c r="GJ253" i="52"/>
  <c r="GN253" i="52"/>
  <c r="GK253" i="52"/>
  <c r="GM253" i="52"/>
  <c r="GL253" i="52"/>
  <c r="ET473" i="52"/>
  <c r="GN281" i="52"/>
  <c r="GK281" i="52"/>
  <c r="GJ281" i="52"/>
  <c r="GM281" i="52"/>
  <c r="GL281" i="52"/>
  <c r="GD652" i="52"/>
  <c r="FZ652" i="52"/>
  <c r="GE652" i="52"/>
  <c r="GC652" i="52"/>
  <c r="GH652" i="52"/>
  <c r="GG652" i="52"/>
  <c r="GB652" i="52"/>
  <c r="GA652" i="52"/>
  <c r="FY652" i="52"/>
  <c r="GW185" i="52"/>
  <c r="GY185" i="52"/>
  <c r="GX185" i="52"/>
  <c r="HV354" i="52"/>
  <c r="HS354" i="52"/>
  <c r="HT354" i="52"/>
  <c r="HW354" i="52"/>
  <c r="HU354" i="52"/>
  <c r="FV550" i="52"/>
  <c r="FU550" i="52"/>
  <c r="FW550" i="52" s="1"/>
  <c r="ET550" i="52"/>
  <c r="HZ328" i="52"/>
  <c r="IF328" i="52" s="1"/>
  <c r="HU678" i="52"/>
  <c r="HV678" i="52"/>
  <c r="HS678" i="52"/>
  <c r="HT678" i="52"/>
  <c r="HW678" i="52"/>
  <c r="FU671" i="52"/>
  <c r="FW671" i="52" s="1"/>
  <c r="FV671" i="52"/>
  <c r="ET671" i="52"/>
  <c r="HW726" i="52"/>
  <c r="HT726" i="52"/>
  <c r="HU726" i="52"/>
  <c r="HV726" i="52"/>
  <c r="HS726" i="52"/>
  <c r="GL200" i="52"/>
  <c r="GJ200" i="52"/>
  <c r="GN200" i="52"/>
  <c r="GM200" i="52"/>
  <c r="GK200" i="52"/>
  <c r="HP519" i="52"/>
  <c r="HN519" i="52"/>
  <c r="HO519" i="52"/>
  <c r="HM519" i="52"/>
  <c r="HQ519" i="52"/>
  <c r="IK932" i="52"/>
  <c r="IB932" i="52"/>
  <c r="GF191" i="52"/>
  <c r="HJ822" i="52"/>
  <c r="HB822" i="52"/>
  <c r="HE822" i="52"/>
  <c r="HH822" i="52"/>
  <c r="HA822" i="52"/>
  <c r="HI822" i="52"/>
  <c r="HG822" i="52"/>
  <c r="HK822" i="52"/>
  <c r="HF822" i="52"/>
  <c r="HD822" i="52"/>
  <c r="HC822" i="52"/>
  <c r="ET680" i="52"/>
  <c r="HQ499" i="52"/>
  <c r="HP499" i="52"/>
  <c r="HN499" i="52"/>
  <c r="HO499" i="52"/>
  <c r="HM499" i="52"/>
  <c r="HY874" i="52"/>
  <c r="GX169" i="52"/>
  <c r="GY169" i="52"/>
  <c r="GW169" i="52"/>
  <c r="HY851" i="52"/>
  <c r="FU350" i="52"/>
  <c r="FW350" i="52" s="1"/>
  <c r="FV350" i="52"/>
  <c r="ET350" i="52"/>
  <c r="GL898" i="52"/>
  <c r="GM898" i="52"/>
  <c r="GJ898" i="52"/>
  <c r="GN898" i="52"/>
  <c r="GK898" i="52"/>
  <c r="GY680" i="52"/>
  <c r="GW680" i="52"/>
  <c r="GX680" i="52"/>
  <c r="GF481" i="52"/>
  <c r="FW230" i="52"/>
  <c r="IB230" i="52" s="1"/>
  <c r="FU396" i="52"/>
  <c r="FW396" i="52" s="1"/>
  <c r="ET396" i="52"/>
  <c r="FV396" i="52"/>
  <c r="HK824" i="52"/>
  <c r="HA824" i="52"/>
  <c r="HI824" i="52"/>
  <c r="HD824" i="52"/>
  <c r="HH824" i="52"/>
  <c r="HE824" i="52"/>
  <c r="HB824" i="52"/>
  <c r="HC824" i="52"/>
  <c r="HF824" i="52"/>
  <c r="HG824" i="52"/>
  <c r="HJ824" i="52"/>
  <c r="GY447" i="52"/>
  <c r="GW447" i="52"/>
  <c r="GX447" i="52"/>
  <c r="ET487" i="52"/>
  <c r="FU627" i="52"/>
  <c r="FW627" i="52" s="1"/>
  <c r="FV627" i="52"/>
  <c r="ET627" i="52"/>
  <c r="GP787" i="52"/>
  <c r="GT787" i="52"/>
  <c r="GR787" i="52"/>
  <c r="GQ787" i="52"/>
  <c r="GS787" i="52"/>
  <c r="GU787" i="52"/>
  <c r="HY787" i="52"/>
  <c r="HK730" i="52"/>
  <c r="HD730" i="52"/>
  <c r="HI730" i="52"/>
  <c r="HB730" i="52"/>
  <c r="HA730" i="52"/>
  <c r="HF730" i="52"/>
  <c r="HG730" i="52"/>
  <c r="HJ730" i="52"/>
  <c r="HE730" i="52"/>
  <c r="HC730" i="52"/>
  <c r="HH730" i="52"/>
  <c r="GF739" i="52"/>
  <c r="GG817" i="52"/>
  <c r="FZ817" i="52"/>
  <c r="GD817" i="52"/>
  <c r="GA817" i="52"/>
  <c r="GH817" i="52"/>
  <c r="GE817" i="52"/>
  <c r="FY817" i="52"/>
  <c r="GC817" i="52"/>
  <c r="GB817" i="52"/>
  <c r="HZ817" i="52"/>
  <c r="GF817" i="52"/>
  <c r="HB434" i="52"/>
  <c r="HH434" i="52"/>
  <c r="HF434" i="52"/>
  <c r="HG434" i="52"/>
  <c r="HJ434" i="52"/>
  <c r="HA434" i="52"/>
  <c r="HD434" i="52"/>
  <c r="HI434" i="52"/>
  <c r="HE434" i="52"/>
  <c r="HK434" i="52"/>
  <c r="HC434" i="52"/>
  <c r="GQ526" i="52"/>
  <c r="GU526" i="52"/>
  <c r="GP526" i="52"/>
  <c r="GT526" i="52"/>
  <c r="GS526" i="52"/>
  <c r="GR526" i="52"/>
  <c r="GF166" i="52"/>
  <c r="IJ966" i="52"/>
  <c r="HD422" i="52"/>
  <c r="HI422" i="52"/>
  <c r="HE422" i="52"/>
  <c r="HK422" i="52"/>
  <c r="HC422" i="52"/>
  <c r="HB422" i="52"/>
  <c r="HH422" i="52"/>
  <c r="HF422" i="52"/>
  <c r="HG422" i="52"/>
  <c r="HJ422" i="52"/>
  <c r="HA422" i="52"/>
  <c r="FU1005" i="52"/>
  <c r="FW1005" i="52" s="1"/>
  <c r="FV1005" i="52"/>
  <c r="ET713" i="52"/>
  <c r="HP310" i="52"/>
  <c r="HN310" i="52"/>
  <c r="HO310" i="52"/>
  <c r="HM310" i="52"/>
  <c r="HQ310" i="52"/>
  <c r="HC889" i="52"/>
  <c r="HG889" i="52"/>
  <c r="HK889" i="52"/>
  <c r="HF889" i="52"/>
  <c r="HH889" i="52"/>
  <c r="HA889" i="52"/>
  <c r="HB889" i="52"/>
  <c r="HE889" i="52"/>
  <c r="HJ889" i="52"/>
  <c r="HI889" i="52"/>
  <c r="HD889" i="52"/>
  <c r="GM265" i="52"/>
  <c r="GL265" i="52"/>
  <c r="GN265" i="52"/>
  <c r="GK265" i="52"/>
  <c r="GJ265" i="52"/>
  <c r="HB712" i="52"/>
  <c r="HA712" i="52"/>
  <c r="HF712" i="52"/>
  <c r="HG712" i="52"/>
  <c r="HJ712" i="52"/>
  <c r="HE712" i="52"/>
  <c r="HC712" i="52"/>
  <c r="HH712" i="52"/>
  <c r="HK712" i="52"/>
  <c r="HD712" i="52"/>
  <c r="HI712" i="52"/>
  <c r="GF506" i="52"/>
  <c r="HV180" i="52"/>
  <c r="HT180" i="52"/>
  <c r="HU180" i="52"/>
  <c r="HW180" i="52"/>
  <c r="HS180" i="52"/>
  <c r="IL104" i="52"/>
  <c r="IM104" i="52"/>
  <c r="GQ1042" i="52"/>
  <c r="GU1042" i="52"/>
  <c r="GR1042" i="52"/>
  <c r="GS1042" i="52"/>
  <c r="GP1042" i="52"/>
  <c r="GT1042" i="52"/>
  <c r="HB231" i="52"/>
  <c r="HF231" i="52"/>
  <c r="HJ231" i="52"/>
  <c r="HC231" i="52"/>
  <c r="HA231" i="52"/>
  <c r="HG231" i="52"/>
  <c r="HI231" i="52"/>
  <c r="HK231" i="52"/>
  <c r="HE231" i="52"/>
  <c r="HD231" i="52"/>
  <c r="HH231" i="52"/>
  <c r="GL452" i="52"/>
  <c r="GM452" i="52"/>
  <c r="GK452" i="52"/>
  <c r="GJ452" i="52"/>
  <c r="GN452" i="52"/>
  <c r="HU385" i="52"/>
  <c r="HV385" i="52"/>
  <c r="HT385" i="52"/>
  <c r="HS385" i="52"/>
  <c r="HW385" i="52"/>
  <c r="GR728" i="52"/>
  <c r="GP728" i="52"/>
  <c r="GU728" i="52"/>
  <c r="GS728" i="52"/>
  <c r="GQ728" i="52"/>
  <c r="GT728" i="52"/>
  <c r="GF770" i="52"/>
  <c r="GN271" i="52"/>
  <c r="GK271" i="52"/>
  <c r="GJ271" i="52"/>
  <c r="GM271" i="52"/>
  <c r="GL271" i="52"/>
  <c r="HE162" i="52"/>
  <c r="HJ162" i="52"/>
  <c r="HA162" i="52"/>
  <c r="HF162" i="52"/>
  <c r="HD162" i="52"/>
  <c r="HC162" i="52"/>
  <c r="HI162" i="52"/>
  <c r="HG162" i="52"/>
  <c r="HH162" i="52"/>
  <c r="HK162" i="52"/>
  <c r="HB162" i="52"/>
  <c r="FU67" i="52"/>
  <c r="FW67" i="52" s="1"/>
  <c r="FV67" i="52"/>
  <c r="GX389" i="52"/>
  <c r="GY389" i="52"/>
  <c r="GW389" i="52"/>
  <c r="HY746" i="52"/>
  <c r="IF746" i="52" s="1"/>
  <c r="IJ192" i="52"/>
  <c r="GC790" i="52"/>
  <c r="FZ790" i="52"/>
  <c r="GD790" i="52"/>
  <c r="GH790" i="52"/>
  <c r="FY790" i="52"/>
  <c r="GA790" i="52"/>
  <c r="GG790" i="52"/>
  <c r="GE790" i="52"/>
  <c r="GB790" i="52"/>
  <c r="GF790" i="52"/>
  <c r="HZ790" i="52"/>
  <c r="GE881" i="52"/>
  <c r="GD881" i="52"/>
  <c r="GH881" i="52"/>
  <c r="GB881" i="52"/>
  <c r="FZ881" i="52"/>
  <c r="FY881" i="52"/>
  <c r="HZ881" i="52"/>
  <c r="GC881" i="52"/>
  <c r="GF881" i="52"/>
  <c r="GG881" i="52"/>
  <c r="GA881" i="52"/>
  <c r="FU440" i="52"/>
  <c r="FW440" i="52" s="1"/>
  <c r="FV440" i="52"/>
  <c r="ET440" i="52"/>
  <c r="HU845" i="52"/>
  <c r="HV845" i="52"/>
  <c r="HW845" i="52"/>
  <c r="HS845" i="52"/>
  <c r="HT845" i="52"/>
  <c r="GR758" i="52"/>
  <c r="GP758" i="52"/>
  <c r="GU758" i="52"/>
  <c r="GS758" i="52"/>
  <c r="GQ758" i="52"/>
  <c r="GT758" i="52"/>
  <c r="GP330" i="52"/>
  <c r="GT330" i="52"/>
  <c r="HY330" i="52"/>
  <c r="GS330" i="52"/>
  <c r="GU330" i="52"/>
  <c r="GR330" i="52"/>
  <c r="GQ330" i="52"/>
  <c r="HU482" i="52"/>
  <c r="HS482" i="52"/>
  <c r="HW482" i="52"/>
  <c r="HT482" i="52"/>
  <c r="HV482" i="52"/>
  <c r="HN289" i="52"/>
  <c r="HO289" i="52"/>
  <c r="HQ289" i="52"/>
  <c r="HM289" i="52"/>
  <c r="HP289" i="52"/>
  <c r="GY766" i="52"/>
  <c r="GW766" i="52"/>
  <c r="GX766" i="52"/>
  <c r="HH1035" i="52"/>
  <c r="HB1035" i="52"/>
  <c r="HA1035" i="52"/>
  <c r="HF1035" i="52"/>
  <c r="HE1035" i="52"/>
  <c r="HJ1035" i="52"/>
  <c r="HI1035" i="52"/>
  <c r="HC1035" i="52"/>
  <c r="HG1035" i="52"/>
  <c r="HK1035" i="52"/>
  <c r="HD1035" i="52"/>
  <c r="IK202" i="52"/>
  <c r="IB202" i="52"/>
  <c r="FY486" i="52"/>
  <c r="GE486" i="52"/>
  <c r="GC486" i="52"/>
  <c r="GG486" i="52"/>
  <c r="FZ486" i="52"/>
  <c r="GD486" i="52"/>
  <c r="GH486" i="52"/>
  <c r="GB486" i="52"/>
  <c r="GA486" i="52"/>
  <c r="GG561" i="52"/>
  <c r="FY561" i="52"/>
  <c r="GE561" i="52"/>
  <c r="FZ561" i="52"/>
  <c r="GH561" i="52"/>
  <c r="GD561" i="52"/>
  <c r="GB561" i="52"/>
  <c r="GC561" i="52"/>
  <c r="GA561" i="52"/>
  <c r="HZ561" i="52"/>
  <c r="GF561" i="52"/>
  <c r="IK880" i="52"/>
  <c r="IB880" i="52"/>
  <c r="HW689" i="52"/>
  <c r="HV689" i="52"/>
  <c r="HT689" i="52"/>
  <c r="HS689" i="52"/>
  <c r="HU689" i="52"/>
  <c r="GR289" i="52"/>
  <c r="GS289" i="52"/>
  <c r="GT289" i="52"/>
  <c r="GQ289" i="52"/>
  <c r="GP289" i="52"/>
  <c r="GU289" i="52"/>
  <c r="HY289" i="52"/>
  <c r="IF289" i="52" s="1"/>
  <c r="HP461" i="52"/>
  <c r="HN461" i="52"/>
  <c r="HO461" i="52"/>
  <c r="HM461" i="52"/>
  <c r="HQ461" i="52"/>
  <c r="HV129" i="52"/>
  <c r="HU129" i="52"/>
  <c r="HS129" i="52"/>
  <c r="HT129" i="52"/>
  <c r="HW129" i="52"/>
  <c r="HH344" i="52"/>
  <c r="HF344" i="52"/>
  <c r="HC344" i="52"/>
  <c r="HK344" i="52"/>
  <c r="HI344" i="52"/>
  <c r="HE344" i="52"/>
  <c r="HJ344" i="52"/>
  <c r="HB344" i="52"/>
  <c r="HG344" i="52"/>
  <c r="HD344" i="52"/>
  <c r="HA344" i="52"/>
  <c r="GR863" i="52"/>
  <c r="HY863" i="52"/>
  <c r="GQ863" i="52"/>
  <c r="GU863" i="52"/>
  <c r="GP863" i="52"/>
  <c r="GT863" i="52"/>
  <c r="GS863" i="52"/>
  <c r="FU283" i="52"/>
  <c r="FW283" i="52" s="1"/>
  <c r="FV283" i="52"/>
  <c r="ET283" i="52"/>
  <c r="HS976" i="52"/>
  <c r="HW976" i="52"/>
  <c r="HV976" i="52"/>
  <c r="HT976" i="52"/>
  <c r="HU976" i="52"/>
  <c r="HV729" i="52"/>
  <c r="HS729" i="52"/>
  <c r="HW729" i="52"/>
  <c r="HT729" i="52"/>
  <c r="HU729" i="52"/>
  <c r="GR1041" i="52"/>
  <c r="GS1041" i="52"/>
  <c r="GP1041" i="52"/>
  <c r="GT1041" i="52"/>
  <c r="GQ1041" i="52"/>
  <c r="GU1041" i="52"/>
  <c r="FU551" i="52"/>
  <c r="FW551" i="52" s="1"/>
  <c r="FV551" i="52"/>
  <c r="ET551" i="52"/>
  <c r="HV846" i="52"/>
  <c r="HS846" i="52"/>
  <c r="HW846" i="52"/>
  <c r="HU846" i="52"/>
  <c r="HT846" i="52"/>
  <c r="HW280" i="52"/>
  <c r="HS280" i="52"/>
  <c r="HV280" i="52"/>
  <c r="HU280" i="52"/>
  <c r="HT280" i="52"/>
  <c r="GX549" i="52"/>
  <c r="GY549" i="52"/>
  <c r="GW549" i="52"/>
  <c r="GW262" i="52"/>
  <c r="GY262" i="52"/>
  <c r="GX262" i="52"/>
  <c r="HM352" i="52"/>
  <c r="HQ352" i="52"/>
  <c r="HO352" i="52"/>
  <c r="HP352" i="52"/>
  <c r="HN352" i="52"/>
  <c r="GC772" i="52"/>
  <c r="GA772" i="52"/>
  <c r="FY772" i="52"/>
  <c r="GE772" i="52"/>
  <c r="GB772" i="52"/>
  <c r="FZ772" i="52"/>
  <c r="GG772" i="52"/>
  <c r="GD772" i="52"/>
  <c r="GH772" i="52"/>
  <c r="HO314" i="52"/>
  <c r="HM314" i="52"/>
  <c r="HQ314" i="52"/>
  <c r="HP314" i="52"/>
  <c r="HN314" i="52"/>
  <c r="HS183" i="52"/>
  <c r="HV183" i="52"/>
  <c r="HT183" i="52"/>
  <c r="HU183" i="52"/>
  <c r="HW183" i="52"/>
  <c r="HP361" i="52"/>
  <c r="HM361" i="52"/>
  <c r="HQ361" i="52"/>
  <c r="HO361" i="52"/>
  <c r="HN361" i="52"/>
  <c r="GY1012" i="52"/>
  <c r="GX1012" i="52"/>
  <c r="GW1012" i="52"/>
  <c r="GR269" i="52"/>
  <c r="GS269" i="52"/>
  <c r="GT269" i="52"/>
  <c r="GQ269" i="52"/>
  <c r="GP269" i="52"/>
  <c r="GU269" i="52"/>
  <c r="HY269" i="52"/>
  <c r="HV744" i="52"/>
  <c r="HW744" i="52"/>
  <c r="HS744" i="52"/>
  <c r="HT744" i="52"/>
  <c r="HU744" i="52"/>
  <c r="HV682" i="52"/>
  <c r="HS682" i="52"/>
  <c r="HT682" i="52"/>
  <c r="HW682" i="52"/>
  <c r="HU682" i="52"/>
  <c r="GJ796" i="52"/>
  <c r="GN796" i="52"/>
  <c r="GL796" i="52"/>
  <c r="GK796" i="52"/>
  <c r="GM796" i="52"/>
  <c r="FY342" i="52"/>
  <c r="GB342" i="52"/>
  <c r="GD342" i="52"/>
  <c r="GA342" i="52"/>
  <c r="GG342" i="52"/>
  <c r="GC342" i="52"/>
  <c r="GF342" i="52"/>
  <c r="GH342" i="52"/>
  <c r="FZ342" i="52"/>
  <c r="GE342" i="52"/>
  <c r="HZ342" i="52"/>
  <c r="IF342" i="52" s="1"/>
  <c r="HH906" i="52"/>
  <c r="HB906" i="52"/>
  <c r="HA906" i="52"/>
  <c r="HF906" i="52"/>
  <c r="HE906" i="52"/>
  <c r="HJ906" i="52"/>
  <c r="HI906" i="52"/>
  <c r="HC906" i="52"/>
  <c r="HG906" i="52"/>
  <c r="HK906" i="52"/>
  <c r="HD906" i="52"/>
  <c r="HD801" i="52"/>
  <c r="HH801" i="52"/>
  <c r="HE801" i="52"/>
  <c r="HB801" i="52"/>
  <c r="HF801" i="52"/>
  <c r="HC801" i="52"/>
  <c r="HJ801" i="52"/>
  <c r="HG801" i="52"/>
  <c r="HA801" i="52"/>
  <c r="HK801" i="52"/>
  <c r="HI801" i="52"/>
  <c r="FU994" i="52"/>
  <c r="FW994" i="52"/>
  <c r="FV994" i="52"/>
  <c r="FV610" i="52"/>
  <c r="ET610" i="52"/>
  <c r="FU610" i="52"/>
  <c r="FW610" i="52" s="1"/>
  <c r="GK664" i="52"/>
  <c r="GJ664" i="52"/>
  <c r="GL664" i="52"/>
  <c r="GN664" i="52"/>
  <c r="GM664" i="52"/>
  <c r="GW419" i="52"/>
  <c r="GX419" i="52"/>
  <c r="GY419" i="52"/>
  <c r="HM831" i="52"/>
  <c r="HQ831" i="52"/>
  <c r="HN831" i="52"/>
  <c r="HO831" i="52"/>
  <c r="HP831" i="52"/>
  <c r="HY469" i="52"/>
  <c r="IF469" i="52" s="1"/>
  <c r="GQ469" i="52"/>
  <c r="GU469" i="52"/>
  <c r="GR469" i="52"/>
  <c r="GP469" i="52"/>
  <c r="GT469" i="52"/>
  <c r="GS469" i="52"/>
  <c r="GA823" i="52"/>
  <c r="GG823" i="52"/>
  <c r="GE823" i="52"/>
  <c r="HZ823" i="52"/>
  <c r="GB823" i="52"/>
  <c r="GF823" i="52"/>
  <c r="GC823" i="52"/>
  <c r="FZ823" i="52"/>
  <c r="GD823" i="52"/>
  <c r="GH823" i="52"/>
  <c r="FY823" i="52"/>
  <c r="GM249" i="52"/>
  <c r="GL249" i="52"/>
  <c r="GJ249" i="52"/>
  <c r="GN249" i="52"/>
  <c r="GK249" i="52"/>
  <c r="GB170" i="52"/>
  <c r="GG170" i="52"/>
  <c r="FY170" i="52"/>
  <c r="GD170" i="52"/>
  <c r="GA170" i="52"/>
  <c r="GH170" i="52"/>
  <c r="GE170" i="52"/>
  <c r="GC170" i="52"/>
  <c r="FZ170" i="52"/>
  <c r="FU765" i="52"/>
  <c r="FW765" i="52" s="1"/>
  <c r="FV765" i="52"/>
  <c r="HK179" i="52"/>
  <c r="HB179" i="52"/>
  <c r="HE179" i="52"/>
  <c r="HJ179" i="52"/>
  <c r="HA179" i="52"/>
  <c r="HF179" i="52"/>
  <c r="HD179" i="52"/>
  <c r="HC179" i="52"/>
  <c r="HI179" i="52"/>
  <c r="HG179" i="52"/>
  <c r="HH179" i="52"/>
  <c r="FU313" i="52"/>
  <c r="FV313" i="52"/>
  <c r="ET313" i="52"/>
  <c r="HP505" i="52"/>
  <c r="HN505" i="52"/>
  <c r="HO505" i="52"/>
  <c r="HM505" i="52"/>
  <c r="HQ505" i="52"/>
  <c r="HI545" i="52"/>
  <c r="HA545" i="52"/>
  <c r="HF545" i="52"/>
  <c r="HK545" i="52"/>
  <c r="HJ545" i="52"/>
  <c r="HD545" i="52"/>
  <c r="HB545" i="52"/>
  <c r="HH545" i="52"/>
  <c r="HG545" i="52"/>
  <c r="HC545" i="52"/>
  <c r="HE545" i="52"/>
  <c r="HV356" i="52"/>
  <c r="HT356" i="52"/>
  <c r="HW356" i="52"/>
  <c r="HS356" i="52"/>
  <c r="HU356" i="52"/>
  <c r="GK825" i="52"/>
  <c r="GM825" i="52"/>
  <c r="GJ825" i="52"/>
  <c r="GN825" i="52"/>
  <c r="GL825" i="52"/>
  <c r="FV806" i="52"/>
  <c r="FU806" i="52"/>
  <c r="FW806" i="52" s="1"/>
  <c r="ET806" i="52"/>
  <c r="HO428" i="52"/>
  <c r="HP428" i="52"/>
  <c r="HQ428" i="52"/>
  <c r="HN428" i="52"/>
  <c r="HM428" i="52"/>
  <c r="HN478" i="52"/>
  <c r="HO478" i="52"/>
  <c r="HM478" i="52"/>
  <c r="HQ478" i="52"/>
  <c r="HP478" i="52"/>
  <c r="GJ254" i="52"/>
  <c r="GN254" i="52"/>
  <c r="GK254" i="52"/>
  <c r="GM254" i="52"/>
  <c r="GL254" i="52"/>
  <c r="GJ794" i="52"/>
  <c r="GN794" i="52"/>
  <c r="GK794" i="52"/>
  <c r="GM794" i="52"/>
  <c r="GL794" i="52"/>
  <c r="FV125" i="52"/>
  <c r="FU125" i="52"/>
  <c r="ET125" i="52"/>
  <c r="HZ179" i="52"/>
  <c r="IF179" i="52" s="1"/>
  <c r="HN235" i="52"/>
  <c r="HP235" i="52"/>
  <c r="HM235" i="52"/>
  <c r="HQ235" i="52"/>
  <c r="HO235" i="52"/>
  <c r="HS656" i="52"/>
  <c r="HV656" i="52"/>
  <c r="HU656" i="52"/>
  <c r="HW656" i="52"/>
  <c r="HT656" i="52"/>
  <c r="HQ506" i="52"/>
  <c r="HP506" i="52"/>
  <c r="HN506" i="52"/>
  <c r="HO506" i="52"/>
  <c r="HM506" i="52"/>
  <c r="HY433" i="52"/>
  <c r="IF433" i="52" s="1"/>
  <c r="GT433" i="52"/>
  <c r="GR433" i="52"/>
  <c r="GQ433" i="52"/>
  <c r="GS433" i="52"/>
  <c r="GP433" i="52"/>
  <c r="GU433" i="52"/>
  <c r="FV788" i="52"/>
  <c r="FU788" i="52"/>
  <c r="FW788" i="52" s="1"/>
  <c r="ET788" i="52"/>
  <c r="FU291" i="52"/>
  <c r="FV291" i="52"/>
  <c r="ET291" i="52"/>
  <c r="IL451" i="52"/>
  <c r="HC913" i="52"/>
  <c r="HG913" i="52"/>
  <c r="HK913" i="52"/>
  <c r="HD913" i="52"/>
  <c r="HH913" i="52"/>
  <c r="HB913" i="52"/>
  <c r="HE913" i="52"/>
  <c r="HF913" i="52"/>
  <c r="HI913" i="52"/>
  <c r="HJ913" i="52"/>
  <c r="HA913" i="52"/>
  <c r="GL1020" i="52"/>
  <c r="GK1020" i="52"/>
  <c r="GM1020" i="52"/>
  <c r="GJ1020" i="52"/>
  <c r="GN1020" i="52"/>
  <c r="GL956" i="52"/>
  <c r="GM956" i="52"/>
  <c r="GK956" i="52"/>
  <c r="GJ956" i="52"/>
  <c r="GN956" i="52"/>
  <c r="FU998" i="52"/>
  <c r="FW998" i="52" s="1"/>
  <c r="FV998" i="52"/>
  <c r="FZ479" i="52"/>
  <c r="GD479" i="52"/>
  <c r="GH479" i="52"/>
  <c r="GB479" i="52"/>
  <c r="GA479" i="52"/>
  <c r="FY479" i="52"/>
  <c r="GE479" i="52"/>
  <c r="GC479" i="52"/>
  <c r="GF479" i="52"/>
  <c r="GG479" i="52"/>
  <c r="HZ479" i="52"/>
  <c r="GL1021" i="52"/>
  <c r="GM1021" i="52"/>
  <c r="GN1021" i="52"/>
  <c r="GK1021" i="52"/>
  <c r="GJ1021" i="52"/>
  <c r="HO375" i="52"/>
  <c r="HN375" i="52"/>
  <c r="HP375" i="52"/>
  <c r="HM375" i="52"/>
  <c r="HQ375" i="52"/>
  <c r="GC792" i="52"/>
  <c r="FZ792" i="52"/>
  <c r="GD792" i="52"/>
  <c r="GH792" i="52"/>
  <c r="GA792" i="52"/>
  <c r="FY792" i="52"/>
  <c r="GE792" i="52"/>
  <c r="HZ792" i="52"/>
  <c r="GG792" i="52"/>
  <c r="GF792" i="52"/>
  <c r="GB792" i="52"/>
  <c r="HN319" i="52"/>
  <c r="HO319" i="52"/>
  <c r="HM319" i="52"/>
  <c r="HQ319" i="52"/>
  <c r="HP319" i="52"/>
  <c r="FU433" i="52"/>
  <c r="FW433" i="52" s="1"/>
  <c r="ET433" i="52"/>
  <c r="FV433" i="52"/>
  <c r="HN493" i="52"/>
  <c r="HO493" i="52"/>
  <c r="HM493" i="52"/>
  <c r="HQ493" i="52"/>
  <c r="HP493" i="52"/>
  <c r="GY291" i="52"/>
  <c r="GX291" i="52"/>
  <c r="GW291" i="52"/>
  <c r="FV112" i="52"/>
  <c r="FU112" i="52"/>
  <c r="FW112" i="52" s="1"/>
  <c r="ET112" i="52"/>
  <c r="HP399" i="52"/>
  <c r="HO399" i="52"/>
  <c r="HN399" i="52"/>
  <c r="HQ399" i="52"/>
  <c r="HM399" i="52"/>
  <c r="HV1037" i="52"/>
  <c r="HS1037" i="52"/>
  <c r="HW1037" i="52"/>
  <c r="HT1037" i="52"/>
  <c r="HU1037" i="52"/>
  <c r="HH377" i="52"/>
  <c r="HB377" i="52"/>
  <c r="HF377" i="52"/>
  <c r="HJ377" i="52"/>
  <c r="HC377" i="52"/>
  <c r="HA377" i="52"/>
  <c r="HG377" i="52"/>
  <c r="HI377" i="52"/>
  <c r="HK377" i="52"/>
  <c r="HE377" i="52"/>
  <c r="HD377" i="52"/>
  <c r="GM80" i="52"/>
  <c r="GN80" i="52"/>
  <c r="GL80" i="52"/>
  <c r="GJ80" i="52"/>
  <c r="GK80" i="52"/>
  <c r="GX809" i="52"/>
  <c r="GY809" i="52"/>
  <c r="GW809" i="52"/>
  <c r="HW522" i="52"/>
  <c r="HT522" i="52"/>
  <c r="HV522" i="52"/>
  <c r="HU522" i="52"/>
  <c r="HS522" i="52"/>
  <c r="HG412" i="52"/>
  <c r="HI412" i="52"/>
  <c r="HK412" i="52"/>
  <c r="HH412" i="52"/>
  <c r="HB412" i="52"/>
  <c r="HF412" i="52"/>
  <c r="HJ412" i="52"/>
  <c r="HD412" i="52"/>
  <c r="HE412" i="52"/>
  <c r="HC412" i="52"/>
  <c r="HA412" i="52"/>
  <c r="GK888" i="52"/>
  <c r="GL888" i="52"/>
  <c r="GJ888" i="52"/>
  <c r="GN888" i="52"/>
  <c r="GM888" i="52"/>
  <c r="HU580" i="52"/>
  <c r="HT580" i="52"/>
  <c r="HV580" i="52"/>
  <c r="HW580" i="52"/>
  <c r="HS580" i="52"/>
  <c r="HF416" i="52"/>
  <c r="HA416" i="52"/>
  <c r="HJ416" i="52"/>
  <c r="HG416" i="52"/>
  <c r="HD416" i="52"/>
  <c r="HI416" i="52"/>
  <c r="HE416" i="52"/>
  <c r="HK416" i="52"/>
  <c r="HC416" i="52"/>
  <c r="HB416" i="52"/>
  <c r="HH416" i="52"/>
  <c r="HC1013" i="52"/>
  <c r="HK1013" i="52"/>
  <c r="HA1013" i="52"/>
  <c r="HD1013" i="52"/>
  <c r="HE1013" i="52"/>
  <c r="HH1013" i="52"/>
  <c r="HI1013" i="52"/>
  <c r="HG1013" i="52"/>
  <c r="HB1013" i="52"/>
  <c r="HF1013" i="52"/>
  <c r="HJ1013" i="52"/>
  <c r="GQ630" i="52"/>
  <c r="HY630" i="52"/>
  <c r="IF630" i="52" s="1"/>
  <c r="GP630" i="52"/>
  <c r="GT630" i="52"/>
  <c r="GS630" i="52"/>
  <c r="GU630" i="52"/>
  <c r="GR630" i="52"/>
  <c r="FV616" i="52"/>
  <c r="FU616" i="52"/>
  <c r="FW616" i="52" s="1"/>
  <c r="GF765" i="52"/>
  <c r="IB540" i="52"/>
  <c r="IK540" i="52"/>
  <c r="HV343" i="52"/>
  <c r="HT343" i="52"/>
  <c r="HU343" i="52"/>
  <c r="HS343" i="52"/>
  <c r="HW343" i="52"/>
  <c r="FU770" i="52"/>
  <c r="FW770" i="52" s="1"/>
  <c r="FV770" i="52"/>
  <c r="GJ936" i="52"/>
  <c r="GN936" i="52"/>
  <c r="GM936" i="52"/>
  <c r="GK936" i="52"/>
  <c r="GL936" i="52"/>
  <c r="FV574" i="52"/>
  <c r="FU574" i="52"/>
  <c r="FW574" i="52" s="1"/>
  <c r="GW309" i="52"/>
  <c r="GY309" i="52"/>
  <c r="GX309" i="52"/>
  <c r="GL389" i="52"/>
  <c r="GJ389" i="52"/>
  <c r="GN389" i="52"/>
  <c r="GK389" i="52"/>
  <c r="GM389" i="52"/>
  <c r="HO759" i="52"/>
  <c r="HN759" i="52"/>
  <c r="HQ759" i="52"/>
  <c r="HP759" i="52"/>
  <c r="HM759" i="52"/>
  <c r="FU988" i="52"/>
  <c r="FV988" i="52"/>
  <c r="HZ522" i="52"/>
  <c r="IF522" i="52" s="1"/>
  <c r="HU181" i="52"/>
  <c r="HW181" i="52"/>
  <c r="HS181" i="52"/>
  <c r="HV181" i="52"/>
  <c r="HT181" i="52"/>
  <c r="GN426" i="52"/>
  <c r="GM426" i="52"/>
  <c r="GK426" i="52"/>
  <c r="GL426" i="52"/>
  <c r="GJ426" i="52"/>
  <c r="HT299" i="52"/>
  <c r="HW299" i="52"/>
  <c r="HS299" i="52"/>
  <c r="HV299" i="52"/>
  <c r="HU299" i="52"/>
  <c r="HT262" i="52"/>
  <c r="HW262" i="52"/>
  <c r="HS262" i="52"/>
  <c r="HV262" i="52"/>
  <c r="HU262" i="52"/>
  <c r="GW998" i="52"/>
  <c r="GY998" i="52"/>
  <c r="GX998" i="52"/>
  <c r="HB275" i="52"/>
  <c r="HI275" i="52"/>
  <c r="HF275" i="52"/>
  <c r="HH275" i="52"/>
  <c r="HJ275" i="52"/>
  <c r="HC275" i="52"/>
  <c r="HE275" i="52"/>
  <c r="HK275" i="52"/>
  <c r="HA275" i="52"/>
  <c r="HG275" i="52"/>
  <c r="HD275" i="52"/>
  <c r="HV279" i="52"/>
  <c r="HU279" i="52"/>
  <c r="HT279" i="52"/>
  <c r="HW279" i="52"/>
  <c r="HS279" i="52"/>
  <c r="FV646" i="52"/>
  <c r="FU646" i="52"/>
  <c r="FW646" i="52" s="1"/>
  <c r="ET646" i="52"/>
  <c r="FU571" i="52"/>
  <c r="FW571" i="52" s="1"/>
  <c r="FV571" i="52"/>
  <c r="ET571" i="52"/>
  <c r="GP683" i="52"/>
  <c r="GT683" i="52"/>
  <c r="GQ683" i="52"/>
  <c r="GS683" i="52"/>
  <c r="GU683" i="52"/>
  <c r="GR683" i="52"/>
  <c r="HY683" i="52"/>
  <c r="HT305" i="52"/>
  <c r="HV305" i="52"/>
  <c r="HU305" i="52"/>
  <c r="HS305" i="52"/>
  <c r="HW305" i="52"/>
  <c r="GN702" i="52"/>
  <c r="GJ702" i="52"/>
  <c r="GL702" i="52"/>
  <c r="GK702" i="52"/>
  <c r="GM702" i="52"/>
  <c r="HN496" i="52"/>
  <c r="HO496" i="52"/>
  <c r="HM496" i="52"/>
  <c r="HQ496" i="52"/>
  <c r="HP496" i="52"/>
  <c r="HH243" i="52"/>
  <c r="HB243" i="52"/>
  <c r="HF243" i="52"/>
  <c r="HJ243" i="52"/>
  <c r="HC243" i="52"/>
  <c r="HA243" i="52"/>
  <c r="HG243" i="52"/>
  <c r="HI243" i="52"/>
  <c r="HK243" i="52"/>
  <c r="HE243" i="52"/>
  <c r="HD243" i="52"/>
  <c r="GU899" i="52"/>
  <c r="GR899" i="52"/>
  <c r="GP899" i="52"/>
  <c r="GT899" i="52"/>
  <c r="GS899" i="52"/>
  <c r="HY899" i="52"/>
  <c r="IF899" i="52" s="1"/>
  <c r="GQ899" i="52"/>
  <c r="HN97" i="52"/>
  <c r="HO97" i="52"/>
  <c r="HP97" i="52"/>
  <c r="HM97" i="52"/>
  <c r="HQ97" i="52"/>
  <c r="IJ698" i="52"/>
  <c r="GW936" i="52"/>
  <c r="GX936" i="52"/>
  <c r="GY936" i="52"/>
  <c r="HU803" i="52"/>
  <c r="HS803" i="52"/>
  <c r="HV803" i="52"/>
  <c r="HT803" i="52"/>
  <c r="HW803" i="52"/>
  <c r="HC196" i="52"/>
  <c r="HG196" i="52"/>
  <c r="HK196" i="52"/>
  <c r="HH196" i="52"/>
  <c r="HB196" i="52"/>
  <c r="HA196" i="52"/>
  <c r="HJ196" i="52"/>
  <c r="HE196" i="52"/>
  <c r="HF196" i="52"/>
  <c r="HI196" i="52"/>
  <c r="HD196" i="52"/>
  <c r="HT720" i="52"/>
  <c r="HU720" i="52"/>
  <c r="HW720" i="52"/>
  <c r="HV720" i="52"/>
  <c r="HS720" i="52"/>
  <c r="HS483" i="52"/>
  <c r="HW483" i="52"/>
  <c r="HT483" i="52"/>
  <c r="HV483" i="52"/>
  <c r="HU483" i="52"/>
  <c r="ET494" i="52"/>
  <c r="GE964" i="52"/>
  <c r="FY964" i="52"/>
  <c r="GG964" i="52"/>
  <c r="GB964" i="52"/>
  <c r="FZ964" i="52"/>
  <c r="GC964" i="52"/>
  <c r="GD964" i="52"/>
  <c r="GH964" i="52"/>
  <c r="GA964" i="52"/>
  <c r="HZ964" i="52"/>
  <c r="GF964" i="52"/>
  <c r="HV960" i="52"/>
  <c r="HU960" i="52"/>
  <c r="HW960" i="52"/>
  <c r="HT960" i="52"/>
  <c r="HS960" i="52"/>
  <c r="HP787" i="52"/>
  <c r="HM787" i="52"/>
  <c r="HQ787" i="52"/>
  <c r="HN787" i="52"/>
  <c r="HO787" i="52"/>
  <c r="GL674" i="52"/>
  <c r="GJ674" i="52"/>
  <c r="GK674" i="52"/>
  <c r="GM674" i="52"/>
  <c r="GN674" i="52"/>
  <c r="GM717" i="52"/>
  <c r="GJ717" i="52"/>
  <c r="GK717" i="52"/>
  <c r="GN717" i="52"/>
  <c r="GL717" i="52"/>
  <c r="IL877" i="52"/>
  <c r="IM877" i="52"/>
  <c r="GJ638" i="52"/>
  <c r="GK638" i="52"/>
  <c r="GM638" i="52"/>
  <c r="GN638" i="52"/>
  <c r="GL638" i="52"/>
  <c r="GM648" i="52"/>
  <c r="GK648" i="52"/>
  <c r="GJ648" i="52"/>
  <c r="GL648" i="52"/>
  <c r="GN648" i="52"/>
  <c r="GD555" i="52"/>
  <c r="FZ555" i="52"/>
  <c r="GC555" i="52"/>
  <c r="GH555" i="52"/>
  <c r="GB555" i="52"/>
  <c r="GE555" i="52"/>
  <c r="GA555" i="52"/>
  <c r="GG555" i="52"/>
  <c r="FY555" i="52"/>
  <c r="HZ555" i="52"/>
  <c r="GF555" i="52"/>
  <c r="GU437" i="52"/>
  <c r="GT437" i="52"/>
  <c r="GR437" i="52"/>
  <c r="GQ437" i="52"/>
  <c r="GS437" i="52"/>
  <c r="GP437" i="52"/>
  <c r="HY437" i="52"/>
  <c r="IF437" i="52" s="1"/>
  <c r="HP106" i="52"/>
  <c r="HQ106" i="52"/>
  <c r="HM106" i="52"/>
  <c r="HO106" i="52"/>
  <c r="HN106" i="52"/>
  <c r="HJ1032" i="52"/>
  <c r="HG1032" i="52"/>
  <c r="HD1032" i="52"/>
  <c r="HH1032" i="52"/>
  <c r="HA1032" i="52"/>
  <c r="HI1032" i="52"/>
  <c r="HC1032" i="52"/>
  <c r="HB1032" i="52"/>
  <c r="HK1032" i="52"/>
  <c r="HF1032" i="52"/>
  <c r="HE1032" i="52"/>
  <c r="GY607" i="52"/>
  <c r="GW607" i="52"/>
  <c r="GX607" i="52"/>
  <c r="HM949" i="52"/>
  <c r="HQ949" i="52"/>
  <c r="HP949" i="52"/>
  <c r="HO949" i="52"/>
  <c r="HN949" i="52"/>
  <c r="FU1014" i="52"/>
  <c r="FW1014" i="52" s="1"/>
  <c r="FV1014" i="52"/>
  <c r="GX806" i="52"/>
  <c r="GY806" i="52"/>
  <c r="GW806" i="52"/>
  <c r="HO307" i="52"/>
  <c r="HM307" i="52"/>
  <c r="HQ307" i="52"/>
  <c r="HP307" i="52"/>
  <c r="HN307" i="52"/>
  <c r="GA359" i="52"/>
  <c r="FY359" i="52"/>
  <c r="GE359" i="52"/>
  <c r="GB359" i="52"/>
  <c r="FZ359" i="52"/>
  <c r="GD359" i="52"/>
  <c r="GH359" i="52"/>
  <c r="GC359" i="52"/>
  <c r="GG359" i="52"/>
  <c r="GF359" i="52"/>
  <c r="HZ359" i="52"/>
  <c r="HO287" i="52"/>
  <c r="HQ287" i="52"/>
  <c r="HM287" i="52"/>
  <c r="HP287" i="52"/>
  <c r="HN287" i="52"/>
  <c r="GY894" i="52"/>
  <c r="GW894" i="52"/>
  <c r="GX894" i="52"/>
  <c r="HQ987" i="52"/>
  <c r="HP987" i="52"/>
  <c r="HN987" i="52"/>
  <c r="HO987" i="52"/>
  <c r="HM987" i="52"/>
  <c r="GK685" i="52"/>
  <c r="GM685" i="52"/>
  <c r="GN685" i="52"/>
  <c r="GJ685" i="52"/>
  <c r="GL685" i="52"/>
  <c r="HW654" i="52"/>
  <c r="HU654" i="52"/>
  <c r="HV654" i="52"/>
  <c r="HS654" i="52"/>
  <c r="HT654" i="52"/>
  <c r="HY622" i="52"/>
  <c r="GU622" i="52"/>
  <c r="GR622" i="52"/>
  <c r="GQ622" i="52"/>
  <c r="GP622" i="52"/>
  <c r="GT622" i="52"/>
  <c r="GS622" i="52"/>
  <c r="GR723" i="52"/>
  <c r="GP723" i="52"/>
  <c r="GU723" i="52"/>
  <c r="GS723" i="52"/>
  <c r="GQ723" i="52"/>
  <c r="GT723" i="52"/>
  <c r="HU568" i="52"/>
  <c r="HS568" i="52"/>
  <c r="HV568" i="52"/>
  <c r="HW568" i="52"/>
  <c r="HT568" i="52"/>
  <c r="HY760" i="52"/>
  <c r="IF760" i="52" s="1"/>
  <c r="HP72" i="52"/>
  <c r="HO72" i="52"/>
  <c r="HM72" i="52"/>
  <c r="HQ72" i="52"/>
  <c r="HN72" i="52"/>
  <c r="HT620" i="52"/>
  <c r="HS620" i="52"/>
  <c r="HV620" i="52"/>
  <c r="HU620" i="52"/>
  <c r="HW620" i="52"/>
  <c r="GW615" i="52"/>
  <c r="GX615" i="52"/>
  <c r="GY615" i="52"/>
  <c r="HU159" i="52"/>
  <c r="HT159" i="52"/>
  <c r="HV159" i="52"/>
  <c r="HS159" i="52"/>
  <c r="HW159" i="52"/>
  <c r="GQ319" i="52"/>
  <c r="GU319" i="52"/>
  <c r="GR319" i="52"/>
  <c r="GP319" i="52"/>
  <c r="GT319" i="52"/>
  <c r="GS319" i="52"/>
  <c r="FV175" i="52"/>
  <c r="FU175" i="52"/>
  <c r="FW175" i="52" s="1"/>
  <c r="HM193" i="52"/>
  <c r="HP193" i="52"/>
  <c r="HQ193" i="52"/>
  <c r="HO193" i="52"/>
  <c r="HN193" i="52"/>
  <c r="HH795" i="52"/>
  <c r="HA795" i="52"/>
  <c r="HB795" i="52"/>
  <c r="HC795" i="52"/>
  <c r="HF795" i="52"/>
  <c r="HG795" i="52"/>
  <c r="HJ795" i="52"/>
  <c r="HK795" i="52"/>
  <c r="HI795" i="52"/>
  <c r="HE795" i="52"/>
  <c r="HD795" i="52"/>
  <c r="GM429" i="52"/>
  <c r="GK429" i="52"/>
  <c r="GL429" i="52"/>
  <c r="GJ429" i="52"/>
  <c r="GN429" i="52"/>
  <c r="GM833" i="52"/>
  <c r="GJ833" i="52"/>
  <c r="GN833" i="52"/>
  <c r="GK833" i="52"/>
  <c r="GL833" i="52"/>
  <c r="GX805" i="52"/>
  <c r="GY805" i="52"/>
  <c r="GW805" i="52"/>
  <c r="GP557" i="52"/>
  <c r="GT557" i="52"/>
  <c r="GQ557" i="52"/>
  <c r="GS557" i="52"/>
  <c r="GU557" i="52"/>
  <c r="GR557" i="52"/>
  <c r="HY557" i="52"/>
  <c r="IF557" i="52" s="1"/>
  <c r="FU76" i="52"/>
  <c r="FW76" i="52" s="1"/>
  <c r="FV76" i="52"/>
  <c r="ET76" i="52"/>
  <c r="GW493" i="52"/>
  <c r="GY493" i="52"/>
  <c r="GX493" i="52"/>
  <c r="HV322" i="52"/>
  <c r="HS322" i="52"/>
  <c r="HT322" i="52"/>
  <c r="HW322" i="52"/>
  <c r="HU322" i="52"/>
  <c r="GS327" i="52"/>
  <c r="GR327" i="52"/>
  <c r="HY327" i="52"/>
  <c r="GP327" i="52"/>
  <c r="GT327" i="52"/>
  <c r="GU327" i="52"/>
  <c r="GQ327" i="52"/>
  <c r="GJ119" i="52"/>
  <c r="GN119" i="52"/>
  <c r="GM119" i="52"/>
  <c r="GK119" i="52"/>
  <c r="GL119" i="52"/>
  <c r="HN619" i="52"/>
  <c r="HO619" i="52"/>
  <c r="HP619" i="52"/>
  <c r="HM619" i="52"/>
  <c r="HQ619" i="52"/>
  <c r="GY160" i="52"/>
  <c r="GX160" i="52"/>
  <c r="GW160" i="52"/>
  <c r="FV294" i="52"/>
  <c r="FU294" i="52"/>
  <c r="FW294" i="52" s="1"/>
  <c r="ET294" i="52"/>
  <c r="GM277" i="52"/>
  <c r="GL277" i="52"/>
  <c r="GN277" i="52"/>
  <c r="GK277" i="52"/>
  <c r="GJ277" i="52"/>
  <c r="GR529" i="52"/>
  <c r="GP529" i="52"/>
  <c r="GT529" i="52"/>
  <c r="GQ529" i="52"/>
  <c r="GS529" i="52"/>
  <c r="GU529" i="52"/>
  <c r="HY529" i="52"/>
  <c r="FU296" i="52"/>
  <c r="FW296" i="52" s="1"/>
  <c r="FV296" i="52"/>
  <c r="ET296" i="52"/>
  <c r="GY884" i="52"/>
  <c r="GX884" i="52"/>
  <c r="GW884" i="52"/>
  <c r="GW482" i="52"/>
  <c r="GY482" i="52"/>
  <c r="GX482" i="52"/>
  <c r="FY711" i="52"/>
  <c r="GE711" i="52"/>
  <c r="GB711" i="52"/>
  <c r="GG711" i="52"/>
  <c r="FZ711" i="52"/>
  <c r="GA711" i="52"/>
  <c r="GD711" i="52"/>
  <c r="GH711" i="52"/>
  <c r="GC711" i="52"/>
  <c r="GY541" i="52"/>
  <c r="GW541" i="52"/>
  <c r="GX541" i="52"/>
  <c r="HI500" i="52"/>
  <c r="HG500" i="52"/>
  <c r="HB500" i="52"/>
  <c r="HF500" i="52"/>
  <c r="HJ500" i="52"/>
  <c r="HD500" i="52"/>
  <c r="HH500" i="52"/>
  <c r="HA500" i="52"/>
  <c r="HC500" i="52"/>
  <c r="HE500" i="52"/>
  <c r="HK500" i="52"/>
  <c r="GQ1038" i="52"/>
  <c r="GU1038" i="52"/>
  <c r="GR1038" i="52"/>
  <c r="GS1038" i="52"/>
  <c r="GP1038" i="52"/>
  <c r="GT1038" i="52"/>
  <c r="FV369" i="52"/>
  <c r="FU369" i="52"/>
  <c r="FW369" i="52" s="1"/>
  <c r="ET369" i="52"/>
  <c r="HW184" i="52"/>
  <c r="HS184" i="52"/>
  <c r="HV184" i="52"/>
  <c r="HT184" i="52"/>
  <c r="HU184" i="52"/>
  <c r="HT945" i="52"/>
  <c r="HV945" i="52"/>
  <c r="HU945" i="52"/>
  <c r="HS945" i="52"/>
  <c r="HW945" i="52"/>
  <c r="HS572" i="52"/>
  <c r="HU572" i="52"/>
  <c r="HT572" i="52"/>
  <c r="HV572" i="52"/>
  <c r="HW572" i="52"/>
  <c r="FZ728" i="52"/>
  <c r="GG728" i="52"/>
  <c r="GD728" i="52"/>
  <c r="GH728" i="52"/>
  <c r="GC728" i="52"/>
  <c r="FY728" i="52"/>
  <c r="GE728" i="52"/>
  <c r="GA728" i="52"/>
  <c r="GB728" i="52"/>
  <c r="HT773" i="52"/>
  <c r="HU773" i="52"/>
  <c r="HV773" i="52"/>
  <c r="HW773" i="52"/>
  <c r="HS773" i="52"/>
  <c r="HU107" i="52"/>
  <c r="HW107" i="52"/>
  <c r="HS107" i="52"/>
  <c r="HV107" i="52"/>
  <c r="HT107" i="52"/>
  <c r="HI733" i="52"/>
  <c r="HB733" i="52"/>
  <c r="HA733" i="52"/>
  <c r="HF733" i="52"/>
  <c r="HG733" i="52"/>
  <c r="HJ733" i="52"/>
  <c r="HE733" i="52"/>
  <c r="HC733" i="52"/>
  <c r="HH733" i="52"/>
  <c r="HK733" i="52"/>
  <c r="HD733" i="52"/>
  <c r="GR604" i="52"/>
  <c r="GU604" i="52"/>
  <c r="GS604" i="52"/>
  <c r="HY604" i="52"/>
  <c r="GP604" i="52"/>
  <c r="GT604" i="52"/>
  <c r="GQ604" i="52"/>
  <c r="HV327" i="52"/>
  <c r="HT327" i="52"/>
  <c r="HU327" i="52"/>
  <c r="HS327" i="52"/>
  <c r="HW327" i="52"/>
  <c r="IM157" i="52"/>
  <c r="IL157" i="52"/>
  <c r="GC255" i="52"/>
  <c r="GA255" i="52"/>
  <c r="FY255" i="52"/>
  <c r="GE255" i="52"/>
  <c r="GB255" i="52"/>
  <c r="FZ255" i="52"/>
  <c r="GD255" i="52"/>
  <c r="GH255" i="52"/>
  <c r="GG255" i="52"/>
  <c r="HZ255" i="52"/>
  <c r="GF255" i="52"/>
  <c r="GH660" i="52"/>
  <c r="GA660" i="52"/>
  <c r="GB660" i="52"/>
  <c r="GG660" i="52"/>
  <c r="FY660" i="52"/>
  <c r="GD660" i="52"/>
  <c r="FZ660" i="52"/>
  <c r="GE660" i="52"/>
  <c r="GC660" i="52"/>
  <c r="GF181" i="52"/>
  <c r="HD541" i="52"/>
  <c r="HB541" i="52"/>
  <c r="HH541" i="52"/>
  <c r="HG541" i="52"/>
  <c r="HC541" i="52"/>
  <c r="HE541" i="52"/>
  <c r="HI541" i="52"/>
  <c r="HA541" i="52"/>
  <c r="HF541" i="52"/>
  <c r="HK541" i="52"/>
  <c r="HJ541" i="52"/>
  <c r="GM727" i="52"/>
  <c r="GJ727" i="52"/>
  <c r="GL727" i="52"/>
  <c r="GK727" i="52"/>
  <c r="GN727" i="52"/>
  <c r="GU639" i="52"/>
  <c r="GQ639" i="52"/>
  <c r="GS639" i="52"/>
  <c r="GR639" i="52"/>
  <c r="GP639" i="52"/>
  <c r="GT639" i="52"/>
  <c r="HY639" i="52"/>
  <c r="IF639" i="52" s="1"/>
  <c r="HU1048" i="52"/>
  <c r="HV1048" i="52"/>
  <c r="HS1048" i="52"/>
  <c r="HW1048" i="52"/>
  <c r="HT1048" i="52"/>
  <c r="HU237" i="52"/>
  <c r="HV237" i="52"/>
  <c r="HT237" i="52"/>
  <c r="HW237" i="52"/>
  <c r="HS237" i="52"/>
  <c r="HQ185" i="52"/>
  <c r="HN185" i="52"/>
  <c r="HP185" i="52"/>
  <c r="HM185" i="52"/>
  <c r="HO185" i="52"/>
  <c r="IL205" i="52"/>
  <c r="IM205" i="52"/>
  <c r="HQ893" i="52"/>
  <c r="HN893" i="52"/>
  <c r="HO893" i="52"/>
  <c r="HP893" i="52"/>
  <c r="HM893" i="52"/>
  <c r="HH504" i="52"/>
  <c r="HA504" i="52"/>
  <c r="HC504" i="52"/>
  <c r="HE504" i="52"/>
  <c r="HK504" i="52"/>
  <c r="HI504" i="52"/>
  <c r="HG504" i="52"/>
  <c r="HB504" i="52"/>
  <c r="HF504" i="52"/>
  <c r="HJ504" i="52"/>
  <c r="HD504" i="52"/>
  <c r="HZ894" i="52"/>
  <c r="GG894" i="52"/>
  <c r="FZ894" i="52"/>
  <c r="GD894" i="52"/>
  <c r="GH894" i="52"/>
  <c r="GF894" i="52"/>
  <c r="GA894" i="52"/>
  <c r="GE894" i="52"/>
  <c r="FY894" i="52"/>
  <c r="GB894" i="52"/>
  <c r="GC894" i="52"/>
  <c r="HA650" i="52"/>
  <c r="HC650" i="52"/>
  <c r="HF650" i="52"/>
  <c r="HK650" i="52"/>
  <c r="HB650" i="52"/>
  <c r="HG650" i="52"/>
  <c r="HE650" i="52"/>
  <c r="HD650" i="52"/>
  <c r="HJ650" i="52"/>
  <c r="HH650" i="52"/>
  <c r="HI650" i="52"/>
  <c r="FZ174" i="52"/>
  <c r="GB174" i="52"/>
  <c r="GG174" i="52"/>
  <c r="FY174" i="52"/>
  <c r="GD174" i="52"/>
  <c r="GH174" i="52"/>
  <c r="GA174" i="52"/>
  <c r="GC174" i="52"/>
  <c r="GE174" i="52"/>
  <c r="HV473" i="52"/>
  <c r="HU473" i="52"/>
  <c r="HS473" i="52"/>
  <c r="HW473" i="52"/>
  <c r="HT473" i="52"/>
  <c r="GF728" i="52"/>
  <c r="HN309" i="52"/>
  <c r="HO309" i="52"/>
  <c r="HM309" i="52"/>
  <c r="HQ309" i="52"/>
  <c r="HP309" i="52"/>
  <c r="HO713" i="52"/>
  <c r="HN713" i="52"/>
  <c r="HP713" i="52"/>
  <c r="HQ713" i="52"/>
  <c r="HM713" i="52"/>
  <c r="GR377" i="52"/>
  <c r="GU377" i="52"/>
  <c r="GQ377" i="52"/>
  <c r="HY377" i="52"/>
  <c r="GS377" i="52"/>
  <c r="GP377" i="52"/>
  <c r="GT377" i="52"/>
  <c r="GJ748" i="52"/>
  <c r="GK748" i="52"/>
  <c r="GN748" i="52"/>
  <c r="GL748" i="52"/>
  <c r="GM748" i="52"/>
  <c r="HO109" i="52"/>
  <c r="HN109" i="52"/>
  <c r="HP109" i="52"/>
  <c r="HQ109" i="52"/>
  <c r="HM109" i="52"/>
  <c r="HN814" i="52"/>
  <c r="HM814" i="52"/>
  <c r="HQ814" i="52"/>
  <c r="HO814" i="52"/>
  <c r="HP814" i="52"/>
  <c r="HB578" i="52"/>
  <c r="HF578" i="52"/>
  <c r="HG578" i="52"/>
  <c r="HC578" i="52"/>
  <c r="HJ578" i="52"/>
  <c r="HE578" i="52"/>
  <c r="HK578" i="52"/>
  <c r="HD578" i="52"/>
  <c r="HA578" i="52"/>
  <c r="HH578" i="52"/>
  <c r="HI578" i="52"/>
  <c r="HD494" i="52"/>
  <c r="HH494" i="52"/>
  <c r="HA494" i="52"/>
  <c r="HC494" i="52"/>
  <c r="HE494" i="52"/>
  <c r="HK494" i="52"/>
  <c r="HI494" i="52"/>
  <c r="HG494" i="52"/>
  <c r="HB494" i="52"/>
  <c r="HF494" i="52"/>
  <c r="HJ494" i="52"/>
  <c r="HS967" i="52"/>
  <c r="HT967" i="52"/>
  <c r="HU967" i="52"/>
  <c r="HV967" i="52"/>
  <c r="HW967" i="52"/>
  <c r="HH700" i="52"/>
  <c r="HE700" i="52"/>
  <c r="HB700" i="52"/>
  <c r="HC700" i="52"/>
  <c r="HF700" i="52"/>
  <c r="HJ700" i="52"/>
  <c r="HG700" i="52"/>
  <c r="HK700" i="52"/>
  <c r="HA700" i="52"/>
  <c r="HD700" i="52"/>
  <c r="HI700" i="52"/>
  <c r="HI564" i="52"/>
  <c r="HD564" i="52"/>
  <c r="HF564" i="52"/>
  <c r="HH564" i="52"/>
  <c r="HC564" i="52"/>
  <c r="HE564" i="52"/>
  <c r="HK564" i="52"/>
  <c r="HJ564" i="52"/>
  <c r="HA564" i="52"/>
  <c r="HG564" i="52"/>
  <c r="HB564" i="52"/>
  <c r="HD192" i="52"/>
  <c r="HI192" i="52"/>
  <c r="HH192" i="52"/>
  <c r="HC192" i="52"/>
  <c r="HJ192" i="52"/>
  <c r="HG192" i="52"/>
  <c r="HE192" i="52"/>
  <c r="HK192" i="52"/>
  <c r="HB192" i="52"/>
  <c r="HA192" i="52"/>
  <c r="HF192" i="52"/>
  <c r="FV910" i="52"/>
  <c r="FU910" i="52"/>
  <c r="FW910" i="52" s="1"/>
  <c r="ET910" i="52"/>
  <c r="FY1002" i="52"/>
  <c r="GB1002" i="52"/>
  <c r="GC1002" i="52"/>
  <c r="GE1002" i="52"/>
  <c r="GG1002" i="52"/>
  <c r="FZ1002" i="52"/>
  <c r="GD1002" i="52"/>
  <c r="GH1002" i="52"/>
  <c r="GA1002" i="52"/>
  <c r="FV813" i="52"/>
  <c r="FU813" i="52"/>
  <c r="FW813" i="52" s="1"/>
  <c r="ET813" i="52"/>
  <c r="HM607" i="52"/>
  <c r="HQ607" i="52"/>
  <c r="HN607" i="52"/>
  <c r="HO607" i="52"/>
  <c r="HP607" i="52"/>
  <c r="HF472" i="52"/>
  <c r="HJ472" i="52"/>
  <c r="HD472" i="52"/>
  <c r="HH472" i="52"/>
  <c r="HA472" i="52"/>
  <c r="HC472" i="52"/>
  <c r="HE472" i="52"/>
  <c r="HK472" i="52"/>
  <c r="HI472" i="52"/>
  <c r="HG472" i="52"/>
  <c r="HB472" i="52"/>
  <c r="GL820" i="52"/>
  <c r="GJ820" i="52"/>
  <c r="GN820" i="52"/>
  <c r="GK820" i="52"/>
  <c r="GM820" i="52"/>
  <c r="HY989" i="52"/>
  <c r="IF989" i="52" s="1"/>
  <c r="FV779" i="52"/>
  <c r="FU779" i="52"/>
  <c r="FW779" i="52" s="1"/>
  <c r="HJ743" i="52"/>
  <c r="HG743" i="52"/>
  <c r="HC743" i="52"/>
  <c r="HH743" i="52"/>
  <c r="HK743" i="52"/>
  <c r="HD743" i="52"/>
  <c r="HI743" i="52"/>
  <c r="HB743" i="52"/>
  <c r="HE743" i="52"/>
  <c r="HF743" i="52"/>
  <c r="HA743" i="52"/>
  <c r="HB1007" i="52"/>
  <c r="HF1007" i="52"/>
  <c r="HJ1007" i="52"/>
  <c r="HC1007" i="52"/>
  <c r="HK1007" i="52"/>
  <c r="HA1007" i="52"/>
  <c r="HD1007" i="52"/>
  <c r="HE1007" i="52"/>
  <c r="HH1007" i="52"/>
  <c r="HI1007" i="52"/>
  <c r="HG1007" i="52"/>
  <c r="HU842" i="52"/>
  <c r="HT842" i="52"/>
  <c r="HV842" i="52"/>
  <c r="HW842" i="52"/>
  <c r="HS842" i="52"/>
  <c r="ET1034" i="52"/>
  <c r="GA878" i="52"/>
  <c r="GE878" i="52"/>
  <c r="FZ878" i="52"/>
  <c r="GD878" i="52"/>
  <c r="GB878" i="52"/>
  <c r="GH878" i="52"/>
  <c r="FY878" i="52"/>
  <c r="HZ878" i="52"/>
  <c r="GC878" i="52"/>
  <c r="GF878" i="52"/>
  <c r="GG878" i="52"/>
  <c r="GF176" i="52"/>
  <c r="HQ447" i="52"/>
  <c r="HN447" i="52"/>
  <c r="HM447" i="52"/>
  <c r="HO447" i="52"/>
  <c r="HP447" i="52"/>
  <c r="HW577" i="52"/>
  <c r="HT577" i="52"/>
  <c r="HV577" i="52"/>
  <c r="HS577" i="52"/>
  <c r="HU577" i="52"/>
  <c r="GL1028" i="52"/>
  <c r="GM1028" i="52"/>
  <c r="GJ1028" i="52"/>
  <c r="GK1028" i="52"/>
  <c r="GN1028" i="52"/>
  <c r="GW434" i="52"/>
  <c r="GX434" i="52"/>
  <c r="GY434" i="52"/>
  <c r="FU512" i="52"/>
  <c r="FW512" i="52" s="1"/>
  <c r="FV512" i="52"/>
  <c r="HC556" i="52"/>
  <c r="HF556" i="52"/>
  <c r="HD556" i="52"/>
  <c r="HA556" i="52"/>
  <c r="HH556" i="52"/>
  <c r="HK556" i="52"/>
  <c r="HB556" i="52"/>
  <c r="HI556" i="52"/>
  <c r="HG556" i="52"/>
  <c r="HE556" i="52"/>
  <c r="HJ556" i="52"/>
  <c r="HM940" i="52"/>
  <c r="HQ940" i="52"/>
  <c r="HP940" i="52"/>
  <c r="HN940" i="52"/>
  <c r="HO940" i="52"/>
  <c r="HT946" i="52"/>
  <c r="HV946" i="52"/>
  <c r="HW946" i="52"/>
  <c r="HU946" i="52"/>
  <c r="HS946" i="52"/>
  <c r="GF170" i="52"/>
  <c r="GT712" i="52"/>
  <c r="HY712" i="52"/>
  <c r="GR712" i="52"/>
  <c r="GP712" i="52"/>
  <c r="GU712" i="52"/>
  <c r="GS712" i="52"/>
  <c r="GQ712" i="52"/>
  <c r="FV495" i="52"/>
  <c r="ET495" i="52"/>
  <c r="FU495" i="52"/>
  <c r="HJ492" i="52"/>
  <c r="HD492" i="52"/>
  <c r="HH492" i="52"/>
  <c r="HA492" i="52"/>
  <c r="HC492" i="52"/>
  <c r="HE492" i="52"/>
  <c r="HK492" i="52"/>
  <c r="HI492" i="52"/>
  <c r="HG492" i="52"/>
  <c r="HB492" i="52"/>
  <c r="HF492" i="52"/>
  <c r="GL986" i="52"/>
  <c r="GM986" i="52"/>
  <c r="GK986" i="52"/>
  <c r="GN986" i="52"/>
  <c r="GJ986" i="52"/>
  <c r="GR717" i="52"/>
  <c r="GP717" i="52"/>
  <c r="GU717" i="52"/>
  <c r="GS717" i="52"/>
  <c r="GQ717" i="52"/>
  <c r="GT717" i="52"/>
  <c r="GD302" i="52"/>
  <c r="HZ302" i="52"/>
  <c r="GH302" i="52"/>
  <c r="GF302" i="52"/>
  <c r="GA302" i="52"/>
  <c r="GB302" i="52"/>
  <c r="GG302" i="52"/>
  <c r="FY302" i="52"/>
  <c r="GE302" i="52"/>
  <c r="FZ302" i="52"/>
  <c r="GC302" i="52"/>
  <c r="FV918" i="52"/>
  <c r="FU918" i="52"/>
  <c r="FW918" i="52" s="1"/>
  <c r="GP445" i="52"/>
  <c r="GU445" i="52"/>
  <c r="GT445" i="52"/>
  <c r="GR445" i="52"/>
  <c r="GQ445" i="52"/>
  <c r="GS445" i="52"/>
  <c r="HY445" i="52"/>
  <c r="HW871" i="52"/>
  <c r="HU871" i="52"/>
  <c r="HV871" i="52"/>
  <c r="HT871" i="52"/>
  <c r="HS871" i="52"/>
  <c r="FV675" i="52"/>
  <c r="FU675" i="52"/>
  <c r="ET675" i="52"/>
  <c r="GR749" i="52"/>
  <c r="GP749" i="52"/>
  <c r="GU749" i="52"/>
  <c r="GS749" i="52"/>
  <c r="GQ749" i="52"/>
  <c r="GT749" i="52"/>
  <c r="GY547" i="52"/>
  <c r="GW547" i="52"/>
  <c r="GX547" i="52"/>
  <c r="FV809" i="52"/>
  <c r="FU809" i="52"/>
  <c r="FW809" i="52" s="1"/>
  <c r="ET809" i="52"/>
  <c r="HW463" i="52"/>
  <c r="HT463" i="52"/>
  <c r="HV463" i="52"/>
  <c r="HU463" i="52"/>
  <c r="HS463" i="52"/>
  <c r="HQ338" i="52"/>
  <c r="HN338" i="52"/>
  <c r="HP338" i="52"/>
  <c r="HO338" i="52"/>
  <c r="HM338" i="52"/>
  <c r="FU264" i="52"/>
  <c r="FW264" i="52" s="1"/>
  <c r="FV264" i="52"/>
  <c r="ET264" i="52"/>
  <c r="GR738" i="52"/>
  <c r="GP738" i="52"/>
  <c r="GU738" i="52"/>
  <c r="GQ738" i="52"/>
  <c r="GS738" i="52"/>
  <c r="GT738" i="52"/>
  <c r="HF511" i="52"/>
  <c r="HJ511" i="52"/>
  <c r="HD511" i="52"/>
  <c r="HH511" i="52"/>
  <c r="HA511" i="52"/>
  <c r="HK511" i="52"/>
  <c r="HE511" i="52"/>
  <c r="HC511" i="52"/>
  <c r="HI511" i="52"/>
  <c r="HG511" i="52"/>
  <c r="HB511" i="52"/>
  <c r="FV199" i="52"/>
  <c r="FU199" i="52"/>
  <c r="ET199" i="52"/>
  <c r="HW178" i="52"/>
  <c r="HS178" i="52"/>
  <c r="HV178" i="52"/>
  <c r="HT178" i="52"/>
  <c r="HU178" i="52"/>
  <c r="HA195" i="52"/>
  <c r="HD195" i="52"/>
  <c r="HE195" i="52"/>
  <c r="HB195" i="52"/>
  <c r="HI195" i="52"/>
  <c r="HJ195" i="52"/>
  <c r="HC195" i="52"/>
  <c r="HG195" i="52"/>
  <c r="HK195" i="52"/>
  <c r="HF195" i="52"/>
  <c r="HH195" i="52"/>
  <c r="IK930" i="52"/>
  <c r="IB930" i="52"/>
  <c r="GF777" i="52"/>
  <c r="IK605" i="52"/>
  <c r="IB605" i="52"/>
  <c r="HC1003" i="52"/>
  <c r="HK1003" i="52"/>
  <c r="HA1003" i="52"/>
  <c r="HD1003" i="52"/>
  <c r="HE1003" i="52"/>
  <c r="HH1003" i="52"/>
  <c r="HI1003" i="52"/>
  <c r="HG1003" i="52"/>
  <c r="HB1003" i="52"/>
  <c r="HF1003" i="52"/>
  <c r="HJ1003" i="52"/>
  <c r="IM609" i="52"/>
  <c r="IL609" i="52"/>
  <c r="FU890" i="52"/>
  <c r="FW890" i="52" s="1"/>
  <c r="ET890" i="52"/>
  <c r="FV890" i="52"/>
  <c r="GQ508" i="52"/>
  <c r="GU508" i="52"/>
  <c r="GR508" i="52"/>
  <c r="GP508" i="52"/>
  <c r="GT508" i="52"/>
  <c r="GS508" i="52"/>
  <c r="GD442" i="52"/>
  <c r="GB442" i="52"/>
  <c r="GH442" i="52"/>
  <c r="FY442" i="52"/>
  <c r="GE442" i="52"/>
  <c r="GA442" i="52"/>
  <c r="GC442" i="52"/>
  <c r="GG442" i="52"/>
  <c r="FZ442" i="52"/>
  <c r="HS457" i="52"/>
  <c r="HW457" i="52"/>
  <c r="HT457" i="52"/>
  <c r="HV457" i="52"/>
  <c r="HU457" i="52"/>
  <c r="HM570" i="52"/>
  <c r="HQ570" i="52"/>
  <c r="HN570" i="52"/>
  <c r="HP570" i="52"/>
  <c r="HO570" i="52"/>
  <c r="IB418" i="52"/>
  <c r="IK418" i="52"/>
  <c r="FV165" i="52"/>
  <c r="FU165" i="52"/>
  <c r="FW165" i="52" s="1"/>
  <c r="HP160" i="52"/>
  <c r="HO160" i="52"/>
  <c r="HM160" i="52"/>
  <c r="HQ160" i="52"/>
  <c r="HN160" i="52"/>
  <c r="HP189" i="52"/>
  <c r="HM189" i="52"/>
  <c r="HO189" i="52"/>
  <c r="HQ189" i="52"/>
  <c r="HN189" i="52"/>
  <c r="IK276" i="52"/>
  <c r="IB276" i="52"/>
  <c r="IM218" i="52"/>
  <c r="IL218" i="52"/>
  <c r="HZ648" i="52"/>
  <c r="IF648" i="52" s="1"/>
  <c r="HW615" i="52"/>
  <c r="HV615" i="52"/>
  <c r="HT615" i="52"/>
  <c r="HU615" i="52"/>
  <c r="HS615" i="52"/>
  <c r="FV92" i="52"/>
  <c r="FU92" i="52"/>
  <c r="FW92" i="52" s="1"/>
  <c r="HD529" i="52"/>
  <c r="HB529" i="52"/>
  <c r="HH529" i="52"/>
  <c r="HG529" i="52"/>
  <c r="HC529" i="52"/>
  <c r="HE529" i="52"/>
  <c r="HI529" i="52"/>
  <c r="HA529" i="52"/>
  <c r="HF529" i="52"/>
  <c r="HK529" i="52"/>
  <c r="HJ529" i="52"/>
  <c r="GL827" i="52"/>
  <c r="GK827" i="52"/>
  <c r="GM827" i="52"/>
  <c r="GJ827" i="52"/>
  <c r="GN827" i="52"/>
  <c r="HE1022" i="52"/>
  <c r="HJ1022" i="52"/>
  <c r="HI1022" i="52"/>
  <c r="HD1022" i="52"/>
  <c r="HB1022" i="52"/>
  <c r="HG1022" i="52"/>
  <c r="HC1022" i="52"/>
  <c r="HH1022" i="52"/>
  <c r="HF1022" i="52"/>
  <c r="HA1022" i="52"/>
  <c r="HK1022" i="52"/>
  <c r="GA513" i="52"/>
  <c r="FY513" i="52"/>
  <c r="GE513" i="52"/>
  <c r="GC513" i="52"/>
  <c r="GG513" i="52"/>
  <c r="FZ513" i="52"/>
  <c r="GD513" i="52"/>
  <c r="GH513" i="52"/>
  <c r="GB513" i="52"/>
  <c r="IJ268" i="52"/>
  <c r="GQ438" i="52"/>
  <c r="GS438" i="52"/>
  <c r="GP438" i="52"/>
  <c r="GU438" i="52"/>
  <c r="GT438" i="52"/>
  <c r="GR438" i="52"/>
  <c r="HY438" i="52"/>
  <c r="IF438" i="52" s="1"/>
  <c r="HV1044" i="52"/>
  <c r="HS1044" i="52"/>
  <c r="HW1044" i="52"/>
  <c r="HT1044" i="52"/>
  <c r="HU1044" i="52"/>
  <c r="GX397" i="52"/>
  <c r="GW397" i="52"/>
  <c r="GY397" i="52"/>
  <c r="HM869" i="52"/>
  <c r="HQ869" i="52"/>
  <c r="HN869" i="52"/>
  <c r="HP869" i="52"/>
  <c r="HO869" i="52"/>
  <c r="GT571" i="52"/>
  <c r="GQ571" i="52"/>
  <c r="GR571" i="52"/>
  <c r="GS571" i="52"/>
  <c r="GU571" i="52"/>
  <c r="GP571" i="52"/>
  <c r="HY571" i="52"/>
  <c r="IF571" i="52" s="1"/>
  <c r="GG900" i="52"/>
  <c r="FZ900" i="52"/>
  <c r="GD900" i="52"/>
  <c r="GH900" i="52"/>
  <c r="GB900" i="52"/>
  <c r="GE900" i="52"/>
  <c r="FY900" i="52"/>
  <c r="GA900" i="52"/>
  <c r="GC900" i="52"/>
  <c r="GL498" i="52"/>
  <c r="GM498" i="52"/>
  <c r="GK498" i="52"/>
  <c r="GJ498" i="52"/>
  <c r="GN498" i="52"/>
  <c r="FU579" i="52"/>
  <c r="FW579" i="52" s="1"/>
  <c r="FV579" i="52"/>
  <c r="ET579" i="52"/>
  <c r="HM132" i="52"/>
  <c r="HQ132" i="52"/>
  <c r="HP132" i="52"/>
  <c r="HO132" i="52"/>
  <c r="HN132" i="52"/>
  <c r="HG388" i="52"/>
  <c r="HI388" i="52"/>
  <c r="HK388" i="52"/>
  <c r="HA388" i="52"/>
  <c r="HD388" i="52"/>
  <c r="HH388" i="52"/>
  <c r="HB388" i="52"/>
  <c r="HF388" i="52"/>
  <c r="HJ388" i="52"/>
  <c r="HC388" i="52"/>
  <c r="HE388" i="52"/>
  <c r="HP167" i="52"/>
  <c r="HQ167" i="52"/>
  <c r="HM167" i="52"/>
  <c r="HO167" i="52"/>
  <c r="HN167" i="52"/>
  <c r="GW1014" i="52"/>
  <c r="GY1014" i="52"/>
  <c r="GX1014" i="52"/>
  <c r="GW688" i="52"/>
  <c r="GX688" i="52"/>
  <c r="GY688" i="52"/>
  <c r="FU403" i="52"/>
  <c r="ET403" i="52"/>
  <c r="FV403" i="52"/>
  <c r="FV870" i="52"/>
  <c r="FU870" i="52"/>
  <c r="FW870" i="52" s="1"/>
  <c r="ET870" i="52"/>
  <c r="GM766" i="52"/>
  <c r="GJ766" i="52"/>
  <c r="GL766" i="52"/>
  <c r="GK766" i="52"/>
  <c r="GN766" i="52"/>
  <c r="GR776" i="52"/>
  <c r="GP776" i="52"/>
  <c r="GU776" i="52"/>
  <c r="GQ776" i="52"/>
  <c r="GS776" i="52"/>
  <c r="GT776" i="52"/>
  <c r="HS484" i="52"/>
  <c r="HW484" i="52"/>
  <c r="HT484" i="52"/>
  <c r="HV484" i="52"/>
  <c r="HU484" i="52"/>
  <c r="GM274" i="52"/>
  <c r="GL274" i="52"/>
  <c r="GN274" i="52"/>
  <c r="GK274" i="52"/>
  <c r="GJ274" i="52"/>
  <c r="GX687" i="52"/>
  <c r="GY687" i="52"/>
  <c r="GW687" i="52"/>
  <c r="GU640" i="52"/>
  <c r="GS640" i="52"/>
  <c r="GP640" i="52"/>
  <c r="GT640" i="52"/>
  <c r="GQ640" i="52"/>
  <c r="GR640" i="52"/>
  <c r="HN69" i="52"/>
  <c r="HO69" i="52"/>
  <c r="HM69" i="52"/>
  <c r="HQ69" i="52"/>
  <c r="HP69" i="52"/>
  <c r="GX823" i="52"/>
  <c r="GY823" i="52"/>
  <c r="GW823" i="52"/>
  <c r="ET461" i="52"/>
  <c r="GR416" i="52"/>
  <c r="GQ416" i="52"/>
  <c r="GS416" i="52"/>
  <c r="GP416" i="52"/>
  <c r="GU416" i="52"/>
  <c r="GT416" i="52"/>
  <c r="HY416" i="52"/>
  <c r="IF416" i="52" s="1"/>
  <c r="HO911" i="52"/>
  <c r="HP911" i="52"/>
  <c r="HM911" i="52"/>
  <c r="HQ911" i="52"/>
  <c r="HN911" i="52"/>
  <c r="HZ186" i="52"/>
  <c r="IF186" i="52" s="1"/>
  <c r="GG707" i="52"/>
  <c r="GB707" i="52"/>
  <c r="GC707" i="52"/>
  <c r="FZ707" i="52"/>
  <c r="HZ707" i="52"/>
  <c r="GD707" i="52"/>
  <c r="GF707" i="52"/>
  <c r="GH707" i="52"/>
  <c r="GE707" i="52"/>
  <c r="GA707" i="52"/>
  <c r="FY707" i="52"/>
  <c r="GJ785" i="52"/>
  <c r="GN785" i="52"/>
  <c r="GL785" i="52"/>
  <c r="GK785" i="52"/>
  <c r="GM785" i="52"/>
  <c r="GU675" i="52"/>
  <c r="GQ675" i="52"/>
  <c r="GS675" i="52"/>
  <c r="GR675" i="52"/>
  <c r="GP675" i="52"/>
  <c r="GT675" i="52"/>
  <c r="HY675" i="52"/>
  <c r="IF675" i="52" s="1"/>
  <c r="HE640" i="52"/>
  <c r="HJ640" i="52"/>
  <c r="HB640" i="52"/>
  <c r="HG640" i="52"/>
  <c r="HD640" i="52"/>
  <c r="HA640" i="52"/>
  <c r="HH640" i="52"/>
  <c r="HF640" i="52"/>
  <c r="HC640" i="52"/>
  <c r="HK640" i="52"/>
  <c r="HI640" i="52"/>
  <c r="GL716" i="52"/>
  <c r="GN716" i="52"/>
  <c r="GM716" i="52"/>
  <c r="GJ716" i="52"/>
  <c r="GK716" i="52"/>
  <c r="HO1049" i="52"/>
  <c r="HP1049" i="52"/>
  <c r="HM1049" i="52"/>
  <c r="HQ1049" i="52"/>
  <c r="HN1049" i="52"/>
  <c r="HA261" i="52"/>
  <c r="HI261" i="52"/>
  <c r="HC261" i="52"/>
  <c r="HD261" i="52"/>
  <c r="HG261" i="52"/>
  <c r="HH261" i="52"/>
  <c r="HK261" i="52"/>
  <c r="HE261" i="52"/>
  <c r="HB261" i="52"/>
  <c r="HF261" i="52"/>
  <c r="HJ261" i="52"/>
  <c r="GW294" i="52"/>
  <c r="GY294" i="52"/>
  <c r="GX294" i="52"/>
  <c r="GY542" i="52"/>
  <c r="GX542" i="52"/>
  <c r="GW542" i="52"/>
  <c r="HS985" i="52"/>
  <c r="HW985" i="52"/>
  <c r="HT985" i="52"/>
  <c r="HV985" i="52"/>
  <c r="HU985" i="52"/>
  <c r="HO549" i="52"/>
  <c r="HN549" i="52"/>
  <c r="HP549" i="52"/>
  <c r="HM549" i="52"/>
  <c r="HQ549" i="52"/>
  <c r="GM169" i="52"/>
  <c r="GK169" i="52"/>
  <c r="GJ169" i="52"/>
  <c r="GN169" i="52"/>
  <c r="GL169" i="52"/>
  <c r="GM312" i="52"/>
  <c r="GK312" i="52"/>
  <c r="GJ312" i="52"/>
  <c r="GN312" i="52"/>
  <c r="GL312" i="52"/>
  <c r="HY313" i="52"/>
  <c r="GQ313" i="52"/>
  <c r="GU313" i="52"/>
  <c r="GR313" i="52"/>
  <c r="GP313" i="52"/>
  <c r="GT313" i="52"/>
  <c r="GS313" i="52"/>
  <c r="GY619" i="52"/>
  <c r="GW619" i="52"/>
  <c r="GX619" i="52"/>
  <c r="HS191" i="52"/>
  <c r="HV191" i="52"/>
  <c r="HT191" i="52"/>
  <c r="HW191" i="52"/>
  <c r="HU191" i="52"/>
  <c r="ET339" i="52"/>
  <c r="FU339" i="52"/>
  <c r="FW339" i="52" s="1"/>
  <c r="FV339" i="52"/>
  <c r="GL1018" i="52"/>
  <c r="GM1018" i="52"/>
  <c r="GJ1018" i="52"/>
  <c r="GK1018" i="52"/>
  <c r="GN1018" i="52"/>
  <c r="GC88" i="52"/>
  <c r="GG88" i="52"/>
  <c r="GB88" i="52"/>
  <c r="GH88" i="52"/>
  <c r="GD88" i="52"/>
  <c r="GA88" i="52"/>
  <c r="FZ88" i="52"/>
  <c r="FY88" i="52"/>
  <c r="GE88" i="52"/>
  <c r="HP750" i="52"/>
  <c r="HM750" i="52"/>
  <c r="HQ750" i="52"/>
  <c r="HO750" i="52"/>
  <c r="HN750" i="52"/>
  <c r="IQ621" i="52"/>
  <c r="IC621" i="52"/>
  <c r="GL518" i="52"/>
  <c r="GM518" i="52"/>
  <c r="GK518" i="52"/>
  <c r="GN518" i="52"/>
  <c r="GJ518" i="52"/>
  <c r="GU502" i="52"/>
  <c r="GR502" i="52"/>
  <c r="GP502" i="52"/>
  <c r="GT502" i="52"/>
  <c r="GS502" i="52"/>
  <c r="GQ502" i="52"/>
  <c r="IL926" i="52"/>
  <c r="IM926" i="52"/>
  <c r="GY941" i="52"/>
  <c r="GX941" i="52"/>
  <c r="GW941" i="52"/>
  <c r="HT739" i="52"/>
  <c r="HU739" i="52"/>
  <c r="HW739" i="52"/>
  <c r="HV739" i="52"/>
  <c r="HS739" i="52"/>
  <c r="IF222" i="52"/>
  <c r="IQ673" i="52"/>
  <c r="IC673" i="52"/>
  <c r="HH718" i="52"/>
  <c r="HE718" i="52"/>
  <c r="HD718" i="52"/>
  <c r="HI718" i="52"/>
  <c r="HB718" i="52"/>
  <c r="HA718" i="52"/>
  <c r="HF718" i="52"/>
  <c r="HG718" i="52"/>
  <c r="HJ718" i="52"/>
  <c r="HK718" i="52"/>
  <c r="HC718" i="52"/>
  <c r="HW480" i="52"/>
  <c r="HT480" i="52"/>
  <c r="HV480" i="52"/>
  <c r="HU480" i="52"/>
  <c r="HS480" i="52"/>
  <c r="HV883" i="52"/>
  <c r="HU883" i="52"/>
  <c r="HS883" i="52"/>
  <c r="HW883" i="52"/>
  <c r="HT883" i="52"/>
  <c r="HP892" i="52"/>
  <c r="HM892" i="52"/>
  <c r="HQ892" i="52"/>
  <c r="HN892" i="52"/>
  <c r="HO892" i="52"/>
  <c r="GM286" i="52"/>
  <c r="GL286" i="52"/>
  <c r="GN286" i="52"/>
  <c r="GK286" i="52"/>
  <c r="GJ286" i="52"/>
  <c r="GD406" i="52"/>
  <c r="GH406" i="52"/>
  <c r="FY406" i="52"/>
  <c r="GG406" i="52"/>
  <c r="GC406" i="52"/>
  <c r="GA406" i="52"/>
  <c r="GB406" i="52"/>
  <c r="GE406" i="52"/>
  <c r="GF406" i="52"/>
  <c r="FZ406" i="52"/>
  <c r="HZ406" i="52"/>
  <c r="GS179" i="52"/>
  <c r="GR179" i="52"/>
  <c r="GT179" i="52"/>
  <c r="GQ179" i="52"/>
  <c r="GP179" i="52"/>
  <c r="GU179" i="52"/>
  <c r="HO914" i="52"/>
  <c r="HP914" i="52"/>
  <c r="HM914" i="52"/>
  <c r="HQ914" i="52"/>
  <c r="HN914" i="52"/>
  <c r="HZ779" i="52"/>
  <c r="GY118" i="52"/>
  <c r="GX118" i="52"/>
  <c r="GW118" i="52"/>
  <c r="FU263" i="52"/>
  <c r="FW263" i="52" s="1"/>
  <c r="FV263" i="52"/>
  <c r="ET263" i="52"/>
  <c r="GA668" i="52"/>
  <c r="GB668" i="52"/>
  <c r="GG668" i="52"/>
  <c r="FY668" i="52"/>
  <c r="GF668" i="52"/>
  <c r="GD668" i="52"/>
  <c r="HZ668" i="52"/>
  <c r="FZ668" i="52"/>
  <c r="GE668" i="52"/>
  <c r="GC668" i="52"/>
  <c r="GH668" i="52"/>
  <c r="HJ340" i="52"/>
  <c r="HB340" i="52"/>
  <c r="HG340" i="52"/>
  <c r="HD340" i="52"/>
  <c r="HA340" i="52"/>
  <c r="HH340" i="52"/>
  <c r="HF340" i="52"/>
  <c r="HC340" i="52"/>
  <c r="HK340" i="52"/>
  <c r="HI340" i="52"/>
  <c r="HE340" i="52"/>
  <c r="FY201" i="52"/>
  <c r="GF201" i="52"/>
  <c r="GD201" i="52"/>
  <c r="FZ201" i="52"/>
  <c r="GC201" i="52"/>
  <c r="GH201" i="52"/>
  <c r="GB201" i="52"/>
  <c r="GA201" i="52"/>
  <c r="GG201" i="52"/>
  <c r="GE201" i="52"/>
  <c r="HZ201" i="52"/>
  <c r="HU840" i="52"/>
  <c r="HT840" i="52"/>
  <c r="HW840" i="52"/>
  <c r="HV840" i="52"/>
  <c r="HS840" i="52"/>
  <c r="FV1023" i="52"/>
  <c r="FU1023" i="52"/>
  <c r="FW1023" i="52" s="1"/>
  <c r="FY468" i="52"/>
  <c r="GA468" i="52"/>
  <c r="GC468" i="52"/>
  <c r="GG468" i="52"/>
  <c r="FZ468" i="52"/>
  <c r="GD468" i="52"/>
  <c r="GH468" i="52"/>
  <c r="GB468" i="52"/>
  <c r="GE468" i="52"/>
  <c r="IL958" i="52"/>
  <c r="IM958" i="52"/>
  <c r="HV328" i="52"/>
  <c r="HU328" i="52"/>
  <c r="HW328" i="52"/>
  <c r="HT328" i="52"/>
  <c r="HS328" i="52"/>
  <c r="FU547" i="52"/>
  <c r="FW547" i="52" s="1"/>
  <c r="FV547" i="52"/>
  <c r="ET547" i="52"/>
  <c r="HN984" i="52"/>
  <c r="HO984" i="52"/>
  <c r="HM984" i="52"/>
  <c r="HQ984" i="52"/>
  <c r="HP984" i="52"/>
  <c r="FU752" i="52"/>
  <c r="FW752" i="52" s="1"/>
  <c r="FV752" i="52"/>
  <c r="GL62" i="52"/>
  <c r="GK62" i="52"/>
  <c r="GM62" i="52"/>
  <c r="GJ62" i="52"/>
  <c r="GN62" i="52"/>
  <c r="ET330" i="52"/>
  <c r="FU330" i="52"/>
  <c r="FW330" i="52" s="1"/>
  <c r="FV330" i="52"/>
  <c r="GR983" i="52"/>
  <c r="GP983" i="52"/>
  <c r="GT983" i="52"/>
  <c r="GS983" i="52"/>
  <c r="GQ983" i="52"/>
  <c r="GU983" i="52"/>
  <c r="GB686" i="52"/>
  <c r="GA686" i="52"/>
  <c r="FZ686" i="52"/>
  <c r="HZ686" i="52"/>
  <c r="GD686" i="52"/>
  <c r="GF686" i="52"/>
  <c r="GH686" i="52"/>
  <c r="GE686" i="52"/>
  <c r="FY686" i="52"/>
  <c r="GG686" i="52"/>
  <c r="GC686" i="52"/>
  <c r="HJ694" i="52"/>
  <c r="HG694" i="52"/>
  <c r="HK694" i="52"/>
  <c r="HA694" i="52"/>
  <c r="HD694" i="52"/>
  <c r="HI694" i="52"/>
  <c r="HH694" i="52"/>
  <c r="HC694" i="52"/>
  <c r="HB694" i="52"/>
  <c r="HE694" i="52"/>
  <c r="HF694" i="52"/>
  <c r="GY647" i="52"/>
  <c r="GW647" i="52"/>
  <c r="GX647" i="52"/>
  <c r="FZ239" i="52"/>
  <c r="GD239" i="52"/>
  <c r="GH239" i="52"/>
  <c r="GC239" i="52"/>
  <c r="GG239" i="52"/>
  <c r="GA239" i="52"/>
  <c r="FY239" i="52"/>
  <c r="GE239" i="52"/>
  <c r="GB239" i="52"/>
  <c r="GF239" i="52"/>
  <c r="HZ239" i="52"/>
  <c r="GN489" i="52"/>
  <c r="GL489" i="52"/>
  <c r="GM489" i="52"/>
  <c r="GK489" i="52"/>
  <c r="GJ489" i="52"/>
  <c r="GL1004" i="52"/>
  <c r="GM1004" i="52"/>
  <c r="GJ1004" i="52"/>
  <c r="GK1004" i="52"/>
  <c r="GN1004" i="52"/>
  <c r="GD754" i="52"/>
  <c r="GH754" i="52"/>
  <c r="GC754" i="52"/>
  <c r="FY754" i="52"/>
  <c r="GE754" i="52"/>
  <c r="GB754" i="52"/>
  <c r="GG754" i="52"/>
  <c r="FZ754" i="52"/>
  <c r="GA754" i="52"/>
  <c r="GQ814" i="52"/>
  <c r="GR814" i="52"/>
  <c r="GU814" i="52"/>
  <c r="GS814" i="52"/>
  <c r="GP814" i="52"/>
  <c r="GT814" i="52"/>
  <c r="HY814" i="52"/>
  <c r="IF814" i="52" s="1"/>
  <c r="GD357" i="52"/>
  <c r="GH357" i="52"/>
  <c r="GC357" i="52"/>
  <c r="GG357" i="52"/>
  <c r="GA357" i="52"/>
  <c r="FY357" i="52"/>
  <c r="GE357" i="52"/>
  <c r="GB357" i="52"/>
  <c r="FZ357" i="52"/>
  <c r="GF357" i="52"/>
  <c r="HZ357" i="52"/>
  <c r="GK992" i="52"/>
  <c r="GN992" i="52"/>
  <c r="GL992" i="52"/>
  <c r="GM992" i="52"/>
  <c r="GJ992" i="52"/>
  <c r="HH634" i="52"/>
  <c r="HI634" i="52"/>
  <c r="HA634" i="52"/>
  <c r="HC634" i="52"/>
  <c r="HF634" i="52"/>
  <c r="HK634" i="52"/>
  <c r="HB634" i="52"/>
  <c r="HG634" i="52"/>
  <c r="HE634" i="52"/>
  <c r="HD634" i="52"/>
  <c r="HJ634" i="52"/>
  <c r="FV983" i="52"/>
  <c r="FU983" i="52"/>
  <c r="GN1031" i="52"/>
  <c r="GJ1031" i="52"/>
  <c r="GL1031" i="52"/>
  <c r="GM1031" i="52"/>
  <c r="GK1031" i="52"/>
  <c r="FZ793" i="52"/>
  <c r="GD793" i="52"/>
  <c r="GA793" i="52"/>
  <c r="GH793" i="52"/>
  <c r="GE793" i="52"/>
  <c r="FY793" i="52"/>
  <c r="GG793" i="52"/>
  <c r="GB793" i="52"/>
  <c r="GC793" i="52"/>
  <c r="HZ793" i="52"/>
  <c r="GF793" i="52"/>
  <c r="HD715" i="52"/>
  <c r="HI715" i="52"/>
  <c r="HE715" i="52"/>
  <c r="HB715" i="52"/>
  <c r="HA715" i="52"/>
  <c r="HF715" i="52"/>
  <c r="HG715" i="52"/>
  <c r="HJ715" i="52"/>
  <c r="HK715" i="52"/>
  <c r="HC715" i="52"/>
  <c r="HH715" i="52"/>
  <c r="GE626" i="52"/>
  <c r="GB626" i="52"/>
  <c r="GD626" i="52"/>
  <c r="GA626" i="52"/>
  <c r="FY626" i="52"/>
  <c r="GG626" i="52"/>
  <c r="HZ626" i="52"/>
  <c r="GC626" i="52"/>
  <c r="GF626" i="52"/>
  <c r="GH626" i="52"/>
  <c r="FZ626" i="52"/>
  <c r="FZ961" i="52"/>
  <c r="GH961" i="52"/>
  <c r="GB961" i="52"/>
  <c r="GC961" i="52"/>
  <c r="GA961" i="52"/>
  <c r="GE961" i="52"/>
  <c r="GD961" i="52"/>
  <c r="FY961" i="52"/>
  <c r="GG961" i="52"/>
  <c r="HZ961" i="52"/>
  <c r="GF961" i="52"/>
  <c r="HY762" i="52"/>
  <c r="GJ363" i="52"/>
  <c r="GN363" i="52"/>
  <c r="GK363" i="52"/>
  <c r="GM363" i="52"/>
  <c r="GL363" i="52"/>
  <c r="GY644" i="52"/>
  <c r="GW644" i="52"/>
  <c r="GX644" i="52"/>
  <c r="GR1034" i="52"/>
  <c r="GS1034" i="52"/>
  <c r="GP1034" i="52"/>
  <c r="GT1034" i="52"/>
  <c r="GQ1034" i="52"/>
  <c r="GU1034" i="52"/>
  <c r="HY405" i="52"/>
  <c r="IF405" i="52" s="1"/>
  <c r="GD861" i="52"/>
  <c r="FZ861" i="52"/>
  <c r="GH861" i="52"/>
  <c r="FY861" i="52"/>
  <c r="GE861" i="52"/>
  <c r="GC861" i="52"/>
  <c r="HZ861" i="52"/>
  <c r="GG861" i="52"/>
  <c r="GF861" i="52"/>
  <c r="GB861" i="52"/>
  <c r="GA861" i="52"/>
  <c r="GJ229" i="52"/>
  <c r="GN229" i="52"/>
  <c r="GK229" i="52"/>
  <c r="GM229" i="52"/>
  <c r="GL229" i="52"/>
  <c r="HZ574" i="52"/>
  <c r="HY900" i="52"/>
  <c r="IB934" i="52"/>
  <c r="IK934" i="52"/>
  <c r="FY907" i="52"/>
  <c r="GC907" i="52"/>
  <c r="FZ907" i="52"/>
  <c r="GG907" i="52"/>
  <c r="GD907" i="52"/>
  <c r="GH907" i="52"/>
  <c r="GA907" i="52"/>
  <c r="GE907" i="52"/>
  <c r="GB907" i="52"/>
  <c r="GF907" i="52"/>
  <c r="HZ907" i="52"/>
  <c r="GF307" i="52"/>
  <c r="FU293" i="52"/>
  <c r="FW293" i="52" s="1"/>
  <c r="FV293" i="52"/>
  <c r="ET293" i="52"/>
  <c r="GB515" i="52"/>
  <c r="GA515" i="52"/>
  <c r="FY515" i="52"/>
  <c r="GE515" i="52"/>
  <c r="GC515" i="52"/>
  <c r="GG515" i="52"/>
  <c r="FZ515" i="52"/>
  <c r="GD515" i="52"/>
  <c r="GH515" i="52"/>
  <c r="HH543" i="52"/>
  <c r="HG543" i="52"/>
  <c r="HA543" i="52"/>
  <c r="HE543" i="52"/>
  <c r="HF543" i="52"/>
  <c r="HK543" i="52"/>
  <c r="HC543" i="52"/>
  <c r="HI543" i="52"/>
  <c r="HJ543" i="52"/>
  <c r="HD543" i="52"/>
  <c r="HB543" i="52"/>
  <c r="HG912" i="52"/>
  <c r="HK912" i="52"/>
  <c r="HD912" i="52"/>
  <c r="HH912" i="52"/>
  <c r="HB912" i="52"/>
  <c r="HE912" i="52"/>
  <c r="HF912" i="52"/>
  <c r="HI912" i="52"/>
  <c r="HJ912" i="52"/>
  <c r="HA912" i="52"/>
  <c r="HC912" i="52"/>
  <c r="GN393" i="52"/>
  <c r="GK393" i="52"/>
  <c r="GM393" i="52"/>
  <c r="GL393" i="52"/>
  <c r="GJ393" i="52"/>
  <c r="HQ618" i="52"/>
  <c r="HN618" i="52"/>
  <c r="HP618" i="52"/>
  <c r="HO618" i="52"/>
  <c r="HM618" i="52"/>
  <c r="GQ535" i="52"/>
  <c r="GU535" i="52"/>
  <c r="GR535" i="52"/>
  <c r="GP535" i="52"/>
  <c r="GT535" i="52"/>
  <c r="GS535" i="52"/>
  <c r="HY535" i="52"/>
  <c r="IB219" i="52"/>
  <c r="IK219" i="52"/>
  <c r="GG77" i="52"/>
  <c r="GE77" i="52"/>
  <c r="GB77" i="52"/>
  <c r="FZ77" i="52"/>
  <c r="GC77" i="52"/>
  <c r="GH77" i="52"/>
  <c r="FY77" i="52"/>
  <c r="GD77" i="52"/>
  <c r="GA77" i="52"/>
  <c r="HZ77" i="52"/>
  <c r="GF77" i="52"/>
  <c r="FV935" i="52"/>
  <c r="FU935" i="52"/>
  <c r="GX954" i="52"/>
  <c r="GW954" i="52"/>
  <c r="GY954" i="52"/>
  <c r="FU94" i="52"/>
  <c r="FW94" i="52" s="1"/>
  <c r="FV94" i="52"/>
  <c r="ET94" i="52"/>
  <c r="GL520" i="52"/>
  <c r="GM520" i="52"/>
  <c r="GK520" i="52"/>
  <c r="GN520" i="52"/>
  <c r="GJ520" i="52"/>
  <c r="GJ423" i="52"/>
  <c r="GN423" i="52"/>
  <c r="GM423" i="52"/>
  <c r="GK423" i="52"/>
  <c r="GL423" i="52"/>
  <c r="GL1008" i="52"/>
  <c r="GM1008" i="52"/>
  <c r="GJ1008" i="52"/>
  <c r="GK1008" i="52"/>
  <c r="GN1008" i="52"/>
  <c r="FY553" i="52"/>
  <c r="GD553" i="52"/>
  <c r="GA553" i="52"/>
  <c r="GG553" i="52"/>
  <c r="FZ553" i="52"/>
  <c r="GC553" i="52"/>
  <c r="GH553" i="52"/>
  <c r="GB553" i="52"/>
  <c r="GE553" i="52"/>
  <c r="HZ553" i="52"/>
  <c r="GF553" i="52"/>
  <c r="HW90" i="52"/>
  <c r="HV90" i="52"/>
  <c r="HU90" i="52"/>
  <c r="HT90" i="52"/>
  <c r="HS90" i="52"/>
  <c r="HB828" i="52"/>
  <c r="HC828" i="52"/>
  <c r="HF828" i="52"/>
  <c r="HG828" i="52"/>
  <c r="HJ828" i="52"/>
  <c r="HK828" i="52"/>
  <c r="HI828" i="52"/>
  <c r="HE828" i="52"/>
  <c r="HD828" i="52"/>
  <c r="HH828" i="52"/>
  <c r="HA828" i="52"/>
  <c r="HD938" i="52"/>
  <c r="HJ938" i="52"/>
  <c r="HH938" i="52"/>
  <c r="HF938" i="52"/>
  <c r="HC938" i="52"/>
  <c r="HE938" i="52"/>
  <c r="HG938" i="52"/>
  <c r="HK938" i="52"/>
  <c r="HA938" i="52"/>
  <c r="HI938" i="52"/>
  <c r="HB938" i="52"/>
  <c r="GK704" i="52"/>
  <c r="GM704" i="52"/>
  <c r="GN704" i="52"/>
  <c r="GL704" i="52"/>
  <c r="GJ704" i="52"/>
  <c r="HC687" i="52"/>
  <c r="HA687" i="52"/>
  <c r="HD687" i="52"/>
  <c r="HI687" i="52"/>
  <c r="HH687" i="52"/>
  <c r="HE687" i="52"/>
  <c r="HB687" i="52"/>
  <c r="HK687" i="52"/>
  <c r="HF687" i="52"/>
  <c r="HJ687" i="52"/>
  <c r="HG687" i="52"/>
  <c r="GF983" i="52"/>
  <c r="HM705" i="52"/>
  <c r="HQ705" i="52"/>
  <c r="HO705" i="52"/>
  <c r="HP705" i="52"/>
  <c r="HN705" i="52"/>
  <c r="IJ218" i="52"/>
  <c r="FV373" i="52"/>
  <c r="FU373" i="52"/>
  <c r="FW373" i="52" s="1"/>
  <c r="ET373" i="52"/>
  <c r="IK569" i="52"/>
  <c r="GJ780" i="52"/>
  <c r="GN780" i="52"/>
  <c r="GK780" i="52"/>
  <c r="GL780" i="52"/>
  <c r="GM780" i="52"/>
  <c r="GJ909" i="52"/>
  <c r="GN909" i="52"/>
  <c r="GK909" i="52"/>
  <c r="GL909" i="52"/>
  <c r="GM909" i="52"/>
  <c r="HK121" i="52"/>
  <c r="HD121" i="52"/>
  <c r="HB121" i="52"/>
  <c r="HH121" i="52"/>
  <c r="HF121" i="52"/>
  <c r="HA121" i="52"/>
  <c r="HJ121" i="52"/>
  <c r="HE121" i="52"/>
  <c r="HI121" i="52"/>
  <c r="HC121" i="52"/>
  <c r="HG121" i="52"/>
  <c r="ET749" i="52"/>
  <c r="HT753" i="52"/>
  <c r="HU753" i="52"/>
  <c r="HW753" i="52"/>
  <c r="HV753" i="52"/>
  <c r="HS753" i="52"/>
  <c r="GD863" i="52"/>
  <c r="FZ863" i="52"/>
  <c r="GH863" i="52"/>
  <c r="FY863" i="52"/>
  <c r="GE863" i="52"/>
  <c r="GC863" i="52"/>
  <c r="GF863" i="52"/>
  <c r="GG863" i="52"/>
  <c r="HZ863" i="52"/>
  <c r="GB863" i="52"/>
  <c r="GA863" i="52"/>
  <c r="HS311" i="52"/>
  <c r="HW311" i="52"/>
  <c r="HT311" i="52"/>
  <c r="HV311" i="52"/>
  <c r="HU311" i="52"/>
  <c r="HC241" i="52"/>
  <c r="HE241" i="52"/>
  <c r="HG241" i="52"/>
  <c r="HI241" i="52"/>
  <c r="HK241" i="52"/>
  <c r="HA241" i="52"/>
  <c r="HD241" i="52"/>
  <c r="HH241" i="52"/>
  <c r="HB241" i="52"/>
  <c r="HF241" i="52"/>
  <c r="HJ241" i="52"/>
  <c r="IJ202" i="52"/>
  <c r="HA334" i="52"/>
  <c r="HC334" i="52"/>
  <c r="HF334" i="52"/>
  <c r="HK334" i="52"/>
  <c r="HB334" i="52"/>
  <c r="HG334" i="52"/>
  <c r="HE334" i="52"/>
  <c r="HD334" i="52"/>
  <c r="HJ334" i="52"/>
  <c r="HH334" i="52"/>
  <c r="HI334" i="52"/>
  <c r="FZ485" i="52"/>
  <c r="GD485" i="52"/>
  <c r="GH485" i="52"/>
  <c r="GB485" i="52"/>
  <c r="GA485" i="52"/>
  <c r="FY485" i="52"/>
  <c r="GE485" i="52"/>
  <c r="GC485" i="52"/>
  <c r="GG485" i="52"/>
  <c r="HE491" i="52"/>
  <c r="HC491" i="52"/>
  <c r="HI491" i="52"/>
  <c r="HG491" i="52"/>
  <c r="HB491" i="52"/>
  <c r="HF491" i="52"/>
  <c r="HJ491" i="52"/>
  <c r="HD491" i="52"/>
  <c r="HH491" i="52"/>
  <c r="HA491" i="52"/>
  <c r="HK491" i="52"/>
  <c r="GR732" i="52"/>
  <c r="GP732" i="52"/>
  <c r="GU732" i="52"/>
  <c r="GS732" i="52"/>
  <c r="GQ732" i="52"/>
  <c r="GT732" i="52"/>
  <c r="FU908" i="52"/>
  <c r="FW908" i="52" s="1"/>
  <c r="FV908" i="52"/>
  <c r="ET908" i="52"/>
  <c r="GW510" i="52"/>
  <c r="GY510" i="52"/>
  <c r="GX510" i="52"/>
  <c r="HS487" i="52"/>
  <c r="HW487" i="52"/>
  <c r="HT487" i="52"/>
  <c r="HV487" i="52"/>
  <c r="HU487" i="52"/>
  <c r="GR778" i="52"/>
  <c r="GP778" i="52"/>
  <c r="GU778" i="52"/>
  <c r="GS778" i="52"/>
  <c r="GQ778" i="52"/>
  <c r="GT778" i="52"/>
  <c r="HS623" i="52"/>
  <c r="HW623" i="52"/>
  <c r="HV623" i="52"/>
  <c r="HT623" i="52"/>
  <c r="HU623" i="52"/>
  <c r="FU768" i="52"/>
  <c r="FW768" i="52" s="1"/>
  <c r="FV768" i="52"/>
  <c r="GK601" i="52"/>
  <c r="GM601" i="52"/>
  <c r="GN601" i="52"/>
  <c r="GL601" i="52"/>
  <c r="GJ601" i="52"/>
  <c r="GW65" i="52"/>
  <c r="GY65" i="52"/>
  <c r="GX65" i="52"/>
  <c r="HT326" i="52"/>
  <c r="HW326" i="52"/>
  <c r="HU326" i="52"/>
  <c r="HV326" i="52"/>
  <c r="HS326" i="52"/>
  <c r="HP818" i="52"/>
  <c r="HM818" i="52"/>
  <c r="HQ818" i="52"/>
  <c r="HO818" i="52"/>
  <c r="HN818" i="52"/>
  <c r="GT361" i="52"/>
  <c r="GR361" i="52"/>
  <c r="GU361" i="52"/>
  <c r="GQ361" i="52"/>
  <c r="GS361" i="52"/>
  <c r="GP361" i="52"/>
  <c r="HY361" i="52"/>
  <c r="IF361" i="52" s="1"/>
  <c r="GU685" i="52"/>
  <c r="GP685" i="52"/>
  <c r="GT685" i="52"/>
  <c r="GR685" i="52"/>
  <c r="GS685" i="52"/>
  <c r="GQ685" i="52"/>
  <c r="HY685" i="52"/>
  <c r="GS512" i="52"/>
  <c r="GQ512" i="52"/>
  <c r="GU512" i="52"/>
  <c r="GR512" i="52"/>
  <c r="GP512" i="52"/>
  <c r="GT512" i="52"/>
  <c r="HS1001" i="52"/>
  <c r="HW1001" i="52"/>
  <c r="HT1001" i="52"/>
  <c r="HU1001" i="52"/>
  <c r="HV1001" i="52"/>
  <c r="HZ177" i="52"/>
  <c r="HG953" i="52"/>
  <c r="HK953" i="52"/>
  <c r="HF953" i="52"/>
  <c r="HA953" i="52"/>
  <c r="HI953" i="52"/>
  <c r="HD953" i="52"/>
  <c r="HE953" i="52"/>
  <c r="HH953" i="52"/>
  <c r="HJ953" i="52"/>
  <c r="HC953" i="52"/>
  <c r="HB953" i="52"/>
  <c r="HV387" i="52"/>
  <c r="HT387" i="52"/>
  <c r="HS387" i="52"/>
  <c r="HW387" i="52"/>
  <c r="HU387" i="52"/>
  <c r="FV100" i="52"/>
  <c r="FU100" i="52"/>
  <c r="ET100" i="52"/>
  <c r="GC676" i="52"/>
  <c r="GH676" i="52"/>
  <c r="GA676" i="52"/>
  <c r="GB676" i="52"/>
  <c r="GG676" i="52"/>
  <c r="FY676" i="52"/>
  <c r="HZ676" i="52"/>
  <c r="GD676" i="52"/>
  <c r="GF676" i="52"/>
  <c r="FZ676" i="52"/>
  <c r="GE676" i="52"/>
  <c r="IB268" i="52"/>
  <c r="IK268" i="52"/>
  <c r="GW465" i="52"/>
  <c r="GY465" i="52"/>
  <c r="GX465" i="52"/>
  <c r="IL394" i="52"/>
  <c r="IM394" i="52"/>
  <c r="GM420" i="52"/>
  <c r="GK420" i="52"/>
  <c r="GL420" i="52"/>
  <c r="GJ420" i="52"/>
  <c r="GN420" i="52"/>
  <c r="GU915" i="52"/>
  <c r="GR915" i="52"/>
  <c r="GS915" i="52"/>
  <c r="GP915" i="52"/>
  <c r="GT915" i="52"/>
  <c r="GQ915" i="52"/>
  <c r="HY915" i="52"/>
  <c r="IF915" i="52" s="1"/>
  <c r="HO896" i="52"/>
  <c r="HP896" i="52"/>
  <c r="HM896" i="52"/>
  <c r="HQ896" i="52"/>
  <c r="HN896" i="52"/>
  <c r="GK683" i="52"/>
  <c r="GJ683" i="52"/>
  <c r="GM683" i="52"/>
  <c r="GN683" i="52"/>
  <c r="GL683" i="52"/>
  <c r="IJ693" i="52"/>
  <c r="HH526" i="52"/>
  <c r="HG526" i="52"/>
  <c r="HC526" i="52"/>
  <c r="HK526" i="52"/>
  <c r="HA526" i="52"/>
  <c r="HF526" i="52"/>
  <c r="HE526" i="52"/>
  <c r="HJ526" i="52"/>
  <c r="HI526" i="52"/>
  <c r="HB526" i="52"/>
  <c r="HD526" i="52"/>
  <c r="GB559" i="52"/>
  <c r="GE559" i="52"/>
  <c r="GA559" i="52"/>
  <c r="GG559" i="52"/>
  <c r="FY559" i="52"/>
  <c r="GD559" i="52"/>
  <c r="FZ559" i="52"/>
  <c r="GC559" i="52"/>
  <c r="GH559" i="52"/>
  <c r="HZ559" i="52"/>
  <c r="GF559" i="52"/>
  <c r="GP162" i="52"/>
  <c r="GU162" i="52"/>
  <c r="GS162" i="52"/>
  <c r="GR162" i="52"/>
  <c r="GT162" i="52"/>
  <c r="GQ162" i="52"/>
  <c r="HI118" i="52"/>
  <c r="HC118" i="52"/>
  <c r="HG118" i="52"/>
  <c r="HK118" i="52"/>
  <c r="HD118" i="52"/>
  <c r="HJ118" i="52"/>
  <c r="HH118" i="52"/>
  <c r="HF118" i="52"/>
  <c r="HA118" i="52"/>
  <c r="HB118" i="52"/>
  <c r="HE118" i="52"/>
  <c r="HP887" i="52"/>
  <c r="HM887" i="52"/>
  <c r="HN887" i="52"/>
  <c r="HO887" i="52"/>
  <c r="HQ887" i="52"/>
  <c r="GQ1016" i="52"/>
  <c r="GU1016" i="52"/>
  <c r="GR1016" i="52"/>
  <c r="GS1016" i="52"/>
  <c r="GT1016" i="52"/>
  <c r="GP1016" i="52"/>
  <c r="HT365" i="52"/>
  <c r="HS365" i="52"/>
  <c r="HW365" i="52"/>
  <c r="HU365" i="52"/>
  <c r="HV365" i="52"/>
  <c r="HV655" i="52"/>
  <c r="HT655" i="52"/>
  <c r="HU655" i="52"/>
  <c r="HS655" i="52"/>
  <c r="HW655" i="52"/>
  <c r="HM639" i="52"/>
  <c r="HQ639" i="52"/>
  <c r="HN639" i="52"/>
  <c r="HO639" i="52"/>
  <c r="HP639" i="52"/>
  <c r="GG812" i="52"/>
  <c r="GB812" i="52"/>
  <c r="GC812" i="52"/>
  <c r="FZ812" i="52"/>
  <c r="GD812" i="52"/>
  <c r="GH812" i="52"/>
  <c r="GA812" i="52"/>
  <c r="FY812" i="52"/>
  <c r="GE812" i="52"/>
  <c r="HZ812" i="52"/>
  <c r="GF812" i="52"/>
  <c r="GW1044" i="52"/>
  <c r="GX1044" i="52"/>
  <c r="GY1044" i="52"/>
  <c r="GF642" i="52"/>
  <c r="FZ642" i="52"/>
  <c r="GE642" i="52"/>
  <c r="GD642" i="52"/>
  <c r="HZ642" i="52"/>
  <c r="GB642" i="52"/>
  <c r="FY642" i="52"/>
  <c r="GA642" i="52"/>
  <c r="GG642" i="52"/>
  <c r="GC642" i="52"/>
  <c r="GH642" i="52"/>
  <c r="GX579" i="52"/>
  <c r="GY579" i="52"/>
  <c r="GW579" i="52"/>
  <c r="HZ996" i="52"/>
  <c r="IF996" i="52" s="1"/>
  <c r="HD107" i="52"/>
  <c r="HC107" i="52"/>
  <c r="HI107" i="52"/>
  <c r="HG107" i="52"/>
  <c r="HB107" i="52"/>
  <c r="HK107" i="52"/>
  <c r="HH107" i="52"/>
  <c r="HE107" i="52"/>
  <c r="HJ107" i="52"/>
  <c r="HA107" i="52"/>
  <c r="HF107" i="52"/>
  <c r="GU113" i="52"/>
  <c r="GS113" i="52"/>
  <c r="GR113" i="52"/>
  <c r="GT113" i="52"/>
  <c r="GQ113" i="52"/>
  <c r="GP113" i="52"/>
  <c r="HY113" i="52"/>
  <c r="IF113" i="52" s="1"/>
  <c r="HD476" i="52"/>
  <c r="HH476" i="52"/>
  <c r="HA476" i="52"/>
  <c r="HC476" i="52"/>
  <c r="HE476" i="52"/>
  <c r="HK476" i="52"/>
  <c r="HI476" i="52"/>
  <c r="HG476" i="52"/>
  <c r="HB476" i="52"/>
  <c r="HF476" i="52"/>
  <c r="HJ476" i="52"/>
  <c r="HZ572" i="52"/>
  <c r="IF572" i="52" s="1"/>
  <c r="HV1038" i="52"/>
  <c r="HS1038" i="52"/>
  <c r="HW1038" i="52"/>
  <c r="HT1038" i="52"/>
  <c r="HU1038" i="52"/>
  <c r="GY110" i="52"/>
  <c r="GW110" i="52"/>
  <c r="GX110" i="52"/>
  <c r="GS184" i="52"/>
  <c r="GR184" i="52"/>
  <c r="GT184" i="52"/>
  <c r="GQ184" i="52"/>
  <c r="GU184" i="52"/>
  <c r="GP184" i="52"/>
  <c r="HY976" i="52"/>
  <c r="GP976" i="52"/>
  <c r="GQ976" i="52"/>
  <c r="GU976" i="52"/>
  <c r="GT976" i="52"/>
  <c r="GR976" i="52"/>
  <c r="GS976" i="52"/>
  <c r="GF1048" i="52"/>
  <c r="HE317" i="52"/>
  <c r="HK317" i="52"/>
  <c r="HI317" i="52"/>
  <c r="HC317" i="52"/>
  <c r="HB317" i="52"/>
  <c r="HF317" i="52"/>
  <c r="HJ317" i="52"/>
  <c r="HD317" i="52"/>
  <c r="HH317" i="52"/>
  <c r="HA317" i="52"/>
  <c r="HG317" i="52"/>
  <c r="HQ101" i="52"/>
  <c r="HN101" i="52"/>
  <c r="HP101" i="52"/>
  <c r="HO101" i="52"/>
  <c r="HM101" i="52"/>
  <c r="HK786" i="52"/>
  <c r="HA786" i="52"/>
  <c r="HI786" i="52"/>
  <c r="HD786" i="52"/>
  <c r="HH786" i="52"/>
  <c r="HE786" i="52"/>
  <c r="HB786" i="52"/>
  <c r="HC786" i="52"/>
  <c r="HF786" i="52"/>
  <c r="HG786" i="52"/>
  <c r="HJ786" i="52"/>
  <c r="HE525" i="52"/>
  <c r="HC525" i="52"/>
  <c r="HI525" i="52"/>
  <c r="HG525" i="52"/>
  <c r="HB525" i="52"/>
  <c r="HF525" i="52"/>
  <c r="HJ525" i="52"/>
  <c r="HD525" i="52"/>
  <c r="HH525" i="52"/>
  <c r="HA525" i="52"/>
  <c r="HK525" i="52"/>
  <c r="HG270" i="52"/>
  <c r="HD270" i="52"/>
  <c r="HB270" i="52"/>
  <c r="HI270" i="52"/>
  <c r="HF270" i="52"/>
  <c r="HH270" i="52"/>
  <c r="HJ270" i="52"/>
  <c r="HC270" i="52"/>
  <c r="HE270" i="52"/>
  <c r="HK270" i="52"/>
  <c r="HA270" i="52"/>
  <c r="GD695" i="52"/>
  <c r="GH695" i="52"/>
  <c r="GE695" i="52"/>
  <c r="FY695" i="52"/>
  <c r="GG695" i="52"/>
  <c r="GC695" i="52"/>
  <c r="GB695" i="52"/>
  <c r="GA695" i="52"/>
  <c r="FZ695" i="52"/>
  <c r="HZ695" i="52"/>
  <c r="GF695" i="52"/>
  <c r="FZ937" i="52"/>
  <c r="GH937" i="52"/>
  <c r="GB937" i="52"/>
  <c r="GC937" i="52"/>
  <c r="GA937" i="52"/>
  <c r="GE937" i="52"/>
  <c r="GD937" i="52"/>
  <c r="FY937" i="52"/>
  <c r="GG937" i="52"/>
  <c r="HZ937" i="52"/>
  <c r="GF937" i="52"/>
  <c r="HY371" i="52"/>
  <c r="IF371" i="52" s="1"/>
  <c r="GR371" i="52"/>
  <c r="GU371" i="52"/>
  <c r="GQ371" i="52"/>
  <c r="GS371" i="52"/>
  <c r="GP371" i="52"/>
  <c r="GT371" i="52"/>
  <c r="GW352" i="52"/>
  <c r="GX352" i="52"/>
  <c r="GY352" i="52"/>
  <c r="HD425" i="52"/>
  <c r="HI425" i="52"/>
  <c r="HE425" i="52"/>
  <c r="HK425" i="52"/>
  <c r="HC425" i="52"/>
  <c r="HB425" i="52"/>
  <c r="HH425" i="52"/>
  <c r="HF425" i="52"/>
  <c r="HA425" i="52"/>
  <c r="HJ425" i="52"/>
  <c r="HG425" i="52"/>
  <c r="HQ774" i="52"/>
  <c r="HO774" i="52"/>
  <c r="HN774" i="52"/>
  <c r="HP774" i="52"/>
  <c r="HM774" i="52"/>
  <c r="GS798" i="52"/>
  <c r="GU798" i="52"/>
  <c r="GP798" i="52"/>
  <c r="GT798" i="52"/>
  <c r="GQ798" i="52"/>
  <c r="GR798" i="52"/>
  <c r="HY798" i="52"/>
  <c r="IF798" i="52" s="1"/>
  <c r="GX380" i="52"/>
  <c r="GY380" i="52"/>
  <c r="GW380" i="52"/>
  <c r="IL98" i="52"/>
  <c r="IM98" i="52"/>
  <c r="GN735" i="52"/>
  <c r="GM735" i="52"/>
  <c r="GJ735" i="52"/>
  <c r="GL735" i="52"/>
  <c r="GK735" i="52"/>
  <c r="GS491" i="52"/>
  <c r="GQ491" i="52"/>
  <c r="GU491" i="52"/>
  <c r="GR491" i="52"/>
  <c r="GP491" i="52"/>
  <c r="GT491" i="52"/>
  <c r="GB905" i="52"/>
  <c r="FY905" i="52"/>
  <c r="GC905" i="52"/>
  <c r="FZ905" i="52"/>
  <c r="GG905" i="52"/>
  <c r="GD905" i="52"/>
  <c r="GF905" i="52"/>
  <c r="GH905" i="52"/>
  <c r="HZ905" i="52"/>
  <c r="IF905" i="52" s="1"/>
  <c r="GA905" i="52"/>
  <c r="GE905" i="52"/>
  <c r="HP703" i="52"/>
  <c r="HN703" i="52"/>
  <c r="HM703" i="52"/>
  <c r="HQ703" i="52"/>
  <c r="HO703" i="52"/>
  <c r="GX743" i="52"/>
  <c r="GY743" i="52"/>
  <c r="GW743" i="52"/>
  <c r="HO647" i="52"/>
  <c r="HP647" i="52"/>
  <c r="HM647" i="52"/>
  <c r="HQ647" i="52"/>
  <c r="HN647" i="52"/>
  <c r="FU1000" i="52"/>
  <c r="FW1000" i="52" s="1"/>
  <c r="FV1000" i="52"/>
  <c r="GY878" i="52"/>
  <c r="GX878" i="52"/>
  <c r="GW878" i="52"/>
  <c r="GQ388" i="52"/>
  <c r="GU388" i="52"/>
  <c r="HY388" i="52"/>
  <c r="IF388" i="52" s="1"/>
  <c r="GS388" i="52"/>
  <c r="GP388" i="52"/>
  <c r="GT388" i="52"/>
  <c r="GR388" i="52"/>
  <c r="HZ742" i="52"/>
  <c r="IF742" i="52" s="1"/>
  <c r="HO285" i="52"/>
  <c r="HQ285" i="52"/>
  <c r="HM285" i="52"/>
  <c r="HP285" i="52"/>
  <c r="HN285" i="52"/>
  <c r="GC734" i="52"/>
  <c r="FY734" i="52"/>
  <c r="GE734" i="52"/>
  <c r="GB734" i="52"/>
  <c r="GG734" i="52"/>
  <c r="FZ734" i="52"/>
  <c r="GA734" i="52"/>
  <c r="GD734" i="52"/>
  <c r="GF734" i="52"/>
  <c r="GH734" i="52"/>
  <c r="HZ734" i="52"/>
  <c r="GT626" i="52"/>
  <c r="GS626" i="52"/>
  <c r="GU626" i="52"/>
  <c r="GR626" i="52"/>
  <c r="HY626" i="52"/>
  <c r="GQ626" i="52"/>
  <c r="GP626" i="52"/>
  <c r="GF1036" i="52"/>
  <c r="HZ488" i="52"/>
  <c r="IF488" i="52" s="1"/>
  <c r="HW789" i="52"/>
  <c r="HT789" i="52"/>
  <c r="HU789" i="52"/>
  <c r="HS789" i="52"/>
  <c r="HV789" i="52"/>
  <c r="FV805" i="52"/>
  <c r="FU805" i="52"/>
  <c r="FW805" i="52" s="1"/>
  <c r="ET805" i="52"/>
  <c r="HQ781" i="52"/>
  <c r="HO781" i="52"/>
  <c r="HP781" i="52"/>
  <c r="HN781" i="52"/>
  <c r="HM781" i="52"/>
  <c r="HI509" i="52"/>
  <c r="HG509" i="52"/>
  <c r="HB509" i="52"/>
  <c r="HF509" i="52"/>
  <c r="HJ509" i="52"/>
  <c r="HD509" i="52"/>
  <c r="HH509" i="52"/>
  <c r="HA509" i="52"/>
  <c r="HK509" i="52"/>
  <c r="HE509" i="52"/>
  <c r="HC509" i="52"/>
  <c r="GY195" i="52"/>
  <c r="GX195" i="52"/>
  <c r="GW195" i="52"/>
  <c r="FU430" i="52"/>
  <c r="FW430" i="52" s="1"/>
  <c r="FV430" i="52"/>
  <c r="ET430" i="52"/>
  <c r="FU751" i="52"/>
  <c r="FW751" i="52" s="1"/>
  <c r="FV751" i="52"/>
  <c r="ET751" i="52"/>
  <c r="GK332" i="52"/>
  <c r="GJ332" i="52"/>
  <c r="GL332" i="52"/>
  <c r="GN332" i="52"/>
  <c r="GM332" i="52"/>
  <c r="IQ266" i="52"/>
  <c r="IC266" i="52"/>
  <c r="FZ1051" i="52"/>
  <c r="GG1051" i="52"/>
  <c r="GD1051" i="52"/>
  <c r="GH1051" i="52"/>
  <c r="GA1051" i="52"/>
  <c r="GE1051" i="52"/>
  <c r="GB1051" i="52"/>
  <c r="FY1051" i="52"/>
  <c r="GC1051" i="52"/>
  <c r="HE324" i="52"/>
  <c r="HJ324" i="52"/>
  <c r="HB324" i="52"/>
  <c r="HG324" i="52"/>
  <c r="HD324" i="52"/>
  <c r="HA324" i="52"/>
  <c r="HH324" i="52"/>
  <c r="HF324" i="52"/>
  <c r="HC324" i="52"/>
  <c r="HK324" i="52"/>
  <c r="HI324" i="52"/>
  <c r="GG503" i="52"/>
  <c r="FZ503" i="52"/>
  <c r="GD503" i="52"/>
  <c r="GH503" i="52"/>
  <c r="GB503" i="52"/>
  <c r="GA503" i="52"/>
  <c r="FY503" i="52"/>
  <c r="GE503" i="52"/>
  <c r="GC503" i="52"/>
  <c r="HM91" i="52"/>
  <c r="HP91" i="52"/>
  <c r="HO91" i="52"/>
  <c r="HN91" i="52"/>
  <c r="HQ91" i="52"/>
  <c r="GW914" i="52"/>
  <c r="GX914" i="52"/>
  <c r="GY914" i="52"/>
  <c r="IB808" i="52"/>
  <c r="IK808" i="52"/>
  <c r="GP788" i="52"/>
  <c r="GT788" i="52"/>
  <c r="GQ788" i="52"/>
  <c r="GR788" i="52"/>
  <c r="GU788" i="52"/>
  <c r="GS788" i="52"/>
  <c r="HY788" i="52"/>
  <c r="GM419" i="52"/>
  <c r="GK419" i="52"/>
  <c r="GL419" i="52"/>
  <c r="GJ419" i="52"/>
  <c r="GN419" i="52"/>
  <c r="HT502" i="52"/>
  <c r="HV502" i="52"/>
  <c r="HU502" i="52"/>
  <c r="HS502" i="52"/>
  <c r="HW502" i="52"/>
  <c r="IJ784" i="52"/>
  <c r="HU624" i="52"/>
  <c r="HW624" i="52"/>
  <c r="HT624" i="52"/>
  <c r="HS624" i="52"/>
  <c r="HV624" i="52"/>
  <c r="HZ486" i="52"/>
  <c r="GY586" i="52"/>
  <c r="GW586" i="52"/>
  <c r="GX586" i="52"/>
  <c r="IM1043" i="52"/>
  <c r="IL1043" i="52"/>
  <c r="HI462" i="52"/>
  <c r="HG462" i="52"/>
  <c r="HB462" i="52"/>
  <c r="HF462" i="52"/>
  <c r="HJ462" i="52"/>
  <c r="HD462" i="52"/>
  <c r="HH462" i="52"/>
  <c r="HA462" i="52"/>
  <c r="HC462" i="52"/>
  <c r="HE462" i="52"/>
  <c r="HK462" i="52"/>
  <c r="GM438" i="52"/>
  <c r="GK438" i="52"/>
  <c r="GL438" i="52"/>
  <c r="GJ438" i="52"/>
  <c r="GN438" i="52"/>
  <c r="GR767" i="52"/>
  <c r="GP767" i="52"/>
  <c r="GU767" i="52"/>
  <c r="GQ767" i="52"/>
  <c r="GT767" i="52"/>
  <c r="GS767" i="52"/>
  <c r="HY767" i="52"/>
  <c r="HJ242" i="52"/>
  <c r="HC242" i="52"/>
  <c r="HI242" i="52"/>
  <c r="HG242" i="52"/>
  <c r="HE242" i="52"/>
  <c r="HK242" i="52"/>
  <c r="HA242" i="52"/>
  <c r="HD242" i="52"/>
  <c r="HH242" i="52"/>
  <c r="HB242" i="52"/>
  <c r="HF242" i="52"/>
  <c r="FW394" i="52"/>
  <c r="IB394" i="52" s="1"/>
  <c r="GU686" i="52"/>
  <c r="HY686" i="52"/>
  <c r="GP686" i="52"/>
  <c r="GT686" i="52"/>
  <c r="GR686" i="52"/>
  <c r="GS686" i="52"/>
  <c r="GQ686" i="52"/>
  <c r="GB1009" i="52"/>
  <c r="FY1009" i="52"/>
  <c r="GE1009" i="52"/>
  <c r="GC1009" i="52"/>
  <c r="GF1009" i="52"/>
  <c r="GG1009" i="52"/>
  <c r="HZ1009" i="52"/>
  <c r="FZ1009" i="52"/>
  <c r="GD1009" i="52"/>
  <c r="GH1009" i="52"/>
  <c r="GA1009" i="52"/>
  <c r="GC454" i="52"/>
  <c r="HZ454" i="52"/>
  <c r="GG454" i="52"/>
  <c r="GF454" i="52"/>
  <c r="FZ454" i="52"/>
  <c r="GD454" i="52"/>
  <c r="GH454" i="52"/>
  <c r="GB454" i="52"/>
  <c r="GE454" i="52"/>
  <c r="FY454" i="52"/>
  <c r="GA454" i="52"/>
  <c r="HS895" i="52"/>
  <c r="HW895" i="52"/>
  <c r="HT895" i="52"/>
  <c r="HU895" i="52"/>
  <c r="HV895" i="52"/>
  <c r="GQ489" i="52"/>
  <c r="GU489" i="52"/>
  <c r="GR489" i="52"/>
  <c r="GP489" i="52"/>
  <c r="GT489" i="52"/>
  <c r="GS489" i="52"/>
  <c r="HH749" i="52"/>
  <c r="HK749" i="52"/>
  <c r="HD749" i="52"/>
  <c r="HI749" i="52"/>
  <c r="HB749" i="52"/>
  <c r="HA749" i="52"/>
  <c r="HF749" i="52"/>
  <c r="HG749" i="52"/>
  <c r="HJ749" i="52"/>
  <c r="HE749" i="52"/>
  <c r="HC749" i="52"/>
  <c r="ET460" i="52"/>
  <c r="HT738" i="52"/>
  <c r="HU738" i="52"/>
  <c r="HV738" i="52"/>
  <c r="HS738" i="52"/>
  <c r="HW738" i="52"/>
  <c r="HW436" i="52"/>
  <c r="HS436" i="52"/>
  <c r="HT436" i="52"/>
  <c r="HV436" i="52"/>
  <c r="HU436" i="52"/>
  <c r="GM397" i="52"/>
  <c r="GK397" i="52"/>
  <c r="GL397" i="52"/>
  <c r="GJ397" i="52"/>
  <c r="GN397" i="52"/>
  <c r="IF974" i="52"/>
  <c r="HV1045" i="52"/>
  <c r="HS1045" i="52"/>
  <c r="HW1045" i="52"/>
  <c r="HT1045" i="52"/>
  <c r="HU1045" i="52"/>
  <c r="GD450" i="52"/>
  <c r="GB450" i="52"/>
  <c r="GH450" i="52"/>
  <c r="FY450" i="52"/>
  <c r="GE450" i="52"/>
  <c r="GA450" i="52"/>
  <c r="GC450" i="52"/>
  <c r="GG450" i="52"/>
  <c r="FZ450" i="52"/>
  <c r="GF450" i="52"/>
  <c r="HZ450" i="52"/>
  <c r="HN188" i="52"/>
  <c r="HP188" i="52"/>
  <c r="HM188" i="52"/>
  <c r="HO188" i="52"/>
  <c r="HQ188" i="52"/>
  <c r="GS306" i="52"/>
  <c r="GQ306" i="52"/>
  <c r="GU306" i="52"/>
  <c r="GR306" i="52"/>
  <c r="GP306" i="52"/>
  <c r="GT306" i="52"/>
  <c r="GF468" i="52"/>
  <c r="ET306" i="52"/>
  <c r="GS713" i="52"/>
  <c r="GR713" i="52"/>
  <c r="GP713" i="52"/>
  <c r="GU713" i="52"/>
  <c r="GQ713" i="52"/>
  <c r="GT713" i="52"/>
  <c r="IL209" i="52"/>
  <c r="IM209" i="52"/>
  <c r="GC764" i="52"/>
  <c r="FY764" i="52"/>
  <c r="GE764" i="52"/>
  <c r="GA764" i="52"/>
  <c r="GB764" i="52"/>
  <c r="FZ764" i="52"/>
  <c r="GG764" i="52"/>
  <c r="GD764" i="52"/>
  <c r="GH764" i="52"/>
  <c r="HD115" i="52"/>
  <c r="HC115" i="52"/>
  <c r="HI115" i="52"/>
  <c r="HG115" i="52"/>
  <c r="HB115" i="52"/>
  <c r="HK115" i="52"/>
  <c r="HH115" i="52"/>
  <c r="HE115" i="52"/>
  <c r="HJ115" i="52"/>
  <c r="HA115" i="52"/>
  <c r="HF115" i="52"/>
  <c r="HS1004" i="52"/>
  <c r="HW1004" i="52"/>
  <c r="HT1004" i="52"/>
  <c r="HU1004" i="52"/>
  <c r="HV1004" i="52"/>
  <c r="FU746" i="52"/>
  <c r="FW746" i="52" s="1"/>
  <c r="FV746" i="52"/>
  <c r="GQ995" i="52"/>
  <c r="GU995" i="52"/>
  <c r="GR995" i="52"/>
  <c r="GS995" i="52"/>
  <c r="GT995" i="52"/>
  <c r="GP995" i="52"/>
  <c r="HN829" i="52"/>
  <c r="HP829" i="52"/>
  <c r="HM829" i="52"/>
  <c r="HQ829" i="52"/>
  <c r="HO829" i="52"/>
  <c r="HM815" i="52"/>
  <c r="HQ815" i="52"/>
  <c r="HN815" i="52"/>
  <c r="HO815" i="52"/>
  <c r="HP815" i="52"/>
  <c r="GP97" i="52"/>
  <c r="GR97" i="52"/>
  <c r="GT97" i="52"/>
  <c r="GS97" i="52"/>
  <c r="GQ97" i="52"/>
  <c r="GU97" i="52"/>
  <c r="GJ244" i="52"/>
  <c r="GN244" i="52"/>
  <c r="GK244" i="52"/>
  <c r="GM244" i="52"/>
  <c r="GL244" i="52"/>
  <c r="HK401" i="52"/>
  <c r="HE401" i="52"/>
  <c r="HB401" i="52"/>
  <c r="HF401" i="52"/>
  <c r="HJ401" i="52"/>
  <c r="HA401" i="52"/>
  <c r="HI401" i="52"/>
  <c r="HC401" i="52"/>
  <c r="HD401" i="52"/>
  <c r="HG401" i="52"/>
  <c r="HH401" i="52"/>
  <c r="HY1021" i="52"/>
  <c r="IF1021" i="52" s="1"/>
  <c r="GS1021" i="52"/>
  <c r="GT1021" i="52"/>
  <c r="GR1021" i="52"/>
  <c r="GP1021" i="52"/>
  <c r="GQ1021" i="52"/>
  <c r="GU1021" i="52"/>
  <c r="GS828" i="52"/>
  <c r="GQ828" i="52"/>
  <c r="GP828" i="52"/>
  <c r="GT828" i="52"/>
  <c r="GR828" i="52"/>
  <c r="GU828" i="52"/>
  <c r="HY828" i="52"/>
  <c r="GP551" i="52"/>
  <c r="GT551" i="52"/>
  <c r="GS551" i="52"/>
  <c r="GQ551" i="52"/>
  <c r="GU551" i="52"/>
  <c r="GR551" i="52"/>
  <c r="HY551" i="52"/>
  <c r="IF551" i="52" s="1"/>
  <c r="HH530" i="52"/>
  <c r="HK530" i="52"/>
  <c r="HE530" i="52"/>
  <c r="HI530" i="52"/>
  <c r="HJ530" i="52"/>
  <c r="HB530" i="52"/>
  <c r="HG530" i="52"/>
  <c r="HC530" i="52"/>
  <c r="HF530" i="52"/>
  <c r="HD530" i="52"/>
  <c r="HA530" i="52"/>
  <c r="GH995" i="52"/>
  <c r="GA995" i="52"/>
  <c r="FY995" i="52"/>
  <c r="GB995" i="52"/>
  <c r="GC995" i="52"/>
  <c r="GE995" i="52"/>
  <c r="GG995" i="52"/>
  <c r="FZ995" i="52"/>
  <c r="GD995" i="52"/>
  <c r="HO273" i="52"/>
  <c r="HQ273" i="52"/>
  <c r="HM273" i="52"/>
  <c r="HP273" i="52"/>
  <c r="HN273" i="52"/>
  <c r="GJ163" i="52"/>
  <c r="GN163" i="52"/>
  <c r="GL163" i="52"/>
  <c r="GM163" i="52"/>
  <c r="GK163" i="52"/>
  <c r="HU899" i="52"/>
  <c r="HS899" i="52"/>
  <c r="HW899" i="52"/>
  <c r="HT899" i="52"/>
  <c r="HV899" i="52"/>
  <c r="HE819" i="52"/>
  <c r="HD819" i="52"/>
  <c r="HH819" i="52"/>
  <c r="HA819" i="52"/>
  <c r="HB819" i="52"/>
  <c r="HC819" i="52"/>
  <c r="HF819" i="52"/>
  <c r="HG819" i="52"/>
  <c r="HJ819" i="52"/>
  <c r="HK819" i="52"/>
  <c r="HI819" i="52"/>
  <c r="HU1006" i="52"/>
  <c r="HV1006" i="52"/>
  <c r="HS1006" i="52"/>
  <c r="HW1006" i="52"/>
  <c r="HT1006" i="52"/>
  <c r="ET892" i="52"/>
  <c r="HM331" i="52"/>
  <c r="HQ331" i="52"/>
  <c r="HN331" i="52"/>
  <c r="HO331" i="52"/>
  <c r="HP331" i="52"/>
  <c r="HA517" i="52"/>
  <c r="HK517" i="52"/>
  <c r="HE517" i="52"/>
  <c r="HC517" i="52"/>
  <c r="HI517" i="52"/>
  <c r="HG517" i="52"/>
  <c r="HB517" i="52"/>
  <c r="HF517" i="52"/>
  <c r="HJ517" i="52"/>
  <c r="HD517" i="52"/>
  <c r="HH517" i="52"/>
  <c r="GY826" i="52"/>
  <c r="GW826" i="52"/>
  <c r="GX826" i="52"/>
  <c r="HM651" i="52"/>
  <c r="HQ651" i="52"/>
  <c r="HN651" i="52"/>
  <c r="HO651" i="52"/>
  <c r="HP651" i="52"/>
  <c r="FU761" i="52"/>
  <c r="FW761" i="52" s="1"/>
  <c r="FV761" i="52"/>
  <c r="ET761" i="52"/>
  <c r="HT269" i="52"/>
  <c r="HW269" i="52"/>
  <c r="HS269" i="52"/>
  <c r="HV269" i="52"/>
  <c r="HU269" i="52"/>
  <c r="ET174" i="52"/>
  <c r="FU699" i="52"/>
  <c r="FW699" i="52" s="1"/>
  <c r="FV699" i="52"/>
  <c r="ET699" i="52"/>
  <c r="GQ1002" i="52"/>
  <c r="GU1002" i="52"/>
  <c r="GR1002" i="52"/>
  <c r="GS1002" i="52"/>
  <c r="GT1002" i="52"/>
  <c r="GP1002" i="52"/>
  <c r="ET476" i="52"/>
  <c r="HS475" i="52"/>
  <c r="HW475" i="52"/>
  <c r="HT475" i="52"/>
  <c r="HV475" i="52"/>
  <c r="HU475" i="52"/>
  <c r="IL872" i="52"/>
  <c r="IM872" i="52"/>
  <c r="FZ747" i="52"/>
  <c r="GG747" i="52"/>
  <c r="GD747" i="52"/>
  <c r="GH747" i="52"/>
  <c r="GC747" i="52"/>
  <c r="FY747" i="52"/>
  <c r="GE747" i="52"/>
  <c r="GA747" i="52"/>
  <c r="GB747" i="52"/>
  <c r="HW278" i="52"/>
  <c r="HS278" i="52"/>
  <c r="HV278" i="52"/>
  <c r="HU278" i="52"/>
  <c r="HT278" i="52"/>
  <c r="GD816" i="52"/>
  <c r="GH816" i="52"/>
  <c r="GA816" i="52"/>
  <c r="FY816" i="52"/>
  <c r="GE816" i="52"/>
  <c r="GC816" i="52"/>
  <c r="GB816" i="52"/>
  <c r="GG816" i="52"/>
  <c r="FZ816" i="52"/>
  <c r="HZ816" i="52"/>
  <c r="GF816" i="52"/>
  <c r="GC775" i="52"/>
  <c r="HZ775" i="52"/>
  <c r="GA775" i="52"/>
  <c r="FY775" i="52"/>
  <c r="GE775" i="52"/>
  <c r="GB775" i="52"/>
  <c r="FZ775" i="52"/>
  <c r="GG775" i="52"/>
  <c r="GD775" i="52"/>
  <c r="GH775" i="52"/>
  <c r="GF775" i="52"/>
  <c r="GC535" i="52"/>
  <c r="GH535" i="52"/>
  <c r="GB535" i="52"/>
  <c r="GE535" i="52"/>
  <c r="GA535" i="52"/>
  <c r="GG535" i="52"/>
  <c r="FY535" i="52"/>
  <c r="GD535" i="52"/>
  <c r="FZ535" i="52"/>
  <c r="HZ535" i="52"/>
  <c r="GF535" i="52"/>
  <c r="IJ212" i="52"/>
  <c r="GK558" i="52"/>
  <c r="GL558" i="52"/>
  <c r="GN558" i="52"/>
  <c r="GM558" i="52"/>
  <c r="GJ558" i="52"/>
  <c r="ET664" i="52"/>
  <c r="GQ810" i="52"/>
  <c r="GR810" i="52"/>
  <c r="GS810" i="52"/>
  <c r="GU810" i="52"/>
  <c r="GP810" i="52"/>
  <c r="GT810" i="52"/>
  <c r="HY810" i="52"/>
  <c r="IL904" i="52"/>
  <c r="IM904" i="52"/>
  <c r="GS175" i="52"/>
  <c r="GR175" i="52"/>
  <c r="GT175" i="52"/>
  <c r="GQ175" i="52"/>
  <c r="GP175" i="52"/>
  <c r="GU175" i="52"/>
  <c r="GL471" i="52"/>
  <c r="GM471" i="52"/>
  <c r="GK471" i="52"/>
  <c r="GN471" i="52"/>
  <c r="GJ471" i="52"/>
  <c r="HY340" i="52"/>
  <c r="IF340" i="52" s="1"/>
  <c r="GK679" i="52"/>
  <c r="GN679" i="52"/>
  <c r="GJ679" i="52"/>
  <c r="GM679" i="52"/>
  <c r="GL679" i="52"/>
  <c r="GQ503" i="52"/>
  <c r="GU503" i="52"/>
  <c r="GR503" i="52"/>
  <c r="GP503" i="52"/>
  <c r="GT503" i="52"/>
  <c r="GS503" i="52"/>
  <c r="GJ832" i="52"/>
  <c r="GN832" i="52"/>
  <c r="GK832" i="52"/>
  <c r="GL832" i="52"/>
  <c r="GM832" i="52"/>
  <c r="HS455" i="52"/>
  <c r="HW455" i="52"/>
  <c r="HT455" i="52"/>
  <c r="HV455" i="52"/>
  <c r="HU455" i="52"/>
  <c r="GX365" i="52"/>
  <c r="GY365" i="52"/>
  <c r="GW365" i="52"/>
  <c r="GF324" i="52"/>
  <c r="IJ303" i="52"/>
  <c r="GP825" i="52"/>
  <c r="GT825" i="52"/>
  <c r="GQ825" i="52"/>
  <c r="GR825" i="52"/>
  <c r="GU825" i="52"/>
  <c r="GS825" i="52"/>
  <c r="HY825" i="52"/>
  <c r="IF825" i="52" s="1"/>
  <c r="HV380" i="52"/>
  <c r="HT380" i="52"/>
  <c r="HW380" i="52"/>
  <c r="HS380" i="52"/>
  <c r="HU380" i="52"/>
  <c r="GS472" i="52"/>
  <c r="HY472" i="52"/>
  <c r="IF472" i="52" s="1"/>
  <c r="GQ472" i="52"/>
  <c r="GU472" i="52"/>
  <c r="GR472" i="52"/>
  <c r="GP472" i="52"/>
  <c r="GT472" i="52"/>
  <c r="GT761" i="52"/>
  <c r="HY761" i="52"/>
  <c r="GR761" i="52"/>
  <c r="GP761" i="52"/>
  <c r="GU761" i="52"/>
  <c r="GS761" i="52"/>
  <c r="GQ761" i="52"/>
  <c r="GJ516" i="52"/>
  <c r="GN516" i="52"/>
  <c r="GL516" i="52"/>
  <c r="GM516" i="52"/>
  <c r="GK516" i="52"/>
  <c r="GE830" i="52"/>
  <c r="FY830" i="52"/>
  <c r="GG830" i="52"/>
  <c r="GB830" i="52"/>
  <c r="FZ830" i="52"/>
  <c r="GD830" i="52"/>
  <c r="GH830" i="52"/>
  <c r="GA830" i="52"/>
  <c r="GC830" i="52"/>
  <c r="HZ830" i="52"/>
  <c r="GF830" i="52"/>
  <c r="IB698" i="52"/>
  <c r="IK698" i="52"/>
  <c r="GW679" i="52"/>
  <c r="GX679" i="52"/>
  <c r="GY679" i="52"/>
  <c r="GY678" i="52"/>
  <c r="GX678" i="52"/>
  <c r="GW678" i="52"/>
  <c r="GW1007" i="52"/>
  <c r="GY1007" i="52"/>
  <c r="GX1007" i="52"/>
  <c r="HT437" i="52"/>
  <c r="HV437" i="52"/>
  <c r="HW437" i="52"/>
  <c r="HU437" i="52"/>
  <c r="HS437" i="52"/>
  <c r="GJ663" i="52"/>
  <c r="GM663" i="52"/>
  <c r="GL663" i="52"/>
  <c r="GK663" i="52"/>
  <c r="GN663" i="52"/>
  <c r="GJ826" i="52"/>
  <c r="GN826" i="52"/>
  <c r="GK826" i="52"/>
  <c r="GM826" i="52"/>
  <c r="GL826" i="52"/>
  <c r="IL372" i="52"/>
  <c r="IM372" i="52"/>
  <c r="HZ189" i="52"/>
  <c r="IF189" i="52" s="1"/>
  <c r="GB585" i="52"/>
  <c r="GD585" i="52"/>
  <c r="GA585" i="52"/>
  <c r="GC585" i="52"/>
  <c r="GG585" i="52"/>
  <c r="FY585" i="52"/>
  <c r="GE585" i="52"/>
  <c r="FZ585" i="52"/>
  <c r="GH585" i="52"/>
  <c r="HZ585" i="52"/>
  <c r="IF585" i="52" s="1"/>
  <c r="GF585" i="52"/>
  <c r="HT851" i="52"/>
  <c r="HV851" i="52"/>
  <c r="HS851" i="52"/>
  <c r="HW851" i="52"/>
  <c r="HU851" i="52"/>
  <c r="GH636" i="52"/>
  <c r="GA636" i="52"/>
  <c r="GB636" i="52"/>
  <c r="GG636" i="52"/>
  <c r="FY636" i="52"/>
  <c r="GD636" i="52"/>
  <c r="FZ636" i="52"/>
  <c r="GE636" i="52"/>
  <c r="GC636" i="52"/>
  <c r="HN514" i="52"/>
  <c r="HO514" i="52"/>
  <c r="HM514" i="52"/>
  <c r="HQ514" i="52"/>
  <c r="HP514" i="52"/>
  <c r="HP680" i="52"/>
  <c r="HM680" i="52"/>
  <c r="HO680" i="52"/>
  <c r="HN680" i="52"/>
  <c r="HQ680" i="52"/>
  <c r="GE836" i="52"/>
  <c r="GB836" i="52"/>
  <c r="FY836" i="52"/>
  <c r="GG836" i="52"/>
  <c r="FZ836" i="52"/>
  <c r="GD836" i="52"/>
  <c r="GH836" i="52"/>
  <c r="GA836" i="52"/>
  <c r="GC836" i="52"/>
  <c r="GF836" i="52"/>
  <c r="HZ836" i="52"/>
  <c r="GL65" i="52"/>
  <c r="GM65" i="52"/>
  <c r="GK65" i="52"/>
  <c r="GN65" i="52"/>
  <c r="GJ65" i="52"/>
  <c r="GM548" i="52"/>
  <c r="GN548" i="52"/>
  <c r="GJ548" i="52"/>
  <c r="GK548" i="52"/>
  <c r="GL548" i="52"/>
  <c r="HJ758" i="52"/>
  <c r="HG758" i="52"/>
  <c r="HC758" i="52"/>
  <c r="HH758" i="52"/>
  <c r="HE758" i="52"/>
  <c r="HD758" i="52"/>
  <c r="HI758" i="52"/>
  <c r="HB758" i="52"/>
  <c r="HK758" i="52"/>
  <c r="HF758" i="52"/>
  <c r="HA758" i="52"/>
  <c r="HY506" i="52"/>
  <c r="IF506" i="52" s="1"/>
  <c r="FY409" i="52"/>
  <c r="GG409" i="52"/>
  <c r="GA409" i="52"/>
  <c r="GB409" i="52"/>
  <c r="GE409" i="52"/>
  <c r="GC409" i="52"/>
  <c r="FZ409" i="52"/>
  <c r="GD409" i="52"/>
  <c r="GH409" i="52"/>
  <c r="HU724" i="52"/>
  <c r="HW724" i="52"/>
  <c r="HV724" i="52"/>
  <c r="HS724" i="52"/>
  <c r="HT724" i="52"/>
  <c r="GL897" i="52"/>
  <c r="GM897" i="52"/>
  <c r="GJ897" i="52"/>
  <c r="GN897" i="52"/>
  <c r="GK897" i="52"/>
  <c r="HB446" i="52"/>
  <c r="HH446" i="52"/>
  <c r="HF446" i="52"/>
  <c r="HG446" i="52"/>
  <c r="HJ446" i="52"/>
  <c r="HA446" i="52"/>
  <c r="HD446" i="52"/>
  <c r="HI446" i="52"/>
  <c r="HE446" i="52"/>
  <c r="HK446" i="52"/>
  <c r="HC446" i="52"/>
  <c r="GB821" i="52"/>
  <c r="FY821" i="52"/>
  <c r="FZ821" i="52"/>
  <c r="GD821" i="52"/>
  <c r="GH821" i="52"/>
  <c r="GA821" i="52"/>
  <c r="GG821" i="52"/>
  <c r="GE821" i="52"/>
  <c r="GC821" i="52"/>
  <c r="GF821" i="52"/>
  <c r="HZ821" i="52"/>
  <c r="GR67" i="52"/>
  <c r="GP67" i="52"/>
  <c r="GT67" i="52"/>
  <c r="GS67" i="52"/>
  <c r="GQ67" i="52"/>
  <c r="GU67" i="52"/>
  <c r="GF622" i="52"/>
  <c r="HZ622" i="52"/>
  <c r="FZ622" i="52"/>
  <c r="GE622" i="52"/>
  <c r="FY622" i="52"/>
  <c r="GB622" i="52"/>
  <c r="GD622" i="52"/>
  <c r="GA622" i="52"/>
  <c r="GG622" i="52"/>
  <c r="GC622" i="52"/>
  <c r="GH622" i="52"/>
  <c r="GW426" i="52"/>
  <c r="GX426" i="52"/>
  <c r="GY426" i="52"/>
  <c r="FU771" i="52"/>
  <c r="FW771" i="52" s="1"/>
  <c r="FV771" i="52"/>
  <c r="ET771" i="52"/>
  <c r="GW441" i="52"/>
  <c r="GX441" i="52"/>
  <c r="GY441" i="52"/>
  <c r="FW609" i="52"/>
  <c r="IB609" i="52" s="1"/>
  <c r="GF721" i="52"/>
  <c r="HC335" i="52"/>
  <c r="HI335" i="52"/>
  <c r="HA335" i="52"/>
  <c r="HF335" i="52"/>
  <c r="HD335" i="52"/>
  <c r="HK335" i="52"/>
  <c r="HH335" i="52"/>
  <c r="HJ335" i="52"/>
  <c r="HB335" i="52"/>
  <c r="HE335" i="52"/>
  <c r="HG335" i="52"/>
  <c r="FU441" i="52"/>
  <c r="FW441" i="52" s="1"/>
  <c r="FV441" i="52"/>
  <c r="ET441" i="52"/>
  <c r="FV860" i="52"/>
  <c r="FU860" i="52"/>
  <c r="FW860" i="52" s="1"/>
  <c r="ET860" i="52"/>
  <c r="GR742" i="52"/>
  <c r="GP742" i="52"/>
  <c r="GU742" i="52"/>
  <c r="GQ742" i="52"/>
  <c r="GS742" i="52"/>
  <c r="GT742" i="52"/>
  <c r="GY133" i="52"/>
  <c r="GX133" i="52"/>
  <c r="GW133" i="52"/>
  <c r="HP171" i="52"/>
  <c r="HQ171" i="52"/>
  <c r="HM171" i="52"/>
  <c r="HO171" i="52"/>
  <c r="HN171" i="52"/>
  <c r="HV465" i="52"/>
  <c r="HU465" i="52"/>
  <c r="HS465" i="52"/>
  <c r="HW465" i="52"/>
  <c r="HT465" i="52"/>
  <c r="HV351" i="52"/>
  <c r="HT351" i="52"/>
  <c r="HU351" i="52"/>
  <c r="HS351" i="52"/>
  <c r="HW351" i="52"/>
  <c r="HY468" i="52"/>
  <c r="GF918" i="52"/>
  <c r="ET512" i="52"/>
  <c r="GB381" i="52"/>
  <c r="HZ381" i="52"/>
  <c r="FZ381" i="52"/>
  <c r="GD381" i="52"/>
  <c r="GH381" i="52"/>
  <c r="GC381" i="52"/>
  <c r="GG381" i="52"/>
  <c r="GA381" i="52"/>
  <c r="FY381" i="52"/>
  <c r="GE381" i="52"/>
  <c r="GF381" i="52"/>
  <c r="HN508" i="52"/>
  <c r="HO508" i="52"/>
  <c r="HM508" i="52"/>
  <c r="HQ508" i="52"/>
  <c r="HP508" i="52"/>
  <c r="GT795" i="52"/>
  <c r="GR795" i="52"/>
  <c r="GU795" i="52"/>
  <c r="GS795" i="52"/>
  <c r="GQ795" i="52"/>
  <c r="GP795" i="52"/>
  <c r="HY795" i="52"/>
  <c r="GK688" i="52"/>
  <c r="GM688" i="52"/>
  <c r="GN688" i="52"/>
  <c r="GJ688" i="52"/>
  <c r="GL688" i="52"/>
  <c r="HV316" i="52"/>
  <c r="HU316" i="52"/>
  <c r="HS316" i="52"/>
  <c r="HW316" i="52"/>
  <c r="HT316" i="52"/>
  <c r="HA1016" i="52"/>
  <c r="HD1016" i="52"/>
  <c r="HE1016" i="52"/>
  <c r="HH1016" i="52"/>
  <c r="HI1016" i="52"/>
  <c r="HG1016" i="52"/>
  <c r="HB1016" i="52"/>
  <c r="HF1016" i="52"/>
  <c r="HJ1016" i="52"/>
  <c r="HC1016" i="52"/>
  <c r="HK1016" i="52"/>
  <c r="HM347" i="52"/>
  <c r="HQ347" i="52"/>
  <c r="HN347" i="52"/>
  <c r="HO347" i="52"/>
  <c r="HP347" i="52"/>
  <c r="HU710" i="52"/>
  <c r="HV710" i="52"/>
  <c r="HS710" i="52"/>
  <c r="HW710" i="52"/>
  <c r="HT710" i="52"/>
  <c r="HW284" i="52"/>
  <c r="HS284" i="52"/>
  <c r="HV284" i="52"/>
  <c r="HU284" i="52"/>
  <c r="HT284" i="52"/>
  <c r="HK811" i="52"/>
  <c r="HI811" i="52"/>
  <c r="HA811" i="52"/>
  <c r="HD811" i="52"/>
  <c r="HH811" i="52"/>
  <c r="HE811" i="52"/>
  <c r="HB811" i="52"/>
  <c r="HC811" i="52"/>
  <c r="HF811" i="52"/>
  <c r="HG811" i="52"/>
  <c r="HJ811" i="52"/>
  <c r="GG173" i="52"/>
  <c r="FY173" i="52"/>
  <c r="GD173" i="52"/>
  <c r="GC173" i="52"/>
  <c r="GA173" i="52"/>
  <c r="GH173" i="52"/>
  <c r="GE173" i="52"/>
  <c r="FZ173" i="52"/>
  <c r="GB173" i="52"/>
  <c r="HN740" i="52"/>
  <c r="HP740" i="52"/>
  <c r="HM740" i="52"/>
  <c r="HQ740" i="52"/>
  <c r="HO740" i="52"/>
  <c r="GL490" i="52"/>
  <c r="GM490" i="52"/>
  <c r="GK490" i="52"/>
  <c r="GJ490" i="52"/>
  <c r="GN490" i="52"/>
  <c r="HG604" i="52"/>
  <c r="HD604" i="52"/>
  <c r="HA604" i="52"/>
  <c r="HH604" i="52"/>
  <c r="HF604" i="52"/>
  <c r="HC604" i="52"/>
  <c r="HK604" i="52"/>
  <c r="HI604" i="52"/>
  <c r="HE604" i="52"/>
  <c r="HJ604" i="52"/>
  <c r="HB604" i="52"/>
  <c r="GJ86" i="52"/>
  <c r="GN86" i="52"/>
  <c r="GL86" i="52"/>
  <c r="GK86" i="52"/>
  <c r="GM86" i="52"/>
  <c r="HP168" i="52"/>
  <c r="HQ168" i="52"/>
  <c r="HM168" i="52"/>
  <c r="HO168" i="52"/>
  <c r="HN168" i="52"/>
  <c r="HM611" i="52"/>
  <c r="HQ611" i="52"/>
  <c r="HN611" i="52"/>
  <c r="HO611" i="52"/>
  <c r="HP611" i="52"/>
  <c r="GS69" i="52"/>
  <c r="GQ69" i="52"/>
  <c r="GU69" i="52"/>
  <c r="GR69" i="52"/>
  <c r="GP69" i="52"/>
  <c r="GT69" i="52"/>
  <c r="GB989" i="52"/>
  <c r="GA989" i="52"/>
  <c r="FY989" i="52"/>
  <c r="GE989" i="52"/>
  <c r="GC989" i="52"/>
  <c r="GG989" i="52"/>
  <c r="FZ989" i="52"/>
  <c r="GD989" i="52"/>
  <c r="GH989" i="52"/>
  <c r="HP802" i="52"/>
  <c r="HM802" i="52"/>
  <c r="HQ802" i="52"/>
  <c r="HO802" i="52"/>
  <c r="HN802" i="52"/>
  <c r="ET336" i="52"/>
  <c r="FZ321" i="52"/>
  <c r="GE321" i="52"/>
  <c r="GA321" i="52"/>
  <c r="GG321" i="52"/>
  <c r="FY321" i="52"/>
  <c r="GD321" i="52"/>
  <c r="GH321" i="52"/>
  <c r="GB321" i="52"/>
  <c r="GC321" i="52"/>
  <c r="FU714" i="52"/>
  <c r="FW714" i="52" s="1"/>
  <c r="FV714" i="52"/>
  <c r="GY961" i="52"/>
  <c r="GX961" i="52"/>
  <c r="GW961" i="52"/>
  <c r="HU950" i="52"/>
  <c r="HS950" i="52"/>
  <c r="HT950" i="52"/>
  <c r="HW950" i="52"/>
  <c r="HV950" i="52"/>
  <c r="HH124" i="52"/>
  <c r="HF124" i="52"/>
  <c r="HA124" i="52"/>
  <c r="HB124" i="52"/>
  <c r="HE124" i="52"/>
  <c r="HI124" i="52"/>
  <c r="HC124" i="52"/>
  <c r="HG124" i="52"/>
  <c r="HK124" i="52"/>
  <c r="HD124" i="52"/>
  <c r="HJ124" i="52"/>
  <c r="FV247" i="52"/>
  <c r="FU247" i="52"/>
  <c r="FW247" i="52" s="1"/>
  <c r="ET247" i="52"/>
  <c r="ET722" i="52"/>
  <c r="HQ346" i="52"/>
  <c r="HN346" i="52"/>
  <c r="HP346" i="52"/>
  <c r="HO346" i="52"/>
  <c r="HM346" i="52"/>
  <c r="GM797" i="52"/>
  <c r="GJ797" i="52"/>
  <c r="GN797" i="52"/>
  <c r="GL797" i="52"/>
  <c r="GK797" i="52"/>
  <c r="AC777" i="52"/>
  <c r="HS497" i="52"/>
  <c r="HW497" i="52"/>
  <c r="HT497" i="52"/>
  <c r="HV497" i="52"/>
  <c r="HU497" i="52"/>
  <c r="HT763" i="52"/>
  <c r="HU763" i="52"/>
  <c r="HV763" i="52"/>
  <c r="HS763" i="52"/>
  <c r="HW763" i="52"/>
  <c r="GF1023" i="52"/>
  <c r="ET542" i="52"/>
  <c r="FV542" i="52"/>
  <c r="FU542" i="52"/>
  <c r="FW542" i="52" s="1"/>
  <c r="GW715" i="52"/>
  <c r="GY715" i="52"/>
  <c r="GX715" i="52"/>
  <c r="HY275" i="52"/>
  <c r="IF275" i="52" s="1"/>
  <c r="GR275" i="52"/>
  <c r="GS275" i="52"/>
  <c r="GT275" i="52"/>
  <c r="GQ275" i="52"/>
  <c r="GP275" i="52"/>
  <c r="GU275" i="52"/>
  <c r="HB449" i="52"/>
  <c r="HH449" i="52"/>
  <c r="HF449" i="52"/>
  <c r="HA449" i="52"/>
  <c r="HJ449" i="52"/>
  <c r="HG449" i="52"/>
  <c r="HD449" i="52"/>
  <c r="HI449" i="52"/>
  <c r="HE449" i="52"/>
  <c r="HK449" i="52"/>
  <c r="HC449" i="52"/>
  <c r="HY476" i="52"/>
  <c r="FU723" i="52"/>
  <c r="FW723" i="52" s="1"/>
  <c r="FV723" i="52"/>
  <c r="IB79" i="52"/>
  <c r="IK79" i="52"/>
  <c r="GW719" i="52"/>
  <c r="GX719" i="52"/>
  <c r="GY719" i="52"/>
  <c r="FU737" i="52"/>
  <c r="FW737" i="52" s="1"/>
  <c r="FV737" i="52"/>
  <c r="ET737" i="52"/>
  <c r="GA444" i="52"/>
  <c r="GC444" i="52"/>
  <c r="GB444" i="52"/>
  <c r="FZ444" i="52"/>
  <c r="GG444" i="52"/>
  <c r="GD444" i="52"/>
  <c r="GH444" i="52"/>
  <c r="FY444" i="52"/>
  <c r="GE444" i="52"/>
  <c r="HZ444" i="52"/>
  <c r="GF444" i="52"/>
  <c r="GX664" i="52"/>
  <c r="GY664" i="52"/>
  <c r="GW664" i="52"/>
  <c r="GR428" i="52"/>
  <c r="GQ428" i="52"/>
  <c r="GS428" i="52"/>
  <c r="GP428" i="52"/>
  <c r="GU428" i="52"/>
  <c r="GT428" i="52"/>
  <c r="GF473" i="52"/>
  <c r="HS281" i="52"/>
  <c r="HV281" i="52"/>
  <c r="HU281" i="52"/>
  <c r="HT281" i="52"/>
  <c r="HW281" i="52"/>
  <c r="GM722" i="52"/>
  <c r="GJ722" i="52"/>
  <c r="GK722" i="52"/>
  <c r="GN722" i="52"/>
  <c r="GL722" i="52"/>
  <c r="HS550" i="52"/>
  <c r="HU550" i="52"/>
  <c r="HV550" i="52"/>
  <c r="HW550" i="52"/>
  <c r="HT550" i="52"/>
  <c r="GM678" i="52"/>
  <c r="GN678" i="52"/>
  <c r="GL678" i="52"/>
  <c r="GJ678" i="52"/>
  <c r="GK678" i="52"/>
  <c r="HV628" i="52"/>
  <c r="HU628" i="52"/>
  <c r="HW628" i="52"/>
  <c r="HT628" i="52"/>
  <c r="HS628" i="52"/>
  <c r="HD671" i="52"/>
  <c r="HK671" i="52"/>
  <c r="HH671" i="52"/>
  <c r="HJ671" i="52"/>
  <c r="HB671" i="52"/>
  <c r="HE671" i="52"/>
  <c r="HG671" i="52"/>
  <c r="HC671" i="52"/>
  <c r="HI671" i="52"/>
  <c r="HA671" i="52"/>
  <c r="HF671" i="52"/>
  <c r="HM726" i="52"/>
  <c r="HO726" i="52"/>
  <c r="HN726" i="52"/>
  <c r="HP726" i="52"/>
  <c r="HQ726" i="52"/>
  <c r="HB200" i="52"/>
  <c r="HA200" i="52"/>
  <c r="HJ200" i="52"/>
  <c r="HE200" i="52"/>
  <c r="HF200" i="52"/>
  <c r="HI200" i="52"/>
  <c r="HD200" i="52"/>
  <c r="HC200" i="52"/>
  <c r="HG200" i="52"/>
  <c r="HK200" i="52"/>
  <c r="HH200" i="52"/>
  <c r="IJ246" i="52"/>
  <c r="FV519" i="52"/>
  <c r="FU519" i="52"/>
  <c r="FW519" i="52" s="1"/>
  <c r="GR672" i="52"/>
  <c r="GU672" i="52"/>
  <c r="GS672" i="52"/>
  <c r="HY672" i="52"/>
  <c r="GP672" i="52"/>
  <c r="GT672" i="52"/>
  <c r="GQ672" i="52"/>
  <c r="GE822" i="52"/>
  <c r="FZ822" i="52"/>
  <c r="GC822" i="52"/>
  <c r="GG822" i="52"/>
  <c r="GA822" i="52"/>
  <c r="GD822" i="52"/>
  <c r="GH822" i="52"/>
  <c r="FY822" i="52"/>
  <c r="GB822" i="52"/>
  <c r="GF822" i="52"/>
  <c r="HZ822" i="52"/>
  <c r="GL499" i="52"/>
  <c r="GM499" i="52"/>
  <c r="GK499" i="52"/>
  <c r="GJ499" i="52"/>
  <c r="GN499" i="52"/>
  <c r="HZ851" i="52"/>
  <c r="GF350" i="52"/>
  <c r="GE350" i="52"/>
  <c r="FY350" i="52"/>
  <c r="GB350" i="52"/>
  <c r="GD350" i="52"/>
  <c r="HZ350" i="52"/>
  <c r="GA350" i="52"/>
  <c r="GG350" i="52"/>
  <c r="GC350" i="52"/>
  <c r="GH350" i="52"/>
  <c r="FZ350" i="52"/>
  <c r="HC898" i="52"/>
  <c r="HG898" i="52"/>
  <c r="HA898" i="52"/>
  <c r="HK898" i="52"/>
  <c r="HE898" i="52"/>
  <c r="HD898" i="52"/>
  <c r="HI898" i="52"/>
  <c r="HH898" i="52"/>
  <c r="HB898" i="52"/>
  <c r="HF898" i="52"/>
  <c r="HJ898" i="52"/>
  <c r="GB612" i="52"/>
  <c r="GG612" i="52"/>
  <c r="FY612" i="52"/>
  <c r="GD612" i="52"/>
  <c r="FZ612" i="52"/>
  <c r="GE612" i="52"/>
  <c r="GC612" i="52"/>
  <c r="GH612" i="52"/>
  <c r="GA612" i="52"/>
  <c r="GK533" i="52"/>
  <c r="GJ533" i="52"/>
  <c r="GM533" i="52"/>
  <c r="GL533" i="52"/>
  <c r="GN533" i="52"/>
  <c r="GB824" i="52"/>
  <c r="FY824" i="52"/>
  <c r="FZ824" i="52"/>
  <c r="GD824" i="52"/>
  <c r="GH824" i="52"/>
  <c r="GA824" i="52"/>
  <c r="GC824" i="52"/>
  <c r="GE824" i="52"/>
  <c r="GG824" i="52"/>
  <c r="GF824" i="52"/>
  <c r="HZ824" i="52"/>
  <c r="GP447" i="52"/>
  <c r="GU447" i="52"/>
  <c r="GT447" i="52"/>
  <c r="GR447" i="52"/>
  <c r="GQ447" i="52"/>
  <c r="GS447" i="52"/>
  <c r="HY447" i="52"/>
  <c r="IF447" i="52" s="1"/>
  <c r="GF487" i="52"/>
  <c r="HG627" i="52"/>
  <c r="HC627" i="52"/>
  <c r="HI627" i="52"/>
  <c r="HA627" i="52"/>
  <c r="HF627" i="52"/>
  <c r="HD627" i="52"/>
  <c r="HK627" i="52"/>
  <c r="HH627" i="52"/>
  <c r="HJ627" i="52"/>
  <c r="HB627" i="52"/>
  <c r="HE627" i="52"/>
  <c r="GU231" i="52"/>
  <c r="GQ231" i="52"/>
  <c r="GS231" i="52"/>
  <c r="GP231" i="52"/>
  <c r="GT231" i="52"/>
  <c r="GR231" i="52"/>
  <c r="HY231" i="52"/>
  <c r="IF231" i="52" s="1"/>
  <c r="GW787" i="52"/>
  <c r="GX787" i="52"/>
  <c r="GY787" i="52"/>
  <c r="FV730" i="52"/>
  <c r="FU730" i="52"/>
  <c r="FW730" i="52" s="1"/>
  <c r="GY427" i="52"/>
  <c r="GW427" i="52"/>
  <c r="GX427" i="52"/>
  <c r="ET739" i="52"/>
  <c r="HP817" i="52"/>
  <c r="HM817" i="52"/>
  <c r="HQ817" i="52"/>
  <c r="HO817" i="52"/>
  <c r="HN817" i="52"/>
  <c r="AC180" i="52"/>
  <c r="GN635" i="52"/>
  <c r="GJ635" i="52"/>
  <c r="GM635" i="52"/>
  <c r="GL635" i="52"/>
  <c r="GK635" i="52"/>
  <c r="ET985" i="52"/>
  <c r="FU422" i="52"/>
  <c r="FW422" i="52" s="1"/>
  <c r="FV422" i="52"/>
  <c r="FY1005" i="52"/>
  <c r="GE1005" i="52"/>
  <c r="GC1005" i="52"/>
  <c r="GG1005" i="52"/>
  <c r="FZ1005" i="52"/>
  <c r="GD1005" i="52"/>
  <c r="GH1005" i="52"/>
  <c r="GA1005" i="52"/>
  <c r="GB1005" i="52"/>
  <c r="HA310" i="52"/>
  <c r="HC310" i="52"/>
  <c r="HE310" i="52"/>
  <c r="HK310" i="52"/>
  <c r="HI310" i="52"/>
  <c r="HG310" i="52"/>
  <c r="HB310" i="52"/>
  <c r="HF310" i="52"/>
  <c r="HJ310" i="52"/>
  <c r="HD310" i="52"/>
  <c r="HH310" i="52"/>
  <c r="FV889" i="52"/>
  <c r="FU889" i="52"/>
  <c r="FW889" i="52" s="1"/>
  <c r="ET889" i="52"/>
  <c r="HU265" i="52"/>
  <c r="HT265" i="52"/>
  <c r="HW265" i="52"/>
  <c r="HS265" i="52"/>
  <c r="HV265" i="52"/>
  <c r="FV712" i="52"/>
  <c r="ET712" i="52"/>
  <c r="FU712" i="52"/>
  <c r="FW712" i="52" s="1"/>
  <c r="ET506" i="52"/>
  <c r="GJ180" i="52"/>
  <c r="GN180" i="52"/>
  <c r="GL180" i="52"/>
  <c r="GM180" i="52"/>
  <c r="GK180" i="52"/>
  <c r="GU815" i="52"/>
  <c r="GP815" i="52"/>
  <c r="GT815" i="52"/>
  <c r="GR815" i="52"/>
  <c r="GQ815" i="52"/>
  <c r="GS815" i="52"/>
  <c r="HY815" i="52"/>
  <c r="GH199" i="52"/>
  <c r="FY199" i="52"/>
  <c r="FZ199" i="52"/>
  <c r="GC199" i="52"/>
  <c r="HZ199" i="52"/>
  <c r="GG199" i="52"/>
  <c r="GF199" i="52"/>
  <c r="GA199" i="52"/>
  <c r="GE199" i="52"/>
  <c r="GD199" i="52"/>
  <c r="GB199" i="52"/>
  <c r="IQ337" i="52"/>
  <c r="IC337" i="52"/>
  <c r="IJ222" i="52"/>
  <c r="HY987" i="52"/>
  <c r="IF987" i="52" s="1"/>
  <c r="HK385" i="52"/>
  <c r="HE385" i="52"/>
  <c r="HD385" i="52"/>
  <c r="HH385" i="52"/>
  <c r="HB385" i="52"/>
  <c r="HF385" i="52"/>
  <c r="HJ385" i="52"/>
  <c r="HC385" i="52"/>
  <c r="HA385" i="52"/>
  <c r="HG385" i="52"/>
  <c r="HI385" i="52"/>
  <c r="GR199" i="52"/>
  <c r="HY199" i="52"/>
  <c r="GQ199" i="52"/>
  <c r="GU199" i="52"/>
  <c r="GS199" i="52"/>
  <c r="GP199" i="52"/>
  <c r="GT199" i="52"/>
  <c r="GW773" i="52"/>
  <c r="GX773" i="52"/>
  <c r="GY773" i="52"/>
  <c r="ET770" i="52"/>
  <c r="HT271" i="52"/>
  <c r="HW271" i="52"/>
  <c r="HS271" i="52"/>
  <c r="HV271" i="52"/>
  <c r="HU271" i="52"/>
  <c r="AC672" i="52"/>
  <c r="GF514" i="52"/>
  <c r="IB943" i="52"/>
  <c r="IK943" i="52"/>
  <c r="HP162" i="52"/>
  <c r="HQ162" i="52"/>
  <c r="HM162" i="52"/>
  <c r="HO162" i="52"/>
  <c r="HN162" i="52"/>
  <c r="HN470" i="52"/>
  <c r="HO470" i="52"/>
  <c r="HM470" i="52"/>
  <c r="HQ470" i="52"/>
  <c r="HP470" i="52"/>
  <c r="GJ67" i="52"/>
  <c r="GN67" i="52"/>
  <c r="GL67" i="52"/>
  <c r="GM67" i="52"/>
  <c r="GK67" i="52"/>
  <c r="GP389" i="52"/>
  <c r="GT389" i="52"/>
  <c r="GR389" i="52"/>
  <c r="GU389" i="52"/>
  <c r="GQ389" i="52"/>
  <c r="HY389" i="52"/>
  <c r="IF389" i="52" s="1"/>
  <c r="GS389" i="52"/>
  <c r="IF286" i="52"/>
  <c r="IF280" i="52"/>
  <c r="HP790" i="52"/>
  <c r="HN790" i="52"/>
  <c r="HM790" i="52"/>
  <c r="HQ790" i="52"/>
  <c r="HO790" i="52"/>
  <c r="GM440" i="52"/>
  <c r="GK440" i="52"/>
  <c r="GL440" i="52"/>
  <c r="GJ440" i="52"/>
  <c r="GN440" i="52"/>
  <c r="GN845" i="52"/>
  <c r="GK845" i="52"/>
  <c r="GL845" i="52"/>
  <c r="GM845" i="52"/>
  <c r="GJ845" i="52"/>
  <c r="GJ868" i="52"/>
  <c r="GN868" i="52"/>
  <c r="GM868" i="52"/>
  <c r="GK868" i="52"/>
  <c r="GL868" i="52"/>
  <c r="HM482" i="52"/>
  <c r="HQ482" i="52"/>
  <c r="HP482" i="52"/>
  <c r="HN482" i="52"/>
  <c r="HO482" i="52"/>
  <c r="HW289" i="52"/>
  <c r="HS289" i="52"/>
  <c r="HV289" i="52"/>
  <c r="HU289" i="52"/>
  <c r="HT289" i="52"/>
  <c r="GR766" i="52"/>
  <c r="GP766" i="52"/>
  <c r="GU766" i="52"/>
  <c r="GQ766" i="52"/>
  <c r="GS766" i="52"/>
  <c r="GT766" i="52"/>
  <c r="GH1035" i="52"/>
  <c r="HZ1035" i="52"/>
  <c r="GA1035" i="52"/>
  <c r="GE1035" i="52"/>
  <c r="GB1035" i="52"/>
  <c r="FY1035" i="52"/>
  <c r="GC1035" i="52"/>
  <c r="FZ1035" i="52"/>
  <c r="GG1035" i="52"/>
  <c r="GD1035" i="52"/>
  <c r="GF1035" i="52"/>
  <c r="GK306" i="52"/>
  <c r="GJ306" i="52"/>
  <c r="GN306" i="52"/>
  <c r="GL306" i="52"/>
  <c r="GM306" i="52"/>
  <c r="HV486" i="52"/>
  <c r="HU486" i="52"/>
  <c r="HS486" i="52"/>
  <c r="HW486" i="52"/>
  <c r="HT486" i="52"/>
  <c r="HM561" i="52"/>
  <c r="HQ561" i="52"/>
  <c r="HN561" i="52"/>
  <c r="HO561" i="52"/>
  <c r="HP561" i="52"/>
  <c r="HC186" i="52"/>
  <c r="HJ186" i="52"/>
  <c r="HG186" i="52"/>
  <c r="HE186" i="52"/>
  <c r="HK186" i="52"/>
  <c r="HB186" i="52"/>
  <c r="HA186" i="52"/>
  <c r="HF186" i="52"/>
  <c r="HD186" i="52"/>
  <c r="HI186" i="52"/>
  <c r="HH186" i="52"/>
  <c r="HK689" i="52"/>
  <c r="HA689" i="52"/>
  <c r="HD689" i="52"/>
  <c r="HI689" i="52"/>
  <c r="HH689" i="52"/>
  <c r="HE689" i="52"/>
  <c r="HB689" i="52"/>
  <c r="HC689" i="52"/>
  <c r="HF689" i="52"/>
  <c r="HJ689" i="52"/>
  <c r="HG689" i="52"/>
  <c r="GK461" i="52"/>
  <c r="GN461" i="52"/>
  <c r="GJ461" i="52"/>
  <c r="GL461" i="52"/>
  <c r="GM461" i="52"/>
  <c r="HO129" i="52"/>
  <c r="HN129" i="52"/>
  <c r="HM129" i="52"/>
  <c r="HQ129" i="52"/>
  <c r="HP129" i="52"/>
  <c r="GH344" i="52"/>
  <c r="GA344" i="52"/>
  <c r="GB344" i="52"/>
  <c r="GG344" i="52"/>
  <c r="FY344" i="52"/>
  <c r="GD344" i="52"/>
  <c r="FZ344" i="52"/>
  <c r="GE344" i="52"/>
  <c r="GC344" i="52"/>
  <c r="HP603" i="52"/>
  <c r="HN603" i="52"/>
  <c r="HM603" i="52"/>
  <c r="HQ603" i="52"/>
  <c r="HO603" i="52"/>
  <c r="HB283" i="52"/>
  <c r="HI283" i="52"/>
  <c r="HF283" i="52"/>
  <c r="HH283" i="52"/>
  <c r="HJ283" i="52"/>
  <c r="HC283" i="52"/>
  <c r="HE283" i="52"/>
  <c r="HK283" i="52"/>
  <c r="HA283" i="52"/>
  <c r="HG283" i="52"/>
  <c r="HD283" i="52"/>
  <c r="GG976" i="52"/>
  <c r="GC976" i="52"/>
  <c r="FZ976" i="52"/>
  <c r="GB976" i="52"/>
  <c r="GD976" i="52"/>
  <c r="GF976" i="52"/>
  <c r="GH976" i="52"/>
  <c r="HZ976" i="52"/>
  <c r="GA976" i="52"/>
  <c r="GE976" i="52"/>
  <c r="FY976" i="52"/>
  <c r="GM729" i="52"/>
  <c r="GJ729" i="52"/>
  <c r="GK729" i="52"/>
  <c r="GL729" i="52"/>
  <c r="GN729" i="52"/>
  <c r="GX1041" i="52"/>
  <c r="GY1041" i="52"/>
  <c r="GW1041" i="52"/>
  <c r="HH551" i="52"/>
  <c r="HG551" i="52"/>
  <c r="HA551" i="52"/>
  <c r="HE551" i="52"/>
  <c r="HF551" i="52"/>
  <c r="HK551" i="52"/>
  <c r="HC551" i="52"/>
  <c r="HI551" i="52"/>
  <c r="HJ551" i="52"/>
  <c r="HD551" i="52"/>
  <c r="HB551" i="52"/>
  <c r="IL507" i="52"/>
  <c r="IM507" i="52"/>
  <c r="HV488" i="52"/>
  <c r="HU488" i="52"/>
  <c r="HS488" i="52"/>
  <c r="HW488" i="52"/>
  <c r="HT488" i="52"/>
  <c r="FU846" i="52"/>
  <c r="FW846" i="52" s="1"/>
  <c r="FV846" i="52"/>
  <c r="ET846" i="52"/>
  <c r="FU280" i="52"/>
  <c r="FW280" i="52" s="1"/>
  <c r="FV280" i="52"/>
  <c r="ET280" i="52"/>
  <c r="GP549" i="52"/>
  <c r="GT549" i="52"/>
  <c r="GQ549" i="52"/>
  <c r="GS549" i="52"/>
  <c r="GU549" i="52"/>
  <c r="GR549" i="52"/>
  <c r="HY549" i="52"/>
  <c r="IF549" i="52" s="1"/>
  <c r="GU262" i="52"/>
  <c r="HY262" i="52"/>
  <c r="GR262" i="52"/>
  <c r="GS262" i="52"/>
  <c r="GT262" i="52"/>
  <c r="GQ262" i="52"/>
  <c r="GP262" i="52"/>
  <c r="FW144" i="52"/>
  <c r="IB144" i="52" s="1"/>
  <c r="FV352" i="52"/>
  <c r="FU352" i="52"/>
  <c r="FW352" i="52" s="1"/>
  <c r="ET352" i="52"/>
  <c r="HC772" i="52"/>
  <c r="HH772" i="52"/>
  <c r="HK772" i="52"/>
  <c r="HD772" i="52"/>
  <c r="HI772" i="52"/>
  <c r="HB772" i="52"/>
  <c r="HA772" i="52"/>
  <c r="HF772" i="52"/>
  <c r="HG772" i="52"/>
  <c r="HJ772" i="52"/>
  <c r="HE772" i="52"/>
  <c r="AC936" i="52"/>
  <c r="GL314" i="52"/>
  <c r="GM314" i="52"/>
  <c r="GK314" i="52"/>
  <c r="GJ314" i="52"/>
  <c r="GN314" i="52"/>
  <c r="HY1041" i="52"/>
  <c r="IF1041" i="52" s="1"/>
  <c r="GP651" i="52"/>
  <c r="GT651" i="52"/>
  <c r="GU651" i="52"/>
  <c r="GQ651" i="52"/>
  <c r="GS651" i="52"/>
  <c r="GR651" i="52"/>
  <c r="HY651" i="52"/>
  <c r="IF651" i="52" s="1"/>
  <c r="FV183" i="52"/>
  <c r="FU183" i="52"/>
  <c r="GK361" i="52"/>
  <c r="GM361" i="52"/>
  <c r="GL361" i="52"/>
  <c r="GJ361" i="52"/>
  <c r="GN361" i="52"/>
  <c r="GP1012" i="52"/>
  <c r="GQ1012" i="52"/>
  <c r="GU1012" i="52"/>
  <c r="GR1012" i="52"/>
  <c r="GS1012" i="52"/>
  <c r="GT1012" i="52"/>
  <c r="GM744" i="52"/>
  <c r="GJ744" i="52"/>
  <c r="GK744" i="52"/>
  <c r="GL744" i="52"/>
  <c r="GN744" i="52"/>
  <c r="GJ682" i="52"/>
  <c r="GK682" i="52"/>
  <c r="GM682" i="52"/>
  <c r="GN682" i="52"/>
  <c r="GL682" i="52"/>
  <c r="HY531" i="52"/>
  <c r="GP531" i="52"/>
  <c r="GT531" i="52"/>
  <c r="GS531" i="52"/>
  <c r="GQ531" i="52"/>
  <c r="GU531" i="52"/>
  <c r="GR531" i="52"/>
  <c r="FU796" i="52"/>
  <c r="FW796" i="52" s="1"/>
  <c r="FV796" i="52"/>
  <c r="ET796" i="52"/>
  <c r="ET342" i="52"/>
  <c r="FU342" i="52"/>
  <c r="FV342" i="52"/>
  <c r="GK421" i="52"/>
  <c r="GL421" i="52"/>
  <c r="GJ421" i="52"/>
  <c r="GN421" i="52"/>
  <c r="GM421" i="52"/>
  <c r="IJ916" i="52"/>
  <c r="GC906" i="52"/>
  <c r="FZ906" i="52"/>
  <c r="GG906" i="52"/>
  <c r="GD906" i="52"/>
  <c r="HZ906" i="52"/>
  <c r="GH906" i="52"/>
  <c r="GF906" i="52"/>
  <c r="GA906" i="52"/>
  <c r="GE906" i="52"/>
  <c r="GB906" i="52"/>
  <c r="FY906" i="52"/>
  <c r="GA801" i="52"/>
  <c r="FY801" i="52"/>
  <c r="GE801" i="52"/>
  <c r="GG801" i="52"/>
  <c r="GB801" i="52"/>
  <c r="GC801" i="52"/>
  <c r="FZ801" i="52"/>
  <c r="GD801" i="52"/>
  <c r="GH801" i="52"/>
  <c r="HZ801" i="52"/>
  <c r="GF801" i="52"/>
  <c r="HM610" i="52"/>
  <c r="HQ610" i="52"/>
  <c r="HN610" i="52"/>
  <c r="HP610" i="52"/>
  <c r="HO610" i="52"/>
  <c r="GQ419" i="52"/>
  <c r="GS419" i="52"/>
  <c r="GP419" i="52"/>
  <c r="GU419" i="52"/>
  <c r="GT419" i="52"/>
  <c r="GR419" i="52"/>
  <c r="HY419" i="52"/>
  <c r="IF419" i="52" s="1"/>
  <c r="FV831" i="52"/>
  <c r="FU831" i="52"/>
  <c r="FW831" i="52" s="1"/>
  <c r="ET831" i="52"/>
  <c r="GW469" i="52"/>
  <c r="GY469" i="52"/>
  <c r="GX469" i="52"/>
  <c r="IL701" i="52"/>
  <c r="IM701" i="52"/>
  <c r="HP823" i="52"/>
  <c r="HN823" i="52"/>
  <c r="HM823" i="52"/>
  <c r="HQ823" i="52"/>
  <c r="HO823" i="52"/>
  <c r="HP249" i="52"/>
  <c r="HM249" i="52"/>
  <c r="HQ249" i="52"/>
  <c r="HO249" i="52"/>
  <c r="HN249" i="52"/>
  <c r="HU170" i="52"/>
  <c r="HW170" i="52"/>
  <c r="HS170" i="52"/>
  <c r="HV170" i="52"/>
  <c r="HT170" i="52"/>
  <c r="HT765" i="52"/>
  <c r="HU765" i="52"/>
  <c r="HV765" i="52"/>
  <c r="HS765" i="52"/>
  <c r="HW765" i="52"/>
  <c r="HQ179" i="52"/>
  <c r="HM179" i="52"/>
  <c r="HO179" i="52"/>
  <c r="HN179" i="52"/>
  <c r="HP179" i="52"/>
  <c r="HU313" i="52"/>
  <c r="HS313" i="52"/>
  <c r="HW313" i="52"/>
  <c r="HT313" i="52"/>
  <c r="HV313" i="52"/>
  <c r="GQ595" i="52"/>
  <c r="GR595" i="52"/>
  <c r="GS595" i="52"/>
  <c r="GU595" i="52"/>
  <c r="GP595" i="52"/>
  <c r="GT595" i="52"/>
  <c r="HY595" i="52"/>
  <c r="IF595" i="52" s="1"/>
  <c r="GC545" i="52"/>
  <c r="GH545" i="52"/>
  <c r="GB545" i="52"/>
  <c r="GE545" i="52"/>
  <c r="FY545" i="52"/>
  <c r="GD545" i="52"/>
  <c r="GA545" i="52"/>
  <c r="GG545" i="52"/>
  <c r="FZ545" i="52"/>
  <c r="HZ545" i="52"/>
  <c r="GF545" i="52"/>
  <c r="GJ356" i="52"/>
  <c r="GL356" i="52"/>
  <c r="GN356" i="52"/>
  <c r="GM356" i="52"/>
  <c r="GK356" i="52"/>
  <c r="HH825" i="52"/>
  <c r="HE825" i="52"/>
  <c r="HB825" i="52"/>
  <c r="HC825" i="52"/>
  <c r="HF825" i="52"/>
  <c r="HG825" i="52"/>
  <c r="HJ825" i="52"/>
  <c r="HK825" i="52"/>
  <c r="HI825" i="52"/>
  <c r="HA825" i="52"/>
  <c r="HD825" i="52"/>
  <c r="HO806" i="52"/>
  <c r="HP806" i="52"/>
  <c r="HM806" i="52"/>
  <c r="HQ806" i="52"/>
  <c r="HN806" i="52"/>
  <c r="GB428" i="52"/>
  <c r="FZ428" i="52"/>
  <c r="GG428" i="52"/>
  <c r="GD428" i="52"/>
  <c r="GH428" i="52"/>
  <c r="FY428" i="52"/>
  <c r="GE428" i="52"/>
  <c r="GA428" i="52"/>
  <c r="GC428" i="52"/>
  <c r="HM122" i="52"/>
  <c r="HQ122" i="52"/>
  <c r="HN122" i="52"/>
  <c r="HP122" i="52"/>
  <c r="HO122" i="52"/>
  <c r="HU254" i="52"/>
  <c r="HV254" i="52"/>
  <c r="HT254" i="52"/>
  <c r="HW254" i="52"/>
  <c r="HS254" i="52"/>
  <c r="HS794" i="52"/>
  <c r="HW794" i="52"/>
  <c r="HU794" i="52"/>
  <c r="HV794" i="52"/>
  <c r="HT794" i="52"/>
  <c r="HM125" i="52"/>
  <c r="HQ125" i="52"/>
  <c r="HP125" i="52"/>
  <c r="HO125" i="52"/>
  <c r="HN125" i="52"/>
  <c r="GJ235" i="52"/>
  <c r="GN235" i="52"/>
  <c r="GK235" i="52"/>
  <c r="GM235" i="52"/>
  <c r="GL235" i="52"/>
  <c r="GK656" i="52"/>
  <c r="GJ656" i="52"/>
  <c r="GL656" i="52"/>
  <c r="GN656" i="52"/>
  <c r="GM656" i="52"/>
  <c r="GL506" i="52"/>
  <c r="GM506" i="52"/>
  <c r="GK506" i="52"/>
  <c r="GJ506" i="52"/>
  <c r="GN506" i="52"/>
  <c r="GW433" i="52"/>
  <c r="GX433" i="52"/>
  <c r="GY433" i="52"/>
  <c r="HG291" i="52"/>
  <c r="HD291" i="52"/>
  <c r="HB291" i="52"/>
  <c r="HI291" i="52"/>
  <c r="HF291" i="52"/>
  <c r="HH291" i="52"/>
  <c r="HJ291" i="52"/>
  <c r="HC291" i="52"/>
  <c r="HE291" i="52"/>
  <c r="HK291" i="52"/>
  <c r="HA291" i="52"/>
  <c r="FZ913" i="52"/>
  <c r="GG913" i="52"/>
  <c r="GD913" i="52"/>
  <c r="GH913" i="52"/>
  <c r="GA913" i="52"/>
  <c r="GE913" i="52"/>
  <c r="GB913" i="52"/>
  <c r="FY913" i="52"/>
  <c r="GC913" i="52"/>
  <c r="GF913" i="52"/>
  <c r="HZ913" i="52"/>
  <c r="AC297" i="52"/>
  <c r="FU956" i="52"/>
  <c r="FW956" i="52" s="1"/>
  <c r="FV956" i="52"/>
  <c r="ET956" i="52"/>
  <c r="GD998" i="52"/>
  <c r="GH998" i="52"/>
  <c r="GA998" i="52"/>
  <c r="FY998" i="52"/>
  <c r="GB998" i="52"/>
  <c r="GC998" i="52"/>
  <c r="GE998" i="52"/>
  <c r="GG998" i="52"/>
  <c r="FZ998" i="52"/>
  <c r="HA479" i="52"/>
  <c r="HG479" i="52"/>
  <c r="HE479" i="52"/>
  <c r="HK479" i="52"/>
  <c r="HI479" i="52"/>
  <c r="HC479" i="52"/>
  <c r="HB479" i="52"/>
  <c r="HF479" i="52"/>
  <c r="HJ479" i="52"/>
  <c r="HD479" i="52"/>
  <c r="HH479" i="52"/>
  <c r="HU1021" i="52"/>
  <c r="HS1021" i="52"/>
  <c r="HW1021" i="52"/>
  <c r="HT1021" i="52"/>
  <c r="HV1021" i="52"/>
  <c r="HT755" i="52"/>
  <c r="HU755" i="52"/>
  <c r="HV755" i="52"/>
  <c r="HS755" i="52"/>
  <c r="HW755" i="52"/>
  <c r="HM557" i="52"/>
  <c r="HQ557" i="52"/>
  <c r="HO557" i="52"/>
  <c r="HN557" i="52"/>
  <c r="HP557" i="52"/>
  <c r="GN375" i="52"/>
  <c r="GK375" i="52"/>
  <c r="GM375" i="52"/>
  <c r="GL375" i="52"/>
  <c r="GJ375" i="52"/>
  <c r="FV792" i="52"/>
  <c r="FU792" i="52"/>
  <c r="FW792" i="52" s="1"/>
  <c r="ET792" i="52"/>
  <c r="FV319" i="52"/>
  <c r="FU319" i="52"/>
  <c r="FW319" i="52" s="1"/>
  <c r="GU172" i="52"/>
  <c r="GP172" i="52"/>
  <c r="GS172" i="52"/>
  <c r="GR172" i="52"/>
  <c r="GT172" i="52"/>
  <c r="GQ172" i="52"/>
  <c r="GM433" i="52"/>
  <c r="GK433" i="52"/>
  <c r="GL433" i="52"/>
  <c r="GJ433" i="52"/>
  <c r="GN433" i="52"/>
  <c r="GL493" i="52"/>
  <c r="GM493" i="52"/>
  <c r="GK493" i="52"/>
  <c r="GJ493" i="52"/>
  <c r="GN493" i="52"/>
  <c r="GU291" i="52"/>
  <c r="HY291" i="52"/>
  <c r="IF291" i="52" s="1"/>
  <c r="GR291" i="52"/>
  <c r="GS291" i="52"/>
  <c r="GT291" i="52"/>
  <c r="GQ291" i="52"/>
  <c r="GP291" i="52"/>
  <c r="GW316" i="52"/>
  <c r="GY316" i="52"/>
  <c r="GX316" i="52"/>
  <c r="GC377" i="52"/>
  <c r="GG377" i="52"/>
  <c r="GA377" i="52"/>
  <c r="FY377" i="52"/>
  <c r="GE377" i="52"/>
  <c r="GF377" i="52"/>
  <c r="GB377" i="52"/>
  <c r="HZ377" i="52"/>
  <c r="FZ377" i="52"/>
  <c r="GD377" i="52"/>
  <c r="GH377" i="52"/>
  <c r="IL298" i="52"/>
  <c r="IM298" i="52"/>
  <c r="HB80" i="52"/>
  <c r="HG80" i="52"/>
  <c r="HE80" i="52"/>
  <c r="HD80" i="52"/>
  <c r="HJ80" i="52"/>
  <c r="HH80" i="52"/>
  <c r="HC80" i="52"/>
  <c r="HA80" i="52"/>
  <c r="HI80" i="52"/>
  <c r="HF80" i="52"/>
  <c r="HK80" i="52"/>
  <c r="FY992" i="52"/>
  <c r="GE992" i="52"/>
  <c r="GC992" i="52"/>
  <c r="GG992" i="52"/>
  <c r="FZ992" i="52"/>
  <c r="GD992" i="52"/>
  <c r="GH992" i="52"/>
  <c r="GA992" i="52"/>
  <c r="GB992" i="52"/>
  <c r="HB522" i="52"/>
  <c r="HF522" i="52"/>
  <c r="HJ522" i="52"/>
  <c r="HD522" i="52"/>
  <c r="HH522" i="52"/>
  <c r="HA522" i="52"/>
  <c r="HG522" i="52"/>
  <c r="HE522" i="52"/>
  <c r="HC522" i="52"/>
  <c r="HI522" i="52"/>
  <c r="HK522" i="52"/>
  <c r="HQ412" i="52"/>
  <c r="HP412" i="52"/>
  <c r="HO412" i="52"/>
  <c r="HM412" i="52"/>
  <c r="HN412" i="52"/>
  <c r="HN888" i="52"/>
  <c r="HP888" i="52"/>
  <c r="HM888" i="52"/>
  <c r="HQ888" i="52"/>
  <c r="HO888" i="52"/>
  <c r="GN580" i="52"/>
  <c r="GM580" i="52"/>
  <c r="GK580" i="52"/>
  <c r="GL580" i="52"/>
  <c r="GJ580" i="52"/>
  <c r="HP260" i="52"/>
  <c r="HM260" i="52"/>
  <c r="HQ260" i="52"/>
  <c r="HO260" i="52"/>
  <c r="HN260" i="52"/>
  <c r="FU1013" i="52"/>
  <c r="FV1013" i="52"/>
  <c r="ET1013" i="52"/>
  <c r="FW1013" i="52"/>
  <c r="GX630" i="52"/>
  <c r="GW630" i="52"/>
  <c r="GY630" i="52"/>
  <c r="HB616" i="52"/>
  <c r="HG616" i="52"/>
  <c r="HD616" i="52"/>
  <c r="HA616" i="52"/>
  <c r="HH616" i="52"/>
  <c r="HK616" i="52"/>
  <c r="HC616" i="52"/>
  <c r="HF616" i="52"/>
  <c r="HI616" i="52"/>
  <c r="HE616" i="52"/>
  <c r="HJ616" i="52"/>
  <c r="GU699" i="52"/>
  <c r="GP699" i="52"/>
  <c r="GT699" i="52"/>
  <c r="GR699" i="52"/>
  <c r="GS699" i="52"/>
  <c r="GQ699" i="52"/>
  <c r="HY699" i="52"/>
  <c r="HW770" i="52"/>
  <c r="HT770" i="52"/>
  <c r="HU770" i="52"/>
  <c r="HV770" i="52"/>
  <c r="HS770" i="52"/>
  <c r="HI936" i="52"/>
  <c r="HJ936" i="52"/>
  <c r="HC936" i="52"/>
  <c r="HH936" i="52"/>
  <c r="HB936" i="52"/>
  <c r="HG936" i="52"/>
  <c r="HD936" i="52"/>
  <c r="HA936" i="52"/>
  <c r="HF936" i="52"/>
  <c r="HE936" i="52"/>
  <c r="HK936" i="52"/>
  <c r="HV574" i="52"/>
  <c r="HT574" i="52"/>
  <c r="HW574" i="52"/>
  <c r="HU574" i="52"/>
  <c r="HS574" i="52"/>
  <c r="GQ309" i="52"/>
  <c r="GU309" i="52"/>
  <c r="GR309" i="52"/>
  <c r="GP309" i="52"/>
  <c r="GT309" i="52"/>
  <c r="GS309" i="52"/>
  <c r="HU389" i="52"/>
  <c r="HV389" i="52"/>
  <c r="HT389" i="52"/>
  <c r="HS389" i="52"/>
  <c r="HW389" i="52"/>
  <c r="GR790" i="52"/>
  <c r="GU790" i="52"/>
  <c r="GS790" i="52"/>
  <c r="GP790" i="52"/>
  <c r="GT790" i="52"/>
  <c r="GQ790" i="52"/>
  <c r="HY790" i="52"/>
  <c r="FY988" i="52"/>
  <c r="GE988" i="52"/>
  <c r="GC988" i="52"/>
  <c r="GG988" i="52"/>
  <c r="FZ988" i="52"/>
  <c r="GD988" i="52"/>
  <c r="GH988" i="52"/>
  <c r="GB988" i="52"/>
  <c r="GA988" i="52"/>
  <c r="HP405" i="52"/>
  <c r="HO405" i="52"/>
  <c r="HM405" i="52"/>
  <c r="HQ405" i="52"/>
  <c r="HN405" i="52"/>
  <c r="AC950" i="52"/>
  <c r="HF400" i="52"/>
  <c r="HJ400" i="52"/>
  <c r="HD400" i="52"/>
  <c r="HE400" i="52"/>
  <c r="HC400" i="52"/>
  <c r="HA400" i="52"/>
  <c r="HG400" i="52"/>
  <c r="HI400" i="52"/>
  <c r="HK400" i="52"/>
  <c r="HH400" i="52"/>
  <c r="HB400" i="52"/>
  <c r="GX1020" i="52"/>
  <c r="GY1020" i="52"/>
  <c r="GW1020" i="52"/>
  <c r="FU299" i="52"/>
  <c r="FV299" i="52"/>
  <c r="ET299" i="52"/>
  <c r="ET262" i="52"/>
  <c r="FU262" i="52"/>
  <c r="FW262" i="52" s="1"/>
  <c r="FV262" i="52"/>
  <c r="GS998" i="52"/>
  <c r="GT998" i="52"/>
  <c r="GP998" i="52"/>
  <c r="GQ998" i="52"/>
  <c r="GU998" i="52"/>
  <c r="GR998" i="52"/>
  <c r="HM275" i="52"/>
  <c r="HP275" i="52"/>
  <c r="HN275" i="52"/>
  <c r="HO275" i="52"/>
  <c r="HQ275" i="52"/>
  <c r="FV279" i="52"/>
  <c r="ET279" i="52"/>
  <c r="FU279" i="52"/>
  <c r="FW279" i="52" s="1"/>
  <c r="GD646" i="52"/>
  <c r="GB646" i="52"/>
  <c r="FY646" i="52"/>
  <c r="GA646" i="52"/>
  <c r="GG646" i="52"/>
  <c r="GC646" i="52"/>
  <c r="GH646" i="52"/>
  <c r="FZ646" i="52"/>
  <c r="GF646" i="52"/>
  <c r="GE646" i="52"/>
  <c r="HZ646" i="52"/>
  <c r="IF646" i="52" s="1"/>
  <c r="HJ571" i="52"/>
  <c r="HD571" i="52"/>
  <c r="HF571" i="52"/>
  <c r="HH571" i="52"/>
  <c r="HK571" i="52"/>
  <c r="HC571" i="52"/>
  <c r="HE571" i="52"/>
  <c r="HI571" i="52"/>
  <c r="HA571" i="52"/>
  <c r="HG571" i="52"/>
  <c r="HB571" i="52"/>
  <c r="IQ236" i="52"/>
  <c r="IC236" i="52"/>
  <c r="HM702" i="52"/>
  <c r="HQ702" i="52"/>
  <c r="HO702" i="52"/>
  <c r="HP702" i="52"/>
  <c r="HN702" i="52"/>
  <c r="HS496" i="52"/>
  <c r="HW496" i="52"/>
  <c r="HT496" i="52"/>
  <c r="HV496" i="52"/>
  <c r="HU496" i="52"/>
  <c r="FV243" i="52"/>
  <c r="FU243" i="52"/>
  <c r="FW243" i="52" s="1"/>
  <c r="ET243" i="52"/>
  <c r="IL1026" i="52"/>
  <c r="IM1026" i="52"/>
  <c r="GW899" i="52"/>
  <c r="GY899" i="52"/>
  <c r="GX899" i="52"/>
  <c r="GJ97" i="52"/>
  <c r="GK97" i="52"/>
  <c r="GN97" i="52"/>
  <c r="GM97" i="52"/>
  <c r="GL97" i="52"/>
  <c r="HY190" i="52"/>
  <c r="IF190" i="52" s="1"/>
  <c r="HP803" i="52"/>
  <c r="HM803" i="52"/>
  <c r="HQ803" i="52"/>
  <c r="HN803" i="52"/>
  <c r="HO803" i="52"/>
  <c r="GC196" i="52"/>
  <c r="HZ196" i="52"/>
  <c r="GG196" i="52"/>
  <c r="GF196" i="52"/>
  <c r="GA196" i="52"/>
  <c r="GE196" i="52"/>
  <c r="FZ196" i="52"/>
  <c r="GH196" i="52"/>
  <c r="GD196" i="52"/>
  <c r="FY196" i="52"/>
  <c r="GB196" i="52"/>
  <c r="GJ720" i="52"/>
  <c r="GK720" i="52"/>
  <c r="GN720" i="52"/>
  <c r="GL720" i="52"/>
  <c r="GM720" i="52"/>
  <c r="GM444" i="52"/>
  <c r="GK444" i="52"/>
  <c r="GL444" i="52"/>
  <c r="GJ444" i="52"/>
  <c r="GN444" i="52"/>
  <c r="HM483" i="52"/>
  <c r="HQ483" i="52"/>
  <c r="HP483" i="52"/>
  <c r="HN483" i="52"/>
  <c r="HO483" i="52"/>
  <c r="FV807" i="52"/>
  <c r="FU807" i="52"/>
  <c r="ET807" i="52"/>
  <c r="HO960" i="52"/>
  <c r="HM960" i="52"/>
  <c r="HQ960" i="52"/>
  <c r="HP960" i="52"/>
  <c r="HN960" i="52"/>
  <c r="HU787" i="52"/>
  <c r="HW787" i="52"/>
  <c r="HV787" i="52"/>
  <c r="HT787" i="52"/>
  <c r="HS787" i="52"/>
  <c r="HK674" i="52"/>
  <c r="HB674" i="52"/>
  <c r="HG674" i="52"/>
  <c r="HE674" i="52"/>
  <c r="HD674" i="52"/>
  <c r="HJ674" i="52"/>
  <c r="HH674" i="52"/>
  <c r="HI674" i="52"/>
  <c r="HA674" i="52"/>
  <c r="HC674" i="52"/>
  <c r="HF674" i="52"/>
  <c r="IB904" i="52"/>
  <c r="IK904" i="52"/>
  <c r="GY420" i="52"/>
  <c r="GW420" i="52"/>
  <c r="GX420" i="52"/>
  <c r="HM717" i="52"/>
  <c r="HQ717" i="52"/>
  <c r="HO717" i="52"/>
  <c r="HN717" i="52"/>
  <c r="HP717" i="52"/>
  <c r="HA638" i="52"/>
  <c r="HC638" i="52"/>
  <c r="HF638" i="52"/>
  <c r="HK638" i="52"/>
  <c r="HB638" i="52"/>
  <c r="HG638" i="52"/>
  <c r="HE638" i="52"/>
  <c r="HD638" i="52"/>
  <c r="HJ638" i="52"/>
  <c r="HH638" i="52"/>
  <c r="HI638" i="52"/>
  <c r="HT555" i="52"/>
  <c r="HV555" i="52"/>
  <c r="HS555" i="52"/>
  <c r="HU555" i="52"/>
  <c r="HW555" i="52"/>
  <c r="GY545" i="52"/>
  <c r="GW545" i="52"/>
  <c r="GX545" i="52"/>
  <c r="GM777" i="52"/>
  <c r="GJ777" i="52"/>
  <c r="GK777" i="52"/>
  <c r="GN777" i="52"/>
  <c r="GL777" i="52"/>
  <c r="GQ451" i="52"/>
  <c r="GU451" i="52"/>
  <c r="GR451" i="52"/>
  <c r="GP451" i="52"/>
  <c r="GT451" i="52"/>
  <c r="IJ451" i="52" s="1"/>
  <c r="GS451" i="52"/>
  <c r="HY451" i="52"/>
  <c r="IF451" i="52" s="1"/>
  <c r="FZ1032" i="52"/>
  <c r="GE1032" i="52"/>
  <c r="GD1032" i="52"/>
  <c r="GH1032" i="52"/>
  <c r="GB1032" i="52"/>
  <c r="FY1032" i="52"/>
  <c r="GG1032" i="52"/>
  <c r="GA1032" i="52"/>
  <c r="GC1032" i="52"/>
  <c r="GF1032" i="52"/>
  <c r="HZ1032" i="52"/>
  <c r="IM225" i="52"/>
  <c r="IL225" i="52"/>
  <c r="GT607" i="52"/>
  <c r="GU607" i="52"/>
  <c r="GQ607" i="52"/>
  <c r="GS607" i="52"/>
  <c r="GR607" i="52"/>
  <c r="GP607" i="52"/>
  <c r="HY607" i="52"/>
  <c r="IF607" i="52" s="1"/>
  <c r="FV949" i="52"/>
  <c r="FU949" i="52"/>
  <c r="FW949" i="52" s="1"/>
  <c r="ET949" i="52"/>
  <c r="GK1014" i="52"/>
  <c r="GL1014" i="52"/>
  <c r="GN1014" i="52"/>
  <c r="GM1014" i="52"/>
  <c r="GJ1014" i="52"/>
  <c r="HZ176" i="52"/>
  <c r="IF176" i="52" s="1"/>
  <c r="GP883" i="52"/>
  <c r="GT883" i="52"/>
  <c r="GS883" i="52"/>
  <c r="GQ883" i="52"/>
  <c r="GU883" i="52"/>
  <c r="GR883" i="52"/>
  <c r="HY883" i="52"/>
  <c r="GS66" i="52"/>
  <c r="GQ66" i="52"/>
  <c r="GR66" i="52"/>
  <c r="HY66" i="52"/>
  <c r="GP66" i="52"/>
  <c r="GU66" i="52"/>
  <c r="GT66" i="52"/>
  <c r="FV359" i="52"/>
  <c r="FU359" i="52"/>
  <c r="FW359" i="52" s="1"/>
  <c r="ET359" i="52"/>
  <c r="GG287" i="52"/>
  <c r="FY287" i="52"/>
  <c r="GE287" i="52"/>
  <c r="FZ287" i="52"/>
  <c r="GC287" i="52"/>
  <c r="GD287" i="52"/>
  <c r="GF287" i="52"/>
  <c r="GH287" i="52"/>
  <c r="HZ287" i="52"/>
  <c r="GA287" i="52"/>
  <c r="GB287" i="52"/>
  <c r="GR894" i="52"/>
  <c r="GS894" i="52"/>
  <c r="GP894" i="52"/>
  <c r="GT894" i="52"/>
  <c r="GQ894" i="52"/>
  <c r="HY894" i="52"/>
  <c r="GU894" i="52"/>
  <c r="GL987" i="52"/>
  <c r="GM987" i="52"/>
  <c r="GK987" i="52"/>
  <c r="GN987" i="52"/>
  <c r="GJ987" i="52"/>
  <c r="HN685" i="52"/>
  <c r="HM685" i="52"/>
  <c r="HQ685" i="52"/>
  <c r="HO685" i="52"/>
  <c r="HP685" i="52"/>
  <c r="HP783" i="52"/>
  <c r="HN783" i="52"/>
  <c r="HM783" i="52"/>
  <c r="HQ783" i="52"/>
  <c r="HO783" i="52"/>
  <c r="HK445" i="52"/>
  <c r="HC445" i="52"/>
  <c r="HB445" i="52"/>
  <c r="HH445" i="52"/>
  <c r="HF445" i="52"/>
  <c r="HA445" i="52"/>
  <c r="HJ445" i="52"/>
  <c r="HG445" i="52"/>
  <c r="HD445" i="52"/>
  <c r="HI445" i="52"/>
  <c r="HE445" i="52"/>
  <c r="FU72" i="52"/>
  <c r="FW72" i="52" s="1"/>
  <c r="FV72" i="52"/>
  <c r="GW444" i="52"/>
  <c r="GX444" i="52"/>
  <c r="GY444" i="52"/>
  <c r="HU608" i="52"/>
  <c r="HW608" i="52"/>
  <c r="HT608" i="52"/>
  <c r="HS608" i="52"/>
  <c r="HV608" i="52"/>
  <c r="FV159" i="52"/>
  <c r="FU159" i="52"/>
  <c r="ET159" i="52"/>
  <c r="HE175" i="52"/>
  <c r="HJ175" i="52"/>
  <c r="HA175" i="52"/>
  <c r="HF175" i="52"/>
  <c r="HD175" i="52"/>
  <c r="HC175" i="52"/>
  <c r="HI175" i="52"/>
  <c r="HG175" i="52"/>
  <c r="HH175" i="52"/>
  <c r="HK175" i="52"/>
  <c r="HB175" i="52"/>
  <c r="GT251" i="52"/>
  <c r="GR251" i="52"/>
  <c r="GU251" i="52"/>
  <c r="GQ251" i="52"/>
  <c r="GS251" i="52"/>
  <c r="GP251" i="52"/>
  <c r="HY251" i="52"/>
  <c r="GD795" i="52"/>
  <c r="GH795" i="52"/>
  <c r="GA795" i="52"/>
  <c r="GG795" i="52"/>
  <c r="GE795" i="52"/>
  <c r="GC795" i="52"/>
  <c r="GB795" i="52"/>
  <c r="FY795" i="52"/>
  <c r="FZ795" i="52"/>
  <c r="GF795" i="52"/>
  <c r="HZ795" i="52"/>
  <c r="HN429" i="52"/>
  <c r="HM429" i="52"/>
  <c r="HO429" i="52"/>
  <c r="HP429" i="52"/>
  <c r="HQ429" i="52"/>
  <c r="GX452" i="52"/>
  <c r="GW452" i="52"/>
  <c r="GY452" i="52"/>
  <c r="HU76" i="52"/>
  <c r="HV76" i="52"/>
  <c r="HS76" i="52"/>
  <c r="HT76" i="52"/>
  <c r="HW76" i="52"/>
  <c r="FV903" i="52"/>
  <c r="FU903" i="52"/>
  <c r="FW903" i="52" s="1"/>
  <c r="HK996" i="52"/>
  <c r="HA996" i="52"/>
  <c r="HD996" i="52"/>
  <c r="HE996" i="52"/>
  <c r="HH996" i="52"/>
  <c r="HI996" i="52"/>
  <c r="HG996" i="52"/>
  <c r="HB996" i="52"/>
  <c r="HF996" i="52"/>
  <c r="HJ996" i="52"/>
  <c r="HC996" i="52"/>
  <c r="GQ493" i="52"/>
  <c r="GU493" i="52"/>
  <c r="GR493" i="52"/>
  <c r="GP493" i="52"/>
  <c r="GT493" i="52"/>
  <c r="GS493" i="52"/>
  <c r="ET322" i="52"/>
  <c r="FU322" i="52"/>
  <c r="FV322" i="52"/>
  <c r="GY327" i="52"/>
  <c r="GW327" i="52"/>
  <c r="GX327" i="52"/>
  <c r="IM155" i="52"/>
  <c r="IL155" i="52"/>
  <c r="HD119" i="52"/>
  <c r="HB119" i="52"/>
  <c r="HH119" i="52"/>
  <c r="HF119" i="52"/>
  <c r="HA119" i="52"/>
  <c r="HJ119" i="52"/>
  <c r="HE119" i="52"/>
  <c r="HI119" i="52"/>
  <c r="HC119" i="52"/>
  <c r="HG119" i="52"/>
  <c r="HK119" i="52"/>
  <c r="HM199" i="52"/>
  <c r="HN199" i="52"/>
  <c r="HP199" i="52"/>
  <c r="HO199" i="52"/>
  <c r="HQ199" i="52"/>
  <c r="GU373" i="52"/>
  <c r="GQ373" i="52"/>
  <c r="GS373" i="52"/>
  <c r="GP373" i="52"/>
  <c r="GT373" i="52"/>
  <c r="GR373" i="52"/>
  <c r="HY373" i="52"/>
  <c r="FV619" i="52"/>
  <c r="FU619" i="52"/>
  <c r="FW619" i="52" s="1"/>
  <c r="ET619" i="52"/>
  <c r="GQ108" i="52"/>
  <c r="GP108" i="52"/>
  <c r="GU108" i="52"/>
  <c r="GS108" i="52"/>
  <c r="GR108" i="52"/>
  <c r="GT108" i="52"/>
  <c r="HY108" i="52"/>
  <c r="IF108" i="52" s="1"/>
  <c r="GX731" i="52"/>
  <c r="GW731" i="52"/>
  <c r="GY731" i="52"/>
  <c r="GM294" i="52"/>
  <c r="GL294" i="52"/>
  <c r="GN294" i="52"/>
  <c r="GK294" i="52"/>
  <c r="GJ294" i="52"/>
  <c r="ET778" i="52"/>
  <c r="HU277" i="52"/>
  <c r="HT277" i="52"/>
  <c r="HW277" i="52"/>
  <c r="HS277" i="52"/>
  <c r="HV277" i="52"/>
  <c r="HE113" i="52"/>
  <c r="HJ113" i="52"/>
  <c r="HA113" i="52"/>
  <c r="HF113" i="52"/>
  <c r="HD113" i="52"/>
  <c r="HC113" i="52"/>
  <c r="HI113" i="52"/>
  <c r="HG113" i="52"/>
  <c r="HH113" i="52"/>
  <c r="HK113" i="52"/>
  <c r="HB113" i="52"/>
  <c r="HY467" i="52"/>
  <c r="IF467" i="52" s="1"/>
  <c r="HE296" i="52"/>
  <c r="HK296" i="52"/>
  <c r="HA296" i="52"/>
  <c r="HG296" i="52"/>
  <c r="HD296" i="52"/>
  <c r="HB296" i="52"/>
  <c r="HI296" i="52"/>
  <c r="HF296" i="52"/>
  <c r="HH296" i="52"/>
  <c r="HJ296" i="52"/>
  <c r="HC296" i="52"/>
  <c r="GW264" i="52"/>
  <c r="GY264" i="52"/>
  <c r="GX264" i="52"/>
  <c r="HY482" i="52"/>
  <c r="IF482" i="52" s="1"/>
  <c r="GS482" i="52"/>
  <c r="GQ482" i="52"/>
  <c r="GU482" i="52"/>
  <c r="GR482" i="52"/>
  <c r="GP482" i="52"/>
  <c r="GT482" i="52"/>
  <c r="HH711" i="52"/>
  <c r="HD711" i="52"/>
  <c r="HI711" i="52"/>
  <c r="HE711" i="52"/>
  <c r="HB711" i="52"/>
  <c r="HA711" i="52"/>
  <c r="HF711" i="52"/>
  <c r="HG711" i="52"/>
  <c r="HJ711" i="52"/>
  <c r="HK711" i="52"/>
  <c r="HC711" i="52"/>
  <c r="GW287" i="52"/>
  <c r="GY287" i="52"/>
  <c r="GX287" i="52"/>
  <c r="HT500" i="52"/>
  <c r="HV500" i="52"/>
  <c r="HU500" i="52"/>
  <c r="HS500" i="52"/>
  <c r="HW500" i="52"/>
  <c r="GJ258" i="52"/>
  <c r="GN258" i="52"/>
  <c r="GK258" i="52"/>
  <c r="GM258" i="52"/>
  <c r="GL258" i="52"/>
  <c r="HA184" i="52"/>
  <c r="HF184" i="52"/>
  <c r="HD184" i="52"/>
  <c r="HC184" i="52"/>
  <c r="HI184" i="52"/>
  <c r="HG184" i="52"/>
  <c r="HB184" i="52"/>
  <c r="HK184" i="52"/>
  <c r="HH184" i="52"/>
  <c r="HE184" i="52"/>
  <c r="HJ184" i="52"/>
  <c r="HM945" i="52"/>
  <c r="HQ945" i="52"/>
  <c r="HP945" i="52"/>
  <c r="HO945" i="52"/>
  <c r="HN945" i="52"/>
  <c r="HM572" i="52"/>
  <c r="HQ572" i="52"/>
  <c r="HP572" i="52"/>
  <c r="HO572" i="52"/>
  <c r="HN572" i="52"/>
  <c r="HC728" i="52"/>
  <c r="HH728" i="52"/>
  <c r="HK728" i="52"/>
  <c r="HD728" i="52"/>
  <c r="HI728" i="52"/>
  <c r="HB728" i="52"/>
  <c r="HE728" i="52"/>
  <c r="HF728" i="52"/>
  <c r="HA728" i="52"/>
  <c r="HJ728" i="52"/>
  <c r="HG728" i="52"/>
  <c r="GL773" i="52"/>
  <c r="GM773" i="52"/>
  <c r="GJ773" i="52"/>
  <c r="GK773" i="52"/>
  <c r="GN773" i="52"/>
  <c r="GH1042" i="52"/>
  <c r="GA1042" i="52"/>
  <c r="GE1042" i="52"/>
  <c r="GB1042" i="52"/>
  <c r="FY1042" i="52"/>
  <c r="GC1042" i="52"/>
  <c r="FZ1042" i="52"/>
  <c r="GG1042" i="52"/>
  <c r="GD1042" i="52"/>
  <c r="FU733" i="52"/>
  <c r="FW733" i="52" s="1"/>
  <c r="FV733" i="52"/>
  <c r="GY604" i="52"/>
  <c r="GW604" i="52"/>
  <c r="GX604" i="52"/>
  <c r="AC496" i="52"/>
  <c r="GN327" i="52"/>
  <c r="GJ327" i="52"/>
  <c r="GM327" i="52"/>
  <c r="GL327" i="52"/>
  <c r="GK327" i="52"/>
  <c r="FV255" i="52"/>
  <c r="FU255" i="52"/>
  <c r="FW255" i="52" s="1"/>
  <c r="ET255" i="52"/>
  <c r="HT660" i="52"/>
  <c r="HS660" i="52"/>
  <c r="HV660" i="52"/>
  <c r="HU660" i="52"/>
  <c r="HW660" i="52"/>
  <c r="GB541" i="52"/>
  <c r="GE541" i="52"/>
  <c r="FY541" i="52"/>
  <c r="GD541" i="52"/>
  <c r="GA541" i="52"/>
  <c r="GG541" i="52"/>
  <c r="FZ541" i="52"/>
  <c r="GC541" i="52"/>
  <c r="GH541" i="52"/>
  <c r="GF541" i="52"/>
  <c r="HZ541" i="52"/>
  <c r="HO727" i="52"/>
  <c r="HN727" i="52"/>
  <c r="HP727" i="52"/>
  <c r="HM727" i="52"/>
  <c r="HQ727" i="52"/>
  <c r="GY639" i="52"/>
  <c r="GW639" i="52"/>
  <c r="GX639" i="52"/>
  <c r="IL552" i="52"/>
  <c r="IM552" i="52"/>
  <c r="HH237" i="52"/>
  <c r="HB237" i="52"/>
  <c r="HF237" i="52"/>
  <c r="HJ237" i="52"/>
  <c r="HC237" i="52"/>
  <c r="HE237" i="52"/>
  <c r="HG237" i="52"/>
  <c r="HI237" i="52"/>
  <c r="HK237" i="52"/>
  <c r="HA237" i="52"/>
  <c r="HD237" i="52"/>
  <c r="HS185" i="52"/>
  <c r="HV185" i="52"/>
  <c r="HT185" i="52"/>
  <c r="HW185" i="52"/>
  <c r="HU185" i="52"/>
  <c r="HE893" i="52"/>
  <c r="HD893" i="52"/>
  <c r="HI893" i="52"/>
  <c r="HH893" i="52"/>
  <c r="HB893" i="52"/>
  <c r="HF893" i="52"/>
  <c r="HJ893" i="52"/>
  <c r="HC893" i="52"/>
  <c r="HG893" i="52"/>
  <c r="HA893" i="52"/>
  <c r="HK893" i="52"/>
  <c r="HV323" i="52"/>
  <c r="HT323" i="52"/>
  <c r="HU323" i="52"/>
  <c r="HS323" i="52"/>
  <c r="HW323" i="52"/>
  <c r="ET344" i="52"/>
  <c r="FU504" i="52"/>
  <c r="FW504" i="52" s="1"/>
  <c r="FV504" i="52"/>
  <c r="FU894" i="52"/>
  <c r="FW894" i="52"/>
  <c r="FV894" i="52"/>
  <c r="ET894" i="52"/>
  <c r="FU650" i="52"/>
  <c r="FW650" i="52" s="1"/>
  <c r="FV650" i="52"/>
  <c r="ET650" i="52"/>
  <c r="HS174" i="52"/>
  <c r="HV174" i="52"/>
  <c r="HT174" i="52"/>
  <c r="HU174" i="52"/>
  <c r="HW174" i="52"/>
  <c r="HN473" i="52"/>
  <c r="HO473" i="52"/>
  <c r="HM473" i="52"/>
  <c r="HQ473" i="52"/>
  <c r="HP473" i="52"/>
  <c r="GL309" i="52"/>
  <c r="GM309" i="52"/>
  <c r="GK309" i="52"/>
  <c r="GN309" i="52"/>
  <c r="GJ309" i="52"/>
  <c r="HG891" i="52"/>
  <c r="HA891" i="52"/>
  <c r="HK891" i="52"/>
  <c r="HE891" i="52"/>
  <c r="HD891" i="52"/>
  <c r="HI891" i="52"/>
  <c r="HH891" i="52"/>
  <c r="HB891" i="52"/>
  <c r="HF891" i="52"/>
  <c r="HJ891" i="52"/>
  <c r="HC891" i="52"/>
  <c r="FZ713" i="52"/>
  <c r="GA713" i="52"/>
  <c r="GD713" i="52"/>
  <c r="GH713" i="52"/>
  <c r="GC713" i="52"/>
  <c r="FY713" i="52"/>
  <c r="GE713" i="52"/>
  <c r="GB713" i="52"/>
  <c r="GG713" i="52"/>
  <c r="GX377" i="52"/>
  <c r="GY377" i="52"/>
  <c r="GW377" i="52"/>
  <c r="HO748" i="52"/>
  <c r="HN748" i="52"/>
  <c r="HQ748" i="52"/>
  <c r="HP748" i="52"/>
  <c r="HM748" i="52"/>
  <c r="GW631" i="52"/>
  <c r="GX631" i="52"/>
  <c r="GY631" i="52"/>
  <c r="GE109" i="52"/>
  <c r="FZ109" i="52"/>
  <c r="GB109" i="52"/>
  <c r="GG109" i="52"/>
  <c r="FY109" i="52"/>
  <c r="GD109" i="52"/>
  <c r="GH109" i="52"/>
  <c r="GA109" i="52"/>
  <c r="GC109" i="52"/>
  <c r="GF109" i="52"/>
  <c r="HZ109" i="52"/>
  <c r="IF109" i="52" s="1"/>
  <c r="IL969" i="52"/>
  <c r="IM969" i="52"/>
  <c r="HA814" i="52"/>
  <c r="HB814" i="52"/>
  <c r="HC814" i="52"/>
  <c r="HF814" i="52"/>
  <c r="HG814" i="52"/>
  <c r="HJ814" i="52"/>
  <c r="HK814" i="52"/>
  <c r="HI814" i="52"/>
  <c r="HE814" i="52"/>
  <c r="HD814" i="52"/>
  <c r="HH814" i="52"/>
  <c r="ET744" i="52"/>
  <c r="GW750" i="52"/>
  <c r="GX750" i="52"/>
  <c r="GY750" i="52"/>
  <c r="GB578" i="52"/>
  <c r="GG578" i="52"/>
  <c r="GC578" i="52"/>
  <c r="HZ578" i="52"/>
  <c r="IF578" i="52" s="1"/>
  <c r="GH578" i="52"/>
  <c r="GF578" i="52"/>
  <c r="GD578" i="52"/>
  <c r="FY578" i="52"/>
  <c r="GE578" i="52"/>
  <c r="GA578" i="52"/>
  <c r="FZ578" i="52"/>
  <c r="HF967" i="52"/>
  <c r="HI967" i="52"/>
  <c r="HJ967" i="52"/>
  <c r="HH967" i="52"/>
  <c r="HC967" i="52"/>
  <c r="HG967" i="52"/>
  <c r="HK967" i="52"/>
  <c r="HD967" i="52"/>
  <c r="HE967" i="52"/>
  <c r="HB967" i="52"/>
  <c r="HA967" i="52"/>
  <c r="FY700" i="52"/>
  <c r="GG700" i="52"/>
  <c r="GA700" i="52"/>
  <c r="GB700" i="52"/>
  <c r="GC700" i="52"/>
  <c r="FZ700" i="52"/>
  <c r="GD700" i="52"/>
  <c r="GH700" i="52"/>
  <c r="GE700" i="52"/>
  <c r="HZ700" i="52"/>
  <c r="GF700" i="52"/>
  <c r="GA564" i="52"/>
  <c r="GH564" i="52"/>
  <c r="GC564" i="52"/>
  <c r="FY564" i="52"/>
  <c r="GG564" i="52"/>
  <c r="GB564" i="52"/>
  <c r="GD564" i="52"/>
  <c r="FZ564" i="52"/>
  <c r="GE564" i="52"/>
  <c r="HS192" i="52"/>
  <c r="HV192" i="52"/>
  <c r="HT192" i="52"/>
  <c r="HW192" i="52"/>
  <c r="HU192" i="52"/>
  <c r="HU910" i="52"/>
  <c r="HV910" i="52"/>
  <c r="HS910" i="52"/>
  <c r="HW910" i="52"/>
  <c r="HT910" i="52"/>
  <c r="HV1002" i="52"/>
  <c r="HS1002" i="52"/>
  <c r="HW1002" i="52"/>
  <c r="HT1002" i="52"/>
  <c r="HU1002" i="52"/>
  <c r="GW1018" i="52"/>
  <c r="GY1018" i="52"/>
  <c r="GX1018" i="52"/>
  <c r="FU444" i="52"/>
  <c r="FW444" i="52" s="1"/>
  <c r="FV444" i="52"/>
  <c r="ET444" i="52"/>
  <c r="HS813" i="52"/>
  <c r="HV813" i="52"/>
  <c r="HW813" i="52"/>
  <c r="HT813" i="52"/>
  <c r="HU813" i="52"/>
  <c r="FV607" i="52"/>
  <c r="FU607" i="52"/>
  <c r="FW607" i="52" s="1"/>
  <c r="ET607" i="52"/>
  <c r="GL472" i="52"/>
  <c r="GM472" i="52"/>
  <c r="GK472" i="52"/>
  <c r="GJ472" i="52"/>
  <c r="GN472" i="52"/>
  <c r="FV820" i="52"/>
  <c r="FU820" i="52"/>
  <c r="FW820" i="52" s="1"/>
  <c r="ET820" i="52"/>
  <c r="HT779" i="52"/>
  <c r="HU779" i="52"/>
  <c r="HW779" i="52"/>
  <c r="HV779" i="52"/>
  <c r="HS779" i="52"/>
  <c r="FU743" i="52"/>
  <c r="FW743" i="52" s="1"/>
  <c r="FV743" i="52"/>
  <c r="FU1007" i="52"/>
  <c r="FW1007" i="52" s="1"/>
  <c r="FV1007" i="52"/>
  <c r="GJ842" i="52"/>
  <c r="GN842" i="52"/>
  <c r="GK842" i="52"/>
  <c r="GL842" i="52"/>
  <c r="GM842" i="52"/>
  <c r="GF1034" i="52"/>
  <c r="HU878" i="52"/>
  <c r="HT878" i="52"/>
  <c r="HV878" i="52"/>
  <c r="HS878" i="52"/>
  <c r="HW878" i="52"/>
  <c r="IJ959" i="52"/>
  <c r="HK447" i="52"/>
  <c r="HC447" i="52"/>
  <c r="HB447" i="52"/>
  <c r="HH447" i="52"/>
  <c r="HF447" i="52"/>
  <c r="HG447" i="52"/>
  <c r="HJ447" i="52"/>
  <c r="HA447" i="52"/>
  <c r="HD447" i="52"/>
  <c r="HI447" i="52"/>
  <c r="HE447" i="52"/>
  <c r="GS122" i="52"/>
  <c r="GR122" i="52"/>
  <c r="HY122" i="52"/>
  <c r="IF122" i="52" s="1"/>
  <c r="GP122" i="52"/>
  <c r="GT122" i="52"/>
  <c r="GQ122" i="52"/>
  <c r="GU122" i="52"/>
  <c r="HD577" i="52"/>
  <c r="HJ577" i="52"/>
  <c r="HH577" i="52"/>
  <c r="HI577" i="52"/>
  <c r="HA577" i="52"/>
  <c r="HB577" i="52"/>
  <c r="HF577" i="52"/>
  <c r="HK577" i="52"/>
  <c r="HE577" i="52"/>
  <c r="HG577" i="52"/>
  <c r="HC577" i="52"/>
  <c r="HK1028" i="52"/>
  <c r="HC1028" i="52"/>
  <c r="HH1028" i="52"/>
  <c r="HJ1028" i="52"/>
  <c r="HA1028" i="52"/>
  <c r="HB1028" i="52"/>
  <c r="HE1028" i="52"/>
  <c r="HD1028" i="52"/>
  <c r="HI1028" i="52"/>
  <c r="HG1028" i="52"/>
  <c r="HF1028" i="52"/>
  <c r="GS434" i="52"/>
  <c r="GP434" i="52"/>
  <c r="GU434" i="52"/>
  <c r="GT434" i="52"/>
  <c r="GR434" i="52"/>
  <c r="GQ434" i="52"/>
  <c r="HY434" i="52"/>
  <c r="IF434" i="52" s="1"/>
  <c r="HF512" i="52"/>
  <c r="HJ512" i="52"/>
  <c r="HD512" i="52"/>
  <c r="HH512" i="52"/>
  <c r="HA512" i="52"/>
  <c r="HC512" i="52"/>
  <c r="HE512" i="52"/>
  <c r="HK512" i="52"/>
  <c r="HI512" i="52"/>
  <c r="HG512" i="52"/>
  <c r="HB512" i="52"/>
  <c r="GC556" i="52"/>
  <c r="GH556" i="52"/>
  <c r="FZ556" i="52"/>
  <c r="GE556" i="52"/>
  <c r="GD556" i="52"/>
  <c r="GG556" i="52"/>
  <c r="GA556" i="52"/>
  <c r="GB556" i="52"/>
  <c r="FY556" i="52"/>
  <c r="HW940" i="52"/>
  <c r="HS940" i="52"/>
  <c r="HT940" i="52"/>
  <c r="HV940" i="52"/>
  <c r="HU940" i="52"/>
  <c r="GC946" i="52"/>
  <c r="GB946" i="52"/>
  <c r="GG946" i="52"/>
  <c r="GE946" i="52"/>
  <c r="GD946" i="52"/>
  <c r="GH946" i="52"/>
  <c r="GA946" i="52"/>
  <c r="HZ946" i="52"/>
  <c r="FZ946" i="52"/>
  <c r="GF946" i="52"/>
  <c r="FY946" i="52"/>
  <c r="ET170" i="52"/>
  <c r="ET1045" i="52"/>
  <c r="HA495" i="52"/>
  <c r="HK495" i="52"/>
  <c r="HE495" i="52"/>
  <c r="HC495" i="52"/>
  <c r="HI495" i="52"/>
  <c r="HG495" i="52"/>
  <c r="HB495" i="52"/>
  <c r="HF495" i="52"/>
  <c r="HJ495" i="52"/>
  <c r="HD495" i="52"/>
  <c r="HH495" i="52"/>
  <c r="HV492" i="52"/>
  <c r="HU492" i="52"/>
  <c r="HS492" i="52"/>
  <c r="HW492" i="52"/>
  <c r="HT492" i="52"/>
  <c r="FU986" i="52"/>
  <c r="FV986" i="52"/>
  <c r="ET986" i="52"/>
  <c r="ET1012" i="52"/>
  <c r="GY1009" i="52"/>
  <c r="GX1009" i="52"/>
  <c r="GW1009" i="52"/>
  <c r="HM918" i="52"/>
  <c r="HQ918" i="52"/>
  <c r="HO918" i="52"/>
  <c r="HP918" i="52"/>
  <c r="HN918" i="52"/>
  <c r="GW445" i="52"/>
  <c r="GX445" i="52"/>
  <c r="GY445" i="52"/>
  <c r="GA871" i="52"/>
  <c r="GE871" i="52"/>
  <c r="GB871" i="52"/>
  <c r="GD871" i="52"/>
  <c r="FZ871" i="52"/>
  <c r="FY871" i="52"/>
  <c r="GH871" i="52"/>
  <c r="GC871" i="52"/>
  <c r="GG871" i="52"/>
  <c r="HD675" i="52"/>
  <c r="HK675" i="52"/>
  <c r="HH675" i="52"/>
  <c r="HJ675" i="52"/>
  <c r="HB675" i="52"/>
  <c r="HE675" i="52"/>
  <c r="HG675" i="52"/>
  <c r="HC675" i="52"/>
  <c r="HI675" i="52"/>
  <c r="HA675" i="52"/>
  <c r="HF675" i="52"/>
  <c r="GY610" i="52"/>
  <c r="GX610" i="52"/>
  <c r="GW610" i="52"/>
  <c r="GQ547" i="52"/>
  <c r="GU547" i="52"/>
  <c r="GR547" i="52"/>
  <c r="GP547" i="52"/>
  <c r="GT547" i="52"/>
  <c r="GS547" i="52"/>
  <c r="HY547" i="52"/>
  <c r="IF547" i="52" s="1"/>
  <c r="GL477" i="52"/>
  <c r="GM477" i="52"/>
  <c r="GK477" i="52"/>
  <c r="GN477" i="52"/>
  <c r="GJ477" i="52"/>
  <c r="GW752" i="52"/>
  <c r="GY752" i="52"/>
  <c r="GX752" i="52"/>
  <c r="HN463" i="52"/>
  <c r="HO463" i="52"/>
  <c r="HM463" i="52"/>
  <c r="HQ463" i="52"/>
  <c r="HP463" i="52"/>
  <c r="HK338" i="52"/>
  <c r="HB338" i="52"/>
  <c r="HG338" i="52"/>
  <c r="HE338" i="52"/>
  <c r="HD338" i="52"/>
  <c r="HJ338" i="52"/>
  <c r="HH338" i="52"/>
  <c r="HI338" i="52"/>
  <c r="HA338" i="52"/>
  <c r="HC338" i="52"/>
  <c r="HF338" i="52"/>
  <c r="GF264" i="52"/>
  <c r="HZ264" i="52"/>
  <c r="GH264" i="52"/>
  <c r="GA264" i="52"/>
  <c r="GB264" i="52"/>
  <c r="GG264" i="52"/>
  <c r="FY264" i="52"/>
  <c r="GE264" i="52"/>
  <c r="FZ264" i="52"/>
  <c r="GC264" i="52"/>
  <c r="GD264" i="52"/>
  <c r="IL272" i="52"/>
  <c r="IM272" i="52"/>
  <c r="GN409" i="52"/>
  <c r="GM409" i="52"/>
  <c r="GK409" i="52"/>
  <c r="GL409" i="52"/>
  <c r="GJ409" i="52"/>
  <c r="GH511" i="52"/>
  <c r="GB511" i="52"/>
  <c r="GA511" i="52"/>
  <c r="FY511" i="52"/>
  <c r="GE511" i="52"/>
  <c r="GC511" i="52"/>
  <c r="GG511" i="52"/>
  <c r="FZ511" i="52"/>
  <c r="GD511" i="52"/>
  <c r="FV178" i="52"/>
  <c r="FU178" i="52"/>
  <c r="FW178" i="52" s="1"/>
  <c r="ET195" i="52"/>
  <c r="FV195" i="52"/>
  <c r="FU195" i="52"/>
  <c r="FW195" i="52" s="1"/>
  <c r="FU1003" i="52"/>
  <c r="FW1003" i="52" s="1"/>
  <c r="FV1003" i="52"/>
  <c r="HN890" i="52"/>
  <c r="HQ890" i="52"/>
  <c r="HM890" i="52"/>
  <c r="HO890" i="52"/>
  <c r="HP890" i="52"/>
  <c r="HW442" i="52"/>
  <c r="HU442" i="52"/>
  <c r="HS442" i="52"/>
  <c r="HT442" i="52"/>
  <c r="HV442" i="52"/>
  <c r="IB223" i="52"/>
  <c r="IK223" i="52"/>
  <c r="GP580" i="52"/>
  <c r="GT580" i="52"/>
  <c r="GR580" i="52"/>
  <c r="GQ580" i="52"/>
  <c r="GS580" i="52"/>
  <c r="GU580" i="52"/>
  <c r="HO457" i="52"/>
  <c r="HM457" i="52"/>
  <c r="HQ457" i="52"/>
  <c r="HP457" i="52"/>
  <c r="HN457" i="52"/>
  <c r="GL570" i="52"/>
  <c r="GM570" i="52"/>
  <c r="GJ570" i="52"/>
  <c r="GK570" i="52"/>
  <c r="GN570" i="52"/>
  <c r="ET442" i="52"/>
  <c r="FY165" i="52"/>
  <c r="GD165" i="52"/>
  <c r="GC165" i="52"/>
  <c r="GA165" i="52"/>
  <c r="GH165" i="52"/>
  <c r="GE165" i="52"/>
  <c r="FZ165" i="52"/>
  <c r="GB165" i="52"/>
  <c r="GG165" i="52"/>
  <c r="GK160" i="52"/>
  <c r="GL160" i="52"/>
  <c r="GJ160" i="52"/>
  <c r="GN160" i="52"/>
  <c r="GM160" i="52"/>
  <c r="HT189" i="52"/>
  <c r="HW189" i="52"/>
  <c r="HU189" i="52"/>
  <c r="HS189" i="52"/>
  <c r="HV189" i="52"/>
  <c r="FW408" i="52"/>
  <c r="IB408" i="52" s="1"/>
  <c r="HZ172" i="52"/>
  <c r="IF172" i="52" s="1"/>
  <c r="GN615" i="52"/>
  <c r="GJ615" i="52"/>
  <c r="GM615" i="52"/>
  <c r="GL615" i="52"/>
  <c r="GK615" i="52"/>
  <c r="FY92" i="52"/>
  <c r="FZ92" i="52"/>
  <c r="GC92" i="52"/>
  <c r="GG92" i="52"/>
  <c r="GB92" i="52"/>
  <c r="GH92" i="52"/>
  <c r="GD92" i="52"/>
  <c r="GA92" i="52"/>
  <c r="GE92" i="52"/>
  <c r="FY529" i="52"/>
  <c r="GD529" i="52"/>
  <c r="GA529" i="52"/>
  <c r="GG529" i="52"/>
  <c r="FZ529" i="52"/>
  <c r="GC529" i="52"/>
  <c r="GH529" i="52"/>
  <c r="GB529" i="52"/>
  <c r="GE529" i="52"/>
  <c r="HZ529" i="52"/>
  <c r="GF529" i="52"/>
  <c r="FU827" i="52"/>
  <c r="FW827" i="52" s="1"/>
  <c r="FV827" i="52"/>
  <c r="ET827" i="52"/>
  <c r="HQ1022" i="52"/>
  <c r="HP1022" i="52"/>
  <c r="HN1022" i="52"/>
  <c r="HM1022" i="52"/>
  <c r="HO1022" i="52"/>
  <c r="FU513" i="52"/>
  <c r="FW513" i="52" s="1"/>
  <c r="FV513" i="52"/>
  <c r="IJ697" i="52"/>
  <c r="GF799" i="52"/>
  <c r="GE799" i="52"/>
  <c r="GG799" i="52"/>
  <c r="GB799" i="52"/>
  <c r="GC799" i="52"/>
  <c r="FZ799" i="52"/>
  <c r="GD799" i="52"/>
  <c r="GH799" i="52"/>
  <c r="HZ799" i="52"/>
  <c r="GA799" i="52"/>
  <c r="FY799" i="52"/>
  <c r="IF226" i="52"/>
  <c r="GM869" i="52"/>
  <c r="GK869" i="52"/>
  <c r="GL869" i="52"/>
  <c r="GJ869" i="52"/>
  <c r="GN869" i="52"/>
  <c r="GY571" i="52"/>
  <c r="GW571" i="52"/>
  <c r="GX571" i="52"/>
  <c r="HT900" i="52"/>
  <c r="HV900" i="52"/>
  <c r="HU900" i="52"/>
  <c r="HS900" i="52"/>
  <c r="HW900" i="52"/>
  <c r="HW164" i="52"/>
  <c r="HS164" i="52"/>
  <c r="HV164" i="52"/>
  <c r="HT164" i="52"/>
  <c r="HU164" i="52"/>
  <c r="FU498" i="52"/>
  <c r="FW498" i="52" s="1"/>
  <c r="FV498" i="52"/>
  <c r="HC579" i="52"/>
  <c r="HE579" i="52"/>
  <c r="HI579" i="52"/>
  <c r="HA579" i="52"/>
  <c r="HG579" i="52"/>
  <c r="HB579" i="52"/>
  <c r="HJ579" i="52"/>
  <c r="HD579" i="52"/>
  <c r="HF579" i="52"/>
  <c r="HH579" i="52"/>
  <c r="HK579" i="52"/>
  <c r="FV132" i="52"/>
  <c r="FU132" i="52"/>
  <c r="FW132" i="52" s="1"/>
  <c r="ET132" i="52"/>
  <c r="GN415" i="52"/>
  <c r="GM415" i="52"/>
  <c r="GK415" i="52"/>
  <c r="GL415" i="52"/>
  <c r="IL415" i="52" s="1"/>
  <c r="GJ415" i="52"/>
  <c r="GU1014" i="52"/>
  <c r="GR1014" i="52"/>
  <c r="GS1014" i="52"/>
  <c r="GT1014" i="52"/>
  <c r="GP1014" i="52"/>
  <c r="GQ1014" i="52"/>
  <c r="GT688" i="52"/>
  <c r="GR688" i="52"/>
  <c r="GQ688" i="52"/>
  <c r="GU688" i="52"/>
  <c r="GS688" i="52"/>
  <c r="GP688" i="52"/>
  <c r="HY688" i="52"/>
  <c r="HN403" i="52"/>
  <c r="HQ403" i="52"/>
  <c r="HM403" i="52"/>
  <c r="HP403" i="52"/>
  <c r="HO403" i="52"/>
  <c r="HM870" i="52"/>
  <c r="HQ870" i="52"/>
  <c r="HN870" i="52"/>
  <c r="HP870" i="52"/>
  <c r="HO870" i="52"/>
  <c r="HO766" i="52"/>
  <c r="HN766" i="52"/>
  <c r="HQ766" i="52"/>
  <c r="HP766" i="52"/>
  <c r="HM766" i="52"/>
  <c r="HZ728" i="52"/>
  <c r="IF728" i="52" s="1"/>
  <c r="GX707" i="52"/>
  <c r="GY707" i="52"/>
  <c r="GW707" i="52"/>
  <c r="FU274" i="52"/>
  <c r="FV274" i="52"/>
  <c r="ET274" i="52"/>
  <c r="HY988" i="52"/>
  <c r="IF988" i="52" s="1"/>
  <c r="ET1028" i="52"/>
  <c r="GS687" i="52"/>
  <c r="GU687" i="52"/>
  <c r="GP687" i="52"/>
  <c r="GT687" i="52"/>
  <c r="GR687" i="52"/>
  <c r="GQ687" i="52"/>
  <c r="HY687" i="52"/>
  <c r="GY640" i="52"/>
  <c r="GW640" i="52"/>
  <c r="GX640" i="52"/>
  <c r="GL69" i="52"/>
  <c r="GM69" i="52"/>
  <c r="GK69" i="52"/>
  <c r="GN69" i="52"/>
  <c r="GJ69" i="52"/>
  <c r="IB207" i="52"/>
  <c r="IK207" i="52"/>
  <c r="GK957" i="52"/>
  <c r="GJ957" i="52"/>
  <c r="GN957" i="52"/>
  <c r="GM957" i="52"/>
  <c r="GL957" i="52"/>
  <c r="GL911" i="52"/>
  <c r="GM911" i="52"/>
  <c r="GJ911" i="52"/>
  <c r="GN911" i="52"/>
  <c r="GK911" i="52"/>
  <c r="IB872" i="52"/>
  <c r="IK872" i="52"/>
  <c r="ET470" i="52"/>
  <c r="FU707" i="52"/>
  <c r="FW707" i="52" s="1"/>
  <c r="FV707" i="52"/>
  <c r="ET707" i="52"/>
  <c r="HP785" i="52"/>
  <c r="HM785" i="52"/>
  <c r="HQ785" i="52"/>
  <c r="HN785" i="52"/>
  <c r="HO785" i="52"/>
  <c r="AC612" i="52"/>
  <c r="GY675" i="52"/>
  <c r="GW675" i="52"/>
  <c r="GX675" i="52"/>
  <c r="AC795" i="52"/>
  <c r="GB640" i="52"/>
  <c r="GG640" i="52"/>
  <c r="FY640" i="52"/>
  <c r="GD640" i="52"/>
  <c r="FZ640" i="52"/>
  <c r="GE640" i="52"/>
  <c r="GC640" i="52"/>
  <c r="GH640" i="52"/>
  <c r="GA640" i="52"/>
  <c r="HP716" i="52"/>
  <c r="HM716" i="52"/>
  <c r="HQ716" i="52"/>
  <c r="HO716" i="52"/>
  <c r="HN716" i="52"/>
  <c r="HH1049" i="52"/>
  <c r="HB1049" i="52"/>
  <c r="HA1049" i="52"/>
  <c r="HF1049" i="52"/>
  <c r="HE1049" i="52"/>
  <c r="HJ1049" i="52"/>
  <c r="HI1049" i="52"/>
  <c r="HC1049" i="52"/>
  <c r="HG1049" i="52"/>
  <c r="HK1049" i="52"/>
  <c r="HD1049" i="52"/>
  <c r="GG261" i="52"/>
  <c r="FY261" i="52"/>
  <c r="HZ261" i="52"/>
  <c r="GF261" i="52"/>
  <c r="GD261" i="52"/>
  <c r="GB261" i="52"/>
  <c r="GA261" i="52"/>
  <c r="GH261" i="52"/>
  <c r="GC261" i="52"/>
  <c r="FZ261" i="52"/>
  <c r="GE261" i="52"/>
  <c r="FW211" i="52"/>
  <c r="IB211" i="52" s="1"/>
  <c r="GN985" i="52"/>
  <c r="GJ985" i="52"/>
  <c r="GL985" i="52"/>
  <c r="GM985" i="52"/>
  <c r="GK985" i="52"/>
  <c r="FU549" i="52"/>
  <c r="FW549" i="52" s="1"/>
  <c r="FV549" i="52"/>
  <c r="ET549" i="52"/>
  <c r="GG769" i="52"/>
  <c r="FZ769" i="52"/>
  <c r="GA769" i="52"/>
  <c r="GD769" i="52"/>
  <c r="GH769" i="52"/>
  <c r="GC769" i="52"/>
  <c r="FY769" i="52"/>
  <c r="GE769" i="52"/>
  <c r="GB769" i="52"/>
  <c r="HU169" i="52"/>
  <c r="HW169" i="52"/>
  <c r="HS169" i="52"/>
  <c r="HV169" i="52"/>
  <c r="HT169" i="52"/>
  <c r="HU791" i="52"/>
  <c r="HS791" i="52"/>
  <c r="HV791" i="52"/>
  <c r="HT791" i="52"/>
  <c r="HW791" i="52"/>
  <c r="HY493" i="52"/>
  <c r="IF493" i="52" s="1"/>
  <c r="HN191" i="52"/>
  <c r="HP191" i="52"/>
  <c r="HM191" i="52"/>
  <c r="HO191" i="52"/>
  <c r="HQ191" i="52"/>
  <c r="HH339" i="52"/>
  <c r="HJ339" i="52"/>
  <c r="HB339" i="52"/>
  <c r="HE339" i="52"/>
  <c r="HG339" i="52"/>
  <c r="HC339" i="52"/>
  <c r="HI339" i="52"/>
  <c r="HA339" i="52"/>
  <c r="HF339" i="52"/>
  <c r="HD339" i="52"/>
  <c r="HK339" i="52"/>
  <c r="HN1018" i="52"/>
  <c r="HO1018" i="52"/>
  <c r="HM1018" i="52"/>
  <c r="HQ1018" i="52"/>
  <c r="HP1018" i="52"/>
  <c r="HE88" i="52"/>
  <c r="HD88" i="52"/>
  <c r="HI88" i="52"/>
  <c r="HJ88" i="52"/>
  <c r="HB88" i="52"/>
  <c r="HG88" i="52"/>
  <c r="HC88" i="52"/>
  <c r="HH88" i="52"/>
  <c r="HF88" i="52"/>
  <c r="HA88" i="52"/>
  <c r="HK88" i="52"/>
  <c r="GD750" i="52"/>
  <c r="GH750" i="52"/>
  <c r="GC750" i="52"/>
  <c r="GA750" i="52"/>
  <c r="FY750" i="52"/>
  <c r="GE750" i="52"/>
  <c r="GB750" i="52"/>
  <c r="FZ750" i="52"/>
  <c r="GG750" i="52"/>
  <c r="FV518" i="52"/>
  <c r="FU518" i="52"/>
  <c r="FW518" i="52" s="1"/>
  <c r="GW502" i="52"/>
  <c r="GY502" i="52"/>
  <c r="GX502" i="52"/>
  <c r="GW986" i="52"/>
  <c r="GY986" i="52"/>
  <c r="GX986" i="52"/>
  <c r="HC427" i="52"/>
  <c r="HB427" i="52"/>
  <c r="HH427" i="52"/>
  <c r="HF427" i="52"/>
  <c r="HG427" i="52"/>
  <c r="HJ427" i="52"/>
  <c r="HA427" i="52"/>
  <c r="HD427" i="52"/>
  <c r="HI427" i="52"/>
  <c r="HE427" i="52"/>
  <c r="HK427" i="52"/>
  <c r="IJ593" i="52"/>
  <c r="HO739" i="52"/>
  <c r="HN739" i="52"/>
  <c r="HP739" i="52"/>
  <c r="HQ739" i="52"/>
  <c r="HM739" i="52"/>
  <c r="HP631" i="52"/>
  <c r="HM631" i="52"/>
  <c r="HQ631" i="52"/>
  <c r="HN631" i="52"/>
  <c r="HO631" i="52"/>
  <c r="IJ104" i="52"/>
  <c r="FV718" i="52"/>
  <c r="FU718" i="52"/>
  <c r="ET718" i="52"/>
  <c r="HN480" i="52"/>
  <c r="HO480" i="52"/>
  <c r="HM480" i="52"/>
  <c r="HQ480" i="52"/>
  <c r="HP480" i="52"/>
  <c r="HN66" i="52"/>
  <c r="HO66" i="52"/>
  <c r="HM66" i="52"/>
  <c r="HQ66" i="52"/>
  <c r="HP66" i="52"/>
  <c r="GK892" i="52"/>
  <c r="GL892" i="52"/>
  <c r="GM892" i="52"/>
  <c r="GJ892" i="52"/>
  <c r="GN892" i="52"/>
  <c r="HT286" i="52"/>
  <c r="HW286" i="52"/>
  <c r="HS286" i="52"/>
  <c r="HV286" i="52"/>
  <c r="HU286" i="52"/>
  <c r="GN406" i="52"/>
  <c r="GM406" i="52"/>
  <c r="GL406" i="52"/>
  <c r="GK406" i="52"/>
  <c r="GJ406" i="52"/>
  <c r="GX179" i="52"/>
  <c r="GY179" i="52"/>
  <c r="GW179" i="52"/>
  <c r="ET184" i="52"/>
  <c r="GJ914" i="52"/>
  <c r="GN914" i="52"/>
  <c r="GK914" i="52"/>
  <c r="GL914" i="52"/>
  <c r="GM914" i="52"/>
  <c r="IL89" i="52"/>
  <c r="IM89" i="52"/>
  <c r="IQ345" i="52"/>
  <c r="IC345" i="52"/>
  <c r="HA263" i="52"/>
  <c r="HG263" i="52"/>
  <c r="HD263" i="52"/>
  <c r="HB263" i="52"/>
  <c r="HI263" i="52"/>
  <c r="HF263" i="52"/>
  <c r="HC263" i="52"/>
  <c r="HJ263" i="52"/>
  <c r="HH263" i="52"/>
  <c r="HE263" i="52"/>
  <c r="HK263" i="52"/>
  <c r="HU668" i="52"/>
  <c r="HW668" i="52"/>
  <c r="HT668" i="52"/>
  <c r="HS668" i="52"/>
  <c r="HV668" i="52"/>
  <c r="GA340" i="52"/>
  <c r="GB340" i="52"/>
  <c r="GG340" i="52"/>
  <c r="FY340" i="52"/>
  <c r="GD340" i="52"/>
  <c r="FZ340" i="52"/>
  <c r="GE340" i="52"/>
  <c r="GC340" i="52"/>
  <c r="GH340" i="52"/>
  <c r="FV201" i="52"/>
  <c r="FU201" i="52"/>
  <c r="FW201" i="52"/>
  <c r="ET201" i="52"/>
  <c r="FV840" i="52"/>
  <c r="FU840" i="52"/>
  <c r="FW840" i="52" s="1"/>
  <c r="ET840" i="52"/>
  <c r="HJ233" i="52"/>
  <c r="HC233" i="52"/>
  <c r="HE233" i="52"/>
  <c r="HG233" i="52"/>
  <c r="HI233" i="52"/>
  <c r="HK233" i="52"/>
  <c r="HA233" i="52"/>
  <c r="HD233" i="52"/>
  <c r="HH233" i="52"/>
  <c r="HB233" i="52"/>
  <c r="HF233" i="52"/>
  <c r="HV468" i="52"/>
  <c r="HU468" i="52"/>
  <c r="HS468" i="52"/>
  <c r="HW468" i="52"/>
  <c r="HT468" i="52"/>
  <c r="HG971" i="52"/>
  <c r="HK971" i="52"/>
  <c r="IK971" i="52" s="1"/>
  <c r="HD971" i="52"/>
  <c r="HE971" i="52"/>
  <c r="HB971" i="52"/>
  <c r="HA971" i="52"/>
  <c r="HF971" i="52"/>
  <c r="HI971" i="52"/>
  <c r="HJ971" i="52"/>
  <c r="HH971" i="52"/>
  <c r="HC971" i="52"/>
  <c r="HZ729" i="52"/>
  <c r="IF729" i="52" s="1"/>
  <c r="GK328" i="52"/>
  <c r="GJ328" i="52"/>
  <c r="GL328" i="52"/>
  <c r="GN328" i="52"/>
  <c r="GM328" i="52"/>
  <c r="HH547" i="52"/>
  <c r="HG547" i="52"/>
  <c r="HA547" i="52"/>
  <c r="HE547" i="52"/>
  <c r="HF547" i="52"/>
  <c r="HK547" i="52"/>
  <c r="HC547" i="52"/>
  <c r="HI547" i="52"/>
  <c r="HJ547" i="52"/>
  <c r="HD547" i="52"/>
  <c r="HB547" i="52"/>
  <c r="GL984" i="52"/>
  <c r="GM984" i="52"/>
  <c r="GK984" i="52"/>
  <c r="GN984" i="52"/>
  <c r="GJ984" i="52"/>
  <c r="HT752" i="52"/>
  <c r="HU752" i="52"/>
  <c r="HV752" i="52"/>
  <c r="HW752" i="52"/>
  <c r="HS752" i="52"/>
  <c r="HI62" i="52"/>
  <c r="HB62" i="52"/>
  <c r="HD62" i="52"/>
  <c r="HJ62" i="52"/>
  <c r="HF62" i="52"/>
  <c r="HK62" i="52"/>
  <c r="HC62" i="52"/>
  <c r="HA62" i="52"/>
  <c r="HH62" i="52"/>
  <c r="HE62" i="52"/>
  <c r="HG62" i="52"/>
  <c r="GM741" i="52"/>
  <c r="GJ741" i="52"/>
  <c r="GK741" i="52"/>
  <c r="GL741" i="52"/>
  <c r="GN741" i="52"/>
  <c r="HT330" i="52"/>
  <c r="HW330" i="52"/>
  <c r="HU330" i="52"/>
  <c r="HV330" i="52"/>
  <c r="HS330" i="52"/>
  <c r="IL464" i="52"/>
  <c r="IM464" i="52"/>
  <c r="GW983" i="52"/>
  <c r="GY983" i="52"/>
  <c r="GX983" i="52"/>
  <c r="IL693" i="52"/>
  <c r="IM693" i="52"/>
  <c r="GL686" i="52"/>
  <c r="GJ686" i="52"/>
  <c r="GK686" i="52"/>
  <c r="GM686" i="52"/>
  <c r="GN686" i="52"/>
  <c r="FY694" i="52"/>
  <c r="GG694" i="52"/>
  <c r="GB694" i="52"/>
  <c r="GC694" i="52"/>
  <c r="FZ694" i="52"/>
  <c r="GD694" i="52"/>
  <c r="GH694" i="52"/>
  <c r="GE694" i="52"/>
  <c r="GA694" i="52"/>
  <c r="HZ694" i="52"/>
  <c r="GF694" i="52"/>
  <c r="GY1036" i="52"/>
  <c r="GW1036" i="52"/>
  <c r="GX1036" i="52"/>
  <c r="HN489" i="52"/>
  <c r="HO489" i="52"/>
  <c r="HM489" i="52"/>
  <c r="HQ489" i="52"/>
  <c r="HP489" i="52"/>
  <c r="HW431" i="52"/>
  <c r="HU431" i="52"/>
  <c r="HS431" i="52"/>
  <c r="HT431" i="52"/>
  <c r="HV431" i="52"/>
  <c r="HD754" i="52"/>
  <c r="HI754" i="52"/>
  <c r="HK754" i="52"/>
  <c r="HB754" i="52"/>
  <c r="HA754" i="52"/>
  <c r="HF754" i="52"/>
  <c r="HG754" i="52"/>
  <c r="HJ754" i="52"/>
  <c r="HE754" i="52"/>
  <c r="HC754" i="52"/>
  <c r="HH754" i="52"/>
  <c r="GY814" i="52"/>
  <c r="GW814" i="52"/>
  <c r="GX814" i="52"/>
  <c r="GP101" i="52"/>
  <c r="GT101" i="52"/>
  <c r="GQ101" i="52"/>
  <c r="GU101" i="52"/>
  <c r="GS101" i="52"/>
  <c r="GR101" i="52"/>
  <c r="HY101" i="52"/>
  <c r="IF101" i="52" s="1"/>
  <c r="FV357" i="52"/>
  <c r="FU357" i="52"/>
  <c r="FW357" i="52" s="1"/>
  <c r="ET357" i="52"/>
  <c r="ET715" i="52"/>
  <c r="FW1044" i="52"/>
  <c r="GA634" i="52"/>
  <c r="GF634" i="52"/>
  <c r="GG634" i="52"/>
  <c r="GC634" i="52"/>
  <c r="GH634" i="52"/>
  <c r="FZ634" i="52"/>
  <c r="GE634" i="52"/>
  <c r="HZ634" i="52"/>
  <c r="GD634" i="52"/>
  <c r="GB634" i="52"/>
  <c r="FY634" i="52"/>
  <c r="FW103" i="52"/>
  <c r="IB103" i="52" s="1"/>
  <c r="GL983" i="52"/>
  <c r="GM983" i="52"/>
  <c r="GK983" i="52"/>
  <c r="GN983" i="52"/>
  <c r="GJ983" i="52"/>
  <c r="FU1031" i="52"/>
  <c r="FW1031" i="52" s="1"/>
  <c r="FV1031" i="52"/>
  <c r="ET1031" i="52"/>
  <c r="FV793" i="52"/>
  <c r="FU793" i="52"/>
  <c r="FW793" i="52" s="1"/>
  <c r="ET793" i="52"/>
  <c r="FU715" i="52"/>
  <c r="FW715" i="52" s="1"/>
  <c r="FV715" i="52"/>
  <c r="GU757" i="52"/>
  <c r="GQ757" i="52"/>
  <c r="GT757" i="52"/>
  <c r="GS757" i="52"/>
  <c r="HY757" i="52"/>
  <c r="IF757" i="52" s="1"/>
  <c r="GR757" i="52"/>
  <c r="GP757" i="52"/>
  <c r="GQ870" i="52"/>
  <c r="GU870" i="52"/>
  <c r="GS870" i="52"/>
  <c r="GR870" i="52"/>
  <c r="HY870" i="52"/>
  <c r="GP870" i="52"/>
  <c r="GT870" i="52"/>
  <c r="AC501" i="52"/>
  <c r="HU363" i="52"/>
  <c r="HV363" i="52"/>
  <c r="HT363" i="52"/>
  <c r="HS363" i="52"/>
  <c r="HW363" i="52"/>
  <c r="IM147" i="52"/>
  <c r="IL147" i="52"/>
  <c r="IL226" i="52"/>
  <c r="IM226" i="52"/>
  <c r="HO1036" i="52"/>
  <c r="HP1036" i="52"/>
  <c r="HM1036" i="52"/>
  <c r="HQ1036" i="52"/>
  <c r="HN1036" i="52"/>
  <c r="HF366" i="52"/>
  <c r="HJ366" i="52"/>
  <c r="HC366" i="52"/>
  <c r="HE366" i="52"/>
  <c r="HG366" i="52"/>
  <c r="HI366" i="52"/>
  <c r="HK366" i="52"/>
  <c r="HA366" i="52"/>
  <c r="HD366" i="52"/>
  <c r="HH366" i="52"/>
  <c r="HB366" i="52"/>
  <c r="IK439" i="52"/>
  <c r="HN861" i="52"/>
  <c r="HM861" i="52"/>
  <c r="HQ861" i="52"/>
  <c r="HO861" i="52"/>
  <c r="HP861" i="52"/>
  <c r="HP229" i="52"/>
  <c r="HM229" i="52"/>
  <c r="HQ229" i="52"/>
  <c r="HO229" i="52"/>
  <c r="HN229" i="52"/>
  <c r="GL133" i="52"/>
  <c r="GK133" i="52"/>
  <c r="GJ133" i="52"/>
  <c r="GN133" i="52"/>
  <c r="GM133" i="52"/>
  <c r="GL93" i="52"/>
  <c r="GJ93" i="52"/>
  <c r="GK93" i="52"/>
  <c r="GN93" i="52"/>
  <c r="GM93" i="52"/>
  <c r="HY574" i="52"/>
  <c r="HZ900" i="52"/>
  <c r="FU907" i="52"/>
  <c r="FW907" i="52" s="1"/>
  <c r="FV907" i="52"/>
  <c r="ET907" i="52"/>
  <c r="HB293" i="52"/>
  <c r="HI293" i="52"/>
  <c r="HF293" i="52"/>
  <c r="HH293" i="52"/>
  <c r="HJ293" i="52"/>
  <c r="HC293" i="52"/>
  <c r="HE293" i="52"/>
  <c r="HK293" i="52"/>
  <c r="HA293" i="52"/>
  <c r="HG293" i="52"/>
  <c r="HD293" i="52"/>
  <c r="HS515" i="52"/>
  <c r="HW515" i="52"/>
  <c r="HT515" i="52"/>
  <c r="HV515" i="52"/>
  <c r="HU515" i="52"/>
  <c r="FZ543" i="52"/>
  <c r="GC543" i="52"/>
  <c r="GH543" i="52"/>
  <c r="GB543" i="52"/>
  <c r="GE543" i="52"/>
  <c r="GA543" i="52"/>
  <c r="GG543" i="52"/>
  <c r="FY543" i="52"/>
  <c r="GD543" i="52"/>
  <c r="HZ543" i="52"/>
  <c r="GF543" i="52"/>
  <c r="GB912" i="52"/>
  <c r="FY912" i="52"/>
  <c r="GC912" i="52"/>
  <c r="FZ912" i="52"/>
  <c r="GG912" i="52"/>
  <c r="GD912" i="52"/>
  <c r="GH912" i="52"/>
  <c r="GA912" i="52"/>
  <c r="GE912" i="52"/>
  <c r="HZ912" i="52"/>
  <c r="GF912" i="52"/>
  <c r="HU393" i="52"/>
  <c r="HV393" i="52"/>
  <c r="HT393" i="52"/>
  <c r="HS393" i="52"/>
  <c r="HW393" i="52"/>
  <c r="HA618" i="52"/>
  <c r="HC618" i="52"/>
  <c r="HF618" i="52"/>
  <c r="HK618" i="52"/>
  <c r="HB618" i="52"/>
  <c r="HG618" i="52"/>
  <c r="HE618" i="52"/>
  <c r="HD618" i="52"/>
  <c r="HJ618" i="52"/>
  <c r="HH618" i="52"/>
  <c r="HI618" i="52"/>
  <c r="HZ1028" i="52"/>
  <c r="IF1028" i="52" s="1"/>
  <c r="HB586" i="52"/>
  <c r="HF586" i="52"/>
  <c r="HG586" i="52"/>
  <c r="HC586" i="52"/>
  <c r="HJ586" i="52"/>
  <c r="HE586" i="52"/>
  <c r="HK586" i="52"/>
  <c r="HD586" i="52"/>
  <c r="HA586" i="52"/>
  <c r="HH586" i="52"/>
  <c r="HI586" i="52"/>
  <c r="GN77" i="52"/>
  <c r="GJ77" i="52"/>
  <c r="GM77" i="52"/>
  <c r="GL77" i="52"/>
  <c r="GK77" i="52"/>
  <c r="HU94" i="52"/>
  <c r="HT94" i="52"/>
  <c r="HS94" i="52"/>
  <c r="HW94" i="52"/>
  <c r="HV94" i="52"/>
  <c r="FU520" i="52"/>
  <c r="FW520" i="52" s="1"/>
  <c r="FV520" i="52"/>
  <c r="ET520" i="52"/>
  <c r="HP423" i="52"/>
  <c r="HQ423" i="52"/>
  <c r="HN423" i="52"/>
  <c r="HM423" i="52"/>
  <c r="HO423" i="52"/>
  <c r="HY461" i="52"/>
  <c r="IF461" i="52" s="1"/>
  <c r="FW139" i="52"/>
  <c r="IB139" i="52" s="1"/>
  <c r="GN300" i="52"/>
  <c r="GK300" i="52"/>
  <c r="GJ300" i="52"/>
  <c r="GM300" i="52"/>
  <c r="GL300" i="52"/>
  <c r="HV553" i="52"/>
  <c r="HU553" i="52"/>
  <c r="HS553" i="52"/>
  <c r="HW553" i="52"/>
  <c r="HT553" i="52"/>
  <c r="FU467" i="52"/>
  <c r="FW467" i="52"/>
  <c r="FV467" i="52"/>
  <c r="GA90" i="52"/>
  <c r="GD90" i="52"/>
  <c r="GB90" i="52"/>
  <c r="FY90" i="52"/>
  <c r="GH90" i="52"/>
  <c r="GC90" i="52"/>
  <c r="GF90" i="52"/>
  <c r="GG90" i="52"/>
  <c r="HZ90" i="52"/>
  <c r="FZ90" i="52"/>
  <c r="GE90" i="52"/>
  <c r="GA776" i="52"/>
  <c r="FY776" i="52"/>
  <c r="GE776" i="52"/>
  <c r="GB776" i="52"/>
  <c r="FZ776" i="52"/>
  <c r="GG776" i="52"/>
  <c r="GD776" i="52"/>
  <c r="GH776" i="52"/>
  <c r="GC776" i="52"/>
  <c r="GU339" i="52"/>
  <c r="GQ339" i="52"/>
  <c r="GS339" i="52"/>
  <c r="GR339" i="52"/>
  <c r="GP339" i="52"/>
  <c r="GT339" i="52"/>
  <c r="HY339" i="52"/>
  <c r="IF339" i="52" s="1"/>
  <c r="GB828" i="52"/>
  <c r="FY828" i="52"/>
  <c r="FZ828" i="52"/>
  <c r="GD828" i="52"/>
  <c r="GH828" i="52"/>
  <c r="GA828" i="52"/>
  <c r="GC828" i="52"/>
  <c r="GE828" i="52"/>
  <c r="GG828" i="52"/>
  <c r="GF828" i="52"/>
  <c r="HZ828" i="52"/>
  <c r="GE938" i="52"/>
  <c r="GF938" i="52"/>
  <c r="FY938" i="52"/>
  <c r="GG938" i="52"/>
  <c r="FZ938" i="52"/>
  <c r="GH938" i="52"/>
  <c r="GC938" i="52"/>
  <c r="GB938" i="52"/>
  <c r="GD938" i="52"/>
  <c r="GA938" i="52"/>
  <c r="HZ938" i="52"/>
  <c r="IF938" i="52" s="1"/>
  <c r="HW444" i="52"/>
  <c r="HU444" i="52"/>
  <c r="HS444" i="52"/>
  <c r="HT444" i="52"/>
  <c r="HV444" i="52"/>
  <c r="HM704" i="52"/>
  <c r="HQ704" i="52"/>
  <c r="HO704" i="52"/>
  <c r="HP704" i="52"/>
  <c r="HN704" i="52"/>
  <c r="IC75" i="52"/>
  <c r="IQ75" i="52" s="1"/>
  <c r="GA687" i="52"/>
  <c r="GB687" i="52"/>
  <c r="GC687" i="52"/>
  <c r="FZ687" i="52"/>
  <c r="GD687" i="52"/>
  <c r="GH687" i="52"/>
  <c r="GE687" i="52"/>
  <c r="FY687" i="52"/>
  <c r="GG687" i="52"/>
  <c r="HZ687" i="52"/>
  <c r="GF687" i="52"/>
  <c r="ET983" i="52"/>
  <c r="GJ705" i="52"/>
  <c r="GK705" i="52"/>
  <c r="GM705" i="52"/>
  <c r="GN705" i="52"/>
  <c r="GL705" i="52"/>
  <c r="HN373" i="52"/>
  <c r="HP373" i="52"/>
  <c r="HM373" i="52"/>
  <c r="HQ373" i="52"/>
  <c r="HO373" i="52"/>
  <c r="FW569" i="52"/>
  <c r="IB569" i="52" s="1"/>
  <c r="FV780" i="52"/>
  <c r="FU780" i="52"/>
  <c r="FW780" i="52" s="1"/>
  <c r="ET780" i="52"/>
  <c r="HC909" i="52"/>
  <c r="HG909" i="52"/>
  <c r="HK909" i="52"/>
  <c r="HD909" i="52"/>
  <c r="HH909" i="52"/>
  <c r="HB909" i="52"/>
  <c r="HA909" i="52"/>
  <c r="HF909" i="52"/>
  <c r="HE909" i="52"/>
  <c r="HJ909" i="52"/>
  <c r="HI909" i="52"/>
  <c r="HJ177" i="52"/>
  <c r="HA177" i="52"/>
  <c r="HF177" i="52"/>
  <c r="HD177" i="52"/>
  <c r="HC177" i="52"/>
  <c r="HI177" i="52"/>
  <c r="HG177" i="52"/>
  <c r="HB177" i="52"/>
  <c r="HK177" i="52"/>
  <c r="HH177" i="52"/>
  <c r="HE177" i="52"/>
  <c r="HW121" i="52"/>
  <c r="HU121" i="52"/>
  <c r="HT121" i="52"/>
  <c r="HV121" i="52"/>
  <c r="HS121" i="52"/>
  <c r="AC1008" i="52"/>
  <c r="GF488" i="52"/>
  <c r="FU311" i="52"/>
  <c r="FW311" i="52" s="1"/>
  <c r="FV311" i="52"/>
  <c r="FY241" i="52"/>
  <c r="GG241" i="52"/>
  <c r="GA241" i="52"/>
  <c r="GC241" i="52"/>
  <c r="GE241" i="52"/>
  <c r="GB241" i="52"/>
  <c r="FZ241" i="52"/>
  <c r="GD241" i="52"/>
  <c r="GH241" i="52"/>
  <c r="GF241" i="52"/>
  <c r="HZ241" i="52"/>
  <c r="IF241" i="52" s="1"/>
  <c r="FU334" i="52"/>
  <c r="FV334" i="52"/>
  <c r="ET334" i="52"/>
  <c r="GK297" i="52"/>
  <c r="GJ297" i="52"/>
  <c r="GM297" i="52"/>
  <c r="GL297" i="52"/>
  <c r="GN297" i="52"/>
  <c r="IB684" i="52"/>
  <c r="IK684" i="52"/>
  <c r="HS485" i="52"/>
  <c r="HW485" i="52"/>
  <c r="HT485" i="52"/>
  <c r="HV485" i="52"/>
  <c r="HU485" i="52"/>
  <c r="HN491" i="52"/>
  <c r="HO491" i="52"/>
  <c r="HM491" i="52"/>
  <c r="HQ491" i="52"/>
  <c r="HP491" i="52"/>
  <c r="GX732" i="52"/>
  <c r="GY732" i="52"/>
  <c r="GW732" i="52"/>
  <c r="HV908" i="52"/>
  <c r="HS908" i="52"/>
  <c r="HW908" i="52"/>
  <c r="HT908" i="52"/>
  <c r="HU908" i="52"/>
  <c r="GQ510" i="52"/>
  <c r="GU510" i="52"/>
  <c r="GR510" i="52"/>
  <c r="GP510" i="52"/>
  <c r="GT510" i="52"/>
  <c r="GS510" i="52"/>
  <c r="HN487" i="52"/>
  <c r="HO487" i="52"/>
  <c r="HM487" i="52"/>
  <c r="HQ487" i="52"/>
  <c r="HP487" i="52"/>
  <c r="HD1019" i="52"/>
  <c r="HJ1019" i="52"/>
  <c r="HB1019" i="52"/>
  <c r="HA1019" i="52"/>
  <c r="HG1019" i="52"/>
  <c r="HE1019" i="52"/>
  <c r="HF1019" i="52"/>
  <c r="HI1019" i="52"/>
  <c r="HK1019" i="52"/>
  <c r="HC1019" i="52"/>
  <c r="HH1019" i="52"/>
  <c r="GX778" i="52"/>
  <c r="GY778" i="52"/>
  <c r="GW778" i="52"/>
  <c r="HM623" i="52"/>
  <c r="HQ623" i="52"/>
  <c r="HN623" i="52"/>
  <c r="HO623" i="52"/>
  <c r="HP623" i="52"/>
  <c r="HV768" i="52"/>
  <c r="HS768" i="52"/>
  <c r="HT768" i="52"/>
  <c r="HU768" i="52"/>
  <c r="HW768" i="52"/>
  <c r="HV601" i="52"/>
  <c r="HS601" i="52"/>
  <c r="HU601" i="52"/>
  <c r="HW601" i="52"/>
  <c r="HT601" i="52"/>
  <c r="GT65" i="52"/>
  <c r="GS65" i="52"/>
  <c r="GQ65" i="52"/>
  <c r="GU65" i="52"/>
  <c r="GR65" i="52"/>
  <c r="GP65" i="52"/>
  <c r="GL326" i="52"/>
  <c r="GJ326" i="52"/>
  <c r="GK326" i="52"/>
  <c r="GM326" i="52"/>
  <c r="GN326" i="52"/>
  <c r="HK818" i="52"/>
  <c r="HA818" i="52"/>
  <c r="HE818" i="52"/>
  <c r="HD818" i="52"/>
  <c r="HH818" i="52"/>
  <c r="HI818" i="52"/>
  <c r="HB818" i="52"/>
  <c r="HC818" i="52"/>
  <c r="HF818" i="52"/>
  <c r="HG818" i="52"/>
  <c r="HJ818" i="52"/>
  <c r="GX361" i="52"/>
  <c r="GY361" i="52"/>
  <c r="GW361" i="52"/>
  <c r="AC997" i="52"/>
  <c r="GF779" i="52"/>
  <c r="IJ136" i="52"/>
  <c r="HM1001" i="52"/>
  <c r="HQ1001" i="52"/>
  <c r="HP1001" i="52"/>
  <c r="HN1001" i="52"/>
  <c r="HO1001" i="52"/>
  <c r="GL981" i="52"/>
  <c r="GM981" i="52"/>
  <c r="GK981" i="52"/>
  <c r="GJ981" i="52"/>
  <c r="GN981" i="52"/>
  <c r="HF387" i="52"/>
  <c r="HJ387" i="52"/>
  <c r="HC387" i="52"/>
  <c r="HA387" i="52"/>
  <c r="HG387" i="52"/>
  <c r="HI387" i="52"/>
  <c r="HK387" i="52"/>
  <c r="HE387" i="52"/>
  <c r="HD387" i="52"/>
  <c r="HH387" i="52"/>
  <c r="HB387" i="52"/>
  <c r="HQ100" i="52"/>
  <c r="HN100" i="52"/>
  <c r="HP100" i="52"/>
  <c r="HO100" i="52"/>
  <c r="HM100" i="52"/>
  <c r="HW676" i="52"/>
  <c r="HT676" i="52"/>
  <c r="HS676" i="52"/>
  <c r="HV676" i="52"/>
  <c r="HU676" i="52"/>
  <c r="GQ465" i="52"/>
  <c r="GU465" i="52"/>
  <c r="GR465" i="52"/>
  <c r="GP465" i="52"/>
  <c r="GT465" i="52"/>
  <c r="GS465" i="52"/>
  <c r="HO420" i="52"/>
  <c r="HP420" i="52"/>
  <c r="HQ420" i="52"/>
  <c r="HN420" i="52"/>
  <c r="HM420" i="52"/>
  <c r="GK896" i="52"/>
  <c r="GL896" i="52"/>
  <c r="GM896" i="52"/>
  <c r="GJ896" i="52"/>
  <c r="GN896" i="52"/>
  <c r="GH526" i="52"/>
  <c r="FY526" i="52"/>
  <c r="GA526" i="52"/>
  <c r="GC526" i="52"/>
  <c r="GG526" i="52"/>
  <c r="FZ526" i="52"/>
  <c r="GD526" i="52"/>
  <c r="GB526" i="52"/>
  <c r="GE526" i="52"/>
  <c r="HV559" i="52"/>
  <c r="HS559" i="52"/>
  <c r="HU559" i="52"/>
  <c r="HW559" i="52"/>
  <c r="HT559" i="52"/>
  <c r="GX162" i="52"/>
  <c r="GY162" i="52"/>
  <c r="GW162" i="52"/>
  <c r="FV118" i="52"/>
  <c r="FU118" i="52"/>
  <c r="FW118" i="52" s="1"/>
  <c r="ET118" i="52"/>
  <c r="GE887" i="52"/>
  <c r="GB887" i="52"/>
  <c r="GG887" i="52"/>
  <c r="GC887" i="52"/>
  <c r="GH887" i="52"/>
  <c r="FY887" i="52"/>
  <c r="GD887" i="52"/>
  <c r="GA887" i="52"/>
  <c r="FZ887" i="52"/>
  <c r="HZ887" i="52"/>
  <c r="GF887" i="52"/>
  <c r="HD365" i="52"/>
  <c r="HH365" i="52"/>
  <c r="HB365" i="52"/>
  <c r="HF365" i="52"/>
  <c r="HJ365" i="52"/>
  <c r="HC365" i="52"/>
  <c r="HA365" i="52"/>
  <c r="HG365" i="52"/>
  <c r="HI365" i="52"/>
  <c r="HK365" i="52"/>
  <c r="HE365" i="52"/>
  <c r="HS460" i="52"/>
  <c r="HW460" i="52"/>
  <c r="HT460" i="52"/>
  <c r="HV460" i="52"/>
  <c r="HU460" i="52"/>
  <c r="GK655" i="52"/>
  <c r="GN655" i="52"/>
  <c r="GJ655" i="52"/>
  <c r="GM655" i="52"/>
  <c r="GL655" i="52"/>
  <c r="GX1031" i="52"/>
  <c r="GW1031" i="52"/>
  <c r="GY1031" i="52"/>
  <c r="IK693" i="52"/>
  <c r="IB693" i="52"/>
  <c r="FV639" i="52"/>
  <c r="FU639" i="52"/>
  <c r="FW639" i="52" s="1"/>
  <c r="ET639" i="52"/>
  <c r="FV812" i="52"/>
  <c r="FU812" i="52"/>
  <c r="FW812" i="52" s="1"/>
  <c r="ET812" i="52"/>
  <c r="IM148" i="52"/>
  <c r="IL148" i="52"/>
  <c r="GU1044" i="52"/>
  <c r="GR1044" i="52"/>
  <c r="GS1044" i="52"/>
  <c r="GP1044" i="52"/>
  <c r="GT1044" i="52"/>
  <c r="GQ1044" i="52"/>
  <c r="HO642" i="52"/>
  <c r="HM642" i="52"/>
  <c r="HQ642" i="52"/>
  <c r="HN642" i="52"/>
  <c r="HP642" i="52"/>
  <c r="HC1042" i="52"/>
  <c r="HG1042" i="52"/>
  <c r="HK1042" i="52"/>
  <c r="HD1042" i="52"/>
  <c r="HH1042" i="52"/>
  <c r="HB1042" i="52"/>
  <c r="HA1042" i="52"/>
  <c r="HF1042" i="52"/>
  <c r="HE1042" i="52"/>
  <c r="HJ1042" i="52"/>
  <c r="HI1042" i="52"/>
  <c r="GX113" i="52"/>
  <c r="GY113" i="52"/>
  <c r="GW113" i="52"/>
  <c r="HM476" i="52"/>
  <c r="HQ476" i="52"/>
  <c r="HP476" i="52"/>
  <c r="HN476" i="52"/>
  <c r="HO476" i="52"/>
  <c r="IJ112" i="52"/>
  <c r="IM697" i="52"/>
  <c r="IL697" i="52"/>
  <c r="ET762" i="52"/>
  <c r="GY184" i="52"/>
  <c r="GW184" i="52"/>
  <c r="GX184" i="52"/>
  <c r="GC317" i="52"/>
  <c r="GG317" i="52"/>
  <c r="FZ317" i="52"/>
  <c r="GD317" i="52"/>
  <c r="GH317" i="52"/>
  <c r="GB317" i="52"/>
  <c r="GA317" i="52"/>
  <c r="FY317" i="52"/>
  <c r="GE317" i="52"/>
  <c r="GK101" i="52"/>
  <c r="GL101" i="52"/>
  <c r="GJ101" i="52"/>
  <c r="GN101" i="52"/>
  <c r="GM101" i="52"/>
  <c r="HU786" i="52"/>
  <c r="HS786" i="52"/>
  <c r="HV786" i="52"/>
  <c r="HW786" i="52"/>
  <c r="HT786" i="52"/>
  <c r="GK525" i="52"/>
  <c r="GJ525" i="52"/>
  <c r="GN525" i="52"/>
  <c r="GL525" i="52"/>
  <c r="GM525" i="52"/>
  <c r="HO270" i="52"/>
  <c r="HQ270" i="52"/>
  <c r="HM270" i="52"/>
  <c r="HP270" i="52"/>
  <c r="HN270" i="52"/>
  <c r="FV695" i="52"/>
  <c r="FU695" i="52"/>
  <c r="FW695" i="52" s="1"/>
  <c r="ET695" i="52"/>
  <c r="GF574" i="52"/>
  <c r="GK587" i="52"/>
  <c r="GJ587" i="52"/>
  <c r="GL587" i="52"/>
  <c r="GN587" i="52"/>
  <c r="GM587" i="52"/>
  <c r="FU425" i="52"/>
  <c r="FV425" i="52"/>
  <c r="ET425" i="52"/>
  <c r="FV848" i="52"/>
  <c r="FU848" i="52"/>
  <c r="ET848" i="52"/>
  <c r="GE774" i="52"/>
  <c r="GA774" i="52"/>
  <c r="GB774" i="52"/>
  <c r="FZ774" i="52"/>
  <c r="GG774" i="52"/>
  <c r="GD774" i="52"/>
  <c r="GH774" i="52"/>
  <c r="GC774" i="52"/>
  <c r="FY774" i="52"/>
  <c r="IM282" i="52"/>
  <c r="IL282" i="52"/>
  <c r="GW798" i="52"/>
  <c r="GX798" i="52"/>
  <c r="GY798" i="52"/>
  <c r="GT380" i="52"/>
  <c r="GR380" i="52"/>
  <c r="GQ380" i="52"/>
  <c r="GU380" i="52"/>
  <c r="HY380" i="52"/>
  <c r="IF380" i="52" s="1"/>
  <c r="GS380" i="52"/>
  <c r="GP380" i="52"/>
  <c r="HQ735" i="52"/>
  <c r="HM735" i="52"/>
  <c r="HO735" i="52"/>
  <c r="HN735" i="52"/>
  <c r="HP735" i="52"/>
  <c r="GC732" i="52"/>
  <c r="GA732" i="52"/>
  <c r="FY732" i="52"/>
  <c r="GE732" i="52"/>
  <c r="GB732" i="52"/>
  <c r="FZ732" i="52"/>
  <c r="GG732" i="52"/>
  <c r="GD732" i="52"/>
  <c r="GH732" i="52"/>
  <c r="FU905" i="52"/>
  <c r="FW905" i="52" s="1"/>
  <c r="FV905" i="52"/>
  <c r="ET905" i="52"/>
  <c r="IB154" i="52"/>
  <c r="IK154" i="52"/>
  <c r="IM139" i="52"/>
  <c r="IL139" i="52"/>
  <c r="HG703" i="52"/>
  <c r="HK703" i="52"/>
  <c r="HA703" i="52"/>
  <c r="HD703" i="52"/>
  <c r="HI703" i="52"/>
  <c r="HH703" i="52"/>
  <c r="HE703" i="52"/>
  <c r="HB703" i="52"/>
  <c r="HC703" i="52"/>
  <c r="HF703" i="52"/>
  <c r="HJ703" i="52"/>
  <c r="GS743" i="52"/>
  <c r="GQ743" i="52"/>
  <c r="GT743" i="52"/>
  <c r="GR743" i="52"/>
  <c r="GP743" i="52"/>
  <c r="GU743" i="52"/>
  <c r="GA1000" i="52"/>
  <c r="FY1000" i="52"/>
  <c r="GB1000" i="52"/>
  <c r="GC1000" i="52"/>
  <c r="GE1000" i="52"/>
  <c r="GG1000" i="52"/>
  <c r="FZ1000" i="52"/>
  <c r="GD1000" i="52"/>
  <c r="GH1000" i="52"/>
  <c r="HY946" i="52"/>
  <c r="GP946" i="52"/>
  <c r="GT946" i="52"/>
  <c r="GS946" i="52"/>
  <c r="GQ946" i="52"/>
  <c r="GR946" i="52"/>
  <c r="GU946" i="52"/>
  <c r="GY388" i="52"/>
  <c r="GW388" i="52"/>
  <c r="GX388" i="52"/>
  <c r="HY983" i="52"/>
  <c r="GT178" i="52"/>
  <c r="GQ178" i="52"/>
  <c r="GP178" i="52"/>
  <c r="GU178" i="52"/>
  <c r="GS178" i="52"/>
  <c r="GR178" i="52"/>
  <c r="IK876" i="52"/>
  <c r="IB876" i="52"/>
  <c r="FZ285" i="52"/>
  <c r="GC285" i="52"/>
  <c r="GD285" i="52"/>
  <c r="GF285" i="52"/>
  <c r="GH285" i="52"/>
  <c r="HZ285" i="52"/>
  <c r="GA285" i="52"/>
  <c r="GB285" i="52"/>
  <c r="GG285" i="52"/>
  <c r="FY285" i="52"/>
  <c r="GE285" i="52"/>
  <c r="HI734" i="52"/>
  <c r="HB734" i="52"/>
  <c r="HK734" i="52"/>
  <c r="HF734" i="52"/>
  <c r="HA734" i="52"/>
  <c r="HJ734" i="52"/>
  <c r="HG734" i="52"/>
  <c r="HC734" i="52"/>
  <c r="HH734" i="52"/>
  <c r="HE734" i="52"/>
  <c r="HD734" i="52"/>
  <c r="HP789" i="52"/>
  <c r="HM789" i="52"/>
  <c r="HQ789" i="52"/>
  <c r="HN789" i="52"/>
  <c r="HO789" i="52"/>
  <c r="HO805" i="52"/>
  <c r="HN805" i="52"/>
  <c r="HP805" i="52"/>
  <c r="HM805" i="52"/>
  <c r="HQ805" i="52"/>
  <c r="HF781" i="52"/>
  <c r="HC781" i="52"/>
  <c r="HJ781" i="52"/>
  <c r="HG781" i="52"/>
  <c r="HA781" i="52"/>
  <c r="HK781" i="52"/>
  <c r="HE781" i="52"/>
  <c r="HD781" i="52"/>
  <c r="HH781" i="52"/>
  <c r="HI781" i="52"/>
  <c r="HB781" i="52"/>
  <c r="GB509" i="52"/>
  <c r="GA509" i="52"/>
  <c r="FY509" i="52"/>
  <c r="GE509" i="52"/>
  <c r="GC509" i="52"/>
  <c r="GG509" i="52"/>
  <c r="FZ509" i="52"/>
  <c r="GD509" i="52"/>
  <c r="GH509" i="52"/>
  <c r="GW486" i="52"/>
  <c r="GY486" i="52"/>
  <c r="GX486" i="52"/>
  <c r="HY195" i="52"/>
  <c r="GQ195" i="52"/>
  <c r="GU195" i="52"/>
  <c r="GS195" i="52"/>
  <c r="GP195" i="52"/>
  <c r="GT195" i="52"/>
  <c r="GR195" i="52"/>
  <c r="GN430" i="52"/>
  <c r="GM430" i="52"/>
  <c r="GK430" i="52"/>
  <c r="GL430" i="52"/>
  <c r="GJ430" i="52"/>
  <c r="HS751" i="52"/>
  <c r="HT751" i="52"/>
  <c r="HU751" i="52"/>
  <c r="HV751" i="52"/>
  <c r="HW751" i="52"/>
  <c r="HE432" i="52"/>
  <c r="HK432" i="52"/>
  <c r="HC432" i="52"/>
  <c r="HB432" i="52"/>
  <c r="HH432" i="52"/>
  <c r="HF432" i="52"/>
  <c r="HA432" i="52"/>
  <c r="HJ432" i="52"/>
  <c r="HG432" i="52"/>
  <c r="HD432" i="52"/>
  <c r="HI432" i="52"/>
  <c r="HM332" i="52"/>
  <c r="HQ332" i="52"/>
  <c r="HO332" i="52"/>
  <c r="HP332" i="52"/>
  <c r="HN332" i="52"/>
  <c r="HT182" i="52"/>
  <c r="HU182" i="52"/>
  <c r="HW182" i="52"/>
  <c r="HS182" i="52"/>
  <c r="HV182" i="52"/>
  <c r="FU1051" i="52"/>
  <c r="FW1051" i="52" s="1"/>
  <c r="FV1051" i="52"/>
  <c r="HY752" i="52"/>
  <c r="IF752" i="52" s="1"/>
  <c r="HV503" i="52"/>
  <c r="HU503" i="52"/>
  <c r="HS503" i="52"/>
  <c r="HW503" i="52"/>
  <c r="HT503" i="52"/>
  <c r="IQ353" i="52"/>
  <c r="IC353" i="52"/>
  <c r="GX788" i="52"/>
  <c r="GY788" i="52"/>
  <c r="GW788" i="52"/>
  <c r="HO419" i="52"/>
  <c r="HP419" i="52"/>
  <c r="HQ419" i="52"/>
  <c r="HN419" i="52"/>
  <c r="HM419" i="52"/>
  <c r="HP502" i="52"/>
  <c r="HN502" i="52"/>
  <c r="HO502" i="52"/>
  <c r="HM502" i="52"/>
  <c r="HQ502" i="52"/>
  <c r="GM624" i="52"/>
  <c r="GK624" i="52"/>
  <c r="GJ624" i="52"/>
  <c r="GL624" i="52"/>
  <c r="GN624" i="52"/>
  <c r="HY515" i="52"/>
  <c r="IF515" i="52" s="1"/>
  <c r="GU940" i="52"/>
  <c r="GR940" i="52"/>
  <c r="GQ940" i="52"/>
  <c r="GP940" i="52"/>
  <c r="GT940" i="52"/>
  <c r="GS940" i="52"/>
  <c r="HY940" i="52"/>
  <c r="GD462" i="52"/>
  <c r="GH462" i="52"/>
  <c r="GB462" i="52"/>
  <c r="GE462" i="52"/>
  <c r="FY462" i="52"/>
  <c r="GA462" i="52"/>
  <c r="GC462" i="52"/>
  <c r="GG462" i="52"/>
  <c r="FZ462" i="52"/>
  <c r="GJ886" i="52"/>
  <c r="GN886" i="52"/>
  <c r="GM886" i="52"/>
  <c r="GL886" i="52"/>
  <c r="GK886" i="52"/>
  <c r="GA242" i="52"/>
  <c r="GG242" i="52"/>
  <c r="GE242" i="52"/>
  <c r="GF242" i="52"/>
  <c r="GB242" i="52"/>
  <c r="HZ242" i="52"/>
  <c r="FZ242" i="52"/>
  <c r="GD242" i="52"/>
  <c r="GH242" i="52"/>
  <c r="FY242" i="52"/>
  <c r="GC242" i="52"/>
  <c r="HZ616" i="52"/>
  <c r="IF616" i="52" s="1"/>
  <c r="GX686" i="52"/>
  <c r="GY686" i="52"/>
  <c r="GW686" i="52"/>
  <c r="HS1009" i="52"/>
  <c r="HW1009" i="52"/>
  <c r="HT1009" i="52"/>
  <c r="HU1009" i="52"/>
  <c r="HV1009" i="52"/>
  <c r="IM930" i="52"/>
  <c r="IL930" i="52"/>
  <c r="IF1024" i="52"/>
  <c r="GW274" i="52"/>
  <c r="GY274" i="52"/>
  <c r="GX274" i="52"/>
  <c r="HT454" i="52"/>
  <c r="HV454" i="52"/>
  <c r="HU454" i="52"/>
  <c r="HS454" i="52"/>
  <c r="HW454" i="52"/>
  <c r="HN895" i="52"/>
  <c r="HO895" i="52"/>
  <c r="HP895" i="52"/>
  <c r="HM895" i="52"/>
  <c r="HQ895" i="52"/>
  <c r="GW764" i="52"/>
  <c r="GX764" i="52"/>
  <c r="GY764" i="52"/>
  <c r="HW874" i="52"/>
  <c r="HT874" i="52"/>
  <c r="HS874" i="52"/>
  <c r="HU874" i="52"/>
  <c r="HV874" i="52"/>
  <c r="GF460" i="52"/>
  <c r="FW464" i="52"/>
  <c r="IB464" i="52" s="1"/>
  <c r="HP738" i="52"/>
  <c r="HQ738" i="52"/>
  <c r="HM738" i="52"/>
  <c r="HO738" i="52"/>
  <c r="HN738" i="52"/>
  <c r="IK435" i="52"/>
  <c r="HB397" i="52"/>
  <c r="HF397" i="52"/>
  <c r="HJ397" i="52"/>
  <c r="HA397" i="52"/>
  <c r="HI397" i="52"/>
  <c r="HC397" i="52"/>
  <c r="HD397" i="52"/>
  <c r="HG397" i="52"/>
  <c r="HH397" i="52"/>
  <c r="HK397" i="52"/>
  <c r="HE397" i="52"/>
  <c r="HN1045" i="52"/>
  <c r="HO1045" i="52"/>
  <c r="HP1045" i="52"/>
  <c r="HM1045" i="52"/>
  <c r="HQ1045" i="52"/>
  <c r="HY477" i="52"/>
  <c r="IF477" i="52" s="1"/>
  <c r="HS450" i="52"/>
  <c r="HT450" i="52"/>
  <c r="HV450" i="52"/>
  <c r="HW450" i="52"/>
  <c r="HU450" i="52"/>
  <c r="GA188" i="52"/>
  <c r="GC188" i="52"/>
  <c r="GE188" i="52"/>
  <c r="GB188" i="52"/>
  <c r="GG188" i="52"/>
  <c r="FY188" i="52"/>
  <c r="GD188" i="52"/>
  <c r="GH188" i="52"/>
  <c r="FZ188" i="52"/>
  <c r="GW713" i="52"/>
  <c r="GX713" i="52"/>
  <c r="GY713" i="52"/>
  <c r="GC336" i="52"/>
  <c r="GH336" i="52"/>
  <c r="GA336" i="52"/>
  <c r="GB336" i="52"/>
  <c r="GG336" i="52"/>
  <c r="FY336" i="52"/>
  <c r="GD336" i="52"/>
  <c r="FZ336" i="52"/>
  <c r="GE336" i="52"/>
  <c r="HP115" i="52"/>
  <c r="HQ115" i="52"/>
  <c r="HM115" i="52"/>
  <c r="HO115" i="52"/>
  <c r="HN115" i="52"/>
  <c r="GW506" i="52"/>
  <c r="GY506" i="52"/>
  <c r="GX506" i="52"/>
  <c r="HV746" i="52"/>
  <c r="HS746" i="52"/>
  <c r="HW746" i="52"/>
  <c r="HT746" i="52"/>
  <c r="HU746" i="52"/>
  <c r="IJ609" i="52"/>
  <c r="HV829" i="52"/>
  <c r="HT829" i="52"/>
  <c r="HS829" i="52"/>
  <c r="HU829" i="52"/>
  <c r="HW829" i="52"/>
  <c r="HU383" i="52"/>
  <c r="HV383" i="52"/>
  <c r="HT383" i="52"/>
  <c r="HS383" i="52"/>
  <c r="HW383" i="52"/>
  <c r="HY171" i="52"/>
  <c r="GS171" i="52"/>
  <c r="GR171" i="52"/>
  <c r="GT171" i="52"/>
  <c r="GQ171" i="52"/>
  <c r="GP171" i="52"/>
  <c r="GU171" i="52"/>
  <c r="HM244" i="52"/>
  <c r="HQ244" i="52"/>
  <c r="HO244" i="52"/>
  <c r="HN244" i="52"/>
  <c r="HP244" i="52"/>
  <c r="GE401" i="52"/>
  <c r="GF401" i="52"/>
  <c r="FZ401" i="52"/>
  <c r="HZ401" i="52"/>
  <c r="GD401" i="52"/>
  <c r="GH401" i="52"/>
  <c r="FY401" i="52"/>
  <c r="GG401" i="52"/>
  <c r="GB401" i="52"/>
  <c r="GA401" i="52"/>
  <c r="GC401" i="52"/>
  <c r="GY1021" i="52"/>
  <c r="GX1021" i="52"/>
  <c r="GW1021" i="52"/>
  <c r="HY518" i="52"/>
  <c r="IF518" i="52" s="1"/>
  <c r="AC87" i="52"/>
  <c r="GX828" i="52"/>
  <c r="GY828" i="52"/>
  <c r="GW828" i="52"/>
  <c r="GA530" i="52"/>
  <c r="GB530" i="52"/>
  <c r="FY530" i="52"/>
  <c r="FZ530" i="52"/>
  <c r="GE530" i="52"/>
  <c r="GF530" i="52"/>
  <c r="GC530" i="52"/>
  <c r="GH530" i="52"/>
  <c r="GD530" i="52"/>
  <c r="GG530" i="52"/>
  <c r="HZ530" i="52"/>
  <c r="FY672" i="52"/>
  <c r="GF672" i="52"/>
  <c r="GD672" i="52"/>
  <c r="HZ672" i="52"/>
  <c r="FZ672" i="52"/>
  <c r="GE672" i="52"/>
  <c r="GC672" i="52"/>
  <c r="GH672" i="52"/>
  <c r="GG672" i="52"/>
  <c r="GB672" i="52"/>
  <c r="GA672" i="52"/>
  <c r="FZ273" i="52"/>
  <c r="GC273" i="52"/>
  <c r="GD273" i="52"/>
  <c r="HZ273" i="52"/>
  <c r="GH273" i="52"/>
  <c r="GF273" i="52"/>
  <c r="GA273" i="52"/>
  <c r="GB273" i="52"/>
  <c r="GG273" i="52"/>
  <c r="FY273" i="52"/>
  <c r="GE273" i="52"/>
  <c r="FV163" i="52"/>
  <c r="FU163" i="52"/>
  <c r="FW163" i="52"/>
  <c r="FV466" i="52"/>
  <c r="ET466" i="52"/>
  <c r="FU466" i="52"/>
  <c r="HN899" i="52"/>
  <c r="HO899" i="52"/>
  <c r="HM899" i="52"/>
  <c r="HQ899" i="52"/>
  <c r="HP899" i="52"/>
  <c r="HP819" i="52"/>
  <c r="HN819" i="52"/>
  <c r="HM819" i="52"/>
  <c r="HQ819" i="52"/>
  <c r="HO819" i="52"/>
  <c r="HN1006" i="52"/>
  <c r="HO1006" i="52"/>
  <c r="HM1006" i="52"/>
  <c r="HQ1006" i="52"/>
  <c r="HP1006" i="52"/>
  <c r="GF892" i="52"/>
  <c r="GL331" i="52"/>
  <c r="GK331" i="52"/>
  <c r="GN331" i="52"/>
  <c r="GJ331" i="52"/>
  <c r="GM331" i="52"/>
  <c r="FY517" i="52"/>
  <c r="GE517" i="52"/>
  <c r="GC517" i="52"/>
  <c r="GG517" i="52"/>
  <c r="FZ517" i="52"/>
  <c r="GD517" i="52"/>
  <c r="GH517" i="52"/>
  <c r="GB517" i="52"/>
  <c r="GA517" i="52"/>
  <c r="FW969" i="52"/>
  <c r="IB969" i="52" s="1"/>
  <c r="FV651" i="52"/>
  <c r="FU651" i="52"/>
  <c r="FW651" i="52" s="1"/>
  <c r="ET651" i="52"/>
  <c r="ET936" i="52"/>
  <c r="HU761" i="52"/>
  <c r="HV761" i="52"/>
  <c r="HS761" i="52"/>
  <c r="HW761" i="52"/>
  <c r="HT761" i="52"/>
  <c r="FU269" i="52"/>
  <c r="FV269" i="52"/>
  <c r="ET269" i="52"/>
  <c r="GM417" i="52"/>
  <c r="GK417" i="52"/>
  <c r="GL417" i="52"/>
  <c r="GJ417" i="52"/>
  <c r="GN417" i="52"/>
  <c r="IL154" i="52"/>
  <c r="IM154" i="52"/>
  <c r="GW753" i="52"/>
  <c r="GY753" i="52"/>
  <c r="GX753" i="52"/>
  <c r="GY710" i="52"/>
  <c r="GX710" i="52"/>
  <c r="GW710" i="52"/>
  <c r="FW599" i="52"/>
  <c r="IB599" i="52" s="1"/>
  <c r="GK699" i="52"/>
  <c r="GM699" i="52"/>
  <c r="GN699" i="52"/>
  <c r="GL699" i="52"/>
  <c r="GJ699" i="52"/>
  <c r="GG973" i="52"/>
  <c r="GC973" i="52"/>
  <c r="FZ973" i="52"/>
  <c r="GB973" i="52"/>
  <c r="GD973" i="52"/>
  <c r="HZ973" i="52"/>
  <c r="GH973" i="52"/>
  <c r="GF973" i="52"/>
  <c r="GA973" i="52"/>
  <c r="GE973" i="52"/>
  <c r="FY973" i="52"/>
  <c r="GF476" i="52"/>
  <c r="HN475" i="52"/>
  <c r="HO475" i="52"/>
  <c r="HM475" i="52"/>
  <c r="HQ475" i="52"/>
  <c r="HP475" i="52"/>
  <c r="HE747" i="52"/>
  <c r="HD747" i="52"/>
  <c r="HI747" i="52"/>
  <c r="HB747" i="52"/>
  <c r="HK747" i="52"/>
  <c r="HF747" i="52"/>
  <c r="HA747" i="52"/>
  <c r="HJ747" i="52"/>
  <c r="HG747" i="52"/>
  <c r="HC747" i="52"/>
  <c r="HH747" i="52"/>
  <c r="AC76" i="52"/>
  <c r="ET278" i="52"/>
  <c r="FU278" i="52"/>
  <c r="FV278" i="52"/>
  <c r="HI775" i="52"/>
  <c r="HB775" i="52"/>
  <c r="HE775" i="52"/>
  <c r="HF775" i="52"/>
  <c r="HA775" i="52"/>
  <c r="HJ775" i="52"/>
  <c r="HG775" i="52"/>
  <c r="HC775" i="52"/>
  <c r="HH775" i="52"/>
  <c r="HK775" i="52"/>
  <c r="HD775" i="52"/>
  <c r="GR718" i="52"/>
  <c r="GP718" i="52"/>
  <c r="GU718" i="52"/>
  <c r="GQ718" i="52"/>
  <c r="GT718" i="52"/>
  <c r="GS718" i="52"/>
  <c r="HY718" i="52"/>
  <c r="HG558" i="52"/>
  <c r="HC558" i="52"/>
  <c r="HF558" i="52"/>
  <c r="HD558" i="52"/>
  <c r="HA558" i="52"/>
  <c r="HH558" i="52"/>
  <c r="HK558" i="52"/>
  <c r="HE558" i="52"/>
  <c r="HI558" i="52"/>
  <c r="HJ558" i="52"/>
  <c r="HB558" i="52"/>
  <c r="HN458" i="52"/>
  <c r="HO458" i="52"/>
  <c r="HM458" i="52"/>
  <c r="HQ458" i="52"/>
  <c r="HP458" i="52"/>
  <c r="GX810" i="52"/>
  <c r="GY810" i="52"/>
  <c r="GW810" i="52"/>
  <c r="GX175" i="52"/>
  <c r="GY175" i="52"/>
  <c r="GW175" i="52"/>
  <c r="HB471" i="52"/>
  <c r="HF471" i="52"/>
  <c r="HJ471" i="52"/>
  <c r="HD471" i="52"/>
  <c r="HH471" i="52"/>
  <c r="HA471" i="52"/>
  <c r="HG471" i="52"/>
  <c r="HE471" i="52"/>
  <c r="HK471" i="52"/>
  <c r="HI471" i="52"/>
  <c r="HC471" i="52"/>
  <c r="GY700" i="52"/>
  <c r="GW700" i="52"/>
  <c r="GX700" i="52"/>
  <c r="GY839" i="52"/>
  <c r="GW839" i="52"/>
  <c r="GX839" i="52"/>
  <c r="GX503" i="52"/>
  <c r="GW503" i="52"/>
  <c r="GY503" i="52"/>
  <c r="HU832" i="52"/>
  <c r="HS832" i="52"/>
  <c r="HV832" i="52"/>
  <c r="HT832" i="52"/>
  <c r="HW832" i="52"/>
  <c r="HP455" i="52"/>
  <c r="HN455" i="52"/>
  <c r="HO455" i="52"/>
  <c r="HM455" i="52"/>
  <c r="HQ455" i="52"/>
  <c r="GX299" i="52"/>
  <c r="GW299" i="52"/>
  <c r="GY299" i="52"/>
  <c r="GX825" i="52"/>
  <c r="GY825" i="52"/>
  <c r="GW825" i="52"/>
  <c r="HK380" i="52"/>
  <c r="HA380" i="52"/>
  <c r="HD380" i="52"/>
  <c r="HH380" i="52"/>
  <c r="HB380" i="52"/>
  <c r="HF380" i="52"/>
  <c r="HJ380" i="52"/>
  <c r="HC380" i="52"/>
  <c r="HE380" i="52"/>
  <c r="HG380" i="52"/>
  <c r="HI380" i="52"/>
  <c r="HI1012" i="52"/>
  <c r="HG1012" i="52"/>
  <c r="HB1012" i="52"/>
  <c r="HF1012" i="52"/>
  <c r="HJ1012" i="52"/>
  <c r="HC1012" i="52"/>
  <c r="HK1012" i="52"/>
  <c r="HA1012" i="52"/>
  <c r="HD1012" i="52"/>
  <c r="HE1012" i="52"/>
  <c r="HH1012" i="52"/>
  <c r="HT443" i="52"/>
  <c r="HV443" i="52"/>
  <c r="HW443" i="52"/>
  <c r="HU443" i="52"/>
  <c r="HS443" i="52"/>
  <c r="HY1019" i="52"/>
  <c r="IF1019" i="52" s="1"/>
  <c r="FU516" i="52"/>
  <c r="FV516" i="52"/>
  <c r="GK190" i="52"/>
  <c r="GL190" i="52"/>
  <c r="GJ190" i="52"/>
  <c r="GN190" i="52"/>
  <c r="GM190" i="52"/>
  <c r="GW449" i="52"/>
  <c r="GX449" i="52"/>
  <c r="GY449" i="52"/>
  <c r="HY188" i="52"/>
  <c r="IF188" i="52" s="1"/>
  <c r="GP678" i="52"/>
  <c r="GT678" i="52"/>
  <c r="GS678" i="52"/>
  <c r="GU678" i="52"/>
  <c r="GR678" i="52"/>
  <c r="GQ678" i="52"/>
  <c r="HY678" i="52"/>
  <c r="IF678" i="52" s="1"/>
  <c r="GS1007" i="52"/>
  <c r="GT1007" i="52"/>
  <c r="GP1007" i="52"/>
  <c r="GQ1007" i="52"/>
  <c r="GU1007" i="52"/>
  <c r="GR1007" i="52"/>
  <c r="HE437" i="52"/>
  <c r="HK437" i="52"/>
  <c r="HC437" i="52"/>
  <c r="HB437" i="52"/>
  <c r="HH437" i="52"/>
  <c r="HF437" i="52"/>
  <c r="HA437" i="52"/>
  <c r="HJ437" i="52"/>
  <c r="HG437" i="52"/>
  <c r="HD437" i="52"/>
  <c r="HI437" i="52"/>
  <c r="HV826" i="52"/>
  <c r="HW826" i="52"/>
  <c r="HT826" i="52"/>
  <c r="HS826" i="52"/>
  <c r="HU826" i="52"/>
  <c r="HM585" i="52"/>
  <c r="HQ585" i="52"/>
  <c r="HN585" i="52"/>
  <c r="HO585" i="52"/>
  <c r="HP585" i="52"/>
  <c r="FV851" i="52"/>
  <c r="FU851" i="52"/>
  <c r="FW851" i="52" s="1"/>
  <c r="HV636" i="52"/>
  <c r="HU636" i="52"/>
  <c r="HW636" i="52"/>
  <c r="HT636" i="52"/>
  <c r="HS636" i="52"/>
  <c r="FU514" i="52"/>
  <c r="FV514" i="52"/>
  <c r="GF515" i="52"/>
  <c r="HZ1014" i="52"/>
  <c r="IF1014" i="52" s="1"/>
  <c r="IB153" i="52"/>
  <c r="IK153" i="52"/>
  <c r="GP328" i="52"/>
  <c r="GT328" i="52"/>
  <c r="GQ328" i="52"/>
  <c r="GR328" i="52"/>
  <c r="GU328" i="52"/>
  <c r="GS328" i="52"/>
  <c r="FU836" i="52"/>
  <c r="FW836" i="52" s="1"/>
  <c r="FV836" i="52"/>
  <c r="ET836" i="52"/>
  <c r="ET321" i="52"/>
  <c r="HF65" i="52"/>
  <c r="HJ65" i="52"/>
  <c r="HD65" i="52"/>
  <c r="HH65" i="52"/>
  <c r="HA65" i="52"/>
  <c r="HG65" i="52"/>
  <c r="HE65" i="52"/>
  <c r="HK65" i="52"/>
  <c r="HI65" i="52"/>
  <c r="HC65" i="52"/>
  <c r="HB65" i="52"/>
  <c r="HB548" i="52"/>
  <c r="HK548" i="52"/>
  <c r="HF548" i="52"/>
  <c r="HJ548" i="52"/>
  <c r="HA548" i="52"/>
  <c r="HG548" i="52"/>
  <c r="HH548" i="52"/>
  <c r="HE548" i="52"/>
  <c r="HD548" i="52"/>
  <c r="HI548" i="52"/>
  <c r="HC548" i="52"/>
  <c r="FU758" i="52"/>
  <c r="FW758" i="52" s="1"/>
  <c r="FV758" i="52"/>
  <c r="HD111" i="52"/>
  <c r="HC111" i="52"/>
  <c r="HI111" i="52"/>
  <c r="HG111" i="52"/>
  <c r="HB111" i="52"/>
  <c r="HK111" i="52"/>
  <c r="HH111" i="52"/>
  <c r="HE111" i="52"/>
  <c r="HJ111" i="52"/>
  <c r="HA111" i="52"/>
  <c r="HF111" i="52"/>
  <c r="GU457" i="52"/>
  <c r="GR457" i="52"/>
  <c r="GP457" i="52"/>
  <c r="GT457" i="52"/>
  <c r="GS457" i="52"/>
  <c r="HY457" i="52"/>
  <c r="GQ457" i="52"/>
  <c r="HV897" i="52"/>
  <c r="HS897" i="52"/>
  <c r="HW897" i="52"/>
  <c r="HT897" i="52"/>
  <c r="HU897" i="52"/>
  <c r="FV446" i="52"/>
  <c r="FU446" i="52"/>
  <c r="FW446" i="52" s="1"/>
  <c r="ET446" i="52"/>
  <c r="GJ821" i="52"/>
  <c r="GN821" i="52"/>
  <c r="GK821" i="52"/>
  <c r="GL821" i="52"/>
  <c r="GM821" i="52"/>
  <c r="ET622" i="52"/>
  <c r="FV622" i="52"/>
  <c r="FU622" i="52"/>
  <c r="FW622" i="52" s="1"/>
  <c r="GT426" i="52"/>
  <c r="GR426" i="52"/>
  <c r="GQ426" i="52"/>
  <c r="GS426" i="52"/>
  <c r="GP426" i="52"/>
  <c r="GU426" i="52"/>
  <c r="HY426" i="52"/>
  <c r="HT771" i="52"/>
  <c r="HU771" i="52"/>
  <c r="HV771" i="52"/>
  <c r="HW771" i="52"/>
  <c r="HS771" i="52"/>
  <c r="GR441" i="52"/>
  <c r="GQ441" i="52"/>
  <c r="GS441" i="52"/>
  <c r="GP441" i="52"/>
  <c r="GU441" i="52"/>
  <c r="GT441" i="52"/>
  <c r="HY441" i="52"/>
  <c r="IF441" i="52" s="1"/>
  <c r="ET721" i="52"/>
  <c r="GC335" i="52"/>
  <c r="GE335" i="52"/>
  <c r="GH335" i="52"/>
  <c r="HZ335" i="52"/>
  <c r="IF335" i="52" s="1"/>
  <c r="FY335" i="52"/>
  <c r="GD335" i="52"/>
  <c r="GF335" i="52"/>
  <c r="GA335" i="52"/>
  <c r="GG335" i="52"/>
  <c r="GB335" i="52"/>
  <c r="FZ335" i="52"/>
  <c r="GN441" i="52"/>
  <c r="GM441" i="52"/>
  <c r="GK441" i="52"/>
  <c r="GL441" i="52"/>
  <c r="GJ441" i="52"/>
  <c r="HN860" i="52"/>
  <c r="HM860" i="52"/>
  <c r="HQ860" i="52"/>
  <c r="HP860" i="52"/>
  <c r="HO860" i="52"/>
  <c r="GY742" i="52"/>
  <c r="GX742" i="52"/>
  <c r="GW742" i="52"/>
  <c r="FW1041" i="52"/>
  <c r="HZ171" i="52"/>
  <c r="GF171" i="52"/>
  <c r="GD171" i="52"/>
  <c r="GH171" i="52"/>
  <c r="GA171" i="52"/>
  <c r="GC171" i="52"/>
  <c r="GE171" i="52"/>
  <c r="FZ171" i="52"/>
  <c r="GB171" i="52"/>
  <c r="GG171" i="52"/>
  <c r="FY171" i="52"/>
  <c r="HN465" i="52"/>
  <c r="HO465" i="52"/>
  <c r="HM465" i="52"/>
  <c r="HQ465" i="52"/>
  <c r="HP465" i="52"/>
  <c r="IF98" i="52"/>
  <c r="EN49" i="52"/>
  <c r="EO49" i="52"/>
  <c r="GN351" i="52"/>
  <c r="GJ351" i="52"/>
  <c r="GM351" i="52"/>
  <c r="GL351" i="52"/>
  <c r="GK351" i="52"/>
  <c r="HZ468" i="52"/>
  <c r="ET918" i="52"/>
  <c r="GF512" i="52"/>
  <c r="FU431" i="52"/>
  <c r="FV431" i="52"/>
  <c r="ET431" i="52"/>
  <c r="FV381" i="52"/>
  <c r="FU381" i="52"/>
  <c r="FW381" i="52" s="1"/>
  <c r="ET381" i="52"/>
  <c r="HS508" i="52"/>
  <c r="HW508" i="52"/>
  <c r="HT508" i="52"/>
  <c r="HV508" i="52"/>
  <c r="HU508" i="52"/>
  <c r="IJ206" i="52"/>
  <c r="FZ688" i="52"/>
  <c r="GD688" i="52"/>
  <c r="GH688" i="52"/>
  <c r="HZ688" i="52"/>
  <c r="GE688" i="52"/>
  <c r="FY688" i="52"/>
  <c r="GG688" i="52"/>
  <c r="GC688" i="52"/>
  <c r="GB688" i="52"/>
  <c r="GA688" i="52"/>
  <c r="GF688" i="52"/>
  <c r="FU1016" i="52"/>
  <c r="FW1016" i="52" s="1"/>
  <c r="FV1016" i="52"/>
  <c r="IL103" i="52"/>
  <c r="IM103" i="52"/>
  <c r="FV347" i="52"/>
  <c r="FU347" i="52"/>
  <c r="FW347" i="52" s="1"/>
  <c r="ET347" i="52"/>
  <c r="GY129" i="52"/>
  <c r="GX129" i="52"/>
  <c r="GW129" i="52"/>
  <c r="HA284" i="52"/>
  <c r="HG284" i="52"/>
  <c r="HD284" i="52"/>
  <c r="HB284" i="52"/>
  <c r="HI284" i="52"/>
  <c r="HF284" i="52"/>
  <c r="HH284" i="52"/>
  <c r="HJ284" i="52"/>
  <c r="HC284" i="52"/>
  <c r="HE284" i="52"/>
  <c r="HK284" i="52"/>
  <c r="HV811" i="52"/>
  <c r="HS811" i="52"/>
  <c r="HT811" i="52"/>
  <c r="HW811" i="52"/>
  <c r="HU811" i="52"/>
  <c r="IJ411" i="52"/>
  <c r="HT173" i="52"/>
  <c r="HU173" i="52"/>
  <c r="HW173" i="52"/>
  <c r="HS173" i="52"/>
  <c r="HV173" i="52"/>
  <c r="GB740" i="52"/>
  <c r="GG740" i="52"/>
  <c r="FZ740" i="52"/>
  <c r="GD740" i="52"/>
  <c r="GA740" i="52"/>
  <c r="GH740" i="52"/>
  <c r="GC740" i="52"/>
  <c r="FY740" i="52"/>
  <c r="GE740" i="52"/>
  <c r="FU490" i="52"/>
  <c r="FW490" i="52" s="1"/>
  <c r="FV490" i="52"/>
  <c r="ET490" i="52"/>
  <c r="GE604" i="52"/>
  <c r="GC604" i="52"/>
  <c r="GH604" i="52"/>
  <c r="GA604" i="52"/>
  <c r="GB604" i="52"/>
  <c r="GG604" i="52"/>
  <c r="FY604" i="52"/>
  <c r="GF604" i="52"/>
  <c r="GD604" i="52"/>
  <c r="HZ604" i="52"/>
  <c r="FZ604" i="52"/>
  <c r="ET86" i="52"/>
  <c r="FV86" i="52"/>
  <c r="FU86" i="52"/>
  <c r="FW86" i="52" s="1"/>
  <c r="GJ168" i="52"/>
  <c r="GN168" i="52"/>
  <c r="GL168" i="52"/>
  <c r="GM168" i="52"/>
  <c r="GK168" i="52"/>
  <c r="FV611" i="52"/>
  <c r="FU611" i="52"/>
  <c r="FW611" i="52" s="1"/>
  <c r="ET611" i="52"/>
  <c r="GF478" i="52"/>
  <c r="HV865" i="52"/>
  <c r="HS865" i="52"/>
  <c r="HW865" i="52"/>
  <c r="HU865" i="52"/>
  <c r="HT865" i="52"/>
  <c r="GU383" i="52"/>
  <c r="GQ383" i="52"/>
  <c r="HY383" i="52"/>
  <c r="IF383" i="52" s="1"/>
  <c r="GS383" i="52"/>
  <c r="GP383" i="52"/>
  <c r="GT383" i="52"/>
  <c r="GR383" i="52"/>
  <c r="FV802" i="52"/>
  <c r="FU802" i="52"/>
  <c r="ET802" i="52"/>
  <c r="GF336" i="52"/>
  <c r="HS714" i="52"/>
  <c r="HT714" i="52"/>
  <c r="HU714" i="52"/>
  <c r="HV714" i="52"/>
  <c r="HW714" i="52"/>
  <c r="HM950" i="52"/>
  <c r="HQ950" i="52"/>
  <c r="HP950" i="52"/>
  <c r="HO950" i="52"/>
  <c r="HN950" i="52"/>
  <c r="HZ124" i="52"/>
  <c r="GF124" i="52"/>
  <c r="GE124" i="52"/>
  <c r="FZ124" i="52"/>
  <c r="GB124" i="52"/>
  <c r="GD124" i="52"/>
  <c r="FY124" i="52"/>
  <c r="GH124" i="52"/>
  <c r="GC124" i="52"/>
  <c r="GG124" i="52"/>
  <c r="GA124" i="52"/>
  <c r="HO247" i="52"/>
  <c r="HN247" i="52"/>
  <c r="HP247" i="52"/>
  <c r="HM247" i="52"/>
  <c r="HQ247" i="52"/>
  <c r="HZ892" i="52"/>
  <c r="HZ502" i="52"/>
  <c r="IF502" i="52" s="1"/>
  <c r="ET628" i="52"/>
  <c r="HV346" i="52"/>
  <c r="HS346" i="52"/>
  <c r="HT346" i="52"/>
  <c r="HW346" i="52"/>
  <c r="HU346" i="52"/>
  <c r="HO797" i="52"/>
  <c r="HP797" i="52"/>
  <c r="HM797" i="52"/>
  <c r="HQ797" i="52"/>
  <c r="HN797" i="52"/>
  <c r="GU775" i="52"/>
  <c r="GS775" i="52"/>
  <c r="GQ775" i="52"/>
  <c r="GT775" i="52"/>
  <c r="HY775" i="52"/>
  <c r="GR775" i="52"/>
  <c r="GP775" i="52"/>
  <c r="HN497" i="52"/>
  <c r="HO497" i="52"/>
  <c r="HM497" i="52"/>
  <c r="HQ497" i="52"/>
  <c r="HP497" i="52"/>
  <c r="ET1023" i="52"/>
  <c r="HS542" i="52"/>
  <c r="HU542" i="52"/>
  <c r="HV542" i="52"/>
  <c r="HW542" i="52"/>
  <c r="HT542" i="52"/>
  <c r="GU715" i="52"/>
  <c r="GQ715" i="52"/>
  <c r="GT715" i="52"/>
  <c r="GS715" i="52"/>
  <c r="GR715" i="52"/>
  <c r="GP715" i="52"/>
  <c r="FV449" i="52"/>
  <c r="FU449" i="52"/>
  <c r="HZ476" i="52"/>
  <c r="HT723" i="52"/>
  <c r="HU723" i="52"/>
  <c r="HW723" i="52"/>
  <c r="HV723" i="52"/>
  <c r="HS723" i="52"/>
  <c r="GP719" i="52"/>
  <c r="GU719" i="52"/>
  <c r="GS719" i="52"/>
  <c r="GQ719" i="52"/>
  <c r="GT719" i="52"/>
  <c r="HY719" i="52"/>
  <c r="IF719" i="52" s="1"/>
  <c r="GR719" i="52"/>
  <c r="HT737" i="52"/>
  <c r="HU737" i="52"/>
  <c r="HV737" i="52"/>
  <c r="HW737" i="52"/>
  <c r="HS737" i="52"/>
  <c r="GY428" i="52"/>
  <c r="GW428" i="52"/>
  <c r="GX428" i="52"/>
  <c r="IB834" i="52"/>
  <c r="IK834" i="52"/>
  <c r="IL569" i="52"/>
  <c r="IM569" i="52"/>
  <c r="FU281" i="52"/>
  <c r="FV281" i="52"/>
  <c r="ET281" i="52"/>
  <c r="HO722" i="52"/>
  <c r="HN722" i="52"/>
  <c r="HQ722" i="52"/>
  <c r="HP722" i="52"/>
  <c r="HM722" i="52"/>
  <c r="GM550" i="52"/>
  <c r="GJ550" i="52"/>
  <c r="GK550" i="52"/>
  <c r="GL550" i="52"/>
  <c r="GN550" i="52"/>
  <c r="IF951" i="52"/>
  <c r="GK628" i="52"/>
  <c r="GJ628" i="52"/>
  <c r="GL628" i="52"/>
  <c r="GN628" i="52"/>
  <c r="GM628" i="52"/>
  <c r="GG671" i="52"/>
  <c r="FZ671" i="52"/>
  <c r="GB671" i="52"/>
  <c r="GE671" i="52"/>
  <c r="GC671" i="52"/>
  <c r="GH671" i="52"/>
  <c r="FY671" i="52"/>
  <c r="GD671" i="52"/>
  <c r="GA671" i="52"/>
  <c r="GF671" i="52"/>
  <c r="HZ671" i="52"/>
  <c r="GD726" i="52"/>
  <c r="GH726" i="52"/>
  <c r="GC726" i="52"/>
  <c r="FY726" i="52"/>
  <c r="GE726" i="52"/>
  <c r="GA726" i="52"/>
  <c r="GB726" i="52"/>
  <c r="FZ726" i="52"/>
  <c r="GG726" i="52"/>
  <c r="FY200" i="52"/>
  <c r="GB200" i="52"/>
  <c r="GC200" i="52"/>
  <c r="HZ200" i="52"/>
  <c r="GG200" i="52"/>
  <c r="GF200" i="52"/>
  <c r="GA200" i="52"/>
  <c r="GE200" i="52"/>
  <c r="FZ200" i="52"/>
  <c r="GH200" i="52"/>
  <c r="GD200" i="52"/>
  <c r="GF891" i="52"/>
  <c r="IL384" i="52"/>
  <c r="IM384" i="52"/>
  <c r="GL519" i="52"/>
  <c r="GM519" i="52"/>
  <c r="GK519" i="52"/>
  <c r="GJ519" i="52"/>
  <c r="GN519" i="52"/>
  <c r="GY672" i="52"/>
  <c r="GW672" i="52"/>
  <c r="GX672" i="52"/>
  <c r="HP822" i="52"/>
  <c r="HM822" i="52"/>
  <c r="HQ822" i="52"/>
  <c r="HO822" i="52"/>
  <c r="HN822" i="52"/>
  <c r="HZ185" i="52"/>
  <c r="IF185" i="52" s="1"/>
  <c r="HZ717" i="52"/>
  <c r="IF717" i="52" s="1"/>
  <c r="GW910" i="52"/>
  <c r="GX910" i="52"/>
  <c r="GY910" i="52"/>
  <c r="GW747" i="52"/>
  <c r="GX747" i="52"/>
  <c r="GY747" i="52"/>
  <c r="GG898" i="52"/>
  <c r="FZ898" i="52"/>
  <c r="GD898" i="52"/>
  <c r="GH898" i="52"/>
  <c r="GA898" i="52"/>
  <c r="GE898" i="52"/>
  <c r="FY898" i="52"/>
  <c r="GB898" i="52"/>
  <c r="GC898" i="52"/>
  <c r="GQ772" i="52"/>
  <c r="GT772" i="52"/>
  <c r="GR772" i="52"/>
  <c r="GP772" i="52"/>
  <c r="GU772" i="52"/>
  <c r="GS772" i="52"/>
  <c r="HV612" i="52"/>
  <c r="HU612" i="52"/>
  <c r="HW612" i="52"/>
  <c r="HT612" i="52"/>
  <c r="HS612" i="52"/>
  <c r="GW496" i="52"/>
  <c r="GY496" i="52"/>
  <c r="GX496" i="52"/>
  <c r="GF768" i="52"/>
  <c r="HM533" i="52"/>
  <c r="HQ533" i="52"/>
  <c r="HO533" i="52"/>
  <c r="HN533" i="52"/>
  <c r="HP533" i="52"/>
  <c r="FV824" i="52"/>
  <c r="FU824" i="52"/>
  <c r="FW824" i="52" s="1"/>
  <c r="ET824" i="52"/>
  <c r="GD627" i="52"/>
  <c r="GA627" i="52"/>
  <c r="GG627" i="52"/>
  <c r="GE627" i="52"/>
  <c r="GB627" i="52"/>
  <c r="FZ627" i="52"/>
  <c r="GC627" i="52"/>
  <c r="GH627" i="52"/>
  <c r="FY627" i="52"/>
  <c r="GF627" i="52"/>
  <c r="HZ627" i="52"/>
  <c r="GM290" i="52"/>
  <c r="GL290" i="52"/>
  <c r="GN290" i="52"/>
  <c r="GK290" i="52"/>
  <c r="GJ290" i="52"/>
  <c r="GW270" i="52"/>
  <c r="GY270" i="52"/>
  <c r="GX270" i="52"/>
  <c r="GK1050" i="52"/>
  <c r="GL1050" i="52"/>
  <c r="IL1050" i="52" s="1"/>
  <c r="GM1050" i="52"/>
  <c r="GJ1050" i="52"/>
  <c r="GN1050" i="52"/>
  <c r="HT730" i="52"/>
  <c r="HU730" i="52"/>
  <c r="HV730" i="52"/>
  <c r="HS730" i="52"/>
  <c r="HW730" i="52"/>
  <c r="GR427" i="52"/>
  <c r="GQ427" i="52"/>
  <c r="GS427" i="52"/>
  <c r="GP427" i="52"/>
  <c r="GU427" i="52"/>
  <c r="GT427" i="52"/>
  <c r="FU817" i="52"/>
  <c r="FW817" i="52" s="1"/>
  <c r="FV817" i="52"/>
  <c r="ET817" i="52"/>
  <c r="HM635" i="52"/>
  <c r="HQ635" i="52"/>
  <c r="HN635" i="52"/>
  <c r="HO635" i="52"/>
  <c r="HP635" i="52"/>
  <c r="GF985" i="52"/>
  <c r="GM422" i="52"/>
  <c r="GK422" i="52"/>
  <c r="GL422" i="52"/>
  <c r="GJ422" i="52"/>
  <c r="GN422" i="52"/>
  <c r="GL310" i="52"/>
  <c r="GM310" i="52"/>
  <c r="GK310" i="52"/>
  <c r="GJ310" i="52"/>
  <c r="GN310" i="52"/>
  <c r="HM889" i="52"/>
  <c r="HN889" i="52"/>
  <c r="HP889" i="52"/>
  <c r="HO889" i="52"/>
  <c r="HQ889" i="52"/>
  <c r="HS712" i="52"/>
  <c r="HT712" i="52"/>
  <c r="HU712" i="52"/>
  <c r="HW712" i="52"/>
  <c r="HV712" i="52"/>
  <c r="FV180" i="52"/>
  <c r="FU180" i="52"/>
  <c r="FW180" i="52" s="1"/>
  <c r="GY815" i="52"/>
  <c r="GW815" i="52"/>
  <c r="GX815" i="52"/>
  <c r="GX424" i="52"/>
  <c r="GY424" i="52"/>
  <c r="GW424" i="52"/>
  <c r="IM395" i="52"/>
  <c r="IL395" i="52"/>
  <c r="GB385" i="52"/>
  <c r="GF385" i="52"/>
  <c r="FZ385" i="52"/>
  <c r="GD385" i="52"/>
  <c r="GH385" i="52"/>
  <c r="GC385" i="52"/>
  <c r="GG385" i="52"/>
  <c r="GA385" i="52"/>
  <c r="FY385" i="52"/>
  <c r="HZ385" i="52"/>
  <c r="GE385" i="52"/>
  <c r="IL593" i="52"/>
  <c r="IM593" i="52"/>
  <c r="GX199" i="52"/>
  <c r="GW199" i="52"/>
  <c r="GY199" i="52"/>
  <c r="GS773" i="52"/>
  <c r="GQ773" i="52"/>
  <c r="GT773" i="52"/>
  <c r="GR773" i="52"/>
  <c r="GP773" i="52"/>
  <c r="GU773" i="52"/>
  <c r="FU271" i="52"/>
  <c r="FW271" i="52" s="1"/>
  <c r="FV271" i="52"/>
  <c r="ET271" i="52"/>
  <c r="GU786" i="52"/>
  <c r="GS786" i="52"/>
  <c r="GP786" i="52"/>
  <c r="GT786" i="52"/>
  <c r="GQ786" i="52"/>
  <c r="GR786" i="52"/>
  <c r="HY786" i="52"/>
  <c r="IF786" i="52" s="1"/>
  <c r="IK424" i="52"/>
  <c r="HE850" i="52"/>
  <c r="HI850" i="52"/>
  <c r="HG850" i="52"/>
  <c r="HF850" i="52"/>
  <c r="HC850" i="52"/>
  <c r="HD850" i="52"/>
  <c r="HB850" i="52"/>
  <c r="HH850" i="52"/>
  <c r="HK850" i="52"/>
  <c r="HA850" i="52"/>
  <c r="HJ850" i="52"/>
  <c r="GG162" i="52"/>
  <c r="FY162" i="52"/>
  <c r="GD162" i="52"/>
  <c r="GH162" i="52"/>
  <c r="GA162" i="52"/>
  <c r="GC162" i="52"/>
  <c r="GE162" i="52"/>
  <c r="FZ162" i="52"/>
  <c r="GB162" i="52"/>
  <c r="FV470" i="52"/>
  <c r="FU470" i="52"/>
  <c r="HY740" i="52"/>
  <c r="IF740" i="52" s="1"/>
  <c r="HH67" i="52"/>
  <c r="HA67" i="52"/>
  <c r="HC67" i="52"/>
  <c r="HE67" i="52"/>
  <c r="HK67" i="52"/>
  <c r="HI67" i="52"/>
  <c r="HG67" i="52"/>
  <c r="HB67" i="52"/>
  <c r="HF67" i="52"/>
  <c r="HJ67" i="52"/>
  <c r="HD67" i="52"/>
  <c r="ET1004" i="52"/>
  <c r="GW971" i="52"/>
  <c r="GX971" i="52"/>
  <c r="GY971" i="52"/>
  <c r="HY512" i="52"/>
  <c r="IF512" i="52" s="1"/>
  <c r="IJ646" i="52"/>
  <c r="ET107" i="52"/>
  <c r="IF674" i="52"/>
  <c r="IJ260" i="52"/>
  <c r="IJ283" i="52"/>
  <c r="IF274" i="52"/>
  <c r="IJ45" i="52"/>
  <c r="EQ29" i="52"/>
  <c r="EL29" i="52"/>
  <c r="EM29" i="52"/>
  <c r="EP29" i="52"/>
  <c r="ER29" i="52"/>
  <c r="EK29" i="52"/>
  <c r="EP15" i="52"/>
  <c r="EQ15" i="52"/>
  <c r="EL15" i="52"/>
  <c r="EM15" i="52"/>
  <c r="ER15" i="52"/>
  <c r="EK15" i="52"/>
  <c r="EN29" i="52"/>
  <c r="EO29" i="52"/>
  <c r="IJ33" i="52"/>
  <c r="HS57" i="52"/>
  <c r="IB57" i="52" s="1"/>
  <c r="ET19" i="52"/>
  <c r="FU19" i="52"/>
  <c r="FW19" i="52" s="1"/>
  <c r="FV19" i="52"/>
  <c r="GK19" i="52"/>
  <c r="GJ19" i="52"/>
  <c r="GN19" i="52"/>
  <c r="GL19" i="52"/>
  <c r="GM19" i="52"/>
  <c r="HS19" i="52"/>
  <c r="HT19" i="52"/>
  <c r="HW19" i="52"/>
  <c r="HV19" i="52"/>
  <c r="HU19" i="52"/>
  <c r="EN59" i="52"/>
  <c r="EO59" i="52"/>
  <c r="HO19" i="52"/>
  <c r="HM19" i="52"/>
  <c r="HP19" i="52"/>
  <c r="HQ19" i="52"/>
  <c r="HN19" i="52"/>
  <c r="IJ17" i="52"/>
  <c r="HA19" i="52"/>
  <c r="HD19" i="52"/>
  <c r="HB19" i="52"/>
  <c r="HJ19" i="52"/>
  <c r="HE19" i="52"/>
  <c r="HF19" i="52"/>
  <c r="HG19" i="52"/>
  <c r="HC19" i="52"/>
  <c r="HH19" i="52"/>
  <c r="HK19" i="52"/>
  <c r="HI19" i="52"/>
  <c r="GP19" i="52"/>
  <c r="GQ19" i="52"/>
  <c r="GR19" i="52"/>
  <c r="HY19" i="52"/>
  <c r="GU19" i="52"/>
  <c r="GS19" i="52"/>
  <c r="GT19" i="52"/>
  <c r="GF19" i="52"/>
  <c r="HZ19" i="52"/>
  <c r="GE19" i="52"/>
  <c r="FY19" i="52"/>
  <c r="GG19" i="52"/>
  <c r="FZ19" i="52"/>
  <c r="GH19" i="52"/>
  <c r="GC19" i="52"/>
  <c r="GD19" i="52"/>
  <c r="GB19" i="52"/>
  <c r="GA19" i="52"/>
  <c r="GX19" i="52"/>
  <c r="GY19" i="52"/>
  <c r="GW19" i="52"/>
  <c r="HY28" i="52"/>
  <c r="GS28" i="52"/>
  <c r="GU28" i="52"/>
  <c r="GQ28" i="52"/>
  <c r="GP28" i="52"/>
  <c r="GR28" i="52"/>
  <c r="GT28" i="52"/>
  <c r="HP37" i="52"/>
  <c r="HQ37" i="52"/>
  <c r="HM37" i="52"/>
  <c r="HN37" i="52"/>
  <c r="HO37" i="52"/>
  <c r="EO58" i="52"/>
  <c r="EN58" i="52"/>
  <c r="GR23" i="52"/>
  <c r="GU23" i="52"/>
  <c r="GS23" i="52"/>
  <c r="GT23" i="52"/>
  <c r="HY23" i="52"/>
  <c r="GP23" i="52"/>
  <c r="GQ23" i="52"/>
  <c r="GN23" i="52"/>
  <c r="GL23" i="52"/>
  <c r="GM23" i="52"/>
  <c r="GJ23" i="52"/>
  <c r="GK23" i="52"/>
  <c r="EM27" i="52"/>
  <c r="EQ27" i="52"/>
  <c r="ER27" i="52"/>
  <c r="EP27" i="52"/>
  <c r="EK27" i="52"/>
  <c r="EL27" i="52"/>
  <c r="HB21" i="52"/>
  <c r="HG21" i="52"/>
  <c r="HK21" i="52"/>
  <c r="HC21" i="52"/>
  <c r="HH21" i="52"/>
  <c r="HD21" i="52"/>
  <c r="HI21" i="52"/>
  <c r="HE21" i="52"/>
  <c r="HF21" i="52"/>
  <c r="HA21" i="52"/>
  <c r="HJ21" i="52"/>
  <c r="EO56" i="52"/>
  <c r="EN56" i="52"/>
  <c r="ER58" i="52"/>
  <c r="EK58" i="52"/>
  <c r="EL58" i="52"/>
  <c r="EM58" i="52"/>
  <c r="EP58" i="52"/>
  <c r="EQ58" i="52"/>
  <c r="GX21" i="52"/>
  <c r="GW21" i="52"/>
  <c r="GY21" i="52"/>
  <c r="GH54" i="52"/>
  <c r="GC54" i="52"/>
  <c r="GF54" i="52"/>
  <c r="GA54" i="52"/>
  <c r="GD54" i="52"/>
  <c r="GE54" i="52"/>
  <c r="HZ54" i="52"/>
  <c r="FY54" i="52"/>
  <c r="GG54" i="52"/>
  <c r="FZ54" i="52"/>
  <c r="GB54" i="52"/>
  <c r="EN30" i="52"/>
  <c r="GX23" i="52"/>
  <c r="GY23" i="52"/>
  <c r="GW23" i="52"/>
  <c r="HS28" i="52"/>
  <c r="HT28" i="52"/>
  <c r="HU28" i="52"/>
  <c r="HV28" i="52"/>
  <c r="HW28" i="52"/>
  <c r="HG23" i="52"/>
  <c r="HI23" i="52"/>
  <c r="HH23" i="52"/>
  <c r="HD23" i="52"/>
  <c r="HB23" i="52"/>
  <c r="HC23" i="52"/>
  <c r="HJ23" i="52"/>
  <c r="HE23" i="52"/>
  <c r="HK23" i="52"/>
  <c r="HA23" i="52"/>
  <c r="HF23" i="52"/>
  <c r="GX16" i="52"/>
  <c r="GY16" i="52"/>
  <c r="GW16" i="52"/>
  <c r="HU21" i="52"/>
  <c r="HV21" i="52"/>
  <c r="HT21" i="52"/>
  <c r="HW21" i="52"/>
  <c r="HS21" i="52"/>
  <c r="EQ18" i="52"/>
  <c r="EK18" i="52"/>
  <c r="EP18" i="52"/>
  <c r="ER18" i="52"/>
  <c r="EL18" i="52"/>
  <c r="EM18" i="52"/>
  <c r="HY21" i="52"/>
  <c r="GR21" i="52"/>
  <c r="GS21" i="52"/>
  <c r="GT21" i="52"/>
  <c r="GU21" i="52"/>
  <c r="GP21" i="52"/>
  <c r="GQ21" i="52"/>
  <c r="GL54" i="52"/>
  <c r="GM54" i="52"/>
  <c r="GN54" i="52"/>
  <c r="GJ54" i="52"/>
  <c r="GK54" i="52"/>
  <c r="HU34" i="52"/>
  <c r="HV34" i="52"/>
  <c r="HW34" i="52"/>
  <c r="HS34" i="52"/>
  <c r="HT34" i="52"/>
  <c r="GN28" i="52"/>
  <c r="GL28" i="52"/>
  <c r="GJ28" i="52"/>
  <c r="GK28" i="52"/>
  <c r="GM28" i="52"/>
  <c r="HS23" i="52"/>
  <c r="HV23" i="52"/>
  <c r="HU23" i="52"/>
  <c r="HT23" i="52"/>
  <c r="HW23" i="52"/>
  <c r="HY16" i="52"/>
  <c r="GS16" i="52"/>
  <c r="GT16" i="52"/>
  <c r="GU16" i="52"/>
  <c r="GP16" i="52"/>
  <c r="GQ16" i="52"/>
  <c r="GR16" i="52"/>
  <c r="EP41" i="52"/>
  <c r="EQ41" i="52"/>
  <c r="EK41" i="52"/>
  <c r="EL41" i="52"/>
  <c r="EM41" i="52"/>
  <c r="ER41" i="52"/>
  <c r="HM52" i="52"/>
  <c r="HN52" i="52"/>
  <c r="HP52" i="52"/>
  <c r="HQ52" i="52"/>
  <c r="HO52" i="52"/>
  <c r="EN41" i="52"/>
  <c r="EO41" i="52"/>
  <c r="HN21" i="52"/>
  <c r="HO21" i="52"/>
  <c r="HQ21" i="52"/>
  <c r="HP21" i="52"/>
  <c r="HM21" i="52"/>
  <c r="GX52" i="52"/>
  <c r="GY52" i="52"/>
  <c r="GW52" i="52"/>
  <c r="HJ37" i="52"/>
  <c r="HC37" i="52"/>
  <c r="HK37" i="52"/>
  <c r="HF37" i="52"/>
  <c r="HG37" i="52"/>
  <c r="HA37" i="52"/>
  <c r="HD37" i="52"/>
  <c r="HI37" i="52"/>
  <c r="HE37" i="52"/>
  <c r="HB37" i="52"/>
  <c r="HH37" i="52"/>
  <c r="FV54" i="52"/>
  <c r="ET54" i="52"/>
  <c r="FU54" i="52"/>
  <c r="HT16" i="52"/>
  <c r="HU16" i="52"/>
  <c r="HV16" i="52"/>
  <c r="HW16" i="52"/>
  <c r="HS16" i="52"/>
  <c r="HB34" i="52"/>
  <c r="HC34" i="52"/>
  <c r="HH34" i="52"/>
  <c r="HD34" i="52"/>
  <c r="HG34" i="52"/>
  <c r="HE34" i="52"/>
  <c r="HI34" i="52"/>
  <c r="HF34" i="52"/>
  <c r="HJ34" i="52"/>
  <c r="HA34" i="52"/>
  <c r="HK34" i="52"/>
  <c r="ET28" i="52"/>
  <c r="FU28" i="52"/>
  <c r="FW28" i="52" s="1"/>
  <c r="FV28" i="52"/>
  <c r="GF23" i="52"/>
  <c r="GG23" i="52"/>
  <c r="FZ23" i="52"/>
  <c r="GH23" i="52"/>
  <c r="GC23" i="52"/>
  <c r="GD23" i="52"/>
  <c r="HZ23" i="52"/>
  <c r="GA23" i="52"/>
  <c r="GE23" i="52"/>
  <c r="GB23" i="52"/>
  <c r="FY23" i="52"/>
  <c r="HM16" i="52"/>
  <c r="HN16" i="52"/>
  <c r="HP16" i="52"/>
  <c r="HQ16" i="52"/>
  <c r="HO16" i="52"/>
  <c r="HH52" i="52"/>
  <c r="HG52" i="52"/>
  <c r="HJ52" i="52"/>
  <c r="HB52" i="52"/>
  <c r="HK52" i="52"/>
  <c r="HC52" i="52"/>
  <c r="HD52" i="52"/>
  <c r="HA52" i="52"/>
  <c r="HE52" i="52"/>
  <c r="HI52" i="52"/>
  <c r="HF52" i="52"/>
  <c r="HZ21" i="52"/>
  <c r="GF21" i="52"/>
  <c r="GH21" i="52"/>
  <c r="FZ21" i="52"/>
  <c r="GC21" i="52"/>
  <c r="GD21" i="52"/>
  <c r="GB21" i="52"/>
  <c r="GE21" i="52"/>
  <c r="GA21" i="52"/>
  <c r="FY21" i="52"/>
  <c r="GG21" i="52"/>
  <c r="HY52" i="52"/>
  <c r="GS52" i="52"/>
  <c r="GT52" i="52"/>
  <c r="GU52" i="52"/>
  <c r="GQ52" i="52"/>
  <c r="GP52" i="52"/>
  <c r="GR52" i="52"/>
  <c r="EO18" i="52"/>
  <c r="EN18" i="52"/>
  <c r="GK37" i="52"/>
  <c r="GL37" i="52"/>
  <c r="GJ37" i="52"/>
  <c r="GM37" i="52"/>
  <c r="GN37" i="52"/>
  <c r="HV54" i="52"/>
  <c r="HW54" i="52"/>
  <c r="HS54" i="52"/>
  <c r="HT54" i="52"/>
  <c r="HU54" i="52"/>
  <c r="ET16" i="52"/>
  <c r="GJ16" i="52"/>
  <c r="GK16" i="52"/>
  <c r="GL16" i="52"/>
  <c r="GN16" i="52"/>
  <c r="GM16" i="52"/>
  <c r="FY34" i="52"/>
  <c r="GG34" i="52"/>
  <c r="GD34" i="52"/>
  <c r="FZ34" i="52"/>
  <c r="GH34" i="52"/>
  <c r="GB34" i="52"/>
  <c r="GE34" i="52"/>
  <c r="GC34" i="52"/>
  <c r="GF34" i="52"/>
  <c r="HZ34" i="52"/>
  <c r="GA34" i="52"/>
  <c r="HQ28" i="52"/>
  <c r="HM28" i="52"/>
  <c r="HO28" i="52"/>
  <c r="HP28" i="52"/>
  <c r="HN28" i="52"/>
  <c r="ET23" i="52"/>
  <c r="FV23" i="52"/>
  <c r="FU23" i="52"/>
  <c r="HY34" i="52"/>
  <c r="GQ34" i="52"/>
  <c r="GS34" i="52"/>
  <c r="GT34" i="52"/>
  <c r="GR34" i="52"/>
  <c r="GP34" i="52"/>
  <c r="GU34" i="52"/>
  <c r="HU52" i="52"/>
  <c r="HV52" i="52"/>
  <c r="HW52" i="52"/>
  <c r="HS52" i="52"/>
  <c r="HT52" i="52"/>
  <c r="ET21" i="52"/>
  <c r="FV21" i="52"/>
  <c r="FU21" i="52"/>
  <c r="FW21" i="52" s="1"/>
  <c r="EP39" i="52"/>
  <c r="EQ39" i="52"/>
  <c r="ER39" i="52"/>
  <c r="EK39" i="52"/>
  <c r="EL39" i="52"/>
  <c r="EM39" i="52"/>
  <c r="GF37" i="52"/>
  <c r="FY37" i="52"/>
  <c r="GC37" i="52"/>
  <c r="GG37" i="52"/>
  <c r="GH37" i="52"/>
  <c r="HZ37" i="52"/>
  <c r="GA37" i="52"/>
  <c r="GD37" i="52"/>
  <c r="FZ37" i="52"/>
  <c r="GE37" i="52"/>
  <c r="GB37" i="52"/>
  <c r="HN54" i="52"/>
  <c r="HO54" i="52"/>
  <c r="HP54" i="52"/>
  <c r="HQ54" i="52"/>
  <c r="HM54" i="52"/>
  <c r="HI16" i="52"/>
  <c r="HH16" i="52"/>
  <c r="HB16" i="52"/>
  <c r="HF16" i="52"/>
  <c r="HJ16" i="52"/>
  <c r="HC16" i="52"/>
  <c r="HK16" i="52"/>
  <c r="HD16" i="52"/>
  <c r="HE16" i="52"/>
  <c r="HA16" i="52"/>
  <c r="HG16" i="52"/>
  <c r="FV34" i="52"/>
  <c r="ET34" i="52"/>
  <c r="FU34" i="52"/>
  <c r="FW34" i="52" s="1"/>
  <c r="HZ28" i="52"/>
  <c r="GF28" i="52"/>
  <c r="GG28" i="52"/>
  <c r="FZ28" i="52"/>
  <c r="GH28" i="52"/>
  <c r="GA28" i="52"/>
  <c r="GB28" i="52"/>
  <c r="GD28" i="52"/>
  <c r="GE28" i="52"/>
  <c r="FY28" i="52"/>
  <c r="GC28" i="52"/>
  <c r="EN27" i="52"/>
  <c r="EO27" i="52"/>
  <c r="GY34" i="52"/>
  <c r="GX34" i="52"/>
  <c r="GW34" i="52"/>
  <c r="GK52" i="52"/>
  <c r="GL52" i="52"/>
  <c r="GM52" i="52"/>
  <c r="GN52" i="52"/>
  <c r="GJ52" i="52"/>
  <c r="EN39" i="52"/>
  <c r="EO39" i="52"/>
  <c r="GL21" i="52"/>
  <c r="GN21" i="52"/>
  <c r="GJ21" i="52"/>
  <c r="GK21" i="52"/>
  <c r="GM21" i="52"/>
  <c r="FU37" i="52"/>
  <c r="FV37" i="52"/>
  <c r="ET37" i="52"/>
  <c r="HF54" i="52"/>
  <c r="HK54" i="52"/>
  <c r="HG54" i="52"/>
  <c r="HD54" i="52"/>
  <c r="HH54" i="52"/>
  <c r="HA54" i="52"/>
  <c r="HI54" i="52"/>
  <c r="HB54" i="52"/>
  <c r="HJ54" i="52"/>
  <c r="HE54" i="52"/>
  <c r="HC54" i="52"/>
  <c r="GB16" i="52"/>
  <c r="GA16" i="52"/>
  <c r="GC16" i="52"/>
  <c r="HZ16" i="52"/>
  <c r="GE16" i="52"/>
  <c r="FY16" i="52"/>
  <c r="GD16" i="52"/>
  <c r="GG16" i="52"/>
  <c r="GF16" i="52"/>
  <c r="FZ16" i="52"/>
  <c r="GH16" i="52"/>
  <c r="HM34" i="52"/>
  <c r="HQ34" i="52"/>
  <c r="HN34" i="52"/>
  <c r="HO34" i="52"/>
  <c r="HP34" i="52"/>
  <c r="HA28" i="52"/>
  <c r="HG28" i="52"/>
  <c r="HI28" i="52"/>
  <c r="HE28" i="52"/>
  <c r="HB28" i="52"/>
  <c r="HJ28" i="52"/>
  <c r="HC28" i="52"/>
  <c r="HK28" i="52"/>
  <c r="HD28" i="52"/>
  <c r="HH28" i="52"/>
  <c r="HF28" i="52"/>
  <c r="GJ34" i="52"/>
  <c r="GK34" i="52"/>
  <c r="GM34" i="52"/>
  <c r="GL34" i="52"/>
  <c r="GN34" i="52"/>
  <c r="EM56" i="52"/>
  <c r="EP56" i="52"/>
  <c r="ER56" i="52"/>
  <c r="EK56" i="52"/>
  <c r="EL56" i="52"/>
  <c r="EQ56" i="52"/>
  <c r="GF52" i="52"/>
  <c r="HZ52" i="52"/>
  <c r="GC52" i="52"/>
  <c r="GD52" i="52"/>
  <c r="GE52" i="52"/>
  <c r="GH52" i="52"/>
  <c r="FZ52" i="52"/>
  <c r="GA52" i="52"/>
  <c r="FY52" i="52"/>
  <c r="GB52" i="52"/>
  <c r="GG52" i="52"/>
  <c r="GT54" i="52"/>
  <c r="GU54" i="52"/>
  <c r="GP54" i="52"/>
  <c r="GQ54" i="52"/>
  <c r="HY54" i="52"/>
  <c r="GR54" i="52"/>
  <c r="GS54" i="52"/>
  <c r="GX37" i="52"/>
  <c r="GY37" i="52"/>
  <c r="GW37" i="52"/>
  <c r="IJ44" i="52"/>
  <c r="GW28" i="52"/>
  <c r="GX28" i="52"/>
  <c r="GY28" i="52"/>
  <c r="HW37" i="52"/>
  <c r="HS37" i="52"/>
  <c r="HT37" i="52"/>
  <c r="HU37" i="52"/>
  <c r="HV37" i="52"/>
  <c r="EO30" i="52"/>
  <c r="FV16" i="52"/>
  <c r="FU16" i="52"/>
  <c r="FW16" i="52" s="1"/>
  <c r="EM30" i="52"/>
  <c r="EQ30" i="52"/>
  <c r="ER30" i="52"/>
  <c r="EL30" i="52"/>
  <c r="EP30" i="52"/>
  <c r="EK30" i="52"/>
  <c r="HP23" i="52"/>
  <c r="HQ23" i="52"/>
  <c r="HN23" i="52"/>
  <c r="HM23" i="52"/>
  <c r="HO23" i="52"/>
  <c r="EL59" i="52"/>
  <c r="EM59" i="52"/>
  <c r="ER59" i="52"/>
  <c r="EQ59" i="52"/>
  <c r="EP59" i="52"/>
  <c r="EK59" i="52"/>
  <c r="ET52" i="52"/>
  <c r="FU52" i="52"/>
  <c r="FV52" i="52"/>
  <c r="GW54" i="52"/>
  <c r="GX54" i="52"/>
  <c r="GY54" i="52"/>
  <c r="GS37" i="52"/>
  <c r="GU37" i="52"/>
  <c r="GP37" i="52"/>
  <c r="GT37" i="52"/>
  <c r="HY37" i="52"/>
  <c r="GQ37" i="52"/>
  <c r="GR37" i="52"/>
  <c r="IF47" i="52"/>
  <c r="IK35" i="52"/>
  <c r="IK20" i="52"/>
  <c r="IJ61" i="52"/>
  <c r="IL42" i="52"/>
  <c r="IM42" i="52"/>
  <c r="IL44" i="52"/>
  <c r="IM44" i="52"/>
  <c r="IF38" i="52"/>
  <c r="IK33" i="52"/>
  <c r="IM38" i="52"/>
  <c r="IL38" i="52"/>
  <c r="IJ47" i="52"/>
  <c r="IB25" i="52"/>
  <c r="IK25" i="52"/>
  <c r="IJ55" i="52"/>
  <c r="FW35" i="52"/>
  <c r="IB35" i="52" s="1"/>
  <c r="IJ24" i="52"/>
  <c r="IK31" i="52"/>
  <c r="IL14" i="52"/>
  <c r="IM14" i="52"/>
  <c r="IJ38" i="52"/>
  <c r="IK38" i="52"/>
  <c r="IB55" i="52"/>
  <c r="IK55" i="52"/>
  <c r="IM55" i="52"/>
  <c r="IL55" i="52"/>
  <c r="IB61" i="52"/>
  <c r="IK61" i="52"/>
  <c r="IB36" i="52"/>
  <c r="IK36" i="52"/>
  <c r="IL32" i="52"/>
  <c r="IM32" i="52"/>
  <c r="IM61" i="52"/>
  <c r="IL61" i="52"/>
  <c r="IL24" i="52"/>
  <c r="IM24" i="52"/>
  <c r="IK42" i="52"/>
  <c r="IF36" i="52"/>
  <c r="IB46" i="52"/>
  <c r="IK46" i="52"/>
  <c r="IB40" i="52"/>
  <c r="IK40" i="52"/>
  <c r="IJ40" i="52"/>
  <c r="IL46" i="52"/>
  <c r="IM46" i="52"/>
  <c r="IF25" i="52"/>
  <c r="IK57" i="52"/>
  <c r="IM36" i="52"/>
  <c r="IL36" i="52"/>
  <c r="FW42" i="52"/>
  <c r="IB42" i="52" s="1"/>
  <c r="IJ36" i="52"/>
  <c r="IF61" i="52"/>
  <c r="IJ31" i="52"/>
  <c r="IJ42" i="52"/>
  <c r="IL45" i="52"/>
  <c r="IM45" i="52"/>
  <c r="IB17" i="52"/>
  <c r="IK17" i="52"/>
  <c r="IB47" i="52"/>
  <c r="IK47" i="52"/>
  <c r="IM57" i="52"/>
  <c r="IL57" i="52"/>
  <c r="IL33" i="52"/>
  <c r="IM33" i="52"/>
  <c r="IF48" i="52"/>
  <c r="IF32" i="52"/>
  <c r="IL26" i="52"/>
  <c r="IM26" i="52"/>
  <c r="IJ35" i="52"/>
  <c r="IM31" i="52"/>
  <c r="IL31" i="52"/>
  <c r="IK14" i="52"/>
  <c r="IF55" i="52"/>
  <c r="IB44" i="52"/>
  <c r="IK44" i="52"/>
  <c r="IJ46" i="52"/>
  <c r="IF24" i="52"/>
  <c r="IK22" i="52"/>
  <c r="IF31" i="52"/>
  <c r="IL35" i="52"/>
  <c r="IM35" i="52"/>
  <c r="IL22" i="52"/>
  <c r="IM22" i="52"/>
  <c r="IJ25" i="52"/>
  <c r="IL40" i="52"/>
  <c r="IM40" i="52"/>
  <c r="IJ57" i="52"/>
  <c r="IB24" i="52"/>
  <c r="IK24" i="52"/>
  <c r="IB45" i="52"/>
  <c r="IK45" i="52"/>
  <c r="IL25" i="52"/>
  <c r="IM25" i="52"/>
  <c r="IB26" i="52"/>
  <c r="IK26" i="52"/>
  <c r="FW22" i="52"/>
  <c r="IB22" i="52" s="1"/>
  <c r="IJ32" i="52"/>
  <c r="IJ22" i="52"/>
  <c r="IF35" i="52"/>
  <c r="IL48" i="52"/>
  <c r="IM48" i="52"/>
  <c r="IM47" i="52"/>
  <c r="IL47" i="52"/>
  <c r="IB32" i="52"/>
  <c r="IK32" i="52"/>
  <c r="IJ14" i="52"/>
  <c r="FW14" i="52"/>
  <c r="IB14" i="52" s="1"/>
  <c r="FW20" i="52"/>
  <c r="IB20" i="52" s="1"/>
  <c r="FW31" i="52"/>
  <c r="IB31" i="52" s="1"/>
  <c r="IJ48" i="52"/>
  <c r="IJ26" i="52"/>
  <c r="IL20" i="52"/>
  <c r="IM20" i="52"/>
  <c r="IB48" i="52"/>
  <c r="IK48" i="52"/>
  <c r="FW38" i="52"/>
  <c r="IB38" i="52" s="1"/>
  <c r="IF42" i="52"/>
  <c r="FW33" i="52"/>
  <c r="IB33" i="52" s="1"/>
  <c r="IM17" i="52"/>
  <c r="IL17" i="52"/>
  <c r="EL83" i="52" l="1"/>
  <c r="EN83" i="52"/>
  <c r="EN8" i="52"/>
  <c r="GT13" i="52"/>
  <c r="GS13" i="52"/>
  <c r="GR13" i="52"/>
  <c r="HY13" i="52"/>
  <c r="GP13" i="52"/>
  <c r="GU13" i="52"/>
  <c r="GQ13" i="52"/>
  <c r="GW13" i="52"/>
  <c r="GX13" i="52"/>
  <c r="GY13" i="52"/>
  <c r="GM13" i="52"/>
  <c r="GK13" i="52"/>
  <c r="GJ13" i="52"/>
  <c r="GL13" i="52"/>
  <c r="GN13" i="52"/>
  <c r="HP13" i="52"/>
  <c r="HO13" i="52"/>
  <c r="HQ13" i="52"/>
  <c r="HM13" i="52"/>
  <c r="HN13" i="52"/>
  <c r="GC13" i="52"/>
  <c r="FZ13" i="52"/>
  <c r="GE13" i="52"/>
  <c r="GD13" i="52"/>
  <c r="FY13" i="52"/>
  <c r="HZ13" i="52"/>
  <c r="GG13" i="52"/>
  <c r="GF13" i="52"/>
  <c r="GH13" i="52"/>
  <c r="GB13" i="52"/>
  <c r="GA13" i="52"/>
  <c r="ET13" i="52"/>
  <c r="FU13" i="52"/>
  <c r="FV13" i="52"/>
  <c r="HD13" i="52"/>
  <c r="HK13" i="52"/>
  <c r="HC13" i="52"/>
  <c r="HF13" i="52"/>
  <c r="HG13" i="52"/>
  <c r="HH13" i="52"/>
  <c r="HJ13" i="52"/>
  <c r="HA13" i="52"/>
  <c r="HE13" i="52"/>
  <c r="HB13" i="52"/>
  <c r="HI13" i="52"/>
  <c r="HV13" i="52"/>
  <c r="HT13" i="52"/>
  <c r="HU13" i="52"/>
  <c r="HS13" i="52"/>
  <c r="HW13" i="52"/>
  <c r="ET6" i="52"/>
  <c r="IF718" i="52"/>
  <c r="IF327" i="52"/>
  <c r="IF751" i="52"/>
  <c r="IF956" i="52"/>
  <c r="IJ832" i="52"/>
  <c r="EN64" i="52"/>
  <c r="EO64" i="52"/>
  <c r="FW681" i="52"/>
  <c r="IB681" i="52" s="1"/>
  <c r="IK681" i="52"/>
  <c r="IL677" i="52"/>
  <c r="IM677" i="52"/>
  <c r="IJ166" i="52"/>
  <c r="IJ448" i="52"/>
  <c r="IF692" i="52"/>
  <c r="IF962" i="52"/>
  <c r="IM665" i="52"/>
  <c r="IL665" i="52"/>
  <c r="FW661" i="52"/>
  <c r="IK661" i="52"/>
  <c r="IB661" i="52"/>
  <c r="IF661" i="52"/>
  <c r="FW665" i="52"/>
  <c r="IB665" i="52" s="1"/>
  <c r="IK665" i="52"/>
  <c r="FW625" i="52"/>
  <c r="IB625" i="52" s="1"/>
  <c r="IK625" i="52"/>
  <c r="IQ240" i="52"/>
  <c r="IC240" i="52"/>
  <c r="EQ64" i="52"/>
  <c r="ER64" i="52"/>
  <c r="EP64" i="52"/>
  <c r="EL64" i="52"/>
  <c r="EK64" i="52"/>
  <c r="EM64" i="52"/>
  <c r="FW576" i="52"/>
  <c r="IB576" i="52" s="1"/>
  <c r="IK576" i="52"/>
  <c r="IL576" i="52"/>
  <c r="IM576" i="52"/>
  <c r="IL645" i="52"/>
  <c r="IM645" i="52"/>
  <c r="IJ665" i="52"/>
  <c r="IL523" i="52"/>
  <c r="IM523" i="52"/>
  <c r="FW657" i="52"/>
  <c r="IB657" i="52" s="1"/>
  <c r="IK657" i="52"/>
  <c r="IJ109" i="52"/>
  <c r="IB435" i="52"/>
  <c r="IJ1050" i="52"/>
  <c r="IJ413" i="52"/>
  <c r="IF800" i="52"/>
  <c r="IJ233" i="52"/>
  <c r="IQ198" i="52"/>
  <c r="AC74" i="52"/>
  <c r="EM74" i="52"/>
  <c r="IF521" i="52"/>
  <c r="FW645" i="52"/>
  <c r="IB645" i="52" s="1"/>
  <c r="IK645" i="52"/>
  <c r="IJ583" i="52"/>
  <c r="IM625" i="52"/>
  <c r="IL625" i="52"/>
  <c r="IL661" i="52"/>
  <c r="IM661" i="52"/>
  <c r="IJ645" i="52"/>
  <c r="IB523" i="52"/>
  <c r="IK523" i="52"/>
  <c r="IF443" i="52"/>
  <c r="IF771" i="52"/>
  <c r="IJ185" i="52"/>
  <c r="EK83" i="52"/>
  <c r="EQ74" i="52"/>
  <c r="EK140" i="52"/>
  <c r="AC9" i="52"/>
  <c r="IM955" i="52"/>
  <c r="FW583" i="52"/>
  <c r="IB583" i="52" s="1"/>
  <c r="IK583" i="52"/>
  <c r="IF657" i="52"/>
  <c r="FW629" i="52"/>
  <c r="IK629" i="52"/>
  <c r="IB629" i="52"/>
  <c r="IM583" i="52"/>
  <c r="IL583" i="52"/>
  <c r="IF576" i="52"/>
  <c r="IF625" i="52"/>
  <c r="IL629" i="52"/>
  <c r="IM629" i="52"/>
  <c r="IF665" i="52"/>
  <c r="IF645" i="52"/>
  <c r="IF313" i="52"/>
  <c r="IF269" i="52"/>
  <c r="IF577" i="52"/>
  <c r="EK74" i="52"/>
  <c r="ER3" i="52"/>
  <c r="HV3" i="52" s="1"/>
  <c r="IJ1030" i="52"/>
  <c r="IJ962" i="52"/>
  <c r="FW677" i="52"/>
  <c r="IB677" i="52" s="1"/>
  <c r="IK677" i="52"/>
  <c r="IJ681" i="52"/>
  <c r="IJ657" i="52"/>
  <c r="IM657" i="52"/>
  <c r="IL657" i="52"/>
  <c r="IJ625" i="52"/>
  <c r="IM681" i="52"/>
  <c r="IL681" i="52"/>
  <c r="AC126" i="52"/>
  <c r="EL71" i="52"/>
  <c r="EP71" i="52"/>
  <c r="EM71" i="52"/>
  <c r="EK71" i="52"/>
  <c r="ER71" i="52"/>
  <c r="EQ71" i="52"/>
  <c r="FW1029" i="52"/>
  <c r="IB1029" i="52" s="1"/>
  <c r="IK1029" i="52"/>
  <c r="IJ920" i="52"/>
  <c r="IF574" i="52"/>
  <c r="IF531" i="52"/>
  <c r="IJ107" i="52"/>
  <c r="IF806" i="52"/>
  <c r="IJ435" i="52"/>
  <c r="IF363" i="52"/>
  <c r="IJ186" i="52"/>
  <c r="IF270" i="52"/>
  <c r="IF591" i="52"/>
  <c r="FW920" i="52"/>
  <c r="IB920" i="52" s="1"/>
  <c r="IK920" i="52"/>
  <c r="IJ168" i="52"/>
  <c r="EQ83" i="52"/>
  <c r="FW962" i="52"/>
  <c r="IB962" i="52" s="1"/>
  <c r="IK962" i="52"/>
  <c r="IL920" i="52"/>
  <c r="IM920" i="52"/>
  <c r="IQ955" i="52"/>
  <c r="IC955" i="52"/>
  <c r="IL962" i="52"/>
  <c r="IM962" i="52"/>
  <c r="IM982" i="52"/>
  <c r="IL982" i="52"/>
  <c r="IC922" i="52"/>
  <c r="IQ922" i="52"/>
  <c r="IF809" i="52"/>
  <c r="IJ387" i="52"/>
  <c r="IJ354" i="52"/>
  <c r="FW982" i="52"/>
  <c r="IB982" i="52" s="1"/>
  <c r="IK982" i="52"/>
  <c r="IJ982" i="52"/>
  <c r="IL955" i="52"/>
  <c r="IF815" i="52"/>
  <c r="IF896" i="52"/>
  <c r="IB1011" i="52"/>
  <c r="IK1004" i="52"/>
  <c r="IJ132" i="52"/>
  <c r="IF782" i="52"/>
  <c r="IF322" i="52"/>
  <c r="IB560" i="52"/>
  <c r="EK116" i="52"/>
  <c r="EM70" i="52"/>
  <c r="IF575" i="52"/>
  <c r="FW952" i="52"/>
  <c r="IB952" i="52" s="1"/>
  <c r="IK952" i="52"/>
  <c r="GW85" i="52"/>
  <c r="GX85" i="52"/>
  <c r="GY85" i="52"/>
  <c r="IJ883" i="52"/>
  <c r="IJ729" i="52"/>
  <c r="IJ849" i="52"/>
  <c r="IJ363" i="52"/>
  <c r="IJ996" i="52"/>
  <c r="EK70" i="52"/>
  <c r="IC838" i="52"/>
  <c r="IQ838" i="52"/>
  <c r="IJ1029" i="52"/>
  <c r="IJ952" i="52"/>
  <c r="IF297" i="52"/>
  <c r="IJ294" i="52"/>
  <c r="IJ326" i="52"/>
  <c r="IF399" i="52"/>
  <c r="IF879" i="52"/>
  <c r="EL70" i="52"/>
  <c r="AC132" i="52"/>
  <c r="IL1029" i="52"/>
  <c r="IM1029" i="52"/>
  <c r="EN71" i="52"/>
  <c r="EO71" i="52"/>
  <c r="IJ955" i="52"/>
  <c r="IM952" i="52"/>
  <c r="IL952" i="52"/>
  <c r="IC929" i="52"/>
  <c r="IQ929" i="52"/>
  <c r="IK955" i="52"/>
  <c r="IJ365" i="52"/>
  <c r="IF66" i="52"/>
  <c r="IJ766" i="52"/>
  <c r="IJ1002" i="52"/>
  <c r="IF767" i="52"/>
  <c r="IF712" i="52"/>
  <c r="IJ519" i="52"/>
  <c r="IM197" i="52"/>
  <c r="IJ850" i="52"/>
  <c r="IF421" i="52"/>
  <c r="IK1015" i="52"/>
  <c r="IJ866" i="52"/>
  <c r="IJ606" i="52"/>
  <c r="IF590" i="52"/>
  <c r="IC901" i="52"/>
  <c r="IJ567" i="52"/>
  <c r="EP84" i="52"/>
  <c r="EM84" i="52"/>
  <c r="ER84" i="52"/>
  <c r="EQ84" i="52"/>
  <c r="EK84" i="52"/>
  <c r="EL84" i="52"/>
  <c r="IJ584" i="52"/>
  <c r="GS85" i="52"/>
  <c r="GU85" i="52"/>
  <c r="GQ85" i="52"/>
  <c r="GP85" i="52"/>
  <c r="HY85" i="52"/>
  <c r="GT85" i="52"/>
  <c r="GR85" i="52"/>
  <c r="HW85" i="52"/>
  <c r="HU85" i="52"/>
  <c r="HS85" i="52"/>
  <c r="HV85" i="52"/>
  <c r="HT85" i="52"/>
  <c r="FW534" i="52"/>
  <c r="IB534" i="52" s="1"/>
  <c r="IK534" i="52"/>
  <c r="IJ1025" i="52"/>
  <c r="IK567" i="52"/>
  <c r="IB567" i="52"/>
  <c r="IL534" i="52"/>
  <c r="IM534" i="52"/>
  <c r="IL584" i="52"/>
  <c r="IM584" i="52"/>
  <c r="HP85" i="52"/>
  <c r="HN85" i="52"/>
  <c r="HQ85" i="52"/>
  <c r="HO85" i="52"/>
  <c r="HM85" i="52"/>
  <c r="IB978" i="52"/>
  <c r="IC978" i="52" s="1"/>
  <c r="IQ584" i="52"/>
  <c r="IC584" i="52"/>
  <c r="FV85" i="52"/>
  <c r="FU85" i="52"/>
  <c r="ET85" i="52"/>
  <c r="IF565" i="52"/>
  <c r="FW591" i="52"/>
  <c r="IB591" i="52"/>
  <c r="IK591" i="52"/>
  <c r="HJ85" i="52"/>
  <c r="HI85" i="52"/>
  <c r="HG85" i="52"/>
  <c r="HD85" i="52"/>
  <c r="HF85" i="52"/>
  <c r="HE85" i="52"/>
  <c r="HH85" i="52"/>
  <c r="HA85" i="52"/>
  <c r="HB85" i="52"/>
  <c r="HC85" i="52"/>
  <c r="HK85" i="52"/>
  <c r="IJ1038" i="52"/>
  <c r="IJ837" i="52"/>
  <c r="IF426" i="52"/>
  <c r="IF457" i="52"/>
  <c r="IF133" i="52"/>
  <c r="IJ429" i="52"/>
  <c r="IJ1049" i="52"/>
  <c r="IF160" i="52"/>
  <c r="IF474" i="52"/>
  <c r="IJ748" i="52"/>
  <c r="IJ189" i="52"/>
  <c r="IF326" i="52"/>
  <c r="IJ650" i="52"/>
  <c r="IK584" i="52"/>
  <c r="IC589" i="52"/>
  <c r="IQ589" i="52"/>
  <c r="GJ85" i="52"/>
  <c r="GN85" i="52"/>
  <c r="GL85" i="52"/>
  <c r="GM85" i="52"/>
  <c r="GK85" i="52"/>
  <c r="IJ575" i="52"/>
  <c r="IJ184" i="52"/>
  <c r="IJ997" i="52"/>
  <c r="IJ719" i="52"/>
  <c r="IF775" i="52"/>
  <c r="IK1019" i="52"/>
  <c r="IJ388" i="52"/>
  <c r="IF445" i="52"/>
  <c r="IF94" i="52"/>
  <c r="IB902" i="52"/>
  <c r="AC82" i="52"/>
  <c r="FW575" i="52"/>
  <c r="IB575" i="52" s="1"/>
  <c r="IK575" i="52"/>
  <c r="IF584" i="52"/>
  <c r="IF534" i="52"/>
  <c r="IJ591" i="52"/>
  <c r="GE85" i="52"/>
  <c r="GD85" i="52"/>
  <c r="GC85" i="52"/>
  <c r="HZ85" i="52"/>
  <c r="GF85" i="52"/>
  <c r="FY85" i="52"/>
  <c r="GA85" i="52"/>
  <c r="FZ85" i="52"/>
  <c r="GB85" i="52"/>
  <c r="GH85" i="52"/>
  <c r="GG85" i="52"/>
  <c r="IJ284" i="52"/>
  <c r="IJ936" i="52"/>
  <c r="IM1011" i="52"/>
  <c r="IF430" i="52"/>
  <c r="IJ844" i="52"/>
  <c r="IJ590" i="52"/>
  <c r="EN84" i="52"/>
  <c r="EO84" i="52"/>
  <c r="IM591" i="52"/>
  <c r="IL591" i="52"/>
  <c r="IJ534" i="52"/>
  <c r="IC320" i="52"/>
  <c r="IQ320" i="52"/>
  <c r="IM575" i="52"/>
  <c r="IL575" i="52"/>
  <c r="IM567" i="52"/>
  <c r="IL567" i="52"/>
  <c r="IQ527" i="52"/>
  <c r="IC527" i="52"/>
  <c r="IQ362" i="52"/>
  <c r="IC362" i="52"/>
  <c r="IC581" i="52"/>
  <c r="IQ581" i="52"/>
  <c r="IJ686" i="52"/>
  <c r="IJ510" i="52"/>
  <c r="IB439" i="52"/>
  <c r="IF790" i="52"/>
  <c r="IJ489" i="52"/>
  <c r="IF788" i="52"/>
  <c r="IJ905" i="52"/>
  <c r="IK416" i="52"/>
  <c r="IF886" i="52"/>
  <c r="IF254" i="52"/>
  <c r="IJ616" i="52"/>
  <c r="IJ771" i="52"/>
  <c r="IJ504" i="52"/>
  <c r="IK1011" i="52"/>
  <c r="IJ662" i="52"/>
  <c r="IJ797" i="52"/>
  <c r="IF643" i="52"/>
  <c r="IJ403" i="52"/>
  <c r="IF440" i="52"/>
  <c r="IJ696" i="52"/>
  <c r="IF546" i="52"/>
  <c r="IF598" i="52"/>
  <c r="IJ379" i="52"/>
  <c r="EO99" i="52"/>
  <c r="EQ3" i="52"/>
  <c r="HM3" i="52" s="1"/>
  <c r="IM573" i="52"/>
  <c r="IL573" i="52"/>
  <c r="IQ325" i="52"/>
  <c r="IC325" i="52"/>
  <c r="IJ573" i="52"/>
  <c r="IL565" i="52"/>
  <c r="IM565" i="52"/>
  <c r="FW1030" i="52"/>
  <c r="IB1030" i="52" s="1"/>
  <c r="IK1030" i="52"/>
  <c r="IF554" i="52"/>
  <c r="IJ127" i="52"/>
  <c r="IC690" i="52"/>
  <c r="IQ690" i="52"/>
  <c r="GP51" i="52"/>
  <c r="GR51" i="52"/>
  <c r="GS51" i="52"/>
  <c r="GT51" i="52"/>
  <c r="GQ51" i="52"/>
  <c r="HY51" i="52"/>
  <c r="GU51" i="52"/>
  <c r="HN51" i="52"/>
  <c r="HQ51" i="52"/>
  <c r="HP51" i="52"/>
  <c r="HM51" i="52"/>
  <c r="HO51" i="52"/>
  <c r="IQ376" i="52"/>
  <c r="IC376" i="52"/>
  <c r="IJ978" i="52"/>
  <c r="IK978" i="52"/>
  <c r="IM590" i="52"/>
  <c r="IL590" i="52"/>
  <c r="IF158" i="52"/>
  <c r="GW51" i="52"/>
  <c r="GY51" i="52"/>
  <c r="GX51" i="52"/>
  <c r="GA51" i="52"/>
  <c r="HZ51" i="52"/>
  <c r="GB51" i="52"/>
  <c r="GF51" i="52"/>
  <c r="GH51" i="52"/>
  <c r="GC51" i="52"/>
  <c r="GD51" i="52"/>
  <c r="FY51" i="52"/>
  <c r="FZ51" i="52"/>
  <c r="GE51" i="52"/>
  <c r="GG51" i="52"/>
  <c r="IM600" i="52"/>
  <c r="IL600" i="52"/>
  <c r="IQ252" i="52"/>
  <c r="IC252" i="52"/>
  <c r="IJ600" i="52"/>
  <c r="IK573" i="52"/>
  <c r="IJ524" i="52"/>
  <c r="IJ588" i="52"/>
  <c r="IL521" i="52"/>
  <c r="IM521" i="52"/>
  <c r="HU51" i="52"/>
  <c r="HV51" i="52"/>
  <c r="HW51" i="52"/>
  <c r="HT51" i="52"/>
  <c r="HS51" i="52"/>
  <c r="IL978" i="52"/>
  <c r="IM978" i="52"/>
  <c r="FW573" i="52"/>
  <c r="IB573" i="52" s="1"/>
  <c r="IJ199" i="52"/>
  <c r="IF683" i="52"/>
  <c r="IJ400" i="52"/>
  <c r="IB197" i="52"/>
  <c r="IJ818" i="52"/>
  <c r="IB1050" i="52"/>
  <c r="IB839" i="52"/>
  <c r="IJ482" i="52"/>
  <c r="IF883" i="52"/>
  <c r="IF810" i="52"/>
  <c r="IF330" i="52"/>
  <c r="IF874" i="52"/>
  <c r="IF365" i="52"/>
  <c r="IF647" i="52"/>
  <c r="IJ286" i="52"/>
  <c r="IJ941" i="52"/>
  <c r="IJ369" i="52"/>
  <c r="IJ160" i="52"/>
  <c r="IF257" i="52"/>
  <c r="IJ654" i="52"/>
  <c r="IJ415" i="52"/>
  <c r="IJ405" i="52"/>
  <c r="IB448" i="52"/>
  <c r="IJ601" i="52"/>
  <c r="IJ470" i="52"/>
  <c r="IJ105" i="52"/>
  <c r="IJ439" i="52"/>
  <c r="IJ259" i="52"/>
  <c r="IF358" i="52"/>
  <c r="IF862" i="52"/>
  <c r="AC102" i="52"/>
  <c r="AC137" i="52"/>
  <c r="ER70" i="52"/>
  <c r="EM83" i="52"/>
  <c r="EQ99" i="52"/>
  <c r="IC208" i="52"/>
  <c r="IQ208" i="52"/>
  <c r="IB565" i="52"/>
  <c r="IK565" i="52"/>
  <c r="IB521" i="52"/>
  <c r="IK521" i="52"/>
  <c r="FU51" i="52"/>
  <c r="ET51" i="52"/>
  <c r="FV51" i="52"/>
  <c r="IF600" i="52"/>
  <c r="IL980" i="52"/>
  <c r="IM980" i="52"/>
  <c r="IJ565" i="52"/>
  <c r="IJ980" i="52"/>
  <c r="IB600" i="52"/>
  <c r="IK600" i="52"/>
  <c r="IF305" i="52"/>
  <c r="IJ918" i="52"/>
  <c r="IB424" i="52"/>
  <c r="IJ775" i="52"/>
  <c r="IF870" i="52"/>
  <c r="IJ165" i="52"/>
  <c r="IF373" i="52"/>
  <c r="IJ493" i="52"/>
  <c r="IJ251" i="52"/>
  <c r="IJ1016" i="52"/>
  <c r="IJ778" i="52"/>
  <c r="IF762" i="52"/>
  <c r="IJ814" i="52"/>
  <c r="IF164" i="52"/>
  <c r="IJ874" i="52"/>
  <c r="IF953" i="52"/>
  <c r="IJ293" i="52"/>
  <c r="IJ835" i="52"/>
  <c r="IJ709" i="52"/>
  <c r="IJ736" i="52"/>
  <c r="IJ689" i="52"/>
  <c r="IM413" i="52"/>
  <c r="IF106" i="52"/>
  <c r="IJ471" i="52"/>
  <c r="IJ1039" i="52"/>
  <c r="IJ692" i="52"/>
  <c r="EO83" i="52"/>
  <c r="GW83" i="52" s="1"/>
  <c r="EQ70" i="52"/>
  <c r="HM70" i="52" s="1"/>
  <c r="EP83" i="52"/>
  <c r="HF83" i="52" s="1"/>
  <c r="EM99" i="52"/>
  <c r="GM99" i="52" s="1"/>
  <c r="IK590" i="52"/>
  <c r="IB590" i="52"/>
  <c r="IF573" i="52"/>
  <c r="IJ521" i="52"/>
  <c r="HG51" i="52"/>
  <c r="HE51" i="52"/>
  <c r="HI51" i="52"/>
  <c r="HA51" i="52"/>
  <c r="HB51" i="52"/>
  <c r="HJ51" i="52"/>
  <c r="HK51" i="52"/>
  <c r="HH51" i="52"/>
  <c r="HC51" i="52"/>
  <c r="HD51" i="52"/>
  <c r="HF51" i="52"/>
  <c r="IJ586" i="52"/>
  <c r="IF842" i="52"/>
  <c r="IJ773" i="52"/>
  <c r="IJ380" i="52"/>
  <c r="IJ757" i="52"/>
  <c r="IJ531" i="52"/>
  <c r="IJ371" i="52"/>
  <c r="IF685" i="52"/>
  <c r="IF769" i="52"/>
  <c r="IF736" i="52"/>
  <c r="IJ118" i="52"/>
  <c r="IF400" i="52"/>
  <c r="IM1017" i="52"/>
  <c r="IF654" i="52"/>
  <c r="IJ473" i="52"/>
  <c r="IJ848" i="52"/>
  <c r="IF281" i="52"/>
  <c r="IF785" i="52"/>
  <c r="IF853" i="52"/>
  <c r="IJ948" i="52"/>
  <c r="IB598" i="52"/>
  <c r="IJ993" i="52"/>
  <c r="AC70" i="52"/>
  <c r="EN99" i="52"/>
  <c r="GT99" i="52" s="1"/>
  <c r="ER99" i="52"/>
  <c r="HV99" i="52" s="1"/>
  <c r="IL1030" i="52"/>
  <c r="IM1030" i="52"/>
  <c r="GL51" i="52"/>
  <c r="GM51" i="52"/>
  <c r="GJ51" i="52"/>
  <c r="GN51" i="52"/>
  <c r="GK51" i="52"/>
  <c r="IB980" i="52"/>
  <c r="IK980" i="52"/>
  <c r="IF980" i="52"/>
  <c r="GN5" i="52"/>
  <c r="GM5" i="52"/>
  <c r="GJ5" i="52"/>
  <c r="GL5" i="52"/>
  <c r="GK5" i="52"/>
  <c r="EQ9" i="52"/>
  <c r="EM9" i="52"/>
  <c r="EP9" i="52"/>
  <c r="EL9" i="52"/>
  <c r="ER9" i="52"/>
  <c r="EK9" i="52"/>
  <c r="EN68" i="52"/>
  <c r="EO68" i="52"/>
  <c r="HJ10" i="52"/>
  <c r="HF10" i="52"/>
  <c r="HA10" i="52"/>
  <c r="HK10" i="52"/>
  <c r="HG10" i="52"/>
  <c r="HC10" i="52"/>
  <c r="HD10" i="52"/>
  <c r="HB10" i="52"/>
  <c r="HH10" i="52"/>
  <c r="HI10" i="52"/>
  <c r="HE10" i="52"/>
  <c r="HK7" i="52"/>
  <c r="HA7" i="52"/>
  <c r="HJ7" i="52"/>
  <c r="HF7" i="52"/>
  <c r="HE7" i="52"/>
  <c r="HB7" i="52"/>
  <c r="HG7" i="52"/>
  <c r="HH7" i="52"/>
  <c r="HC7" i="52"/>
  <c r="HD7" i="52"/>
  <c r="HI7" i="52"/>
  <c r="FU6" i="52"/>
  <c r="FW6" i="52" s="1"/>
  <c r="FV6" i="52"/>
  <c r="ER74" i="52"/>
  <c r="HW74" i="52" s="1"/>
  <c r="AC8" i="52"/>
  <c r="HB5" i="52"/>
  <c r="HC5" i="52"/>
  <c r="HK5" i="52"/>
  <c r="HG5" i="52"/>
  <c r="HI5" i="52"/>
  <c r="HE5" i="52"/>
  <c r="HA5" i="52"/>
  <c r="HH5" i="52"/>
  <c r="HF5" i="52"/>
  <c r="HD5" i="52"/>
  <c r="HJ5" i="52"/>
  <c r="ER87" i="52"/>
  <c r="EK87" i="52"/>
  <c r="EM87" i="52"/>
  <c r="EQ87" i="52"/>
  <c r="EL87" i="52"/>
  <c r="EP87" i="52"/>
  <c r="EQ4" i="52"/>
  <c r="EM4" i="52"/>
  <c r="EP4" i="52"/>
  <c r="EL4" i="52"/>
  <c r="EK4" i="52"/>
  <c r="ER4" i="52"/>
  <c r="IJ11" i="52"/>
  <c r="FU10" i="52"/>
  <c r="FW10" i="52" s="1"/>
  <c r="FV10" i="52"/>
  <c r="ET10" i="52"/>
  <c r="GE7" i="52"/>
  <c r="GG7" i="52"/>
  <c r="GD7" i="52"/>
  <c r="GB7" i="52"/>
  <c r="FY7" i="52"/>
  <c r="GC7" i="52"/>
  <c r="GH7" i="52"/>
  <c r="FZ7" i="52"/>
  <c r="GA7" i="52"/>
  <c r="HZ7" i="52"/>
  <c r="GF7" i="52"/>
  <c r="AC7" i="52"/>
  <c r="GW10" i="52"/>
  <c r="GY10" i="52"/>
  <c r="GX10" i="52"/>
  <c r="IJ95" i="52"/>
  <c r="HN5" i="52"/>
  <c r="HM5" i="52"/>
  <c r="HO5" i="52"/>
  <c r="HP5" i="52"/>
  <c r="HQ5" i="52"/>
  <c r="EN3" i="52"/>
  <c r="EO3" i="52"/>
  <c r="GQ8" i="52"/>
  <c r="GT8" i="52"/>
  <c r="HY8" i="52"/>
  <c r="GP8" i="52"/>
  <c r="GR8" i="52"/>
  <c r="GS8" i="52"/>
  <c r="GU8" i="52"/>
  <c r="AC3" i="52"/>
  <c r="GX7" i="52"/>
  <c r="GW7" i="52"/>
  <c r="GY7" i="52"/>
  <c r="GL10" i="52"/>
  <c r="GN10" i="52"/>
  <c r="GJ10" i="52"/>
  <c r="GK10" i="52"/>
  <c r="GM10" i="52"/>
  <c r="FU7" i="52"/>
  <c r="FV7" i="52"/>
  <c r="ET7" i="52"/>
  <c r="GQ10" i="52"/>
  <c r="GU10" i="52"/>
  <c r="GR10" i="52"/>
  <c r="GT10" i="52"/>
  <c r="GP10" i="52"/>
  <c r="GS10" i="52"/>
  <c r="HY10" i="52"/>
  <c r="EK3" i="52"/>
  <c r="FV5" i="52"/>
  <c r="FU5" i="52"/>
  <c r="FW5" i="52" s="1"/>
  <c r="ET5" i="52"/>
  <c r="GX8" i="52"/>
  <c r="GW8" i="52"/>
  <c r="GY8" i="52"/>
  <c r="GP7" i="52"/>
  <c r="GU7" i="52"/>
  <c r="GR7" i="52"/>
  <c r="GS7" i="52"/>
  <c r="GQ7" i="52"/>
  <c r="GT7" i="52"/>
  <c r="HY7" i="52"/>
  <c r="HO10" i="52"/>
  <c r="HN10" i="52"/>
  <c r="HP10" i="52"/>
  <c r="HM10" i="52"/>
  <c r="HQ10" i="52"/>
  <c r="GK6" i="52"/>
  <c r="GM6" i="52"/>
  <c r="GL6" i="52"/>
  <c r="GN6" i="52"/>
  <c r="GJ6" i="52"/>
  <c r="EM3" i="52"/>
  <c r="HU5" i="52"/>
  <c r="HW5" i="52"/>
  <c r="HS5" i="52"/>
  <c r="HT5" i="52"/>
  <c r="HV5" i="52"/>
  <c r="AC5" i="52"/>
  <c r="EL81" i="52"/>
  <c r="EP81" i="52"/>
  <c r="EK81" i="52"/>
  <c r="EQ81" i="52"/>
  <c r="ER81" i="52"/>
  <c r="EM81" i="52"/>
  <c r="GM7" i="52"/>
  <c r="GN7" i="52"/>
  <c r="GJ7" i="52"/>
  <c r="GL7" i="52"/>
  <c r="GK7" i="52"/>
  <c r="EO9" i="52"/>
  <c r="EN9" i="52"/>
  <c r="HW10" i="52"/>
  <c r="HS10" i="52"/>
  <c r="HU10" i="52"/>
  <c r="HV10" i="52"/>
  <c r="HT10" i="52"/>
  <c r="HO6" i="52"/>
  <c r="HP6" i="52"/>
  <c r="HM6" i="52"/>
  <c r="HQ6" i="52"/>
  <c r="HN6" i="52"/>
  <c r="EP68" i="52"/>
  <c r="EL68" i="52"/>
  <c r="ER68" i="52"/>
  <c r="EM68" i="52"/>
  <c r="EK68" i="52"/>
  <c r="EQ68" i="52"/>
  <c r="EP3" i="52"/>
  <c r="EO4" i="52"/>
  <c r="EN4" i="52"/>
  <c r="GC5" i="52"/>
  <c r="GD5" i="52"/>
  <c r="FZ5" i="52"/>
  <c r="GE5" i="52"/>
  <c r="GA5" i="52"/>
  <c r="GG5" i="52"/>
  <c r="FY5" i="52"/>
  <c r="GB5" i="52"/>
  <c r="GH5" i="52"/>
  <c r="GF5" i="52"/>
  <c r="HZ5" i="52"/>
  <c r="GX6" i="52"/>
  <c r="GY6" i="52"/>
  <c r="GW6" i="52"/>
  <c r="EO81" i="52"/>
  <c r="EN81" i="52"/>
  <c r="EL8" i="52"/>
  <c r="EM8" i="52"/>
  <c r="EK8" i="52"/>
  <c r="ER8" i="52"/>
  <c r="EQ8" i="52"/>
  <c r="EP8" i="52"/>
  <c r="FZ10" i="52"/>
  <c r="GG10" i="52"/>
  <c r="GC10" i="52"/>
  <c r="GE10" i="52"/>
  <c r="GB10" i="52"/>
  <c r="GD10" i="52"/>
  <c r="GA10" i="52"/>
  <c r="GH10" i="52"/>
  <c r="FY10" i="52"/>
  <c r="HZ10" i="52"/>
  <c r="GF10" i="52"/>
  <c r="IB11" i="52"/>
  <c r="IC11" i="52" s="1"/>
  <c r="IK11" i="52"/>
  <c r="HW6" i="52"/>
  <c r="HS6" i="52"/>
  <c r="HU6" i="52"/>
  <c r="HV6" i="52"/>
  <c r="HT6" i="52"/>
  <c r="IF95" i="52"/>
  <c r="GY5" i="52"/>
  <c r="GW5" i="52"/>
  <c r="GX5" i="52"/>
  <c r="GQ6" i="52"/>
  <c r="GS6" i="52"/>
  <c r="GT6" i="52"/>
  <c r="GP6" i="52"/>
  <c r="GR6" i="52"/>
  <c r="GU6" i="52"/>
  <c r="HY6" i="52"/>
  <c r="HP7" i="52"/>
  <c r="HN7" i="52"/>
  <c r="HM7" i="52"/>
  <c r="HO7" i="52"/>
  <c r="HQ7" i="52"/>
  <c r="HJ6" i="52"/>
  <c r="HH6" i="52"/>
  <c r="HB6" i="52"/>
  <c r="HC6" i="52"/>
  <c r="HD6" i="52"/>
  <c r="HG6" i="52"/>
  <c r="HA6" i="52"/>
  <c r="HI6" i="52"/>
  <c r="HE6" i="52"/>
  <c r="HF6" i="52"/>
  <c r="HK6" i="52"/>
  <c r="EL3" i="52"/>
  <c r="AC4" i="52"/>
  <c r="GQ5" i="52"/>
  <c r="GT5" i="52"/>
  <c r="GS5" i="52"/>
  <c r="GP5" i="52"/>
  <c r="GR5" i="52"/>
  <c r="GU5" i="52"/>
  <c r="HY5" i="52"/>
  <c r="IL11" i="52"/>
  <c r="IM11" i="52"/>
  <c r="AC10" i="52"/>
  <c r="EO87" i="52"/>
  <c r="EN87" i="52"/>
  <c r="HS7" i="52"/>
  <c r="HW7" i="52"/>
  <c r="HT7" i="52"/>
  <c r="HV7" i="52"/>
  <c r="HU7" i="52"/>
  <c r="AC6" i="52"/>
  <c r="GD6" i="52"/>
  <c r="FZ6" i="52"/>
  <c r="GG6" i="52"/>
  <c r="GA6" i="52"/>
  <c r="GB6" i="52"/>
  <c r="GE6" i="52"/>
  <c r="GC6" i="52"/>
  <c r="GH6" i="52"/>
  <c r="FY6" i="52"/>
  <c r="HZ6" i="52"/>
  <c r="GF6" i="52"/>
  <c r="IF121" i="52"/>
  <c r="IJ93" i="52"/>
  <c r="EP140" i="52"/>
  <c r="HI140" i="52" s="1"/>
  <c r="ER140" i="52"/>
  <c r="HU140" i="52" s="1"/>
  <c r="EM140" i="52"/>
  <c r="GM140" i="52" s="1"/>
  <c r="EQ140" i="52"/>
  <c r="HP140" i="52" s="1"/>
  <c r="EL140" i="52"/>
  <c r="GG140" i="52" s="1"/>
  <c r="AC121" i="52"/>
  <c r="ET78" i="52"/>
  <c r="FV78" i="52"/>
  <c r="FU78" i="52"/>
  <c r="HO131" i="52"/>
  <c r="HP131" i="52"/>
  <c r="HM131" i="52"/>
  <c r="HN131" i="52"/>
  <c r="HQ131" i="52"/>
  <c r="HV134" i="52"/>
  <c r="HW134" i="52"/>
  <c r="HT134" i="52"/>
  <c r="HS134" i="52"/>
  <c r="HU134" i="52"/>
  <c r="EO114" i="52"/>
  <c r="EN114" i="52"/>
  <c r="GS78" i="52"/>
  <c r="GU78" i="52"/>
  <c r="GT78" i="52"/>
  <c r="GP78" i="52"/>
  <c r="GQ78" i="52"/>
  <c r="GR78" i="52"/>
  <c r="HY78" i="52"/>
  <c r="EM114" i="52"/>
  <c r="ER114" i="52"/>
  <c r="EL114" i="52"/>
  <c r="EQ114" i="52"/>
  <c r="EP114" i="52"/>
  <c r="EK114" i="52"/>
  <c r="HI50" i="52"/>
  <c r="HG50" i="52"/>
  <c r="HD50" i="52"/>
  <c r="HK50" i="52"/>
  <c r="HB50" i="52"/>
  <c r="HH50" i="52"/>
  <c r="HJ50" i="52"/>
  <c r="HC50" i="52"/>
  <c r="HE50" i="52"/>
  <c r="HA50" i="52"/>
  <c r="HF50" i="52"/>
  <c r="HQ70" i="52"/>
  <c r="HD83" i="52"/>
  <c r="GY130" i="52"/>
  <c r="GX130" i="52"/>
  <c r="GW130" i="52"/>
  <c r="GJ126" i="52"/>
  <c r="GN126" i="52"/>
  <c r="GL126" i="52"/>
  <c r="GM126" i="52"/>
  <c r="GK126" i="52"/>
  <c r="GX140" i="52"/>
  <c r="GW140" i="52"/>
  <c r="GY140" i="52"/>
  <c r="HH74" i="52"/>
  <c r="HF74" i="52"/>
  <c r="HC74" i="52"/>
  <c r="HA74" i="52"/>
  <c r="HI74" i="52"/>
  <c r="HG74" i="52"/>
  <c r="HB74" i="52"/>
  <c r="HD74" i="52"/>
  <c r="HE74" i="52"/>
  <c r="HK74" i="52"/>
  <c r="HJ74" i="52"/>
  <c r="HJ99" i="52"/>
  <c r="HC99" i="52"/>
  <c r="HE99" i="52"/>
  <c r="HD99" i="52"/>
  <c r="HG99" i="52"/>
  <c r="HF99" i="52"/>
  <c r="HA99" i="52"/>
  <c r="HK99" i="52"/>
  <c r="HB99" i="52"/>
  <c r="HH99" i="52"/>
  <c r="HI99" i="52"/>
  <c r="HJ78" i="52"/>
  <c r="HA78" i="52"/>
  <c r="HB78" i="52"/>
  <c r="HI78" i="52"/>
  <c r="HG78" i="52"/>
  <c r="HD78" i="52"/>
  <c r="HK78" i="52"/>
  <c r="HH78" i="52"/>
  <c r="HF78" i="52"/>
  <c r="HE78" i="52"/>
  <c r="HC78" i="52"/>
  <c r="EN73" i="52"/>
  <c r="EO73" i="52"/>
  <c r="HI131" i="52"/>
  <c r="HK131" i="52"/>
  <c r="HB131" i="52"/>
  <c r="HC131" i="52"/>
  <c r="HA131" i="52"/>
  <c r="HE131" i="52"/>
  <c r="HD131" i="52"/>
  <c r="HJ131" i="52"/>
  <c r="HG131" i="52"/>
  <c r="HF131" i="52"/>
  <c r="HH131" i="52"/>
  <c r="FU134" i="52"/>
  <c r="ET134" i="52"/>
  <c r="FV134" i="52"/>
  <c r="FU137" i="52"/>
  <c r="ET137" i="52"/>
  <c r="FV137" i="52"/>
  <c r="IF127" i="52"/>
  <c r="EN116" i="52"/>
  <c r="EO116" i="52"/>
  <c r="HV50" i="52"/>
  <c r="HU50" i="52"/>
  <c r="HW50" i="52"/>
  <c r="HS50" i="52"/>
  <c r="HT50" i="52"/>
  <c r="HK70" i="52"/>
  <c r="HE70" i="52"/>
  <c r="HB70" i="52"/>
  <c r="HG70" i="52"/>
  <c r="HF70" i="52"/>
  <c r="HI70" i="52"/>
  <c r="HJ70" i="52"/>
  <c r="HC70" i="52"/>
  <c r="HD70" i="52"/>
  <c r="HH70" i="52"/>
  <c r="HA70" i="52"/>
  <c r="GB83" i="52"/>
  <c r="GH83" i="52"/>
  <c r="GG83" i="52"/>
  <c r="HZ83" i="52"/>
  <c r="GE83" i="52"/>
  <c r="GD83" i="52"/>
  <c r="GF83" i="52"/>
  <c r="FZ83" i="52"/>
  <c r="GA83" i="52"/>
  <c r="GC83" i="52"/>
  <c r="FY83" i="52"/>
  <c r="HV126" i="52"/>
  <c r="HU126" i="52"/>
  <c r="HT126" i="52"/>
  <c r="HW126" i="52"/>
  <c r="HS126" i="52"/>
  <c r="GF74" i="52"/>
  <c r="GC74" i="52"/>
  <c r="GE74" i="52"/>
  <c r="GH74" i="52"/>
  <c r="HZ74" i="52"/>
  <c r="GG74" i="52"/>
  <c r="GB74" i="52"/>
  <c r="GA74" i="52"/>
  <c r="GD74" i="52"/>
  <c r="FZ74" i="52"/>
  <c r="FY74" i="52"/>
  <c r="GD99" i="52"/>
  <c r="FY99" i="52"/>
  <c r="GC99" i="52"/>
  <c r="HZ99" i="52"/>
  <c r="GG99" i="52"/>
  <c r="GE99" i="52"/>
  <c r="FZ99" i="52"/>
  <c r="GF99" i="52"/>
  <c r="GH99" i="52"/>
  <c r="GB99" i="52"/>
  <c r="GA99" i="52"/>
  <c r="IJ128" i="52"/>
  <c r="IJ76" i="52"/>
  <c r="IJ94" i="52"/>
  <c r="GS83" i="52"/>
  <c r="GU83" i="52"/>
  <c r="HY83" i="52"/>
  <c r="GT83" i="52"/>
  <c r="GR83" i="52"/>
  <c r="GP83" i="52"/>
  <c r="GQ83" i="52"/>
  <c r="AC78" i="52"/>
  <c r="EQ120" i="52"/>
  <c r="EM120" i="52"/>
  <c r="EP120" i="52"/>
  <c r="ER120" i="52"/>
  <c r="EK120" i="52"/>
  <c r="EL120" i="52"/>
  <c r="GA78" i="52"/>
  <c r="FY78" i="52"/>
  <c r="GF78" i="52"/>
  <c r="GD78" i="52"/>
  <c r="HZ78" i="52"/>
  <c r="GH78" i="52"/>
  <c r="FZ78" i="52"/>
  <c r="GG78" i="52"/>
  <c r="GE78" i="52"/>
  <c r="GB78" i="52"/>
  <c r="GC78" i="52"/>
  <c r="GS137" i="52"/>
  <c r="GQ137" i="52"/>
  <c r="GR137" i="52"/>
  <c r="GP137" i="52"/>
  <c r="GU137" i="52"/>
  <c r="GT137" i="52"/>
  <c r="HY137" i="52"/>
  <c r="HU131" i="52"/>
  <c r="HS131" i="52"/>
  <c r="HW131" i="52"/>
  <c r="HV131" i="52"/>
  <c r="HT131" i="52"/>
  <c r="EM130" i="52"/>
  <c r="EQ130" i="52"/>
  <c r="EL130" i="52"/>
  <c r="EP130" i="52"/>
  <c r="EK130" i="52"/>
  <c r="ER130" i="52"/>
  <c r="HK134" i="52"/>
  <c r="HE134" i="52"/>
  <c r="HA134" i="52"/>
  <c r="HJ134" i="52"/>
  <c r="HD134" i="52"/>
  <c r="HB134" i="52"/>
  <c r="HI134" i="52"/>
  <c r="HC134" i="52"/>
  <c r="HH134" i="52"/>
  <c r="HG134" i="52"/>
  <c r="HF134" i="52"/>
  <c r="HH137" i="52"/>
  <c r="HG137" i="52"/>
  <c r="HF137" i="52"/>
  <c r="HI137" i="52"/>
  <c r="HK137" i="52"/>
  <c r="HE137" i="52"/>
  <c r="HA137" i="52"/>
  <c r="HJ137" i="52"/>
  <c r="HD137" i="52"/>
  <c r="HB137" i="52"/>
  <c r="HC137" i="52"/>
  <c r="HK140" i="52"/>
  <c r="HF140" i="52"/>
  <c r="HD140" i="52"/>
  <c r="HB140" i="52"/>
  <c r="HJ140" i="52"/>
  <c r="FW127" i="52"/>
  <c r="IB127" i="52" s="1"/>
  <c r="IK127" i="52"/>
  <c r="FZ50" i="52"/>
  <c r="GF50" i="52"/>
  <c r="GC50" i="52"/>
  <c r="GH50" i="52"/>
  <c r="GA50" i="52"/>
  <c r="GD50" i="52"/>
  <c r="GB50" i="52"/>
  <c r="FY50" i="52"/>
  <c r="GE50" i="52"/>
  <c r="GG50" i="52"/>
  <c r="HZ50" i="52"/>
  <c r="AC130" i="52"/>
  <c r="AC134" i="52"/>
  <c r="GY99" i="52"/>
  <c r="GX99" i="52"/>
  <c r="GW99" i="52"/>
  <c r="ET126" i="52"/>
  <c r="FV126" i="52"/>
  <c r="FU126" i="52"/>
  <c r="HS74" i="52"/>
  <c r="HT74" i="52"/>
  <c r="FU99" i="52"/>
  <c r="FW99" i="52" s="1"/>
  <c r="FV99" i="52"/>
  <c r="ET99" i="52"/>
  <c r="GX50" i="52"/>
  <c r="GW50" i="52"/>
  <c r="GY50" i="52"/>
  <c r="HU78" i="52"/>
  <c r="HW78" i="52"/>
  <c r="HT78" i="52"/>
  <c r="HS78" i="52"/>
  <c r="HV78" i="52"/>
  <c r="GX137" i="52"/>
  <c r="GW137" i="52"/>
  <c r="GY137" i="52"/>
  <c r="GN131" i="52"/>
  <c r="GK131" i="52"/>
  <c r="GL131" i="52"/>
  <c r="GJ131" i="52"/>
  <c r="GM131" i="52"/>
  <c r="GD134" i="52"/>
  <c r="GA134" i="52"/>
  <c r="HZ134" i="52"/>
  <c r="GE134" i="52"/>
  <c r="GF134" i="52"/>
  <c r="FY134" i="52"/>
  <c r="FZ134" i="52"/>
  <c r="GG134" i="52"/>
  <c r="GH134" i="52"/>
  <c r="GB134" i="52"/>
  <c r="GC134" i="52"/>
  <c r="HW137" i="52"/>
  <c r="HT137" i="52"/>
  <c r="HS137" i="52"/>
  <c r="HU137" i="52"/>
  <c r="HV137" i="52"/>
  <c r="HT140" i="52"/>
  <c r="GY126" i="52"/>
  <c r="GX126" i="52"/>
  <c r="GW126" i="52"/>
  <c r="FV50" i="52"/>
  <c r="FU50" i="52"/>
  <c r="ET50" i="52"/>
  <c r="EM102" i="52"/>
  <c r="EQ102" i="52"/>
  <c r="EL102" i="52"/>
  <c r="EP102" i="52"/>
  <c r="EK102" i="52"/>
  <c r="ER102" i="52"/>
  <c r="EP82" i="52"/>
  <c r="EK82" i="52"/>
  <c r="EQ82" i="52"/>
  <c r="EM82" i="52"/>
  <c r="ER82" i="52"/>
  <c r="EL82" i="52"/>
  <c r="EO120" i="52"/>
  <c r="EN120" i="52"/>
  <c r="GN74" i="52"/>
  <c r="GM74" i="52"/>
  <c r="GK74" i="52"/>
  <c r="GJ74" i="52"/>
  <c r="GL74" i="52"/>
  <c r="HM99" i="52"/>
  <c r="HN99" i="52"/>
  <c r="HO99" i="52"/>
  <c r="HQ99" i="52"/>
  <c r="HP99" i="52"/>
  <c r="GU50" i="52"/>
  <c r="HY50" i="52"/>
  <c r="GQ50" i="52"/>
  <c r="GR50" i="52"/>
  <c r="GP50" i="52"/>
  <c r="GS50" i="52"/>
  <c r="GT50" i="52"/>
  <c r="GT134" i="52"/>
  <c r="HY134" i="52"/>
  <c r="GS134" i="52"/>
  <c r="GQ134" i="52"/>
  <c r="GR134" i="52"/>
  <c r="GP134" i="52"/>
  <c r="GU134" i="52"/>
  <c r="GJ78" i="52"/>
  <c r="GL78" i="52"/>
  <c r="GN78" i="52"/>
  <c r="GM78" i="52"/>
  <c r="GK78" i="52"/>
  <c r="FV131" i="52"/>
  <c r="FU131" i="52"/>
  <c r="GL137" i="52"/>
  <c r="GM137" i="52"/>
  <c r="GJ137" i="52"/>
  <c r="GN137" i="52"/>
  <c r="GK137" i="52"/>
  <c r="GL140" i="52"/>
  <c r="GQ126" i="52"/>
  <c r="HY126" i="52"/>
  <c r="GP126" i="52"/>
  <c r="GT126" i="52"/>
  <c r="GS126" i="52"/>
  <c r="GR126" i="52"/>
  <c r="GU126" i="52"/>
  <c r="HN50" i="52"/>
  <c r="HO50" i="52"/>
  <c r="HQ50" i="52"/>
  <c r="HP50" i="52"/>
  <c r="HM50" i="52"/>
  <c r="FV116" i="52"/>
  <c r="FU116" i="52"/>
  <c r="GL70" i="52"/>
  <c r="GJ70" i="52"/>
  <c r="GM70" i="52"/>
  <c r="GK70" i="52"/>
  <c r="GN70" i="52"/>
  <c r="HM83" i="52"/>
  <c r="HO83" i="52"/>
  <c r="HP83" i="52"/>
  <c r="HQ83" i="52"/>
  <c r="HN83" i="52"/>
  <c r="EO102" i="52"/>
  <c r="EN102" i="52"/>
  <c r="HP74" i="52"/>
  <c r="HN74" i="52"/>
  <c r="HM74" i="52"/>
  <c r="HQ74" i="52"/>
  <c r="HO74" i="52"/>
  <c r="GJ99" i="52"/>
  <c r="GL99" i="52"/>
  <c r="GN99" i="52"/>
  <c r="IJ119" i="52"/>
  <c r="GX134" i="52"/>
  <c r="GW134" i="52"/>
  <c r="GY134" i="52"/>
  <c r="HP78" i="52"/>
  <c r="HN78" i="52"/>
  <c r="HM78" i="52"/>
  <c r="HQ78" i="52"/>
  <c r="HO78" i="52"/>
  <c r="GC131" i="52"/>
  <c r="GH131" i="52"/>
  <c r="GA131" i="52"/>
  <c r="GF131" i="52"/>
  <c r="GD131" i="52"/>
  <c r="HZ131" i="52"/>
  <c r="GG131" i="52"/>
  <c r="GE131" i="52"/>
  <c r="FZ131" i="52"/>
  <c r="GB131" i="52"/>
  <c r="FY131" i="52"/>
  <c r="IM95" i="52"/>
  <c r="IL95" i="52"/>
  <c r="HM137" i="52"/>
  <c r="HP137" i="52"/>
  <c r="HO137" i="52"/>
  <c r="HQ137" i="52"/>
  <c r="HN137" i="52"/>
  <c r="HQ140" i="52"/>
  <c r="HN140" i="52"/>
  <c r="AC140" i="52"/>
  <c r="EQ116" i="52"/>
  <c r="ER116" i="52"/>
  <c r="EL116" i="52"/>
  <c r="EP116" i="52"/>
  <c r="EM116" i="52"/>
  <c r="FV70" i="52"/>
  <c r="FU70" i="52"/>
  <c r="ET70" i="52"/>
  <c r="FU83" i="52"/>
  <c r="FV83" i="52"/>
  <c r="ET83" i="52"/>
  <c r="HE126" i="52"/>
  <c r="HK126" i="52"/>
  <c r="HD126" i="52"/>
  <c r="HB126" i="52"/>
  <c r="HA126" i="52"/>
  <c r="HH126" i="52"/>
  <c r="HI126" i="52"/>
  <c r="HC126" i="52"/>
  <c r="HF126" i="52"/>
  <c r="HJ126" i="52"/>
  <c r="HG126" i="52"/>
  <c r="AC120" i="52"/>
  <c r="FU74" i="52"/>
  <c r="FV74" i="52"/>
  <c r="ET74" i="52"/>
  <c r="HS99" i="52"/>
  <c r="HW99" i="52"/>
  <c r="HT99" i="52"/>
  <c r="IJ108" i="52"/>
  <c r="IJ96" i="52"/>
  <c r="HY74" i="52"/>
  <c r="GS74" i="52"/>
  <c r="GQ74" i="52"/>
  <c r="GR74" i="52"/>
  <c r="GU74" i="52"/>
  <c r="GP74" i="52"/>
  <c r="GT74" i="52"/>
  <c r="HQ134" i="52"/>
  <c r="HN134" i="52"/>
  <c r="HM134" i="52"/>
  <c r="HP134" i="52"/>
  <c r="HO134" i="52"/>
  <c r="AC99" i="52"/>
  <c r="GF137" i="52"/>
  <c r="GC137" i="52"/>
  <c r="GH137" i="52"/>
  <c r="GG137" i="52"/>
  <c r="GA137" i="52"/>
  <c r="GE137" i="52"/>
  <c r="GB137" i="52"/>
  <c r="FY137" i="52"/>
  <c r="GD137" i="52"/>
  <c r="HZ137" i="52"/>
  <c r="FZ137" i="52"/>
  <c r="IB95" i="52"/>
  <c r="GE70" i="52"/>
  <c r="GD70" i="52"/>
  <c r="FY70" i="52"/>
  <c r="GC70" i="52"/>
  <c r="GH70" i="52"/>
  <c r="GG70" i="52"/>
  <c r="GB70" i="52"/>
  <c r="FZ70" i="52"/>
  <c r="GA70" i="52"/>
  <c r="GF70" i="52"/>
  <c r="HZ70" i="52"/>
  <c r="HV83" i="52"/>
  <c r="HS83" i="52"/>
  <c r="HU83" i="52"/>
  <c r="HW83" i="52"/>
  <c r="HT83" i="52"/>
  <c r="GH126" i="52"/>
  <c r="GE126" i="52"/>
  <c r="GC126" i="52"/>
  <c r="HZ126" i="52"/>
  <c r="FY126" i="52"/>
  <c r="FZ126" i="52"/>
  <c r="GG126" i="52"/>
  <c r="GB126" i="52"/>
  <c r="GD126" i="52"/>
  <c r="GA126" i="52"/>
  <c r="GF126" i="52"/>
  <c r="AC131" i="52"/>
  <c r="GY70" i="52"/>
  <c r="GX70" i="52"/>
  <c r="GW70" i="52"/>
  <c r="EL73" i="52"/>
  <c r="EP73" i="52"/>
  <c r="EK73" i="52"/>
  <c r="EQ73" i="52"/>
  <c r="ER73" i="52"/>
  <c r="EM73" i="52"/>
  <c r="ET131" i="52"/>
  <c r="GY131" i="52"/>
  <c r="GX131" i="52"/>
  <c r="GW131" i="52"/>
  <c r="IJ133" i="52"/>
  <c r="IM127" i="52"/>
  <c r="IL127" i="52"/>
  <c r="GX74" i="52"/>
  <c r="GY74" i="52"/>
  <c r="GW74" i="52"/>
  <c r="AC83" i="52"/>
  <c r="GL134" i="52"/>
  <c r="GM134" i="52"/>
  <c r="GK134" i="52"/>
  <c r="GJ134" i="52"/>
  <c r="GN134" i="52"/>
  <c r="AC101" i="52"/>
  <c r="GY78" i="52"/>
  <c r="GW78" i="52"/>
  <c r="GX78" i="52"/>
  <c r="FV140" i="52"/>
  <c r="FU140" i="52"/>
  <c r="GL50" i="52"/>
  <c r="GM50" i="52"/>
  <c r="GN50" i="52"/>
  <c r="GK50" i="52"/>
  <c r="GJ50" i="52"/>
  <c r="IK95" i="52"/>
  <c r="EO82" i="52"/>
  <c r="EN82" i="52"/>
  <c r="HW70" i="52"/>
  <c r="HT70" i="52"/>
  <c r="HV70" i="52"/>
  <c r="HU70" i="52"/>
  <c r="HS70" i="52"/>
  <c r="GK83" i="52"/>
  <c r="GM83" i="52"/>
  <c r="GJ83" i="52"/>
  <c r="GN83" i="52"/>
  <c r="GL83" i="52"/>
  <c r="GP130" i="52"/>
  <c r="GT130" i="52"/>
  <c r="GS130" i="52"/>
  <c r="GR130" i="52"/>
  <c r="GU130" i="52"/>
  <c r="GQ130" i="52"/>
  <c r="HY130" i="52"/>
  <c r="HN126" i="52"/>
  <c r="HO126" i="52"/>
  <c r="HM126" i="52"/>
  <c r="HQ126" i="52"/>
  <c r="HP126" i="52"/>
  <c r="GS70" i="52"/>
  <c r="GU70" i="52"/>
  <c r="GR70" i="52"/>
  <c r="GP70" i="52"/>
  <c r="GT70" i="52"/>
  <c r="GQ70" i="52"/>
  <c r="HY70" i="52"/>
  <c r="HY140" i="52"/>
  <c r="GT140" i="52"/>
  <c r="GS140" i="52"/>
  <c r="GQ140" i="52"/>
  <c r="GR140" i="52"/>
  <c r="GP140" i="52"/>
  <c r="GU140" i="52"/>
  <c r="GS131" i="52"/>
  <c r="HY131" i="52"/>
  <c r="GR131" i="52"/>
  <c r="GT131" i="52"/>
  <c r="GQ131" i="52"/>
  <c r="GP131" i="52"/>
  <c r="GU131" i="52"/>
  <c r="IC156" i="52"/>
  <c r="IQ156" i="52"/>
  <c r="IQ917" i="52"/>
  <c r="IC917" i="52"/>
  <c r="IQ598" i="52"/>
  <c r="IC598" i="52"/>
  <c r="IC63" i="52"/>
  <c r="IQ63" i="52" s="1"/>
  <c r="IQ614" i="52"/>
  <c r="IC614" i="52"/>
  <c r="IQ641" i="52"/>
  <c r="IC641" i="52"/>
  <c r="IJ983" i="52"/>
  <c r="IJ458" i="52"/>
  <c r="IB416" i="52"/>
  <c r="IQ416" i="52" s="1"/>
  <c r="IJ862" i="52"/>
  <c r="IM632" i="52"/>
  <c r="IL632" i="52"/>
  <c r="IJ560" i="52"/>
  <c r="IK158" i="52"/>
  <c r="IB158" i="52"/>
  <c r="IL999" i="52"/>
  <c r="IM999" i="52"/>
  <c r="IB1046" i="52"/>
  <c r="IJ537" i="52"/>
  <c r="IL902" i="52"/>
  <c r="IM902" i="52"/>
  <c r="IM706" i="52"/>
  <c r="IL706" i="52"/>
  <c r="IL944" i="52"/>
  <c r="IM944" i="52"/>
  <c r="ET43" i="52"/>
  <c r="FU43" i="52"/>
  <c r="FV43" i="52"/>
  <c r="IK944" i="52"/>
  <c r="IM667" i="52"/>
  <c r="IL667" i="52"/>
  <c r="GY43" i="52"/>
  <c r="GW43" i="52"/>
  <c r="GX43" i="52"/>
  <c r="IM582" i="52"/>
  <c r="IL582" i="52"/>
  <c r="IB259" i="52"/>
  <c r="IK259" i="52"/>
  <c r="GC12" i="52"/>
  <c r="FY12" i="52"/>
  <c r="GD12" i="52"/>
  <c r="GG12" i="52"/>
  <c r="GE12" i="52"/>
  <c r="GA12" i="52"/>
  <c r="GH12" i="52"/>
  <c r="FZ12" i="52"/>
  <c r="HZ12" i="52"/>
  <c r="GB12" i="52"/>
  <c r="GF12" i="52"/>
  <c r="IJ789" i="52"/>
  <c r="IK318" i="52"/>
  <c r="IM538" i="52"/>
  <c r="IL538" i="52"/>
  <c r="FW232" i="52"/>
  <c r="IB232" i="52" s="1"/>
  <c r="IK232" i="52"/>
  <c r="IK632" i="52"/>
  <c r="IF944" i="52"/>
  <c r="IC204" i="52"/>
  <c r="IQ204" i="52"/>
  <c r="IC216" i="52"/>
  <c r="IQ216" i="52"/>
  <c r="IJ596" i="52"/>
  <c r="IJ318" i="52"/>
  <c r="HN43" i="52"/>
  <c r="HM43" i="52"/>
  <c r="HO43" i="52"/>
  <c r="HP43" i="52"/>
  <c r="HQ43" i="52"/>
  <c r="IJ667" i="52"/>
  <c r="IC852" i="52"/>
  <c r="IQ852" i="52"/>
  <c r="FW606" i="52"/>
  <c r="IB606" i="52" s="1"/>
  <c r="IK606" i="52"/>
  <c r="IK524" i="52"/>
  <c r="IK560" i="52"/>
  <c r="GR43" i="52"/>
  <c r="GQ43" i="52"/>
  <c r="GS43" i="52"/>
  <c r="GU43" i="52"/>
  <c r="GP43" i="52"/>
  <c r="GT43" i="52"/>
  <c r="HY43" i="52"/>
  <c r="IK993" i="52"/>
  <c r="IJ999" i="52"/>
  <c r="FW562" i="52"/>
  <c r="IB562" i="52" s="1"/>
  <c r="IK562" i="52"/>
  <c r="FW308" i="52"/>
  <c r="IB308" i="52" s="1"/>
  <c r="IK308" i="52"/>
  <c r="HB12" i="52"/>
  <c r="HC12" i="52"/>
  <c r="HJ12" i="52"/>
  <c r="HG12" i="52"/>
  <c r="HD12" i="52"/>
  <c r="HK12" i="52"/>
  <c r="HE12" i="52"/>
  <c r="HF12" i="52"/>
  <c r="HH12" i="52"/>
  <c r="HA12" i="52"/>
  <c r="HI12" i="52"/>
  <c r="IF626" i="52"/>
  <c r="IB971" i="52"/>
  <c r="IQ971" i="52" s="1"/>
  <c r="IF940" i="52"/>
  <c r="IB415" i="52"/>
  <c r="IQ415" i="52" s="1"/>
  <c r="IJ66" i="52"/>
  <c r="IJ291" i="52"/>
  <c r="IJ172" i="52"/>
  <c r="IF262" i="52"/>
  <c r="IJ69" i="52"/>
  <c r="IB110" i="52"/>
  <c r="IQ110" i="52" s="1"/>
  <c r="IJ749" i="52"/>
  <c r="IJ289" i="52"/>
  <c r="IF787" i="52"/>
  <c r="IJ619" i="52"/>
  <c r="IJ542" i="52"/>
  <c r="IJ253" i="52"/>
  <c r="IJ829" i="52"/>
  <c r="IJ755" i="52"/>
  <c r="IJ577" i="52"/>
  <c r="IJ895" i="52"/>
  <c r="IJ461" i="52"/>
  <c r="IJ1013" i="52"/>
  <c r="IJ111" i="52"/>
  <c r="IB1019" i="52"/>
  <c r="IF568" i="52"/>
  <c r="IM1015" i="52"/>
  <c r="IJ106" i="52"/>
  <c r="IJ399" i="52"/>
  <c r="IJ270" i="52"/>
  <c r="IJ232" i="52"/>
  <c r="IM537" i="52"/>
  <c r="IL537" i="52"/>
  <c r="IM348" i="52"/>
  <c r="IL348" i="52"/>
  <c r="IJ562" i="52"/>
  <c r="IL308" i="52"/>
  <c r="IM308" i="52"/>
  <c r="IB245" i="52"/>
  <c r="IK245" i="52"/>
  <c r="FW632" i="52"/>
  <c r="IB632" i="52" s="1"/>
  <c r="IJ546" i="52"/>
  <c r="IJ598" i="52"/>
  <c r="IM158" i="52"/>
  <c r="IL158" i="52"/>
  <c r="IJ944" i="52"/>
  <c r="FW670" i="52"/>
  <c r="IB670" i="52" s="1"/>
  <c r="IK670" i="52"/>
  <c r="IF667" i="52"/>
  <c r="IJ582" i="52"/>
  <c r="IK537" i="52"/>
  <c r="IB537" i="52"/>
  <c r="IF538" i="52"/>
  <c r="IJ902" i="52"/>
  <c r="IL560" i="52"/>
  <c r="IM560" i="52"/>
  <c r="IJ275" i="52"/>
  <c r="IJ67" i="52"/>
  <c r="IJ437" i="52"/>
  <c r="IJ110" i="52"/>
  <c r="IB1041" i="52"/>
  <c r="IC1041" i="52" s="1"/>
  <c r="IJ335" i="52"/>
  <c r="IJ457" i="52"/>
  <c r="IJ241" i="52"/>
  <c r="IJ938" i="52"/>
  <c r="IJ373" i="52"/>
  <c r="IF251" i="52"/>
  <c r="IJ551" i="52"/>
  <c r="IF686" i="52"/>
  <c r="IJ767" i="52"/>
  <c r="IJ788" i="52"/>
  <c r="IM1004" i="52"/>
  <c r="IJ639" i="52"/>
  <c r="IJ557" i="52"/>
  <c r="IJ899" i="52"/>
  <c r="IJ630" i="52"/>
  <c r="IJ664" i="52"/>
  <c r="IJ334" i="52"/>
  <c r="IF805" i="52"/>
  <c r="IB1017" i="52"/>
  <c r="IQ1017" i="52" s="1"/>
  <c r="IJ896" i="52"/>
  <c r="IJ487" i="52"/>
  <c r="IF432" i="52"/>
  <c r="IJ804" i="52"/>
  <c r="IB1015" i="52"/>
  <c r="IC1015" i="52" s="1"/>
  <c r="IM1019" i="52"/>
  <c r="IF249" i="52"/>
  <c r="IJ440" i="52"/>
  <c r="IJ909" i="52"/>
  <c r="GP12" i="52"/>
  <c r="GU12" i="52"/>
  <c r="GQ12" i="52"/>
  <c r="HY12" i="52"/>
  <c r="IF12" i="52" s="1"/>
  <c r="GS12" i="52"/>
  <c r="GR12" i="52"/>
  <c r="GT12" i="52"/>
  <c r="IJ358" i="52"/>
  <c r="IL1046" i="52"/>
  <c r="IM1046" i="52"/>
  <c r="IK866" i="52"/>
  <c r="IB866" i="52"/>
  <c r="IL546" i="52"/>
  <c r="IM546" i="52"/>
  <c r="IF867" i="52"/>
  <c r="IK582" i="52"/>
  <c r="IF232" i="52"/>
  <c r="IM232" i="52"/>
  <c r="IL232" i="52"/>
  <c r="IJ554" i="52"/>
  <c r="IM862" i="52"/>
  <c r="IL862" i="52"/>
  <c r="IL245" i="52"/>
  <c r="IM245" i="52"/>
  <c r="IB596" i="52"/>
  <c r="IJ632" i="52"/>
  <c r="IK96" i="52"/>
  <c r="IK999" i="52"/>
  <c r="IF596" i="52"/>
  <c r="IJ245" i="52"/>
  <c r="FW696" i="52"/>
  <c r="IB696" i="52" s="1"/>
  <c r="IK696" i="52"/>
  <c r="FW944" i="52"/>
  <c r="IB944" i="52" s="1"/>
  <c r="IJ538" i="52"/>
  <c r="FW993" i="52"/>
  <c r="IB993" i="52" s="1"/>
  <c r="IL96" i="52"/>
  <c r="IM96" i="52"/>
  <c r="IL1039" i="52"/>
  <c r="IM1039" i="52"/>
  <c r="IJ602" i="52"/>
  <c r="IF670" i="52"/>
  <c r="IJ383" i="52"/>
  <c r="IB451" i="52"/>
  <c r="IQ451" i="52" s="1"/>
  <c r="IJ231" i="52"/>
  <c r="IB1004" i="52"/>
  <c r="IC1004" i="52" s="1"/>
  <c r="IJ940" i="52"/>
  <c r="IF195" i="52"/>
  <c r="IF983" i="52"/>
  <c r="IJ1044" i="52"/>
  <c r="IF699" i="52"/>
  <c r="IJ585" i="52"/>
  <c r="IF761" i="52"/>
  <c r="IJ175" i="52"/>
  <c r="IJ502" i="52"/>
  <c r="IJ445" i="52"/>
  <c r="IK110" i="52"/>
  <c r="IJ342" i="52"/>
  <c r="IJ1003" i="52"/>
  <c r="IF679" i="52"/>
  <c r="IF331" i="52"/>
  <c r="IJ522" i="52"/>
  <c r="IJ842" i="52"/>
  <c r="IK1050" i="52"/>
  <c r="IJ644" i="52"/>
  <c r="IF542" i="52"/>
  <c r="IJ806" i="52"/>
  <c r="IJ312" i="52"/>
  <c r="IF811" i="52"/>
  <c r="IJ803" i="52"/>
  <c r="IJ702" i="52"/>
  <c r="IJ888" i="52"/>
  <c r="IJ1019" i="52"/>
  <c r="IJ466" i="52"/>
  <c r="IJ903" i="52"/>
  <c r="IJ674" i="52"/>
  <c r="IF315" i="52"/>
  <c r="IF366" i="52"/>
  <c r="IJ897" i="52"/>
  <c r="IJ911" i="52"/>
  <c r="GX12" i="52"/>
  <c r="GW12" i="52"/>
  <c r="GY12" i="52"/>
  <c r="FW602" i="52"/>
  <c r="IB602" i="52" s="1"/>
  <c r="IK602" i="52"/>
  <c r="IC965" i="52"/>
  <c r="IQ965" i="52"/>
  <c r="IB348" i="52"/>
  <c r="IK348" i="52"/>
  <c r="IL318" i="52"/>
  <c r="IM318" i="52"/>
  <c r="FW862" i="52"/>
  <c r="IB862" i="52" s="1"/>
  <c r="IK862" i="52"/>
  <c r="IK554" i="52"/>
  <c r="FW96" i="52"/>
  <c r="IB96" i="52" s="1"/>
  <c r="FW1039" i="52"/>
  <c r="IB1039" i="52" s="1"/>
  <c r="IB582" i="52"/>
  <c r="IM596" i="52"/>
  <c r="IL596" i="52"/>
  <c r="HK43" i="52"/>
  <c r="HF43" i="52"/>
  <c r="HB43" i="52"/>
  <c r="HH43" i="52"/>
  <c r="HG43" i="52"/>
  <c r="HE43" i="52"/>
  <c r="HA43" i="52"/>
  <c r="HJ43" i="52"/>
  <c r="HI43" i="52"/>
  <c r="HC43" i="52"/>
  <c r="HD43" i="52"/>
  <c r="IJ1046" i="52"/>
  <c r="IL993" i="52"/>
  <c r="IM993" i="52"/>
  <c r="IC977" i="52"/>
  <c r="IQ977" i="52"/>
  <c r="IQ666" i="52"/>
  <c r="IC666" i="52"/>
  <c r="IM696" i="52"/>
  <c r="IL696" i="52"/>
  <c r="FW1027" i="52"/>
  <c r="IB1027" i="52" s="1"/>
  <c r="IK1027" i="52"/>
  <c r="IK596" i="52"/>
  <c r="FW379" i="52"/>
  <c r="IB379" i="52" s="1"/>
  <c r="IK379" i="52"/>
  <c r="GK12" i="52"/>
  <c r="GM12" i="52"/>
  <c r="GL12" i="52"/>
  <c r="GN12" i="52"/>
  <c r="GJ12" i="52"/>
  <c r="IJ300" i="52"/>
  <c r="IJ893" i="52"/>
  <c r="IB405" i="52"/>
  <c r="IC405" i="52" s="1"/>
  <c r="IQ653" i="52"/>
  <c r="IC653" i="52"/>
  <c r="IB667" i="52"/>
  <c r="IK667" i="52"/>
  <c r="IL524" i="52"/>
  <c r="IM524" i="52"/>
  <c r="IC658" i="52"/>
  <c r="IQ658" i="52"/>
  <c r="FW948" i="52"/>
  <c r="IB948" i="52" s="1"/>
  <c r="IK948" i="52"/>
  <c r="IM588" i="52"/>
  <c r="IL588" i="52"/>
  <c r="IK692" i="52"/>
  <c r="IK1046" i="52"/>
  <c r="IK885" i="52"/>
  <c r="IK902" i="52"/>
  <c r="IJ158" i="52"/>
  <c r="IQ970" i="52"/>
  <c r="IC970" i="52"/>
  <c r="IC152" i="52"/>
  <c r="IQ152" i="52"/>
  <c r="IL598" i="52"/>
  <c r="IM598" i="52"/>
  <c r="HW43" i="52"/>
  <c r="HU43" i="52"/>
  <c r="HV43" i="52"/>
  <c r="HT43" i="52"/>
  <c r="HS43" i="52"/>
  <c r="IL602" i="52"/>
  <c r="IM602" i="52"/>
  <c r="IM866" i="52"/>
  <c r="IL866" i="52"/>
  <c r="IJ706" i="52"/>
  <c r="FW546" i="52"/>
  <c r="IB546" i="52" s="1"/>
  <c r="IK546" i="52"/>
  <c r="IM692" i="52"/>
  <c r="IL692" i="52"/>
  <c r="HW12" i="52"/>
  <c r="HS12" i="52"/>
  <c r="HU12" i="52"/>
  <c r="HT12" i="52"/>
  <c r="HV12" i="52"/>
  <c r="IJ579" i="52"/>
  <c r="IJ498" i="52"/>
  <c r="IB105" i="52"/>
  <c r="IC105" i="52" s="1"/>
  <c r="IM259" i="52"/>
  <c r="IL259" i="52"/>
  <c r="IB588" i="52"/>
  <c r="IK588" i="52"/>
  <c r="IL670" i="52"/>
  <c r="IM670" i="52"/>
  <c r="IL885" i="52"/>
  <c r="IM885" i="52"/>
  <c r="IL879" i="52"/>
  <c r="IM879" i="52"/>
  <c r="IC873" i="52"/>
  <c r="IQ873" i="52"/>
  <c r="IM554" i="52"/>
  <c r="IL554" i="52"/>
  <c r="IF537" i="52"/>
  <c r="IB867" i="52"/>
  <c r="IK867" i="52"/>
  <c r="IK358" i="52"/>
  <c r="IK598" i="52"/>
  <c r="IB879" i="52"/>
  <c r="IK879" i="52"/>
  <c r="IB554" i="52"/>
  <c r="IM1027" i="52"/>
  <c r="IL1027" i="52"/>
  <c r="IK1039" i="52"/>
  <c r="GN43" i="52"/>
  <c r="GM43" i="52"/>
  <c r="GJ43" i="52"/>
  <c r="GK43" i="52"/>
  <c r="GL43" i="52"/>
  <c r="IM379" i="52"/>
  <c r="IL379" i="52"/>
  <c r="IJ308" i="52"/>
  <c r="IF706" i="52"/>
  <c r="IB999" i="52"/>
  <c r="IJ670" i="52"/>
  <c r="HO12" i="52"/>
  <c r="HP12" i="52"/>
  <c r="HM12" i="52"/>
  <c r="HN12" i="52"/>
  <c r="HQ12" i="52"/>
  <c r="IF946" i="52"/>
  <c r="IB1044" i="52"/>
  <c r="IC1044" i="52" s="1"/>
  <c r="IJ578" i="52"/>
  <c r="IF894" i="52"/>
  <c r="IJ595" i="52"/>
  <c r="IJ798" i="52"/>
  <c r="IF37" i="52"/>
  <c r="IJ715" i="52"/>
  <c r="IJ426" i="52"/>
  <c r="IJ607" i="52"/>
  <c r="IJ262" i="52"/>
  <c r="IJ469" i="52"/>
  <c r="IF644" i="52"/>
  <c r="IJ603" i="52"/>
  <c r="IB107" i="52"/>
  <c r="IJ183" i="52"/>
  <c r="IJ680" i="52"/>
  <c r="IF829" i="52"/>
  <c r="IJ785" i="52"/>
  <c r="IJ739" i="52"/>
  <c r="IJ430" i="52"/>
  <c r="IF789" i="52"/>
  <c r="IM405" i="52"/>
  <c r="IJ853" i="52"/>
  <c r="IJ800" i="52"/>
  <c r="FW318" i="52"/>
  <c r="IB318" i="52" s="1"/>
  <c r="IJ879" i="52"/>
  <c r="IJ885" i="52"/>
  <c r="IJ1027" i="52"/>
  <c r="IB885" i="52"/>
  <c r="IL867" i="52"/>
  <c r="IM867" i="52"/>
  <c r="FW706" i="52"/>
  <c r="IB706" i="52" s="1"/>
  <c r="IK706" i="52"/>
  <c r="FW692" i="52"/>
  <c r="IB692" i="52" s="1"/>
  <c r="IF588" i="52"/>
  <c r="IM358" i="52"/>
  <c r="IL358" i="52"/>
  <c r="IJ348" i="52"/>
  <c r="IB524" i="52"/>
  <c r="IJ867" i="52"/>
  <c r="IM562" i="52"/>
  <c r="IL562" i="52"/>
  <c r="FW358" i="52"/>
  <c r="IB358" i="52" s="1"/>
  <c r="IC138" i="52"/>
  <c r="IQ138" i="52"/>
  <c r="IF245" i="52"/>
  <c r="GH43" i="52"/>
  <c r="GD43" i="52"/>
  <c r="GC43" i="52"/>
  <c r="HZ43" i="52"/>
  <c r="GE43" i="52"/>
  <c r="GF43" i="52"/>
  <c r="GG43" i="52"/>
  <c r="GA43" i="52"/>
  <c r="GB43" i="52"/>
  <c r="FZ43" i="52"/>
  <c r="FY43" i="52"/>
  <c r="IM948" i="52"/>
  <c r="IL948" i="52"/>
  <c r="IM606" i="52"/>
  <c r="IL606" i="52"/>
  <c r="IF602" i="52"/>
  <c r="IB538" i="52"/>
  <c r="IK538" i="52"/>
  <c r="FV12" i="52"/>
  <c r="FU12" i="52"/>
  <c r="FW12" i="52" s="1"/>
  <c r="ET12" i="52"/>
  <c r="IC969" i="52"/>
  <c r="IQ969" i="52"/>
  <c r="IQ408" i="52"/>
  <c r="IC408" i="52"/>
  <c r="IC107" i="52"/>
  <c r="IC599" i="52"/>
  <c r="IQ599" i="52"/>
  <c r="IC230" i="52"/>
  <c r="IQ230" i="52"/>
  <c r="IC136" i="52"/>
  <c r="IQ136" i="52"/>
  <c r="IC197" i="52"/>
  <c r="IQ197" i="52"/>
  <c r="IC416" i="52"/>
  <c r="IC569" i="52"/>
  <c r="IQ569" i="52"/>
  <c r="IQ609" i="52"/>
  <c r="IC609" i="52"/>
  <c r="IQ1004" i="52"/>
  <c r="IQ272" i="52"/>
  <c r="IC272" i="52"/>
  <c r="IQ292" i="52"/>
  <c r="IC292" i="52"/>
  <c r="IC139" i="52"/>
  <c r="IQ139" i="52"/>
  <c r="IC103" i="52"/>
  <c r="IQ103" i="52" s="1"/>
  <c r="IC135" i="52"/>
  <c r="IQ135" i="52"/>
  <c r="IQ528" i="52"/>
  <c r="IC528" i="52"/>
  <c r="IC1019" i="52"/>
  <c r="IQ1019" i="52"/>
  <c r="IC839" i="52"/>
  <c r="IQ839" i="52"/>
  <c r="IC1017" i="52"/>
  <c r="IC104" i="52"/>
  <c r="IQ104" i="52" s="1"/>
  <c r="IC144" i="52"/>
  <c r="IQ144" i="52"/>
  <c r="IQ552" i="52"/>
  <c r="IC552" i="52"/>
  <c r="IC1050" i="52"/>
  <c r="IQ1050" i="52"/>
  <c r="IC394" i="52"/>
  <c r="IQ394" i="52"/>
  <c r="IC246" i="52"/>
  <c r="IQ246" i="52"/>
  <c r="IC149" i="52"/>
  <c r="IQ149" i="52"/>
  <c r="IC448" i="52"/>
  <c r="IQ448" i="52"/>
  <c r="IC464" i="52"/>
  <c r="IQ464" i="52"/>
  <c r="IC211" i="52"/>
  <c r="IQ211" i="52"/>
  <c r="IC89" i="52"/>
  <c r="IQ89" i="52" s="1"/>
  <c r="IK470" i="52"/>
  <c r="IL385" i="52"/>
  <c r="IM385" i="52"/>
  <c r="IL726" i="52"/>
  <c r="IM726" i="52"/>
  <c r="IL671" i="52"/>
  <c r="IM671" i="52"/>
  <c r="IK802" i="52"/>
  <c r="IK431" i="52"/>
  <c r="IL335" i="52"/>
  <c r="IM335" i="52"/>
  <c r="IK514" i="52"/>
  <c r="IM973" i="52"/>
  <c r="IL973" i="52"/>
  <c r="IK466" i="52"/>
  <c r="IM273" i="52"/>
  <c r="IL273" i="52"/>
  <c r="IL462" i="52"/>
  <c r="IM462" i="52"/>
  <c r="IK425" i="52"/>
  <c r="IC693" i="52"/>
  <c r="IQ693" i="52"/>
  <c r="IL526" i="52"/>
  <c r="IM526" i="52"/>
  <c r="IC684" i="52"/>
  <c r="IQ684" i="52"/>
  <c r="IM687" i="52"/>
  <c r="IL687" i="52"/>
  <c r="IL828" i="52"/>
  <c r="IM828" i="52"/>
  <c r="IL776" i="52"/>
  <c r="IM776" i="52"/>
  <c r="IC872" i="52"/>
  <c r="IQ872" i="52"/>
  <c r="IJ687" i="52"/>
  <c r="IJ688" i="52"/>
  <c r="IL529" i="52"/>
  <c r="IM529" i="52"/>
  <c r="IJ122" i="52"/>
  <c r="IM713" i="52"/>
  <c r="IL713" i="52"/>
  <c r="IL988" i="52"/>
  <c r="IM988" i="52"/>
  <c r="IJ1012" i="52"/>
  <c r="IJ549" i="52"/>
  <c r="IM1005" i="52"/>
  <c r="IL1005" i="52"/>
  <c r="IM350" i="52"/>
  <c r="IL350" i="52"/>
  <c r="IJ742" i="52"/>
  <c r="IB860" i="52"/>
  <c r="IK860" i="52"/>
  <c r="IC698" i="52"/>
  <c r="IQ698" i="52"/>
  <c r="IJ472" i="52"/>
  <c r="IF828" i="52"/>
  <c r="IM1009" i="52"/>
  <c r="IL1009" i="52"/>
  <c r="IL1051" i="52"/>
  <c r="IM1051" i="52"/>
  <c r="IL905" i="52"/>
  <c r="IM905" i="52"/>
  <c r="IL676" i="52"/>
  <c r="IM676" i="52"/>
  <c r="IK100" i="52"/>
  <c r="IJ512" i="52"/>
  <c r="IB768" i="52"/>
  <c r="IK768" i="52"/>
  <c r="IJ732" i="52"/>
  <c r="IK935" i="52"/>
  <c r="IF535" i="52"/>
  <c r="IM861" i="52"/>
  <c r="IL861" i="52"/>
  <c r="IK983" i="52"/>
  <c r="IJ640" i="52"/>
  <c r="IK403" i="52"/>
  <c r="IK199" i="52"/>
  <c r="IK675" i="52"/>
  <c r="IL174" i="52"/>
  <c r="IM174" i="52"/>
  <c r="IM255" i="52"/>
  <c r="IL255" i="52"/>
  <c r="IK369" i="52"/>
  <c r="IB369" i="52"/>
  <c r="IB296" i="52"/>
  <c r="IK296" i="52"/>
  <c r="IJ327" i="52"/>
  <c r="IB175" i="52"/>
  <c r="IK175" i="52"/>
  <c r="IJ723" i="52"/>
  <c r="IB571" i="52"/>
  <c r="IK571" i="52"/>
  <c r="IK988" i="52"/>
  <c r="IK125" i="52"/>
  <c r="IK313" i="52"/>
  <c r="IC928" i="52"/>
  <c r="IQ928" i="52"/>
  <c r="IM864" i="52"/>
  <c r="IL864" i="52"/>
  <c r="IL531" i="52"/>
  <c r="IM531" i="52"/>
  <c r="IB995" i="52"/>
  <c r="IK995" i="52"/>
  <c r="IL815" i="52"/>
  <c r="IM815" i="52"/>
  <c r="IK895" i="52"/>
  <c r="IB895" i="52"/>
  <c r="IL91" i="52"/>
  <c r="IM91" i="52"/>
  <c r="IK324" i="52"/>
  <c r="IB324" i="52"/>
  <c r="IJ352" i="52"/>
  <c r="IB525" i="52"/>
  <c r="IK525" i="52"/>
  <c r="IL655" i="52"/>
  <c r="IM655" i="52"/>
  <c r="IK963" i="52"/>
  <c r="IB963" i="52"/>
  <c r="IJ851" i="52"/>
  <c r="IJ247" i="52"/>
  <c r="IL705" i="52"/>
  <c r="IM705" i="52"/>
  <c r="IM884" i="52"/>
  <c r="IL884" i="52"/>
  <c r="IF671" i="52"/>
  <c r="IC148" i="52"/>
  <c r="IQ148" i="52"/>
  <c r="IJ746" i="52"/>
  <c r="IM718" i="52"/>
  <c r="IL718" i="52"/>
  <c r="IJ305" i="52"/>
  <c r="IF816" i="52"/>
  <c r="IL940" i="52"/>
  <c r="IM940" i="52"/>
  <c r="FZ60" i="52"/>
  <c r="GH60" i="52"/>
  <c r="GA60" i="52"/>
  <c r="GD60" i="52"/>
  <c r="GB60" i="52"/>
  <c r="GE60" i="52"/>
  <c r="GC60" i="52"/>
  <c r="FY60" i="52"/>
  <c r="GF60" i="52"/>
  <c r="GG60" i="52"/>
  <c r="HZ60" i="52"/>
  <c r="IM813" i="52"/>
  <c r="IL813" i="52"/>
  <c r="IB578" i="52"/>
  <c r="IK578" i="52"/>
  <c r="IJ805" i="52"/>
  <c r="IJ517" i="52"/>
  <c r="IK179" i="52"/>
  <c r="IJ492" i="52"/>
  <c r="IL659" i="52"/>
  <c r="IM659" i="52"/>
  <c r="IL449" i="52"/>
  <c r="IM449" i="52"/>
  <c r="IK171" i="52"/>
  <c r="IM548" i="52"/>
  <c r="IL548" i="52"/>
  <c r="IK916" i="52"/>
  <c r="IM443" i="52"/>
  <c r="IL443" i="52"/>
  <c r="IM941" i="52"/>
  <c r="IL941" i="52"/>
  <c r="IK187" i="52"/>
  <c r="IK535" i="52"/>
  <c r="IB535" i="52"/>
  <c r="IJ716" i="52"/>
  <c r="IM829" i="52"/>
  <c r="IL829" i="52"/>
  <c r="IJ721" i="52"/>
  <c r="IK454" i="52"/>
  <c r="IM886" i="52"/>
  <c r="IL886" i="52"/>
  <c r="IL587" i="52"/>
  <c r="IM587" i="52"/>
  <c r="IF903" i="52"/>
  <c r="IL460" i="52"/>
  <c r="IM460" i="52"/>
  <c r="IF830" i="52"/>
  <c r="IM963" i="52"/>
  <c r="IL963" i="52"/>
  <c r="IK705" i="52"/>
  <c r="IC203" i="52"/>
  <c r="IQ203" i="52"/>
  <c r="IL315" i="52"/>
  <c r="IM315" i="52"/>
  <c r="IJ191" i="52"/>
  <c r="IK451" i="52"/>
  <c r="IL234" i="52"/>
  <c r="IM234" i="52"/>
  <c r="IJ881" i="52"/>
  <c r="IL987" i="52"/>
  <c r="IM987" i="52"/>
  <c r="IK287" i="52"/>
  <c r="IL787" i="52"/>
  <c r="IM787" i="52"/>
  <c r="IK745" i="52"/>
  <c r="IK295" i="52"/>
  <c r="IK755" i="52"/>
  <c r="IM1020" i="52"/>
  <c r="IL1020" i="52"/>
  <c r="IQ959" i="52"/>
  <c r="IC959" i="52"/>
  <c r="IK882" i="52"/>
  <c r="IJ988" i="52"/>
  <c r="IM434" i="52"/>
  <c r="IL434" i="52"/>
  <c r="IJ720" i="52"/>
  <c r="IL678" i="52"/>
  <c r="IM678" i="52"/>
  <c r="IB497" i="52"/>
  <c r="IK497" i="52"/>
  <c r="IJ695" i="52"/>
  <c r="IB973" i="52"/>
  <c r="IK973" i="52"/>
  <c r="IJ181" i="52"/>
  <c r="IF913" i="52"/>
  <c r="IK672" i="52"/>
  <c r="IJ442" i="52"/>
  <c r="IJ356" i="52"/>
  <c r="IL835" i="52"/>
  <c r="IM835" i="52"/>
  <c r="IK683" i="52"/>
  <c r="IK491" i="52"/>
  <c r="IL753" i="52"/>
  <c r="IM753" i="52"/>
  <c r="IK415" i="52"/>
  <c r="IB1036" i="52"/>
  <c r="IK1036" i="52"/>
  <c r="IJ770" i="52"/>
  <c r="IL892" i="52"/>
  <c r="IM892" i="52"/>
  <c r="GY60" i="52"/>
  <c r="GW60" i="52"/>
  <c r="GX60" i="52"/>
  <c r="IF907" i="52"/>
  <c r="IF193" i="52"/>
  <c r="IL132" i="52"/>
  <c r="IM132" i="52"/>
  <c r="IJ336" i="52"/>
  <c r="IB991" i="52"/>
  <c r="IK991" i="52"/>
  <c r="IF824" i="52"/>
  <c r="IJ722" i="52"/>
  <c r="IK1037" i="52"/>
  <c r="IK620" i="52"/>
  <c r="IM654" i="52"/>
  <c r="IL654" i="52"/>
  <c r="IJ242" i="52"/>
  <c r="IQ411" i="52"/>
  <c r="IC411" i="52"/>
  <c r="IK757" i="52"/>
  <c r="IJ321" i="52"/>
  <c r="IK361" i="52"/>
  <c r="IB361" i="52"/>
  <c r="IB722" i="52"/>
  <c r="IK722" i="52"/>
  <c r="IF623" i="52"/>
  <c r="IJ730" i="52"/>
  <c r="IB819" i="52"/>
  <c r="IK819" i="52"/>
  <c r="IK829" i="52"/>
  <c r="IB829" i="52"/>
  <c r="IL895" i="52"/>
  <c r="IM895" i="52"/>
  <c r="IF346" i="52"/>
  <c r="IJ200" i="52"/>
  <c r="IL425" i="52"/>
  <c r="IM425" i="52"/>
  <c r="IB587" i="52"/>
  <c r="IK587" i="52"/>
  <c r="IF960" i="52"/>
  <c r="IF543" i="52"/>
  <c r="IM118" i="52"/>
  <c r="IL118" i="52"/>
  <c r="IF889" i="52"/>
  <c r="IJ636" i="52"/>
  <c r="IJ964" i="52"/>
  <c r="IK363" i="52"/>
  <c r="IB363" i="52"/>
  <c r="IB489" i="52"/>
  <c r="IK489" i="52"/>
  <c r="IC212" i="52"/>
  <c r="IQ212" i="52"/>
  <c r="IC701" i="52"/>
  <c r="IQ701" i="52"/>
  <c r="IJ332" i="52"/>
  <c r="IB474" i="52"/>
  <c r="IK474" i="52"/>
  <c r="IL1022" i="52"/>
  <c r="IM1022" i="52"/>
  <c r="IF812" i="52"/>
  <c r="IF704" i="52"/>
  <c r="IK564" i="52"/>
  <c r="IF813" i="52"/>
  <c r="IJ359" i="52"/>
  <c r="IK987" i="52"/>
  <c r="IK307" i="52"/>
  <c r="IF1037" i="52"/>
  <c r="IL299" i="52"/>
  <c r="IM299" i="52"/>
  <c r="IL755" i="52"/>
  <c r="IM755" i="52"/>
  <c r="IK1021" i="52"/>
  <c r="IM249" i="52"/>
  <c r="IL249" i="52"/>
  <c r="IK664" i="52"/>
  <c r="IJ734" i="52"/>
  <c r="IK1035" i="52"/>
  <c r="IJ655" i="52"/>
  <c r="IM281" i="52"/>
  <c r="IL281" i="52"/>
  <c r="IL168" i="52"/>
  <c r="IM168" i="52"/>
  <c r="IM415" i="52"/>
  <c r="IK351" i="52"/>
  <c r="IB351" i="52"/>
  <c r="IJ956" i="52"/>
  <c r="IJ548" i="52"/>
  <c r="IB680" i="52"/>
  <c r="IK680" i="52"/>
  <c r="IM1012" i="52"/>
  <c r="IL1012" i="52"/>
  <c r="IK380" i="52"/>
  <c r="IB380" i="52"/>
  <c r="IJ323" i="52"/>
  <c r="IB899" i="52"/>
  <c r="IK899" i="52"/>
  <c r="IJ663" i="52"/>
  <c r="IJ846" i="52"/>
  <c r="IF555" i="52"/>
  <c r="IF831" i="52"/>
  <c r="IK1044" i="52"/>
  <c r="IJ338" i="52"/>
  <c r="IF520" i="52"/>
  <c r="IK556" i="52"/>
  <c r="IJ950" i="52"/>
  <c r="IM105" i="52"/>
  <c r="IK237" i="52"/>
  <c r="IF124" i="52"/>
  <c r="IJ882" i="52"/>
  <c r="IC214" i="52"/>
  <c r="IQ214" i="52"/>
  <c r="IK833" i="52"/>
  <c r="IK795" i="52"/>
  <c r="IJ794" i="52"/>
  <c r="IL720" i="52"/>
  <c r="IM720" i="52"/>
  <c r="IL798" i="52"/>
  <c r="IM798" i="52"/>
  <c r="IF62" i="52"/>
  <c r="IM389" i="52"/>
  <c r="IL389" i="52"/>
  <c r="IK888" i="52"/>
  <c r="IL440" i="52"/>
  <c r="IM440" i="52"/>
  <c r="IJ747" i="52"/>
  <c r="IF910" i="52"/>
  <c r="IJ845" i="52"/>
  <c r="IK643" i="52"/>
  <c r="IB643" i="52"/>
  <c r="IF299" i="52"/>
  <c r="IF611" i="52"/>
  <c r="IF694" i="52"/>
  <c r="IJ764" i="52"/>
  <c r="IL853" i="52"/>
  <c r="IM853" i="52"/>
  <c r="IK332" i="52"/>
  <c r="IJ486" i="52"/>
  <c r="IF86" i="52"/>
  <c r="FU53" i="52"/>
  <c r="FV53" i="52"/>
  <c r="ET53" i="52"/>
  <c r="IB912" i="52"/>
  <c r="IK912" i="52"/>
  <c r="IB754" i="52"/>
  <c r="IK754" i="52"/>
  <c r="IK404" i="52"/>
  <c r="IM547" i="52"/>
  <c r="IL547" i="52"/>
  <c r="IL739" i="52"/>
  <c r="IM739" i="52"/>
  <c r="IJ986" i="52"/>
  <c r="IL766" i="52"/>
  <c r="IM766" i="52"/>
  <c r="IM403" i="52"/>
  <c r="IL403" i="52"/>
  <c r="IJ624" i="52"/>
  <c r="IF631" i="52"/>
  <c r="IM748" i="52"/>
  <c r="IL748" i="52"/>
  <c r="IK473" i="52"/>
  <c r="IK728" i="52"/>
  <c r="IJ796" i="52"/>
  <c r="IJ635" i="52"/>
  <c r="IL1019" i="52"/>
  <c r="IJ201" i="52"/>
  <c r="IJ545" i="52"/>
  <c r="IL717" i="52"/>
  <c r="IM717" i="52"/>
  <c r="IF420" i="52"/>
  <c r="IF1020" i="52"/>
  <c r="IM1013" i="52"/>
  <c r="IL1013" i="52"/>
  <c r="IC453" i="52"/>
  <c r="IQ453" i="52"/>
  <c r="IK314" i="52"/>
  <c r="IJ406" i="52"/>
  <c r="IF781" i="52"/>
  <c r="IL162" i="52"/>
  <c r="IM162" i="52"/>
  <c r="IB817" i="52"/>
  <c r="IK817" i="52"/>
  <c r="IL604" i="52"/>
  <c r="IM604" i="52"/>
  <c r="IK347" i="52"/>
  <c r="IB347" i="52"/>
  <c r="GY49" i="52"/>
  <c r="GW49" i="52"/>
  <c r="GX49" i="52"/>
  <c r="IL171" i="52"/>
  <c r="IM171" i="52"/>
  <c r="IK516" i="52"/>
  <c r="IK269" i="52"/>
  <c r="FW466" i="52"/>
  <c r="IB466" i="52" s="1"/>
  <c r="IB1051" i="52"/>
  <c r="IK1051" i="52"/>
  <c r="IL509" i="52"/>
  <c r="IM509" i="52"/>
  <c r="IL1000" i="52"/>
  <c r="IM1000" i="52"/>
  <c r="IK848" i="52"/>
  <c r="IM317" i="52"/>
  <c r="IL317" i="52"/>
  <c r="IK334" i="52"/>
  <c r="IM90" i="52"/>
  <c r="IL90" i="52"/>
  <c r="IL543" i="52"/>
  <c r="IM543" i="52"/>
  <c r="IL750" i="52"/>
  <c r="IM750" i="52"/>
  <c r="IM92" i="52"/>
  <c r="IL92" i="52"/>
  <c r="IB444" i="52"/>
  <c r="IK444" i="52"/>
  <c r="IL564" i="52"/>
  <c r="IM564" i="52"/>
  <c r="IB619" i="52"/>
  <c r="IK619" i="52"/>
  <c r="IK322" i="52"/>
  <c r="IL646" i="52"/>
  <c r="IM646" i="52"/>
  <c r="IJ998" i="52"/>
  <c r="IJ699" i="52"/>
  <c r="IB319" i="52"/>
  <c r="IK319" i="52"/>
  <c r="IJ419" i="52"/>
  <c r="IK342" i="52"/>
  <c r="IK352" i="52"/>
  <c r="IB352" i="52"/>
  <c r="IL199" i="52"/>
  <c r="IM199" i="52"/>
  <c r="IB712" i="52"/>
  <c r="IK712" i="52"/>
  <c r="IJ447" i="52"/>
  <c r="IF672" i="52"/>
  <c r="IB714" i="52"/>
  <c r="IK714" i="52"/>
  <c r="IB771" i="52"/>
  <c r="IK771" i="52"/>
  <c r="IJ825" i="52"/>
  <c r="IB699" i="52"/>
  <c r="IK699" i="52"/>
  <c r="IJ97" i="52"/>
  <c r="IB1000" i="52"/>
  <c r="IK1000" i="52"/>
  <c r="IF976" i="52"/>
  <c r="IL553" i="52"/>
  <c r="IM553" i="52"/>
  <c r="IC934" i="52"/>
  <c r="IQ934" i="52"/>
  <c r="IL961" i="52"/>
  <c r="IM961" i="52"/>
  <c r="IL754" i="52"/>
  <c r="IM754" i="52"/>
  <c r="IB1023" i="52"/>
  <c r="IK1023" i="52"/>
  <c r="IJ179" i="52"/>
  <c r="IJ313" i="52"/>
  <c r="IJ776" i="52"/>
  <c r="IB92" i="52"/>
  <c r="IK92" i="52"/>
  <c r="IB165" i="52"/>
  <c r="IK165" i="52"/>
  <c r="IJ508" i="52"/>
  <c r="IB890" i="52"/>
  <c r="IK890" i="52"/>
  <c r="IL894" i="52"/>
  <c r="IM894" i="52"/>
  <c r="IL728" i="52"/>
  <c r="IM728" i="52"/>
  <c r="IF529" i="52"/>
  <c r="IB1014" i="52"/>
  <c r="IK1014" i="52"/>
  <c r="IK291" i="52"/>
  <c r="IB806" i="52"/>
  <c r="IK806" i="52"/>
  <c r="IL561" i="52"/>
  <c r="IM561" i="52"/>
  <c r="IM881" i="52"/>
  <c r="IL881" i="52"/>
  <c r="IJ1042" i="52"/>
  <c r="IL497" i="52"/>
  <c r="IM497" i="52"/>
  <c r="IJ961" i="52"/>
  <c r="IM802" i="52"/>
  <c r="IL802" i="52"/>
  <c r="IL758" i="52"/>
  <c r="IM758" i="52"/>
  <c r="IL455" i="52"/>
  <c r="IM455" i="52"/>
  <c r="IK738" i="52"/>
  <c r="IL990" i="52"/>
  <c r="IM990" i="52"/>
  <c r="IC413" i="52"/>
  <c r="IQ413" i="52"/>
  <c r="IJ878" i="52"/>
  <c r="IB420" i="52"/>
  <c r="IK420" i="52"/>
  <c r="IB953" i="52"/>
  <c r="IK953" i="52"/>
  <c r="IM1001" i="52"/>
  <c r="IL1001" i="52"/>
  <c r="IM1010" i="52"/>
  <c r="IL1010" i="52"/>
  <c r="IL827" i="52"/>
  <c r="IM827" i="52"/>
  <c r="IL615" i="52"/>
  <c r="IM615" i="52"/>
  <c r="IM463" i="52"/>
  <c r="IL463" i="52"/>
  <c r="IL492" i="52"/>
  <c r="IM492" i="52"/>
  <c r="HS60" i="52"/>
  <c r="HT60" i="52"/>
  <c r="HU60" i="52"/>
  <c r="HV60" i="52"/>
  <c r="HW60" i="52"/>
  <c r="IK773" i="52"/>
  <c r="IB849" i="52"/>
  <c r="IK849" i="52"/>
  <c r="IF884" i="52"/>
  <c r="IL833" i="52"/>
  <c r="IM833" i="52"/>
  <c r="IL685" i="52"/>
  <c r="IM685" i="52"/>
  <c r="IL123" i="52"/>
  <c r="IM123" i="52"/>
  <c r="IK275" i="52"/>
  <c r="IB399" i="52"/>
  <c r="IK399" i="52"/>
  <c r="IK235" i="52"/>
  <c r="IB235" i="52"/>
  <c r="IM265" i="52"/>
  <c r="IL265" i="52"/>
  <c r="IK989" i="52"/>
  <c r="IB989" i="52"/>
  <c r="IJ1032" i="52"/>
  <c r="IF817" i="52"/>
  <c r="IM1045" i="52"/>
  <c r="IL1045" i="52"/>
  <c r="IJ302" i="52"/>
  <c r="IF821" i="52"/>
  <c r="IJ281" i="52"/>
  <c r="IL311" i="52"/>
  <c r="IM311" i="52"/>
  <c r="IM935" i="52"/>
  <c r="IL935" i="52"/>
  <c r="IB861" i="52"/>
  <c r="IK861" i="52"/>
  <c r="IL837" i="52"/>
  <c r="IM837" i="52"/>
  <c r="IK892" i="52"/>
  <c r="IJ811" i="52"/>
  <c r="IB167" i="52"/>
  <c r="IK167" i="52"/>
  <c r="IQ951" i="52"/>
  <c r="IC951" i="52"/>
  <c r="IJ779" i="52"/>
  <c r="IB492" i="52"/>
  <c r="IK492" i="52"/>
  <c r="IC1047" i="52"/>
  <c r="IQ1047" i="52"/>
  <c r="IL804" i="52"/>
  <c r="IM804" i="52"/>
  <c r="IL967" i="52"/>
  <c r="IM967" i="52"/>
  <c r="IB185" i="52"/>
  <c r="IK185" i="52"/>
  <c r="IL1048" i="52"/>
  <c r="IM1048" i="52"/>
  <c r="IK572" i="52"/>
  <c r="IB572" i="52"/>
  <c r="IK654" i="52"/>
  <c r="IB654" i="52"/>
  <c r="IL251" i="52"/>
  <c r="IM251" i="52"/>
  <c r="IJ409" i="52"/>
  <c r="IM235" i="52"/>
  <c r="IL235" i="52"/>
  <c r="IB122" i="52"/>
  <c r="IK122" i="52"/>
  <c r="IL478" i="52"/>
  <c r="IM478" i="52"/>
  <c r="IJ307" i="52"/>
  <c r="IL499" i="52"/>
  <c r="IM499" i="52"/>
  <c r="IM301" i="52"/>
  <c r="IL301" i="52"/>
  <c r="IB563" i="52"/>
  <c r="IK563" i="52"/>
  <c r="IF100" i="52"/>
  <c r="IJ935" i="52"/>
  <c r="IJ912" i="52"/>
  <c r="IB832" i="52"/>
  <c r="IK832" i="52"/>
  <c r="IC968" i="52"/>
  <c r="IQ968" i="52"/>
  <c r="IJ188" i="52"/>
  <c r="IB764" i="52"/>
  <c r="IK764" i="52"/>
  <c r="IB450" i="52"/>
  <c r="IK450" i="52"/>
  <c r="IM1050" i="52"/>
  <c r="IJ351" i="52"/>
  <c r="IL601" i="52"/>
  <c r="IM601" i="52"/>
  <c r="IB909" i="52"/>
  <c r="IK909" i="52"/>
  <c r="IL373" i="52"/>
  <c r="IM373" i="52"/>
  <c r="IL417" i="52"/>
  <c r="IM417" i="52"/>
  <c r="IL93" i="52"/>
  <c r="IM93" i="52"/>
  <c r="IF860" i="52"/>
  <c r="IF454" i="52"/>
  <c r="IM66" i="52"/>
  <c r="IL66" i="52"/>
  <c r="IB739" i="52"/>
  <c r="IK739" i="52"/>
  <c r="IB791" i="52"/>
  <c r="IK791" i="52"/>
  <c r="IC213" i="52"/>
  <c r="IQ213" i="52"/>
  <c r="IM448" i="52"/>
  <c r="IJ425" i="52"/>
  <c r="IM869" i="52"/>
  <c r="IL869" i="52"/>
  <c r="IJ824" i="52"/>
  <c r="IQ536" i="52"/>
  <c r="IC536" i="52"/>
  <c r="IF450" i="52"/>
  <c r="IF703" i="52"/>
  <c r="IL607" i="52"/>
  <c r="IM607" i="52"/>
  <c r="IB193" i="52"/>
  <c r="IK193" i="52"/>
  <c r="IM445" i="52"/>
  <c r="IL445" i="52"/>
  <c r="IL949" i="52"/>
  <c r="IM949" i="52"/>
  <c r="IJ478" i="52"/>
  <c r="IJ422" i="52"/>
  <c r="IM656" i="52"/>
  <c r="IL656" i="52"/>
  <c r="IL313" i="52"/>
  <c r="IM313" i="52"/>
  <c r="IC398" i="52"/>
  <c r="IQ398" i="52"/>
  <c r="IK385" i="52"/>
  <c r="IB385" i="52"/>
  <c r="IJ827" i="52"/>
  <c r="IL635" i="52"/>
  <c r="IM635" i="52"/>
  <c r="IM797" i="52"/>
  <c r="IL797" i="52"/>
  <c r="IL316" i="52"/>
  <c r="IM316" i="52"/>
  <c r="IJ1010" i="52"/>
  <c r="IM566" i="52"/>
  <c r="IL566" i="52"/>
  <c r="IM558" i="52"/>
  <c r="IL558" i="52"/>
  <c r="IM997" i="52"/>
  <c r="IL997" i="52"/>
  <c r="IL760" i="52"/>
  <c r="IM760" i="52"/>
  <c r="IB115" i="52"/>
  <c r="IK115" i="52"/>
  <c r="IF391" i="52"/>
  <c r="IB735" i="52"/>
  <c r="IK735" i="52"/>
  <c r="IJ992" i="52"/>
  <c r="IK676" i="52"/>
  <c r="IL981" i="52"/>
  <c r="IM981" i="52"/>
  <c r="IJ780" i="52"/>
  <c r="IJ889" i="52"/>
  <c r="IB241" i="52"/>
  <c r="IK241" i="52"/>
  <c r="IB553" i="52"/>
  <c r="IK553" i="52"/>
  <c r="IF973" i="52"/>
  <c r="IK468" i="52"/>
  <c r="IB668" i="52"/>
  <c r="IK668" i="52"/>
  <c r="IJ744" i="52"/>
  <c r="IL631" i="52"/>
  <c r="IM631" i="52"/>
  <c r="IF91" i="52"/>
  <c r="IK716" i="52"/>
  <c r="IJ343" i="52"/>
  <c r="IB69" i="52"/>
  <c r="IK69" i="52"/>
  <c r="IL1028" i="52"/>
  <c r="IM1028" i="52"/>
  <c r="IM577" i="52"/>
  <c r="IL577" i="52"/>
  <c r="IJ92" i="52"/>
  <c r="GW53" i="52"/>
  <c r="GX53" i="52"/>
  <c r="GY53" i="52"/>
  <c r="IK844" i="52"/>
  <c r="IJ515" i="52"/>
  <c r="IJ115" i="52"/>
  <c r="IJ277" i="52"/>
  <c r="IB964" i="52"/>
  <c r="IK964" i="52"/>
  <c r="IM745" i="52"/>
  <c r="IL745" i="52"/>
  <c r="IB630" i="52"/>
  <c r="IK630" i="52"/>
  <c r="IJ762" i="52"/>
  <c r="IC877" i="52"/>
  <c r="IQ877" i="52"/>
  <c r="IL361" i="52"/>
  <c r="IM361" i="52"/>
  <c r="IL186" i="52"/>
  <c r="IM186" i="52"/>
  <c r="IK850" i="52"/>
  <c r="IF196" i="52"/>
  <c r="IB628" i="52"/>
  <c r="IK628" i="52"/>
  <c r="IL490" i="52"/>
  <c r="IM490" i="52"/>
  <c r="IF244" i="52"/>
  <c r="IJ401" i="52"/>
  <c r="IM731" i="52"/>
  <c r="IL731" i="52"/>
  <c r="IL639" i="52"/>
  <c r="IM639" i="52"/>
  <c r="IJ239" i="52"/>
  <c r="IJ892" i="52"/>
  <c r="IF285" i="52"/>
  <c r="IB191" i="52"/>
  <c r="IK191" i="52"/>
  <c r="IQ966" i="52"/>
  <c r="IC966" i="52"/>
  <c r="IF659" i="52"/>
  <c r="IK615" i="52"/>
  <c r="IB615" i="52"/>
  <c r="IB463" i="52"/>
  <c r="IK463" i="52"/>
  <c r="IJ558" i="52"/>
  <c r="IL472" i="52"/>
  <c r="IM472" i="52"/>
  <c r="IJ937" i="52"/>
  <c r="IK174" i="52"/>
  <c r="IM844" i="52"/>
  <c r="IL844" i="52"/>
  <c r="FW833" i="52"/>
  <c r="IB833" i="52" s="1"/>
  <c r="IL175" i="52"/>
  <c r="IM175" i="52"/>
  <c r="IL777" i="52"/>
  <c r="IM777" i="52"/>
  <c r="IJ62" i="52"/>
  <c r="IJ861" i="52"/>
  <c r="IL956" i="52"/>
  <c r="IM956" i="52"/>
  <c r="IJ463" i="52"/>
  <c r="IJ807" i="52"/>
  <c r="IM845" i="52"/>
  <c r="IL845" i="52"/>
  <c r="IC958" i="52"/>
  <c r="IQ958" i="52"/>
  <c r="IL231" i="52"/>
  <c r="IM231" i="52"/>
  <c r="IK310" i="52"/>
  <c r="IJ840" i="52"/>
  <c r="IK533" i="52"/>
  <c r="IF496" i="52"/>
  <c r="IK950" i="52"/>
  <c r="IB950" i="52"/>
  <c r="IF412" i="52"/>
  <c r="IB747" i="52"/>
  <c r="IK747" i="52"/>
  <c r="IM270" i="52"/>
  <c r="IL270" i="52"/>
  <c r="IJ243" i="52"/>
  <c r="IF868" i="52"/>
  <c r="IL387" i="52"/>
  <c r="IM387" i="52"/>
  <c r="IB981" i="52"/>
  <c r="IK981" i="52"/>
  <c r="HS53" i="52"/>
  <c r="HT53" i="52"/>
  <c r="HU53" i="52"/>
  <c r="HV53" i="52"/>
  <c r="HW53" i="52"/>
  <c r="IM366" i="52"/>
  <c r="IL366" i="52"/>
  <c r="IK634" i="52"/>
  <c r="IB391" i="52"/>
  <c r="IK391" i="52"/>
  <c r="IB169" i="52"/>
  <c r="IK169" i="52"/>
  <c r="IJ167" i="52"/>
  <c r="IM675" i="52"/>
  <c r="IL675" i="52"/>
  <c r="IJ628" i="52"/>
  <c r="IL1007" i="52"/>
  <c r="IM1007" i="52"/>
  <c r="IL185" i="52"/>
  <c r="IM185" i="52"/>
  <c r="IJ676" i="52"/>
  <c r="IB823" i="52"/>
  <c r="IK823" i="52"/>
  <c r="IC225" i="52"/>
  <c r="IQ225" i="52"/>
  <c r="IJ781" i="52"/>
  <c r="IB306" i="52"/>
  <c r="IK306" i="52"/>
  <c r="IB271" i="52"/>
  <c r="IK271" i="52"/>
  <c r="IB180" i="52"/>
  <c r="IK180" i="52"/>
  <c r="IJ427" i="52"/>
  <c r="IM200" i="52"/>
  <c r="IL200" i="52"/>
  <c r="IK281" i="52"/>
  <c r="FW802" i="52"/>
  <c r="IB802" i="52" s="1"/>
  <c r="IB611" i="52"/>
  <c r="IK611" i="52"/>
  <c r="IB86" i="52"/>
  <c r="IK86" i="52"/>
  <c r="GU49" i="52"/>
  <c r="GP49" i="52"/>
  <c r="GQ49" i="52"/>
  <c r="GR49" i="52"/>
  <c r="GS49" i="52"/>
  <c r="GT49" i="52"/>
  <c r="HY49" i="52"/>
  <c r="IB622" i="52"/>
  <c r="IK622" i="52"/>
  <c r="IB836" i="52"/>
  <c r="IK836" i="52"/>
  <c r="IC153" i="52"/>
  <c r="IQ153" i="52"/>
  <c r="IB851" i="52"/>
  <c r="IK851" i="52"/>
  <c r="IJ718" i="52"/>
  <c r="IM517" i="52"/>
  <c r="IL517" i="52"/>
  <c r="IL336" i="52"/>
  <c r="IM336" i="52"/>
  <c r="IJ195" i="52"/>
  <c r="IM732" i="52"/>
  <c r="IL732" i="52"/>
  <c r="IK695" i="52"/>
  <c r="IB695" i="52"/>
  <c r="IB812" i="52"/>
  <c r="IK812" i="52"/>
  <c r="IB793" i="52"/>
  <c r="IK793" i="52"/>
  <c r="IL340" i="52"/>
  <c r="IM340" i="52"/>
  <c r="IK718" i="52"/>
  <c r="IK274" i="52"/>
  <c r="IF688" i="52"/>
  <c r="IK986" i="52"/>
  <c r="IB504" i="52"/>
  <c r="IK504" i="52"/>
  <c r="IB733" i="52"/>
  <c r="IK733" i="52"/>
  <c r="IK159" i="52"/>
  <c r="IL287" i="52"/>
  <c r="IM287" i="52"/>
  <c r="IK299" i="52"/>
  <c r="IL377" i="52"/>
  <c r="IM377" i="52"/>
  <c r="IB956" i="52"/>
  <c r="IK956" i="52"/>
  <c r="IM612" i="52"/>
  <c r="IL612" i="52"/>
  <c r="IB247" i="52"/>
  <c r="IK247" i="52"/>
  <c r="IJ795" i="52"/>
  <c r="IL381" i="52"/>
  <c r="IM381" i="52"/>
  <c r="IL830" i="52"/>
  <c r="IM830" i="52"/>
  <c r="IL747" i="52"/>
  <c r="IM747" i="52"/>
  <c r="IM995" i="52"/>
  <c r="IL995" i="52"/>
  <c r="IJ713" i="52"/>
  <c r="IJ306" i="52"/>
  <c r="IC808" i="52"/>
  <c r="IQ808" i="52"/>
  <c r="IB751" i="52"/>
  <c r="IK751" i="52"/>
  <c r="IJ491" i="52"/>
  <c r="IJ162" i="52"/>
  <c r="IJ915" i="52"/>
  <c r="IQ268" i="52"/>
  <c r="IC268" i="52"/>
  <c r="IJ685" i="52"/>
  <c r="FW935" i="52"/>
  <c r="IB935" i="52" s="1"/>
  <c r="IJ535" i="52"/>
  <c r="IF900" i="52"/>
  <c r="IL686" i="52"/>
  <c r="IM686" i="52"/>
  <c r="IL201" i="52"/>
  <c r="IM201" i="52"/>
  <c r="IJ675" i="52"/>
  <c r="IK495" i="52"/>
  <c r="IL878" i="52"/>
  <c r="IM878" i="52"/>
  <c r="IB813" i="52"/>
  <c r="IK813" i="52"/>
  <c r="IB76" i="52"/>
  <c r="IK76" i="52"/>
  <c r="IB994" i="52"/>
  <c r="IK994" i="52"/>
  <c r="IL772" i="52"/>
  <c r="IM772" i="52"/>
  <c r="IJ1041" i="52"/>
  <c r="IB1005" i="52"/>
  <c r="IK1005" i="52"/>
  <c r="IJ526" i="52"/>
  <c r="IK627" i="52"/>
  <c r="IB627" i="52"/>
  <c r="IM652" i="52"/>
  <c r="IL652" i="52"/>
  <c r="IB335" i="52"/>
  <c r="IK335" i="52"/>
  <c r="IB517" i="52"/>
  <c r="IK517" i="52"/>
  <c r="IK244" i="52"/>
  <c r="IB397" i="52"/>
  <c r="IK397" i="52"/>
  <c r="IK853" i="52"/>
  <c r="IL691" i="52"/>
  <c r="IM691" i="52"/>
  <c r="IC972" i="52"/>
  <c r="IQ972" i="52"/>
  <c r="IK423" i="52"/>
  <c r="IJ954" i="52"/>
  <c r="IJ468" i="52"/>
  <c r="IL391" i="52"/>
  <c r="IM391" i="52"/>
  <c r="IB340" i="52"/>
  <c r="IK340" i="52"/>
  <c r="IB837" i="52"/>
  <c r="IK837" i="52"/>
  <c r="IM286" i="52"/>
  <c r="IL286" i="52"/>
  <c r="IB261" i="52"/>
  <c r="IK261" i="52"/>
  <c r="IB640" i="52"/>
  <c r="IK640" i="52"/>
  <c r="IC539" i="52"/>
  <c r="IQ539" i="52"/>
  <c r="IJ823" i="52"/>
  <c r="IB869" i="52"/>
  <c r="IK869" i="52"/>
  <c r="IB529" i="52"/>
  <c r="IK529" i="52"/>
  <c r="IL338" i="52"/>
  <c r="IM338" i="52"/>
  <c r="FV60" i="52"/>
  <c r="FU60" i="52"/>
  <c r="ET60" i="52"/>
  <c r="IB804" i="52"/>
  <c r="IK804" i="52"/>
  <c r="IB967" i="52"/>
  <c r="IK967" i="52"/>
  <c r="IK541" i="52"/>
  <c r="IB541" i="52"/>
  <c r="IM176" i="52"/>
  <c r="IL176" i="52"/>
  <c r="IL483" i="52"/>
  <c r="IM483" i="52"/>
  <c r="IB720" i="52"/>
  <c r="IK720" i="52"/>
  <c r="IB251" i="52"/>
  <c r="IK251" i="52"/>
  <c r="IM181" i="52"/>
  <c r="IL181" i="52"/>
  <c r="IJ900" i="52"/>
  <c r="IB375" i="52"/>
  <c r="IK375" i="52"/>
  <c r="IM806" i="52"/>
  <c r="IL806" i="52"/>
  <c r="IL356" i="52"/>
  <c r="IM356" i="52"/>
  <c r="IK729" i="52"/>
  <c r="IJ474" i="52"/>
  <c r="IL1004" i="52"/>
  <c r="IM271" i="52"/>
  <c r="IL271" i="52"/>
  <c r="IJ169" i="52"/>
  <c r="IL542" i="52"/>
  <c r="IM542" i="52"/>
  <c r="IF801" i="52"/>
  <c r="IL257" i="52"/>
  <c r="IM257" i="52"/>
  <c r="IL865" i="52"/>
  <c r="IM865" i="52"/>
  <c r="IB1006" i="52"/>
  <c r="IK1006" i="52"/>
  <c r="IJ634" i="52"/>
  <c r="IK896" i="52"/>
  <c r="IJ830" i="52"/>
  <c r="IB719" i="52"/>
  <c r="IK719" i="52"/>
  <c r="IQ560" i="52"/>
  <c r="IC560" i="52"/>
  <c r="IK90" i="52"/>
  <c r="IK77" i="52"/>
  <c r="IB77" i="52"/>
  <c r="IL1031" i="52"/>
  <c r="IM1031" i="52"/>
  <c r="IB1018" i="52"/>
  <c r="IK1018" i="52"/>
  <c r="IB238" i="52"/>
  <c r="IK238" i="52"/>
  <c r="IB762" i="52"/>
  <c r="IK762" i="52"/>
  <c r="IL323" i="52"/>
  <c r="IM323" i="52"/>
  <c r="IM945" i="52"/>
  <c r="IL945" i="52"/>
  <c r="IF881" i="52"/>
  <c r="IL193" i="52"/>
  <c r="IM193" i="52"/>
  <c r="IL307" i="52"/>
  <c r="IM307" i="52"/>
  <c r="IM262" i="52"/>
  <c r="IL262" i="52"/>
  <c r="IL788" i="52"/>
  <c r="IM788" i="52"/>
  <c r="IB742" i="52"/>
  <c r="IK742" i="52"/>
  <c r="IB756" i="52"/>
  <c r="IK756" i="52"/>
  <c r="IJ483" i="52"/>
  <c r="IL129" i="52"/>
  <c r="IM129" i="52"/>
  <c r="IB486" i="52"/>
  <c r="IK486" i="52"/>
  <c r="IL422" i="52"/>
  <c r="IM422" i="52"/>
  <c r="IM628" i="52"/>
  <c r="IL628" i="52"/>
  <c r="IK652" i="52"/>
  <c r="IL117" i="52"/>
  <c r="IM117" i="52"/>
  <c r="IJ163" i="52"/>
  <c r="IF436" i="52"/>
  <c r="IF957" i="52"/>
  <c r="IL190" i="52"/>
  <c r="IM190" i="52"/>
  <c r="IF480" i="52"/>
  <c r="IB471" i="52"/>
  <c r="IK471" i="52"/>
  <c r="IB810" i="52"/>
  <c r="IK810" i="52"/>
  <c r="IF505" i="52"/>
  <c r="IF314" i="52"/>
  <c r="IF908" i="52"/>
  <c r="HH49" i="52"/>
  <c r="HA49" i="52"/>
  <c r="HI49" i="52"/>
  <c r="HB49" i="52"/>
  <c r="HJ49" i="52"/>
  <c r="HE49" i="52"/>
  <c r="HC49" i="52"/>
  <c r="HF49" i="52"/>
  <c r="HD49" i="52"/>
  <c r="HG49" i="52"/>
  <c r="HK49" i="52"/>
  <c r="IB874" i="52"/>
  <c r="IK874" i="52"/>
  <c r="IB990" i="52"/>
  <c r="IK990" i="52"/>
  <c r="IF381" i="52"/>
  <c r="IJ1005" i="52"/>
  <c r="IM476" i="52"/>
  <c r="IL476" i="52"/>
  <c r="IF351" i="52"/>
  <c r="IM896" i="52"/>
  <c r="IL896" i="52"/>
  <c r="IB818" i="52"/>
  <c r="IK818" i="52"/>
  <c r="IL487" i="52"/>
  <c r="IM487" i="52"/>
  <c r="IF77" i="52"/>
  <c r="IB618" i="52"/>
  <c r="IK618" i="52"/>
  <c r="IK884" i="52"/>
  <c r="IB884" i="52"/>
  <c r="IM427" i="52"/>
  <c r="IL427" i="52"/>
  <c r="IM518" i="52"/>
  <c r="IL518" i="52"/>
  <c r="IF417" i="52"/>
  <c r="IB577" i="52"/>
  <c r="IK577" i="52"/>
  <c r="IJ450" i="52"/>
  <c r="IJ553" i="52"/>
  <c r="IJ945" i="52"/>
  <c r="IL327" i="52"/>
  <c r="IM327" i="52"/>
  <c r="IM294" i="52"/>
  <c r="IL294" i="52"/>
  <c r="IM568" i="52"/>
  <c r="IL568" i="52"/>
  <c r="IJ612" i="52"/>
  <c r="IB483" i="52"/>
  <c r="IK483" i="52"/>
  <c r="IB759" i="52"/>
  <c r="IK759" i="52"/>
  <c r="IL412" i="52"/>
  <c r="IM412" i="52"/>
  <c r="IL303" i="52"/>
  <c r="IM303" i="52"/>
  <c r="IJ396" i="52"/>
  <c r="IJ727" i="52"/>
  <c r="IM446" i="52"/>
  <c r="IL446" i="52"/>
  <c r="IF627" i="52"/>
  <c r="IL746" i="52"/>
  <c r="IM746" i="52"/>
  <c r="IK436" i="52"/>
  <c r="IB436" i="52"/>
  <c r="IJ346" i="52"/>
  <c r="IL438" i="52"/>
  <c r="IM438" i="52"/>
  <c r="IF792" i="52"/>
  <c r="IB91" i="52"/>
  <c r="IK91" i="52"/>
  <c r="IL751" i="52"/>
  <c r="IM751" i="52"/>
  <c r="IL782" i="52"/>
  <c r="IM782" i="52"/>
  <c r="IJ543" i="52"/>
  <c r="IB485" i="52"/>
  <c r="IK485" i="52"/>
  <c r="IF1036" i="52"/>
  <c r="IJ973" i="52"/>
  <c r="IL1036" i="52"/>
  <c r="IM1036" i="52"/>
  <c r="IL1023" i="52"/>
  <c r="IM1023" i="52"/>
  <c r="IB315" i="52"/>
  <c r="IK315" i="52"/>
  <c r="IJ812" i="52"/>
  <c r="IJ765" i="52"/>
  <c r="IJ887" i="52"/>
  <c r="HY53" i="52"/>
  <c r="GQ53" i="52"/>
  <c r="GR53" i="52"/>
  <c r="GS53" i="52"/>
  <c r="GT53" i="52"/>
  <c r="GU53" i="52"/>
  <c r="GP53" i="52"/>
  <c r="FW844" i="52"/>
  <c r="IB844" i="52" s="1"/>
  <c r="IL736" i="52"/>
  <c r="IM736" i="52"/>
  <c r="IJ340" i="52"/>
  <c r="IF301" i="52"/>
  <c r="IL674" i="52"/>
  <c r="IM674" i="52"/>
  <c r="IJ994" i="52"/>
  <c r="IB181" i="52"/>
  <c r="IK181" i="52"/>
  <c r="IM557" i="52"/>
  <c r="IL557" i="52"/>
  <c r="IL510" i="52"/>
  <c r="IM510" i="52"/>
  <c r="IB772" i="52"/>
  <c r="IK772" i="52"/>
  <c r="IJ509" i="52"/>
  <c r="IJ196" i="52"/>
  <c r="IB499" i="52"/>
  <c r="IK499" i="52"/>
  <c r="IJ906" i="52"/>
  <c r="IJ271" i="52"/>
  <c r="IB117" i="52"/>
  <c r="IK117" i="52"/>
  <c r="IK1041" i="52"/>
  <c r="IF258" i="52"/>
  <c r="IL832" i="52"/>
  <c r="IM832" i="52"/>
  <c r="IJ985" i="52"/>
  <c r="IL651" i="52"/>
  <c r="IM651" i="52"/>
  <c r="IJ1008" i="52"/>
  <c r="IF323" i="52"/>
  <c r="IM466" i="52"/>
  <c r="IL466" i="52"/>
  <c r="IB815" i="52"/>
  <c r="IK815" i="52"/>
  <c r="IF846" i="52"/>
  <c r="IM101" i="52"/>
  <c r="IL101" i="52"/>
  <c r="IB655" i="52"/>
  <c r="IK655" i="52"/>
  <c r="IM293" i="52"/>
  <c r="IL293" i="52"/>
  <c r="IF563" i="52"/>
  <c r="IK366" i="52"/>
  <c r="IB366" i="52"/>
  <c r="IK626" i="52"/>
  <c r="IB626" i="52"/>
  <c r="IL741" i="52"/>
  <c r="IM741" i="52"/>
  <c r="IK66" i="52"/>
  <c r="IF338" i="52"/>
  <c r="IF1022" i="52"/>
  <c r="IM388" i="52"/>
  <c r="IL388" i="52"/>
  <c r="IF799" i="52"/>
  <c r="IM1025" i="52"/>
  <c r="IL1025" i="52"/>
  <c r="IF950" i="52"/>
  <c r="IJ322" i="52"/>
  <c r="IQ304" i="52"/>
  <c r="IC304" i="52"/>
  <c r="IB700" i="52"/>
  <c r="IK700" i="52"/>
  <c r="IB891" i="52"/>
  <c r="IK891" i="52"/>
  <c r="IJ124" i="52"/>
  <c r="IL106" i="52"/>
  <c r="IM106" i="52"/>
  <c r="IM803" i="52"/>
  <c r="IL803" i="52"/>
  <c r="IK1020" i="52"/>
  <c r="IB1020" i="52"/>
  <c r="IJ1035" i="52"/>
  <c r="IJ550" i="52"/>
  <c r="IB170" i="52"/>
  <c r="IK170" i="52"/>
  <c r="IJ117" i="52"/>
  <c r="IL283" i="52"/>
  <c r="IM283" i="52"/>
  <c r="IF404" i="52"/>
  <c r="FW533" i="52"/>
  <c r="IB533" i="52" s="1"/>
  <c r="IB822" i="52"/>
  <c r="IK822" i="52"/>
  <c r="IL722" i="52"/>
  <c r="IM722" i="52"/>
  <c r="IJ449" i="52"/>
  <c r="IJ839" i="52"/>
  <c r="IJ611" i="52"/>
  <c r="IM899" i="52"/>
  <c r="IL899" i="52"/>
  <c r="IF295" i="52"/>
  <c r="FW332" i="52"/>
  <c r="IB332" i="52" s="1"/>
  <c r="IJ668" i="52"/>
  <c r="IM909" i="52"/>
  <c r="IL909" i="52"/>
  <c r="HM53" i="52"/>
  <c r="HN53" i="52"/>
  <c r="HO53" i="52"/>
  <c r="HP53" i="52"/>
  <c r="HQ53" i="52"/>
  <c r="FW634" i="52"/>
  <c r="IB634" i="52" s="1"/>
  <c r="IK88" i="52"/>
  <c r="IM716" i="52"/>
  <c r="IL716" i="52"/>
  <c r="IJ707" i="52"/>
  <c r="IL579" i="52"/>
  <c r="IM579" i="52"/>
  <c r="IJ1018" i="52"/>
  <c r="IF357" i="52"/>
  <c r="IL814" i="52"/>
  <c r="IM814" i="52"/>
  <c r="IC697" i="52"/>
  <c r="IQ697" i="52"/>
  <c r="IL184" i="52"/>
  <c r="IM184" i="52"/>
  <c r="IJ264" i="52"/>
  <c r="IF820" i="52"/>
  <c r="IM119" i="52"/>
  <c r="IL119" i="52"/>
  <c r="IJ890" i="52"/>
  <c r="IL888" i="52"/>
  <c r="IM888" i="52"/>
  <c r="IM80" i="52"/>
  <c r="IL80" i="52"/>
  <c r="IJ316" i="52"/>
  <c r="IL1021" i="52"/>
  <c r="IM1021" i="52"/>
  <c r="IJ786" i="52"/>
  <c r="IJ772" i="52"/>
  <c r="IB381" i="52"/>
  <c r="IK381" i="52"/>
  <c r="IK278" i="52"/>
  <c r="IJ171" i="52"/>
  <c r="IC435" i="52"/>
  <c r="IQ435" i="52"/>
  <c r="IK905" i="52"/>
  <c r="IB905" i="52"/>
  <c r="IJ339" i="52"/>
  <c r="IC439" i="52"/>
  <c r="IQ439" i="52"/>
  <c r="IB201" i="52"/>
  <c r="IK201" i="52"/>
  <c r="IB518" i="52"/>
  <c r="IK518" i="52"/>
  <c r="IM769" i="52"/>
  <c r="IL769" i="52"/>
  <c r="IJ1014" i="52"/>
  <c r="IL165" i="52"/>
  <c r="IM165" i="52"/>
  <c r="IJ580" i="52"/>
  <c r="IB1003" i="52"/>
  <c r="IK1003" i="52"/>
  <c r="IB1007" i="52"/>
  <c r="IK1007" i="52"/>
  <c r="IB650" i="52"/>
  <c r="IK650" i="52"/>
  <c r="IL541" i="52"/>
  <c r="IM541" i="52"/>
  <c r="IK807" i="52"/>
  <c r="IJ790" i="52"/>
  <c r="IJ309" i="52"/>
  <c r="IM998" i="52"/>
  <c r="IL998" i="52"/>
  <c r="IL428" i="52"/>
  <c r="IM428" i="52"/>
  <c r="IK183" i="52"/>
  <c r="IJ651" i="52"/>
  <c r="IK846" i="52"/>
  <c r="IB846" i="52"/>
  <c r="IB889" i="52"/>
  <c r="IK889" i="52"/>
  <c r="IB422" i="52"/>
  <c r="IK422" i="52"/>
  <c r="IL444" i="52"/>
  <c r="IM444" i="52"/>
  <c r="IQ79" i="52"/>
  <c r="IC79" i="52"/>
  <c r="IM173" i="52"/>
  <c r="IL173" i="52"/>
  <c r="IM622" i="52"/>
  <c r="IL622" i="52"/>
  <c r="IJ503" i="52"/>
  <c r="IL775" i="52"/>
  <c r="IM775" i="52"/>
  <c r="IB761" i="52"/>
  <c r="IK761" i="52"/>
  <c r="IJ828" i="52"/>
  <c r="IJ1021" i="52"/>
  <c r="IJ626" i="52"/>
  <c r="IM812" i="52"/>
  <c r="IL812" i="52"/>
  <c r="IJ361" i="52"/>
  <c r="IK373" i="52"/>
  <c r="IB373" i="52"/>
  <c r="IB293" i="52"/>
  <c r="IK293" i="52"/>
  <c r="IM239" i="52"/>
  <c r="IL239" i="52"/>
  <c r="IK330" i="52"/>
  <c r="IB330" i="52"/>
  <c r="IB809" i="52"/>
  <c r="IK809" i="52"/>
  <c r="IM660" i="52"/>
  <c r="IL660" i="52"/>
  <c r="IJ604" i="52"/>
  <c r="IJ319" i="52"/>
  <c r="IL555" i="52"/>
  <c r="IM555" i="52"/>
  <c r="IJ433" i="52"/>
  <c r="IL342" i="52"/>
  <c r="IM342" i="52"/>
  <c r="IC1011" i="52"/>
  <c r="IQ1011" i="52"/>
  <c r="IB283" i="52"/>
  <c r="IK283" i="52"/>
  <c r="IF863" i="52"/>
  <c r="IM486" i="52"/>
  <c r="IL486" i="52"/>
  <c r="IJ330" i="52"/>
  <c r="IK440" i="52"/>
  <c r="IB440" i="52"/>
  <c r="IB350" i="52"/>
  <c r="IK350" i="52"/>
  <c r="IC932" i="52"/>
  <c r="IQ932" i="52"/>
  <c r="IB763" i="52"/>
  <c r="IK763" i="52"/>
  <c r="IK257" i="52"/>
  <c r="IL465" i="52"/>
  <c r="IM465" i="52"/>
  <c r="IB724" i="52"/>
  <c r="IK724" i="52"/>
  <c r="IJ679" i="52"/>
  <c r="IM699" i="52"/>
  <c r="IL699" i="52"/>
  <c r="IL1006" i="52"/>
  <c r="IM1006" i="52"/>
  <c r="IL163" i="52"/>
  <c r="IM163" i="52"/>
  <c r="FW244" i="52"/>
  <c r="IB244" i="52" s="1"/>
  <c r="IB1045" i="52"/>
  <c r="IK1045" i="52"/>
  <c r="IL749" i="52"/>
  <c r="IM749" i="52"/>
  <c r="IL502" i="52"/>
  <c r="IM502" i="52"/>
  <c r="IB509" i="52"/>
  <c r="IK509" i="52"/>
  <c r="IF878" i="52"/>
  <c r="IK526" i="52"/>
  <c r="IB526" i="52"/>
  <c r="IJ751" i="52"/>
  <c r="IF177" i="52"/>
  <c r="IB753" i="52"/>
  <c r="IK753" i="52"/>
  <c r="IB938" i="52"/>
  <c r="IK938" i="52"/>
  <c r="IB767" i="52"/>
  <c r="IK767" i="52"/>
  <c r="IF779" i="52"/>
  <c r="IB406" i="52"/>
  <c r="IK406" i="52"/>
  <c r="IL1018" i="52"/>
  <c r="IM1018" i="52"/>
  <c r="IL725" i="52"/>
  <c r="IM725" i="52"/>
  <c r="IM570" i="52"/>
  <c r="IL570" i="52"/>
  <c r="HP60" i="52"/>
  <c r="HO60" i="52"/>
  <c r="HQ60" i="52"/>
  <c r="HM60" i="52"/>
  <c r="HN60" i="52"/>
  <c r="IM910" i="52"/>
  <c r="IL910" i="52"/>
  <c r="IK234" i="52"/>
  <c r="IB234" i="52"/>
  <c r="IM1033" i="52"/>
  <c r="IL1033" i="52"/>
  <c r="IL369" i="52"/>
  <c r="IM369" i="52"/>
  <c r="IF541" i="52"/>
  <c r="IJ615" i="52"/>
  <c r="IB568" i="52"/>
  <c r="IK568" i="52"/>
  <c r="IB787" i="52"/>
  <c r="IK787" i="52"/>
  <c r="IB412" i="52"/>
  <c r="IK412" i="52"/>
  <c r="IK794" i="52"/>
  <c r="IB794" i="52"/>
  <c r="IJ1033" i="52"/>
  <c r="FW729" i="52"/>
  <c r="IB729" i="52" s="1"/>
  <c r="IK689" i="52"/>
  <c r="IB689" i="52"/>
  <c r="IM482" i="52"/>
  <c r="IL482" i="52"/>
  <c r="IL730" i="52"/>
  <c r="IM730" i="52"/>
  <c r="IL253" i="52"/>
  <c r="IM253" i="52"/>
  <c r="IJ197" i="52"/>
  <c r="IB731" i="52"/>
  <c r="IK731" i="52"/>
  <c r="IC367" i="52"/>
  <c r="IQ367" i="52"/>
  <c r="IJ735" i="52"/>
  <c r="IM244" i="52"/>
  <c r="IL244" i="52"/>
  <c r="IB954" i="52"/>
  <c r="IK954" i="52"/>
  <c r="IB863" i="52"/>
  <c r="IK863" i="52"/>
  <c r="IJ121" i="52"/>
  <c r="IM489" i="52"/>
  <c r="IL489" i="52"/>
  <c r="IM404" i="52"/>
  <c r="IL404" i="52"/>
  <c r="IB914" i="52"/>
  <c r="IK914" i="52"/>
  <c r="FW892" i="52"/>
  <c r="IB892" i="52" s="1"/>
  <c r="IM957" i="52"/>
  <c r="IL957" i="52"/>
  <c r="IM69" i="52"/>
  <c r="IL69" i="52"/>
  <c r="IB484" i="52"/>
  <c r="IK484" i="52"/>
  <c r="IM870" i="52"/>
  <c r="IL870" i="52"/>
  <c r="IL842" i="52"/>
  <c r="IM842" i="52"/>
  <c r="IL309" i="52"/>
  <c r="IM309" i="52"/>
  <c r="IK727" i="52"/>
  <c r="IJ819" i="52"/>
  <c r="IJ570" i="52"/>
  <c r="IK638" i="52"/>
  <c r="IB638" i="52"/>
  <c r="IB176" i="52"/>
  <c r="IK176" i="52"/>
  <c r="IM936" i="52"/>
  <c r="IL936" i="52"/>
  <c r="IL770" i="52"/>
  <c r="IM770" i="52"/>
  <c r="IK80" i="52"/>
  <c r="IB80" i="52"/>
  <c r="IJ347" i="52"/>
  <c r="IJ1045" i="52"/>
  <c r="IB128" i="52"/>
  <c r="IK128" i="52"/>
  <c r="IM125" i="52"/>
  <c r="IL125" i="52"/>
  <c r="IM505" i="52"/>
  <c r="IL505" i="52"/>
  <c r="IJ556" i="52"/>
  <c r="IB682" i="52"/>
  <c r="IK682" i="52"/>
  <c r="IM396" i="52"/>
  <c r="IL396" i="52"/>
  <c r="IM550" i="52"/>
  <c r="IL550" i="52"/>
  <c r="IL763" i="52"/>
  <c r="IM763" i="52"/>
  <c r="IB346" i="52"/>
  <c r="IK346" i="52"/>
  <c r="IB811" i="52"/>
  <c r="IK811" i="52"/>
  <c r="IJ436" i="52"/>
  <c r="IF695" i="52"/>
  <c r="IQ979" i="52"/>
  <c r="IC979" i="52"/>
  <c r="IL724" i="52"/>
  <c r="IM724" i="52"/>
  <c r="IF479" i="52"/>
  <c r="IJ908" i="52"/>
  <c r="GL49" i="52"/>
  <c r="GM49" i="52"/>
  <c r="GN49" i="52"/>
  <c r="GJ49" i="52"/>
  <c r="GK49" i="52"/>
  <c r="IJ511" i="52"/>
  <c r="IJ460" i="52"/>
  <c r="IL767" i="52"/>
  <c r="IM767" i="52"/>
  <c r="IL840" i="52"/>
  <c r="IM840" i="52"/>
  <c r="IK409" i="52"/>
  <c r="IJ454" i="52"/>
  <c r="IJ193" i="52"/>
  <c r="IB1022" i="52"/>
  <c r="IK1022" i="52"/>
  <c r="IB457" i="52"/>
  <c r="IK457" i="52"/>
  <c r="IF484" i="52"/>
  <c r="IC98" i="52"/>
  <c r="IQ98" i="52" s="1"/>
  <c r="IC501" i="52"/>
  <c r="IQ501" i="52"/>
  <c r="IL849" i="52"/>
  <c r="IM849" i="52"/>
  <c r="IL500" i="52"/>
  <c r="IM500" i="52"/>
  <c r="IF242" i="52"/>
  <c r="IM807" i="52"/>
  <c r="IL807" i="52"/>
  <c r="IB798" i="52"/>
  <c r="IK798" i="52"/>
  <c r="IJ190" i="52"/>
  <c r="IJ559" i="52"/>
  <c r="IM254" i="52"/>
  <c r="IL254" i="52"/>
  <c r="IJ620" i="52"/>
  <c r="IB482" i="52"/>
  <c r="IK482" i="52"/>
  <c r="IB162" i="52"/>
  <c r="IK162" i="52"/>
  <c r="IM533" i="52"/>
  <c r="IL533" i="52"/>
  <c r="IF235" i="52"/>
  <c r="IJ261" i="52"/>
  <c r="IJ249" i="52"/>
  <c r="IB663" i="52"/>
  <c r="IK663" i="52"/>
  <c r="IB679" i="52"/>
  <c r="IK679" i="52"/>
  <c r="IB816" i="52"/>
  <c r="IK816" i="52"/>
  <c r="IF90" i="52"/>
  <c r="IB401" i="52"/>
  <c r="IK401" i="52"/>
  <c r="IB786" i="52"/>
  <c r="IK786" i="52"/>
  <c r="IF446" i="52"/>
  <c r="FW676" i="52"/>
  <c r="IB676" i="52" s="1"/>
  <c r="IF964" i="52"/>
  <c r="IQ384" i="52"/>
  <c r="IC384" i="52"/>
  <c r="IJ777" i="52"/>
  <c r="IC1024" i="52"/>
  <c r="IQ1024" i="52"/>
  <c r="IL229" i="52"/>
  <c r="IM229" i="52"/>
  <c r="IL405" i="52"/>
  <c r="IL330" i="52"/>
  <c r="IM330" i="52"/>
  <c r="IB388" i="52"/>
  <c r="IK388" i="52"/>
  <c r="IL447" i="52"/>
  <c r="IM447" i="52"/>
  <c r="IJ159" i="52"/>
  <c r="IB748" i="52"/>
  <c r="IK748" i="52"/>
  <c r="IJ173" i="52"/>
  <c r="IK323" i="52"/>
  <c r="IJ813" i="52"/>
  <c r="IJ1015" i="52"/>
  <c r="IB660" i="52"/>
  <c r="IK660" i="52"/>
  <c r="IL429" i="52"/>
  <c r="IM429" i="52"/>
  <c r="IB608" i="52"/>
  <c r="IK608" i="52"/>
  <c r="IB1042" i="52"/>
  <c r="IK1042" i="52"/>
  <c r="IJ265" i="52"/>
  <c r="IB506" i="52"/>
  <c r="IK506" i="52"/>
  <c r="IL825" i="52"/>
  <c r="IM825" i="52"/>
  <c r="IB505" i="52"/>
  <c r="IK505" i="52"/>
  <c r="IJ533" i="52"/>
  <c r="IF279" i="52"/>
  <c r="IM603" i="52"/>
  <c r="IL603" i="52"/>
  <c r="IK129" i="52"/>
  <c r="IB129" i="52"/>
  <c r="IB800" i="52"/>
  <c r="IK800" i="52"/>
  <c r="IF967" i="52"/>
  <c r="IK107" i="52"/>
  <c r="IM435" i="52"/>
  <c r="IB231" i="52"/>
  <c r="IK231" i="52"/>
  <c r="IF655" i="52"/>
  <c r="IJ963" i="52"/>
  <c r="IL714" i="52"/>
  <c r="IM714" i="52"/>
  <c r="IB321" i="52"/>
  <c r="IK321" i="52"/>
  <c r="IJ125" i="52"/>
  <c r="IJ310" i="52"/>
  <c r="IC593" i="52"/>
  <c r="IQ593" i="52"/>
  <c r="IB897" i="52"/>
  <c r="IK897" i="52"/>
  <c r="IK585" i="52"/>
  <c r="IM826" i="52"/>
  <c r="IL826" i="52"/>
  <c r="IJ514" i="52"/>
  <c r="IB864" i="52"/>
  <c r="IK864" i="52"/>
  <c r="IB443" i="52"/>
  <c r="IK443" i="52"/>
  <c r="IK458" i="52"/>
  <c r="IJ642" i="52"/>
  <c r="IB502" i="52"/>
  <c r="IK502" i="52"/>
  <c r="IK691" i="52"/>
  <c r="IB691" i="52"/>
  <c r="IJ831" i="52"/>
  <c r="IJ366" i="52"/>
  <c r="IJ123" i="52"/>
  <c r="IB93" i="52"/>
  <c r="IK93" i="52"/>
  <c r="IJ563" i="52"/>
  <c r="IB239" i="52"/>
  <c r="IK239" i="52"/>
  <c r="IL549" i="52"/>
  <c r="IM549" i="52"/>
  <c r="IJ499" i="52"/>
  <c r="IL498" i="52"/>
  <c r="IM498" i="52"/>
  <c r="IF375" i="52"/>
  <c r="IM595" i="52"/>
  <c r="IL595" i="52"/>
  <c r="IF558" i="52"/>
  <c r="IB814" i="52"/>
  <c r="IK814" i="52"/>
  <c r="IB893" i="52"/>
  <c r="IK893" i="52"/>
  <c r="IF882" i="52"/>
  <c r="IL296" i="52"/>
  <c r="IM296" i="52"/>
  <c r="IJ505" i="52"/>
  <c r="IF794" i="52"/>
  <c r="IK123" i="52"/>
  <c r="IB123" i="52"/>
  <c r="IL496" i="52"/>
  <c r="IM496" i="52"/>
  <c r="IL295" i="52"/>
  <c r="IM295" i="52"/>
  <c r="IM399" i="52"/>
  <c r="IL399" i="52"/>
  <c r="IL630" i="52"/>
  <c r="IM630" i="52"/>
  <c r="IM291" i="52"/>
  <c r="IL291" i="52"/>
  <c r="IF793" i="52"/>
  <c r="IK434" i="52"/>
  <c r="IB434" i="52"/>
  <c r="IJ496" i="52"/>
  <c r="IJ910" i="52"/>
  <c r="IJ129" i="52"/>
  <c r="IM380" i="52"/>
  <c r="IL380" i="52"/>
  <c r="IK775" i="52"/>
  <c r="IK242" i="52"/>
  <c r="IM419" i="52"/>
  <c r="IL419" i="52"/>
  <c r="IJ86" i="52"/>
  <c r="IB642" i="52"/>
  <c r="IK642" i="52"/>
  <c r="IJ1031" i="52"/>
  <c r="IM954" i="52"/>
  <c r="IL954" i="52"/>
  <c r="HC53" i="52"/>
  <c r="HK53" i="52"/>
  <c r="HD53" i="52"/>
  <c r="HE53" i="52"/>
  <c r="HA53" i="52"/>
  <c r="HF53" i="52"/>
  <c r="HI53" i="52"/>
  <c r="HG53" i="52"/>
  <c r="HB53" i="52"/>
  <c r="HH53" i="52"/>
  <c r="HJ53" i="52"/>
  <c r="IK984" i="52"/>
  <c r="IB984" i="52"/>
  <c r="FW88" i="52"/>
  <c r="IB88" i="52" s="1"/>
  <c r="IL339" i="52"/>
  <c r="IM339" i="52"/>
  <c r="IM839" i="52"/>
  <c r="IJ610" i="52"/>
  <c r="IK309" i="52"/>
  <c r="IM893" i="52"/>
  <c r="IL893" i="52"/>
  <c r="IC410" i="52"/>
  <c r="IQ410" i="52"/>
  <c r="IF796" i="52"/>
  <c r="IF635" i="52"/>
  <c r="IL757" i="52"/>
  <c r="IM757" i="52"/>
  <c r="IK557" i="52"/>
  <c r="IB557" i="52"/>
  <c r="IF676" i="52"/>
  <c r="IB778" i="52"/>
  <c r="IK778" i="52"/>
  <c r="IL551" i="52"/>
  <c r="IM551" i="52"/>
  <c r="IM689" i="52"/>
  <c r="IL689" i="52"/>
  <c r="IL627" i="52"/>
  <c r="IM627" i="52"/>
  <c r="IK449" i="52"/>
  <c r="IB490" i="52"/>
  <c r="IK490" i="52"/>
  <c r="IB446" i="52"/>
  <c r="IK446" i="52"/>
  <c r="IJ678" i="52"/>
  <c r="IM672" i="52"/>
  <c r="IL672" i="52"/>
  <c r="IM401" i="52"/>
  <c r="IL401" i="52"/>
  <c r="IJ65" i="52"/>
  <c r="IL241" i="52"/>
  <c r="IM241" i="52"/>
  <c r="IL938" i="52"/>
  <c r="IM938" i="52"/>
  <c r="IB520" i="52"/>
  <c r="IK520" i="52"/>
  <c r="IM912" i="52"/>
  <c r="IL912" i="52"/>
  <c r="IB907" i="52"/>
  <c r="IK907" i="52"/>
  <c r="IJ101" i="52"/>
  <c r="FW718" i="52"/>
  <c r="IB718" i="52" s="1"/>
  <c r="IB549" i="52"/>
  <c r="IK549" i="52"/>
  <c r="IB707" i="52"/>
  <c r="IK707" i="52"/>
  <c r="IC207" i="52"/>
  <c r="IQ207" i="52"/>
  <c r="IB513" i="52"/>
  <c r="IK513" i="52"/>
  <c r="IB827" i="52"/>
  <c r="IK827" i="52"/>
  <c r="IB195" i="52"/>
  <c r="IK195" i="52"/>
  <c r="IJ434" i="52"/>
  <c r="FW159" i="52"/>
  <c r="IB159" i="52" s="1"/>
  <c r="IC904" i="52"/>
  <c r="IQ904" i="52"/>
  <c r="IB243" i="52"/>
  <c r="IK243" i="52"/>
  <c r="IB279" i="52"/>
  <c r="IK279" i="52"/>
  <c r="IB262" i="52"/>
  <c r="IK262" i="52"/>
  <c r="IM545" i="52"/>
  <c r="IL545" i="52"/>
  <c r="IL801" i="52"/>
  <c r="IM801" i="52"/>
  <c r="IJ389" i="52"/>
  <c r="IF795" i="52"/>
  <c r="IJ810" i="52"/>
  <c r="IL450" i="52"/>
  <c r="IM450" i="52"/>
  <c r="IB805" i="52"/>
  <c r="IK805" i="52"/>
  <c r="IL485" i="52"/>
  <c r="IM485" i="52"/>
  <c r="IB94" i="52"/>
  <c r="IK94" i="52"/>
  <c r="IL793" i="52"/>
  <c r="IM793" i="52"/>
  <c r="IB263" i="52"/>
  <c r="IK263" i="52"/>
  <c r="IL406" i="52"/>
  <c r="IM406" i="52"/>
  <c r="IJ571" i="52"/>
  <c r="IM513" i="52"/>
  <c r="IL513" i="52"/>
  <c r="IC276" i="52"/>
  <c r="IQ276" i="52"/>
  <c r="IC418" i="52"/>
  <c r="IQ418" i="52"/>
  <c r="IL442" i="52"/>
  <c r="IM442" i="52"/>
  <c r="IC930" i="52"/>
  <c r="IQ930" i="52"/>
  <c r="IM302" i="52"/>
  <c r="IL302" i="52"/>
  <c r="IJ717" i="52"/>
  <c r="IJ712" i="52"/>
  <c r="IL1002" i="52"/>
  <c r="IM1002" i="52"/>
  <c r="IJ377" i="52"/>
  <c r="IF622" i="52"/>
  <c r="IJ683" i="52"/>
  <c r="IK646" i="52"/>
  <c r="IB646" i="52"/>
  <c r="IK574" i="52"/>
  <c r="IB574" i="52"/>
  <c r="IQ540" i="52"/>
  <c r="IC540" i="52"/>
  <c r="IB433" i="52"/>
  <c r="IK433" i="52"/>
  <c r="IM451" i="52"/>
  <c r="IB788" i="52"/>
  <c r="IK788" i="52"/>
  <c r="IC202" i="52"/>
  <c r="IQ202" i="52"/>
  <c r="IB67" i="52"/>
  <c r="IK67" i="52"/>
  <c r="IF851" i="52"/>
  <c r="FW257" i="52"/>
  <c r="IB257" i="52" s="1"/>
  <c r="IF961" i="52"/>
  <c r="IJ984" i="52"/>
  <c r="IL351" i="52"/>
  <c r="IM351" i="52"/>
  <c r="IJ726" i="52"/>
  <c r="IL851" i="52"/>
  <c r="IM851" i="52"/>
  <c r="IJ826" i="52"/>
  <c r="IM436" i="52"/>
  <c r="IL436" i="52"/>
  <c r="IK438" i="52"/>
  <c r="IB438" i="52"/>
  <c r="IJ72" i="52"/>
  <c r="IJ914" i="52"/>
  <c r="IJ331" i="52"/>
  <c r="IL683" i="52"/>
  <c r="IM683" i="52"/>
  <c r="IF247" i="52"/>
  <c r="FW423" i="52"/>
  <c r="IB423" i="52" s="1"/>
  <c r="IL618" i="52"/>
  <c r="IM618" i="52"/>
  <c r="IL883" i="52"/>
  <c r="IM883" i="52"/>
  <c r="IL480" i="52"/>
  <c r="IM480" i="52"/>
  <c r="IQ288" i="52"/>
  <c r="IC288" i="52"/>
  <c r="IJ816" i="52"/>
  <c r="IL1037" i="52"/>
  <c r="IM1037" i="52"/>
  <c r="IB721" i="52"/>
  <c r="IK721" i="52"/>
  <c r="IB160" i="52"/>
  <c r="IK160" i="52"/>
  <c r="IB172" i="52"/>
  <c r="IK172" i="52"/>
  <c r="HB60" i="52"/>
  <c r="HJ60" i="52"/>
  <c r="HC60" i="52"/>
  <c r="HG60" i="52"/>
  <c r="HD60" i="52"/>
  <c r="HH60" i="52"/>
  <c r="HF60" i="52"/>
  <c r="HA60" i="52"/>
  <c r="HE60" i="52"/>
  <c r="HI60" i="52"/>
  <c r="HK60" i="52"/>
  <c r="IB842" i="52"/>
  <c r="IK842" i="52"/>
  <c r="IB494" i="52"/>
  <c r="IK494" i="52"/>
  <c r="FW275" i="52"/>
  <c r="IB275" i="52" s="1"/>
  <c r="IL574" i="52"/>
  <c r="IM574" i="52"/>
  <c r="IB479" i="52"/>
  <c r="IK479" i="52"/>
  <c r="IK545" i="52"/>
  <c r="IB545" i="52"/>
  <c r="IL846" i="52"/>
  <c r="IM846" i="52"/>
  <c r="IB344" i="52"/>
  <c r="IK344" i="52"/>
  <c r="IJ257" i="52"/>
  <c r="IL180" i="52"/>
  <c r="IM180" i="52"/>
  <c r="IM290" i="52"/>
  <c r="IL290" i="52"/>
  <c r="IC355" i="52"/>
  <c r="IQ355" i="52"/>
  <c r="IB726" i="52"/>
  <c r="IK726" i="52"/>
  <c r="IJ516" i="52"/>
  <c r="IC145" i="52"/>
  <c r="IQ145" i="52"/>
  <c r="IJ462" i="52"/>
  <c r="IF990" i="52"/>
  <c r="IB190" i="52"/>
  <c r="IK190" i="52"/>
  <c r="IB558" i="52"/>
  <c r="IK558" i="52"/>
  <c r="IL761" i="52"/>
  <c r="IM761" i="52"/>
  <c r="IB760" i="52"/>
  <c r="IK760" i="52"/>
  <c r="IF302" i="52"/>
  <c r="IL848" i="52"/>
  <c r="IM848" i="52"/>
  <c r="IM1038" i="52"/>
  <c r="IL1038" i="52"/>
  <c r="IK326" i="52"/>
  <c r="IB326" i="52"/>
  <c r="IB177" i="52"/>
  <c r="IK177" i="52"/>
  <c r="IJ833" i="52"/>
  <c r="IK687" i="52"/>
  <c r="IB687" i="52"/>
  <c r="IB515" i="52"/>
  <c r="IK515" i="52"/>
  <c r="IJ273" i="52"/>
  <c r="IB766" i="52"/>
  <c r="IK766" i="52"/>
  <c r="IC226" i="52"/>
  <c r="IQ226" i="52"/>
  <c r="IK799" i="52"/>
  <c r="IF737" i="52"/>
  <c r="IJ953" i="52"/>
  <c r="IL779" i="52"/>
  <c r="IM779" i="52"/>
  <c r="FW727" i="52"/>
  <c r="IB727" i="52" s="1"/>
  <c r="IB992" i="52"/>
  <c r="IK992" i="52"/>
  <c r="IL76" i="52"/>
  <c r="IM76" i="52"/>
  <c r="IB555" i="52"/>
  <c r="IK555" i="52"/>
  <c r="IL279" i="52"/>
  <c r="IM279" i="52"/>
  <c r="IK580" i="52"/>
  <c r="IB580" i="52"/>
  <c r="IB254" i="52"/>
  <c r="IK254" i="52"/>
  <c r="IL664" i="52"/>
  <c r="IM664" i="52"/>
  <c r="IJ263" i="52"/>
  <c r="IL889" i="52"/>
  <c r="IM889" i="52"/>
  <c r="IB354" i="52"/>
  <c r="IK354" i="52"/>
  <c r="FW652" i="52"/>
  <c r="IB652" i="52" s="1"/>
  <c r="IB124" i="52"/>
  <c r="IK124" i="52"/>
  <c r="IK826" i="52"/>
  <c r="IL516" i="52"/>
  <c r="IM516" i="52"/>
  <c r="IJ324" i="52"/>
  <c r="IJ652" i="52"/>
  <c r="IJ568" i="52"/>
  <c r="IJ913" i="52"/>
  <c r="GE49" i="52"/>
  <c r="HZ49" i="52"/>
  <c r="FY49" i="52"/>
  <c r="GG49" i="52"/>
  <c r="FZ49" i="52"/>
  <c r="GH49" i="52"/>
  <c r="GB49" i="52"/>
  <c r="GC49" i="52"/>
  <c r="GA49" i="52"/>
  <c r="GD49" i="52"/>
  <c r="GF49" i="52"/>
  <c r="IF836" i="52"/>
  <c r="IM432" i="52"/>
  <c r="IL432" i="52"/>
  <c r="IM647" i="52"/>
  <c r="IL647" i="52"/>
  <c r="IK915" i="52"/>
  <c r="IC507" i="52"/>
  <c r="IQ507" i="52"/>
  <c r="IJ860" i="52"/>
  <c r="IJ618" i="52"/>
  <c r="IJ237" i="52"/>
  <c r="IJ177" i="52"/>
  <c r="IL312" i="52"/>
  <c r="IM312" i="52"/>
  <c r="IJ495" i="52"/>
  <c r="IJ525" i="52"/>
  <c r="IL721" i="52"/>
  <c r="IM721" i="52"/>
  <c r="IB477" i="52"/>
  <c r="IK477" i="52"/>
  <c r="IB1025" i="52"/>
  <c r="IK1025" i="52"/>
  <c r="IL733" i="52"/>
  <c r="IM733" i="52"/>
  <c r="IL773" i="52"/>
  <c r="IM773" i="52"/>
  <c r="IL258" i="52"/>
  <c r="IM258" i="52"/>
  <c r="IJ476" i="52"/>
  <c r="IJ174" i="52"/>
  <c r="IJ782" i="52"/>
  <c r="IJ494" i="52"/>
  <c r="IB825" i="52"/>
  <c r="IK825" i="52"/>
  <c r="IJ705" i="52"/>
  <c r="IJ477" i="52"/>
  <c r="IJ760" i="52"/>
  <c r="IB659" i="52"/>
  <c r="IK659" i="52"/>
  <c r="IJ822" i="52"/>
  <c r="IJ643" i="52"/>
  <c r="IF261" i="52"/>
  <c r="IB168" i="52"/>
  <c r="IK168" i="52"/>
  <c r="IL643" i="52"/>
  <c r="IM643" i="52"/>
  <c r="IF500" i="52"/>
  <c r="IL810" i="52"/>
  <c r="IM810" i="52"/>
  <c r="IM269" i="52"/>
  <c r="IL269" i="52"/>
  <c r="IJ90" i="52"/>
  <c r="IB383" i="52"/>
  <c r="IK383" i="52"/>
  <c r="IB886" i="52"/>
  <c r="IK886" i="52"/>
  <c r="IF691" i="52"/>
  <c r="IJ587" i="52"/>
  <c r="IJ446" i="52"/>
  <c r="IL719" i="52"/>
  <c r="IM719" i="52"/>
  <c r="IK704" i="52"/>
  <c r="IB704" i="52"/>
  <c r="IB1008" i="52"/>
  <c r="IK1008" i="52"/>
  <c r="IK133" i="52"/>
  <c r="IB133" i="52"/>
  <c r="IC217" i="52"/>
  <c r="IQ217" i="52"/>
  <c r="IJ344" i="52"/>
  <c r="IJ768" i="52"/>
  <c r="IK985" i="52"/>
  <c r="IB985" i="52"/>
  <c r="IF343" i="52"/>
  <c r="IC221" i="52"/>
  <c r="IQ221" i="52"/>
  <c r="IJ864" i="52"/>
  <c r="IK192" i="52"/>
  <c r="IB192" i="52"/>
  <c r="IB109" i="52"/>
  <c r="IK109" i="52"/>
  <c r="IL727" i="52"/>
  <c r="IM727" i="52"/>
  <c r="IB945" i="52"/>
  <c r="IK945" i="52"/>
  <c r="IF229" i="52"/>
  <c r="IF115" i="52"/>
  <c r="IB783" i="52"/>
  <c r="IK783" i="52"/>
  <c r="IJ311" i="52"/>
  <c r="IM179" i="52"/>
  <c r="IL179" i="52"/>
  <c r="IC143" i="52"/>
  <c r="IQ143" i="52"/>
  <c r="IJ350" i="52"/>
  <c r="IC151" i="52"/>
  <c r="IQ151" i="52"/>
  <c r="IB173" i="52"/>
  <c r="IK173" i="52"/>
  <c r="IL441" i="52"/>
  <c r="IM441" i="52"/>
  <c r="FW585" i="52"/>
  <c r="IB585" i="52" s="1"/>
  <c r="IB997" i="52"/>
  <c r="IK997" i="52"/>
  <c r="IL789" i="52"/>
  <c r="IM789" i="52"/>
  <c r="IJ315" i="52"/>
  <c r="IB774" i="52"/>
  <c r="IK774" i="52"/>
  <c r="IB387" i="52"/>
  <c r="IK387" i="52"/>
  <c r="IK487" i="52"/>
  <c r="IL177" i="52"/>
  <c r="IM177" i="52"/>
  <c r="IL467" i="52"/>
  <c r="IM467" i="52"/>
  <c r="IL363" i="52"/>
  <c r="IM363" i="52"/>
  <c r="IF561" i="52"/>
  <c r="IJ754" i="52"/>
  <c r="IM914" i="52"/>
  <c r="IL914" i="52"/>
  <c r="IB883" i="52"/>
  <c r="IK883" i="52"/>
  <c r="IJ949" i="52"/>
  <c r="IB769" i="52"/>
  <c r="IK769" i="52"/>
  <c r="IL911" i="52"/>
  <c r="IM911" i="52"/>
  <c r="IL167" i="52"/>
  <c r="IM167" i="52"/>
  <c r="IB164" i="52"/>
  <c r="IK164" i="52"/>
  <c r="IJ799" i="52"/>
  <c r="IK940" i="52"/>
  <c r="IJ1023" i="52"/>
  <c r="IM709" i="52"/>
  <c r="IL709" i="52"/>
  <c r="IF937" i="52"/>
  <c r="IB1034" i="52"/>
  <c r="IK1034" i="52"/>
  <c r="IB426" i="52"/>
  <c r="IK426" i="52"/>
  <c r="IF791" i="52"/>
  <c r="IK196" i="52"/>
  <c r="IB196" i="52"/>
  <c r="IC205" i="52"/>
  <c r="IQ205" i="52"/>
  <c r="IL994" i="52"/>
  <c r="IM994" i="52"/>
  <c r="IF117" i="52"/>
  <c r="IL756" i="52"/>
  <c r="IM756" i="52"/>
  <c r="IL850" i="52"/>
  <c r="IM850" i="52"/>
  <c r="IJ404" i="52"/>
  <c r="IK290" i="52"/>
  <c r="IK105" i="52"/>
  <c r="IM347" i="52"/>
  <c r="IL347" i="52"/>
  <c r="IL916" i="52"/>
  <c r="IM916" i="52"/>
  <c r="IJ700" i="52"/>
  <c r="IK448" i="52"/>
  <c r="FW242" i="52"/>
  <c r="IB242" i="52" s="1"/>
  <c r="IF668" i="52"/>
  <c r="IK623" i="52"/>
  <c r="IB623" i="52"/>
  <c r="IL334" i="52"/>
  <c r="IM334" i="52"/>
  <c r="IM94" i="52"/>
  <c r="IL94" i="52"/>
  <c r="GM53" i="52"/>
  <c r="GN53" i="52"/>
  <c r="GJ53" i="52"/>
  <c r="GK53" i="52"/>
  <c r="GL53" i="52"/>
  <c r="IL263" i="52"/>
  <c r="IM263" i="52"/>
  <c r="IJ564" i="52"/>
  <c r="IK427" i="52"/>
  <c r="IB427" i="52"/>
  <c r="IL191" i="52"/>
  <c r="IM191" i="52"/>
  <c r="IC210" i="52"/>
  <c r="IQ210" i="52"/>
  <c r="IB1028" i="52"/>
  <c r="IK1028" i="52"/>
  <c r="IJ357" i="52"/>
  <c r="IJ287" i="52"/>
  <c r="IB711" i="52"/>
  <c r="IK711" i="52"/>
  <c r="IJ731" i="52"/>
  <c r="IJ820" i="52"/>
  <c r="IL322" i="52"/>
  <c r="IM322" i="52"/>
  <c r="IB445" i="52"/>
  <c r="IK445" i="52"/>
  <c r="IJ420" i="52"/>
  <c r="IC1040" i="52"/>
  <c r="IQ1040" i="52"/>
  <c r="IB496" i="52"/>
  <c r="IK496" i="52"/>
  <c r="IK702" i="52"/>
  <c r="IB936" i="52"/>
  <c r="IK936" i="52"/>
  <c r="IL616" i="52"/>
  <c r="IM616" i="52"/>
  <c r="IB510" i="52"/>
  <c r="IK510" i="52"/>
  <c r="IJ475" i="52"/>
  <c r="IK603" i="52"/>
  <c r="IB603" i="52"/>
  <c r="IB790" i="52"/>
  <c r="IK790" i="52"/>
  <c r="IM124" i="52"/>
  <c r="IL124" i="52"/>
  <c r="IM688" i="52"/>
  <c r="IL688" i="52"/>
  <c r="IJ1007" i="52"/>
  <c r="FW278" i="52"/>
  <c r="IB278" i="52" s="1"/>
  <c r="IB163" i="52"/>
  <c r="IK163" i="52"/>
  <c r="IL530" i="52"/>
  <c r="IM530" i="52"/>
  <c r="IM242" i="52"/>
  <c r="IL242" i="52"/>
  <c r="IM285" i="52"/>
  <c r="IL285" i="52"/>
  <c r="IJ465" i="52"/>
  <c r="IB357" i="52"/>
  <c r="IK357" i="52"/>
  <c r="IL694" i="52"/>
  <c r="IM694" i="52"/>
  <c r="IL261" i="52"/>
  <c r="IM261" i="52"/>
  <c r="IM640" i="52"/>
  <c r="IL640" i="52"/>
  <c r="IF687" i="52"/>
  <c r="IM871" i="52"/>
  <c r="IL871" i="52"/>
  <c r="IM946" i="52"/>
  <c r="IL946" i="52"/>
  <c r="IM556" i="52"/>
  <c r="IL556" i="52"/>
  <c r="IL109" i="52"/>
  <c r="IM109" i="52"/>
  <c r="IB255" i="52"/>
  <c r="IK255" i="52"/>
  <c r="IB903" i="52"/>
  <c r="IK903" i="52"/>
  <c r="IJ894" i="52"/>
  <c r="FW807" i="52"/>
  <c r="IB807" i="52" s="1"/>
  <c r="IB1013" i="52"/>
  <c r="IK1013" i="52"/>
  <c r="IL992" i="52"/>
  <c r="IM992" i="52"/>
  <c r="IB792" i="52"/>
  <c r="IK792" i="52"/>
  <c r="IB831" i="52"/>
  <c r="IK831" i="52"/>
  <c r="IB796" i="52"/>
  <c r="IK796" i="52"/>
  <c r="FW183" i="52"/>
  <c r="IB183" i="52" s="1"/>
  <c r="IM344" i="52"/>
  <c r="IL344" i="52"/>
  <c r="IM431" i="52"/>
  <c r="IB730" i="52"/>
  <c r="IK730" i="52"/>
  <c r="IL824" i="52"/>
  <c r="IM824" i="52"/>
  <c r="IB519" i="52"/>
  <c r="IK519" i="52"/>
  <c r="IF468" i="52"/>
  <c r="IB441" i="52"/>
  <c r="IK441" i="52"/>
  <c r="IL836" i="52"/>
  <c r="IM836" i="52"/>
  <c r="IL585" i="52"/>
  <c r="IM585" i="52"/>
  <c r="IM535" i="52"/>
  <c r="IL535" i="52"/>
  <c r="IL454" i="52"/>
  <c r="IM454" i="52"/>
  <c r="IL503" i="52"/>
  <c r="IM503" i="52"/>
  <c r="IM734" i="52"/>
  <c r="IL734" i="52"/>
  <c r="IL695" i="52"/>
  <c r="IM695" i="52"/>
  <c r="IJ976" i="52"/>
  <c r="IL559" i="52"/>
  <c r="IM559" i="52"/>
  <c r="IL515" i="52"/>
  <c r="IM515" i="52"/>
  <c r="IL668" i="52"/>
  <c r="IM668" i="52"/>
  <c r="IM707" i="52"/>
  <c r="IL707" i="52"/>
  <c r="FW403" i="52"/>
  <c r="IB403" i="52" s="1"/>
  <c r="IJ738" i="52"/>
  <c r="FW495" i="52"/>
  <c r="IB495" i="52" s="1"/>
  <c r="IB512" i="52"/>
  <c r="IK512" i="52"/>
  <c r="IF604" i="52"/>
  <c r="IJ529" i="52"/>
  <c r="IL359" i="52"/>
  <c r="IM359" i="52"/>
  <c r="IM964" i="52"/>
  <c r="IL964" i="52"/>
  <c r="IB770" i="52"/>
  <c r="IK770" i="52"/>
  <c r="IM170" i="52"/>
  <c r="IL170" i="52"/>
  <c r="IL823" i="52"/>
  <c r="IM823" i="52"/>
  <c r="IK610" i="52"/>
  <c r="IB610" i="52"/>
  <c r="IJ758" i="52"/>
  <c r="IL790" i="52"/>
  <c r="IM790" i="52"/>
  <c r="IL817" i="52"/>
  <c r="IM817" i="52"/>
  <c r="IJ787" i="52"/>
  <c r="IB396" i="52"/>
  <c r="IK396" i="52"/>
  <c r="IM563" i="52"/>
  <c r="IL563" i="52"/>
  <c r="IJ756" i="52"/>
  <c r="IC459" i="52"/>
  <c r="IQ459" i="52"/>
  <c r="IJ891" i="52"/>
  <c r="IJ886" i="52"/>
  <c r="IB273" i="52"/>
  <c r="IK273" i="52"/>
  <c r="IB108" i="52"/>
  <c r="IK108" i="52"/>
  <c r="IB270" i="52"/>
  <c r="IK270" i="52"/>
  <c r="IB1038" i="52"/>
  <c r="IK1038" i="52"/>
  <c r="IB469" i="52"/>
  <c r="IK469" i="52"/>
  <c r="IL908" i="52"/>
  <c r="IM908" i="52"/>
  <c r="IK121" i="52"/>
  <c r="IB121" i="52"/>
  <c r="IL780" i="52"/>
  <c r="IM780" i="52"/>
  <c r="IL704" i="52"/>
  <c r="IM704" i="52"/>
  <c r="IC150" i="52"/>
  <c r="IQ150" i="52"/>
  <c r="IJ671" i="52"/>
  <c r="IJ1006" i="52"/>
  <c r="IJ254" i="52"/>
  <c r="GK60" i="52"/>
  <c r="GL60" i="52"/>
  <c r="GM60" i="52"/>
  <c r="GN60" i="52"/>
  <c r="GJ60" i="52"/>
  <c r="IB1048" i="52"/>
  <c r="IK1048" i="52"/>
  <c r="IJ989" i="52"/>
  <c r="IL572" i="52"/>
  <c r="IM572" i="52"/>
  <c r="IJ991" i="52"/>
  <c r="IM159" i="52"/>
  <c r="IL159" i="52"/>
  <c r="IF615" i="52"/>
  <c r="IM620" i="52"/>
  <c r="IL620" i="52"/>
  <c r="IC220" i="52"/>
  <c r="IQ220" i="52"/>
  <c r="IK803" i="52"/>
  <c r="IM97" i="52"/>
  <c r="IL97" i="52"/>
  <c r="IJ296" i="52"/>
  <c r="IM128" i="52"/>
  <c r="IL128" i="52"/>
  <c r="IF1033" i="52"/>
  <c r="IB289" i="52"/>
  <c r="IK289" i="52"/>
  <c r="IJ801" i="52"/>
  <c r="IM86" i="52"/>
  <c r="IL86" i="52"/>
  <c r="IF1032" i="52"/>
  <c r="IJ817" i="52"/>
  <c r="IB65" i="52"/>
  <c r="IK65" i="52"/>
  <c r="IL663" i="52"/>
  <c r="IM663" i="52"/>
  <c r="IL679" i="52"/>
  <c r="IM679" i="52"/>
  <c r="IM278" i="52"/>
  <c r="IL278" i="52"/>
  <c r="IJ385" i="52"/>
  <c r="IB662" i="52"/>
  <c r="IK662" i="52"/>
  <c r="IF486" i="52"/>
  <c r="IB789" i="52"/>
  <c r="IK789" i="52"/>
  <c r="IB782" i="52"/>
  <c r="IK782" i="52"/>
  <c r="IK937" i="52"/>
  <c r="IB937" i="52"/>
  <c r="IC974" i="52"/>
  <c r="IQ974" i="52"/>
  <c r="IB1001" i="52"/>
  <c r="IK1001" i="52"/>
  <c r="IJ821" i="52"/>
  <c r="IL768" i="52"/>
  <c r="IM768" i="52"/>
  <c r="IL623" i="52"/>
  <c r="IM623" i="52"/>
  <c r="IL491" i="52"/>
  <c r="IM491" i="52"/>
  <c r="FW705" i="52"/>
  <c r="IB705" i="52" s="1"/>
  <c r="IC227" i="52"/>
  <c r="IQ227" i="52"/>
  <c r="IK586" i="52"/>
  <c r="IB586" i="52"/>
  <c r="IJ530" i="52"/>
  <c r="IL133" i="52"/>
  <c r="IM133" i="52"/>
  <c r="IB961" i="52"/>
  <c r="IK961" i="52"/>
  <c r="IL983" i="52"/>
  <c r="IM983" i="52"/>
  <c r="IL62" i="52"/>
  <c r="IM62" i="52"/>
  <c r="IJ1001" i="52"/>
  <c r="IL1049" i="52"/>
  <c r="IM1049" i="52"/>
  <c r="IJ871" i="52"/>
  <c r="FW799" i="52"/>
  <c r="IB799" i="52" s="1"/>
  <c r="IL189" i="52"/>
  <c r="IM189" i="52"/>
  <c r="IL991" i="52"/>
  <c r="IM991" i="52"/>
  <c r="IL195" i="52"/>
  <c r="IM195" i="52"/>
  <c r="IL918" i="52"/>
  <c r="IM918" i="52"/>
  <c r="IJ737" i="52"/>
  <c r="IJ1051" i="52"/>
  <c r="IB713" i="52"/>
  <c r="IK713" i="52"/>
  <c r="IJ1011" i="52"/>
  <c r="IB736" i="52"/>
  <c r="IK736" i="52"/>
  <c r="IL608" i="52"/>
  <c r="IM608" i="52"/>
  <c r="FW287" i="52"/>
  <c r="IB287" i="52" s="1"/>
  <c r="IB1032" i="52"/>
  <c r="IK1032" i="52"/>
  <c r="IB106" i="52"/>
  <c r="IK106" i="52"/>
  <c r="IM648" i="52"/>
  <c r="IL648" i="52"/>
  <c r="IJ187" i="52"/>
  <c r="IK389" i="52"/>
  <c r="IB389" i="52"/>
  <c r="IJ865" i="52"/>
  <c r="IL493" i="52"/>
  <c r="IM493" i="52"/>
  <c r="IL375" i="52"/>
  <c r="IM375" i="52"/>
  <c r="IB428" i="52"/>
  <c r="IK428" i="52"/>
  <c r="IL765" i="52"/>
  <c r="IM765" i="52"/>
  <c r="IB421" i="52"/>
  <c r="IK421" i="52"/>
  <c r="IL778" i="52"/>
  <c r="IM778" i="52"/>
  <c r="IL488" i="52"/>
  <c r="IM488" i="52"/>
  <c r="IL461" i="52"/>
  <c r="IM461" i="52"/>
  <c r="IB200" i="52"/>
  <c r="IK200" i="52"/>
  <c r="IB797" i="52"/>
  <c r="IK797" i="52"/>
  <c r="IL284" i="52"/>
  <c r="IM284" i="52"/>
  <c r="IB465" i="52"/>
  <c r="IK465" i="52"/>
  <c r="FW826" i="52"/>
  <c r="IB826" i="52" s="1"/>
  <c r="IJ957" i="52"/>
  <c r="IB531" i="52"/>
  <c r="IK531" i="52"/>
  <c r="IJ480" i="52"/>
  <c r="IL458" i="52"/>
  <c r="IM458" i="52"/>
  <c r="IJ745" i="52"/>
  <c r="IB475" i="52"/>
  <c r="IK475" i="52"/>
  <c r="IJ479" i="52"/>
  <c r="IJ431" i="52"/>
  <c r="IB336" i="52"/>
  <c r="IK336" i="52"/>
  <c r="FU49" i="52"/>
  <c r="FV49" i="52"/>
  <c r="ET49" i="52"/>
  <c r="IL662" i="52"/>
  <c r="IM662" i="52"/>
  <c r="IM624" i="52"/>
  <c r="IL624" i="52"/>
  <c r="IM703" i="52"/>
  <c r="IL703" i="52"/>
  <c r="IQ854" i="52"/>
  <c r="IC854" i="52"/>
  <c r="IC209" i="52"/>
  <c r="IQ209" i="52"/>
  <c r="IM1008" i="52"/>
  <c r="IL1008" i="52"/>
  <c r="IJ1004" i="52"/>
  <c r="IJ80" i="52"/>
  <c r="FW409" i="52"/>
  <c r="IB409" i="52" s="1"/>
  <c r="IC902" i="52"/>
  <c r="IQ902" i="52"/>
  <c r="IJ907" i="52"/>
  <c r="IJ572" i="52"/>
  <c r="IB511" i="52"/>
  <c r="IK511" i="52"/>
  <c r="IJ484" i="52"/>
  <c r="IF553" i="52"/>
  <c r="IK674" i="52"/>
  <c r="IB97" i="52"/>
  <c r="IK97" i="52"/>
  <c r="FW757" i="52"/>
  <c r="IB757" i="52" s="1"/>
  <c r="IB343" i="52"/>
  <c r="IK343" i="52"/>
  <c r="IL112" i="52"/>
  <c r="IM112" i="52"/>
  <c r="IL744" i="52"/>
  <c r="IM744" i="52"/>
  <c r="IQ532" i="52"/>
  <c r="IC532" i="52"/>
  <c r="IM289" i="52"/>
  <c r="IL289" i="52"/>
  <c r="IF396" i="52"/>
  <c r="IJ898" i="52"/>
  <c r="IB265" i="52"/>
  <c r="IK265" i="52"/>
  <c r="IM354" i="52"/>
  <c r="IL354" i="52"/>
  <c r="IM950" i="52"/>
  <c r="IL950" i="52"/>
  <c r="IM644" i="52"/>
  <c r="IL644" i="52"/>
  <c r="IK437" i="52"/>
  <c r="IB437" i="52"/>
  <c r="IM108" i="52"/>
  <c r="IL108" i="52"/>
  <c r="IJ792" i="52"/>
  <c r="IF255" i="52"/>
  <c r="IJ960" i="52"/>
  <c r="IL365" i="52"/>
  <c r="IM365" i="52"/>
  <c r="IB300" i="52"/>
  <c r="IK300" i="52"/>
  <c r="IK371" i="52"/>
  <c r="IB371" i="52"/>
  <c r="IB957" i="52"/>
  <c r="IK957" i="52"/>
  <c r="IL762" i="52"/>
  <c r="IM762" i="52"/>
  <c r="IF887" i="52"/>
  <c r="IJ704" i="52"/>
  <c r="IF159" i="52"/>
  <c r="IJ314" i="52"/>
  <c r="IL650" i="52"/>
  <c r="IM650" i="52"/>
  <c r="IJ229" i="52"/>
  <c r="IF359" i="52"/>
  <c r="IB119" i="52"/>
  <c r="IK119" i="52"/>
  <c r="IF277" i="52"/>
  <c r="IB648" i="52"/>
  <c r="IK648" i="52"/>
  <c r="IJ1037" i="52"/>
  <c r="IL243" i="52"/>
  <c r="IM243" i="52"/>
  <c r="IL275" i="52"/>
  <c r="IM275" i="52"/>
  <c r="IB488" i="52"/>
  <c r="IK488" i="52"/>
  <c r="FW1035" i="52"/>
  <c r="IB1035" i="52" s="1"/>
  <c r="IB845" i="52"/>
  <c r="IK845" i="52"/>
  <c r="IL67" i="52"/>
  <c r="IM67" i="52"/>
  <c r="IF271" i="52"/>
  <c r="IB256" i="52"/>
  <c r="IK256" i="52"/>
  <c r="IF125" i="52"/>
  <c r="IJ244" i="52"/>
  <c r="IB455" i="52"/>
  <c r="IK455" i="52"/>
  <c r="FW458" i="52"/>
  <c r="IB458" i="52" s="1"/>
  <c r="IC141" i="52"/>
  <c r="IQ141" i="52"/>
  <c r="IC222" i="52"/>
  <c r="IQ222" i="52"/>
  <c r="IF663" i="52"/>
  <c r="IB647" i="52"/>
  <c r="IK647" i="52"/>
  <c r="IJ555" i="52"/>
  <c r="IB732" i="52"/>
  <c r="IK732" i="52"/>
  <c r="IB887" i="52"/>
  <c r="IK887" i="52"/>
  <c r="IM953" i="52"/>
  <c r="IL953" i="52"/>
  <c r="IF239" i="52"/>
  <c r="IL326" i="52"/>
  <c r="IM326" i="52"/>
  <c r="FW487" i="52"/>
  <c r="IB487" i="52" s="1"/>
  <c r="IL520" i="52"/>
  <c r="IM520" i="52"/>
  <c r="IJ561" i="52"/>
  <c r="IL371" i="52"/>
  <c r="IM371" i="52"/>
  <c r="IL274" i="52"/>
  <c r="IM274" i="52"/>
  <c r="IL986" i="52"/>
  <c r="IM986" i="52"/>
  <c r="IL473" i="52"/>
  <c r="IM473" i="52"/>
  <c r="IM113" i="52"/>
  <c r="IL113" i="52"/>
  <c r="IM996" i="52"/>
  <c r="IL996" i="52"/>
  <c r="IK197" i="52"/>
  <c r="IK960" i="52"/>
  <c r="IB960" i="52"/>
  <c r="IL319" i="52"/>
  <c r="IM319" i="52"/>
  <c r="IL742" i="52"/>
  <c r="IM742" i="52"/>
  <c r="IF550" i="52"/>
  <c r="IL421" i="52"/>
  <c r="IM421" i="52"/>
  <c r="IM729" i="52"/>
  <c r="IL729" i="52"/>
  <c r="IJ971" i="52"/>
  <c r="IJ424" i="52"/>
  <c r="IL256" i="52"/>
  <c r="IM256" i="52"/>
  <c r="IB417" i="52"/>
  <c r="IK417" i="52"/>
  <c r="IB865" i="52"/>
  <c r="IK865" i="52"/>
  <c r="IF845" i="52"/>
  <c r="IF129" i="52"/>
  <c r="IL1016" i="52"/>
  <c r="IM1016" i="52"/>
  <c r="IM897" i="52"/>
  <c r="IL897" i="52"/>
  <c r="IJ299" i="52"/>
  <c r="IF753" i="52"/>
  <c r="IJ506" i="52"/>
  <c r="IB188" i="52"/>
  <c r="IK188" i="52"/>
  <c r="IF1031" i="52"/>
  <c r="IM424" i="52"/>
  <c r="IL818" i="52"/>
  <c r="IM818" i="52"/>
  <c r="IJ682" i="52"/>
  <c r="IM423" i="52"/>
  <c r="IL423" i="52"/>
  <c r="IB62" i="52"/>
  <c r="IK62" i="52"/>
  <c r="IL233" i="52"/>
  <c r="IM233" i="52"/>
  <c r="IF802" i="52"/>
  <c r="IF707" i="52"/>
  <c r="IF610" i="52"/>
  <c r="IF1009" i="52"/>
  <c r="IL495" i="52"/>
  <c r="IM495" i="52"/>
  <c r="IB447" i="52"/>
  <c r="IK447" i="52"/>
  <c r="IB878" i="52"/>
  <c r="IK878" i="52"/>
  <c r="IJ750" i="52"/>
  <c r="IJ631" i="52"/>
  <c r="IL891" i="52"/>
  <c r="IM891" i="52"/>
  <c r="FW309" i="52"/>
  <c r="IB309" i="52" s="1"/>
  <c r="IF890" i="52"/>
  <c r="FW702" i="52"/>
  <c r="IB702" i="52" s="1"/>
  <c r="IL571" i="52"/>
  <c r="IM571" i="52"/>
  <c r="IB377" i="52"/>
  <c r="IK377" i="52"/>
  <c r="IJ869" i="52"/>
  <c r="IC834" i="52"/>
  <c r="IQ834" i="52"/>
  <c r="FW449" i="52"/>
  <c r="IB449" i="52" s="1"/>
  <c r="IL740" i="52"/>
  <c r="IM740" i="52"/>
  <c r="FW269" i="52"/>
  <c r="IB269" i="52" s="1"/>
  <c r="IF171" i="52"/>
  <c r="IM188" i="52"/>
  <c r="IL188" i="52"/>
  <c r="IJ178" i="52"/>
  <c r="IJ743" i="52"/>
  <c r="IL774" i="52"/>
  <c r="IM774" i="52"/>
  <c r="FW425" i="52"/>
  <c r="IB425" i="52" s="1"/>
  <c r="IB639" i="52"/>
  <c r="IK639" i="52"/>
  <c r="FW334" i="52"/>
  <c r="IB334" i="52" s="1"/>
  <c r="IM634" i="52"/>
  <c r="IL634" i="52"/>
  <c r="IB840" i="52"/>
  <c r="IK840" i="52"/>
  <c r="IB498" i="52"/>
  <c r="IK498" i="52"/>
  <c r="IM799" i="52"/>
  <c r="IL799" i="52"/>
  <c r="IC223" i="52"/>
  <c r="IQ223" i="52"/>
  <c r="IL264" i="52"/>
  <c r="IM264" i="52"/>
  <c r="IB743" i="52"/>
  <c r="IK743" i="52"/>
  <c r="IB820" i="52"/>
  <c r="IK820" i="52"/>
  <c r="IM578" i="52"/>
  <c r="IL578" i="52"/>
  <c r="IB359" i="52"/>
  <c r="IK359" i="52"/>
  <c r="IK949" i="52"/>
  <c r="IB949" i="52"/>
  <c r="IL1032" i="52"/>
  <c r="IM1032" i="52"/>
  <c r="IM196" i="52"/>
  <c r="IL196" i="52"/>
  <c r="IM906" i="52"/>
  <c r="IL906" i="52"/>
  <c r="IM976" i="52"/>
  <c r="IL976" i="52"/>
  <c r="IL1035" i="52"/>
  <c r="IM1035" i="52"/>
  <c r="IL431" i="52"/>
  <c r="IQ943" i="52"/>
  <c r="IC943" i="52"/>
  <c r="IL822" i="52"/>
  <c r="IM822" i="52"/>
  <c r="IB737" i="52"/>
  <c r="IK737" i="52"/>
  <c r="IB723" i="52"/>
  <c r="IK723" i="52"/>
  <c r="IB542" i="52"/>
  <c r="IK542" i="52"/>
  <c r="IL321" i="52"/>
  <c r="IM321" i="52"/>
  <c r="IM409" i="52"/>
  <c r="IL409" i="52"/>
  <c r="IL636" i="52"/>
  <c r="IM636" i="52"/>
  <c r="IL816" i="52"/>
  <c r="IM816" i="52"/>
  <c r="IB746" i="52"/>
  <c r="IK746" i="52"/>
  <c r="IL764" i="52"/>
  <c r="IM764" i="52"/>
  <c r="IB430" i="52"/>
  <c r="IK430" i="52"/>
  <c r="IL937" i="52"/>
  <c r="IM937" i="52"/>
  <c r="IL642" i="52"/>
  <c r="IM642" i="52"/>
  <c r="IL863" i="52"/>
  <c r="IM863" i="52"/>
  <c r="IB752" i="52"/>
  <c r="IK752" i="52"/>
  <c r="IK339" i="52"/>
  <c r="IB339" i="52"/>
  <c r="IB870" i="52"/>
  <c r="IK870" i="52"/>
  <c r="IB264" i="52"/>
  <c r="IK264" i="52"/>
  <c r="IB779" i="52"/>
  <c r="IK779" i="52"/>
  <c r="IB910" i="52"/>
  <c r="IK910" i="52"/>
  <c r="IL711" i="52"/>
  <c r="IM711" i="52"/>
  <c r="IB294" i="52"/>
  <c r="IK294" i="52"/>
  <c r="IM479" i="52"/>
  <c r="IL479" i="52"/>
  <c r="IB998" i="52"/>
  <c r="IK998" i="52"/>
  <c r="IB765" i="52"/>
  <c r="IK765" i="52"/>
  <c r="IC880" i="52"/>
  <c r="IQ880" i="52"/>
  <c r="IJ728" i="52"/>
  <c r="IF892" i="52"/>
  <c r="IM247" i="52"/>
  <c r="IL247" i="52"/>
  <c r="IM65" i="52"/>
  <c r="IL65" i="52"/>
  <c r="IL437" i="52"/>
  <c r="IM437" i="52"/>
  <c r="IL187" i="52"/>
  <c r="IM187" i="52"/>
  <c r="IL819" i="52"/>
  <c r="IM819" i="52"/>
  <c r="IB1009" i="52"/>
  <c r="IK1009" i="52"/>
  <c r="IB419" i="52"/>
  <c r="IK419" i="52"/>
  <c r="IB317" i="52"/>
  <c r="IK317" i="52"/>
  <c r="IB543" i="52"/>
  <c r="IK543" i="52"/>
  <c r="IM328" i="52"/>
  <c r="IL328" i="52"/>
  <c r="IM169" i="52"/>
  <c r="IL169" i="52"/>
  <c r="IL166" i="52"/>
  <c r="IM166" i="52"/>
  <c r="IF823" i="52"/>
  <c r="IC147" i="52"/>
  <c r="IQ147" i="52"/>
  <c r="IK595" i="52"/>
  <c r="IB595" i="52"/>
  <c r="IM960" i="52"/>
  <c r="IL960" i="52"/>
  <c r="IM305" i="52"/>
  <c r="IL305" i="52"/>
  <c r="IL343" i="52"/>
  <c r="IM343" i="52"/>
  <c r="IL522" i="52"/>
  <c r="IM522" i="52"/>
  <c r="IC926" i="52"/>
  <c r="IQ926" i="52"/>
  <c r="IL831" i="52"/>
  <c r="IM831" i="52"/>
  <c r="IL610" i="52"/>
  <c r="IM610" i="52"/>
  <c r="IM183" i="52"/>
  <c r="IL183" i="52"/>
  <c r="IK976" i="52"/>
  <c r="IB976" i="52"/>
  <c r="IL452" i="52"/>
  <c r="IM452" i="52"/>
  <c r="IF169" i="52"/>
  <c r="IL723" i="52"/>
  <c r="IM723" i="52"/>
  <c r="IK688" i="52"/>
  <c r="IB688" i="52"/>
  <c r="IL860" i="52"/>
  <c r="IM860" i="52"/>
  <c r="IB111" i="52"/>
  <c r="IK111" i="52"/>
  <c r="IB636" i="52"/>
  <c r="IK636" i="52"/>
  <c r="IJ990" i="52"/>
  <c r="IQ282" i="52"/>
  <c r="IC282" i="52"/>
  <c r="IF385" i="52"/>
  <c r="IF634" i="52"/>
  <c r="IB559" i="52"/>
  <c r="IK559" i="52"/>
  <c r="IM100" i="52"/>
  <c r="IL100" i="52"/>
  <c r="IF833" i="52"/>
  <c r="IF530" i="52"/>
  <c r="IK393" i="52"/>
  <c r="IB393" i="52"/>
  <c r="IB911" i="52"/>
  <c r="IK911" i="52"/>
  <c r="IB481" i="52"/>
  <c r="IK481" i="52"/>
  <c r="IL809" i="52"/>
  <c r="IM809" i="52"/>
  <c r="IB709" i="52"/>
  <c r="IK709" i="52"/>
  <c r="IC298" i="52"/>
  <c r="IQ298" i="52"/>
  <c r="IB113" i="52"/>
  <c r="IK113" i="52"/>
  <c r="IF570" i="52"/>
  <c r="IK400" i="52"/>
  <c r="IB400" i="52"/>
  <c r="IJ297" i="52"/>
  <c r="IB522" i="52"/>
  <c r="IK522" i="52"/>
  <c r="IM506" i="52"/>
  <c r="IL506" i="52"/>
  <c r="IM314" i="52"/>
  <c r="IL314" i="52"/>
  <c r="IJ481" i="52"/>
  <c r="IJ488" i="52"/>
  <c r="IB740" i="52"/>
  <c r="IK740" i="52"/>
  <c r="IL710" i="52"/>
  <c r="IM710" i="52"/>
  <c r="IL508" i="52"/>
  <c r="IM508" i="52"/>
  <c r="IL771" i="52"/>
  <c r="IM771" i="52"/>
  <c r="IM680" i="52"/>
  <c r="IL680" i="52"/>
  <c r="IL514" i="52"/>
  <c r="IM514" i="52"/>
  <c r="FW672" i="52"/>
  <c r="IB672" i="52" s="1"/>
  <c r="IB530" i="52"/>
  <c r="IK530" i="52"/>
  <c r="HS49" i="52"/>
  <c r="HU49" i="52"/>
  <c r="HV49" i="52"/>
  <c r="HT49" i="52"/>
  <c r="HW49" i="52"/>
  <c r="IM1041" i="52"/>
  <c r="IJ836" i="52"/>
  <c r="IL805" i="52"/>
  <c r="IM805" i="52"/>
  <c r="IJ381" i="52"/>
  <c r="IK101" i="52"/>
  <c r="IB101" i="52"/>
  <c r="IJ660" i="52"/>
  <c r="FW683" i="52"/>
  <c r="IB683" i="52" s="1"/>
  <c r="FW915" i="52"/>
  <c r="IB915" i="52" s="1"/>
  <c r="FW491" i="52"/>
  <c r="IB491" i="52" s="1"/>
  <c r="IM297" i="52"/>
  <c r="IL297" i="52"/>
  <c r="IJ1048" i="52"/>
  <c r="IL393" i="52"/>
  <c r="IM393" i="52"/>
  <c r="IB229" i="52"/>
  <c r="IK229" i="52"/>
  <c r="IF618" i="52"/>
  <c r="IK328" i="52"/>
  <c r="IB328" i="52"/>
  <c r="IJ176" i="52"/>
  <c r="IL985" i="52"/>
  <c r="IM985" i="52"/>
  <c r="IB785" i="52"/>
  <c r="IK785" i="52"/>
  <c r="IJ417" i="52"/>
  <c r="IL474" i="52"/>
  <c r="IM474" i="52"/>
  <c r="IL160" i="52"/>
  <c r="IM160" i="52"/>
  <c r="IK442" i="52"/>
  <c r="IB442" i="52"/>
  <c r="IM172" i="52"/>
  <c r="IL172" i="52"/>
  <c r="IB946" i="52"/>
  <c r="IK946" i="52"/>
  <c r="IL743" i="52"/>
  <c r="IM743" i="52"/>
  <c r="IJ703" i="52"/>
  <c r="IB1033" i="52"/>
  <c r="IK1033" i="52"/>
  <c r="FW1037" i="52"/>
  <c r="IB1037" i="52" s="1"/>
  <c r="IB184" i="52"/>
  <c r="IK184" i="52"/>
  <c r="IM277" i="52"/>
  <c r="IL277" i="52"/>
  <c r="IJ1000" i="52"/>
  <c r="FW620" i="52"/>
  <c r="IB620" i="52" s="1"/>
  <c r="FW674" i="52"/>
  <c r="IB674" i="52" s="1"/>
  <c r="IM702" i="52"/>
  <c r="IL702" i="52"/>
  <c r="IJ421" i="52"/>
  <c r="IB260" i="52"/>
  <c r="IK260" i="52"/>
  <c r="IJ455" i="52"/>
  <c r="IF559" i="52"/>
  <c r="IF705" i="52"/>
  <c r="IF620" i="52"/>
  <c r="IM352" i="52"/>
  <c r="IL352" i="52"/>
  <c r="IB186" i="52"/>
  <c r="IK186" i="52"/>
  <c r="IB561" i="52"/>
  <c r="IK561" i="52"/>
  <c r="IB868" i="52"/>
  <c r="IK868" i="52"/>
  <c r="IJ1017" i="52"/>
  <c r="IF827" i="52"/>
  <c r="IK612" i="52"/>
  <c r="IB612" i="52"/>
  <c r="IJ623" i="52"/>
  <c r="IK405" i="52"/>
  <c r="IL811" i="52"/>
  <c r="IM811" i="52"/>
  <c r="IJ500" i="52"/>
  <c r="IJ255" i="52"/>
  <c r="IJ391" i="52"/>
  <c r="IB503" i="52"/>
  <c r="IK503" i="52"/>
  <c r="IL332" i="52"/>
  <c r="IM332" i="52"/>
  <c r="IB734" i="52"/>
  <c r="IK734" i="52"/>
  <c r="IK476" i="52"/>
  <c r="IB476" i="52"/>
  <c r="IL915" i="52"/>
  <c r="IM915" i="52"/>
  <c r="IF780" i="52"/>
  <c r="IB601" i="52"/>
  <c r="IK601" i="52"/>
  <c r="IC1026" i="52"/>
  <c r="IQ1026" i="52"/>
  <c r="IL984" i="52"/>
  <c r="IM984" i="52"/>
  <c r="IJ485" i="52"/>
  <c r="IJ91" i="52"/>
  <c r="FW716" i="52"/>
  <c r="IB716" i="52" s="1"/>
  <c r="IK900" i="52"/>
  <c r="IB900" i="52"/>
  <c r="IF864" i="52"/>
  <c r="FW564" i="52"/>
  <c r="IB564" i="52" s="1"/>
  <c r="FW323" i="52"/>
  <c r="IB323" i="52" s="1"/>
  <c r="IB500" i="52"/>
  <c r="IK500" i="52"/>
  <c r="IQ395" i="52"/>
  <c r="IC395" i="52"/>
  <c r="IL1014" i="52"/>
  <c r="IM1014" i="52"/>
  <c r="IJ574" i="52"/>
  <c r="IL400" i="52"/>
  <c r="IM400" i="52"/>
  <c r="FW1021" i="52"/>
  <c r="IB1021" i="52" s="1"/>
  <c r="IM122" i="52"/>
  <c r="IL122" i="52"/>
  <c r="IK478" i="52"/>
  <c r="IB478" i="52"/>
  <c r="IF533" i="52"/>
  <c r="IL882" i="52"/>
  <c r="IM882" i="52"/>
  <c r="IF734" i="52"/>
  <c r="IL306" i="52"/>
  <c r="IM306" i="52"/>
  <c r="IJ967" i="52"/>
  <c r="IL310" i="52"/>
  <c r="IM310" i="52"/>
  <c r="IJ608" i="52"/>
  <c r="IF350" i="52"/>
  <c r="IF906" i="52"/>
  <c r="IK1017" i="52"/>
  <c r="IB284" i="52"/>
  <c r="IK284" i="52"/>
  <c r="IB316" i="52"/>
  <c r="IK316" i="52"/>
  <c r="IB508" i="52"/>
  <c r="IK508" i="52"/>
  <c r="IF401" i="52"/>
  <c r="IJ648" i="52"/>
  <c r="IK331" i="52"/>
  <c r="IB331" i="52"/>
  <c r="IF642" i="52"/>
  <c r="IB749" i="52"/>
  <c r="IK749" i="52"/>
  <c r="IK624" i="52"/>
  <c r="IB624" i="52"/>
  <c r="IM324" i="52"/>
  <c r="IL324" i="52"/>
  <c r="IB182" i="52"/>
  <c r="IK182" i="52"/>
  <c r="IL430" i="52"/>
  <c r="IM430" i="52"/>
  <c r="IL786" i="52"/>
  <c r="IM786" i="52"/>
  <c r="IJ740" i="52"/>
  <c r="IL469" i="52"/>
  <c r="IM469" i="52"/>
  <c r="IB297" i="52"/>
  <c r="IK297" i="52"/>
  <c r="IJ317" i="52"/>
  <c r="IF123" i="52"/>
  <c r="IF763" i="52"/>
  <c r="IK694" i="52"/>
  <c r="IB694" i="52"/>
  <c r="IL752" i="52"/>
  <c r="IM752" i="52"/>
  <c r="IJ285" i="52"/>
  <c r="IJ1022" i="52"/>
  <c r="IJ659" i="52"/>
  <c r="IJ520" i="52"/>
  <c r="FW940" i="52"/>
  <c r="IB940" i="52" s="1"/>
  <c r="IL192" i="52"/>
  <c r="IM192" i="52"/>
  <c r="IL494" i="52"/>
  <c r="IM494" i="52"/>
  <c r="FW237" i="52"/>
  <c r="IB237" i="52" s="1"/>
  <c r="IB327" i="52"/>
  <c r="IK327" i="52"/>
  <c r="IL619" i="52"/>
  <c r="IM619" i="52"/>
  <c r="IL759" i="52"/>
  <c r="IM759" i="52"/>
  <c r="IC157" i="52"/>
  <c r="IQ157" i="52"/>
  <c r="IF861" i="52"/>
  <c r="IC155" i="52"/>
  <c r="IQ155" i="52"/>
  <c r="IQ843" i="52"/>
  <c r="IC843" i="52"/>
  <c r="IK356" i="52"/>
  <c r="IB356" i="52"/>
  <c r="IL682" i="52"/>
  <c r="IM682" i="52"/>
  <c r="IL868" i="52"/>
  <c r="IM868" i="52"/>
  <c r="IF807" i="52"/>
  <c r="IJ981" i="52"/>
  <c r="IK635" i="52"/>
  <c r="IB635" i="52"/>
  <c r="IF840" i="52"/>
  <c r="FW290" i="52"/>
  <c r="IB290" i="52" s="1"/>
  <c r="IC215" i="52"/>
  <c r="IQ215" i="52"/>
  <c r="IK301" i="52"/>
  <c r="IB301" i="52"/>
  <c r="IB644" i="52"/>
  <c r="IK644" i="52"/>
  <c r="IB821" i="52"/>
  <c r="IK821" i="52"/>
  <c r="IL471" i="52"/>
  <c r="IM471" i="52"/>
  <c r="FW775" i="52"/>
  <c r="IB775" i="52" s="1"/>
  <c r="IJ710" i="52"/>
  <c r="IJ694" i="52"/>
  <c r="IK432" i="52"/>
  <c r="IB432" i="52"/>
  <c r="IK703" i="52"/>
  <c r="IB703" i="52"/>
  <c r="IL525" i="52"/>
  <c r="IM525" i="52"/>
  <c r="IF243" i="52"/>
  <c r="IL420" i="52"/>
  <c r="IM420" i="52"/>
  <c r="IB828" i="52"/>
  <c r="IK828" i="52"/>
  <c r="IL586" i="52"/>
  <c r="IM586" i="52"/>
  <c r="IJ1036" i="52"/>
  <c r="IJ88" i="52"/>
  <c r="IB631" i="52"/>
  <c r="IK631" i="52"/>
  <c r="IF986" i="52"/>
  <c r="IM416" i="52"/>
  <c r="IB189" i="52"/>
  <c r="IK189" i="52"/>
  <c r="IL178" i="52"/>
  <c r="IM178" i="52"/>
  <c r="IJ752" i="52"/>
  <c r="IK472" i="52"/>
  <c r="IB472" i="52"/>
  <c r="IM1034" i="52"/>
  <c r="IL1034" i="52"/>
  <c r="FW473" i="52"/>
  <c r="IB473" i="52" s="1"/>
  <c r="IM237" i="52"/>
  <c r="IL237" i="52"/>
  <c r="IF264" i="52"/>
  <c r="IF444" i="52"/>
  <c r="IF201" i="52"/>
  <c r="IL638" i="52"/>
  <c r="IM638" i="52"/>
  <c r="IB493" i="52"/>
  <c r="IK493" i="52"/>
  <c r="IM971" i="52"/>
  <c r="IB913" i="52"/>
  <c r="IK913" i="52"/>
  <c r="IK461" i="52"/>
  <c r="IB461" i="52"/>
  <c r="FW470" i="52"/>
  <c r="IB470" i="52" s="1"/>
  <c r="IC424" i="52"/>
  <c r="IQ424" i="52"/>
  <c r="IB824" i="52"/>
  <c r="IK824" i="52"/>
  <c r="IL898" i="52"/>
  <c r="IM898" i="52"/>
  <c r="FW281" i="52"/>
  <c r="IB281" i="52" s="1"/>
  <c r="IB1016" i="52"/>
  <c r="IK1016" i="52"/>
  <c r="FW431" i="52"/>
  <c r="IB431" i="52" s="1"/>
  <c r="IJ441" i="52"/>
  <c r="IB758" i="52"/>
  <c r="IK758" i="52"/>
  <c r="IJ328" i="52"/>
  <c r="FW514" i="52"/>
  <c r="IB514" i="52" s="1"/>
  <c r="FW516" i="52"/>
  <c r="IB516" i="52" s="1"/>
  <c r="IK651" i="52"/>
  <c r="IB651" i="52"/>
  <c r="IC876" i="52"/>
  <c r="IQ876" i="52"/>
  <c r="IJ946" i="52"/>
  <c r="IC154" i="52"/>
  <c r="IQ154" i="52"/>
  <c r="FW848" i="52"/>
  <c r="IB848" i="52" s="1"/>
  <c r="IM887" i="52"/>
  <c r="IL887" i="52"/>
  <c r="IB118" i="52"/>
  <c r="IK118" i="52"/>
  <c r="IB311" i="52"/>
  <c r="IK311" i="52"/>
  <c r="IB780" i="52"/>
  <c r="IK780" i="52"/>
  <c r="IB467" i="52"/>
  <c r="IK467" i="52"/>
  <c r="IJ870" i="52"/>
  <c r="IB715" i="52"/>
  <c r="IK715" i="52"/>
  <c r="IB1031" i="52"/>
  <c r="IK1031" i="52"/>
  <c r="FW274" i="52"/>
  <c r="IB274" i="52" s="1"/>
  <c r="IB132" i="52"/>
  <c r="IK132" i="52"/>
  <c r="IK178" i="52"/>
  <c r="IB178" i="52"/>
  <c r="IL511" i="52"/>
  <c r="IM511" i="52"/>
  <c r="IJ547" i="52"/>
  <c r="FW986" i="52"/>
  <c r="IB986" i="52" s="1"/>
  <c r="IB607" i="52"/>
  <c r="IK607" i="52"/>
  <c r="IM700" i="52"/>
  <c r="IL700" i="52"/>
  <c r="IB894" i="52"/>
  <c r="IK894" i="52"/>
  <c r="IL1042" i="52"/>
  <c r="IM1042" i="52"/>
  <c r="FW322" i="52"/>
  <c r="IB322" i="52" s="1"/>
  <c r="IL795" i="52"/>
  <c r="IM795" i="52"/>
  <c r="IB72" i="52"/>
  <c r="IK72" i="52"/>
  <c r="FW299" i="52"/>
  <c r="IB299" i="52" s="1"/>
  <c r="IL913" i="52"/>
  <c r="IM913" i="52"/>
  <c r="FW342" i="52"/>
  <c r="IB342" i="52" s="1"/>
  <c r="IB280" i="52"/>
  <c r="IK280" i="52"/>
  <c r="IF199" i="52"/>
  <c r="IJ815" i="52"/>
  <c r="IJ672" i="52"/>
  <c r="IJ428" i="52"/>
  <c r="IF476" i="52"/>
  <c r="IL989" i="52"/>
  <c r="IM989" i="52"/>
  <c r="IL821" i="52"/>
  <c r="IM821" i="52"/>
  <c r="IJ761" i="52"/>
  <c r="IJ995" i="52"/>
  <c r="IJ113" i="52"/>
  <c r="FW100" i="52"/>
  <c r="IB100" i="52" s="1"/>
  <c r="IB908" i="52"/>
  <c r="IK908" i="52"/>
  <c r="IM77" i="52"/>
  <c r="IL77" i="52"/>
  <c r="IC219" i="52"/>
  <c r="IQ219" i="52"/>
  <c r="IL907" i="52"/>
  <c r="IM907" i="52"/>
  <c r="IJ1034" i="52"/>
  <c r="IM626" i="52"/>
  <c r="IL626" i="52"/>
  <c r="FW983" i="52"/>
  <c r="IB983" i="52" s="1"/>
  <c r="IL357" i="52"/>
  <c r="IM357" i="52"/>
  <c r="IB547" i="52"/>
  <c r="IK547" i="52"/>
  <c r="IL468" i="52"/>
  <c r="IM468" i="52"/>
  <c r="IM88" i="52"/>
  <c r="IL88" i="52"/>
  <c r="IJ416" i="52"/>
  <c r="IB579" i="52"/>
  <c r="IK579" i="52"/>
  <c r="IL900" i="52"/>
  <c r="IM900" i="52"/>
  <c r="IJ438" i="52"/>
  <c r="IQ605" i="52"/>
  <c r="IC605" i="52"/>
  <c r="FW199" i="52"/>
  <c r="IB199" i="52" s="1"/>
  <c r="FW675" i="52"/>
  <c r="IB675" i="52" s="1"/>
  <c r="IB918" i="52"/>
  <c r="IK918" i="52"/>
  <c r="IF377" i="52"/>
  <c r="IJ622" i="52"/>
  <c r="FW988" i="52"/>
  <c r="IB988" i="52" s="1"/>
  <c r="IB616" i="52"/>
  <c r="IK616" i="52"/>
  <c r="IB112" i="52"/>
  <c r="IK112" i="52"/>
  <c r="IL792" i="52"/>
  <c r="IM792" i="52"/>
  <c r="FW291" i="52"/>
  <c r="IB291" i="52" s="1"/>
  <c r="FW125" i="52"/>
  <c r="IB125" i="52" s="1"/>
  <c r="FW313" i="52"/>
  <c r="IB313" i="52" s="1"/>
  <c r="IJ269" i="52"/>
  <c r="IB551" i="52"/>
  <c r="IK551" i="52"/>
  <c r="IJ863" i="52"/>
  <c r="IB671" i="52"/>
  <c r="IK671" i="52"/>
  <c r="IB550" i="52"/>
  <c r="IK550" i="52"/>
  <c r="IL426" i="52"/>
  <c r="IM426" i="52"/>
  <c r="IB710" i="52"/>
  <c r="IK710" i="52"/>
  <c r="IK548" i="52"/>
  <c r="IB548" i="52"/>
  <c r="IM475" i="52"/>
  <c r="IL475" i="52"/>
  <c r="IL115" i="52"/>
  <c r="IM115" i="52"/>
  <c r="FW738" i="52"/>
  <c r="IB738" i="52" s="1"/>
  <c r="IB462" i="52"/>
  <c r="IK462" i="52"/>
  <c r="FW853" i="52"/>
  <c r="IB853" i="52" s="1"/>
  <c r="IJ497" i="52"/>
  <c r="IC250" i="52"/>
  <c r="IQ250" i="52"/>
  <c r="IL715" i="52"/>
  <c r="IM715" i="52"/>
  <c r="IJ647" i="52"/>
  <c r="IJ774" i="52"/>
  <c r="IJ443" i="52"/>
  <c r="IK1049" i="52"/>
  <c r="IB1049" i="52"/>
  <c r="IJ769" i="52"/>
  <c r="IM481" i="52"/>
  <c r="IL481" i="52"/>
  <c r="IL484" i="52"/>
  <c r="IM484" i="52"/>
  <c r="IJ397" i="52"/>
  <c r="IL107" i="52"/>
  <c r="IM107" i="52"/>
  <c r="IM457" i="52"/>
  <c r="IL457" i="52"/>
  <c r="IL820" i="52"/>
  <c r="IM820" i="52"/>
  <c r="IB1002" i="52"/>
  <c r="IK1002" i="52"/>
  <c r="FW773" i="52"/>
  <c r="IB773" i="52" s="1"/>
  <c r="IJ541" i="52"/>
  <c r="IJ884" i="52"/>
  <c r="IB429" i="52"/>
  <c r="IK429" i="52"/>
  <c r="IM72" i="52"/>
  <c r="IL72" i="52"/>
  <c r="FW803" i="52"/>
  <c r="IB803" i="52" s="1"/>
  <c r="IJ809" i="52"/>
  <c r="FW179" i="52"/>
  <c r="IB179" i="52" s="1"/>
  <c r="IK249" i="52"/>
  <c r="IB249" i="52"/>
  <c r="IL796" i="52"/>
  <c r="IM796" i="52"/>
  <c r="IB744" i="52"/>
  <c r="IK744" i="52"/>
  <c r="IL712" i="52"/>
  <c r="IM712" i="52"/>
  <c r="IL737" i="52"/>
  <c r="IM737" i="52"/>
  <c r="FW171" i="52"/>
  <c r="IB171" i="52" s="1"/>
  <c r="FW916" i="52"/>
  <c r="IB916" i="52" s="1"/>
  <c r="FW187" i="52"/>
  <c r="IB187" i="52" s="1"/>
  <c r="FW454" i="52"/>
  <c r="IB454" i="52" s="1"/>
  <c r="IJ656" i="52"/>
  <c r="IM182" i="52"/>
  <c r="IL182" i="52"/>
  <c r="IB285" i="52"/>
  <c r="IK285" i="52"/>
  <c r="IB835" i="52"/>
  <c r="IK835" i="52"/>
  <c r="FW896" i="52"/>
  <c r="IB896" i="52" s="1"/>
  <c r="FW90" i="52"/>
  <c r="IB90" i="52" s="1"/>
  <c r="IL300" i="52"/>
  <c r="IM300" i="52"/>
  <c r="IF273" i="52"/>
  <c r="IJ423" i="52"/>
  <c r="IB1010" i="52"/>
  <c r="IK1010" i="52"/>
  <c r="IL164" i="52"/>
  <c r="IM164" i="52"/>
  <c r="IM890" i="52"/>
  <c r="IL890" i="52"/>
  <c r="IL477" i="52"/>
  <c r="IM477" i="52"/>
  <c r="IJ432" i="52"/>
  <c r="IC456" i="52"/>
  <c r="IQ456" i="52"/>
  <c r="IF819" i="52"/>
  <c r="IB258" i="52"/>
  <c r="IK258" i="52"/>
  <c r="IB717" i="52"/>
  <c r="IK717" i="52"/>
  <c r="FW745" i="52"/>
  <c r="IB745" i="52" s="1"/>
  <c r="FW295" i="52"/>
  <c r="IB295" i="52" s="1"/>
  <c r="FW755" i="52"/>
  <c r="IB755" i="52" s="1"/>
  <c r="IL794" i="52"/>
  <c r="IM794" i="52"/>
  <c r="IJ467" i="52"/>
  <c r="FW882" i="52"/>
  <c r="IB882" i="52" s="1"/>
  <c r="IB604" i="52"/>
  <c r="IK604" i="52"/>
  <c r="IB566" i="52"/>
  <c r="IK566" i="52"/>
  <c r="IJ100" i="52"/>
  <c r="IF912" i="52"/>
  <c r="IJ490" i="52"/>
  <c r="HM49" i="52"/>
  <c r="HN49" i="52"/>
  <c r="HO49" i="52"/>
  <c r="HP49" i="52"/>
  <c r="HQ49" i="52"/>
  <c r="IQ372" i="52"/>
  <c r="IC372" i="52"/>
  <c r="IB365" i="52"/>
  <c r="IK365" i="52"/>
  <c r="IC1043" i="52"/>
  <c r="IQ1043" i="52"/>
  <c r="IJ77" i="52"/>
  <c r="IK686" i="52"/>
  <c r="IB686" i="52"/>
  <c r="IB741" i="52"/>
  <c r="IK741" i="52"/>
  <c r="IK480" i="52"/>
  <c r="IB480" i="52"/>
  <c r="GP60" i="52"/>
  <c r="GR60" i="52"/>
  <c r="GS60" i="52"/>
  <c r="GT60" i="52"/>
  <c r="GU60" i="52"/>
  <c r="HY60" i="52"/>
  <c r="IF60" i="52" s="1"/>
  <c r="GQ60" i="52"/>
  <c r="IB871" i="52"/>
  <c r="IK871" i="52"/>
  <c r="IB302" i="52"/>
  <c r="IK302" i="52"/>
  <c r="IJ170" i="52"/>
  <c r="IF945" i="52"/>
  <c r="IB777" i="52"/>
  <c r="IK777" i="52"/>
  <c r="IB305" i="52"/>
  <c r="IK305" i="52"/>
  <c r="IL580" i="52"/>
  <c r="IM580" i="52"/>
  <c r="IJ725" i="52"/>
  <c r="IB801" i="52"/>
  <c r="IK801" i="52"/>
  <c r="IF822" i="52"/>
  <c r="IL470" i="52"/>
  <c r="IM470" i="52"/>
  <c r="IK452" i="52"/>
  <c r="IB452" i="52"/>
  <c r="IJ235" i="52"/>
  <c r="IK678" i="52"/>
  <c r="IB678" i="52"/>
  <c r="IM346" i="52"/>
  <c r="IL346" i="52"/>
  <c r="IJ724" i="52"/>
  <c r="IJ627" i="52"/>
  <c r="IJ566" i="52"/>
  <c r="IK941" i="52"/>
  <c r="IB941" i="52"/>
  <c r="IL331" i="52"/>
  <c r="IM331" i="52"/>
  <c r="IL397" i="52"/>
  <c r="IM397" i="52"/>
  <c r="IM874" i="52"/>
  <c r="IL874" i="52"/>
  <c r="IF200" i="52"/>
  <c r="IJ691" i="52"/>
  <c r="IF587" i="52"/>
  <c r="IM1044" i="52"/>
  <c r="IB460" i="52"/>
  <c r="IK460" i="52"/>
  <c r="IJ711" i="52"/>
  <c r="IL121" i="52"/>
  <c r="IM121" i="52"/>
  <c r="IJ513" i="52"/>
  <c r="IC206" i="52"/>
  <c r="IQ206" i="52"/>
  <c r="FW468" i="52"/>
  <c r="IB468" i="52" s="1"/>
  <c r="IB750" i="52"/>
  <c r="IK750" i="52"/>
  <c r="IB166" i="52"/>
  <c r="IK166" i="52"/>
  <c r="IL785" i="52"/>
  <c r="IM785" i="52"/>
  <c r="IB725" i="52"/>
  <c r="IK725" i="52"/>
  <c r="IJ741" i="52"/>
  <c r="IM903" i="52"/>
  <c r="IL903" i="52"/>
  <c r="FW987" i="52"/>
  <c r="IB987" i="52" s="1"/>
  <c r="FW307" i="52"/>
  <c r="IB307" i="52" s="1"/>
  <c r="IJ301" i="52"/>
  <c r="IJ733" i="52"/>
  <c r="IL260" i="52"/>
  <c r="IM260" i="52"/>
  <c r="IJ759" i="52"/>
  <c r="IF265" i="52"/>
  <c r="FW664" i="52"/>
  <c r="IB664" i="52" s="1"/>
  <c r="IJ279" i="52"/>
  <c r="IL280" i="52"/>
  <c r="IM280" i="52"/>
  <c r="IB881" i="52"/>
  <c r="IK881" i="52"/>
  <c r="FW850" i="52"/>
  <c r="IB850" i="52" s="1"/>
  <c r="IF963" i="52"/>
  <c r="IB253" i="52"/>
  <c r="IK253" i="52"/>
  <c r="IM611" i="52"/>
  <c r="IL611" i="52"/>
  <c r="IJ258" i="52"/>
  <c r="IM111" i="52"/>
  <c r="IL111" i="52"/>
  <c r="IK830" i="52"/>
  <c r="IB830" i="52"/>
  <c r="IM383" i="52"/>
  <c r="IL383" i="52"/>
  <c r="IB781" i="52"/>
  <c r="IK781" i="52"/>
  <c r="IM110" i="52"/>
  <c r="IJ1028" i="52"/>
  <c r="IB776" i="52"/>
  <c r="IK776" i="52"/>
  <c r="IJ763" i="52"/>
  <c r="IK233" i="52"/>
  <c r="IB233" i="52"/>
  <c r="FW66" i="52"/>
  <c r="IB66" i="52" s="1"/>
  <c r="IF949" i="52"/>
  <c r="IL791" i="52"/>
  <c r="IM791" i="52"/>
  <c r="IB312" i="52"/>
  <c r="IK312" i="52"/>
  <c r="IJ518" i="52"/>
  <c r="IL238" i="52"/>
  <c r="IM238" i="52"/>
  <c r="IJ418" i="52"/>
  <c r="IJ375" i="52"/>
  <c r="IB570" i="52"/>
  <c r="IK570" i="52"/>
  <c r="FW556" i="52"/>
  <c r="IB556" i="52" s="1"/>
  <c r="FW174" i="52"/>
  <c r="IB174" i="52" s="1"/>
  <c r="IC218" i="52"/>
  <c r="IQ218" i="52"/>
  <c r="FW795" i="52"/>
  <c r="IB795" i="52" s="1"/>
  <c r="IL783" i="52"/>
  <c r="IM783" i="52"/>
  <c r="IJ791" i="52"/>
  <c r="IC784" i="52"/>
  <c r="IQ784" i="52"/>
  <c r="FW888" i="52"/>
  <c r="IB888" i="52" s="1"/>
  <c r="IL433" i="52"/>
  <c r="IM433" i="52"/>
  <c r="IF1035" i="52"/>
  <c r="IB656" i="52"/>
  <c r="IK656" i="52"/>
  <c r="IF463" i="52"/>
  <c r="IJ793" i="52"/>
  <c r="FW310" i="52"/>
  <c r="IB310" i="52" s="1"/>
  <c r="IB898" i="52"/>
  <c r="IK898" i="52"/>
  <c r="IL519" i="52"/>
  <c r="IM519" i="52"/>
  <c r="IB1012" i="52"/>
  <c r="IK1012" i="52"/>
  <c r="IF700" i="52"/>
  <c r="IJ412" i="52"/>
  <c r="IJ753" i="52"/>
  <c r="IM738" i="52"/>
  <c r="IL738" i="52"/>
  <c r="IJ295" i="52"/>
  <c r="IM781" i="52"/>
  <c r="IL781" i="52"/>
  <c r="IL735" i="52"/>
  <c r="IM735" i="52"/>
  <c r="IJ868" i="52"/>
  <c r="IF682" i="52"/>
  <c r="FY53" i="52"/>
  <c r="GE53" i="52"/>
  <c r="GG53" i="52"/>
  <c r="HZ53" i="52"/>
  <c r="FZ53" i="52"/>
  <c r="GF53" i="52"/>
  <c r="GH53" i="52"/>
  <c r="GA53" i="52"/>
  <c r="GB53" i="52"/>
  <c r="GC53" i="52"/>
  <c r="GD53" i="52"/>
  <c r="FW404" i="52"/>
  <c r="IB404" i="52" s="1"/>
  <c r="IB286" i="52"/>
  <c r="IK286" i="52"/>
  <c r="IJ802" i="52"/>
  <c r="IM1003" i="52"/>
  <c r="IL1003" i="52"/>
  <c r="IK338" i="52"/>
  <c r="IB338" i="52"/>
  <c r="IJ1009" i="52"/>
  <c r="IL512" i="52"/>
  <c r="IM512" i="52"/>
  <c r="IL504" i="52"/>
  <c r="IM504" i="52"/>
  <c r="FW728" i="52"/>
  <c r="IB728" i="52" s="1"/>
  <c r="IF287" i="52"/>
  <c r="IB277" i="52"/>
  <c r="IK277" i="52"/>
  <c r="IJ164" i="52"/>
  <c r="IB996" i="52"/>
  <c r="IK996" i="52"/>
  <c r="IJ452" i="52"/>
  <c r="IJ444" i="52"/>
  <c r="IK685" i="52"/>
  <c r="IB685" i="52"/>
  <c r="IF545" i="52"/>
  <c r="IJ1020" i="52"/>
  <c r="IF869" i="52"/>
  <c r="IB906" i="52"/>
  <c r="IK906" i="52"/>
  <c r="FW314" i="52"/>
  <c r="IB314" i="52" s="1"/>
  <c r="IF406" i="52"/>
  <c r="IL800" i="52"/>
  <c r="IM800" i="52"/>
  <c r="IB303" i="52"/>
  <c r="IK303" i="52"/>
  <c r="GT29" i="52"/>
  <c r="GU29" i="52"/>
  <c r="GP29" i="52"/>
  <c r="GR29" i="52"/>
  <c r="GS29" i="52"/>
  <c r="GQ29" i="52"/>
  <c r="HY29" i="52"/>
  <c r="IF19" i="52"/>
  <c r="FV29" i="52"/>
  <c r="FU29" i="52"/>
  <c r="FW29" i="52" s="1"/>
  <c r="ET29" i="52"/>
  <c r="IJ37" i="52"/>
  <c r="FU15" i="52"/>
  <c r="FV15" i="52"/>
  <c r="ET15" i="52"/>
  <c r="HV29" i="52"/>
  <c r="HW29" i="52"/>
  <c r="HU29" i="52"/>
  <c r="HS29" i="52"/>
  <c r="HT29" i="52"/>
  <c r="HU15" i="52"/>
  <c r="HW15" i="52"/>
  <c r="HT15" i="52"/>
  <c r="HV15" i="52"/>
  <c r="HS15" i="52"/>
  <c r="HJ29" i="52"/>
  <c r="HC29" i="52"/>
  <c r="HD29" i="52"/>
  <c r="HK29" i="52"/>
  <c r="HE29" i="52"/>
  <c r="HI29" i="52"/>
  <c r="HF29" i="52"/>
  <c r="HA29" i="52"/>
  <c r="HG29" i="52"/>
  <c r="HH29" i="52"/>
  <c r="HB29" i="52"/>
  <c r="GN15" i="52"/>
  <c r="GM15" i="52"/>
  <c r="GK15" i="52"/>
  <c r="GJ15" i="52"/>
  <c r="GL15" i="52"/>
  <c r="GK29" i="52"/>
  <c r="GL29" i="52"/>
  <c r="GM29" i="52"/>
  <c r="GN29" i="52"/>
  <c r="GJ29" i="52"/>
  <c r="FZ15" i="52"/>
  <c r="GA15" i="52"/>
  <c r="GE15" i="52"/>
  <c r="GH15" i="52"/>
  <c r="GD15" i="52"/>
  <c r="GC15" i="52"/>
  <c r="FY15" i="52"/>
  <c r="GF15" i="52"/>
  <c r="GG15" i="52"/>
  <c r="IJ15" i="52" s="1"/>
  <c r="HZ15" i="52"/>
  <c r="IF15" i="52" s="1"/>
  <c r="GB15" i="52"/>
  <c r="GB29" i="52"/>
  <c r="GG29" i="52"/>
  <c r="GC29" i="52"/>
  <c r="HZ29" i="52"/>
  <c r="GD29" i="52"/>
  <c r="GF29" i="52"/>
  <c r="GE29" i="52"/>
  <c r="FZ29" i="52"/>
  <c r="GH29" i="52"/>
  <c r="GA29" i="52"/>
  <c r="FY29" i="52"/>
  <c r="HM15" i="52"/>
  <c r="HP15" i="52"/>
  <c r="HN15" i="52"/>
  <c r="HO15" i="52"/>
  <c r="HQ15" i="52"/>
  <c r="HO29" i="52"/>
  <c r="HM29" i="52"/>
  <c r="HN29" i="52"/>
  <c r="HP29" i="52"/>
  <c r="HQ29" i="52"/>
  <c r="GY29" i="52"/>
  <c r="GW29" i="52"/>
  <c r="GX29" i="52"/>
  <c r="HG15" i="52"/>
  <c r="HF15" i="52"/>
  <c r="HJ15" i="52"/>
  <c r="HH15" i="52"/>
  <c r="HK15" i="52"/>
  <c r="HA15" i="52"/>
  <c r="HB15" i="52"/>
  <c r="HI15" i="52"/>
  <c r="HD15" i="52"/>
  <c r="HC15" i="52"/>
  <c r="HE15" i="52"/>
  <c r="HY59" i="52"/>
  <c r="GS59" i="52"/>
  <c r="GR59" i="52"/>
  <c r="GT59" i="52"/>
  <c r="GU59" i="52"/>
  <c r="GP59" i="52"/>
  <c r="GQ59" i="52"/>
  <c r="IL19" i="52"/>
  <c r="IM19" i="52"/>
  <c r="IF34" i="52"/>
  <c r="IB19" i="52"/>
  <c r="IK19" i="52"/>
  <c r="IF23" i="52"/>
  <c r="IK16" i="52"/>
  <c r="IJ19" i="52"/>
  <c r="GW59" i="52"/>
  <c r="GX59" i="52"/>
  <c r="GY59" i="52"/>
  <c r="HJ59" i="52"/>
  <c r="HG59" i="52"/>
  <c r="HC59" i="52"/>
  <c r="HH59" i="52"/>
  <c r="HK59" i="52"/>
  <c r="HA59" i="52"/>
  <c r="HD59" i="52"/>
  <c r="HI59" i="52"/>
  <c r="HB59" i="52"/>
  <c r="HE59" i="52"/>
  <c r="HF59" i="52"/>
  <c r="IL37" i="52"/>
  <c r="IM37" i="52"/>
  <c r="IM23" i="52"/>
  <c r="IL23" i="52"/>
  <c r="HP41" i="52"/>
  <c r="HQ41" i="52"/>
  <c r="HM41" i="52"/>
  <c r="HN41" i="52"/>
  <c r="HO41" i="52"/>
  <c r="IF16" i="52"/>
  <c r="IJ21" i="52"/>
  <c r="FU18" i="52"/>
  <c r="FV18" i="52"/>
  <c r="ET18" i="52"/>
  <c r="FV58" i="52"/>
  <c r="FU58" i="52"/>
  <c r="FW58" i="52" s="1"/>
  <c r="ET58" i="52"/>
  <c r="GE27" i="52"/>
  <c r="GA27" i="52"/>
  <c r="GH27" i="52"/>
  <c r="GB27" i="52"/>
  <c r="HZ27" i="52"/>
  <c r="GC27" i="52"/>
  <c r="GF27" i="52"/>
  <c r="GD27" i="52"/>
  <c r="FY27" i="52"/>
  <c r="GG27" i="52"/>
  <c r="FZ27" i="52"/>
  <c r="HM59" i="52"/>
  <c r="HN59" i="52"/>
  <c r="HO59" i="52"/>
  <c r="HP59" i="52"/>
  <c r="HQ59" i="52"/>
  <c r="IB16" i="52"/>
  <c r="IL52" i="52"/>
  <c r="IM52" i="52"/>
  <c r="IM28" i="52"/>
  <c r="IL28" i="52"/>
  <c r="FW23" i="52"/>
  <c r="IB23" i="52" s="1"/>
  <c r="IK23" i="52"/>
  <c r="HC41" i="52"/>
  <c r="HK41" i="52"/>
  <c r="HD41" i="52"/>
  <c r="HF41" i="52"/>
  <c r="HB41" i="52"/>
  <c r="HG41" i="52"/>
  <c r="HE41" i="52"/>
  <c r="HH41" i="52"/>
  <c r="HJ41" i="52"/>
  <c r="HA41" i="52"/>
  <c r="HI41" i="52"/>
  <c r="HQ18" i="52"/>
  <c r="HO18" i="52"/>
  <c r="HP18" i="52"/>
  <c r="HM18" i="52"/>
  <c r="HN18" i="52"/>
  <c r="IL54" i="52"/>
  <c r="IM54" i="52"/>
  <c r="HU58" i="52"/>
  <c r="HV58" i="52"/>
  <c r="HW58" i="52"/>
  <c r="HS58" i="52"/>
  <c r="HT58" i="52"/>
  <c r="FU27" i="52"/>
  <c r="FV27" i="52"/>
  <c r="ET27" i="52"/>
  <c r="IJ28" i="52"/>
  <c r="HU59" i="52"/>
  <c r="HV59" i="52"/>
  <c r="HW59" i="52"/>
  <c r="HT59" i="52"/>
  <c r="HS59" i="52"/>
  <c r="FV30" i="52"/>
  <c r="FU30" i="52"/>
  <c r="ET30" i="52"/>
  <c r="HQ56" i="52"/>
  <c r="HM56" i="52"/>
  <c r="HP56" i="52"/>
  <c r="HN56" i="52"/>
  <c r="HO56" i="52"/>
  <c r="IM16" i="52"/>
  <c r="GM39" i="52"/>
  <c r="GN39" i="52"/>
  <c r="GJ39" i="52"/>
  <c r="GK39" i="52"/>
  <c r="GL39" i="52"/>
  <c r="IB21" i="52"/>
  <c r="IK21" i="52"/>
  <c r="IJ52" i="52"/>
  <c r="IF54" i="52"/>
  <c r="HE27" i="52"/>
  <c r="HG27" i="52"/>
  <c r="HF27" i="52"/>
  <c r="HB27" i="52"/>
  <c r="HI27" i="52"/>
  <c r="HH27" i="52"/>
  <c r="HJ27" i="52"/>
  <c r="HK27" i="52"/>
  <c r="HD27" i="52"/>
  <c r="HC27" i="52"/>
  <c r="HA27" i="52"/>
  <c r="GQ58" i="52"/>
  <c r="GR58" i="52"/>
  <c r="GS58" i="52"/>
  <c r="GT58" i="52"/>
  <c r="GU58" i="52"/>
  <c r="HY58" i="52"/>
  <c r="GP58" i="52"/>
  <c r="HH30" i="52"/>
  <c r="HB30" i="52"/>
  <c r="HC30" i="52"/>
  <c r="HD30" i="52"/>
  <c r="HA30" i="52"/>
  <c r="HG30" i="52"/>
  <c r="HE30" i="52"/>
  <c r="HF30" i="52"/>
  <c r="HI30" i="52"/>
  <c r="HJ30" i="52"/>
  <c r="HK30" i="52"/>
  <c r="FY56" i="52"/>
  <c r="GD56" i="52"/>
  <c r="GB56" i="52"/>
  <c r="GC56" i="52"/>
  <c r="GG56" i="52"/>
  <c r="GE56" i="52"/>
  <c r="GF56" i="52"/>
  <c r="FZ56" i="52"/>
  <c r="HZ56" i="52"/>
  <c r="GH56" i="52"/>
  <c r="GA56" i="52"/>
  <c r="IL34" i="52"/>
  <c r="IM34" i="52"/>
  <c r="IF21" i="52"/>
  <c r="GQ56" i="52"/>
  <c r="GR56" i="52"/>
  <c r="GT56" i="52"/>
  <c r="HY56" i="52"/>
  <c r="GU56" i="52"/>
  <c r="GP56" i="52"/>
  <c r="GS56" i="52"/>
  <c r="HS27" i="52"/>
  <c r="HV27" i="52"/>
  <c r="HT27" i="52"/>
  <c r="HU27" i="52"/>
  <c r="HW27" i="52"/>
  <c r="GX58" i="52"/>
  <c r="GY58" i="52"/>
  <c r="GW58" i="52"/>
  <c r="GL59" i="52"/>
  <c r="GM59" i="52"/>
  <c r="GN59" i="52"/>
  <c r="GJ59" i="52"/>
  <c r="GK59" i="52"/>
  <c r="GY30" i="52"/>
  <c r="GX30" i="52"/>
  <c r="GW30" i="52"/>
  <c r="IB34" i="52"/>
  <c r="GB39" i="52"/>
  <c r="GD39" i="52"/>
  <c r="GC39" i="52"/>
  <c r="GE39" i="52"/>
  <c r="GF39" i="52"/>
  <c r="FY39" i="52"/>
  <c r="HZ39" i="52"/>
  <c r="GG39" i="52"/>
  <c r="FZ39" i="52"/>
  <c r="GH39" i="52"/>
  <c r="GA39" i="52"/>
  <c r="GH59" i="52"/>
  <c r="GD59" i="52"/>
  <c r="FZ59" i="52"/>
  <c r="GE59" i="52"/>
  <c r="FY59" i="52"/>
  <c r="GA59" i="52"/>
  <c r="GG59" i="52"/>
  <c r="GB59" i="52"/>
  <c r="GF59" i="52"/>
  <c r="GC59" i="52"/>
  <c r="HZ59" i="52"/>
  <c r="FY30" i="52"/>
  <c r="GA30" i="52"/>
  <c r="FZ30" i="52"/>
  <c r="GE30" i="52"/>
  <c r="HZ30" i="52"/>
  <c r="GB30" i="52"/>
  <c r="GF30" i="52"/>
  <c r="GC30" i="52"/>
  <c r="GD30" i="52"/>
  <c r="GG30" i="52"/>
  <c r="GH30" i="52"/>
  <c r="FU56" i="52"/>
  <c r="ET56" i="52"/>
  <c r="FV56" i="52"/>
  <c r="GW39" i="52"/>
  <c r="GX39" i="52"/>
  <c r="GY39" i="52"/>
  <c r="FU39" i="52"/>
  <c r="FW39" i="52" s="1"/>
  <c r="FV39" i="52"/>
  <c r="ET39" i="52"/>
  <c r="GS18" i="52"/>
  <c r="HY18" i="52"/>
  <c r="GQ18" i="52"/>
  <c r="GP18" i="52"/>
  <c r="GT18" i="52"/>
  <c r="GU18" i="52"/>
  <c r="GR18" i="52"/>
  <c r="IF52" i="52"/>
  <c r="IB28" i="52"/>
  <c r="IK28" i="52"/>
  <c r="HT41" i="52"/>
  <c r="HW41" i="52"/>
  <c r="HS41" i="52"/>
  <c r="HU41" i="52"/>
  <c r="HV41" i="52"/>
  <c r="GL18" i="52"/>
  <c r="GN18" i="52"/>
  <c r="GJ18" i="52"/>
  <c r="GK18" i="52"/>
  <c r="GM18" i="52"/>
  <c r="HM58" i="52"/>
  <c r="HO58" i="52"/>
  <c r="HN58" i="52"/>
  <c r="HP58" i="52"/>
  <c r="HQ58" i="52"/>
  <c r="GY56" i="52"/>
  <c r="GW56" i="52"/>
  <c r="GX56" i="52"/>
  <c r="HN27" i="52"/>
  <c r="HO27" i="52"/>
  <c r="HM27" i="52"/>
  <c r="HP27" i="52"/>
  <c r="HQ27" i="52"/>
  <c r="HW56" i="52"/>
  <c r="HT56" i="52"/>
  <c r="HS56" i="52"/>
  <c r="HV56" i="52"/>
  <c r="HU56" i="52"/>
  <c r="FW37" i="52"/>
  <c r="IB37" i="52" s="1"/>
  <c r="IK37" i="52"/>
  <c r="GT39" i="52"/>
  <c r="GU39" i="52"/>
  <c r="HY39" i="52"/>
  <c r="GP39" i="52"/>
  <c r="GQ39" i="52"/>
  <c r="GR39" i="52"/>
  <c r="GS39" i="52"/>
  <c r="IK34" i="52"/>
  <c r="IJ34" i="52"/>
  <c r="GY18" i="52"/>
  <c r="GW18" i="52"/>
  <c r="GX18" i="52"/>
  <c r="GY41" i="52"/>
  <c r="GW41" i="52"/>
  <c r="GX41" i="52"/>
  <c r="GJ41" i="52"/>
  <c r="GL41" i="52"/>
  <c r="GM41" i="52"/>
  <c r="GN41" i="52"/>
  <c r="GK41" i="52"/>
  <c r="GT30" i="52"/>
  <c r="GU30" i="52"/>
  <c r="HY30" i="52"/>
  <c r="GP30" i="52"/>
  <c r="GS30" i="52"/>
  <c r="GQ30" i="52"/>
  <c r="GR30" i="52"/>
  <c r="HC58" i="52"/>
  <c r="HG58" i="52"/>
  <c r="HK58" i="52"/>
  <c r="HF58" i="52"/>
  <c r="HE58" i="52"/>
  <c r="HA58" i="52"/>
  <c r="HI58" i="52"/>
  <c r="HB58" i="52"/>
  <c r="HJ58" i="52"/>
  <c r="HH58" i="52"/>
  <c r="HD58" i="52"/>
  <c r="GJ27" i="52"/>
  <c r="GK27" i="52"/>
  <c r="GL27" i="52"/>
  <c r="GM27" i="52"/>
  <c r="GN27" i="52"/>
  <c r="HO30" i="52"/>
  <c r="HN30" i="52"/>
  <c r="HQ30" i="52"/>
  <c r="HP30" i="52"/>
  <c r="HM30" i="52"/>
  <c r="IJ54" i="52"/>
  <c r="HI56" i="52"/>
  <c r="HJ56" i="52"/>
  <c r="HE56" i="52"/>
  <c r="HD56" i="52"/>
  <c r="HH56" i="52"/>
  <c r="HA56" i="52"/>
  <c r="HC56" i="52"/>
  <c r="HB56" i="52"/>
  <c r="HK56" i="52"/>
  <c r="HF56" i="52"/>
  <c r="HG56" i="52"/>
  <c r="GW27" i="52"/>
  <c r="GX27" i="52"/>
  <c r="GY27" i="52"/>
  <c r="HO39" i="52"/>
  <c r="HP39" i="52"/>
  <c r="HQ39" i="52"/>
  <c r="HM39" i="52"/>
  <c r="HN39" i="52"/>
  <c r="IL16" i="52"/>
  <c r="IL21" i="52"/>
  <c r="IM21" i="52"/>
  <c r="GU41" i="52"/>
  <c r="GR41" i="52"/>
  <c r="HY41" i="52"/>
  <c r="GP41" i="52"/>
  <c r="GQ41" i="52"/>
  <c r="GS41" i="52"/>
  <c r="GT41" i="52"/>
  <c r="GA41" i="52"/>
  <c r="GB41" i="52"/>
  <c r="FZ41" i="52"/>
  <c r="GC41" i="52"/>
  <c r="GD41" i="52"/>
  <c r="GH41" i="52"/>
  <c r="GE41" i="52"/>
  <c r="GF41" i="52"/>
  <c r="FY41" i="52"/>
  <c r="HZ41" i="52"/>
  <c r="GG41" i="52"/>
  <c r="IJ16" i="52"/>
  <c r="HS18" i="52"/>
  <c r="HT18" i="52"/>
  <c r="HU18" i="52"/>
  <c r="HV18" i="52"/>
  <c r="HW18" i="52"/>
  <c r="GM58" i="52"/>
  <c r="GJ58" i="52"/>
  <c r="GK58" i="52"/>
  <c r="GL58" i="52"/>
  <c r="GN58" i="52"/>
  <c r="IJ23" i="52"/>
  <c r="IK52" i="52"/>
  <c r="FW52" i="52"/>
  <c r="IB52" i="52" s="1"/>
  <c r="HW30" i="52"/>
  <c r="HS30" i="52"/>
  <c r="HU30" i="52"/>
  <c r="HT30" i="52"/>
  <c r="HV30" i="52"/>
  <c r="HW39" i="52"/>
  <c r="HS39" i="52"/>
  <c r="HT39" i="52"/>
  <c r="HU39" i="52"/>
  <c r="HV39" i="52"/>
  <c r="GG18" i="52"/>
  <c r="HZ18" i="52"/>
  <c r="GB18" i="52"/>
  <c r="GF18" i="52"/>
  <c r="GD18" i="52"/>
  <c r="GE18" i="52"/>
  <c r="FZ18" i="52"/>
  <c r="GA18" i="52"/>
  <c r="FY18" i="52"/>
  <c r="GH18" i="52"/>
  <c r="GC18" i="52"/>
  <c r="FU59" i="52"/>
  <c r="ET59" i="52"/>
  <c r="FV59" i="52"/>
  <c r="GJ30" i="52"/>
  <c r="GN30" i="52"/>
  <c r="GL30" i="52"/>
  <c r="GM30" i="52"/>
  <c r="GK30" i="52"/>
  <c r="GL56" i="52"/>
  <c r="GN56" i="52"/>
  <c r="GJ56" i="52"/>
  <c r="GM56" i="52"/>
  <c r="GK56" i="52"/>
  <c r="GT27" i="52"/>
  <c r="GU27" i="52"/>
  <c r="GQ27" i="52"/>
  <c r="GP27" i="52"/>
  <c r="GR27" i="52"/>
  <c r="GS27" i="52"/>
  <c r="HY27" i="52"/>
  <c r="HC39" i="52"/>
  <c r="HF39" i="52"/>
  <c r="HK39" i="52"/>
  <c r="HG39" i="52"/>
  <c r="HD39" i="52"/>
  <c r="HH39" i="52"/>
  <c r="HE39" i="52"/>
  <c r="HA39" i="52"/>
  <c r="HI39" i="52"/>
  <c r="HB39" i="52"/>
  <c r="HJ39" i="52"/>
  <c r="FW54" i="52"/>
  <c r="IB54" i="52" s="1"/>
  <c r="IK54" i="52"/>
  <c r="FU41" i="52"/>
  <c r="FW41" i="52" s="1"/>
  <c r="FV41" i="52"/>
  <c r="ET41" i="52"/>
  <c r="HK18" i="52"/>
  <c r="HE18" i="52"/>
  <c r="HF18" i="52"/>
  <c r="HI18" i="52"/>
  <c r="HC18" i="52"/>
  <c r="HG18" i="52"/>
  <c r="HD18" i="52"/>
  <c r="HH18" i="52"/>
  <c r="HJ18" i="52"/>
  <c r="HB18" i="52"/>
  <c r="HA18" i="52"/>
  <c r="GG58" i="52"/>
  <c r="HZ58" i="52"/>
  <c r="FZ58" i="52"/>
  <c r="GH58" i="52"/>
  <c r="GD58" i="52"/>
  <c r="GA58" i="52"/>
  <c r="GB58" i="52"/>
  <c r="GE58" i="52"/>
  <c r="GC58" i="52"/>
  <c r="FY58" i="52"/>
  <c r="GF58" i="52"/>
  <c r="IF28" i="52"/>
  <c r="IC38" i="52"/>
  <c r="IQ38" i="52" s="1"/>
  <c r="IC33" i="52"/>
  <c r="IQ33" i="52" s="1"/>
  <c r="IC20" i="52"/>
  <c r="IQ20" i="52" s="1"/>
  <c r="IC42" i="52"/>
  <c r="IQ42" i="52" s="1"/>
  <c r="IC14" i="52"/>
  <c r="IQ14" i="52" s="1"/>
  <c r="IC31" i="52"/>
  <c r="IQ31" i="52" s="1"/>
  <c r="IC22" i="52"/>
  <c r="IQ22" i="52" s="1"/>
  <c r="IC35" i="52"/>
  <c r="IQ35" i="52" s="1"/>
  <c r="IC32" i="52"/>
  <c r="IQ32" i="52" s="1"/>
  <c r="IC47" i="52"/>
  <c r="IQ47" i="52" s="1"/>
  <c r="IC45" i="52"/>
  <c r="IQ45" i="52" s="1"/>
  <c r="IC24" i="52"/>
  <c r="IQ24" i="52" s="1"/>
  <c r="IC44" i="52"/>
  <c r="IQ44" i="52" s="1"/>
  <c r="IC17" i="52"/>
  <c r="IQ17" i="52" s="1"/>
  <c r="IC36" i="52"/>
  <c r="IQ36" i="52" s="1"/>
  <c r="IC57" i="52"/>
  <c r="IQ57" i="52" s="1"/>
  <c r="IC61" i="52"/>
  <c r="IQ61" i="52" s="1"/>
  <c r="IC48" i="52"/>
  <c r="IQ48" i="52" s="1"/>
  <c r="IC26" i="52"/>
  <c r="IQ26" i="52" s="1"/>
  <c r="IC40" i="52"/>
  <c r="IQ40" i="52" s="1"/>
  <c r="IC25" i="52"/>
  <c r="IQ25" i="52" s="1"/>
  <c r="IC46" i="52"/>
  <c r="IQ46" i="52" s="1"/>
  <c r="IC55" i="52"/>
  <c r="IQ55" i="52" s="1"/>
  <c r="IQ107" i="52" l="1"/>
  <c r="HG83" i="52"/>
  <c r="IF13" i="52"/>
  <c r="HE83" i="52"/>
  <c r="HN3" i="52"/>
  <c r="HQ3" i="52"/>
  <c r="HP3" i="52"/>
  <c r="FW13" i="52"/>
  <c r="IB13" i="52" s="1"/>
  <c r="IC13" i="52" s="1"/>
  <c r="IQ13" i="52" s="1"/>
  <c r="IK13" i="52"/>
  <c r="IL13" i="52"/>
  <c r="IM13" i="52"/>
  <c r="IJ13" i="52"/>
  <c r="HS3" i="52"/>
  <c r="HW3" i="52"/>
  <c r="HU3" i="52"/>
  <c r="HT3" i="52"/>
  <c r="ET68" i="52"/>
  <c r="ET8" i="52"/>
  <c r="ET4" i="52"/>
  <c r="IQ625" i="52"/>
  <c r="IC625" i="52"/>
  <c r="IQ681" i="52"/>
  <c r="IC681" i="52"/>
  <c r="IQ645" i="52"/>
  <c r="IC645" i="52"/>
  <c r="IQ677" i="52"/>
  <c r="IC677" i="52"/>
  <c r="IQ665" i="52"/>
  <c r="IC665" i="52"/>
  <c r="IQ657" i="52"/>
  <c r="IC657" i="52"/>
  <c r="IQ576" i="52"/>
  <c r="IC576" i="52"/>
  <c r="IQ583" i="52"/>
  <c r="IC583" i="52"/>
  <c r="IC971" i="52"/>
  <c r="GK99" i="52"/>
  <c r="HB83" i="52"/>
  <c r="HP70" i="52"/>
  <c r="HS64" i="52"/>
  <c r="HW64" i="52"/>
  <c r="HU64" i="52"/>
  <c r="HT64" i="52"/>
  <c r="HV64" i="52"/>
  <c r="HN64" i="52"/>
  <c r="HO64" i="52"/>
  <c r="HM64" i="52"/>
  <c r="HQ64" i="52"/>
  <c r="HP64" i="52"/>
  <c r="GW64" i="52"/>
  <c r="GY64" i="52"/>
  <c r="GX64" i="52"/>
  <c r="HY64" i="52"/>
  <c r="GR64" i="52"/>
  <c r="GS64" i="52"/>
  <c r="GQ64" i="52"/>
  <c r="GP64" i="52"/>
  <c r="GT64" i="52"/>
  <c r="GU64" i="52"/>
  <c r="IQ629" i="52"/>
  <c r="IC629" i="52"/>
  <c r="IQ523" i="52"/>
  <c r="IC523" i="52"/>
  <c r="IQ661" i="52"/>
  <c r="IC661" i="52"/>
  <c r="GL64" i="52"/>
  <c r="GM64" i="52"/>
  <c r="GK64" i="52"/>
  <c r="GJ64" i="52"/>
  <c r="GN64" i="52"/>
  <c r="GH140" i="52"/>
  <c r="HU99" i="52"/>
  <c r="HW140" i="52"/>
  <c r="GS99" i="52"/>
  <c r="HI83" i="52"/>
  <c r="HO70" i="52"/>
  <c r="HO3" i="52"/>
  <c r="FV64" i="52"/>
  <c r="FU64" i="52"/>
  <c r="ET64" i="52"/>
  <c r="GC140" i="52"/>
  <c r="HV140" i="52"/>
  <c r="GR99" i="52"/>
  <c r="HA83" i="52"/>
  <c r="HN70" i="52"/>
  <c r="IQ978" i="52"/>
  <c r="HZ64" i="52"/>
  <c r="GD64" i="52"/>
  <c r="FY64" i="52"/>
  <c r="GA64" i="52"/>
  <c r="GH64" i="52"/>
  <c r="GB64" i="52"/>
  <c r="GC64" i="52"/>
  <c r="GG64" i="52"/>
  <c r="GF64" i="52"/>
  <c r="FZ64" i="52"/>
  <c r="GE64" i="52"/>
  <c r="GD140" i="52"/>
  <c r="HY99" i="52"/>
  <c r="IF99" i="52" s="1"/>
  <c r="HK83" i="52"/>
  <c r="HF64" i="52"/>
  <c r="HH64" i="52"/>
  <c r="HJ64" i="52"/>
  <c r="HD64" i="52"/>
  <c r="HA64" i="52"/>
  <c r="HI64" i="52"/>
  <c r="HC64" i="52"/>
  <c r="HK64" i="52"/>
  <c r="HE64" i="52"/>
  <c r="HB64" i="52"/>
  <c r="HG64" i="52"/>
  <c r="IQ952" i="52"/>
  <c r="IC952" i="52"/>
  <c r="IC920" i="52"/>
  <c r="IQ920" i="52"/>
  <c r="IQ1029" i="52"/>
  <c r="IC1029" i="52"/>
  <c r="HN71" i="52"/>
  <c r="HO71" i="52"/>
  <c r="HM71" i="52"/>
  <c r="HQ71" i="52"/>
  <c r="HP71" i="52"/>
  <c r="HW71" i="52"/>
  <c r="HT71" i="52"/>
  <c r="HV71" i="52"/>
  <c r="HU71" i="52"/>
  <c r="HS71" i="52"/>
  <c r="FV71" i="52"/>
  <c r="ET71" i="52"/>
  <c r="FU71" i="52"/>
  <c r="HU74" i="52"/>
  <c r="HH140" i="52"/>
  <c r="HA140" i="52"/>
  <c r="GY83" i="52"/>
  <c r="IF6" i="52"/>
  <c r="IF85" i="52"/>
  <c r="GM71" i="52"/>
  <c r="GK71" i="52"/>
  <c r="GJ71" i="52"/>
  <c r="GN71" i="52"/>
  <c r="GL71" i="52"/>
  <c r="IF59" i="52"/>
  <c r="IQ1044" i="52"/>
  <c r="IQ405" i="52"/>
  <c r="HV74" i="52"/>
  <c r="HE140" i="52"/>
  <c r="HG140" i="52"/>
  <c r="GX83" i="52"/>
  <c r="IQ962" i="52"/>
  <c r="IC962" i="52"/>
  <c r="HI71" i="52"/>
  <c r="HC71" i="52"/>
  <c r="HG71" i="52"/>
  <c r="HF71" i="52"/>
  <c r="HB71" i="52"/>
  <c r="HJ71" i="52"/>
  <c r="HD71" i="52"/>
  <c r="HE71" i="52"/>
  <c r="HH71" i="52"/>
  <c r="HK71" i="52"/>
  <c r="HA71" i="52"/>
  <c r="HC140" i="52"/>
  <c r="GW71" i="52"/>
  <c r="GY71" i="52"/>
  <c r="GX71" i="52"/>
  <c r="GH71" i="52"/>
  <c r="GC71" i="52"/>
  <c r="GB71" i="52"/>
  <c r="GE71" i="52"/>
  <c r="HZ71" i="52"/>
  <c r="GF71" i="52"/>
  <c r="FY71" i="52"/>
  <c r="GA71" i="52"/>
  <c r="GG71" i="52"/>
  <c r="FZ71" i="52"/>
  <c r="GD71" i="52"/>
  <c r="GR71" i="52"/>
  <c r="GP71" i="52"/>
  <c r="GT71" i="52"/>
  <c r="GS71" i="52"/>
  <c r="GQ71" i="52"/>
  <c r="GU71" i="52"/>
  <c r="HY71" i="52"/>
  <c r="IF71" i="52" s="1"/>
  <c r="IC982" i="52"/>
  <c r="IQ982" i="52"/>
  <c r="IC575" i="52"/>
  <c r="IQ575" i="52"/>
  <c r="IC451" i="52"/>
  <c r="GF140" i="52"/>
  <c r="HS140" i="52"/>
  <c r="GQ99" i="52"/>
  <c r="HH83" i="52"/>
  <c r="GX84" i="52"/>
  <c r="GW84" i="52"/>
  <c r="GY84" i="52"/>
  <c r="HY84" i="52"/>
  <c r="GP84" i="52"/>
  <c r="GT84" i="52"/>
  <c r="GR84" i="52"/>
  <c r="GS84" i="52"/>
  <c r="GU84" i="52"/>
  <c r="GQ84" i="52"/>
  <c r="FW85" i="52"/>
  <c r="IB85" i="52" s="1"/>
  <c r="IC85" i="52" s="1"/>
  <c r="IK85" i="52"/>
  <c r="GF84" i="52"/>
  <c r="HZ84" i="52"/>
  <c r="FZ84" i="52"/>
  <c r="GE84" i="52"/>
  <c r="GG84" i="52"/>
  <c r="GD84" i="52"/>
  <c r="FY84" i="52"/>
  <c r="GB84" i="52"/>
  <c r="GA84" i="52"/>
  <c r="GC84" i="52"/>
  <c r="GH84" i="52"/>
  <c r="IQ534" i="52"/>
  <c r="IC534" i="52"/>
  <c r="IJ85" i="52"/>
  <c r="ET84" i="52"/>
  <c r="FV84" i="52"/>
  <c r="FU84" i="52"/>
  <c r="HM84" i="52"/>
  <c r="HO84" i="52"/>
  <c r="HQ84" i="52"/>
  <c r="HN84" i="52"/>
  <c r="HP84" i="52"/>
  <c r="FZ140" i="52"/>
  <c r="GK140" i="52"/>
  <c r="GP99" i="52"/>
  <c r="HJ83" i="52"/>
  <c r="IM85" i="52"/>
  <c r="IL85" i="52"/>
  <c r="IC591" i="52"/>
  <c r="IQ591" i="52"/>
  <c r="HT84" i="52"/>
  <c r="HW84" i="52"/>
  <c r="HS84" i="52"/>
  <c r="HU84" i="52"/>
  <c r="HV84" i="52"/>
  <c r="IJ131" i="52"/>
  <c r="GB140" i="52"/>
  <c r="GN140" i="52"/>
  <c r="GU99" i="52"/>
  <c r="HC83" i="52"/>
  <c r="GL84" i="52"/>
  <c r="GM84" i="52"/>
  <c r="GN84" i="52"/>
  <c r="GK84" i="52"/>
  <c r="GJ84" i="52"/>
  <c r="IF27" i="52"/>
  <c r="HZ140" i="52"/>
  <c r="IC567" i="52"/>
  <c r="IQ567" i="52"/>
  <c r="HC84" i="52"/>
  <c r="HF84" i="52"/>
  <c r="HH84" i="52"/>
  <c r="HK84" i="52"/>
  <c r="HB84" i="52"/>
  <c r="HA84" i="52"/>
  <c r="HG84" i="52"/>
  <c r="HI84" i="52"/>
  <c r="HE84" i="52"/>
  <c r="HD84" i="52"/>
  <c r="HJ84" i="52"/>
  <c r="IC415" i="52"/>
  <c r="GA140" i="52"/>
  <c r="HM140" i="52"/>
  <c r="IF134" i="52"/>
  <c r="IF5" i="52"/>
  <c r="IB5" i="52"/>
  <c r="IC5" i="52" s="1"/>
  <c r="IQ573" i="52"/>
  <c r="IC573" i="52"/>
  <c r="IQ590" i="52"/>
  <c r="IC590" i="52"/>
  <c r="IQ600" i="52"/>
  <c r="IC600" i="52"/>
  <c r="IK51" i="52"/>
  <c r="FW51" i="52"/>
  <c r="IB51" i="52" s="1"/>
  <c r="IC51" i="52" s="1"/>
  <c r="IM51" i="52"/>
  <c r="IL51" i="52"/>
  <c r="IF51" i="52"/>
  <c r="IQ980" i="52"/>
  <c r="IC980" i="52"/>
  <c r="FY140" i="52"/>
  <c r="GJ140" i="52"/>
  <c r="IJ5" i="52"/>
  <c r="IF7" i="52"/>
  <c r="IC521" i="52"/>
  <c r="IQ521" i="52"/>
  <c r="IJ51" i="52"/>
  <c r="IQ1030" i="52"/>
  <c r="IC1030" i="52"/>
  <c r="ET140" i="52"/>
  <c r="GE140" i="52"/>
  <c r="HO140" i="52"/>
  <c r="IM10" i="52"/>
  <c r="IJ7" i="52"/>
  <c r="IQ565" i="52"/>
  <c r="IC565" i="52"/>
  <c r="GS87" i="52"/>
  <c r="GT87" i="52"/>
  <c r="HY87" i="52"/>
  <c r="GR87" i="52"/>
  <c r="GP87" i="52"/>
  <c r="GQ87" i="52"/>
  <c r="GU87" i="52"/>
  <c r="HZ8" i="52"/>
  <c r="IF8" i="52" s="1"/>
  <c r="FY8" i="52"/>
  <c r="GG8" i="52"/>
  <c r="FZ8" i="52"/>
  <c r="IJ8" i="52" s="1"/>
  <c r="GA8" i="52"/>
  <c r="GD8" i="52"/>
  <c r="GE8" i="52"/>
  <c r="GC8" i="52"/>
  <c r="GF8" i="52"/>
  <c r="GB8" i="52"/>
  <c r="GH8" i="52"/>
  <c r="HZ68" i="52"/>
  <c r="FY68" i="52"/>
  <c r="GA68" i="52"/>
  <c r="GG68" i="52"/>
  <c r="GC68" i="52"/>
  <c r="FZ68" i="52"/>
  <c r="GF68" i="52"/>
  <c r="GD68" i="52"/>
  <c r="GH68" i="52"/>
  <c r="GB68" i="52"/>
  <c r="GE68" i="52"/>
  <c r="GD81" i="52"/>
  <c r="GF81" i="52"/>
  <c r="GA81" i="52"/>
  <c r="HZ81" i="52"/>
  <c r="GG81" i="52"/>
  <c r="GE81" i="52"/>
  <c r="GB81" i="52"/>
  <c r="FZ81" i="52"/>
  <c r="GC81" i="52"/>
  <c r="FY81" i="52"/>
  <c r="GH81" i="52"/>
  <c r="FU3" i="52"/>
  <c r="FV3" i="52"/>
  <c r="ET3" i="52"/>
  <c r="FV4" i="52"/>
  <c r="FU4" i="52"/>
  <c r="FW4" i="52" s="1"/>
  <c r="GN87" i="52"/>
  <c r="GK87" i="52"/>
  <c r="GJ87" i="52"/>
  <c r="GL87" i="52"/>
  <c r="GM87" i="52"/>
  <c r="IB6" i="52"/>
  <c r="HQ9" i="52"/>
  <c r="HM9" i="52"/>
  <c r="HO9" i="52"/>
  <c r="HN9" i="52"/>
  <c r="HP9" i="52"/>
  <c r="IM6" i="52"/>
  <c r="IL6" i="52"/>
  <c r="GY87" i="52"/>
  <c r="GX87" i="52"/>
  <c r="GW87" i="52"/>
  <c r="GR81" i="52"/>
  <c r="GP81" i="52"/>
  <c r="GT81" i="52"/>
  <c r="GU81" i="52"/>
  <c r="HY81" i="52"/>
  <c r="IF81" i="52" s="1"/>
  <c r="GQ81" i="52"/>
  <c r="GS81" i="52"/>
  <c r="GR4" i="52"/>
  <c r="GP4" i="52"/>
  <c r="GT4" i="52"/>
  <c r="GS4" i="52"/>
  <c r="GQ4" i="52"/>
  <c r="GU4" i="52"/>
  <c r="HY4" i="52"/>
  <c r="HB68" i="52"/>
  <c r="HH68" i="52"/>
  <c r="HF68" i="52"/>
  <c r="HA68" i="52"/>
  <c r="HJ68" i="52"/>
  <c r="HC68" i="52"/>
  <c r="HD68" i="52"/>
  <c r="HE68" i="52"/>
  <c r="HG68" i="52"/>
  <c r="HI68" i="52"/>
  <c r="HK68" i="52"/>
  <c r="IF10" i="52"/>
  <c r="GB4" i="52"/>
  <c r="GE4" i="52"/>
  <c r="GA4" i="52"/>
  <c r="GH4" i="52"/>
  <c r="FZ4" i="52"/>
  <c r="GD4" i="52"/>
  <c r="GG4" i="52"/>
  <c r="FY4" i="52"/>
  <c r="GC4" i="52"/>
  <c r="GF4" i="52"/>
  <c r="HZ4" i="52"/>
  <c r="FU87" i="52"/>
  <c r="FV87" i="52"/>
  <c r="ET87" i="52"/>
  <c r="GX68" i="52"/>
  <c r="GW68" i="52"/>
  <c r="GY68" i="52"/>
  <c r="IJ6" i="52"/>
  <c r="IL10" i="52"/>
  <c r="GY81" i="52"/>
  <c r="GW81" i="52"/>
  <c r="GX81" i="52"/>
  <c r="IM5" i="52"/>
  <c r="IL5" i="52"/>
  <c r="GW4" i="52"/>
  <c r="GY4" i="52"/>
  <c r="GX4" i="52"/>
  <c r="FW7" i="52"/>
  <c r="IB7" i="52" s="1"/>
  <c r="IK7" i="52"/>
  <c r="HA4" i="52"/>
  <c r="HK4" i="52"/>
  <c r="HG4" i="52"/>
  <c r="HC4" i="52"/>
  <c r="HF4" i="52"/>
  <c r="HI4" i="52"/>
  <c r="HB4" i="52"/>
  <c r="HJ4" i="52"/>
  <c r="HE4" i="52"/>
  <c r="HD4" i="52"/>
  <c r="HH4" i="52"/>
  <c r="HT87" i="52"/>
  <c r="HV87" i="52"/>
  <c r="HU87" i="52"/>
  <c r="HS87" i="52"/>
  <c r="HW87" i="52"/>
  <c r="IK6" i="52"/>
  <c r="GQ68" i="52"/>
  <c r="GU68" i="52"/>
  <c r="GR68" i="52"/>
  <c r="GP68" i="52"/>
  <c r="GT68" i="52"/>
  <c r="GS68" i="52"/>
  <c r="HY68" i="52"/>
  <c r="HF8" i="52"/>
  <c r="HK8" i="52"/>
  <c r="HI8" i="52"/>
  <c r="HG8" i="52"/>
  <c r="HA8" i="52"/>
  <c r="HC8" i="52"/>
  <c r="HH8" i="52"/>
  <c r="HE8" i="52"/>
  <c r="HJ8" i="52"/>
  <c r="HB8" i="52"/>
  <c r="HD8" i="52"/>
  <c r="HE3" i="52"/>
  <c r="HA3" i="52"/>
  <c r="HB3" i="52"/>
  <c r="HK3" i="52"/>
  <c r="HI3" i="52"/>
  <c r="HH3" i="52"/>
  <c r="HC3" i="52"/>
  <c r="HG3" i="52"/>
  <c r="HF3" i="52"/>
  <c r="HD3" i="52"/>
  <c r="HJ3" i="52"/>
  <c r="GN81" i="52"/>
  <c r="GJ81" i="52"/>
  <c r="GM81" i="52"/>
  <c r="GL81" i="52"/>
  <c r="GK81" i="52"/>
  <c r="GY3" i="52"/>
  <c r="GW3" i="52"/>
  <c r="GX3" i="52"/>
  <c r="GM4" i="52"/>
  <c r="GL4" i="52"/>
  <c r="GK4" i="52"/>
  <c r="GN4" i="52"/>
  <c r="GJ4" i="52"/>
  <c r="FU9" i="52"/>
  <c r="FV9" i="52"/>
  <c r="ET9" i="52"/>
  <c r="HN8" i="52"/>
  <c r="HO8" i="52"/>
  <c r="HQ8" i="52"/>
  <c r="HM8" i="52"/>
  <c r="HP8" i="52"/>
  <c r="HO68" i="52"/>
  <c r="HM68" i="52"/>
  <c r="HQ68" i="52"/>
  <c r="HP68" i="52"/>
  <c r="HN68" i="52"/>
  <c r="GQ9" i="52"/>
  <c r="GP9" i="52"/>
  <c r="GU9" i="52"/>
  <c r="GR9" i="52"/>
  <c r="GS9" i="52"/>
  <c r="HY9" i="52"/>
  <c r="GT9" i="52"/>
  <c r="HV81" i="52"/>
  <c r="HT81" i="52"/>
  <c r="HU81" i="52"/>
  <c r="HS81" i="52"/>
  <c r="HW81" i="52"/>
  <c r="IJ10" i="52"/>
  <c r="GS3" i="52"/>
  <c r="GU3" i="52"/>
  <c r="GQ3" i="52"/>
  <c r="GR3" i="52"/>
  <c r="GT3" i="52"/>
  <c r="GP3" i="52"/>
  <c r="HY3" i="52"/>
  <c r="IK10" i="52"/>
  <c r="HN4" i="52"/>
  <c r="HQ4" i="52"/>
  <c r="HM4" i="52"/>
  <c r="HP4" i="52"/>
  <c r="HO4" i="52"/>
  <c r="HS9" i="52"/>
  <c r="HW9" i="52"/>
  <c r="HV9" i="52"/>
  <c r="HU9" i="52"/>
  <c r="HT9" i="52"/>
  <c r="GB3" i="52"/>
  <c r="GD3" i="52"/>
  <c r="GE3" i="52"/>
  <c r="FY3" i="52"/>
  <c r="GG3" i="52"/>
  <c r="GH3" i="52"/>
  <c r="GC3" i="52"/>
  <c r="GA3" i="52"/>
  <c r="FZ3" i="52"/>
  <c r="GF3" i="52"/>
  <c r="HZ3" i="52"/>
  <c r="HU8" i="52"/>
  <c r="HW8" i="52"/>
  <c r="HS8" i="52"/>
  <c r="HV8" i="52"/>
  <c r="HT8" i="52"/>
  <c r="FU68" i="52"/>
  <c r="FV68" i="52"/>
  <c r="GW9" i="52"/>
  <c r="GX9" i="52"/>
  <c r="GY9" i="52"/>
  <c r="HM81" i="52"/>
  <c r="HQ81" i="52"/>
  <c r="HN81" i="52"/>
  <c r="HO81" i="52"/>
  <c r="HP81" i="52"/>
  <c r="IL7" i="52"/>
  <c r="IM7" i="52"/>
  <c r="IB10" i="52"/>
  <c r="IC10" i="52" s="1"/>
  <c r="HE87" i="52"/>
  <c r="HC87" i="52"/>
  <c r="HI87" i="52"/>
  <c r="HH87" i="52"/>
  <c r="HG87" i="52"/>
  <c r="HF87" i="52"/>
  <c r="HD87" i="52"/>
  <c r="HK87" i="52"/>
  <c r="HA87" i="52"/>
  <c r="HB87" i="52"/>
  <c r="HJ87" i="52"/>
  <c r="GH9" i="52"/>
  <c r="GD9" i="52"/>
  <c r="FZ9" i="52"/>
  <c r="GG9" i="52"/>
  <c r="FY9" i="52"/>
  <c r="GB9" i="52"/>
  <c r="GE9" i="52"/>
  <c r="GC9" i="52"/>
  <c r="GA9" i="52"/>
  <c r="HZ9" i="52"/>
  <c r="GF9" i="52"/>
  <c r="IQ11" i="52"/>
  <c r="FV8" i="52"/>
  <c r="FU8" i="52"/>
  <c r="GN68" i="52"/>
  <c r="GL68" i="52"/>
  <c r="GM68" i="52"/>
  <c r="GK68" i="52"/>
  <c r="GJ68" i="52"/>
  <c r="FV81" i="52"/>
  <c r="FU81" i="52"/>
  <c r="ET81" i="52"/>
  <c r="IK5" i="52"/>
  <c r="GH87" i="52"/>
  <c r="FZ87" i="52"/>
  <c r="GE87" i="52"/>
  <c r="HZ87" i="52"/>
  <c r="FY87" i="52"/>
  <c r="GD87" i="52"/>
  <c r="GC87" i="52"/>
  <c r="GA87" i="52"/>
  <c r="GG87" i="52"/>
  <c r="GB87" i="52"/>
  <c r="GF87" i="52"/>
  <c r="HB9" i="52"/>
  <c r="HC9" i="52"/>
  <c r="HG9" i="52"/>
  <c r="HE9" i="52"/>
  <c r="HI9" i="52"/>
  <c r="HD9" i="52"/>
  <c r="HK9" i="52"/>
  <c r="HA9" i="52"/>
  <c r="HJ9" i="52"/>
  <c r="HH9" i="52"/>
  <c r="HF9" i="52"/>
  <c r="GL8" i="52"/>
  <c r="GJ8" i="52"/>
  <c r="GN8" i="52"/>
  <c r="GM8" i="52"/>
  <c r="GK8" i="52"/>
  <c r="HV68" i="52"/>
  <c r="HU68" i="52"/>
  <c r="HS68" i="52"/>
  <c r="HW68" i="52"/>
  <c r="HT68" i="52"/>
  <c r="HK81" i="52"/>
  <c r="HH81" i="52"/>
  <c r="HE81" i="52"/>
  <c r="HB81" i="52"/>
  <c r="HI81" i="52"/>
  <c r="HJ81" i="52"/>
  <c r="HA81" i="52"/>
  <c r="HG81" i="52"/>
  <c r="HF81" i="52"/>
  <c r="HC81" i="52"/>
  <c r="HD81" i="52"/>
  <c r="GL3" i="52"/>
  <c r="GN3" i="52"/>
  <c r="GJ3" i="52"/>
  <c r="GM3" i="52"/>
  <c r="GK3" i="52"/>
  <c r="HT4" i="52"/>
  <c r="HV4" i="52"/>
  <c r="HU4" i="52"/>
  <c r="HS4" i="52"/>
  <c r="HW4" i="52"/>
  <c r="HN87" i="52"/>
  <c r="HQ87" i="52"/>
  <c r="HM87" i="52"/>
  <c r="HP87" i="52"/>
  <c r="HO87" i="52"/>
  <c r="GN9" i="52"/>
  <c r="GM9" i="52"/>
  <c r="GK9" i="52"/>
  <c r="GJ9" i="52"/>
  <c r="GL9" i="52"/>
  <c r="IQ105" i="52"/>
  <c r="IC110" i="52"/>
  <c r="IF131" i="52"/>
  <c r="IF140" i="52"/>
  <c r="IJ126" i="52"/>
  <c r="IF70" i="52"/>
  <c r="IF50" i="52"/>
  <c r="IJ83" i="52"/>
  <c r="IQ127" i="52"/>
  <c r="IC127" i="52"/>
  <c r="GS82" i="52"/>
  <c r="GT82" i="52"/>
  <c r="GP82" i="52"/>
  <c r="GU82" i="52"/>
  <c r="GQ82" i="52"/>
  <c r="HY82" i="52"/>
  <c r="GR82" i="52"/>
  <c r="FW140" i="52"/>
  <c r="IB140" i="52" s="1"/>
  <c r="IK140" i="52"/>
  <c r="HT73" i="52"/>
  <c r="HU73" i="52"/>
  <c r="HS73" i="52"/>
  <c r="HW73" i="52"/>
  <c r="HV73" i="52"/>
  <c r="FW83" i="52"/>
  <c r="IB83" i="52" s="1"/>
  <c r="IK83" i="52"/>
  <c r="HN116" i="52"/>
  <c r="HP116" i="52"/>
  <c r="HQ116" i="52"/>
  <c r="HM116" i="52"/>
  <c r="HO116" i="52"/>
  <c r="FW116" i="52"/>
  <c r="IK131" i="52"/>
  <c r="GU120" i="52"/>
  <c r="GS120" i="52"/>
  <c r="GR120" i="52"/>
  <c r="GP120" i="52"/>
  <c r="GT120" i="52"/>
  <c r="GQ120" i="52"/>
  <c r="HY120" i="52"/>
  <c r="HS102" i="52"/>
  <c r="HV102" i="52"/>
  <c r="HT102" i="52"/>
  <c r="HU102" i="52"/>
  <c r="HW102" i="52"/>
  <c r="HV120" i="52"/>
  <c r="HS120" i="52"/>
  <c r="HW120" i="52"/>
  <c r="HU120" i="52"/>
  <c r="HT120" i="52"/>
  <c r="IM99" i="52"/>
  <c r="IL99" i="52"/>
  <c r="IF74" i="52"/>
  <c r="GY73" i="52"/>
  <c r="GW73" i="52"/>
  <c r="GX73" i="52"/>
  <c r="HW114" i="52"/>
  <c r="HS114" i="52"/>
  <c r="HV114" i="52"/>
  <c r="HT114" i="52"/>
  <c r="HU114" i="52"/>
  <c r="IJ140" i="52"/>
  <c r="GX82" i="52"/>
  <c r="GY82" i="52"/>
  <c r="GW82" i="52"/>
  <c r="HQ73" i="52"/>
  <c r="HN73" i="52"/>
  <c r="HO73" i="52"/>
  <c r="HP73" i="52"/>
  <c r="HM73" i="52"/>
  <c r="IL70" i="52"/>
  <c r="IM70" i="52"/>
  <c r="IL140" i="52"/>
  <c r="IM140" i="52"/>
  <c r="IJ74" i="52"/>
  <c r="FW74" i="52"/>
  <c r="IK74" i="52"/>
  <c r="GW120" i="52"/>
  <c r="GY120" i="52"/>
  <c r="GX120" i="52"/>
  <c r="FV102" i="52"/>
  <c r="FU102" i="52"/>
  <c r="ET102" i="52"/>
  <c r="HS130" i="52"/>
  <c r="HV130" i="52"/>
  <c r="HU130" i="52"/>
  <c r="HT130" i="52"/>
  <c r="HW130" i="52"/>
  <c r="HB120" i="52"/>
  <c r="HG120" i="52"/>
  <c r="HE120" i="52"/>
  <c r="HK120" i="52"/>
  <c r="HI120" i="52"/>
  <c r="HD120" i="52"/>
  <c r="HC120" i="52"/>
  <c r="HJ120" i="52"/>
  <c r="HH120" i="52"/>
  <c r="HF120" i="52"/>
  <c r="HA120" i="52"/>
  <c r="IF83" i="52"/>
  <c r="IM83" i="52"/>
  <c r="IL83" i="52"/>
  <c r="FW137" i="52"/>
  <c r="IB137" i="52" s="1"/>
  <c r="IK137" i="52"/>
  <c r="GQ73" i="52"/>
  <c r="HY73" i="52"/>
  <c r="GS73" i="52"/>
  <c r="GR73" i="52"/>
  <c r="GP73" i="52"/>
  <c r="GT73" i="52"/>
  <c r="GU73" i="52"/>
  <c r="GJ114" i="52"/>
  <c r="GN114" i="52"/>
  <c r="GL114" i="52"/>
  <c r="GM114" i="52"/>
  <c r="GK114" i="52"/>
  <c r="GT114" i="52"/>
  <c r="GQ114" i="52"/>
  <c r="GU114" i="52"/>
  <c r="GP114" i="52"/>
  <c r="HY114" i="52"/>
  <c r="GS114" i="52"/>
  <c r="GR114" i="52"/>
  <c r="FV73" i="52"/>
  <c r="FU73" i="52"/>
  <c r="ET73" i="52"/>
  <c r="FW70" i="52"/>
  <c r="IB70" i="52" s="1"/>
  <c r="IK70" i="52"/>
  <c r="FW131" i="52"/>
  <c r="IB131" i="52" s="1"/>
  <c r="GD82" i="52"/>
  <c r="GA82" i="52"/>
  <c r="HZ82" i="52"/>
  <c r="FY82" i="52"/>
  <c r="FZ82" i="52"/>
  <c r="GF82" i="52"/>
  <c r="GE82" i="52"/>
  <c r="GC82" i="52"/>
  <c r="GH82" i="52"/>
  <c r="GG82" i="52"/>
  <c r="GB82" i="52"/>
  <c r="HI102" i="52"/>
  <c r="HC102" i="52"/>
  <c r="HF102" i="52"/>
  <c r="HJ102" i="52"/>
  <c r="HG102" i="52"/>
  <c r="HE102" i="52"/>
  <c r="HK102" i="52"/>
  <c r="HD102" i="52"/>
  <c r="HB102" i="52"/>
  <c r="HA102" i="52"/>
  <c r="HH102" i="52"/>
  <c r="FW126" i="52"/>
  <c r="IB126" i="52"/>
  <c r="IK126" i="52"/>
  <c r="FV130" i="52"/>
  <c r="FU130" i="52"/>
  <c r="ET130" i="52"/>
  <c r="GK120" i="52"/>
  <c r="GL120" i="52"/>
  <c r="GJ120" i="52"/>
  <c r="GN120" i="52"/>
  <c r="GM120" i="52"/>
  <c r="IL74" i="52"/>
  <c r="IM74" i="52"/>
  <c r="IF78" i="52"/>
  <c r="GY114" i="52"/>
  <c r="GW114" i="52"/>
  <c r="GX114" i="52"/>
  <c r="HH73" i="52"/>
  <c r="HG73" i="52"/>
  <c r="HE73" i="52"/>
  <c r="HC73" i="52"/>
  <c r="HB73" i="52"/>
  <c r="HI73" i="52"/>
  <c r="HJ73" i="52"/>
  <c r="HA73" i="52"/>
  <c r="HF73" i="52"/>
  <c r="HD73" i="52"/>
  <c r="HK73" i="52"/>
  <c r="IM137" i="52"/>
  <c r="IL137" i="52"/>
  <c r="HW82" i="52"/>
  <c r="HT82" i="52"/>
  <c r="HS82" i="52"/>
  <c r="HV82" i="52"/>
  <c r="HU82" i="52"/>
  <c r="FY102" i="52"/>
  <c r="GG102" i="52"/>
  <c r="GB102" i="52"/>
  <c r="FZ102" i="52"/>
  <c r="GD102" i="52"/>
  <c r="GH102" i="52"/>
  <c r="GA102" i="52"/>
  <c r="GF102" i="52"/>
  <c r="GE102" i="52"/>
  <c r="GC102" i="52"/>
  <c r="HZ102" i="52"/>
  <c r="IL134" i="52"/>
  <c r="IM134" i="52"/>
  <c r="HB130" i="52"/>
  <c r="HJ130" i="52"/>
  <c r="HE130" i="52"/>
  <c r="HD130" i="52"/>
  <c r="HC130" i="52"/>
  <c r="HA130" i="52"/>
  <c r="HF130" i="52"/>
  <c r="HH130" i="52"/>
  <c r="HG130" i="52"/>
  <c r="HI130" i="52"/>
  <c r="HK130" i="52"/>
  <c r="HP120" i="52"/>
  <c r="HO120" i="52"/>
  <c r="HM120" i="52"/>
  <c r="HQ120" i="52"/>
  <c r="HN120" i="52"/>
  <c r="IJ43" i="52"/>
  <c r="GD73" i="52"/>
  <c r="GA73" i="52"/>
  <c r="GG73" i="52"/>
  <c r="GE73" i="52"/>
  <c r="GB73" i="52"/>
  <c r="GC73" i="52"/>
  <c r="FZ73" i="52"/>
  <c r="GH73" i="52"/>
  <c r="GF73" i="52"/>
  <c r="FY73" i="52"/>
  <c r="HZ73" i="52"/>
  <c r="IC95" i="52"/>
  <c r="IQ95" i="52" s="1"/>
  <c r="ET116" i="52"/>
  <c r="GK116" i="52"/>
  <c r="GJ116" i="52"/>
  <c r="GN116" i="52"/>
  <c r="GL116" i="52"/>
  <c r="GM116" i="52"/>
  <c r="GU102" i="52"/>
  <c r="GQ102" i="52"/>
  <c r="HY102" i="52"/>
  <c r="IF102" i="52" s="1"/>
  <c r="GP102" i="52"/>
  <c r="GT102" i="52"/>
  <c r="GS102" i="52"/>
  <c r="GR102" i="52"/>
  <c r="IF126" i="52"/>
  <c r="GK82" i="52"/>
  <c r="GJ82" i="52"/>
  <c r="GL82" i="52"/>
  <c r="GN82" i="52"/>
  <c r="GM82" i="52"/>
  <c r="HO102" i="52"/>
  <c r="HN102" i="52"/>
  <c r="HP102" i="52"/>
  <c r="HQ102" i="52"/>
  <c r="HM102" i="52"/>
  <c r="IK99" i="52"/>
  <c r="IB99" i="52"/>
  <c r="GA130" i="52"/>
  <c r="GG130" i="52"/>
  <c r="GF130" i="52"/>
  <c r="GB130" i="52"/>
  <c r="GE130" i="52"/>
  <c r="GD130" i="52"/>
  <c r="HZ130" i="52"/>
  <c r="IF130" i="52" s="1"/>
  <c r="FZ130" i="52"/>
  <c r="GH130" i="52"/>
  <c r="GC130" i="52"/>
  <c r="FY130" i="52"/>
  <c r="IF137" i="52"/>
  <c r="IL78" i="52"/>
  <c r="IM78" i="52"/>
  <c r="GY116" i="52"/>
  <c r="GW116" i="52"/>
  <c r="GX116" i="52"/>
  <c r="FW134" i="52"/>
  <c r="IB134" i="52" s="1"/>
  <c r="IK134" i="52"/>
  <c r="FV114" i="52"/>
  <c r="FU114" i="52"/>
  <c r="ET114" i="52"/>
  <c r="IJ70" i="52"/>
  <c r="HF116" i="52"/>
  <c r="HE116" i="52"/>
  <c r="HD116" i="52"/>
  <c r="HJ116" i="52"/>
  <c r="HC116" i="52"/>
  <c r="HI116" i="52"/>
  <c r="HG116" i="52"/>
  <c r="HH116" i="52"/>
  <c r="HK116" i="52"/>
  <c r="HA116" i="52"/>
  <c r="HB116" i="52"/>
  <c r="GY102" i="52"/>
  <c r="GX102" i="52"/>
  <c r="GW102" i="52"/>
  <c r="HQ82" i="52"/>
  <c r="HO82" i="52"/>
  <c r="HP82" i="52"/>
  <c r="HN82" i="52"/>
  <c r="HM82" i="52"/>
  <c r="GM102" i="52"/>
  <c r="GK102" i="52"/>
  <c r="GJ102" i="52"/>
  <c r="GN102" i="52"/>
  <c r="GL102" i="52"/>
  <c r="IM50" i="52"/>
  <c r="IL50" i="52"/>
  <c r="HM130" i="52"/>
  <c r="HQ130" i="52"/>
  <c r="HP130" i="52"/>
  <c r="HN130" i="52"/>
  <c r="HO130" i="52"/>
  <c r="IJ137" i="52"/>
  <c r="GS116" i="52"/>
  <c r="GR116" i="52"/>
  <c r="GT116" i="52"/>
  <c r="GQ116" i="52"/>
  <c r="HY116" i="52"/>
  <c r="GP116" i="52"/>
  <c r="GU116" i="52"/>
  <c r="HI114" i="52"/>
  <c r="HF114" i="52"/>
  <c r="HG114" i="52"/>
  <c r="HD114" i="52"/>
  <c r="HB114" i="52"/>
  <c r="HK114" i="52"/>
  <c r="HH114" i="52"/>
  <c r="HE114" i="52"/>
  <c r="HJ114" i="52"/>
  <c r="HC114" i="52"/>
  <c r="HA114" i="52"/>
  <c r="FW78" i="52"/>
  <c r="IK78" i="52"/>
  <c r="IB78" i="52"/>
  <c r="GF116" i="52"/>
  <c r="HZ116" i="52"/>
  <c r="GB116" i="52"/>
  <c r="GG116" i="52"/>
  <c r="FY116" i="52"/>
  <c r="GH116" i="52"/>
  <c r="GD116" i="52"/>
  <c r="GA116" i="52"/>
  <c r="GC116" i="52"/>
  <c r="GE116" i="52"/>
  <c r="FZ116" i="52"/>
  <c r="IL131" i="52"/>
  <c r="IM131" i="52"/>
  <c r="IJ134" i="52"/>
  <c r="FV82" i="52"/>
  <c r="FU82" i="52"/>
  <c r="ET82" i="52"/>
  <c r="GJ130" i="52"/>
  <c r="GN130" i="52"/>
  <c r="GL130" i="52"/>
  <c r="GM130" i="52"/>
  <c r="GK130" i="52"/>
  <c r="FY120" i="52"/>
  <c r="HZ120" i="52"/>
  <c r="GC120" i="52"/>
  <c r="GG120" i="52"/>
  <c r="GF120" i="52"/>
  <c r="GD120" i="52"/>
  <c r="GA120" i="52"/>
  <c r="GB120" i="52"/>
  <c r="GE120" i="52"/>
  <c r="GH120" i="52"/>
  <c r="FZ120" i="52"/>
  <c r="HQ114" i="52"/>
  <c r="HM114" i="52"/>
  <c r="HO114" i="52"/>
  <c r="HN114" i="52"/>
  <c r="HP114" i="52"/>
  <c r="IJ78" i="52"/>
  <c r="GK73" i="52"/>
  <c r="GN73" i="52"/>
  <c r="GJ73" i="52"/>
  <c r="GM73" i="52"/>
  <c r="GL73" i="52"/>
  <c r="IM126" i="52"/>
  <c r="IL126" i="52"/>
  <c r="HW116" i="52"/>
  <c r="HS116" i="52"/>
  <c r="HV116" i="52"/>
  <c r="HT116" i="52"/>
  <c r="HU116" i="52"/>
  <c r="IJ50" i="52"/>
  <c r="HA82" i="52"/>
  <c r="HI82" i="52"/>
  <c r="HE82" i="52"/>
  <c r="HJ82" i="52"/>
  <c r="HB82" i="52"/>
  <c r="HH82" i="52"/>
  <c r="HG82" i="52"/>
  <c r="HF82" i="52"/>
  <c r="HD82" i="52"/>
  <c r="HC82" i="52"/>
  <c r="HK82" i="52"/>
  <c r="FW50" i="52"/>
  <c r="IB50" i="52" s="1"/>
  <c r="IC50" i="52" s="1"/>
  <c r="IK50" i="52"/>
  <c r="FU120" i="52"/>
  <c r="ET120" i="52"/>
  <c r="FV120" i="52"/>
  <c r="IJ99" i="52"/>
  <c r="GF114" i="52"/>
  <c r="GE114" i="52"/>
  <c r="GB114" i="52"/>
  <c r="HZ114" i="52"/>
  <c r="GG114" i="52"/>
  <c r="FY114" i="52"/>
  <c r="GD114" i="52"/>
  <c r="GC114" i="52"/>
  <c r="GA114" i="52"/>
  <c r="FZ114" i="52"/>
  <c r="GH114" i="52"/>
  <c r="IC318" i="52"/>
  <c r="IQ318" i="52"/>
  <c r="IC1039" i="52"/>
  <c r="IQ1039" i="52"/>
  <c r="IQ948" i="52"/>
  <c r="IC948" i="52"/>
  <c r="IC632" i="52"/>
  <c r="IQ632" i="52"/>
  <c r="IQ546" i="52"/>
  <c r="IC546" i="52"/>
  <c r="IC862" i="52"/>
  <c r="IQ862" i="52"/>
  <c r="IQ944" i="52"/>
  <c r="IC944" i="52"/>
  <c r="IJ60" i="52"/>
  <c r="IM43" i="52"/>
  <c r="IL43" i="52"/>
  <c r="IC554" i="52"/>
  <c r="IQ554" i="52"/>
  <c r="IC379" i="52"/>
  <c r="IQ379" i="52"/>
  <c r="IC348" i="52"/>
  <c r="IQ348" i="52"/>
  <c r="IC993" i="52"/>
  <c r="IQ993" i="52"/>
  <c r="IC866" i="52"/>
  <c r="IQ866" i="52"/>
  <c r="IQ232" i="52"/>
  <c r="IC232" i="52"/>
  <c r="IC706" i="52"/>
  <c r="IQ706" i="52"/>
  <c r="IC537" i="52"/>
  <c r="IQ537" i="52"/>
  <c r="IQ245" i="52"/>
  <c r="IC245" i="52"/>
  <c r="IK43" i="52"/>
  <c r="FW43" i="52"/>
  <c r="IB43" i="52" s="1"/>
  <c r="IC43" i="52" s="1"/>
  <c r="IQ538" i="52"/>
  <c r="IC538" i="52"/>
  <c r="IQ524" i="52"/>
  <c r="IC524" i="52"/>
  <c r="IQ879" i="52"/>
  <c r="IC879" i="52"/>
  <c r="IF43" i="52"/>
  <c r="IC999" i="52"/>
  <c r="IQ999" i="52"/>
  <c r="IQ588" i="52"/>
  <c r="IC588" i="52"/>
  <c r="IC1027" i="52"/>
  <c r="IQ1027" i="52"/>
  <c r="IQ596" i="52"/>
  <c r="IC596" i="52"/>
  <c r="IL12" i="52"/>
  <c r="IM12" i="52"/>
  <c r="IC1046" i="52"/>
  <c r="IQ1046" i="52"/>
  <c r="IJ27" i="52"/>
  <c r="IQ1015" i="52"/>
  <c r="IQ1041" i="52"/>
  <c r="IC667" i="52"/>
  <c r="IQ667" i="52"/>
  <c r="IQ582" i="52"/>
  <c r="IC582" i="52"/>
  <c r="IC602" i="52"/>
  <c r="IQ602" i="52"/>
  <c r="IQ696" i="52"/>
  <c r="IC696" i="52"/>
  <c r="IC308" i="52"/>
  <c r="IQ308" i="52"/>
  <c r="IQ606" i="52"/>
  <c r="IC606" i="52"/>
  <c r="IC885" i="52"/>
  <c r="IQ885" i="52"/>
  <c r="IJ12" i="52"/>
  <c r="IJ53" i="52"/>
  <c r="IQ358" i="52"/>
  <c r="IC358" i="52"/>
  <c r="IC867" i="52"/>
  <c r="IQ867" i="52"/>
  <c r="IC96" i="52"/>
  <c r="IQ96" i="52" s="1"/>
  <c r="IQ670" i="52"/>
  <c r="IC670" i="52"/>
  <c r="IC562" i="52"/>
  <c r="IQ562" i="52"/>
  <c r="IC259" i="52"/>
  <c r="IQ259" i="52"/>
  <c r="IC158" i="52"/>
  <c r="IQ158" i="52"/>
  <c r="IK12" i="52"/>
  <c r="IB12" i="52"/>
  <c r="IC12" i="52" s="1"/>
  <c r="IC692" i="52"/>
  <c r="IQ692" i="52"/>
  <c r="IC468" i="52"/>
  <c r="IQ468" i="52"/>
  <c r="IC983" i="52"/>
  <c r="IQ983" i="52"/>
  <c r="IQ674" i="52"/>
  <c r="IC674" i="52"/>
  <c r="IC702" i="52"/>
  <c r="IQ702" i="52"/>
  <c r="IQ257" i="52"/>
  <c r="IC257" i="52"/>
  <c r="IQ244" i="52"/>
  <c r="IC244" i="52"/>
  <c r="IC66" i="52"/>
  <c r="IQ66" i="52" s="1"/>
  <c r="IC803" i="52"/>
  <c r="IQ803" i="52"/>
  <c r="IC716" i="52"/>
  <c r="IQ716" i="52"/>
  <c r="IQ310" i="52"/>
  <c r="IC310" i="52"/>
  <c r="IC888" i="52"/>
  <c r="IQ888" i="52"/>
  <c r="IC882" i="52"/>
  <c r="IQ882" i="52"/>
  <c r="IC187" i="52"/>
  <c r="IQ187" i="52"/>
  <c r="IC988" i="52"/>
  <c r="IQ988" i="52"/>
  <c r="IQ290" i="52"/>
  <c r="IC290" i="52"/>
  <c r="IQ1021" i="52"/>
  <c r="IC1021" i="52"/>
  <c r="IC620" i="52"/>
  <c r="IQ620" i="52"/>
  <c r="IC491" i="52"/>
  <c r="IQ491" i="52"/>
  <c r="IC799" i="52"/>
  <c r="IQ799" i="52"/>
  <c r="IC495" i="52"/>
  <c r="IQ495" i="52"/>
  <c r="IQ718" i="52"/>
  <c r="IC718" i="52"/>
  <c r="IC454" i="52"/>
  <c r="IQ454" i="52"/>
  <c r="IQ174" i="52"/>
  <c r="IC174" i="52"/>
  <c r="IC916" i="52"/>
  <c r="IQ916" i="52"/>
  <c r="IC853" i="52"/>
  <c r="IQ853" i="52"/>
  <c r="IQ291" i="52"/>
  <c r="IC291" i="52"/>
  <c r="IQ915" i="52"/>
  <c r="IC915" i="52"/>
  <c r="IQ334" i="52"/>
  <c r="IC334" i="52"/>
  <c r="IC309" i="52"/>
  <c r="IQ309" i="52"/>
  <c r="IC826" i="52"/>
  <c r="IQ826" i="52"/>
  <c r="IQ727" i="52"/>
  <c r="IC727" i="52"/>
  <c r="IC88" i="52"/>
  <c r="IQ88" i="52" s="1"/>
  <c r="IQ634" i="52"/>
  <c r="IC634" i="52"/>
  <c r="IC833" i="52"/>
  <c r="IQ833" i="52"/>
  <c r="IQ404" i="52"/>
  <c r="IC404" i="52"/>
  <c r="IQ556" i="52"/>
  <c r="IC556" i="52"/>
  <c r="IC307" i="52"/>
  <c r="IQ307" i="52"/>
  <c r="IQ171" i="52"/>
  <c r="IC171" i="52"/>
  <c r="IQ342" i="52"/>
  <c r="IC342" i="52"/>
  <c r="IQ237" i="52"/>
  <c r="IC237" i="52"/>
  <c r="IC323" i="52"/>
  <c r="IQ323" i="52"/>
  <c r="IC683" i="52"/>
  <c r="IQ683" i="52"/>
  <c r="IC672" i="52"/>
  <c r="IQ672" i="52"/>
  <c r="IC1035" i="52"/>
  <c r="IQ1035" i="52"/>
  <c r="IC705" i="52"/>
  <c r="IQ705" i="52"/>
  <c r="IQ403" i="52"/>
  <c r="IC403" i="52"/>
  <c r="IQ278" i="52"/>
  <c r="IC278" i="52"/>
  <c r="IQ275" i="52"/>
  <c r="IC275" i="52"/>
  <c r="IC159" i="52"/>
  <c r="IQ159" i="52"/>
  <c r="IC466" i="52"/>
  <c r="IQ466" i="52"/>
  <c r="IC896" i="52"/>
  <c r="IQ896" i="52"/>
  <c r="IC313" i="52"/>
  <c r="IQ313" i="52"/>
  <c r="IC664" i="52"/>
  <c r="IQ664" i="52"/>
  <c r="IC987" i="52"/>
  <c r="IQ987" i="52"/>
  <c r="IC100" i="52"/>
  <c r="IQ100" i="52"/>
  <c r="IQ564" i="52"/>
  <c r="IC564" i="52"/>
  <c r="IC242" i="52"/>
  <c r="IQ242" i="52"/>
  <c r="IC585" i="52"/>
  <c r="IQ585" i="52"/>
  <c r="IC332" i="52"/>
  <c r="IQ332" i="52"/>
  <c r="IC802" i="52"/>
  <c r="IQ802" i="52"/>
  <c r="IC738" i="52"/>
  <c r="IQ738" i="52"/>
  <c r="IQ322" i="52"/>
  <c r="IC322" i="52"/>
  <c r="IC425" i="52"/>
  <c r="IQ425" i="52"/>
  <c r="IQ269" i="52"/>
  <c r="IC269" i="52"/>
  <c r="IC487" i="52"/>
  <c r="IQ487" i="52"/>
  <c r="IC676" i="52"/>
  <c r="IQ676" i="52"/>
  <c r="IC449" i="52"/>
  <c r="IQ449" i="52"/>
  <c r="IC314" i="52"/>
  <c r="IQ314" i="52"/>
  <c r="IC728" i="52"/>
  <c r="IQ728" i="52"/>
  <c r="IC850" i="52"/>
  <c r="IQ850" i="52"/>
  <c r="IQ295" i="52"/>
  <c r="IC295" i="52"/>
  <c r="IQ179" i="52"/>
  <c r="IC179" i="52"/>
  <c r="IC675" i="52"/>
  <c r="IQ675" i="52"/>
  <c r="IQ299" i="52"/>
  <c r="IC299" i="52"/>
  <c r="IQ986" i="52"/>
  <c r="IC986" i="52"/>
  <c r="IQ274" i="52"/>
  <c r="IC274" i="52"/>
  <c r="IC848" i="52"/>
  <c r="IQ848" i="52"/>
  <c r="IC516" i="52"/>
  <c r="IQ516" i="52"/>
  <c r="IC470" i="52"/>
  <c r="IQ470" i="52"/>
  <c r="IC775" i="52"/>
  <c r="IQ775" i="52"/>
  <c r="IC757" i="52"/>
  <c r="IQ757" i="52"/>
  <c r="IC652" i="52"/>
  <c r="IQ652" i="52"/>
  <c r="IC935" i="52"/>
  <c r="IQ935" i="52"/>
  <c r="IC795" i="52"/>
  <c r="IQ795" i="52"/>
  <c r="IC745" i="52"/>
  <c r="IQ745" i="52"/>
  <c r="IC90" i="52"/>
  <c r="IQ90" i="52" s="1"/>
  <c r="IC773" i="52"/>
  <c r="IQ773" i="52"/>
  <c r="IC199" i="52"/>
  <c r="IQ199" i="52"/>
  <c r="IC514" i="52"/>
  <c r="IQ514" i="52"/>
  <c r="IQ281" i="52"/>
  <c r="IC281" i="52"/>
  <c r="IC473" i="52"/>
  <c r="IQ473" i="52"/>
  <c r="IC1037" i="52"/>
  <c r="IQ1037" i="52"/>
  <c r="IC458" i="52"/>
  <c r="IQ458" i="52"/>
  <c r="IQ287" i="52"/>
  <c r="IC287" i="52"/>
  <c r="IC729" i="52"/>
  <c r="IQ729" i="52"/>
  <c r="IC533" i="52"/>
  <c r="IQ533" i="52"/>
  <c r="IC844" i="52"/>
  <c r="IQ844" i="52"/>
  <c r="IQ302" i="52"/>
  <c r="IC302" i="52"/>
  <c r="IC870" i="52"/>
  <c r="IQ870" i="52"/>
  <c r="IC441" i="52"/>
  <c r="IQ441" i="52"/>
  <c r="IQ940" i="52"/>
  <c r="IC940" i="52"/>
  <c r="IQ807" i="52"/>
  <c r="IC807" i="52"/>
  <c r="IQ165" i="52"/>
  <c r="IC165" i="52"/>
  <c r="IC685" i="52"/>
  <c r="IQ685" i="52"/>
  <c r="IQ277" i="52"/>
  <c r="IC277" i="52"/>
  <c r="IQ338" i="52"/>
  <c r="IC338" i="52"/>
  <c r="IC1012" i="52"/>
  <c r="IQ1012" i="52"/>
  <c r="IC312" i="52"/>
  <c r="IQ312" i="52"/>
  <c r="IC830" i="52"/>
  <c r="IQ830" i="52"/>
  <c r="IQ253" i="52"/>
  <c r="IC253" i="52"/>
  <c r="IC686" i="52"/>
  <c r="IQ686" i="52"/>
  <c r="IQ717" i="52"/>
  <c r="IC717" i="52"/>
  <c r="IQ285" i="52"/>
  <c r="IC285" i="52"/>
  <c r="IC249" i="52"/>
  <c r="IQ249" i="52"/>
  <c r="IC429" i="52"/>
  <c r="IQ429" i="52"/>
  <c r="IC462" i="52"/>
  <c r="IQ462" i="52"/>
  <c r="IC651" i="52"/>
  <c r="IQ651" i="52"/>
  <c r="IC631" i="52"/>
  <c r="IQ631" i="52"/>
  <c r="IC644" i="52"/>
  <c r="IQ644" i="52"/>
  <c r="IC749" i="52"/>
  <c r="IQ749" i="52"/>
  <c r="IC476" i="52"/>
  <c r="IQ476" i="52"/>
  <c r="IC186" i="52"/>
  <c r="IQ186" i="52"/>
  <c r="IC260" i="52"/>
  <c r="IQ260" i="52"/>
  <c r="IC595" i="52"/>
  <c r="IQ595" i="52"/>
  <c r="IC419" i="52"/>
  <c r="IQ419" i="52"/>
  <c r="IQ294" i="52"/>
  <c r="IC294" i="52"/>
  <c r="IQ264" i="52"/>
  <c r="IC264" i="52"/>
  <c r="IC737" i="52"/>
  <c r="IQ737" i="52"/>
  <c r="IC949" i="52"/>
  <c r="IQ949" i="52"/>
  <c r="IC639" i="52"/>
  <c r="IQ639" i="52"/>
  <c r="IC887" i="52"/>
  <c r="IQ887" i="52"/>
  <c r="IC648" i="52"/>
  <c r="IQ648" i="52"/>
  <c r="IC371" i="52"/>
  <c r="IQ371" i="52"/>
  <c r="IC736" i="52"/>
  <c r="IQ736" i="52"/>
  <c r="IC961" i="52"/>
  <c r="IQ961" i="52"/>
  <c r="IC121" i="52"/>
  <c r="IQ121" i="52" s="1"/>
  <c r="IQ396" i="52"/>
  <c r="IC396" i="52"/>
  <c r="IC163" i="52"/>
  <c r="IQ163" i="52"/>
  <c r="IC790" i="52"/>
  <c r="IQ790" i="52"/>
  <c r="IQ711" i="52"/>
  <c r="IC711" i="52"/>
  <c r="IC133" i="52"/>
  <c r="IQ133" i="52" s="1"/>
  <c r="IC168" i="52"/>
  <c r="IQ168" i="52"/>
  <c r="IQ477" i="52"/>
  <c r="IC477" i="52"/>
  <c r="IC124" i="52"/>
  <c r="IQ124" i="52" s="1"/>
  <c r="IC555" i="52"/>
  <c r="IQ555" i="52"/>
  <c r="IQ326" i="52"/>
  <c r="IC326" i="52"/>
  <c r="IC760" i="52"/>
  <c r="IQ760" i="52"/>
  <c r="IC438" i="52"/>
  <c r="IQ438" i="52"/>
  <c r="IQ262" i="52"/>
  <c r="IC262" i="52"/>
  <c r="IC907" i="52"/>
  <c r="IQ907" i="52"/>
  <c r="IC446" i="52"/>
  <c r="IQ446" i="52"/>
  <c r="IC691" i="52"/>
  <c r="IQ691" i="52"/>
  <c r="IC443" i="52"/>
  <c r="IQ443" i="52"/>
  <c r="IQ816" i="52"/>
  <c r="IC816" i="52"/>
  <c r="IC128" i="52"/>
  <c r="IQ128" i="52"/>
  <c r="IQ484" i="52"/>
  <c r="IC484" i="52"/>
  <c r="IC863" i="52"/>
  <c r="IQ863" i="52"/>
  <c r="IQ412" i="52"/>
  <c r="IC412" i="52"/>
  <c r="IC440" i="52"/>
  <c r="IQ440" i="52"/>
  <c r="IC1007" i="52"/>
  <c r="IQ1007" i="52"/>
  <c r="IC815" i="52"/>
  <c r="IQ815" i="52"/>
  <c r="IK60" i="52"/>
  <c r="FW60" i="52"/>
  <c r="IB60" i="52" s="1"/>
  <c r="IC335" i="52"/>
  <c r="IQ335" i="52"/>
  <c r="IC851" i="52"/>
  <c r="IQ851" i="52"/>
  <c r="IJ49" i="52"/>
  <c r="IC450" i="52"/>
  <c r="IQ450" i="52"/>
  <c r="IQ1014" i="52"/>
  <c r="IC1014" i="52"/>
  <c r="FW53" i="52"/>
  <c r="IB53" i="52" s="1"/>
  <c r="IK53" i="52"/>
  <c r="IQ829" i="52"/>
  <c r="IC829" i="52"/>
  <c r="IC1036" i="52"/>
  <c r="IQ1036" i="52"/>
  <c r="IL60" i="52"/>
  <c r="IM60" i="52"/>
  <c r="IQ963" i="52"/>
  <c r="IC963" i="52"/>
  <c r="IC995" i="52"/>
  <c r="IQ995" i="52"/>
  <c r="IC579" i="52"/>
  <c r="IQ579" i="52"/>
  <c r="IC765" i="52"/>
  <c r="IQ765" i="52"/>
  <c r="IC445" i="52"/>
  <c r="IQ445" i="52"/>
  <c r="IC825" i="52"/>
  <c r="IQ825" i="52"/>
  <c r="IQ642" i="52"/>
  <c r="IC642" i="52"/>
  <c r="IQ864" i="52"/>
  <c r="IC864" i="52"/>
  <c r="IC656" i="52"/>
  <c r="IQ656" i="52"/>
  <c r="IC570" i="52"/>
  <c r="IQ570" i="52"/>
  <c r="IQ776" i="52"/>
  <c r="IC776" i="52"/>
  <c r="IQ166" i="52"/>
  <c r="IC166" i="52"/>
  <c r="IC452" i="52"/>
  <c r="IQ452" i="52"/>
  <c r="IQ710" i="52"/>
  <c r="IC710" i="52"/>
  <c r="IC918" i="52"/>
  <c r="IQ918" i="52"/>
  <c r="IC547" i="52"/>
  <c r="IQ547" i="52"/>
  <c r="IC607" i="52"/>
  <c r="IQ607" i="52"/>
  <c r="IC132" i="52"/>
  <c r="IQ132" i="52"/>
  <c r="IC467" i="52"/>
  <c r="IQ467" i="52"/>
  <c r="IC493" i="52"/>
  <c r="IQ493" i="52"/>
  <c r="IQ301" i="52"/>
  <c r="IC301" i="52"/>
  <c r="IQ297" i="52"/>
  <c r="IC297" i="52"/>
  <c r="IC316" i="52"/>
  <c r="IQ316" i="52"/>
  <c r="IC478" i="52"/>
  <c r="IQ478" i="52"/>
  <c r="IC101" i="52"/>
  <c r="IQ101" i="52" s="1"/>
  <c r="IC113" i="52"/>
  <c r="IQ113" i="52" s="1"/>
  <c r="IC481" i="52"/>
  <c r="IQ481" i="52"/>
  <c r="IC743" i="52"/>
  <c r="IQ743" i="52"/>
  <c r="IC498" i="52"/>
  <c r="IQ498" i="52"/>
  <c r="IC377" i="52"/>
  <c r="IQ377" i="52"/>
  <c r="IC62" i="52"/>
  <c r="IQ62" i="52" s="1"/>
  <c r="IC256" i="52"/>
  <c r="IQ256" i="52"/>
  <c r="IC488" i="52"/>
  <c r="IQ488" i="52"/>
  <c r="IC343" i="52"/>
  <c r="IQ343" i="52"/>
  <c r="FW49" i="52"/>
  <c r="IB49" i="52" s="1"/>
  <c r="IC49" i="52" s="1"/>
  <c r="IK49" i="52"/>
  <c r="IC465" i="52"/>
  <c r="IQ465" i="52"/>
  <c r="IC200" i="52"/>
  <c r="IQ200" i="52"/>
  <c r="IC421" i="52"/>
  <c r="IQ421" i="52"/>
  <c r="IC106" i="52"/>
  <c r="IQ106" i="52" s="1"/>
  <c r="IC1001" i="52"/>
  <c r="IQ1001" i="52"/>
  <c r="IQ789" i="52"/>
  <c r="IC789" i="52"/>
  <c r="IC1048" i="52"/>
  <c r="IQ1048" i="52"/>
  <c r="IQ270" i="52"/>
  <c r="IC270" i="52"/>
  <c r="IC730" i="52"/>
  <c r="IQ730" i="52"/>
  <c r="IC831" i="52"/>
  <c r="IQ831" i="52"/>
  <c r="IC603" i="52"/>
  <c r="IQ603" i="52"/>
  <c r="IC936" i="52"/>
  <c r="IQ936" i="52"/>
  <c r="IC427" i="52"/>
  <c r="IQ427" i="52"/>
  <c r="IQ173" i="52"/>
  <c r="IC173" i="52"/>
  <c r="IC545" i="52"/>
  <c r="IQ545" i="52"/>
  <c r="IQ172" i="52"/>
  <c r="IC172" i="52"/>
  <c r="IQ574" i="52"/>
  <c r="IC574" i="52"/>
  <c r="IC94" i="52"/>
  <c r="IQ94" i="52" s="1"/>
  <c r="IC984" i="52"/>
  <c r="IQ984" i="52"/>
  <c r="IC239" i="52"/>
  <c r="IQ239" i="52"/>
  <c r="IC897" i="52"/>
  <c r="IQ897" i="52"/>
  <c r="IC1042" i="52"/>
  <c r="IQ1042" i="52"/>
  <c r="IQ346" i="52"/>
  <c r="IC346" i="52"/>
  <c r="IQ682" i="52"/>
  <c r="IC682" i="52"/>
  <c r="IC731" i="52"/>
  <c r="IQ731" i="52"/>
  <c r="IC689" i="52"/>
  <c r="IQ689" i="52"/>
  <c r="IC526" i="52"/>
  <c r="IQ526" i="52"/>
  <c r="IC891" i="52"/>
  <c r="IQ891" i="52"/>
  <c r="IC117" i="52"/>
  <c r="IQ117" i="52" s="1"/>
  <c r="IQ772" i="52"/>
  <c r="IC772" i="52"/>
  <c r="IQ884" i="52"/>
  <c r="IC884" i="52"/>
  <c r="IQ818" i="52"/>
  <c r="IC818" i="52"/>
  <c r="IC1018" i="52"/>
  <c r="IQ1018" i="52"/>
  <c r="IC1006" i="52"/>
  <c r="IQ1006" i="52"/>
  <c r="IC541" i="52"/>
  <c r="IQ541" i="52"/>
  <c r="IQ956" i="52"/>
  <c r="IC956" i="52"/>
  <c r="IC611" i="52"/>
  <c r="IQ611" i="52"/>
  <c r="IQ180" i="52"/>
  <c r="IC180" i="52"/>
  <c r="IC69" i="52"/>
  <c r="IQ69" i="52" s="1"/>
  <c r="IC241" i="52"/>
  <c r="IQ241" i="52"/>
  <c r="IQ399" i="52"/>
  <c r="IC399" i="52"/>
  <c r="IC699" i="52"/>
  <c r="IQ699" i="52"/>
  <c r="IC680" i="52"/>
  <c r="IQ680" i="52"/>
  <c r="IC587" i="52"/>
  <c r="IQ587" i="52"/>
  <c r="IC722" i="52"/>
  <c r="IQ722" i="52"/>
  <c r="IC973" i="52"/>
  <c r="IQ973" i="52"/>
  <c r="IC175" i="52"/>
  <c r="IQ175" i="52"/>
  <c r="IQ566" i="52"/>
  <c r="IC566" i="52"/>
  <c r="IC112" i="52"/>
  <c r="IQ112" i="52" s="1"/>
  <c r="IQ184" i="52"/>
  <c r="IC184" i="52"/>
  <c r="IC636" i="52"/>
  <c r="IQ636" i="52"/>
  <c r="IC746" i="52"/>
  <c r="IQ746" i="52"/>
  <c r="IC490" i="52"/>
  <c r="IQ490" i="52"/>
  <c r="IC767" i="52"/>
  <c r="IQ767" i="52"/>
  <c r="IC397" i="52"/>
  <c r="IQ397" i="52"/>
  <c r="IQ793" i="52"/>
  <c r="IC793" i="52"/>
  <c r="IQ747" i="52"/>
  <c r="IC747" i="52"/>
  <c r="IC628" i="52"/>
  <c r="IQ628" i="52"/>
  <c r="IC735" i="52"/>
  <c r="IQ735" i="52"/>
  <c r="IC764" i="52"/>
  <c r="IQ764" i="52"/>
  <c r="IC185" i="52"/>
  <c r="IQ185" i="52"/>
  <c r="IC492" i="52"/>
  <c r="IQ492" i="52"/>
  <c r="IC892" i="52"/>
  <c r="IQ892" i="52"/>
  <c r="IC989" i="52"/>
  <c r="IQ989" i="52"/>
  <c r="IQ712" i="52"/>
  <c r="IC712" i="52"/>
  <c r="IC899" i="52"/>
  <c r="IQ899" i="52"/>
  <c r="IC361" i="52"/>
  <c r="IQ361" i="52"/>
  <c r="IC755" i="52"/>
  <c r="IQ755" i="52"/>
  <c r="IC535" i="52"/>
  <c r="IQ535" i="52"/>
  <c r="IC578" i="52"/>
  <c r="IQ578" i="52"/>
  <c r="IC125" i="52"/>
  <c r="IQ125" i="52" s="1"/>
  <c r="IC431" i="52"/>
  <c r="IQ431" i="52"/>
  <c r="IL53" i="52"/>
  <c r="IM53" i="52"/>
  <c r="IC1016" i="52"/>
  <c r="IQ1016" i="52"/>
  <c r="IC331" i="52"/>
  <c r="IQ331" i="52"/>
  <c r="IC188" i="52"/>
  <c r="IQ188" i="52"/>
  <c r="IC985" i="52"/>
  <c r="IQ985" i="52"/>
  <c r="IC515" i="52"/>
  <c r="IQ515" i="52"/>
  <c r="IC787" i="52"/>
  <c r="IQ787" i="52"/>
  <c r="IC423" i="52"/>
  <c r="IQ423" i="52"/>
  <c r="IC823" i="52"/>
  <c r="IQ823" i="52"/>
  <c r="IC668" i="52"/>
  <c r="IQ668" i="52"/>
  <c r="IQ750" i="52"/>
  <c r="IC750" i="52"/>
  <c r="IC780" i="52"/>
  <c r="IQ780" i="52"/>
  <c r="IC461" i="52"/>
  <c r="IQ461" i="52"/>
  <c r="IC694" i="52"/>
  <c r="IQ694" i="52"/>
  <c r="IQ284" i="52"/>
  <c r="IC284" i="52"/>
  <c r="IQ734" i="52"/>
  <c r="IC734" i="52"/>
  <c r="IC328" i="52"/>
  <c r="IQ328" i="52"/>
  <c r="IC740" i="52"/>
  <c r="IQ740" i="52"/>
  <c r="IC522" i="52"/>
  <c r="IQ522" i="52"/>
  <c r="IC911" i="52"/>
  <c r="IQ911" i="52"/>
  <c r="IC559" i="52"/>
  <c r="IQ559" i="52"/>
  <c r="IQ339" i="52"/>
  <c r="IC339" i="52"/>
  <c r="IC359" i="52"/>
  <c r="IQ359" i="52"/>
  <c r="IQ840" i="52"/>
  <c r="IC840" i="52"/>
  <c r="IC119" i="52"/>
  <c r="IQ119" i="52"/>
  <c r="IC511" i="52"/>
  <c r="IQ511" i="52"/>
  <c r="IC336" i="52"/>
  <c r="IQ336" i="52"/>
  <c r="IC389" i="52"/>
  <c r="IQ389" i="52"/>
  <c r="IC1032" i="52"/>
  <c r="IQ1032" i="52"/>
  <c r="IQ713" i="52"/>
  <c r="IC713" i="52"/>
  <c r="IQ108" i="52"/>
  <c r="IC108" i="52"/>
  <c r="IC792" i="52"/>
  <c r="IQ792" i="52"/>
  <c r="IC903" i="52"/>
  <c r="IQ903" i="52"/>
  <c r="IC426" i="52"/>
  <c r="IQ426" i="52"/>
  <c r="IC783" i="52"/>
  <c r="IQ783" i="52"/>
  <c r="IC109" i="52"/>
  <c r="IQ109" i="52" s="1"/>
  <c r="IC1008" i="52"/>
  <c r="IQ1008" i="52"/>
  <c r="IQ354" i="52"/>
  <c r="IC354" i="52"/>
  <c r="IQ580" i="52"/>
  <c r="IC580" i="52"/>
  <c r="IC687" i="52"/>
  <c r="IQ687" i="52"/>
  <c r="IC160" i="52"/>
  <c r="IQ160" i="52"/>
  <c r="IC788" i="52"/>
  <c r="IQ788" i="52"/>
  <c r="IQ646" i="52"/>
  <c r="IC646" i="52"/>
  <c r="IC502" i="52"/>
  <c r="IQ502" i="52"/>
  <c r="IC129" i="52"/>
  <c r="IQ129" i="52"/>
  <c r="IC608" i="52"/>
  <c r="IQ608" i="52"/>
  <c r="IQ388" i="52"/>
  <c r="IC388" i="52"/>
  <c r="IQ786" i="52"/>
  <c r="IC786" i="52"/>
  <c r="IQ162" i="52"/>
  <c r="IC162" i="52"/>
  <c r="IC80" i="52"/>
  <c r="IQ80" i="52" s="1"/>
  <c r="IQ638" i="52"/>
  <c r="IC638" i="52"/>
  <c r="IC1045" i="52"/>
  <c r="IQ1045" i="52"/>
  <c r="IC763" i="52"/>
  <c r="IQ763" i="52"/>
  <c r="IC422" i="52"/>
  <c r="IQ422" i="52"/>
  <c r="IC700" i="52"/>
  <c r="IQ700" i="52"/>
  <c r="IQ626" i="52"/>
  <c r="IC626" i="52"/>
  <c r="IC655" i="52"/>
  <c r="IQ655" i="52"/>
  <c r="IC315" i="52"/>
  <c r="IQ315" i="52"/>
  <c r="IC485" i="52"/>
  <c r="IQ485" i="52"/>
  <c r="IC577" i="52"/>
  <c r="IQ577" i="52"/>
  <c r="IC756" i="52"/>
  <c r="IQ756" i="52"/>
  <c r="IC719" i="52"/>
  <c r="IQ719" i="52"/>
  <c r="IC627" i="52"/>
  <c r="IQ627" i="52"/>
  <c r="IC733" i="52"/>
  <c r="IQ733" i="52"/>
  <c r="IQ271" i="52"/>
  <c r="IC271" i="52"/>
  <c r="IQ654" i="52"/>
  <c r="IC654" i="52"/>
  <c r="IC953" i="52"/>
  <c r="IQ953" i="52"/>
  <c r="IC1023" i="52"/>
  <c r="IQ1023" i="52"/>
  <c r="IC319" i="52"/>
  <c r="IQ319" i="52"/>
  <c r="IC619" i="52"/>
  <c r="IQ619" i="52"/>
  <c r="IC1051" i="52"/>
  <c r="IQ1051" i="52"/>
  <c r="IC817" i="52"/>
  <c r="IQ817" i="52"/>
  <c r="IQ754" i="52"/>
  <c r="IC754" i="52"/>
  <c r="IC643" i="52"/>
  <c r="IQ643" i="52"/>
  <c r="IC819" i="52"/>
  <c r="IQ819" i="52"/>
  <c r="IC991" i="52"/>
  <c r="IQ991" i="52"/>
  <c r="IC895" i="52"/>
  <c r="IQ895" i="52"/>
  <c r="IC768" i="52"/>
  <c r="IQ768" i="52"/>
  <c r="IQ182" i="52"/>
  <c r="IC182" i="52"/>
  <c r="IC183" i="52"/>
  <c r="IQ183" i="52"/>
  <c r="IC381" i="52"/>
  <c r="IQ381" i="52"/>
  <c r="IC990" i="52"/>
  <c r="IQ990" i="52"/>
  <c r="IQ813" i="52"/>
  <c r="IC813" i="52"/>
  <c r="IC906" i="52"/>
  <c r="IQ906" i="52"/>
  <c r="IC898" i="52"/>
  <c r="IQ898" i="52"/>
  <c r="IC881" i="52"/>
  <c r="IQ881" i="52"/>
  <c r="IQ460" i="52"/>
  <c r="IC460" i="52"/>
  <c r="IC305" i="52"/>
  <c r="IQ305" i="52"/>
  <c r="IC871" i="52"/>
  <c r="IQ871" i="52"/>
  <c r="IQ480" i="52"/>
  <c r="IC480" i="52"/>
  <c r="IC604" i="52"/>
  <c r="IQ604" i="52"/>
  <c r="IC1049" i="52"/>
  <c r="IQ1049" i="52"/>
  <c r="IC616" i="52"/>
  <c r="IQ616" i="52"/>
  <c r="IC1031" i="52"/>
  <c r="IQ1031" i="52"/>
  <c r="IC189" i="52"/>
  <c r="IQ189" i="52"/>
  <c r="IC703" i="52"/>
  <c r="IQ703" i="52"/>
  <c r="IC601" i="52"/>
  <c r="IQ601" i="52"/>
  <c r="IC868" i="52"/>
  <c r="IQ868" i="52"/>
  <c r="IC393" i="52"/>
  <c r="IQ393" i="52"/>
  <c r="IC111" i="52"/>
  <c r="IQ111" i="52" s="1"/>
  <c r="IC543" i="52"/>
  <c r="IQ543" i="52"/>
  <c r="IC998" i="52"/>
  <c r="IQ998" i="52"/>
  <c r="IC910" i="52"/>
  <c r="IQ910" i="52"/>
  <c r="IQ542" i="52"/>
  <c r="IC542" i="52"/>
  <c r="IC878" i="52"/>
  <c r="IQ878" i="52"/>
  <c r="IQ300" i="52"/>
  <c r="IC300" i="52"/>
  <c r="IC437" i="52"/>
  <c r="IQ437" i="52"/>
  <c r="IC97" i="52"/>
  <c r="IQ97" i="52" s="1"/>
  <c r="IC586" i="52"/>
  <c r="IQ586" i="52"/>
  <c r="IC937" i="52"/>
  <c r="IQ937" i="52"/>
  <c r="IQ662" i="52"/>
  <c r="IC662" i="52"/>
  <c r="IQ289" i="52"/>
  <c r="IC289" i="52"/>
  <c r="IC1028" i="52"/>
  <c r="IQ1028" i="52"/>
  <c r="IQ769" i="52"/>
  <c r="IC769" i="52"/>
  <c r="IC997" i="52"/>
  <c r="IQ997" i="52"/>
  <c r="IQ192" i="52"/>
  <c r="IC192" i="52"/>
  <c r="IC704" i="52"/>
  <c r="IQ704" i="52"/>
  <c r="IC886" i="52"/>
  <c r="IQ886" i="52"/>
  <c r="IL49" i="52"/>
  <c r="IM49" i="52"/>
  <c r="IC992" i="52"/>
  <c r="IQ992" i="52"/>
  <c r="IQ558" i="52"/>
  <c r="IC558" i="52"/>
  <c r="IC479" i="52"/>
  <c r="IQ479" i="52"/>
  <c r="IQ842" i="52"/>
  <c r="IC842" i="52"/>
  <c r="IC243" i="52"/>
  <c r="IQ243" i="52"/>
  <c r="IQ827" i="52"/>
  <c r="IC827" i="52"/>
  <c r="IC549" i="52"/>
  <c r="IQ549" i="52"/>
  <c r="IQ520" i="52"/>
  <c r="IC520" i="52"/>
  <c r="IC778" i="52"/>
  <c r="IQ778" i="52"/>
  <c r="IC123" i="52"/>
  <c r="IQ123" i="52"/>
  <c r="IC893" i="52"/>
  <c r="IQ893" i="52"/>
  <c r="IC93" i="52"/>
  <c r="IQ93" i="52" s="1"/>
  <c r="IC663" i="52"/>
  <c r="IQ663" i="52"/>
  <c r="IC798" i="52"/>
  <c r="IQ798" i="52"/>
  <c r="IC457" i="52"/>
  <c r="IQ457" i="52"/>
  <c r="IQ568" i="52"/>
  <c r="IC568" i="52"/>
  <c r="IC938" i="52"/>
  <c r="IQ938" i="52"/>
  <c r="IQ809" i="52"/>
  <c r="IC809" i="52"/>
  <c r="IQ293" i="52"/>
  <c r="IC293" i="52"/>
  <c r="IC518" i="52"/>
  <c r="IQ518" i="52"/>
  <c r="IQ170" i="52"/>
  <c r="IC170" i="52"/>
  <c r="IQ618" i="52"/>
  <c r="IC618" i="52"/>
  <c r="IC874" i="52"/>
  <c r="IQ874" i="52"/>
  <c r="IC810" i="52"/>
  <c r="IQ810" i="52"/>
  <c r="IC77" i="52"/>
  <c r="IQ77" i="52" s="1"/>
  <c r="IC720" i="52"/>
  <c r="IQ720" i="52"/>
  <c r="IQ967" i="52"/>
  <c r="IC967" i="52"/>
  <c r="IC640" i="52"/>
  <c r="IQ640" i="52"/>
  <c r="IC340" i="52"/>
  <c r="IQ340" i="52"/>
  <c r="IC994" i="52"/>
  <c r="IQ994" i="52"/>
  <c r="IC812" i="52"/>
  <c r="IQ812" i="52"/>
  <c r="IQ836" i="52"/>
  <c r="IC836" i="52"/>
  <c r="IC950" i="52"/>
  <c r="IQ950" i="52"/>
  <c r="IC791" i="52"/>
  <c r="IQ791" i="52"/>
  <c r="IC563" i="52"/>
  <c r="IQ563" i="52"/>
  <c r="IC806" i="52"/>
  <c r="IQ806" i="52"/>
  <c r="IC92" i="52"/>
  <c r="IQ92" i="52"/>
  <c r="IQ771" i="52"/>
  <c r="IC771" i="52"/>
  <c r="IQ380" i="52"/>
  <c r="IC380" i="52"/>
  <c r="IC351" i="52"/>
  <c r="IQ351" i="52"/>
  <c r="IC497" i="52"/>
  <c r="IQ497" i="52"/>
  <c r="IQ296" i="52"/>
  <c r="IC296" i="52"/>
  <c r="IC860" i="52"/>
  <c r="IQ860" i="52"/>
  <c r="IC551" i="52"/>
  <c r="IQ551" i="52"/>
  <c r="IC1009" i="52"/>
  <c r="IQ1009" i="52"/>
  <c r="IC254" i="52"/>
  <c r="IQ254" i="52"/>
  <c r="IC494" i="52"/>
  <c r="IQ494" i="52"/>
  <c r="IC707" i="52"/>
  <c r="IQ707" i="52"/>
  <c r="IC800" i="52"/>
  <c r="IQ800" i="52"/>
  <c r="IC954" i="52"/>
  <c r="IQ954" i="52"/>
  <c r="IC905" i="52"/>
  <c r="IQ905" i="52"/>
  <c r="IC981" i="52"/>
  <c r="IQ981" i="52"/>
  <c r="IC996" i="52"/>
  <c r="IQ996" i="52"/>
  <c r="IQ233" i="52"/>
  <c r="IC233" i="52"/>
  <c r="IQ781" i="52"/>
  <c r="IC781" i="52"/>
  <c r="IC725" i="52"/>
  <c r="IQ725" i="52"/>
  <c r="IC744" i="52"/>
  <c r="IQ744" i="52"/>
  <c r="IC1002" i="52"/>
  <c r="IQ1002" i="52"/>
  <c r="IQ550" i="52"/>
  <c r="IC550" i="52"/>
  <c r="IC894" i="52"/>
  <c r="IQ894" i="52"/>
  <c r="IC311" i="52"/>
  <c r="IQ311" i="52"/>
  <c r="IC624" i="52"/>
  <c r="IQ624" i="52"/>
  <c r="IC1033" i="52"/>
  <c r="IQ1033" i="52"/>
  <c r="IC442" i="52"/>
  <c r="IQ442" i="52"/>
  <c r="IQ400" i="52"/>
  <c r="IC400" i="52"/>
  <c r="IC709" i="52"/>
  <c r="IQ709" i="52"/>
  <c r="IC865" i="52"/>
  <c r="IQ865" i="52"/>
  <c r="IC647" i="52"/>
  <c r="IQ647" i="52"/>
  <c r="IC455" i="52"/>
  <c r="IQ455" i="52"/>
  <c r="IQ265" i="52"/>
  <c r="IC265" i="52"/>
  <c r="IC531" i="52"/>
  <c r="IQ531" i="52"/>
  <c r="IC428" i="52"/>
  <c r="IQ428" i="52"/>
  <c r="IC65" i="52"/>
  <c r="IQ65" i="52" s="1"/>
  <c r="IQ469" i="52"/>
  <c r="IC469" i="52"/>
  <c r="IQ273" i="52"/>
  <c r="IC273" i="52"/>
  <c r="IC519" i="52"/>
  <c r="IQ519" i="52"/>
  <c r="IQ255" i="52"/>
  <c r="IC255" i="52"/>
  <c r="IC510" i="52"/>
  <c r="IQ510" i="52"/>
  <c r="IQ496" i="52"/>
  <c r="IC496" i="52"/>
  <c r="IC1034" i="52"/>
  <c r="IQ1034" i="52"/>
  <c r="IC387" i="52"/>
  <c r="IQ387" i="52"/>
  <c r="IC659" i="52"/>
  <c r="IQ659" i="52"/>
  <c r="IC726" i="52"/>
  <c r="IQ726" i="52"/>
  <c r="IC721" i="52"/>
  <c r="IQ721" i="52"/>
  <c r="IQ263" i="52"/>
  <c r="IC263" i="52"/>
  <c r="IC805" i="52"/>
  <c r="IQ805" i="52"/>
  <c r="IC231" i="52"/>
  <c r="IQ231" i="52"/>
  <c r="IC401" i="52"/>
  <c r="IQ401" i="52"/>
  <c r="IC482" i="52"/>
  <c r="IQ482" i="52"/>
  <c r="IQ794" i="52"/>
  <c r="IC794" i="52"/>
  <c r="IC234" i="52"/>
  <c r="IQ234" i="52"/>
  <c r="IC509" i="52"/>
  <c r="IQ509" i="52"/>
  <c r="IQ724" i="52"/>
  <c r="IC724" i="52"/>
  <c r="IC330" i="52"/>
  <c r="IQ330" i="52"/>
  <c r="IC373" i="52"/>
  <c r="IQ373" i="52"/>
  <c r="IC889" i="52"/>
  <c r="IQ889" i="52"/>
  <c r="IQ822" i="52"/>
  <c r="IC822" i="52"/>
  <c r="IQ366" i="52"/>
  <c r="IC366" i="52"/>
  <c r="IC499" i="52"/>
  <c r="IQ499" i="52"/>
  <c r="IC759" i="52"/>
  <c r="IQ759" i="52"/>
  <c r="IC742" i="52"/>
  <c r="IQ742" i="52"/>
  <c r="IC762" i="52"/>
  <c r="IQ762" i="52"/>
  <c r="IC375" i="52"/>
  <c r="IQ375" i="52"/>
  <c r="IC529" i="52"/>
  <c r="IQ529" i="52"/>
  <c r="IC247" i="52"/>
  <c r="IQ247" i="52"/>
  <c r="IQ504" i="52"/>
  <c r="IC504" i="52"/>
  <c r="IC695" i="52"/>
  <c r="IQ695" i="52"/>
  <c r="IC306" i="52"/>
  <c r="IQ306" i="52"/>
  <c r="IQ169" i="52"/>
  <c r="IC169" i="52"/>
  <c r="IC191" i="52"/>
  <c r="IQ191" i="52"/>
  <c r="IQ115" i="52"/>
  <c r="IC115" i="52"/>
  <c r="IC193" i="52"/>
  <c r="IQ193" i="52"/>
  <c r="IC122" i="52"/>
  <c r="IQ122" i="52"/>
  <c r="IQ572" i="52"/>
  <c r="IC572" i="52"/>
  <c r="IC420" i="52"/>
  <c r="IQ420" i="52"/>
  <c r="IC352" i="52"/>
  <c r="IQ352" i="52"/>
  <c r="IQ912" i="52"/>
  <c r="IC912" i="52"/>
  <c r="IC525" i="52"/>
  <c r="IQ525" i="52"/>
  <c r="IC369" i="52"/>
  <c r="IQ369" i="52"/>
  <c r="IC258" i="52"/>
  <c r="IQ258" i="52"/>
  <c r="IQ279" i="52"/>
  <c r="IC279" i="52"/>
  <c r="IC409" i="52"/>
  <c r="IQ409" i="52"/>
  <c r="IQ176" i="52"/>
  <c r="IC176" i="52"/>
  <c r="IC837" i="52"/>
  <c r="IQ837" i="52"/>
  <c r="IQ303" i="52"/>
  <c r="IC303" i="52"/>
  <c r="IQ286" i="52"/>
  <c r="IC286" i="52"/>
  <c r="IQ678" i="52"/>
  <c r="IC678" i="52"/>
  <c r="IC777" i="52"/>
  <c r="IQ777" i="52"/>
  <c r="IC365" i="52"/>
  <c r="IQ365" i="52"/>
  <c r="IC1010" i="52"/>
  <c r="IQ1010" i="52"/>
  <c r="IC835" i="52"/>
  <c r="IQ835" i="52"/>
  <c r="IC548" i="52"/>
  <c r="IQ548" i="52"/>
  <c r="IQ280" i="52"/>
  <c r="IC280" i="52"/>
  <c r="IC72" i="52"/>
  <c r="IQ72" i="52" s="1"/>
  <c r="IQ178" i="52"/>
  <c r="IC178" i="52"/>
  <c r="IQ715" i="52"/>
  <c r="IC715" i="52"/>
  <c r="IQ758" i="52"/>
  <c r="IC758" i="52"/>
  <c r="IQ913" i="52"/>
  <c r="IC913" i="52"/>
  <c r="IC472" i="52"/>
  <c r="IQ472" i="52"/>
  <c r="IQ828" i="52"/>
  <c r="IC828" i="52"/>
  <c r="IQ432" i="52"/>
  <c r="IC432" i="52"/>
  <c r="IC821" i="52"/>
  <c r="IQ821" i="52"/>
  <c r="IC327" i="52"/>
  <c r="IQ327" i="52"/>
  <c r="IC500" i="52"/>
  <c r="IQ500" i="52"/>
  <c r="IC561" i="52"/>
  <c r="IQ561" i="52"/>
  <c r="IQ530" i="52"/>
  <c r="IC530" i="52"/>
  <c r="IC976" i="52"/>
  <c r="IQ976" i="52"/>
  <c r="IC317" i="52"/>
  <c r="IQ317" i="52"/>
  <c r="IC779" i="52"/>
  <c r="IQ779" i="52"/>
  <c r="IC752" i="52"/>
  <c r="IQ752" i="52"/>
  <c r="IC430" i="52"/>
  <c r="IQ430" i="52"/>
  <c r="IC723" i="52"/>
  <c r="IQ723" i="52"/>
  <c r="IC447" i="52"/>
  <c r="IQ447" i="52"/>
  <c r="IC845" i="52"/>
  <c r="IQ845" i="52"/>
  <c r="IC770" i="52"/>
  <c r="IQ770" i="52"/>
  <c r="IC512" i="52"/>
  <c r="IQ512" i="52"/>
  <c r="IQ164" i="52"/>
  <c r="IC164" i="52"/>
  <c r="IQ383" i="52"/>
  <c r="IC383" i="52"/>
  <c r="IC1025" i="52"/>
  <c r="IQ1025" i="52"/>
  <c r="IC190" i="52"/>
  <c r="IQ190" i="52"/>
  <c r="IC344" i="52"/>
  <c r="IQ344" i="52"/>
  <c r="IQ433" i="52"/>
  <c r="IC433" i="52"/>
  <c r="IC513" i="52"/>
  <c r="IQ513" i="52"/>
  <c r="IC557" i="52"/>
  <c r="IQ557" i="52"/>
  <c r="IC814" i="52"/>
  <c r="IQ814" i="52"/>
  <c r="IC506" i="52"/>
  <c r="IQ506" i="52"/>
  <c r="IC748" i="52"/>
  <c r="IQ748" i="52"/>
  <c r="IQ1022" i="52"/>
  <c r="IC1022" i="52"/>
  <c r="IC753" i="52"/>
  <c r="IQ753" i="52"/>
  <c r="IC761" i="52"/>
  <c r="IQ761" i="52"/>
  <c r="IC846" i="52"/>
  <c r="IQ846" i="52"/>
  <c r="IQ650" i="52"/>
  <c r="IC650" i="52"/>
  <c r="IC201" i="52"/>
  <c r="IQ201" i="52"/>
  <c r="IF53" i="52"/>
  <c r="IC471" i="52"/>
  <c r="IQ471" i="52"/>
  <c r="IC486" i="52"/>
  <c r="IQ486" i="52"/>
  <c r="IC804" i="52"/>
  <c r="IQ804" i="52"/>
  <c r="IC261" i="52"/>
  <c r="IQ261" i="52"/>
  <c r="IC517" i="52"/>
  <c r="IQ517" i="52"/>
  <c r="IC76" i="52"/>
  <c r="IQ76" i="52" s="1"/>
  <c r="IC751" i="52"/>
  <c r="IQ751" i="52"/>
  <c r="IQ622" i="52"/>
  <c r="IC622" i="52"/>
  <c r="IC463" i="52"/>
  <c r="IQ463" i="52"/>
  <c r="IQ630" i="52"/>
  <c r="IC630" i="52"/>
  <c r="IC385" i="52"/>
  <c r="IQ385" i="52"/>
  <c r="IC739" i="52"/>
  <c r="IQ739" i="52"/>
  <c r="IC861" i="52"/>
  <c r="IQ861" i="52"/>
  <c r="IC235" i="52"/>
  <c r="IQ235" i="52"/>
  <c r="IC849" i="52"/>
  <c r="IQ849" i="52"/>
  <c r="IC1000" i="52"/>
  <c r="IQ1000" i="52"/>
  <c r="IC714" i="52"/>
  <c r="IQ714" i="52"/>
  <c r="IC347" i="52"/>
  <c r="IQ347" i="52"/>
  <c r="IC489" i="52"/>
  <c r="IQ489" i="52"/>
  <c r="IC571" i="52"/>
  <c r="IQ571" i="52"/>
  <c r="IC900" i="52"/>
  <c r="IQ900" i="52"/>
  <c r="IC946" i="52"/>
  <c r="IQ946" i="52"/>
  <c r="IQ732" i="52"/>
  <c r="IC732" i="52"/>
  <c r="IC195" i="52"/>
  <c r="IQ195" i="52"/>
  <c r="IC505" i="52"/>
  <c r="IQ505" i="52"/>
  <c r="IC679" i="52"/>
  <c r="IQ679" i="52"/>
  <c r="IC1003" i="52"/>
  <c r="IQ1003" i="52"/>
  <c r="IC91" i="52"/>
  <c r="IQ91" i="52"/>
  <c r="IC251" i="52"/>
  <c r="IQ251" i="52"/>
  <c r="IC964" i="52"/>
  <c r="IQ964" i="52"/>
  <c r="IC909" i="52"/>
  <c r="IQ909" i="52"/>
  <c r="IC941" i="52"/>
  <c r="IQ941" i="52"/>
  <c r="IC801" i="52"/>
  <c r="IQ801" i="52"/>
  <c r="IQ741" i="52"/>
  <c r="IC741" i="52"/>
  <c r="IC671" i="52"/>
  <c r="IQ671" i="52"/>
  <c r="IC908" i="52"/>
  <c r="IQ908" i="52"/>
  <c r="IC118" i="52"/>
  <c r="IQ118" i="52"/>
  <c r="IC824" i="52"/>
  <c r="IQ824" i="52"/>
  <c r="IC635" i="52"/>
  <c r="IQ635" i="52"/>
  <c r="IQ356" i="52"/>
  <c r="IC356" i="52"/>
  <c r="IC508" i="52"/>
  <c r="IQ508" i="52"/>
  <c r="IC503" i="52"/>
  <c r="IQ503" i="52"/>
  <c r="IC612" i="52"/>
  <c r="IQ612" i="52"/>
  <c r="IC785" i="52"/>
  <c r="IQ785" i="52"/>
  <c r="IQ229" i="52"/>
  <c r="IC229" i="52"/>
  <c r="IC688" i="52"/>
  <c r="IQ688" i="52"/>
  <c r="IC820" i="52"/>
  <c r="IQ820" i="52"/>
  <c r="IC417" i="52"/>
  <c r="IQ417" i="52"/>
  <c r="IQ960" i="52"/>
  <c r="IC960" i="52"/>
  <c r="IQ957" i="52"/>
  <c r="IC957" i="52"/>
  <c r="IC475" i="52"/>
  <c r="IQ475" i="52"/>
  <c r="IC797" i="52"/>
  <c r="IQ797" i="52"/>
  <c r="IC782" i="52"/>
  <c r="IQ782" i="52"/>
  <c r="IC1038" i="52"/>
  <c r="IQ1038" i="52"/>
  <c r="IQ610" i="52"/>
  <c r="IC610" i="52"/>
  <c r="IC796" i="52"/>
  <c r="IQ796" i="52"/>
  <c r="IC1013" i="52"/>
  <c r="IQ1013" i="52"/>
  <c r="IC357" i="52"/>
  <c r="IQ357" i="52"/>
  <c r="IC623" i="52"/>
  <c r="IQ623" i="52"/>
  <c r="IC196" i="52"/>
  <c r="IQ196" i="52"/>
  <c r="IC883" i="52"/>
  <c r="IQ883" i="52"/>
  <c r="IC774" i="52"/>
  <c r="IQ774" i="52"/>
  <c r="IC945" i="52"/>
  <c r="IQ945" i="52"/>
  <c r="IC766" i="52"/>
  <c r="IQ766" i="52"/>
  <c r="IQ177" i="52"/>
  <c r="IC177" i="52"/>
  <c r="IC67" i="52"/>
  <c r="IQ67" i="52"/>
  <c r="IC434" i="52"/>
  <c r="IQ434" i="52"/>
  <c r="IQ321" i="52"/>
  <c r="IC321" i="52"/>
  <c r="IC660" i="52"/>
  <c r="IQ660" i="52"/>
  <c r="IC811" i="52"/>
  <c r="IQ811" i="52"/>
  <c r="IC914" i="52"/>
  <c r="IQ914" i="52"/>
  <c r="IC406" i="52"/>
  <c r="IQ406" i="52"/>
  <c r="IQ350" i="52"/>
  <c r="IC350" i="52"/>
  <c r="IQ283" i="52"/>
  <c r="IC283" i="52"/>
  <c r="IC1020" i="52"/>
  <c r="IQ1020" i="52"/>
  <c r="IQ181" i="52"/>
  <c r="IC181" i="52"/>
  <c r="IC436" i="52"/>
  <c r="IQ436" i="52"/>
  <c r="IC483" i="52"/>
  <c r="IQ483" i="52"/>
  <c r="IQ238" i="52"/>
  <c r="IC238" i="52"/>
  <c r="IC869" i="52"/>
  <c r="IQ869" i="52"/>
  <c r="IC1005" i="52"/>
  <c r="IQ1005" i="52"/>
  <c r="IF49" i="52"/>
  <c r="IC86" i="52"/>
  <c r="IQ86" i="52" s="1"/>
  <c r="IC391" i="52"/>
  <c r="IQ391" i="52"/>
  <c r="IC615" i="52"/>
  <c r="IQ615" i="52"/>
  <c r="IC553" i="52"/>
  <c r="IQ553" i="52"/>
  <c r="IC832" i="52"/>
  <c r="IQ832" i="52"/>
  <c r="IC167" i="52"/>
  <c r="IQ167" i="52"/>
  <c r="IC890" i="52"/>
  <c r="IQ890" i="52"/>
  <c r="IC444" i="52"/>
  <c r="IQ444" i="52"/>
  <c r="IC474" i="52"/>
  <c r="IQ474" i="52"/>
  <c r="IC363" i="52"/>
  <c r="IQ363" i="52"/>
  <c r="IC324" i="52"/>
  <c r="IQ324" i="52"/>
  <c r="IF29" i="52"/>
  <c r="IM15" i="52"/>
  <c r="IL15" i="52"/>
  <c r="FW15" i="52"/>
  <c r="IB15" i="52" s="1"/>
  <c r="IK15" i="52"/>
  <c r="IL29" i="52"/>
  <c r="IM29" i="52"/>
  <c r="IF41" i="52"/>
  <c r="IF18" i="52"/>
  <c r="IK29" i="52"/>
  <c r="IB29" i="52"/>
  <c r="IJ29" i="52"/>
  <c r="IF39" i="52"/>
  <c r="IJ39" i="52"/>
  <c r="IC19" i="52"/>
  <c r="IQ19" i="52" s="1"/>
  <c r="IF58" i="52"/>
  <c r="IC54" i="52"/>
  <c r="IQ54" i="52" s="1"/>
  <c r="IC37" i="52"/>
  <c r="IQ37" i="52" s="1"/>
  <c r="IL18" i="52"/>
  <c r="IM18" i="52"/>
  <c r="IL30" i="52"/>
  <c r="IM30" i="52"/>
  <c r="IL39" i="52"/>
  <c r="IM39" i="52"/>
  <c r="IK18" i="52"/>
  <c r="FW18" i="52"/>
  <c r="IB18" i="52" s="1"/>
  <c r="IC28" i="52"/>
  <c r="IQ28" i="52" s="1"/>
  <c r="FW30" i="52"/>
  <c r="IB30" i="52" s="1"/>
  <c r="IK30" i="52"/>
  <c r="IC16" i="52"/>
  <c r="IQ16" i="52" s="1"/>
  <c r="IM27" i="52"/>
  <c r="IL27" i="52"/>
  <c r="IB41" i="52"/>
  <c r="IK41" i="52"/>
  <c r="IC52" i="52"/>
  <c r="IQ52" i="52" s="1"/>
  <c r="IL41" i="52"/>
  <c r="IM41" i="52"/>
  <c r="IF30" i="52"/>
  <c r="IF56" i="52"/>
  <c r="IJ58" i="52"/>
  <c r="IL58" i="52"/>
  <c r="IM58" i="52"/>
  <c r="IJ41" i="52"/>
  <c r="IK56" i="52"/>
  <c r="IJ56" i="52"/>
  <c r="IL56" i="52"/>
  <c r="IM56" i="52"/>
  <c r="FW27" i="52"/>
  <c r="IB27" i="52" s="1"/>
  <c r="IK27" i="52"/>
  <c r="FW59" i="52"/>
  <c r="IB59" i="52" s="1"/>
  <c r="IK59" i="52"/>
  <c r="IJ30" i="52"/>
  <c r="FW56" i="52"/>
  <c r="IB56" i="52" s="1"/>
  <c r="IJ59" i="52"/>
  <c r="IC21" i="52"/>
  <c r="IQ21" i="52" s="1"/>
  <c r="IC23" i="52"/>
  <c r="IQ23" i="52" s="1"/>
  <c r="IB58" i="52"/>
  <c r="IK58" i="52"/>
  <c r="IJ18" i="52"/>
  <c r="IB39" i="52"/>
  <c r="IK39" i="52"/>
  <c r="IM59" i="52"/>
  <c r="IL59" i="52"/>
  <c r="IC34" i="52"/>
  <c r="IQ34" i="52" s="1"/>
  <c r="IQ50" i="52" l="1"/>
  <c r="IJ64" i="52"/>
  <c r="IL64" i="52"/>
  <c r="IM64" i="52"/>
  <c r="IK64" i="52"/>
  <c r="FW64" i="52"/>
  <c r="IB64" i="52" s="1"/>
  <c r="IC64" i="52" s="1"/>
  <c r="IF3" i="52"/>
  <c r="IF64" i="52"/>
  <c r="IF82" i="52"/>
  <c r="IB74" i="52"/>
  <c r="IQ51" i="52"/>
  <c r="IJ81" i="52"/>
  <c r="IM71" i="52"/>
  <c r="IL71" i="52"/>
  <c r="IJ71" i="52"/>
  <c r="IK71" i="52"/>
  <c r="FW71" i="52"/>
  <c r="IB71" i="52" s="1"/>
  <c r="IC71" i="52" s="1"/>
  <c r="FW84" i="52"/>
  <c r="IB84" i="52" s="1"/>
  <c r="IC84" i="52" s="1"/>
  <c r="IK84" i="52"/>
  <c r="IJ84" i="52"/>
  <c r="IQ85" i="52"/>
  <c r="IF68" i="52"/>
  <c r="IL84" i="52"/>
  <c r="IM84" i="52"/>
  <c r="IF84" i="52"/>
  <c r="IJ130" i="52"/>
  <c r="IJ9" i="52"/>
  <c r="IQ5" i="52"/>
  <c r="IQ12" i="52"/>
  <c r="IL87" i="52"/>
  <c r="IM87" i="52"/>
  <c r="IL3" i="52"/>
  <c r="IM3" i="52"/>
  <c r="IK9" i="52"/>
  <c r="IF4" i="52"/>
  <c r="IC6" i="52"/>
  <c r="IQ6" i="52" s="1"/>
  <c r="IB4" i="52"/>
  <c r="IL68" i="52"/>
  <c r="IM68" i="52"/>
  <c r="FW68" i="52"/>
  <c r="IB68" i="52" s="1"/>
  <c r="IK68" i="52"/>
  <c r="IL4" i="52"/>
  <c r="IM4" i="52"/>
  <c r="IF87" i="52"/>
  <c r="IJ4" i="52"/>
  <c r="IB3" i="52"/>
  <c r="IK3" i="52"/>
  <c r="IJ87" i="52"/>
  <c r="IF9" i="52"/>
  <c r="IC7" i="52"/>
  <c r="IQ7" i="52" s="1"/>
  <c r="FW3" i="52"/>
  <c r="IL8" i="52"/>
  <c r="IM8" i="52"/>
  <c r="FW8" i="52"/>
  <c r="IB8" i="52" s="1"/>
  <c r="IK8" i="52"/>
  <c r="IJ68" i="52"/>
  <c r="IK4" i="52"/>
  <c r="FW81" i="52"/>
  <c r="IB81" i="52" s="1"/>
  <c r="IC81" i="52" s="1"/>
  <c r="IK81" i="52"/>
  <c r="IL9" i="52"/>
  <c r="IM9" i="52"/>
  <c r="IQ10" i="52"/>
  <c r="IJ3" i="52"/>
  <c r="FW9" i="52"/>
  <c r="IB9" i="52" s="1"/>
  <c r="IC9" i="52" s="1"/>
  <c r="FW87" i="52"/>
  <c r="IB87" i="52" s="1"/>
  <c r="IC87" i="52" s="1"/>
  <c r="IK87" i="52"/>
  <c r="IL81" i="52"/>
  <c r="IM81" i="52"/>
  <c r="IF73" i="52"/>
  <c r="IJ102" i="52"/>
  <c r="IC131" i="52"/>
  <c r="IQ131" i="52" s="1"/>
  <c r="IC134" i="52"/>
  <c r="IQ134" i="52"/>
  <c r="IC70" i="52"/>
  <c r="IQ70" i="52" s="1"/>
  <c r="IL114" i="52"/>
  <c r="IM114" i="52"/>
  <c r="IL116" i="52"/>
  <c r="IM116" i="52"/>
  <c r="IC74" i="52"/>
  <c r="IQ74" i="52" s="1"/>
  <c r="IK120" i="52"/>
  <c r="FW120" i="52"/>
  <c r="IB120" i="52" s="1"/>
  <c r="IC126" i="52"/>
  <c r="IQ126" i="52" s="1"/>
  <c r="IC99" i="52"/>
  <c r="IQ99" i="52"/>
  <c r="IF114" i="52"/>
  <c r="FW102" i="52"/>
  <c r="IB102" i="52" s="1"/>
  <c r="IK102" i="52"/>
  <c r="FW114" i="52"/>
  <c r="IB114" i="52" s="1"/>
  <c r="IK114" i="52"/>
  <c r="IC137" i="52"/>
  <c r="IQ137" i="52"/>
  <c r="IF120" i="52"/>
  <c r="IC140" i="52"/>
  <c r="IQ140" i="52"/>
  <c r="IJ82" i="52"/>
  <c r="IQ43" i="52"/>
  <c r="FW82" i="52"/>
  <c r="IB82" i="52" s="1"/>
  <c r="IK82" i="52"/>
  <c r="IC78" i="52"/>
  <c r="IQ78" i="52" s="1"/>
  <c r="IF116" i="52"/>
  <c r="IL82" i="52"/>
  <c r="IM82" i="52"/>
  <c r="IJ73" i="52"/>
  <c r="IB116" i="52"/>
  <c r="IC83" i="52"/>
  <c r="IQ83" i="52" s="1"/>
  <c r="IM120" i="52"/>
  <c r="IL120" i="52"/>
  <c r="FW130" i="52"/>
  <c r="IB130" i="52" s="1"/>
  <c r="IK130" i="52"/>
  <c r="FW73" i="52"/>
  <c r="IB73" i="52" s="1"/>
  <c r="IK73" i="52"/>
  <c r="IJ114" i="52"/>
  <c r="IJ120" i="52"/>
  <c r="IK116" i="52"/>
  <c r="IJ116" i="52"/>
  <c r="IM130" i="52"/>
  <c r="IL130" i="52"/>
  <c r="IL73" i="52"/>
  <c r="IM73" i="52"/>
  <c r="IL102" i="52"/>
  <c r="IM102" i="52"/>
  <c r="IC53" i="52"/>
  <c r="IQ53" i="52" s="1"/>
  <c r="IQ49" i="52"/>
  <c r="IC60" i="52"/>
  <c r="IQ60" i="52" s="1"/>
  <c r="IC15" i="52"/>
  <c r="IQ15" i="52" s="1"/>
  <c r="IC29" i="52"/>
  <c r="IQ29" i="52" s="1"/>
  <c r="IC59" i="52"/>
  <c r="IQ59" i="52" s="1"/>
  <c r="IC56" i="52"/>
  <c r="IQ56" i="52" s="1"/>
  <c r="IC30" i="52"/>
  <c r="IQ30" i="52" s="1"/>
  <c r="IC27" i="52"/>
  <c r="IQ27" i="52" s="1"/>
  <c r="IC39" i="52"/>
  <c r="IQ39" i="52" s="1"/>
  <c r="IC41" i="52"/>
  <c r="IQ41" i="52" s="1"/>
  <c r="IC18" i="52"/>
  <c r="IQ18" i="52" s="1"/>
  <c r="IC58" i="52"/>
  <c r="IQ58" i="52" s="1"/>
  <c r="IQ64" i="52" l="1"/>
  <c r="IQ71" i="52"/>
  <c r="IQ84" i="52"/>
  <c r="IQ87" i="52"/>
  <c r="IC68" i="52"/>
  <c r="IQ68" i="52" s="1"/>
  <c r="IC8" i="52"/>
  <c r="IQ8" i="52" s="1"/>
  <c r="IC3" i="52"/>
  <c r="IQ3" i="52" s="1"/>
  <c r="IQ9" i="52"/>
  <c r="IQ81" i="52"/>
  <c r="IC4" i="52"/>
  <c r="IQ4" i="52" s="1"/>
  <c r="IC82" i="52"/>
  <c r="IQ82" i="52"/>
  <c r="IC114" i="52"/>
  <c r="IQ114" i="52" s="1"/>
  <c r="IC120" i="52"/>
  <c r="IQ120" i="52" s="1"/>
  <c r="IC130" i="52"/>
  <c r="IQ130" i="52" s="1"/>
  <c r="IC102" i="52"/>
  <c r="IQ102" i="52" s="1"/>
  <c r="IC73" i="52"/>
  <c r="IQ73" i="52" s="1"/>
  <c r="IQ116" i="52"/>
  <c r="IC116" i="5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Li</author>
  </authors>
  <commentList>
    <comment ref="FZ2" authorId="0" shapeId="0" xr:uid="{F0991A99-5FCC-4E59-B865-72A9DD3A6460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must use with a prefix</t>
        </r>
      </text>
    </comment>
    <comment ref="GH2" authorId="0" shapeId="0" xr:uid="{4335484C-DE08-4DE8-BA70-5FD4D9259827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Tremolite</t>
        </r>
      </text>
    </comment>
    <comment ref="HF2" authorId="0" shapeId="0" xr:uid="{B0C3BD92-A5F4-47A0-A73F-51478E79AAFB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was rootname 11  
mimic Rootname 6</t>
        </r>
      </text>
    </comment>
    <comment ref="HG2" authorId="0" shapeId="0" xr:uid="{D2448F8E-AE66-4848-B3B8-EA5551D2F789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Rootname 7</t>
        </r>
      </text>
    </comment>
    <comment ref="HH2" authorId="0" shapeId="0" xr:uid="{E6DD5D06-33EE-4772-A02C-502EA9CAA03A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rootname 8</t>
        </r>
      </text>
    </comment>
    <comment ref="HI2" authorId="0" shapeId="0" xr:uid="{5BEAB7E4-6F3E-4ED4-90BD-7DEEB1ED89FB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rootname 6</t>
        </r>
      </text>
    </comment>
    <comment ref="HJ2" authorId="0" shapeId="0" xr:uid="{97B5D365-34FA-422E-85F6-311642EF1DC6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Rootname 10</t>
        </r>
      </text>
    </comment>
    <comment ref="HK2" authorId="0" shapeId="0" xr:uid="{FDDE36D4-39D6-44C5-98E8-03196A4CEA0E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rootname 6</t>
        </r>
      </text>
    </comment>
    <comment ref="HY2" authorId="0" shapeId="0" xr:uid="{BFF935BA-76B2-4DA6-846E-A9E38EB10FCB}">
      <text>
        <r>
          <rPr>
            <b/>
            <sz val="9"/>
            <color indexed="81"/>
            <rFont val="Tahoma"/>
            <family val="2"/>
          </rPr>
          <t>Xiaoyan Li:</t>
        </r>
        <r>
          <rPr>
            <sz val="9"/>
            <color indexed="81"/>
            <rFont val="Tahoma"/>
            <family val="2"/>
          </rPr>
          <t xml:space="preserve">
mimic   Na group Nyboite</t>
        </r>
      </text>
    </comment>
  </commentList>
</comments>
</file>

<file path=xl/sharedStrings.xml><?xml version="1.0" encoding="utf-8"?>
<sst xmlns="http://schemas.openxmlformats.org/spreadsheetml/2006/main" count="409" uniqueCount="222">
  <si>
    <t>Reference</t>
  </si>
  <si>
    <t>Label</t>
  </si>
  <si>
    <t>Host rock/origin</t>
  </si>
  <si>
    <t>Methods</t>
  </si>
  <si>
    <t>MnO</t>
  </si>
  <si>
    <t>MgO</t>
  </si>
  <si>
    <t>CaO</t>
  </si>
  <si>
    <t>F</t>
  </si>
  <si>
    <t>Cl</t>
  </si>
  <si>
    <t>Si</t>
  </si>
  <si>
    <t>Al</t>
  </si>
  <si>
    <t>Ti</t>
  </si>
  <si>
    <t>Cr</t>
  </si>
  <si>
    <t>Mg</t>
  </si>
  <si>
    <t>Mn</t>
  </si>
  <si>
    <t>Ca</t>
  </si>
  <si>
    <t>Na</t>
  </si>
  <si>
    <t>K</t>
  </si>
  <si>
    <t>OH</t>
  </si>
  <si>
    <t>SiO2</t>
  </si>
  <si>
    <t>TiO2</t>
  </si>
  <si>
    <t>Al2O3</t>
  </si>
  <si>
    <t>Cr2O3</t>
  </si>
  <si>
    <t>FeOtot</t>
  </si>
  <si>
    <t>Na2O</t>
  </si>
  <si>
    <t>K2O</t>
  </si>
  <si>
    <t>NiO</t>
  </si>
  <si>
    <t>ZnO</t>
  </si>
  <si>
    <t>Ni</t>
  </si>
  <si>
    <t>Zn</t>
  </si>
  <si>
    <t>FeO</t>
  </si>
  <si>
    <t>Fe2O3</t>
  </si>
  <si>
    <t>Li</t>
  </si>
  <si>
    <t>Pargasite</t>
  </si>
  <si>
    <t>Kaersutite</t>
  </si>
  <si>
    <t>Li2O</t>
  </si>
  <si>
    <t>Tschermakite</t>
  </si>
  <si>
    <t>Hornblende</t>
  </si>
  <si>
    <t>Comment 1</t>
  </si>
  <si>
    <t>Grunerite</t>
  </si>
  <si>
    <t>Molecular Weight</t>
  </si>
  <si>
    <t>Mole</t>
  </si>
  <si>
    <t>Fetotal</t>
  </si>
  <si>
    <t>T.Si</t>
  </si>
  <si>
    <t>T.Al</t>
  </si>
  <si>
    <t>T.Ti</t>
  </si>
  <si>
    <t>C.Al</t>
  </si>
  <si>
    <t>C.Ti</t>
  </si>
  <si>
    <t>C.Fe3</t>
  </si>
  <si>
    <t>C.Cr</t>
  </si>
  <si>
    <t>C.Ni</t>
  </si>
  <si>
    <t>C.Zn</t>
  </si>
  <si>
    <t>C.Mn2</t>
  </si>
  <si>
    <t>C.Mg</t>
  </si>
  <si>
    <t>C.Fe2</t>
  </si>
  <si>
    <t>C.Li</t>
  </si>
  <si>
    <t>B.Mn2</t>
  </si>
  <si>
    <t>B.Fe2</t>
  </si>
  <si>
    <t>B.Mg</t>
  </si>
  <si>
    <t>B.Li</t>
  </si>
  <si>
    <t>B.Ca</t>
  </si>
  <si>
    <t xml:space="preserve">B.Na </t>
  </si>
  <si>
    <t>A.Ca</t>
  </si>
  <si>
    <t>A.Na</t>
  </si>
  <si>
    <t>A.K</t>
  </si>
  <si>
    <t>W.OH</t>
  </si>
  <si>
    <t>W.F</t>
  </si>
  <si>
    <t>W.Cl</t>
  </si>
  <si>
    <t>W.O</t>
  </si>
  <si>
    <t>Cummingtonite</t>
  </si>
  <si>
    <t>Actinolite</t>
  </si>
  <si>
    <t>Edenite</t>
  </si>
  <si>
    <t>Eckermannite</t>
  </si>
  <si>
    <t>Winchite</t>
  </si>
  <si>
    <t>Arfvedsonite</t>
  </si>
  <si>
    <t>C.sum</t>
  </si>
  <si>
    <t>B.sum</t>
  </si>
  <si>
    <t>A.sum</t>
  </si>
  <si>
    <t>W.sum</t>
  </si>
  <si>
    <t>T.sum</t>
  </si>
  <si>
    <t>intercept</t>
  </si>
  <si>
    <t>B.Na</t>
  </si>
  <si>
    <t>Coefficient</t>
  </si>
  <si>
    <t>Tremolite</t>
  </si>
  <si>
    <t>interprocess</t>
  </si>
  <si>
    <t>–O=F+Cl</t>
  </si>
  <si>
    <r>
      <t>Total</t>
    </r>
    <r>
      <rPr>
        <vertAlign val="subscript"/>
        <sz val="10"/>
        <rFont val="Arial"/>
        <family val="2"/>
      </rPr>
      <t>initial</t>
    </r>
  </si>
  <si>
    <r>
      <t xml:space="preserve">Fe2O3 </t>
    </r>
    <r>
      <rPr>
        <vertAlign val="subscript"/>
        <sz val="11"/>
        <color theme="1"/>
        <rFont val="Calibri"/>
        <family val="2"/>
        <scheme val="minor"/>
      </rPr>
      <t>calc</t>
    </r>
  </si>
  <si>
    <r>
      <t xml:space="preserve">FeO </t>
    </r>
    <r>
      <rPr>
        <vertAlign val="subscript"/>
        <sz val="11"/>
        <color theme="1"/>
        <rFont val="Calibri"/>
        <family val="2"/>
        <scheme val="minor"/>
      </rPr>
      <t>calc</t>
    </r>
  </si>
  <si>
    <r>
      <t>H2O</t>
    </r>
    <r>
      <rPr>
        <vertAlign val="subscript"/>
        <sz val="10"/>
        <rFont val="Arial"/>
        <family val="2"/>
      </rPr>
      <t>calc</t>
    </r>
  </si>
  <si>
    <r>
      <t>Total</t>
    </r>
    <r>
      <rPr>
        <vertAlign val="subscript"/>
        <sz val="10"/>
        <rFont val="Arial"/>
        <family val="2"/>
      </rPr>
      <t>calc</t>
    </r>
  </si>
  <si>
    <t xml:space="preserve">Group </t>
  </si>
  <si>
    <t>OH+F+Cl</t>
  </si>
  <si>
    <r>
      <rPr>
        <vertAlign val="superscript"/>
        <sz val="11"/>
        <rFont val="Calibri"/>
        <family val="2"/>
        <scheme val="minor"/>
      </rPr>
      <t>B</t>
    </r>
    <r>
      <rPr>
        <sz val="11"/>
        <rFont val="Calibri"/>
        <family val="2"/>
        <scheme val="minor"/>
      </rPr>
      <t>Ca</t>
    </r>
  </si>
  <si>
    <r>
      <rPr>
        <vertAlign val="superscript"/>
        <sz val="11"/>
        <rFont val="Calibri"/>
        <family val="2"/>
        <scheme val="minor"/>
      </rPr>
      <t>B</t>
    </r>
    <r>
      <rPr>
        <sz val="11"/>
        <rFont val="Calibri"/>
        <family val="2"/>
        <scheme val="minor"/>
      </rPr>
      <t>Na</t>
    </r>
  </si>
  <si>
    <r>
      <rPr>
        <vertAlign val="superscript"/>
        <sz val="11"/>
        <rFont val="Calibri"/>
        <family val="2"/>
        <scheme val="minor"/>
      </rPr>
      <t>B</t>
    </r>
    <r>
      <rPr>
        <sz val="11"/>
        <rFont val="Calibri"/>
        <family val="2"/>
        <scheme val="minor"/>
      </rPr>
      <t>Li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</si>
  <si>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</rPr>
      <t>Σ</t>
    </r>
    <r>
      <rPr>
        <sz val="11"/>
        <color theme="1"/>
        <rFont val="Calibri"/>
        <family val="2"/>
        <scheme val="minor"/>
      </rPr>
      <t>M</t>
    </r>
    <r>
      <rPr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=</t>
    </r>
    <r>
      <rPr>
        <vertAlign val="super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Mg + Fe</t>
    </r>
    <r>
      <rPr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 xml:space="preserve"> +Mn</t>
    </r>
    <r>
      <rPr>
        <vertAlign val="superscript"/>
        <sz val="11"/>
        <color theme="1"/>
        <rFont val="Calibri"/>
        <family val="2"/>
        <scheme val="minor"/>
      </rPr>
      <t>2+</t>
    </r>
  </si>
  <si>
    <t>ΣB</t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</si>
  <si>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</rPr>
      <t>/</t>
    </r>
    <r>
      <rPr>
        <sz val="11"/>
        <color theme="1"/>
        <rFont val="Calibri"/>
        <family val="2"/>
        <scheme val="minor"/>
      </rPr>
      <t>ΣB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</si>
  <si>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</rPr>
      <t>/</t>
    </r>
    <r>
      <rPr>
        <sz val="11"/>
        <color theme="1"/>
        <rFont val="Calibri"/>
        <family val="2"/>
        <scheme val="minor"/>
      </rPr>
      <t>ΣB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</si>
  <si>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</rPr>
      <t>/</t>
    </r>
    <r>
      <rPr>
        <sz val="11"/>
        <color theme="1"/>
        <rFont val="Calibri"/>
        <family val="2"/>
        <scheme val="minor"/>
      </rPr>
      <t>ΣB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</si>
  <si>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ΣM2+</t>
    </r>
    <r>
      <rPr>
        <sz val="11"/>
        <color theme="1"/>
        <rFont val="Calibri"/>
        <family val="2"/>
      </rPr>
      <t>/</t>
    </r>
    <r>
      <rPr>
        <sz val="11"/>
        <color theme="1"/>
        <rFont val="Calibri"/>
        <family val="2"/>
        <scheme val="minor"/>
      </rPr>
      <t>ΣB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</si>
  <si>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Ca/</t>
    </r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(Ca+Na)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</si>
  <si>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(Ca+</t>
    </r>
    <r>
      <rPr>
        <sz val="11"/>
        <color theme="1"/>
        <rFont val="Calibri"/>
        <family val="2"/>
      </rPr>
      <t>ΣM2+)/</t>
    </r>
    <r>
      <rPr>
        <sz val="11"/>
        <color theme="1"/>
        <rFont val="Calibri"/>
        <family val="2"/>
        <scheme val="minor"/>
      </rPr>
      <t>ΣB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</si>
  <si>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(Na+Li</t>
    </r>
    <r>
      <rPr>
        <sz val="11"/>
        <color theme="1"/>
        <rFont val="Calibri"/>
        <family val="2"/>
      </rPr>
      <t>)/</t>
    </r>
    <r>
      <rPr>
        <sz val="11"/>
        <color theme="1"/>
        <rFont val="Calibri"/>
        <family val="2"/>
        <scheme val="minor"/>
      </rPr>
      <t>ΣB</t>
    </r>
  </si>
  <si>
    <t>(OH,F,Cl)-dominate amphibole</t>
  </si>
  <si>
    <t>Oxo amphibole</t>
  </si>
  <si>
    <t>Mg-Fe-Mn Amphibole</t>
  </si>
  <si>
    <t>Ca Amphibole</t>
  </si>
  <si>
    <t>Na-Ca Amphibole</t>
  </si>
  <si>
    <t>Na Amphibole</t>
  </si>
  <si>
    <t>Li Amphibole</t>
  </si>
  <si>
    <t>Na-(Mg-Fe-Mn) Amphibole</t>
  </si>
  <si>
    <t>Li-(Mg-Fe-Mn) Amphibole</t>
  </si>
  <si>
    <t>Li-Ca Amphibole</t>
  </si>
  <si>
    <t>Subgroup</t>
  </si>
  <si>
    <r>
      <rPr>
        <b/>
        <vertAlign val="superscript"/>
        <sz val="11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>Mn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</si>
  <si>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>Fe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</si>
  <si>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>Mg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</si>
  <si>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Mn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</si>
  <si>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Fe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</si>
  <si>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Mg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</si>
  <si>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>Mn</t>
    </r>
    <r>
      <rPr>
        <b/>
        <vertAlign val="superscript"/>
        <sz val="11"/>
        <rFont val="Calibri"/>
        <family val="2"/>
        <scheme val="minor"/>
      </rPr>
      <t>2+</t>
    </r>
    <r>
      <rPr>
        <b/>
        <sz val="11"/>
        <rFont val="Calibri"/>
        <family val="2"/>
        <scheme val="minor"/>
      </rPr>
      <t>+</t>
    </r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Mn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</si>
  <si>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>Mg</t>
    </r>
    <r>
      <rPr>
        <b/>
        <vertAlign val="superscript"/>
        <sz val="11"/>
        <rFont val="Calibri"/>
        <family val="2"/>
        <scheme val="minor"/>
      </rPr>
      <t>2+</t>
    </r>
    <r>
      <rPr>
        <b/>
        <sz val="11"/>
        <rFont val="Calibri"/>
        <family val="2"/>
        <scheme val="minor"/>
      </rPr>
      <t>+</t>
    </r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Mg</t>
    </r>
    <r>
      <rPr>
        <b/>
        <vertAlign val="superscript"/>
        <sz val="11"/>
        <rFont val="Calibri"/>
        <family val="2"/>
        <scheme val="minor"/>
      </rPr>
      <t>2+</t>
    </r>
  </si>
  <si>
    <r>
      <rPr>
        <b/>
        <vertAlign val="superscript"/>
        <sz val="11"/>
        <rFont val="Calibri"/>
        <family val="2"/>
        <scheme val="minor"/>
      </rPr>
      <t>B</t>
    </r>
    <r>
      <rPr>
        <b/>
        <sz val="11"/>
        <rFont val="Calibri"/>
        <family val="2"/>
        <scheme val="minor"/>
      </rPr>
      <t>Fe</t>
    </r>
    <r>
      <rPr>
        <b/>
        <vertAlign val="superscript"/>
        <sz val="11"/>
        <rFont val="Calibri"/>
        <family val="2"/>
        <scheme val="minor"/>
      </rPr>
      <t>2+</t>
    </r>
    <r>
      <rPr>
        <b/>
        <sz val="11"/>
        <rFont val="Calibri"/>
        <family val="2"/>
        <scheme val="minor"/>
      </rPr>
      <t>+</t>
    </r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Fe</t>
    </r>
    <r>
      <rPr>
        <b/>
        <vertAlign val="superscript"/>
        <sz val="11"/>
        <rFont val="Calibri"/>
        <family val="2"/>
        <scheme val="minor"/>
      </rPr>
      <t>2+</t>
    </r>
  </si>
  <si>
    <t>x= XFe2</t>
  </si>
  <si>
    <t>y= XMn2</t>
  </si>
  <si>
    <r>
      <t>A</t>
    </r>
    <r>
      <rPr>
        <b/>
        <vertAlign val="superscript"/>
        <sz val="11"/>
        <rFont val="Calibri"/>
        <family val="2"/>
        <scheme val="minor"/>
      </rPr>
      <t>+</t>
    </r>
    <r>
      <rPr>
        <b/>
        <sz val="11"/>
        <rFont val="Calibri"/>
        <family val="2"/>
        <scheme val="minor"/>
      </rPr>
      <t xml:space="preserve">= </t>
    </r>
    <r>
      <rPr>
        <b/>
        <vertAlign val="super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(Na+K+2Ca)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</si>
  <si>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Ti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</si>
  <si>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Fe</t>
    </r>
    <r>
      <rPr>
        <b/>
        <vertAlign val="superscript"/>
        <sz val="11"/>
        <rFont val="Calibri"/>
        <family val="2"/>
        <scheme val="minor"/>
      </rPr>
      <t>3+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</si>
  <si>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Li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</si>
  <si>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Zn</t>
    </r>
  </si>
  <si>
    <t>AVacancy</t>
  </si>
  <si>
    <r>
      <rPr>
        <b/>
        <vertAlign val="super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Ca</t>
    </r>
  </si>
  <si>
    <t>Sadanagaite</t>
  </si>
  <si>
    <t>Rootname 4</t>
  </si>
  <si>
    <t>Hastingsite</t>
  </si>
  <si>
    <t>Cannilloite</t>
  </si>
  <si>
    <t>Barroisite</t>
  </si>
  <si>
    <t>Richterite</t>
  </si>
  <si>
    <t>Katophorite</t>
  </si>
  <si>
    <t>Taramite</t>
  </si>
  <si>
    <t>Glaucophane</t>
  </si>
  <si>
    <t>Riebeckite</t>
  </si>
  <si>
    <t>Nybøite</t>
  </si>
  <si>
    <t>Leakeite</t>
  </si>
  <si>
    <t>Pedrizite</t>
  </si>
  <si>
    <t>Rootname 5</t>
  </si>
  <si>
    <t>Rootname 6</t>
  </si>
  <si>
    <t>Rootname 7</t>
  </si>
  <si>
    <t>Rootname 8</t>
  </si>
  <si>
    <t>Rootname 9</t>
  </si>
  <si>
    <t>Rootname 10</t>
  </si>
  <si>
    <t>Rootname 12</t>
  </si>
  <si>
    <t>Rootname 13</t>
  </si>
  <si>
    <t>Rootname 14</t>
  </si>
  <si>
    <t>Rootname 15</t>
  </si>
  <si>
    <t>Rootname 16</t>
  </si>
  <si>
    <t>Rootname 17</t>
  </si>
  <si>
    <t>Rootname 18</t>
  </si>
  <si>
    <t>Rootname 19</t>
  </si>
  <si>
    <t>Rootname 20</t>
  </si>
  <si>
    <t>Rootname 21</t>
  </si>
  <si>
    <t>Rootname 22</t>
  </si>
  <si>
    <t>Rootname 23</t>
  </si>
  <si>
    <t>Rootname 24</t>
  </si>
  <si>
    <t>Rootname 25</t>
  </si>
  <si>
    <t>Rootname 26</t>
  </si>
  <si>
    <r>
      <rPr>
        <b/>
        <vertAlign val="super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K</t>
    </r>
  </si>
  <si>
    <r>
      <rPr>
        <b/>
        <vertAlign val="superscript"/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Na</t>
    </r>
  </si>
  <si>
    <t>Rootname</t>
  </si>
  <si>
    <t>Final Name</t>
  </si>
  <si>
    <t>Obertiite</t>
  </si>
  <si>
    <t>chloro-</t>
  </si>
  <si>
    <t>chromio-</t>
  </si>
  <si>
    <t>ferri-</t>
  </si>
  <si>
    <t>ferro-</t>
  </si>
  <si>
    <t>fluoro-</t>
  </si>
  <si>
    <t>magnesio-</t>
  </si>
  <si>
    <t>oxo-</t>
  </si>
  <si>
    <t>potassic-</t>
  </si>
  <si>
    <t>zinco-</t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</si>
  <si>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Al</t>
    </r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</si>
  <si>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Cr</t>
    </r>
  </si>
  <si>
    <t>Ghoseite</t>
  </si>
  <si>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Ni</t>
    </r>
  </si>
  <si>
    <r>
      <t>C(Mg/(M</t>
    </r>
    <r>
      <rPr>
        <b/>
        <vertAlign val="superscript"/>
        <sz val="11"/>
        <rFont val="Calibri"/>
        <family val="2"/>
        <scheme val="minor"/>
      </rPr>
      <t>2+</t>
    </r>
    <r>
      <rPr>
        <b/>
        <sz val="11"/>
        <rFont val="Calibri"/>
        <family val="2"/>
        <scheme val="minor"/>
      </rPr>
      <t>+Fe</t>
    </r>
    <r>
      <rPr>
        <b/>
        <vertAlign val="superscript"/>
        <sz val="11"/>
        <rFont val="Calibri"/>
        <family val="2"/>
        <scheme val="minor"/>
      </rPr>
      <t>3</t>
    </r>
    <r>
      <rPr>
        <b/>
        <sz val="11"/>
        <rFont val="Calibri"/>
        <family val="2"/>
        <scheme val="minor"/>
      </rPr>
      <t>)</t>
    </r>
  </si>
  <si>
    <r>
      <t>C</t>
    </r>
    <r>
      <rPr>
        <b/>
        <vertAlign val="superscript"/>
        <sz val="11"/>
        <rFont val="Calibri"/>
        <family val="2"/>
        <scheme val="minor"/>
      </rPr>
      <t>+</t>
    </r>
    <r>
      <rPr>
        <b/>
        <sz val="11"/>
        <rFont val="Calibri"/>
        <family val="2"/>
        <scheme val="minor"/>
      </rPr>
      <t xml:space="preserve"> = </t>
    </r>
    <r>
      <rPr>
        <b/>
        <vertAlign val="superscript"/>
        <sz val="11"/>
        <rFont val="Calibri"/>
        <family val="2"/>
        <scheme val="minor"/>
      </rPr>
      <t>C</t>
    </r>
    <r>
      <rPr>
        <b/>
        <sz val="11"/>
        <rFont val="Calibri"/>
        <family val="2"/>
        <scheme val="minor"/>
      </rPr>
      <t>(Al+Fe</t>
    </r>
    <r>
      <rPr>
        <b/>
        <vertAlign val="superscript"/>
        <sz val="11"/>
        <rFont val="Calibri"/>
        <family val="2"/>
        <scheme val="minor"/>
      </rPr>
      <t>3+Cr+</t>
    </r>
    <r>
      <rPr>
        <b/>
        <sz val="11"/>
        <rFont val="Calibri"/>
        <family val="2"/>
        <scheme val="minor"/>
      </rPr>
      <t>2Ti)-C.Li-min(O,Fe3)</t>
    </r>
  </si>
  <si>
    <t>mangano-</t>
  </si>
  <si>
    <t>possible number</t>
  </si>
  <si>
    <t xml:space="preserve">Ti-rich </t>
  </si>
  <si>
    <t>"Clino-holmquistite"</t>
  </si>
  <si>
    <t>Rootname 3</t>
  </si>
  <si>
    <t>Calculated Fe2O3, FeO, and H2O</t>
  </si>
  <si>
    <t>Final result of site assignment</t>
  </si>
  <si>
    <t>Nomenclature according to IMA2012 (Hawthorne et al., 2012)</t>
  </si>
  <si>
    <t>EPMA</t>
  </si>
  <si>
    <t>Input your EMPA data as the examples.  Do NOT delete any column</t>
    <phoneticPr fontId="24" type="noConversion"/>
  </si>
  <si>
    <t>Ref. Fe3+/Fet</t>
    <phoneticPr fontId="24" type="noConversion"/>
  </si>
  <si>
    <r>
      <t>W.O</t>
    </r>
    <r>
      <rPr>
        <b/>
        <vertAlign val="superscript"/>
        <sz val="11"/>
        <rFont val="Calibri"/>
        <family val="3"/>
        <charset val="134"/>
        <scheme val="minor"/>
      </rPr>
      <t>2-</t>
    </r>
    <phoneticPr fontId="24" type="noConversion"/>
  </si>
  <si>
    <t>Calculated</t>
    <phoneticPr fontId="24" type="noConversion"/>
  </si>
  <si>
    <r>
      <t>calc.tot.Fe</t>
    </r>
    <r>
      <rPr>
        <b/>
        <vertAlign val="superscript"/>
        <sz val="11"/>
        <rFont val="Calibri"/>
        <family val="3"/>
        <charset val="134"/>
        <scheme val="minor"/>
      </rPr>
      <t>3+</t>
    </r>
    <phoneticPr fontId="24" type="noConversion"/>
  </si>
  <si>
    <r>
      <t>calc.tot.Fe</t>
    </r>
    <r>
      <rPr>
        <b/>
        <vertAlign val="superscript"/>
        <sz val="11"/>
        <rFont val="Calibri"/>
        <family val="3"/>
        <charset val="134"/>
        <scheme val="minor"/>
      </rPr>
      <t>2+</t>
    </r>
    <phoneticPr fontId="24" type="noConversion"/>
  </si>
  <si>
    <r>
      <t>calc.Fe</t>
    </r>
    <r>
      <rPr>
        <b/>
        <vertAlign val="superscript"/>
        <sz val="11"/>
        <color theme="1"/>
        <rFont val="Calibri"/>
        <family val="3"/>
        <charset val="134"/>
        <scheme val="minor"/>
      </rPr>
      <t>3+</t>
    </r>
    <r>
      <rPr>
        <b/>
        <sz val="11"/>
        <color theme="1"/>
        <rFont val="Calibri"/>
        <family val="3"/>
        <charset val="134"/>
        <scheme val="minor"/>
      </rPr>
      <t>/</t>
    </r>
    <r>
      <rPr>
        <b/>
        <sz val="11"/>
        <color theme="1"/>
        <rFont val="Calibri"/>
        <family val="2"/>
        <scheme val="minor"/>
      </rPr>
      <t>Fetot</t>
    </r>
    <phoneticPr fontId="24" type="noConversion"/>
  </si>
  <si>
    <t>calc.Fetot</t>
    <phoneticPr fontId="24" type="noConversion"/>
  </si>
  <si>
    <r>
      <t>Calculation of Fe</t>
    </r>
    <r>
      <rPr>
        <b/>
        <vertAlign val="superscript"/>
        <sz val="18"/>
        <color rgb="FFFF0000"/>
        <rFont val="Calibri"/>
        <family val="2"/>
        <scheme val="minor"/>
      </rPr>
      <t>3+</t>
    </r>
    <r>
      <rPr>
        <b/>
        <sz val="18"/>
        <color rgb="FFFF0000"/>
        <rFont val="Calibri"/>
        <family val="2"/>
        <scheme val="minor"/>
      </rPr>
      <t>/Fe</t>
    </r>
    <r>
      <rPr>
        <b/>
        <vertAlign val="subscript"/>
        <sz val="18"/>
        <color rgb="FFFF0000"/>
        <rFont val="Calibri"/>
        <family val="2"/>
        <scheme val="minor"/>
      </rPr>
      <t>Total</t>
    </r>
    <phoneticPr fontId="24" type="noConversion"/>
  </si>
  <si>
    <t>Columns for input EMPA data.</t>
  </si>
  <si>
    <t>Wollastonite Gates (S1-12)</t>
  </si>
  <si>
    <t>TiO2 GRR (S1-21)</t>
  </si>
  <si>
    <t>Anorthite, Alaska (S1-2) NMNH 137041</t>
  </si>
  <si>
    <t>Cr2O3 P-585 (S1-22)</t>
  </si>
  <si>
    <t>Fe2O3 Elba Hematite P-238 (S1-25)</t>
  </si>
  <si>
    <t>Ni Olivine syn P-877 (S1-9)</t>
  </si>
  <si>
    <t>Mn Olivine RDS P-1087 (S1-8)</t>
  </si>
  <si>
    <t>Forsterite Shankland syn P-658 (S1-6)</t>
  </si>
  <si>
    <t>Benitoite, San Benito NMNH 86539 (S1-35, S2-35)</t>
  </si>
  <si>
    <t>Albite Amelia P-103 (S1-1)</t>
  </si>
  <si>
    <t>Orthoclase, Madagascar GRR78 (S2-1)</t>
  </si>
  <si>
    <t>Apatite (Fluor) Durango, (S1-32) NMNH 104021</t>
  </si>
  <si>
    <t>Anhydrite CaSO4 MAC-8</t>
  </si>
  <si>
    <t>Tugtupite Na4BeAlSi4O12Cl (S2-34)</t>
  </si>
  <si>
    <t>Phlogopite F, Synthetic P-292 (S2-19)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</si>
</sst>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"/>
    <numFmt numFmtId="166" formatCode="0.000_);[Red]\(0.000\)"/>
    <numFmt numFmtId="167" formatCode="0.00_);[Red]\(0.00\)"/>
    <numFmt numFmtId="168" formatCode="0.0"/>
  </numFmts>
  <fonts count="3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b/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0" tint="-0.249977111117893"/>
      <name val="Arial"/>
      <family val="2"/>
    </font>
    <font>
      <b/>
      <sz val="10"/>
      <color theme="0" tint="-0.249977111117893"/>
      <name val="Arial"/>
      <family val="2"/>
    </font>
    <font>
      <sz val="12"/>
      <name val="Times New Roman"/>
      <family val="1"/>
    </font>
    <font>
      <sz val="12"/>
      <name val="宋体"/>
      <family val="3"/>
      <charset val="134"/>
    </font>
    <font>
      <vertAlign val="subscript"/>
      <sz val="10"/>
      <name val="Arial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vertAlign val="superscript"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vertAlign val="subscript"/>
      <sz val="18"/>
      <color rgb="FFFF0000"/>
      <name val="Calibri"/>
      <family val="2"/>
      <scheme val="minor"/>
    </font>
    <font>
      <b/>
      <vertAlign val="superscript"/>
      <sz val="18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b/>
      <vertAlign val="superscript"/>
      <sz val="11"/>
      <name val="Calibri"/>
      <family val="3"/>
      <charset val="134"/>
      <scheme val="minor"/>
    </font>
    <font>
      <b/>
      <vertAlign val="superscript"/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8"/>
      <color rgb="FF7030A0"/>
      <name val="Calibri"/>
      <family val="2"/>
      <scheme val="minor"/>
    </font>
    <font>
      <b/>
      <sz val="18"/>
      <color theme="5"/>
      <name val="Calibri (Body)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>
      <alignment vertical="center"/>
    </xf>
    <xf numFmtId="0" fontId="6" fillId="0" borderId="0"/>
    <xf numFmtId="0" fontId="11" fillId="0" borderId="0"/>
  </cellStyleXfs>
  <cellXfs count="8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2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66" fontId="5" fillId="2" borderId="0" xfId="1" applyNumberFormat="1" applyFont="1" applyFill="1" applyAlignment="1">
      <alignment horizontal="center" vertical="center"/>
    </xf>
    <xf numFmtId="166" fontId="6" fillId="2" borderId="0" xfId="1" applyNumberFormat="1" applyFont="1" applyFill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7" fillId="2" borderId="0" xfId="1" applyNumberFormat="1" applyFont="1" applyFill="1" applyAlignment="1">
      <alignment horizontal="center" vertical="center"/>
    </xf>
    <xf numFmtId="166" fontId="2" fillId="2" borderId="0" xfId="0" applyNumberFormat="1" applyFont="1" applyFill="1" applyAlignment="1">
      <alignment horizontal="center" vertical="center"/>
    </xf>
    <xf numFmtId="0" fontId="2" fillId="5" borderId="0" xfId="0" applyFont="1" applyFill="1"/>
    <xf numFmtId="166" fontId="7" fillId="5" borderId="0" xfId="1" applyNumberFormat="1" applyFont="1" applyFill="1" applyAlignment="1">
      <alignment horizontal="center" vertical="center"/>
    </xf>
    <xf numFmtId="0" fontId="1" fillId="5" borderId="0" xfId="0" applyFont="1" applyFill="1"/>
    <xf numFmtId="166" fontId="2" fillId="3" borderId="0" xfId="0" applyNumberFormat="1" applyFont="1" applyFill="1" applyAlignment="1">
      <alignment horizontal="center" vertical="center"/>
    </xf>
    <xf numFmtId="166" fontId="8" fillId="2" borderId="0" xfId="1" applyNumberFormat="1" applyFont="1" applyFill="1" applyAlignment="1">
      <alignment horizontal="center" vertical="center"/>
    </xf>
    <xf numFmtId="0" fontId="8" fillId="2" borderId="0" xfId="1" applyFont="1" applyFill="1" applyAlignment="1">
      <alignment horizontal="center" vertical="center"/>
    </xf>
    <xf numFmtId="166" fontId="9" fillId="0" borderId="0" xfId="1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167" fontId="1" fillId="2" borderId="0" xfId="0" applyNumberFormat="1" applyFont="1" applyFill="1" applyAlignment="1">
      <alignment horizontal="center" vertical="center"/>
    </xf>
    <xf numFmtId="2" fontId="6" fillId="7" borderId="0" xfId="3" applyNumberFormat="1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" fillId="7" borderId="0" xfId="0" applyNumberFormat="1" applyFont="1" applyFill="1" applyAlignment="1" applyProtection="1">
      <alignment horizontal="center" vertical="center"/>
      <protection locked="0"/>
    </xf>
    <xf numFmtId="0" fontId="1" fillId="7" borderId="0" xfId="0" applyFont="1" applyFill="1" applyAlignment="1">
      <alignment horizontal="center" vertical="center"/>
    </xf>
    <xf numFmtId="167" fontId="2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67" fontId="2" fillId="7" borderId="0" xfId="0" applyNumberFormat="1" applyFont="1" applyFill="1" applyAlignment="1">
      <alignment horizontal="center" vertical="center"/>
    </xf>
    <xf numFmtId="167" fontId="2" fillId="8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166" fontId="21" fillId="0" borderId="0" xfId="0" applyNumberFormat="1" applyFont="1" applyAlignment="1">
      <alignment horizontal="center" vertical="center"/>
    </xf>
    <xf numFmtId="0" fontId="21" fillId="4" borderId="0" xfId="0" applyFont="1" applyFill="1" applyAlignment="1">
      <alignment vertical="center"/>
    </xf>
    <xf numFmtId="166" fontId="21" fillId="0" borderId="0" xfId="0" applyNumberFormat="1" applyFont="1" applyAlignment="1">
      <alignment vertical="center"/>
    </xf>
    <xf numFmtId="167" fontId="21" fillId="0" borderId="0" xfId="0" applyNumberFormat="1" applyFont="1" applyAlignment="1">
      <alignment horizontal="right" vertical="center"/>
    </xf>
    <xf numFmtId="167" fontId="21" fillId="0" borderId="0" xfId="0" applyNumberFormat="1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8" borderId="0" xfId="2" applyFont="1" applyFill="1" applyAlignment="1">
      <alignment horizontal="center" vertical="center"/>
    </xf>
    <xf numFmtId="0" fontId="10" fillId="8" borderId="0" xfId="2" applyFont="1" applyFill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0" fontId="1" fillId="4" borderId="0" xfId="0" applyFont="1" applyFill="1" applyAlignment="1">
      <alignment vertical="center"/>
    </xf>
    <xf numFmtId="166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7" fontId="1" fillId="0" borderId="0" xfId="0" applyNumberFormat="1" applyFont="1" applyAlignment="1">
      <alignment horizontal="left" vertical="center"/>
    </xf>
    <xf numFmtId="167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0" fillId="0" borderId="0" xfId="0" applyFont="1" applyAlignment="1">
      <alignment vertical="center"/>
    </xf>
    <xf numFmtId="167" fontId="1" fillId="0" borderId="0" xfId="0" applyNumberFormat="1" applyFont="1" applyAlignment="1">
      <alignment horizontal="right" vertical="center"/>
    </xf>
    <xf numFmtId="166" fontId="1" fillId="0" borderId="0" xfId="0" applyNumberFormat="1" applyFont="1" applyAlignment="1">
      <alignment horizontal="left" vertical="center"/>
    </xf>
    <xf numFmtId="0" fontId="1" fillId="2" borderId="0" xfId="0" applyFont="1" applyFill="1" applyAlignment="1">
      <alignment vertical="center"/>
    </xf>
    <xf numFmtId="0" fontId="2" fillId="12" borderId="0" xfId="0" applyFont="1" applyFill="1" applyAlignment="1">
      <alignment horizontal="center" vertical="center"/>
    </xf>
    <xf numFmtId="2" fontId="0" fillId="12" borderId="0" xfId="0" applyNumberFormat="1" applyFill="1"/>
    <xf numFmtId="0" fontId="1" fillId="12" borderId="0" xfId="0" applyFont="1" applyFill="1" applyAlignment="1">
      <alignment horizontal="center" vertical="center"/>
    </xf>
    <xf numFmtId="2" fontId="0" fillId="7" borderId="0" xfId="0" applyNumberFormat="1" applyFill="1"/>
    <xf numFmtId="166" fontId="2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/>
    </xf>
    <xf numFmtId="0" fontId="30" fillId="0" borderId="0" xfId="0" applyFont="1"/>
    <xf numFmtId="168" fontId="0" fillId="0" borderId="0" xfId="0" applyNumberFormat="1"/>
    <xf numFmtId="2" fontId="0" fillId="0" borderId="0" xfId="0" applyNumberFormat="1"/>
    <xf numFmtId="0" fontId="28" fillId="13" borderId="0" xfId="0" applyFont="1" applyFill="1" applyAlignment="1">
      <alignment horizontal="center" vertical="center" wrapText="1"/>
    </xf>
    <xf numFmtId="0" fontId="21" fillId="7" borderId="0" xfId="0" applyFont="1" applyFill="1" applyAlignment="1">
      <alignment horizontal="center" vertical="center"/>
    </xf>
    <xf numFmtId="166" fontId="21" fillId="9" borderId="0" xfId="0" applyNumberFormat="1" applyFont="1" applyFill="1" applyAlignment="1">
      <alignment horizontal="center" vertical="center"/>
    </xf>
    <xf numFmtId="167" fontId="21" fillId="10" borderId="0" xfId="0" applyNumberFormat="1" applyFont="1" applyFill="1" applyAlignment="1">
      <alignment horizontal="center" vertical="center"/>
    </xf>
    <xf numFmtId="0" fontId="21" fillId="11" borderId="0" xfId="0" applyFont="1" applyFill="1" applyAlignment="1">
      <alignment horizontal="center" vertical="center"/>
    </xf>
    <xf numFmtId="0" fontId="29" fillId="14" borderId="0" xfId="0" applyFont="1" applyFill="1" applyAlignment="1">
      <alignment horizontal="center" vertical="center" wrapText="1"/>
    </xf>
    <xf numFmtId="0" fontId="21" fillId="14" borderId="0" xfId="0" applyFont="1" applyFill="1" applyAlignment="1">
      <alignment horizontal="center" vertical="center"/>
    </xf>
    <xf numFmtId="0" fontId="30" fillId="15" borderId="0" xfId="0" applyFont="1" applyFill="1"/>
    <xf numFmtId="0" fontId="0" fillId="6" borderId="0" xfId="0" applyFill="1"/>
  </cellXfs>
  <cellStyles count="4">
    <cellStyle name="Normal" xfId="0" builtinId="0"/>
    <cellStyle name="Normal 2" xfId="1" xr:uid="{96760757-D19F-432F-B378-627A1AD629E9}"/>
    <cellStyle name="Normal_new SS" xfId="2" xr:uid="{1DA21D0B-AF12-42C9-A3D8-4499E9FED28F}"/>
    <cellStyle name="常规_Mineral Data - Chituling" xfId="3" xr:uid="{7C5C4B13-8711-4199-A58F-A7694D6F1DBA}"/>
  </cellStyles>
  <dxfs count="0"/>
  <tableStyles count="0" defaultTableStyle="TableStyleMedium2" defaultPivotStyle="PivotStyleLight16"/>
  <colors>
    <mruColors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8F259-2930-4E05-ABBB-D89DC26D5FC9}">
  <dimension ref="A1:P399"/>
  <sheetViews>
    <sheetView workbookViewId="0">
      <selection activeCell="EH18" sqref="EH18"/>
    </sheetView>
  </sheetViews>
  <sheetFormatPr baseColWidth="10" defaultColWidth="8.83203125" defaultRowHeight="15"/>
  <cols>
    <col min="1" max="1" width="9.1640625" style="14"/>
    <col min="2" max="16" width="9.1640625" style="1"/>
  </cols>
  <sheetData>
    <row r="1" spans="1:16">
      <c r="A1" s="13"/>
      <c r="B1" s="17"/>
      <c r="C1" s="17" t="s">
        <v>80</v>
      </c>
      <c r="D1" s="18" t="s">
        <v>9</v>
      </c>
      <c r="E1" s="18" t="s">
        <v>11</v>
      </c>
      <c r="F1" s="18" t="s">
        <v>10</v>
      </c>
      <c r="G1" s="18" t="s">
        <v>12</v>
      </c>
      <c r="H1" s="18" t="s">
        <v>42</v>
      </c>
      <c r="I1" s="18" t="s">
        <v>14</v>
      </c>
      <c r="J1" s="18" t="s">
        <v>13</v>
      </c>
      <c r="K1" s="18" t="s">
        <v>15</v>
      </c>
      <c r="L1" s="18" t="s">
        <v>16</v>
      </c>
      <c r="M1" s="18" t="s">
        <v>17</v>
      </c>
      <c r="N1" s="18" t="s">
        <v>7</v>
      </c>
      <c r="O1" s="18" t="s">
        <v>8</v>
      </c>
      <c r="P1" s="15"/>
    </row>
    <row r="2" spans="1:16">
      <c r="B2" s="19" t="s">
        <v>43</v>
      </c>
      <c r="C2" s="19">
        <v>5.4045421474420303</v>
      </c>
      <c r="D2" s="19">
        <v>4.6461160359070597</v>
      </c>
      <c r="E2" s="19">
        <v>-2.0859566178338</v>
      </c>
      <c r="F2" s="19">
        <v>-2.9666745440617701</v>
      </c>
      <c r="G2" s="19">
        <v>-1.31227706786968</v>
      </c>
      <c r="H2" s="19">
        <v>-2.1053181674513501</v>
      </c>
      <c r="I2" s="19">
        <v>-3.8042715421677999</v>
      </c>
      <c r="J2" s="19">
        <v>-2.3287033639903201</v>
      </c>
      <c r="K2" s="19">
        <v>-2.0016897892496099</v>
      </c>
      <c r="L2" s="19">
        <v>-1.22254455226037</v>
      </c>
      <c r="M2" s="19">
        <v>-0.66103373909576002</v>
      </c>
      <c r="N2" s="19">
        <v>8.5749168317546101E-2</v>
      </c>
      <c r="O2" s="19">
        <v>2.1224969307994499</v>
      </c>
    </row>
    <row r="3" spans="1:16">
      <c r="B3" s="19" t="s">
        <v>44</v>
      </c>
      <c r="C3" s="19">
        <v>3.15319116612705</v>
      </c>
      <c r="D3" s="19">
        <v>-5.2480095711960697</v>
      </c>
      <c r="E3" s="19">
        <v>1.2720631461955401</v>
      </c>
      <c r="F3" s="19">
        <v>2.8510947245450202</v>
      </c>
      <c r="G3" s="19">
        <v>-0.18926731896064899</v>
      </c>
      <c r="H3" s="19">
        <v>2.0867066812608601</v>
      </c>
      <c r="I3" s="19">
        <v>4.6929584825764303</v>
      </c>
      <c r="J3" s="19">
        <v>2.4383598819316599</v>
      </c>
      <c r="K3" s="19">
        <v>1.7234623737686301</v>
      </c>
      <c r="L3" s="19">
        <v>0.95405939469634005</v>
      </c>
      <c r="M3" s="19">
        <v>-0.80355396992350403</v>
      </c>
      <c r="N3" s="19">
        <v>-4.4183951889324599E-2</v>
      </c>
      <c r="O3" s="19">
        <v>-2.6573299079959898</v>
      </c>
    </row>
    <row r="4" spans="1:16">
      <c r="B4" s="19" t="s">
        <v>48</v>
      </c>
      <c r="C4" s="19">
        <v>1.42115649462768</v>
      </c>
      <c r="D4" s="19">
        <v>-2.6731218130157401</v>
      </c>
      <c r="E4" s="19">
        <v>-2.6992798929254702</v>
      </c>
      <c r="F4" s="19">
        <v>-0.34590838082571801</v>
      </c>
      <c r="G4" s="19">
        <v>-8.2732033302496593</v>
      </c>
      <c r="H4" s="19">
        <v>3.6522831795084998</v>
      </c>
      <c r="I4" s="19">
        <v>23.618652511946198</v>
      </c>
      <c r="J4" s="19">
        <v>2.9684132605662201</v>
      </c>
      <c r="K4" s="19">
        <v>-2.83884080800149</v>
      </c>
      <c r="L4" s="19">
        <v>-0.23740772385679801</v>
      </c>
      <c r="M4" s="19">
        <v>-1.0590313124065001</v>
      </c>
      <c r="N4" s="19">
        <v>-0.14338414151716</v>
      </c>
      <c r="O4" s="19">
        <v>-6.4739794033765996</v>
      </c>
    </row>
    <row r="5" spans="1:16">
      <c r="B5" s="19" t="s">
        <v>54</v>
      </c>
      <c r="C5" s="19">
        <v>1.0553329241296201</v>
      </c>
      <c r="D5" s="19">
        <v>1.57755724049591</v>
      </c>
      <c r="E5" s="19">
        <v>-0.99786585224751401</v>
      </c>
      <c r="F5" s="19">
        <v>-2.2126438328272999</v>
      </c>
      <c r="G5" s="19">
        <v>8.1720400893895295</v>
      </c>
      <c r="H5" s="19">
        <v>1.8012096124070101</v>
      </c>
      <c r="I5" s="19">
        <v>-23.053380869636101</v>
      </c>
      <c r="J5" s="19">
        <v>-6.2514703565261502</v>
      </c>
      <c r="K5" s="19">
        <v>5.1258704040354202</v>
      </c>
      <c r="L5" s="19">
        <v>1.55627541280702</v>
      </c>
      <c r="M5" s="19">
        <v>2.0656268912595199</v>
      </c>
      <c r="N5" s="19">
        <v>0.24509180042885101</v>
      </c>
      <c r="O5" s="19">
        <v>7.29000354237444</v>
      </c>
    </row>
    <row r="6" spans="1:16">
      <c r="B6" s="19" t="s">
        <v>52</v>
      </c>
      <c r="C6" s="19">
        <v>-1.48700885495103E-2</v>
      </c>
      <c r="D6" s="19">
        <v>3.0664309111710801E-2</v>
      </c>
      <c r="E6" s="19">
        <v>-7.25019510473007E-2</v>
      </c>
      <c r="F6" s="19">
        <v>-1.51803261407184E-2</v>
      </c>
      <c r="G6" s="19">
        <v>0.27392054001447902</v>
      </c>
      <c r="H6" s="19">
        <v>-7.17897825202546E-2</v>
      </c>
      <c r="I6" s="19">
        <v>7.2939317468796396</v>
      </c>
      <c r="J6" s="19">
        <v>-0.13134685134886701</v>
      </c>
      <c r="K6" s="19">
        <v>0.16457971472251701</v>
      </c>
      <c r="L6" s="19">
        <v>0.15064780157039701</v>
      </c>
      <c r="M6" s="19">
        <v>0.20172540956254001</v>
      </c>
      <c r="N6" s="19">
        <v>-5.34474778955474E-2</v>
      </c>
      <c r="O6" s="19">
        <v>0.16179272711978299</v>
      </c>
    </row>
    <row r="7" spans="1:16">
      <c r="B7" s="19" t="s">
        <v>53</v>
      </c>
      <c r="C7" s="19">
        <v>2.0907583608832998</v>
      </c>
      <c r="D7" s="19">
        <v>-1.2951455674002501</v>
      </c>
      <c r="E7" s="19">
        <v>-1.63362868650782</v>
      </c>
      <c r="F7" s="19">
        <v>-1.5039823773482399</v>
      </c>
      <c r="G7" s="19">
        <v>-4.4232819310182201</v>
      </c>
      <c r="H7" s="19">
        <v>-2.0440742516831598</v>
      </c>
      <c r="I7" s="19">
        <v>-2.39664747336447</v>
      </c>
      <c r="J7" s="19">
        <v>6.7257554659042702</v>
      </c>
      <c r="K7" s="19">
        <v>1.0388096867316099</v>
      </c>
      <c r="L7" s="19">
        <v>0.49567885336705397</v>
      </c>
      <c r="M7" s="19">
        <v>0.62095328518481396</v>
      </c>
      <c r="N7" s="19">
        <v>-0.34289039057047199</v>
      </c>
      <c r="O7" s="19">
        <v>-0.45075085581983598</v>
      </c>
    </row>
    <row r="8" spans="1:16">
      <c r="B8" s="19" t="s">
        <v>47</v>
      </c>
      <c r="C8" s="19">
        <v>0.65894159836244504</v>
      </c>
      <c r="D8" s="19">
        <v>-0.71390155274204103</v>
      </c>
      <c r="E8" s="19">
        <v>8.1948666321707808</v>
      </c>
      <c r="F8" s="19">
        <v>-0.13795978362445199</v>
      </c>
      <c r="G8" s="19">
        <v>-1.4395676322517199</v>
      </c>
      <c r="H8" s="19">
        <v>2.9690694572027301E-2</v>
      </c>
      <c r="I8" s="19">
        <v>1.5797072449152201</v>
      </c>
      <c r="J8" s="19">
        <v>0.13113820685824601</v>
      </c>
      <c r="K8" s="19">
        <v>-0.40286577605386498</v>
      </c>
      <c r="L8" s="19">
        <v>-0.39054456375955199</v>
      </c>
      <c r="M8" s="19">
        <v>-1.53791273152403</v>
      </c>
      <c r="N8" s="19">
        <v>0.17606450221564701</v>
      </c>
      <c r="O8" s="19">
        <v>-1.1508016537967101</v>
      </c>
    </row>
    <row r="9" spans="1:16">
      <c r="B9" s="19" t="s">
        <v>60</v>
      </c>
      <c r="C9" s="19">
        <v>1.48961085014701</v>
      </c>
      <c r="D9" s="19">
        <v>-1.1110763613724499</v>
      </c>
      <c r="E9" s="19">
        <v>-0.74382021207730997</v>
      </c>
      <c r="F9" s="19">
        <v>-0.85907447033469198</v>
      </c>
      <c r="G9" s="19">
        <v>-0.99926476049186896</v>
      </c>
      <c r="H9" s="19">
        <v>-0.58325767739407197</v>
      </c>
      <c r="I9" s="19">
        <v>-1.4485111912591799</v>
      </c>
      <c r="J9" s="19">
        <v>-0.62541565491420803</v>
      </c>
      <c r="K9" s="19">
        <v>8.1904703675791293</v>
      </c>
      <c r="L9" s="19">
        <v>-0.28827824973136001</v>
      </c>
      <c r="M9" s="19">
        <v>-0.256047475400071</v>
      </c>
      <c r="N9" s="19">
        <v>2.8056387242236799E-2</v>
      </c>
      <c r="O9" s="19">
        <v>0.46147403506531898</v>
      </c>
    </row>
    <row r="10" spans="1:16">
      <c r="B10" s="19" t="s">
        <v>81</v>
      </c>
      <c r="C10" s="19">
        <v>1.42058735749591</v>
      </c>
      <c r="D10" s="19">
        <v>1.5039122242688501</v>
      </c>
      <c r="E10" s="19">
        <v>-3.2309557075292101</v>
      </c>
      <c r="F10" s="19">
        <v>-1.35537466160419</v>
      </c>
      <c r="G10" s="19">
        <v>-2.6386725296924101</v>
      </c>
      <c r="H10" s="19">
        <v>-3.5905520574529501</v>
      </c>
      <c r="I10" s="19">
        <v>0.15839198148887801</v>
      </c>
      <c r="J10" s="19">
        <v>-3.45486337256916</v>
      </c>
      <c r="K10" s="19">
        <v>-2.8038533602606002</v>
      </c>
      <c r="L10" s="19">
        <v>3.3967905090598798</v>
      </c>
      <c r="M10" s="19">
        <v>2.75011717973856</v>
      </c>
      <c r="N10" s="19">
        <v>-0.30060160642049399</v>
      </c>
      <c r="O10" s="19">
        <v>-2.1184043100080201</v>
      </c>
    </row>
    <row r="11" spans="1:16">
      <c r="B11" s="19" t="s">
        <v>64</v>
      </c>
      <c r="C11" s="19">
        <v>0.221233014421479</v>
      </c>
      <c r="D11" s="19">
        <v>-0.18965124835084099</v>
      </c>
      <c r="E11" s="19">
        <v>-8.0525176584330102E-2</v>
      </c>
      <c r="F11" s="19">
        <v>-9.7943945409997707E-2</v>
      </c>
      <c r="G11" s="19">
        <v>0.30623262591134698</v>
      </c>
      <c r="H11" s="19">
        <v>-4.0886071847169803E-2</v>
      </c>
      <c r="I11" s="19">
        <v>0.35124797925886198</v>
      </c>
      <c r="J11" s="19">
        <v>-3.9399910777614698E-2</v>
      </c>
      <c r="K11" s="19">
        <v>-0.155024071311745</v>
      </c>
      <c r="L11" s="19">
        <v>-9.2631426896893701E-2</v>
      </c>
      <c r="M11" s="19">
        <v>8.7417097905618597</v>
      </c>
      <c r="N11" s="19">
        <v>2.9541639429607702E-2</v>
      </c>
      <c r="O11" s="19">
        <v>0.48697554157647399</v>
      </c>
    </row>
    <row r="12" spans="1:16">
      <c r="B12" s="19" t="s">
        <v>66</v>
      </c>
      <c r="C12" s="19">
        <v>0.283527502056037</v>
      </c>
      <c r="D12" s="19">
        <v>-0.27910838229118201</v>
      </c>
      <c r="E12" s="19">
        <v>-0.31971971296470197</v>
      </c>
      <c r="F12" s="19">
        <v>-0.21009241147052901</v>
      </c>
      <c r="G12" s="19">
        <v>-0.60582445663535101</v>
      </c>
      <c r="H12" s="19">
        <v>-0.19563791198246799</v>
      </c>
      <c r="I12" s="19">
        <v>-1.5802052641078499</v>
      </c>
      <c r="J12" s="19">
        <v>-0.15211477765959999</v>
      </c>
      <c r="K12" s="19">
        <v>0.23971796634401199</v>
      </c>
      <c r="L12" s="19">
        <v>0.19229672630494499</v>
      </c>
      <c r="M12" s="19">
        <v>0.21235666088604499</v>
      </c>
      <c r="N12" s="19">
        <v>8.6342712420952203</v>
      </c>
      <c r="O12" s="19">
        <v>0.97699857795775003</v>
      </c>
    </row>
    <row r="13" spans="1:16">
      <c r="B13" s="19" t="s">
        <v>67</v>
      </c>
      <c r="C13" s="19">
        <v>-4.1864930554451202E-2</v>
      </c>
      <c r="D13" s="19">
        <v>2.86647599573699E-2</v>
      </c>
      <c r="E13" s="19">
        <v>3.8931527218034202E-2</v>
      </c>
      <c r="F13" s="19">
        <v>3.6021024830821299E-2</v>
      </c>
      <c r="G13" s="19">
        <v>0.13551012537892501</v>
      </c>
      <c r="H13" s="19">
        <v>3.45063253155245E-2</v>
      </c>
      <c r="I13" s="19">
        <v>0.108757940815988</v>
      </c>
      <c r="J13" s="19">
        <v>2.4420686776944402E-2</v>
      </c>
      <c r="K13" s="19">
        <v>-1.7184388772877798E-2</v>
      </c>
      <c r="L13" s="19">
        <v>-8.7669937258012202E-3</v>
      </c>
      <c r="M13" s="19">
        <v>2.6702490301147099E-2</v>
      </c>
      <c r="N13" s="19">
        <v>3.2150228310128901E-3</v>
      </c>
      <c r="O13" s="19">
        <v>9.2815951834111292</v>
      </c>
    </row>
    <row r="14" spans="1:16">
      <c r="B14" s="19" t="s">
        <v>65</v>
      </c>
      <c r="C14" s="19">
        <v>4.2526983164477103</v>
      </c>
      <c r="D14" s="19">
        <v>-0.34401798267473699</v>
      </c>
      <c r="E14" s="19">
        <v>-15.0926528694403</v>
      </c>
      <c r="F14" s="19">
        <v>-2.5843186134468898</v>
      </c>
      <c r="G14" s="19">
        <v>4.9744134405345202</v>
      </c>
      <c r="H14" s="19">
        <v>-4.4418997188376803</v>
      </c>
      <c r="I14" s="19">
        <v>-1.7490948067291201</v>
      </c>
      <c r="J14" s="19">
        <v>-3.4224646838499502</v>
      </c>
      <c r="K14" s="19">
        <v>2.1373399529044899</v>
      </c>
      <c r="L14" s="19">
        <v>1.5008501273395101</v>
      </c>
      <c r="M14" s="19">
        <v>0.34086582558609002</v>
      </c>
      <c r="N14" s="19">
        <v>-9.4566071433115209</v>
      </c>
      <c r="O14" s="19">
        <v>-8.3084035944725496</v>
      </c>
    </row>
    <row r="98" spans="2:16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167" spans="2:16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224" spans="2:16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7" spans="2:16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30" spans="2:16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315" spans="2:16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42" spans="2:16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72" spans="2:16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91" spans="2:16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5" spans="2:16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9" spans="2:16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</sheetData>
  <phoneticPr fontId="2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0CDDD-B77C-4643-AEE9-D96BAF96ED82}">
  <dimension ref="B1:P88"/>
  <sheetViews>
    <sheetView workbookViewId="0">
      <selection activeCell="EH18" sqref="EH18"/>
    </sheetView>
  </sheetViews>
  <sheetFormatPr baseColWidth="10" defaultColWidth="8.83203125" defaultRowHeight="15"/>
  <sheetData>
    <row r="1" spans="2:16">
      <c r="B1" s="17"/>
      <c r="C1" s="17" t="s">
        <v>80</v>
      </c>
      <c r="D1" s="18" t="s">
        <v>9</v>
      </c>
      <c r="E1" s="18" t="s">
        <v>11</v>
      </c>
      <c r="F1" s="18" t="s">
        <v>10</v>
      </c>
      <c r="G1" s="18" t="s">
        <v>12</v>
      </c>
      <c r="H1" s="18" t="s">
        <v>42</v>
      </c>
      <c r="I1" s="18" t="s">
        <v>14</v>
      </c>
      <c r="J1" s="18" t="s">
        <v>13</v>
      </c>
      <c r="K1" s="18" t="s">
        <v>15</v>
      </c>
      <c r="L1" s="18" t="s">
        <v>16</v>
      </c>
      <c r="M1" s="18" t="s">
        <v>17</v>
      </c>
      <c r="N1" s="18" t="s">
        <v>7</v>
      </c>
      <c r="O1" s="18" t="s">
        <v>8</v>
      </c>
      <c r="P1" s="18" t="s">
        <v>32</v>
      </c>
    </row>
    <row r="2" spans="2:16">
      <c r="B2" s="19" t="s">
        <v>43</v>
      </c>
      <c r="C2" s="19">
        <v>5.6726673953171698</v>
      </c>
      <c r="D2" s="19">
        <v>3.6148472882746399</v>
      </c>
      <c r="E2" s="19">
        <v>-0.81923722819879796</v>
      </c>
      <c r="F2" s="19">
        <v>-1.83787506462414</v>
      </c>
      <c r="G2" s="19">
        <v>-8.1835724539525803</v>
      </c>
      <c r="H2" s="19">
        <v>-1.1848121607491799</v>
      </c>
      <c r="I2" s="19">
        <v>-2.0993605736421901</v>
      </c>
      <c r="J2" s="19">
        <v>-1.9421963391282699</v>
      </c>
      <c r="K2" s="19">
        <v>-6.5104423822456806E-2</v>
      </c>
      <c r="L2" s="19">
        <v>-0.43660329910437801</v>
      </c>
      <c r="M2" s="19">
        <v>0.78453358453559896</v>
      </c>
      <c r="N2" s="19">
        <v>-0.56806014292051998</v>
      </c>
      <c r="O2" s="19">
        <v>1.78175537454545E-2</v>
      </c>
      <c r="P2" s="19">
        <v>-0.90276242584590005</v>
      </c>
    </row>
    <row r="3" spans="2:16">
      <c r="B3" s="19" t="s">
        <v>46</v>
      </c>
      <c r="C3" s="19">
        <v>-1.96126270772277</v>
      </c>
      <c r="D3" s="19">
        <v>3.12920395657751</v>
      </c>
      <c r="E3" s="19">
        <v>-0.74856609429708598</v>
      </c>
      <c r="F3" s="19">
        <v>6.23764669508311</v>
      </c>
      <c r="G3" s="19">
        <v>-8.1752950989185091</v>
      </c>
      <c r="H3" s="19">
        <v>-1.11084675398088</v>
      </c>
      <c r="I3" s="19">
        <v>-1.85972061685143</v>
      </c>
      <c r="J3" s="19">
        <v>-1.7567238380877801</v>
      </c>
      <c r="K3" s="19">
        <v>-7.5600061095140406E-2</v>
      </c>
      <c r="L3" s="19">
        <v>-0.40942891213878202</v>
      </c>
      <c r="M3" s="19">
        <v>0.94625818327072797</v>
      </c>
      <c r="N3" s="19">
        <v>-0.54306519863044</v>
      </c>
      <c r="O3" s="19">
        <v>1.5181427188001599E-2</v>
      </c>
      <c r="P3" s="19">
        <v>-0.75750473289520903</v>
      </c>
    </row>
    <row r="4" spans="2:16">
      <c r="B4" s="19" t="s">
        <v>48</v>
      </c>
      <c r="C4" s="19">
        <v>2.68537715502924</v>
      </c>
      <c r="D4" s="19">
        <v>1.8263522923481099</v>
      </c>
      <c r="E4" s="19">
        <v>-11.422865508159701</v>
      </c>
      <c r="F4" s="19">
        <v>-10.531898870509</v>
      </c>
      <c r="G4" s="19">
        <v>44.614924645740999</v>
      </c>
      <c r="H4" s="19">
        <v>-2.99797233495593</v>
      </c>
      <c r="I4" s="19">
        <v>4.0781962156054696</v>
      </c>
      <c r="J4" s="19">
        <v>-2.58046538205065</v>
      </c>
      <c r="K4" s="19">
        <v>-12.065604963103899</v>
      </c>
      <c r="L4" s="19">
        <v>-3.6768942016745201</v>
      </c>
      <c r="M4" s="19">
        <v>-11.8087597522031</v>
      </c>
      <c r="N4" s="19">
        <v>3.3001487146899802</v>
      </c>
      <c r="O4" s="19">
        <v>-3.8471301533098502E-2</v>
      </c>
      <c r="P4" s="19">
        <v>-3.5452440763592699</v>
      </c>
    </row>
    <row r="5" spans="2:16">
      <c r="B5" s="19" t="s">
        <v>54</v>
      </c>
      <c r="C5" s="19">
        <v>-2.02419779050767</v>
      </c>
      <c r="D5" s="19">
        <v>-2.3503995254638399</v>
      </c>
      <c r="E5" s="19">
        <v>9.9550138418829892</v>
      </c>
      <c r="F5" s="19">
        <v>10.6866738055604</v>
      </c>
      <c r="G5" s="19">
        <v>-47.8818962584132</v>
      </c>
      <c r="H5" s="19">
        <v>11.876379758289101</v>
      </c>
      <c r="I5" s="19">
        <v>-5.3326772972866499</v>
      </c>
      <c r="J5" s="19">
        <v>1.82940256414166</v>
      </c>
      <c r="K5" s="19">
        <v>13.141046324295299</v>
      </c>
      <c r="L5" s="19">
        <v>3.8351800927620898</v>
      </c>
      <c r="M5" s="19">
        <v>13.197025175754501</v>
      </c>
      <c r="N5" s="19">
        <v>-3.5028374977372199</v>
      </c>
      <c r="O5" s="19">
        <v>3.8840112633573599E-2</v>
      </c>
      <c r="P5" s="19">
        <v>3.0270385528755299</v>
      </c>
    </row>
    <row r="6" spans="2:16">
      <c r="B6" s="19" t="s">
        <v>52</v>
      </c>
      <c r="C6" s="19">
        <v>-0.26525596221154901</v>
      </c>
      <c r="D6" s="19">
        <v>0.33798711179969398</v>
      </c>
      <c r="E6" s="19">
        <v>8.3247648628457502E-2</v>
      </c>
      <c r="F6" s="19">
        <v>-0.100003765592849</v>
      </c>
      <c r="G6" s="19">
        <v>1.6480642732217601</v>
      </c>
      <c r="H6" s="19">
        <v>-2.1965957311366999E-2</v>
      </c>
      <c r="I6" s="19">
        <v>9.4949721916846404</v>
      </c>
      <c r="J6" s="19">
        <v>-8.6910596914507796E-2</v>
      </c>
      <c r="K6" s="19">
        <v>-3.9386432327566903E-2</v>
      </c>
      <c r="L6" s="19">
        <v>-9.9077649745394597E-2</v>
      </c>
      <c r="M6" s="19">
        <v>0.15988225367308201</v>
      </c>
      <c r="N6" s="19">
        <v>5.6430654295806598E-2</v>
      </c>
      <c r="O6" s="19">
        <v>-2.53565228377032E-4</v>
      </c>
      <c r="P6" s="19">
        <v>-0.13477995913966501</v>
      </c>
    </row>
    <row r="7" spans="2:16">
      <c r="B7" s="19" t="s">
        <v>53</v>
      </c>
      <c r="C7" s="19">
        <v>2.0678597977340298</v>
      </c>
      <c r="D7" s="19">
        <v>-1.80009478988489</v>
      </c>
      <c r="E7" s="19">
        <v>1.1044476121392901</v>
      </c>
      <c r="F7" s="19">
        <v>-0.646440384687749</v>
      </c>
      <c r="G7" s="19">
        <v>-1.3998253877192799</v>
      </c>
      <c r="H7" s="19">
        <v>-0.92486697340531299</v>
      </c>
      <c r="I7" s="19">
        <v>-0.658444363458624</v>
      </c>
      <c r="J7" s="19">
        <v>8.0462302683790501</v>
      </c>
      <c r="K7" s="19">
        <v>-0.71099510597885696</v>
      </c>
      <c r="L7" s="19">
        <v>-0.40739536877723298</v>
      </c>
      <c r="M7" s="19">
        <v>-0.63065492713196902</v>
      </c>
      <c r="N7" s="19">
        <v>0.11476047669914199</v>
      </c>
      <c r="O7" s="19">
        <v>-9.1138389562412693E-3</v>
      </c>
      <c r="P7" s="19">
        <v>7.7378867356021494E-2</v>
      </c>
    </row>
    <row r="8" spans="2:16">
      <c r="B8" s="19" t="s">
        <v>47</v>
      </c>
      <c r="C8" s="19">
        <v>-7.1322664841517299E-3</v>
      </c>
      <c r="D8" s="19">
        <v>3.7862471744127497E-2</v>
      </c>
      <c r="E8" s="19">
        <v>9.0921934803635498</v>
      </c>
      <c r="F8" s="19">
        <v>1.3668606429689E-3</v>
      </c>
      <c r="G8" s="19">
        <v>-1.22410597652821E-2</v>
      </c>
      <c r="H8" s="19">
        <v>-1.8062951777000302E-2</v>
      </c>
      <c r="I8" s="19">
        <v>1.2720477246155999E-2</v>
      </c>
      <c r="J8" s="19">
        <v>-3.9352633292837398E-2</v>
      </c>
      <c r="K8" s="19">
        <v>-4.0213453246626197E-3</v>
      </c>
      <c r="L8" s="19">
        <v>-3.06399604717396E-2</v>
      </c>
      <c r="M8" s="19">
        <v>-6.0811375942994503E-2</v>
      </c>
      <c r="N8" s="19">
        <v>3.3520695246018399E-3</v>
      </c>
      <c r="O8" s="19">
        <v>3.11863303179321E-3</v>
      </c>
      <c r="P8" s="19">
        <v>-8.1386493241788302E-2</v>
      </c>
    </row>
    <row r="9" spans="2:16">
      <c r="B9" s="19" t="s">
        <v>59</v>
      </c>
      <c r="C9" s="19">
        <v>0.84796405236968597</v>
      </c>
      <c r="D9" s="19">
        <v>-1.1391436513711699</v>
      </c>
      <c r="E9" s="19">
        <v>2.16411707112134</v>
      </c>
      <c r="F9" s="19">
        <v>1.36243446492937</v>
      </c>
      <c r="G9" s="19">
        <v>3.68128663080722E-3</v>
      </c>
      <c r="H9" s="19">
        <v>1.5354870462621799</v>
      </c>
      <c r="I9" s="19">
        <v>1.6281085044600101</v>
      </c>
      <c r="J9" s="19">
        <v>1.4189937125520899</v>
      </c>
      <c r="K9" s="19">
        <v>-2.1053463055666501</v>
      </c>
      <c r="L9" s="19">
        <v>-2.6511566963299198</v>
      </c>
      <c r="M9" s="19">
        <v>1.93969354401172E-2</v>
      </c>
      <c r="N9" s="19">
        <v>-1.2927100111246601</v>
      </c>
      <c r="O9" s="19">
        <v>-1.23429493045353E-2</v>
      </c>
      <c r="P9" s="19">
        <v>5.6004094570814997</v>
      </c>
    </row>
    <row r="10" spans="2:16">
      <c r="B10" s="19" t="s">
        <v>60</v>
      </c>
      <c r="C10" s="19">
        <v>1.7845721211244501</v>
      </c>
      <c r="D10" s="19">
        <v>-2.36087909623217</v>
      </c>
      <c r="E10" s="19">
        <v>0.56015576205195206</v>
      </c>
      <c r="F10" s="19">
        <v>0.72469868503031898</v>
      </c>
      <c r="G10" s="19">
        <v>-7.36174640601861</v>
      </c>
      <c r="H10" s="19">
        <v>0.26534155960948502</v>
      </c>
      <c r="I10" s="19">
        <v>-0.26061445605503097</v>
      </c>
      <c r="J10" s="19">
        <v>0.96169807339452495</v>
      </c>
      <c r="K10" s="19">
        <v>7.86286284743601</v>
      </c>
      <c r="L10" s="19">
        <v>1.8666674524343601E-2</v>
      </c>
      <c r="M10" s="19">
        <v>0.65261646458984701</v>
      </c>
      <c r="N10" s="19">
        <v>0.210699230190102</v>
      </c>
      <c r="O10" s="19">
        <v>1.4643816196577101E-2</v>
      </c>
      <c r="P10" s="19">
        <v>0.60545236883162901</v>
      </c>
    </row>
    <row r="11" spans="2:16">
      <c r="B11" s="19" t="s">
        <v>81</v>
      </c>
      <c r="C11" s="19">
        <v>-0.72257412301606505</v>
      </c>
      <c r="D11" s="19">
        <v>3.7813096822056398</v>
      </c>
      <c r="E11" s="19">
        <v>-2.45189739456672</v>
      </c>
      <c r="F11" s="19">
        <v>-2.4514257966339801</v>
      </c>
      <c r="G11" s="19">
        <v>10.9585860649922</v>
      </c>
      <c r="H11" s="19">
        <v>-2.0597137576700502</v>
      </c>
      <c r="I11" s="19">
        <v>-1.2290135138221401</v>
      </c>
      <c r="J11" s="19">
        <v>-2.6643961202797302</v>
      </c>
      <c r="K11" s="19">
        <v>-5.8485232959506401</v>
      </c>
      <c r="L11" s="19">
        <v>2.30067898027115</v>
      </c>
      <c r="M11" s="19">
        <v>-6.2653934010100207E-2</v>
      </c>
      <c r="N11" s="19">
        <v>1.3415862953736699</v>
      </c>
      <c r="O11" s="19">
        <v>-5.2409907464638803E-3</v>
      </c>
      <c r="P11" s="19">
        <v>-6.3328938307575999</v>
      </c>
    </row>
    <row r="12" spans="2:16">
      <c r="B12" s="19" t="s">
        <v>64</v>
      </c>
      <c r="C12" s="19">
        <v>7.9012464813067E-3</v>
      </c>
      <c r="D12" s="19">
        <v>-1.90461004337379E-2</v>
      </c>
      <c r="E12" s="19">
        <v>9.4472929603582601E-4</v>
      </c>
      <c r="F12" s="19">
        <v>5.5272458022661002E-2</v>
      </c>
      <c r="G12" s="19">
        <v>9.4720144003308096E-2</v>
      </c>
      <c r="H12" s="19">
        <v>6.5212369628144903E-2</v>
      </c>
      <c r="I12" s="19">
        <v>3.3586686848479597E-2</v>
      </c>
      <c r="J12" s="19">
        <v>-1.05794730602732E-2</v>
      </c>
      <c r="K12" s="19">
        <v>1.16221886538906E-2</v>
      </c>
      <c r="L12" s="19">
        <v>-2.7146582793844E-2</v>
      </c>
      <c r="M12" s="19">
        <v>8.9671146265864294</v>
      </c>
      <c r="N12" s="19">
        <v>1.9517700456211502E-2</v>
      </c>
      <c r="O12" s="19">
        <v>-1.0788187629165001E-2</v>
      </c>
      <c r="P12" s="19">
        <v>-4.4150709199010603E-2</v>
      </c>
    </row>
    <row r="13" spans="2:16">
      <c r="B13" s="19" t="s">
        <v>66</v>
      </c>
      <c r="C13" s="19">
        <v>0.50981844324175796</v>
      </c>
      <c r="D13" s="19">
        <v>-0.51033895052577405</v>
      </c>
      <c r="E13" s="19">
        <v>-0.27550598771706503</v>
      </c>
      <c r="F13" s="19">
        <v>0.128350773311109</v>
      </c>
      <c r="G13" s="19">
        <v>-1.46993899376258</v>
      </c>
      <c r="H13" s="19">
        <v>0.110928815436922</v>
      </c>
      <c r="I13" s="19">
        <v>0.45738627049266101</v>
      </c>
      <c r="J13" s="19">
        <v>-5.7367891697102602E-2</v>
      </c>
      <c r="K13" s="19">
        <v>-6.3075245765980698E-2</v>
      </c>
      <c r="L13" s="19">
        <v>-5.6512294018055201E-2</v>
      </c>
      <c r="M13" s="19">
        <v>-0.33379271340339201</v>
      </c>
      <c r="N13" s="19">
        <v>8.5025924404662607</v>
      </c>
      <c r="O13" s="19">
        <v>7.2321642520551703E-3</v>
      </c>
      <c r="P13" s="19">
        <v>-0.21126106603856501</v>
      </c>
    </row>
    <row r="14" spans="2:16">
      <c r="B14" s="19" t="s">
        <v>65</v>
      </c>
      <c r="C14" s="19">
        <v>1.1776670007340699</v>
      </c>
      <c r="D14" s="19">
        <v>-8.8781092586811799E-2</v>
      </c>
      <c r="E14" s="19">
        <v>-10.9879590890258</v>
      </c>
      <c r="F14" s="19">
        <v>0.16373740762677799</v>
      </c>
      <c r="G14" s="19">
        <v>-8.2473703856399592</v>
      </c>
      <c r="H14" s="19">
        <v>0.87297112143861999</v>
      </c>
      <c r="I14" s="19">
        <v>1.64017024674982</v>
      </c>
      <c r="J14" s="19">
        <v>1.2928781633716999</v>
      </c>
      <c r="K14" s="19">
        <v>0.59561991829244099</v>
      </c>
      <c r="L14" s="19">
        <v>0.693212566295064</v>
      </c>
      <c r="M14" s="19">
        <v>-0.59846753590703905</v>
      </c>
      <c r="N14" s="19">
        <v>-7.7255038898899597</v>
      </c>
      <c r="O14" s="19">
        <v>-2.7792208560410599E-3</v>
      </c>
      <c r="P14" s="19">
        <v>1.62167223158264</v>
      </c>
    </row>
    <row r="29" spans="2:16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2:16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2:16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2:16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2:16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2:16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2:16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2:1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2:16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2:16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2:16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2:16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2:16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2:16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2:16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2:16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2:16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2:1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2:16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2:16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2:16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2:16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2:16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2:16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2:16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2:16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2:16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2:1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2:16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2:16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2:16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2:16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2:16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2:16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2:16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2:16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2:16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2:1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2:16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2:16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2:16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2:16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2:16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2:16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2:16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88" spans="2:16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</sheetData>
  <phoneticPr fontId="2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C562D-A5BA-44E0-8ACE-520685551601}">
  <dimension ref="A1:JZ1051"/>
  <sheetViews>
    <sheetView tabSelected="1" zoomScale="125" zoomScaleNormal="85" workbookViewId="0">
      <pane xSplit="6" ySplit="2" topLeftCell="N3" activePane="bottomRight" state="frozen"/>
      <selection pane="topRight" activeCell="L1" sqref="L1"/>
      <selection pane="bottomLeft" activeCell="A2" sqref="A2"/>
      <selection pane="bottomRight" activeCell="V12" sqref="V12"/>
    </sheetView>
  </sheetViews>
  <sheetFormatPr baseColWidth="10" defaultColWidth="9.1640625" defaultRowHeight="15"/>
  <cols>
    <col min="1" max="1" width="24.1640625" style="42" hidden="1" customWidth="1"/>
    <col min="2" max="2" width="0.1640625" style="2" hidden="1" customWidth="1"/>
    <col min="3" max="3" width="0.1640625" style="42" hidden="1" customWidth="1"/>
    <col min="4" max="4" width="0.1640625" style="24" hidden="1" customWidth="1"/>
    <col min="5" max="6" width="0.1640625" style="42" hidden="1" customWidth="1"/>
    <col min="7" max="10" width="8.33203125" style="30" customWidth="1"/>
    <col min="11" max="11" width="8.33203125" style="2" customWidth="1"/>
    <col min="12" max="12" width="8.33203125" style="30" customWidth="1"/>
    <col min="13" max="13" width="8.33203125" style="4" customWidth="1"/>
    <col min="14" max="18" width="8.33203125" style="30" customWidth="1"/>
    <col min="19" max="20" width="8.33203125" style="68" customWidth="1"/>
    <col min="21" max="21" width="8.33203125" style="30" customWidth="1"/>
    <col min="22" max="23" width="8.33203125" style="2" customWidth="1"/>
    <col min="24" max="29" width="8.33203125" style="30" customWidth="1"/>
    <col min="30" max="30" width="8.33203125" style="2" customWidth="1"/>
    <col min="31" max="31" width="9.1640625" style="41" hidden="1" customWidth="1"/>
    <col min="32" max="47" width="9.1640625" style="62" hidden="1" customWidth="1"/>
    <col min="48" max="49" width="9.1640625" style="42" hidden="1" customWidth="1"/>
    <col min="50" max="64" width="9.1640625" style="54" hidden="1" customWidth="1"/>
    <col min="65" max="65" width="9.1640625" style="41" hidden="1" customWidth="1"/>
    <col min="66" max="66" width="9.1640625" style="42" hidden="1" customWidth="1"/>
    <col min="67" max="79" width="9.1640625" style="54" hidden="1" customWidth="1"/>
    <col min="80" max="80" width="9.1640625" style="42" hidden="1" customWidth="1"/>
    <col min="81" max="81" width="9.6640625" style="54" hidden="1" customWidth="1"/>
    <col min="82" max="82" width="9.1640625" style="42" hidden="1" customWidth="1"/>
    <col min="83" max="83" width="9.1640625" style="42" customWidth="1"/>
    <col min="84" max="84" width="9.5" style="55" customWidth="1"/>
    <col min="85" max="87" width="9.1640625" style="54"/>
    <col min="88" max="88" width="8" style="42" customWidth="1"/>
    <col min="89" max="89" width="9.1640625" style="54"/>
    <col min="90" max="90" width="9.1640625" style="42"/>
    <col min="91" max="97" width="9.1640625" style="54"/>
    <col min="98" max="98" width="9.1640625" style="54" customWidth="1"/>
    <col min="99" max="102" width="9.1640625" style="54"/>
    <col min="103" max="103" width="9.1640625" style="54" customWidth="1"/>
    <col min="104" max="111" width="9.1640625" style="54"/>
    <col min="112" max="113" width="9.1640625" style="71"/>
    <col min="114" max="115" width="9.1640625" style="54"/>
    <col min="116" max="119" width="13" style="2" customWidth="1"/>
    <col min="120" max="120" width="9.1640625" style="42"/>
    <col min="121" max="121" width="12.33203125" style="42" hidden="1" customWidth="1"/>
    <col min="122" max="122" width="6" style="56" hidden="1" customWidth="1"/>
    <col min="123" max="123" width="6.1640625" style="56" hidden="1" customWidth="1"/>
    <col min="124" max="125" width="7.33203125" style="41" hidden="1" customWidth="1"/>
    <col min="126" max="126" width="7.83203125" style="41" hidden="1" customWidth="1"/>
    <col min="127" max="127" width="8.33203125" style="63" hidden="1" customWidth="1"/>
    <col min="128" max="128" width="9.33203125" style="63" hidden="1" customWidth="1"/>
    <col min="129" max="129" width="7.83203125" style="63" hidden="1" customWidth="1"/>
    <col min="130" max="130" width="11" style="39" hidden="1" customWidth="1"/>
    <col min="131" max="131" width="8.33203125" style="39" hidden="1" customWidth="1"/>
    <col min="132" max="134" width="0" style="41" hidden="1" customWidth="1"/>
    <col min="135" max="135" width="11.33203125" style="41" hidden="1" customWidth="1"/>
    <col min="136" max="136" width="9.83203125" style="39" hidden="1" customWidth="1"/>
    <col min="137" max="137" width="11.33203125" style="41" hidden="1" customWidth="1"/>
    <col min="138" max="138" width="10.6640625" style="41" hidden="1" customWidth="1"/>
    <col min="139" max="139" width="12.33203125" style="41" hidden="1" customWidth="1"/>
    <col min="140" max="140" width="11.1640625" style="41" hidden="1" customWidth="1"/>
    <col min="141" max="148" width="11.6640625" style="39" hidden="1" customWidth="1"/>
    <col min="149" max="149" width="30.1640625" style="58" customWidth="1"/>
    <col min="150" max="150" width="23" style="58" customWidth="1"/>
    <col min="151" max="156" width="0" style="42" hidden="1" customWidth="1"/>
    <col min="157" max="158" width="6.1640625" style="58" hidden="1" customWidth="1"/>
    <col min="159" max="159" width="8.33203125" style="64" hidden="1" customWidth="1"/>
    <col min="160" max="160" width="8.1640625" style="64" hidden="1" customWidth="1"/>
    <col min="161" max="161" width="8.33203125" style="58" hidden="1" customWidth="1"/>
    <col min="162" max="162" width="9" style="64" hidden="1" customWidth="1"/>
    <col min="163" max="163" width="6.1640625" style="58" hidden="1" customWidth="1"/>
    <col min="164" max="164" width="11.33203125" style="58" hidden="1" customWidth="1"/>
    <col min="165" max="166" width="11.83203125" style="58" hidden="1" customWidth="1"/>
    <col min="167" max="167" width="0" style="58" hidden="1" customWidth="1"/>
    <col min="168" max="168" width="10" style="58" hidden="1" customWidth="1"/>
    <col min="169" max="169" width="12.6640625" style="58" hidden="1" customWidth="1"/>
    <col min="170" max="170" width="10" style="58" hidden="1" customWidth="1"/>
    <col min="171" max="171" width="8.1640625" style="39" hidden="1" customWidth="1"/>
    <col min="172" max="173" width="10" style="58" hidden="1" customWidth="1"/>
    <col min="174" max="174" width="13.33203125" style="58" hidden="1" customWidth="1"/>
    <col min="175" max="175" width="10.83203125" style="58" hidden="1" customWidth="1"/>
    <col min="176" max="176" width="5.6640625" style="39" hidden="1" customWidth="1"/>
    <col min="177" max="177" width="11.83203125" style="39" hidden="1" customWidth="1"/>
    <col min="178" max="178" width="9.33203125" style="39" hidden="1" customWidth="1"/>
    <col min="179" max="179" width="12.33203125" style="39" hidden="1" customWidth="1"/>
    <col min="180" max="180" width="3.83203125" style="39" hidden="1" customWidth="1"/>
    <col min="181" max="181" width="11" style="39" hidden="1" customWidth="1"/>
    <col min="182" max="182" width="10.83203125" style="58" hidden="1" customWidth="1"/>
    <col min="183" max="183" width="11.1640625" style="58" hidden="1" customWidth="1"/>
    <col min="184" max="184" width="10.6640625" style="39" hidden="1" customWidth="1"/>
    <col min="185" max="185" width="11.83203125" style="39" hidden="1" customWidth="1"/>
    <col min="186" max="186" width="0" style="39" hidden="1" customWidth="1"/>
    <col min="187" max="187" width="9.6640625" style="58" hidden="1" customWidth="1"/>
    <col min="188" max="188" width="10.1640625" style="58" hidden="1" customWidth="1"/>
    <col min="189" max="189" width="11.33203125" style="58" hidden="1" customWidth="1"/>
    <col min="190" max="190" width="12" style="58" hidden="1" customWidth="1"/>
    <col min="191" max="191" width="3" style="58" hidden="1" customWidth="1"/>
    <col min="192" max="196" width="9.6640625" style="58" hidden="1" customWidth="1"/>
    <col min="197" max="197" width="5.83203125" style="42" hidden="1" customWidth="1"/>
    <col min="198" max="198" width="11.6640625" style="42" hidden="1" customWidth="1"/>
    <col min="199" max="199" width="11.1640625" style="59" hidden="1" customWidth="1"/>
    <col min="200" max="200" width="0" style="42" hidden="1" customWidth="1"/>
    <col min="201" max="203" width="11.6640625" style="42" hidden="1" customWidth="1"/>
    <col min="204" max="204" width="5.83203125" style="42" hidden="1" customWidth="1"/>
    <col min="205" max="205" width="11.6640625" style="42" hidden="1" customWidth="1"/>
    <col min="206" max="207" width="12.6640625" style="42" hidden="1" customWidth="1"/>
    <col min="208" max="208" width="5.83203125" style="42" hidden="1" customWidth="1"/>
    <col min="209" max="209" width="11" style="2" hidden="1" customWidth="1"/>
    <col min="210" max="211" width="12" style="2" hidden="1" customWidth="1"/>
    <col min="212" max="212" width="12.1640625" style="2" hidden="1" customWidth="1"/>
    <col min="213" max="213" width="12.33203125" style="2" hidden="1" customWidth="1"/>
    <col min="214" max="214" width="13.6640625" style="2" hidden="1" customWidth="1"/>
    <col min="215" max="217" width="11.6640625" style="2" hidden="1" customWidth="1"/>
    <col min="218" max="218" width="12.6640625" style="2" hidden="1" customWidth="1"/>
    <col min="219" max="219" width="12.33203125" style="2" hidden="1" customWidth="1"/>
    <col min="220" max="220" width="3.33203125" style="42" hidden="1" customWidth="1"/>
    <col min="221" max="225" width="12.33203125" style="42" hidden="1" customWidth="1"/>
    <col min="226" max="226" width="4.33203125" style="42" hidden="1" customWidth="1"/>
    <col min="227" max="231" width="12.33203125" style="42" hidden="1" customWidth="1"/>
    <col min="232" max="232" width="5" style="42" hidden="1" customWidth="1"/>
    <col min="233" max="234" width="12.33203125" style="42" hidden="1" customWidth="1"/>
    <col min="235" max="235" width="4.83203125" style="42" hidden="1" customWidth="1"/>
    <col min="236" max="236" width="6.6640625" style="2" hidden="1" customWidth="1"/>
    <col min="237" max="237" width="17" style="42" hidden="1" customWidth="1"/>
    <col min="238" max="238" width="4.33203125" style="65" hidden="1" customWidth="1"/>
    <col min="239" max="239" width="11" style="25" hidden="1" customWidth="1"/>
    <col min="240" max="249" width="12.33203125" style="2" hidden="1" customWidth="1"/>
    <col min="250" max="250" width="3.83203125" style="42" hidden="1" customWidth="1"/>
    <col min="251" max="251" width="36.6640625" style="42" customWidth="1"/>
    <col min="252" max="16384" width="9.1640625" style="42"/>
  </cols>
  <sheetData>
    <row r="1" spans="1:286" s="44" customFormat="1" ht="78" customHeight="1">
      <c r="A1" s="75" t="s">
        <v>197</v>
      </c>
      <c r="B1" s="75"/>
      <c r="C1" s="75"/>
      <c r="D1" s="75"/>
      <c r="E1" s="75"/>
      <c r="F1" s="75"/>
      <c r="G1" s="80" t="s">
        <v>206</v>
      </c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76" t="s">
        <v>193</v>
      </c>
      <c r="Y1" s="76"/>
      <c r="Z1" s="76"/>
      <c r="AA1" s="76"/>
      <c r="AB1" s="76"/>
      <c r="AC1" s="76"/>
      <c r="AD1" s="43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C1" s="45"/>
      <c r="CF1" s="46"/>
      <c r="CG1" s="77" t="s">
        <v>194</v>
      </c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9" t="s">
        <v>205</v>
      </c>
      <c r="DM1" s="79"/>
      <c r="DN1" s="79"/>
      <c r="DO1" s="79"/>
      <c r="DR1" s="47"/>
      <c r="DS1" s="47"/>
      <c r="DW1" s="48"/>
      <c r="DX1" s="48"/>
      <c r="DY1" s="48"/>
      <c r="DZ1" s="49"/>
      <c r="EA1" s="49"/>
      <c r="EF1" s="49"/>
      <c r="EK1" s="49"/>
      <c r="EL1" s="49"/>
      <c r="EM1" s="49"/>
      <c r="EN1" s="49"/>
      <c r="EO1" s="49"/>
      <c r="EP1" s="49"/>
      <c r="EQ1" s="49"/>
      <c r="ER1" s="49"/>
      <c r="ES1" s="78" t="s">
        <v>195</v>
      </c>
      <c r="ET1" s="78"/>
      <c r="EU1" s="78"/>
      <c r="EV1" s="78"/>
      <c r="EW1" s="78"/>
      <c r="EX1" s="78"/>
      <c r="EY1" s="78"/>
      <c r="EZ1" s="78"/>
      <c r="FA1" s="78"/>
      <c r="FB1" s="78"/>
      <c r="FC1" s="78"/>
      <c r="FD1" s="78"/>
      <c r="FE1" s="78"/>
      <c r="FF1" s="78"/>
      <c r="FG1" s="78"/>
      <c r="FH1" s="78"/>
      <c r="FI1" s="78"/>
      <c r="FJ1" s="78"/>
      <c r="FK1" s="78"/>
      <c r="FL1" s="78"/>
      <c r="FM1" s="78"/>
      <c r="FN1" s="78"/>
      <c r="FO1" s="78"/>
      <c r="FP1" s="78"/>
      <c r="FQ1" s="78"/>
      <c r="FR1" s="78"/>
      <c r="FS1" s="78"/>
      <c r="FT1" s="78"/>
      <c r="FU1" s="78"/>
      <c r="FV1" s="78"/>
      <c r="FW1" s="78"/>
      <c r="FX1" s="78"/>
      <c r="FY1" s="78"/>
      <c r="FZ1" s="78"/>
      <c r="GA1" s="78"/>
      <c r="GB1" s="78"/>
      <c r="GC1" s="78"/>
      <c r="GD1" s="78"/>
      <c r="GE1" s="78"/>
      <c r="GF1" s="78"/>
      <c r="GG1" s="78"/>
      <c r="GH1" s="78"/>
      <c r="GI1" s="78"/>
      <c r="GJ1" s="78"/>
      <c r="GK1" s="78"/>
      <c r="GL1" s="78"/>
      <c r="GM1" s="78"/>
      <c r="GN1" s="78"/>
      <c r="GO1" s="78"/>
      <c r="GP1" s="78"/>
      <c r="GQ1" s="78"/>
      <c r="GR1" s="78"/>
      <c r="GS1" s="78"/>
      <c r="GT1" s="78"/>
      <c r="GU1" s="78"/>
      <c r="GV1" s="78"/>
      <c r="GW1" s="78"/>
      <c r="GX1" s="78"/>
      <c r="GY1" s="78"/>
      <c r="GZ1" s="78"/>
      <c r="HA1" s="78"/>
      <c r="HB1" s="78"/>
      <c r="HC1" s="78"/>
      <c r="HD1" s="78"/>
      <c r="HE1" s="78"/>
      <c r="HF1" s="78"/>
      <c r="HG1" s="78"/>
      <c r="HH1" s="78"/>
      <c r="HI1" s="78"/>
      <c r="HJ1" s="78"/>
      <c r="HK1" s="78"/>
      <c r="HL1" s="78"/>
      <c r="HM1" s="78"/>
      <c r="HN1" s="78"/>
      <c r="HO1" s="78"/>
      <c r="HP1" s="78"/>
      <c r="HQ1" s="78"/>
      <c r="HR1" s="78"/>
      <c r="HS1" s="78"/>
      <c r="HT1" s="78"/>
      <c r="HU1" s="78"/>
      <c r="HV1" s="78"/>
      <c r="HW1" s="78"/>
      <c r="HX1" s="78"/>
      <c r="HY1" s="78"/>
      <c r="HZ1" s="78"/>
      <c r="IA1" s="78"/>
      <c r="IB1" s="78"/>
      <c r="IC1" s="78"/>
      <c r="ID1" s="78"/>
      <c r="IE1" s="78"/>
      <c r="IF1" s="78"/>
      <c r="IG1" s="78"/>
      <c r="IH1" s="78"/>
      <c r="II1" s="78"/>
      <c r="IJ1" s="78"/>
      <c r="IK1" s="78"/>
      <c r="IL1" s="78"/>
      <c r="IM1" s="78"/>
      <c r="IN1" s="78"/>
      <c r="IO1" s="78"/>
      <c r="IP1" s="78"/>
      <c r="IQ1" s="78"/>
    </row>
    <row r="2" spans="1:286" s="6" customFormat="1" ht="15" customHeight="1">
      <c r="A2" s="6" t="s">
        <v>38</v>
      </c>
      <c r="B2" s="6" t="s">
        <v>198</v>
      </c>
      <c r="C2" s="5" t="s">
        <v>0</v>
      </c>
      <c r="D2" s="5" t="s">
        <v>1</v>
      </c>
      <c r="E2" s="5" t="s">
        <v>2</v>
      </c>
      <c r="F2" s="5" t="s">
        <v>3</v>
      </c>
      <c r="G2" s="35" t="s">
        <v>19</v>
      </c>
      <c r="H2" s="35" t="s">
        <v>20</v>
      </c>
      <c r="I2" s="35" t="s">
        <v>21</v>
      </c>
      <c r="J2" s="35" t="s">
        <v>22</v>
      </c>
      <c r="K2" s="6" t="s">
        <v>31</v>
      </c>
      <c r="L2" s="35" t="s">
        <v>30</v>
      </c>
      <c r="M2" s="10" t="s">
        <v>23</v>
      </c>
      <c r="N2" s="35" t="s">
        <v>4</v>
      </c>
      <c r="O2" s="35" t="s">
        <v>5</v>
      </c>
      <c r="P2" s="35" t="s">
        <v>6</v>
      </c>
      <c r="Q2" s="35" t="s">
        <v>24</v>
      </c>
      <c r="R2" s="35" t="s">
        <v>25</v>
      </c>
      <c r="S2" s="66" t="s">
        <v>7</v>
      </c>
      <c r="T2" s="66" t="s">
        <v>8</v>
      </c>
      <c r="U2" s="35" t="s">
        <v>26</v>
      </c>
      <c r="V2" s="6" t="s">
        <v>27</v>
      </c>
      <c r="W2" s="6" t="s">
        <v>35</v>
      </c>
      <c r="X2" s="27" t="s">
        <v>85</v>
      </c>
      <c r="Y2" s="27" t="s">
        <v>86</v>
      </c>
      <c r="Z2" s="28" t="s">
        <v>87</v>
      </c>
      <c r="AA2" s="28" t="s">
        <v>88</v>
      </c>
      <c r="AB2" s="27" t="s">
        <v>89</v>
      </c>
      <c r="AC2" s="27" t="s">
        <v>90</v>
      </c>
      <c r="AE2" s="12" t="s">
        <v>40</v>
      </c>
      <c r="AF2" s="21" t="s">
        <v>19</v>
      </c>
      <c r="AG2" s="21" t="s">
        <v>20</v>
      </c>
      <c r="AH2" s="21" t="s">
        <v>21</v>
      </c>
      <c r="AI2" s="21" t="s">
        <v>22</v>
      </c>
      <c r="AJ2" s="22" t="s">
        <v>31</v>
      </c>
      <c r="AK2" s="21" t="s">
        <v>30</v>
      </c>
      <c r="AL2" s="21" t="s">
        <v>4</v>
      </c>
      <c r="AM2" s="21" t="s">
        <v>5</v>
      </c>
      <c r="AN2" s="21" t="s">
        <v>6</v>
      </c>
      <c r="AO2" s="21" t="s">
        <v>24</v>
      </c>
      <c r="AP2" s="21" t="s">
        <v>25</v>
      </c>
      <c r="AQ2" s="22" t="s">
        <v>7</v>
      </c>
      <c r="AR2" s="22" t="s">
        <v>8</v>
      </c>
      <c r="AS2" s="22" t="s">
        <v>35</v>
      </c>
      <c r="AT2" s="22" t="s">
        <v>26</v>
      </c>
      <c r="AU2" s="22" t="s">
        <v>27</v>
      </c>
      <c r="AW2" s="12" t="s">
        <v>41</v>
      </c>
      <c r="AX2" s="13" t="s">
        <v>9</v>
      </c>
      <c r="AY2" s="13" t="s">
        <v>11</v>
      </c>
      <c r="AZ2" s="13" t="s">
        <v>10</v>
      </c>
      <c r="BA2" s="13" t="s">
        <v>12</v>
      </c>
      <c r="BB2" s="13" t="s">
        <v>42</v>
      </c>
      <c r="BC2" s="13" t="s">
        <v>14</v>
      </c>
      <c r="BD2" s="13" t="s">
        <v>13</v>
      </c>
      <c r="BE2" s="13" t="s">
        <v>15</v>
      </c>
      <c r="BF2" s="13" t="s">
        <v>16</v>
      </c>
      <c r="BG2" s="13" t="s">
        <v>17</v>
      </c>
      <c r="BH2" s="13" t="s">
        <v>7</v>
      </c>
      <c r="BI2" s="13" t="s">
        <v>8</v>
      </c>
      <c r="BJ2" s="13" t="s">
        <v>32</v>
      </c>
      <c r="BK2" s="13" t="s">
        <v>28</v>
      </c>
      <c r="BL2" s="13" t="s">
        <v>29</v>
      </c>
      <c r="BN2" s="15" t="s">
        <v>84</v>
      </c>
      <c r="BO2" s="16" t="s">
        <v>43</v>
      </c>
      <c r="BP2" s="16" t="s">
        <v>44</v>
      </c>
      <c r="BQ2" s="16" t="s">
        <v>48</v>
      </c>
      <c r="BR2" s="16" t="s">
        <v>54</v>
      </c>
      <c r="BS2" s="16" t="s">
        <v>52</v>
      </c>
      <c r="BT2" s="16" t="s">
        <v>53</v>
      </c>
      <c r="BU2" s="16" t="s">
        <v>47</v>
      </c>
      <c r="BV2" s="16" t="s">
        <v>60</v>
      </c>
      <c r="BW2" s="16" t="s">
        <v>81</v>
      </c>
      <c r="BX2" s="16" t="s">
        <v>64</v>
      </c>
      <c r="BY2" s="16" t="s">
        <v>66</v>
      </c>
      <c r="BZ2" s="16" t="s">
        <v>67</v>
      </c>
      <c r="CA2" s="16" t="s">
        <v>65</v>
      </c>
      <c r="CB2" s="7"/>
      <c r="CC2" s="16" t="s">
        <v>82</v>
      </c>
      <c r="CD2" s="7"/>
      <c r="CF2" s="50" t="s">
        <v>200</v>
      </c>
      <c r="CG2" s="16" t="s">
        <v>43</v>
      </c>
      <c r="CH2" s="16" t="s">
        <v>44</v>
      </c>
      <c r="CI2" s="16" t="s">
        <v>45</v>
      </c>
      <c r="CJ2" s="8" t="s">
        <v>79</v>
      </c>
      <c r="CK2" s="16" t="s">
        <v>46</v>
      </c>
      <c r="CL2" s="7" t="s">
        <v>47</v>
      </c>
      <c r="CM2" s="16" t="s">
        <v>48</v>
      </c>
      <c r="CN2" s="16" t="s">
        <v>49</v>
      </c>
      <c r="CO2" s="16" t="s">
        <v>50</v>
      </c>
      <c r="CP2" s="16" t="s">
        <v>51</v>
      </c>
      <c r="CQ2" s="16" t="s">
        <v>52</v>
      </c>
      <c r="CR2" s="16" t="s">
        <v>53</v>
      </c>
      <c r="CS2" s="16" t="s">
        <v>54</v>
      </c>
      <c r="CT2" s="16" t="s">
        <v>55</v>
      </c>
      <c r="CU2" s="20" t="s">
        <v>75</v>
      </c>
      <c r="CV2" s="16" t="s">
        <v>56</v>
      </c>
      <c r="CW2" s="16" t="s">
        <v>57</v>
      </c>
      <c r="CX2" s="16" t="s">
        <v>58</v>
      </c>
      <c r="CY2" s="16" t="s">
        <v>59</v>
      </c>
      <c r="CZ2" s="16" t="s">
        <v>60</v>
      </c>
      <c r="DA2" s="16" t="s">
        <v>61</v>
      </c>
      <c r="DB2" s="20" t="s">
        <v>76</v>
      </c>
      <c r="DC2" s="16" t="s">
        <v>62</v>
      </c>
      <c r="DD2" s="16" t="s">
        <v>63</v>
      </c>
      <c r="DE2" s="16" t="s">
        <v>64</v>
      </c>
      <c r="DF2" s="20" t="s">
        <v>77</v>
      </c>
      <c r="DG2" s="16" t="s">
        <v>65</v>
      </c>
      <c r="DH2" s="70" t="s">
        <v>66</v>
      </c>
      <c r="DI2" s="70" t="s">
        <v>67</v>
      </c>
      <c r="DJ2" s="16" t="s">
        <v>199</v>
      </c>
      <c r="DK2" s="20" t="s">
        <v>78</v>
      </c>
      <c r="DL2" s="51" t="s">
        <v>204</v>
      </c>
      <c r="DM2" s="6" t="s">
        <v>201</v>
      </c>
      <c r="DN2" s="6" t="s">
        <v>202</v>
      </c>
      <c r="DO2" s="51" t="s">
        <v>203</v>
      </c>
      <c r="DP2" s="31"/>
      <c r="DQ2" s="31" t="s">
        <v>91</v>
      </c>
      <c r="DR2" s="16" t="s">
        <v>18</v>
      </c>
      <c r="DS2" s="16" t="s">
        <v>7</v>
      </c>
      <c r="DT2" s="32" t="s">
        <v>8</v>
      </c>
      <c r="DU2" s="32" t="s">
        <v>92</v>
      </c>
      <c r="DV2" s="32" t="s">
        <v>68</v>
      </c>
      <c r="DW2" s="26" t="s">
        <v>93</v>
      </c>
      <c r="DX2" s="26" t="s">
        <v>94</v>
      </c>
      <c r="DY2" s="26" t="s">
        <v>95</v>
      </c>
      <c r="DZ2" s="32" t="s">
        <v>96</v>
      </c>
      <c r="EA2" s="32" t="s">
        <v>97</v>
      </c>
      <c r="EB2" s="32" t="s">
        <v>98</v>
      </c>
      <c r="EC2" s="32" t="s">
        <v>99</v>
      </c>
      <c r="ED2" s="32" t="s">
        <v>100</v>
      </c>
      <c r="EE2" s="32" t="s">
        <v>101</v>
      </c>
      <c r="EF2" s="32" t="s">
        <v>102</v>
      </c>
      <c r="EG2" s="32" t="s">
        <v>103</v>
      </c>
      <c r="EH2" s="32" t="s">
        <v>104</v>
      </c>
      <c r="EI2" s="52" t="s">
        <v>105</v>
      </c>
      <c r="EJ2" s="52" t="s">
        <v>106</v>
      </c>
      <c r="EK2" s="53" t="s">
        <v>107</v>
      </c>
      <c r="EL2" s="53" t="s">
        <v>108</v>
      </c>
      <c r="EM2" s="53" t="s">
        <v>109</v>
      </c>
      <c r="EN2" s="53" t="s">
        <v>110</v>
      </c>
      <c r="EO2" s="53" t="s">
        <v>111</v>
      </c>
      <c r="EP2" s="53" t="s">
        <v>112</v>
      </c>
      <c r="EQ2" s="53" t="s">
        <v>113</v>
      </c>
      <c r="ER2" s="53" t="s">
        <v>114</v>
      </c>
      <c r="ES2" s="31" t="s">
        <v>91</v>
      </c>
      <c r="ET2" s="31" t="s">
        <v>115</v>
      </c>
      <c r="EU2" s="6" t="s">
        <v>116</v>
      </c>
      <c r="EV2" s="6" t="s">
        <v>117</v>
      </c>
      <c r="EW2" s="6" t="s">
        <v>118</v>
      </c>
      <c r="EX2" s="6" t="s">
        <v>119</v>
      </c>
      <c r="EY2" s="6" t="s">
        <v>120</v>
      </c>
      <c r="EZ2" s="6" t="s">
        <v>121</v>
      </c>
      <c r="FA2" s="31" t="s">
        <v>131</v>
      </c>
      <c r="FB2" s="31" t="s">
        <v>185</v>
      </c>
      <c r="FC2" s="16" t="s">
        <v>182</v>
      </c>
      <c r="FD2" s="16" t="s">
        <v>129</v>
      </c>
      <c r="FE2" s="31" t="s">
        <v>183</v>
      </c>
      <c r="FF2" s="16" t="s">
        <v>128</v>
      </c>
      <c r="FG2" s="31" t="s">
        <v>130</v>
      </c>
      <c r="FH2" s="31" t="s">
        <v>122</v>
      </c>
      <c r="FI2" s="31" t="s">
        <v>123</v>
      </c>
      <c r="FJ2" s="31" t="s">
        <v>124</v>
      </c>
      <c r="FK2" s="31" t="s">
        <v>125</v>
      </c>
      <c r="FL2" s="31" t="s">
        <v>126</v>
      </c>
      <c r="FM2" s="31" t="s">
        <v>186</v>
      </c>
      <c r="FN2" s="31" t="s">
        <v>132</v>
      </c>
      <c r="FO2" s="31" t="s">
        <v>133</v>
      </c>
      <c r="FP2" s="31" t="s">
        <v>169</v>
      </c>
      <c r="FQ2" s="31" t="s">
        <v>168</v>
      </c>
      <c r="FR2" s="31" t="s">
        <v>127</v>
      </c>
      <c r="FS2" s="31" t="s">
        <v>187</v>
      </c>
      <c r="FT2" s="31"/>
      <c r="FU2" s="33" t="s">
        <v>69</v>
      </c>
      <c r="FV2" s="33" t="s">
        <v>39</v>
      </c>
      <c r="FW2" s="33" t="s">
        <v>192</v>
      </c>
      <c r="FX2" s="31"/>
      <c r="FY2" s="34" t="s">
        <v>83</v>
      </c>
      <c r="FZ2" s="34" t="s">
        <v>37</v>
      </c>
      <c r="GA2" s="34" t="s">
        <v>36</v>
      </c>
      <c r="GB2" s="34" t="s">
        <v>71</v>
      </c>
      <c r="GC2" s="34" t="s">
        <v>33</v>
      </c>
      <c r="GD2" s="34" t="s">
        <v>134</v>
      </c>
      <c r="GE2" s="34" t="s">
        <v>137</v>
      </c>
      <c r="GF2" s="34" t="s">
        <v>135</v>
      </c>
      <c r="GG2" s="34" t="s">
        <v>136</v>
      </c>
      <c r="GH2" s="34" t="s">
        <v>70</v>
      </c>
      <c r="GI2" s="31"/>
      <c r="GJ2" s="33" t="s">
        <v>73</v>
      </c>
      <c r="GK2" s="33" t="s">
        <v>138</v>
      </c>
      <c r="GL2" s="33" t="s">
        <v>139</v>
      </c>
      <c r="GM2" s="33" t="s">
        <v>140</v>
      </c>
      <c r="GN2" s="33" t="s">
        <v>141</v>
      </c>
      <c r="GO2" s="31"/>
      <c r="GP2" s="34" t="s">
        <v>142</v>
      </c>
      <c r="GQ2" s="34" t="s">
        <v>72</v>
      </c>
      <c r="GR2" s="34" t="s">
        <v>144</v>
      </c>
      <c r="GS2" s="34" t="s">
        <v>145</v>
      </c>
      <c r="GT2" s="34" t="s">
        <v>143</v>
      </c>
      <c r="GU2" s="34" t="s">
        <v>74</v>
      </c>
      <c r="GV2" s="31"/>
      <c r="GW2" s="35" t="s">
        <v>191</v>
      </c>
      <c r="GX2" s="35" t="s">
        <v>146</v>
      </c>
      <c r="GY2" s="35" t="s">
        <v>147</v>
      </c>
      <c r="GZ2" s="31"/>
      <c r="HA2" s="36" t="s">
        <v>148</v>
      </c>
      <c r="HB2" s="36" t="s">
        <v>149</v>
      </c>
      <c r="HC2" s="36" t="s">
        <v>150</v>
      </c>
      <c r="HD2" s="36" t="s">
        <v>151</v>
      </c>
      <c r="HE2" s="36" t="s">
        <v>152</v>
      </c>
      <c r="HF2" s="36" t="s">
        <v>184</v>
      </c>
      <c r="HG2" s="36" t="s">
        <v>153</v>
      </c>
      <c r="HH2" s="36" t="s">
        <v>154</v>
      </c>
      <c r="HI2" s="36" t="s">
        <v>155</v>
      </c>
      <c r="HJ2" s="36" t="s">
        <v>156</v>
      </c>
      <c r="HK2" s="36" t="s">
        <v>157</v>
      </c>
      <c r="HM2" s="35" t="s">
        <v>158</v>
      </c>
      <c r="HN2" s="35" t="s">
        <v>159</v>
      </c>
      <c r="HO2" s="35" t="s">
        <v>160</v>
      </c>
      <c r="HP2" s="35" t="s">
        <v>161</v>
      </c>
      <c r="HQ2" s="35" t="s">
        <v>162</v>
      </c>
      <c r="HS2" s="36" t="s">
        <v>163</v>
      </c>
      <c r="HT2" s="36" t="s">
        <v>164</v>
      </c>
      <c r="HU2" s="36" t="s">
        <v>165</v>
      </c>
      <c r="HV2" s="36" t="s">
        <v>166</v>
      </c>
      <c r="HW2" s="36" t="s">
        <v>167</v>
      </c>
      <c r="HY2" s="35" t="s">
        <v>172</v>
      </c>
      <c r="HZ2" s="35" t="s">
        <v>34</v>
      </c>
      <c r="IB2" s="6" t="s">
        <v>189</v>
      </c>
      <c r="IC2" s="6" t="s">
        <v>170</v>
      </c>
      <c r="IE2" s="6" t="s">
        <v>190</v>
      </c>
      <c r="IF2" s="6" t="s">
        <v>179</v>
      </c>
      <c r="IG2" s="6" t="s">
        <v>180</v>
      </c>
      <c r="IH2" s="6" t="s">
        <v>181</v>
      </c>
      <c r="II2" s="6" t="s">
        <v>188</v>
      </c>
      <c r="IJ2" s="6" t="s">
        <v>178</v>
      </c>
      <c r="IK2" s="6" t="s">
        <v>176</v>
      </c>
      <c r="IL2" s="6" t="s">
        <v>174</v>
      </c>
      <c r="IM2" s="6" t="s">
        <v>175</v>
      </c>
      <c r="IN2" s="6" t="s">
        <v>173</v>
      </c>
      <c r="IO2" s="6" t="s">
        <v>177</v>
      </c>
      <c r="IQ2" s="40" t="s">
        <v>171</v>
      </c>
    </row>
    <row r="3" spans="1:286" ht="15" customHeight="1">
      <c r="A3"/>
      <c r="B3"/>
      <c r="C3"/>
      <c r="D3"/>
      <c r="E3"/>
      <c r="F3" t="s">
        <v>196</v>
      </c>
      <c r="G3" s="72">
        <v>45.637</v>
      </c>
      <c r="H3" s="72">
        <v>1.8964300000000001</v>
      </c>
      <c r="I3" s="72">
        <v>8.21387</v>
      </c>
      <c r="J3" s="72">
        <v>3.6831000000000003E-2</v>
      </c>
      <c r="K3" s="72"/>
      <c r="L3"/>
      <c r="M3" s="72">
        <v>11.641400000000001</v>
      </c>
      <c r="N3" s="72">
        <v>0.26564599999999999</v>
      </c>
      <c r="O3" s="72">
        <v>15.020099999999999</v>
      </c>
      <c r="P3" s="72">
        <v>11.0943</v>
      </c>
      <c r="Q3" s="72">
        <v>1.85823</v>
      </c>
      <c r="R3" s="72">
        <v>0.48049599999999998</v>
      </c>
      <c r="S3" s="72">
        <v>8.1271999999999997E-2</v>
      </c>
      <c r="T3" s="72">
        <v>7.7040999999999998E-2</v>
      </c>
      <c r="U3" s="72">
        <v>7.0600000000000003E-3</v>
      </c>
      <c r="V3"/>
      <c r="W3"/>
      <c r="X3" s="29">
        <f t="shared" ref="X3:X11" si="0">0.5*(S3/AQ3+T3/AR3)*16</f>
        <v>5.1609231146148404E-2</v>
      </c>
      <c r="Y3" s="29">
        <f t="shared" ref="Y3:Y11" si="1">SUM(G3:W3)-X3-K3-L3</f>
        <v>96.258066768853865</v>
      </c>
      <c r="Z3" s="29">
        <f t="shared" ref="Z3:Z11" si="2">M3/AK3*DO3/2*AJ3</f>
        <v>4.0852142699377607</v>
      </c>
      <c r="AA3" s="29">
        <f t="shared" ref="AA3:AA11" si="3">M3/AK3*(1-DO3)*AK3</f>
        <v>7.9654285738160642</v>
      </c>
      <c r="AB3" s="29">
        <f t="shared" ref="AB3:AB11" si="4">G3*DG3*18/AF3/CG3/2</f>
        <v>1.7063789210634583</v>
      </c>
      <c r="AC3" s="29">
        <f t="shared" ref="AC3:AC11" si="5">Y3-M3+Z3+AA3+AB3</f>
        <v>98.373688533671157</v>
      </c>
      <c r="AD3" s="42"/>
      <c r="AE3" s="42"/>
      <c r="AF3" s="23">
        <v>60.084299999999999</v>
      </c>
      <c r="AG3" s="23">
        <v>79.878799999999998</v>
      </c>
      <c r="AH3" s="23">
        <v>101.96120000000001</v>
      </c>
      <c r="AI3" s="23">
        <v>151.99039999999999</v>
      </c>
      <c r="AJ3" s="23">
        <v>159.69</v>
      </c>
      <c r="AK3" s="23">
        <v>71.846400000000003</v>
      </c>
      <c r="AL3" s="23">
        <v>70.9375</v>
      </c>
      <c r="AM3" s="23">
        <v>40.304400000000001</v>
      </c>
      <c r="AN3" s="23">
        <v>56.077399999999997</v>
      </c>
      <c r="AO3" s="23">
        <v>61.978999999999999</v>
      </c>
      <c r="AP3" s="23">
        <v>94.195999999999998</v>
      </c>
      <c r="AQ3" s="23">
        <v>18.998000000000001</v>
      </c>
      <c r="AR3" s="23">
        <v>35.450000000000003</v>
      </c>
      <c r="AS3" s="23">
        <v>29.88</v>
      </c>
      <c r="AT3" s="23">
        <v>74.691999999999993</v>
      </c>
      <c r="AU3" s="23">
        <v>81.39</v>
      </c>
      <c r="AX3" s="54">
        <f t="shared" ref="AX3:AX11" si="6">G3/AF3</f>
        <v>0.75954949961970097</v>
      </c>
      <c r="AY3" s="54">
        <f t="shared" ref="AY3:AY11" si="7">H3/AG3</f>
        <v>2.3741343134849296E-2</v>
      </c>
      <c r="AZ3" s="54">
        <f t="shared" ref="AZ3:AZ11" si="8">I3/AH3*2</f>
        <v>0.16111756236686112</v>
      </c>
      <c r="BA3" s="54">
        <f t="shared" ref="BA3:BA11" si="9">J3/AI3*2</f>
        <v>4.8464903046508204E-4</v>
      </c>
      <c r="BB3" s="54">
        <f t="shared" ref="BB3:BB11" si="10">M3/AK3</f>
        <v>0.16203177890611081</v>
      </c>
      <c r="BC3" s="54">
        <f t="shared" ref="BC3:BC11" si="11">N3/AL3</f>
        <v>3.7447894273127751E-3</v>
      </c>
      <c r="BD3" s="54">
        <f t="shared" ref="BD3:BD11" si="12">O3/AM3</f>
        <v>0.37266650787507066</v>
      </c>
      <c r="BE3" s="54">
        <f t="shared" ref="BE3:BE11" si="13">P3/AN3</f>
        <v>0.19783905815890182</v>
      </c>
      <c r="BF3" s="54">
        <f t="shared" ref="BF3:BF11" si="14">Q3/AO3*2</f>
        <v>5.996321334645606E-2</v>
      </c>
      <c r="BG3" s="54">
        <f t="shared" ref="BG3:BG11" si="15">R3/AP3*2</f>
        <v>1.0202046796042294E-2</v>
      </c>
      <c r="BH3" s="54">
        <f t="shared" ref="BH3:BH11" si="16">S3/AQ3</f>
        <v>4.2779239919991576E-3</v>
      </c>
      <c r="BI3" s="54">
        <f t="shared" ref="BI3:BI11" si="17">T3/AR3</f>
        <v>2.1732299012693934E-3</v>
      </c>
      <c r="BJ3" s="54">
        <f t="shared" ref="BJ3:BJ11" si="18">W3/AS3*2</f>
        <v>0</v>
      </c>
      <c r="BK3" s="54">
        <f t="shared" ref="BK3:BK11" si="19">U3/AT3</f>
        <v>9.4521501633374405E-5</v>
      </c>
      <c r="BL3" s="54">
        <f t="shared" ref="BL3:BL11" si="20">V3/AU3</f>
        <v>0</v>
      </c>
      <c r="BM3" s="42"/>
      <c r="BO3" s="54">
        <f>'Norm-coeff'!$C$2+$AX3*'Norm-coeff'!$D$2+$AY3*'Norm-coeff'!$E$2+$AZ3*'Norm-coeff'!$F$2+$BA3*'Norm-coeff'!$G$2+$BB3*'Norm-coeff'!$H$2+$BC3*'Norm-coeff'!$I$2+$BD3*'Norm-coeff'!$J$2+$BE3*'Norm-coeff'!$K$2+$BF3*'Norm-coeff'!$L$2+$BG3*'Norm-coeff'!$M$2+$BH3*'Norm-coeff'!$N$2+$BI3*'Norm-coeff'!$O$2</f>
        <v>6.7110655695933907</v>
      </c>
      <c r="BP3" s="54">
        <f>'Norm-coeff'!$C$3+$AX3*'Norm-coeff'!$D$3+$AY3*'Norm-coeff'!$E$3+$AZ3*'Norm-coeff'!$F$3+$BA3*'Norm-coeff'!$G$3+$BB3*'Norm-coeff'!$H$3+$BC3*'Norm-coeff'!$I$3+$BD3*'Norm-coeff'!$J$3+$BE3*'Norm-coeff'!$K$3+$BF3*'Norm-coeff'!$L$3+$BG3*'Norm-coeff'!$M$3+$BH3*'Norm-coeff'!$N$3+$BI3*'Norm-coeff'!$O$3</f>
        <v>1.3049350531345612</v>
      </c>
      <c r="BQ3" s="54">
        <f>'Norm-coeff'!$C$4+$AX3*'Norm-coeff'!$D$4+$AY3*'Norm-coeff'!$E$4+$AZ3*'Norm-coeff'!$F$4+$BA3*'Norm-coeff'!$G$4+$BB3*'Norm-coeff'!$H$4+$BC3*'Norm-coeff'!$I$4+$BD3*'Norm-coeff'!$J$4+$BE3*'Norm-coeff'!$K$4+$BF3*'Norm-coeff'!$L$4+$BG3*'Norm-coeff'!$M$4+$BH3*'Norm-coeff'!$N$4+$BI3*'Norm-coeff'!$O$4</f>
        <v>0.45206669768424851</v>
      </c>
      <c r="BR3" s="54">
        <f>'Norm-coeff'!$C$5+$AX3*'Norm-coeff'!$D$5+$AY3*'Norm-coeff'!$E$5+$AZ3*'Norm-coeff'!$F$5+$BA3*'Norm-coeff'!$G$5+$BB3*'Norm-coeff'!$H$5+$BC3*'Norm-coeff'!$I$5+$BD3*'Norm-coeff'!$J$5+$BE3*'Norm-coeff'!$K$5+$BF3*'Norm-coeff'!$L$5+$BG3*'Norm-coeff'!$M$5+$BH3*'Norm-coeff'!$N$5+$BI3*'Norm-coeff'!$O$5</f>
        <v>0.89853097319223851</v>
      </c>
      <c r="BS3" s="54">
        <f>'Norm-coeff'!$C$6+$AX3*'Norm-coeff'!$D$6+$AY3*'Norm-coeff'!$E$6+$AZ3*'Norm-coeff'!$F$6+$BA3*'Norm-coeff'!$G$6+$BB3*'Norm-coeff'!$H$6+$BC3*'Norm-coeff'!$I$6+$BD3*'Norm-coeff'!$J$6+$BE3*'Norm-coeff'!$K$6+$BF3*'Norm-coeff'!$L$6+$BG3*'Norm-coeff'!$M$6+$BH3*'Norm-coeff'!$N$6+$BI3*'Norm-coeff'!$O$6</f>
        <v>1.4894659113972454E-2</v>
      </c>
      <c r="BT3" s="54">
        <f>'Norm-coeff'!$C$7+$AX3*'Norm-coeff'!$D$7+$AY3*'Norm-coeff'!$E$7+$AZ3*'Norm-coeff'!$F$7+$BA3*'Norm-coeff'!$G$7+$BB3*'Norm-coeff'!$H$7+$BC3*'Norm-coeff'!$I$7+$BD3*'Norm-coeff'!$J$7+$BE3*'Norm-coeff'!$K$7+$BF3*'Norm-coeff'!$L$7+$BG3*'Norm-coeff'!$M$7+$BH3*'Norm-coeff'!$N$7+$BI3*'Norm-coeff'!$O$7</f>
        <v>3.2291969922849812</v>
      </c>
      <c r="BU3" s="54">
        <f>'Norm-coeff'!$C$8+$AX3*'Norm-coeff'!$D$8+$AY3*'Norm-coeff'!$E$8+$AZ3*'Norm-coeff'!$F$8+$BA3*'Norm-coeff'!$G$8+$BB3*'Norm-coeff'!$H$8+$BC3*'Norm-coeff'!$I$8+$BD3*'Norm-coeff'!$J$8+$BE3*'Norm-coeff'!$K$8+$BF3*'Norm-coeff'!$L$8+$BG3*'Norm-coeff'!$M$8+$BH3*'Norm-coeff'!$N$8+$BI3*'Norm-coeff'!$O$8</f>
        <v>0.22736855104653989</v>
      </c>
      <c r="BV3" s="54">
        <f>'Norm-coeff'!$C$9+$AX3*'Norm-coeff'!$D$9+$AY3*'Norm-coeff'!$E$9+$AZ3*'Norm-coeff'!$F$9+$BA3*'Norm-coeff'!$G$9+$BB3*'Norm-coeff'!$H$9+$BC3*'Norm-coeff'!$I$9+$BD3*'Norm-coeff'!$J$9+$BE3*'Norm-coeff'!$K$9+$BF3*'Norm-coeff'!$L$9+$BG3*'Norm-coeff'!$M$9+$BH3*'Norm-coeff'!$N$9+$BI3*'Norm-coeff'!$O$9</f>
        <v>1.7577552283281883</v>
      </c>
      <c r="BW3" s="54">
        <f>'Norm-coeff'!$C$10+$AX3*'Norm-coeff'!$D$10+$AY3*'Norm-coeff'!$E$10+$AZ3*'Norm-coeff'!$F$10+$BA3*'Norm-coeff'!$G$10+$BB3*'Norm-coeff'!$H$10+$BC3*'Norm-coeff'!$I$10+$BD3*'Norm-coeff'!$J$10+$BE3*'Norm-coeff'!$K$10+$BF3*'Norm-coeff'!$L$10+$BG3*'Norm-coeff'!$M$10+$BH3*'Norm-coeff'!$N$10+$BI3*'Norm-coeff'!$O$10</f>
        <v>6.8958014130334491E-2</v>
      </c>
      <c r="BX3" s="54">
        <f>'Norm-coeff'!$C$11+$AX3*'Norm-coeff'!$D$11+$AY3*'Norm-coeff'!$E$11+$AZ3*'Norm-coeff'!$F$11+$BA3*'Norm-coeff'!$G$11+$BB3*'Norm-coeff'!$H$11+$BC3*'Norm-coeff'!$I$11+$BD3*'Norm-coeff'!$J$11+$BE3*'Norm-coeff'!$K$11+$BF3*'Norm-coeff'!$L$11+$BG3*'Norm-coeff'!$M$11+$BH3*'Norm-coeff'!$N$11+$BI3*'Norm-coeff'!$O$11</f>
        <v>9.3790857786460485E-2</v>
      </c>
      <c r="BY3" s="54">
        <f>'Norm-coeff'!$C$12+$AX3*'Norm-coeff'!$D$12+$AY3*'Norm-coeff'!$E$12+$AZ3*'Norm-coeff'!$F$12+$BA3*'Norm-coeff'!$G$12+$BB3*'Norm-coeff'!$H$12+$BC3*'Norm-coeff'!$I$12+$BD3*'Norm-coeff'!$J$12+$BE3*'Norm-coeff'!$K$12+$BF3*'Norm-coeff'!$L$12+$BG3*'Norm-coeff'!$M$12+$BH3*'Norm-coeff'!$N$12+$BI3*'Norm-coeff'!$O$12</f>
        <v>3.5674704764008823E-2</v>
      </c>
      <c r="BZ3" s="54">
        <f>'Norm-coeff'!$C$13+$AX3*'Norm-coeff'!$D$13+$AY3*'Norm-coeff'!$E$13+$AZ3*'Norm-coeff'!$F$13+$BA3*'Norm-coeff'!$G$13+$BB3*'Norm-coeff'!$H$13+$BC3*'Norm-coeff'!$I$13+$BD3*'Norm-coeff'!$J$13+$BE3*'Norm-coeff'!$K$13+$BF3*'Norm-coeff'!$L$13+$BG3*'Norm-coeff'!$M$13+$BH3*'Norm-coeff'!$N$13+$BI3*'Norm-coeff'!$O$13</f>
        <v>1.8331897220226444E-2</v>
      </c>
      <c r="CA3" s="54">
        <f>'Norm-coeff'!$C$14+$AX3*'Norm-coeff'!$D$14+$AY3*'Norm-coeff'!$E$14+$AZ3*'Norm-coeff'!$F$14+$BA3*'Norm-coeff'!$G$14+$BB3*'Norm-coeff'!$H$14+$BC3*'Norm-coeff'!$I$14+$BD3*'Norm-coeff'!$J$14+$BE3*'Norm-coeff'!$K$14+$BF3*'Norm-coeff'!$L$14+$BG3*'Norm-coeff'!$M$14+$BH3*'Norm-coeff'!$N$14+$BI3*'Norm-coeff'!$O$14</f>
        <v>1.6752065726039813</v>
      </c>
      <c r="CC3" s="54">
        <f>IF(AX3&lt;=0,0,BO3/AX3)</f>
        <v>8.8355868484589291</v>
      </c>
      <c r="CG3" s="54">
        <f t="shared" ref="CG3:CG11" si="21">IF(OR(BO3&lt;=0,AX3&lt;=0),0,BO3)</f>
        <v>6.7110655695933907</v>
      </c>
      <c r="CH3" s="54">
        <f>IF(OR(AZ3&lt;=0,BP3&lt;0),0,BP3)</f>
        <v>1.3049350531345612</v>
      </c>
      <c r="CI3" s="54">
        <f t="shared" ref="CI3:CI11" si="22">IF(AY3*CC3-CL3&lt;=0,0,AY3*CC3-CL3)</f>
        <v>0</v>
      </c>
      <c r="CJ3" s="56">
        <f t="shared" ref="CJ3:CJ11" si="23">SUM(CG3:CI3)</f>
        <v>8.016000622727951</v>
      </c>
      <c r="CK3" s="54">
        <f t="shared" ref="CK3:CK11" si="24">IF(AZ3*CC3-CH3&lt;=0,0,AZ3*CC3-CH3)</f>
        <v>0.1186331619698382</v>
      </c>
      <c r="CL3" s="54">
        <f t="shared" ref="CL3:CL11" si="25">IF(OR(BU3&lt;=0,AY3&lt;=0),0,BU3)</f>
        <v>0.22736855104653989</v>
      </c>
      <c r="CM3" s="54">
        <f t="shared" ref="CM3:CM11" si="26">IF(OR(BQ3&lt;=0,BB3&lt;=0),0,BQ3)</f>
        <v>0.45206669768424851</v>
      </c>
      <c r="CN3" s="54">
        <f t="shared" ref="CN3:CN11" si="27">BA3*$CC3</f>
        <v>4.2821585996956494E-3</v>
      </c>
      <c r="CO3" s="54">
        <f t="shared" ref="CO3:CO11" si="28">BK3*$CC3</f>
        <v>8.3515293672843205E-4</v>
      </c>
      <c r="CP3" s="54">
        <f t="shared" ref="CP3:CP11" si="29">BL3*$CC3</f>
        <v>0</v>
      </c>
      <c r="CQ3" s="54">
        <f t="shared" ref="CQ3:CQ11" si="30">IF(OR(BS3&lt;=0,BC3&lt;=0),0,BS3)</f>
        <v>1.4894659113972454E-2</v>
      </c>
      <c r="CR3" s="54">
        <f t="shared" ref="CR3:CR11" si="31">IF(OR(BT3&lt;=0,BD3&lt;=0),0,IF(BT3&lt;=BD3*CC3,BT3,BD3*CC3))</f>
        <v>3.2291969922849812</v>
      </c>
      <c r="CS3" s="54">
        <f t="shared" ref="CS3:CS11" si="32">IF(OR(BR3&lt;=0,BB3&lt;=0),0,BR3)</f>
        <v>0.89853097319223851</v>
      </c>
      <c r="CU3" s="54">
        <f t="shared" ref="CU3:CU11" si="33">SUM(CK3:CT3)</f>
        <v>4.945808346828243</v>
      </c>
      <c r="CV3" s="54">
        <f t="shared" ref="CV3:CV11" si="34">IF(BC3*$CC3-CQ3&lt;=0, 0, BC3*$CC3-CQ3)</f>
        <v>1.819275310024035E-2</v>
      </c>
      <c r="CW3" s="54">
        <f t="shared" ref="CW3:CW11" si="35">IF(BB3*CC3-CM3-CS3&lt;=0,0,BB3*CC3-CM3-CS3)</f>
        <v>8.1048183858750567E-2</v>
      </c>
      <c r="CX3" s="54">
        <f t="shared" ref="CX3:CX11" si="36">IF(BD3*$CC3-CR3&lt;=0, 0, BD3*$CC3-CR3)</f>
        <v>6.3530303557108869E-2</v>
      </c>
      <c r="CZ3" s="54">
        <f t="shared" ref="CZ3:CZ11" si="37">IF(OR(BV3&lt;=0,BE3&lt;=0),0,BV3)</f>
        <v>1.7577552283281883</v>
      </c>
      <c r="DA3" s="54">
        <f t="shared" ref="DA3:DA11" si="38">IF(OR(BW3&lt;=0,BF3&lt;=0),0,BW3)</f>
        <v>6.8958014130334491E-2</v>
      </c>
      <c r="DB3" s="54">
        <f t="shared" ref="DB3:DB11" si="39">SUM(CV3:DA3)</f>
        <v>1.9894844829746225</v>
      </c>
      <c r="DC3" s="54">
        <f t="shared" ref="DC3:DC11" si="40">IF(BE3*$CC3-CZ3&lt;=0,0,BE3*$CC3-CZ3)</f>
        <v>0</v>
      </c>
      <c r="DD3" s="54">
        <f t="shared" ref="DD3:DD11" si="41">IF(BF3*$CC3-DA3&lt;=0,0,BF3*$CC3-DA3)</f>
        <v>0.46085216510494958</v>
      </c>
      <c r="DE3" s="54">
        <f t="shared" ref="DE3:DE11" si="42">IF(OR(BX3&lt;=0,BG3&lt;=0),0,BX3)</f>
        <v>9.3790857786460485E-2</v>
      </c>
      <c r="DF3" s="54">
        <f t="shared" ref="DF3:DF11" si="43">SUM(DC3:DE3)</f>
        <v>0.5546430228914101</v>
      </c>
      <c r="DG3" s="54">
        <f t="shared" ref="DG3:DG11" si="44">IF(CA3&lt;=0,0,IF(CA3&gt;=2,2,CA3))</f>
        <v>1.6752065726039813</v>
      </c>
      <c r="DH3" s="71">
        <f t="shared" ref="DH3:DH11" si="45">IF(OR(BY3&lt;=0,BH3&lt;=0),0,BY3)</f>
        <v>3.5674704764008823E-2</v>
      </c>
      <c r="DI3" s="71">
        <f t="shared" ref="DI3:DI11" si="46">IF(OR(BZ3&lt;=0,BI3&lt;=0),0,BZ3)</f>
        <v>1.8331897220226444E-2</v>
      </c>
      <c r="DJ3" s="54">
        <f t="shared" ref="DJ3:DJ11" si="47">IF(2-DG3-DH3-DI3&lt;=0,0,2-DG3-DH3-DI3)</f>
        <v>0.27078682541178345</v>
      </c>
      <c r="DK3" s="54">
        <f t="shared" ref="DK3:DK11" si="48">SUM(DG3:DJ3)</f>
        <v>2</v>
      </c>
      <c r="DL3" s="4">
        <f t="shared" ref="DL3:DL66" si="49">DM3+DN3</f>
        <v>1.4316458547352375</v>
      </c>
      <c r="DM3" s="3">
        <f t="shared" ref="DM3:DM11" si="50">CM3</f>
        <v>0.45206669768424851</v>
      </c>
      <c r="DN3" s="3">
        <f t="shared" ref="DN3:DN11" si="51">CS3+CW3</f>
        <v>0.97957915705098908</v>
      </c>
      <c r="DO3" s="4">
        <f t="shared" ref="DO3:DO11" si="52">DM3/(DM3+DN3)</f>
        <v>0.31576712647825311</v>
      </c>
      <c r="DP3" s="57"/>
      <c r="DQ3" s="57"/>
      <c r="DR3" s="56">
        <f t="shared" ref="DR3:DR66" si="53">DG3</f>
        <v>1.6752065726039813</v>
      </c>
      <c r="DS3" s="56">
        <f t="shared" ref="DS3:DS66" si="54">DH3</f>
        <v>3.5674704764008823E-2</v>
      </c>
      <c r="DT3" s="38">
        <f t="shared" ref="DT3:DT66" si="55">DI3</f>
        <v>1.8331897220226444E-2</v>
      </c>
      <c r="DU3" s="38">
        <f t="shared" ref="DU3:DU11" si="56">DR3+DS3+DT3</f>
        <v>1.7292131745882167</v>
      </c>
      <c r="DV3" s="38">
        <f t="shared" ref="DV3:DV66" si="57">DJ3</f>
        <v>0.27078682541178345</v>
      </c>
      <c r="DW3" s="39">
        <f t="shared" ref="DW3:DW66" si="58">CZ3</f>
        <v>1.7577552283281883</v>
      </c>
      <c r="DX3" s="39">
        <f t="shared" ref="DX3:DX66" si="59">DA3</f>
        <v>6.8958014130334491E-2</v>
      </c>
      <c r="DY3" s="39">
        <f t="shared" ref="DY3:DY66" si="60">CY3</f>
        <v>0</v>
      </c>
      <c r="DZ3" s="39">
        <f t="shared" ref="DZ3:DZ66" si="61">CV3+CW3+CX3</f>
        <v>0.16277124051609979</v>
      </c>
      <c r="EA3" s="39">
        <f t="shared" ref="EA3:EA66" si="62">SUM(CV3:DA3)</f>
        <v>1.9894844829746225</v>
      </c>
      <c r="EB3" s="37">
        <f t="shared" ref="EB3:EB11" si="63">DW3/EA3</f>
        <v>0.88352296455212409</v>
      </c>
      <c r="EC3" s="37">
        <f t="shared" ref="EC3:EC11" si="64">DX3/EA3</f>
        <v>3.4661247534451919E-2</v>
      </c>
      <c r="ED3" s="37">
        <f t="shared" ref="ED3:ED11" si="65">DY3/EA3</f>
        <v>0</v>
      </c>
      <c r="EE3" s="37">
        <f t="shared" ref="EE3:EE11" si="66">DZ3/EA3</f>
        <v>8.1815787913424032E-2</v>
      </c>
      <c r="EF3" s="39">
        <f t="shared" ref="EF3:EF11" si="67">DW3/(DW3+DX3)</f>
        <v>0.96225022486970868</v>
      </c>
      <c r="EG3" s="37">
        <f t="shared" ref="EG3:EG11" si="68">(DW3+DZ3)/EA3</f>
        <v>0.96533875246554801</v>
      </c>
      <c r="EH3" s="37">
        <f t="shared" ref="EH3:EH11" si="69">(DX3+DY3)/EA3</f>
        <v>3.4661247534451919E-2</v>
      </c>
      <c r="EI3" s="11" t="b">
        <f t="shared" ref="EI3:EI11" si="70">IF(DU3&gt;=DV3,TRUE,FALSE)</f>
        <v>1</v>
      </c>
      <c r="EJ3" s="11" t="b">
        <f t="shared" ref="EJ3:EJ11" si="71">IF(DU3&gt;=DV3,FALSE,TRUE)</f>
        <v>0</v>
      </c>
      <c r="EK3" s="39" t="b">
        <f t="shared" ref="EK3:EK11" si="72">IF(AND(EG3&gt;=0.75,EE3&gt;EB3),TRUE,FALSE)</f>
        <v>0</v>
      </c>
      <c r="EL3" s="39" t="b">
        <f t="shared" ref="EL3:EL11" si="73">IF(AND(EG3&gt;=0.75,EB3&gt;=EE3),TRUE,FALSE)</f>
        <v>1</v>
      </c>
      <c r="EM3" s="39" t="b">
        <f t="shared" ref="EM3:EM11" si="74">IF(AND(0.75&gt;EG3,EG3&gt;0.25,EB3&gt;=EE3,0.75&gt;EH3,EH3&gt;0.25,EC3&gt;=ED3),TRUE,FALSE)</f>
        <v>0</v>
      </c>
      <c r="EN3" s="39" t="b">
        <f t="shared" ref="EN3:EN11" si="75">IF(AND(EH3&gt;=0.75,EC3&gt;=ED3),TRUE,FALSE)</f>
        <v>0</v>
      </c>
      <c r="EO3" s="39" t="b">
        <f t="shared" ref="EO3:EO11" si="76">IF(AND(EH3&gt;=0.75,ED3&gt;EC3),TRUE,FALSE)</f>
        <v>0</v>
      </c>
      <c r="EP3" s="39" t="b">
        <f t="shared" ref="EP3:EP11" si="77">IF(AND(0.75&gt;EG3,EG3&gt;0.25,EE3&gt;EB3,0.75&gt;EH3,EH3&gt;0.25,EC3&gt;=ED3),TRUE,FALSE)</f>
        <v>0</v>
      </c>
      <c r="EQ3" s="39" t="b">
        <f t="shared" ref="EQ3:EQ11" si="78">IF(AND(0.75&gt;EG3,EG3&gt;0.25,EE3&gt;EB3,0.75&gt;EH3,EH3&gt;0.25,ED3&gt;EC3),TRUE,FALSE)</f>
        <v>0</v>
      </c>
      <c r="ER3" s="39" t="b">
        <f t="shared" ref="ER3:ER11" si="79">IF(AND(0.75&gt;EG3,EG3&gt;0.25,EB3&gt;=EE3,0.75&gt;EH3,EH3&gt;0.25,ED3&gt;EC3),TRUE,FALSE)</f>
        <v>0</v>
      </c>
      <c r="ES3" s="58" t="str">
        <f t="shared" ref="ES3:ES11" si="80">IF(EI3,$EI$2,$EJ$2)</f>
        <v>(OH,F,Cl)-dominate amphibole</v>
      </c>
      <c r="ET3" s="58" t="str">
        <f t="shared" ref="ET3:ET11" si="81">IF(EI3=TRUE, INDEX(EK$2:ER$2,MATCH(TRUE,EK3:ER3,0)),"")</f>
        <v>Ca Amphibole</v>
      </c>
      <c r="EU3" s="56">
        <f t="shared" ref="EU3:EU66" si="82">CV3</f>
        <v>1.819275310024035E-2</v>
      </c>
      <c r="EV3" s="56">
        <f t="shared" ref="EV3:EV66" si="83">CW3</f>
        <v>8.1048183858750567E-2</v>
      </c>
      <c r="EW3" s="56">
        <f t="shared" ref="EW3:EW66" si="84">CX3</f>
        <v>6.3530303557108869E-2</v>
      </c>
      <c r="EX3" s="56">
        <f t="shared" ref="EX3:EX66" si="85">CQ3</f>
        <v>1.4894659113972454E-2</v>
      </c>
      <c r="EY3" s="56">
        <f t="shared" ref="EY3:EY66" si="86">CS3</f>
        <v>0.89853097319223851</v>
      </c>
      <c r="EZ3" s="56">
        <f t="shared" ref="EZ3:EZ66" si="87">CR3</f>
        <v>3.2291969922849812</v>
      </c>
      <c r="FA3" s="39">
        <f t="shared" ref="FA3:FA66" si="88">CP3</f>
        <v>0</v>
      </c>
      <c r="FB3" s="39">
        <f t="shared" ref="FB3:FB66" si="89">CO3</f>
        <v>8.3515293672843205E-4</v>
      </c>
      <c r="FC3" s="54">
        <f t="shared" ref="FC3:FC66" si="90">CK3</f>
        <v>0.1186331619698382</v>
      </c>
      <c r="FD3" s="54">
        <f t="shared" ref="FD3:FD66" si="91">CM3</f>
        <v>0.45206669768424851</v>
      </c>
      <c r="FE3" s="39">
        <f t="shared" ref="FE3:FE66" si="92">CN3</f>
        <v>4.2821585996956494E-3</v>
      </c>
      <c r="FF3" s="54">
        <f t="shared" ref="FF3:FF66" si="93">CL3</f>
        <v>0.22736855104653989</v>
      </c>
      <c r="FG3" s="39">
        <f t="shared" ref="FG3:FG66" si="94">CT3</f>
        <v>0</v>
      </c>
      <c r="FH3" s="39">
        <f t="shared" ref="FH3:FH11" si="95">EU3+EX3</f>
        <v>3.3087412214212804E-2</v>
      </c>
      <c r="FI3" s="39">
        <f t="shared" ref="FI3:FI11" si="96">EW3+EZ3</f>
        <v>3.2927272958420901</v>
      </c>
      <c r="FJ3" s="39">
        <f t="shared" ref="FJ3:FJ11" si="97">EV3+EY3</f>
        <v>0.97957915705098908</v>
      </c>
      <c r="FK3" s="39">
        <f t="shared" ref="FK3:FK11" si="98">FJ3/(FH3+FI3+FJ3)</f>
        <v>0.227523703461815</v>
      </c>
      <c r="FL3" s="39">
        <f t="shared" ref="FL3:FL11" si="99">FH3/(FH3+FI3+FJ3)</f>
        <v>7.6851069265385904E-3</v>
      </c>
      <c r="FM3" s="39">
        <f t="shared" ref="FM3:FM11" si="100">EZ3/(EZ3+EY3+EX3+FA3+FB3+FD3)</f>
        <v>0.70268301468156003</v>
      </c>
      <c r="FN3" s="39">
        <f t="shared" ref="FN3:FN11" si="101">IF(1-FO3-FP3-FQ3&lt;=0,0,1-FO3-FP3-FQ3)</f>
        <v>0.44535697710859001</v>
      </c>
      <c r="FO3" s="39">
        <f t="shared" ref="FO3:FO66" si="102">DC3</f>
        <v>0</v>
      </c>
      <c r="FP3" s="39">
        <f t="shared" ref="FP3:FP66" si="103">DD3</f>
        <v>0.46085216510494958</v>
      </c>
      <c r="FQ3" s="39">
        <f t="shared" ref="FQ3:FQ66" si="104">DE3</f>
        <v>9.3790857786460485E-2</v>
      </c>
      <c r="FR3" s="39">
        <f t="shared" ref="FR3:FR11" si="105">FP3+FQ3+2*FO3</f>
        <v>0.5546430228914101</v>
      </c>
      <c r="FS3" s="39">
        <f t="shared" ref="FS3:FS11" si="106">FC3+FD3+FE3+2*FF3-FG3-MIN(DV3,FD3)</f>
        <v>0.75893229493507863</v>
      </c>
      <c r="FU3" s="39" t="b">
        <f t="shared" ref="FU3:FU11" si="107">IF(AND(EK3=TRUE,FK3&lt;=0.5,FL3&lt;=1/7),TRUE,FALSE)</f>
        <v>0</v>
      </c>
      <c r="FV3" s="39" t="b">
        <f t="shared" ref="FV3:FV11" si="108">IF(AND(EK3=TRUE,FK3&gt;0.5,FL3&lt;=1/7),TRUE,FALSE)</f>
        <v>0</v>
      </c>
      <c r="FW3" s="39" t="b">
        <f t="shared" ref="FW3:FW11" si="109">IF(AND(EK3=TRUE,FL3&lt;=0.5, 4.5/7&gt;=FU3, FU3&gt;1/7),TRUE,FALSE)</f>
        <v>0</v>
      </c>
      <c r="FY3" s="39" t="b">
        <f t="shared" ref="FY3:FY11" si="110">IF(AND(EL3=TRUE,FR3&lt;0.5,FS3&lt;=0.5,FM3&gt;=0.9),TRUE,FALSE)</f>
        <v>0</v>
      </c>
      <c r="FZ3" s="39" t="b">
        <f t="shared" ref="FZ3:FZ11" si="111">IF(AND(EL3=TRUE,FR3&lt;0.5,1.5&gt;=FS3, FS3&gt;0.5,FF3&lt;0.5),TRUE,FALSE)</f>
        <v>0</v>
      </c>
      <c r="GA3" s="39" t="b">
        <f t="shared" ref="GA3:GA11" si="112">IF(AND(EL3=TRUE,FR3&lt;0.5,FS3&gt;1.5,FF3&lt;0.5),TRUE,FALSE)</f>
        <v>0</v>
      </c>
      <c r="GB3" s="39" t="b">
        <f t="shared" ref="GB3:GB11" si="113">IF(AND(EL3=TRUE,FR3&gt;=0.5,FS3&lt;=0.5,FF3&lt;0.5),TRUE,FALSE)</f>
        <v>0</v>
      </c>
      <c r="GC3" s="39" t="b">
        <f t="shared" ref="GC3:GC11" si="114">IF(AND(EL3=TRUE,FR3&gt;=0.5,1.5&gt;=FS3,FS3&gt;0.5,FC3=MAX(FC3:FE3),FF3&lt;0.5),TRUE,FALSE)</f>
        <v>0</v>
      </c>
      <c r="GD3" s="39" t="b">
        <f t="shared" ref="GD3:GD11" si="115">IF(AND(EL3=TRUE,FR3&gt;=0.5,FS3&gt;1.5,FF3&lt;0.5),TRUE,FALSE)</f>
        <v>0</v>
      </c>
      <c r="GE3" s="39" t="b">
        <f t="shared" ref="GE3:GE11" si="116">IF(AND(EL3=TRUE,FO3=MAX(FN3:FQ3)),TRUE,FALSE)</f>
        <v>0</v>
      </c>
      <c r="GF3" s="39" t="b">
        <f t="shared" ref="GF3:GF11" si="117">IF(AND(EI3=TRUE,EL3=TRUE,FR3&gt;=0.5,FF3&gt;=0.5),TRUE,FALSE)</f>
        <v>0</v>
      </c>
      <c r="GG3" s="39" t="b">
        <f t="shared" ref="GG3:GG11" si="118">IF(AND(EL3=TRUE,FR3&gt;=0.5,1.5&gt;=FS3, FS3&gt;0.5,FD3=MAX(FC3:FE3),FF3&lt;0.5),TRUE,FALSE)</f>
        <v>1</v>
      </c>
      <c r="GH3" s="39" t="b">
        <f t="shared" ref="GH3:GH11" si="119">IF(AND(EL3=TRUE,FR3&lt;0.5,FS3&lt;=0.5,FM3&lt;0.9),TRUE,FALSE)</f>
        <v>0</v>
      </c>
      <c r="GI3" s="39"/>
      <c r="GJ3" s="39" t="b">
        <f t="shared" ref="GJ3:GJ11" si="120">IF(AND(EM3=TRUE,FR3&lt;0.5,FS3&lt;1.5),TRUE,FALSE)</f>
        <v>0</v>
      </c>
      <c r="GK3" s="39" t="b">
        <f t="shared" ref="GK3:GK11" si="121">IF(AND(EM3=TRUE,FR3&lt;0.5,FS3&gt;=1.5),TRUE,FALSE)</f>
        <v>0</v>
      </c>
      <c r="GL3" s="39" t="b">
        <f t="shared" ref="GL3:GL11" si="122">IF(AND(EM3=TRUE,FR3&gt;=0.5,FS3&lt;0.5),TRUE,FALSE)</f>
        <v>0</v>
      </c>
      <c r="GM3" s="39" t="b">
        <f t="shared" ref="GM3:GM11" si="123">IF(AND(EM3=TRUE,FR3&gt;=0.5,FS3&lt;1.5,FS3&gt;=0.5),TRUE,FALSE)</f>
        <v>0</v>
      </c>
      <c r="GN3" s="39" t="b">
        <f t="shared" ref="GN3:GN11" si="124">IF(AND(EM3=TRUE,FR3&gt;=0.5,FS3&gt;=1.5),TRUE,FALSE)</f>
        <v>0</v>
      </c>
      <c r="GO3" s="57"/>
      <c r="GP3" s="57" t="b">
        <f t="shared" ref="GP3:GP11" si="125">IF(AND(EN3=TRUE,FR3&lt;0.5,FS3&gt;=1,FC3=MAX(FC3:FF3)),TRUE,FALSE)</f>
        <v>0</v>
      </c>
      <c r="GQ3" s="59" t="b">
        <f t="shared" ref="GQ3:GQ11" si="126">IF(AND(EN3=TRUE,FR3&gt;=0.5,FS3&lt;1.5,FS3&gt;=0.5,FG3&lt;0.5,FC3=MAX(FC3:FF3)),TRUE,FALSE)</f>
        <v>0</v>
      </c>
      <c r="GR3" s="41" t="b">
        <f t="shared" ref="GR3:GR11" si="127">IF(AND(EN3=TRUE,FR3&gt;=0.5,FS3&gt;=1.5,FG3&lt;0.5,FC3=MAX(FC3:FF3)),TRUE,FALSE)</f>
        <v>0</v>
      </c>
      <c r="GS3" s="57" t="b">
        <f t="shared" ref="GS3:GS11" si="128">IF(AND(EN3=TRUE,FG3&gt;=0.5),TRUE,FALSE)</f>
        <v>0</v>
      </c>
      <c r="GT3" s="57" t="b">
        <f t="shared" ref="GT3:GT11" si="129">IF(AND(EN3=TRUE,FN3=MAX(FN3:FQ3),FS3&gt;=0.5,FG3&lt;0.5,FD3=MAX(FC3:FE3)),TRUE,FALSE)</f>
        <v>0</v>
      </c>
      <c r="GU3" s="57" t="b">
        <f t="shared" ref="GU3:GU11" si="130">IF(AND(EN3=TRUE,FN3&lt;&gt;MAX(FN3:FQ3),FR3&gt;=0.5,FS3&lt;1.5,FS3&gt;=0.5,FG3&lt;0.5,FD3=MAX(FC3:FE3)),TRUE,FALSE)</f>
        <v>0</v>
      </c>
      <c r="GV3" s="57"/>
      <c r="GW3" s="42" t="b">
        <f t="shared" ref="GW3:GW11" si="131">IF(AND(EO3=TRUE,FR3&lt;0.5),TRUE,FALSE)</f>
        <v>0</v>
      </c>
      <c r="GX3" s="42" t="b">
        <f t="shared" ref="GX3:GX11" si="132">IF(AND(EO3=TRUE,FR3&gt;=0.5,FG3&gt;=0.5),TRUE,FALSE)</f>
        <v>0</v>
      </c>
      <c r="GY3" s="42" t="b">
        <f t="shared" ref="GY3:GY11" si="133">IF(AND(EO3=TRUE,FR3&gt;=0.5,FG3&lt;0.5),TRUE,FALSE)</f>
        <v>0</v>
      </c>
      <c r="GZ3" s="57"/>
      <c r="HA3" s="2" t="b">
        <f t="shared" ref="HA3:HA11" si="134">IF(AND(EP3=TRUE,FR3&lt;0.5,FS3&lt;1.5,EU3&lt;&gt;MAX(EU3:EW3),EZ3=MAX(EX3:FB3)),TRUE,FALSE)</f>
        <v>0</v>
      </c>
      <c r="HB3" s="2" t="b">
        <f t="shared" ref="HB3:HB11" si="135">IF(AND(EP3=TRUE,FR3&lt;0.5,FS3&gt;=1.5,EU3&lt;&gt;MAX(EU3:EW3),EZ3=MAX(EX3:FB3)),TRUE,FALSE)</f>
        <v>0</v>
      </c>
      <c r="HC3" s="2" t="b">
        <f t="shared" ref="HC3:HC11" si="136">IF(AND(EP3=TRUE,FR3&gt;=0.5,FS3&lt;0.5,EU3&lt;&gt;MAX(EU3:EW3),EZ3=MAX(EX3:FB3)),TRUE,FALSE)</f>
        <v>0</v>
      </c>
      <c r="HD3" s="2" t="b">
        <f t="shared" ref="HD3:HD11" si="137">IF(AND(EP3=TRUE,FR3&gt;=0.5,FS3&lt;1.5,FS3&gt;=0.5,EU3&lt;&gt;MAX(EU3:EW3),EZ3=MAX(EX3:FB3)),TRUE,FALSE)</f>
        <v>0</v>
      </c>
      <c r="HE3" s="2" t="b">
        <f t="shared" ref="HE3:HE11" si="138">IF(AND(EP3=TRUE,FR3&gt;=0.5,FS3&gt;=1.5,EU3&lt;&gt;MAX(EU3:EW3),EZ3=MAX(EX3:FB3)),TRUE,FALSE)</f>
        <v>0</v>
      </c>
      <c r="HF3" s="2" t="b">
        <f t="shared" ref="HF3:HF11" si="139">IF(AND(EP3=TRUE,FR3&lt;0.5,FS3&lt;1.5,EU3=MAX(EU3:EW3)),TRUE,FALSE)</f>
        <v>0</v>
      </c>
      <c r="HG3" s="2" t="b">
        <f t="shared" ref="HG3:HG11" si="140">IF(AND(EP3=TRUE,FR3&lt;0.5,FS3&gt;=1.5,EU3=MAX(EU3:EW3)),TRUE,FALSE)</f>
        <v>0</v>
      </c>
      <c r="HH3" s="2" t="b">
        <f t="shared" ref="HH3:HH11" si="141">IF(AND(EP3=TRUE,FR3&gt;=0.5,FS3&lt;0.5,EU3=MAX(EU3:EW3)),TRUE,FALSE)</f>
        <v>0</v>
      </c>
      <c r="HI3" s="2" t="b">
        <f t="shared" ref="HI3:HI11" si="142">IF(AND(EP3=TRUE,FR3&gt;=0.5,FS3&lt;1.5,FS3&gt;=0.5,EU3=MAX(EU3:EW3)),TRUE,FALSE)</f>
        <v>0</v>
      </c>
      <c r="HJ3" s="11" t="b">
        <f t="shared" ref="HJ3:HJ11" si="143">IF(AND(EP3=TRUE,FR3&gt;=0.5,FS3&gt;=1.5,EU3=MAX(EU3:EW3)),TRUE,FALSE)</f>
        <v>0</v>
      </c>
      <c r="HK3" s="60" t="b">
        <f t="shared" ref="HK3:HK11" si="144">IF(AND(EP3=TRUE,FR3&lt;0.5,FS3&lt;1.5,EY3=MAX(EX3:FB3)),TRUE,FALSE)</f>
        <v>0</v>
      </c>
      <c r="HL3" s="57"/>
      <c r="HM3" s="57" t="b">
        <f t="shared" ref="HM3:HM11" si="145">IF(AND(EQ3=TRUE,FR3&lt;0.5,FS3&lt;1.5),TRUE,FALSE)</f>
        <v>0</v>
      </c>
      <c r="HN3" s="57" t="b">
        <f t="shared" ref="HN3:HN11" si="146">IF(AND(EQ3=TRUE,FR3&lt;0.5,FS3&gt;=1.5),TRUE,FALSE)</f>
        <v>0</v>
      </c>
      <c r="HO3" s="57" t="b">
        <f t="shared" ref="HO3:HO11" si="147">IF(AND(EQ3=TRUE,FR3&gt;=0.5,FS3&lt;0.5),TRUE,FALSE)</f>
        <v>0</v>
      </c>
      <c r="HP3" s="57" t="b">
        <f t="shared" ref="HP3:HP11" si="148">IF(AND(EQ3=TRUE,FR3&gt;=0.5,FS3&lt;1.5,FS3&gt;=0.5),TRUE,FALSE)</f>
        <v>0</v>
      </c>
      <c r="HQ3" s="57" t="b">
        <f t="shared" ref="HQ3:HQ11" si="149">IF(AND(EQ3=TRUE,FR3&gt;=0.5,FS3&gt;=1.5),TRUE,FALSE)</f>
        <v>0</v>
      </c>
      <c r="HR3" s="57"/>
      <c r="HS3" s="57" t="b">
        <f t="shared" ref="HS3:HS11" si="150">IF(AND(ER3=TRUE,FR3&lt;0.5,FS3&lt;1.5),TRUE,FALSE)</f>
        <v>0</v>
      </c>
      <c r="HT3" s="57" t="b">
        <f t="shared" ref="HT3:HT11" si="151">IF(AND(ER3=TRUE,FR3&lt;0.5,FS3&gt;=1.5),TRUE,FALSE)</f>
        <v>0</v>
      </c>
      <c r="HU3" s="57" t="b">
        <f t="shared" ref="HU3:HU11" si="152">IF(AND(ER3=TRUE,FR3&gt;=0.5,FS3&lt;0.5),TRUE,FALSE)</f>
        <v>0</v>
      </c>
      <c r="HV3" s="57" t="b">
        <f t="shared" ref="HV3:HV11" si="153">IF(AND(ER3=TRUE,FR3&gt;=0.5,FS3&lt;1.5,FS3&gt;=0.5),TRUE,FALSE)</f>
        <v>0</v>
      </c>
      <c r="HW3" s="57" t="b">
        <f t="shared" ref="HW3:HW11" si="154">IF(AND(ER3=TRUE,FR3&gt;=0.5,FS3&gt;=1.5),TRUE,FALSE)</f>
        <v>0</v>
      </c>
      <c r="HX3" s="57"/>
      <c r="HY3" s="57" t="b">
        <f t="shared" ref="HY3:HY11" si="155">IF(AND(EJ3=TRUE,EN3=TRUE,FR3&gt;=0.5,FG3&lt;0.5,FF3&gt;=0.5),TRUE,FALSE)</f>
        <v>0</v>
      </c>
      <c r="HZ3" s="57" t="b">
        <f t="shared" ref="HZ3:HZ11" si="156">IF(AND(EJ3=TRUE,EL3=TRUE,FR3&gt;=0.5,FG3&lt;0.5,FF3&gt;=0.5),TRUE,FALSE)</f>
        <v>0</v>
      </c>
      <c r="IA3" s="57"/>
      <c r="IB3" s="61">
        <f t="shared" ref="IB3:IB11" si="157">COUNTIF(FU3:HZ3,TRUE)</f>
        <v>1</v>
      </c>
      <c r="IC3" s="57" t="str">
        <f t="shared" ref="IC3:IC11" si="158" xml:space="preserve"> IF(IB3=1,INDEX(FU$2:HZ$2,MATCH(TRUE,FU3:HZ3,0)),"")</f>
        <v>Hastingsite</v>
      </c>
      <c r="ID3" s="42"/>
      <c r="IE3" s="2" t="str">
        <f t="shared" ref="IE3:IE11" si="159">IF(AND(EI3=TRUE,FF3&lt;0.5,FF3&gt;0.3),IE$2,"")</f>
        <v/>
      </c>
      <c r="IF3" s="60" t="str">
        <f t="shared" ref="IF3:IF11" si="160">IF(AND(EJ3=TRUE,HY3&lt;&gt;TRUE,HZ3&lt;&gt;TRUE),IF$2,"")</f>
        <v/>
      </c>
      <c r="IG3" s="60" t="str">
        <f t="shared" ref="IG3:IG11" si="161">IF(AND(FQ3=MAX(FN3:FQ3)),IG$2,"")</f>
        <v/>
      </c>
      <c r="IH3" s="60" t="str">
        <f t="shared" ref="IH3:IH11" si="162">IF(AND(FA3=MAX(EX3:FB3)),IH$2,"")</f>
        <v/>
      </c>
      <c r="II3" s="60" t="str">
        <f t="shared" ref="II3:II11" si="163">IF(AND(EX3=MAX(EX3:FB3)),II$2,"")</f>
        <v/>
      </c>
      <c r="IJ3" s="60" t="str">
        <f t="shared" ref="IJ3:IJ11" si="164">IF(AND(EZ3=MAX(EX3:FB3),OR(GT3=TRUE,GU3=TRUE,GG3=TRUE,FZ3=TRUE)),IJ$2,"")</f>
        <v>magnesio-</v>
      </c>
      <c r="IK3" s="60" t="str">
        <f t="shared" ref="IK3:IK11" si="165">IF(AND(EY3=MAX(EX3:FB3),FU3&lt;&gt;TRUE,FV3&lt;&gt;TRUE,FY3&lt;&gt;TRUE,GG3&lt;&gt;TRUE,GT3&lt;&gt;TRUE,GU3&lt;&gt;TRUE,HK3&lt;&gt;TRUE),IK$2,"")</f>
        <v/>
      </c>
      <c r="IL3" s="60" t="str">
        <f t="shared" ref="IL3:IL11" si="166">IF(AND(FE3=MAX(FC3:FE3),OR(FY3=TRUE,GH3=TRUE,GB3=TRUE,GL3=TRUE,FU3=TRUE,FV3=TRUE)),IL$2,"")</f>
        <v/>
      </c>
      <c r="IM3" s="60" t="str">
        <f t="shared" ref="IM3:IM11" si="167">IF(AND(FD3=MAX(FC3:FE3),FY3&lt;&gt;TRUE,GH3&lt;&gt;TRUE,GB3&lt;&gt;TRUE,GL3&lt;&gt;TRUE,FU3&lt;&gt;TRUE,FV3&lt;&gt;TRUE,GT3&lt;&gt;TRUE,GU3&lt;&gt;TRUE,GG3&lt;&gt;TRUE),IM$2,"")</f>
        <v/>
      </c>
      <c r="IN3" s="60" t="str">
        <f t="shared" ref="IN3:IN11" si="168">IF(AND(DT3=MAX(DR3:DT3),EI3=TRUE),IN$2,"")</f>
        <v/>
      </c>
      <c r="IO3" s="60" t="str">
        <f t="shared" ref="IO3:IO11" si="169">IF(AND(DS3=MAX(DR3:DT3),EI3=TRUE),IO$2,"")</f>
        <v/>
      </c>
      <c r="IP3" s="57"/>
      <c r="IQ3" s="57" t="str">
        <f t="shared" ref="IQ3:IQ11" si="170">IF(IB3=1,CONCATENATE(IE3,IF3,IG3,IH3,II3,IJ3,IK3,IL3,IM3,IN3,IO3,IC3),"ERROR!!")</f>
        <v>magnesio-Hastingsite</v>
      </c>
    </row>
    <row r="4" spans="1:286" ht="15" customHeight="1">
      <c r="A4"/>
      <c r="B4"/>
      <c r="C4"/>
      <c r="D4"/>
      <c r="E4"/>
      <c r="F4" t="s">
        <v>196</v>
      </c>
      <c r="G4" s="72">
        <v>47.605600000000003</v>
      </c>
      <c r="H4" s="72">
        <v>1.5395700000000001</v>
      </c>
      <c r="I4" s="72">
        <v>6.7288500000000004</v>
      </c>
      <c r="J4" s="72">
        <v>1.5706000000000001E-2</v>
      </c>
      <c r="K4" s="72"/>
      <c r="L4"/>
      <c r="M4" s="72">
        <v>11.1759</v>
      </c>
      <c r="N4" s="72">
        <v>0.257604</v>
      </c>
      <c r="O4" s="72">
        <v>16.138000000000002</v>
      </c>
      <c r="P4" s="72">
        <v>11.074199999999999</v>
      </c>
      <c r="Q4" s="72">
        <v>1.5161199999999999</v>
      </c>
      <c r="R4" s="72">
        <v>0.43064799999999998</v>
      </c>
      <c r="S4" s="72">
        <v>9.4411999999999996E-2</v>
      </c>
      <c r="T4" s="72">
        <v>8.4721000000000005E-2</v>
      </c>
      <c r="U4" s="72">
        <v>2.7699999999999999E-2</v>
      </c>
      <c r="V4"/>
      <c r="W4"/>
      <c r="X4" s="29">
        <f t="shared" si="0"/>
        <v>5.887559044371235E-2</v>
      </c>
      <c r="Y4" s="29">
        <f t="shared" si="1"/>
        <v>96.630155409556309</v>
      </c>
      <c r="Z4" s="29">
        <f t="shared" si="2"/>
        <v>4.09459036579175</v>
      </c>
      <c r="AA4" s="29">
        <f t="shared" si="3"/>
        <v>7.4914917432923751</v>
      </c>
      <c r="AB4" s="29">
        <f t="shared" si="4"/>
        <v>1.7643705678232526</v>
      </c>
      <c r="AC4" s="29">
        <f t="shared" si="5"/>
        <v>98.804708086463677</v>
      </c>
      <c r="AD4" s="42"/>
      <c r="AE4" s="42"/>
      <c r="AF4" s="23">
        <v>60.084299999999999</v>
      </c>
      <c r="AG4" s="23">
        <v>79.878799999999998</v>
      </c>
      <c r="AH4" s="23">
        <v>101.96120000000001</v>
      </c>
      <c r="AI4" s="23">
        <v>151.99039999999999</v>
      </c>
      <c r="AJ4" s="23">
        <v>159.69</v>
      </c>
      <c r="AK4" s="23">
        <v>71.846400000000003</v>
      </c>
      <c r="AL4" s="23">
        <v>70.9375</v>
      </c>
      <c r="AM4" s="23">
        <v>40.304400000000001</v>
      </c>
      <c r="AN4" s="23">
        <v>56.077399999999997</v>
      </c>
      <c r="AO4" s="23">
        <v>61.978999999999999</v>
      </c>
      <c r="AP4" s="23">
        <v>94.195999999999998</v>
      </c>
      <c r="AQ4" s="23">
        <v>18.998000000000001</v>
      </c>
      <c r="AR4" s="23">
        <v>35.450000000000003</v>
      </c>
      <c r="AS4" s="23">
        <v>29.88</v>
      </c>
      <c r="AT4" s="23">
        <v>74.691999999999993</v>
      </c>
      <c r="AU4" s="23">
        <v>81.39</v>
      </c>
      <c r="AX4" s="54">
        <f t="shared" si="6"/>
        <v>0.79231346624659027</v>
      </c>
      <c r="AY4" s="54">
        <f t="shared" si="7"/>
        <v>1.9273824844639631E-2</v>
      </c>
      <c r="AZ4" s="54">
        <f t="shared" si="8"/>
        <v>0.13198844266250298</v>
      </c>
      <c r="BA4" s="54">
        <f t="shared" si="9"/>
        <v>2.0667094763879827E-4</v>
      </c>
      <c r="BB4" s="54">
        <f t="shared" si="10"/>
        <v>0.15555267904863709</v>
      </c>
      <c r="BC4" s="54">
        <f t="shared" si="11"/>
        <v>3.631422026431718E-3</v>
      </c>
      <c r="BD4" s="54">
        <f t="shared" si="12"/>
        <v>0.40040293367473528</v>
      </c>
      <c r="BE4" s="54">
        <f t="shared" si="13"/>
        <v>0.19748062499331281</v>
      </c>
      <c r="BF4" s="54">
        <f t="shared" si="14"/>
        <v>4.8923667693896319E-2</v>
      </c>
      <c r="BG4" s="54">
        <f t="shared" si="15"/>
        <v>9.1436579047942581E-3</v>
      </c>
      <c r="BH4" s="54">
        <f t="shared" si="16"/>
        <v>4.9695757448152428E-3</v>
      </c>
      <c r="BI4" s="54">
        <f t="shared" si="17"/>
        <v>2.3898730606488009E-3</v>
      </c>
      <c r="BJ4" s="54">
        <f t="shared" si="18"/>
        <v>0</v>
      </c>
      <c r="BK4" s="54">
        <f t="shared" si="19"/>
        <v>3.7085631660686554E-4</v>
      </c>
      <c r="BL4" s="54">
        <f t="shared" si="20"/>
        <v>0</v>
      </c>
      <c r="BM4" s="42"/>
      <c r="BO4" s="54">
        <f>'Norm-coeff'!$C$2+$AX4*'Norm-coeff'!$D$2+$AY4*'Norm-coeff'!$E$2+$AZ4*'Norm-coeff'!$F$2+$BA4*'Norm-coeff'!$G$2+$BB4*'Norm-coeff'!$H$2+$BC4*'Norm-coeff'!$I$2+$BD4*'Norm-coeff'!$J$2+$BE4*'Norm-coeff'!$K$2+$BF4*'Norm-coeff'!$L$2+$BG4*'Norm-coeff'!$M$2+$BH4*'Norm-coeff'!$N$2+$BI4*'Norm-coeff'!$O$2</f>
        <v>6.9243057229877643</v>
      </c>
      <c r="BP4" s="54">
        <f>'Norm-coeff'!$C$3+$AX4*'Norm-coeff'!$D$3+$AY4*'Norm-coeff'!$E$3+$AZ4*'Norm-coeff'!$F$3+$BA4*'Norm-coeff'!$G$3+$BB4*'Norm-coeff'!$H$3+$BC4*'Norm-coeff'!$I$3+$BD4*'Norm-coeff'!$J$3+$BE4*'Norm-coeff'!$K$3+$BF4*'Norm-coeff'!$L$3+$BG4*'Norm-coeff'!$M$3+$BH4*'Norm-coeff'!$N$3+$BI4*'Norm-coeff'!$O$3</f>
        <v>1.0869826804557419</v>
      </c>
      <c r="BQ4" s="54">
        <f>'Norm-coeff'!$C$4+$AX4*'Norm-coeff'!$D$4+$AY4*'Norm-coeff'!$E$4+$AZ4*'Norm-coeff'!$F$4+$BA4*'Norm-coeff'!$G$4+$BB4*'Norm-coeff'!$H$4+$BC4*'Norm-coeff'!$I$4+$BD4*'Norm-coeff'!$J$4+$BE4*'Norm-coeff'!$K$4+$BF4*'Norm-coeff'!$L$4+$BG4*'Norm-coeff'!$M$4+$BH4*'Norm-coeff'!$N$4+$BI4*'Norm-coeff'!$O$4</f>
        <v>0.44816912324168101</v>
      </c>
      <c r="BR4" s="54">
        <f>'Norm-coeff'!$C$5+$AX4*'Norm-coeff'!$D$5+$AY4*'Norm-coeff'!$E$5+$AZ4*'Norm-coeff'!$F$5+$BA4*'Norm-coeff'!$G$5+$BB4*'Norm-coeff'!$H$5+$BC4*'Norm-coeff'!$I$5+$BD4*'Norm-coeff'!$J$5+$BE4*'Norm-coeff'!$K$5+$BF4*'Norm-coeff'!$L$5+$BG4*'Norm-coeff'!$M$5+$BH4*'Norm-coeff'!$N$5+$BI4*'Norm-coeff'!$O$5</f>
        <v>0.81495130579029285</v>
      </c>
      <c r="BS4" s="54">
        <f>'Norm-coeff'!$C$6+$AX4*'Norm-coeff'!$D$6+$AY4*'Norm-coeff'!$E$6+$AZ4*'Norm-coeff'!$F$6+$BA4*'Norm-coeff'!$G$6+$BB4*'Norm-coeff'!$H$6+$BC4*'Norm-coeff'!$I$6+$BD4*'Norm-coeff'!$J$6+$BE4*'Norm-coeff'!$K$6+$BF4*'Norm-coeff'!$L$6+$BG4*'Norm-coeff'!$M$6+$BH4*'Norm-coeff'!$N$6+$BI4*'Norm-coeff'!$O$6</f>
        <v>1.0646946028559571E-2</v>
      </c>
      <c r="BT4" s="54">
        <f>'Norm-coeff'!$C$7+$AX4*'Norm-coeff'!$D$7+$AY4*'Norm-coeff'!$E$7+$AZ4*'Norm-coeff'!$F$7+$BA4*'Norm-coeff'!$G$7+$BB4*'Norm-coeff'!$H$7+$BC4*'Norm-coeff'!$I$7+$BD4*'Norm-coeff'!$J$7+$BE4*'Norm-coeff'!$K$7+$BF4*'Norm-coeff'!$L$7+$BG4*'Norm-coeff'!$M$7+$BH4*'Norm-coeff'!$N$7+$BI4*'Norm-coeff'!$O$7</f>
        <v>3.4323278545590825</v>
      </c>
      <c r="BU4" s="54">
        <f>'Norm-coeff'!$C$8+$AX4*'Norm-coeff'!$D$8+$AY4*'Norm-coeff'!$E$8+$AZ4*'Norm-coeff'!$F$8+$BA4*'Norm-coeff'!$G$8+$BB4*'Norm-coeff'!$H$8+$BC4*'Norm-coeff'!$I$8+$BD4*'Norm-coeff'!$J$8+$BE4*'Norm-coeff'!$K$8+$BF4*'Norm-coeff'!$L$8+$BG4*'Norm-coeff'!$M$8+$BH4*'Norm-coeff'!$N$8+$BI4*'Norm-coeff'!$O$8</f>
        <v>0.18100825876182891</v>
      </c>
      <c r="BV4" s="54">
        <f>'Norm-coeff'!$C$9+$AX4*'Norm-coeff'!$D$9+$AY4*'Norm-coeff'!$E$9+$AZ4*'Norm-coeff'!$F$9+$BA4*'Norm-coeff'!$G$9+$BB4*'Norm-coeff'!$H$9+$BC4*'Norm-coeff'!$I$9+$BD4*'Norm-coeff'!$J$9+$BE4*'Norm-coeff'!$K$9+$BF4*'Norm-coeff'!$L$9+$BG4*'Norm-coeff'!$M$9+$BH4*'Norm-coeff'!$N$9+$BI4*'Norm-coeff'!$O$9</f>
        <v>1.7372103533899041</v>
      </c>
      <c r="BW4" s="54">
        <f>'Norm-coeff'!$C$10+$AX4*'Norm-coeff'!$D$10+$AY4*'Norm-coeff'!$E$10+$AZ4*'Norm-coeff'!$F$10+$BA4*'Norm-coeff'!$G$10+$BB4*'Norm-coeff'!$H$10+$BC4*'Norm-coeff'!$I$10+$BD4*'Norm-coeff'!$J$10+$BE4*'Norm-coeff'!$K$10+$BF4*'Norm-coeff'!$L$10+$BG4*'Norm-coeff'!$M$10+$BH4*'Norm-coeff'!$N$10+$BI4*'Norm-coeff'!$O$10</f>
        <v>6.0229316158225694E-2</v>
      </c>
      <c r="BX4" s="54">
        <f>'Norm-coeff'!$C$11+$AX4*'Norm-coeff'!$D$11+$AY4*'Norm-coeff'!$E$11+$AZ4*'Norm-coeff'!$F$11+$BA4*'Norm-coeff'!$G$11+$BB4*'Norm-coeff'!$H$11+$BC4*'Norm-coeff'!$I$11+$BD4*'Norm-coeff'!$J$11+$BE4*'Norm-coeff'!$K$11+$BF4*'Norm-coeff'!$L$11+$BG4*'Norm-coeff'!$M$11+$BH4*'Norm-coeff'!$N$11+$BI4*'Norm-coeff'!$O$11</f>
        <v>8.1789023984309428E-2</v>
      </c>
      <c r="BY4" s="54">
        <f>'Norm-coeff'!$C$12+$AX4*'Norm-coeff'!$D$12+$AY4*'Norm-coeff'!$E$12+$AZ4*'Norm-coeff'!$F$12+$BA4*'Norm-coeff'!$G$12+$BB4*'Norm-coeff'!$H$12+$BC4*'Norm-coeff'!$I$12+$BD4*'Norm-coeff'!$J$12+$BE4*'Norm-coeff'!$K$12+$BF4*'Norm-coeff'!$L$12+$BG4*'Norm-coeff'!$M$12+$BH4*'Norm-coeff'!$N$12+$BI4*'Norm-coeff'!$O$12</f>
        <v>3.5224176326389349E-2</v>
      </c>
      <c r="BZ4" s="54">
        <f>'Norm-coeff'!$C$13+$AX4*'Norm-coeff'!$D$13+$AY4*'Norm-coeff'!$E$13+$AZ4*'Norm-coeff'!$F$13+$BA4*'Norm-coeff'!$G$13+$BB4*'Norm-coeff'!$H$13+$BC4*'Norm-coeff'!$I$13+$BD4*'Norm-coeff'!$J$13+$BE4*'Norm-coeff'!$K$13+$BF4*'Norm-coeff'!$L$13+$BG4*'Norm-coeff'!$M$13+$BH4*'Norm-coeff'!$N$13+$BI4*'Norm-coeff'!$O$13</f>
        <v>2.0539353838180598E-2</v>
      </c>
      <c r="CA4" s="54">
        <f>'Norm-coeff'!$C$14+$AX4*'Norm-coeff'!$D$14+$AY4*'Norm-coeff'!$E$14+$AZ4*'Norm-coeff'!$F$14+$BA4*'Norm-coeff'!$G$14+$BB4*'Norm-coeff'!$H$14+$BC4*'Norm-coeff'!$I$14+$BD4*'Norm-coeff'!$J$14+$BE4*'Norm-coeff'!$K$14+$BF4*'Norm-coeff'!$L$14+$BG4*'Norm-coeff'!$M$14+$BH4*'Norm-coeff'!$N$14+$BI4*'Norm-coeff'!$O$14</f>
        <v>1.7132726910509366</v>
      </c>
      <c r="CC4" s="54">
        <f t="shared" ref="CC4:CC12" si="171">IF(AX4&lt;=0,0,BO4/AX4)</f>
        <v>8.739351302193727</v>
      </c>
      <c r="CG4" s="54">
        <f t="shared" si="21"/>
        <v>6.9243057229877643</v>
      </c>
      <c r="CH4" s="54">
        <f t="shared" ref="CH4:CH67" si="172">IF(OR(AZ4&lt;=0,BP4&lt;0),0,BP4)</f>
        <v>1.0869826804557419</v>
      </c>
      <c r="CI4" s="54">
        <f t="shared" si="22"/>
        <v>0</v>
      </c>
      <c r="CJ4" s="56">
        <f t="shared" si="23"/>
        <v>8.0112884034435066</v>
      </c>
      <c r="CK4" s="54">
        <f t="shared" si="24"/>
        <v>6.6510687801325741E-2</v>
      </c>
      <c r="CL4" s="54">
        <f t="shared" si="25"/>
        <v>0.18100825876182891</v>
      </c>
      <c r="CM4" s="54">
        <f t="shared" si="26"/>
        <v>0.44816912324168101</v>
      </c>
      <c r="CN4" s="54">
        <f t="shared" si="27"/>
        <v>1.8061700153727432E-3</v>
      </c>
      <c r="CO4" s="54">
        <f t="shared" si="28"/>
        <v>3.2410436334649796E-3</v>
      </c>
      <c r="CP4" s="54">
        <f t="shared" si="29"/>
        <v>0</v>
      </c>
      <c r="CQ4" s="54">
        <f t="shared" si="30"/>
        <v>1.0646946028559571E-2</v>
      </c>
      <c r="CR4" s="54">
        <f t="shared" si="31"/>
        <v>3.4323278545590825</v>
      </c>
      <c r="CS4" s="54">
        <f t="shared" si="32"/>
        <v>0.81495130579029285</v>
      </c>
      <c r="CU4" s="54">
        <f t="shared" si="33"/>
        <v>4.9586613898316081</v>
      </c>
      <c r="CV4" s="54">
        <f t="shared" si="34"/>
        <v>2.1089326786951447E-2</v>
      </c>
      <c r="CW4" s="54">
        <f t="shared" si="35"/>
        <v>9.6309079171455703E-2</v>
      </c>
      <c r="CX4" s="54">
        <f t="shared" si="36"/>
        <v>6.6934045253403962E-2</v>
      </c>
      <c r="CZ4" s="54">
        <f t="shared" si="37"/>
        <v>1.7372103533899041</v>
      </c>
      <c r="DA4" s="54">
        <f t="shared" si="38"/>
        <v>6.0229316158225694E-2</v>
      </c>
      <c r="DB4" s="54">
        <f t="shared" si="39"/>
        <v>1.981772120759941</v>
      </c>
      <c r="DC4" s="54">
        <f t="shared" si="40"/>
        <v>0</v>
      </c>
      <c r="DD4" s="54">
        <f t="shared" si="41"/>
        <v>0.3673318028105203</v>
      </c>
      <c r="DE4" s="54">
        <f t="shared" si="42"/>
        <v>8.1789023984309428E-2</v>
      </c>
      <c r="DF4" s="54">
        <f t="shared" si="43"/>
        <v>0.44912082679482973</v>
      </c>
      <c r="DG4" s="54">
        <f t="shared" si="44"/>
        <v>1.7132726910509366</v>
      </c>
      <c r="DH4" s="71">
        <f t="shared" si="45"/>
        <v>3.5224176326389349E-2</v>
      </c>
      <c r="DI4" s="71">
        <f t="shared" si="46"/>
        <v>2.0539353838180598E-2</v>
      </c>
      <c r="DJ4" s="54">
        <f t="shared" si="47"/>
        <v>0.23096377878449345</v>
      </c>
      <c r="DK4" s="54">
        <f t="shared" si="48"/>
        <v>2</v>
      </c>
      <c r="DL4" s="4">
        <f t="shared" si="49"/>
        <v>1.3594295082034296</v>
      </c>
      <c r="DM4" s="3">
        <f t="shared" si="50"/>
        <v>0.44816912324168101</v>
      </c>
      <c r="DN4" s="3">
        <f t="shared" si="51"/>
        <v>0.91126038496174855</v>
      </c>
      <c r="DO4" s="4">
        <f t="shared" si="52"/>
        <v>0.32967441160959077</v>
      </c>
      <c r="DP4" s="57"/>
      <c r="DQ4" s="57"/>
      <c r="DR4" s="56">
        <f t="shared" si="53"/>
        <v>1.7132726910509366</v>
      </c>
      <c r="DS4" s="56">
        <f t="shared" si="54"/>
        <v>3.5224176326389349E-2</v>
      </c>
      <c r="DT4" s="38">
        <f t="shared" si="55"/>
        <v>2.0539353838180598E-2</v>
      </c>
      <c r="DU4" s="38">
        <f t="shared" si="56"/>
        <v>1.7690362212155066</v>
      </c>
      <c r="DV4" s="38">
        <f t="shared" si="57"/>
        <v>0.23096377878449345</v>
      </c>
      <c r="DW4" s="39">
        <f t="shared" si="58"/>
        <v>1.7372103533899041</v>
      </c>
      <c r="DX4" s="39">
        <f t="shared" si="59"/>
        <v>6.0229316158225694E-2</v>
      </c>
      <c r="DY4" s="39">
        <f t="shared" si="60"/>
        <v>0</v>
      </c>
      <c r="DZ4" s="39">
        <f t="shared" si="61"/>
        <v>0.1843324512118111</v>
      </c>
      <c r="EA4" s="39">
        <f t="shared" si="62"/>
        <v>1.981772120759941</v>
      </c>
      <c r="EB4" s="37">
        <f t="shared" si="63"/>
        <v>0.87659440517497245</v>
      </c>
      <c r="EC4" s="37">
        <f t="shared" si="64"/>
        <v>3.0391645703003348E-2</v>
      </c>
      <c r="ED4" s="37">
        <f t="shared" si="65"/>
        <v>0</v>
      </c>
      <c r="EE4" s="37">
        <f t="shared" si="66"/>
        <v>9.3013949122024181E-2</v>
      </c>
      <c r="EF4" s="39">
        <f t="shared" si="67"/>
        <v>0.96649160626717046</v>
      </c>
      <c r="EG4" s="37">
        <f t="shared" si="68"/>
        <v>0.96960835429699666</v>
      </c>
      <c r="EH4" s="37">
        <f t="shared" si="69"/>
        <v>3.0391645703003348E-2</v>
      </c>
      <c r="EI4" s="11" t="b">
        <f t="shared" si="70"/>
        <v>1</v>
      </c>
      <c r="EJ4" s="11" t="b">
        <f t="shared" si="71"/>
        <v>0</v>
      </c>
      <c r="EK4" s="39" t="b">
        <f t="shared" si="72"/>
        <v>0</v>
      </c>
      <c r="EL4" s="39" t="b">
        <f t="shared" si="73"/>
        <v>1</v>
      </c>
      <c r="EM4" s="39" t="b">
        <f t="shared" si="74"/>
        <v>0</v>
      </c>
      <c r="EN4" s="39" t="b">
        <f t="shared" si="75"/>
        <v>0</v>
      </c>
      <c r="EO4" s="39" t="b">
        <f t="shared" si="76"/>
        <v>0</v>
      </c>
      <c r="EP4" s="39" t="b">
        <f t="shared" si="77"/>
        <v>0</v>
      </c>
      <c r="EQ4" s="39" t="b">
        <f t="shared" si="78"/>
        <v>0</v>
      </c>
      <c r="ER4" s="39" t="b">
        <f t="shared" si="79"/>
        <v>0</v>
      </c>
      <c r="ES4" s="58" t="str">
        <f t="shared" si="80"/>
        <v>(OH,F,Cl)-dominate amphibole</v>
      </c>
      <c r="ET4" s="58" t="str">
        <f t="shared" si="81"/>
        <v>Ca Amphibole</v>
      </c>
      <c r="EU4" s="56">
        <f t="shared" si="82"/>
        <v>2.1089326786951447E-2</v>
      </c>
      <c r="EV4" s="56">
        <f t="shared" si="83"/>
        <v>9.6309079171455703E-2</v>
      </c>
      <c r="EW4" s="56">
        <f t="shared" si="84"/>
        <v>6.6934045253403962E-2</v>
      </c>
      <c r="EX4" s="56">
        <f t="shared" si="85"/>
        <v>1.0646946028559571E-2</v>
      </c>
      <c r="EY4" s="56">
        <f t="shared" si="86"/>
        <v>0.81495130579029285</v>
      </c>
      <c r="EZ4" s="56">
        <f t="shared" si="87"/>
        <v>3.4323278545590825</v>
      </c>
      <c r="FA4" s="39">
        <f t="shared" si="88"/>
        <v>0</v>
      </c>
      <c r="FB4" s="39">
        <f t="shared" si="89"/>
        <v>3.2410436334649796E-3</v>
      </c>
      <c r="FC4" s="54">
        <f t="shared" si="90"/>
        <v>6.6510687801325741E-2</v>
      </c>
      <c r="FD4" s="54">
        <f t="shared" si="91"/>
        <v>0.44816912324168101</v>
      </c>
      <c r="FE4" s="39">
        <f t="shared" si="92"/>
        <v>1.8061700153727432E-3</v>
      </c>
      <c r="FF4" s="54">
        <f t="shared" si="93"/>
        <v>0.18100825876182891</v>
      </c>
      <c r="FG4" s="39">
        <f t="shared" si="94"/>
        <v>0</v>
      </c>
      <c r="FH4" s="39">
        <f t="shared" si="95"/>
        <v>3.1736272815511016E-2</v>
      </c>
      <c r="FI4" s="39">
        <f t="shared" si="96"/>
        <v>3.4992618998124865</v>
      </c>
      <c r="FJ4" s="39">
        <f t="shared" si="97"/>
        <v>0.91126038496174855</v>
      </c>
      <c r="FK4" s="39">
        <f t="shared" si="98"/>
        <v>0.20513447678655039</v>
      </c>
      <c r="FL4" s="39">
        <f t="shared" si="99"/>
        <v>7.1441750641210522E-3</v>
      </c>
      <c r="FM4" s="39">
        <f t="shared" si="100"/>
        <v>0.72883473496109552</v>
      </c>
      <c r="FN4" s="39">
        <f t="shared" si="101"/>
        <v>0.55087917320517021</v>
      </c>
      <c r="FO4" s="39">
        <f t="shared" si="102"/>
        <v>0</v>
      </c>
      <c r="FP4" s="39">
        <f t="shared" si="103"/>
        <v>0.3673318028105203</v>
      </c>
      <c r="FQ4" s="39">
        <f t="shared" si="104"/>
        <v>8.1789023984309428E-2</v>
      </c>
      <c r="FR4" s="39">
        <f t="shared" si="105"/>
        <v>0.44912082679482973</v>
      </c>
      <c r="FS4" s="39">
        <f t="shared" si="106"/>
        <v>0.64753871979754385</v>
      </c>
      <c r="FU4" s="39" t="b">
        <f t="shared" si="107"/>
        <v>0</v>
      </c>
      <c r="FV4" s="39" t="b">
        <f t="shared" si="108"/>
        <v>0</v>
      </c>
      <c r="FW4" s="39" t="b">
        <f t="shared" si="109"/>
        <v>0</v>
      </c>
      <c r="FY4" s="39" t="b">
        <f t="shared" si="110"/>
        <v>0</v>
      </c>
      <c r="FZ4" s="39" t="b">
        <f t="shared" si="111"/>
        <v>1</v>
      </c>
      <c r="GA4" s="39" t="b">
        <f t="shared" si="112"/>
        <v>0</v>
      </c>
      <c r="GB4" s="39" t="b">
        <f t="shared" si="113"/>
        <v>0</v>
      </c>
      <c r="GC4" s="39" t="b">
        <f t="shared" si="114"/>
        <v>0</v>
      </c>
      <c r="GD4" s="39" t="b">
        <f t="shared" si="115"/>
        <v>0</v>
      </c>
      <c r="GE4" s="39" t="b">
        <f t="shared" si="116"/>
        <v>0</v>
      </c>
      <c r="GF4" s="39" t="b">
        <f t="shared" si="117"/>
        <v>0</v>
      </c>
      <c r="GG4" s="39" t="b">
        <f t="shared" si="118"/>
        <v>0</v>
      </c>
      <c r="GH4" s="39" t="b">
        <f t="shared" si="119"/>
        <v>0</v>
      </c>
      <c r="GI4" s="39"/>
      <c r="GJ4" s="39" t="b">
        <f t="shared" si="120"/>
        <v>0</v>
      </c>
      <c r="GK4" s="39" t="b">
        <f t="shared" si="121"/>
        <v>0</v>
      </c>
      <c r="GL4" s="39" t="b">
        <f t="shared" si="122"/>
        <v>0</v>
      </c>
      <c r="GM4" s="39" t="b">
        <f t="shared" si="123"/>
        <v>0</v>
      </c>
      <c r="GN4" s="39" t="b">
        <f t="shared" si="124"/>
        <v>0</v>
      </c>
      <c r="GO4" s="57"/>
      <c r="GP4" s="57" t="b">
        <f t="shared" si="125"/>
        <v>0</v>
      </c>
      <c r="GQ4" s="59" t="b">
        <f t="shared" si="126"/>
        <v>0</v>
      </c>
      <c r="GR4" s="41" t="b">
        <f t="shared" si="127"/>
        <v>0</v>
      </c>
      <c r="GS4" s="57" t="b">
        <f t="shared" si="128"/>
        <v>0</v>
      </c>
      <c r="GT4" s="57" t="b">
        <f t="shared" si="129"/>
        <v>0</v>
      </c>
      <c r="GU4" s="57" t="b">
        <f t="shared" si="130"/>
        <v>0</v>
      </c>
      <c r="GV4" s="57"/>
      <c r="GW4" s="42" t="b">
        <f t="shared" si="131"/>
        <v>0</v>
      </c>
      <c r="GX4" s="42" t="b">
        <f t="shared" si="132"/>
        <v>0</v>
      </c>
      <c r="GY4" s="42" t="b">
        <f t="shared" si="133"/>
        <v>0</v>
      </c>
      <c r="GZ4" s="57"/>
      <c r="HA4" s="2" t="b">
        <f t="shared" si="134"/>
        <v>0</v>
      </c>
      <c r="HB4" s="2" t="b">
        <f t="shared" si="135"/>
        <v>0</v>
      </c>
      <c r="HC4" s="2" t="b">
        <f t="shared" si="136"/>
        <v>0</v>
      </c>
      <c r="HD4" s="2" t="b">
        <f t="shared" si="137"/>
        <v>0</v>
      </c>
      <c r="HE4" s="2" t="b">
        <f t="shared" si="138"/>
        <v>0</v>
      </c>
      <c r="HF4" s="2" t="b">
        <f t="shared" si="139"/>
        <v>0</v>
      </c>
      <c r="HG4" s="2" t="b">
        <f t="shared" si="140"/>
        <v>0</v>
      </c>
      <c r="HH4" s="2" t="b">
        <f t="shared" si="141"/>
        <v>0</v>
      </c>
      <c r="HI4" s="2" t="b">
        <f t="shared" si="142"/>
        <v>0</v>
      </c>
      <c r="HJ4" s="11" t="b">
        <f t="shared" si="143"/>
        <v>0</v>
      </c>
      <c r="HK4" s="60" t="b">
        <f t="shared" si="144"/>
        <v>0</v>
      </c>
      <c r="HL4" s="57"/>
      <c r="HM4" s="57" t="b">
        <f t="shared" si="145"/>
        <v>0</v>
      </c>
      <c r="HN4" s="57" t="b">
        <f t="shared" si="146"/>
        <v>0</v>
      </c>
      <c r="HO4" s="57" t="b">
        <f t="shared" si="147"/>
        <v>0</v>
      </c>
      <c r="HP4" s="57" t="b">
        <f t="shared" si="148"/>
        <v>0</v>
      </c>
      <c r="HQ4" s="57" t="b">
        <f t="shared" si="149"/>
        <v>0</v>
      </c>
      <c r="HR4" s="57"/>
      <c r="HS4" s="57" t="b">
        <f t="shared" si="150"/>
        <v>0</v>
      </c>
      <c r="HT4" s="57" t="b">
        <f t="shared" si="151"/>
        <v>0</v>
      </c>
      <c r="HU4" s="57" t="b">
        <f t="shared" si="152"/>
        <v>0</v>
      </c>
      <c r="HV4" s="57" t="b">
        <f t="shared" si="153"/>
        <v>0</v>
      </c>
      <c r="HW4" s="57" t="b">
        <f t="shared" si="154"/>
        <v>0</v>
      </c>
      <c r="HX4" s="57"/>
      <c r="HY4" s="57" t="b">
        <f t="shared" si="155"/>
        <v>0</v>
      </c>
      <c r="HZ4" s="57" t="b">
        <f t="shared" si="156"/>
        <v>0</v>
      </c>
      <c r="IA4" s="57"/>
      <c r="IB4" s="61">
        <f t="shared" si="157"/>
        <v>1</v>
      </c>
      <c r="IC4" s="57" t="str">
        <f t="shared" si="158"/>
        <v>Hornblende</v>
      </c>
      <c r="ID4" s="42"/>
      <c r="IE4" s="2" t="str">
        <f t="shared" si="159"/>
        <v/>
      </c>
      <c r="IF4" s="60" t="str">
        <f t="shared" si="160"/>
        <v/>
      </c>
      <c r="IG4" s="60" t="str">
        <f t="shared" si="161"/>
        <v/>
      </c>
      <c r="IH4" s="60" t="str">
        <f t="shared" si="162"/>
        <v/>
      </c>
      <c r="II4" s="60" t="str">
        <f t="shared" si="163"/>
        <v/>
      </c>
      <c r="IJ4" s="60" t="str">
        <f t="shared" si="164"/>
        <v>magnesio-</v>
      </c>
      <c r="IK4" s="60" t="str">
        <f t="shared" si="165"/>
        <v/>
      </c>
      <c r="IL4" s="60" t="str">
        <f t="shared" si="166"/>
        <v/>
      </c>
      <c r="IM4" s="60" t="str">
        <f t="shared" si="167"/>
        <v>ferri-</v>
      </c>
      <c r="IN4" s="60" t="str">
        <f t="shared" si="168"/>
        <v/>
      </c>
      <c r="IO4" s="60" t="str">
        <f t="shared" si="169"/>
        <v/>
      </c>
      <c r="IP4" s="57"/>
      <c r="IQ4" s="57" t="str">
        <f t="shared" si="170"/>
        <v>magnesio-ferri-Hornblende</v>
      </c>
    </row>
    <row r="5" spans="1:286" ht="15" customHeight="1">
      <c r="A5"/>
      <c r="B5"/>
      <c r="C5"/>
      <c r="D5"/>
      <c r="E5"/>
      <c r="F5" t="s">
        <v>196</v>
      </c>
      <c r="G5" s="72">
        <v>47.507899999999999</v>
      </c>
      <c r="H5" s="72">
        <v>1.6186499999999999</v>
      </c>
      <c r="I5" s="72">
        <v>6.9877000000000002</v>
      </c>
      <c r="J5" s="72">
        <v>1.9956000000000002E-2</v>
      </c>
      <c r="K5" s="72"/>
      <c r="L5"/>
      <c r="M5" s="72">
        <v>11.228999999999999</v>
      </c>
      <c r="N5" s="72">
        <v>0.22458500000000001</v>
      </c>
      <c r="O5" s="72">
        <v>16.035399999999999</v>
      </c>
      <c r="P5" s="72">
        <v>11.090400000000001</v>
      </c>
      <c r="Q5" s="72">
        <v>1.6628799999999999</v>
      </c>
      <c r="R5" s="72">
        <v>0.43072199999999999</v>
      </c>
      <c r="S5" s="72">
        <v>9.3114000000000002E-2</v>
      </c>
      <c r="T5" s="72">
        <v>8.7110000000000007E-2</v>
      </c>
      <c r="U5" s="72">
        <v>6.9649999999999998E-3</v>
      </c>
      <c r="V5"/>
      <c r="W5"/>
      <c r="X5" s="29">
        <f t="shared" si="0"/>
        <v>5.8868132121694644E-2</v>
      </c>
      <c r="Y5" s="29">
        <f t="shared" si="1"/>
        <v>96.935513867878299</v>
      </c>
      <c r="Z5" s="29">
        <f t="shared" si="2"/>
        <v>3.9291674644144492</v>
      </c>
      <c r="AA5" s="29">
        <f t="shared" si="3"/>
        <v>7.6934431421465783</v>
      </c>
      <c r="AB5" s="29">
        <f t="shared" si="4"/>
        <v>1.7535060998907039</v>
      </c>
      <c r="AC5" s="29">
        <f t="shared" si="5"/>
        <v>99.082630574330025</v>
      </c>
      <c r="AD5" s="42"/>
      <c r="AE5" s="42"/>
      <c r="AF5" s="23">
        <v>60.084299999999999</v>
      </c>
      <c r="AG5" s="23">
        <v>79.878799999999998</v>
      </c>
      <c r="AH5" s="23">
        <v>101.96120000000001</v>
      </c>
      <c r="AI5" s="23">
        <v>151.99039999999999</v>
      </c>
      <c r="AJ5" s="23">
        <v>159.69</v>
      </c>
      <c r="AK5" s="23">
        <v>71.846400000000003</v>
      </c>
      <c r="AL5" s="23">
        <v>70.9375</v>
      </c>
      <c r="AM5" s="23">
        <v>40.304400000000001</v>
      </c>
      <c r="AN5" s="23">
        <v>56.077399999999997</v>
      </c>
      <c r="AO5" s="23">
        <v>61.978999999999999</v>
      </c>
      <c r="AP5" s="23">
        <v>94.195999999999998</v>
      </c>
      <c r="AQ5" s="23">
        <v>18.998000000000001</v>
      </c>
      <c r="AR5" s="23">
        <v>35.450000000000003</v>
      </c>
      <c r="AS5" s="23">
        <v>29.88</v>
      </c>
      <c r="AT5" s="23">
        <v>74.691999999999993</v>
      </c>
      <c r="AU5" s="23">
        <v>81.39</v>
      </c>
      <c r="AX5" s="54">
        <f t="shared" si="6"/>
        <v>0.79068741751172933</v>
      </c>
      <c r="AY5" s="54">
        <f t="shared" si="7"/>
        <v>2.0263824694412035E-2</v>
      </c>
      <c r="AZ5" s="54">
        <f t="shared" si="8"/>
        <v>0.13706586426993797</v>
      </c>
      <c r="BA5" s="54">
        <f t="shared" si="9"/>
        <v>2.6259553234941158E-4</v>
      </c>
      <c r="BB5" s="54">
        <f t="shared" si="10"/>
        <v>0.15629175574559057</v>
      </c>
      <c r="BC5" s="54">
        <f t="shared" si="11"/>
        <v>3.1659559471365639E-3</v>
      </c>
      <c r="BD5" s="54">
        <f t="shared" si="12"/>
        <v>0.39785730590208512</v>
      </c>
      <c r="BE5" s="54">
        <f t="shared" si="13"/>
        <v>0.19776951142528007</v>
      </c>
      <c r="BF5" s="54">
        <f t="shared" si="14"/>
        <v>5.3659465302763838E-2</v>
      </c>
      <c r="BG5" s="54">
        <f t="shared" si="15"/>
        <v>9.1452290967769332E-3</v>
      </c>
      <c r="BH5" s="54">
        <f t="shared" si="16"/>
        <v>4.9012527634487843E-3</v>
      </c>
      <c r="BI5" s="54">
        <f t="shared" si="17"/>
        <v>2.4572637517630467E-3</v>
      </c>
      <c r="BJ5" s="54">
        <f t="shared" si="18"/>
        <v>0</v>
      </c>
      <c r="BK5" s="54">
        <f t="shared" si="19"/>
        <v>9.324961173887432E-5</v>
      </c>
      <c r="BL5" s="54">
        <f t="shared" si="20"/>
        <v>0</v>
      </c>
      <c r="BM5" s="42"/>
      <c r="BO5" s="54">
        <f>'Norm-coeff'!$C$2+$AX5*'Norm-coeff'!$D$2+$AY5*'Norm-coeff'!$E$2+$AZ5*'Norm-coeff'!$F$2+$BA5*'Norm-coeff'!$G$2+$BB5*'Norm-coeff'!$H$2+$BC5*'Norm-coeff'!$I$2+$BD5*'Norm-coeff'!$J$2+$BE5*'Norm-coeff'!$K$2+$BF5*'Norm-coeff'!$L$2+$BG5*'Norm-coeff'!$M$2+$BH5*'Norm-coeff'!$N$2+$BI5*'Norm-coeff'!$O$2</f>
        <v>6.8994603035815514</v>
      </c>
      <c r="BP5" s="54">
        <f>'Norm-coeff'!$C$3+$AX5*'Norm-coeff'!$D$3+$AY5*'Norm-coeff'!$E$3+$AZ5*'Norm-coeff'!$F$3+$BA5*'Norm-coeff'!$G$3+$BB5*'Norm-coeff'!$H$3+$BC5*'Norm-coeff'!$I$3+$BD5*'Norm-coeff'!$J$3+$BE5*'Norm-coeff'!$K$3+$BF5*'Norm-coeff'!$L$3+$BG5*'Norm-coeff'!$M$3+$BH5*'Norm-coeff'!$N$3+$BI5*'Norm-coeff'!$O$3</f>
        <v>1.1092306280660065</v>
      </c>
      <c r="BQ5" s="54">
        <f>'Norm-coeff'!$C$4+$AX5*'Norm-coeff'!$D$4+$AY5*'Norm-coeff'!$E$4+$AZ5*'Norm-coeff'!$F$4+$BA5*'Norm-coeff'!$G$4+$BB5*'Norm-coeff'!$H$4+$BC5*'Norm-coeff'!$I$4+$BD5*'Norm-coeff'!$J$4+$BE5*'Norm-coeff'!$K$4+$BF5*'Norm-coeff'!$L$4+$BG5*'Norm-coeff'!$M$4+$BH5*'Norm-coeff'!$N$4+$BI5*'Norm-coeff'!$O$4</f>
        <v>0.42940105433814046</v>
      </c>
      <c r="BR5" s="54">
        <f>'Norm-coeff'!$C$5+$AX5*'Norm-coeff'!$D$5+$AY5*'Norm-coeff'!$E$5+$AZ5*'Norm-coeff'!$F$5+$BA5*'Norm-coeff'!$G$5+$BB5*'Norm-coeff'!$H$5+$BC5*'Norm-coeff'!$I$5+$BD5*'Norm-coeff'!$J$5+$BE5*'Norm-coeff'!$K$5+$BF5*'Norm-coeff'!$L$5+$BG5*'Norm-coeff'!$M$5+$BH5*'Norm-coeff'!$N$5+$BI5*'Norm-coeff'!$O$5</f>
        <v>0.83792521981279877</v>
      </c>
      <c r="BS5" s="54">
        <f>'Norm-coeff'!$C$6+$AX5*'Norm-coeff'!$D$6+$AY5*'Norm-coeff'!$E$6+$AZ5*'Norm-coeff'!$F$6+$BA5*'Norm-coeff'!$G$6+$BB5*'Norm-coeff'!$H$6+$BC5*'Norm-coeff'!$I$6+$BD5*'Norm-coeff'!$J$6+$BE5*'Norm-coeff'!$K$6+$BF5*'Norm-coeff'!$L$6+$BG5*'Norm-coeff'!$M$6+$BH5*'Norm-coeff'!$N$6+$BI5*'Norm-coeff'!$O$6</f>
        <v>8.1256279569035285E-3</v>
      </c>
      <c r="BT5" s="54">
        <f>'Norm-coeff'!$C$7+$AX5*'Norm-coeff'!$D$7+$AY5*'Norm-coeff'!$E$7+$AZ5*'Norm-coeff'!$F$7+$BA5*'Norm-coeff'!$G$7+$BB5*'Norm-coeff'!$H$7+$BC5*'Norm-coeff'!$I$7+$BD5*'Norm-coeff'!$J$7+$BE5*'Norm-coeff'!$K$7+$BF5*'Norm-coeff'!$L$7+$BG5*'Norm-coeff'!$M$7+$BH5*'Norm-coeff'!$N$7+$BI5*'Norm-coeff'!$O$7</f>
        <v>3.4100579292130764</v>
      </c>
      <c r="BU5" s="54">
        <f>'Norm-coeff'!$C$8+$AX5*'Norm-coeff'!$D$8+$AY5*'Norm-coeff'!$E$8+$AZ5*'Norm-coeff'!$F$8+$BA5*'Norm-coeff'!$G$8+$BB5*'Norm-coeff'!$H$8+$BC5*'Norm-coeff'!$I$8+$BD5*'Norm-coeff'!$J$8+$BE5*'Norm-coeff'!$K$8+$BF5*'Norm-coeff'!$L$8+$BG5*'Norm-coeff'!$M$8+$BH5*'Norm-coeff'!$N$8+$BI5*'Norm-coeff'!$O$8</f>
        <v>0.18639592011176437</v>
      </c>
      <c r="BV5" s="54">
        <f>'Norm-coeff'!$C$9+$AX5*'Norm-coeff'!$D$9+$AY5*'Norm-coeff'!$E$9+$AZ5*'Norm-coeff'!$F$9+$BA5*'Norm-coeff'!$G$9+$BB5*'Norm-coeff'!$H$9+$BC5*'Norm-coeff'!$I$9+$BD5*'Norm-coeff'!$J$9+$BE5*'Norm-coeff'!$K$9+$BF5*'Norm-coeff'!$L$9+$BG5*'Norm-coeff'!$M$9+$BH5*'Norm-coeff'!$N$9+$BI5*'Norm-coeff'!$O$9</f>
        <v>1.7367277733597914</v>
      </c>
      <c r="BW5" s="54">
        <f>'Norm-coeff'!$C$10+$AX5*'Norm-coeff'!$D$10+$AY5*'Norm-coeff'!$E$10+$AZ5*'Norm-coeff'!$F$10+$BA5*'Norm-coeff'!$G$10+$BB5*'Norm-coeff'!$H$10+$BC5*'Norm-coeff'!$I$10+$BD5*'Norm-coeff'!$J$10+$BE5*'Norm-coeff'!$K$10+$BF5*'Norm-coeff'!$L$10+$BG5*'Norm-coeff'!$M$10+$BH5*'Norm-coeff'!$N$10+$BI5*'Norm-coeff'!$O$10</f>
        <v>6.8781852774705513E-2</v>
      </c>
      <c r="BX5" s="54">
        <f>'Norm-coeff'!$C$11+$AX5*'Norm-coeff'!$D$11+$AY5*'Norm-coeff'!$E$11+$AZ5*'Norm-coeff'!$F$11+$BA5*'Norm-coeff'!$G$11+$BB5*'Norm-coeff'!$H$11+$BC5*'Norm-coeff'!$I$11+$BD5*'Norm-coeff'!$J$11+$BE5*'Norm-coeff'!$K$11+$BF5*'Norm-coeff'!$L$11+$BG5*'Norm-coeff'!$M$11+$BH5*'Norm-coeff'!$N$11+$BI5*'Norm-coeff'!$O$11</f>
        <v>8.1005161125063285E-2</v>
      </c>
      <c r="BY5" s="54">
        <f>'Norm-coeff'!$C$12+$AX5*'Norm-coeff'!$D$12+$AY5*'Norm-coeff'!$E$12+$AZ5*'Norm-coeff'!$F$12+$BA5*'Norm-coeff'!$G$12+$BB5*'Norm-coeff'!$H$12+$BC5*'Norm-coeff'!$I$12+$BD5*'Norm-coeff'!$J$12+$BE5*'Norm-coeff'!$K$12+$BF5*'Norm-coeff'!$L$12+$BG5*'Norm-coeff'!$M$12+$BH5*'Norm-coeff'!$N$12+$BI5*'Norm-coeff'!$O$12</f>
        <v>3.5695242343301188E-2</v>
      </c>
      <c r="BZ5" s="54">
        <f>'Norm-coeff'!$C$13+$AX5*'Norm-coeff'!$D$13+$AY5*'Norm-coeff'!$E$13+$AZ5*'Norm-coeff'!$F$13+$BA5*'Norm-coeff'!$G$13+$BB5*'Norm-coeff'!$H$13+$BC5*'Norm-coeff'!$I$13+$BD5*'Norm-coeff'!$J$13+$BE5*'Norm-coeff'!$K$13+$BF5*'Norm-coeff'!$L$13+$BG5*'Norm-coeff'!$M$13+$BH5*'Norm-coeff'!$N$13+$BI5*'Norm-coeff'!$O$13</f>
        <v>2.1213304099210434E-2</v>
      </c>
      <c r="CA5" s="54">
        <f>'Norm-coeff'!$C$14+$AX5*'Norm-coeff'!$D$14+$AY5*'Norm-coeff'!$E$14+$AZ5*'Norm-coeff'!$F$14+$BA5*'Norm-coeff'!$G$14+$BB5*'Norm-coeff'!$H$14+$BC5*'Norm-coeff'!$I$14+$BD5*'Norm-coeff'!$J$14+$BE5*'Norm-coeff'!$K$14+$BF5*'Norm-coeff'!$L$14+$BG5*'Norm-coeff'!$M$14+$BH5*'Norm-coeff'!$N$14+$BI5*'Norm-coeff'!$O$14</f>
        <v>1.7001023357564053</v>
      </c>
      <c r="CC5" s="54">
        <f t="shared" si="171"/>
        <v>8.7259012231330999</v>
      </c>
      <c r="CG5" s="54">
        <f t="shared" si="21"/>
        <v>6.8994603035815514</v>
      </c>
      <c r="CH5" s="54">
        <f t="shared" si="172"/>
        <v>1.1092306280660065</v>
      </c>
      <c r="CI5" s="54">
        <f t="shared" si="22"/>
        <v>0</v>
      </c>
      <c r="CJ5" s="56">
        <f t="shared" si="23"/>
        <v>8.008690931647557</v>
      </c>
      <c r="CK5" s="54">
        <f t="shared" si="24"/>
        <v>8.6792564616840817E-2</v>
      </c>
      <c r="CL5" s="54">
        <f t="shared" si="25"/>
        <v>0.18639592011176437</v>
      </c>
      <c r="CM5" s="54">
        <f t="shared" si="26"/>
        <v>0.42940105433814046</v>
      </c>
      <c r="CN5" s="54">
        <f t="shared" si="27"/>
        <v>2.2913826769170179E-3</v>
      </c>
      <c r="CO5" s="54">
        <f t="shared" si="28"/>
        <v>8.1368690112893014E-4</v>
      </c>
      <c r="CP5" s="54">
        <f t="shared" si="29"/>
        <v>0</v>
      </c>
      <c r="CQ5" s="54">
        <f t="shared" si="30"/>
        <v>8.1256279569035285E-3</v>
      </c>
      <c r="CR5" s="54">
        <f t="shared" si="31"/>
        <v>3.4100579292130764</v>
      </c>
      <c r="CS5" s="54">
        <f t="shared" si="32"/>
        <v>0.83792521981279877</v>
      </c>
      <c r="CU5" s="54">
        <f t="shared" si="33"/>
        <v>4.9618033856275696</v>
      </c>
      <c r="CV5" s="54">
        <f t="shared" si="34"/>
        <v>1.9500190914600927E-2</v>
      </c>
      <c r="CW5" s="54">
        <f t="shared" si="35"/>
        <v>9.6460148475129071E-2</v>
      </c>
      <c r="CX5" s="54">
        <f t="shared" si="36"/>
        <v>6.160562299036787E-2</v>
      </c>
      <c r="CZ5" s="54">
        <f t="shared" si="37"/>
        <v>1.7367277733597914</v>
      </c>
      <c r="DA5" s="54">
        <f t="shared" si="38"/>
        <v>6.8781852774705513E-2</v>
      </c>
      <c r="DB5" s="54">
        <f t="shared" si="39"/>
        <v>1.9830755885145948</v>
      </c>
      <c r="DC5" s="54">
        <f t="shared" si="40"/>
        <v>0</v>
      </c>
      <c r="DD5" s="54">
        <f t="shared" si="41"/>
        <v>0.39944534114334962</v>
      </c>
      <c r="DE5" s="54">
        <f t="shared" si="42"/>
        <v>8.1005161125063285E-2</v>
      </c>
      <c r="DF5" s="54">
        <f t="shared" si="43"/>
        <v>0.4804505022684129</v>
      </c>
      <c r="DG5" s="54">
        <f t="shared" si="44"/>
        <v>1.7001023357564053</v>
      </c>
      <c r="DH5" s="71">
        <f t="shared" si="45"/>
        <v>3.5695242343301188E-2</v>
      </c>
      <c r="DI5" s="71">
        <f t="shared" si="46"/>
        <v>2.1213304099210434E-2</v>
      </c>
      <c r="DJ5" s="54">
        <f t="shared" si="47"/>
        <v>0.24298911780108304</v>
      </c>
      <c r="DK5" s="54">
        <f t="shared" si="48"/>
        <v>2</v>
      </c>
      <c r="DL5" s="4">
        <f t="shared" si="49"/>
        <v>1.3637864226260683</v>
      </c>
      <c r="DM5" s="3">
        <f t="shared" si="50"/>
        <v>0.42940105433814046</v>
      </c>
      <c r="DN5" s="3">
        <f t="shared" si="51"/>
        <v>0.93438536828792784</v>
      </c>
      <c r="DO5" s="4">
        <f t="shared" si="52"/>
        <v>0.31485945835367535</v>
      </c>
      <c r="DP5" s="57"/>
      <c r="DQ5" s="57"/>
      <c r="DR5" s="56">
        <f t="shared" si="53"/>
        <v>1.7001023357564053</v>
      </c>
      <c r="DS5" s="56">
        <f t="shared" si="54"/>
        <v>3.5695242343301188E-2</v>
      </c>
      <c r="DT5" s="38">
        <f t="shared" si="55"/>
        <v>2.1213304099210434E-2</v>
      </c>
      <c r="DU5" s="38">
        <f t="shared" si="56"/>
        <v>1.757010882198917</v>
      </c>
      <c r="DV5" s="38">
        <f t="shared" si="57"/>
        <v>0.24298911780108304</v>
      </c>
      <c r="DW5" s="39">
        <f t="shared" si="58"/>
        <v>1.7367277733597914</v>
      </c>
      <c r="DX5" s="39">
        <f t="shared" si="59"/>
        <v>6.8781852774705513E-2</v>
      </c>
      <c r="DY5" s="39">
        <f t="shared" si="60"/>
        <v>0</v>
      </c>
      <c r="DZ5" s="39">
        <f t="shared" si="61"/>
        <v>0.17756596238009786</v>
      </c>
      <c r="EA5" s="39">
        <f t="shared" si="62"/>
        <v>1.9830755885145948</v>
      </c>
      <c r="EB5" s="37">
        <f t="shared" si="63"/>
        <v>0.87577487384667574</v>
      </c>
      <c r="EC5" s="37">
        <f t="shared" si="64"/>
        <v>3.4684433197135947E-2</v>
      </c>
      <c r="ED5" s="37">
        <f t="shared" si="65"/>
        <v>0</v>
      </c>
      <c r="EE5" s="37">
        <f t="shared" si="66"/>
        <v>8.9540692956188356E-2</v>
      </c>
      <c r="EF5" s="39">
        <f t="shared" si="67"/>
        <v>0.96190446631848547</v>
      </c>
      <c r="EG5" s="37">
        <f t="shared" si="68"/>
        <v>0.96531556680286401</v>
      </c>
      <c r="EH5" s="37">
        <f t="shared" si="69"/>
        <v>3.4684433197135947E-2</v>
      </c>
      <c r="EI5" s="11" t="b">
        <f t="shared" si="70"/>
        <v>1</v>
      </c>
      <c r="EJ5" s="11" t="b">
        <f t="shared" si="71"/>
        <v>0</v>
      </c>
      <c r="EK5" s="39" t="b">
        <f t="shared" si="72"/>
        <v>0</v>
      </c>
      <c r="EL5" s="39" t="b">
        <f t="shared" si="73"/>
        <v>1</v>
      </c>
      <c r="EM5" s="39" t="b">
        <f t="shared" si="74"/>
        <v>0</v>
      </c>
      <c r="EN5" s="39" t="b">
        <f t="shared" si="75"/>
        <v>0</v>
      </c>
      <c r="EO5" s="39" t="b">
        <f t="shared" si="76"/>
        <v>0</v>
      </c>
      <c r="EP5" s="39" t="b">
        <f t="shared" si="77"/>
        <v>0</v>
      </c>
      <c r="EQ5" s="39" t="b">
        <f t="shared" si="78"/>
        <v>0</v>
      </c>
      <c r="ER5" s="39" t="b">
        <f t="shared" si="79"/>
        <v>0</v>
      </c>
      <c r="ES5" s="58" t="str">
        <f t="shared" si="80"/>
        <v>(OH,F,Cl)-dominate amphibole</v>
      </c>
      <c r="ET5" s="58" t="str">
        <f t="shared" si="81"/>
        <v>Ca Amphibole</v>
      </c>
      <c r="EU5" s="56">
        <f t="shared" si="82"/>
        <v>1.9500190914600927E-2</v>
      </c>
      <c r="EV5" s="56">
        <f t="shared" si="83"/>
        <v>9.6460148475129071E-2</v>
      </c>
      <c r="EW5" s="56">
        <f t="shared" si="84"/>
        <v>6.160562299036787E-2</v>
      </c>
      <c r="EX5" s="56">
        <f t="shared" si="85"/>
        <v>8.1256279569035285E-3</v>
      </c>
      <c r="EY5" s="56">
        <f t="shared" si="86"/>
        <v>0.83792521981279877</v>
      </c>
      <c r="EZ5" s="56">
        <f t="shared" si="87"/>
        <v>3.4100579292130764</v>
      </c>
      <c r="FA5" s="39">
        <f t="shared" si="88"/>
        <v>0</v>
      </c>
      <c r="FB5" s="39">
        <f t="shared" si="89"/>
        <v>8.1368690112893014E-4</v>
      </c>
      <c r="FC5" s="54">
        <f t="shared" si="90"/>
        <v>8.6792564616840817E-2</v>
      </c>
      <c r="FD5" s="54">
        <f t="shared" si="91"/>
        <v>0.42940105433814046</v>
      </c>
      <c r="FE5" s="39">
        <f t="shared" si="92"/>
        <v>2.2913826769170179E-3</v>
      </c>
      <c r="FF5" s="54">
        <f t="shared" si="93"/>
        <v>0.18639592011176437</v>
      </c>
      <c r="FG5" s="39">
        <f t="shared" si="94"/>
        <v>0</v>
      </c>
      <c r="FH5" s="39">
        <f t="shared" si="95"/>
        <v>2.7625818871504455E-2</v>
      </c>
      <c r="FI5" s="39">
        <f t="shared" si="96"/>
        <v>3.4716635522034442</v>
      </c>
      <c r="FJ5" s="39">
        <f t="shared" si="97"/>
        <v>0.93438536828792784</v>
      </c>
      <c r="FK5" s="39">
        <f t="shared" si="98"/>
        <v>0.21074738748702165</v>
      </c>
      <c r="FL5" s="39">
        <f t="shared" si="99"/>
        <v>6.2309078801469119E-3</v>
      </c>
      <c r="FM5" s="39">
        <f t="shared" si="100"/>
        <v>0.72766165544346029</v>
      </c>
      <c r="FN5" s="39">
        <f t="shared" si="101"/>
        <v>0.5195494977315871</v>
      </c>
      <c r="FO5" s="39">
        <f t="shared" si="102"/>
        <v>0</v>
      </c>
      <c r="FP5" s="39">
        <f t="shared" si="103"/>
        <v>0.39944534114334962</v>
      </c>
      <c r="FQ5" s="39">
        <f t="shared" si="104"/>
        <v>8.1005161125063285E-2</v>
      </c>
      <c r="FR5" s="39">
        <f t="shared" si="105"/>
        <v>0.4804505022684129</v>
      </c>
      <c r="FS5" s="39">
        <f t="shared" si="106"/>
        <v>0.64828772405434398</v>
      </c>
      <c r="FU5" s="39" t="b">
        <f t="shared" si="107"/>
        <v>0</v>
      </c>
      <c r="FV5" s="39" t="b">
        <f t="shared" si="108"/>
        <v>0</v>
      </c>
      <c r="FW5" s="39" t="b">
        <f t="shared" si="109"/>
        <v>0</v>
      </c>
      <c r="FY5" s="39" t="b">
        <f t="shared" si="110"/>
        <v>0</v>
      </c>
      <c r="FZ5" s="39" t="b">
        <f t="shared" si="111"/>
        <v>1</v>
      </c>
      <c r="GA5" s="39" t="b">
        <f t="shared" si="112"/>
        <v>0</v>
      </c>
      <c r="GB5" s="39" t="b">
        <f t="shared" si="113"/>
        <v>0</v>
      </c>
      <c r="GC5" s="39" t="b">
        <f t="shared" si="114"/>
        <v>0</v>
      </c>
      <c r="GD5" s="39" t="b">
        <f t="shared" si="115"/>
        <v>0</v>
      </c>
      <c r="GE5" s="39" t="b">
        <f t="shared" si="116"/>
        <v>0</v>
      </c>
      <c r="GF5" s="39" t="b">
        <f t="shared" si="117"/>
        <v>0</v>
      </c>
      <c r="GG5" s="39" t="b">
        <f t="shared" si="118"/>
        <v>0</v>
      </c>
      <c r="GH5" s="39" t="b">
        <f t="shared" si="119"/>
        <v>0</v>
      </c>
      <c r="GI5" s="39"/>
      <c r="GJ5" s="39" t="b">
        <f t="shared" si="120"/>
        <v>0</v>
      </c>
      <c r="GK5" s="39" t="b">
        <f t="shared" si="121"/>
        <v>0</v>
      </c>
      <c r="GL5" s="39" t="b">
        <f t="shared" si="122"/>
        <v>0</v>
      </c>
      <c r="GM5" s="39" t="b">
        <f t="shared" si="123"/>
        <v>0</v>
      </c>
      <c r="GN5" s="39" t="b">
        <f t="shared" si="124"/>
        <v>0</v>
      </c>
      <c r="GO5" s="57"/>
      <c r="GP5" s="57" t="b">
        <f t="shared" si="125"/>
        <v>0</v>
      </c>
      <c r="GQ5" s="59" t="b">
        <f t="shared" si="126"/>
        <v>0</v>
      </c>
      <c r="GR5" s="41" t="b">
        <f t="shared" si="127"/>
        <v>0</v>
      </c>
      <c r="GS5" s="57" t="b">
        <f t="shared" si="128"/>
        <v>0</v>
      </c>
      <c r="GT5" s="57" t="b">
        <f t="shared" si="129"/>
        <v>0</v>
      </c>
      <c r="GU5" s="57" t="b">
        <f t="shared" si="130"/>
        <v>0</v>
      </c>
      <c r="GV5" s="57"/>
      <c r="GW5" s="42" t="b">
        <f t="shared" si="131"/>
        <v>0</v>
      </c>
      <c r="GX5" s="42" t="b">
        <f t="shared" si="132"/>
        <v>0</v>
      </c>
      <c r="GY5" s="42" t="b">
        <f t="shared" si="133"/>
        <v>0</v>
      </c>
      <c r="GZ5" s="57"/>
      <c r="HA5" s="2" t="b">
        <f t="shared" si="134"/>
        <v>0</v>
      </c>
      <c r="HB5" s="2" t="b">
        <f t="shared" si="135"/>
        <v>0</v>
      </c>
      <c r="HC5" s="2" t="b">
        <f t="shared" si="136"/>
        <v>0</v>
      </c>
      <c r="HD5" s="2" t="b">
        <f t="shared" si="137"/>
        <v>0</v>
      </c>
      <c r="HE5" s="2" t="b">
        <f t="shared" si="138"/>
        <v>0</v>
      </c>
      <c r="HF5" s="2" t="b">
        <f t="shared" si="139"/>
        <v>0</v>
      </c>
      <c r="HG5" s="2" t="b">
        <f t="shared" si="140"/>
        <v>0</v>
      </c>
      <c r="HH5" s="2" t="b">
        <f t="shared" si="141"/>
        <v>0</v>
      </c>
      <c r="HI5" s="2" t="b">
        <f t="shared" si="142"/>
        <v>0</v>
      </c>
      <c r="HJ5" s="11" t="b">
        <f t="shared" si="143"/>
        <v>0</v>
      </c>
      <c r="HK5" s="60" t="b">
        <f t="shared" si="144"/>
        <v>0</v>
      </c>
      <c r="HL5" s="57"/>
      <c r="HM5" s="57" t="b">
        <f t="shared" si="145"/>
        <v>0</v>
      </c>
      <c r="HN5" s="57" t="b">
        <f t="shared" si="146"/>
        <v>0</v>
      </c>
      <c r="HO5" s="57" t="b">
        <f t="shared" si="147"/>
        <v>0</v>
      </c>
      <c r="HP5" s="57" t="b">
        <f t="shared" si="148"/>
        <v>0</v>
      </c>
      <c r="HQ5" s="57" t="b">
        <f t="shared" si="149"/>
        <v>0</v>
      </c>
      <c r="HR5" s="57"/>
      <c r="HS5" s="57" t="b">
        <f t="shared" si="150"/>
        <v>0</v>
      </c>
      <c r="HT5" s="57" t="b">
        <f t="shared" si="151"/>
        <v>0</v>
      </c>
      <c r="HU5" s="57" t="b">
        <f t="shared" si="152"/>
        <v>0</v>
      </c>
      <c r="HV5" s="57" t="b">
        <f t="shared" si="153"/>
        <v>0</v>
      </c>
      <c r="HW5" s="57" t="b">
        <f t="shared" si="154"/>
        <v>0</v>
      </c>
      <c r="HX5" s="57"/>
      <c r="HY5" s="57" t="b">
        <f t="shared" si="155"/>
        <v>0</v>
      </c>
      <c r="HZ5" s="57" t="b">
        <f t="shared" si="156"/>
        <v>0</v>
      </c>
      <c r="IA5" s="57"/>
      <c r="IB5" s="61">
        <f t="shared" si="157"/>
        <v>1</v>
      </c>
      <c r="IC5" s="57" t="str">
        <f t="shared" si="158"/>
        <v>Hornblende</v>
      </c>
      <c r="ID5" s="42"/>
      <c r="IE5" s="2" t="str">
        <f t="shared" si="159"/>
        <v/>
      </c>
      <c r="IF5" s="60" t="str">
        <f t="shared" si="160"/>
        <v/>
      </c>
      <c r="IG5" s="60" t="str">
        <f t="shared" si="161"/>
        <v/>
      </c>
      <c r="IH5" s="60" t="str">
        <f t="shared" si="162"/>
        <v/>
      </c>
      <c r="II5" s="60" t="str">
        <f t="shared" si="163"/>
        <v/>
      </c>
      <c r="IJ5" s="60" t="str">
        <f t="shared" si="164"/>
        <v>magnesio-</v>
      </c>
      <c r="IK5" s="60" t="str">
        <f t="shared" si="165"/>
        <v/>
      </c>
      <c r="IL5" s="60" t="str">
        <f t="shared" si="166"/>
        <v/>
      </c>
      <c r="IM5" s="60" t="str">
        <f t="shared" si="167"/>
        <v>ferri-</v>
      </c>
      <c r="IN5" s="60" t="str">
        <f t="shared" si="168"/>
        <v/>
      </c>
      <c r="IO5" s="60" t="str">
        <f t="shared" si="169"/>
        <v/>
      </c>
      <c r="IP5" s="57"/>
      <c r="IQ5" s="57" t="str">
        <f t="shared" si="170"/>
        <v>magnesio-ferri-Hornblende</v>
      </c>
    </row>
    <row r="6" spans="1:286" ht="15" customHeight="1">
      <c r="A6"/>
      <c r="B6"/>
      <c r="C6"/>
      <c r="D6"/>
      <c r="E6"/>
      <c r="F6" t="s">
        <v>196</v>
      </c>
      <c r="G6" s="72">
        <v>48.0533</v>
      </c>
      <c r="H6" s="72">
        <v>1.4516</v>
      </c>
      <c r="I6" s="72">
        <v>6.6628999999999996</v>
      </c>
      <c r="J6" s="72">
        <v>7.1859999999999997E-3</v>
      </c>
      <c r="K6" s="72"/>
      <c r="L6"/>
      <c r="M6" s="72">
        <v>11.2735</v>
      </c>
      <c r="N6" s="72">
        <v>0.24407499999999999</v>
      </c>
      <c r="O6" s="72">
        <v>16.2441</v>
      </c>
      <c r="P6" s="72">
        <v>11.037699999999999</v>
      </c>
      <c r="Q6" s="72">
        <v>1.53542</v>
      </c>
      <c r="R6" s="72">
        <v>0.424257</v>
      </c>
      <c r="S6" s="72">
        <v>8.7024000000000004E-2</v>
      </c>
      <c r="T6" s="72">
        <v>0.10771799999999999</v>
      </c>
      <c r="U6" s="72">
        <v>1.9702000000000001E-2</v>
      </c>
      <c r="V6"/>
      <c r="W6"/>
      <c r="X6" s="29">
        <f t="shared" si="0"/>
        <v>6.0954258138077339E-2</v>
      </c>
      <c r="Y6" s="29">
        <f t="shared" si="1"/>
        <v>97.087527741861919</v>
      </c>
      <c r="Z6" s="29">
        <f t="shared" si="2"/>
        <v>4.0244532620590752</v>
      </c>
      <c r="AA6" s="29">
        <f t="shared" si="3"/>
        <v>7.6522027509900292</v>
      </c>
      <c r="AB6" s="29">
        <f t="shared" si="4"/>
        <v>1.7720211255114067</v>
      </c>
      <c r="AC6" s="29">
        <f t="shared" si="5"/>
        <v>99.262704880422419</v>
      </c>
      <c r="AD6" s="42"/>
      <c r="AE6" s="42"/>
      <c r="AF6" s="23">
        <v>60.084299999999999</v>
      </c>
      <c r="AG6" s="23">
        <v>79.878799999999998</v>
      </c>
      <c r="AH6" s="23">
        <v>101.96120000000001</v>
      </c>
      <c r="AI6" s="23">
        <v>151.99039999999999</v>
      </c>
      <c r="AJ6" s="23">
        <v>159.69</v>
      </c>
      <c r="AK6" s="23">
        <v>71.846400000000003</v>
      </c>
      <c r="AL6" s="23">
        <v>70.9375</v>
      </c>
      <c r="AM6" s="23">
        <v>40.304400000000001</v>
      </c>
      <c r="AN6" s="23">
        <v>56.077399999999997</v>
      </c>
      <c r="AO6" s="23">
        <v>61.978999999999999</v>
      </c>
      <c r="AP6" s="23">
        <v>94.195999999999998</v>
      </c>
      <c r="AQ6" s="23">
        <v>18.998000000000001</v>
      </c>
      <c r="AR6" s="23">
        <v>35.450000000000003</v>
      </c>
      <c r="AS6" s="23">
        <v>29.88</v>
      </c>
      <c r="AT6" s="23">
        <v>74.691999999999993</v>
      </c>
      <c r="AU6" s="23">
        <v>81.39</v>
      </c>
      <c r="AX6" s="54">
        <f t="shared" si="6"/>
        <v>0.79976466398044088</v>
      </c>
      <c r="AY6" s="54">
        <f t="shared" si="7"/>
        <v>1.817253138504835E-2</v>
      </c>
      <c r="AZ6" s="54">
        <f t="shared" si="8"/>
        <v>0.13069481332114569</v>
      </c>
      <c r="BA6" s="54">
        <f t="shared" si="9"/>
        <v>9.4558603701286402E-5</v>
      </c>
      <c r="BB6" s="54">
        <f t="shared" si="10"/>
        <v>0.15691113263851772</v>
      </c>
      <c r="BC6" s="54">
        <f t="shared" si="11"/>
        <v>3.4407048458149777E-3</v>
      </c>
      <c r="BD6" s="54">
        <f t="shared" si="12"/>
        <v>0.40303540060142312</v>
      </c>
      <c r="BE6" s="54">
        <f t="shared" si="13"/>
        <v>0.1968297388965965</v>
      </c>
      <c r="BF6" s="54">
        <f t="shared" si="14"/>
        <v>4.9546459284596396E-2</v>
      </c>
      <c r="BG6" s="54">
        <f t="shared" si="15"/>
        <v>9.0079621215338225E-3</v>
      </c>
      <c r="BH6" s="54">
        <f t="shared" si="16"/>
        <v>4.5806927044952104E-3</v>
      </c>
      <c r="BI6" s="54">
        <f t="shared" si="17"/>
        <v>3.0385895627644565E-3</v>
      </c>
      <c r="BJ6" s="54">
        <f t="shared" si="18"/>
        <v>0</v>
      </c>
      <c r="BK6" s="54">
        <f t="shared" si="19"/>
        <v>2.6377657580463777E-4</v>
      </c>
      <c r="BL6" s="54">
        <f t="shared" si="20"/>
        <v>0</v>
      </c>
      <c r="BM6" s="42"/>
      <c r="BO6" s="54">
        <f>'Norm-coeff'!$C$2+$AX6*'Norm-coeff'!$D$2+$AY6*'Norm-coeff'!$E$2+$AZ6*'Norm-coeff'!$F$2+$BA6*'Norm-coeff'!$G$2+$BB6*'Norm-coeff'!$H$2+$BC6*'Norm-coeff'!$I$2+$BD6*'Norm-coeff'!$J$2+$BE6*'Norm-coeff'!$K$2+$BF6*'Norm-coeff'!$L$2+$BG6*'Norm-coeff'!$M$2+$BH6*'Norm-coeff'!$N$2+$BI6*'Norm-coeff'!$O$2</f>
        <v>6.9589170641387632</v>
      </c>
      <c r="BP6" s="54">
        <f>'Norm-coeff'!$C$3+$AX6*'Norm-coeff'!$D$3+$AY6*'Norm-coeff'!$E$3+$AZ6*'Norm-coeff'!$F$3+$BA6*'Norm-coeff'!$G$3+$BB6*'Norm-coeff'!$H$3+$BC6*'Norm-coeff'!$I$3+$BD6*'Norm-coeff'!$J$3+$BE6*'Norm-coeff'!$K$3+$BF6*'Norm-coeff'!$L$3+$BG6*'Norm-coeff'!$M$3+$BH6*'Norm-coeff'!$N$3+$BI6*'Norm-coeff'!$O$3</f>
        <v>1.0490441061195592</v>
      </c>
      <c r="BQ6" s="54">
        <f>'Norm-coeff'!$C$4+$AX6*'Norm-coeff'!$D$4+$AY6*'Norm-coeff'!$E$4+$AZ6*'Norm-coeff'!$F$4+$BA6*'Norm-coeff'!$G$4+$BB6*'Norm-coeff'!$H$4+$BC6*'Norm-coeff'!$I$4+$BD6*'Norm-coeff'!$J$4+$BE6*'Norm-coeff'!$K$4+$BF6*'Norm-coeff'!$L$4+$BG6*'Norm-coeff'!$M$4+$BH6*'Norm-coeff'!$N$4+$BI6*'Norm-coeff'!$O$4</f>
        <v>0.43856968784832945</v>
      </c>
      <c r="BR6" s="54">
        <f>'Norm-coeff'!$C$5+$AX6*'Norm-coeff'!$D$5+$AY6*'Norm-coeff'!$E$5+$AZ6*'Norm-coeff'!$F$5+$BA6*'Norm-coeff'!$G$5+$BB6*'Norm-coeff'!$H$5+$BC6*'Norm-coeff'!$I$5+$BD6*'Norm-coeff'!$J$5+$BE6*'Norm-coeff'!$K$5+$BF6*'Norm-coeff'!$L$5+$BG6*'Norm-coeff'!$M$5+$BH6*'Norm-coeff'!$N$5+$BI6*'Norm-coeff'!$O$5</f>
        <v>0.82212425494312058</v>
      </c>
      <c r="BS6" s="54">
        <f>'Norm-coeff'!$C$6+$AX6*'Norm-coeff'!$D$6+$AY6*'Norm-coeff'!$E$6+$AZ6*'Norm-coeff'!$F$6+$BA6*'Norm-coeff'!$G$6+$BB6*'Norm-coeff'!$H$6+$BC6*'Norm-coeff'!$I$6+$BD6*'Norm-coeff'!$J$6+$BE6*'Norm-coeff'!$K$6+$BF6*'Norm-coeff'!$L$6+$BG6*'Norm-coeff'!$M$6+$BH6*'Norm-coeff'!$N$6+$BI6*'Norm-coeff'!$O$6</f>
        <v>9.1949068749878245E-3</v>
      </c>
      <c r="BT6" s="54">
        <f>'Norm-coeff'!$C$7+$AX6*'Norm-coeff'!$D$7+$AY6*'Norm-coeff'!$E$7+$AZ6*'Norm-coeff'!$F$7+$BA6*'Norm-coeff'!$G$7+$BB6*'Norm-coeff'!$H$7+$BC6*'Norm-coeff'!$I$7+$BD6*'Norm-coeff'!$J$7+$BE6*'Norm-coeff'!$K$7+$BF6*'Norm-coeff'!$L$7+$BG6*'Norm-coeff'!$M$7+$BH6*'Norm-coeff'!$N$7+$BI6*'Norm-coeff'!$O$7</f>
        <v>3.4416929361683777</v>
      </c>
      <c r="BU6" s="54">
        <f>'Norm-coeff'!$C$8+$AX6*'Norm-coeff'!$D$8+$AY6*'Norm-coeff'!$E$8+$AZ6*'Norm-coeff'!$F$8+$BA6*'Norm-coeff'!$G$8+$BB6*'Norm-coeff'!$H$8+$BC6*'Norm-coeff'!$I$8+$BD6*'Norm-coeff'!$J$8+$BE6*'Norm-coeff'!$K$8+$BF6*'Norm-coeff'!$L$8+$BG6*'Norm-coeff'!$M$8+$BH6*'Norm-coeff'!$N$8+$BI6*'Norm-coeff'!$O$8</f>
        <v>0.16650068695487119</v>
      </c>
      <c r="BV6" s="54">
        <f>'Norm-coeff'!$C$9+$AX6*'Norm-coeff'!$D$9+$AY6*'Norm-coeff'!$E$9+$AZ6*'Norm-coeff'!$F$9+$BA6*'Norm-coeff'!$G$9+$BB6*'Norm-coeff'!$H$9+$BC6*'Norm-coeff'!$I$9+$BD6*'Norm-coeff'!$J$9+$BE6*'Norm-coeff'!$K$9+$BF6*'Norm-coeff'!$L$9+$BG6*'Norm-coeff'!$M$9+$BH6*'Norm-coeff'!$N$9+$BI6*'Norm-coeff'!$O$9</f>
        <v>1.723624162546006</v>
      </c>
      <c r="BW6" s="54">
        <f>'Norm-coeff'!$C$10+$AX6*'Norm-coeff'!$D$10+$AY6*'Norm-coeff'!$E$10+$AZ6*'Norm-coeff'!$F$10+$BA6*'Norm-coeff'!$G$10+$BB6*'Norm-coeff'!$H$10+$BC6*'Norm-coeff'!$I$10+$BD6*'Norm-coeff'!$J$10+$BE6*'Norm-coeff'!$K$10+$BF6*'Norm-coeff'!$L$10+$BG6*'Norm-coeff'!$M$10+$BH6*'Norm-coeff'!$N$10+$BI6*'Norm-coeff'!$O$10</f>
        <v>6.5350011590404239E-2</v>
      </c>
      <c r="BX6" s="54">
        <f>'Norm-coeff'!$C$11+$AX6*'Norm-coeff'!$D$11+$AY6*'Norm-coeff'!$E$11+$AZ6*'Norm-coeff'!$F$11+$BA6*'Norm-coeff'!$G$11+$BB6*'Norm-coeff'!$H$11+$BC6*'Norm-coeff'!$I$11+$BD6*'Norm-coeff'!$J$11+$BE6*'Norm-coeff'!$K$11+$BF6*'Norm-coeff'!$L$11+$BG6*'Norm-coeff'!$M$11+$BH6*'Norm-coeff'!$N$11+$BI6*'Norm-coeff'!$O$11</f>
        <v>7.9492118378666557E-2</v>
      </c>
      <c r="BY6" s="54">
        <f>'Norm-coeff'!$C$12+$AX6*'Norm-coeff'!$D$12+$AY6*'Norm-coeff'!$E$12+$AZ6*'Norm-coeff'!$F$12+$BA6*'Norm-coeff'!$G$12+$BB6*'Norm-coeff'!$H$12+$BC6*'Norm-coeff'!$I$12+$BD6*'Norm-coeff'!$J$12+$BE6*'Norm-coeff'!$K$12+$BF6*'Norm-coeff'!$L$12+$BG6*'Norm-coeff'!$M$12+$BH6*'Norm-coeff'!$N$12+$BI6*'Norm-coeff'!$O$12</f>
        <v>3.0682451302640367E-2</v>
      </c>
      <c r="BZ6" s="54">
        <f>'Norm-coeff'!$C$13+$AX6*'Norm-coeff'!$D$13+$AY6*'Norm-coeff'!$E$13+$AZ6*'Norm-coeff'!$F$13+$BA6*'Norm-coeff'!$G$13+$BB6*'Norm-coeff'!$H$13+$BC6*'Norm-coeff'!$I$13+$BD6*'Norm-coeff'!$J$13+$BE6*'Norm-coeff'!$K$13+$BF6*'Norm-coeff'!$L$13+$BG6*'Norm-coeff'!$M$13+$BH6*'Norm-coeff'!$N$13+$BI6*'Norm-coeff'!$O$13</f>
        <v>2.6760670615843495E-2</v>
      </c>
      <c r="CA6" s="54">
        <f>'Norm-coeff'!$C$14+$AX6*'Norm-coeff'!$D$14+$AY6*'Norm-coeff'!$E$14+$AZ6*'Norm-coeff'!$F$14+$BA6*'Norm-coeff'!$G$14+$BB6*'Norm-coeff'!$H$14+$BC6*'Norm-coeff'!$I$14+$BD6*'Norm-coeff'!$J$14+$BE6*'Norm-coeff'!$K$14+$BF6*'Norm-coeff'!$L$14+$BG6*'Norm-coeff'!$M$14+$BH6*'Norm-coeff'!$N$14+$BI6*'Norm-coeff'!$O$14</f>
        <v>1.7131911984322432</v>
      </c>
      <c r="CC6" s="54">
        <f t="shared" si="171"/>
        <v>8.7012059641446609</v>
      </c>
      <c r="CG6" s="54">
        <f t="shared" si="21"/>
        <v>6.9589170641387632</v>
      </c>
      <c r="CH6" s="54">
        <f t="shared" si="172"/>
        <v>1.0490441061195592</v>
      </c>
      <c r="CI6" s="54">
        <f t="shared" si="22"/>
        <v>0</v>
      </c>
      <c r="CJ6" s="56">
        <f t="shared" si="23"/>
        <v>8.0079611702583229</v>
      </c>
      <c r="CK6" s="54">
        <f t="shared" si="24"/>
        <v>8.8158383033166698E-2</v>
      </c>
      <c r="CL6" s="54">
        <f t="shared" si="25"/>
        <v>0.16650068695487119</v>
      </c>
      <c r="CM6" s="54">
        <f t="shared" si="26"/>
        <v>0.43856968784832945</v>
      </c>
      <c r="CN6" s="54">
        <f t="shared" si="27"/>
        <v>8.2277388648682465E-4</v>
      </c>
      <c r="CO6" s="54">
        <f t="shared" si="28"/>
        <v>2.2951743145929702E-3</v>
      </c>
      <c r="CP6" s="54">
        <f t="shared" si="29"/>
        <v>0</v>
      </c>
      <c r="CQ6" s="54">
        <f t="shared" si="30"/>
        <v>9.1949068749878245E-3</v>
      </c>
      <c r="CR6" s="54">
        <f t="shared" si="31"/>
        <v>3.4416929361683777</v>
      </c>
      <c r="CS6" s="54">
        <f t="shared" si="32"/>
        <v>0.82212425494312058</v>
      </c>
      <c r="CU6" s="54">
        <f t="shared" si="33"/>
        <v>4.9693588040239334</v>
      </c>
      <c r="CV6" s="54">
        <f t="shared" si="34"/>
        <v>2.0743374650278895E-2</v>
      </c>
      <c r="CW6" s="54">
        <f t="shared" si="35"/>
        <v>0.10462214036351447</v>
      </c>
      <c r="CX6" s="54">
        <f t="shared" si="36"/>
        <v>6.5201095306157697E-2</v>
      </c>
      <c r="CZ6" s="54">
        <f t="shared" si="37"/>
        <v>1.723624162546006</v>
      </c>
      <c r="DA6" s="54">
        <f t="shared" si="38"/>
        <v>6.5350011590404239E-2</v>
      </c>
      <c r="DB6" s="54">
        <f t="shared" si="39"/>
        <v>1.9795407844563613</v>
      </c>
      <c r="DC6" s="54">
        <f t="shared" si="40"/>
        <v>0</v>
      </c>
      <c r="DD6" s="54">
        <f t="shared" si="41"/>
        <v>0.36576393543897656</v>
      </c>
      <c r="DE6" s="54">
        <f t="shared" si="42"/>
        <v>7.9492118378666557E-2</v>
      </c>
      <c r="DF6" s="54">
        <f t="shared" si="43"/>
        <v>0.4452560538176431</v>
      </c>
      <c r="DG6" s="54">
        <f t="shared" si="44"/>
        <v>1.7131911984322432</v>
      </c>
      <c r="DH6" s="71">
        <f t="shared" si="45"/>
        <v>3.0682451302640367E-2</v>
      </c>
      <c r="DI6" s="71">
        <f t="shared" si="46"/>
        <v>2.6760670615843495E-2</v>
      </c>
      <c r="DJ6" s="54">
        <f t="shared" si="47"/>
        <v>0.22936567964927293</v>
      </c>
      <c r="DK6" s="54">
        <f t="shared" si="48"/>
        <v>2</v>
      </c>
      <c r="DL6" s="4">
        <f t="shared" si="49"/>
        <v>1.3653160831549644</v>
      </c>
      <c r="DM6" s="3">
        <f t="shared" si="50"/>
        <v>0.43856968784832945</v>
      </c>
      <c r="DN6" s="3">
        <f t="shared" si="51"/>
        <v>0.92674639530663505</v>
      </c>
      <c r="DO6" s="4">
        <f t="shared" si="52"/>
        <v>0.32122209154299652</v>
      </c>
      <c r="DP6" s="57"/>
      <c r="DQ6" s="57"/>
      <c r="DR6" s="56">
        <f t="shared" si="53"/>
        <v>1.7131911984322432</v>
      </c>
      <c r="DS6" s="56">
        <f t="shared" si="54"/>
        <v>3.0682451302640367E-2</v>
      </c>
      <c r="DT6" s="38">
        <f t="shared" si="55"/>
        <v>2.6760670615843495E-2</v>
      </c>
      <c r="DU6" s="38">
        <f t="shared" si="56"/>
        <v>1.7706343203507271</v>
      </c>
      <c r="DV6" s="38">
        <f t="shared" si="57"/>
        <v>0.22936567964927293</v>
      </c>
      <c r="DW6" s="39">
        <f t="shared" si="58"/>
        <v>1.723624162546006</v>
      </c>
      <c r="DX6" s="39">
        <f t="shared" si="59"/>
        <v>6.5350011590404239E-2</v>
      </c>
      <c r="DY6" s="39">
        <f t="shared" si="60"/>
        <v>0</v>
      </c>
      <c r="DZ6" s="39">
        <f t="shared" si="61"/>
        <v>0.19056661031995106</v>
      </c>
      <c r="EA6" s="39">
        <f t="shared" si="62"/>
        <v>1.9795407844563613</v>
      </c>
      <c r="EB6" s="37">
        <f t="shared" si="63"/>
        <v>0.87071919713912982</v>
      </c>
      <c r="EC6" s="37">
        <f t="shared" si="64"/>
        <v>3.3012712899649209E-2</v>
      </c>
      <c r="ED6" s="37">
        <f t="shared" si="65"/>
        <v>0</v>
      </c>
      <c r="EE6" s="37">
        <f t="shared" si="66"/>
        <v>9.6268089961221048E-2</v>
      </c>
      <c r="EF6" s="39">
        <f t="shared" si="67"/>
        <v>0.96347067915502438</v>
      </c>
      <c r="EG6" s="37">
        <f t="shared" si="68"/>
        <v>0.96698728710035076</v>
      </c>
      <c r="EH6" s="37">
        <f t="shared" si="69"/>
        <v>3.3012712899649209E-2</v>
      </c>
      <c r="EI6" s="11" t="b">
        <f t="shared" si="70"/>
        <v>1</v>
      </c>
      <c r="EJ6" s="11" t="b">
        <f t="shared" si="71"/>
        <v>0</v>
      </c>
      <c r="EK6" s="39" t="b">
        <f t="shared" si="72"/>
        <v>0</v>
      </c>
      <c r="EL6" s="39" t="b">
        <f t="shared" si="73"/>
        <v>1</v>
      </c>
      <c r="EM6" s="39" t="b">
        <f t="shared" si="74"/>
        <v>0</v>
      </c>
      <c r="EN6" s="39" t="b">
        <f t="shared" si="75"/>
        <v>0</v>
      </c>
      <c r="EO6" s="39" t="b">
        <f t="shared" si="76"/>
        <v>0</v>
      </c>
      <c r="EP6" s="39" t="b">
        <f t="shared" si="77"/>
        <v>0</v>
      </c>
      <c r="EQ6" s="39" t="b">
        <f t="shared" si="78"/>
        <v>0</v>
      </c>
      <c r="ER6" s="39" t="b">
        <f t="shared" si="79"/>
        <v>0</v>
      </c>
      <c r="ES6" s="58" t="str">
        <f t="shared" si="80"/>
        <v>(OH,F,Cl)-dominate amphibole</v>
      </c>
      <c r="ET6" s="58" t="str">
        <f t="shared" si="81"/>
        <v>Ca Amphibole</v>
      </c>
      <c r="EU6" s="56">
        <f t="shared" si="82"/>
        <v>2.0743374650278895E-2</v>
      </c>
      <c r="EV6" s="56">
        <f t="shared" si="83"/>
        <v>0.10462214036351447</v>
      </c>
      <c r="EW6" s="56">
        <f t="shared" si="84"/>
        <v>6.5201095306157697E-2</v>
      </c>
      <c r="EX6" s="56">
        <f t="shared" si="85"/>
        <v>9.1949068749878245E-3</v>
      </c>
      <c r="EY6" s="56">
        <f t="shared" si="86"/>
        <v>0.82212425494312058</v>
      </c>
      <c r="EZ6" s="56">
        <f t="shared" si="87"/>
        <v>3.4416929361683777</v>
      </c>
      <c r="FA6" s="39">
        <f t="shared" si="88"/>
        <v>0</v>
      </c>
      <c r="FB6" s="39">
        <f t="shared" si="89"/>
        <v>2.2951743145929702E-3</v>
      </c>
      <c r="FC6" s="54">
        <f t="shared" si="90"/>
        <v>8.8158383033166698E-2</v>
      </c>
      <c r="FD6" s="54">
        <f t="shared" si="91"/>
        <v>0.43856968784832945</v>
      </c>
      <c r="FE6" s="39">
        <f t="shared" si="92"/>
        <v>8.2277388648682465E-4</v>
      </c>
      <c r="FF6" s="54">
        <f t="shared" si="93"/>
        <v>0.16650068695487119</v>
      </c>
      <c r="FG6" s="39">
        <f t="shared" si="94"/>
        <v>0</v>
      </c>
      <c r="FH6" s="39">
        <f t="shared" si="95"/>
        <v>2.993828152526672E-2</v>
      </c>
      <c r="FI6" s="39">
        <f t="shared" si="96"/>
        <v>3.5068940314745354</v>
      </c>
      <c r="FJ6" s="39">
        <f t="shared" si="97"/>
        <v>0.92674639530663505</v>
      </c>
      <c r="FK6" s="39">
        <f t="shared" si="98"/>
        <v>0.20762407383609449</v>
      </c>
      <c r="FL6" s="39">
        <f t="shared" si="99"/>
        <v>6.7072372823970758E-3</v>
      </c>
      <c r="FM6" s="39">
        <f t="shared" si="100"/>
        <v>0.7301193826788579</v>
      </c>
      <c r="FN6" s="39">
        <f t="shared" si="101"/>
        <v>0.5547439461823569</v>
      </c>
      <c r="FO6" s="39">
        <f t="shared" si="102"/>
        <v>0</v>
      </c>
      <c r="FP6" s="39">
        <f t="shared" si="103"/>
        <v>0.36576393543897656</v>
      </c>
      <c r="FQ6" s="39">
        <f t="shared" si="104"/>
        <v>7.9492118378666557E-2</v>
      </c>
      <c r="FR6" s="39">
        <f t="shared" si="105"/>
        <v>0.4452560538176431</v>
      </c>
      <c r="FS6" s="39">
        <f t="shared" si="106"/>
        <v>0.63118653902845234</v>
      </c>
      <c r="FU6" s="39" t="b">
        <f t="shared" si="107"/>
        <v>0</v>
      </c>
      <c r="FV6" s="39" t="b">
        <f t="shared" si="108"/>
        <v>0</v>
      </c>
      <c r="FW6" s="39" t="b">
        <f t="shared" si="109"/>
        <v>0</v>
      </c>
      <c r="FY6" s="39" t="b">
        <f t="shared" si="110"/>
        <v>0</v>
      </c>
      <c r="FZ6" s="39" t="b">
        <f t="shared" si="111"/>
        <v>1</v>
      </c>
      <c r="GA6" s="39" t="b">
        <f t="shared" si="112"/>
        <v>0</v>
      </c>
      <c r="GB6" s="39" t="b">
        <f t="shared" si="113"/>
        <v>0</v>
      </c>
      <c r="GC6" s="39" t="b">
        <f t="shared" si="114"/>
        <v>0</v>
      </c>
      <c r="GD6" s="39" t="b">
        <f t="shared" si="115"/>
        <v>0</v>
      </c>
      <c r="GE6" s="39" t="b">
        <f t="shared" si="116"/>
        <v>0</v>
      </c>
      <c r="GF6" s="39" t="b">
        <f t="shared" si="117"/>
        <v>0</v>
      </c>
      <c r="GG6" s="39" t="b">
        <f t="shared" si="118"/>
        <v>0</v>
      </c>
      <c r="GH6" s="39" t="b">
        <f t="shared" si="119"/>
        <v>0</v>
      </c>
      <c r="GI6" s="39"/>
      <c r="GJ6" s="39" t="b">
        <f t="shared" si="120"/>
        <v>0</v>
      </c>
      <c r="GK6" s="39" t="b">
        <f t="shared" si="121"/>
        <v>0</v>
      </c>
      <c r="GL6" s="39" t="b">
        <f t="shared" si="122"/>
        <v>0</v>
      </c>
      <c r="GM6" s="39" t="b">
        <f t="shared" si="123"/>
        <v>0</v>
      </c>
      <c r="GN6" s="39" t="b">
        <f t="shared" si="124"/>
        <v>0</v>
      </c>
      <c r="GO6" s="57"/>
      <c r="GP6" s="57" t="b">
        <f t="shared" si="125"/>
        <v>0</v>
      </c>
      <c r="GQ6" s="59" t="b">
        <f t="shared" si="126"/>
        <v>0</v>
      </c>
      <c r="GR6" s="41" t="b">
        <f t="shared" si="127"/>
        <v>0</v>
      </c>
      <c r="GS6" s="57" t="b">
        <f t="shared" si="128"/>
        <v>0</v>
      </c>
      <c r="GT6" s="57" t="b">
        <f t="shared" si="129"/>
        <v>0</v>
      </c>
      <c r="GU6" s="57" t="b">
        <f t="shared" si="130"/>
        <v>0</v>
      </c>
      <c r="GV6" s="57"/>
      <c r="GW6" s="42" t="b">
        <f t="shared" si="131"/>
        <v>0</v>
      </c>
      <c r="GX6" s="42" t="b">
        <f t="shared" si="132"/>
        <v>0</v>
      </c>
      <c r="GY6" s="42" t="b">
        <f t="shared" si="133"/>
        <v>0</v>
      </c>
      <c r="GZ6" s="57"/>
      <c r="HA6" s="2" t="b">
        <f t="shared" si="134"/>
        <v>0</v>
      </c>
      <c r="HB6" s="2" t="b">
        <f t="shared" si="135"/>
        <v>0</v>
      </c>
      <c r="HC6" s="2" t="b">
        <f t="shared" si="136"/>
        <v>0</v>
      </c>
      <c r="HD6" s="2" t="b">
        <f t="shared" si="137"/>
        <v>0</v>
      </c>
      <c r="HE6" s="2" t="b">
        <f t="shared" si="138"/>
        <v>0</v>
      </c>
      <c r="HF6" s="2" t="b">
        <f t="shared" si="139"/>
        <v>0</v>
      </c>
      <c r="HG6" s="2" t="b">
        <f t="shared" si="140"/>
        <v>0</v>
      </c>
      <c r="HH6" s="2" t="b">
        <f t="shared" si="141"/>
        <v>0</v>
      </c>
      <c r="HI6" s="2" t="b">
        <f t="shared" si="142"/>
        <v>0</v>
      </c>
      <c r="HJ6" s="11" t="b">
        <f t="shared" si="143"/>
        <v>0</v>
      </c>
      <c r="HK6" s="60" t="b">
        <f t="shared" si="144"/>
        <v>0</v>
      </c>
      <c r="HL6" s="57"/>
      <c r="HM6" s="57" t="b">
        <f t="shared" si="145"/>
        <v>0</v>
      </c>
      <c r="HN6" s="57" t="b">
        <f t="shared" si="146"/>
        <v>0</v>
      </c>
      <c r="HO6" s="57" t="b">
        <f t="shared" si="147"/>
        <v>0</v>
      </c>
      <c r="HP6" s="57" t="b">
        <f t="shared" si="148"/>
        <v>0</v>
      </c>
      <c r="HQ6" s="57" t="b">
        <f t="shared" si="149"/>
        <v>0</v>
      </c>
      <c r="HR6" s="57"/>
      <c r="HS6" s="57" t="b">
        <f t="shared" si="150"/>
        <v>0</v>
      </c>
      <c r="HT6" s="57" t="b">
        <f t="shared" si="151"/>
        <v>0</v>
      </c>
      <c r="HU6" s="57" t="b">
        <f t="shared" si="152"/>
        <v>0</v>
      </c>
      <c r="HV6" s="57" t="b">
        <f t="shared" si="153"/>
        <v>0</v>
      </c>
      <c r="HW6" s="57" t="b">
        <f t="shared" si="154"/>
        <v>0</v>
      </c>
      <c r="HX6" s="57"/>
      <c r="HY6" s="57" t="b">
        <f t="shared" si="155"/>
        <v>0</v>
      </c>
      <c r="HZ6" s="57" t="b">
        <f t="shared" si="156"/>
        <v>0</v>
      </c>
      <c r="IA6" s="57"/>
      <c r="IB6" s="61">
        <f t="shared" si="157"/>
        <v>1</v>
      </c>
      <c r="IC6" s="57" t="str">
        <f t="shared" si="158"/>
        <v>Hornblende</v>
      </c>
      <c r="ID6" s="42"/>
      <c r="IE6" s="2" t="str">
        <f t="shared" si="159"/>
        <v/>
      </c>
      <c r="IF6" s="60" t="str">
        <f t="shared" si="160"/>
        <v/>
      </c>
      <c r="IG6" s="60" t="str">
        <f t="shared" si="161"/>
        <v/>
      </c>
      <c r="IH6" s="60" t="str">
        <f t="shared" si="162"/>
        <v/>
      </c>
      <c r="II6" s="60" t="str">
        <f t="shared" si="163"/>
        <v/>
      </c>
      <c r="IJ6" s="60" t="str">
        <f t="shared" si="164"/>
        <v>magnesio-</v>
      </c>
      <c r="IK6" s="60" t="str">
        <f t="shared" si="165"/>
        <v/>
      </c>
      <c r="IL6" s="60" t="str">
        <f t="shared" si="166"/>
        <v/>
      </c>
      <c r="IM6" s="60" t="str">
        <f t="shared" si="167"/>
        <v>ferri-</v>
      </c>
      <c r="IN6" s="60" t="str">
        <f t="shared" si="168"/>
        <v/>
      </c>
      <c r="IO6" s="60" t="str">
        <f t="shared" si="169"/>
        <v/>
      </c>
      <c r="IP6" s="57"/>
      <c r="IQ6" s="57" t="str">
        <f t="shared" si="170"/>
        <v>magnesio-ferri-Hornblende</v>
      </c>
    </row>
    <row r="7" spans="1:286" ht="15" customHeight="1">
      <c r="A7"/>
      <c r="B7"/>
      <c r="C7"/>
      <c r="D7"/>
      <c r="E7"/>
      <c r="F7" t="s">
        <v>196</v>
      </c>
      <c r="G7" s="72">
        <v>44.866500000000002</v>
      </c>
      <c r="H7" s="72">
        <v>2.10642</v>
      </c>
      <c r="I7" s="72">
        <v>9.1562699999999992</v>
      </c>
      <c r="J7" s="72">
        <v>2.2889E-2</v>
      </c>
      <c r="K7" s="72"/>
      <c r="L7"/>
      <c r="M7" s="72">
        <v>12.017200000000001</v>
      </c>
      <c r="N7" s="72">
        <v>0.238035</v>
      </c>
      <c r="O7" s="72">
        <v>14.650499999999999</v>
      </c>
      <c r="P7" s="72">
        <v>11.2094</v>
      </c>
      <c r="Q7" s="72">
        <v>2.0260799999999999</v>
      </c>
      <c r="R7" s="72">
        <v>0.41187299999999999</v>
      </c>
      <c r="S7" s="72">
        <v>7.6218999999999995E-2</v>
      </c>
      <c r="T7" s="72">
        <v>8.4380999999999998E-2</v>
      </c>
      <c r="U7" s="72">
        <v>9.0600000000000003E-3</v>
      </c>
      <c r="V7"/>
      <c r="W7"/>
      <c r="X7" s="29">
        <f t="shared" si="0"/>
        <v>5.1137845708946264E-2</v>
      </c>
      <c r="Y7" s="29">
        <f t="shared" si="1"/>
        <v>96.823689154291031</v>
      </c>
      <c r="Z7" s="29">
        <f t="shared" si="2"/>
        <v>4.0706616370016953</v>
      </c>
      <c r="AA7" s="29">
        <f t="shared" si="3"/>
        <v>8.3543233735778273</v>
      </c>
      <c r="AB7" s="29">
        <f t="shared" si="4"/>
        <v>1.6438840997549966</v>
      </c>
      <c r="AC7" s="29">
        <f t="shared" si="5"/>
        <v>98.875358264625547</v>
      </c>
      <c r="AD7" s="42"/>
      <c r="AE7" s="42"/>
      <c r="AF7" s="23">
        <v>60.084299999999999</v>
      </c>
      <c r="AG7" s="23">
        <v>79.878799999999998</v>
      </c>
      <c r="AH7" s="23">
        <v>101.96120000000001</v>
      </c>
      <c r="AI7" s="23">
        <v>151.99039999999999</v>
      </c>
      <c r="AJ7" s="23">
        <v>159.69</v>
      </c>
      <c r="AK7" s="23">
        <v>71.846400000000003</v>
      </c>
      <c r="AL7" s="23">
        <v>70.9375</v>
      </c>
      <c r="AM7" s="23">
        <v>40.304400000000001</v>
      </c>
      <c r="AN7" s="23">
        <v>56.077399999999997</v>
      </c>
      <c r="AO7" s="23">
        <v>61.978999999999999</v>
      </c>
      <c r="AP7" s="23">
        <v>94.195999999999998</v>
      </c>
      <c r="AQ7" s="23">
        <v>18.998000000000001</v>
      </c>
      <c r="AR7" s="23">
        <v>35.450000000000003</v>
      </c>
      <c r="AS7" s="23">
        <v>29.88</v>
      </c>
      <c r="AT7" s="23">
        <v>74.691999999999993</v>
      </c>
      <c r="AU7" s="23">
        <v>81.39</v>
      </c>
      <c r="AX7" s="54">
        <f t="shared" si="6"/>
        <v>0.74672585018049642</v>
      </c>
      <c r="AY7" s="54">
        <f t="shared" si="7"/>
        <v>2.6370200854294257E-2</v>
      </c>
      <c r="AZ7" s="54">
        <f t="shared" si="8"/>
        <v>0.17960302546458848</v>
      </c>
      <c r="BA7" s="54">
        <f t="shared" si="9"/>
        <v>3.0119007516264185E-4</v>
      </c>
      <c r="BB7" s="54">
        <f t="shared" si="10"/>
        <v>0.16726238197042581</v>
      </c>
      <c r="BC7" s="54">
        <f t="shared" si="11"/>
        <v>3.3555594713656385E-3</v>
      </c>
      <c r="BD7" s="54">
        <f t="shared" si="12"/>
        <v>0.36349629320868188</v>
      </c>
      <c r="BE7" s="54">
        <f t="shared" si="13"/>
        <v>0.19989157842553329</v>
      </c>
      <c r="BF7" s="54">
        <f t="shared" si="14"/>
        <v>6.5379564045886504E-2</v>
      </c>
      <c r="BG7" s="54">
        <f t="shared" si="15"/>
        <v>8.7450210200008486E-3</v>
      </c>
      <c r="BH7" s="54">
        <f t="shared" si="16"/>
        <v>4.0119486261711752E-3</v>
      </c>
      <c r="BI7" s="54">
        <f t="shared" si="17"/>
        <v>2.3802820874471082E-3</v>
      </c>
      <c r="BJ7" s="54">
        <f t="shared" si="18"/>
        <v>0</v>
      </c>
      <c r="BK7" s="54">
        <f t="shared" si="19"/>
        <v>1.2129813099127084E-4</v>
      </c>
      <c r="BL7" s="54">
        <f t="shared" si="20"/>
        <v>0</v>
      </c>
      <c r="BM7" s="42"/>
      <c r="BO7" s="54">
        <f>'Norm-coeff'!$C$2+$AX7*'Norm-coeff'!$D$2+$AY7*'Norm-coeff'!$E$2+$AZ7*'Norm-coeff'!$F$2+$BA7*'Norm-coeff'!$G$2+$BB7*'Norm-coeff'!$H$2+$BC7*'Norm-coeff'!$I$2+$BD7*'Norm-coeff'!$J$2+$BE7*'Norm-coeff'!$K$2+$BF7*'Norm-coeff'!$L$2+$BG7*'Norm-coeff'!$M$2+$BH7*'Norm-coeff'!$N$2+$BI7*'Norm-coeff'!$O$2</f>
        <v>6.5938750465987193</v>
      </c>
      <c r="BP7" s="54">
        <f>'Norm-coeff'!$C$3+$AX7*'Norm-coeff'!$D$3+$AY7*'Norm-coeff'!$E$3+$AZ7*'Norm-coeff'!$F$3+$BA7*'Norm-coeff'!$G$3+$BB7*'Norm-coeff'!$H$3+$BC7*'Norm-coeff'!$I$3+$BD7*'Norm-coeff'!$J$3+$BE7*'Norm-coeff'!$K$3+$BF7*'Norm-coeff'!$L$3+$BG7*'Norm-coeff'!$M$3+$BH7*'Norm-coeff'!$N$3+$BI7*'Norm-coeff'!$O$3</f>
        <v>1.4243814074838894</v>
      </c>
      <c r="BQ7" s="54">
        <f>'Norm-coeff'!$C$4+$AX7*'Norm-coeff'!$D$4+$AY7*'Norm-coeff'!$E$4+$AZ7*'Norm-coeff'!$F$4+$BA7*'Norm-coeff'!$G$4+$BB7*'Norm-coeff'!$H$4+$BC7*'Norm-coeff'!$I$4+$BD7*'Norm-coeff'!$J$4+$BE7*'Norm-coeff'!$K$4+$BF7*'Norm-coeff'!$L$4+$BG7*'Norm-coeff'!$M$4+$BH7*'Norm-coeff'!$N$4+$BI7*'Norm-coeff'!$O$4</f>
        <v>0.45019099746323926</v>
      </c>
      <c r="BR7" s="54">
        <f>'Norm-coeff'!$C$5+$AX7*'Norm-coeff'!$D$5+$AY7*'Norm-coeff'!$E$5+$AZ7*'Norm-coeff'!$F$5+$BA7*'Norm-coeff'!$G$5+$BB7*'Norm-coeff'!$H$5+$BC7*'Norm-coeff'!$I$5+$BD7*'Norm-coeff'!$J$5+$BE7*'Norm-coeff'!$K$5+$BF7*'Norm-coeff'!$L$5+$BG7*'Norm-coeff'!$M$5+$BH7*'Norm-coeff'!$N$5+$BI7*'Norm-coeff'!$O$5</f>
        <v>0.92638334652615251</v>
      </c>
      <c r="BS7" s="54">
        <f>'Norm-coeff'!$C$6+$AX7*'Norm-coeff'!$D$6+$AY7*'Norm-coeff'!$E$6+$AZ7*'Norm-coeff'!$F$6+$BA7*'Norm-coeff'!$G$6+$BB7*'Norm-coeff'!$H$6+$BC7*'Norm-coeff'!$I$6+$BD7*'Norm-coeff'!$J$6+$BE7*'Norm-coeff'!$K$6+$BF7*'Norm-coeff'!$L$6+$BG7*'Norm-coeff'!$M$6+$BH7*'Norm-coeff'!$N$6+$BI7*'Norm-coeff'!$O$6</f>
        <v>1.2877483803093717E-2</v>
      </c>
      <c r="BT7" s="54">
        <f>'Norm-coeff'!$C$7+$AX7*'Norm-coeff'!$D$7+$AY7*'Norm-coeff'!$E$7+$AZ7*'Norm-coeff'!$F$7+$BA7*'Norm-coeff'!$G$7+$BB7*'Norm-coeff'!$H$7+$BC7*'Norm-coeff'!$I$7+$BD7*'Norm-coeff'!$J$7+$BE7*'Norm-coeff'!$K$7+$BF7*'Norm-coeff'!$L$7+$BG7*'Norm-coeff'!$M$7+$BH7*'Norm-coeff'!$N$7+$BI7*'Norm-coeff'!$O$7</f>
        <v>3.1469951470507924</v>
      </c>
      <c r="BU7" s="54">
        <f>'Norm-coeff'!$C$8+$AX7*'Norm-coeff'!$D$8+$AY7*'Norm-coeff'!$E$8+$AZ7*'Norm-coeff'!$F$8+$BA7*'Norm-coeff'!$G$8+$BB7*'Norm-coeff'!$H$8+$BC7*'Norm-coeff'!$I$8+$BD7*'Norm-coeff'!$J$8+$BE7*'Norm-coeff'!$K$8+$BF7*'Norm-coeff'!$L$8+$BG7*'Norm-coeff'!$M$8+$BH7*'Norm-coeff'!$N$8+$BI7*'Norm-coeff'!$O$8</f>
        <v>0.25313168631366917</v>
      </c>
      <c r="BV7" s="54">
        <f>'Norm-coeff'!$C$9+$AX7*'Norm-coeff'!$D$9+$AY7*'Norm-coeff'!$E$9+$AZ7*'Norm-coeff'!$F$9+$BA7*'Norm-coeff'!$G$9+$BB7*'Norm-coeff'!$H$9+$BC7*'Norm-coeff'!$I$9+$BD7*'Norm-coeff'!$J$9+$BE7*'Norm-coeff'!$K$9+$BF7*'Norm-coeff'!$L$9+$BG7*'Norm-coeff'!$M$9+$BH7*'Norm-coeff'!$N$9+$BI7*'Norm-coeff'!$O$9</f>
        <v>1.7733098745881091</v>
      </c>
      <c r="BW7" s="54">
        <f>'Norm-coeff'!$C$10+$AX7*'Norm-coeff'!$D$10+$AY7*'Norm-coeff'!$E$10+$AZ7*'Norm-coeff'!$F$10+$BA7*'Norm-coeff'!$G$10+$BB7*'Norm-coeff'!$H$10+$BC7*'Norm-coeff'!$I$10+$BD7*'Norm-coeff'!$J$10+$BE7*'Norm-coeff'!$K$10+$BF7*'Norm-coeff'!$L$10+$BG7*'Norm-coeff'!$M$10+$BH7*'Norm-coeff'!$N$10+$BI7*'Norm-coeff'!$O$10</f>
        <v>3.7725026775882062E-2</v>
      </c>
      <c r="BX7" s="54">
        <f>'Norm-coeff'!$C$11+$AX7*'Norm-coeff'!$D$11+$AY7*'Norm-coeff'!$E$11+$AZ7*'Norm-coeff'!$F$11+$BA7*'Norm-coeff'!$G$11+$BB7*'Norm-coeff'!$H$11+$BC7*'Norm-coeff'!$I$11+$BD7*'Norm-coeff'!$J$11+$BE7*'Norm-coeff'!$K$11+$BF7*'Norm-coeff'!$L$11+$BG7*'Norm-coeff'!$M$11+$BH7*'Norm-coeff'!$N$11+$BI7*'Norm-coeff'!$O$11</f>
        <v>8.0691361132852718E-2</v>
      </c>
      <c r="BY7" s="54">
        <f>'Norm-coeff'!$C$12+$AX7*'Norm-coeff'!$D$12+$AY7*'Norm-coeff'!$E$12+$AZ7*'Norm-coeff'!$F$12+$BA7*'Norm-coeff'!$G$12+$BB7*'Norm-coeff'!$H$12+$BC7*'Norm-coeff'!$I$12+$BD7*'Norm-coeff'!$J$12+$BE7*'Norm-coeff'!$K$12+$BF7*'Norm-coeff'!$L$12+$BG7*'Norm-coeff'!$M$12+$BH7*'Norm-coeff'!$N$12+$BI7*'Norm-coeff'!$O$12</f>
        <v>3.4757517312397422E-2</v>
      </c>
      <c r="BZ7" s="54">
        <f>'Norm-coeff'!$C$13+$AX7*'Norm-coeff'!$D$13+$AY7*'Norm-coeff'!$E$13+$AZ7*'Norm-coeff'!$F$13+$BA7*'Norm-coeff'!$G$13+$BB7*'Norm-coeff'!$H$13+$BC7*'Norm-coeff'!$I$13+$BD7*'Norm-coeff'!$J$13+$BE7*'Norm-coeff'!$K$13+$BF7*'Norm-coeff'!$L$13+$BG7*'Norm-coeff'!$M$13+$BH7*'Norm-coeff'!$N$13+$BI7*'Norm-coeff'!$O$13</f>
        <v>2.0421131536314623E-2</v>
      </c>
      <c r="CA7" s="54">
        <f>'Norm-coeff'!$C$14+$AX7*'Norm-coeff'!$D$14+$AY7*'Norm-coeff'!$E$14+$AZ7*'Norm-coeff'!$F$14+$BA7*'Norm-coeff'!$G$14+$BB7*'Norm-coeff'!$H$14+$BC7*'Norm-coeff'!$I$14+$BD7*'Norm-coeff'!$J$14+$BE7*'Norm-coeff'!$K$14+$BF7*'Norm-coeff'!$L$14+$BG7*'Norm-coeff'!$M$14+$BH7*'Norm-coeff'!$N$14+$BI7*'Norm-coeff'!$O$14</f>
        <v>1.6129028615395185</v>
      </c>
      <c r="CC7" s="54">
        <f t="shared" si="171"/>
        <v>8.8303827234652008</v>
      </c>
      <c r="CG7" s="54">
        <f t="shared" si="21"/>
        <v>6.5938750465987193</v>
      </c>
      <c r="CH7" s="54">
        <f t="shared" si="172"/>
        <v>1.4243814074838894</v>
      </c>
      <c r="CI7" s="54">
        <f t="shared" si="22"/>
        <v>0</v>
      </c>
      <c r="CJ7" s="56">
        <f t="shared" si="23"/>
        <v>8.0182564540826089</v>
      </c>
      <c r="CK7" s="54">
        <f t="shared" si="24"/>
        <v>0.16158204566069312</v>
      </c>
      <c r="CL7" s="54">
        <f t="shared" si="25"/>
        <v>0.25313168631366917</v>
      </c>
      <c r="CM7" s="54">
        <f t="shared" si="26"/>
        <v>0.45019099746323926</v>
      </c>
      <c r="CN7" s="54">
        <f t="shared" si="27"/>
        <v>2.6596236361953779E-3</v>
      </c>
      <c r="CO7" s="54">
        <f t="shared" si="28"/>
        <v>1.0711089202939368E-3</v>
      </c>
      <c r="CP7" s="54">
        <f t="shared" si="29"/>
        <v>0</v>
      </c>
      <c r="CQ7" s="54">
        <f t="shared" si="30"/>
        <v>1.2877483803093717E-2</v>
      </c>
      <c r="CR7" s="54">
        <f t="shared" si="31"/>
        <v>3.1469951470507924</v>
      </c>
      <c r="CS7" s="54">
        <f t="shared" si="32"/>
        <v>0.92638334652615251</v>
      </c>
      <c r="CU7" s="54">
        <f t="shared" si="33"/>
        <v>4.954891439374129</v>
      </c>
      <c r="CV7" s="54">
        <f t="shared" si="34"/>
        <v>1.6753390580413439E-2</v>
      </c>
      <c r="CW7" s="54">
        <f t="shared" si="35"/>
        <v>0.1004165040478936</v>
      </c>
      <c r="CX7" s="54">
        <f t="shared" si="36"/>
        <v>6.2816240542793E-2</v>
      </c>
      <c r="CZ7" s="54">
        <f t="shared" si="37"/>
        <v>1.7733098745881091</v>
      </c>
      <c r="DA7" s="54">
        <f t="shared" si="38"/>
        <v>3.7725026775882062E-2</v>
      </c>
      <c r="DB7" s="54">
        <f t="shared" si="39"/>
        <v>1.9910210365350911</v>
      </c>
      <c r="DC7" s="54">
        <f t="shared" si="40"/>
        <v>0</v>
      </c>
      <c r="DD7" s="54">
        <f t="shared" si="41"/>
        <v>0.53960154604260069</v>
      </c>
      <c r="DE7" s="54">
        <f t="shared" si="42"/>
        <v>8.0691361132852718E-2</v>
      </c>
      <c r="DF7" s="54">
        <f t="shared" si="43"/>
        <v>0.62029290717545338</v>
      </c>
      <c r="DG7" s="54">
        <f t="shared" si="44"/>
        <v>1.6129028615395185</v>
      </c>
      <c r="DH7" s="71">
        <f t="shared" si="45"/>
        <v>3.4757517312397422E-2</v>
      </c>
      <c r="DI7" s="71">
        <f t="shared" si="46"/>
        <v>2.0421131536314623E-2</v>
      </c>
      <c r="DJ7" s="54">
        <f t="shared" si="47"/>
        <v>0.33191848961176951</v>
      </c>
      <c r="DK7" s="54">
        <f t="shared" si="48"/>
        <v>2</v>
      </c>
      <c r="DL7" s="4">
        <f t="shared" si="49"/>
        <v>1.4769908480372853</v>
      </c>
      <c r="DM7" s="3">
        <f t="shared" si="50"/>
        <v>0.45019099746323926</v>
      </c>
      <c r="DN7" s="3">
        <f t="shared" si="51"/>
        <v>1.0267998505740461</v>
      </c>
      <c r="DO7" s="4">
        <f t="shared" si="52"/>
        <v>0.30480283480529363</v>
      </c>
      <c r="DP7" s="57"/>
      <c r="DQ7" s="57"/>
      <c r="DR7" s="56">
        <f t="shared" si="53"/>
        <v>1.6129028615395185</v>
      </c>
      <c r="DS7" s="56">
        <f t="shared" si="54"/>
        <v>3.4757517312397422E-2</v>
      </c>
      <c r="DT7" s="38">
        <f t="shared" si="55"/>
        <v>2.0421131536314623E-2</v>
      </c>
      <c r="DU7" s="38">
        <f t="shared" si="56"/>
        <v>1.6680815103882305</v>
      </c>
      <c r="DV7" s="38">
        <f t="shared" si="57"/>
        <v>0.33191848961176951</v>
      </c>
      <c r="DW7" s="39">
        <f t="shared" si="58"/>
        <v>1.7733098745881091</v>
      </c>
      <c r="DX7" s="39">
        <f t="shared" si="59"/>
        <v>3.7725026775882062E-2</v>
      </c>
      <c r="DY7" s="39">
        <f t="shared" si="60"/>
        <v>0</v>
      </c>
      <c r="DZ7" s="39">
        <f t="shared" si="61"/>
        <v>0.17998613517110004</v>
      </c>
      <c r="EA7" s="39">
        <f t="shared" si="62"/>
        <v>1.9910210365350911</v>
      </c>
      <c r="EB7" s="37">
        <f t="shared" si="63"/>
        <v>0.89065350995695269</v>
      </c>
      <c r="EC7" s="37">
        <f t="shared" si="64"/>
        <v>1.8947578194117774E-2</v>
      </c>
      <c r="ED7" s="37">
        <f t="shared" si="65"/>
        <v>0</v>
      </c>
      <c r="EE7" s="37">
        <f t="shared" si="66"/>
        <v>9.039891184892955E-2</v>
      </c>
      <c r="EF7" s="39">
        <f t="shared" si="67"/>
        <v>0.97916935408176331</v>
      </c>
      <c r="EG7" s="37">
        <f t="shared" si="68"/>
        <v>0.98105242180588226</v>
      </c>
      <c r="EH7" s="37">
        <f t="shared" si="69"/>
        <v>1.8947578194117774E-2</v>
      </c>
      <c r="EI7" s="11" t="b">
        <f t="shared" si="70"/>
        <v>1</v>
      </c>
      <c r="EJ7" s="11" t="b">
        <f t="shared" si="71"/>
        <v>0</v>
      </c>
      <c r="EK7" s="39" t="b">
        <f t="shared" si="72"/>
        <v>0</v>
      </c>
      <c r="EL7" s="39" t="b">
        <f t="shared" si="73"/>
        <v>1</v>
      </c>
      <c r="EM7" s="39" t="b">
        <f t="shared" si="74"/>
        <v>0</v>
      </c>
      <c r="EN7" s="39" t="b">
        <f t="shared" si="75"/>
        <v>0</v>
      </c>
      <c r="EO7" s="39" t="b">
        <f t="shared" si="76"/>
        <v>0</v>
      </c>
      <c r="EP7" s="39" t="b">
        <f t="shared" si="77"/>
        <v>0</v>
      </c>
      <c r="EQ7" s="39" t="b">
        <f t="shared" si="78"/>
        <v>0</v>
      </c>
      <c r="ER7" s="39" t="b">
        <f t="shared" si="79"/>
        <v>0</v>
      </c>
      <c r="ES7" s="58" t="str">
        <f t="shared" si="80"/>
        <v>(OH,F,Cl)-dominate amphibole</v>
      </c>
      <c r="ET7" s="58" t="str">
        <f t="shared" si="81"/>
        <v>Ca Amphibole</v>
      </c>
      <c r="EU7" s="56">
        <f t="shared" si="82"/>
        <v>1.6753390580413439E-2</v>
      </c>
      <c r="EV7" s="56">
        <f t="shared" si="83"/>
        <v>0.1004165040478936</v>
      </c>
      <c r="EW7" s="56">
        <f t="shared" si="84"/>
        <v>6.2816240542793E-2</v>
      </c>
      <c r="EX7" s="56">
        <f t="shared" si="85"/>
        <v>1.2877483803093717E-2</v>
      </c>
      <c r="EY7" s="56">
        <f t="shared" si="86"/>
        <v>0.92638334652615251</v>
      </c>
      <c r="EZ7" s="56">
        <f t="shared" si="87"/>
        <v>3.1469951470507924</v>
      </c>
      <c r="FA7" s="39">
        <f t="shared" si="88"/>
        <v>0</v>
      </c>
      <c r="FB7" s="39">
        <f t="shared" si="89"/>
        <v>1.0711089202939368E-3</v>
      </c>
      <c r="FC7" s="54">
        <f t="shared" si="90"/>
        <v>0.16158204566069312</v>
      </c>
      <c r="FD7" s="54">
        <f t="shared" si="91"/>
        <v>0.45019099746323926</v>
      </c>
      <c r="FE7" s="39">
        <f t="shared" si="92"/>
        <v>2.6596236361953779E-3</v>
      </c>
      <c r="FF7" s="54">
        <f t="shared" si="93"/>
        <v>0.25313168631366917</v>
      </c>
      <c r="FG7" s="39">
        <f t="shared" si="94"/>
        <v>0</v>
      </c>
      <c r="FH7" s="39">
        <f t="shared" si="95"/>
        <v>2.9630874383507158E-2</v>
      </c>
      <c r="FI7" s="39">
        <f t="shared" si="96"/>
        <v>3.2098113875935854</v>
      </c>
      <c r="FJ7" s="39">
        <f t="shared" si="97"/>
        <v>1.0267998505740461</v>
      </c>
      <c r="FK7" s="39">
        <f t="shared" si="98"/>
        <v>0.24068016382690427</v>
      </c>
      <c r="FL7" s="39">
        <f t="shared" si="99"/>
        <v>6.9454272874795693E-3</v>
      </c>
      <c r="FM7" s="39">
        <f t="shared" si="100"/>
        <v>0.69354988541237239</v>
      </c>
      <c r="FN7" s="39">
        <f t="shared" si="101"/>
        <v>0.37970709282454662</v>
      </c>
      <c r="FO7" s="39">
        <f t="shared" si="102"/>
        <v>0</v>
      </c>
      <c r="FP7" s="39">
        <f t="shared" si="103"/>
        <v>0.53960154604260069</v>
      </c>
      <c r="FQ7" s="39">
        <f t="shared" si="104"/>
        <v>8.0691361132852718E-2</v>
      </c>
      <c r="FR7" s="39">
        <f t="shared" si="105"/>
        <v>0.62029290717545338</v>
      </c>
      <c r="FS7" s="39">
        <f t="shared" si="106"/>
        <v>0.78877754977569658</v>
      </c>
      <c r="FU7" s="39" t="b">
        <f t="shared" si="107"/>
        <v>0</v>
      </c>
      <c r="FV7" s="39" t="b">
        <f t="shared" si="108"/>
        <v>0</v>
      </c>
      <c r="FW7" s="39" t="b">
        <f t="shared" si="109"/>
        <v>0</v>
      </c>
      <c r="FY7" s="39" t="b">
        <f t="shared" si="110"/>
        <v>0</v>
      </c>
      <c r="FZ7" s="39" t="b">
        <f t="shared" si="111"/>
        <v>0</v>
      </c>
      <c r="GA7" s="39" t="b">
        <f t="shared" si="112"/>
        <v>0</v>
      </c>
      <c r="GB7" s="39" t="b">
        <f t="shared" si="113"/>
        <v>0</v>
      </c>
      <c r="GC7" s="39" t="b">
        <f t="shared" si="114"/>
        <v>0</v>
      </c>
      <c r="GD7" s="39" t="b">
        <f t="shared" si="115"/>
        <v>0</v>
      </c>
      <c r="GE7" s="39" t="b">
        <f t="shared" si="116"/>
        <v>0</v>
      </c>
      <c r="GF7" s="39" t="b">
        <f t="shared" si="117"/>
        <v>0</v>
      </c>
      <c r="GG7" s="39" t="b">
        <f t="shared" si="118"/>
        <v>1</v>
      </c>
      <c r="GH7" s="39" t="b">
        <f t="shared" si="119"/>
        <v>0</v>
      </c>
      <c r="GI7" s="39"/>
      <c r="GJ7" s="39" t="b">
        <f t="shared" si="120"/>
        <v>0</v>
      </c>
      <c r="GK7" s="39" t="b">
        <f t="shared" si="121"/>
        <v>0</v>
      </c>
      <c r="GL7" s="39" t="b">
        <f t="shared" si="122"/>
        <v>0</v>
      </c>
      <c r="GM7" s="39" t="b">
        <f t="shared" si="123"/>
        <v>0</v>
      </c>
      <c r="GN7" s="39" t="b">
        <f t="shared" si="124"/>
        <v>0</v>
      </c>
      <c r="GO7" s="57"/>
      <c r="GP7" s="57" t="b">
        <f t="shared" si="125"/>
        <v>0</v>
      </c>
      <c r="GQ7" s="59" t="b">
        <f t="shared" si="126"/>
        <v>0</v>
      </c>
      <c r="GR7" s="41" t="b">
        <f t="shared" si="127"/>
        <v>0</v>
      </c>
      <c r="GS7" s="57" t="b">
        <f t="shared" si="128"/>
        <v>0</v>
      </c>
      <c r="GT7" s="57" t="b">
        <f t="shared" si="129"/>
        <v>0</v>
      </c>
      <c r="GU7" s="57" t="b">
        <f t="shared" si="130"/>
        <v>0</v>
      </c>
      <c r="GV7" s="57"/>
      <c r="GW7" s="42" t="b">
        <f t="shared" si="131"/>
        <v>0</v>
      </c>
      <c r="GX7" s="42" t="b">
        <f t="shared" si="132"/>
        <v>0</v>
      </c>
      <c r="GY7" s="42" t="b">
        <f t="shared" si="133"/>
        <v>0</v>
      </c>
      <c r="GZ7" s="57"/>
      <c r="HA7" s="2" t="b">
        <f t="shared" si="134"/>
        <v>0</v>
      </c>
      <c r="HB7" s="2" t="b">
        <f t="shared" si="135"/>
        <v>0</v>
      </c>
      <c r="HC7" s="2" t="b">
        <f t="shared" si="136"/>
        <v>0</v>
      </c>
      <c r="HD7" s="2" t="b">
        <f t="shared" si="137"/>
        <v>0</v>
      </c>
      <c r="HE7" s="2" t="b">
        <f t="shared" si="138"/>
        <v>0</v>
      </c>
      <c r="HF7" s="2" t="b">
        <f t="shared" si="139"/>
        <v>0</v>
      </c>
      <c r="HG7" s="2" t="b">
        <f t="shared" si="140"/>
        <v>0</v>
      </c>
      <c r="HH7" s="2" t="b">
        <f t="shared" si="141"/>
        <v>0</v>
      </c>
      <c r="HI7" s="2" t="b">
        <f t="shared" si="142"/>
        <v>0</v>
      </c>
      <c r="HJ7" s="11" t="b">
        <f t="shared" si="143"/>
        <v>0</v>
      </c>
      <c r="HK7" s="60" t="b">
        <f t="shared" si="144"/>
        <v>0</v>
      </c>
      <c r="HL7" s="57"/>
      <c r="HM7" s="57" t="b">
        <f t="shared" si="145"/>
        <v>0</v>
      </c>
      <c r="HN7" s="57" t="b">
        <f t="shared" si="146"/>
        <v>0</v>
      </c>
      <c r="HO7" s="57" t="b">
        <f t="shared" si="147"/>
        <v>0</v>
      </c>
      <c r="HP7" s="57" t="b">
        <f t="shared" si="148"/>
        <v>0</v>
      </c>
      <c r="HQ7" s="57" t="b">
        <f t="shared" si="149"/>
        <v>0</v>
      </c>
      <c r="HR7" s="57"/>
      <c r="HS7" s="57" t="b">
        <f t="shared" si="150"/>
        <v>0</v>
      </c>
      <c r="HT7" s="57" t="b">
        <f t="shared" si="151"/>
        <v>0</v>
      </c>
      <c r="HU7" s="57" t="b">
        <f t="shared" si="152"/>
        <v>0</v>
      </c>
      <c r="HV7" s="57" t="b">
        <f t="shared" si="153"/>
        <v>0</v>
      </c>
      <c r="HW7" s="57" t="b">
        <f t="shared" si="154"/>
        <v>0</v>
      </c>
      <c r="HX7" s="57"/>
      <c r="HY7" s="57" t="b">
        <f t="shared" si="155"/>
        <v>0</v>
      </c>
      <c r="HZ7" s="57" t="b">
        <f t="shared" si="156"/>
        <v>0</v>
      </c>
      <c r="IA7" s="57"/>
      <c r="IB7" s="61">
        <f t="shared" si="157"/>
        <v>1</v>
      </c>
      <c r="IC7" s="57" t="str">
        <f t="shared" si="158"/>
        <v>Hastingsite</v>
      </c>
      <c r="ID7" s="42"/>
      <c r="IE7" s="2" t="str">
        <f t="shared" si="159"/>
        <v/>
      </c>
      <c r="IF7" s="60" t="str">
        <f t="shared" si="160"/>
        <v/>
      </c>
      <c r="IG7" s="60" t="str">
        <f t="shared" si="161"/>
        <v/>
      </c>
      <c r="IH7" s="60" t="str">
        <f t="shared" si="162"/>
        <v/>
      </c>
      <c r="II7" s="60" t="str">
        <f t="shared" si="163"/>
        <v/>
      </c>
      <c r="IJ7" s="60" t="str">
        <f t="shared" si="164"/>
        <v>magnesio-</v>
      </c>
      <c r="IK7" s="60" t="str">
        <f t="shared" si="165"/>
        <v/>
      </c>
      <c r="IL7" s="60" t="str">
        <f t="shared" si="166"/>
        <v/>
      </c>
      <c r="IM7" s="60" t="str">
        <f t="shared" si="167"/>
        <v/>
      </c>
      <c r="IN7" s="60" t="str">
        <f t="shared" si="168"/>
        <v/>
      </c>
      <c r="IO7" s="60" t="str">
        <f t="shared" si="169"/>
        <v/>
      </c>
      <c r="IP7" s="57"/>
      <c r="IQ7" s="57" t="str">
        <f t="shared" si="170"/>
        <v>magnesio-Hastingsite</v>
      </c>
    </row>
    <row r="8" spans="1:286" ht="15" customHeight="1">
      <c r="A8"/>
      <c r="B8"/>
      <c r="C8"/>
      <c r="D8"/>
      <c r="E8"/>
      <c r="F8" t="s">
        <v>196</v>
      </c>
      <c r="G8" s="72">
        <v>46.566400000000002</v>
      </c>
      <c r="H8" s="72">
        <v>1.89134</v>
      </c>
      <c r="I8" s="72">
        <v>7.8024800000000001</v>
      </c>
      <c r="J8" s="72">
        <v>6.8269999999999997E-3</v>
      </c>
      <c r="K8" s="72"/>
      <c r="L8"/>
      <c r="M8" s="72">
        <v>11.5238</v>
      </c>
      <c r="N8" s="72">
        <v>0.25101800000000002</v>
      </c>
      <c r="O8" s="72">
        <v>15.493499999999999</v>
      </c>
      <c r="P8" s="72">
        <v>11.097099999999999</v>
      </c>
      <c r="Q8" s="72">
        <v>1.7723</v>
      </c>
      <c r="R8" s="72">
        <v>0.45439200000000002</v>
      </c>
      <c r="S8" s="72">
        <v>7.8694E-2</v>
      </c>
      <c r="T8" s="72">
        <v>6.8237999999999993E-2</v>
      </c>
      <c r="U8" s="72">
        <v>-7.0499999999999998E-3</v>
      </c>
      <c r="V8"/>
      <c r="W8"/>
      <c r="X8" s="29">
        <f t="shared" si="0"/>
        <v>4.8537070552003764E-2</v>
      </c>
      <c r="Y8" s="29">
        <f t="shared" si="1"/>
        <v>96.950501929447981</v>
      </c>
      <c r="Z8" s="29">
        <f t="shared" si="2"/>
        <v>4.0451398162609387</v>
      </c>
      <c r="AA8" s="29">
        <f t="shared" si="3"/>
        <v>7.8838885052913774</v>
      </c>
      <c r="AB8" s="29">
        <f t="shared" si="4"/>
        <v>1.7020595202842672</v>
      </c>
      <c r="AC8" s="29">
        <f t="shared" si="5"/>
        <v>99.057789771284575</v>
      </c>
      <c r="AD8" s="42"/>
      <c r="AE8" s="42"/>
      <c r="AF8" s="23">
        <v>60.084299999999999</v>
      </c>
      <c r="AG8" s="23">
        <v>79.878799999999998</v>
      </c>
      <c r="AH8" s="23">
        <v>101.96120000000001</v>
      </c>
      <c r="AI8" s="23">
        <v>151.99039999999999</v>
      </c>
      <c r="AJ8" s="23">
        <v>159.69</v>
      </c>
      <c r="AK8" s="23">
        <v>71.846400000000003</v>
      </c>
      <c r="AL8" s="23">
        <v>70.9375</v>
      </c>
      <c r="AM8" s="23">
        <v>40.304400000000001</v>
      </c>
      <c r="AN8" s="23">
        <v>56.077399999999997</v>
      </c>
      <c r="AO8" s="23">
        <v>61.978999999999999</v>
      </c>
      <c r="AP8" s="23">
        <v>94.195999999999998</v>
      </c>
      <c r="AQ8" s="23">
        <v>18.998000000000001</v>
      </c>
      <c r="AR8" s="23">
        <v>35.450000000000003</v>
      </c>
      <c r="AS8" s="23">
        <v>29.88</v>
      </c>
      <c r="AT8" s="23">
        <v>74.691999999999993</v>
      </c>
      <c r="AU8" s="23">
        <v>81.39</v>
      </c>
      <c r="AX8" s="54">
        <f t="shared" si="6"/>
        <v>0.775017766704447</v>
      </c>
      <c r="AY8" s="54">
        <f t="shared" si="7"/>
        <v>2.3677621596719031E-2</v>
      </c>
      <c r="AZ8" s="54">
        <f t="shared" si="8"/>
        <v>0.15304802218883262</v>
      </c>
      <c r="BA8" s="54">
        <f t="shared" si="9"/>
        <v>8.9834621133966358E-5</v>
      </c>
      <c r="BB8" s="54">
        <f t="shared" si="10"/>
        <v>0.16039495367895953</v>
      </c>
      <c r="BC8" s="54">
        <f t="shared" si="11"/>
        <v>3.5385797356828198E-3</v>
      </c>
      <c r="BD8" s="54">
        <f t="shared" si="12"/>
        <v>0.3844121237383511</v>
      </c>
      <c r="BE8" s="54">
        <f t="shared" si="13"/>
        <v>0.19788898914714306</v>
      </c>
      <c r="BF8" s="54">
        <f t="shared" si="14"/>
        <v>5.7190338663095565E-2</v>
      </c>
      <c r="BG8" s="54">
        <f t="shared" si="15"/>
        <v>9.6477982079918468E-3</v>
      </c>
      <c r="BH8" s="54">
        <f t="shared" si="16"/>
        <v>4.142225497420781E-3</v>
      </c>
      <c r="BI8" s="54">
        <f t="shared" si="17"/>
        <v>1.9249083215796894E-3</v>
      </c>
      <c r="BJ8" s="54">
        <f t="shared" si="18"/>
        <v>0</v>
      </c>
      <c r="BK8" s="54">
        <f t="shared" si="19"/>
        <v>-9.4387618486584921E-5</v>
      </c>
      <c r="BL8" s="54">
        <f t="shared" si="20"/>
        <v>0</v>
      </c>
      <c r="BM8" s="42"/>
      <c r="BO8" s="54">
        <f>'Norm-coeff'!$C$2+$AX8*'Norm-coeff'!$D$2+$AY8*'Norm-coeff'!$E$2+$AZ8*'Norm-coeff'!$F$2+$BA8*'Norm-coeff'!$G$2+$BB8*'Norm-coeff'!$H$2+$BC8*'Norm-coeff'!$I$2+$BD8*'Norm-coeff'!$J$2+$BE8*'Norm-coeff'!$K$2+$BF8*'Norm-coeff'!$L$2+$BG8*'Norm-coeff'!$M$2+$BH8*'Norm-coeff'!$N$2+$BI8*'Norm-coeff'!$O$2</f>
        <v>6.7875198150895137</v>
      </c>
      <c r="BP8" s="54">
        <f>'Norm-coeff'!$C$3+$AX8*'Norm-coeff'!$D$3+$AY8*'Norm-coeff'!$E$3+$AZ8*'Norm-coeff'!$F$3+$BA8*'Norm-coeff'!$G$3+$BB8*'Norm-coeff'!$H$3+$BC8*'Norm-coeff'!$I$3+$BD8*'Norm-coeff'!$J$3+$BE8*'Norm-coeff'!$K$3+$BF8*'Norm-coeff'!$L$3+$BG8*'Norm-coeff'!$M$3+$BH8*'Norm-coeff'!$N$3+$BI8*'Norm-coeff'!$O$3</f>
        <v>1.2235526182349707</v>
      </c>
      <c r="BQ8" s="54">
        <f>'Norm-coeff'!$C$4+$AX8*'Norm-coeff'!$D$4+$AY8*'Norm-coeff'!$E$4+$AZ8*'Norm-coeff'!$F$4+$BA8*'Norm-coeff'!$G$4+$BB8*'Norm-coeff'!$H$4+$BC8*'Norm-coeff'!$I$4+$BD8*'Norm-coeff'!$J$4+$BE8*'Norm-coeff'!$K$4+$BF8*'Norm-coeff'!$L$4+$BG8*'Norm-coeff'!$M$4+$BH8*'Norm-coeff'!$N$4+$BI8*'Norm-coeff'!$O$4</f>
        <v>0.44369574500032755</v>
      </c>
      <c r="BR8" s="54">
        <f>'Norm-coeff'!$C$5+$AX8*'Norm-coeff'!$D$5+$AY8*'Norm-coeff'!$E$5+$AZ8*'Norm-coeff'!$F$5+$BA8*'Norm-coeff'!$G$5+$BB8*'Norm-coeff'!$H$5+$BC8*'Norm-coeff'!$I$5+$BD8*'Norm-coeff'!$J$5+$BE8*'Norm-coeff'!$K$5+$BF8*'Norm-coeff'!$L$5+$BG8*'Norm-coeff'!$M$5+$BH8*'Norm-coeff'!$N$5+$BI8*'Norm-coeff'!$O$5</f>
        <v>0.85895559895364404</v>
      </c>
      <c r="BS8" s="54">
        <f>'Norm-coeff'!$C$6+$AX8*'Norm-coeff'!$D$6+$AY8*'Norm-coeff'!$E$6+$AZ8*'Norm-coeff'!$F$6+$BA8*'Norm-coeff'!$G$6+$BB8*'Norm-coeff'!$H$6+$BC8*'Norm-coeff'!$I$6+$BD8*'Norm-coeff'!$J$6+$BE8*'Norm-coeff'!$K$6+$BF8*'Norm-coeff'!$L$6+$BG8*'Norm-coeff'!$M$6+$BH8*'Norm-coeff'!$N$6+$BI8*'Norm-coeff'!$O$6</f>
        <v>1.1904391744616974E-2</v>
      </c>
      <c r="BT8" s="54">
        <f>'Norm-coeff'!$C$7+$AX8*'Norm-coeff'!$D$7+$AY8*'Norm-coeff'!$E$7+$AZ8*'Norm-coeff'!$F$7+$BA8*'Norm-coeff'!$G$7+$BB8*'Norm-coeff'!$H$7+$BC8*'Norm-coeff'!$I$7+$BD8*'Norm-coeff'!$J$7+$BE8*'Norm-coeff'!$K$7+$BF8*'Norm-coeff'!$L$7+$BG8*'Norm-coeff'!$M$7+$BH8*'Norm-coeff'!$N$7+$BI8*'Norm-coeff'!$O$7</f>
        <v>3.3044801099055148</v>
      </c>
      <c r="BU8" s="54">
        <f>'Norm-coeff'!$C$8+$AX8*'Norm-coeff'!$D$8+$AY8*'Norm-coeff'!$E$8+$AZ8*'Norm-coeff'!$F$8+$BA8*'Norm-coeff'!$G$8+$BB8*'Norm-coeff'!$H$8+$BC8*'Norm-coeff'!$I$8+$BD8*'Norm-coeff'!$J$8+$BE8*'Norm-coeff'!$K$8+$BF8*'Norm-coeff'!$L$8+$BG8*'Norm-coeff'!$M$8+$BH8*'Norm-coeff'!$N$8+$BI8*'Norm-coeff'!$O$8</f>
        <v>0.22082820409621465</v>
      </c>
      <c r="BV8" s="54">
        <f>'Norm-coeff'!$C$9+$AX8*'Norm-coeff'!$D$9+$AY8*'Norm-coeff'!$E$9+$AZ8*'Norm-coeff'!$F$9+$BA8*'Norm-coeff'!$G$9+$BB8*'Norm-coeff'!$H$9+$BC8*'Norm-coeff'!$I$9+$BD8*'Norm-coeff'!$J$9+$BE8*'Norm-coeff'!$K$9+$BF8*'Norm-coeff'!$L$9+$BG8*'Norm-coeff'!$M$9+$BH8*'Norm-coeff'!$N$9+$BI8*'Norm-coeff'!$O$9</f>
        <v>1.7430823862771434</v>
      </c>
      <c r="BW8" s="54">
        <f>'Norm-coeff'!$C$10+$AX8*'Norm-coeff'!$D$10+$AY8*'Norm-coeff'!$E$10+$AZ8*'Norm-coeff'!$F$10+$BA8*'Norm-coeff'!$G$10+$BB8*'Norm-coeff'!$H$10+$BC8*'Norm-coeff'!$I$10+$BD8*'Norm-coeff'!$J$10+$BE8*'Norm-coeff'!$K$10+$BF8*'Norm-coeff'!$L$10+$BG8*'Norm-coeff'!$M$10+$BH8*'Norm-coeff'!$N$10+$BI8*'Norm-coeff'!$O$10</f>
        <v>5.9154508519930663E-2</v>
      </c>
      <c r="BX8" s="54">
        <f>'Norm-coeff'!$C$11+$AX8*'Norm-coeff'!$D$11+$AY8*'Norm-coeff'!$E$11+$AZ8*'Norm-coeff'!$F$11+$BA8*'Norm-coeff'!$G$11+$BB8*'Norm-coeff'!$H$11+$BC8*'Norm-coeff'!$I$11+$BD8*'Norm-coeff'!$J$11+$BE8*'Norm-coeff'!$K$11+$BF8*'Norm-coeff'!$L$11+$BG8*'Norm-coeff'!$M$11+$BH8*'Norm-coeff'!$N$11+$BI8*'Norm-coeff'!$O$11</f>
        <v>8.6342685993922391E-2</v>
      </c>
      <c r="BY8" s="54">
        <f>'Norm-coeff'!$C$12+$AX8*'Norm-coeff'!$D$12+$AY8*'Norm-coeff'!$E$12+$AZ8*'Norm-coeff'!$F$12+$BA8*'Norm-coeff'!$G$12+$BB8*'Norm-coeff'!$H$12+$BC8*'Norm-coeff'!$I$12+$BD8*'Norm-coeff'!$J$12+$BE8*'Norm-coeff'!$K$12+$BF8*'Norm-coeff'!$L$12+$BG8*'Norm-coeff'!$M$12+$BH8*'Norm-coeff'!$N$12+$BI8*'Norm-coeff'!$O$12</f>
        <v>3.0118477949777796E-2</v>
      </c>
      <c r="BZ8" s="54">
        <f>'Norm-coeff'!$C$13+$AX8*'Norm-coeff'!$D$13+$AY8*'Norm-coeff'!$E$13+$AZ8*'Norm-coeff'!$F$13+$BA8*'Norm-coeff'!$G$13+$BB8*'Norm-coeff'!$H$13+$BC8*'Norm-coeff'!$I$13+$BD8*'Norm-coeff'!$J$13+$BE8*'Norm-coeff'!$K$13+$BF8*'Norm-coeff'!$L$13+$BG8*'Norm-coeff'!$M$13+$BH8*'Norm-coeff'!$N$13+$BI8*'Norm-coeff'!$O$13</f>
        <v>1.6339959662071569E-2</v>
      </c>
      <c r="CA8" s="54">
        <f>'Norm-coeff'!$C$14+$AX8*'Norm-coeff'!$D$14+$AY8*'Norm-coeff'!$E$14+$AZ8*'Norm-coeff'!$F$14+$BA8*'Norm-coeff'!$G$14+$BB8*'Norm-coeff'!$H$14+$BC8*'Norm-coeff'!$I$14+$BD8*'Norm-coeff'!$J$14+$BE8*'Norm-coeff'!$K$14+$BF8*'Norm-coeff'!$L$14+$BG8*'Norm-coeff'!$M$14+$BH8*'Norm-coeff'!$N$14+$BI8*'Norm-coeff'!$O$14</f>
        <v>1.6562720977662531</v>
      </c>
      <c r="CC8" s="54">
        <f t="shared" si="171"/>
        <v>8.7578893113013425</v>
      </c>
      <c r="CG8" s="54">
        <f t="shared" si="21"/>
        <v>6.7875198150895137</v>
      </c>
      <c r="CH8" s="54">
        <f t="shared" si="172"/>
        <v>1.2235526182349707</v>
      </c>
      <c r="CI8" s="54">
        <f t="shared" si="22"/>
        <v>0</v>
      </c>
      <c r="CJ8" s="56">
        <f t="shared" si="23"/>
        <v>8.0110724333244843</v>
      </c>
      <c r="CK8" s="54">
        <f t="shared" si="24"/>
        <v>0.11682501940841727</v>
      </c>
      <c r="CL8" s="54">
        <f t="shared" si="25"/>
        <v>0.22082820409621465</v>
      </c>
      <c r="CM8" s="54">
        <f t="shared" si="26"/>
        <v>0.44369574500032755</v>
      </c>
      <c r="CN8" s="54">
        <f t="shared" si="27"/>
        <v>7.867616682139697E-4</v>
      </c>
      <c r="CO8" s="54">
        <f t="shared" si="28"/>
        <v>-8.2663631506285108E-4</v>
      </c>
      <c r="CP8" s="54">
        <f t="shared" si="29"/>
        <v>0</v>
      </c>
      <c r="CQ8" s="54">
        <f t="shared" si="30"/>
        <v>1.1904391744616974E-2</v>
      </c>
      <c r="CR8" s="54">
        <f t="shared" si="31"/>
        <v>3.3044801099055148</v>
      </c>
      <c r="CS8" s="54">
        <f t="shared" si="32"/>
        <v>0.85895559895364404</v>
      </c>
      <c r="CU8" s="54">
        <f t="shared" si="33"/>
        <v>4.9566491944618862</v>
      </c>
      <c r="CV8" s="54">
        <f t="shared" si="34"/>
        <v>1.9086097899707125E-2</v>
      </c>
      <c r="CW8" s="54">
        <f t="shared" si="35"/>
        <v>0.10206990645766212</v>
      </c>
      <c r="CX8" s="54">
        <f t="shared" si="36"/>
        <v>6.2158719717239297E-2</v>
      </c>
      <c r="CZ8" s="54">
        <f t="shared" si="37"/>
        <v>1.7430823862771434</v>
      </c>
      <c r="DA8" s="54">
        <f t="shared" si="38"/>
        <v>5.9154508519930663E-2</v>
      </c>
      <c r="DB8" s="54">
        <f t="shared" si="39"/>
        <v>1.9855516188716826</v>
      </c>
      <c r="DC8" s="54">
        <f t="shared" si="40"/>
        <v>0</v>
      </c>
      <c r="DD8" s="54">
        <f t="shared" si="41"/>
        <v>0.4417121471672979</v>
      </c>
      <c r="DE8" s="54">
        <f t="shared" si="42"/>
        <v>8.6342685993922391E-2</v>
      </c>
      <c r="DF8" s="54">
        <f t="shared" si="43"/>
        <v>0.52805483316122026</v>
      </c>
      <c r="DG8" s="54">
        <f t="shared" si="44"/>
        <v>1.6562720977662531</v>
      </c>
      <c r="DH8" s="71">
        <f t="shared" si="45"/>
        <v>3.0118477949777796E-2</v>
      </c>
      <c r="DI8" s="71">
        <f t="shared" si="46"/>
        <v>1.6339959662071569E-2</v>
      </c>
      <c r="DJ8" s="54">
        <f t="shared" si="47"/>
        <v>0.29726946462189757</v>
      </c>
      <c r="DK8" s="54">
        <f t="shared" si="48"/>
        <v>2</v>
      </c>
      <c r="DL8" s="4">
        <f t="shared" si="49"/>
        <v>1.4047212504116338</v>
      </c>
      <c r="DM8" s="3">
        <f t="shared" si="50"/>
        <v>0.44369574500032755</v>
      </c>
      <c r="DN8" s="3">
        <f t="shared" si="51"/>
        <v>0.96102550541130616</v>
      </c>
      <c r="DO8" s="4">
        <f t="shared" si="52"/>
        <v>0.31586034942541713</v>
      </c>
      <c r="DP8" s="57"/>
      <c r="DQ8" s="57"/>
      <c r="DR8" s="56">
        <f t="shared" si="53"/>
        <v>1.6562720977662531</v>
      </c>
      <c r="DS8" s="56">
        <f t="shared" si="54"/>
        <v>3.0118477949777796E-2</v>
      </c>
      <c r="DT8" s="38">
        <f t="shared" si="55"/>
        <v>1.6339959662071569E-2</v>
      </c>
      <c r="DU8" s="38">
        <f t="shared" si="56"/>
        <v>1.7027305353781024</v>
      </c>
      <c r="DV8" s="38">
        <f t="shared" si="57"/>
        <v>0.29726946462189757</v>
      </c>
      <c r="DW8" s="39">
        <f t="shared" si="58"/>
        <v>1.7430823862771434</v>
      </c>
      <c r="DX8" s="39">
        <f t="shared" si="59"/>
        <v>5.9154508519930663E-2</v>
      </c>
      <c r="DY8" s="39">
        <f t="shared" si="60"/>
        <v>0</v>
      </c>
      <c r="DZ8" s="39">
        <f t="shared" si="61"/>
        <v>0.18331472407460853</v>
      </c>
      <c r="EA8" s="39">
        <f t="shared" si="62"/>
        <v>1.9855516188716826</v>
      </c>
      <c r="EB8" s="37">
        <f t="shared" si="63"/>
        <v>0.87788318858598813</v>
      </c>
      <c r="EC8" s="37">
        <f t="shared" si="64"/>
        <v>2.9792480818779235E-2</v>
      </c>
      <c r="ED8" s="37">
        <f t="shared" si="65"/>
        <v>0</v>
      </c>
      <c r="EE8" s="37">
        <f t="shared" si="66"/>
        <v>9.2324330595232609E-2</v>
      </c>
      <c r="EF8" s="39">
        <f t="shared" si="67"/>
        <v>0.96717717371633805</v>
      </c>
      <c r="EG8" s="37">
        <f t="shared" si="68"/>
        <v>0.97020751918122072</v>
      </c>
      <c r="EH8" s="37">
        <f t="shared" si="69"/>
        <v>2.9792480818779235E-2</v>
      </c>
      <c r="EI8" s="11" t="b">
        <f t="shared" si="70"/>
        <v>1</v>
      </c>
      <c r="EJ8" s="11" t="b">
        <f t="shared" si="71"/>
        <v>0</v>
      </c>
      <c r="EK8" s="39" t="b">
        <f t="shared" si="72"/>
        <v>0</v>
      </c>
      <c r="EL8" s="39" t="b">
        <f t="shared" si="73"/>
        <v>1</v>
      </c>
      <c r="EM8" s="39" t="b">
        <f t="shared" si="74"/>
        <v>0</v>
      </c>
      <c r="EN8" s="39" t="b">
        <f t="shared" si="75"/>
        <v>0</v>
      </c>
      <c r="EO8" s="39" t="b">
        <f t="shared" si="76"/>
        <v>0</v>
      </c>
      <c r="EP8" s="39" t="b">
        <f t="shared" si="77"/>
        <v>0</v>
      </c>
      <c r="EQ8" s="39" t="b">
        <f t="shared" si="78"/>
        <v>0</v>
      </c>
      <c r="ER8" s="39" t="b">
        <f t="shared" si="79"/>
        <v>0</v>
      </c>
      <c r="ES8" s="58" t="str">
        <f t="shared" si="80"/>
        <v>(OH,F,Cl)-dominate amphibole</v>
      </c>
      <c r="ET8" s="58" t="str">
        <f t="shared" si="81"/>
        <v>Ca Amphibole</v>
      </c>
      <c r="EU8" s="56">
        <f t="shared" si="82"/>
        <v>1.9086097899707125E-2</v>
      </c>
      <c r="EV8" s="56">
        <f t="shared" si="83"/>
        <v>0.10206990645766212</v>
      </c>
      <c r="EW8" s="56">
        <f t="shared" si="84"/>
        <v>6.2158719717239297E-2</v>
      </c>
      <c r="EX8" s="56">
        <f t="shared" si="85"/>
        <v>1.1904391744616974E-2</v>
      </c>
      <c r="EY8" s="56">
        <f t="shared" si="86"/>
        <v>0.85895559895364404</v>
      </c>
      <c r="EZ8" s="56">
        <f t="shared" si="87"/>
        <v>3.3044801099055148</v>
      </c>
      <c r="FA8" s="39">
        <f t="shared" si="88"/>
        <v>0</v>
      </c>
      <c r="FB8" s="39">
        <f t="shared" si="89"/>
        <v>-8.2663631506285108E-4</v>
      </c>
      <c r="FC8" s="54">
        <f t="shared" si="90"/>
        <v>0.11682501940841727</v>
      </c>
      <c r="FD8" s="54">
        <f t="shared" si="91"/>
        <v>0.44369574500032755</v>
      </c>
      <c r="FE8" s="39">
        <f t="shared" si="92"/>
        <v>7.867616682139697E-4</v>
      </c>
      <c r="FF8" s="54">
        <f t="shared" si="93"/>
        <v>0.22082820409621465</v>
      </c>
      <c r="FG8" s="39">
        <f t="shared" si="94"/>
        <v>0</v>
      </c>
      <c r="FH8" s="39">
        <f t="shared" si="95"/>
        <v>3.0990489644324097E-2</v>
      </c>
      <c r="FI8" s="39">
        <f t="shared" si="96"/>
        <v>3.3666388296227541</v>
      </c>
      <c r="FJ8" s="39">
        <f t="shared" si="97"/>
        <v>0.96102550541130616</v>
      </c>
      <c r="FK8" s="39">
        <f t="shared" si="98"/>
        <v>0.22048671988661503</v>
      </c>
      <c r="FL8" s="39">
        <f t="shared" si="99"/>
        <v>7.1101041240655746E-3</v>
      </c>
      <c r="FM8" s="39">
        <f t="shared" si="100"/>
        <v>0.71553278774354834</v>
      </c>
      <c r="FN8" s="39">
        <f t="shared" si="101"/>
        <v>0.47194516683877974</v>
      </c>
      <c r="FO8" s="39">
        <f t="shared" si="102"/>
        <v>0</v>
      </c>
      <c r="FP8" s="39">
        <f t="shared" si="103"/>
        <v>0.4417121471672979</v>
      </c>
      <c r="FQ8" s="39">
        <f t="shared" si="104"/>
        <v>8.6342685993922391E-2</v>
      </c>
      <c r="FR8" s="39">
        <f t="shared" si="105"/>
        <v>0.52805483316122026</v>
      </c>
      <c r="FS8" s="39">
        <f t="shared" si="106"/>
        <v>0.7056944696474905</v>
      </c>
      <c r="FU8" s="39" t="b">
        <f t="shared" si="107"/>
        <v>0</v>
      </c>
      <c r="FV8" s="39" t="b">
        <f t="shared" si="108"/>
        <v>0</v>
      </c>
      <c r="FW8" s="39" t="b">
        <f t="shared" si="109"/>
        <v>0</v>
      </c>
      <c r="FY8" s="39" t="b">
        <f t="shared" si="110"/>
        <v>0</v>
      </c>
      <c r="FZ8" s="39" t="b">
        <f t="shared" si="111"/>
        <v>0</v>
      </c>
      <c r="GA8" s="39" t="b">
        <f t="shared" si="112"/>
        <v>0</v>
      </c>
      <c r="GB8" s="39" t="b">
        <f t="shared" si="113"/>
        <v>0</v>
      </c>
      <c r="GC8" s="39" t="b">
        <f t="shared" si="114"/>
        <v>0</v>
      </c>
      <c r="GD8" s="39" t="b">
        <f t="shared" si="115"/>
        <v>0</v>
      </c>
      <c r="GE8" s="39" t="b">
        <f t="shared" si="116"/>
        <v>0</v>
      </c>
      <c r="GF8" s="39" t="b">
        <f t="shared" si="117"/>
        <v>0</v>
      </c>
      <c r="GG8" s="39" t="b">
        <f t="shared" si="118"/>
        <v>1</v>
      </c>
      <c r="GH8" s="39" t="b">
        <f t="shared" si="119"/>
        <v>0</v>
      </c>
      <c r="GI8" s="39"/>
      <c r="GJ8" s="39" t="b">
        <f t="shared" si="120"/>
        <v>0</v>
      </c>
      <c r="GK8" s="39" t="b">
        <f t="shared" si="121"/>
        <v>0</v>
      </c>
      <c r="GL8" s="39" t="b">
        <f t="shared" si="122"/>
        <v>0</v>
      </c>
      <c r="GM8" s="39" t="b">
        <f t="shared" si="123"/>
        <v>0</v>
      </c>
      <c r="GN8" s="39" t="b">
        <f t="shared" si="124"/>
        <v>0</v>
      </c>
      <c r="GO8" s="57"/>
      <c r="GP8" s="57" t="b">
        <f t="shared" si="125"/>
        <v>0</v>
      </c>
      <c r="GQ8" s="59" t="b">
        <f t="shared" si="126"/>
        <v>0</v>
      </c>
      <c r="GR8" s="41" t="b">
        <f t="shared" si="127"/>
        <v>0</v>
      </c>
      <c r="GS8" s="57" t="b">
        <f t="shared" si="128"/>
        <v>0</v>
      </c>
      <c r="GT8" s="57" t="b">
        <f t="shared" si="129"/>
        <v>0</v>
      </c>
      <c r="GU8" s="57" t="b">
        <f t="shared" si="130"/>
        <v>0</v>
      </c>
      <c r="GV8" s="57"/>
      <c r="GW8" s="42" t="b">
        <f t="shared" si="131"/>
        <v>0</v>
      </c>
      <c r="GX8" s="42" t="b">
        <f t="shared" si="132"/>
        <v>0</v>
      </c>
      <c r="GY8" s="42" t="b">
        <f t="shared" si="133"/>
        <v>0</v>
      </c>
      <c r="GZ8" s="57"/>
      <c r="HA8" s="2" t="b">
        <f t="shared" si="134"/>
        <v>0</v>
      </c>
      <c r="HB8" s="2" t="b">
        <f t="shared" si="135"/>
        <v>0</v>
      </c>
      <c r="HC8" s="2" t="b">
        <f t="shared" si="136"/>
        <v>0</v>
      </c>
      <c r="HD8" s="2" t="b">
        <f t="shared" si="137"/>
        <v>0</v>
      </c>
      <c r="HE8" s="2" t="b">
        <f t="shared" si="138"/>
        <v>0</v>
      </c>
      <c r="HF8" s="2" t="b">
        <f t="shared" si="139"/>
        <v>0</v>
      </c>
      <c r="HG8" s="2" t="b">
        <f t="shared" si="140"/>
        <v>0</v>
      </c>
      <c r="HH8" s="2" t="b">
        <f t="shared" si="141"/>
        <v>0</v>
      </c>
      <c r="HI8" s="2" t="b">
        <f t="shared" si="142"/>
        <v>0</v>
      </c>
      <c r="HJ8" s="11" t="b">
        <f t="shared" si="143"/>
        <v>0</v>
      </c>
      <c r="HK8" s="60" t="b">
        <f t="shared" si="144"/>
        <v>0</v>
      </c>
      <c r="HL8" s="57"/>
      <c r="HM8" s="57" t="b">
        <f t="shared" si="145"/>
        <v>0</v>
      </c>
      <c r="HN8" s="57" t="b">
        <f t="shared" si="146"/>
        <v>0</v>
      </c>
      <c r="HO8" s="57" t="b">
        <f t="shared" si="147"/>
        <v>0</v>
      </c>
      <c r="HP8" s="57" t="b">
        <f t="shared" si="148"/>
        <v>0</v>
      </c>
      <c r="HQ8" s="57" t="b">
        <f t="shared" si="149"/>
        <v>0</v>
      </c>
      <c r="HR8" s="57"/>
      <c r="HS8" s="57" t="b">
        <f t="shared" si="150"/>
        <v>0</v>
      </c>
      <c r="HT8" s="57" t="b">
        <f t="shared" si="151"/>
        <v>0</v>
      </c>
      <c r="HU8" s="57" t="b">
        <f t="shared" si="152"/>
        <v>0</v>
      </c>
      <c r="HV8" s="57" t="b">
        <f t="shared" si="153"/>
        <v>0</v>
      </c>
      <c r="HW8" s="57" t="b">
        <f t="shared" si="154"/>
        <v>0</v>
      </c>
      <c r="HX8" s="57"/>
      <c r="HY8" s="57" t="b">
        <f t="shared" si="155"/>
        <v>0</v>
      </c>
      <c r="HZ8" s="57" t="b">
        <f t="shared" si="156"/>
        <v>0</v>
      </c>
      <c r="IA8" s="57"/>
      <c r="IB8" s="61">
        <f t="shared" si="157"/>
        <v>1</v>
      </c>
      <c r="IC8" s="57" t="str">
        <f t="shared" si="158"/>
        <v>Hastingsite</v>
      </c>
      <c r="ID8" s="42"/>
      <c r="IE8" s="2" t="str">
        <f t="shared" si="159"/>
        <v/>
      </c>
      <c r="IF8" s="60" t="str">
        <f t="shared" si="160"/>
        <v/>
      </c>
      <c r="IG8" s="60" t="str">
        <f t="shared" si="161"/>
        <v/>
      </c>
      <c r="IH8" s="60" t="str">
        <f t="shared" si="162"/>
        <v/>
      </c>
      <c r="II8" s="60" t="str">
        <f t="shared" si="163"/>
        <v/>
      </c>
      <c r="IJ8" s="60" t="str">
        <f t="shared" si="164"/>
        <v>magnesio-</v>
      </c>
      <c r="IK8" s="60" t="str">
        <f t="shared" si="165"/>
        <v/>
      </c>
      <c r="IL8" s="60" t="str">
        <f t="shared" si="166"/>
        <v/>
      </c>
      <c r="IM8" s="60" t="str">
        <f t="shared" si="167"/>
        <v/>
      </c>
      <c r="IN8" s="60" t="str">
        <f t="shared" si="168"/>
        <v/>
      </c>
      <c r="IO8" s="60" t="str">
        <f t="shared" si="169"/>
        <v/>
      </c>
      <c r="IP8" s="57"/>
      <c r="IQ8" s="57" t="str">
        <f t="shared" si="170"/>
        <v>magnesio-Hastingsite</v>
      </c>
    </row>
    <row r="9" spans="1:286" ht="15" customHeight="1">
      <c r="A9"/>
      <c r="B9"/>
      <c r="C9"/>
      <c r="D9"/>
      <c r="E9"/>
      <c r="F9" t="s">
        <v>196</v>
      </c>
      <c r="G9" s="72">
        <v>46.165199999999999</v>
      </c>
      <c r="H9" s="72">
        <v>1.8445199999999999</v>
      </c>
      <c r="I9" s="72">
        <v>7.9114000000000004</v>
      </c>
      <c r="J9" s="72">
        <v>3.0745999999999999E-2</v>
      </c>
      <c r="K9" s="72"/>
      <c r="L9"/>
      <c r="M9" s="72">
        <v>11.339</v>
      </c>
      <c r="N9" s="72">
        <v>0.25814199999999998</v>
      </c>
      <c r="O9" s="72">
        <v>15.5726</v>
      </c>
      <c r="P9" s="72">
        <v>11.1195</v>
      </c>
      <c r="Q9" s="72">
        <v>1.81735</v>
      </c>
      <c r="R9" s="72">
        <v>0.35951699999999998</v>
      </c>
      <c r="S9" s="72">
        <v>7.8636999999999999E-2</v>
      </c>
      <c r="T9" s="72">
        <v>5.7944000000000002E-2</v>
      </c>
      <c r="U9" s="72">
        <v>6.1069999999999996E-3</v>
      </c>
      <c r="V9"/>
      <c r="W9"/>
      <c r="X9" s="29">
        <f t="shared" si="0"/>
        <v>4.6190021480993243E-2</v>
      </c>
      <c r="Y9" s="29">
        <f t="shared" si="1"/>
        <v>96.514472978519024</v>
      </c>
      <c r="Z9" s="29">
        <f t="shared" si="2"/>
        <v>4.1912287179728267</v>
      </c>
      <c r="AA9" s="29">
        <f t="shared" si="3"/>
        <v>7.5676342919035262</v>
      </c>
      <c r="AB9" s="29">
        <f t="shared" si="4"/>
        <v>1.713798190442543</v>
      </c>
      <c r="AC9" s="29">
        <f t="shared" si="5"/>
        <v>98.648134178837921</v>
      </c>
      <c r="AD9" s="42"/>
      <c r="AE9" s="42"/>
      <c r="AF9" s="23">
        <v>60.084299999999999</v>
      </c>
      <c r="AG9" s="23">
        <v>79.878799999999998</v>
      </c>
      <c r="AH9" s="23">
        <v>101.96120000000001</v>
      </c>
      <c r="AI9" s="23">
        <v>151.99039999999999</v>
      </c>
      <c r="AJ9" s="23">
        <v>159.69</v>
      </c>
      <c r="AK9" s="23">
        <v>71.846400000000003</v>
      </c>
      <c r="AL9" s="23">
        <v>70.9375</v>
      </c>
      <c r="AM9" s="23">
        <v>40.304400000000001</v>
      </c>
      <c r="AN9" s="23">
        <v>56.077399999999997</v>
      </c>
      <c r="AO9" s="23">
        <v>61.978999999999999</v>
      </c>
      <c r="AP9" s="23">
        <v>94.195999999999998</v>
      </c>
      <c r="AQ9" s="23">
        <v>18.998000000000001</v>
      </c>
      <c r="AR9" s="23">
        <v>35.450000000000003</v>
      </c>
      <c r="AS9" s="23">
        <v>29.88</v>
      </c>
      <c r="AT9" s="23">
        <v>74.691999999999993</v>
      </c>
      <c r="AU9" s="23">
        <v>81.39</v>
      </c>
      <c r="AX9" s="54">
        <f t="shared" si="6"/>
        <v>0.76834048162331925</v>
      </c>
      <c r="AY9" s="54">
        <f t="shared" si="7"/>
        <v>2.3091483597650439E-2</v>
      </c>
      <c r="AZ9" s="54">
        <f t="shared" si="8"/>
        <v>0.15518452117079831</v>
      </c>
      <c r="BA9" s="54">
        <f t="shared" si="9"/>
        <v>4.0457818388529805E-4</v>
      </c>
      <c r="BB9" s="54">
        <f t="shared" si="10"/>
        <v>0.157822799750579</v>
      </c>
      <c r="BC9" s="54">
        <f t="shared" si="11"/>
        <v>3.6390061674008807E-3</v>
      </c>
      <c r="BD9" s="54">
        <f t="shared" si="12"/>
        <v>0.38637468861960478</v>
      </c>
      <c r="BE9" s="54">
        <f t="shared" si="13"/>
        <v>0.19828843705307309</v>
      </c>
      <c r="BF9" s="54">
        <f t="shared" si="14"/>
        <v>5.8644056857968023E-2</v>
      </c>
      <c r="BG9" s="54">
        <f t="shared" si="15"/>
        <v>7.6333814599346041E-3</v>
      </c>
      <c r="BH9" s="54">
        <f t="shared" si="16"/>
        <v>4.1392251815980628E-3</v>
      </c>
      <c r="BI9" s="54">
        <f t="shared" si="17"/>
        <v>1.634527503526093E-3</v>
      </c>
      <c r="BJ9" s="54">
        <f t="shared" si="18"/>
        <v>0</v>
      </c>
      <c r="BK9" s="54">
        <f t="shared" si="19"/>
        <v>8.1762437744336744E-5</v>
      </c>
      <c r="BL9" s="54">
        <f t="shared" si="20"/>
        <v>0</v>
      </c>
      <c r="BM9" s="42"/>
      <c r="BO9" s="54">
        <f>'Norm-coeff'!$C$2+$AX9*'Norm-coeff'!$D$2+$AY9*'Norm-coeff'!$E$2+$AZ9*'Norm-coeff'!$F$2+$BA9*'Norm-coeff'!$G$2+$BB9*'Norm-coeff'!$H$2+$BC9*'Norm-coeff'!$I$2+$BD9*'Norm-coeff'!$J$2+$BE9*'Norm-coeff'!$K$2+$BF9*'Norm-coeff'!$L$2+$BG9*'Norm-coeff'!$M$2+$BH9*'Norm-coeff'!$N$2+$BI9*'Norm-coeff'!$O$2</f>
        <v>6.7495688275817214</v>
      </c>
      <c r="BP9" s="54">
        <f>'Norm-coeff'!$C$3+$AX9*'Norm-coeff'!$D$3+$AY9*'Norm-coeff'!$E$3+$AZ9*'Norm-coeff'!$F$3+$BA9*'Norm-coeff'!$G$3+$BB9*'Norm-coeff'!$H$3+$BC9*'Norm-coeff'!$I$3+$BD9*'Norm-coeff'!$J$3+$BE9*'Norm-coeff'!$K$3+$BF9*'Norm-coeff'!$L$3+$BG9*'Norm-coeff'!$M$3+$BH9*'Norm-coeff'!$N$3+$BI9*'Norm-coeff'!$O$3</f>
        <v>1.2682364954790137</v>
      </c>
      <c r="BQ9" s="54">
        <f>'Norm-coeff'!$C$4+$AX9*'Norm-coeff'!$D$4+$AY9*'Norm-coeff'!$E$4+$AZ9*'Norm-coeff'!$F$4+$BA9*'Norm-coeff'!$G$4+$BB9*'Norm-coeff'!$H$4+$BC9*'Norm-coeff'!$I$4+$BD9*'Norm-coeff'!$J$4+$BE9*'Norm-coeff'!$K$4+$BF9*'Norm-coeff'!$L$4+$BG9*'Norm-coeff'!$M$4+$BH9*'Norm-coeff'!$N$4+$BI9*'Norm-coeff'!$O$4</f>
        <v>0.46112211470858405</v>
      </c>
      <c r="BR9" s="54">
        <f>'Norm-coeff'!$C$5+$AX9*'Norm-coeff'!$D$5+$AY9*'Norm-coeff'!$E$5+$AZ9*'Norm-coeff'!$F$5+$BA9*'Norm-coeff'!$G$5+$BB9*'Norm-coeff'!$H$5+$BC9*'Norm-coeff'!$I$5+$BD9*'Norm-coeff'!$J$5+$BE9*'Norm-coeff'!$K$5+$BF9*'Norm-coeff'!$L$5+$BG9*'Norm-coeff'!$M$5+$BH9*'Norm-coeff'!$N$5+$BI9*'Norm-coeff'!$O$5</f>
        <v>0.82566565713208817</v>
      </c>
      <c r="BS9" s="54">
        <f>'Norm-coeff'!$C$6+$AX9*'Norm-coeff'!$D$6+$AY9*'Norm-coeff'!$E$6+$AZ9*'Norm-coeff'!$F$6+$BA9*'Norm-coeff'!$G$6+$BB9*'Norm-coeff'!$H$6+$BC9*'Norm-coeff'!$I$6+$BD9*'Norm-coeff'!$J$6+$BE9*'Norm-coeff'!$K$6+$BF9*'Norm-coeff'!$L$6+$BG9*'Norm-coeff'!$M$6+$BH9*'Norm-coeff'!$N$6+$BI9*'Norm-coeff'!$O$6</f>
        <v>1.2286857010538658E-2</v>
      </c>
      <c r="BT9" s="54">
        <f>'Norm-coeff'!$C$7+$AX9*'Norm-coeff'!$D$7+$AY9*'Norm-coeff'!$E$7+$AZ9*'Norm-coeff'!$F$7+$BA9*'Norm-coeff'!$G$7+$BB9*'Norm-coeff'!$H$7+$BC9*'Norm-coeff'!$I$7+$BD9*'Norm-coeff'!$J$7+$BE9*'Norm-coeff'!$K$7+$BF9*'Norm-coeff'!$L$7+$BG9*'Norm-coeff'!$M$7+$BH9*'Norm-coeff'!$N$7+$BI9*'Norm-coeff'!$O$7</f>
        <v>3.3277135471440866</v>
      </c>
      <c r="BU9" s="54">
        <f>'Norm-coeff'!$C$8+$AX9*'Norm-coeff'!$D$8+$AY9*'Norm-coeff'!$E$8+$AZ9*'Norm-coeff'!$F$8+$BA9*'Norm-coeff'!$G$8+$BB9*'Norm-coeff'!$H$8+$BC9*'Norm-coeff'!$I$8+$BD9*'Norm-coeff'!$J$8+$BE9*'Norm-coeff'!$K$8+$BF9*'Norm-coeff'!$L$8+$BG9*'Norm-coeff'!$M$8+$BH9*'Norm-coeff'!$N$8+$BI9*'Norm-coeff'!$O$8</f>
        <v>0.22308657654621922</v>
      </c>
      <c r="BV9" s="54">
        <f>'Norm-coeff'!$C$9+$AX9*'Norm-coeff'!$D$9+$AY9*'Norm-coeff'!$E$9+$AZ9*'Norm-coeff'!$F$9+$BA9*'Norm-coeff'!$G$9+$BB9*'Norm-coeff'!$H$9+$BC9*'Norm-coeff'!$I$9+$BD9*'Norm-coeff'!$J$9+$BE9*'Norm-coeff'!$K$9+$BF9*'Norm-coeff'!$L$9+$BG9*'Norm-coeff'!$M$9+$BH9*'Norm-coeff'!$N$9+$BI9*'Norm-coeff'!$O$9</f>
        <v>1.7521490480499555</v>
      </c>
      <c r="BW9" s="54">
        <f>'Norm-coeff'!$C$10+$AX9*'Norm-coeff'!$D$10+$AY9*'Norm-coeff'!$E$10+$AZ9*'Norm-coeff'!$F$10+$BA9*'Norm-coeff'!$G$10+$BB9*'Norm-coeff'!$H$10+$BC9*'Norm-coeff'!$I$10+$BD9*'Norm-coeff'!$J$10+$BE9*'Norm-coeff'!$K$10+$BF9*'Norm-coeff'!$L$10+$BG9*'Norm-coeff'!$M$10+$BH9*'Norm-coeff'!$N$10+$BI9*'Norm-coeff'!$O$10</f>
        <v>4.8645094378147152E-2</v>
      </c>
      <c r="BX9" s="54">
        <f>'Norm-coeff'!$C$11+$AX9*'Norm-coeff'!$D$11+$AY9*'Norm-coeff'!$E$11+$AZ9*'Norm-coeff'!$F$11+$BA9*'Norm-coeff'!$G$11+$BB9*'Norm-coeff'!$H$11+$BC9*'Norm-coeff'!$I$11+$BD9*'Norm-coeff'!$J$11+$BE9*'Norm-coeff'!$K$11+$BF9*'Norm-coeff'!$L$11+$BG9*'Norm-coeff'!$M$11+$BH9*'Norm-coeff'!$N$11+$BI9*'Norm-coeff'!$O$11</f>
        <v>6.9658955258890293E-2</v>
      </c>
      <c r="BY9" s="54">
        <f>'Norm-coeff'!$C$12+$AX9*'Norm-coeff'!$D$12+$AY9*'Norm-coeff'!$E$12+$AZ9*'Norm-coeff'!$F$12+$BA9*'Norm-coeff'!$G$12+$BB9*'Norm-coeff'!$H$12+$BC9*'Norm-coeff'!$I$12+$BD9*'Norm-coeff'!$J$12+$BE9*'Norm-coeff'!$K$12+$BF9*'Norm-coeff'!$L$12+$BG9*'Norm-coeff'!$M$12+$BH9*'Norm-coeff'!$N$12+$BI9*'Norm-coeff'!$O$12</f>
        <v>3.1213921904148078E-2</v>
      </c>
      <c r="BZ9" s="54">
        <f>'Norm-coeff'!$C$13+$AX9*'Norm-coeff'!$D$13+$AY9*'Norm-coeff'!$E$13+$AZ9*'Norm-coeff'!$F$13+$BA9*'Norm-coeff'!$G$13+$BB9*'Norm-coeff'!$H$13+$BC9*'Norm-coeff'!$I$13+$BD9*'Norm-coeff'!$J$13+$BE9*'Norm-coeff'!$K$13+$BF9*'Norm-coeff'!$L$13+$BG9*'Norm-coeff'!$M$13+$BH9*'Norm-coeff'!$N$13+$BI9*'Norm-coeff'!$O$13</f>
        <v>1.3446835438702159E-2</v>
      </c>
      <c r="CA9" s="54">
        <f>'Norm-coeff'!$C$14+$AX9*'Norm-coeff'!$D$14+$AY9*'Norm-coeff'!$E$14+$AZ9*'Norm-coeff'!$F$14+$BA9*'Norm-coeff'!$G$14+$BB9*'Norm-coeff'!$H$14+$BC9*'Norm-coeff'!$I$14+$BD9*'Norm-coeff'!$J$14+$BE9*'Norm-coeff'!$K$14+$BF9*'Norm-coeff'!$L$14+$BG9*'Norm-coeff'!$M$14+$BH9*'Norm-coeff'!$N$14+$BI9*'Norm-coeff'!$O$14</f>
        <v>1.6727825343695155</v>
      </c>
      <c r="CC9" s="54">
        <f t="shared" si="171"/>
        <v>8.7846065501084887</v>
      </c>
      <c r="CG9" s="54">
        <f t="shared" si="21"/>
        <v>6.7495688275817214</v>
      </c>
      <c r="CH9" s="54">
        <f t="shared" si="172"/>
        <v>1.2682364954790137</v>
      </c>
      <c r="CI9" s="54">
        <f t="shared" si="22"/>
        <v>0</v>
      </c>
      <c r="CJ9" s="56">
        <f t="shared" si="23"/>
        <v>8.0178053230607347</v>
      </c>
      <c r="CK9" s="54">
        <f t="shared" si="24"/>
        <v>9.4998465673430621E-2</v>
      </c>
      <c r="CL9" s="54">
        <f t="shared" si="25"/>
        <v>0.22308657654621922</v>
      </c>
      <c r="CM9" s="54">
        <f t="shared" si="26"/>
        <v>0.46112211470858405</v>
      </c>
      <c r="CN9" s="54">
        <f t="shared" si="27"/>
        <v>3.5540601641897858E-3</v>
      </c>
      <c r="CO9" s="54">
        <f t="shared" si="28"/>
        <v>7.1825084616173804E-4</v>
      </c>
      <c r="CP9" s="54">
        <f t="shared" si="29"/>
        <v>0</v>
      </c>
      <c r="CQ9" s="54">
        <f t="shared" si="30"/>
        <v>1.2286857010538658E-2</v>
      </c>
      <c r="CR9" s="54">
        <f t="shared" si="31"/>
        <v>3.3277135471440866</v>
      </c>
      <c r="CS9" s="54">
        <f t="shared" si="32"/>
        <v>0.82566565713208817</v>
      </c>
      <c r="CU9" s="54">
        <f t="shared" si="33"/>
        <v>4.9491455292252988</v>
      </c>
      <c r="CV9" s="54">
        <f t="shared" si="34"/>
        <v>1.9680380403496303E-2</v>
      </c>
      <c r="CW9" s="54">
        <f t="shared" si="35"/>
        <v>9.9623428604724396E-2</v>
      </c>
      <c r="CX9" s="54">
        <f t="shared" si="36"/>
        <v>6.6436073299821263E-2</v>
      </c>
      <c r="CZ9" s="54">
        <f t="shared" si="37"/>
        <v>1.7521490480499555</v>
      </c>
      <c r="DA9" s="54">
        <f t="shared" si="38"/>
        <v>4.8645094378147152E-2</v>
      </c>
      <c r="DB9" s="54">
        <f t="shared" si="39"/>
        <v>1.9865340247361445</v>
      </c>
      <c r="DC9" s="54">
        <f t="shared" si="40"/>
        <v>0</v>
      </c>
      <c r="DD9" s="54">
        <f t="shared" si="41"/>
        <v>0.46651987162129338</v>
      </c>
      <c r="DE9" s="54">
        <f t="shared" si="42"/>
        <v>6.9658955258890293E-2</v>
      </c>
      <c r="DF9" s="54">
        <f t="shared" si="43"/>
        <v>0.5361788268801837</v>
      </c>
      <c r="DG9" s="54">
        <f t="shared" si="44"/>
        <v>1.6727825343695155</v>
      </c>
      <c r="DH9" s="71">
        <f t="shared" si="45"/>
        <v>3.1213921904148078E-2</v>
      </c>
      <c r="DI9" s="71">
        <f t="shared" si="46"/>
        <v>1.3446835438702159E-2</v>
      </c>
      <c r="DJ9" s="54">
        <f t="shared" si="47"/>
        <v>0.28255670828763424</v>
      </c>
      <c r="DK9" s="54">
        <f t="shared" si="48"/>
        <v>2</v>
      </c>
      <c r="DL9" s="4">
        <f t="shared" si="49"/>
        <v>1.3864112004453966</v>
      </c>
      <c r="DM9" s="3">
        <f t="shared" si="50"/>
        <v>0.46112211470858405</v>
      </c>
      <c r="DN9" s="3">
        <f t="shared" si="51"/>
        <v>0.92528908573681257</v>
      </c>
      <c r="DO9" s="4">
        <f t="shared" si="52"/>
        <v>0.33260126184817651</v>
      </c>
      <c r="DP9" s="57"/>
      <c r="DQ9" s="57"/>
      <c r="DR9" s="56">
        <f t="shared" si="53"/>
        <v>1.6727825343695155</v>
      </c>
      <c r="DS9" s="56">
        <f t="shared" si="54"/>
        <v>3.1213921904148078E-2</v>
      </c>
      <c r="DT9" s="38">
        <f t="shared" si="55"/>
        <v>1.3446835438702159E-2</v>
      </c>
      <c r="DU9" s="38">
        <f t="shared" si="56"/>
        <v>1.7174432917123656</v>
      </c>
      <c r="DV9" s="38">
        <f t="shared" si="57"/>
        <v>0.28255670828763424</v>
      </c>
      <c r="DW9" s="39">
        <f t="shared" si="58"/>
        <v>1.7521490480499555</v>
      </c>
      <c r="DX9" s="39">
        <f t="shared" si="59"/>
        <v>4.8645094378147152E-2</v>
      </c>
      <c r="DY9" s="39">
        <f t="shared" si="60"/>
        <v>0</v>
      </c>
      <c r="DZ9" s="39">
        <f t="shared" si="61"/>
        <v>0.18573988230804195</v>
      </c>
      <c r="EA9" s="39">
        <f t="shared" si="62"/>
        <v>1.9865340247361445</v>
      </c>
      <c r="EB9" s="37">
        <f t="shared" si="63"/>
        <v>0.88201310736808525</v>
      </c>
      <c r="EC9" s="37">
        <f t="shared" si="64"/>
        <v>2.4487420689715239E-2</v>
      </c>
      <c r="ED9" s="37">
        <f t="shared" si="65"/>
        <v>0</v>
      </c>
      <c r="EE9" s="37">
        <f t="shared" si="66"/>
        <v>9.3499471942199583E-2</v>
      </c>
      <c r="EF9" s="39">
        <f t="shared" si="67"/>
        <v>0.97298686549893121</v>
      </c>
      <c r="EG9" s="37">
        <f t="shared" si="68"/>
        <v>0.97551257931028479</v>
      </c>
      <c r="EH9" s="37">
        <f t="shared" si="69"/>
        <v>2.4487420689715239E-2</v>
      </c>
      <c r="EI9" s="11" t="b">
        <f t="shared" si="70"/>
        <v>1</v>
      </c>
      <c r="EJ9" s="11" t="b">
        <f t="shared" si="71"/>
        <v>0</v>
      </c>
      <c r="EK9" s="39" t="b">
        <f t="shared" si="72"/>
        <v>0</v>
      </c>
      <c r="EL9" s="39" t="b">
        <f t="shared" si="73"/>
        <v>1</v>
      </c>
      <c r="EM9" s="39" t="b">
        <f t="shared" si="74"/>
        <v>0</v>
      </c>
      <c r="EN9" s="39" t="b">
        <f t="shared" si="75"/>
        <v>0</v>
      </c>
      <c r="EO9" s="39" t="b">
        <f t="shared" si="76"/>
        <v>0</v>
      </c>
      <c r="EP9" s="39" t="b">
        <f t="shared" si="77"/>
        <v>0</v>
      </c>
      <c r="EQ9" s="39" t="b">
        <f t="shared" si="78"/>
        <v>0</v>
      </c>
      <c r="ER9" s="39" t="b">
        <f t="shared" si="79"/>
        <v>0</v>
      </c>
      <c r="ES9" s="58" t="str">
        <f t="shared" si="80"/>
        <v>(OH,F,Cl)-dominate amphibole</v>
      </c>
      <c r="ET9" s="58" t="str">
        <f t="shared" si="81"/>
        <v>Ca Amphibole</v>
      </c>
      <c r="EU9" s="56">
        <f t="shared" si="82"/>
        <v>1.9680380403496303E-2</v>
      </c>
      <c r="EV9" s="56">
        <f t="shared" si="83"/>
        <v>9.9623428604724396E-2</v>
      </c>
      <c r="EW9" s="56">
        <f t="shared" si="84"/>
        <v>6.6436073299821263E-2</v>
      </c>
      <c r="EX9" s="56">
        <f t="shared" si="85"/>
        <v>1.2286857010538658E-2</v>
      </c>
      <c r="EY9" s="56">
        <f t="shared" si="86"/>
        <v>0.82566565713208817</v>
      </c>
      <c r="EZ9" s="56">
        <f t="shared" si="87"/>
        <v>3.3277135471440866</v>
      </c>
      <c r="FA9" s="39">
        <f t="shared" si="88"/>
        <v>0</v>
      </c>
      <c r="FB9" s="39">
        <f t="shared" si="89"/>
        <v>7.1825084616173804E-4</v>
      </c>
      <c r="FC9" s="54">
        <f t="shared" si="90"/>
        <v>9.4998465673430621E-2</v>
      </c>
      <c r="FD9" s="54">
        <f t="shared" si="91"/>
        <v>0.46112211470858405</v>
      </c>
      <c r="FE9" s="39">
        <f t="shared" si="92"/>
        <v>3.5540601641897858E-3</v>
      </c>
      <c r="FF9" s="54">
        <f t="shared" si="93"/>
        <v>0.22308657654621922</v>
      </c>
      <c r="FG9" s="39">
        <f t="shared" si="94"/>
        <v>0</v>
      </c>
      <c r="FH9" s="39">
        <f t="shared" si="95"/>
        <v>3.1967237414034962E-2</v>
      </c>
      <c r="FI9" s="39">
        <f t="shared" si="96"/>
        <v>3.3941496204439079</v>
      </c>
      <c r="FJ9" s="39">
        <f t="shared" si="97"/>
        <v>0.92528908573681257</v>
      </c>
      <c r="FK9" s="39">
        <f t="shared" si="98"/>
        <v>0.21264140779575685</v>
      </c>
      <c r="FL9" s="39">
        <f t="shared" si="99"/>
        <v>7.3464158086860524E-3</v>
      </c>
      <c r="FM9" s="39">
        <f t="shared" si="100"/>
        <v>0.7191159212317817</v>
      </c>
      <c r="FN9" s="39">
        <f t="shared" si="101"/>
        <v>0.4638211731198163</v>
      </c>
      <c r="FO9" s="39">
        <f t="shared" si="102"/>
        <v>0</v>
      </c>
      <c r="FP9" s="39">
        <f t="shared" si="103"/>
        <v>0.46651987162129338</v>
      </c>
      <c r="FQ9" s="39">
        <f t="shared" si="104"/>
        <v>6.9658955258890293E-2</v>
      </c>
      <c r="FR9" s="39">
        <f t="shared" si="105"/>
        <v>0.5361788268801837</v>
      </c>
      <c r="FS9" s="39">
        <f t="shared" si="106"/>
        <v>0.72329108535100872</v>
      </c>
      <c r="FU9" s="39" t="b">
        <f t="shared" si="107"/>
        <v>0</v>
      </c>
      <c r="FV9" s="39" t="b">
        <f t="shared" si="108"/>
        <v>0</v>
      </c>
      <c r="FW9" s="39" t="b">
        <f t="shared" si="109"/>
        <v>0</v>
      </c>
      <c r="FY9" s="39" t="b">
        <f t="shared" si="110"/>
        <v>0</v>
      </c>
      <c r="FZ9" s="39" t="b">
        <f t="shared" si="111"/>
        <v>0</v>
      </c>
      <c r="GA9" s="39" t="b">
        <f t="shared" si="112"/>
        <v>0</v>
      </c>
      <c r="GB9" s="39" t="b">
        <f t="shared" si="113"/>
        <v>0</v>
      </c>
      <c r="GC9" s="39" t="b">
        <f t="shared" si="114"/>
        <v>0</v>
      </c>
      <c r="GD9" s="39" t="b">
        <f t="shared" si="115"/>
        <v>0</v>
      </c>
      <c r="GE9" s="39" t="b">
        <f t="shared" si="116"/>
        <v>0</v>
      </c>
      <c r="GF9" s="39" t="b">
        <f t="shared" si="117"/>
        <v>0</v>
      </c>
      <c r="GG9" s="39" t="b">
        <f t="shared" si="118"/>
        <v>1</v>
      </c>
      <c r="GH9" s="39" t="b">
        <f t="shared" si="119"/>
        <v>0</v>
      </c>
      <c r="GI9" s="39"/>
      <c r="GJ9" s="39" t="b">
        <f t="shared" si="120"/>
        <v>0</v>
      </c>
      <c r="GK9" s="39" t="b">
        <f t="shared" si="121"/>
        <v>0</v>
      </c>
      <c r="GL9" s="39" t="b">
        <f t="shared" si="122"/>
        <v>0</v>
      </c>
      <c r="GM9" s="39" t="b">
        <f t="shared" si="123"/>
        <v>0</v>
      </c>
      <c r="GN9" s="39" t="b">
        <f t="shared" si="124"/>
        <v>0</v>
      </c>
      <c r="GO9" s="57"/>
      <c r="GP9" s="57" t="b">
        <f t="shared" si="125"/>
        <v>0</v>
      </c>
      <c r="GQ9" s="59" t="b">
        <f t="shared" si="126"/>
        <v>0</v>
      </c>
      <c r="GR9" s="41" t="b">
        <f t="shared" si="127"/>
        <v>0</v>
      </c>
      <c r="GS9" s="57" t="b">
        <f t="shared" si="128"/>
        <v>0</v>
      </c>
      <c r="GT9" s="57" t="b">
        <f t="shared" si="129"/>
        <v>0</v>
      </c>
      <c r="GU9" s="57" t="b">
        <f t="shared" si="130"/>
        <v>0</v>
      </c>
      <c r="GV9" s="57"/>
      <c r="GW9" s="42" t="b">
        <f t="shared" si="131"/>
        <v>0</v>
      </c>
      <c r="GX9" s="42" t="b">
        <f t="shared" si="132"/>
        <v>0</v>
      </c>
      <c r="GY9" s="42" t="b">
        <f t="shared" si="133"/>
        <v>0</v>
      </c>
      <c r="GZ9" s="57"/>
      <c r="HA9" s="2" t="b">
        <f t="shared" si="134"/>
        <v>0</v>
      </c>
      <c r="HB9" s="2" t="b">
        <f t="shared" si="135"/>
        <v>0</v>
      </c>
      <c r="HC9" s="2" t="b">
        <f t="shared" si="136"/>
        <v>0</v>
      </c>
      <c r="HD9" s="2" t="b">
        <f t="shared" si="137"/>
        <v>0</v>
      </c>
      <c r="HE9" s="2" t="b">
        <f t="shared" si="138"/>
        <v>0</v>
      </c>
      <c r="HF9" s="2" t="b">
        <f t="shared" si="139"/>
        <v>0</v>
      </c>
      <c r="HG9" s="2" t="b">
        <f t="shared" si="140"/>
        <v>0</v>
      </c>
      <c r="HH9" s="2" t="b">
        <f t="shared" si="141"/>
        <v>0</v>
      </c>
      <c r="HI9" s="2" t="b">
        <f t="shared" si="142"/>
        <v>0</v>
      </c>
      <c r="HJ9" s="11" t="b">
        <f t="shared" si="143"/>
        <v>0</v>
      </c>
      <c r="HK9" s="60" t="b">
        <f t="shared" si="144"/>
        <v>0</v>
      </c>
      <c r="HL9" s="57"/>
      <c r="HM9" s="57" t="b">
        <f t="shared" si="145"/>
        <v>0</v>
      </c>
      <c r="HN9" s="57" t="b">
        <f t="shared" si="146"/>
        <v>0</v>
      </c>
      <c r="HO9" s="57" t="b">
        <f t="shared" si="147"/>
        <v>0</v>
      </c>
      <c r="HP9" s="57" t="b">
        <f t="shared" si="148"/>
        <v>0</v>
      </c>
      <c r="HQ9" s="57" t="b">
        <f t="shared" si="149"/>
        <v>0</v>
      </c>
      <c r="HR9" s="57"/>
      <c r="HS9" s="57" t="b">
        <f t="shared" si="150"/>
        <v>0</v>
      </c>
      <c r="HT9" s="57" t="b">
        <f t="shared" si="151"/>
        <v>0</v>
      </c>
      <c r="HU9" s="57" t="b">
        <f t="shared" si="152"/>
        <v>0</v>
      </c>
      <c r="HV9" s="57" t="b">
        <f t="shared" si="153"/>
        <v>0</v>
      </c>
      <c r="HW9" s="57" t="b">
        <f t="shared" si="154"/>
        <v>0</v>
      </c>
      <c r="HX9" s="57"/>
      <c r="HY9" s="57" t="b">
        <f t="shared" si="155"/>
        <v>0</v>
      </c>
      <c r="HZ9" s="57" t="b">
        <f t="shared" si="156"/>
        <v>0</v>
      </c>
      <c r="IA9" s="57"/>
      <c r="IB9" s="61">
        <f t="shared" si="157"/>
        <v>1</v>
      </c>
      <c r="IC9" s="57" t="str">
        <f t="shared" si="158"/>
        <v>Hastingsite</v>
      </c>
      <c r="ID9" s="42"/>
      <c r="IE9" s="2" t="str">
        <f t="shared" si="159"/>
        <v/>
      </c>
      <c r="IF9" s="60" t="str">
        <f t="shared" si="160"/>
        <v/>
      </c>
      <c r="IG9" s="60" t="str">
        <f t="shared" si="161"/>
        <v/>
      </c>
      <c r="IH9" s="60" t="str">
        <f t="shared" si="162"/>
        <v/>
      </c>
      <c r="II9" s="60" t="str">
        <f t="shared" si="163"/>
        <v/>
      </c>
      <c r="IJ9" s="60" t="str">
        <f t="shared" si="164"/>
        <v>magnesio-</v>
      </c>
      <c r="IK9" s="60" t="str">
        <f t="shared" si="165"/>
        <v/>
      </c>
      <c r="IL9" s="60" t="str">
        <f t="shared" si="166"/>
        <v/>
      </c>
      <c r="IM9" s="60" t="str">
        <f t="shared" si="167"/>
        <v/>
      </c>
      <c r="IN9" s="60" t="str">
        <f t="shared" si="168"/>
        <v/>
      </c>
      <c r="IO9" s="60" t="str">
        <f t="shared" si="169"/>
        <v/>
      </c>
      <c r="IP9" s="57"/>
      <c r="IQ9" s="57" t="str">
        <f t="shared" si="170"/>
        <v>magnesio-Hastingsite</v>
      </c>
    </row>
    <row r="10" spans="1:286" ht="15" customHeight="1">
      <c r="A10"/>
      <c r="B10"/>
      <c r="C10"/>
      <c r="D10"/>
      <c r="E10"/>
      <c r="F10" t="s">
        <v>196</v>
      </c>
      <c r="G10" s="72">
        <v>42.234200000000001</v>
      </c>
      <c r="H10" s="72">
        <v>1.9277</v>
      </c>
      <c r="I10" s="72">
        <v>11.723599999999999</v>
      </c>
      <c r="J10" s="72">
        <v>2.1611999999999999E-2</v>
      </c>
      <c r="K10" s="72"/>
      <c r="L10"/>
      <c r="M10" s="72">
        <v>12.914999999999999</v>
      </c>
      <c r="N10" s="72">
        <v>0.224303</v>
      </c>
      <c r="O10" s="72">
        <v>13.603899999999999</v>
      </c>
      <c r="P10" s="72">
        <v>11.3652</v>
      </c>
      <c r="Q10" s="72">
        <v>2.2857099999999999</v>
      </c>
      <c r="R10" s="72">
        <v>0.46457100000000001</v>
      </c>
      <c r="S10" s="72">
        <v>5.2757999999999999E-2</v>
      </c>
      <c r="T10" s="72">
        <v>4.4794E-2</v>
      </c>
      <c r="U10" s="72">
        <v>-7.0600000000000003E-3</v>
      </c>
      <c r="V10"/>
      <c r="W10"/>
      <c r="X10" s="29">
        <f t="shared" si="0"/>
        <v>3.2324893372340728E-2</v>
      </c>
      <c r="Y10" s="29">
        <f t="shared" si="1"/>
        <v>96.823963106627659</v>
      </c>
      <c r="Z10" s="29">
        <f t="shared" si="2"/>
        <v>4.6286125494533401</v>
      </c>
      <c r="AA10" s="29">
        <f t="shared" si="3"/>
        <v>8.7500660821210534</v>
      </c>
      <c r="AB10" s="29">
        <f t="shared" si="4"/>
        <v>1.6216661775693808</v>
      </c>
      <c r="AC10" s="29">
        <f t="shared" si="5"/>
        <v>98.909307915771421</v>
      </c>
      <c r="AD10" s="42"/>
      <c r="AE10" s="42"/>
      <c r="AF10" s="23">
        <v>60.084299999999999</v>
      </c>
      <c r="AG10" s="23">
        <v>79.878799999999998</v>
      </c>
      <c r="AH10" s="23">
        <v>101.96120000000001</v>
      </c>
      <c r="AI10" s="23">
        <v>151.99039999999999</v>
      </c>
      <c r="AJ10" s="23">
        <v>159.69</v>
      </c>
      <c r="AK10" s="23">
        <v>71.846400000000003</v>
      </c>
      <c r="AL10" s="23">
        <v>70.9375</v>
      </c>
      <c r="AM10" s="23">
        <v>40.304400000000001</v>
      </c>
      <c r="AN10" s="23">
        <v>56.077399999999997</v>
      </c>
      <c r="AO10" s="23">
        <v>61.978999999999999</v>
      </c>
      <c r="AP10" s="23">
        <v>94.195999999999998</v>
      </c>
      <c r="AQ10" s="23">
        <v>18.998000000000001</v>
      </c>
      <c r="AR10" s="23">
        <v>35.450000000000003</v>
      </c>
      <c r="AS10" s="23">
        <v>29.88</v>
      </c>
      <c r="AT10" s="23">
        <v>74.691999999999993</v>
      </c>
      <c r="AU10" s="23">
        <v>81.39</v>
      </c>
      <c r="AX10" s="54">
        <f t="shared" si="6"/>
        <v>0.70291573672323726</v>
      </c>
      <c r="AY10" s="54">
        <f t="shared" si="7"/>
        <v>2.4132811208981607E-2</v>
      </c>
      <c r="AZ10" s="54">
        <f t="shared" si="8"/>
        <v>0.2299619855395974</v>
      </c>
      <c r="BA10" s="54">
        <f t="shared" si="9"/>
        <v>2.8438638229782932E-4</v>
      </c>
      <c r="BB10" s="54">
        <f t="shared" si="10"/>
        <v>0.179758484767504</v>
      </c>
      <c r="BC10" s="54">
        <f t="shared" si="11"/>
        <v>3.1619806167400883E-3</v>
      </c>
      <c r="BD10" s="54">
        <f t="shared" si="12"/>
        <v>0.33752890503270111</v>
      </c>
      <c r="BE10" s="54">
        <f t="shared" si="13"/>
        <v>0.20266988127124297</v>
      </c>
      <c r="BF10" s="54">
        <f t="shared" si="14"/>
        <v>7.3757563045547689E-2</v>
      </c>
      <c r="BG10" s="54">
        <f t="shared" si="15"/>
        <v>9.8639220349059416E-3</v>
      </c>
      <c r="BH10" s="54">
        <f t="shared" si="16"/>
        <v>2.7770291609643116E-3</v>
      </c>
      <c r="BI10" s="54">
        <f t="shared" si="17"/>
        <v>1.2635825105782792E-3</v>
      </c>
      <c r="BJ10" s="54">
        <f t="shared" si="18"/>
        <v>0</v>
      </c>
      <c r="BK10" s="54">
        <f t="shared" si="19"/>
        <v>-9.4521501633374405E-5</v>
      </c>
      <c r="BL10" s="54">
        <f t="shared" si="20"/>
        <v>0</v>
      </c>
      <c r="BM10" s="42"/>
      <c r="BO10" s="54">
        <f>'Norm-coeff'!$C$2+$AX10*'Norm-coeff'!$D$2+$AY10*'Norm-coeff'!$E$2+$AZ10*'Norm-coeff'!$F$2+$BA10*'Norm-coeff'!$G$2+$BB10*'Norm-coeff'!$H$2+$BC10*'Norm-coeff'!$I$2+$BD10*'Norm-coeff'!$J$2+$BE10*'Norm-coeff'!$K$2+$BF10*'Norm-coeff'!$L$2+$BG10*'Norm-coeff'!$M$2+$BH10*'Norm-coeff'!$N$2+$BI10*'Norm-coeff'!$O$2</f>
        <v>6.2614976847976926</v>
      </c>
      <c r="BP10" s="54">
        <f>'Norm-coeff'!$C$3+$AX10*'Norm-coeff'!$D$3+$AY10*'Norm-coeff'!$E$3+$AZ10*'Norm-coeff'!$F$3+$BA10*'Norm-coeff'!$G$3+$BB10*'Norm-coeff'!$H$3+$BC10*'Norm-coeff'!$I$3+$BD10*'Norm-coeff'!$J$3+$BE10*'Norm-coeff'!$K$3+$BF10*'Norm-coeff'!$L$3+$BG10*'Norm-coeff'!$M$3+$BH10*'Norm-coeff'!$N$3+$BI10*'Norm-coeff'!$O$3</f>
        <v>1.7717862677318008</v>
      </c>
      <c r="BQ10" s="54">
        <f>'Norm-coeff'!$C$4+$AX10*'Norm-coeff'!$D$4+$AY10*'Norm-coeff'!$E$4+$AZ10*'Norm-coeff'!$F$4+$BA10*'Norm-coeff'!$G$4+$BB10*'Norm-coeff'!$H$4+$BC10*'Norm-coeff'!$I$4+$BD10*'Norm-coeff'!$J$4+$BE10*'Norm-coeff'!$K$4+$BF10*'Norm-coeff'!$L$4+$BG10*'Norm-coeff'!$M$4+$BH10*'Norm-coeff'!$N$4+$BI10*'Norm-coeff'!$O$4</f>
        <v>0.51639028278631649</v>
      </c>
      <c r="BR10" s="54">
        <f>'Norm-coeff'!$C$5+$AX10*'Norm-coeff'!$D$5+$AY10*'Norm-coeff'!$E$5+$AZ10*'Norm-coeff'!$F$5+$BA10*'Norm-coeff'!$G$5+$BB10*'Norm-coeff'!$H$5+$BC10*'Norm-coeff'!$I$5+$BD10*'Norm-coeff'!$J$5+$BE10*'Norm-coeff'!$K$5+$BF10*'Norm-coeff'!$L$5+$BG10*'Norm-coeff'!$M$5+$BH10*'Norm-coeff'!$N$5+$BI10*'Norm-coeff'!$O$5</f>
        <v>0.95839185532965177</v>
      </c>
      <c r="BS10" s="54">
        <f>'Norm-coeff'!$C$6+$AX10*'Norm-coeff'!$D$6+$AY10*'Norm-coeff'!$E$6+$AZ10*'Norm-coeff'!$F$6+$BA10*'Norm-coeff'!$G$6+$BB10*'Norm-coeff'!$H$6+$BC10*'Norm-coeff'!$I$6+$BD10*'Norm-coeff'!$J$6+$BE10*'Norm-coeff'!$K$6+$BF10*'Norm-coeff'!$L$6+$BG10*'Norm-coeff'!$M$6+$BH10*'Norm-coeff'!$N$6+$BI10*'Norm-coeff'!$O$6</f>
        <v>1.3859334607941143E-2</v>
      </c>
      <c r="BT10" s="54">
        <f>'Norm-coeff'!$C$7+$AX10*'Norm-coeff'!$D$7+$AY10*'Norm-coeff'!$E$7+$AZ10*'Norm-coeff'!$F$7+$BA10*'Norm-coeff'!$G$7+$BB10*'Norm-coeff'!$H$7+$BC10*'Norm-coeff'!$I$7+$BD10*'Norm-coeff'!$J$7+$BE10*'Norm-coeff'!$K$7+$BF10*'Norm-coeff'!$L$7+$BG10*'Norm-coeff'!$M$7+$BH10*'Norm-coeff'!$N$7+$BI10*'Norm-coeff'!$O$7</f>
        <v>2.9406572049406261</v>
      </c>
      <c r="BU10" s="54">
        <f>'Norm-coeff'!$C$8+$AX10*'Norm-coeff'!$D$8+$AY10*'Norm-coeff'!$E$8+$AZ10*'Norm-coeff'!$F$8+$BA10*'Norm-coeff'!$G$8+$BB10*'Norm-coeff'!$H$8+$BC10*'Norm-coeff'!$I$8+$BD10*'Norm-coeff'!$J$8+$BE10*'Norm-coeff'!$K$8+$BF10*'Norm-coeff'!$L$8+$BG10*'Norm-coeff'!$M$8+$BH10*'Norm-coeff'!$N$8+$BI10*'Norm-coeff'!$O$8</f>
        <v>0.25076490376235727</v>
      </c>
      <c r="BV10" s="54">
        <f>'Norm-coeff'!$C$9+$AX10*'Norm-coeff'!$D$9+$AY10*'Norm-coeff'!$E$9+$AZ10*'Norm-coeff'!$F$9+$BA10*'Norm-coeff'!$G$9+$BB10*'Norm-coeff'!$H$9+$BC10*'Norm-coeff'!$I$9+$BD10*'Norm-coeff'!$J$9+$BE10*'Norm-coeff'!$K$9+$BF10*'Norm-coeff'!$L$9+$BG10*'Norm-coeff'!$M$9+$BH10*'Norm-coeff'!$N$9+$BI10*'Norm-coeff'!$O$9</f>
        <v>1.809141475614541</v>
      </c>
      <c r="BW10" s="54">
        <f>'Norm-coeff'!$C$10+$AX10*'Norm-coeff'!$D$10+$AY10*'Norm-coeff'!$E$10+$AZ10*'Norm-coeff'!$F$10+$BA10*'Norm-coeff'!$G$10+$BB10*'Norm-coeff'!$H$10+$BC10*'Norm-coeff'!$I$10+$BD10*'Norm-coeff'!$J$10+$BE10*'Norm-coeff'!$K$10+$BF10*'Norm-coeff'!$L$10+$BG10*'Norm-coeff'!$M$10+$BH10*'Norm-coeff'!$N$10+$BI10*'Norm-coeff'!$O$10</f>
        <v>-1.7846038645939342E-2</v>
      </c>
      <c r="BX10" s="54">
        <f>'Norm-coeff'!$C$11+$AX10*'Norm-coeff'!$D$11+$AY10*'Norm-coeff'!$E$11+$AZ10*'Norm-coeff'!$F$11+$BA10*'Norm-coeff'!$G$11+$BB10*'Norm-coeff'!$H$11+$BC10*'Norm-coeff'!$I$11+$BD10*'Norm-coeff'!$J$11+$BE10*'Norm-coeff'!$K$11+$BF10*'Norm-coeff'!$L$11+$BG10*'Norm-coeff'!$M$11+$BH10*'Norm-coeff'!$N$11+$BI10*'Norm-coeff'!$O$11</f>
        <v>9.2680922209702116E-2</v>
      </c>
      <c r="BY10" s="54">
        <f>'Norm-coeff'!$C$12+$AX10*'Norm-coeff'!$D$12+$AY10*'Norm-coeff'!$E$12+$AZ10*'Norm-coeff'!$F$12+$BA10*'Norm-coeff'!$G$12+$BB10*'Norm-coeff'!$H$12+$BC10*'Norm-coeff'!$I$12+$BD10*'Norm-coeff'!$J$12+$BE10*'Norm-coeff'!$K$12+$BF10*'Norm-coeff'!$L$12+$BG10*'Norm-coeff'!$M$12+$BH10*'Norm-coeff'!$N$12+$BI10*'Norm-coeff'!$O$12</f>
        <v>2.9703009302902171E-2</v>
      </c>
      <c r="BZ10" s="54">
        <f>'Norm-coeff'!$C$13+$AX10*'Norm-coeff'!$D$13+$AY10*'Norm-coeff'!$E$13+$AZ10*'Norm-coeff'!$F$13+$BA10*'Norm-coeff'!$G$13+$BB10*'Norm-coeff'!$H$13+$BC10*'Norm-coeff'!$I$13+$BD10*'Norm-coeff'!$J$13+$BE10*'Norm-coeff'!$K$13+$BF10*'Norm-coeff'!$L$13+$BG10*'Norm-coeff'!$M$13+$BH10*'Norm-coeff'!$N$13+$BI10*'Norm-coeff'!$O$13</f>
        <v>1.0205884767235385E-2</v>
      </c>
      <c r="CA10" s="54">
        <f>'Norm-coeff'!$C$14+$AX10*'Norm-coeff'!$D$14+$AY10*'Norm-coeff'!$E$14+$AZ10*'Norm-coeff'!$F$14+$BA10*'Norm-coeff'!$G$14+$BB10*'Norm-coeff'!$H$14+$BC10*'Norm-coeff'!$I$14+$BD10*'Norm-coeff'!$J$14+$BE10*'Norm-coeff'!$K$14+$BF10*'Norm-coeff'!$L$14+$BG10*'Norm-coeff'!$M$14+$BH10*'Norm-coeff'!$N$14+$BI10*'Norm-coeff'!$O$14</f>
        <v>1.6050697411550188</v>
      </c>
      <c r="CC10" s="54">
        <f t="shared" si="171"/>
        <v>8.9078923086666713</v>
      </c>
      <c r="CG10" s="54">
        <f t="shared" si="21"/>
        <v>6.2614976847976926</v>
      </c>
      <c r="CH10" s="54">
        <f t="shared" si="172"/>
        <v>1.7717862677318008</v>
      </c>
      <c r="CI10" s="54">
        <f t="shared" si="22"/>
        <v>0</v>
      </c>
      <c r="CJ10" s="56">
        <f t="shared" si="23"/>
        <v>8.0332839525294943</v>
      </c>
      <c r="CK10" s="54">
        <f t="shared" si="24"/>
        <v>0.27669033454209524</v>
      </c>
      <c r="CL10" s="54">
        <f t="shared" si="25"/>
        <v>0.25076490376235727</v>
      </c>
      <c r="CM10" s="54">
        <f t="shared" si="26"/>
        <v>0.51639028278631649</v>
      </c>
      <c r="CN10" s="54">
        <f t="shared" si="27"/>
        <v>2.5332832675603735E-3</v>
      </c>
      <c r="CO10" s="54">
        <f t="shared" si="28"/>
        <v>-8.4198735740356008E-4</v>
      </c>
      <c r="CP10" s="54">
        <f t="shared" si="29"/>
        <v>0</v>
      </c>
      <c r="CQ10" s="54">
        <f t="shared" si="30"/>
        <v>1.3859334607941143E-2</v>
      </c>
      <c r="CR10" s="54">
        <f t="shared" si="31"/>
        <v>2.9406572049406261</v>
      </c>
      <c r="CS10" s="54">
        <f t="shared" si="32"/>
        <v>0.95839185532965177</v>
      </c>
      <c r="CU10" s="54">
        <f t="shared" si="33"/>
        <v>4.9584452118791447</v>
      </c>
      <c r="CV10" s="54">
        <f t="shared" si="34"/>
        <v>1.4307248208070986E-2</v>
      </c>
      <c r="CW10" s="54">
        <f t="shared" si="35"/>
        <v>0.1264870857620557</v>
      </c>
      <c r="CX10" s="54">
        <f t="shared" si="36"/>
        <v>6.6013932152855226E-2</v>
      </c>
      <c r="CZ10" s="54">
        <f t="shared" si="37"/>
        <v>1.809141475614541</v>
      </c>
      <c r="DA10" s="54">
        <f t="shared" si="38"/>
        <v>0</v>
      </c>
      <c r="DB10" s="54">
        <f t="shared" si="39"/>
        <v>2.0159497417375229</v>
      </c>
      <c r="DC10" s="54">
        <f t="shared" si="40"/>
        <v>0</v>
      </c>
      <c r="DD10" s="54">
        <f t="shared" si="41"/>
        <v>0.65702442855943133</v>
      </c>
      <c r="DE10" s="54">
        <f t="shared" si="42"/>
        <v>9.2680922209702116E-2</v>
      </c>
      <c r="DF10" s="54">
        <f t="shared" si="43"/>
        <v>0.74970535076913347</v>
      </c>
      <c r="DG10" s="54">
        <f t="shared" si="44"/>
        <v>1.6050697411550188</v>
      </c>
      <c r="DH10" s="71">
        <f t="shared" si="45"/>
        <v>2.9703009302902171E-2</v>
      </c>
      <c r="DI10" s="71">
        <f t="shared" si="46"/>
        <v>1.0205884767235385E-2</v>
      </c>
      <c r="DJ10" s="54">
        <f t="shared" si="47"/>
        <v>0.3550213647748437</v>
      </c>
      <c r="DK10" s="54">
        <f t="shared" si="48"/>
        <v>2</v>
      </c>
      <c r="DL10" s="4">
        <f t="shared" si="49"/>
        <v>1.601269223878024</v>
      </c>
      <c r="DM10" s="3">
        <f t="shared" si="50"/>
        <v>0.51639028278631649</v>
      </c>
      <c r="DN10" s="3">
        <f t="shared" si="51"/>
        <v>1.0848789410917075</v>
      </c>
      <c r="DO10" s="4">
        <f t="shared" si="52"/>
        <v>0.3224881082368522</v>
      </c>
      <c r="DP10" s="57"/>
      <c r="DQ10" s="57"/>
      <c r="DR10" s="56">
        <f t="shared" si="53"/>
        <v>1.6050697411550188</v>
      </c>
      <c r="DS10" s="56">
        <f t="shared" si="54"/>
        <v>2.9703009302902171E-2</v>
      </c>
      <c r="DT10" s="38">
        <f t="shared" si="55"/>
        <v>1.0205884767235385E-2</v>
      </c>
      <c r="DU10" s="38">
        <f t="shared" si="56"/>
        <v>1.6449786352251565</v>
      </c>
      <c r="DV10" s="38">
        <f t="shared" si="57"/>
        <v>0.3550213647748437</v>
      </c>
      <c r="DW10" s="39">
        <f t="shared" si="58"/>
        <v>1.809141475614541</v>
      </c>
      <c r="DX10" s="39">
        <f t="shared" si="59"/>
        <v>0</v>
      </c>
      <c r="DY10" s="39">
        <f t="shared" si="60"/>
        <v>0</v>
      </c>
      <c r="DZ10" s="39">
        <f t="shared" si="61"/>
        <v>0.20680826612298192</v>
      </c>
      <c r="EA10" s="39">
        <f t="shared" si="62"/>
        <v>2.0159497417375229</v>
      </c>
      <c r="EB10" s="37">
        <f t="shared" si="63"/>
        <v>0.89741397722309468</v>
      </c>
      <c r="EC10" s="37">
        <f t="shared" si="64"/>
        <v>0</v>
      </c>
      <c r="ED10" s="37">
        <f t="shared" si="65"/>
        <v>0</v>
      </c>
      <c r="EE10" s="37">
        <f t="shared" si="66"/>
        <v>0.10258602277690532</v>
      </c>
      <c r="EF10" s="39">
        <f t="shared" si="67"/>
        <v>1</v>
      </c>
      <c r="EG10" s="37">
        <f t="shared" si="68"/>
        <v>1</v>
      </c>
      <c r="EH10" s="37">
        <f t="shared" si="69"/>
        <v>0</v>
      </c>
      <c r="EI10" s="11" t="b">
        <f t="shared" si="70"/>
        <v>1</v>
      </c>
      <c r="EJ10" s="11" t="b">
        <f t="shared" si="71"/>
        <v>0</v>
      </c>
      <c r="EK10" s="39" t="b">
        <f t="shared" si="72"/>
        <v>0</v>
      </c>
      <c r="EL10" s="39" t="b">
        <f t="shared" si="73"/>
        <v>1</v>
      </c>
      <c r="EM10" s="39" t="b">
        <f t="shared" si="74"/>
        <v>0</v>
      </c>
      <c r="EN10" s="39" t="b">
        <f t="shared" si="75"/>
        <v>0</v>
      </c>
      <c r="EO10" s="39" t="b">
        <f t="shared" si="76"/>
        <v>0</v>
      </c>
      <c r="EP10" s="39" t="b">
        <f t="shared" si="77"/>
        <v>0</v>
      </c>
      <c r="EQ10" s="39" t="b">
        <f t="shared" si="78"/>
        <v>0</v>
      </c>
      <c r="ER10" s="39" t="b">
        <f t="shared" si="79"/>
        <v>0</v>
      </c>
      <c r="ES10" s="58" t="str">
        <f t="shared" si="80"/>
        <v>(OH,F,Cl)-dominate amphibole</v>
      </c>
      <c r="ET10" s="58" t="str">
        <f t="shared" si="81"/>
        <v>Ca Amphibole</v>
      </c>
      <c r="EU10" s="56">
        <f t="shared" si="82"/>
        <v>1.4307248208070986E-2</v>
      </c>
      <c r="EV10" s="56">
        <f t="shared" si="83"/>
        <v>0.1264870857620557</v>
      </c>
      <c r="EW10" s="56">
        <f t="shared" si="84"/>
        <v>6.6013932152855226E-2</v>
      </c>
      <c r="EX10" s="56">
        <f t="shared" si="85"/>
        <v>1.3859334607941143E-2</v>
      </c>
      <c r="EY10" s="56">
        <f t="shared" si="86"/>
        <v>0.95839185532965177</v>
      </c>
      <c r="EZ10" s="56">
        <f t="shared" si="87"/>
        <v>2.9406572049406261</v>
      </c>
      <c r="FA10" s="39">
        <f t="shared" si="88"/>
        <v>0</v>
      </c>
      <c r="FB10" s="39">
        <f t="shared" si="89"/>
        <v>-8.4198735740356008E-4</v>
      </c>
      <c r="FC10" s="54">
        <f t="shared" si="90"/>
        <v>0.27669033454209524</v>
      </c>
      <c r="FD10" s="54">
        <f t="shared" si="91"/>
        <v>0.51639028278631649</v>
      </c>
      <c r="FE10" s="39">
        <f t="shared" si="92"/>
        <v>2.5332832675603735E-3</v>
      </c>
      <c r="FF10" s="54">
        <f t="shared" si="93"/>
        <v>0.25076490376235727</v>
      </c>
      <c r="FG10" s="39">
        <f t="shared" si="94"/>
        <v>0</v>
      </c>
      <c r="FH10" s="39">
        <f t="shared" si="95"/>
        <v>2.8166582816012128E-2</v>
      </c>
      <c r="FI10" s="39">
        <f t="shared" si="96"/>
        <v>3.0066711370934813</v>
      </c>
      <c r="FJ10" s="39">
        <f t="shared" si="97"/>
        <v>1.0848789410917075</v>
      </c>
      <c r="FK10" s="39">
        <f t="shared" si="98"/>
        <v>0.26333824152558422</v>
      </c>
      <c r="FL10" s="39">
        <f t="shared" si="99"/>
        <v>6.8370194199634344E-3</v>
      </c>
      <c r="FM10" s="39">
        <f t="shared" si="100"/>
        <v>0.66403657314229703</v>
      </c>
      <c r="FN10" s="39">
        <f t="shared" si="101"/>
        <v>0.25029464923086653</v>
      </c>
      <c r="FO10" s="39">
        <f t="shared" si="102"/>
        <v>0</v>
      </c>
      <c r="FP10" s="39">
        <f t="shared" si="103"/>
        <v>0.65702442855943133</v>
      </c>
      <c r="FQ10" s="39">
        <f t="shared" si="104"/>
        <v>9.2680922209702116E-2</v>
      </c>
      <c r="FR10" s="39">
        <f t="shared" si="105"/>
        <v>0.74970535076913347</v>
      </c>
      <c r="FS10" s="39">
        <f t="shared" si="106"/>
        <v>0.94212234334584299</v>
      </c>
      <c r="FU10" s="39" t="b">
        <f t="shared" si="107"/>
        <v>0</v>
      </c>
      <c r="FV10" s="39" t="b">
        <f t="shared" si="108"/>
        <v>0</v>
      </c>
      <c r="FW10" s="39" t="b">
        <f t="shared" si="109"/>
        <v>0</v>
      </c>
      <c r="FY10" s="39" t="b">
        <f t="shared" si="110"/>
        <v>0</v>
      </c>
      <c r="FZ10" s="39" t="b">
        <f t="shared" si="111"/>
        <v>0</v>
      </c>
      <c r="GA10" s="39" t="b">
        <f t="shared" si="112"/>
        <v>0</v>
      </c>
      <c r="GB10" s="39" t="b">
        <f t="shared" si="113"/>
        <v>0</v>
      </c>
      <c r="GC10" s="39" t="b">
        <f t="shared" si="114"/>
        <v>0</v>
      </c>
      <c r="GD10" s="39" t="b">
        <f t="shared" si="115"/>
        <v>0</v>
      </c>
      <c r="GE10" s="39" t="b">
        <f t="shared" si="116"/>
        <v>0</v>
      </c>
      <c r="GF10" s="39" t="b">
        <f t="shared" si="117"/>
        <v>0</v>
      </c>
      <c r="GG10" s="39" t="b">
        <f t="shared" si="118"/>
        <v>1</v>
      </c>
      <c r="GH10" s="39" t="b">
        <f t="shared" si="119"/>
        <v>0</v>
      </c>
      <c r="GI10" s="39"/>
      <c r="GJ10" s="39" t="b">
        <f t="shared" si="120"/>
        <v>0</v>
      </c>
      <c r="GK10" s="39" t="b">
        <f t="shared" si="121"/>
        <v>0</v>
      </c>
      <c r="GL10" s="39" t="b">
        <f t="shared" si="122"/>
        <v>0</v>
      </c>
      <c r="GM10" s="39" t="b">
        <f t="shared" si="123"/>
        <v>0</v>
      </c>
      <c r="GN10" s="39" t="b">
        <f t="shared" si="124"/>
        <v>0</v>
      </c>
      <c r="GO10" s="57"/>
      <c r="GP10" s="57" t="b">
        <f t="shared" si="125"/>
        <v>0</v>
      </c>
      <c r="GQ10" s="59" t="b">
        <f t="shared" si="126"/>
        <v>0</v>
      </c>
      <c r="GR10" s="41" t="b">
        <f t="shared" si="127"/>
        <v>0</v>
      </c>
      <c r="GS10" s="57" t="b">
        <f t="shared" si="128"/>
        <v>0</v>
      </c>
      <c r="GT10" s="57" t="b">
        <f t="shared" si="129"/>
        <v>0</v>
      </c>
      <c r="GU10" s="57" t="b">
        <f t="shared" si="130"/>
        <v>0</v>
      </c>
      <c r="GV10" s="57"/>
      <c r="GW10" s="42" t="b">
        <f t="shared" si="131"/>
        <v>0</v>
      </c>
      <c r="GX10" s="42" t="b">
        <f t="shared" si="132"/>
        <v>0</v>
      </c>
      <c r="GY10" s="42" t="b">
        <f t="shared" si="133"/>
        <v>0</v>
      </c>
      <c r="GZ10" s="57"/>
      <c r="HA10" s="2" t="b">
        <f t="shared" si="134"/>
        <v>0</v>
      </c>
      <c r="HB10" s="2" t="b">
        <f t="shared" si="135"/>
        <v>0</v>
      </c>
      <c r="HC10" s="2" t="b">
        <f t="shared" si="136"/>
        <v>0</v>
      </c>
      <c r="HD10" s="2" t="b">
        <f t="shared" si="137"/>
        <v>0</v>
      </c>
      <c r="HE10" s="2" t="b">
        <f t="shared" si="138"/>
        <v>0</v>
      </c>
      <c r="HF10" s="2" t="b">
        <f t="shared" si="139"/>
        <v>0</v>
      </c>
      <c r="HG10" s="2" t="b">
        <f t="shared" si="140"/>
        <v>0</v>
      </c>
      <c r="HH10" s="2" t="b">
        <f t="shared" si="141"/>
        <v>0</v>
      </c>
      <c r="HI10" s="2" t="b">
        <f t="shared" si="142"/>
        <v>0</v>
      </c>
      <c r="HJ10" s="11" t="b">
        <f t="shared" si="143"/>
        <v>0</v>
      </c>
      <c r="HK10" s="60" t="b">
        <f t="shared" si="144"/>
        <v>0</v>
      </c>
      <c r="HL10" s="57"/>
      <c r="HM10" s="57" t="b">
        <f t="shared" si="145"/>
        <v>0</v>
      </c>
      <c r="HN10" s="57" t="b">
        <f t="shared" si="146"/>
        <v>0</v>
      </c>
      <c r="HO10" s="57" t="b">
        <f t="shared" si="147"/>
        <v>0</v>
      </c>
      <c r="HP10" s="57" t="b">
        <f t="shared" si="148"/>
        <v>0</v>
      </c>
      <c r="HQ10" s="57" t="b">
        <f t="shared" si="149"/>
        <v>0</v>
      </c>
      <c r="HR10" s="57"/>
      <c r="HS10" s="57" t="b">
        <f t="shared" si="150"/>
        <v>0</v>
      </c>
      <c r="HT10" s="57" t="b">
        <f t="shared" si="151"/>
        <v>0</v>
      </c>
      <c r="HU10" s="57" t="b">
        <f t="shared" si="152"/>
        <v>0</v>
      </c>
      <c r="HV10" s="57" t="b">
        <f t="shared" si="153"/>
        <v>0</v>
      </c>
      <c r="HW10" s="57" t="b">
        <f t="shared" si="154"/>
        <v>0</v>
      </c>
      <c r="HX10" s="57"/>
      <c r="HY10" s="57" t="b">
        <f t="shared" si="155"/>
        <v>0</v>
      </c>
      <c r="HZ10" s="57" t="b">
        <f t="shared" si="156"/>
        <v>0</v>
      </c>
      <c r="IA10" s="57"/>
      <c r="IB10" s="61">
        <f t="shared" si="157"/>
        <v>1</v>
      </c>
      <c r="IC10" s="57" t="str">
        <f t="shared" si="158"/>
        <v>Hastingsite</v>
      </c>
      <c r="ID10" s="42"/>
      <c r="IE10" s="2" t="str">
        <f t="shared" si="159"/>
        <v/>
      </c>
      <c r="IF10" s="60" t="str">
        <f t="shared" si="160"/>
        <v/>
      </c>
      <c r="IG10" s="60" t="str">
        <f t="shared" si="161"/>
        <v/>
      </c>
      <c r="IH10" s="60" t="str">
        <f t="shared" si="162"/>
        <v/>
      </c>
      <c r="II10" s="60" t="str">
        <f t="shared" si="163"/>
        <v/>
      </c>
      <c r="IJ10" s="60" t="str">
        <f t="shared" si="164"/>
        <v>magnesio-</v>
      </c>
      <c r="IK10" s="60" t="str">
        <f t="shared" si="165"/>
        <v/>
      </c>
      <c r="IL10" s="60" t="str">
        <f t="shared" si="166"/>
        <v/>
      </c>
      <c r="IM10" s="60" t="str">
        <f t="shared" si="167"/>
        <v/>
      </c>
      <c r="IN10" s="60" t="str">
        <f t="shared" si="168"/>
        <v/>
      </c>
      <c r="IO10" s="60" t="str">
        <f t="shared" si="169"/>
        <v/>
      </c>
      <c r="IP10" s="57"/>
      <c r="IQ10" s="57" t="str">
        <f t="shared" si="170"/>
        <v>magnesio-Hastingsite</v>
      </c>
    </row>
    <row r="11" spans="1:286" ht="15" customHeight="1">
      <c r="A11"/>
      <c r="B11"/>
      <c r="C11"/>
      <c r="D11"/>
      <c r="E11"/>
      <c r="F11" t="s">
        <v>196</v>
      </c>
      <c r="G11" s="72">
        <v>41.551699999999997</v>
      </c>
      <c r="H11" s="72">
        <v>2.33019</v>
      </c>
      <c r="I11" s="72">
        <v>11.3887</v>
      </c>
      <c r="J11" s="72">
        <v>4.2791999999999997E-2</v>
      </c>
      <c r="K11" s="72"/>
      <c r="L11"/>
      <c r="M11" s="72">
        <v>12.8162</v>
      </c>
      <c r="N11" s="72">
        <v>0.21082899999999999</v>
      </c>
      <c r="O11" s="72">
        <v>13.4518</v>
      </c>
      <c r="P11" s="72">
        <v>11.168900000000001</v>
      </c>
      <c r="Q11" s="72">
        <v>2.3249300000000002</v>
      </c>
      <c r="R11" s="72">
        <v>0.62099899999999997</v>
      </c>
      <c r="S11" s="72">
        <v>4.0291E-2</v>
      </c>
      <c r="T11" s="72">
        <v>7.0188E-2</v>
      </c>
      <c r="U11" s="72">
        <v>1.2492E-2</v>
      </c>
      <c r="V11"/>
      <c r="W11"/>
      <c r="X11" s="29">
        <f t="shared" si="0"/>
        <v>3.2805740507760375E-2</v>
      </c>
      <c r="Y11" s="29">
        <f t="shared" si="1"/>
        <v>95.997205259492247</v>
      </c>
      <c r="Z11" s="29">
        <f t="shared" si="2"/>
        <v>4.5522569620943694</v>
      </c>
      <c r="AA11" s="29">
        <f t="shared" si="3"/>
        <v>8.7199726269469977</v>
      </c>
      <c r="AB11" s="29">
        <f t="shared" si="4"/>
        <v>1.5638247472593099</v>
      </c>
      <c r="AC11" s="29">
        <f t="shared" si="5"/>
        <v>98.017059595792929</v>
      </c>
      <c r="AD11" s="42"/>
      <c r="AE11" s="42"/>
      <c r="AF11" s="23">
        <v>60.084299999999999</v>
      </c>
      <c r="AG11" s="23">
        <v>79.878799999999998</v>
      </c>
      <c r="AH11" s="23">
        <v>101.96120000000001</v>
      </c>
      <c r="AI11" s="23">
        <v>151.99039999999999</v>
      </c>
      <c r="AJ11" s="23">
        <v>159.69</v>
      </c>
      <c r="AK11" s="23">
        <v>71.846400000000003</v>
      </c>
      <c r="AL11" s="23">
        <v>70.9375</v>
      </c>
      <c r="AM11" s="23">
        <v>40.304400000000001</v>
      </c>
      <c r="AN11" s="23">
        <v>56.077399999999997</v>
      </c>
      <c r="AO11" s="23">
        <v>61.978999999999999</v>
      </c>
      <c r="AP11" s="23">
        <v>94.195999999999998</v>
      </c>
      <c r="AQ11" s="23">
        <v>18.998000000000001</v>
      </c>
      <c r="AR11" s="23">
        <v>35.450000000000003</v>
      </c>
      <c r="AS11" s="23">
        <v>29.88</v>
      </c>
      <c r="AT11" s="23">
        <v>74.691999999999993</v>
      </c>
      <c r="AU11" s="23">
        <v>81.39</v>
      </c>
      <c r="AX11" s="54">
        <f t="shared" si="6"/>
        <v>0.6915566961752071</v>
      </c>
      <c r="AY11" s="54">
        <f t="shared" si="7"/>
        <v>2.9171569928441589E-2</v>
      </c>
      <c r="AZ11" s="54">
        <f t="shared" si="8"/>
        <v>0.22339282001388763</v>
      </c>
      <c r="BA11" s="54">
        <f t="shared" si="9"/>
        <v>5.6308819504389748E-4</v>
      </c>
      <c r="BB11" s="54">
        <f t="shared" si="10"/>
        <v>0.17838332887938713</v>
      </c>
      <c r="BC11" s="54">
        <f t="shared" si="11"/>
        <v>2.9720387665198235E-3</v>
      </c>
      <c r="BD11" s="54">
        <f t="shared" si="12"/>
        <v>0.33375512351008824</v>
      </c>
      <c r="BE11" s="54">
        <f t="shared" si="13"/>
        <v>0.19916936234561519</v>
      </c>
      <c r="BF11" s="54">
        <f t="shared" si="14"/>
        <v>7.5023153003436649E-2</v>
      </c>
      <c r="BG11" s="54">
        <f t="shared" si="15"/>
        <v>1.318525202768695E-2</v>
      </c>
      <c r="BH11" s="54">
        <f t="shared" si="16"/>
        <v>2.1208021897041792E-3</v>
      </c>
      <c r="BI11" s="54">
        <f t="shared" si="17"/>
        <v>1.9799153737658673E-3</v>
      </c>
      <c r="BJ11" s="54">
        <f t="shared" si="18"/>
        <v>0</v>
      </c>
      <c r="BK11" s="54">
        <f t="shared" si="19"/>
        <v>1.672468269694211E-4</v>
      </c>
      <c r="BL11" s="54">
        <f t="shared" si="20"/>
        <v>0</v>
      </c>
      <c r="BM11" s="42"/>
      <c r="BO11" s="54">
        <f>'Norm-coeff'!$C$2+$AX11*'Norm-coeff'!$D$2+$AY11*'Norm-coeff'!$E$2+$AZ11*'Norm-coeff'!$F$2+$BA11*'Norm-coeff'!$G$2+$BB11*'Norm-coeff'!$H$2+$BC11*'Norm-coeff'!$I$2+$BD11*'Norm-coeff'!$J$2+$BE11*'Norm-coeff'!$K$2+$BF11*'Norm-coeff'!$L$2+$BG11*'Norm-coeff'!$M$2+$BH11*'Norm-coeff'!$N$2+$BI11*'Norm-coeff'!$O$2</f>
        <v>6.2344685682628453</v>
      </c>
      <c r="BP11" s="54">
        <f>'Norm-coeff'!$C$3+$AX11*'Norm-coeff'!$D$3+$AY11*'Norm-coeff'!$E$3+$AZ11*'Norm-coeff'!$F$3+$BA11*'Norm-coeff'!$G$3+$BB11*'Norm-coeff'!$H$3+$BC11*'Norm-coeff'!$I$3+$BD11*'Norm-coeff'!$J$3+$BE11*'Norm-coeff'!$K$3+$BF11*'Norm-coeff'!$L$3+$BG11*'Norm-coeff'!$M$3+$BH11*'Norm-coeff'!$N$3+$BI11*'Norm-coeff'!$O$3</f>
        <v>1.7966944339230966</v>
      </c>
      <c r="BQ11" s="54">
        <f>'Norm-coeff'!$C$4+$AX11*'Norm-coeff'!$D$4+$AY11*'Norm-coeff'!$E$4+$AZ11*'Norm-coeff'!$F$4+$BA11*'Norm-coeff'!$G$4+$BB11*'Norm-coeff'!$H$4+$BC11*'Norm-coeff'!$I$4+$BD11*'Norm-coeff'!$J$4+$BE11*'Norm-coeff'!$K$4+$BF11*'Norm-coeff'!$L$4+$BG11*'Norm-coeff'!$M$4+$BH11*'Norm-coeff'!$N$4+$BI11*'Norm-coeff'!$O$4</f>
        <v>0.51398529302855978</v>
      </c>
      <c r="BR11" s="54">
        <f>'Norm-coeff'!$C$5+$AX11*'Norm-coeff'!$D$5+$AY11*'Norm-coeff'!$E$5+$AZ11*'Norm-coeff'!$F$5+$BA11*'Norm-coeff'!$G$5+$BB11*'Norm-coeff'!$H$5+$BC11*'Norm-coeff'!$I$5+$BD11*'Norm-coeff'!$J$5+$BE11*'Norm-coeff'!$K$5+$BF11*'Norm-coeff'!$L$5+$BG11*'Norm-coeff'!$M$5+$BH11*'Norm-coeff'!$N$5+$BI11*'Norm-coeff'!$O$5</f>
        <v>0.97369890249341673</v>
      </c>
      <c r="BS11" s="54">
        <f>'Norm-coeff'!$C$6+$AX11*'Norm-coeff'!$D$6+$AY11*'Norm-coeff'!$E$6+$AZ11*'Norm-coeff'!$F$6+$BA11*'Norm-coeff'!$G$6+$BB11*'Norm-coeff'!$H$6+$BC11*'Norm-coeff'!$I$6+$BD11*'Norm-coeff'!$J$6+$BE11*'Norm-coeff'!$K$6+$BF11*'Norm-coeff'!$L$6+$BG11*'Norm-coeff'!$M$6+$BH11*'Norm-coeff'!$N$6+$BI11*'Norm-coeff'!$O$6</f>
        <v>1.2966247152752521E-2</v>
      </c>
      <c r="BT11" s="54">
        <f>'Norm-coeff'!$C$7+$AX11*'Norm-coeff'!$D$7+$AY11*'Norm-coeff'!$E$7+$AZ11*'Norm-coeff'!$F$7+$BA11*'Norm-coeff'!$G$7+$BB11*'Norm-coeff'!$H$7+$BC11*'Norm-coeff'!$I$7+$BD11*'Norm-coeff'!$J$7+$BE11*'Norm-coeff'!$K$7+$BF11*'Norm-coeff'!$L$7+$BG11*'Norm-coeff'!$M$7+$BH11*'Norm-coeff'!$N$7+$BI11*'Norm-coeff'!$O$7</f>
        <v>2.9326245706076151</v>
      </c>
      <c r="BU11" s="54">
        <f>'Norm-coeff'!$C$8+$AX11*'Norm-coeff'!$D$8+$AY11*'Norm-coeff'!$E$8+$AZ11*'Norm-coeff'!$F$8+$BA11*'Norm-coeff'!$G$8+$BB11*'Norm-coeff'!$H$8+$BC11*'Norm-coeff'!$I$8+$BD11*'Norm-coeff'!$J$8+$BE11*'Norm-coeff'!$K$8+$BF11*'Norm-coeff'!$L$8+$BG11*'Norm-coeff'!$M$8+$BH11*'Norm-coeff'!$N$8+$BI11*'Norm-coeff'!$O$8</f>
        <v>0.29470355689385114</v>
      </c>
      <c r="BV11" s="54">
        <f>'Norm-coeff'!$C$9+$AX11*'Norm-coeff'!$D$9+$AY11*'Norm-coeff'!$E$9+$AZ11*'Norm-coeff'!$F$9+$BA11*'Norm-coeff'!$G$9+$BB11*'Norm-coeff'!$H$9+$BC11*'Norm-coeff'!$I$9+$BD11*'Norm-coeff'!$J$9+$BE11*'Norm-coeff'!$K$9+$BF11*'Norm-coeff'!$L$9+$BG11*'Norm-coeff'!$M$9+$BH11*'Norm-coeff'!$N$9+$BI11*'Norm-coeff'!$O$9</f>
        <v>1.797242598047686</v>
      </c>
      <c r="BW11" s="54">
        <f>'Norm-coeff'!$C$10+$AX11*'Norm-coeff'!$D$10+$AY11*'Norm-coeff'!$E$10+$AZ11*'Norm-coeff'!$F$10+$BA11*'Norm-coeff'!$G$10+$BB11*'Norm-coeff'!$H$10+$BC11*'Norm-coeff'!$I$10+$BD11*'Norm-coeff'!$J$10+$BE11*'Norm-coeff'!$K$10+$BF11*'Norm-coeff'!$L$10+$BG11*'Norm-coeff'!$M$10+$BH11*'Norm-coeff'!$N$10+$BI11*'Norm-coeff'!$O$10</f>
        <v>-3.1676714062176463E-3</v>
      </c>
      <c r="BX11" s="54">
        <f>'Norm-coeff'!$C$11+$AX11*'Norm-coeff'!$D$11+$AY11*'Norm-coeff'!$E$11+$AZ11*'Norm-coeff'!$F$11+$BA11*'Norm-coeff'!$G$11+$BB11*'Norm-coeff'!$H$11+$BC11*'Norm-coeff'!$I$11+$BD11*'Norm-coeff'!$J$11+$BE11*'Norm-coeff'!$K$11+$BF11*'Norm-coeff'!$L$11+$BG11*'Norm-coeff'!$M$11+$BH11*'Norm-coeff'!$N$11+$BI11*'Norm-coeff'!$O$11</f>
        <v>0.12508536852921789</v>
      </c>
      <c r="BY11" s="54">
        <f>'Norm-coeff'!$C$12+$AX11*'Norm-coeff'!$D$12+$AY11*'Norm-coeff'!$E$12+$AZ11*'Norm-coeff'!$F$12+$BA11*'Norm-coeff'!$G$12+$BB11*'Norm-coeff'!$H$12+$BC11*'Norm-coeff'!$I$12+$BD11*'Norm-coeff'!$J$12+$BE11*'Norm-coeff'!$K$12+$BF11*'Norm-coeff'!$L$12+$BG11*'Norm-coeff'!$M$12+$BH11*'Norm-coeff'!$N$12+$BI11*'Norm-coeff'!$O$12</f>
        <v>2.8760289968130084E-2</v>
      </c>
      <c r="BZ11" s="54">
        <f>'Norm-coeff'!$C$13+$AX11*'Norm-coeff'!$D$13+$AY11*'Norm-coeff'!$E$13+$AZ11*'Norm-coeff'!$F$13+$BA11*'Norm-coeff'!$G$13+$BB11*'Norm-coeff'!$H$13+$BC11*'Norm-coeff'!$I$13+$BD11*'Norm-coeff'!$J$13+$BE11*'Norm-coeff'!$K$13+$BF11*'Norm-coeff'!$L$13+$BG11*'Norm-coeff'!$M$13+$BH11*'Norm-coeff'!$N$13+$BI11*'Norm-coeff'!$O$13</f>
        <v>1.6501666923222805E-2</v>
      </c>
      <c r="CA11" s="54">
        <f>'Norm-coeff'!$C$14+$AX11*'Norm-coeff'!$D$14+$AY11*'Norm-coeff'!$E$14+$AZ11*'Norm-coeff'!$F$14+$BA11*'Norm-coeff'!$G$14+$BB11*'Norm-coeff'!$H$14+$BC11*'Norm-coeff'!$I$14+$BD11*'Norm-coeff'!$J$14+$BE11*'Norm-coeff'!$K$14+$BF11*'Norm-coeff'!$L$14+$BG11*'Norm-coeff'!$M$14+$BH11*'Norm-coeff'!$N$14+$BI11*'Norm-coeff'!$O$14</f>
        <v>1.5664524666647743</v>
      </c>
      <c r="CC11" s="54">
        <f t="shared" si="171"/>
        <v>9.0151228420515963</v>
      </c>
      <c r="CG11" s="54">
        <f t="shared" si="21"/>
        <v>6.2344685682628453</v>
      </c>
      <c r="CH11" s="54">
        <f t="shared" si="172"/>
        <v>1.7966944339230966</v>
      </c>
      <c r="CI11" s="54">
        <f t="shared" si="22"/>
        <v>0</v>
      </c>
      <c r="CJ11" s="56">
        <f t="shared" si="23"/>
        <v>8.0311630021859415</v>
      </c>
      <c r="CK11" s="54">
        <f t="shared" si="24"/>
        <v>0.21721928053442285</v>
      </c>
      <c r="CL11" s="54">
        <f t="shared" si="25"/>
        <v>0.29470355689385114</v>
      </c>
      <c r="CM11" s="54">
        <f t="shared" si="26"/>
        <v>0.51398529302855978</v>
      </c>
      <c r="CN11" s="54">
        <f t="shared" si="27"/>
        <v>5.0763092492298444E-3</v>
      </c>
      <c r="CO11" s="54">
        <f t="shared" si="28"/>
        <v>1.5077506900726791E-3</v>
      </c>
      <c r="CP11" s="54">
        <f t="shared" si="29"/>
        <v>0</v>
      </c>
      <c r="CQ11" s="54">
        <f t="shared" si="30"/>
        <v>1.2966247152752521E-2</v>
      </c>
      <c r="CR11" s="54">
        <f t="shared" si="31"/>
        <v>2.9326245706076151</v>
      </c>
      <c r="CS11" s="54">
        <f t="shared" si="32"/>
        <v>0.97369890249341673</v>
      </c>
      <c r="CU11" s="54">
        <f t="shared" si="33"/>
        <v>4.9517819106499203</v>
      </c>
      <c r="CV11" s="54">
        <f t="shared" si="34"/>
        <v>1.3827047418763191E-2</v>
      </c>
      <c r="CW11" s="54">
        <f t="shared" si="35"/>
        <v>0.12046342729978854</v>
      </c>
      <c r="CX11" s="54">
        <f t="shared" si="36"/>
        <v>7.6218866999933077E-2</v>
      </c>
      <c r="CZ11" s="54">
        <f t="shared" si="37"/>
        <v>1.797242598047686</v>
      </c>
      <c r="DA11" s="54">
        <f t="shared" si="38"/>
        <v>0</v>
      </c>
      <c r="DB11" s="54">
        <f t="shared" si="39"/>
        <v>2.0077519397661709</v>
      </c>
      <c r="DC11" s="54">
        <f t="shared" si="40"/>
        <v>0</v>
      </c>
      <c r="DD11" s="54">
        <f t="shared" si="41"/>
        <v>0.67634294032401354</v>
      </c>
      <c r="DE11" s="54">
        <f t="shared" si="42"/>
        <v>0.12508536852921789</v>
      </c>
      <c r="DF11" s="54">
        <f t="shared" si="43"/>
        <v>0.80142830885323146</v>
      </c>
      <c r="DG11" s="54">
        <f t="shared" si="44"/>
        <v>1.5664524666647743</v>
      </c>
      <c r="DH11" s="71">
        <f t="shared" si="45"/>
        <v>2.8760289968130084E-2</v>
      </c>
      <c r="DI11" s="71">
        <f t="shared" si="46"/>
        <v>1.6501666923222805E-2</v>
      </c>
      <c r="DJ11" s="54">
        <f t="shared" si="47"/>
        <v>0.38828557644387279</v>
      </c>
      <c r="DK11" s="54">
        <f t="shared" si="48"/>
        <v>2</v>
      </c>
      <c r="DL11" s="4">
        <f t="shared" si="49"/>
        <v>1.608147622821765</v>
      </c>
      <c r="DM11" s="3">
        <f t="shared" si="50"/>
        <v>0.51398529302855978</v>
      </c>
      <c r="DN11" s="3">
        <f t="shared" si="51"/>
        <v>1.0941623297932053</v>
      </c>
      <c r="DO11" s="4">
        <f t="shared" si="52"/>
        <v>0.31961325299644211</v>
      </c>
      <c r="DP11" s="57"/>
      <c r="DQ11" s="57"/>
      <c r="DR11" s="56">
        <f t="shared" si="53"/>
        <v>1.5664524666647743</v>
      </c>
      <c r="DS11" s="56">
        <f t="shared" si="54"/>
        <v>2.8760289968130084E-2</v>
      </c>
      <c r="DT11" s="38">
        <f t="shared" si="55"/>
        <v>1.6501666923222805E-2</v>
      </c>
      <c r="DU11" s="38">
        <f t="shared" si="56"/>
        <v>1.6117144235561272</v>
      </c>
      <c r="DV11" s="38">
        <f t="shared" si="57"/>
        <v>0.38828557644387279</v>
      </c>
      <c r="DW11" s="39">
        <f t="shared" si="58"/>
        <v>1.797242598047686</v>
      </c>
      <c r="DX11" s="39">
        <f t="shared" si="59"/>
        <v>0</v>
      </c>
      <c r="DY11" s="39">
        <f t="shared" si="60"/>
        <v>0</v>
      </c>
      <c r="DZ11" s="39">
        <f t="shared" si="61"/>
        <v>0.21050934171848482</v>
      </c>
      <c r="EA11" s="39">
        <f t="shared" si="62"/>
        <v>2.0077519397661709</v>
      </c>
      <c r="EB11" s="37">
        <f t="shared" si="63"/>
        <v>0.89515171792437587</v>
      </c>
      <c r="EC11" s="37">
        <f t="shared" si="64"/>
        <v>0</v>
      </c>
      <c r="ED11" s="37">
        <f t="shared" si="65"/>
        <v>0</v>
      </c>
      <c r="EE11" s="37">
        <f t="shared" si="66"/>
        <v>0.10484828207562404</v>
      </c>
      <c r="EF11" s="39">
        <f t="shared" si="67"/>
        <v>1</v>
      </c>
      <c r="EG11" s="37">
        <f t="shared" si="68"/>
        <v>1</v>
      </c>
      <c r="EH11" s="37">
        <f t="shared" si="69"/>
        <v>0</v>
      </c>
      <c r="EI11" s="11" t="b">
        <f t="shared" si="70"/>
        <v>1</v>
      </c>
      <c r="EJ11" s="11" t="b">
        <f t="shared" si="71"/>
        <v>0</v>
      </c>
      <c r="EK11" s="39" t="b">
        <f t="shared" si="72"/>
        <v>0</v>
      </c>
      <c r="EL11" s="39" t="b">
        <f t="shared" si="73"/>
        <v>1</v>
      </c>
      <c r="EM11" s="39" t="b">
        <f t="shared" si="74"/>
        <v>0</v>
      </c>
      <c r="EN11" s="39" t="b">
        <f t="shared" si="75"/>
        <v>0</v>
      </c>
      <c r="EO11" s="39" t="b">
        <f t="shared" si="76"/>
        <v>0</v>
      </c>
      <c r="EP11" s="39" t="b">
        <f t="shared" si="77"/>
        <v>0</v>
      </c>
      <c r="EQ11" s="39" t="b">
        <f t="shared" si="78"/>
        <v>0</v>
      </c>
      <c r="ER11" s="39" t="b">
        <f t="shared" si="79"/>
        <v>0</v>
      </c>
      <c r="ES11" s="58" t="str">
        <f t="shared" si="80"/>
        <v>(OH,F,Cl)-dominate amphibole</v>
      </c>
      <c r="ET11" s="58" t="str">
        <f t="shared" si="81"/>
        <v>Ca Amphibole</v>
      </c>
      <c r="EU11" s="56">
        <f t="shared" si="82"/>
        <v>1.3827047418763191E-2</v>
      </c>
      <c r="EV11" s="56">
        <f t="shared" si="83"/>
        <v>0.12046342729978854</v>
      </c>
      <c r="EW11" s="56">
        <f t="shared" si="84"/>
        <v>7.6218866999933077E-2</v>
      </c>
      <c r="EX11" s="56">
        <f t="shared" si="85"/>
        <v>1.2966247152752521E-2</v>
      </c>
      <c r="EY11" s="56">
        <f t="shared" si="86"/>
        <v>0.97369890249341673</v>
      </c>
      <c r="EZ11" s="56">
        <f t="shared" si="87"/>
        <v>2.9326245706076151</v>
      </c>
      <c r="FA11" s="39">
        <f t="shared" si="88"/>
        <v>0</v>
      </c>
      <c r="FB11" s="39">
        <f t="shared" si="89"/>
        <v>1.5077506900726791E-3</v>
      </c>
      <c r="FC11" s="54">
        <f t="shared" si="90"/>
        <v>0.21721928053442285</v>
      </c>
      <c r="FD11" s="54">
        <f t="shared" si="91"/>
        <v>0.51398529302855978</v>
      </c>
      <c r="FE11" s="39">
        <f t="shared" si="92"/>
        <v>5.0763092492298444E-3</v>
      </c>
      <c r="FF11" s="54">
        <f t="shared" si="93"/>
        <v>0.29470355689385114</v>
      </c>
      <c r="FG11" s="39">
        <f t="shared" si="94"/>
        <v>0</v>
      </c>
      <c r="FH11" s="39">
        <f t="shared" si="95"/>
        <v>2.6793294571515712E-2</v>
      </c>
      <c r="FI11" s="39">
        <f t="shared" si="96"/>
        <v>3.0088434376075481</v>
      </c>
      <c r="FJ11" s="39">
        <f t="shared" si="97"/>
        <v>1.0941623297932053</v>
      </c>
      <c r="FK11" s="39">
        <f t="shared" si="98"/>
        <v>0.26494323655317648</v>
      </c>
      <c r="FL11" s="39">
        <f t="shared" si="99"/>
        <v>6.4877961783254487E-3</v>
      </c>
      <c r="FM11" s="39">
        <f t="shared" si="100"/>
        <v>0.66127806629715125</v>
      </c>
      <c r="FN11" s="39">
        <f t="shared" si="101"/>
        <v>0.19857169114676856</v>
      </c>
      <c r="FO11" s="39">
        <f t="shared" si="102"/>
        <v>0</v>
      </c>
      <c r="FP11" s="39">
        <f t="shared" si="103"/>
        <v>0.67634294032401354</v>
      </c>
      <c r="FQ11" s="39">
        <f t="shared" si="104"/>
        <v>0.12508536852921789</v>
      </c>
      <c r="FR11" s="39">
        <f t="shared" si="105"/>
        <v>0.80142830885323146</v>
      </c>
      <c r="FS11" s="39">
        <f t="shared" si="106"/>
        <v>0.93740242015604203</v>
      </c>
      <c r="FU11" s="39" t="b">
        <f t="shared" si="107"/>
        <v>0</v>
      </c>
      <c r="FV11" s="39" t="b">
        <f t="shared" si="108"/>
        <v>0</v>
      </c>
      <c r="FW11" s="39" t="b">
        <f t="shared" si="109"/>
        <v>0</v>
      </c>
      <c r="FY11" s="39" t="b">
        <f t="shared" si="110"/>
        <v>0</v>
      </c>
      <c r="FZ11" s="39" t="b">
        <f t="shared" si="111"/>
        <v>0</v>
      </c>
      <c r="GA11" s="39" t="b">
        <f t="shared" si="112"/>
        <v>0</v>
      </c>
      <c r="GB11" s="39" t="b">
        <f t="shared" si="113"/>
        <v>0</v>
      </c>
      <c r="GC11" s="39" t="b">
        <f t="shared" si="114"/>
        <v>0</v>
      </c>
      <c r="GD11" s="39" t="b">
        <f t="shared" si="115"/>
        <v>0</v>
      </c>
      <c r="GE11" s="39" t="b">
        <f t="shared" si="116"/>
        <v>0</v>
      </c>
      <c r="GF11" s="39" t="b">
        <f t="shared" si="117"/>
        <v>0</v>
      </c>
      <c r="GG11" s="39" t="b">
        <f t="shared" si="118"/>
        <v>1</v>
      </c>
      <c r="GH11" s="39" t="b">
        <f t="shared" si="119"/>
        <v>0</v>
      </c>
      <c r="GI11" s="39"/>
      <c r="GJ11" s="39" t="b">
        <f t="shared" si="120"/>
        <v>0</v>
      </c>
      <c r="GK11" s="39" t="b">
        <f t="shared" si="121"/>
        <v>0</v>
      </c>
      <c r="GL11" s="39" t="b">
        <f t="shared" si="122"/>
        <v>0</v>
      </c>
      <c r="GM11" s="39" t="b">
        <f t="shared" si="123"/>
        <v>0</v>
      </c>
      <c r="GN11" s="39" t="b">
        <f t="shared" si="124"/>
        <v>0</v>
      </c>
      <c r="GO11" s="57"/>
      <c r="GP11" s="57" t="b">
        <f t="shared" si="125"/>
        <v>0</v>
      </c>
      <c r="GQ11" s="59" t="b">
        <f t="shared" si="126"/>
        <v>0</v>
      </c>
      <c r="GR11" s="41" t="b">
        <f t="shared" si="127"/>
        <v>0</v>
      </c>
      <c r="GS11" s="57" t="b">
        <f t="shared" si="128"/>
        <v>0</v>
      </c>
      <c r="GT11" s="57" t="b">
        <f t="shared" si="129"/>
        <v>0</v>
      </c>
      <c r="GU11" s="57" t="b">
        <f t="shared" si="130"/>
        <v>0</v>
      </c>
      <c r="GV11" s="57"/>
      <c r="GW11" s="42" t="b">
        <f t="shared" si="131"/>
        <v>0</v>
      </c>
      <c r="GX11" s="42" t="b">
        <f t="shared" si="132"/>
        <v>0</v>
      </c>
      <c r="GY11" s="42" t="b">
        <f t="shared" si="133"/>
        <v>0</v>
      </c>
      <c r="GZ11" s="57"/>
      <c r="HA11" s="2" t="b">
        <f t="shared" si="134"/>
        <v>0</v>
      </c>
      <c r="HB11" s="2" t="b">
        <f t="shared" si="135"/>
        <v>0</v>
      </c>
      <c r="HC11" s="2" t="b">
        <f t="shared" si="136"/>
        <v>0</v>
      </c>
      <c r="HD11" s="2" t="b">
        <f t="shared" si="137"/>
        <v>0</v>
      </c>
      <c r="HE11" s="2" t="b">
        <f t="shared" si="138"/>
        <v>0</v>
      </c>
      <c r="HF11" s="2" t="b">
        <f t="shared" si="139"/>
        <v>0</v>
      </c>
      <c r="HG11" s="2" t="b">
        <f t="shared" si="140"/>
        <v>0</v>
      </c>
      <c r="HH11" s="2" t="b">
        <f t="shared" si="141"/>
        <v>0</v>
      </c>
      <c r="HI11" s="2" t="b">
        <f t="shared" si="142"/>
        <v>0</v>
      </c>
      <c r="HJ11" s="11" t="b">
        <f t="shared" si="143"/>
        <v>0</v>
      </c>
      <c r="HK11" s="60" t="b">
        <f t="shared" si="144"/>
        <v>0</v>
      </c>
      <c r="HL11" s="57"/>
      <c r="HM11" s="57" t="b">
        <f t="shared" si="145"/>
        <v>0</v>
      </c>
      <c r="HN11" s="57" t="b">
        <f t="shared" si="146"/>
        <v>0</v>
      </c>
      <c r="HO11" s="57" t="b">
        <f t="shared" si="147"/>
        <v>0</v>
      </c>
      <c r="HP11" s="57" t="b">
        <f t="shared" si="148"/>
        <v>0</v>
      </c>
      <c r="HQ11" s="57" t="b">
        <f t="shared" si="149"/>
        <v>0</v>
      </c>
      <c r="HR11" s="57"/>
      <c r="HS11" s="57" t="b">
        <f t="shared" si="150"/>
        <v>0</v>
      </c>
      <c r="HT11" s="57" t="b">
        <f t="shared" si="151"/>
        <v>0</v>
      </c>
      <c r="HU11" s="57" t="b">
        <f t="shared" si="152"/>
        <v>0</v>
      </c>
      <c r="HV11" s="57" t="b">
        <f t="shared" si="153"/>
        <v>0</v>
      </c>
      <c r="HW11" s="57" t="b">
        <f t="shared" si="154"/>
        <v>0</v>
      </c>
      <c r="HX11" s="57"/>
      <c r="HY11" s="57" t="b">
        <f t="shared" si="155"/>
        <v>0</v>
      </c>
      <c r="HZ11" s="57" t="b">
        <f t="shared" si="156"/>
        <v>0</v>
      </c>
      <c r="IA11" s="57"/>
      <c r="IB11" s="61">
        <f t="shared" si="157"/>
        <v>1</v>
      </c>
      <c r="IC11" s="57" t="str">
        <f t="shared" si="158"/>
        <v>Hastingsite</v>
      </c>
      <c r="ID11" s="42"/>
      <c r="IE11" s="2" t="str">
        <f t="shared" si="159"/>
        <v/>
      </c>
      <c r="IF11" s="60" t="str">
        <f t="shared" si="160"/>
        <v/>
      </c>
      <c r="IG11" s="60" t="str">
        <f t="shared" si="161"/>
        <v/>
      </c>
      <c r="IH11" s="60" t="str">
        <f t="shared" si="162"/>
        <v/>
      </c>
      <c r="II11" s="60" t="str">
        <f t="shared" si="163"/>
        <v/>
      </c>
      <c r="IJ11" s="60" t="str">
        <f t="shared" si="164"/>
        <v>magnesio-</v>
      </c>
      <c r="IK11" s="60" t="str">
        <f t="shared" si="165"/>
        <v/>
      </c>
      <c r="IL11" s="60" t="str">
        <f t="shared" si="166"/>
        <v/>
      </c>
      <c r="IM11" s="60" t="str">
        <f t="shared" si="167"/>
        <v/>
      </c>
      <c r="IN11" s="60" t="str">
        <f t="shared" si="168"/>
        <v/>
      </c>
      <c r="IO11" s="60" t="str">
        <f t="shared" si="169"/>
        <v/>
      </c>
      <c r="IP11" s="57"/>
      <c r="IQ11" s="57" t="str">
        <f t="shared" si="170"/>
        <v>magnesio-Hastingsite</v>
      </c>
    </row>
    <row r="12" spans="1:286" s="3" customFormat="1" ht="15" customHeight="1">
      <c r="A12"/>
      <c r="B12"/>
      <c r="C12"/>
      <c r="D12"/>
      <c r="E12"/>
      <c r="F12" t="s">
        <v>196</v>
      </c>
      <c r="G12" s="72">
        <v>46.085999999999999</v>
      </c>
      <c r="H12" s="72">
        <v>1.6055600000000001</v>
      </c>
      <c r="I12" s="72">
        <v>7.9913999999999996</v>
      </c>
      <c r="J12" s="72">
        <v>1.9453000000000002E-2</v>
      </c>
      <c r="K12" s="72"/>
      <c r="L12"/>
      <c r="M12" s="72">
        <v>10.837400000000001</v>
      </c>
      <c r="N12" s="72">
        <v>0.219302</v>
      </c>
      <c r="O12" s="72">
        <v>15.983700000000001</v>
      </c>
      <c r="P12" s="72">
        <v>11.159800000000001</v>
      </c>
      <c r="Q12" s="72">
        <v>1.82548</v>
      </c>
      <c r="R12" s="72">
        <v>0.363589</v>
      </c>
      <c r="S12" s="72">
        <v>0.10828599999999999</v>
      </c>
      <c r="T12" s="72">
        <v>7.0434999999999998E-2</v>
      </c>
      <c r="U12" s="72">
        <v>2.8910999999999999E-2</v>
      </c>
      <c r="V12"/>
      <c r="W12"/>
      <c r="X12" s="29">
        <f t="shared" ref="X12:X75" si="173">0.5*(S12/AQ12+T12/AR12)*16</f>
        <v>6.1493968617585902E-2</v>
      </c>
      <c r="Y12" s="29">
        <f t="shared" ref="Y12:Y75" si="174">SUM(G12:W12)-X12-K12-L12</f>
        <v>96.237822031382422</v>
      </c>
      <c r="Z12" s="29">
        <f t="shared" ref="Z12:Z75" si="175">M12/AK12*DO12/2*AJ12</f>
        <v>4.1864947126398881</v>
      </c>
      <c r="AA12" s="29">
        <f t="shared" ref="AA12:AA75" si="176">M12/AK12*(1-DO12)*AK12</f>
        <v>7.0702940607150042</v>
      </c>
      <c r="AB12" s="29">
        <f t="shared" ref="AB12:AB75" si="177">G12*DG12*18/AF12/CG12/2</f>
        <v>1.7366567722976101</v>
      </c>
      <c r="AC12" s="29">
        <f t="shared" ref="AC12:AC75" si="178">Y12-M12+Z12+AA12+AB12</f>
        <v>98.393867577034911</v>
      </c>
      <c r="AD12" s="4"/>
      <c r="AE12" s="41"/>
      <c r="AF12" s="23">
        <v>60.084299999999999</v>
      </c>
      <c r="AG12" s="23">
        <v>79.878799999999998</v>
      </c>
      <c r="AH12" s="23">
        <v>101.96120000000001</v>
      </c>
      <c r="AI12" s="23">
        <v>151.99039999999999</v>
      </c>
      <c r="AJ12" s="23">
        <v>159.69</v>
      </c>
      <c r="AK12" s="23">
        <v>71.846400000000003</v>
      </c>
      <c r="AL12" s="23">
        <v>70.9375</v>
      </c>
      <c r="AM12" s="23">
        <v>40.304400000000001</v>
      </c>
      <c r="AN12" s="23">
        <v>56.077399999999997</v>
      </c>
      <c r="AO12" s="23">
        <v>61.978999999999999</v>
      </c>
      <c r="AP12" s="23">
        <v>94.195999999999998</v>
      </c>
      <c r="AQ12" s="23">
        <v>18.998000000000001</v>
      </c>
      <c r="AR12" s="23">
        <v>35.450000000000003</v>
      </c>
      <c r="AS12" s="23">
        <v>29.88</v>
      </c>
      <c r="AT12" s="23">
        <v>74.691999999999993</v>
      </c>
      <c r="AU12" s="23">
        <v>81.39</v>
      </c>
      <c r="AV12" s="42"/>
      <c r="AW12" s="42"/>
      <c r="AX12" s="54">
        <f t="shared" ref="AX12:AX75" si="179">G12/AF12</f>
        <v>0.76702233362126215</v>
      </c>
      <c r="AY12" s="54">
        <f t="shared" ref="AY12:AY75" si="180">H12/AG12</f>
        <v>2.0099951426411015E-2</v>
      </c>
      <c r="AZ12" s="54">
        <f t="shared" ref="AZ12:AZ75" si="181">I12/AH12*2</f>
        <v>0.156753745542422</v>
      </c>
      <c r="BA12" s="54">
        <f t="shared" ref="BA12:BA75" si="182">J12/AI12*2</f>
        <v>2.5597669326483783E-4</v>
      </c>
      <c r="BB12" s="54">
        <f t="shared" ref="BB12:BB75" si="183">M12/AK12</f>
        <v>0.15084123908783181</v>
      </c>
      <c r="BC12" s="54">
        <f t="shared" ref="BC12:BC75" si="184">N12/AL12</f>
        <v>3.0914819383259912E-3</v>
      </c>
      <c r="BD12" s="54">
        <f t="shared" ref="BD12:BD75" si="185">O12/AM12</f>
        <v>0.39657456754101289</v>
      </c>
      <c r="BE12" s="54">
        <f t="shared" ref="BE12:BE75" si="186">P12/AN12</f>
        <v>0.19900708663383113</v>
      </c>
      <c r="BF12" s="54">
        <f t="shared" ref="BF12:BF75" si="187">Q12/AO12*2</f>
        <v>5.8906403781926138E-2</v>
      </c>
      <c r="BG12" s="54">
        <f t="shared" ref="BG12:BG75" si="188">R12/AP12*2</f>
        <v>7.7198394836298784E-3</v>
      </c>
      <c r="BH12" s="54">
        <f t="shared" ref="BH12:BH75" si="189">S12/AQ12</f>
        <v>5.699863143488788E-3</v>
      </c>
      <c r="BI12" s="54">
        <f t="shared" ref="BI12:BI75" si="190">T12/AR12</f>
        <v>1.9868829337094497E-3</v>
      </c>
      <c r="BJ12" s="54">
        <f t="shared" ref="BJ12:BJ75" si="191">W12/AS12*2</f>
        <v>0</v>
      </c>
      <c r="BK12" s="54">
        <f t="shared" ref="BK12:BK75" si="192">U12/AT12</f>
        <v>3.8706956568307181E-4</v>
      </c>
      <c r="BL12" s="54">
        <f t="shared" ref="BL12:BL75" si="193">V12/AU12</f>
        <v>0</v>
      </c>
      <c r="BM12" s="42"/>
      <c r="BN12" s="42"/>
      <c r="BO12" s="54">
        <f>'Norm-coeff'!$C$2+$AX12*'Norm-coeff'!$D$2+$AY12*'Norm-coeff'!$E$2+$AZ12*'Norm-coeff'!$F$2+$BA12*'Norm-coeff'!$G$2+$BB12*'Norm-coeff'!$H$2+$BC12*'Norm-coeff'!$I$2+$BD12*'Norm-coeff'!$J$2+$BE12*'Norm-coeff'!$K$2+$BF12*'Norm-coeff'!$L$2+$BG12*'Norm-coeff'!$M$2+$BH12*'Norm-coeff'!$N$2+$BI12*'Norm-coeff'!$O$2</f>
        <v>6.7373185393852602</v>
      </c>
      <c r="BP12" s="54">
        <f>'Norm-coeff'!$C$3+$AX12*'Norm-coeff'!$D$3+$AY12*'Norm-coeff'!$E$3+$AZ12*'Norm-coeff'!$F$3+$BA12*'Norm-coeff'!$G$3+$BB12*'Norm-coeff'!$H$3+$BC12*'Norm-coeff'!$I$3+$BD12*'Norm-coeff'!$J$3+$BE12*'Norm-coeff'!$K$3+$BF12*'Norm-coeff'!$L$3+$BG12*'Norm-coeff'!$M$3+$BH12*'Norm-coeff'!$N$3+$BI12*'Norm-coeff'!$O$3</f>
        <v>1.2839979681205089</v>
      </c>
      <c r="BQ12" s="54">
        <f>'Norm-coeff'!$C$4+$AX12*'Norm-coeff'!$D$4+$AY12*'Norm-coeff'!$E$4+$AZ12*'Norm-coeff'!$F$4+$BA12*'Norm-coeff'!$G$4+$BB12*'Norm-coeff'!$H$4+$BC12*'Norm-coeff'!$I$4+$BD12*'Norm-coeff'!$J$4+$BE12*'Norm-coeff'!$K$4+$BF12*'Norm-coeff'!$L$4+$BG12*'Norm-coeff'!$M$4+$BH12*'Norm-coeff'!$N$4+$BI12*'Norm-coeff'!$O$4</f>
        <v>0.46055541554394125</v>
      </c>
      <c r="BR12" s="54">
        <f>'Norm-coeff'!$C$5+$AX12*'Norm-coeff'!$D$5+$AY12*'Norm-coeff'!$E$5+$AZ12*'Norm-coeff'!$F$5+$BA12*'Norm-coeff'!$G$5+$BB12*'Norm-coeff'!$H$5+$BC12*'Norm-coeff'!$I$5+$BD12*'Norm-coeff'!$J$5+$BE12*'Norm-coeff'!$K$5+$BF12*'Norm-coeff'!$L$5+$BG12*'Norm-coeff'!$M$5+$BH12*'Norm-coeff'!$N$5+$BI12*'Norm-coeff'!$O$5</f>
        <v>0.76538937934070506</v>
      </c>
      <c r="BS12" s="54">
        <f>'Norm-coeff'!$C$6+$AX12*'Norm-coeff'!$D$6+$AY12*'Norm-coeff'!$E$6+$AZ12*'Norm-coeff'!$F$6+$BA12*'Norm-coeff'!$G$6+$BB12*'Norm-coeff'!$H$6+$BC12*'Norm-coeff'!$I$6+$BD12*'Norm-coeff'!$J$6+$BE12*'Norm-coeff'!$K$6+$BF12*'Norm-coeff'!$L$6+$BG12*'Norm-coeff'!$M$6+$BH12*'Norm-coeff'!$N$6+$BI12*'Norm-coeff'!$O$6</f>
        <v>7.7155151715693872E-3</v>
      </c>
      <c r="BT12" s="54">
        <f>'Norm-coeff'!$C$7+$AX12*'Norm-coeff'!$D$7+$AY12*'Norm-coeff'!$E$7+$AZ12*'Norm-coeff'!$F$7+$BA12*'Norm-coeff'!$G$7+$BB12*'Norm-coeff'!$H$7+$BC12*'Norm-coeff'!$I$7+$BD12*'Norm-coeff'!$J$7+$BE12*'Norm-coeff'!$K$7+$BF12*'Norm-coeff'!$L$7+$BG12*'Norm-coeff'!$M$7+$BH12*'Norm-coeff'!$N$7+$BI12*'Norm-coeff'!$O$7</f>
        <v>3.4170262703899117</v>
      </c>
      <c r="BU12" s="54">
        <f>'Norm-coeff'!$C$8+$AX12*'Norm-coeff'!$D$8+$AY12*'Norm-coeff'!$E$8+$AZ12*'Norm-coeff'!$F$8+$BA12*'Norm-coeff'!$G$8+$BB12*'Norm-coeff'!$H$8+$BC12*'Norm-coeff'!$I$8+$BD12*'Norm-coeff'!$J$8+$BE12*'Norm-coeff'!$K$8+$BF12*'Norm-coeff'!$L$8+$BG12*'Norm-coeff'!$M$8+$BH12*'Norm-coeff'!$N$8+$BI12*'Norm-coeff'!$O$8</f>
        <v>0.19911954713162799</v>
      </c>
      <c r="BV12" s="54">
        <f>'Norm-coeff'!$C$9+$AX12*'Norm-coeff'!$D$9+$AY12*'Norm-coeff'!$E$9+$AZ12*'Norm-coeff'!$F$9+$BA12*'Norm-coeff'!$G$9+$BB12*'Norm-coeff'!$H$9+$BC12*'Norm-coeff'!$I$9+$BD12*'Norm-coeff'!$J$9+$BE12*'Norm-coeff'!$K$9+$BF12*'Norm-coeff'!$L$9+$BG12*'Norm-coeff'!$M$9+$BH12*'Norm-coeff'!$N$9+$BI12*'Norm-coeff'!$O$9</f>
        <v>1.7591198653115485</v>
      </c>
      <c r="BW12" s="54">
        <f>'Norm-coeff'!$C$10+$AX12*'Norm-coeff'!$D$10+$AY12*'Norm-coeff'!$E$10+$AZ12*'Norm-coeff'!$F$10+$BA12*'Norm-coeff'!$G$10+$BB12*'Norm-coeff'!$H$10+$BC12*'Norm-coeff'!$I$10+$BD12*'Norm-coeff'!$J$10+$BE12*'Norm-coeff'!$K$10+$BF12*'Norm-coeff'!$L$10+$BG12*'Norm-coeff'!$M$10+$BH12*'Norm-coeff'!$N$10+$BI12*'Norm-coeff'!$O$10</f>
        <v>4.2233550266446547E-2</v>
      </c>
      <c r="BX12" s="54">
        <f>'Norm-coeff'!$C$11+$AX12*'Norm-coeff'!$D$11+$AY12*'Norm-coeff'!$E$11+$AZ12*'Norm-coeff'!$F$11+$BA12*'Norm-coeff'!$G$11+$BB12*'Norm-coeff'!$H$11+$BC12*'Norm-coeff'!$I$11+$BD12*'Norm-coeff'!$J$11+$BE12*'Norm-coeff'!$K$11+$BF12*'Norm-coeff'!$L$11+$BG12*'Norm-coeff'!$M$11+$BH12*'Norm-coeff'!$N$11+$BI12*'Norm-coeff'!$O$11</f>
        <v>7.0479665849656703E-2</v>
      </c>
      <c r="BY12" s="54">
        <f>'Norm-coeff'!$C$12+$AX12*'Norm-coeff'!$D$12+$AY12*'Norm-coeff'!$E$12+$AZ12*'Norm-coeff'!$F$12+$BA12*'Norm-coeff'!$G$12+$BB12*'Norm-coeff'!$H$12+$BC12*'Norm-coeff'!$I$12+$BD12*'Norm-coeff'!$J$12+$BE12*'Norm-coeff'!$K$12+$BF12*'Norm-coeff'!$L$12+$BG12*'Norm-coeff'!$M$12+$BH12*'Norm-coeff'!$N$12+$BI12*'Norm-coeff'!$O$12</f>
        <v>4.7038434293603597E-2</v>
      </c>
      <c r="BZ12" s="54">
        <f>'Norm-coeff'!$C$13+$AX12*'Norm-coeff'!$D$13+$AY12*'Norm-coeff'!$E$13+$AZ12*'Norm-coeff'!$F$13+$BA12*'Norm-coeff'!$G$13+$BB12*'Norm-coeff'!$H$13+$BC12*'Norm-coeff'!$I$13+$BD12*'Norm-coeff'!$J$13+$BE12*'Norm-coeff'!$K$13+$BF12*'Norm-coeff'!$L$13+$BG12*'Norm-coeff'!$M$13+$BH12*'Norm-coeff'!$N$13+$BI12*'Norm-coeff'!$O$13</f>
        <v>1.654070367431185E-2</v>
      </c>
      <c r="CA12" s="54">
        <f>'Norm-coeff'!$C$14+$AX12*'Norm-coeff'!$D$14+$AY12*'Norm-coeff'!$E$14+$AZ12*'Norm-coeff'!$F$14+$BA12*'Norm-coeff'!$G$14+$BB12*'Norm-coeff'!$H$14+$BC12*'Norm-coeff'!$I$14+$BD12*'Norm-coeff'!$J$14+$BE12*'Norm-coeff'!$K$14+$BF12*'Norm-coeff'!$L$14+$BG12*'Norm-coeff'!$M$14+$BH12*'Norm-coeff'!$N$14+$BI12*'Norm-coeff'!$O$14</f>
        <v>1.6949252765720559</v>
      </c>
      <c r="CB12" s="42"/>
      <c r="CC12" s="54">
        <f t="shared" si="171"/>
        <v>8.7837318994051508</v>
      </c>
      <c r="CD12" s="42"/>
      <c r="CE12" s="42"/>
      <c r="CF12" s="55"/>
      <c r="CG12" s="54">
        <f t="shared" ref="CG12:CG75" si="194">IF(OR(BO12&lt;=0,AX12&lt;=0),0,BO12)</f>
        <v>6.7373185393852602</v>
      </c>
      <c r="CH12" s="54">
        <f t="shared" si="172"/>
        <v>1.2839979681205089</v>
      </c>
      <c r="CI12" s="54">
        <f t="shared" ref="CI12:CI75" si="195">IF(AY12*CC12-CL12&lt;=0,0,AY12*CC12-CL12)</f>
        <v>0</v>
      </c>
      <c r="CJ12" s="56">
        <f t="shared" ref="CJ12:CJ75" si="196">SUM(CG12:CI12)</f>
        <v>8.0213165075057695</v>
      </c>
      <c r="CK12" s="54">
        <f t="shared" ref="CK12:CK75" si="197">IF(AZ12*CC12-CH12&lt;=0,0,AZ12*CC12-CH12)</f>
        <v>9.2884906951701041E-2</v>
      </c>
      <c r="CL12" s="54">
        <f t="shared" ref="CL12:CL75" si="198">IF(OR(BU12&lt;=0,AY12&lt;=0),0,BU12)</f>
        <v>0.19911954713162799</v>
      </c>
      <c r="CM12" s="54">
        <f t="shared" ref="CM12:CM75" si="199">IF(OR(BQ12&lt;=0,BB12&lt;=0),0,BQ12)</f>
        <v>0.46055541554394125</v>
      </c>
      <c r="CN12" s="54">
        <f t="shared" ref="CN12:CN75" si="200">BA12*$CC12</f>
        <v>2.2484306461346038E-3</v>
      </c>
      <c r="CO12" s="54">
        <f t="shared" ref="CO12:CO75" si="201">BK12*$CC12</f>
        <v>3.3999152913792951E-3</v>
      </c>
      <c r="CP12" s="54">
        <f t="shared" ref="CP12:CP75" si="202">BL12*$CC12</f>
        <v>0</v>
      </c>
      <c r="CQ12" s="54">
        <f t="shared" ref="CQ12:CQ75" si="203">IF(OR(BS12&lt;=0,BC12&lt;=0),0,BS12)</f>
        <v>7.7155151715693872E-3</v>
      </c>
      <c r="CR12" s="54">
        <f t="shared" ref="CR12:CR75" si="204">IF(OR(BT12&lt;=0,BD12&lt;=0),0,IF(BT12&lt;=BD12*CC12,BT12,BD12*CC12))</f>
        <v>3.4170262703899117</v>
      </c>
      <c r="CS12" s="54">
        <f t="shared" ref="CS12:CS75" si="205">IF(OR(BR12&lt;=0,BB12&lt;=0),0,BR12)</f>
        <v>0.76538937934070506</v>
      </c>
      <c r="CT12" s="54"/>
      <c r="CU12" s="54">
        <f t="shared" ref="CU12:CU75" si="206">SUM(CK12:CT12)</f>
        <v>4.9483393804669706</v>
      </c>
      <c r="CV12" s="54">
        <f t="shared" ref="CV12:CV75" si="207">IF(BC12*$CC12-CQ12&lt;=0, 0, BC12*$CC12-CQ12)</f>
        <v>1.9439233346539488E-2</v>
      </c>
      <c r="CW12" s="54">
        <f t="shared" ref="CW12:CW75" si="208">IF(BB12*CC12-CM12-CS12&lt;=0,0,BB12*CC12-CM12-CS12)</f>
        <v>9.9004208636941038E-2</v>
      </c>
      <c r="CX12" s="54">
        <f t="shared" ref="CX12:CX75" si="209">IF(BD12*$CC12-CR12&lt;=0, 0, BD12*$CC12-CR12)</f>
        <v>6.6378409012885609E-2</v>
      </c>
      <c r="CY12" s="54"/>
      <c r="CZ12" s="54">
        <f t="shared" ref="CZ12:CZ75" si="210">IF(OR(BV12&lt;=0,BE12&lt;=0),0,BV12)</f>
        <v>1.7591198653115485</v>
      </c>
      <c r="DA12" s="54">
        <f t="shared" ref="DA12:DA75" si="211">IF(OR(BW12&lt;=0,BF12&lt;=0),0,BW12)</f>
        <v>4.2233550266446547E-2</v>
      </c>
      <c r="DB12" s="54">
        <f t="shared" ref="DB12:DB75" si="212">SUM(CV12:DA12)</f>
        <v>1.9861752665743613</v>
      </c>
      <c r="DC12" s="54">
        <f t="shared" ref="DC12:DC75" si="213">IF(BE12*$CC12-CZ12&lt;=0,0,BE12*$CC12-CZ12)</f>
        <v>0</v>
      </c>
      <c r="DD12" s="54">
        <f t="shared" ref="DD12:DD75" si="214">IF(BF12*$CC12-DA12&lt;=0,0,BF12*$CC12-DA12)</f>
        <v>0.47518450771209825</v>
      </c>
      <c r="DE12" s="54">
        <f t="shared" ref="DE12:DE75" si="215">IF(OR(BX12&lt;=0,BG12&lt;=0),0,BX12)</f>
        <v>7.0479665849656703E-2</v>
      </c>
      <c r="DF12" s="54">
        <f t="shared" ref="DF12:DF75" si="216">SUM(DC12:DE12)</f>
        <v>0.54566417356175489</v>
      </c>
      <c r="DG12" s="54">
        <f t="shared" ref="DG12:DG75" si="217">IF(CA12&lt;=0,0,IF(CA12&gt;=2,2,CA12))</f>
        <v>1.6949252765720559</v>
      </c>
      <c r="DH12" s="71">
        <f t="shared" ref="DH12:DH75" si="218">IF(OR(BY12&lt;=0,BH12&lt;=0),0,BY12)</f>
        <v>4.7038434293603597E-2</v>
      </c>
      <c r="DI12" s="71">
        <f t="shared" ref="DI12:DI75" si="219">IF(OR(BZ12&lt;=0,BI12&lt;=0),0,BZ12)</f>
        <v>1.654070367431185E-2</v>
      </c>
      <c r="DJ12" s="54">
        <f t="shared" ref="DJ12:DJ75" si="220">IF(2-DG12-DH12-DI12&lt;=0,0,2-DG12-DH12-DI12)</f>
        <v>0.24149558546002861</v>
      </c>
      <c r="DK12" s="54">
        <f t="shared" ref="DK12:DK75" si="221">SUM(DG12:DJ12)</f>
        <v>2</v>
      </c>
      <c r="DL12" s="4">
        <f t="shared" si="49"/>
        <v>1.3249490035215874</v>
      </c>
      <c r="DM12" s="3">
        <f t="shared" ref="DM12:DM75" si="222">CM12</f>
        <v>0.46055541554394125</v>
      </c>
      <c r="DN12" s="3">
        <f t="shared" ref="DN12:DN75" si="223">CS12+CW12</f>
        <v>0.86439358797764609</v>
      </c>
      <c r="DO12" s="4">
        <f t="shared" ref="DO12:DO75" si="224">DM12/(DM12+DN12)</f>
        <v>0.34760237135152305</v>
      </c>
      <c r="DP12" s="57"/>
      <c r="DQ12" s="57"/>
      <c r="DR12" s="56">
        <f t="shared" si="53"/>
        <v>1.6949252765720559</v>
      </c>
      <c r="DS12" s="56">
        <f t="shared" si="54"/>
        <v>4.7038434293603597E-2</v>
      </c>
      <c r="DT12" s="38">
        <f t="shared" si="55"/>
        <v>1.654070367431185E-2</v>
      </c>
      <c r="DU12" s="38">
        <f t="shared" ref="DU12:DU75" si="225">DR12+DS12+DT12</f>
        <v>1.7585044145399715</v>
      </c>
      <c r="DV12" s="38">
        <f t="shared" si="57"/>
        <v>0.24149558546002861</v>
      </c>
      <c r="DW12" s="39">
        <f t="shared" si="58"/>
        <v>1.7591198653115485</v>
      </c>
      <c r="DX12" s="39">
        <f t="shared" si="59"/>
        <v>4.2233550266446547E-2</v>
      </c>
      <c r="DY12" s="39">
        <f t="shared" si="60"/>
        <v>0</v>
      </c>
      <c r="DZ12" s="39">
        <f t="shared" si="61"/>
        <v>0.18482185099636614</v>
      </c>
      <c r="EA12" s="39">
        <f t="shared" si="62"/>
        <v>1.9861752665743613</v>
      </c>
      <c r="EB12" s="37">
        <f t="shared" ref="EB12:EB75" si="226">DW12/EA12</f>
        <v>0.88568209206711923</v>
      </c>
      <c r="EC12" s="37">
        <f t="shared" ref="EC12:EC75" si="227">DX12/EA12</f>
        <v>2.1263758026394367E-2</v>
      </c>
      <c r="ED12" s="37">
        <f t="shared" ref="ED12:ED75" si="228">DY12/EA12</f>
        <v>0</v>
      </c>
      <c r="EE12" s="37">
        <f t="shared" ref="EE12:EE75" si="229">DZ12/EA12</f>
        <v>9.3054149906486375E-2</v>
      </c>
      <c r="EF12" s="39">
        <f t="shared" ref="EF12:EF75" si="230">DW12/(DW12+DX12)</f>
        <v>0.97655454509858342</v>
      </c>
      <c r="EG12" s="37">
        <f t="shared" ref="EG12:EG75" si="231">(DW12+DZ12)/EA12</f>
        <v>0.97873624197360565</v>
      </c>
      <c r="EH12" s="37">
        <f t="shared" ref="EH12:EH75" si="232">(DX12+DY12)/EA12</f>
        <v>2.1263758026394367E-2</v>
      </c>
      <c r="EI12" s="11" t="b">
        <f t="shared" ref="EI12:EI75" si="233">IF(DU12&gt;=DV12,TRUE,FALSE)</f>
        <v>1</v>
      </c>
      <c r="EJ12" s="11" t="b">
        <f t="shared" ref="EJ12:EJ75" si="234">IF(DU12&gt;=DV12,FALSE,TRUE)</f>
        <v>0</v>
      </c>
      <c r="EK12" s="39" t="b">
        <f t="shared" ref="EK12:EK75" si="235">IF(AND(EG12&gt;=0.75,EE12&gt;EB12),TRUE,FALSE)</f>
        <v>0</v>
      </c>
      <c r="EL12" s="39" t="b">
        <f t="shared" ref="EL12:EL75" si="236">IF(AND(EG12&gt;=0.75,EB12&gt;=EE12),TRUE,FALSE)</f>
        <v>1</v>
      </c>
      <c r="EM12" s="39" t="b">
        <f t="shared" ref="EM12:EM75" si="237">IF(AND(0.75&gt;EG12,EG12&gt;0.25,EB12&gt;=EE12,0.75&gt;EH12,EH12&gt;0.25,EC12&gt;=ED12),TRUE,FALSE)</f>
        <v>0</v>
      </c>
      <c r="EN12" s="39" t="b">
        <f t="shared" ref="EN12:EN75" si="238">IF(AND(EH12&gt;=0.75,EC12&gt;=ED12),TRUE,FALSE)</f>
        <v>0</v>
      </c>
      <c r="EO12" s="39" t="b">
        <f t="shared" ref="EO12:EO75" si="239">IF(AND(EH12&gt;=0.75,ED12&gt;EC12),TRUE,FALSE)</f>
        <v>0</v>
      </c>
      <c r="EP12" s="39" t="b">
        <f t="shared" ref="EP12:EP75" si="240">IF(AND(0.75&gt;EG12,EG12&gt;0.25,EE12&gt;EB12,0.75&gt;EH12,EH12&gt;0.25,EC12&gt;=ED12),TRUE,FALSE)</f>
        <v>0</v>
      </c>
      <c r="EQ12" s="39" t="b">
        <f t="shared" ref="EQ12:EQ75" si="241">IF(AND(0.75&gt;EG12,EG12&gt;0.25,EE12&gt;EB12,0.75&gt;EH12,EH12&gt;0.25,ED12&gt;EC12),TRUE,FALSE)</f>
        <v>0</v>
      </c>
      <c r="ER12" s="39" t="b">
        <f t="shared" ref="ER12:ER75" si="242">IF(AND(0.75&gt;EG12,EG12&gt;0.25,EB12&gt;=EE12,0.75&gt;EH12,EH12&gt;0.25,ED12&gt;EC12),TRUE,FALSE)</f>
        <v>0</v>
      </c>
      <c r="ES12" s="58" t="str">
        <f t="shared" ref="ES12:ES75" si="243">IF(EI12,$EI$2,$EJ$2)</f>
        <v>(OH,F,Cl)-dominate amphibole</v>
      </c>
      <c r="ET12" s="58" t="str">
        <f t="shared" ref="ET12:ET75" si="244">IF(EI12=TRUE, INDEX(EK$2:ER$2,MATCH(TRUE,EK12:ER12,0)),"")</f>
        <v>Ca Amphibole</v>
      </c>
      <c r="EU12" s="56">
        <f t="shared" si="82"/>
        <v>1.9439233346539488E-2</v>
      </c>
      <c r="EV12" s="56">
        <f t="shared" si="83"/>
        <v>9.9004208636941038E-2</v>
      </c>
      <c r="EW12" s="56">
        <f t="shared" si="84"/>
        <v>6.6378409012885609E-2</v>
      </c>
      <c r="EX12" s="56">
        <f t="shared" si="85"/>
        <v>7.7155151715693872E-3</v>
      </c>
      <c r="EY12" s="56">
        <f t="shared" si="86"/>
        <v>0.76538937934070506</v>
      </c>
      <c r="EZ12" s="56">
        <f t="shared" si="87"/>
        <v>3.4170262703899117</v>
      </c>
      <c r="FA12" s="39">
        <f t="shared" si="88"/>
        <v>0</v>
      </c>
      <c r="FB12" s="39">
        <f t="shared" si="89"/>
        <v>3.3999152913792951E-3</v>
      </c>
      <c r="FC12" s="54">
        <f t="shared" si="90"/>
        <v>9.2884906951701041E-2</v>
      </c>
      <c r="FD12" s="54">
        <f t="shared" si="91"/>
        <v>0.46055541554394125</v>
      </c>
      <c r="FE12" s="39">
        <f t="shared" si="92"/>
        <v>2.2484306461346038E-3</v>
      </c>
      <c r="FF12" s="54">
        <f t="shared" si="93"/>
        <v>0.19911954713162799</v>
      </c>
      <c r="FG12" s="39">
        <f t="shared" si="94"/>
        <v>0</v>
      </c>
      <c r="FH12" s="39">
        <f t="shared" ref="FH12:FH75" si="245">EU12+EX12</f>
        <v>2.7154748518108875E-2</v>
      </c>
      <c r="FI12" s="39">
        <f t="shared" ref="FI12:FI75" si="246">EW12+EZ12</f>
        <v>3.4834046794027973</v>
      </c>
      <c r="FJ12" s="39">
        <f t="shared" ref="FJ12:FJ75" si="247">EV12+EY12</f>
        <v>0.86439358797764609</v>
      </c>
      <c r="FK12" s="39">
        <f t="shared" ref="FK12:FK75" si="248">FJ12/(FH12+FI12+FJ12)</f>
        <v>0.19757779908411477</v>
      </c>
      <c r="FL12" s="39">
        <f t="shared" ref="FL12:FL75" si="249">FH12/(FH12+FI12+FJ12)</f>
        <v>6.2068663182047179E-3</v>
      </c>
      <c r="FM12" s="39">
        <f t="shared" ref="FM12:FM75" si="250">EZ12/(EZ12+EY12+EX12+FA12+FB12+FD12)</f>
        <v>0.73419913306712947</v>
      </c>
      <c r="FN12" s="39">
        <f t="shared" ref="FN12:FN75" si="251">IF(1-FO12-FP12-FQ12&lt;=0,0,1-FO12-FP12-FQ12)</f>
        <v>0.45433582643824511</v>
      </c>
      <c r="FO12" s="39">
        <f t="shared" si="102"/>
        <v>0</v>
      </c>
      <c r="FP12" s="39">
        <f t="shared" si="103"/>
        <v>0.47518450771209825</v>
      </c>
      <c r="FQ12" s="39">
        <f t="shared" si="104"/>
        <v>7.0479665849656703E-2</v>
      </c>
      <c r="FR12" s="39">
        <f t="shared" ref="FR12:FR75" si="252">FP12+FQ12+2*FO12</f>
        <v>0.54566417356175489</v>
      </c>
      <c r="FS12" s="39">
        <f t="shared" ref="FS12:FS75" si="253">FC12+FD12+FE12+2*FF12-FG12-MIN(DV12,FD12)</f>
        <v>0.71243226194500431</v>
      </c>
      <c r="FT12" s="39"/>
      <c r="FU12" s="39" t="b">
        <f t="shared" ref="FU12:FU75" si="254">IF(AND(EK12=TRUE,FK12&lt;=0.5,FL12&lt;=1/7),TRUE,FALSE)</f>
        <v>0</v>
      </c>
      <c r="FV12" s="39" t="b">
        <f t="shared" ref="FV12:FV75" si="255">IF(AND(EK12=TRUE,FK12&gt;0.5,FL12&lt;=1/7),TRUE,FALSE)</f>
        <v>0</v>
      </c>
      <c r="FW12" s="39" t="b">
        <f t="shared" ref="FW12:FW75" si="256">IF(AND(EK12=TRUE,FL12&lt;=0.5, 4.5/7&gt;=FU12, FU12&gt;1/7),TRUE,FALSE)</f>
        <v>0</v>
      </c>
      <c r="FX12" s="39"/>
      <c r="FY12" s="39" t="b">
        <f t="shared" ref="FY12:FY75" si="257">IF(AND(EL12=TRUE,FR12&lt;0.5,FS12&lt;=0.5,FM12&gt;=0.9),TRUE,FALSE)</f>
        <v>0</v>
      </c>
      <c r="FZ12" s="39" t="b">
        <f t="shared" ref="FZ12:FZ75" si="258">IF(AND(EL12=TRUE,FR12&lt;0.5,1.5&gt;=FS12, FS12&gt;0.5,FF12&lt;0.5),TRUE,FALSE)</f>
        <v>0</v>
      </c>
      <c r="GA12" s="39" t="b">
        <f t="shared" ref="GA12:GA75" si="259">IF(AND(EL12=TRUE,FR12&lt;0.5,FS12&gt;1.5,FF12&lt;0.5),TRUE,FALSE)</f>
        <v>0</v>
      </c>
      <c r="GB12" s="39" t="b">
        <f t="shared" ref="GB12:GB75" si="260">IF(AND(EL12=TRUE,FR12&gt;=0.5,FS12&lt;=0.5,FF12&lt;0.5),TRUE,FALSE)</f>
        <v>0</v>
      </c>
      <c r="GC12" s="39" t="b">
        <f t="shared" ref="GC12:GC75" si="261">IF(AND(EL12=TRUE,FR12&gt;=0.5,1.5&gt;=FS12,FS12&gt;0.5,FC12=MAX(FC12:FE12),FF12&lt;0.5),TRUE,FALSE)</f>
        <v>0</v>
      </c>
      <c r="GD12" s="39" t="b">
        <f t="shared" ref="GD12:GD75" si="262">IF(AND(EL12=TRUE,FR12&gt;=0.5,FS12&gt;1.5,FF12&lt;0.5),TRUE,FALSE)</f>
        <v>0</v>
      </c>
      <c r="GE12" s="39" t="b">
        <f t="shared" ref="GE12:GE75" si="263">IF(AND(EL12=TRUE,FO12=MAX(FN12:FQ12)),TRUE,FALSE)</f>
        <v>0</v>
      </c>
      <c r="GF12" s="39" t="b">
        <f t="shared" ref="GF12:GF75" si="264">IF(AND(EI12=TRUE,EL12=TRUE,FR12&gt;=0.5,FF12&gt;=0.5),TRUE,FALSE)</f>
        <v>0</v>
      </c>
      <c r="GG12" s="39" t="b">
        <f t="shared" ref="GG12:GG75" si="265">IF(AND(EL12=TRUE,FR12&gt;=0.5,1.5&gt;=FS12, FS12&gt;0.5,FD12=MAX(FC12:FE12),FF12&lt;0.5),TRUE,FALSE)</f>
        <v>1</v>
      </c>
      <c r="GH12" s="39" t="b">
        <f t="shared" ref="GH12:GH75" si="266">IF(AND(EL12=TRUE,FR12&lt;0.5,FS12&lt;=0.5,FM12&lt;0.9),TRUE,FALSE)</f>
        <v>0</v>
      </c>
      <c r="GI12" s="39"/>
      <c r="GJ12" s="39" t="b">
        <f t="shared" ref="GJ12:GJ75" si="267">IF(AND(EM12=TRUE,FR12&lt;0.5,FS12&lt;1.5),TRUE,FALSE)</f>
        <v>0</v>
      </c>
      <c r="GK12" s="39" t="b">
        <f t="shared" ref="GK12:GK75" si="268">IF(AND(EM12=TRUE,FR12&lt;0.5,FS12&gt;=1.5),TRUE,FALSE)</f>
        <v>0</v>
      </c>
      <c r="GL12" s="39" t="b">
        <f t="shared" ref="GL12:GL75" si="269">IF(AND(EM12=TRUE,FR12&gt;=0.5,FS12&lt;0.5),TRUE,FALSE)</f>
        <v>0</v>
      </c>
      <c r="GM12" s="39" t="b">
        <f t="shared" ref="GM12:GM75" si="270">IF(AND(EM12=TRUE,FR12&gt;=0.5,FS12&lt;1.5,FS12&gt;=0.5),TRUE,FALSE)</f>
        <v>0</v>
      </c>
      <c r="GN12" s="39" t="b">
        <f t="shared" ref="GN12:GN75" si="271">IF(AND(EM12=TRUE,FR12&gt;=0.5,FS12&gt;=1.5),TRUE,FALSE)</f>
        <v>0</v>
      </c>
      <c r="GO12" s="57"/>
      <c r="GP12" s="57" t="b">
        <f t="shared" ref="GP12:GP75" si="272">IF(AND(EN12=TRUE,FR12&lt;0.5,FS12&gt;=1,FC12=MAX(FC12:FF12)),TRUE,FALSE)</f>
        <v>0</v>
      </c>
      <c r="GQ12" s="59" t="b">
        <f t="shared" ref="GQ12:GQ75" si="273">IF(AND(EN12=TRUE,FR12&gt;=0.5,FS12&lt;1.5,FS12&gt;=0.5,FG12&lt;0.5,FC12=MAX(FC12:FF12)),TRUE,FALSE)</f>
        <v>0</v>
      </c>
      <c r="GR12" s="41" t="b">
        <f t="shared" ref="GR12:GR75" si="274">IF(AND(EN12=TRUE,FR12&gt;=0.5,FS12&gt;=1.5,FG12&lt;0.5,FC12=MAX(FC12:FF12)),TRUE,FALSE)</f>
        <v>0</v>
      </c>
      <c r="GS12" s="57" t="b">
        <f t="shared" ref="GS12:GS75" si="275">IF(AND(EN12=TRUE,FG12&gt;=0.5),TRUE,FALSE)</f>
        <v>0</v>
      </c>
      <c r="GT12" s="57" t="b">
        <f t="shared" ref="GT12:GT75" si="276">IF(AND(EN12=TRUE,FN12=MAX(FN12:FQ12),FS12&gt;=0.5,FG12&lt;0.5,FD12=MAX(FC12:FE12)),TRUE,FALSE)</f>
        <v>0</v>
      </c>
      <c r="GU12" s="57" t="b">
        <f t="shared" ref="GU12:GU75" si="277">IF(AND(EN12=TRUE,FN12&lt;&gt;MAX(FN12:FQ12),FR12&gt;=0.5,FS12&lt;1.5,FS12&gt;=0.5,FG12&lt;0.5,FD12=MAX(FC12:FE12)),TRUE,FALSE)</f>
        <v>0</v>
      </c>
      <c r="GV12" s="57"/>
      <c r="GW12" s="42" t="b">
        <f t="shared" ref="GW12:GW75" si="278">IF(AND(EO12=TRUE,FR12&lt;0.5),TRUE,FALSE)</f>
        <v>0</v>
      </c>
      <c r="GX12" s="42" t="b">
        <f t="shared" ref="GX12:GX75" si="279">IF(AND(EO12=TRUE,FR12&gt;=0.5,FG12&gt;=0.5),TRUE,FALSE)</f>
        <v>0</v>
      </c>
      <c r="GY12" s="42" t="b">
        <f t="shared" ref="GY12:GY75" si="280">IF(AND(EO12=TRUE,FR12&gt;=0.5,FG12&lt;0.5),TRUE,FALSE)</f>
        <v>0</v>
      </c>
      <c r="GZ12" s="57"/>
      <c r="HA12" s="2" t="b">
        <f t="shared" ref="HA12:HA75" si="281">IF(AND(EP12=TRUE,FR12&lt;0.5,FS12&lt;1.5,EU12&lt;&gt;MAX(EU12:EW12),EZ12=MAX(EX12:FB12)),TRUE,FALSE)</f>
        <v>0</v>
      </c>
      <c r="HB12" s="2" t="b">
        <f t="shared" ref="HB12:HB75" si="282">IF(AND(EP12=TRUE,FR12&lt;0.5,FS12&gt;=1.5,EU12&lt;&gt;MAX(EU12:EW12),EZ12=MAX(EX12:FB12)),TRUE,FALSE)</f>
        <v>0</v>
      </c>
      <c r="HC12" s="2" t="b">
        <f t="shared" ref="HC12:HC75" si="283">IF(AND(EP12=TRUE,FR12&gt;=0.5,FS12&lt;0.5,EU12&lt;&gt;MAX(EU12:EW12),EZ12=MAX(EX12:FB12)),TRUE,FALSE)</f>
        <v>0</v>
      </c>
      <c r="HD12" s="2" t="b">
        <f t="shared" ref="HD12:HD75" si="284">IF(AND(EP12=TRUE,FR12&gt;=0.5,FS12&lt;1.5,FS12&gt;=0.5,EU12&lt;&gt;MAX(EU12:EW12),EZ12=MAX(EX12:FB12)),TRUE,FALSE)</f>
        <v>0</v>
      </c>
      <c r="HE12" s="2" t="b">
        <f t="shared" ref="HE12:HE75" si="285">IF(AND(EP12=TRUE,FR12&gt;=0.5,FS12&gt;=1.5,EU12&lt;&gt;MAX(EU12:EW12),EZ12=MAX(EX12:FB12)),TRUE,FALSE)</f>
        <v>0</v>
      </c>
      <c r="HF12" s="2" t="b">
        <f t="shared" ref="HF12:HF75" si="286">IF(AND(EP12=TRUE,FR12&lt;0.5,FS12&lt;1.5,EU12=MAX(EU12:EW12)),TRUE,FALSE)</f>
        <v>0</v>
      </c>
      <c r="HG12" s="2" t="b">
        <f t="shared" ref="HG12:HG75" si="287">IF(AND(EP12=TRUE,FR12&lt;0.5,FS12&gt;=1.5,EU12=MAX(EU12:EW12)),TRUE,FALSE)</f>
        <v>0</v>
      </c>
      <c r="HH12" s="2" t="b">
        <f t="shared" ref="HH12:HH75" si="288">IF(AND(EP12=TRUE,FR12&gt;=0.5,FS12&lt;0.5,EU12=MAX(EU12:EW12)),TRUE,FALSE)</f>
        <v>0</v>
      </c>
      <c r="HI12" s="2" t="b">
        <f t="shared" ref="HI12:HI75" si="289">IF(AND(EP12=TRUE,FR12&gt;=0.5,FS12&lt;1.5,FS12&gt;=0.5,EU12=MAX(EU12:EW12)),TRUE,FALSE)</f>
        <v>0</v>
      </c>
      <c r="HJ12" s="11" t="b">
        <f t="shared" ref="HJ12:HJ75" si="290">IF(AND(EP12=TRUE,FR12&gt;=0.5,FS12&gt;=1.5,EU12=MAX(EU12:EW12)),TRUE,FALSE)</f>
        <v>0</v>
      </c>
      <c r="HK12" s="60" t="b">
        <f t="shared" ref="HK12:HK75" si="291">IF(AND(EP12=TRUE,FR12&lt;0.5,FS12&lt;1.5,EY12=MAX(EX12:FB12)),TRUE,FALSE)</f>
        <v>0</v>
      </c>
      <c r="HL12" s="57"/>
      <c r="HM12" s="57" t="b">
        <f t="shared" ref="HM12:HM75" si="292">IF(AND(EQ12=TRUE,FR12&lt;0.5,FS12&lt;1.5),TRUE,FALSE)</f>
        <v>0</v>
      </c>
      <c r="HN12" s="57" t="b">
        <f t="shared" ref="HN12:HN75" si="293">IF(AND(EQ12=TRUE,FR12&lt;0.5,FS12&gt;=1.5),TRUE,FALSE)</f>
        <v>0</v>
      </c>
      <c r="HO12" s="57" t="b">
        <f t="shared" ref="HO12:HO75" si="294">IF(AND(EQ12=TRUE,FR12&gt;=0.5,FS12&lt;0.5),TRUE,FALSE)</f>
        <v>0</v>
      </c>
      <c r="HP12" s="57" t="b">
        <f t="shared" ref="HP12:HP75" si="295">IF(AND(EQ12=TRUE,FR12&gt;=0.5,FS12&lt;1.5,FS12&gt;=0.5),TRUE,FALSE)</f>
        <v>0</v>
      </c>
      <c r="HQ12" s="57" t="b">
        <f t="shared" ref="HQ12:HQ75" si="296">IF(AND(EQ12=TRUE,FR12&gt;=0.5,FS12&gt;=1.5),TRUE,FALSE)</f>
        <v>0</v>
      </c>
      <c r="HR12" s="57"/>
      <c r="HS12" s="57" t="b">
        <f t="shared" ref="HS12:HS75" si="297">IF(AND(ER12=TRUE,FR12&lt;0.5,FS12&lt;1.5),TRUE,FALSE)</f>
        <v>0</v>
      </c>
      <c r="HT12" s="57" t="b">
        <f t="shared" ref="HT12:HT75" si="298">IF(AND(ER12=TRUE,FR12&lt;0.5,FS12&gt;=1.5),TRUE,FALSE)</f>
        <v>0</v>
      </c>
      <c r="HU12" s="57" t="b">
        <f t="shared" ref="HU12:HU75" si="299">IF(AND(ER12=TRUE,FR12&gt;=0.5,FS12&lt;0.5),TRUE,FALSE)</f>
        <v>0</v>
      </c>
      <c r="HV12" s="57" t="b">
        <f t="shared" ref="HV12:HV75" si="300">IF(AND(ER12=TRUE,FR12&gt;=0.5,FS12&lt;1.5,FS12&gt;=0.5),TRUE,FALSE)</f>
        <v>0</v>
      </c>
      <c r="HW12" s="57" t="b">
        <f t="shared" ref="HW12:HW75" si="301">IF(AND(ER12=TRUE,FR12&gt;=0.5,FS12&gt;=1.5),TRUE,FALSE)</f>
        <v>0</v>
      </c>
      <c r="HX12" s="57"/>
      <c r="HY12" s="57" t="b">
        <f t="shared" ref="HY12:HY75" si="302">IF(AND(EJ12=TRUE,EN12=TRUE,FR12&gt;=0.5,FG12&lt;0.5,FF12&gt;=0.5),TRUE,FALSE)</f>
        <v>0</v>
      </c>
      <c r="HZ12" s="57" t="b">
        <f t="shared" ref="HZ12:HZ75" si="303">IF(AND(EJ12=TRUE,EL12=TRUE,FR12&gt;=0.5,FG12&lt;0.5,FF12&gt;=0.5),TRUE,FALSE)</f>
        <v>0</v>
      </c>
      <c r="IA12" s="57"/>
      <c r="IB12" s="61">
        <f t="shared" ref="IB12:IB75" si="304">COUNTIF(FU12:HZ12,TRUE)</f>
        <v>1</v>
      </c>
      <c r="IC12" s="57" t="str">
        <f t="shared" ref="IC12:IC75" si="305" xml:space="preserve"> IF(IB12=1,INDEX(FU$2:HZ$2,MATCH(TRUE,FU12:HZ12,0)),"")</f>
        <v>Hastingsite</v>
      </c>
      <c r="ID12" s="42"/>
      <c r="IE12" s="2" t="str">
        <f t="shared" ref="IE12:IE75" si="306">IF(AND(EI12=TRUE,FF12&lt;0.5,FF12&gt;0.3),IE$2,"")</f>
        <v/>
      </c>
      <c r="IF12" s="60" t="str">
        <f t="shared" ref="IF12:IF75" si="307">IF(AND(EJ12=TRUE,HY12&lt;&gt;TRUE,HZ12&lt;&gt;TRUE),IF$2,"")</f>
        <v/>
      </c>
      <c r="IG12" s="60" t="str">
        <f t="shared" ref="IG12:IG75" si="308">IF(AND(FQ12=MAX(FN12:FQ12)),IG$2,"")</f>
        <v/>
      </c>
      <c r="IH12" s="60" t="str">
        <f t="shared" ref="IH12:IH75" si="309">IF(AND(FA12=MAX(EX12:FB12)),IH$2,"")</f>
        <v/>
      </c>
      <c r="II12" s="60" t="str">
        <f t="shared" ref="II12:II75" si="310">IF(AND(EX12=MAX(EX12:FB12)),II$2,"")</f>
        <v/>
      </c>
      <c r="IJ12" s="60" t="str">
        <f t="shared" ref="IJ12:IJ75" si="311">IF(AND(EZ12=MAX(EX12:FB12),OR(GT12=TRUE,GU12=TRUE,GG12=TRUE,FZ12=TRUE)),IJ$2,"")</f>
        <v>magnesio-</v>
      </c>
      <c r="IK12" s="60" t="str">
        <f t="shared" ref="IK12:IK75" si="312">IF(AND(EY12=MAX(EX12:FB12),FU12&lt;&gt;TRUE,FV12&lt;&gt;TRUE,FY12&lt;&gt;TRUE,GG12&lt;&gt;TRUE,GT12&lt;&gt;TRUE,GU12&lt;&gt;TRUE,HK12&lt;&gt;TRUE),IK$2,"")</f>
        <v/>
      </c>
      <c r="IL12" s="60" t="str">
        <f t="shared" ref="IL12:IL75" si="313">IF(AND(FE12=MAX(FC12:FE12),OR(FY12=TRUE,GH12=TRUE,GB12=TRUE,GL12=TRUE,FU12=TRUE,FV12=TRUE)),IL$2,"")</f>
        <v/>
      </c>
      <c r="IM12" s="60" t="str">
        <f t="shared" ref="IM12:IM75" si="314">IF(AND(FD12=MAX(FC12:FE12),FY12&lt;&gt;TRUE,GH12&lt;&gt;TRUE,GB12&lt;&gt;TRUE,GL12&lt;&gt;TRUE,FU12&lt;&gt;TRUE,FV12&lt;&gt;TRUE,GT12&lt;&gt;TRUE,GU12&lt;&gt;TRUE,GG12&lt;&gt;TRUE),IM$2,"")</f>
        <v/>
      </c>
      <c r="IN12" s="60" t="str">
        <f t="shared" ref="IN12:IN75" si="315">IF(AND(DT12=MAX(DR12:DT12),EI12=TRUE),IN$2,"")</f>
        <v/>
      </c>
      <c r="IO12" s="60" t="str">
        <f t="shared" ref="IO12:IO75" si="316">IF(AND(DS12=MAX(DR12:DT12),EI12=TRUE),IO$2,"")</f>
        <v/>
      </c>
      <c r="IP12" s="57"/>
      <c r="IQ12" s="57" t="str">
        <f t="shared" ref="IQ12:IQ75" si="317">IF(IB12=1,CONCATENATE(IE12,IF12,IG12,IH12,II12,IJ12,IK12,IL12,IM12,IN12,IO12,IC12),"ERROR!!")</f>
        <v>magnesio-Hastingsite</v>
      </c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</row>
    <row r="13" spans="1:286" s="3" customFormat="1" ht="15" customHeight="1">
      <c r="A13"/>
      <c r="B13"/>
      <c r="C13"/>
      <c r="D13"/>
      <c r="E13"/>
      <c r="F13" t="s">
        <v>196</v>
      </c>
      <c r="G13" s="72">
        <v>42.627200000000002</v>
      </c>
      <c r="H13" s="72">
        <v>1.2737499999999999</v>
      </c>
      <c r="I13" s="72">
        <v>12.000500000000001</v>
      </c>
      <c r="J13" s="72">
        <v>3.3769999999999998E-3</v>
      </c>
      <c r="K13" s="72"/>
      <c r="L13"/>
      <c r="M13" s="72">
        <v>11.7821</v>
      </c>
      <c r="N13" s="72">
        <v>0.20504800000000001</v>
      </c>
      <c r="O13" s="72">
        <v>14.5764</v>
      </c>
      <c r="P13" s="72">
        <v>11.242100000000001</v>
      </c>
      <c r="Q13" s="72">
        <v>2.2956799999999999</v>
      </c>
      <c r="R13" s="72">
        <v>0.35027700000000001</v>
      </c>
      <c r="S13" s="72">
        <v>6.9785E-2</v>
      </c>
      <c r="T13" s="72">
        <v>3.8459E-2</v>
      </c>
      <c r="U13" s="72">
        <v>-4.2500000000000003E-3</v>
      </c>
      <c r="V13"/>
      <c r="W13"/>
      <c r="X13" s="29">
        <f t="shared" si="173"/>
        <v>3.8065292087015021E-2</v>
      </c>
      <c r="Y13" s="29">
        <f t="shared" si="174"/>
        <v>96.422360707913001</v>
      </c>
      <c r="Z13" s="29">
        <f t="shared" si="175"/>
        <v>4.8599403086547541</v>
      </c>
      <c r="AA13" s="29">
        <f t="shared" si="176"/>
        <v>7.409011949505504</v>
      </c>
      <c r="AB13" s="29">
        <f t="shared" si="177"/>
        <v>1.7162489940788637</v>
      </c>
      <c r="AC13" s="29">
        <f t="shared" si="178"/>
        <v>98.625461960152123</v>
      </c>
      <c r="AD13" s="4"/>
      <c r="AE13" s="41"/>
      <c r="AF13" s="23">
        <v>60.084299999999999</v>
      </c>
      <c r="AG13" s="23">
        <v>79.878799999999998</v>
      </c>
      <c r="AH13" s="23">
        <v>101.96120000000001</v>
      </c>
      <c r="AI13" s="23">
        <v>151.99039999999999</v>
      </c>
      <c r="AJ13" s="23">
        <v>159.69</v>
      </c>
      <c r="AK13" s="23">
        <v>71.846400000000003</v>
      </c>
      <c r="AL13" s="23">
        <v>70.9375</v>
      </c>
      <c r="AM13" s="23">
        <v>40.304400000000001</v>
      </c>
      <c r="AN13" s="23">
        <v>56.077399999999997</v>
      </c>
      <c r="AO13" s="23">
        <v>61.978999999999999</v>
      </c>
      <c r="AP13" s="23">
        <v>94.195999999999998</v>
      </c>
      <c r="AQ13" s="23">
        <v>18.998000000000001</v>
      </c>
      <c r="AR13" s="23">
        <v>35.450000000000003</v>
      </c>
      <c r="AS13" s="23">
        <v>29.88</v>
      </c>
      <c r="AT13" s="23">
        <v>74.691999999999993</v>
      </c>
      <c r="AU13" s="23">
        <v>81.39</v>
      </c>
      <c r="AV13" s="42"/>
      <c r="AW13" s="42"/>
      <c r="AX13" s="54">
        <f t="shared" si="179"/>
        <v>0.70945654688495996</v>
      </c>
      <c r="AY13" s="54">
        <f t="shared" si="180"/>
        <v>1.5946033240359144E-2</v>
      </c>
      <c r="AZ13" s="54">
        <f t="shared" si="181"/>
        <v>0.23539346339587999</v>
      </c>
      <c r="BA13" s="54">
        <f t="shared" si="182"/>
        <v>4.4437017074762612E-5</v>
      </c>
      <c r="BB13" s="54">
        <f t="shared" si="183"/>
        <v>0.16399012337430963</v>
      </c>
      <c r="BC13" s="54">
        <f t="shared" si="184"/>
        <v>2.8905444933920708E-3</v>
      </c>
      <c r="BD13" s="54">
        <f t="shared" si="185"/>
        <v>0.36165778426176792</v>
      </c>
      <c r="BE13" s="54">
        <f t="shared" si="186"/>
        <v>0.20047470103820791</v>
      </c>
      <c r="BF13" s="54">
        <f t="shared" si="187"/>
        <v>7.4079284919085497E-2</v>
      </c>
      <c r="BG13" s="54">
        <f t="shared" si="188"/>
        <v>7.4371947853412038E-3</v>
      </c>
      <c r="BH13" s="54">
        <f t="shared" si="189"/>
        <v>3.6732813980418989E-3</v>
      </c>
      <c r="BI13" s="54">
        <f t="shared" si="190"/>
        <v>1.0848801128349789E-3</v>
      </c>
      <c r="BJ13" s="54">
        <f t="shared" si="191"/>
        <v>0</v>
      </c>
      <c r="BK13" s="54">
        <f t="shared" si="192"/>
        <v>-5.6900337385529922E-5</v>
      </c>
      <c r="BL13" s="54">
        <f t="shared" si="193"/>
        <v>0</v>
      </c>
      <c r="BM13" s="42"/>
      <c r="BN13" s="42"/>
      <c r="BO13" s="54">
        <f>'Norm-coeff'!$C$2+$AX13*'Norm-coeff'!$D$2+$AY13*'Norm-coeff'!$E$2+$AZ13*'Norm-coeff'!$F$2+$BA13*'Norm-coeff'!$G$2+$BB13*'Norm-coeff'!$H$2+$BC13*'Norm-coeff'!$I$2+$BD13*'Norm-coeff'!$J$2+$BE13*'Norm-coeff'!$K$2+$BF13*'Norm-coeff'!$L$2+$BG13*'Norm-coeff'!$M$2+$BH13*'Norm-coeff'!$N$2+$BI13*'Norm-coeff'!$O$2</f>
        <v>6.2765092533333293</v>
      </c>
      <c r="BP13" s="54">
        <f>'Norm-coeff'!$C$3+$AX13*'Norm-coeff'!$D$3+$AY13*'Norm-coeff'!$E$3+$AZ13*'Norm-coeff'!$F$3+$BA13*'Norm-coeff'!$G$3+$BB13*'Norm-coeff'!$H$3+$BC13*'Norm-coeff'!$I$3+$BD13*'Norm-coeff'!$J$3+$BE13*'Norm-coeff'!$K$3+$BF13*'Norm-coeff'!$L$3+$BG13*'Norm-coeff'!$M$3+$BH13*'Norm-coeff'!$N$3+$BI13*'Norm-coeff'!$O$3</f>
        <v>1.7661430236905686</v>
      </c>
      <c r="BQ13" s="54">
        <f>'Norm-coeff'!$C$4+$AX13*'Norm-coeff'!$D$4+$AY13*'Norm-coeff'!$E$4+$AZ13*'Norm-coeff'!$F$4+$BA13*'Norm-coeff'!$G$4+$BB13*'Norm-coeff'!$H$4+$BC13*'Norm-coeff'!$I$4+$BD13*'Norm-coeff'!$J$4+$BE13*'Norm-coeff'!$K$4+$BF13*'Norm-coeff'!$L$4+$BG13*'Norm-coeff'!$M$4+$BH13*'Norm-coeff'!$N$4+$BI13*'Norm-coeff'!$O$4</f>
        <v>0.53848744570574036</v>
      </c>
      <c r="BR13" s="54">
        <f>'Norm-coeff'!$C$5+$AX13*'Norm-coeff'!$D$5+$AY13*'Norm-coeff'!$E$5+$AZ13*'Norm-coeff'!$F$5+$BA13*'Norm-coeff'!$G$5+$BB13*'Norm-coeff'!$H$5+$BC13*'Norm-coeff'!$I$5+$BD13*'Norm-coeff'!$J$5+$BE13*'Norm-coeff'!$K$5+$BF13*'Norm-coeff'!$L$5+$BG13*'Norm-coeff'!$M$5+$BH13*'Norm-coeff'!$N$5+$BI13*'Norm-coeff'!$O$5</f>
        <v>0.77306797345412159</v>
      </c>
      <c r="BS13" s="54">
        <f>'Norm-coeff'!$C$6+$AX13*'Norm-coeff'!$D$6+$AY13*'Norm-coeff'!$E$6+$AZ13*'Norm-coeff'!$F$6+$BA13*'Norm-coeff'!$G$6+$BB13*'Norm-coeff'!$H$6+$BC13*'Norm-coeff'!$I$6+$BD13*'Norm-coeff'!$J$6+$BE13*'Norm-coeff'!$K$6+$BF13*'Norm-coeff'!$L$6+$BG13*'Norm-coeff'!$M$6+$BH13*'Norm-coeff'!$N$6+$BI13*'Norm-coeff'!$O$6</f>
        <v>9.609037945809442E-3</v>
      </c>
      <c r="BT13" s="54">
        <f>'Norm-coeff'!$C$7+$AX13*'Norm-coeff'!$D$7+$AY13*'Norm-coeff'!$E$7+$AZ13*'Norm-coeff'!$F$7+$BA13*'Norm-coeff'!$G$7+$BB13*'Norm-coeff'!$H$7+$BC13*'Norm-coeff'!$I$7+$BD13*'Norm-coeff'!$J$7+$BE13*'Norm-coeff'!$K$7+$BF13*'Norm-coeff'!$L$7+$BG13*'Norm-coeff'!$M$7+$BH13*'Norm-coeff'!$N$7+$BI13*'Norm-coeff'!$O$7</f>
        <v>3.129765201240541</v>
      </c>
      <c r="BU13" s="54">
        <f>'Norm-coeff'!$C$8+$AX13*'Norm-coeff'!$D$8+$AY13*'Norm-coeff'!$E$8+$AZ13*'Norm-coeff'!$F$8+$BA13*'Norm-coeff'!$G$8+$BB13*'Norm-coeff'!$H$8+$BC13*'Norm-coeff'!$I$8+$BD13*'Norm-coeff'!$J$8+$BE13*'Norm-coeff'!$K$8+$BF13*'Norm-coeff'!$L$8+$BG13*'Norm-coeff'!$M$8+$BH13*'Norm-coeff'!$N$8+$BI13*'Norm-coeff'!$O$8</f>
        <v>0.18572346841567589</v>
      </c>
      <c r="BV13" s="54">
        <f>'Norm-coeff'!$C$9+$AX13*'Norm-coeff'!$D$9+$AY13*'Norm-coeff'!$E$9+$AZ13*'Norm-coeff'!$F$9+$BA13*'Norm-coeff'!$G$9+$BB13*'Norm-coeff'!$H$9+$BC13*'Norm-coeff'!$I$9+$BD13*'Norm-coeff'!$J$9+$BE13*'Norm-coeff'!$K$9+$BF13*'Norm-coeff'!$L$9+$BG13*'Norm-coeff'!$M$9+$BH13*'Norm-coeff'!$N$9+$BI13*'Norm-coeff'!$O$9</f>
        <v>1.7805287056666508</v>
      </c>
      <c r="BW13" s="54">
        <f>'Norm-coeff'!$C$10+$AX13*'Norm-coeff'!$D$10+$AY13*'Norm-coeff'!$E$10+$AZ13*'Norm-coeff'!$F$10+$BA13*'Norm-coeff'!$G$10+$BB13*'Norm-coeff'!$H$10+$BC13*'Norm-coeff'!$I$10+$BD13*'Norm-coeff'!$J$10+$BE13*'Norm-coeff'!$K$10+$BF13*'Norm-coeff'!$L$10+$BG13*'Norm-coeff'!$M$10+$BH13*'Norm-coeff'!$N$10+$BI13*'Norm-coeff'!$O$10</f>
        <v>-1.4391358830962995E-2</v>
      </c>
      <c r="BX13" s="54">
        <f>'Norm-coeff'!$C$11+$AX13*'Norm-coeff'!$D$11+$AY13*'Norm-coeff'!$E$11+$AZ13*'Norm-coeff'!$F$11+$BA13*'Norm-coeff'!$G$11+$BB13*'Norm-coeff'!$H$11+$BC13*'Norm-coeff'!$I$11+$BD13*'Norm-coeff'!$J$11+$BE13*'Norm-coeff'!$K$11+$BF13*'Norm-coeff'!$L$11+$BG13*'Norm-coeff'!$M$11+$BH13*'Norm-coeff'!$N$11+$BI13*'Norm-coeff'!$O$11</f>
        <v>7.0129131649996304E-2</v>
      </c>
      <c r="BY13" s="54">
        <f>'Norm-coeff'!$C$12+$AX13*'Norm-coeff'!$D$12+$AY13*'Norm-coeff'!$E$12+$AZ13*'Norm-coeff'!$F$12+$BA13*'Norm-coeff'!$G$12+$BB13*'Norm-coeff'!$H$12+$BC13*'Norm-coeff'!$I$12+$BD13*'Norm-coeff'!$J$12+$BE13*'Norm-coeff'!$K$12+$BF13*'Norm-coeff'!$L$12+$BG13*'Norm-coeff'!$M$12+$BH13*'Norm-coeff'!$N$12+$BI13*'Norm-coeff'!$O$12</f>
        <v>3.5926801719414252E-2</v>
      </c>
      <c r="BZ13" s="54">
        <f>'Norm-coeff'!$C$13+$AX13*'Norm-coeff'!$D$13+$AY13*'Norm-coeff'!$E$13+$AZ13*'Norm-coeff'!$F$13+$BA13*'Norm-coeff'!$G$13+$BB13*'Norm-coeff'!$H$13+$BC13*'Norm-coeff'!$I$13+$BD13*'Norm-coeff'!$J$13+$BE13*'Norm-coeff'!$K$13+$BF13*'Norm-coeff'!$L$13+$BG13*'Norm-coeff'!$M$13+$BH13*'Norm-coeff'!$N$13+$BI13*'Norm-coeff'!$O$13</f>
        <v>8.5677391347702744E-3</v>
      </c>
      <c r="CA13" s="54">
        <f>'Norm-coeff'!$C$14+$AX13*'Norm-coeff'!$D$14+$AY13*'Norm-coeff'!$E$14+$AZ13*'Norm-coeff'!$F$14+$BA13*'Norm-coeff'!$G$14+$BB13*'Norm-coeff'!$H$14+$BC13*'Norm-coeff'!$I$14+$BD13*'Norm-coeff'!$J$14+$BE13*'Norm-coeff'!$K$14+$BF13*'Norm-coeff'!$L$14+$BG13*'Norm-coeff'!$M$14+$BH13*'Norm-coeff'!$N$14+$BI13*'Norm-coeff'!$O$14</f>
        <v>1.6870585645460756</v>
      </c>
      <c r="CB13" s="42"/>
      <c r="CC13" s="54">
        <f t="shared" ref="CC13:CC76" si="318">IF(AX13&lt;=0,0,BO13/AX13)</f>
        <v>8.8469255529346462</v>
      </c>
      <c r="CD13" s="42"/>
      <c r="CE13" s="42"/>
      <c r="CF13" s="55"/>
      <c r="CG13" s="54">
        <f t="shared" si="194"/>
        <v>6.2765092533333293</v>
      </c>
      <c r="CH13" s="54">
        <f t="shared" si="172"/>
        <v>1.7661430236905686</v>
      </c>
      <c r="CI13" s="54">
        <f t="shared" si="195"/>
        <v>0</v>
      </c>
      <c r="CJ13" s="56">
        <f t="shared" si="196"/>
        <v>8.0426522770238975</v>
      </c>
      <c r="CK13" s="54">
        <f t="shared" si="197"/>
        <v>0.31636542262022838</v>
      </c>
      <c r="CL13" s="54">
        <f t="shared" si="198"/>
        <v>0.18572346841567589</v>
      </c>
      <c r="CM13" s="54">
        <f t="shared" si="199"/>
        <v>0.53848744570574036</v>
      </c>
      <c r="CN13" s="54">
        <f t="shared" si="200"/>
        <v>3.9313098185491053E-4</v>
      </c>
      <c r="CO13" s="54">
        <f t="shared" si="201"/>
        <v>-5.0339304878664723E-4</v>
      </c>
      <c r="CP13" s="54">
        <f t="shared" si="202"/>
        <v>0</v>
      </c>
      <c r="CQ13" s="54">
        <f t="shared" si="203"/>
        <v>9.609037945809442E-3</v>
      </c>
      <c r="CR13" s="54">
        <f t="shared" si="204"/>
        <v>3.129765201240541</v>
      </c>
      <c r="CS13" s="54">
        <f t="shared" si="205"/>
        <v>0.77306797345412159</v>
      </c>
      <c r="CT13" s="54"/>
      <c r="CU13" s="54">
        <f t="shared" si="206"/>
        <v>4.9529082873151857</v>
      </c>
      <c r="CV13" s="54">
        <f t="shared" si="207"/>
        <v>1.59633939946754E-2</v>
      </c>
      <c r="CW13" s="54">
        <f t="shared" si="208"/>
        <v>0.13925299374922306</v>
      </c>
      <c r="CX13" s="54">
        <f t="shared" si="209"/>
        <v>6.9794291762619309E-2</v>
      </c>
      <c r="CY13" s="54"/>
      <c r="CZ13" s="54">
        <f t="shared" si="210"/>
        <v>1.7805287056666508</v>
      </c>
      <c r="DA13" s="54">
        <f t="shared" si="211"/>
        <v>0</v>
      </c>
      <c r="DB13" s="54">
        <f t="shared" si="212"/>
        <v>2.0055393851731687</v>
      </c>
      <c r="DC13" s="54">
        <f t="shared" si="213"/>
        <v>0</v>
      </c>
      <c r="DD13" s="54">
        <f t="shared" si="214"/>
        <v>0.6553739186937837</v>
      </c>
      <c r="DE13" s="54">
        <f t="shared" si="215"/>
        <v>7.0129131649996304E-2</v>
      </c>
      <c r="DF13" s="54">
        <f t="shared" si="216"/>
        <v>0.72550305034378004</v>
      </c>
      <c r="DG13" s="54">
        <f t="shared" si="217"/>
        <v>1.6870585645460756</v>
      </c>
      <c r="DH13" s="71">
        <f t="shared" si="218"/>
        <v>3.5926801719414252E-2</v>
      </c>
      <c r="DI13" s="71">
        <f t="shared" si="219"/>
        <v>8.5677391347702744E-3</v>
      </c>
      <c r="DJ13" s="54">
        <f t="shared" si="220"/>
        <v>0.26844689459973986</v>
      </c>
      <c r="DK13" s="54">
        <f t="shared" si="221"/>
        <v>2</v>
      </c>
      <c r="DL13" s="4">
        <f t="shared" si="49"/>
        <v>1.450808412909085</v>
      </c>
      <c r="DM13" s="3">
        <f t="shared" si="222"/>
        <v>0.53848744570574036</v>
      </c>
      <c r="DN13" s="3">
        <f t="shared" si="223"/>
        <v>0.91232096720334466</v>
      </c>
      <c r="DO13" s="4">
        <f t="shared" si="224"/>
        <v>0.37116371873388404</v>
      </c>
      <c r="DP13" s="57"/>
      <c r="DQ13" s="57"/>
      <c r="DR13" s="56">
        <f t="shared" si="53"/>
        <v>1.6870585645460756</v>
      </c>
      <c r="DS13" s="56">
        <f t="shared" si="54"/>
        <v>3.5926801719414252E-2</v>
      </c>
      <c r="DT13" s="38">
        <f t="shared" si="55"/>
        <v>8.5677391347702744E-3</v>
      </c>
      <c r="DU13" s="38">
        <f t="shared" si="225"/>
        <v>1.7315531054002602</v>
      </c>
      <c r="DV13" s="38">
        <f t="shared" si="57"/>
        <v>0.26844689459973986</v>
      </c>
      <c r="DW13" s="39">
        <f t="shared" si="58"/>
        <v>1.7805287056666508</v>
      </c>
      <c r="DX13" s="39">
        <f t="shared" si="59"/>
        <v>0</v>
      </c>
      <c r="DY13" s="39">
        <f t="shared" si="60"/>
        <v>0</v>
      </c>
      <c r="DZ13" s="39">
        <f t="shared" si="61"/>
        <v>0.22501067950651776</v>
      </c>
      <c r="EA13" s="39">
        <f t="shared" si="62"/>
        <v>2.0055393851731687</v>
      </c>
      <c r="EB13" s="37">
        <f t="shared" si="226"/>
        <v>0.88780540478536185</v>
      </c>
      <c r="EC13" s="37">
        <f t="shared" si="227"/>
        <v>0</v>
      </c>
      <c r="ED13" s="37">
        <f t="shared" si="228"/>
        <v>0</v>
      </c>
      <c r="EE13" s="37">
        <f t="shared" si="229"/>
        <v>0.11219459521463807</v>
      </c>
      <c r="EF13" s="39">
        <f t="shared" si="230"/>
        <v>1</v>
      </c>
      <c r="EG13" s="37">
        <f t="shared" si="231"/>
        <v>1</v>
      </c>
      <c r="EH13" s="37">
        <f t="shared" si="232"/>
        <v>0</v>
      </c>
      <c r="EI13" s="11" t="b">
        <f t="shared" si="233"/>
        <v>1</v>
      </c>
      <c r="EJ13" s="11" t="b">
        <f t="shared" si="234"/>
        <v>0</v>
      </c>
      <c r="EK13" s="39" t="b">
        <f t="shared" si="235"/>
        <v>0</v>
      </c>
      <c r="EL13" s="39" t="b">
        <f t="shared" si="236"/>
        <v>1</v>
      </c>
      <c r="EM13" s="39" t="b">
        <f t="shared" si="237"/>
        <v>0</v>
      </c>
      <c r="EN13" s="39" t="b">
        <f t="shared" si="238"/>
        <v>0</v>
      </c>
      <c r="EO13" s="39" t="b">
        <f t="shared" si="239"/>
        <v>0</v>
      </c>
      <c r="EP13" s="39" t="b">
        <f t="shared" si="240"/>
        <v>0</v>
      </c>
      <c r="EQ13" s="39" t="b">
        <f t="shared" si="241"/>
        <v>0</v>
      </c>
      <c r="ER13" s="39" t="b">
        <f t="shared" si="242"/>
        <v>0</v>
      </c>
      <c r="ES13" s="58" t="str">
        <f t="shared" si="243"/>
        <v>(OH,F,Cl)-dominate amphibole</v>
      </c>
      <c r="ET13" s="58" t="str">
        <f t="shared" si="244"/>
        <v>Ca Amphibole</v>
      </c>
      <c r="EU13" s="56">
        <f t="shared" si="82"/>
        <v>1.59633939946754E-2</v>
      </c>
      <c r="EV13" s="56">
        <f t="shared" si="83"/>
        <v>0.13925299374922306</v>
      </c>
      <c r="EW13" s="56">
        <f t="shared" si="84"/>
        <v>6.9794291762619309E-2</v>
      </c>
      <c r="EX13" s="56">
        <f t="shared" si="85"/>
        <v>9.609037945809442E-3</v>
      </c>
      <c r="EY13" s="56">
        <f t="shared" si="86"/>
        <v>0.77306797345412159</v>
      </c>
      <c r="EZ13" s="56">
        <f t="shared" si="87"/>
        <v>3.129765201240541</v>
      </c>
      <c r="FA13" s="39">
        <f t="shared" si="88"/>
        <v>0</v>
      </c>
      <c r="FB13" s="39">
        <f t="shared" si="89"/>
        <v>-5.0339304878664723E-4</v>
      </c>
      <c r="FC13" s="54">
        <f t="shared" si="90"/>
        <v>0.31636542262022838</v>
      </c>
      <c r="FD13" s="54">
        <f t="shared" si="91"/>
        <v>0.53848744570574036</v>
      </c>
      <c r="FE13" s="39">
        <f t="shared" si="92"/>
        <v>3.9313098185491053E-4</v>
      </c>
      <c r="FF13" s="54">
        <f t="shared" si="93"/>
        <v>0.18572346841567589</v>
      </c>
      <c r="FG13" s="39">
        <f t="shared" si="94"/>
        <v>0</v>
      </c>
      <c r="FH13" s="39">
        <f t="shared" si="245"/>
        <v>2.5572431940484842E-2</v>
      </c>
      <c r="FI13" s="39">
        <f t="shared" si="246"/>
        <v>3.1995594930031603</v>
      </c>
      <c r="FJ13" s="39">
        <f t="shared" si="247"/>
        <v>0.91232096720334466</v>
      </c>
      <c r="FK13" s="39">
        <f t="shared" si="248"/>
        <v>0.22050304643587781</v>
      </c>
      <c r="FL13" s="39">
        <f t="shared" si="249"/>
        <v>6.1807185742276576E-3</v>
      </c>
      <c r="FM13" s="39">
        <f t="shared" si="250"/>
        <v>0.70325065840212864</v>
      </c>
      <c r="FN13" s="39">
        <f t="shared" si="251"/>
        <v>0.27449694965622001</v>
      </c>
      <c r="FO13" s="39">
        <f t="shared" si="102"/>
        <v>0</v>
      </c>
      <c r="FP13" s="39">
        <f t="shared" si="103"/>
        <v>0.6553739186937837</v>
      </c>
      <c r="FQ13" s="39">
        <f t="shared" si="104"/>
        <v>7.0129131649996304E-2</v>
      </c>
      <c r="FR13" s="39">
        <f t="shared" si="252"/>
        <v>0.72550305034378004</v>
      </c>
      <c r="FS13" s="39">
        <f t="shared" si="253"/>
        <v>0.9582460415394356</v>
      </c>
      <c r="FT13" s="39"/>
      <c r="FU13" s="39" t="b">
        <f t="shared" si="254"/>
        <v>0</v>
      </c>
      <c r="FV13" s="39" t="b">
        <f t="shared" si="255"/>
        <v>0</v>
      </c>
      <c r="FW13" s="39" t="b">
        <f t="shared" si="256"/>
        <v>0</v>
      </c>
      <c r="FX13" s="39"/>
      <c r="FY13" s="39" t="b">
        <f t="shared" si="257"/>
        <v>0</v>
      </c>
      <c r="FZ13" s="39" t="b">
        <f t="shared" si="258"/>
        <v>0</v>
      </c>
      <c r="GA13" s="39" t="b">
        <f t="shared" si="259"/>
        <v>0</v>
      </c>
      <c r="GB13" s="39" t="b">
        <f t="shared" si="260"/>
        <v>0</v>
      </c>
      <c r="GC13" s="39" t="b">
        <f t="shared" si="261"/>
        <v>0</v>
      </c>
      <c r="GD13" s="39" t="b">
        <f t="shared" si="262"/>
        <v>0</v>
      </c>
      <c r="GE13" s="39" t="b">
        <f t="shared" si="263"/>
        <v>0</v>
      </c>
      <c r="GF13" s="39" t="b">
        <f t="shared" si="264"/>
        <v>0</v>
      </c>
      <c r="GG13" s="39" t="b">
        <f t="shared" si="265"/>
        <v>1</v>
      </c>
      <c r="GH13" s="39" t="b">
        <f t="shared" si="266"/>
        <v>0</v>
      </c>
      <c r="GI13" s="39"/>
      <c r="GJ13" s="39" t="b">
        <f t="shared" si="267"/>
        <v>0</v>
      </c>
      <c r="GK13" s="39" t="b">
        <f t="shared" si="268"/>
        <v>0</v>
      </c>
      <c r="GL13" s="39" t="b">
        <f t="shared" si="269"/>
        <v>0</v>
      </c>
      <c r="GM13" s="39" t="b">
        <f t="shared" si="270"/>
        <v>0</v>
      </c>
      <c r="GN13" s="39" t="b">
        <f t="shared" si="271"/>
        <v>0</v>
      </c>
      <c r="GO13" s="57"/>
      <c r="GP13" s="57" t="b">
        <f t="shared" si="272"/>
        <v>0</v>
      </c>
      <c r="GQ13" s="59" t="b">
        <f t="shared" si="273"/>
        <v>0</v>
      </c>
      <c r="GR13" s="41" t="b">
        <f t="shared" si="274"/>
        <v>0</v>
      </c>
      <c r="GS13" s="57" t="b">
        <f t="shared" si="275"/>
        <v>0</v>
      </c>
      <c r="GT13" s="57" t="b">
        <f t="shared" si="276"/>
        <v>0</v>
      </c>
      <c r="GU13" s="57" t="b">
        <f t="shared" si="277"/>
        <v>0</v>
      </c>
      <c r="GV13" s="57"/>
      <c r="GW13" s="42" t="b">
        <f t="shared" si="278"/>
        <v>0</v>
      </c>
      <c r="GX13" s="42" t="b">
        <f t="shared" si="279"/>
        <v>0</v>
      </c>
      <c r="GY13" s="42" t="b">
        <f t="shared" si="280"/>
        <v>0</v>
      </c>
      <c r="GZ13" s="57"/>
      <c r="HA13" s="2" t="b">
        <f t="shared" si="281"/>
        <v>0</v>
      </c>
      <c r="HB13" s="2" t="b">
        <f t="shared" si="282"/>
        <v>0</v>
      </c>
      <c r="HC13" s="2" t="b">
        <f t="shared" si="283"/>
        <v>0</v>
      </c>
      <c r="HD13" s="2" t="b">
        <f t="shared" si="284"/>
        <v>0</v>
      </c>
      <c r="HE13" s="2" t="b">
        <f t="shared" si="285"/>
        <v>0</v>
      </c>
      <c r="HF13" s="2" t="b">
        <f t="shared" si="286"/>
        <v>0</v>
      </c>
      <c r="HG13" s="2" t="b">
        <f t="shared" si="287"/>
        <v>0</v>
      </c>
      <c r="HH13" s="2" t="b">
        <f t="shared" si="288"/>
        <v>0</v>
      </c>
      <c r="HI13" s="2" t="b">
        <f t="shared" si="289"/>
        <v>0</v>
      </c>
      <c r="HJ13" s="11" t="b">
        <f t="shared" si="290"/>
        <v>0</v>
      </c>
      <c r="HK13" s="60" t="b">
        <f t="shared" si="291"/>
        <v>0</v>
      </c>
      <c r="HL13" s="57"/>
      <c r="HM13" s="57" t="b">
        <f t="shared" si="292"/>
        <v>0</v>
      </c>
      <c r="HN13" s="57" t="b">
        <f t="shared" si="293"/>
        <v>0</v>
      </c>
      <c r="HO13" s="57" t="b">
        <f t="shared" si="294"/>
        <v>0</v>
      </c>
      <c r="HP13" s="57" t="b">
        <f t="shared" si="295"/>
        <v>0</v>
      </c>
      <c r="HQ13" s="57" t="b">
        <f t="shared" si="296"/>
        <v>0</v>
      </c>
      <c r="HR13" s="57"/>
      <c r="HS13" s="57" t="b">
        <f t="shared" si="297"/>
        <v>0</v>
      </c>
      <c r="HT13" s="57" t="b">
        <f t="shared" si="298"/>
        <v>0</v>
      </c>
      <c r="HU13" s="57" t="b">
        <f t="shared" si="299"/>
        <v>0</v>
      </c>
      <c r="HV13" s="57" t="b">
        <f t="shared" si="300"/>
        <v>0</v>
      </c>
      <c r="HW13" s="57" t="b">
        <f t="shared" si="301"/>
        <v>0</v>
      </c>
      <c r="HX13" s="57"/>
      <c r="HY13" s="57" t="b">
        <f t="shared" si="302"/>
        <v>0</v>
      </c>
      <c r="HZ13" s="57" t="b">
        <f t="shared" si="303"/>
        <v>0</v>
      </c>
      <c r="IA13" s="57"/>
      <c r="IB13" s="61">
        <f t="shared" si="304"/>
        <v>1</v>
      </c>
      <c r="IC13" s="57" t="str">
        <f t="shared" si="305"/>
        <v>Hastingsite</v>
      </c>
      <c r="ID13" s="42"/>
      <c r="IE13" s="2" t="str">
        <f t="shared" si="306"/>
        <v/>
      </c>
      <c r="IF13" s="60" t="str">
        <f t="shared" si="307"/>
        <v/>
      </c>
      <c r="IG13" s="60" t="str">
        <f t="shared" si="308"/>
        <v/>
      </c>
      <c r="IH13" s="60" t="str">
        <f t="shared" si="309"/>
        <v/>
      </c>
      <c r="II13" s="60" t="str">
        <f t="shared" si="310"/>
        <v/>
      </c>
      <c r="IJ13" s="60" t="str">
        <f t="shared" si="311"/>
        <v>magnesio-</v>
      </c>
      <c r="IK13" s="60" t="str">
        <f t="shared" si="312"/>
        <v/>
      </c>
      <c r="IL13" s="60" t="str">
        <f t="shared" si="313"/>
        <v/>
      </c>
      <c r="IM13" s="60" t="str">
        <f t="shared" si="314"/>
        <v/>
      </c>
      <c r="IN13" s="60" t="str">
        <f t="shared" si="315"/>
        <v/>
      </c>
      <c r="IO13" s="60" t="str">
        <f t="shared" si="316"/>
        <v/>
      </c>
      <c r="IP13" s="57"/>
      <c r="IQ13" s="57" t="str">
        <f t="shared" si="317"/>
        <v>magnesio-Hastingsite</v>
      </c>
      <c r="IR13" s="42"/>
      <c r="IS13" s="42"/>
      <c r="IT13" s="42"/>
      <c r="IU13" s="42"/>
      <c r="IV13" s="42"/>
      <c r="IW13" s="42"/>
      <c r="IX13" s="42"/>
      <c r="IY13" s="42"/>
      <c r="IZ13" s="42"/>
      <c r="JA13" s="42"/>
      <c r="JB13" s="42"/>
      <c r="JC13" s="42"/>
      <c r="JD13" s="42"/>
      <c r="JE13" s="42"/>
      <c r="JF13" s="42"/>
      <c r="JG13" s="42"/>
      <c r="JH13" s="42"/>
      <c r="JI13" s="42"/>
      <c r="JJ13" s="42"/>
      <c r="JK13" s="42"/>
      <c r="JL13" s="42"/>
      <c r="JM13" s="42"/>
      <c r="JN13" s="42"/>
      <c r="JO13" s="42"/>
      <c r="JP13" s="42"/>
      <c r="JQ13" s="42"/>
      <c r="JR13" s="42"/>
      <c r="JS13" s="42"/>
      <c r="JT13" s="42"/>
      <c r="JU13" s="42"/>
      <c r="JV13" s="42"/>
      <c r="JW13" s="42"/>
      <c r="JX13" s="42"/>
      <c r="JY13" s="42"/>
      <c r="JZ13" s="42"/>
    </row>
    <row r="14" spans="1:286" s="3" customFormat="1" ht="15" customHeight="1">
      <c r="A14"/>
      <c r="B14"/>
      <c r="C14"/>
      <c r="D14"/>
      <c r="E14"/>
      <c r="F14" t="s">
        <v>196</v>
      </c>
      <c r="G14" s="82">
        <v>46.641199999999998</v>
      </c>
      <c r="H14" s="82">
        <v>1.9242300000000001</v>
      </c>
      <c r="I14" s="82">
        <v>7.7444300000000004</v>
      </c>
      <c r="J14" s="82">
        <v>5.1419999999999999E-3</v>
      </c>
      <c r="K14" s="82"/>
      <c r="L14"/>
      <c r="M14" s="82">
        <v>11.476000000000001</v>
      </c>
      <c r="N14" s="82">
        <v>0.24665999999999999</v>
      </c>
      <c r="O14" s="82">
        <v>15.492000000000001</v>
      </c>
      <c r="P14" s="82">
        <v>11.221</v>
      </c>
      <c r="Q14" s="82">
        <v>1.7746500000000001</v>
      </c>
      <c r="R14" s="82">
        <v>0.37179000000000001</v>
      </c>
      <c r="S14" s="82">
        <v>6.6042000000000003E-2</v>
      </c>
      <c r="T14" s="82">
        <v>6.6378000000000006E-2</v>
      </c>
      <c r="U14" s="82">
        <v>2.1179E-2</v>
      </c>
      <c r="V14"/>
      <c r="W14"/>
      <c r="X14" s="29">
        <f t="shared" si="173"/>
        <v>4.2789605723473824E-2</v>
      </c>
      <c r="Y14" s="29">
        <f t="shared" si="174"/>
        <v>97.007911394276547</v>
      </c>
      <c r="Z14" s="29">
        <f t="shared" si="175"/>
        <v>3.9396295273896835</v>
      </c>
      <c r="AA14" s="29">
        <f t="shared" si="176"/>
        <v>7.9310291329870362</v>
      </c>
      <c r="AB14" s="29">
        <f t="shared" si="177"/>
        <v>1.7138001302805339</v>
      </c>
      <c r="AC14" s="29">
        <f t="shared" si="178"/>
        <v>99.1163701849338</v>
      </c>
      <c r="AD14" s="4"/>
      <c r="AE14" s="41"/>
      <c r="AF14" s="23">
        <v>60.084299999999999</v>
      </c>
      <c r="AG14" s="23">
        <v>79.878799999999998</v>
      </c>
      <c r="AH14" s="23">
        <v>101.96120000000001</v>
      </c>
      <c r="AI14" s="23">
        <v>151.99039999999999</v>
      </c>
      <c r="AJ14" s="23">
        <v>159.69</v>
      </c>
      <c r="AK14" s="23">
        <v>71.846400000000003</v>
      </c>
      <c r="AL14" s="23">
        <v>70.9375</v>
      </c>
      <c r="AM14" s="23">
        <v>40.304400000000001</v>
      </c>
      <c r="AN14" s="23">
        <v>56.077399999999997</v>
      </c>
      <c r="AO14" s="23">
        <v>61.978999999999999</v>
      </c>
      <c r="AP14" s="23">
        <v>94.195999999999998</v>
      </c>
      <c r="AQ14" s="23">
        <v>18.998000000000001</v>
      </c>
      <c r="AR14" s="23">
        <v>35.450000000000003</v>
      </c>
      <c r="AS14" s="23">
        <v>29.88</v>
      </c>
      <c r="AT14" s="23">
        <v>74.691999999999993</v>
      </c>
      <c r="AU14" s="23">
        <v>81.39</v>
      </c>
      <c r="AV14" s="42"/>
      <c r="AW14" s="42"/>
      <c r="AX14" s="54">
        <f t="shared" si="179"/>
        <v>0.77626268426194522</v>
      </c>
      <c r="AY14" s="54">
        <f t="shared" si="180"/>
        <v>2.4089370396150171E-2</v>
      </c>
      <c r="AZ14" s="54">
        <f t="shared" si="181"/>
        <v>0.15190935375417317</v>
      </c>
      <c r="BA14" s="54">
        <f t="shared" si="182"/>
        <v>6.7662168136934961E-5</v>
      </c>
      <c r="BB14" s="54">
        <f t="shared" si="183"/>
        <v>0.15972964546588278</v>
      </c>
      <c r="BC14" s="54">
        <f t="shared" si="184"/>
        <v>3.4771453744493392E-3</v>
      </c>
      <c r="BD14" s="54">
        <f t="shared" si="185"/>
        <v>0.38437490695804927</v>
      </c>
      <c r="BE14" s="54">
        <f t="shared" si="186"/>
        <v>0.20009843537681848</v>
      </c>
      <c r="BF14" s="54">
        <f t="shared" si="187"/>
        <v>5.7266170799787026E-2</v>
      </c>
      <c r="BG14" s="54">
        <f t="shared" si="188"/>
        <v>7.8939657734935671E-3</v>
      </c>
      <c r="BH14" s="54">
        <f t="shared" si="189"/>
        <v>3.4762606590167384E-3</v>
      </c>
      <c r="BI14" s="54">
        <f t="shared" si="190"/>
        <v>1.8724400564174896E-3</v>
      </c>
      <c r="BJ14" s="54">
        <f t="shared" si="191"/>
        <v>0</v>
      </c>
      <c r="BK14" s="54">
        <f t="shared" si="192"/>
        <v>2.8355111658544426E-4</v>
      </c>
      <c r="BL14" s="54">
        <f t="shared" si="193"/>
        <v>0</v>
      </c>
      <c r="BM14" s="42"/>
      <c r="BN14" s="42"/>
      <c r="BO14" s="54">
        <f>'Norm-coeff'!$C$2+$AX14*'Norm-coeff'!$D$2+$AY14*'Norm-coeff'!$E$2+$AZ14*'Norm-coeff'!$F$2+$BA14*'Norm-coeff'!$G$2+$BB14*'Norm-coeff'!$H$2+$BC14*'Norm-coeff'!$I$2+$BD14*'Norm-coeff'!$J$2+$BE14*'Norm-coeff'!$K$2+$BF14*'Norm-coeff'!$L$2+$BG14*'Norm-coeff'!$M$2+$BH14*'Norm-coeff'!$N$2+$BI14*'Norm-coeff'!$O$2</f>
        <v>6.7940487153718472</v>
      </c>
      <c r="BP14" s="54">
        <f>'Norm-coeff'!$C$3+$AX14*'Norm-coeff'!$D$3+$AY14*'Norm-coeff'!$E$3+$AZ14*'Norm-coeff'!$F$3+$BA14*'Norm-coeff'!$G$3+$BB14*'Norm-coeff'!$H$3+$BC14*'Norm-coeff'!$I$3+$BD14*'Norm-coeff'!$J$3+$BE14*'Norm-coeff'!$K$3+$BF14*'Norm-coeff'!$L$3+$BG14*'Norm-coeff'!$M$3+$BH14*'Norm-coeff'!$N$3+$BI14*'Norm-coeff'!$O$3</f>
        <v>1.2179918297708454</v>
      </c>
      <c r="BQ14" s="54">
        <f>'Norm-coeff'!$C$4+$AX14*'Norm-coeff'!$D$4+$AY14*'Norm-coeff'!$E$4+$AZ14*'Norm-coeff'!$F$4+$BA14*'Norm-coeff'!$G$4+$BB14*'Norm-coeff'!$H$4+$BC14*'Norm-coeff'!$I$4+$BD14*'Norm-coeff'!$J$4+$BE14*'Norm-coeff'!$K$4+$BF14*'Norm-coeff'!$L$4+$BG14*'Norm-coeff'!$M$4+$BH14*'Norm-coeff'!$N$4+$BI14*'Norm-coeff'!$O$4</f>
        <v>0.43184471149761727</v>
      </c>
      <c r="BR14" s="54">
        <f>'Norm-coeff'!$C$5+$AX14*'Norm-coeff'!$D$5+$AY14*'Norm-coeff'!$E$5+$AZ14*'Norm-coeff'!$F$5+$BA14*'Norm-coeff'!$G$5+$BB14*'Norm-coeff'!$H$5+$BC14*'Norm-coeff'!$I$5+$BD14*'Norm-coeff'!$J$5+$BE14*'Norm-coeff'!$K$5+$BF14*'Norm-coeff'!$L$5+$BG14*'Norm-coeff'!$M$5+$BH14*'Norm-coeff'!$N$5+$BI14*'Norm-coeff'!$O$5</f>
        <v>0.87057237181487646</v>
      </c>
      <c r="BS14" s="54">
        <f>'Norm-coeff'!$C$6+$AX14*'Norm-coeff'!$D$6+$AY14*'Norm-coeff'!$E$6+$AZ14*'Norm-coeff'!$F$6+$BA14*'Norm-coeff'!$G$6+$BB14*'Norm-coeff'!$H$6+$BC14*'Norm-coeff'!$I$6+$BD14*'Norm-coeff'!$J$6+$BE14*'Norm-coeff'!$K$6+$BF14*'Norm-coeff'!$L$6+$BG14*'Norm-coeff'!$M$6+$BH14*'Norm-coeff'!$N$6+$BI14*'Norm-coeff'!$O$6</f>
        <v>1.1576844725084419E-2</v>
      </c>
      <c r="BT14" s="54">
        <f>'Norm-coeff'!$C$7+$AX14*'Norm-coeff'!$D$7+$AY14*'Norm-coeff'!$E$7+$AZ14*'Norm-coeff'!$F$7+$BA14*'Norm-coeff'!$G$7+$BB14*'Norm-coeff'!$H$7+$BC14*'Norm-coeff'!$I$7+$BD14*'Norm-coeff'!$J$7+$BE14*'Norm-coeff'!$K$7+$BF14*'Norm-coeff'!$L$7+$BG14*'Norm-coeff'!$M$7+$BH14*'Norm-coeff'!$N$7+$BI14*'Norm-coeff'!$O$7</f>
        <v>3.3067583305790778</v>
      </c>
      <c r="BU14" s="54">
        <f>'Norm-coeff'!$C$8+$AX14*'Norm-coeff'!$D$8+$AY14*'Norm-coeff'!$E$8+$AZ14*'Norm-coeff'!$F$8+$BA14*'Norm-coeff'!$G$8+$BB14*'Norm-coeff'!$H$8+$BC14*'Norm-coeff'!$I$8+$BD14*'Norm-coeff'!$J$8+$BE14*'Norm-coeff'!$K$8+$BF14*'Norm-coeff'!$L$8+$BG14*'Norm-coeff'!$M$8+$BH14*'Norm-coeff'!$N$8+$BI14*'Norm-coeff'!$O$8</f>
        <v>0.22510165183220945</v>
      </c>
      <c r="BV14" s="54">
        <f>'Norm-coeff'!$C$9+$AX14*'Norm-coeff'!$D$9+$AY14*'Norm-coeff'!$E$9+$AZ14*'Norm-coeff'!$F$9+$BA14*'Norm-coeff'!$G$9+$BB14*'Norm-coeff'!$H$9+$BC14*'Norm-coeff'!$I$9+$BD14*'Norm-coeff'!$J$9+$BE14*'Norm-coeff'!$K$9+$BF14*'Norm-coeff'!$L$9+$BG14*'Norm-coeff'!$M$9+$BH14*'Norm-coeff'!$N$9+$BI14*'Norm-coeff'!$O$9</f>
        <v>1.7613742984760428</v>
      </c>
      <c r="BW14" s="54">
        <f>'Norm-coeff'!$C$10+$AX14*'Norm-coeff'!$D$10+$AY14*'Norm-coeff'!$E$10+$AZ14*'Norm-coeff'!$F$10+$BA14*'Norm-coeff'!$G$10+$BB14*'Norm-coeff'!$H$10+$BC14*'Norm-coeff'!$I$10+$BD14*'Norm-coeff'!$J$10+$BE14*'Norm-coeff'!$K$10+$BF14*'Norm-coeff'!$L$10+$BG14*'Norm-coeff'!$M$10+$BH14*'Norm-coeff'!$N$10+$BI14*'Norm-coeff'!$O$10</f>
        <v>5.3356630298029659E-2</v>
      </c>
      <c r="BX14" s="54">
        <f>'Norm-coeff'!$C$11+$AX14*'Norm-coeff'!$D$11+$AY14*'Norm-coeff'!$E$11+$AZ14*'Norm-coeff'!$F$11+$BA14*'Norm-coeff'!$G$11+$BB14*'Norm-coeff'!$H$11+$BC14*'Norm-coeff'!$I$11+$BD14*'Norm-coeff'!$J$11+$BE14*'Norm-coeff'!$K$11+$BF14*'Norm-coeff'!$L$11+$BG14*'Norm-coeff'!$M$11+$BH14*'Norm-coeff'!$N$11+$BI14*'Norm-coeff'!$O$11</f>
        <v>7.0458994505224498E-2</v>
      </c>
      <c r="BY14" s="54">
        <f>'Norm-coeff'!$C$12+$AX14*'Norm-coeff'!$D$12+$AY14*'Norm-coeff'!$E$12+$AZ14*'Norm-coeff'!$F$12+$BA14*'Norm-coeff'!$G$12+$BB14*'Norm-coeff'!$H$12+$BC14*'Norm-coeff'!$I$12+$BD14*'Norm-coeff'!$J$12+$BE14*'Norm-coeff'!$K$12+$BF14*'Norm-coeff'!$L$12+$BG14*'Norm-coeff'!$M$12+$BH14*'Norm-coeff'!$N$12+$BI14*'Norm-coeff'!$O$12</f>
        <v>2.4495330416838264E-2</v>
      </c>
      <c r="BZ14" s="54">
        <f>'Norm-coeff'!$C$13+$AX14*'Norm-coeff'!$D$13+$AY14*'Norm-coeff'!$E$13+$AZ14*'Norm-coeff'!$F$13+$BA14*'Norm-coeff'!$G$13+$BB14*'Norm-coeff'!$H$13+$BC14*'Norm-coeff'!$I$13+$BD14*'Norm-coeff'!$J$13+$BE14*'Norm-coeff'!$K$13+$BF14*'Norm-coeff'!$L$13+$BG14*'Norm-coeff'!$M$13+$BH14*'Norm-coeff'!$N$13+$BI14*'Norm-coeff'!$O$13</f>
        <v>1.5742511877384621E-2</v>
      </c>
      <c r="CA14" s="54">
        <f>'Norm-coeff'!$C$14+$AX14*'Norm-coeff'!$D$14+$AY14*'Norm-coeff'!$E$14+$AZ14*'Norm-coeff'!$F$14+$BA14*'Norm-coeff'!$G$14+$BB14*'Norm-coeff'!$H$14+$BC14*'Norm-coeff'!$I$14+$BD14*'Norm-coeff'!$J$14+$BE14*'Norm-coeff'!$K$14+$BF14*'Norm-coeff'!$L$14+$BG14*'Norm-coeff'!$M$14+$BH14*'Norm-coeff'!$N$14+$BI14*'Norm-coeff'!$O$14</f>
        <v>1.6666239133280429</v>
      </c>
      <c r="CB14" s="42"/>
      <c r="CC14" s="54">
        <f t="shared" si="318"/>
        <v>8.7522546853214909</v>
      </c>
      <c r="CD14" s="42"/>
      <c r="CE14" s="42"/>
      <c r="CF14" s="55"/>
      <c r="CG14" s="54">
        <f t="shared" si="194"/>
        <v>6.7940487153718472</v>
      </c>
      <c r="CH14" s="54">
        <f t="shared" si="172"/>
        <v>1.2179918297708454</v>
      </c>
      <c r="CI14" s="54">
        <f t="shared" si="195"/>
        <v>0</v>
      </c>
      <c r="CJ14" s="56">
        <f t="shared" si="196"/>
        <v>8.0120405451426926</v>
      </c>
      <c r="CK14" s="54">
        <f t="shared" si="197"/>
        <v>0.1115575233682764</v>
      </c>
      <c r="CL14" s="54">
        <f t="shared" si="198"/>
        <v>0.22510165183220945</v>
      </c>
      <c r="CM14" s="54">
        <f t="shared" si="199"/>
        <v>0.43184471149761727</v>
      </c>
      <c r="CN14" s="54">
        <f t="shared" si="200"/>
        <v>5.9219652809549953E-4</v>
      </c>
      <c r="CO14" s="54">
        <f t="shared" si="201"/>
        <v>2.481711588663095E-3</v>
      </c>
      <c r="CP14" s="54">
        <f t="shared" si="202"/>
        <v>0</v>
      </c>
      <c r="CQ14" s="54">
        <f t="shared" si="203"/>
        <v>1.1576844725084419E-2</v>
      </c>
      <c r="CR14" s="54">
        <f t="shared" si="204"/>
        <v>3.3067583305790778</v>
      </c>
      <c r="CS14" s="54">
        <f t="shared" si="205"/>
        <v>0.87057237181487646</v>
      </c>
      <c r="CT14" s="54"/>
      <c r="CU14" s="54">
        <f t="shared" si="206"/>
        <v>4.960485341933901</v>
      </c>
      <c r="CV14" s="54">
        <f t="shared" si="207"/>
        <v>1.8856017169983759E-2</v>
      </c>
      <c r="CW14" s="54">
        <f t="shared" si="208"/>
        <v>9.5577454601019518E-2</v>
      </c>
      <c r="CX14" s="54">
        <f t="shared" si="209"/>
        <v>5.738874976452113E-2</v>
      </c>
      <c r="CY14" s="54"/>
      <c r="CZ14" s="54">
        <f t="shared" si="210"/>
        <v>1.7613742984760428</v>
      </c>
      <c r="DA14" s="54">
        <f t="shared" si="211"/>
        <v>5.3356630298029659E-2</v>
      </c>
      <c r="DB14" s="54">
        <f t="shared" si="212"/>
        <v>1.986553150309597</v>
      </c>
      <c r="DC14" s="54">
        <f t="shared" si="213"/>
        <v>0</v>
      </c>
      <c r="DD14" s="54">
        <f t="shared" si="214"/>
        <v>0.44785148139482706</v>
      </c>
      <c r="DE14" s="54">
        <f t="shared" si="215"/>
        <v>7.0458994505224498E-2</v>
      </c>
      <c r="DF14" s="54">
        <f t="shared" si="216"/>
        <v>0.51831047590005153</v>
      </c>
      <c r="DG14" s="54">
        <f t="shared" si="217"/>
        <v>1.6666239133280429</v>
      </c>
      <c r="DH14" s="71">
        <f t="shared" si="218"/>
        <v>2.4495330416838264E-2</v>
      </c>
      <c r="DI14" s="71">
        <f t="shared" si="219"/>
        <v>1.5742511877384621E-2</v>
      </c>
      <c r="DJ14" s="54">
        <f t="shared" si="220"/>
        <v>0.29313824437773417</v>
      </c>
      <c r="DK14" s="54">
        <f t="shared" si="221"/>
        <v>2</v>
      </c>
      <c r="DL14" s="4">
        <f t="shared" si="49"/>
        <v>1.3979945379135132</v>
      </c>
      <c r="DM14" s="3">
        <f t="shared" si="222"/>
        <v>0.43184471149761727</v>
      </c>
      <c r="DN14" s="3">
        <f t="shared" si="223"/>
        <v>0.96614982641589597</v>
      </c>
      <c r="DO14" s="4">
        <f t="shared" si="224"/>
        <v>0.30890300339952637</v>
      </c>
      <c r="DP14" s="57"/>
      <c r="DQ14" s="57"/>
      <c r="DR14" s="56">
        <f t="shared" si="53"/>
        <v>1.6666239133280429</v>
      </c>
      <c r="DS14" s="56">
        <f t="shared" si="54"/>
        <v>2.4495330416838264E-2</v>
      </c>
      <c r="DT14" s="38">
        <f t="shared" si="55"/>
        <v>1.5742511877384621E-2</v>
      </c>
      <c r="DU14" s="38">
        <f t="shared" si="225"/>
        <v>1.7068617556222658</v>
      </c>
      <c r="DV14" s="38">
        <f t="shared" si="57"/>
        <v>0.29313824437773417</v>
      </c>
      <c r="DW14" s="39">
        <f t="shared" si="58"/>
        <v>1.7613742984760428</v>
      </c>
      <c r="DX14" s="39">
        <f t="shared" si="59"/>
        <v>5.3356630298029659E-2</v>
      </c>
      <c r="DY14" s="39">
        <f t="shared" si="60"/>
        <v>0</v>
      </c>
      <c r="DZ14" s="39">
        <f t="shared" si="61"/>
        <v>0.1718222215355244</v>
      </c>
      <c r="EA14" s="39">
        <f t="shared" si="62"/>
        <v>1.986553150309597</v>
      </c>
      <c r="EB14" s="37">
        <f t="shared" si="226"/>
        <v>0.88664846354679161</v>
      </c>
      <c r="EC14" s="37">
        <f t="shared" si="227"/>
        <v>2.6858898937445606E-2</v>
      </c>
      <c r="ED14" s="37">
        <f t="shared" si="228"/>
        <v>0</v>
      </c>
      <c r="EE14" s="37">
        <f t="shared" si="229"/>
        <v>8.649263751576268E-2</v>
      </c>
      <c r="EF14" s="39">
        <f t="shared" si="230"/>
        <v>0.97059804875091071</v>
      </c>
      <c r="EG14" s="37">
        <f t="shared" si="231"/>
        <v>0.97314110106255436</v>
      </c>
      <c r="EH14" s="37">
        <f t="shared" si="232"/>
        <v>2.6858898937445606E-2</v>
      </c>
      <c r="EI14" s="11" t="b">
        <f t="shared" si="233"/>
        <v>1</v>
      </c>
      <c r="EJ14" s="11" t="b">
        <f t="shared" si="234"/>
        <v>0</v>
      </c>
      <c r="EK14" s="39" t="b">
        <f t="shared" si="235"/>
        <v>0</v>
      </c>
      <c r="EL14" s="39" t="b">
        <f t="shared" si="236"/>
        <v>1</v>
      </c>
      <c r="EM14" s="39" t="b">
        <f t="shared" si="237"/>
        <v>0</v>
      </c>
      <c r="EN14" s="39" t="b">
        <f t="shared" si="238"/>
        <v>0</v>
      </c>
      <c r="EO14" s="39" t="b">
        <f t="shared" si="239"/>
        <v>0</v>
      </c>
      <c r="EP14" s="39" t="b">
        <f t="shared" si="240"/>
        <v>0</v>
      </c>
      <c r="EQ14" s="39" t="b">
        <f t="shared" si="241"/>
        <v>0</v>
      </c>
      <c r="ER14" s="39" t="b">
        <f t="shared" si="242"/>
        <v>0</v>
      </c>
      <c r="ES14" s="58" t="str">
        <f t="shared" si="243"/>
        <v>(OH,F,Cl)-dominate amphibole</v>
      </c>
      <c r="ET14" s="58" t="str">
        <f t="shared" si="244"/>
        <v>Ca Amphibole</v>
      </c>
      <c r="EU14" s="56">
        <f t="shared" si="82"/>
        <v>1.8856017169983759E-2</v>
      </c>
      <c r="EV14" s="56">
        <f t="shared" si="83"/>
        <v>9.5577454601019518E-2</v>
      </c>
      <c r="EW14" s="56">
        <f t="shared" si="84"/>
        <v>5.738874976452113E-2</v>
      </c>
      <c r="EX14" s="56">
        <f t="shared" si="85"/>
        <v>1.1576844725084419E-2</v>
      </c>
      <c r="EY14" s="56">
        <f t="shared" si="86"/>
        <v>0.87057237181487646</v>
      </c>
      <c r="EZ14" s="56">
        <f t="shared" si="87"/>
        <v>3.3067583305790778</v>
      </c>
      <c r="FA14" s="39">
        <f t="shared" si="88"/>
        <v>0</v>
      </c>
      <c r="FB14" s="39">
        <f t="shared" si="89"/>
        <v>2.481711588663095E-3</v>
      </c>
      <c r="FC14" s="54">
        <f t="shared" si="90"/>
        <v>0.1115575233682764</v>
      </c>
      <c r="FD14" s="54">
        <f t="shared" si="91"/>
        <v>0.43184471149761727</v>
      </c>
      <c r="FE14" s="39">
        <f t="shared" si="92"/>
        <v>5.9219652809549953E-4</v>
      </c>
      <c r="FF14" s="54">
        <f t="shared" si="93"/>
        <v>0.22510165183220945</v>
      </c>
      <c r="FG14" s="39">
        <f t="shared" si="94"/>
        <v>0</v>
      </c>
      <c r="FH14" s="39">
        <f t="shared" si="245"/>
        <v>3.0432861895068178E-2</v>
      </c>
      <c r="FI14" s="39">
        <f t="shared" si="246"/>
        <v>3.3641470803435989</v>
      </c>
      <c r="FJ14" s="39">
        <f t="shared" si="247"/>
        <v>0.96614982641589597</v>
      </c>
      <c r="FK14" s="39">
        <f t="shared" si="248"/>
        <v>0.2215569131021817</v>
      </c>
      <c r="FL14" s="39">
        <f t="shared" si="249"/>
        <v>6.9788460898960441E-3</v>
      </c>
      <c r="FM14" s="39">
        <f t="shared" si="250"/>
        <v>0.71524788749383239</v>
      </c>
      <c r="FN14" s="39">
        <f t="shared" si="251"/>
        <v>0.48168952409994836</v>
      </c>
      <c r="FO14" s="39">
        <f t="shared" si="102"/>
        <v>0</v>
      </c>
      <c r="FP14" s="39">
        <f t="shared" si="103"/>
        <v>0.44785148139482706</v>
      </c>
      <c r="FQ14" s="39">
        <f t="shared" si="104"/>
        <v>7.0458994505224498E-2</v>
      </c>
      <c r="FR14" s="39">
        <f t="shared" si="252"/>
        <v>0.51831047590005153</v>
      </c>
      <c r="FS14" s="39">
        <f t="shared" si="253"/>
        <v>0.70105949068067397</v>
      </c>
      <c r="FT14" s="39"/>
      <c r="FU14" s="39" t="b">
        <f t="shared" si="254"/>
        <v>0</v>
      </c>
      <c r="FV14" s="39" t="b">
        <f t="shared" si="255"/>
        <v>0</v>
      </c>
      <c r="FW14" s="39" t="b">
        <f t="shared" si="256"/>
        <v>0</v>
      </c>
      <c r="FX14" s="39"/>
      <c r="FY14" s="39" t="b">
        <f t="shared" si="257"/>
        <v>0</v>
      </c>
      <c r="FZ14" s="39" t="b">
        <f t="shared" si="258"/>
        <v>0</v>
      </c>
      <c r="GA14" s="39" t="b">
        <f t="shared" si="259"/>
        <v>0</v>
      </c>
      <c r="GB14" s="39" t="b">
        <f t="shared" si="260"/>
        <v>0</v>
      </c>
      <c r="GC14" s="39" t="b">
        <f t="shared" si="261"/>
        <v>0</v>
      </c>
      <c r="GD14" s="39" t="b">
        <f t="shared" si="262"/>
        <v>0</v>
      </c>
      <c r="GE14" s="39" t="b">
        <f t="shared" si="263"/>
        <v>0</v>
      </c>
      <c r="GF14" s="39" t="b">
        <f t="shared" si="264"/>
        <v>0</v>
      </c>
      <c r="GG14" s="39" t="b">
        <f t="shared" si="265"/>
        <v>1</v>
      </c>
      <c r="GH14" s="39" t="b">
        <f t="shared" si="266"/>
        <v>0</v>
      </c>
      <c r="GI14" s="39"/>
      <c r="GJ14" s="39" t="b">
        <f t="shared" si="267"/>
        <v>0</v>
      </c>
      <c r="GK14" s="39" t="b">
        <f t="shared" si="268"/>
        <v>0</v>
      </c>
      <c r="GL14" s="39" t="b">
        <f t="shared" si="269"/>
        <v>0</v>
      </c>
      <c r="GM14" s="39" t="b">
        <f t="shared" si="270"/>
        <v>0</v>
      </c>
      <c r="GN14" s="39" t="b">
        <f t="shared" si="271"/>
        <v>0</v>
      </c>
      <c r="GO14" s="57"/>
      <c r="GP14" s="57" t="b">
        <f t="shared" si="272"/>
        <v>0</v>
      </c>
      <c r="GQ14" s="59" t="b">
        <f t="shared" si="273"/>
        <v>0</v>
      </c>
      <c r="GR14" s="41" t="b">
        <f t="shared" si="274"/>
        <v>0</v>
      </c>
      <c r="GS14" s="57" t="b">
        <f t="shared" si="275"/>
        <v>0</v>
      </c>
      <c r="GT14" s="57" t="b">
        <f t="shared" si="276"/>
        <v>0</v>
      </c>
      <c r="GU14" s="57" t="b">
        <f t="shared" si="277"/>
        <v>0</v>
      </c>
      <c r="GV14" s="57"/>
      <c r="GW14" s="42" t="b">
        <f t="shared" si="278"/>
        <v>0</v>
      </c>
      <c r="GX14" s="42" t="b">
        <f t="shared" si="279"/>
        <v>0</v>
      </c>
      <c r="GY14" s="42" t="b">
        <f t="shared" si="280"/>
        <v>0</v>
      </c>
      <c r="GZ14" s="57"/>
      <c r="HA14" s="2" t="b">
        <f t="shared" si="281"/>
        <v>0</v>
      </c>
      <c r="HB14" s="2" t="b">
        <f t="shared" si="282"/>
        <v>0</v>
      </c>
      <c r="HC14" s="2" t="b">
        <f t="shared" si="283"/>
        <v>0</v>
      </c>
      <c r="HD14" s="2" t="b">
        <f t="shared" si="284"/>
        <v>0</v>
      </c>
      <c r="HE14" s="2" t="b">
        <f t="shared" si="285"/>
        <v>0</v>
      </c>
      <c r="HF14" s="2" t="b">
        <f t="shared" si="286"/>
        <v>0</v>
      </c>
      <c r="HG14" s="2" t="b">
        <f t="shared" si="287"/>
        <v>0</v>
      </c>
      <c r="HH14" s="2" t="b">
        <f t="shared" si="288"/>
        <v>0</v>
      </c>
      <c r="HI14" s="2" t="b">
        <f t="shared" si="289"/>
        <v>0</v>
      </c>
      <c r="HJ14" s="11" t="b">
        <f t="shared" si="290"/>
        <v>0</v>
      </c>
      <c r="HK14" s="60" t="b">
        <f t="shared" si="291"/>
        <v>0</v>
      </c>
      <c r="HL14" s="57"/>
      <c r="HM14" s="57" t="b">
        <f t="shared" si="292"/>
        <v>0</v>
      </c>
      <c r="HN14" s="57" t="b">
        <f t="shared" si="293"/>
        <v>0</v>
      </c>
      <c r="HO14" s="57" t="b">
        <f t="shared" si="294"/>
        <v>0</v>
      </c>
      <c r="HP14" s="57" t="b">
        <f t="shared" si="295"/>
        <v>0</v>
      </c>
      <c r="HQ14" s="57" t="b">
        <f t="shared" si="296"/>
        <v>0</v>
      </c>
      <c r="HR14" s="57"/>
      <c r="HS14" s="57" t="b">
        <f t="shared" si="297"/>
        <v>0</v>
      </c>
      <c r="HT14" s="57" t="b">
        <f t="shared" si="298"/>
        <v>0</v>
      </c>
      <c r="HU14" s="57" t="b">
        <f t="shared" si="299"/>
        <v>0</v>
      </c>
      <c r="HV14" s="57" t="b">
        <f t="shared" si="300"/>
        <v>0</v>
      </c>
      <c r="HW14" s="57" t="b">
        <f t="shared" si="301"/>
        <v>0</v>
      </c>
      <c r="HX14" s="57"/>
      <c r="HY14" s="57" t="b">
        <f t="shared" si="302"/>
        <v>0</v>
      </c>
      <c r="HZ14" s="57" t="b">
        <f t="shared" si="303"/>
        <v>0</v>
      </c>
      <c r="IA14" s="57"/>
      <c r="IB14" s="61">
        <f t="shared" si="304"/>
        <v>1</v>
      </c>
      <c r="IC14" s="57" t="str">
        <f t="shared" si="305"/>
        <v>Hastingsite</v>
      </c>
      <c r="ID14" s="42"/>
      <c r="IE14" s="2" t="str">
        <f t="shared" si="306"/>
        <v/>
      </c>
      <c r="IF14" s="60" t="str">
        <f t="shared" si="307"/>
        <v/>
      </c>
      <c r="IG14" s="60" t="str">
        <f t="shared" si="308"/>
        <v/>
      </c>
      <c r="IH14" s="60" t="str">
        <f t="shared" si="309"/>
        <v/>
      </c>
      <c r="II14" s="60" t="str">
        <f t="shared" si="310"/>
        <v/>
      </c>
      <c r="IJ14" s="60" t="str">
        <f t="shared" si="311"/>
        <v>magnesio-</v>
      </c>
      <c r="IK14" s="60" t="str">
        <f t="shared" si="312"/>
        <v/>
      </c>
      <c r="IL14" s="60" t="str">
        <f t="shared" si="313"/>
        <v/>
      </c>
      <c r="IM14" s="60" t="str">
        <f t="shared" si="314"/>
        <v/>
      </c>
      <c r="IN14" s="60" t="str">
        <f t="shared" si="315"/>
        <v/>
      </c>
      <c r="IO14" s="60" t="str">
        <f t="shared" si="316"/>
        <v/>
      </c>
      <c r="IP14" s="57"/>
      <c r="IQ14" s="57" t="str">
        <f t="shared" si="317"/>
        <v>magnesio-Hastingsite</v>
      </c>
      <c r="IR14" s="42"/>
      <c r="IS14" s="42"/>
      <c r="IT14" s="42"/>
      <c r="IU14" s="42"/>
      <c r="IV14" s="42"/>
      <c r="IW14" s="42"/>
      <c r="IX14" s="42"/>
      <c r="IY14" s="42"/>
      <c r="IZ14" s="42"/>
      <c r="JA14" s="42"/>
      <c r="JB14" s="42"/>
      <c r="JC14" s="42"/>
      <c r="JD14" s="42"/>
      <c r="JE14" s="42"/>
      <c r="JF14" s="42"/>
      <c r="JG14" s="42"/>
      <c r="JH14" s="42"/>
      <c r="JI14" s="42"/>
      <c r="JJ14" s="42"/>
      <c r="JK14" s="42"/>
      <c r="JL14" s="42"/>
      <c r="JM14" s="42"/>
      <c r="JN14" s="42"/>
      <c r="JO14" s="42"/>
      <c r="JP14" s="42"/>
      <c r="JQ14" s="42"/>
      <c r="JR14" s="42"/>
      <c r="JS14" s="42"/>
      <c r="JT14" s="42"/>
      <c r="JU14" s="42"/>
      <c r="JV14" s="42"/>
      <c r="JW14" s="42"/>
      <c r="JX14" s="42"/>
      <c r="JY14" s="42"/>
      <c r="JZ14" s="42"/>
    </row>
    <row r="15" spans="1:286" s="3" customFormat="1" ht="15" customHeight="1">
      <c r="A15"/>
      <c r="B15"/>
      <c r="C15"/>
      <c r="D15"/>
      <c r="E15"/>
      <c r="F15" t="s">
        <v>196</v>
      </c>
      <c r="G15" s="72">
        <v>45.951000000000001</v>
      </c>
      <c r="H15" s="72">
        <v>1.63287</v>
      </c>
      <c r="I15" s="72">
        <v>8.6310400000000005</v>
      </c>
      <c r="J15" s="72">
        <v>4.3189999999999999E-3</v>
      </c>
      <c r="K15" s="72"/>
      <c r="L15"/>
      <c r="M15" s="72">
        <v>11.753500000000001</v>
      </c>
      <c r="N15" s="72">
        <v>0.23333999999999999</v>
      </c>
      <c r="O15" s="72">
        <v>15.036799999999999</v>
      </c>
      <c r="P15" s="72">
        <v>11.1777</v>
      </c>
      <c r="Q15" s="72">
        <v>1.85181</v>
      </c>
      <c r="R15" s="72">
        <v>0.36988900000000002</v>
      </c>
      <c r="S15" s="72">
        <v>9.9959000000000006E-2</v>
      </c>
      <c r="T15" s="72">
        <v>8.8078000000000004E-2</v>
      </c>
      <c r="U15" s="72">
        <v>1.2130000000000001E-3</v>
      </c>
      <c r="V15"/>
      <c r="W15"/>
      <c r="X15" s="29">
        <f t="shared" si="173"/>
        <v>6.1968989315332873E-2</v>
      </c>
      <c r="Y15" s="29">
        <f t="shared" si="174"/>
        <v>96.769549010684671</v>
      </c>
      <c r="Z15" s="29">
        <f t="shared" si="175"/>
        <v>4.00122384514329</v>
      </c>
      <c r="AA15" s="29">
        <f t="shared" si="176"/>
        <v>8.1531051240816215</v>
      </c>
      <c r="AB15" s="29">
        <f t="shared" si="177"/>
        <v>1.7245017213402363</v>
      </c>
      <c r="AC15" s="29">
        <f t="shared" si="178"/>
        <v>98.894879701249806</v>
      </c>
      <c r="AD15" s="4"/>
      <c r="AE15" s="41"/>
      <c r="AF15" s="23">
        <v>60.084299999999999</v>
      </c>
      <c r="AG15" s="23">
        <v>79.878799999999998</v>
      </c>
      <c r="AH15" s="23">
        <v>101.96120000000001</v>
      </c>
      <c r="AI15" s="23">
        <v>151.99039999999999</v>
      </c>
      <c r="AJ15" s="23">
        <v>159.69</v>
      </c>
      <c r="AK15" s="23">
        <v>71.846400000000003</v>
      </c>
      <c r="AL15" s="23">
        <v>70.9375</v>
      </c>
      <c r="AM15" s="23">
        <v>40.304400000000001</v>
      </c>
      <c r="AN15" s="23">
        <v>56.077399999999997</v>
      </c>
      <c r="AO15" s="23">
        <v>61.978999999999999</v>
      </c>
      <c r="AP15" s="23">
        <v>94.195999999999998</v>
      </c>
      <c r="AQ15" s="23">
        <v>18.998000000000001</v>
      </c>
      <c r="AR15" s="23">
        <v>35.450000000000003</v>
      </c>
      <c r="AS15" s="23">
        <v>29.88</v>
      </c>
      <c r="AT15" s="23">
        <v>74.691999999999993</v>
      </c>
      <c r="AU15" s="23">
        <v>81.39</v>
      </c>
      <c r="AV15" s="42"/>
      <c r="AW15" s="42"/>
      <c r="AX15" s="54">
        <f t="shared" si="179"/>
        <v>0.76477549043593751</v>
      </c>
      <c r="AY15" s="54">
        <f t="shared" si="180"/>
        <v>2.0441844394257301E-2</v>
      </c>
      <c r="AZ15" s="54">
        <f t="shared" si="181"/>
        <v>0.16930047900573944</v>
      </c>
      <c r="BA15" s="54">
        <f t="shared" si="182"/>
        <v>5.683253679179738E-5</v>
      </c>
      <c r="BB15" s="54">
        <f t="shared" si="183"/>
        <v>0.16359205193301266</v>
      </c>
      <c r="BC15" s="54">
        <f t="shared" si="184"/>
        <v>3.2893744493392068E-3</v>
      </c>
      <c r="BD15" s="54">
        <f t="shared" si="185"/>
        <v>0.37308085469576519</v>
      </c>
      <c r="BE15" s="54">
        <f t="shared" si="186"/>
        <v>0.19932628830865912</v>
      </c>
      <c r="BF15" s="54">
        <f t="shared" si="187"/>
        <v>5.9756046402813859E-2</v>
      </c>
      <c r="BG15" s="54">
        <f t="shared" si="188"/>
        <v>7.8536031253981075E-3</v>
      </c>
      <c r="BH15" s="54">
        <f t="shared" si="189"/>
        <v>5.2615538477734499E-3</v>
      </c>
      <c r="BI15" s="54">
        <f t="shared" si="190"/>
        <v>2.4845698166431592E-3</v>
      </c>
      <c r="BJ15" s="54">
        <f t="shared" si="191"/>
        <v>0</v>
      </c>
      <c r="BK15" s="54">
        <f t="shared" si="192"/>
        <v>1.6240025705564187E-5</v>
      </c>
      <c r="BL15" s="54">
        <f t="shared" si="193"/>
        <v>0</v>
      </c>
      <c r="BM15" s="42"/>
      <c r="BN15" s="42"/>
      <c r="BO15" s="54">
        <f>'Norm-coeff'!$C$2+$AX15*'Norm-coeff'!$D$2+$AY15*'Norm-coeff'!$E$2+$AZ15*'Norm-coeff'!$F$2+$BA15*'Norm-coeff'!$G$2+$BB15*'Norm-coeff'!$H$2+$BC15*'Norm-coeff'!$I$2+$BD15*'Norm-coeff'!$J$2+$BE15*'Norm-coeff'!$K$2+$BF15*'Norm-coeff'!$L$2+$BG15*'Norm-coeff'!$M$2+$BH15*'Norm-coeff'!$N$2+$BI15*'Norm-coeff'!$O$2</f>
        <v>6.7155707254733672</v>
      </c>
      <c r="BP15" s="54">
        <f>'Norm-coeff'!$C$3+$AX15*'Norm-coeff'!$D$3+$AY15*'Norm-coeff'!$E$3+$AZ15*'Norm-coeff'!$F$3+$BA15*'Norm-coeff'!$G$3+$BB15*'Norm-coeff'!$H$3+$BC15*'Norm-coeff'!$I$3+$BD15*'Norm-coeff'!$J$3+$BE15*'Norm-coeff'!$K$3+$BF15*'Norm-coeff'!$L$3+$BG15*'Norm-coeff'!$M$3+$BH15*'Norm-coeff'!$N$3+$BI15*'Norm-coeff'!$O$3</f>
        <v>1.3022338332822239</v>
      </c>
      <c r="BQ15" s="54">
        <f>'Norm-coeff'!$C$4+$AX15*'Norm-coeff'!$D$4+$AY15*'Norm-coeff'!$E$4+$AZ15*'Norm-coeff'!$F$4+$BA15*'Norm-coeff'!$G$4+$BB15*'Norm-coeff'!$H$4+$BC15*'Norm-coeff'!$I$4+$BD15*'Norm-coeff'!$J$4+$BE15*'Norm-coeff'!$K$4+$BF15*'Norm-coeff'!$L$4+$BG15*'Norm-coeff'!$M$4+$BH15*'Norm-coeff'!$N$4+$BI15*'Norm-coeff'!$O$4</f>
        <v>0.44004195870943413</v>
      </c>
      <c r="BR15" s="54">
        <f>'Norm-coeff'!$C$5+$AX15*'Norm-coeff'!$D$5+$AY15*'Norm-coeff'!$E$5+$AZ15*'Norm-coeff'!$F$5+$BA15*'Norm-coeff'!$G$5+$BB15*'Norm-coeff'!$H$5+$BC15*'Norm-coeff'!$I$5+$BD15*'Norm-coeff'!$J$5+$BE15*'Norm-coeff'!$K$5+$BF15*'Norm-coeff'!$L$5+$BG15*'Norm-coeff'!$M$5+$BH15*'Norm-coeff'!$N$5+$BI15*'Norm-coeff'!$O$5</f>
        <v>0.90414535372874494</v>
      </c>
      <c r="BS15" s="54">
        <f>'Norm-coeff'!$C$6+$AX15*'Norm-coeff'!$D$6+$AY15*'Norm-coeff'!$E$6+$AZ15*'Norm-coeff'!$F$6+$BA15*'Norm-coeff'!$G$6+$BB15*'Norm-coeff'!$H$6+$BC15*'Norm-coeff'!$I$6+$BD15*'Norm-coeff'!$J$6+$BE15*'Norm-coeff'!$K$6+$BF15*'Norm-coeff'!$L$6+$BG15*'Norm-coeff'!$M$6+$BH15*'Norm-coeff'!$N$6+$BI15*'Norm-coeff'!$O$6</f>
        <v>1.1302140869085337E-2</v>
      </c>
      <c r="BT15" s="54">
        <f>'Norm-coeff'!$C$7+$AX15*'Norm-coeff'!$D$7+$AY15*'Norm-coeff'!$E$7+$AZ15*'Norm-coeff'!$F$7+$BA15*'Norm-coeff'!$G$7+$BB15*'Norm-coeff'!$H$7+$BC15*'Norm-coeff'!$I$7+$BD15*'Norm-coeff'!$J$7+$BE15*'Norm-coeff'!$K$7+$BF15*'Norm-coeff'!$L$7+$BG15*'Norm-coeff'!$M$7+$BH15*'Norm-coeff'!$N$7+$BI15*'Norm-coeff'!$O$7</f>
        <v>3.217599443456133</v>
      </c>
      <c r="BU15" s="54">
        <f>'Norm-coeff'!$C$8+$AX15*'Norm-coeff'!$D$8+$AY15*'Norm-coeff'!$E$8+$AZ15*'Norm-coeff'!$F$8+$BA15*'Norm-coeff'!$G$8+$BB15*'Norm-coeff'!$H$8+$BC15*'Norm-coeff'!$I$8+$BD15*'Norm-coeff'!$J$8+$BE15*'Norm-coeff'!$K$8+$BF15*'Norm-coeff'!$L$8+$BG15*'Norm-coeff'!$M$8+$BH15*'Norm-coeff'!$N$8+$BI15*'Norm-coeff'!$O$8</f>
        <v>0.19837530029973563</v>
      </c>
      <c r="BV15" s="54">
        <f>'Norm-coeff'!$C$9+$AX15*'Norm-coeff'!$D$9+$AY15*'Norm-coeff'!$E$9+$AZ15*'Norm-coeff'!$F$9+$BA15*'Norm-coeff'!$G$9+$BB15*'Norm-coeff'!$H$9+$BC15*'Norm-coeff'!$I$9+$BD15*'Norm-coeff'!$J$9+$BE15*'Norm-coeff'!$K$9+$BF15*'Norm-coeff'!$L$9+$BG15*'Norm-coeff'!$M$9+$BH15*'Norm-coeff'!$N$9+$BI15*'Norm-coeff'!$O$9</f>
        <v>1.7603046696269278</v>
      </c>
      <c r="BW15" s="54">
        <f>'Norm-coeff'!$C$10+$AX15*'Norm-coeff'!$D$10+$AY15*'Norm-coeff'!$E$10+$AZ15*'Norm-coeff'!$F$10+$BA15*'Norm-coeff'!$G$10+$BB15*'Norm-coeff'!$H$10+$BC15*'Norm-coeff'!$I$10+$BD15*'Norm-coeff'!$J$10+$BE15*'Norm-coeff'!$K$10+$BF15*'Norm-coeff'!$L$10+$BG15*'Norm-coeff'!$M$10+$BH15*'Norm-coeff'!$N$10+$BI15*'Norm-coeff'!$O$10</f>
        <v>5.8122644609397749E-2</v>
      </c>
      <c r="BX15" s="54">
        <f>'Norm-coeff'!$C$11+$AX15*'Norm-coeff'!$D$11+$AY15*'Norm-coeff'!$E$11+$AZ15*'Norm-coeff'!$F$11+$BA15*'Norm-coeff'!$G$11+$BB15*'Norm-coeff'!$H$11+$BC15*'Norm-coeff'!$I$11+$BD15*'Norm-coeff'!$J$11+$BE15*'Norm-coeff'!$K$11+$BF15*'Norm-coeff'!$L$11+$BG15*'Norm-coeff'!$M$11+$BH15*'Norm-coeff'!$N$11+$BI15*'Norm-coeff'!$O$11</f>
        <v>7.1332767691579757E-2</v>
      </c>
      <c r="BY15" s="54">
        <f>'Norm-coeff'!$C$12+$AX15*'Norm-coeff'!$D$12+$AY15*'Norm-coeff'!$E$12+$AZ15*'Norm-coeff'!$F$12+$BA15*'Norm-coeff'!$G$12+$BB15*'Norm-coeff'!$H$12+$BC15*'Norm-coeff'!$I$12+$BD15*'Norm-coeff'!$J$12+$BE15*'Norm-coeff'!$K$12+$BF15*'Norm-coeff'!$L$12+$BG15*'Norm-coeff'!$M$12+$BH15*'Norm-coeff'!$N$12+$BI15*'Norm-coeff'!$O$12</f>
        <v>4.2777463267830038E-2</v>
      </c>
      <c r="BZ15" s="54">
        <f>'Norm-coeff'!$C$13+$AX15*'Norm-coeff'!$D$13+$AY15*'Norm-coeff'!$E$13+$AZ15*'Norm-coeff'!$F$13+$BA15*'Norm-coeff'!$G$13+$BB15*'Norm-coeff'!$H$13+$BC15*'Norm-coeff'!$I$13+$BD15*'Norm-coeff'!$J$13+$BE15*'Norm-coeff'!$K$13+$BF15*'Norm-coeff'!$L$13+$BG15*'Norm-coeff'!$M$13+$BH15*'Norm-coeff'!$N$13+$BI15*'Norm-coeff'!$O$13</f>
        <v>2.1410899218829268E-2</v>
      </c>
      <c r="CA15" s="54">
        <f>'Norm-coeff'!$C$14+$AX15*'Norm-coeff'!$D$14+$AY15*'Norm-coeff'!$E$14+$AZ15*'Norm-coeff'!$F$14+$BA15*'Norm-coeff'!$G$14+$BB15*'Norm-coeff'!$H$14+$BC15*'Norm-coeff'!$I$14+$BD15*'Norm-coeff'!$J$14+$BE15*'Norm-coeff'!$K$14+$BF15*'Norm-coeff'!$L$14+$BG15*'Norm-coeff'!$M$14+$BH15*'Norm-coeff'!$N$14+$BI15*'Norm-coeff'!$O$14</f>
        <v>1.6825581742165212</v>
      </c>
      <c r="CB15" s="42"/>
      <c r="CC15" s="54">
        <f t="shared" si="318"/>
        <v>8.7811008713751484</v>
      </c>
      <c r="CD15" s="42"/>
      <c r="CE15" s="42"/>
      <c r="CF15" s="55"/>
      <c r="CG15" s="54">
        <f t="shared" si="194"/>
        <v>6.7155707254733672</v>
      </c>
      <c r="CH15" s="54">
        <f t="shared" si="172"/>
        <v>1.3022338332822239</v>
      </c>
      <c r="CI15" s="54">
        <f t="shared" si="195"/>
        <v>0</v>
      </c>
      <c r="CJ15" s="56">
        <f t="shared" si="196"/>
        <v>8.0178045587555911</v>
      </c>
      <c r="CK15" s="54">
        <f t="shared" si="197"/>
        <v>0.18441075043930466</v>
      </c>
      <c r="CL15" s="54">
        <f t="shared" si="198"/>
        <v>0.19837530029973563</v>
      </c>
      <c r="CM15" s="54">
        <f t="shared" si="199"/>
        <v>0.44004195870943413</v>
      </c>
      <c r="CN15" s="54">
        <f t="shared" si="200"/>
        <v>4.990522383449121E-4</v>
      </c>
      <c r="CO15" s="54">
        <f t="shared" si="201"/>
        <v>1.4260530387428448E-4</v>
      </c>
      <c r="CP15" s="54">
        <f t="shared" si="202"/>
        <v>0</v>
      </c>
      <c r="CQ15" s="54">
        <f t="shared" si="203"/>
        <v>1.1302140869085337E-2</v>
      </c>
      <c r="CR15" s="54">
        <f t="shared" si="204"/>
        <v>3.217599443456133</v>
      </c>
      <c r="CS15" s="54">
        <f t="shared" si="205"/>
        <v>0.90414535372874494</v>
      </c>
      <c r="CT15" s="54"/>
      <c r="CU15" s="54">
        <f t="shared" si="206"/>
        <v>4.9565166050446567</v>
      </c>
      <c r="CV15" s="54">
        <f t="shared" si="207"/>
        <v>1.7582187974286321E-2</v>
      </c>
      <c r="CW15" s="54">
        <f t="shared" si="208"/>
        <v>9.2330997340846821E-2</v>
      </c>
      <c r="CX15" s="54">
        <f t="shared" si="209"/>
        <v>5.8461174806235583E-2</v>
      </c>
      <c r="CY15" s="54"/>
      <c r="CZ15" s="54">
        <f t="shared" si="210"/>
        <v>1.7603046696269278</v>
      </c>
      <c r="DA15" s="54">
        <f t="shared" si="211"/>
        <v>5.8122644609397749E-2</v>
      </c>
      <c r="DB15" s="54">
        <f t="shared" si="212"/>
        <v>1.9868016743576942</v>
      </c>
      <c r="DC15" s="54">
        <f t="shared" si="213"/>
        <v>0</v>
      </c>
      <c r="DD15" s="54">
        <f t="shared" si="214"/>
        <v>0.46660122652828484</v>
      </c>
      <c r="DE15" s="54">
        <f t="shared" si="215"/>
        <v>7.1332767691579757E-2</v>
      </c>
      <c r="DF15" s="54">
        <f t="shared" si="216"/>
        <v>0.53793399421986465</v>
      </c>
      <c r="DG15" s="54">
        <f t="shared" si="217"/>
        <v>1.6825581742165212</v>
      </c>
      <c r="DH15" s="71">
        <f t="shared" si="218"/>
        <v>4.2777463267830038E-2</v>
      </c>
      <c r="DI15" s="71">
        <f t="shared" si="219"/>
        <v>2.1410899218829268E-2</v>
      </c>
      <c r="DJ15" s="54">
        <f t="shared" si="220"/>
        <v>0.25325346329681947</v>
      </c>
      <c r="DK15" s="54">
        <f t="shared" si="221"/>
        <v>2</v>
      </c>
      <c r="DL15" s="4">
        <f t="shared" si="49"/>
        <v>1.4365183097790259</v>
      </c>
      <c r="DM15" s="3">
        <f t="shared" si="222"/>
        <v>0.44004195870943413</v>
      </c>
      <c r="DN15" s="3">
        <f t="shared" si="223"/>
        <v>0.99647635106959176</v>
      </c>
      <c r="DO15" s="4">
        <f t="shared" si="224"/>
        <v>0.30632533933878231</v>
      </c>
      <c r="DP15" s="57"/>
      <c r="DQ15" s="57"/>
      <c r="DR15" s="56">
        <f t="shared" si="53"/>
        <v>1.6825581742165212</v>
      </c>
      <c r="DS15" s="56">
        <f t="shared" si="54"/>
        <v>4.2777463267830038E-2</v>
      </c>
      <c r="DT15" s="38">
        <f t="shared" si="55"/>
        <v>2.1410899218829268E-2</v>
      </c>
      <c r="DU15" s="38">
        <f t="shared" si="225"/>
        <v>1.7467465367031805</v>
      </c>
      <c r="DV15" s="38">
        <f t="shared" si="57"/>
        <v>0.25325346329681947</v>
      </c>
      <c r="DW15" s="39">
        <f t="shared" si="58"/>
        <v>1.7603046696269278</v>
      </c>
      <c r="DX15" s="39">
        <f t="shared" si="59"/>
        <v>5.8122644609397749E-2</v>
      </c>
      <c r="DY15" s="39">
        <f t="shared" si="60"/>
        <v>0</v>
      </c>
      <c r="DZ15" s="39">
        <f t="shared" si="61"/>
        <v>0.16837436012136872</v>
      </c>
      <c r="EA15" s="39">
        <f t="shared" si="62"/>
        <v>1.9868016743576942</v>
      </c>
      <c r="EB15" s="37">
        <f t="shared" si="226"/>
        <v>0.88599918771258845</v>
      </c>
      <c r="EC15" s="37">
        <f t="shared" si="227"/>
        <v>2.9254376699772013E-2</v>
      </c>
      <c r="ED15" s="37">
        <f t="shared" si="228"/>
        <v>0</v>
      </c>
      <c r="EE15" s="37">
        <f t="shared" si="229"/>
        <v>8.4746435587639543E-2</v>
      </c>
      <c r="EF15" s="39">
        <f t="shared" si="230"/>
        <v>0.96803686121828458</v>
      </c>
      <c r="EG15" s="37">
        <f t="shared" si="231"/>
        <v>0.97074562330022807</v>
      </c>
      <c r="EH15" s="37">
        <f t="shared" si="232"/>
        <v>2.9254376699772013E-2</v>
      </c>
      <c r="EI15" s="11" t="b">
        <f t="shared" si="233"/>
        <v>1</v>
      </c>
      <c r="EJ15" s="11" t="b">
        <f t="shared" si="234"/>
        <v>0</v>
      </c>
      <c r="EK15" s="39" t="b">
        <f t="shared" si="235"/>
        <v>0</v>
      </c>
      <c r="EL15" s="39" t="b">
        <f t="shared" si="236"/>
        <v>1</v>
      </c>
      <c r="EM15" s="39" t="b">
        <f t="shared" si="237"/>
        <v>0</v>
      </c>
      <c r="EN15" s="39" t="b">
        <f t="shared" si="238"/>
        <v>0</v>
      </c>
      <c r="EO15" s="39" t="b">
        <f t="shared" si="239"/>
        <v>0</v>
      </c>
      <c r="EP15" s="39" t="b">
        <f t="shared" si="240"/>
        <v>0</v>
      </c>
      <c r="EQ15" s="39" t="b">
        <f t="shared" si="241"/>
        <v>0</v>
      </c>
      <c r="ER15" s="39" t="b">
        <f t="shared" si="242"/>
        <v>0</v>
      </c>
      <c r="ES15" s="58" t="str">
        <f t="shared" si="243"/>
        <v>(OH,F,Cl)-dominate amphibole</v>
      </c>
      <c r="ET15" s="58" t="str">
        <f t="shared" si="244"/>
        <v>Ca Amphibole</v>
      </c>
      <c r="EU15" s="56">
        <f t="shared" si="82"/>
        <v>1.7582187974286321E-2</v>
      </c>
      <c r="EV15" s="56">
        <f t="shared" si="83"/>
        <v>9.2330997340846821E-2</v>
      </c>
      <c r="EW15" s="56">
        <f t="shared" si="84"/>
        <v>5.8461174806235583E-2</v>
      </c>
      <c r="EX15" s="56">
        <f t="shared" si="85"/>
        <v>1.1302140869085337E-2</v>
      </c>
      <c r="EY15" s="56">
        <f t="shared" si="86"/>
        <v>0.90414535372874494</v>
      </c>
      <c r="EZ15" s="56">
        <f t="shared" si="87"/>
        <v>3.217599443456133</v>
      </c>
      <c r="FA15" s="39">
        <f t="shared" si="88"/>
        <v>0</v>
      </c>
      <c r="FB15" s="39">
        <f t="shared" si="89"/>
        <v>1.4260530387428448E-4</v>
      </c>
      <c r="FC15" s="54">
        <f t="shared" si="90"/>
        <v>0.18441075043930466</v>
      </c>
      <c r="FD15" s="54">
        <f t="shared" si="91"/>
        <v>0.44004195870943413</v>
      </c>
      <c r="FE15" s="39">
        <f t="shared" si="92"/>
        <v>4.990522383449121E-4</v>
      </c>
      <c r="FF15" s="54">
        <f t="shared" si="93"/>
        <v>0.19837530029973563</v>
      </c>
      <c r="FG15" s="39">
        <f t="shared" si="94"/>
        <v>0</v>
      </c>
      <c r="FH15" s="39">
        <f t="shared" si="245"/>
        <v>2.8884328843371658E-2</v>
      </c>
      <c r="FI15" s="39">
        <f t="shared" si="246"/>
        <v>3.2760606182623686</v>
      </c>
      <c r="FJ15" s="39">
        <f t="shared" si="247"/>
        <v>0.99647635106959176</v>
      </c>
      <c r="FK15" s="39">
        <f t="shared" si="248"/>
        <v>0.23166211398364961</v>
      </c>
      <c r="FL15" s="39">
        <f t="shared" si="249"/>
        <v>6.7150662167466428E-3</v>
      </c>
      <c r="FM15" s="39">
        <f t="shared" si="250"/>
        <v>0.70357239558103679</v>
      </c>
      <c r="FN15" s="39">
        <f t="shared" si="251"/>
        <v>0.4620660057801354</v>
      </c>
      <c r="FO15" s="39">
        <f t="shared" si="102"/>
        <v>0</v>
      </c>
      <c r="FP15" s="39">
        <f t="shared" si="103"/>
        <v>0.46660122652828484</v>
      </c>
      <c r="FQ15" s="39">
        <f t="shared" si="104"/>
        <v>7.1332767691579757E-2</v>
      </c>
      <c r="FR15" s="39">
        <f t="shared" si="252"/>
        <v>0.53793399421986465</v>
      </c>
      <c r="FS15" s="39">
        <f t="shared" si="253"/>
        <v>0.76844889868973554</v>
      </c>
      <c r="FT15" s="39"/>
      <c r="FU15" s="39" t="b">
        <f t="shared" si="254"/>
        <v>0</v>
      </c>
      <c r="FV15" s="39" t="b">
        <f t="shared" si="255"/>
        <v>0</v>
      </c>
      <c r="FW15" s="39" t="b">
        <f t="shared" si="256"/>
        <v>0</v>
      </c>
      <c r="FX15" s="39"/>
      <c r="FY15" s="39" t="b">
        <f t="shared" si="257"/>
        <v>0</v>
      </c>
      <c r="FZ15" s="39" t="b">
        <f t="shared" si="258"/>
        <v>0</v>
      </c>
      <c r="GA15" s="39" t="b">
        <f t="shared" si="259"/>
        <v>0</v>
      </c>
      <c r="GB15" s="39" t="b">
        <f t="shared" si="260"/>
        <v>0</v>
      </c>
      <c r="GC15" s="39" t="b">
        <f t="shared" si="261"/>
        <v>0</v>
      </c>
      <c r="GD15" s="39" t="b">
        <f t="shared" si="262"/>
        <v>0</v>
      </c>
      <c r="GE15" s="39" t="b">
        <f t="shared" si="263"/>
        <v>0</v>
      </c>
      <c r="GF15" s="39" t="b">
        <f t="shared" si="264"/>
        <v>0</v>
      </c>
      <c r="GG15" s="39" t="b">
        <f t="shared" si="265"/>
        <v>1</v>
      </c>
      <c r="GH15" s="39" t="b">
        <f t="shared" si="266"/>
        <v>0</v>
      </c>
      <c r="GI15" s="39"/>
      <c r="GJ15" s="39" t="b">
        <f t="shared" si="267"/>
        <v>0</v>
      </c>
      <c r="GK15" s="39" t="b">
        <f t="shared" si="268"/>
        <v>0</v>
      </c>
      <c r="GL15" s="39" t="b">
        <f t="shared" si="269"/>
        <v>0</v>
      </c>
      <c r="GM15" s="39" t="b">
        <f t="shared" si="270"/>
        <v>0</v>
      </c>
      <c r="GN15" s="39" t="b">
        <f t="shared" si="271"/>
        <v>0</v>
      </c>
      <c r="GO15" s="57"/>
      <c r="GP15" s="57" t="b">
        <f t="shared" si="272"/>
        <v>0</v>
      </c>
      <c r="GQ15" s="59" t="b">
        <f t="shared" si="273"/>
        <v>0</v>
      </c>
      <c r="GR15" s="41" t="b">
        <f t="shared" si="274"/>
        <v>0</v>
      </c>
      <c r="GS15" s="57" t="b">
        <f t="shared" si="275"/>
        <v>0</v>
      </c>
      <c r="GT15" s="57" t="b">
        <f t="shared" si="276"/>
        <v>0</v>
      </c>
      <c r="GU15" s="57" t="b">
        <f t="shared" si="277"/>
        <v>0</v>
      </c>
      <c r="GV15" s="57"/>
      <c r="GW15" s="42" t="b">
        <f t="shared" si="278"/>
        <v>0</v>
      </c>
      <c r="GX15" s="42" t="b">
        <f t="shared" si="279"/>
        <v>0</v>
      </c>
      <c r="GY15" s="42" t="b">
        <f t="shared" si="280"/>
        <v>0</v>
      </c>
      <c r="GZ15" s="57"/>
      <c r="HA15" s="2" t="b">
        <f t="shared" si="281"/>
        <v>0</v>
      </c>
      <c r="HB15" s="2" t="b">
        <f t="shared" si="282"/>
        <v>0</v>
      </c>
      <c r="HC15" s="2" t="b">
        <f t="shared" si="283"/>
        <v>0</v>
      </c>
      <c r="HD15" s="2" t="b">
        <f t="shared" si="284"/>
        <v>0</v>
      </c>
      <c r="HE15" s="2" t="b">
        <f t="shared" si="285"/>
        <v>0</v>
      </c>
      <c r="HF15" s="2" t="b">
        <f t="shared" si="286"/>
        <v>0</v>
      </c>
      <c r="HG15" s="2" t="b">
        <f t="shared" si="287"/>
        <v>0</v>
      </c>
      <c r="HH15" s="2" t="b">
        <f t="shared" si="288"/>
        <v>0</v>
      </c>
      <c r="HI15" s="2" t="b">
        <f t="shared" si="289"/>
        <v>0</v>
      </c>
      <c r="HJ15" s="11" t="b">
        <f t="shared" si="290"/>
        <v>0</v>
      </c>
      <c r="HK15" s="60" t="b">
        <f t="shared" si="291"/>
        <v>0</v>
      </c>
      <c r="HL15" s="57"/>
      <c r="HM15" s="57" t="b">
        <f t="shared" si="292"/>
        <v>0</v>
      </c>
      <c r="HN15" s="57" t="b">
        <f t="shared" si="293"/>
        <v>0</v>
      </c>
      <c r="HO15" s="57" t="b">
        <f t="shared" si="294"/>
        <v>0</v>
      </c>
      <c r="HP15" s="57" t="b">
        <f t="shared" si="295"/>
        <v>0</v>
      </c>
      <c r="HQ15" s="57" t="b">
        <f t="shared" si="296"/>
        <v>0</v>
      </c>
      <c r="HR15" s="57"/>
      <c r="HS15" s="57" t="b">
        <f t="shared" si="297"/>
        <v>0</v>
      </c>
      <c r="HT15" s="57" t="b">
        <f t="shared" si="298"/>
        <v>0</v>
      </c>
      <c r="HU15" s="57" t="b">
        <f t="shared" si="299"/>
        <v>0</v>
      </c>
      <c r="HV15" s="57" t="b">
        <f t="shared" si="300"/>
        <v>0</v>
      </c>
      <c r="HW15" s="57" t="b">
        <f t="shared" si="301"/>
        <v>0</v>
      </c>
      <c r="HX15" s="57"/>
      <c r="HY15" s="57" t="b">
        <f t="shared" si="302"/>
        <v>0</v>
      </c>
      <c r="HZ15" s="57" t="b">
        <f t="shared" si="303"/>
        <v>0</v>
      </c>
      <c r="IA15" s="57"/>
      <c r="IB15" s="61">
        <f t="shared" si="304"/>
        <v>1</v>
      </c>
      <c r="IC15" s="57" t="str">
        <f t="shared" si="305"/>
        <v>Hastingsite</v>
      </c>
      <c r="ID15" s="42"/>
      <c r="IE15" s="2" t="str">
        <f t="shared" si="306"/>
        <v/>
      </c>
      <c r="IF15" s="60" t="str">
        <f t="shared" si="307"/>
        <v/>
      </c>
      <c r="IG15" s="60" t="str">
        <f t="shared" si="308"/>
        <v/>
      </c>
      <c r="IH15" s="60" t="str">
        <f t="shared" si="309"/>
        <v/>
      </c>
      <c r="II15" s="60" t="str">
        <f t="shared" si="310"/>
        <v/>
      </c>
      <c r="IJ15" s="60" t="str">
        <f t="shared" si="311"/>
        <v>magnesio-</v>
      </c>
      <c r="IK15" s="60" t="str">
        <f t="shared" si="312"/>
        <v/>
      </c>
      <c r="IL15" s="60" t="str">
        <f t="shared" si="313"/>
        <v/>
      </c>
      <c r="IM15" s="60" t="str">
        <f t="shared" si="314"/>
        <v/>
      </c>
      <c r="IN15" s="60" t="str">
        <f t="shared" si="315"/>
        <v/>
      </c>
      <c r="IO15" s="60" t="str">
        <f t="shared" si="316"/>
        <v/>
      </c>
      <c r="IP15" s="57"/>
      <c r="IQ15" s="57" t="str">
        <f t="shared" si="317"/>
        <v>magnesio-Hastingsite</v>
      </c>
      <c r="IR15" s="42"/>
      <c r="IS15" s="42"/>
      <c r="IT15" s="42"/>
      <c r="IU15" s="42"/>
      <c r="IV15" s="42"/>
      <c r="IW15" s="42"/>
      <c r="IX15" s="42"/>
      <c r="IY15" s="42"/>
      <c r="IZ15" s="42"/>
      <c r="JA15" s="42"/>
      <c r="JB15" s="42"/>
      <c r="JC15" s="42"/>
      <c r="JD15" s="42"/>
      <c r="JE15" s="42"/>
      <c r="JF15" s="42"/>
      <c r="JG15" s="42"/>
      <c r="JH15" s="42"/>
      <c r="JI15" s="42"/>
      <c r="JJ15" s="42"/>
      <c r="JK15" s="42"/>
      <c r="JL15" s="42"/>
      <c r="JM15" s="42"/>
      <c r="JN15" s="42"/>
      <c r="JO15" s="42"/>
      <c r="JP15" s="42"/>
      <c r="JQ15" s="42"/>
      <c r="JR15" s="42"/>
      <c r="JS15" s="42"/>
      <c r="JT15" s="42"/>
      <c r="JU15" s="42"/>
      <c r="JV15" s="42"/>
      <c r="JW15" s="42"/>
      <c r="JX15" s="42"/>
      <c r="JY15" s="42"/>
      <c r="JZ15" s="42"/>
    </row>
    <row r="16" spans="1:286" s="3" customFormat="1" ht="15" customHeight="1">
      <c r="A16"/>
      <c r="B16"/>
      <c r="C16"/>
      <c r="D16"/>
      <c r="E16"/>
      <c r="F16" t="s">
        <v>196</v>
      </c>
      <c r="G16" s="72">
        <v>45.357599999999998</v>
      </c>
      <c r="H16" s="72">
        <v>1.9079299999999999</v>
      </c>
      <c r="I16" s="72">
        <v>9.3510399999999994</v>
      </c>
      <c r="J16" s="72">
        <v>5.2469999999999999E-3</v>
      </c>
      <c r="K16" s="72"/>
      <c r="L16"/>
      <c r="M16" s="72">
        <v>12.0298</v>
      </c>
      <c r="N16" s="72">
        <v>0.25822400000000001</v>
      </c>
      <c r="O16" s="72">
        <v>14.8643</v>
      </c>
      <c r="P16" s="72">
        <v>11.2234</v>
      </c>
      <c r="Q16" s="72">
        <v>1.97475</v>
      </c>
      <c r="R16" s="72">
        <v>0.42507299999999998</v>
      </c>
      <c r="S16" s="72">
        <v>8.6900000000000005E-2</v>
      </c>
      <c r="T16" s="72">
        <v>8.8339000000000001E-2</v>
      </c>
      <c r="U16" s="72">
        <v>-1.8799999999999999E-3</v>
      </c>
      <c r="V16"/>
      <c r="W16"/>
      <c r="X16" s="29">
        <f t="shared" si="173"/>
        <v>5.652878400532399E-2</v>
      </c>
      <c r="Y16" s="29">
        <f t="shared" si="174"/>
        <v>97.514194215994664</v>
      </c>
      <c r="Z16" s="29">
        <f t="shared" si="175"/>
        <v>4.1679733848162694</v>
      </c>
      <c r="AA16" s="29">
        <f t="shared" si="176"/>
        <v>8.2793599850352102</v>
      </c>
      <c r="AB16" s="29">
        <f t="shared" si="177"/>
        <v>1.6528903281011644</v>
      </c>
      <c r="AC16" s="29">
        <f t="shared" si="178"/>
        <v>99.584617913947312</v>
      </c>
      <c r="AD16" s="4"/>
      <c r="AE16" s="41"/>
      <c r="AF16" s="23">
        <v>60.084299999999999</v>
      </c>
      <c r="AG16" s="23">
        <v>79.878799999999998</v>
      </c>
      <c r="AH16" s="23">
        <v>101.96120000000001</v>
      </c>
      <c r="AI16" s="23">
        <v>151.99039999999999</v>
      </c>
      <c r="AJ16" s="23">
        <v>159.69</v>
      </c>
      <c r="AK16" s="23">
        <v>71.846400000000003</v>
      </c>
      <c r="AL16" s="23">
        <v>70.9375</v>
      </c>
      <c r="AM16" s="23">
        <v>40.304400000000001</v>
      </c>
      <c r="AN16" s="23">
        <v>56.077399999999997</v>
      </c>
      <c r="AO16" s="23">
        <v>61.978999999999999</v>
      </c>
      <c r="AP16" s="23">
        <v>94.195999999999998</v>
      </c>
      <c r="AQ16" s="23">
        <v>18.998000000000001</v>
      </c>
      <c r="AR16" s="23">
        <v>35.450000000000003</v>
      </c>
      <c r="AS16" s="23">
        <v>29.88</v>
      </c>
      <c r="AT16" s="23">
        <v>74.691999999999993</v>
      </c>
      <c r="AU16" s="23">
        <v>81.39</v>
      </c>
      <c r="AV16" s="42"/>
      <c r="AW16" s="42"/>
      <c r="AX16" s="54">
        <f t="shared" si="179"/>
        <v>0.7548993663902217</v>
      </c>
      <c r="AY16" s="54">
        <f t="shared" si="180"/>
        <v>2.3885311246538504E-2</v>
      </c>
      <c r="AZ16" s="54">
        <f t="shared" si="181"/>
        <v>0.18342349835035285</v>
      </c>
      <c r="BA16" s="54">
        <f t="shared" si="182"/>
        <v>6.9043834347432475E-5</v>
      </c>
      <c r="BB16" s="54">
        <f t="shared" si="183"/>
        <v>0.16743775610190628</v>
      </c>
      <c r="BC16" s="54">
        <f t="shared" si="184"/>
        <v>3.6401621145374452E-3</v>
      </c>
      <c r="BD16" s="54">
        <f t="shared" si="185"/>
        <v>0.36880092496104644</v>
      </c>
      <c r="BE16" s="54">
        <f t="shared" si="186"/>
        <v>0.20014123336673956</v>
      </c>
      <c r="BF16" s="54">
        <f t="shared" si="187"/>
        <v>6.3723196566579002E-2</v>
      </c>
      <c r="BG16" s="54">
        <f t="shared" si="188"/>
        <v>9.0252876979914215E-3</v>
      </c>
      <c r="BH16" s="54">
        <f t="shared" si="189"/>
        <v>4.5741657016528051E-3</v>
      </c>
      <c r="BI16" s="54">
        <f t="shared" si="190"/>
        <v>2.4919322990126936E-3</v>
      </c>
      <c r="BJ16" s="54">
        <f t="shared" si="191"/>
        <v>0</v>
      </c>
      <c r="BK16" s="54">
        <f t="shared" si="192"/>
        <v>-2.5170031596422643E-5</v>
      </c>
      <c r="BL16" s="54">
        <f t="shared" si="193"/>
        <v>0</v>
      </c>
      <c r="BM16" s="42"/>
      <c r="BN16" s="42"/>
      <c r="BO16" s="54">
        <f>'Norm-coeff'!$C$2+$AX16*'Norm-coeff'!$D$2+$AY16*'Norm-coeff'!$E$2+$AZ16*'Norm-coeff'!$F$2+$BA16*'Norm-coeff'!$G$2+$BB16*'Norm-coeff'!$H$2+$BC16*'Norm-coeff'!$I$2+$BD16*'Norm-coeff'!$J$2+$BE16*'Norm-coeff'!$K$2+$BF16*'Norm-coeff'!$L$2+$BG16*'Norm-coeff'!$M$2+$BH16*'Norm-coeff'!$N$2+$BI16*'Norm-coeff'!$O$2</f>
        <v>6.6138243983359111</v>
      </c>
      <c r="BP16" s="54">
        <f>'Norm-coeff'!$C$3+$AX16*'Norm-coeff'!$D$3+$AY16*'Norm-coeff'!$E$3+$AZ16*'Norm-coeff'!$F$3+$BA16*'Norm-coeff'!$G$3+$BB16*'Norm-coeff'!$H$3+$BC16*'Norm-coeff'!$I$3+$BD16*'Norm-coeff'!$J$3+$BE16*'Norm-coeff'!$K$3+$BF16*'Norm-coeff'!$L$3+$BG16*'Norm-coeff'!$M$3+$BH16*'Norm-coeff'!$N$3+$BI16*'Norm-coeff'!$O$3</f>
        <v>1.4022016876152275</v>
      </c>
      <c r="BQ16" s="54">
        <f>'Norm-coeff'!$C$4+$AX16*'Norm-coeff'!$D$4+$AY16*'Norm-coeff'!$E$4+$AZ16*'Norm-coeff'!$F$4+$BA16*'Norm-coeff'!$G$4+$BB16*'Norm-coeff'!$H$4+$BC16*'Norm-coeff'!$I$4+$BD16*'Norm-coeff'!$J$4+$BE16*'Norm-coeff'!$K$4+$BF16*'Norm-coeff'!$L$4+$BG16*'Norm-coeff'!$M$4+$BH16*'Norm-coeff'!$N$4+$BI16*'Norm-coeff'!$O$4</f>
        <v>0.45734170959830495</v>
      </c>
      <c r="BR16" s="54">
        <f>'Norm-coeff'!$C$5+$AX16*'Norm-coeff'!$D$5+$AY16*'Norm-coeff'!$E$5+$AZ16*'Norm-coeff'!$F$5+$BA16*'Norm-coeff'!$G$5+$BB16*'Norm-coeff'!$H$5+$BC16*'Norm-coeff'!$I$5+$BD16*'Norm-coeff'!$J$5+$BE16*'Norm-coeff'!$K$5+$BF16*'Norm-coeff'!$L$5+$BG16*'Norm-coeff'!$M$5+$BH16*'Norm-coeff'!$N$5+$BI16*'Norm-coeff'!$O$5</f>
        <v>0.89223233933483059</v>
      </c>
      <c r="BS16" s="54">
        <f>'Norm-coeff'!$C$6+$AX16*'Norm-coeff'!$D$6+$AY16*'Norm-coeff'!$E$6+$AZ16*'Norm-coeff'!$F$6+$BA16*'Norm-coeff'!$G$6+$BB16*'Norm-coeff'!$H$6+$BC16*'Norm-coeff'!$I$6+$BD16*'Norm-coeff'!$J$6+$BE16*'Norm-coeff'!$K$6+$BF16*'Norm-coeff'!$L$6+$BG16*'Norm-coeff'!$M$6+$BH16*'Norm-coeff'!$N$6+$BI16*'Norm-coeff'!$O$6</f>
        <v>1.4389340270148572E-2</v>
      </c>
      <c r="BT16" s="54">
        <f>'Norm-coeff'!$C$7+$AX16*'Norm-coeff'!$D$7+$AY16*'Norm-coeff'!$E$7+$AZ16*'Norm-coeff'!$F$7+$BA16*'Norm-coeff'!$G$7+$BB16*'Norm-coeff'!$H$7+$BC16*'Norm-coeff'!$I$7+$BD16*'Norm-coeff'!$J$7+$BE16*'Norm-coeff'!$K$7+$BF16*'Norm-coeff'!$L$7+$BG16*'Norm-coeff'!$M$7+$BH16*'Norm-coeff'!$N$7+$BI16*'Norm-coeff'!$O$7</f>
        <v>3.1697558960293688</v>
      </c>
      <c r="BU16" s="54">
        <f>'Norm-coeff'!$C$8+$AX16*'Norm-coeff'!$D$8+$AY16*'Norm-coeff'!$E$8+$AZ16*'Norm-coeff'!$F$8+$BA16*'Norm-coeff'!$G$8+$BB16*'Norm-coeff'!$H$8+$BC16*'Norm-coeff'!$I$8+$BD16*'Norm-coeff'!$J$8+$BE16*'Norm-coeff'!$K$8+$BF16*'Norm-coeff'!$L$8+$BG16*'Norm-coeff'!$M$8+$BH16*'Norm-coeff'!$N$8+$BI16*'Norm-coeff'!$O$8</f>
        <v>0.22797659721579297</v>
      </c>
      <c r="BV16" s="54">
        <f>'Norm-coeff'!$C$9+$AX16*'Norm-coeff'!$D$9+$AY16*'Norm-coeff'!$E$9+$AZ16*'Norm-coeff'!$F$9+$BA16*'Norm-coeff'!$G$9+$BB16*'Norm-coeff'!$H$9+$BC16*'Norm-coeff'!$I$9+$BD16*'Norm-coeff'!$J$9+$BE16*'Norm-coeff'!$K$9+$BF16*'Norm-coeff'!$L$9+$BG16*'Norm-coeff'!$M$9+$BH16*'Norm-coeff'!$N$9+$BI16*'Norm-coeff'!$O$9</f>
        <v>1.7617123737206062</v>
      </c>
      <c r="BW16" s="54">
        <f>'Norm-coeff'!$C$10+$AX16*'Norm-coeff'!$D$10+$AY16*'Norm-coeff'!$E$10+$AZ16*'Norm-coeff'!$F$10+$BA16*'Norm-coeff'!$G$10+$BB16*'Norm-coeff'!$H$10+$BC16*'Norm-coeff'!$I$10+$BD16*'Norm-coeff'!$J$10+$BE16*'Norm-coeff'!$K$10+$BF16*'Norm-coeff'!$L$10+$BG16*'Norm-coeff'!$M$10+$BH16*'Norm-coeff'!$N$10+$BI16*'Norm-coeff'!$O$10</f>
        <v>2.8607756006847531E-2</v>
      </c>
      <c r="BX16" s="54">
        <f>'Norm-coeff'!$C$11+$AX16*'Norm-coeff'!$D$11+$AY16*'Norm-coeff'!$E$11+$AZ16*'Norm-coeff'!$F$11+$BA16*'Norm-coeff'!$G$11+$BB16*'Norm-coeff'!$H$11+$BC16*'Norm-coeff'!$I$11+$BD16*'Norm-coeff'!$J$11+$BE16*'Norm-coeff'!$K$11+$BF16*'Norm-coeff'!$L$11+$BG16*'Norm-coeff'!$M$11+$BH16*'Norm-coeff'!$N$11+$BI16*'Norm-coeff'!$O$11</f>
        <v>8.1415569397243051E-2</v>
      </c>
      <c r="BY16" s="54">
        <f>'Norm-coeff'!$C$12+$AX16*'Norm-coeff'!$D$12+$AY16*'Norm-coeff'!$E$12+$AZ16*'Norm-coeff'!$F$12+$BA16*'Norm-coeff'!$G$12+$BB16*'Norm-coeff'!$H$12+$BC16*'Norm-coeff'!$I$12+$BD16*'Norm-coeff'!$J$12+$BE16*'Norm-coeff'!$K$12+$BF16*'Norm-coeff'!$L$12+$BG16*'Norm-coeff'!$M$12+$BH16*'Norm-coeff'!$N$12+$BI16*'Norm-coeff'!$O$12</f>
        <v>3.6081988874324782E-2</v>
      </c>
      <c r="BZ16" s="54">
        <f>'Norm-coeff'!$C$13+$AX16*'Norm-coeff'!$D$13+$AY16*'Norm-coeff'!$E$13+$AZ16*'Norm-coeff'!$F$13+$BA16*'Norm-coeff'!$G$13+$BB16*'Norm-coeff'!$H$13+$BC16*'Norm-coeff'!$I$13+$BD16*'Norm-coeff'!$J$13+$BE16*'Norm-coeff'!$K$13+$BF16*'Norm-coeff'!$L$13+$BG16*'Norm-coeff'!$M$13+$BH16*'Norm-coeff'!$N$13+$BI16*'Norm-coeff'!$O$13</f>
        <v>2.1887203736915238E-2</v>
      </c>
      <c r="CA16" s="54">
        <f>'Norm-coeff'!$C$14+$AX16*'Norm-coeff'!$D$14+$AY16*'Norm-coeff'!$E$14+$AZ16*'Norm-coeff'!$F$14+$BA16*'Norm-coeff'!$G$14+$BB16*'Norm-coeff'!$H$14+$BC16*'Norm-coeff'!$I$14+$BD16*'Norm-coeff'!$J$14+$BE16*'Norm-coeff'!$K$14+$BF16*'Norm-coeff'!$L$14+$BG16*'Norm-coeff'!$M$14+$BH16*'Norm-coeff'!$N$14+$BI16*'Norm-coeff'!$O$14</f>
        <v>1.6090336549747641</v>
      </c>
      <c r="CB16" s="42"/>
      <c r="CC16" s="54">
        <f t="shared" si="318"/>
        <v>8.7612000920889646</v>
      </c>
      <c r="CD16" s="42"/>
      <c r="CE16" s="42"/>
      <c r="CF16" s="55"/>
      <c r="CG16" s="54">
        <f t="shared" si="194"/>
        <v>6.6138243983359111</v>
      </c>
      <c r="CH16" s="54">
        <f t="shared" si="172"/>
        <v>1.4022016876152275</v>
      </c>
      <c r="CI16" s="54">
        <f t="shared" si="195"/>
        <v>0</v>
      </c>
      <c r="CJ16" s="56">
        <f t="shared" si="196"/>
        <v>8.0160260859511379</v>
      </c>
      <c r="CK16" s="54">
        <f t="shared" si="197"/>
        <v>0.2048082830231639</v>
      </c>
      <c r="CL16" s="54">
        <f t="shared" si="198"/>
        <v>0.22797659721579297</v>
      </c>
      <c r="CM16" s="54">
        <f t="shared" si="199"/>
        <v>0.45734170959830495</v>
      </c>
      <c r="CN16" s="54">
        <f t="shared" si="200"/>
        <v>6.0490684784290059E-4</v>
      </c>
      <c r="CO16" s="54">
        <f t="shared" si="201"/>
        <v>-2.2051968314046021E-4</v>
      </c>
      <c r="CP16" s="54">
        <f t="shared" si="202"/>
        <v>0</v>
      </c>
      <c r="CQ16" s="54">
        <f t="shared" si="203"/>
        <v>1.4389340270148572E-2</v>
      </c>
      <c r="CR16" s="54">
        <f t="shared" si="204"/>
        <v>3.1697558960293688</v>
      </c>
      <c r="CS16" s="54">
        <f t="shared" si="205"/>
        <v>0.89223233933483059</v>
      </c>
      <c r="CT16" s="54"/>
      <c r="CU16" s="54">
        <f t="shared" si="206"/>
        <v>4.9668885526363118</v>
      </c>
      <c r="CV16" s="54">
        <f t="shared" si="207"/>
        <v>1.7502848382955655E-2</v>
      </c>
      <c r="CW16" s="54">
        <f t="shared" si="208"/>
        <v>0.11738163524605527</v>
      </c>
      <c r="CX16" s="54">
        <f t="shared" si="209"/>
        <v>6.1382801701846734E-2</v>
      </c>
      <c r="CY16" s="54"/>
      <c r="CZ16" s="54">
        <f t="shared" si="210"/>
        <v>1.7617123737206062</v>
      </c>
      <c r="DA16" s="54">
        <f t="shared" si="211"/>
        <v>2.8607756006847531E-2</v>
      </c>
      <c r="DB16" s="54">
        <f t="shared" si="212"/>
        <v>1.9865874150583114</v>
      </c>
      <c r="DC16" s="54">
        <f t="shared" si="213"/>
        <v>0</v>
      </c>
      <c r="DD16" s="54">
        <f t="shared" si="214"/>
        <v>0.52968391962046768</v>
      </c>
      <c r="DE16" s="54">
        <f t="shared" si="215"/>
        <v>8.1415569397243051E-2</v>
      </c>
      <c r="DF16" s="54">
        <f t="shared" si="216"/>
        <v>0.61109948901771072</v>
      </c>
      <c r="DG16" s="54">
        <f t="shared" si="217"/>
        <v>1.6090336549747641</v>
      </c>
      <c r="DH16" s="71">
        <f t="shared" si="218"/>
        <v>3.6081988874324782E-2</v>
      </c>
      <c r="DI16" s="71">
        <f t="shared" si="219"/>
        <v>2.1887203736915238E-2</v>
      </c>
      <c r="DJ16" s="54">
        <f t="shared" si="220"/>
        <v>0.33299715241399586</v>
      </c>
      <c r="DK16" s="54">
        <f t="shared" si="221"/>
        <v>2</v>
      </c>
      <c r="DL16" s="4">
        <f t="shared" si="49"/>
        <v>1.4669556841791909</v>
      </c>
      <c r="DM16" s="3">
        <f t="shared" si="222"/>
        <v>0.45734170959830495</v>
      </c>
      <c r="DN16" s="3">
        <f t="shared" si="223"/>
        <v>1.0096139745808859</v>
      </c>
      <c r="DO16" s="4">
        <f t="shared" si="224"/>
        <v>0.31176245781017059</v>
      </c>
      <c r="DP16" s="57"/>
      <c r="DQ16" s="57"/>
      <c r="DR16" s="56">
        <f t="shared" si="53"/>
        <v>1.6090336549747641</v>
      </c>
      <c r="DS16" s="56">
        <f t="shared" si="54"/>
        <v>3.6081988874324782E-2</v>
      </c>
      <c r="DT16" s="38">
        <f t="shared" si="55"/>
        <v>2.1887203736915238E-2</v>
      </c>
      <c r="DU16" s="38">
        <f t="shared" si="225"/>
        <v>1.6670028475860041</v>
      </c>
      <c r="DV16" s="38">
        <f t="shared" si="57"/>
        <v>0.33299715241399586</v>
      </c>
      <c r="DW16" s="39">
        <f t="shared" si="58"/>
        <v>1.7617123737206062</v>
      </c>
      <c r="DX16" s="39">
        <f t="shared" si="59"/>
        <v>2.8607756006847531E-2</v>
      </c>
      <c r="DY16" s="39">
        <f t="shared" si="60"/>
        <v>0</v>
      </c>
      <c r="DZ16" s="39">
        <f t="shared" si="61"/>
        <v>0.19626728533085766</v>
      </c>
      <c r="EA16" s="39">
        <f t="shared" si="62"/>
        <v>1.9865874150583114</v>
      </c>
      <c r="EB16" s="37">
        <f t="shared" si="226"/>
        <v>0.88680334948608108</v>
      </c>
      <c r="EC16" s="37">
        <f t="shared" si="227"/>
        <v>1.440045164385974E-2</v>
      </c>
      <c r="ED16" s="37">
        <f t="shared" si="228"/>
        <v>0</v>
      </c>
      <c r="EE16" s="37">
        <f t="shared" si="229"/>
        <v>9.8796198870059151E-2</v>
      </c>
      <c r="EF16" s="39">
        <f t="shared" si="230"/>
        <v>0.98402087116609549</v>
      </c>
      <c r="EG16" s="37">
        <f t="shared" si="231"/>
        <v>0.98559954835614016</v>
      </c>
      <c r="EH16" s="37">
        <f t="shared" si="232"/>
        <v>1.440045164385974E-2</v>
      </c>
      <c r="EI16" s="11" t="b">
        <f t="shared" si="233"/>
        <v>1</v>
      </c>
      <c r="EJ16" s="11" t="b">
        <f t="shared" si="234"/>
        <v>0</v>
      </c>
      <c r="EK16" s="39" t="b">
        <f t="shared" si="235"/>
        <v>0</v>
      </c>
      <c r="EL16" s="39" t="b">
        <f t="shared" si="236"/>
        <v>1</v>
      </c>
      <c r="EM16" s="39" t="b">
        <f t="shared" si="237"/>
        <v>0</v>
      </c>
      <c r="EN16" s="39" t="b">
        <f t="shared" si="238"/>
        <v>0</v>
      </c>
      <c r="EO16" s="39" t="b">
        <f t="shared" si="239"/>
        <v>0</v>
      </c>
      <c r="EP16" s="39" t="b">
        <f t="shared" si="240"/>
        <v>0</v>
      </c>
      <c r="EQ16" s="39" t="b">
        <f t="shared" si="241"/>
        <v>0</v>
      </c>
      <c r="ER16" s="39" t="b">
        <f t="shared" si="242"/>
        <v>0</v>
      </c>
      <c r="ES16" s="58" t="str">
        <f t="shared" si="243"/>
        <v>(OH,F,Cl)-dominate amphibole</v>
      </c>
      <c r="ET16" s="58" t="str">
        <f t="shared" si="244"/>
        <v>Ca Amphibole</v>
      </c>
      <c r="EU16" s="56">
        <f t="shared" si="82"/>
        <v>1.7502848382955655E-2</v>
      </c>
      <c r="EV16" s="56">
        <f t="shared" si="83"/>
        <v>0.11738163524605527</v>
      </c>
      <c r="EW16" s="56">
        <f t="shared" si="84"/>
        <v>6.1382801701846734E-2</v>
      </c>
      <c r="EX16" s="56">
        <f t="shared" si="85"/>
        <v>1.4389340270148572E-2</v>
      </c>
      <c r="EY16" s="56">
        <f t="shared" si="86"/>
        <v>0.89223233933483059</v>
      </c>
      <c r="EZ16" s="56">
        <f t="shared" si="87"/>
        <v>3.1697558960293688</v>
      </c>
      <c r="FA16" s="39">
        <f t="shared" si="88"/>
        <v>0</v>
      </c>
      <c r="FB16" s="39">
        <f t="shared" si="89"/>
        <v>-2.2051968314046021E-4</v>
      </c>
      <c r="FC16" s="54">
        <f t="shared" si="90"/>
        <v>0.2048082830231639</v>
      </c>
      <c r="FD16" s="54">
        <f t="shared" si="91"/>
        <v>0.45734170959830495</v>
      </c>
      <c r="FE16" s="39">
        <f t="shared" si="92"/>
        <v>6.0490684784290059E-4</v>
      </c>
      <c r="FF16" s="54">
        <f t="shared" si="93"/>
        <v>0.22797659721579297</v>
      </c>
      <c r="FG16" s="39">
        <f t="shared" si="94"/>
        <v>0</v>
      </c>
      <c r="FH16" s="39">
        <f t="shared" si="245"/>
        <v>3.1892188653104225E-2</v>
      </c>
      <c r="FI16" s="39">
        <f t="shared" si="246"/>
        <v>3.2311386977312155</v>
      </c>
      <c r="FJ16" s="39">
        <f t="shared" si="247"/>
        <v>1.0096139745808859</v>
      </c>
      <c r="FK16" s="39">
        <f t="shared" si="248"/>
        <v>0.23629719001565005</v>
      </c>
      <c r="FL16" s="39">
        <f t="shared" si="249"/>
        <v>7.4642732290882861E-3</v>
      </c>
      <c r="FM16" s="39">
        <f t="shared" si="250"/>
        <v>0.69918534446653979</v>
      </c>
      <c r="FN16" s="39">
        <f t="shared" si="251"/>
        <v>0.38890051098228928</v>
      </c>
      <c r="FO16" s="39">
        <f t="shared" si="102"/>
        <v>0</v>
      </c>
      <c r="FP16" s="39">
        <f t="shared" si="103"/>
        <v>0.52968391962046768</v>
      </c>
      <c r="FQ16" s="39">
        <f t="shared" si="104"/>
        <v>8.1415569397243051E-2</v>
      </c>
      <c r="FR16" s="39">
        <f t="shared" si="252"/>
        <v>0.61109948901771072</v>
      </c>
      <c r="FS16" s="39">
        <f t="shared" si="253"/>
        <v>0.7857109414869019</v>
      </c>
      <c r="FT16" s="39"/>
      <c r="FU16" s="39" t="b">
        <f t="shared" si="254"/>
        <v>0</v>
      </c>
      <c r="FV16" s="39" t="b">
        <f t="shared" si="255"/>
        <v>0</v>
      </c>
      <c r="FW16" s="39" t="b">
        <f t="shared" si="256"/>
        <v>0</v>
      </c>
      <c r="FX16" s="39"/>
      <c r="FY16" s="39" t="b">
        <f t="shared" si="257"/>
        <v>0</v>
      </c>
      <c r="FZ16" s="39" t="b">
        <f t="shared" si="258"/>
        <v>0</v>
      </c>
      <c r="GA16" s="39" t="b">
        <f t="shared" si="259"/>
        <v>0</v>
      </c>
      <c r="GB16" s="39" t="b">
        <f t="shared" si="260"/>
        <v>0</v>
      </c>
      <c r="GC16" s="39" t="b">
        <f t="shared" si="261"/>
        <v>0</v>
      </c>
      <c r="GD16" s="39" t="b">
        <f t="shared" si="262"/>
        <v>0</v>
      </c>
      <c r="GE16" s="39" t="b">
        <f t="shared" si="263"/>
        <v>0</v>
      </c>
      <c r="GF16" s="39" t="b">
        <f t="shared" si="264"/>
        <v>0</v>
      </c>
      <c r="GG16" s="39" t="b">
        <f t="shared" si="265"/>
        <v>1</v>
      </c>
      <c r="GH16" s="39" t="b">
        <f t="shared" si="266"/>
        <v>0</v>
      </c>
      <c r="GI16" s="39"/>
      <c r="GJ16" s="39" t="b">
        <f t="shared" si="267"/>
        <v>0</v>
      </c>
      <c r="GK16" s="39" t="b">
        <f t="shared" si="268"/>
        <v>0</v>
      </c>
      <c r="GL16" s="39" t="b">
        <f t="shared" si="269"/>
        <v>0</v>
      </c>
      <c r="GM16" s="39" t="b">
        <f t="shared" si="270"/>
        <v>0</v>
      </c>
      <c r="GN16" s="39" t="b">
        <f t="shared" si="271"/>
        <v>0</v>
      </c>
      <c r="GO16" s="57"/>
      <c r="GP16" s="57" t="b">
        <f t="shared" si="272"/>
        <v>0</v>
      </c>
      <c r="GQ16" s="59" t="b">
        <f t="shared" si="273"/>
        <v>0</v>
      </c>
      <c r="GR16" s="41" t="b">
        <f t="shared" si="274"/>
        <v>0</v>
      </c>
      <c r="GS16" s="57" t="b">
        <f t="shared" si="275"/>
        <v>0</v>
      </c>
      <c r="GT16" s="57" t="b">
        <f t="shared" si="276"/>
        <v>0</v>
      </c>
      <c r="GU16" s="57" t="b">
        <f t="shared" si="277"/>
        <v>0</v>
      </c>
      <c r="GV16" s="57"/>
      <c r="GW16" s="42" t="b">
        <f t="shared" si="278"/>
        <v>0</v>
      </c>
      <c r="GX16" s="42" t="b">
        <f t="shared" si="279"/>
        <v>0</v>
      </c>
      <c r="GY16" s="42" t="b">
        <f t="shared" si="280"/>
        <v>0</v>
      </c>
      <c r="GZ16" s="57"/>
      <c r="HA16" s="2" t="b">
        <f t="shared" si="281"/>
        <v>0</v>
      </c>
      <c r="HB16" s="2" t="b">
        <f t="shared" si="282"/>
        <v>0</v>
      </c>
      <c r="HC16" s="2" t="b">
        <f t="shared" si="283"/>
        <v>0</v>
      </c>
      <c r="HD16" s="2" t="b">
        <f t="shared" si="284"/>
        <v>0</v>
      </c>
      <c r="HE16" s="2" t="b">
        <f t="shared" si="285"/>
        <v>0</v>
      </c>
      <c r="HF16" s="2" t="b">
        <f t="shared" si="286"/>
        <v>0</v>
      </c>
      <c r="HG16" s="2" t="b">
        <f t="shared" si="287"/>
        <v>0</v>
      </c>
      <c r="HH16" s="2" t="b">
        <f t="shared" si="288"/>
        <v>0</v>
      </c>
      <c r="HI16" s="2" t="b">
        <f t="shared" si="289"/>
        <v>0</v>
      </c>
      <c r="HJ16" s="11" t="b">
        <f t="shared" si="290"/>
        <v>0</v>
      </c>
      <c r="HK16" s="60" t="b">
        <f t="shared" si="291"/>
        <v>0</v>
      </c>
      <c r="HL16" s="57"/>
      <c r="HM16" s="57" t="b">
        <f t="shared" si="292"/>
        <v>0</v>
      </c>
      <c r="HN16" s="57" t="b">
        <f t="shared" si="293"/>
        <v>0</v>
      </c>
      <c r="HO16" s="57" t="b">
        <f t="shared" si="294"/>
        <v>0</v>
      </c>
      <c r="HP16" s="57" t="b">
        <f t="shared" si="295"/>
        <v>0</v>
      </c>
      <c r="HQ16" s="57" t="b">
        <f t="shared" si="296"/>
        <v>0</v>
      </c>
      <c r="HR16" s="57"/>
      <c r="HS16" s="57" t="b">
        <f t="shared" si="297"/>
        <v>0</v>
      </c>
      <c r="HT16" s="57" t="b">
        <f t="shared" si="298"/>
        <v>0</v>
      </c>
      <c r="HU16" s="57" t="b">
        <f t="shared" si="299"/>
        <v>0</v>
      </c>
      <c r="HV16" s="57" t="b">
        <f t="shared" si="300"/>
        <v>0</v>
      </c>
      <c r="HW16" s="57" t="b">
        <f t="shared" si="301"/>
        <v>0</v>
      </c>
      <c r="HX16" s="57"/>
      <c r="HY16" s="57" t="b">
        <f t="shared" si="302"/>
        <v>0</v>
      </c>
      <c r="HZ16" s="57" t="b">
        <f t="shared" si="303"/>
        <v>0</v>
      </c>
      <c r="IA16" s="57"/>
      <c r="IB16" s="61">
        <f t="shared" si="304"/>
        <v>1</v>
      </c>
      <c r="IC16" s="57" t="str">
        <f t="shared" si="305"/>
        <v>Hastingsite</v>
      </c>
      <c r="ID16" s="42"/>
      <c r="IE16" s="2" t="str">
        <f t="shared" si="306"/>
        <v/>
      </c>
      <c r="IF16" s="60" t="str">
        <f t="shared" si="307"/>
        <v/>
      </c>
      <c r="IG16" s="60" t="str">
        <f t="shared" si="308"/>
        <v/>
      </c>
      <c r="IH16" s="60" t="str">
        <f t="shared" si="309"/>
        <v/>
      </c>
      <c r="II16" s="60" t="str">
        <f t="shared" si="310"/>
        <v/>
      </c>
      <c r="IJ16" s="60" t="str">
        <f t="shared" si="311"/>
        <v>magnesio-</v>
      </c>
      <c r="IK16" s="60" t="str">
        <f t="shared" si="312"/>
        <v/>
      </c>
      <c r="IL16" s="60" t="str">
        <f t="shared" si="313"/>
        <v/>
      </c>
      <c r="IM16" s="60" t="str">
        <f t="shared" si="314"/>
        <v/>
      </c>
      <c r="IN16" s="60" t="str">
        <f t="shared" si="315"/>
        <v/>
      </c>
      <c r="IO16" s="60" t="str">
        <f t="shared" si="316"/>
        <v/>
      </c>
      <c r="IP16" s="57"/>
      <c r="IQ16" s="57" t="str">
        <f t="shared" si="317"/>
        <v>magnesio-Hastingsite</v>
      </c>
      <c r="IR16" s="42"/>
      <c r="IS16" s="42"/>
      <c r="IT16" s="42"/>
      <c r="IU16" s="42"/>
      <c r="IV16" s="42"/>
      <c r="IW16" s="42"/>
      <c r="IX16" s="42"/>
      <c r="IY16" s="42"/>
      <c r="IZ16" s="42"/>
      <c r="JA16" s="42"/>
      <c r="JB16" s="42"/>
      <c r="JC16" s="42"/>
      <c r="JD16" s="42"/>
      <c r="JE16" s="42"/>
      <c r="JF16" s="42"/>
      <c r="JG16" s="42"/>
      <c r="JH16" s="42"/>
      <c r="JI16" s="42"/>
      <c r="JJ16" s="42"/>
      <c r="JK16" s="42"/>
      <c r="JL16" s="42"/>
      <c r="JM16" s="42"/>
      <c r="JN16" s="42"/>
      <c r="JO16" s="42"/>
      <c r="JP16" s="42"/>
      <c r="JQ16" s="42"/>
      <c r="JR16" s="42"/>
      <c r="JS16" s="42"/>
      <c r="JT16" s="42"/>
      <c r="JU16" s="42"/>
      <c r="JV16" s="42"/>
      <c r="JW16" s="42"/>
      <c r="JX16" s="42"/>
      <c r="JY16" s="42"/>
      <c r="JZ16" s="42"/>
    </row>
    <row r="17" spans="1:286" s="3" customFormat="1" ht="15" customHeight="1">
      <c r="A17"/>
      <c r="B17"/>
      <c r="C17"/>
      <c r="D17"/>
      <c r="E17"/>
      <c r="F17" t="s">
        <v>196</v>
      </c>
      <c r="G17" s="72">
        <v>41.814</v>
      </c>
      <c r="H17" s="72">
        <v>2.4199600000000001</v>
      </c>
      <c r="I17" s="72">
        <v>11.5962</v>
      </c>
      <c r="J17" s="72">
        <v>2.9350999999999999E-2</v>
      </c>
      <c r="K17" s="72"/>
      <c r="L17"/>
      <c r="M17" s="72">
        <v>13.375400000000001</v>
      </c>
      <c r="N17" s="72">
        <v>0.21353900000000001</v>
      </c>
      <c r="O17" s="72">
        <v>13.266500000000001</v>
      </c>
      <c r="P17" s="72">
        <v>11.1005</v>
      </c>
      <c r="Q17" s="72">
        <v>2.51186</v>
      </c>
      <c r="R17" s="72">
        <v>0.50352699999999995</v>
      </c>
      <c r="S17" s="72">
        <v>4.0939000000000003E-2</v>
      </c>
      <c r="T17" s="72">
        <v>9.4672999999999993E-2</v>
      </c>
      <c r="U17" s="72">
        <v>4.215E-3</v>
      </c>
      <c r="V17"/>
      <c r="W17"/>
      <c r="X17" s="29">
        <f t="shared" si="173"/>
        <v>3.8604140250231969E-2</v>
      </c>
      <c r="Y17" s="29">
        <f t="shared" si="174"/>
        <v>96.932059859749785</v>
      </c>
      <c r="Z17" s="29">
        <f t="shared" si="175"/>
        <v>4.5930902116795949</v>
      </c>
      <c r="AA17" s="29">
        <f t="shared" si="176"/>
        <v>9.242429913151522</v>
      </c>
      <c r="AB17" s="29">
        <f t="shared" si="177"/>
        <v>1.5246152917258453</v>
      </c>
      <c r="AC17" s="29">
        <f t="shared" si="178"/>
        <v>98.916795276306758</v>
      </c>
      <c r="AD17" s="4"/>
      <c r="AE17" s="41"/>
      <c r="AF17" s="23">
        <v>60.084299999999999</v>
      </c>
      <c r="AG17" s="23">
        <v>79.878799999999998</v>
      </c>
      <c r="AH17" s="23">
        <v>101.96120000000001</v>
      </c>
      <c r="AI17" s="23">
        <v>151.99039999999999</v>
      </c>
      <c r="AJ17" s="23">
        <v>159.69</v>
      </c>
      <c r="AK17" s="23">
        <v>71.846400000000003</v>
      </c>
      <c r="AL17" s="23">
        <v>70.9375</v>
      </c>
      <c r="AM17" s="23">
        <v>40.304400000000001</v>
      </c>
      <c r="AN17" s="23">
        <v>56.077399999999997</v>
      </c>
      <c r="AO17" s="23">
        <v>61.978999999999999</v>
      </c>
      <c r="AP17" s="23">
        <v>94.195999999999998</v>
      </c>
      <c r="AQ17" s="23">
        <v>18.998000000000001</v>
      </c>
      <c r="AR17" s="23">
        <v>35.450000000000003</v>
      </c>
      <c r="AS17" s="23">
        <v>29.88</v>
      </c>
      <c r="AT17" s="23">
        <v>74.691999999999993</v>
      </c>
      <c r="AU17" s="23">
        <v>81.39</v>
      </c>
      <c r="AV17" s="42"/>
      <c r="AW17" s="42"/>
      <c r="AX17" s="54">
        <f t="shared" si="179"/>
        <v>0.69592222926787861</v>
      </c>
      <c r="AY17" s="54">
        <f t="shared" si="180"/>
        <v>3.0295397527253791E-2</v>
      </c>
      <c r="AZ17" s="54">
        <f t="shared" si="181"/>
        <v>0.22746299572778664</v>
      </c>
      <c r="BA17" s="54">
        <f t="shared" si="182"/>
        <v>3.8622176137440261E-4</v>
      </c>
      <c r="BB17" s="54">
        <f t="shared" si="183"/>
        <v>0.18616659985747372</v>
      </c>
      <c r="BC17" s="54">
        <f t="shared" si="184"/>
        <v>3.0102414096916299E-3</v>
      </c>
      <c r="BD17" s="54">
        <f t="shared" si="185"/>
        <v>0.32915761058345988</v>
      </c>
      <c r="BE17" s="54">
        <f t="shared" si="186"/>
        <v>0.19794961963286459</v>
      </c>
      <c r="BF17" s="54">
        <f t="shared" si="187"/>
        <v>8.1055196114813086E-2</v>
      </c>
      <c r="BG17" s="54">
        <f t="shared" si="188"/>
        <v>1.0691048452163572E-2</v>
      </c>
      <c r="BH17" s="54">
        <f t="shared" si="189"/>
        <v>2.1549110432677126E-3</v>
      </c>
      <c r="BI17" s="54">
        <f t="shared" si="190"/>
        <v>2.6706064880112831E-3</v>
      </c>
      <c r="BJ17" s="54">
        <f t="shared" si="191"/>
        <v>0</v>
      </c>
      <c r="BK17" s="54">
        <f t="shared" si="192"/>
        <v>5.6431746371766728E-5</v>
      </c>
      <c r="BL17" s="54">
        <f t="shared" si="193"/>
        <v>0</v>
      </c>
      <c r="BM17" s="42"/>
      <c r="BN17" s="42"/>
      <c r="BO17" s="54">
        <f>'Norm-coeff'!$C$2+$AX17*'Norm-coeff'!$D$2+$AY17*'Norm-coeff'!$E$2+$AZ17*'Norm-coeff'!$F$2+$BA17*'Norm-coeff'!$G$2+$BB17*'Norm-coeff'!$H$2+$BC17*'Norm-coeff'!$I$2+$BD17*'Norm-coeff'!$J$2+$BE17*'Norm-coeff'!$K$2+$BF17*'Norm-coeff'!$L$2+$BG17*'Norm-coeff'!$M$2+$BH17*'Norm-coeff'!$N$2+$BI17*'Norm-coeff'!$O$2</f>
        <v>6.2329237182155994</v>
      </c>
      <c r="BP17" s="54">
        <f>'Norm-coeff'!$C$3+$AX17*'Norm-coeff'!$D$3+$AY17*'Norm-coeff'!$E$3+$AZ17*'Norm-coeff'!$F$3+$BA17*'Norm-coeff'!$G$3+$BB17*'Norm-coeff'!$H$3+$BC17*'Norm-coeff'!$I$3+$BD17*'Norm-coeff'!$J$3+$BE17*'Norm-coeff'!$K$3+$BF17*'Norm-coeff'!$L$3+$BG17*'Norm-coeff'!$M$3+$BH17*'Norm-coeff'!$N$3+$BI17*'Norm-coeff'!$O$3</f>
        <v>1.7958819542699185</v>
      </c>
      <c r="BQ17" s="54">
        <f>'Norm-coeff'!$C$4+$AX17*'Norm-coeff'!$D$4+$AY17*'Norm-coeff'!$E$4+$AZ17*'Norm-coeff'!$F$4+$BA17*'Norm-coeff'!$G$4+$BB17*'Norm-coeff'!$H$4+$BC17*'Norm-coeff'!$I$4+$BD17*'Norm-coeff'!$J$4+$BE17*'Norm-coeff'!$K$4+$BF17*'Norm-coeff'!$L$4+$BG17*'Norm-coeff'!$M$4+$BH17*'Norm-coeff'!$N$4+$BI17*'Norm-coeff'!$O$4</f>
        <v>0.5152148271541187</v>
      </c>
      <c r="BR17" s="54">
        <f>'Norm-coeff'!$C$5+$AX17*'Norm-coeff'!$D$5+$AY17*'Norm-coeff'!$E$5+$AZ17*'Norm-coeff'!$F$5+$BA17*'Norm-coeff'!$G$5+$BB17*'Norm-coeff'!$H$5+$BC17*'Norm-coeff'!$I$5+$BD17*'Norm-coeff'!$J$5+$BE17*'Norm-coeff'!$K$5+$BF17*'Norm-coeff'!$L$5+$BG17*'Norm-coeff'!$M$5+$BH17*'Norm-coeff'!$N$5+$BI17*'Norm-coeff'!$O$5</f>
        <v>1.0139196448658052</v>
      </c>
      <c r="BS17" s="54">
        <f>'Norm-coeff'!$C$6+$AX17*'Norm-coeff'!$D$6+$AY17*'Norm-coeff'!$E$6+$AZ17*'Norm-coeff'!$F$6+$BA17*'Norm-coeff'!$G$6+$BB17*'Norm-coeff'!$H$6+$BC17*'Norm-coeff'!$I$6+$BD17*'Norm-coeff'!$J$6+$BE17*'Norm-coeff'!$K$6+$BF17*'Norm-coeff'!$L$6+$BG17*'Norm-coeff'!$M$6+$BH17*'Norm-coeff'!$N$6+$BI17*'Norm-coeff'!$O$6</f>
        <v>1.3546907214538412E-2</v>
      </c>
      <c r="BT17" s="54">
        <f>'Norm-coeff'!$C$7+$AX17*'Norm-coeff'!$D$7+$AY17*'Norm-coeff'!$E$7+$AZ17*'Norm-coeff'!$F$7+$BA17*'Norm-coeff'!$G$7+$BB17*'Norm-coeff'!$H$7+$BC17*'Norm-coeff'!$I$7+$BD17*'Norm-coeff'!$J$7+$BE17*'Norm-coeff'!$K$7+$BF17*'Norm-coeff'!$L$7+$BG17*'Norm-coeff'!$M$7+$BH17*'Norm-coeff'!$N$7+$BI17*'Norm-coeff'!$O$7</f>
        <v>2.8727236871132509</v>
      </c>
      <c r="BU17" s="54">
        <f>'Norm-coeff'!$C$8+$AX17*'Norm-coeff'!$D$8+$AY17*'Norm-coeff'!$E$8+$AZ17*'Norm-coeff'!$F$8+$BA17*'Norm-coeff'!$G$8+$BB17*'Norm-coeff'!$H$8+$BC17*'Norm-coeff'!$I$8+$BD17*'Norm-coeff'!$J$8+$BE17*'Norm-coeff'!$K$8+$BF17*'Norm-coeff'!$L$8+$BG17*'Norm-coeff'!$M$8+$BH17*'Norm-coeff'!$N$8+$BI17*'Norm-coeff'!$O$8</f>
        <v>0.30136086933961825</v>
      </c>
      <c r="BV17" s="54">
        <f>'Norm-coeff'!$C$9+$AX17*'Norm-coeff'!$D$9+$AY17*'Norm-coeff'!$E$9+$AZ17*'Norm-coeff'!$F$9+$BA17*'Norm-coeff'!$G$9+$BB17*'Norm-coeff'!$H$9+$BC17*'Norm-coeff'!$I$9+$BD17*'Norm-coeff'!$J$9+$BE17*'Norm-coeff'!$K$9+$BF17*'Norm-coeff'!$L$9+$BG17*'Norm-coeff'!$M$9+$BH17*'Norm-coeff'!$N$9+$BI17*'Norm-coeff'!$O$9</f>
        <v>1.7757459052782609</v>
      </c>
      <c r="BW17" s="54">
        <f>'Norm-coeff'!$C$10+$AX17*'Norm-coeff'!$D$10+$AY17*'Norm-coeff'!$E$10+$AZ17*'Norm-coeff'!$F$10+$BA17*'Norm-coeff'!$G$10+$BB17*'Norm-coeff'!$H$10+$BC17*'Norm-coeff'!$I$10+$BD17*'Norm-coeff'!$J$10+$BE17*'Norm-coeff'!$K$10+$BF17*'Norm-coeff'!$L$10+$BG17*'Norm-coeff'!$M$10+$BH17*'Norm-coeff'!$N$10+$BI17*'Norm-coeff'!$O$10</f>
        <v>-1.7628618824432054E-3</v>
      </c>
      <c r="BX17" s="54">
        <f>'Norm-coeff'!$C$11+$AX17*'Norm-coeff'!$D$11+$AY17*'Norm-coeff'!$E$11+$AZ17*'Norm-coeff'!$F$11+$BA17*'Norm-coeff'!$G$11+$BB17*'Norm-coeff'!$H$11+$BC17*'Norm-coeff'!$I$11+$BD17*'Norm-coeff'!$J$11+$BE17*'Norm-coeff'!$K$11+$BF17*'Norm-coeff'!$L$11+$BG17*'Norm-coeff'!$M$11+$BH17*'Norm-coeff'!$N$11+$BI17*'Norm-coeff'!$O$11</f>
        <v>0.10175455101203122</v>
      </c>
      <c r="BY17" s="54">
        <f>'Norm-coeff'!$C$12+$AX17*'Norm-coeff'!$D$12+$AY17*'Norm-coeff'!$E$12+$AZ17*'Norm-coeff'!$F$12+$BA17*'Norm-coeff'!$G$12+$BB17*'Norm-coeff'!$H$12+$BC17*'Norm-coeff'!$I$12+$BD17*'Norm-coeff'!$J$12+$BE17*'Norm-coeff'!$K$12+$BF17*'Norm-coeff'!$L$12+$BG17*'Norm-coeff'!$M$12+$BH17*'Norm-coeff'!$N$12+$BI17*'Norm-coeff'!$O$12</f>
        <v>2.6858035475613138E-2</v>
      </c>
      <c r="BZ17" s="54">
        <f>'Norm-coeff'!$C$13+$AX17*'Norm-coeff'!$D$13+$AY17*'Norm-coeff'!$E$13+$AZ17*'Norm-coeff'!$F$13+$BA17*'Norm-coeff'!$G$13+$BB17*'Norm-coeff'!$H$13+$BC17*'Norm-coeff'!$I$13+$BD17*'Norm-coeff'!$J$13+$BE17*'Norm-coeff'!$K$13+$BF17*'Norm-coeff'!$L$13+$BG17*'Norm-coeff'!$M$13+$BH17*'Norm-coeff'!$N$13+$BI17*'Norm-coeff'!$O$13</f>
        <v>2.3265954594106852E-2</v>
      </c>
      <c r="CA17" s="54">
        <f>'Norm-coeff'!$C$14+$AX17*'Norm-coeff'!$D$14+$AY17*'Norm-coeff'!$E$14+$AZ17*'Norm-coeff'!$F$14+$BA17*'Norm-coeff'!$G$14+$BB17*'Norm-coeff'!$H$14+$BC17*'Norm-coeff'!$I$14+$BD17*'Norm-coeff'!$J$14+$BE17*'Norm-coeff'!$K$14+$BF17*'Norm-coeff'!$L$14+$BG17*'Norm-coeff'!$M$14+$BH17*'Norm-coeff'!$N$14+$BI17*'Norm-coeff'!$O$14</f>
        <v>1.517221068245789</v>
      </c>
      <c r="CB17" s="42"/>
      <c r="CC17" s="54">
        <f t="shared" si="318"/>
        <v>8.9563509485431094</v>
      </c>
      <c r="CD17" s="42"/>
      <c r="CE17" s="42"/>
      <c r="CF17" s="55"/>
      <c r="CG17" s="54">
        <f t="shared" si="194"/>
        <v>6.2329237182155994</v>
      </c>
      <c r="CH17" s="54">
        <f t="shared" si="172"/>
        <v>1.7958819542699185</v>
      </c>
      <c r="CI17" s="54">
        <f t="shared" si="195"/>
        <v>0</v>
      </c>
      <c r="CJ17" s="56">
        <f t="shared" si="196"/>
        <v>8.0288056724855181</v>
      </c>
      <c r="CK17" s="54">
        <f t="shared" si="197"/>
        <v>0.24135646327510041</v>
      </c>
      <c r="CL17" s="54">
        <f t="shared" si="198"/>
        <v>0.30136086933961825</v>
      </c>
      <c r="CM17" s="54">
        <f t="shared" si="199"/>
        <v>0.5152148271541187</v>
      </c>
      <c r="CN17" s="54">
        <f t="shared" si="200"/>
        <v>3.4591376388336211E-3</v>
      </c>
      <c r="CO17" s="54">
        <f t="shared" si="201"/>
        <v>5.0542252514471715E-4</v>
      </c>
      <c r="CP17" s="54">
        <f t="shared" si="202"/>
        <v>0</v>
      </c>
      <c r="CQ17" s="54">
        <f t="shared" si="203"/>
        <v>1.3546907214538412E-2</v>
      </c>
      <c r="CR17" s="54">
        <f t="shared" si="204"/>
        <v>2.8727236871132509</v>
      </c>
      <c r="CS17" s="54">
        <f t="shared" si="205"/>
        <v>1.0139196448658052</v>
      </c>
      <c r="CT17" s="54"/>
      <c r="CU17" s="54">
        <f t="shared" si="206"/>
        <v>4.9620869591264096</v>
      </c>
      <c r="CV17" s="54">
        <f t="shared" si="207"/>
        <v>1.3413871290496964E-2</v>
      </c>
      <c r="CW17" s="54">
        <f t="shared" si="208"/>
        <v>0.13823893120060626</v>
      </c>
      <c r="CX17" s="54">
        <f t="shared" si="209"/>
        <v>7.532739065610361E-2</v>
      </c>
      <c r="CY17" s="54"/>
      <c r="CZ17" s="54">
        <f t="shared" si="210"/>
        <v>1.7757459052782609</v>
      </c>
      <c r="DA17" s="54">
        <f t="shared" si="211"/>
        <v>0</v>
      </c>
      <c r="DB17" s="54">
        <f t="shared" si="212"/>
        <v>2.0027260984254678</v>
      </c>
      <c r="DC17" s="54">
        <f t="shared" si="213"/>
        <v>0</v>
      </c>
      <c r="DD17" s="54">
        <f t="shared" si="214"/>
        <v>0.72595878260725388</v>
      </c>
      <c r="DE17" s="54">
        <f t="shared" si="215"/>
        <v>0.10175455101203122</v>
      </c>
      <c r="DF17" s="54">
        <f t="shared" si="216"/>
        <v>0.82771333361928512</v>
      </c>
      <c r="DG17" s="54">
        <f t="shared" si="217"/>
        <v>1.517221068245789</v>
      </c>
      <c r="DH17" s="71">
        <f t="shared" si="218"/>
        <v>2.6858035475613138E-2</v>
      </c>
      <c r="DI17" s="71">
        <f t="shared" si="219"/>
        <v>2.3265954594106852E-2</v>
      </c>
      <c r="DJ17" s="54">
        <f t="shared" si="220"/>
        <v>0.43265494168449103</v>
      </c>
      <c r="DK17" s="54">
        <f t="shared" si="221"/>
        <v>2</v>
      </c>
      <c r="DL17" s="4">
        <f t="shared" si="49"/>
        <v>1.6673734032205303</v>
      </c>
      <c r="DM17" s="3">
        <f t="shared" si="222"/>
        <v>0.5152148271541187</v>
      </c>
      <c r="DN17" s="3">
        <f t="shared" si="223"/>
        <v>1.1521585760664115</v>
      </c>
      <c r="DO17" s="4">
        <f t="shared" si="224"/>
        <v>0.30899786823934083</v>
      </c>
      <c r="DP17" s="57"/>
      <c r="DQ17" s="57"/>
      <c r="DR17" s="56">
        <f t="shared" si="53"/>
        <v>1.517221068245789</v>
      </c>
      <c r="DS17" s="56">
        <f t="shared" si="54"/>
        <v>2.6858035475613138E-2</v>
      </c>
      <c r="DT17" s="38">
        <f t="shared" si="55"/>
        <v>2.3265954594106852E-2</v>
      </c>
      <c r="DU17" s="38">
        <f t="shared" si="225"/>
        <v>1.5673450583155089</v>
      </c>
      <c r="DV17" s="38">
        <f t="shared" si="57"/>
        <v>0.43265494168449103</v>
      </c>
      <c r="DW17" s="39">
        <f t="shared" si="58"/>
        <v>1.7757459052782609</v>
      </c>
      <c r="DX17" s="39">
        <f t="shared" si="59"/>
        <v>0</v>
      </c>
      <c r="DY17" s="39">
        <f t="shared" si="60"/>
        <v>0</v>
      </c>
      <c r="DZ17" s="39">
        <f t="shared" si="61"/>
        <v>0.22698019314720683</v>
      </c>
      <c r="EA17" s="39">
        <f t="shared" si="62"/>
        <v>2.0027260984254678</v>
      </c>
      <c r="EB17" s="37">
        <f t="shared" si="226"/>
        <v>0.88666438544658832</v>
      </c>
      <c r="EC17" s="37">
        <f t="shared" si="227"/>
        <v>0</v>
      </c>
      <c r="ED17" s="37">
        <f t="shared" si="228"/>
        <v>0</v>
      </c>
      <c r="EE17" s="37">
        <f t="shared" si="229"/>
        <v>0.11333561455341168</v>
      </c>
      <c r="EF17" s="39">
        <f t="shared" si="230"/>
        <v>1</v>
      </c>
      <c r="EG17" s="37">
        <f t="shared" si="231"/>
        <v>1</v>
      </c>
      <c r="EH17" s="37">
        <f t="shared" si="232"/>
        <v>0</v>
      </c>
      <c r="EI17" s="11" t="b">
        <f t="shared" si="233"/>
        <v>1</v>
      </c>
      <c r="EJ17" s="11" t="b">
        <f t="shared" si="234"/>
        <v>0</v>
      </c>
      <c r="EK17" s="39" t="b">
        <f t="shared" si="235"/>
        <v>0</v>
      </c>
      <c r="EL17" s="39" t="b">
        <f t="shared" si="236"/>
        <v>1</v>
      </c>
      <c r="EM17" s="39" t="b">
        <f t="shared" si="237"/>
        <v>0</v>
      </c>
      <c r="EN17" s="39" t="b">
        <f t="shared" si="238"/>
        <v>0</v>
      </c>
      <c r="EO17" s="39" t="b">
        <f t="shared" si="239"/>
        <v>0</v>
      </c>
      <c r="EP17" s="39" t="b">
        <f t="shared" si="240"/>
        <v>0</v>
      </c>
      <c r="EQ17" s="39" t="b">
        <f t="shared" si="241"/>
        <v>0</v>
      </c>
      <c r="ER17" s="39" t="b">
        <f t="shared" si="242"/>
        <v>0</v>
      </c>
      <c r="ES17" s="58" t="str">
        <f t="shared" si="243"/>
        <v>(OH,F,Cl)-dominate amphibole</v>
      </c>
      <c r="ET17" s="58" t="str">
        <f t="shared" si="244"/>
        <v>Ca Amphibole</v>
      </c>
      <c r="EU17" s="56">
        <f t="shared" si="82"/>
        <v>1.3413871290496964E-2</v>
      </c>
      <c r="EV17" s="56">
        <f t="shared" si="83"/>
        <v>0.13823893120060626</v>
      </c>
      <c r="EW17" s="56">
        <f t="shared" si="84"/>
        <v>7.532739065610361E-2</v>
      </c>
      <c r="EX17" s="56">
        <f t="shared" si="85"/>
        <v>1.3546907214538412E-2</v>
      </c>
      <c r="EY17" s="56">
        <f t="shared" si="86"/>
        <v>1.0139196448658052</v>
      </c>
      <c r="EZ17" s="56">
        <f t="shared" si="87"/>
        <v>2.8727236871132509</v>
      </c>
      <c r="FA17" s="39">
        <f t="shared" si="88"/>
        <v>0</v>
      </c>
      <c r="FB17" s="39">
        <f t="shared" si="89"/>
        <v>5.0542252514471715E-4</v>
      </c>
      <c r="FC17" s="54">
        <f t="shared" si="90"/>
        <v>0.24135646327510041</v>
      </c>
      <c r="FD17" s="54">
        <f t="shared" si="91"/>
        <v>0.5152148271541187</v>
      </c>
      <c r="FE17" s="39">
        <f t="shared" si="92"/>
        <v>3.4591376388336211E-3</v>
      </c>
      <c r="FF17" s="54">
        <f t="shared" si="93"/>
        <v>0.30136086933961825</v>
      </c>
      <c r="FG17" s="39">
        <f t="shared" si="94"/>
        <v>0</v>
      </c>
      <c r="FH17" s="39">
        <f t="shared" si="245"/>
        <v>2.6960778505035376E-2</v>
      </c>
      <c r="FI17" s="39">
        <f t="shared" si="246"/>
        <v>2.9480510777693545</v>
      </c>
      <c r="FJ17" s="39">
        <f t="shared" si="247"/>
        <v>1.1521585760664115</v>
      </c>
      <c r="FK17" s="39">
        <f t="shared" si="248"/>
        <v>0.2791642833642185</v>
      </c>
      <c r="FL17" s="39">
        <f t="shared" si="249"/>
        <v>6.5325091238706305E-3</v>
      </c>
      <c r="FM17" s="39">
        <f t="shared" si="250"/>
        <v>0.65053938352054352</v>
      </c>
      <c r="FN17" s="39">
        <f t="shared" si="251"/>
        <v>0.17228666638071488</v>
      </c>
      <c r="FO17" s="39">
        <f t="shared" si="102"/>
        <v>0</v>
      </c>
      <c r="FP17" s="39">
        <f t="shared" si="103"/>
        <v>0.72595878260725388</v>
      </c>
      <c r="FQ17" s="39">
        <f t="shared" si="104"/>
        <v>0.10175455101203122</v>
      </c>
      <c r="FR17" s="39">
        <f t="shared" si="252"/>
        <v>0.82771333361928512</v>
      </c>
      <c r="FS17" s="39">
        <f t="shared" si="253"/>
        <v>0.93009722506279824</v>
      </c>
      <c r="FT17" s="39"/>
      <c r="FU17" s="39" t="b">
        <f t="shared" si="254"/>
        <v>0</v>
      </c>
      <c r="FV17" s="39" t="b">
        <f t="shared" si="255"/>
        <v>0</v>
      </c>
      <c r="FW17" s="39" t="b">
        <f t="shared" si="256"/>
        <v>0</v>
      </c>
      <c r="FX17" s="39"/>
      <c r="FY17" s="39" t="b">
        <f t="shared" si="257"/>
        <v>0</v>
      </c>
      <c r="FZ17" s="39" t="b">
        <f t="shared" si="258"/>
        <v>0</v>
      </c>
      <c r="GA17" s="39" t="b">
        <f t="shared" si="259"/>
        <v>0</v>
      </c>
      <c r="GB17" s="39" t="b">
        <f t="shared" si="260"/>
        <v>0</v>
      </c>
      <c r="GC17" s="39" t="b">
        <f t="shared" si="261"/>
        <v>0</v>
      </c>
      <c r="GD17" s="39" t="b">
        <f t="shared" si="262"/>
        <v>0</v>
      </c>
      <c r="GE17" s="39" t="b">
        <f t="shared" si="263"/>
        <v>0</v>
      </c>
      <c r="GF17" s="39" t="b">
        <f t="shared" si="264"/>
        <v>0</v>
      </c>
      <c r="GG17" s="39" t="b">
        <f t="shared" si="265"/>
        <v>1</v>
      </c>
      <c r="GH17" s="39" t="b">
        <f t="shared" si="266"/>
        <v>0</v>
      </c>
      <c r="GI17" s="39"/>
      <c r="GJ17" s="39" t="b">
        <f t="shared" si="267"/>
        <v>0</v>
      </c>
      <c r="GK17" s="39" t="b">
        <f t="shared" si="268"/>
        <v>0</v>
      </c>
      <c r="GL17" s="39" t="b">
        <f t="shared" si="269"/>
        <v>0</v>
      </c>
      <c r="GM17" s="39" t="b">
        <f t="shared" si="270"/>
        <v>0</v>
      </c>
      <c r="GN17" s="39" t="b">
        <f t="shared" si="271"/>
        <v>0</v>
      </c>
      <c r="GO17" s="57"/>
      <c r="GP17" s="57" t="b">
        <f t="shared" si="272"/>
        <v>0</v>
      </c>
      <c r="GQ17" s="59" t="b">
        <f t="shared" si="273"/>
        <v>0</v>
      </c>
      <c r="GR17" s="41" t="b">
        <f t="shared" si="274"/>
        <v>0</v>
      </c>
      <c r="GS17" s="57" t="b">
        <f t="shared" si="275"/>
        <v>0</v>
      </c>
      <c r="GT17" s="57" t="b">
        <f t="shared" si="276"/>
        <v>0</v>
      </c>
      <c r="GU17" s="57" t="b">
        <f t="shared" si="277"/>
        <v>0</v>
      </c>
      <c r="GV17" s="57"/>
      <c r="GW17" s="42" t="b">
        <f t="shared" si="278"/>
        <v>0</v>
      </c>
      <c r="GX17" s="42" t="b">
        <f t="shared" si="279"/>
        <v>0</v>
      </c>
      <c r="GY17" s="42" t="b">
        <f t="shared" si="280"/>
        <v>0</v>
      </c>
      <c r="GZ17" s="57"/>
      <c r="HA17" s="2" t="b">
        <f t="shared" si="281"/>
        <v>0</v>
      </c>
      <c r="HB17" s="2" t="b">
        <f t="shared" si="282"/>
        <v>0</v>
      </c>
      <c r="HC17" s="2" t="b">
        <f t="shared" si="283"/>
        <v>0</v>
      </c>
      <c r="HD17" s="2" t="b">
        <f t="shared" si="284"/>
        <v>0</v>
      </c>
      <c r="HE17" s="2" t="b">
        <f t="shared" si="285"/>
        <v>0</v>
      </c>
      <c r="HF17" s="2" t="b">
        <f t="shared" si="286"/>
        <v>0</v>
      </c>
      <c r="HG17" s="2" t="b">
        <f t="shared" si="287"/>
        <v>0</v>
      </c>
      <c r="HH17" s="2" t="b">
        <f t="shared" si="288"/>
        <v>0</v>
      </c>
      <c r="HI17" s="2" t="b">
        <f t="shared" si="289"/>
        <v>0</v>
      </c>
      <c r="HJ17" s="11" t="b">
        <f t="shared" si="290"/>
        <v>0</v>
      </c>
      <c r="HK17" s="60" t="b">
        <f t="shared" si="291"/>
        <v>0</v>
      </c>
      <c r="HL17" s="57"/>
      <c r="HM17" s="57" t="b">
        <f t="shared" si="292"/>
        <v>0</v>
      </c>
      <c r="HN17" s="57" t="b">
        <f t="shared" si="293"/>
        <v>0</v>
      </c>
      <c r="HO17" s="57" t="b">
        <f t="shared" si="294"/>
        <v>0</v>
      </c>
      <c r="HP17" s="57" t="b">
        <f t="shared" si="295"/>
        <v>0</v>
      </c>
      <c r="HQ17" s="57" t="b">
        <f t="shared" si="296"/>
        <v>0</v>
      </c>
      <c r="HR17" s="57"/>
      <c r="HS17" s="57" t="b">
        <f t="shared" si="297"/>
        <v>0</v>
      </c>
      <c r="HT17" s="57" t="b">
        <f t="shared" si="298"/>
        <v>0</v>
      </c>
      <c r="HU17" s="57" t="b">
        <f t="shared" si="299"/>
        <v>0</v>
      </c>
      <c r="HV17" s="57" t="b">
        <f t="shared" si="300"/>
        <v>0</v>
      </c>
      <c r="HW17" s="57" t="b">
        <f t="shared" si="301"/>
        <v>0</v>
      </c>
      <c r="HX17" s="57"/>
      <c r="HY17" s="57" t="b">
        <f t="shared" si="302"/>
        <v>0</v>
      </c>
      <c r="HZ17" s="57" t="b">
        <f t="shared" si="303"/>
        <v>0</v>
      </c>
      <c r="IA17" s="57"/>
      <c r="IB17" s="61">
        <f t="shared" si="304"/>
        <v>1</v>
      </c>
      <c r="IC17" s="57" t="str">
        <f t="shared" si="305"/>
        <v>Hastingsite</v>
      </c>
      <c r="ID17" s="42"/>
      <c r="IE17" s="2" t="str">
        <f t="shared" si="306"/>
        <v xml:space="preserve">Ti-rich </v>
      </c>
      <c r="IF17" s="60" t="str">
        <f t="shared" si="307"/>
        <v/>
      </c>
      <c r="IG17" s="60" t="str">
        <f t="shared" si="308"/>
        <v/>
      </c>
      <c r="IH17" s="60" t="str">
        <f t="shared" si="309"/>
        <v/>
      </c>
      <c r="II17" s="60" t="str">
        <f t="shared" si="310"/>
        <v/>
      </c>
      <c r="IJ17" s="60" t="str">
        <f t="shared" si="311"/>
        <v>magnesio-</v>
      </c>
      <c r="IK17" s="60" t="str">
        <f t="shared" si="312"/>
        <v/>
      </c>
      <c r="IL17" s="60" t="str">
        <f t="shared" si="313"/>
        <v/>
      </c>
      <c r="IM17" s="60" t="str">
        <f t="shared" si="314"/>
        <v/>
      </c>
      <c r="IN17" s="60" t="str">
        <f t="shared" si="315"/>
        <v/>
      </c>
      <c r="IO17" s="60" t="str">
        <f t="shared" si="316"/>
        <v/>
      </c>
      <c r="IP17" s="57"/>
      <c r="IQ17" s="57" t="str">
        <f t="shared" si="317"/>
        <v>Ti-rich magnesio-Hastingsite</v>
      </c>
      <c r="IR17" s="42"/>
      <c r="IS17" s="42"/>
      <c r="IT17" s="42"/>
      <c r="IU17" s="42"/>
      <c r="IV17" s="42"/>
      <c r="IW17" s="42"/>
      <c r="IX17" s="42"/>
      <c r="IY17" s="42"/>
      <c r="IZ17" s="42"/>
      <c r="JA17" s="42"/>
      <c r="JB17" s="42"/>
      <c r="JC17" s="42"/>
      <c r="JD17" s="42"/>
      <c r="JE17" s="42"/>
      <c r="JF17" s="42"/>
      <c r="JG17" s="42"/>
      <c r="JH17" s="42"/>
      <c r="JI17" s="42"/>
      <c r="JJ17" s="42"/>
      <c r="JK17" s="42"/>
      <c r="JL17" s="42"/>
      <c r="JM17" s="42"/>
      <c r="JN17" s="42"/>
      <c r="JO17" s="42"/>
      <c r="JP17" s="42"/>
      <c r="JQ17" s="42"/>
      <c r="JR17" s="42"/>
      <c r="JS17" s="42"/>
      <c r="JT17" s="42"/>
      <c r="JU17" s="42"/>
      <c r="JV17" s="42"/>
      <c r="JW17" s="42"/>
      <c r="JX17" s="42"/>
      <c r="JY17" s="42"/>
      <c r="JZ17" s="42"/>
    </row>
    <row r="18" spans="1:286" s="3" customFormat="1" ht="15" customHeight="1">
      <c r="A18"/>
      <c r="B18"/>
      <c r="C18"/>
      <c r="D18"/>
      <c r="E18"/>
      <c r="F18" t="s">
        <v>196</v>
      </c>
      <c r="G18" s="72">
        <v>46.8874</v>
      </c>
      <c r="H18" s="72">
        <v>2.3679600000000001</v>
      </c>
      <c r="I18" s="72">
        <v>7.3412100000000002</v>
      </c>
      <c r="J18" s="72">
        <v>2.6029999999999998E-3</v>
      </c>
      <c r="K18" s="72"/>
      <c r="L18"/>
      <c r="M18" s="72">
        <v>11.196</v>
      </c>
      <c r="N18" s="72">
        <v>0.25982899999999998</v>
      </c>
      <c r="O18" s="72">
        <v>15.490399999999999</v>
      </c>
      <c r="P18" s="72">
        <v>11.2105</v>
      </c>
      <c r="Q18" s="72">
        <v>1.8207599999999999</v>
      </c>
      <c r="R18" s="72">
        <v>0.38727499999999998</v>
      </c>
      <c r="S18" s="72">
        <v>0.118148</v>
      </c>
      <c r="T18" s="72">
        <v>7.2428000000000006E-2</v>
      </c>
      <c r="U18" s="72">
        <v>1.6129999999999999E-2</v>
      </c>
      <c r="V18"/>
      <c r="W18"/>
      <c r="X18" s="29">
        <f t="shared" si="173"/>
        <v>6.6096587038855403E-2</v>
      </c>
      <c r="Y18" s="29">
        <f t="shared" si="174"/>
        <v>97.104546412961156</v>
      </c>
      <c r="Z18" s="29">
        <f t="shared" si="175"/>
        <v>3.6233888842083926</v>
      </c>
      <c r="AA18" s="29">
        <f t="shared" si="176"/>
        <v>7.9355898662359579</v>
      </c>
      <c r="AB18" s="29">
        <f t="shared" si="177"/>
        <v>1.638073700713288</v>
      </c>
      <c r="AC18" s="29">
        <f t="shared" si="178"/>
        <v>99.105598864118804</v>
      </c>
      <c r="AD18" s="4"/>
      <c r="AE18" s="41"/>
      <c r="AF18" s="23">
        <v>60.084299999999999</v>
      </c>
      <c r="AG18" s="23">
        <v>79.878799999999998</v>
      </c>
      <c r="AH18" s="23">
        <v>101.96120000000001</v>
      </c>
      <c r="AI18" s="23">
        <v>151.99039999999999</v>
      </c>
      <c r="AJ18" s="23">
        <v>159.69</v>
      </c>
      <c r="AK18" s="23">
        <v>71.846400000000003</v>
      </c>
      <c r="AL18" s="23">
        <v>70.9375</v>
      </c>
      <c r="AM18" s="23">
        <v>40.304400000000001</v>
      </c>
      <c r="AN18" s="23">
        <v>56.077399999999997</v>
      </c>
      <c r="AO18" s="23">
        <v>61.978999999999999</v>
      </c>
      <c r="AP18" s="23">
        <v>94.195999999999998</v>
      </c>
      <c r="AQ18" s="23">
        <v>18.998000000000001</v>
      </c>
      <c r="AR18" s="23">
        <v>35.450000000000003</v>
      </c>
      <c r="AS18" s="23">
        <v>29.88</v>
      </c>
      <c r="AT18" s="23">
        <v>74.691999999999993</v>
      </c>
      <c r="AU18" s="23">
        <v>81.39</v>
      </c>
      <c r="AV18" s="42"/>
      <c r="AW18" s="42"/>
      <c r="AX18" s="54">
        <f t="shared" si="179"/>
        <v>0.78036026050066321</v>
      </c>
      <c r="AY18" s="54">
        <f t="shared" si="180"/>
        <v>2.9644411283093888E-2</v>
      </c>
      <c r="AZ18" s="54">
        <f t="shared" si="181"/>
        <v>0.14400007061509673</v>
      </c>
      <c r="BA18" s="54">
        <f t="shared" si="182"/>
        <v>3.4252163294523862E-5</v>
      </c>
      <c r="BB18" s="54">
        <f t="shared" si="183"/>
        <v>0.15583244254409406</v>
      </c>
      <c r="BC18" s="54">
        <f t="shared" si="184"/>
        <v>3.6627876651982375E-3</v>
      </c>
      <c r="BD18" s="54">
        <f t="shared" si="185"/>
        <v>0.38433520905906055</v>
      </c>
      <c r="BE18" s="54">
        <f t="shared" si="186"/>
        <v>0.19991119417091377</v>
      </c>
      <c r="BF18" s="54">
        <f t="shared" si="187"/>
        <v>5.8754094128656481E-2</v>
      </c>
      <c r="BG18" s="54">
        <f t="shared" si="188"/>
        <v>8.2227483120302352E-3</v>
      </c>
      <c r="BH18" s="54">
        <f t="shared" si="189"/>
        <v>6.2189704179387304E-3</v>
      </c>
      <c r="BI18" s="54">
        <f t="shared" si="190"/>
        <v>2.0431029619181946E-3</v>
      </c>
      <c r="BJ18" s="54">
        <f t="shared" si="191"/>
        <v>0</v>
      </c>
      <c r="BK18" s="54">
        <f t="shared" si="192"/>
        <v>2.1595351577143469E-4</v>
      </c>
      <c r="BL18" s="54">
        <f t="shared" si="193"/>
        <v>0</v>
      </c>
      <c r="BM18" s="42"/>
      <c r="BN18" s="42"/>
      <c r="BO18" s="54">
        <f>'Norm-coeff'!$C$2+$AX18*'Norm-coeff'!$D$2+$AY18*'Norm-coeff'!$E$2+$AZ18*'Norm-coeff'!$F$2+$BA18*'Norm-coeff'!$G$2+$BB18*'Norm-coeff'!$H$2+$BC18*'Norm-coeff'!$I$2+$BD18*'Norm-coeff'!$J$2+$BE18*'Norm-coeff'!$K$2+$BF18*'Norm-coeff'!$L$2+$BG18*'Norm-coeff'!$M$2+$BH18*'Norm-coeff'!$N$2+$BI18*'Norm-coeff'!$O$2</f>
        <v>6.8315339574099889</v>
      </c>
      <c r="BP18" s="54">
        <f>'Norm-coeff'!$C$3+$AX18*'Norm-coeff'!$D$3+$AY18*'Norm-coeff'!$E$3+$AZ18*'Norm-coeff'!$F$3+$BA18*'Norm-coeff'!$G$3+$BB18*'Norm-coeff'!$H$3+$BC18*'Norm-coeff'!$I$3+$BD18*'Norm-coeff'!$J$3+$BE18*'Norm-coeff'!$K$3+$BF18*'Norm-coeff'!$L$3+$BG18*'Norm-coeff'!$M$3+$BH18*'Norm-coeff'!$N$3+$BI18*'Norm-coeff'!$O$3</f>
        <v>1.1739103537964157</v>
      </c>
      <c r="BQ18" s="54">
        <f>'Norm-coeff'!$C$4+$AX18*'Norm-coeff'!$D$4+$AY18*'Norm-coeff'!$E$4+$AZ18*'Norm-coeff'!$F$4+$BA18*'Norm-coeff'!$G$4+$BB18*'Norm-coeff'!$H$4+$BC18*'Norm-coeff'!$I$4+$BD18*'Norm-coeff'!$J$4+$BE18*'Norm-coeff'!$K$4+$BF18*'Norm-coeff'!$L$4+$BG18*'Norm-coeff'!$M$4+$BH18*'Norm-coeff'!$N$4+$BI18*'Norm-coeff'!$O$4</f>
        <v>0.39727415156177248</v>
      </c>
      <c r="BR18" s="54">
        <f>'Norm-coeff'!$C$5+$AX18*'Norm-coeff'!$D$5+$AY18*'Norm-coeff'!$E$5+$AZ18*'Norm-coeff'!$F$5+$BA18*'Norm-coeff'!$G$5+$BB18*'Norm-coeff'!$H$5+$BC18*'Norm-coeff'!$I$5+$BD18*'Norm-coeff'!$J$5+$BE18*'Norm-coeff'!$K$5+$BF18*'Norm-coeff'!$L$5+$BG18*'Norm-coeff'!$M$5+$BH18*'Norm-coeff'!$N$5+$BI18*'Norm-coeff'!$O$5</f>
        <v>0.88162088961960083</v>
      </c>
      <c r="BS18" s="54">
        <f>'Norm-coeff'!$C$6+$AX18*'Norm-coeff'!$D$6+$AY18*'Norm-coeff'!$E$6+$AZ18*'Norm-coeff'!$F$6+$BA18*'Norm-coeff'!$G$6+$BB18*'Norm-coeff'!$H$6+$BC18*'Norm-coeff'!$I$6+$BD18*'Norm-coeff'!$J$6+$BE18*'Norm-coeff'!$K$6+$BF18*'Norm-coeff'!$L$6+$BG18*'Norm-coeff'!$M$6+$BH18*'Norm-coeff'!$N$6+$BI18*'Norm-coeff'!$O$6</f>
        <v>1.3190393484411124E-2</v>
      </c>
      <c r="BT18" s="54">
        <f>'Norm-coeff'!$C$7+$AX18*'Norm-coeff'!$D$7+$AY18*'Norm-coeff'!$E$7+$AZ18*'Norm-coeff'!$F$7+$BA18*'Norm-coeff'!$G$7+$BB18*'Norm-coeff'!$H$7+$BC18*'Norm-coeff'!$I$7+$BD18*'Norm-coeff'!$J$7+$BE18*'Norm-coeff'!$K$7+$BF18*'Norm-coeff'!$L$7+$BG18*'Norm-coeff'!$M$7+$BH18*'Norm-coeff'!$N$7+$BI18*'Norm-coeff'!$O$7</f>
        <v>3.3114037651933264</v>
      </c>
      <c r="BU18" s="54">
        <f>'Norm-coeff'!$C$8+$AX18*'Norm-coeff'!$D$8+$AY18*'Norm-coeff'!$E$8+$AZ18*'Norm-coeff'!$F$8+$BA18*'Norm-coeff'!$G$8+$BB18*'Norm-coeff'!$H$8+$BC18*'Norm-coeff'!$I$8+$BD18*'Norm-coeff'!$J$8+$BE18*'Norm-coeff'!$K$8+$BF18*'Norm-coeff'!$L$8+$BG18*'Norm-coeff'!$M$8+$BH18*'Norm-coeff'!$N$8+$BI18*'Norm-coeff'!$O$8</f>
        <v>0.26828599637741979</v>
      </c>
      <c r="BV18" s="54">
        <f>'Norm-coeff'!$C$9+$AX18*'Norm-coeff'!$D$9+$AY18*'Norm-coeff'!$E$9+$AZ18*'Norm-coeff'!$F$9+$BA18*'Norm-coeff'!$G$9+$BB18*'Norm-coeff'!$H$9+$BC18*'Norm-coeff'!$I$9+$BD18*'Norm-coeff'!$J$9+$BE18*'Norm-coeff'!$K$9+$BF18*'Norm-coeff'!$L$9+$BG18*'Norm-coeff'!$M$9+$BH18*'Norm-coeff'!$N$9+$BI18*'Norm-coeff'!$O$9</f>
        <v>1.7596556652340887</v>
      </c>
      <c r="BW18" s="54">
        <f>'Norm-coeff'!$C$10+$AX18*'Norm-coeff'!$D$10+$AY18*'Norm-coeff'!$E$10+$AZ18*'Norm-coeff'!$F$10+$BA18*'Norm-coeff'!$G$10+$BB18*'Norm-coeff'!$H$10+$BC18*'Norm-coeff'!$I$10+$BD18*'Norm-coeff'!$J$10+$BE18*'Norm-coeff'!$K$10+$BF18*'Norm-coeff'!$L$10+$BG18*'Norm-coeff'!$M$10+$BH18*'Norm-coeff'!$N$10+$BI18*'Norm-coeff'!$O$10</f>
        <v>7.1836154530485113E-2</v>
      </c>
      <c r="BX18" s="54">
        <f>'Norm-coeff'!$C$11+$AX18*'Norm-coeff'!$D$11+$AY18*'Norm-coeff'!$E$11+$AZ18*'Norm-coeff'!$F$11+$BA18*'Norm-coeff'!$G$11+$BB18*'Norm-coeff'!$H$11+$BC18*'Norm-coeff'!$I$11+$BD18*'Norm-coeff'!$J$11+$BE18*'Norm-coeff'!$K$11+$BF18*'Norm-coeff'!$L$11+$BG18*'Norm-coeff'!$M$11+$BH18*'Norm-coeff'!$N$11+$BI18*'Norm-coeff'!$O$11</f>
        <v>7.3154563234981318E-2</v>
      </c>
      <c r="BY18" s="54">
        <f>'Norm-coeff'!$C$12+$AX18*'Norm-coeff'!$D$12+$AY18*'Norm-coeff'!$E$12+$AZ18*'Norm-coeff'!$F$12+$BA18*'Norm-coeff'!$G$12+$BB18*'Norm-coeff'!$H$12+$BC18*'Norm-coeff'!$I$12+$BD18*'Norm-coeff'!$J$12+$BE18*'Norm-coeff'!$K$12+$BF18*'Norm-coeff'!$L$12+$BG18*'Norm-coeff'!$M$12+$BH18*'Norm-coeff'!$N$12+$BI18*'Norm-coeff'!$O$12</f>
        <v>4.7891748062500947E-2</v>
      </c>
      <c r="BZ18" s="54">
        <f>'Norm-coeff'!$C$13+$AX18*'Norm-coeff'!$D$13+$AY18*'Norm-coeff'!$E$13+$AZ18*'Norm-coeff'!$F$13+$BA18*'Norm-coeff'!$G$13+$BB18*'Norm-coeff'!$H$13+$BC18*'Norm-coeff'!$I$13+$BD18*'Norm-coeff'!$J$13+$BE18*'Norm-coeff'!$K$13+$BF18*'Norm-coeff'!$L$13+$BG18*'Norm-coeff'!$M$13+$BH18*'Norm-coeff'!$N$13+$BI18*'Norm-coeff'!$O$13</f>
        <v>1.7263342935253938E-2</v>
      </c>
      <c r="CA18" s="54">
        <f>'Norm-coeff'!$C$14+$AX18*'Norm-coeff'!$D$14+$AY18*'Norm-coeff'!$E$14+$AZ18*'Norm-coeff'!$F$14+$BA18*'Norm-coeff'!$G$14+$BB18*'Norm-coeff'!$H$14+$BC18*'Norm-coeff'!$I$14+$BD18*'Norm-coeff'!$J$14+$BE18*'Norm-coeff'!$K$14+$BF18*'Norm-coeff'!$L$14+$BG18*'Norm-coeff'!$M$14+$BH18*'Norm-coeff'!$N$14+$BI18*'Norm-coeff'!$O$14</f>
        <v>1.5933603828888299</v>
      </c>
      <c r="CB18" s="42"/>
      <c r="CC18" s="54">
        <f t="shared" si="318"/>
        <v>8.7543334831363868</v>
      </c>
      <c r="CD18" s="42"/>
      <c r="CE18" s="42"/>
      <c r="CF18" s="55"/>
      <c r="CG18" s="54">
        <f t="shared" si="194"/>
        <v>6.8315339574099889</v>
      </c>
      <c r="CH18" s="54">
        <f t="shared" si="172"/>
        <v>1.1739103537964157</v>
      </c>
      <c r="CI18" s="54">
        <f t="shared" si="195"/>
        <v>0</v>
      </c>
      <c r="CJ18" s="56">
        <f t="shared" si="196"/>
        <v>8.0054443112064053</v>
      </c>
      <c r="CK18" s="54">
        <f t="shared" si="197"/>
        <v>8.671428596332964E-2</v>
      </c>
      <c r="CL18" s="54">
        <f t="shared" si="198"/>
        <v>0.26828599637741979</v>
      </c>
      <c r="CM18" s="54">
        <f t="shared" si="199"/>
        <v>0.39727415156177248</v>
      </c>
      <c r="CN18" s="54">
        <f t="shared" si="200"/>
        <v>2.9985485999910536E-4</v>
      </c>
      <c r="CO18" s="54">
        <f t="shared" si="201"/>
        <v>1.8905290939188924E-3</v>
      </c>
      <c r="CP18" s="54">
        <f t="shared" si="202"/>
        <v>0</v>
      </c>
      <c r="CQ18" s="54">
        <f t="shared" si="203"/>
        <v>1.3190393484411124E-2</v>
      </c>
      <c r="CR18" s="54">
        <f t="shared" si="204"/>
        <v>3.3114037651933264</v>
      </c>
      <c r="CS18" s="54">
        <f t="shared" si="205"/>
        <v>0.88162088961960083</v>
      </c>
      <c r="CT18" s="54"/>
      <c r="CU18" s="54">
        <f t="shared" si="206"/>
        <v>4.9606798661537779</v>
      </c>
      <c r="CV18" s="54">
        <f t="shared" si="207"/>
        <v>1.8874871214652755E-2</v>
      </c>
      <c r="CW18" s="54">
        <f t="shared" si="208"/>
        <v>8.5314128341316575E-2</v>
      </c>
      <c r="CX18" s="54">
        <f t="shared" si="209"/>
        <v>5.3194824220630377E-2</v>
      </c>
      <c r="CY18" s="54"/>
      <c r="CZ18" s="54">
        <f t="shared" si="210"/>
        <v>1.7596556652340887</v>
      </c>
      <c r="DA18" s="54">
        <f t="shared" si="211"/>
        <v>7.1836154530485113E-2</v>
      </c>
      <c r="DB18" s="54">
        <f t="shared" si="212"/>
        <v>1.9888756435411734</v>
      </c>
      <c r="DC18" s="54">
        <f t="shared" si="213"/>
        <v>0</v>
      </c>
      <c r="DD18" s="54">
        <f t="shared" si="214"/>
        <v>0.44251677897135933</v>
      </c>
      <c r="DE18" s="54">
        <f t="shared" si="215"/>
        <v>7.3154563234981318E-2</v>
      </c>
      <c r="DF18" s="54">
        <f t="shared" si="216"/>
        <v>0.51567134220634059</v>
      </c>
      <c r="DG18" s="54">
        <f t="shared" si="217"/>
        <v>1.5933603828888299</v>
      </c>
      <c r="DH18" s="71">
        <f t="shared" si="218"/>
        <v>4.7891748062500947E-2</v>
      </c>
      <c r="DI18" s="71">
        <f t="shared" si="219"/>
        <v>1.7263342935253938E-2</v>
      </c>
      <c r="DJ18" s="54">
        <f t="shared" si="220"/>
        <v>0.34148452611341523</v>
      </c>
      <c r="DK18" s="54">
        <f t="shared" si="221"/>
        <v>2</v>
      </c>
      <c r="DL18" s="4">
        <f t="shared" si="49"/>
        <v>1.3642091695226899</v>
      </c>
      <c r="DM18" s="3">
        <f t="shared" si="222"/>
        <v>0.39727415156177248</v>
      </c>
      <c r="DN18" s="3">
        <f t="shared" si="223"/>
        <v>0.96693501796091741</v>
      </c>
      <c r="DO18" s="4">
        <f t="shared" si="224"/>
        <v>0.29121205196177574</v>
      </c>
      <c r="DP18" s="57"/>
      <c r="DQ18" s="57"/>
      <c r="DR18" s="56">
        <f t="shared" si="53"/>
        <v>1.5933603828888299</v>
      </c>
      <c r="DS18" s="56">
        <f t="shared" si="54"/>
        <v>4.7891748062500947E-2</v>
      </c>
      <c r="DT18" s="38">
        <f t="shared" si="55"/>
        <v>1.7263342935253938E-2</v>
      </c>
      <c r="DU18" s="38">
        <f t="shared" si="225"/>
        <v>1.6585154738865848</v>
      </c>
      <c r="DV18" s="38">
        <f t="shared" si="57"/>
        <v>0.34148452611341523</v>
      </c>
      <c r="DW18" s="39">
        <f t="shared" si="58"/>
        <v>1.7596556652340887</v>
      </c>
      <c r="DX18" s="39">
        <f t="shared" si="59"/>
        <v>7.1836154530485113E-2</v>
      </c>
      <c r="DY18" s="39">
        <f t="shared" si="60"/>
        <v>0</v>
      </c>
      <c r="DZ18" s="39">
        <f t="shared" si="61"/>
        <v>0.15738382377659971</v>
      </c>
      <c r="EA18" s="39">
        <f t="shared" si="62"/>
        <v>1.9888756435411734</v>
      </c>
      <c r="EB18" s="37">
        <f t="shared" si="226"/>
        <v>0.88474896404334213</v>
      </c>
      <c r="EC18" s="37">
        <f t="shared" si="227"/>
        <v>3.6118977455313173E-2</v>
      </c>
      <c r="ED18" s="37">
        <f t="shared" si="228"/>
        <v>0</v>
      </c>
      <c r="EE18" s="37">
        <f t="shared" si="229"/>
        <v>7.9132058501344693E-2</v>
      </c>
      <c r="EF18" s="39">
        <f t="shared" si="230"/>
        <v>0.9607772452187533</v>
      </c>
      <c r="EG18" s="37">
        <f t="shared" si="231"/>
        <v>0.96388102254468688</v>
      </c>
      <c r="EH18" s="37">
        <f t="shared" si="232"/>
        <v>3.6118977455313173E-2</v>
      </c>
      <c r="EI18" s="11" t="b">
        <f t="shared" si="233"/>
        <v>1</v>
      </c>
      <c r="EJ18" s="11" t="b">
        <f t="shared" si="234"/>
        <v>0</v>
      </c>
      <c r="EK18" s="39" t="b">
        <f t="shared" si="235"/>
        <v>0</v>
      </c>
      <c r="EL18" s="39" t="b">
        <f t="shared" si="236"/>
        <v>1</v>
      </c>
      <c r="EM18" s="39" t="b">
        <f t="shared" si="237"/>
        <v>0</v>
      </c>
      <c r="EN18" s="39" t="b">
        <f t="shared" si="238"/>
        <v>0</v>
      </c>
      <c r="EO18" s="39" t="b">
        <f t="shared" si="239"/>
        <v>0</v>
      </c>
      <c r="EP18" s="39" t="b">
        <f t="shared" si="240"/>
        <v>0</v>
      </c>
      <c r="EQ18" s="39" t="b">
        <f t="shared" si="241"/>
        <v>0</v>
      </c>
      <c r="ER18" s="39" t="b">
        <f t="shared" si="242"/>
        <v>0</v>
      </c>
      <c r="ES18" s="58" t="str">
        <f t="shared" si="243"/>
        <v>(OH,F,Cl)-dominate amphibole</v>
      </c>
      <c r="ET18" s="58" t="str">
        <f t="shared" si="244"/>
        <v>Ca Amphibole</v>
      </c>
      <c r="EU18" s="56">
        <f t="shared" si="82"/>
        <v>1.8874871214652755E-2</v>
      </c>
      <c r="EV18" s="56">
        <f t="shared" si="83"/>
        <v>8.5314128341316575E-2</v>
      </c>
      <c r="EW18" s="56">
        <f t="shared" si="84"/>
        <v>5.3194824220630377E-2</v>
      </c>
      <c r="EX18" s="56">
        <f t="shared" si="85"/>
        <v>1.3190393484411124E-2</v>
      </c>
      <c r="EY18" s="56">
        <f t="shared" si="86"/>
        <v>0.88162088961960083</v>
      </c>
      <c r="EZ18" s="56">
        <f t="shared" si="87"/>
        <v>3.3114037651933264</v>
      </c>
      <c r="FA18" s="39">
        <f t="shared" si="88"/>
        <v>0</v>
      </c>
      <c r="FB18" s="39">
        <f t="shared" si="89"/>
        <v>1.8905290939188924E-3</v>
      </c>
      <c r="FC18" s="54">
        <f t="shared" si="90"/>
        <v>8.671428596332964E-2</v>
      </c>
      <c r="FD18" s="54">
        <f t="shared" si="91"/>
        <v>0.39727415156177248</v>
      </c>
      <c r="FE18" s="39">
        <f t="shared" si="92"/>
        <v>2.9985485999910536E-4</v>
      </c>
      <c r="FF18" s="54">
        <f t="shared" si="93"/>
        <v>0.26828599637741979</v>
      </c>
      <c r="FG18" s="39">
        <f t="shared" si="94"/>
        <v>0</v>
      </c>
      <c r="FH18" s="39">
        <f t="shared" si="245"/>
        <v>3.2065264699063879E-2</v>
      </c>
      <c r="FI18" s="39">
        <f t="shared" si="246"/>
        <v>3.3645985894139567</v>
      </c>
      <c r="FJ18" s="39">
        <f t="shared" si="247"/>
        <v>0.96693501796091741</v>
      </c>
      <c r="FK18" s="39">
        <f t="shared" si="248"/>
        <v>0.22159117882009879</v>
      </c>
      <c r="FL18" s="39">
        <f t="shared" si="249"/>
        <v>7.3483529625682229E-3</v>
      </c>
      <c r="FM18" s="39">
        <f t="shared" si="250"/>
        <v>0.71902947424188379</v>
      </c>
      <c r="FN18" s="39">
        <f t="shared" si="251"/>
        <v>0.48432865779365936</v>
      </c>
      <c r="FO18" s="39">
        <f t="shared" si="102"/>
        <v>0</v>
      </c>
      <c r="FP18" s="39">
        <f t="shared" si="103"/>
        <v>0.44251677897135933</v>
      </c>
      <c r="FQ18" s="39">
        <f t="shared" si="104"/>
        <v>7.3154563234981318E-2</v>
      </c>
      <c r="FR18" s="39">
        <f t="shared" si="252"/>
        <v>0.51567134220634059</v>
      </c>
      <c r="FS18" s="39">
        <f t="shared" si="253"/>
        <v>0.67937575902652569</v>
      </c>
      <c r="FT18" s="39"/>
      <c r="FU18" s="39" t="b">
        <f t="shared" si="254"/>
        <v>0</v>
      </c>
      <c r="FV18" s="39" t="b">
        <f t="shared" si="255"/>
        <v>0</v>
      </c>
      <c r="FW18" s="39" t="b">
        <f t="shared" si="256"/>
        <v>0</v>
      </c>
      <c r="FX18" s="39"/>
      <c r="FY18" s="39" t="b">
        <f t="shared" si="257"/>
        <v>0</v>
      </c>
      <c r="FZ18" s="39" t="b">
        <f t="shared" si="258"/>
        <v>0</v>
      </c>
      <c r="GA18" s="39" t="b">
        <f t="shared" si="259"/>
        <v>0</v>
      </c>
      <c r="GB18" s="39" t="b">
        <f t="shared" si="260"/>
        <v>0</v>
      </c>
      <c r="GC18" s="39" t="b">
        <f t="shared" si="261"/>
        <v>0</v>
      </c>
      <c r="GD18" s="39" t="b">
        <f t="shared" si="262"/>
        <v>0</v>
      </c>
      <c r="GE18" s="39" t="b">
        <f t="shared" si="263"/>
        <v>0</v>
      </c>
      <c r="GF18" s="39" t="b">
        <f t="shared" si="264"/>
        <v>0</v>
      </c>
      <c r="GG18" s="39" t="b">
        <f t="shared" si="265"/>
        <v>1</v>
      </c>
      <c r="GH18" s="39" t="b">
        <f t="shared" si="266"/>
        <v>0</v>
      </c>
      <c r="GI18" s="39"/>
      <c r="GJ18" s="39" t="b">
        <f t="shared" si="267"/>
        <v>0</v>
      </c>
      <c r="GK18" s="39" t="b">
        <f t="shared" si="268"/>
        <v>0</v>
      </c>
      <c r="GL18" s="39" t="b">
        <f t="shared" si="269"/>
        <v>0</v>
      </c>
      <c r="GM18" s="39" t="b">
        <f t="shared" si="270"/>
        <v>0</v>
      </c>
      <c r="GN18" s="39" t="b">
        <f t="shared" si="271"/>
        <v>0</v>
      </c>
      <c r="GO18" s="57"/>
      <c r="GP18" s="57" t="b">
        <f t="shared" si="272"/>
        <v>0</v>
      </c>
      <c r="GQ18" s="59" t="b">
        <f t="shared" si="273"/>
        <v>0</v>
      </c>
      <c r="GR18" s="41" t="b">
        <f t="shared" si="274"/>
        <v>0</v>
      </c>
      <c r="GS18" s="57" t="b">
        <f t="shared" si="275"/>
        <v>0</v>
      </c>
      <c r="GT18" s="57" t="b">
        <f t="shared" si="276"/>
        <v>0</v>
      </c>
      <c r="GU18" s="57" t="b">
        <f t="shared" si="277"/>
        <v>0</v>
      </c>
      <c r="GV18" s="57"/>
      <c r="GW18" s="42" t="b">
        <f t="shared" si="278"/>
        <v>0</v>
      </c>
      <c r="GX18" s="42" t="b">
        <f t="shared" si="279"/>
        <v>0</v>
      </c>
      <c r="GY18" s="42" t="b">
        <f t="shared" si="280"/>
        <v>0</v>
      </c>
      <c r="GZ18" s="57"/>
      <c r="HA18" s="2" t="b">
        <f t="shared" si="281"/>
        <v>0</v>
      </c>
      <c r="HB18" s="2" t="b">
        <f t="shared" si="282"/>
        <v>0</v>
      </c>
      <c r="HC18" s="2" t="b">
        <f t="shared" si="283"/>
        <v>0</v>
      </c>
      <c r="HD18" s="2" t="b">
        <f t="shared" si="284"/>
        <v>0</v>
      </c>
      <c r="HE18" s="2" t="b">
        <f t="shared" si="285"/>
        <v>0</v>
      </c>
      <c r="HF18" s="2" t="b">
        <f t="shared" si="286"/>
        <v>0</v>
      </c>
      <c r="HG18" s="2" t="b">
        <f t="shared" si="287"/>
        <v>0</v>
      </c>
      <c r="HH18" s="2" t="b">
        <f t="shared" si="288"/>
        <v>0</v>
      </c>
      <c r="HI18" s="2" t="b">
        <f t="shared" si="289"/>
        <v>0</v>
      </c>
      <c r="HJ18" s="11" t="b">
        <f t="shared" si="290"/>
        <v>0</v>
      </c>
      <c r="HK18" s="60" t="b">
        <f t="shared" si="291"/>
        <v>0</v>
      </c>
      <c r="HL18" s="57"/>
      <c r="HM18" s="57" t="b">
        <f t="shared" si="292"/>
        <v>0</v>
      </c>
      <c r="HN18" s="57" t="b">
        <f t="shared" si="293"/>
        <v>0</v>
      </c>
      <c r="HO18" s="57" t="b">
        <f t="shared" si="294"/>
        <v>0</v>
      </c>
      <c r="HP18" s="57" t="b">
        <f t="shared" si="295"/>
        <v>0</v>
      </c>
      <c r="HQ18" s="57" t="b">
        <f t="shared" si="296"/>
        <v>0</v>
      </c>
      <c r="HR18" s="57"/>
      <c r="HS18" s="57" t="b">
        <f t="shared" si="297"/>
        <v>0</v>
      </c>
      <c r="HT18" s="57" t="b">
        <f t="shared" si="298"/>
        <v>0</v>
      </c>
      <c r="HU18" s="57" t="b">
        <f t="shared" si="299"/>
        <v>0</v>
      </c>
      <c r="HV18" s="57" t="b">
        <f t="shared" si="300"/>
        <v>0</v>
      </c>
      <c r="HW18" s="57" t="b">
        <f t="shared" si="301"/>
        <v>0</v>
      </c>
      <c r="HX18" s="57"/>
      <c r="HY18" s="57" t="b">
        <f t="shared" si="302"/>
        <v>0</v>
      </c>
      <c r="HZ18" s="57" t="b">
        <f t="shared" si="303"/>
        <v>0</v>
      </c>
      <c r="IA18" s="57"/>
      <c r="IB18" s="61">
        <f t="shared" si="304"/>
        <v>1</v>
      </c>
      <c r="IC18" s="57" t="str">
        <f t="shared" si="305"/>
        <v>Hastingsite</v>
      </c>
      <c r="ID18" s="42"/>
      <c r="IE18" s="2" t="str">
        <f t="shared" si="306"/>
        <v/>
      </c>
      <c r="IF18" s="60" t="str">
        <f t="shared" si="307"/>
        <v/>
      </c>
      <c r="IG18" s="60" t="str">
        <f t="shared" si="308"/>
        <v/>
      </c>
      <c r="IH18" s="60" t="str">
        <f t="shared" si="309"/>
        <v/>
      </c>
      <c r="II18" s="60" t="str">
        <f t="shared" si="310"/>
        <v/>
      </c>
      <c r="IJ18" s="60" t="str">
        <f t="shared" si="311"/>
        <v>magnesio-</v>
      </c>
      <c r="IK18" s="60" t="str">
        <f t="shared" si="312"/>
        <v/>
      </c>
      <c r="IL18" s="60" t="str">
        <f t="shared" si="313"/>
        <v/>
      </c>
      <c r="IM18" s="60" t="str">
        <f t="shared" si="314"/>
        <v/>
      </c>
      <c r="IN18" s="60" t="str">
        <f t="shared" si="315"/>
        <v/>
      </c>
      <c r="IO18" s="60" t="str">
        <f t="shared" si="316"/>
        <v/>
      </c>
      <c r="IP18" s="57"/>
      <c r="IQ18" s="57" t="str">
        <f t="shared" si="317"/>
        <v>magnesio-Hastingsite</v>
      </c>
      <c r="IR18" s="42"/>
      <c r="IS18" s="42"/>
      <c r="IT18" s="42"/>
      <c r="IU18" s="42"/>
      <c r="IV18" s="42"/>
      <c r="IW18" s="42"/>
      <c r="IX18" s="42"/>
      <c r="IY18" s="42"/>
      <c r="IZ18" s="42"/>
      <c r="JA18" s="42"/>
      <c r="JB18" s="42"/>
      <c r="JC18" s="42"/>
      <c r="JD18" s="42"/>
      <c r="JE18" s="42"/>
      <c r="JF18" s="42"/>
      <c r="JG18" s="42"/>
      <c r="JH18" s="42"/>
      <c r="JI18" s="42"/>
      <c r="JJ18" s="42"/>
      <c r="JK18" s="42"/>
      <c r="JL18" s="42"/>
      <c r="JM18" s="42"/>
      <c r="JN18" s="42"/>
      <c r="JO18" s="42"/>
      <c r="JP18" s="42"/>
      <c r="JQ18" s="42"/>
      <c r="JR18" s="42"/>
      <c r="JS18" s="42"/>
      <c r="JT18" s="42"/>
      <c r="JU18" s="42"/>
      <c r="JV18" s="42"/>
      <c r="JW18" s="42"/>
      <c r="JX18" s="42"/>
      <c r="JY18" s="42"/>
      <c r="JZ18" s="42"/>
    </row>
    <row r="19" spans="1:286" s="3" customFormat="1" ht="15" customHeight="1">
      <c r="A19"/>
      <c r="B19"/>
      <c r="C19"/>
      <c r="D19"/>
      <c r="E19"/>
      <c r="F19" t="s">
        <v>196</v>
      </c>
      <c r="G19" s="72">
        <v>46.629800000000003</v>
      </c>
      <c r="H19" s="72">
        <v>1.8837299999999999</v>
      </c>
      <c r="I19" s="72">
        <v>8.2604199999999999</v>
      </c>
      <c r="J19" s="72">
        <v>2.5562000000000001E-2</v>
      </c>
      <c r="K19" s="72"/>
      <c r="L19"/>
      <c r="M19" s="72">
        <v>11.6281</v>
      </c>
      <c r="N19" s="72">
        <v>0.208673</v>
      </c>
      <c r="O19" s="72">
        <v>15.337400000000001</v>
      </c>
      <c r="P19" s="72">
        <v>11.123200000000001</v>
      </c>
      <c r="Q19" s="72">
        <v>1.8534999999999999</v>
      </c>
      <c r="R19" s="72">
        <v>0.363896</v>
      </c>
      <c r="S19" s="72">
        <v>9.5999000000000001E-2</v>
      </c>
      <c r="T19" s="72">
        <v>7.5190999999999994E-2</v>
      </c>
      <c r="U19" s="72">
        <v>-3.8600000000000001E-3</v>
      </c>
      <c r="V19"/>
      <c r="W19"/>
      <c r="X19" s="29">
        <f t="shared" si="173"/>
        <v>5.7393236618627066E-2</v>
      </c>
      <c r="Y19" s="29">
        <f t="shared" si="174"/>
        <v>97.424217763381378</v>
      </c>
      <c r="Z19" s="29">
        <f t="shared" si="175"/>
        <v>3.7919860666929894</v>
      </c>
      <c r="AA19" s="29">
        <f t="shared" si="176"/>
        <v>8.2159821749383042</v>
      </c>
      <c r="AB19" s="29">
        <f t="shared" si="177"/>
        <v>1.6887740788423427</v>
      </c>
      <c r="AC19" s="29">
        <f t="shared" si="178"/>
        <v>99.492860083855007</v>
      </c>
      <c r="AD19" s="4"/>
      <c r="AE19" s="41"/>
      <c r="AF19" s="23">
        <v>60.084299999999999</v>
      </c>
      <c r="AG19" s="23">
        <v>79.878799999999998</v>
      </c>
      <c r="AH19" s="23">
        <v>101.96120000000001</v>
      </c>
      <c r="AI19" s="23">
        <v>151.99039999999999</v>
      </c>
      <c r="AJ19" s="23">
        <v>159.69</v>
      </c>
      <c r="AK19" s="23">
        <v>71.846400000000003</v>
      </c>
      <c r="AL19" s="23">
        <v>70.9375</v>
      </c>
      <c r="AM19" s="23">
        <v>40.304400000000001</v>
      </c>
      <c r="AN19" s="23">
        <v>56.077399999999997</v>
      </c>
      <c r="AO19" s="23">
        <v>61.978999999999999</v>
      </c>
      <c r="AP19" s="23">
        <v>94.195999999999998</v>
      </c>
      <c r="AQ19" s="23">
        <v>18.998000000000001</v>
      </c>
      <c r="AR19" s="23">
        <v>35.450000000000003</v>
      </c>
      <c r="AS19" s="23">
        <v>29.88</v>
      </c>
      <c r="AT19" s="23">
        <v>74.691999999999993</v>
      </c>
      <c r="AU19" s="23">
        <v>81.39</v>
      </c>
      <c r="AV19" s="42"/>
      <c r="AW19" s="42"/>
      <c r="AX19" s="54">
        <f t="shared" si="179"/>
        <v>0.77607295083740679</v>
      </c>
      <c r="AY19" s="54">
        <f t="shared" si="180"/>
        <v>2.3582352263679475E-2</v>
      </c>
      <c r="AZ19" s="54">
        <f t="shared" si="181"/>
        <v>0.16203065479809967</v>
      </c>
      <c r="BA19" s="54">
        <f t="shared" si="182"/>
        <v>3.3636334926416409E-4</v>
      </c>
      <c r="BB19" s="54">
        <f t="shared" si="183"/>
        <v>0.16184666176732584</v>
      </c>
      <c r="BC19" s="54">
        <f t="shared" si="184"/>
        <v>2.9416458149779737E-3</v>
      </c>
      <c r="BD19" s="54">
        <f t="shared" si="185"/>
        <v>0.38053909746826647</v>
      </c>
      <c r="BE19" s="54">
        <f t="shared" si="186"/>
        <v>0.19835441728753475</v>
      </c>
      <c r="BF19" s="54">
        <f t="shared" si="187"/>
        <v>5.9810581003243032E-2</v>
      </c>
      <c r="BG19" s="54">
        <f t="shared" si="188"/>
        <v>7.7263578071255683E-3</v>
      </c>
      <c r="BH19" s="54">
        <f t="shared" si="189"/>
        <v>5.0531108537740814E-3</v>
      </c>
      <c r="BI19" s="54">
        <f t="shared" si="190"/>
        <v>2.1210437235543015E-3</v>
      </c>
      <c r="BJ19" s="54">
        <f t="shared" si="191"/>
        <v>0</v>
      </c>
      <c r="BK19" s="54">
        <f t="shared" si="192"/>
        <v>-5.1678894660740113E-5</v>
      </c>
      <c r="BL19" s="54">
        <f t="shared" si="193"/>
        <v>0</v>
      </c>
      <c r="BM19" s="42"/>
      <c r="BN19" s="42"/>
      <c r="BO19" s="54">
        <f>'Norm-coeff'!$C$2+$AX19*'Norm-coeff'!$D$2+$AY19*'Norm-coeff'!$E$2+$AZ19*'Norm-coeff'!$F$2+$BA19*'Norm-coeff'!$G$2+$BB19*'Norm-coeff'!$H$2+$BC19*'Norm-coeff'!$I$2+$BD19*'Norm-coeff'!$J$2+$BE19*'Norm-coeff'!$K$2+$BF19*'Norm-coeff'!$L$2+$BG19*'Norm-coeff'!$M$2+$BH19*'Norm-coeff'!$N$2+$BI19*'Norm-coeff'!$O$2</f>
        <v>6.7715122454562255</v>
      </c>
      <c r="BP19" s="54">
        <f>'Norm-coeff'!$C$3+$AX19*'Norm-coeff'!$D$3+$AY19*'Norm-coeff'!$E$3+$AZ19*'Norm-coeff'!$F$3+$BA19*'Norm-coeff'!$G$3+$BB19*'Norm-coeff'!$H$3+$BC19*'Norm-coeff'!$I$3+$BD19*'Norm-coeff'!$J$3+$BE19*'Norm-coeff'!$K$3+$BF19*'Norm-coeff'!$L$3+$BG19*'Norm-coeff'!$M$3+$BH19*'Norm-coeff'!$N$3+$BI19*'Norm-coeff'!$O$3</f>
        <v>1.2385261135798706</v>
      </c>
      <c r="BQ19" s="54">
        <f>'Norm-coeff'!$C$4+$AX19*'Norm-coeff'!$D$4+$AY19*'Norm-coeff'!$E$4+$AZ19*'Norm-coeff'!$F$4+$BA19*'Norm-coeff'!$G$4+$BB19*'Norm-coeff'!$H$4+$BC19*'Norm-coeff'!$I$4+$BD19*'Norm-coeff'!$J$4+$BE19*'Norm-coeff'!$K$4+$BF19*'Norm-coeff'!$L$4+$BG19*'Norm-coeff'!$M$4+$BH19*'Norm-coeff'!$N$4+$BI19*'Norm-coeff'!$O$4</f>
        <v>0.41438318963907128</v>
      </c>
      <c r="BR19" s="54">
        <f>'Norm-coeff'!$C$5+$AX19*'Norm-coeff'!$D$5+$AY19*'Norm-coeff'!$E$5+$AZ19*'Norm-coeff'!$F$5+$BA19*'Norm-coeff'!$G$5+$BB19*'Norm-coeff'!$H$5+$BC19*'Norm-coeff'!$I$5+$BD19*'Norm-coeff'!$J$5+$BE19*'Norm-coeff'!$K$5+$BF19*'Norm-coeff'!$L$5+$BG19*'Norm-coeff'!$M$5+$BH19*'Norm-coeff'!$N$5+$BI19*'Norm-coeff'!$O$5</f>
        <v>0.88759048125432294</v>
      </c>
      <c r="BS19" s="54">
        <f>'Norm-coeff'!$C$6+$AX19*'Norm-coeff'!$D$6+$AY19*'Norm-coeff'!$E$6+$AZ19*'Norm-coeff'!$F$6+$BA19*'Norm-coeff'!$G$6+$BB19*'Norm-coeff'!$H$6+$BC19*'Norm-coeff'!$I$6+$BD19*'Norm-coeff'!$J$6+$BE19*'Norm-coeff'!$K$6+$BF19*'Norm-coeff'!$L$6+$BG19*'Norm-coeff'!$M$6+$BH19*'Norm-coeff'!$N$6+$BI19*'Norm-coeff'!$O$6</f>
        <v>7.9921013455904622E-3</v>
      </c>
      <c r="BT19" s="54">
        <f>'Norm-coeff'!$C$7+$AX19*'Norm-coeff'!$D$7+$AY19*'Norm-coeff'!$E$7+$AZ19*'Norm-coeff'!$F$7+$BA19*'Norm-coeff'!$G$7+$BB19*'Norm-coeff'!$H$7+$BC19*'Norm-coeff'!$I$7+$BD19*'Norm-coeff'!$J$7+$BE19*'Norm-coeff'!$K$7+$BF19*'Norm-coeff'!$L$7+$BG19*'Norm-coeff'!$M$7+$BH19*'Norm-coeff'!$N$7+$BI19*'Norm-coeff'!$O$7</f>
        <v>3.2612715770103105</v>
      </c>
      <c r="BU19" s="54">
        <f>'Norm-coeff'!$C$8+$AX19*'Norm-coeff'!$D$8+$AY19*'Norm-coeff'!$E$8+$AZ19*'Norm-coeff'!$F$8+$BA19*'Norm-coeff'!$G$8+$BB19*'Norm-coeff'!$H$8+$BC19*'Norm-coeff'!$I$8+$BD19*'Norm-coeff'!$J$8+$BE19*'Norm-coeff'!$K$8+$BF19*'Norm-coeff'!$L$8+$BG19*'Norm-coeff'!$M$8+$BH19*'Norm-coeff'!$N$8+$BI19*'Norm-coeff'!$O$8</f>
        <v>0.21797111267687955</v>
      </c>
      <c r="BV19" s="54">
        <f>'Norm-coeff'!$C$9+$AX19*'Norm-coeff'!$D$9+$AY19*'Norm-coeff'!$E$9+$AZ19*'Norm-coeff'!$F$9+$BA19*'Norm-coeff'!$G$9+$BB19*'Norm-coeff'!$H$9+$BC19*'Norm-coeff'!$I$9+$BD19*'Norm-coeff'!$J$9+$BE19*'Norm-coeff'!$K$9+$BF19*'Norm-coeff'!$L$9+$BG19*'Norm-coeff'!$M$9+$BH19*'Norm-coeff'!$N$9+$BI19*'Norm-coeff'!$O$9</f>
        <v>1.7401227224299085</v>
      </c>
      <c r="BW19" s="54">
        <f>'Norm-coeff'!$C$10+$AX19*'Norm-coeff'!$D$10+$AY19*'Norm-coeff'!$E$10+$AZ19*'Norm-coeff'!$F$10+$BA19*'Norm-coeff'!$G$10+$BB19*'Norm-coeff'!$H$10+$BC19*'Norm-coeff'!$I$10+$BD19*'Norm-coeff'!$J$10+$BE19*'Norm-coeff'!$K$10+$BF19*'Norm-coeff'!$L$10+$BG19*'Norm-coeff'!$M$10+$BH19*'Norm-coeff'!$N$10+$BI19*'Norm-coeff'!$O$10</f>
        <v>5.79196043258869E-2</v>
      </c>
      <c r="BX19" s="54">
        <f>'Norm-coeff'!$C$11+$AX19*'Norm-coeff'!$D$11+$AY19*'Norm-coeff'!$E$11+$AZ19*'Norm-coeff'!$F$11+$BA19*'Norm-coeff'!$G$11+$BB19*'Norm-coeff'!$H$11+$BC19*'Norm-coeff'!$I$11+$BD19*'Norm-coeff'!$J$11+$BE19*'Norm-coeff'!$K$11+$BF19*'Norm-coeff'!$L$11+$BG19*'Norm-coeff'!$M$11+$BH19*'Norm-coeff'!$N$11+$BI19*'Norm-coeff'!$O$11</f>
        <v>6.8240390136584492E-2</v>
      </c>
      <c r="BY19" s="54">
        <f>'Norm-coeff'!$C$12+$AX19*'Norm-coeff'!$D$12+$AY19*'Norm-coeff'!$E$12+$AZ19*'Norm-coeff'!$F$12+$BA19*'Norm-coeff'!$G$12+$BB19*'Norm-coeff'!$H$12+$BC19*'Norm-coeff'!$I$12+$BD19*'Norm-coeff'!$J$12+$BE19*'Norm-coeff'!$K$12+$BF19*'Norm-coeff'!$L$12+$BG19*'Norm-coeff'!$M$12+$BH19*'Norm-coeff'!$N$12+$BI19*'Norm-coeff'!$O$12</f>
        <v>3.7330164222606342E-2</v>
      </c>
      <c r="BZ19" s="54">
        <f>'Norm-coeff'!$C$13+$AX19*'Norm-coeff'!$D$13+$AY19*'Norm-coeff'!$E$13+$AZ19*'Norm-coeff'!$F$13+$BA19*'Norm-coeff'!$G$13+$BB19*'Norm-coeff'!$H$13+$BC19*'Norm-coeff'!$I$13+$BD19*'Norm-coeff'!$J$13+$BE19*'Norm-coeff'!$K$13+$BF19*'Norm-coeff'!$L$13+$BG19*'Norm-coeff'!$M$13+$BH19*'Norm-coeff'!$N$13+$BI19*'Norm-coeff'!$O$13</f>
        <v>1.8355158828111288E-2</v>
      </c>
      <c r="CA19" s="54">
        <f>'Norm-coeff'!$C$14+$AX19*'Norm-coeff'!$D$14+$AY19*'Norm-coeff'!$E$14+$AZ19*'Norm-coeff'!$F$14+$BA19*'Norm-coeff'!$G$14+$BB19*'Norm-coeff'!$H$14+$BC19*'Norm-coeff'!$I$14+$BD19*'Norm-coeff'!$J$14+$BE19*'Norm-coeff'!$K$14+$BF19*'Norm-coeff'!$L$14+$BG19*'Norm-coeff'!$M$14+$BH19*'Norm-coeff'!$N$14+$BI19*'Norm-coeff'!$O$14</f>
        <v>1.6372393202856428</v>
      </c>
      <c r="CB19" s="42"/>
      <c r="CC19" s="54">
        <f t="shared" si="318"/>
        <v>8.7253553137621331</v>
      </c>
      <c r="CD19" s="42"/>
      <c r="CE19" s="42"/>
      <c r="CF19" s="55"/>
      <c r="CG19" s="54">
        <f t="shared" si="194"/>
        <v>6.7715122454562255</v>
      </c>
      <c r="CH19" s="54">
        <f t="shared" si="172"/>
        <v>1.2385261135798706</v>
      </c>
      <c r="CI19" s="54">
        <f t="shared" si="195"/>
        <v>0</v>
      </c>
      <c r="CJ19" s="56">
        <f t="shared" si="196"/>
        <v>8.0100383590360966</v>
      </c>
      <c r="CK19" s="54">
        <f t="shared" si="197"/>
        <v>0.17524892125508607</v>
      </c>
      <c r="CL19" s="54">
        <f t="shared" si="198"/>
        <v>0.21797111267687955</v>
      </c>
      <c r="CM19" s="54">
        <f t="shared" si="199"/>
        <v>0.41438318963907128</v>
      </c>
      <c r="CN19" s="54">
        <f t="shared" si="200"/>
        <v>2.9348897368569023E-3</v>
      </c>
      <c r="CO19" s="54">
        <f t="shared" si="201"/>
        <v>-4.509167181374423E-4</v>
      </c>
      <c r="CP19" s="54">
        <f t="shared" si="202"/>
        <v>0</v>
      </c>
      <c r="CQ19" s="54">
        <f t="shared" si="203"/>
        <v>7.9921013455904622E-3</v>
      </c>
      <c r="CR19" s="54">
        <f t="shared" si="204"/>
        <v>3.2612715770103105</v>
      </c>
      <c r="CS19" s="54">
        <f t="shared" si="205"/>
        <v>0.88759048125432294</v>
      </c>
      <c r="CT19" s="54"/>
      <c r="CU19" s="54">
        <f t="shared" si="206"/>
        <v>4.96694135619998</v>
      </c>
      <c r="CV19" s="54">
        <f t="shared" si="207"/>
        <v>1.7674803597333741E-2</v>
      </c>
      <c r="CW19" s="54">
        <f t="shared" si="208"/>
        <v>0.11019595937280502</v>
      </c>
      <c r="CX19" s="54">
        <f t="shared" si="209"/>
        <v>5.9067259178674725E-2</v>
      </c>
      <c r="CY19" s="54"/>
      <c r="CZ19" s="54">
        <f t="shared" si="210"/>
        <v>1.7401227224299085</v>
      </c>
      <c r="DA19" s="54">
        <f t="shared" si="211"/>
        <v>5.79196043258869E-2</v>
      </c>
      <c r="DB19" s="54">
        <f t="shared" si="212"/>
        <v>1.9849803489046089</v>
      </c>
      <c r="DC19" s="54">
        <f t="shared" si="213"/>
        <v>0</v>
      </c>
      <c r="DD19" s="54">
        <f t="shared" si="214"/>
        <v>0.46394896644996025</v>
      </c>
      <c r="DE19" s="54">
        <f t="shared" si="215"/>
        <v>6.8240390136584492E-2</v>
      </c>
      <c r="DF19" s="54">
        <f t="shared" si="216"/>
        <v>0.53218935658654476</v>
      </c>
      <c r="DG19" s="54">
        <f t="shared" si="217"/>
        <v>1.6372393202856428</v>
      </c>
      <c r="DH19" s="71">
        <f t="shared" si="218"/>
        <v>3.7330164222606342E-2</v>
      </c>
      <c r="DI19" s="71">
        <f t="shared" si="219"/>
        <v>1.8355158828111288E-2</v>
      </c>
      <c r="DJ19" s="54">
        <f t="shared" si="220"/>
        <v>0.30707535666363961</v>
      </c>
      <c r="DK19" s="54">
        <f t="shared" si="221"/>
        <v>2</v>
      </c>
      <c r="DL19" s="4">
        <f t="shared" si="49"/>
        <v>1.4121696302661992</v>
      </c>
      <c r="DM19" s="3">
        <f t="shared" si="222"/>
        <v>0.41438318963907128</v>
      </c>
      <c r="DN19" s="3">
        <f t="shared" si="223"/>
        <v>0.99778644062712796</v>
      </c>
      <c r="DO19" s="4">
        <f t="shared" si="224"/>
        <v>0.29343726189675845</v>
      </c>
      <c r="DP19" s="57"/>
      <c r="DQ19" s="57"/>
      <c r="DR19" s="56">
        <f t="shared" si="53"/>
        <v>1.6372393202856428</v>
      </c>
      <c r="DS19" s="56">
        <f t="shared" si="54"/>
        <v>3.7330164222606342E-2</v>
      </c>
      <c r="DT19" s="38">
        <f t="shared" si="55"/>
        <v>1.8355158828111288E-2</v>
      </c>
      <c r="DU19" s="38">
        <f t="shared" si="225"/>
        <v>1.6929246433363603</v>
      </c>
      <c r="DV19" s="38">
        <f t="shared" si="57"/>
        <v>0.30707535666363961</v>
      </c>
      <c r="DW19" s="39">
        <f t="shared" si="58"/>
        <v>1.7401227224299085</v>
      </c>
      <c r="DX19" s="39">
        <f t="shared" si="59"/>
        <v>5.79196043258869E-2</v>
      </c>
      <c r="DY19" s="39">
        <f t="shared" si="60"/>
        <v>0</v>
      </c>
      <c r="DZ19" s="39">
        <f t="shared" si="61"/>
        <v>0.1869380221488135</v>
      </c>
      <c r="EA19" s="39">
        <f t="shared" si="62"/>
        <v>1.9849803489046089</v>
      </c>
      <c r="EB19" s="37">
        <f t="shared" si="226"/>
        <v>0.87664481081144074</v>
      </c>
      <c r="EC19" s="37">
        <f t="shared" si="227"/>
        <v>2.9178930843244487E-2</v>
      </c>
      <c r="ED19" s="37">
        <f t="shared" si="228"/>
        <v>0</v>
      </c>
      <c r="EE19" s="37">
        <f t="shared" si="229"/>
        <v>9.4176258345314762E-2</v>
      </c>
      <c r="EF19" s="39">
        <f t="shared" si="230"/>
        <v>0.96778740774674021</v>
      </c>
      <c r="EG19" s="37">
        <f t="shared" si="231"/>
        <v>0.97082106915675548</v>
      </c>
      <c r="EH19" s="37">
        <f t="shared" si="232"/>
        <v>2.9178930843244487E-2</v>
      </c>
      <c r="EI19" s="11" t="b">
        <f t="shared" si="233"/>
        <v>1</v>
      </c>
      <c r="EJ19" s="11" t="b">
        <f t="shared" si="234"/>
        <v>0</v>
      </c>
      <c r="EK19" s="39" t="b">
        <f t="shared" si="235"/>
        <v>0</v>
      </c>
      <c r="EL19" s="39" t="b">
        <f t="shared" si="236"/>
        <v>1</v>
      </c>
      <c r="EM19" s="39" t="b">
        <f t="shared" si="237"/>
        <v>0</v>
      </c>
      <c r="EN19" s="39" t="b">
        <f t="shared" si="238"/>
        <v>0</v>
      </c>
      <c r="EO19" s="39" t="b">
        <f t="shared" si="239"/>
        <v>0</v>
      </c>
      <c r="EP19" s="39" t="b">
        <f t="shared" si="240"/>
        <v>0</v>
      </c>
      <c r="EQ19" s="39" t="b">
        <f t="shared" si="241"/>
        <v>0</v>
      </c>
      <c r="ER19" s="39" t="b">
        <f t="shared" si="242"/>
        <v>0</v>
      </c>
      <c r="ES19" s="58" t="str">
        <f t="shared" si="243"/>
        <v>(OH,F,Cl)-dominate amphibole</v>
      </c>
      <c r="ET19" s="58" t="str">
        <f t="shared" si="244"/>
        <v>Ca Amphibole</v>
      </c>
      <c r="EU19" s="56">
        <f t="shared" si="82"/>
        <v>1.7674803597333741E-2</v>
      </c>
      <c r="EV19" s="56">
        <f t="shared" si="83"/>
        <v>0.11019595937280502</v>
      </c>
      <c r="EW19" s="56">
        <f t="shared" si="84"/>
        <v>5.9067259178674725E-2</v>
      </c>
      <c r="EX19" s="56">
        <f t="shared" si="85"/>
        <v>7.9921013455904622E-3</v>
      </c>
      <c r="EY19" s="56">
        <f t="shared" si="86"/>
        <v>0.88759048125432294</v>
      </c>
      <c r="EZ19" s="56">
        <f t="shared" si="87"/>
        <v>3.2612715770103105</v>
      </c>
      <c r="FA19" s="39">
        <f t="shared" si="88"/>
        <v>0</v>
      </c>
      <c r="FB19" s="39">
        <f t="shared" si="89"/>
        <v>-4.509167181374423E-4</v>
      </c>
      <c r="FC19" s="54">
        <f t="shared" si="90"/>
        <v>0.17524892125508607</v>
      </c>
      <c r="FD19" s="54">
        <f t="shared" si="91"/>
        <v>0.41438318963907128</v>
      </c>
      <c r="FE19" s="39">
        <f t="shared" si="92"/>
        <v>2.9348897368569023E-3</v>
      </c>
      <c r="FF19" s="54">
        <f t="shared" si="93"/>
        <v>0.21797111267687955</v>
      </c>
      <c r="FG19" s="39">
        <f t="shared" si="94"/>
        <v>0</v>
      </c>
      <c r="FH19" s="39">
        <f t="shared" si="245"/>
        <v>2.5666904942924201E-2</v>
      </c>
      <c r="FI19" s="39">
        <f t="shared" si="246"/>
        <v>3.3203388361889852</v>
      </c>
      <c r="FJ19" s="39">
        <f t="shared" si="247"/>
        <v>0.99778644062712796</v>
      </c>
      <c r="FK19" s="39">
        <f t="shared" si="248"/>
        <v>0.22970400030119995</v>
      </c>
      <c r="FL19" s="39">
        <f t="shared" si="249"/>
        <v>5.9088703761445314E-3</v>
      </c>
      <c r="FM19" s="39">
        <f t="shared" si="250"/>
        <v>0.71350338178113493</v>
      </c>
      <c r="FN19" s="39">
        <f t="shared" si="251"/>
        <v>0.46781064341345518</v>
      </c>
      <c r="FO19" s="39">
        <f t="shared" si="102"/>
        <v>0</v>
      </c>
      <c r="FP19" s="39">
        <f t="shared" si="103"/>
        <v>0.46394896644996025</v>
      </c>
      <c r="FQ19" s="39">
        <f t="shared" si="104"/>
        <v>6.8240390136584492E-2</v>
      </c>
      <c r="FR19" s="39">
        <f t="shared" si="252"/>
        <v>0.53218935658654476</v>
      </c>
      <c r="FS19" s="39">
        <f t="shared" si="253"/>
        <v>0.72143386932113363</v>
      </c>
      <c r="FT19" s="39"/>
      <c r="FU19" s="39" t="b">
        <f t="shared" si="254"/>
        <v>0</v>
      </c>
      <c r="FV19" s="39" t="b">
        <f t="shared" si="255"/>
        <v>0</v>
      </c>
      <c r="FW19" s="39" t="b">
        <f t="shared" si="256"/>
        <v>0</v>
      </c>
      <c r="FX19" s="39"/>
      <c r="FY19" s="39" t="b">
        <f t="shared" si="257"/>
        <v>0</v>
      </c>
      <c r="FZ19" s="39" t="b">
        <f t="shared" si="258"/>
        <v>0</v>
      </c>
      <c r="GA19" s="39" t="b">
        <f t="shared" si="259"/>
        <v>0</v>
      </c>
      <c r="GB19" s="39" t="b">
        <f t="shared" si="260"/>
        <v>0</v>
      </c>
      <c r="GC19" s="39" t="b">
        <f t="shared" si="261"/>
        <v>0</v>
      </c>
      <c r="GD19" s="39" t="b">
        <f t="shared" si="262"/>
        <v>0</v>
      </c>
      <c r="GE19" s="39" t="b">
        <f t="shared" si="263"/>
        <v>0</v>
      </c>
      <c r="GF19" s="39" t="b">
        <f t="shared" si="264"/>
        <v>0</v>
      </c>
      <c r="GG19" s="39" t="b">
        <f t="shared" si="265"/>
        <v>1</v>
      </c>
      <c r="GH19" s="39" t="b">
        <f t="shared" si="266"/>
        <v>0</v>
      </c>
      <c r="GI19" s="39"/>
      <c r="GJ19" s="39" t="b">
        <f t="shared" si="267"/>
        <v>0</v>
      </c>
      <c r="GK19" s="39" t="b">
        <f t="shared" si="268"/>
        <v>0</v>
      </c>
      <c r="GL19" s="39" t="b">
        <f t="shared" si="269"/>
        <v>0</v>
      </c>
      <c r="GM19" s="39" t="b">
        <f t="shared" si="270"/>
        <v>0</v>
      </c>
      <c r="GN19" s="39" t="b">
        <f t="shared" si="271"/>
        <v>0</v>
      </c>
      <c r="GO19" s="57"/>
      <c r="GP19" s="57" t="b">
        <f t="shared" si="272"/>
        <v>0</v>
      </c>
      <c r="GQ19" s="59" t="b">
        <f t="shared" si="273"/>
        <v>0</v>
      </c>
      <c r="GR19" s="41" t="b">
        <f t="shared" si="274"/>
        <v>0</v>
      </c>
      <c r="GS19" s="57" t="b">
        <f t="shared" si="275"/>
        <v>0</v>
      </c>
      <c r="GT19" s="57" t="b">
        <f t="shared" si="276"/>
        <v>0</v>
      </c>
      <c r="GU19" s="57" t="b">
        <f t="shared" si="277"/>
        <v>0</v>
      </c>
      <c r="GV19" s="57"/>
      <c r="GW19" s="42" t="b">
        <f t="shared" si="278"/>
        <v>0</v>
      </c>
      <c r="GX19" s="42" t="b">
        <f t="shared" si="279"/>
        <v>0</v>
      </c>
      <c r="GY19" s="42" t="b">
        <f t="shared" si="280"/>
        <v>0</v>
      </c>
      <c r="GZ19" s="57"/>
      <c r="HA19" s="2" t="b">
        <f t="shared" si="281"/>
        <v>0</v>
      </c>
      <c r="HB19" s="2" t="b">
        <f t="shared" si="282"/>
        <v>0</v>
      </c>
      <c r="HC19" s="2" t="b">
        <f t="shared" si="283"/>
        <v>0</v>
      </c>
      <c r="HD19" s="2" t="b">
        <f t="shared" si="284"/>
        <v>0</v>
      </c>
      <c r="HE19" s="2" t="b">
        <f t="shared" si="285"/>
        <v>0</v>
      </c>
      <c r="HF19" s="2" t="b">
        <f t="shared" si="286"/>
        <v>0</v>
      </c>
      <c r="HG19" s="2" t="b">
        <f t="shared" si="287"/>
        <v>0</v>
      </c>
      <c r="HH19" s="2" t="b">
        <f t="shared" si="288"/>
        <v>0</v>
      </c>
      <c r="HI19" s="2" t="b">
        <f t="shared" si="289"/>
        <v>0</v>
      </c>
      <c r="HJ19" s="11" t="b">
        <f t="shared" si="290"/>
        <v>0</v>
      </c>
      <c r="HK19" s="60" t="b">
        <f t="shared" si="291"/>
        <v>0</v>
      </c>
      <c r="HL19" s="57"/>
      <c r="HM19" s="57" t="b">
        <f t="shared" si="292"/>
        <v>0</v>
      </c>
      <c r="HN19" s="57" t="b">
        <f t="shared" si="293"/>
        <v>0</v>
      </c>
      <c r="HO19" s="57" t="b">
        <f t="shared" si="294"/>
        <v>0</v>
      </c>
      <c r="HP19" s="57" t="b">
        <f t="shared" si="295"/>
        <v>0</v>
      </c>
      <c r="HQ19" s="57" t="b">
        <f t="shared" si="296"/>
        <v>0</v>
      </c>
      <c r="HR19" s="57"/>
      <c r="HS19" s="57" t="b">
        <f t="shared" si="297"/>
        <v>0</v>
      </c>
      <c r="HT19" s="57" t="b">
        <f t="shared" si="298"/>
        <v>0</v>
      </c>
      <c r="HU19" s="57" t="b">
        <f t="shared" si="299"/>
        <v>0</v>
      </c>
      <c r="HV19" s="57" t="b">
        <f t="shared" si="300"/>
        <v>0</v>
      </c>
      <c r="HW19" s="57" t="b">
        <f t="shared" si="301"/>
        <v>0</v>
      </c>
      <c r="HX19" s="57"/>
      <c r="HY19" s="57" t="b">
        <f t="shared" si="302"/>
        <v>0</v>
      </c>
      <c r="HZ19" s="57" t="b">
        <f t="shared" si="303"/>
        <v>0</v>
      </c>
      <c r="IA19" s="57"/>
      <c r="IB19" s="61">
        <f t="shared" si="304"/>
        <v>1</v>
      </c>
      <c r="IC19" s="57" t="str">
        <f t="shared" si="305"/>
        <v>Hastingsite</v>
      </c>
      <c r="ID19" s="42"/>
      <c r="IE19" s="2" t="str">
        <f t="shared" si="306"/>
        <v/>
      </c>
      <c r="IF19" s="60" t="str">
        <f t="shared" si="307"/>
        <v/>
      </c>
      <c r="IG19" s="60" t="str">
        <f t="shared" si="308"/>
        <v/>
      </c>
      <c r="IH19" s="60" t="str">
        <f t="shared" si="309"/>
        <v/>
      </c>
      <c r="II19" s="60" t="str">
        <f t="shared" si="310"/>
        <v/>
      </c>
      <c r="IJ19" s="60" t="str">
        <f t="shared" si="311"/>
        <v>magnesio-</v>
      </c>
      <c r="IK19" s="60" t="str">
        <f t="shared" si="312"/>
        <v/>
      </c>
      <c r="IL19" s="60" t="str">
        <f t="shared" si="313"/>
        <v/>
      </c>
      <c r="IM19" s="60" t="str">
        <f t="shared" si="314"/>
        <v/>
      </c>
      <c r="IN19" s="60" t="str">
        <f t="shared" si="315"/>
        <v/>
      </c>
      <c r="IO19" s="60" t="str">
        <f t="shared" si="316"/>
        <v/>
      </c>
      <c r="IP19" s="57"/>
      <c r="IQ19" s="57" t="str">
        <f t="shared" si="317"/>
        <v>magnesio-Hastingsite</v>
      </c>
      <c r="IR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D19" s="42"/>
      <c r="JE19" s="42"/>
      <c r="JF19" s="42"/>
      <c r="JG19" s="42"/>
      <c r="JH19" s="42"/>
      <c r="JI19" s="42"/>
      <c r="JJ19" s="42"/>
      <c r="JK19" s="42"/>
      <c r="JL19" s="42"/>
      <c r="JM19" s="42"/>
      <c r="JN19" s="42"/>
      <c r="JO19" s="42"/>
      <c r="JP19" s="42"/>
      <c r="JQ19" s="42"/>
      <c r="JR19" s="42"/>
      <c r="JS19" s="42"/>
      <c r="JT19" s="42"/>
      <c r="JU19" s="42"/>
      <c r="JV19" s="42"/>
      <c r="JW19" s="42"/>
      <c r="JX19" s="42"/>
      <c r="JY19" s="42"/>
      <c r="JZ19" s="42"/>
    </row>
    <row r="20" spans="1:286" s="3" customFormat="1" ht="15" customHeight="1">
      <c r="A20"/>
      <c r="B20"/>
      <c r="C20"/>
      <c r="D20"/>
      <c r="E20"/>
      <c r="F20" t="s">
        <v>196</v>
      </c>
      <c r="G20" s="72">
        <v>41.510199999999998</v>
      </c>
      <c r="H20" s="72">
        <v>2.3201700000000001</v>
      </c>
      <c r="I20" s="72">
        <v>12.484</v>
      </c>
      <c r="J20" s="72">
        <v>9.5E-4</v>
      </c>
      <c r="K20" s="72"/>
      <c r="L20"/>
      <c r="M20" s="72">
        <v>13.452500000000001</v>
      </c>
      <c r="N20" s="72">
        <v>0.206983</v>
      </c>
      <c r="O20" s="72">
        <v>12.841100000000001</v>
      </c>
      <c r="P20" s="72">
        <v>11.302099999999999</v>
      </c>
      <c r="Q20" s="72">
        <v>2.4245199999999998</v>
      </c>
      <c r="R20" s="72">
        <v>0.54780399999999996</v>
      </c>
      <c r="S20" s="72">
        <v>3.1787999999999997E-2</v>
      </c>
      <c r="T20" s="72">
        <v>8.5189000000000001E-2</v>
      </c>
      <c r="U20" s="72">
        <v>-1.112E-2</v>
      </c>
      <c r="V20"/>
      <c r="W20"/>
      <c r="X20" s="29">
        <f t="shared" si="173"/>
        <v>3.2610428112765488E-2</v>
      </c>
      <c r="Y20" s="29">
        <f t="shared" si="174"/>
        <v>97.163573571887227</v>
      </c>
      <c r="Z20" s="29">
        <f t="shared" si="175"/>
        <v>4.3822743912758328</v>
      </c>
      <c r="AA20" s="29">
        <f t="shared" si="176"/>
        <v>9.5092269230964988</v>
      </c>
      <c r="AB20" s="29">
        <f t="shared" si="177"/>
        <v>1.5427577409361752</v>
      </c>
      <c r="AC20" s="29">
        <f t="shared" si="178"/>
        <v>99.145332627195742</v>
      </c>
      <c r="AD20" s="4"/>
      <c r="AE20" s="41"/>
      <c r="AF20" s="23">
        <v>60.084299999999999</v>
      </c>
      <c r="AG20" s="23">
        <v>79.878799999999998</v>
      </c>
      <c r="AH20" s="23">
        <v>101.96120000000001</v>
      </c>
      <c r="AI20" s="23">
        <v>151.99039999999999</v>
      </c>
      <c r="AJ20" s="23">
        <v>159.69</v>
      </c>
      <c r="AK20" s="23">
        <v>71.846400000000003</v>
      </c>
      <c r="AL20" s="23">
        <v>70.9375</v>
      </c>
      <c r="AM20" s="23">
        <v>40.304400000000001</v>
      </c>
      <c r="AN20" s="23">
        <v>56.077399999999997</v>
      </c>
      <c r="AO20" s="23">
        <v>61.978999999999999</v>
      </c>
      <c r="AP20" s="23">
        <v>94.195999999999998</v>
      </c>
      <c r="AQ20" s="23">
        <v>18.998000000000001</v>
      </c>
      <c r="AR20" s="23">
        <v>35.450000000000003</v>
      </c>
      <c r="AS20" s="23">
        <v>29.88</v>
      </c>
      <c r="AT20" s="23">
        <v>74.691999999999993</v>
      </c>
      <c r="AU20" s="23">
        <v>81.39</v>
      </c>
      <c r="AV20" s="42"/>
      <c r="AW20" s="42"/>
      <c r="AX20" s="54">
        <f t="shared" si="179"/>
        <v>0.69086599993675546</v>
      </c>
      <c r="AY20" s="54">
        <f t="shared" si="180"/>
        <v>2.904612988677847E-2</v>
      </c>
      <c r="AZ20" s="54">
        <f t="shared" si="181"/>
        <v>0.24487746319188083</v>
      </c>
      <c r="BA20" s="54">
        <f t="shared" si="182"/>
        <v>1.2500789523548856E-5</v>
      </c>
      <c r="BB20" s="54">
        <f t="shared" si="183"/>
        <v>0.18723972251915197</v>
      </c>
      <c r="BC20" s="54">
        <f t="shared" si="184"/>
        <v>2.917822026431718E-3</v>
      </c>
      <c r="BD20" s="54">
        <f t="shared" si="185"/>
        <v>0.31860293168984033</v>
      </c>
      <c r="BE20" s="54">
        <f t="shared" si="186"/>
        <v>0.20154465078623474</v>
      </c>
      <c r="BF20" s="54">
        <f t="shared" si="187"/>
        <v>7.823682214943771E-2</v>
      </c>
      <c r="BG20" s="54">
        <f t="shared" si="188"/>
        <v>1.1631152065905133E-2</v>
      </c>
      <c r="BH20" s="54">
        <f t="shared" si="189"/>
        <v>1.6732287609222021E-3</v>
      </c>
      <c r="BI20" s="54">
        <f t="shared" si="190"/>
        <v>2.4030747531734835E-3</v>
      </c>
      <c r="BJ20" s="54">
        <f t="shared" si="191"/>
        <v>0</v>
      </c>
      <c r="BK20" s="54">
        <f t="shared" si="192"/>
        <v>-1.4887805922990415E-4</v>
      </c>
      <c r="BL20" s="54">
        <f t="shared" si="193"/>
        <v>0</v>
      </c>
      <c r="BM20" s="42"/>
      <c r="BN20" s="42"/>
      <c r="BO20" s="54">
        <f>'Norm-coeff'!$C$2+$AX20*'Norm-coeff'!$D$2+$AY20*'Norm-coeff'!$E$2+$AZ20*'Norm-coeff'!$F$2+$BA20*'Norm-coeff'!$G$2+$BB20*'Norm-coeff'!$H$2+$BC20*'Norm-coeff'!$I$2+$BD20*'Norm-coeff'!$J$2+$BE20*'Norm-coeff'!$K$2+$BF20*'Norm-coeff'!$L$2+$BG20*'Norm-coeff'!$M$2+$BH20*'Norm-coeff'!$N$2+$BI20*'Norm-coeff'!$O$2</f>
        <v>6.1785550875554636</v>
      </c>
      <c r="BP20" s="54">
        <f>'Norm-coeff'!$C$3+$AX20*'Norm-coeff'!$D$3+$AY20*'Norm-coeff'!$E$3+$AZ20*'Norm-coeff'!$F$3+$BA20*'Norm-coeff'!$G$3+$BB20*'Norm-coeff'!$H$3+$BC20*'Norm-coeff'!$I$3+$BD20*'Norm-coeff'!$J$3+$BE20*'Norm-coeff'!$K$3+$BF20*'Norm-coeff'!$L$3+$BG20*'Norm-coeff'!$M$3+$BH20*'Norm-coeff'!$N$3+$BI20*'Norm-coeff'!$O$3</f>
        <v>1.8501022261531681</v>
      </c>
      <c r="BQ20" s="54">
        <f>'Norm-coeff'!$C$4+$AX20*'Norm-coeff'!$D$4+$AY20*'Norm-coeff'!$E$4+$AZ20*'Norm-coeff'!$F$4+$BA20*'Norm-coeff'!$G$4+$BB20*'Norm-coeff'!$H$4+$BC20*'Norm-coeff'!$I$4+$BD20*'Norm-coeff'!$J$4+$BE20*'Norm-coeff'!$K$4+$BF20*'Norm-coeff'!$L$4+$BG20*'Norm-coeff'!$M$4+$BH20*'Norm-coeff'!$N$4+$BI20*'Norm-coeff'!$O$4</f>
        <v>0.49084564818004112</v>
      </c>
      <c r="BR20" s="54">
        <f>'Norm-coeff'!$C$5+$AX20*'Norm-coeff'!$D$5+$AY20*'Norm-coeff'!$E$5+$AZ20*'Norm-coeff'!$F$5+$BA20*'Norm-coeff'!$G$5+$BB20*'Norm-coeff'!$H$5+$BC20*'Norm-coeff'!$I$5+$BD20*'Norm-coeff'!$J$5+$BE20*'Norm-coeff'!$K$5+$BF20*'Norm-coeff'!$L$5+$BG20*'Norm-coeff'!$M$5+$BH20*'Norm-coeff'!$N$5+$BI20*'Norm-coeff'!$O$5</f>
        <v>1.0495644760315423</v>
      </c>
      <c r="BS20" s="54">
        <f>'Norm-coeff'!$C$6+$AX20*'Norm-coeff'!$D$6+$AY20*'Norm-coeff'!$E$6+$AZ20*'Norm-coeff'!$F$6+$BA20*'Norm-coeff'!$G$6+$BB20*'Norm-coeff'!$H$6+$BC20*'Norm-coeff'!$I$6+$BD20*'Norm-coeff'!$J$6+$BE20*'Norm-coeff'!$K$6+$BF20*'Norm-coeff'!$L$6+$BG20*'Norm-coeff'!$M$6+$BH20*'Norm-coeff'!$N$6+$BI20*'Norm-coeff'!$O$6</f>
        <v>1.4090082714631452E-2</v>
      </c>
      <c r="BT20" s="54">
        <f>'Norm-coeff'!$C$7+$AX20*'Norm-coeff'!$D$7+$AY20*'Norm-coeff'!$E$7+$AZ20*'Norm-coeff'!$F$7+$BA20*'Norm-coeff'!$G$7+$BB20*'Norm-coeff'!$H$7+$BC20*'Norm-coeff'!$I$7+$BD20*'Norm-coeff'!$J$7+$BE20*'Norm-coeff'!$K$7+$BF20*'Norm-coeff'!$L$7+$BG20*'Norm-coeff'!$M$7+$BH20*'Norm-coeff'!$N$7+$BI20*'Norm-coeff'!$O$7</f>
        <v>2.7870219252615032</v>
      </c>
      <c r="BU20" s="54">
        <f>'Norm-coeff'!$C$8+$AX20*'Norm-coeff'!$D$8+$AY20*'Norm-coeff'!$E$8+$AZ20*'Norm-coeff'!$F$8+$BA20*'Norm-coeff'!$G$8+$BB20*'Norm-coeff'!$H$8+$BC20*'Norm-coeff'!$I$8+$BD20*'Norm-coeff'!$J$8+$BE20*'Norm-coeff'!$K$8+$BF20*'Norm-coeff'!$L$8+$BG20*'Norm-coeff'!$M$8+$BH20*'Norm-coeff'!$N$8+$BI20*'Norm-coeff'!$O$8</f>
        <v>0.28979983969402062</v>
      </c>
      <c r="BV20" s="54">
        <f>'Norm-coeff'!$C$9+$AX20*'Norm-coeff'!$D$9+$AY20*'Norm-coeff'!$E$9+$AZ20*'Norm-coeff'!$F$9+$BA20*'Norm-coeff'!$G$9+$BB20*'Norm-coeff'!$H$9+$BC20*'Norm-coeff'!$I$9+$BD20*'Norm-coeff'!$J$9+$BE20*'Norm-coeff'!$K$9+$BF20*'Norm-coeff'!$L$9+$BG20*'Norm-coeff'!$M$9+$BH20*'Norm-coeff'!$N$9+$BI20*'Norm-coeff'!$O$9</f>
        <v>1.8036949270392644</v>
      </c>
      <c r="BW20" s="54">
        <f>'Norm-coeff'!$C$10+$AX20*'Norm-coeff'!$D$10+$AY20*'Norm-coeff'!$E$10+$AZ20*'Norm-coeff'!$F$10+$BA20*'Norm-coeff'!$G$10+$BB20*'Norm-coeff'!$H$10+$BC20*'Norm-coeff'!$I$10+$BD20*'Norm-coeff'!$J$10+$BE20*'Norm-coeff'!$K$10+$BF20*'Norm-coeff'!$L$10+$BG20*'Norm-coeff'!$M$10+$BH20*'Norm-coeff'!$N$10+$BI20*'Norm-coeff'!$O$10</f>
        <v>-1.1706863173507793E-2</v>
      </c>
      <c r="BX20" s="54">
        <f>'Norm-coeff'!$C$11+$AX20*'Norm-coeff'!$D$11+$AY20*'Norm-coeff'!$E$11+$AZ20*'Norm-coeff'!$F$11+$BA20*'Norm-coeff'!$G$11+$BB20*'Norm-coeff'!$H$11+$BC20*'Norm-coeff'!$I$11+$BD20*'Norm-coeff'!$J$11+$BE20*'Norm-coeff'!$K$11+$BF20*'Norm-coeff'!$L$11+$BG20*'Norm-coeff'!$M$11+$BH20*'Norm-coeff'!$N$11+$BI20*'Norm-coeff'!$O$11</f>
        <v>0.10911085252827092</v>
      </c>
      <c r="BY20" s="54">
        <f>'Norm-coeff'!$C$12+$AX20*'Norm-coeff'!$D$12+$AY20*'Norm-coeff'!$E$12+$AZ20*'Norm-coeff'!$F$12+$BA20*'Norm-coeff'!$G$12+$BB20*'Norm-coeff'!$H$12+$BC20*'Norm-coeff'!$I$12+$BD20*'Norm-coeff'!$J$12+$BE20*'Norm-coeff'!$K$12+$BF20*'Norm-coeff'!$L$12+$BG20*'Norm-coeff'!$M$12+$BH20*'Norm-coeff'!$N$12+$BI20*'Norm-coeff'!$O$12</f>
        <v>2.2877182680623529E-2</v>
      </c>
      <c r="BZ20" s="54">
        <f>'Norm-coeff'!$C$13+$AX20*'Norm-coeff'!$D$13+$AY20*'Norm-coeff'!$E$13+$AZ20*'Norm-coeff'!$F$13+$BA20*'Norm-coeff'!$G$13+$BB20*'Norm-coeff'!$H$13+$BC20*'Norm-coeff'!$I$13+$BD20*'Norm-coeff'!$J$13+$BE20*'Norm-coeff'!$K$13+$BF20*'Norm-coeff'!$L$13+$BG20*'Norm-coeff'!$M$13+$BH20*'Norm-coeff'!$N$13+$BI20*'Norm-coeff'!$O$13</f>
        <v>2.092161623713475E-2</v>
      </c>
      <c r="CA20" s="54">
        <f>'Norm-coeff'!$C$14+$AX20*'Norm-coeff'!$D$14+$AY20*'Norm-coeff'!$E$14+$AZ20*'Norm-coeff'!$F$14+$BA20*'Norm-coeff'!$G$14+$BB20*'Norm-coeff'!$H$14+$BC20*'Norm-coeff'!$I$14+$BD20*'Norm-coeff'!$J$14+$BE20*'Norm-coeff'!$K$14+$BF20*'Norm-coeff'!$L$14+$BG20*'Norm-coeff'!$M$14+$BH20*'Norm-coeff'!$N$14+$BI20*'Norm-coeff'!$O$14</f>
        <v>1.533021790364778</v>
      </c>
      <c r="CB20" s="42"/>
      <c r="CC20" s="54">
        <f t="shared" si="318"/>
        <v>8.9432032957492087</v>
      </c>
      <c r="CD20" s="42"/>
      <c r="CE20" s="42"/>
      <c r="CF20" s="55"/>
      <c r="CG20" s="54">
        <f t="shared" si="194"/>
        <v>6.1785550875554636</v>
      </c>
      <c r="CH20" s="54">
        <f t="shared" si="172"/>
        <v>1.8501022261531681</v>
      </c>
      <c r="CI20" s="54">
        <f t="shared" si="195"/>
        <v>0</v>
      </c>
      <c r="CJ20" s="56">
        <f t="shared" si="196"/>
        <v>8.0286573137086314</v>
      </c>
      <c r="CK20" s="54">
        <f t="shared" si="197"/>
        <v>0.33988670971916624</v>
      </c>
      <c r="CL20" s="54">
        <f t="shared" si="198"/>
        <v>0.28979983969402062</v>
      </c>
      <c r="CM20" s="54">
        <f t="shared" si="199"/>
        <v>0.49084564818004112</v>
      </c>
      <c r="CN20" s="54">
        <f t="shared" si="200"/>
        <v>1.1179710206646932E-4</v>
      </c>
      <c r="CO20" s="54">
        <f t="shared" si="201"/>
        <v>-1.3314467499696246E-3</v>
      </c>
      <c r="CP20" s="54">
        <f t="shared" si="202"/>
        <v>0</v>
      </c>
      <c r="CQ20" s="54">
        <f t="shared" si="203"/>
        <v>1.4090082714631452E-2</v>
      </c>
      <c r="CR20" s="54">
        <f t="shared" si="204"/>
        <v>2.7870219252615032</v>
      </c>
      <c r="CS20" s="54">
        <f t="shared" si="205"/>
        <v>1.0495644760315423</v>
      </c>
      <c r="CT20" s="54"/>
      <c r="CU20" s="54">
        <f t="shared" si="206"/>
        <v>4.969989031953002</v>
      </c>
      <c r="CV20" s="54">
        <f t="shared" si="207"/>
        <v>1.2004592848562323E-2</v>
      </c>
      <c r="CW20" s="54">
        <f t="shared" si="208"/>
        <v>0.13411277931686372</v>
      </c>
      <c r="CX20" s="54">
        <f t="shared" si="209"/>
        <v>6.2308863462436914E-2</v>
      </c>
      <c r="CY20" s="54"/>
      <c r="CZ20" s="54">
        <f t="shared" si="210"/>
        <v>1.8036949270392644</v>
      </c>
      <c r="DA20" s="54">
        <f t="shared" si="211"/>
        <v>0</v>
      </c>
      <c r="DB20" s="54">
        <f t="shared" si="212"/>
        <v>2.0121211626671274</v>
      </c>
      <c r="DC20" s="54">
        <f t="shared" si="213"/>
        <v>0</v>
      </c>
      <c r="DD20" s="54">
        <f t="shared" si="214"/>
        <v>0.69968780569579603</v>
      </c>
      <c r="DE20" s="54">
        <f t="shared" si="215"/>
        <v>0.10911085252827092</v>
      </c>
      <c r="DF20" s="54">
        <f t="shared" si="216"/>
        <v>0.80879865822406694</v>
      </c>
      <c r="DG20" s="54">
        <f t="shared" si="217"/>
        <v>1.533021790364778</v>
      </c>
      <c r="DH20" s="71">
        <f t="shared" si="218"/>
        <v>2.2877182680623529E-2</v>
      </c>
      <c r="DI20" s="71">
        <f t="shared" si="219"/>
        <v>2.092161623713475E-2</v>
      </c>
      <c r="DJ20" s="54">
        <f t="shared" si="220"/>
        <v>0.42317941071746368</v>
      </c>
      <c r="DK20" s="54">
        <f t="shared" si="221"/>
        <v>2</v>
      </c>
      <c r="DL20" s="4">
        <f t="shared" si="49"/>
        <v>1.6745229035284472</v>
      </c>
      <c r="DM20" s="3">
        <f t="shared" si="222"/>
        <v>0.49084564818004112</v>
      </c>
      <c r="DN20" s="3">
        <f t="shared" si="223"/>
        <v>1.1836772553484061</v>
      </c>
      <c r="DO20" s="4">
        <f t="shared" si="224"/>
        <v>0.29312567009132134</v>
      </c>
      <c r="DP20" s="57"/>
      <c r="DQ20" s="57"/>
      <c r="DR20" s="56">
        <f t="shared" si="53"/>
        <v>1.533021790364778</v>
      </c>
      <c r="DS20" s="56">
        <f t="shared" si="54"/>
        <v>2.2877182680623529E-2</v>
      </c>
      <c r="DT20" s="38">
        <f t="shared" si="55"/>
        <v>2.092161623713475E-2</v>
      </c>
      <c r="DU20" s="38">
        <f t="shared" si="225"/>
        <v>1.5768205892825364</v>
      </c>
      <c r="DV20" s="38">
        <f t="shared" si="57"/>
        <v>0.42317941071746368</v>
      </c>
      <c r="DW20" s="39">
        <f t="shared" si="58"/>
        <v>1.8036949270392644</v>
      </c>
      <c r="DX20" s="39">
        <f t="shared" si="59"/>
        <v>0</v>
      </c>
      <c r="DY20" s="39">
        <f t="shared" si="60"/>
        <v>0</v>
      </c>
      <c r="DZ20" s="39">
        <f t="shared" si="61"/>
        <v>0.20842623562786294</v>
      </c>
      <c r="EA20" s="39">
        <f t="shared" si="62"/>
        <v>2.0121211626671274</v>
      </c>
      <c r="EB20" s="37">
        <f t="shared" si="226"/>
        <v>0.89641466950648852</v>
      </c>
      <c r="EC20" s="37">
        <f t="shared" si="227"/>
        <v>0</v>
      </c>
      <c r="ED20" s="37">
        <f t="shared" si="228"/>
        <v>0</v>
      </c>
      <c r="EE20" s="37">
        <f t="shared" si="229"/>
        <v>0.10358533049351147</v>
      </c>
      <c r="EF20" s="39">
        <f t="shared" si="230"/>
        <v>1</v>
      </c>
      <c r="EG20" s="37">
        <f t="shared" si="231"/>
        <v>1</v>
      </c>
      <c r="EH20" s="37">
        <f t="shared" si="232"/>
        <v>0</v>
      </c>
      <c r="EI20" s="11" t="b">
        <f t="shared" si="233"/>
        <v>1</v>
      </c>
      <c r="EJ20" s="11" t="b">
        <f t="shared" si="234"/>
        <v>0</v>
      </c>
      <c r="EK20" s="39" t="b">
        <f t="shared" si="235"/>
        <v>0</v>
      </c>
      <c r="EL20" s="39" t="b">
        <f t="shared" si="236"/>
        <v>1</v>
      </c>
      <c r="EM20" s="39" t="b">
        <f t="shared" si="237"/>
        <v>0</v>
      </c>
      <c r="EN20" s="39" t="b">
        <f t="shared" si="238"/>
        <v>0</v>
      </c>
      <c r="EO20" s="39" t="b">
        <f t="shared" si="239"/>
        <v>0</v>
      </c>
      <c r="EP20" s="39" t="b">
        <f t="shared" si="240"/>
        <v>0</v>
      </c>
      <c r="EQ20" s="39" t="b">
        <f t="shared" si="241"/>
        <v>0</v>
      </c>
      <c r="ER20" s="39" t="b">
        <f t="shared" si="242"/>
        <v>0</v>
      </c>
      <c r="ES20" s="58" t="str">
        <f t="shared" si="243"/>
        <v>(OH,F,Cl)-dominate amphibole</v>
      </c>
      <c r="ET20" s="58" t="str">
        <f t="shared" si="244"/>
        <v>Ca Amphibole</v>
      </c>
      <c r="EU20" s="56">
        <f t="shared" si="82"/>
        <v>1.2004592848562323E-2</v>
      </c>
      <c r="EV20" s="56">
        <f t="shared" si="83"/>
        <v>0.13411277931686372</v>
      </c>
      <c r="EW20" s="56">
        <f t="shared" si="84"/>
        <v>6.2308863462436914E-2</v>
      </c>
      <c r="EX20" s="56">
        <f t="shared" si="85"/>
        <v>1.4090082714631452E-2</v>
      </c>
      <c r="EY20" s="56">
        <f t="shared" si="86"/>
        <v>1.0495644760315423</v>
      </c>
      <c r="EZ20" s="56">
        <f t="shared" si="87"/>
        <v>2.7870219252615032</v>
      </c>
      <c r="FA20" s="39">
        <f t="shared" si="88"/>
        <v>0</v>
      </c>
      <c r="FB20" s="39">
        <f t="shared" si="89"/>
        <v>-1.3314467499696246E-3</v>
      </c>
      <c r="FC20" s="54">
        <f t="shared" si="90"/>
        <v>0.33988670971916624</v>
      </c>
      <c r="FD20" s="54">
        <f t="shared" si="91"/>
        <v>0.49084564818004112</v>
      </c>
      <c r="FE20" s="39">
        <f t="shared" si="92"/>
        <v>1.1179710206646932E-4</v>
      </c>
      <c r="FF20" s="54">
        <f t="shared" si="93"/>
        <v>0.28979983969402062</v>
      </c>
      <c r="FG20" s="39">
        <f t="shared" si="94"/>
        <v>0</v>
      </c>
      <c r="FH20" s="39">
        <f t="shared" si="245"/>
        <v>2.6094675563193774E-2</v>
      </c>
      <c r="FI20" s="39">
        <f t="shared" si="246"/>
        <v>2.8493307887239401</v>
      </c>
      <c r="FJ20" s="39">
        <f t="shared" si="247"/>
        <v>1.1836772553484061</v>
      </c>
      <c r="FK20" s="39">
        <f t="shared" si="248"/>
        <v>0.29161056940551788</v>
      </c>
      <c r="FL20" s="39">
        <f t="shared" si="249"/>
        <v>6.4286807616282179E-3</v>
      </c>
      <c r="FM20" s="39">
        <f t="shared" si="250"/>
        <v>0.6421427368646605</v>
      </c>
      <c r="FN20" s="39">
        <f t="shared" si="251"/>
        <v>0.19120134177593306</v>
      </c>
      <c r="FO20" s="39">
        <f t="shared" si="102"/>
        <v>0</v>
      </c>
      <c r="FP20" s="39">
        <f t="shared" si="103"/>
        <v>0.69968780569579603</v>
      </c>
      <c r="FQ20" s="39">
        <f t="shared" si="104"/>
        <v>0.10911085252827092</v>
      </c>
      <c r="FR20" s="39">
        <f t="shared" si="252"/>
        <v>0.80879865822406694</v>
      </c>
      <c r="FS20" s="39">
        <f t="shared" si="253"/>
        <v>0.98726442367185141</v>
      </c>
      <c r="FT20" s="39"/>
      <c r="FU20" s="39" t="b">
        <f t="shared" si="254"/>
        <v>0</v>
      </c>
      <c r="FV20" s="39" t="b">
        <f t="shared" si="255"/>
        <v>0</v>
      </c>
      <c r="FW20" s="39" t="b">
        <f t="shared" si="256"/>
        <v>0</v>
      </c>
      <c r="FX20" s="39"/>
      <c r="FY20" s="39" t="b">
        <f t="shared" si="257"/>
        <v>0</v>
      </c>
      <c r="FZ20" s="39" t="b">
        <f t="shared" si="258"/>
        <v>0</v>
      </c>
      <c r="GA20" s="39" t="b">
        <f t="shared" si="259"/>
        <v>0</v>
      </c>
      <c r="GB20" s="39" t="b">
        <f t="shared" si="260"/>
        <v>0</v>
      </c>
      <c r="GC20" s="39" t="b">
        <f t="shared" si="261"/>
        <v>0</v>
      </c>
      <c r="GD20" s="39" t="b">
        <f t="shared" si="262"/>
        <v>0</v>
      </c>
      <c r="GE20" s="39" t="b">
        <f t="shared" si="263"/>
        <v>0</v>
      </c>
      <c r="GF20" s="39" t="b">
        <f t="shared" si="264"/>
        <v>0</v>
      </c>
      <c r="GG20" s="39" t="b">
        <f t="shared" si="265"/>
        <v>1</v>
      </c>
      <c r="GH20" s="39" t="b">
        <f t="shared" si="266"/>
        <v>0</v>
      </c>
      <c r="GI20" s="39"/>
      <c r="GJ20" s="39" t="b">
        <f t="shared" si="267"/>
        <v>0</v>
      </c>
      <c r="GK20" s="39" t="b">
        <f t="shared" si="268"/>
        <v>0</v>
      </c>
      <c r="GL20" s="39" t="b">
        <f t="shared" si="269"/>
        <v>0</v>
      </c>
      <c r="GM20" s="39" t="b">
        <f t="shared" si="270"/>
        <v>0</v>
      </c>
      <c r="GN20" s="39" t="b">
        <f t="shared" si="271"/>
        <v>0</v>
      </c>
      <c r="GO20" s="57"/>
      <c r="GP20" s="57" t="b">
        <f t="shared" si="272"/>
        <v>0</v>
      </c>
      <c r="GQ20" s="59" t="b">
        <f t="shared" si="273"/>
        <v>0</v>
      </c>
      <c r="GR20" s="41" t="b">
        <f t="shared" si="274"/>
        <v>0</v>
      </c>
      <c r="GS20" s="57" t="b">
        <f t="shared" si="275"/>
        <v>0</v>
      </c>
      <c r="GT20" s="57" t="b">
        <f t="shared" si="276"/>
        <v>0</v>
      </c>
      <c r="GU20" s="57" t="b">
        <f t="shared" si="277"/>
        <v>0</v>
      </c>
      <c r="GV20" s="57"/>
      <c r="GW20" s="42" t="b">
        <f t="shared" si="278"/>
        <v>0</v>
      </c>
      <c r="GX20" s="42" t="b">
        <f t="shared" si="279"/>
        <v>0</v>
      </c>
      <c r="GY20" s="42" t="b">
        <f t="shared" si="280"/>
        <v>0</v>
      </c>
      <c r="GZ20" s="57"/>
      <c r="HA20" s="2" t="b">
        <f t="shared" si="281"/>
        <v>0</v>
      </c>
      <c r="HB20" s="2" t="b">
        <f t="shared" si="282"/>
        <v>0</v>
      </c>
      <c r="HC20" s="2" t="b">
        <f t="shared" si="283"/>
        <v>0</v>
      </c>
      <c r="HD20" s="2" t="b">
        <f t="shared" si="284"/>
        <v>0</v>
      </c>
      <c r="HE20" s="2" t="b">
        <f t="shared" si="285"/>
        <v>0</v>
      </c>
      <c r="HF20" s="2" t="b">
        <f t="shared" si="286"/>
        <v>0</v>
      </c>
      <c r="HG20" s="2" t="b">
        <f t="shared" si="287"/>
        <v>0</v>
      </c>
      <c r="HH20" s="2" t="b">
        <f t="shared" si="288"/>
        <v>0</v>
      </c>
      <c r="HI20" s="2" t="b">
        <f t="shared" si="289"/>
        <v>0</v>
      </c>
      <c r="HJ20" s="11" t="b">
        <f t="shared" si="290"/>
        <v>0</v>
      </c>
      <c r="HK20" s="60" t="b">
        <f t="shared" si="291"/>
        <v>0</v>
      </c>
      <c r="HL20" s="57"/>
      <c r="HM20" s="57" t="b">
        <f t="shared" si="292"/>
        <v>0</v>
      </c>
      <c r="HN20" s="57" t="b">
        <f t="shared" si="293"/>
        <v>0</v>
      </c>
      <c r="HO20" s="57" t="b">
        <f t="shared" si="294"/>
        <v>0</v>
      </c>
      <c r="HP20" s="57" t="b">
        <f t="shared" si="295"/>
        <v>0</v>
      </c>
      <c r="HQ20" s="57" t="b">
        <f t="shared" si="296"/>
        <v>0</v>
      </c>
      <c r="HR20" s="57"/>
      <c r="HS20" s="57" t="b">
        <f t="shared" si="297"/>
        <v>0</v>
      </c>
      <c r="HT20" s="57" t="b">
        <f t="shared" si="298"/>
        <v>0</v>
      </c>
      <c r="HU20" s="57" t="b">
        <f t="shared" si="299"/>
        <v>0</v>
      </c>
      <c r="HV20" s="57" t="b">
        <f t="shared" si="300"/>
        <v>0</v>
      </c>
      <c r="HW20" s="57" t="b">
        <f t="shared" si="301"/>
        <v>0</v>
      </c>
      <c r="HX20" s="57"/>
      <c r="HY20" s="57" t="b">
        <f t="shared" si="302"/>
        <v>0</v>
      </c>
      <c r="HZ20" s="57" t="b">
        <f t="shared" si="303"/>
        <v>0</v>
      </c>
      <c r="IA20" s="57"/>
      <c r="IB20" s="61">
        <f t="shared" si="304"/>
        <v>1</v>
      </c>
      <c r="IC20" s="57" t="str">
        <f t="shared" si="305"/>
        <v>Hastingsite</v>
      </c>
      <c r="ID20" s="42"/>
      <c r="IE20" s="2" t="str">
        <f t="shared" si="306"/>
        <v/>
      </c>
      <c r="IF20" s="60" t="str">
        <f t="shared" si="307"/>
        <v/>
      </c>
      <c r="IG20" s="60" t="str">
        <f t="shared" si="308"/>
        <v/>
      </c>
      <c r="IH20" s="60" t="str">
        <f t="shared" si="309"/>
        <v/>
      </c>
      <c r="II20" s="60" t="str">
        <f t="shared" si="310"/>
        <v/>
      </c>
      <c r="IJ20" s="60" t="str">
        <f t="shared" si="311"/>
        <v>magnesio-</v>
      </c>
      <c r="IK20" s="60" t="str">
        <f t="shared" si="312"/>
        <v/>
      </c>
      <c r="IL20" s="60" t="str">
        <f t="shared" si="313"/>
        <v/>
      </c>
      <c r="IM20" s="60" t="str">
        <f t="shared" si="314"/>
        <v/>
      </c>
      <c r="IN20" s="60" t="str">
        <f t="shared" si="315"/>
        <v/>
      </c>
      <c r="IO20" s="60" t="str">
        <f t="shared" si="316"/>
        <v/>
      </c>
      <c r="IP20" s="57"/>
      <c r="IQ20" s="57" t="str">
        <f t="shared" si="317"/>
        <v>magnesio-Hastingsite</v>
      </c>
      <c r="IR20" s="42"/>
      <c r="IS20" s="42"/>
      <c r="IT20" s="42"/>
      <c r="IU20" s="42"/>
      <c r="IV20" s="42"/>
      <c r="IW20" s="42"/>
      <c r="IX20" s="42"/>
      <c r="IY20" s="42"/>
      <c r="IZ20" s="42"/>
      <c r="JA20" s="42"/>
      <c r="JB20" s="42"/>
      <c r="JC20" s="42"/>
      <c r="JD20" s="42"/>
      <c r="JE20" s="42"/>
      <c r="JF20" s="42"/>
      <c r="JG20" s="42"/>
      <c r="JH20" s="42"/>
      <c r="JI20" s="42"/>
      <c r="JJ20" s="42"/>
      <c r="JK20" s="42"/>
      <c r="JL20" s="42"/>
      <c r="JM20" s="42"/>
      <c r="JN20" s="42"/>
      <c r="JO20" s="42"/>
      <c r="JP20" s="42"/>
      <c r="JQ20" s="42"/>
      <c r="JR20" s="42"/>
      <c r="JS20" s="42"/>
      <c r="JT20" s="42"/>
      <c r="JU20" s="42"/>
      <c r="JV20" s="42"/>
      <c r="JW20" s="42"/>
      <c r="JX20" s="42"/>
      <c r="JY20" s="42"/>
      <c r="JZ20" s="42"/>
    </row>
    <row r="21" spans="1:286" s="3" customFormat="1" ht="15" customHeight="1">
      <c r="A21"/>
      <c r="B21"/>
      <c r="C21"/>
      <c r="D21"/>
      <c r="E21"/>
      <c r="F21" t="s">
        <v>196</v>
      </c>
      <c r="G21">
        <v>46.78</v>
      </c>
      <c r="H21">
        <v>2.1278800000000002</v>
      </c>
      <c r="I21">
        <v>7.6797599999999999</v>
      </c>
      <c r="J21">
        <v>-1.09E-3</v>
      </c>
      <c r="K21"/>
      <c r="L21"/>
      <c r="M21">
        <v>11.1645</v>
      </c>
      <c r="N21">
        <v>0.25965300000000002</v>
      </c>
      <c r="O21">
        <v>15.4687</v>
      </c>
      <c r="P21">
        <v>11.3596</v>
      </c>
      <c r="Q21">
        <v>1.76379</v>
      </c>
      <c r="R21">
        <v>0.42055599999999999</v>
      </c>
      <c r="S21">
        <v>9.3419000000000002E-2</v>
      </c>
      <c r="T21">
        <v>6.1138999999999999E-2</v>
      </c>
      <c r="U21">
        <v>2.4309999999999998E-2</v>
      </c>
      <c r="V21"/>
      <c r="W21"/>
      <c r="X21" s="29">
        <f t="shared" si="173"/>
        <v>5.3135692222668826E-2</v>
      </c>
      <c r="Y21" s="29">
        <f t="shared" si="174"/>
        <v>97.149081307777337</v>
      </c>
      <c r="Z21" s="29">
        <f t="shared" si="175"/>
        <v>3.647151836316799</v>
      </c>
      <c r="AA21" s="29">
        <f t="shared" si="176"/>
        <v>7.882707405689132</v>
      </c>
      <c r="AB21" s="29">
        <f t="shared" si="177"/>
        <v>1.6920053021702222</v>
      </c>
      <c r="AC21" s="29">
        <f t="shared" si="178"/>
        <v>99.206445851953475</v>
      </c>
      <c r="AD21" s="4"/>
      <c r="AE21" s="41"/>
      <c r="AF21" s="23">
        <v>60.084299999999999</v>
      </c>
      <c r="AG21" s="23">
        <v>79.878799999999998</v>
      </c>
      <c r="AH21" s="23">
        <v>101.96120000000001</v>
      </c>
      <c r="AI21" s="23">
        <v>151.99039999999999</v>
      </c>
      <c r="AJ21" s="23">
        <v>159.69</v>
      </c>
      <c r="AK21" s="23">
        <v>71.846400000000003</v>
      </c>
      <c r="AL21" s="23">
        <v>70.9375</v>
      </c>
      <c r="AM21" s="23">
        <v>40.304400000000001</v>
      </c>
      <c r="AN21" s="23">
        <v>56.077399999999997</v>
      </c>
      <c r="AO21" s="23">
        <v>61.978999999999999</v>
      </c>
      <c r="AP21" s="23">
        <v>94.195999999999998</v>
      </c>
      <c r="AQ21" s="23">
        <v>18.998000000000001</v>
      </c>
      <c r="AR21" s="23">
        <v>35.450000000000003</v>
      </c>
      <c r="AS21" s="23">
        <v>29.88</v>
      </c>
      <c r="AT21" s="23">
        <v>74.691999999999993</v>
      </c>
      <c r="AU21" s="23">
        <v>81.39</v>
      </c>
      <c r="AV21" s="42"/>
      <c r="AW21" s="42"/>
      <c r="AX21" s="54">
        <f t="shared" si="179"/>
        <v>0.77857277192211616</v>
      </c>
      <c r="AY21" s="54">
        <f t="shared" si="180"/>
        <v>2.6638857869672558E-2</v>
      </c>
      <c r="AZ21" s="54">
        <f t="shared" si="181"/>
        <v>0.15064083200276182</v>
      </c>
      <c r="BA21" s="54">
        <f t="shared" si="182"/>
        <v>-1.434301113754553E-5</v>
      </c>
      <c r="BB21" s="54">
        <f t="shared" si="183"/>
        <v>0.15539400721539284</v>
      </c>
      <c r="BC21" s="54">
        <f t="shared" si="184"/>
        <v>3.6603066079295156E-3</v>
      </c>
      <c r="BD21" s="54">
        <f t="shared" si="185"/>
        <v>0.38379680630402635</v>
      </c>
      <c r="BE21" s="54">
        <f t="shared" si="186"/>
        <v>0.20257001929476048</v>
      </c>
      <c r="BF21" s="54">
        <f t="shared" si="187"/>
        <v>5.6915729521289468E-2</v>
      </c>
      <c r="BG21" s="54">
        <f t="shared" si="188"/>
        <v>8.9293812900760119E-3</v>
      </c>
      <c r="BH21" s="54">
        <f t="shared" si="189"/>
        <v>4.9173070849563112E-3</v>
      </c>
      <c r="BI21" s="54">
        <f t="shared" si="190"/>
        <v>1.7246544428772919E-3</v>
      </c>
      <c r="BJ21" s="54">
        <f t="shared" si="191"/>
        <v>0</v>
      </c>
      <c r="BK21" s="54">
        <f t="shared" si="192"/>
        <v>3.2546992984523108E-4</v>
      </c>
      <c r="BL21" s="54">
        <f t="shared" si="193"/>
        <v>0</v>
      </c>
      <c r="BM21" s="42"/>
      <c r="BN21" s="42"/>
      <c r="BO21" s="54">
        <f>'Norm-coeff'!$C$2+$AX21*'Norm-coeff'!$D$2+$AY21*'Norm-coeff'!$E$2+$AZ21*'Norm-coeff'!$F$2+$BA21*'Norm-coeff'!$G$2+$BB21*'Norm-coeff'!$H$2+$BC21*'Norm-coeff'!$I$2+$BD21*'Norm-coeff'!$J$2+$BE21*'Norm-coeff'!$K$2+$BF21*'Norm-coeff'!$L$2+$BG21*'Norm-coeff'!$M$2+$BH21*'Norm-coeff'!$N$2+$BI21*'Norm-coeff'!$O$2</f>
        <v>6.8077182981922206</v>
      </c>
      <c r="BP21" s="54">
        <f>'Norm-coeff'!$C$3+$AX21*'Norm-coeff'!$D$3+$AY21*'Norm-coeff'!$E$3+$AZ21*'Norm-coeff'!$F$3+$BA21*'Norm-coeff'!$G$3+$BB21*'Norm-coeff'!$H$3+$BC21*'Norm-coeff'!$I$3+$BD21*'Norm-coeff'!$J$3+$BE21*'Norm-coeff'!$K$3+$BF21*'Norm-coeff'!$L$3+$BG21*'Norm-coeff'!$M$3+$BH21*'Norm-coeff'!$N$3+$BI21*'Norm-coeff'!$O$3</f>
        <v>1.1993355390689011</v>
      </c>
      <c r="BQ21" s="54">
        <f>'Norm-coeff'!$C$4+$AX21*'Norm-coeff'!$D$4+$AY21*'Norm-coeff'!$E$4+$AZ21*'Norm-coeff'!$F$4+$BA21*'Norm-coeff'!$G$4+$BB21*'Norm-coeff'!$H$4+$BC21*'Norm-coeff'!$I$4+$BD21*'Norm-coeff'!$J$4+$BE21*'Norm-coeff'!$K$4+$BF21*'Norm-coeff'!$L$4+$BG21*'Norm-coeff'!$M$4+$BH21*'Norm-coeff'!$N$4+$BI21*'Norm-coeff'!$O$4</f>
        <v>0.39940038910093345</v>
      </c>
      <c r="BR21" s="54">
        <f>'Norm-coeff'!$C$5+$AX21*'Norm-coeff'!$D$5+$AY21*'Norm-coeff'!$E$5+$AZ21*'Norm-coeff'!$F$5+$BA21*'Norm-coeff'!$G$5+$BB21*'Norm-coeff'!$H$5+$BC21*'Norm-coeff'!$I$5+$BD21*'Norm-coeff'!$J$5+$BE21*'Norm-coeff'!$K$5+$BF21*'Norm-coeff'!$L$5+$BG21*'Norm-coeff'!$M$5+$BH21*'Norm-coeff'!$N$5+$BI21*'Norm-coeff'!$O$5</f>
        <v>0.87892960705154266</v>
      </c>
      <c r="BS21" s="54">
        <f>'Norm-coeff'!$C$6+$AX21*'Norm-coeff'!$D$6+$AY21*'Norm-coeff'!$E$6+$AZ21*'Norm-coeff'!$F$6+$BA21*'Norm-coeff'!$G$6+$BB21*'Norm-coeff'!$H$6+$BC21*'Norm-coeff'!$I$6+$BD21*'Norm-coeff'!$J$6+$BE21*'Norm-coeff'!$K$6+$BF21*'Norm-coeff'!$L$6+$BG21*'Norm-coeff'!$M$6+$BH21*'Norm-coeff'!$N$6+$BI21*'Norm-coeff'!$O$6</f>
        <v>1.364470263817056E-2</v>
      </c>
      <c r="BT21" s="54">
        <f>'Norm-coeff'!$C$7+$AX21*'Norm-coeff'!$D$7+$AY21*'Norm-coeff'!$E$7+$AZ21*'Norm-coeff'!$F$7+$BA21*'Norm-coeff'!$G$7+$BB21*'Norm-coeff'!$H$7+$BC21*'Norm-coeff'!$I$7+$BD21*'Norm-coeff'!$J$7+$BE21*'Norm-coeff'!$K$7+$BF21*'Norm-coeff'!$L$7+$BG21*'Norm-coeff'!$M$7+$BH21*'Norm-coeff'!$N$7+$BI21*'Norm-coeff'!$O$7</f>
        <v>3.3090165484425094</v>
      </c>
      <c r="BU21" s="54">
        <f>'Norm-coeff'!$C$8+$AX21*'Norm-coeff'!$D$8+$AY21*'Norm-coeff'!$E$8+$AZ21*'Norm-coeff'!$F$8+$BA21*'Norm-coeff'!$G$8+$BB21*'Norm-coeff'!$H$8+$BC21*'Norm-coeff'!$I$8+$BD21*'Norm-coeff'!$J$8+$BE21*'Norm-coeff'!$K$8+$BF21*'Norm-coeff'!$L$8+$BG21*'Norm-coeff'!$M$8+$BH21*'Norm-coeff'!$N$8+$BI21*'Norm-coeff'!$O$8</f>
        <v>0.24269560211975391</v>
      </c>
      <c r="BV21" s="54">
        <f>'Norm-coeff'!$C$9+$AX21*'Norm-coeff'!$D$9+$AY21*'Norm-coeff'!$E$9+$AZ21*'Norm-coeff'!$F$9+$BA21*'Norm-coeff'!$G$9+$BB21*'Norm-coeff'!$H$9+$BC21*'Norm-coeff'!$I$9+$BD21*'Norm-coeff'!$J$9+$BE21*'Norm-coeff'!$K$9+$BF21*'Norm-coeff'!$L$9+$BG21*'Norm-coeff'!$M$9+$BH21*'Norm-coeff'!$N$9+$BI21*'Norm-coeff'!$O$9</f>
        <v>1.7807595655504884</v>
      </c>
      <c r="BW21" s="54">
        <f>'Norm-coeff'!$C$10+$AX21*'Norm-coeff'!$D$10+$AY21*'Norm-coeff'!$E$10+$AZ21*'Norm-coeff'!$F$10+$BA21*'Norm-coeff'!$G$10+$BB21*'Norm-coeff'!$H$10+$BC21*'Norm-coeff'!$I$10+$BD21*'Norm-coeff'!$J$10+$BE21*'Norm-coeff'!$K$10+$BF21*'Norm-coeff'!$L$10+$BG21*'Norm-coeff'!$M$10+$BH21*'Norm-coeff'!$N$10+$BI21*'Norm-coeff'!$O$10</f>
        <v>6.2729898533623346E-2</v>
      </c>
      <c r="BX21" s="54">
        <f>'Norm-coeff'!$C$11+$AX21*'Norm-coeff'!$D$11+$AY21*'Norm-coeff'!$E$11+$AZ21*'Norm-coeff'!$F$11+$BA21*'Norm-coeff'!$G$11+$BB21*'Norm-coeff'!$H$11+$BC21*'Norm-coeff'!$I$11+$BD21*'Norm-coeff'!$J$11+$BE21*'Norm-coeff'!$K$11+$BF21*'Norm-coeff'!$L$11+$BG21*'Norm-coeff'!$M$11+$BH21*'Norm-coeff'!$N$11+$BI21*'Norm-coeff'!$O$11</f>
        <v>7.8850308003249395E-2</v>
      </c>
      <c r="BY21" s="54">
        <f>'Norm-coeff'!$C$12+$AX21*'Norm-coeff'!$D$12+$AY21*'Norm-coeff'!$E$12+$AZ21*'Norm-coeff'!$F$12+$BA21*'Norm-coeff'!$G$12+$BB21*'Norm-coeff'!$H$12+$BC21*'Norm-coeff'!$I$12+$BD21*'Norm-coeff'!$J$12+$BE21*'Norm-coeff'!$K$12+$BF21*'Norm-coeff'!$L$12+$BG21*'Norm-coeff'!$M$12+$BH21*'Norm-coeff'!$N$12+$BI21*'Norm-coeff'!$O$12</f>
        <v>3.7041323363624652E-2</v>
      </c>
      <c r="BZ21" s="54">
        <f>'Norm-coeff'!$C$13+$AX21*'Norm-coeff'!$D$13+$AY21*'Norm-coeff'!$E$13+$AZ21*'Norm-coeff'!$F$13+$BA21*'Norm-coeff'!$G$13+$BB21*'Norm-coeff'!$H$13+$BC21*'Norm-coeff'!$I$13+$BD21*'Norm-coeff'!$J$13+$BE21*'Norm-coeff'!$K$13+$BF21*'Norm-coeff'!$L$13+$BG21*'Norm-coeff'!$M$13+$BH21*'Norm-coeff'!$N$13+$BI21*'Norm-coeff'!$O$13</f>
        <v>1.4328569709347615E-2</v>
      </c>
      <c r="CA21" s="54">
        <f>'Norm-coeff'!$C$14+$AX21*'Norm-coeff'!$D$14+$AY21*'Norm-coeff'!$E$14+$AZ21*'Norm-coeff'!$F$14+$BA21*'Norm-coeff'!$G$14+$BB21*'Norm-coeff'!$H$14+$BC21*'Norm-coeff'!$I$14+$BD21*'Norm-coeff'!$J$14+$BE21*'Norm-coeff'!$K$14+$BF21*'Norm-coeff'!$L$14+$BG21*'Norm-coeff'!$M$14+$BH21*'Norm-coeff'!$N$14+$BI21*'Norm-coeff'!$O$14</f>
        <v>1.6438476875215151</v>
      </c>
      <c r="CB21" s="42"/>
      <c r="CC21" s="54">
        <f t="shared" si="318"/>
        <v>8.743843277983558</v>
      </c>
      <c r="CD21" s="42"/>
      <c r="CE21" s="42"/>
      <c r="CF21" s="55"/>
      <c r="CG21" s="54">
        <f t="shared" si="194"/>
        <v>6.8077182981922206</v>
      </c>
      <c r="CH21" s="54">
        <f t="shared" si="172"/>
        <v>1.1993355390689011</v>
      </c>
      <c r="CI21" s="54">
        <f t="shared" si="195"/>
        <v>0</v>
      </c>
      <c r="CJ21" s="56">
        <f t="shared" si="196"/>
        <v>8.0070538372611217</v>
      </c>
      <c r="CK21" s="54">
        <f t="shared" si="197"/>
        <v>0.11784428722829832</v>
      </c>
      <c r="CL21" s="54">
        <f t="shared" si="198"/>
        <v>0.24269560211975391</v>
      </c>
      <c r="CM21" s="54">
        <f t="shared" si="199"/>
        <v>0.39940038910093345</v>
      </c>
      <c r="CN21" s="54">
        <f t="shared" si="200"/>
        <v>-1.2541304152107079E-4</v>
      </c>
      <c r="CO21" s="54">
        <f t="shared" si="201"/>
        <v>2.845858058263004E-3</v>
      </c>
      <c r="CP21" s="54">
        <f t="shared" si="202"/>
        <v>0</v>
      </c>
      <c r="CQ21" s="54">
        <f t="shared" si="203"/>
        <v>1.364470263817056E-2</v>
      </c>
      <c r="CR21" s="54">
        <f t="shared" si="204"/>
        <v>3.3090165484425094</v>
      </c>
      <c r="CS21" s="54">
        <f t="shared" si="205"/>
        <v>0.87892960705154266</v>
      </c>
      <c r="CT21" s="54"/>
      <c r="CU21" s="54">
        <f t="shared" si="206"/>
        <v>4.9642515815979502</v>
      </c>
      <c r="CV21" s="54">
        <f t="shared" si="207"/>
        <v>1.8360444690932731E-2</v>
      </c>
      <c r="CW21" s="54">
        <f t="shared" si="208"/>
        <v>8.0410849276765006E-2</v>
      </c>
      <c r="CX21" s="54">
        <f t="shared" si="209"/>
        <v>4.6842576470508934E-2</v>
      </c>
      <c r="CY21" s="54"/>
      <c r="CZ21" s="54">
        <f t="shared" si="210"/>
        <v>1.7807595655504884</v>
      </c>
      <c r="DA21" s="54">
        <f t="shared" si="211"/>
        <v>6.2729898533623346E-2</v>
      </c>
      <c r="DB21" s="54">
        <f t="shared" si="212"/>
        <v>1.9891033345223184</v>
      </c>
      <c r="DC21" s="54">
        <f t="shared" si="213"/>
        <v>0</v>
      </c>
      <c r="DD21" s="54">
        <f t="shared" si="214"/>
        <v>0.43493232045263397</v>
      </c>
      <c r="DE21" s="54">
        <f t="shared" si="215"/>
        <v>7.8850308003249395E-2</v>
      </c>
      <c r="DF21" s="54">
        <f t="shared" si="216"/>
        <v>0.51378262845588341</v>
      </c>
      <c r="DG21" s="54">
        <f t="shared" si="217"/>
        <v>1.6438476875215151</v>
      </c>
      <c r="DH21" s="71">
        <f t="shared" si="218"/>
        <v>3.7041323363624652E-2</v>
      </c>
      <c r="DI21" s="71">
        <f t="shared" si="219"/>
        <v>1.4328569709347615E-2</v>
      </c>
      <c r="DJ21" s="54">
        <f t="shared" si="220"/>
        <v>0.30478241940551265</v>
      </c>
      <c r="DK21" s="54">
        <f t="shared" si="221"/>
        <v>2</v>
      </c>
      <c r="DL21" s="4">
        <f t="shared" si="49"/>
        <v>1.3587408454292411</v>
      </c>
      <c r="DM21" s="3">
        <f t="shared" si="222"/>
        <v>0.39940038910093345</v>
      </c>
      <c r="DN21" s="3">
        <f t="shared" si="223"/>
        <v>0.95934045632830767</v>
      </c>
      <c r="DO21" s="4">
        <f t="shared" si="224"/>
        <v>0.29394890898032766</v>
      </c>
      <c r="DP21" s="57"/>
      <c r="DQ21" s="57"/>
      <c r="DR21" s="56">
        <f t="shared" si="53"/>
        <v>1.6438476875215151</v>
      </c>
      <c r="DS21" s="56">
        <f t="shared" si="54"/>
        <v>3.7041323363624652E-2</v>
      </c>
      <c r="DT21" s="38">
        <f t="shared" si="55"/>
        <v>1.4328569709347615E-2</v>
      </c>
      <c r="DU21" s="38">
        <f t="shared" si="225"/>
        <v>1.6952175805944873</v>
      </c>
      <c r="DV21" s="38">
        <f t="shared" si="57"/>
        <v>0.30478241940551265</v>
      </c>
      <c r="DW21" s="39">
        <f t="shared" si="58"/>
        <v>1.7807595655504884</v>
      </c>
      <c r="DX21" s="39">
        <f t="shared" si="59"/>
        <v>6.2729898533623346E-2</v>
      </c>
      <c r="DY21" s="39">
        <f t="shared" si="60"/>
        <v>0</v>
      </c>
      <c r="DZ21" s="39">
        <f t="shared" si="61"/>
        <v>0.14561387043820667</v>
      </c>
      <c r="EA21" s="39">
        <f t="shared" si="62"/>
        <v>1.9891033345223184</v>
      </c>
      <c r="EB21" s="37">
        <f t="shared" si="226"/>
        <v>0.89525744321279144</v>
      </c>
      <c r="EC21" s="37">
        <f t="shared" si="227"/>
        <v>3.153677209469255E-2</v>
      </c>
      <c r="ED21" s="37">
        <f t="shared" si="228"/>
        <v>0</v>
      </c>
      <c r="EE21" s="37">
        <f t="shared" si="229"/>
        <v>7.320578469251611E-2</v>
      </c>
      <c r="EF21" s="39">
        <f t="shared" si="230"/>
        <v>0.96597219579728433</v>
      </c>
      <c r="EG21" s="37">
        <f t="shared" si="231"/>
        <v>0.96846322790530748</v>
      </c>
      <c r="EH21" s="37">
        <f t="shared" si="232"/>
        <v>3.153677209469255E-2</v>
      </c>
      <c r="EI21" s="11" t="b">
        <f t="shared" si="233"/>
        <v>1</v>
      </c>
      <c r="EJ21" s="11" t="b">
        <f t="shared" si="234"/>
        <v>0</v>
      </c>
      <c r="EK21" s="39" t="b">
        <f t="shared" si="235"/>
        <v>0</v>
      </c>
      <c r="EL21" s="39" t="b">
        <f t="shared" si="236"/>
        <v>1</v>
      </c>
      <c r="EM21" s="39" t="b">
        <f t="shared" si="237"/>
        <v>0</v>
      </c>
      <c r="EN21" s="39" t="b">
        <f t="shared" si="238"/>
        <v>0</v>
      </c>
      <c r="EO21" s="39" t="b">
        <f t="shared" si="239"/>
        <v>0</v>
      </c>
      <c r="EP21" s="39" t="b">
        <f t="shared" si="240"/>
        <v>0</v>
      </c>
      <c r="EQ21" s="39" t="b">
        <f t="shared" si="241"/>
        <v>0</v>
      </c>
      <c r="ER21" s="39" t="b">
        <f t="shared" si="242"/>
        <v>0</v>
      </c>
      <c r="ES21" s="58" t="str">
        <f t="shared" si="243"/>
        <v>(OH,F,Cl)-dominate amphibole</v>
      </c>
      <c r="ET21" s="58" t="str">
        <f t="shared" si="244"/>
        <v>Ca Amphibole</v>
      </c>
      <c r="EU21" s="56">
        <f t="shared" si="82"/>
        <v>1.8360444690932731E-2</v>
      </c>
      <c r="EV21" s="56">
        <f t="shared" si="83"/>
        <v>8.0410849276765006E-2</v>
      </c>
      <c r="EW21" s="56">
        <f t="shared" si="84"/>
        <v>4.6842576470508934E-2</v>
      </c>
      <c r="EX21" s="56">
        <f t="shared" si="85"/>
        <v>1.364470263817056E-2</v>
      </c>
      <c r="EY21" s="56">
        <f t="shared" si="86"/>
        <v>0.87892960705154266</v>
      </c>
      <c r="EZ21" s="56">
        <f t="shared" si="87"/>
        <v>3.3090165484425094</v>
      </c>
      <c r="FA21" s="39">
        <f t="shared" si="88"/>
        <v>0</v>
      </c>
      <c r="FB21" s="39">
        <f t="shared" si="89"/>
        <v>2.845858058263004E-3</v>
      </c>
      <c r="FC21" s="54">
        <f t="shared" si="90"/>
        <v>0.11784428722829832</v>
      </c>
      <c r="FD21" s="54">
        <f t="shared" si="91"/>
        <v>0.39940038910093345</v>
      </c>
      <c r="FE21" s="39">
        <f t="shared" si="92"/>
        <v>-1.2541304152107079E-4</v>
      </c>
      <c r="FF21" s="54">
        <f t="shared" si="93"/>
        <v>0.24269560211975391</v>
      </c>
      <c r="FG21" s="39">
        <f t="shared" si="94"/>
        <v>0</v>
      </c>
      <c r="FH21" s="39">
        <f t="shared" si="245"/>
        <v>3.2005147329103291E-2</v>
      </c>
      <c r="FI21" s="39">
        <f t="shared" si="246"/>
        <v>3.3558591249130183</v>
      </c>
      <c r="FJ21" s="39">
        <f t="shared" si="247"/>
        <v>0.95934045632830767</v>
      </c>
      <c r="FK21" s="39">
        <f t="shared" si="248"/>
        <v>0.22067984284783962</v>
      </c>
      <c r="FL21" s="39">
        <f t="shared" si="249"/>
        <v>7.3622360407277453E-3</v>
      </c>
      <c r="FM21" s="39">
        <f t="shared" si="250"/>
        <v>0.71875187430921295</v>
      </c>
      <c r="FN21" s="39">
        <f t="shared" si="251"/>
        <v>0.48621737154411665</v>
      </c>
      <c r="FO21" s="39">
        <f t="shared" si="102"/>
        <v>0</v>
      </c>
      <c r="FP21" s="39">
        <f t="shared" si="103"/>
        <v>0.43493232045263397</v>
      </c>
      <c r="FQ21" s="39">
        <f t="shared" si="104"/>
        <v>7.8850308003249395E-2</v>
      </c>
      <c r="FR21" s="39">
        <f t="shared" si="252"/>
        <v>0.51378262845588341</v>
      </c>
      <c r="FS21" s="39">
        <f t="shared" si="253"/>
        <v>0.69772804812170586</v>
      </c>
      <c r="FT21" s="39"/>
      <c r="FU21" s="39" t="b">
        <f t="shared" si="254"/>
        <v>0</v>
      </c>
      <c r="FV21" s="39" t="b">
        <f t="shared" si="255"/>
        <v>0</v>
      </c>
      <c r="FW21" s="39" t="b">
        <f t="shared" si="256"/>
        <v>0</v>
      </c>
      <c r="FX21" s="39"/>
      <c r="FY21" s="39" t="b">
        <f t="shared" si="257"/>
        <v>0</v>
      </c>
      <c r="FZ21" s="39" t="b">
        <f t="shared" si="258"/>
        <v>0</v>
      </c>
      <c r="GA21" s="39" t="b">
        <f t="shared" si="259"/>
        <v>0</v>
      </c>
      <c r="GB21" s="39" t="b">
        <f t="shared" si="260"/>
        <v>0</v>
      </c>
      <c r="GC21" s="39" t="b">
        <f t="shared" si="261"/>
        <v>0</v>
      </c>
      <c r="GD21" s="39" t="b">
        <f t="shared" si="262"/>
        <v>0</v>
      </c>
      <c r="GE21" s="39" t="b">
        <f t="shared" si="263"/>
        <v>0</v>
      </c>
      <c r="GF21" s="39" t="b">
        <f t="shared" si="264"/>
        <v>0</v>
      </c>
      <c r="GG21" s="39" t="b">
        <f t="shared" si="265"/>
        <v>1</v>
      </c>
      <c r="GH21" s="39" t="b">
        <f t="shared" si="266"/>
        <v>0</v>
      </c>
      <c r="GI21" s="39"/>
      <c r="GJ21" s="39" t="b">
        <f t="shared" si="267"/>
        <v>0</v>
      </c>
      <c r="GK21" s="39" t="b">
        <f t="shared" si="268"/>
        <v>0</v>
      </c>
      <c r="GL21" s="39" t="b">
        <f t="shared" si="269"/>
        <v>0</v>
      </c>
      <c r="GM21" s="39" t="b">
        <f t="shared" si="270"/>
        <v>0</v>
      </c>
      <c r="GN21" s="39" t="b">
        <f t="shared" si="271"/>
        <v>0</v>
      </c>
      <c r="GO21" s="57"/>
      <c r="GP21" s="57" t="b">
        <f t="shared" si="272"/>
        <v>0</v>
      </c>
      <c r="GQ21" s="59" t="b">
        <f t="shared" si="273"/>
        <v>0</v>
      </c>
      <c r="GR21" s="41" t="b">
        <f t="shared" si="274"/>
        <v>0</v>
      </c>
      <c r="GS21" s="57" t="b">
        <f t="shared" si="275"/>
        <v>0</v>
      </c>
      <c r="GT21" s="57" t="b">
        <f t="shared" si="276"/>
        <v>0</v>
      </c>
      <c r="GU21" s="57" t="b">
        <f t="shared" si="277"/>
        <v>0</v>
      </c>
      <c r="GV21" s="57"/>
      <c r="GW21" s="42" t="b">
        <f t="shared" si="278"/>
        <v>0</v>
      </c>
      <c r="GX21" s="42" t="b">
        <f t="shared" si="279"/>
        <v>0</v>
      </c>
      <c r="GY21" s="42" t="b">
        <f t="shared" si="280"/>
        <v>0</v>
      </c>
      <c r="GZ21" s="57"/>
      <c r="HA21" s="2" t="b">
        <f t="shared" si="281"/>
        <v>0</v>
      </c>
      <c r="HB21" s="2" t="b">
        <f t="shared" si="282"/>
        <v>0</v>
      </c>
      <c r="HC21" s="2" t="b">
        <f t="shared" si="283"/>
        <v>0</v>
      </c>
      <c r="HD21" s="2" t="b">
        <f t="shared" si="284"/>
        <v>0</v>
      </c>
      <c r="HE21" s="2" t="b">
        <f t="shared" si="285"/>
        <v>0</v>
      </c>
      <c r="HF21" s="2" t="b">
        <f t="shared" si="286"/>
        <v>0</v>
      </c>
      <c r="HG21" s="2" t="b">
        <f t="shared" si="287"/>
        <v>0</v>
      </c>
      <c r="HH21" s="2" t="b">
        <f t="shared" si="288"/>
        <v>0</v>
      </c>
      <c r="HI21" s="2" t="b">
        <f t="shared" si="289"/>
        <v>0</v>
      </c>
      <c r="HJ21" s="11" t="b">
        <f t="shared" si="290"/>
        <v>0</v>
      </c>
      <c r="HK21" s="60" t="b">
        <f t="shared" si="291"/>
        <v>0</v>
      </c>
      <c r="HL21" s="57"/>
      <c r="HM21" s="57" t="b">
        <f t="shared" si="292"/>
        <v>0</v>
      </c>
      <c r="HN21" s="57" t="b">
        <f t="shared" si="293"/>
        <v>0</v>
      </c>
      <c r="HO21" s="57" t="b">
        <f t="shared" si="294"/>
        <v>0</v>
      </c>
      <c r="HP21" s="57" t="b">
        <f t="shared" si="295"/>
        <v>0</v>
      </c>
      <c r="HQ21" s="57" t="b">
        <f t="shared" si="296"/>
        <v>0</v>
      </c>
      <c r="HR21" s="57"/>
      <c r="HS21" s="57" t="b">
        <f t="shared" si="297"/>
        <v>0</v>
      </c>
      <c r="HT21" s="57" t="b">
        <f t="shared" si="298"/>
        <v>0</v>
      </c>
      <c r="HU21" s="57" t="b">
        <f t="shared" si="299"/>
        <v>0</v>
      </c>
      <c r="HV21" s="57" t="b">
        <f t="shared" si="300"/>
        <v>0</v>
      </c>
      <c r="HW21" s="57" t="b">
        <f t="shared" si="301"/>
        <v>0</v>
      </c>
      <c r="HX21" s="57"/>
      <c r="HY21" s="57" t="b">
        <f t="shared" si="302"/>
        <v>0</v>
      </c>
      <c r="HZ21" s="57" t="b">
        <f t="shared" si="303"/>
        <v>0</v>
      </c>
      <c r="IA21" s="57"/>
      <c r="IB21" s="61">
        <f t="shared" si="304"/>
        <v>1</v>
      </c>
      <c r="IC21" s="57" t="str">
        <f t="shared" si="305"/>
        <v>Hastingsite</v>
      </c>
      <c r="ID21" s="42"/>
      <c r="IE21" s="2" t="str">
        <f t="shared" si="306"/>
        <v/>
      </c>
      <c r="IF21" s="60" t="str">
        <f t="shared" si="307"/>
        <v/>
      </c>
      <c r="IG21" s="60" t="str">
        <f t="shared" si="308"/>
        <v/>
      </c>
      <c r="IH21" s="60" t="str">
        <f t="shared" si="309"/>
        <v/>
      </c>
      <c r="II21" s="60" t="str">
        <f t="shared" si="310"/>
        <v/>
      </c>
      <c r="IJ21" s="60" t="str">
        <f t="shared" si="311"/>
        <v>magnesio-</v>
      </c>
      <c r="IK21" s="60" t="str">
        <f t="shared" si="312"/>
        <v/>
      </c>
      <c r="IL21" s="60" t="str">
        <f t="shared" si="313"/>
        <v/>
      </c>
      <c r="IM21" s="60" t="str">
        <f t="shared" si="314"/>
        <v/>
      </c>
      <c r="IN21" s="60" t="str">
        <f t="shared" si="315"/>
        <v/>
      </c>
      <c r="IO21" s="60" t="str">
        <f t="shared" si="316"/>
        <v/>
      </c>
      <c r="IP21" s="57"/>
      <c r="IQ21" s="57" t="str">
        <f t="shared" si="317"/>
        <v>magnesio-Hastingsite</v>
      </c>
      <c r="IR21" s="42"/>
      <c r="IS21" s="42"/>
      <c r="IT21" s="42"/>
      <c r="IU21" s="42"/>
      <c r="IV21" s="42"/>
      <c r="IW21" s="42"/>
      <c r="IX21" s="42"/>
      <c r="IY21" s="42"/>
      <c r="IZ21" s="42"/>
      <c r="JA21" s="42"/>
      <c r="JB21" s="42"/>
      <c r="JC21" s="42"/>
      <c r="JD21" s="42"/>
      <c r="JE21" s="42"/>
      <c r="JF21" s="42"/>
      <c r="JG21" s="42"/>
      <c r="JH21" s="42"/>
      <c r="JI21" s="42"/>
      <c r="JJ21" s="42"/>
      <c r="JK21" s="42"/>
      <c r="JL21" s="42"/>
      <c r="JM21" s="42"/>
      <c r="JN21" s="42"/>
      <c r="JO21" s="42"/>
      <c r="JP21" s="42"/>
      <c r="JQ21" s="42"/>
      <c r="JR21" s="42"/>
      <c r="JS21" s="42"/>
      <c r="JT21" s="42"/>
      <c r="JU21" s="42"/>
      <c r="JV21" s="42"/>
      <c r="JW21" s="42"/>
      <c r="JX21" s="42"/>
      <c r="JY21" s="42"/>
      <c r="JZ21" s="42"/>
    </row>
    <row r="22" spans="1:286" s="3" customFormat="1" ht="15" customHeight="1">
      <c r="A22"/>
      <c r="B22"/>
      <c r="C22"/>
      <c r="D22"/>
      <c r="E22"/>
      <c r="F22" t="s">
        <v>196</v>
      </c>
      <c r="G22" s="83">
        <v>44.736600000000003</v>
      </c>
      <c r="H22" s="83">
        <v>0.69230899999999995</v>
      </c>
      <c r="I22" s="83">
        <v>11.343999999999999</v>
      </c>
      <c r="J22" s="83">
        <v>0.142036</v>
      </c>
      <c r="K22" s="83"/>
      <c r="L22"/>
      <c r="M22" s="83">
        <v>9.5888100000000005</v>
      </c>
      <c r="N22" s="83">
        <v>0.156887</v>
      </c>
      <c r="O22" s="83">
        <v>16.500800000000002</v>
      </c>
      <c r="P22" s="83">
        <v>11.388999999999999</v>
      </c>
      <c r="Q22" s="83">
        <v>2.2950599999999999</v>
      </c>
      <c r="R22" s="83">
        <v>0.55699500000000002</v>
      </c>
      <c r="S22" s="83">
        <v>0.108047</v>
      </c>
      <c r="T22" s="83">
        <v>7.6569999999999999E-2</v>
      </c>
      <c r="U22" s="83">
        <v>3.7684000000000002E-2</v>
      </c>
      <c r="V22"/>
      <c r="W22"/>
      <c r="X22" s="29">
        <f t="shared" si="173"/>
        <v>6.2777811635134628E-2</v>
      </c>
      <c r="Y22" s="29">
        <f t="shared" si="174"/>
        <v>97.562020188364869</v>
      </c>
      <c r="Z22" s="29">
        <f t="shared" si="175"/>
        <v>4.1400512898628401</v>
      </c>
      <c r="AA22" s="29">
        <f t="shared" si="176"/>
        <v>5.8634949396705913</v>
      </c>
      <c r="AB22" s="29">
        <f t="shared" si="177"/>
        <v>1.8516305620393581</v>
      </c>
      <c r="AC22" s="29">
        <f t="shared" si="178"/>
        <v>99.828386979937662</v>
      </c>
      <c r="AD22" s="4"/>
      <c r="AE22" s="41"/>
      <c r="AF22" s="23">
        <v>60.084299999999999</v>
      </c>
      <c r="AG22" s="23">
        <v>79.878799999999998</v>
      </c>
      <c r="AH22" s="23">
        <v>101.96120000000001</v>
      </c>
      <c r="AI22" s="23">
        <v>151.99039999999999</v>
      </c>
      <c r="AJ22" s="23">
        <v>159.69</v>
      </c>
      <c r="AK22" s="23">
        <v>71.846400000000003</v>
      </c>
      <c r="AL22" s="23">
        <v>70.9375</v>
      </c>
      <c r="AM22" s="23">
        <v>40.304400000000001</v>
      </c>
      <c r="AN22" s="23">
        <v>56.077399999999997</v>
      </c>
      <c r="AO22" s="23">
        <v>61.978999999999999</v>
      </c>
      <c r="AP22" s="23">
        <v>94.195999999999998</v>
      </c>
      <c r="AQ22" s="23">
        <v>18.998000000000001</v>
      </c>
      <c r="AR22" s="23">
        <v>35.450000000000003</v>
      </c>
      <c r="AS22" s="23">
        <v>29.88</v>
      </c>
      <c r="AT22" s="23">
        <v>74.691999999999993</v>
      </c>
      <c r="AU22" s="23">
        <v>81.39</v>
      </c>
      <c r="AV22" s="42"/>
      <c r="AW22" s="42"/>
      <c r="AX22" s="54">
        <f t="shared" si="179"/>
        <v>0.74456388773772852</v>
      </c>
      <c r="AY22" s="54">
        <f t="shared" si="180"/>
        <v>8.6669929943864951E-3</v>
      </c>
      <c r="AZ22" s="54">
        <f t="shared" si="181"/>
        <v>0.22251601589624287</v>
      </c>
      <c r="BA22" s="54">
        <f t="shared" si="182"/>
        <v>1.8690127797545109E-3</v>
      </c>
      <c r="BB22" s="54">
        <f t="shared" si="183"/>
        <v>0.13346263695884553</v>
      </c>
      <c r="BC22" s="54">
        <f t="shared" si="184"/>
        <v>2.2116229074889866E-3</v>
      </c>
      <c r="BD22" s="54">
        <f t="shared" si="185"/>
        <v>0.40940443227042211</v>
      </c>
      <c r="BE22" s="54">
        <f t="shared" si="186"/>
        <v>0.20309429467129361</v>
      </c>
      <c r="BF22" s="54">
        <f t="shared" si="187"/>
        <v>7.4059278142596677E-2</v>
      </c>
      <c r="BG22" s="54">
        <f t="shared" si="188"/>
        <v>1.1826298356618116E-2</v>
      </c>
      <c r="BH22" s="54">
        <f t="shared" si="189"/>
        <v>5.6872828718812505E-3</v>
      </c>
      <c r="BI22" s="54">
        <f t="shared" si="190"/>
        <v>2.1599435825105781E-3</v>
      </c>
      <c r="BJ22" s="54">
        <f t="shared" si="191"/>
        <v>0</v>
      </c>
      <c r="BK22" s="54">
        <f t="shared" si="192"/>
        <v>5.0452525036148461E-4</v>
      </c>
      <c r="BL22" s="54">
        <f t="shared" si="193"/>
        <v>0</v>
      </c>
      <c r="BM22" s="42"/>
      <c r="BN22" s="42"/>
      <c r="BO22" s="54">
        <f>'Norm-coeff'!$C$2+$AX22*'Norm-coeff'!$D$2+$AY22*'Norm-coeff'!$E$2+$AZ22*'Norm-coeff'!$F$2+$BA22*'Norm-coeff'!$G$2+$BB22*'Norm-coeff'!$H$2+$BC22*'Norm-coeff'!$I$2+$BD22*'Norm-coeff'!$J$2+$BE22*'Norm-coeff'!$K$2+$BF22*'Norm-coeff'!$L$2+$BG22*'Norm-coeff'!$M$2+$BH22*'Norm-coeff'!$N$2+$BI22*'Norm-coeff'!$O$2</f>
        <v>6.4406137532358603</v>
      </c>
      <c r="BP22" s="54">
        <f>'Norm-coeff'!$C$3+$AX22*'Norm-coeff'!$D$3+$AY22*'Norm-coeff'!$E$3+$AZ22*'Norm-coeff'!$F$3+$BA22*'Norm-coeff'!$G$3+$BB22*'Norm-coeff'!$H$3+$BC22*'Norm-coeff'!$I$3+$BD22*'Norm-coeff'!$J$3+$BE22*'Norm-coeff'!$K$3+$BF22*'Norm-coeff'!$L$3+$BG22*'Norm-coeff'!$M$3+$BH22*'Norm-coeff'!$N$3+$BI22*'Norm-coeff'!$O$3</f>
        <v>1.5831382761187811</v>
      </c>
      <c r="BQ22" s="54">
        <f>'Norm-coeff'!$C$4+$AX22*'Norm-coeff'!$D$4+$AY22*'Norm-coeff'!$E$4+$AZ22*'Norm-coeff'!$F$4+$BA22*'Norm-coeff'!$G$4+$BB22*'Norm-coeff'!$H$4+$BC22*'Norm-coeff'!$I$4+$BD22*'Norm-coeff'!$J$4+$BE22*'Norm-coeff'!$K$4+$BF22*'Norm-coeff'!$L$4+$BG22*'Norm-coeff'!$M$4+$BH22*'Norm-coeff'!$N$4+$BI22*'Norm-coeff'!$O$4</f>
        <v>0.44852151742650959</v>
      </c>
      <c r="BR22" s="54">
        <f>'Norm-coeff'!$C$5+$AX22*'Norm-coeff'!$D$5+$AY22*'Norm-coeff'!$E$5+$AZ22*'Norm-coeff'!$F$5+$BA22*'Norm-coeff'!$G$5+$BB22*'Norm-coeff'!$H$5+$BC22*'Norm-coeff'!$I$5+$BD22*'Norm-coeff'!$J$5+$BE22*'Norm-coeff'!$K$5+$BF22*'Norm-coeff'!$L$5+$BG22*'Norm-coeff'!$M$5+$BH22*'Norm-coeff'!$N$5+$BI22*'Norm-coeff'!$O$5</f>
        <v>0.57209095479257466</v>
      </c>
      <c r="BS22" s="54">
        <f>'Norm-coeff'!$C$6+$AX22*'Norm-coeff'!$D$6+$AY22*'Norm-coeff'!$E$6+$AZ22*'Norm-coeff'!$F$6+$BA22*'Norm-coeff'!$G$6+$BB22*'Norm-coeff'!$H$6+$BC22*'Norm-coeff'!$I$6+$BD22*'Norm-coeff'!$J$6+$BE22*'Norm-coeff'!$K$6+$BF22*'Norm-coeff'!$L$6+$BG22*'Norm-coeff'!$M$6+$BH22*'Norm-coeff'!$N$6+$BI22*'Norm-coeff'!$O$6</f>
        <v>4.256585434492143E-3</v>
      </c>
      <c r="BT22" s="54">
        <f>'Norm-coeff'!$C$7+$AX22*'Norm-coeff'!$D$7+$AY22*'Norm-coeff'!$E$7+$AZ22*'Norm-coeff'!$F$7+$BA22*'Norm-coeff'!$G$7+$BB22*'Norm-coeff'!$H$7+$BC22*'Norm-coeff'!$I$7+$BD22*'Norm-coeff'!$J$7+$BE22*'Norm-coeff'!$K$7+$BF22*'Norm-coeff'!$L$7+$BG22*'Norm-coeff'!$M$7+$BH22*'Norm-coeff'!$N$7+$BI22*'Norm-coeff'!$O$7</f>
        <v>3.4969056409424475</v>
      </c>
      <c r="BU22" s="54">
        <f>'Norm-coeff'!$C$8+$AX22*'Norm-coeff'!$D$8+$AY22*'Norm-coeff'!$E$8+$AZ22*'Norm-coeff'!$F$8+$BA22*'Norm-coeff'!$G$8+$BB22*'Norm-coeff'!$H$8+$BC22*'Norm-coeff'!$I$8+$BD22*'Norm-coeff'!$J$8+$BE22*'Norm-coeff'!$K$8+$BF22*'Norm-coeff'!$L$8+$BG22*'Norm-coeff'!$M$8+$BH22*'Norm-coeff'!$N$8+$BI22*'Norm-coeff'!$O$8</f>
        <v>9.5761839084311268E-2</v>
      </c>
      <c r="BV22" s="54">
        <f>'Norm-coeff'!$C$9+$AX22*'Norm-coeff'!$D$9+$AY22*'Norm-coeff'!$E$9+$AZ22*'Norm-coeff'!$F$9+$BA22*'Norm-coeff'!$G$9+$BB22*'Norm-coeff'!$H$9+$BC22*'Norm-coeff'!$I$9+$BD22*'Norm-coeff'!$J$9+$BE22*'Norm-coeff'!$K$9+$BF22*'Norm-coeff'!$L$9+$BG22*'Norm-coeff'!$M$9+$BH22*'Norm-coeff'!$N$9+$BI22*'Norm-coeff'!$O$9</f>
        <v>1.7659931058649934</v>
      </c>
      <c r="BW22" s="54">
        <f>'Norm-coeff'!$C$10+$AX22*'Norm-coeff'!$D$10+$AY22*'Norm-coeff'!$E$10+$AZ22*'Norm-coeff'!$F$10+$BA22*'Norm-coeff'!$G$10+$BB22*'Norm-coeff'!$H$10+$BC22*'Norm-coeff'!$I$10+$BD22*'Norm-coeff'!$J$10+$BE22*'Norm-coeff'!$K$10+$BF22*'Norm-coeff'!$L$10+$BG22*'Norm-coeff'!$M$10+$BH22*'Norm-coeff'!$N$10+$BI22*'Norm-coeff'!$O$10</f>
        <v>2.0884215755382188E-2</v>
      </c>
      <c r="BX22" s="54">
        <f>'Norm-coeff'!$C$11+$AX22*'Norm-coeff'!$D$11+$AY22*'Norm-coeff'!$E$11+$AZ22*'Norm-coeff'!$F$11+$BA22*'Norm-coeff'!$G$11+$BB22*'Norm-coeff'!$H$11+$BC22*'Norm-coeff'!$I$11+$BD22*'Norm-coeff'!$J$11+$BE22*'Norm-coeff'!$K$11+$BF22*'Norm-coeff'!$L$11+$BG22*'Norm-coeff'!$M$11+$BH22*'Norm-coeff'!$N$11+$BI22*'Norm-coeff'!$O$11</f>
        <v>0.1035526541379843</v>
      </c>
      <c r="BY22" s="54">
        <f>'Norm-coeff'!$C$12+$AX22*'Norm-coeff'!$D$12+$AY22*'Norm-coeff'!$E$12+$AZ22*'Norm-coeff'!$F$12+$BA22*'Norm-coeff'!$G$12+$BB22*'Norm-coeff'!$H$12+$BC22*'Norm-coeff'!$I$12+$BD22*'Norm-coeff'!$J$12+$BE22*'Norm-coeff'!$K$12+$BF22*'Norm-coeff'!$L$12+$BG22*'Norm-coeff'!$M$12+$BH22*'Norm-coeff'!$N$12+$BI22*'Norm-coeff'!$O$12</f>
        <v>4.9833523350473211E-2</v>
      </c>
      <c r="BZ22" s="54">
        <f>'Norm-coeff'!$C$13+$AX22*'Norm-coeff'!$D$13+$AY22*'Norm-coeff'!$E$13+$AZ22*'Norm-coeff'!$F$13+$BA22*'Norm-coeff'!$G$13+$BB22*'Norm-coeff'!$H$13+$BC22*'Norm-coeff'!$I$13+$BD22*'Norm-coeff'!$J$13+$BE22*'Norm-coeff'!$K$13+$BF22*'Norm-coeff'!$L$13+$BG22*'Norm-coeff'!$M$13+$BH22*'Norm-coeff'!$N$13+$BI22*'Norm-coeff'!$O$13</f>
        <v>1.9170002820645196E-2</v>
      </c>
      <c r="CA22" s="54">
        <f>'Norm-coeff'!$C$14+$AX22*'Norm-coeff'!$D$14+$AY22*'Norm-coeff'!$E$14+$AZ22*'Norm-coeff'!$F$14+$BA22*'Norm-coeff'!$G$14+$BB22*'Norm-coeff'!$H$14+$BC22*'Norm-coeff'!$I$14+$BD22*'Norm-coeff'!$J$14+$BE22*'Norm-coeff'!$K$14+$BF22*'Norm-coeff'!$L$14+$BG22*'Norm-coeff'!$M$14+$BH22*'Norm-coeff'!$N$14+$BI22*'Norm-coeff'!$O$14</f>
        <v>1.7796603205038901</v>
      </c>
      <c r="CB22" s="42"/>
      <c r="CC22" s="54">
        <f t="shared" si="318"/>
        <v>8.6501828242099172</v>
      </c>
      <c r="CD22" s="42"/>
      <c r="CE22" s="42"/>
      <c r="CF22" s="55"/>
      <c r="CG22" s="54">
        <f t="shared" si="194"/>
        <v>6.4406137532358603</v>
      </c>
      <c r="CH22" s="54">
        <f t="shared" si="172"/>
        <v>1.5831382761187811</v>
      </c>
      <c r="CI22" s="54">
        <f t="shared" si="195"/>
        <v>0</v>
      </c>
      <c r="CJ22" s="56">
        <f t="shared" si="196"/>
        <v>8.0237520293546414</v>
      </c>
      <c r="CK22" s="54">
        <f t="shared" si="197"/>
        <v>0.3416659426985198</v>
      </c>
      <c r="CL22" s="54">
        <f t="shared" si="198"/>
        <v>9.5761839084311268E-2</v>
      </c>
      <c r="CM22" s="54">
        <f t="shared" si="199"/>
        <v>0.44852151742650959</v>
      </c>
      <c r="CN22" s="54">
        <f t="shared" si="200"/>
        <v>1.6167302245661302E-2</v>
      </c>
      <c r="CO22" s="54">
        <f t="shared" si="201"/>
        <v>4.3642356550571224E-3</v>
      </c>
      <c r="CP22" s="54">
        <f t="shared" si="202"/>
        <v>0</v>
      </c>
      <c r="CQ22" s="54">
        <f t="shared" si="203"/>
        <v>4.256585434492143E-3</v>
      </c>
      <c r="CR22" s="54">
        <f t="shared" si="204"/>
        <v>3.4969056409424475</v>
      </c>
      <c r="CS22" s="54">
        <f t="shared" si="205"/>
        <v>0.57209095479257466</v>
      </c>
      <c r="CT22" s="54"/>
      <c r="CU22" s="54">
        <f t="shared" si="206"/>
        <v>4.979734018279574</v>
      </c>
      <c r="CV22" s="54">
        <f t="shared" si="207"/>
        <v>1.4874357053498287E-2</v>
      </c>
      <c r="CW22" s="54">
        <f t="shared" si="208"/>
        <v>0.13386373767608506</v>
      </c>
      <c r="CX22" s="54">
        <f t="shared" si="209"/>
        <v>4.4517547238570376E-2</v>
      </c>
      <c r="CY22" s="54"/>
      <c r="CZ22" s="54">
        <f t="shared" si="210"/>
        <v>1.7659931058649934</v>
      </c>
      <c r="DA22" s="54">
        <f t="shared" si="211"/>
        <v>2.0884215755382188E-2</v>
      </c>
      <c r="DB22" s="54">
        <f t="shared" si="212"/>
        <v>1.9801329635885292</v>
      </c>
      <c r="DC22" s="54">
        <f t="shared" si="213"/>
        <v>0</v>
      </c>
      <c r="DD22" s="54">
        <f t="shared" si="214"/>
        <v>0.61974208000709252</v>
      </c>
      <c r="DE22" s="54">
        <f t="shared" si="215"/>
        <v>0.1035526541379843</v>
      </c>
      <c r="DF22" s="54">
        <f t="shared" si="216"/>
        <v>0.72329473414507683</v>
      </c>
      <c r="DG22" s="54">
        <f t="shared" si="217"/>
        <v>1.7796603205038901</v>
      </c>
      <c r="DH22" s="71">
        <f t="shared" si="218"/>
        <v>4.9833523350473211E-2</v>
      </c>
      <c r="DI22" s="71">
        <f t="shared" si="219"/>
        <v>1.9170002820645196E-2</v>
      </c>
      <c r="DJ22" s="54">
        <f t="shared" si="220"/>
        <v>0.15133615332499151</v>
      </c>
      <c r="DK22" s="54">
        <f t="shared" si="221"/>
        <v>2</v>
      </c>
      <c r="DL22" s="4">
        <f t="shared" si="49"/>
        <v>1.1544762098951693</v>
      </c>
      <c r="DM22" s="3">
        <f t="shared" si="222"/>
        <v>0.44852151742650959</v>
      </c>
      <c r="DN22" s="3">
        <f t="shared" si="223"/>
        <v>0.70595469246865972</v>
      </c>
      <c r="DO22" s="4">
        <f t="shared" si="224"/>
        <v>0.38850650501255196</v>
      </c>
      <c r="DP22" s="57"/>
      <c r="DQ22" s="57"/>
      <c r="DR22" s="56">
        <f t="shared" si="53"/>
        <v>1.7796603205038901</v>
      </c>
      <c r="DS22" s="56">
        <f t="shared" si="54"/>
        <v>4.9833523350473211E-2</v>
      </c>
      <c r="DT22" s="38">
        <f t="shared" si="55"/>
        <v>1.9170002820645196E-2</v>
      </c>
      <c r="DU22" s="38">
        <f t="shared" si="225"/>
        <v>1.8486638466750085</v>
      </c>
      <c r="DV22" s="38">
        <f t="shared" si="57"/>
        <v>0.15133615332499151</v>
      </c>
      <c r="DW22" s="39">
        <f t="shared" si="58"/>
        <v>1.7659931058649934</v>
      </c>
      <c r="DX22" s="39">
        <f t="shared" si="59"/>
        <v>2.0884215755382188E-2</v>
      </c>
      <c r="DY22" s="39">
        <f t="shared" si="60"/>
        <v>0</v>
      </c>
      <c r="DZ22" s="39">
        <f t="shared" si="61"/>
        <v>0.19325564196815373</v>
      </c>
      <c r="EA22" s="39">
        <f t="shared" si="62"/>
        <v>1.9801329635885292</v>
      </c>
      <c r="EB22" s="37">
        <f t="shared" si="226"/>
        <v>0.89185581894689669</v>
      </c>
      <c r="EC22" s="37">
        <f t="shared" si="227"/>
        <v>1.0546875457057398E-2</v>
      </c>
      <c r="ED22" s="37">
        <f t="shared" si="228"/>
        <v>0</v>
      </c>
      <c r="EE22" s="37">
        <f t="shared" si="229"/>
        <v>9.7597305596045902E-2</v>
      </c>
      <c r="EF22" s="39">
        <f t="shared" si="230"/>
        <v>0.98831245127872358</v>
      </c>
      <c r="EG22" s="37">
        <f t="shared" si="231"/>
        <v>0.98945312454294265</v>
      </c>
      <c r="EH22" s="37">
        <f t="shared" si="232"/>
        <v>1.0546875457057398E-2</v>
      </c>
      <c r="EI22" s="11" t="b">
        <f t="shared" si="233"/>
        <v>1</v>
      </c>
      <c r="EJ22" s="11" t="b">
        <f t="shared" si="234"/>
        <v>0</v>
      </c>
      <c r="EK22" s="39" t="b">
        <f t="shared" si="235"/>
        <v>0</v>
      </c>
      <c r="EL22" s="39" t="b">
        <f t="shared" si="236"/>
        <v>1</v>
      </c>
      <c r="EM22" s="39" t="b">
        <f t="shared" si="237"/>
        <v>0</v>
      </c>
      <c r="EN22" s="39" t="b">
        <f t="shared" si="238"/>
        <v>0</v>
      </c>
      <c r="EO22" s="39" t="b">
        <f t="shared" si="239"/>
        <v>0</v>
      </c>
      <c r="EP22" s="39" t="b">
        <f t="shared" si="240"/>
        <v>0</v>
      </c>
      <c r="EQ22" s="39" t="b">
        <f t="shared" si="241"/>
        <v>0</v>
      </c>
      <c r="ER22" s="39" t="b">
        <f t="shared" si="242"/>
        <v>0</v>
      </c>
      <c r="ES22" s="58" t="str">
        <f t="shared" si="243"/>
        <v>(OH,F,Cl)-dominate amphibole</v>
      </c>
      <c r="ET22" s="58" t="str">
        <f t="shared" si="244"/>
        <v>Ca Amphibole</v>
      </c>
      <c r="EU22" s="56">
        <f t="shared" si="82"/>
        <v>1.4874357053498287E-2</v>
      </c>
      <c r="EV22" s="56">
        <f t="shared" si="83"/>
        <v>0.13386373767608506</v>
      </c>
      <c r="EW22" s="56">
        <f t="shared" si="84"/>
        <v>4.4517547238570376E-2</v>
      </c>
      <c r="EX22" s="56">
        <f t="shared" si="85"/>
        <v>4.256585434492143E-3</v>
      </c>
      <c r="EY22" s="56">
        <f t="shared" si="86"/>
        <v>0.57209095479257466</v>
      </c>
      <c r="EZ22" s="56">
        <f t="shared" si="87"/>
        <v>3.4969056409424475</v>
      </c>
      <c r="FA22" s="39">
        <f t="shared" si="88"/>
        <v>0</v>
      </c>
      <c r="FB22" s="39">
        <f t="shared" si="89"/>
        <v>4.3642356550571224E-3</v>
      </c>
      <c r="FC22" s="54">
        <f t="shared" si="90"/>
        <v>0.3416659426985198</v>
      </c>
      <c r="FD22" s="54">
        <f t="shared" si="91"/>
        <v>0.44852151742650959</v>
      </c>
      <c r="FE22" s="39">
        <f t="shared" si="92"/>
        <v>1.6167302245661302E-2</v>
      </c>
      <c r="FF22" s="54">
        <f t="shared" si="93"/>
        <v>9.5761839084311268E-2</v>
      </c>
      <c r="FG22" s="39">
        <f t="shared" si="94"/>
        <v>0</v>
      </c>
      <c r="FH22" s="39">
        <f t="shared" si="245"/>
        <v>1.9130942487990431E-2</v>
      </c>
      <c r="FI22" s="39">
        <f t="shared" si="246"/>
        <v>3.5414231881810179</v>
      </c>
      <c r="FJ22" s="39">
        <f t="shared" si="247"/>
        <v>0.70595469246865972</v>
      </c>
      <c r="FK22" s="39">
        <f t="shared" si="248"/>
        <v>0.16546425232738363</v>
      </c>
      <c r="FL22" s="39">
        <f t="shared" si="249"/>
        <v>4.4839805285861777E-3</v>
      </c>
      <c r="FM22" s="39">
        <f t="shared" si="250"/>
        <v>0.77260236412099081</v>
      </c>
      <c r="FN22" s="39">
        <f t="shared" si="251"/>
        <v>0.27670526585492317</v>
      </c>
      <c r="FO22" s="39">
        <f t="shared" si="102"/>
        <v>0</v>
      </c>
      <c r="FP22" s="39">
        <f t="shared" si="103"/>
        <v>0.61974208000709252</v>
      </c>
      <c r="FQ22" s="39">
        <f t="shared" si="104"/>
        <v>0.1035526541379843</v>
      </c>
      <c r="FR22" s="39">
        <f t="shared" si="252"/>
        <v>0.72329473414507683</v>
      </c>
      <c r="FS22" s="39">
        <f t="shared" si="253"/>
        <v>0.84654228721432179</v>
      </c>
      <c r="FT22" s="39"/>
      <c r="FU22" s="39" t="b">
        <f t="shared" si="254"/>
        <v>0</v>
      </c>
      <c r="FV22" s="39" t="b">
        <f t="shared" si="255"/>
        <v>0</v>
      </c>
      <c r="FW22" s="39" t="b">
        <f t="shared" si="256"/>
        <v>0</v>
      </c>
      <c r="FX22" s="39"/>
      <c r="FY22" s="39" t="b">
        <f t="shared" si="257"/>
        <v>0</v>
      </c>
      <c r="FZ22" s="39" t="b">
        <f t="shared" si="258"/>
        <v>0</v>
      </c>
      <c r="GA22" s="39" t="b">
        <f t="shared" si="259"/>
        <v>0</v>
      </c>
      <c r="GB22" s="39" t="b">
        <f t="shared" si="260"/>
        <v>0</v>
      </c>
      <c r="GC22" s="39" t="b">
        <f t="shared" si="261"/>
        <v>0</v>
      </c>
      <c r="GD22" s="39" t="b">
        <f t="shared" si="262"/>
        <v>0</v>
      </c>
      <c r="GE22" s="39" t="b">
        <f t="shared" si="263"/>
        <v>0</v>
      </c>
      <c r="GF22" s="39" t="b">
        <f t="shared" si="264"/>
        <v>0</v>
      </c>
      <c r="GG22" s="39" t="b">
        <f t="shared" si="265"/>
        <v>1</v>
      </c>
      <c r="GH22" s="39" t="b">
        <f t="shared" si="266"/>
        <v>0</v>
      </c>
      <c r="GI22" s="39"/>
      <c r="GJ22" s="39" t="b">
        <f t="shared" si="267"/>
        <v>0</v>
      </c>
      <c r="GK22" s="39" t="b">
        <f t="shared" si="268"/>
        <v>0</v>
      </c>
      <c r="GL22" s="39" t="b">
        <f t="shared" si="269"/>
        <v>0</v>
      </c>
      <c r="GM22" s="39" t="b">
        <f t="shared" si="270"/>
        <v>0</v>
      </c>
      <c r="GN22" s="39" t="b">
        <f t="shared" si="271"/>
        <v>0</v>
      </c>
      <c r="GO22" s="57"/>
      <c r="GP22" s="57" t="b">
        <f t="shared" si="272"/>
        <v>0</v>
      </c>
      <c r="GQ22" s="59" t="b">
        <f t="shared" si="273"/>
        <v>0</v>
      </c>
      <c r="GR22" s="41" t="b">
        <f t="shared" si="274"/>
        <v>0</v>
      </c>
      <c r="GS22" s="57" t="b">
        <f t="shared" si="275"/>
        <v>0</v>
      </c>
      <c r="GT22" s="57" t="b">
        <f t="shared" si="276"/>
        <v>0</v>
      </c>
      <c r="GU22" s="57" t="b">
        <f t="shared" si="277"/>
        <v>0</v>
      </c>
      <c r="GV22" s="57"/>
      <c r="GW22" s="42" t="b">
        <f t="shared" si="278"/>
        <v>0</v>
      </c>
      <c r="GX22" s="42" t="b">
        <f t="shared" si="279"/>
        <v>0</v>
      </c>
      <c r="GY22" s="42" t="b">
        <f t="shared" si="280"/>
        <v>0</v>
      </c>
      <c r="GZ22" s="57"/>
      <c r="HA22" s="2" t="b">
        <f t="shared" si="281"/>
        <v>0</v>
      </c>
      <c r="HB22" s="2" t="b">
        <f t="shared" si="282"/>
        <v>0</v>
      </c>
      <c r="HC22" s="2" t="b">
        <f t="shared" si="283"/>
        <v>0</v>
      </c>
      <c r="HD22" s="2" t="b">
        <f t="shared" si="284"/>
        <v>0</v>
      </c>
      <c r="HE22" s="2" t="b">
        <f t="shared" si="285"/>
        <v>0</v>
      </c>
      <c r="HF22" s="2" t="b">
        <f t="shared" si="286"/>
        <v>0</v>
      </c>
      <c r="HG22" s="2" t="b">
        <f t="shared" si="287"/>
        <v>0</v>
      </c>
      <c r="HH22" s="2" t="b">
        <f t="shared" si="288"/>
        <v>0</v>
      </c>
      <c r="HI22" s="2" t="b">
        <f t="shared" si="289"/>
        <v>0</v>
      </c>
      <c r="HJ22" s="11" t="b">
        <f t="shared" si="290"/>
        <v>0</v>
      </c>
      <c r="HK22" s="60" t="b">
        <f t="shared" si="291"/>
        <v>0</v>
      </c>
      <c r="HL22" s="57"/>
      <c r="HM22" s="57" t="b">
        <f t="shared" si="292"/>
        <v>0</v>
      </c>
      <c r="HN22" s="57" t="b">
        <f t="shared" si="293"/>
        <v>0</v>
      </c>
      <c r="HO22" s="57" t="b">
        <f t="shared" si="294"/>
        <v>0</v>
      </c>
      <c r="HP22" s="57" t="b">
        <f t="shared" si="295"/>
        <v>0</v>
      </c>
      <c r="HQ22" s="57" t="b">
        <f t="shared" si="296"/>
        <v>0</v>
      </c>
      <c r="HR22" s="57"/>
      <c r="HS22" s="57" t="b">
        <f t="shared" si="297"/>
        <v>0</v>
      </c>
      <c r="HT22" s="57" t="b">
        <f t="shared" si="298"/>
        <v>0</v>
      </c>
      <c r="HU22" s="57" t="b">
        <f t="shared" si="299"/>
        <v>0</v>
      </c>
      <c r="HV22" s="57" t="b">
        <f t="shared" si="300"/>
        <v>0</v>
      </c>
      <c r="HW22" s="57" t="b">
        <f t="shared" si="301"/>
        <v>0</v>
      </c>
      <c r="HX22" s="57"/>
      <c r="HY22" s="57" t="b">
        <f t="shared" si="302"/>
        <v>0</v>
      </c>
      <c r="HZ22" s="57" t="b">
        <f t="shared" si="303"/>
        <v>0</v>
      </c>
      <c r="IA22" s="57"/>
      <c r="IB22" s="61">
        <f t="shared" si="304"/>
        <v>1</v>
      </c>
      <c r="IC22" s="57" t="str">
        <f t="shared" si="305"/>
        <v>Hastingsite</v>
      </c>
      <c r="ID22" s="42"/>
      <c r="IE22" s="2" t="str">
        <f t="shared" si="306"/>
        <v/>
      </c>
      <c r="IF22" s="60" t="str">
        <f t="shared" si="307"/>
        <v/>
      </c>
      <c r="IG22" s="60" t="str">
        <f t="shared" si="308"/>
        <v/>
      </c>
      <c r="IH22" s="60" t="str">
        <f t="shared" si="309"/>
        <v/>
      </c>
      <c r="II22" s="60" t="str">
        <f t="shared" si="310"/>
        <v/>
      </c>
      <c r="IJ22" s="60" t="str">
        <f t="shared" si="311"/>
        <v>magnesio-</v>
      </c>
      <c r="IK22" s="60" t="str">
        <f t="shared" si="312"/>
        <v/>
      </c>
      <c r="IL22" s="60" t="str">
        <f t="shared" si="313"/>
        <v/>
      </c>
      <c r="IM22" s="60" t="str">
        <f t="shared" si="314"/>
        <v/>
      </c>
      <c r="IN22" s="60" t="str">
        <f t="shared" si="315"/>
        <v/>
      </c>
      <c r="IO22" s="60" t="str">
        <f t="shared" si="316"/>
        <v/>
      </c>
      <c r="IP22" s="57"/>
      <c r="IQ22" s="57" t="str">
        <f t="shared" si="317"/>
        <v>magnesio-Hastingsite</v>
      </c>
      <c r="IR22" s="42"/>
      <c r="IS22" s="42"/>
      <c r="IT22" s="42"/>
      <c r="IU22" s="42"/>
      <c r="IV22" s="42"/>
      <c r="IW22" s="42"/>
      <c r="IX22" s="42"/>
      <c r="IY22" s="42"/>
      <c r="IZ22" s="42"/>
      <c r="JA22" s="42"/>
      <c r="JB22" s="42"/>
      <c r="JC22" s="42"/>
      <c r="JD22" s="42"/>
      <c r="JE22" s="42"/>
      <c r="JF22" s="42"/>
      <c r="JG22" s="42"/>
      <c r="JH22" s="42"/>
      <c r="JI22" s="42"/>
      <c r="JJ22" s="42"/>
      <c r="JK22" s="42"/>
      <c r="JL22" s="42"/>
      <c r="JM22" s="42"/>
      <c r="JN22" s="42"/>
      <c r="JO22" s="42"/>
      <c r="JP22" s="42"/>
      <c r="JQ22" s="42"/>
      <c r="JR22" s="42"/>
      <c r="JS22" s="42"/>
      <c r="JT22" s="42"/>
      <c r="JU22" s="42"/>
      <c r="JV22" s="42"/>
      <c r="JW22" s="42"/>
      <c r="JX22" s="42"/>
      <c r="JY22" s="42"/>
      <c r="JZ22" s="42"/>
    </row>
    <row r="23" spans="1:286" s="3" customFormat="1" ht="15" customHeight="1">
      <c r="A23"/>
      <c r="B23"/>
      <c r="C23"/>
      <c r="D23"/>
      <c r="E23"/>
      <c r="F23" t="s">
        <v>196</v>
      </c>
      <c r="G23">
        <v>46.779800000000002</v>
      </c>
      <c r="H23">
        <v>1.9588399999999999</v>
      </c>
      <c r="I23">
        <v>7.7590599999999998</v>
      </c>
      <c r="J23">
        <v>4.6299999999999996E-3</v>
      </c>
      <c r="K23"/>
      <c r="L23"/>
      <c r="M23">
        <v>11.5528</v>
      </c>
      <c r="N23">
        <v>0.26186999999999999</v>
      </c>
      <c r="O23">
        <v>15.3438</v>
      </c>
      <c r="P23">
        <v>11.1609</v>
      </c>
      <c r="Q23">
        <v>1.7543599999999999</v>
      </c>
      <c r="R23">
        <v>0.41741</v>
      </c>
      <c r="S23">
        <v>6.4406000000000005E-2</v>
      </c>
      <c r="T23">
        <v>5.4392999999999997E-2</v>
      </c>
      <c r="U23">
        <v>-1.4970000000000001E-2</v>
      </c>
      <c r="V23"/>
      <c r="W23"/>
      <c r="X23" s="29">
        <f t="shared" si="173"/>
        <v>3.9396036658004681E-2</v>
      </c>
      <c r="Y23" s="29">
        <f t="shared" si="174"/>
        <v>97.057902963342016</v>
      </c>
      <c r="Z23" s="29">
        <f t="shared" si="175"/>
        <v>3.8968147440085992</v>
      </c>
      <c r="AA23" s="29">
        <f t="shared" si="176"/>
        <v>8.046354877275478</v>
      </c>
      <c r="AB23" s="29">
        <f t="shared" si="177"/>
        <v>1.7148765717379957</v>
      </c>
      <c r="AC23" s="29">
        <f t="shared" si="178"/>
        <v>99.163149156364071</v>
      </c>
      <c r="AD23" s="4"/>
      <c r="AE23" s="41"/>
      <c r="AF23" s="23">
        <v>60.084299999999999</v>
      </c>
      <c r="AG23" s="23">
        <v>79.878799999999998</v>
      </c>
      <c r="AH23" s="23">
        <v>101.96120000000001</v>
      </c>
      <c r="AI23" s="23">
        <v>151.99039999999999</v>
      </c>
      <c r="AJ23" s="23">
        <v>159.69</v>
      </c>
      <c r="AK23" s="23">
        <v>71.846400000000003</v>
      </c>
      <c r="AL23" s="23">
        <v>70.9375</v>
      </c>
      <c r="AM23" s="23">
        <v>40.304400000000001</v>
      </c>
      <c r="AN23" s="23">
        <v>56.077399999999997</v>
      </c>
      <c r="AO23" s="23">
        <v>61.978999999999999</v>
      </c>
      <c r="AP23" s="23">
        <v>94.195999999999998</v>
      </c>
      <c r="AQ23" s="23">
        <v>18.998000000000001</v>
      </c>
      <c r="AR23" s="23">
        <v>35.450000000000003</v>
      </c>
      <c r="AS23" s="23">
        <v>29.88</v>
      </c>
      <c r="AT23" s="23">
        <v>74.691999999999993</v>
      </c>
      <c r="AU23" s="23">
        <v>81.39</v>
      </c>
      <c r="AV23" s="42"/>
      <c r="AW23" s="42"/>
      <c r="AX23" s="54">
        <f t="shared" si="179"/>
        <v>0.77856944326554534</v>
      </c>
      <c r="AY23" s="54">
        <f t="shared" si="180"/>
        <v>2.4522651817503516E-2</v>
      </c>
      <c r="AZ23" s="54">
        <f t="shared" si="181"/>
        <v>0.15219632566113384</v>
      </c>
      <c r="BA23" s="54">
        <f t="shared" si="182"/>
        <v>6.0924900520032839E-5</v>
      </c>
      <c r="BB23" s="54">
        <f t="shared" si="183"/>
        <v>0.16079859255300194</v>
      </c>
      <c r="BC23" s="54">
        <f t="shared" si="184"/>
        <v>3.6915594713656384E-3</v>
      </c>
      <c r="BD23" s="54">
        <f t="shared" si="185"/>
        <v>0.38069788906422125</v>
      </c>
      <c r="BE23" s="54">
        <f t="shared" si="186"/>
        <v>0.19902670237921161</v>
      </c>
      <c r="BF23" s="54">
        <f t="shared" si="187"/>
        <v>5.6611432904693525E-2</v>
      </c>
      <c r="BG23" s="54">
        <f t="shared" si="188"/>
        <v>8.8625843984882595E-3</v>
      </c>
      <c r="BH23" s="54">
        <f t="shared" si="189"/>
        <v>3.3901463311927574E-3</v>
      </c>
      <c r="BI23" s="54">
        <f t="shared" si="190"/>
        <v>1.5343582510578277E-3</v>
      </c>
      <c r="BJ23" s="54">
        <f t="shared" si="191"/>
        <v>0</v>
      </c>
      <c r="BK23" s="54">
        <f t="shared" si="192"/>
        <v>-2.0042307074385479E-4</v>
      </c>
      <c r="BL23" s="54">
        <f t="shared" si="193"/>
        <v>0</v>
      </c>
      <c r="BM23" s="42"/>
      <c r="BN23" s="42"/>
      <c r="BO23" s="54">
        <f>'Norm-coeff'!$C$2+$AX23*'Norm-coeff'!$D$2+$AY23*'Norm-coeff'!$E$2+$AZ23*'Norm-coeff'!$F$2+$BA23*'Norm-coeff'!$G$2+$BB23*'Norm-coeff'!$H$2+$BC23*'Norm-coeff'!$I$2+$BD23*'Norm-coeff'!$J$2+$BE23*'Norm-coeff'!$K$2+$BF23*'Norm-coeff'!$L$2+$BG23*'Norm-coeff'!$M$2+$BH23*'Norm-coeff'!$N$2+$BI23*'Norm-coeff'!$O$2</f>
        <v>6.810096860628108</v>
      </c>
      <c r="BP23" s="54">
        <f>'Norm-coeff'!$C$3+$AX23*'Norm-coeff'!$D$3+$AY23*'Norm-coeff'!$E$3+$AZ23*'Norm-coeff'!$F$3+$BA23*'Norm-coeff'!$G$3+$BB23*'Norm-coeff'!$H$3+$BC23*'Norm-coeff'!$I$3+$BD23*'Norm-coeff'!$J$3+$BE23*'Norm-coeff'!$K$3+$BF23*'Norm-coeff'!$L$3+$BG23*'Norm-coeff'!$M$3+$BH23*'Norm-coeff'!$N$3+$BI23*'Norm-coeff'!$O$3</f>
        <v>1.1991795916568231</v>
      </c>
      <c r="BQ23" s="54">
        <f>'Norm-coeff'!$C$4+$AX23*'Norm-coeff'!$D$4+$AY23*'Norm-coeff'!$E$4+$AZ23*'Norm-coeff'!$F$4+$BA23*'Norm-coeff'!$G$4+$BB23*'Norm-coeff'!$H$4+$BC23*'Norm-coeff'!$I$4+$BD23*'Norm-coeff'!$J$4+$BE23*'Norm-coeff'!$K$4+$BF23*'Norm-coeff'!$L$4+$BG23*'Norm-coeff'!$M$4+$BH23*'Norm-coeff'!$N$4+$BI23*'Norm-coeff'!$O$4</f>
        <v>0.42689195331787005</v>
      </c>
      <c r="BR23" s="54">
        <f>'Norm-coeff'!$C$5+$AX23*'Norm-coeff'!$D$5+$AY23*'Norm-coeff'!$E$5+$AZ23*'Norm-coeff'!$F$5+$BA23*'Norm-coeff'!$G$5+$BB23*'Norm-coeff'!$H$5+$BC23*'Norm-coeff'!$I$5+$BD23*'Norm-coeff'!$J$5+$BE23*'Norm-coeff'!$K$5+$BF23*'Norm-coeff'!$L$5+$BG23*'Norm-coeff'!$M$5+$BH23*'Norm-coeff'!$N$5+$BI23*'Norm-coeff'!$O$5</f>
        <v>0.88606079616264066</v>
      </c>
      <c r="BS23" s="54">
        <f>'Norm-coeff'!$C$6+$AX23*'Norm-coeff'!$D$6+$AY23*'Norm-coeff'!$E$6+$AZ23*'Norm-coeff'!$F$6+$BA23*'Norm-coeff'!$G$6+$BB23*'Norm-coeff'!$H$6+$BC23*'Norm-coeff'!$I$6+$BD23*'Norm-coeff'!$J$6+$BE23*'Norm-coeff'!$K$6+$BF23*'Norm-coeff'!$L$6+$BG23*'Norm-coeff'!$M$6+$BH23*'Norm-coeff'!$N$6+$BI23*'Norm-coeff'!$O$6</f>
        <v>1.3450389446651353E-2</v>
      </c>
      <c r="BT23" s="54">
        <f>'Norm-coeff'!$C$7+$AX23*'Norm-coeff'!$D$7+$AY23*'Norm-coeff'!$E$7+$AZ23*'Norm-coeff'!$F$7+$BA23*'Norm-coeff'!$G$7+$BB23*'Norm-coeff'!$H$7+$BC23*'Norm-coeff'!$I$7+$BD23*'Norm-coeff'!$J$7+$BE23*'Norm-coeff'!$K$7+$BF23*'Norm-coeff'!$L$7+$BG23*'Norm-coeff'!$M$7+$BH23*'Norm-coeff'!$N$7+$BI23*'Norm-coeff'!$O$7</f>
        <v>3.2745770346533258</v>
      </c>
      <c r="BU23" s="54">
        <f>'Norm-coeff'!$C$8+$AX23*'Norm-coeff'!$D$8+$AY23*'Norm-coeff'!$E$8+$AZ23*'Norm-coeff'!$F$8+$BA23*'Norm-coeff'!$G$8+$BB23*'Norm-coeff'!$H$8+$BC23*'Norm-coeff'!$I$8+$BD23*'Norm-coeff'!$J$8+$BE23*'Norm-coeff'!$K$8+$BF23*'Norm-coeff'!$L$8+$BG23*'Norm-coeff'!$M$8+$BH23*'Norm-coeff'!$N$8+$BI23*'Norm-coeff'!$O$8</f>
        <v>0.22643561776124516</v>
      </c>
      <c r="BV23" s="54">
        <f>'Norm-coeff'!$C$9+$AX23*'Norm-coeff'!$D$9+$AY23*'Norm-coeff'!$E$9+$AZ23*'Norm-coeff'!$F$9+$BA23*'Norm-coeff'!$G$9+$BB23*'Norm-coeff'!$H$9+$BC23*'Norm-coeff'!$I$9+$BD23*'Norm-coeff'!$J$9+$BE23*'Norm-coeff'!$K$9+$BF23*'Norm-coeff'!$L$9+$BG23*'Norm-coeff'!$M$9+$BH23*'Norm-coeff'!$N$9+$BI23*'Norm-coeff'!$O$9</f>
        <v>1.7506191483623295</v>
      </c>
      <c r="BW23" s="54">
        <f>'Norm-coeff'!$C$10+$AX23*'Norm-coeff'!$D$10+$AY23*'Norm-coeff'!$E$10+$AZ23*'Norm-coeff'!$F$10+$BA23*'Norm-coeff'!$G$10+$BB23*'Norm-coeff'!$H$10+$BC23*'Norm-coeff'!$I$10+$BD23*'Norm-coeff'!$J$10+$BE23*'Norm-coeff'!$K$10+$BF23*'Norm-coeff'!$L$10+$BG23*'Norm-coeff'!$M$10+$BH23*'Norm-coeff'!$N$10+$BI23*'Norm-coeff'!$O$10</f>
        <v>6.8141018503539527E-2</v>
      </c>
      <c r="BX23" s="54">
        <f>'Norm-coeff'!$C$11+$AX23*'Norm-coeff'!$D$11+$AY23*'Norm-coeff'!$E$11+$AZ23*'Norm-coeff'!$F$11+$BA23*'Norm-coeff'!$G$11+$BB23*'Norm-coeff'!$H$11+$BC23*'Norm-coeff'!$I$11+$BD23*'Norm-coeff'!$J$11+$BE23*'Norm-coeff'!$K$11+$BF23*'Norm-coeff'!$L$11+$BG23*'Norm-coeff'!$M$11+$BH23*'Norm-coeff'!$N$11+$BI23*'Norm-coeff'!$O$11</f>
        <v>7.8659931140311209E-2</v>
      </c>
      <c r="BY23" s="54">
        <f>'Norm-coeff'!$C$12+$AX23*'Norm-coeff'!$D$12+$AY23*'Norm-coeff'!$E$12+$AZ23*'Norm-coeff'!$F$12+$BA23*'Norm-coeff'!$G$12+$BB23*'Norm-coeff'!$H$12+$BC23*'Norm-coeff'!$I$12+$BD23*'Norm-coeff'!$J$12+$BE23*'Norm-coeff'!$K$12+$BF23*'Norm-coeff'!$L$12+$BG23*'Norm-coeff'!$M$12+$BH23*'Norm-coeff'!$N$12+$BI23*'Norm-coeff'!$O$12</f>
        <v>2.2417176012534366E-2</v>
      </c>
      <c r="BZ23" s="54">
        <f>'Norm-coeff'!$C$13+$AX23*'Norm-coeff'!$D$13+$AY23*'Norm-coeff'!$E$13+$AZ23*'Norm-coeff'!$F$13+$BA23*'Norm-coeff'!$G$13+$BB23*'Norm-coeff'!$H$13+$BC23*'Norm-coeff'!$I$13+$BD23*'Norm-coeff'!$J$13+$BE23*'Norm-coeff'!$K$13+$BF23*'Norm-coeff'!$L$13+$BG23*'Norm-coeff'!$M$13+$BH23*'Norm-coeff'!$N$13+$BI23*'Norm-coeff'!$O$13</f>
        <v>1.2717142674689215E-2</v>
      </c>
      <c r="CA23" s="54">
        <f>'Norm-coeff'!$C$14+$AX23*'Norm-coeff'!$D$14+$AY23*'Norm-coeff'!$E$14+$AZ23*'Norm-coeff'!$F$14+$BA23*'Norm-coeff'!$G$14+$BB23*'Norm-coeff'!$H$14+$BC23*'Norm-coeff'!$I$14+$BD23*'Norm-coeff'!$J$14+$BE23*'Norm-coeff'!$K$14+$BF23*'Norm-coeff'!$L$14+$BG23*'Norm-coeff'!$M$14+$BH23*'Norm-coeff'!$N$14+$BI23*'Norm-coeff'!$O$14</f>
        <v>1.66665723463489</v>
      </c>
      <c r="CB23" s="42"/>
      <c r="CC23" s="54">
        <f t="shared" si="318"/>
        <v>8.7469357030820429</v>
      </c>
      <c r="CD23" s="42"/>
      <c r="CE23" s="42"/>
      <c r="CF23" s="55"/>
      <c r="CG23" s="54">
        <f t="shared" si="194"/>
        <v>6.810096860628108</v>
      </c>
      <c r="CH23" s="54">
        <f t="shared" si="172"/>
        <v>1.1991795916568231</v>
      </c>
      <c r="CI23" s="54">
        <f t="shared" si="195"/>
        <v>0</v>
      </c>
      <c r="CJ23" s="56">
        <f t="shared" si="196"/>
        <v>8.0092764522849311</v>
      </c>
      <c r="CK23" s="54">
        <f t="shared" si="197"/>
        <v>0.13207188314645024</v>
      </c>
      <c r="CL23" s="54">
        <f t="shared" si="198"/>
        <v>0.22643561776124516</v>
      </c>
      <c r="CM23" s="54">
        <f t="shared" si="199"/>
        <v>0.42689195331787005</v>
      </c>
      <c r="CN23" s="54">
        <f t="shared" si="200"/>
        <v>5.3290618756539701E-4</v>
      </c>
      <c r="CO23" s="54">
        <f t="shared" si="201"/>
        <v>-1.7530877132107615E-3</v>
      </c>
      <c r="CP23" s="54">
        <f t="shared" si="202"/>
        <v>0</v>
      </c>
      <c r="CQ23" s="54">
        <f t="shared" si="203"/>
        <v>1.3450389446651353E-2</v>
      </c>
      <c r="CR23" s="54">
        <f t="shared" si="204"/>
        <v>3.2745770346533258</v>
      </c>
      <c r="CS23" s="54">
        <f t="shared" si="205"/>
        <v>0.88606079616264066</v>
      </c>
      <c r="CT23" s="54"/>
      <c r="CU23" s="54">
        <f t="shared" si="206"/>
        <v>4.9582674929625377</v>
      </c>
      <c r="CV23" s="54">
        <f t="shared" si="207"/>
        <v>1.883944389348742E-2</v>
      </c>
      <c r="CW23" s="54">
        <f t="shared" si="208"/>
        <v>9.3542200726684288E-2</v>
      </c>
      <c r="CX23" s="54">
        <f t="shared" si="209"/>
        <v>5.5362923290477983E-2</v>
      </c>
      <c r="CY23" s="54"/>
      <c r="CZ23" s="54">
        <f t="shared" si="210"/>
        <v>1.7506191483623295</v>
      </c>
      <c r="DA23" s="54">
        <f t="shared" si="211"/>
        <v>6.8141018503539527E-2</v>
      </c>
      <c r="DB23" s="54">
        <f t="shared" si="212"/>
        <v>1.9865047347765188</v>
      </c>
      <c r="DC23" s="54">
        <f t="shared" si="213"/>
        <v>0</v>
      </c>
      <c r="DD23" s="54">
        <f t="shared" si="214"/>
        <v>0.42703554517315784</v>
      </c>
      <c r="DE23" s="54">
        <f t="shared" si="215"/>
        <v>7.8659931140311209E-2</v>
      </c>
      <c r="DF23" s="54">
        <f t="shared" si="216"/>
        <v>0.50569547631346901</v>
      </c>
      <c r="DG23" s="54">
        <f t="shared" si="217"/>
        <v>1.66665723463489</v>
      </c>
      <c r="DH23" s="71">
        <f t="shared" si="218"/>
        <v>2.2417176012534366E-2</v>
      </c>
      <c r="DI23" s="71">
        <f t="shared" si="219"/>
        <v>1.2717142674689215E-2</v>
      </c>
      <c r="DJ23" s="54">
        <f t="shared" si="220"/>
        <v>0.29820844667788643</v>
      </c>
      <c r="DK23" s="54">
        <f t="shared" si="221"/>
        <v>2</v>
      </c>
      <c r="DL23" s="4">
        <f t="shared" si="49"/>
        <v>1.4064949502071951</v>
      </c>
      <c r="DM23" s="3">
        <f t="shared" si="222"/>
        <v>0.42689195331787005</v>
      </c>
      <c r="DN23" s="3">
        <f t="shared" si="223"/>
        <v>0.97960299688932495</v>
      </c>
      <c r="DO23" s="4">
        <f t="shared" si="224"/>
        <v>0.3035147429821794</v>
      </c>
      <c r="DP23" s="57"/>
      <c r="DQ23" s="57"/>
      <c r="DR23" s="56">
        <f t="shared" si="53"/>
        <v>1.66665723463489</v>
      </c>
      <c r="DS23" s="56">
        <f t="shared" si="54"/>
        <v>2.2417176012534366E-2</v>
      </c>
      <c r="DT23" s="38">
        <f t="shared" si="55"/>
        <v>1.2717142674689215E-2</v>
      </c>
      <c r="DU23" s="38">
        <f t="shared" si="225"/>
        <v>1.7017915533221137</v>
      </c>
      <c r="DV23" s="38">
        <f t="shared" si="57"/>
        <v>0.29820844667788643</v>
      </c>
      <c r="DW23" s="39">
        <f t="shared" si="58"/>
        <v>1.7506191483623295</v>
      </c>
      <c r="DX23" s="39">
        <f t="shared" si="59"/>
        <v>6.8141018503539527E-2</v>
      </c>
      <c r="DY23" s="39">
        <f t="shared" si="60"/>
        <v>0</v>
      </c>
      <c r="DZ23" s="39">
        <f t="shared" si="61"/>
        <v>0.16774456791064968</v>
      </c>
      <c r="EA23" s="39">
        <f t="shared" si="62"/>
        <v>1.9865047347765188</v>
      </c>
      <c r="EB23" s="37">
        <f t="shared" si="226"/>
        <v>0.88125596567444053</v>
      </c>
      <c r="EC23" s="37">
        <f t="shared" si="227"/>
        <v>3.4301966318346262E-2</v>
      </c>
      <c r="ED23" s="37">
        <f t="shared" si="228"/>
        <v>0</v>
      </c>
      <c r="EE23" s="37">
        <f t="shared" si="229"/>
        <v>8.4442068007213128E-2</v>
      </c>
      <c r="EF23" s="39">
        <f t="shared" si="230"/>
        <v>0.96253435733587578</v>
      </c>
      <c r="EG23" s="37">
        <f t="shared" si="231"/>
        <v>0.96569803368165374</v>
      </c>
      <c r="EH23" s="37">
        <f t="shared" si="232"/>
        <v>3.4301966318346262E-2</v>
      </c>
      <c r="EI23" s="11" t="b">
        <f t="shared" si="233"/>
        <v>1</v>
      </c>
      <c r="EJ23" s="11" t="b">
        <f t="shared" si="234"/>
        <v>0</v>
      </c>
      <c r="EK23" s="39" t="b">
        <f t="shared" si="235"/>
        <v>0</v>
      </c>
      <c r="EL23" s="39" t="b">
        <f t="shared" si="236"/>
        <v>1</v>
      </c>
      <c r="EM23" s="39" t="b">
        <f t="shared" si="237"/>
        <v>0</v>
      </c>
      <c r="EN23" s="39" t="b">
        <f t="shared" si="238"/>
        <v>0</v>
      </c>
      <c r="EO23" s="39" t="b">
        <f t="shared" si="239"/>
        <v>0</v>
      </c>
      <c r="EP23" s="39" t="b">
        <f t="shared" si="240"/>
        <v>0</v>
      </c>
      <c r="EQ23" s="39" t="b">
        <f t="shared" si="241"/>
        <v>0</v>
      </c>
      <c r="ER23" s="39" t="b">
        <f t="shared" si="242"/>
        <v>0</v>
      </c>
      <c r="ES23" s="58" t="str">
        <f t="shared" si="243"/>
        <v>(OH,F,Cl)-dominate amphibole</v>
      </c>
      <c r="ET23" s="58" t="str">
        <f t="shared" si="244"/>
        <v>Ca Amphibole</v>
      </c>
      <c r="EU23" s="56">
        <f t="shared" si="82"/>
        <v>1.883944389348742E-2</v>
      </c>
      <c r="EV23" s="56">
        <f t="shared" si="83"/>
        <v>9.3542200726684288E-2</v>
      </c>
      <c r="EW23" s="56">
        <f t="shared" si="84"/>
        <v>5.5362923290477983E-2</v>
      </c>
      <c r="EX23" s="56">
        <f t="shared" si="85"/>
        <v>1.3450389446651353E-2</v>
      </c>
      <c r="EY23" s="56">
        <f t="shared" si="86"/>
        <v>0.88606079616264066</v>
      </c>
      <c r="EZ23" s="56">
        <f t="shared" si="87"/>
        <v>3.2745770346533258</v>
      </c>
      <c r="FA23" s="39">
        <f t="shared" si="88"/>
        <v>0</v>
      </c>
      <c r="FB23" s="39">
        <f t="shared" si="89"/>
        <v>-1.7530877132107615E-3</v>
      </c>
      <c r="FC23" s="54">
        <f t="shared" si="90"/>
        <v>0.13207188314645024</v>
      </c>
      <c r="FD23" s="54">
        <f t="shared" si="91"/>
        <v>0.42689195331787005</v>
      </c>
      <c r="FE23" s="39">
        <f t="shared" si="92"/>
        <v>5.3290618756539701E-4</v>
      </c>
      <c r="FF23" s="54">
        <f t="shared" si="93"/>
        <v>0.22643561776124516</v>
      </c>
      <c r="FG23" s="39">
        <f t="shared" si="94"/>
        <v>0</v>
      </c>
      <c r="FH23" s="39">
        <f t="shared" si="245"/>
        <v>3.2289833340138775E-2</v>
      </c>
      <c r="FI23" s="39">
        <f t="shared" si="246"/>
        <v>3.3299399579438038</v>
      </c>
      <c r="FJ23" s="39">
        <f t="shared" si="247"/>
        <v>0.97960299688932495</v>
      </c>
      <c r="FK23" s="39">
        <f t="shared" si="248"/>
        <v>0.22561969672292972</v>
      </c>
      <c r="FL23" s="39">
        <f t="shared" si="249"/>
        <v>7.4369131460090216E-3</v>
      </c>
      <c r="FM23" s="39">
        <f t="shared" si="250"/>
        <v>0.71198420376232363</v>
      </c>
      <c r="FN23" s="39">
        <f t="shared" si="251"/>
        <v>0.49430452368653099</v>
      </c>
      <c r="FO23" s="39">
        <f t="shared" si="102"/>
        <v>0</v>
      </c>
      <c r="FP23" s="39">
        <f t="shared" si="103"/>
        <v>0.42703554517315784</v>
      </c>
      <c r="FQ23" s="39">
        <f t="shared" si="104"/>
        <v>7.8659931140311209E-2</v>
      </c>
      <c r="FR23" s="39">
        <f t="shared" si="252"/>
        <v>0.50569547631346901</v>
      </c>
      <c r="FS23" s="39">
        <f t="shared" si="253"/>
        <v>0.71415953149648947</v>
      </c>
      <c r="FT23" s="39"/>
      <c r="FU23" s="39" t="b">
        <f t="shared" si="254"/>
        <v>0</v>
      </c>
      <c r="FV23" s="39" t="b">
        <f t="shared" si="255"/>
        <v>0</v>
      </c>
      <c r="FW23" s="39" t="b">
        <f t="shared" si="256"/>
        <v>0</v>
      </c>
      <c r="FX23" s="39"/>
      <c r="FY23" s="39" t="b">
        <f t="shared" si="257"/>
        <v>0</v>
      </c>
      <c r="FZ23" s="39" t="b">
        <f t="shared" si="258"/>
        <v>0</v>
      </c>
      <c r="GA23" s="39" t="b">
        <f t="shared" si="259"/>
        <v>0</v>
      </c>
      <c r="GB23" s="39" t="b">
        <f t="shared" si="260"/>
        <v>0</v>
      </c>
      <c r="GC23" s="39" t="b">
        <f t="shared" si="261"/>
        <v>0</v>
      </c>
      <c r="GD23" s="39" t="b">
        <f t="shared" si="262"/>
        <v>0</v>
      </c>
      <c r="GE23" s="39" t="b">
        <f t="shared" si="263"/>
        <v>0</v>
      </c>
      <c r="GF23" s="39" t="b">
        <f t="shared" si="264"/>
        <v>0</v>
      </c>
      <c r="GG23" s="39" t="b">
        <f t="shared" si="265"/>
        <v>1</v>
      </c>
      <c r="GH23" s="39" t="b">
        <f t="shared" si="266"/>
        <v>0</v>
      </c>
      <c r="GI23" s="39"/>
      <c r="GJ23" s="39" t="b">
        <f t="shared" si="267"/>
        <v>0</v>
      </c>
      <c r="GK23" s="39" t="b">
        <f t="shared" si="268"/>
        <v>0</v>
      </c>
      <c r="GL23" s="39" t="b">
        <f t="shared" si="269"/>
        <v>0</v>
      </c>
      <c r="GM23" s="39" t="b">
        <f t="shared" si="270"/>
        <v>0</v>
      </c>
      <c r="GN23" s="39" t="b">
        <f t="shared" si="271"/>
        <v>0</v>
      </c>
      <c r="GO23" s="57"/>
      <c r="GP23" s="57" t="b">
        <f t="shared" si="272"/>
        <v>0</v>
      </c>
      <c r="GQ23" s="59" t="b">
        <f t="shared" si="273"/>
        <v>0</v>
      </c>
      <c r="GR23" s="41" t="b">
        <f t="shared" si="274"/>
        <v>0</v>
      </c>
      <c r="GS23" s="57" t="b">
        <f t="shared" si="275"/>
        <v>0</v>
      </c>
      <c r="GT23" s="57" t="b">
        <f t="shared" si="276"/>
        <v>0</v>
      </c>
      <c r="GU23" s="57" t="b">
        <f t="shared" si="277"/>
        <v>0</v>
      </c>
      <c r="GV23" s="57"/>
      <c r="GW23" s="42" t="b">
        <f t="shared" si="278"/>
        <v>0</v>
      </c>
      <c r="GX23" s="42" t="b">
        <f t="shared" si="279"/>
        <v>0</v>
      </c>
      <c r="GY23" s="42" t="b">
        <f t="shared" si="280"/>
        <v>0</v>
      </c>
      <c r="GZ23" s="57"/>
      <c r="HA23" s="2" t="b">
        <f t="shared" si="281"/>
        <v>0</v>
      </c>
      <c r="HB23" s="2" t="b">
        <f t="shared" si="282"/>
        <v>0</v>
      </c>
      <c r="HC23" s="2" t="b">
        <f t="shared" si="283"/>
        <v>0</v>
      </c>
      <c r="HD23" s="2" t="b">
        <f t="shared" si="284"/>
        <v>0</v>
      </c>
      <c r="HE23" s="2" t="b">
        <f t="shared" si="285"/>
        <v>0</v>
      </c>
      <c r="HF23" s="2" t="b">
        <f t="shared" si="286"/>
        <v>0</v>
      </c>
      <c r="HG23" s="2" t="b">
        <f t="shared" si="287"/>
        <v>0</v>
      </c>
      <c r="HH23" s="2" t="b">
        <f t="shared" si="288"/>
        <v>0</v>
      </c>
      <c r="HI23" s="2" t="b">
        <f t="shared" si="289"/>
        <v>0</v>
      </c>
      <c r="HJ23" s="11" t="b">
        <f t="shared" si="290"/>
        <v>0</v>
      </c>
      <c r="HK23" s="60" t="b">
        <f t="shared" si="291"/>
        <v>0</v>
      </c>
      <c r="HL23" s="57"/>
      <c r="HM23" s="57" t="b">
        <f t="shared" si="292"/>
        <v>0</v>
      </c>
      <c r="HN23" s="57" t="b">
        <f t="shared" si="293"/>
        <v>0</v>
      </c>
      <c r="HO23" s="57" t="b">
        <f t="shared" si="294"/>
        <v>0</v>
      </c>
      <c r="HP23" s="57" t="b">
        <f t="shared" si="295"/>
        <v>0</v>
      </c>
      <c r="HQ23" s="57" t="b">
        <f t="shared" si="296"/>
        <v>0</v>
      </c>
      <c r="HR23" s="57"/>
      <c r="HS23" s="57" t="b">
        <f t="shared" si="297"/>
        <v>0</v>
      </c>
      <c r="HT23" s="57" t="b">
        <f t="shared" si="298"/>
        <v>0</v>
      </c>
      <c r="HU23" s="57" t="b">
        <f t="shared" si="299"/>
        <v>0</v>
      </c>
      <c r="HV23" s="57" t="b">
        <f t="shared" si="300"/>
        <v>0</v>
      </c>
      <c r="HW23" s="57" t="b">
        <f t="shared" si="301"/>
        <v>0</v>
      </c>
      <c r="HX23" s="57"/>
      <c r="HY23" s="57" t="b">
        <f t="shared" si="302"/>
        <v>0</v>
      </c>
      <c r="HZ23" s="57" t="b">
        <f t="shared" si="303"/>
        <v>0</v>
      </c>
      <c r="IA23" s="57"/>
      <c r="IB23" s="61">
        <f t="shared" si="304"/>
        <v>1</v>
      </c>
      <c r="IC23" s="57" t="str">
        <f t="shared" si="305"/>
        <v>Hastingsite</v>
      </c>
      <c r="ID23" s="42"/>
      <c r="IE23" s="2" t="str">
        <f t="shared" si="306"/>
        <v/>
      </c>
      <c r="IF23" s="60" t="str">
        <f t="shared" si="307"/>
        <v/>
      </c>
      <c r="IG23" s="60" t="str">
        <f t="shared" si="308"/>
        <v/>
      </c>
      <c r="IH23" s="60" t="str">
        <f t="shared" si="309"/>
        <v/>
      </c>
      <c r="II23" s="60" t="str">
        <f t="shared" si="310"/>
        <v/>
      </c>
      <c r="IJ23" s="60" t="str">
        <f t="shared" si="311"/>
        <v>magnesio-</v>
      </c>
      <c r="IK23" s="60" t="str">
        <f t="shared" si="312"/>
        <v/>
      </c>
      <c r="IL23" s="60" t="str">
        <f t="shared" si="313"/>
        <v/>
      </c>
      <c r="IM23" s="60" t="str">
        <f t="shared" si="314"/>
        <v/>
      </c>
      <c r="IN23" s="60" t="str">
        <f t="shared" si="315"/>
        <v/>
      </c>
      <c r="IO23" s="60" t="str">
        <f t="shared" si="316"/>
        <v/>
      </c>
      <c r="IP23" s="57"/>
      <c r="IQ23" s="57" t="str">
        <f t="shared" si="317"/>
        <v>magnesio-Hastingsite</v>
      </c>
      <c r="IR23" s="42"/>
      <c r="IS23" s="42"/>
      <c r="IT23" s="42"/>
      <c r="IU23" s="42"/>
      <c r="IV23" s="42"/>
      <c r="IW23" s="42"/>
      <c r="IX23" s="42"/>
      <c r="IY23" s="42"/>
      <c r="IZ23" s="42"/>
      <c r="JA23" s="42"/>
      <c r="JB23" s="42"/>
      <c r="JC23" s="42"/>
      <c r="JD23" s="42"/>
      <c r="JE23" s="42"/>
      <c r="JF23" s="42"/>
      <c r="JG23" s="42"/>
      <c r="JH23" s="42"/>
      <c r="JI23" s="42"/>
      <c r="JJ23" s="42"/>
      <c r="JK23" s="42"/>
      <c r="JL23" s="42"/>
      <c r="JM23" s="42"/>
      <c r="JN23" s="42"/>
      <c r="JO23" s="42"/>
      <c r="JP23" s="42"/>
      <c r="JQ23" s="42"/>
      <c r="JR23" s="42"/>
      <c r="JS23" s="42"/>
      <c r="JT23" s="42"/>
      <c r="JU23" s="42"/>
      <c r="JV23" s="42"/>
      <c r="JW23" s="42"/>
      <c r="JX23" s="42"/>
      <c r="JY23" s="42"/>
      <c r="JZ23" s="42"/>
    </row>
    <row r="24" spans="1:286" s="3" customFormat="1" ht="15" customHeight="1">
      <c r="A24"/>
      <c r="B24"/>
      <c r="C24"/>
      <c r="D24"/>
      <c r="E24"/>
      <c r="F24" t="s">
        <v>196</v>
      </c>
      <c r="G24">
        <v>47.626899999999999</v>
      </c>
      <c r="H24">
        <v>1.66479</v>
      </c>
      <c r="I24">
        <v>7.6171899999999999</v>
      </c>
      <c r="J24">
        <v>1.0401000000000001E-2</v>
      </c>
      <c r="K24"/>
      <c r="L24"/>
      <c r="M24">
        <v>11.106199999999999</v>
      </c>
      <c r="N24">
        <v>0.22095500000000001</v>
      </c>
      <c r="O24">
        <v>15.729100000000001</v>
      </c>
      <c r="P24">
        <v>11.0815</v>
      </c>
      <c r="Q24">
        <v>1.9006700000000001</v>
      </c>
      <c r="R24">
        <v>0.35250199999999998</v>
      </c>
      <c r="S24">
        <v>8.8720999999999994E-2</v>
      </c>
      <c r="T24">
        <v>5.6506000000000001E-2</v>
      </c>
      <c r="U24">
        <v>1.3504E-2</v>
      </c>
      <c r="V24"/>
      <c r="W24"/>
      <c r="X24" s="29">
        <f t="shared" si="173"/>
        <v>5.0111849802020575E-2</v>
      </c>
      <c r="Y24" s="29">
        <f t="shared" si="174"/>
        <v>97.418827150197998</v>
      </c>
      <c r="Z24" s="29">
        <f t="shared" si="175"/>
        <v>3.6351922986749927</v>
      </c>
      <c r="AA24" s="29">
        <f t="shared" si="176"/>
        <v>7.8351688776063249</v>
      </c>
      <c r="AB24" s="29">
        <f t="shared" si="177"/>
        <v>1.7743433072777026</v>
      </c>
      <c r="AC24" s="29">
        <f t="shared" si="178"/>
        <v>99.557331633757016</v>
      </c>
      <c r="AD24" s="4"/>
      <c r="AE24" s="41"/>
      <c r="AF24" s="23">
        <v>60.084299999999999</v>
      </c>
      <c r="AG24" s="23">
        <v>79.878799999999998</v>
      </c>
      <c r="AH24" s="23">
        <v>101.96120000000001</v>
      </c>
      <c r="AI24" s="23">
        <v>151.99039999999999</v>
      </c>
      <c r="AJ24" s="23">
        <v>159.69</v>
      </c>
      <c r="AK24" s="23">
        <v>71.846400000000003</v>
      </c>
      <c r="AL24" s="23">
        <v>70.9375</v>
      </c>
      <c r="AM24" s="23">
        <v>40.304400000000001</v>
      </c>
      <c r="AN24" s="23">
        <v>56.077399999999997</v>
      </c>
      <c r="AO24" s="23">
        <v>61.978999999999999</v>
      </c>
      <c r="AP24" s="23">
        <v>94.195999999999998</v>
      </c>
      <c r="AQ24" s="23">
        <v>18.998000000000001</v>
      </c>
      <c r="AR24" s="23">
        <v>35.450000000000003</v>
      </c>
      <c r="AS24" s="23">
        <v>29.88</v>
      </c>
      <c r="AT24" s="23">
        <v>74.691999999999993</v>
      </c>
      <c r="AU24" s="23">
        <v>81.39</v>
      </c>
      <c r="AV24" s="42"/>
      <c r="AW24" s="42"/>
      <c r="AX24" s="54">
        <f t="shared" si="179"/>
        <v>0.79266796817138585</v>
      </c>
      <c r="AY24" s="54">
        <f t="shared" si="180"/>
        <v>2.0841449796441609E-2</v>
      </c>
      <c r="AZ24" s="54">
        <f t="shared" si="181"/>
        <v>0.14941350239110562</v>
      </c>
      <c r="BA24" s="54">
        <f t="shared" si="182"/>
        <v>1.3686390719413858E-4</v>
      </c>
      <c r="BB24" s="54">
        <f t="shared" si="183"/>
        <v>0.15458255389274897</v>
      </c>
      <c r="BC24" s="54">
        <f t="shared" si="184"/>
        <v>3.1147841409691632E-3</v>
      </c>
      <c r="BD24" s="54">
        <f t="shared" si="185"/>
        <v>0.39025763936443664</v>
      </c>
      <c r="BE24" s="54">
        <f t="shared" si="186"/>
        <v>0.19761080221265609</v>
      </c>
      <c r="BF24" s="54">
        <f t="shared" si="187"/>
        <v>6.133270946610949E-2</v>
      </c>
      <c r="BG24" s="54">
        <f t="shared" si="188"/>
        <v>7.4844367064418873E-3</v>
      </c>
      <c r="BH24" s="54">
        <f t="shared" si="189"/>
        <v>4.6700178966206964E-3</v>
      </c>
      <c r="BI24" s="54">
        <f t="shared" si="190"/>
        <v>1.5939633286318757E-3</v>
      </c>
      <c r="BJ24" s="54">
        <f t="shared" si="191"/>
        <v>0</v>
      </c>
      <c r="BK24" s="54">
        <f t="shared" si="192"/>
        <v>1.8079580142451671E-4</v>
      </c>
      <c r="BL24" s="54">
        <f t="shared" si="193"/>
        <v>0</v>
      </c>
      <c r="BM24" s="42"/>
      <c r="BN24" s="42"/>
      <c r="BO24" s="54">
        <f>'Norm-coeff'!$C$2+$AX24*'Norm-coeff'!$D$2+$AY24*'Norm-coeff'!$E$2+$AZ24*'Norm-coeff'!$F$2+$BA24*'Norm-coeff'!$G$2+$BB24*'Norm-coeff'!$H$2+$BC24*'Norm-coeff'!$I$2+$BD24*'Norm-coeff'!$J$2+$BE24*'Norm-coeff'!$K$2+$BF24*'Norm-coeff'!$L$2+$BG24*'Norm-coeff'!$M$2+$BH24*'Norm-coeff'!$N$2+$BI24*'Norm-coeff'!$O$2</f>
        <v>6.8826637589501454</v>
      </c>
      <c r="BP24" s="54">
        <f>'Norm-coeff'!$C$3+$AX24*'Norm-coeff'!$D$3+$AY24*'Norm-coeff'!$E$3+$AZ24*'Norm-coeff'!$F$3+$BA24*'Norm-coeff'!$G$3+$BB24*'Norm-coeff'!$H$3+$BC24*'Norm-coeff'!$I$3+$BD24*'Norm-coeff'!$J$3+$BE24*'Norm-coeff'!$K$3+$BF24*'Norm-coeff'!$L$3+$BG24*'Norm-coeff'!$M$3+$BH24*'Norm-coeff'!$N$3+$BI24*'Norm-coeff'!$O$3</f>
        <v>1.1231480941069096</v>
      </c>
      <c r="BQ24" s="54">
        <f>'Norm-coeff'!$C$4+$AX24*'Norm-coeff'!$D$4+$AY24*'Norm-coeff'!$E$4+$AZ24*'Norm-coeff'!$F$4+$BA24*'Norm-coeff'!$G$4+$BB24*'Norm-coeff'!$H$4+$BC24*'Norm-coeff'!$I$4+$BD24*'Norm-coeff'!$J$4+$BE24*'Norm-coeff'!$K$4+$BF24*'Norm-coeff'!$L$4+$BG24*'Norm-coeff'!$M$4+$BH24*'Norm-coeff'!$N$4+$BI24*'Norm-coeff'!$O$4</f>
        <v>0.39531647039678125</v>
      </c>
      <c r="BR24" s="54">
        <f>'Norm-coeff'!$C$5+$AX24*'Norm-coeff'!$D$5+$AY24*'Norm-coeff'!$E$5+$AZ24*'Norm-coeff'!$F$5+$BA24*'Norm-coeff'!$G$5+$BB24*'Norm-coeff'!$H$5+$BC24*'Norm-coeff'!$I$5+$BD24*'Norm-coeff'!$J$5+$BE24*'Norm-coeff'!$K$5+$BF24*'Norm-coeff'!$L$5+$BG24*'Norm-coeff'!$M$5+$BH24*'Norm-coeff'!$N$5+$BI24*'Norm-coeff'!$O$5</f>
        <v>0.85908243670858575</v>
      </c>
      <c r="BS24" s="54">
        <f>'Norm-coeff'!$C$6+$AX24*'Norm-coeff'!$D$6+$AY24*'Norm-coeff'!$E$6+$AZ24*'Norm-coeff'!$F$6+$BA24*'Norm-coeff'!$G$6+$BB24*'Norm-coeff'!$H$6+$BC24*'Norm-coeff'!$I$6+$BD24*'Norm-coeff'!$J$6+$BE24*'Norm-coeff'!$K$6+$BF24*'Norm-coeff'!$L$6+$BG24*'Norm-coeff'!$M$6+$BH24*'Norm-coeff'!$N$6+$BI24*'Norm-coeff'!$O$6</f>
        <v>9.337747630732033E-3</v>
      </c>
      <c r="BT24" s="54">
        <f>'Norm-coeff'!$C$7+$AX24*'Norm-coeff'!$D$7+$AY24*'Norm-coeff'!$E$7+$AZ24*'Norm-coeff'!$F$7+$BA24*'Norm-coeff'!$G$7+$BB24*'Norm-coeff'!$H$7+$BC24*'Norm-coeff'!$I$7+$BD24*'Norm-coeff'!$J$7+$BE24*'Norm-coeff'!$K$7+$BF24*'Norm-coeff'!$L$7+$BG24*'Norm-coeff'!$M$7+$BH24*'Norm-coeff'!$N$7+$BI24*'Norm-coeff'!$O$7</f>
        <v>3.3441133400103409</v>
      </c>
      <c r="BU24" s="54">
        <f>'Norm-coeff'!$C$8+$AX24*'Norm-coeff'!$D$8+$AY24*'Norm-coeff'!$E$8+$AZ24*'Norm-coeff'!$F$8+$BA24*'Norm-coeff'!$G$8+$BB24*'Norm-coeff'!$H$8+$BC24*'Norm-coeff'!$I$8+$BD24*'Norm-coeff'!$J$8+$BE24*'Norm-coeff'!$K$8+$BF24*'Norm-coeff'!$L$8+$BG24*'Norm-coeff'!$M$8+$BH24*'Norm-coeff'!$N$8+$BI24*'Norm-coeff'!$O$8</f>
        <v>0.18763901756412227</v>
      </c>
      <c r="BV24" s="54">
        <f>'Norm-coeff'!$C$9+$AX24*'Norm-coeff'!$D$9+$AY24*'Norm-coeff'!$E$9+$AZ24*'Norm-coeff'!$F$9+$BA24*'Norm-coeff'!$G$9+$BB24*'Norm-coeff'!$H$9+$BC24*'Norm-coeff'!$I$9+$BD24*'Norm-coeff'!$J$9+$BE24*'Norm-coeff'!$K$9+$BF24*'Norm-coeff'!$L$9+$BG24*'Norm-coeff'!$M$9+$BH24*'Norm-coeff'!$N$9+$BI24*'Norm-coeff'!$O$9</f>
        <v>1.7259480889322698</v>
      </c>
      <c r="BW24" s="54">
        <f>'Norm-coeff'!$C$10+$AX24*'Norm-coeff'!$D$10+$AY24*'Norm-coeff'!$E$10+$AZ24*'Norm-coeff'!$F$10+$BA24*'Norm-coeff'!$G$10+$BB24*'Norm-coeff'!$H$10+$BC24*'Norm-coeff'!$I$10+$BD24*'Norm-coeff'!$J$10+$BE24*'Norm-coeff'!$K$10+$BF24*'Norm-coeff'!$L$10+$BG24*'Norm-coeff'!$M$10+$BH24*'Norm-coeff'!$N$10+$BI24*'Norm-coeff'!$O$10</f>
        <v>0.10971527286971769</v>
      </c>
      <c r="BX24" s="54">
        <f>'Norm-coeff'!$C$11+$AX24*'Norm-coeff'!$D$11+$AY24*'Norm-coeff'!$E$11+$AZ24*'Norm-coeff'!$F$11+$BA24*'Norm-coeff'!$G$11+$BB24*'Norm-coeff'!$H$11+$BC24*'Norm-coeff'!$I$11+$BD24*'Norm-coeff'!$J$11+$BE24*'Norm-coeff'!$K$11+$BF24*'Norm-coeff'!$L$11+$BG24*'Norm-coeff'!$M$11+$BH24*'Norm-coeff'!$N$11+$BI24*'Norm-coeff'!$O$11</f>
        <v>6.405490692232893E-2</v>
      </c>
      <c r="BY24" s="54">
        <f>'Norm-coeff'!$C$12+$AX24*'Norm-coeff'!$D$12+$AY24*'Norm-coeff'!$E$12+$AZ24*'Norm-coeff'!$F$12+$BA24*'Norm-coeff'!$G$12+$BB24*'Norm-coeff'!$H$12+$BC24*'Norm-coeff'!$I$12+$BD24*'Norm-coeff'!$J$12+$BE24*'Norm-coeff'!$K$12+$BF24*'Norm-coeff'!$L$12+$BG24*'Norm-coeff'!$M$12+$BH24*'Norm-coeff'!$N$12+$BI24*'Norm-coeff'!$O$12</f>
        <v>3.2255896480304434E-2</v>
      </c>
      <c r="BZ24" s="54">
        <f>'Norm-coeff'!$C$13+$AX24*'Norm-coeff'!$D$13+$AY24*'Norm-coeff'!$E$13+$AZ24*'Norm-coeff'!$F$13+$BA24*'Norm-coeff'!$G$13+$BB24*'Norm-coeff'!$H$13+$BC24*'Norm-coeff'!$I$13+$BD24*'Norm-coeff'!$J$13+$BE24*'Norm-coeff'!$K$13+$BF24*'Norm-coeff'!$L$13+$BG24*'Norm-coeff'!$M$13+$BH24*'Norm-coeff'!$N$13+$BI24*'Norm-coeff'!$O$13</f>
        <v>1.3347728185486877E-2</v>
      </c>
      <c r="CA24" s="54">
        <f>'Norm-coeff'!$C$14+$AX24*'Norm-coeff'!$D$14+$AY24*'Norm-coeff'!$E$14+$AZ24*'Norm-coeff'!$F$14+$BA24*'Norm-coeff'!$G$14+$BB24*'Norm-coeff'!$H$14+$BC24*'Norm-coeff'!$I$14+$BD24*'Norm-coeff'!$J$14+$BE24*'Norm-coeff'!$K$14+$BF24*'Norm-coeff'!$L$14+$BG24*'Norm-coeff'!$M$14+$BH24*'Norm-coeff'!$N$14+$BI24*'Norm-coeff'!$O$14</f>
        <v>1.7118290335511486</v>
      </c>
      <c r="CB24" s="42"/>
      <c r="CC24" s="54">
        <f t="shared" si="318"/>
        <v>8.6829089042513417</v>
      </c>
      <c r="CD24" s="42"/>
      <c r="CE24" s="42"/>
      <c r="CF24" s="55"/>
      <c r="CG24" s="54">
        <f t="shared" si="194"/>
        <v>6.8826637589501454</v>
      </c>
      <c r="CH24" s="54">
        <f t="shared" si="172"/>
        <v>1.1231480941069096</v>
      </c>
      <c r="CI24" s="54">
        <f t="shared" si="195"/>
        <v>0</v>
      </c>
      <c r="CJ24" s="56">
        <f t="shared" si="196"/>
        <v>8.0058118530570557</v>
      </c>
      <c r="CK24" s="54">
        <f t="shared" si="197"/>
        <v>0.17419573622020046</v>
      </c>
      <c r="CL24" s="54">
        <f t="shared" si="198"/>
        <v>0.18763901756412227</v>
      </c>
      <c r="CM24" s="54">
        <f t="shared" si="199"/>
        <v>0.39531647039678125</v>
      </c>
      <c r="CN24" s="54">
        <f t="shared" si="200"/>
        <v>1.1883768384466152E-3</v>
      </c>
      <c r="CO24" s="54">
        <f t="shared" si="201"/>
        <v>1.5698334740401935E-3</v>
      </c>
      <c r="CP24" s="54">
        <f t="shared" si="202"/>
        <v>0</v>
      </c>
      <c r="CQ24" s="54">
        <f t="shared" si="203"/>
        <v>9.337747630732033E-3</v>
      </c>
      <c r="CR24" s="54">
        <f t="shared" si="204"/>
        <v>3.3441133400103409</v>
      </c>
      <c r="CS24" s="54">
        <f t="shared" si="205"/>
        <v>0.85908243670858575</v>
      </c>
      <c r="CT24" s="54"/>
      <c r="CU24" s="54">
        <f t="shared" si="206"/>
        <v>4.9724429588432493</v>
      </c>
      <c r="CV24" s="54">
        <f t="shared" si="207"/>
        <v>1.7707639321709979E-2</v>
      </c>
      <c r="CW24" s="54">
        <f t="shared" si="208"/>
        <v>8.7827326531895955E-2</v>
      </c>
      <c r="CX24" s="54">
        <f t="shared" si="209"/>
        <v>4.4458191779234824E-2</v>
      </c>
      <c r="CY24" s="54"/>
      <c r="CZ24" s="54">
        <f t="shared" si="210"/>
        <v>1.7259480889322698</v>
      </c>
      <c r="DA24" s="54">
        <f t="shared" si="211"/>
        <v>0.10971527286971769</v>
      </c>
      <c r="DB24" s="54">
        <f t="shared" si="212"/>
        <v>1.9856565194348283</v>
      </c>
      <c r="DC24" s="54">
        <f t="shared" si="213"/>
        <v>0</v>
      </c>
      <c r="DD24" s="54">
        <f t="shared" si="214"/>
        <v>0.42283105627542494</v>
      </c>
      <c r="DE24" s="54">
        <f t="shared" si="215"/>
        <v>6.405490692232893E-2</v>
      </c>
      <c r="DF24" s="54">
        <f t="shared" si="216"/>
        <v>0.4868859631977539</v>
      </c>
      <c r="DG24" s="54">
        <f t="shared" si="217"/>
        <v>1.7118290335511486</v>
      </c>
      <c r="DH24" s="71">
        <f t="shared" si="218"/>
        <v>3.2255896480304434E-2</v>
      </c>
      <c r="DI24" s="71">
        <f t="shared" si="219"/>
        <v>1.3347728185486877E-2</v>
      </c>
      <c r="DJ24" s="54">
        <f t="shared" si="220"/>
        <v>0.24256734178306014</v>
      </c>
      <c r="DK24" s="54">
        <f t="shared" si="221"/>
        <v>1.9999999999999998</v>
      </c>
      <c r="DL24" s="4">
        <f t="shared" si="49"/>
        <v>1.342226233637263</v>
      </c>
      <c r="DM24" s="3">
        <f t="shared" si="222"/>
        <v>0.39531647039678125</v>
      </c>
      <c r="DN24" s="3">
        <f t="shared" si="223"/>
        <v>0.94690976324048171</v>
      </c>
      <c r="DO24" s="4">
        <f t="shared" si="224"/>
        <v>0.29452298017266709</v>
      </c>
      <c r="DP24" s="57"/>
      <c r="DQ24" s="57"/>
      <c r="DR24" s="56">
        <f t="shared" si="53"/>
        <v>1.7118290335511486</v>
      </c>
      <c r="DS24" s="56">
        <f t="shared" si="54"/>
        <v>3.2255896480304434E-2</v>
      </c>
      <c r="DT24" s="38">
        <f t="shared" si="55"/>
        <v>1.3347728185486877E-2</v>
      </c>
      <c r="DU24" s="38">
        <f t="shared" si="225"/>
        <v>1.7574326582169397</v>
      </c>
      <c r="DV24" s="38">
        <f t="shared" si="57"/>
        <v>0.24256734178306014</v>
      </c>
      <c r="DW24" s="39">
        <f t="shared" si="58"/>
        <v>1.7259480889322698</v>
      </c>
      <c r="DX24" s="39">
        <f t="shared" si="59"/>
        <v>0.10971527286971769</v>
      </c>
      <c r="DY24" s="39">
        <f t="shared" si="60"/>
        <v>0</v>
      </c>
      <c r="DZ24" s="39">
        <f t="shared" si="61"/>
        <v>0.14999315763284077</v>
      </c>
      <c r="EA24" s="39">
        <f t="shared" si="62"/>
        <v>1.9856565194348283</v>
      </c>
      <c r="EB24" s="37">
        <f t="shared" si="226"/>
        <v>0.86920777689361972</v>
      </c>
      <c r="EC24" s="37">
        <f t="shared" si="227"/>
        <v>5.5253903077328616E-2</v>
      </c>
      <c r="ED24" s="37">
        <f t="shared" si="228"/>
        <v>0</v>
      </c>
      <c r="EE24" s="37">
        <f t="shared" si="229"/>
        <v>7.5538320029051587E-2</v>
      </c>
      <c r="EF24" s="39">
        <f t="shared" si="230"/>
        <v>0.94023126726132655</v>
      </c>
      <c r="EG24" s="37">
        <f t="shared" si="231"/>
        <v>0.94474609692267142</v>
      </c>
      <c r="EH24" s="37">
        <f t="shared" si="232"/>
        <v>5.5253903077328616E-2</v>
      </c>
      <c r="EI24" s="11" t="b">
        <f t="shared" si="233"/>
        <v>1</v>
      </c>
      <c r="EJ24" s="11" t="b">
        <f t="shared" si="234"/>
        <v>0</v>
      </c>
      <c r="EK24" s="39" t="b">
        <f t="shared" si="235"/>
        <v>0</v>
      </c>
      <c r="EL24" s="39" t="b">
        <f t="shared" si="236"/>
        <v>1</v>
      </c>
      <c r="EM24" s="39" t="b">
        <f t="shared" si="237"/>
        <v>0</v>
      </c>
      <c r="EN24" s="39" t="b">
        <f t="shared" si="238"/>
        <v>0</v>
      </c>
      <c r="EO24" s="39" t="b">
        <f t="shared" si="239"/>
        <v>0</v>
      </c>
      <c r="EP24" s="39" t="b">
        <f t="shared" si="240"/>
        <v>0</v>
      </c>
      <c r="EQ24" s="39" t="b">
        <f t="shared" si="241"/>
        <v>0</v>
      </c>
      <c r="ER24" s="39" t="b">
        <f t="shared" si="242"/>
        <v>0</v>
      </c>
      <c r="ES24" s="58" t="str">
        <f t="shared" si="243"/>
        <v>(OH,F,Cl)-dominate amphibole</v>
      </c>
      <c r="ET24" s="58" t="str">
        <f t="shared" si="244"/>
        <v>Ca Amphibole</v>
      </c>
      <c r="EU24" s="56">
        <f t="shared" si="82"/>
        <v>1.7707639321709979E-2</v>
      </c>
      <c r="EV24" s="56">
        <f t="shared" si="83"/>
        <v>8.7827326531895955E-2</v>
      </c>
      <c r="EW24" s="56">
        <f t="shared" si="84"/>
        <v>4.4458191779234824E-2</v>
      </c>
      <c r="EX24" s="56">
        <f t="shared" si="85"/>
        <v>9.337747630732033E-3</v>
      </c>
      <c r="EY24" s="56">
        <f t="shared" si="86"/>
        <v>0.85908243670858575</v>
      </c>
      <c r="EZ24" s="56">
        <f t="shared" si="87"/>
        <v>3.3441133400103409</v>
      </c>
      <c r="FA24" s="39">
        <f t="shared" si="88"/>
        <v>0</v>
      </c>
      <c r="FB24" s="39">
        <f t="shared" si="89"/>
        <v>1.5698334740401935E-3</v>
      </c>
      <c r="FC24" s="54">
        <f t="shared" si="90"/>
        <v>0.17419573622020046</v>
      </c>
      <c r="FD24" s="54">
        <f t="shared" si="91"/>
        <v>0.39531647039678125</v>
      </c>
      <c r="FE24" s="39">
        <f t="shared" si="92"/>
        <v>1.1883768384466152E-3</v>
      </c>
      <c r="FF24" s="54">
        <f t="shared" si="93"/>
        <v>0.18763901756412227</v>
      </c>
      <c r="FG24" s="39">
        <f t="shared" si="94"/>
        <v>0</v>
      </c>
      <c r="FH24" s="39">
        <f t="shared" si="245"/>
        <v>2.7045386952442012E-2</v>
      </c>
      <c r="FI24" s="39">
        <f t="shared" si="246"/>
        <v>3.3885715317895757</v>
      </c>
      <c r="FJ24" s="39">
        <f t="shared" si="247"/>
        <v>0.94690976324048171</v>
      </c>
      <c r="FK24" s="39">
        <f t="shared" si="248"/>
        <v>0.21705535169590517</v>
      </c>
      <c r="FL24" s="39">
        <f t="shared" si="249"/>
        <v>6.199477716466722E-3</v>
      </c>
      <c r="FM24" s="39">
        <f t="shared" si="250"/>
        <v>0.7254954993547148</v>
      </c>
      <c r="FN24" s="39">
        <f t="shared" si="251"/>
        <v>0.5131140368022461</v>
      </c>
      <c r="FO24" s="39">
        <f t="shared" si="102"/>
        <v>0</v>
      </c>
      <c r="FP24" s="39">
        <f t="shared" si="103"/>
        <v>0.42283105627542494</v>
      </c>
      <c r="FQ24" s="39">
        <f t="shared" si="104"/>
        <v>6.405490692232893E-2</v>
      </c>
      <c r="FR24" s="39">
        <f t="shared" si="252"/>
        <v>0.4868859631977539</v>
      </c>
      <c r="FS24" s="39">
        <f t="shared" si="253"/>
        <v>0.70341127680061277</v>
      </c>
      <c r="FT24" s="39"/>
      <c r="FU24" s="39" t="b">
        <f t="shared" si="254"/>
        <v>0</v>
      </c>
      <c r="FV24" s="39" t="b">
        <f t="shared" si="255"/>
        <v>0</v>
      </c>
      <c r="FW24" s="39" t="b">
        <f t="shared" si="256"/>
        <v>0</v>
      </c>
      <c r="FX24" s="39"/>
      <c r="FY24" s="39" t="b">
        <f t="shared" si="257"/>
        <v>0</v>
      </c>
      <c r="FZ24" s="39" t="b">
        <f t="shared" si="258"/>
        <v>1</v>
      </c>
      <c r="GA24" s="39" t="b">
        <f t="shared" si="259"/>
        <v>0</v>
      </c>
      <c r="GB24" s="39" t="b">
        <f t="shared" si="260"/>
        <v>0</v>
      </c>
      <c r="GC24" s="39" t="b">
        <f t="shared" si="261"/>
        <v>0</v>
      </c>
      <c r="GD24" s="39" t="b">
        <f t="shared" si="262"/>
        <v>0</v>
      </c>
      <c r="GE24" s="39" t="b">
        <f t="shared" si="263"/>
        <v>0</v>
      </c>
      <c r="GF24" s="39" t="b">
        <f t="shared" si="264"/>
        <v>0</v>
      </c>
      <c r="GG24" s="39" t="b">
        <f t="shared" si="265"/>
        <v>0</v>
      </c>
      <c r="GH24" s="39" t="b">
        <f t="shared" si="266"/>
        <v>0</v>
      </c>
      <c r="GI24" s="39"/>
      <c r="GJ24" s="39" t="b">
        <f t="shared" si="267"/>
        <v>0</v>
      </c>
      <c r="GK24" s="39" t="b">
        <f t="shared" si="268"/>
        <v>0</v>
      </c>
      <c r="GL24" s="39" t="b">
        <f t="shared" si="269"/>
        <v>0</v>
      </c>
      <c r="GM24" s="39" t="b">
        <f t="shared" si="270"/>
        <v>0</v>
      </c>
      <c r="GN24" s="39" t="b">
        <f t="shared" si="271"/>
        <v>0</v>
      </c>
      <c r="GO24" s="57"/>
      <c r="GP24" s="57" t="b">
        <f t="shared" si="272"/>
        <v>0</v>
      </c>
      <c r="GQ24" s="59" t="b">
        <f t="shared" si="273"/>
        <v>0</v>
      </c>
      <c r="GR24" s="41" t="b">
        <f t="shared" si="274"/>
        <v>0</v>
      </c>
      <c r="GS24" s="57" t="b">
        <f t="shared" si="275"/>
        <v>0</v>
      </c>
      <c r="GT24" s="57" t="b">
        <f t="shared" si="276"/>
        <v>0</v>
      </c>
      <c r="GU24" s="57" t="b">
        <f t="shared" si="277"/>
        <v>0</v>
      </c>
      <c r="GV24" s="57"/>
      <c r="GW24" s="42" t="b">
        <f t="shared" si="278"/>
        <v>0</v>
      </c>
      <c r="GX24" s="42" t="b">
        <f t="shared" si="279"/>
        <v>0</v>
      </c>
      <c r="GY24" s="42" t="b">
        <f t="shared" si="280"/>
        <v>0</v>
      </c>
      <c r="GZ24" s="57"/>
      <c r="HA24" s="2" t="b">
        <f t="shared" si="281"/>
        <v>0</v>
      </c>
      <c r="HB24" s="2" t="b">
        <f t="shared" si="282"/>
        <v>0</v>
      </c>
      <c r="HC24" s="2" t="b">
        <f t="shared" si="283"/>
        <v>0</v>
      </c>
      <c r="HD24" s="2" t="b">
        <f t="shared" si="284"/>
        <v>0</v>
      </c>
      <c r="HE24" s="2" t="b">
        <f t="shared" si="285"/>
        <v>0</v>
      </c>
      <c r="HF24" s="2" t="b">
        <f t="shared" si="286"/>
        <v>0</v>
      </c>
      <c r="HG24" s="2" t="b">
        <f t="shared" si="287"/>
        <v>0</v>
      </c>
      <c r="HH24" s="2" t="b">
        <f t="shared" si="288"/>
        <v>0</v>
      </c>
      <c r="HI24" s="2" t="b">
        <f t="shared" si="289"/>
        <v>0</v>
      </c>
      <c r="HJ24" s="11" t="b">
        <f t="shared" si="290"/>
        <v>0</v>
      </c>
      <c r="HK24" s="60" t="b">
        <f t="shared" si="291"/>
        <v>0</v>
      </c>
      <c r="HL24" s="57"/>
      <c r="HM24" s="57" t="b">
        <f t="shared" si="292"/>
        <v>0</v>
      </c>
      <c r="HN24" s="57" t="b">
        <f t="shared" si="293"/>
        <v>0</v>
      </c>
      <c r="HO24" s="57" t="b">
        <f t="shared" si="294"/>
        <v>0</v>
      </c>
      <c r="HP24" s="57" t="b">
        <f t="shared" si="295"/>
        <v>0</v>
      </c>
      <c r="HQ24" s="57" t="b">
        <f t="shared" si="296"/>
        <v>0</v>
      </c>
      <c r="HR24" s="57"/>
      <c r="HS24" s="57" t="b">
        <f t="shared" si="297"/>
        <v>0</v>
      </c>
      <c r="HT24" s="57" t="b">
        <f t="shared" si="298"/>
        <v>0</v>
      </c>
      <c r="HU24" s="57" t="b">
        <f t="shared" si="299"/>
        <v>0</v>
      </c>
      <c r="HV24" s="57" t="b">
        <f t="shared" si="300"/>
        <v>0</v>
      </c>
      <c r="HW24" s="57" t="b">
        <f t="shared" si="301"/>
        <v>0</v>
      </c>
      <c r="HX24" s="57"/>
      <c r="HY24" s="57" t="b">
        <f t="shared" si="302"/>
        <v>0</v>
      </c>
      <c r="HZ24" s="57" t="b">
        <f t="shared" si="303"/>
        <v>0</v>
      </c>
      <c r="IA24" s="57"/>
      <c r="IB24" s="61">
        <f t="shared" si="304"/>
        <v>1</v>
      </c>
      <c r="IC24" s="57" t="str">
        <f t="shared" si="305"/>
        <v>Hornblende</v>
      </c>
      <c r="ID24" s="42"/>
      <c r="IE24" s="2" t="str">
        <f t="shared" si="306"/>
        <v/>
      </c>
      <c r="IF24" s="60" t="str">
        <f t="shared" si="307"/>
        <v/>
      </c>
      <c r="IG24" s="60" t="str">
        <f t="shared" si="308"/>
        <v/>
      </c>
      <c r="IH24" s="60" t="str">
        <f t="shared" si="309"/>
        <v/>
      </c>
      <c r="II24" s="60" t="str">
        <f t="shared" si="310"/>
        <v/>
      </c>
      <c r="IJ24" s="60" t="str">
        <f t="shared" si="311"/>
        <v>magnesio-</v>
      </c>
      <c r="IK24" s="60" t="str">
        <f t="shared" si="312"/>
        <v/>
      </c>
      <c r="IL24" s="60" t="str">
        <f t="shared" si="313"/>
        <v/>
      </c>
      <c r="IM24" s="60" t="str">
        <f t="shared" si="314"/>
        <v>ferri-</v>
      </c>
      <c r="IN24" s="60" t="str">
        <f t="shared" si="315"/>
        <v/>
      </c>
      <c r="IO24" s="60" t="str">
        <f t="shared" si="316"/>
        <v/>
      </c>
      <c r="IP24" s="57"/>
      <c r="IQ24" s="57" t="str">
        <f t="shared" si="317"/>
        <v>magnesio-ferri-Hornblende</v>
      </c>
      <c r="IR24" s="42"/>
      <c r="IS24" s="42"/>
      <c r="IT24" s="42"/>
      <c r="IU24" s="42"/>
      <c r="IV24" s="42"/>
      <c r="IW24" s="42"/>
      <c r="IX24" s="42"/>
      <c r="IY24" s="42"/>
      <c r="IZ24" s="42"/>
      <c r="JA24" s="42"/>
      <c r="JB24" s="42"/>
      <c r="JC24" s="42"/>
      <c r="JD24" s="42"/>
      <c r="JE24" s="42"/>
      <c r="JF24" s="42"/>
      <c r="JG24" s="42"/>
      <c r="JH24" s="42"/>
      <c r="JI24" s="42"/>
      <c r="JJ24" s="42"/>
      <c r="JK24" s="42"/>
      <c r="JL24" s="42"/>
      <c r="JM24" s="42"/>
      <c r="JN24" s="42"/>
      <c r="JO24" s="42"/>
      <c r="JP24" s="42"/>
      <c r="JQ24" s="42"/>
      <c r="JR24" s="42"/>
      <c r="JS24" s="42"/>
      <c r="JT24" s="42"/>
      <c r="JU24" s="42"/>
      <c r="JV24" s="42"/>
      <c r="JW24" s="42"/>
      <c r="JX24" s="42"/>
      <c r="JY24" s="42"/>
      <c r="JZ24" s="42"/>
    </row>
    <row r="25" spans="1:286" s="3" customFormat="1" ht="15" customHeight="1">
      <c r="A25"/>
      <c r="B25"/>
      <c r="C25"/>
      <c r="D25"/>
      <c r="E25"/>
      <c r="F25" t="s">
        <v>196</v>
      </c>
      <c r="G25">
        <v>45.172899999999998</v>
      </c>
      <c r="H25">
        <v>2.0153699999999999</v>
      </c>
      <c r="I25">
        <v>9.2683099999999996</v>
      </c>
      <c r="J25">
        <v>-2.6700000000000001E-3</v>
      </c>
      <c r="K25"/>
      <c r="L25"/>
      <c r="M25">
        <v>11.9679</v>
      </c>
      <c r="N25">
        <v>0.24876000000000001</v>
      </c>
      <c r="O25">
        <v>14.693</v>
      </c>
      <c r="P25">
        <v>11.128299999999999</v>
      </c>
      <c r="Q25">
        <v>2.0571999999999999</v>
      </c>
      <c r="R25">
        <v>0.41103499999999998</v>
      </c>
      <c r="S25">
        <v>7.7328999999999995E-2</v>
      </c>
      <c r="T25">
        <v>8.1364000000000006E-2</v>
      </c>
      <c r="U25">
        <v>3.7100000000000002E-3</v>
      </c>
      <c r="V25"/>
      <c r="W25"/>
      <c r="X25" s="29">
        <f t="shared" si="173"/>
        <v>5.0924417069512617E-2</v>
      </c>
      <c r="Y25" s="29">
        <f t="shared" si="174"/>
        <v>97.071583582930472</v>
      </c>
      <c r="Z25" s="29">
        <f t="shared" si="175"/>
        <v>4.08694865850625</v>
      </c>
      <c r="AA25" s="29">
        <f t="shared" si="176"/>
        <v>8.2903679303838267</v>
      </c>
      <c r="AB25" s="29">
        <f t="shared" si="177"/>
        <v>1.6560985271260289</v>
      </c>
      <c r="AC25" s="29">
        <f t="shared" si="178"/>
        <v>99.137098698946573</v>
      </c>
      <c r="AD25" s="4"/>
      <c r="AE25" s="41"/>
      <c r="AF25" s="23">
        <v>60.084299999999999</v>
      </c>
      <c r="AG25" s="23">
        <v>79.878799999999998</v>
      </c>
      <c r="AH25" s="23">
        <v>101.96120000000001</v>
      </c>
      <c r="AI25" s="23">
        <v>151.99039999999999</v>
      </c>
      <c r="AJ25" s="23">
        <v>159.69</v>
      </c>
      <c r="AK25" s="23">
        <v>71.846400000000003</v>
      </c>
      <c r="AL25" s="23">
        <v>70.9375</v>
      </c>
      <c r="AM25" s="23">
        <v>40.304400000000001</v>
      </c>
      <c r="AN25" s="23">
        <v>56.077399999999997</v>
      </c>
      <c r="AO25" s="23">
        <v>61.978999999999999</v>
      </c>
      <c r="AP25" s="23">
        <v>94.195999999999998</v>
      </c>
      <c r="AQ25" s="23">
        <v>18.998000000000001</v>
      </c>
      <c r="AR25" s="23">
        <v>35.450000000000003</v>
      </c>
      <c r="AS25" s="23">
        <v>29.88</v>
      </c>
      <c r="AT25" s="23">
        <v>74.691999999999993</v>
      </c>
      <c r="AU25" s="23">
        <v>81.39</v>
      </c>
      <c r="AV25" s="42"/>
      <c r="AW25" s="42"/>
      <c r="AX25" s="54">
        <f t="shared" si="179"/>
        <v>0.7518253520470406</v>
      </c>
      <c r="AY25" s="54">
        <f t="shared" si="180"/>
        <v>2.5230348978702733E-2</v>
      </c>
      <c r="AZ25" s="54">
        <f t="shared" si="181"/>
        <v>0.18180072419704749</v>
      </c>
      <c r="BA25" s="54">
        <f t="shared" si="182"/>
        <v>-3.5133797924079421E-5</v>
      </c>
      <c r="BB25" s="54">
        <f t="shared" si="183"/>
        <v>0.16657619588455372</v>
      </c>
      <c r="BC25" s="54">
        <f t="shared" si="184"/>
        <v>3.5067488986784143E-3</v>
      </c>
      <c r="BD25" s="54">
        <f t="shared" si="185"/>
        <v>0.36455076865056912</v>
      </c>
      <c r="BE25" s="54">
        <f t="shared" si="186"/>
        <v>0.19844536301611701</v>
      </c>
      <c r="BF25" s="54">
        <f t="shared" si="187"/>
        <v>6.6383775149647453E-2</v>
      </c>
      <c r="BG25" s="54">
        <f t="shared" si="188"/>
        <v>8.7272283324132654E-3</v>
      </c>
      <c r="BH25" s="54">
        <f t="shared" si="189"/>
        <v>4.0703758290346346E-3</v>
      </c>
      <c r="BI25" s="54">
        <f t="shared" si="190"/>
        <v>2.2951763046544431E-3</v>
      </c>
      <c r="BJ25" s="54">
        <f t="shared" si="191"/>
        <v>0</v>
      </c>
      <c r="BK25" s="54">
        <f t="shared" si="192"/>
        <v>4.967064745889788E-5</v>
      </c>
      <c r="BL25" s="54">
        <f t="shared" si="193"/>
        <v>0</v>
      </c>
      <c r="BM25" s="42"/>
      <c r="BN25" s="42"/>
      <c r="BO25" s="54">
        <f>'Norm-coeff'!$C$2+$AX25*'Norm-coeff'!$D$2+$AY25*'Norm-coeff'!$E$2+$AZ25*'Norm-coeff'!$F$2+$BA25*'Norm-coeff'!$G$2+$BB25*'Norm-coeff'!$H$2+$BC25*'Norm-coeff'!$I$2+$BD25*'Norm-coeff'!$J$2+$BE25*'Norm-coeff'!$K$2+$BF25*'Norm-coeff'!$L$2+$BG25*'Norm-coeff'!$M$2+$BH25*'Norm-coeff'!$N$2+$BI25*'Norm-coeff'!$O$2</f>
        <v>6.6137843293603913</v>
      </c>
      <c r="BP25" s="54">
        <f>'Norm-coeff'!$C$3+$AX25*'Norm-coeff'!$D$3+$AY25*'Norm-coeff'!$E$3+$AZ25*'Norm-coeff'!$F$3+$BA25*'Norm-coeff'!$G$3+$BB25*'Norm-coeff'!$H$3+$BC25*'Norm-coeff'!$I$3+$BD25*'Norm-coeff'!$J$3+$BE25*'Norm-coeff'!$K$3+$BF25*'Norm-coeff'!$L$3+$BG25*'Norm-coeff'!$M$3+$BH25*'Norm-coeff'!$N$3+$BI25*'Norm-coeff'!$O$3</f>
        <v>1.4030510081035645</v>
      </c>
      <c r="BQ25" s="54">
        <f>'Norm-coeff'!$C$4+$AX25*'Norm-coeff'!$D$4+$AY25*'Norm-coeff'!$E$4+$AZ25*'Norm-coeff'!$F$4+$BA25*'Norm-coeff'!$G$4+$BB25*'Norm-coeff'!$H$4+$BC25*'Norm-coeff'!$I$4+$BD25*'Norm-coeff'!$J$4+$BE25*'Norm-coeff'!$K$4+$BF25*'Norm-coeff'!$L$4+$BG25*'Norm-coeff'!$M$4+$BH25*'Norm-coeff'!$N$4+$BI25*'Norm-coeff'!$O$4</f>
        <v>0.45028193035898267</v>
      </c>
      <c r="BR25" s="54">
        <f>'Norm-coeff'!$C$5+$AX25*'Norm-coeff'!$D$5+$AY25*'Norm-coeff'!$E$5+$AZ25*'Norm-coeff'!$F$5+$BA25*'Norm-coeff'!$G$5+$BB25*'Norm-coeff'!$H$5+$BC25*'Norm-coeff'!$I$5+$BD25*'Norm-coeff'!$J$5+$BE25*'Norm-coeff'!$K$5+$BF25*'Norm-coeff'!$L$5+$BG25*'Norm-coeff'!$M$5+$BH25*'Norm-coeff'!$N$5+$BI25*'Norm-coeff'!$O$5</f>
        <v>0.91014779257094858</v>
      </c>
      <c r="BS25" s="54">
        <f>'Norm-coeff'!$C$6+$AX25*'Norm-coeff'!$D$6+$AY25*'Norm-coeff'!$E$6+$AZ25*'Norm-coeff'!$F$6+$BA25*'Norm-coeff'!$G$6+$BB25*'Norm-coeff'!$H$6+$BC25*'Norm-coeff'!$I$6+$BD25*'Norm-coeff'!$J$6+$BE25*'Norm-coeff'!$K$6+$BF25*'Norm-coeff'!$L$6+$BG25*'Norm-coeff'!$M$6+$BH25*'Norm-coeff'!$N$6+$BI25*'Norm-coeff'!$O$6</f>
        <v>1.3897317628571899E-2</v>
      </c>
      <c r="BT25" s="54">
        <f>'Norm-coeff'!$C$7+$AX25*'Norm-coeff'!$D$7+$AY25*'Norm-coeff'!$E$7+$AZ25*'Norm-coeff'!$F$7+$BA25*'Norm-coeff'!$G$7+$BB25*'Norm-coeff'!$H$7+$BC25*'Norm-coeff'!$I$7+$BD25*'Norm-coeff'!$J$7+$BE25*'Norm-coeff'!$K$7+$BF25*'Norm-coeff'!$L$7+$BG25*'Norm-coeff'!$M$7+$BH25*'Norm-coeff'!$N$7+$BI25*'Norm-coeff'!$O$7</f>
        <v>3.1475701137813994</v>
      </c>
      <c r="BU25" s="54">
        <f>'Norm-coeff'!$C$8+$AX25*'Norm-coeff'!$D$8+$AY25*'Norm-coeff'!$E$8+$AZ25*'Norm-coeff'!$F$8+$BA25*'Norm-coeff'!$G$8+$BB25*'Norm-coeff'!$H$8+$BC25*'Norm-coeff'!$I$8+$BD25*'Norm-coeff'!$J$8+$BE25*'Norm-coeff'!$K$8+$BF25*'Norm-coeff'!$L$8+$BG25*'Norm-coeff'!$M$8+$BH25*'Norm-coeff'!$N$8+$BI25*'Norm-coeff'!$O$8</f>
        <v>0.24101395248144508</v>
      </c>
      <c r="BV25" s="54">
        <f>'Norm-coeff'!$C$9+$AX25*'Norm-coeff'!$D$9+$AY25*'Norm-coeff'!$E$9+$AZ25*'Norm-coeff'!$F$9+$BA25*'Norm-coeff'!$G$9+$BB25*'Norm-coeff'!$H$9+$BC25*'Norm-coeff'!$I$9+$BD25*'Norm-coeff'!$J$9+$BE25*'Norm-coeff'!$K$9+$BF25*'Norm-coeff'!$L$9+$BG25*'Norm-coeff'!$M$9+$BH25*'Norm-coeff'!$N$9+$BI25*'Norm-coeff'!$O$9</f>
        <v>1.7542938557140262</v>
      </c>
      <c r="BW25" s="54">
        <f>'Norm-coeff'!$C$10+$AX25*'Norm-coeff'!$D$10+$AY25*'Norm-coeff'!$E$10+$AZ25*'Norm-coeff'!$F$10+$BA25*'Norm-coeff'!$G$10+$BB25*'Norm-coeff'!$H$10+$BC25*'Norm-coeff'!$I$10+$BD25*'Norm-coeff'!$J$10+$BE25*'Norm-coeff'!$K$10+$BF25*'Norm-coeff'!$L$10+$BG25*'Norm-coeff'!$M$10+$BH25*'Norm-coeff'!$N$10+$BI25*'Norm-coeff'!$O$10</f>
        <v>5.3410313608892028E-2</v>
      </c>
      <c r="BX25" s="54">
        <f>'Norm-coeff'!$C$11+$AX25*'Norm-coeff'!$D$11+$AY25*'Norm-coeff'!$E$11+$AZ25*'Norm-coeff'!$F$11+$BA25*'Norm-coeff'!$G$11+$BB25*'Norm-coeff'!$H$11+$BC25*'Norm-coeff'!$I$11+$BD25*'Norm-coeff'!$J$11+$BE25*'Norm-coeff'!$K$11+$BF25*'Norm-coeff'!$L$11+$BG25*'Norm-coeff'!$M$11+$BH25*'Norm-coeff'!$N$11+$BI25*'Norm-coeff'!$O$11</f>
        <v>7.9473310362797145E-2</v>
      </c>
      <c r="BY25" s="54">
        <f>'Norm-coeff'!$C$12+$AX25*'Norm-coeff'!$D$12+$AY25*'Norm-coeff'!$E$12+$AZ25*'Norm-coeff'!$F$12+$BA25*'Norm-coeff'!$G$12+$BB25*'Norm-coeff'!$H$12+$BC25*'Norm-coeff'!$I$12+$BD25*'Norm-coeff'!$J$12+$BE25*'Norm-coeff'!$K$12+$BF25*'Norm-coeff'!$L$12+$BG25*'Norm-coeff'!$M$12+$BH25*'Norm-coeff'!$N$12+$BI25*'Norm-coeff'!$O$12</f>
        <v>3.3439574882347195E-2</v>
      </c>
      <c r="BZ25" s="54">
        <f>'Norm-coeff'!$C$13+$AX25*'Norm-coeff'!$D$13+$AY25*'Norm-coeff'!$E$13+$AZ25*'Norm-coeff'!$F$13+$BA25*'Norm-coeff'!$G$13+$BB25*'Norm-coeff'!$H$13+$BC25*'Norm-coeff'!$I$13+$BD25*'Norm-coeff'!$J$13+$BE25*'Norm-coeff'!$K$13+$BF25*'Norm-coeff'!$L$13+$BG25*'Norm-coeff'!$M$13+$BH25*'Norm-coeff'!$N$13+$BI25*'Norm-coeff'!$O$13</f>
        <v>1.9800879461739997E-2</v>
      </c>
      <c r="CA25" s="54">
        <f>'Norm-coeff'!$C$14+$AX25*'Norm-coeff'!$D$14+$AY25*'Norm-coeff'!$E$14+$AZ25*'Norm-coeff'!$F$14+$BA25*'Norm-coeff'!$G$14+$BB25*'Norm-coeff'!$H$14+$BC25*'Norm-coeff'!$I$14+$BD25*'Norm-coeff'!$J$14+$BE25*'Norm-coeff'!$K$14+$BF25*'Norm-coeff'!$L$14+$BG25*'Norm-coeff'!$M$14+$BH25*'Norm-coeff'!$N$14+$BI25*'Norm-coeff'!$O$14</f>
        <v>1.618738603876307</v>
      </c>
      <c r="CB25" s="42"/>
      <c r="CC25" s="54">
        <f t="shared" si="318"/>
        <v>8.7969690186060348</v>
      </c>
      <c r="CD25" s="42"/>
      <c r="CE25" s="42"/>
      <c r="CF25" s="55"/>
      <c r="CG25" s="54">
        <f t="shared" si="194"/>
        <v>6.6137843293603913</v>
      </c>
      <c r="CH25" s="54">
        <f t="shared" si="172"/>
        <v>1.4030510081035645</v>
      </c>
      <c r="CI25" s="54">
        <f t="shared" si="195"/>
        <v>0</v>
      </c>
      <c r="CJ25" s="56">
        <f t="shared" si="196"/>
        <v>8.0168353374639558</v>
      </c>
      <c r="CK25" s="54">
        <f t="shared" si="197"/>
        <v>0.19624433021800258</v>
      </c>
      <c r="CL25" s="54">
        <f t="shared" si="198"/>
        <v>0.24101395248144508</v>
      </c>
      <c r="CM25" s="54">
        <f t="shared" si="199"/>
        <v>0.45028193035898267</v>
      </c>
      <c r="CN25" s="54">
        <f t="shared" si="200"/>
        <v>-3.0907093184409168E-4</v>
      </c>
      <c r="CO25" s="54">
        <f t="shared" si="201"/>
        <v>4.3695114683002723E-4</v>
      </c>
      <c r="CP25" s="54">
        <f t="shared" si="202"/>
        <v>0</v>
      </c>
      <c r="CQ25" s="54">
        <f t="shared" si="203"/>
        <v>1.3897317628571899E-2</v>
      </c>
      <c r="CR25" s="54">
        <f t="shared" si="204"/>
        <v>3.1475701137813994</v>
      </c>
      <c r="CS25" s="54">
        <f t="shared" si="205"/>
        <v>0.91014779257094858</v>
      </c>
      <c r="CT25" s="54"/>
      <c r="CU25" s="54">
        <f t="shared" si="206"/>
        <v>4.9592833172543367</v>
      </c>
      <c r="CV25" s="54">
        <f t="shared" si="207"/>
        <v>1.6951443789132943E-2</v>
      </c>
      <c r="CW25" s="54">
        <f t="shared" si="208"/>
        <v>0.10493591150373793</v>
      </c>
      <c r="CX25" s="54">
        <f t="shared" si="209"/>
        <v>5.9371703746673443E-2</v>
      </c>
      <c r="CY25" s="54"/>
      <c r="CZ25" s="54">
        <f t="shared" si="210"/>
        <v>1.7542938557140262</v>
      </c>
      <c r="DA25" s="54">
        <f t="shared" si="211"/>
        <v>5.3410313608892028E-2</v>
      </c>
      <c r="DB25" s="54">
        <f t="shared" si="212"/>
        <v>1.9889632283624625</v>
      </c>
      <c r="DC25" s="54">
        <f t="shared" si="213"/>
        <v>0</v>
      </c>
      <c r="DD25" s="54">
        <f t="shared" si="214"/>
        <v>0.53056569972066581</v>
      </c>
      <c r="DE25" s="54">
        <f t="shared" si="215"/>
        <v>7.9473310362797145E-2</v>
      </c>
      <c r="DF25" s="54">
        <f t="shared" si="216"/>
        <v>0.61003901008346295</v>
      </c>
      <c r="DG25" s="54">
        <f t="shared" si="217"/>
        <v>1.618738603876307</v>
      </c>
      <c r="DH25" s="71">
        <f t="shared" si="218"/>
        <v>3.3439574882347195E-2</v>
      </c>
      <c r="DI25" s="71">
        <f t="shared" si="219"/>
        <v>1.9800879461739997E-2</v>
      </c>
      <c r="DJ25" s="54">
        <f t="shared" si="220"/>
        <v>0.32802094177960589</v>
      </c>
      <c r="DK25" s="54">
        <f t="shared" si="221"/>
        <v>2</v>
      </c>
      <c r="DL25" s="4">
        <f t="shared" si="49"/>
        <v>1.4653656344336692</v>
      </c>
      <c r="DM25" s="3">
        <f t="shared" si="222"/>
        <v>0.45028193035898267</v>
      </c>
      <c r="DN25" s="3">
        <f t="shared" si="223"/>
        <v>1.0150837040746865</v>
      </c>
      <c r="DO25" s="4">
        <f t="shared" si="224"/>
        <v>0.30728298779369595</v>
      </c>
      <c r="DP25" s="57"/>
      <c r="DQ25" s="57"/>
      <c r="DR25" s="56">
        <f t="shared" si="53"/>
        <v>1.618738603876307</v>
      </c>
      <c r="DS25" s="56">
        <f t="shared" si="54"/>
        <v>3.3439574882347195E-2</v>
      </c>
      <c r="DT25" s="38">
        <f t="shared" si="55"/>
        <v>1.9800879461739997E-2</v>
      </c>
      <c r="DU25" s="38">
        <f t="shared" si="225"/>
        <v>1.6719790582203942</v>
      </c>
      <c r="DV25" s="38">
        <f t="shared" si="57"/>
        <v>0.32802094177960589</v>
      </c>
      <c r="DW25" s="39">
        <f t="shared" si="58"/>
        <v>1.7542938557140262</v>
      </c>
      <c r="DX25" s="39">
        <f t="shared" si="59"/>
        <v>5.3410313608892028E-2</v>
      </c>
      <c r="DY25" s="39">
        <f t="shared" si="60"/>
        <v>0</v>
      </c>
      <c r="DZ25" s="39">
        <f t="shared" si="61"/>
        <v>0.18125905903954431</v>
      </c>
      <c r="EA25" s="39">
        <f t="shared" si="62"/>
        <v>1.9889632283624625</v>
      </c>
      <c r="EB25" s="37">
        <f t="shared" si="226"/>
        <v>0.88201422263515528</v>
      </c>
      <c r="EC25" s="37">
        <f t="shared" si="227"/>
        <v>2.6853343916702466E-2</v>
      </c>
      <c r="ED25" s="37">
        <f t="shared" si="228"/>
        <v>0</v>
      </c>
      <c r="EE25" s="37">
        <f t="shared" si="229"/>
        <v>9.1132433448142272E-2</v>
      </c>
      <c r="EF25" s="39">
        <f t="shared" si="230"/>
        <v>0.97045406294056569</v>
      </c>
      <c r="EG25" s="37">
        <f t="shared" si="231"/>
        <v>0.97314665608329753</v>
      </c>
      <c r="EH25" s="37">
        <f t="shared" si="232"/>
        <v>2.6853343916702466E-2</v>
      </c>
      <c r="EI25" s="11" t="b">
        <f t="shared" si="233"/>
        <v>1</v>
      </c>
      <c r="EJ25" s="11" t="b">
        <f t="shared" si="234"/>
        <v>0</v>
      </c>
      <c r="EK25" s="39" t="b">
        <f t="shared" si="235"/>
        <v>0</v>
      </c>
      <c r="EL25" s="39" t="b">
        <f t="shared" si="236"/>
        <v>1</v>
      </c>
      <c r="EM25" s="39" t="b">
        <f t="shared" si="237"/>
        <v>0</v>
      </c>
      <c r="EN25" s="39" t="b">
        <f t="shared" si="238"/>
        <v>0</v>
      </c>
      <c r="EO25" s="39" t="b">
        <f t="shared" si="239"/>
        <v>0</v>
      </c>
      <c r="EP25" s="39" t="b">
        <f t="shared" si="240"/>
        <v>0</v>
      </c>
      <c r="EQ25" s="39" t="b">
        <f t="shared" si="241"/>
        <v>0</v>
      </c>
      <c r="ER25" s="39" t="b">
        <f t="shared" si="242"/>
        <v>0</v>
      </c>
      <c r="ES25" s="58" t="str">
        <f t="shared" si="243"/>
        <v>(OH,F,Cl)-dominate amphibole</v>
      </c>
      <c r="ET25" s="58" t="str">
        <f t="shared" si="244"/>
        <v>Ca Amphibole</v>
      </c>
      <c r="EU25" s="56">
        <f t="shared" si="82"/>
        <v>1.6951443789132943E-2</v>
      </c>
      <c r="EV25" s="56">
        <f t="shared" si="83"/>
        <v>0.10493591150373793</v>
      </c>
      <c r="EW25" s="56">
        <f t="shared" si="84"/>
        <v>5.9371703746673443E-2</v>
      </c>
      <c r="EX25" s="56">
        <f t="shared" si="85"/>
        <v>1.3897317628571899E-2</v>
      </c>
      <c r="EY25" s="56">
        <f t="shared" si="86"/>
        <v>0.91014779257094858</v>
      </c>
      <c r="EZ25" s="56">
        <f t="shared" si="87"/>
        <v>3.1475701137813994</v>
      </c>
      <c r="FA25" s="39">
        <f t="shared" si="88"/>
        <v>0</v>
      </c>
      <c r="FB25" s="39">
        <f t="shared" si="89"/>
        <v>4.3695114683002723E-4</v>
      </c>
      <c r="FC25" s="54">
        <f t="shared" si="90"/>
        <v>0.19624433021800258</v>
      </c>
      <c r="FD25" s="54">
        <f t="shared" si="91"/>
        <v>0.45028193035898267</v>
      </c>
      <c r="FE25" s="39">
        <f t="shared" si="92"/>
        <v>-3.0907093184409168E-4</v>
      </c>
      <c r="FF25" s="54">
        <f t="shared" si="93"/>
        <v>0.24101395248144508</v>
      </c>
      <c r="FG25" s="39">
        <f t="shared" si="94"/>
        <v>0</v>
      </c>
      <c r="FH25" s="39">
        <f t="shared" si="245"/>
        <v>3.0848761417704842E-2</v>
      </c>
      <c r="FI25" s="39">
        <f t="shared" si="246"/>
        <v>3.2069418175280728</v>
      </c>
      <c r="FJ25" s="39">
        <f t="shared" si="247"/>
        <v>1.0150837040746865</v>
      </c>
      <c r="FK25" s="39">
        <f t="shared" si="248"/>
        <v>0.23868180353399882</v>
      </c>
      <c r="FL25" s="39">
        <f t="shared" si="249"/>
        <v>7.2536264570217963E-3</v>
      </c>
      <c r="FM25" s="39">
        <f t="shared" si="250"/>
        <v>0.69600565556680172</v>
      </c>
      <c r="FN25" s="39">
        <f t="shared" si="251"/>
        <v>0.38996098991653705</v>
      </c>
      <c r="FO25" s="39">
        <f t="shared" si="102"/>
        <v>0</v>
      </c>
      <c r="FP25" s="39">
        <f t="shared" si="103"/>
        <v>0.53056569972066581</v>
      </c>
      <c r="FQ25" s="39">
        <f t="shared" si="104"/>
        <v>7.9473310362797145E-2</v>
      </c>
      <c r="FR25" s="39">
        <f t="shared" si="252"/>
        <v>0.61003901008346295</v>
      </c>
      <c r="FS25" s="39">
        <f t="shared" si="253"/>
        <v>0.80022415282842552</v>
      </c>
      <c r="FT25" s="39"/>
      <c r="FU25" s="39" t="b">
        <f t="shared" si="254"/>
        <v>0</v>
      </c>
      <c r="FV25" s="39" t="b">
        <f t="shared" si="255"/>
        <v>0</v>
      </c>
      <c r="FW25" s="39" t="b">
        <f t="shared" si="256"/>
        <v>0</v>
      </c>
      <c r="FX25" s="39"/>
      <c r="FY25" s="39" t="b">
        <f t="shared" si="257"/>
        <v>0</v>
      </c>
      <c r="FZ25" s="39" t="b">
        <f t="shared" si="258"/>
        <v>0</v>
      </c>
      <c r="GA25" s="39" t="b">
        <f t="shared" si="259"/>
        <v>0</v>
      </c>
      <c r="GB25" s="39" t="b">
        <f t="shared" si="260"/>
        <v>0</v>
      </c>
      <c r="GC25" s="39" t="b">
        <f t="shared" si="261"/>
        <v>0</v>
      </c>
      <c r="GD25" s="39" t="b">
        <f t="shared" si="262"/>
        <v>0</v>
      </c>
      <c r="GE25" s="39" t="b">
        <f t="shared" si="263"/>
        <v>0</v>
      </c>
      <c r="GF25" s="39" t="b">
        <f t="shared" si="264"/>
        <v>0</v>
      </c>
      <c r="GG25" s="39" t="b">
        <f t="shared" si="265"/>
        <v>1</v>
      </c>
      <c r="GH25" s="39" t="b">
        <f t="shared" si="266"/>
        <v>0</v>
      </c>
      <c r="GI25" s="39"/>
      <c r="GJ25" s="39" t="b">
        <f t="shared" si="267"/>
        <v>0</v>
      </c>
      <c r="GK25" s="39" t="b">
        <f t="shared" si="268"/>
        <v>0</v>
      </c>
      <c r="GL25" s="39" t="b">
        <f t="shared" si="269"/>
        <v>0</v>
      </c>
      <c r="GM25" s="39" t="b">
        <f t="shared" si="270"/>
        <v>0</v>
      </c>
      <c r="GN25" s="39" t="b">
        <f t="shared" si="271"/>
        <v>0</v>
      </c>
      <c r="GO25" s="57"/>
      <c r="GP25" s="57" t="b">
        <f t="shared" si="272"/>
        <v>0</v>
      </c>
      <c r="GQ25" s="59" t="b">
        <f t="shared" si="273"/>
        <v>0</v>
      </c>
      <c r="GR25" s="41" t="b">
        <f t="shared" si="274"/>
        <v>0</v>
      </c>
      <c r="GS25" s="57" t="b">
        <f t="shared" si="275"/>
        <v>0</v>
      </c>
      <c r="GT25" s="57" t="b">
        <f t="shared" si="276"/>
        <v>0</v>
      </c>
      <c r="GU25" s="57" t="b">
        <f t="shared" si="277"/>
        <v>0</v>
      </c>
      <c r="GV25" s="57"/>
      <c r="GW25" s="42" t="b">
        <f t="shared" si="278"/>
        <v>0</v>
      </c>
      <c r="GX25" s="42" t="b">
        <f t="shared" si="279"/>
        <v>0</v>
      </c>
      <c r="GY25" s="42" t="b">
        <f t="shared" si="280"/>
        <v>0</v>
      </c>
      <c r="GZ25" s="57"/>
      <c r="HA25" s="2" t="b">
        <f t="shared" si="281"/>
        <v>0</v>
      </c>
      <c r="HB25" s="2" t="b">
        <f t="shared" si="282"/>
        <v>0</v>
      </c>
      <c r="HC25" s="2" t="b">
        <f t="shared" si="283"/>
        <v>0</v>
      </c>
      <c r="HD25" s="2" t="b">
        <f t="shared" si="284"/>
        <v>0</v>
      </c>
      <c r="HE25" s="2" t="b">
        <f t="shared" si="285"/>
        <v>0</v>
      </c>
      <c r="HF25" s="2" t="b">
        <f t="shared" si="286"/>
        <v>0</v>
      </c>
      <c r="HG25" s="2" t="b">
        <f t="shared" si="287"/>
        <v>0</v>
      </c>
      <c r="HH25" s="2" t="b">
        <f t="shared" si="288"/>
        <v>0</v>
      </c>
      <c r="HI25" s="2" t="b">
        <f t="shared" si="289"/>
        <v>0</v>
      </c>
      <c r="HJ25" s="11" t="b">
        <f t="shared" si="290"/>
        <v>0</v>
      </c>
      <c r="HK25" s="60" t="b">
        <f t="shared" si="291"/>
        <v>0</v>
      </c>
      <c r="HL25" s="57"/>
      <c r="HM25" s="57" t="b">
        <f t="shared" si="292"/>
        <v>0</v>
      </c>
      <c r="HN25" s="57" t="b">
        <f t="shared" si="293"/>
        <v>0</v>
      </c>
      <c r="HO25" s="57" t="b">
        <f t="shared" si="294"/>
        <v>0</v>
      </c>
      <c r="HP25" s="57" t="b">
        <f t="shared" si="295"/>
        <v>0</v>
      </c>
      <c r="HQ25" s="57" t="b">
        <f t="shared" si="296"/>
        <v>0</v>
      </c>
      <c r="HR25" s="57"/>
      <c r="HS25" s="57" t="b">
        <f t="shared" si="297"/>
        <v>0</v>
      </c>
      <c r="HT25" s="57" t="b">
        <f t="shared" si="298"/>
        <v>0</v>
      </c>
      <c r="HU25" s="57" t="b">
        <f t="shared" si="299"/>
        <v>0</v>
      </c>
      <c r="HV25" s="57" t="b">
        <f t="shared" si="300"/>
        <v>0</v>
      </c>
      <c r="HW25" s="57" t="b">
        <f t="shared" si="301"/>
        <v>0</v>
      </c>
      <c r="HX25" s="57"/>
      <c r="HY25" s="57" t="b">
        <f t="shared" si="302"/>
        <v>0</v>
      </c>
      <c r="HZ25" s="57" t="b">
        <f t="shared" si="303"/>
        <v>0</v>
      </c>
      <c r="IA25" s="57"/>
      <c r="IB25" s="61">
        <f t="shared" si="304"/>
        <v>1</v>
      </c>
      <c r="IC25" s="57" t="str">
        <f t="shared" si="305"/>
        <v>Hastingsite</v>
      </c>
      <c r="ID25" s="42"/>
      <c r="IE25" s="2" t="str">
        <f t="shared" si="306"/>
        <v/>
      </c>
      <c r="IF25" s="60" t="str">
        <f t="shared" si="307"/>
        <v/>
      </c>
      <c r="IG25" s="60" t="str">
        <f t="shared" si="308"/>
        <v/>
      </c>
      <c r="IH25" s="60" t="str">
        <f t="shared" si="309"/>
        <v/>
      </c>
      <c r="II25" s="60" t="str">
        <f t="shared" si="310"/>
        <v/>
      </c>
      <c r="IJ25" s="60" t="str">
        <f t="shared" si="311"/>
        <v>magnesio-</v>
      </c>
      <c r="IK25" s="60" t="str">
        <f t="shared" si="312"/>
        <v/>
      </c>
      <c r="IL25" s="60" t="str">
        <f t="shared" si="313"/>
        <v/>
      </c>
      <c r="IM25" s="60" t="str">
        <f t="shared" si="314"/>
        <v/>
      </c>
      <c r="IN25" s="60" t="str">
        <f t="shared" si="315"/>
        <v/>
      </c>
      <c r="IO25" s="60" t="str">
        <f t="shared" si="316"/>
        <v/>
      </c>
      <c r="IP25" s="57"/>
      <c r="IQ25" s="57" t="str">
        <f t="shared" si="317"/>
        <v>magnesio-Hastingsite</v>
      </c>
      <c r="IR25" s="42"/>
      <c r="IS25" s="42"/>
      <c r="IT25" s="42"/>
      <c r="IU25" s="42"/>
      <c r="IV25" s="42"/>
      <c r="IW25" s="42"/>
      <c r="IX25" s="42"/>
      <c r="IY25" s="42"/>
      <c r="IZ25" s="42"/>
      <c r="JA25" s="42"/>
      <c r="JB25" s="42"/>
      <c r="JC25" s="42"/>
      <c r="JD25" s="42"/>
      <c r="JE25" s="42"/>
      <c r="JF25" s="42"/>
      <c r="JG25" s="42"/>
      <c r="JH25" s="42"/>
      <c r="JI25" s="42"/>
      <c r="JJ25" s="42"/>
      <c r="JK25" s="42"/>
      <c r="JL25" s="42"/>
      <c r="JM25" s="42"/>
      <c r="JN25" s="42"/>
      <c r="JO25" s="42"/>
      <c r="JP25" s="42"/>
      <c r="JQ25" s="42"/>
      <c r="JR25" s="42"/>
      <c r="JS25" s="42"/>
      <c r="JT25" s="42"/>
      <c r="JU25" s="42"/>
      <c r="JV25" s="42"/>
      <c r="JW25" s="42"/>
      <c r="JX25" s="42"/>
      <c r="JY25" s="42"/>
      <c r="JZ25" s="42"/>
    </row>
    <row r="26" spans="1:286" s="3" customFormat="1" ht="15" customHeight="1">
      <c r="A26"/>
      <c r="B26"/>
      <c r="C26"/>
      <c r="D26"/>
      <c r="E26"/>
      <c r="F26" t="s">
        <v>196</v>
      </c>
      <c r="G26">
        <v>47.532699999999998</v>
      </c>
      <c r="H26">
        <v>1.74733</v>
      </c>
      <c r="I26">
        <v>7.2114799999999999</v>
      </c>
      <c r="J26">
        <v>-4.9399999999999999E-3</v>
      </c>
      <c r="K26"/>
      <c r="L26"/>
      <c r="M26">
        <v>11.246600000000001</v>
      </c>
      <c r="N26">
        <v>0.26795200000000002</v>
      </c>
      <c r="O26">
        <v>15.6668</v>
      </c>
      <c r="P26">
        <v>11.311999999999999</v>
      </c>
      <c r="Q26">
        <v>1.69025</v>
      </c>
      <c r="R26">
        <v>0.33849299999999999</v>
      </c>
      <c r="S26">
        <v>0.107284</v>
      </c>
      <c r="T26">
        <v>8.1157999999999994E-2</v>
      </c>
      <c r="U26">
        <v>4.1120000000000002E-3</v>
      </c>
      <c r="V26"/>
      <c r="W26"/>
      <c r="X26" s="29">
        <f t="shared" si="173"/>
        <v>6.3491888422372716E-2</v>
      </c>
      <c r="Y26" s="29">
        <f t="shared" si="174"/>
        <v>97.137727111577632</v>
      </c>
      <c r="Z26" s="29">
        <f t="shared" si="175"/>
        <v>3.7093174810665639</v>
      </c>
      <c r="AA26" s="29">
        <f t="shared" si="176"/>
        <v>7.9088693033790385</v>
      </c>
      <c r="AB26" s="29">
        <f t="shared" si="177"/>
        <v>1.7503310418281954</v>
      </c>
      <c r="AC26" s="29">
        <f t="shared" si="178"/>
        <v>99.259644937851419</v>
      </c>
      <c r="AD26" s="4"/>
      <c r="AE26" s="41"/>
      <c r="AF26" s="23">
        <v>60.084299999999999</v>
      </c>
      <c r="AG26" s="23">
        <v>79.878799999999998</v>
      </c>
      <c r="AH26" s="23">
        <v>101.96120000000001</v>
      </c>
      <c r="AI26" s="23">
        <v>151.99039999999999</v>
      </c>
      <c r="AJ26" s="23">
        <v>159.69</v>
      </c>
      <c r="AK26" s="23">
        <v>71.846400000000003</v>
      </c>
      <c r="AL26" s="23">
        <v>70.9375</v>
      </c>
      <c r="AM26" s="23">
        <v>40.304400000000001</v>
      </c>
      <c r="AN26" s="23">
        <v>56.077399999999997</v>
      </c>
      <c r="AO26" s="23">
        <v>61.978999999999999</v>
      </c>
      <c r="AP26" s="23">
        <v>94.195999999999998</v>
      </c>
      <c r="AQ26" s="23">
        <v>18.998000000000001</v>
      </c>
      <c r="AR26" s="23">
        <v>35.450000000000003</v>
      </c>
      <c r="AS26" s="23">
        <v>29.88</v>
      </c>
      <c r="AT26" s="23">
        <v>74.691999999999993</v>
      </c>
      <c r="AU26" s="23">
        <v>81.39</v>
      </c>
      <c r="AV26" s="42"/>
      <c r="AW26" s="42"/>
      <c r="AX26" s="54">
        <f t="shared" si="179"/>
        <v>0.79110017092651486</v>
      </c>
      <c r="AY26" s="54">
        <f t="shared" si="180"/>
        <v>2.1874765269383117E-2</v>
      </c>
      <c r="AZ26" s="54">
        <f t="shared" si="181"/>
        <v>0.1414553771434624</v>
      </c>
      <c r="BA26" s="54">
        <f t="shared" si="182"/>
        <v>-6.5004105522454045E-5</v>
      </c>
      <c r="BB26" s="54">
        <f t="shared" si="183"/>
        <v>0.15653672278638875</v>
      </c>
      <c r="BC26" s="54">
        <f t="shared" si="184"/>
        <v>3.77729691629956E-3</v>
      </c>
      <c r="BD26" s="54">
        <f t="shared" si="185"/>
        <v>0.38871190242256426</v>
      </c>
      <c r="BE26" s="54">
        <f t="shared" si="186"/>
        <v>0.20172119249465917</v>
      </c>
      <c r="BF26" s="54">
        <f t="shared" si="187"/>
        <v>5.4542667677761822E-2</v>
      </c>
      <c r="BG26" s="54">
        <f t="shared" si="188"/>
        <v>7.1869930782623463E-3</v>
      </c>
      <c r="BH26" s="54">
        <f t="shared" si="189"/>
        <v>5.6471207495525843E-3</v>
      </c>
      <c r="BI26" s="54">
        <f t="shared" si="190"/>
        <v>2.2893653032440052E-3</v>
      </c>
      <c r="BJ26" s="54">
        <f t="shared" si="191"/>
        <v>0</v>
      </c>
      <c r="BK26" s="54">
        <f t="shared" si="192"/>
        <v>5.5052749959835065E-5</v>
      </c>
      <c r="BL26" s="54">
        <f t="shared" si="193"/>
        <v>0</v>
      </c>
      <c r="BM26" s="42"/>
      <c r="BN26" s="42"/>
      <c r="BO26" s="54">
        <f>'Norm-coeff'!$C$2+$AX26*'Norm-coeff'!$D$2+$AY26*'Norm-coeff'!$E$2+$AZ26*'Norm-coeff'!$F$2+$BA26*'Norm-coeff'!$G$2+$BB26*'Norm-coeff'!$H$2+$BC26*'Norm-coeff'!$I$2+$BD26*'Norm-coeff'!$J$2+$BE26*'Norm-coeff'!$K$2+$BF26*'Norm-coeff'!$L$2+$BG26*'Norm-coeff'!$M$2+$BH26*'Norm-coeff'!$N$2+$BI26*'Norm-coeff'!$O$2</f>
        <v>6.8958930481080349</v>
      </c>
      <c r="BP26" s="54">
        <f>'Norm-coeff'!$C$3+$AX26*'Norm-coeff'!$D$3+$AY26*'Norm-coeff'!$E$3+$AZ26*'Norm-coeff'!$F$3+$BA26*'Norm-coeff'!$G$3+$BB26*'Norm-coeff'!$H$3+$BC26*'Norm-coeff'!$I$3+$BD26*'Norm-coeff'!$J$3+$BE26*'Norm-coeff'!$K$3+$BF26*'Norm-coeff'!$L$3+$BG26*'Norm-coeff'!$M$3+$BH26*'Norm-coeff'!$N$3+$BI26*'Norm-coeff'!$O$3</f>
        <v>1.1124109760919005</v>
      </c>
      <c r="BQ26" s="54">
        <f>'Norm-coeff'!$C$4+$AX26*'Norm-coeff'!$D$4+$AY26*'Norm-coeff'!$E$4+$AZ26*'Norm-coeff'!$F$4+$BA26*'Norm-coeff'!$G$4+$BB26*'Norm-coeff'!$H$4+$BC26*'Norm-coeff'!$I$4+$BD26*'Norm-coeff'!$J$4+$BE26*'Norm-coeff'!$K$4+$BF26*'Norm-coeff'!$L$4+$BG26*'Norm-coeff'!$M$4+$BH26*'Norm-coeff'!$N$4+$BI26*'Norm-coeff'!$O$4</f>
        <v>0.40495365193295324</v>
      </c>
      <c r="BR26" s="54">
        <f>'Norm-coeff'!$C$5+$AX26*'Norm-coeff'!$D$5+$AY26*'Norm-coeff'!$E$5+$AZ26*'Norm-coeff'!$F$5+$BA26*'Norm-coeff'!$G$5+$BB26*'Norm-coeff'!$H$5+$BC26*'Norm-coeff'!$I$5+$BD26*'Norm-coeff'!$J$5+$BE26*'Norm-coeff'!$K$5+$BF26*'Norm-coeff'!$L$5+$BG26*'Norm-coeff'!$M$5+$BH26*'Norm-coeff'!$N$5+$BI26*'Norm-coeff'!$O$5</f>
        <v>0.88464340497868521</v>
      </c>
      <c r="BS26" s="54">
        <f>'Norm-coeff'!$C$6+$AX26*'Norm-coeff'!$D$6+$AY26*'Norm-coeff'!$E$6+$AZ26*'Norm-coeff'!$F$6+$BA26*'Norm-coeff'!$G$6+$BB26*'Norm-coeff'!$H$6+$BC26*'Norm-coeff'!$I$6+$BD26*'Norm-coeff'!$J$6+$BE26*'Norm-coeff'!$K$6+$BF26*'Norm-coeff'!$L$6+$BG26*'Norm-coeff'!$M$6+$BH26*'Norm-coeff'!$N$6+$BI26*'Norm-coeff'!$O$6</f>
        <v>1.3829194603461678E-2</v>
      </c>
      <c r="BT26" s="54">
        <f>'Norm-coeff'!$C$7+$AX26*'Norm-coeff'!$D$7+$AY26*'Norm-coeff'!$E$7+$AZ26*'Norm-coeff'!$F$7+$BA26*'Norm-coeff'!$G$7+$BB26*'Norm-coeff'!$H$7+$BC26*'Norm-coeff'!$I$7+$BD26*'Norm-coeff'!$J$7+$BE26*'Norm-coeff'!$K$7+$BF26*'Norm-coeff'!$L$7+$BG26*'Norm-coeff'!$M$7+$BH26*'Norm-coeff'!$N$7+$BI26*'Norm-coeff'!$O$7</f>
        <v>3.3414101288535387</v>
      </c>
      <c r="BU26" s="54">
        <f>'Norm-coeff'!$C$8+$AX26*'Norm-coeff'!$D$8+$AY26*'Norm-coeff'!$E$8+$AZ26*'Norm-coeff'!$F$8+$BA26*'Norm-coeff'!$G$8+$BB26*'Norm-coeff'!$H$8+$BC26*'Norm-coeff'!$I$8+$BD26*'Norm-coeff'!$J$8+$BE26*'Norm-coeff'!$K$8+$BF26*'Norm-coeff'!$L$8+$BG26*'Norm-coeff'!$M$8+$BH26*'Norm-coeff'!$N$8+$BI26*'Norm-coeff'!$O$8</f>
        <v>0.20034163259258114</v>
      </c>
      <c r="BV26" s="54">
        <f>'Norm-coeff'!$C$9+$AX26*'Norm-coeff'!$D$9+$AY26*'Norm-coeff'!$E$9+$AZ26*'Norm-coeff'!$F$9+$BA26*'Norm-coeff'!$G$9+$BB26*'Norm-coeff'!$H$9+$BC26*'Norm-coeff'!$I$9+$BD26*'Norm-coeff'!$J$9+$BE26*'Norm-coeff'!$K$9+$BF26*'Norm-coeff'!$L$9+$BG26*'Norm-coeff'!$M$9+$BH26*'Norm-coeff'!$N$9+$BI26*'Norm-coeff'!$O$9</f>
        <v>1.768874993969449</v>
      </c>
      <c r="BW26" s="54">
        <f>'Norm-coeff'!$C$10+$AX26*'Norm-coeff'!$D$10+$AY26*'Norm-coeff'!$E$10+$AZ26*'Norm-coeff'!$F$10+$BA26*'Norm-coeff'!$G$10+$BB26*'Norm-coeff'!$H$10+$BC26*'Norm-coeff'!$I$10+$BD26*'Norm-coeff'!$J$10+$BE26*'Norm-coeff'!$K$10+$BF26*'Norm-coeff'!$L$10+$BG26*'Norm-coeff'!$M$10+$BH26*'Norm-coeff'!$N$10+$BI26*'Norm-coeff'!$O$10</f>
        <v>7.6592306144736624E-2</v>
      </c>
      <c r="BX26" s="54">
        <f>'Norm-coeff'!$C$11+$AX26*'Norm-coeff'!$D$11+$AY26*'Norm-coeff'!$E$11+$AZ26*'Norm-coeff'!$F$11+$BA26*'Norm-coeff'!$G$11+$BB26*'Norm-coeff'!$H$11+$BC26*'Norm-coeff'!$I$11+$BD26*'Norm-coeff'!$J$11+$BE26*'Norm-coeff'!$K$11+$BF26*'Norm-coeff'!$L$11+$BG26*'Norm-coeff'!$M$11+$BH26*'Norm-coeff'!$N$11+$BI26*'Norm-coeff'!$O$11</f>
        <v>6.2959480130747314E-2</v>
      </c>
      <c r="BY26" s="54">
        <f>'Norm-coeff'!$C$12+$AX26*'Norm-coeff'!$D$12+$AY26*'Norm-coeff'!$E$12+$AZ26*'Norm-coeff'!$F$12+$BA26*'Norm-coeff'!$G$12+$BB26*'Norm-coeff'!$H$12+$BC26*'Norm-coeff'!$I$12+$BD26*'Norm-coeff'!$J$12+$BE26*'Norm-coeff'!$K$12+$BF26*'Norm-coeff'!$L$12+$BG26*'Norm-coeff'!$M$12+$BH26*'Norm-coeff'!$N$12+$BI26*'Norm-coeff'!$O$12</f>
        <v>4.1695707804123565E-2</v>
      </c>
      <c r="BZ26" s="54">
        <f>'Norm-coeff'!$C$13+$AX26*'Norm-coeff'!$D$13+$AY26*'Norm-coeff'!$E$13+$AZ26*'Norm-coeff'!$F$13+$BA26*'Norm-coeff'!$G$13+$BB26*'Norm-coeff'!$H$13+$BC26*'Norm-coeff'!$I$13+$BD26*'Norm-coeff'!$J$13+$BE26*'Norm-coeff'!$K$13+$BF26*'Norm-coeff'!$L$13+$BG26*'Norm-coeff'!$M$13+$BH26*'Norm-coeff'!$N$13+$BI26*'Norm-coeff'!$O$13</f>
        <v>1.9569270221093237E-2</v>
      </c>
      <c r="CA26" s="54">
        <f>'Norm-coeff'!$C$14+$AX26*'Norm-coeff'!$D$14+$AY26*'Norm-coeff'!$E$14+$AZ26*'Norm-coeff'!$F$14+$BA26*'Norm-coeff'!$G$14+$BB26*'Norm-coeff'!$H$14+$BC26*'Norm-coeff'!$I$14+$BD26*'Norm-coeff'!$J$14+$BE26*'Norm-coeff'!$K$14+$BF26*'Norm-coeff'!$L$14+$BG26*'Norm-coeff'!$M$14+$BH26*'Norm-coeff'!$N$14+$BI26*'Norm-coeff'!$O$14</f>
        <v>1.6952615985258692</v>
      </c>
      <c r="CB26" s="42"/>
      <c r="CC26" s="54">
        <f t="shared" si="318"/>
        <v>8.7168392847542346</v>
      </c>
      <c r="CD26" s="42"/>
      <c r="CE26" s="42"/>
      <c r="CF26" s="55"/>
      <c r="CG26" s="54">
        <f t="shared" si="194"/>
        <v>6.8958930481080349</v>
      </c>
      <c r="CH26" s="54">
        <f t="shared" si="172"/>
        <v>1.1124109760919005</v>
      </c>
      <c r="CI26" s="54">
        <f t="shared" si="195"/>
        <v>0</v>
      </c>
      <c r="CJ26" s="56">
        <f t="shared" si="196"/>
        <v>8.0083040241999353</v>
      </c>
      <c r="CK26" s="54">
        <f t="shared" si="197"/>
        <v>0.12063281243195867</v>
      </c>
      <c r="CL26" s="54">
        <f t="shared" si="198"/>
        <v>0.20034163259258114</v>
      </c>
      <c r="CM26" s="54">
        <f t="shared" si="199"/>
        <v>0.40495365193295324</v>
      </c>
      <c r="CN26" s="54">
        <f t="shared" si="200"/>
        <v>-5.6663034068843714E-4</v>
      </c>
      <c r="CO26" s="54">
        <f t="shared" si="201"/>
        <v>4.7988597358364241E-4</v>
      </c>
      <c r="CP26" s="54">
        <f t="shared" si="202"/>
        <v>0</v>
      </c>
      <c r="CQ26" s="54">
        <f t="shared" si="203"/>
        <v>1.3829194603461678E-2</v>
      </c>
      <c r="CR26" s="54">
        <f t="shared" si="204"/>
        <v>3.3414101288535387</v>
      </c>
      <c r="CS26" s="54">
        <f t="shared" si="205"/>
        <v>0.88464340497868521</v>
      </c>
      <c r="CT26" s="54"/>
      <c r="CU26" s="54">
        <f t="shared" si="206"/>
        <v>4.9657240810260737</v>
      </c>
      <c r="CV26" s="54">
        <f t="shared" si="207"/>
        <v>1.9096895546719353E-2</v>
      </c>
      <c r="CW26" s="54">
        <f t="shared" si="208"/>
        <v>7.4908397779438363E-2</v>
      </c>
      <c r="CX26" s="54">
        <f t="shared" si="209"/>
        <v>4.6929052635024338E-2</v>
      </c>
      <c r="CY26" s="54"/>
      <c r="CZ26" s="54">
        <f t="shared" si="210"/>
        <v>1.768874993969449</v>
      </c>
      <c r="DA26" s="54">
        <f t="shared" si="211"/>
        <v>7.6592306144736624E-2</v>
      </c>
      <c r="DB26" s="54">
        <f t="shared" si="212"/>
        <v>1.9864016460753677</v>
      </c>
      <c r="DC26" s="54">
        <f t="shared" si="213"/>
        <v>0</v>
      </c>
      <c r="DD26" s="54">
        <f t="shared" si="214"/>
        <v>0.39884736216407268</v>
      </c>
      <c r="DE26" s="54">
        <f t="shared" si="215"/>
        <v>6.2959480130747314E-2</v>
      </c>
      <c r="DF26" s="54">
        <f t="shared" si="216"/>
        <v>0.46180684229482</v>
      </c>
      <c r="DG26" s="54">
        <f t="shared" si="217"/>
        <v>1.6952615985258692</v>
      </c>
      <c r="DH26" s="71">
        <f t="shared" si="218"/>
        <v>4.1695707804123565E-2</v>
      </c>
      <c r="DI26" s="71">
        <f t="shared" si="219"/>
        <v>1.9569270221093237E-2</v>
      </c>
      <c r="DJ26" s="54">
        <f t="shared" si="220"/>
        <v>0.24347342344891398</v>
      </c>
      <c r="DK26" s="54">
        <f t="shared" si="221"/>
        <v>2</v>
      </c>
      <c r="DL26" s="4">
        <f t="shared" si="49"/>
        <v>1.3645054546910769</v>
      </c>
      <c r="DM26" s="3">
        <f t="shared" si="222"/>
        <v>0.40495365193295324</v>
      </c>
      <c r="DN26" s="3">
        <f t="shared" si="223"/>
        <v>0.95955180275812357</v>
      </c>
      <c r="DO26" s="4">
        <f t="shared" si="224"/>
        <v>0.29677686559679928</v>
      </c>
      <c r="DP26" s="57"/>
      <c r="DQ26" s="57"/>
      <c r="DR26" s="56">
        <f t="shared" si="53"/>
        <v>1.6952615985258692</v>
      </c>
      <c r="DS26" s="56">
        <f t="shared" si="54"/>
        <v>4.1695707804123565E-2</v>
      </c>
      <c r="DT26" s="38">
        <f t="shared" si="55"/>
        <v>1.9569270221093237E-2</v>
      </c>
      <c r="DU26" s="38">
        <f t="shared" si="225"/>
        <v>1.756526576551086</v>
      </c>
      <c r="DV26" s="38">
        <f t="shared" si="57"/>
        <v>0.24347342344891398</v>
      </c>
      <c r="DW26" s="39">
        <f t="shared" si="58"/>
        <v>1.768874993969449</v>
      </c>
      <c r="DX26" s="39">
        <f t="shared" si="59"/>
        <v>7.6592306144736624E-2</v>
      </c>
      <c r="DY26" s="39">
        <f t="shared" si="60"/>
        <v>0</v>
      </c>
      <c r="DZ26" s="39">
        <f t="shared" si="61"/>
        <v>0.14093434596118204</v>
      </c>
      <c r="EA26" s="39">
        <f t="shared" si="62"/>
        <v>1.9864016460753677</v>
      </c>
      <c r="EB26" s="37">
        <f t="shared" si="226"/>
        <v>0.89049211042706444</v>
      </c>
      <c r="EC26" s="37">
        <f t="shared" si="227"/>
        <v>3.8558317899133762E-2</v>
      </c>
      <c r="ED26" s="37">
        <f t="shared" si="228"/>
        <v>0</v>
      </c>
      <c r="EE26" s="37">
        <f t="shared" si="229"/>
        <v>7.0949571673801726E-2</v>
      </c>
      <c r="EF26" s="39">
        <f t="shared" si="230"/>
        <v>0.95849706676460877</v>
      </c>
      <c r="EG26" s="37">
        <f t="shared" si="231"/>
        <v>0.96144168210086622</v>
      </c>
      <c r="EH26" s="37">
        <f t="shared" si="232"/>
        <v>3.8558317899133762E-2</v>
      </c>
      <c r="EI26" s="11" t="b">
        <f t="shared" si="233"/>
        <v>1</v>
      </c>
      <c r="EJ26" s="11" t="b">
        <f t="shared" si="234"/>
        <v>0</v>
      </c>
      <c r="EK26" s="39" t="b">
        <f t="shared" si="235"/>
        <v>0</v>
      </c>
      <c r="EL26" s="39" t="b">
        <f t="shared" si="236"/>
        <v>1</v>
      </c>
      <c r="EM26" s="39" t="b">
        <f t="shared" si="237"/>
        <v>0</v>
      </c>
      <c r="EN26" s="39" t="b">
        <f t="shared" si="238"/>
        <v>0</v>
      </c>
      <c r="EO26" s="39" t="b">
        <f t="shared" si="239"/>
        <v>0</v>
      </c>
      <c r="EP26" s="39" t="b">
        <f t="shared" si="240"/>
        <v>0</v>
      </c>
      <c r="EQ26" s="39" t="b">
        <f t="shared" si="241"/>
        <v>0</v>
      </c>
      <c r="ER26" s="39" t="b">
        <f t="shared" si="242"/>
        <v>0</v>
      </c>
      <c r="ES26" s="58" t="str">
        <f t="shared" si="243"/>
        <v>(OH,F,Cl)-dominate amphibole</v>
      </c>
      <c r="ET26" s="58" t="str">
        <f t="shared" si="244"/>
        <v>Ca Amphibole</v>
      </c>
      <c r="EU26" s="56">
        <f t="shared" si="82"/>
        <v>1.9096895546719353E-2</v>
      </c>
      <c r="EV26" s="56">
        <f t="shared" si="83"/>
        <v>7.4908397779438363E-2</v>
      </c>
      <c r="EW26" s="56">
        <f t="shared" si="84"/>
        <v>4.6929052635024338E-2</v>
      </c>
      <c r="EX26" s="56">
        <f t="shared" si="85"/>
        <v>1.3829194603461678E-2</v>
      </c>
      <c r="EY26" s="56">
        <f t="shared" si="86"/>
        <v>0.88464340497868521</v>
      </c>
      <c r="EZ26" s="56">
        <f t="shared" si="87"/>
        <v>3.3414101288535387</v>
      </c>
      <c r="FA26" s="39">
        <f t="shared" si="88"/>
        <v>0</v>
      </c>
      <c r="FB26" s="39">
        <f t="shared" si="89"/>
        <v>4.7988597358364241E-4</v>
      </c>
      <c r="FC26" s="54">
        <f t="shared" si="90"/>
        <v>0.12063281243195867</v>
      </c>
      <c r="FD26" s="54">
        <f t="shared" si="91"/>
        <v>0.40495365193295324</v>
      </c>
      <c r="FE26" s="39">
        <f t="shared" si="92"/>
        <v>-5.6663034068843714E-4</v>
      </c>
      <c r="FF26" s="54">
        <f t="shared" si="93"/>
        <v>0.20034163259258114</v>
      </c>
      <c r="FG26" s="39">
        <f t="shared" si="94"/>
        <v>0</v>
      </c>
      <c r="FH26" s="39">
        <f t="shared" si="245"/>
        <v>3.2926090150181032E-2</v>
      </c>
      <c r="FI26" s="39">
        <f t="shared" si="246"/>
        <v>3.3883391814885631</v>
      </c>
      <c r="FJ26" s="39">
        <f t="shared" si="247"/>
        <v>0.95955180275812357</v>
      </c>
      <c r="FK26" s="39">
        <f t="shared" si="248"/>
        <v>0.21903489382519598</v>
      </c>
      <c r="FL26" s="39">
        <f t="shared" si="249"/>
        <v>7.5159701012428503E-3</v>
      </c>
      <c r="FM26" s="39">
        <f t="shared" si="250"/>
        <v>0.71930734900954441</v>
      </c>
      <c r="FN26" s="39">
        <f t="shared" si="251"/>
        <v>0.53819315770517995</v>
      </c>
      <c r="FO26" s="39">
        <f t="shared" si="102"/>
        <v>0</v>
      </c>
      <c r="FP26" s="39">
        <f t="shared" si="103"/>
        <v>0.39884736216407268</v>
      </c>
      <c r="FQ26" s="39">
        <f t="shared" si="104"/>
        <v>6.2959480130747314E-2</v>
      </c>
      <c r="FR26" s="39">
        <f t="shared" si="252"/>
        <v>0.46180684229482</v>
      </c>
      <c r="FS26" s="39">
        <f t="shared" si="253"/>
        <v>0.68222967576047178</v>
      </c>
      <c r="FT26" s="39"/>
      <c r="FU26" s="39" t="b">
        <f t="shared" si="254"/>
        <v>0</v>
      </c>
      <c r="FV26" s="39" t="b">
        <f t="shared" si="255"/>
        <v>0</v>
      </c>
      <c r="FW26" s="39" t="b">
        <f t="shared" si="256"/>
        <v>0</v>
      </c>
      <c r="FX26" s="39"/>
      <c r="FY26" s="39" t="b">
        <f t="shared" si="257"/>
        <v>0</v>
      </c>
      <c r="FZ26" s="39" t="b">
        <f t="shared" si="258"/>
        <v>1</v>
      </c>
      <c r="GA26" s="39" t="b">
        <f t="shared" si="259"/>
        <v>0</v>
      </c>
      <c r="GB26" s="39" t="b">
        <f t="shared" si="260"/>
        <v>0</v>
      </c>
      <c r="GC26" s="39" t="b">
        <f t="shared" si="261"/>
        <v>0</v>
      </c>
      <c r="GD26" s="39" t="b">
        <f t="shared" si="262"/>
        <v>0</v>
      </c>
      <c r="GE26" s="39" t="b">
        <f t="shared" si="263"/>
        <v>0</v>
      </c>
      <c r="GF26" s="39" t="b">
        <f t="shared" si="264"/>
        <v>0</v>
      </c>
      <c r="GG26" s="39" t="b">
        <f t="shared" si="265"/>
        <v>0</v>
      </c>
      <c r="GH26" s="39" t="b">
        <f t="shared" si="266"/>
        <v>0</v>
      </c>
      <c r="GI26" s="39"/>
      <c r="GJ26" s="39" t="b">
        <f t="shared" si="267"/>
        <v>0</v>
      </c>
      <c r="GK26" s="39" t="b">
        <f t="shared" si="268"/>
        <v>0</v>
      </c>
      <c r="GL26" s="39" t="b">
        <f t="shared" si="269"/>
        <v>0</v>
      </c>
      <c r="GM26" s="39" t="b">
        <f t="shared" si="270"/>
        <v>0</v>
      </c>
      <c r="GN26" s="39" t="b">
        <f t="shared" si="271"/>
        <v>0</v>
      </c>
      <c r="GO26" s="57"/>
      <c r="GP26" s="57" t="b">
        <f t="shared" si="272"/>
        <v>0</v>
      </c>
      <c r="GQ26" s="59" t="b">
        <f t="shared" si="273"/>
        <v>0</v>
      </c>
      <c r="GR26" s="41" t="b">
        <f t="shared" si="274"/>
        <v>0</v>
      </c>
      <c r="GS26" s="57" t="b">
        <f t="shared" si="275"/>
        <v>0</v>
      </c>
      <c r="GT26" s="57" t="b">
        <f t="shared" si="276"/>
        <v>0</v>
      </c>
      <c r="GU26" s="57" t="b">
        <f t="shared" si="277"/>
        <v>0</v>
      </c>
      <c r="GV26" s="57"/>
      <c r="GW26" s="42" t="b">
        <f t="shared" si="278"/>
        <v>0</v>
      </c>
      <c r="GX26" s="42" t="b">
        <f t="shared" si="279"/>
        <v>0</v>
      </c>
      <c r="GY26" s="42" t="b">
        <f t="shared" si="280"/>
        <v>0</v>
      </c>
      <c r="GZ26" s="57"/>
      <c r="HA26" s="2" t="b">
        <f t="shared" si="281"/>
        <v>0</v>
      </c>
      <c r="HB26" s="2" t="b">
        <f t="shared" si="282"/>
        <v>0</v>
      </c>
      <c r="HC26" s="2" t="b">
        <f t="shared" si="283"/>
        <v>0</v>
      </c>
      <c r="HD26" s="2" t="b">
        <f t="shared" si="284"/>
        <v>0</v>
      </c>
      <c r="HE26" s="2" t="b">
        <f t="shared" si="285"/>
        <v>0</v>
      </c>
      <c r="HF26" s="2" t="b">
        <f t="shared" si="286"/>
        <v>0</v>
      </c>
      <c r="HG26" s="2" t="b">
        <f t="shared" si="287"/>
        <v>0</v>
      </c>
      <c r="HH26" s="2" t="b">
        <f t="shared" si="288"/>
        <v>0</v>
      </c>
      <c r="HI26" s="2" t="b">
        <f t="shared" si="289"/>
        <v>0</v>
      </c>
      <c r="HJ26" s="11" t="b">
        <f t="shared" si="290"/>
        <v>0</v>
      </c>
      <c r="HK26" s="60" t="b">
        <f t="shared" si="291"/>
        <v>0</v>
      </c>
      <c r="HL26" s="57"/>
      <c r="HM26" s="57" t="b">
        <f t="shared" si="292"/>
        <v>0</v>
      </c>
      <c r="HN26" s="57" t="b">
        <f t="shared" si="293"/>
        <v>0</v>
      </c>
      <c r="HO26" s="57" t="b">
        <f t="shared" si="294"/>
        <v>0</v>
      </c>
      <c r="HP26" s="57" t="b">
        <f t="shared" si="295"/>
        <v>0</v>
      </c>
      <c r="HQ26" s="57" t="b">
        <f t="shared" si="296"/>
        <v>0</v>
      </c>
      <c r="HR26" s="57"/>
      <c r="HS26" s="57" t="b">
        <f t="shared" si="297"/>
        <v>0</v>
      </c>
      <c r="HT26" s="57" t="b">
        <f t="shared" si="298"/>
        <v>0</v>
      </c>
      <c r="HU26" s="57" t="b">
        <f t="shared" si="299"/>
        <v>0</v>
      </c>
      <c r="HV26" s="57" t="b">
        <f t="shared" si="300"/>
        <v>0</v>
      </c>
      <c r="HW26" s="57" t="b">
        <f t="shared" si="301"/>
        <v>0</v>
      </c>
      <c r="HX26" s="57"/>
      <c r="HY26" s="57" t="b">
        <f t="shared" si="302"/>
        <v>0</v>
      </c>
      <c r="HZ26" s="57" t="b">
        <f t="shared" si="303"/>
        <v>0</v>
      </c>
      <c r="IA26" s="57"/>
      <c r="IB26" s="61">
        <f t="shared" si="304"/>
        <v>1</v>
      </c>
      <c r="IC26" s="57" t="str">
        <f t="shared" si="305"/>
        <v>Hornblende</v>
      </c>
      <c r="ID26" s="42"/>
      <c r="IE26" s="2" t="str">
        <f t="shared" si="306"/>
        <v/>
      </c>
      <c r="IF26" s="60" t="str">
        <f t="shared" si="307"/>
        <v/>
      </c>
      <c r="IG26" s="60" t="str">
        <f t="shared" si="308"/>
        <v/>
      </c>
      <c r="IH26" s="60" t="str">
        <f t="shared" si="309"/>
        <v/>
      </c>
      <c r="II26" s="60" t="str">
        <f t="shared" si="310"/>
        <v/>
      </c>
      <c r="IJ26" s="60" t="str">
        <f t="shared" si="311"/>
        <v>magnesio-</v>
      </c>
      <c r="IK26" s="60" t="str">
        <f t="shared" si="312"/>
        <v/>
      </c>
      <c r="IL26" s="60" t="str">
        <f t="shared" si="313"/>
        <v/>
      </c>
      <c r="IM26" s="60" t="str">
        <f t="shared" si="314"/>
        <v>ferri-</v>
      </c>
      <c r="IN26" s="60" t="str">
        <f t="shared" si="315"/>
        <v/>
      </c>
      <c r="IO26" s="60" t="str">
        <f t="shared" si="316"/>
        <v/>
      </c>
      <c r="IP26" s="57"/>
      <c r="IQ26" s="57" t="str">
        <f t="shared" si="317"/>
        <v>magnesio-ferri-Hornblende</v>
      </c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</row>
    <row r="27" spans="1:286" s="3" customFormat="1" ht="15" customHeight="1">
      <c r="A27"/>
      <c r="B27"/>
      <c r="C27"/>
      <c r="D27"/>
      <c r="E27"/>
      <c r="F27" t="s">
        <v>196</v>
      </c>
      <c r="G27">
        <v>45.029200000000003</v>
      </c>
      <c r="H27">
        <v>2.6225999999999998</v>
      </c>
      <c r="I27">
        <v>9.0030599999999996</v>
      </c>
      <c r="J27">
        <v>-1.022E-2</v>
      </c>
      <c r="K27"/>
      <c r="L27"/>
      <c r="M27">
        <v>11.8849</v>
      </c>
      <c r="N27">
        <v>0.22504399999999999</v>
      </c>
      <c r="O27">
        <v>14.465400000000001</v>
      </c>
      <c r="P27">
        <v>11.2338</v>
      </c>
      <c r="Q27">
        <v>2.0201600000000002</v>
      </c>
      <c r="R27">
        <v>0.46781699999999998</v>
      </c>
      <c r="S27">
        <v>5.9725E-2</v>
      </c>
      <c r="T27">
        <v>0.10317</v>
      </c>
      <c r="U27">
        <v>-7.9799999999999992E-3</v>
      </c>
      <c r="V27"/>
      <c r="W27"/>
      <c r="X27" s="29">
        <f t="shared" si="173"/>
        <v>4.8432385325691621E-2</v>
      </c>
      <c r="Y27" s="29">
        <f t="shared" si="174"/>
        <v>97.048243614674305</v>
      </c>
      <c r="Z27" s="29">
        <f t="shared" si="175"/>
        <v>3.6144927808026308</v>
      </c>
      <c r="AA27" s="29">
        <f t="shared" si="176"/>
        <v>8.6324947883191427</v>
      </c>
      <c r="AB27" s="29">
        <f t="shared" si="177"/>
        <v>1.5789714236787127</v>
      </c>
      <c r="AC27" s="29">
        <f t="shared" si="178"/>
        <v>98.989302607474784</v>
      </c>
      <c r="AD27" s="4"/>
      <c r="AE27" s="41"/>
      <c r="AF27" s="23">
        <v>60.084299999999999</v>
      </c>
      <c r="AG27" s="23">
        <v>79.878799999999998</v>
      </c>
      <c r="AH27" s="23">
        <v>101.96120000000001</v>
      </c>
      <c r="AI27" s="23">
        <v>151.99039999999999</v>
      </c>
      <c r="AJ27" s="23">
        <v>159.69</v>
      </c>
      <c r="AK27" s="23">
        <v>71.846400000000003</v>
      </c>
      <c r="AL27" s="23">
        <v>70.9375</v>
      </c>
      <c r="AM27" s="23">
        <v>40.304400000000001</v>
      </c>
      <c r="AN27" s="23">
        <v>56.077399999999997</v>
      </c>
      <c r="AO27" s="23">
        <v>61.978999999999999</v>
      </c>
      <c r="AP27" s="23">
        <v>94.195999999999998</v>
      </c>
      <c r="AQ27" s="23">
        <v>18.998000000000001</v>
      </c>
      <c r="AR27" s="23">
        <v>35.450000000000003</v>
      </c>
      <c r="AS27" s="23">
        <v>29.88</v>
      </c>
      <c r="AT27" s="23">
        <v>74.691999999999993</v>
      </c>
      <c r="AU27" s="23">
        <v>81.39</v>
      </c>
      <c r="AV27" s="42"/>
      <c r="AW27" s="42"/>
      <c r="AX27" s="54">
        <f t="shared" si="179"/>
        <v>0.74943371230088396</v>
      </c>
      <c r="AY27" s="54">
        <f t="shared" si="180"/>
        <v>3.2832240844879991E-2</v>
      </c>
      <c r="AZ27" s="54">
        <f t="shared" si="181"/>
        <v>0.17659776463988261</v>
      </c>
      <c r="BA27" s="54">
        <f t="shared" si="182"/>
        <v>-1.3448217782175716E-4</v>
      </c>
      <c r="BB27" s="54">
        <f t="shared" si="183"/>
        <v>0.16542095358988063</v>
      </c>
      <c r="BC27" s="54">
        <f t="shared" si="184"/>
        <v>3.1724264317180618E-3</v>
      </c>
      <c r="BD27" s="54">
        <f t="shared" si="185"/>
        <v>0.35890374251942719</v>
      </c>
      <c r="BE27" s="54">
        <f t="shared" si="186"/>
        <v>0.20032669132306422</v>
      </c>
      <c r="BF27" s="54">
        <f t="shared" si="187"/>
        <v>6.5188531599412708E-2</v>
      </c>
      <c r="BG27" s="54">
        <f t="shared" si="188"/>
        <v>9.9328421589027129E-3</v>
      </c>
      <c r="BH27" s="54">
        <f t="shared" si="189"/>
        <v>3.1437519738919885E-3</v>
      </c>
      <c r="BI27" s="54">
        <f t="shared" si="190"/>
        <v>2.9102961918194637E-3</v>
      </c>
      <c r="BJ27" s="54">
        <f t="shared" si="191"/>
        <v>0</v>
      </c>
      <c r="BK27" s="54">
        <f t="shared" si="192"/>
        <v>-1.0683875113800674E-4</v>
      </c>
      <c r="BL27" s="54">
        <f t="shared" si="193"/>
        <v>0</v>
      </c>
      <c r="BM27" s="42"/>
      <c r="BN27" s="42"/>
      <c r="BO27" s="54">
        <f>'Norm-coeff'!$C$2+$AX27*'Norm-coeff'!$D$2+$AY27*'Norm-coeff'!$E$2+$AZ27*'Norm-coeff'!$F$2+$BA27*'Norm-coeff'!$G$2+$BB27*'Norm-coeff'!$H$2+$BC27*'Norm-coeff'!$I$2+$BD27*'Norm-coeff'!$J$2+$BE27*'Norm-coeff'!$K$2+$BF27*'Norm-coeff'!$L$2+$BG27*'Norm-coeff'!$M$2+$BH27*'Norm-coeff'!$N$2+$BI27*'Norm-coeff'!$O$2</f>
        <v>6.6173599762566733</v>
      </c>
      <c r="BP27" s="54">
        <f>'Norm-coeff'!$C$3+$AX27*'Norm-coeff'!$D$3+$AY27*'Norm-coeff'!$E$3+$AZ27*'Norm-coeff'!$F$3+$BA27*'Norm-coeff'!$G$3+$BB27*'Norm-coeff'!$H$3+$BC27*'Norm-coeff'!$I$3+$BD27*'Norm-coeff'!$J$3+$BE27*'Norm-coeff'!$K$3+$BF27*'Norm-coeff'!$L$3+$BG27*'Norm-coeff'!$M$3+$BH27*'Norm-coeff'!$N$3+$BI27*'Norm-coeff'!$O$3</f>
        <v>1.3922476753461004</v>
      </c>
      <c r="BQ27" s="54">
        <f>'Norm-coeff'!$C$4+$AX27*'Norm-coeff'!$D$4+$AY27*'Norm-coeff'!$E$4+$AZ27*'Norm-coeff'!$F$4+$BA27*'Norm-coeff'!$G$4+$BB27*'Norm-coeff'!$H$4+$BC27*'Norm-coeff'!$I$4+$BD27*'Norm-coeff'!$J$4+$BE27*'Norm-coeff'!$K$4+$BF27*'Norm-coeff'!$L$4+$BG27*'Norm-coeff'!$M$4+$BH27*'Norm-coeff'!$N$4+$BI27*'Norm-coeff'!$O$4</f>
        <v>0.39971566748112669</v>
      </c>
      <c r="BR27" s="54">
        <f>'Norm-coeff'!$C$5+$AX27*'Norm-coeff'!$D$5+$AY27*'Norm-coeff'!$E$5+$AZ27*'Norm-coeff'!$F$5+$BA27*'Norm-coeff'!$G$5+$BB27*'Norm-coeff'!$H$5+$BC27*'Norm-coeff'!$I$5+$BD27*'Norm-coeff'!$J$5+$BE27*'Norm-coeff'!$K$5+$BF27*'Norm-coeff'!$L$5+$BG27*'Norm-coeff'!$M$5+$BH27*'Norm-coeff'!$N$5+$BI27*'Norm-coeff'!$O$5</f>
        <v>0.96494902272714655</v>
      </c>
      <c r="BS27" s="54">
        <f>'Norm-coeff'!$C$6+$AX27*'Norm-coeff'!$D$6+$AY27*'Norm-coeff'!$E$6+$AZ27*'Norm-coeff'!$F$6+$BA27*'Norm-coeff'!$G$6+$BB27*'Norm-coeff'!$H$6+$BC27*'Norm-coeff'!$I$6+$BD27*'Norm-coeff'!$J$6+$BE27*'Norm-coeff'!$K$6+$BF27*'Norm-coeff'!$L$6+$BG27*'Norm-coeff'!$M$6+$BH27*'Norm-coeff'!$N$6+$BI27*'Norm-coeff'!$O$6</f>
        <v>1.2232543394573678E-2</v>
      </c>
      <c r="BT27" s="54">
        <f>'Norm-coeff'!$C$7+$AX27*'Norm-coeff'!$D$7+$AY27*'Norm-coeff'!$E$7+$AZ27*'Norm-coeff'!$F$7+$BA27*'Norm-coeff'!$G$7+$BB27*'Norm-coeff'!$H$7+$BC27*'Norm-coeff'!$I$7+$BD27*'Norm-coeff'!$J$7+$BE27*'Norm-coeff'!$K$7+$BF27*'Norm-coeff'!$L$7+$BG27*'Norm-coeff'!$M$7+$BH27*'Norm-coeff'!$N$7+$BI27*'Norm-coeff'!$O$7</f>
        <v>3.1138466889908956</v>
      </c>
      <c r="BU27" s="54">
        <f>'Norm-coeff'!$C$8+$AX27*'Norm-coeff'!$D$8+$AY27*'Norm-coeff'!$E$8+$AZ27*'Norm-coeff'!$F$8+$BA27*'Norm-coeff'!$G$8+$BB27*'Norm-coeff'!$H$8+$BC27*'Norm-coeff'!$I$8+$BD27*'Norm-coeff'!$J$8+$BE27*'Norm-coeff'!$K$8+$BF27*'Norm-coeff'!$L$8+$BG27*'Norm-coeff'!$M$8+$BH27*'Norm-coeff'!$N$8+$BI27*'Norm-coeff'!$O$8</f>
        <v>0.30155940092005368</v>
      </c>
      <c r="BV27" s="54">
        <f>'Norm-coeff'!$C$9+$AX27*'Norm-coeff'!$D$9+$AY27*'Norm-coeff'!$E$9+$AZ27*'Norm-coeff'!$F$9+$BA27*'Norm-coeff'!$G$9+$BB27*'Norm-coeff'!$H$9+$BC27*'Norm-coeff'!$I$9+$BD27*'Norm-coeff'!$J$9+$BE27*'Norm-coeff'!$K$9+$BF27*'Norm-coeff'!$L$9+$BG27*'Norm-coeff'!$M$9+$BH27*'Norm-coeff'!$N$9+$BI27*'Norm-coeff'!$O$9</f>
        <v>1.7762582228907191</v>
      </c>
      <c r="BW27" s="54">
        <f>'Norm-coeff'!$C$10+$AX27*'Norm-coeff'!$D$10+$AY27*'Norm-coeff'!$E$10+$AZ27*'Norm-coeff'!$F$10+$BA27*'Norm-coeff'!$G$10+$BB27*'Norm-coeff'!$H$10+$BC27*'Norm-coeff'!$I$10+$BD27*'Norm-coeff'!$J$10+$BE27*'Norm-coeff'!$K$10+$BF27*'Norm-coeff'!$L$10+$BG27*'Norm-coeff'!$M$10+$BH27*'Norm-coeff'!$N$10+$BI27*'Norm-coeff'!$O$10</f>
        <v>4.9127026832993463E-2</v>
      </c>
      <c r="BX27" s="54">
        <f>'Norm-coeff'!$C$11+$AX27*'Norm-coeff'!$D$11+$AY27*'Norm-coeff'!$E$11+$AZ27*'Norm-coeff'!$F$11+$BA27*'Norm-coeff'!$G$11+$BB27*'Norm-coeff'!$H$11+$BC27*'Norm-coeff'!$I$11+$BD27*'Norm-coeff'!$J$11+$BE27*'Norm-coeff'!$K$11+$BF27*'Norm-coeff'!$L$11+$BG27*'Norm-coeff'!$M$11+$BH27*'Norm-coeff'!$N$11+$BI27*'Norm-coeff'!$O$11</f>
        <v>9.0576580852150992E-2</v>
      </c>
      <c r="BY27" s="54">
        <f>'Norm-coeff'!$C$12+$AX27*'Norm-coeff'!$D$12+$AY27*'Norm-coeff'!$E$12+$AZ27*'Norm-coeff'!$F$12+$BA27*'Norm-coeff'!$G$12+$BB27*'Norm-coeff'!$H$12+$BC27*'Norm-coeff'!$I$12+$BD27*'Norm-coeff'!$J$12+$BE27*'Norm-coeff'!$K$12+$BF27*'Norm-coeff'!$L$12+$BG27*'Norm-coeff'!$M$12+$BH27*'Norm-coeff'!$N$12+$BI27*'Norm-coeff'!$O$12</f>
        <v>2.7520636783602535E-2</v>
      </c>
      <c r="BZ27" s="54">
        <f>'Norm-coeff'!$C$13+$AX27*'Norm-coeff'!$D$13+$AY27*'Norm-coeff'!$E$13+$AZ27*'Norm-coeff'!$F$13+$BA27*'Norm-coeff'!$G$13+$BB27*'Norm-coeff'!$H$13+$BC27*'Norm-coeff'!$I$13+$BD27*'Norm-coeff'!$J$13+$BE27*'Norm-coeff'!$K$13+$BF27*'Norm-coeff'!$L$13+$BG27*'Norm-coeff'!$M$13+$BH27*'Norm-coeff'!$N$13+$BI27*'Norm-coeff'!$O$13</f>
        <v>2.5329927422166498E-2</v>
      </c>
      <c r="CA27" s="54">
        <f>'Norm-coeff'!$C$14+$AX27*'Norm-coeff'!$D$14+$AY27*'Norm-coeff'!$E$14+$AZ27*'Norm-coeff'!$F$14+$BA27*'Norm-coeff'!$G$14+$BB27*'Norm-coeff'!$H$14+$BC27*'Norm-coeff'!$I$14+$BD27*'Norm-coeff'!$J$14+$BE27*'Norm-coeff'!$K$14+$BF27*'Norm-coeff'!$L$14+$BG27*'Norm-coeff'!$M$14+$BH27*'Norm-coeff'!$N$14+$BI27*'Norm-coeff'!$O$14</f>
        <v>1.5491137035582585</v>
      </c>
      <c r="CB27" s="42"/>
      <c r="CC27" s="54">
        <f t="shared" si="318"/>
        <v>8.8298135881028053</v>
      </c>
      <c r="CD27" s="42"/>
      <c r="CE27" s="42"/>
      <c r="CF27" s="55"/>
      <c r="CG27" s="54">
        <f t="shared" si="194"/>
        <v>6.6173599762566733</v>
      </c>
      <c r="CH27" s="54">
        <f t="shared" si="172"/>
        <v>1.3922476753461004</v>
      </c>
      <c r="CI27" s="54">
        <f t="shared" si="195"/>
        <v>0</v>
      </c>
      <c r="CJ27" s="56">
        <f t="shared" si="196"/>
        <v>8.0096076516027743</v>
      </c>
      <c r="CK27" s="54">
        <f t="shared" si="197"/>
        <v>0.16707766649971623</v>
      </c>
      <c r="CL27" s="54">
        <f t="shared" si="198"/>
        <v>0.30155940092005368</v>
      </c>
      <c r="CM27" s="54">
        <f t="shared" si="199"/>
        <v>0.39971566748112669</v>
      </c>
      <c r="CN27" s="54">
        <f t="shared" si="200"/>
        <v>-1.1874525610882092E-3</v>
      </c>
      <c r="CO27" s="54">
        <f t="shared" si="201"/>
        <v>-9.4336625653430601E-4</v>
      </c>
      <c r="CP27" s="54">
        <f t="shared" si="202"/>
        <v>0</v>
      </c>
      <c r="CQ27" s="54">
        <f t="shared" si="203"/>
        <v>1.2232543394573678E-2</v>
      </c>
      <c r="CR27" s="54">
        <f t="shared" si="204"/>
        <v>3.1138466889908956</v>
      </c>
      <c r="CS27" s="54">
        <f t="shared" si="205"/>
        <v>0.96494902272714655</v>
      </c>
      <c r="CT27" s="54"/>
      <c r="CU27" s="54">
        <f t="shared" si="206"/>
        <v>4.9572501711958896</v>
      </c>
      <c r="CV27" s="54">
        <f t="shared" si="207"/>
        <v>1.5779390619466961E-2</v>
      </c>
      <c r="CW27" s="54">
        <f t="shared" si="208"/>
        <v>9.5971493556578191E-2</v>
      </c>
      <c r="CX27" s="54">
        <f t="shared" si="209"/>
        <v>5.5206453528093391E-2</v>
      </c>
      <c r="CY27" s="54"/>
      <c r="CZ27" s="54">
        <f t="shared" si="210"/>
        <v>1.7762582228907191</v>
      </c>
      <c r="DA27" s="54">
        <f t="shared" si="211"/>
        <v>4.9127026832993463E-2</v>
      </c>
      <c r="DB27" s="54">
        <f t="shared" si="212"/>
        <v>1.9923425874278511</v>
      </c>
      <c r="DC27" s="54">
        <f t="shared" si="213"/>
        <v>0</v>
      </c>
      <c r="DD27" s="54">
        <f t="shared" si="214"/>
        <v>0.52647555527196999</v>
      </c>
      <c r="DE27" s="54">
        <f t="shared" si="215"/>
        <v>9.0576580852150992E-2</v>
      </c>
      <c r="DF27" s="54">
        <f t="shared" si="216"/>
        <v>0.61705213612412102</v>
      </c>
      <c r="DG27" s="54">
        <f t="shared" si="217"/>
        <v>1.5491137035582585</v>
      </c>
      <c r="DH27" s="71">
        <f t="shared" si="218"/>
        <v>2.7520636783602535E-2</v>
      </c>
      <c r="DI27" s="71">
        <f t="shared" si="219"/>
        <v>2.5329927422166498E-2</v>
      </c>
      <c r="DJ27" s="54">
        <f t="shared" si="220"/>
        <v>0.39803573223597244</v>
      </c>
      <c r="DK27" s="54">
        <f t="shared" si="221"/>
        <v>2</v>
      </c>
      <c r="DL27" s="4">
        <f t="shared" si="49"/>
        <v>1.4606361837648514</v>
      </c>
      <c r="DM27" s="3">
        <f t="shared" si="222"/>
        <v>0.39971566748112669</v>
      </c>
      <c r="DN27" s="3">
        <f t="shared" si="223"/>
        <v>1.0609205162837247</v>
      </c>
      <c r="DO27" s="4">
        <f t="shared" si="224"/>
        <v>0.2736586098057921</v>
      </c>
      <c r="DP27" s="57"/>
      <c r="DQ27" s="57"/>
      <c r="DR27" s="56">
        <f t="shared" si="53"/>
        <v>1.5491137035582585</v>
      </c>
      <c r="DS27" s="56">
        <f t="shared" si="54"/>
        <v>2.7520636783602535E-2</v>
      </c>
      <c r="DT27" s="38">
        <f t="shared" si="55"/>
        <v>2.5329927422166498E-2</v>
      </c>
      <c r="DU27" s="38">
        <f t="shared" si="225"/>
        <v>1.6019642677640276</v>
      </c>
      <c r="DV27" s="38">
        <f t="shared" si="57"/>
        <v>0.39803573223597244</v>
      </c>
      <c r="DW27" s="39">
        <f t="shared" si="58"/>
        <v>1.7762582228907191</v>
      </c>
      <c r="DX27" s="39">
        <f t="shared" si="59"/>
        <v>4.9127026832993463E-2</v>
      </c>
      <c r="DY27" s="39">
        <f t="shared" si="60"/>
        <v>0</v>
      </c>
      <c r="DZ27" s="39">
        <f t="shared" si="61"/>
        <v>0.16695733770413854</v>
      </c>
      <c r="EA27" s="39">
        <f t="shared" si="62"/>
        <v>1.9923425874278511</v>
      </c>
      <c r="EB27" s="37">
        <f t="shared" si="226"/>
        <v>0.8915425660723838</v>
      </c>
      <c r="EC27" s="37">
        <f t="shared" si="227"/>
        <v>2.4657921354990113E-2</v>
      </c>
      <c r="ED27" s="37">
        <f t="shared" si="228"/>
        <v>0</v>
      </c>
      <c r="EE27" s="37">
        <f t="shared" si="229"/>
        <v>8.379951257262605E-2</v>
      </c>
      <c r="EF27" s="39">
        <f t="shared" si="230"/>
        <v>0.9730867624571693</v>
      </c>
      <c r="EG27" s="37">
        <f t="shared" si="231"/>
        <v>0.97534207864500988</v>
      </c>
      <c r="EH27" s="37">
        <f t="shared" si="232"/>
        <v>2.4657921354990113E-2</v>
      </c>
      <c r="EI27" s="11" t="b">
        <f t="shared" si="233"/>
        <v>1</v>
      </c>
      <c r="EJ27" s="11" t="b">
        <f t="shared" si="234"/>
        <v>0</v>
      </c>
      <c r="EK27" s="39" t="b">
        <f t="shared" si="235"/>
        <v>0</v>
      </c>
      <c r="EL27" s="39" t="b">
        <f t="shared" si="236"/>
        <v>1</v>
      </c>
      <c r="EM27" s="39" t="b">
        <f t="shared" si="237"/>
        <v>0</v>
      </c>
      <c r="EN27" s="39" t="b">
        <f t="shared" si="238"/>
        <v>0</v>
      </c>
      <c r="EO27" s="39" t="b">
        <f t="shared" si="239"/>
        <v>0</v>
      </c>
      <c r="EP27" s="39" t="b">
        <f t="shared" si="240"/>
        <v>0</v>
      </c>
      <c r="EQ27" s="39" t="b">
        <f t="shared" si="241"/>
        <v>0</v>
      </c>
      <c r="ER27" s="39" t="b">
        <f t="shared" si="242"/>
        <v>0</v>
      </c>
      <c r="ES27" s="58" t="str">
        <f t="shared" si="243"/>
        <v>(OH,F,Cl)-dominate amphibole</v>
      </c>
      <c r="ET27" s="58" t="str">
        <f t="shared" si="244"/>
        <v>Ca Amphibole</v>
      </c>
      <c r="EU27" s="56">
        <f t="shared" si="82"/>
        <v>1.5779390619466961E-2</v>
      </c>
      <c r="EV27" s="56">
        <f t="shared" si="83"/>
        <v>9.5971493556578191E-2</v>
      </c>
      <c r="EW27" s="56">
        <f t="shared" si="84"/>
        <v>5.5206453528093391E-2</v>
      </c>
      <c r="EX27" s="56">
        <f t="shared" si="85"/>
        <v>1.2232543394573678E-2</v>
      </c>
      <c r="EY27" s="56">
        <f t="shared" si="86"/>
        <v>0.96494902272714655</v>
      </c>
      <c r="EZ27" s="56">
        <f t="shared" si="87"/>
        <v>3.1138466889908956</v>
      </c>
      <c r="FA27" s="39">
        <f t="shared" si="88"/>
        <v>0</v>
      </c>
      <c r="FB27" s="39">
        <f t="shared" si="89"/>
        <v>-9.4336625653430601E-4</v>
      </c>
      <c r="FC27" s="54">
        <f t="shared" si="90"/>
        <v>0.16707766649971623</v>
      </c>
      <c r="FD27" s="54">
        <f t="shared" si="91"/>
        <v>0.39971566748112669</v>
      </c>
      <c r="FE27" s="39">
        <f t="shared" si="92"/>
        <v>-1.1874525610882092E-3</v>
      </c>
      <c r="FF27" s="54">
        <f t="shared" si="93"/>
        <v>0.30155940092005368</v>
      </c>
      <c r="FG27" s="39">
        <f t="shared" si="94"/>
        <v>0</v>
      </c>
      <c r="FH27" s="39">
        <f t="shared" si="245"/>
        <v>2.8011934014040639E-2</v>
      </c>
      <c r="FI27" s="39">
        <f t="shared" si="246"/>
        <v>3.169053142518989</v>
      </c>
      <c r="FJ27" s="39">
        <f t="shared" si="247"/>
        <v>1.0609205162837247</v>
      </c>
      <c r="FK27" s="39">
        <f t="shared" si="248"/>
        <v>0.24916019398316039</v>
      </c>
      <c r="FL27" s="39">
        <f t="shared" si="249"/>
        <v>6.5786821968812975E-3</v>
      </c>
      <c r="FM27" s="39">
        <f t="shared" si="250"/>
        <v>0.69353786430352704</v>
      </c>
      <c r="FN27" s="39">
        <f t="shared" si="251"/>
        <v>0.38294786387587904</v>
      </c>
      <c r="FO27" s="39">
        <f t="shared" si="102"/>
        <v>0</v>
      </c>
      <c r="FP27" s="39">
        <f t="shared" si="103"/>
        <v>0.52647555527196999</v>
      </c>
      <c r="FQ27" s="39">
        <f t="shared" si="104"/>
        <v>9.0576580852150992E-2</v>
      </c>
      <c r="FR27" s="39">
        <f t="shared" si="252"/>
        <v>0.61705213612412102</v>
      </c>
      <c r="FS27" s="39">
        <f t="shared" si="253"/>
        <v>0.77068895102388968</v>
      </c>
      <c r="FT27" s="39"/>
      <c r="FU27" s="39" t="b">
        <f t="shared" si="254"/>
        <v>0</v>
      </c>
      <c r="FV27" s="39" t="b">
        <f t="shared" si="255"/>
        <v>0</v>
      </c>
      <c r="FW27" s="39" t="b">
        <f t="shared" si="256"/>
        <v>0</v>
      </c>
      <c r="FX27" s="39"/>
      <c r="FY27" s="39" t="b">
        <f t="shared" si="257"/>
        <v>0</v>
      </c>
      <c r="FZ27" s="39" t="b">
        <f t="shared" si="258"/>
        <v>0</v>
      </c>
      <c r="GA27" s="39" t="b">
        <f t="shared" si="259"/>
        <v>0</v>
      </c>
      <c r="GB27" s="39" t="b">
        <f t="shared" si="260"/>
        <v>0</v>
      </c>
      <c r="GC27" s="39" t="b">
        <f t="shared" si="261"/>
        <v>0</v>
      </c>
      <c r="GD27" s="39" t="b">
        <f t="shared" si="262"/>
        <v>0</v>
      </c>
      <c r="GE27" s="39" t="b">
        <f t="shared" si="263"/>
        <v>0</v>
      </c>
      <c r="GF27" s="39" t="b">
        <f t="shared" si="264"/>
        <v>0</v>
      </c>
      <c r="GG27" s="39" t="b">
        <f t="shared" si="265"/>
        <v>1</v>
      </c>
      <c r="GH27" s="39" t="b">
        <f t="shared" si="266"/>
        <v>0</v>
      </c>
      <c r="GI27" s="39"/>
      <c r="GJ27" s="39" t="b">
        <f t="shared" si="267"/>
        <v>0</v>
      </c>
      <c r="GK27" s="39" t="b">
        <f t="shared" si="268"/>
        <v>0</v>
      </c>
      <c r="GL27" s="39" t="b">
        <f t="shared" si="269"/>
        <v>0</v>
      </c>
      <c r="GM27" s="39" t="b">
        <f t="shared" si="270"/>
        <v>0</v>
      </c>
      <c r="GN27" s="39" t="b">
        <f t="shared" si="271"/>
        <v>0</v>
      </c>
      <c r="GO27" s="57"/>
      <c r="GP27" s="57" t="b">
        <f t="shared" si="272"/>
        <v>0</v>
      </c>
      <c r="GQ27" s="59" t="b">
        <f t="shared" si="273"/>
        <v>0</v>
      </c>
      <c r="GR27" s="41" t="b">
        <f t="shared" si="274"/>
        <v>0</v>
      </c>
      <c r="GS27" s="57" t="b">
        <f t="shared" si="275"/>
        <v>0</v>
      </c>
      <c r="GT27" s="57" t="b">
        <f t="shared" si="276"/>
        <v>0</v>
      </c>
      <c r="GU27" s="57" t="b">
        <f t="shared" si="277"/>
        <v>0</v>
      </c>
      <c r="GV27" s="57"/>
      <c r="GW27" s="42" t="b">
        <f t="shared" si="278"/>
        <v>0</v>
      </c>
      <c r="GX27" s="42" t="b">
        <f t="shared" si="279"/>
        <v>0</v>
      </c>
      <c r="GY27" s="42" t="b">
        <f t="shared" si="280"/>
        <v>0</v>
      </c>
      <c r="GZ27" s="57"/>
      <c r="HA27" s="2" t="b">
        <f t="shared" si="281"/>
        <v>0</v>
      </c>
      <c r="HB27" s="2" t="b">
        <f t="shared" si="282"/>
        <v>0</v>
      </c>
      <c r="HC27" s="2" t="b">
        <f t="shared" si="283"/>
        <v>0</v>
      </c>
      <c r="HD27" s="2" t="b">
        <f t="shared" si="284"/>
        <v>0</v>
      </c>
      <c r="HE27" s="2" t="b">
        <f t="shared" si="285"/>
        <v>0</v>
      </c>
      <c r="HF27" s="2" t="b">
        <f t="shared" si="286"/>
        <v>0</v>
      </c>
      <c r="HG27" s="2" t="b">
        <f t="shared" si="287"/>
        <v>0</v>
      </c>
      <c r="HH27" s="2" t="b">
        <f t="shared" si="288"/>
        <v>0</v>
      </c>
      <c r="HI27" s="2" t="b">
        <f t="shared" si="289"/>
        <v>0</v>
      </c>
      <c r="HJ27" s="11" t="b">
        <f t="shared" si="290"/>
        <v>0</v>
      </c>
      <c r="HK27" s="60" t="b">
        <f t="shared" si="291"/>
        <v>0</v>
      </c>
      <c r="HL27" s="57"/>
      <c r="HM27" s="57" t="b">
        <f t="shared" si="292"/>
        <v>0</v>
      </c>
      <c r="HN27" s="57" t="b">
        <f t="shared" si="293"/>
        <v>0</v>
      </c>
      <c r="HO27" s="57" t="b">
        <f t="shared" si="294"/>
        <v>0</v>
      </c>
      <c r="HP27" s="57" t="b">
        <f t="shared" si="295"/>
        <v>0</v>
      </c>
      <c r="HQ27" s="57" t="b">
        <f t="shared" si="296"/>
        <v>0</v>
      </c>
      <c r="HR27" s="57"/>
      <c r="HS27" s="57" t="b">
        <f t="shared" si="297"/>
        <v>0</v>
      </c>
      <c r="HT27" s="57" t="b">
        <f t="shared" si="298"/>
        <v>0</v>
      </c>
      <c r="HU27" s="57" t="b">
        <f t="shared" si="299"/>
        <v>0</v>
      </c>
      <c r="HV27" s="57" t="b">
        <f t="shared" si="300"/>
        <v>0</v>
      </c>
      <c r="HW27" s="57" t="b">
        <f t="shared" si="301"/>
        <v>0</v>
      </c>
      <c r="HX27" s="57"/>
      <c r="HY27" s="57" t="b">
        <f t="shared" si="302"/>
        <v>0</v>
      </c>
      <c r="HZ27" s="57" t="b">
        <f t="shared" si="303"/>
        <v>0</v>
      </c>
      <c r="IA27" s="57"/>
      <c r="IB27" s="61">
        <f t="shared" si="304"/>
        <v>1</v>
      </c>
      <c r="IC27" s="57" t="str">
        <f t="shared" si="305"/>
        <v>Hastingsite</v>
      </c>
      <c r="ID27" s="42"/>
      <c r="IE27" s="2" t="str">
        <f t="shared" si="306"/>
        <v xml:space="preserve">Ti-rich </v>
      </c>
      <c r="IF27" s="60" t="str">
        <f t="shared" si="307"/>
        <v/>
      </c>
      <c r="IG27" s="60" t="str">
        <f t="shared" si="308"/>
        <v/>
      </c>
      <c r="IH27" s="60" t="str">
        <f t="shared" si="309"/>
        <v/>
      </c>
      <c r="II27" s="60" t="str">
        <f t="shared" si="310"/>
        <v/>
      </c>
      <c r="IJ27" s="60" t="str">
        <f t="shared" si="311"/>
        <v>magnesio-</v>
      </c>
      <c r="IK27" s="60" t="str">
        <f t="shared" si="312"/>
        <v/>
      </c>
      <c r="IL27" s="60" t="str">
        <f t="shared" si="313"/>
        <v/>
      </c>
      <c r="IM27" s="60" t="str">
        <f t="shared" si="314"/>
        <v/>
      </c>
      <c r="IN27" s="60" t="str">
        <f t="shared" si="315"/>
        <v/>
      </c>
      <c r="IO27" s="60" t="str">
        <f t="shared" si="316"/>
        <v/>
      </c>
      <c r="IP27" s="57"/>
      <c r="IQ27" s="57" t="str">
        <f t="shared" si="317"/>
        <v>Ti-rich magnesio-Hastingsite</v>
      </c>
      <c r="IR27" s="42"/>
      <c r="IS27" s="42"/>
      <c r="IT27" s="42"/>
      <c r="IU27" s="42"/>
      <c r="IV27" s="42"/>
      <c r="IW27" s="42"/>
      <c r="IX27" s="42"/>
      <c r="IY27" s="42"/>
      <c r="IZ27" s="42"/>
      <c r="JA27" s="42"/>
      <c r="JB27" s="42"/>
      <c r="JC27" s="42"/>
      <c r="JD27" s="42"/>
      <c r="JE27" s="42"/>
      <c r="JF27" s="42"/>
      <c r="JG27" s="42"/>
      <c r="JH27" s="42"/>
      <c r="JI27" s="42"/>
      <c r="JJ27" s="42"/>
      <c r="JK27" s="42"/>
      <c r="JL27" s="42"/>
      <c r="JM27" s="42"/>
      <c r="JN27" s="42"/>
      <c r="JO27" s="42"/>
      <c r="JP27" s="42"/>
      <c r="JQ27" s="42"/>
      <c r="JR27" s="42"/>
      <c r="JS27" s="42"/>
      <c r="JT27" s="42"/>
      <c r="JU27" s="42"/>
      <c r="JV27" s="42"/>
      <c r="JW27" s="42"/>
      <c r="JX27" s="42"/>
      <c r="JY27" s="42"/>
      <c r="JZ27" s="42"/>
    </row>
    <row r="28" spans="1:286" s="3" customFormat="1" ht="15" customHeight="1">
      <c r="A28"/>
      <c r="B28"/>
      <c r="C28"/>
      <c r="D28"/>
      <c r="E28"/>
      <c r="F28" t="s">
        <v>196</v>
      </c>
      <c r="G28" s="83">
        <v>45.723999999999997</v>
      </c>
      <c r="H28" s="83">
        <v>0.31546000000000002</v>
      </c>
      <c r="I28" s="83">
        <v>10.888</v>
      </c>
      <c r="J28" s="83">
        <v>3.7980000000000002E-3</v>
      </c>
      <c r="K28" s="83"/>
      <c r="L28"/>
      <c r="M28" s="83">
        <v>9.4551200000000009</v>
      </c>
      <c r="N28" s="83">
        <v>0.24251200000000001</v>
      </c>
      <c r="O28" s="83">
        <v>16.978999999999999</v>
      </c>
      <c r="P28" s="83">
        <v>10.6523</v>
      </c>
      <c r="Q28" s="83">
        <v>2.1149499999999999</v>
      </c>
      <c r="R28" s="83">
        <v>0.31242399999999998</v>
      </c>
      <c r="S28" s="83">
        <v>0.13476299999999999</v>
      </c>
      <c r="T28" s="83">
        <v>4.5526999999999998E-2</v>
      </c>
      <c r="U28" s="83">
        <v>3.1151999999999999E-2</v>
      </c>
      <c r="V28"/>
      <c r="W28"/>
      <c r="X28" s="29">
        <f t="shared" si="173"/>
        <v>6.7022365457220567E-2</v>
      </c>
      <c r="Y28" s="29">
        <f t="shared" si="174"/>
        <v>96.831983634542794</v>
      </c>
      <c r="Z28" s="29">
        <f t="shared" si="175"/>
        <v>5.018736092278937</v>
      </c>
      <c r="AA28" s="29">
        <f t="shared" si="176"/>
        <v>4.9391437863321519</v>
      </c>
      <c r="AB28" s="29">
        <f t="shared" si="177"/>
        <v>1.8579377150637124</v>
      </c>
      <c r="AC28" s="29">
        <f t="shared" si="178"/>
        <v>99.192681228217594</v>
      </c>
      <c r="AD28" s="4"/>
      <c r="AE28" s="41"/>
      <c r="AF28" s="23">
        <v>60.084299999999999</v>
      </c>
      <c r="AG28" s="23">
        <v>79.878799999999998</v>
      </c>
      <c r="AH28" s="23">
        <v>101.96120000000001</v>
      </c>
      <c r="AI28" s="23">
        <v>151.99039999999999</v>
      </c>
      <c r="AJ28" s="23">
        <v>159.69</v>
      </c>
      <c r="AK28" s="23">
        <v>71.846400000000003</v>
      </c>
      <c r="AL28" s="23">
        <v>70.9375</v>
      </c>
      <c r="AM28" s="23">
        <v>40.304400000000001</v>
      </c>
      <c r="AN28" s="23">
        <v>56.077399999999997</v>
      </c>
      <c r="AO28" s="23">
        <v>61.978999999999999</v>
      </c>
      <c r="AP28" s="23">
        <v>94.195999999999998</v>
      </c>
      <c r="AQ28" s="23">
        <v>18.998000000000001</v>
      </c>
      <c r="AR28" s="23">
        <v>35.450000000000003</v>
      </c>
      <c r="AS28" s="23">
        <v>29.88</v>
      </c>
      <c r="AT28" s="23">
        <v>74.691999999999993</v>
      </c>
      <c r="AU28" s="23">
        <v>81.39</v>
      </c>
      <c r="AV28" s="42"/>
      <c r="AW28" s="42"/>
      <c r="AX28" s="54">
        <f t="shared" si="179"/>
        <v>0.76099746522802125</v>
      </c>
      <c r="AY28" s="54">
        <f t="shared" si="180"/>
        <v>3.9492330881285148E-3</v>
      </c>
      <c r="AZ28" s="54">
        <f t="shared" si="181"/>
        <v>0.21357143697798769</v>
      </c>
      <c r="BA28" s="54">
        <f t="shared" si="182"/>
        <v>4.99768406425669E-5</v>
      </c>
      <c r="BB28" s="54">
        <f t="shared" si="183"/>
        <v>0.13160186174951008</v>
      </c>
      <c r="BC28" s="54">
        <f t="shared" si="184"/>
        <v>3.4186713656387665E-3</v>
      </c>
      <c r="BD28" s="54">
        <f t="shared" si="185"/>
        <v>0.4212691418306686</v>
      </c>
      <c r="BE28" s="54">
        <f t="shared" si="186"/>
        <v>0.18995709501510413</v>
      </c>
      <c r="BF28" s="54">
        <f t="shared" si="187"/>
        <v>6.824730957259717E-2</v>
      </c>
      <c r="BG28" s="54">
        <f t="shared" si="188"/>
        <v>6.6334876215550552E-3</v>
      </c>
      <c r="BH28" s="54">
        <f t="shared" si="189"/>
        <v>7.0935361617012306E-3</v>
      </c>
      <c r="BI28" s="54">
        <f t="shared" si="190"/>
        <v>1.2842595204513398E-3</v>
      </c>
      <c r="BJ28" s="54">
        <f t="shared" si="191"/>
        <v>0</v>
      </c>
      <c r="BK28" s="54">
        <f t="shared" si="192"/>
        <v>4.1707277887859481E-4</v>
      </c>
      <c r="BL28" s="54">
        <f t="shared" si="193"/>
        <v>0</v>
      </c>
      <c r="BM28" s="42"/>
      <c r="BN28" s="42"/>
      <c r="BO28" s="54">
        <f>'Norm-coeff'!$C$2+$AX28*'Norm-coeff'!$D$2+$AY28*'Norm-coeff'!$E$2+$AZ28*'Norm-coeff'!$F$2+$BA28*'Norm-coeff'!$G$2+$BB28*'Norm-coeff'!$H$2+$BC28*'Norm-coeff'!$I$2+$BD28*'Norm-coeff'!$J$2+$BE28*'Norm-coeff'!$K$2+$BF28*'Norm-coeff'!$L$2+$BG28*'Norm-coeff'!$M$2+$BH28*'Norm-coeff'!$N$2+$BI28*'Norm-coeff'!$O$2</f>
        <v>6.562522592396868</v>
      </c>
      <c r="BP28" s="54">
        <f>'Norm-coeff'!$C$3+$AX28*'Norm-coeff'!$D$3+$AY28*'Norm-coeff'!$E$3+$AZ28*'Norm-coeff'!$F$3+$BA28*'Norm-coeff'!$G$3+$BB28*'Norm-coeff'!$H$3+$BC28*'Norm-coeff'!$I$3+$BD28*'Norm-coeff'!$J$3+$BE28*'Norm-coeff'!$K$3+$BF28*'Norm-coeff'!$L$3+$BG28*'Norm-coeff'!$M$3+$BH28*'Norm-coeff'!$N$3+$BI28*'Norm-coeff'!$O$3</f>
        <v>1.4746991447625124</v>
      </c>
      <c r="BQ28" s="54">
        <f>'Norm-coeff'!$C$4+$AX28*'Norm-coeff'!$D$4+$AY28*'Norm-coeff'!$E$4+$AZ28*'Norm-coeff'!$F$4+$BA28*'Norm-coeff'!$G$4+$BB28*'Norm-coeff'!$H$4+$BC28*'Norm-coeff'!$I$4+$BD28*'Norm-coeff'!$J$4+$BE28*'Norm-coeff'!$K$4+$BF28*'Norm-coeff'!$L$4+$BG28*'Norm-coeff'!$M$4+$BH28*'Norm-coeff'!$N$4+$BI28*'Norm-coeff'!$O$4</f>
        <v>0.54204361776257948</v>
      </c>
      <c r="BR28" s="54">
        <f>'Norm-coeff'!$C$5+$AX28*'Norm-coeff'!$D$5+$AY28*'Norm-coeff'!$E$5+$AZ28*'Norm-coeff'!$F$5+$BA28*'Norm-coeff'!$G$5+$BB28*'Norm-coeff'!$H$5+$BC28*'Norm-coeff'!$I$5+$BD28*'Norm-coeff'!$J$5+$BE28*'Norm-coeff'!$K$5+$BF28*'Norm-coeff'!$L$5+$BG28*'Norm-coeff'!$M$5+$BH28*'Norm-coeff'!$N$5+$BI28*'Norm-coeff'!$O$5</f>
        <v>0.40914931913497149</v>
      </c>
      <c r="BS28" s="54">
        <f>'Norm-coeff'!$C$6+$AX28*'Norm-coeff'!$D$6+$AY28*'Norm-coeff'!$E$6+$AZ28*'Norm-coeff'!$F$6+$BA28*'Norm-coeff'!$G$6+$BB28*'Norm-coeff'!$H$6+$BC28*'Norm-coeff'!$I$6+$BD28*'Norm-coeff'!$J$6+$BE28*'Norm-coeff'!$K$6+$BF28*'Norm-coeff'!$L$6+$BG28*'Norm-coeff'!$M$6+$BH28*'Norm-coeff'!$N$6+$BI28*'Norm-coeff'!$O$6</f>
        <v>7.8173495883107607E-3</v>
      </c>
      <c r="BT28" s="54">
        <f>'Norm-coeff'!$C$7+$AX28*'Norm-coeff'!$D$7+$AY28*'Norm-coeff'!$E$7+$AZ28*'Norm-coeff'!$F$7+$BA28*'Norm-coeff'!$G$7+$BB28*'Norm-coeff'!$H$7+$BC28*'Norm-coeff'!$I$7+$BD28*'Norm-coeff'!$J$7+$BE28*'Norm-coeff'!$K$7+$BF28*'Norm-coeff'!$L$7+$BG28*'Norm-coeff'!$M$7+$BH28*'Norm-coeff'!$N$7+$BI28*'Norm-coeff'!$O$7</f>
        <v>3.5656973714571762</v>
      </c>
      <c r="BU28" s="54">
        <f>'Norm-coeff'!$C$8+$AX28*'Norm-coeff'!$D$8+$AY28*'Norm-coeff'!$E$8+$AZ28*'Norm-coeff'!$F$8+$BA28*'Norm-coeff'!$G$8+$BB28*'Norm-coeff'!$H$8+$BC28*'Norm-coeff'!$I$8+$BD28*'Norm-coeff'!$J$8+$BE28*'Norm-coeff'!$K$8+$BF28*'Norm-coeff'!$L$8+$BG28*'Norm-coeff'!$M$8+$BH28*'Norm-coeff'!$N$8+$BI28*'Norm-coeff'!$O$8</f>
        <v>6.9432319575591053E-2</v>
      </c>
      <c r="BV28" s="54">
        <f>'Norm-coeff'!$C$9+$AX28*'Norm-coeff'!$D$9+$AY28*'Norm-coeff'!$E$9+$AZ28*'Norm-coeff'!$F$9+$BA28*'Norm-coeff'!$G$9+$BB28*'Norm-coeff'!$H$9+$BC28*'Norm-coeff'!$I$9+$BD28*'Norm-coeff'!$J$9+$BE28*'Norm-coeff'!$K$9+$BF28*'Norm-coeff'!$L$9+$BG28*'Norm-coeff'!$M$9+$BH28*'Norm-coeff'!$N$9+$BI28*'Norm-coeff'!$O$9</f>
        <v>1.6477021572301829</v>
      </c>
      <c r="BW28" s="54">
        <f>'Norm-coeff'!$C$10+$AX28*'Norm-coeff'!$D$10+$AY28*'Norm-coeff'!$E$10+$AZ28*'Norm-coeff'!$F$10+$BA28*'Norm-coeff'!$G$10+$BB28*'Norm-coeff'!$H$10+$BC28*'Norm-coeff'!$I$10+$BD28*'Norm-coeff'!$J$10+$BE28*'Norm-coeff'!$K$10+$BF28*'Norm-coeff'!$L$10+$BG28*'Norm-coeff'!$M$10+$BH28*'Norm-coeff'!$N$10+$BI28*'Norm-coeff'!$O$10</f>
        <v>4.7890524085051532E-2</v>
      </c>
      <c r="BX28" s="54">
        <f>'Norm-coeff'!$C$11+$AX28*'Norm-coeff'!$D$11+$AY28*'Norm-coeff'!$E$11+$AZ28*'Norm-coeff'!$F$11+$BA28*'Norm-coeff'!$G$11+$BB28*'Norm-coeff'!$H$11+$BC28*'Norm-coeff'!$I$11+$BD28*'Norm-coeff'!$J$11+$BE28*'Norm-coeff'!$K$11+$BF28*'Norm-coeff'!$L$11+$BG28*'Norm-coeff'!$M$11+$BH28*'Norm-coeff'!$N$11+$BI28*'Norm-coeff'!$O$11</f>
        <v>5.7963522903339081E-2</v>
      </c>
      <c r="BY28" s="54">
        <f>'Norm-coeff'!$C$12+$AX28*'Norm-coeff'!$D$12+$AY28*'Norm-coeff'!$E$12+$AZ28*'Norm-coeff'!$F$12+$BA28*'Norm-coeff'!$G$12+$BB28*'Norm-coeff'!$H$12+$BC28*'Norm-coeff'!$I$12+$BD28*'Norm-coeff'!$J$12+$BE28*'Norm-coeff'!$K$12+$BF28*'Norm-coeff'!$L$12+$BG28*'Norm-coeff'!$M$12+$BH28*'Norm-coeff'!$N$12+$BI28*'Norm-coeff'!$O$12</f>
        <v>5.2305052764448301E-2</v>
      </c>
      <c r="BZ28" s="54">
        <f>'Norm-coeff'!$C$13+$AX28*'Norm-coeff'!$D$13+$AY28*'Norm-coeff'!$E$13+$AZ28*'Norm-coeff'!$F$13+$BA28*'Norm-coeff'!$G$13+$BB28*'Norm-coeff'!$H$13+$BC28*'Norm-coeff'!$I$13+$BD28*'Norm-coeff'!$J$13+$BE28*'Norm-coeff'!$K$13+$BF28*'Norm-coeff'!$L$13+$BG28*'Norm-coeff'!$M$13+$BH28*'Norm-coeff'!$N$13+$BI28*'Norm-coeff'!$O$13</f>
        <v>1.1260342458696334E-2</v>
      </c>
      <c r="CA28" s="54">
        <f>'Norm-coeff'!$C$14+$AX28*'Norm-coeff'!$D$14+$AY28*'Norm-coeff'!$E$14+$AZ28*'Norm-coeff'!$F$14+$BA28*'Norm-coeff'!$G$14+$BB28*'Norm-coeff'!$H$14+$BC28*'Norm-coeff'!$I$14+$BD28*'Norm-coeff'!$J$14+$BE28*'Norm-coeff'!$K$14+$BF28*'Norm-coeff'!$L$14+$BG28*'Norm-coeff'!$M$14+$BH28*'Norm-coeff'!$N$14+$BI28*'Norm-coeff'!$O$14</f>
        <v>1.7802305216349548</v>
      </c>
      <c r="CB28" s="42"/>
      <c r="CC28" s="54">
        <f t="shared" si="318"/>
        <v>8.6235800935690481</v>
      </c>
      <c r="CD28" s="42"/>
      <c r="CE28" s="42"/>
      <c r="CF28" s="55"/>
      <c r="CG28" s="54">
        <f t="shared" si="194"/>
        <v>6.562522592396868</v>
      </c>
      <c r="CH28" s="54">
        <f t="shared" si="172"/>
        <v>1.4746991447625124</v>
      </c>
      <c r="CI28" s="54">
        <f t="shared" si="195"/>
        <v>0</v>
      </c>
      <c r="CJ28" s="56">
        <f t="shared" si="196"/>
        <v>8.0372217371593813</v>
      </c>
      <c r="CK28" s="54">
        <f t="shared" si="197"/>
        <v>0.36705124771579878</v>
      </c>
      <c r="CL28" s="54">
        <f t="shared" si="198"/>
        <v>6.9432319575591053E-2</v>
      </c>
      <c r="CM28" s="54">
        <f t="shared" si="199"/>
        <v>0.54204361776257948</v>
      </c>
      <c r="CN28" s="54">
        <f t="shared" si="200"/>
        <v>4.3097928810471246E-4</v>
      </c>
      <c r="CO28" s="54">
        <f t="shared" si="201"/>
        <v>3.5966605135069754E-3</v>
      </c>
      <c r="CP28" s="54">
        <f t="shared" si="202"/>
        <v>0</v>
      </c>
      <c r="CQ28" s="54">
        <f t="shared" si="203"/>
        <v>7.8173495883107607E-3</v>
      </c>
      <c r="CR28" s="54">
        <f t="shared" si="204"/>
        <v>3.5656973714571762</v>
      </c>
      <c r="CS28" s="54">
        <f t="shared" si="205"/>
        <v>0.40914931913497149</v>
      </c>
      <c r="CT28" s="54"/>
      <c r="CU28" s="54">
        <f t="shared" si="206"/>
        <v>4.9652188650360394</v>
      </c>
      <c r="CV28" s="54">
        <f t="shared" si="207"/>
        <v>2.166383674686622E-2</v>
      </c>
      <c r="CW28" s="54">
        <f t="shared" si="208"/>
        <v>0.18368625836215008</v>
      </c>
      <c r="CX28" s="54">
        <f t="shared" si="209"/>
        <v>6.7150814068693609E-2</v>
      </c>
      <c r="CY28" s="54"/>
      <c r="CZ28" s="54">
        <f t="shared" si="210"/>
        <v>1.6477021572301829</v>
      </c>
      <c r="DA28" s="54">
        <f t="shared" si="211"/>
        <v>4.7890524085051532E-2</v>
      </c>
      <c r="DB28" s="54">
        <f t="shared" si="212"/>
        <v>1.9680935904929444</v>
      </c>
      <c r="DC28" s="54">
        <f t="shared" si="213"/>
        <v>0</v>
      </c>
      <c r="DD28" s="54">
        <f t="shared" si="214"/>
        <v>0.54064561618484175</v>
      </c>
      <c r="DE28" s="54">
        <f t="shared" si="215"/>
        <v>5.7963522903339081E-2</v>
      </c>
      <c r="DF28" s="54">
        <f t="shared" si="216"/>
        <v>0.59860913908818081</v>
      </c>
      <c r="DG28" s="54">
        <f t="shared" si="217"/>
        <v>1.7802305216349548</v>
      </c>
      <c r="DH28" s="71">
        <f t="shared" si="218"/>
        <v>5.2305052764448301E-2</v>
      </c>
      <c r="DI28" s="71">
        <f t="shared" si="219"/>
        <v>1.1260342458696334E-2</v>
      </c>
      <c r="DJ28" s="54">
        <f t="shared" si="220"/>
        <v>0.1562040831419006</v>
      </c>
      <c r="DK28" s="54">
        <f t="shared" si="221"/>
        <v>2</v>
      </c>
      <c r="DL28" s="4">
        <f t="shared" si="49"/>
        <v>1.134879195259701</v>
      </c>
      <c r="DM28" s="3">
        <f t="shared" si="222"/>
        <v>0.54204361776257948</v>
      </c>
      <c r="DN28" s="3">
        <f t="shared" si="223"/>
        <v>0.59283557749712157</v>
      </c>
      <c r="DO28" s="4">
        <f t="shared" si="224"/>
        <v>0.47762230555168517</v>
      </c>
      <c r="DP28" s="57"/>
      <c r="DQ28" s="57"/>
      <c r="DR28" s="56">
        <f t="shared" si="53"/>
        <v>1.7802305216349548</v>
      </c>
      <c r="DS28" s="56">
        <f t="shared" si="54"/>
        <v>5.2305052764448301E-2</v>
      </c>
      <c r="DT28" s="38">
        <f t="shared" si="55"/>
        <v>1.1260342458696334E-2</v>
      </c>
      <c r="DU28" s="38">
        <f t="shared" si="225"/>
        <v>1.8437959168580995</v>
      </c>
      <c r="DV28" s="38">
        <f t="shared" si="57"/>
        <v>0.1562040831419006</v>
      </c>
      <c r="DW28" s="39">
        <f t="shared" si="58"/>
        <v>1.6477021572301829</v>
      </c>
      <c r="DX28" s="39">
        <f t="shared" si="59"/>
        <v>4.7890524085051532E-2</v>
      </c>
      <c r="DY28" s="39">
        <f t="shared" si="60"/>
        <v>0</v>
      </c>
      <c r="DZ28" s="39">
        <f t="shared" si="61"/>
        <v>0.27250090917770992</v>
      </c>
      <c r="EA28" s="39">
        <f t="shared" si="62"/>
        <v>1.9680935904929444</v>
      </c>
      <c r="EB28" s="37">
        <f t="shared" si="226"/>
        <v>0.83720721676527909</v>
      </c>
      <c r="EC28" s="37">
        <f t="shared" si="227"/>
        <v>2.4333458691391037E-2</v>
      </c>
      <c r="ED28" s="37">
        <f t="shared" si="228"/>
        <v>0</v>
      </c>
      <c r="EE28" s="37">
        <f t="shared" si="229"/>
        <v>0.13845932454332985</v>
      </c>
      <c r="EF28" s="39">
        <f t="shared" si="230"/>
        <v>0.97175587945572872</v>
      </c>
      <c r="EG28" s="37">
        <f t="shared" si="231"/>
        <v>0.97566654130860897</v>
      </c>
      <c r="EH28" s="37">
        <f t="shared" si="232"/>
        <v>2.4333458691391037E-2</v>
      </c>
      <c r="EI28" s="11" t="b">
        <f t="shared" si="233"/>
        <v>1</v>
      </c>
      <c r="EJ28" s="11" t="b">
        <f t="shared" si="234"/>
        <v>0</v>
      </c>
      <c r="EK28" s="39" t="b">
        <f t="shared" si="235"/>
        <v>0</v>
      </c>
      <c r="EL28" s="39" t="b">
        <f t="shared" si="236"/>
        <v>1</v>
      </c>
      <c r="EM28" s="39" t="b">
        <f t="shared" si="237"/>
        <v>0</v>
      </c>
      <c r="EN28" s="39" t="b">
        <f t="shared" si="238"/>
        <v>0</v>
      </c>
      <c r="EO28" s="39" t="b">
        <f t="shared" si="239"/>
        <v>0</v>
      </c>
      <c r="EP28" s="39" t="b">
        <f t="shared" si="240"/>
        <v>0</v>
      </c>
      <c r="EQ28" s="39" t="b">
        <f t="shared" si="241"/>
        <v>0</v>
      </c>
      <c r="ER28" s="39" t="b">
        <f t="shared" si="242"/>
        <v>0</v>
      </c>
      <c r="ES28" s="58" t="str">
        <f t="shared" si="243"/>
        <v>(OH,F,Cl)-dominate amphibole</v>
      </c>
      <c r="ET28" s="58" t="str">
        <f t="shared" si="244"/>
        <v>Ca Amphibole</v>
      </c>
      <c r="EU28" s="56">
        <f t="shared" si="82"/>
        <v>2.166383674686622E-2</v>
      </c>
      <c r="EV28" s="56">
        <f t="shared" si="83"/>
        <v>0.18368625836215008</v>
      </c>
      <c r="EW28" s="56">
        <f t="shared" si="84"/>
        <v>6.7150814068693609E-2</v>
      </c>
      <c r="EX28" s="56">
        <f t="shared" si="85"/>
        <v>7.8173495883107607E-3</v>
      </c>
      <c r="EY28" s="56">
        <f t="shared" si="86"/>
        <v>0.40914931913497149</v>
      </c>
      <c r="EZ28" s="56">
        <f t="shared" si="87"/>
        <v>3.5656973714571762</v>
      </c>
      <c r="FA28" s="39">
        <f t="shared" si="88"/>
        <v>0</v>
      </c>
      <c r="FB28" s="39">
        <f t="shared" si="89"/>
        <v>3.5966605135069754E-3</v>
      </c>
      <c r="FC28" s="54">
        <f t="shared" si="90"/>
        <v>0.36705124771579878</v>
      </c>
      <c r="FD28" s="54">
        <f t="shared" si="91"/>
        <v>0.54204361776257948</v>
      </c>
      <c r="FE28" s="39">
        <f t="shared" si="92"/>
        <v>4.3097928810471246E-4</v>
      </c>
      <c r="FF28" s="54">
        <f t="shared" si="93"/>
        <v>6.9432319575591053E-2</v>
      </c>
      <c r="FG28" s="39">
        <f t="shared" si="94"/>
        <v>0</v>
      </c>
      <c r="FH28" s="39">
        <f t="shared" si="245"/>
        <v>2.9481186335176983E-2</v>
      </c>
      <c r="FI28" s="39">
        <f t="shared" si="246"/>
        <v>3.6328481855258699</v>
      </c>
      <c r="FJ28" s="39">
        <f t="shared" si="247"/>
        <v>0.59283557749712157</v>
      </c>
      <c r="FK28" s="39">
        <f t="shared" si="248"/>
        <v>0.13932140928791548</v>
      </c>
      <c r="FL28" s="39">
        <f t="shared" si="249"/>
        <v>6.9283298499682846E-3</v>
      </c>
      <c r="FM28" s="39">
        <f t="shared" si="250"/>
        <v>0.78742441335579905</v>
      </c>
      <c r="FN28" s="39">
        <f t="shared" si="251"/>
        <v>0.40139086091181919</v>
      </c>
      <c r="FO28" s="39">
        <f t="shared" si="102"/>
        <v>0</v>
      </c>
      <c r="FP28" s="39">
        <f t="shared" si="103"/>
        <v>0.54064561618484175</v>
      </c>
      <c r="FQ28" s="39">
        <f t="shared" si="104"/>
        <v>5.7963522903339081E-2</v>
      </c>
      <c r="FR28" s="39">
        <f t="shared" si="252"/>
        <v>0.59860913908818081</v>
      </c>
      <c r="FS28" s="39">
        <f t="shared" si="253"/>
        <v>0.89218640077576461</v>
      </c>
      <c r="FT28" s="39"/>
      <c r="FU28" s="39" t="b">
        <f t="shared" si="254"/>
        <v>0</v>
      </c>
      <c r="FV28" s="39" t="b">
        <f t="shared" si="255"/>
        <v>0</v>
      </c>
      <c r="FW28" s="39" t="b">
        <f t="shared" si="256"/>
        <v>0</v>
      </c>
      <c r="FX28" s="39"/>
      <c r="FY28" s="39" t="b">
        <f t="shared" si="257"/>
        <v>0</v>
      </c>
      <c r="FZ28" s="39" t="b">
        <f t="shared" si="258"/>
        <v>0</v>
      </c>
      <c r="GA28" s="39" t="b">
        <f t="shared" si="259"/>
        <v>0</v>
      </c>
      <c r="GB28" s="39" t="b">
        <f t="shared" si="260"/>
        <v>0</v>
      </c>
      <c r="GC28" s="39" t="b">
        <f t="shared" si="261"/>
        <v>0</v>
      </c>
      <c r="GD28" s="39" t="b">
        <f t="shared" si="262"/>
        <v>0</v>
      </c>
      <c r="GE28" s="39" t="b">
        <f t="shared" si="263"/>
        <v>0</v>
      </c>
      <c r="GF28" s="39" t="b">
        <f t="shared" si="264"/>
        <v>0</v>
      </c>
      <c r="GG28" s="39" t="b">
        <f t="shared" si="265"/>
        <v>1</v>
      </c>
      <c r="GH28" s="39" t="b">
        <f t="shared" si="266"/>
        <v>0</v>
      </c>
      <c r="GI28" s="39"/>
      <c r="GJ28" s="39" t="b">
        <f t="shared" si="267"/>
        <v>0</v>
      </c>
      <c r="GK28" s="39" t="b">
        <f t="shared" si="268"/>
        <v>0</v>
      </c>
      <c r="GL28" s="39" t="b">
        <f t="shared" si="269"/>
        <v>0</v>
      </c>
      <c r="GM28" s="39" t="b">
        <f t="shared" si="270"/>
        <v>0</v>
      </c>
      <c r="GN28" s="39" t="b">
        <f t="shared" si="271"/>
        <v>0</v>
      </c>
      <c r="GO28" s="57"/>
      <c r="GP28" s="57" t="b">
        <f t="shared" si="272"/>
        <v>0</v>
      </c>
      <c r="GQ28" s="59" t="b">
        <f t="shared" si="273"/>
        <v>0</v>
      </c>
      <c r="GR28" s="41" t="b">
        <f t="shared" si="274"/>
        <v>0</v>
      </c>
      <c r="GS28" s="57" t="b">
        <f t="shared" si="275"/>
        <v>0</v>
      </c>
      <c r="GT28" s="57" t="b">
        <f t="shared" si="276"/>
        <v>0</v>
      </c>
      <c r="GU28" s="57" t="b">
        <f t="shared" si="277"/>
        <v>0</v>
      </c>
      <c r="GV28" s="57"/>
      <c r="GW28" s="42" t="b">
        <f t="shared" si="278"/>
        <v>0</v>
      </c>
      <c r="GX28" s="42" t="b">
        <f t="shared" si="279"/>
        <v>0</v>
      </c>
      <c r="GY28" s="42" t="b">
        <f t="shared" si="280"/>
        <v>0</v>
      </c>
      <c r="GZ28" s="57"/>
      <c r="HA28" s="2" t="b">
        <f t="shared" si="281"/>
        <v>0</v>
      </c>
      <c r="HB28" s="2" t="b">
        <f t="shared" si="282"/>
        <v>0</v>
      </c>
      <c r="HC28" s="2" t="b">
        <f t="shared" si="283"/>
        <v>0</v>
      </c>
      <c r="HD28" s="2" t="b">
        <f t="shared" si="284"/>
        <v>0</v>
      </c>
      <c r="HE28" s="2" t="b">
        <f t="shared" si="285"/>
        <v>0</v>
      </c>
      <c r="HF28" s="2" t="b">
        <f t="shared" si="286"/>
        <v>0</v>
      </c>
      <c r="HG28" s="2" t="b">
        <f t="shared" si="287"/>
        <v>0</v>
      </c>
      <c r="HH28" s="2" t="b">
        <f t="shared" si="288"/>
        <v>0</v>
      </c>
      <c r="HI28" s="2" t="b">
        <f t="shared" si="289"/>
        <v>0</v>
      </c>
      <c r="HJ28" s="11" t="b">
        <f t="shared" si="290"/>
        <v>0</v>
      </c>
      <c r="HK28" s="60" t="b">
        <f t="shared" si="291"/>
        <v>0</v>
      </c>
      <c r="HL28" s="57"/>
      <c r="HM28" s="57" t="b">
        <f t="shared" si="292"/>
        <v>0</v>
      </c>
      <c r="HN28" s="57" t="b">
        <f t="shared" si="293"/>
        <v>0</v>
      </c>
      <c r="HO28" s="57" t="b">
        <f t="shared" si="294"/>
        <v>0</v>
      </c>
      <c r="HP28" s="57" t="b">
        <f t="shared" si="295"/>
        <v>0</v>
      </c>
      <c r="HQ28" s="57" t="b">
        <f t="shared" si="296"/>
        <v>0</v>
      </c>
      <c r="HR28" s="57"/>
      <c r="HS28" s="57" t="b">
        <f t="shared" si="297"/>
        <v>0</v>
      </c>
      <c r="HT28" s="57" t="b">
        <f t="shared" si="298"/>
        <v>0</v>
      </c>
      <c r="HU28" s="57" t="b">
        <f t="shared" si="299"/>
        <v>0</v>
      </c>
      <c r="HV28" s="57" t="b">
        <f t="shared" si="300"/>
        <v>0</v>
      </c>
      <c r="HW28" s="57" t="b">
        <f t="shared" si="301"/>
        <v>0</v>
      </c>
      <c r="HX28" s="57"/>
      <c r="HY28" s="57" t="b">
        <f t="shared" si="302"/>
        <v>0</v>
      </c>
      <c r="HZ28" s="57" t="b">
        <f t="shared" si="303"/>
        <v>0</v>
      </c>
      <c r="IA28" s="57"/>
      <c r="IB28" s="61">
        <f t="shared" si="304"/>
        <v>1</v>
      </c>
      <c r="IC28" s="57" t="str">
        <f t="shared" si="305"/>
        <v>Hastingsite</v>
      </c>
      <c r="ID28" s="42"/>
      <c r="IE28" s="2" t="str">
        <f t="shared" si="306"/>
        <v/>
      </c>
      <c r="IF28" s="60" t="str">
        <f t="shared" si="307"/>
        <v/>
      </c>
      <c r="IG28" s="60" t="str">
        <f t="shared" si="308"/>
        <v/>
      </c>
      <c r="IH28" s="60" t="str">
        <f t="shared" si="309"/>
        <v/>
      </c>
      <c r="II28" s="60" t="str">
        <f t="shared" si="310"/>
        <v/>
      </c>
      <c r="IJ28" s="60" t="str">
        <f t="shared" si="311"/>
        <v>magnesio-</v>
      </c>
      <c r="IK28" s="60" t="str">
        <f t="shared" si="312"/>
        <v/>
      </c>
      <c r="IL28" s="60" t="str">
        <f t="shared" si="313"/>
        <v/>
      </c>
      <c r="IM28" s="60" t="str">
        <f t="shared" si="314"/>
        <v/>
      </c>
      <c r="IN28" s="60" t="str">
        <f t="shared" si="315"/>
        <v/>
      </c>
      <c r="IO28" s="60" t="str">
        <f t="shared" si="316"/>
        <v/>
      </c>
      <c r="IP28" s="57"/>
      <c r="IQ28" s="57" t="str">
        <f t="shared" si="317"/>
        <v>magnesio-Hastingsite</v>
      </c>
      <c r="IR28" s="42"/>
      <c r="IS28" s="42"/>
      <c r="IT28" s="42"/>
      <c r="IU28" s="42"/>
      <c r="IV28" s="42"/>
      <c r="IW28" s="42"/>
      <c r="IX28" s="42"/>
      <c r="IY28" s="42"/>
      <c r="IZ28" s="42"/>
      <c r="JA28" s="42"/>
      <c r="JB28" s="42"/>
      <c r="JC28" s="42"/>
      <c r="JD28" s="42"/>
      <c r="JE28" s="42"/>
      <c r="JF28" s="42"/>
      <c r="JG28" s="42"/>
      <c r="JH28" s="42"/>
      <c r="JI28" s="42"/>
      <c r="JJ28" s="42"/>
      <c r="JK28" s="42"/>
      <c r="JL28" s="42"/>
      <c r="JM28" s="42"/>
      <c r="JN28" s="42"/>
      <c r="JO28" s="42"/>
      <c r="JP28" s="42"/>
      <c r="JQ28" s="42"/>
      <c r="JR28" s="42"/>
      <c r="JS28" s="42"/>
      <c r="JT28" s="42"/>
      <c r="JU28" s="42"/>
      <c r="JV28" s="42"/>
      <c r="JW28" s="42"/>
      <c r="JX28" s="42"/>
      <c r="JY28" s="42"/>
      <c r="JZ28" s="42"/>
    </row>
    <row r="29" spans="1:286" s="3" customFormat="1" ht="15" customHeight="1">
      <c r="A29"/>
      <c r="B29"/>
      <c r="C29"/>
      <c r="D29"/>
      <c r="E29"/>
      <c r="F29" t="s">
        <v>196</v>
      </c>
      <c r="G29" s="73"/>
      <c r="H29" s="74"/>
      <c r="I29" s="73"/>
      <c r="J29" s="73"/>
      <c r="K29" s="73"/>
      <c r="L29" s="73"/>
      <c r="M29" s="74"/>
      <c r="N29" s="74"/>
      <c r="O29" s="74"/>
      <c r="P29" s="74"/>
      <c r="Q29" s="74"/>
      <c r="R29" s="74"/>
      <c r="S29"/>
      <c r="T29"/>
      <c r="U29"/>
      <c r="V29"/>
      <c r="W29"/>
      <c r="X29" s="29">
        <f t="shared" si="173"/>
        <v>0</v>
      </c>
      <c r="Y29" s="29">
        <f t="shared" si="174"/>
        <v>0</v>
      </c>
      <c r="Z29" s="29" t="e">
        <f t="shared" si="175"/>
        <v>#DIV/0!</v>
      </c>
      <c r="AA29" s="29" t="e">
        <f t="shared" si="176"/>
        <v>#DIV/0!</v>
      </c>
      <c r="AB29" s="29" t="e">
        <f t="shared" si="177"/>
        <v>#DIV/0!</v>
      </c>
      <c r="AC29" s="29" t="e">
        <f t="shared" si="178"/>
        <v>#DIV/0!</v>
      </c>
      <c r="AD29" s="4"/>
      <c r="AE29" s="41"/>
      <c r="AF29" s="23">
        <v>60.084299999999999</v>
      </c>
      <c r="AG29" s="23">
        <v>79.878799999999998</v>
      </c>
      <c r="AH29" s="23">
        <v>101.96120000000001</v>
      </c>
      <c r="AI29" s="23">
        <v>151.99039999999999</v>
      </c>
      <c r="AJ29" s="23">
        <v>159.69</v>
      </c>
      <c r="AK29" s="23">
        <v>71.846400000000003</v>
      </c>
      <c r="AL29" s="23">
        <v>70.9375</v>
      </c>
      <c r="AM29" s="23">
        <v>40.304400000000001</v>
      </c>
      <c r="AN29" s="23">
        <v>56.077399999999997</v>
      </c>
      <c r="AO29" s="23">
        <v>61.978999999999999</v>
      </c>
      <c r="AP29" s="23">
        <v>94.195999999999998</v>
      </c>
      <c r="AQ29" s="23">
        <v>18.998000000000001</v>
      </c>
      <c r="AR29" s="23">
        <v>35.450000000000003</v>
      </c>
      <c r="AS29" s="23">
        <v>29.88</v>
      </c>
      <c r="AT29" s="23">
        <v>74.691999999999993</v>
      </c>
      <c r="AU29" s="23">
        <v>81.39</v>
      </c>
      <c r="AV29" s="42"/>
      <c r="AW29" s="42"/>
      <c r="AX29" s="54">
        <f t="shared" si="179"/>
        <v>0</v>
      </c>
      <c r="AY29" s="54">
        <f t="shared" si="180"/>
        <v>0</v>
      </c>
      <c r="AZ29" s="54">
        <f t="shared" si="181"/>
        <v>0</v>
      </c>
      <c r="BA29" s="54">
        <f t="shared" si="182"/>
        <v>0</v>
      </c>
      <c r="BB29" s="54">
        <f t="shared" si="183"/>
        <v>0</v>
      </c>
      <c r="BC29" s="54">
        <f t="shared" si="184"/>
        <v>0</v>
      </c>
      <c r="BD29" s="54">
        <f t="shared" si="185"/>
        <v>0</v>
      </c>
      <c r="BE29" s="54">
        <f t="shared" si="186"/>
        <v>0</v>
      </c>
      <c r="BF29" s="54">
        <f t="shared" si="187"/>
        <v>0</v>
      </c>
      <c r="BG29" s="54">
        <f t="shared" si="188"/>
        <v>0</v>
      </c>
      <c r="BH29" s="54">
        <f t="shared" si="189"/>
        <v>0</v>
      </c>
      <c r="BI29" s="54">
        <f t="shared" si="190"/>
        <v>0</v>
      </c>
      <c r="BJ29" s="54">
        <f t="shared" si="191"/>
        <v>0</v>
      </c>
      <c r="BK29" s="54">
        <f t="shared" si="192"/>
        <v>0</v>
      </c>
      <c r="BL29" s="54">
        <f t="shared" si="193"/>
        <v>0</v>
      </c>
      <c r="BM29" s="42"/>
      <c r="BN29" s="42"/>
      <c r="BO29" s="54">
        <f>'Norm-coeff'!$C$2+$AX29*'Norm-coeff'!$D$2+$AY29*'Norm-coeff'!$E$2+$AZ29*'Norm-coeff'!$F$2+$BA29*'Norm-coeff'!$G$2+$BB29*'Norm-coeff'!$H$2+$BC29*'Norm-coeff'!$I$2+$BD29*'Norm-coeff'!$J$2+$BE29*'Norm-coeff'!$K$2+$BF29*'Norm-coeff'!$L$2+$BG29*'Norm-coeff'!$M$2+$BH29*'Norm-coeff'!$N$2+$BI29*'Norm-coeff'!$O$2</f>
        <v>5.4045421474420303</v>
      </c>
      <c r="BP29" s="54">
        <f>'Norm-coeff'!$C$3+$AX29*'Norm-coeff'!$D$3+$AY29*'Norm-coeff'!$E$3+$AZ29*'Norm-coeff'!$F$3+$BA29*'Norm-coeff'!$G$3+$BB29*'Norm-coeff'!$H$3+$BC29*'Norm-coeff'!$I$3+$BD29*'Norm-coeff'!$J$3+$BE29*'Norm-coeff'!$K$3+$BF29*'Norm-coeff'!$L$3+$BG29*'Norm-coeff'!$M$3+$BH29*'Norm-coeff'!$N$3+$BI29*'Norm-coeff'!$O$3</f>
        <v>3.15319116612705</v>
      </c>
      <c r="BQ29" s="54">
        <f>'Norm-coeff'!$C$4+$AX29*'Norm-coeff'!$D$4+$AY29*'Norm-coeff'!$E$4+$AZ29*'Norm-coeff'!$F$4+$BA29*'Norm-coeff'!$G$4+$BB29*'Norm-coeff'!$H$4+$BC29*'Norm-coeff'!$I$4+$BD29*'Norm-coeff'!$J$4+$BE29*'Norm-coeff'!$K$4+$BF29*'Norm-coeff'!$L$4+$BG29*'Norm-coeff'!$M$4+$BH29*'Norm-coeff'!$N$4+$BI29*'Norm-coeff'!$O$4</f>
        <v>1.42115649462768</v>
      </c>
      <c r="BR29" s="54">
        <f>'Norm-coeff'!$C$5+$AX29*'Norm-coeff'!$D$5+$AY29*'Norm-coeff'!$E$5+$AZ29*'Norm-coeff'!$F$5+$BA29*'Norm-coeff'!$G$5+$BB29*'Norm-coeff'!$H$5+$BC29*'Norm-coeff'!$I$5+$BD29*'Norm-coeff'!$J$5+$BE29*'Norm-coeff'!$K$5+$BF29*'Norm-coeff'!$L$5+$BG29*'Norm-coeff'!$M$5+$BH29*'Norm-coeff'!$N$5+$BI29*'Norm-coeff'!$O$5</f>
        <v>1.0553329241296201</v>
      </c>
      <c r="BS29" s="54">
        <f>'Norm-coeff'!$C$6+$AX29*'Norm-coeff'!$D$6+$AY29*'Norm-coeff'!$E$6+$AZ29*'Norm-coeff'!$F$6+$BA29*'Norm-coeff'!$G$6+$BB29*'Norm-coeff'!$H$6+$BC29*'Norm-coeff'!$I$6+$BD29*'Norm-coeff'!$J$6+$BE29*'Norm-coeff'!$K$6+$BF29*'Norm-coeff'!$L$6+$BG29*'Norm-coeff'!$M$6+$BH29*'Norm-coeff'!$N$6+$BI29*'Norm-coeff'!$O$6</f>
        <v>-1.48700885495103E-2</v>
      </c>
      <c r="BT29" s="54">
        <f>'Norm-coeff'!$C$7+$AX29*'Norm-coeff'!$D$7+$AY29*'Norm-coeff'!$E$7+$AZ29*'Norm-coeff'!$F$7+$BA29*'Norm-coeff'!$G$7+$BB29*'Norm-coeff'!$H$7+$BC29*'Norm-coeff'!$I$7+$BD29*'Norm-coeff'!$J$7+$BE29*'Norm-coeff'!$K$7+$BF29*'Norm-coeff'!$L$7+$BG29*'Norm-coeff'!$M$7+$BH29*'Norm-coeff'!$N$7+$BI29*'Norm-coeff'!$O$7</f>
        <v>2.0907583608832998</v>
      </c>
      <c r="BU29" s="54">
        <f>'Norm-coeff'!$C$8+$AX29*'Norm-coeff'!$D$8+$AY29*'Norm-coeff'!$E$8+$AZ29*'Norm-coeff'!$F$8+$BA29*'Norm-coeff'!$G$8+$BB29*'Norm-coeff'!$H$8+$BC29*'Norm-coeff'!$I$8+$BD29*'Norm-coeff'!$J$8+$BE29*'Norm-coeff'!$K$8+$BF29*'Norm-coeff'!$L$8+$BG29*'Norm-coeff'!$M$8+$BH29*'Norm-coeff'!$N$8+$BI29*'Norm-coeff'!$O$8</f>
        <v>0.65894159836244504</v>
      </c>
      <c r="BV29" s="54">
        <f>'Norm-coeff'!$C$9+$AX29*'Norm-coeff'!$D$9+$AY29*'Norm-coeff'!$E$9+$AZ29*'Norm-coeff'!$F$9+$BA29*'Norm-coeff'!$G$9+$BB29*'Norm-coeff'!$H$9+$BC29*'Norm-coeff'!$I$9+$BD29*'Norm-coeff'!$J$9+$BE29*'Norm-coeff'!$K$9+$BF29*'Norm-coeff'!$L$9+$BG29*'Norm-coeff'!$M$9+$BH29*'Norm-coeff'!$N$9+$BI29*'Norm-coeff'!$O$9</f>
        <v>1.48961085014701</v>
      </c>
      <c r="BW29" s="54">
        <f>'Norm-coeff'!$C$10+$AX29*'Norm-coeff'!$D$10+$AY29*'Norm-coeff'!$E$10+$AZ29*'Norm-coeff'!$F$10+$BA29*'Norm-coeff'!$G$10+$BB29*'Norm-coeff'!$H$10+$BC29*'Norm-coeff'!$I$10+$BD29*'Norm-coeff'!$J$10+$BE29*'Norm-coeff'!$K$10+$BF29*'Norm-coeff'!$L$10+$BG29*'Norm-coeff'!$M$10+$BH29*'Norm-coeff'!$N$10+$BI29*'Norm-coeff'!$O$10</f>
        <v>1.42058735749591</v>
      </c>
      <c r="BX29" s="54">
        <f>'Norm-coeff'!$C$11+$AX29*'Norm-coeff'!$D$11+$AY29*'Norm-coeff'!$E$11+$AZ29*'Norm-coeff'!$F$11+$BA29*'Norm-coeff'!$G$11+$BB29*'Norm-coeff'!$H$11+$BC29*'Norm-coeff'!$I$11+$BD29*'Norm-coeff'!$J$11+$BE29*'Norm-coeff'!$K$11+$BF29*'Norm-coeff'!$L$11+$BG29*'Norm-coeff'!$M$11+$BH29*'Norm-coeff'!$N$11+$BI29*'Norm-coeff'!$O$11</f>
        <v>0.221233014421479</v>
      </c>
      <c r="BY29" s="54">
        <f>'Norm-coeff'!$C$12+$AX29*'Norm-coeff'!$D$12+$AY29*'Norm-coeff'!$E$12+$AZ29*'Norm-coeff'!$F$12+$BA29*'Norm-coeff'!$G$12+$BB29*'Norm-coeff'!$H$12+$BC29*'Norm-coeff'!$I$12+$BD29*'Norm-coeff'!$J$12+$BE29*'Norm-coeff'!$K$12+$BF29*'Norm-coeff'!$L$12+$BG29*'Norm-coeff'!$M$12+$BH29*'Norm-coeff'!$N$12+$BI29*'Norm-coeff'!$O$12</f>
        <v>0.283527502056037</v>
      </c>
      <c r="BZ29" s="54">
        <f>'Norm-coeff'!$C$13+$AX29*'Norm-coeff'!$D$13+$AY29*'Norm-coeff'!$E$13+$AZ29*'Norm-coeff'!$F$13+$BA29*'Norm-coeff'!$G$13+$BB29*'Norm-coeff'!$H$13+$BC29*'Norm-coeff'!$I$13+$BD29*'Norm-coeff'!$J$13+$BE29*'Norm-coeff'!$K$13+$BF29*'Norm-coeff'!$L$13+$BG29*'Norm-coeff'!$M$13+$BH29*'Norm-coeff'!$N$13+$BI29*'Norm-coeff'!$O$13</f>
        <v>-4.1864930554451202E-2</v>
      </c>
      <c r="CA29" s="54">
        <f>'Norm-coeff'!$C$14+$AX29*'Norm-coeff'!$D$14+$AY29*'Norm-coeff'!$E$14+$AZ29*'Norm-coeff'!$F$14+$BA29*'Norm-coeff'!$G$14+$BB29*'Norm-coeff'!$H$14+$BC29*'Norm-coeff'!$I$14+$BD29*'Norm-coeff'!$J$14+$BE29*'Norm-coeff'!$K$14+$BF29*'Norm-coeff'!$L$14+$BG29*'Norm-coeff'!$M$14+$BH29*'Norm-coeff'!$N$14+$BI29*'Norm-coeff'!$O$14</f>
        <v>4.2526983164477103</v>
      </c>
      <c r="CB29" s="42"/>
      <c r="CC29" s="54">
        <f t="shared" si="318"/>
        <v>0</v>
      </c>
      <c r="CD29" s="42"/>
      <c r="CE29" s="42"/>
      <c r="CF29" s="55"/>
      <c r="CG29" s="54">
        <f t="shared" si="194"/>
        <v>0</v>
      </c>
      <c r="CH29" s="54">
        <f t="shared" si="172"/>
        <v>0</v>
      </c>
      <c r="CI29" s="54">
        <f t="shared" si="195"/>
        <v>0</v>
      </c>
      <c r="CJ29" s="56">
        <f t="shared" si="196"/>
        <v>0</v>
      </c>
      <c r="CK29" s="54">
        <f t="shared" si="197"/>
        <v>0</v>
      </c>
      <c r="CL29" s="54">
        <f t="shared" si="198"/>
        <v>0</v>
      </c>
      <c r="CM29" s="54">
        <f t="shared" si="199"/>
        <v>0</v>
      </c>
      <c r="CN29" s="54">
        <f t="shared" si="200"/>
        <v>0</v>
      </c>
      <c r="CO29" s="54">
        <f t="shared" si="201"/>
        <v>0</v>
      </c>
      <c r="CP29" s="54">
        <f t="shared" si="202"/>
        <v>0</v>
      </c>
      <c r="CQ29" s="54">
        <f t="shared" si="203"/>
        <v>0</v>
      </c>
      <c r="CR29" s="54">
        <f t="shared" si="204"/>
        <v>0</v>
      </c>
      <c r="CS29" s="54">
        <f t="shared" si="205"/>
        <v>0</v>
      </c>
      <c r="CT29" s="54"/>
      <c r="CU29" s="54">
        <f t="shared" si="206"/>
        <v>0</v>
      </c>
      <c r="CV29" s="54">
        <f t="shared" si="207"/>
        <v>0</v>
      </c>
      <c r="CW29" s="54">
        <f t="shared" si="208"/>
        <v>0</v>
      </c>
      <c r="CX29" s="54">
        <f t="shared" si="209"/>
        <v>0</v>
      </c>
      <c r="CY29" s="54"/>
      <c r="CZ29" s="54">
        <f t="shared" si="210"/>
        <v>0</v>
      </c>
      <c r="DA29" s="54">
        <f t="shared" si="211"/>
        <v>0</v>
      </c>
      <c r="DB29" s="54">
        <f t="shared" si="212"/>
        <v>0</v>
      </c>
      <c r="DC29" s="54">
        <f t="shared" si="213"/>
        <v>0</v>
      </c>
      <c r="DD29" s="54">
        <f t="shared" si="214"/>
        <v>0</v>
      </c>
      <c r="DE29" s="54">
        <f t="shared" si="215"/>
        <v>0</v>
      </c>
      <c r="DF29" s="54">
        <f t="shared" si="216"/>
        <v>0</v>
      </c>
      <c r="DG29" s="54">
        <f t="shared" si="217"/>
        <v>2</v>
      </c>
      <c r="DH29" s="71">
        <f t="shared" si="218"/>
        <v>0</v>
      </c>
      <c r="DI29" s="71">
        <f t="shared" si="219"/>
        <v>0</v>
      </c>
      <c r="DJ29" s="54">
        <f t="shared" si="220"/>
        <v>0</v>
      </c>
      <c r="DK29" s="54">
        <f t="shared" si="221"/>
        <v>2</v>
      </c>
      <c r="DL29" s="4">
        <f t="shared" si="49"/>
        <v>0</v>
      </c>
      <c r="DM29" s="3">
        <f t="shared" si="222"/>
        <v>0</v>
      </c>
      <c r="DN29" s="3">
        <f t="shared" si="223"/>
        <v>0</v>
      </c>
      <c r="DO29" s="4" t="e">
        <f t="shared" si="224"/>
        <v>#DIV/0!</v>
      </c>
      <c r="DP29" s="57"/>
      <c r="DQ29" s="57"/>
      <c r="DR29" s="56">
        <f t="shared" si="53"/>
        <v>2</v>
      </c>
      <c r="DS29" s="56">
        <f t="shared" si="54"/>
        <v>0</v>
      </c>
      <c r="DT29" s="38">
        <f t="shared" si="55"/>
        <v>0</v>
      </c>
      <c r="DU29" s="38">
        <f t="shared" si="225"/>
        <v>2</v>
      </c>
      <c r="DV29" s="38">
        <f t="shared" si="57"/>
        <v>0</v>
      </c>
      <c r="DW29" s="39">
        <f t="shared" si="58"/>
        <v>0</v>
      </c>
      <c r="DX29" s="39">
        <f t="shared" si="59"/>
        <v>0</v>
      </c>
      <c r="DY29" s="39">
        <f t="shared" si="60"/>
        <v>0</v>
      </c>
      <c r="DZ29" s="39">
        <f t="shared" si="61"/>
        <v>0</v>
      </c>
      <c r="EA29" s="39">
        <f t="shared" si="62"/>
        <v>0</v>
      </c>
      <c r="EB29" s="37" t="e">
        <f t="shared" si="226"/>
        <v>#DIV/0!</v>
      </c>
      <c r="EC29" s="37" t="e">
        <f t="shared" si="227"/>
        <v>#DIV/0!</v>
      </c>
      <c r="ED29" s="37" t="e">
        <f t="shared" si="228"/>
        <v>#DIV/0!</v>
      </c>
      <c r="EE29" s="37" t="e">
        <f t="shared" si="229"/>
        <v>#DIV/0!</v>
      </c>
      <c r="EF29" s="39" t="e">
        <f t="shared" si="230"/>
        <v>#DIV/0!</v>
      </c>
      <c r="EG29" s="37" t="e">
        <f t="shared" si="231"/>
        <v>#DIV/0!</v>
      </c>
      <c r="EH29" s="37" t="e">
        <f t="shared" si="232"/>
        <v>#DIV/0!</v>
      </c>
      <c r="EI29" s="11" t="b">
        <f t="shared" si="233"/>
        <v>1</v>
      </c>
      <c r="EJ29" s="11" t="b">
        <f t="shared" si="234"/>
        <v>0</v>
      </c>
      <c r="EK29" s="39" t="e">
        <f t="shared" si="235"/>
        <v>#DIV/0!</v>
      </c>
      <c r="EL29" s="39" t="e">
        <f t="shared" si="236"/>
        <v>#DIV/0!</v>
      </c>
      <c r="EM29" s="39" t="e">
        <f t="shared" si="237"/>
        <v>#DIV/0!</v>
      </c>
      <c r="EN29" s="39" t="e">
        <f t="shared" si="238"/>
        <v>#DIV/0!</v>
      </c>
      <c r="EO29" s="39" t="e">
        <f t="shared" si="239"/>
        <v>#DIV/0!</v>
      </c>
      <c r="EP29" s="39" t="e">
        <f t="shared" si="240"/>
        <v>#DIV/0!</v>
      </c>
      <c r="EQ29" s="39" t="e">
        <f t="shared" si="241"/>
        <v>#DIV/0!</v>
      </c>
      <c r="ER29" s="39" t="e">
        <f t="shared" si="242"/>
        <v>#DIV/0!</v>
      </c>
      <c r="ES29" s="58" t="str">
        <f t="shared" si="243"/>
        <v>(OH,F,Cl)-dominate amphibole</v>
      </c>
      <c r="ET29" s="58" t="e">
        <f t="shared" si="244"/>
        <v>#N/A</v>
      </c>
      <c r="EU29" s="56">
        <f t="shared" si="82"/>
        <v>0</v>
      </c>
      <c r="EV29" s="56">
        <f t="shared" si="83"/>
        <v>0</v>
      </c>
      <c r="EW29" s="56">
        <f t="shared" si="84"/>
        <v>0</v>
      </c>
      <c r="EX29" s="56">
        <f t="shared" si="85"/>
        <v>0</v>
      </c>
      <c r="EY29" s="56">
        <f t="shared" si="86"/>
        <v>0</v>
      </c>
      <c r="EZ29" s="56">
        <f t="shared" si="87"/>
        <v>0</v>
      </c>
      <c r="FA29" s="39">
        <f t="shared" si="88"/>
        <v>0</v>
      </c>
      <c r="FB29" s="39">
        <f t="shared" si="89"/>
        <v>0</v>
      </c>
      <c r="FC29" s="54">
        <f t="shared" si="90"/>
        <v>0</v>
      </c>
      <c r="FD29" s="54">
        <f t="shared" si="91"/>
        <v>0</v>
      </c>
      <c r="FE29" s="39">
        <f t="shared" si="92"/>
        <v>0</v>
      </c>
      <c r="FF29" s="54">
        <f t="shared" si="93"/>
        <v>0</v>
      </c>
      <c r="FG29" s="39">
        <f t="shared" si="94"/>
        <v>0</v>
      </c>
      <c r="FH29" s="39">
        <f t="shared" si="245"/>
        <v>0</v>
      </c>
      <c r="FI29" s="39">
        <f t="shared" si="246"/>
        <v>0</v>
      </c>
      <c r="FJ29" s="39">
        <f t="shared" si="247"/>
        <v>0</v>
      </c>
      <c r="FK29" s="39" t="e">
        <f t="shared" si="248"/>
        <v>#DIV/0!</v>
      </c>
      <c r="FL29" s="39" t="e">
        <f t="shared" si="249"/>
        <v>#DIV/0!</v>
      </c>
      <c r="FM29" s="39" t="e">
        <f t="shared" si="250"/>
        <v>#DIV/0!</v>
      </c>
      <c r="FN29" s="39">
        <f t="shared" si="251"/>
        <v>1</v>
      </c>
      <c r="FO29" s="39">
        <f t="shared" si="102"/>
        <v>0</v>
      </c>
      <c r="FP29" s="39">
        <f t="shared" si="103"/>
        <v>0</v>
      </c>
      <c r="FQ29" s="39">
        <f t="shared" si="104"/>
        <v>0</v>
      </c>
      <c r="FR29" s="39">
        <f t="shared" si="252"/>
        <v>0</v>
      </c>
      <c r="FS29" s="39">
        <f t="shared" si="253"/>
        <v>0</v>
      </c>
      <c r="FT29" s="39"/>
      <c r="FU29" s="39" t="e">
        <f t="shared" si="254"/>
        <v>#DIV/0!</v>
      </c>
      <c r="FV29" s="39" t="e">
        <f t="shared" si="255"/>
        <v>#DIV/0!</v>
      </c>
      <c r="FW29" s="39" t="e">
        <f t="shared" si="256"/>
        <v>#DIV/0!</v>
      </c>
      <c r="FX29" s="39"/>
      <c r="FY29" s="39" t="e">
        <f t="shared" si="257"/>
        <v>#DIV/0!</v>
      </c>
      <c r="FZ29" s="39" t="e">
        <f t="shared" si="258"/>
        <v>#DIV/0!</v>
      </c>
      <c r="GA29" s="39" t="e">
        <f t="shared" si="259"/>
        <v>#DIV/0!</v>
      </c>
      <c r="GB29" s="39" t="e">
        <f t="shared" si="260"/>
        <v>#DIV/0!</v>
      </c>
      <c r="GC29" s="39" t="e">
        <f t="shared" si="261"/>
        <v>#DIV/0!</v>
      </c>
      <c r="GD29" s="39" t="e">
        <f t="shared" si="262"/>
        <v>#DIV/0!</v>
      </c>
      <c r="GE29" s="39" t="e">
        <f t="shared" si="263"/>
        <v>#DIV/0!</v>
      </c>
      <c r="GF29" s="39" t="e">
        <f t="shared" si="264"/>
        <v>#DIV/0!</v>
      </c>
      <c r="GG29" s="39" t="e">
        <f t="shared" si="265"/>
        <v>#DIV/0!</v>
      </c>
      <c r="GH29" s="39" t="e">
        <f t="shared" si="266"/>
        <v>#DIV/0!</v>
      </c>
      <c r="GI29" s="39"/>
      <c r="GJ29" s="39" t="e">
        <f t="shared" si="267"/>
        <v>#DIV/0!</v>
      </c>
      <c r="GK29" s="39" t="e">
        <f t="shared" si="268"/>
        <v>#DIV/0!</v>
      </c>
      <c r="GL29" s="39" t="e">
        <f t="shared" si="269"/>
        <v>#DIV/0!</v>
      </c>
      <c r="GM29" s="39" t="e">
        <f t="shared" si="270"/>
        <v>#DIV/0!</v>
      </c>
      <c r="GN29" s="39" t="e">
        <f t="shared" si="271"/>
        <v>#DIV/0!</v>
      </c>
      <c r="GO29" s="57"/>
      <c r="GP29" s="57" t="e">
        <f t="shared" si="272"/>
        <v>#DIV/0!</v>
      </c>
      <c r="GQ29" s="59" t="e">
        <f t="shared" si="273"/>
        <v>#DIV/0!</v>
      </c>
      <c r="GR29" s="41" t="e">
        <f t="shared" si="274"/>
        <v>#DIV/0!</v>
      </c>
      <c r="GS29" s="57" t="e">
        <f t="shared" si="275"/>
        <v>#DIV/0!</v>
      </c>
      <c r="GT29" s="57" t="e">
        <f t="shared" si="276"/>
        <v>#DIV/0!</v>
      </c>
      <c r="GU29" s="57" t="e">
        <f t="shared" si="277"/>
        <v>#DIV/0!</v>
      </c>
      <c r="GV29" s="57"/>
      <c r="GW29" s="42" t="e">
        <f t="shared" si="278"/>
        <v>#DIV/0!</v>
      </c>
      <c r="GX29" s="42" t="e">
        <f t="shared" si="279"/>
        <v>#DIV/0!</v>
      </c>
      <c r="GY29" s="42" t="e">
        <f t="shared" si="280"/>
        <v>#DIV/0!</v>
      </c>
      <c r="GZ29" s="57"/>
      <c r="HA29" s="2" t="e">
        <f t="shared" si="281"/>
        <v>#DIV/0!</v>
      </c>
      <c r="HB29" s="2" t="e">
        <f t="shared" si="282"/>
        <v>#DIV/0!</v>
      </c>
      <c r="HC29" s="2" t="e">
        <f t="shared" si="283"/>
        <v>#DIV/0!</v>
      </c>
      <c r="HD29" s="2" t="e">
        <f t="shared" si="284"/>
        <v>#DIV/0!</v>
      </c>
      <c r="HE29" s="2" t="e">
        <f t="shared" si="285"/>
        <v>#DIV/0!</v>
      </c>
      <c r="HF29" s="2" t="e">
        <f t="shared" si="286"/>
        <v>#DIV/0!</v>
      </c>
      <c r="HG29" s="2" t="e">
        <f t="shared" si="287"/>
        <v>#DIV/0!</v>
      </c>
      <c r="HH29" s="2" t="e">
        <f t="shared" si="288"/>
        <v>#DIV/0!</v>
      </c>
      <c r="HI29" s="2" t="e">
        <f t="shared" si="289"/>
        <v>#DIV/0!</v>
      </c>
      <c r="HJ29" s="11" t="e">
        <f t="shared" si="290"/>
        <v>#DIV/0!</v>
      </c>
      <c r="HK29" s="60" t="e">
        <f t="shared" si="291"/>
        <v>#DIV/0!</v>
      </c>
      <c r="HL29" s="57"/>
      <c r="HM29" s="57" t="e">
        <f t="shared" si="292"/>
        <v>#DIV/0!</v>
      </c>
      <c r="HN29" s="57" t="e">
        <f t="shared" si="293"/>
        <v>#DIV/0!</v>
      </c>
      <c r="HO29" s="57" t="e">
        <f t="shared" si="294"/>
        <v>#DIV/0!</v>
      </c>
      <c r="HP29" s="57" t="e">
        <f t="shared" si="295"/>
        <v>#DIV/0!</v>
      </c>
      <c r="HQ29" s="57" t="e">
        <f t="shared" si="296"/>
        <v>#DIV/0!</v>
      </c>
      <c r="HR29" s="57"/>
      <c r="HS29" s="57" t="e">
        <f t="shared" si="297"/>
        <v>#DIV/0!</v>
      </c>
      <c r="HT29" s="57" t="e">
        <f t="shared" si="298"/>
        <v>#DIV/0!</v>
      </c>
      <c r="HU29" s="57" t="e">
        <f t="shared" si="299"/>
        <v>#DIV/0!</v>
      </c>
      <c r="HV29" s="57" t="e">
        <f t="shared" si="300"/>
        <v>#DIV/0!</v>
      </c>
      <c r="HW29" s="57" t="e">
        <f t="shared" si="301"/>
        <v>#DIV/0!</v>
      </c>
      <c r="HX29" s="57"/>
      <c r="HY29" s="57" t="e">
        <f t="shared" si="302"/>
        <v>#DIV/0!</v>
      </c>
      <c r="HZ29" s="57" t="e">
        <f t="shared" si="303"/>
        <v>#DIV/0!</v>
      </c>
      <c r="IA29" s="57"/>
      <c r="IB29" s="61">
        <f t="shared" si="304"/>
        <v>0</v>
      </c>
      <c r="IC29" s="57" t="str">
        <f t="shared" si="305"/>
        <v/>
      </c>
      <c r="ID29" s="42"/>
      <c r="IE29" s="2" t="str">
        <f t="shared" si="306"/>
        <v/>
      </c>
      <c r="IF29" s="60" t="e">
        <f t="shared" si="307"/>
        <v>#DIV/0!</v>
      </c>
      <c r="IG29" s="60" t="str">
        <f t="shared" si="308"/>
        <v/>
      </c>
      <c r="IH29" s="60" t="str">
        <f t="shared" si="309"/>
        <v>zinco-</v>
      </c>
      <c r="II29" s="60" t="str">
        <f t="shared" si="310"/>
        <v>mangano-</v>
      </c>
      <c r="IJ29" s="60" t="e">
        <f t="shared" si="311"/>
        <v>#DIV/0!</v>
      </c>
      <c r="IK29" s="60" t="e">
        <f t="shared" si="312"/>
        <v>#DIV/0!</v>
      </c>
      <c r="IL29" s="60" t="e">
        <f t="shared" si="313"/>
        <v>#DIV/0!</v>
      </c>
      <c r="IM29" s="60" t="e">
        <f t="shared" si="314"/>
        <v>#DIV/0!</v>
      </c>
      <c r="IN29" s="60" t="str">
        <f t="shared" si="315"/>
        <v/>
      </c>
      <c r="IO29" s="60" t="str">
        <f t="shared" si="316"/>
        <v/>
      </c>
      <c r="IP29" s="57"/>
      <c r="IQ29" s="57" t="str">
        <f t="shared" si="317"/>
        <v>ERROR!!</v>
      </c>
      <c r="IR29" s="42"/>
      <c r="IS29" s="42"/>
      <c r="IT29" s="42"/>
      <c r="IU29" s="42"/>
      <c r="IV29" s="42"/>
      <c r="IW29" s="42"/>
      <c r="IX29" s="42"/>
      <c r="IY29" s="42"/>
      <c r="IZ29" s="42"/>
      <c r="JA29" s="42"/>
      <c r="JB29" s="42"/>
      <c r="JC29" s="42"/>
      <c r="JD29" s="42"/>
      <c r="JE29" s="42"/>
      <c r="JF29" s="42"/>
      <c r="JG29" s="42"/>
      <c r="JH29" s="42"/>
      <c r="JI29" s="42"/>
      <c r="JJ29" s="42"/>
      <c r="JK29" s="42"/>
      <c r="JL29" s="42"/>
      <c r="JM29" s="42"/>
      <c r="JN29" s="42"/>
      <c r="JO29" s="42"/>
      <c r="JP29" s="42"/>
      <c r="JQ29" s="42"/>
      <c r="JR29" s="42"/>
      <c r="JS29" s="42"/>
      <c r="JT29" s="42"/>
      <c r="JU29" s="42"/>
      <c r="JV29" s="42"/>
      <c r="JW29" s="42"/>
      <c r="JX29" s="42"/>
      <c r="JY29" s="42"/>
      <c r="JZ29" s="42"/>
    </row>
    <row r="30" spans="1:286" s="3" customFormat="1" ht="15" customHeight="1">
      <c r="A30"/>
      <c r="B30"/>
      <c r="C30"/>
      <c r="D30"/>
      <c r="E30"/>
      <c r="F30" t="s">
        <v>196</v>
      </c>
      <c r="G30" s="73"/>
      <c r="H30" s="74"/>
      <c r="I30" s="73"/>
      <c r="J30" s="73"/>
      <c r="K30" s="73"/>
      <c r="L30" s="73"/>
      <c r="M30" s="74"/>
      <c r="N30" s="74"/>
      <c r="O30" s="74"/>
      <c r="P30" s="74"/>
      <c r="Q30" s="74"/>
      <c r="R30" s="74"/>
      <c r="S30"/>
      <c r="T30"/>
      <c r="U30"/>
      <c r="V30"/>
      <c r="W30"/>
      <c r="X30" s="29">
        <f t="shared" si="173"/>
        <v>0</v>
      </c>
      <c r="Y30" s="29">
        <f t="shared" si="174"/>
        <v>0</v>
      </c>
      <c r="Z30" s="29" t="e">
        <f t="shared" si="175"/>
        <v>#DIV/0!</v>
      </c>
      <c r="AA30" s="29" t="e">
        <f t="shared" si="176"/>
        <v>#DIV/0!</v>
      </c>
      <c r="AB30" s="29" t="e">
        <f t="shared" si="177"/>
        <v>#DIV/0!</v>
      </c>
      <c r="AC30" s="29" t="e">
        <f t="shared" si="178"/>
        <v>#DIV/0!</v>
      </c>
      <c r="AD30" s="4"/>
      <c r="AE30" s="41"/>
      <c r="AF30" s="23">
        <v>60.084299999999999</v>
      </c>
      <c r="AG30" s="23">
        <v>79.878799999999998</v>
      </c>
      <c r="AH30" s="23">
        <v>101.96120000000001</v>
      </c>
      <c r="AI30" s="23">
        <v>151.99039999999999</v>
      </c>
      <c r="AJ30" s="23">
        <v>159.69</v>
      </c>
      <c r="AK30" s="23">
        <v>71.846400000000003</v>
      </c>
      <c r="AL30" s="23">
        <v>70.9375</v>
      </c>
      <c r="AM30" s="23">
        <v>40.304400000000001</v>
      </c>
      <c r="AN30" s="23">
        <v>56.077399999999997</v>
      </c>
      <c r="AO30" s="23">
        <v>61.978999999999999</v>
      </c>
      <c r="AP30" s="23">
        <v>94.195999999999998</v>
      </c>
      <c r="AQ30" s="23">
        <v>18.998000000000001</v>
      </c>
      <c r="AR30" s="23">
        <v>35.450000000000003</v>
      </c>
      <c r="AS30" s="23">
        <v>29.88</v>
      </c>
      <c r="AT30" s="23">
        <v>74.691999999999993</v>
      </c>
      <c r="AU30" s="23">
        <v>81.39</v>
      </c>
      <c r="AV30" s="42"/>
      <c r="AW30" s="42"/>
      <c r="AX30" s="54">
        <f t="shared" si="179"/>
        <v>0</v>
      </c>
      <c r="AY30" s="54">
        <f t="shared" si="180"/>
        <v>0</v>
      </c>
      <c r="AZ30" s="54">
        <f t="shared" si="181"/>
        <v>0</v>
      </c>
      <c r="BA30" s="54">
        <f t="shared" si="182"/>
        <v>0</v>
      </c>
      <c r="BB30" s="54">
        <f t="shared" si="183"/>
        <v>0</v>
      </c>
      <c r="BC30" s="54">
        <f t="shared" si="184"/>
        <v>0</v>
      </c>
      <c r="BD30" s="54">
        <f t="shared" si="185"/>
        <v>0</v>
      </c>
      <c r="BE30" s="54">
        <f t="shared" si="186"/>
        <v>0</v>
      </c>
      <c r="BF30" s="54">
        <f t="shared" si="187"/>
        <v>0</v>
      </c>
      <c r="BG30" s="54">
        <f t="shared" si="188"/>
        <v>0</v>
      </c>
      <c r="BH30" s="54">
        <f t="shared" si="189"/>
        <v>0</v>
      </c>
      <c r="BI30" s="54">
        <f t="shared" si="190"/>
        <v>0</v>
      </c>
      <c r="BJ30" s="54">
        <f t="shared" si="191"/>
        <v>0</v>
      </c>
      <c r="BK30" s="54">
        <f t="shared" si="192"/>
        <v>0</v>
      </c>
      <c r="BL30" s="54">
        <f t="shared" si="193"/>
        <v>0</v>
      </c>
      <c r="BM30" s="42"/>
      <c r="BN30" s="42"/>
      <c r="BO30" s="54">
        <f>'Norm-coeff'!$C$2+$AX30*'Norm-coeff'!$D$2+$AY30*'Norm-coeff'!$E$2+$AZ30*'Norm-coeff'!$F$2+$BA30*'Norm-coeff'!$G$2+$BB30*'Norm-coeff'!$H$2+$BC30*'Norm-coeff'!$I$2+$BD30*'Norm-coeff'!$J$2+$BE30*'Norm-coeff'!$K$2+$BF30*'Norm-coeff'!$L$2+$BG30*'Norm-coeff'!$M$2+$BH30*'Norm-coeff'!$N$2+$BI30*'Norm-coeff'!$O$2</f>
        <v>5.4045421474420303</v>
      </c>
      <c r="BP30" s="54">
        <f>'Norm-coeff'!$C$3+$AX30*'Norm-coeff'!$D$3+$AY30*'Norm-coeff'!$E$3+$AZ30*'Norm-coeff'!$F$3+$BA30*'Norm-coeff'!$G$3+$BB30*'Norm-coeff'!$H$3+$BC30*'Norm-coeff'!$I$3+$BD30*'Norm-coeff'!$J$3+$BE30*'Norm-coeff'!$K$3+$BF30*'Norm-coeff'!$L$3+$BG30*'Norm-coeff'!$M$3+$BH30*'Norm-coeff'!$N$3+$BI30*'Norm-coeff'!$O$3</f>
        <v>3.15319116612705</v>
      </c>
      <c r="BQ30" s="54">
        <f>'Norm-coeff'!$C$4+$AX30*'Norm-coeff'!$D$4+$AY30*'Norm-coeff'!$E$4+$AZ30*'Norm-coeff'!$F$4+$BA30*'Norm-coeff'!$G$4+$BB30*'Norm-coeff'!$H$4+$BC30*'Norm-coeff'!$I$4+$BD30*'Norm-coeff'!$J$4+$BE30*'Norm-coeff'!$K$4+$BF30*'Norm-coeff'!$L$4+$BG30*'Norm-coeff'!$M$4+$BH30*'Norm-coeff'!$N$4+$BI30*'Norm-coeff'!$O$4</f>
        <v>1.42115649462768</v>
      </c>
      <c r="BR30" s="54">
        <f>'Norm-coeff'!$C$5+$AX30*'Norm-coeff'!$D$5+$AY30*'Norm-coeff'!$E$5+$AZ30*'Norm-coeff'!$F$5+$BA30*'Norm-coeff'!$G$5+$BB30*'Norm-coeff'!$H$5+$BC30*'Norm-coeff'!$I$5+$BD30*'Norm-coeff'!$J$5+$BE30*'Norm-coeff'!$K$5+$BF30*'Norm-coeff'!$L$5+$BG30*'Norm-coeff'!$M$5+$BH30*'Norm-coeff'!$N$5+$BI30*'Norm-coeff'!$O$5</f>
        <v>1.0553329241296201</v>
      </c>
      <c r="BS30" s="54">
        <f>'Norm-coeff'!$C$6+$AX30*'Norm-coeff'!$D$6+$AY30*'Norm-coeff'!$E$6+$AZ30*'Norm-coeff'!$F$6+$BA30*'Norm-coeff'!$G$6+$BB30*'Norm-coeff'!$H$6+$BC30*'Norm-coeff'!$I$6+$BD30*'Norm-coeff'!$J$6+$BE30*'Norm-coeff'!$K$6+$BF30*'Norm-coeff'!$L$6+$BG30*'Norm-coeff'!$M$6+$BH30*'Norm-coeff'!$N$6+$BI30*'Norm-coeff'!$O$6</f>
        <v>-1.48700885495103E-2</v>
      </c>
      <c r="BT30" s="54">
        <f>'Norm-coeff'!$C$7+$AX30*'Norm-coeff'!$D$7+$AY30*'Norm-coeff'!$E$7+$AZ30*'Norm-coeff'!$F$7+$BA30*'Norm-coeff'!$G$7+$BB30*'Norm-coeff'!$H$7+$BC30*'Norm-coeff'!$I$7+$BD30*'Norm-coeff'!$J$7+$BE30*'Norm-coeff'!$K$7+$BF30*'Norm-coeff'!$L$7+$BG30*'Norm-coeff'!$M$7+$BH30*'Norm-coeff'!$N$7+$BI30*'Norm-coeff'!$O$7</f>
        <v>2.0907583608832998</v>
      </c>
      <c r="BU30" s="54">
        <f>'Norm-coeff'!$C$8+$AX30*'Norm-coeff'!$D$8+$AY30*'Norm-coeff'!$E$8+$AZ30*'Norm-coeff'!$F$8+$BA30*'Norm-coeff'!$G$8+$BB30*'Norm-coeff'!$H$8+$BC30*'Norm-coeff'!$I$8+$BD30*'Norm-coeff'!$J$8+$BE30*'Norm-coeff'!$K$8+$BF30*'Norm-coeff'!$L$8+$BG30*'Norm-coeff'!$M$8+$BH30*'Norm-coeff'!$N$8+$BI30*'Norm-coeff'!$O$8</f>
        <v>0.65894159836244504</v>
      </c>
      <c r="BV30" s="54">
        <f>'Norm-coeff'!$C$9+$AX30*'Norm-coeff'!$D$9+$AY30*'Norm-coeff'!$E$9+$AZ30*'Norm-coeff'!$F$9+$BA30*'Norm-coeff'!$G$9+$BB30*'Norm-coeff'!$H$9+$BC30*'Norm-coeff'!$I$9+$BD30*'Norm-coeff'!$J$9+$BE30*'Norm-coeff'!$K$9+$BF30*'Norm-coeff'!$L$9+$BG30*'Norm-coeff'!$M$9+$BH30*'Norm-coeff'!$N$9+$BI30*'Norm-coeff'!$O$9</f>
        <v>1.48961085014701</v>
      </c>
      <c r="BW30" s="54">
        <f>'Norm-coeff'!$C$10+$AX30*'Norm-coeff'!$D$10+$AY30*'Norm-coeff'!$E$10+$AZ30*'Norm-coeff'!$F$10+$BA30*'Norm-coeff'!$G$10+$BB30*'Norm-coeff'!$H$10+$BC30*'Norm-coeff'!$I$10+$BD30*'Norm-coeff'!$J$10+$BE30*'Norm-coeff'!$K$10+$BF30*'Norm-coeff'!$L$10+$BG30*'Norm-coeff'!$M$10+$BH30*'Norm-coeff'!$N$10+$BI30*'Norm-coeff'!$O$10</f>
        <v>1.42058735749591</v>
      </c>
      <c r="BX30" s="54">
        <f>'Norm-coeff'!$C$11+$AX30*'Norm-coeff'!$D$11+$AY30*'Norm-coeff'!$E$11+$AZ30*'Norm-coeff'!$F$11+$BA30*'Norm-coeff'!$G$11+$BB30*'Norm-coeff'!$H$11+$BC30*'Norm-coeff'!$I$11+$BD30*'Norm-coeff'!$J$11+$BE30*'Norm-coeff'!$K$11+$BF30*'Norm-coeff'!$L$11+$BG30*'Norm-coeff'!$M$11+$BH30*'Norm-coeff'!$N$11+$BI30*'Norm-coeff'!$O$11</f>
        <v>0.221233014421479</v>
      </c>
      <c r="BY30" s="54">
        <f>'Norm-coeff'!$C$12+$AX30*'Norm-coeff'!$D$12+$AY30*'Norm-coeff'!$E$12+$AZ30*'Norm-coeff'!$F$12+$BA30*'Norm-coeff'!$G$12+$BB30*'Norm-coeff'!$H$12+$BC30*'Norm-coeff'!$I$12+$BD30*'Norm-coeff'!$J$12+$BE30*'Norm-coeff'!$K$12+$BF30*'Norm-coeff'!$L$12+$BG30*'Norm-coeff'!$M$12+$BH30*'Norm-coeff'!$N$12+$BI30*'Norm-coeff'!$O$12</f>
        <v>0.283527502056037</v>
      </c>
      <c r="BZ30" s="54">
        <f>'Norm-coeff'!$C$13+$AX30*'Norm-coeff'!$D$13+$AY30*'Norm-coeff'!$E$13+$AZ30*'Norm-coeff'!$F$13+$BA30*'Norm-coeff'!$G$13+$BB30*'Norm-coeff'!$H$13+$BC30*'Norm-coeff'!$I$13+$BD30*'Norm-coeff'!$J$13+$BE30*'Norm-coeff'!$K$13+$BF30*'Norm-coeff'!$L$13+$BG30*'Norm-coeff'!$M$13+$BH30*'Norm-coeff'!$N$13+$BI30*'Norm-coeff'!$O$13</f>
        <v>-4.1864930554451202E-2</v>
      </c>
      <c r="CA30" s="54">
        <f>'Norm-coeff'!$C$14+$AX30*'Norm-coeff'!$D$14+$AY30*'Norm-coeff'!$E$14+$AZ30*'Norm-coeff'!$F$14+$BA30*'Norm-coeff'!$G$14+$BB30*'Norm-coeff'!$H$14+$BC30*'Norm-coeff'!$I$14+$BD30*'Norm-coeff'!$J$14+$BE30*'Norm-coeff'!$K$14+$BF30*'Norm-coeff'!$L$14+$BG30*'Norm-coeff'!$M$14+$BH30*'Norm-coeff'!$N$14+$BI30*'Norm-coeff'!$O$14</f>
        <v>4.2526983164477103</v>
      </c>
      <c r="CB30" s="42"/>
      <c r="CC30" s="54">
        <f t="shared" si="318"/>
        <v>0</v>
      </c>
      <c r="CD30" s="42"/>
      <c r="CE30" s="42"/>
      <c r="CF30" s="55"/>
      <c r="CG30" s="54">
        <f t="shared" si="194"/>
        <v>0</v>
      </c>
      <c r="CH30" s="54">
        <f t="shared" si="172"/>
        <v>0</v>
      </c>
      <c r="CI30" s="54">
        <f t="shared" si="195"/>
        <v>0</v>
      </c>
      <c r="CJ30" s="56">
        <f t="shared" si="196"/>
        <v>0</v>
      </c>
      <c r="CK30" s="54">
        <f t="shared" si="197"/>
        <v>0</v>
      </c>
      <c r="CL30" s="54">
        <f t="shared" si="198"/>
        <v>0</v>
      </c>
      <c r="CM30" s="54">
        <f t="shared" si="199"/>
        <v>0</v>
      </c>
      <c r="CN30" s="54">
        <f t="shared" si="200"/>
        <v>0</v>
      </c>
      <c r="CO30" s="54">
        <f t="shared" si="201"/>
        <v>0</v>
      </c>
      <c r="CP30" s="54">
        <f t="shared" si="202"/>
        <v>0</v>
      </c>
      <c r="CQ30" s="54">
        <f t="shared" si="203"/>
        <v>0</v>
      </c>
      <c r="CR30" s="54">
        <f t="shared" si="204"/>
        <v>0</v>
      </c>
      <c r="CS30" s="54">
        <f t="shared" si="205"/>
        <v>0</v>
      </c>
      <c r="CT30" s="54"/>
      <c r="CU30" s="54">
        <f t="shared" si="206"/>
        <v>0</v>
      </c>
      <c r="CV30" s="54">
        <f t="shared" si="207"/>
        <v>0</v>
      </c>
      <c r="CW30" s="54">
        <f t="shared" si="208"/>
        <v>0</v>
      </c>
      <c r="CX30" s="54">
        <f t="shared" si="209"/>
        <v>0</v>
      </c>
      <c r="CY30" s="54"/>
      <c r="CZ30" s="54">
        <f t="shared" si="210"/>
        <v>0</v>
      </c>
      <c r="DA30" s="54">
        <f t="shared" si="211"/>
        <v>0</v>
      </c>
      <c r="DB30" s="54">
        <f t="shared" si="212"/>
        <v>0</v>
      </c>
      <c r="DC30" s="54">
        <f t="shared" si="213"/>
        <v>0</v>
      </c>
      <c r="DD30" s="54">
        <f t="shared" si="214"/>
        <v>0</v>
      </c>
      <c r="DE30" s="54">
        <f t="shared" si="215"/>
        <v>0</v>
      </c>
      <c r="DF30" s="54">
        <f t="shared" si="216"/>
        <v>0</v>
      </c>
      <c r="DG30" s="54">
        <f t="shared" si="217"/>
        <v>2</v>
      </c>
      <c r="DH30" s="71">
        <f t="shared" si="218"/>
        <v>0</v>
      </c>
      <c r="DI30" s="71">
        <f t="shared" si="219"/>
        <v>0</v>
      </c>
      <c r="DJ30" s="54">
        <f t="shared" si="220"/>
        <v>0</v>
      </c>
      <c r="DK30" s="54">
        <f t="shared" si="221"/>
        <v>2</v>
      </c>
      <c r="DL30" s="4">
        <f t="shared" si="49"/>
        <v>0</v>
      </c>
      <c r="DM30" s="3">
        <f t="shared" si="222"/>
        <v>0</v>
      </c>
      <c r="DN30" s="3">
        <f t="shared" si="223"/>
        <v>0</v>
      </c>
      <c r="DO30" s="4" t="e">
        <f t="shared" si="224"/>
        <v>#DIV/0!</v>
      </c>
      <c r="DP30" s="57"/>
      <c r="DQ30" s="57"/>
      <c r="DR30" s="56">
        <f t="shared" si="53"/>
        <v>2</v>
      </c>
      <c r="DS30" s="56">
        <f t="shared" si="54"/>
        <v>0</v>
      </c>
      <c r="DT30" s="38">
        <f t="shared" si="55"/>
        <v>0</v>
      </c>
      <c r="DU30" s="38">
        <f t="shared" si="225"/>
        <v>2</v>
      </c>
      <c r="DV30" s="38">
        <f t="shared" si="57"/>
        <v>0</v>
      </c>
      <c r="DW30" s="39">
        <f t="shared" si="58"/>
        <v>0</v>
      </c>
      <c r="DX30" s="39">
        <f t="shared" si="59"/>
        <v>0</v>
      </c>
      <c r="DY30" s="39">
        <f t="shared" si="60"/>
        <v>0</v>
      </c>
      <c r="DZ30" s="39">
        <f t="shared" si="61"/>
        <v>0</v>
      </c>
      <c r="EA30" s="39">
        <f t="shared" si="62"/>
        <v>0</v>
      </c>
      <c r="EB30" s="37" t="e">
        <f t="shared" si="226"/>
        <v>#DIV/0!</v>
      </c>
      <c r="EC30" s="37" t="e">
        <f t="shared" si="227"/>
        <v>#DIV/0!</v>
      </c>
      <c r="ED30" s="37" t="e">
        <f t="shared" si="228"/>
        <v>#DIV/0!</v>
      </c>
      <c r="EE30" s="37" t="e">
        <f t="shared" si="229"/>
        <v>#DIV/0!</v>
      </c>
      <c r="EF30" s="39" t="e">
        <f t="shared" si="230"/>
        <v>#DIV/0!</v>
      </c>
      <c r="EG30" s="37" t="e">
        <f t="shared" si="231"/>
        <v>#DIV/0!</v>
      </c>
      <c r="EH30" s="37" t="e">
        <f t="shared" si="232"/>
        <v>#DIV/0!</v>
      </c>
      <c r="EI30" s="11" t="b">
        <f t="shared" si="233"/>
        <v>1</v>
      </c>
      <c r="EJ30" s="11" t="b">
        <f t="shared" si="234"/>
        <v>0</v>
      </c>
      <c r="EK30" s="39" t="e">
        <f t="shared" si="235"/>
        <v>#DIV/0!</v>
      </c>
      <c r="EL30" s="39" t="e">
        <f t="shared" si="236"/>
        <v>#DIV/0!</v>
      </c>
      <c r="EM30" s="39" t="e">
        <f t="shared" si="237"/>
        <v>#DIV/0!</v>
      </c>
      <c r="EN30" s="39" t="e">
        <f t="shared" si="238"/>
        <v>#DIV/0!</v>
      </c>
      <c r="EO30" s="39" t="e">
        <f t="shared" si="239"/>
        <v>#DIV/0!</v>
      </c>
      <c r="EP30" s="39" t="e">
        <f t="shared" si="240"/>
        <v>#DIV/0!</v>
      </c>
      <c r="EQ30" s="39" t="e">
        <f t="shared" si="241"/>
        <v>#DIV/0!</v>
      </c>
      <c r="ER30" s="39" t="e">
        <f t="shared" si="242"/>
        <v>#DIV/0!</v>
      </c>
      <c r="ES30" s="58" t="str">
        <f t="shared" si="243"/>
        <v>(OH,F,Cl)-dominate amphibole</v>
      </c>
      <c r="ET30" s="58" t="e">
        <f t="shared" si="244"/>
        <v>#N/A</v>
      </c>
      <c r="EU30" s="56">
        <f t="shared" si="82"/>
        <v>0</v>
      </c>
      <c r="EV30" s="56">
        <f t="shared" si="83"/>
        <v>0</v>
      </c>
      <c r="EW30" s="56">
        <f t="shared" si="84"/>
        <v>0</v>
      </c>
      <c r="EX30" s="56">
        <f t="shared" si="85"/>
        <v>0</v>
      </c>
      <c r="EY30" s="56">
        <f t="shared" si="86"/>
        <v>0</v>
      </c>
      <c r="EZ30" s="56">
        <f t="shared" si="87"/>
        <v>0</v>
      </c>
      <c r="FA30" s="39">
        <f t="shared" si="88"/>
        <v>0</v>
      </c>
      <c r="FB30" s="39">
        <f t="shared" si="89"/>
        <v>0</v>
      </c>
      <c r="FC30" s="54">
        <f t="shared" si="90"/>
        <v>0</v>
      </c>
      <c r="FD30" s="54">
        <f t="shared" si="91"/>
        <v>0</v>
      </c>
      <c r="FE30" s="39">
        <f t="shared" si="92"/>
        <v>0</v>
      </c>
      <c r="FF30" s="54">
        <f t="shared" si="93"/>
        <v>0</v>
      </c>
      <c r="FG30" s="39">
        <f t="shared" si="94"/>
        <v>0</v>
      </c>
      <c r="FH30" s="39">
        <f t="shared" si="245"/>
        <v>0</v>
      </c>
      <c r="FI30" s="39">
        <f t="shared" si="246"/>
        <v>0</v>
      </c>
      <c r="FJ30" s="39">
        <f t="shared" si="247"/>
        <v>0</v>
      </c>
      <c r="FK30" s="39" t="e">
        <f t="shared" si="248"/>
        <v>#DIV/0!</v>
      </c>
      <c r="FL30" s="39" t="e">
        <f t="shared" si="249"/>
        <v>#DIV/0!</v>
      </c>
      <c r="FM30" s="39" t="e">
        <f t="shared" si="250"/>
        <v>#DIV/0!</v>
      </c>
      <c r="FN30" s="39">
        <f t="shared" si="251"/>
        <v>1</v>
      </c>
      <c r="FO30" s="39">
        <f t="shared" si="102"/>
        <v>0</v>
      </c>
      <c r="FP30" s="39">
        <f t="shared" si="103"/>
        <v>0</v>
      </c>
      <c r="FQ30" s="39">
        <f t="shared" si="104"/>
        <v>0</v>
      </c>
      <c r="FR30" s="39">
        <f t="shared" si="252"/>
        <v>0</v>
      </c>
      <c r="FS30" s="39">
        <f t="shared" si="253"/>
        <v>0</v>
      </c>
      <c r="FT30" s="39"/>
      <c r="FU30" s="39" t="e">
        <f t="shared" si="254"/>
        <v>#DIV/0!</v>
      </c>
      <c r="FV30" s="39" t="e">
        <f t="shared" si="255"/>
        <v>#DIV/0!</v>
      </c>
      <c r="FW30" s="39" t="e">
        <f t="shared" si="256"/>
        <v>#DIV/0!</v>
      </c>
      <c r="FX30" s="39"/>
      <c r="FY30" s="39" t="e">
        <f t="shared" si="257"/>
        <v>#DIV/0!</v>
      </c>
      <c r="FZ30" s="39" t="e">
        <f t="shared" si="258"/>
        <v>#DIV/0!</v>
      </c>
      <c r="GA30" s="39" t="e">
        <f t="shared" si="259"/>
        <v>#DIV/0!</v>
      </c>
      <c r="GB30" s="39" t="e">
        <f t="shared" si="260"/>
        <v>#DIV/0!</v>
      </c>
      <c r="GC30" s="39" t="e">
        <f t="shared" si="261"/>
        <v>#DIV/0!</v>
      </c>
      <c r="GD30" s="39" t="e">
        <f t="shared" si="262"/>
        <v>#DIV/0!</v>
      </c>
      <c r="GE30" s="39" t="e">
        <f t="shared" si="263"/>
        <v>#DIV/0!</v>
      </c>
      <c r="GF30" s="39" t="e">
        <f t="shared" si="264"/>
        <v>#DIV/0!</v>
      </c>
      <c r="GG30" s="39" t="e">
        <f t="shared" si="265"/>
        <v>#DIV/0!</v>
      </c>
      <c r="GH30" s="39" t="e">
        <f t="shared" si="266"/>
        <v>#DIV/0!</v>
      </c>
      <c r="GI30" s="39"/>
      <c r="GJ30" s="39" t="e">
        <f t="shared" si="267"/>
        <v>#DIV/0!</v>
      </c>
      <c r="GK30" s="39" t="e">
        <f t="shared" si="268"/>
        <v>#DIV/0!</v>
      </c>
      <c r="GL30" s="39" t="e">
        <f t="shared" si="269"/>
        <v>#DIV/0!</v>
      </c>
      <c r="GM30" s="39" t="e">
        <f t="shared" si="270"/>
        <v>#DIV/0!</v>
      </c>
      <c r="GN30" s="39" t="e">
        <f t="shared" si="271"/>
        <v>#DIV/0!</v>
      </c>
      <c r="GO30" s="57"/>
      <c r="GP30" s="57" t="e">
        <f t="shared" si="272"/>
        <v>#DIV/0!</v>
      </c>
      <c r="GQ30" s="59" t="e">
        <f t="shared" si="273"/>
        <v>#DIV/0!</v>
      </c>
      <c r="GR30" s="41" t="e">
        <f t="shared" si="274"/>
        <v>#DIV/0!</v>
      </c>
      <c r="GS30" s="57" t="e">
        <f t="shared" si="275"/>
        <v>#DIV/0!</v>
      </c>
      <c r="GT30" s="57" t="e">
        <f t="shared" si="276"/>
        <v>#DIV/0!</v>
      </c>
      <c r="GU30" s="57" t="e">
        <f t="shared" si="277"/>
        <v>#DIV/0!</v>
      </c>
      <c r="GV30" s="57"/>
      <c r="GW30" s="42" t="e">
        <f t="shared" si="278"/>
        <v>#DIV/0!</v>
      </c>
      <c r="GX30" s="42" t="e">
        <f t="shared" si="279"/>
        <v>#DIV/0!</v>
      </c>
      <c r="GY30" s="42" t="e">
        <f t="shared" si="280"/>
        <v>#DIV/0!</v>
      </c>
      <c r="GZ30" s="57"/>
      <c r="HA30" s="2" t="e">
        <f t="shared" si="281"/>
        <v>#DIV/0!</v>
      </c>
      <c r="HB30" s="2" t="e">
        <f t="shared" si="282"/>
        <v>#DIV/0!</v>
      </c>
      <c r="HC30" s="2" t="e">
        <f t="shared" si="283"/>
        <v>#DIV/0!</v>
      </c>
      <c r="HD30" s="2" t="e">
        <f t="shared" si="284"/>
        <v>#DIV/0!</v>
      </c>
      <c r="HE30" s="2" t="e">
        <f t="shared" si="285"/>
        <v>#DIV/0!</v>
      </c>
      <c r="HF30" s="2" t="e">
        <f t="shared" si="286"/>
        <v>#DIV/0!</v>
      </c>
      <c r="HG30" s="2" t="e">
        <f t="shared" si="287"/>
        <v>#DIV/0!</v>
      </c>
      <c r="HH30" s="2" t="e">
        <f t="shared" si="288"/>
        <v>#DIV/0!</v>
      </c>
      <c r="HI30" s="2" t="e">
        <f t="shared" si="289"/>
        <v>#DIV/0!</v>
      </c>
      <c r="HJ30" s="11" t="e">
        <f t="shared" si="290"/>
        <v>#DIV/0!</v>
      </c>
      <c r="HK30" s="60" t="e">
        <f t="shared" si="291"/>
        <v>#DIV/0!</v>
      </c>
      <c r="HL30" s="57"/>
      <c r="HM30" s="57" t="e">
        <f t="shared" si="292"/>
        <v>#DIV/0!</v>
      </c>
      <c r="HN30" s="57" t="e">
        <f t="shared" si="293"/>
        <v>#DIV/0!</v>
      </c>
      <c r="HO30" s="57" t="e">
        <f t="shared" si="294"/>
        <v>#DIV/0!</v>
      </c>
      <c r="HP30" s="57" t="e">
        <f t="shared" si="295"/>
        <v>#DIV/0!</v>
      </c>
      <c r="HQ30" s="57" t="e">
        <f t="shared" si="296"/>
        <v>#DIV/0!</v>
      </c>
      <c r="HR30" s="57"/>
      <c r="HS30" s="57" t="e">
        <f t="shared" si="297"/>
        <v>#DIV/0!</v>
      </c>
      <c r="HT30" s="57" t="e">
        <f t="shared" si="298"/>
        <v>#DIV/0!</v>
      </c>
      <c r="HU30" s="57" t="e">
        <f t="shared" si="299"/>
        <v>#DIV/0!</v>
      </c>
      <c r="HV30" s="57" t="e">
        <f t="shared" si="300"/>
        <v>#DIV/0!</v>
      </c>
      <c r="HW30" s="57" t="e">
        <f t="shared" si="301"/>
        <v>#DIV/0!</v>
      </c>
      <c r="HX30" s="57"/>
      <c r="HY30" s="57" t="e">
        <f t="shared" si="302"/>
        <v>#DIV/0!</v>
      </c>
      <c r="HZ30" s="57" t="e">
        <f t="shared" si="303"/>
        <v>#DIV/0!</v>
      </c>
      <c r="IA30" s="57"/>
      <c r="IB30" s="61">
        <f t="shared" si="304"/>
        <v>0</v>
      </c>
      <c r="IC30" s="57" t="str">
        <f t="shared" si="305"/>
        <v/>
      </c>
      <c r="ID30" s="42"/>
      <c r="IE30" s="2" t="str">
        <f t="shared" si="306"/>
        <v/>
      </c>
      <c r="IF30" s="60" t="e">
        <f t="shared" si="307"/>
        <v>#DIV/0!</v>
      </c>
      <c r="IG30" s="60" t="str">
        <f t="shared" si="308"/>
        <v/>
      </c>
      <c r="IH30" s="60" t="str">
        <f t="shared" si="309"/>
        <v>zinco-</v>
      </c>
      <c r="II30" s="60" t="str">
        <f t="shared" si="310"/>
        <v>mangano-</v>
      </c>
      <c r="IJ30" s="60" t="e">
        <f t="shared" si="311"/>
        <v>#DIV/0!</v>
      </c>
      <c r="IK30" s="60" t="e">
        <f t="shared" si="312"/>
        <v>#DIV/0!</v>
      </c>
      <c r="IL30" s="60" t="e">
        <f t="shared" si="313"/>
        <v>#DIV/0!</v>
      </c>
      <c r="IM30" s="60" t="e">
        <f t="shared" si="314"/>
        <v>#DIV/0!</v>
      </c>
      <c r="IN30" s="60" t="str">
        <f t="shared" si="315"/>
        <v/>
      </c>
      <c r="IO30" s="60" t="str">
        <f t="shared" si="316"/>
        <v/>
      </c>
      <c r="IP30" s="57"/>
      <c r="IQ30" s="57" t="str">
        <f t="shared" si="317"/>
        <v>ERROR!!</v>
      </c>
      <c r="IR30" s="42"/>
      <c r="IS30" s="42"/>
      <c r="IT30" s="42"/>
      <c r="IU30" s="42"/>
      <c r="IV30" s="42"/>
      <c r="IW30" s="42"/>
      <c r="IX30" s="42"/>
      <c r="IY30" s="42"/>
      <c r="IZ30" s="42"/>
      <c r="JA30" s="42"/>
      <c r="JB30" s="42"/>
      <c r="JC30" s="42"/>
      <c r="JD30" s="42"/>
      <c r="JE30" s="42"/>
      <c r="JF30" s="42"/>
      <c r="JG30" s="42"/>
      <c r="JH30" s="42"/>
      <c r="JI30" s="42"/>
      <c r="JJ30" s="42"/>
      <c r="JK30" s="42"/>
      <c r="JL30" s="42"/>
      <c r="JM30" s="42"/>
      <c r="JN30" s="42"/>
      <c r="JO30" s="42"/>
      <c r="JP30" s="42"/>
      <c r="JQ30" s="42"/>
      <c r="JR30" s="42"/>
      <c r="JS30" s="42"/>
      <c r="JT30" s="42"/>
      <c r="JU30" s="42"/>
      <c r="JV30" s="42"/>
      <c r="JW30" s="42"/>
      <c r="JX30" s="42"/>
      <c r="JY30" s="42"/>
      <c r="JZ30" s="42"/>
    </row>
    <row r="31" spans="1:286" s="3" customFormat="1" ht="15" customHeight="1">
      <c r="A31"/>
      <c r="B31"/>
      <c r="C31"/>
      <c r="D31"/>
      <c r="E31"/>
      <c r="F31" t="s">
        <v>196</v>
      </c>
      <c r="G31" s="73"/>
      <c r="H31" s="74"/>
      <c r="I31" s="73"/>
      <c r="J31" s="73"/>
      <c r="K31" s="73"/>
      <c r="L31" s="73"/>
      <c r="M31" s="74"/>
      <c r="N31" s="74"/>
      <c r="O31" s="74"/>
      <c r="P31" s="74"/>
      <c r="Q31" s="74"/>
      <c r="R31" s="74"/>
      <c r="S31"/>
      <c r="T31"/>
      <c r="U31"/>
      <c r="V31"/>
      <c r="W31"/>
      <c r="X31" s="29">
        <f t="shared" si="173"/>
        <v>0</v>
      </c>
      <c r="Y31" s="29">
        <f t="shared" si="174"/>
        <v>0</v>
      </c>
      <c r="Z31" s="29" t="e">
        <f t="shared" si="175"/>
        <v>#DIV/0!</v>
      </c>
      <c r="AA31" s="29" t="e">
        <f t="shared" si="176"/>
        <v>#DIV/0!</v>
      </c>
      <c r="AB31" s="29" t="e">
        <f t="shared" si="177"/>
        <v>#DIV/0!</v>
      </c>
      <c r="AC31" s="29" t="e">
        <f t="shared" si="178"/>
        <v>#DIV/0!</v>
      </c>
      <c r="AD31" s="4"/>
      <c r="AE31" s="41"/>
      <c r="AF31" s="23">
        <v>60.084299999999999</v>
      </c>
      <c r="AG31" s="23">
        <v>79.878799999999998</v>
      </c>
      <c r="AH31" s="23">
        <v>101.96120000000001</v>
      </c>
      <c r="AI31" s="23">
        <v>151.99039999999999</v>
      </c>
      <c r="AJ31" s="23">
        <v>159.69</v>
      </c>
      <c r="AK31" s="23">
        <v>71.846400000000003</v>
      </c>
      <c r="AL31" s="23">
        <v>70.9375</v>
      </c>
      <c r="AM31" s="23">
        <v>40.304400000000001</v>
      </c>
      <c r="AN31" s="23">
        <v>56.077399999999997</v>
      </c>
      <c r="AO31" s="23">
        <v>61.978999999999999</v>
      </c>
      <c r="AP31" s="23">
        <v>94.195999999999998</v>
      </c>
      <c r="AQ31" s="23">
        <v>18.998000000000001</v>
      </c>
      <c r="AR31" s="23">
        <v>35.450000000000003</v>
      </c>
      <c r="AS31" s="23">
        <v>29.88</v>
      </c>
      <c r="AT31" s="23">
        <v>74.691999999999993</v>
      </c>
      <c r="AU31" s="23">
        <v>81.39</v>
      </c>
      <c r="AV31" s="42"/>
      <c r="AW31" s="42"/>
      <c r="AX31" s="54">
        <f t="shared" si="179"/>
        <v>0</v>
      </c>
      <c r="AY31" s="54">
        <f t="shared" si="180"/>
        <v>0</v>
      </c>
      <c r="AZ31" s="54">
        <f t="shared" si="181"/>
        <v>0</v>
      </c>
      <c r="BA31" s="54">
        <f t="shared" si="182"/>
        <v>0</v>
      </c>
      <c r="BB31" s="54">
        <f t="shared" si="183"/>
        <v>0</v>
      </c>
      <c r="BC31" s="54">
        <f t="shared" si="184"/>
        <v>0</v>
      </c>
      <c r="BD31" s="54">
        <f t="shared" si="185"/>
        <v>0</v>
      </c>
      <c r="BE31" s="54">
        <f t="shared" si="186"/>
        <v>0</v>
      </c>
      <c r="BF31" s="54">
        <f t="shared" si="187"/>
        <v>0</v>
      </c>
      <c r="BG31" s="54">
        <f t="shared" si="188"/>
        <v>0</v>
      </c>
      <c r="BH31" s="54">
        <f t="shared" si="189"/>
        <v>0</v>
      </c>
      <c r="BI31" s="54">
        <f t="shared" si="190"/>
        <v>0</v>
      </c>
      <c r="BJ31" s="54">
        <f t="shared" si="191"/>
        <v>0</v>
      </c>
      <c r="BK31" s="54">
        <f t="shared" si="192"/>
        <v>0</v>
      </c>
      <c r="BL31" s="54">
        <f t="shared" si="193"/>
        <v>0</v>
      </c>
      <c r="BM31" s="42"/>
      <c r="BN31" s="42"/>
      <c r="BO31" s="54">
        <f>'Norm-coeff'!$C$2+$AX31*'Norm-coeff'!$D$2+$AY31*'Norm-coeff'!$E$2+$AZ31*'Norm-coeff'!$F$2+$BA31*'Norm-coeff'!$G$2+$BB31*'Norm-coeff'!$H$2+$BC31*'Norm-coeff'!$I$2+$BD31*'Norm-coeff'!$J$2+$BE31*'Norm-coeff'!$K$2+$BF31*'Norm-coeff'!$L$2+$BG31*'Norm-coeff'!$M$2+$BH31*'Norm-coeff'!$N$2+$BI31*'Norm-coeff'!$O$2</f>
        <v>5.4045421474420303</v>
      </c>
      <c r="BP31" s="54">
        <f>'Norm-coeff'!$C$3+$AX31*'Norm-coeff'!$D$3+$AY31*'Norm-coeff'!$E$3+$AZ31*'Norm-coeff'!$F$3+$BA31*'Norm-coeff'!$G$3+$BB31*'Norm-coeff'!$H$3+$BC31*'Norm-coeff'!$I$3+$BD31*'Norm-coeff'!$J$3+$BE31*'Norm-coeff'!$K$3+$BF31*'Norm-coeff'!$L$3+$BG31*'Norm-coeff'!$M$3+$BH31*'Norm-coeff'!$N$3+$BI31*'Norm-coeff'!$O$3</f>
        <v>3.15319116612705</v>
      </c>
      <c r="BQ31" s="54">
        <f>'Norm-coeff'!$C$4+$AX31*'Norm-coeff'!$D$4+$AY31*'Norm-coeff'!$E$4+$AZ31*'Norm-coeff'!$F$4+$BA31*'Norm-coeff'!$G$4+$BB31*'Norm-coeff'!$H$4+$BC31*'Norm-coeff'!$I$4+$BD31*'Norm-coeff'!$J$4+$BE31*'Norm-coeff'!$K$4+$BF31*'Norm-coeff'!$L$4+$BG31*'Norm-coeff'!$M$4+$BH31*'Norm-coeff'!$N$4+$BI31*'Norm-coeff'!$O$4</f>
        <v>1.42115649462768</v>
      </c>
      <c r="BR31" s="54">
        <f>'Norm-coeff'!$C$5+$AX31*'Norm-coeff'!$D$5+$AY31*'Norm-coeff'!$E$5+$AZ31*'Norm-coeff'!$F$5+$BA31*'Norm-coeff'!$G$5+$BB31*'Norm-coeff'!$H$5+$BC31*'Norm-coeff'!$I$5+$BD31*'Norm-coeff'!$J$5+$BE31*'Norm-coeff'!$K$5+$BF31*'Norm-coeff'!$L$5+$BG31*'Norm-coeff'!$M$5+$BH31*'Norm-coeff'!$N$5+$BI31*'Norm-coeff'!$O$5</f>
        <v>1.0553329241296201</v>
      </c>
      <c r="BS31" s="54">
        <f>'Norm-coeff'!$C$6+$AX31*'Norm-coeff'!$D$6+$AY31*'Norm-coeff'!$E$6+$AZ31*'Norm-coeff'!$F$6+$BA31*'Norm-coeff'!$G$6+$BB31*'Norm-coeff'!$H$6+$BC31*'Norm-coeff'!$I$6+$BD31*'Norm-coeff'!$J$6+$BE31*'Norm-coeff'!$K$6+$BF31*'Norm-coeff'!$L$6+$BG31*'Norm-coeff'!$M$6+$BH31*'Norm-coeff'!$N$6+$BI31*'Norm-coeff'!$O$6</f>
        <v>-1.48700885495103E-2</v>
      </c>
      <c r="BT31" s="54">
        <f>'Norm-coeff'!$C$7+$AX31*'Norm-coeff'!$D$7+$AY31*'Norm-coeff'!$E$7+$AZ31*'Norm-coeff'!$F$7+$BA31*'Norm-coeff'!$G$7+$BB31*'Norm-coeff'!$H$7+$BC31*'Norm-coeff'!$I$7+$BD31*'Norm-coeff'!$J$7+$BE31*'Norm-coeff'!$K$7+$BF31*'Norm-coeff'!$L$7+$BG31*'Norm-coeff'!$M$7+$BH31*'Norm-coeff'!$N$7+$BI31*'Norm-coeff'!$O$7</f>
        <v>2.0907583608832998</v>
      </c>
      <c r="BU31" s="54">
        <f>'Norm-coeff'!$C$8+$AX31*'Norm-coeff'!$D$8+$AY31*'Norm-coeff'!$E$8+$AZ31*'Norm-coeff'!$F$8+$BA31*'Norm-coeff'!$G$8+$BB31*'Norm-coeff'!$H$8+$BC31*'Norm-coeff'!$I$8+$BD31*'Norm-coeff'!$J$8+$BE31*'Norm-coeff'!$K$8+$BF31*'Norm-coeff'!$L$8+$BG31*'Norm-coeff'!$M$8+$BH31*'Norm-coeff'!$N$8+$BI31*'Norm-coeff'!$O$8</f>
        <v>0.65894159836244504</v>
      </c>
      <c r="BV31" s="54">
        <f>'Norm-coeff'!$C$9+$AX31*'Norm-coeff'!$D$9+$AY31*'Norm-coeff'!$E$9+$AZ31*'Norm-coeff'!$F$9+$BA31*'Norm-coeff'!$G$9+$BB31*'Norm-coeff'!$H$9+$BC31*'Norm-coeff'!$I$9+$BD31*'Norm-coeff'!$J$9+$BE31*'Norm-coeff'!$K$9+$BF31*'Norm-coeff'!$L$9+$BG31*'Norm-coeff'!$M$9+$BH31*'Norm-coeff'!$N$9+$BI31*'Norm-coeff'!$O$9</f>
        <v>1.48961085014701</v>
      </c>
      <c r="BW31" s="54">
        <f>'Norm-coeff'!$C$10+$AX31*'Norm-coeff'!$D$10+$AY31*'Norm-coeff'!$E$10+$AZ31*'Norm-coeff'!$F$10+$BA31*'Norm-coeff'!$G$10+$BB31*'Norm-coeff'!$H$10+$BC31*'Norm-coeff'!$I$10+$BD31*'Norm-coeff'!$J$10+$BE31*'Norm-coeff'!$K$10+$BF31*'Norm-coeff'!$L$10+$BG31*'Norm-coeff'!$M$10+$BH31*'Norm-coeff'!$N$10+$BI31*'Norm-coeff'!$O$10</f>
        <v>1.42058735749591</v>
      </c>
      <c r="BX31" s="54">
        <f>'Norm-coeff'!$C$11+$AX31*'Norm-coeff'!$D$11+$AY31*'Norm-coeff'!$E$11+$AZ31*'Norm-coeff'!$F$11+$BA31*'Norm-coeff'!$G$11+$BB31*'Norm-coeff'!$H$11+$BC31*'Norm-coeff'!$I$11+$BD31*'Norm-coeff'!$J$11+$BE31*'Norm-coeff'!$K$11+$BF31*'Norm-coeff'!$L$11+$BG31*'Norm-coeff'!$M$11+$BH31*'Norm-coeff'!$N$11+$BI31*'Norm-coeff'!$O$11</f>
        <v>0.221233014421479</v>
      </c>
      <c r="BY31" s="54">
        <f>'Norm-coeff'!$C$12+$AX31*'Norm-coeff'!$D$12+$AY31*'Norm-coeff'!$E$12+$AZ31*'Norm-coeff'!$F$12+$BA31*'Norm-coeff'!$G$12+$BB31*'Norm-coeff'!$H$12+$BC31*'Norm-coeff'!$I$12+$BD31*'Norm-coeff'!$J$12+$BE31*'Norm-coeff'!$K$12+$BF31*'Norm-coeff'!$L$12+$BG31*'Norm-coeff'!$M$12+$BH31*'Norm-coeff'!$N$12+$BI31*'Norm-coeff'!$O$12</f>
        <v>0.283527502056037</v>
      </c>
      <c r="BZ31" s="54">
        <f>'Norm-coeff'!$C$13+$AX31*'Norm-coeff'!$D$13+$AY31*'Norm-coeff'!$E$13+$AZ31*'Norm-coeff'!$F$13+$BA31*'Norm-coeff'!$G$13+$BB31*'Norm-coeff'!$H$13+$BC31*'Norm-coeff'!$I$13+$BD31*'Norm-coeff'!$J$13+$BE31*'Norm-coeff'!$K$13+$BF31*'Norm-coeff'!$L$13+$BG31*'Norm-coeff'!$M$13+$BH31*'Norm-coeff'!$N$13+$BI31*'Norm-coeff'!$O$13</f>
        <v>-4.1864930554451202E-2</v>
      </c>
      <c r="CA31" s="54">
        <f>'Norm-coeff'!$C$14+$AX31*'Norm-coeff'!$D$14+$AY31*'Norm-coeff'!$E$14+$AZ31*'Norm-coeff'!$F$14+$BA31*'Norm-coeff'!$G$14+$BB31*'Norm-coeff'!$H$14+$BC31*'Norm-coeff'!$I$14+$BD31*'Norm-coeff'!$J$14+$BE31*'Norm-coeff'!$K$14+$BF31*'Norm-coeff'!$L$14+$BG31*'Norm-coeff'!$M$14+$BH31*'Norm-coeff'!$N$14+$BI31*'Norm-coeff'!$O$14</f>
        <v>4.2526983164477103</v>
      </c>
      <c r="CB31" s="42"/>
      <c r="CC31" s="54">
        <f t="shared" si="318"/>
        <v>0</v>
      </c>
      <c r="CD31" s="42"/>
      <c r="CE31" s="42"/>
      <c r="CF31" s="55"/>
      <c r="CG31" s="54">
        <f t="shared" si="194"/>
        <v>0</v>
      </c>
      <c r="CH31" s="54">
        <f t="shared" si="172"/>
        <v>0</v>
      </c>
      <c r="CI31" s="54">
        <f t="shared" si="195"/>
        <v>0</v>
      </c>
      <c r="CJ31" s="56">
        <f t="shared" si="196"/>
        <v>0</v>
      </c>
      <c r="CK31" s="54">
        <f t="shared" si="197"/>
        <v>0</v>
      </c>
      <c r="CL31" s="54">
        <f t="shared" si="198"/>
        <v>0</v>
      </c>
      <c r="CM31" s="54">
        <f t="shared" si="199"/>
        <v>0</v>
      </c>
      <c r="CN31" s="54">
        <f t="shared" si="200"/>
        <v>0</v>
      </c>
      <c r="CO31" s="54">
        <f t="shared" si="201"/>
        <v>0</v>
      </c>
      <c r="CP31" s="54">
        <f t="shared" si="202"/>
        <v>0</v>
      </c>
      <c r="CQ31" s="54">
        <f t="shared" si="203"/>
        <v>0</v>
      </c>
      <c r="CR31" s="54">
        <f t="shared" si="204"/>
        <v>0</v>
      </c>
      <c r="CS31" s="54">
        <f t="shared" si="205"/>
        <v>0</v>
      </c>
      <c r="CT31" s="54"/>
      <c r="CU31" s="54">
        <f t="shared" si="206"/>
        <v>0</v>
      </c>
      <c r="CV31" s="54">
        <f t="shared" si="207"/>
        <v>0</v>
      </c>
      <c r="CW31" s="54">
        <f t="shared" si="208"/>
        <v>0</v>
      </c>
      <c r="CX31" s="54">
        <f t="shared" si="209"/>
        <v>0</v>
      </c>
      <c r="CY31" s="54"/>
      <c r="CZ31" s="54">
        <f t="shared" si="210"/>
        <v>0</v>
      </c>
      <c r="DA31" s="54">
        <f t="shared" si="211"/>
        <v>0</v>
      </c>
      <c r="DB31" s="54">
        <f t="shared" si="212"/>
        <v>0</v>
      </c>
      <c r="DC31" s="54">
        <f t="shared" si="213"/>
        <v>0</v>
      </c>
      <c r="DD31" s="54">
        <f t="shared" si="214"/>
        <v>0</v>
      </c>
      <c r="DE31" s="54">
        <f t="shared" si="215"/>
        <v>0</v>
      </c>
      <c r="DF31" s="54">
        <f t="shared" si="216"/>
        <v>0</v>
      </c>
      <c r="DG31" s="54">
        <f t="shared" si="217"/>
        <v>2</v>
      </c>
      <c r="DH31" s="71">
        <f t="shared" si="218"/>
        <v>0</v>
      </c>
      <c r="DI31" s="71">
        <f t="shared" si="219"/>
        <v>0</v>
      </c>
      <c r="DJ31" s="54">
        <f t="shared" si="220"/>
        <v>0</v>
      </c>
      <c r="DK31" s="54">
        <f t="shared" si="221"/>
        <v>2</v>
      </c>
      <c r="DL31" s="4">
        <f t="shared" si="49"/>
        <v>0</v>
      </c>
      <c r="DM31" s="3">
        <f t="shared" si="222"/>
        <v>0</v>
      </c>
      <c r="DN31" s="3">
        <f t="shared" si="223"/>
        <v>0</v>
      </c>
      <c r="DO31" s="4" t="e">
        <f t="shared" si="224"/>
        <v>#DIV/0!</v>
      </c>
      <c r="DP31" s="57"/>
      <c r="DQ31" s="57"/>
      <c r="DR31" s="56">
        <f t="shared" si="53"/>
        <v>2</v>
      </c>
      <c r="DS31" s="56">
        <f t="shared" si="54"/>
        <v>0</v>
      </c>
      <c r="DT31" s="38">
        <f t="shared" si="55"/>
        <v>0</v>
      </c>
      <c r="DU31" s="38">
        <f t="shared" si="225"/>
        <v>2</v>
      </c>
      <c r="DV31" s="38">
        <f t="shared" si="57"/>
        <v>0</v>
      </c>
      <c r="DW31" s="39">
        <f t="shared" si="58"/>
        <v>0</v>
      </c>
      <c r="DX31" s="39">
        <f t="shared" si="59"/>
        <v>0</v>
      </c>
      <c r="DY31" s="39">
        <f t="shared" si="60"/>
        <v>0</v>
      </c>
      <c r="DZ31" s="39">
        <f t="shared" si="61"/>
        <v>0</v>
      </c>
      <c r="EA31" s="39">
        <f t="shared" si="62"/>
        <v>0</v>
      </c>
      <c r="EB31" s="37" t="e">
        <f t="shared" si="226"/>
        <v>#DIV/0!</v>
      </c>
      <c r="EC31" s="37" t="e">
        <f t="shared" si="227"/>
        <v>#DIV/0!</v>
      </c>
      <c r="ED31" s="37" t="e">
        <f t="shared" si="228"/>
        <v>#DIV/0!</v>
      </c>
      <c r="EE31" s="37" t="e">
        <f t="shared" si="229"/>
        <v>#DIV/0!</v>
      </c>
      <c r="EF31" s="39" t="e">
        <f t="shared" si="230"/>
        <v>#DIV/0!</v>
      </c>
      <c r="EG31" s="37" t="e">
        <f t="shared" si="231"/>
        <v>#DIV/0!</v>
      </c>
      <c r="EH31" s="37" t="e">
        <f t="shared" si="232"/>
        <v>#DIV/0!</v>
      </c>
      <c r="EI31" s="11" t="b">
        <f t="shared" si="233"/>
        <v>1</v>
      </c>
      <c r="EJ31" s="11" t="b">
        <f t="shared" si="234"/>
        <v>0</v>
      </c>
      <c r="EK31" s="39" t="e">
        <f t="shared" si="235"/>
        <v>#DIV/0!</v>
      </c>
      <c r="EL31" s="39" t="e">
        <f t="shared" si="236"/>
        <v>#DIV/0!</v>
      </c>
      <c r="EM31" s="39" t="e">
        <f t="shared" si="237"/>
        <v>#DIV/0!</v>
      </c>
      <c r="EN31" s="39" t="e">
        <f t="shared" si="238"/>
        <v>#DIV/0!</v>
      </c>
      <c r="EO31" s="39" t="e">
        <f t="shared" si="239"/>
        <v>#DIV/0!</v>
      </c>
      <c r="EP31" s="39" t="e">
        <f t="shared" si="240"/>
        <v>#DIV/0!</v>
      </c>
      <c r="EQ31" s="39" t="e">
        <f t="shared" si="241"/>
        <v>#DIV/0!</v>
      </c>
      <c r="ER31" s="39" t="e">
        <f t="shared" si="242"/>
        <v>#DIV/0!</v>
      </c>
      <c r="ES31" s="58" t="str">
        <f t="shared" si="243"/>
        <v>(OH,F,Cl)-dominate amphibole</v>
      </c>
      <c r="ET31" s="58" t="e">
        <f t="shared" si="244"/>
        <v>#N/A</v>
      </c>
      <c r="EU31" s="56">
        <f t="shared" si="82"/>
        <v>0</v>
      </c>
      <c r="EV31" s="56">
        <f t="shared" si="83"/>
        <v>0</v>
      </c>
      <c r="EW31" s="56">
        <f t="shared" si="84"/>
        <v>0</v>
      </c>
      <c r="EX31" s="56">
        <f t="shared" si="85"/>
        <v>0</v>
      </c>
      <c r="EY31" s="56">
        <f t="shared" si="86"/>
        <v>0</v>
      </c>
      <c r="EZ31" s="56">
        <f t="shared" si="87"/>
        <v>0</v>
      </c>
      <c r="FA31" s="39">
        <f t="shared" si="88"/>
        <v>0</v>
      </c>
      <c r="FB31" s="39">
        <f t="shared" si="89"/>
        <v>0</v>
      </c>
      <c r="FC31" s="54">
        <f t="shared" si="90"/>
        <v>0</v>
      </c>
      <c r="FD31" s="54">
        <f t="shared" si="91"/>
        <v>0</v>
      </c>
      <c r="FE31" s="39">
        <f t="shared" si="92"/>
        <v>0</v>
      </c>
      <c r="FF31" s="54">
        <f t="shared" si="93"/>
        <v>0</v>
      </c>
      <c r="FG31" s="39">
        <f t="shared" si="94"/>
        <v>0</v>
      </c>
      <c r="FH31" s="39">
        <f t="shared" si="245"/>
        <v>0</v>
      </c>
      <c r="FI31" s="39">
        <f t="shared" si="246"/>
        <v>0</v>
      </c>
      <c r="FJ31" s="39">
        <f t="shared" si="247"/>
        <v>0</v>
      </c>
      <c r="FK31" s="39" t="e">
        <f t="shared" si="248"/>
        <v>#DIV/0!</v>
      </c>
      <c r="FL31" s="39" t="e">
        <f t="shared" si="249"/>
        <v>#DIV/0!</v>
      </c>
      <c r="FM31" s="39" t="e">
        <f t="shared" si="250"/>
        <v>#DIV/0!</v>
      </c>
      <c r="FN31" s="39">
        <f t="shared" si="251"/>
        <v>1</v>
      </c>
      <c r="FO31" s="39">
        <f t="shared" si="102"/>
        <v>0</v>
      </c>
      <c r="FP31" s="39">
        <f t="shared" si="103"/>
        <v>0</v>
      </c>
      <c r="FQ31" s="39">
        <f t="shared" si="104"/>
        <v>0</v>
      </c>
      <c r="FR31" s="39">
        <f t="shared" si="252"/>
        <v>0</v>
      </c>
      <c r="FS31" s="39">
        <f t="shared" si="253"/>
        <v>0</v>
      </c>
      <c r="FT31" s="39"/>
      <c r="FU31" s="39" t="e">
        <f t="shared" si="254"/>
        <v>#DIV/0!</v>
      </c>
      <c r="FV31" s="39" t="e">
        <f t="shared" si="255"/>
        <v>#DIV/0!</v>
      </c>
      <c r="FW31" s="39" t="e">
        <f t="shared" si="256"/>
        <v>#DIV/0!</v>
      </c>
      <c r="FX31" s="39"/>
      <c r="FY31" s="39" t="e">
        <f t="shared" si="257"/>
        <v>#DIV/0!</v>
      </c>
      <c r="FZ31" s="39" t="e">
        <f t="shared" si="258"/>
        <v>#DIV/0!</v>
      </c>
      <c r="GA31" s="39" t="e">
        <f t="shared" si="259"/>
        <v>#DIV/0!</v>
      </c>
      <c r="GB31" s="39" t="e">
        <f t="shared" si="260"/>
        <v>#DIV/0!</v>
      </c>
      <c r="GC31" s="39" t="e">
        <f t="shared" si="261"/>
        <v>#DIV/0!</v>
      </c>
      <c r="GD31" s="39" t="e">
        <f t="shared" si="262"/>
        <v>#DIV/0!</v>
      </c>
      <c r="GE31" s="39" t="e">
        <f t="shared" si="263"/>
        <v>#DIV/0!</v>
      </c>
      <c r="GF31" s="39" t="e">
        <f t="shared" si="264"/>
        <v>#DIV/0!</v>
      </c>
      <c r="GG31" s="39" t="e">
        <f t="shared" si="265"/>
        <v>#DIV/0!</v>
      </c>
      <c r="GH31" s="39" t="e">
        <f t="shared" si="266"/>
        <v>#DIV/0!</v>
      </c>
      <c r="GI31" s="39"/>
      <c r="GJ31" s="39" t="e">
        <f t="shared" si="267"/>
        <v>#DIV/0!</v>
      </c>
      <c r="GK31" s="39" t="e">
        <f t="shared" si="268"/>
        <v>#DIV/0!</v>
      </c>
      <c r="GL31" s="39" t="e">
        <f t="shared" si="269"/>
        <v>#DIV/0!</v>
      </c>
      <c r="GM31" s="39" t="e">
        <f t="shared" si="270"/>
        <v>#DIV/0!</v>
      </c>
      <c r="GN31" s="39" t="e">
        <f t="shared" si="271"/>
        <v>#DIV/0!</v>
      </c>
      <c r="GO31" s="57"/>
      <c r="GP31" s="57" t="e">
        <f t="shared" si="272"/>
        <v>#DIV/0!</v>
      </c>
      <c r="GQ31" s="59" t="e">
        <f t="shared" si="273"/>
        <v>#DIV/0!</v>
      </c>
      <c r="GR31" s="41" t="e">
        <f t="shared" si="274"/>
        <v>#DIV/0!</v>
      </c>
      <c r="GS31" s="57" t="e">
        <f t="shared" si="275"/>
        <v>#DIV/0!</v>
      </c>
      <c r="GT31" s="57" t="e">
        <f t="shared" si="276"/>
        <v>#DIV/0!</v>
      </c>
      <c r="GU31" s="57" t="e">
        <f t="shared" si="277"/>
        <v>#DIV/0!</v>
      </c>
      <c r="GV31" s="57"/>
      <c r="GW31" s="42" t="e">
        <f t="shared" si="278"/>
        <v>#DIV/0!</v>
      </c>
      <c r="GX31" s="42" t="e">
        <f t="shared" si="279"/>
        <v>#DIV/0!</v>
      </c>
      <c r="GY31" s="42" t="e">
        <f t="shared" si="280"/>
        <v>#DIV/0!</v>
      </c>
      <c r="GZ31" s="57"/>
      <c r="HA31" s="2" t="e">
        <f t="shared" si="281"/>
        <v>#DIV/0!</v>
      </c>
      <c r="HB31" s="2" t="e">
        <f t="shared" si="282"/>
        <v>#DIV/0!</v>
      </c>
      <c r="HC31" s="2" t="e">
        <f t="shared" si="283"/>
        <v>#DIV/0!</v>
      </c>
      <c r="HD31" s="2" t="e">
        <f t="shared" si="284"/>
        <v>#DIV/0!</v>
      </c>
      <c r="HE31" s="2" t="e">
        <f t="shared" si="285"/>
        <v>#DIV/0!</v>
      </c>
      <c r="HF31" s="2" t="e">
        <f t="shared" si="286"/>
        <v>#DIV/0!</v>
      </c>
      <c r="HG31" s="2" t="e">
        <f t="shared" si="287"/>
        <v>#DIV/0!</v>
      </c>
      <c r="HH31" s="2" t="e">
        <f t="shared" si="288"/>
        <v>#DIV/0!</v>
      </c>
      <c r="HI31" s="2" t="e">
        <f t="shared" si="289"/>
        <v>#DIV/0!</v>
      </c>
      <c r="HJ31" s="11" t="e">
        <f t="shared" si="290"/>
        <v>#DIV/0!</v>
      </c>
      <c r="HK31" s="60" t="e">
        <f t="shared" si="291"/>
        <v>#DIV/0!</v>
      </c>
      <c r="HL31" s="57"/>
      <c r="HM31" s="57" t="e">
        <f t="shared" si="292"/>
        <v>#DIV/0!</v>
      </c>
      <c r="HN31" s="57" t="e">
        <f t="shared" si="293"/>
        <v>#DIV/0!</v>
      </c>
      <c r="HO31" s="57" t="e">
        <f t="shared" si="294"/>
        <v>#DIV/0!</v>
      </c>
      <c r="HP31" s="57" t="e">
        <f t="shared" si="295"/>
        <v>#DIV/0!</v>
      </c>
      <c r="HQ31" s="57" t="e">
        <f t="shared" si="296"/>
        <v>#DIV/0!</v>
      </c>
      <c r="HR31" s="57"/>
      <c r="HS31" s="57" t="e">
        <f t="shared" si="297"/>
        <v>#DIV/0!</v>
      </c>
      <c r="HT31" s="57" t="e">
        <f t="shared" si="298"/>
        <v>#DIV/0!</v>
      </c>
      <c r="HU31" s="57" t="e">
        <f t="shared" si="299"/>
        <v>#DIV/0!</v>
      </c>
      <c r="HV31" s="57" t="e">
        <f t="shared" si="300"/>
        <v>#DIV/0!</v>
      </c>
      <c r="HW31" s="57" t="e">
        <f t="shared" si="301"/>
        <v>#DIV/0!</v>
      </c>
      <c r="HX31" s="57"/>
      <c r="HY31" s="57" t="e">
        <f t="shared" si="302"/>
        <v>#DIV/0!</v>
      </c>
      <c r="HZ31" s="57" t="e">
        <f t="shared" si="303"/>
        <v>#DIV/0!</v>
      </c>
      <c r="IA31" s="57"/>
      <c r="IB31" s="61">
        <f t="shared" si="304"/>
        <v>0</v>
      </c>
      <c r="IC31" s="57" t="str">
        <f t="shared" si="305"/>
        <v/>
      </c>
      <c r="ID31" s="42"/>
      <c r="IE31" s="2" t="str">
        <f t="shared" si="306"/>
        <v/>
      </c>
      <c r="IF31" s="60" t="e">
        <f t="shared" si="307"/>
        <v>#DIV/0!</v>
      </c>
      <c r="IG31" s="60" t="str">
        <f t="shared" si="308"/>
        <v/>
      </c>
      <c r="IH31" s="60" t="str">
        <f t="shared" si="309"/>
        <v>zinco-</v>
      </c>
      <c r="II31" s="60" t="str">
        <f t="shared" si="310"/>
        <v>mangano-</v>
      </c>
      <c r="IJ31" s="60" t="e">
        <f t="shared" si="311"/>
        <v>#DIV/0!</v>
      </c>
      <c r="IK31" s="60" t="e">
        <f t="shared" si="312"/>
        <v>#DIV/0!</v>
      </c>
      <c r="IL31" s="60" t="e">
        <f t="shared" si="313"/>
        <v>#DIV/0!</v>
      </c>
      <c r="IM31" s="60" t="e">
        <f t="shared" si="314"/>
        <v>#DIV/0!</v>
      </c>
      <c r="IN31" s="60" t="str">
        <f t="shared" si="315"/>
        <v/>
      </c>
      <c r="IO31" s="60" t="str">
        <f t="shared" si="316"/>
        <v/>
      </c>
      <c r="IP31" s="57"/>
      <c r="IQ31" s="57" t="str">
        <f t="shared" si="317"/>
        <v>ERROR!!</v>
      </c>
      <c r="IR31" s="42"/>
      <c r="IS31" s="42"/>
      <c r="IT31" s="42"/>
      <c r="IU31" s="42"/>
      <c r="IV31" s="42"/>
      <c r="IW31" s="42"/>
      <c r="IX31" s="42"/>
      <c r="IY31" s="42"/>
      <c r="IZ31" s="42"/>
      <c r="JA31" s="42"/>
      <c r="JB31" s="42"/>
      <c r="JC31" s="42"/>
      <c r="JD31" s="42"/>
      <c r="JE31" s="42"/>
      <c r="JF31" s="42"/>
      <c r="JG31" s="42"/>
      <c r="JH31" s="42"/>
      <c r="JI31" s="42"/>
      <c r="JJ31" s="42"/>
      <c r="JK31" s="42"/>
      <c r="JL31" s="42"/>
      <c r="JM31" s="42"/>
      <c r="JN31" s="42"/>
      <c r="JO31" s="42"/>
      <c r="JP31" s="42"/>
      <c r="JQ31" s="42"/>
      <c r="JR31" s="42"/>
      <c r="JS31" s="42"/>
      <c r="JT31" s="42"/>
      <c r="JU31" s="42"/>
      <c r="JV31" s="42"/>
      <c r="JW31" s="42"/>
      <c r="JX31" s="42"/>
      <c r="JY31" s="42"/>
      <c r="JZ31" s="42"/>
    </row>
    <row r="32" spans="1:286" s="3" customFormat="1" ht="15" customHeight="1">
      <c r="A32"/>
      <c r="B32"/>
      <c r="C32"/>
      <c r="D32"/>
      <c r="E32"/>
      <c r="F32" t="s">
        <v>196</v>
      </c>
      <c r="G32" s="73"/>
      <c r="H32" s="74"/>
      <c r="I32" s="73"/>
      <c r="J32" s="73"/>
      <c r="K32" s="73"/>
      <c r="L32" s="73"/>
      <c r="M32" s="74"/>
      <c r="N32" s="74"/>
      <c r="O32" s="74"/>
      <c r="P32" s="74"/>
      <c r="Q32" s="74"/>
      <c r="R32" s="74"/>
      <c r="S32"/>
      <c r="T32"/>
      <c r="U32"/>
      <c r="V32"/>
      <c r="W32"/>
      <c r="X32" s="29">
        <f t="shared" si="173"/>
        <v>0</v>
      </c>
      <c r="Y32" s="29">
        <f t="shared" si="174"/>
        <v>0</v>
      </c>
      <c r="Z32" s="29" t="e">
        <f t="shared" si="175"/>
        <v>#DIV/0!</v>
      </c>
      <c r="AA32" s="29" t="e">
        <f t="shared" si="176"/>
        <v>#DIV/0!</v>
      </c>
      <c r="AB32" s="29" t="e">
        <f t="shared" si="177"/>
        <v>#DIV/0!</v>
      </c>
      <c r="AC32" s="29" t="e">
        <f t="shared" si="178"/>
        <v>#DIV/0!</v>
      </c>
      <c r="AD32" s="4"/>
      <c r="AE32" s="41"/>
      <c r="AF32" s="23">
        <v>60.084299999999999</v>
      </c>
      <c r="AG32" s="23">
        <v>79.878799999999998</v>
      </c>
      <c r="AH32" s="23">
        <v>101.96120000000001</v>
      </c>
      <c r="AI32" s="23">
        <v>151.99039999999999</v>
      </c>
      <c r="AJ32" s="23">
        <v>159.69</v>
      </c>
      <c r="AK32" s="23">
        <v>71.846400000000003</v>
      </c>
      <c r="AL32" s="23">
        <v>70.9375</v>
      </c>
      <c r="AM32" s="23">
        <v>40.304400000000001</v>
      </c>
      <c r="AN32" s="23">
        <v>56.077399999999997</v>
      </c>
      <c r="AO32" s="23">
        <v>61.978999999999999</v>
      </c>
      <c r="AP32" s="23">
        <v>94.195999999999998</v>
      </c>
      <c r="AQ32" s="23">
        <v>18.998000000000001</v>
      </c>
      <c r="AR32" s="23">
        <v>35.450000000000003</v>
      </c>
      <c r="AS32" s="23">
        <v>29.88</v>
      </c>
      <c r="AT32" s="23">
        <v>74.691999999999993</v>
      </c>
      <c r="AU32" s="23">
        <v>81.39</v>
      </c>
      <c r="AV32" s="42"/>
      <c r="AW32" s="42"/>
      <c r="AX32" s="54">
        <f t="shared" si="179"/>
        <v>0</v>
      </c>
      <c r="AY32" s="54">
        <f t="shared" si="180"/>
        <v>0</v>
      </c>
      <c r="AZ32" s="54">
        <f t="shared" si="181"/>
        <v>0</v>
      </c>
      <c r="BA32" s="54">
        <f t="shared" si="182"/>
        <v>0</v>
      </c>
      <c r="BB32" s="54">
        <f t="shared" si="183"/>
        <v>0</v>
      </c>
      <c r="BC32" s="54">
        <f t="shared" si="184"/>
        <v>0</v>
      </c>
      <c r="BD32" s="54">
        <f t="shared" si="185"/>
        <v>0</v>
      </c>
      <c r="BE32" s="54">
        <f t="shared" si="186"/>
        <v>0</v>
      </c>
      <c r="BF32" s="54">
        <f t="shared" si="187"/>
        <v>0</v>
      </c>
      <c r="BG32" s="54">
        <f t="shared" si="188"/>
        <v>0</v>
      </c>
      <c r="BH32" s="54">
        <f t="shared" si="189"/>
        <v>0</v>
      </c>
      <c r="BI32" s="54">
        <f t="shared" si="190"/>
        <v>0</v>
      </c>
      <c r="BJ32" s="54">
        <f t="shared" si="191"/>
        <v>0</v>
      </c>
      <c r="BK32" s="54">
        <f t="shared" si="192"/>
        <v>0</v>
      </c>
      <c r="BL32" s="54">
        <f t="shared" si="193"/>
        <v>0</v>
      </c>
      <c r="BM32" s="42"/>
      <c r="BN32" s="42"/>
      <c r="BO32" s="54">
        <f>'Norm-coeff'!$C$2+$AX32*'Norm-coeff'!$D$2+$AY32*'Norm-coeff'!$E$2+$AZ32*'Norm-coeff'!$F$2+$BA32*'Norm-coeff'!$G$2+$BB32*'Norm-coeff'!$H$2+$BC32*'Norm-coeff'!$I$2+$BD32*'Norm-coeff'!$J$2+$BE32*'Norm-coeff'!$K$2+$BF32*'Norm-coeff'!$L$2+$BG32*'Norm-coeff'!$M$2+$BH32*'Norm-coeff'!$N$2+$BI32*'Norm-coeff'!$O$2</f>
        <v>5.4045421474420303</v>
      </c>
      <c r="BP32" s="54">
        <f>'Norm-coeff'!$C$3+$AX32*'Norm-coeff'!$D$3+$AY32*'Norm-coeff'!$E$3+$AZ32*'Norm-coeff'!$F$3+$BA32*'Norm-coeff'!$G$3+$BB32*'Norm-coeff'!$H$3+$BC32*'Norm-coeff'!$I$3+$BD32*'Norm-coeff'!$J$3+$BE32*'Norm-coeff'!$K$3+$BF32*'Norm-coeff'!$L$3+$BG32*'Norm-coeff'!$M$3+$BH32*'Norm-coeff'!$N$3+$BI32*'Norm-coeff'!$O$3</f>
        <v>3.15319116612705</v>
      </c>
      <c r="BQ32" s="54">
        <f>'Norm-coeff'!$C$4+$AX32*'Norm-coeff'!$D$4+$AY32*'Norm-coeff'!$E$4+$AZ32*'Norm-coeff'!$F$4+$BA32*'Norm-coeff'!$G$4+$BB32*'Norm-coeff'!$H$4+$BC32*'Norm-coeff'!$I$4+$BD32*'Norm-coeff'!$J$4+$BE32*'Norm-coeff'!$K$4+$BF32*'Norm-coeff'!$L$4+$BG32*'Norm-coeff'!$M$4+$BH32*'Norm-coeff'!$N$4+$BI32*'Norm-coeff'!$O$4</f>
        <v>1.42115649462768</v>
      </c>
      <c r="BR32" s="54">
        <f>'Norm-coeff'!$C$5+$AX32*'Norm-coeff'!$D$5+$AY32*'Norm-coeff'!$E$5+$AZ32*'Norm-coeff'!$F$5+$BA32*'Norm-coeff'!$G$5+$BB32*'Norm-coeff'!$H$5+$BC32*'Norm-coeff'!$I$5+$BD32*'Norm-coeff'!$J$5+$BE32*'Norm-coeff'!$K$5+$BF32*'Norm-coeff'!$L$5+$BG32*'Norm-coeff'!$M$5+$BH32*'Norm-coeff'!$N$5+$BI32*'Norm-coeff'!$O$5</f>
        <v>1.0553329241296201</v>
      </c>
      <c r="BS32" s="54">
        <f>'Norm-coeff'!$C$6+$AX32*'Norm-coeff'!$D$6+$AY32*'Norm-coeff'!$E$6+$AZ32*'Norm-coeff'!$F$6+$BA32*'Norm-coeff'!$G$6+$BB32*'Norm-coeff'!$H$6+$BC32*'Norm-coeff'!$I$6+$BD32*'Norm-coeff'!$J$6+$BE32*'Norm-coeff'!$K$6+$BF32*'Norm-coeff'!$L$6+$BG32*'Norm-coeff'!$M$6+$BH32*'Norm-coeff'!$N$6+$BI32*'Norm-coeff'!$O$6</f>
        <v>-1.48700885495103E-2</v>
      </c>
      <c r="BT32" s="54">
        <f>'Norm-coeff'!$C$7+$AX32*'Norm-coeff'!$D$7+$AY32*'Norm-coeff'!$E$7+$AZ32*'Norm-coeff'!$F$7+$BA32*'Norm-coeff'!$G$7+$BB32*'Norm-coeff'!$H$7+$BC32*'Norm-coeff'!$I$7+$BD32*'Norm-coeff'!$J$7+$BE32*'Norm-coeff'!$K$7+$BF32*'Norm-coeff'!$L$7+$BG32*'Norm-coeff'!$M$7+$BH32*'Norm-coeff'!$N$7+$BI32*'Norm-coeff'!$O$7</f>
        <v>2.0907583608832998</v>
      </c>
      <c r="BU32" s="54">
        <f>'Norm-coeff'!$C$8+$AX32*'Norm-coeff'!$D$8+$AY32*'Norm-coeff'!$E$8+$AZ32*'Norm-coeff'!$F$8+$BA32*'Norm-coeff'!$G$8+$BB32*'Norm-coeff'!$H$8+$BC32*'Norm-coeff'!$I$8+$BD32*'Norm-coeff'!$J$8+$BE32*'Norm-coeff'!$K$8+$BF32*'Norm-coeff'!$L$8+$BG32*'Norm-coeff'!$M$8+$BH32*'Norm-coeff'!$N$8+$BI32*'Norm-coeff'!$O$8</f>
        <v>0.65894159836244504</v>
      </c>
      <c r="BV32" s="54">
        <f>'Norm-coeff'!$C$9+$AX32*'Norm-coeff'!$D$9+$AY32*'Norm-coeff'!$E$9+$AZ32*'Norm-coeff'!$F$9+$BA32*'Norm-coeff'!$G$9+$BB32*'Norm-coeff'!$H$9+$BC32*'Norm-coeff'!$I$9+$BD32*'Norm-coeff'!$J$9+$BE32*'Norm-coeff'!$K$9+$BF32*'Norm-coeff'!$L$9+$BG32*'Norm-coeff'!$M$9+$BH32*'Norm-coeff'!$N$9+$BI32*'Norm-coeff'!$O$9</f>
        <v>1.48961085014701</v>
      </c>
      <c r="BW32" s="54">
        <f>'Norm-coeff'!$C$10+$AX32*'Norm-coeff'!$D$10+$AY32*'Norm-coeff'!$E$10+$AZ32*'Norm-coeff'!$F$10+$BA32*'Norm-coeff'!$G$10+$BB32*'Norm-coeff'!$H$10+$BC32*'Norm-coeff'!$I$10+$BD32*'Norm-coeff'!$J$10+$BE32*'Norm-coeff'!$K$10+$BF32*'Norm-coeff'!$L$10+$BG32*'Norm-coeff'!$M$10+$BH32*'Norm-coeff'!$N$10+$BI32*'Norm-coeff'!$O$10</f>
        <v>1.42058735749591</v>
      </c>
      <c r="BX32" s="54">
        <f>'Norm-coeff'!$C$11+$AX32*'Norm-coeff'!$D$11+$AY32*'Norm-coeff'!$E$11+$AZ32*'Norm-coeff'!$F$11+$BA32*'Norm-coeff'!$G$11+$BB32*'Norm-coeff'!$H$11+$BC32*'Norm-coeff'!$I$11+$BD32*'Norm-coeff'!$J$11+$BE32*'Norm-coeff'!$K$11+$BF32*'Norm-coeff'!$L$11+$BG32*'Norm-coeff'!$M$11+$BH32*'Norm-coeff'!$N$11+$BI32*'Norm-coeff'!$O$11</f>
        <v>0.221233014421479</v>
      </c>
      <c r="BY32" s="54">
        <f>'Norm-coeff'!$C$12+$AX32*'Norm-coeff'!$D$12+$AY32*'Norm-coeff'!$E$12+$AZ32*'Norm-coeff'!$F$12+$BA32*'Norm-coeff'!$G$12+$BB32*'Norm-coeff'!$H$12+$BC32*'Norm-coeff'!$I$12+$BD32*'Norm-coeff'!$J$12+$BE32*'Norm-coeff'!$K$12+$BF32*'Norm-coeff'!$L$12+$BG32*'Norm-coeff'!$M$12+$BH32*'Norm-coeff'!$N$12+$BI32*'Norm-coeff'!$O$12</f>
        <v>0.283527502056037</v>
      </c>
      <c r="BZ32" s="54">
        <f>'Norm-coeff'!$C$13+$AX32*'Norm-coeff'!$D$13+$AY32*'Norm-coeff'!$E$13+$AZ32*'Norm-coeff'!$F$13+$BA32*'Norm-coeff'!$G$13+$BB32*'Norm-coeff'!$H$13+$BC32*'Norm-coeff'!$I$13+$BD32*'Norm-coeff'!$J$13+$BE32*'Norm-coeff'!$K$13+$BF32*'Norm-coeff'!$L$13+$BG32*'Norm-coeff'!$M$13+$BH32*'Norm-coeff'!$N$13+$BI32*'Norm-coeff'!$O$13</f>
        <v>-4.1864930554451202E-2</v>
      </c>
      <c r="CA32" s="54">
        <f>'Norm-coeff'!$C$14+$AX32*'Norm-coeff'!$D$14+$AY32*'Norm-coeff'!$E$14+$AZ32*'Norm-coeff'!$F$14+$BA32*'Norm-coeff'!$G$14+$BB32*'Norm-coeff'!$H$14+$BC32*'Norm-coeff'!$I$14+$BD32*'Norm-coeff'!$J$14+$BE32*'Norm-coeff'!$K$14+$BF32*'Norm-coeff'!$L$14+$BG32*'Norm-coeff'!$M$14+$BH32*'Norm-coeff'!$N$14+$BI32*'Norm-coeff'!$O$14</f>
        <v>4.2526983164477103</v>
      </c>
      <c r="CB32" s="42"/>
      <c r="CC32" s="54">
        <f t="shared" si="318"/>
        <v>0</v>
      </c>
      <c r="CD32" s="42"/>
      <c r="CE32" s="42"/>
      <c r="CF32" s="55"/>
      <c r="CG32" s="54">
        <f t="shared" si="194"/>
        <v>0</v>
      </c>
      <c r="CH32" s="54">
        <f t="shared" si="172"/>
        <v>0</v>
      </c>
      <c r="CI32" s="54">
        <f t="shared" si="195"/>
        <v>0</v>
      </c>
      <c r="CJ32" s="56">
        <f t="shared" si="196"/>
        <v>0</v>
      </c>
      <c r="CK32" s="54">
        <f t="shared" si="197"/>
        <v>0</v>
      </c>
      <c r="CL32" s="54">
        <f t="shared" si="198"/>
        <v>0</v>
      </c>
      <c r="CM32" s="54">
        <f t="shared" si="199"/>
        <v>0</v>
      </c>
      <c r="CN32" s="54">
        <f t="shared" si="200"/>
        <v>0</v>
      </c>
      <c r="CO32" s="54">
        <f t="shared" si="201"/>
        <v>0</v>
      </c>
      <c r="CP32" s="54">
        <f t="shared" si="202"/>
        <v>0</v>
      </c>
      <c r="CQ32" s="54">
        <f t="shared" si="203"/>
        <v>0</v>
      </c>
      <c r="CR32" s="54">
        <f t="shared" si="204"/>
        <v>0</v>
      </c>
      <c r="CS32" s="54">
        <f t="shared" si="205"/>
        <v>0</v>
      </c>
      <c r="CT32" s="54"/>
      <c r="CU32" s="54">
        <f t="shared" si="206"/>
        <v>0</v>
      </c>
      <c r="CV32" s="54">
        <f t="shared" si="207"/>
        <v>0</v>
      </c>
      <c r="CW32" s="54">
        <f t="shared" si="208"/>
        <v>0</v>
      </c>
      <c r="CX32" s="54">
        <f t="shared" si="209"/>
        <v>0</v>
      </c>
      <c r="CY32" s="54"/>
      <c r="CZ32" s="54">
        <f t="shared" si="210"/>
        <v>0</v>
      </c>
      <c r="DA32" s="54">
        <f t="shared" si="211"/>
        <v>0</v>
      </c>
      <c r="DB32" s="54">
        <f t="shared" si="212"/>
        <v>0</v>
      </c>
      <c r="DC32" s="54">
        <f t="shared" si="213"/>
        <v>0</v>
      </c>
      <c r="DD32" s="54">
        <f t="shared" si="214"/>
        <v>0</v>
      </c>
      <c r="DE32" s="54">
        <f t="shared" si="215"/>
        <v>0</v>
      </c>
      <c r="DF32" s="54">
        <f t="shared" si="216"/>
        <v>0</v>
      </c>
      <c r="DG32" s="54">
        <f t="shared" si="217"/>
        <v>2</v>
      </c>
      <c r="DH32" s="71">
        <f t="shared" si="218"/>
        <v>0</v>
      </c>
      <c r="DI32" s="71">
        <f t="shared" si="219"/>
        <v>0</v>
      </c>
      <c r="DJ32" s="54">
        <f t="shared" si="220"/>
        <v>0</v>
      </c>
      <c r="DK32" s="54">
        <f t="shared" si="221"/>
        <v>2</v>
      </c>
      <c r="DL32" s="4">
        <f t="shared" si="49"/>
        <v>0</v>
      </c>
      <c r="DM32" s="3">
        <f t="shared" si="222"/>
        <v>0</v>
      </c>
      <c r="DN32" s="3">
        <f t="shared" si="223"/>
        <v>0</v>
      </c>
      <c r="DO32" s="4" t="e">
        <f t="shared" si="224"/>
        <v>#DIV/0!</v>
      </c>
      <c r="DP32" s="57"/>
      <c r="DQ32" s="57"/>
      <c r="DR32" s="56">
        <f t="shared" si="53"/>
        <v>2</v>
      </c>
      <c r="DS32" s="56">
        <f t="shared" si="54"/>
        <v>0</v>
      </c>
      <c r="DT32" s="38">
        <f t="shared" si="55"/>
        <v>0</v>
      </c>
      <c r="DU32" s="38">
        <f t="shared" si="225"/>
        <v>2</v>
      </c>
      <c r="DV32" s="38">
        <f t="shared" si="57"/>
        <v>0</v>
      </c>
      <c r="DW32" s="39">
        <f t="shared" si="58"/>
        <v>0</v>
      </c>
      <c r="DX32" s="39">
        <f t="shared" si="59"/>
        <v>0</v>
      </c>
      <c r="DY32" s="39">
        <f t="shared" si="60"/>
        <v>0</v>
      </c>
      <c r="DZ32" s="39">
        <f t="shared" si="61"/>
        <v>0</v>
      </c>
      <c r="EA32" s="39">
        <f t="shared" si="62"/>
        <v>0</v>
      </c>
      <c r="EB32" s="37" t="e">
        <f t="shared" si="226"/>
        <v>#DIV/0!</v>
      </c>
      <c r="EC32" s="37" t="e">
        <f t="shared" si="227"/>
        <v>#DIV/0!</v>
      </c>
      <c r="ED32" s="37" t="e">
        <f t="shared" si="228"/>
        <v>#DIV/0!</v>
      </c>
      <c r="EE32" s="37" t="e">
        <f t="shared" si="229"/>
        <v>#DIV/0!</v>
      </c>
      <c r="EF32" s="39" t="e">
        <f t="shared" si="230"/>
        <v>#DIV/0!</v>
      </c>
      <c r="EG32" s="37" t="e">
        <f t="shared" si="231"/>
        <v>#DIV/0!</v>
      </c>
      <c r="EH32" s="37" t="e">
        <f t="shared" si="232"/>
        <v>#DIV/0!</v>
      </c>
      <c r="EI32" s="11" t="b">
        <f t="shared" si="233"/>
        <v>1</v>
      </c>
      <c r="EJ32" s="11" t="b">
        <f t="shared" si="234"/>
        <v>0</v>
      </c>
      <c r="EK32" s="39" t="e">
        <f t="shared" si="235"/>
        <v>#DIV/0!</v>
      </c>
      <c r="EL32" s="39" t="e">
        <f t="shared" si="236"/>
        <v>#DIV/0!</v>
      </c>
      <c r="EM32" s="39" t="e">
        <f t="shared" si="237"/>
        <v>#DIV/0!</v>
      </c>
      <c r="EN32" s="39" t="e">
        <f t="shared" si="238"/>
        <v>#DIV/0!</v>
      </c>
      <c r="EO32" s="39" t="e">
        <f t="shared" si="239"/>
        <v>#DIV/0!</v>
      </c>
      <c r="EP32" s="39" t="e">
        <f t="shared" si="240"/>
        <v>#DIV/0!</v>
      </c>
      <c r="EQ32" s="39" t="e">
        <f t="shared" si="241"/>
        <v>#DIV/0!</v>
      </c>
      <c r="ER32" s="39" t="e">
        <f t="shared" si="242"/>
        <v>#DIV/0!</v>
      </c>
      <c r="ES32" s="58" t="str">
        <f t="shared" si="243"/>
        <v>(OH,F,Cl)-dominate amphibole</v>
      </c>
      <c r="ET32" s="58" t="e">
        <f t="shared" si="244"/>
        <v>#N/A</v>
      </c>
      <c r="EU32" s="56">
        <f t="shared" si="82"/>
        <v>0</v>
      </c>
      <c r="EV32" s="56">
        <f t="shared" si="83"/>
        <v>0</v>
      </c>
      <c r="EW32" s="56">
        <f t="shared" si="84"/>
        <v>0</v>
      </c>
      <c r="EX32" s="56">
        <f t="shared" si="85"/>
        <v>0</v>
      </c>
      <c r="EY32" s="56">
        <f t="shared" si="86"/>
        <v>0</v>
      </c>
      <c r="EZ32" s="56">
        <f t="shared" si="87"/>
        <v>0</v>
      </c>
      <c r="FA32" s="39">
        <f t="shared" si="88"/>
        <v>0</v>
      </c>
      <c r="FB32" s="39">
        <f t="shared" si="89"/>
        <v>0</v>
      </c>
      <c r="FC32" s="54">
        <f t="shared" si="90"/>
        <v>0</v>
      </c>
      <c r="FD32" s="54">
        <f t="shared" si="91"/>
        <v>0</v>
      </c>
      <c r="FE32" s="39">
        <f t="shared" si="92"/>
        <v>0</v>
      </c>
      <c r="FF32" s="54">
        <f t="shared" si="93"/>
        <v>0</v>
      </c>
      <c r="FG32" s="39">
        <f t="shared" si="94"/>
        <v>0</v>
      </c>
      <c r="FH32" s="39">
        <f t="shared" si="245"/>
        <v>0</v>
      </c>
      <c r="FI32" s="39">
        <f t="shared" si="246"/>
        <v>0</v>
      </c>
      <c r="FJ32" s="39">
        <f t="shared" si="247"/>
        <v>0</v>
      </c>
      <c r="FK32" s="39" t="e">
        <f t="shared" si="248"/>
        <v>#DIV/0!</v>
      </c>
      <c r="FL32" s="39" t="e">
        <f t="shared" si="249"/>
        <v>#DIV/0!</v>
      </c>
      <c r="FM32" s="39" t="e">
        <f t="shared" si="250"/>
        <v>#DIV/0!</v>
      </c>
      <c r="FN32" s="39">
        <f t="shared" si="251"/>
        <v>1</v>
      </c>
      <c r="FO32" s="39">
        <f t="shared" si="102"/>
        <v>0</v>
      </c>
      <c r="FP32" s="39">
        <f t="shared" si="103"/>
        <v>0</v>
      </c>
      <c r="FQ32" s="39">
        <f t="shared" si="104"/>
        <v>0</v>
      </c>
      <c r="FR32" s="39">
        <f t="shared" si="252"/>
        <v>0</v>
      </c>
      <c r="FS32" s="39">
        <f t="shared" si="253"/>
        <v>0</v>
      </c>
      <c r="FT32" s="39"/>
      <c r="FU32" s="39" t="e">
        <f t="shared" si="254"/>
        <v>#DIV/0!</v>
      </c>
      <c r="FV32" s="39" t="e">
        <f t="shared" si="255"/>
        <v>#DIV/0!</v>
      </c>
      <c r="FW32" s="39" t="e">
        <f t="shared" si="256"/>
        <v>#DIV/0!</v>
      </c>
      <c r="FX32" s="39"/>
      <c r="FY32" s="39" t="e">
        <f t="shared" si="257"/>
        <v>#DIV/0!</v>
      </c>
      <c r="FZ32" s="39" t="e">
        <f t="shared" si="258"/>
        <v>#DIV/0!</v>
      </c>
      <c r="GA32" s="39" t="e">
        <f t="shared" si="259"/>
        <v>#DIV/0!</v>
      </c>
      <c r="GB32" s="39" t="e">
        <f t="shared" si="260"/>
        <v>#DIV/0!</v>
      </c>
      <c r="GC32" s="39" t="e">
        <f t="shared" si="261"/>
        <v>#DIV/0!</v>
      </c>
      <c r="GD32" s="39" t="e">
        <f t="shared" si="262"/>
        <v>#DIV/0!</v>
      </c>
      <c r="GE32" s="39" t="e">
        <f t="shared" si="263"/>
        <v>#DIV/0!</v>
      </c>
      <c r="GF32" s="39" t="e">
        <f t="shared" si="264"/>
        <v>#DIV/0!</v>
      </c>
      <c r="GG32" s="39" t="e">
        <f t="shared" si="265"/>
        <v>#DIV/0!</v>
      </c>
      <c r="GH32" s="39" t="e">
        <f t="shared" si="266"/>
        <v>#DIV/0!</v>
      </c>
      <c r="GI32" s="39"/>
      <c r="GJ32" s="39" t="e">
        <f t="shared" si="267"/>
        <v>#DIV/0!</v>
      </c>
      <c r="GK32" s="39" t="e">
        <f t="shared" si="268"/>
        <v>#DIV/0!</v>
      </c>
      <c r="GL32" s="39" t="e">
        <f t="shared" si="269"/>
        <v>#DIV/0!</v>
      </c>
      <c r="GM32" s="39" t="e">
        <f t="shared" si="270"/>
        <v>#DIV/0!</v>
      </c>
      <c r="GN32" s="39" t="e">
        <f t="shared" si="271"/>
        <v>#DIV/0!</v>
      </c>
      <c r="GO32" s="57"/>
      <c r="GP32" s="57" t="e">
        <f t="shared" si="272"/>
        <v>#DIV/0!</v>
      </c>
      <c r="GQ32" s="59" t="e">
        <f t="shared" si="273"/>
        <v>#DIV/0!</v>
      </c>
      <c r="GR32" s="41" t="e">
        <f t="shared" si="274"/>
        <v>#DIV/0!</v>
      </c>
      <c r="GS32" s="57" t="e">
        <f t="shared" si="275"/>
        <v>#DIV/0!</v>
      </c>
      <c r="GT32" s="57" t="e">
        <f t="shared" si="276"/>
        <v>#DIV/0!</v>
      </c>
      <c r="GU32" s="57" t="e">
        <f t="shared" si="277"/>
        <v>#DIV/0!</v>
      </c>
      <c r="GV32" s="57"/>
      <c r="GW32" s="42" t="e">
        <f t="shared" si="278"/>
        <v>#DIV/0!</v>
      </c>
      <c r="GX32" s="42" t="e">
        <f t="shared" si="279"/>
        <v>#DIV/0!</v>
      </c>
      <c r="GY32" s="42" t="e">
        <f t="shared" si="280"/>
        <v>#DIV/0!</v>
      </c>
      <c r="GZ32" s="57"/>
      <c r="HA32" s="2" t="e">
        <f t="shared" si="281"/>
        <v>#DIV/0!</v>
      </c>
      <c r="HB32" s="2" t="e">
        <f t="shared" si="282"/>
        <v>#DIV/0!</v>
      </c>
      <c r="HC32" s="2" t="e">
        <f t="shared" si="283"/>
        <v>#DIV/0!</v>
      </c>
      <c r="HD32" s="2" t="e">
        <f t="shared" si="284"/>
        <v>#DIV/0!</v>
      </c>
      <c r="HE32" s="2" t="e">
        <f t="shared" si="285"/>
        <v>#DIV/0!</v>
      </c>
      <c r="HF32" s="2" t="e">
        <f t="shared" si="286"/>
        <v>#DIV/0!</v>
      </c>
      <c r="HG32" s="2" t="e">
        <f t="shared" si="287"/>
        <v>#DIV/0!</v>
      </c>
      <c r="HH32" s="2" t="e">
        <f t="shared" si="288"/>
        <v>#DIV/0!</v>
      </c>
      <c r="HI32" s="2" t="e">
        <f t="shared" si="289"/>
        <v>#DIV/0!</v>
      </c>
      <c r="HJ32" s="11" t="e">
        <f t="shared" si="290"/>
        <v>#DIV/0!</v>
      </c>
      <c r="HK32" s="60" t="e">
        <f t="shared" si="291"/>
        <v>#DIV/0!</v>
      </c>
      <c r="HL32" s="57"/>
      <c r="HM32" s="57" t="e">
        <f t="shared" si="292"/>
        <v>#DIV/0!</v>
      </c>
      <c r="HN32" s="57" t="e">
        <f t="shared" si="293"/>
        <v>#DIV/0!</v>
      </c>
      <c r="HO32" s="57" t="e">
        <f t="shared" si="294"/>
        <v>#DIV/0!</v>
      </c>
      <c r="HP32" s="57" t="e">
        <f t="shared" si="295"/>
        <v>#DIV/0!</v>
      </c>
      <c r="HQ32" s="57" t="e">
        <f t="shared" si="296"/>
        <v>#DIV/0!</v>
      </c>
      <c r="HR32" s="57"/>
      <c r="HS32" s="57" t="e">
        <f t="shared" si="297"/>
        <v>#DIV/0!</v>
      </c>
      <c r="HT32" s="57" t="e">
        <f t="shared" si="298"/>
        <v>#DIV/0!</v>
      </c>
      <c r="HU32" s="57" t="e">
        <f t="shared" si="299"/>
        <v>#DIV/0!</v>
      </c>
      <c r="HV32" s="57" t="e">
        <f t="shared" si="300"/>
        <v>#DIV/0!</v>
      </c>
      <c r="HW32" s="57" t="e">
        <f t="shared" si="301"/>
        <v>#DIV/0!</v>
      </c>
      <c r="HX32" s="57"/>
      <c r="HY32" s="57" t="e">
        <f t="shared" si="302"/>
        <v>#DIV/0!</v>
      </c>
      <c r="HZ32" s="57" t="e">
        <f t="shared" si="303"/>
        <v>#DIV/0!</v>
      </c>
      <c r="IA32" s="57"/>
      <c r="IB32" s="61">
        <f t="shared" si="304"/>
        <v>0</v>
      </c>
      <c r="IC32" s="57" t="str">
        <f t="shared" si="305"/>
        <v/>
      </c>
      <c r="ID32" s="42"/>
      <c r="IE32" s="2" t="str">
        <f t="shared" si="306"/>
        <v/>
      </c>
      <c r="IF32" s="60" t="e">
        <f t="shared" si="307"/>
        <v>#DIV/0!</v>
      </c>
      <c r="IG32" s="60" t="str">
        <f t="shared" si="308"/>
        <v/>
      </c>
      <c r="IH32" s="60" t="str">
        <f t="shared" si="309"/>
        <v>zinco-</v>
      </c>
      <c r="II32" s="60" t="str">
        <f t="shared" si="310"/>
        <v>mangano-</v>
      </c>
      <c r="IJ32" s="60" t="e">
        <f t="shared" si="311"/>
        <v>#DIV/0!</v>
      </c>
      <c r="IK32" s="60" t="e">
        <f t="shared" si="312"/>
        <v>#DIV/0!</v>
      </c>
      <c r="IL32" s="60" t="e">
        <f t="shared" si="313"/>
        <v>#DIV/0!</v>
      </c>
      <c r="IM32" s="60" t="e">
        <f t="shared" si="314"/>
        <v>#DIV/0!</v>
      </c>
      <c r="IN32" s="60" t="str">
        <f t="shared" si="315"/>
        <v/>
      </c>
      <c r="IO32" s="60" t="str">
        <f t="shared" si="316"/>
        <v/>
      </c>
      <c r="IP32" s="57"/>
      <c r="IQ32" s="57" t="str">
        <f t="shared" si="317"/>
        <v>ERROR!!</v>
      </c>
      <c r="IR32" s="42"/>
      <c r="IS32" s="42"/>
      <c r="IT32" s="42"/>
      <c r="IU32" s="42"/>
      <c r="IV32" s="42"/>
      <c r="IW32" s="42"/>
      <c r="IX32" s="42"/>
      <c r="IY32" s="42"/>
      <c r="IZ32" s="42"/>
      <c r="JA32" s="42"/>
      <c r="JB32" s="42"/>
      <c r="JC32" s="42"/>
      <c r="JD32" s="42"/>
      <c r="JE32" s="42"/>
      <c r="JF32" s="42"/>
      <c r="JG32" s="42"/>
      <c r="JH32" s="42"/>
      <c r="JI32" s="42"/>
      <c r="JJ32" s="42"/>
      <c r="JK32" s="42"/>
      <c r="JL32" s="42"/>
      <c r="JM32" s="42"/>
      <c r="JN32" s="42"/>
      <c r="JO32" s="42"/>
      <c r="JP32" s="42"/>
      <c r="JQ32" s="42"/>
      <c r="JR32" s="42"/>
      <c r="JS32" s="42"/>
      <c r="JT32" s="42"/>
      <c r="JU32" s="42"/>
      <c r="JV32" s="42"/>
      <c r="JW32" s="42"/>
      <c r="JX32" s="42"/>
      <c r="JY32" s="42"/>
      <c r="JZ32" s="42"/>
    </row>
    <row r="33" spans="1:286" s="3" customFormat="1" ht="15" customHeight="1">
      <c r="A33"/>
      <c r="B33"/>
      <c r="C33"/>
      <c r="D33"/>
      <c r="E33"/>
      <c r="F33" t="s">
        <v>196</v>
      </c>
      <c r="G33" s="73"/>
      <c r="H33" s="74"/>
      <c r="I33" s="73"/>
      <c r="J33" s="73"/>
      <c r="K33" s="73"/>
      <c r="L33" s="73"/>
      <c r="M33" s="74"/>
      <c r="N33" s="74"/>
      <c r="O33" s="74"/>
      <c r="P33" s="74"/>
      <c r="Q33" s="74"/>
      <c r="R33" s="74"/>
      <c r="S33"/>
      <c r="T33"/>
      <c r="U33"/>
      <c r="V33"/>
      <c r="W33"/>
      <c r="X33" s="29">
        <f t="shared" si="173"/>
        <v>0</v>
      </c>
      <c r="Y33" s="29">
        <f t="shared" si="174"/>
        <v>0</v>
      </c>
      <c r="Z33" s="29" t="e">
        <f t="shared" si="175"/>
        <v>#DIV/0!</v>
      </c>
      <c r="AA33" s="29" t="e">
        <f t="shared" si="176"/>
        <v>#DIV/0!</v>
      </c>
      <c r="AB33" s="29" t="e">
        <f t="shared" si="177"/>
        <v>#DIV/0!</v>
      </c>
      <c r="AC33" s="29" t="e">
        <f t="shared" si="178"/>
        <v>#DIV/0!</v>
      </c>
      <c r="AD33" s="4"/>
      <c r="AE33" s="41"/>
      <c r="AF33" s="23">
        <v>60.084299999999999</v>
      </c>
      <c r="AG33" s="23">
        <v>79.878799999999998</v>
      </c>
      <c r="AH33" s="23">
        <v>101.96120000000001</v>
      </c>
      <c r="AI33" s="23">
        <v>151.99039999999999</v>
      </c>
      <c r="AJ33" s="23">
        <v>159.69</v>
      </c>
      <c r="AK33" s="23">
        <v>71.846400000000003</v>
      </c>
      <c r="AL33" s="23">
        <v>70.9375</v>
      </c>
      <c r="AM33" s="23">
        <v>40.304400000000001</v>
      </c>
      <c r="AN33" s="23">
        <v>56.077399999999997</v>
      </c>
      <c r="AO33" s="23">
        <v>61.978999999999999</v>
      </c>
      <c r="AP33" s="23">
        <v>94.195999999999998</v>
      </c>
      <c r="AQ33" s="23">
        <v>18.998000000000001</v>
      </c>
      <c r="AR33" s="23">
        <v>35.450000000000003</v>
      </c>
      <c r="AS33" s="23">
        <v>29.88</v>
      </c>
      <c r="AT33" s="23">
        <v>74.691999999999993</v>
      </c>
      <c r="AU33" s="23">
        <v>81.39</v>
      </c>
      <c r="AV33" s="42"/>
      <c r="AW33" s="42"/>
      <c r="AX33" s="54">
        <f t="shared" si="179"/>
        <v>0</v>
      </c>
      <c r="AY33" s="54">
        <f t="shared" si="180"/>
        <v>0</v>
      </c>
      <c r="AZ33" s="54">
        <f t="shared" si="181"/>
        <v>0</v>
      </c>
      <c r="BA33" s="54">
        <f t="shared" si="182"/>
        <v>0</v>
      </c>
      <c r="BB33" s="54">
        <f t="shared" si="183"/>
        <v>0</v>
      </c>
      <c r="BC33" s="54">
        <f t="shared" si="184"/>
        <v>0</v>
      </c>
      <c r="BD33" s="54">
        <f t="shared" si="185"/>
        <v>0</v>
      </c>
      <c r="BE33" s="54">
        <f t="shared" si="186"/>
        <v>0</v>
      </c>
      <c r="BF33" s="54">
        <f t="shared" si="187"/>
        <v>0</v>
      </c>
      <c r="BG33" s="54">
        <f t="shared" si="188"/>
        <v>0</v>
      </c>
      <c r="BH33" s="54">
        <f t="shared" si="189"/>
        <v>0</v>
      </c>
      <c r="BI33" s="54">
        <f t="shared" si="190"/>
        <v>0</v>
      </c>
      <c r="BJ33" s="54">
        <f t="shared" si="191"/>
        <v>0</v>
      </c>
      <c r="BK33" s="54">
        <f t="shared" si="192"/>
        <v>0</v>
      </c>
      <c r="BL33" s="54">
        <f t="shared" si="193"/>
        <v>0</v>
      </c>
      <c r="BM33" s="42"/>
      <c r="BN33" s="42"/>
      <c r="BO33" s="54">
        <f>'Norm-coeff'!$C$2+$AX33*'Norm-coeff'!$D$2+$AY33*'Norm-coeff'!$E$2+$AZ33*'Norm-coeff'!$F$2+$BA33*'Norm-coeff'!$G$2+$BB33*'Norm-coeff'!$H$2+$BC33*'Norm-coeff'!$I$2+$BD33*'Norm-coeff'!$J$2+$BE33*'Norm-coeff'!$K$2+$BF33*'Norm-coeff'!$L$2+$BG33*'Norm-coeff'!$M$2+$BH33*'Norm-coeff'!$N$2+$BI33*'Norm-coeff'!$O$2</f>
        <v>5.4045421474420303</v>
      </c>
      <c r="BP33" s="54">
        <f>'Norm-coeff'!$C$3+$AX33*'Norm-coeff'!$D$3+$AY33*'Norm-coeff'!$E$3+$AZ33*'Norm-coeff'!$F$3+$BA33*'Norm-coeff'!$G$3+$BB33*'Norm-coeff'!$H$3+$BC33*'Norm-coeff'!$I$3+$BD33*'Norm-coeff'!$J$3+$BE33*'Norm-coeff'!$K$3+$BF33*'Norm-coeff'!$L$3+$BG33*'Norm-coeff'!$M$3+$BH33*'Norm-coeff'!$N$3+$BI33*'Norm-coeff'!$O$3</f>
        <v>3.15319116612705</v>
      </c>
      <c r="BQ33" s="54">
        <f>'Norm-coeff'!$C$4+$AX33*'Norm-coeff'!$D$4+$AY33*'Norm-coeff'!$E$4+$AZ33*'Norm-coeff'!$F$4+$BA33*'Norm-coeff'!$G$4+$BB33*'Norm-coeff'!$H$4+$BC33*'Norm-coeff'!$I$4+$BD33*'Norm-coeff'!$J$4+$BE33*'Norm-coeff'!$K$4+$BF33*'Norm-coeff'!$L$4+$BG33*'Norm-coeff'!$M$4+$BH33*'Norm-coeff'!$N$4+$BI33*'Norm-coeff'!$O$4</f>
        <v>1.42115649462768</v>
      </c>
      <c r="BR33" s="54">
        <f>'Norm-coeff'!$C$5+$AX33*'Norm-coeff'!$D$5+$AY33*'Norm-coeff'!$E$5+$AZ33*'Norm-coeff'!$F$5+$BA33*'Norm-coeff'!$G$5+$BB33*'Norm-coeff'!$H$5+$BC33*'Norm-coeff'!$I$5+$BD33*'Norm-coeff'!$J$5+$BE33*'Norm-coeff'!$K$5+$BF33*'Norm-coeff'!$L$5+$BG33*'Norm-coeff'!$M$5+$BH33*'Norm-coeff'!$N$5+$BI33*'Norm-coeff'!$O$5</f>
        <v>1.0553329241296201</v>
      </c>
      <c r="BS33" s="54">
        <f>'Norm-coeff'!$C$6+$AX33*'Norm-coeff'!$D$6+$AY33*'Norm-coeff'!$E$6+$AZ33*'Norm-coeff'!$F$6+$BA33*'Norm-coeff'!$G$6+$BB33*'Norm-coeff'!$H$6+$BC33*'Norm-coeff'!$I$6+$BD33*'Norm-coeff'!$J$6+$BE33*'Norm-coeff'!$K$6+$BF33*'Norm-coeff'!$L$6+$BG33*'Norm-coeff'!$M$6+$BH33*'Norm-coeff'!$N$6+$BI33*'Norm-coeff'!$O$6</f>
        <v>-1.48700885495103E-2</v>
      </c>
      <c r="BT33" s="54">
        <f>'Norm-coeff'!$C$7+$AX33*'Norm-coeff'!$D$7+$AY33*'Norm-coeff'!$E$7+$AZ33*'Norm-coeff'!$F$7+$BA33*'Norm-coeff'!$G$7+$BB33*'Norm-coeff'!$H$7+$BC33*'Norm-coeff'!$I$7+$BD33*'Norm-coeff'!$J$7+$BE33*'Norm-coeff'!$K$7+$BF33*'Norm-coeff'!$L$7+$BG33*'Norm-coeff'!$M$7+$BH33*'Norm-coeff'!$N$7+$BI33*'Norm-coeff'!$O$7</f>
        <v>2.0907583608832998</v>
      </c>
      <c r="BU33" s="54">
        <f>'Norm-coeff'!$C$8+$AX33*'Norm-coeff'!$D$8+$AY33*'Norm-coeff'!$E$8+$AZ33*'Norm-coeff'!$F$8+$BA33*'Norm-coeff'!$G$8+$BB33*'Norm-coeff'!$H$8+$BC33*'Norm-coeff'!$I$8+$BD33*'Norm-coeff'!$J$8+$BE33*'Norm-coeff'!$K$8+$BF33*'Norm-coeff'!$L$8+$BG33*'Norm-coeff'!$M$8+$BH33*'Norm-coeff'!$N$8+$BI33*'Norm-coeff'!$O$8</f>
        <v>0.65894159836244504</v>
      </c>
      <c r="BV33" s="54">
        <f>'Norm-coeff'!$C$9+$AX33*'Norm-coeff'!$D$9+$AY33*'Norm-coeff'!$E$9+$AZ33*'Norm-coeff'!$F$9+$BA33*'Norm-coeff'!$G$9+$BB33*'Norm-coeff'!$H$9+$BC33*'Norm-coeff'!$I$9+$BD33*'Norm-coeff'!$J$9+$BE33*'Norm-coeff'!$K$9+$BF33*'Norm-coeff'!$L$9+$BG33*'Norm-coeff'!$M$9+$BH33*'Norm-coeff'!$N$9+$BI33*'Norm-coeff'!$O$9</f>
        <v>1.48961085014701</v>
      </c>
      <c r="BW33" s="54">
        <f>'Norm-coeff'!$C$10+$AX33*'Norm-coeff'!$D$10+$AY33*'Norm-coeff'!$E$10+$AZ33*'Norm-coeff'!$F$10+$BA33*'Norm-coeff'!$G$10+$BB33*'Norm-coeff'!$H$10+$BC33*'Norm-coeff'!$I$10+$BD33*'Norm-coeff'!$J$10+$BE33*'Norm-coeff'!$K$10+$BF33*'Norm-coeff'!$L$10+$BG33*'Norm-coeff'!$M$10+$BH33*'Norm-coeff'!$N$10+$BI33*'Norm-coeff'!$O$10</f>
        <v>1.42058735749591</v>
      </c>
      <c r="BX33" s="54">
        <f>'Norm-coeff'!$C$11+$AX33*'Norm-coeff'!$D$11+$AY33*'Norm-coeff'!$E$11+$AZ33*'Norm-coeff'!$F$11+$BA33*'Norm-coeff'!$G$11+$BB33*'Norm-coeff'!$H$11+$BC33*'Norm-coeff'!$I$11+$BD33*'Norm-coeff'!$J$11+$BE33*'Norm-coeff'!$K$11+$BF33*'Norm-coeff'!$L$11+$BG33*'Norm-coeff'!$M$11+$BH33*'Norm-coeff'!$N$11+$BI33*'Norm-coeff'!$O$11</f>
        <v>0.221233014421479</v>
      </c>
      <c r="BY33" s="54">
        <f>'Norm-coeff'!$C$12+$AX33*'Norm-coeff'!$D$12+$AY33*'Norm-coeff'!$E$12+$AZ33*'Norm-coeff'!$F$12+$BA33*'Norm-coeff'!$G$12+$BB33*'Norm-coeff'!$H$12+$BC33*'Norm-coeff'!$I$12+$BD33*'Norm-coeff'!$J$12+$BE33*'Norm-coeff'!$K$12+$BF33*'Norm-coeff'!$L$12+$BG33*'Norm-coeff'!$M$12+$BH33*'Norm-coeff'!$N$12+$BI33*'Norm-coeff'!$O$12</f>
        <v>0.283527502056037</v>
      </c>
      <c r="BZ33" s="54">
        <f>'Norm-coeff'!$C$13+$AX33*'Norm-coeff'!$D$13+$AY33*'Norm-coeff'!$E$13+$AZ33*'Norm-coeff'!$F$13+$BA33*'Norm-coeff'!$G$13+$BB33*'Norm-coeff'!$H$13+$BC33*'Norm-coeff'!$I$13+$BD33*'Norm-coeff'!$J$13+$BE33*'Norm-coeff'!$K$13+$BF33*'Norm-coeff'!$L$13+$BG33*'Norm-coeff'!$M$13+$BH33*'Norm-coeff'!$N$13+$BI33*'Norm-coeff'!$O$13</f>
        <v>-4.1864930554451202E-2</v>
      </c>
      <c r="CA33" s="54">
        <f>'Norm-coeff'!$C$14+$AX33*'Norm-coeff'!$D$14+$AY33*'Norm-coeff'!$E$14+$AZ33*'Norm-coeff'!$F$14+$BA33*'Norm-coeff'!$G$14+$BB33*'Norm-coeff'!$H$14+$BC33*'Norm-coeff'!$I$14+$BD33*'Norm-coeff'!$J$14+$BE33*'Norm-coeff'!$K$14+$BF33*'Norm-coeff'!$L$14+$BG33*'Norm-coeff'!$M$14+$BH33*'Norm-coeff'!$N$14+$BI33*'Norm-coeff'!$O$14</f>
        <v>4.2526983164477103</v>
      </c>
      <c r="CB33" s="42"/>
      <c r="CC33" s="54">
        <f t="shared" si="318"/>
        <v>0</v>
      </c>
      <c r="CD33" s="42"/>
      <c r="CE33" s="42"/>
      <c r="CF33" s="55"/>
      <c r="CG33" s="54">
        <f t="shared" si="194"/>
        <v>0</v>
      </c>
      <c r="CH33" s="54">
        <f t="shared" si="172"/>
        <v>0</v>
      </c>
      <c r="CI33" s="54">
        <f t="shared" si="195"/>
        <v>0</v>
      </c>
      <c r="CJ33" s="56">
        <f t="shared" si="196"/>
        <v>0</v>
      </c>
      <c r="CK33" s="54">
        <f t="shared" si="197"/>
        <v>0</v>
      </c>
      <c r="CL33" s="54">
        <f t="shared" si="198"/>
        <v>0</v>
      </c>
      <c r="CM33" s="54">
        <f t="shared" si="199"/>
        <v>0</v>
      </c>
      <c r="CN33" s="54">
        <f t="shared" si="200"/>
        <v>0</v>
      </c>
      <c r="CO33" s="54">
        <f t="shared" si="201"/>
        <v>0</v>
      </c>
      <c r="CP33" s="54">
        <f t="shared" si="202"/>
        <v>0</v>
      </c>
      <c r="CQ33" s="54">
        <f t="shared" si="203"/>
        <v>0</v>
      </c>
      <c r="CR33" s="54">
        <f t="shared" si="204"/>
        <v>0</v>
      </c>
      <c r="CS33" s="54">
        <f t="shared" si="205"/>
        <v>0</v>
      </c>
      <c r="CT33" s="54"/>
      <c r="CU33" s="54">
        <f t="shared" si="206"/>
        <v>0</v>
      </c>
      <c r="CV33" s="54">
        <f t="shared" si="207"/>
        <v>0</v>
      </c>
      <c r="CW33" s="54">
        <f t="shared" si="208"/>
        <v>0</v>
      </c>
      <c r="CX33" s="54">
        <f t="shared" si="209"/>
        <v>0</v>
      </c>
      <c r="CY33" s="54"/>
      <c r="CZ33" s="54">
        <f t="shared" si="210"/>
        <v>0</v>
      </c>
      <c r="DA33" s="54">
        <f t="shared" si="211"/>
        <v>0</v>
      </c>
      <c r="DB33" s="54">
        <f t="shared" si="212"/>
        <v>0</v>
      </c>
      <c r="DC33" s="54">
        <f t="shared" si="213"/>
        <v>0</v>
      </c>
      <c r="DD33" s="54">
        <f t="shared" si="214"/>
        <v>0</v>
      </c>
      <c r="DE33" s="54">
        <f t="shared" si="215"/>
        <v>0</v>
      </c>
      <c r="DF33" s="54">
        <f t="shared" si="216"/>
        <v>0</v>
      </c>
      <c r="DG33" s="54">
        <f t="shared" si="217"/>
        <v>2</v>
      </c>
      <c r="DH33" s="71">
        <f t="shared" si="218"/>
        <v>0</v>
      </c>
      <c r="DI33" s="71">
        <f t="shared" si="219"/>
        <v>0</v>
      </c>
      <c r="DJ33" s="54">
        <f t="shared" si="220"/>
        <v>0</v>
      </c>
      <c r="DK33" s="54">
        <f t="shared" si="221"/>
        <v>2</v>
      </c>
      <c r="DL33" s="4">
        <f t="shared" si="49"/>
        <v>0</v>
      </c>
      <c r="DM33" s="3">
        <f t="shared" si="222"/>
        <v>0</v>
      </c>
      <c r="DN33" s="3">
        <f t="shared" si="223"/>
        <v>0</v>
      </c>
      <c r="DO33" s="4" t="e">
        <f t="shared" si="224"/>
        <v>#DIV/0!</v>
      </c>
      <c r="DP33" s="57"/>
      <c r="DQ33" s="57"/>
      <c r="DR33" s="56">
        <f t="shared" si="53"/>
        <v>2</v>
      </c>
      <c r="DS33" s="56">
        <f t="shared" si="54"/>
        <v>0</v>
      </c>
      <c r="DT33" s="38">
        <f t="shared" si="55"/>
        <v>0</v>
      </c>
      <c r="DU33" s="38">
        <f t="shared" si="225"/>
        <v>2</v>
      </c>
      <c r="DV33" s="38">
        <f t="shared" si="57"/>
        <v>0</v>
      </c>
      <c r="DW33" s="39">
        <f t="shared" si="58"/>
        <v>0</v>
      </c>
      <c r="DX33" s="39">
        <f t="shared" si="59"/>
        <v>0</v>
      </c>
      <c r="DY33" s="39">
        <f t="shared" si="60"/>
        <v>0</v>
      </c>
      <c r="DZ33" s="39">
        <f t="shared" si="61"/>
        <v>0</v>
      </c>
      <c r="EA33" s="39">
        <f t="shared" si="62"/>
        <v>0</v>
      </c>
      <c r="EB33" s="37" t="e">
        <f t="shared" si="226"/>
        <v>#DIV/0!</v>
      </c>
      <c r="EC33" s="37" t="e">
        <f t="shared" si="227"/>
        <v>#DIV/0!</v>
      </c>
      <c r="ED33" s="37" t="e">
        <f t="shared" si="228"/>
        <v>#DIV/0!</v>
      </c>
      <c r="EE33" s="37" t="e">
        <f t="shared" si="229"/>
        <v>#DIV/0!</v>
      </c>
      <c r="EF33" s="39" t="e">
        <f t="shared" si="230"/>
        <v>#DIV/0!</v>
      </c>
      <c r="EG33" s="37" t="e">
        <f t="shared" si="231"/>
        <v>#DIV/0!</v>
      </c>
      <c r="EH33" s="37" t="e">
        <f t="shared" si="232"/>
        <v>#DIV/0!</v>
      </c>
      <c r="EI33" s="11" t="b">
        <f t="shared" si="233"/>
        <v>1</v>
      </c>
      <c r="EJ33" s="11" t="b">
        <f t="shared" si="234"/>
        <v>0</v>
      </c>
      <c r="EK33" s="39" t="e">
        <f t="shared" si="235"/>
        <v>#DIV/0!</v>
      </c>
      <c r="EL33" s="39" t="e">
        <f t="shared" si="236"/>
        <v>#DIV/0!</v>
      </c>
      <c r="EM33" s="39" t="e">
        <f t="shared" si="237"/>
        <v>#DIV/0!</v>
      </c>
      <c r="EN33" s="39" t="e">
        <f t="shared" si="238"/>
        <v>#DIV/0!</v>
      </c>
      <c r="EO33" s="39" t="e">
        <f t="shared" si="239"/>
        <v>#DIV/0!</v>
      </c>
      <c r="EP33" s="39" t="e">
        <f t="shared" si="240"/>
        <v>#DIV/0!</v>
      </c>
      <c r="EQ33" s="39" t="e">
        <f t="shared" si="241"/>
        <v>#DIV/0!</v>
      </c>
      <c r="ER33" s="39" t="e">
        <f t="shared" si="242"/>
        <v>#DIV/0!</v>
      </c>
      <c r="ES33" s="58" t="str">
        <f t="shared" si="243"/>
        <v>(OH,F,Cl)-dominate amphibole</v>
      </c>
      <c r="ET33" s="58" t="e">
        <f t="shared" si="244"/>
        <v>#N/A</v>
      </c>
      <c r="EU33" s="56">
        <f t="shared" si="82"/>
        <v>0</v>
      </c>
      <c r="EV33" s="56">
        <f t="shared" si="83"/>
        <v>0</v>
      </c>
      <c r="EW33" s="56">
        <f t="shared" si="84"/>
        <v>0</v>
      </c>
      <c r="EX33" s="56">
        <f t="shared" si="85"/>
        <v>0</v>
      </c>
      <c r="EY33" s="56">
        <f t="shared" si="86"/>
        <v>0</v>
      </c>
      <c r="EZ33" s="56">
        <f t="shared" si="87"/>
        <v>0</v>
      </c>
      <c r="FA33" s="39">
        <f t="shared" si="88"/>
        <v>0</v>
      </c>
      <c r="FB33" s="39">
        <f t="shared" si="89"/>
        <v>0</v>
      </c>
      <c r="FC33" s="54">
        <f t="shared" si="90"/>
        <v>0</v>
      </c>
      <c r="FD33" s="54">
        <f t="shared" si="91"/>
        <v>0</v>
      </c>
      <c r="FE33" s="39">
        <f t="shared" si="92"/>
        <v>0</v>
      </c>
      <c r="FF33" s="54">
        <f t="shared" si="93"/>
        <v>0</v>
      </c>
      <c r="FG33" s="39">
        <f t="shared" si="94"/>
        <v>0</v>
      </c>
      <c r="FH33" s="39">
        <f t="shared" si="245"/>
        <v>0</v>
      </c>
      <c r="FI33" s="39">
        <f t="shared" si="246"/>
        <v>0</v>
      </c>
      <c r="FJ33" s="39">
        <f t="shared" si="247"/>
        <v>0</v>
      </c>
      <c r="FK33" s="39" t="e">
        <f t="shared" si="248"/>
        <v>#DIV/0!</v>
      </c>
      <c r="FL33" s="39" t="e">
        <f t="shared" si="249"/>
        <v>#DIV/0!</v>
      </c>
      <c r="FM33" s="39" t="e">
        <f t="shared" si="250"/>
        <v>#DIV/0!</v>
      </c>
      <c r="FN33" s="39">
        <f t="shared" si="251"/>
        <v>1</v>
      </c>
      <c r="FO33" s="39">
        <f t="shared" si="102"/>
        <v>0</v>
      </c>
      <c r="FP33" s="39">
        <f t="shared" si="103"/>
        <v>0</v>
      </c>
      <c r="FQ33" s="39">
        <f t="shared" si="104"/>
        <v>0</v>
      </c>
      <c r="FR33" s="39">
        <f t="shared" si="252"/>
        <v>0</v>
      </c>
      <c r="FS33" s="39">
        <f t="shared" si="253"/>
        <v>0</v>
      </c>
      <c r="FT33" s="39"/>
      <c r="FU33" s="39" t="e">
        <f t="shared" si="254"/>
        <v>#DIV/0!</v>
      </c>
      <c r="FV33" s="39" t="e">
        <f t="shared" si="255"/>
        <v>#DIV/0!</v>
      </c>
      <c r="FW33" s="39" t="e">
        <f t="shared" si="256"/>
        <v>#DIV/0!</v>
      </c>
      <c r="FX33" s="39"/>
      <c r="FY33" s="39" t="e">
        <f t="shared" si="257"/>
        <v>#DIV/0!</v>
      </c>
      <c r="FZ33" s="39" t="e">
        <f t="shared" si="258"/>
        <v>#DIV/0!</v>
      </c>
      <c r="GA33" s="39" t="e">
        <f t="shared" si="259"/>
        <v>#DIV/0!</v>
      </c>
      <c r="GB33" s="39" t="e">
        <f t="shared" si="260"/>
        <v>#DIV/0!</v>
      </c>
      <c r="GC33" s="39" t="e">
        <f t="shared" si="261"/>
        <v>#DIV/0!</v>
      </c>
      <c r="GD33" s="39" t="e">
        <f t="shared" si="262"/>
        <v>#DIV/0!</v>
      </c>
      <c r="GE33" s="39" t="e">
        <f t="shared" si="263"/>
        <v>#DIV/0!</v>
      </c>
      <c r="GF33" s="39" t="e">
        <f t="shared" si="264"/>
        <v>#DIV/0!</v>
      </c>
      <c r="GG33" s="39" t="e">
        <f t="shared" si="265"/>
        <v>#DIV/0!</v>
      </c>
      <c r="GH33" s="39" t="e">
        <f t="shared" si="266"/>
        <v>#DIV/0!</v>
      </c>
      <c r="GI33" s="39"/>
      <c r="GJ33" s="39" t="e">
        <f t="shared" si="267"/>
        <v>#DIV/0!</v>
      </c>
      <c r="GK33" s="39" t="e">
        <f t="shared" si="268"/>
        <v>#DIV/0!</v>
      </c>
      <c r="GL33" s="39" t="e">
        <f t="shared" si="269"/>
        <v>#DIV/0!</v>
      </c>
      <c r="GM33" s="39" t="e">
        <f t="shared" si="270"/>
        <v>#DIV/0!</v>
      </c>
      <c r="GN33" s="39" t="e">
        <f t="shared" si="271"/>
        <v>#DIV/0!</v>
      </c>
      <c r="GO33" s="57"/>
      <c r="GP33" s="57" t="e">
        <f t="shared" si="272"/>
        <v>#DIV/0!</v>
      </c>
      <c r="GQ33" s="59" t="e">
        <f t="shared" si="273"/>
        <v>#DIV/0!</v>
      </c>
      <c r="GR33" s="41" t="e">
        <f t="shared" si="274"/>
        <v>#DIV/0!</v>
      </c>
      <c r="GS33" s="57" t="e">
        <f t="shared" si="275"/>
        <v>#DIV/0!</v>
      </c>
      <c r="GT33" s="57" t="e">
        <f t="shared" si="276"/>
        <v>#DIV/0!</v>
      </c>
      <c r="GU33" s="57" t="e">
        <f t="shared" si="277"/>
        <v>#DIV/0!</v>
      </c>
      <c r="GV33" s="57"/>
      <c r="GW33" s="42" t="e">
        <f t="shared" si="278"/>
        <v>#DIV/0!</v>
      </c>
      <c r="GX33" s="42" t="e">
        <f t="shared" si="279"/>
        <v>#DIV/0!</v>
      </c>
      <c r="GY33" s="42" t="e">
        <f t="shared" si="280"/>
        <v>#DIV/0!</v>
      </c>
      <c r="GZ33" s="57"/>
      <c r="HA33" s="2" t="e">
        <f t="shared" si="281"/>
        <v>#DIV/0!</v>
      </c>
      <c r="HB33" s="2" t="e">
        <f t="shared" si="282"/>
        <v>#DIV/0!</v>
      </c>
      <c r="HC33" s="2" t="e">
        <f t="shared" si="283"/>
        <v>#DIV/0!</v>
      </c>
      <c r="HD33" s="2" t="e">
        <f t="shared" si="284"/>
        <v>#DIV/0!</v>
      </c>
      <c r="HE33" s="2" t="e">
        <f t="shared" si="285"/>
        <v>#DIV/0!</v>
      </c>
      <c r="HF33" s="2" t="e">
        <f t="shared" si="286"/>
        <v>#DIV/0!</v>
      </c>
      <c r="HG33" s="2" t="e">
        <f t="shared" si="287"/>
        <v>#DIV/0!</v>
      </c>
      <c r="HH33" s="2" t="e">
        <f t="shared" si="288"/>
        <v>#DIV/0!</v>
      </c>
      <c r="HI33" s="2" t="e">
        <f t="shared" si="289"/>
        <v>#DIV/0!</v>
      </c>
      <c r="HJ33" s="11" t="e">
        <f t="shared" si="290"/>
        <v>#DIV/0!</v>
      </c>
      <c r="HK33" s="60" t="e">
        <f t="shared" si="291"/>
        <v>#DIV/0!</v>
      </c>
      <c r="HL33" s="57"/>
      <c r="HM33" s="57" t="e">
        <f t="shared" si="292"/>
        <v>#DIV/0!</v>
      </c>
      <c r="HN33" s="57" t="e">
        <f t="shared" si="293"/>
        <v>#DIV/0!</v>
      </c>
      <c r="HO33" s="57" t="e">
        <f t="shared" si="294"/>
        <v>#DIV/0!</v>
      </c>
      <c r="HP33" s="57" t="e">
        <f t="shared" si="295"/>
        <v>#DIV/0!</v>
      </c>
      <c r="HQ33" s="57" t="e">
        <f t="shared" si="296"/>
        <v>#DIV/0!</v>
      </c>
      <c r="HR33" s="57"/>
      <c r="HS33" s="57" t="e">
        <f t="shared" si="297"/>
        <v>#DIV/0!</v>
      </c>
      <c r="HT33" s="57" t="e">
        <f t="shared" si="298"/>
        <v>#DIV/0!</v>
      </c>
      <c r="HU33" s="57" t="e">
        <f t="shared" si="299"/>
        <v>#DIV/0!</v>
      </c>
      <c r="HV33" s="57" t="e">
        <f t="shared" si="300"/>
        <v>#DIV/0!</v>
      </c>
      <c r="HW33" s="57" t="e">
        <f t="shared" si="301"/>
        <v>#DIV/0!</v>
      </c>
      <c r="HX33" s="57"/>
      <c r="HY33" s="57" t="e">
        <f t="shared" si="302"/>
        <v>#DIV/0!</v>
      </c>
      <c r="HZ33" s="57" t="e">
        <f t="shared" si="303"/>
        <v>#DIV/0!</v>
      </c>
      <c r="IA33" s="57"/>
      <c r="IB33" s="61">
        <f t="shared" si="304"/>
        <v>0</v>
      </c>
      <c r="IC33" s="57" t="str">
        <f t="shared" si="305"/>
        <v/>
      </c>
      <c r="ID33" s="42"/>
      <c r="IE33" s="2" t="str">
        <f t="shared" si="306"/>
        <v/>
      </c>
      <c r="IF33" s="60" t="e">
        <f t="shared" si="307"/>
        <v>#DIV/0!</v>
      </c>
      <c r="IG33" s="60" t="str">
        <f t="shared" si="308"/>
        <v/>
      </c>
      <c r="IH33" s="60" t="str">
        <f t="shared" si="309"/>
        <v>zinco-</v>
      </c>
      <c r="II33" s="60" t="str">
        <f t="shared" si="310"/>
        <v>mangano-</v>
      </c>
      <c r="IJ33" s="60" t="e">
        <f t="shared" si="311"/>
        <v>#DIV/0!</v>
      </c>
      <c r="IK33" s="60" t="e">
        <f t="shared" si="312"/>
        <v>#DIV/0!</v>
      </c>
      <c r="IL33" s="60" t="e">
        <f t="shared" si="313"/>
        <v>#DIV/0!</v>
      </c>
      <c r="IM33" s="60" t="e">
        <f t="shared" si="314"/>
        <v>#DIV/0!</v>
      </c>
      <c r="IN33" s="60" t="str">
        <f t="shared" si="315"/>
        <v/>
      </c>
      <c r="IO33" s="60" t="str">
        <f t="shared" si="316"/>
        <v/>
      </c>
      <c r="IP33" s="57"/>
      <c r="IQ33" s="57" t="str">
        <f t="shared" si="317"/>
        <v>ERROR!!</v>
      </c>
      <c r="IR33" s="42"/>
      <c r="IS33" s="42"/>
      <c r="IT33" s="42"/>
      <c r="IU33" s="42"/>
      <c r="IV33" s="42"/>
      <c r="IW33" s="42"/>
      <c r="IX33" s="42"/>
      <c r="IY33" s="42"/>
      <c r="IZ33" s="42"/>
      <c r="JA33" s="42"/>
      <c r="JB33" s="42"/>
      <c r="JC33" s="42"/>
      <c r="JD33" s="42"/>
      <c r="JE33" s="42"/>
      <c r="JF33" s="42"/>
      <c r="JG33" s="42"/>
      <c r="JH33" s="42"/>
      <c r="JI33" s="42"/>
      <c r="JJ33" s="42"/>
      <c r="JK33" s="42"/>
      <c r="JL33" s="42"/>
      <c r="JM33" s="42"/>
      <c r="JN33" s="42"/>
      <c r="JO33" s="42"/>
      <c r="JP33" s="42"/>
      <c r="JQ33" s="42"/>
      <c r="JR33" s="42"/>
      <c r="JS33" s="42"/>
      <c r="JT33" s="42"/>
      <c r="JU33" s="42"/>
      <c r="JV33" s="42"/>
      <c r="JW33" s="42"/>
      <c r="JX33" s="42"/>
      <c r="JY33" s="42"/>
      <c r="JZ33" s="42"/>
    </row>
    <row r="34" spans="1:286" s="3" customFormat="1" ht="15" customHeight="1">
      <c r="A34"/>
      <c r="B34"/>
      <c r="C34"/>
      <c r="D34"/>
      <c r="E34"/>
      <c r="F34" t="s">
        <v>196</v>
      </c>
      <c r="G34" s="73"/>
      <c r="H34" s="74"/>
      <c r="I34" s="73"/>
      <c r="J34" s="73"/>
      <c r="K34" s="73"/>
      <c r="L34" s="73"/>
      <c r="M34" s="74"/>
      <c r="N34" s="74"/>
      <c r="O34" s="74"/>
      <c r="P34" s="74"/>
      <c r="Q34" s="74"/>
      <c r="R34" s="74"/>
      <c r="S34"/>
      <c r="T34"/>
      <c r="U34"/>
      <c r="V34"/>
      <c r="W34"/>
      <c r="X34" s="29">
        <f t="shared" si="173"/>
        <v>0</v>
      </c>
      <c r="Y34" s="29">
        <f t="shared" si="174"/>
        <v>0</v>
      </c>
      <c r="Z34" s="29" t="e">
        <f t="shared" si="175"/>
        <v>#DIV/0!</v>
      </c>
      <c r="AA34" s="29" t="e">
        <f t="shared" si="176"/>
        <v>#DIV/0!</v>
      </c>
      <c r="AB34" s="29" t="e">
        <f t="shared" si="177"/>
        <v>#DIV/0!</v>
      </c>
      <c r="AC34" s="29" t="e">
        <f t="shared" si="178"/>
        <v>#DIV/0!</v>
      </c>
      <c r="AD34" s="4"/>
      <c r="AE34" s="41"/>
      <c r="AF34" s="23">
        <v>60.084299999999999</v>
      </c>
      <c r="AG34" s="23">
        <v>79.878799999999998</v>
      </c>
      <c r="AH34" s="23">
        <v>101.96120000000001</v>
      </c>
      <c r="AI34" s="23">
        <v>151.99039999999999</v>
      </c>
      <c r="AJ34" s="23">
        <v>159.69</v>
      </c>
      <c r="AK34" s="23">
        <v>71.846400000000003</v>
      </c>
      <c r="AL34" s="23">
        <v>70.9375</v>
      </c>
      <c r="AM34" s="23">
        <v>40.304400000000001</v>
      </c>
      <c r="AN34" s="23">
        <v>56.077399999999997</v>
      </c>
      <c r="AO34" s="23">
        <v>61.978999999999999</v>
      </c>
      <c r="AP34" s="23">
        <v>94.195999999999998</v>
      </c>
      <c r="AQ34" s="23">
        <v>18.998000000000001</v>
      </c>
      <c r="AR34" s="23">
        <v>35.450000000000003</v>
      </c>
      <c r="AS34" s="23">
        <v>29.88</v>
      </c>
      <c r="AT34" s="23">
        <v>74.691999999999993</v>
      </c>
      <c r="AU34" s="23">
        <v>81.39</v>
      </c>
      <c r="AV34" s="42"/>
      <c r="AW34" s="42"/>
      <c r="AX34" s="54">
        <f t="shared" si="179"/>
        <v>0</v>
      </c>
      <c r="AY34" s="54">
        <f t="shared" si="180"/>
        <v>0</v>
      </c>
      <c r="AZ34" s="54">
        <f t="shared" si="181"/>
        <v>0</v>
      </c>
      <c r="BA34" s="54">
        <f t="shared" si="182"/>
        <v>0</v>
      </c>
      <c r="BB34" s="54">
        <f t="shared" si="183"/>
        <v>0</v>
      </c>
      <c r="BC34" s="54">
        <f t="shared" si="184"/>
        <v>0</v>
      </c>
      <c r="BD34" s="54">
        <f t="shared" si="185"/>
        <v>0</v>
      </c>
      <c r="BE34" s="54">
        <f t="shared" si="186"/>
        <v>0</v>
      </c>
      <c r="BF34" s="54">
        <f t="shared" si="187"/>
        <v>0</v>
      </c>
      <c r="BG34" s="54">
        <f t="shared" si="188"/>
        <v>0</v>
      </c>
      <c r="BH34" s="54">
        <f t="shared" si="189"/>
        <v>0</v>
      </c>
      <c r="BI34" s="54">
        <f t="shared" si="190"/>
        <v>0</v>
      </c>
      <c r="BJ34" s="54">
        <f t="shared" si="191"/>
        <v>0</v>
      </c>
      <c r="BK34" s="54">
        <f t="shared" si="192"/>
        <v>0</v>
      </c>
      <c r="BL34" s="54">
        <f t="shared" si="193"/>
        <v>0</v>
      </c>
      <c r="BM34" s="42"/>
      <c r="BN34" s="42"/>
      <c r="BO34" s="54">
        <f>'Norm-coeff'!$C$2+$AX34*'Norm-coeff'!$D$2+$AY34*'Norm-coeff'!$E$2+$AZ34*'Norm-coeff'!$F$2+$BA34*'Norm-coeff'!$G$2+$BB34*'Norm-coeff'!$H$2+$BC34*'Norm-coeff'!$I$2+$BD34*'Norm-coeff'!$J$2+$BE34*'Norm-coeff'!$K$2+$BF34*'Norm-coeff'!$L$2+$BG34*'Norm-coeff'!$M$2+$BH34*'Norm-coeff'!$N$2+$BI34*'Norm-coeff'!$O$2</f>
        <v>5.4045421474420303</v>
      </c>
      <c r="BP34" s="54">
        <f>'Norm-coeff'!$C$3+$AX34*'Norm-coeff'!$D$3+$AY34*'Norm-coeff'!$E$3+$AZ34*'Norm-coeff'!$F$3+$BA34*'Norm-coeff'!$G$3+$BB34*'Norm-coeff'!$H$3+$BC34*'Norm-coeff'!$I$3+$BD34*'Norm-coeff'!$J$3+$BE34*'Norm-coeff'!$K$3+$BF34*'Norm-coeff'!$L$3+$BG34*'Norm-coeff'!$M$3+$BH34*'Norm-coeff'!$N$3+$BI34*'Norm-coeff'!$O$3</f>
        <v>3.15319116612705</v>
      </c>
      <c r="BQ34" s="54">
        <f>'Norm-coeff'!$C$4+$AX34*'Norm-coeff'!$D$4+$AY34*'Norm-coeff'!$E$4+$AZ34*'Norm-coeff'!$F$4+$BA34*'Norm-coeff'!$G$4+$BB34*'Norm-coeff'!$H$4+$BC34*'Norm-coeff'!$I$4+$BD34*'Norm-coeff'!$J$4+$BE34*'Norm-coeff'!$K$4+$BF34*'Norm-coeff'!$L$4+$BG34*'Norm-coeff'!$M$4+$BH34*'Norm-coeff'!$N$4+$BI34*'Norm-coeff'!$O$4</f>
        <v>1.42115649462768</v>
      </c>
      <c r="BR34" s="54">
        <f>'Norm-coeff'!$C$5+$AX34*'Norm-coeff'!$D$5+$AY34*'Norm-coeff'!$E$5+$AZ34*'Norm-coeff'!$F$5+$BA34*'Norm-coeff'!$G$5+$BB34*'Norm-coeff'!$H$5+$BC34*'Norm-coeff'!$I$5+$BD34*'Norm-coeff'!$J$5+$BE34*'Norm-coeff'!$K$5+$BF34*'Norm-coeff'!$L$5+$BG34*'Norm-coeff'!$M$5+$BH34*'Norm-coeff'!$N$5+$BI34*'Norm-coeff'!$O$5</f>
        <v>1.0553329241296201</v>
      </c>
      <c r="BS34" s="54">
        <f>'Norm-coeff'!$C$6+$AX34*'Norm-coeff'!$D$6+$AY34*'Norm-coeff'!$E$6+$AZ34*'Norm-coeff'!$F$6+$BA34*'Norm-coeff'!$G$6+$BB34*'Norm-coeff'!$H$6+$BC34*'Norm-coeff'!$I$6+$BD34*'Norm-coeff'!$J$6+$BE34*'Norm-coeff'!$K$6+$BF34*'Norm-coeff'!$L$6+$BG34*'Norm-coeff'!$M$6+$BH34*'Norm-coeff'!$N$6+$BI34*'Norm-coeff'!$O$6</f>
        <v>-1.48700885495103E-2</v>
      </c>
      <c r="BT34" s="54">
        <f>'Norm-coeff'!$C$7+$AX34*'Norm-coeff'!$D$7+$AY34*'Norm-coeff'!$E$7+$AZ34*'Norm-coeff'!$F$7+$BA34*'Norm-coeff'!$G$7+$BB34*'Norm-coeff'!$H$7+$BC34*'Norm-coeff'!$I$7+$BD34*'Norm-coeff'!$J$7+$BE34*'Norm-coeff'!$K$7+$BF34*'Norm-coeff'!$L$7+$BG34*'Norm-coeff'!$M$7+$BH34*'Norm-coeff'!$N$7+$BI34*'Norm-coeff'!$O$7</f>
        <v>2.0907583608832998</v>
      </c>
      <c r="BU34" s="54">
        <f>'Norm-coeff'!$C$8+$AX34*'Norm-coeff'!$D$8+$AY34*'Norm-coeff'!$E$8+$AZ34*'Norm-coeff'!$F$8+$BA34*'Norm-coeff'!$G$8+$BB34*'Norm-coeff'!$H$8+$BC34*'Norm-coeff'!$I$8+$BD34*'Norm-coeff'!$J$8+$BE34*'Norm-coeff'!$K$8+$BF34*'Norm-coeff'!$L$8+$BG34*'Norm-coeff'!$M$8+$BH34*'Norm-coeff'!$N$8+$BI34*'Norm-coeff'!$O$8</f>
        <v>0.65894159836244504</v>
      </c>
      <c r="BV34" s="54">
        <f>'Norm-coeff'!$C$9+$AX34*'Norm-coeff'!$D$9+$AY34*'Norm-coeff'!$E$9+$AZ34*'Norm-coeff'!$F$9+$BA34*'Norm-coeff'!$G$9+$BB34*'Norm-coeff'!$H$9+$BC34*'Norm-coeff'!$I$9+$BD34*'Norm-coeff'!$J$9+$BE34*'Norm-coeff'!$K$9+$BF34*'Norm-coeff'!$L$9+$BG34*'Norm-coeff'!$M$9+$BH34*'Norm-coeff'!$N$9+$BI34*'Norm-coeff'!$O$9</f>
        <v>1.48961085014701</v>
      </c>
      <c r="BW34" s="54">
        <f>'Norm-coeff'!$C$10+$AX34*'Norm-coeff'!$D$10+$AY34*'Norm-coeff'!$E$10+$AZ34*'Norm-coeff'!$F$10+$BA34*'Norm-coeff'!$G$10+$BB34*'Norm-coeff'!$H$10+$BC34*'Norm-coeff'!$I$10+$BD34*'Norm-coeff'!$J$10+$BE34*'Norm-coeff'!$K$10+$BF34*'Norm-coeff'!$L$10+$BG34*'Norm-coeff'!$M$10+$BH34*'Norm-coeff'!$N$10+$BI34*'Norm-coeff'!$O$10</f>
        <v>1.42058735749591</v>
      </c>
      <c r="BX34" s="54">
        <f>'Norm-coeff'!$C$11+$AX34*'Norm-coeff'!$D$11+$AY34*'Norm-coeff'!$E$11+$AZ34*'Norm-coeff'!$F$11+$BA34*'Norm-coeff'!$G$11+$BB34*'Norm-coeff'!$H$11+$BC34*'Norm-coeff'!$I$11+$BD34*'Norm-coeff'!$J$11+$BE34*'Norm-coeff'!$K$11+$BF34*'Norm-coeff'!$L$11+$BG34*'Norm-coeff'!$M$11+$BH34*'Norm-coeff'!$N$11+$BI34*'Norm-coeff'!$O$11</f>
        <v>0.221233014421479</v>
      </c>
      <c r="BY34" s="54">
        <f>'Norm-coeff'!$C$12+$AX34*'Norm-coeff'!$D$12+$AY34*'Norm-coeff'!$E$12+$AZ34*'Norm-coeff'!$F$12+$BA34*'Norm-coeff'!$G$12+$BB34*'Norm-coeff'!$H$12+$BC34*'Norm-coeff'!$I$12+$BD34*'Norm-coeff'!$J$12+$BE34*'Norm-coeff'!$K$12+$BF34*'Norm-coeff'!$L$12+$BG34*'Norm-coeff'!$M$12+$BH34*'Norm-coeff'!$N$12+$BI34*'Norm-coeff'!$O$12</f>
        <v>0.283527502056037</v>
      </c>
      <c r="BZ34" s="54">
        <f>'Norm-coeff'!$C$13+$AX34*'Norm-coeff'!$D$13+$AY34*'Norm-coeff'!$E$13+$AZ34*'Norm-coeff'!$F$13+$BA34*'Norm-coeff'!$G$13+$BB34*'Norm-coeff'!$H$13+$BC34*'Norm-coeff'!$I$13+$BD34*'Norm-coeff'!$J$13+$BE34*'Norm-coeff'!$K$13+$BF34*'Norm-coeff'!$L$13+$BG34*'Norm-coeff'!$M$13+$BH34*'Norm-coeff'!$N$13+$BI34*'Norm-coeff'!$O$13</f>
        <v>-4.1864930554451202E-2</v>
      </c>
      <c r="CA34" s="54">
        <f>'Norm-coeff'!$C$14+$AX34*'Norm-coeff'!$D$14+$AY34*'Norm-coeff'!$E$14+$AZ34*'Norm-coeff'!$F$14+$BA34*'Norm-coeff'!$G$14+$BB34*'Norm-coeff'!$H$14+$BC34*'Norm-coeff'!$I$14+$BD34*'Norm-coeff'!$J$14+$BE34*'Norm-coeff'!$K$14+$BF34*'Norm-coeff'!$L$14+$BG34*'Norm-coeff'!$M$14+$BH34*'Norm-coeff'!$N$14+$BI34*'Norm-coeff'!$O$14</f>
        <v>4.2526983164477103</v>
      </c>
      <c r="CB34" s="42"/>
      <c r="CC34" s="54">
        <f t="shared" si="318"/>
        <v>0</v>
      </c>
      <c r="CD34" s="42"/>
      <c r="CE34" s="42"/>
      <c r="CF34" s="55"/>
      <c r="CG34" s="54">
        <f t="shared" si="194"/>
        <v>0</v>
      </c>
      <c r="CH34" s="54">
        <f t="shared" si="172"/>
        <v>0</v>
      </c>
      <c r="CI34" s="54">
        <f t="shared" si="195"/>
        <v>0</v>
      </c>
      <c r="CJ34" s="56">
        <f t="shared" si="196"/>
        <v>0</v>
      </c>
      <c r="CK34" s="54">
        <f t="shared" si="197"/>
        <v>0</v>
      </c>
      <c r="CL34" s="54">
        <f t="shared" si="198"/>
        <v>0</v>
      </c>
      <c r="CM34" s="54">
        <f t="shared" si="199"/>
        <v>0</v>
      </c>
      <c r="CN34" s="54">
        <f t="shared" si="200"/>
        <v>0</v>
      </c>
      <c r="CO34" s="54">
        <f t="shared" si="201"/>
        <v>0</v>
      </c>
      <c r="CP34" s="54">
        <f t="shared" si="202"/>
        <v>0</v>
      </c>
      <c r="CQ34" s="54">
        <f t="shared" si="203"/>
        <v>0</v>
      </c>
      <c r="CR34" s="54">
        <f t="shared" si="204"/>
        <v>0</v>
      </c>
      <c r="CS34" s="54">
        <f t="shared" si="205"/>
        <v>0</v>
      </c>
      <c r="CT34" s="54"/>
      <c r="CU34" s="54">
        <f t="shared" si="206"/>
        <v>0</v>
      </c>
      <c r="CV34" s="54">
        <f t="shared" si="207"/>
        <v>0</v>
      </c>
      <c r="CW34" s="54">
        <f t="shared" si="208"/>
        <v>0</v>
      </c>
      <c r="CX34" s="54">
        <f t="shared" si="209"/>
        <v>0</v>
      </c>
      <c r="CY34" s="54"/>
      <c r="CZ34" s="54">
        <f t="shared" si="210"/>
        <v>0</v>
      </c>
      <c r="DA34" s="54">
        <f t="shared" si="211"/>
        <v>0</v>
      </c>
      <c r="DB34" s="54">
        <f t="shared" si="212"/>
        <v>0</v>
      </c>
      <c r="DC34" s="54">
        <f t="shared" si="213"/>
        <v>0</v>
      </c>
      <c r="DD34" s="54">
        <f t="shared" si="214"/>
        <v>0</v>
      </c>
      <c r="DE34" s="54">
        <f t="shared" si="215"/>
        <v>0</v>
      </c>
      <c r="DF34" s="54">
        <f t="shared" si="216"/>
        <v>0</v>
      </c>
      <c r="DG34" s="54">
        <f t="shared" si="217"/>
        <v>2</v>
      </c>
      <c r="DH34" s="71">
        <f t="shared" si="218"/>
        <v>0</v>
      </c>
      <c r="DI34" s="71">
        <f t="shared" si="219"/>
        <v>0</v>
      </c>
      <c r="DJ34" s="54">
        <f t="shared" si="220"/>
        <v>0</v>
      </c>
      <c r="DK34" s="54">
        <f t="shared" si="221"/>
        <v>2</v>
      </c>
      <c r="DL34" s="4">
        <f t="shared" si="49"/>
        <v>0</v>
      </c>
      <c r="DM34" s="3">
        <f t="shared" si="222"/>
        <v>0</v>
      </c>
      <c r="DN34" s="3">
        <f t="shared" si="223"/>
        <v>0</v>
      </c>
      <c r="DO34" s="4" t="e">
        <f t="shared" si="224"/>
        <v>#DIV/0!</v>
      </c>
      <c r="DP34" s="57"/>
      <c r="DQ34" s="57"/>
      <c r="DR34" s="56">
        <f t="shared" si="53"/>
        <v>2</v>
      </c>
      <c r="DS34" s="56">
        <f t="shared" si="54"/>
        <v>0</v>
      </c>
      <c r="DT34" s="38">
        <f t="shared" si="55"/>
        <v>0</v>
      </c>
      <c r="DU34" s="38">
        <f t="shared" si="225"/>
        <v>2</v>
      </c>
      <c r="DV34" s="38">
        <f t="shared" si="57"/>
        <v>0</v>
      </c>
      <c r="DW34" s="39">
        <f t="shared" si="58"/>
        <v>0</v>
      </c>
      <c r="DX34" s="39">
        <f t="shared" si="59"/>
        <v>0</v>
      </c>
      <c r="DY34" s="39">
        <f t="shared" si="60"/>
        <v>0</v>
      </c>
      <c r="DZ34" s="39">
        <f t="shared" si="61"/>
        <v>0</v>
      </c>
      <c r="EA34" s="39">
        <f t="shared" si="62"/>
        <v>0</v>
      </c>
      <c r="EB34" s="37" t="e">
        <f t="shared" si="226"/>
        <v>#DIV/0!</v>
      </c>
      <c r="EC34" s="37" t="e">
        <f t="shared" si="227"/>
        <v>#DIV/0!</v>
      </c>
      <c r="ED34" s="37" t="e">
        <f t="shared" si="228"/>
        <v>#DIV/0!</v>
      </c>
      <c r="EE34" s="37" t="e">
        <f t="shared" si="229"/>
        <v>#DIV/0!</v>
      </c>
      <c r="EF34" s="39" t="e">
        <f t="shared" si="230"/>
        <v>#DIV/0!</v>
      </c>
      <c r="EG34" s="37" t="e">
        <f t="shared" si="231"/>
        <v>#DIV/0!</v>
      </c>
      <c r="EH34" s="37" t="e">
        <f t="shared" si="232"/>
        <v>#DIV/0!</v>
      </c>
      <c r="EI34" s="11" t="b">
        <f t="shared" si="233"/>
        <v>1</v>
      </c>
      <c r="EJ34" s="11" t="b">
        <f t="shared" si="234"/>
        <v>0</v>
      </c>
      <c r="EK34" s="39" t="e">
        <f t="shared" si="235"/>
        <v>#DIV/0!</v>
      </c>
      <c r="EL34" s="39" t="e">
        <f t="shared" si="236"/>
        <v>#DIV/0!</v>
      </c>
      <c r="EM34" s="39" t="e">
        <f t="shared" si="237"/>
        <v>#DIV/0!</v>
      </c>
      <c r="EN34" s="39" t="e">
        <f t="shared" si="238"/>
        <v>#DIV/0!</v>
      </c>
      <c r="EO34" s="39" t="e">
        <f t="shared" si="239"/>
        <v>#DIV/0!</v>
      </c>
      <c r="EP34" s="39" t="e">
        <f t="shared" si="240"/>
        <v>#DIV/0!</v>
      </c>
      <c r="EQ34" s="39" t="e">
        <f t="shared" si="241"/>
        <v>#DIV/0!</v>
      </c>
      <c r="ER34" s="39" t="e">
        <f t="shared" si="242"/>
        <v>#DIV/0!</v>
      </c>
      <c r="ES34" s="58" t="str">
        <f t="shared" si="243"/>
        <v>(OH,F,Cl)-dominate amphibole</v>
      </c>
      <c r="ET34" s="58" t="e">
        <f t="shared" si="244"/>
        <v>#N/A</v>
      </c>
      <c r="EU34" s="56">
        <f t="shared" si="82"/>
        <v>0</v>
      </c>
      <c r="EV34" s="56">
        <f t="shared" si="83"/>
        <v>0</v>
      </c>
      <c r="EW34" s="56">
        <f t="shared" si="84"/>
        <v>0</v>
      </c>
      <c r="EX34" s="56">
        <f t="shared" si="85"/>
        <v>0</v>
      </c>
      <c r="EY34" s="56">
        <f t="shared" si="86"/>
        <v>0</v>
      </c>
      <c r="EZ34" s="56">
        <f t="shared" si="87"/>
        <v>0</v>
      </c>
      <c r="FA34" s="39">
        <f t="shared" si="88"/>
        <v>0</v>
      </c>
      <c r="FB34" s="39">
        <f t="shared" si="89"/>
        <v>0</v>
      </c>
      <c r="FC34" s="54">
        <f t="shared" si="90"/>
        <v>0</v>
      </c>
      <c r="FD34" s="54">
        <f t="shared" si="91"/>
        <v>0</v>
      </c>
      <c r="FE34" s="39">
        <f t="shared" si="92"/>
        <v>0</v>
      </c>
      <c r="FF34" s="54">
        <f t="shared" si="93"/>
        <v>0</v>
      </c>
      <c r="FG34" s="39">
        <f t="shared" si="94"/>
        <v>0</v>
      </c>
      <c r="FH34" s="39">
        <f t="shared" si="245"/>
        <v>0</v>
      </c>
      <c r="FI34" s="39">
        <f t="shared" si="246"/>
        <v>0</v>
      </c>
      <c r="FJ34" s="39">
        <f t="shared" si="247"/>
        <v>0</v>
      </c>
      <c r="FK34" s="39" t="e">
        <f t="shared" si="248"/>
        <v>#DIV/0!</v>
      </c>
      <c r="FL34" s="39" t="e">
        <f t="shared" si="249"/>
        <v>#DIV/0!</v>
      </c>
      <c r="FM34" s="39" t="e">
        <f t="shared" si="250"/>
        <v>#DIV/0!</v>
      </c>
      <c r="FN34" s="39">
        <f t="shared" si="251"/>
        <v>1</v>
      </c>
      <c r="FO34" s="39">
        <f t="shared" si="102"/>
        <v>0</v>
      </c>
      <c r="FP34" s="39">
        <f t="shared" si="103"/>
        <v>0</v>
      </c>
      <c r="FQ34" s="39">
        <f t="shared" si="104"/>
        <v>0</v>
      </c>
      <c r="FR34" s="39">
        <f t="shared" si="252"/>
        <v>0</v>
      </c>
      <c r="FS34" s="39">
        <f t="shared" si="253"/>
        <v>0</v>
      </c>
      <c r="FT34" s="39"/>
      <c r="FU34" s="39" t="e">
        <f t="shared" si="254"/>
        <v>#DIV/0!</v>
      </c>
      <c r="FV34" s="39" t="e">
        <f t="shared" si="255"/>
        <v>#DIV/0!</v>
      </c>
      <c r="FW34" s="39" t="e">
        <f t="shared" si="256"/>
        <v>#DIV/0!</v>
      </c>
      <c r="FX34" s="39"/>
      <c r="FY34" s="39" t="e">
        <f t="shared" si="257"/>
        <v>#DIV/0!</v>
      </c>
      <c r="FZ34" s="39" t="e">
        <f t="shared" si="258"/>
        <v>#DIV/0!</v>
      </c>
      <c r="GA34" s="39" t="e">
        <f t="shared" si="259"/>
        <v>#DIV/0!</v>
      </c>
      <c r="GB34" s="39" t="e">
        <f t="shared" si="260"/>
        <v>#DIV/0!</v>
      </c>
      <c r="GC34" s="39" t="e">
        <f t="shared" si="261"/>
        <v>#DIV/0!</v>
      </c>
      <c r="GD34" s="39" t="e">
        <f t="shared" si="262"/>
        <v>#DIV/0!</v>
      </c>
      <c r="GE34" s="39" t="e">
        <f t="shared" si="263"/>
        <v>#DIV/0!</v>
      </c>
      <c r="GF34" s="39" t="e">
        <f t="shared" si="264"/>
        <v>#DIV/0!</v>
      </c>
      <c r="GG34" s="39" t="e">
        <f t="shared" si="265"/>
        <v>#DIV/0!</v>
      </c>
      <c r="GH34" s="39" t="e">
        <f t="shared" si="266"/>
        <v>#DIV/0!</v>
      </c>
      <c r="GI34" s="39"/>
      <c r="GJ34" s="39" t="e">
        <f t="shared" si="267"/>
        <v>#DIV/0!</v>
      </c>
      <c r="GK34" s="39" t="e">
        <f t="shared" si="268"/>
        <v>#DIV/0!</v>
      </c>
      <c r="GL34" s="39" t="e">
        <f t="shared" si="269"/>
        <v>#DIV/0!</v>
      </c>
      <c r="GM34" s="39" t="e">
        <f t="shared" si="270"/>
        <v>#DIV/0!</v>
      </c>
      <c r="GN34" s="39" t="e">
        <f t="shared" si="271"/>
        <v>#DIV/0!</v>
      </c>
      <c r="GO34" s="57"/>
      <c r="GP34" s="57" t="e">
        <f t="shared" si="272"/>
        <v>#DIV/0!</v>
      </c>
      <c r="GQ34" s="59" t="e">
        <f t="shared" si="273"/>
        <v>#DIV/0!</v>
      </c>
      <c r="GR34" s="41" t="e">
        <f t="shared" si="274"/>
        <v>#DIV/0!</v>
      </c>
      <c r="GS34" s="57" t="e">
        <f t="shared" si="275"/>
        <v>#DIV/0!</v>
      </c>
      <c r="GT34" s="57" t="e">
        <f t="shared" si="276"/>
        <v>#DIV/0!</v>
      </c>
      <c r="GU34" s="57" t="e">
        <f t="shared" si="277"/>
        <v>#DIV/0!</v>
      </c>
      <c r="GV34" s="57"/>
      <c r="GW34" s="42" t="e">
        <f t="shared" si="278"/>
        <v>#DIV/0!</v>
      </c>
      <c r="GX34" s="42" t="e">
        <f t="shared" si="279"/>
        <v>#DIV/0!</v>
      </c>
      <c r="GY34" s="42" t="e">
        <f t="shared" si="280"/>
        <v>#DIV/0!</v>
      </c>
      <c r="GZ34" s="57"/>
      <c r="HA34" s="2" t="e">
        <f t="shared" si="281"/>
        <v>#DIV/0!</v>
      </c>
      <c r="HB34" s="2" t="e">
        <f t="shared" si="282"/>
        <v>#DIV/0!</v>
      </c>
      <c r="HC34" s="2" t="e">
        <f t="shared" si="283"/>
        <v>#DIV/0!</v>
      </c>
      <c r="HD34" s="2" t="e">
        <f t="shared" si="284"/>
        <v>#DIV/0!</v>
      </c>
      <c r="HE34" s="2" t="e">
        <f t="shared" si="285"/>
        <v>#DIV/0!</v>
      </c>
      <c r="HF34" s="2" t="e">
        <f t="shared" si="286"/>
        <v>#DIV/0!</v>
      </c>
      <c r="HG34" s="2" t="e">
        <f t="shared" si="287"/>
        <v>#DIV/0!</v>
      </c>
      <c r="HH34" s="2" t="e">
        <f t="shared" si="288"/>
        <v>#DIV/0!</v>
      </c>
      <c r="HI34" s="2" t="e">
        <f t="shared" si="289"/>
        <v>#DIV/0!</v>
      </c>
      <c r="HJ34" s="11" t="e">
        <f t="shared" si="290"/>
        <v>#DIV/0!</v>
      </c>
      <c r="HK34" s="60" t="e">
        <f t="shared" si="291"/>
        <v>#DIV/0!</v>
      </c>
      <c r="HL34" s="57"/>
      <c r="HM34" s="57" t="e">
        <f t="shared" si="292"/>
        <v>#DIV/0!</v>
      </c>
      <c r="HN34" s="57" t="e">
        <f t="shared" si="293"/>
        <v>#DIV/0!</v>
      </c>
      <c r="HO34" s="57" t="e">
        <f t="shared" si="294"/>
        <v>#DIV/0!</v>
      </c>
      <c r="HP34" s="57" t="e">
        <f t="shared" si="295"/>
        <v>#DIV/0!</v>
      </c>
      <c r="HQ34" s="57" t="e">
        <f t="shared" si="296"/>
        <v>#DIV/0!</v>
      </c>
      <c r="HR34" s="57"/>
      <c r="HS34" s="57" t="e">
        <f t="shared" si="297"/>
        <v>#DIV/0!</v>
      </c>
      <c r="HT34" s="57" t="e">
        <f t="shared" si="298"/>
        <v>#DIV/0!</v>
      </c>
      <c r="HU34" s="57" t="e">
        <f t="shared" si="299"/>
        <v>#DIV/0!</v>
      </c>
      <c r="HV34" s="57" t="e">
        <f t="shared" si="300"/>
        <v>#DIV/0!</v>
      </c>
      <c r="HW34" s="57" t="e">
        <f t="shared" si="301"/>
        <v>#DIV/0!</v>
      </c>
      <c r="HX34" s="57"/>
      <c r="HY34" s="57" t="e">
        <f t="shared" si="302"/>
        <v>#DIV/0!</v>
      </c>
      <c r="HZ34" s="57" t="e">
        <f t="shared" si="303"/>
        <v>#DIV/0!</v>
      </c>
      <c r="IA34" s="57"/>
      <c r="IB34" s="61">
        <f t="shared" si="304"/>
        <v>0</v>
      </c>
      <c r="IC34" s="57" t="str">
        <f t="shared" si="305"/>
        <v/>
      </c>
      <c r="ID34" s="42"/>
      <c r="IE34" s="2" t="str">
        <f t="shared" si="306"/>
        <v/>
      </c>
      <c r="IF34" s="60" t="e">
        <f t="shared" si="307"/>
        <v>#DIV/0!</v>
      </c>
      <c r="IG34" s="60" t="str">
        <f t="shared" si="308"/>
        <v/>
      </c>
      <c r="IH34" s="60" t="str">
        <f t="shared" si="309"/>
        <v>zinco-</v>
      </c>
      <c r="II34" s="60" t="str">
        <f t="shared" si="310"/>
        <v>mangano-</v>
      </c>
      <c r="IJ34" s="60" t="e">
        <f t="shared" si="311"/>
        <v>#DIV/0!</v>
      </c>
      <c r="IK34" s="60" t="e">
        <f t="shared" si="312"/>
        <v>#DIV/0!</v>
      </c>
      <c r="IL34" s="60" t="e">
        <f t="shared" si="313"/>
        <v>#DIV/0!</v>
      </c>
      <c r="IM34" s="60" t="e">
        <f t="shared" si="314"/>
        <v>#DIV/0!</v>
      </c>
      <c r="IN34" s="60" t="str">
        <f t="shared" si="315"/>
        <v/>
      </c>
      <c r="IO34" s="60" t="str">
        <f t="shared" si="316"/>
        <v/>
      </c>
      <c r="IP34" s="57"/>
      <c r="IQ34" s="57" t="str">
        <f t="shared" si="317"/>
        <v>ERROR!!</v>
      </c>
      <c r="IR34" s="42"/>
      <c r="IS34" s="42"/>
      <c r="IT34" s="42"/>
      <c r="IU34" s="42"/>
      <c r="IV34" s="42"/>
      <c r="IW34" s="42"/>
      <c r="IX34" s="42"/>
      <c r="IY34" s="42"/>
      <c r="IZ34" s="42"/>
      <c r="JA34" s="42"/>
      <c r="JB34" s="42"/>
      <c r="JC34" s="42"/>
      <c r="JD34" s="42"/>
      <c r="JE34" s="42"/>
      <c r="JF34" s="42"/>
      <c r="JG34" s="42"/>
      <c r="JH34" s="42"/>
      <c r="JI34" s="42"/>
      <c r="JJ34" s="42"/>
      <c r="JK34" s="42"/>
      <c r="JL34" s="42"/>
      <c r="JM34" s="42"/>
      <c r="JN34" s="42"/>
      <c r="JO34" s="42"/>
      <c r="JP34" s="42"/>
      <c r="JQ34" s="42"/>
      <c r="JR34" s="42"/>
      <c r="JS34" s="42"/>
      <c r="JT34" s="42"/>
      <c r="JU34" s="42"/>
      <c r="JV34" s="42"/>
      <c r="JW34" s="42"/>
      <c r="JX34" s="42"/>
      <c r="JY34" s="42"/>
      <c r="JZ34" s="42"/>
    </row>
    <row r="35" spans="1:286" s="3" customFormat="1" ht="15" customHeight="1">
      <c r="A35"/>
      <c r="B35"/>
      <c r="C35"/>
      <c r="D35"/>
      <c r="E35"/>
      <c r="F35" t="s">
        <v>196</v>
      </c>
      <c r="G35" s="73"/>
      <c r="H35" s="74"/>
      <c r="I35" s="73"/>
      <c r="J35" s="73"/>
      <c r="K35" s="73"/>
      <c r="L35" s="73"/>
      <c r="M35" s="74"/>
      <c r="N35" s="74"/>
      <c r="O35" s="74"/>
      <c r="P35" s="74"/>
      <c r="Q35" s="74"/>
      <c r="R35" s="74"/>
      <c r="S35"/>
      <c r="T35"/>
      <c r="U35"/>
      <c r="V35"/>
      <c r="W35"/>
      <c r="X35" s="29">
        <f t="shared" si="173"/>
        <v>0</v>
      </c>
      <c r="Y35" s="29">
        <f t="shared" si="174"/>
        <v>0</v>
      </c>
      <c r="Z35" s="29" t="e">
        <f t="shared" si="175"/>
        <v>#DIV/0!</v>
      </c>
      <c r="AA35" s="29" t="e">
        <f t="shared" si="176"/>
        <v>#DIV/0!</v>
      </c>
      <c r="AB35" s="29" t="e">
        <f t="shared" si="177"/>
        <v>#DIV/0!</v>
      </c>
      <c r="AC35" s="29" t="e">
        <f t="shared" si="178"/>
        <v>#DIV/0!</v>
      </c>
      <c r="AD35" s="4"/>
      <c r="AE35" s="41"/>
      <c r="AF35" s="23">
        <v>60.084299999999999</v>
      </c>
      <c r="AG35" s="23">
        <v>79.878799999999998</v>
      </c>
      <c r="AH35" s="23">
        <v>101.96120000000001</v>
      </c>
      <c r="AI35" s="23">
        <v>151.99039999999999</v>
      </c>
      <c r="AJ35" s="23">
        <v>159.69</v>
      </c>
      <c r="AK35" s="23">
        <v>71.846400000000003</v>
      </c>
      <c r="AL35" s="23">
        <v>70.9375</v>
      </c>
      <c r="AM35" s="23">
        <v>40.304400000000001</v>
      </c>
      <c r="AN35" s="23">
        <v>56.077399999999997</v>
      </c>
      <c r="AO35" s="23">
        <v>61.978999999999999</v>
      </c>
      <c r="AP35" s="23">
        <v>94.195999999999998</v>
      </c>
      <c r="AQ35" s="23">
        <v>18.998000000000001</v>
      </c>
      <c r="AR35" s="23">
        <v>35.450000000000003</v>
      </c>
      <c r="AS35" s="23">
        <v>29.88</v>
      </c>
      <c r="AT35" s="23">
        <v>74.691999999999993</v>
      </c>
      <c r="AU35" s="23">
        <v>81.39</v>
      </c>
      <c r="AV35" s="42"/>
      <c r="AW35" s="42"/>
      <c r="AX35" s="54">
        <f t="shared" si="179"/>
        <v>0</v>
      </c>
      <c r="AY35" s="54">
        <f t="shared" si="180"/>
        <v>0</v>
      </c>
      <c r="AZ35" s="54">
        <f t="shared" si="181"/>
        <v>0</v>
      </c>
      <c r="BA35" s="54">
        <f t="shared" si="182"/>
        <v>0</v>
      </c>
      <c r="BB35" s="54">
        <f t="shared" si="183"/>
        <v>0</v>
      </c>
      <c r="BC35" s="54">
        <f t="shared" si="184"/>
        <v>0</v>
      </c>
      <c r="BD35" s="54">
        <f t="shared" si="185"/>
        <v>0</v>
      </c>
      <c r="BE35" s="54">
        <f t="shared" si="186"/>
        <v>0</v>
      </c>
      <c r="BF35" s="54">
        <f t="shared" si="187"/>
        <v>0</v>
      </c>
      <c r="BG35" s="54">
        <f t="shared" si="188"/>
        <v>0</v>
      </c>
      <c r="BH35" s="54">
        <f t="shared" si="189"/>
        <v>0</v>
      </c>
      <c r="BI35" s="54">
        <f t="shared" si="190"/>
        <v>0</v>
      </c>
      <c r="BJ35" s="54">
        <f t="shared" si="191"/>
        <v>0</v>
      </c>
      <c r="BK35" s="54">
        <f t="shared" si="192"/>
        <v>0</v>
      </c>
      <c r="BL35" s="54">
        <f t="shared" si="193"/>
        <v>0</v>
      </c>
      <c r="BM35" s="42"/>
      <c r="BN35" s="42"/>
      <c r="BO35" s="54">
        <f>'Norm-coeff'!$C$2+$AX35*'Norm-coeff'!$D$2+$AY35*'Norm-coeff'!$E$2+$AZ35*'Norm-coeff'!$F$2+$BA35*'Norm-coeff'!$G$2+$BB35*'Norm-coeff'!$H$2+$BC35*'Norm-coeff'!$I$2+$BD35*'Norm-coeff'!$J$2+$BE35*'Norm-coeff'!$K$2+$BF35*'Norm-coeff'!$L$2+$BG35*'Norm-coeff'!$M$2+$BH35*'Norm-coeff'!$N$2+$BI35*'Norm-coeff'!$O$2</f>
        <v>5.4045421474420303</v>
      </c>
      <c r="BP35" s="54">
        <f>'Norm-coeff'!$C$3+$AX35*'Norm-coeff'!$D$3+$AY35*'Norm-coeff'!$E$3+$AZ35*'Norm-coeff'!$F$3+$BA35*'Norm-coeff'!$G$3+$BB35*'Norm-coeff'!$H$3+$BC35*'Norm-coeff'!$I$3+$BD35*'Norm-coeff'!$J$3+$BE35*'Norm-coeff'!$K$3+$BF35*'Norm-coeff'!$L$3+$BG35*'Norm-coeff'!$M$3+$BH35*'Norm-coeff'!$N$3+$BI35*'Norm-coeff'!$O$3</f>
        <v>3.15319116612705</v>
      </c>
      <c r="BQ35" s="54">
        <f>'Norm-coeff'!$C$4+$AX35*'Norm-coeff'!$D$4+$AY35*'Norm-coeff'!$E$4+$AZ35*'Norm-coeff'!$F$4+$BA35*'Norm-coeff'!$G$4+$BB35*'Norm-coeff'!$H$4+$BC35*'Norm-coeff'!$I$4+$BD35*'Norm-coeff'!$J$4+$BE35*'Norm-coeff'!$K$4+$BF35*'Norm-coeff'!$L$4+$BG35*'Norm-coeff'!$M$4+$BH35*'Norm-coeff'!$N$4+$BI35*'Norm-coeff'!$O$4</f>
        <v>1.42115649462768</v>
      </c>
      <c r="BR35" s="54">
        <f>'Norm-coeff'!$C$5+$AX35*'Norm-coeff'!$D$5+$AY35*'Norm-coeff'!$E$5+$AZ35*'Norm-coeff'!$F$5+$BA35*'Norm-coeff'!$G$5+$BB35*'Norm-coeff'!$H$5+$BC35*'Norm-coeff'!$I$5+$BD35*'Norm-coeff'!$J$5+$BE35*'Norm-coeff'!$K$5+$BF35*'Norm-coeff'!$L$5+$BG35*'Norm-coeff'!$M$5+$BH35*'Norm-coeff'!$N$5+$BI35*'Norm-coeff'!$O$5</f>
        <v>1.0553329241296201</v>
      </c>
      <c r="BS35" s="54">
        <f>'Norm-coeff'!$C$6+$AX35*'Norm-coeff'!$D$6+$AY35*'Norm-coeff'!$E$6+$AZ35*'Norm-coeff'!$F$6+$BA35*'Norm-coeff'!$G$6+$BB35*'Norm-coeff'!$H$6+$BC35*'Norm-coeff'!$I$6+$BD35*'Norm-coeff'!$J$6+$BE35*'Norm-coeff'!$K$6+$BF35*'Norm-coeff'!$L$6+$BG35*'Norm-coeff'!$M$6+$BH35*'Norm-coeff'!$N$6+$BI35*'Norm-coeff'!$O$6</f>
        <v>-1.48700885495103E-2</v>
      </c>
      <c r="BT35" s="54">
        <f>'Norm-coeff'!$C$7+$AX35*'Norm-coeff'!$D$7+$AY35*'Norm-coeff'!$E$7+$AZ35*'Norm-coeff'!$F$7+$BA35*'Norm-coeff'!$G$7+$BB35*'Norm-coeff'!$H$7+$BC35*'Norm-coeff'!$I$7+$BD35*'Norm-coeff'!$J$7+$BE35*'Norm-coeff'!$K$7+$BF35*'Norm-coeff'!$L$7+$BG35*'Norm-coeff'!$M$7+$BH35*'Norm-coeff'!$N$7+$BI35*'Norm-coeff'!$O$7</f>
        <v>2.0907583608832998</v>
      </c>
      <c r="BU35" s="54">
        <f>'Norm-coeff'!$C$8+$AX35*'Norm-coeff'!$D$8+$AY35*'Norm-coeff'!$E$8+$AZ35*'Norm-coeff'!$F$8+$BA35*'Norm-coeff'!$G$8+$BB35*'Norm-coeff'!$H$8+$BC35*'Norm-coeff'!$I$8+$BD35*'Norm-coeff'!$J$8+$BE35*'Norm-coeff'!$K$8+$BF35*'Norm-coeff'!$L$8+$BG35*'Norm-coeff'!$M$8+$BH35*'Norm-coeff'!$N$8+$BI35*'Norm-coeff'!$O$8</f>
        <v>0.65894159836244504</v>
      </c>
      <c r="BV35" s="54">
        <f>'Norm-coeff'!$C$9+$AX35*'Norm-coeff'!$D$9+$AY35*'Norm-coeff'!$E$9+$AZ35*'Norm-coeff'!$F$9+$BA35*'Norm-coeff'!$G$9+$BB35*'Norm-coeff'!$H$9+$BC35*'Norm-coeff'!$I$9+$BD35*'Norm-coeff'!$J$9+$BE35*'Norm-coeff'!$K$9+$BF35*'Norm-coeff'!$L$9+$BG35*'Norm-coeff'!$M$9+$BH35*'Norm-coeff'!$N$9+$BI35*'Norm-coeff'!$O$9</f>
        <v>1.48961085014701</v>
      </c>
      <c r="BW35" s="54">
        <f>'Norm-coeff'!$C$10+$AX35*'Norm-coeff'!$D$10+$AY35*'Norm-coeff'!$E$10+$AZ35*'Norm-coeff'!$F$10+$BA35*'Norm-coeff'!$G$10+$BB35*'Norm-coeff'!$H$10+$BC35*'Norm-coeff'!$I$10+$BD35*'Norm-coeff'!$J$10+$BE35*'Norm-coeff'!$K$10+$BF35*'Norm-coeff'!$L$10+$BG35*'Norm-coeff'!$M$10+$BH35*'Norm-coeff'!$N$10+$BI35*'Norm-coeff'!$O$10</f>
        <v>1.42058735749591</v>
      </c>
      <c r="BX35" s="54">
        <f>'Norm-coeff'!$C$11+$AX35*'Norm-coeff'!$D$11+$AY35*'Norm-coeff'!$E$11+$AZ35*'Norm-coeff'!$F$11+$BA35*'Norm-coeff'!$G$11+$BB35*'Norm-coeff'!$H$11+$BC35*'Norm-coeff'!$I$11+$BD35*'Norm-coeff'!$J$11+$BE35*'Norm-coeff'!$K$11+$BF35*'Norm-coeff'!$L$11+$BG35*'Norm-coeff'!$M$11+$BH35*'Norm-coeff'!$N$11+$BI35*'Norm-coeff'!$O$11</f>
        <v>0.221233014421479</v>
      </c>
      <c r="BY35" s="54">
        <f>'Norm-coeff'!$C$12+$AX35*'Norm-coeff'!$D$12+$AY35*'Norm-coeff'!$E$12+$AZ35*'Norm-coeff'!$F$12+$BA35*'Norm-coeff'!$G$12+$BB35*'Norm-coeff'!$H$12+$BC35*'Norm-coeff'!$I$12+$BD35*'Norm-coeff'!$J$12+$BE35*'Norm-coeff'!$K$12+$BF35*'Norm-coeff'!$L$12+$BG35*'Norm-coeff'!$M$12+$BH35*'Norm-coeff'!$N$12+$BI35*'Norm-coeff'!$O$12</f>
        <v>0.283527502056037</v>
      </c>
      <c r="BZ35" s="54">
        <f>'Norm-coeff'!$C$13+$AX35*'Norm-coeff'!$D$13+$AY35*'Norm-coeff'!$E$13+$AZ35*'Norm-coeff'!$F$13+$BA35*'Norm-coeff'!$G$13+$BB35*'Norm-coeff'!$H$13+$BC35*'Norm-coeff'!$I$13+$BD35*'Norm-coeff'!$J$13+$BE35*'Norm-coeff'!$K$13+$BF35*'Norm-coeff'!$L$13+$BG35*'Norm-coeff'!$M$13+$BH35*'Norm-coeff'!$N$13+$BI35*'Norm-coeff'!$O$13</f>
        <v>-4.1864930554451202E-2</v>
      </c>
      <c r="CA35" s="54">
        <f>'Norm-coeff'!$C$14+$AX35*'Norm-coeff'!$D$14+$AY35*'Norm-coeff'!$E$14+$AZ35*'Norm-coeff'!$F$14+$BA35*'Norm-coeff'!$G$14+$BB35*'Norm-coeff'!$H$14+$BC35*'Norm-coeff'!$I$14+$BD35*'Norm-coeff'!$J$14+$BE35*'Norm-coeff'!$K$14+$BF35*'Norm-coeff'!$L$14+$BG35*'Norm-coeff'!$M$14+$BH35*'Norm-coeff'!$N$14+$BI35*'Norm-coeff'!$O$14</f>
        <v>4.2526983164477103</v>
      </c>
      <c r="CB35" s="42"/>
      <c r="CC35" s="54">
        <f t="shared" si="318"/>
        <v>0</v>
      </c>
      <c r="CD35" s="42"/>
      <c r="CE35" s="42"/>
      <c r="CF35" s="55"/>
      <c r="CG35" s="54">
        <f t="shared" si="194"/>
        <v>0</v>
      </c>
      <c r="CH35" s="54">
        <f t="shared" si="172"/>
        <v>0</v>
      </c>
      <c r="CI35" s="54">
        <f t="shared" si="195"/>
        <v>0</v>
      </c>
      <c r="CJ35" s="56">
        <f t="shared" si="196"/>
        <v>0</v>
      </c>
      <c r="CK35" s="54">
        <f t="shared" si="197"/>
        <v>0</v>
      </c>
      <c r="CL35" s="54">
        <f t="shared" si="198"/>
        <v>0</v>
      </c>
      <c r="CM35" s="54">
        <f t="shared" si="199"/>
        <v>0</v>
      </c>
      <c r="CN35" s="54">
        <f t="shared" si="200"/>
        <v>0</v>
      </c>
      <c r="CO35" s="54">
        <f t="shared" si="201"/>
        <v>0</v>
      </c>
      <c r="CP35" s="54">
        <f t="shared" si="202"/>
        <v>0</v>
      </c>
      <c r="CQ35" s="54">
        <f t="shared" si="203"/>
        <v>0</v>
      </c>
      <c r="CR35" s="54">
        <f t="shared" si="204"/>
        <v>0</v>
      </c>
      <c r="CS35" s="54">
        <f t="shared" si="205"/>
        <v>0</v>
      </c>
      <c r="CT35" s="54"/>
      <c r="CU35" s="54">
        <f t="shared" si="206"/>
        <v>0</v>
      </c>
      <c r="CV35" s="54">
        <f t="shared" si="207"/>
        <v>0</v>
      </c>
      <c r="CW35" s="54">
        <f t="shared" si="208"/>
        <v>0</v>
      </c>
      <c r="CX35" s="54">
        <f t="shared" si="209"/>
        <v>0</v>
      </c>
      <c r="CY35" s="54"/>
      <c r="CZ35" s="54">
        <f t="shared" si="210"/>
        <v>0</v>
      </c>
      <c r="DA35" s="54">
        <f t="shared" si="211"/>
        <v>0</v>
      </c>
      <c r="DB35" s="54">
        <f t="shared" si="212"/>
        <v>0</v>
      </c>
      <c r="DC35" s="54">
        <f t="shared" si="213"/>
        <v>0</v>
      </c>
      <c r="DD35" s="54">
        <f t="shared" si="214"/>
        <v>0</v>
      </c>
      <c r="DE35" s="54">
        <f t="shared" si="215"/>
        <v>0</v>
      </c>
      <c r="DF35" s="54">
        <f t="shared" si="216"/>
        <v>0</v>
      </c>
      <c r="DG35" s="54">
        <f t="shared" si="217"/>
        <v>2</v>
      </c>
      <c r="DH35" s="71">
        <f t="shared" si="218"/>
        <v>0</v>
      </c>
      <c r="DI35" s="71">
        <f t="shared" si="219"/>
        <v>0</v>
      </c>
      <c r="DJ35" s="54">
        <f t="shared" si="220"/>
        <v>0</v>
      </c>
      <c r="DK35" s="54">
        <f t="shared" si="221"/>
        <v>2</v>
      </c>
      <c r="DL35" s="4">
        <f t="shared" si="49"/>
        <v>0</v>
      </c>
      <c r="DM35" s="3">
        <f t="shared" si="222"/>
        <v>0</v>
      </c>
      <c r="DN35" s="3">
        <f t="shared" si="223"/>
        <v>0</v>
      </c>
      <c r="DO35" s="4" t="e">
        <f t="shared" si="224"/>
        <v>#DIV/0!</v>
      </c>
      <c r="DP35" s="57"/>
      <c r="DQ35" s="57"/>
      <c r="DR35" s="56">
        <f t="shared" si="53"/>
        <v>2</v>
      </c>
      <c r="DS35" s="56">
        <f t="shared" si="54"/>
        <v>0</v>
      </c>
      <c r="DT35" s="38">
        <f t="shared" si="55"/>
        <v>0</v>
      </c>
      <c r="DU35" s="38">
        <f t="shared" si="225"/>
        <v>2</v>
      </c>
      <c r="DV35" s="38">
        <f t="shared" si="57"/>
        <v>0</v>
      </c>
      <c r="DW35" s="39">
        <f t="shared" si="58"/>
        <v>0</v>
      </c>
      <c r="DX35" s="39">
        <f t="shared" si="59"/>
        <v>0</v>
      </c>
      <c r="DY35" s="39">
        <f t="shared" si="60"/>
        <v>0</v>
      </c>
      <c r="DZ35" s="39">
        <f t="shared" si="61"/>
        <v>0</v>
      </c>
      <c r="EA35" s="39">
        <f t="shared" si="62"/>
        <v>0</v>
      </c>
      <c r="EB35" s="37" t="e">
        <f t="shared" si="226"/>
        <v>#DIV/0!</v>
      </c>
      <c r="EC35" s="37" t="e">
        <f t="shared" si="227"/>
        <v>#DIV/0!</v>
      </c>
      <c r="ED35" s="37" t="e">
        <f t="shared" si="228"/>
        <v>#DIV/0!</v>
      </c>
      <c r="EE35" s="37" t="e">
        <f t="shared" si="229"/>
        <v>#DIV/0!</v>
      </c>
      <c r="EF35" s="39" t="e">
        <f t="shared" si="230"/>
        <v>#DIV/0!</v>
      </c>
      <c r="EG35" s="37" t="e">
        <f t="shared" si="231"/>
        <v>#DIV/0!</v>
      </c>
      <c r="EH35" s="37" t="e">
        <f t="shared" si="232"/>
        <v>#DIV/0!</v>
      </c>
      <c r="EI35" s="11" t="b">
        <f t="shared" si="233"/>
        <v>1</v>
      </c>
      <c r="EJ35" s="11" t="b">
        <f t="shared" si="234"/>
        <v>0</v>
      </c>
      <c r="EK35" s="39" t="e">
        <f t="shared" si="235"/>
        <v>#DIV/0!</v>
      </c>
      <c r="EL35" s="39" t="e">
        <f t="shared" si="236"/>
        <v>#DIV/0!</v>
      </c>
      <c r="EM35" s="39" t="e">
        <f t="shared" si="237"/>
        <v>#DIV/0!</v>
      </c>
      <c r="EN35" s="39" t="e">
        <f t="shared" si="238"/>
        <v>#DIV/0!</v>
      </c>
      <c r="EO35" s="39" t="e">
        <f t="shared" si="239"/>
        <v>#DIV/0!</v>
      </c>
      <c r="EP35" s="39" t="e">
        <f t="shared" si="240"/>
        <v>#DIV/0!</v>
      </c>
      <c r="EQ35" s="39" t="e">
        <f t="shared" si="241"/>
        <v>#DIV/0!</v>
      </c>
      <c r="ER35" s="39" t="e">
        <f t="shared" si="242"/>
        <v>#DIV/0!</v>
      </c>
      <c r="ES35" s="58" t="str">
        <f t="shared" si="243"/>
        <v>(OH,F,Cl)-dominate amphibole</v>
      </c>
      <c r="ET35" s="58" t="e">
        <f t="shared" si="244"/>
        <v>#N/A</v>
      </c>
      <c r="EU35" s="56">
        <f t="shared" si="82"/>
        <v>0</v>
      </c>
      <c r="EV35" s="56">
        <f t="shared" si="83"/>
        <v>0</v>
      </c>
      <c r="EW35" s="56">
        <f t="shared" si="84"/>
        <v>0</v>
      </c>
      <c r="EX35" s="56">
        <f t="shared" si="85"/>
        <v>0</v>
      </c>
      <c r="EY35" s="56">
        <f t="shared" si="86"/>
        <v>0</v>
      </c>
      <c r="EZ35" s="56">
        <f t="shared" si="87"/>
        <v>0</v>
      </c>
      <c r="FA35" s="39">
        <f t="shared" si="88"/>
        <v>0</v>
      </c>
      <c r="FB35" s="39">
        <f t="shared" si="89"/>
        <v>0</v>
      </c>
      <c r="FC35" s="54">
        <f t="shared" si="90"/>
        <v>0</v>
      </c>
      <c r="FD35" s="54">
        <f t="shared" si="91"/>
        <v>0</v>
      </c>
      <c r="FE35" s="39">
        <f t="shared" si="92"/>
        <v>0</v>
      </c>
      <c r="FF35" s="54">
        <f t="shared" si="93"/>
        <v>0</v>
      </c>
      <c r="FG35" s="39">
        <f t="shared" si="94"/>
        <v>0</v>
      </c>
      <c r="FH35" s="39">
        <f t="shared" si="245"/>
        <v>0</v>
      </c>
      <c r="FI35" s="39">
        <f t="shared" si="246"/>
        <v>0</v>
      </c>
      <c r="FJ35" s="39">
        <f t="shared" si="247"/>
        <v>0</v>
      </c>
      <c r="FK35" s="39" t="e">
        <f t="shared" si="248"/>
        <v>#DIV/0!</v>
      </c>
      <c r="FL35" s="39" t="e">
        <f t="shared" si="249"/>
        <v>#DIV/0!</v>
      </c>
      <c r="FM35" s="39" t="e">
        <f t="shared" si="250"/>
        <v>#DIV/0!</v>
      </c>
      <c r="FN35" s="39">
        <f t="shared" si="251"/>
        <v>1</v>
      </c>
      <c r="FO35" s="39">
        <f t="shared" si="102"/>
        <v>0</v>
      </c>
      <c r="FP35" s="39">
        <f t="shared" si="103"/>
        <v>0</v>
      </c>
      <c r="FQ35" s="39">
        <f t="shared" si="104"/>
        <v>0</v>
      </c>
      <c r="FR35" s="39">
        <f t="shared" si="252"/>
        <v>0</v>
      </c>
      <c r="FS35" s="39">
        <f t="shared" si="253"/>
        <v>0</v>
      </c>
      <c r="FT35" s="39"/>
      <c r="FU35" s="39" t="e">
        <f t="shared" si="254"/>
        <v>#DIV/0!</v>
      </c>
      <c r="FV35" s="39" t="e">
        <f t="shared" si="255"/>
        <v>#DIV/0!</v>
      </c>
      <c r="FW35" s="39" t="e">
        <f t="shared" si="256"/>
        <v>#DIV/0!</v>
      </c>
      <c r="FX35" s="39"/>
      <c r="FY35" s="39" t="e">
        <f t="shared" si="257"/>
        <v>#DIV/0!</v>
      </c>
      <c r="FZ35" s="39" t="e">
        <f t="shared" si="258"/>
        <v>#DIV/0!</v>
      </c>
      <c r="GA35" s="39" t="e">
        <f t="shared" si="259"/>
        <v>#DIV/0!</v>
      </c>
      <c r="GB35" s="39" t="e">
        <f t="shared" si="260"/>
        <v>#DIV/0!</v>
      </c>
      <c r="GC35" s="39" t="e">
        <f t="shared" si="261"/>
        <v>#DIV/0!</v>
      </c>
      <c r="GD35" s="39" t="e">
        <f t="shared" si="262"/>
        <v>#DIV/0!</v>
      </c>
      <c r="GE35" s="39" t="e">
        <f t="shared" si="263"/>
        <v>#DIV/0!</v>
      </c>
      <c r="GF35" s="39" t="e">
        <f t="shared" si="264"/>
        <v>#DIV/0!</v>
      </c>
      <c r="GG35" s="39" t="e">
        <f t="shared" si="265"/>
        <v>#DIV/0!</v>
      </c>
      <c r="GH35" s="39" t="e">
        <f t="shared" si="266"/>
        <v>#DIV/0!</v>
      </c>
      <c r="GI35" s="39"/>
      <c r="GJ35" s="39" t="e">
        <f t="shared" si="267"/>
        <v>#DIV/0!</v>
      </c>
      <c r="GK35" s="39" t="e">
        <f t="shared" si="268"/>
        <v>#DIV/0!</v>
      </c>
      <c r="GL35" s="39" t="e">
        <f t="shared" si="269"/>
        <v>#DIV/0!</v>
      </c>
      <c r="GM35" s="39" t="e">
        <f t="shared" si="270"/>
        <v>#DIV/0!</v>
      </c>
      <c r="GN35" s="39" t="e">
        <f t="shared" si="271"/>
        <v>#DIV/0!</v>
      </c>
      <c r="GO35" s="57"/>
      <c r="GP35" s="57" t="e">
        <f t="shared" si="272"/>
        <v>#DIV/0!</v>
      </c>
      <c r="GQ35" s="59" t="e">
        <f t="shared" si="273"/>
        <v>#DIV/0!</v>
      </c>
      <c r="GR35" s="41" t="e">
        <f t="shared" si="274"/>
        <v>#DIV/0!</v>
      </c>
      <c r="GS35" s="57" t="e">
        <f t="shared" si="275"/>
        <v>#DIV/0!</v>
      </c>
      <c r="GT35" s="57" t="e">
        <f t="shared" si="276"/>
        <v>#DIV/0!</v>
      </c>
      <c r="GU35" s="57" t="e">
        <f t="shared" si="277"/>
        <v>#DIV/0!</v>
      </c>
      <c r="GV35" s="57"/>
      <c r="GW35" s="42" t="e">
        <f t="shared" si="278"/>
        <v>#DIV/0!</v>
      </c>
      <c r="GX35" s="42" t="e">
        <f t="shared" si="279"/>
        <v>#DIV/0!</v>
      </c>
      <c r="GY35" s="42" t="e">
        <f t="shared" si="280"/>
        <v>#DIV/0!</v>
      </c>
      <c r="GZ35" s="57"/>
      <c r="HA35" s="2" t="e">
        <f t="shared" si="281"/>
        <v>#DIV/0!</v>
      </c>
      <c r="HB35" s="2" t="e">
        <f t="shared" si="282"/>
        <v>#DIV/0!</v>
      </c>
      <c r="HC35" s="2" t="e">
        <f t="shared" si="283"/>
        <v>#DIV/0!</v>
      </c>
      <c r="HD35" s="2" t="e">
        <f t="shared" si="284"/>
        <v>#DIV/0!</v>
      </c>
      <c r="HE35" s="2" t="e">
        <f t="shared" si="285"/>
        <v>#DIV/0!</v>
      </c>
      <c r="HF35" s="2" t="e">
        <f t="shared" si="286"/>
        <v>#DIV/0!</v>
      </c>
      <c r="HG35" s="2" t="e">
        <f t="shared" si="287"/>
        <v>#DIV/0!</v>
      </c>
      <c r="HH35" s="2" t="e">
        <f t="shared" si="288"/>
        <v>#DIV/0!</v>
      </c>
      <c r="HI35" s="2" t="e">
        <f t="shared" si="289"/>
        <v>#DIV/0!</v>
      </c>
      <c r="HJ35" s="11" t="e">
        <f t="shared" si="290"/>
        <v>#DIV/0!</v>
      </c>
      <c r="HK35" s="60" t="e">
        <f t="shared" si="291"/>
        <v>#DIV/0!</v>
      </c>
      <c r="HL35" s="57"/>
      <c r="HM35" s="57" t="e">
        <f t="shared" si="292"/>
        <v>#DIV/0!</v>
      </c>
      <c r="HN35" s="57" t="e">
        <f t="shared" si="293"/>
        <v>#DIV/0!</v>
      </c>
      <c r="HO35" s="57" t="e">
        <f t="shared" si="294"/>
        <v>#DIV/0!</v>
      </c>
      <c r="HP35" s="57" t="e">
        <f t="shared" si="295"/>
        <v>#DIV/0!</v>
      </c>
      <c r="HQ35" s="57" t="e">
        <f t="shared" si="296"/>
        <v>#DIV/0!</v>
      </c>
      <c r="HR35" s="57"/>
      <c r="HS35" s="57" t="e">
        <f t="shared" si="297"/>
        <v>#DIV/0!</v>
      </c>
      <c r="HT35" s="57" t="e">
        <f t="shared" si="298"/>
        <v>#DIV/0!</v>
      </c>
      <c r="HU35" s="57" t="e">
        <f t="shared" si="299"/>
        <v>#DIV/0!</v>
      </c>
      <c r="HV35" s="57" t="e">
        <f t="shared" si="300"/>
        <v>#DIV/0!</v>
      </c>
      <c r="HW35" s="57" t="e">
        <f t="shared" si="301"/>
        <v>#DIV/0!</v>
      </c>
      <c r="HX35" s="57"/>
      <c r="HY35" s="57" t="e">
        <f t="shared" si="302"/>
        <v>#DIV/0!</v>
      </c>
      <c r="HZ35" s="57" t="e">
        <f t="shared" si="303"/>
        <v>#DIV/0!</v>
      </c>
      <c r="IA35" s="57"/>
      <c r="IB35" s="61">
        <f t="shared" si="304"/>
        <v>0</v>
      </c>
      <c r="IC35" s="57" t="str">
        <f t="shared" si="305"/>
        <v/>
      </c>
      <c r="ID35" s="42"/>
      <c r="IE35" s="2" t="str">
        <f t="shared" si="306"/>
        <v/>
      </c>
      <c r="IF35" s="60" t="e">
        <f t="shared" si="307"/>
        <v>#DIV/0!</v>
      </c>
      <c r="IG35" s="60" t="str">
        <f t="shared" si="308"/>
        <v/>
      </c>
      <c r="IH35" s="60" t="str">
        <f t="shared" si="309"/>
        <v>zinco-</v>
      </c>
      <c r="II35" s="60" t="str">
        <f t="shared" si="310"/>
        <v>mangano-</v>
      </c>
      <c r="IJ35" s="60" t="e">
        <f t="shared" si="311"/>
        <v>#DIV/0!</v>
      </c>
      <c r="IK35" s="60" t="e">
        <f t="shared" si="312"/>
        <v>#DIV/0!</v>
      </c>
      <c r="IL35" s="60" t="e">
        <f t="shared" si="313"/>
        <v>#DIV/0!</v>
      </c>
      <c r="IM35" s="60" t="e">
        <f t="shared" si="314"/>
        <v>#DIV/0!</v>
      </c>
      <c r="IN35" s="60" t="str">
        <f t="shared" si="315"/>
        <v/>
      </c>
      <c r="IO35" s="60" t="str">
        <f t="shared" si="316"/>
        <v/>
      </c>
      <c r="IP35" s="57"/>
      <c r="IQ35" s="57" t="str">
        <f t="shared" si="317"/>
        <v>ERROR!!</v>
      </c>
      <c r="IR35" s="42"/>
      <c r="IS35" s="42"/>
      <c r="IT35" s="42"/>
      <c r="IU35" s="42"/>
      <c r="IV35" s="42"/>
      <c r="IW35" s="42"/>
      <c r="IX35" s="42"/>
      <c r="IY35" s="42"/>
      <c r="IZ35" s="42"/>
      <c r="JA35" s="42"/>
      <c r="JB35" s="42"/>
      <c r="JC35" s="42"/>
      <c r="JD35" s="42"/>
      <c r="JE35" s="42"/>
      <c r="JF35" s="42"/>
      <c r="JG35" s="42"/>
      <c r="JH35" s="42"/>
      <c r="JI35" s="42"/>
      <c r="JJ35" s="42"/>
      <c r="JK35" s="42"/>
      <c r="JL35" s="42"/>
      <c r="JM35" s="42"/>
      <c r="JN35" s="42"/>
      <c r="JO35" s="42"/>
      <c r="JP35" s="42"/>
      <c r="JQ35" s="42"/>
      <c r="JR35" s="42"/>
      <c r="JS35" s="42"/>
      <c r="JT35" s="42"/>
      <c r="JU35" s="42"/>
      <c r="JV35" s="42"/>
      <c r="JW35" s="42"/>
      <c r="JX35" s="42"/>
      <c r="JY35" s="42"/>
      <c r="JZ35" s="42"/>
    </row>
    <row r="36" spans="1:286" s="3" customFormat="1" ht="15" customHeight="1">
      <c r="A36"/>
      <c r="B36"/>
      <c r="C36"/>
      <c r="D36"/>
      <c r="E36"/>
      <c r="F36" t="s">
        <v>196</v>
      </c>
      <c r="G36" s="73"/>
      <c r="H36" s="74"/>
      <c r="I36" s="73"/>
      <c r="J36" s="73"/>
      <c r="K36" s="73"/>
      <c r="L36" s="73"/>
      <c r="M36" s="74"/>
      <c r="N36" s="74"/>
      <c r="O36" s="74"/>
      <c r="P36" s="74"/>
      <c r="Q36" s="74"/>
      <c r="R36" s="74"/>
      <c r="S36"/>
      <c r="T36"/>
      <c r="U36"/>
      <c r="V36"/>
      <c r="W36"/>
      <c r="X36" s="29">
        <f t="shared" si="173"/>
        <v>0</v>
      </c>
      <c r="Y36" s="29">
        <f t="shared" si="174"/>
        <v>0</v>
      </c>
      <c r="Z36" s="29" t="e">
        <f t="shared" si="175"/>
        <v>#DIV/0!</v>
      </c>
      <c r="AA36" s="29" t="e">
        <f t="shared" si="176"/>
        <v>#DIV/0!</v>
      </c>
      <c r="AB36" s="29" t="e">
        <f t="shared" si="177"/>
        <v>#DIV/0!</v>
      </c>
      <c r="AC36" s="29" t="e">
        <f t="shared" si="178"/>
        <v>#DIV/0!</v>
      </c>
      <c r="AD36" s="4"/>
      <c r="AE36" s="41"/>
      <c r="AF36" s="23">
        <v>60.084299999999999</v>
      </c>
      <c r="AG36" s="23">
        <v>79.878799999999998</v>
      </c>
      <c r="AH36" s="23">
        <v>101.96120000000001</v>
      </c>
      <c r="AI36" s="23">
        <v>151.99039999999999</v>
      </c>
      <c r="AJ36" s="23">
        <v>159.69</v>
      </c>
      <c r="AK36" s="23">
        <v>71.846400000000003</v>
      </c>
      <c r="AL36" s="23">
        <v>70.9375</v>
      </c>
      <c r="AM36" s="23">
        <v>40.304400000000001</v>
      </c>
      <c r="AN36" s="23">
        <v>56.077399999999997</v>
      </c>
      <c r="AO36" s="23">
        <v>61.978999999999999</v>
      </c>
      <c r="AP36" s="23">
        <v>94.195999999999998</v>
      </c>
      <c r="AQ36" s="23">
        <v>18.998000000000001</v>
      </c>
      <c r="AR36" s="23">
        <v>35.450000000000003</v>
      </c>
      <c r="AS36" s="23">
        <v>29.88</v>
      </c>
      <c r="AT36" s="23">
        <v>74.691999999999993</v>
      </c>
      <c r="AU36" s="23">
        <v>81.39</v>
      </c>
      <c r="AV36" s="42"/>
      <c r="AW36" s="42"/>
      <c r="AX36" s="54">
        <f t="shared" si="179"/>
        <v>0</v>
      </c>
      <c r="AY36" s="54">
        <f t="shared" si="180"/>
        <v>0</v>
      </c>
      <c r="AZ36" s="54">
        <f t="shared" si="181"/>
        <v>0</v>
      </c>
      <c r="BA36" s="54">
        <f t="shared" si="182"/>
        <v>0</v>
      </c>
      <c r="BB36" s="54">
        <f t="shared" si="183"/>
        <v>0</v>
      </c>
      <c r="BC36" s="54">
        <f t="shared" si="184"/>
        <v>0</v>
      </c>
      <c r="BD36" s="54">
        <f t="shared" si="185"/>
        <v>0</v>
      </c>
      <c r="BE36" s="54">
        <f t="shared" si="186"/>
        <v>0</v>
      </c>
      <c r="BF36" s="54">
        <f t="shared" si="187"/>
        <v>0</v>
      </c>
      <c r="BG36" s="54">
        <f t="shared" si="188"/>
        <v>0</v>
      </c>
      <c r="BH36" s="54">
        <f t="shared" si="189"/>
        <v>0</v>
      </c>
      <c r="BI36" s="54">
        <f t="shared" si="190"/>
        <v>0</v>
      </c>
      <c r="BJ36" s="54">
        <f t="shared" si="191"/>
        <v>0</v>
      </c>
      <c r="BK36" s="54">
        <f t="shared" si="192"/>
        <v>0</v>
      </c>
      <c r="BL36" s="54">
        <f t="shared" si="193"/>
        <v>0</v>
      </c>
      <c r="BM36" s="42"/>
      <c r="BN36" s="42"/>
      <c r="BO36" s="54">
        <f>'Norm-coeff'!$C$2+$AX36*'Norm-coeff'!$D$2+$AY36*'Norm-coeff'!$E$2+$AZ36*'Norm-coeff'!$F$2+$BA36*'Norm-coeff'!$G$2+$BB36*'Norm-coeff'!$H$2+$BC36*'Norm-coeff'!$I$2+$BD36*'Norm-coeff'!$J$2+$BE36*'Norm-coeff'!$K$2+$BF36*'Norm-coeff'!$L$2+$BG36*'Norm-coeff'!$M$2+$BH36*'Norm-coeff'!$N$2+$BI36*'Norm-coeff'!$O$2</f>
        <v>5.4045421474420303</v>
      </c>
      <c r="BP36" s="54">
        <f>'Norm-coeff'!$C$3+$AX36*'Norm-coeff'!$D$3+$AY36*'Norm-coeff'!$E$3+$AZ36*'Norm-coeff'!$F$3+$BA36*'Norm-coeff'!$G$3+$BB36*'Norm-coeff'!$H$3+$BC36*'Norm-coeff'!$I$3+$BD36*'Norm-coeff'!$J$3+$BE36*'Norm-coeff'!$K$3+$BF36*'Norm-coeff'!$L$3+$BG36*'Norm-coeff'!$M$3+$BH36*'Norm-coeff'!$N$3+$BI36*'Norm-coeff'!$O$3</f>
        <v>3.15319116612705</v>
      </c>
      <c r="BQ36" s="54">
        <f>'Norm-coeff'!$C$4+$AX36*'Norm-coeff'!$D$4+$AY36*'Norm-coeff'!$E$4+$AZ36*'Norm-coeff'!$F$4+$BA36*'Norm-coeff'!$G$4+$BB36*'Norm-coeff'!$H$4+$BC36*'Norm-coeff'!$I$4+$BD36*'Norm-coeff'!$J$4+$BE36*'Norm-coeff'!$K$4+$BF36*'Norm-coeff'!$L$4+$BG36*'Norm-coeff'!$M$4+$BH36*'Norm-coeff'!$N$4+$BI36*'Norm-coeff'!$O$4</f>
        <v>1.42115649462768</v>
      </c>
      <c r="BR36" s="54">
        <f>'Norm-coeff'!$C$5+$AX36*'Norm-coeff'!$D$5+$AY36*'Norm-coeff'!$E$5+$AZ36*'Norm-coeff'!$F$5+$BA36*'Norm-coeff'!$G$5+$BB36*'Norm-coeff'!$H$5+$BC36*'Norm-coeff'!$I$5+$BD36*'Norm-coeff'!$J$5+$BE36*'Norm-coeff'!$K$5+$BF36*'Norm-coeff'!$L$5+$BG36*'Norm-coeff'!$M$5+$BH36*'Norm-coeff'!$N$5+$BI36*'Norm-coeff'!$O$5</f>
        <v>1.0553329241296201</v>
      </c>
      <c r="BS36" s="54">
        <f>'Norm-coeff'!$C$6+$AX36*'Norm-coeff'!$D$6+$AY36*'Norm-coeff'!$E$6+$AZ36*'Norm-coeff'!$F$6+$BA36*'Norm-coeff'!$G$6+$BB36*'Norm-coeff'!$H$6+$BC36*'Norm-coeff'!$I$6+$BD36*'Norm-coeff'!$J$6+$BE36*'Norm-coeff'!$K$6+$BF36*'Norm-coeff'!$L$6+$BG36*'Norm-coeff'!$M$6+$BH36*'Norm-coeff'!$N$6+$BI36*'Norm-coeff'!$O$6</f>
        <v>-1.48700885495103E-2</v>
      </c>
      <c r="BT36" s="54">
        <f>'Norm-coeff'!$C$7+$AX36*'Norm-coeff'!$D$7+$AY36*'Norm-coeff'!$E$7+$AZ36*'Norm-coeff'!$F$7+$BA36*'Norm-coeff'!$G$7+$BB36*'Norm-coeff'!$H$7+$BC36*'Norm-coeff'!$I$7+$BD36*'Norm-coeff'!$J$7+$BE36*'Norm-coeff'!$K$7+$BF36*'Norm-coeff'!$L$7+$BG36*'Norm-coeff'!$M$7+$BH36*'Norm-coeff'!$N$7+$BI36*'Norm-coeff'!$O$7</f>
        <v>2.0907583608832998</v>
      </c>
      <c r="BU36" s="54">
        <f>'Norm-coeff'!$C$8+$AX36*'Norm-coeff'!$D$8+$AY36*'Norm-coeff'!$E$8+$AZ36*'Norm-coeff'!$F$8+$BA36*'Norm-coeff'!$G$8+$BB36*'Norm-coeff'!$H$8+$BC36*'Norm-coeff'!$I$8+$BD36*'Norm-coeff'!$J$8+$BE36*'Norm-coeff'!$K$8+$BF36*'Norm-coeff'!$L$8+$BG36*'Norm-coeff'!$M$8+$BH36*'Norm-coeff'!$N$8+$BI36*'Norm-coeff'!$O$8</f>
        <v>0.65894159836244504</v>
      </c>
      <c r="BV36" s="54">
        <f>'Norm-coeff'!$C$9+$AX36*'Norm-coeff'!$D$9+$AY36*'Norm-coeff'!$E$9+$AZ36*'Norm-coeff'!$F$9+$BA36*'Norm-coeff'!$G$9+$BB36*'Norm-coeff'!$H$9+$BC36*'Norm-coeff'!$I$9+$BD36*'Norm-coeff'!$J$9+$BE36*'Norm-coeff'!$K$9+$BF36*'Norm-coeff'!$L$9+$BG36*'Norm-coeff'!$M$9+$BH36*'Norm-coeff'!$N$9+$BI36*'Norm-coeff'!$O$9</f>
        <v>1.48961085014701</v>
      </c>
      <c r="BW36" s="54">
        <f>'Norm-coeff'!$C$10+$AX36*'Norm-coeff'!$D$10+$AY36*'Norm-coeff'!$E$10+$AZ36*'Norm-coeff'!$F$10+$BA36*'Norm-coeff'!$G$10+$BB36*'Norm-coeff'!$H$10+$BC36*'Norm-coeff'!$I$10+$BD36*'Norm-coeff'!$J$10+$BE36*'Norm-coeff'!$K$10+$BF36*'Norm-coeff'!$L$10+$BG36*'Norm-coeff'!$M$10+$BH36*'Norm-coeff'!$N$10+$BI36*'Norm-coeff'!$O$10</f>
        <v>1.42058735749591</v>
      </c>
      <c r="BX36" s="54">
        <f>'Norm-coeff'!$C$11+$AX36*'Norm-coeff'!$D$11+$AY36*'Norm-coeff'!$E$11+$AZ36*'Norm-coeff'!$F$11+$BA36*'Norm-coeff'!$G$11+$BB36*'Norm-coeff'!$H$11+$BC36*'Norm-coeff'!$I$11+$BD36*'Norm-coeff'!$J$11+$BE36*'Norm-coeff'!$K$11+$BF36*'Norm-coeff'!$L$11+$BG36*'Norm-coeff'!$M$11+$BH36*'Norm-coeff'!$N$11+$BI36*'Norm-coeff'!$O$11</f>
        <v>0.221233014421479</v>
      </c>
      <c r="BY36" s="54">
        <f>'Norm-coeff'!$C$12+$AX36*'Norm-coeff'!$D$12+$AY36*'Norm-coeff'!$E$12+$AZ36*'Norm-coeff'!$F$12+$BA36*'Norm-coeff'!$G$12+$BB36*'Norm-coeff'!$H$12+$BC36*'Norm-coeff'!$I$12+$BD36*'Norm-coeff'!$J$12+$BE36*'Norm-coeff'!$K$12+$BF36*'Norm-coeff'!$L$12+$BG36*'Norm-coeff'!$M$12+$BH36*'Norm-coeff'!$N$12+$BI36*'Norm-coeff'!$O$12</f>
        <v>0.283527502056037</v>
      </c>
      <c r="BZ36" s="54">
        <f>'Norm-coeff'!$C$13+$AX36*'Norm-coeff'!$D$13+$AY36*'Norm-coeff'!$E$13+$AZ36*'Norm-coeff'!$F$13+$BA36*'Norm-coeff'!$G$13+$BB36*'Norm-coeff'!$H$13+$BC36*'Norm-coeff'!$I$13+$BD36*'Norm-coeff'!$J$13+$BE36*'Norm-coeff'!$K$13+$BF36*'Norm-coeff'!$L$13+$BG36*'Norm-coeff'!$M$13+$BH36*'Norm-coeff'!$N$13+$BI36*'Norm-coeff'!$O$13</f>
        <v>-4.1864930554451202E-2</v>
      </c>
      <c r="CA36" s="54">
        <f>'Norm-coeff'!$C$14+$AX36*'Norm-coeff'!$D$14+$AY36*'Norm-coeff'!$E$14+$AZ36*'Norm-coeff'!$F$14+$BA36*'Norm-coeff'!$G$14+$BB36*'Norm-coeff'!$H$14+$BC36*'Norm-coeff'!$I$14+$BD36*'Norm-coeff'!$J$14+$BE36*'Norm-coeff'!$K$14+$BF36*'Norm-coeff'!$L$14+$BG36*'Norm-coeff'!$M$14+$BH36*'Norm-coeff'!$N$14+$BI36*'Norm-coeff'!$O$14</f>
        <v>4.2526983164477103</v>
      </c>
      <c r="CB36" s="42"/>
      <c r="CC36" s="54">
        <f t="shared" si="318"/>
        <v>0</v>
      </c>
      <c r="CD36" s="42"/>
      <c r="CE36" s="42"/>
      <c r="CF36" s="55"/>
      <c r="CG36" s="54">
        <f t="shared" si="194"/>
        <v>0</v>
      </c>
      <c r="CH36" s="54">
        <f t="shared" si="172"/>
        <v>0</v>
      </c>
      <c r="CI36" s="54">
        <f t="shared" si="195"/>
        <v>0</v>
      </c>
      <c r="CJ36" s="56">
        <f t="shared" si="196"/>
        <v>0</v>
      </c>
      <c r="CK36" s="54">
        <f t="shared" si="197"/>
        <v>0</v>
      </c>
      <c r="CL36" s="54">
        <f t="shared" si="198"/>
        <v>0</v>
      </c>
      <c r="CM36" s="54">
        <f t="shared" si="199"/>
        <v>0</v>
      </c>
      <c r="CN36" s="54">
        <f t="shared" si="200"/>
        <v>0</v>
      </c>
      <c r="CO36" s="54">
        <f t="shared" si="201"/>
        <v>0</v>
      </c>
      <c r="CP36" s="54">
        <f t="shared" si="202"/>
        <v>0</v>
      </c>
      <c r="CQ36" s="54">
        <f t="shared" si="203"/>
        <v>0</v>
      </c>
      <c r="CR36" s="54">
        <f t="shared" si="204"/>
        <v>0</v>
      </c>
      <c r="CS36" s="54">
        <f t="shared" si="205"/>
        <v>0</v>
      </c>
      <c r="CT36" s="54"/>
      <c r="CU36" s="54">
        <f t="shared" si="206"/>
        <v>0</v>
      </c>
      <c r="CV36" s="54">
        <f t="shared" si="207"/>
        <v>0</v>
      </c>
      <c r="CW36" s="54">
        <f t="shared" si="208"/>
        <v>0</v>
      </c>
      <c r="CX36" s="54">
        <f t="shared" si="209"/>
        <v>0</v>
      </c>
      <c r="CY36" s="54"/>
      <c r="CZ36" s="54">
        <f t="shared" si="210"/>
        <v>0</v>
      </c>
      <c r="DA36" s="54">
        <f t="shared" si="211"/>
        <v>0</v>
      </c>
      <c r="DB36" s="54">
        <f t="shared" si="212"/>
        <v>0</v>
      </c>
      <c r="DC36" s="54">
        <f t="shared" si="213"/>
        <v>0</v>
      </c>
      <c r="DD36" s="54">
        <f t="shared" si="214"/>
        <v>0</v>
      </c>
      <c r="DE36" s="54">
        <f t="shared" si="215"/>
        <v>0</v>
      </c>
      <c r="DF36" s="54">
        <f t="shared" si="216"/>
        <v>0</v>
      </c>
      <c r="DG36" s="54">
        <f t="shared" si="217"/>
        <v>2</v>
      </c>
      <c r="DH36" s="71">
        <f t="shared" si="218"/>
        <v>0</v>
      </c>
      <c r="DI36" s="71">
        <f t="shared" si="219"/>
        <v>0</v>
      </c>
      <c r="DJ36" s="54">
        <f t="shared" si="220"/>
        <v>0</v>
      </c>
      <c r="DK36" s="54">
        <f t="shared" si="221"/>
        <v>2</v>
      </c>
      <c r="DL36" s="4">
        <f t="shared" si="49"/>
        <v>0</v>
      </c>
      <c r="DM36" s="3">
        <f t="shared" si="222"/>
        <v>0</v>
      </c>
      <c r="DN36" s="3">
        <f t="shared" si="223"/>
        <v>0</v>
      </c>
      <c r="DO36" s="4" t="e">
        <f t="shared" si="224"/>
        <v>#DIV/0!</v>
      </c>
      <c r="DP36" s="57"/>
      <c r="DQ36" s="57"/>
      <c r="DR36" s="56">
        <f t="shared" si="53"/>
        <v>2</v>
      </c>
      <c r="DS36" s="56">
        <f t="shared" si="54"/>
        <v>0</v>
      </c>
      <c r="DT36" s="38">
        <f t="shared" si="55"/>
        <v>0</v>
      </c>
      <c r="DU36" s="38">
        <f t="shared" si="225"/>
        <v>2</v>
      </c>
      <c r="DV36" s="38">
        <f t="shared" si="57"/>
        <v>0</v>
      </c>
      <c r="DW36" s="39">
        <f t="shared" si="58"/>
        <v>0</v>
      </c>
      <c r="DX36" s="39">
        <f t="shared" si="59"/>
        <v>0</v>
      </c>
      <c r="DY36" s="39">
        <f t="shared" si="60"/>
        <v>0</v>
      </c>
      <c r="DZ36" s="39">
        <f t="shared" si="61"/>
        <v>0</v>
      </c>
      <c r="EA36" s="39">
        <f t="shared" si="62"/>
        <v>0</v>
      </c>
      <c r="EB36" s="37" t="e">
        <f t="shared" si="226"/>
        <v>#DIV/0!</v>
      </c>
      <c r="EC36" s="37" t="e">
        <f t="shared" si="227"/>
        <v>#DIV/0!</v>
      </c>
      <c r="ED36" s="37" t="e">
        <f t="shared" si="228"/>
        <v>#DIV/0!</v>
      </c>
      <c r="EE36" s="37" t="e">
        <f t="shared" si="229"/>
        <v>#DIV/0!</v>
      </c>
      <c r="EF36" s="39" t="e">
        <f t="shared" si="230"/>
        <v>#DIV/0!</v>
      </c>
      <c r="EG36" s="37" t="e">
        <f t="shared" si="231"/>
        <v>#DIV/0!</v>
      </c>
      <c r="EH36" s="37" t="e">
        <f t="shared" si="232"/>
        <v>#DIV/0!</v>
      </c>
      <c r="EI36" s="11" t="b">
        <f t="shared" si="233"/>
        <v>1</v>
      </c>
      <c r="EJ36" s="11" t="b">
        <f t="shared" si="234"/>
        <v>0</v>
      </c>
      <c r="EK36" s="39" t="e">
        <f t="shared" si="235"/>
        <v>#DIV/0!</v>
      </c>
      <c r="EL36" s="39" t="e">
        <f t="shared" si="236"/>
        <v>#DIV/0!</v>
      </c>
      <c r="EM36" s="39" t="e">
        <f t="shared" si="237"/>
        <v>#DIV/0!</v>
      </c>
      <c r="EN36" s="39" t="e">
        <f t="shared" si="238"/>
        <v>#DIV/0!</v>
      </c>
      <c r="EO36" s="39" t="e">
        <f t="shared" si="239"/>
        <v>#DIV/0!</v>
      </c>
      <c r="EP36" s="39" t="e">
        <f t="shared" si="240"/>
        <v>#DIV/0!</v>
      </c>
      <c r="EQ36" s="39" t="e">
        <f t="shared" si="241"/>
        <v>#DIV/0!</v>
      </c>
      <c r="ER36" s="39" t="e">
        <f t="shared" si="242"/>
        <v>#DIV/0!</v>
      </c>
      <c r="ES36" s="58" t="str">
        <f t="shared" si="243"/>
        <v>(OH,F,Cl)-dominate amphibole</v>
      </c>
      <c r="ET36" s="58" t="e">
        <f t="shared" si="244"/>
        <v>#N/A</v>
      </c>
      <c r="EU36" s="56">
        <f t="shared" si="82"/>
        <v>0</v>
      </c>
      <c r="EV36" s="56">
        <f t="shared" si="83"/>
        <v>0</v>
      </c>
      <c r="EW36" s="56">
        <f t="shared" si="84"/>
        <v>0</v>
      </c>
      <c r="EX36" s="56">
        <f t="shared" si="85"/>
        <v>0</v>
      </c>
      <c r="EY36" s="56">
        <f t="shared" si="86"/>
        <v>0</v>
      </c>
      <c r="EZ36" s="56">
        <f t="shared" si="87"/>
        <v>0</v>
      </c>
      <c r="FA36" s="39">
        <f t="shared" si="88"/>
        <v>0</v>
      </c>
      <c r="FB36" s="39">
        <f t="shared" si="89"/>
        <v>0</v>
      </c>
      <c r="FC36" s="54">
        <f t="shared" si="90"/>
        <v>0</v>
      </c>
      <c r="FD36" s="54">
        <f t="shared" si="91"/>
        <v>0</v>
      </c>
      <c r="FE36" s="39">
        <f t="shared" si="92"/>
        <v>0</v>
      </c>
      <c r="FF36" s="54">
        <f t="shared" si="93"/>
        <v>0</v>
      </c>
      <c r="FG36" s="39">
        <f t="shared" si="94"/>
        <v>0</v>
      </c>
      <c r="FH36" s="39">
        <f t="shared" si="245"/>
        <v>0</v>
      </c>
      <c r="FI36" s="39">
        <f t="shared" si="246"/>
        <v>0</v>
      </c>
      <c r="FJ36" s="39">
        <f t="shared" si="247"/>
        <v>0</v>
      </c>
      <c r="FK36" s="39" t="e">
        <f t="shared" si="248"/>
        <v>#DIV/0!</v>
      </c>
      <c r="FL36" s="39" t="e">
        <f t="shared" si="249"/>
        <v>#DIV/0!</v>
      </c>
      <c r="FM36" s="39" t="e">
        <f t="shared" si="250"/>
        <v>#DIV/0!</v>
      </c>
      <c r="FN36" s="39">
        <f t="shared" si="251"/>
        <v>1</v>
      </c>
      <c r="FO36" s="39">
        <f t="shared" si="102"/>
        <v>0</v>
      </c>
      <c r="FP36" s="39">
        <f t="shared" si="103"/>
        <v>0</v>
      </c>
      <c r="FQ36" s="39">
        <f t="shared" si="104"/>
        <v>0</v>
      </c>
      <c r="FR36" s="39">
        <f t="shared" si="252"/>
        <v>0</v>
      </c>
      <c r="FS36" s="39">
        <f t="shared" si="253"/>
        <v>0</v>
      </c>
      <c r="FT36" s="39"/>
      <c r="FU36" s="39" t="e">
        <f t="shared" si="254"/>
        <v>#DIV/0!</v>
      </c>
      <c r="FV36" s="39" t="e">
        <f t="shared" si="255"/>
        <v>#DIV/0!</v>
      </c>
      <c r="FW36" s="39" t="e">
        <f t="shared" si="256"/>
        <v>#DIV/0!</v>
      </c>
      <c r="FX36" s="39"/>
      <c r="FY36" s="39" t="e">
        <f t="shared" si="257"/>
        <v>#DIV/0!</v>
      </c>
      <c r="FZ36" s="39" t="e">
        <f t="shared" si="258"/>
        <v>#DIV/0!</v>
      </c>
      <c r="GA36" s="39" t="e">
        <f t="shared" si="259"/>
        <v>#DIV/0!</v>
      </c>
      <c r="GB36" s="39" t="e">
        <f t="shared" si="260"/>
        <v>#DIV/0!</v>
      </c>
      <c r="GC36" s="39" t="e">
        <f t="shared" si="261"/>
        <v>#DIV/0!</v>
      </c>
      <c r="GD36" s="39" t="e">
        <f t="shared" si="262"/>
        <v>#DIV/0!</v>
      </c>
      <c r="GE36" s="39" t="e">
        <f t="shared" si="263"/>
        <v>#DIV/0!</v>
      </c>
      <c r="GF36" s="39" t="e">
        <f t="shared" si="264"/>
        <v>#DIV/0!</v>
      </c>
      <c r="GG36" s="39" t="e">
        <f t="shared" si="265"/>
        <v>#DIV/0!</v>
      </c>
      <c r="GH36" s="39" t="e">
        <f t="shared" si="266"/>
        <v>#DIV/0!</v>
      </c>
      <c r="GI36" s="39"/>
      <c r="GJ36" s="39" t="e">
        <f t="shared" si="267"/>
        <v>#DIV/0!</v>
      </c>
      <c r="GK36" s="39" t="e">
        <f t="shared" si="268"/>
        <v>#DIV/0!</v>
      </c>
      <c r="GL36" s="39" t="e">
        <f t="shared" si="269"/>
        <v>#DIV/0!</v>
      </c>
      <c r="GM36" s="39" t="e">
        <f t="shared" si="270"/>
        <v>#DIV/0!</v>
      </c>
      <c r="GN36" s="39" t="e">
        <f t="shared" si="271"/>
        <v>#DIV/0!</v>
      </c>
      <c r="GO36" s="57"/>
      <c r="GP36" s="57" t="e">
        <f t="shared" si="272"/>
        <v>#DIV/0!</v>
      </c>
      <c r="GQ36" s="59" t="e">
        <f t="shared" si="273"/>
        <v>#DIV/0!</v>
      </c>
      <c r="GR36" s="41" t="e">
        <f t="shared" si="274"/>
        <v>#DIV/0!</v>
      </c>
      <c r="GS36" s="57" t="e">
        <f t="shared" si="275"/>
        <v>#DIV/0!</v>
      </c>
      <c r="GT36" s="57" t="e">
        <f t="shared" si="276"/>
        <v>#DIV/0!</v>
      </c>
      <c r="GU36" s="57" t="e">
        <f t="shared" si="277"/>
        <v>#DIV/0!</v>
      </c>
      <c r="GV36" s="57"/>
      <c r="GW36" s="42" t="e">
        <f t="shared" si="278"/>
        <v>#DIV/0!</v>
      </c>
      <c r="GX36" s="42" t="e">
        <f t="shared" si="279"/>
        <v>#DIV/0!</v>
      </c>
      <c r="GY36" s="42" t="e">
        <f t="shared" si="280"/>
        <v>#DIV/0!</v>
      </c>
      <c r="GZ36" s="57"/>
      <c r="HA36" s="2" t="e">
        <f t="shared" si="281"/>
        <v>#DIV/0!</v>
      </c>
      <c r="HB36" s="2" t="e">
        <f t="shared" si="282"/>
        <v>#DIV/0!</v>
      </c>
      <c r="HC36" s="2" t="e">
        <f t="shared" si="283"/>
        <v>#DIV/0!</v>
      </c>
      <c r="HD36" s="2" t="e">
        <f t="shared" si="284"/>
        <v>#DIV/0!</v>
      </c>
      <c r="HE36" s="2" t="e">
        <f t="shared" si="285"/>
        <v>#DIV/0!</v>
      </c>
      <c r="HF36" s="2" t="e">
        <f t="shared" si="286"/>
        <v>#DIV/0!</v>
      </c>
      <c r="HG36" s="2" t="e">
        <f t="shared" si="287"/>
        <v>#DIV/0!</v>
      </c>
      <c r="HH36" s="2" t="e">
        <f t="shared" si="288"/>
        <v>#DIV/0!</v>
      </c>
      <c r="HI36" s="2" t="e">
        <f t="shared" si="289"/>
        <v>#DIV/0!</v>
      </c>
      <c r="HJ36" s="11" t="e">
        <f t="shared" si="290"/>
        <v>#DIV/0!</v>
      </c>
      <c r="HK36" s="60" t="e">
        <f t="shared" si="291"/>
        <v>#DIV/0!</v>
      </c>
      <c r="HL36" s="57"/>
      <c r="HM36" s="57" t="e">
        <f t="shared" si="292"/>
        <v>#DIV/0!</v>
      </c>
      <c r="HN36" s="57" t="e">
        <f t="shared" si="293"/>
        <v>#DIV/0!</v>
      </c>
      <c r="HO36" s="57" t="e">
        <f t="shared" si="294"/>
        <v>#DIV/0!</v>
      </c>
      <c r="HP36" s="57" t="e">
        <f t="shared" si="295"/>
        <v>#DIV/0!</v>
      </c>
      <c r="HQ36" s="57" t="e">
        <f t="shared" si="296"/>
        <v>#DIV/0!</v>
      </c>
      <c r="HR36" s="57"/>
      <c r="HS36" s="57" t="e">
        <f t="shared" si="297"/>
        <v>#DIV/0!</v>
      </c>
      <c r="HT36" s="57" t="e">
        <f t="shared" si="298"/>
        <v>#DIV/0!</v>
      </c>
      <c r="HU36" s="57" t="e">
        <f t="shared" si="299"/>
        <v>#DIV/0!</v>
      </c>
      <c r="HV36" s="57" t="e">
        <f t="shared" si="300"/>
        <v>#DIV/0!</v>
      </c>
      <c r="HW36" s="57" t="e">
        <f t="shared" si="301"/>
        <v>#DIV/0!</v>
      </c>
      <c r="HX36" s="57"/>
      <c r="HY36" s="57" t="e">
        <f t="shared" si="302"/>
        <v>#DIV/0!</v>
      </c>
      <c r="HZ36" s="57" t="e">
        <f t="shared" si="303"/>
        <v>#DIV/0!</v>
      </c>
      <c r="IA36" s="57"/>
      <c r="IB36" s="61">
        <f t="shared" si="304"/>
        <v>0</v>
      </c>
      <c r="IC36" s="57" t="str">
        <f t="shared" si="305"/>
        <v/>
      </c>
      <c r="ID36" s="42"/>
      <c r="IE36" s="2" t="str">
        <f t="shared" si="306"/>
        <v/>
      </c>
      <c r="IF36" s="60" t="e">
        <f t="shared" si="307"/>
        <v>#DIV/0!</v>
      </c>
      <c r="IG36" s="60" t="str">
        <f t="shared" si="308"/>
        <v/>
      </c>
      <c r="IH36" s="60" t="str">
        <f t="shared" si="309"/>
        <v>zinco-</v>
      </c>
      <c r="II36" s="60" t="str">
        <f t="shared" si="310"/>
        <v>mangano-</v>
      </c>
      <c r="IJ36" s="60" t="e">
        <f t="shared" si="311"/>
        <v>#DIV/0!</v>
      </c>
      <c r="IK36" s="60" t="e">
        <f t="shared" si="312"/>
        <v>#DIV/0!</v>
      </c>
      <c r="IL36" s="60" t="e">
        <f t="shared" si="313"/>
        <v>#DIV/0!</v>
      </c>
      <c r="IM36" s="60" t="e">
        <f t="shared" si="314"/>
        <v>#DIV/0!</v>
      </c>
      <c r="IN36" s="60" t="str">
        <f t="shared" si="315"/>
        <v/>
      </c>
      <c r="IO36" s="60" t="str">
        <f t="shared" si="316"/>
        <v/>
      </c>
      <c r="IP36" s="57"/>
      <c r="IQ36" s="57" t="str">
        <f t="shared" si="317"/>
        <v>ERROR!!</v>
      </c>
      <c r="IR36" s="42"/>
      <c r="IS36" s="42"/>
      <c r="IT36" s="42"/>
      <c r="IU36" s="42"/>
      <c r="IV36" s="42"/>
      <c r="IW36" s="42"/>
      <c r="IX36" s="42"/>
      <c r="IY36" s="42"/>
      <c r="IZ36" s="42"/>
      <c r="JA36" s="42"/>
      <c r="JB36" s="42"/>
      <c r="JC36" s="42"/>
      <c r="JD36" s="42"/>
      <c r="JE36" s="42"/>
      <c r="JF36" s="42"/>
      <c r="JG36" s="42"/>
      <c r="JH36" s="42"/>
      <c r="JI36" s="42"/>
      <c r="JJ36" s="42"/>
      <c r="JK36" s="42"/>
      <c r="JL36" s="42"/>
      <c r="JM36" s="42"/>
      <c r="JN36" s="42"/>
      <c r="JO36" s="42"/>
      <c r="JP36" s="42"/>
      <c r="JQ36" s="42"/>
      <c r="JR36" s="42"/>
      <c r="JS36" s="42"/>
      <c r="JT36" s="42"/>
      <c r="JU36" s="42"/>
      <c r="JV36" s="42"/>
      <c r="JW36" s="42"/>
      <c r="JX36" s="42"/>
      <c r="JY36" s="42"/>
      <c r="JZ36" s="42"/>
    </row>
    <row r="37" spans="1:286" s="3" customFormat="1" ht="15" customHeight="1">
      <c r="A37"/>
      <c r="B37"/>
      <c r="C37"/>
      <c r="D37"/>
      <c r="E37"/>
      <c r="F37" t="s">
        <v>196</v>
      </c>
      <c r="G37" s="73"/>
      <c r="H37" s="74"/>
      <c r="I37" s="73"/>
      <c r="J37" s="73"/>
      <c r="K37" s="73"/>
      <c r="L37" s="73"/>
      <c r="M37" s="74"/>
      <c r="N37" s="74"/>
      <c r="O37" s="74"/>
      <c r="P37" s="74"/>
      <c r="Q37" s="74"/>
      <c r="R37" s="74"/>
      <c r="S37"/>
      <c r="T37"/>
      <c r="U37"/>
      <c r="V37"/>
      <c r="W37"/>
      <c r="X37" s="29">
        <f t="shared" si="173"/>
        <v>0</v>
      </c>
      <c r="Y37" s="29">
        <f t="shared" si="174"/>
        <v>0</v>
      </c>
      <c r="Z37" s="29" t="e">
        <f t="shared" si="175"/>
        <v>#DIV/0!</v>
      </c>
      <c r="AA37" s="29" t="e">
        <f t="shared" si="176"/>
        <v>#DIV/0!</v>
      </c>
      <c r="AB37" s="29" t="e">
        <f t="shared" si="177"/>
        <v>#DIV/0!</v>
      </c>
      <c r="AC37" s="29" t="e">
        <f t="shared" si="178"/>
        <v>#DIV/0!</v>
      </c>
      <c r="AD37" s="4"/>
      <c r="AE37" s="41"/>
      <c r="AF37" s="23">
        <v>60.084299999999999</v>
      </c>
      <c r="AG37" s="23">
        <v>79.878799999999998</v>
      </c>
      <c r="AH37" s="23">
        <v>101.96120000000001</v>
      </c>
      <c r="AI37" s="23">
        <v>151.99039999999999</v>
      </c>
      <c r="AJ37" s="23">
        <v>159.69</v>
      </c>
      <c r="AK37" s="23">
        <v>71.846400000000003</v>
      </c>
      <c r="AL37" s="23">
        <v>70.9375</v>
      </c>
      <c r="AM37" s="23">
        <v>40.304400000000001</v>
      </c>
      <c r="AN37" s="23">
        <v>56.077399999999997</v>
      </c>
      <c r="AO37" s="23">
        <v>61.978999999999999</v>
      </c>
      <c r="AP37" s="23">
        <v>94.195999999999998</v>
      </c>
      <c r="AQ37" s="23">
        <v>18.998000000000001</v>
      </c>
      <c r="AR37" s="23">
        <v>35.450000000000003</v>
      </c>
      <c r="AS37" s="23">
        <v>29.88</v>
      </c>
      <c r="AT37" s="23">
        <v>74.691999999999993</v>
      </c>
      <c r="AU37" s="23">
        <v>81.39</v>
      </c>
      <c r="AV37" s="42"/>
      <c r="AW37" s="42"/>
      <c r="AX37" s="54">
        <f t="shared" si="179"/>
        <v>0</v>
      </c>
      <c r="AY37" s="54">
        <f t="shared" si="180"/>
        <v>0</v>
      </c>
      <c r="AZ37" s="54">
        <f t="shared" si="181"/>
        <v>0</v>
      </c>
      <c r="BA37" s="54">
        <f t="shared" si="182"/>
        <v>0</v>
      </c>
      <c r="BB37" s="54">
        <f t="shared" si="183"/>
        <v>0</v>
      </c>
      <c r="BC37" s="54">
        <f t="shared" si="184"/>
        <v>0</v>
      </c>
      <c r="BD37" s="54">
        <f t="shared" si="185"/>
        <v>0</v>
      </c>
      <c r="BE37" s="54">
        <f t="shared" si="186"/>
        <v>0</v>
      </c>
      <c r="BF37" s="54">
        <f t="shared" si="187"/>
        <v>0</v>
      </c>
      <c r="BG37" s="54">
        <f t="shared" si="188"/>
        <v>0</v>
      </c>
      <c r="BH37" s="54">
        <f t="shared" si="189"/>
        <v>0</v>
      </c>
      <c r="BI37" s="54">
        <f t="shared" si="190"/>
        <v>0</v>
      </c>
      <c r="BJ37" s="54">
        <f t="shared" si="191"/>
        <v>0</v>
      </c>
      <c r="BK37" s="54">
        <f t="shared" si="192"/>
        <v>0</v>
      </c>
      <c r="BL37" s="54">
        <f t="shared" si="193"/>
        <v>0</v>
      </c>
      <c r="BM37" s="42"/>
      <c r="BN37" s="42"/>
      <c r="BO37" s="54">
        <f>'Norm-coeff'!$C$2+$AX37*'Norm-coeff'!$D$2+$AY37*'Norm-coeff'!$E$2+$AZ37*'Norm-coeff'!$F$2+$BA37*'Norm-coeff'!$G$2+$BB37*'Norm-coeff'!$H$2+$BC37*'Norm-coeff'!$I$2+$BD37*'Norm-coeff'!$J$2+$BE37*'Norm-coeff'!$K$2+$BF37*'Norm-coeff'!$L$2+$BG37*'Norm-coeff'!$M$2+$BH37*'Norm-coeff'!$N$2+$BI37*'Norm-coeff'!$O$2</f>
        <v>5.4045421474420303</v>
      </c>
      <c r="BP37" s="54">
        <f>'Norm-coeff'!$C$3+$AX37*'Norm-coeff'!$D$3+$AY37*'Norm-coeff'!$E$3+$AZ37*'Norm-coeff'!$F$3+$BA37*'Norm-coeff'!$G$3+$BB37*'Norm-coeff'!$H$3+$BC37*'Norm-coeff'!$I$3+$BD37*'Norm-coeff'!$J$3+$BE37*'Norm-coeff'!$K$3+$BF37*'Norm-coeff'!$L$3+$BG37*'Norm-coeff'!$M$3+$BH37*'Norm-coeff'!$N$3+$BI37*'Norm-coeff'!$O$3</f>
        <v>3.15319116612705</v>
      </c>
      <c r="BQ37" s="54">
        <f>'Norm-coeff'!$C$4+$AX37*'Norm-coeff'!$D$4+$AY37*'Norm-coeff'!$E$4+$AZ37*'Norm-coeff'!$F$4+$BA37*'Norm-coeff'!$G$4+$BB37*'Norm-coeff'!$H$4+$BC37*'Norm-coeff'!$I$4+$BD37*'Norm-coeff'!$J$4+$BE37*'Norm-coeff'!$K$4+$BF37*'Norm-coeff'!$L$4+$BG37*'Norm-coeff'!$M$4+$BH37*'Norm-coeff'!$N$4+$BI37*'Norm-coeff'!$O$4</f>
        <v>1.42115649462768</v>
      </c>
      <c r="BR37" s="54">
        <f>'Norm-coeff'!$C$5+$AX37*'Norm-coeff'!$D$5+$AY37*'Norm-coeff'!$E$5+$AZ37*'Norm-coeff'!$F$5+$BA37*'Norm-coeff'!$G$5+$BB37*'Norm-coeff'!$H$5+$BC37*'Norm-coeff'!$I$5+$BD37*'Norm-coeff'!$J$5+$BE37*'Norm-coeff'!$K$5+$BF37*'Norm-coeff'!$L$5+$BG37*'Norm-coeff'!$M$5+$BH37*'Norm-coeff'!$N$5+$BI37*'Norm-coeff'!$O$5</f>
        <v>1.0553329241296201</v>
      </c>
      <c r="BS37" s="54">
        <f>'Norm-coeff'!$C$6+$AX37*'Norm-coeff'!$D$6+$AY37*'Norm-coeff'!$E$6+$AZ37*'Norm-coeff'!$F$6+$BA37*'Norm-coeff'!$G$6+$BB37*'Norm-coeff'!$H$6+$BC37*'Norm-coeff'!$I$6+$BD37*'Norm-coeff'!$J$6+$BE37*'Norm-coeff'!$K$6+$BF37*'Norm-coeff'!$L$6+$BG37*'Norm-coeff'!$M$6+$BH37*'Norm-coeff'!$N$6+$BI37*'Norm-coeff'!$O$6</f>
        <v>-1.48700885495103E-2</v>
      </c>
      <c r="BT37" s="54">
        <f>'Norm-coeff'!$C$7+$AX37*'Norm-coeff'!$D$7+$AY37*'Norm-coeff'!$E$7+$AZ37*'Norm-coeff'!$F$7+$BA37*'Norm-coeff'!$G$7+$BB37*'Norm-coeff'!$H$7+$BC37*'Norm-coeff'!$I$7+$BD37*'Norm-coeff'!$J$7+$BE37*'Norm-coeff'!$K$7+$BF37*'Norm-coeff'!$L$7+$BG37*'Norm-coeff'!$M$7+$BH37*'Norm-coeff'!$N$7+$BI37*'Norm-coeff'!$O$7</f>
        <v>2.0907583608832998</v>
      </c>
      <c r="BU37" s="54">
        <f>'Norm-coeff'!$C$8+$AX37*'Norm-coeff'!$D$8+$AY37*'Norm-coeff'!$E$8+$AZ37*'Norm-coeff'!$F$8+$BA37*'Norm-coeff'!$G$8+$BB37*'Norm-coeff'!$H$8+$BC37*'Norm-coeff'!$I$8+$BD37*'Norm-coeff'!$J$8+$BE37*'Norm-coeff'!$K$8+$BF37*'Norm-coeff'!$L$8+$BG37*'Norm-coeff'!$M$8+$BH37*'Norm-coeff'!$N$8+$BI37*'Norm-coeff'!$O$8</f>
        <v>0.65894159836244504</v>
      </c>
      <c r="BV37" s="54">
        <f>'Norm-coeff'!$C$9+$AX37*'Norm-coeff'!$D$9+$AY37*'Norm-coeff'!$E$9+$AZ37*'Norm-coeff'!$F$9+$BA37*'Norm-coeff'!$G$9+$BB37*'Norm-coeff'!$H$9+$BC37*'Norm-coeff'!$I$9+$BD37*'Norm-coeff'!$J$9+$BE37*'Norm-coeff'!$K$9+$BF37*'Norm-coeff'!$L$9+$BG37*'Norm-coeff'!$M$9+$BH37*'Norm-coeff'!$N$9+$BI37*'Norm-coeff'!$O$9</f>
        <v>1.48961085014701</v>
      </c>
      <c r="BW37" s="54">
        <f>'Norm-coeff'!$C$10+$AX37*'Norm-coeff'!$D$10+$AY37*'Norm-coeff'!$E$10+$AZ37*'Norm-coeff'!$F$10+$BA37*'Norm-coeff'!$G$10+$BB37*'Norm-coeff'!$H$10+$BC37*'Norm-coeff'!$I$10+$BD37*'Norm-coeff'!$J$10+$BE37*'Norm-coeff'!$K$10+$BF37*'Norm-coeff'!$L$10+$BG37*'Norm-coeff'!$M$10+$BH37*'Norm-coeff'!$N$10+$BI37*'Norm-coeff'!$O$10</f>
        <v>1.42058735749591</v>
      </c>
      <c r="BX37" s="54">
        <f>'Norm-coeff'!$C$11+$AX37*'Norm-coeff'!$D$11+$AY37*'Norm-coeff'!$E$11+$AZ37*'Norm-coeff'!$F$11+$BA37*'Norm-coeff'!$G$11+$BB37*'Norm-coeff'!$H$11+$BC37*'Norm-coeff'!$I$11+$BD37*'Norm-coeff'!$J$11+$BE37*'Norm-coeff'!$K$11+$BF37*'Norm-coeff'!$L$11+$BG37*'Norm-coeff'!$M$11+$BH37*'Norm-coeff'!$N$11+$BI37*'Norm-coeff'!$O$11</f>
        <v>0.221233014421479</v>
      </c>
      <c r="BY37" s="54">
        <f>'Norm-coeff'!$C$12+$AX37*'Norm-coeff'!$D$12+$AY37*'Norm-coeff'!$E$12+$AZ37*'Norm-coeff'!$F$12+$BA37*'Norm-coeff'!$G$12+$BB37*'Norm-coeff'!$H$12+$BC37*'Norm-coeff'!$I$12+$BD37*'Norm-coeff'!$J$12+$BE37*'Norm-coeff'!$K$12+$BF37*'Norm-coeff'!$L$12+$BG37*'Norm-coeff'!$M$12+$BH37*'Norm-coeff'!$N$12+$BI37*'Norm-coeff'!$O$12</f>
        <v>0.283527502056037</v>
      </c>
      <c r="BZ37" s="54">
        <f>'Norm-coeff'!$C$13+$AX37*'Norm-coeff'!$D$13+$AY37*'Norm-coeff'!$E$13+$AZ37*'Norm-coeff'!$F$13+$BA37*'Norm-coeff'!$G$13+$BB37*'Norm-coeff'!$H$13+$BC37*'Norm-coeff'!$I$13+$BD37*'Norm-coeff'!$J$13+$BE37*'Norm-coeff'!$K$13+$BF37*'Norm-coeff'!$L$13+$BG37*'Norm-coeff'!$M$13+$BH37*'Norm-coeff'!$N$13+$BI37*'Norm-coeff'!$O$13</f>
        <v>-4.1864930554451202E-2</v>
      </c>
      <c r="CA37" s="54">
        <f>'Norm-coeff'!$C$14+$AX37*'Norm-coeff'!$D$14+$AY37*'Norm-coeff'!$E$14+$AZ37*'Norm-coeff'!$F$14+$BA37*'Norm-coeff'!$G$14+$BB37*'Norm-coeff'!$H$14+$BC37*'Norm-coeff'!$I$14+$BD37*'Norm-coeff'!$J$14+$BE37*'Norm-coeff'!$K$14+$BF37*'Norm-coeff'!$L$14+$BG37*'Norm-coeff'!$M$14+$BH37*'Norm-coeff'!$N$14+$BI37*'Norm-coeff'!$O$14</f>
        <v>4.2526983164477103</v>
      </c>
      <c r="CB37" s="42"/>
      <c r="CC37" s="54">
        <f t="shared" si="318"/>
        <v>0</v>
      </c>
      <c r="CD37" s="42"/>
      <c r="CE37" s="42"/>
      <c r="CF37" s="55"/>
      <c r="CG37" s="54">
        <f t="shared" si="194"/>
        <v>0</v>
      </c>
      <c r="CH37" s="54">
        <f t="shared" si="172"/>
        <v>0</v>
      </c>
      <c r="CI37" s="54">
        <f t="shared" si="195"/>
        <v>0</v>
      </c>
      <c r="CJ37" s="56">
        <f t="shared" si="196"/>
        <v>0</v>
      </c>
      <c r="CK37" s="54">
        <f t="shared" si="197"/>
        <v>0</v>
      </c>
      <c r="CL37" s="54">
        <f t="shared" si="198"/>
        <v>0</v>
      </c>
      <c r="CM37" s="54">
        <f t="shared" si="199"/>
        <v>0</v>
      </c>
      <c r="CN37" s="54">
        <f t="shared" si="200"/>
        <v>0</v>
      </c>
      <c r="CO37" s="54">
        <f t="shared" si="201"/>
        <v>0</v>
      </c>
      <c r="CP37" s="54">
        <f t="shared" si="202"/>
        <v>0</v>
      </c>
      <c r="CQ37" s="54">
        <f t="shared" si="203"/>
        <v>0</v>
      </c>
      <c r="CR37" s="54">
        <f t="shared" si="204"/>
        <v>0</v>
      </c>
      <c r="CS37" s="54">
        <f t="shared" si="205"/>
        <v>0</v>
      </c>
      <c r="CT37" s="54"/>
      <c r="CU37" s="54">
        <f t="shared" si="206"/>
        <v>0</v>
      </c>
      <c r="CV37" s="54">
        <f t="shared" si="207"/>
        <v>0</v>
      </c>
      <c r="CW37" s="54">
        <f t="shared" si="208"/>
        <v>0</v>
      </c>
      <c r="CX37" s="54">
        <f t="shared" si="209"/>
        <v>0</v>
      </c>
      <c r="CY37" s="54"/>
      <c r="CZ37" s="54">
        <f t="shared" si="210"/>
        <v>0</v>
      </c>
      <c r="DA37" s="54">
        <f t="shared" si="211"/>
        <v>0</v>
      </c>
      <c r="DB37" s="54">
        <f t="shared" si="212"/>
        <v>0</v>
      </c>
      <c r="DC37" s="54">
        <f t="shared" si="213"/>
        <v>0</v>
      </c>
      <c r="DD37" s="54">
        <f t="shared" si="214"/>
        <v>0</v>
      </c>
      <c r="DE37" s="54">
        <f t="shared" si="215"/>
        <v>0</v>
      </c>
      <c r="DF37" s="54">
        <f t="shared" si="216"/>
        <v>0</v>
      </c>
      <c r="DG37" s="54">
        <f t="shared" si="217"/>
        <v>2</v>
      </c>
      <c r="DH37" s="71">
        <f t="shared" si="218"/>
        <v>0</v>
      </c>
      <c r="DI37" s="71">
        <f t="shared" si="219"/>
        <v>0</v>
      </c>
      <c r="DJ37" s="54">
        <f t="shared" si="220"/>
        <v>0</v>
      </c>
      <c r="DK37" s="54">
        <f t="shared" si="221"/>
        <v>2</v>
      </c>
      <c r="DL37" s="4">
        <f t="shared" si="49"/>
        <v>0</v>
      </c>
      <c r="DM37" s="3">
        <f t="shared" si="222"/>
        <v>0</v>
      </c>
      <c r="DN37" s="3">
        <f t="shared" si="223"/>
        <v>0</v>
      </c>
      <c r="DO37" s="4" t="e">
        <f t="shared" si="224"/>
        <v>#DIV/0!</v>
      </c>
      <c r="DP37" s="57"/>
      <c r="DQ37" s="57"/>
      <c r="DR37" s="56">
        <f t="shared" si="53"/>
        <v>2</v>
      </c>
      <c r="DS37" s="56">
        <f t="shared" si="54"/>
        <v>0</v>
      </c>
      <c r="DT37" s="38">
        <f t="shared" si="55"/>
        <v>0</v>
      </c>
      <c r="DU37" s="38">
        <f t="shared" si="225"/>
        <v>2</v>
      </c>
      <c r="DV37" s="38">
        <f t="shared" si="57"/>
        <v>0</v>
      </c>
      <c r="DW37" s="39">
        <f t="shared" si="58"/>
        <v>0</v>
      </c>
      <c r="DX37" s="39">
        <f t="shared" si="59"/>
        <v>0</v>
      </c>
      <c r="DY37" s="39">
        <f t="shared" si="60"/>
        <v>0</v>
      </c>
      <c r="DZ37" s="39">
        <f t="shared" si="61"/>
        <v>0</v>
      </c>
      <c r="EA37" s="39">
        <f t="shared" si="62"/>
        <v>0</v>
      </c>
      <c r="EB37" s="37" t="e">
        <f t="shared" si="226"/>
        <v>#DIV/0!</v>
      </c>
      <c r="EC37" s="37" t="e">
        <f t="shared" si="227"/>
        <v>#DIV/0!</v>
      </c>
      <c r="ED37" s="37" t="e">
        <f t="shared" si="228"/>
        <v>#DIV/0!</v>
      </c>
      <c r="EE37" s="37" t="e">
        <f t="shared" si="229"/>
        <v>#DIV/0!</v>
      </c>
      <c r="EF37" s="39" t="e">
        <f t="shared" si="230"/>
        <v>#DIV/0!</v>
      </c>
      <c r="EG37" s="37" t="e">
        <f t="shared" si="231"/>
        <v>#DIV/0!</v>
      </c>
      <c r="EH37" s="37" t="e">
        <f t="shared" si="232"/>
        <v>#DIV/0!</v>
      </c>
      <c r="EI37" s="11" t="b">
        <f t="shared" si="233"/>
        <v>1</v>
      </c>
      <c r="EJ37" s="11" t="b">
        <f t="shared" si="234"/>
        <v>0</v>
      </c>
      <c r="EK37" s="39" t="e">
        <f t="shared" si="235"/>
        <v>#DIV/0!</v>
      </c>
      <c r="EL37" s="39" t="e">
        <f t="shared" si="236"/>
        <v>#DIV/0!</v>
      </c>
      <c r="EM37" s="39" t="e">
        <f t="shared" si="237"/>
        <v>#DIV/0!</v>
      </c>
      <c r="EN37" s="39" t="e">
        <f t="shared" si="238"/>
        <v>#DIV/0!</v>
      </c>
      <c r="EO37" s="39" t="e">
        <f t="shared" si="239"/>
        <v>#DIV/0!</v>
      </c>
      <c r="EP37" s="39" t="e">
        <f t="shared" si="240"/>
        <v>#DIV/0!</v>
      </c>
      <c r="EQ37" s="39" t="e">
        <f t="shared" si="241"/>
        <v>#DIV/0!</v>
      </c>
      <c r="ER37" s="39" t="e">
        <f t="shared" si="242"/>
        <v>#DIV/0!</v>
      </c>
      <c r="ES37" s="58" t="str">
        <f t="shared" si="243"/>
        <v>(OH,F,Cl)-dominate amphibole</v>
      </c>
      <c r="ET37" s="58" t="e">
        <f t="shared" si="244"/>
        <v>#N/A</v>
      </c>
      <c r="EU37" s="56">
        <f t="shared" si="82"/>
        <v>0</v>
      </c>
      <c r="EV37" s="56">
        <f t="shared" si="83"/>
        <v>0</v>
      </c>
      <c r="EW37" s="56">
        <f t="shared" si="84"/>
        <v>0</v>
      </c>
      <c r="EX37" s="56">
        <f t="shared" si="85"/>
        <v>0</v>
      </c>
      <c r="EY37" s="56">
        <f t="shared" si="86"/>
        <v>0</v>
      </c>
      <c r="EZ37" s="56">
        <f t="shared" si="87"/>
        <v>0</v>
      </c>
      <c r="FA37" s="39">
        <f t="shared" si="88"/>
        <v>0</v>
      </c>
      <c r="FB37" s="39">
        <f t="shared" si="89"/>
        <v>0</v>
      </c>
      <c r="FC37" s="54">
        <f t="shared" si="90"/>
        <v>0</v>
      </c>
      <c r="FD37" s="54">
        <f t="shared" si="91"/>
        <v>0</v>
      </c>
      <c r="FE37" s="39">
        <f t="shared" si="92"/>
        <v>0</v>
      </c>
      <c r="FF37" s="54">
        <f t="shared" si="93"/>
        <v>0</v>
      </c>
      <c r="FG37" s="39">
        <f t="shared" si="94"/>
        <v>0</v>
      </c>
      <c r="FH37" s="39">
        <f t="shared" si="245"/>
        <v>0</v>
      </c>
      <c r="FI37" s="39">
        <f t="shared" si="246"/>
        <v>0</v>
      </c>
      <c r="FJ37" s="39">
        <f t="shared" si="247"/>
        <v>0</v>
      </c>
      <c r="FK37" s="39" t="e">
        <f t="shared" si="248"/>
        <v>#DIV/0!</v>
      </c>
      <c r="FL37" s="39" t="e">
        <f t="shared" si="249"/>
        <v>#DIV/0!</v>
      </c>
      <c r="FM37" s="39" t="e">
        <f t="shared" si="250"/>
        <v>#DIV/0!</v>
      </c>
      <c r="FN37" s="39">
        <f t="shared" si="251"/>
        <v>1</v>
      </c>
      <c r="FO37" s="39">
        <f t="shared" si="102"/>
        <v>0</v>
      </c>
      <c r="FP37" s="39">
        <f t="shared" si="103"/>
        <v>0</v>
      </c>
      <c r="FQ37" s="39">
        <f t="shared" si="104"/>
        <v>0</v>
      </c>
      <c r="FR37" s="39">
        <f t="shared" si="252"/>
        <v>0</v>
      </c>
      <c r="FS37" s="39">
        <f t="shared" si="253"/>
        <v>0</v>
      </c>
      <c r="FT37" s="39"/>
      <c r="FU37" s="39" t="e">
        <f t="shared" si="254"/>
        <v>#DIV/0!</v>
      </c>
      <c r="FV37" s="39" t="e">
        <f t="shared" si="255"/>
        <v>#DIV/0!</v>
      </c>
      <c r="FW37" s="39" t="e">
        <f t="shared" si="256"/>
        <v>#DIV/0!</v>
      </c>
      <c r="FX37" s="39"/>
      <c r="FY37" s="39" t="e">
        <f t="shared" si="257"/>
        <v>#DIV/0!</v>
      </c>
      <c r="FZ37" s="39" t="e">
        <f t="shared" si="258"/>
        <v>#DIV/0!</v>
      </c>
      <c r="GA37" s="39" t="e">
        <f t="shared" si="259"/>
        <v>#DIV/0!</v>
      </c>
      <c r="GB37" s="39" t="e">
        <f t="shared" si="260"/>
        <v>#DIV/0!</v>
      </c>
      <c r="GC37" s="39" t="e">
        <f t="shared" si="261"/>
        <v>#DIV/0!</v>
      </c>
      <c r="GD37" s="39" t="e">
        <f t="shared" si="262"/>
        <v>#DIV/0!</v>
      </c>
      <c r="GE37" s="39" t="e">
        <f t="shared" si="263"/>
        <v>#DIV/0!</v>
      </c>
      <c r="GF37" s="39" t="e">
        <f t="shared" si="264"/>
        <v>#DIV/0!</v>
      </c>
      <c r="GG37" s="39" t="e">
        <f t="shared" si="265"/>
        <v>#DIV/0!</v>
      </c>
      <c r="GH37" s="39" t="e">
        <f t="shared" si="266"/>
        <v>#DIV/0!</v>
      </c>
      <c r="GI37" s="39"/>
      <c r="GJ37" s="39" t="e">
        <f t="shared" si="267"/>
        <v>#DIV/0!</v>
      </c>
      <c r="GK37" s="39" t="e">
        <f t="shared" si="268"/>
        <v>#DIV/0!</v>
      </c>
      <c r="GL37" s="39" t="e">
        <f t="shared" si="269"/>
        <v>#DIV/0!</v>
      </c>
      <c r="GM37" s="39" t="e">
        <f t="shared" si="270"/>
        <v>#DIV/0!</v>
      </c>
      <c r="GN37" s="39" t="e">
        <f t="shared" si="271"/>
        <v>#DIV/0!</v>
      </c>
      <c r="GO37" s="57"/>
      <c r="GP37" s="57" t="e">
        <f t="shared" si="272"/>
        <v>#DIV/0!</v>
      </c>
      <c r="GQ37" s="59" t="e">
        <f t="shared" si="273"/>
        <v>#DIV/0!</v>
      </c>
      <c r="GR37" s="41" t="e">
        <f t="shared" si="274"/>
        <v>#DIV/0!</v>
      </c>
      <c r="GS37" s="57" t="e">
        <f t="shared" si="275"/>
        <v>#DIV/0!</v>
      </c>
      <c r="GT37" s="57" t="e">
        <f t="shared" si="276"/>
        <v>#DIV/0!</v>
      </c>
      <c r="GU37" s="57" t="e">
        <f t="shared" si="277"/>
        <v>#DIV/0!</v>
      </c>
      <c r="GV37" s="57"/>
      <c r="GW37" s="42" t="e">
        <f t="shared" si="278"/>
        <v>#DIV/0!</v>
      </c>
      <c r="GX37" s="42" t="e">
        <f t="shared" si="279"/>
        <v>#DIV/0!</v>
      </c>
      <c r="GY37" s="42" t="e">
        <f t="shared" si="280"/>
        <v>#DIV/0!</v>
      </c>
      <c r="GZ37" s="57"/>
      <c r="HA37" s="2" t="e">
        <f t="shared" si="281"/>
        <v>#DIV/0!</v>
      </c>
      <c r="HB37" s="2" t="e">
        <f t="shared" si="282"/>
        <v>#DIV/0!</v>
      </c>
      <c r="HC37" s="2" t="e">
        <f t="shared" si="283"/>
        <v>#DIV/0!</v>
      </c>
      <c r="HD37" s="2" t="e">
        <f t="shared" si="284"/>
        <v>#DIV/0!</v>
      </c>
      <c r="HE37" s="2" t="e">
        <f t="shared" si="285"/>
        <v>#DIV/0!</v>
      </c>
      <c r="HF37" s="2" t="e">
        <f t="shared" si="286"/>
        <v>#DIV/0!</v>
      </c>
      <c r="HG37" s="2" t="e">
        <f t="shared" si="287"/>
        <v>#DIV/0!</v>
      </c>
      <c r="HH37" s="2" t="e">
        <f t="shared" si="288"/>
        <v>#DIV/0!</v>
      </c>
      <c r="HI37" s="2" t="e">
        <f t="shared" si="289"/>
        <v>#DIV/0!</v>
      </c>
      <c r="HJ37" s="11" t="e">
        <f t="shared" si="290"/>
        <v>#DIV/0!</v>
      </c>
      <c r="HK37" s="60" t="e">
        <f t="shared" si="291"/>
        <v>#DIV/0!</v>
      </c>
      <c r="HL37" s="57"/>
      <c r="HM37" s="57" t="e">
        <f t="shared" si="292"/>
        <v>#DIV/0!</v>
      </c>
      <c r="HN37" s="57" t="e">
        <f t="shared" si="293"/>
        <v>#DIV/0!</v>
      </c>
      <c r="HO37" s="57" t="e">
        <f t="shared" si="294"/>
        <v>#DIV/0!</v>
      </c>
      <c r="HP37" s="57" t="e">
        <f t="shared" si="295"/>
        <v>#DIV/0!</v>
      </c>
      <c r="HQ37" s="57" t="e">
        <f t="shared" si="296"/>
        <v>#DIV/0!</v>
      </c>
      <c r="HR37" s="57"/>
      <c r="HS37" s="57" t="e">
        <f t="shared" si="297"/>
        <v>#DIV/0!</v>
      </c>
      <c r="HT37" s="57" t="e">
        <f t="shared" si="298"/>
        <v>#DIV/0!</v>
      </c>
      <c r="HU37" s="57" t="e">
        <f t="shared" si="299"/>
        <v>#DIV/0!</v>
      </c>
      <c r="HV37" s="57" t="e">
        <f t="shared" si="300"/>
        <v>#DIV/0!</v>
      </c>
      <c r="HW37" s="57" t="e">
        <f t="shared" si="301"/>
        <v>#DIV/0!</v>
      </c>
      <c r="HX37" s="57"/>
      <c r="HY37" s="57" t="e">
        <f t="shared" si="302"/>
        <v>#DIV/0!</v>
      </c>
      <c r="HZ37" s="57" t="e">
        <f t="shared" si="303"/>
        <v>#DIV/0!</v>
      </c>
      <c r="IA37" s="57"/>
      <c r="IB37" s="61">
        <f t="shared" si="304"/>
        <v>0</v>
      </c>
      <c r="IC37" s="57" t="str">
        <f t="shared" si="305"/>
        <v/>
      </c>
      <c r="ID37" s="42"/>
      <c r="IE37" s="2" t="str">
        <f t="shared" si="306"/>
        <v/>
      </c>
      <c r="IF37" s="60" t="e">
        <f t="shared" si="307"/>
        <v>#DIV/0!</v>
      </c>
      <c r="IG37" s="60" t="str">
        <f t="shared" si="308"/>
        <v/>
      </c>
      <c r="IH37" s="60" t="str">
        <f t="shared" si="309"/>
        <v>zinco-</v>
      </c>
      <c r="II37" s="60" t="str">
        <f t="shared" si="310"/>
        <v>mangano-</v>
      </c>
      <c r="IJ37" s="60" t="e">
        <f t="shared" si="311"/>
        <v>#DIV/0!</v>
      </c>
      <c r="IK37" s="60" t="e">
        <f t="shared" si="312"/>
        <v>#DIV/0!</v>
      </c>
      <c r="IL37" s="60" t="e">
        <f t="shared" si="313"/>
        <v>#DIV/0!</v>
      </c>
      <c r="IM37" s="60" t="e">
        <f t="shared" si="314"/>
        <v>#DIV/0!</v>
      </c>
      <c r="IN37" s="60" t="str">
        <f t="shared" si="315"/>
        <v/>
      </c>
      <c r="IO37" s="60" t="str">
        <f t="shared" si="316"/>
        <v/>
      </c>
      <c r="IP37" s="57"/>
      <c r="IQ37" s="57" t="str">
        <f t="shared" si="317"/>
        <v>ERROR!!</v>
      </c>
      <c r="IR37" s="42"/>
      <c r="IS37" s="42"/>
      <c r="IT37" s="42"/>
      <c r="IU37" s="42"/>
      <c r="IV37" s="42"/>
      <c r="IW37" s="42"/>
      <c r="IX37" s="42"/>
      <c r="IY37" s="42"/>
      <c r="IZ37" s="42"/>
      <c r="JA37" s="42"/>
      <c r="JB37" s="42"/>
      <c r="JC37" s="42"/>
      <c r="JD37" s="42"/>
      <c r="JE37" s="42"/>
      <c r="JF37" s="42"/>
      <c r="JG37" s="42"/>
      <c r="JH37" s="42"/>
      <c r="JI37" s="42"/>
      <c r="JJ37" s="42"/>
      <c r="JK37" s="42"/>
      <c r="JL37" s="42"/>
      <c r="JM37" s="42"/>
      <c r="JN37" s="42"/>
      <c r="JO37" s="42"/>
      <c r="JP37" s="42"/>
      <c r="JQ37" s="42"/>
      <c r="JR37" s="42"/>
      <c r="JS37" s="42"/>
      <c r="JT37" s="42"/>
      <c r="JU37" s="42"/>
      <c r="JV37" s="42"/>
      <c r="JW37" s="42"/>
      <c r="JX37" s="42"/>
      <c r="JY37" s="42"/>
      <c r="JZ37" s="42"/>
    </row>
    <row r="38" spans="1:286" s="3" customFormat="1" ht="15" customHeight="1">
      <c r="A38"/>
      <c r="B38"/>
      <c r="C38"/>
      <c r="D38"/>
      <c r="E38"/>
      <c r="F38" t="s">
        <v>196</v>
      </c>
      <c r="G38" s="73"/>
      <c r="H38" s="74"/>
      <c r="I38" s="73"/>
      <c r="J38" s="73"/>
      <c r="K38" s="73"/>
      <c r="L38" s="73"/>
      <c r="M38" s="74"/>
      <c r="N38" s="74"/>
      <c r="O38" s="74"/>
      <c r="P38" s="74"/>
      <c r="Q38" s="74"/>
      <c r="R38" s="74"/>
      <c r="S38"/>
      <c r="T38"/>
      <c r="U38"/>
      <c r="V38"/>
      <c r="W38"/>
      <c r="X38" s="29">
        <f t="shared" si="173"/>
        <v>0</v>
      </c>
      <c r="Y38" s="29">
        <f t="shared" si="174"/>
        <v>0</v>
      </c>
      <c r="Z38" s="29" t="e">
        <f t="shared" si="175"/>
        <v>#DIV/0!</v>
      </c>
      <c r="AA38" s="29" t="e">
        <f t="shared" si="176"/>
        <v>#DIV/0!</v>
      </c>
      <c r="AB38" s="29" t="e">
        <f t="shared" si="177"/>
        <v>#DIV/0!</v>
      </c>
      <c r="AC38" s="29" t="e">
        <f t="shared" si="178"/>
        <v>#DIV/0!</v>
      </c>
      <c r="AD38" s="4"/>
      <c r="AE38" s="41"/>
      <c r="AF38" s="23">
        <v>60.084299999999999</v>
      </c>
      <c r="AG38" s="23">
        <v>79.878799999999998</v>
      </c>
      <c r="AH38" s="23">
        <v>101.96120000000001</v>
      </c>
      <c r="AI38" s="23">
        <v>151.99039999999999</v>
      </c>
      <c r="AJ38" s="23">
        <v>159.69</v>
      </c>
      <c r="AK38" s="23">
        <v>71.846400000000003</v>
      </c>
      <c r="AL38" s="23">
        <v>70.9375</v>
      </c>
      <c r="AM38" s="23">
        <v>40.304400000000001</v>
      </c>
      <c r="AN38" s="23">
        <v>56.077399999999997</v>
      </c>
      <c r="AO38" s="23">
        <v>61.978999999999999</v>
      </c>
      <c r="AP38" s="23">
        <v>94.195999999999998</v>
      </c>
      <c r="AQ38" s="23">
        <v>18.998000000000001</v>
      </c>
      <c r="AR38" s="23">
        <v>35.450000000000003</v>
      </c>
      <c r="AS38" s="23">
        <v>29.88</v>
      </c>
      <c r="AT38" s="23">
        <v>74.691999999999993</v>
      </c>
      <c r="AU38" s="23">
        <v>81.39</v>
      </c>
      <c r="AV38" s="42"/>
      <c r="AW38" s="42"/>
      <c r="AX38" s="54">
        <f t="shared" si="179"/>
        <v>0</v>
      </c>
      <c r="AY38" s="54">
        <f t="shared" si="180"/>
        <v>0</v>
      </c>
      <c r="AZ38" s="54">
        <f t="shared" si="181"/>
        <v>0</v>
      </c>
      <c r="BA38" s="54">
        <f t="shared" si="182"/>
        <v>0</v>
      </c>
      <c r="BB38" s="54">
        <f t="shared" si="183"/>
        <v>0</v>
      </c>
      <c r="BC38" s="54">
        <f t="shared" si="184"/>
        <v>0</v>
      </c>
      <c r="BD38" s="54">
        <f t="shared" si="185"/>
        <v>0</v>
      </c>
      <c r="BE38" s="54">
        <f t="shared" si="186"/>
        <v>0</v>
      </c>
      <c r="BF38" s="54">
        <f t="shared" si="187"/>
        <v>0</v>
      </c>
      <c r="BG38" s="54">
        <f t="shared" si="188"/>
        <v>0</v>
      </c>
      <c r="BH38" s="54">
        <f t="shared" si="189"/>
        <v>0</v>
      </c>
      <c r="BI38" s="54">
        <f t="shared" si="190"/>
        <v>0</v>
      </c>
      <c r="BJ38" s="54">
        <f t="shared" si="191"/>
        <v>0</v>
      </c>
      <c r="BK38" s="54">
        <f t="shared" si="192"/>
        <v>0</v>
      </c>
      <c r="BL38" s="54">
        <f t="shared" si="193"/>
        <v>0</v>
      </c>
      <c r="BM38" s="42"/>
      <c r="BN38" s="42"/>
      <c r="BO38" s="54">
        <f>'Norm-coeff'!$C$2+$AX38*'Norm-coeff'!$D$2+$AY38*'Norm-coeff'!$E$2+$AZ38*'Norm-coeff'!$F$2+$BA38*'Norm-coeff'!$G$2+$BB38*'Norm-coeff'!$H$2+$BC38*'Norm-coeff'!$I$2+$BD38*'Norm-coeff'!$J$2+$BE38*'Norm-coeff'!$K$2+$BF38*'Norm-coeff'!$L$2+$BG38*'Norm-coeff'!$M$2+$BH38*'Norm-coeff'!$N$2+$BI38*'Norm-coeff'!$O$2</f>
        <v>5.4045421474420303</v>
      </c>
      <c r="BP38" s="54">
        <f>'Norm-coeff'!$C$3+$AX38*'Norm-coeff'!$D$3+$AY38*'Norm-coeff'!$E$3+$AZ38*'Norm-coeff'!$F$3+$BA38*'Norm-coeff'!$G$3+$BB38*'Norm-coeff'!$H$3+$BC38*'Norm-coeff'!$I$3+$BD38*'Norm-coeff'!$J$3+$BE38*'Norm-coeff'!$K$3+$BF38*'Norm-coeff'!$L$3+$BG38*'Norm-coeff'!$M$3+$BH38*'Norm-coeff'!$N$3+$BI38*'Norm-coeff'!$O$3</f>
        <v>3.15319116612705</v>
      </c>
      <c r="BQ38" s="54">
        <f>'Norm-coeff'!$C$4+$AX38*'Norm-coeff'!$D$4+$AY38*'Norm-coeff'!$E$4+$AZ38*'Norm-coeff'!$F$4+$BA38*'Norm-coeff'!$G$4+$BB38*'Norm-coeff'!$H$4+$BC38*'Norm-coeff'!$I$4+$BD38*'Norm-coeff'!$J$4+$BE38*'Norm-coeff'!$K$4+$BF38*'Norm-coeff'!$L$4+$BG38*'Norm-coeff'!$M$4+$BH38*'Norm-coeff'!$N$4+$BI38*'Norm-coeff'!$O$4</f>
        <v>1.42115649462768</v>
      </c>
      <c r="BR38" s="54">
        <f>'Norm-coeff'!$C$5+$AX38*'Norm-coeff'!$D$5+$AY38*'Norm-coeff'!$E$5+$AZ38*'Norm-coeff'!$F$5+$BA38*'Norm-coeff'!$G$5+$BB38*'Norm-coeff'!$H$5+$BC38*'Norm-coeff'!$I$5+$BD38*'Norm-coeff'!$J$5+$BE38*'Norm-coeff'!$K$5+$BF38*'Norm-coeff'!$L$5+$BG38*'Norm-coeff'!$M$5+$BH38*'Norm-coeff'!$N$5+$BI38*'Norm-coeff'!$O$5</f>
        <v>1.0553329241296201</v>
      </c>
      <c r="BS38" s="54">
        <f>'Norm-coeff'!$C$6+$AX38*'Norm-coeff'!$D$6+$AY38*'Norm-coeff'!$E$6+$AZ38*'Norm-coeff'!$F$6+$BA38*'Norm-coeff'!$G$6+$BB38*'Norm-coeff'!$H$6+$BC38*'Norm-coeff'!$I$6+$BD38*'Norm-coeff'!$J$6+$BE38*'Norm-coeff'!$K$6+$BF38*'Norm-coeff'!$L$6+$BG38*'Norm-coeff'!$M$6+$BH38*'Norm-coeff'!$N$6+$BI38*'Norm-coeff'!$O$6</f>
        <v>-1.48700885495103E-2</v>
      </c>
      <c r="BT38" s="54">
        <f>'Norm-coeff'!$C$7+$AX38*'Norm-coeff'!$D$7+$AY38*'Norm-coeff'!$E$7+$AZ38*'Norm-coeff'!$F$7+$BA38*'Norm-coeff'!$G$7+$BB38*'Norm-coeff'!$H$7+$BC38*'Norm-coeff'!$I$7+$BD38*'Norm-coeff'!$J$7+$BE38*'Norm-coeff'!$K$7+$BF38*'Norm-coeff'!$L$7+$BG38*'Norm-coeff'!$M$7+$BH38*'Norm-coeff'!$N$7+$BI38*'Norm-coeff'!$O$7</f>
        <v>2.0907583608832998</v>
      </c>
      <c r="BU38" s="54">
        <f>'Norm-coeff'!$C$8+$AX38*'Norm-coeff'!$D$8+$AY38*'Norm-coeff'!$E$8+$AZ38*'Norm-coeff'!$F$8+$BA38*'Norm-coeff'!$G$8+$BB38*'Norm-coeff'!$H$8+$BC38*'Norm-coeff'!$I$8+$BD38*'Norm-coeff'!$J$8+$BE38*'Norm-coeff'!$K$8+$BF38*'Norm-coeff'!$L$8+$BG38*'Norm-coeff'!$M$8+$BH38*'Norm-coeff'!$N$8+$BI38*'Norm-coeff'!$O$8</f>
        <v>0.65894159836244504</v>
      </c>
      <c r="BV38" s="54">
        <f>'Norm-coeff'!$C$9+$AX38*'Norm-coeff'!$D$9+$AY38*'Norm-coeff'!$E$9+$AZ38*'Norm-coeff'!$F$9+$BA38*'Norm-coeff'!$G$9+$BB38*'Norm-coeff'!$H$9+$BC38*'Norm-coeff'!$I$9+$BD38*'Norm-coeff'!$J$9+$BE38*'Norm-coeff'!$K$9+$BF38*'Norm-coeff'!$L$9+$BG38*'Norm-coeff'!$M$9+$BH38*'Norm-coeff'!$N$9+$BI38*'Norm-coeff'!$O$9</f>
        <v>1.48961085014701</v>
      </c>
      <c r="BW38" s="54">
        <f>'Norm-coeff'!$C$10+$AX38*'Norm-coeff'!$D$10+$AY38*'Norm-coeff'!$E$10+$AZ38*'Norm-coeff'!$F$10+$BA38*'Norm-coeff'!$G$10+$BB38*'Norm-coeff'!$H$10+$BC38*'Norm-coeff'!$I$10+$BD38*'Norm-coeff'!$J$10+$BE38*'Norm-coeff'!$K$10+$BF38*'Norm-coeff'!$L$10+$BG38*'Norm-coeff'!$M$10+$BH38*'Norm-coeff'!$N$10+$BI38*'Norm-coeff'!$O$10</f>
        <v>1.42058735749591</v>
      </c>
      <c r="BX38" s="54">
        <f>'Norm-coeff'!$C$11+$AX38*'Norm-coeff'!$D$11+$AY38*'Norm-coeff'!$E$11+$AZ38*'Norm-coeff'!$F$11+$BA38*'Norm-coeff'!$G$11+$BB38*'Norm-coeff'!$H$11+$BC38*'Norm-coeff'!$I$11+$BD38*'Norm-coeff'!$J$11+$BE38*'Norm-coeff'!$K$11+$BF38*'Norm-coeff'!$L$11+$BG38*'Norm-coeff'!$M$11+$BH38*'Norm-coeff'!$N$11+$BI38*'Norm-coeff'!$O$11</f>
        <v>0.221233014421479</v>
      </c>
      <c r="BY38" s="54">
        <f>'Norm-coeff'!$C$12+$AX38*'Norm-coeff'!$D$12+$AY38*'Norm-coeff'!$E$12+$AZ38*'Norm-coeff'!$F$12+$BA38*'Norm-coeff'!$G$12+$BB38*'Norm-coeff'!$H$12+$BC38*'Norm-coeff'!$I$12+$BD38*'Norm-coeff'!$J$12+$BE38*'Norm-coeff'!$K$12+$BF38*'Norm-coeff'!$L$12+$BG38*'Norm-coeff'!$M$12+$BH38*'Norm-coeff'!$N$12+$BI38*'Norm-coeff'!$O$12</f>
        <v>0.283527502056037</v>
      </c>
      <c r="BZ38" s="54">
        <f>'Norm-coeff'!$C$13+$AX38*'Norm-coeff'!$D$13+$AY38*'Norm-coeff'!$E$13+$AZ38*'Norm-coeff'!$F$13+$BA38*'Norm-coeff'!$G$13+$BB38*'Norm-coeff'!$H$13+$BC38*'Norm-coeff'!$I$13+$BD38*'Norm-coeff'!$J$13+$BE38*'Norm-coeff'!$K$13+$BF38*'Norm-coeff'!$L$13+$BG38*'Norm-coeff'!$M$13+$BH38*'Norm-coeff'!$N$13+$BI38*'Norm-coeff'!$O$13</f>
        <v>-4.1864930554451202E-2</v>
      </c>
      <c r="CA38" s="54">
        <f>'Norm-coeff'!$C$14+$AX38*'Norm-coeff'!$D$14+$AY38*'Norm-coeff'!$E$14+$AZ38*'Norm-coeff'!$F$14+$BA38*'Norm-coeff'!$G$14+$BB38*'Norm-coeff'!$H$14+$BC38*'Norm-coeff'!$I$14+$BD38*'Norm-coeff'!$J$14+$BE38*'Norm-coeff'!$K$14+$BF38*'Norm-coeff'!$L$14+$BG38*'Norm-coeff'!$M$14+$BH38*'Norm-coeff'!$N$14+$BI38*'Norm-coeff'!$O$14</f>
        <v>4.2526983164477103</v>
      </c>
      <c r="CB38" s="42"/>
      <c r="CC38" s="54">
        <f t="shared" si="318"/>
        <v>0</v>
      </c>
      <c r="CD38" s="42"/>
      <c r="CE38" s="42"/>
      <c r="CF38" s="55"/>
      <c r="CG38" s="54">
        <f t="shared" si="194"/>
        <v>0</v>
      </c>
      <c r="CH38" s="54">
        <f t="shared" si="172"/>
        <v>0</v>
      </c>
      <c r="CI38" s="54">
        <f t="shared" si="195"/>
        <v>0</v>
      </c>
      <c r="CJ38" s="56">
        <f t="shared" si="196"/>
        <v>0</v>
      </c>
      <c r="CK38" s="54">
        <f t="shared" si="197"/>
        <v>0</v>
      </c>
      <c r="CL38" s="54">
        <f t="shared" si="198"/>
        <v>0</v>
      </c>
      <c r="CM38" s="54">
        <f t="shared" si="199"/>
        <v>0</v>
      </c>
      <c r="CN38" s="54">
        <f t="shared" si="200"/>
        <v>0</v>
      </c>
      <c r="CO38" s="54">
        <f t="shared" si="201"/>
        <v>0</v>
      </c>
      <c r="CP38" s="54">
        <f t="shared" si="202"/>
        <v>0</v>
      </c>
      <c r="CQ38" s="54">
        <f t="shared" si="203"/>
        <v>0</v>
      </c>
      <c r="CR38" s="54">
        <f t="shared" si="204"/>
        <v>0</v>
      </c>
      <c r="CS38" s="54">
        <f t="shared" si="205"/>
        <v>0</v>
      </c>
      <c r="CT38" s="54"/>
      <c r="CU38" s="54">
        <f t="shared" si="206"/>
        <v>0</v>
      </c>
      <c r="CV38" s="54">
        <f t="shared" si="207"/>
        <v>0</v>
      </c>
      <c r="CW38" s="54">
        <f t="shared" si="208"/>
        <v>0</v>
      </c>
      <c r="CX38" s="54">
        <f t="shared" si="209"/>
        <v>0</v>
      </c>
      <c r="CY38" s="54"/>
      <c r="CZ38" s="54">
        <f t="shared" si="210"/>
        <v>0</v>
      </c>
      <c r="DA38" s="54">
        <f t="shared" si="211"/>
        <v>0</v>
      </c>
      <c r="DB38" s="54">
        <f t="shared" si="212"/>
        <v>0</v>
      </c>
      <c r="DC38" s="54">
        <f t="shared" si="213"/>
        <v>0</v>
      </c>
      <c r="DD38" s="54">
        <f t="shared" si="214"/>
        <v>0</v>
      </c>
      <c r="DE38" s="54">
        <f t="shared" si="215"/>
        <v>0</v>
      </c>
      <c r="DF38" s="54">
        <f t="shared" si="216"/>
        <v>0</v>
      </c>
      <c r="DG38" s="54">
        <f t="shared" si="217"/>
        <v>2</v>
      </c>
      <c r="DH38" s="71">
        <f t="shared" si="218"/>
        <v>0</v>
      </c>
      <c r="DI38" s="71">
        <f t="shared" si="219"/>
        <v>0</v>
      </c>
      <c r="DJ38" s="54">
        <f t="shared" si="220"/>
        <v>0</v>
      </c>
      <c r="DK38" s="54">
        <f t="shared" si="221"/>
        <v>2</v>
      </c>
      <c r="DL38" s="4">
        <f t="shared" si="49"/>
        <v>0</v>
      </c>
      <c r="DM38" s="3">
        <f t="shared" si="222"/>
        <v>0</v>
      </c>
      <c r="DN38" s="3">
        <f t="shared" si="223"/>
        <v>0</v>
      </c>
      <c r="DO38" s="4" t="e">
        <f t="shared" si="224"/>
        <v>#DIV/0!</v>
      </c>
      <c r="DP38" s="57"/>
      <c r="DQ38" s="57"/>
      <c r="DR38" s="56">
        <f t="shared" si="53"/>
        <v>2</v>
      </c>
      <c r="DS38" s="56">
        <f t="shared" si="54"/>
        <v>0</v>
      </c>
      <c r="DT38" s="38">
        <f t="shared" si="55"/>
        <v>0</v>
      </c>
      <c r="DU38" s="38">
        <f t="shared" si="225"/>
        <v>2</v>
      </c>
      <c r="DV38" s="38">
        <f t="shared" si="57"/>
        <v>0</v>
      </c>
      <c r="DW38" s="39">
        <f t="shared" si="58"/>
        <v>0</v>
      </c>
      <c r="DX38" s="39">
        <f t="shared" si="59"/>
        <v>0</v>
      </c>
      <c r="DY38" s="39">
        <f t="shared" si="60"/>
        <v>0</v>
      </c>
      <c r="DZ38" s="39">
        <f t="shared" si="61"/>
        <v>0</v>
      </c>
      <c r="EA38" s="39">
        <f t="shared" si="62"/>
        <v>0</v>
      </c>
      <c r="EB38" s="37" t="e">
        <f t="shared" si="226"/>
        <v>#DIV/0!</v>
      </c>
      <c r="EC38" s="37" t="e">
        <f t="shared" si="227"/>
        <v>#DIV/0!</v>
      </c>
      <c r="ED38" s="37" t="e">
        <f t="shared" si="228"/>
        <v>#DIV/0!</v>
      </c>
      <c r="EE38" s="37" t="e">
        <f t="shared" si="229"/>
        <v>#DIV/0!</v>
      </c>
      <c r="EF38" s="39" t="e">
        <f t="shared" si="230"/>
        <v>#DIV/0!</v>
      </c>
      <c r="EG38" s="37" t="e">
        <f t="shared" si="231"/>
        <v>#DIV/0!</v>
      </c>
      <c r="EH38" s="37" t="e">
        <f t="shared" si="232"/>
        <v>#DIV/0!</v>
      </c>
      <c r="EI38" s="11" t="b">
        <f t="shared" si="233"/>
        <v>1</v>
      </c>
      <c r="EJ38" s="11" t="b">
        <f t="shared" si="234"/>
        <v>0</v>
      </c>
      <c r="EK38" s="39" t="e">
        <f t="shared" si="235"/>
        <v>#DIV/0!</v>
      </c>
      <c r="EL38" s="39" t="e">
        <f t="shared" si="236"/>
        <v>#DIV/0!</v>
      </c>
      <c r="EM38" s="39" t="e">
        <f t="shared" si="237"/>
        <v>#DIV/0!</v>
      </c>
      <c r="EN38" s="39" t="e">
        <f t="shared" si="238"/>
        <v>#DIV/0!</v>
      </c>
      <c r="EO38" s="39" t="e">
        <f t="shared" si="239"/>
        <v>#DIV/0!</v>
      </c>
      <c r="EP38" s="39" t="e">
        <f t="shared" si="240"/>
        <v>#DIV/0!</v>
      </c>
      <c r="EQ38" s="39" t="e">
        <f t="shared" si="241"/>
        <v>#DIV/0!</v>
      </c>
      <c r="ER38" s="39" t="e">
        <f t="shared" si="242"/>
        <v>#DIV/0!</v>
      </c>
      <c r="ES38" s="58" t="str">
        <f t="shared" si="243"/>
        <v>(OH,F,Cl)-dominate amphibole</v>
      </c>
      <c r="ET38" s="58" t="e">
        <f t="shared" si="244"/>
        <v>#N/A</v>
      </c>
      <c r="EU38" s="56">
        <f t="shared" si="82"/>
        <v>0</v>
      </c>
      <c r="EV38" s="56">
        <f t="shared" si="83"/>
        <v>0</v>
      </c>
      <c r="EW38" s="56">
        <f t="shared" si="84"/>
        <v>0</v>
      </c>
      <c r="EX38" s="56">
        <f t="shared" si="85"/>
        <v>0</v>
      </c>
      <c r="EY38" s="56">
        <f t="shared" si="86"/>
        <v>0</v>
      </c>
      <c r="EZ38" s="56">
        <f t="shared" si="87"/>
        <v>0</v>
      </c>
      <c r="FA38" s="39">
        <f t="shared" si="88"/>
        <v>0</v>
      </c>
      <c r="FB38" s="39">
        <f t="shared" si="89"/>
        <v>0</v>
      </c>
      <c r="FC38" s="54">
        <f t="shared" si="90"/>
        <v>0</v>
      </c>
      <c r="FD38" s="54">
        <f t="shared" si="91"/>
        <v>0</v>
      </c>
      <c r="FE38" s="39">
        <f t="shared" si="92"/>
        <v>0</v>
      </c>
      <c r="FF38" s="54">
        <f t="shared" si="93"/>
        <v>0</v>
      </c>
      <c r="FG38" s="39">
        <f t="shared" si="94"/>
        <v>0</v>
      </c>
      <c r="FH38" s="39">
        <f t="shared" si="245"/>
        <v>0</v>
      </c>
      <c r="FI38" s="39">
        <f t="shared" si="246"/>
        <v>0</v>
      </c>
      <c r="FJ38" s="39">
        <f t="shared" si="247"/>
        <v>0</v>
      </c>
      <c r="FK38" s="39" t="e">
        <f t="shared" si="248"/>
        <v>#DIV/0!</v>
      </c>
      <c r="FL38" s="39" t="e">
        <f t="shared" si="249"/>
        <v>#DIV/0!</v>
      </c>
      <c r="FM38" s="39" t="e">
        <f t="shared" si="250"/>
        <v>#DIV/0!</v>
      </c>
      <c r="FN38" s="39">
        <f t="shared" si="251"/>
        <v>1</v>
      </c>
      <c r="FO38" s="39">
        <f t="shared" si="102"/>
        <v>0</v>
      </c>
      <c r="FP38" s="39">
        <f t="shared" si="103"/>
        <v>0</v>
      </c>
      <c r="FQ38" s="39">
        <f t="shared" si="104"/>
        <v>0</v>
      </c>
      <c r="FR38" s="39">
        <f t="shared" si="252"/>
        <v>0</v>
      </c>
      <c r="FS38" s="39">
        <f t="shared" si="253"/>
        <v>0</v>
      </c>
      <c r="FT38" s="39"/>
      <c r="FU38" s="39" t="e">
        <f t="shared" si="254"/>
        <v>#DIV/0!</v>
      </c>
      <c r="FV38" s="39" t="e">
        <f t="shared" si="255"/>
        <v>#DIV/0!</v>
      </c>
      <c r="FW38" s="39" t="e">
        <f t="shared" si="256"/>
        <v>#DIV/0!</v>
      </c>
      <c r="FX38" s="39"/>
      <c r="FY38" s="39" t="e">
        <f t="shared" si="257"/>
        <v>#DIV/0!</v>
      </c>
      <c r="FZ38" s="39" t="e">
        <f t="shared" si="258"/>
        <v>#DIV/0!</v>
      </c>
      <c r="GA38" s="39" t="e">
        <f t="shared" si="259"/>
        <v>#DIV/0!</v>
      </c>
      <c r="GB38" s="39" t="e">
        <f t="shared" si="260"/>
        <v>#DIV/0!</v>
      </c>
      <c r="GC38" s="39" t="e">
        <f t="shared" si="261"/>
        <v>#DIV/0!</v>
      </c>
      <c r="GD38" s="39" t="e">
        <f t="shared" si="262"/>
        <v>#DIV/0!</v>
      </c>
      <c r="GE38" s="39" t="e">
        <f t="shared" si="263"/>
        <v>#DIV/0!</v>
      </c>
      <c r="GF38" s="39" t="e">
        <f t="shared" si="264"/>
        <v>#DIV/0!</v>
      </c>
      <c r="GG38" s="39" t="e">
        <f t="shared" si="265"/>
        <v>#DIV/0!</v>
      </c>
      <c r="GH38" s="39" t="e">
        <f t="shared" si="266"/>
        <v>#DIV/0!</v>
      </c>
      <c r="GI38" s="39"/>
      <c r="GJ38" s="39" t="e">
        <f t="shared" si="267"/>
        <v>#DIV/0!</v>
      </c>
      <c r="GK38" s="39" t="e">
        <f t="shared" si="268"/>
        <v>#DIV/0!</v>
      </c>
      <c r="GL38" s="39" t="e">
        <f t="shared" si="269"/>
        <v>#DIV/0!</v>
      </c>
      <c r="GM38" s="39" t="e">
        <f t="shared" si="270"/>
        <v>#DIV/0!</v>
      </c>
      <c r="GN38" s="39" t="e">
        <f t="shared" si="271"/>
        <v>#DIV/0!</v>
      </c>
      <c r="GO38" s="57"/>
      <c r="GP38" s="57" t="e">
        <f t="shared" si="272"/>
        <v>#DIV/0!</v>
      </c>
      <c r="GQ38" s="59" t="e">
        <f t="shared" si="273"/>
        <v>#DIV/0!</v>
      </c>
      <c r="GR38" s="41" t="e">
        <f t="shared" si="274"/>
        <v>#DIV/0!</v>
      </c>
      <c r="GS38" s="57" t="e">
        <f t="shared" si="275"/>
        <v>#DIV/0!</v>
      </c>
      <c r="GT38" s="57" t="e">
        <f t="shared" si="276"/>
        <v>#DIV/0!</v>
      </c>
      <c r="GU38" s="57" t="e">
        <f t="shared" si="277"/>
        <v>#DIV/0!</v>
      </c>
      <c r="GV38" s="57"/>
      <c r="GW38" s="42" t="e">
        <f t="shared" si="278"/>
        <v>#DIV/0!</v>
      </c>
      <c r="GX38" s="42" t="e">
        <f t="shared" si="279"/>
        <v>#DIV/0!</v>
      </c>
      <c r="GY38" s="42" t="e">
        <f t="shared" si="280"/>
        <v>#DIV/0!</v>
      </c>
      <c r="GZ38" s="57"/>
      <c r="HA38" s="2" t="e">
        <f t="shared" si="281"/>
        <v>#DIV/0!</v>
      </c>
      <c r="HB38" s="2" t="e">
        <f t="shared" si="282"/>
        <v>#DIV/0!</v>
      </c>
      <c r="HC38" s="2" t="e">
        <f t="shared" si="283"/>
        <v>#DIV/0!</v>
      </c>
      <c r="HD38" s="2" t="e">
        <f t="shared" si="284"/>
        <v>#DIV/0!</v>
      </c>
      <c r="HE38" s="2" t="e">
        <f t="shared" si="285"/>
        <v>#DIV/0!</v>
      </c>
      <c r="HF38" s="2" t="e">
        <f t="shared" si="286"/>
        <v>#DIV/0!</v>
      </c>
      <c r="HG38" s="2" t="e">
        <f t="shared" si="287"/>
        <v>#DIV/0!</v>
      </c>
      <c r="HH38" s="2" t="e">
        <f t="shared" si="288"/>
        <v>#DIV/0!</v>
      </c>
      <c r="HI38" s="2" t="e">
        <f t="shared" si="289"/>
        <v>#DIV/0!</v>
      </c>
      <c r="HJ38" s="11" t="e">
        <f t="shared" si="290"/>
        <v>#DIV/0!</v>
      </c>
      <c r="HK38" s="60" t="e">
        <f t="shared" si="291"/>
        <v>#DIV/0!</v>
      </c>
      <c r="HL38" s="57"/>
      <c r="HM38" s="57" t="e">
        <f t="shared" si="292"/>
        <v>#DIV/0!</v>
      </c>
      <c r="HN38" s="57" t="e">
        <f t="shared" si="293"/>
        <v>#DIV/0!</v>
      </c>
      <c r="HO38" s="57" t="e">
        <f t="shared" si="294"/>
        <v>#DIV/0!</v>
      </c>
      <c r="HP38" s="57" t="e">
        <f t="shared" si="295"/>
        <v>#DIV/0!</v>
      </c>
      <c r="HQ38" s="57" t="e">
        <f t="shared" si="296"/>
        <v>#DIV/0!</v>
      </c>
      <c r="HR38" s="57"/>
      <c r="HS38" s="57" t="e">
        <f t="shared" si="297"/>
        <v>#DIV/0!</v>
      </c>
      <c r="HT38" s="57" t="e">
        <f t="shared" si="298"/>
        <v>#DIV/0!</v>
      </c>
      <c r="HU38" s="57" t="e">
        <f t="shared" si="299"/>
        <v>#DIV/0!</v>
      </c>
      <c r="HV38" s="57" t="e">
        <f t="shared" si="300"/>
        <v>#DIV/0!</v>
      </c>
      <c r="HW38" s="57" t="e">
        <f t="shared" si="301"/>
        <v>#DIV/0!</v>
      </c>
      <c r="HX38" s="57"/>
      <c r="HY38" s="57" t="e">
        <f t="shared" si="302"/>
        <v>#DIV/0!</v>
      </c>
      <c r="HZ38" s="57" t="e">
        <f t="shared" si="303"/>
        <v>#DIV/0!</v>
      </c>
      <c r="IA38" s="57"/>
      <c r="IB38" s="61">
        <f t="shared" si="304"/>
        <v>0</v>
      </c>
      <c r="IC38" s="57" t="str">
        <f t="shared" si="305"/>
        <v/>
      </c>
      <c r="ID38" s="42"/>
      <c r="IE38" s="2" t="str">
        <f t="shared" si="306"/>
        <v/>
      </c>
      <c r="IF38" s="60" t="e">
        <f t="shared" si="307"/>
        <v>#DIV/0!</v>
      </c>
      <c r="IG38" s="60" t="str">
        <f t="shared" si="308"/>
        <v/>
      </c>
      <c r="IH38" s="60" t="str">
        <f t="shared" si="309"/>
        <v>zinco-</v>
      </c>
      <c r="II38" s="60" t="str">
        <f t="shared" si="310"/>
        <v>mangano-</v>
      </c>
      <c r="IJ38" s="60" t="e">
        <f t="shared" si="311"/>
        <v>#DIV/0!</v>
      </c>
      <c r="IK38" s="60" t="e">
        <f t="shared" si="312"/>
        <v>#DIV/0!</v>
      </c>
      <c r="IL38" s="60" t="e">
        <f t="shared" si="313"/>
        <v>#DIV/0!</v>
      </c>
      <c r="IM38" s="60" t="e">
        <f t="shared" si="314"/>
        <v>#DIV/0!</v>
      </c>
      <c r="IN38" s="60" t="str">
        <f t="shared" si="315"/>
        <v/>
      </c>
      <c r="IO38" s="60" t="str">
        <f t="shared" si="316"/>
        <v/>
      </c>
      <c r="IP38" s="57"/>
      <c r="IQ38" s="57" t="str">
        <f t="shared" si="317"/>
        <v>ERROR!!</v>
      </c>
      <c r="IR38" s="42"/>
      <c r="IS38" s="42"/>
      <c r="IT38" s="42"/>
      <c r="IU38" s="42"/>
      <c r="IV38" s="42"/>
      <c r="IW38" s="42"/>
      <c r="IX38" s="42"/>
      <c r="IY38" s="42"/>
      <c r="IZ38" s="42"/>
      <c r="JA38" s="42"/>
      <c r="JB38" s="42"/>
      <c r="JC38" s="42"/>
      <c r="JD38" s="42"/>
      <c r="JE38" s="42"/>
      <c r="JF38" s="42"/>
      <c r="JG38" s="42"/>
      <c r="JH38" s="42"/>
      <c r="JI38" s="42"/>
      <c r="JJ38" s="42"/>
      <c r="JK38" s="42"/>
      <c r="JL38" s="42"/>
      <c r="JM38" s="42"/>
      <c r="JN38" s="42"/>
      <c r="JO38" s="42"/>
      <c r="JP38" s="42"/>
      <c r="JQ38" s="42"/>
      <c r="JR38" s="42"/>
      <c r="JS38" s="42"/>
      <c r="JT38" s="42"/>
      <c r="JU38" s="42"/>
      <c r="JV38" s="42"/>
      <c r="JW38" s="42"/>
      <c r="JX38" s="42"/>
      <c r="JY38" s="42"/>
      <c r="JZ38" s="42"/>
    </row>
    <row r="39" spans="1:286" s="3" customFormat="1" ht="15" customHeight="1">
      <c r="A39"/>
      <c r="B39"/>
      <c r="C39"/>
      <c r="D39"/>
      <c r="E39"/>
      <c r="F39" t="s">
        <v>196</v>
      </c>
      <c r="G39" s="73"/>
      <c r="H39" s="74"/>
      <c r="I39" s="73"/>
      <c r="J39" s="73"/>
      <c r="K39" s="73"/>
      <c r="L39" s="73"/>
      <c r="M39" s="74"/>
      <c r="N39" s="74"/>
      <c r="O39" s="74"/>
      <c r="P39" s="74"/>
      <c r="Q39" s="74"/>
      <c r="R39" s="74"/>
      <c r="S39"/>
      <c r="T39"/>
      <c r="U39"/>
      <c r="V39"/>
      <c r="W39"/>
      <c r="X39" s="29">
        <f t="shared" si="173"/>
        <v>0</v>
      </c>
      <c r="Y39" s="29">
        <f t="shared" si="174"/>
        <v>0</v>
      </c>
      <c r="Z39" s="29" t="e">
        <f t="shared" si="175"/>
        <v>#DIV/0!</v>
      </c>
      <c r="AA39" s="29" t="e">
        <f t="shared" si="176"/>
        <v>#DIV/0!</v>
      </c>
      <c r="AB39" s="29" t="e">
        <f t="shared" si="177"/>
        <v>#DIV/0!</v>
      </c>
      <c r="AC39" s="29" t="e">
        <f t="shared" si="178"/>
        <v>#DIV/0!</v>
      </c>
      <c r="AD39" s="4"/>
      <c r="AE39" s="41"/>
      <c r="AF39" s="23">
        <v>60.084299999999999</v>
      </c>
      <c r="AG39" s="23">
        <v>79.878799999999998</v>
      </c>
      <c r="AH39" s="23">
        <v>101.96120000000001</v>
      </c>
      <c r="AI39" s="23">
        <v>151.99039999999999</v>
      </c>
      <c r="AJ39" s="23">
        <v>159.69</v>
      </c>
      <c r="AK39" s="23">
        <v>71.846400000000003</v>
      </c>
      <c r="AL39" s="23">
        <v>70.9375</v>
      </c>
      <c r="AM39" s="23">
        <v>40.304400000000001</v>
      </c>
      <c r="AN39" s="23">
        <v>56.077399999999997</v>
      </c>
      <c r="AO39" s="23">
        <v>61.978999999999999</v>
      </c>
      <c r="AP39" s="23">
        <v>94.195999999999998</v>
      </c>
      <c r="AQ39" s="23">
        <v>18.998000000000001</v>
      </c>
      <c r="AR39" s="23">
        <v>35.450000000000003</v>
      </c>
      <c r="AS39" s="23">
        <v>29.88</v>
      </c>
      <c r="AT39" s="23">
        <v>74.691999999999993</v>
      </c>
      <c r="AU39" s="23">
        <v>81.39</v>
      </c>
      <c r="AV39" s="42"/>
      <c r="AW39" s="42"/>
      <c r="AX39" s="54">
        <f t="shared" si="179"/>
        <v>0</v>
      </c>
      <c r="AY39" s="54">
        <f t="shared" si="180"/>
        <v>0</v>
      </c>
      <c r="AZ39" s="54">
        <f t="shared" si="181"/>
        <v>0</v>
      </c>
      <c r="BA39" s="54">
        <f t="shared" si="182"/>
        <v>0</v>
      </c>
      <c r="BB39" s="54">
        <f t="shared" si="183"/>
        <v>0</v>
      </c>
      <c r="BC39" s="54">
        <f t="shared" si="184"/>
        <v>0</v>
      </c>
      <c r="BD39" s="54">
        <f t="shared" si="185"/>
        <v>0</v>
      </c>
      <c r="BE39" s="54">
        <f t="shared" si="186"/>
        <v>0</v>
      </c>
      <c r="BF39" s="54">
        <f t="shared" si="187"/>
        <v>0</v>
      </c>
      <c r="BG39" s="54">
        <f t="shared" si="188"/>
        <v>0</v>
      </c>
      <c r="BH39" s="54">
        <f t="shared" si="189"/>
        <v>0</v>
      </c>
      <c r="BI39" s="54">
        <f t="shared" si="190"/>
        <v>0</v>
      </c>
      <c r="BJ39" s="54">
        <f t="shared" si="191"/>
        <v>0</v>
      </c>
      <c r="BK39" s="54">
        <f t="shared" si="192"/>
        <v>0</v>
      </c>
      <c r="BL39" s="54">
        <f t="shared" si="193"/>
        <v>0</v>
      </c>
      <c r="BM39" s="42"/>
      <c r="BN39" s="42"/>
      <c r="BO39" s="54">
        <f>'Norm-coeff'!$C$2+$AX39*'Norm-coeff'!$D$2+$AY39*'Norm-coeff'!$E$2+$AZ39*'Norm-coeff'!$F$2+$BA39*'Norm-coeff'!$G$2+$BB39*'Norm-coeff'!$H$2+$BC39*'Norm-coeff'!$I$2+$BD39*'Norm-coeff'!$J$2+$BE39*'Norm-coeff'!$K$2+$BF39*'Norm-coeff'!$L$2+$BG39*'Norm-coeff'!$M$2+$BH39*'Norm-coeff'!$N$2+$BI39*'Norm-coeff'!$O$2</f>
        <v>5.4045421474420303</v>
      </c>
      <c r="BP39" s="54">
        <f>'Norm-coeff'!$C$3+$AX39*'Norm-coeff'!$D$3+$AY39*'Norm-coeff'!$E$3+$AZ39*'Norm-coeff'!$F$3+$BA39*'Norm-coeff'!$G$3+$BB39*'Norm-coeff'!$H$3+$BC39*'Norm-coeff'!$I$3+$BD39*'Norm-coeff'!$J$3+$BE39*'Norm-coeff'!$K$3+$BF39*'Norm-coeff'!$L$3+$BG39*'Norm-coeff'!$M$3+$BH39*'Norm-coeff'!$N$3+$BI39*'Norm-coeff'!$O$3</f>
        <v>3.15319116612705</v>
      </c>
      <c r="BQ39" s="54">
        <f>'Norm-coeff'!$C$4+$AX39*'Norm-coeff'!$D$4+$AY39*'Norm-coeff'!$E$4+$AZ39*'Norm-coeff'!$F$4+$BA39*'Norm-coeff'!$G$4+$BB39*'Norm-coeff'!$H$4+$BC39*'Norm-coeff'!$I$4+$BD39*'Norm-coeff'!$J$4+$BE39*'Norm-coeff'!$K$4+$BF39*'Norm-coeff'!$L$4+$BG39*'Norm-coeff'!$M$4+$BH39*'Norm-coeff'!$N$4+$BI39*'Norm-coeff'!$O$4</f>
        <v>1.42115649462768</v>
      </c>
      <c r="BR39" s="54">
        <f>'Norm-coeff'!$C$5+$AX39*'Norm-coeff'!$D$5+$AY39*'Norm-coeff'!$E$5+$AZ39*'Norm-coeff'!$F$5+$BA39*'Norm-coeff'!$G$5+$BB39*'Norm-coeff'!$H$5+$BC39*'Norm-coeff'!$I$5+$BD39*'Norm-coeff'!$J$5+$BE39*'Norm-coeff'!$K$5+$BF39*'Norm-coeff'!$L$5+$BG39*'Norm-coeff'!$M$5+$BH39*'Norm-coeff'!$N$5+$BI39*'Norm-coeff'!$O$5</f>
        <v>1.0553329241296201</v>
      </c>
      <c r="BS39" s="54">
        <f>'Norm-coeff'!$C$6+$AX39*'Norm-coeff'!$D$6+$AY39*'Norm-coeff'!$E$6+$AZ39*'Norm-coeff'!$F$6+$BA39*'Norm-coeff'!$G$6+$BB39*'Norm-coeff'!$H$6+$BC39*'Norm-coeff'!$I$6+$BD39*'Norm-coeff'!$J$6+$BE39*'Norm-coeff'!$K$6+$BF39*'Norm-coeff'!$L$6+$BG39*'Norm-coeff'!$M$6+$BH39*'Norm-coeff'!$N$6+$BI39*'Norm-coeff'!$O$6</f>
        <v>-1.48700885495103E-2</v>
      </c>
      <c r="BT39" s="54">
        <f>'Norm-coeff'!$C$7+$AX39*'Norm-coeff'!$D$7+$AY39*'Norm-coeff'!$E$7+$AZ39*'Norm-coeff'!$F$7+$BA39*'Norm-coeff'!$G$7+$BB39*'Norm-coeff'!$H$7+$BC39*'Norm-coeff'!$I$7+$BD39*'Norm-coeff'!$J$7+$BE39*'Norm-coeff'!$K$7+$BF39*'Norm-coeff'!$L$7+$BG39*'Norm-coeff'!$M$7+$BH39*'Norm-coeff'!$N$7+$BI39*'Norm-coeff'!$O$7</f>
        <v>2.0907583608832998</v>
      </c>
      <c r="BU39" s="54">
        <f>'Norm-coeff'!$C$8+$AX39*'Norm-coeff'!$D$8+$AY39*'Norm-coeff'!$E$8+$AZ39*'Norm-coeff'!$F$8+$BA39*'Norm-coeff'!$G$8+$BB39*'Norm-coeff'!$H$8+$BC39*'Norm-coeff'!$I$8+$BD39*'Norm-coeff'!$J$8+$BE39*'Norm-coeff'!$K$8+$BF39*'Norm-coeff'!$L$8+$BG39*'Norm-coeff'!$M$8+$BH39*'Norm-coeff'!$N$8+$BI39*'Norm-coeff'!$O$8</f>
        <v>0.65894159836244504</v>
      </c>
      <c r="BV39" s="54">
        <f>'Norm-coeff'!$C$9+$AX39*'Norm-coeff'!$D$9+$AY39*'Norm-coeff'!$E$9+$AZ39*'Norm-coeff'!$F$9+$BA39*'Norm-coeff'!$G$9+$BB39*'Norm-coeff'!$H$9+$BC39*'Norm-coeff'!$I$9+$BD39*'Norm-coeff'!$J$9+$BE39*'Norm-coeff'!$K$9+$BF39*'Norm-coeff'!$L$9+$BG39*'Norm-coeff'!$M$9+$BH39*'Norm-coeff'!$N$9+$BI39*'Norm-coeff'!$O$9</f>
        <v>1.48961085014701</v>
      </c>
      <c r="BW39" s="54">
        <f>'Norm-coeff'!$C$10+$AX39*'Norm-coeff'!$D$10+$AY39*'Norm-coeff'!$E$10+$AZ39*'Norm-coeff'!$F$10+$BA39*'Norm-coeff'!$G$10+$BB39*'Norm-coeff'!$H$10+$BC39*'Norm-coeff'!$I$10+$BD39*'Norm-coeff'!$J$10+$BE39*'Norm-coeff'!$K$10+$BF39*'Norm-coeff'!$L$10+$BG39*'Norm-coeff'!$M$10+$BH39*'Norm-coeff'!$N$10+$BI39*'Norm-coeff'!$O$10</f>
        <v>1.42058735749591</v>
      </c>
      <c r="BX39" s="54">
        <f>'Norm-coeff'!$C$11+$AX39*'Norm-coeff'!$D$11+$AY39*'Norm-coeff'!$E$11+$AZ39*'Norm-coeff'!$F$11+$BA39*'Norm-coeff'!$G$11+$BB39*'Norm-coeff'!$H$11+$BC39*'Norm-coeff'!$I$11+$BD39*'Norm-coeff'!$J$11+$BE39*'Norm-coeff'!$K$11+$BF39*'Norm-coeff'!$L$11+$BG39*'Norm-coeff'!$M$11+$BH39*'Norm-coeff'!$N$11+$BI39*'Norm-coeff'!$O$11</f>
        <v>0.221233014421479</v>
      </c>
      <c r="BY39" s="54">
        <f>'Norm-coeff'!$C$12+$AX39*'Norm-coeff'!$D$12+$AY39*'Norm-coeff'!$E$12+$AZ39*'Norm-coeff'!$F$12+$BA39*'Norm-coeff'!$G$12+$BB39*'Norm-coeff'!$H$12+$BC39*'Norm-coeff'!$I$12+$BD39*'Norm-coeff'!$J$12+$BE39*'Norm-coeff'!$K$12+$BF39*'Norm-coeff'!$L$12+$BG39*'Norm-coeff'!$M$12+$BH39*'Norm-coeff'!$N$12+$BI39*'Norm-coeff'!$O$12</f>
        <v>0.283527502056037</v>
      </c>
      <c r="BZ39" s="54">
        <f>'Norm-coeff'!$C$13+$AX39*'Norm-coeff'!$D$13+$AY39*'Norm-coeff'!$E$13+$AZ39*'Norm-coeff'!$F$13+$BA39*'Norm-coeff'!$G$13+$BB39*'Norm-coeff'!$H$13+$BC39*'Norm-coeff'!$I$13+$BD39*'Norm-coeff'!$J$13+$BE39*'Norm-coeff'!$K$13+$BF39*'Norm-coeff'!$L$13+$BG39*'Norm-coeff'!$M$13+$BH39*'Norm-coeff'!$N$13+$BI39*'Norm-coeff'!$O$13</f>
        <v>-4.1864930554451202E-2</v>
      </c>
      <c r="CA39" s="54">
        <f>'Norm-coeff'!$C$14+$AX39*'Norm-coeff'!$D$14+$AY39*'Norm-coeff'!$E$14+$AZ39*'Norm-coeff'!$F$14+$BA39*'Norm-coeff'!$G$14+$BB39*'Norm-coeff'!$H$14+$BC39*'Norm-coeff'!$I$14+$BD39*'Norm-coeff'!$J$14+$BE39*'Norm-coeff'!$K$14+$BF39*'Norm-coeff'!$L$14+$BG39*'Norm-coeff'!$M$14+$BH39*'Norm-coeff'!$N$14+$BI39*'Norm-coeff'!$O$14</f>
        <v>4.2526983164477103</v>
      </c>
      <c r="CB39" s="42"/>
      <c r="CC39" s="54">
        <f t="shared" si="318"/>
        <v>0</v>
      </c>
      <c r="CD39" s="42"/>
      <c r="CE39" s="42"/>
      <c r="CF39" s="55"/>
      <c r="CG39" s="54">
        <f t="shared" si="194"/>
        <v>0</v>
      </c>
      <c r="CH39" s="54">
        <f t="shared" si="172"/>
        <v>0</v>
      </c>
      <c r="CI39" s="54">
        <f t="shared" si="195"/>
        <v>0</v>
      </c>
      <c r="CJ39" s="56">
        <f t="shared" si="196"/>
        <v>0</v>
      </c>
      <c r="CK39" s="54">
        <f t="shared" si="197"/>
        <v>0</v>
      </c>
      <c r="CL39" s="54">
        <f t="shared" si="198"/>
        <v>0</v>
      </c>
      <c r="CM39" s="54">
        <f t="shared" si="199"/>
        <v>0</v>
      </c>
      <c r="CN39" s="54">
        <f t="shared" si="200"/>
        <v>0</v>
      </c>
      <c r="CO39" s="54">
        <f t="shared" si="201"/>
        <v>0</v>
      </c>
      <c r="CP39" s="54">
        <f t="shared" si="202"/>
        <v>0</v>
      </c>
      <c r="CQ39" s="54">
        <f t="shared" si="203"/>
        <v>0</v>
      </c>
      <c r="CR39" s="54">
        <f t="shared" si="204"/>
        <v>0</v>
      </c>
      <c r="CS39" s="54">
        <f t="shared" si="205"/>
        <v>0</v>
      </c>
      <c r="CT39" s="54"/>
      <c r="CU39" s="54">
        <f t="shared" si="206"/>
        <v>0</v>
      </c>
      <c r="CV39" s="54">
        <f t="shared" si="207"/>
        <v>0</v>
      </c>
      <c r="CW39" s="54">
        <f t="shared" si="208"/>
        <v>0</v>
      </c>
      <c r="CX39" s="54">
        <f t="shared" si="209"/>
        <v>0</v>
      </c>
      <c r="CY39" s="54"/>
      <c r="CZ39" s="54">
        <f t="shared" si="210"/>
        <v>0</v>
      </c>
      <c r="DA39" s="54">
        <f t="shared" si="211"/>
        <v>0</v>
      </c>
      <c r="DB39" s="54">
        <f t="shared" si="212"/>
        <v>0</v>
      </c>
      <c r="DC39" s="54">
        <f t="shared" si="213"/>
        <v>0</v>
      </c>
      <c r="DD39" s="54">
        <f t="shared" si="214"/>
        <v>0</v>
      </c>
      <c r="DE39" s="54">
        <f t="shared" si="215"/>
        <v>0</v>
      </c>
      <c r="DF39" s="54">
        <f t="shared" si="216"/>
        <v>0</v>
      </c>
      <c r="DG39" s="54">
        <f t="shared" si="217"/>
        <v>2</v>
      </c>
      <c r="DH39" s="71">
        <f t="shared" si="218"/>
        <v>0</v>
      </c>
      <c r="DI39" s="71">
        <f t="shared" si="219"/>
        <v>0</v>
      </c>
      <c r="DJ39" s="54">
        <f t="shared" si="220"/>
        <v>0</v>
      </c>
      <c r="DK39" s="54">
        <f t="shared" si="221"/>
        <v>2</v>
      </c>
      <c r="DL39" s="4">
        <f t="shared" si="49"/>
        <v>0</v>
      </c>
      <c r="DM39" s="3">
        <f t="shared" si="222"/>
        <v>0</v>
      </c>
      <c r="DN39" s="3">
        <f t="shared" si="223"/>
        <v>0</v>
      </c>
      <c r="DO39" s="4" t="e">
        <f t="shared" si="224"/>
        <v>#DIV/0!</v>
      </c>
      <c r="DP39" s="57"/>
      <c r="DQ39" s="57"/>
      <c r="DR39" s="56">
        <f t="shared" si="53"/>
        <v>2</v>
      </c>
      <c r="DS39" s="56">
        <f t="shared" si="54"/>
        <v>0</v>
      </c>
      <c r="DT39" s="38">
        <f t="shared" si="55"/>
        <v>0</v>
      </c>
      <c r="DU39" s="38">
        <f t="shared" si="225"/>
        <v>2</v>
      </c>
      <c r="DV39" s="38">
        <f t="shared" si="57"/>
        <v>0</v>
      </c>
      <c r="DW39" s="39">
        <f t="shared" si="58"/>
        <v>0</v>
      </c>
      <c r="DX39" s="39">
        <f t="shared" si="59"/>
        <v>0</v>
      </c>
      <c r="DY39" s="39">
        <f t="shared" si="60"/>
        <v>0</v>
      </c>
      <c r="DZ39" s="39">
        <f t="shared" si="61"/>
        <v>0</v>
      </c>
      <c r="EA39" s="39">
        <f t="shared" si="62"/>
        <v>0</v>
      </c>
      <c r="EB39" s="37" t="e">
        <f t="shared" si="226"/>
        <v>#DIV/0!</v>
      </c>
      <c r="EC39" s="37" t="e">
        <f t="shared" si="227"/>
        <v>#DIV/0!</v>
      </c>
      <c r="ED39" s="37" t="e">
        <f t="shared" si="228"/>
        <v>#DIV/0!</v>
      </c>
      <c r="EE39" s="37" t="e">
        <f t="shared" si="229"/>
        <v>#DIV/0!</v>
      </c>
      <c r="EF39" s="39" t="e">
        <f t="shared" si="230"/>
        <v>#DIV/0!</v>
      </c>
      <c r="EG39" s="37" t="e">
        <f t="shared" si="231"/>
        <v>#DIV/0!</v>
      </c>
      <c r="EH39" s="37" t="e">
        <f t="shared" si="232"/>
        <v>#DIV/0!</v>
      </c>
      <c r="EI39" s="11" t="b">
        <f t="shared" si="233"/>
        <v>1</v>
      </c>
      <c r="EJ39" s="11" t="b">
        <f t="shared" si="234"/>
        <v>0</v>
      </c>
      <c r="EK39" s="39" t="e">
        <f t="shared" si="235"/>
        <v>#DIV/0!</v>
      </c>
      <c r="EL39" s="39" t="e">
        <f t="shared" si="236"/>
        <v>#DIV/0!</v>
      </c>
      <c r="EM39" s="39" t="e">
        <f t="shared" si="237"/>
        <v>#DIV/0!</v>
      </c>
      <c r="EN39" s="39" t="e">
        <f t="shared" si="238"/>
        <v>#DIV/0!</v>
      </c>
      <c r="EO39" s="39" t="e">
        <f t="shared" si="239"/>
        <v>#DIV/0!</v>
      </c>
      <c r="EP39" s="39" t="e">
        <f t="shared" si="240"/>
        <v>#DIV/0!</v>
      </c>
      <c r="EQ39" s="39" t="e">
        <f t="shared" si="241"/>
        <v>#DIV/0!</v>
      </c>
      <c r="ER39" s="39" t="e">
        <f t="shared" si="242"/>
        <v>#DIV/0!</v>
      </c>
      <c r="ES39" s="58" t="str">
        <f t="shared" si="243"/>
        <v>(OH,F,Cl)-dominate amphibole</v>
      </c>
      <c r="ET39" s="58" t="e">
        <f t="shared" si="244"/>
        <v>#N/A</v>
      </c>
      <c r="EU39" s="56">
        <f t="shared" si="82"/>
        <v>0</v>
      </c>
      <c r="EV39" s="56">
        <f t="shared" si="83"/>
        <v>0</v>
      </c>
      <c r="EW39" s="56">
        <f t="shared" si="84"/>
        <v>0</v>
      </c>
      <c r="EX39" s="56">
        <f t="shared" si="85"/>
        <v>0</v>
      </c>
      <c r="EY39" s="56">
        <f t="shared" si="86"/>
        <v>0</v>
      </c>
      <c r="EZ39" s="56">
        <f t="shared" si="87"/>
        <v>0</v>
      </c>
      <c r="FA39" s="39">
        <f t="shared" si="88"/>
        <v>0</v>
      </c>
      <c r="FB39" s="39">
        <f t="shared" si="89"/>
        <v>0</v>
      </c>
      <c r="FC39" s="54">
        <f t="shared" si="90"/>
        <v>0</v>
      </c>
      <c r="FD39" s="54">
        <f t="shared" si="91"/>
        <v>0</v>
      </c>
      <c r="FE39" s="39">
        <f t="shared" si="92"/>
        <v>0</v>
      </c>
      <c r="FF39" s="54">
        <f t="shared" si="93"/>
        <v>0</v>
      </c>
      <c r="FG39" s="39">
        <f t="shared" si="94"/>
        <v>0</v>
      </c>
      <c r="FH39" s="39">
        <f t="shared" si="245"/>
        <v>0</v>
      </c>
      <c r="FI39" s="39">
        <f t="shared" si="246"/>
        <v>0</v>
      </c>
      <c r="FJ39" s="39">
        <f t="shared" si="247"/>
        <v>0</v>
      </c>
      <c r="FK39" s="39" t="e">
        <f t="shared" si="248"/>
        <v>#DIV/0!</v>
      </c>
      <c r="FL39" s="39" t="e">
        <f t="shared" si="249"/>
        <v>#DIV/0!</v>
      </c>
      <c r="FM39" s="39" t="e">
        <f t="shared" si="250"/>
        <v>#DIV/0!</v>
      </c>
      <c r="FN39" s="39">
        <f t="shared" si="251"/>
        <v>1</v>
      </c>
      <c r="FO39" s="39">
        <f t="shared" si="102"/>
        <v>0</v>
      </c>
      <c r="FP39" s="39">
        <f t="shared" si="103"/>
        <v>0</v>
      </c>
      <c r="FQ39" s="39">
        <f t="shared" si="104"/>
        <v>0</v>
      </c>
      <c r="FR39" s="39">
        <f t="shared" si="252"/>
        <v>0</v>
      </c>
      <c r="FS39" s="39">
        <f t="shared" si="253"/>
        <v>0</v>
      </c>
      <c r="FT39" s="39"/>
      <c r="FU39" s="39" t="e">
        <f t="shared" si="254"/>
        <v>#DIV/0!</v>
      </c>
      <c r="FV39" s="39" t="e">
        <f t="shared" si="255"/>
        <v>#DIV/0!</v>
      </c>
      <c r="FW39" s="39" t="e">
        <f t="shared" si="256"/>
        <v>#DIV/0!</v>
      </c>
      <c r="FX39" s="39"/>
      <c r="FY39" s="39" t="e">
        <f t="shared" si="257"/>
        <v>#DIV/0!</v>
      </c>
      <c r="FZ39" s="39" t="e">
        <f t="shared" si="258"/>
        <v>#DIV/0!</v>
      </c>
      <c r="GA39" s="39" t="e">
        <f t="shared" si="259"/>
        <v>#DIV/0!</v>
      </c>
      <c r="GB39" s="39" t="e">
        <f t="shared" si="260"/>
        <v>#DIV/0!</v>
      </c>
      <c r="GC39" s="39" t="e">
        <f t="shared" si="261"/>
        <v>#DIV/0!</v>
      </c>
      <c r="GD39" s="39" t="e">
        <f t="shared" si="262"/>
        <v>#DIV/0!</v>
      </c>
      <c r="GE39" s="39" t="e">
        <f t="shared" si="263"/>
        <v>#DIV/0!</v>
      </c>
      <c r="GF39" s="39" t="e">
        <f t="shared" si="264"/>
        <v>#DIV/0!</v>
      </c>
      <c r="GG39" s="39" t="e">
        <f t="shared" si="265"/>
        <v>#DIV/0!</v>
      </c>
      <c r="GH39" s="39" t="e">
        <f t="shared" si="266"/>
        <v>#DIV/0!</v>
      </c>
      <c r="GI39" s="39"/>
      <c r="GJ39" s="39" t="e">
        <f t="shared" si="267"/>
        <v>#DIV/0!</v>
      </c>
      <c r="GK39" s="39" t="e">
        <f t="shared" si="268"/>
        <v>#DIV/0!</v>
      </c>
      <c r="GL39" s="39" t="e">
        <f t="shared" si="269"/>
        <v>#DIV/0!</v>
      </c>
      <c r="GM39" s="39" t="e">
        <f t="shared" si="270"/>
        <v>#DIV/0!</v>
      </c>
      <c r="GN39" s="39" t="e">
        <f t="shared" si="271"/>
        <v>#DIV/0!</v>
      </c>
      <c r="GO39" s="57"/>
      <c r="GP39" s="57" t="e">
        <f t="shared" si="272"/>
        <v>#DIV/0!</v>
      </c>
      <c r="GQ39" s="59" t="e">
        <f t="shared" si="273"/>
        <v>#DIV/0!</v>
      </c>
      <c r="GR39" s="41" t="e">
        <f t="shared" si="274"/>
        <v>#DIV/0!</v>
      </c>
      <c r="GS39" s="57" t="e">
        <f t="shared" si="275"/>
        <v>#DIV/0!</v>
      </c>
      <c r="GT39" s="57" t="e">
        <f t="shared" si="276"/>
        <v>#DIV/0!</v>
      </c>
      <c r="GU39" s="57" t="e">
        <f t="shared" si="277"/>
        <v>#DIV/0!</v>
      </c>
      <c r="GV39" s="57"/>
      <c r="GW39" s="42" t="e">
        <f t="shared" si="278"/>
        <v>#DIV/0!</v>
      </c>
      <c r="GX39" s="42" t="e">
        <f t="shared" si="279"/>
        <v>#DIV/0!</v>
      </c>
      <c r="GY39" s="42" t="e">
        <f t="shared" si="280"/>
        <v>#DIV/0!</v>
      </c>
      <c r="GZ39" s="57"/>
      <c r="HA39" s="2" t="e">
        <f t="shared" si="281"/>
        <v>#DIV/0!</v>
      </c>
      <c r="HB39" s="2" t="e">
        <f t="shared" si="282"/>
        <v>#DIV/0!</v>
      </c>
      <c r="HC39" s="2" t="e">
        <f t="shared" si="283"/>
        <v>#DIV/0!</v>
      </c>
      <c r="HD39" s="2" t="e">
        <f t="shared" si="284"/>
        <v>#DIV/0!</v>
      </c>
      <c r="HE39" s="2" t="e">
        <f t="shared" si="285"/>
        <v>#DIV/0!</v>
      </c>
      <c r="HF39" s="2" t="e">
        <f t="shared" si="286"/>
        <v>#DIV/0!</v>
      </c>
      <c r="HG39" s="2" t="e">
        <f t="shared" si="287"/>
        <v>#DIV/0!</v>
      </c>
      <c r="HH39" s="2" t="e">
        <f t="shared" si="288"/>
        <v>#DIV/0!</v>
      </c>
      <c r="HI39" s="2" t="e">
        <f t="shared" si="289"/>
        <v>#DIV/0!</v>
      </c>
      <c r="HJ39" s="11" t="e">
        <f t="shared" si="290"/>
        <v>#DIV/0!</v>
      </c>
      <c r="HK39" s="60" t="e">
        <f t="shared" si="291"/>
        <v>#DIV/0!</v>
      </c>
      <c r="HL39" s="57"/>
      <c r="HM39" s="57" t="e">
        <f t="shared" si="292"/>
        <v>#DIV/0!</v>
      </c>
      <c r="HN39" s="57" t="e">
        <f t="shared" si="293"/>
        <v>#DIV/0!</v>
      </c>
      <c r="HO39" s="57" t="e">
        <f t="shared" si="294"/>
        <v>#DIV/0!</v>
      </c>
      <c r="HP39" s="57" t="e">
        <f t="shared" si="295"/>
        <v>#DIV/0!</v>
      </c>
      <c r="HQ39" s="57" t="e">
        <f t="shared" si="296"/>
        <v>#DIV/0!</v>
      </c>
      <c r="HR39" s="57"/>
      <c r="HS39" s="57" t="e">
        <f t="shared" si="297"/>
        <v>#DIV/0!</v>
      </c>
      <c r="HT39" s="57" t="e">
        <f t="shared" si="298"/>
        <v>#DIV/0!</v>
      </c>
      <c r="HU39" s="57" t="e">
        <f t="shared" si="299"/>
        <v>#DIV/0!</v>
      </c>
      <c r="HV39" s="57" t="e">
        <f t="shared" si="300"/>
        <v>#DIV/0!</v>
      </c>
      <c r="HW39" s="57" t="e">
        <f t="shared" si="301"/>
        <v>#DIV/0!</v>
      </c>
      <c r="HX39" s="57"/>
      <c r="HY39" s="57" t="e">
        <f t="shared" si="302"/>
        <v>#DIV/0!</v>
      </c>
      <c r="HZ39" s="57" t="e">
        <f t="shared" si="303"/>
        <v>#DIV/0!</v>
      </c>
      <c r="IA39" s="57"/>
      <c r="IB39" s="61">
        <f t="shared" si="304"/>
        <v>0</v>
      </c>
      <c r="IC39" s="57" t="str">
        <f t="shared" si="305"/>
        <v/>
      </c>
      <c r="ID39" s="42"/>
      <c r="IE39" s="2" t="str">
        <f t="shared" si="306"/>
        <v/>
      </c>
      <c r="IF39" s="60" t="e">
        <f t="shared" si="307"/>
        <v>#DIV/0!</v>
      </c>
      <c r="IG39" s="60" t="str">
        <f t="shared" si="308"/>
        <v/>
      </c>
      <c r="IH39" s="60" t="str">
        <f t="shared" si="309"/>
        <v>zinco-</v>
      </c>
      <c r="II39" s="60" t="str">
        <f t="shared" si="310"/>
        <v>mangano-</v>
      </c>
      <c r="IJ39" s="60" t="e">
        <f t="shared" si="311"/>
        <v>#DIV/0!</v>
      </c>
      <c r="IK39" s="60" t="e">
        <f t="shared" si="312"/>
        <v>#DIV/0!</v>
      </c>
      <c r="IL39" s="60" t="e">
        <f t="shared" si="313"/>
        <v>#DIV/0!</v>
      </c>
      <c r="IM39" s="60" t="e">
        <f t="shared" si="314"/>
        <v>#DIV/0!</v>
      </c>
      <c r="IN39" s="60" t="str">
        <f t="shared" si="315"/>
        <v/>
      </c>
      <c r="IO39" s="60" t="str">
        <f t="shared" si="316"/>
        <v/>
      </c>
      <c r="IP39" s="57"/>
      <c r="IQ39" s="57" t="str">
        <f t="shared" si="317"/>
        <v>ERROR!!</v>
      </c>
      <c r="IR39" s="42"/>
      <c r="IS39" s="42"/>
      <c r="IT39" s="42"/>
      <c r="IU39" s="42"/>
      <c r="IV39" s="42"/>
      <c r="IW39" s="42"/>
      <c r="IX39" s="42"/>
      <c r="IY39" s="42"/>
      <c r="IZ39" s="42"/>
      <c r="JA39" s="42"/>
      <c r="JB39" s="42"/>
      <c r="JC39" s="42"/>
      <c r="JD39" s="42"/>
      <c r="JE39" s="42"/>
      <c r="JF39" s="42"/>
      <c r="JG39" s="42"/>
      <c r="JH39" s="42"/>
      <c r="JI39" s="42"/>
      <c r="JJ39" s="42"/>
      <c r="JK39" s="42"/>
      <c r="JL39" s="42"/>
      <c r="JM39" s="42"/>
      <c r="JN39" s="42"/>
      <c r="JO39" s="42"/>
      <c r="JP39" s="42"/>
      <c r="JQ39" s="42"/>
      <c r="JR39" s="42"/>
      <c r="JS39" s="42"/>
      <c r="JT39" s="42"/>
      <c r="JU39" s="42"/>
      <c r="JV39" s="42"/>
      <c r="JW39" s="42"/>
      <c r="JX39" s="42"/>
      <c r="JY39" s="42"/>
      <c r="JZ39" s="42"/>
    </row>
    <row r="40" spans="1:286" s="3" customFormat="1" ht="15" customHeight="1">
      <c r="A40"/>
      <c r="B40"/>
      <c r="C40"/>
      <c r="D40"/>
      <c r="E40"/>
      <c r="F40" t="s">
        <v>196</v>
      </c>
      <c r="G40" s="73"/>
      <c r="H40" s="74"/>
      <c r="I40" s="73"/>
      <c r="J40" s="73"/>
      <c r="K40" s="73"/>
      <c r="L40" s="73"/>
      <c r="M40" s="74"/>
      <c r="N40" s="74"/>
      <c r="O40" s="74"/>
      <c r="P40" s="74"/>
      <c r="Q40" s="74"/>
      <c r="R40" s="74"/>
      <c r="S40"/>
      <c r="T40"/>
      <c r="U40"/>
      <c r="V40"/>
      <c r="W40"/>
      <c r="X40" s="29">
        <f t="shared" si="173"/>
        <v>0</v>
      </c>
      <c r="Y40" s="29">
        <f t="shared" si="174"/>
        <v>0</v>
      </c>
      <c r="Z40" s="29" t="e">
        <f t="shared" si="175"/>
        <v>#DIV/0!</v>
      </c>
      <c r="AA40" s="29" t="e">
        <f t="shared" si="176"/>
        <v>#DIV/0!</v>
      </c>
      <c r="AB40" s="29" t="e">
        <f t="shared" si="177"/>
        <v>#DIV/0!</v>
      </c>
      <c r="AC40" s="29" t="e">
        <f t="shared" si="178"/>
        <v>#DIV/0!</v>
      </c>
      <c r="AD40" s="4"/>
      <c r="AE40" s="41"/>
      <c r="AF40" s="23">
        <v>60.084299999999999</v>
      </c>
      <c r="AG40" s="23">
        <v>79.878799999999998</v>
      </c>
      <c r="AH40" s="23">
        <v>101.96120000000001</v>
      </c>
      <c r="AI40" s="23">
        <v>151.99039999999999</v>
      </c>
      <c r="AJ40" s="23">
        <v>159.69</v>
      </c>
      <c r="AK40" s="23">
        <v>71.846400000000003</v>
      </c>
      <c r="AL40" s="23">
        <v>70.9375</v>
      </c>
      <c r="AM40" s="23">
        <v>40.304400000000001</v>
      </c>
      <c r="AN40" s="23">
        <v>56.077399999999997</v>
      </c>
      <c r="AO40" s="23">
        <v>61.978999999999999</v>
      </c>
      <c r="AP40" s="23">
        <v>94.195999999999998</v>
      </c>
      <c r="AQ40" s="23">
        <v>18.998000000000001</v>
      </c>
      <c r="AR40" s="23">
        <v>35.450000000000003</v>
      </c>
      <c r="AS40" s="23">
        <v>29.88</v>
      </c>
      <c r="AT40" s="23">
        <v>74.691999999999993</v>
      </c>
      <c r="AU40" s="23">
        <v>81.39</v>
      </c>
      <c r="AV40" s="42"/>
      <c r="AW40" s="42"/>
      <c r="AX40" s="54">
        <f t="shared" si="179"/>
        <v>0</v>
      </c>
      <c r="AY40" s="54">
        <f t="shared" si="180"/>
        <v>0</v>
      </c>
      <c r="AZ40" s="54">
        <f t="shared" si="181"/>
        <v>0</v>
      </c>
      <c r="BA40" s="54">
        <f t="shared" si="182"/>
        <v>0</v>
      </c>
      <c r="BB40" s="54">
        <f t="shared" si="183"/>
        <v>0</v>
      </c>
      <c r="BC40" s="54">
        <f t="shared" si="184"/>
        <v>0</v>
      </c>
      <c r="BD40" s="54">
        <f t="shared" si="185"/>
        <v>0</v>
      </c>
      <c r="BE40" s="54">
        <f t="shared" si="186"/>
        <v>0</v>
      </c>
      <c r="BF40" s="54">
        <f t="shared" si="187"/>
        <v>0</v>
      </c>
      <c r="BG40" s="54">
        <f t="shared" si="188"/>
        <v>0</v>
      </c>
      <c r="BH40" s="54">
        <f t="shared" si="189"/>
        <v>0</v>
      </c>
      <c r="BI40" s="54">
        <f t="shared" si="190"/>
        <v>0</v>
      </c>
      <c r="BJ40" s="54">
        <f t="shared" si="191"/>
        <v>0</v>
      </c>
      <c r="BK40" s="54">
        <f t="shared" si="192"/>
        <v>0</v>
      </c>
      <c r="BL40" s="54">
        <f t="shared" si="193"/>
        <v>0</v>
      </c>
      <c r="BM40" s="42"/>
      <c r="BN40" s="42"/>
      <c r="BO40" s="54">
        <f>'Norm-coeff'!$C$2+$AX40*'Norm-coeff'!$D$2+$AY40*'Norm-coeff'!$E$2+$AZ40*'Norm-coeff'!$F$2+$BA40*'Norm-coeff'!$G$2+$BB40*'Norm-coeff'!$H$2+$BC40*'Norm-coeff'!$I$2+$BD40*'Norm-coeff'!$J$2+$BE40*'Norm-coeff'!$K$2+$BF40*'Norm-coeff'!$L$2+$BG40*'Norm-coeff'!$M$2+$BH40*'Norm-coeff'!$N$2+$BI40*'Norm-coeff'!$O$2</f>
        <v>5.4045421474420303</v>
      </c>
      <c r="BP40" s="54">
        <f>'Norm-coeff'!$C$3+$AX40*'Norm-coeff'!$D$3+$AY40*'Norm-coeff'!$E$3+$AZ40*'Norm-coeff'!$F$3+$BA40*'Norm-coeff'!$G$3+$BB40*'Norm-coeff'!$H$3+$BC40*'Norm-coeff'!$I$3+$BD40*'Norm-coeff'!$J$3+$BE40*'Norm-coeff'!$K$3+$BF40*'Norm-coeff'!$L$3+$BG40*'Norm-coeff'!$M$3+$BH40*'Norm-coeff'!$N$3+$BI40*'Norm-coeff'!$O$3</f>
        <v>3.15319116612705</v>
      </c>
      <c r="BQ40" s="54">
        <f>'Norm-coeff'!$C$4+$AX40*'Norm-coeff'!$D$4+$AY40*'Norm-coeff'!$E$4+$AZ40*'Norm-coeff'!$F$4+$BA40*'Norm-coeff'!$G$4+$BB40*'Norm-coeff'!$H$4+$BC40*'Norm-coeff'!$I$4+$BD40*'Norm-coeff'!$J$4+$BE40*'Norm-coeff'!$K$4+$BF40*'Norm-coeff'!$L$4+$BG40*'Norm-coeff'!$M$4+$BH40*'Norm-coeff'!$N$4+$BI40*'Norm-coeff'!$O$4</f>
        <v>1.42115649462768</v>
      </c>
      <c r="BR40" s="54">
        <f>'Norm-coeff'!$C$5+$AX40*'Norm-coeff'!$D$5+$AY40*'Norm-coeff'!$E$5+$AZ40*'Norm-coeff'!$F$5+$BA40*'Norm-coeff'!$G$5+$BB40*'Norm-coeff'!$H$5+$BC40*'Norm-coeff'!$I$5+$BD40*'Norm-coeff'!$J$5+$BE40*'Norm-coeff'!$K$5+$BF40*'Norm-coeff'!$L$5+$BG40*'Norm-coeff'!$M$5+$BH40*'Norm-coeff'!$N$5+$BI40*'Norm-coeff'!$O$5</f>
        <v>1.0553329241296201</v>
      </c>
      <c r="BS40" s="54">
        <f>'Norm-coeff'!$C$6+$AX40*'Norm-coeff'!$D$6+$AY40*'Norm-coeff'!$E$6+$AZ40*'Norm-coeff'!$F$6+$BA40*'Norm-coeff'!$G$6+$BB40*'Norm-coeff'!$H$6+$BC40*'Norm-coeff'!$I$6+$BD40*'Norm-coeff'!$J$6+$BE40*'Norm-coeff'!$K$6+$BF40*'Norm-coeff'!$L$6+$BG40*'Norm-coeff'!$M$6+$BH40*'Norm-coeff'!$N$6+$BI40*'Norm-coeff'!$O$6</f>
        <v>-1.48700885495103E-2</v>
      </c>
      <c r="BT40" s="54">
        <f>'Norm-coeff'!$C$7+$AX40*'Norm-coeff'!$D$7+$AY40*'Norm-coeff'!$E$7+$AZ40*'Norm-coeff'!$F$7+$BA40*'Norm-coeff'!$G$7+$BB40*'Norm-coeff'!$H$7+$BC40*'Norm-coeff'!$I$7+$BD40*'Norm-coeff'!$J$7+$BE40*'Norm-coeff'!$K$7+$BF40*'Norm-coeff'!$L$7+$BG40*'Norm-coeff'!$M$7+$BH40*'Norm-coeff'!$N$7+$BI40*'Norm-coeff'!$O$7</f>
        <v>2.0907583608832998</v>
      </c>
      <c r="BU40" s="54">
        <f>'Norm-coeff'!$C$8+$AX40*'Norm-coeff'!$D$8+$AY40*'Norm-coeff'!$E$8+$AZ40*'Norm-coeff'!$F$8+$BA40*'Norm-coeff'!$G$8+$BB40*'Norm-coeff'!$H$8+$BC40*'Norm-coeff'!$I$8+$BD40*'Norm-coeff'!$J$8+$BE40*'Norm-coeff'!$K$8+$BF40*'Norm-coeff'!$L$8+$BG40*'Norm-coeff'!$M$8+$BH40*'Norm-coeff'!$N$8+$BI40*'Norm-coeff'!$O$8</f>
        <v>0.65894159836244504</v>
      </c>
      <c r="BV40" s="54">
        <f>'Norm-coeff'!$C$9+$AX40*'Norm-coeff'!$D$9+$AY40*'Norm-coeff'!$E$9+$AZ40*'Norm-coeff'!$F$9+$BA40*'Norm-coeff'!$G$9+$BB40*'Norm-coeff'!$H$9+$BC40*'Norm-coeff'!$I$9+$BD40*'Norm-coeff'!$J$9+$BE40*'Norm-coeff'!$K$9+$BF40*'Norm-coeff'!$L$9+$BG40*'Norm-coeff'!$M$9+$BH40*'Norm-coeff'!$N$9+$BI40*'Norm-coeff'!$O$9</f>
        <v>1.48961085014701</v>
      </c>
      <c r="BW40" s="54">
        <f>'Norm-coeff'!$C$10+$AX40*'Norm-coeff'!$D$10+$AY40*'Norm-coeff'!$E$10+$AZ40*'Norm-coeff'!$F$10+$BA40*'Norm-coeff'!$G$10+$BB40*'Norm-coeff'!$H$10+$BC40*'Norm-coeff'!$I$10+$BD40*'Norm-coeff'!$J$10+$BE40*'Norm-coeff'!$K$10+$BF40*'Norm-coeff'!$L$10+$BG40*'Norm-coeff'!$M$10+$BH40*'Norm-coeff'!$N$10+$BI40*'Norm-coeff'!$O$10</f>
        <v>1.42058735749591</v>
      </c>
      <c r="BX40" s="54">
        <f>'Norm-coeff'!$C$11+$AX40*'Norm-coeff'!$D$11+$AY40*'Norm-coeff'!$E$11+$AZ40*'Norm-coeff'!$F$11+$BA40*'Norm-coeff'!$G$11+$BB40*'Norm-coeff'!$H$11+$BC40*'Norm-coeff'!$I$11+$BD40*'Norm-coeff'!$J$11+$BE40*'Norm-coeff'!$K$11+$BF40*'Norm-coeff'!$L$11+$BG40*'Norm-coeff'!$M$11+$BH40*'Norm-coeff'!$N$11+$BI40*'Norm-coeff'!$O$11</f>
        <v>0.221233014421479</v>
      </c>
      <c r="BY40" s="54">
        <f>'Norm-coeff'!$C$12+$AX40*'Norm-coeff'!$D$12+$AY40*'Norm-coeff'!$E$12+$AZ40*'Norm-coeff'!$F$12+$BA40*'Norm-coeff'!$G$12+$BB40*'Norm-coeff'!$H$12+$BC40*'Norm-coeff'!$I$12+$BD40*'Norm-coeff'!$J$12+$BE40*'Norm-coeff'!$K$12+$BF40*'Norm-coeff'!$L$12+$BG40*'Norm-coeff'!$M$12+$BH40*'Norm-coeff'!$N$12+$BI40*'Norm-coeff'!$O$12</f>
        <v>0.283527502056037</v>
      </c>
      <c r="BZ40" s="54">
        <f>'Norm-coeff'!$C$13+$AX40*'Norm-coeff'!$D$13+$AY40*'Norm-coeff'!$E$13+$AZ40*'Norm-coeff'!$F$13+$BA40*'Norm-coeff'!$G$13+$BB40*'Norm-coeff'!$H$13+$BC40*'Norm-coeff'!$I$13+$BD40*'Norm-coeff'!$J$13+$BE40*'Norm-coeff'!$K$13+$BF40*'Norm-coeff'!$L$13+$BG40*'Norm-coeff'!$M$13+$BH40*'Norm-coeff'!$N$13+$BI40*'Norm-coeff'!$O$13</f>
        <v>-4.1864930554451202E-2</v>
      </c>
      <c r="CA40" s="54">
        <f>'Norm-coeff'!$C$14+$AX40*'Norm-coeff'!$D$14+$AY40*'Norm-coeff'!$E$14+$AZ40*'Norm-coeff'!$F$14+$BA40*'Norm-coeff'!$G$14+$BB40*'Norm-coeff'!$H$14+$BC40*'Norm-coeff'!$I$14+$BD40*'Norm-coeff'!$J$14+$BE40*'Norm-coeff'!$K$14+$BF40*'Norm-coeff'!$L$14+$BG40*'Norm-coeff'!$M$14+$BH40*'Norm-coeff'!$N$14+$BI40*'Norm-coeff'!$O$14</f>
        <v>4.2526983164477103</v>
      </c>
      <c r="CB40" s="42"/>
      <c r="CC40" s="54">
        <f t="shared" si="318"/>
        <v>0</v>
      </c>
      <c r="CD40" s="42"/>
      <c r="CE40" s="42"/>
      <c r="CF40" s="55"/>
      <c r="CG40" s="54">
        <f t="shared" si="194"/>
        <v>0</v>
      </c>
      <c r="CH40" s="54">
        <f t="shared" si="172"/>
        <v>0</v>
      </c>
      <c r="CI40" s="54">
        <f t="shared" si="195"/>
        <v>0</v>
      </c>
      <c r="CJ40" s="56">
        <f t="shared" si="196"/>
        <v>0</v>
      </c>
      <c r="CK40" s="54">
        <f t="shared" si="197"/>
        <v>0</v>
      </c>
      <c r="CL40" s="54">
        <f t="shared" si="198"/>
        <v>0</v>
      </c>
      <c r="CM40" s="54">
        <f t="shared" si="199"/>
        <v>0</v>
      </c>
      <c r="CN40" s="54">
        <f t="shared" si="200"/>
        <v>0</v>
      </c>
      <c r="CO40" s="54">
        <f t="shared" si="201"/>
        <v>0</v>
      </c>
      <c r="CP40" s="54">
        <f t="shared" si="202"/>
        <v>0</v>
      </c>
      <c r="CQ40" s="54">
        <f t="shared" si="203"/>
        <v>0</v>
      </c>
      <c r="CR40" s="54">
        <f t="shared" si="204"/>
        <v>0</v>
      </c>
      <c r="CS40" s="54">
        <f t="shared" si="205"/>
        <v>0</v>
      </c>
      <c r="CT40" s="54"/>
      <c r="CU40" s="54">
        <f t="shared" si="206"/>
        <v>0</v>
      </c>
      <c r="CV40" s="54">
        <f t="shared" si="207"/>
        <v>0</v>
      </c>
      <c r="CW40" s="54">
        <f t="shared" si="208"/>
        <v>0</v>
      </c>
      <c r="CX40" s="54">
        <f t="shared" si="209"/>
        <v>0</v>
      </c>
      <c r="CY40" s="54"/>
      <c r="CZ40" s="54">
        <f t="shared" si="210"/>
        <v>0</v>
      </c>
      <c r="DA40" s="54">
        <f t="shared" si="211"/>
        <v>0</v>
      </c>
      <c r="DB40" s="54">
        <f t="shared" si="212"/>
        <v>0</v>
      </c>
      <c r="DC40" s="54">
        <f t="shared" si="213"/>
        <v>0</v>
      </c>
      <c r="DD40" s="54">
        <f t="shared" si="214"/>
        <v>0</v>
      </c>
      <c r="DE40" s="54">
        <f t="shared" si="215"/>
        <v>0</v>
      </c>
      <c r="DF40" s="54">
        <f t="shared" si="216"/>
        <v>0</v>
      </c>
      <c r="DG40" s="54">
        <f t="shared" si="217"/>
        <v>2</v>
      </c>
      <c r="DH40" s="71">
        <f t="shared" si="218"/>
        <v>0</v>
      </c>
      <c r="DI40" s="71">
        <f t="shared" si="219"/>
        <v>0</v>
      </c>
      <c r="DJ40" s="54">
        <f t="shared" si="220"/>
        <v>0</v>
      </c>
      <c r="DK40" s="54">
        <f t="shared" si="221"/>
        <v>2</v>
      </c>
      <c r="DL40" s="4">
        <f t="shared" si="49"/>
        <v>0</v>
      </c>
      <c r="DM40" s="3">
        <f t="shared" si="222"/>
        <v>0</v>
      </c>
      <c r="DN40" s="3">
        <f t="shared" si="223"/>
        <v>0</v>
      </c>
      <c r="DO40" s="4" t="e">
        <f t="shared" si="224"/>
        <v>#DIV/0!</v>
      </c>
      <c r="DP40" s="57"/>
      <c r="DQ40" s="57"/>
      <c r="DR40" s="56">
        <f t="shared" si="53"/>
        <v>2</v>
      </c>
      <c r="DS40" s="56">
        <f t="shared" si="54"/>
        <v>0</v>
      </c>
      <c r="DT40" s="38">
        <f t="shared" si="55"/>
        <v>0</v>
      </c>
      <c r="DU40" s="38">
        <f t="shared" si="225"/>
        <v>2</v>
      </c>
      <c r="DV40" s="38">
        <f t="shared" si="57"/>
        <v>0</v>
      </c>
      <c r="DW40" s="39">
        <f t="shared" si="58"/>
        <v>0</v>
      </c>
      <c r="DX40" s="39">
        <f t="shared" si="59"/>
        <v>0</v>
      </c>
      <c r="DY40" s="39">
        <f t="shared" si="60"/>
        <v>0</v>
      </c>
      <c r="DZ40" s="39">
        <f t="shared" si="61"/>
        <v>0</v>
      </c>
      <c r="EA40" s="39">
        <f t="shared" si="62"/>
        <v>0</v>
      </c>
      <c r="EB40" s="37" t="e">
        <f t="shared" si="226"/>
        <v>#DIV/0!</v>
      </c>
      <c r="EC40" s="37" t="e">
        <f t="shared" si="227"/>
        <v>#DIV/0!</v>
      </c>
      <c r="ED40" s="37" t="e">
        <f t="shared" si="228"/>
        <v>#DIV/0!</v>
      </c>
      <c r="EE40" s="37" t="e">
        <f t="shared" si="229"/>
        <v>#DIV/0!</v>
      </c>
      <c r="EF40" s="39" t="e">
        <f t="shared" si="230"/>
        <v>#DIV/0!</v>
      </c>
      <c r="EG40" s="37" t="e">
        <f t="shared" si="231"/>
        <v>#DIV/0!</v>
      </c>
      <c r="EH40" s="37" t="e">
        <f t="shared" si="232"/>
        <v>#DIV/0!</v>
      </c>
      <c r="EI40" s="11" t="b">
        <f t="shared" si="233"/>
        <v>1</v>
      </c>
      <c r="EJ40" s="11" t="b">
        <f t="shared" si="234"/>
        <v>0</v>
      </c>
      <c r="EK40" s="39" t="e">
        <f t="shared" si="235"/>
        <v>#DIV/0!</v>
      </c>
      <c r="EL40" s="39" t="e">
        <f t="shared" si="236"/>
        <v>#DIV/0!</v>
      </c>
      <c r="EM40" s="39" t="e">
        <f t="shared" si="237"/>
        <v>#DIV/0!</v>
      </c>
      <c r="EN40" s="39" t="e">
        <f t="shared" si="238"/>
        <v>#DIV/0!</v>
      </c>
      <c r="EO40" s="39" t="e">
        <f t="shared" si="239"/>
        <v>#DIV/0!</v>
      </c>
      <c r="EP40" s="39" t="e">
        <f t="shared" si="240"/>
        <v>#DIV/0!</v>
      </c>
      <c r="EQ40" s="39" t="e">
        <f t="shared" si="241"/>
        <v>#DIV/0!</v>
      </c>
      <c r="ER40" s="39" t="e">
        <f t="shared" si="242"/>
        <v>#DIV/0!</v>
      </c>
      <c r="ES40" s="58" t="str">
        <f t="shared" si="243"/>
        <v>(OH,F,Cl)-dominate amphibole</v>
      </c>
      <c r="ET40" s="58" t="e">
        <f t="shared" si="244"/>
        <v>#N/A</v>
      </c>
      <c r="EU40" s="56">
        <f t="shared" si="82"/>
        <v>0</v>
      </c>
      <c r="EV40" s="56">
        <f t="shared" si="83"/>
        <v>0</v>
      </c>
      <c r="EW40" s="56">
        <f t="shared" si="84"/>
        <v>0</v>
      </c>
      <c r="EX40" s="56">
        <f t="shared" si="85"/>
        <v>0</v>
      </c>
      <c r="EY40" s="56">
        <f t="shared" si="86"/>
        <v>0</v>
      </c>
      <c r="EZ40" s="56">
        <f t="shared" si="87"/>
        <v>0</v>
      </c>
      <c r="FA40" s="39">
        <f t="shared" si="88"/>
        <v>0</v>
      </c>
      <c r="FB40" s="39">
        <f t="shared" si="89"/>
        <v>0</v>
      </c>
      <c r="FC40" s="54">
        <f t="shared" si="90"/>
        <v>0</v>
      </c>
      <c r="FD40" s="54">
        <f t="shared" si="91"/>
        <v>0</v>
      </c>
      <c r="FE40" s="39">
        <f t="shared" si="92"/>
        <v>0</v>
      </c>
      <c r="FF40" s="54">
        <f t="shared" si="93"/>
        <v>0</v>
      </c>
      <c r="FG40" s="39">
        <f t="shared" si="94"/>
        <v>0</v>
      </c>
      <c r="FH40" s="39">
        <f t="shared" si="245"/>
        <v>0</v>
      </c>
      <c r="FI40" s="39">
        <f t="shared" si="246"/>
        <v>0</v>
      </c>
      <c r="FJ40" s="39">
        <f t="shared" si="247"/>
        <v>0</v>
      </c>
      <c r="FK40" s="39" t="e">
        <f t="shared" si="248"/>
        <v>#DIV/0!</v>
      </c>
      <c r="FL40" s="39" t="e">
        <f t="shared" si="249"/>
        <v>#DIV/0!</v>
      </c>
      <c r="FM40" s="39" t="e">
        <f t="shared" si="250"/>
        <v>#DIV/0!</v>
      </c>
      <c r="FN40" s="39">
        <f t="shared" si="251"/>
        <v>1</v>
      </c>
      <c r="FO40" s="39">
        <f t="shared" si="102"/>
        <v>0</v>
      </c>
      <c r="FP40" s="39">
        <f t="shared" si="103"/>
        <v>0</v>
      </c>
      <c r="FQ40" s="39">
        <f t="shared" si="104"/>
        <v>0</v>
      </c>
      <c r="FR40" s="39">
        <f t="shared" si="252"/>
        <v>0</v>
      </c>
      <c r="FS40" s="39">
        <f t="shared" si="253"/>
        <v>0</v>
      </c>
      <c r="FT40" s="39"/>
      <c r="FU40" s="39" t="e">
        <f t="shared" si="254"/>
        <v>#DIV/0!</v>
      </c>
      <c r="FV40" s="39" t="e">
        <f t="shared" si="255"/>
        <v>#DIV/0!</v>
      </c>
      <c r="FW40" s="39" t="e">
        <f t="shared" si="256"/>
        <v>#DIV/0!</v>
      </c>
      <c r="FX40" s="39"/>
      <c r="FY40" s="39" t="e">
        <f t="shared" si="257"/>
        <v>#DIV/0!</v>
      </c>
      <c r="FZ40" s="39" t="e">
        <f t="shared" si="258"/>
        <v>#DIV/0!</v>
      </c>
      <c r="GA40" s="39" t="e">
        <f t="shared" si="259"/>
        <v>#DIV/0!</v>
      </c>
      <c r="GB40" s="39" t="e">
        <f t="shared" si="260"/>
        <v>#DIV/0!</v>
      </c>
      <c r="GC40" s="39" t="e">
        <f t="shared" si="261"/>
        <v>#DIV/0!</v>
      </c>
      <c r="GD40" s="39" t="e">
        <f t="shared" si="262"/>
        <v>#DIV/0!</v>
      </c>
      <c r="GE40" s="39" t="e">
        <f t="shared" si="263"/>
        <v>#DIV/0!</v>
      </c>
      <c r="GF40" s="39" t="e">
        <f t="shared" si="264"/>
        <v>#DIV/0!</v>
      </c>
      <c r="GG40" s="39" t="e">
        <f t="shared" si="265"/>
        <v>#DIV/0!</v>
      </c>
      <c r="GH40" s="39" t="e">
        <f t="shared" si="266"/>
        <v>#DIV/0!</v>
      </c>
      <c r="GI40" s="39"/>
      <c r="GJ40" s="39" t="e">
        <f t="shared" si="267"/>
        <v>#DIV/0!</v>
      </c>
      <c r="GK40" s="39" t="e">
        <f t="shared" si="268"/>
        <v>#DIV/0!</v>
      </c>
      <c r="GL40" s="39" t="e">
        <f t="shared" si="269"/>
        <v>#DIV/0!</v>
      </c>
      <c r="GM40" s="39" t="e">
        <f t="shared" si="270"/>
        <v>#DIV/0!</v>
      </c>
      <c r="GN40" s="39" t="e">
        <f t="shared" si="271"/>
        <v>#DIV/0!</v>
      </c>
      <c r="GO40" s="57"/>
      <c r="GP40" s="57" t="e">
        <f t="shared" si="272"/>
        <v>#DIV/0!</v>
      </c>
      <c r="GQ40" s="59" t="e">
        <f t="shared" si="273"/>
        <v>#DIV/0!</v>
      </c>
      <c r="GR40" s="41" t="e">
        <f t="shared" si="274"/>
        <v>#DIV/0!</v>
      </c>
      <c r="GS40" s="57" t="e">
        <f t="shared" si="275"/>
        <v>#DIV/0!</v>
      </c>
      <c r="GT40" s="57" t="e">
        <f t="shared" si="276"/>
        <v>#DIV/0!</v>
      </c>
      <c r="GU40" s="57" t="e">
        <f t="shared" si="277"/>
        <v>#DIV/0!</v>
      </c>
      <c r="GV40" s="57"/>
      <c r="GW40" s="42" t="e">
        <f t="shared" si="278"/>
        <v>#DIV/0!</v>
      </c>
      <c r="GX40" s="42" t="e">
        <f t="shared" si="279"/>
        <v>#DIV/0!</v>
      </c>
      <c r="GY40" s="42" t="e">
        <f t="shared" si="280"/>
        <v>#DIV/0!</v>
      </c>
      <c r="GZ40" s="57"/>
      <c r="HA40" s="2" t="e">
        <f t="shared" si="281"/>
        <v>#DIV/0!</v>
      </c>
      <c r="HB40" s="2" t="e">
        <f t="shared" si="282"/>
        <v>#DIV/0!</v>
      </c>
      <c r="HC40" s="2" t="e">
        <f t="shared" si="283"/>
        <v>#DIV/0!</v>
      </c>
      <c r="HD40" s="2" t="e">
        <f t="shared" si="284"/>
        <v>#DIV/0!</v>
      </c>
      <c r="HE40" s="2" t="e">
        <f t="shared" si="285"/>
        <v>#DIV/0!</v>
      </c>
      <c r="HF40" s="2" t="e">
        <f t="shared" si="286"/>
        <v>#DIV/0!</v>
      </c>
      <c r="HG40" s="2" t="e">
        <f t="shared" si="287"/>
        <v>#DIV/0!</v>
      </c>
      <c r="HH40" s="2" t="e">
        <f t="shared" si="288"/>
        <v>#DIV/0!</v>
      </c>
      <c r="HI40" s="2" t="e">
        <f t="shared" si="289"/>
        <v>#DIV/0!</v>
      </c>
      <c r="HJ40" s="11" t="e">
        <f t="shared" si="290"/>
        <v>#DIV/0!</v>
      </c>
      <c r="HK40" s="60" t="e">
        <f t="shared" si="291"/>
        <v>#DIV/0!</v>
      </c>
      <c r="HL40" s="57"/>
      <c r="HM40" s="57" t="e">
        <f t="shared" si="292"/>
        <v>#DIV/0!</v>
      </c>
      <c r="HN40" s="57" t="e">
        <f t="shared" si="293"/>
        <v>#DIV/0!</v>
      </c>
      <c r="HO40" s="57" t="e">
        <f t="shared" si="294"/>
        <v>#DIV/0!</v>
      </c>
      <c r="HP40" s="57" t="e">
        <f t="shared" si="295"/>
        <v>#DIV/0!</v>
      </c>
      <c r="HQ40" s="57" t="e">
        <f t="shared" si="296"/>
        <v>#DIV/0!</v>
      </c>
      <c r="HR40" s="57"/>
      <c r="HS40" s="57" t="e">
        <f t="shared" si="297"/>
        <v>#DIV/0!</v>
      </c>
      <c r="HT40" s="57" t="e">
        <f t="shared" si="298"/>
        <v>#DIV/0!</v>
      </c>
      <c r="HU40" s="57" t="e">
        <f t="shared" si="299"/>
        <v>#DIV/0!</v>
      </c>
      <c r="HV40" s="57" t="e">
        <f t="shared" si="300"/>
        <v>#DIV/0!</v>
      </c>
      <c r="HW40" s="57" t="e">
        <f t="shared" si="301"/>
        <v>#DIV/0!</v>
      </c>
      <c r="HX40" s="57"/>
      <c r="HY40" s="57" t="e">
        <f t="shared" si="302"/>
        <v>#DIV/0!</v>
      </c>
      <c r="HZ40" s="57" t="e">
        <f t="shared" si="303"/>
        <v>#DIV/0!</v>
      </c>
      <c r="IA40" s="57"/>
      <c r="IB40" s="61">
        <f t="shared" si="304"/>
        <v>0</v>
      </c>
      <c r="IC40" s="57" t="str">
        <f t="shared" si="305"/>
        <v/>
      </c>
      <c r="ID40" s="42"/>
      <c r="IE40" s="2" t="str">
        <f t="shared" si="306"/>
        <v/>
      </c>
      <c r="IF40" s="60" t="e">
        <f t="shared" si="307"/>
        <v>#DIV/0!</v>
      </c>
      <c r="IG40" s="60" t="str">
        <f t="shared" si="308"/>
        <v/>
      </c>
      <c r="IH40" s="60" t="str">
        <f t="shared" si="309"/>
        <v>zinco-</v>
      </c>
      <c r="II40" s="60" t="str">
        <f t="shared" si="310"/>
        <v>mangano-</v>
      </c>
      <c r="IJ40" s="60" t="e">
        <f t="shared" si="311"/>
        <v>#DIV/0!</v>
      </c>
      <c r="IK40" s="60" t="e">
        <f t="shared" si="312"/>
        <v>#DIV/0!</v>
      </c>
      <c r="IL40" s="60" t="e">
        <f t="shared" si="313"/>
        <v>#DIV/0!</v>
      </c>
      <c r="IM40" s="60" t="e">
        <f t="shared" si="314"/>
        <v>#DIV/0!</v>
      </c>
      <c r="IN40" s="60" t="str">
        <f t="shared" si="315"/>
        <v/>
      </c>
      <c r="IO40" s="60" t="str">
        <f t="shared" si="316"/>
        <v/>
      </c>
      <c r="IP40" s="57"/>
      <c r="IQ40" s="57" t="str">
        <f t="shared" si="317"/>
        <v>ERROR!!</v>
      </c>
      <c r="IR40" s="42"/>
      <c r="IS40" s="42"/>
      <c r="IT40" s="42"/>
      <c r="IU40" s="42"/>
      <c r="IV40" s="42"/>
      <c r="IW40" s="42"/>
      <c r="IX40" s="42"/>
      <c r="IY40" s="42"/>
      <c r="IZ40" s="42"/>
      <c r="JA40" s="42"/>
      <c r="JB40" s="42"/>
      <c r="JC40" s="42"/>
      <c r="JD40" s="42"/>
      <c r="JE40" s="42"/>
      <c r="JF40" s="42"/>
      <c r="JG40" s="42"/>
      <c r="JH40" s="42"/>
      <c r="JI40" s="42"/>
      <c r="JJ40" s="42"/>
      <c r="JK40" s="42"/>
      <c r="JL40" s="42"/>
      <c r="JM40" s="42"/>
      <c r="JN40" s="42"/>
      <c r="JO40" s="42"/>
      <c r="JP40" s="42"/>
      <c r="JQ40" s="42"/>
      <c r="JR40" s="42"/>
      <c r="JS40" s="42"/>
      <c r="JT40" s="42"/>
      <c r="JU40" s="42"/>
      <c r="JV40" s="42"/>
      <c r="JW40" s="42"/>
      <c r="JX40" s="42"/>
      <c r="JY40" s="42"/>
      <c r="JZ40" s="42"/>
    </row>
    <row r="41" spans="1:286" s="3" customFormat="1" ht="15" customHeight="1">
      <c r="A41"/>
      <c r="B41"/>
      <c r="C41"/>
      <c r="D41"/>
      <c r="E41"/>
      <c r="F41" t="s">
        <v>196</v>
      </c>
      <c r="G41" s="73"/>
      <c r="H41" s="74"/>
      <c r="I41" s="73"/>
      <c r="J41" s="73"/>
      <c r="K41" s="73"/>
      <c r="L41" s="73"/>
      <c r="M41" s="74"/>
      <c r="N41" s="74"/>
      <c r="O41" s="74"/>
      <c r="P41" s="74"/>
      <c r="Q41" s="74"/>
      <c r="R41" s="74"/>
      <c r="S41"/>
      <c r="T41"/>
      <c r="U41"/>
      <c r="V41"/>
      <c r="W41"/>
      <c r="X41" s="29">
        <f t="shared" si="173"/>
        <v>0</v>
      </c>
      <c r="Y41" s="29">
        <f t="shared" si="174"/>
        <v>0</v>
      </c>
      <c r="Z41" s="29" t="e">
        <f t="shared" si="175"/>
        <v>#DIV/0!</v>
      </c>
      <c r="AA41" s="29" t="e">
        <f t="shared" si="176"/>
        <v>#DIV/0!</v>
      </c>
      <c r="AB41" s="29" t="e">
        <f t="shared" si="177"/>
        <v>#DIV/0!</v>
      </c>
      <c r="AC41" s="29" t="e">
        <f t="shared" si="178"/>
        <v>#DIV/0!</v>
      </c>
      <c r="AD41" s="4"/>
      <c r="AE41" s="41"/>
      <c r="AF41" s="23">
        <v>60.084299999999999</v>
      </c>
      <c r="AG41" s="23">
        <v>79.878799999999998</v>
      </c>
      <c r="AH41" s="23">
        <v>101.96120000000001</v>
      </c>
      <c r="AI41" s="23">
        <v>151.99039999999999</v>
      </c>
      <c r="AJ41" s="23">
        <v>159.69</v>
      </c>
      <c r="AK41" s="23">
        <v>71.846400000000003</v>
      </c>
      <c r="AL41" s="23">
        <v>70.9375</v>
      </c>
      <c r="AM41" s="23">
        <v>40.304400000000001</v>
      </c>
      <c r="AN41" s="23">
        <v>56.077399999999997</v>
      </c>
      <c r="AO41" s="23">
        <v>61.978999999999999</v>
      </c>
      <c r="AP41" s="23">
        <v>94.195999999999998</v>
      </c>
      <c r="AQ41" s="23">
        <v>18.998000000000001</v>
      </c>
      <c r="AR41" s="23">
        <v>35.450000000000003</v>
      </c>
      <c r="AS41" s="23">
        <v>29.88</v>
      </c>
      <c r="AT41" s="23">
        <v>74.691999999999993</v>
      </c>
      <c r="AU41" s="23">
        <v>81.39</v>
      </c>
      <c r="AV41" s="42"/>
      <c r="AW41" s="42"/>
      <c r="AX41" s="54">
        <f t="shared" si="179"/>
        <v>0</v>
      </c>
      <c r="AY41" s="54">
        <f t="shared" si="180"/>
        <v>0</v>
      </c>
      <c r="AZ41" s="54">
        <f t="shared" si="181"/>
        <v>0</v>
      </c>
      <c r="BA41" s="54">
        <f t="shared" si="182"/>
        <v>0</v>
      </c>
      <c r="BB41" s="54">
        <f t="shared" si="183"/>
        <v>0</v>
      </c>
      <c r="BC41" s="54">
        <f t="shared" si="184"/>
        <v>0</v>
      </c>
      <c r="BD41" s="54">
        <f t="shared" si="185"/>
        <v>0</v>
      </c>
      <c r="BE41" s="54">
        <f t="shared" si="186"/>
        <v>0</v>
      </c>
      <c r="BF41" s="54">
        <f t="shared" si="187"/>
        <v>0</v>
      </c>
      <c r="BG41" s="54">
        <f t="shared" si="188"/>
        <v>0</v>
      </c>
      <c r="BH41" s="54">
        <f t="shared" si="189"/>
        <v>0</v>
      </c>
      <c r="BI41" s="54">
        <f t="shared" si="190"/>
        <v>0</v>
      </c>
      <c r="BJ41" s="54">
        <f t="shared" si="191"/>
        <v>0</v>
      </c>
      <c r="BK41" s="54">
        <f t="shared" si="192"/>
        <v>0</v>
      </c>
      <c r="BL41" s="54">
        <f t="shared" si="193"/>
        <v>0</v>
      </c>
      <c r="BM41" s="42"/>
      <c r="BN41" s="42"/>
      <c r="BO41" s="54">
        <f>'Norm-coeff'!$C$2+$AX41*'Norm-coeff'!$D$2+$AY41*'Norm-coeff'!$E$2+$AZ41*'Norm-coeff'!$F$2+$BA41*'Norm-coeff'!$G$2+$BB41*'Norm-coeff'!$H$2+$BC41*'Norm-coeff'!$I$2+$BD41*'Norm-coeff'!$J$2+$BE41*'Norm-coeff'!$K$2+$BF41*'Norm-coeff'!$L$2+$BG41*'Norm-coeff'!$M$2+$BH41*'Norm-coeff'!$N$2+$BI41*'Norm-coeff'!$O$2</f>
        <v>5.4045421474420303</v>
      </c>
      <c r="BP41" s="54">
        <f>'Norm-coeff'!$C$3+$AX41*'Norm-coeff'!$D$3+$AY41*'Norm-coeff'!$E$3+$AZ41*'Norm-coeff'!$F$3+$BA41*'Norm-coeff'!$G$3+$BB41*'Norm-coeff'!$H$3+$BC41*'Norm-coeff'!$I$3+$BD41*'Norm-coeff'!$J$3+$BE41*'Norm-coeff'!$K$3+$BF41*'Norm-coeff'!$L$3+$BG41*'Norm-coeff'!$M$3+$BH41*'Norm-coeff'!$N$3+$BI41*'Norm-coeff'!$O$3</f>
        <v>3.15319116612705</v>
      </c>
      <c r="BQ41" s="54">
        <f>'Norm-coeff'!$C$4+$AX41*'Norm-coeff'!$D$4+$AY41*'Norm-coeff'!$E$4+$AZ41*'Norm-coeff'!$F$4+$BA41*'Norm-coeff'!$G$4+$BB41*'Norm-coeff'!$H$4+$BC41*'Norm-coeff'!$I$4+$BD41*'Norm-coeff'!$J$4+$BE41*'Norm-coeff'!$K$4+$BF41*'Norm-coeff'!$L$4+$BG41*'Norm-coeff'!$M$4+$BH41*'Norm-coeff'!$N$4+$BI41*'Norm-coeff'!$O$4</f>
        <v>1.42115649462768</v>
      </c>
      <c r="BR41" s="54">
        <f>'Norm-coeff'!$C$5+$AX41*'Norm-coeff'!$D$5+$AY41*'Norm-coeff'!$E$5+$AZ41*'Norm-coeff'!$F$5+$BA41*'Norm-coeff'!$G$5+$BB41*'Norm-coeff'!$H$5+$BC41*'Norm-coeff'!$I$5+$BD41*'Norm-coeff'!$J$5+$BE41*'Norm-coeff'!$K$5+$BF41*'Norm-coeff'!$L$5+$BG41*'Norm-coeff'!$M$5+$BH41*'Norm-coeff'!$N$5+$BI41*'Norm-coeff'!$O$5</f>
        <v>1.0553329241296201</v>
      </c>
      <c r="BS41" s="54">
        <f>'Norm-coeff'!$C$6+$AX41*'Norm-coeff'!$D$6+$AY41*'Norm-coeff'!$E$6+$AZ41*'Norm-coeff'!$F$6+$BA41*'Norm-coeff'!$G$6+$BB41*'Norm-coeff'!$H$6+$BC41*'Norm-coeff'!$I$6+$BD41*'Norm-coeff'!$J$6+$BE41*'Norm-coeff'!$K$6+$BF41*'Norm-coeff'!$L$6+$BG41*'Norm-coeff'!$M$6+$BH41*'Norm-coeff'!$N$6+$BI41*'Norm-coeff'!$O$6</f>
        <v>-1.48700885495103E-2</v>
      </c>
      <c r="BT41" s="54">
        <f>'Norm-coeff'!$C$7+$AX41*'Norm-coeff'!$D$7+$AY41*'Norm-coeff'!$E$7+$AZ41*'Norm-coeff'!$F$7+$BA41*'Norm-coeff'!$G$7+$BB41*'Norm-coeff'!$H$7+$BC41*'Norm-coeff'!$I$7+$BD41*'Norm-coeff'!$J$7+$BE41*'Norm-coeff'!$K$7+$BF41*'Norm-coeff'!$L$7+$BG41*'Norm-coeff'!$M$7+$BH41*'Norm-coeff'!$N$7+$BI41*'Norm-coeff'!$O$7</f>
        <v>2.0907583608832998</v>
      </c>
      <c r="BU41" s="54">
        <f>'Norm-coeff'!$C$8+$AX41*'Norm-coeff'!$D$8+$AY41*'Norm-coeff'!$E$8+$AZ41*'Norm-coeff'!$F$8+$BA41*'Norm-coeff'!$G$8+$BB41*'Norm-coeff'!$H$8+$BC41*'Norm-coeff'!$I$8+$BD41*'Norm-coeff'!$J$8+$BE41*'Norm-coeff'!$K$8+$BF41*'Norm-coeff'!$L$8+$BG41*'Norm-coeff'!$M$8+$BH41*'Norm-coeff'!$N$8+$BI41*'Norm-coeff'!$O$8</f>
        <v>0.65894159836244504</v>
      </c>
      <c r="BV41" s="54">
        <f>'Norm-coeff'!$C$9+$AX41*'Norm-coeff'!$D$9+$AY41*'Norm-coeff'!$E$9+$AZ41*'Norm-coeff'!$F$9+$BA41*'Norm-coeff'!$G$9+$BB41*'Norm-coeff'!$H$9+$BC41*'Norm-coeff'!$I$9+$BD41*'Norm-coeff'!$J$9+$BE41*'Norm-coeff'!$K$9+$BF41*'Norm-coeff'!$L$9+$BG41*'Norm-coeff'!$M$9+$BH41*'Norm-coeff'!$N$9+$BI41*'Norm-coeff'!$O$9</f>
        <v>1.48961085014701</v>
      </c>
      <c r="BW41" s="54">
        <f>'Norm-coeff'!$C$10+$AX41*'Norm-coeff'!$D$10+$AY41*'Norm-coeff'!$E$10+$AZ41*'Norm-coeff'!$F$10+$BA41*'Norm-coeff'!$G$10+$BB41*'Norm-coeff'!$H$10+$BC41*'Norm-coeff'!$I$10+$BD41*'Norm-coeff'!$J$10+$BE41*'Norm-coeff'!$K$10+$BF41*'Norm-coeff'!$L$10+$BG41*'Norm-coeff'!$M$10+$BH41*'Norm-coeff'!$N$10+$BI41*'Norm-coeff'!$O$10</f>
        <v>1.42058735749591</v>
      </c>
      <c r="BX41" s="54">
        <f>'Norm-coeff'!$C$11+$AX41*'Norm-coeff'!$D$11+$AY41*'Norm-coeff'!$E$11+$AZ41*'Norm-coeff'!$F$11+$BA41*'Norm-coeff'!$G$11+$BB41*'Norm-coeff'!$H$11+$BC41*'Norm-coeff'!$I$11+$BD41*'Norm-coeff'!$J$11+$BE41*'Norm-coeff'!$K$11+$BF41*'Norm-coeff'!$L$11+$BG41*'Norm-coeff'!$M$11+$BH41*'Norm-coeff'!$N$11+$BI41*'Norm-coeff'!$O$11</f>
        <v>0.221233014421479</v>
      </c>
      <c r="BY41" s="54">
        <f>'Norm-coeff'!$C$12+$AX41*'Norm-coeff'!$D$12+$AY41*'Norm-coeff'!$E$12+$AZ41*'Norm-coeff'!$F$12+$BA41*'Norm-coeff'!$G$12+$BB41*'Norm-coeff'!$H$12+$BC41*'Norm-coeff'!$I$12+$BD41*'Norm-coeff'!$J$12+$BE41*'Norm-coeff'!$K$12+$BF41*'Norm-coeff'!$L$12+$BG41*'Norm-coeff'!$M$12+$BH41*'Norm-coeff'!$N$12+$BI41*'Norm-coeff'!$O$12</f>
        <v>0.283527502056037</v>
      </c>
      <c r="BZ41" s="54">
        <f>'Norm-coeff'!$C$13+$AX41*'Norm-coeff'!$D$13+$AY41*'Norm-coeff'!$E$13+$AZ41*'Norm-coeff'!$F$13+$BA41*'Norm-coeff'!$G$13+$BB41*'Norm-coeff'!$H$13+$BC41*'Norm-coeff'!$I$13+$BD41*'Norm-coeff'!$J$13+$BE41*'Norm-coeff'!$K$13+$BF41*'Norm-coeff'!$L$13+$BG41*'Norm-coeff'!$M$13+$BH41*'Norm-coeff'!$N$13+$BI41*'Norm-coeff'!$O$13</f>
        <v>-4.1864930554451202E-2</v>
      </c>
      <c r="CA41" s="54">
        <f>'Norm-coeff'!$C$14+$AX41*'Norm-coeff'!$D$14+$AY41*'Norm-coeff'!$E$14+$AZ41*'Norm-coeff'!$F$14+$BA41*'Norm-coeff'!$G$14+$BB41*'Norm-coeff'!$H$14+$BC41*'Norm-coeff'!$I$14+$BD41*'Norm-coeff'!$J$14+$BE41*'Norm-coeff'!$K$14+$BF41*'Norm-coeff'!$L$14+$BG41*'Norm-coeff'!$M$14+$BH41*'Norm-coeff'!$N$14+$BI41*'Norm-coeff'!$O$14</f>
        <v>4.2526983164477103</v>
      </c>
      <c r="CB41" s="42"/>
      <c r="CC41" s="54">
        <f t="shared" si="318"/>
        <v>0</v>
      </c>
      <c r="CD41" s="42"/>
      <c r="CE41" s="42"/>
      <c r="CF41" s="55"/>
      <c r="CG41" s="54">
        <f t="shared" si="194"/>
        <v>0</v>
      </c>
      <c r="CH41" s="54">
        <f t="shared" si="172"/>
        <v>0</v>
      </c>
      <c r="CI41" s="54">
        <f t="shared" si="195"/>
        <v>0</v>
      </c>
      <c r="CJ41" s="56">
        <f t="shared" si="196"/>
        <v>0</v>
      </c>
      <c r="CK41" s="54">
        <f t="shared" si="197"/>
        <v>0</v>
      </c>
      <c r="CL41" s="54">
        <f t="shared" si="198"/>
        <v>0</v>
      </c>
      <c r="CM41" s="54">
        <f t="shared" si="199"/>
        <v>0</v>
      </c>
      <c r="CN41" s="54">
        <f t="shared" si="200"/>
        <v>0</v>
      </c>
      <c r="CO41" s="54">
        <f t="shared" si="201"/>
        <v>0</v>
      </c>
      <c r="CP41" s="54">
        <f t="shared" si="202"/>
        <v>0</v>
      </c>
      <c r="CQ41" s="54">
        <f t="shared" si="203"/>
        <v>0</v>
      </c>
      <c r="CR41" s="54">
        <f t="shared" si="204"/>
        <v>0</v>
      </c>
      <c r="CS41" s="54">
        <f t="shared" si="205"/>
        <v>0</v>
      </c>
      <c r="CT41" s="54"/>
      <c r="CU41" s="54">
        <f t="shared" si="206"/>
        <v>0</v>
      </c>
      <c r="CV41" s="54">
        <f t="shared" si="207"/>
        <v>0</v>
      </c>
      <c r="CW41" s="54">
        <f t="shared" si="208"/>
        <v>0</v>
      </c>
      <c r="CX41" s="54">
        <f t="shared" si="209"/>
        <v>0</v>
      </c>
      <c r="CY41" s="54"/>
      <c r="CZ41" s="54">
        <f t="shared" si="210"/>
        <v>0</v>
      </c>
      <c r="DA41" s="54">
        <f t="shared" si="211"/>
        <v>0</v>
      </c>
      <c r="DB41" s="54">
        <f t="shared" si="212"/>
        <v>0</v>
      </c>
      <c r="DC41" s="54">
        <f t="shared" si="213"/>
        <v>0</v>
      </c>
      <c r="DD41" s="54">
        <f t="shared" si="214"/>
        <v>0</v>
      </c>
      <c r="DE41" s="54">
        <f t="shared" si="215"/>
        <v>0</v>
      </c>
      <c r="DF41" s="54">
        <f t="shared" si="216"/>
        <v>0</v>
      </c>
      <c r="DG41" s="54">
        <f t="shared" si="217"/>
        <v>2</v>
      </c>
      <c r="DH41" s="71">
        <f t="shared" si="218"/>
        <v>0</v>
      </c>
      <c r="DI41" s="71">
        <f t="shared" si="219"/>
        <v>0</v>
      </c>
      <c r="DJ41" s="54">
        <f t="shared" si="220"/>
        <v>0</v>
      </c>
      <c r="DK41" s="54">
        <f t="shared" si="221"/>
        <v>2</v>
      </c>
      <c r="DL41" s="4">
        <f t="shared" si="49"/>
        <v>0</v>
      </c>
      <c r="DM41" s="3">
        <f t="shared" si="222"/>
        <v>0</v>
      </c>
      <c r="DN41" s="3">
        <f t="shared" si="223"/>
        <v>0</v>
      </c>
      <c r="DO41" s="4" t="e">
        <f t="shared" si="224"/>
        <v>#DIV/0!</v>
      </c>
      <c r="DP41" s="57"/>
      <c r="DQ41" s="57"/>
      <c r="DR41" s="56">
        <f t="shared" si="53"/>
        <v>2</v>
      </c>
      <c r="DS41" s="56">
        <f t="shared" si="54"/>
        <v>0</v>
      </c>
      <c r="DT41" s="38">
        <f t="shared" si="55"/>
        <v>0</v>
      </c>
      <c r="DU41" s="38">
        <f t="shared" si="225"/>
        <v>2</v>
      </c>
      <c r="DV41" s="38">
        <f t="shared" si="57"/>
        <v>0</v>
      </c>
      <c r="DW41" s="39">
        <f t="shared" si="58"/>
        <v>0</v>
      </c>
      <c r="DX41" s="39">
        <f t="shared" si="59"/>
        <v>0</v>
      </c>
      <c r="DY41" s="39">
        <f t="shared" si="60"/>
        <v>0</v>
      </c>
      <c r="DZ41" s="39">
        <f t="shared" si="61"/>
        <v>0</v>
      </c>
      <c r="EA41" s="39">
        <f t="shared" si="62"/>
        <v>0</v>
      </c>
      <c r="EB41" s="37" t="e">
        <f t="shared" si="226"/>
        <v>#DIV/0!</v>
      </c>
      <c r="EC41" s="37" t="e">
        <f t="shared" si="227"/>
        <v>#DIV/0!</v>
      </c>
      <c r="ED41" s="37" t="e">
        <f t="shared" si="228"/>
        <v>#DIV/0!</v>
      </c>
      <c r="EE41" s="37" t="e">
        <f t="shared" si="229"/>
        <v>#DIV/0!</v>
      </c>
      <c r="EF41" s="39" t="e">
        <f t="shared" si="230"/>
        <v>#DIV/0!</v>
      </c>
      <c r="EG41" s="37" t="e">
        <f t="shared" si="231"/>
        <v>#DIV/0!</v>
      </c>
      <c r="EH41" s="37" t="e">
        <f t="shared" si="232"/>
        <v>#DIV/0!</v>
      </c>
      <c r="EI41" s="11" t="b">
        <f t="shared" si="233"/>
        <v>1</v>
      </c>
      <c r="EJ41" s="11" t="b">
        <f t="shared" si="234"/>
        <v>0</v>
      </c>
      <c r="EK41" s="39" t="e">
        <f t="shared" si="235"/>
        <v>#DIV/0!</v>
      </c>
      <c r="EL41" s="39" t="e">
        <f t="shared" si="236"/>
        <v>#DIV/0!</v>
      </c>
      <c r="EM41" s="39" t="e">
        <f t="shared" si="237"/>
        <v>#DIV/0!</v>
      </c>
      <c r="EN41" s="39" t="e">
        <f t="shared" si="238"/>
        <v>#DIV/0!</v>
      </c>
      <c r="EO41" s="39" t="e">
        <f t="shared" si="239"/>
        <v>#DIV/0!</v>
      </c>
      <c r="EP41" s="39" t="e">
        <f t="shared" si="240"/>
        <v>#DIV/0!</v>
      </c>
      <c r="EQ41" s="39" t="e">
        <f t="shared" si="241"/>
        <v>#DIV/0!</v>
      </c>
      <c r="ER41" s="39" t="e">
        <f t="shared" si="242"/>
        <v>#DIV/0!</v>
      </c>
      <c r="ES41" s="58" t="str">
        <f t="shared" si="243"/>
        <v>(OH,F,Cl)-dominate amphibole</v>
      </c>
      <c r="ET41" s="58" t="e">
        <f t="shared" si="244"/>
        <v>#N/A</v>
      </c>
      <c r="EU41" s="56">
        <f t="shared" si="82"/>
        <v>0</v>
      </c>
      <c r="EV41" s="56">
        <f t="shared" si="83"/>
        <v>0</v>
      </c>
      <c r="EW41" s="56">
        <f t="shared" si="84"/>
        <v>0</v>
      </c>
      <c r="EX41" s="56">
        <f t="shared" si="85"/>
        <v>0</v>
      </c>
      <c r="EY41" s="56">
        <f t="shared" si="86"/>
        <v>0</v>
      </c>
      <c r="EZ41" s="56">
        <f t="shared" si="87"/>
        <v>0</v>
      </c>
      <c r="FA41" s="39">
        <f t="shared" si="88"/>
        <v>0</v>
      </c>
      <c r="FB41" s="39">
        <f t="shared" si="89"/>
        <v>0</v>
      </c>
      <c r="FC41" s="54">
        <f t="shared" si="90"/>
        <v>0</v>
      </c>
      <c r="FD41" s="54">
        <f t="shared" si="91"/>
        <v>0</v>
      </c>
      <c r="FE41" s="39">
        <f t="shared" si="92"/>
        <v>0</v>
      </c>
      <c r="FF41" s="54">
        <f t="shared" si="93"/>
        <v>0</v>
      </c>
      <c r="FG41" s="39">
        <f t="shared" si="94"/>
        <v>0</v>
      </c>
      <c r="FH41" s="39">
        <f t="shared" si="245"/>
        <v>0</v>
      </c>
      <c r="FI41" s="39">
        <f t="shared" si="246"/>
        <v>0</v>
      </c>
      <c r="FJ41" s="39">
        <f t="shared" si="247"/>
        <v>0</v>
      </c>
      <c r="FK41" s="39" t="e">
        <f t="shared" si="248"/>
        <v>#DIV/0!</v>
      </c>
      <c r="FL41" s="39" t="e">
        <f t="shared" si="249"/>
        <v>#DIV/0!</v>
      </c>
      <c r="FM41" s="39" t="e">
        <f t="shared" si="250"/>
        <v>#DIV/0!</v>
      </c>
      <c r="FN41" s="39">
        <f t="shared" si="251"/>
        <v>1</v>
      </c>
      <c r="FO41" s="39">
        <f t="shared" si="102"/>
        <v>0</v>
      </c>
      <c r="FP41" s="39">
        <f t="shared" si="103"/>
        <v>0</v>
      </c>
      <c r="FQ41" s="39">
        <f t="shared" si="104"/>
        <v>0</v>
      </c>
      <c r="FR41" s="39">
        <f t="shared" si="252"/>
        <v>0</v>
      </c>
      <c r="FS41" s="39">
        <f t="shared" si="253"/>
        <v>0</v>
      </c>
      <c r="FT41" s="39"/>
      <c r="FU41" s="39" t="e">
        <f t="shared" si="254"/>
        <v>#DIV/0!</v>
      </c>
      <c r="FV41" s="39" t="e">
        <f t="shared" si="255"/>
        <v>#DIV/0!</v>
      </c>
      <c r="FW41" s="39" t="e">
        <f t="shared" si="256"/>
        <v>#DIV/0!</v>
      </c>
      <c r="FX41" s="39"/>
      <c r="FY41" s="39" t="e">
        <f t="shared" si="257"/>
        <v>#DIV/0!</v>
      </c>
      <c r="FZ41" s="39" t="e">
        <f t="shared" si="258"/>
        <v>#DIV/0!</v>
      </c>
      <c r="GA41" s="39" t="e">
        <f t="shared" si="259"/>
        <v>#DIV/0!</v>
      </c>
      <c r="GB41" s="39" t="e">
        <f t="shared" si="260"/>
        <v>#DIV/0!</v>
      </c>
      <c r="GC41" s="39" t="e">
        <f t="shared" si="261"/>
        <v>#DIV/0!</v>
      </c>
      <c r="GD41" s="39" t="e">
        <f t="shared" si="262"/>
        <v>#DIV/0!</v>
      </c>
      <c r="GE41" s="39" t="e">
        <f t="shared" si="263"/>
        <v>#DIV/0!</v>
      </c>
      <c r="GF41" s="39" t="e">
        <f t="shared" si="264"/>
        <v>#DIV/0!</v>
      </c>
      <c r="GG41" s="39" t="e">
        <f t="shared" si="265"/>
        <v>#DIV/0!</v>
      </c>
      <c r="GH41" s="39" t="e">
        <f t="shared" si="266"/>
        <v>#DIV/0!</v>
      </c>
      <c r="GI41" s="39"/>
      <c r="GJ41" s="39" t="e">
        <f t="shared" si="267"/>
        <v>#DIV/0!</v>
      </c>
      <c r="GK41" s="39" t="e">
        <f t="shared" si="268"/>
        <v>#DIV/0!</v>
      </c>
      <c r="GL41" s="39" t="e">
        <f t="shared" si="269"/>
        <v>#DIV/0!</v>
      </c>
      <c r="GM41" s="39" t="e">
        <f t="shared" si="270"/>
        <v>#DIV/0!</v>
      </c>
      <c r="GN41" s="39" t="e">
        <f t="shared" si="271"/>
        <v>#DIV/0!</v>
      </c>
      <c r="GO41" s="57"/>
      <c r="GP41" s="57" t="e">
        <f t="shared" si="272"/>
        <v>#DIV/0!</v>
      </c>
      <c r="GQ41" s="59" t="e">
        <f t="shared" si="273"/>
        <v>#DIV/0!</v>
      </c>
      <c r="GR41" s="41" t="e">
        <f t="shared" si="274"/>
        <v>#DIV/0!</v>
      </c>
      <c r="GS41" s="57" t="e">
        <f t="shared" si="275"/>
        <v>#DIV/0!</v>
      </c>
      <c r="GT41" s="57" t="e">
        <f t="shared" si="276"/>
        <v>#DIV/0!</v>
      </c>
      <c r="GU41" s="57" t="e">
        <f t="shared" si="277"/>
        <v>#DIV/0!</v>
      </c>
      <c r="GV41" s="57"/>
      <c r="GW41" s="42" t="e">
        <f t="shared" si="278"/>
        <v>#DIV/0!</v>
      </c>
      <c r="GX41" s="42" t="e">
        <f t="shared" si="279"/>
        <v>#DIV/0!</v>
      </c>
      <c r="GY41" s="42" t="e">
        <f t="shared" si="280"/>
        <v>#DIV/0!</v>
      </c>
      <c r="GZ41" s="57"/>
      <c r="HA41" s="2" t="e">
        <f t="shared" si="281"/>
        <v>#DIV/0!</v>
      </c>
      <c r="HB41" s="2" t="e">
        <f t="shared" si="282"/>
        <v>#DIV/0!</v>
      </c>
      <c r="HC41" s="2" t="e">
        <f t="shared" si="283"/>
        <v>#DIV/0!</v>
      </c>
      <c r="HD41" s="2" t="e">
        <f t="shared" si="284"/>
        <v>#DIV/0!</v>
      </c>
      <c r="HE41" s="2" t="e">
        <f t="shared" si="285"/>
        <v>#DIV/0!</v>
      </c>
      <c r="HF41" s="2" t="e">
        <f t="shared" si="286"/>
        <v>#DIV/0!</v>
      </c>
      <c r="HG41" s="2" t="e">
        <f t="shared" si="287"/>
        <v>#DIV/0!</v>
      </c>
      <c r="HH41" s="2" t="e">
        <f t="shared" si="288"/>
        <v>#DIV/0!</v>
      </c>
      <c r="HI41" s="2" t="e">
        <f t="shared" si="289"/>
        <v>#DIV/0!</v>
      </c>
      <c r="HJ41" s="11" t="e">
        <f t="shared" si="290"/>
        <v>#DIV/0!</v>
      </c>
      <c r="HK41" s="60" t="e">
        <f t="shared" si="291"/>
        <v>#DIV/0!</v>
      </c>
      <c r="HL41" s="57"/>
      <c r="HM41" s="57" t="e">
        <f t="shared" si="292"/>
        <v>#DIV/0!</v>
      </c>
      <c r="HN41" s="57" t="e">
        <f t="shared" si="293"/>
        <v>#DIV/0!</v>
      </c>
      <c r="HO41" s="57" t="e">
        <f t="shared" si="294"/>
        <v>#DIV/0!</v>
      </c>
      <c r="HP41" s="57" t="e">
        <f t="shared" si="295"/>
        <v>#DIV/0!</v>
      </c>
      <c r="HQ41" s="57" t="e">
        <f t="shared" si="296"/>
        <v>#DIV/0!</v>
      </c>
      <c r="HR41" s="57"/>
      <c r="HS41" s="57" t="e">
        <f t="shared" si="297"/>
        <v>#DIV/0!</v>
      </c>
      <c r="HT41" s="57" t="e">
        <f t="shared" si="298"/>
        <v>#DIV/0!</v>
      </c>
      <c r="HU41" s="57" t="e">
        <f t="shared" si="299"/>
        <v>#DIV/0!</v>
      </c>
      <c r="HV41" s="57" t="e">
        <f t="shared" si="300"/>
        <v>#DIV/0!</v>
      </c>
      <c r="HW41" s="57" t="e">
        <f t="shared" si="301"/>
        <v>#DIV/0!</v>
      </c>
      <c r="HX41" s="57"/>
      <c r="HY41" s="57" t="e">
        <f t="shared" si="302"/>
        <v>#DIV/0!</v>
      </c>
      <c r="HZ41" s="57" t="e">
        <f t="shared" si="303"/>
        <v>#DIV/0!</v>
      </c>
      <c r="IA41" s="57"/>
      <c r="IB41" s="61">
        <f t="shared" si="304"/>
        <v>0</v>
      </c>
      <c r="IC41" s="57" t="str">
        <f t="shared" si="305"/>
        <v/>
      </c>
      <c r="ID41" s="42"/>
      <c r="IE41" s="2" t="str">
        <f t="shared" si="306"/>
        <v/>
      </c>
      <c r="IF41" s="60" t="e">
        <f t="shared" si="307"/>
        <v>#DIV/0!</v>
      </c>
      <c r="IG41" s="60" t="str">
        <f t="shared" si="308"/>
        <v/>
      </c>
      <c r="IH41" s="60" t="str">
        <f t="shared" si="309"/>
        <v>zinco-</v>
      </c>
      <c r="II41" s="60" t="str">
        <f t="shared" si="310"/>
        <v>mangano-</v>
      </c>
      <c r="IJ41" s="60" t="e">
        <f t="shared" si="311"/>
        <v>#DIV/0!</v>
      </c>
      <c r="IK41" s="60" t="e">
        <f t="shared" si="312"/>
        <v>#DIV/0!</v>
      </c>
      <c r="IL41" s="60" t="e">
        <f t="shared" si="313"/>
        <v>#DIV/0!</v>
      </c>
      <c r="IM41" s="60" t="e">
        <f t="shared" si="314"/>
        <v>#DIV/0!</v>
      </c>
      <c r="IN41" s="60" t="str">
        <f t="shared" si="315"/>
        <v/>
      </c>
      <c r="IO41" s="60" t="str">
        <f t="shared" si="316"/>
        <v/>
      </c>
      <c r="IP41" s="57"/>
      <c r="IQ41" s="57" t="str">
        <f t="shared" si="317"/>
        <v>ERROR!!</v>
      </c>
      <c r="IR41" s="42"/>
      <c r="IS41" s="42"/>
      <c r="IT41" s="42"/>
      <c r="IU41" s="42"/>
      <c r="IV41" s="42"/>
      <c r="IW41" s="42"/>
      <c r="IX41" s="42"/>
      <c r="IY41" s="42"/>
      <c r="IZ41" s="42"/>
      <c r="JA41" s="42"/>
      <c r="JB41" s="42"/>
      <c r="JC41" s="42"/>
      <c r="JD41" s="42"/>
      <c r="JE41" s="42"/>
      <c r="JF41" s="42"/>
      <c r="JG41" s="42"/>
      <c r="JH41" s="42"/>
      <c r="JI41" s="42"/>
      <c r="JJ41" s="42"/>
      <c r="JK41" s="42"/>
      <c r="JL41" s="42"/>
      <c r="JM41" s="42"/>
      <c r="JN41" s="42"/>
      <c r="JO41" s="42"/>
      <c r="JP41" s="42"/>
      <c r="JQ41" s="42"/>
      <c r="JR41" s="42"/>
      <c r="JS41" s="42"/>
      <c r="JT41" s="42"/>
      <c r="JU41" s="42"/>
      <c r="JV41" s="42"/>
      <c r="JW41" s="42"/>
      <c r="JX41" s="42"/>
      <c r="JY41" s="42"/>
      <c r="JZ41" s="42"/>
    </row>
    <row r="42" spans="1:286" ht="15" customHeight="1">
      <c r="A42"/>
      <c r="B42"/>
      <c r="C42"/>
      <c r="D42"/>
      <c r="E42"/>
      <c r="F42" t="s">
        <v>196</v>
      </c>
      <c r="G42" s="73"/>
      <c r="H42" s="74"/>
      <c r="I42" s="73"/>
      <c r="J42" s="73"/>
      <c r="K42" s="73"/>
      <c r="L42" s="73"/>
      <c r="M42" s="74"/>
      <c r="N42" s="74"/>
      <c r="O42" s="74"/>
      <c r="P42" s="74"/>
      <c r="Q42" s="74"/>
      <c r="R42" s="74"/>
      <c r="S42"/>
      <c r="T42"/>
      <c r="U42"/>
      <c r="V42"/>
      <c r="W42"/>
      <c r="X42" s="29">
        <f t="shared" si="173"/>
        <v>0</v>
      </c>
      <c r="Y42" s="29">
        <f t="shared" si="174"/>
        <v>0</v>
      </c>
      <c r="Z42" s="29" t="e">
        <f t="shared" si="175"/>
        <v>#DIV/0!</v>
      </c>
      <c r="AA42" s="29" t="e">
        <f t="shared" si="176"/>
        <v>#DIV/0!</v>
      </c>
      <c r="AB42" s="29" t="e">
        <f t="shared" si="177"/>
        <v>#DIV/0!</v>
      </c>
      <c r="AC42" s="29" t="e">
        <f t="shared" si="178"/>
        <v>#DIV/0!</v>
      </c>
      <c r="AF42" s="23">
        <v>60.084299999999999</v>
      </c>
      <c r="AG42" s="23">
        <v>79.878799999999998</v>
      </c>
      <c r="AH42" s="23">
        <v>101.96120000000001</v>
      </c>
      <c r="AI42" s="23">
        <v>151.99039999999999</v>
      </c>
      <c r="AJ42" s="23">
        <v>159.69</v>
      </c>
      <c r="AK42" s="23">
        <v>71.846400000000003</v>
      </c>
      <c r="AL42" s="23">
        <v>70.9375</v>
      </c>
      <c r="AM42" s="23">
        <v>40.304400000000001</v>
      </c>
      <c r="AN42" s="23">
        <v>56.077399999999997</v>
      </c>
      <c r="AO42" s="23">
        <v>61.978999999999999</v>
      </c>
      <c r="AP42" s="23">
        <v>94.195999999999998</v>
      </c>
      <c r="AQ42" s="23">
        <v>18.998000000000001</v>
      </c>
      <c r="AR42" s="23">
        <v>35.450000000000003</v>
      </c>
      <c r="AS42" s="23">
        <v>29.88</v>
      </c>
      <c r="AT42" s="23">
        <v>74.691999999999993</v>
      </c>
      <c r="AU42" s="23">
        <v>81.39</v>
      </c>
      <c r="AX42" s="54">
        <f t="shared" si="179"/>
        <v>0</v>
      </c>
      <c r="AY42" s="54">
        <f t="shared" si="180"/>
        <v>0</v>
      </c>
      <c r="AZ42" s="54">
        <f t="shared" si="181"/>
        <v>0</v>
      </c>
      <c r="BA42" s="54">
        <f t="shared" si="182"/>
        <v>0</v>
      </c>
      <c r="BB42" s="54">
        <f t="shared" si="183"/>
        <v>0</v>
      </c>
      <c r="BC42" s="54">
        <f t="shared" si="184"/>
        <v>0</v>
      </c>
      <c r="BD42" s="54">
        <f t="shared" si="185"/>
        <v>0</v>
      </c>
      <c r="BE42" s="54">
        <f t="shared" si="186"/>
        <v>0</v>
      </c>
      <c r="BF42" s="54">
        <f t="shared" si="187"/>
        <v>0</v>
      </c>
      <c r="BG42" s="54">
        <f t="shared" si="188"/>
        <v>0</v>
      </c>
      <c r="BH42" s="54">
        <f t="shared" si="189"/>
        <v>0</v>
      </c>
      <c r="BI42" s="54">
        <f t="shared" si="190"/>
        <v>0</v>
      </c>
      <c r="BJ42" s="54">
        <f t="shared" si="191"/>
        <v>0</v>
      </c>
      <c r="BK42" s="54">
        <f t="shared" si="192"/>
        <v>0</v>
      </c>
      <c r="BL42" s="54">
        <f t="shared" si="193"/>
        <v>0</v>
      </c>
      <c r="BM42" s="42"/>
      <c r="BO42" s="54">
        <f>'Norm-coeff'!$C$2+$AX42*'Norm-coeff'!$D$2+$AY42*'Norm-coeff'!$E$2+$AZ42*'Norm-coeff'!$F$2+$BA42*'Norm-coeff'!$G$2+$BB42*'Norm-coeff'!$H$2+$BC42*'Norm-coeff'!$I$2+$BD42*'Norm-coeff'!$J$2+$BE42*'Norm-coeff'!$K$2+$BF42*'Norm-coeff'!$L$2+$BG42*'Norm-coeff'!$M$2+$BH42*'Norm-coeff'!$N$2+$BI42*'Norm-coeff'!$O$2</f>
        <v>5.4045421474420303</v>
      </c>
      <c r="BP42" s="54">
        <f>'Norm-coeff'!$C$3+$AX42*'Norm-coeff'!$D$3+$AY42*'Norm-coeff'!$E$3+$AZ42*'Norm-coeff'!$F$3+$BA42*'Norm-coeff'!$G$3+$BB42*'Norm-coeff'!$H$3+$BC42*'Norm-coeff'!$I$3+$BD42*'Norm-coeff'!$J$3+$BE42*'Norm-coeff'!$K$3+$BF42*'Norm-coeff'!$L$3+$BG42*'Norm-coeff'!$M$3+$BH42*'Norm-coeff'!$N$3+$BI42*'Norm-coeff'!$O$3</f>
        <v>3.15319116612705</v>
      </c>
      <c r="BQ42" s="54">
        <f>'Norm-coeff'!$C$4+$AX42*'Norm-coeff'!$D$4+$AY42*'Norm-coeff'!$E$4+$AZ42*'Norm-coeff'!$F$4+$BA42*'Norm-coeff'!$G$4+$BB42*'Norm-coeff'!$H$4+$BC42*'Norm-coeff'!$I$4+$BD42*'Norm-coeff'!$J$4+$BE42*'Norm-coeff'!$K$4+$BF42*'Norm-coeff'!$L$4+$BG42*'Norm-coeff'!$M$4+$BH42*'Norm-coeff'!$N$4+$BI42*'Norm-coeff'!$O$4</f>
        <v>1.42115649462768</v>
      </c>
      <c r="BR42" s="54">
        <f>'Norm-coeff'!$C$5+$AX42*'Norm-coeff'!$D$5+$AY42*'Norm-coeff'!$E$5+$AZ42*'Norm-coeff'!$F$5+$BA42*'Norm-coeff'!$G$5+$BB42*'Norm-coeff'!$H$5+$BC42*'Norm-coeff'!$I$5+$BD42*'Norm-coeff'!$J$5+$BE42*'Norm-coeff'!$K$5+$BF42*'Norm-coeff'!$L$5+$BG42*'Norm-coeff'!$M$5+$BH42*'Norm-coeff'!$N$5+$BI42*'Norm-coeff'!$O$5</f>
        <v>1.0553329241296201</v>
      </c>
      <c r="BS42" s="54">
        <f>'Norm-coeff'!$C$6+$AX42*'Norm-coeff'!$D$6+$AY42*'Norm-coeff'!$E$6+$AZ42*'Norm-coeff'!$F$6+$BA42*'Norm-coeff'!$G$6+$BB42*'Norm-coeff'!$H$6+$BC42*'Norm-coeff'!$I$6+$BD42*'Norm-coeff'!$J$6+$BE42*'Norm-coeff'!$K$6+$BF42*'Norm-coeff'!$L$6+$BG42*'Norm-coeff'!$M$6+$BH42*'Norm-coeff'!$N$6+$BI42*'Norm-coeff'!$O$6</f>
        <v>-1.48700885495103E-2</v>
      </c>
      <c r="BT42" s="54">
        <f>'Norm-coeff'!$C$7+$AX42*'Norm-coeff'!$D$7+$AY42*'Norm-coeff'!$E$7+$AZ42*'Norm-coeff'!$F$7+$BA42*'Norm-coeff'!$G$7+$BB42*'Norm-coeff'!$H$7+$BC42*'Norm-coeff'!$I$7+$BD42*'Norm-coeff'!$J$7+$BE42*'Norm-coeff'!$K$7+$BF42*'Norm-coeff'!$L$7+$BG42*'Norm-coeff'!$M$7+$BH42*'Norm-coeff'!$N$7+$BI42*'Norm-coeff'!$O$7</f>
        <v>2.0907583608832998</v>
      </c>
      <c r="BU42" s="54">
        <f>'Norm-coeff'!$C$8+$AX42*'Norm-coeff'!$D$8+$AY42*'Norm-coeff'!$E$8+$AZ42*'Norm-coeff'!$F$8+$BA42*'Norm-coeff'!$G$8+$BB42*'Norm-coeff'!$H$8+$BC42*'Norm-coeff'!$I$8+$BD42*'Norm-coeff'!$J$8+$BE42*'Norm-coeff'!$K$8+$BF42*'Norm-coeff'!$L$8+$BG42*'Norm-coeff'!$M$8+$BH42*'Norm-coeff'!$N$8+$BI42*'Norm-coeff'!$O$8</f>
        <v>0.65894159836244504</v>
      </c>
      <c r="BV42" s="54">
        <f>'Norm-coeff'!$C$9+$AX42*'Norm-coeff'!$D$9+$AY42*'Norm-coeff'!$E$9+$AZ42*'Norm-coeff'!$F$9+$BA42*'Norm-coeff'!$G$9+$BB42*'Norm-coeff'!$H$9+$BC42*'Norm-coeff'!$I$9+$BD42*'Norm-coeff'!$J$9+$BE42*'Norm-coeff'!$K$9+$BF42*'Norm-coeff'!$L$9+$BG42*'Norm-coeff'!$M$9+$BH42*'Norm-coeff'!$N$9+$BI42*'Norm-coeff'!$O$9</f>
        <v>1.48961085014701</v>
      </c>
      <c r="BW42" s="54">
        <f>'Norm-coeff'!$C$10+$AX42*'Norm-coeff'!$D$10+$AY42*'Norm-coeff'!$E$10+$AZ42*'Norm-coeff'!$F$10+$BA42*'Norm-coeff'!$G$10+$BB42*'Norm-coeff'!$H$10+$BC42*'Norm-coeff'!$I$10+$BD42*'Norm-coeff'!$J$10+$BE42*'Norm-coeff'!$K$10+$BF42*'Norm-coeff'!$L$10+$BG42*'Norm-coeff'!$M$10+$BH42*'Norm-coeff'!$N$10+$BI42*'Norm-coeff'!$O$10</f>
        <v>1.42058735749591</v>
      </c>
      <c r="BX42" s="54">
        <f>'Norm-coeff'!$C$11+$AX42*'Norm-coeff'!$D$11+$AY42*'Norm-coeff'!$E$11+$AZ42*'Norm-coeff'!$F$11+$BA42*'Norm-coeff'!$G$11+$BB42*'Norm-coeff'!$H$11+$BC42*'Norm-coeff'!$I$11+$BD42*'Norm-coeff'!$J$11+$BE42*'Norm-coeff'!$K$11+$BF42*'Norm-coeff'!$L$11+$BG42*'Norm-coeff'!$M$11+$BH42*'Norm-coeff'!$N$11+$BI42*'Norm-coeff'!$O$11</f>
        <v>0.221233014421479</v>
      </c>
      <c r="BY42" s="54">
        <f>'Norm-coeff'!$C$12+$AX42*'Norm-coeff'!$D$12+$AY42*'Norm-coeff'!$E$12+$AZ42*'Norm-coeff'!$F$12+$BA42*'Norm-coeff'!$G$12+$BB42*'Norm-coeff'!$H$12+$BC42*'Norm-coeff'!$I$12+$BD42*'Norm-coeff'!$J$12+$BE42*'Norm-coeff'!$K$12+$BF42*'Norm-coeff'!$L$12+$BG42*'Norm-coeff'!$M$12+$BH42*'Norm-coeff'!$N$12+$BI42*'Norm-coeff'!$O$12</f>
        <v>0.283527502056037</v>
      </c>
      <c r="BZ42" s="54">
        <f>'Norm-coeff'!$C$13+$AX42*'Norm-coeff'!$D$13+$AY42*'Norm-coeff'!$E$13+$AZ42*'Norm-coeff'!$F$13+$BA42*'Norm-coeff'!$G$13+$BB42*'Norm-coeff'!$H$13+$BC42*'Norm-coeff'!$I$13+$BD42*'Norm-coeff'!$J$13+$BE42*'Norm-coeff'!$K$13+$BF42*'Norm-coeff'!$L$13+$BG42*'Norm-coeff'!$M$13+$BH42*'Norm-coeff'!$N$13+$BI42*'Norm-coeff'!$O$13</f>
        <v>-4.1864930554451202E-2</v>
      </c>
      <c r="CA42" s="54">
        <f>'Norm-coeff'!$C$14+$AX42*'Norm-coeff'!$D$14+$AY42*'Norm-coeff'!$E$14+$AZ42*'Norm-coeff'!$F$14+$BA42*'Norm-coeff'!$G$14+$BB42*'Norm-coeff'!$H$14+$BC42*'Norm-coeff'!$I$14+$BD42*'Norm-coeff'!$J$14+$BE42*'Norm-coeff'!$K$14+$BF42*'Norm-coeff'!$L$14+$BG42*'Norm-coeff'!$M$14+$BH42*'Norm-coeff'!$N$14+$BI42*'Norm-coeff'!$O$14</f>
        <v>4.2526983164477103</v>
      </c>
      <c r="CC42" s="54">
        <f t="shared" si="318"/>
        <v>0</v>
      </c>
      <c r="CG42" s="54">
        <f t="shared" si="194"/>
        <v>0</v>
      </c>
      <c r="CH42" s="54">
        <f t="shared" si="172"/>
        <v>0</v>
      </c>
      <c r="CI42" s="54">
        <f t="shared" si="195"/>
        <v>0</v>
      </c>
      <c r="CJ42" s="56">
        <f t="shared" si="196"/>
        <v>0</v>
      </c>
      <c r="CK42" s="54">
        <f t="shared" si="197"/>
        <v>0</v>
      </c>
      <c r="CL42" s="54">
        <f t="shared" si="198"/>
        <v>0</v>
      </c>
      <c r="CM42" s="54">
        <f t="shared" si="199"/>
        <v>0</v>
      </c>
      <c r="CN42" s="54">
        <f t="shared" si="200"/>
        <v>0</v>
      </c>
      <c r="CO42" s="54">
        <f t="shared" si="201"/>
        <v>0</v>
      </c>
      <c r="CP42" s="54">
        <f t="shared" si="202"/>
        <v>0</v>
      </c>
      <c r="CQ42" s="54">
        <f t="shared" si="203"/>
        <v>0</v>
      </c>
      <c r="CR42" s="54">
        <f t="shared" si="204"/>
        <v>0</v>
      </c>
      <c r="CS42" s="54">
        <f t="shared" si="205"/>
        <v>0</v>
      </c>
      <c r="CU42" s="54">
        <f t="shared" si="206"/>
        <v>0</v>
      </c>
      <c r="CV42" s="54">
        <f t="shared" si="207"/>
        <v>0</v>
      </c>
      <c r="CW42" s="54">
        <f t="shared" si="208"/>
        <v>0</v>
      </c>
      <c r="CX42" s="54">
        <f t="shared" si="209"/>
        <v>0</v>
      </c>
      <c r="CZ42" s="54">
        <f t="shared" si="210"/>
        <v>0</v>
      </c>
      <c r="DA42" s="54">
        <f t="shared" si="211"/>
        <v>0</v>
      </c>
      <c r="DB42" s="54">
        <f t="shared" si="212"/>
        <v>0</v>
      </c>
      <c r="DC42" s="54">
        <f t="shared" si="213"/>
        <v>0</v>
      </c>
      <c r="DD42" s="54">
        <f t="shared" si="214"/>
        <v>0</v>
      </c>
      <c r="DE42" s="54">
        <f t="shared" si="215"/>
        <v>0</v>
      </c>
      <c r="DF42" s="54">
        <f t="shared" si="216"/>
        <v>0</v>
      </c>
      <c r="DG42" s="54">
        <f t="shared" si="217"/>
        <v>2</v>
      </c>
      <c r="DH42" s="71">
        <f t="shared" si="218"/>
        <v>0</v>
      </c>
      <c r="DI42" s="71">
        <f t="shared" si="219"/>
        <v>0</v>
      </c>
      <c r="DJ42" s="54">
        <f t="shared" si="220"/>
        <v>0</v>
      </c>
      <c r="DK42" s="54">
        <f t="shared" si="221"/>
        <v>2</v>
      </c>
      <c r="DL42" s="4">
        <f t="shared" si="49"/>
        <v>0</v>
      </c>
      <c r="DM42" s="3">
        <f t="shared" si="222"/>
        <v>0</v>
      </c>
      <c r="DN42" s="3">
        <f t="shared" si="223"/>
        <v>0</v>
      </c>
      <c r="DO42" s="4" t="e">
        <f t="shared" si="224"/>
        <v>#DIV/0!</v>
      </c>
      <c r="DP42" s="57"/>
      <c r="DQ42" s="57"/>
      <c r="DR42" s="56">
        <f t="shared" si="53"/>
        <v>2</v>
      </c>
      <c r="DS42" s="56">
        <f t="shared" si="54"/>
        <v>0</v>
      </c>
      <c r="DT42" s="38">
        <f t="shared" si="55"/>
        <v>0</v>
      </c>
      <c r="DU42" s="38">
        <f t="shared" si="225"/>
        <v>2</v>
      </c>
      <c r="DV42" s="38">
        <f t="shared" si="57"/>
        <v>0</v>
      </c>
      <c r="DW42" s="39">
        <f t="shared" si="58"/>
        <v>0</v>
      </c>
      <c r="DX42" s="39">
        <f t="shared" si="59"/>
        <v>0</v>
      </c>
      <c r="DY42" s="39">
        <f t="shared" si="60"/>
        <v>0</v>
      </c>
      <c r="DZ42" s="39">
        <f t="shared" si="61"/>
        <v>0</v>
      </c>
      <c r="EA42" s="39">
        <f t="shared" si="62"/>
        <v>0</v>
      </c>
      <c r="EB42" s="37" t="e">
        <f t="shared" si="226"/>
        <v>#DIV/0!</v>
      </c>
      <c r="EC42" s="37" t="e">
        <f t="shared" si="227"/>
        <v>#DIV/0!</v>
      </c>
      <c r="ED42" s="37" t="e">
        <f t="shared" si="228"/>
        <v>#DIV/0!</v>
      </c>
      <c r="EE42" s="37" t="e">
        <f t="shared" si="229"/>
        <v>#DIV/0!</v>
      </c>
      <c r="EF42" s="39" t="e">
        <f t="shared" si="230"/>
        <v>#DIV/0!</v>
      </c>
      <c r="EG42" s="37" t="e">
        <f t="shared" si="231"/>
        <v>#DIV/0!</v>
      </c>
      <c r="EH42" s="37" t="e">
        <f t="shared" si="232"/>
        <v>#DIV/0!</v>
      </c>
      <c r="EI42" s="11" t="b">
        <f t="shared" si="233"/>
        <v>1</v>
      </c>
      <c r="EJ42" s="11" t="b">
        <f t="shared" si="234"/>
        <v>0</v>
      </c>
      <c r="EK42" s="39" t="e">
        <f t="shared" si="235"/>
        <v>#DIV/0!</v>
      </c>
      <c r="EL42" s="39" t="e">
        <f t="shared" si="236"/>
        <v>#DIV/0!</v>
      </c>
      <c r="EM42" s="39" t="e">
        <f t="shared" si="237"/>
        <v>#DIV/0!</v>
      </c>
      <c r="EN42" s="39" t="e">
        <f t="shared" si="238"/>
        <v>#DIV/0!</v>
      </c>
      <c r="EO42" s="39" t="e">
        <f t="shared" si="239"/>
        <v>#DIV/0!</v>
      </c>
      <c r="EP42" s="39" t="e">
        <f t="shared" si="240"/>
        <v>#DIV/0!</v>
      </c>
      <c r="EQ42" s="39" t="e">
        <f t="shared" si="241"/>
        <v>#DIV/0!</v>
      </c>
      <c r="ER42" s="39" t="e">
        <f t="shared" si="242"/>
        <v>#DIV/0!</v>
      </c>
      <c r="ES42" s="58" t="str">
        <f t="shared" si="243"/>
        <v>(OH,F,Cl)-dominate amphibole</v>
      </c>
      <c r="ET42" s="58" t="e">
        <f t="shared" si="244"/>
        <v>#N/A</v>
      </c>
      <c r="EU42" s="56">
        <f t="shared" si="82"/>
        <v>0</v>
      </c>
      <c r="EV42" s="56">
        <f t="shared" si="83"/>
        <v>0</v>
      </c>
      <c r="EW42" s="56">
        <f t="shared" si="84"/>
        <v>0</v>
      </c>
      <c r="EX42" s="56">
        <f t="shared" si="85"/>
        <v>0</v>
      </c>
      <c r="EY42" s="56">
        <f t="shared" si="86"/>
        <v>0</v>
      </c>
      <c r="EZ42" s="56">
        <f t="shared" si="87"/>
        <v>0</v>
      </c>
      <c r="FA42" s="39">
        <f t="shared" si="88"/>
        <v>0</v>
      </c>
      <c r="FB42" s="39">
        <f t="shared" si="89"/>
        <v>0</v>
      </c>
      <c r="FC42" s="54">
        <f t="shared" si="90"/>
        <v>0</v>
      </c>
      <c r="FD42" s="54">
        <f t="shared" si="91"/>
        <v>0</v>
      </c>
      <c r="FE42" s="39">
        <f t="shared" si="92"/>
        <v>0</v>
      </c>
      <c r="FF42" s="54">
        <f t="shared" si="93"/>
        <v>0</v>
      </c>
      <c r="FG42" s="39">
        <f t="shared" si="94"/>
        <v>0</v>
      </c>
      <c r="FH42" s="39">
        <f t="shared" si="245"/>
        <v>0</v>
      </c>
      <c r="FI42" s="39">
        <f t="shared" si="246"/>
        <v>0</v>
      </c>
      <c r="FJ42" s="39">
        <f t="shared" si="247"/>
        <v>0</v>
      </c>
      <c r="FK42" s="39" t="e">
        <f t="shared" si="248"/>
        <v>#DIV/0!</v>
      </c>
      <c r="FL42" s="39" t="e">
        <f t="shared" si="249"/>
        <v>#DIV/0!</v>
      </c>
      <c r="FM42" s="39" t="e">
        <f t="shared" si="250"/>
        <v>#DIV/0!</v>
      </c>
      <c r="FN42" s="39">
        <f t="shared" si="251"/>
        <v>1</v>
      </c>
      <c r="FO42" s="39">
        <f t="shared" si="102"/>
        <v>0</v>
      </c>
      <c r="FP42" s="39">
        <f t="shared" si="103"/>
        <v>0</v>
      </c>
      <c r="FQ42" s="39">
        <f t="shared" si="104"/>
        <v>0</v>
      </c>
      <c r="FR42" s="39">
        <f t="shared" si="252"/>
        <v>0</v>
      </c>
      <c r="FS42" s="39">
        <f t="shared" si="253"/>
        <v>0</v>
      </c>
      <c r="FU42" s="39" t="e">
        <f t="shared" si="254"/>
        <v>#DIV/0!</v>
      </c>
      <c r="FV42" s="39" t="e">
        <f t="shared" si="255"/>
        <v>#DIV/0!</v>
      </c>
      <c r="FW42" s="39" t="e">
        <f t="shared" si="256"/>
        <v>#DIV/0!</v>
      </c>
      <c r="FY42" s="39" t="e">
        <f t="shared" si="257"/>
        <v>#DIV/0!</v>
      </c>
      <c r="FZ42" s="39" t="e">
        <f t="shared" si="258"/>
        <v>#DIV/0!</v>
      </c>
      <c r="GA42" s="39" t="e">
        <f t="shared" si="259"/>
        <v>#DIV/0!</v>
      </c>
      <c r="GB42" s="39" t="e">
        <f t="shared" si="260"/>
        <v>#DIV/0!</v>
      </c>
      <c r="GC42" s="39" t="e">
        <f t="shared" si="261"/>
        <v>#DIV/0!</v>
      </c>
      <c r="GD42" s="39" t="e">
        <f t="shared" si="262"/>
        <v>#DIV/0!</v>
      </c>
      <c r="GE42" s="39" t="e">
        <f t="shared" si="263"/>
        <v>#DIV/0!</v>
      </c>
      <c r="GF42" s="39" t="e">
        <f t="shared" si="264"/>
        <v>#DIV/0!</v>
      </c>
      <c r="GG42" s="39" t="e">
        <f t="shared" si="265"/>
        <v>#DIV/0!</v>
      </c>
      <c r="GH42" s="39" t="e">
        <f t="shared" si="266"/>
        <v>#DIV/0!</v>
      </c>
      <c r="GI42" s="39"/>
      <c r="GJ42" s="39" t="e">
        <f t="shared" si="267"/>
        <v>#DIV/0!</v>
      </c>
      <c r="GK42" s="39" t="e">
        <f t="shared" si="268"/>
        <v>#DIV/0!</v>
      </c>
      <c r="GL42" s="39" t="e">
        <f t="shared" si="269"/>
        <v>#DIV/0!</v>
      </c>
      <c r="GM42" s="39" t="e">
        <f t="shared" si="270"/>
        <v>#DIV/0!</v>
      </c>
      <c r="GN42" s="39" t="e">
        <f t="shared" si="271"/>
        <v>#DIV/0!</v>
      </c>
      <c r="GO42" s="57"/>
      <c r="GP42" s="57" t="e">
        <f t="shared" si="272"/>
        <v>#DIV/0!</v>
      </c>
      <c r="GQ42" s="59" t="e">
        <f t="shared" si="273"/>
        <v>#DIV/0!</v>
      </c>
      <c r="GR42" s="41" t="e">
        <f t="shared" si="274"/>
        <v>#DIV/0!</v>
      </c>
      <c r="GS42" s="57" t="e">
        <f t="shared" si="275"/>
        <v>#DIV/0!</v>
      </c>
      <c r="GT42" s="57" t="e">
        <f t="shared" si="276"/>
        <v>#DIV/0!</v>
      </c>
      <c r="GU42" s="57" t="e">
        <f t="shared" si="277"/>
        <v>#DIV/0!</v>
      </c>
      <c r="GV42" s="57"/>
      <c r="GW42" s="42" t="e">
        <f t="shared" si="278"/>
        <v>#DIV/0!</v>
      </c>
      <c r="GX42" s="42" t="e">
        <f t="shared" si="279"/>
        <v>#DIV/0!</v>
      </c>
      <c r="GY42" s="42" t="e">
        <f t="shared" si="280"/>
        <v>#DIV/0!</v>
      </c>
      <c r="GZ42" s="57"/>
      <c r="HA42" s="2" t="e">
        <f t="shared" si="281"/>
        <v>#DIV/0!</v>
      </c>
      <c r="HB42" s="2" t="e">
        <f t="shared" si="282"/>
        <v>#DIV/0!</v>
      </c>
      <c r="HC42" s="2" t="e">
        <f t="shared" si="283"/>
        <v>#DIV/0!</v>
      </c>
      <c r="HD42" s="2" t="e">
        <f t="shared" si="284"/>
        <v>#DIV/0!</v>
      </c>
      <c r="HE42" s="2" t="e">
        <f t="shared" si="285"/>
        <v>#DIV/0!</v>
      </c>
      <c r="HF42" s="2" t="e">
        <f t="shared" si="286"/>
        <v>#DIV/0!</v>
      </c>
      <c r="HG42" s="2" t="e">
        <f t="shared" si="287"/>
        <v>#DIV/0!</v>
      </c>
      <c r="HH42" s="2" t="e">
        <f t="shared" si="288"/>
        <v>#DIV/0!</v>
      </c>
      <c r="HI42" s="2" t="e">
        <f t="shared" si="289"/>
        <v>#DIV/0!</v>
      </c>
      <c r="HJ42" s="11" t="e">
        <f t="shared" si="290"/>
        <v>#DIV/0!</v>
      </c>
      <c r="HK42" s="60" t="e">
        <f t="shared" si="291"/>
        <v>#DIV/0!</v>
      </c>
      <c r="HL42" s="57"/>
      <c r="HM42" s="57" t="e">
        <f t="shared" si="292"/>
        <v>#DIV/0!</v>
      </c>
      <c r="HN42" s="57" t="e">
        <f t="shared" si="293"/>
        <v>#DIV/0!</v>
      </c>
      <c r="HO42" s="57" t="e">
        <f t="shared" si="294"/>
        <v>#DIV/0!</v>
      </c>
      <c r="HP42" s="57" t="e">
        <f t="shared" si="295"/>
        <v>#DIV/0!</v>
      </c>
      <c r="HQ42" s="57" t="e">
        <f t="shared" si="296"/>
        <v>#DIV/0!</v>
      </c>
      <c r="HR42" s="57"/>
      <c r="HS42" s="57" t="e">
        <f t="shared" si="297"/>
        <v>#DIV/0!</v>
      </c>
      <c r="HT42" s="57" t="e">
        <f t="shared" si="298"/>
        <v>#DIV/0!</v>
      </c>
      <c r="HU42" s="57" t="e">
        <f t="shared" si="299"/>
        <v>#DIV/0!</v>
      </c>
      <c r="HV42" s="57" t="e">
        <f t="shared" si="300"/>
        <v>#DIV/0!</v>
      </c>
      <c r="HW42" s="57" t="e">
        <f t="shared" si="301"/>
        <v>#DIV/0!</v>
      </c>
      <c r="HX42" s="57"/>
      <c r="HY42" s="57" t="e">
        <f t="shared" si="302"/>
        <v>#DIV/0!</v>
      </c>
      <c r="HZ42" s="57" t="e">
        <f t="shared" si="303"/>
        <v>#DIV/0!</v>
      </c>
      <c r="IA42" s="57"/>
      <c r="IB42" s="61">
        <f t="shared" si="304"/>
        <v>0</v>
      </c>
      <c r="IC42" s="57" t="str">
        <f t="shared" si="305"/>
        <v/>
      </c>
      <c r="ID42" s="42"/>
      <c r="IE42" s="2" t="str">
        <f t="shared" si="306"/>
        <v/>
      </c>
      <c r="IF42" s="60" t="e">
        <f t="shared" si="307"/>
        <v>#DIV/0!</v>
      </c>
      <c r="IG42" s="60" t="str">
        <f t="shared" si="308"/>
        <v/>
      </c>
      <c r="IH42" s="60" t="str">
        <f t="shared" si="309"/>
        <v>zinco-</v>
      </c>
      <c r="II42" s="60" t="str">
        <f t="shared" si="310"/>
        <v>mangano-</v>
      </c>
      <c r="IJ42" s="60" t="e">
        <f t="shared" si="311"/>
        <v>#DIV/0!</v>
      </c>
      <c r="IK42" s="60" t="e">
        <f t="shared" si="312"/>
        <v>#DIV/0!</v>
      </c>
      <c r="IL42" s="60" t="e">
        <f t="shared" si="313"/>
        <v>#DIV/0!</v>
      </c>
      <c r="IM42" s="60" t="e">
        <f t="shared" si="314"/>
        <v>#DIV/0!</v>
      </c>
      <c r="IN42" s="60" t="str">
        <f t="shared" si="315"/>
        <v/>
      </c>
      <c r="IO42" s="60" t="str">
        <f t="shared" si="316"/>
        <v/>
      </c>
      <c r="IP42" s="57"/>
      <c r="IQ42" s="57" t="str">
        <f t="shared" si="317"/>
        <v>ERROR!!</v>
      </c>
    </row>
    <row r="43" spans="1:286" ht="15" customHeight="1">
      <c r="A43"/>
      <c r="B43"/>
      <c r="C43"/>
      <c r="D43"/>
      <c r="E43"/>
      <c r="F43" t="s">
        <v>196</v>
      </c>
      <c r="G43" s="73"/>
      <c r="H43" s="74"/>
      <c r="I43" s="73"/>
      <c r="J43" s="73"/>
      <c r="K43" s="73"/>
      <c r="L43" s="73"/>
      <c r="M43" s="74"/>
      <c r="N43" s="74"/>
      <c r="O43" s="74"/>
      <c r="P43" s="74"/>
      <c r="Q43" s="74"/>
      <c r="R43" s="74"/>
      <c r="S43"/>
      <c r="T43"/>
      <c r="U43"/>
      <c r="V43"/>
      <c r="W43"/>
      <c r="X43" s="29">
        <f t="shared" si="173"/>
        <v>0</v>
      </c>
      <c r="Y43" s="29">
        <f t="shared" si="174"/>
        <v>0</v>
      </c>
      <c r="Z43" s="29" t="e">
        <f t="shared" si="175"/>
        <v>#DIV/0!</v>
      </c>
      <c r="AA43" s="29" t="e">
        <f t="shared" si="176"/>
        <v>#DIV/0!</v>
      </c>
      <c r="AB43" s="29" t="e">
        <f t="shared" si="177"/>
        <v>#DIV/0!</v>
      </c>
      <c r="AC43" s="29" t="e">
        <f t="shared" si="178"/>
        <v>#DIV/0!</v>
      </c>
      <c r="AF43" s="23">
        <v>60.084299999999999</v>
      </c>
      <c r="AG43" s="23">
        <v>79.878799999999998</v>
      </c>
      <c r="AH43" s="23">
        <v>101.96120000000001</v>
      </c>
      <c r="AI43" s="23">
        <v>151.99039999999999</v>
      </c>
      <c r="AJ43" s="23">
        <v>159.69</v>
      </c>
      <c r="AK43" s="23">
        <v>71.846400000000003</v>
      </c>
      <c r="AL43" s="23">
        <v>70.9375</v>
      </c>
      <c r="AM43" s="23">
        <v>40.304400000000001</v>
      </c>
      <c r="AN43" s="23">
        <v>56.077399999999997</v>
      </c>
      <c r="AO43" s="23">
        <v>61.978999999999999</v>
      </c>
      <c r="AP43" s="23">
        <v>94.195999999999998</v>
      </c>
      <c r="AQ43" s="23">
        <v>18.998000000000001</v>
      </c>
      <c r="AR43" s="23">
        <v>35.450000000000003</v>
      </c>
      <c r="AS43" s="23">
        <v>29.88</v>
      </c>
      <c r="AT43" s="23">
        <v>74.691999999999993</v>
      </c>
      <c r="AU43" s="23">
        <v>81.39</v>
      </c>
      <c r="AX43" s="54">
        <f t="shared" si="179"/>
        <v>0</v>
      </c>
      <c r="AY43" s="54">
        <f t="shared" si="180"/>
        <v>0</v>
      </c>
      <c r="AZ43" s="54">
        <f t="shared" si="181"/>
        <v>0</v>
      </c>
      <c r="BA43" s="54">
        <f t="shared" si="182"/>
        <v>0</v>
      </c>
      <c r="BB43" s="54">
        <f t="shared" si="183"/>
        <v>0</v>
      </c>
      <c r="BC43" s="54">
        <f t="shared" si="184"/>
        <v>0</v>
      </c>
      <c r="BD43" s="54">
        <f t="shared" si="185"/>
        <v>0</v>
      </c>
      <c r="BE43" s="54">
        <f t="shared" si="186"/>
        <v>0</v>
      </c>
      <c r="BF43" s="54">
        <f t="shared" si="187"/>
        <v>0</v>
      </c>
      <c r="BG43" s="54">
        <f t="shared" si="188"/>
        <v>0</v>
      </c>
      <c r="BH43" s="54">
        <f t="shared" si="189"/>
        <v>0</v>
      </c>
      <c r="BI43" s="54">
        <f t="shared" si="190"/>
        <v>0</v>
      </c>
      <c r="BJ43" s="54">
        <f t="shared" si="191"/>
        <v>0</v>
      </c>
      <c r="BK43" s="54">
        <f t="shared" si="192"/>
        <v>0</v>
      </c>
      <c r="BL43" s="54">
        <f t="shared" si="193"/>
        <v>0</v>
      </c>
      <c r="BM43" s="42"/>
      <c r="BO43" s="54">
        <f>'Norm-coeff'!$C$2+$AX43*'Norm-coeff'!$D$2+$AY43*'Norm-coeff'!$E$2+$AZ43*'Norm-coeff'!$F$2+$BA43*'Norm-coeff'!$G$2+$BB43*'Norm-coeff'!$H$2+$BC43*'Norm-coeff'!$I$2+$BD43*'Norm-coeff'!$J$2+$BE43*'Norm-coeff'!$K$2+$BF43*'Norm-coeff'!$L$2+$BG43*'Norm-coeff'!$M$2+$BH43*'Norm-coeff'!$N$2+$BI43*'Norm-coeff'!$O$2</f>
        <v>5.4045421474420303</v>
      </c>
      <c r="BP43" s="54">
        <f>'Norm-coeff'!$C$3+$AX43*'Norm-coeff'!$D$3+$AY43*'Norm-coeff'!$E$3+$AZ43*'Norm-coeff'!$F$3+$BA43*'Norm-coeff'!$G$3+$BB43*'Norm-coeff'!$H$3+$BC43*'Norm-coeff'!$I$3+$BD43*'Norm-coeff'!$J$3+$BE43*'Norm-coeff'!$K$3+$BF43*'Norm-coeff'!$L$3+$BG43*'Norm-coeff'!$M$3+$BH43*'Norm-coeff'!$N$3+$BI43*'Norm-coeff'!$O$3</f>
        <v>3.15319116612705</v>
      </c>
      <c r="BQ43" s="54">
        <f>'Norm-coeff'!$C$4+$AX43*'Norm-coeff'!$D$4+$AY43*'Norm-coeff'!$E$4+$AZ43*'Norm-coeff'!$F$4+$BA43*'Norm-coeff'!$G$4+$BB43*'Norm-coeff'!$H$4+$BC43*'Norm-coeff'!$I$4+$BD43*'Norm-coeff'!$J$4+$BE43*'Norm-coeff'!$K$4+$BF43*'Norm-coeff'!$L$4+$BG43*'Norm-coeff'!$M$4+$BH43*'Norm-coeff'!$N$4+$BI43*'Norm-coeff'!$O$4</f>
        <v>1.42115649462768</v>
      </c>
      <c r="BR43" s="54">
        <f>'Norm-coeff'!$C$5+$AX43*'Norm-coeff'!$D$5+$AY43*'Norm-coeff'!$E$5+$AZ43*'Norm-coeff'!$F$5+$BA43*'Norm-coeff'!$G$5+$BB43*'Norm-coeff'!$H$5+$BC43*'Norm-coeff'!$I$5+$BD43*'Norm-coeff'!$J$5+$BE43*'Norm-coeff'!$K$5+$BF43*'Norm-coeff'!$L$5+$BG43*'Norm-coeff'!$M$5+$BH43*'Norm-coeff'!$N$5+$BI43*'Norm-coeff'!$O$5</f>
        <v>1.0553329241296201</v>
      </c>
      <c r="BS43" s="54">
        <f>'Norm-coeff'!$C$6+$AX43*'Norm-coeff'!$D$6+$AY43*'Norm-coeff'!$E$6+$AZ43*'Norm-coeff'!$F$6+$BA43*'Norm-coeff'!$G$6+$BB43*'Norm-coeff'!$H$6+$BC43*'Norm-coeff'!$I$6+$BD43*'Norm-coeff'!$J$6+$BE43*'Norm-coeff'!$K$6+$BF43*'Norm-coeff'!$L$6+$BG43*'Norm-coeff'!$M$6+$BH43*'Norm-coeff'!$N$6+$BI43*'Norm-coeff'!$O$6</f>
        <v>-1.48700885495103E-2</v>
      </c>
      <c r="BT43" s="54">
        <f>'Norm-coeff'!$C$7+$AX43*'Norm-coeff'!$D$7+$AY43*'Norm-coeff'!$E$7+$AZ43*'Norm-coeff'!$F$7+$BA43*'Norm-coeff'!$G$7+$BB43*'Norm-coeff'!$H$7+$BC43*'Norm-coeff'!$I$7+$BD43*'Norm-coeff'!$J$7+$BE43*'Norm-coeff'!$K$7+$BF43*'Norm-coeff'!$L$7+$BG43*'Norm-coeff'!$M$7+$BH43*'Norm-coeff'!$N$7+$BI43*'Norm-coeff'!$O$7</f>
        <v>2.0907583608832998</v>
      </c>
      <c r="BU43" s="54">
        <f>'Norm-coeff'!$C$8+$AX43*'Norm-coeff'!$D$8+$AY43*'Norm-coeff'!$E$8+$AZ43*'Norm-coeff'!$F$8+$BA43*'Norm-coeff'!$G$8+$BB43*'Norm-coeff'!$H$8+$BC43*'Norm-coeff'!$I$8+$BD43*'Norm-coeff'!$J$8+$BE43*'Norm-coeff'!$K$8+$BF43*'Norm-coeff'!$L$8+$BG43*'Norm-coeff'!$M$8+$BH43*'Norm-coeff'!$N$8+$BI43*'Norm-coeff'!$O$8</f>
        <v>0.65894159836244504</v>
      </c>
      <c r="BV43" s="54">
        <f>'Norm-coeff'!$C$9+$AX43*'Norm-coeff'!$D$9+$AY43*'Norm-coeff'!$E$9+$AZ43*'Norm-coeff'!$F$9+$BA43*'Norm-coeff'!$G$9+$BB43*'Norm-coeff'!$H$9+$BC43*'Norm-coeff'!$I$9+$BD43*'Norm-coeff'!$J$9+$BE43*'Norm-coeff'!$K$9+$BF43*'Norm-coeff'!$L$9+$BG43*'Norm-coeff'!$M$9+$BH43*'Norm-coeff'!$N$9+$BI43*'Norm-coeff'!$O$9</f>
        <v>1.48961085014701</v>
      </c>
      <c r="BW43" s="54">
        <f>'Norm-coeff'!$C$10+$AX43*'Norm-coeff'!$D$10+$AY43*'Norm-coeff'!$E$10+$AZ43*'Norm-coeff'!$F$10+$BA43*'Norm-coeff'!$G$10+$BB43*'Norm-coeff'!$H$10+$BC43*'Norm-coeff'!$I$10+$BD43*'Norm-coeff'!$J$10+$BE43*'Norm-coeff'!$K$10+$BF43*'Norm-coeff'!$L$10+$BG43*'Norm-coeff'!$M$10+$BH43*'Norm-coeff'!$N$10+$BI43*'Norm-coeff'!$O$10</f>
        <v>1.42058735749591</v>
      </c>
      <c r="BX43" s="54">
        <f>'Norm-coeff'!$C$11+$AX43*'Norm-coeff'!$D$11+$AY43*'Norm-coeff'!$E$11+$AZ43*'Norm-coeff'!$F$11+$BA43*'Norm-coeff'!$G$11+$BB43*'Norm-coeff'!$H$11+$BC43*'Norm-coeff'!$I$11+$BD43*'Norm-coeff'!$J$11+$BE43*'Norm-coeff'!$K$11+$BF43*'Norm-coeff'!$L$11+$BG43*'Norm-coeff'!$M$11+$BH43*'Norm-coeff'!$N$11+$BI43*'Norm-coeff'!$O$11</f>
        <v>0.221233014421479</v>
      </c>
      <c r="BY43" s="54">
        <f>'Norm-coeff'!$C$12+$AX43*'Norm-coeff'!$D$12+$AY43*'Norm-coeff'!$E$12+$AZ43*'Norm-coeff'!$F$12+$BA43*'Norm-coeff'!$G$12+$BB43*'Norm-coeff'!$H$12+$BC43*'Norm-coeff'!$I$12+$BD43*'Norm-coeff'!$J$12+$BE43*'Norm-coeff'!$K$12+$BF43*'Norm-coeff'!$L$12+$BG43*'Norm-coeff'!$M$12+$BH43*'Norm-coeff'!$N$12+$BI43*'Norm-coeff'!$O$12</f>
        <v>0.283527502056037</v>
      </c>
      <c r="BZ43" s="54">
        <f>'Norm-coeff'!$C$13+$AX43*'Norm-coeff'!$D$13+$AY43*'Norm-coeff'!$E$13+$AZ43*'Norm-coeff'!$F$13+$BA43*'Norm-coeff'!$G$13+$BB43*'Norm-coeff'!$H$13+$BC43*'Norm-coeff'!$I$13+$BD43*'Norm-coeff'!$J$13+$BE43*'Norm-coeff'!$K$13+$BF43*'Norm-coeff'!$L$13+$BG43*'Norm-coeff'!$M$13+$BH43*'Norm-coeff'!$N$13+$BI43*'Norm-coeff'!$O$13</f>
        <v>-4.1864930554451202E-2</v>
      </c>
      <c r="CA43" s="54">
        <f>'Norm-coeff'!$C$14+$AX43*'Norm-coeff'!$D$14+$AY43*'Norm-coeff'!$E$14+$AZ43*'Norm-coeff'!$F$14+$BA43*'Norm-coeff'!$G$14+$BB43*'Norm-coeff'!$H$14+$BC43*'Norm-coeff'!$I$14+$BD43*'Norm-coeff'!$J$14+$BE43*'Norm-coeff'!$K$14+$BF43*'Norm-coeff'!$L$14+$BG43*'Norm-coeff'!$M$14+$BH43*'Norm-coeff'!$N$14+$BI43*'Norm-coeff'!$O$14</f>
        <v>4.2526983164477103</v>
      </c>
      <c r="CC43" s="54">
        <f t="shared" si="318"/>
        <v>0</v>
      </c>
      <c r="CG43" s="54">
        <f t="shared" si="194"/>
        <v>0</v>
      </c>
      <c r="CH43" s="54">
        <f t="shared" si="172"/>
        <v>0</v>
      </c>
      <c r="CI43" s="54">
        <f t="shared" si="195"/>
        <v>0</v>
      </c>
      <c r="CJ43" s="56">
        <f t="shared" si="196"/>
        <v>0</v>
      </c>
      <c r="CK43" s="54">
        <f t="shared" si="197"/>
        <v>0</v>
      </c>
      <c r="CL43" s="54">
        <f t="shared" si="198"/>
        <v>0</v>
      </c>
      <c r="CM43" s="54">
        <f t="shared" si="199"/>
        <v>0</v>
      </c>
      <c r="CN43" s="54">
        <f t="shared" si="200"/>
        <v>0</v>
      </c>
      <c r="CO43" s="54">
        <f t="shared" si="201"/>
        <v>0</v>
      </c>
      <c r="CP43" s="54">
        <f t="shared" si="202"/>
        <v>0</v>
      </c>
      <c r="CQ43" s="54">
        <f t="shared" si="203"/>
        <v>0</v>
      </c>
      <c r="CR43" s="54">
        <f t="shared" si="204"/>
        <v>0</v>
      </c>
      <c r="CS43" s="54">
        <f t="shared" si="205"/>
        <v>0</v>
      </c>
      <c r="CU43" s="54">
        <f t="shared" si="206"/>
        <v>0</v>
      </c>
      <c r="CV43" s="54">
        <f t="shared" si="207"/>
        <v>0</v>
      </c>
      <c r="CW43" s="54">
        <f t="shared" si="208"/>
        <v>0</v>
      </c>
      <c r="CX43" s="54">
        <f t="shared" si="209"/>
        <v>0</v>
      </c>
      <c r="CZ43" s="54">
        <f t="shared" si="210"/>
        <v>0</v>
      </c>
      <c r="DA43" s="54">
        <f t="shared" si="211"/>
        <v>0</v>
      </c>
      <c r="DB43" s="54">
        <f t="shared" si="212"/>
        <v>0</v>
      </c>
      <c r="DC43" s="54">
        <f t="shared" si="213"/>
        <v>0</v>
      </c>
      <c r="DD43" s="54">
        <f t="shared" si="214"/>
        <v>0</v>
      </c>
      <c r="DE43" s="54">
        <f t="shared" si="215"/>
        <v>0</v>
      </c>
      <c r="DF43" s="54">
        <f t="shared" si="216"/>
        <v>0</v>
      </c>
      <c r="DG43" s="54">
        <f t="shared" si="217"/>
        <v>2</v>
      </c>
      <c r="DH43" s="71">
        <f t="shared" si="218"/>
        <v>0</v>
      </c>
      <c r="DI43" s="71">
        <f t="shared" si="219"/>
        <v>0</v>
      </c>
      <c r="DJ43" s="54">
        <f t="shared" si="220"/>
        <v>0</v>
      </c>
      <c r="DK43" s="54">
        <f t="shared" si="221"/>
        <v>2</v>
      </c>
      <c r="DL43" s="4">
        <f t="shared" si="49"/>
        <v>0</v>
      </c>
      <c r="DM43" s="3">
        <f t="shared" si="222"/>
        <v>0</v>
      </c>
      <c r="DN43" s="3">
        <f t="shared" si="223"/>
        <v>0</v>
      </c>
      <c r="DO43" s="4" t="e">
        <f t="shared" si="224"/>
        <v>#DIV/0!</v>
      </c>
      <c r="DP43" s="57"/>
      <c r="DQ43" s="57"/>
      <c r="DR43" s="56">
        <f t="shared" si="53"/>
        <v>2</v>
      </c>
      <c r="DS43" s="56">
        <f t="shared" si="54"/>
        <v>0</v>
      </c>
      <c r="DT43" s="38">
        <f t="shared" si="55"/>
        <v>0</v>
      </c>
      <c r="DU43" s="38">
        <f t="shared" si="225"/>
        <v>2</v>
      </c>
      <c r="DV43" s="38">
        <f t="shared" si="57"/>
        <v>0</v>
      </c>
      <c r="DW43" s="39">
        <f t="shared" si="58"/>
        <v>0</v>
      </c>
      <c r="DX43" s="39">
        <f t="shared" si="59"/>
        <v>0</v>
      </c>
      <c r="DY43" s="39">
        <f t="shared" si="60"/>
        <v>0</v>
      </c>
      <c r="DZ43" s="39">
        <f t="shared" si="61"/>
        <v>0</v>
      </c>
      <c r="EA43" s="39">
        <f t="shared" si="62"/>
        <v>0</v>
      </c>
      <c r="EB43" s="37" t="e">
        <f t="shared" si="226"/>
        <v>#DIV/0!</v>
      </c>
      <c r="EC43" s="37" t="e">
        <f t="shared" si="227"/>
        <v>#DIV/0!</v>
      </c>
      <c r="ED43" s="37" t="e">
        <f t="shared" si="228"/>
        <v>#DIV/0!</v>
      </c>
      <c r="EE43" s="37" t="e">
        <f t="shared" si="229"/>
        <v>#DIV/0!</v>
      </c>
      <c r="EF43" s="39" t="e">
        <f t="shared" si="230"/>
        <v>#DIV/0!</v>
      </c>
      <c r="EG43" s="37" t="e">
        <f t="shared" si="231"/>
        <v>#DIV/0!</v>
      </c>
      <c r="EH43" s="37" t="e">
        <f t="shared" si="232"/>
        <v>#DIV/0!</v>
      </c>
      <c r="EI43" s="11" t="b">
        <f t="shared" si="233"/>
        <v>1</v>
      </c>
      <c r="EJ43" s="11" t="b">
        <f t="shared" si="234"/>
        <v>0</v>
      </c>
      <c r="EK43" s="39" t="e">
        <f t="shared" si="235"/>
        <v>#DIV/0!</v>
      </c>
      <c r="EL43" s="39" t="e">
        <f t="shared" si="236"/>
        <v>#DIV/0!</v>
      </c>
      <c r="EM43" s="39" t="e">
        <f t="shared" si="237"/>
        <v>#DIV/0!</v>
      </c>
      <c r="EN43" s="39" t="e">
        <f t="shared" si="238"/>
        <v>#DIV/0!</v>
      </c>
      <c r="EO43" s="39" t="e">
        <f t="shared" si="239"/>
        <v>#DIV/0!</v>
      </c>
      <c r="EP43" s="39" t="e">
        <f t="shared" si="240"/>
        <v>#DIV/0!</v>
      </c>
      <c r="EQ43" s="39" t="e">
        <f t="shared" si="241"/>
        <v>#DIV/0!</v>
      </c>
      <c r="ER43" s="39" t="e">
        <f t="shared" si="242"/>
        <v>#DIV/0!</v>
      </c>
      <c r="ES43" s="58" t="str">
        <f t="shared" si="243"/>
        <v>(OH,F,Cl)-dominate amphibole</v>
      </c>
      <c r="ET43" s="58" t="e">
        <f t="shared" si="244"/>
        <v>#N/A</v>
      </c>
      <c r="EU43" s="56">
        <f t="shared" si="82"/>
        <v>0</v>
      </c>
      <c r="EV43" s="56">
        <f t="shared" si="83"/>
        <v>0</v>
      </c>
      <c r="EW43" s="56">
        <f t="shared" si="84"/>
        <v>0</v>
      </c>
      <c r="EX43" s="56">
        <f t="shared" si="85"/>
        <v>0</v>
      </c>
      <c r="EY43" s="56">
        <f t="shared" si="86"/>
        <v>0</v>
      </c>
      <c r="EZ43" s="56">
        <f t="shared" si="87"/>
        <v>0</v>
      </c>
      <c r="FA43" s="39">
        <f t="shared" si="88"/>
        <v>0</v>
      </c>
      <c r="FB43" s="39">
        <f t="shared" si="89"/>
        <v>0</v>
      </c>
      <c r="FC43" s="54">
        <f t="shared" si="90"/>
        <v>0</v>
      </c>
      <c r="FD43" s="54">
        <f t="shared" si="91"/>
        <v>0</v>
      </c>
      <c r="FE43" s="39">
        <f t="shared" si="92"/>
        <v>0</v>
      </c>
      <c r="FF43" s="54">
        <f t="shared" si="93"/>
        <v>0</v>
      </c>
      <c r="FG43" s="39">
        <f t="shared" si="94"/>
        <v>0</v>
      </c>
      <c r="FH43" s="39">
        <f t="shared" si="245"/>
        <v>0</v>
      </c>
      <c r="FI43" s="39">
        <f t="shared" si="246"/>
        <v>0</v>
      </c>
      <c r="FJ43" s="39">
        <f t="shared" si="247"/>
        <v>0</v>
      </c>
      <c r="FK43" s="39" t="e">
        <f t="shared" si="248"/>
        <v>#DIV/0!</v>
      </c>
      <c r="FL43" s="39" t="e">
        <f t="shared" si="249"/>
        <v>#DIV/0!</v>
      </c>
      <c r="FM43" s="39" t="e">
        <f t="shared" si="250"/>
        <v>#DIV/0!</v>
      </c>
      <c r="FN43" s="39">
        <f t="shared" si="251"/>
        <v>1</v>
      </c>
      <c r="FO43" s="39">
        <f t="shared" si="102"/>
        <v>0</v>
      </c>
      <c r="FP43" s="39">
        <f t="shared" si="103"/>
        <v>0</v>
      </c>
      <c r="FQ43" s="39">
        <f t="shared" si="104"/>
        <v>0</v>
      </c>
      <c r="FR43" s="39">
        <f t="shared" si="252"/>
        <v>0</v>
      </c>
      <c r="FS43" s="39">
        <f t="shared" si="253"/>
        <v>0</v>
      </c>
      <c r="FU43" s="39" t="e">
        <f t="shared" si="254"/>
        <v>#DIV/0!</v>
      </c>
      <c r="FV43" s="39" t="e">
        <f t="shared" si="255"/>
        <v>#DIV/0!</v>
      </c>
      <c r="FW43" s="39" t="e">
        <f t="shared" si="256"/>
        <v>#DIV/0!</v>
      </c>
      <c r="FY43" s="39" t="e">
        <f t="shared" si="257"/>
        <v>#DIV/0!</v>
      </c>
      <c r="FZ43" s="39" t="e">
        <f t="shared" si="258"/>
        <v>#DIV/0!</v>
      </c>
      <c r="GA43" s="39" t="e">
        <f t="shared" si="259"/>
        <v>#DIV/0!</v>
      </c>
      <c r="GB43" s="39" t="e">
        <f t="shared" si="260"/>
        <v>#DIV/0!</v>
      </c>
      <c r="GC43" s="39" t="e">
        <f t="shared" si="261"/>
        <v>#DIV/0!</v>
      </c>
      <c r="GD43" s="39" t="e">
        <f t="shared" si="262"/>
        <v>#DIV/0!</v>
      </c>
      <c r="GE43" s="39" t="e">
        <f t="shared" si="263"/>
        <v>#DIV/0!</v>
      </c>
      <c r="GF43" s="39" t="e">
        <f t="shared" si="264"/>
        <v>#DIV/0!</v>
      </c>
      <c r="GG43" s="39" t="e">
        <f t="shared" si="265"/>
        <v>#DIV/0!</v>
      </c>
      <c r="GH43" s="39" t="e">
        <f t="shared" si="266"/>
        <v>#DIV/0!</v>
      </c>
      <c r="GI43" s="39"/>
      <c r="GJ43" s="39" t="e">
        <f t="shared" si="267"/>
        <v>#DIV/0!</v>
      </c>
      <c r="GK43" s="39" t="e">
        <f t="shared" si="268"/>
        <v>#DIV/0!</v>
      </c>
      <c r="GL43" s="39" t="e">
        <f t="shared" si="269"/>
        <v>#DIV/0!</v>
      </c>
      <c r="GM43" s="39" t="e">
        <f t="shared" si="270"/>
        <v>#DIV/0!</v>
      </c>
      <c r="GN43" s="39" t="e">
        <f t="shared" si="271"/>
        <v>#DIV/0!</v>
      </c>
      <c r="GO43" s="57"/>
      <c r="GP43" s="57" t="e">
        <f t="shared" si="272"/>
        <v>#DIV/0!</v>
      </c>
      <c r="GQ43" s="59" t="e">
        <f t="shared" si="273"/>
        <v>#DIV/0!</v>
      </c>
      <c r="GR43" s="41" t="e">
        <f t="shared" si="274"/>
        <v>#DIV/0!</v>
      </c>
      <c r="GS43" s="57" t="e">
        <f t="shared" si="275"/>
        <v>#DIV/0!</v>
      </c>
      <c r="GT43" s="57" t="e">
        <f t="shared" si="276"/>
        <v>#DIV/0!</v>
      </c>
      <c r="GU43" s="57" t="e">
        <f t="shared" si="277"/>
        <v>#DIV/0!</v>
      </c>
      <c r="GV43" s="57"/>
      <c r="GW43" s="42" t="e">
        <f t="shared" si="278"/>
        <v>#DIV/0!</v>
      </c>
      <c r="GX43" s="42" t="e">
        <f t="shared" si="279"/>
        <v>#DIV/0!</v>
      </c>
      <c r="GY43" s="42" t="e">
        <f t="shared" si="280"/>
        <v>#DIV/0!</v>
      </c>
      <c r="GZ43" s="57"/>
      <c r="HA43" s="2" t="e">
        <f t="shared" si="281"/>
        <v>#DIV/0!</v>
      </c>
      <c r="HB43" s="2" t="e">
        <f t="shared" si="282"/>
        <v>#DIV/0!</v>
      </c>
      <c r="HC43" s="2" t="e">
        <f t="shared" si="283"/>
        <v>#DIV/0!</v>
      </c>
      <c r="HD43" s="2" t="e">
        <f t="shared" si="284"/>
        <v>#DIV/0!</v>
      </c>
      <c r="HE43" s="2" t="e">
        <f t="shared" si="285"/>
        <v>#DIV/0!</v>
      </c>
      <c r="HF43" s="2" t="e">
        <f t="shared" si="286"/>
        <v>#DIV/0!</v>
      </c>
      <c r="HG43" s="2" t="e">
        <f t="shared" si="287"/>
        <v>#DIV/0!</v>
      </c>
      <c r="HH43" s="2" t="e">
        <f t="shared" si="288"/>
        <v>#DIV/0!</v>
      </c>
      <c r="HI43" s="2" t="e">
        <f t="shared" si="289"/>
        <v>#DIV/0!</v>
      </c>
      <c r="HJ43" s="11" t="e">
        <f t="shared" si="290"/>
        <v>#DIV/0!</v>
      </c>
      <c r="HK43" s="60" t="e">
        <f t="shared" si="291"/>
        <v>#DIV/0!</v>
      </c>
      <c r="HL43" s="57"/>
      <c r="HM43" s="57" t="e">
        <f t="shared" si="292"/>
        <v>#DIV/0!</v>
      </c>
      <c r="HN43" s="57" t="e">
        <f t="shared" si="293"/>
        <v>#DIV/0!</v>
      </c>
      <c r="HO43" s="57" t="e">
        <f t="shared" si="294"/>
        <v>#DIV/0!</v>
      </c>
      <c r="HP43" s="57" t="e">
        <f t="shared" si="295"/>
        <v>#DIV/0!</v>
      </c>
      <c r="HQ43" s="57" t="e">
        <f t="shared" si="296"/>
        <v>#DIV/0!</v>
      </c>
      <c r="HR43" s="57"/>
      <c r="HS43" s="57" t="e">
        <f t="shared" si="297"/>
        <v>#DIV/0!</v>
      </c>
      <c r="HT43" s="57" t="e">
        <f t="shared" si="298"/>
        <v>#DIV/0!</v>
      </c>
      <c r="HU43" s="57" t="e">
        <f t="shared" si="299"/>
        <v>#DIV/0!</v>
      </c>
      <c r="HV43" s="57" t="e">
        <f t="shared" si="300"/>
        <v>#DIV/0!</v>
      </c>
      <c r="HW43" s="57" t="e">
        <f t="shared" si="301"/>
        <v>#DIV/0!</v>
      </c>
      <c r="HX43" s="57"/>
      <c r="HY43" s="57" t="e">
        <f t="shared" si="302"/>
        <v>#DIV/0!</v>
      </c>
      <c r="HZ43" s="57" t="e">
        <f t="shared" si="303"/>
        <v>#DIV/0!</v>
      </c>
      <c r="IA43" s="57"/>
      <c r="IB43" s="61">
        <f t="shared" si="304"/>
        <v>0</v>
      </c>
      <c r="IC43" s="57" t="str">
        <f t="shared" si="305"/>
        <v/>
      </c>
      <c r="ID43" s="42"/>
      <c r="IE43" s="2" t="str">
        <f t="shared" si="306"/>
        <v/>
      </c>
      <c r="IF43" s="60" t="e">
        <f t="shared" si="307"/>
        <v>#DIV/0!</v>
      </c>
      <c r="IG43" s="60" t="str">
        <f t="shared" si="308"/>
        <v/>
      </c>
      <c r="IH43" s="60" t="str">
        <f t="shared" si="309"/>
        <v>zinco-</v>
      </c>
      <c r="II43" s="60" t="str">
        <f t="shared" si="310"/>
        <v>mangano-</v>
      </c>
      <c r="IJ43" s="60" t="e">
        <f t="shared" si="311"/>
        <v>#DIV/0!</v>
      </c>
      <c r="IK43" s="60" t="e">
        <f t="shared" si="312"/>
        <v>#DIV/0!</v>
      </c>
      <c r="IL43" s="60" t="e">
        <f t="shared" si="313"/>
        <v>#DIV/0!</v>
      </c>
      <c r="IM43" s="60" t="e">
        <f t="shared" si="314"/>
        <v>#DIV/0!</v>
      </c>
      <c r="IN43" s="60" t="str">
        <f t="shared" si="315"/>
        <v/>
      </c>
      <c r="IO43" s="60" t="str">
        <f t="shared" si="316"/>
        <v/>
      </c>
      <c r="IP43" s="57"/>
      <c r="IQ43" s="57" t="str">
        <f t="shared" si="317"/>
        <v>ERROR!!</v>
      </c>
    </row>
    <row r="44" spans="1:286" ht="15" customHeight="1">
      <c r="A44"/>
      <c r="B44"/>
      <c r="C44"/>
      <c r="D44"/>
      <c r="E44"/>
      <c r="F44" t="s">
        <v>196</v>
      </c>
      <c r="G44" s="73"/>
      <c r="H44" s="74"/>
      <c r="I44" s="73"/>
      <c r="J44" s="73"/>
      <c r="K44" s="73"/>
      <c r="L44" s="73"/>
      <c r="M44" s="74"/>
      <c r="N44" s="74"/>
      <c r="O44" s="74"/>
      <c r="P44" s="74"/>
      <c r="Q44" s="74"/>
      <c r="R44" s="74"/>
      <c r="S44"/>
      <c r="T44"/>
      <c r="U44"/>
      <c r="V44"/>
      <c r="W44"/>
      <c r="X44" s="29">
        <f t="shared" si="173"/>
        <v>0</v>
      </c>
      <c r="Y44" s="29">
        <f t="shared" si="174"/>
        <v>0</v>
      </c>
      <c r="Z44" s="29" t="e">
        <f t="shared" si="175"/>
        <v>#DIV/0!</v>
      </c>
      <c r="AA44" s="29" t="e">
        <f t="shared" si="176"/>
        <v>#DIV/0!</v>
      </c>
      <c r="AB44" s="29" t="e">
        <f t="shared" si="177"/>
        <v>#DIV/0!</v>
      </c>
      <c r="AC44" s="29" t="e">
        <f t="shared" si="178"/>
        <v>#DIV/0!</v>
      </c>
      <c r="AF44" s="23">
        <v>60.084299999999999</v>
      </c>
      <c r="AG44" s="23">
        <v>79.878799999999998</v>
      </c>
      <c r="AH44" s="23">
        <v>101.96120000000001</v>
      </c>
      <c r="AI44" s="23">
        <v>151.99039999999999</v>
      </c>
      <c r="AJ44" s="23">
        <v>159.69</v>
      </c>
      <c r="AK44" s="23">
        <v>71.846400000000003</v>
      </c>
      <c r="AL44" s="23">
        <v>70.9375</v>
      </c>
      <c r="AM44" s="23">
        <v>40.304400000000001</v>
      </c>
      <c r="AN44" s="23">
        <v>56.077399999999997</v>
      </c>
      <c r="AO44" s="23">
        <v>61.978999999999999</v>
      </c>
      <c r="AP44" s="23">
        <v>94.195999999999998</v>
      </c>
      <c r="AQ44" s="23">
        <v>18.998000000000001</v>
      </c>
      <c r="AR44" s="23">
        <v>35.450000000000003</v>
      </c>
      <c r="AS44" s="23">
        <v>29.88</v>
      </c>
      <c r="AT44" s="23">
        <v>74.691999999999993</v>
      </c>
      <c r="AU44" s="23">
        <v>81.39</v>
      </c>
      <c r="AX44" s="54">
        <f t="shared" si="179"/>
        <v>0</v>
      </c>
      <c r="AY44" s="54">
        <f t="shared" si="180"/>
        <v>0</v>
      </c>
      <c r="AZ44" s="54">
        <f t="shared" si="181"/>
        <v>0</v>
      </c>
      <c r="BA44" s="54">
        <f t="shared" si="182"/>
        <v>0</v>
      </c>
      <c r="BB44" s="54">
        <f t="shared" si="183"/>
        <v>0</v>
      </c>
      <c r="BC44" s="54">
        <f t="shared" si="184"/>
        <v>0</v>
      </c>
      <c r="BD44" s="54">
        <f t="shared" si="185"/>
        <v>0</v>
      </c>
      <c r="BE44" s="54">
        <f t="shared" si="186"/>
        <v>0</v>
      </c>
      <c r="BF44" s="54">
        <f t="shared" si="187"/>
        <v>0</v>
      </c>
      <c r="BG44" s="54">
        <f t="shared" si="188"/>
        <v>0</v>
      </c>
      <c r="BH44" s="54">
        <f t="shared" si="189"/>
        <v>0</v>
      </c>
      <c r="BI44" s="54">
        <f t="shared" si="190"/>
        <v>0</v>
      </c>
      <c r="BJ44" s="54">
        <f t="shared" si="191"/>
        <v>0</v>
      </c>
      <c r="BK44" s="54">
        <f t="shared" si="192"/>
        <v>0</v>
      </c>
      <c r="BL44" s="54">
        <f t="shared" si="193"/>
        <v>0</v>
      </c>
      <c r="BM44" s="42"/>
      <c r="BO44" s="54">
        <f>'Norm-coeff'!$C$2+$AX44*'Norm-coeff'!$D$2+$AY44*'Norm-coeff'!$E$2+$AZ44*'Norm-coeff'!$F$2+$BA44*'Norm-coeff'!$G$2+$BB44*'Norm-coeff'!$H$2+$BC44*'Norm-coeff'!$I$2+$BD44*'Norm-coeff'!$J$2+$BE44*'Norm-coeff'!$K$2+$BF44*'Norm-coeff'!$L$2+$BG44*'Norm-coeff'!$M$2+$BH44*'Norm-coeff'!$N$2+$BI44*'Norm-coeff'!$O$2</f>
        <v>5.4045421474420303</v>
      </c>
      <c r="BP44" s="54">
        <f>'Norm-coeff'!$C$3+$AX44*'Norm-coeff'!$D$3+$AY44*'Norm-coeff'!$E$3+$AZ44*'Norm-coeff'!$F$3+$BA44*'Norm-coeff'!$G$3+$BB44*'Norm-coeff'!$H$3+$BC44*'Norm-coeff'!$I$3+$BD44*'Norm-coeff'!$J$3+$BE44*'Norm-coeff'!$K$3+$BF44*'Norm-coeff'!$L$3+$BG44*'Norm-coeff'!$M$3+$BH44*'Norm-coeff'!$N$3+$BI44*'Norm-coeff'!$O$3</f>
        <v>3.15319116612705</v>
      </c>
      <c r="BQ44" s="54">
        <f>'Norm-coeff'!$C$4+$AX44*'Norm-coeff'!$D$4+$AY44*'Norm-coeff'!$E$4+$AZ44*'Norm-coeff'!$F$4+$BA44*'Norm-coeff'!$G$4+$BB44*'Norm-coeff'!$H$4+$BC44*'Norm-coeff'!$I$4+$BD44*'Norm-coeff'!$J$4+$BE44*'Norm-coeff'!$K$4+$BF44*'Norm-coeff'!$L$4+$BG44*'Norm-coeff'!$M$4+$BH44*'Norm-coeff'!$N$4+$BI44*'Norm-coeff'!$O$4</f>
        <v>1.42115649462768</v>
      </c>
      <c r="BR44" s="54">
        <f>'Norm-coeff'!$C$5+$AX44*'Norm-coeff'!$D$5+$AY44*'Norm-coeff'!$E$5+$AZ44*'Norm-coeff'!$F$5+$BA44*'Norm-coeff'!$G$5+$BB44*'Norm-coeff'!$H$5+$BC44*'Norm-coeff'!$I$5+$BD44*'Norm-coeff'!$J$5+$BE44*'Norm-coeff'!$K$5+$BF44*'Norm-coeff'!$L$5+$BG44*'Norm-coeff'!$M$5+$BH44*'Norm-coeff'!$N$5+$BI44*'Norm-coeff'!$O$5</f>
        <v>1.0553329241296201</v>
      </c>
      <c r="BS44" s="54">
        <f>'Norm-coeff'!$C$6+$AX44*'Norm-coeff'!$D$6+$AY44*'Norm-coeff'!$E$6+$AZ44*'Norm-coeff'!$F$6+$BA44*'Norm-coeff'!$G$6+$BB44*'Norm-coeff'!$H$6+$BC44*'Norm-coeff'!$I$6+$BD44*'Norm-coeff'!$J$6+$BE44*'Norm-coeff'!$K$6+$BF44*'Norm-coeff'!$L$6+$BG44*'Norm-coeff'!$M$6+$BH44*'Norm-coeff'!$N$6+$BI44*'Norm-coeff'!$O$6</f>
        <v>-1.48700885495103E-2</v>
      </c>
      <c r="BT44" s="54">
        <f>'Norm-coeff'!$C$7+$AX44*'Norm-coeff'!$D$7+$AY44*'Norm-coeff'!$E$7+$AZ44*'Norm-coeff'!$F$7+$BA44*'Norm-coeff'!$G$7+$BB44*'Norm-coeff'!$H$7+$BC44*'Norm-coeff'!$I$7+$BD44*'Norm-coeff'!$J$7+$BE44*'Norm-coeff'!$K$7+$BF44*'Norm-coeff'!$L$7+$BG44*'Norm-coeff'!$M$7+$BH44*'Norm-coeff'!$N$7+$BI44*'Norm-coeff'!$O$7</f>
        <v>2.0907583608832998</v>
      </c>
      <c r="BU44" s="54">
        <f>'Norm-coeff'!$C$8+$AX44*'Norm-coeff'!$D$8+$AY44*'Norm-coeff'!$E$8+$AZ44*'Norm-coeff'!$F$8+$BA44*'Norm-coeff'!$G$8+$BB44*'Norm-coeff'!$H$8+$BC44*'Norm-coeff'!$I$8+$BD44*'Norm-coeff'!$J$8+$BE44*'Norm-coeff'!$K$8+$BF44*'Norm-coeff'!$L$8+$BG44*'Norm-coeff'!$M$8+$BH44*'Norm-coeff'!$N$8+$BI44*'Norm-coeff'!$O$8</f>
        <v>0.65894159836244504</v>
      </c>
      <c r="BV44" s="54">
        <f>'Norm-coeff'!$C$9+$AX44*'Norm-coeff'!$D$9+$AY44*'Norm-coeff'!$E$9+$AZ44*'Norm-coeff'!$F$9+$BA44*'Norm-coeff'!$G$9+$BB44*'Norm-coeff'!$H$9+$BC44*'Norm-coeff'!$I$9+$BD44*'Norm-coeff'!$J$9+$BE44*'Norm-coeff'!$K$9+$BF44*'Norm-coeff'!$L$9+$BG44*'Norm-coeff'!$M$9+$BH44*'Norm-coeff'!$N$9+$BI44*'Norm-coeff'!$O$9</f>
        <v>1.48961085014701</v>
      </c>
      <c r="BW44" s="54">
        <f>'Norm-coeff'!$C$10+$AX44*'Norm-coeff'!$D$10+$AY44*'Norm-coeff'!$E$10+$AZ44*'Norm-coeff'!$F$10+$BA44*'Norm-coeff'!$G$10+$BB44*'Norm-coeff'!$H$10+$BC44*'Norm-coeff'!$I$10+$BD44*'Norm-coeff'!$J$10+$BE44*'Norm-coeff'!$K$10+$BF44*'Norm-coeff'!$L$10+$BG44*'Norm-coeff'!$M$10+$BH44*'Norm-coeff'!$N$10+$BI44*'Norm-coeff'!$O$10</f>
        <v>1.42058735749591</v>
      </c>
      <c r="BX44" s="54">
        <f>'Norm-coeff'!$C$11+$AX44*'Norm-coeff'!$D$11+$AY44*'Norm-coeff'!$E$11+$AZ44*'Norm-coeff'!$F$11+$BA44*'Norm-coeff'!$G$11+$BB44*'Norm-coeff'!$H$11+$BC44*'Norm-coeff'!$I$11+$BD44*'Norm-coeff'!$J$11+$BE44*'Norm-coeff'!$K$11+$BF44*'Norm-coeff'!$L$11+$BG44*'Norm-coeff'!$M$11+$BH44*'Norm-coeff'!$N$11+$BI44*'Norm-coeff'!$O$11</f>
        <v>0.221233014421479</v>
      </c>
      <c r="BY44" s="54">
        <f>'Norm-coeff'!$C$12+$AX44*'Norm-coeff'!$D$12+$AY44*'Norm-coeff'!$E$12+$AZ44*'Norm-coeff'!$F$12+$BA44*'Norm-coeff'!$G$12+$BB44*'Norm-coeff'!$H$12+$BC44*'Norm-coeff'!$I$12+$BD44*'Norm-coeff'!$J$12+$BE44*'Norm-coeff'!$K$12+$BF44*'Norm-coeff'!$L$12+$BG44*'Norm-coeff'!$M$12+$BH44*'Norm-coeff'!$N$12+$BI44*'Norm-coeff'!$O$12</f>
        <v>0.283527502056037</v>
      </c>
      <c r="BZ44" s="54">
        <f>'Norm-coeff'!$C$13+$AX44*'Norm-coeff'!$D$13+$AY44*'Norm-coeff'!$E$13+$AZ44*'Norm-coeff'!$F$13+$BA44*'Norm-coeff'!$G$13+$BB44*'Norm-coeff'!$H$13+$BC44*'Norm-coeff'!$I$13+$BD44*'Norm-coeff'!$J$13+$BE44*'Norm-coeff'!$K$13+$BF44*'Norm-coeff'!$L$13+$BG44*'Norm-coeff'!$M$13+$BH44*'Norm-coeff'!$N$13+$BI44*'Norm-coeff'!$O$13</f>
        <v>-4.1864930554451202E-2</v>
      </c>
      <c r="CA44" s="54">
        <f>'Norm-coeff'!$C$14+$AX44*'Norm-coeff'!$D$14+$AY44*'Norm-coeff'!$E$14+$AZ44*'Norm-coeff'!$F$14+$BA44*'Norm-coeff'!$G$14+$BB44*'Norm-coeff'!$H$14+$BC44*'Norm-coeff'!$I$14+$BD44*'Norm-coeff'!$J$14+$BE44*'Norm-coeff'!$K$14+$BF44*'Norm-coeff'!$L$14+$BG44*'Norm-coeff'!$M$14+$BH44*'Norm-coeff'!$N$14+$BI44*'Norm-coeff'!$O$14</f>
        <v>4.2526983164477103</v>
      </c>
      <c r="CC44" s="54">
        <f t="shared" si="318"/>
        <v>0</v>
      </c>
      <c r="CG44" s="54">
        <f t="shared" si="194"/>
        <v>0</v>
      </c>
      <c r="CH44" s="54">
        <f t="shared" si="172"/>
        <v>0</v>
      </c>
      <c r="CI44" s="54">
        <f t="shared" si="195"/>
        <v>0</v>
      </c>
      <c r="CJ44" s="56">
        <f t="shared" si="196"/>
        <v>0</v>
      </c>
      <c r="CK44" s="54">
        <f t="shared" si="197"/>
        <v>0</v>
      </c>
      <c r="CL44" s="54">
        <f t="shared" si="198"/>
        <v>0</v>
      </c>
      <c r="CM44" s="54">
        <f t="shared" si="199"/>
        <v>0</v>
      </c>
      <c r="CN44" s="54">
        <f t="shared" si="200"/>
        <v>0</v>
      </c>
      <c r="CO44" s="54">
        <f t="shared" si="201"/>
        <v>0</v>
      </c>
      <c r="CP44" s="54">
        <f t="shared" si="202"/>
        <v>0</v>
      </c>
      <c r="CQ44" s="54">
        <f t="shared" si="203"/>
        <v>0</v>
      </c>
      <c r="CR44" s="54">
        <f t="shared" si="204"/>
        <v>0</v>
      </c>
      <c r="CS44" s="54">
        <f t="shared" si="205"/>
        <v>0</v>
      </c>
      <c r="CU44" s="54">
        <f t="shared" si="206"/>
        <v>0</v>
      </c>
      <c r="CV44" s="54">
        <f t="shared" si="207"/>
        <v>0</v>
      </c>
      <c r="CW44" s="54">
        <f t="shared" si="208"/>
        <v>0</v>
      </c>
      <c r="CX44" s="54">
        <f t="shared" si="209"/>
        <v>0</v>
      </c>
      <c r="CZ44" s="54">
        <f t="shared" si="210"/>
        <v>0</v>
      </c>
      <c r="DA44" s="54">
        <f t="shared" si="211"/>
        <v>0</v>
      </c>
      <c r="DB44" s="54">
        <f t="shared" si="212"/>
        <v>0</v>
      </c>
      <c r="DC44" s="54">
        <f t="shared" si="213"/>
        <v>0</v>
      </c>
      <c r="DD44" s="54">
        <f t="shared" si="214"/>
        <v>0</v>
      </c>
      <c r="DE44" s="54">
        <f t="shared" si="215"/>
        <v>0</v>
      </c>
      <c r="DF44" s="54">
        <f t="shared" si="216"/>
        <v>0</v>
      </c>
      <c r="DG44" s="54">
        <f t="shared" si="217"/>
        <v>2</v>
      </c>
      <c r="DH44" s="71">
        <f t="shared" si="218"/>
        <v>0</v>
      </c>
      <c r="DI44" s="71">
        <f t="shared" si="219"/>
        <v>0</v>
      </c>
      <c r="DJ44" s="54">
        <f t="shared" si="220"/>
        <v>0</v>
      </c>
      <c r="DK44" s="54">
        <f t="shared" si="221"/>
        <v>2</v>
      </c>
      <c r="DL44" s="4">
        <f t="shared" si="49"/>
        <v>0</v>
      </c>
      <c r="DM44" s="3">
        <f t="shared" si="222"/>
        <v>0</v>
      </c>
      <c r="DN44" s="3">
        <f t="shared" si="223"/>
        <v>0</v>
      </c>
      <c r="DO44" s="4" t="e">
        <f t="shared" si="224"/>
        <v>#DIV/0!</v>
      </c>
      <c r="DP44" s="57"/>
      <c r="DQ44" s="57"/>
      <c r="DR44" s="56">
        <f t="shared" si="53"/>
        <v>2</v>
      </c>
      <c r="DS44" s="56">
        <f t="shared" si="54"/>
        <v>0</v>
      </c>
      <c r="DT44" s="38">
        <f t="shared" si="55"/>
        <v>0</v>
      </c>
      <c r="DU44" s="38">
        <f t="shared" si="225"/>
        <v>2</v>
      </c>
      <c r="DV44" s="38">
        <f t="shared" si="57"/>
        <v>0</v>
      </c>
      <c r="DW44" s="39">
        <f t="shared" si="58"/>
        <v>0</v>
      </c>
      <c r="DX44" s="39">
        <f t="shared" si="59"/>
        <v>0</v>
      </c>
      <c r="DY44" s="39">
        <f t="shared" si="60"/>
        <v>0</v>
      </c>
      <c r="DZ44" s="39">
        <f t="shared" si="61"/>
        <v>0</v>
      </c>
      <c r="EA44" s="39">
        <f t="shared" si="62"/>
        <v>0</v>
      </c>
      <c r="EB44" s="37" t="e">
        <f t="shared" si="226"/>
        <v>#DIV/0!</v>
      </c>
      <c r="EC44" s="37" t="e">
        <f t="shared" si="227"/>
        <v>#DIV/0!</v>
      </c>
      <c r="ED44" s="37" t="e">
        <f t="shared" si="228"/>
        <v>#DIV/0!</v>
      </c>
      <c r="EE44" s="37" t="e">
        <f t="shared" si="229"/>
        <v>#DIV/0!</v>
      </c>
      <c r="EF44" s="39" t="e">
        <f t="shared" si="230"/>
        <v>#DIV/0!</v>
      </c>
      <c r="EG44" s="37" t="e">
        <f t="shared" si="231"/>
        <v>#DIV/0!</v>
      </c>
      <c r="EH44" s="37" t="e">
        <f t="shared" si="232"/>
        <v>#DIV/0!</v>
      </c>
      <c r="EI44" s="11" t="b">
        <f t="shared" si="233"/>
        <v>1</v>
      </c>
      <c r="EJ44" s="11" t="b">
        <f t="shared" si="234"/>
        <v>0</v>
      </c>
      <c r="EK44" s="39" t="e">
        <f t="shared" si="235"/>
        <v>#DIV/0!</v>
      </c>
      <c r="EL44" s="39" t="e">
        <f t="shared" si="236"/>
        <v>#DIV/0!</v>
      </c>
      <c r="EM44" s="39" t="e">
        <f t="shared" si="237"/>
        <v>#DIV/0!</v>
      </c>
      <c r="EN44" s="39" t="e">
        <f t="shared" si="238"/>
        <v>#DIV/0!</v>
      </c>
      <c r="EO44" s="39" t="e">
        <f t="shared" si="239"/>
        <v>#DIV/0!</v>
      </c>
      <c r="EP44" s="39" t="e">
        <f t="shared" si="240"/>
        <v>#DIV/0!</v>
      </c>
      <c r="EQ44" s="39" t="e">
        <f t="shared" si="241"/>
        <v>#DIV/0!</v>
      </c>
      <c r="ER44" s="39" t="e">
        <f t="shared" si="242"/>
        <v>#DIV/0!</v>
      </c>
      <c r="ES44" s="58" t="str">
        <f t="shared" si="243"/>
        <v>(OH,F,Cl)-dominate amphibole</v>
      </c>
      <c r="ET44" s="58" t="e">
        <f t="shared" si="244"/>
        <v>#N/A</v>
      </c>
      <c r="EU44" s="56">
        <f t="shared" si="82"/>
        <v>0</v>
      </c>
      <c r="EV44" s="56">
        <f t="shared" si="83"/>
        <v>0</v>
      </c>
      <c r="EW44" s="56">
        <f t="shared" si="84"/>
        <v>0</v>
      </c>
      <c r="EX44" s="56">
        <f t="shared" si="85"/>
        <v>0</v>
      </c>
      <c r="EY44" s="56">
        <f t="shared" si="86"/>
        <v>0</v>
      </c>
      <c r="EZ44" s="56">
        <f t="shared" si="87"/>
        <v>0</v>
      </c>
      <c r="FA44" s="39">
        <f t="shared" si="88"/>
        <v>0</v>
      </c>
      <c r="FB44" s="39">
        <f t="shared" si="89"/>
        <v>0</v>
      </c>
      <c r="FC44" s="54">
        <f t="shared" si="90"/>
        <v>0</v>
      </c>
      <c r="FD44" s="54">
        <f t="shared" si="91"/>
        <v>0</v>
      </c>
      <c r="FE44" s="39">
        <f t="shared" si="92"/>
        <v>0</v>
      </c>
      <c r="FF44" s="54">
        <f t="shared" si="93"/>
        <v>0</v>
      </c>
      <c r="FG44" s="39">
        <f t="shared" si="94"/>
        <v>0</v>
      </c>
      <c r="FH44" s="39">
        <f t="shared" si="245"/>
        <v>0</v>
      </c>
      <c r="FI44" s="39">
        <f t="shared" si="246"/>
        <v>0</v>
      </c>
      <c r="FJ44" s="39">
        <f t="shared" si="247"/>
        <v>0</v>
      </c>
      <c r="FK44" s="39" t="e">
        <f t="shared" si="248"/>
        <v>#DIV/0!</v>
      </c>
      <c r="FL44" s="39" t="e">
        <f t="shared" si="249"/>
        <v>#DIV/0!</v>
      </c>
      <c r="FM44" s="39" t="e">
        <f t="shared" si="250"/>
        <v>#DIV/0!</v>
      </c>
      <c r="FN44" s="39">
        <f t="shared" si="251"/>
        <v>1</v>
      </c>
      <c r="FO44" s="39">
        <f t="shared" si="102"/>
        <v>0</v>
      </c>
      <c r="FP44" s="39">
        <f t="shared" si="103"/>
        <v>0</v>
      </c>
      <c r="FQ44" s="39">
        <f t="shared" si="104"/>
        <v>0</v>
      </c>
      <c r="FR44" s="39">
        <f t="shared" si="252"/>
        <v>0</v>
      </c>
      <c r="FS44" s="39">
        <f t="shared" si="253"/>
        <v>0</v>
      </c>
      <c r="FU44" s="39" t="e">
        <f t="shared" si="254"/>
        <v>#DIV/0!</v>
      </c>
      <c r="FV44" s="39" t="e">
        <f t="shared" si="255"/>
        <v>#DIV/0!</v>
      </c>
      <c r="FW44" s="39" t="e">
        <f t="shared" si="256"/>
        <v>#DIV/0!</v>
      </c>
      <c r="FY44" s="39" t="e">
        <f t="shared" si="257"/>
        <v>#DIV/0!</v>
      </c>
      <c r="FZ44" s="39" t="e">
        <f t="shared" si="258"/>
        <v>#DIV/0!</v>
      </c>
      <c r="GA44" s="39" t="e">
        <f t="shared" si="259"/>
        <v>#DIV/0!</v>
      </c>
      <c r="GB44" s="39" t="e">
        <f t="shared" si="260"/>
        <v>#DIV/0!</v>
      </c>
      <c r="GC44" s="39" t="e">
        <f t="shared" si="261"/>
        <v>#DIV/0!</v>
      </c>
      <c r="GD44" s="39" t="e">
        <f t="shared" si="262"/>
        <v>#DIV/0!</v>
      </c>
      <c r="GE44" s="39" t="e">
        <f t="shared" si="263"/>
        <v>#DIV/0!</v>
      </c>
      <c r="GF44" s="39" t="e">
        <f t="shared" si="264"/>
        <v>#DIV/0!</v>
      </c>
      <c r="GG44" s="39" t="e">
        <f t="shared" si="265"/>
        <v>#DIV/0!</v>
      </c>
      <c r="GH44" s="39" t="e">
        <f t="shared" si="266"/>
        <v>#DIV/0!</v>
      </c>
      <c r="GI44" s="39"/>
      <c r="GJ44" s="39" t="e">
        <f t="shared" si="267"/>
        <v>#DIV/0!</v>
      </c>
      <c r="GK44" s="39" t="e">
        <f t="shared" si="268"/>
        <v>#DIV/0!</v>
      </c>
      <c r="GL44" s="39" t="e">
        <f t="shared" si="269"/>
        <v>#DIV/0!</v>
      </c>
      <c r="GM44" s="39" t="e">
        <f t="shared" si="270"/>
        <v>#DIV/0!</v>
      </c>
      <c r="GN44" s="39" t="e">
        <f t="shared" si="271"/>
        <v>#DIV/0!</v>
      </c>
      <c r="GO44" s="57"/>
      <c r="GP44" s="57" t="e">
        <f t="shared" si="272"/>
        <v>#DIV/0!</v>
      </c>
      <c r="GQ44" s="59" t="e">
        <f t="shared" si="273"/>
        <v>#DIV/0!</v>
      </c>
      <c r="GR44" s="41" t="e">
        <f t="shared" si="274"/>
        <v>#DIV/0!</v>
      </c>
      <c r="GS44" s="57" t="e">
        <f t="shared" si="275"/>
        <v>#DIV/0!</v>
      </c>
      <c r="GT44" s="57" t="e">
        <f t="shared" si="276"/>
        <v>#DIV/0!</v>
      </c>
      <c r="GU44" s="57" t="e">
        <f t="shared" si="277"/>
        <v>#DIV/0!</v>
      </c>
      <c r="GV44" s="57"/>
      <c r="GW44" s="42" t="e">
        <f t="shared" si="278"/>
        <v>#DIV/0!</v>
      </c>
      <c r="GX44" s="42" t="e">
        <f t="shared" si="279"/>
        <v>#DIV/0!</v>
      </c>
      <c r="GY44" s="42" t="e">
        <f t="shared" si="280"/>
        <v>#DIV/0!</v>
      </c>
      <c r="GZ44" s="57"/>
      <c r="HA44" s="2" t="e">
        <f t="shared" si="281"/>
        <v>#DIV/0!</v>
      </c>
      <c r="HB44" s="2" t="e">
        <f t="shared" si="282"/>
        <v>#DIV/0!</v>
      </c>
      <c r="HC44" s="2" t="e">
        <f t="shared" si="283"/>
        <v>#DIV/0!</v>
      </c>
      <c r="HD44" s="2" t="e">
        <f t="shared" si="284"/>
        <v>#DIV/0!</v>
      </c>
      <c r="HE44" s="2" t="e">
        <f t="shared" si="285"/>
        <v>#DIV/0!</v>
      </c>
      <c r="HF44" s="2" t="e">
        <f t="shared" si="286"/>
        <v>#DIV/0!</v>
      </c>
      <c r="HG44" s="2" t="e">
        <f t="shared" si="287"/>
        <v>#DIV/0!</v>
      </c>
      <c r="HH44" s="2" t="e">
        <f t="shared" si="288"/>
        <v>#DIV/0!</v>
      </c>
      <c r="HI44" s="2" t="e">
        <f t="shared" si="289"/>
        <v>#DIV/0!</v>
      </c>
      <c r="HJ44" s="11" t="e">
        <f t="shared" si="290"/>
        <v>#DIV/0!</v>
      </c>
      <c r="HK44" s="60" t="e">
        <f t="shared" si="291"/>
        <v>#DIV/0!</v>
      </c>
      <c r="HL44" s="57"/>
      <c r="HM44" s="57" t="e">
        <f t="shared" si="292"/>
        <v>#DIV/0!</v>
      </c>
      <c r="HN44" s="57" t="e">
        <f t="shared" si="293"/>
        <v>#DIV/0!</v>
      </c>
      <c r="HO44" s="57" t="e">
        <f t="shared" si="294"/>
        <v>#DIV/0!</v>
      </c>
      <c r="HP44" s="57" t="e">
        <f t="shared" si="295"/>
        <v>#DIV/0!</v>
      </c>
      <c r="HQ44" s="57" t="e">
        <f t="shared" si="296"/>
        <v>#DIV/0!</v>
      </c>
      <c r="HR44" s="57"/>
      <c r="HS44" s="57" t="e">
        <f t="shared" si="297"/>
        <v>#DIV/0!</v>
      </c>
      <c r="HT44" s="57" t="e">
        <f t="shared" si="298"/>
        <v>#DIV/0!</v>
      </c>
      <c r="HU44" s="57" t="e">
        <f t="shared" si="299"/>
        <v>#DIV/0!</v>
      </c>
      <c r="HV44" s="57" t="e">
        <f t="shared" si="300"/>
        <v>#DIV/0!</v>
      </c>
      <c r="HW44" s="57" t="e">
        <f t="shared" si="301"/>
        <v>#DIV/0!</v>
      </c>
      <c r="HX44" s="57"/>
      <c r="HY44" s="57" t="e">
        <f t="shared" si="302"/>
        <v>#DIV/0!</v>
      </c>
      <c r="HZ44" s="57" t="e">
        <f t="shared" si="303"/>
        <v>#DIV/0!</v>
      </c>
      <c r="IA44" s="57"/>
      <c r="IB44" s="61">
        <f t="shared" si="304"/>
        <v>0</v>
      </c>
      <c r="IC44" s="57" t="str">
        <f t="shared" si="305"/>
        <v/>
      </c>
      <c r="ID44" s="42"/>
      <c r="IE44" s="2" t="str">
        <f t="shared" si="306"/>
        <v/>
      </c>
      <c r="IF44" s="60" t="e">
        <f t="shared" si="307"/>
        <v>#DIV/0!</v>
      </c>
      <c r="IG44" s="60" t="str">
        <f t="shared" si="308"/>
        <v/>
      </c>
      <c r="IH44" s="60" t="str">
        <f t="shared" si="309"/>
        <v>zinco-</v>
      </c>
      <c r="II44" s="60" t="str">
        <f t="shared" si="310"/>
        <v>mangano-</v>
      </c>
      <c r="IJ44" s="60" t="e">
        <f t="shared" si="311"/>
        <v>#DIV/0!</v>
      </c>
      <c r="IK44" s="60" t="e">
        <f t="shared" si="312"/>
        <v>#DIV/0!</v>
      </c>
      <c r="IL44" s="60" t="e">
        <f t="shared" si="313"/>
        <v>#DIV/0!</v>
      </c>
      <c r="IM44" s="60" t="e">
        <f t="shared" si="314"/>
        <v>#DIV/0!</v>
      </c>
      <c r="IN44" s="60" t="str">
        <f t="shared" si="315"/>
        <v/>
      </c>
      <c r="IO44" s="60" t="str">
        <f t="shared" si="316"/>
        <v/>
      </c>
      <c r="IP44" s="57"/>
      <c r="IQ44" s="57" t="str">
        <f t="shared" si="317"/>
        <v>ERROR!!</v>
      </c>
    </row>
    <row r="45" spans="1:286" ht="15" customHeight="1">
      <c r="A45"/>
      <c r="B45"/>
      <c r="C45"/>
      <c r="D45"/>
      <c r="E45"/>
      <c r="F45" t="s">
        <v>196</v>
      </c>
      <c r="G45" s="73"/>
      <c r="H45" s="74"/>
      <c r="I45" s="73"/>
      <c r="J45" s="73"/>
      <c r="K45" s="73"/>
      <c r="L45" s="73"/>
      <c r="M45" s="74"/>
      <c r="N45" s="74"/>
      <c r="O45" s="74"/>
      <c r="P45" s="74"/>
      <c r="Q45" s="74"/>
      <c r="R45" s="74"/>
      <c r="S45"/>
      <c r="T45"/>
      <c r="U45"/>
      <c r="V45"/>
      <c r="W45"/>
      <c r="X45" s="29">
        <f t="shared" si="173"/>
        <v>0</v>
      </c>
      <c r="Y45" s="29">
        <f t="shared" si="174"/>
        <v>0</v>
      </c>
      <c r="Z45" s="29" t="e">
        <f t="shared" si="175"/>
        <v>#DIV/0!</v>
      </c>
      <c r="AA45" s="29" t="e">
        <f t="shared" si="176"/>
        <v>#DIV/0!</v>
      </c>
      <c r="AB45" s="29" t="e">
        <f t="shared" si="177"/>
        <v>#DIV/0!</v>
      </c>
      <c r="AC45" s="29" t="e">
        <f t="shared" si="178"/>
        <v>#DIV/0!</v>
      </c>
      <c r="AF45" s="23">
        <v>60.084299999999999</v>
      </c>
      <c r="AG45" s="23">
        <v>79.878799999999998</v>
      </c>
      <c r="AH45" s="23">
        <v>101.96120000000001</v>
      </c>
      <c r="AI45" s="23">
        <v>151.99039999999999</v>
      </c>
      <c r="AJ45" s="23">
        <v>159.69</v>
      </c>
      <c r="AK45" s="23">
        <v>71.846400000000003</v>
      </c>
      <c r="AL45" s="23">
        <v>70.9375</v>
      </c>
      <c r="AM45" s="23">
        <v>40.304400000000001</v>
      </c>
      <c r="AN45" s="23">
        <v>56.077399999999997</v>
      </c>
      <c r="AO45" s="23">
        <v>61.978999999999999</v>
      </c>
      <c r="AP45" s="23">
        <v>94.195999999999998</v>
      </c>
      <c r="AQ45" s="23">
        <v>18.998000000000001</v>
      </c>
      <c r="AR45" s="23">
        <v>35.450000000000003</v>
      </c>
      <c r="AS45" s="23">
        <v>29.88</v>
      </c>
      <c r="AT45" s="23">
        <v>74.691999999999993</v>
      </c>
      <c r="AU45" s="23">
        <v>81.39</v>
      </c>
      <c r="AX45" s="54">
        <f t="shared" si="179"/>
        <v>0</v>
      </c>
      <c r="AY45" s="54">
        <f t="shared" si="180"/>
        <v>0</v>
      </c>
      <c r="AZ45" s="54">
        <f t="shared" si="181"/>
        <v>0</v>
      </c>
      <c r="BA45" s="54">
        <f t="shared" si="182"/>
        <v>0</v>
      </c>
      <c r="BB45" s="54">
        <f t="shared" si="183"/>
        <v>0</v>
      </c>
      <c r="BC45" s="54">
        <f t="shared" si="184"/>
        <v>0</v>
      </c>
      <c r="BD45" s="54">
        <f t="shared" si="185"/>
        <v>0</v>
      </c>
      <c r="BE45" s="54">
        <f t="shared" si="186"/>
        <v>0</v>
      </c>
      <c r="BF45" s="54">
        <f t="shared" si="187"/>
        <v>0</v>
      </c>
      <c r="BG45" s="54">
        <f t="shared" si="188"/>
        <v>0</v>
      </c>
      <c r="BH45" s="54">
        <f t="shared" si="189"/>
        <v>0</v>
      </c>
      <c r="BI45" s="54">
        <f t="shared" si="190"/>
        <v>0</v>
      </c>
      <c r="BJ45" s="54">
        <f t="shared" si="191"/>
        <v>0</v>
      </c>
      <c r="BK45" s="54">
        <f t="shared" si="192"/>
        <v>0</v>
      </c>
      <c r="BL45" s="54">
        <f t="shared" si="193"/>
        <v>0</v>
      </c>
      <c r="BM45" s="42"/>
      <c r="BO45" s="54">
        <f>'Norm-coeff'!$C$2+$AX45*'Norm-coeff'!$D$2+$AY45*'Norm-coeff'!$E$2+$AZ45*'Norm-coeff'!$F$2+$BA45*'Norm-coeff'!$G$2+$BB45*'Norm-coeff'!$H$2+$BC45*'Norm-coeff'!$I$2+$BD45*'Norm-coeff'!$J$2+$BE45*'Norm-coeff'!$K$2+$BF45*'Norm-coeff'!$L$2+$BG45*'Norm-coeff'!$M$2+$BH45*'Norm-coeff'!$N$2+$BI45*'Norm-coeff'!$O$2</f>
        <v>5.4045421474420303</v>
      </c>
      <c r="BP45" s="54">
        <f>'Norm-coeff'!$C$3+$AX45*'Norm-coeff'!$D$3+$AY45*'Norm-coeff'!$E$3+$AZ45*'Norm-coeff'!$F$3+$BA45*'Norm-coeff'!$G$3+$BB45*'Norm-coeff'!$H$3+$BC45*'Norm-coeff'!$I$3+$BD45*'Norm-coeff'!$J$3+$BE45*'Norm-coeff'!$K$3+$BF45*'Norm-coeff'!$L$3+$BG45*'Norm-coeff'!$M$3+$BH45*'Norm-coeff'!$N$3+$BI45*'Norm-coeff'!$O$3</f>
        <v>3.15319116612705</v>
      </c>
      <c r="BQ45" s="54">
        <f>'Norm-coeff'!$C$4+$AX45*'Norm-coeff'!$D$4+$AY45*'Norm-coeff'!$E$4+$AZ45*'Norm-coeff'!$F$4+$BA45*'Norm-coeff'!$G$4+$BB45*'Norm-coeff'!$H$4+$BC45*'Norm-coeff'!$I$4+$BD45*'Norm-coeff'!$J$4+$BE45*'Norm-coeff'!$K$4+$BF45*'Norm-coeff'!$L$4+$BG45*'Norm-coeff'!$M$4+$BH45*'Norm-coeff'!$N$4+$BI45*'Norm-coeff'!$O$4</f>
        <v>1.42115649462768</v>
      </c>
      <c r="BR45" s="54">
        <f>'Norm-coeff'!$C$5+$AX45*'Norm-coeff'!$D$5+$AY45*'Norm-coeff'!$E$5+$AZ45*'Norm-coeff'!$F$5+$BA45*'Norm-coeff'!$G$5+$BB45*'Norm-coeff'!$H$5+$BC45*'Norm-coeff'!$I$5+$BD45*'Norm-coeff'!$J$5+$BE45*'Norm-coeff'!$K$5+$BF45*'Norm-coeff'!$L$5+$BG45*'Norm-coeff'!$M$5+$BH45*'Norm-coeff'!$N$5+$BI45*'Norm-coeff'!$O$5</f>
        <v>1.0553329241296201</v>
      </c>
      <c r="BS45" s="54">
        <f>'Norm-coeff'!$C$6+$AX45*'Norm-coeff'!$D$6+$AY45*'Norm-coeff'!$E$6+$AZ45*'Norm-coeff'!$F$6+$BA45*'Norm-coeff'!$G$6+$BB45*'Norm-coeff'!$H$6+$BC45*'Norm-coeff'!$I$6+$BD45*'Norm-coeff'!$J$6+$BE45*'Norm-coeff'!$K$6+$BF45*'Norm-coeff'!$L$6+$BG45*'Norm-coeff'!$M$6+$BH45*'Norm-coeff'!$N$6+$BI45*'Norm-coeff'!$O$6</f>
        <v>-1.48700885495103E-2</v>
      </c>
      <c r="BT45" s="54">
        <f>'Norm-coeff'!$C$7+$AX45*'Norm-coeff'!$D$7+$AY45*'Norm-coeff'!$E$7+$AZ45*'Norm-coeff'!$F$7+$BA45*'Norm-coeff'!$G$7+$BB45*'Norm-coeff'!$H$7+$BC45*'Norm-coeff'!$I$7+$BD45*'Norm-coeff'!$J$7+$BE45*'Norm-coeff'!$K$7+$BF45*'Norm-coeff'!$L$7+$BG45*'Norm-coeff'!$M$7+$BH45*'Norm-coeff'!$N$7+$BI45*'Norm-coeff'!$O$7</f>
        <v>2.0907583608832998</v>
      </c>
      <c r="BU45" s="54">
        <f>'Norm-coeff'!$C$8+$AX45*'Norm-coeff'!$D$8+$AY45*'Norm-coeff'!$E$8+$AZ45*'Norm-coeff'!$F$8+$BA45*'Norm-coeff'!$G$8+$BB45*'Norm-coeff'!$H$8+$BC45*'Norm-coeff'!$I$8+$BD45*'Norm-coeff'!$J$8+$BE45*'Norm-coeff'!$K$8+$BF45*'Norm-coeff'!$L$8+$BG45*'Norm-coeff'!$M$8+$BH45*'Norm-coeff'!$N$8+$BI45*'Norm-coeff'!$O$8</f>
        <v>0.65894159836244504</v>
      </c>
      <c r="BV45" s="54">
        <f>'Norm-coeff'!$C$9+$AX45*'Norm-coeff'!$D$9+$AY45*'Norm-coeff'!$E$9+$AZ45*'Norm-coeff'!$F$9+$BA45*'Norm-coeff'!$G$9+$BB45*'Norm-coeff'!$H$9+$BC45*'Norm-coeff'!$I$9+$BD45*'Norm-coeff'!$J$9+$BE45*'Norm-coeff'!$K$9+$BF45*'Norm-coeff'!$L$9+$BG45*'Norm-coeff'!$M$9+$BH45*'Norm-coeff'!$N$9+$BI45*'Norm-coeff'!$O$9</f>
        <v>1.48961085014701</v>
      </c>
      <c r="BW45" s="54">
        <f>'Norm-coeff'!$C$10+$AX45*'Norm-coeff'!$D$10+$AY45*'Norm-coeff'!$E$10+$AZ45*'Norm-coeff'!$F$10+$BA45*'Norm-coeff'!$G$10+$BB45*'Norm-coeff'!$H$10+$BC45*'Norm-coeff'!$I$10+$BD45*'Norm-coeff'!$J$10+$BE45*'Norm-coeff'!$K$10+$BF45*'Norm-coeff'!$L$10+$BG45*'Norm-coeff'!$M$10+$BH45*'Norm-coeff'!$N$10+$BI45*'Norm-coeff'!$O$10</f>
        <v>1.42058735749591</v>
      </c>
      <c r="BX45" s="54">
        <f>'Norm-coeff'!$C$11+$AX45*'Norm-coeff'!$D$11+$AY45*'Norm-coeff'!$E$11+$AZ45*'Norm-coeff'!$F$11+$BA45*'Norm-coeff'!$G$11+$BB45*'Norm-coeff'!$H$11+$BC45*'Norm-coeff'!$I$11+$BD45*'Norm-coeff'!$J$11+$BE45*'Norm-coeff'!$K$11+$BF45*'Norm-coeff'!$L$11+$BG45*'Norm-coeff'!$M$11+$BH45*'Norm-coeff'!$N$11+$BI45*'Norm-coeff'!$O$11</f>
        <v>0.221233014421479</v>
      </c>
      <c r="BY45" s="54">
        <f>'Norm-coeff'!$C$12+$AX45*'Norm-coeff'!$D$12+$AY45*'Norm-coeff'!$E$12+$AZ45*'Norm-coeff'!$F$12+$BA45*'Norm-coeff'!$G$12+$BB45*'Norm-coeff'!$H$12+$BC45*'Norm-coeff'!$I$12+$BD45*'Norm-coeff'!$J$12+$BE45*'Norm-coeff'!$K$12+$BF45*'Norm-coeff'!$L$12+$BG45*'Norm-coeff'!$M$12+$BH45*'Norm-coeff'!$N$12+$BI45*'Norm-coeff'!$O$12</f>
        <v>0.283527502056037</v>
      </c>
      <c r="BZ45" s="54">
        <f>'Norm-coeff'!$C$13+$AX45*'Norm-coeff'!$D$13+$AY45*'Norm-coeff'!$E$13+$AZ45*'Norm-coeff'!$F$13+$BA45*'Norm-coeff'!$G$13+$BB45*'Norm-coeff'!$H$13+$BC45*'Norm-coeff'!$I$13+$BD45*'Norm-coeff'!$J$13+$BE45*'Norm-coeff'!$K$13+$BF45*'Norm-coeff'!$L$13+$BG45*'Norm-coeff'!$M$13+$BH45*'Norm-coeff'!$N$13+$BI45*'Norm-coeff'!$O$13</f>
        <v>-4.1864930554451202E-2</v>
      </c>
      <c r="CA45" s="54">
        <f>'Norm-coeff'!$C$14+$AX45*'Norm-coeff'!$D$14+$AY45*'Norm-coeff'!$E$14+$AZ45*'Norm-coeff'!$F$14+$BA45*'Norm-coeff'!$G$14+$BB45*'Norm-coeff'!$H$14+$BC45*'Norm-coeff'!$I$14+$BD45*'Norm-coeff'!$J$14+$BE45*'Norm-coeff'!$K$14+$BF45*'Norm-coeff'!$L$14+$BG45*'Norm-coeff'!$M$14+$BH45*'Norm-coeff'!$N$14+$BI45*'Norm-coeff'!$O$14</f>
        <v>4.2526983164477103</v>
      </c>
      <c r="CC45" s="54">
        <f t="shared" si="318"/>
        <v>0</v>
      </c>
      <c r="CG45" s="54">
        <f t="shared" si="194"/>
        <v>0</v>
      </c>
      <c r="CH45" s="54">
        <f t="shared" si="172"/>
        <v>0</v>
      </c>
      <c r="CI45" s="54">
        <f t="shared" si="195"/>
        <v>0</v>
      </c>
      <c r="CJ45" s="56">
        <f t="shared" si="196"/>
        <v>0</v>
      </c>
      <c r="CK45" s="54">
        <f t="shared" si="197"/>
        <v>0</v>
      </c>
      <c r="CL45" s="54">
        <f t="shared" si="198"/>
        <v>0</v>
      </c>
      <c r="CM45" s="54">
        <f t="shared" si="199"/>
        <v>0</v>
      </c>
      <c r="CN45" s="54">
        <f t="shared" si="200"/>
        <v>0</v>
      </c>
      <c r="CO45" s="54">
        <f t="shared" si="201"/>
        <v>0</v>
      </c>
      <c r="CP45" s="54">
        <f t="shared" si="202"/>
        <v>0</v>
      </c>
      <c r="CQ45" s="54">
        <f t="shared" si="203"/>
        <v>0</v>
      </c>
      <c r="CR45" s="54">
        <f t="shared" si="204"/>
        <v>0</v>
      </c>
      <c r="CS45" s="54">
        <f t="shared" si="205"/>
        <v>0</v>
      </c>
      <c r="CU45" s="54">
        <f t="shared" si="206"/>
        <v>0</v>
      </c>
      <c r="CV45" s="54">
        <f t="shared" si="207"/>
        <v>0</v>
      </c>
      <c r="CW45" s="54">
        <f t="shared" si="208"/>
        <v>0</v>
      </c>
      <c r="CX45" s="54">
        <f t="shared" si="209"/>
        <v>0</v>
      </c>
      <c r="CZ45" s="54">
        <f t="shared" si="210"/>
        <v>0</v>
      </c>
      <c r="DA45" s="54">
        <f t="shared" si="211"/>
        <v>0</v>
      </c>
      <c r="DB45" s="54">
        <f t="shared" si="212"/>
        <v>0</v>
      </c>
      <c r="DC45" s="54">
        <f t="shared" si="213"/>
        <v>0</v>
      </c>
      <c r="DD45" s="54">
        <f t="shared" si="214"/>
        <v>0</v>
      </c>
      <c r="DE45" s="54">
        <f t="shared" si="215"/>
        <v>0</v>
      </c>
      <c r="DF45" s="54">
        <f t="shared" si="216"/>
        <v>0</v>
      </c>
      <c r="DG45" s="54">
        <f t="shared" si="217"/>
        <v>2</v>
      </c>
      <c r="DH45" s="71">
        <f t="shared" si="218"/>
        <v>0</v>
      </c>
      <c r="DI45" s="71">
        <f t="shared" si="219"/>
        <v>0</v>
      </c>
      <c r="DJ45" s="54">
        <f t="shared" si="220"/>
        <v>0</v>
      </c>
      <c r="DK45" s="54">
        <f t="shared" si="221"/>
        <v>2</v>
      </c>
      <c r="DL45" s="4">
        <f t="shared" si="49"/>
        <v>0</v>
      </c>
      <c r="DM45" s="3">
        <f t="shared" si="222"/>
        <v>0</v>
      </c>
      <c r="DN45" s="3">
        <f t="shared" si="223"/>
        <v>0</v>
      </c>
      <c r="DO45" s="4" t="e">
        <f t="shared" si="224"/>
        <v>#DIV/0!</v>
      </c>
      <c r="DP45" s="57"/>
      <c r="DQ45" s="57"/>
      <c r="DR45" s="56">
        <f t="shared" si="53"/>
        <v>2</v>
      </c>
      <c r="DS45" s="56">
        <f t="shared" si="54"/>
        <v>0</v>
      </c>
      <c r="DT45" s="38">
        <f t="shared" si="55"/>
        <v>0</v>
      </c>
      <c r="DU45" s="38">
        <f t="shared" si="225"/>
        <v>2</v>
      </c>
      <c r="DV45" s="38">
        <f t="shared" si="57"/>
        <v>0</v>
      </c>
      <c r="DW45" s="39">
        <f t="shared" si="58"/>
        <v>0</v>
      </c>
      <c r="DX45" s="39">
        <f t="shared" si="59"/>
        <v>0</v>
      </c>
      <c r="DY45" s="39">
        <f t="shared" si="60"/>
        <v>0</v>
      </c>
      <c r="DZ45" s="39">
        <f t="shared" si="61"/>
        <v>0</v>
      </c>
      <c r="EA45" s="39">
        <f t="shared" si="62"/>
        <v>0</v>
      </c>
      <c r="EB45" s="37" t="e">
        <f t="shared" si="226"/>
        <v>#DIV/0!</v>
      </c>
      <c r="EC45" s="37" t="e">
        <f t="shared" si="227"/>
        <v>#DIV/0!</v>
      </c>
      <c r="ED45" s="37" t="e">
        <f t="shared" si="228"/>
        <v>#DIV/0!</v>
      </c>
      <c r="EE45" s="37" t="e">
        <f t="shared" si="229"/>
        <v>#DIV/0!</v>
      </c>
      <c r="EF45" s="39" t="e">
        <f t="shared" si="230"/>
        <v>#DIV/0!</v>
      </c>
      <c r="EG45" s="37" t="e">
        <f t="shared" si="231"/>
        <v>#DIV/0!</v>
      </c>
      <c r="EH45" s="37" t="e">
        <f t="shared" si="232"/>
        <v>#DIV/0!</v>
      </c>
      <c r="EI45" s="11" t="b">
        <f t="shared" si="233"/>
        <v>1</v>
      </c>
      <c r="EJ45" s="11" t="b">
        <f t="shared" si="234"/>
        <v>0</v>
      </c>
      <c r="EK45" s="39" t="e">
        <f t="shared" si="235"/>
        <v>#DIV/0!</v>
      </c>
      <c r="EL45" s="39" t="e">
        <f t="shared" si="236"/>
        <v>#DIV/0!</v>
      </c>
      <c r="EM45" s="39" t="e">
        <f t="shared" si="237"/>
        <v>#DIV/0!</v>
      </c>
      <c r="EN45" s="39" t="e">
        <f t="shared" si="238"/>
        <v>#DIV/0!</v>
      </c>
      <c r="EO45" s="39" t="e">
        <f t="shared" si="239"/>
        <v>#DIV/0!</v>
      </c>
      <c r="EP45" s="39" t="e">
        <f t="shared" si="240"/>
        <v>#DIV/0!</v>
      </c>
      <c r="EQ45" s="39" t="e">
        <f t="shared" si="241"/>
        <v>#DIV/0!</v>
      </c>
      <c r="ER45" s="39" t="e">
        <f t="shared" si="242"/>
        <v>#DIV/0!</v>
      </c>
      <c r="ES45" s="58" t="str">
        <f t="shared" si="243"/>
        <v>(OH,F,Cl)-dominate amphibole</v>
      </c>
      <c r="ET45" s="58" t="e">
        <f t="shared" si="244"/>
        <v>#N/A</v>
      </c>
      <c r="EU45" s="56">
        <f t="shared" si="82"/>
        <v>0</v>
      </c>
      <c r="EV45" s="56">
        <f t="shared" si="83"/>
        <v>0</v>
      </c>
      <c r="EW45" s="56">
        <f t="shared" si="84"/>
        <v>0</v>
      </c>
      <c r="EX45" s="56">
        <f t="shared" si="85"/>
        <v>0</v>
      </c>
      <c r="EY45" s="56">
        <f t="shared" si="86"/>
        <v>0</v>
      </c>
      <c r="EZ45" s="56">
        <f t="shared" si="87"/>
        <v>0</v>
      </c>
      <c r="FA45" s="39">
        <f t="shared" si="88"/>
        <v>0</v>
      </c>
      <c r="FB45" s="39">
        <f t="shared" si="89"/>
        <v>0</v>
      </c>
      <c r="FC45" s="54">
        <f t="shared" si="90"/>
        <v>0</v>
      </c>
      <c r="FD45" s="54">
        <f t="shared" si="91"/>
        <v>0</v>
      </c>
      <c r="FE45" s="39">
        <f t="shared" si="92"/>
        <v>0</v>
      </c>
      <c r="FF45" s="54">
        <f t="shared" si="93"/>
        <v>0</v>
      </c>
      <c r="FG45" s="39">
        <f t="shared" si="94"/>
        <v>0</v>
      </c>
      <c r="FH45" s="39">
        <f t="shared" si="245"/>
        <v>0</v>
      </c>
      <c r="FI45" s="39">
        <f t="shared" si="246"/>
        <v>0</v>
      </c>
      <c r="FJ45" s="39">
        <f t="shared" si="247"/>
        <v>0</v>
      </c>
      <c r="FK45" s="39" t="e">
        <f t="shared" si="248"/>
        <v>#DIV/0!</v>
      </c>
      <c r="FL45" s="39" t="e">
        <f t="shared" si="249"/>
        <v>#DIV/0!</v>
      </c>
      <c r="FM45" s="39" t="e">
        <f t="shared" si="250"/>
        <v>#DIV/0!</v>
      </c>
      <c r="FN45" s="39">
        <f t="shared" si="251"/>
        <v>1</v>
      </c>
      <c r="FO45" s="39">
        <f t="shared" si="102"/>
        <v>0</v>
      </c>
      <c r="FP45" s="39">
        <f t="shared" si="103"/>
        <v>0</v>
      </c>
      <c r="FQ45" s="39">
        <f t="shared" si="104"/>
        <v>0</v>
      </c>
      <c r="FR45" s="39">
        <f t="shared" si="252"/>
        <v>0</v>
      </c>
      <c r="FS45" s="39">
        <f t="shared" si="253"/>
        <v>0</v>
      </c>
      <c r="FU45" s="39" t="e">
        <f t="shared" si="254"/>
        <v>#DIV/0!</v>
      </c>
      <c r="FV45" s="39" t="e">
        <f t="shared" si="255"/>
        <v>#DIV/0!</v>
      </c>
      <c r="FW45" s="39" t="e">
        <f t="shared" si="256"/>
        <v>#DIV/0!</v>
      </c>
      <c r="FY45" s="39" t="e">
        <f t="shared" si="257"/>
        <v>#DIV/0!</v>
      </c>
      <c r="FZ45" s="39" t="e">
        <f t="shared" si="258"/>
        <v>#DIV/0!</v>
      </c>
      <c r="GA45" s="39" t="e">
        <f t="shared" si="259"/>
        <v>#DIV/0!</v>
      </c>
      <c r="GB45" s="39" t="e">
        <f t="shared" si="260"/>
        <v>#DIV/0!</v>
      </c>
      <c r="GC45" s="39" t="e">
        <f t="shared" si="261"/>
        <v>#DIV/0!</v>
      </c>
      <c r="GD45" s="39" t="e">
        <f t="shared" si="262"/>
        <v>#DIV/0!</v>
      </c>
      <c r="GE45" s="39" t="e">
        <f t="shared" si="263"/>
        <v>#DIV/0!</v>
      </c>
      <c r="GF45" s="39" t="e">
        <f t="shared" si="264"/>
        <v>#DIV/0!</v>
      </c>
      <c r="GG45" s="39" t="e">
        <f t="shared" si="265"/>
        <v>#DIV/0!</v>
      </c>
      <c r="GH45" s="39" t="e">
        <f t="shared" si="266"/>
        <v>#DIV/0!</v>
      </c>
      <c r="GI45" s="39"/>
      <c r="GJ45" s="39" t="e">
        <f t="shared" si="267"/>
        <v>#DIV/0!</v>
      </c>
      <c r="GK45" s="39" t="e">
        <f t="shared" si="268"/>
        <v>#DIV/0!</v>
      </c>
      <c r="GL45" s="39" t="e">
        <f t="shared" si="269"/>
        <v>#DIV/0!</v>
      </c>
      <c r="GM45" s="39" t="e">
        <f t="shared" si="270"/>
        <v>#DIV/0!</v>
      </c>
      <c r="GN45" s="39" t="e">
        <f t="shared" si="271"/>
        <v>#DIV/0!</v>
      </c>
      <c r="GO45" s="57"/>
      <c r="GP45" s="57" t="e">
        <f t="shared" si="272"/>
        <v>#DIV/0!</v>
      </c>
      <c r="GQ45" s="59" t="e">
        <f t="shared" si="273"/>
        <v>#DIV/0!</v>
      </c>
      <c r="GR45" s="41" t="e">
        <f t="shared" si="274"/>
        <v>#DIV/0!</v>
      </c>
      <c r="GS45" s="57" t="e">
        <f t="shared" si="275"/>
        <v>#DIV/0!</v>
      </c>
      <c r="GT45" s="57" t="e">
        <f t="shared" si="276"/>
        <v>#DIV/0!</v>
      </c>
      <c r="GU45" s="57" t="e">
        <f t="shared" si="277"/>
        <v>#DIV/0!</v>
      </c>
      <c r="GV45" s="57"/>
      <c r="GW45" s="42" t="e">
        <f t="shared" si="278"/>
        <v>#DIV/0!</v>
      </c>
      <c r="GX45" s="42" t="e">
        <f t="shared" si="279"/>
        <v>#DIV/0!</v>
      </c>
      <c r="GY45" s="42" t="e">
        <f t="shared" si="280"/>
        <v>#DIV/0!</v>
      </c>
      <c r="GZ45" s="57"/>
      <c r="HA45" s="2" t="e">
        <f t="shared" si="281"/>
        <v>#DIV/0!</v>
      </c>
      <c r="HB45" s="2" t="e">
        <f t="shared" si="282"/>
        <v>#DIV/0!</v>
      </c>
      <c r="HC45" s="2" t="e">
        <f t="shared" si="283"/>
        <v>#DIV/0!</v>
      </c>
      <c r="HD45" s="2" t="e">
        <f t="shared" si="284"/>
        <v>#DIV/0!</v>
      </c>
      <c r="HE45" s="2" t="e">
        <f t="shared" si="285"/>
        <v>#DIV/0!</v>
      </c>
      <c r="HF45" s="2" t="e">
        <f t="shared" si="286"/>
        <v>#DIV/0!</v>
      </c>
      <c r="HG45" s="2" t="e">
        <f t="shared" si="287"/>
        <v>#DIV/0!</v>
      </c>
      <c r="HH45" s="2" t="e">
        <f t="shared" si="288"/>
        <v>#DIV/0!</v>
      </c>
      <c r="HI45" s="2" t="e">
        <f t="shared" si="289"/>
        <v>#DIV/0!</v>
      </c>
      <c r="HJ45" s="11" t="e">
        <f t="shared" si="290"/>
        <v>#DIV/0!</v>
      </c>
      <c r="HK45" s="60" t="e">
        <f t="shared" si="291"/>
        <v>#DIV/0!</v>
      </c>
      <c r="HL45" s="57"/>
      <c r="HM45" s="57" t="e">
        <f t="shared" si="292"/>
        <v>#DIV/0!</v>
      </c>
      <c r="HN45" s="57" t="e">
        <f t="shared" si="293"/>
        <v>#DIV/0!</v>
      </c>
      <c r="HO45" s="57" t="e">
        <f t="shared" si="294"/>
        <v>#DIV/0!</v>
      </c>
      <c r="HP45" s="57" t="e">
        <f t="shared" si="295"/>
        <v>#DIV/0!</v>
      </c>
      <c r="HQ45" s="57" t="e">
        <f t="shared" si="296"/>
        <v>#DIV/0!</v>
      </c>
      <c r="HR45" s="57"/>
      <c r="HS45" s="57" t="e">
        <f t="shared" si="297"/>
        <v>#DIV/0!</v>
      </c>
      <c r="HT45" s="57" t="e">
        <f t="shared" si="298"/>
        <v>#DIV/0!</v>
      </c>
      <c r="HU45" s="57" t="e">
        <f t="shared" si="299"/>
        <v>#DIV/0!</v>
      </c>
      <c r="HV45" s="57" t="e">
        <f t="shared" si="300"/>
        <v>#DIV/0!</v>
      </c>
      <c r="HW45" s="57" t="e">
        <f t="shared" si="301"/>
        <v>#DIV/0!</v>
      </c>
      <c r="HX45" s="57"/>
      <c r="HY45" s="57" t="e">
        <f t="shared" si="302"/>
        <v>#DIV/0!</v>
      </c>
      <c r="HZ45" s="57" t="e">
        <f t="shared" si="303"/>
        <v>#DIV/0!</v>
      </c>
      <c r="IA45" s="57"/>
      <c r="IB45" s="61">
        <f t="shared" si="304"/>
        <v>0</v>
      </c>
      <c r="IC45" s="57" t="str">
        <f t="shared" si="305"/>
        <v/>
      </c>
      <c r="ID45" s="42"/>
      <c r="IE45" s="2" t="str">
        <f t="shared" si="306"/>
        <v/>
      </c>
      <c r="IF45" s="60" t="e">
        <f t="shared" si="307"/>
        <v>#DIV/0!</v>
      </c>
      <c r="IG45" s="60" t="str">
        <f t="shared" si="308"/>
        <v/>
      </c>
      <c r="IH45" s="60" t="str">
        <f t="shared" si="309"/>
        <v>zinco-</v>
      </c>
      <c r="II45" s="60" t="str">
        <f t="shared" si="310"/>
        <v>mangano-</v>
      </c>
      <c r="IJ45" s="60" t="e">
        <f t="shared" si="311"/>
        <v>#DIV/0!</v>
      </c>
      <c r="IK45" s="60" t="e">
        <f t="shared" si="312"/>
        <v>#DIV/0!</v>
      </c>
      <c r="IL45" s="60" t="e">
        <f t="shared" si="313"/>
        <v>#DIV/0!</v>
      </c>
      <c r="IM45" s="60" t="e">
        <f t="shared" si="314"/>
        <v>#DIV/0!</v>
      </c>
      <c r="IN45" s="60" t="str">
        <f t="shared" si="315"/>
        <v/>
      </c>
      <c r="IO45" s="60" t="str">
        <f t="shared" si="316"/>
        <v/>
      </c>
      <c r="IP45" s="57"/>
      <c r="IQ45" s="57" t="str">
        <f t="shared" si="317"/>
        <v>ERROR!!</v>
      </c>
    </row>
    <row r="46" spans="1:286" ht="15" customHeight="1">
      <c r="A46"/>
      <c r="B46"/>
      <c r="C46"/>
      <c r="D46"/>
      <c r="E46"/>
      <c r="F46" t="s">
        <v>196</v>
      </c>
      <c r="G46" s="73"/>
      <c r="H46" s="74"/>
      <c r="I46" s="73"/>
      <c r="J46" s="73"/>
      <c r="K46" s="73"/>
      <c r="L46" s="73"/>
      <c r="M46" s="74"/>
      <c r="N46" s="74"/>
      <c r="O46" s="74"/>
      <c r="P46" s="74"/>
      <c r="Q46" s="74"/>
      <c r="R46" s="74"/>
      <c r="S46"/>
      <c r="T46"/>
      <c r="U46"/>
      <c r="V46"/>
      <c r="W46"/>
      <c r="X46" s="29">
        <f t="shared" si="173"/>
        <v>0</v>
      </c>
      <c r="Y46" s="29">
        <f t="shared" si="174"/>
        <v>0</v>
      </c>
      <c r="Z46" s="29" t="e">
        <f t="shared" si="175"/>
        <v>#DIV/0!</v>
      </c>
      <c r="AA46" s="29" t="e">
        <f t="shared" si="176"/>
        <v>#DIV/0!</v>
      </c>
      <c r="AB46" s="29" t="e">
        <f t="shared" si="177"/>
        <v>#DIV/0!</v>
      </c>
      <c r="AC46" s="29" t="e">
        <f t="shared" si="178"/>
        <v>#DIV/0!</v>
      </c>
      <c r="AF46" s="23">
        <v>60.084299999999999</v>
      </c>
      <c r="AG46" s="23">
        <v>79.878799999999998</v>
      </c>
      <c r="AH46" s="23">
        <v>101.96120000000001</v>
      </c>
      <c r="AI46" s="23">
        <v>151.99039999999999</v>
      </c>
      <c r="AJ46" s="23">
        <v>159.69</v>
      </c>
      <c r="AK46" s="23">
        <v>71.846400000000003</v>
      </c>
      <c r="AL46" s="23">
        <v>70.9375</v>
      </c>
      <c r="AM46" s="23">
        <v>40.304400000000001</v>
      </c>
      <c r="AN46" s="23">
        <v>56.077399999999997</v>
      </c>
      <c r="AO46" s="23">
        <v>61.978999999999999</v>
      </c>
      <c r="AP46" s="23">
        <v>94.195999999999998</v>
      </c>
      <c r="AQ46" s="23">
        <v>18.998000000000001</v>
      </c>
      <c r="AR46" s="23">
        <v>35.450000000000003</v>
      </c>
      <c r="AS46" s="23">
        <v>29.88</v>
      </c>
      <c r="AT46" s="23">
        <v>74.691999999999993</v>
      </c>
      <c r="AU46" s="23">
        <v>81.39</v>
      </c>
      <c r="AX46" s="54">
        <f t="shared" si="179"/>
        <v>0</v>
      </c>
      <c r="AY46" s="54">
        <f t="shared" si="180"/>
        <v>0</v>
      </c>
      <c r="AZ46" s="54">
        <f t="shared" si="181"/>
        <v>0</v>
      </c>
      <c r="BA46" s="54">
        <f t="shared" si="182"/>
        <v>0</v>
      </c>
      <c r="BB46" s="54">
        <f t="shared" si="183"/>
        <v>0</v>
      </c>
      <c r="BC46" s="54">
        <f t="shared" si="184"/>
        <v>0</v>
      </c>
      <c r="BD46" s="54">
        <f t="shared" si="185"/>
        <v>0</v>
      </c>
      <c r="BE46" s="54">
        <f t="shared" si="186"/>
        <v>0</v>
      </c>
      <c r="BF46" s="54">
        <f t="shared" si="187"/>
        <v>0</v>
      </c>
      <c r="BG46" s="54">
        <f t="shared" si="188"/>
        <v>0</v>
      </c>
      <c r="BH46" s="54">
        <f t="shared" si="189"/>
        <v>0</v>
      </c>
      <c r="BI46" s="54">
        <f t="shared" si="190"/>
        <v>0</v>
      </c>
      <c r="BJ46" s="54">
        <f t="shared" si="191"/>
        <v>0</v>
      </c>
      <c r="BK46" s="54">
        <f t="shared" si="192"/>
        <v>0</v>
      </c>
      <c r="BL46" s="54">
        <f t="shared" si="193"/>
        <v>0</v>
      </c>
      <c r="BM46" s="42"/>
      <c r="BO46" s="54">
        <f>'Norm-coeff'!$C$2+$AX46*'Norm-coeff'!$D$2+$AY46*'Norm-coeff'!$E$2+$AZ46*'Norm-coeff'!$F$2+$BA46*'Norm-coeff'!$G$2+$BB46*'Norm-coeff'!$H$2+$BC46*'Norm-coeff'!$I$2+$BD46*'Norm-coeff'!$J$2+$BE46*'Norm-coeff'!$K$2+$BF46*'Norm-coeff'!$L$2+$BG46*'Norm-coeff'!$M$2+$BH46*'Norm-coeff'!$N$2+$BI46*'Norm-coeff'!$O$2</f>
        <v>5.4045421474420303</v>
      </c>
      <c r="BP46" s="54">
        <f>'Norm-coeff'!$C$3+$AX46*'Norm-coeff'!$D$3+$AY46*'Norm-coeff'!$E$3+$AZ46*'Norm-coeff'!$F$3+$BA46*'Norm-coeff'!$G$3+$BB46*'Norm-coeff'!$H$3+$BC46*'Norm-coeff'!$I$3+$BD46*'Norm-coeff'!$J$3+$BE46*'Norm-coeff'!$K$3+$BF46*'Norm-coeff'!$L$3+$BG46*'Norm-coeff'!$M$3+$BH46*'Norm-coeff'!$N$3+$BI46*'Norm-coeff'!$O$3</f>
        <v>3.15319116612705</v>
      </c>
      <c r="BQ46" s="54">
        <f>'Norm-coeff'!$C$4+$AX46*'Norm-coeff'!$D$4+$AY46*'Norm-coeff'!$E$4+$AZ46*'Norm-coeff'!$F$4+$BA46*'Norm-coeff'!$G$4+$BB46*'Norm-coeff'!$H$4+$BC46*'Norm-coeff'!$I$4+$BD46*'Norm-coeff'!$J$4+$BE46*'Norm-coeff'!$K$4+$BF46*'Norm-coeff'!$L$4+$BG46*'Norm-coeff'!$M$4+$BH46*'Norm-coeff'!$N$4+$BI46*'Norm-coeff'!$O$4</f>
        <v>1.42115649462768</v>
      </c>
      <c r="BR46" s="54">
        <f>'Norm-coeff'!$C$5+$AX46*'Norm-coeff'!$D$5+$AY46*'Norm-coeff'!$E$5+$AZ46*'Norm-coeff'!$F$5+$BA46*'Norm-coeff'!$G$5+$BB46*'Norm-coeff'!$H$5+$BC46*'Norm-coeff'!$I$5+$BD46*'Norm-coeff'!$J$5+$BE46*'Norm-coeff'!$K$5+$BF46*'Norm-coeff'!$L$5+$BG46*'Norm-coeff'!$M$5+$BH46*'Norm-coeff'!$N$5+$BI46*'Norm-coeff'!$O$5</f>
        <v>1.0553329241296201</v>
      </c>
      <c r="BS46" s="54">
        <f>'Norm-coeff'!$C$6+$AX46*'Norm-coeff'!$D$6+$AY46*'Norm-coeff'!$E$6+$AZ46*'Norm-coeff'!$F$6+$BA46*'Norm-coeff'!$G$6+$BB46*'Norm-coeff'!$H$6+$BC46*'Norm-coeff'!$I$6+$BD46*'Norm-coeff'!$J$6+$BE46*'Norm-coeff'!$K$6+$BF46*'Norm-coeff'!$L$6+$BG46*'Norm-coeff'!$M$6+$BH46*'Norm-coeff'!$N$6+$BI46*'Norm-coeff'!$O$6</f>
        <v>-1.48700885495103E-2</v>
      </c>
      <c r="BT46" s="54">
        <f>'Norm-coeff'!$C$7+$AX46*'Norm-coeff'!$D$7+$AY46*'Norm-coeff'!$E$7+$AZ46*'Norm-coeff'!$F$7+$BA46*'Norm-coeff'!$G$7+$BB46*'Norm-coeff'!$H$7+$BC46*'Norm-coeff'!$I$7+$BD46*'Norm-coeff'!$J$7+$BE46*'Norm-coeff'!$K$7+$BF46*'Norm-coeff'!$L$7+$BG46*'Norm-coeff'!$M$7+$BH46*'Norm-coeff'!$N$7+$BI46*'Norm-coeff'!$O$7</f>
        <v>2.0907583608832998</v>
      </c>
      <c r="BU46" s="54">
        <f>'Norm-coeff'!$C$8+$AX46*'Norm-coeff'!$D$8+$AY46*'Norm-coeff'!$E$8+$AZ46*'Norm-coeff'!$F$8+$BA46*'Norm-coeff'!$G$8+$BB46*'Norm-coeff'!$H$8+$BC46*'Norm-coeff'!$I$8+$BD46*'Norm-coeff'!$J$8+$BE46*'Norm-coeff'!$K$8+$BF46*'Norm-coeff'!$L$8+$BG46*'Norm-coeff'!$M$8+$BH46*'Norm-coeff'!$N$8+$BI46*'Norm-coeff'!$O$8</f>
        <v>0.65894159836244504</v>
      </c>
      <c r="BV46" s="54">
        <f>'Norm-coeff'!$C$9+$AX46*'Norm-coeff'!$D$9+$AY46*'Norm-coeff'!$E$9+$AZ46*'Norm-coeff'!$F$9+$BA46*'Norm-coeff'!$G$9+$BB46*'Norm-coeff'!$H$9+$BC46*'Norm-coeff'!$I$9+$BD46*'Norm-coeff'!$J$9+$BE46*'Norm-coeff'!$K$9+$BF46*'Norm-coeff'!$L$9+$BG46*'Norm-coeff'!$M$9+$BH46*'Norm-coeff'!$N$9+$BI46*'Norm-coeff'!$O$9</f>
        <v>1.48961085014701</v>
      </c>
      <c r="BW46" s="54">
        <f>'Norm-coeff'!$C$10+$AX46*'Norm-coeff'!$D$10+$AY46*'Norm-coeff'!$E$10+$AZ46*'Norm-coeff'!$F$10+$BA46*'Norm-coeff'!$G$10+$BB46*'Norm-coeff'!$H$10+$BC46*'Norm-coeff'!$I$10+$BD46*'Norm-coeff'!$J$10+$BE46*'Norm-coeff'!$K$10+$BF46*'Norm-coeff'!$L$10+$BG46*'Norm-coeff'!$M$10+$BH46*'Norm-coeff'!$N$10+$BI46*'Norm-coeff'!$O$10</f>
        <v>1.42058735749591</v>
      </c>
      <c r="BX46" s="54">
        <f>'Norm-coeff'!$C$11+$AX46*'Norm-coeff'!$D$11+$AY46*'Norm-coeff'!$E$11+$AZ46*'Norm-coeff'!$F$11+$BA46*'Norm-coeff'!$G$11+$BB46*'Norm-coeff'!$H$11+$BC46*'Norm-coeff'!$I$11+$BD46*'Norm-coeff'!$J$11+$BE46*'Norm-coeff'!$K$11+$BF46*'Norm-coeff'!$L$11+$BG46*'Norm-coeff'!$M$11+$BH46*'Norm-coeff'!$N$11+$BI46*'Norm-coeff'!$O$11</f>
        <v>0.221233014421479</v>
      </c>
      <c r="BY46" s="54">
        <f>'Norm-coeff'!$C$12+$AX46*'Norm-coeff'!$D$12+$AY46*'Norm-coeff'!$E$12+$AZ46*'Norm-coeff'!$F$12+$BA46*'Norm-coeff'!$G$12+$BB46*'Norm-coeff'!$H$12+$BC46*'Norm-coeff'!$I$12+$BD46*'Norm-coeff'!$J$12+$BE46*'Norm-coeff'!$K$12+$BF46*'Norm-coeff'!$L$12+$BG46*'Norm-coeff'!$M$12+$BH46*'Norm-coeff'!$N$12+$BI46*'Norm-coeff'!$O$12</f>
        <v>0.283527502056037</v>
      </c>
      <c r="BZ46" s="54">
        <f>'Norm-coeff'!$C$13+$AX46*'Norm-coeff'!$D$13+$AY46*'Norm-coeff'!$E$13+$AZ46*'Norm-coeff'!$F$13+$BA46*'Norm-coeff'!$G$13+$BB46*'Norm-coeff'!$H$13+$BC46*'Norm-coeff'!$I$13+$BD46*'Norm-coeff'!$J$13+$BE46*'Norm-coeff'!$K$13+$BF46*'Norm-coeff'!$L$13+$BG46*'Norm-coeff'!$M$13+$BH46*'Norm-coeff'!$N$13+$BI46*'Norm-coeff'!$O$13</f>
        <v>-4.1864930554451202E-2</v>
      </c>
      <c r="CA46" s="54">
        <f>'Norm-coeff'!$C$14+$AX46*'Norm-coeff'!$D$14+$AY46*'Norm-coeff'!$E$14+$AZ46*'Norm-coeff'!$F$14+$BA46*'Norm-coeff'!$G$14+$BB46*'Norm-coeff'!$H$14+$BC46*'Norm-coeff'!$I$14+$BD46*'Norm-coeff'!$J$14+$BE46*'Norm-coeff'!$K$14+$BF46*'Norm-coeff'!$L$14+$BG46*'Norm-coeff'!$M$14+$BH46*'Norm-coeff'!$N$14+$BI46*'Norm-coeff'!$O$14</f>
        <v>4.2526983164477103</v>
      </c>
      <c r="CC46" s="54">
        <f t="shared" si="318"/>
        <v>0</v>
      </c>
      <c r="CG46" s="54">
        <f t="shared" si="194"/>
        <v>0</v>
      </c>
      <c r="CH46" s="54">
        <f t="shared" si="172"/>
        <v>0</v>
      </c>
      <c r="CI46" s="54">
        <f t="shared" si="195"/>
        <v>0</v>
      </c>
      <c r="CJ46" s="56">
        <f t="shared" si="196"/>
        <v>0</v>
      </c>
      <c r="CK46" s="54">
        <f t="shared" si="197"/>
        <v>0</v>
      </c>
      <c r="CL46" s="54">
        <f t="shared" si="198"/>
        <v>0</v>
      </c>
      <c r="CM46" s="54">
        <f t="shared" si="199"/>
        <v>0</v>
      </c>
      <c r="CN46" s="54">
        <f t="shared" si="200"/>
        <v>0</v>
      </c>
      <c r="CO46" s="54">
        <f t="shared" si="201"/>
        <v>0</v>
      </c>
      <c r="CP46" s="54">
        <f t="shared" si="202"/>
        <v>0</v>
      </c>
      <c r="CQ46" s="54">
        <f t="shared" si="203"/>
        <v>0</v>
      </c>
      <c r="CR46" s="54">
        <f t="shared" si="204"/>
        <v>0</v>
      </c>
      <c r="CS46" s="54">
        <f t="shared" si="205"/>
        <v>0</v>
      </c>
      <c r="CU46" s="54">
        <f t="shared" si="206"/>
        <v>0</v>
      </c>
      <c r="CV46" s="54">
        <f t="shared" si="207"/>
        <v>0</v>
      </c>
      <c r="CW46" s="54">
        <f t="shared" si="208"/>
        <v>0</v>
      </c>
      <c r="CX46" s="54">
        <f t="shared" si="209"/>
        <v>0</v>
      </c>
      <c r="CZ46" s="54">
        <f t="shared" si="210"/>
        <v>0</v>
      </c>
      <c r="DA46" s="54">
        <f t="shared" si="211"/>
        <v>0</v>
      </c>
      <c r="DB46" s="54">
        <f t="shared" si="212"/>
        <v>0</v>
      </c>
      <c r="DC46" s="54">
        <f t="shared" si="213"/>
        <v>0</v>
      </c>
      <c r="DD46" s="54">
        <f t="shared" si="214"/>
        <v>0</v>
      </c>
      <c r="DE46" s="54">
        <f t="shared" si="215"/>
        <v>0</v>
      </c>
      <c r="DF46" s="54">
        <f t="shared" si="216"/>
        <v>0</v>
      </c>
      <c r="DG46" s="54">
        <f t="shared" si="217"/>
        <v>2</v>
      </c>
      <c r="DH46" s="71">
        <f t="shared" si="218"/>
        <v>0</v>
      </c>
      <c r="DI46" s="71">
        <f t="shared" si="219"/>
        <v>0</v>
      </c>
      <c r="DJ46" s="54">
        <f t="shared" si="220"/>
        <v>0</v>
      </c>
      <c r="DK46" s="54">
        <f t="shared" si="221"/>
        <v>2</v>
      </c>
      <c r="DL46" s="4">
        <f t="shared" si="49"/>
        <v>0</v>
      </c>
      <c r="DM46" s="3">
        <f t="shared" si="222"/>
        <v>0</v>
      </c>
      <c r="DN46" s="3">
        <f t="shared" si="223"/>
        <v>0</v>
      </c>
      <c r="DO46" s="4" t="e">
        <f t="shared" si="224"/>
        <v>#DIV/0!</v>
      </c>
      <c r="DP46" s="57"/>
      <c r="DQ46" s="57"/>
      <c r="DR46" s="56">
        <f t="shared" si="53"/>
        <v>2</v>
      </c>
      <c r="DS46" s="56">
        <f t="shared" si="54"/>
        <v>0</v>
      </c>
      <c r="DT46" s="38">
        <f t="shared" si="55"/>
        <v>0</v>
      </c>
      <c r="DU46" s="38">
        <f t="shared" si="225"/>
        <v>2</v>
      </c>
      <c r="DV46" s="38">
        <f t="shared" si="57"/>
        <v>0</v>
      </c>
      <c r="DW46" s="39">
        <f t="shared" si="58"/>
        <v>0</v>
      </c>
      <c r="DX46" s="39">
        <f t="shared" si="59"/>
        <v>0</v>
      </c>
      <c r="DY46" s="39">
        <f t="shared" si="60"/>
        <v>0</v>
      </c>
      <c r="DZ46" s="39">
        <f t="shared" si="61"/>
        <v>0</v>
      </c>
      <c r="EA46" s="39">
        <f t="shared" si="62"/>
        <v>0</v>
      </c>
      <c r="EB46" s="37" t="e">
        <f t="shared" si="226"/>
        <v>#DIV/0!</v>
      </c>
      <c r="EC46" s="37" t="e">
        <f t="shared" si="227"/>
        <v>#DIV/0!</v>
      </c>
      <c r="ED46" s="37" t="e">
        <f t="shared" si="228"/>
        <v>#DIV/0!</v>
      </c>
      <c r="EE46" s="37" t="e">
        <f t="shared" si="229"/>
        <v>#DIV/0!</v>
      </c>
      <c r="EF46" s="39" t="e">
        <f t="shared" si="230"/>
        <v>#DIV/0!</v>
      </c>
      <c r="EG46" s="37" t="e">
        <f t="shared" si="231"/>
        <v>#DIV/0!</v>
      </c>
      <c r="EH46" s="37" t="e">
        <f t="shared" si="232"/>
        <v>#DIV/0!</v>
      </c>
      <c r="EI46" s="11" t="b">
        <f t="shared" si="233"/>
        <v>1</v>
      </c>
      <c r="EJ46" s="11" t="b">
        <f t="shared" si="234"/>
        <v>0</v>
      </c>
      <c r="EK46" s="39" t="e">
        <f t="shared" si="235"/>
        <v>#DIV/0!</v>
      </c>
      <c r="EL46" s="39" t="e">
        <f t="shared" si="236"/>
        <v>#DIV/0!</v>
      </c>
      <c r="EM46" s="39" t="e">
        <f t="shared" si="237"/>
        <v>#DIV/0!</v>
      </c>
      <c r="EN46" s="39" t="e">
        <f t="shared" si="238"/>
        <v>#DIV/0!</v>
      </c>
      <c r="EO46" s="39" t="e">
        <f t="shared" si="239"/>
        <v>#DIV/0!</v>
      </c>
      <c r="EP46" s="39" t="e">
        <f t="shared" si="240"/>
        <v>#DIV/0!</v>
      </c>
      <c r="EQ46" s="39" t="e">
        <f t="shared" si="241"/>
        <v>#DIV/0!</v>
      </c>
      <c r="ER46" s="39" t="e">
        <f t="shared" si="242"/>
        <v>#DIV/0!</v>
      </c>
      <c r="ES46" s="58" t="str">
        <f t="shared" si="243"/>
        <v>(OH,F,Cl)-dominate amphibole</v>
      </c>
      <c r="ET46" s="58" t="e">
        <f t="shared" si="244"/>
        <v>#N/A</v>
      </c>
      <c r="EU46" s="56">
        <f t="shared" si="82"/>
        <v>0</v>
      </c>
      <c r="EV46" s="56">
        <f t="shared" si="83"/>
        <v>0</v>
      </c>
      <c r="EW46" s="56">
        <f t="shared" si="84"/>
        <v>0</v>
      </c>
      <c r="EX46" s="56">
        <f t="shared" si="85"/>
        <v>0</v>
      </c>
      <c r="EY46" s="56">
        <f t="shared" si="86"/>
        <v>0</v>
      </c>
      <c r="EZ46" s="56">
        <f t="shared" si="87"/>
        <v>0</v>
      </c>
      <c r="FA46" s="39">
        <f t="shared" si="88"/>
        <v>0</v>
      </c>
      <c r="FB46" s="39">
        <f t="shared" si="89"/>
        <v>0</v>
      </c>
      <c r="FC46" s="54">
        <f t="shared" si="90"/>
        <v>0</v>
      </c>
      <c r="FD46" s="54">
        <f t="shared" si="91"/>
        <v>0</v>
      </c>
      <c r="FE46" s="39">
        <f t="shared" si="92"/>
        <v>0</v>
      </c>
      <c r="FF46" s="54">
        <f t="shared" si="93"/>
        <v>0</v>
      </c>
      <c r="FG46" s="39">
        <f t="shared" si="94"/>
        <v>0</v>
      </c>
      <c r="FH46" s="39">
        <f t="shared" si="245"/>
        <v>0</v>
      </c>
      <c r="FI46" s="39">
        <f t="shared" si="246"/>
        <v>0</v>
      </c>
      <c r="FJ46" s="39">
        <f t="shared" si="247"/>
        <v>0</v>
      </c>
      <c r="FK46" s="39" t="e">
        <f t="shared" si="248"/>
        <v>#DIV/0!</v>
      </c>
      <c r="FL46" s="39" t="e">
        <f t="shared" si="249"/>
        <v>#DIV/0!</v>
      </c>
      <c r="FM46" s="39" t="e">
        <f t="shared" si="250"/>
        <v>#DIV/0!</v>
      </c>
      <c r="FN46" s="39">
        <f t="shared" si="251"/>
        <v>1</v>
      </c>
      <c r="FO46" s="39">
        <f t="shared" si="102"/>
        <v>0</v>
      </c>
      <c r="FP46" s="39">
        <f t="shared" si="103"/>
        <v>0</v>
      </c>
      <c r="FQ46" s="39">
        <f t="shared" si="104"/>
        <v>0</v>
      </c>
      <c r="FR46" s="39">
        <f t="shared" si="252"/>
        <v>0</v>
      </c>
      <c r="FS46" s="39">
        <f t="shared" si="253"/>
        <v>0</v>
      </c>
      <c r="FU46" s="39" t="e">
        <f t="shared" si="254"/>
        <v>#DIV/0!</v>
      </c>
      <c r="FV46" s="39" t="e">
        <f t="shared" si="255"/>
        <v>#DIV/0!</v>
      </c>
      <c r="FW46" s="39" t="e">
        <f t="shared" si="256"/>
        <v>#DIV/0!</v>
      </c>
      <c r="FY46" s="39" t="e">
        <f t="shared" si="257"/>
        <v>#DIV/0!</v>
      </c>
      <c r="FZ46" s="39" t="e">
        <f t="shared" si="258"/>
        <v>#DIV/0!</v>
      </c>
      <c r="GA46" s="39" t="e">
        <f t="shared" si="259"/>
        <v>#DIV/0!</v>
      </c>
      <c r="GB46" s="39" t="e">
        <f t="shared" si="260"/>
        <v>#DIV/0!</v>
      </c>
      <c r="GC46" s="39" t="e">
        <f t="shared" si="261"/>
        <v>#DIV/0!</v>
      </c>
      <c r="GD46" s="39" t="e">
        <f t="shared" si="262"/>
        <v>#DIV/0!</v>
      </c>
      <c r="GE46" s="39" t="e">
        <f t="shared" si="263"/>
        <v>#DIV/0!</v>
      </c>
      <c r="GF46" s="39" t="e">
        <f t="shared" si="264"/>
        <v>#DIV/0!</v>
      </c>
      <c r="GG46" s="39" t="e">
        <f t="shared" si="265"/>
        <v>#DIV/0!</v>
      </c>
      <c r="GH46" s="39" t="e">
        <f t="shared" si="266"/>
        <v>#DIV/0!</v>
      </c>
      <c r="GI46" s="39"/>
      <c r="GJ46" s="39" t="e">
        <f t="shared" si="267"/>
        <v>#DIV/0!</v>
      </c>
      <c r="GK46" s="39" t="e">
        <f t="shared" si="268"/>
        <v>#DIV/0!</v>
      </c>
      <c r="GL46" s="39" t="e">
        <f t="shared" si="269"/>
        <v>#DIV/0!</v>
      </c>
      <c r="GM46" s="39" t="e">
        <f t="shared" si="270"/>
        <v>#DIV/0!</v>
      </c>
      <c r="GN46" s="39" t="e">
        <f t="shared" si="271"/>
        <v>#DIV/0!</v>
      </c>
      <c r="GO46" s="57"/>
      <c r="GP46" s="57" t="e">
        <f t="shared" si="272"/>
        <v>#DIV/0!</v>
      </c>
      <c r="GQ46" s="59" t="e">
        <f t="shared" si="273"/>
        <v>#DIV/0!</v>
      </c>
      <c r="GR46" s="41" t="e">
        <f t="shared" si="274"/>
        <v>#DIV/0!</v>
      </c>
      <c r="GS46" s="57" t="e">
        <f t="shared" si="275"/>
        <v>#DIV/0!</v>
      </c>
      <c r="GT46" s="57" t="e">
        <f t="shared" si="276"/>
        <v>#DIV/0!</v>
      </c>
      <c r="GU46" s="57" t="e">
        <f t="shared" si="277"/>
        <v>#DIV/0!</v>
      </c>
      <c r="GV46" s="57"/>
      <c r="GW46" s="42" t="e">
        <f t="shared" si="278"/>
        <v>#DIV/0!</v>
      </c>
      <c r="GX46" s="42" t="e">
        <f t="shared" si="279"/>
        <v>#DIV/0!</v>
      </c>
      <c r="GY46" s="42" t="e">
        <f t="shared" si="280"/>
        <v>#DIV/0!</v>
      </c>
      <c r="GZ46" s="57"/>
      <c r="HA46" s="2" t="e">
        <f t="shared" si="281"/>
        <v>#DIV/0!</v>
      </c>
      <c r="HB46" s="2" t="e">
        <f t="shared" si="282"/>
        <v>#DIV/0!</v>
      </c>
      <c r="HC46" s="2" t="e">
        <f t="shared" si="283"/>
        <v>#DIV/0!</v>
      </c>
      <c r="HD46" s="2" t="e">
        <f t="shared" si="284"/>
        <v>#DIV/0!</v>
      </c>
      <c r="HE46" s="2" t="e">
        <f t="shared" si="285"/>
        <v>#DIV/0!</v>
      </c>
      <c r="HF46" s="2" t="e">
        <f t="shared" si="286"/>
        <v>#DIV/0!</v>
      </c>
      <c r="HG46" s="2" t="e">
        <f t="shared" si="287"/>
        <v>#DIV/0!</v>
      </c>
      <c r="HH46" s="2" t="e">
        <f t="shared" si="288"/>
        <v>#DIV/0!</v>
      </c>
      <c r="HI46" s="2" t="e">
        <f t="shared" si="289"/>
        <v>#DIV/0!</v>
      </c>
      <c r="HJ46" s="11" t="e">
        <f t="shared" si="290"/>
        <v>#DIV/0!</v>
      </c>
      <c r="HK46" s="60" t="e">
        <f t="shared" si="291"/>
        <v>#DIV/0!</v>
      </c>
      <c r="HL46" s="57"/>
      <c r="HM46" s="57" t="e">
        <f t="shared" si="292"/>
        <v>#DIV/0!</v>
      </c>
      <c r="HN46" s="57" t="e">
        <f t="shared" si="293"/>
        <v>#DIV/0!</v>
      </c>
      <c r="HO46" s="57" t="e">
        <f t="shared" si="294"/>
        <v>#DIV/0!</v>
      </c>
      <c r="HP46" s="57" t="e">
        <f t="shared" si="295"/>
        <v>#DIV/0!</v>
      </c>
      <c r="HQ46" s="57" t="e">
        <f t="shared" si="296"/>
        <v>#DIV/0!</v>
      </c>
      <c r="HR46" s="57"/>
      <c r="HS46" s="57" t="e">
        <f t="shared" si="297"/>
        <v>#DIV/0!</v>
      </c>
      <c r="HT46" s="57" t="e">
        <f t="shared" si="298"/>
        <v>#DIV/0!</v>
      </c>
      <c r="HU46" s="57" t="e">
        <f t="shared" si="299"/>
        <v>#DIV/0!</v>
      </c>
      <c r="HV46" s="57" t="e">
        <f t="shared" si="300"/>
        <v>#DIV/0!</v>
      </c>
      <c r="HW46" s="57" t="e">
        <f t="shared" si="301"/>
        <v>#DIV/0!</v>
      </c>
      <c r="HX46" s="57"/>
      <c r="HY46" s="57" t="e">
        <f t="shared" si="302"/>
        <v>#DIV/0!</v>
      </c>
      <c r="HZ46" s="57" t="e">
        <f t="shared" si="303"/>
        <v>#DIV/0!</v>
      </c>
      <c r="IA46" s="57"/>
      <c r="IB46" s="61">
        <f t="shared" si="304"/>
        <v>0</v>
      </c>
      <c r="IC46" s="57" t="str">
        <f t="shared" si="305"/>
        <v/>
      </c>
      <c r="ID46" s="42"/>
      <c r="IE46" s="2" t="str">
        <f t="shared" si="306"/>
        <v/>
      </c>
      <c r="IF46" s="60" t="e">
        <f t="shared" si="307"/>
        <v>#DIV/0!</v>
      </c>
      <c r="IG46" s="60" t="str">
        <f t="shared" si="308"/>
        <v/>
      </c>
      <c r="IH46" s="60" t="str">
        <f t="shared" si="309"/>
        <v>zinco-</v>
      </c>
      <c r="II46" s="60" t="str">
        <f t="shared" si="310"/>
        <v>mangano-</v>
      </c>
      <c r="IJ46" s="60" t="e">
        <f t="shared" si="311"/>
        <v>#DIV/0!</v>
      </c>
      <c r="IK46" s="60" t="e">
        <f t="shared" si="312"/>
        <v>#DIV/0!</v>
      </c>
      <c r="IL46" s="60" t="e">
        <f t="shared" si="313"/>
        <v>#DIV/0!</v>
      </c>
      <c r="IM46" s="60" t="e">
        <f t="shared" si="314"/>
        <v>#DIV/0!</v>
      </c>
      <c r="IN46" s="60" t="str">
        <f t="shared" si="315"/>
        <v/>
      </c>
      <c r="IO46" s="60" t="str">
        <f t="shared" si="316"/>
        <v/>
      </c>
      <c r="IP46" s="57"/>
      <c r="IQ46" s="57" t="str">
        <f t="shared" si="317"/>
        <v>ERROR!!</v>
      </c>
    </row>
    <row r="47" spans="1:286" ht="14.25" customHeight="1">
      <c r="A47"/>
      <c r="B47"/>
      <c r="C47"/>
      <c r="D47"/>
      <c r="E47"/>
      <c r="F47" t="s">
        <v>196</v>
      </c>
      <c r="G47" s="73"/>
      <c r="H47" s="74"/>
      <c r="I47" s="73"/>
      <c r="J47" s="73"/>
      <c r="K47" s="73"/>
      <c r="L47" s="73"/>
      <c r="M47" s="74"/>
      <c r="N47" s="74"/>
      <c r="O47" s="74"/>
      <c r="P47" s="74"/>
      <c r="Q47" s="74"/>
      <c r="R47" s="74"/>
      <c r="S47"/>
      <c r="T47"/>
      <c r="U47"/>
      <c r="V47"/>
      <c r="W47"/>
      <c r="X47" s="29">
        <f t="shared" si="173"/>
        <v>0</v>
      </c>
      <c r="Y47" s="29">
        <f t="shared" si="174"/>
        <v>0</v>
      </c>
      <c r="Z47" s="29" t="e">
        <f t="shared" si="175"/>
        <v>#DIV/0!</v>
      </c>
      <c r="AA47" s="29" t="e">
        <f t="shared" si="176"/>
        <v>#DIV/0!</v>
      </c>
      <c r="AB47" s="29" t="e">
        <f t="shared" si="177"/>
        <v>#DIV/0!</v>
      </c>
      <c r="AC47" s="29" t="e">
        <f t="shared" si="178"/>
        <v>#DIV/0!</v>
      </c>
      <c r="AF47" s="23">
        <v>60.084299999999999</v>
      </c>
      <c r="AG47" s="23">
        <v>79.878799999999998</v>
      </c>
      <c r="AH47" s="23">
        <v>101.96120000000001</v>
      </c>
      <c r="AI47" s="23">
        <v>151.99039999999999</v>
      </c>
      <c r="AJ47" s="23">
        <v>159.69</v>
      </c>
      <c r="AK47" s="23">
        <v>71.846400000000003</v>
      </c>
      <c r="AL47" s="23">
        <v>70.9375</v>
      </c>
      <c r="AM47" s="23">
        <v>40.304400000000001</v>
      </c>
      <c r="AN47" s="23">
        <v>56.077399999999997</v>
      </c>
      <c r="AO47" s="23">
        <v>61.978999999999999</v>
      </c>
      <c r="AP47" s="23">
        <v>94.195999999999998</v>
      </c>
      <c r="AQ47" s="23">
        <v>18.998000000000001</v>
      </c>
      <c r="AR47" s="23">
        <v>35.450000000000003</v>
      </c>
      <c r="AS47" s="23">
        <v>29.88</v>
      </c>
      <c r="AT47" s="23">
        <v>74.691999999999993</v>
      </c>
      <c r="AU47" s="23">
        <v>81.39</v>
      </c>
      <c r="AX47" s="54">
        <f t="shared" si="179"/>
        <v>0</v>
      </c>
      <c r="AY47" s="54">
        <f t="shared" si="180"/>
        <v>0</v>
      </c>
      <c r="AZ47" s="54">
        <f t="shared" si="181"/>
        <v>0</v>
      </c>
      <c r="BA47" s="54">
        <f t="shared" si="182"/>
        <v>0</v>
      </c>
      <c r="BB47" s="54">
        <f t="shared" si="183"/>
        <v>0</v>
      </c>
      <c r="BC47" s="54">
        <f t="shared" si="184"/>
        <v>0</v>
      </c>
      <c r="BD47" s="54">
        <f t="shared" si="185"/>
        <v>0</v>
      </c>
      <c r="BE47" s="54">
        <f t="shared" si="186"/>
        <v>0</v>
      </c>
      <c r="BF47" s="54">
        <f t="shared" si="187"/>
        <v>0</v>
      </c>
      <c r="BG47" s="54">
        <f t="shared" si="188"/>
        <v>0</v>
      </c>
      <c r="BH47" s="54">
        <f t="shared" si="189"/>
        <v>0</v>
      </c>
      <c r="BI47" s="54">
        <f t="shared" si="190"/>
        <v>0</v>
      </c>
      <c r="BJ47" s="54">
        <f t="shared" si="191"/>
        <v>0</v>
      </c>
      <c r="BK47" s="54">
        <f t="shared" si="192"/>
        <v>0</v>
      </c>
      <c r="BL47" s="54">
        <f t="shared" si="193"/>
        <v>0</v>
      </c>
      <c r="BM47" s="42"/>
      <c r="BO47" s="54">
        <f>'Norm-coeff'!$C$2+$AX47*'Norm-coeff'!$D$2+$AY47*'Norm-coeff'!$E$2+$AZ47*'Norm-coeff'!$F$2+$BA47*'Norm-coeff'!$G$2+$BB47*'Norm-coeff'!$H$2+$BC47*'Norm-coeff'!$I$2+$BD47*'Norm-coeff'!$J$2+$BE47*'Norm-coeff'!$K$2+$BF47*'Norm-coeff'!$L$2+$BG47*'Norm-coeff'!$M$2+$BH47*'Norm-coeff'!$N$2+$BI47*'Norm-coeff'!$O$2</f>
        <v>5.4045421474420303</v>
      </c>
      <c r="BP47" s="54">
        <f>'Norm-coeff'!$C$3+$AX47*'Norm-coeff'!$D$3+$AY47*'Norm-coeff'!$E$3+$AZ47*'Norm-coeff'!$F$3+$BA47*'Norm-coeff'!$G$3+$BB47*'Norm-coeff'!$H$3+$BC47*'Norm-coeff'!$I$3+$BD47*'Norm-coeff'!$J$3+$BE47*'Norm-coeff'!$K$3+$BF47*'Norm-coeff'!$L$3+$BG47*'Norm-coeff'!$M$3+$BH47*'Norm-coeff'!$N$3+$BI47*'Norm-coeff'!$O$3</f>
        <v>3.15319116612705</v>
      </c>
      <c r="BQ47" s="54">
        <f>'Norm-coeff'!$C$4+$AX47*'Norm-coeff'!$D$4+$AY47*'Norm-coeff'!$E$4+$AZ47*'Norm-coeff'!$F$4+$BA47*'Norm-coeff'!$G$4+$BB47*'Norm-coeff'!$H$4+$BC47*'Norm-coeff'!$I$4+$BD47*'Norm-coeff'!$J$4+$BE47*'Norm-coeff'!$K$4+$BF47*'Norm-coeff'!$L$4+$BG47*'Norm-coeff'!$M$4+$BH47*'Norm-coeff'!$N$4+$BI47*'Norm-coeff'!$O$4</f>
        <v>1.42115649462768</v>
      </c>
      <c r="BR47" s="54">
        <f>'Norm-coeff'!$C$5+$AX47*'Norm-coeff'!$D$5+$AY47*'Norm-coeff'!$E$5+$AZ47*'Norm-coeff'!$F$5+$BA47*'Norm-coeff'!$G$5+$BB47*'Norm-coeff'!$H$5+$BC47*'Norm-coeff'!$I$5+$BD47*'Norm-coeff'!$J$5+$BE47*'Norm-coeff'!$K$5+$BF47*'Norm-coeff'!$L$5+$BG47*'Norm-coeff'!$M$5+$BH47*'Norm-coeff'!$N$5+$BI47*'Norm-coeff'!$O$5</f>
        <v>1.0553329241296201</v>
      </c>
      <c r="BS47" s="54">
        <f>'Norm-coeff'!$C$6+$AX47*'Norm-coeff'!$D$6+$AY47*'Norm-coeff'!$E$6+$AZ47*'Norm-coeff'!$F$6+$BA47*'Norm-coeff'!$G$6+$BB47*'Norm-coeff'!$H$6+$BC47*'Norm-coeff'!$I$6+$BD47*'Norm-coeff'!$J$6+$BE47*'Norm-coeff'!$K$6+$BF47*'Norm-coeff'!$L$6+$BG47*'Norm-coeff'!$M$6+$BH47*'Norm-coeff'!$N$6+$BI47*'Norm-coeff'!$O$6</f>
        <v>-1.48700885495103E-2</v>
      </c>
      <c r="BT47" s="54">
        <f>'Norm-coeff'!$C$7+$AX47*'Norm-coeff'!$D$7+$AY47*'Norm-coeff'!$E$7+$AZ47*'Norm-coeff'!$F$7+$BA47*'Norm-coeff'!$G$7+$BB47*'Norm-coeff'!$H$7+$BC47*'Norm-coeff'!$I$7+$BD47*'Norm-coeff'!$J$7+$BE47*'Norm-coeff'!$K$7+$BF47*'Norm-coeff'!$L$7+$BG47*'Norm-coeff'!$M$7+$BH47*'Norm-coeff'!$N$7+$BI47*'Norm-coeff'!$O$7</f>
        <v>2.0907583608832998</v>
      </c>
      <c r="BU47" s="54">
        <f>'Norm-coeff'!$C$8+$AX47*'Norm-coeff'!$D$8+$AY47*'Norm-coeff'!$E$8+$AZ47*'Norm-coeff'!$F$8+$BA47*'Norm-coeff'!$G$8+$BB47*'Norm-coeff'!$H$8+$BC47*'Norm-coeff'!$I$8+$BD47*'Norm-coeff'!$J$8+$BE47*'Norm-coeff'!$K$8+$BF47*'Norm-coeff'!$L$8+$BG47*'Norm-coeff'!$M$8+$BH47*'Norm-coeff'!$N$8+$BI47*'Norm-coeff'!$O$8</f>
        <v>0.65894159836244504</v>
      </c>
      <c r="BV47" s="54">
        <f>'Norm-coeff'!$C$9+$AX47*'Norm-coeff'!$D$9+$AY47*'Norm-coeff'!$E$9+$AZ47*'Norm-coeff'!$F$9+$BA47*'Norm-coeff'!$G$9+$BB47*'Norm-coeff'!$H$9+$BC47*'Norm-coeff'!$I$9+$BD47*'Norm-coeff'!$J$9+$BE47*'Norm-coeff'!$K$9+$BF47*'Norm-coeff'!$L$9+$BG47*'Norm-coeff'!$M$9+$BH47*'Norm-coeff'!$N$9+$BI47*'Norm-coeff'!$O$9</f>
        <v>1.48961085014701</v>
      </c>
      <c r="BW47" s="54">
        <f>'Norm-coeff'!$C$10+$AX47*'Norm-coeff'!$D$10+$AY47*'Norm-coeff'!$E$10+$AZ47*'Norm-coeff'!$F$10+$BA47*'Norm-coeff'!$G$10+$BB47*'Norm-coeff'!$H$10+$BC47*'Norm-coeff'!$I$10+$BD47*'Norm-coeff'!$J$10+$BE47*'Norm-coeff'!$K$10+$BF47*'Norm-coeff'!$L$10+$BG47*'Norm-coeff'!$M$10+$BH47*'Norm-coeff'!$N$10+$BI47*'Norm-coeff'!$O$10</f>
        <v>1.42058735749591</v>
      </c>
      <c r="BX47" s="54">
        <f>'Norm-coeff'!$C$11+$AX47*'Norm-coeff'!$D$11+$AY47*'Norm-coeff'!$E$11+$AZ47*'Norm-coeff'!$F$11+$BA47*'Norm-coeff'!$G$11+$BB47*'Norm-coeff'!$H$11+$BC47*'Norm-coeff'!$I$11+$BD47*'Norm-coeff'!$J$11+$BE47*'Norm-coeff'!$K$11+$BF47*'Norm-coeff'!$L$11+$BG47*'Norm-coeff'!$M$11+$BH47*'Norm-coeff'!$N$11+$BI47*'Norm-coeff'!$O$11</f>
        <v>0.221233014421479</v>
      </c>
      <c r="BY47" s="54">
        <f>'Norm-coeff'!$C$12+$AX47*'Norm-coeff'!$D$12+$AY47*'Norm-coeff'!$E$12+$AZ47*'Norm-coeff'!$F$12+$BA47*'Norm-coeff'!$G$12+$BB47*'Norm-coeff'!$H$12+$BC47*'Norm-coeff'!$I$12+$BD47*'Norm-coeff'!$J$12+$BE47*'Norm-coeff'!$K$12+$BF47*'Norm-coeff'!$L$12+$BG47*'Norm-coeff'!$M$12+$BH47*'Norm-coeff'!$N$12+$BI47*'Norm-coeff'!$O$12</f>
        <v>0.283527502056037</v>
      </c>
      <c r="BZ47" s="54">
        <f>'Norm-coeff'!$C$13+$AX47*'Norm-coeff'!$D$13+$AY47*'Norm-coeff'!$E$13+$AZ47*'Norm-coeff'!$F$13+$BA47*'Norm-coeff'!$G$13+$BB47*'Norm-coeff'!$H$13+$BC47*'Norm-coeff'!$I$13+$BD47*'Norm-coeff'!$J$13+$BE47*'Norm-coeff'!$K$13+$BF47*'Norm-coeff'!$L$13+$BG47*'Norm-coeff'!$M$13+$BH47*'Norm-coeff'!$N$13+$BI47*'Norm-coeff'!$O$13</f>
        <v>-4.1864930554451202E-2</v>
      </c>
      <c r="CA47" s="54">
        <f>'Norm-coeff'!$C$14+$AX47*'Norm-coeff'!$D$14+$AY47*'Norm-coeff'!$E$14+$AZ47*'Norm-coeff'!$F$14+$BA47*'Norm-coeff'!$G$14+$BB47*'Norm-coeff'!$H$14+$BC47*'Norm-coeff'!$I$14+$BD47*'Norm-coeff'!$J$14+$BE47*'Norm-coeff'!$K$14+$BF47*'Norm-coeff'!$L$14+$BG47*'Norm-coeff'!$M$14+$BH47*'Norm-coeff'!$N$14+$BI47*'Norm-coeff'!$O$14</f>
        <v>4.2526983164477103</v>
      </c>
      <c r="CC47" s="54">
        <f t="shared" si="318"/>
        <v>0</v>
      </c>
      <c r="CG47" s="54">
        <f t="shared" si="194"/>
        <v>0</v>
      </c>
      <c r="CH47" s="54">
        <f t="shared" si="172"/>
        <v>0</v>
      </c>
      <c r="CI47" s="54">
        <f t="shared" si="195"/>
        <v>0</v>
      </c>
      <c r="CJ47" s="56">
        <f t="shared" si="196"/>
        <v>0</v>
      </c>
      <c r="CK47" s="54">
        <f t="shared" si="197"/>
        <v>0</v>
      </c>
      <c r="CL47" s="54">
        <f t="shared" si="198"/>
        <v>0</v>
      </c>
      <c r="CM47" s="54">
        <f t="shared" si="199"/>
        <v>0</v>
      </c>
      <c r="CN47" s="54">
        <f t="shared" si="200"/>
        <v>0</v>
      </c>
      <c r="CO47" s="54">
        <f t="shared" si="201"/>
        <v>0</v>
      </c>
      <c r="CP47" s="54">
        <f t="shared" si="202"/>
        <v>0</v>
      </c>
      <c r="CQ47" s="54">
        <f t="shared" si="203"/>
        <v>0</v>
      </c>
      <c r="CR47" s="54">
        <f t="shared" si="204"/>
        <v>0</v>
      </c>
      <c r="CS47" s="54">
        <f t="shared" si="205"/>
        <v>0</v>
      </c>
      <c r="CU47" s="54">
        <f t="shared" si="206"/>
        <v>0</v>
      </c>
      <c r="CV47" s="54">
        <f t="shared" si="207"/>
        <v>0</v>
      </c>
      <c r="CW47" s="54">
        <f t="shared" si="208"/>
        <v>0</v>
      </c>
      <c r="CX47" s="54">
        <f t="shared" si="209"/>
        <v>0</v>
      </c>
      <c r="CZ47" s="54">
        <f t="shared" si="210"/>
        <v>0</v>
      </c>
      <c r="DA47" s="54">
        <f t="shared" si="211"/>
        <v>0</v>
      </c>
      <c r="DB47" s="54">
        <f t="shared" si="212"/>
        <v>0</v>
      </c>
      <c r="DC47" s="54">
        <f t="shared" si="213"/>
        <v>0</v>
      </c>
      <c r="DD47" s="54">
        <f t="shared" si="214"/>
        <v>0</v>
      </c>
      <c r="DE47" s="54">
        <f t="shared" si="215"/>
        <v>0</v>
      </c>
      <c r="DF47" s="54">
        <f t="shared" si="216"/>
        <v>0</v>
      </c>
      <c r="DG47" s="54">
        <f t="shared" si="217"/>
        <v>2</v>
      </c>
      <c r="DH47" s="71">
        <f t="shared" si="218"/>
        <v>0</v>
      </c>
      <c r="DI47" s="71">
        <f t="shared" si="219"/>
        <v>0</v>
      </c>
      <c r="DJ47" s="54">
        <f t="shared" si="220"/>
        <v>0</v>
      </c>
      <c r="DK47" s="54">
        <f t="shared" si="221"/>
        <v>2</v>
      </c>
      <c r="DL47" s="4">
        <f t="shared" si="49"/>
        <v>0</v>
      </c>
      <c r="DM47" s="3">
        <f t="shared" si="222"/>
        <v>0</v>
      </c>
      <c r="DN47" s="3">
        <f t="shared" si="223"/>
        <v>0</v>
      </c>
      <c r="DO47" s="4" t="e">
        <f t="shared" si="224"/>
        <v>#DIV/0!</v>
      </c>
      <c r="DP47" s="57"/>
      <c r="DQ47" s="57"/>
      <c r="DR47" s="56">
        <f t="shared" si="53"/>
        <v>2</v>
      </c>
      <c r="DS47" s="56">
        <f t="shared" si="54"/>
        <v>0</v>
      </c>
      <c r="DT47" s="38">
        <f t="shared" si="55"/>
        <v>0</v>
      </c>
      <c r="DU47" s="38">
        <f t="shared" si="225"/>
        <v>2</v>
      </c>
      <c r="DV47" s="38">
        <f t="shared" si="57"/>
        <v>0</v>
      </c>
      <c r="DW47" s="39">
        <f t="shared" si="58"/>
        <v>0</v>
      </c>
      <c r="DX47" s="39">
        <f t="shared" si="59"/>
        <v>0</v>
      </c>
      <c r="DY47" s="39">
        <f t="shared" si="60"/>
        <v>0</v>
      </c>
      <c r="DZ47" s="39">
        <f t="shared" si="61"/>
        <v>0</v>
      </c>
      <c r="EA47" s="39">
        <f t="shared" si="62"/>
        <v>0</v>
      </c>
      <c r="EB47" s="37" t="e">
        <f t="shared" si="226"/>
        <v>#DIV/0!</v>
      </c>
      <c r="EC47" s="37" t="e">
        <f t="shared" si="227"/>
        <v>#DIV/0!</v>
      </c>
      <c r="ED47" s="37" t="e">
        <f t="shared" si="228"/>
        <v>#DIV/0!</v>
      </c>
      <c r="EE47" s="37" t="e">
        <f t="shared" si="229"/>
        <v>#DIV/0!</v>
      </c>
      <c r="EF47" s="39" t="e">
        <f t="shared" si="230"/>
        <v>#DIV/0!</v>
      </c>
      <c r="EG47" s="37" t="e">
        <f t="shared" si="231"/>
        <v>#DIV/0!</v>
      </c>
      <c r="EH47" s="37" t="e">
        <f t="shared" si="232"/>
        <v>#DIV/0!</v>
      </c>
      <c r="EI47" s="11" t="b">
        <f t="shared" si="233"/>
        <v>1</v>
      </c>
      <c r="EJ47" s="11" t="b">
        <f t="shared" si="234"/>
        <v>0</v>
      </c>
      <c r="EK47" s="39" t="e">
        <f t="shared" si="235"/>
        <v>#DIV/0!</v>
      </c>
      <c r="EL47" s="39" t="e">
        <f t="shared" si="236"/>
        <v>#DIV/0!</v>
      </c>
      <c r="EM47" s="39" t="e">
        <f t="shared" si="237"/>
        <v>#DIV/0!</v>
      </c>
      <c r="EN47" s="39" t="e">
        <f t="shared" si="238"/>
        <v>#DIV/0!</v>
      </c>
      <c r="EO47" s="39" t="e">
        <f t="shared" si="239"/>
        <v>#DIV/0!</v>
      </c>
      <c r="EP47" s="39" t="e">
        <f t="shared" si="240"/>
        <v>#DIV/0!</v>
      </c>
      <c r="EQ47" s="39" t="e">
        <f t="shared" si="241"/>
        <v>#DIV/0!</v>
      </c>
      <c r="ER47" s="39" t="e">
        <f t="shared" si="242"/>
        <v>#DIV/0!</v>
      </c>
      <c r="ES47" s="58" t="str">
        <f t="shared" si="243"/>
        <v>(OH,F,Cl)-dominate amphibole</v>
      </c>
      <c r="ET47" s="58" t="e">
        <f t="shared" si="244"/>
        <v>#N/A</v>
      </c>
      <c r="EU47" s="56">
        <f t="shared" si="82"/>
        <v>0</v>
      </c>
      <c r="EV47" s="56">
        <f t="shared" si="83"/>
        <v>0</v>
      </c>
      <c r="EW47" s="56">
        <f t="shared" si="84"/>
        <v>0</v>
      </c>
      <c r="EX47" s="56">
        <f t="shared" si="85"/>
        <v>0</v>
      </c>
      <c r="EY47" s="56">
        <f t="shared" si="86"/>
        <v>0</v>
      </c>
      <c r="EZ47" s="56">
        <f t="shared" si="87"/>
        <v>0</v>
      </c>
      <c r="FA47" s="39">
        <f t="shared" si="88"/>
        <v>0</v>
      </c>
      <c r="FB47" s="39">
        <f t="shared" si="89"/>
        <v>0</v>
      </c>
      <c r="FC47" s="54">
        <f t="shared" si="90"/>
        <v>0</v>
      </c>
      <c r="FD47" s="54">
        <f t="shared" si="91"/>
        <v>0</v>
      </c>
      <c r="FE47" s="39">
        <f t="shared" si="92"/>
        <v>0</v>
      </c>
      <c r="FF47" s="54">
        <f t="shared" si="93"/>
        <v>0</v>
      </c>
      <c r="FG47" s="39">
        <f t="shared" si="94"/>
        <v>0</v>
      </c>
      <c r="FH47" s="39">
        <f t="shared" si="245"/>
        <v>0</v>
      </c>
      <c r="FI47" s="39">
        <f t="shared" si="246"/>
        <v>0</v>
      </c>
      <c r="FJ47" s="39">
        <f t="shared" si="247"/>
        <v>0</v>
      </c>
      <c r="FK47" s="39" t="e">
        <f t="shared" si="248"/>
        <v>#DIV/0!</v>
      </c>
      <c r="FL47" s="39" t="e">
        <f t="shared" si="249"/>
        <v>#DIV/0!</v>
      </c>
      <c r="FM47" s="39" t="e">
        <f t="shared" si="250"/>
        <v>#DIV/0!</v>
      </c>
      <c r="FN47" s="39">
        <f t="shared" si="251"/>
        <v>1</v>
      </c>
      <c r="FO47" s="39">
        <f t="shared" si="102"/>
        <v>0</v>
      </c>
      <c r="FP47" s="39">
        <f t="shared" si="103"/>
        <v>0</v>
      </c>
      <c r="FQ47" s="39">
        <f t="shared" si="104"/>
        <v>0</v>
      </c>
      <c r="FR47" s="39">
        <f t="shared" si="252"/>
        <v>0</v>
      </c>
      <c r="FS47" s="39">
        <f t="shared" si="253"/>
        <v>0</v>
      </c>
      <c r="FU47" s="39" t="e">
        <f t="shared" si="254"/>
        <v>#DIV/0!</v>
      </c>
      <c r="FV47" s="39" t="e">
        <f t="shared" si="255"/>
        <v>#DIV/0!</v>
      </c>
      <c r="FW47" s="39" t="e">
        <f t="shared" si="256"/>
        <v>#DIV/0!</v>
      </c>
      <c r="FY47" s="39" t="e">
        <f t="shared" si="257"/>
        <v>#DIV/0!</v>
      </c>
      <c r="FZ47" s="39" t="e">
        <f t="shared" si="258"/>
        <v>#DIV/0!</v>
      </c>
      <c r="GA47" s="39" t="e">
        <f t="shared" si="259"/>
        <v>#DIV/0!</v>
      </c>
      <c r="GB47" s="39" t="e">
        <f t="shared" si="260"/>
        <v>#DIV/0!</v>
      </c>
      <c r="GC47" s="39" t="e">
        <f t="shared" si="261"/>
        <v>#DIV/0!</v>
      </c>
      <c r="GD47" s="39" t="e">
        <f t="shared" si="262"/>
        <v>#DIV/0!</v>
      </c>
      <c r="GE47" s="39" t="e">
        <f t="shared" si="263"/>
        <v>#DIV/0!</v>
      </c>
      <c r="GF47" s="39" t="e">
        <f t="shared" si="264"/>
        <v>#DIV/0!</v>
      </c>
      <c r="GG47" s="39" t="e">
        <f t="shared" si="265"/>
        <v>#DIV/0!</v>
      </c>
      <c r="GH47" s="39" t="e">
        <f t="shared" si="266"/>
        <v>#DIV/0!</v>
      </c>
      <c r="GI47" s="39"/>
      <c r="GJ47" s="39" t="e">
        <f t="shared" si="267"/>
        <v>#DIV/0!</v>
      </c>
      <c r="GK47" s="39" t="e">
        <f t="shared" si="268"/>
        <v>#DIV/0!</v>
      </c>
      <c r="GL47" s="39" t="e">
        <f t="shared" si="269"/>
        <v>#DIV/0!</v>
      </c>
      <c r="GM47" s="39" t="e">
        <f t="shared" si="270"/>
        <v>#DIV/0!</v>
      </c>
      <c r="GN47" s="39" t="e">
        <f t="shared" si="271"/>
        <v>#DIV/0!</v>
      </c>
      <c r="GO47" s="57"/>
      <c r="GP47" s="57" t="e">
        <f t="shared" si="272"/>
        <v>#DIV/0!</v>
      </c>
      <c r="GQ47" s="59" t="e">
        <f t="shared" si="273"/>
        <v>#DIV/0!</v>
      </c>
      <c r="GR47" s="41" t="e">
        <f t="shared" si="274"/>
        <v>#DIV/0!</v>
      </c>
      <c r="GS47" s="57" t="e">
        <f t="shared" si="275"/>
        <v>#DIV/0!</v>
      </c>
      <c r="GT47" s="57" t="e">
        <f t="shared" si="276"/>
        <v>#DIV/0!</v>
      </c>
      <c r="GU47" s="57" t="e">
        <f t="shared" si="277"/>
        <v>#DIV/0!</v>
      </c>
      <c r="GV47" s="57"/>
      <c r="GW47" s="42" t="e">
        <f t="shared" si="278"/>
        <v>#DIV/0!</v>
      </c>
      <c r="GX47" s="42" t="e">
        <f t="shared" si="279"/>
        <v>#DIV/0!</v>
      </c>
      <c r="GY47" s="42" t="e">
        <f t="shared" si="280"/>
        <v>#DIV/0!</v>
      </c>
      <c r="GZ47" s="57"/>
      <c r="HA47" s="2" t="e">
        <f t="shared" si="281"/>
        <v>#DIV/0!</v>
      </c>
      <c r="HB47" s="2" t="e">
        <f t="shared" si="282"/>
        <v>#DIV/0!</v>
      </c>
      <c r="HC47" s="2" t="e">
        <f t="shared" si="283"/>
        <v>#DIV/0!</v>
      </c>
      <c r="HD47" s="2" t="e">
        <f t="shared" si="284"/>
        <v>#DIV/0!</v>
      </c>
      <c r="HE47" s="2" t="e">
        <f t="shared" si="285"/>
        <v>#DIV/0!</v>
      </c>
      <c r="HF47" s="2" t="e">
        <f t="shared" si="286"/>
        <v>#DIV/0!</v>
      </c>
      <c r="HG47" s="2" t="e">
        <f t="shared" si="287"/>
        <v>#DIV/0!</v>
      </c>
      <c r="HH47" s="2" t="e">
        <f t="shared" si="288"/>
        <v>#DIV/0!</v>
      </c>
      <c r="HI47" s="2" t="e">
        <f t="shared" si="289"/>
        <v>#DIV/0!</v>
      </c>
      <c r="HJ47" s="11" t="e">
        <f t="shared" si="290"/>
        <v>#DIV/0!</v>
      </c>
      <c r="HK47" s="60" t="e">
        <f t="shared" si="291"/>
        <v>#DIV/0!</v>
      </c>
      <c r="HL47" s="57"/>
      <c r="HM47" s="57" t="e">
        <f t="shared" si="292"/>
        <v>#DIV/0!</v>
      </c>
      <c r="HN47" s="57" t="e">
        <f t="shared" si="293"/>
        <v>#DIV/0!</v>
      </c>
      <c r="HO47" s="57" t="e">
        <f t="shared" si="294"/>
        <v>#DIV/0!</v>
      </c>
      <c r="HP47" s="57" t="e">
        <f t="shared" si="295"/>
        <v>#DIV/0!</v>
      </c>
      <c r="HQ47" s="57" t="e">
        <f t="shared" si="296"/>
        <v>#DIV/0!</v>
      </c>
      <c r="HR47" s="57"/>
      <c r="HS47" s="57" t="e">
        <f t="shared" si="297"/>
        <v>#DIV/0!</v>
      </c>
      <c r="HT47" s="57" t="e">
        <f t="shared" si="298"/>
        <v>#DIV/0!</v>
      </c>
      <c r="HU47" s="57" t="e">
        <f t="shared" si="299"/>
        <v>#DIV/0!</v>
      </c>
      <c r="HV47" s="57" t="e">
        <f t="shared" si="300"/>
        <v>#DIV/0!</v>
      </c>
      <c r="HW47" s="57" t="e">
        <f t="shared" si="301"/>
        <v>#DIV/0!</v>
      </c>
      <c r="HX47" s="57"/>
      <c r="HY47" s="57" t="e">
        <f t="shared" si="302"/>
        <v>#DIV/0!</v>
      </c>
      <c r="HZ47" s="57" t="e">
        <f t="shared" si="303"/>
        <v>#DIV/0!</v>
      </c>
      <c r="IA47" s="57"/>
      <c r="IB47" s="61">
        <f t="shared" si="304"/>
        <v>0</v>
      </c>
      <c r="IC47" s="57" t="str">
        <f t="shared" si="305"/>
        <v/>
      </c>
      <c r="ID47" s="42"/>
      <c r="IE47" s="2" t="str">
        <f t="shared" si="306"/>
        <v/>
      </c>
      <c r="IF47" s="60" t="e">
        <f t="shared" si="307"/>
        <v>#DIV/0!</v>
      </c>
      <c r="IG47" s="60" t="str">
        <f t="shared" si="308"/>
        <v/>
      </c>
      <c r="IH47" s="60" t="str">
        <f t="shared" si="309"/>
        <v>zinco-</v>
      </c>
      <c r="II47" s="60" t="str">
        <f t="shared" si="310"/>
        <v>mangano-</v>
      </c>
      <c r="IJ47" s="60" t="e">
        <f t="shared" si="311"/>
        <v>#DIV/0!</v>
      </c>
      <c r="IK47" s="60" t="e">
        <f t="shared" si="312"/>
        <v>#DIV/0!</v>
      </c>
      <c r="IL47" s="60" t="e">
        <f t="shared" si="313"/>
        <v>#DIV/0!</v>
      </c>
      <c r="IM47" s="60" t="e">
        <f t="shared" si="314"/>
        <v>#DIV/0!</v>
      </c>
      <c r="IN47" s="60" t="str">
        <f t="shared" si="315"/>
        <v/>
      </c>
      <c r="IO47" s="60" t="str">
        <f t="shared" si="316"/>
        <v/>
      </c>
      <c r="IP47" s="57"/>
      <c r="IQ47" s="57" t="str">
        <f t="shared" si="317"/>
        <v>ERROR!!</v>
      </c>
    </row>
    <row r="48" spans="1:286" ht="15" customHeight="1">
      <c r="A48"/>
      <c r="B48"/>
      <c r="C48"/>
      <c r="D48"/>
      <c r="E48"/>
      <c r="F48" t="s">
        <v>196</v>
      </c>
      <c r="G48" s="73"/>
      <c r="H48" s="74"/>
      <c r="I48" s="73"/>
      <c r="J48" s="73"/>
      <c r="K48" s="73"/>
      <c r="L48" s="73"/>
      <c r="M48" s="74"/>
      <c r="N48" s="74"/>
      <c r="O48" s="74"/>
      <c r="P48" s="74"/>
      <c r="Q48" s="74"/>
      <c r="R48" s="74"/>
      <c r="S48"/>
      <c r="T48"/>
      <c r="U48"/>
      <c r="V48"/>
      <c r="W48"/>
      <c r="X48" s="29">
        <f t="shared" si="173"/>
        <v>0</v>
      </c>
      <c r="Y48" s="29">
        <f t="shared" si="174"/>
        <v>0</v>
      </c>
      <c r="Z48" s="29" t="e">
        <f t="shared" si="175"/>
        <v>#DIV/0!</v>
      </c>
      <c r="AA48" s="29" t="e">
        <f t="shared" si="176"/>
        <v>#DIV/0!</v>
      </c>
      <c r="AB48" s="29" t="e">
        <f t="shared" si="177"/>
        <v>#DIV/0!</v>
      </c>
      <c r="AC48" s="29" t="e">
        <f t="shared" si="178"/>
        <v>#DIV/0!</v>
      </c>
      <c r="AF48" s="23">
        <v>60.084299999999999</v>
      </c>
      <c r="AG48" s="23">
        <v>79.878799999999998</v>
      </c>
      <c r="AH48" s="23">
        <v>101.96120000000001</v>
      </c>
      <c r="AI48" s="23">
        <v>151.99039999999999</v>
      </c>
      <c r="AJ48" s="23">
        <v>159.69</v>
      </c>
      <c r="AK48" s="23">
        <v>71.846400000000003</v>
      </c>
      <c r="AL48" s="23">
        <v>70.9375</v>
      </c>
      <c r="AM48" s="23">
        <v>40.304400000000001</v>
      </c>
      <c r="AN48" s="23">
        <v>56.077399999999997</v>
      </c>
      <c r="AO48" s="23">
        <v>61.978999999999999</v>
      </c>
      <c r="AP48" s="23">
        <v>94.195999999999998</v>
      </c>
      <c r="AQ48" s="23">
        <v>18.998000000000001</v>
      </c>
      <c r="AR48" s="23">
        <v>35.450000000000003</v>
      </c>
      <c r="AS48" s="23">
        <v>29.88</v>
      </c>
      <c r="AT48" s="23">
        <v>74.691999999999993</v>
      </c>
      <c r="AU48" s="23">
        <v>81.39</v>
      </c>
      <c r="AX48" s="54">
        <f t="shared" si="179"/>
        <v>0</v>
      </c>
      <c r="AY48" s="54">
        <f t="shared" si="180"/>
        <v>0</v>
      </c>
      <c r="AZ48" s="54">
        <f t="shared" si="181"/>
        <v>0</v>
      </c>
      <c r="BA48" s="54">
        <f t="shared" si="182"/>
        <v>0</v>
      </c>
      <c r="BB48" s="54">
        <f t="shared" si="183"/>
        <v>0</v>
      </c>
      <c r="BC48" s="54">
        <f t="shared" si="184"/>
        <v>0</v>
      </c>
      <c r="BD48" s="54">
        <f t="shared" si="185"/>
        <v>0</v>
      </c>
      <c r="BE48" s="54">
        <f t="shared" si="186"/>
        <v>0</v>
      </c>
      <c r="BF48" s="54">
        <f t="shared" si="187"/>
        <v>0</v>
      </c>
      <c r="BG48" s="54">
        <f t="shared" si="188"/>
        <v>0</v>
      </c>
      <c r="BH48" s="54">
        <f t="shared" si="189"/>
        <v>0</v>
      </c>
      <c r="BI48" s="54">
        <f t="shared" si="190"/>
        <v>0</v>
      </c>
      <c r="BJ48" s="54">
        <f t="shared" si="191"/>
        <v>0</v>
      </c>
      <c r="BK48" s="54">
        <f t="shared" si="192"/>
        <v>0</v>
      </c>
      <c r="BL48" s="54">
        <f t="shared" si="193"/>
        <v>0</v>
      </c>
      <c r="BM48" s="42"/>
      <c r="BO48" s="54">
        <f>'Norm-coeff'!$C$2+$AX48*'Norm-coeff'!$D$2+$AY48*'Norm-coeff'!$E$2+$AZ48*'Norm-coeff'!$F$2+$BA48*'Norm-coeff'!$G$2+$BB48*'Norm-coeff'!$H$2+$BC48*'Norm-coeff'!$I$2+$BD48*'Norm-coeff'!$J$2+$BE48*'Norm-coeff'!$K$2+$BF48*'Norm-coeff'!$L$2+$BG48*'Norm-coeff'!$M$2+$BH48*'Norm-coeff'!$N$2+$BI48*'Norm-coeff'!$O$2</f>
        <v>5.4045421474420303</v>
      </c>
      <c r="BP48" s="54">
        <f>'Norm-coeff'!$C$3+$AX48*'Norm-coeff'!$D$3+$AY48*'Norm-coeff'!$E$3+$AZ48*'Norm-coeff'!$F$3+$BA48*'Norm-coeff'!$G$3+$BB48*'Norm-coeff'!$H$3+$BC48*'Norm-coeff'!$I$3+$BD48*'Norm-coeff'!$J$3+$BE48*'Norm-coeff'!$K$3+$BF48*'Norm-coeff'!$L$3+$BG48*'Norm-coeff'!$M$3+$BH48*'Norm-coeff'!$N$3+$BI48*'Norm-coeff'!$O$3</f>
        <v>3.15319116612705</v>
      </c>
      <c r="BQ48" s="54">
        <f>'Norm-coeff'!$C$4+$AX48*'Norm-coeff'!$D$4+$AY48*'Norm-coeff'!$E$4+$AZ48*'Norm-coeff'!$F$4+$BA48*'Norm-coeff'!$G$4+$BB48*'Norm-coeff'!$H$4+$BC48*'Norm-coeff'!$I$4+$BD48*'Norm-coeff'!$J$4+$BE48*'Norm-coeff'!$K$4+$BF48*'Norm-coeff'!$L$4+$BG48*'Norm-coeff'!$M$4+$BH48*'Norm-coeff'!$N$4+$BI48*'Norm-coeff'!$O$4</f>
        <v>1.42115649462768</v>
      </c>
      <c r="BR48" s="54">
        <f>'Norm-coeff'!$C$5+$AX48*'Norm-coeff'!$D$5+$AY48*'Norm-coeff'!$E$5+$AZ48*'Norm-coeff'!$F$5+$BA48*'Norm-coeff'!$G$5+$BB48*'Norm-coeff'!$H$5+$BC48*'Norm-coeff'!$I$5+$BD48*'Norm-coeff'!$J$5+$BE48*'Norm-coeff'!$K$5+$BF48*'Norm-coeff'!$L$5+$BG48*'Norm-coeff'!$M$5+$BH48*'Norm-coeff'!$N$5+$BI48*'Norm-coeff'!$O$5</f>
        <v>1.0553329241296201</v>
      </c>
      <c r="BS48" s="54">
        <f>'Norm-coeff'!$C$6+$AX48*'Norm-coeff'!$D$6+$AY48*'Norm-coeff'!$E$6+$AZ48*'Norm-coeff'!$F$6+$BA48*'Norm-coeff'!$G$6+$BB48*'Norm-coeff'!$H$6+$BC48*'Norm-coeff'!$I$6+$BD48*'Norm-coeff'!$J$6+$BE48*'Norm-coeff'!$K$6+$BF48*'Norm-coeff'!$L$6+$BG48*'Norm-coeff'!$M$6+$BH48*'Norm-coeff'!$N$6+$BI48*'Norm-coeff'!$O$6</f>
        <v>-1.48700885495103E-2</v>
      </c>
      <c r="BT48" s="54">
        <f>'Norm-coeff'!$C$7+$AX48*'Norm-coeff'!$D$7+$AY48*'Norm-coeff'!$E$7+$AZ48*'Norm-coeff'!$F$7+$BA48*'Norm-coeff'!$G$7+$BB48*'Norm-coeff'!$H$7+$BC48*'Norm-coeff'!$I$7+$BD48*'Norm-coeff'!$J$7+$BE48*'Norm-coeff'!$K$7+$BF48*'Norm-coeff'!$L$7+$BG48*'Norm-coeff'!$M$7+$BH48*'Norm-coeff'!$N$7+$BI48*'Norm-coeff'!$O$7</f>
        <v>2.0907583608832998</v>
      </c>
      <c r="BU48" s="54">
        <f>'Norm-coeff'!$C$8+$AX48*'Norm-coeff'!$D$8+$AY48*'Norm-coeff'!$E$8+$AZ48*'Norm-coeff'!$F$8+$BA48*'Norm-coeff'!$G$8+$BB48*'Norm-coeff'!$H$8+$BC48*'Norm-coeff'!$I$8+$BD48*'Norm-coeff'!$J$8+$BE48*'Norm-coeff'!$K$8+$BF48*'Norm-coeff'!$L$8+$BG48*'Norm-coeff'!$M$8+$BH48*'Norm-coeff'!$N$8+$BI48*'Norm-coeff'!$O$8</f>
        <v>0.65894159836244504</v>
      </c>
      <c r="BV48" s="54">
        <f>'Norm-coeff'!$C$9+$AX48*'Norm-coeff'!$D$9+$AY48*'Norm-coeff'!$E$9+$AZ48*'Norm-coeff'!$F$9+$BA48*'Norm-coeff'!$G$9+$BB48*'Norm-coeff'!$H$9+$BC48*'Norm-coeff'!$I$9+$BD48*'Norm-coeff'!$J$9+$BE48*'Norm-coeff'!$K$9+$BF48*'Norm-coeff'!$L$9+$BG48*'Norm-coeff'!$M$9+$BH48*'Norm-coeff'!$N$9+$BI48*'Norm-coeff'!$O$9</f>
        <v>1.48961085014701</v>
      </c>
      <c r="BW48" s="54">
        <f>'Norm-coeff'!$C$10+$AX48*'Norm-coeff'!$D$10+$AY48*'Norm-coeff'!$E$10+$AZ48*'Norm-coeff'!$F$10+$BA48*'Norm-coeff'!$G$10+$BB48*'Norm-coeff'!$H$10+$BC48*'Norm-coeff'!$I$10+$BD48*'Norm-coeff'!$J$10+$BE48*'Norm-coeff'!$K$10+$BF48*'Norm-coeff'!$L$10+$BG48*'Norm-coeff'!$M$10+$BH48*'Norm-coeff'!$N$10+$BI48*'Norm-coeff'!$O$10</f>
        <v>1.42058735749591</v>
      </c>
      <c r="BX48" s="54">
        <f>'Norm-coeff'!$C$11+$AX48*'Norm-coeff'!$D$11+$AY48*'Norm-coeff'!$E$11+$AZ48*'Norm-coeff'!$F$11+$BA48*'Norm-coeff'!$G$11+$BB48*'Norm-coeff'!$H$11+$BC48*'Norm-coeff'!$I$11+$BD48*'Norm-coeff'!$J$11+$BE48*'Norm-coeff'!$K$11+$BF48*'Norm-coeff'!$L$11+$BG48*'Norm-coeff'!$M$11+$BH48*'Norm-coeff'!$N$11+$BI48*'Norm-coeff'!$O$11</f>
        <v>0.221233014421479</v>
      </c>
      <c r="BY48" s="54">
        <f>'Norm-coeff'!$C$12+$AX48*'Norm-coeff'!$D$12+$AY48*'Norm-coeff'!$E$12+$AZ48*'Norm-coeff'!$F$12+$BA48*'Norm-coeff'!$G$12+$BB48*'Norm-coeff'!$H$12+$BC48*'Norm-coeff'!$I$12+$BD48*'Norm-coeff'!$J$12+$BE48*'Norm-coeff'!$K$12+$BF48*'Norm-coeff'!$L$12+$BG48*'Norm-coeff'!$M$12+$BH48*'Norm-coeff'!$N$12+$BI48*'Norm-coeff'!$O$12</f>
        <v>0.283527502056037</v>
      </c>
      <c r="BZ48" s="54">
        <f>'Norm-coeff'!$C$13+$AX48*'Norm-coeff'!$D$13+$AY48*'Norm-coeff'!$E$13+$AZ48*'Norm-coeff'!$F$13+$BA48*'Norm-coeff'!$G$13+$BB48*'Norm-coeff'!$H$13+$BC48*'Norm-coeff'!$I$13+$BD48*'Norm-coeff'!$J$13+$BE48*'Norm-coeff'!$K$13+$BF48*'Norm-coeff'!$L$13+$BG48*'Norm-coeff'!$M$13+$BH48*'Norm-coeff'!$N$13+$BI48*'Norm-coeff'!$O$13</f>
        <v>-4.1864930554451202E-2</v>
      </c>
      <c r="CA48" s="54">
        <f>'Norm-coeff'!$C$14+$AX48*'Norm-coeff'!$D$14+$AY48*'Norm-coeff'!$E$14+$AZ48*'Norm-coeff'!$F$14+$BA48*'Norm-coeff'!$G$14+$BB48*'Norm-coeff'!$H$14+$BC48*'Norm-coeff'!$I$14+$BD48*'Norm-coeff'!$J$14+$BE48*'Norm-coeff'!$K$14+$BF48*'Norm-coeff'!$L$14+$BG48*'Norm-coeff'!$M$14+$BH48*'Norm-coeff'!$N$14+$BI48*'Norm-coeff'!$O$14</f>
        <v>4.2526983164477103</v>
      </c>
      <c r="CC48" s="54">
        <f t="shared" si="318"/>
        <v>0</v>
      </c>
      <c r="CG48" s="54">
        <f t="shared" si="194"/>
        <v>0</v>
      </c>
      <c r="CH48" s="54">
        <f t="shared" si="172"/>
        <v>0</v>
      </c>
      <c r="CI48" s="54">
        <f t="shared" si="195"/>
        <v>0</v>
      </c>
      <c r="CJ48" s="56">
        <f t="shared" si="196"/>
        <v>0</v>
      </c>
      <c r="CK48" s="54">
        <f t="shared" si="197"/>
        <v>0</v>
      </c>
      <c r="CL48" s="54">
        <f t="shared" si="198"/>
        <v>0</v>
      </c>
      <c r="CM48" s="54">
        <f t="shared" si="199"/>
        <v>0</v>
      </c>
      <c r="CN48" s="54">
        <f t="shared" si="200"/>
        <v>0</v>
      </c>
      <c r="CO48" s="54">
        <f t="shared" si="201"/>
        <v>0</v>
      </c>
      <c r="CP48" s="54">
        <f t="shared" si="202"/>
        <v>0</v>
      </c>
      <c r="CQ48" s="54">
        <f t="shared" si="203"/>
        <v>0</v>
      </c>
      <c r="CR48" s="54">
        <f t="shared" si="204"/>
        <v>0</v>
      </c>
      <c r="CS48" s="54">
        <f t="shared" si="205"/>
        <v>0</v>
      </c>
      <c r="CU48" s="54">
        <f t="shared" si="206"/>
        <v>0</v>
      </c>
      <c r="CV48" s="54">
        <f t="shared" si="207"/>
        <v>0</v>
      </c>
      <c r="CW48" s="54">
        <f t="shared" si="208"/>
        <v>0</v>
      </c>
      <c r="CX48" s="54">
        <f t="shared" si="209"/>
        <v>0</v>
      </c>
      <c r="CZ48" s="54">
        <f t="shared" si="210"/>
        <v>0</v>
      </c>
      <c r="DA48" s="54">
        <f t="shared" si="211"/>
        <v>0</v>
      </c>
      <c r="DB48" s="54">
        <f t="shared" si="212"/>
        <v>0</v>
      </c>
      <c r="DC48" s="54">
        <f t="shared" si="213"/>
        <v>0</v>
      </c>
      <c r="DD48" s="54">
        <f t="shared" si="214"/>
        <v>0</v>
      </c>
      <c r="DE48" s="54">
        <f t="shared" si="215"/>
        <v>0</v>
      </c>
      <c r="DF48" s="54">
        <f t="shared" si="216"/>
        <v>0</v>
      </c>
      <c r="DG48" s="54">
        <f t="shared" si="217"/>
        <v>2</v>
      </c>
      <c r="DH48" s="71">
        <f t="shared" si="218"/>
        <v>0</v>
      </c>
      <c r="DI48" s="71">
        <f t="shared" si="219"/>
        <v>0</v>
      </c>
      <c r="DJ48" s="54">
        <f t="shared" si="220"/>
        <v>0</v>
      </c>
      <c r="DK48" s="54">
        <f t="shared" si="221"/>
        <v>2</v>
      </c>
      <c r="DL48" s="4">
        <f t="shared" si="49"/>
        <v>0</v>
      </c>
      <c r="DM48" s="3">
        <f t="shared" si="222"/>
        <v>0</v>
      </c>
      <c r="DN48" s="3">
        <f t="shared" si="223"/>
        <v>0</v>
      </c>
      <c r="DO48" s="4" t="e">
        <f t="shared" si="224"/>
        <v>#DIV/0!</v>
      </c>
      <c r="DP48" s="57"/>
      <c r="DQ48" s="57"/>
      <c r="DR48" s="56">
        <f t="shared" si="53"/>
        <v>2</v>
      </c>
      <c r="DS48" s="56">
        <f t="shared" si="54"/>
        <v>0</v>
      </c>
      <c r="DT48" s="38">
        <f t="shared" si="55"/>
        <v>0</v>
      </c>
      <c r="DU48" s="38">
        <f t="shared" si="225"/>
        <v>2</v>
      </c>
      <c r="DV48" s="38">
        <f t="shared" si="57"/>
        <v>0</v>
      </c>
      <c r="DW48" s="39">
        <f t="shared" si="58"/>
        <v>0</v>
      </c>
      <c r="DX48" s="39">
        <f t="shared" si="59"/>
        <v>0</v>
      </c>
      <c r="DY48" s="39">
        <f t="shared" si="60"/>
        <v>0</v>
      </c>
      <c r="DZ48" s="39">
        <f t="shared" si="61"/>
        <v>0</v>
      </c>
      <c r="EA48" s="39">
        <f t="shared" si="62"/>
        <v>0</v>
      </c>
      <c r="EB48" s="37" t="e">
        <f t="shared" si="226"/>
        <v>#DIV/0!</v>
      </c>
      <c r="EC48" s="37" t="e">
        <f t="shared" si="227"/>
        <v>#DIV/0!</v>
      </c>
      <c r="ED48" s="37" t="e">
        <f t="shared" si="228"/>
        <v>#DIV/0!</v>
      </c>
      <c r="EE48" s="37" t="e">
        <f t="shared" si="229"/>
        <v>#DIV/0!</v>
      </c>
      <c r="EF48" s="39" t="e">
        <f t="shared" si="230"/>
        <v>#DIV/0!</v>
      </c>
      <c r="EG48" s="37" t="e">
        <f t="shared" si="231"/>
        <v>#DIV/0!</v>
      </c>
      <c r="EH48" s="37" t="e">
        <f t="shared" si="232"/>
        <v>#DIV/0!</v>
      </c>
      <c r="EI48" s="11" t="b">
        <f t="shared" si="233"/>
        <v>1</v>
      </c>
      <c r="EJ48" s="11" t="b">
        <f t="shared" si="234"/>
        <v>0</v>
      </c>
      <c r="EK48" s="39" t="e">
        <f t="shared" si="235"/>
        <v>#DIV/0!</v>
      </c>
      <c r="EL48" s="39" t="e">
        <f t="shared" si="236"/>
        <v>#DIV/0!</v>
      </c>
      <c r="EM48" s="39" t="e">
        <f t="shared" si="237"/>
        <v>#DIV/0!</v>
      </c>
      <c r="EN48" s="39" t="e">
        <f t="shared" si="238"/>
        <v>#DIV/0!</v>
      </c>
      <c r="EO48" s="39" t="e">
        <f t="shared" si="239"/>
        <v>#DIV/0!</v>
      </c>
      <c r="EP48" s="39" t="e">
        <f t="shared" si="240"/>
        <v>#DIV/0!</v>
      </c>
      <c r="EQ48" s="39" t="e">
        <f t="shared" si="241"/>
        <v>#DIV/0!</v>
      </c>
      <c r="ER48" s="39" t="e">
        <f t="shared" si="242"/>
        <v>#DIV/0!</v>
      </c>
      <c r="ES48" s="58" t="str">
        <f t="shared" si="243"/>
        <v>(OH,F,Cl)-dominate amphibole</v>
      </c>
      <c r="ET48" s="58" t="e">
        <f t="shared" si="244"/>
        <v>#N/A</v>
      </c>
      <c r="EU48" s="56">
        <f t="shared" si="82"/>
        <v>0</v>
      </c>
      <c r="EV48" s="56">
        <f t="shared" si="83"/>
        <v>0</v>
      </c>
      <c r="EW48" s="56">
        <f t="shared" si="84"/>
        <v>0</v>
      </c>
      <c r="EX48" s="56">
        <f t="shared" si="85"/>
        <v>0</v>
      </c>
      <c r="EY48" s="56">
        <f t="shared" si="86"/>
        <v>0</v>
      </c>
      <c r="EZ48" s="56">
        <f t="shared" si="87"/>
        <v>0</v>
      </c>
      <c r="FA48" s="39">
        <f t="shared" si="88"/>
        <v>0</v>
      </c>
      <c r="FB48" s="39">
        <f t="shared" si="89"/>
        <v>0</v>
      </c>
      <c r="FC48" s="54">
        <f t="shared" si="90"/>
        <v>0</v>
      </c>
      <c r="FD48" s="54">
        <f t="shared" si="91"/>
        <v>0</v>
      </c>
      <c r="FE48" s="39">
        <f t="shared" si="92"/>
        <v>0</v>
      </c>
      <c r="FF48" s="54">
        <f t="shared" si="93"/>
        <v>0</v>
      </c>
      <c r="FG48" s="39">
        <f t="shared" si="94"/>
        <v>0</v>
      </c>
      <c r="FH48" s="39">
        <f t="shared" si="245"/>
        <v>0</v>
      </c>
      <c r="FI48" s="39">
        <f t="shared" si="246"/>
        <v>0</v>
      </c>
      <c r="FJ48" s="39">
        <f t="shared" si="247"/>
        <v>0</v>
      </c>
      <c r="FK48" s="39" t="e">
        <f t="shared" si="248"/>
        <v>#DIV/0!</v>
      </c>
      <c r="FL48" s="39" t="e">
        <f t="shared" si="249"/>
        <v>#DIV/0!</v>
      </c>
      <c r="FM48" s="39" t="e">
        <f t="shared" si="250"/>
        <v>#DIV/0!</v>
      </c>
      <c r="FN48" s="39">
        <f t="shared" si="251"/>
        <v>1</v>
      </c>
      <c r="FO48" s="39">
        <f t="shared" si="102"/>
        <v>0</v>
      </c>
      <c r="FP48" s="39">
        <f t="shared" si="103"/>
        <v>0</v>
      </c>
      <c r="FQ48" s="39">
        <f t="shared" si="104"/>
        <v>0</v>
      </c>
      <c r="FR48" s="39">
        <f t="shared" si="252"/>
        <v>0</v>
      </c>
      <c r="FS48" s="39">
        <f t="shared" si="253"/>
        <v>0</v>
      </c>
      <c r="FU48" s="39" t="e">
        <f t="shared" si="254"/>
        <v>#DIV/0!</v>
      </c>
      <c r="FV48" s="39" t="e">
        <f t="shared" si="255"/>
        <v>#DIV/0!</v>
      </c>
      <c r="FW48" s="39" t="e">
        <f t="shared" si="256"/>
        <v>#DIV/0!</v>
      </c>
      <c r="FY48" s="39" t="e">
        <f t="shared" si="257"/>
        <v>#DIV/0!</v>
      </c>
      <c r="FZ48" s="39" t="e">
        <f t="shared" si="258"/>
        <v>#DIV/0!</v>
      </c>
      <c r="GA48" s="39" t="e">
        <f t="shared" si="259"/>
        <v>#DIV/0!</v>
      </c>
      <c r="GB48" s="39" t="e">
        <f t="shared" si="260"/>
        <v>#DIV/0!</v>
      </c>
      <c r="GC48" s="39" t="e">
        <f t="shared" si="261"/>
        <v>#DIV/0!</v>
      </c>
      <c r="GD48" s="39" t="e">
        <f t="shared" si="262"/>
        <v>#DIV/0!</v>
      </c>
      <c r="GE48" s="39" t="e">
        <f t="shared" si="263"/>
        <v>#DIV/0!</v>
      </c>
      <c r="GF48" s="39" t="e">
        <f t="shared" si="264"/>
        <v>#DIV/0!</v>
      </c>
      <c r="GG48" s="39" t="e">
        <f t="shared" si="265"/>
        <v>#DIV/0!</v>
      </c>
      <c r="GH48" s="39" t="e">
        <f t="shared" si="266"/>
        <v>#DIV/0!</v>
      </c>
      <c r="GI48" s="39"/>
      <c r="GJ48" s="39" t="e">
        <f t="shared" si="267"/>
        <v>#DIV/0!</v>
      </c>
      <c r="GK48" s="39" t="e">
        <f t="shared" si="268"/>
        <v>#DIV/0!</v>
      </c>
      <c r="GL48" s="39" t="e">
        <f t="shared" si="269"/>
        <v>#DIV/0!</v>
      </c>
      <c r="GM48" s="39" t="e">
        <f t="shared" si="270"/>
        <v>#DIV/0!</v>
      </c>
      <c r="GN48" s="39" t="e">
        <f t="shared" si="271"/>
        <v>#DIV/0!</v>
      </c>
      <c r="GO48" s="57"/>
      <c r="GP48" s="57" t="e">
        <f t="shared" si="272"/>
        <v>#DIV/0!</v>
      </c>
      <c r="GQ48" s="59" t="e">
        <f t="shared" si="273"/>
        <v>#DIV/0!</v>
      </c>
      <c r="GR48" s="41" t="e">
        <f t="shared" si="274"/>
        <v>#DIV/0!</v>
      </c>
      <c r="GS48" s="57" t="e">
        <f t="shared" si="275"/>
        <v>#DIV/0!</v>
      </c>
      <c r="GT48" s="57" t="e">
        <f t="shared" si="276"/>
        <v>#DIV/0!</v>
      </c>
      <c r="GU48" s="57" t="e">
        <f t="shared" si="277"/>
        <v>#DIV/0!</v>
      </c>
      <c r="GV48" s="57"/>
      <c r="GW48" s="42" t="e">
        <f t="shared" si="278"/>
        <v>#DIV/0!</v>
      </c>
      <c r="GX48" s="42" t="e">
        <f t="shared" si="279"/>
        <v>#DIV/0!</v>
      </c>
      <c r="GY48" s="42" t="e">
        <f t="shared" si="280"/>
        <v>#DIV/0!</v>
      </c>
      <c r="GZ48" s="57"/>
      <c r="HA48" s="2" t="e">
        <f t="shared" si="281"/>
        <v>#DIV/0!</v>
      </c>
      <c r="HB48" s="2" t="e">
        <f t="shared" si="282"/>
        <v>#DIV/0!</v>
      </c>
      <c r="HC48" s="2" t="e">
        <f t="shared" si="283"/>
        <v>#DIV/0!</v>
      </c>
      <c r="HD48" s="2" t="e">
        <f t="shared" si="284"/>
        <v>#DIV/0!</v>
      </c>
      <c r="HE48" s="2" t="e">
        <f t="shared" si="285"/>
        <v>#DIV/0!</v>
      </c>
      <c r="HF48" s="2" t="e">
        <f t="shared" si="286"/>
        <v>#DIV/0!</v>
      </c>
      <c r="HG48" s="2" t="e">
        <f t="shared" si="287"/>
        <v>#DIV/0!</v>
      </c>
      <c r="HH48" s="2" t="e">
        <f t="shared" si="288"/>
        <v>#DIV/0!</v>
      </c>
      <c r="HI48" s="2" t="e">
        <f t="shared" si="289"/>
        <v>#DIV/0!</v>
      </c>
      <c r="HJ48" s="11" t="e">
        <f t="shared" si="290"/>
        <v>#DIV/0!</v>
      </c>
      <c r="HK48" s="60" t="e">
        <f t="shared" si="291"/>
        <v>#DIV/0!</v>
      </c>
      <c r="HL48" s="57"/>
      <c r="HM48" s="57" t="e">
        <f t="shared" si="292"/>
        <v>#DIV/0!</v>
      </c>
      <c r="HN48" s="57" t="e">
        <f t="shared" si="293"/>
        <v>#DIV/0!</v>
      </c>
      <c r="HO48" s="57" t="e">
        <f t="shared" si="294"/>
        <v>#DIV/0!</v>
      </c>
      <c r="HP48" s="57" t="e">
        <f t="shared" si="295"/>
        <v>#DIV/0!</v>
      </c>
      <c r="HQ48" s="57" t="e">
        <f t="shared" si="296"/>
        <v>#DIV/0!</v>
      </c>
      <c r="HR48" s="57"/>
      <c r="HS48" s="57" t="e">
        <f t="shared" si="297"/>
        <v>#DIV/0!</v>
      </c>
      <c r="HT48" s="57" t="e">
        <f t="shared" si="298"/>
        <v>#DIV/0!</v>
      </c>
      <c r="HU48" s="57" t="e">
        <f t="shared" si="299"/>
        <v>#DIV/0!</v>
      </c>
      <c r="HV48" s="57" t="e">
        <f t="shared" si="300"/>
        <v>#DIV/0!</v>
      </c>
      <c r="HW48" s="57" t="e">
        <f t="shared" si="301"/>
        <v>#DIV/0!</v>
      </c>
      <c r="HX48" s="57"/>
      <c r="HY48" s="57" t="e">
        <f t="shared" si="302"/>
        <v>#DIV/0!</v>
      </c>
      <c r="HZ48" s="57" t="e">
        <f t="shared" si="303"/>
        <v>#DIV/0!</v>
      </c>
      <c r="IA48" s="57"/>
      <c r="IB48" s="61">
        <f t="shared" si="304"/>
        <v>0</v>
      </c>
      <c r="IC48" s="57" t="str">
        <f t="shared" si="305"/>
        <v/>
      </c>
      <c r="ID48" s="42"/>
      <c r="IE48" s="2" t="str">
        <f t="shared" si="306"/>
        <v/>
      </c>
      <c r="IF48" s="60" t="e">
        <f t="shared" si="307"/>
        <v>#DIV/0!</v>
      </c>
      <c r="IG48" s="60" t="str">
        <f t="shared" si="308"/>
        <v/>
      </c>
      <c r="IH48" s="60" t="str">
        <f t="shared" si="309"/>
        <v>zinco-</v>
      </c>
      <c r="II48" s="60" t="str">
        <f t="shared" si="310"/>
        <v>mangano-</v>
      </c>
      <c r="IJ48" s="60" t="e">
        <f t="shared" si="311"/>
        <v>#DIV/0!</v>
      </c>
      <c r="IK48" s="60" t="e">
        <f t="shared" si="312"/>
        <v>#DIV/0!</v>
      </c>
      <c r="IL48" s="60" t="e">
        <f t="shared" si="313"/>
        <v>#DIV/0!</v>
      </c>
      <c r="IM48" s="60" t="e">
        <f t="shared" si="314"/>
        <v>#DIV/0!</v>
      </c>
      <c r="IN48" s="60" t="str">
        <f t="shared" si="315"/>
        <v/>
      </c>
      <c r="IO48" s="60" t="str">
        <f t="shared" si="316"/>
        <v/>
      </c>
      <c r="IP48" s="57"/>
      <c r="IQ48" s="57" t="str">
        <f t="shared" si="317"/>
        <v>ERROR!!</v>
      </c>
    </row>
    <row r="49" spans="1:251" ht="15" customHeight="1">
      <c r="A49"/>
      <c r="B49"/>
      <c r="C49"/>
      <c r="D49"/>
      <c r="E49"/>
      <c r="F49" t="s">
        <v>196</v>
      </c>
      <c r="G49" s="73"/>
      <c r="H49" s="74"/>
      <c r="I49" s="73"/>
      <c r="J49" s="73"/>
      <c r="K49" s="73"/>
      <c r="L49" s="73"/>
      <c r="M49" s="74"/>
      <c r="N49" s="74"/>
      <c r="O49" s="74"/>
      <c r="P49" s="74"/>
      <c r="Q49" s="74"/>
      <c r="R49" s="74"/>
      <c r="S49"/>
      <c r="T49"/>
      <c r="U49"/>
      <c r="V49"/>
      <c r="W49"/>
      <c r="X49" s="29">
        <f t="shared" si="173"/>
        <v>0</v>
      </c>
      <c r="Y49" s="29">
        <f t="shared" si="174"/>
        <v>0</v>
      </c>
      <c r="Z49" s="29" t="e">
        <f t="shared" si="175"/>
        <v>#DIV/0!</v>
      </c>
      <c r="AA49" s="29" t="e">
        <f t="shared" si="176"/>
        <v>#DIV/0!</v>
      </c>
      <c r="AB49" s="29" t="e">
        <f t="shared" si="177"/>
        <v>#DIV/0!</v>
      </c>
      <c r="AC49" s="29" t="e">
        <f t="shared" si="178"/>
        <v>#DIV/0!</v>
      </c>
      <c r="AF49" s="23">
        <v>60.084299999999999</v>
      </c>
      <c r="AG49" s="23">
        <v>79.878799999999998</v>
      </c>
      <c r="AH49" s="23">
        <v>101.96120000000001</v>
      </c>
      <c r="AI49" s="23">
        <v>151.99039999999999</v>
      </c>
      <c r="AJ49" s="23">
        <v>159.69</v>
      </c>
      <c r="AK49" s="23">
        <v>71.846400000000003</v>
      </c>
      <c r="AL49" s="23">
        <v>70.9375</v>
      </c>
      <c r="AM49" s="23">
        <v>40.304400000000001</v>
      </c>
      <c r="AN49" s="23">
        <v>56.077399999999997</v>
      </c>
      <c r="AO49" s="23">
        <v>61.978999999999999</v>
      </c>
      <c r="AP49" s="23">
        <v>94.195999999999998</v>
      </c>
      <c r="AQ49" s="23">
        <v>18.998000000000001</v>
      </c>
      <c r="AR49" s="23">
        <v>35.450000000000003</v>
      </c>
      <c r="AS49" s="23">
        <v>29.88</v>
      </c>
      <c r="AT49" s="23">
        <v>74.691999999999993</v>
      </c>
      <c r="AU49" s="23">
        <v>81.39</v>
      </c>
      <c r="AX49" s="54">
        <f t="shared" si="179"/>
        <v>0</v>
      </c>
      <c r="AY49" s="54">
        <f t="shared" si="180"/>
        <v>0</v>
      </c>
      <c r="AZ49" s="54">
        <f t="shared" si="181"/>
        <v>0</v>
      </c>
      <c r="BA49" s="54">
        <f t="shared" si="182"/>
        <v>0</v>
      </c>
      <c r="BB49" s="54">
        <f t="shared" si="183"/>
        <v>0</v>
      </c>
      <c r="BC49" s="54">
        <f t="shared" si="184"/>
        <v>0</v>
      </c>
      <c r="BD49" s="54">
        <f t="shared" si="185"/>
        <v>0</v>
      </c>
      <c r="BE49" s="54">
        <f t="shared" si="186"/>
        <v>0</v>
      </c>
      <c r="BF49" s="54">
        <f t="shared" si="187"/>
        <v>0</v>
      </c>
      <c r="BG49" s="54">
        <f t="shared" si="188"/>
        <v>0</v>
      </c>
      <c r="BH49" s="54">
        <f t="shared" si="189"/>
        <v>0</v>
      </c>
      <c r="BI49" s="54">
        <f t="shared" si="190"/>
        <v>0</v>
      </c>
      <c r="BJ49" s="54">
        <f t="shared" si="191"/>
        <v>0</v>
      </c>
      <c r="BK49" s="54">
        <f t="shared" si="192"/>
        <v>0</v>
      </c>
      <c r="BL49" s="54">
        <f t="shared" si="193"/>
        <v>0</v>
      </c>
      <c r="BM49" s="42"/>
      <c r="BO49" s="54">
        <f>'Norm-coeff'!$C$2+$AX49*'Norm-coeff'!$D$2+$AY49*'Norm-coeff'!$E$2+$AZ49*'Norm-coeff'!$F$2+$BA49*'Norm-coeff'!$G$2+$BB49*'Norm-coeff'!$H$2+$BC49*'Norm-coeff'!$I$2+$BD49*'Norm-coeff'!$J$2+$BE49*'Norm-coeff'!$K$2+$BF49*'Norm-coeff'!$L$2+$BG49*'Norm-coeff'!$M$2+$BH49*'Norm-coeff'!$N$2+$BI49*'Norm-coeff'!$O$2</f>
        <v>5.4045421474420303</v>
      </c>
      <c r="BP49" s="54">
        <f>'Norm-coeff'!$C$3+$AX49*'Norm-coeff'!$D$3+$AY49*'Norm-coeff'!$E$3+$AZ49*'Norm-coeff'!$F$3+$BA49*'Norm-coeff'!$G$3+$BB49*'Norm-coeff'!$H$3+$BC49*'Norm-coeff'!$I$3+$BD49*'Norm-coeff'!$J$3+$BE49*'Norm-coeff'!$K$3+$BF49*'Norm-coeff'!$L$3+$BG49*'Norm-coeff'!$M$3+$BH49*'Norm-coeff'!$N$3+$BI49*'Norm-coeff'!$O$3</f>
        <v>3.15319116612705</v>
      </c>
      <c r="BQ49" s="54">
        <f>'Norm-coeff'!$C$4+$AX49*'Norm-coeff'!$D$4+$AY49*'Norm-coeff'!$E$4+$AZ49*'Norm-coeff'!$F$4+$BA49*'Norm-coeff'!$G$4+$BB49*'Norm-coeff'!$H$4+$BC49*'Norm-coeff'!$I$4+$BD49*'Norm-coeff'!$J$4+$BE49*'Norm-coeff'!$K$4+$BF49*'Norm-coeff'!$L$4+$BG49*'Norm-coeff'!$M$4+$BH49*'Norm-coeff'!$N$4+$BI49*'Norm-coeff'!$O$4</f>
        <v>1.42115649462768</v>
      </c>
      <c r="BR49" s="54">
        <f>'Norm-coeff'!$C$5+$AX49*'Norm-coeff'!$D$5+$AY49*'Norm-coeff'!$E$5+$AZ49*'Norm-coeff'!$F$5+$BA49*'Norm-coeff'!$G$5+$BB49*'Norm-coeff'!$H$5+$BC49*'Norm-coeff'!$I$5+$BD49*'Norm-coeff'!$J$5+$BE49*'Norm-coeff'!$K$5+$BF49*'Norm-coeff'!$L$5+$BG49*'Norm-coeff'!$M$5+$BH49*'Norm-coeff'!$N$5+$BI49*'Norm-coeff'!$O$5</f>
        <v>1.0553329241296201</v>
      </c>
      <c r="BS49" s="54">
        <f>'Norm-coeff'!$C$6+$AX49*'Norm-coeff'!$D$6+$AY49*'Norm-coeff'!$E$6+$AZ49*'Norm-coeff'!$F$6+$BA49*'Norm-coeff'!$G$6+$BB49*'Norm-coeff'!$H$6+$BC49*'Norm-coeff'!$I$6+$BD49*'Norm-coeff'!$J$6+$BE49*'Norm-coeff'!$K$6+$BF49*'Norm-coeff'!$L$6+$BG49*'Norm-coeff'!$M$6+$BH49*'Norm-coeff'!$N$6+$BI49*'Norm-coeff'!$O$6</f>
        <v>-1.48700885495103E-2</v>
      </c>
      <c r="BT49" s="54">
        <f>'Norm-coeff'!$C$7+$AX49*'Norm-coeff'!$D$7+$AY49*'Norm-coeff'!$E$7+$AZ49*'Norm-coeff'!$F$7+$BA49*'Norm-coeff'!$G$7+$BB49*'Norm-coeff'!$H$7+$BC49*'Norm-coeff'!$I$7+$BD49*'Norm-coeff'!$J$7+$BE49*'Norm-coeff'!$K$7+$BF49*'Norm-coeff'!$L$7+$BG49*'Norm-coeff'!$M$7+$BH49*'Norm-coeff'!$N$7+$BI49*'Norm-coeff'!$O$7</f>
        <v>2.0907583608832998</v>
      </c>
      <c r="BU49" s="54">
        <f>'Norm-coeff'!$C$8+$AX49*'Norm-coeff'!$D$8+$AY49*'Norm-coeff'!$E$8+$AZ49*'Norm-coeff'!$F$8+$BA49*'Norm-coeff'!$G$8+$BB49*'Norm-coeff'!$H$8+$BC49*'Norm-coeff'!$I$8+$BD49*'Norm-coeff'!$J$8+$BE49*'Norm-coeff'!$K$8+$BF49*'Norm-coeff'!$L$8+$BG49*'Norm-coeff'!$M$8+$BH49*'Norm-coeff'!$N$8+$BI49*'Norm-coeff'!$O$8</f>
        <v>0.65894159836244504</v>
      </c>
      <c r="BV49" s="54">
        <f>'Norm-coeff'!$C$9+$AX49*'Norm-coeff'!$D$9+$AY49*'Norm-coeff'!$E$9+$AZ49*'Norm-coeff'!$F$9+$BA49*'Norm-coeff'!$G$9+$BB49*'Norm-coeff'!$H$9+$BC49*'Norm-coeff'!$I$9+$BD49*'Norm-coeff'!$J$9+$BE49*'Norm-coeff'!$K$9+$BF49*'Norm-coeff'!$L$9+$BG49*'Norm-coeff'!$M$9+$BH49*'Norm-coeff'!$N$9+$BI49*'Norm-coeff'!$O$9</f>
        <v>1.48961085014701</v>
      </c>
      <c r="BW49" s="54">
        <f>'Norm-coeff'!$C$10+$AX49*'Norm-coeff'!$D$10+$AY49*'Norm-coeff'!$E$10+$AZ49*'Norm-coeff'!$F$10+$BA49*'Norm-coeff'!$G$10+$BB49*'Norm-coeff'!$H$10+$BC49*'Norm-coeff'!$I$10+$BD49*'Norm-coeff'!$J$10+$BE49*'Norm-coeff'!$K$10+$BF49*'Norm-coeff'!$L$10+$BG49*'Norm-coeff'!$M$10+$BH49*'Norm-coeff'!$N$10+$BI49*'Norm-coeff'!$O$10</f>
        <v>1.42058735749591</v>
      </c>
      <c r="BX49" s="54">
        <f>'Norm-coeff'!$C$11+$AX49*'Norm-coeff'!$D$11+$AY49*'Norm-coeff'!$E$11+$AZ49*'Norm-coeff'!$F$11+$BA49*'Norm-coeff'!$G$11+$BB49*'Norm-coeff'!$H$11+$BC49*'Norm-coeff'!$I$11+$BD49*'Norm-coeff'!$J$11+$BE49*'Norm-coeff'!$K$11+$BF49*'Norm-coeff'!$L$11+$BG49*'Norm-coeff'!$M$11+$BH49*'Norm-coeff'!$N$11+$BI49*'Norm-coeff'!$O$11</f>
        <v>0.221233014421479</v>
      </c>
      <c r="BY49" s="54">
        <f>'Norm-coeff'!$C$12+$AX49*'Norm-coeff'!$D$12+$AY49*'Norm-coeff'!$E$12+$AZ49*'Norm-coeff'!$F$12+$BA49*'Norm-coeff'!$G$12+$BB49*'Norm-coeff'!$H$12+$BC49*'Norm-coeff'!$I$12+$BD49*'Norm-coeff'!$J$12+$BE49*'Norm-coeff'!$K$12+$BF49*'Norm-coeff'!$L$12+$BG49*'Norm-coeff'!$M$12+$BH49*'Norm-coeff'!$N$12+$BI49*'Norm-coeff'!$O$12</f>
        <v>0.283527502056037</v>
      </c>
      <c r="BZ49" s="54">
        <f>'Norm-coeff'!$C$13+$AX49*'Norm-coeff'!$D$13+$AY49*'Norm-coeff'!$E$13+$AZ49*'Norm-coeff'!$F$13+$BA49*'Norm-coeff'!$G$13+$BB49*'Norm-coeff'!$H$13+$BC49*'Norm-coeff'!$I$13+$BD49*'Norm-coeff'!$J$13+$BE49*'Norm-coeff'!$K$13+$BF49*'Norm-coeff'!$L$13+$BG49*'Norm-coeff'!$M$13+$BH49*'Norm-coeff'!$N$13+$BI49*'Norm-coeff'!$O$13</f>
        <v>-4.1864930554451202E-2</v>
      </c>
      <c r="CA49" s="54">
        <f>'Norm-coeff'!$C$14+$AX49*'Norm-coeff'!$D$14+$AY49*'Norm-coeff'!$E$14+$AZ49*'Norm-coeff'!$F$14+$BA49*'Norm-coeff'!$G$14+$BB49*'Norm-coeff'!$H$14+$BC49*'Norm-coeff'!$I$14+$BD49*'Norm-coeff'!$J$14+$BE49*'Norm-coeff'!$K$14+$BF49*'Norm-coeff'!$L$14+$BG49*'Norm-coeff'!$M$14+$BH49*'Norm-coeff'!$N$14+$BI49*'Norm-coeff'!$O$14</f>
        <v>4.2526983164477103</v>
      </c>
      <c r="CC49" s="54">
        <f t="shared" si="318"/>
        <v>0</v>
      </c>
      <c r="CG49" s="54">
        <f t="shared" si="194"/>
        <v>0</v>
      </c>
      <c r="CH49" s="54">
        <f t="shared" si="172"/>
        <v>0</v>
      </c>
      <c r="CI49" s="54">
        <f t="shared" si="195"/>
        <v>0</v>
      </c>
      <c r="CJ49" s="56">
        <f t="shared" si="196"/>
        <v>0</v>
      </c>
      <c r="CK49" s="54">
        <f t="shared" si="197"/>
        <v>0</v>
      </c>
      <c r="CL49" s="54">
        <f t="shared" si="198"/>
        <v>0</v>
      </c>
      <c r="CM49" s="54">
        <f t="shared" si="199"/>
        <v>0</v>
      </c>
      <c r="CN49" s="54">
        <f t="shared" si="200"/>
        <v>0</v>
      </c>
      <c r="CO49" s="54">
        <f t="shared" si="201"/>
        <v>0</v>
      </c>
      <c r="CP49" s="54">
        <f t="shared" si="202"/>
        <v>0</v>
      </c>
      <c r="CQ49" s="54">
        <f t="shared" si="203"/>
        <v>0</v>
      </c>
      <c r="CR49" s="54">
        <f t="shared" si="204"/>
        <v>0</v>
      </c>
      <c r="CS49" s="54">
        <f t="shared" si="205"/>
        <v>0</v>
      </c>
      <c r="CU49" s="54">
        <f t="shared" si="206"/>
        <v>0</v>
      </c>
      <c r="CV49" s="54">
        <f t="shared" si="207"/>
        <v>0</v>
      </c>
      <c r="CW49" s="54">
        <f t="shared" si="208"/>
        <v>0</v>
      </c>
      <c r="CX49" s="54">
        <f t="shared" si="209"/>
        <v>0</v>
      </c>
      <c r="CZ49" s="54">
        <f t="shared" si="210"/>
        <v>0</v>
      </c>
      <c r="DA49" s="54">
        <f t="shared" si="211"/>
        <v>0</v>
      </c>
      <c r="DB49" s="54">
        <f t="shared" si="212"/>
        <v>0</v>
      </c>
      <c r="DC49" s="54">
        <f t="shared" si="213"/>
        <v>0</v>
      </c>
      <c r="DD49" s="54">
        <f t="shared" si="214"/>
        <v>0</v>
      </c>
      <c r="DE49" s="54">
        <f t="shared" si="215"/>
        <v>0</v>
      </c>
      <c r="DF49" s="54">
        <f t="shared" si="216"/>
        <v>0</v>
      </c>
      <c r="DG49" s="54">
        <f t="shared" si="217"/>
        <v>2</v>
      </c>
      <c r="DH49" s="71">
        <f t="shared" si="218"/>
        <v>0</v>
      </c>
      <c r="DI49" s="71">
        <f t="shared" si="219"/>
        <v>0</v>
      </c>
      <c r="DJ49" s="54">
        <f t="shared" si="220"/>
        <v>0</v>
      </c>
      <c r="DK49" s="54">
        <f t="shared" si="221"/>
        <v>2</v>
      </c>
      <c r="DL49" s="4">
        <f t="shared" si="49"/>
        <v>0</v>
      </c>
      <c r="DM49" s="3">
        <f t="shared" si="222"/>
        <v>0</v>
      </c>
      <c r="DN49" s="3">
        <f t="shared" si="223"/>
        <v>0</v>
      </c>
      <c r="DO49" s="4" t="e">
        <f t="shared" si="224"/>
        <v>#DIV/0!</v>
      </c>
      <c r="DP49" s="57"/>
      <c r="DQ49" s="57"/>
      <c r="DR49" s="56">
        <f t="shared" si="53"/>
        <v>2</v>
      </c>
      <c r="DS49" s="56">
        <f t="shared" si="54"/>
        <v>0</v>
      </c>
      <c r="DT49" s="38">
        <f t="shared" si="55"/>
        <v>0</v>
      </c>
      <c r="DU49" s="38">
        <f t="shared" si="225"/>
        <v>2</v>
      </c>
      <c r="DV49" s="38">
        <f t="shared" si="57"/>
        <v>0</v>
      </c>
      <c r="DW49" s="39">
        <f t="shared" si="58"/>
        <v>0</v>
      </c>
      <c r="DX49" s="39">
        <f t="shared" si="59"/>
        <v>0</v>
      </c>
      <c r="DY49" s="39">
        <f t="shared" si="60"/>
        <v>0</v>
      </c>
      <c r="DZ49" s="39">
        <f t="shared" si="61"/>
        <v>0</v>
      </c>
      <c r="EA49" s="39">
        <f t="shared" si="62"/>
        <v>0</v>
      </c>
      <c r="EB49" s="37" t="e">
        <f t="shared" si="226"/>
        <v>#DIV/0!</v>
      </c>
      <c r="EC49" s="37" t="e">
        <f t="shared" si="227"/>
        <v>#DIV/0!</v>
      </c>
      <c r="ED49" s="37" t="e">
        <f t="shared" si="228"/>
        <v>#DIV/0!</v>
      </c>
      <c r="EE49" s="37" t="e">
        <f t="shared" si="229"/>
        <v>#DIV/0!</v>
      </c>
      <c r="EF49" s="39" t="e">
        <f t="shared" si="230"/>
        <v>#DIV/0!</v>
      </c>
      <c r="EG49" s="37" t="e">
        <f t="shared" si="231"/>
        <v>#DIV/0!</v>
      </c>
      <c r="EH49" s="37" t="e">
        <f t="shared" si="232"/>
        <v>#DIV/0!</v>
      </c>
      <c r="EI49" s="11" t="b">
        <f t="shared" si="233"/>
        <v>1</v>
      </c>
      <c r="EJ49" s="11" t="b">
        <f t="shared" si="234"/>
        <v>0</v>
      </c>
      <c r="EK49" s="39" t="e">
        <f t="shared" si="235"/>
        <v>#DIV/0!</v>
      </c>
      <c r="EL49" s="39" t="e">
        <f t="shared" si="236"/>
        <v>#DIV/0!</v>
      </c>
      <c r="EM49" s="39" t="e">
        <f t="shared" si="237"/>
        <v>#DIV/0!</v>
      </c>
      <c r="EN49" s="39" t="e">
        <f t="shared" si="238"/>
        <v>#DIV/0!</v>
      </c>
      <c r="EO49" s="39" t="e">
        <f t="shared" si="239"/>
        <v>#DIV/0!</v>
      </c>
      <c r="EP49" s="39" t="e">
        <f t="shared" si="240"/>
        <v>#DIV/0!</v>
      </c>
      <c r="EQ49" s="39" t="e">
        <f t="shared" si="241"/>
        <v>#DIV/0!</v>
      </c>
      <c r="ER49" s="39" t="e">
        <f t="shared" si="242"/>
        <v>#DIV/0!</v>
      </c>
      <c r="ES49" s="58" t="str">
        <f t="shared" si="243"/>
        <v>(OH,F,Cl)-dominate amphibole</v>
      </c>
      <c r="ET49" s="58" t="e">
        <f t="shared" si="244"/>
        <v>#N/A</v>
      </c>
      <c r="EU49" s="56">
        <f t="shared" si="82"/>
        <v>0</v>
      </c>
      <c r="EV49" s="56">
        <f t="shared" si="83"/>
        <v>0</v>
      </c>
      <c r="EW49" s="56">
        <f t="shared" si="84"/>
        <v>0</v>
      </c>
      <c r="EX49" s="56">
        <f t="shared" si="85"/>
        <v>0</v>
      </c>
      <c r="EY49" s="56">
        <f t="shared" si="86"/>
        <v>0</v>
      </c>
      <c r="EZ49" s="56">
        <f t="shared" si="87"/>
        <v>0</v>
      </c>
      <c r="FA49" s="39">
        <f t="shared" si="88"/>
        <v>0</v>
      </c>
      <c r="FB49" s="39">
        <f t="shared" si="89"/>
        <v>0</v>
      </c>
      <c r="FC49" s="54">
        <f t="shared" si="90"/>
        <v>0</v>
      </c>
      <c r="FD49" s="54">
        <f t="shared" si="91"/>
        <v>0</v>
      </c>
      <c r="FE49" s="39">
        <f t="shared" si="92"/>
        <v>0</v>
      </c>
      <c r="FF49" s="54">
        <f t="shared" si="93"/>
        <v>0</v>
      </c>
      <c r="FG49" s="39">
        <f t="shared" si="94"/>
        <v>0</v>
      </c>
      <c r="FH49" s="39">
        <f t="shared" si="245"/>
        <v>0</v>
      </c>
      <c r="FI49" s="39">
        <f t="shared" si="246"/>
        <v>0</v>
      </c>
      <c r="FJ49" s="39">
        <f t="shared" si="247"/>
        <v>0</v>
      </c>
      <c r="FK49" s="39" t="e">
        <f t="shared" si="248"/>
        <v>#DIV/0!</v>
      </c>
      <c r="FL49" s="39" t="e">
        <f t="shared" si="249"/>
        <v>#DIV/0!</v>
      </c>
      <c r="FM49" s="39" t="e">
        <f t="shared" si="250"/>
        <v>#DIV/0!</v>
      </c>
      <c r="FN49" s="39">
        <f t="shared" si="251"/>
        <v>1</v>
      </c>
      <c r="FO49" s="39">
        <f t="shared" si="102"/>
        <v>0</v>
      </c>
      <c r="FP49" s="39">
        <f t="shared" si="103"/>
        <v>0</v>
      </c>
      <c r="FQ49" s="39">
        <f t="shared" si="104"/>
        <v>0</v>
      </c>
      <c r="FR49" s="39">
        <f t="shared" si="252"/>
        <v>0</v>
      </c>
      <c r="FS49" s="39">
        <f t="shared" si="253"/>
        <v>0</v>
      </c>
      <c r="FU49" s="39" t="e">
        <f t="shared" si="254"/>
        <v>#DIV/0!</v>
      </c>
      <c r="FV49" s="39" t="e">
        <f t="shared" si="255"/>
        <v>#DIV/0!</v>
      </c>
      <c r="FW49" s="39" t="e">
        <f t="shared" si="256"/>
        <v>#DIV/0!</v>
      </c>
      <c r="FY49" s="39" t="e">
        <f t="shared" si="257"/>
        <v>#DIV/0!</v>
      </c>
      <c r="FZ49" s="39" t="e">
        <f t="shared" si="258"/>
        <v>#DIV/0!</v>
      </c>
      <c r="GA49" s="39" t="e">
        <f t="shared" si="259"/>
        <v>#DIV/0!</v>
      </c>
      <c r="GB49" s="39" t="e">
        <f t="shared" si="260"/>
        <v>#DIV/0!</v>
      </c>
      <c r="GC49" s="39" t="e">
        <f t="shared" si="261"/>
        <v>#DIV/0!</v>
      </c>
      <c r="GD49" s="39" t="e">
        <f t="shared" si="262"/>
        <v>#DIV/0!</v>
      </c>
      <c r="GE49" s="39" t="e">
        <f t="shared" si="263"/>
        <v>#DIV/0!</v>
      </c>
      <c r="GF49" s="39" t="e">
        <f t="shared" si="264"/>
        <v>#DIV/0!</v>
      </c>
      <c r="GG49" s="39" t="e">
        <f t="shared" si="265"/>
        <v>#DIV/0!</v>
      </c>
      <c r="GH49" s="39" t="e">
        <f t="shared" si="266"/>
        <v>#DIV/0!</v>
      </c>
      <c r="GI49" s="39"/>
      <c r="GJ49" s="39" t="e">
        <f t="shared" si="267"/>
        <v>#DIV/0!</v>
      </c>
      <c r="GK49" s="39" t="e">
        <f t="shared" si="268"/>
        <v>#DIV/0!</v>
      </c>
      <c r="GL49" s="39" t="e">
        <f t="shared" si="269"/>
        <v>#DIV/0!</v>
      </c>
      <c r="GM49" s="39" t="e">
        <f t="shared" si="270"/>
        <v>#DIV/0!</v>
      </c>
      <c r="GN49" s="39" t="e">
        <f t="shared" si="271"/>
        <v>#DIV/0!</v>
      </c>
      <c r="GO49" s="57"/>
      <c r="GP49" s="57" t="e">
        <f t="shared" si="272"/>
        <v>#DIV/0!</v>
      </c>
      <c r="GQ49" s="59" t="e">
        <f t="shared" si="273"/>
        <v>#DIV/0!</v>
      </c>
      <c r="GR49" s="41" t="e">
        <f t="shared" si="274"/>
        <v>#DIV/0!</v>
      </c>
      <c r="GS49" s="57" t="e">
        <f t="shared" si="275"/>
        <v>#DIV/0!</v>
      </c>
      <c r="GT49" s="57" t="e">
        <f t="shared" si="276"/>
        <v>#DIV/0!</v>
      </c>
      <c r="GU49" s="57" t="e">
        <f t="shared" si="277"/>
        <v>#DIV/0!</v>
      </c>
      <c r="GV49" s="57"/>
      <c r="GW49" s="42" t="e">
        <f t="shared" si="278"/>
        <v>#DIV/0!</v>
      </c>
      <c r="GX49" s="42" t="e">
        <f t="shared" si="279"/>
        <v>#DIV/0!</v>
      </c>
      <c r="GY49" s="42" t="e">
        <f t="shared" si="280"/>
        <v>#DIV/0!</v>
      </c>
      <c r="GZ49" s="57"/>
      <c r="HA49" s="2" t="e">
        <f t="shared" si="281"/>
        <v>#DIV/0!</v>
      </c>
      <c r="HB49" s="2" t="e">
        <f t="shared" si="282"/>
        <v>#DIV/0!</v>
      </c>
      <c r="HC49" s="2" t="e">
        <f t="shared" si="283"/>
        <v>#DIV/0!</v>
      </c>
      <c r="HD49" s="2" t="e">
        <f t="shared" si="284"/>
        <v>#DIV/0!</v>
      </c>
      <c r="HE49" s="2" t="e">
        <f t="shared" si="285"/>
        <v>#DIV/0!</v>
      </c>
      <c r="HF49" s="2" t="e">
        <f t="shared" si="286"/>
        <v>#DIV/0!</v>
      </c>
      <c r="HG49" s="2" t="e">
        <f t="shared" si="287"/>
        <v>#DIV/0!</v>
      </c>
      <c r="HH49" s="2" t="e">
        <f t="shared" si="288"/>
        <v>#DIV/0!</v>
      </c>
      <c r="HI49" s="2" t="e">
        <f t="shared" si="289"/>
        <v>#DIV/0!</v>
      </c>
      <c r="HJ49" s="11" t="e">
        <f t="shared" si="290"/>
        <v>#DIV/0!</v>
      </c>
      <c r="HK49" s="60" t="e">
        <f t="shared" si="291"/>
        <v>#DIV/0!</v>
      </c>
      <c r="HL49" s="57"/>
      <c r="HM49" s="57" t="e">
        <f t="shared" si="292"/>
        <v>#DIV/0!</v>
      </c>
      <c r="HN49" s="57" t="e">
        <f t="shared" si="293"/>
        <v>#DIV/0!</v>
      </c>
      <c r="HO49" s="57" t="e">
        <f t="shared" si="294"/>
        <v>#DIV/0!</v>
      </c>
      <c r="HP49" s="57" t="e">
        <f t="shared" si="295"/>
        <v>#DIV/0!</v>
      </c>
      <c r="HQ49" s="57" t="e">
        <f t="shared" si="296"/>
        <v>#DIV/0!</v>
      </c>
      <c r="HR49" s="57"/>
      <c r="HS49" s="57" t="e">
        <f t="shared" si="297"/>
        <v>#DIV/0!</v>
      </c>
      <c r="HT49" s="57" t="e">
        <f t="shared" si="298"/>
        <v>#DIV/0!</v>
      </c>
      <c r="HU49" s="57" t="e">
        <f t="shared" si="299"/>
        <v>#DIV/0!</v>
      </c>
      <c r="HV49" s="57" t="e">
        <f t="shared" si="300"/>
        <v>#DIV/0!</v>
      </c>
      <c r="HW49" s="57" t="e">
        <f t="shared" si="301"/>
        <v>#DIV/0!</v>
      </c>
      <c r="HX49" s="57"/>
      <c r="HY49" s="57" t="e">
        <f t="shared" si="302"/>
        <v>#DIV/0!</v>
      </c>
      <c r="HZ49" s="57" t="e">
        <f t="shared" si="303"/>
        <v>#DIV/0!</v>
      </c>
      <c r="IA49" s="57"/>
      <c r="IB49" s="61">
        <f t="shared" si="304"/>
        <v>0</v>
      </c>
      <c r="IC49" s="57" t="str">
        <f t="shared" si="305"/>
        <v/>
      </c>
      <c r="ID49" s="42"/>
      <c r="IE49" s="2" t="str">
        <f t="shared" si="306"/>
        <v/>
      </c>
      <c r="IF49" s="60" t="e">
        <f t="shared" si="307"/>
        <v>#DIV/0!</v>
      </c>
      <c r="IG49" s="60" t="str">
        <f t="shared" si="308"/>
        <v/>
      </c>
      <c r="IH49" s="60" t="str">
        <f t="shared" si="309"/>
        <v>zinco-</v>
      </c>
      <c r="II49" s="60" t="str">
        <f t="shared" si="310"/>
        <v>mangano-</v>
      </c>
      <c r="IJ49" s="60" t="e">
        <f t="shared" si="311"/>
        <v>#DIV/0!</v>
      </c>
      <c r="IK49" s="60" t="e">
        <f t="shared" si="312"/>
        <v>#DIV/0!</v>
      </c>
      <c r="IL49" s="60" t="e">
        <f t="shared" si="313"/>
        <v>#DIV/0!</v>
      </c>
      <c r="IM49" s="60" t="e">
        <f t="shared" si="314"/>
        <v>#DIV/0!</v>
      </c>
      <c r="IN49" s="60" t="str">
        <f t="shared" si="315"/>
        <v/>
      </c>
      <c r="IO49" s="60" t="str">
        <f t="shared" si="316"/>
        <v/>
      </c>
      <c r="IP49" s="57"/>
      <c r="IQ49" s="57" t="str">
        <f t="shared" si="317"/>
        <v>ERROR!!</v>
      </c>
    </row>
    <row r="50" spans="1:251" ht="15" customHeight="1">
      <c r="A50"/>
      <c r="B50"/>
      <c r="C50"/>
      <c r="D50"/>
      <c r="E50"/>
      <c r="F50" t="s">
        <v>196</v>
      </c>
      <c r="G50" s="73"/>
      <c r="H50" s="74"/>
      <c r="I50" s="73"/>
      <c r="J50" s="73"/>
      <c r="K50" s="73"/>
      <c r="L50" s="73"/>
      <c r="M50" s="74"/>
      <c r="N50" s="74"/>
      <c r="O50" s="74"/>
      <c r="P50" s="74"/>
      <c r="Q50" s="74"/>
      <c r="R50" s="74"/>
      <c r="S50"/>
      <c r="T50"/>
      <c r="U50"/>
      <c r="V50"/>
      <c r="W50"/>
      <c r="X50" s="29">
        <f t="shared" si="173"/>
        <v>0</v>
      </c>
      <c r="Y50" s="29">
        <f t="shared" si="174"/>
        <v>0</v>
      </c>
      <c r="Z50" s="29" t="e">
        <f t="shared" si="175"/>
        <v>#DIV/0!</v>
      </c>
      <c r="AA50" s="29" t="e">
        <f t="shared" si="176"/>
        <v>#DIV/0!</v>
      </c>
      <c r="AB50" s="29" t="e">
        <f t="shared" si="177"/>
        <v>#DIV/0!</v>
      </c>
      <c r="AC50" s="29" t="e">
        <f t="shared" si="178"/>
        <v>#DIV/0!</v>
      </c>
      <c r="AF50" s="23">
        <v>60.084299999999999</v>
      </c>
      <c r="AG50" s="23">
        <v>79.878799999999998</v>
      </c>
      <c r="AH50" s="23">
        <v>101.96120000000001</v>
      </c>
      <c r="AI50" s="23">
        <v>151.99039999999999</v>
      </c>
      <c r="AJ50" s="23">
        <v>159.69</v>
      </c>
      <c r="AK50" s="23">
        <v>71.846400000000003</v>
      </c>
      <c r="AL50" s="23">
        <v>70.9375</v>
      </c>
      <c r="AM50" s="23">
        <v>40.304400000000001</v>
      </c>
      <c r="AN50" s="23">
        <v>56.077399999999997</v>
      </c>
      <c r="AO50" s="23">
        <v>61.978999999999999</v>
      </c>
      <c r="AP50" s="23">
        <v>94.195999999999998</v>
      </c>
      <c r="AQ50" s="23">
        <v>18.998000000000001</v>
      </c>
      <c r="AR50" s="23">
        <v>35.450000000000003</v>
      </c>
      <c r="AS50" s="23">
        <v>29.88</v>
      </c>
      <c r="AT50" s="23">
        <v>74.691999999999993</v>
      </c>
      <c r="AU50" s="23">
        <v>81.39</v>
      </c>
      <c r="AX50" s="54">
        <f t="shared" si="179"/>
        <v>0</v>
      </c>
      <c r="AY50" s="54">
        <f t="shared" si="180"/>
        <v>0</v>
      </c>
      <c r="AZ50" s="54">
        <f t="shared" si="181"/>
        <v>0</v>
      </c>
      <c r="BA50" s="54">
        <f t="shared" si="182"/>
        <v>0</v>
      </c>
      <c r="BB50" s="54">
        <f t="shared" si="183"/>
        <v>0</v>
      </c>
      <c r="BC50" s="54">
        <f t="shared" si="184"/>
        <v>0</v>
      </c>
      <c r="BD50" s="54">
        <f t="shared" si="185"/>
        <v>0</v>
      </c>
      <c r="BE50" s="54">
        <f t="shared" si="186"/>
        <v>0</v>
      </c>
      <c r="BF50" s="54">
        <f t="shared" si="187"/>
        <v>0</v>
      </c>
      <c r="BG50" s="54">
        <f t="shared" si="188"/>
        <v>0</v>
      </c>
      <c r="BH50" s="54">
        <f t="shared" si="189"/>
        <v>0</v>
      </c>
      <c r="BI50" s="54">
        <f t="shared" si="190"/>
        <v>0</v>
      </c>
      <c r="BJ50" s="54">
        <f t="shared" si="191"/>
        <v>0</v>
      </c>
      <c r="BK50" s="54">
        <f t="shared" si="192"/>
        <v>0</v>
      </c>
      <c r="BL50" s="54">
        <f t="shared" si="193"/>
        <v>0</v>
      </c>
      <c r="BM50" s="42"/>
      <c r="BO50" s="54">
        <f>'Norm-coeff'!$C$2+$AX50*'Norm-coeff'!$D$2+$AY50*'Norm-coeff'!$E$2+$AZ50*'Norm-coeff'!$F$2+$BA50*'Norm-coeff'!$G$2+$BB50*'Norm-coeff'!$H$2+$BC50*'Norm-coeff'!$I$2+$BD50*'Norm-coeff'!$J$2+$BE50*'Norm-coeff'!$K$2+$BF50*'Norm-coeff'!$L$2+$BG50*'Norm-coeff'!$M$2+$BH50*'Norm-coeff'!$N$2+$BI50*'Norm-coeff'!$O$2</f>
        <v>5.4045421474420303</v>
      </c>
      <c r="BP50" s="54">
        <f>'Norm-coeff'!$C$3+$AX50*'Norm-coeff'!$D$3+$AY50*'Norm-coeff'!$E$3+$AZ50*'Norm-coeff'!$F$3+$BA50*'Norm-coeff'!$G$3+$BB50*'Norm-coeff'!$H$3+$BC50*'Norm-coeff'!$I$3+$BD50*'Norm-coeff'!$J$3+$BE50*'Norm-coeff'!$K$3+$BF50*'Norm-coeff'!$L$3+$BG50*'Norm-coeff'!$M$3+$BH50*'Norm-coeff'!$N$3+$BI50*'Norm-coeff'!$O$3</f>
        <v>3.15319116612705</v>
      </c>
      <c r="BQ50" s="54">
        <f>'Norm-coeff'!$C$4+$AX50*'Norm-coeff'!$D$4+$AY50*'Norm-coeff'!$E$4+$AZ50*'Norm-coeff'!$F$4+$BA50*'Norm-coeff'!$G$4+$BB50*'Norm-coeff'!$H$4+$BC50*'Norm-coeff'!$I$4+$BD50*'Norm-coeff'!$J$4+$BE50*'Norm-coeff'!$K$4+$BF50*'Norm-coeff'!$L$4+$BG50*'Norm-coeff'!$M$4+$BH50*'Norm-coeff'!$N$4+$BI50*'Norm-coeff'!$O$4</f>
        <v>1.42115649462768</v>
      </c>
      <c r="BR50" s="54">
        <f>'Norm-coeff'!$C$5+$AX50*'Norm-coeff'!$D$5+$AY50*'Norm-coeff'!$E$5+$AZ50*'Norm-coeff'!$F$5+$BA50*'Norm-coeff'!$G$5+$BB50*'Norm-coeff'!$H$5+$BC50*'Norm-coeff'!$I$5+$BD50*'Norm-coeff'!$J$5+$BE50*'Norm-coeff'!$K$5+$BF50*'Norm-coeff'!$L$5+$BG50*'Norm-coeff'!$M$5+$BH50*'Norm-coeff'!$N$5+$BI50*'Norm-coeff'!$O$5</f>
        <v>1.0553329241296201</v>
      </c>
      <c r="BS50" s="54">
        <f>'Norm-coeff'!$C$6+$AX50*'Norm-coeff'!$D$6+$AY50*'Norm-coeff'!$E$6+$AZ50*'Norm-coeff'!$F$6+$BA50*'Norm-coeff'!$G$6+$BB50*'Norm-coeff'!$H$6+$BC50*'Norm-coeff'!$I$6+$BD50*'Norm-coeff'!$J$6+$BE50*'Norm-coeff'!$K$6+$BF50*'Norm-coeff'!$L$6+$BG50*'Norm-coeff'!$M$6+$BH50*'Norm-coeff'!$N$6+$BI50*'Norm-coeff'!$O$6</f>
        <v>-1.48700885495103E-2</v>
      </c>
      <c r="BT50" s="54">
        <f>'Norm-coeff'!$C$7+$AX50*'Norm-coeff'!$D$7+$AY50*'Norm-coeff'!$E$7+$AZ50*'Norm-coeff'!$F$7+$BA50*'Norm-coeff'!$G$7+$BB50*'Norm-coeff'!$H$7+$BC50*'Norm-coeff'!$I$7+$BD50*'Norm-coeff'!$J$7+$BE50*'Norm-coeff'!$K$7+$BF50*'Norm-coeff'!$L$7+$BG50*'Norm-coeff'!$M$7+$BH50*'Norm-coeff'!$N$7+$BI50*'Norm-coeff'!$O$7</f>
        <v>2.0907583608832998</v>
      </c>
      <c r="BU50" s="54">
        <f>'Norm-coeff'!$C$8+$AX50*'Norm-coeff'!$D$8+$AY50*'Norm-coeff'!$E$8+$AZ50*'Norm-coeff'!$F$8+$BA50*'Norm-coeff'!$G$8+$BB50*'Norm-coeff'!$H$8+$BC50*'Norm-coeff'!$I$8+$BD50*'Norm-coeff'!$J$8+$BE50*'Norm-coeff'!$K$8+$BF50*'Norm-coeff'!$L$8+$BG50*'Norm-coeff'!$M$8+$BH50*'Norm-coeff'!$N$8+$BI50*'Norm-coeff'!$O$8</f>
        <v>0.65894159836244504</v>
      </c>
      <c r="BV50" s="54">
        <f>'Norm-coeff'!$C$9+$AX50*'Norm-coeff'!$D$9+$AY50*'Norm-coeff'!$E$9+$AZ50*'Norm-coeff'!$F$9+$BA50*'Norm-coeff'!$G$9+$BB50*'Norm-coeff'!$H$9+$BC50*'Norm-coeff'!$I$9+$BD50*'Norm-coeff'!$J$9+$BE50*'Norm-coeff'!$K$9+$BF50*'Norm-coeff'!$L$9+$BG50*'Norm-coeff'!$M$9+$BH50*'Norm-coeff'!$N$9+$BI50*'Norm-coeff'!$O$9</f>
        <v>1.48961085014701</v>
      </c>
      <c r="BW50" s="54">
        <f>'Norm-coeff'!$C$10+$AX50*'Norm-coeff'!$D$10+$AY50*'Norm-coeff'!$E$10+$AZ50*'Norm-coeff'!$F$10+$BA50*'Norm-coeff'!$G$10+$BB50*'Norm-coeff'!$H$10+$BC50*'Norm-coeff'!$I$10+$BD50*'Norm-coeff'!$J$10+$BE50*'Norm-coeff'!$K$10+$BF50*'Norm-coeff'!$L$10+$BG50*'Norm-coeff'!$M$10+$BH50*'Norm-coeff'!$N$10+$BI50*'Norm-coeff'!$O$10</f>
        <v>1.42058735749591</v>
      </c>
      <c r="BX50" s="54">
        <f>'Norm-coeff'!$C$11+$AX50*'Norm-coeff'!$D$11+$AY50*'Norm-coeff'!$E$11+$AZ50*'Norm-coeff'!$F$11+$BA50*'Norm-coeff'!$G$11+$BB50*'Norm-coeff'!$H$11+$BC50*'Norm-coeff'!$I$11+$BD50*'Norm-coeff'!$J$11+$BE50*'Norm-coeff'!$K$11+$BF50*'Norm-coeff'!$L$11+$BG50*'Norm-coeff'!$M$11+$BH50*'Norm-coeff'!$N$11+$BI50*'Norm-coeff'!$O$11</f>
        <v>0.221233014421479</v>
      </c>
      <c r="BY50" s="54">
        <f>'Norm-coeff'!$C$12+$AX50*'Norm-coeff'!$D$12+$AY50*'Norm-coeff'!$E$12+$AZ50*'Norm-coeff'!$F$12+$BA50*'Norm-coeff'!$G$12+$BB50*'Norm-coeff'!$H$12+$BC50*'Norm-coeff'!$I$12+$BD50*'Norm-coeff'!$J$12+$BE50*'Norm-coeff'!$K$12+$BF50*'Norm-coeff'!$L$12+$BG50*'Norm-coeff'!$M$12+$BH50*'Norm-coeff'!$N$12+$BI50*'Norm-coeff'!$O$12</f>
        <v>0.283527502056037</v>
      </c>
      <c r="BZ50" s="54">
        <f>'Norm-coeff'!$C$13+$AX50*'Norm-coeff'!$D$13+$AY50*'Norm-coeff'!$E$13+$AZ50*'Norm-coeff'!$F$13+$BA50*'Norm-coeff'!$G$13+$BB50*'Norm-coeff'!$H$13+$BC50*'Norm-coeff'!$I$13+$BD50*'Norm-coeff'!$J$13+$BE50*'Norm-coeff'!$K$13+$BF50*'Norm-coeff'!$L$13+$BG50*'Norm-coeff'!$M$13+$BH50*'Norm-coeff'!$N$13+$BI50*'Norm-coeff'!$O$13</f>
        <v>-4.1864930554451202E-2</v>
      </c>
      <c r="CA50" s="54">
        <f>'Norm-coeff'!$C$14+$AX50*'Norm-coeff'!$D$14+$AY50*'Norm-coeff'!$E$14+$AZ50*'Norm-coeff'!$F$14+$BA50*'Norm-coeff'!$G$14+$BB50*'Norm-coeff'!$H$14+$BC50*'Norm-coeff'!$I$14+$BD50*'Norm-coeff'!$J$14+$BE50*'Norm-coeff'!$K$14+$BF50*'Norm-coeff'!$L$14+$BG50*'Norm-coeff'!$M$14+$BH50*'Norm-coeff'!$N$14+$BI50*'Norm-coeff'!$O$14</f>
        <v>4.2526983164477103</v>
      </c>
      <c r="CC50" s="54">
        <f t="shared" si="318"/>
        <v>0</v>
      </c>
      <c r="CG50" s="54">
        <f t="shared" si="194"/>
        <v>0</v>
      </c>
      <c r="CH50" s="54">
        <f t="shared" si="172"/>
        <v>0</v>
      </c>
      <c r="CI50" s="54">
        <f t="shared" si="195"/>
        <v>0</v>
      </c>
      <c r="CJ50" s="56">
        <f t="shared" si="196"/>
        <v>0</v>
      </c>
      <c r="CK50" s="54">
        <f t="shared" si="197"/>
        <v>0</v>
      </c>
      <c r="CL50" s="54">
        <f t="shared" si="198"/>
        <v>0</v>
      </c>
      <c r="CM50" s="54">
        <f t="shared" si="199"/>
        <v>0</v>
      </c>
      <c r="CN50" s="54">
        <f t="shared" si="200"/>
        <v>0</v>
      </c>
      <c r="CO50" s="54">
        <f t="shared" si="201"/>
        <v>0</v>
      </c>
      <c r="CP50" s="54">
        <f t="shared" si="202"/>
        <v>0</v>
      </c>
      <c r="CQ50" s="54">
        <f t="shared" si="203"/>
        <v>0</v>
      </c>
      <c r="CR50" s="54">
        <f t="shared" si="204"/>
        <v>0</v>
      </c>
      <c r="CS50" s="54">
        <f t="shared" si="205"/>
        <v>0</v>
      </c>
      <c r="CU50" s="54">
        <f t="shared" si="206"/>
        <v>0</v>
      </c>
      <c r="CV50" s="54">
        <f t="shared" si="207"/>
        <v>0</v>
      </c>
      <c r="CW50" s="54">
        <f t="shared" si="208"/>
        <v>0</v>
      </c>
      <c r="CX50" s="54">
        <f t="shared" si="209"/>
        <v>0</v>
      </c>
      <c r="CZ50" s="54">
        <f t="shared" si="210"/>
        <v>0</v>
      </c>
      <c r="DA50" s="54">
        <f t="shared" si="211"/>
        <v>0</v>
      </c>
      <c r="DB50" s="54">
        <f t="shared" si="212"/>
        <v>0</v>
      </c>
      <c r="DC50" s="54">
        <f t="shared" si="213"/>
        <v>0</v>
      </c>
      <c r="DD50" s="54">
        <f t="shared" si="214"/>
        <v>0</v>
      </c>
      <c r="DE50" s="54">
        <f t="shared" si="215"/>
        <v>0</v>
      </c>
      <c r="DF50" s="54">
        <f t="shared" si="216"/>
        <v>0</v>
      </c>
      <c r="DG50" s="54">
        <f t="shared" si="217"/>
        <v>2</v>
      </c>
      <c r="DH50" s="71">
        <f t="shared" si="218"/>
        <v>0</v>
      </c>
      <c r="DI50" s="71">
        <f t="shared" si="219"/>
        <v>0</v>
      </c>
      <c r="DJ50" s="54">
        <f t="shared" si="220"/>
        <v>0</v>
      </c>
      <c r="DK50" s="54">
        <f t="shared" si="221"/>
        <v>2</v>
      </c>
      <c r="DL50" s="4">
        <f t="shared" si="49"/>
        <v>0</v>
      </c>
      <c r="DM50" s="3">
        <f t="shared" si="222"/>
        <v>0</v>
      </c>
      <c r="DN50" s="3">
        <f t="shared" si="223"/>
        <v>0</v>
      </c>
      <c r="DO50" s="4" t="e">
        <f t="shared" si="224"/>
        <v>#DIV/0!</v>
      </c>
      <c r="DP50" s="57"/>
      <c r="DQ50" s="57"/>
      <c r="DR50" s="56">
        <f t="shared" si="53"/>
        <v>2</v>
      </c>
      <c r="DS50" s="56">
        <f t="shared" si="54"/>
        <v>0</v>
      </c>
      <c r="DT50" s="38">
        <f t="shared" si="55"/>
        <v>0</v>
      </c>
      <c r="DU50" s="38">
        <f t="shared" si="225"/>
        <v>2</v>
      </c>
      <c r="DV50" s="38">
        <f t="shared" si="57"/>
        <v>0</v>
      </c>
      <c r="DW50" s="39">
        <f t="shared" si="58"/>
        <v>0</v>
      </c>
      <c r="DX50" s="39">
        <f t="shared" si="59"/>
        <v>0</v>
      </c>
      <c r="DY50" s="39">
        <f t="shared" si="60"/>
        <v>0</v>
      </c>
      <c r="DZ50" s="39">
        <f t="shared" si="61"/>
        <v>0</v>
      </c>
      <c r="EA50" s="39">
        <f t="shared" si="62"/>
        <v>0</v>
      </c>
      <c r="EB50" s="37" t="e">
        <f t="shared" si="226"/>
        <v>#DIV/0!</v>
      </c>
      <c r="EC50" s="37" t="e">
        <f t="shared" si="227"/>
        <v>#DIV/0!</v>
      </c>
      <c r="ED50" s="37" t="e">
        <f t="shared" si="228"/>
        <v>#DIV/0!</v>
      </c>
      <c r="EE50" s="37" t="e">
        <f t="shared" si="229"/>
        <v>#DIV/0!</v>
      </c>
      <c r="EF50" s="39" t="e">
        <f t="shared" si="230"/>
        <v>#DIV/0!</v>
      </c>
      <c r="EG50" s="37" t="e">
        <f t="shared" si="231"/>
        <v>#DIV/0!</v>
      </c>
      <c r="EH50" s="37" t="e">
        <f t="shared" si="232"/>
        <v>#DIV/0!</v>
      </c>
      <c r="EI50" s="11" t="b">
        <f t="shared" si="233"/>
        <v>1</v>
      </c>
      <c r="EJ50" s="11" t="b">
        <f t="shared" si="234"/>
        <v>0</v>
      </c>
      <c r="EK50" s="39" t="e">
        <f t="shared" si="235"/>
        <v>#DIV/0!</v>
      </c>
      <c r="EL50" s="39" t="e">
        <f t="shared" si="236"/>
        <v>#DIV/0!</v>
      </c>
      <c r="EM50" s="39" t="e">
        <f t="shared" si="237"/>
        <v>#DIV/0!</v>
      </c>
      <c r="EN50" s="39" t="e">
        <f t="shared" si="238"/>
        <v>#DIV/0!</v>
      </c>
      <c r="EO50" s="39" t="e">
        <f t="shared" si="239"/>
        <v>#DIV/0!</v>
      </c>
      <c r="EP50" s="39" t="e">
        <f t="shared" si="240"/>
        <v>#DIV/0!</v>
      </c>
      <c r="EQ50" s="39" t="e">
        <f t="shared" si="241"/>
        <v>#DIV/0!</v>
      </c>
      <c r="ER50" s="39" t="e">
        <f t="shared" si="242"/>
        <v>#DIV/0!</v>
      </c>
      <c r="ES50" s="58" t="str">
        <f t="shared" si="243"/>
        <v>(OH,F,Cl)-dominate amphibole</v>
      </c>
      <c r="ET50" s="58" t="e">
        <f t="shared" si="244"/>
        <v>#N/A</v>
      </c>
      <c r="EU50" s="56">
        <f t="shared" si="82"/>
        <v>0</v>
      </c>
      <c r="EV50" s="56">
        <f t="shared" si="83"/>
        <v>0</v>
      </c>
      <c r="EW50" s="56">
        <f t="shared" si="84"/>
        <v>0</v>
      </c>
      <c r="EX50" s="56">
        <f t="shared" si="85"/>
        <v>0</v>
      </c>
      <c r="EY50" s="56">
        <f t="shared" si="86"/>
        <v>0</v>
      </c>
      <c r="EZ50" s="56">
        <f t="shared" si="87"/>
        <v>0</v>
      </c>
      <c r="FA50" s="39">
        <f t="shared" si="88"/>
        <v>0</v>
      </c>
      <c r="FB50" s="39">
        <f t="shared" si="89"/>
        <v>0</v>
      </c>
      <c r="FC50" s="54">
        <f t="shared" si="90"/>
        <v>0</v>
      </c>
      <c r="FD50" s="54">
        <f t="shared" si="91"/>
        <v>0</v>
      </c>
      <c r="FE50" s="39">
        <f t="shared" si="92"/>
        <v>0</v>
      </c>
      <c r="FF50" s="54">
        <f t="shared" si="93"/>
        <v>0</v>
      </c>
      <c r="FG50" s="39">
        <f t="shared" si="94"/>
        <v>0</v>
      </c>
      <c r="FH50" s="39">
        <f t="shared" si="245"/>
        <v>0</v>
      </c>
      <c r="FI50" s="39">
        <f t="shared" si="246"/>
        <v>0</v>
      </c>
      <c r="FJ50" s="39">
        <f t="shared" si="247"/>
        <v>0</v>
      </c>
      <c r="FK50" s="39" t="e">
        <f t="shared" si="248"/>
        <v>#DIV/0!</v>
      </c>
      <c r="FL50" s="39" t="e">
        <f t="shared" si="249"/>
        <v>#DIV/0!</v>
      </c>
      <c r="FM50" s="39" t="e">
        <f t="shared" si="250"/>
        <v>#DIV/0!</v>
      </c>
      <c r="FN50" s="39">
        <f t="shared" si="251"/>
        <v>1</v>
      </c>
      <c r="FO50" s="39">
        <f t="shared" si="102"/>
        <v>0</v>
      </c>
      <c r="FP50" s="39">
        <f t="shared" si="103"/>
        <v>0</v>
      </c>
      <c r="FQ50" s="39">
        <f t="shared" si="104"/>
        <v>0</v>
      </c>
      <c r="FR50" s="39">
        <f t="shared" si="252"/>
        <v>0</v>
      </c>
      <c r="FS50" s="39">
        <f t="shared" si="253"/>
        <v>0</v>
      </c>
      <c r="FU50" s="39" t="e">
        <f t="shared" si="254"/>
        <v>#DIV/0!</v>
      </c>
      <c r="FV50" s="39" t="e">
        <f t="shared" si="255"/>
        <v>#DIV/0!</v>
      </c>
      <c r="FW50" s="39" t="e">
        <f t="shared" si="256"/>
        <v>#DIV/0!</v>
      </c>
      <c r="FY50" s="39" t="e">
        <f t="shared" si="257"/>
        <v>#DIV/0!</v>
      </c>
      <c r="FZ50" s="39" t="e">
        <f t="shared" si="258"/>
        <v>#DIV/0!</v>
      </c>
      <c r="GA50" s="39" t="e">
        <f t="shared" si="259"/>
        <v>#DIV/0!</v>
      </c>
      <c r="GB50" s="39" t="e">
        <f t="shared" si="260"/>
        <v>#DIV/0!</v>
      </c>
      <c r="GC50" s="39" t="e">
        <f t="shared" si="261"/>
        <v>#DIV/0!</v>
      </c>
      <c r="GD50" s="39" t="e">
        <f t="shared" si="262"/>
        <v>#DIV/0!</v>
      </c>
      <c r="GE50" s="39" t="e">
        <f t="shared" si="263"/>
        <v>#DIV/0!</v>
      </c>
      <c r="GF50" s="39" t="e">
        <f t="shared" si="264"/>
        <v>#DIV/0!</v>
      </c>
      <c r="GG50" s="39" t="e">
        <f t="shared" si="265"/>
        <v>#DIV/0!</v>
      </c>
      <c r="GH50" s="39" t="e">
        <f t="shared" si="266"/>
        <v>#DIV/0!</v>
      </c>
      <c r="GI50" s="39"/>
      <c r="GJ50" s="39" t="e">
        <f t="shared" si="267"/>
        <v>#DIV/0!</v>
      </c>
      <c r="GK50" s="39" t="e">
        <f t="shared" si="268"/>
        <v>#DIV/0!</v>
      </c>
      <c r="GL50" s="39" t="e">
        <f t="shared" si="269"/>
        <v>#DIV/0!</v>
      </c>
      <c r="GM50" s="39" t="e">
        <f t="shared" si="270"/>
        <v>#DIV/0!</v>
      </c>
      <c r="GN50" s="39" t="e">
        <f t="shared" si="271"/>
        <v>#DIV/0!</v>
      </c>
      <c r="GO50" s="57"/>
      <c r="GP50" s="57" t="e">
        <f t="shared" si="272"/>
        <v>#DIV/0!</v>
      </c>
      <c r="GQ50" s="59" t="e">
        <f t="shared" si="273"/>
        <v>#DIV/0!</v>
      </c>
      <c r="GR50" s="41" t="e">
        <f t="shared" si="274"/>
        <v>#DIV/0!</v>
      </c>
      <c r="GS50" s="57" t="e">
        <f t="shared" si="275"/>
        <v>#DIV/0!</v>
      </c>
      <c r="GT50" s="57" t="e">
        <f t="shared" si="276"/>
        <v>#DIV/0!</v>
      </c>
      <c r="GU50" s="57" t="e">
        <f t="shared" si="277"/>
        <v>#DIV/0!</v>
      </c>
      <c r="GV50" s="57"/>
      <c r="GW50" s="42" t="e">
        <f t="shared" si="278"/>
        <v>#DIV/0!</v>
      </c>
      <c r="GX50" s="42" t="e">
        <f t="shared" si="279"/>
        <v>#DIV/0!</v>
      </c>
      <c r="GY50" s="42" t="e">
        <f t="shared" si="280"/>
        <v>#DIV/0!</v>
      </c>
      <c r="GZ50" s="57"/>
      <c r="HA50" s="2" t="e">
        <f t="shared" si="281"/>
        <v>#DIV/0!</v>
      </c>
      <c r="HB50" s="2" t="e">
        <f t="shared" si="282"/>
        <v>#DIV/0!</v>
      </c>
      <c r="HC50" s="2" t="e">
        <f t="shared" si="283"/>
        <v>#DIV/0!</v>
      </c>
      <c r="HD50" s="2" t="e">
        <f t="shared" si="284"/>
        <v>#DIV/0!</v>
      </c>
      <c r="HE50" s="2" t="e">
        <f t="shared" si="285"/>
        <v>#DIV/0!</v>
      </c>
      <c r="HF50" s="2" t="e">
        <f t="shared" si="286"/>
        <v>#DIV/0!</v>
      </c>
      <c r="HG50" s="2" t="e">
        <f t="shared" si="287"/>
        <v>#DIV/0!</v>
      </c>
      <c r="HH50" s="2" t="e">
        <f t="shared" si="288"/>
        <v>#DIV/0!</v>
      </c>
      <c r="HI50" s="2" t="e">
        <f t="shared" si="289"/>
        <v>#DIV/0!</v>
      </c>
      <c r="HJ50" s="11" t="e">
        <f t="shared" si="290"/>
        <v>#DIV/0!</v>
      </c>
      <c r="HK50" s="60" t="e">
        <f t="shared" si="291"/>
        <v>#DIV/0!</v>
      </c>
      <c r="HL50" s="57"/>
      <c r="HM50" s="57" t="e">
        <f t="shared" si="292"/>
        <v>#DIV/0!</v>
      </c>
      <c r="HN50" s="57" t="e">
        <f t="shared" si="293"/>
        <v>#DIV/0!</v>
      </c>
      <c r="HO50" s="57" t="e">
        <f t="shared" si="294"/>
        <v>#DIV/0!</v>
      </c>
      <c r="HP50" s="57" t="e">
        <f t="shared" si="295"/>
        <v>#DIV/0!</v>
      </c>
      <c r="HQ50" s="57" t="e">
        <f t="shared" si="296"/>
        <v>#DIV/0!</v>
      </c>
      <c r="HR50" s="57"/>
      <c r="HS50" s="57" t="e">
        <f t="shared" si="297"/>
        <v>#DIV/0!</v>
      </c>
      <c r="HT50" s="57" t="e">
        <f t="shared" si="298"/>
        <v>#DIV/0!</v>
      </c>
      <c r="HU50" s="57" t="e">
        <f t="shared" si="299"/>
        <v>#DIV/0!</v>
      </c>
      <c r="HV50" s="57" t="e">
        <f t="shared" si="300"/>
        <v>#DIV/0!</v>
      </c>
      <c r="HW50" s="57" t="e">
        <f t="shared" si="301"/>
        <v>#DIV/0!</v>
      </c>
      <c r="HX50" s="57"/>
      <c r="HY50" s="57" t="e">
        <f t="shared" si="302"/>
        <v>#DIV/0!</v>
      </c>
      <c r="HZ50" s="57" t="e">
        <f t="shared" si="303"/>
        <v>#DIV/0!</v>
      </c>
      <c r="IA50" s="57"/>
      <c r="IB50" s="61">
        <f t="shared" si="304"/>
        <v>0</v>
      </c>
      <c r="IC50" s="57" t="str">
        <f t="shared" si="305"/>
        <v/>
      </c>
      <c r="ID50" s="42"/>
      <c r="IE50" s="2" t="str">
        <f t="shared" si="306"/>
        <v/>
      </c>
      <c r="IF50" s="60" t="e">
        <f t="shared" si="307"/>
        <v>#DIV/0!</v>
      </c>
      <c r="IG50" s="60" t="str">
        <f t="shared" si="308"/>
        <v/>
      </c>
      <c r="IH50" s="60" t="str">
        <f t="shared" si="309"/>
        <v>zinco-</v>
      </c>
      <c r="II50" s="60" t="str">
        <f t="shared" si="310"/>
        <v>mangano-</v>
      </c>
      <c r="IJ50" s="60" t="e">
        <f t="shared" si="311"/>
        <v>#DIV/0!</v>
      </c>
      <c r="IK50" s="60" t="e">
        <f t="shared" si="312"/>
        <v>#DIV/0!</v>
      </c>
      <c r="IL50" s="60" t="e">
        <f t="shared" si="313"/>
        <v>#DIV/0!</v>
      </c>
      <c r="IM50" s="60" t="e">
        <f t="shared" si="314"/>
        <v>#DIV/0!</v>
      </c>
      <c r="IN50" s="60" t="str">
        <f t="shared" si="315"/>
        <v/>
      </c>
      <c r="IO50" s="60" t="str">
        <f t="shared" si="316"/>
        <v/>
      </c>
      <c r="IP50" s="57"/>
      <c r="IQ50" s="57" t="str">
        <f t="shared" si="317"/>
        <v>ERROR!!</v>
      </c>
    </row>
    <row r="51" spans="1:251" ht="15" customHeight="1">
      <c r="A51"/>
      <c r="B51"/>
      <c r="C51"/>
      <c r="D51"/>
      <c r="E51"/>
      <c r="F51" t="s">
        <v>196</v>
      </c>
      <c r="G51" s="73"/>
      <c r="H51" s="74"/>
      <c r="I51" s="73"/>
      <c r="J51" s="73"/>
      <c r="K51" s="73"/>
      <c r="L51" s="73"/>
      <c r="M51" s="74"/>
      <c r="N51" s="74"/>
      <c r="O51" s="74"/>
      <c r="P51" s="74"/>
      <c r="Q51" s="74"/>
      <c r="R51" s="74"/>
      <c r="S51"/>
      <c r="T51"/>
      <c r="U51"/>
      <c r="V51"/>
      <c r="W51"/>
      <c r="X51" s="29">
        <f t="shared" si="173"/>
        <v>0</v>
      </c>
      <c r="Y51" s="29">
        <f t="shared" si="174"/>
        <v>0</v>
      </c>
      <c r="Z51" s="29" t="e">
        <f t="shared" si="175"/>
        <v>#DIV/0!</v>
      </c>
      <c r="AA51" s="29" t="e">
        <f t="shared" si="176"/>
        <v>#DIV/0!</v>
      </c>
      <c r="AB51" s="29" t="e">
        <f t="shared" si="177"/>
        <v>#DIV/0!</v>
      </c>
      <c r="AC51" s="29" t="e">
        <f t="shared" si="178"/>
        <v>#DIV/0!</v>
      </c>
      <c r="AF51" s="23">
        <v>60.084299999999999</v>
      </c>
      <c r="AG51" s="23">
        <v>79.878799999999998</v>
      </c>
      <c r="AH51" s="23">
        <v>101.96120000000001</v>
      </c>
      <c r="AI51" s="23">
        <v>151.99039999999999</v>
      </c>
      <c r="AJ51" s="23">
        <v>159.69</v>
      </c>
      <c r="AK51" s="23">
        <v>71.846400000000003</v>
      </c>
      <c r="AL51" s="23">
        <v>70.9375</v>
      </c>
      <c r="AM51" s="23">
        <v>40.304400000000001</v>
      </c>
      <c r="AN51" s="23">
        <v>56.077399999999997</v>
      </c>
      <c r="AO51" s="23">
        <v>61.978999999999999</v>
      </c>
      <c r="AP51" s="23">
        <v>94.195999999999998</v>
      </c>
      <c r="AQ51" s="23">
        <v>18.998000000000001</v>
      </c>
      <c r="AR51" s="23">
        <v>35.450000000000003</v>
      </c>
      <c r="AS51" s="23">
        <v>29.88</v>
      </c>
      <c r="AT51" s="23">
        <v>74.691999999999993</v>
      </c>
      <c r="AU51" s="23">
        <v>81.39</v>
      </c>
      <c r="AX51" s="54">
        <f t="shared" si="179"/>
        <v>0</v>
      </c>
      <c r="AY51" s="54">
        <f t="shared" si="180"/>
        <v>0</v>
      </c>
      <c r="AZ51" s="54">
        <f t="shared" si="181"/>
        <v>0</v>
      </c>
      <c r="BA51" s="54">
        <f t="shared" si="182"/>
        <v>0</v>
      </c>
      <c r="BB51" s="54">
        <f t="shared" si="183"/>
        <v>0</v>
      </c>
      <c r="BC51" s="54">
        <f t="shared" si="184"/>
        <v>0</v>
      </c>
      <c r="BD51" s="54">
        <f t="shared" si="185"/>
        <v>0</v>
      </c>
      <c r="BE51" s="54">
        <f t="shared" si="186"/>
        <v>0</v>
      </c>
      <c r="BF51" s="54">
        <f t="shared" si="187"/>
        <v>0</v>
      </c>
      <c r="BG51" s="54">
        <f t="shared" si="188"/>
        <v>0</v>
      </c>
      <c r="BH51" s="54">
        <f t="shared" si="189"/>
        <v>0</v>
      </c>
      <c r="BI51" s="54">
        <f t="shared" si="190"/>
        <v>0</v>
      </c>
      <c r="BJ51" s="54">
        <f t="shared" si="191"/>
        <v>0</v>
      </c>
      <c r="BK51" s="54">
        <f t="shared" si="192"/>
        <v>0</v>
      </c>
      <c r="BL51" s="54">
        <f t="shared" si="193"/>
        <v>0</v>
      </c>
      <c r="BM51" s="42"/>
      <c r="BO51" s="54">
        <f>'Norm-coeff'!$C$2+$AX51*'Norm-coeff'!$D$2+$AY51*'Norm-coeff'!$E$2+$AZ51*'Norm-coeff'!$F$2+$BA51*'Norm-coeff'!$G$2+$BB51*'Norm-coeff'!$H$2+$BC51*'Norm-coeff'!$I$2+$BD51*'Norm-coeff'!$J$2+$BE51*'Norm-coeff'!$K$2+$BF51*'Norm-coeff'!$L$2+$BG51*'Norm-coeff'!$M$2+$BH51*'Norm-coeff'!$N$2+$BI51*'Norm-coeff'!$O$2</f>
        <v>5.4045421474420303</v>
      </c>
      <c r="BP51" s="54">
        <f>'Norm-coeff'!$C$3+$AX51*'Norm-coeff'!$D$3+$AY51*'Norm-coeff'!$E$3+$AZ51*'Norm-coeff'!$F$3+$BA51*'Norm-coeff'!$G$3+$BB51*'Norm-coeff'!$H$3+$BC51*'Norm-coeff'!$I$3+$BD51*'Norm-coeff'!$J$3+$BE51*'Norm-coeff'!$K$3+$BF51*'Norm-coeff'!$L$3+$BG51*'Norm-coeff'!$M$3+$BH51*'Norm-coeff'!$N$3+$BI51*'Norm-coeff'!$O$3</f>
        <v>3.15319116612705</v>
      </c>
      <c r="BQ51" s="54">
        <f>'Norm-coeff'!$C$4+$AX51*'Norm-coeff'!$D$4+$AY51*'Norm-coeff'!$E$4+$AZ51*'Norm-coeff'!$F$4+$BA51*'Norm-coeff'!$G$4+$BB51*'Norm-coeff'!$H$4+$BC51*'Norm-coeff'!$I$4+$BD51*'Norm-coeff'!$J$4+$BE51*'Norm-coeff'!$K$4+$BF51*'Norm-coeff'!$L$4+$BG51*'Norm-coeff'!$M$4+$BH51*'Norm-coeff'!$N$4+$BI51*'Norm-coeff'!$O$4</f>
        <v>1.42115649462768</v>
      </c>
      <c r="BR51" s="54">
        <f>'Norm-coeff'!$C$5+$AX51*'Norm-coeff'!$D$5+$AY51*'Norm-coeff'!$E$5+$AZ51*'Norm-coeff'!$F$5+$BA51*'Norm-coeff'!$G$5+$BB51*'Norm-coeff'!$H$5+$BC51*'Norm-coeff'!$I$5+$BD51*'Norm-coeff'!$J$5+$BE51*'Norm-coeff'!$K$5+$BF51*'Norm-coeff'!$L$5+$BG51*'Norm-coeff'!$M$5+$BH51*'Norm-coeff'!$N$5+$BI51*'Norm-coeff'!$O$5</f>
        <v>1.0553329241296201</v>
      </c>
      <c r="BS51" s="54">
        <f>'Norm-coeff'!$C$6+$AX51*'Norm-coeff'!$D$6+$AY51*'Norm-coeff'!$E$6+$AZ51*'Norm-coeff'!$F$6+$BA51*'Norm-coeff'!$G$6+$BB51*'Norm-coeff'!$H$6+$BC51*'Norm-coeff'!$I$6+$BD51*'Norm-coeff'!$J$6+$BE51*'Norm-coeff'!$K$6+$BF51*'Norm-coeff'!$L$6+$BG51*'Norm-coeff'!$M$6+$BH51*'Norm-coeff'!$N$6+$BI51*'Norm-coeff'!$O$6</f>
        <v>-1.48700885495103E-2</v>
      </c>
      <c r="BT51" s="54">
        <f>'Norm-coeff'!$C$7+$AX51*'Norm-coeff'!$D$7+$AY51*'Norm-coeff'!$E$7+$AZ51*'Norm-coeff'!$F$7+$BA51*'Norm-coeff'!$G$7+$BB51*'Norm-coeff'!$H$7+$BC51*'Norm-coeff'!$I$7+$BD51*'Norm-coeff'!$J$7+$BE51*'Norm-coeff'!$K$7+$BF51*'Norm-coeff'!$L$7+$BG51*'Norm-coeff'!$M$7+$BH51*'Norm-coeff'!$N$7+$BI51*'Norm-coeff'!$O$7</f>
        <v>2.0907583608832998</v>
      </c>
      <c r="BU51" s="54">
        <f>'Norm-coeff'!$C$8+$AX51*'Norm-coeff'!$D$8+$AY51*'Norm-coeff'!$E$8+$AZ51*'Norm-coeff'!$F$8+$BA51*'Norm-coeff'!$G$8+$BB51*'Norm-coeff'!$H$8+$BC51*'Norm-coeff'!$I$8+$BD51*'Norm-coeff'!$J$8+$BE51*'Norm-coeff'!$K$8+$BF51*'Norm-coeff'!$L$8+$BG51*'Norm-coeff'!$M$8+$BH51*'Norm-coeff'!$N$8+$BI51*'Norm-coeff'!$O$8</f>
        <v>0.65894159836244504</v>
      </c>
      <c r="BV51" s="54">
        <f>'Norm-coeff'!$C$9+$AX51*'Norm-coeff'!$D$9+$AY51*'Norm-coeff'!$E$9+$AZ51*'Norm-coeff'!$F$9+$BA51*'Norm-coeff'!$G$9+$BB51*'Norm-coeff'!$H$9+$BC51*'Norm-coeff'!$I$9+$BD51*'Norm-coeff'!$J$9+$BE51*'Norm-coeff'!$K$9+$BF51*'Norm-coeff'!$L$9+$BG51*'Norm-coeff'!$M$9+$BH51*'Norm-coeff'!$N$9+$BI51*'Norm-coeff'!$O$9</f>
        <v>1.48961085014701</v>
      </c>
      <c r="BW51" s="54">
        <f>'Norm-coeff'!$C$10+$AX51*'Norm-coeff'!$D$10+$AY51*'Norm-coeff'!$E$10+$AZ51*'Norm-coeff'!$F$10+$BA51*'Norm-coeff'!$G$10+$BB51*'Norm-coeff'!$H$10+$BC51*'Norm-coeff'!$I$10+$BD51*'Norm-coeff'!$J$10+$BE51*'Norm-coeff'!$K$10+$BF51*'Norm-coeff'!$L$10+$BG51*'Norm-coeff'!$M$10+$BH51*'Norm-coeff'!$N$10+$BI51*'Norm-coeff'!$O$10</f>
        <v>1.42058735749591</v>
      </c>
      <c r="BX51" s="54">
        <f>'Norm-coeff'!$C$11+$AX51*'Norm-coeff'!$D$11+$AY51*'Norm-coeff'!$E$11+$AZ51*'Norm-coeff'!$F$11+$BA51*'Norm-coeff'!$G$11+$BB51*'Norm-coeff'!$H$11+$BC51*'Norm-coeff'!$I$11+$BD51*'Norm-coeff'!$J$11+$BE51*'Norm-coeff'!$K$11+$BF51*'Norm-coeff'!$L$11+$BG51*'Norm-coeff'!$M$11+$BH51*'Norm-coeff'!$N$11+$BI51*'Norm-coeff'!$O$11</f>
        <v>0.221233014421479</v>
      </c>
      <c r="BY51" s="54">
        <f>'Norm-coeff'!$C$12+$AX51*'Norm-coeff'!$D$12+$AY51*'Norm-coeff'!$E$12+$AZ51*'Norm-coeff'!$F$12+$BA51*'Norm-coeff'!$G$12+$BB51*'Norm-coeff'!$H$12+$BC51*'Norm-coeff'!$I$12+$BD51*'Norm-coeff'!$J$12+$BE51*'Norm-coeff'!$K$12+$BF51*'Norm-coeff'!$L$12+$BG51*'Norm-coeff'!$M$12+$BH51*'Norm-coeff'!$N$12+$BI51*'Norm-coeff'!$O$12</f>
        <v>0.283527502056037</v>
      </c>
      <c r="BZ51" s="54">
        <f>'Norm-coeff'!$C$13+$AX51*'Norm-coeff'!$D$13+$AY51*'Norm-coeff'!$E$13+$AZ51*'Norm-coeff'!$F$13+$BA51*'Norm-coeff'!$G$13+$BB51*'Norm-coeff'!$H$13+$BC51*'Norm-coeff'!$I$13+$BD51*'Norm-coeff'!$J$13+$BE51*'Norm-coeff'!$K$13+$BF51*'Norm-coeff'!$L$13+$BG51*'Norm-coeff'!$M$13+$BH51*'Norm-coeff'!$N$13+$BI51*'Norm-coeff'!$O$13</f>
        <v>-4.1864930554451202E-2</v>
      </c>
      <c r="CA51" s="54">
        <f>'Norm-coeff'!$C$14+$AX51*'Norm-coeff'!$D$14+$AY51*'Norm-coeff'!$E$14+$AZ51*'Norm-coeff'!$F$14+$BA51*'Norm-coeff'!$G$14+$BB51*'Norm-coeff'!$H$14+$BC51*'Norm-coeff'!$I$14+$BD51*'Norm-coeff'!$J$14+$BE51*'Norm-coeff'!$K$14+$BF51*'Norm-coeff'!$L$14+$BG51*'Norm-coeff'!$M$14+$BH51*'Norm-coeff'!$N$14+$BI51*'Norm-coeff'!$O$14</f>
        <v>4.2526983164477103</v>
      </c>
      <c r="CC51" s="54">
        <f t="shared" si="318"/>
        <v>0</v>
      </c>
      <c r="CG51" s="54">
        <f t="shared" si="194"/>
        <v>0</v>
      </c>
      <c r="CH51" s="54">
        <f t="shared" si="172"/>
        <v>0</v>
      </c>
      <c r="CI51" s="54">
        <f t="shared" si="195"/>
        <v>0</v>
      </c>
      <c r="CJ51" s="56">
        <f t="shared" si="196"/>
        <v>0</v>
      </c>
      <c r="CK51" s="54">
        <f t="shared" si="197"/>
        <v>0</v>
      </c>
      <c r="CL51" s="54">
        <f t="shared" si="198"/>
        <v>0</v>
      </c>
      <c r="CM51" s="54">
        <f t="shared" si="199"/>
        <v>0</v>
      </c>
      <c r="CN51" s="54">
        <f t="shared" si="200"/>
        <v>0</v>
      </c>
      <c r="CO51" s="54">
        <f t="shared" si="201"/>
        <v>0</v>
      </c>
      <c r="CP51" s="54">
        <f t="shared" si="202"/>
        <v>0</v>
      </c>
      <c r="CQ51" s="54">
        <f t="shared" si="203"/>
        <v>0</v>
      </c>
      <c r="CR51" s="54">
        <f t="shared" si="204"/>
        <v>0</v>
      </c>
      <c r="CS51" s="54">
        <f t="shared" si="205"/>
        <v>0</v>
      </c>
      <c r="CU51" s="54">
        <f t="shared" si="206"/>
        <v>0</v>
      </c>
      <c r="CV51" s="54">
        <f t="shared" si="207"/>
        <v>0</v>
      </c>
      <c r="CW51" s="54">
        <f t="shared" si="208"/>
        <v>0</v>
      </c>
      <c r="CX51" s="54">
        <f t="shared" si="209"/>
        <v>0</v>
      </c>
      <c r="CZ51" s="54">
        <f t="shared" si="210"/>
        <v>0</v>
      </c>
      <c r="DA51" s="54">
        <f t="shared" si="211"/>
        <v>0</v>
      </c>
      <c r="DB51" s="54">
        <f t="shared" si="212"/>
        <v>0</v>
      </c>
      <c r="DC51" s="54">
        <f t="shared" si="213"/>
        <v>0</v>
      </c>
      <c r="DD51" s="54">
        <f t="shared" si="214"/>
        <v>0</v>
      </c>
      <c r="DE51" s="54">
        <f t="shared" si="215"/>
        <v>0</v>
      </c>
      <c r="DF51" s="54">
        <f t="shared" si="216"/>
        <v>0</v>
      </c>
      <c r="DG51" s="54">
        <f t="shared" si="217"/>
        <v>2</v>
      </c>
      <c r="DH51" s="71">
        <f t="shared" si="218"/>
        <v>0</v>
      </c>
      <c r="DI51" s="71">
        <f t="shared" si="219"/>
        <v>0</v>
      </c>
      <c r="DJ51" s="54">
        <f t="shared" si="220"/>
        <v>0</v>
      </c>
      <c r="DK51" s="54">
        <f t="shared" si="221"/>
        <v>2</v>
      </c>
      <c r="DL51" s="4">
        <f t="shared" si="49"/>
        <v>0</v>
      </c>
      <c r="DM51" s="3">
        <f t="shared" si="222"/>
        <v>0</v>
      </c>
      <c r="DN51" s="3">
        <f t="shared" si="223"/>
        <v>0</v>
      </c>
      <c r="DO51" s="4" t="e">
        <f t="shared" si="224"/>
        <v>#DIV/0!</v>
      </c>
      <c r="DP51" s="57"/>
      <c r="DQ51" s="57"/>
      <c r="DR51" s="56">
        <f t="shared" si="53"/>
        <v>2</v>
      </c>
      <c r="DS51" s="56">
        <f t="shared" si="54"/>
        <v>0</v>
      </c>
      <c r="DT51" s="38">
        <f t="shared" si="55"/>
        <v>0</v>
      </c>
      <c r="DU51" s="38">
        <f t="shared" si="225"/>
        <v>2</v>
      </c>
      <c r="DV51" s="38">
        <f t="shared" si="57"/>
        <v>0</v>
      </c>
      <c r="DW51" s="39">
        <f t="shared" si="58"/>
        <v>0</v>
      </c>
      <c r="DX51" s="39">
        <f t="shared" si="59"/>
        <v>0</v>
      </c>
      <c r="DY51" s="39">
        <f t="shared" si="60"/>
        <v>0</v>
      </c>
      <c r="DZ51" s="39">
        <f t="shared" si="61"/>
        <v>0</v>
      </c>
      <c r="EA51" s="39">
        <f t="shared" si="62"/>
        <v>0</v>
      </c>
      <c r="EB51" s="37" t="e">
        <f t="shared" si="226"/>
        <v>#DIV/0!</v>
      </c>
      <c r="EC51" s="37" t="e">
        <f t="shared" si="227"/>
        <v>#DIV/0!</v>
      </c>
      <c r="ED51" s="37" t="e">
        <f t="shared" si="228"/>
        <v>#DIV/0!</v>
      </c>
      <c r="EE51" s="37" t="e">
        <f t="shared" si="229"/>
        <v>#DIV/0!</v>
      </c>
      <c r="EF51" s="39" t="e">
        <f t="shared" si="230"/>
        <v>#DIV/0!</v>
      </c>
      <c r="EG51" s="37" t="e">
        <f t="shared" si="231"/>
        <v>#DIV/0!</v>
      </c>
      <c r="EH51" s="37" t="e">
        <f t="shared" si="232"/>
        <v>#DIV/0!</v>
      </c>
      <c r="EI51" s="11" t="b">
        <f t="shared" si="233"/>
        <v>1</v>
      </c>
      <c r="EJ51" s="11" t="b">
        <f t="shared" si="234"/>
        <v>0</v>
      </c>
      <c r="EK51" s="39" t="e">
        <f t="shared" si="235"/>
        <v>#DIV/0!</v>
      </c>
      <c r="EL51" s="39" t="e">
        <f t="shared" si="236"/>
        <v>#DIV/0!</v>
      </c>
      <c r="EM51" s="39" t="e">
        <f t="shared" si="237"/>
        <v>#DIV/0!</v>
      </c>
      <c r="EN51" s="39" t="e">
        <f t="shared" si="238"/>
        <v>#DIV/0!</v>
      </c>
      <c r="EO51" s="39" t="e">
        <f t="shared" si="239"/>
        <v>#DIV/0!</v>
      </c>
      <c r="EP51" s="39" t="e">
        <f t="shared" si="240"/>
        <v>#DIV/0!</v>
      </c>
      <c r="EQ51" s="39" t="e">
        <f t="shared" si="241"/>
        <v>#DIV/0!</v>
      </c>
      <c r="ER51" s="39" t="e">
        <f t="shared" si="242"/>
        <v>#DIV/0!</v>
      </c>
      <c r="ES51" s="58" t="str">
        <f t="shared" si="243"/>
        <v>(OH,F,Cl)-dominate amphibole</v>
      </c>
      <c r="ET51" s="58" t="e">
        <f t="shared" si="244"/>
        <v>#N/A</v>
      </c>
      <c r="EU51" s="56">
        <f t="shared" si="82"/>
        <v>0</v>
      </c>
      <c r="EV51" s="56">
        <f t="shared" si="83"/>
        <v>0</v>
      </c>
      <c r="EW51" s="56">
        <f t="shared" si="84"/>
        <v>0</v>
      </c>
      <c r="EX51" s="56">
        <f t="shared" si="85"/>
        <v>0</v>
      </c>
      <c r="EY51" s="56">
        <f t="shared" si="86"/>
        <v>0</v>
      </c>
      <c r="EZ51" s="56">
        <f t="shared" si="87"/>
        <v>0</v>
      </c>
      <c r="FA51" s="39">
        <f t="shared" si="88"/>
        <v>0</v>
      </c>
      <c r="FB51" s="39">
        <f t="shared" si="89"/>
        <v>0</v>
      </c>
      <c r="FC51" s="54">
        <f t="shared" si="90"/>
        <v>0</v>
      </c>
      <c r="FD51" s="54">
        <f t="shared" si="91"/>
        <v>0</v>
      </c>
      <c r="FE51" s="39">
        <f t="shared" si="92"/>
        <v>0</v>
      </c>
      <c r="FF51" s="54">
        <f t="shared" si="93"/>
        <v>0</v>
      </c>
      <c r="FG51" s="39">
        <f t="shared" si="94"/>
        <v>0</v>
      </c>
      <c r="FH51" s="39">
        <f t="shared" si="245"/>
        <v>0</v>
      </c>
      <c r="FI51" s="39">
        <f t="shared" si="246"/>
        <v>0</v>
      </c>
      <c r="FJ51" s="39">
        <f t="shared" si="247"/>
        <v>0</v>
      </c>
      <c r="FK51" s="39" t="e">
        <f t="shared" si="248"/>
        <v>#DIV/0!</v>
      </c>
      <c r="FL51" s="39" t="e">
        <f t="shared" si="249"/>
        <v>#DIV/0!</v>
      </c>
      <c r="FM51" s="39" t="e">
        <f t="shared" si="250"/>
        <v>#DIV/0!</v>
      </c>
      <c r="FN51" s="39">
        <f t="shared" si="251"/>
        <v>1</v>
      </c>
      <c r="FO51" s="39">
        <f t="shared" si="102"/>
        <v>0</v>
      </c>
      <c r="FP51" s="39">
        <f t="shared" si="103"/>
        <v>0</v>
      </c>
      <c r="FQ51" s="39">
        <f t="shared" si="104"/>
        <v>0</v>
      </c>
      <c r="FR51" s="39">
        <f t="shared" si="252"/>
        <v>0</v>
      </c>
      <c r="FS51" s="39">
        <f t="shared" si="253"/>
        <v>0</v>
      </c>
      <c r="FU51" s="39" t="e">
        <f t="shared" si="254"/>
        <v>#DIV/0!</v>
      </c>
      <c r="FV51" s="39" t="e">
        <f t="shared" si="255"/>
        <v>#DIV/0!</v>
      </c>
      <c r="FW51" s="39" t="e">
        <f t="shared" si="256"/>
        <v>#DIV/0!</v>
      </c>
      <c r="FY51" s="39" t="e">
        <f t="shared" si="257"/>
        <v>#DIV/0!</v>
      </c>
      <c r="FZ51" s="39" t="e">
        <f t="shared" si="258"/>
        <v>#DIV/0!</v>
      </c>
      <c r="GA51" s="39" t="e">
        <f t="shared" si="259"/>
        <v>#DIV/0!</v>
      </c>
      <c r="GB51" s="39" t="e">
        <f t="shared" si="260"/>
        <v>#DIV/0!</v>
      </c>
      <c r="GC51" s="39" t="e">
        <f t="shared" si="261"/>
        <v>#DIV/0!</v>
      </c>
      <c r="GD51" s="39" t="e">
        <f t="shared" si="262"/>
        <v>#DIV/0!</v>
      </c>
      <c r="GE51" s="39" t="e">
        <f t="shared" si="263"/>
        <v>#DIV/0!</v>
      </c>
      <c r="GF51" s="39" t="e">
        <f t="shared" si="264"/>
        <v>#DIV/0!</v>
      </c>
      <c r="GG51" s="39" t="e">
        <f t="shared" si="265"/>
        <v>#DIV/0!</v>
      </c>
      <c r="GH51" s="39" t="e">
        <f t="shared" si="266"/>
        <v>#DIV/0!</v>
      </c>
      <c r="GI51" s="39"/>
      <c r="GJ51" s="39" t="e">
        <f t="shared" si="267"/>
        <v>#DIV/0!</v>
      </c>
      <c r="GK51" s="39" t="e">
        <f t="shared" si="268"/>
        <v>#DIV/0!</v>
      </c>
      <c r="GL51" s="39" t="e">
        <f t="shared" si="269"/>
        <v>#DIV/0!</v>
      </c>
      <c r="GM51" s="39" t="e">
        <f t="shared" si="270"/>
        <v>#DIV/0!</v>
      </c>
      <c r="GN51" s="39" t="e">
        <f t="shared" si="271"/>
        <v>#DIV/0!</v>
      </c>
      <c r="GO51" s="57"/>
      <c r="GP51" s="57" t="e">
        <f t="shared" si="272"/>
        <v>#DIV/0!</v>
      </c>
      <c r="GQ51" s="59" t="e">
        <f t="shared" si="273"/>
        <v>#DIV/0!</v>
      </c>
      <c r="GR51" s="41" t="e">
        <f t="shared" si="274"/>
        <v>#DIV/0!</v>
      </c>
      <c r="GS51" s="57" t="e">
        <f t="shared" si="275"/>
        <v>#DIV/0!</v>
      </c>
      <c r="GT51" s="57" t="e">
        <f t="shared" si="276"/>
        <v>#DIV/0!</v>
      </c>
      <c r="GU51" s="57" t="e">
        <f t="shared" si="277"/>
        <v>#DIV/0!</v>
      </c>
      <c r="GV51" s="57"/>
      <c r="GW51" s="42" t="e">
        <f t="shared" si="278"/>
        <v>#DIV/0!</v>
      </c>
      <c r="GX51" s="42" t="e">
        <f t="shared" si="279"/>
        <v>#DIV/0!</v>
      </c>
      <c r="GY51" s="42" t="e">
        <f t="shared" si="280"/>
        <v>#DIV/0!</v>
      </c>
      <c r="GZ51" s="57"/>
      <c r="HA51" s="2" t="e">
        <f t="shared" si="281"/>
        <v>#DIV/0!</v>
      </c>
      <c r="HB51" s="2" t="e">
        <f t="shared" si="282"/>
        <v>#DIV/0!</v>
      </c>
      <c r="HC51" s="2" t="e">
        <f t="shared" si="283"/>
        <v>#DIV/0!</v>
      </c>
      <c r="HD51" s="2" t="e">
        <f t="shared" si="284"/>
        <v>#DIV/0!</v>
      </c>
      <c r="HE51" s="2" t="e">
        <f t="shared" si="285"/>
        <v>#DIV/0!</v>
      </c>
      <c r="HF51" s="2" t="e">
        <f t="shared" si="286"/>
        <v>#DIV/0!</v>
      </c>
      <c r="HG51" s="2" t="e">
        <f t="shared" si="287"/>
        <v>#DIV/0!</v>
      </c>
      <c r="HH51" s="2" t="e">
        <f t="shared" si="288"/>
        <v>#DIV/0!</v>
      </c>
      <c r="HI51" s="2" t="e">
        <f t="shared" si="289"/>
        <v>#DIV/0!</v>
      </c>
      <c r="HJ51" s="11" t="e">
        <f t="shared" si="290"/>
        <v>#DIV/0!</v>
      </c>
      <c r="HK51" s="60" t="e">
        <f t="shared" si="291"/>
        <v>#DIV/0!</v>
      </c>
      <c r="HL51" s="57"/>
      <c r="HM51" s="57" t="e">
        <f t="shared" si="292"/>
        <v>#DIV/0!</v>
      </c>
      <c r="HN51" s="57" t="e">
        <f t="shared" si="293"/>
        <v>#DIV/0!</v>
      </c>
      <c r="HO51" s="57" t="e">
        <f t="shared" si="294"/>
        <v>#DIV/0!</v>
      </c>
      <c r="HP51" s="57" t="e">
        <f t="shared" si="295"/>
        <v>#DIV/0!</v>
      </c>
      <c r="HQ51" s="57" t="e">
        <f t="shared" si="296"/>
        <v>#DIV/0!</v>
      </c>
      <c r="HR51" s="57"/>
      <c r="HS51" s="57" t="e">
        <f t="shared" si="297"/>
        <v>#DIV/0!</v>
      </c>
      <c r="HT51" s="57" t="e">
        <f t="shared" si="298"/>
        <v>#DIV/0!</v>
      </c>
      <c r="HU51" s="57" t="e">
        <f t="shared" si="299"/>
        <v>#DIV/0!</v>
      </c>
      <c r="HV51" s="57" t="e">
        <f t="shared" si="300"/>
        <v>#DIV/0!</v>
      </c>
      <c r="HW51" s="57" t="e">
        <f t="shared" si="301"/>
        <v>#DIV/0!</v>
      </c>
      <c r="HX51" s="57"/>
      <c r="HY51" s="57" t="e">
        <f t="shared" si="302"/>
        <v>#DIV/0!</v>
      </c>
      <c r="HZ51" s="57" t="e">
        <f t="shared" si="303"/>
        <v>#DIV/0!</v>
      </c>
      <c r="IA51" s="57"/>
      <c r="IB51" s="61">
        <f t="shared" si="304"/>
        <v>0</v>
      </c>
      <c r="IC51" s="57" t="str">
        <f t="shared" si="305"/>
        <v/>
      </c>
      <c r="ID51" s="42"/>
      <c r="IE51" s="2" t="str">
        <f t="shared" si="306"/>
        <v/>
      </c>
      <c r="IF51" s="60" t="e">
        <f t="shared" si="307"/>
        <v>#DIV/0!</v>
      </c>
      <c r="IG51" s="60" t="str">
        <f t="shared" si="308"/>
        <v/>
      </c>
      <c r="IH51" s="60" t="str">
        <f t="shared" si="309"/>
        <v>zinco-</v>
      </c>
      <c r="II51" s="60" t="str">
        <f t="shared" si="310"/>
        <v>mangano-</v>
      </c>
      <c r="IJ51" s="60" t="e">
        <f t="shared" si="311"/>
        <v>#DIV/0!</v>
      </c>
      <c r="IK51" s="60" t="e">
        <f t="shared" si="312"/>
        <v>#DIV/0!</v>
      </c>
      <c r="IL51" s="60" t="e">
        <f t="shared" si="313"/>
        <v>#DIV/0!</v>
      </c>
      <c r="IM51" s="60" t="e">
        <f t="shared" si="314"/>
        <v>#DIV/0!</v>
      </c>
      <c r="IN51" s="60" t="str">
        <f t="shared" si="315"/>
        <v/>
      </c>
      <c r="IO51" s="60" t="str">
        <f t="shared" si="316"/>
        <v/>
      </c>
      <c r="IP51" s="57"/>
      <c r="IQ51" s="57" t="str">
        <f t="shared" si="317"/>
        <v>ERROR!!</v>
      </c>
    </row>
    <row r="52" spans="1:251" ht="15" customHeight="1">
      <c r="A52"/>
      <c r="B52"/>
      <c r="C52"/>
      <c r="D52"/>
      <c r="E52"/>
      <c r="F52" t="s">
        <v>196</v>
      </c>
      <c r="G52" s="73"/>
      <c r="H52" s="74"/>
      <c r="I52" s="73"/>
      <c r="J52" s="73"/>
      <c r="K52" s="73"/>
      <c r="L52" s="73"/>
      <c r="M52" s="74"/>
      <c r="N52" s="74"/>
      <c r="O52" s="74"/>
      <c r="P52" s="74"/>
      <c r="Q52" s="74"/>
      <c r="R52" s="74"/>
      <c r="S52"/>
      <c r="T52"/>
      <c r="U52"/>
      <c r="V52"/>
      <c r="W52"/>
      <c r="X52" s="29">
        <f t="shared" si="173"/>
        <v>0</v>
      </c>
      <c r="Y52" s="29">
        <f t="shared" si="174"/>
        <v>0</v>
      </c>
      <c r="Z52" s="29" t="e">
        <f t="shared" si="175"/>
        <v>#DIV/0!</v>
      </c>
      <c r="AA52" s="29" t="e">
        <f t="shared" si="176"/>
        <v>#DIV/0!</v>
      </c>
      <c r="AB52" s="29" t="e">
        <f t="shared" si="177"/>
        <v>#DIV/0!</v>
      </c>
      <c r="AC52" s="29" t="e">
        <f t="shared" si="178"/>
        <v>#DIV/0!</v>
      </c>
      <c r="AF52" s="23">
        <v>60.084299999999999</v>
      </c>
      <c r="AG52" s="23">
        <v>79.878799999999998</v>
      </c>
      <c r="AH52" s="23">
        <v>101.96120000000001</v>
      </c>
      <c r="AI52" s="23">
        <v>151.99039999999999</v>
      </c>
      <c r="AJ52" s="23">
        <v>159.69</v>
      </c>
      <c r="AK52" s="23">
        <v>71.846400000000003</v>
      </c>
      <c r="AL52" s="23">
        <v>70.9375</v>
      </c>
      <c r="AM52" s="23">
        <v>40.304400000000001</v>
      </c>
      <c r="AN52" s="23">
        <v>56.077399999999997</v>
      </c>
      <c r="AO52" s="23">
        <v>61.978999999999999</v>
      </c>
      <c r="AP52" s="23">
        <v>94.195999999999998</v>
      </c>
      <c r="AQ52" s="23">
        <v>18.998000000000001</v>
      </c>
      <c r="AR52" s="23">
        <v>35.450000000000003</v>
      </c>
      <c r="AS52" s="23">
        <v>29.88</v>
      </c>
      <c r="AT52" s="23">
        <v>74.691999999999993</v>
      </c>
      <c r="AU52" s="23">
        <v>81.39</v>
      </c>
      <c r="AX52" s="54">
        <f t="shared" si="179"/>
        <v>0</v>
      </c>
      <c r="AY52" s="54">
        <f t="shared" si="180"/>
        <v>0</v>
      </c>
      <c r="AZ52" s="54">
        <f t="shared" si="181"/>
        <v>0</v>
      </c>
      <c r="BA52" s="54">
        <f t="shared" si="182"/>
        <v>0</v>
      </c>
      <c r="BB52" s="54">
        <f t="shared" si="183"/>
        <v>0</v>
      </c>
      <c r="BC52" s="54">
        <f t="shared" si="184"/>
        <v>0</v>
      </c>
      <c r="BD52" s="54">
        <f t="shared" si="185"/>
        <v>0</v>
      </c>
      <c r="BE52" s="54">
        <f t="shared" si="186"/>
        <v>0</v>
      </c>
      <c r="BF52" s="54">
        <f t="shared" si="187"/>
        <v>0</v>
      </c>
      <c r="BG52" s="54">
        <f t="shared" si="188"/>
        <v>0</v>
      </c>
      <c r="BH52" s="54">
        <f t="shared" si="189"/>
        <v>0</v>
      </c>
      <c r="BI52" s="54">
        <f t="shared" si="190"/>
        <v>0</v>
      </c>
      <c r="BJ52" s="54">
        <f t="shared" si="191"/>
        <v>0</v>
      </c>
      <c r="BK52" s="54">
        <f t="shared" si="192"/>
        <v>0</v>
      </c>
      <c r="BL52" s="54">
        <f t="shared" si="193"/>
        <v>0</v>
      </c>
      <c r="BM52" s="42"/>
      <c r="BO52" s="54">
        <f>'Norm-coeff'!$C$2+$AX52*'Norm-coeff'!$D$2+$AY52*'Norm-coeff'!$E$2+$AZ52*'Norm-coeff'!$F$2+$BA52*'Norm-coeff'!$G$2+$BB52*'Norm-coeff'!$H$2+$BC52*'Norm-coeff'!$I$2+$BD52*'Norm-coeff'!$J$2+$BE52*'Norm-coeff'!$K$2+$BF52*'Norm-coeff'!$L$2+$BG52*'Norm-coeff'!$M$2+$BH52*'Norm-coeff'!$N$2+$BI52*'Norm-coeff'!$O$2</f>
        <v>5.4045421474420303</v>
      </c>
      <c r="BP52" s="54">
        <f>'Norm-coeff'!$C$3+$AX52*'Norm-coeff'!$D$3+$AY52*'Norm-coeff'!$E$3+$AZ52*'Norm-coeff'!$F$3+$BA52*'Norm-coeff'!$G$3+$BB52*'Norm-coeff'!$H$3+$BC52*'Norm-coeff'!$I$3+$BD52*'Norm-coeff'!$J$3+$BE52*'Norm-coeff'!$K$3+$BF52*'Norm-coeff'!$L$3+$BG52*'Norm-coeff'!$M$3+$BH52*'Norm-coeff'!$N$3+$BI52*'Norm-coeff'!$O$3</f>
        <v>3.15319116612705</v>
      </c>
      <c r="BQ52" s="54">
        <f>'Norm-coeff'!$C$4+$AX52*'Norm-coeff'!$D$4+$AY52*'Norm-coeff'!$E$4+$AZ52*'Norm-coeff'!$F$4+$BA52*'Norm-coeff'!$G$4+$BB52*'Norm-coeff'!$H$4+$BC52*'Norm-coeff'!$I$4+$BD52*'Norm-coeff'!$J$4+$BE52*'Norm-coeff'!$K$4+$BF52*'Norm-coeff'!$L$4+$BG52*'Norm-coeff'!$M$4+$BH52*'Norm-coeff'!$N$4+$BI52*'Norm-coeff'!$O$4</f>
        <v>1.42115649462768</v>
      </c>
      <c r="BR52" s="54">
        <f>'Norm-coeff'!$C$5+$AX52*'Norm-coeff'!$D$5+$AY52*'Norm-coeff'!$E$5+$AZ52*'Norm-coeff'!$F$5+$BA52*'Norm-coeff'!$G$5+$BB52*'Norm-coeff'!$H$5+$BC52*'Norm-coeff'!$I$5+$BD52*'Norm-coeff'!$J$5+$BE52*'Norm-coeff'!$K$5+$BF52*'Norm-coeff'!$L$5+$BG52*'Norm-coeff'!$M$5+$BH52*'Norm-coeff'!$N$5+$BI52*'Norm-coeff'!$O$5</f>
        <v>1.0553329241296201</v>
      </c>
      <c r="BS52" s="54">
        <f>'Norm-coeff'!$C$6+$AX52*'Norm-coeff'!$D$6+$AY52*'Norm-coeff'!$E$6+$AZ52*'Norm-coeff'!$F$6+$BA52*'Norm-coeff'!$G$6+$BB52*'Norm-coeff'!$H$6+$BC52*'Norm-coeff'!$I$6+$BD52*'Norm-coeff'!$J$6+$BE52*'Norm-coeff'!$K$6+$BF52*'Norm-coeff'!$L$6+$BG52*'Norm-coeff'!$M$6+$BH52*'Norm-coeff'!$N$6+$BI52*'Norm-coeff'!$O$6</f>
        <v>-1.48700885495103E-2</v>
      </c>
      <c r="BT52" s="54">
        <f>'Norm-coeff'!$C$7+$AX52*'Norm-coeff'!$D$7+$AY52*'Norm-coeff'!$E$7+$AZ52*'Norm-coeff'!$F$7+$BA52*'Norm-coeff'!$G$7+$BB52*'Norm-coeff'!$H$7+$BC52*'Norm-coeff'!$I$7+$BD52*'Norm-coeff'!$J$7+$BE52*'Norm-coeff'!$K$7+$BF52*'Norm-coeff'!$L$7+$BG52*'Norm-coeff'!$M$7+$BH52*'Norm-coeff'!$N$7+$BI52*'Norm-coeff'!$O$7</f>
        <v>2.0907583608832998</v>
      </c>
      <c r="BU52" s="54">
        <f>'Norm-coeff'!$C$8+$AX52*'Norm-coeff'!$D$8+$AY52*'Norm-coeff'!$E$8+$AZ52*'Norm-coeff'!$F$8+$BA52*'Norm-coeff'!$G$8+$BB52*'Norm-coeff'!$H$8+$BC52*'Norm-coeff'!$I$8+$BD52*'Norm-coeff'!$J$8+$BE52*'Norm-coeff'!$K$8+$BF52*'Norm-coeff'!$L$8+$BG52*'Norm-coeff'!$M$8+$BH52*'Norm-coeff'!$N$8+$BI52*'Norm-coeff'!$O$8</f>
        <v>0.65894159836244504</v>
      </c>
      <c r="BV52" s="54">
        <f>'Norm-coeff'!$C$9+$AX52*'Norm-coeff'!$D$9+$AY52*'Norm-coeff'!$E$9+$AZ52*'Norm-coeff'!$F$9+$BA52*'Norm-coeff'!$G$9+$BB52*'Norm-coeff'!$H$9+$BC52*'Norm-coeff'!$I$9+$BD52*'Norm-coeff'!$J$9+$BE52*'Norm-coeff'!$K$9+$BF52*'Norm-coeff'!$L$9+$BG52*'Norm-coeff'!$M$9+$BH52*'Norm-coeff'!$N$9+$BI52*'Norm-coeff'!$O$9</f>
        <v>1.48961085014701</v>
      </c>
      <c r="BW52" s="54">
        <f>'Norm-coeff'!$C$10+$AX52*'Norm-coeff'!$D$10+$AY52*'Norm-coeff'!$E$10+$AZ52*'Norm-coeff'!$F$10+$BA52*'Norm-coeff'!$G$10+$BB52*'Norm-coeff'!$H$10+$BC52*'Norm-coeff'!$I$10+$BD52*'Norm-coeff'!$J$10+$BE52*'Norm-coeff'!$K$10+$BF52*'Norm-coeff'!$L$10+$BG52*'Norm-coeff'!$M$10+$BH52*'Norm-coeff'!$N$10+$BI52*'Norm-coeff'!$O$10</f>
        <v>1.42058735749591</v>
      </c>
      <c r="BX52" s="54">
        <f>'Norm-coeff'!$C$11+$AX52*'Norm-coeff'!$D$11+$AY52*'Norm-coeff'!$E$11+$AZ52*'Norm-coeff'!$F$11+$BA52*'Norm-coeff'!$G$11+$BB52*'Norm-coeff'!$H$11+$BC52*'Norm-coeff'!$I$11+$BD52*'Norm-coeff'!$J$11+$BE52*'Norm-coeff'!$K$11+$BF52*'Norm-coeff'!$L$11+$BG52*'Norm-coeff'!$M$11+$BH52*'Norm-coeff'!$N$11+$BI52*'Norm-coeff'!$O$11</f>
        <v>0.221233014421479</v>
      </c>
      <c r="BY52" s="54">
        <f>'Norm-coeff'!$C$12+$AX52*'Norm-coeff'!$D$12+$AY52*'Norm-coeff'!$E$12+$AZ52*'Norm-coeff'!$F$12+$BA52*'Norm-coeff'!$G$12+$BB52*'Norm-coeff'!$H$12+$BC52*'Norm-coeff'!$I$12+$BD52*'Norm-coeff'!$J$12+$BE52*'Norm-coeff'!$K$12+$BF52*'Norm-coeff'!$L$12+$BG52*'Norm-coeff'!$M$12+$BH52*'Norm-coeff'!$N$12+$BI52*'Norm-coeff'!$O$12</f>
        <v>0.283527502056037</v>
      </c>
      <c r="BZ52" s="54">
        <f>'Norm-coeff'!$C$13+$AX52*'Norm-coeff'!$D$13+$AY52*'Norm-coeff'!$E$13+$AZ52*'Norm-coeff'!$F$13+$BA52*'Norm-coeff'!$G$13+$BB52*'Norm-coeff'!$H$13+$BC52*'Norm-coeff'!$I$13+$BD52*'Norm-coeff'!$J$13+$BE52*'Norm-coeff'!$K$13+$BF52*'Norm-coeff'!$L$13+$BG52*'Norm-coeff'!$M$13+$BH52*'Norm-coeff'!$N$13+$BI52*'Norm-coeff'!$O$13</f>
        <v>-4.1864930554451202E-2</v>
      </c>
      <c r="CA52" s="54">
        <f>'Norm-coeff'!$C$14+$AX52*'Norm-coeff'!$D$14+$AY52*'Norm-coeff'!$E$14+$AZ52*'Norm-coeff'!$F$14+$BA52*'Norm-coeff'!$G$14+$BB52*'Norm-coeff'!$H$14+$BC52*'Norm-coeff'!$I$14+$BD52*'Norm-coeff'!$J$14+$BE52*'Norm-coeff'!$K$14+$BF52*'Norm-coeff'!$L$14+$BG52*'Norm-coeff'!$M$14+$BH52*'Norm-coeff'!$N$14+$BI52*'Norm-coeff'!$O$14</f>
        <v>4.2526983164477103</v>
      </c>
      <c r="CC52" s="54">
        <f t="shared" si="318"/>
        <v>0</v>
      </c>
      <c r="CG52" s="54">
        <f t="shared" si="194"/>
        <v>0</v>
      </c>
      <c r="CH52" s="54">
        <f t="shared" si="172"/>
        <v>0</v>
      </c>
      <c r="CI52" s="54">
        <f t="shared" si="195"/>
        <v>0</v>
      </c>
      <c r="CJ52" s="56">
        <f t="shared" si="196"/>
        <v>0</v>
      </c>
      <c r="CK52" s="54">
        <f t="shared" si="197"/>
        <v>0</v>
      </c>
      <c r="CL52" s="54">
        <f t="shared" si="198"/>
        <v>0</v>
      </c>
      <c r="CM52" s="54">
        <f t="shared" si="199"/>
        <v>0</v>
      </c>
      <c r="CN52" s="54">
        <f t="shared" si="200"/>
        <v>0</v>
      </c>
      <c r="CO52" s="54">
        <f t="shared" si="201"/>
        <v>0</v>
      </c>
      <c r="CP52" s="54">
        <f t="shared" si="202"/>
        <v>0</v>
      </c>
      <c r="CQ52" s="54">
        <f t="shared" si="203"/>
        <v>0</v>
      </c>
      <c r="CR52" s="54">
        <f t="shared" si="204"/>
        <v>0</v>
      </c>
      <c r="CS52" s="54">
        <f t="shared" si="205"/>
        <v>0</v>
      </c>
      <c r="CU52" s="54">
        <f t="shared" si="206"/>
        <v>0</v>
      </c>
      <c r="CV52" s="54">
        <f t="shared" si="207"/>
        <v>0</v>
      </c>
      <c r="CW52" s="54">
        <f t="shared" si="208"/>
        <v>0</v>
      </c>
      <c r="CX52" s="54">
        <f t="shared" si="209"/>
        <v>0</v>
      </c>
      <c r="CZ52" s="54">
        <f t="shared" si="210"/>
        <v>0</v>
      </c>
      <c r="DA52" s="54">
        <f t="shared" si="211"/>
        <v>0</v>
      </c>
      <c r="DB52" s="54">
        <f t="shared" si="212"/>
        <v>0</v>
      </c>
      <c r="DC52" s="54">
        <f t="shared" si="213"/>
        <v>0</v>
      </c>
      <c r="DD52" s="54">
        <f t="shared" si="214"/>
        <v>0</v>
      </c>
      <c r="DE52" s="54">
        <f t="shared" si="215"/>
        <v>0</v>
      </c>
      <c r="DF52" s="54">
        <f t="shared" si="216"/>
        <v>0</v>
      </c>
      <c r="DG52" s="54">
        <f t="shared" si="217"/>
        <v>2</v>
      </c>
      <c r="DH52" s="71">
        <f t="shared" si="218"/>
        <v>0</v>
      </c>
      <c r="DI52" s="71">
        <f t="shared" si="219"/>
        <v>0</v>
      </c>
      <c r="DJ52" s="54">
        <f t="shared" si="220"/>
        <v>0</v>
      </c>
      <c r="DK52" s="54">
        <f t="shared" si="221"/>
        <v>2</v>
      </c>
      <c r="DL52" s="4">
        <f t="shared" si="49"/>
        <v>0</v>
      </c>
      <c r="DM52" s="3">
        <f t="shared" si="222"/>
        <v>0</v>
      </c>
      <c r="DN52" s="3">
        <f t="shared" si="223"/>
        <v>0</v>
      </c>
      <c r="DO52" s="4" t="e">
        <f t="shared" si="224"/>
        <v>#DIV/0!</v>
      </c>
      <c r="DP52" s="57"/>
      <c r="DQ52" s="57"/>
      <c r="DR52" s="56">
        <f t="shared" si="53"/>
        <v>2</v>
      </c>
      <c r="DS52" s="56">
        <f t="shared" si="54"/>
        <v>0</v>
      </c>
      <c r="DT52" s="38">
        <f t="shared" si="55"/>
        <v>0</v>
      </c>
      <c r="DU52" s="38">
        <f t="shared" si="225"/>
        <v>2</v>
      </c>
      <c r="DV52" s="38">
        <f t="shared" si="57"/>
        <v>0</v>
      </c>
      <c r="DW52" s="39">
        <f t="shared" si="58"/>
        <v>0</v>
      </c>
      <c r="DX52" s="39">
        <f t="shared" si="59"/>
        <v>0</v>
      </c>
      <c r="DY52" s="39">
        <f t="shared" si="60"/>
        <v>0</v>
      </c>
      <c r="DZ52" s="39">
        <f t="shared" si="61"/>
        <v>0</v>
      </c>
      <c r="EA52" s="39">
        <f t="shared" si="62"/>
        <v>0</v>
      </c>
      <c r="EB52" s="37" t="e">
        <f t="shared" si="226"/>
        <v>#DIV/0!</v>
      </c>
      <c r="EC52" s="37" t="e">
        <f t="shared" si="227"/>
        <v>#DIV/0!</v>
      </c>
      <c r="ED52" s="37" t="e">
        <f t="shared" si="228"/>
        <v>#DIV/0!</v>
      </c>
      <c r="EE52" s="37" t="e">
        <f t="shared" si="229"/>
        <v>#DIV/0!</v>
      </c>
      <c r="EF52" s="39" t="e">
        <f t="shared" si="230"/>
        <v>#DIV/0!</v>
      </c>
      <c r="EG52" s="37" t="e">
        <f t="shared" si="231"/>
        <v>#DIV/0!</v>
      </c>
      <c r="EH52" s="37" t="e">
        <f t="shared" si="232"/>
        <v>#DIV/0!</v>
      </c>
      <c r="EI52" s="11" t="b">
        <f t="shared" si="233"/>
        <v>1</v>
      </c>
      <c r="EJ52" s="11" t="b">
        <f t="shared" si="234"/>
        <v>0</v>
      </c>
      <c r="EK52" s="39" t="e">
        <f t="shared" si="235"/>
        <v>#DIV/0!</v>
      </c>
      <c r="EL52" s="39" t="e">
        <f t="shared" si="236"/>
        <v>#DIV/0!</v>
      </c>
      <c r="EM52" s="39" t="e">
        <f t="shared" si="237"/>
        <v>#DIV/0!</v>
      </c>
      <c r="EN52" s="39" t="e">
        <f t="shared" si="238"/>
        <v>#DIV/0!</v>
      </c>
      <c r="EO52" s="39" t="e">
        <f t="shared" si="239"/>
        <v>#DIV/0!</v>
      </c>
      <c r="EP52" s="39" t="e">
        <f t="shared" si="240"/>
        <v>#DIV/0!</v>
      </c>
      <c r="EQ52" s="39" t="e">
        <f t="shared" si="241"/>
        <v>#DIV/0!</v>
      </c>
      <c r="ER52" s="39" t="e">
        <f t="shared" si="242"/>
        <v>#DIV/0!</v>
      </c>
      <c r="ES52" s="58" t="str">
        <f t="shared" si="243"/>
        <v>(OH,F,Cl)-dominate amphibole</v>
      </c>
      <c r="ET52" s="58" t="e">
        <f t="shared" si="244"/>
        <v>#N/A</v>
      </c>
      <c r="EU52" s="56">
        <f t="shared" si="82"/>
        <v>0</v>
      </c>
      <c r="EV52" s="56">
        <f t="shared" si="83"/>
        <v>0</v>
      </c>
      <c r="EW52" s="56">
        <f t="shared" si="84"/>
        <v>0</v>
      </c>
      <c r="EX52" s="56">
        <f t="shared" si="85"/>
        <v>0</v>
      </c>
      <c r="EY52" s="56">
        <f t="shared" si="86"/>
        <v>0</v>
      </c>
      <c r="EZ52" s="56">
        <f t="shared" si="87"/>
        <v>0</v>
      </c>
      <c r="FA52" s="39">
        <f t="shared" si="88"/>
        <v>0</v>
      </c>
      <c r="FB52" s="39">
        <f t="shared" si="89"/>
        <v>0</v>
      </c>
      <c r="FC52" s="54">
        <f t="shared" si="90"/>
        <v>0</v>
      </c>
      <c r="FD52" s="54">
        <f t="shared" si="91"/>
        <v>0</v>
      </c>
      <c r="FE52" s="39">
        <f t="shared" si="92"/>
        <v>0</v>
      </c>
      <c r="FF52" s="54">
        <f t="shared" si="93"/>
        <v>0</v>
      </c>
      <c r="FG52" s="39">
        <f t="shared" si="94"/>
        <v>0</v>
      </c>
      <c r="FH52" s="39">
        <f t="shared" si="245"/>
        <v>0</v>
      </c>
      <c r="FI52" s="39">
        <f t="shared" si="246"/>
        <v>0</v>
      </c>
      <c r="FJ52" s="39">
        <f t="shared" si="247"/>
        <v>0</v>
      </c>
      <c r="FK52" s="39" t="e">
        <f t="shared" si="248"/>
        <v>#DIV/0!</v>
      </c>
      <c r="FL52" s="39" t="e">
        <f t="shared" si="249"/>
        <v>#DIV/0!</v>
      </c>
      <c r="FM52" s="39" t="e">
        <f t="shared" si="250"/>
        <v>#DIV/0!</v>
      </c>
      <c r="FN52" s="39">
        <f t="shared" si="251"/>
        <v>1</v>
      </c>
      <c r="FO52" s="39">
        <f t="shared" si="102"/>
        <v>0</v>
      </c>
      <c r="FP52" s="39">
        <f t="shared" si="103"/>
        <v>0</v>
      </c>
      <c r="FQ52" s="39">
        <f t="shared" si="104"/>
        <v>0</v>
      </c>
      <c r="FR52" s="39">
        <f t="shared" si="252"/>
        <v>0</v>
      </c>
      <c r="FS52" s="39">
        <f t="shared" si="253"/>
        <v>0</v>
      </c>
      <c r="FU52" s="39" t="e">
        <f t="shared" si="254"/>
        <v>#DIV/0!</v>
      </c>
      <c r="FV52" s="39" t="e">
        <f t="shared" si="255"/>
        <v>#DIV/0!</v>
      </c>
      <c r="FW52" s="39" t="e">
        <f t="shared" si="256"/>
        <v>#DIV/0!</v>
      </c>
      <c r="FY52" s="39" t="e">
        <f t="shared" si="257"/>
        <v>#DIV/0!</v>
      </c>
      <c r="FZ52" s="39" t="e">
        <f t="shared" si="258"/>
        <v>#DIV/0!</v>
      </c>
      <c r="GA52" s="39" t="e">
        <f t="shared" si="259"/>
        <v>#DIV/0!</v>
      </c>
      <c r="GB52" s="39" t="e">
        <f t="shared" si="260"/>
        <v>#DIV/0!</v>
      </c>
      <c r="GC52" s="39" t="e">
        <f t="shared" si="261"/>
        <v>#DIV/0!</v>
      </c>
      <c r="GD52" s="39" t="e">
        <f t="shared" si="262"/>
        <v>#DIV/0!</v>
      </c>
      <c r="GE52" s="39" t="e">
        <f t="shared" si="263"/>
        <v>#DIV/0!</v>
      </c>
      <c r="GF52" s="39" t="e">
        <f t="shared" si="264"/>
        <v>#DIV/0!</v>
      </c>
      <c r="GG52" s="39" t="e">
        <f t="shared" si="265"/>
        <v>#DIV/0!</v>
      </c>
      <c r="GH52" s="39" t="e">
        <f t="shared" si="266"/>
        <v>#DIV/0!</v>
      </c>
      <c r="GI52" s="39"/>
      <c r="GJ52" s="39" t="e">
        <f t="shared" si="267"/>
        <v>#DIV/0!</v>
      </c>
      <c r="GK52" s="39" t="e">
        <f t="shared" si="268"/>
        <v>#DIV/0!</v>
      </c>
      <c r="GL52" s="39" t="e">
        <f t="shared" si="269"/>
        <v>#DIV/0!</v>
      </c>
      <c r="GM52" s="39" t="e">
        <f t="shared" si="270"/>
        <v>#DIV/0!</v>
      </c>
      <c r="GN52" s="39" t="e">
        <f t="shared" si="271"/>
        <v>#DIV/0!</v>
      </c>
      <c r="GO52" s="57"/>
      <c r="GP52" s="57" t="e">
        <f t="shared" si="272"/>
        <v>#DIV/0!</v>
      </c>
      <c r="GQ52" s="59" t="e">
        <f t="shared" si="273"/>
        <v>#DIV/0!</v>
      </c>
      <c r="GR52" s="41" t="e">
        <f t="shared" si="274"/>
        <v>#DIV/0!</v>
      </c>
      <c r="GS52" s="57" t="e">
        <f t="shared" si="275"/>
        <v>#DIV/0!</v>
      </c>
      <c r="GT52" s="57" t="e">
        <f t="shared" si="276"/>
        <v>#DIV/0!</v>
      </c>
      <c r="GU52" s="57" t="e">
        <f t="shared" si="277"/>
        <v>#DIV/0!</v>
      </c>
      <c r="GV52" s="57"/>
      <c r="GW52" s="42" t="e">
        <f t="shared" si="278"/>
        <v>#DIV/0!</v>
      </c>
      <c r="GX52" s="42" t="e">
        <f t="shared" si="279"/>
        <v>#DIV/0!</v>
      </c>
      <c r="GY52" s="42" t="e">
        <f t="shared" si="280"/>
        <v>#DIV/0!</v>
      </c>
      <c r="GZ52" s="57"/>
      <c r="HA52" s="2" t="e">
        <f t="shared" si="281"/>
        <v>#DIV/0!</v>
      </c>
      <c r="HB52" s="2" t="e">
        <f t="shared" si="282"/>
        <v>#DIV/0!</v>
      </c>
      <c r="HC52" s="2" t="e">
        <f t="shared" si="283"/>
        <v>#DIV/0!</v>
      </c>
      <c r="HD52" s="2" t="e">
        <f t="shared" si="284"/>
        <v>#DIV/0!</v>
      </c>
      <c r="HE52" s="2" t="e">
        <f t="shared" si="285"/>
        <v>#DIV/0!</v>
      </c>
      <c r="HF52" s="2" t="e">
        <f t="shared" si="286"/>
        <v>#DIV/0!</v>
      </c>
      <c r="HG52" s="2" t="e">
        <f t="shared" si="287"/>
        <v>#DIV/0!</v>
      </c>
      <c r="HH52" s="2" t="e">
        <f t="shared" si="288"/>
        <v>#DIV/0!</v>
      </c>
      <c r="HI52" s="2" t="e">
        <f t="shared" si="289"/>
        <v>#DIV/0!</v>
      </c>
      <c r="HJ52" s="11" t="e">
        <f t="shared" si="290"/>
        <v>#DIV/0!</v>
      </c>
      <c r="HK52" s="60" t="e">
        <f t="shared" si="291"/>
        <v>#DIV/0!</v>
      </c>
      <c r="HL52" s="57"/>
      <c r="HM52" s="57" t="e">
        <f t="shared" si="292"/>
        <v>#DIV/0!</v>
      </c>
      <c r="HN52" s="57" t="e">
        <f t="shared" si="293"/>
        <v>#DIV/0!</v>
      </c>
      <c r="HO52" s="57" t="e">
        <f t="shared" si="294"/>
        <v>#DIV/0!</v>
      </c>
      <c r="HP52" s="57" t="e">
        <f t="shared" si="295"/>
        <v>#DIV/0!</v>
      </c>
      <c r="HQ52" s="57" t="e">
        <f t="shared" si="296"/>
        <v>#DIV/0!</v>
      </c>
      <c r="HR52" s="57"/>
      <c r="HS52" s="57" t="e">
        <f t="shared" si="297"/>
        <v>#DIV/0!</v>
      </c>
      <c r="HT52" s="57" t="e">
        <f t="shared" si="298"/>
        <v>#DIV/0!</v>
      </c>
      <c r="HU52" s="57" t="e">
        <f t="shared" si="299"/>
        <v>#DIV/0!</v>
      </c>
      <c r="HV52" s="57" t="e">
        <f t="shared" si="300"/>
        <v>#DIV/0!</v>
      </c>
      <c r="HW52" s="57" t="e">
        <f t="shared" si="301"/>
        <v>#DIV/0!</v>
      </c>
      <c r="HX52" s="57"/>
      <c r="HY52" s="57" t="e">
        <f t="shared" si="302"/>
        <v>#DIV/0!</v>
      </c>
      <c r="HZ52" s="57" t="e">
        <f t="shared" si="303"/>
        <v>#DIV/0!</v>
      </c>
      <c r="IA52" s="57"/>
      <c r="IB52" s="61">
        <f t="shared" si="304"/>
        <v>0</v>
      </c>
      <c r="IC52" s="57" t="str">
        <f t="shared" si="305"/>
        <v/>
      </c>
      <c r="ID52" s="42"/>
      <c r="IE52" s="2" t="str">
        <f t="shared" si="306"/>
        <v/>
      </c>
      <c r="IF52" s="60" t="e">
        <f t="shared" si="307"/>
        <v>#DIV/0!</v>
      </c>
      <c r="IG52" s="60" t="str">
        <f t="shared" si="308"/>
        <v/>
      </c>
      <c r="IH52" s="60" t="str">
        <f t="shared" si="309"/>
        <v>zinco-</v>
      </c>
      <c r="II52" s="60" t="str">
        <f t="shared" si="310"/>
        <v>mangano-</v>
      </c>
      <c r="IJ52" s="60" t="e">
        <f t="shared" si="311"/>
        <v>#DIV/0!</v>
      </c>
      <c r="IK52" s="60" t="e">
        <f t="shared" si="312"/>
        <v>#DIV/0!</v>
      </c>
      <c r="IL52" s="60" t="e">
        <f t="shared" si="313"/>
        <v>#DIV/0!</v>
      </c>
      <c r="IM52" s="60" t="e">
        <f t="shared" si="314"/>
        <v>#DIV/0!</v>
      </c>
      <c r="IN52" s="60" t="str">
        <f t="shared" si="315"/>
        <v/>
      </c>
      <c r="IO52" s="60" t="str">
        <f t="shared" si="316"/>
        <v/>
      </c>
      <c r="IP52" s="57"/>
      <c r="IQ52" s="57" t="str">
        <f t="shared" si="317"/>
        <v>ERROR!!</v>
      </c>
    </row>
    <row r="53" spans="1:251" ht="15" customHeight="1">
      <c r="A53"/>
      <c r="B53"/>
      <c r="C53"/>
      <c r="D53"/>
      <c r="E53"/>
      <c r="F53" t="s">
        <v>196</v>
      </c>
      <c r="G53" s="73"/>
      <c r="H53" s="74"/>
      <c r="I53" s="73"/>
      <c r="J53" s="73"/>
      <c r="K53" s="73"/>
      <c r="L53" s="73"/>
      <c r="M53" s="74"/>
      <c r="N53" s="74"/>
      <c r="O53" s="74"/>
      <c r="P53" s="74"/>
      <c r="Q53" s="74"/>
      <c r="R53" s="74"/>
      <c r="S53"/>
      <c r="T53"/>
      <c r="U53"/>
      <c r="V53"/>
      <c r="W53"/>
      <c r="X53" s="29">
        <f t="shared" si="173"/>
        <v>0</v>
      </c>
      <c r="Y53" s="29">
        <f t="shared" si="174"/>
        <v>0</v>
      </c>
      <c r="Z53" s="29" t="e">
        <f t="shared" si="175"/>
        <v>#DIV/0!</v>
      </c>
      <c r="AA53" s="29" t="e">
        <f t="shared" si="176"/>
        <v>#DIV/0!</v>
      </c>
      <c r="AB53" s="29" t="e">
        <f t="shared" si="177"/>
        <v>#DIV/0!</v>
      </c>
      <c r="AC53" s="29" t="e">
        <f t="shared" si="178"/>
        <v>#DIV/0!</v>
      </c>
      <c r="AF53" s="23">
        <v>60.084299999999999</v>
      </c>
      <c r="AG53" s="23">
        <v>79.878799999999998</v>
      </c>
      <c r="AH53" s="23">
        <v>101.96120000000001</v>
      </c>
      <c r="AI53" s="23">
        <v>151.99039999999999</v>
      </c>
      <c r="AJ53" s="23">
        <v>159.69</v>
      </c>
      <c r="AK53" s="23">
        <v>71.846400000000003</v>
      </c>
      <c r="AL53" s="23">
        <v>70.9375</v>
      </c>
      <c r="AM53" s="23">
        <v>40.304400000000001</v>
      </c>
      <c r="AN53" s="23">
        <v>56.077399999999997</v>
      </c>
      <c r="AO53" s="23">
        <v>61.978999999999999</v>
      </c>
      <c r="AP53" s="23">
        <v>94.195999999999998</v>
      </c>
      <c r="AQ53" s="23">
        <v>18.998000000000001</v>
      </c>
      <c r="AR53" s="23">
        <v>35.450000000000003</v>
      </c>
      <c r="AS53" s="23">
        <v>29.88</v>
      </c>
      <c r="AT53" s="23">
        <v>74.691999999999993</v>
      </c>
      <c r="AU53" s="23">
        <v>81.39</v>
      </c>
      <c r="AX53" s="54">
        <f t="shared" si="179"/>
        <v>0</v>
      </c>
      <c r="AY53" s="54">
        <f t="shared" si="180"/>
        <v>0</v>
      </c>
      <c r="AZ53" s="54">
        <f t="shared" si="181"/>
        <v>0</v>
      </c>
      <c r="BA53" s="54">
        <f t="shared" si="182"/>
        <v>0</v>
      </c>
      <c r="BB53" s="54">
        <f t="shared" si="183"/>
        <v>0</v>
      </c>
      <c r="BC53" s="54">
        <f t="shared" si="184"/>
        <v>0</v>
      </c>
      <c r="BD53" s="54">
        <f t="shared" si="185"/>
        <v>0</v>
      </c>
      <c r="BE53" s="54">
        <f t="shared" si="186"/>
        <v>0</v>
      </c>
      <c r="BF53" s="54">
        <f t="shared" si="187"/>
        <v>0</v>
      </c>
      <c r="BG53" s="54">
        <f t="shared" si="188"/>
        <v>0</v>
      </c>
      <c r="BH53" s="54">
        <f t="shared" si="189"/>
        <v>0</v>
      </c>
      <c r="BI53" s="54">
        <f t="shared" si="190"/>
        <v>0</v>
      </c>
      <c r="BJ53" s="54">
        <f t="shared" si="191"/>
        <v>0</v>
      </c>
      <c r="BK53" s="54">
        <f t="shared" si="192"/>
        <v>0</v>
      </c>
      <c r="BL53" s="54">
        <f t="shared" si="193"/>
        <v>0</v>
      </c>
      <c r="BM53" s="42"/>
      <c r="BO53" s="54">
        <f>'Norm-coeff'!$C$2+$AX53*'Norm-coeff'!$D$2+$AY53*'Norm-coeff'!$E$2+$AZ53*'Norm-coeff'!$F$2+$BA53*'Norm-coeff'!$G$2+$BB53*'Norm-coeff'!$H$2+$BC53*'Norm-coeff'!$I$2+$BD53*'Norm-coeff'!$J$2+$BE53*'Norm-coeff'!$K$2+$BF53*'Norm-coeff'!$L$2+$BG53*'Norm-coeff'!$M$2+$BH53*'Norm-coeff'!$N$2+$BI53*'Norm-coeff'!$O$2</f>
        <v>5.4045421474420303</v>
      </c>
      <c r="BP53" s="54">
        <f>'Norm-coeff'!$C$3+$AX53*'Norm-coeff'!$D$3+$AY53*'Norm-coeff'!$E$3+$AZ53*'Norm-coeff'!$F$3+$BA53*'Norm-coeff'!$G$3+$BB53*'Norm-coeff'!$H$3+$BC53*'Norm-coeff'!$I$3+$BD53*'Norm-coeff'!$J$3+$BE53*'Norm-coeff'!$K$3+$BF53*'Norm-coeff'!$L$3+$BG53*'Norm-coeff'!$M$3+$BH53*'Norm-coeff'!$N$3+$BI53*'Norm-coeff'!$O$3</f>
        <v>3.15319116612705</v>
      </c>
      <c r="BQ53" s="54">
        <f>'Norm-coeff'!$C$4+$AX53*'Norm-coeff'!$D$4+$AY53*'Norm-coeff'!$E$4+$AZ53*'Norm-coeff'!$F$4+$BA53*'Norm-coeff'!$G$4+$BB53*'Norm-coeff'!$H$4+$BC53*'Norm-coeff'!$I$4+$BD53*'Norm-coeff'!$J$4+$BE53*'Norm-coeff'!$K$4+$BF53*'Norm-coeff'!$L$4+$BG53*'Norm-coeff'!$M$4+$BH53*'Norm-coeff'!$N$4+$BI53*'Norm-coeff'!$O$4</f>
        <v>1.42115649462768</v>
      </c>
      <c r="BR53" s="54">
        <f>'Norm-coeff'!$C$5+$AX53*'Norm-coeff'!$D$5+$AY53*'Norm-coeff'!$E$5+$AZ53*'Norm-coeff'!$F$5+$BA53*'Norm-coeff'!$G$5+$BB53*'Norm-coeff'!$H$5+$BC53*'Norm-coeff'!$I$5+$BD53*'Norm-coeff'!$J$5+$BE53*'Norm-coeff'!$K$5+$BF53*'Norm-coeff'!$L$5+$BG53*'Norm-coeff'!$M$5+$BH53*'Norm-coeff'!$N$5+$BI53*'Norm-coeff'!$O$5</f>
        <v>1.0553329241296201</v>
      </c>
      <c r="BS53" s="54">
        <f>'Norm-coeff'!$C$6+$AX53*'Norm-coeff'!$D$6+$AY53*'Norm-coeff'!$E$6+$AZ53*'Norm-coeff'!$F$6+$BA53*'Norm-coeff'!$G$6+$BB53*'Norm-coeff'!$H$6+$BC53*'Norm-coeff'!$I$6+$BD53*'Norm-coeff'!$J$6+$BE53*'Norm-coeff'!$K$6+$BF53*'Norm-coeff'!$L$6+$BG53*'Norm-coeff'!$M$6+$BH53*'Norm-coeff'!$N$6+$BI53*'Norm-coeff'!$O$6</f>
        <v>-1.48700885495103E-2</v>
      </c>
      <c r="BT53" s="54">
        <f>'Norm-coeff'!$C$7+$AX53*'Norm-coeff'!$D$7+$AY53*'Norm-coeff'!$E$7+$AZ53*'Norm-coeff'!$F$7+$BA53*'Norm-coeff'!$G$7+$BB53*'Norm-coeff'!$H$7+$BC53*'Norm-coeff'!$I$7+$BD53*'Norm-coeff'!$J$7+$BE53*'Norm-coeff'!$K$7+$BF53*'Norm-coeff'!$L$7+$BG53*'Norm-coeff'!$M$7+$BH53*'Norm-coeff'!$N$7+$BI53*'Norm-coeff'!$O$7</f>
        <v>2.0907583608832998</v>
      </c>
      <c r="BU53" s="54">
        <f>'Norm-coeff'!$C$8+$AX53*'Norm-coeff'!$D$8+$AY53*'Norm-coeff'!$E$8+$AZ53*'Norm-coeff'!$F$8+$BA53*'Norm-coeff'!$G$8+$BB53*'Norm-coeff'!$H$8+$BC53*'Norm-coeff'!$I$8+$BD53*'Norm-coeff'!$J$8+$BE53*'Norm-coeff'!$K$8+$BF53*'Norm-coeff'!$L$8+$BG53*'Norm-coeff'!$M$8+$BH53*'Norm-coeff'!$N$8+$BI53*'Norm-coeff'!$O$8</f>
        <v>0.65894159836244504</v>
      </c>
      <c r="BV53" s="54">
        <f>'Norm-coeff'!$C$9+$AX53*'Norm-coeff'!$D$9+$AY53*'Norm-coeff'!$E$9+$AZ53*'Norm-coeff'!$F$9+$BA53*'Norm-coeff'!$G$9+$BB53*'Norm-coeff'!$H$9+$BC53*'Norm-coeff'!$I$9+$BD53*'Norm-coeff'!$J$9+$BE53*'Norm-coeff'!$K$9+$BF53*'Norm-coeff'!$L$9+$BG53*'Norm-coeff'!$M$9+$BH53*'Norm-coeff'!$N$9+$BI53*'Norm-coeff'!$O$9</f>
        <v>1.48961085014701</v>
      </c>
      <c r="BW53" s="54">
        <f>'Norm-coeff'!$C$10+$AX53*'Norm-coeff'!$D$10+$AY53*'Norm-coeff'!$E$10+$AZ53*'Norm-coeff'!$F$10+$BA53*'Norm-coeff'!$G$10+$BB53*'Norm-coeff'!$H$10+$BC53*'Norm-coeff'!$I$10+$BD53*'Norm-coeff'!$J$10+$BE53*'Norm-coeff'!$K$10+$BF53*'Norm-coeff'!$L$10+$BG53*'Norm-coeff'!$M$10+$BH53*'Norm-coeff'!$N$10+$BI53*'Norm-coeff'!$O$10</f>
        <v>1.42058735749591</v>
      </c>
      <c r="BX53" s="54">
        <f>'Norm-coeff'!$C$11+$AX53*'Norm-coeff'!$D$11+$AY53*'Norm-coeff'!$E$11+$AZ53*'Norm-coeff'!$F$11+$BA53*'Norm-coeff'!$G$11+$BB53*'Norm-coeff'!$H$11+$BC53*'Norm-coeff'!$I$11+$BD53*'Norm-coeff'!$J$11+$BE53*'Norm-coeff'!$K$11+$BF53*'Norm-coeff'!$L$11+$BG53*'Norm-coeff'!$M$11+$BH53*'Norm-coeff'!$N$11+$BI53*'Norm-coeff'!$O$11</f>
        <v>0.221233014421479</v>
      </c>
      <c r="BY53" s="54">
        <f>'Norm-coeff'!$C$12+$AX53*'Norm-coeff'!$D$12+$AY53*'Norm-coeff'!$E$12+$AZ53*'Norm-coeff'!$F$12+$BA53*'Norm-coeff'!$G$12+$BB53*'Norm-coeff'!$H$12+$BC53*'Norm-coeff'!$I$12+$BD53*'Norm-coeff'!$J$12+$BE53*'Norm-coeff'!$K$12+$BF53*'Norm-coeff'!$L$12+$BG53*'Norm-coeff'!$M$12+$BH53*'Norm-coeff'!$N$12+$BI53*'Norm-coeff'!$O$12</f>
        <v>0.283527502056037</v>
      </c>
      <c r="BZ53" s="54">
        <f>'Norm-coeff'!$C$13+$AX53*'Norm-coeff'!$D$13+$AY53*'Norm-coeff'!$E$13+$AZ53*'Norm-coeff'!$F$13+$BA53*'Norm-coeff'!$G$13+$BB53*'Norm-coeff'!$H$13+$BC53*'Norm-coeff'!$I$13+$BD53*'Norm-coeff'!$J$13+$BE53*'Norm-coeff'!$K$13+$BF53*'Norm-coeff'!$L$13+$BG53*'Norm-coeff'!$M$13+$BH53*'Norm-coeff'!$N$13+$BI53*'Norm-coeff'!$O$13</f>
        <v>-4.1864930554451202E-2</v>
      </c>
      <c r="CA53" s="54">
        <f>'Norm-coeff'!$C$14+$AX53*'Norm-coeff'!$D$14+$AY53*'Norm-coeff'!$E$14+$AZ53*'Norm-coeff'!$F$14+$BA53*'Norm-coeff'!$G$14+$BB53*'Norm-coeff'!$H$14+$BC53*'Norm-coeff'!$I$14+$BD53*'Norm-coeff'!$J$14+$BE53*'Norm-coeff'!$K$14+$BF53*'Norm-coeff'!$L$14+$BG53*'Norm-coeff'!$M$14+$BH53*'Norm-coeff'!$N$14+$BI53*'Norm-coeff'!$O$14</f>
        <v>4.2526983164477103</v>
      </c>
      <c r="CC53" s="54">
        <f t="shared" si="318"/>
        <v>0</v>
      </c>
      <c r="CG53" s="54">
        <f t="shared" si="194"/>
        <v>0</v>
      </c>
      <c r="CH53" s="54">
        <f t="shared" si="172"/>
        <v>0</v>
      </c>
      <c r="CI53" s="54">
        <f t="shared" si="195"/>
        <v>0</v>
      </c>
      <c r="CJ53" s="56">
        <f t="shared" si="196"/>
        <v>0</v>
      </c>
      <c r="CK53" s="54">
        <f t="shared" si="197"/>
        <v>0</v>
      </c>
      <c r="CL53" s="54">
        <f t="shared" si="198"/>
        <v>0</v>
      </c>
      <c r="CM53" s="54">
        <f t="shared" si="199"/>
        <v>0</v>
      </c>
      <c r="CN53" s="54">
        <f t="shared" si="200"/>
        <v>0</v>
      </c>
      <c r="CO53" s="54">
        <f t="shared" si="201"/>
        <v>0</v>
      </c>
      <c r="CP53" s="54">
        <f t="shared" si="202"/>
        <v>0</v>
      </c>
      <c r="CQ53" s="54">
        <f t="shared" si="203"/>
        <v>0</v>
      </c>
      <c r="CR53" s="54">
        <f t="shared" si="204"/>
        <v>0</v>
      </c>
      <c r="CS53" s="54">
        <f t="shared" si="205"/>
        <v>0</v>
      </c>
      <c r="CU53" s="54">
        <f t="shared" si="206"/>
        <v>0</v>
      </c>
      <c r="CV53" s="54">
        <f t="shared" si="207"/>
        <v>0</v>
      </c>
      <c r="CW53" s="54">
        <f t="shared" si="208"/>
        <v>0</v>
      </c>
      <c r="CX53" s="54">
        <f t="shared" si="209"/>
        <v>0</v>
      </c>
      <c r="CZ53" s="54">
        <f t="shared" si="210"/>
        <v>0</v>
      </c>
      <c r="DA53" s="54">
        <f t="shared" si="211"/>
        <v>0</v>
      </c>
      <c r="DB53" s="54">
        <f t="shared" si="212"/>
        <v>0</v>
      </c>
      <c r="DC53" s="54">
        <f t="shared" si="213"/>
        <v>0</v>
      </c>
      <c r="DD53" s="54">
        <f t="shared" si="214"/>
        <v>0</v>
      </c>
      <c r="DE53" s="54">
        <f t="shared" si="215"/>
        <v>0</v>
      </c>
      <c r="DF53" s="54">
        <f t="shared" si="216"/>
        <v>0</v>
      </c>
      <c r="DG53" s="54">
        <f t="shared" si="217"/>
        <v>2</v>
      </c>
      <c r="DH53" s="71">
        <f t="shared" si="218"/>
        <v>0</v>
      </c>
      <c r="DI53" s="71">
        <f t="shared" si="219"/>
        <v>0</v>
      </c>
      <c r="DJ53" s="54">
        <f t="shared" si="220"/>
        <v>0</v>
      </c>
      <c r="DK53" s="54">
        <f t="shared" si="221"/>
        <v>2</v>
      </c>
      <c r="DL53" s="4">
        <f t="shared" si="49"/>
        <v>0</v>
      </c>
      <c r="DM53" s="3">
        <f t="shared" si="222"/>
        <v>0</v>
      </c>
      <c r="DN53" s="3">
        <f t="shared" si="223"/>
        <v>0</v>
      </c>
      <c r="DO53" s="4" t="e">
        <f t="shared" si="224"/>
        <v>#DIV/0!</v>
      </c>
      <c r="DP53" s="57"/>
      <c r="DQ53" s="57"/>
      <c r="DR53" s="56">
        <f t="shared" si="53"/>
        <v>2</v>
      </c>
      <c r="DS53" s="56">
        <f t="shared" si="54"/>
        <v>0</v>
      </c>
      <c r="DT53" s="38">
        <f t="shared" si="55"/>
        <v>0</v>
      </c>
      <c r="DU53" s="38">
        <f t="shared" si="225"/>
        <v>2</v>
      </c>
      <c r="DV53" s="38">
        <f t="shared" si="57"/>
        <v>0</v>
      </c>
      <c r="DW53" s="39">
        <f t="shared" si="58"/>
        <v>0</v>
      </c>
      <c r="DX53" s="39">
        <f t="shared" si="59"/>
        <v>0</v>
      </c>
      <c r="DY53" s="39">
        <f t="shared" si="60"/>
        <v>0</v>
      </c>
      <c r="DZ53" s="39">
        <f t="shared" si="61"/>
        <v>0</v>
      </c>
      <c r="EA53" s="39">
        <f t="shared" si="62"/>
        <v>0</v>
      </c>
      <c r="EB53" s="37" t="e">
        <f t="shared" si="226"/>
        <v>#DIV/0!</v>
      </c>
      <c r="EC53" s="37" t="e">
        <f t="shared" si="227"/>
        <v>#DIV/0!</v>
      </c>
      <c r="ED53" s="37" t="e">
        <f t="shared" si="228"/>
        <v>#DIV/0!</v>
      </c>
      <c r="EE53" s="37" t="e">
        <f t="shared" si="229"/>
        <v>#DIV/0!</v>
      </c>
      <c r="EF53" s="39" t="e">
        <f t="shared" si="230"/>
        <v>#DIV/0!</v>
      </c>
      <c r="EG53" s="37" t="e">
        <f t="shared" si="231"/>
        <v>#DIV/0!</v>
      </c>
      <c r="EH53" s="37" t="e">
        <f t="shared" si="232"/>
        <v>#DIV/0!</v>
      </c>
      <c r="EI53" s="11" t="b">
        <f t="shared" si="233"/>
        <v>1</v>
      </c>
      <c r="EJ53" s="11" t="b">
        <f t="shared" si="234"/>
        <v>0</v>
      </c>
      <c r="EK53" s="39" t="e">
        <f t="shared" si="235"/>
        <v>#DIV/0!</v>
      </c>
      <c r="EL53" s="39" t="e">
        <f t="shared" si="236"/>
        <v>#DIV/0!</v>
      </c>
      <c r="EM53" s="39" t="e">
        <f t="shared" si="237"/>
        <v>#DIV/0!</v>
      </c>
      <c r="EN53" s="39" t="e">
        <f t="shared" si="238"/>
        <v>#DIV/0!</v>
      </c>
      <c r="EO53" s="39" t="e">
        <f t="shared" si="239"/>
        <v>#DIV/0!</v>
      </c>
      <c r="EP53" s="39" t="e">
        <f t="shared" si="240"/>
        <v>#DIV/0!</v>
      </c>
      <c r="EQ53" s="39" t="e">
        <f t="shared" si="241"/>
        <v>#DIV/0!</v>
      </c>
      <c r="ER53" s="39" t="e">
        <f t="shared" si="242"/>
        <v>#DIV/0!</v>
      </c>
      <c r="ES53" s="58" t="str">
        <f t="shared" si="243"/>
        <v>(OH,F,Cl)-dominate amphibole</v>
      </c>
      <c r="ET53" s="58" t="e">
        <f t="shared" si="244"/>
        <v>#N/A</v>
      </c>
      <c r="EU53" s="56">
        <f t="shared" si="82"/>
        <v>0</v>
      </c>
      <c r="EV53" s="56">
        <f t="shared" si="83"/>
        <v>0</v>
      </c>
      <c r="EW53" s="56">
        <f t="shared" si="84"/>
        <v>0</v>
      </c>
      <c r="EX53" s="56">
        <f t="shared" si="85"/>
        <v>0</v>
      </c>
      <c r="EY53" s="56">
        <f t="shared" si="86"/>
        <v>0</v>
      </c>
      <c r="EZ53" s="56">
        <f t="shared" si="87"/>
        <v>0</v>
      </c>
      <c r="FA53" s="39">
        <f t="shared" si="88"/>
        <v>0</v>
      </c>
      <c r="FB53" s="39">
        <f t="shared" si="89"/>
        <v>0</v>
      </c>
      <c r="FC53" s="54">
        <f t="shared" si="90"/>
        <v>0</v>
      </c>
      <c r="FD53" s="54">
        <f t="shared" si="91"/>
        <v>0</v>
      </c>
      <c r="FE53" s="39">
        <f t="shared" si="92"/>
        <v>0</v>
      </c>
      <c r="FF53" s="54">
        <f t="shared" si="93"/>
        <v>0</v>
      </c>
      <c r="FG53" s="39">
        <f t="shared" si="94"/>
        <v>0</v>
      </c>
      <c r="FH53" s="39">
        <f t="shared" si="245"/>
        <v>0</v>
      </c>
      <c r="FI53" s="39">
        <f t="shared" si="246"/>
        <v>0</v>
      </c>
      <c r="FJ53" s="39">
        <f t="shared" si="247"/>
        <v>0</v>
      </c>
      <c r="FK53" s="39" t="e">
        <f t="shared" si="248"/>
        <v>#DIV/0!</v>
      </c>
      <c r="FL53" s="39" t="e">
        <f t="shared" si="249"/>
        <v>#DIV/0!</v>
      </c>
      <c r="FM53" s="39" t="e">
        <f t="shared" si="250"/>
        <v>#DIV/0!</v>
      </c>
      <c r="FN53" s="39">
        <f t="shared" si="251"/>
        <v>1</v>
      </c>
      <c r="FO53" s="39">
        <f t="shared" si="102"/>
        <v>0</v>
      </c>
      <c r="FP53" s="39">
        <f t="shared" si="103"/>
        <v>0</v>
      </c>
      <c r="FQ53" s="39">
        <f t="shared" si="104"/>
        <v>0</v>
      </c>
      <c r="FR53" s="39">
        <f t="shared" si="252"/>
        <v>0</v>
      </c>
      <c r="FS53" s="39">
        <f t="shared" si="253"/>
        <v>0</v>
      </c>
      <c r="FU53" s="39" t="e">
        <f t="shared" si="254"/>
        <v>#DIV/0!</v>
      </c>
      <c r="FV53" s="39" t="e">
        <f t="shared" si="255"/>
        <v>#DIV/0!</v>
      </c>
      <c r="FW53" s="39" t="e">
        <f t="shared" si="256"/>
        <v>#DIV/0!</v>
      </c>
      <c r="FY53" s="39" t="e">
        <f t="shared" si="257"/>
        <v>#DIV/0!</v>
      </c>
      <c r="FZ53" s="39" t="e">
        <f t="shared" si="258"/>
        <v>#DIV/0!</v>
      </c>
      <c r="GA53" s="39" t="e">
        <f t="shared" si="259"/>
        <v>#DIV/0!</v>
      </c>
      <c r="GB53" s="39" t="e">
        <f t="shared" si="260"/>
        <v>#DIV/0!</v>
      </c>
      <c r="GC53" s="39" t="e">
        <f t="shared" si="261"/>
        <v>#DIV/0!</v>
      </c>
      <c r="GD53" s="39" t="e">
        <f t="shared" si="262"/>
        <v>#DIV/0!</v>
      </c>
      <c r="GE53" s="39" t="e">
        <f t="shared" si="263"/>
        <v>#DIV/0!</v>
      </c>
      <c r="GF53" s="39" t="e">
        <f t="shared" si="264"/>
        <v>#DIV/0!</v>
      </c>
      <c r="GG53" s="39" t="e">
        <f t="shared" si="265"/>
        <v>#DIV/0!</v>
      </c>
      <c r="GH53" s="39" t="e">
        <f t="shared" si="266"/>
        <v>#DIV/0!</v>
      </c>
      <c r="GI53" s="39"/>
      <c r="GJ53" s="39" t="e">
        <f t="shared" si="267"/>
        <v>#DIV/0!</v>
      </c>
      <c r="GK53" s="39" t="e">
        <f t="shared" si="268"/>
        <v>#DIV/0!</v>
      </c>
      <c r="GL53" s="39" t="e">
        <f t="shared" si="269"/>
        <v>#DIV/0!</v>
      </c>
      <c r="GM53" s="39" t="e">
        <f t="shared" si="270"/>
        <v>#DIV/0!</v>
      </c>
      <c r="GN53" s="39" t="e">
        <f t="shared" si="271"/>
        <v>#DIV/0!</v>
      </c>
      <c r="GO53" s="57"/>
      <c r="GP53" s="57" t="e">
        <f t="shared" si="272"/>
        <v>#DIV/0!</v>
      </c>
      <c r="GQ53" s="59" t="e">
        <f t="shared" si="273"/>
        <v>#DIV/0!</v>
      </c>
      <c r="GR53" s="41" t="e">
        <f t="shared" si="274"/>
        <v>#DIV/0!</v>
      </c>
      <c r="GS53" s="57" t="e">
        <f t="shared" si="275"/>
        <v>#DIV/0!</v>
      </c>
      <c r="GT53" s="57" t="e">
        <f t="shared" si="276"/>
        <v>#DIV/0!</v>
      </c>
      <c r="GU53" s="57" t="e">
        <f t="shared" si="277"/>
        <v>#DIV/0!</v>
      </c>
      <c r="GV53" s="57"/>
      <c r="GW53" s="42" t="e">
        <f t="shared" si="278"/>
        <v>#DIV/0!</v>
      </c>
      <c r="GX53" s="42" t="e">
        <f t="shared" si="279"/>
        <v>#DIV/0!</v>
      </c>
      <c r="GY53" s="42" t="e">
        <f t="shared" si="280"/>
        <v>#DIV/0!</v>
      </c>
      <c r="GZ53" s="57"/>
      <c r="HA53" s="2" t="e">
        <f t="shared" si="281"/>
        <v>#DIV/0!</v>
      </c>
      <c r="HB53" s="2" t="e">
        <f t="shared" si="282"/>
        <v>#DIV/0!</v>
      </c>
      <c r="HC53" s="2" t="e">
        <f t="shared" si="283"/>
        <v>#DIV/0!</v>
      </c>
      <c r="HD53" s="2" t="e">
        <f t="shared" si="284"/>
        <v>#DIV/0!</v>
      </c>
      <c r="HE53" s="2" t="e">
        <f t="shared" si="285"/>
        <v>#DIV/0!</v>
      </c>
      <c r="HF53" s="2" t="e">
        <f t="shared" si="286"/>
        <v>#DIV/0!</v>
      </c>
      <c r="HG53" s="2" t="e">
        <f t="shared" si="287"/>
        <v>#DIV/0!</v>
      </c>
      <c r="HH53" s="2" t="e">
        <f t="shared" si="288"/>
        <v>#DIV/0!</v>
      </c>
      <c r="HI53" s="2" t="e">
        <f t="shared" si="289"/>
        <v>#DIV/0!</v>
      </c>
      <c r="HJ53" s="11" t="e">
        <f t="shared" si="290"/>
        <v>#DIV/0!</v>
      </c>
      <c r="HK53" s="60" t="e">
        <f t="shared" si="291"/>
        <v>#DIV/0!</v>
      </c>
      <c r="HL53" s="57"/>
      <c r="HM53" s="57" t="e">
        <f t="shared" si="292"/>
        <v>#DIV/0!</v>
      </c>
      <c r="HN53" s="57" t="e">
        <f t="shared" si="293"/>
        <v>#DIV/0!</v>
      </c>
      <c r="HO53" s="57" t="e">
        <f t="shared" si="294"/>
        <v>#DIV/0!</v>
      </c>
      <c r="HP53" s="57" t="e">
        <f t="shared" si="295"/>
        <v>#DIV/0!</v>
      </c>
      <c r="HQ53" s="57" t="e">
        <f t="shared" si="296"/>
        <v>#DIV/0!</v>
      </c>
      <c r="HR53" s="57"/>
      <c r="HS53" s="57" t="e">
        <f t="shared" si="297"/>
        <v>#DIV/0!</v>
      </c>
      <c r="HT53" s="57" t="e">
        <f t="shared" si="298"/>
        <v>#DIV/0!</v>
      </c>
      <c r="HU53" s="57" t="e">
        <f t="shared" si="299"/>
        <v>#DIV/0!</v>
      </c>
      <c r="HV53" s="57" t="e">
        <f t="shared" si="300"/>
        <v>#DIV/0!</v>
      </c>
      <c r="HW53" s="57" t="e">
        <f t="shared" si="301"/>
        <v>#DIV/0!</v>
      </c>
      <c r="HX53" s="57"/>
      <c r="HY53" s="57" t="e">
        <f t="shared" si="302"/>
        <v>#DIV/0!</v>
      </c>
      <c r="HZ53" s="57" t="e">
        <f t="shared" si="303"/>
        <v>#DIV/0!</v>
      </c>
      <c r="IA53" s="57"/>
      <c r="IB53" s="61">
        <f t="shared" si="304"/>
        <v>0</v>
      </c>
      <c r="IC53" s="57" t="str">
        <f t="shared" si="305"/>
        <v/>
      </c>
      <c r="ID53" s="42"/>
      <c r="IE53" s="2" t="str">
        <f t="shared" si="306"/>
        <v/>
      </c>
      <c r="IF53" s="60" t="e">
        <f t="shared" si="307"/>
        <v>#DIV/0!</v>
      </c>
      <c r="IG53" s="60" t="str">
        <f t="shared" si="308"/>
        <v/>
      </c>
      <c r="IH53" s="60" t="str">
        <f t="shared" si="309"/>
        <v>zinco-</v>
      </c>
      <c r="II53" s="60" t="str">
        <f t="shared" si="310"/>
        <v>mangano-</v>
      </c>
      <c r="IJ53" s="60" t="e">
        <f t="shared" si="311"/>
        <v>#DIV/0!</v>
      </c>
      <c r="IK53" s="60" t="e">
        <f t="shared" si="312"/>
        <v>#DIV/0!</v>
      </c>
      <c r="IL53" s="60" t="e">
        <f t="shared" si="313"/>
        <v>#DIV/0!</v>
      </c>
      <c r="IM53" s="60" t="e">
        <f t="shared" si="314"/>
        <v>#DIV/0!</v>
      </c>
      <c r="IN53" s="60" t="str">
        <f t="shared" si="315"/>
        <v/>
      </c>
      <c r="IO53" s="60" t="str">
        <f t="shared" si="316"/>
        <v/>
      </c>
      <c r="IP53" s="57"/>
      <c r="IQ53" s="57" t="str">
        <f t="shared" si="317"/>
        <v>ERROR!!</v>
      </c>
    </row>
    <row r="54" spans="1:251" ht="15" customHeight="1">
      <c r="A54"/>
      <c r="B54"/>
      <c r="C54"/>
      <c r="D54"/>
      <c r="E54"/>
      <c r="F54" t="s">
        <v>196</v>
      </c>
      <c r="G54" s="73"/>
      <c r="H54" s="74"/>
      <c r="I54" s="73"/>
      <c r="J54" s="73"/>
      <c r="K54" s="73"/>
      <c r="L54" s="73"/>
      <c r="M54" s="74"/>
      <c r="N54" s="74"/>
      <c r="O54" s="74"/>
      <c r="P54" s="74"/>
      <c r="Q54" s="74"/>
      <c r="R54" s="74"/>
      <c r="S54"/>
      <c r="T54"/>
      <c r="U54"/>
      <c r="V54"/>
      <c r="W54"/>
      <c r="X54" s="29">
        <f t="shared" si="173"/>
        <v>0</v>
      </c>
      <c r="Y54" s="29">
        <f t="shared" si="174"/>
        <v>0</v>
      </c>
      <c r="Z54" s="29" t="e">
        <f t="shared" si="175"/>
        <v>#DIV/0!</v>
      </c>
      <c r="AA54" s="29" t="e">
        <f t="shared" si="176"/>
        <v>#DIV/0!</v>
      </c>
      <c r="AB54" s="29" t="e">
        <f t="shared" si="177"/>
        <v>#DIV/0!</v>
      </c>
      <c r="AC54" s="29" t="e">
        <f t="shared" si="178"/>
        <v>#DIV/0!</v>
      </c>
      <c r="AF54" s="23">
        <v>60.084299999999999</v>
      </c>
      <c r="AG54" s="23">
        <v>79.878799999999998</v>
      </c>
      <c r="AH54" s="23">
        <v>101.96120000000001</v>
      </c>
      <c r="AI54" s="23">
        <v>151.99039999999999</v>
      </c>
      <c r="AJ54" s="23">
        <v>159.69</v>
      </c>
      <c r="AK54" s="23">
        <v>71.846400000000003</v>
      </c>
      <c r="AL54" s="23">
        <v>70.9375</v>
      </c>
      <c r="AM54" s="23">
        <v>40.304400000000001</v>
      </c>
      <c r="AN54" s="23">
        <v>56.077399999999997</v>
      </c>
      <c r="AO54" s="23">
        <v>61.978999999999999</v>
      </c>
      <c r="AP54" s="23">
        <v>94.195999999999998</v>
      </c>
      <c r="AQ54" s="23">
        <v>18.998000000000001</v>
      </c>
      <c r="AR54" s="23">
        <v>35.450000000000003</v>
      </c>
      <c r="AS54" s="23">
        <v>29.88</v>
      </c>
      <c r="AT54" s="23">
        <v>74.691999999999993</v>
      </c>
      <c r="AU54" s="23">
        <v>81.39</v>
      </c>
      <c r="AX54" s="54">
        <f t="shared" si="179"/>
        <v>0</v>
      </c>
      <c r="AY54" s="54">
        <f t="shared" si="180"/>
        <v>0</v>
      </c>
      <c r="AZ54" s="54">
        <f t="shared" si="181"/>
        <v>0</v>
      </c>
      <c r="BA54" s="54">
        <f t="shared" si="182"/>
        <v>0</v>
      </c>
      <c r="BB54" s="54">
        <f t="shared" si="183"/>
        <v>0</v>
      </c>
      <c r="BC54" s="54">
        <f t="shared" si="184"/>
        <v>0</v>
      </c>
      <c r="BD54" s="54">
        <f t="shared" si="185"/>
        <v>0</v>
      </c>
      <c r="BE54" s="54">
        <f t="shared" si="186"/>
        <v>0</v>
      </c>
      <c r="BF54" s="54">
        <f t="shared" si="187"/>
        <v>0</v>
      </c>
      <c r="BG54" s="54">
        <f t="shared" si="188"/>
        <v>0</v>
      </c>
      <c r="BH54" s="54">
        <f t="shared" si="189"/>
        <v>0</v>
      </c>
      <c r="BI54" s="54">
        <f t="shared" si="190"/>
        <v>0</v>
      </c>
      <c r="BJ54" s="54">
        <f t="shared" si="191"/>
        <v>0</v>
      </c>
      <c r="BK54" s="54">
        <f t="shared" si="192"/>
        <v>0</v>
      </c>
      <c r="BL54" s="54">
        <f t="shared" si="193"/>
        <v>0</v>
      </c>
      <c r="BM54" s="42"/>
      <c r="BO54" s="54">
        <f>'Norm-coeff'!$C$2+$AX54*'Norm-coeff'!$D$2+$AY54*'Norm-coeff'!$E$2+$AZ54*'Norm-coeff'!$F$2+$BA54*'Norm-coeff'!$G$2+$BB54*'Norm-coeff'!$H$2+$BC54*'Norm-coeff'!$I$2+$BD54*'Norm-coeff'!$J$2+$BE54*'Norm-coeff'!$K$2+$BF54*'Norm-coeff'!$L$2+$BG54*'Norm-coeff'!$M$2+$BH54*'Norm-coeff'!$N$2+$BI54*'Norm-coeff'!$O$2</f>
        <v>5.4045421474420303</v>
      </c>
      <c r="BP54" s="54">
        <f>'Norm-coeff'!$C$3+$AX54*'Norm-coeff'!$D$3+$AY54*'Norm-coeff'!$E$3+$AZ54*'Norm-coeff'!$F$3+$BA54*'Norm-coeff'!$G$3+$BB54*'Norm-coeff'!$H$3+$BC54*'Norm-coeff'!$I$3+$BD54*'Norm-coeff'!$J$3+$BE54*'Norm-coeff'!$K$3+$BF54*'Norm-coeff'!$L$3+$BG54*'Norm-coeff'!$M$3+$BH54*'Norm-coeff'!$N$3+$BI54*'Norm-coeff'!$O$3</f>
        <v>3.15319116612705</v>
      </c>
      <c r="BQ54" s="54">
        <f>'Norm-coeff'!$C$4+$AX54*'Norm-coeff'!$D$4+$AY54*'Norm-coeff'!$E$4+$AZ54*'Norm-coeff'!$F$4+$BA54*'Norm-coeff'!$G$4+$BB54*'Norm-coeff'!$H$4+$BC54*'Norm-coeff'!$I$4+$BD54*'Norm-coeff'!$J$4+$BE54*'Norm-coeff'!$K$4+$BF54*'Norm-coeff'!$L$4+$BG54*'Norm-coeff'!$M$4+$BH54*'Norm-coeff'!$N$4+$BI54*'Norm-coeff'!$O$4</f>
        <v>1.42115649462768</v>
      </c>
      <c r="BR54" s="54">
        <f>'Norm-coeff'!$C$5+$AX54*'Norm-coeff'!$D$5+$AY54*'Norm-coeff'!$E$5+$AZ54*'Norm-coeff'!$F$5+$BA54*'Norm-coeff'!$G$5+$BB54*'Norm-coeff'!$H$5+$BC54*'Norm-coeff'!$I$5+$BD54*'Norm-coeff'!$J$5+$BE54*'Norm-coeff'!$K$5+$BF54*'Norm-coeff'!$L$5+$BG54*'Norm-coeff'!$M$5+$BH54*'Norm-coeff'!$N$5+$BI54*'Norm-coeff'!$O$5</f>
        <v>1.0553329241296201</v>
      </c>
      <c r="BS54" s="54">
        <f>'Norm-coeff'!$C$6+$AX54*'Norm-coeff'!$D$6+$AY54*'Norm-coeff'!$E$6+$AZ54*'Norm-coeff'!$F$6+$BA54*'Norm-coeff'!$G$6+$BB54*'Norm-coeff'!$H$6+$BC54*'Norm-coeff'!$I$6+$BD54*'Norm-coeff'!$J$6+$BE54*'Norm-coeff'!$K$6+$BF54*'Norm-coeff'!$L$6+$BG54*'Norm-coeff'!$M$6+$BH54*'Norm-coeff'!$N$6+$BI54*'Norm-coeff'!$O$6</f>
        <v>-1.48700885495103E-2</v>
      </c>
      <c r="BT54" s="54">
        <f>'Norm-coeff'!$C$7+$AX54*'Norm-coeff'!$D$7+$AY54*'Norm-coeff'!$E$7+$AZ54*'Norm-coeff'!$F$7+$BA54*'Norm-coeff'!$G$7+$BB54*'Norm-coeff'!$H$7+$BC54*'Norm-coeff'!$I$7+$BD54*'Norm-coeff'!$J$7+$BE54*'Norm-coeff'!$K$7+$BF54*'Norm-coeff'!$L$7+$BG54*'Norm-coeff'!$M$7+$BH54*'Norm-coeff'!$N$7+$BI54*'Norm-coeff'!$O$7</f>
        <v>2.0907583608832998</v>
      </c>
      <c r="BU54" s="54">
        <f>'Norm-coeff'!$C$8+$AX54*'Norm-coeff'!$D$8+$AY54*'Norm-coeff'!$E$8+$AZ54*'Norm-coeff'!$F$8+$BA54*'Norm-coeff'!$G$8+$BB54*'Norm-coeff'!$H$8+$BC54*'Norm-coeff'!$I$8+$BD54*'Norm-coeff'!$J$8+$BE54*'Norm-coeff'!$K$8+$BF54*'Norm-coeff'!$L$8+$BG54*'Norm-coeff'!$M$8+$BH54*'Norm-coeff'!$N$8+$BI54*'Norm-coeff'!$O$8</f>
        <v>0.65894159836244504</v>
      </c>
      <c r="BV54" s="54">
        <f>'Norm-coeff'!$C$9+$AX54*'Norm-coeff'!$D$9+$AY54*'Norm-coeff'!$E$9+$AZ54*'Norm-coeff'!$F$9+$BA54*'Norm-coeff'!$G$9+$BB54*'Norm-coeff'!$H$9+$BC54*'Norm-coeff'!$I$9+$BD54*'Norm-coeff'!$J$9+$BE54*'Norm-coeff'!$K$9+$BF54*'Norm-coeff'!$L$9+$BG54*'Norm-coeff'!$M$9+$BH54*'Norm-coeff'!$N$9+$BI54*'Norm-coeff'!$O$9</f>
        <v>1.48961085014701</v>
      </c>
      <c r="BW54" s="54">
        <f>'Norm-coeff'!$C$10+$AX54*'Norm-coeff'!$D$10+$AY54*'Norm-coeff'!$E$10+$AZ54*'Norm-coeff'!$F$10+$BA54*'Norm-coeff'!$G$10+$BB54*'Norm-coeff'!$H$10+$BC54*'Norm-coeff'!$I$10+$BD54*'Norm-coeff'!$J$10+$BE54*'Norm-coeff'!$K$10+$BF54*'Norm-coeff'!$L$10+$BG54*'Norm-coeff'!$M$10+$BH54*'Norm-coeff'!$N$10+$BI54*'Norm-coeff'!$O$10</f>
        <v>1.42058735749591</v>
      </c>
      <c r="BX54" s="54">
        <f>'Norm-coeff'!$C$11+$AX54*'Norm-coeff'!$D$11+$AY54*'Norm-coeff'!$E$11+$AZ54*'Norm-coeff'!$F$11+$BA54*'Norm-coeff'!$G$11+$BB54*'Norm-coeff'!$H$11+$BC54*'Norm-coeff'!$I$11+$BD54*'Norm-coeff'!$J$11+$BE54*'Norm-coeff'!$K$11+$BF54*'Norm-coeff'!$L$11+$BG54*'Norm-coeff'!$M$11+$BH54*'Norm-coeff'!$N$11+$BI54*'Norm-coeff'!$O$11</f>
        <v>0.221233014421479</v>
      </c>
      <c r="BY54" s="54">
        <f>'Norm-coeff'!$C$12+$AX54*'Norm-coeff'!$D$12+$AY54*'Norm-coeff'!$E$12+$AZ54*'Norm-coeff'!$F$12+$BA54*'Norm-coeff'!$G$12+$BB54*'Norm-coeff'!$H$12+$BC54*'Norm-coeff'!$I$12+$BD54*'Norm-coeff'!$J$12+$BE54*'Norm-coeff'!$K$12+$BF54*'Norm-coeff'!$L$12+$BG54*'Norm-coeff'!$M$12+$BH54*'Norm-coeff'!$N$12+$BI54*'Norm-coeff'!$O$12</f>
        <v>0.283527502056037</v>
      </c>
      <c r="BZ54" s="54">
        <f>'Norm-coeff'!$C$13+$AX54*'Norm-coeff'!$D$13+$AY54*'Norm-coeff'!$E$13+$AZ54*'Norm-coeff'!$F$13+$BA54*'Norm-coeff'!$G$13+$BB54*'Norm-coeff'!$H$13+$BC54*'Norm-coeff'!$I$13+$BD54*'Norm-coeff'!$J$13+$BE54*'Norm-coeff'!$K$13+$BF54*'Norm-coeff'!$L$13+$BG54*'Norm-coeff'!$M$13+$BH54*'Norm-coeff'!$N$13+$BI54*'Norm-coeff'!$O$13</f>
        <v>-4.1864930554451202E-2</v>
      </c>
      <c r="CA54" s="54">
        <f>'Norm-coeff'!$C$14+$AX54*'Norm-coeff'!$D$14+$AY54*'Norm-coeff'!$E$14+$AZ54*'Norm-coeff'!$F$14+$BA54*'Norm-coeff'!$G$14+$BB54*'Norm-coeff'!$H$14+$BC54*'Norm-coeff'!$I$14+$BD54*'Norm-coeff'!$J$14+$BE54*'Norm-coeff'!$K$14+$BF54*'Norm-coeff'!$L$14+$BG54*'Norm-coeff'!$M$14+$BH54*'Norm-coeff'!$N$14+$BI54*'Norm-coeff'!$O$14</f>
        <v>4.2526983164477103</v>
      </c>
      <c r="CC54" s="54">
        <f t="shared" si="318"/>
        <v>0</v>
      </c>
      <c r="CG54" s="54">
        <f t="shared" si="194"/>
        <v>0</v>
      </c>
      <c r="CH54" s="54">
        <f t="shared" si="172"/>
        <v>0</v>
      </c>
      <c r="CI54" s="54">
        <f t="shared" si="195"/>
        <v>0</v>
      </c>
      <c r="CJ54" s="56">
        <f t="shared" si="196"/>
        <v>0</v>
      </c>
      <c r="CK54" s="54">
        <f t="shared" si="197"/>
        <v>0</v>
      </c>
      <c r="CL54" s="54">
        <f t="shared" si="198"/>
        <v>0</v>
      </c>
      <c r="CM54" s="54">
        <f t="shared" si="199"/>
        <v>0</v>
      </c>
      <c r="CN54" s="54">
        <f t="shared" si="200"/>
        <v>0</v>
      </c>
      <c r="CO54" s="54">
        <f t="shared" si="201"/>
        <v>0</v>
      </c>
      <c r="CP54" s="54">
        <f t="shared" si="202"/>
        <v>0</v>
      </c>
      <c r="CQ54" s="54">
        <f t="shared" si="203"/>
        <v>0</v>
      </c>
      <c r="CR54" s="54">
        <f t="shared" si="204"/>
        <v>0</v>
      </c>
      <c r="CS54" s="54">
        <f t="shared" si="205"/>
        <v>0</v>
      </c>
      <c r="CU54" s="54">
        <f t="shared" si="206"/>
        <v>0</v>
      </c>
      <c r="CV54" s="54">
        <f t="shared" si="207"/>
        <v>0</v>
      </c>
      <c r="CW54" s="54">
        <f t="shared" si="208"/>
        <v>0</v>
      </c>
      <c r="CX54" s="54">
        <f t="shared" si="209"/>
        <v>0</v>
      </c>
      <c r="CZ54" s="54">
        <f t="shared" si="210"/>
        <v>0</v>
      </c>
      <c r="DA54" s="54">
        <f t="shared" si="211"/>
        <v>0</v>
      </c>
      <c r="DB54" s="54">
        <f t="shared" si="212"/>
        <v>0</v>
      </c>
      <c r="DC54" s="54">
        <f t="shared" si="213"/>
        <v>0</v>
      </c>
      <c r="DD54" s="54">
        <f t="shared" si="214"/>
        <v>0</v>
      </c>
      <c r="DE54" s="54">
        <f t="shared" si="215"/>
        <v>0</v>
      </c>
      <c r="DF54" s="54">
        <f t="shared" si="216"/>
        <v>0</v>
      </c>
      <c r="DG54" s="54">
        <f t="shared" si="217"/>
        <v>2</v>
      </c>
      <c r="DH54" s="71">
        <f t="shared" si="218"/>
        <v>0</v>
      </c>
      <c r="DI54" s="71">
        <f t="shared" si="219"/>
        <v>0</v>
      </c>
      <c r="DJ54" s="54">
        <f t="shared" si="220"/>
        <v>0</v>
      </c>
      <c r="DK54" s="54">
        <f t="shared" si="221"/>
        <v>2</v>
      </c>
      <c r="DL54" s="4">
        <f t="shared" si="49"/>
        <v>0</v>
      </c>
      <c r="DM54" s="3">
        <f t="shared" si="222"/>
        <v>0</v>
      </c>
      <c r="DN54" s="3">
        <f t="shared" si="223"/>
        <v>0</v>
      </c>
      <c r="DO54" s="4" t="e">
        <f t="shared" si="224"/>
        <v>#DIV/0!</v>
      </c>
      <c r="DP54" s="57"/>
      <c r="DQ54" s="57"/>
      <c r="DR54" s="56">
        <f t="shared" si="53"/>
        <v>2</v>
      </c>
      <c r="DS54" s="56">
        <f t="shared" si="54"/>
        <v>0</v>
      </c>
      <c r="DT54" s="38">
        <f t="shared" si="55"/>
        <v>0</v>
      </c>
      <c r="DU54" s="38">
        <f t="shared" si="225"/>
        <v>2</v>
      </c>
      <c r="DV54" s="38">
        <f t="shared" si="57"/>
        <v>0</v>
      </c>
      <c r="DW54" s="39">
        <f t="shared" si="58"/>
        <v>0</v>
      </c>
      <c r="DX54" s="39">
        <f t="shared" si="59"/>
        <v>0</v>
      </c>
      <c r="DY54" s="39">
        <f t="shared" si="60"/>
        <v>0</v>
      </c>
      <c r="DZ54" s="39">
        <f t="shared" si="61"/>
        <v>0</v>
      </c>
      <c r="EA54" s="39">
        <f t="shared" si="62"/>
        <v>0</v>
      </c>
      <c r="EB54" s="37" t="e">
        <f t="shared" si="226"/>
        <v>#DIV/0!</v>
      </c>
      <c r="EC54" s="37" t="e">
        <f t="shared" si="227"/>
        <v>#DIV/0!</v>
      </c>
      <c r="ED54" s="37" t="e">
        <f t="shared" si="228"/>
        <v>#DIV/0!</v>
      </c>
      <c r="EE54" s="37" t="e">
        <f t="shared" si="229"/>
        <v>#DIV/0!</v>
      </c>
      <c r="EF54" s="39" t="e">
        <f t="shared" si="230"/>
        <v>#DIV/0!</v>
      </c>
      <c r="EG54" s="37" t="e">
        <f t="shared" si="231"/>
        <v>#DIV/0!</v>
      </c>
      <c r="EH54" s="37" t="e">
        <f t="shared" si="232"/>
        <v>#DIV/0!</v>
      </c>
      <c r="EI54" s="11" t="b">
        <f t="shared" si="233"/>
        <v>1</v>
      </c>
      <c r="EJ54" s="11" t="b">
        <f t="shared" si="234"/>
        <v>0</v>
      </c>
      <c r="EK54" s="39" t="e">
        <f t="shared" si="235"/>
        <v>#DIV/0!</v>
      </c>
      <c r="EL54" s="39" t="e">
        <f t="shared" si="236"/>
        <v>#DIV/0!</v>
      </c>
      <c r="EM54" s="39" t="e">
        <f t="shared" si="237"/>
        <v>#DIV/0!</v>
      </c>
      <c r="EN54" s="39" t="e">
        <f t="shared" si="238"/>
        <v>#DIV/0!</v>
      </c>
      <c r="EO54" s="39" t="e">
        <f t="shared" si="239"/>
        <v>#DIV/0!</v>
      </c>
      <c r="EP54" s="39" t="e">
        <f t="shared" si="240"/>
        <v>#DIV/0!</v>
      </c>
      <c r="EQ54" s="39" t="e">
        <f t="shared" si="241"/>
        <v>#DIV/0!</v>
      </c>
      <c r="ER54" s="39" t="e">
        <f t="shared" si="242"/>
        <v>#DIV/0!</v>
      </c>
      <c r="ES54" s="58" t="str">
        <f t="shared" si="243"/>
        <v>(OH,F,Cl)-dominate amphibole</v>
      </c>
      <c r="ET54" s="58" t="e">
        <f t="shared" si="244"/>
        <v>#N/A</v>
      </c>
      <c r="EU54" s="56">
        <f t="shared" si="82"/>
        <v>0</v>
      </c>
      <c r="EV54" s="56">
        <f t="shared" si="83"/>
        <v>0</v>
      </c>
      <c r="EW54" s="56">
        <f t="shared" si="84"/>
        <v>0</v>
      </c>
      <c r="EX54" s="56">
        <f t="shared" si="85"/>
        <v>0</v>
      </c>
      <c r="EY54" s="56">
        <f t="shared" si="86"/>
        <v>0</v>
      </c>
      <c r="EZ54" s="56">
        <f t="shared" si="87"/>
        <v>0</v>
      </c>
      <c r="FA54" s="39">
        <f t="shared" si="88"/>
        <v>0</v>
      </c>
      <c r="FB54" s="39">
        <f t="shared" si="89"/>
        <v>0</v>
      </c>
      <c r="FC54" s="54">
        <f t="shared" si="90"/>
        <v>0</v>
      </c>
      <c r="FD54" s="54">
        <f t="shared" si="91"/>
        <v>0</v>
      </c>
      <c r="FE54" s="39">
        <f t="shared" si="92"/>
        <v>0</v>
      </c>
      <c r="FF54" s="54">
        <f t="shared" si="93"/>
        <v>0</v>
      </c>
      <c r="FG54" s="39">
        <f t="shared" si="94"/>
        <v>0</v>
      </c>
      <c r="FH54" s="39">
        <f t="shared" si="245"/>
        <v>0</v>
      </c>
      <c r="FI54" s="39">
        <f t="shared" si="246"/>
        <v>0</v>
      </c>
      <c r="FJ54" s="39">
        <f t="shared" si="247"/>
        <v>0</v>
      </c>
      <c r="FK54" s="39" t="e">
        <f t="shared" si="248"/>
        <v>#DIV/0!</v>
      </c>
      <c r="FL54" s="39" t="e">
        <f t="shared" si="249"/>
        <v>#DIV/0!</v>
      </c>
      <c r="FM54" s="39" t="e">
        <f t="shared" si="250"/>
        <v>#DIV/0!</v>
      </c>
      <c r="FN54" s="39">
        <f t="shared" si="251"/>
        <v>1</v>
      </c>
      <c r="FO54" s="39">
        <f t="shared" si="102"/>
        <v>0</v>
      </c>
      <c r="FP54" s="39">
        <f t="shared" si="103"/>
        <v>0</v>
      </c>
      <c r="FQ54" s="39">
        <f t="shared" si="104"/>
        <v>0</v>
      </c>
      <c r="FR54" s="39">
        <f t="shared" si="252"/>
        <v>0</v>
      </c>
      <c r="FS54" s="39">
        <f t="shared" si="253"/>
        <v>0</v>
      </c>
      <c r="FU54" s="39" t="e">
        <f t="shared" si="254"/>
        <v>#DIV/0!</v>
      </c>
      <c r="FV54" s="39" t="e">
        <f t="shared" si="255"/>
        <v>#DIV/0!</v>
      </c>
      <c r="FW54" s="39" t="e">
        <f t="shared" si="256"/>
        <v>#DIV/0!</v>
      </c>
      <c r="FY54" s="39" t="e">
        <f t="shared" si="257"/>
        <v>#DIV/0!</v>
      </c>
      <c r="FZ54" s="39" t="e">
        <f t="shared" si="258"/>
        <v>#DIV/0!</v>
      </c>
      <c r="GA54" s="39" t="e">
        <f t="shared" si="259"/>
        <v>#DIV/0!</v>
      </c>
      <c r="GB54" s="39" t="e">
        <f t="shared" si="260"/>
        <v>#DIV/0!</v>
      </c>
      <c r="GC54" s="39" t="e">
        <f t="shared" si="261"/>
        <v>#DIV/0!</v>
      </c>
      <c r="GD54" s="39" t="e">
        <f t="shared" si="262"/>
        <v>#DIV/0!</v>
      </c>
      <c r="GE54" s="39" t="e">
        <f t="shared" si="263"/>
        <v>#DIV/0!</v>
      </c>
      <c r="GF54" s="39" t="e">
        <f t="shared" si="264"/>
        <v>#DIV/0!</v>
      </c>
      <c r="GG54" s="39" t="e">
        <f t="shared" si="265"/>
        <v>#DIV/0!</v>
      </c>
      <c r="GH54" s="39" t="e">
        <f t="shared" si="266"/>
        <v>#DIV/0!</v>
      </c>
      <c r="GI54" s="39"/>
      <c r="GJ54" s="39" t="e">
        <f t="shared" si="267"/>
        <v>#DIV/0!</v>
      </c>
      <c r="GK54" s="39" t="e">
        <f t="shared" si="268"/>
        <v>#DIV/0!</v>
      </c>
      <c r="GL54" s="39" t="e">
        <f t="shared" si="269"/>
        <v>#DIV/0!</v>
      </c>
      <c r="GM54" s="39" t="e">
        <f t="shared" si="270"/>
        <v>#DIV/0!</v>
      </c>
      <c r="GN54" s="39" t="e">
        <f t="shared" si="271"/>
        <v>#DIV/0!</v>
      </c>
      <c r="GO54" s="57"/>
      <c r="GP54" s="57" t="e">
        <f t="shared" si="272"/>
        <v>#DIV/0!</v>
      </c>
      <c r="GQ54" s="59" t="e">
        <f t="shared" si="273"/>
        <v>#DIV/0!</v>
      </c>
      <c r="GR54" s="41" t="e">
        <f t="shared" si="274"/>
        <v>#DIV/0!</v>
      </c>
      <c r="GS54" s="57" t="e">
        <f t="shared" si="275"/>
        <v>#DIV/0!</v>
      </c>
      <c r="GT54" s="57" t="e">
        <f t="shared" si="276"/>
        <v>#DIV/0!</v>
      </c>
      <c r="GU54" s="57" t="e">
        <f t="shared" si="277"/>
        <v>#DIV/0!</v>
      </c>
      <c r="GV54" s="57"/>
      <c r="GW54" s="42" t="e">
        <f t="shared" si="278"/>
        <v>#DIV/0!</v>
      </c>
      <c r="GX54" s="42" t="e">
        <f t="shared" si="279"/>
        <v>#DIV/0!</v>
      </c>
      <c r="GY54" s="42" t="e">
        <f t="shared" si="280"/>
        <v>#DIV/0!</v>
      </c>
      <c r="GZ54" s="57"/>
      <c r="HA54" s="2" t="e">
        <f t="shared" si="281"/>
        <v>#DIV/0!</v>
      </c>
      <c r="HB54" s="2" t="e">
        <f t="shared" si="282"/>
        <v>#DIV/0!</v>
      </c>
      <c r="HC54" s="2" t="e">
        <f t="shared" si="283"/>
        <v>#DIV/0!</v>
      </c>
      <c r="HD54" s="2" t="e">
        <f t="shared" si="284"/>
        <v>#DIV/0!</v>
      </c>
      <c r="HE54" s="2" t="e">
        <f t="shared" si="285"/>
        <v>#DIV/0!</v>
      </c>
      <c r="HF54" s="2" t="e">
        <f t="shared" si="286"/>
        <v>#DIV/0!</v>
      </c>
      <c r="HG54" s="2" t="e">
        <f t="shared" si="287"/>
        <v>#DIV/0!</v>
      </c>
      <c r="HH54" s="2" t="e">
        <f t="shared" si="288"/>
        <v>#DIV/0!</v>
      </c>
      <c r="HI54" s="2" t="e">
        <f t="shared" si="289"/>
        <v>#DIV/0!</v>
      </c>
      <c r="HJ54" s="11" t="e">
        <f t="shared" si="290"/>
        <v>#DIV/0!</v>
      </c>
      <c r="HK54" s="60" t="e">
        <f t="shared" si="291"/>
        <v>#DIV/0!</v>
      </c>
      <c r="HL54" s="57"/>
      <c r="HM54" s="57" t="e">
        <f t="shared" si="292"/>
        <v>#DIV/0!</v>
      </c>
      <c r="HN54" s="57" t="e">
        <f t="shared" si="293"/>
        <v>#DIV/0!</v>
      </c>
      <c r="HO54" s="57" t="e">
        <f t="shared" si="294"/>
        <v>#DIV/0!</v>
      </c>
      <c r="HP54" s="57" t="e">
        <f t="shared" si="295"/>
        <v>#DIV/0!</v>
      </c>
      <c r="HQ54" s="57" t="e">
        <f t="shared" si="296"/>
        <v>#DIV/0!</v>
      </c>
      <c r="HR54" s="57"/>
      <c r="HS54" s="57" t="e">
        <f t="shared" si="297"/>
        <v>#DIV/0!</v>
      </c>
      <c r="HT54" s="57" t="e">
        <f t="shared" si="298"/>
        <v>#DIV/0!</v>
      </c>
      <c r="HU54" s="57" t="e">
        <f t="shared" si="299"/>
        <v>#DIV/0!</v>
      </c>
      <c r="HV54" s="57" t="e">
        <f t="shared" si="300"/>
        <v>#DIV/0!</v>
      </c>
      <c r="HW54" s="57" t="e">
        <f t="shared" si="301"/>
        <v>#DIV/0!</v>
      </c>
      <c r="HX54" s="57"/>
      <c r="HY54" s="57" t="e">
        <f t="shared" si="302"/>
        <v>#DIV/0!</v>
      </c>
      <c r="HZ54" s="57" t="e">
        <f t="shared" si="303"/>
        <v>#DIV/0!</v>
      </c>
      <c r="IA54" s="57"/>
      <c r="IB54" s="61">
        <f t="shared" si="304"/>
        <v>0</v>
      </c>
      <c r="IC54" s="57" t="str">
        <f t="shared" si="305"/>
        <v/>
      </c>
      <c r="ID54" s="42"/>
      <c r="IE54" s="2" t="str">
        <f t="shared" si="306"/>
        <v/>
      </c>
      <c r="IF54" s="60" t="e">
        <f t="shared" si="307"/>
        <v>#DIV/0!</v>
      </c>
      <c r="IG54" s="60" t="str">
        <f t="shared" si="308"/>
        <v/>
      </c>
      <c r="IH54" s="60" t="str">
        <f t="shared" si="309"/>
        <v>zinco-</v>
      </c>
      <c r="II54" s="60" t="str">
        <f t="shared" si="310"/>
        <v>mangano-</v>
      </c>
      <c r="IJ54" s="60" t="e">
        <f t="shared" si="311"/>
        <v>#DIV/0!</v>
      </c>
      <c r="IK54" s="60" t="e">
        <f t="shared" si="312"/>
        <v>#DIV/0!</v>
      </c>
      <c r="IL54" s="60" t="e">
        <f t="shared" si="313"/>
        <v>#DIV/0!</v>
      </c>
      <c r="IM54" s="60" t="e">
        <f t="shared" si="314"/>
        <v>#DIV/0!</v>
      </c>
      <c r="IN54" s="60" t="str">
        <f t="shared" si="315"/>
        <v/>
      </c>
      <c r="IO54" s="60" t="str">
        <f t="shared" si="316"/>
        <v/>
      </c>
      <c r="IP54" s="57"/>
      <c r="IQ54" s="57" t="str">
        <f t="shared" si="317"/>
        <v>ERROR!!</v>
      </c>
    </row>
    <row r="55" spans="1:251" ht="15" customHeight="1">
      <c r="A55"/>
      <c r="B55"/>
      <c r="C55"/>
      <c r="D55"/>
      <c r="E55"/>
      <c r="F55" t="s">
        <v>196</v>
      </c>
      <c r="G55" s="73"/>
      <c r="H55" s="74"/>
      <c r="I55" s="73"/>
      <c r="J55" s="73"/>
      <c r="K55" s="73"/>
      <c r="L55" s="73"/>
      <c r="M55" s="74"/>
      <c r="N55" s="74"/>
      <c r="O55" s="74"/>
      <c r="P55" s="74"/>
      <c r="Q55" s="74"/>
      <c r="R55" s="74"/>
      <c r="S55"/>
      <c r="T55"/>
      <c r="U55"/>
      <c r="V55"/>
      <c r="W55"/>
      <c r="X55" s="29">
        <f t="shared" si="173"/>
        <v>0</v>
      </c>
      <c r="Y55" s="29">
        <f t="shared" si="174"/>
        <v>0</v>
      </c>
      <c r="Z55" s="29" t="e">
        <f t="shared" si="175"/>
        <v>#DIV/0!</v>
      </c>
      <c r="AA55" s="29" t="e">
        <f t="shared" si="176"/>
        <v>#DIV/0!</v>
      </c>
      <c r="AB55" s="29" t="e">
        <f t="shared" si="177"/>
        <v>#DIV/0!</v>
      </c>
      <c r="AC55" s="29" t="e">
        <f t="shared" si="178"/>
        <v>#DIV/0!</v>
      </c>
      <c r="AF55" s="23">
        <v>60.084299999999999</v>
      </c>
      <c r="AG55" s="23">
        <v>79.878799999999998</v>
      </c>
      <c r="AH55" s="23">
        <v>101.96120000000001</v>
      </c>
      <c r="AI55" s="23">
        <v>151.99039999999999</v>
      </c>
      <c r="AJ55" s="23">
        <v>159.69</v>
      </c>
      <c r="AK55" s="23">
        <v>71.846400000000003</v>
      </c>
      <c r="AL55" s="23">
        <v>70.9375</v>
      </c>
      <c r="AM55" s="23">
        <v>40.304400000000001</v>
      </c>
      <c r="AN55" s="23">
        <v>56.077399999999997</v>
      </c>
      <c r="AO55" s="23">
        <v>61.978999999999999</v>
      </c>
      <c r="AP55" s="23">
        <v>94.195999999999998</v>
      </c>
      <c r="AQ55" s="23">
        <v>18.998000000000001</v>
      </c>
      <c r="AR55" s="23">
        <v>35.450000000000003</v>
      </c>
      <c r="AS55" s="23">
        <v>29.88</v>
      </c>
      <c r="AT55" s="23">
        <v>74.691999999999993</v>
      </c>
      <c r="AU55" s="23">
        <v>81.39</v>
      </c>
      <c r="AX55" s="54">
        <f t="shared" si="179"/>
        <v>0</v>
      </c>
      <c r="AY55" s="54">
        <f t="shared" si="180"/>
        <v>0</v>
      </c>
      <c r="AZ55" s="54">
        <f t="shared" si="181"/>
        <v>0</v>
      </c>
      <c r="BA55" s="54">
        <f t="shared" si="182"/>
        <v>0</v>
      </c>
      <c r="BB55" s="54">
        <f t="shared" si="183"/>
        <v>0</v>
      </c>
      <c r="BC55" s="54">
        <f t="shared" si="184"/>
        <v>0</v>
      </c>
      <c r="BD55" s="54">
        <f t="shared" si="185"/>
        <v>0</v>
      </c>
      <c r="BE55" s="54">
        <f t="shared" si="186"/>
        <v>0</v>
      </c>
      <c r="BF55" s="54">
        <f t="shared" si="187"/>
        <v>0</v>
      </c>
      <c r="BG55" s="54">
        <f t="shared" si="188"/>
        <v>0</v>
      </c>
      <c r="BH55" s="54">
        <f t="shared" si="189"/>
        <v>0</v>
      </c>
      <c r="BI55" s="54">
        <f t="shared" si="190"/>
        <v>0</v>
      </c>
      <c r="BJ55" s="54">
        <f t="shared" si="191"/>
        <v>0</v>
      </c>
      <c r="BK55" s="54">
        <f t="shared" si="192"/>
        <v>0</v>
      </c>
      <c r="BL55" s="54">
        <f t="shared" si="193"/>
        <v>0</v>
      </c>
      <c r="BM55" s="42"/>
      <c r="BO55" s="54">
        <f>'Norm-coeff'!$C$2+$AX55*'Norm-coeff'!$D$2+$AY55*'Norm-coeff'!$E$2+$AZ55*'Norm-coeff'!$F$2+$BA55*'Norm-coeff'!$G$2+$BB55*'Norm-coeff'!$H$2+$BC55*'Norm-coeff'!$I$2+$BD55*'Norm-coeff'!$J$2+$BE55*'Norm-coeff'!$K$2+$BF55*'Norm-coeff'!$L$2+$BG55*'Norm-coeff'!$M$2+$BH55*'Norm-coeff'!$N$2+$BI55*'Norm-coeff'!$O$2</f>
        <v>5.4045421474420303</v>
      </c>
      <c r="BP55" s="54">
        <f>'Norm-coeff'!$C$3+$AX55*'Norm-coeff'!$D$3+$AY55*'Norm-coeff'!$E$3+$AZ55*'Norm-coeff'!$F$3+$BA55*'Norm-coeff'!$G$3+$BB55*'Norm-coeff'!$H$3+$BC55*'Norm-coeff'!$I$3+$BD55*'Norm-coeff'!$J$3+$BE55*'Norm-coeff'!$K$3+$BF55*'Norm-coeff'!$L$3+$BG55*'Norm-coeff'!$M$3+$BH55*'Norm-coeff'!$N$3+$BI55*'Norm-coeff'!$O$3</f>
        <v>3.15319116612705</v>
      </c>
      <c r="BQ55" s="54">
        <f>'Norm-coeff'!$C$4+$AX55*'Norm-coeff'!$D$4+$AY55*'Norm-coeff'!$E$4+$AZ55*'Norm-coeff'!$F$4+$BA55*'Norm-coeff'!$G$4+$BB55*'Norm-coeff'!$H$4+$BC55*'Norm-coeff'!$I$4+$BD55*'Norm-coeff'!$J$4+$BE55*'Norm-coeff'!$K$4+$BF55*'Norm-coeff'!$L$4+$BG55*'Norm-coeff'!$M$4+$BH55*'Norm-coeff'!$N$4+$BI55*'Norm-coeff'!$O$4</f>
        <v>1.42115649462768</v>
      </c>
      <c r="BR55" s="54">
        <f>'Norm-coeff'!$C$5+$AX55*'Norm-coeff'!$D$5+$AY55*'Norm-coeff'!$E$5+$AZ55*'Norm-coeff'!$F$5+$BA55*'Norm-coeff'!$G$5+$BB55*'Norm-coeff'!$H$5+$BC55*'Norm-coeff'!$I$5+$BD55*'Norm-coeff'!$J$5+$BE55*'Norm-coeff'!$K$5+$BF55*'Norm-coeff'!$L$5+$BG55*'Norm-coeff'!$M$5+$BH55*'Norm-coeff'!$N$5+$BI55*'Norm-coeff'!$O$5</f>
        <v>1.0553329241296201</v>
      </c>
      <c r="BS55" s="54">
        <f>'Norm-coeff'!$C$6+$AX55*'Norm-coeff'!$D$6+$AY55*'Norm-coeff'!$E$6+$AZ55*'Norm-coeff'!$F$6+$BA55*'Norm-coeff'!$G$6+$BB55*'Norm-coeff'!$H$6+$BC55*'Norm-coeff'!$I$6+$BD55*'Norm-coeff'!$J$6+$BE55*'Norm-coeff'!$K$6+$BF55*'Norm-coeff'!$L$6+$BG55*'Norm-coeff'!$M$6+$BH55*'Norm-coeff'!$N$6+$BI55*'Norm-coeff'!$O$6</f>
        <v>-1.48700885495103E-2</v>
      </c>
      <c r="BT55" s="54">
        <f>'Norm-coeff'!$C$7+$AX55*'Norm-coeff'!$D$7+$AY55*'Norm-coeff'!$E$7+$AZ55*'Norm-coeff'!$F$7+$BA55*'Norm-coeff'!$G$7+$BB55*'Norm-coeff'!$H$7+$BC55*'Norm-coeff'!$I$7+$BD55*'Norm-coeff'!$J$7+$BE55*'Norm-coeff'!$K$7+$BF55*'Norm-coeff'!$L$7+$BG55*'Norm-coeff'!$M$7+$BH55*'Norm-coeff'!$N$7+$BI55*'Norm-coeff'!$O$7</f>
        <v>2.0907583608832998</v>
      </c>
      <c r="BU55" s="54">
        <f>'Norm-coeff'!$C$8+$AX55*'Norm-coeff'!$D$8+$AY55*'Norm-coeff'!$E$8+$AZ55*'Norm-coeff'!$F$8+$BA55*'Norm-coeff'!$G$8+$BB55*'Norm-coeff'!$H$8+$BC55*'Norm-coeff'!$I$8+$BD55*'Norm-coeff'!$J$8+$BE55*'Norm-coeff'!$K$8+$BF55*'Norm-coeff'!$L$8+$BG55*'Norm-coeff'!$M$8+$BH55*'Norm-coeff'!$N$8+$BI55*'Norm-coeff'!$O$8</f>
        <v>0.65894159836244504</v>
      </c>
      <c r="BV55" s="54">
        <f>'Norm-coeff'!$C$9+$AX55*'Norm-coeff'!$D$9+$AY55*'Norm-coeff'!$E$9+$AZ55*'Norm-coeff'!$F$9+$BA55*'Norm-coeff'!$G$9+$BB55*'Norm-coeff'!$H$9+$BC55*'Norm-coeff'!$I$9+$BD55*'Norm-coeff'!$J$9+$BE55*'Norm-coeff'!$K$9+$BF55*'Norm-coeff'!$L$9+$BG55*'Norm-coeff'!$M$9+$BH55*'Norm-coeff'!$N$9+$BI55*'Norm-coeff'!$O$9</f>
        <v>1.48961085014701</v>
      </c>
      <c r="BW55" s="54">
        <f>'Norm-coeff'!$C$10+$AX55*'Norm-coeff'!$D$10+$AY55*'Norm-coeff'!$E$10+$AZ55*'Norm-coeff'!$F$10+$BA55*'Norm-coeff'!$G$10+$BB55*'Norm-coeff'!$H$10+$BC55*'Norm-coeff'!$I$10+$BD55*'Norm-coeff'!$J$10+$BE55*'Norm-coeff'!$K$10+$BF55*'Norm-coeff'!$L$10+$BG55*'Norm-coeff'!$M$10+$BH55*'Norm-coeff'!$N$10+$BI55*'Norm-coeff'!$O$10</f>
        <v>1.42058735749591</v>
      </c>
      <c r="BX55" s="54">
        <f>'Norm-coeff'!$C$11+$AX55*'Norm-coeff'!$D$11+$AY55*'Norm-coeff'!$E$11+$AZ55*'Norm-coeff'!$F$11+$BA55*'Norm-coeff'!$G$11+$BB55*'Norm-coeff'!$H$11+$BC55*'Norm-coeff'!$I$11+$BD55*'Norm-coeff'!$J$11+$BE55*'Norm-coeff'!$K$11+$BF55*'Norm-coeff'!$L$11+$BG55*'Norm-coeff'!$M$11+$BH55*'Norm-coeff'!$N$11+$BI55*'Norm-coeff'!$O$11</f>
        <v>0.221233014421479</v>
      </c>
      <c r="BY55" s="54">
        <f>'Norm-coeff'!$C$12+$AX55*'Norm-coeff'!$D$12+$AY55*'Norm-coeff'!$E$12+$AZ55*'Norm-coeff'!$F$12+$BA55*'Norm-coeff'!$G$12+$BB55*'Norm-coeff'!$H$12+$BC55*'Norm-coeff'!$I$12+$BD55*'Norm-coeff'!$J$12+$BE55*'Norm-coeff'!$K$12+$BF55*'Norm-coeff'!$L$12+$BG55*'Norm-coeff'!$M$12+$BH55*'Norm-coeff'!$N$12+$BI55*'Norm-coeff'!$O$12</f>
        <v>0.283527502056037</v>
      </c>
      <c r="BZ55" s="54">
        <f>'Norm-coeff'!$C$13+$AX55*'Norm-coeff'!$D$13+$AY55*'Norm-coeff'!$E$13+$AZ55*'Norm-coeff'!$F$13+$BA55*'Norm-coeff'!$G$13+$BB55*'Norm-coeff'!$H$13+$BC55*'Norm-coeff'!$I$13+$BD55*'Norm-coeff'!$J$13+$BE55*'Norm-coeff'!$K$13+$BF55*'Norm-coeff'!$L$13+$BG55*'Norm-coeff'!$M$13+$BH55*'Norm-coeff'!$N$13+$BI55*'Norm-coeff'!$O$13</f>
        <v>-4.1864930554451202E-2</v>
      </c>
      <c r="CA55" s="54">
        <f>'Norm-coeff'!$C$14+$AX55*'Norm-coeff'!$D$14+$AY55*'Norm-coeff'!$E$14+$AZ55*'Norm-coeff'!$F$14+$BA55*'Norm-coeff'!$G$14+$BB55*'Norm-coeff'!$H$14+$BC55*'Norm-coeff'!$I$14+$BD55*'Norm-coeff'!$J$14+$BE55*'Norm-coeff'!$K$14+$BF55*'Norm-coeff'!$L$14+$BG55*'Norm-coeff'!$M$14+$BH55*'Norm-coeff'!$N$14+$BI55*'Norm-coeff'!$O$14</f>
        <v>4.2526983164477103</v>
      </c>
      <c r="CC55" s="54">
        <f t="shared" si="318"/>
        <v>0</v>
      </c>
      <c r="CG55" s="54">
        <f t="shared" si="194"/>
        <v>0</v>
      </c>
      <c r="CH55" s="54">
        <f t="shared" si="172"/>
        <v>0</v>
      </c>
      <c r="CI55" s="54">
        <f t="shared" si="195"/>
        <v>0</v>
      </c>
      <c r="CJ55" s="56">
        <f t="shared" si="196"/>
        <v>0</v>
      </c>
      <c r="CK55" s="54">
        <f t="shared" si="197"/>
        <v>0</v>
      </c>
      <c r="CL55" s="54">
        <f t="shared" si="198"/>
        <v>0</v>
      </c>
      <c r="CM55" s="54">
        <f t="shared" si="199"/>
        <v>0</v>
      </c>
      <c r="CN55" s="54">
        <f t="shared" si="200"/>
        <v>0</v>
      </c>
      <c r="CO55" s="54">
        <f t="shared" si="201"/>
        <v>0</v>
      </c>
      <c r="CP55" s="54">
        <f t="shared" si="202"/>
        <v>0</v>
      </c>
      <c r="CQ55" s="54">
        <f t="shared" si="203"/>
        <v>0</v>
      </c>
      <c r="CR55" s="54">
        <f t="shared" si="204"/>
        <v>0</v>
      </c>
      <c r="CS55" s="54">
        <f t="shared" si="205"/>
        <v>0</v>
      </c>
      <c r="CU55" s="54">
        <f t="shared" si="206"/>
        <v>0</v>
      </c>
      <c r="CV55" s="54">
        <f t="shared" si="207"/>
        <v>0</v>
      </c>
      <c r="CW55" s="54">
        <f t="shared" si="208"/>
        <v>0</v>
      </c>
      <c r="CX55" s="54">
        <f t="shared" si="209"/>
        <v>0</v>
      </c>
      <c r="CZ55" s="54">
        <f t="shared" si="210"/>
        <v>0</v>
      </c>
      <c r="DA55" s="54">
        <f t="shared" si="211"/>
        <v>0</v>
      </c>
      <c r="DB55" s="54">
        <f t="shared" si="212"/>
        <v>0</v>
      </c>
      <c r="DC55" s="54">
        <f t="shared" si="213"/>
        <v>0</v>
      </c>
      <c r="DD55" s="54">
        <f t="shared" si="214"/>
        <v>0</v>
      </c>
      <c r="DE55" s="54">
        <f t="shared" si="215"/>
        <v>0</v>
      </c>
      <c r="DF55" s="54">
        <f t="shared" si="216"/>
        <v>0</v>
      </c>
      <c r="DG55" s="54">
        <f t="shared" si="217"/>
        <v>2</v>
      </c>
      <c r="DH55" s="71">
        <f t="shared" si="218"/>
        <v>0</v>
      </c>
      <c r="DI55" s="71">
        <f t="shared" si="219"/>
        <v>0</v>
      </c>
      <c r="DJ55" s="54">
        <f t="shared" si="220"/>
        <v>0</v>
      </c>
      <c r="DK55" s="54">
        <f t="shared" si="221"/>
        <v>2</v>
      </c>
      <c r="DL55" s="4">
        <f t="shared" si="49"/>
        <v>0</v>
      </c>
      <c r="DM55" s="3">
        <f t="shared" si="222"/>
        <v>0</v>
      </c>
      <c r="DN55" s="3">
        <f t="shared" si="223"/>
        <v>0</v>
      </c>
      <c r="DO55" s="4" t="e">
        <f t="shared" si="224"/>
        <v>#DIV/0!</v>
      </c>
      <c r="DP55" s="57"/>
      <c r="DQ55" s="57"/>
      <c r="DR55" s="56">
        <f t="shared" si="53"/>
        <v>2</v>
      </c>
      <c r="DS55" s="56">
        <f t="shared" si="54"/>
        <v>0</v>
      </c>
      <c r="DT55" s="38">
        <f t="shared" si="55"/>
        <v>0</v>
      </c>
      <c r="DU55" s="38">
        <f t="shared" si="225"/>
        <v>2</v>
      </c>
      <c r="DV55" s="38">
        <f t="shared" si="57"/>
        <v>0</v>
      </c>
      <c r="DW55" s="39">
        <f t="shared" si="58"/>
        <v>0</v>
      </c>
      <c r="DX55" s="39">
        <f t="shared" si="59"/>
        <v>0</v>
      </c>
      <c r="DY55" s="39">
        <f t="shared" si="60"/>
        <v>0</v>
      </c>
      <c r="DZ55" s="39">
        <f t="shared" si="61"/>
        <v>0</v>
      </c>
      <c r="EA55" s="39">
        <f t="shared" si="62"/>
        <v>0</v>
      </c>
      <c r="EB55" s="37" t="e">
        <f t="shared" si="226"/>
        <v>#DIV/0!</v>
      </c>
      <c r="EC55" s="37" t="e">
        <f t="shared" si="227"/>
        <v>#DIV/0!</v>
      </c>
      <c r="ED55" s="37" t="e">
        <f t="shared" si="228"/>
        <v>#DIV/0!</v>
      </c>
      <c r="EE55" s="37" t="e">
        <f t="shared" si="229"/>
        <v>#DIV/0!</v>
      </c>
      <c r="EF55" s="39" t="e">
        <f t="shared" si="230"/>
        <v>#DIV/0!</v>
      </c>
      <c r="EG55" s="37" t="e">
        <f t="shared" si="231"/>
        <v>#DIV/0!</v>
      </c>
      <c r="EH55" s="37" t="e">
        <f t="shared" si="232"/>
        <v>#DIV/0!</v>
      </c>
      <c r="EI55" s="11" t="b">
        <f t="shared" si="233"/>
        <v>1</v>
      </c>
      <c r="EJ55" s="11" t="b">
        <f t="shared" si="234"/>
        <v>0</v>
      </c>
      <c r="EK55" s="39" t="e">
        <f t="shared" si="235"/>
        <v>#DIV/0!</v>
      </c>
      <c r="EL55" s="39" t="e">
        <f t="shared" si="236"/>
        <v>#DIV/0!</v>
      </c>
      <c r="EM55" s="39" t="e">
        <f t="shared" si="237"/>
        <v>#DIV/0!</v>
      </c>
      <c r="EN55" s="39" t="e">
        <f t="shared" si="238"/>
        <v>#DIV/0!</v>
      </c>
      <c r="EO55" s="39" t="e">
        <f t="shared" si="239"/>
        <v>#DIV/0!</v>
      </c>
      <c r="EP55" s="39" t="e">
        <f t="shared" si="240"/>
        <v>#DIV/0!</v>
      </c>
      <c r="EQ55" s="39" t="e">
        <f t="shared" si="241"/>
        <v>#DIV/0!</v>
      </c>
      <c r="ER55" s="39" t="e">
        <f t="shared" si="242"/>
        <v>#DIV/0!</v>
      </c>
      <c r="ES55" s="58" t="str">
        <f t="shared" si="243"/>
        <v>(OH,F,Cl)-dominate amphibole</v>
      </c>
      <c r="ET55" s="58" t="e">
        <f t="shared" si="244"/>
        <v>#N/A</v>
      </c>
      <c r="EU55" s="56">
        <f t="shared" si="82"/>
        <v>0</v>
      </c>
      <c r="EV55" s="56">
        <f t="shared" si="83"/>
        <v>0</v>
      </c>
      <c r="EW55" s="56">
        <f t="shared" si="84"/>
        <v>0</v>
      </c>
      <c r="EX55" s="56">
        <f t="shared" si="85"/>
        <v>0</v>
      </c>
      <c r="EY55" s="56">
        <f t="shared" si="86"/>
        <v>0</v>
      </c>
      <c r="EZ55" s="56">
        <f t="shared" si="87"/>
        <v>0</v>
      </c>
      <c r="FA55" s="39">
        <f t="shared" si="88"/>
        <v>0</v>
      </c>
      <c r="FB55" s="39">
        <f t="shared" si="89"/>
        <v>0</v>
      </c>
      <c r="FC55" s="54">
        <f t="shared" si="90"/>
        <v>0</v>
      </c>
      <c r="FD55" s="54">
        <f t="shared" si="91"/>
        <v>0</v>
      </c>
      <c r="FE55" s="39">
        <f t="shared" si="92"/>
        <v>0</v>
      </c>
      <c r="FF55" s="54">
        <f t="shared" si="93"/>
        <v>0</v>
      </c>
      <c r="FG55" s="39">
        <f t="shared" si="94"/>
        <v>0</v>
      </c>
      <c r="FH55" s="39">
        <f t="shared" si="245"/>
        <v>0</v>
      </c>
      <c r="FI55" s="39">
        <f t="shared" si="246"/>
        <v>0</v>
      </c>
      <c r="FJ55" s="39">
        <f t="shared" si="247"/>
        <v>0</v>
      </c>
      <c r="FK55" s="39" t="e">
        <f t="shared" si="248"/>
        <v>#DIV/0!</v>
      </c>
      <c r="FL55" s="39" t="e">
        <f t="shared" si="249"/>
        <v>#DIV/0!</v>
      </c>
      <c r="FM55" s="39" t="e">
        <f t="shared" si="250"/>
        <v>#DIV/0!</v>
      </c>
      <c r="FN55" s="39">
        <f t="shared" si="251"/>
        <v>1</v>
      </c>
      <c r="FO55" s="39">
        <f t="shared" si="102"/>
        <v>0</v>
      </c>
      <c r="FP55" s="39">
        <f t="shared" si="103"/>
        <v>0</v>
      </c>
      <c r="FQ55" s="39">
        <f t="shared" si="104"/>
        <v>0</v>
      </c>
      <c r="FR55" s="39">
        <f t="shared" si="252"/>
        <v>0</v>
      </c>
      <c r="FS55" s="39">
        <f t="shared" si="253"/>
        <v>0</v>
      </c>
      <c r="FU55" s="39" t="e">
        <f t="shared" si="254"/>
        <v>#DIV/0!</v>
      </c>
      <c r="FV55" s="39" t="e">
        <f t="shared" si="255"/>
        <v>#DIV/0!</v>
      </c>
      <c r="FW55" s="39" t="e">
        <f t="shared" si="256"/>
        <v>#DIV/0!</v>
      </c>
      <c r="FY55" s="39" t="e">
        <f t="shared" si="257"/>
        <v>#DIV/0!</v>
      </c>
      <c r="FZ55" s="39" t="e">
        <f t="shared" si="258"/>
        <v>#DIV/0!</v>
      </c>
      <c r="GA55" s="39" t="e">
        <f t="shared" si="259"/>
        <v>#DIV/0!</v>
      </c>
      <c r="GB55" s="39" t="e">
        <f t="shared" si="260"/>
        <v>#DIV/0!</v>
      </c>
      <c r="GC55" s="39" t="e">
        <f t="shared" si="261"/>
        <v>#DIV/0!</v>
      </c>
      <c r="GD55" s="39" t="e">
        <f t="shared" si="262"/>
        <v>#DIV/0!</v>
      </c>
      <c r="GE55" s="39" t="e">
        <f t="shared" si="263"/>
        <v>#DIV/0!</v>
      </c>
      <c r="GF55" s="39" t="e">
        <f t="shared" si="264"/>
        <v>#DIV/0!</v>
      </c>
      <c r="GG55" s="39" t="e">
        <f t="shared" si="265"/>
        <v>#DIV/0!</v>
      </c>
      <c r="GH55" s="39" t="e">
        <f t="shared" si="266"/>
        <v>#DIV/0!</v>
      </c>
      <c r="GI55" s="39"/>
      <c r="GJ55" s="39" t="e">
        <f t="shared" si="267"/>
        <v>#DIV/0!</v>
      </c>
      <c r="GK55" s="39" t="e">
        <f t="shared" si="268"/>
        <v>#DIV/0!</v>
      </c>
      <c r="GL55" s="39" t="e">
        <f t="shared" si="269"/>
        <v>#DIV/0!</v>
      </c>
      <c r="GM55" s="39" t="e">
        <f t="shared" si="270"/>
        <v>#DIV/0!</v>
      </c>
      <c r="GN55" s="39" t="e">
        <f t="shared" si="271"/>
        <v>#DIV/0!</v>
      </c>
      <c r="GO55" s="57"/>
      <c r="GP55" s="57" t="e">
        <f t="shared" si="272"/>
        <v>#DIV/0!</v>
      </c>
      <c r="GQ55" s="59" t="e">
        <f t="shared" si="273"/>
        <v>#DIV/0!</v>
      </c>
      <c r="GR55" s="41" t="e">
        <f t="shared" si="274"/>
        <v>#DIV/0!</v>
      </c>
      <c r="GS55" s="57" t="e">
        <f t="shared" si="275"/>
        <v>#DIV/0!</v>
      </c>
      <c r="GT55" s="57" t="e">
        <f t="shared" si="276"/>
        <v>#DIV/0!</v>
      </c>
      <c r="GU55" s="57" t="e">
        <f t="shared" si="277"/>
        <v>#DIV/0!</v>
      </c>
      <c r="GV55" s="57"/>
      <c r="GW55" s="42" t="e">
        <f t="shared" si="278"/>
        <v>#DIV/0!</v>
      </c>
      <c r="GX55" s="42" t="e">
        <f t="shared" si="279"/>
        <v>#DIV/0!</v>
      </c>
      <c r="GY55" s="42" t="e">
        <f t="shared" si="280"/>
        <v>#DIV/0!</v>
      </c>
      <c r="GZ55" s="57"/>
      <c r="HA55" s="2" t="e">
        <f t="shared" si="281"/>
        <v>#DIV/0!</v>
      </c>
      <c r="HB55" s="2" t="e">
        <f t="shared" si="282"/>
        <v>#DIV/0!</v>
      </c>
      <c r="HC55" s="2" t="e">
        <f t="shared" si="283"/>
        <v>#DIV/0!</v>
      </c>
      <c r="HD55" s="2" t="e">
        <f t="shared" si="284"/>
        <v>#DIV/0!</v>
      </c>
      <c r="HE55" s="2" t="e">
        <f t="shared" si="285"/>
        <v>#DIV/0!</v>
      </c>
      <c r="HF55" s="2" t="e">
        <f t="shared" si="286"/>
        <v>#DIV/0!</v>
      </c>
      <c r="HG55" s="2" t="e">
        <f t="shared" si="287"/>
        <v>#DIV/0!</v>
      </c>
      <c r="HH55" s="2" t="e">
        <f t="shared" si="288"/>
        <v>#DIV/0!</v>
      </c>
      <c r="HI55" s="2" t="e">
        <f t="shared" si="289"/>
        <v>#DIV/0!</v>
      </c>
      <c r="HJ55" s="11" t="e">
        <f t="shared" si="290"/>
        <v>#DIV/0!</v>
      </c>
      <c r="HK55" s="60" t="e">
        <f t="shared" si="291"/>
        <v>#DIV/0!</v>
      </c>
      <c r="HL55" s="57"/>
      <c r="HM55" s="57" t="e">
        <f t="shared" si="292"/>
        <v>#DIV/0!</v>
      </c>
      <c r="HN55" s="57" t="e">
        <f t="shared" si="293"/>
        <v>#DIV/0!</v>
      </c>
      <c r="HO55" s="57" t="e">
        <f t="shared" si="294"/>
        <v>#DIV/0!</v>
      </c>
      <c r="HP55" s="57" t="e">
        <f t="shared" si="295"/>
        <v>#DIV/0!</v>
      </c>
      <c r="HQ55" s="57" t="e">
        <f t="shared" si="296"/>
        <v>#DIV/0!</v>
      </c>
      <c r="HR55" s="57"/>
      <c r="HS55" s="57" t="e">
        <f t="shared" si="297"/>
        <v>#DIV/0!</v>
      </c>
      <c r="HT55" s="57" t="e">
        <f t="shared" si="298"/>
        <v>#DIV/0!</v>
      </c>
      <c r="HU55" s="57" t="e">
        <f t="shared" si="299"/>
        <v>#DIV/0!</v>
      </c>
      <c r="HV55" s="57" t="e">
        <f t="shared" si="300"/>
        <v>#DIV/0!</v>
      </c>
      <c r="HW55" s="57" t="e">
        <f t="shared" si="301"/>
        <v>#DIV/0!</v>
      </c>
      <c r="HX55" s="57"/>
      <c r="HY55" s="57" t="e">
        <f t="shared" si="302"/>
        <v>#DIV/0!</v>
      </c>
      <c r="HZ55" s="57" t="e">
        <f t="shared" si="303"/>
        <v>#DIV/0!</v>
      </c>
      <c r="IA55" s="57"/>
      <c r="IB55" s="61">
        <f t="shared" si="304"/>
        <v>0</v>
      </c>
      <c r="IC55" s="57" t="str">
        <f t="shared" si="305"/>
        <v/>
      </c>
      <c r="ID55" s="42"/>
      <c r="IE55" s="2" t="str">
        <f t="shared" si="306"/>
        <v/>
      </c>
      <c r="IF55" s="60" t="e">
        <f t="shared" si="307"/>
        <v>#DIV/0!</v>
      </c>
      <c r="IG55" s="60" t="str">
        <f t="shared" si="308"/>
        <v/>
      </c>
      <c r="IH55" s="60" t="str">
        <f t="shared" si="309"/>
        <v>zinco-</v>
      </c>
      <c r="II55" s="60" t="str">
        <f t="shared" si="310"/>
        <v>mangano-</v>
      </c>
      <c r="IJ55" s="60" t="e">
        <f t="shared" si="311"/>
        <v>#DIV/0!</v>
      </c>
      <c r="IK55" s="60" t="e">
        <f t="shared" si="312"/>
        <v>#DIV/0!</v>
      </c>
      <c r="IL55" s="60" t="e">
        <f t="shared" si="313"/>
        <v>#DIV/0!</v>
      </c>
      <c r="IM55" s="60" t="e">
        <f t="shared" si="314"/>
        <v>#DIV/0!</v>
      </c>
      <c r="IN55" s="60" t="str">
        <f t="shared" si="315"/>
        <v/>
      </c>
      <c r="IO55" s="60" t="str">
        <f t="shared" si="316"/>
        <v/>
      </c>
      <c r="IP55" s="57"/>
      <c r="IQ55" s="57" t="str">
        <f t="shared" si="317"/>
        <v>ERROR!!</v>
      </c>
    </row>
    <row r="56" spans="1:251" ht="15" customHeight="1">
      <c r="A56"/>
      <c r="B56"/>
      <c r="C56"/>
      <c r="D56"/>
      <c r="E56"/>
      <c r="F56" t="s">
        <v>196</v>
      </c>
      <c r="G56" s="73"/>
      <c r="H56" s="74"/>
      <c r="I56" s="73"/>
      <c r="J56" s="73"/>
      <c r="K56" s="73"/>
      <c r="L56" s="73"/>
      <c r="M56" s="74"/>
      <c r="N56" s="74"/>
      <c r="O56" s="74"/>
      <c r="P56" s="74"/>
      <c r="Q56" s="74"/>
      <c r="R56" s="74"/>
      <c r="S56"/>
      <c r="T56"/>
      <c r="U56"/>
      <c r="V56"/>
      <c r="W56"/>
      <c r="X56" s="29">
        <f t="shared" si="173"/>
        <v>0</v>
      </c>
      <c r="Y56" s="29">
        <f t="shared" si="174"/>
        <v>0</v>
      </c>
      <c r="Z56" s="29" t="e">
        <f t="shared" si="175"/>
        <v>#DIV/0!</v>
      </c>
      <c r="AA56" s="29" t="e">
        <f t="shared" si="176"/>
        <v>#DIV/0!</v>
      </c>
      <c r="AB56" s="29" t="e">
        <f t="shared" si="177"/>
        <v>#DIV/0!</v>
      </c>
      <c r="AC56" s="29" t="e">
        <f t="shared" si="178"/>
        <v>#DIV/0!</v>
      </c>
      <c r="AF56" s="23">
        <v>60.084299999999999</v>
      </c>
      <c r="AG56" s="23">
        <v>79.878799999999998</v>
      </c>
      <c r="AH56" s="23">
        <v>101.96120000000001</v>
      </c>
      <c r="AI56" s="23">
        <v>151.99039999999999</v>
      </c>
      <c r="AJ56" s="23">
        <v>159.69</v>
      </c>
      <c r="AK56" s="23">
        <v>71.846400000000003</v>
      </c>
      <c r="AL56" s="23">
        <v>70.9375</v>
      </c>
      <c r="AM56" s="23">
        <v>40.304400000000001</v>
      </c>
      <c r="AN56" s="23">
        <v>56.077399999999997</v>
      </c>
      <c r="AO56" s="23">
        <v>61.978999999999999</v>
      </c>
      <c r="AP56" s="23">
        <v>94.195999999999998</v>
      </c>
      <c r="AQ56" s="23">
        <v>18.998000000000001</v>
      </c>
      <c r="AR56" s="23">
        <v>35.450000000000003</v>
      </c>
      <c r="AS56" s="23">
        <v>29.88</v>
      </c>
      <c r="AT56" s="23">
        <v>74.691999999999993</v>
      </c>
      <c r="AU56" s="23">
        <v>81.39</v>
      </c>
      <c r="AX56" s="54">
        <f t="shared" si="179"/>
        <v>0</v>
      </c>
      <c r="AY56" s="54">
        <f t="shared" si="180"/>
        <v>0</v>
      </c>
      <c r="AZ56" s="54">
        <f t="shared" si="181"/>
        <v>0</v>
      </c>
      <c r="BA56" s="54">
        <f t="shared" si="182"/>
        <v>0</v>
      </c>
      <c r="BB56" s="54">
        <f t="shared" si="183"/>
        <v>0</v>
      </c>
      <c r="BC56" s="54">
        <f t="shared" si="184"/>
        <v>0</v>
      </c>
      <c r="BD56" s="54">
        <f t="shared" si="185"/>
        <v>0</v>
      </c>
      <c r="BE56" s="54">
        <f t="shared" si="186"/>
        <v>0</v>
      </c>
      <c r="BF56" s="54">
        <f t="shared" si="187"/>
        <v>0</v>
      </c>
      <c r="BG56" s="54">
        <f t="shared" si="188"/>
        <v>0</v>
      </c>
      <c r="BH56" s="54">
        <f t="shared" si="189"/>
        <v>0</v>
      </c>
      <c r="BI56" s="54">
        <f t="shared" si="190"/>
        <v>0</v>
      </c>
      <c r="BJ56" s="54">
        <f t="shared" si="191"/>
        <v>0</v>
      </c>
      <c r="BK56" s="54">
        <f t="shared" si="192"/>
        <v>0</v>
      </c>
      <c r="BL56" s="54">
        <f t="shared" si="193"/>
        <v>0</v>
      </c>
      <c r="BM56" s="42"/>
      <c r="BO56" s="54">
        <f>'Norm-coeff'!$C$2+$AX56*'Norm-coeff'!$D$2+$AY56*'Norm-coeff'!$E$2+$AZ56*'Norm-coeff'!$F$2+$BA56*'Norm-coeff'!$G$2+$BB56*'Norm-coeff'!$H$2+$BC56*'Norm-coeff'!$I$2+$BD56*'Norm-coeff'!$J$2+$BE56*'Norm-coeff'!$K$2+$BF56*'Norm-coeff'!$L$2+$BG56*'Norm-coeff'!$M$2+$BH56*'Norm-coeff'!$N$2+$BI56*'Norm-coeff'!$O$2</f>
        <v>5.4045421474420303</v>
      </c>
      <c r="BP56" s="54">
        <f>'Norm-coeff'!$C$3+$AX56*'Norm-coeff'!$D$3+$AY56*'Norm-coeff'!$E$3+$AZ56*'Norm-coeff'!$F$3+$BA56*'Norm-coeff'!$G$3+$BB56*'Norm-coeff'!$H$3+$BC56*'Norm-coeff'!$I$3+$BD56*'Norm-coeff'!$J$3+$BE56*'Norm-coeff'!$K$3+$BF56*'Norm-coeff'!$L$3+$BG56*'Norm-coeff'!$M$3+$BH56*'Norm-coeff'!$N$3+$BI56*'Norm-coeff'!$O$3</f>
        <v>3.15319116612705</v>
      </c>
      <c r="BQ56" s="54">
        <f>'Norm-coeff'!$C$4+$AX56*'Norm-coeff'!$D$4+$AY56*'Norm-coeff'!$E$4+$AZ56*'Norm-coeff'!$F$4+$BA56*'Norm-coeff'!$G$4+$BB56*'Norm-coeff'!$H$4+$BC56*'Norm-coeff'!$I$4+$BD56*'Norm-coeff'!$J$4+$BE56*'Norm-coeff'!$K$4+$BF56*'Norm-coeff'!$L$4+$BG56*'Norm-coeff'!$M$4+$BH56*'Norm-coeff'!$N$4+$BI56*'Norm-coeff'!$O$4</f>
        <v>1.42115649462768</v>
      </c>
      <c r="BR56" s="54">
        <f>'Norm-coeff'!$C$5+$AX56*'Norm-coeff'!$D$5+$AY56*'Norm-coeff'!$E$5+$AZ56*'Norm-coeff'!$F$5+$BA56*'Norm-coeff'!$G$5+$BB56*'Norm-coeff'!$H$5+$BC56*'Norm-coeff'!$I$5+$BD56*'Norm-coeff'!$J$5+$BE56*'Norm-coeff'!$K$5+$BF56*'Norm-coeff'!$L$5+$BG56*'Norm-coeff'!$M$5+$BH56*'Norm-coeff'!$N$5+$BI56*'Norm-coeff'!$O$5</f>
        <v>1.0553329241296201</v>
      </c>
      <c r="BS56" s="54">
        <f>'Norm-coeff'!$C$6+$AX56*'Norm-coeff'!$D$6+$AY56*'Norm-coeff'!$E$6+$AZ56*'Norm-coeff'!$F$6+$BA56*'Norm-coeff'!$G$6+$BB56*'Norm-coeff'!$H$6+$BC56*'Norm-coeff'!$I$6+$BD56*'Norm-coeff'!$J$6+$BE56*'Norm-coeff'!$K$6+$BF56*'Norm-coeff'!$L$6+$BG56*'Norm-coeff'!$M$6+$BH56*'Norm-coeff'!$N$6+$BI56*'Norm-coeff'!$O$6</f>
        <v>-1.48700885495103E-2</v>
      </c>
      <c r="BT56" s="54">
        <f>'Norm-coeff'!$C$7+$AX56*'Norm-coeff'!$D$7+$AY56*'Norm-coeff'!$E$7+$AZ56*'Norm-coeff'!$F$7+$BA56*'Norm-coeff'!$G$7+$BB56*'Norm-coeff'!$H$7+$BC56*'Norm-coeff'!$I$7+$BD56*'Norm-coeff'!$J$7+$BE56*'Norm-coeff'!$K$7+$BF56*'Norm-coeff'!$L$7+$BG56*'Norm-coeff'!$M$7+$BH56*'Norm-coeff'!$N$7+$BI56*'Norm-coeff'!$O$7</f>
        <v>2.0907583608832998</v>
      </c>
      <c r="BU56" s="54">
        <f>'Norm-coeff'!$C$8+$AX56*'Norm-coeff'!$D$8+$AY56*'Norm-coeff'!$E$8+$AZ56*'Norm-coeff'!$F$8+$BA56*'Norm-coeff'!$G$8+$BB56*'Norm-coeff'!$H$8+$BC56*'Norm-coeff'!$I$8+$BD56*'Norm-coeff'!$J$8+$BE56*'Norm-coeff'!$K$8+$BF56*'Norm-coeff'!$L$8+$BG56*'Norm-coeff'!$M$8+$BH56*'Norm-coeff'!$N$8+$BI56*'Norm-coeff'!$O$8</f>
        <v>0.65894159836244504</v>
      </c>
      <c r="BV56" s="54">
        <f>'Norm-coeff'!$C$9+$AX56*'Norm-coeff'!$D$9+$AY56*'Norm-coeff'!$E$9+$AZ56*'Norm-coeff'!$F$9+$BA56*'Norm-coeff'!$G$9+$BB56*'Norm-coeff'!$H$9+$BC56*'Norm-coeff'!$I$9+$BD56*'Norm-coeff'!$J$9+$BE56*'Norm-coeff'!$K$9+$BF56*'Norm-coeff'!$L$9+$BG56*'Norm-coeff'!$M$9+$BH56*'Norm-coeff'!$N$9+$BI56*'Norm-coeff'!$O$9</f>
        <v>1.48961085014701</v>
      </c>
      <c r="BW56" s="54">
        <f>'Norm-coeff'!$C$10+$AX56*'Norm-coeff'!$D$10+$AY56*'Norm-coeff'!$E$10+$AZ56*'Norm-coeff'!$F$10+$BA56*'Norm-coeff'!$G$10+$BB56*'Norm-coeff'!$H$10+$BC56*'Norm-coeff'!$I$10+$BD56*'Norm-coeff'!$J$10+$BE56*'Norm-coeff'!$K$10+$BF56*'Norm-coeff'!$L$10+$BG56*'Norm-coeff'!$M$10+$BH56*'Norm-coeff'!$N$10+$BI56*'Norm-coeff'!$O$10</f>
        <v>1.42058735749591</v>
      </c>
      <c r="BX56" s="54">
        <f>'Norm-coeff'!$C$11+$AX56*'Norm-coeff'!$D$11+$AY56*'Norm-coeff'!$E$11+$AZ56*'Norm-coeff'!$F$11+$BA56*'Norm-coeff'!$G$11+$BB56*'Norm-coeff'!$H$11+$BC56*'Norm-coeff'!$I$11+$BD56*'Norm-coeff'!$J$11+$BE56*'Norm-coeff'!$K$11+$BF56*'Norm-coeff'!$L$11+$BG56*'Norm-coeff'!$M$11+$BH56*'Norm-coeff'!$N$11+$BI56*'Norm-coeff'!$O$11</f>
        <v>0.221233014421479</v>
      </c>
      <c r="BY56" s="54">
        <f>'Norm-coeff'!$C$12+$AX56*'Norm-coeff'!$D$12+$AY56*'Norm-coeff'!$E$12+$AZ56*'Norm-coeff'!$F$12+$BA56*'Norm-coeff'!$G$12+$BB56*'Norm-coeff'!$H$12+$BC56*'Norm-coeff'!$I$12+$BD56*'Norm-coeff'!$J$12+$BE56*'Norm-coeff'!$K$12+$BF56*'Norm-coeff'!$L$12+$BG56*'Norm-coeff'!$M$12+$BH56*'Norm-coeff'!$N$12+$BI56*'Norm-coeff'!$O$12</f>
        <v>0.283527502056037</v>
      </c>
      <c r="BZ56" s="54">
        <f>'Norm-coeff'!$C$13+$AX56*'Norm-coeff'!$D$13+$AY56*'Norm-coeff'!$E$13+$AZ56*'Norm-coeff'!$F$13+$BA56*'Norm-coeff'!$G$13+$BB56*'Norm-coeff'!$H$13+$BC56*'Norm-coeff'!$I$13+$BD56*'Norm-coeff'!$J$13+$BE56*'Norm-coeff'!$K$13+$BF56*'Norm-coeff'!$L$13+$BG56*'Norm-coeff'!$M$13+$BH56*'Norm-coeff'!$N$13+$BI56*'Norm-coeff'!$O$13</f>
        <v>-4.1864930554451202E-2</v>
      </c>
      <c r="CA56" s="54">
        <f>'Norm-coeff'!$C$14+$AX56*'Norm-coeff'!$D$14+$AY56*'Norm-coeff'!$E$14+$AZ56*'Norm-coeff'!$F$14+$BA56*'Norm-coeff'!$G$14+$BB56*'Norm-coeff'!$H$14+$BC56*'Norm-coeff'!$I$14+$BD56*'Norm-coeff'!$J$14+$BE56*'Norm-coeff'!$K$14+$BF56*'Norm-coeff'!$L$14+$BG56*'Norm-coeff'!$M$14+$BH56*'Norm-coeff'!$N$14+$BI56*'Norm-coeff'!$O$14</f>
        <v>4.2526983164477103</v>
      </c>
      <c r="CC56" s="54">
        <f t="shared" si="318"/>
        <v>0</v>
      </c>
      <c r="CG56" s="54">
        <f t="shared" si="194"/>
        <v>0</v>
      </c>
      <c r="CH56" s="54">
        <f t="shared" si="172"/>
        <v>0</v>
      </c>
      <c r="CI56" s="54">
        <f t="shared" si="195"/>
        <v>0</v>
      </c>
      <c r="CJ56" s="56">
        <f t="shared" si="196"/>
        <v>0</v>
      </c>
      <c r="CK56" s="54">
        <f t="shared" si="197"/>
        <v>0</v>
      </c>
      <c r="CL56" s="54">
        <f t="shared" si="198"/>
        <v>0</v>
      </c>
      <c r="CM56" s="54">
        <f t="shared" si="199"/>
        <v>0</v>
      </c>
      <c r="CN56" s="54">
        <f t="shared" si="200"/>
        <v>0</v>
      </c>
      <c r="CO56" s="54">
        <f t="shared" si="201"/>
        <v>0</v>
      </c>
      <c r="CP56" s="54">
        <f t="shared" si="202"/>
        <v>0</v>
      </c>
      <c r="CQ56" s="54">
        <f t="shared" si="203"/>
        <v>0</v>
      </c>
      <c r="CR56" s="54">
        <f t="shared" si="204"/>
        <v>0</v>
      </c>
      <c r="CS56" s="54">
        <f t="shared" si="205"/>
        <v>0</v>
      </c>
      <c r="CU56" s="54">
        <f t="shared" si="206"/>
        <v>0</v>
      </c>
      <c r="CV56" s="54">
        <f t="shared" si="207"/>
        <v>0</v>
      </c>
      <c r="CW56" s="54">
        <f t="shared" si="208"/>
        <v>0</v>
      </c>
      <c r="CX56" s="54">
        <f t="shared" si="209"/>
        <v>0</v>
      </c>
      <c r="CZ56" s="54">
        <f t="shared" si="210"/>
        <v>0</v>
      </c>
      <c r="DA56" s="54">
        <f t="shared" si="211"/>
        <v>0</v>
      </c>
      <c r="DB56" s="54">
        <f t="shared" si="212"/>
        <v>0</v>
      </c>
      <c r="DC56" s="54">
        <f t="shared" si="213"/>
        <v>0</v>
      </c>
      <c r="DD56" s="54">
        <f t="shared" si="214"/>
        <v>0</v>
      </c>
      <c r="DE56" s="54">
        <f t="shared" si="215"/>
        <v>0</v>
      </c>
      <c r="DF56" s="54">
        <f t="shared" si="216"/>
        <v>0</v>
      </c>
      <c r="DG56" s="54">
        <f t="shared" si="217"/>
        <v>2</v>
      </c>
      <c r="DH56" s="71">
        <f t="shared" si="218"/>
        <v>0</v>
      </c>
      <c r="DI56" s="71">
        <f t="shared" si="219"/>
        <v>0</v>
      </c>
      <c r="DJ56" s="54">
        <f t="shared" si="220"/>
        <v>0</v>
      </c>
      <c r="DK56" s="54">
        <f t="shared" si="221"/>
        <v>2</v>
      </c>
      <c r="DL56" s="4">
        <f t="shared" si="49"/>
        <v>0</v>
      </c>
      <c r="DM56" s="3">
        <f t="shared" si="222"/>
        <v>0</v>
      </c>
      <c r="DN56" s="3">
        <f t="shared" si="223"/>
        <v>0</v>
      </c>
      <c r="DO56" s="4" t="e">
        <f t="shared" si="224"/>
        <v>#DIV/0!</v>
      </c>
      <c r="DP56" s="57"/>
      <c r="DQ56" s="57"/>
      <c r="DR56" s="56">
        <f t="shared" si="53"/>
        <v>2</v>
      </c>
      <c r="DS56" s="56">
        <f t="shared" si="54"/>
        <v>0</v>
      </c>
      <c r="DT56" s="38">
        <f t="shared" si="55"/>
        <v>0</v>
      </c>
      <c r="DU56" s="38">
        <f t="shared" si="225"/>
        <v>2</v>
      </c>
      <c r="DV56" s="38">
        <f t="shared" si="57"/>
        <v>0</v>
      </c>
      <c r="DW56" s="39">
        <f t="shared" si="58"/>
        <v>0</v>
      </c>
      <c r="DX56" s="39">
        <f t="shared" si="59"/>
        <v>0</v>
      </c>
      <c r="DY56" s="39">
        <f t="shared" si="60"/>
        <v>0</v>
      </c>
      <c r="DZ56" s="39">
        <f t="shared" si="61"/>
        <v>0</v>
      </c>
      <c r="EA56" s="39">
        <f t="shared" si="62"/>
        <v>0</v>
      </c>
      <c r="EB56" s="37" t="e">
        <f t="shared" si="226"/>
        <v>#DIV/0!</v>
      </c>
      <c r="EC56" s="37" t="e">
        <f t="shared" si="227"/>
        <v>#DIV/0!</v>
      </c>
      <c r="ED56" s="37" t="e">
        <f t="shared" si="228"/>
        <v>#DIV/0!</v>
      </c>
      <c r="EE56" s="37" t="e">
        <f t="shared" si="229"/>
        <v>#DIV/0!</v>
      </c>
      <c r="EF56" s="39" t="e">
        <f t="shared" si="230"/>
        <v>#DIV/0!</v>
      </c>
      <c r="EG56" s="37" t="e">
        <f t="shared" si="231"/>
        <v>#DIV/0!</v>
      </c>
      <c r="EH56" s="37" t="e">
        <f t="shared" si="232"/>
        <v>#DIV/0!</v>
      </c>
      <c r="EI56" s="11" t="b">
        <f t="shared" si="233"/>
        <v>1</v>
      </c>
      <c r="EJ56" s="11" t="b">
        <f t="shared" si="234"/>
        <v>0</v>
      </c>
      <c r="EK56" s="39" t="e">
        <f t="shared" si="235"/>
        <v>#DIV/0!</v>
      </c>
      <c r="EL56" s="39" t="e">
        <f t="shared" si="236"/>
        <v>#DIV/0!</v>
      </c>
      <c r="EM56" s="39" t="e">
        <f t="shared" si="237"/>
        <v>#DIV/0!</v>
      </c>
      <c r="EN56" s="39" t="e">
        <f t="shared" si="238"/>
        <v>#DIV/0!</v>
      </c>
      <c r="EO56" s="39" t="e">
        <f t="shared" si="239"/>
        <v>#DIV/0!</v>
      </c>
      <c r="EP56" s="39" t="e">
        <f t="shared" si="240"/>
        <v>#DIV/0!</v>
      </c>
      <c r="EQ56" s="39" t="e">
        <f t="shared" si="241"/>
        <v>#DIV/0!</v>
      </c>
      <c r="ER56" s="39" t="e">
        <f t="shared" si="242"/>
        <v>#DIV/0!</v>
      </c>
      <c r="ES56" s="58" t="str">
        <f t="shared" si="243"/>
        <v>(OH,F,Cl)-dominate amphibole</v>
      </c>
      <c r="ET56" s="58" t="e">
        <f t="shared" si="244"/>
        <v>#N/A</v>
      </c>
      <c r="EU56" s="56">
        <f t="shared" si="82"/>
        <v>0</v>
      </c>
      <c r="EV56" s="56">
        <f t="shared" si="83"/>
        <v>0</v>
      </c>
      <c r="EW56" s="56">
        <f t="shared" si="84"/>
        <v>0</v>
      </c>
      <c r="EX56" s="56">
        <f t="shared" si="85"/>
        <v>0</v>
      </c>
      <c r="EY56" s="56">
        <f t="shared" si="86"/>
        <v>0</v>
      </c>
      <c r="EZ56" s="56">
        <f t="shared" si="87"/>
        <v>0</v>
      </c>
      <c r="FA56" s="39">
        <f t="shared" si="88"/>
        <v>0</v>
      </c>
      <c r="FB56" s="39">
        <f t="shared" si="89"/>
        <v>0</v>
      </c>
      <c r="FC56" s="54">
        <f t="shared" si="90"/>
        <v>0</v>
      </c>
      <c r="FD56" s="54">
        <f t="shared" si="91"/>
        <v>0</v>
      </c>
      <c r="FE56" s="39">
        <f t="shared" si="92"/>
        <v>0</v>
      </c>
      <c r="FF56" s="54">
        <f t="shared" si="93"/>
        <v>0</v>
      </c>
      <c r="FG56" s="39">
        <f t="shared" si="94"/>
        <v>0</v>
      </c>
      <c r="FH56" s="39">
        <f t="shared" si="245"/>
        <v>0</v>
      </c>
      <c r="FI56" s="39">
        <f t="shared" si="246"/>
        <v>0</v>
      </c>
      <c r="FJ56" s="39">
        <f t="shared" si="247"/>
        <v>0</v>
      </c>
      <c r="FK56" s="39" t="e">
        <f t="shared" si="248"/>
        <v>#DIV/0!</v>
      </c>
      <c r="FL56" s="39" t="e">
        <f t="shared" si="249"/>
        <v>#DIV/0!</v>
      </c>
      <c r="FM56" s="39" t="e">
        <f t="shared" si="250"/>
        <v>#DIV/0!</v>
      </c>
      <c r="FN56" s="39">
        <f t="shared" si="251"/>
        <v>1</v>
      </c>
      <c r="FO56" s="39">
        <f t="shared" si="102"/>
        <v>0</v>
      </c>
      <c r="FP56" s="39">
        <f t="shared" si="103"/>
        <v>0</v>
      </c>
      <c r="FQ56" s="39">
        <f t="shared" si="104"/>
        <v>0</v>
      </c>
      <c r="FR56" s="39">
        <f t="shared" si="252"/>
        <v>0</v>
      </c>
      <c r="FS56" s="39">
        <f t="shared" si="253"/>
        <v>0</v>
      </c>
      <c r="FU56" s="39" t="e">
        <f t="shared" si="254"/>
        <v>#DIV/0!</v>
      </c>
      <c r="FV56" s="39" t="e">
        <f t="shared" si="255"/>
        <v>#DIV/0!</v>
      </c>
      <c r="FW56" s="39" t="e">
        <f t="shared" si="256"/>
        <v>#DIV/0!</v>
      </c>
      <c r="FY56" s="39" t="e">
        <f t="shared" si="257"/>
        <v>#DIV/0!</v>
      </c>
      <c r="FZ56" s="39" t="e">
        <f t="shared" si="258"/>
        <v>#DIV/0!</v>
      </c>
      <c r="GA56" s="39" t="e">
        <f t="shared" si="259"/>
        <v>#DIV/0!</v>
      </c>
      <c r="GB56" s="39" t="e">
        <f t="shared" si="260"/>
        <v>#DIV/0!</v>
      </c>
      <c r="GC56" s="39" t="e">
        <f t="shared" si="261"/>
        <v>#DIV/0!</v>
      </c>
      <c r="GD56" s="39" t="e">
        <f t="shared" si="262"/>
        <v>#DIV/0!</v>
      </c>
      <c r="GE56" s="39" t="e">
        <f t="shared" si="263"/>
        <v>#DIV/0!</v>
      </c>
      <c r="GF56" s="39" t="e">
        <f t="shared" si="264"/>
        <v>#DIV/0!</v>
      </c>
      <c r="GG56" s="39" t="e">
        <f t="shared" si="265"/>
        <v>#DIV/0!</v>
      </c>
      <c r="GH56" s="39" t="e">
        <f t="shared" si="266"/>
        <v>#DIV/0!</v>
      </c>
      <c r="GI56" s="39"/>
      <c r="GJ56" s="39" t="e">
        <f t="shared" si="267"/>
        <v>#DIV/0!</v>
      </c>
      <c r="GK56" s="39" t="e">
        <f t="shared" si="268"/>
        <v>#DIV/0!</v>
      </c>
      <c r="GL56" s="39" t="e">
        <f t="shared" si="269"/>
        <v>#DIV/0!</v>
      </c>
      <c r="GM56" s="39" t="e">
        <f t="shared" si="270"/>
        <v>#DIV/0!</v>
      </c>
      <c r="GN56" s="39" t="e">
        <f t="shared" si="271"/>
        <v>#DIV/0!</v>
      </c>
      <c r="GO56" s="57"/>
      <c r="GP56" s="57" t="e">
        <f t="shared" si="272"/>
        <v>#DIV/0!</v>
      </c>
      <c r="GQ56" s="59" t="e">
        <f t="shared" si="273"/>
        <v>#DIV/0!</v>
      </c>
      <c r="GR56" s="41" t="e">
        <f t="shared" si="274"/>
        <v>#DIV/0!</v>
      </c>
      <c r="GS56" s="57" t="e">
        <f t="shared" si="275"/>
        <v>#DIV/0!</v>
      </c>
      <c r="GT56" s="57" t="e">
        <f t="shared" si="276"/>
        <v>#DIV/0!</v>
      </c>
      <c r="GU56" s="57" t="e">
        <f t="shared" si="277"/>
        <v>#DIV/0!</v>
      </c>
      <c r="GV56" s="57"/>
      <c r="GW56" s="42" t="e">
        <f t="shared" si="278"/>
        <v>#DIV/0!</v>
      </c>
      <c r="GX56" s="42" t="e">
        <f t="shared" si="279"/>
        <v>#DIV/0!</v>
      </c>
      <c r="GY56" s="42" t="e">
        <f t="shared" si="280"/>
        <v>#DIV/0!</v>
      </c>
      <c r="GZ56" s="57"/>
      <c r="HA56" s="2" t="e">
        <f t="shared" si="281"/>
        <v>#DIV/0!</v>
      </c>
      <c r="HB56" s="2" t="e">
        <f t="shared" si="282"/>
        <v>#DIV/0!</v>
      </c>
      <c r="HC56" s="2" t="e">
        <f t="shared" si="283"/>
        <v>#DIV/0!</v>
      </c>
      <c r="HD56" s="2" t="e">
        <f t="shared" si="284"/>
        <v>#DIV/0!</v>
      </c>
      <c r="HE56" s="2" t="e">
        <f t="shared" si="285"/>
        <v>#DIV/0!</v>
      </c>
      <c r="HF56" s="2" t="e">
        <f t="shared" si="286"/>
        <v>#DIV/0!</v>
      </c>
      <c r="HG56" s="2" t="e">
        <f t="shared" si="287"/>
        <v>#DIV/0!</v>
      </c>
      <c r="HH56" s="2" t="e">
        <f t="shared" si="288"/>
        <v>#DIV/0!</v>
      </c>
      <c r="HI56" s="2" t="e">
        <f t="shared" si="289"/>
        <v>#DIV/0!</v>
      </c>
      <c r="HJ56" s="11" t="e">
        <f t="shared" si="290"/>
        <v>#DIV/0!</v>
      </c>
      <c r="HK56" s="60" t="e">
        <f t="shared" si="291"/>
        <v>#DIV/0!</v>
      </c>
      <c r="HL56" s="57"/>
      <c r="HM56" s="57" t="e">
        <f t="shared" si="292"/>
        <v>#DIV/0!</v>
      </c>
      <c r="HN56" s="57" t="e">
        <f t="shared" si="293"/>
        <v>#DIV/0!</v>
      </c>
      <c r="HO56" s="57" t="e">
        <f t="shared" si="294"/>
        <v>#DIV/0!</v>
      </c>
      <c r="HP56" s="57" t="e">
        <f t="shared" si="295"/>
        <v>#DIV/0!</v>
      </c>
      <c r="HQ56" s="57" t="e">
        <f t="shared" si="296"/>
        <v>#DIV/0!</v>
      </c>
      <c r="HR56" s="57"/>
      <c r="HS56" s="57" t="e">
        <f t="shared" si="297"/>
        <v>#DIV/0!</v>
      </c>
      <c r="HT56" s="57" t="e">
        <f t="shared" si="298"/>
        <v>#DIV/0!</v>
      </c>
      <c r="HU56" s="57" t="e">
        <f t="shared" si="299"/>
        <v>#DIV/0!</v>
      </c>
      <c r="HV56" s="57" t="e">
        <f t="shared" si="300"/>
        <v>#DIV/0!</v>
      </c>
      <c r="HW56" s="57" t="e">
        <f t="shared" si="301"/>
        <v>#DIV/0!</v>
      </c>
      <c r="HX56" s="57"/>
      <c r="HY56" s="57" t="e">
        <f t="shared" si="302"/>
        <v>#DIV/0!</v>
      </c>
      <c r="HZ56" s="57" t="e">
        <f t="shared" si="303"/>
        <v>#DIV/0!</v>
      </c>
      <c r="IA56" s="57"/>
      <c r="IB56" s="61">
        <f t="shared" si="304"/>
        <v>0</v>
      </c>
      <c r="IC56" s="57" t="str">
        <f t="shared" si="305"/>
        <v/>
      </c>
      <c r="ID56" s="42"/>
      <c r="IE56" s="2" t="str">
        <f t="shared" si="306"/>
        <v/>
      </c>
      <c r="IF56" s="60" t="e">
        <f t="shared" si="307"/>
        <v>#DIV/0!</v>
      </c>
      <c r="IG56" s="60" t="str">
        <f t="shared" si="308"/>
        <v/>
      </c>
      <c r="IH56" s="60" t="str">
        <f t="shared" si="309"/>
        <v>zinco-</v>
      </c>
      <c r="II56" s="60" t="str">
        <f t="shared" si="310"/>
        <v>mangano-</v>
      </c>
      <c r="IJ56" s="60" t="e">
        <f t="shared" si="311"/>
        <v>#DIV/0!</v>
      </c>
      <c r="IK56" s="60" t="e">
        <f t="shared" si="312"/>
        <v>#DIV/0!</v>
      </c>
      <c r="IL56" s="60" t="e">
        <f t="shared" si="313"/>
        <v>#DIV/0!</v>
      </c>
      <c r="IM56" s="60" t="e">
        <f t="shared" si="314"/>
        <v>#DIV/0!</v>
      </c>
      <c r="IN56" s="60" t="str">
        <f t="shared" si="315"/>
        <v/>
      </c>
      <c r="IO56" s="60" t="str">
        <f t="shared" si="316"/>
        <v/>
      </c>
      <c r="IP56" s="57"/>
      <c r="IQ56" s="57" t="str">
        <f t="shared" si="317"/>
        <v>ERROR!!</v>
      </c>
    </row>
    <row r="57" spans="1:251" ht="15" customHeight="1">
      <c r="A57"/>
      <c r="B57"/>
      <c r="C57"/>
      <c r="D57"/>
      <c r="E57"/>
      <c r="F57" t="s">
        <v>196</v>
      </c>
      <c r="G57" s="73"/>
      <c r="H57" s="74"/>
      <c r="I57" s="73"/>
      <c r="J57" s="73"/>
      <c r="K57" s="73"/>
      <c r="L57" s="73"/>
      <c r="M57" s="74"/>
      <c r="N57" s="74"/>
      <c r="O57" s="74"/>
      <c r="P57" s="74"/>
      <c r="Q57" s="74"/>
      <c r="R57" s="74"/>
      <c r="S57"/>
      <c r="T57"/>
      <c r="U57"/>
      <c r="V57"/>
      <c r="W57"/>
      <c r="X57" s="29">
        <f t="shared" si="173"/>
        <v>0</v>
      </c>
      <c r="Y57" s="29">
        <f t="shared" si="174"/>
        <v>0</v>
      </c>
      <c r="Z57" s="29" t="e">
        <f t="shared" si="175"/>
        <v>#DIV/0!</v>
      </c>
      <c r="AA57" s="29" t="e">
        <f t="shared" si="176"/>
        <v>#DIV/0!</v>
      </c>
      <c r="AB57" s="29" t="e">
        <f t="shared" si="177"/>
        <v>#DIV/0!</v>
      </c>
      <c r="AC57" s="29" t="e">
        <f t="shared" si="178"/>
        <v>#DIV/0!</v>
      </c>
      <c r="AF57" s="23">
        <v>60.084299999999999</v>
      </c>
      <c r="AG57" s="23">
        <v>79.878799999999998</v>
      </c>
      <c r="AH57" s="23">
        <v>101.96120000000001</v>
      </c>
      <c r="AI57" s="23">
        <v>151.99039999999999</v>
      </c>
      <c r="AJ57" s="23">
        <v>159.69</v>
      </c>
      <c r="AK57" s="23">
        <v>71.846400000000003</v>
      </c>
      <c r="AL57" s="23">
        <v>70.9375</v>
      </c>
      <c r="AM57" s="23">
        <v>40.304400000000001</v>
      </c>
      <c r="AN57" s="23">
        <v>56.077399999999997</v>
      </c>
      <c r="AO57" s="23">
        <v>61.978999999999999</v>
      </c>
      <c r="AP57" s="23">
        <v>94.195999999999998</v>
      </c>
      <c r="AQ57" s="23">
        <v>18.998000000000001</v>
      </c>
      <c r="AR57" s="23">
        <v>35.450000000000003</v>
      </c>
      <c r="AS57" s="23">
        <v>29.88</v>
      </c>
      <c r="AT57" s="23">
        <v>74.691999999999993</v>
      </c>
      <c r="AU57" s="23">
        <v>81.39</v>
      </c>
      <c r="AX57" s="54">
        <f t="shared" si="179"/>
        <v>0</v>
      </c>
      <c r="AY57" s="54">
        <f t="shared" si="180"/>
        <v>0</v>
      </c>
      <c r="AZ57" s="54">
        <f t="shared" si="181"/>
        <v>0</v>
      </c>
      <c r="BA57" s="54">
        <f t="shared" si="182"/>
        <v>0</v>
      </c>
      <c r="BB57" s="54">
        <f t="shared" si="183"/>
        <v>0</v>
      </c>
      <c r="BC57" s="54">
        <f t="shared" si="184"/>
        <v>0</v>
      </c>
      <c r="BD57" s="54">
        <f t="shared" si="185"/>
        <v>0</v>
      </c>
      <c r="BE57" s="54">
        <f t="shared" si="186"/>
        <v>0</v>
      </c>
      <c r="BF57" s="54">
        <f t="shared" si="187"/>
        <v>0</v>
      </c>
      <c r="BG57" s="54">
        <f t="shared" si="188"/>
        <v>0</v>
      </c>
      <c r="BH57" s="54">
        <f t="shared" si="189"/>
        <v>0</v>
      </c>
      <c r="BI57" s="54">
        <f t="shared" si="190"/>
        <v>0</v>
      </c>
      <c r="BJ57" s="54">
        <f t="shared" si="191"/>
        <v>0</v>
      </c>
      <c r="BK57" s="54">
        <f t="shared" si="192"/>
        <v>0</v>
      </c>
      <c r="BL57" s="54">
        <f t="shared" si="193"/>
        <v>0</v>
      </c>
      <c r="BM57" s="42"/>
      <c r="BO57" s="54">
        <f>'Norm-coeff'!$C$2+$AX57*'Norm-coeff'!$D$2+$AY57*'Norm-coeff'!$E$2+$AZ57*'Norm-coeff'!$F$2+$BA57*'Norm-coeff'!$G$2+$BB57*'Norm-coeff'!$H$2+$BC57*'Norm-coeff'!$I$2+$BD57*'Norm-coeff'!$J$2+$BE57*'Norm-coeff'!$K$2+$BF57*'Norm-coeff'!$L$2+$BG57*'Norm-coeff'!$M$2+$BH57*'Norm-coeff'!$N$2+$BI57*'Norm-coeff'!$O$2</f>
        <v>5.4045421474420303</v>
      </c>
      <c r="BP57" s="54">
        <f>'Norm-coeff'!$C$3+$AX57*'Norm-coeff'!$D$3+$AY57*'Norm-coeff'!$E$3+$AZ57*'Norm-coeff'!$F$3+$BA57*'Norm-coeff'!$G$3+$BB57*'Norm-coeff'!$H$3+$BC57*'Norm-coeff'!$I$3+$BD57*'Norm-coeff'!$J$3+$BE57*'Norm-coeff'!$K$3+$BF57*'Norm-coeff'!$L$3+$BG57*'Norm-coeff'!$M$3+$BH57*'Norm-coeff'!$N$3+$BI57*'Norm-coeff'!$O$3</f>
        <v>3.15319116612705</v>
      </c>
      <c r="BQ57" s="54">
        <f>'Norm-coeff'!$C$4+$AX57*'Norm-coeff'!$D$4+$AY57*'Norm-coeff'!$E$4+$AZ57*'Norm-coeff'!$F$4+$BA57*'Norm-coeff'!$G$4+$BB57*'Norm-coeff'!$H$4+$BC57*'Norm-coeff'!$I$4+$BD57*'Norm-coeff'!$J$4+$BE57*'Norm-coeff'!$K$4+$BF57*'Norm-coeff'!$L$4+$BG57*'Norm-coeff'!$M$4+$BH57*'Norm-coeff'!$N$4+$BI57*'Norm-coeff'!$O$4</f>
        <v>1.42115649462768</v>
      </c>
      <c r="BR57" s="54">
        <f>'Norm-coeff'!$C$5+$AX57*'Norm-coeff'!$D$5+$AY57*'Norm-coeff'!$E$5+$AZ57*'Norm-coeff'!$F$5+$BA57*'Norm-coeff'!$G$5+$BB57*'Norm-coeff'!$H$5+$BC57*'Norm-coeff'!$I$5+$BD57*'Norm-coeff'!$J$5+$BE57*'Norm-coeff'!$K$5+$BF57*'Norm-coeff'!$L$5+$BG57*'Norm-coeff'!$M$5+$BH57*'Norm-coeff'!$N$5+$BI57*'Norm-coeff'!$O$5</f>
        <v>1.0553329241296201</v>
      </c>
      <c r="BS57" s="54">
        <f>'Norm-coeff'!$C$6+$AX57*'Norm-coeff'!$D$6+$AY57*'Norm-coeff'!$E$6+$AZ57*'Norm-coeff'!$F$6+$BA57*'Norm-coeff'!$G$6+$BB57*'Norm-coeff'!$H$6+$BC57*'Norm-coeff'!$I$6+$BD57*'Norm-coeff'!$J$6+$BE57*'Norm-coeff'!$K$6+$BF57*'Norm-coeff'!$L$6+$BG57*'Norm-coeff'!$M$6+$BH57*'Norm-coeff'!$N$6+$BI57*'Norm-coeff'!$O$6</f>
        <v>-1.48700885495103E-2</v>
      </c>
      <c r="BT57" s="54">
        <f>'Norm-coeff'!$C$7+$AX57*'Norm-coeff'!$D$7+$AY57*'Norm-coeff'!$E$7+$AZ57*'Norm-coeff'!$F$7+$BA57*'Norm-coeff'!$G$7+$BB57*'Norm-coeff'!$H$7+$BC57*'Norm-coeff'!$I$7+$BD57*'Norm-coeff'!$J$7+$BE57*'Norm-coeff'!$K$7+$BF57*'Norm-coeff'!$L$7+$BG57*'Norm-coeff'!$M$7+$BH57*'Norm-coeff'!$N$7+$BI57*'Norm-coeff'!$O$7</f>
        <v>2.0907583608832998</v>
      </c>
      <c r="BU57" s="54">
        <f>'Norm-coeff'!$C$8+$AX57*'Norm-coeff'!$D$8+$AY57*'Norm-coeff'!$E$8+$AZ57*'Norm-coeff'!$F$8+$BA57*'Norm-coeff'!$G$8+$BB57*'Norm-coeff'!$H$8+$BC57*'Norm-coeff'!$I$8+$BD57*'Norm-coeff'!$J$8+$BE57*'Norm-coeff'!$K$8+$BF57*'Norm-coeff'!$L$8+$BG57*'Norm-coeff'!$M$8+$BH57*'Norm-coeff'!$N$8+$BI57*'Norm-coeff'!$O$8</f>
        <v>0.65894159836244504</v>
      </c>
      <c r="BV57" s="54">
        <f>'Norm-coeff'!$C$9+$AX57*'Norm-coeff'!$D$9+$AY57*'Norm-coeff'!$E$9+$AZ57*'Norm-coeff'!$F$9+$BA57*'Norm-coeff'!$G$9+$BB57*'Norm-coeff'!$H$9+$BC57*'Norm-coeff'!$I$9+$BD57*'Norm-coeff'!$J$9+$BE57*'Norm-coeff'!$K$9+$BF57*'Norm-coeff'!$L$9+$BG57*'Norm-coeff'!$M$9+$BH57*'Norm-coeff'!$N$9+$BI57*'Norm-coeff'!$O$9</f>
        <v>1.48961085014701</v>
      </c>
      <c r="BW57" s="54">
        <f>'Norm-coeff'!$C$10+$AX57*'Norm-coeff'!$D$10+$AY57*'Norm-coeff'!$E$10+$AZ57*'Norm-coeff'!$F$10+$BA57*'Norm-coeff'!$G$10+$BB57*'Norm-coeff'!$H$10+$BC57*'Norm-coeff'!$I$10+$BD57*'Norm-coeff'!$J$10+$BE57*'Norm-coeff'!$K$10+$BF57*'Norm-coeff'!$L$10+$BG57*'Norm-coeff'!$M$10+$BH57*'Norm-coeff'!$N$10+$BI57*'Norm-coeff'!$O$10</f>
        <v>1.42058735749591</v>
      </c>
      <c r="BX57" s="54">
        <f>'Norm-coeff'!$C$11+$AX57*'Norm-coeff'!$D$11+$AY57*'Norm-coeff'!$E$11+$AZ57*'Norm-coeff'!$F$11+$BA57*'Norm-coeff'!$G$11+$BB57*'Norm-coeff'!$H$11+$BC57*'Norm-coeff'!$I$11+$BD57*'Norm-coeff'!$J$11+$BE57*'Norm-coeff'!$K$11+$BF57*'Norm-coeff'!$L$11+$BG57*'Norm-coeff'!$M$11+$BH57*'Norm-coeff'!$N$11+$BI57*'Norm-coeff'!$O$11</f>
        <v>0.221233014421479</v>
      </c>
      <c r="BY57" s="54">
        <f>'Norm-coeff'!$C$12+$AX57*'Norm-coeff'!$D$12+$AY57*'Norm-coeff'!$E$12+$AZ57*'Norm-coeff'!$F$12+$BA57*'Norm-coeff'!$G$12+$BB57*'Norm-coeff'!$H$12+$BC57*'Norm-coeff'!$I$12+$BD57*'Norm-coeff'!$J$12+$BE57*'Norm-coeff'!$K$12+$BF57*'Norm-coeff'!$L$12+$BG57*'Norm-coeff'!$M$12+$BH57*'Norm-coeff'!$N$12+$BI57*'Norm-coeff'!$O$12</f>
        <v>0.283527502056037</v>
      </c>
      <c r="BZ57" s="54">
        <f>'Norm-coeff'!$C$13+$AX57*'Norm-coeff'!$D$13+$AY57*'Norm-coeff'!$E$13+$AZ57*'Norm-coeff'!$F$13+$BA57*'Norm-coeff'!$G$13+$BB57*'Norm-coeff'!$H$13+$BC57*'Norm-coeff'!$I$13+$BD57*'Norm-coeff'!$J$13+$BE57*'Norm-coeff'!$K$13+$BF57*'Norm-coeff'!$L$13+$BG57*'Norm-coeff'!$M$13+$BH57*'Norm-coeff'!$N$13+$BI57*'Norm-coeff'!$O$13</f>
        <v>-4.1864930554451202E-2</v>
      </c>
      <c r="CA57" s="54">
        <f>'Norm-coeff'!$C$14+$AX57*'Norm-coeff'!$D$14+$AY57*'Norm-coeff'!$E$14+$AZ57*'Norm-coeff'!$F$14+$BA57*'Norm-coeff'!$G$14+$BB57*'Norm-coeff'!$H$14+$BC57*'Norm-coeff'!$I$14+$BD57*'Norm-coeff'!$J$14+$BE57*'Norm-coeff'!$K$14+$BF57*'Norm-coeff'!$L$14+$BG57*'Norm-coeff'!$M$14+$BH57*'Norm-coeff'!$N$14+$BI57*'Norm-coeff'!$O$14</f>
        <v>4.2526983164477103</v>
      </c>
      <c r="CC57" s="54">
        <f t="shared" si="318"/>
        <v>0</v>
      </c>
      <c r="CG57" s="54">
        <f t="shared" si="194"/>
        <v>0</v>
      </c>
      <c r="CH57" s="54">
        <f t="shared" si="172"/>
        <v>0</v>
      </c>
      <c r="CI57" s="54">
        <f t="shared" si="195"/>
        <v>0</v>
      </c>
      <c r="CJ57" s="56">
        <f t="shared" si="196"/>
        <v>0</v>
      </c>
      <c r="CK57" s="54">
        <f t="shared" si="197"/>
        <v>0</v>
      </c>
      <c r="CL57" s="54">
        <f t="shared" si="198"/>
        <v>0</v>
      </c>
      <c r="CM57" s="54">
        <f t="shared" si="199"/>
        <v>0</v>
      </c>
      <c r="CN57" s="54">
        <f t="shared" si="200"/>
        <v>0</v>
      </c>
      <c r="CO57" s="54">
        <f t="shared" si="201"/>
        <v>0</v>
      </c>
      <c r="CP57" s="54">
        <f t="shared" si="202"/>
        <v>0</v>
      </c>
      <c r="CQ57" s="54">
        <f t="shared" si="203"/>
        <v>0</v>
      </c>
      <c r="CR57" s="54">
        <f t="shared" si="204"/>
        <v>0</v>
      </c>
      <c r="CS57" s="54">
        <f t="shared" si="205"/>
        <v>0</v>
      </c>
      <c r="CU57" s="54">
        <f t="shared" si="206"/>
        <v>0</v>
      </c>
      <c r="CV57" s="54">
        <f t="shared" si="207"/>
        <v>0</v>
      </c>
      <c r="CW57" s="54">
        <f t="shared" si="208"/>
        <v>0</v>
      </c>
      <c r="CX57" s="54">
        <f t="shared" si="209"/>
        <v>0</v>
      </c>
      <c r="CZ57" s="54">
        <f t="shared" si="210"/>
        <v>0</v>
      </c>
      <c r="DA57" s="54">
        <f t="shared" si="211"/>
        <v>0</v>
      </c>
      <c r="DB57" s="54">
        <f t="shared" si="212"/>
        <v>0</v>
      </c>
      <c r="DC57" s="54">
        <f t="shared" si="213"/>
        <v>0</v>
      </c>
      <c r="DD57" s="54">
        <f t="shared" si="214"/>
        <v>0</v>
      </c>
      <c r="DE57" s="54">
        <f t="shared" si="215"/>
        <v>0</v>
      </c>
      <c r="DF57" s="54">
        <f t="shared" si="216"/>
        <v>0</v>
      </c>
      <c r="DG57" s="54">
        <f t="shared" si="217"/>
        <v>2</v>
      </c>
      <c r="DH57" s="71">
        <f t="shared" si="218"/>
        <v>0</v>
      </c>
      <c r="DI57" s="71">
        <f t="shared" si="219"/>
        <v>0</v>
      </c>
      <c r="DJ57" s="54">
        <f t="shared" si="220"/>
        <v>0</v>
      </c>
      <c r="DK57" s="54">
        <f t="shared" si="221"/>
        <v>2</v>
      </c>
      <c r="DL57" s="4">
        <f t="shared" si="49"/>
        <v>0</v>
      </c>
      <c r="DM57" s="3">
        <f t="shared" si="222"/>
        <v>0</v>
      </c>
      <c r="DN57" s="3">
        <f t="shared" si="223"/>
        <v>0</v>
      </c>
      <c r="DO57" s="4" t="e">
        <f t="shared" si="224"/>
        <v>#DIV/0!</v>
      </c>
      <c r="DP57" s="57"/>
      <c r="DQ57" s="57"/>
      <c r="DR57" s="56">
        <f t="shared" si="53"/>
        <v>2</v>
      </c>
      <c r="DS57" s="56">
        <f t="shared" si="54"/>
        <v>0</v>
      </c>
      <c r="DT57" s="38">
        <f t="shared" si="55"/>
        <v>0</v>
      </c>
      <c r="DU57" s="38">
        <f t="shared" si="225"/>
        <v>2</v>
      </c>
      <c r="DV57" s="38">
        <f t="shared" si="57"/>
        <v>0</v>
      </c>
      <c r="DW57" s="39">
        <f t="shared" si="58"/>
        <v>0</v>
      </c>
      <c r="DX57" s="39">
        <f t="shared" si="59"/>
        <v>0</v>
      </c>
      <c r="DY57" s="39">
        <f t="shared" si="60"/>
        <v>0</v>
      </c>
      <c r="DZ57" s="39">
        <f t="shared" si="61"/>
        <v>0</v>
      </c>
      <c r="EA57" s="39">
        <f t="shared" si="62"/>
        <v>0</v>
      </c>
      <c r="EB57" s="37" t="e">
        <f t="shared" si="226"/>
        <v>#DIV/0!</v>
      </c>
      <c r="EC57" s="37" t="e">
        <f t="shared" si="227"/>
        <v>#DIV/0!</v>
      </c>
      <c r="ED57" s="37" t="e">
        <f t="shared" si="228"/>
        <v>#DIV/0!</v>
      </c>
      <c r="EE57" s="37" t="e">
        <f t="shared" si="229"/>
        <v>#DIV/0!</v>
      </c>
      <c r="EF57" s="39" t="e">
        <f t="shared" si="230"/>
        <v>#DIV/0!</v>
      </c>
      <c r="EG57" s="37" t="e">
        <f t="shared" si="231"/>
        <v>#DIV/0!</v>
      </c>
      <c r="EH57" s="37" t="e">
        <f t="shared" si="232"/>
        <v>#DIV/0!</v>
      </c>
      <c r="EI57" s="11" t="b">
        <f t="shared" si="233"/>
        <v>1</v>
      </c>
      <c r="EJ57" s="11" t="b">
        <f t="shared" si="234"/>
        <v>0</v>
      </c>
      <c r="EK57" s="39" t="e">
        <f t="shared" si="235"/>
        <v>#DIV/0!</v>
      </c>
      <c r="EL57" s="39" t="e">
        <f t="shared" si="236"/>
        <v>#DIV/0!</v>
      </c>
      <c r="EM57" s="39" t="e">
        <f t="shared" si="237"/>
        <v>#DIV/0!</v>
      </c>
      <c r="EN57" s="39" t="e">
        <f t="shared" si="238"/>
        <v>#DIV/0!</v>
      </c>
      <c r="EO57" s="39" t="e">
        <f t="shared" si="239"/>
        <v>#DIV/0!</v>
      </c>
      <c r="EP57" s="39" t="e">
        <f t="shared" si="240"/>
        <v>#DIV/0!</v>
      </c>
      <c r="EQ57" s="39" t="e">
        <f t="shared" si="241"/>
        <v>#DIV/0!</v>
      </c>
      <c r="ER57" s="39" t="e">
        <f t="shared" si="242"/>
        <v>#DIV/0!</v>
      </c>
      <c r="ES57" s="58" t="str">
        <f t="shared" si="243"/>
        <v>(OH,F,Cl)-dominate amphibole</v>
      </c>
      <c r="ET57" s="58" t="e">
        <f t="shared" si="244"/>
        <v>#N/A</v>
      </c>
      <c r="EU57" s="56">
        <f t="shared" si="82"/>
        <v>0</v>
      </c>
      <c r="EV57" s="56">
        <f t="shared" si="83"/>
        <v>0</v>
      </c>
      <c r="EW57" s="56">
        <f t="shared" si="84"/>
        <v>0</v>
      </c>
      <c r="EX57" s="56">
        <f t="shared" si="85"/>
        <v>0</v>
      </c>
      <c r="EY57" s="56">
        <f t="shared" si="86"/>
        <v>0</v>
      </c>
      <c r="EZ57" s="56">
        <f t="shared" si="87"/>
        <v>0</v>
      </c>
      <c r="FA57" s="39">
        <f t="shared" si="88"/>
        <v>0</v>
      </c>
      <c r="FB57" s="39">
        <f t="shared" si="89"/>
        <v>0</v>
      </c>
      <c r="FC57" s="54">
        <f t="shared" si="90"/>
        <v>0</v>
      </c>
      <c r="FD57" s="54">
        <f t="shared" si="91"/>
        <v>0</v>
      </c>
      <c r="FE57" s="39">
        <f t="shared" si="92"/>
        <v>0</v>
      </c>
      <c r="FF57" s="54">
        <f t="shared" si="93"/>
        <v>0</v>
      </c>
      <c r="FG57" s="39">
        <f t="shared" si="94"/>
        <v>0</v>
      </c>
      <c r="FH57" s="39">
        <f t="shared" si="245"/>
        <v>0</v>
      </c>
      <c r="FI57" s="39">
        <f t="shared" si="246"/>
        <v>0</v>
      </c>
      <c r="FJ57" s="39">
        <f t="shared" si="247"/>
        <v>0</v>
      </c>
      <c r="FK57" s="39" t="e">
        <f t="shared" si="248"/>
        <v>#DIV/0!</v>
      </c>
      <c r="FL57" s="39" t="e">
        <f t="shared" si="249"/>
        <v>#DIV/0!</v>
      </c>
      <c r="FM57" s="39" t="e">
        <f t="shared" si="250"/>
        <v>#DIV/0!</v>
      </c>
      <c r="FN57" s="39">
        <f t="shared" si="251"/>
        <v>1</v>
      </c>
      <c r="FO57" s="39">
        <f t="shared" si="102"/>
        <v>0</v>
      </c>
      <c r="FP57" s="39">
        <f t="shared" si="103"/>
        <v>0</v>
      </c>
      <c r="FQ57" s="39">
        <f t="shared" si="104"/>
        <v>0</v>
      </c>
      <c r="FR57" s="39">
        <f t="shared" si="252"/>
        <v>0</v>
      </c>
      <c r="FS57" s="39">
        <f t="shared" si="253"/>
        <v>0</v>
      </c>
      <c r="FU57" s="39" t="e">
        <f t="shared" si="254"/>
        <v>#DIV/0!</v>
      </c>
      <c r="FV57" s="39" t="e">
        <f t="shared" si="255"/>
        <v>#DIV/0!</v>
      </c>
      <c r="FW57" s="39" t="e">
        <f t="shared" si="256"/>
        <v>#DIV/0!</v>
      </c>
      <c r="FY57" s="39" t="e">
        <f t="shared" si="257"/>
        <v>#DIV/0!</v>
      </c>
      <c r="FZ57" s="39" t="e">
        <f t="shared" si="258"/>
        <v>#DIV/0!</v>
      </c>
      <c r="GA57" s="39" t="e">
        <f t="shared" si="259"/>
        <v>#DIV/0!</v>
      </c>
      <c r="GB57" s="39" t="e">
        <f t="shared" si="260"/>
        <v>#DIV/0!</v>
      </c>
      <c r="GC57" s="39" t="e">
        <f t="shared" si="261"/>
        <v>#DIV/0!</v>
      </c>
      <c r="GD57" s="39" t="e">
        <f t="shared" si="262"/>
        <v>#DIV/0!</v>
      </c>
      <c r="GE57" s="39" t="e">
        <f t="shared" si="263"/>
        <v>#DIV/0!</v>
      </c>
      <c r="GF57" s="39" t="e">
        <f t="shared" si="264"/>
        <v>#DIV/0!</v>
      </c>
      <c r="GG57" s="39" t="e">
        <f t="shared" si="265"/>
        <v>#DIV/0!</v>
      </c>
      <c r="GH57" s="39" t="e">
        <f t="shared" si="266"/>
        <v>#DIV/0!</v>
      </c>
      <c r="GI57" s="39"/>
      <c r="GJ57" s="39" t="e">
        <f t="shared" si="267"/>
        <v>#DIV/0!</v>
      </c>
      <c r="GK57" s="39" t="e">
        <f t="shared" si="268"/>
        <v>#DIV/0!</v>
      </c>
      <c r="GL57" s="39" t="e">
        <f t="shared" si="269"/>
        <v>#DIV/0!</v>
      </c>
      <c r="GM57" s="39" t="e">
        <f t="shared" si="270"/>
        <v>#DIV/0!</v>
      </c>
      <c r="GN57" s="39" t="e">
        <f t="shared" si="271"/>
        <v>#DIV/0!</v>
      </c>
      <c r="GO57" s="57"/>
      <c r="GP57" s="57" t="e">
        <f t="shared" si="272"/>
        <v>#DIV/0!</v>
      </c>
      <c r="GQ57" s="59" t="e">
        <f t="shared" si="273"/>
        <v>#DIV/0!</v>
      </c>
      <c r="GR57" s="41" t="e">
        <f t="shared" si="274"/>
        <v>#DIV/0!</v>
      </c>
      <c r="GS57" s="57" t="e">
        <f t="shared" si="275"/>
        <v>#DIV/0!</v>
      </c>
      <c r="GT57" s="57" t="e">
        <f t="shared" si="276"/>
        <v>#DIV/0!</v>
      </c>
      <c r="GU57" s="57" t="e">
        <f t="shared" si="277"/>
        <v>#DIV/0!</v>
      </c>
      <c r="GV57" s="57"/>
      <c r="GW57" s="42" t="e">
        <f t="shared" si="278"/>
        <v>#DIV/0!</v>
      </c>
      <c r="GX57" s="42" t="e">
        <f t="shared" si="279"/>
        <v>#DIV/0!</v>
      </c>
      <c r="GY57" s="42" t="e">
        <f t="shared" si="280"/>
        <v>#DIV/0!</v>
      </c>
      <c r="GZ57" s="57"/>
      <c r="HA57" s="2" t="e">
        <f t="shared" si="281"/>
        <v>#DIV/0!</v>
      </c>
      <c r="HB57" s="2" t="e">
        <f t="shared" si="282"/>
        <v>#DIV/0!</v>
      </c>
      <c r="HC57" s="2" t="e">
        <f t="shared" si="283"/>
        <v>#DIV/0!</v>
      </c>
      <c r="HD57" s="2" t="e">
        <f t="shared" si="284"/>
        <v>#DIV/0!</v>
      </c>
      <c r="HE57" s="2" t="e">
        <f t="shared" si="285"/>
        <v>#DIV/0!</v>
      </c>
      <c r="HF57" s="2" t="e">
        <f t="shared" si="286"/>
        <v>#DIV/0!</v>
      </c>
      <c r="HG57" s="2" t="e">
        <f t="shared" si="287"/>
        <v>#DIV/0!</v>
      </c>
      <c r="HH57" s="2" t="e">
        <f t="shared" si="288"/>
        <v>#DIV/0!</v>
      </c>
      <c r="HI57" s="2" t="e">
        <f t="shared" si="289"/>
        <v>#DIV/0!</v>
      </c>
      <c r="HJ57" s="11" t="e">
        <f t="shared" si="290"/>
        <v>#DIV/0!</v>
      </c>
      <c r="HK57" s="60" t="e">
        <f t="shared" si="291"/>
        <v>#DIV/0!</v>
      </c>
      <c r="HL57" s="57"/>
      <c r="HM57" s="57" t="e">
        <f t="shared" si="292"/>
        <v>#DIV/0!</v>
      </c>
      <c r="HN57" s="57" t="e">
        <f t="shared" si="293"/>
        <v>#DIV/0!</v>
      </c>
      <c r="HO57" s="57" t="e">
        <f t="shared" si="294"/>
        <v>#DIV/0!</v>
      </c>
      <c r="HP57" s="57" t="e">
        <f t="shared" si="295"/>
        <v>#DIV/0!</v>
      </c>
      <c r="HQ57" s="57" t="e">
        <f t="shared" si="296"/>
        <v>#DIV/0!</v>
      </c>
      <c r="HR57" s="57"/>
      <c r="HS57" s="57" t="e">
        <f t="shared" si="297"/>
        <v>#DIV/0!</v>
      </c>
      <c r="HT57" s="57" t="e">
        <f t="shared" si="298"/>
        <v>#DIV/0!</v>
      </c>
      <c r="HU57" s="57" t="e">
        <f t="shared" si="299"/>
        <v>#DIV/0!</v>
      </c>
      <c r="HV57" s="57" t="e">
        <f t="shared" si="300"/>
        <v>#DIV/0!</v>
      </c>
      <c r="HW57" s="57" t="e">
        <f t="shared" si="301"/>
        <v>#DIV/0!</v>
      </c>
      <c r="HX57" s="57"/>
      <c r="HY57" s="57" t="e">
        <f t="shared" si="302"/>
        <v>#DIV/0!</v>
      </c>
      <c r="HZ57" s="57" t="e">
        <f t="shared" si="303"/>
        <v>#DIV/0!</v>
      </c>
      <c r="IA57" s="57"/>
      <c r="IB57" s="61">
        <f t="shared" si="304"/>
        <v>0</v>
      </c>
      <c r="IC57" s="57" t="str">
        <f t="shared" si="305"/>
        <v/>
      </c>
      <c r="ID57" s="42"/>
      <c r="IE57" s="2" t="str">
        <f t="shared" si="306"/>
        <v/>
      </c>
      <c r="IF57" s="60" t="e">
        <f t="shared" si="307"/>
        <v>#DIV/0!</v>
      </c>
      <c r="IG57" s="60" t="str">
        <f t="shared" si="308"/>
        <v/>
      </c>
      <c r="IH57" s="60" t="str">
        <f t="shared" si="309"/>
        <v>zinco-</v>
      </c>
      <c r="II57" s="60" t="str">
        <f t="shared" si="310"/>
        <v>mangano-</v>
      </c>
      <c r="IJ57" s="60" t="e">
        <f t="shared" si="311"/>
        <v>#DIV/0!</v>
      </c>
      <c r="IK57" s="60" t="e">
        <f t="shared" si="312"/>
        <v>#DIV/0!</v>
      </c>
      <c r="IL57" s="60" t="e">
        <f t="shared" si="313"/>
        <v>#DIV/0!</v>
      </c>
      <c r="IM57" s="60" t="e">
        <f t="shared" si="314"/>
        <v>#DIV/0!</v>
      </c>
      <c r="IN57" s="60" t="str">
        <f t="shared" si="315"/>
        <v/>
      </c>
      <c r="IO57" s="60" t="str">
        <f t="shared" si="316"/>
        <v/>
      </c>
      <c r="IP57" s="57"/>
      <c r="IQ57" s="57" t="str">
        <f t="shared" si="317"/>
        <v>ERROR!!</v>
      </c>
    </row>
    <row r="58" spans="1:251" ht="15" customHeight="1">
      <c r="A58"/>
      <c r="B58"/>
      <c r="C58"/>
      <c r="D58"/>
      <c r="E58"/>
      <c r="F58" t="s">
        <v>196</v>
      </c>
      <c r="G58" s="73"/>
      <c r="H58" s="74"/>
      <c r="I58" s="73"/>
      <c r="J58" s="73"/>
      <c r="K58" s="73"/>
      <c r="L58" s="73"/>
      <c r="M58" s="74"/>
      <c r="N58" s="74"/>
      <c r="O58" s="74"/>
      <c r="P58" s="74"/>
      <c r="Q58" s="74"/>
      <c r="R58" s="74"/>
      <c r="S58"/>
      <c r="T58"/>
      <c r="U58"/>
      <c r="V58"/>
      <c r="W58"/>
      <c r="X58" s="29">
        <f t="shared" si="173"/>
        <v>0</v>
      </c>
      <c r="Y58" s="29">
        <f t="shared" si="174"/>
        <v>0</v>
      </c>
      <c r="Z58" s="29" t="e">
        <f t="shared" si="175"/>
        <v>#DIV/0!</v>
      </c>
      <c r="AA58" s="29" t="e">
        <f t="shared" si="176"/>
        <v>#DIV/0!</v>
      </c>
      <c r="AB58" s="29" t="e">
        <f t="shared" si="177"/>
        <v>#DIV/0!</v>
      </c>
      <c r="AC58" s="29" t="e">
        <f t="shared" si="178"/>
        <v>#DIV/0!</v>
      </c>
      <c r="AF58" s="23">
        <v>60.084299999999999</v>
      </c>
      <c r="AG58" s="23">
        <v>79.878799999999998</v>
      </c>
      <c r="AH58" s="23">
        <v>101.96120000000001</v>
      </c>
      <c r="AI58" s="23">
        <v>151.99039999999999</v>
      </c>
      <c r="AJ58" s="23">
        <v>159.69</v>
      </c>
      <c r="AK58" s="23">
        <v>71.846400000000003</v>
      </c>
      <c r="AL58" s="23">
        <v>70.9375</v>
      </c>
      <c r="AM58" s="23">
        <v>40.304400000000001</v>
      </c>
      <c r="AN58" s="23">
        <v>56.077399999999997</v>
      </c>
      <c r="AO58" s="23">
        <v>61.978999999999999</v>
      </c>
      <c r="AP58" s="23">
        <v>94.195999999999998</v>
      </c>
      <c r="AQ58" s="23">
        <v>18.998000000000001</v>
      </c>
      <c r="AR58" s="23">
        <v>35.450000000000003</v>
      </c>
      <c r="AS58" s="23">
        <v>29.88</v>
      </c>
      <c r="AT58" s="23">
        <v>74.691999999999993</v>
      </c>
      <c r="AU58" s="23">
        <v>81.39</v>
      </c>
      <c r="AX58" s="54">
        <f t="shared" si="179"/>
        <v>0</v>
      </c>
      <c r="AY58" s="54">
        <f t="shared" si="180"/>
        <v>0</v>
      </c>
      <c r="AZ58" s="54">
        <f t="shared" si="181"/>
        <v>0</v>
      </c>
      <c r="BA58" s="54">
        <f t="shared" si="182"/>
        <v>0</v>
      </c>
      <c r="BB58" s="54">
        <f t="shared" si="183"/>
        <v>0</v>
      </c>
      <c r="BC58" s="54">
        <f t="shared" si="184"/>
        <v>0</v>
      </c>
      <c r="BD58" s="54">
        <f t="shared" si="185"/>
        <v>0</v>
      </c>
      <c r="BE58" s="54">
        <f t="shared" si="186"/>
        <v>0</v>
      </c>
      <c r="BF58" s="54">
        <f t="shared" si="187"/>
        <v>0</v>
      </c>
      <c r="BG58" s="54">
        <f t="shared" si="188"/>
        <v>0</v>
      </c>
      <c r="BH58" s="54">
        <f t="shared" si="189"/>
        <v>0</v>
      </c>
      <c r="BI58" s="54">
        <f t="shared" si="190"/>
        <v>0</v>
      </c>
      <c r="BJ58" s="54">
        <f t="shared" si="191"/>
        <v>0</v>
      </c>
      <c r="BK58" s="54">
        <f t="shared" si="192"/>
        <v>0</v>
      </c>
      <c r="BL58" s="54">
        <f t="shared" si="193"/>
        <v>0</v>
      </c>
      <c r="BM58" s="42"/>
      <c r="BO58" s="54">
        <f>'Norm-coeff'!$C$2+$AX58*'Norm-coeff'!$D$2+$AY58*'Norm-coeff'!$E$2+$AZ58*'Norm-coeff'!$F$2+$BA58*'Norm-coeff'!$G$2+$BB58*'Norm-coeff'!$H$2+$BC58*'Norm-coeff'!$I$2+$BD58*'Norm-coeff'!$J$2+$BE58*'Norm-coeff'!$K$2+$BF58*'Norm-coeff'!$L$2+$BG58*'Norm-coeff'!$M$2+$BH58*'Norm-coeff'!$N$2+$BI58*'Norm-coeff'!$O$2</f>
        <v>5.4045421474420303</v>
      </c>
      <c r="BP58" s="54">
        <f>'Norm-coeff'!$C$3+$AX58*'Norm-coeff'!$D$3+$AY58*'Norm-coeff'!$E$3+$AZ58*'Norm-coeff'!$F$3+$BA58*'Norm-coeff'!$G$3+$BB58*'Norm-coeff'!$H$3+$BC58*'Norm-coeff'!$I$3+$BD58*'Norm-coeff'!$J$3+$BE58*'Norm-coeff'!$K$3+$BF58*'Norm-coeff'!$L$3+$BG58*'Norm-coeff'!$M$3+$BH58*'Norm-coeff'!$N$3+$BI58*'Norm-coeff'!$O$3</f>
        <v>3.15319116612705</v>
      </c>
      <c r="BQ58" s="54">
        <f>'Norm-coeff'!$C$4+$AX58*'Norm-coeff'!$D$4+$AY58*'Norm-coeff'!$E$4+$AZ58*'Norm-coeff'!$F$4+$BA58*'Norm-coeff'!$G$4+$BB58*'Norm-coeff'!$H$4+$BC58*'Norm-coeff'!$I$4+$BD58*'Norm-coeff'!$J$4+$BE58*'Norm-coeff'!$K$4+$BF58*'Norm-coeff'!$L$4+$BG58*'Norm-coeff'!$M$4+$BH58*'Norm-coeff'!$N$4+$BI58*'Norm-coeff'!$O$4</f>
        <v>1.42115649462768</v>
      </c>
      <c r="BR58" s="54">
        <f>'Norm-coeff'!$C$5+$AX58*'Norm-coeff'!$D$5+$AY58*'Norm-coeff'!$E$5+$AZ58*'Norm-coeff'!$F$5+$BA58*'Norm-coeff'!$G$5+$BB58*'Norm-coeff'!$H$5+$BC58*'Norm-coeff'!$I$5+$BD58*'Norm-coeff'!$J$5+$BE58*'Norm-coeff'!$K$5+$BF58*'Norm-coeff'!$L$5+$BG58*'Norm-coeff'!$M$5+$BH58*'Norm-coeff'!$N$5+$BI58*'Norm-coeff'!$O$5</f>
        <v>1.0553329241296201</v>
      </c>
      <c r="BS58" s="54">
        <f>'Norm-coeff'!$C$6+$AX58*'Norm-coeff'!$D$6+$AY58*'Norm-coeff'!$E$6+$AZ58*'Norm-coeff'!$F$6+$BA58*'Norm-coeff'!$G$6+$BB58*'Norm-coeff'!$H$6+$BC58*'Norm-coeff'!$I$6+$BD58*'Norm-coeff'!$J$6+$BE58*'Norm-coeff'!$K$6+$BF58*'Norm-coeff'!$L$6+$BG58*'Norm-coeff'!$M$6+$BH58*'Norm-coeff'!$N$6+$BI58*'Norm-coeff'!$O$6</f>
        <v>-1.48700885495103E-2</v>
      </c>
      <c r="BT58" s="54">
        <f>'Norm-coeff'!$C$7+$AX58*'Norm-coeff'!$D$7+$AY58*'Norm-coeff'!$E$7+$AZ58*'Norm-coeff'!$F$7+$BA58*'Norm-coeff'!$G$7+$BB58*'Norm-coeff'!$H$7+$BC58*'Norm-coeff'!$I$7+$BD58*'Norm-coeff'!$J$7+$BE58*'Norm-coeff'!$K$7+$BF58*'Norm-coeff'!$L$7+$BG58*'Norm-coeff'!$M$7+$BH58*'Norm-coeff'!$N$7+$BI58*'Norm-coeff'!$O$7</f>
        <v>2.0907583608832998</v>
      </c>
      <c r="BU58" s="54">
        <f>'Norm-coeff'!$C$8+$AX58*'Norm-coeff'!$D$8+$AY58*'Norm-coeff'!$E$8+$AZ58*'Norm-coeff'!$F$8+$BA58*'Norm-coeff'!$G$8+$BB58*'Norm-coeff'!$H$8+$BC58*'Norm-coeff'!$I$8+$BD58*'Norm-coeff'!$J$8+$BE58*'Norm-coeff'!$K$8+$BF58*'Norm-coeff'!$L$8+$BG58*'Norm-coeff'!$M$8+$BH58*'Norm-coeff'!$N$8+$BI58*'Norm-coeff'!$O$8</f>
        <v>0.65894159836244504</v>
      </c>
      <c r="BV58" s="54">
        <f>'Norm-coeff'!$C$9+$AX58*'Norm-coeff'!$D$9+$AY58*'Norm-coeff'!$E$9+$AZ58*'Norm-coeff'!$F$9+$BA58*'Norm-coeff'!$G$9+$BB58*'Norm-coeff'!$H$9+$BC58*'Norm-coeff'!$I$9+$BD58*'Norm-coeff'!$J$9+$BE58*'Norm-coeff'!$K$9+$BF58*'Norm-coeff'!$L$9+$BG58*'Norm-coeff'!$M$9+$BH58*'Norm-coeff'!$N$9+$BI58*'Norm-coeff'!$O$9</f>
        <v>1.48961085014701</v>
      </c>
      <c r="BW58" s="54">
        <f>'Norm-coeff'!$C$10+$AX58*'Norm-coeff'!$D$10+$AY58*'Norm-coeff'!$E$10+$AZ58*'Norm-coeff'!$F$10+$BA58*'Norm-coeff'!$G$10+$BB58*'Norm-coeff'!$H$10+$BC58*'Norm-coeff'!$I$10+$BD58*'Norm-coeff'!$J$10+$BE58*'Norm-coeff'!$K$10+$BF58*'Norm-coeff'!$L$10+$BG58*'Norm-coeff'!$M$10+$BH58*'Norm-coeff'!$N$10+$BI58*'Norm-coeff'!$O$10</f>
        <v>1.42058735749591</v>
      </c>
      <c r="BX58" s="54">
        <f>'Norm-coeff'!$C$11+$AX58*'Norm-coeff'!$D$11+$AY58*'Norm-coeff'!$E$11+$AZ58*'Norm-coeff'!$F$11+$BA58*'Norm-coeff'!$G$11+$BB58*'Norm-coeff'!$H$11+$BC58*'Norm-coeff'!$I$11+$BD58*'Norm-coeff'!$J$11+$BE58*'Norm-coeff'!$K$11+$BF58*'Norm-coeff'!$L$11+$BG58*'Norm-coeff'!$M$11+$BH58*'Norm-coeff'!$N$11+$BI58*'Norm-coeff'!$O$11</f>
        <v>0.221233014421479</v>
      </c>
      <c r="BY58" s="54">
        <f>'Norm-coeff'!$C$12+$AX58*'Norm-coeff'!$D$12+$AY58*'Norm-coeff'!$E$12+$AZ58*'Norm-coeff'!$F$12+$BA58*'Norm-coeff'!$G$12+$BB58*'Norm-coeff'!$H$12+$BC58*'Norm-coeff'!$I$12+$BD58*'Norm-coeff'!$J$12+$BE58*'Norm-coeff'!$K$12+$BF58*'Norm-coeff'!$L$12+$BG58*'Norm-coeff'!$M$12+$BH58*'Norm-coeff'!$N$12+$BI58*'Norm-coeff'!$O$12</f>
        <v>0.283527502056037</v>
      </c>
      <c r="BZ58" s="54">
        <f>'Norm-coeff'!$C$13+$AX58*'Norm-coeff'!$D$13+$AY58*'Norm-coeff'!$E$13+$AZ58*'Norm-coeff'!$F$13+$BA58*'Norm-coeff'!$G$13+$BB58*'Norm-coeff'!$H$13+$BC58*'Norm-coeff'!$I$13+$BD58*'Norm-coeff'!$J$13+$BE58*'Norm-coeff'!$K$13+$BF58*'Norm-coeff'!$L$13+$BG58*'Norm-coeff'!$M$13+$BH58*'Norm-coeff'!$N$13+$BI58*'Norm-coeff'!$O$13</f>
        <v>-4.1864930554451202E-2</v>
      </c>
      <c r="CA58" s="54">
        <f>'Norm-coeff'!$C$14+$AX58*'Norm-coeff'!$D$14+$AY58*'Norm-coeff'!$E$14+$AZ58*'Norm-coeff'!$F$14+$BA58*'Norm-coeff'!$G$14+$BB58*'Norm-coeff'!$H$14+$BC58*'Norm-coeff'!$I$14+$BD58*'Norm-coeff'!$J$14+$BE58*'Norm-coeff'!$K$14+$BF58*'Norm-coeff'!$L$14+$BG58*'Norm-coeff'!$M$14+$BH58*'Norm-coeff'!$N$14+$BI58*'Norm-coeff'!$O$14</f>
        <v>4.2526983164477103</v>
      </c>
      <c r="CC58" s="54">
        <f t="shared" si="318"/>
        <v>0</v>
      </c>
      <c r="CG58" s="54">
        <f t="shared" si="194"/>
        <v>0</v>
      </c>
      <c r="CH58" s="54">
        <f t="shared" si="172"/>
        <v>0</v>
      </c>
      <c r="CI58" s="54">
        <f t="shared" si="195"/>
        <v>0</v>
      </c>
      <c r="CJ58" s="56">
        <f t="shared" si="196"/>
        <v>0</v>
      </c>
      <c r="CK58" s="54">
        <f t="shared" si="197"/>
        <v>0</v>
      </c>
      <c r="CL58" s="54">
        <f t="shared" si="198"/>
        <v>0</v>
      </c>
      <c r="CM58" s="54">
        <f t="shared" si="199"/>
        <v>0</v>
      </c>
      <c r="CN58" s="54">
        <f t="shared" si="200"/>
        <v>0</v>
      </c>
      <c r="CO58" s="54">
        <f t="shared" si="201"/>
        <v>0</v>
      </c>
      <c r="CP58" s="54">
        <f t="shared" si="202"/>
        <v>0</v>
      </c>
      <c r="CQ58" s="54">
        <f t="shared" si="203"/>
        <v>0</v>
      </c>
      <c r="CR58" s="54">
        <f t="shared" si="204"/>
        <v>0</v>
      </c>
      <c r="CS58" s="54">
        <f t="shared" si="205"/>
        <v>0</v>
      </c>
      <c r="CU58" s="54">
        <f t="shared" si="206"/>
        <v>0</v>
      </c>
      <c r="CV58" s="54">
        <f t="shared" si="207"/>
        <v>0</v>
      </c>
      <c r="CW58" s="54">
        <f t="shared" si="208"/>
        <v>0</v>
      </c>
      <c r="CX58" s="54">
        <f t="shared" si="209"/>
        <v>0</v>
      </c>
      <c r="CZ58" s="54">
        <f t="shared" si="210"/>
        <v>0</v>
      </c>
      <c r="DA58" s="54">
        <f t="shared" si="211"/>
        <v>0</v>
      </c>
      <c r="DB58" s="54">
        <f t="shared" si="212"/>
        <v>0</v>
      </c>
      <c r="DC58" s="54">
        <f t="shared" si="213"/>
        <v>0</v>
      </c>
      <c r="DD58" s="54">
        <f t="shared" si="214"/>
        <v>0</v>
      </c>
      <c r="DE58" s="54">
        <f t="shared" si="215"/>
        <v>0</v>
      </c>
      <c r="DF58" s="54">
        <f t="shared" si="216"/>
        <v>0</v>
      </c>
      <c r="DG58" s="54">
        <f t="shared" si="217"/>
        <v>2</v>
      </c>
      <c r="DH58" s="71">
        <f t="shared" si="218"/>
        <v>0</v>
      </c>
      <c r="DI58" s="71">
        <f t="shared" si="219"/>
        <v>0</v>
      </c>
      <c r="DJ58" s="54">
        <f t="shared" si="220"/>
        <v>0</v>
      </c>
      <c r="DK58" s="54">
        <f t="shared" si="221"/>
        <v>2</v>
      </c>
      <c r="DL58" s="4">
        <f t="shared" si="49"/>
        <v>0</v>
      </c>
      <c r="DM58" s="3">
        <f t="shared" si="222"/>
        <v>0</v>
      </c>
      <c r="DN58" s="3">
        <f t="shared" si="223"/>
        <v>0</v>
      </c>
      <c r="DO58" s="4" t="e">
        <f t="shared" si="224"/>
        <v>#DIV/0!</v>
      </c>
      <c r="DP58" s="57"/>
      <c r="DQ58" s="57"/>
      <c r="DR58" s="56">
        <f t="shared" si="53"/>
        <v>2</v>
      </c>
      <c r="DS58" s="56">
        <f t="shared" si="54"/>
        <v>0</v>
      </c>
      <c r="DT58" s="38">
        <f t="shared" si="55"/>
        <v>0</v>
      </c>
      <c r="DU58" s="38">
        <f t="shared" si="225"/>
        <v>2</v>
      </c>
      <c r="DV58" s="38">
        <f t="shared" si="57"/>
        <v>0</v>
      </c>
      <c r="DW58" s="39">
        <f t="shared" si="58"/>
        <v>0</v>
      </c>
      <c r="DX58" s="39">
        <f t="shared" si="59"/>
        <v>0</v>
      </c>
      <c r="DY58" s="39">
        <f t="shared" si="60"/>
        <v>0</v>
      </c>
      <c r="DZ58" s="39">
        <f t="shared" si="61"/>
        <v>0</v>
      </c>
      <c r="EA58" s="39">
        <f t="shared" si="62"/>
        <v>0</v>
      </c>
      <c r="EB58" s="37" t="e">
        <f t="shared" si="226"/>
        <v>#DIV/0!</v>
      </c>
      <c r="EC58" s="37" t="e">
        <f t="shared" si="227"/>
        <v>#DIV/0!</v>
      </c>
      <c r="ED58" s="37" t="e">
        <f t="shared" si="228"/>
        <v>#DIV/0!</v>
      </c>
      <c r="EE58" s="37" t="e">
        <f t="shared" si="229"/>
        <v>#DIV/0!</v>
      </c>
      <c r="EF58" s="39" t="e">
        <f t="shared" si="230"/>
        <v>#DIV/0!</v>
      </c>
      <c r="EG58" s="37" t="e">
        <f t="shared" si="231"/>
        <v>#DIV/0!</v>
      </c>
      <c r="EH58" s="37" t="e">
        <f t="shared" si="232"/>
        <v>#DIV/0!</v>
      </c>
      <c r="EI58" s="11" t="b">
        <f t="shared" si="233"/>
        <v>1</v>
      </c>
      <c r="EJ58" s="11" t="b">
        <f t="shared" si="234"/>
        <v>0</v>
      </c>
      <c r="EK58" s="39" t="e">
        <f t="shared" si="235"/>
        <v>#DIV/0!</v>
      </c>
      <c r="EL58" s="39" t="e">
        <f t="shared" si="236"/>
        <v>#DIV/0!</v>
      </c>
      <c r="EM58" s="39" t="e">
        <f t="shared" si="237"/>
        <v>#DIV/0!</v>
      </c>
      <c r="EN58" s="39" t="e">
        <f t="shared" si="238"/>
        <v>#DIV/0!</v>
      </c>
      <c r="EO58" s="39" t="e">
        <f t="shared" si="239"/>
        <v>#DIV/0!</v>
      </c>
      <c r="EP58" s="39" t="e">
        <f t="shared" si="240"/>
        <v>#DIV/0!</v>
      </c>
      <c r="EQ58" s="39" t="e">
        <f t="shared" si="241"/>
        <v>#DIV/0!</v>
      </c>
      <c r="ER58" s="39" t="e">
        <f t="shared" si="242"/>
        <v>#DIV/0!</v>
      </c>
      <c r="ES58" s="58" t="str">
        <f t="shared" si="243"/>
        <v>(OH,F,Cl)-dominate amphibole</v>
      </c>
      <c r="ET58" s="58" t="e">
        <f t="shared" si="244"/>
        <v>#N/A</v>
      </c>
      <c r="EU58" s="56">
        <f t="shared" si="82"/>
        <v>0</v>
      </c>
      <c r="EV58" s="56">
        <f t="shared" si="83"/>
        <v>0</v>
      </c>
      <c r="EW58" s="56">
        <f t="shared" si="84"/>
        <v>0</v>
      </c>
      <c r="EX58" s="56">
        <f t="shared" si="85"/>
        <v>0</v>
      </c>
      <c r="EY58" s="56">
        <f t="shared" si="86"/>
        <v>0</v>
      </c>
      <c r="EZ58" s="56">
        <f t="shared" si="87"/>
        <v>0</v>
      </c>
      <c r="FA58" s="39">
        <f t="shared" si="88"/>
        <v>0</v>
      </c>
      <c r="FB58" s="39">
        <f t="shared" si="89"/>
        <v>0</v>
      </c>
      <c r="FC58" s="54">
        <f t="shared" si="90"/>
        <v>0</v>
      </c>
      <c r="FD58" s="54">
        <f t="shared" si="91"/>
        <v>0</v>
      </c>
      <c r="FE58" s="39">
        <f t="shared" si="92"/>
        <v>0</v>
      </c>
      <c r="FF58" s="54">
        <f t="shared" si="93"/>
        <v>0</v>
      </c>
      <c r="FG58" s="39">
        <f t="shared" si="94"/>
        <v>0</v>
      </c>
      <c r="FH58" s="39">
        <f t="shared" si="245"/>
        <v>0</v>
      </c>
      <c r="FI58" s="39">
        <f t="shared" si="246"/>
        <v>0</v>
      </c>
      <c r="FJ58" s="39">
        <f t="shared" si="247"/>
        <v>0</v>
      </c>
      <c r="FK58" s="39" t="e">
        <f t="shared" si="248"/>
        <v>#DIV/0!</v>
      </c>
      <c r="FL58" s="39" t="e">
        <f t="shared" si="249"/>
        <v>#DIV/0!</v>
      </c>
      <c r="FM58" s="39" t="e">
        <f t="shared" si="250"/>
        <v>#DIV/0!</v>
      </c>
      <c r="FN58" s="39">
        <f t="shared" si="251"/>
        <v>1</v>
      </c>
      <c r="FO58" s="39">
        <f t="shared" si="102"/>
        <v>0</v>
      </c>
      <c r="FP58" s="39">
        <f t="shared" si="103"/>
        <v>0</v>
      </c>
      <c r="FQ58" s="39">
        <f t="shared" si="104"/>
        <v>0</v>
      </c>
      <c r="FR58" s="39">
        <f t="shared" si="252"/>
        <v>0</v>
      </c>
      <c r="FS58" s="39">
        <f t="shared" si="253"/>
        <v>0</v>
      </c>
      <c r="FU58" s="39" t="e">
        <f t="shared" si="254"/>
        <v>#DIV/0!</v>
      </c>
      <c r="FV58" s="39" t="e">
        <f t="shared" si="255"/>
        <v>#DIV/0!</v>
      </c>
      <c r="FW58" s="39" t="e">
        <f t="shared" si="256"/>
        <v>#DIV/0!</v>
      </c>
      <c r="FY58" s="39" t="e">
        <f t="shared" si="257"/>
        <v>#DIV/0!</v>
      </c>
      <c r="FZ58" s="39" t="e">
        <f t="shared" si="258"/>
        <v>#DIV/0!</v>
      </c>
      <c r="GA58" s="39" t="e">
        <f t="shared" si="259"/>
        <v>#DIV/0!</v>
      </c>
      <c r="GB58" s="39" t="e">
        <f t="shared" si="260"/>
        <v>#DIV/0!</v>
      </c>
      <c r="GC58" s="39" t="e">
        <f t="shared" si="261"/>
        <v>#DIV/0!</v>
      </c>
      <c r="GD58" s="39" t="e">
        <f t="shared" si="262"/>
        <v>#DIV/0!</v>
      </c>
      <c r="GE58" s="39" t="e">
        <f t="shared" si="263"/>
        <v>#DIV/0!</v>
      </c>
      <c r="GF58" s="39" t="e">
        <f t="shared" si="264"/>
        <v>#DIV/0!</v>
      </c>
      <c r="GG58" s="39" t="e">
        <f t="shared" si="265"/>
        <v>#DIV/0!</v>
      </c>
      <c r="GH58" s="39" t="e">
        <f t="shared" si="266"/>
        <v>#DIV/0!</v>
      </c>
      <c r="GI58" s="39"/>
      <c r="GJ58" s="39" t="e">
        <f t="shared" si="267"/>
        <v>#DIV/0!</v>
      </c>
      <c r="GK58" s="39" t="e">
        <f t="shared" si="268"/>
        <v>#DIV/0!</v>
      </c>
      <c r="GL58" s="39" t="e">
        <f t="shared" si="269"/>
        <v>#DIV/0!</v>
      </c>
      <c r="GM58" s="39" t="e">
        <f t="shared" si="270"/>
        <v>#DIV/0!</v>
      </c>
      <c r="GN58" s="39" t="e">
        <f t="shared" si="271"/>
        <v>#DIV/0!</v>
      </c>
      <c r="GO58" s="57"/>
      <c r="GP58" s="57" t="e">
        <f t="shared" si="272"/>
        <v>#DIV/0!</v>
      </c>
      <c r="GQ58" s="59" t="e">
        <f t="shared" si="273"/>
        <v>#DIV/0!</v>
      </c>
      <c r="GR58" s="41" t="e">
        <f t="shared" si="274"/>
        <v>#DIV/0!</v>
      </c>
      <c r="GS58" s="57" t="e">
        <f t="shared" si="275"/>
        <v>#DIV/0!</v>
      </c>
      <c r="GT58" s="57" t="e">
        <f t="shared" si="276"/>
        <v>#DIV/0!</v>
      </c>
      <c r="GU58" s="57" t="e">
        <f t="shared" si="277"/>
        <v>#DIV/0!</v>
      </c>
      <c r="GV58" s="57"/>
      <c r="GW58" s="42" t="e">
        <f t="shared" si="278"/>
        <v>#DIV/0!</v>
      </c>
      <c r="GX58" s="42" t="e">
        <f t="shared" si="279"/>
        <v>#DIV/0!</v>
      </c>
      <c r="GY58" s="42" t="e">
        <f t="shared" si="280"/>
        <v>#DIV/0!</v>
      </c>
      <c r="GZ58" s="57"/>
      <c r="HA58" s="2" t="e">
        <f t="shared" si="281"/>
        <v>#DIV/0!</v>
      </c>
      <c r="HB58" s="2" t="e">
        <f t="shared" si="282"/>
        <v>#DIV/0!</v>
      </c>
      <c r="HC58" s="2" t="e">
        <f t="shared" si="283"/>
        <v>#DIV/0!</v>
      </c>
      <c r="HD58" s="2" t="e">
        <f t="shared" si="284"/>
        <v>#DIV/0!</v>
      </c>
      <c r="HE58" s="2" t="e">
        <f t="shared" si="285"/>
        <v>#DIV/0!</v>
      </c>
      <c r="HF58" s="2" t="e">
        <f t="shared" si="286"/>
        <v>#DIV/0!</v>
      </c>
      <c r="HG58" s="2" t="e">
        <f t="shared" si="287"/>
        <v>#DIV/0!</v>
      </c>
      <c r="HH58" s="2" t="e">
        <f t="shared" si="288"/>
        <v>#DIV/0!</v>
      </c>
      <c r="HI58" s="2" t="e">
        <f t="shared" si="289"/>
        <v>#DIV/0!</v>
      </c>
      <c r="HJ58" s="11" t="e">
        <f t="shared" si="290"/>
        <v>#DIV/0!</v>
      </c>
      <c r="HK58" s="60" t="e">
        <f t="shared" si="291"/>
        <v>#DIV/0!</v>
      </c>
      <c r="HL58" s="57"/>
      <c r="HM58" s="57" t="e">
        <f t="shared" si="292"/>
        <v>#DIV/0!</v>
      </c>
      <c r="HN58" s="57" t="e">
        <f t="shared" si="293"/>
        <v>#DIV/0!</v>
      </c>
      <c r="HO58" s="57" t="e">
        <f t="shared" si="294"/>
        <v>#DIV/0!</v>
      </c>
      <c r="HP58" s="57" t="e">
        <f t="shared" si="295"/>
        <v>#DIV/0!</v>
      </c>
      <c r="HQ58" s="57" t="e">
        <f t="shared" si="296"/>
        <v>#DIV/0!</v>
      </c>
      <c r="HR58" s="57"/>
      <c r="HS58" s="57" t="e">
        <f t="shared" si="297"/>
        <v>#DIV/0!</v>
      </c>
      <c r="HT58" s="57" t="e">
        <f t="shared" si="298"/>
        <v>#DIV/0!</v>
      </c>
      <c r="HU58" s="57" t="e">
        <f t="shared" si="299"/>
        <v>#DIV/0!</v>
      </c>
      <c r="HV58" s="57" t="e">
        <f t="shared" si="300"/>
        <v>#DIV/0!</v>
      </c>
      <c r="HW58" s="57" t="e">
        <f t="shared" si="301"/>
        <v>#DIV/0!</v>
      </c>
      <c r="HX58" s="57"/>
      <c r="HY58" s="57" t="e">
        <f t="shared" si="302"/>
        <v>#DIV/0!</v>
      </c>
      <c r="HZ58" s="57" t="e">
        <f t="shared" si="303"/>
        <v>#DIV/0!</v>
      </c>
      <c r="IA58" s="57"/>
      <c r="IB58" s="61">
        <f t="shared" si="304"/>
        <v>0</v>
      </c>
      <c r="IC58" s="57" t="str">
        <f t="shared" si="305"/>
        <v/>
      </c>
      <c r="ID58" s="42"/>
      <c r="IE58" s="2" t="str">
        <f t="shared" si="306"/>
        <v/>
      </c>
      <c r="IF58" s="60" t="e">
        <f t="shared" si="307"/>
        <v>#DIV/0!</v>
      </c>
      <c r="IG58" s="60" t="str">
        <f t="shared" si="308"/>
        <v/>
      </c>
      <c r="IH58" s="60" t="str">
        <f t="shared" si="309"/>
        <v>zinco-</v>
      </c>
      <c r="II58" s="60" t="str">
        <f t="shared" si="310"/>
        <v>mangano-</v>
      </c>
      <c r="IJ58" s="60" t="e">
        <f t="shared" si="311"/>
        <v>#DIV/0!</v>
      </c>
      <c r="IK58" s="60" t="e">
        <f t="shared" si="312"/>
        <v>#DIV/0!</v>
      </c>
      <c r="IL58" s="60" t="e">
        <f t="shared" si="313"/>
        <v>#DIV/0!</v>
      </c>
      <c r="IM58" s="60" t="e">
        <f t="shared" si="314"/>
        <v>#DIV/0!</v>
      </c>
      <c r="IN58" s="60" t="str">
        <f t="shared" si="315"/>
        <v/>
      </c>
      <c r="IO58" s="60" t="str">
        <f t="shared" si="316"/>
        <v/>
      </c>
      <c r="IP58" s="57"/>
      <c r="IQ58" s="57" t="str">
        <f t="shared" si="317"/>
        <v>ERROR!!</v>
      </c>
    </row>
    <row r="59" spans="1:251" ht="15" customHeight="1">
      <c r="A59"/>
      <c r="B59"/>
      <c r="C59"/>
      <c r="D59"/>
      <c r="E59"/>
      <c r="F59" t="s">
        <v>196</v>
      </c>
      <c r="G59" s="73"/>
      <c r="H59" s="74"/>
      <c r="I59" s="73"/>
      <c r="J59" s="73"/>
      <c r="K59" s="73"/>
      <c r="L59" s="73"/>
      <c r="M59" s="74"/>
      <c r="N59" s="74"/>
      <c r="O59" s="74"/>
      <c r="P59" s="74"/>
      <c r="Q59" s="74"/>
      <c r="R59" s="74"/>
      <c r="S59"/>
      <c r="T59"/>
      <c r="U59"/>
      <c r="V59"/>
      <c r="W59"/>
      <c r="X59" s="29">
        <f t="shared" si="173"/>
        <v>0</v>
      </c>
      <c r="Y59" s="29">
        <f t="shared" si="174"/>
        <v>0</v>
      </c>
      <c r="Z59" s="29" t="e">
        <f t="shared" si="175"/>
        <v>#DIV/0!</v>
      </c>
      <c r="AA59" s="29" t="e">
        <f t="shared" si="176"/>
        <v>#DIV/0!</v>
      </c>
      <c r="AB59" s="29" t="e">
        <f t="shared" si="177"/>
        <v>#DIV/0!</v>
      </c>
      <c r="AC59" s="29" t="e">
        <f t="shared" si="178"/>
        <v>#DIV/0!</v>
      </c>
      <c r="AF59" s="23">
        <v>60.084299999999999</v>
      </c>
      <c r="AG59" s="23">
        <v>79.878799999999998</v>
      </c>
      <c r="AH59" s="23">
        <v>101.96120000000001</v>
      </c>
      <c r="AI59" s="23">
        <v>151.99039999999999</v>
      </c>
      <c r="AJ59" s="23">
        <v>159.69</v>
      </c>
      <c r="AK59" s="23">
        <v>71.846400000000003</v>
      </c>
      <c r="AL59" s="23">
        <v>70.9375</v>
      </c>
      <c r="AM59" s="23">
        <v>40.304400000000001</v>
      </c>
      <c r="AN59" s="23">
        <v>56.077399999999997</v>
      </c>
      <c r="AO59" s="23">
        <v>61.978999999999999</v>
      </c>
      <c r="AP59" s="23">
        <v>94.195999999999998</v>
      </c>
      <c r="AQ59" s="23">
        <v>18.998000000000001</v>
      </c>
      <c r="AR59" s="23">
        <v>35.450000000000003</v>
      </c>
      <c r="AS59" s="23">
        <v>29.88</v>
      </c>
      <c r="AT59" s="23">
        <v>74.691999999999993</v>
      </c>
      <c r="AU59" s="23">
        <v>81.39</v>
      </c>
      <c r="AX59" s="54">
        <f t="shared" si="179"/>
        <v>0</v>
      </c>
      <c r="AY59" s="54">
        <f t="shared" si="180"/>
        <v>0</v>
      </c>
      <c r="AZ59" s="54">
        <f t="shared" si="181"/>
        <v>0</v>
      </c>
      <c r="BA59" s="54">
        <f t="shared" si="182"/>
        <v>0</v>
      </c>
      <c r="BB59" s="54">
        <f t="shared" si="183"/>
        <v>0</v>
      </c>
      <c r="BC59" s="54">
        <f t="shared" si="184"/>
        <v>0</v>
      </c>
      <c r="BD59" s="54">
        <f t="shared" si="185"/>
        <v>0</v>
      </c>
      <c r="BE59" s="54">
        <f t="shared" si="186"/>
        <v>0</v>
      </c>
      <c r="BF59" s="54">
        <f t="shared" si="187"/>
        <v>0</v>
      </c>
      <c r="BG59" s="54">
        <f t="shared" si="188"/>
        <v>0</v>
      </c>
      <c r="BH59" s="54">
        <f t="shared" si="189"/>
        <v>0</v>
      </c>
      <c r="BI59" s="54">
        <f t="shared" si="190"/>
        <v>0</v>
      </c>
      <c r="BJ59" s="54">
        <f t="shared" si="191"/>
        <v>0</v>
      </c>
      <c r="BK59" s="54">
        <f t="shared" si="192"/>
        <v>0</v>
      </c>
      <c r="BL59" s="54">
        <f t="shared" si="193"/>
        <v>0</v>
      </c>
      <c r="BM59" s="42"/>
      <c r="BO59" s="54">
        <f>'Norm-coeff'!$C$2+$AX59*'Norm-coeff'!$D$2+$AY59*'Norm-coeff'!$E$2+$AZ59*'Norm-coeff'!$F$2+$BA59*'Norm-coeff'!$G$2+$BB59*'Norm-coeff'!$H$2+$BC59*'Norm-coeff'!$I$2+$BD59*'Norm-coeff'!$J$2+$BE59*'Norm-coeff'!$K$2+$BF59*'Norm-coeff'!$L$2+$BG59*'Norm-coeff'!$M$2+$BH59*'Norm-coeff'!$N$2+$BI59*'Norm-coeff'!$O$2</f>
        <v>5.4045421474420303</v>
      </c>
      <c r="BP59" s="54">
        <f>'Norm-coeff'!$C$3+$AX59*'Norm-coeff'!$D$3+$AY59*'Norm-coeff'!$E$3+$AZ59*'Norm-coeff'!$F$3+$BA59*'Norm-coeff'!$G$3+$BB59*'Norm-coeff'!$H$3+$BC59*'Norm-coeff'!$I$3+$BD59*'Norm-coeff'!$J$3+$BE59*'Norm-coeff'!$K$3+$BF59*'Norm-coeff'!$L$3+$BG59*'Norm-coeff'!$M$3+$BH59*'Norm-coeff'!$N$3+$BI59*'Norm-coeff'!$O$3</f>
        <v>3.15319116612705</v>
      </c>
      <c r="BQ59" s="54">
        <f>'Norm-coeff'!$C$4+$AX59*'Norm-coeff'!$D$4+$AY59*'Norm-coeff'!$E$4+$AZ59*'Norm-coeff'!$F$4+$BA59*'Norm-coeff'!$G$4+$BB59*'Norm-coeff'!$H$4+$BC59*'Norm-coeff'!$I$4+$BD59*'Norm-coeff'!$J$4+$BE59*'Norm-coeff'!$K$4+$BF59*'Norm-coeff'!$L$4+$BG59*'Norm-coeff'!$M$4+$BH59*'Norm-coeff'!$N$4+$BI59*'Norm-coeff'!$O$4</f>
        <v>1.42115649462768</v>
      </c>
      <c r="BR59" s="54">
        <f>'Norm-coeff'!$C$5+$AX59*'Norm-coeff'!$D$5+$AY59*'Norm-coeff'!$E$5+$AZ59*'Norm-coeff'!$F$5+$BA59*'Norm-coeff'!$G$5+$BB59*'Norm-coeff'!$H$5+$BC59*'Norm-coeff'!$I$5+$BD59*'Norm-coeff'!$J$5+$BE59*'Norm-coeff'!$K$5+$BF59*'Norm-coeff'!$L$5+$BG59*'Norm-coeff'!$M$5+$BH59*'Norm-coeff'!$N$5+$BI59*'Norm-coeff'!$O$5</f>
        <v>1.0553329241296201</v>
      </c>
      <c r="BS59" s="54">
        <f>'Norm-coeff'!$C$6+$AX59*'Norm-coeff'!$D$6+$AY59*'Norm-coeff'!$E$6+$AZ59*'Norm-coeff'!$F$6+$BA59*'Norm-coeff'!$G$6+$BB59*'Norm-coeff'!$H$6+$BC59*'Norm-coeff'!$I$6+$BD59*'Norm-coeff'!$J$6+$BE59*'Norm-coeff'!$K$6+$BF59*'Norm-coeff'!$L$6+$BG59*'Norm-coeff'!$M$6+$BH59*'Norm-coeff'!$N$6+$BI59*'Norm-coeff'!$O$6</f>
        <v>-1.48700885495103E-2</v>
      </c>
      <c r="BT59" s="54">
        <f>'Norm-coeff'!$C$7+$AX59*'Norm-coeff'!$D$7+$AY59*'Norm-coeff'!$E$7+$AZ59*'Norm-coeff'!$F$7+$BA59*'Norm-coeff'!$G$7+$BB59*'Norm-coeff'!$H$7+$BC59*'Norm-coeff'!$I$7+$BD59*'Norm-coeff'!$J$7+$BE59*'Norm-coeff'!$K$7+$BF59*'Norm-coeff'!$L$7+$BG59*'Norm-coeff'!$M$7+$BH59*'Norm-coeff'!$N$7+$BI59*'Norm-coeff'!$O$7</f>
        <v>2.0907583608832998</v>
      </c>
      <c r="BU59" s="54">
        <f>'Norm-coeff'!$C$8+$AX59*'Norm-coeff'!$D$8+$AY59*'Norm-coeff'!$E$8+$AZ59*'Norm-coeff'!$F$8+$BA59*'Norm-coeff'!$G$8+$BB59*'Norm-coeff'!$H$8+$BC59*'Norm-coeff'!$I$8+$BD59*'Norm-coeff'!$J$8+$BE59*'Norm-coeff'!$K$8+$BF59*'Norm-coeff'!$L$8+$BG59*'Norm-coeff'!$M$8+$BH59*'Norm-coeff'!$N$8+$BI59*'Norm-coeff'!$O$8</f>
        <v>0.65894159836244504</v>
      </c>
      <c r="BV59" s="54">
        <f>'Norm-coeff'!$C$9+$AX59*'Norm-coeff'!$D$9+$AY59*'Norm-coeff'!$E$9+$AZ59*'Norm-coeff'!$F$9+$BA59*'Norm-coeff'!$G$9+$BB59*'Norm-coeff'!$H$9+$BC59*'Norm-coeff'!$I$9+$BD59*'Norm-coeff'!$J$9+$BE59*'Norm-coeff'!$K$9+$BF59*'Norm-coeff'!$L$9+$BG59*'Norm-coeff'!$M$9+$BH59*'Norm-coeff'!$N$9+$BI59*'Norm-coeff'!$O$9</f>
        <v>1.48961085014701</v>
      </c>
      <c r="BW59" s="54">
        <f>'Norm-coeff'!$C$10+$AX59*'Norm-coeff'!$D$10+$AY59*'Norm-coeff'!$E$10+$AZ59*'Norm-coeff'!$F$10+$BA59*'Norm-coeff'!$G$10+$BB59*'Norm-coeff'!$H$10+$BC59*'Norm-coeff'!$I$10+$BD59*'Norm-coeff'!$J$10+$BE59*'Norm-coeff'!$K$10+$BF59*'Norm-coeff'!$L$10+$BG59*'Norm-coeff'!$M$10+$BH59*'Norm-coeff'!$N$10+$BI59*'Norm-coeff'!$O$10</f>
        <v>1.42058735749591</v>
      </c>
      <c r="BX59" s="54">
        <f>'Norm-coeff'!$C$11+$AX59*'Norm-coeff'!$D$11+$AY59*'Norm-coeff'!$E$11+$AZ59*'Norm-coeff'!$F$11+$BA59*'Norm-coeff'!$G$11+$BB59*'Norm-coeff'!$H$11+$BC59*'Norm-coeff'!$I$11+$BD59*'Norm-coeff'!$J$11+$BE59*'Norm-coeff'!$K$11+$BF59*'Norm-coeff'!$L$11+$BG59*'Norm-coeff'!$M$11+$BH59*'Norm-coeff'!$N$11+$BI59*'Norm-coeff'!$O$11</f>
        <v>0.221233014421479</v>
      </c>
      <c r="BY59" s="54">
        <f>'Norm-coeff'!$C$12+$AX59*'Norm-coeff'!$D$12+$AY59*'Norm-coeff'!$E$12+$AZ59*'Norm-coeff'!$F$12+$BA59*'Norm-coeff'!$G$12+$BB59*'Norm-coeff'!$H$12+$BC59*'Norm-coeff'!$I$12+$BD59*'Norm-coeff'!$J$12+$BE59*'Norm-coeff'!$K$12+$BF59*'Norm-coeff'!$L$12+$BG59*'Norm-coeff'!$M$12+$BH59*'Norm-coeff'!$N$12+$BI59*'Norm-coeff'!$O$12</f>
        <v>0.283527502056037</v>
      </c>
      <c r="BZ59" s="54">
        <f>'Norm-coeff'!$C$13+$AX59*'Norm-coeff'!$D$13+$AY59*'Norm-coeff'!$E$13+$AZ59*'Norm-coeff'!$F$13+$BA59*'Norm-coeff'!$G$13+$BB59*'Norm-coeff'!$H$13+$BC59*'Norm-coeff'!$I$13+$BD59*'Norm-coeff'!$J$13+$BE59*'Norm-coeff'!$K$13+$BF59*'Norm-coeff'!$L$13+$BG59*'Norm-coeff'!$M$13+$BH59*'Norm-coeff'!$N$13+$BI59*'Norm-coeff'!$O$13</f>
        <v>-4.1864930554451202E-2</v>
      </c>
      <c r="CA59" s="54">
        <f>'Norm-coeff'!$C$14+$AX59*'Norm-coeff'!$D$14+$AY59*'Norm-coeff'!$E$14+$AZ59*'Norm-coeff'!$F$14+$BA59*'Norm-coeff'!$G$14+$BB59*'Norm-coeff'!$H$14+$BC59*'Norm-coeff'!$I$14+$BD59*'Norm-coeff'!$J$14+$BE59*'Norm-coeff'!$K$14+$BF59*'Norm-coeff'!$L$14+$BG59*'Norm-coeff'!$M$14+$BH59*'Norm-coeff'!$N$14+$BI59*'Norm-coeff'!$O$14</f>
        <v>4.2526983164477103</v>
      </c>
      <c r="CC59" s="54">
        <f t="shared" si="318"/>
        <v>0</v>
      </c>
      <c r="CG59" s="54">
        <f t="shared" si="194"/>
        <v>0</v>
      </c>
      <c r="CH59" s="54">
        <f t="shared" si="172"/>
        <v>0</v>
      </c>
      <c r="CI59" s="54">
        <f t="shared" si="195"/>
        <v>0</v>
      </c>
      <c r="CJ59" s="56">
        <f t="shared" si="196"/>
        <v>0</v>
      </c>
      <c r="CK59" s="54">
        <f t="shared" si="197"/>
        <v>0</v>
      </c>
      <c r="CL59" s="54">
        <f t="shared" si="198"/>
        <v>0</v>
      </c>
      <c r="CM59" s="54">
        <f t="shared" si="199"/>
        <v>0</v>
      </c>
      <c r="CN59" s="54">
        <f t="shared" si="200"/>
        <v>0</v>
      </c>
      <c r="CO59" s="54">
        <f t="shared" si="201"/>
        <v>0</v>
      </c>
      <c r="CP59" s="54">
        <f t="shared" si="202"/>
        <v>0</v>
      </c>
      <c r="CQ59" s="54">
        <f t="shared" si="203"/>
        <v>0</v>
      </c>
      <c r="CR59" s="54">
        <f t="shared" si="204"/>
        <v>0</v>
      </c>
      <c r="CS59" s="54">
        <f t="shared" si="205"/>
        <v>0</v>
      </c>
      <c r="CU59" s="54">
        <f t="shared" si="206"/>
        <v>0</v>
      </c>
      <c r="CV59" s="54">
        <f t="shared" si="207"/>
        <v>0</v>
      </c>
      <c r="CW59" s="54">
        <f t="shared" si="208"/>
        <v>0</v>
      </c>
      <c r="CX59" s="54">
        <f t="shared" si="209"/>
        <v>0</v>
      </c>
      <c r="CZ59" s="54">
        <f t="shared" si="210"/>
        <v>0</v>
      </c>
      <c r="DA59" s="54">
        <f t="shared" si="211"/>
        <v>0</v>
      </c>
      <c r="DB59" s="54">
        <f t="shared" si="212"/>
        <v>0</v>
      </c>
      <c r="DC59" s="54">
        <f t="shared" si="213"/>
        <v>0</v>
      </c>
      <c r="DD59" s="54">
        <f t="shared" si="214"/>
        <v>0</v>
      </c>
      <c r="DE59" s="54">
        <f t="shared" si="215"/>
        <v>0</v>
      </c>
      <c r="DF59" s="54">
        <f t="shared" si="216"/>
        <v>0</v>
      </c>
      <c r="DG59" s="54">
        <f t="shared" si="217"/>
        <v>2</v>
      </c>
      <c r="DH59" s="71">
        <f t="shared" si="218"/>
        <v>0</v>
      </c>
      <c r="DI59" s="71">
        <f t="shared" si="219"/>
        <v>0</v>
      </c>
      <c r="DJ59" s="54">
        <f t="shared" si="220"/>
        <v>0</v>
      </c>
      <c r="DK59" s="54">
        <f t="shared" si="221"/>
        <v>2</v>
      </c>
      <c r="DL59" s="4">
        <f t="shared" si="49"/>
        <v>0</v>
      </c>
      <c r="DM59" s="3">
        <f t="shared" si="222"/>
        <v>0</v>
      </c>
      <c r="DN59" s="3">
        <f t="shared" si="223"/>
        <v>0</v>
      </c>
      <c r="DO59" s="4" t="e">
        <f t="shared" si="224"/>
        <v>#DIV/0!</v>
      </c>
      <c r="DP59" s="57"/>
      <c r="DQ59" s="57"/>
      <c r="DR59" s="56">
        <f t="shared" si="53"/>
        <v>2</v>
      </c>
      <c r="DS59" s="56">
        <f t="shared" si="54"/>
        <v>0</v>
      </c>
      <c r="DT59" s="38">
        <f t="shared" si="55"/>
        <v>0</v>
      </c>
      <c r="DU59" s="38">
        <f t="shared" si="225"/>
        <v>2</v>
      </c>
      <c r="DV59" s="38">
        <f t="shared" si="57"/>
        <v>0</v>
      </c>
      <c r="DW59" s="39">
        <f t="shared" si="58"/>
        <v>0</v>
      </c>
      <c r="DX59" s="39">
        <f t="shared" si="59"/>
        <v>0</v>
      </c>
      <c r="DY59" s="39">
        <f t="shared" si="60"/>
        <v>0</v>
      </c>
      <c r="DZ59" s="39">
        <f t="shared" si="61"/>
        <v>0</v>
      </c>
      <c r="EA59" s="39">
        <f t="shared" si="62"/>
        <v>0</v>
      </c>
      <c r="EB59" s="37" t="e">
        <f t="shared" si="226"/>
        <v>#DIV/0!</v>
      </c>
      <c r="EC59" s="37" t="e">
        <f t="shared" si="227"/>
        <v>#DIV/0!</v>
      </c>
      <c r="ED59" s="37" t="e">
        <f t="shared" si="228"/>
        <v>#DIV/0!</v>
      </c>
      <c r="EE59" s="37" t="e">
        <f t="shared" si="229"/>
        <v>#DIV/0!</v>
      </c>
      <c r="EF59" s="39" t="e">
        <f t="shared" si="230"/>
        <v>#DIV/0!</v>
      </c>
      <c r="EG59" s="37" t="e">
        <f t="shared" si="231"/>
        <v>#DIV/0!</v>
      </c>
      <c r="EH59" s="37" t="e">
        <f t="shared" si="232"/>
        <v>#DIV/0!</v>
      </c>
      <c r="EI59" s="11" t="b">
        <f t="shared" si="233"/>
        <v>1</v>
      </c>
      <c r="EJ59" s="11" t="b">
        <f t="shared" si="234"/>
        <v>0</v>
      </c>
      <c r="EK59" s="39" t="e">
        <f t="shared" si="235"/>
        <v>#DIV/0!</v>
      </c>
      <c r="EL59" s="39" t="e">
        <f t="shared" si="236"/>
        <v>#DIV/0!</v>
      </c>
      <c r="EM59" s="39" t="e">
        <f t="shared" si="237"/>
        <v>#DIV/0!</v>
      </c>
      <c r="EN59" s="39" t="e">
        <f t="shared" si="238"/>
        <v>#DIV/0!</v>
      </c>
      <c r="EO59" s="39" t="e">
        <f t="shared" si="239"/>
        <v>#DIV/0!</v>
      </c>
      <c r="EP59" s="39" t="e">
        <f t="shared" si="240"/>
        <v>#DIV/0!</v>
      </c>
      <c r="EQ59" s="39" t="e">
        <f t="shared" si="241"/>
        <v>#DIV/0!</v>
      </c>
      <c r="ER59" s="39" t="e">
        <f t="shared" si="242"/>
        <v>#DIV/0!</v>
      </c>
      <c r="ES59" s="58" t="str">
        <f t="shared" si="243"/>
        <v>(OH,F,Cl)-dominate amphibole</v>
      </c>
      <c r="ET59" s="58" t="e">
        <f t="shared" si="244"/>
        <v>#N/A</v>
      </c>
      <c r="EU59" s="56">
        <f t="shared" si="82"/>
        <v>0</v>
      </c>
      <c r="EV59" s="56">
        <f t="shared" si="83"/>
        <v>0</v>
      </c>
      <c r="EW59" s="56">
        <f t="shared" si="84"/>
        <v>0</v>
      </c>
      <c r="EX59" s="56">
        <f t="shared" si="85"/>
        <v>0</v>
      </c>
      <c r="EY59" s="56">
        <f t="shared" si="86"/>
        <v>0</v>
      </c>
      <c r="EZ59" s="56">
        <f t="shared" si="87"/>
        <v>0</v>
      </c>
      <c r="FA59" s="39">
        <f t="shared" si="88"/>
        <v>0</v>
      </c>
      <c r="FB59" s="39">
        <f t="shared" si="89"/>
        <v>0</v>
      </c>
      <c r="FC59" s="54">
        <f t="shared" si="90"/>
        <v>0</v>
      </c>
      <c r="FD59" s="54">
        <f t="shared" si="91"/>
        <v>0</v>
      </c>
      <c r="FE59" s="39">
        <f t="shared" si="92"/>
        <v>0</v>
      </c>
      <c r="FF59" s="54">
        <f t="shared" si="93"/>
        <v>0</v>
      </c>
      <c r="FG59" s="39">
        <f t="shared" si="94"/>
        <v>0</v>
      </c>
      <c r="FH59" s="39">
        <f t="shared" si="245"/>
        <v>0</v>
      </c>
      <c r="FI59" s="39">
        <f t="shared" si="246"/>
        <v>0</v>
      </c>
      <c r="FJ59" s="39">
        <f t="shared" si="247"/>
        <v>0</v>
      </c>
      <c r="FK59" s="39" t="e">
        <f t="shared" si="248"/>
        <v>#DIV/0!</v>
      </c>
      <c r="FL59" s="39" t="e">
        <f t="shared" si="249"/>
        <v>#DIV/0!</v>
      </c>
      <c r="FM59" s="39" t="e">
        <f t="shared" si="250"/>
        <v>#DIV/0!</v>
      </c>
      <c r="FN59" s="39">
        <f t="shared" si="251"/>
        <v>1</v>
      </c>
      <c r="FO59" s="39">
        <f t="shared" si="102"/>
        <v>0</v>
      </c>
      <c r="FP59" s="39">
        <f t="shared" si="103"/>
        <v>0</v>
      </c>
      <c r="FQ59" s="39">
        <f t="shared" si="104"/>
        <v>0</v>
      </c>
      <c r="FR59" s="39">
        <f t="shared" si="252"/>
        <v>0</v>
      </c>
      <c r="FS59" s="39">
        <f t="shared" si="253"/>
        <v>0</v>
      </c>
      <c r="FU59" s="39" t="e">
        <f t="shared" si="254"/>
        <v>#DIV/0!</v>
      </c>
      <c r="FV59" s="39" t="e">
        <f t="shared" si="255"/>
        <v>#DIV/0!</v>
      </c>
      <c r="FW59" s="39" t="e">
        <f t="shared" si="256"/>
        <v>#DIV/0!</v>
      </c>
      <c r="FY59" s="39" t="e">
        <f t="shared" si="257"/>
        <v>#DIV/0!</v>
      </c>
      <c r="FZ59" s="39" t="e">
        <f t="shared" si="258"/>
        <v>#DIV/0!</v>
      </c>
      <c r="GA59" s="39" t="e">
        <f t="shared" si="259"/>
        <v>#DIV/0!</v>
      </c>
      <c r="GB59" s="39" t="e">
        <f t="shared" si="260"/>
        <v>#DIV/0!</v>
      </c>
      <c r="GC59" s="39" t="e">
        <f t="shared" si="261"/>
        <v>#DIV/0!</v>
      </c>
      <c r="GD59" s="39" t="e">
        <f t="shared" si="262"/>
        <v>#DIV/0!</v>
      </c>
      <c r="GE59" s="39" t="e">
        <f t="shared" si="263"/>
        <v>#DIV/0!</v>
      </c>
      <c r="GF59" s="39" t="e">
        <f t="shared" si="264"/>
        <v>#DIV/0!</v>
      </c>
      <c r="GG59" s="39" t="e">
        <f t="shared" si="265"/>
        <v>#DIV/0!</v>
      </c>
      <c r="GH59" s="39" t="e">
        <f t="shared" si="266"/>
        <v>#DIV/0!</v>
      </c>
      <c r="GI59" s="39"/>
      <c r="GJ59" s="39" t="e">
        <f t="shared" si="267"/>
        <v>#DIV/0!</v>
      </c>
      <c r="GK59" s="39" t="e">
        <f t="shared" si="268"/>
        <v>#DIV/0!</v>
      </c>
      <c r="GL59" s="39" t="e">
        <f t="shared" si="269"/>
        <v>#DIV/0!</v>
      </c>
      <c r="GM59" s="39" t="e">
        <f t="shared" si="270"/>
        <v>#DIV/0!</v>
      </c>
      <c r="GN59" s="39" t="e">
        <f t="shared" si="271"/>
        <v>#DIV/0!</v>
      </c>
      <c r="GO59" s="57"/>
      <c r="GP59" s="57" t="e">
        <f t="shared" si="272"/>
        <v>#DIV/0!</v>
      </c>
      <c r="GQ59" s="59" t="e">
        <f t="shared" si="273"/>
        <v>#DIV/0!</v>
      </c>
      <c r="GR59" s="41" t="e">
        <f t="shared" si="274"/>
        <v>#DIV/0!</v>
      </c>
      <c r="GS59" s="57" t="e">
        <f t="shared" si="275"/>
        <v>#DIV/0!</v>
      </c>
      <c r="GT59" s="57" t="e">
        <f t="shared" si="276"/>
        <v>#DIV/0!</v>
      </c>
      <c r="GU59" s="57" t="e">
        <f t="shared" si="277"/>
        <v>#DIV/0!</v>
      </c>
      <c r="GV59" s="57"/>
      <c r="GW59" s="42" t="e">
        <f t="shared" si="278"/>
        <v>#DIV/0!</v>
      </c>
      <c r="GX59" s="42" t="e">
        <f t="shared" si="279"/>
        <v>#DIV/0!</v>
      </c>
      <c r="GY59" s="42" t="e">
        <f t="shared" si="280"/>
        <v>#DIV/0!</v>
      </c>
      <c r="GZ59" s="57"/>
      <c r="HA59" s="2" t="e">
        <f t="shared" si="281"/>
        <v>#DIV/0!</v>
      </c>
      <c r="HB59" s="2" t="e">
        <f t="shared" si="282"/>
        <v>#DIV/0!</v>
      </c>
      <c r="HC59" s="2" t="e">
        <f t="shared" si="283"/>
        <v>#DIV/0!</v>
      </c>
      <c r="HD59" s="2" t="e">
        <f t="shared" si="284"/>
        <v>#DIV/0!</v>
      </c>
      <c r="HE59" s="2" t="e">
        <f t="shared" si="285"/>
        <v>#DIV/0!</v>
      </c>
      <c r="HF59" s="2" t="e">
        <f t="shared" si="286"/>
        <v>#DIV/0!</v>
      </c>
      <c r="HG59" s="2" t="e">
        <f t="shared" si="287"/>
        <v>#DIV/0!</v>
      </c>
      <c r="HH59" s="2" t="e">
        <f t="shared" si="288"/>
        <v>#DIV/0!</v>
      </c>
      <c r="HI59" s="2" t="e">
        <f t="shared" si="289"/>
        <v>#DIV/0!</v>
      </c>
      <c r="HJ59" s="11" t="e">
        <f t="shared" si="290"/>
        <v>#DIV/0!</v>
      </c>
      <c r="HK59" s="60" t="e">
        <f t="shared" si="291"/>
        <v>#DIV/0!</v>
      </c>
      <c r="HL59" s="57"/>
      <c r="HM59" s="57" t="e">
        <f t="shared" si="292"/>
        <v>#DIV/0!</v>
      </c>
      <c r="HN59" s="57" t="e">
        <f t="shared" si="293"/>
        <v>#DIV/0!</v>
      </c>
      <c r="HO59" s="57" t="e">
        <f t="shared" si="294"/>
        <v>#DIV/0!</v>
      </c>
      <c r="HP59" s="57" t="e">
        <f t="shared" si="295"/>
        <v>#DIV/0!</v>
      </c>
      <c r="HQ59" s="57" t="e">
        <f t="shared" si="296"/>
        <v>#DIV/0!</v>
      </c>
      <c r="HR59" s="57"/>
      <c r="HS59" s="57" t="e">
        <f t="shared" si="297"/>
        <v>#DIV/0!</v>
      </c>
      <c r="HT59" s="57" t="e">
        <f t="shared" si="298"/>
        <v>#DIV/0!</v>
      </c>
      <c r="HU59" s="57" t="e">
        <f t="shared" si="299"/>
        <v>#DIV/0!</v>
      </c>
      <c r="HV59" s="57" t="e">
        <f t="shared" si="300"/>
        <v>#DIV/0!</v>
      </c>
      <c r="HW59" s="57" t="e">
        <f t="shared" si="301"/>
        <v>#DIV/0!</v>
      </c>
      <c r="HX59" s="57"/>
      <c r="HY59" s="57" t="e">
        <f t="shared" si="302"/>
        <v>#DIV/0!</v>
      </c>
      <c r="HZ59" s="57" t="e">
        <f t="shared" si="303"/>
        <v>#DIV/0!</v>
      </c>
      <c r="IA59" s="57"/>
      <c r="IB59" s="61">
        <f t="shared" si="304"/>
        <v>0</v>
      </c>
      <c r="IC59" s="57" t="str">
        <f t="shared" si="305"/>
        <v/>
      </c>
      <c r="ID59" s="42"/>
      <c r="IE59" s="2" t="str">
        <f t="shared" si="306"/>
        <v/>
      </c>
      <c r="IF59" s="60" t="e">
        <f t="shared" si="307"/>
        <v>#DIV/0!</v>
      </c>
      <c r="IG59" s="60" t="str">
        <f t="shared" si="308"/>
        <v/>
      </c>
      <c r="IH59" s="60" t="str">
        <f t="shared" si="309"/>
        <v>zinco-</v>
      </c>
      <c r="II59" s="60" t="str">
        <f t="shared" si="310"/>
        <v>mangano-</v>
      </c>
      <c r="IJ59" s="60" t="e">
        <f t="shared" si="311"/>
        <v>#DIV/0!</v>
      </c>
      <c r="IK59" s="60" t="e">
        <f t="shared" si="312"/>
        <v>#DIV/0!</v>
      </c>
      <c r="IL59" s="60" t="e">
        <f t="shared" si="313"/>
        <v>#DIV/0!</v>
      </c>
      <c r="IM59" s="60" t="e">
        <f t="shared" si="314"/>
        <v>#DIV/0!</v>
      </c>
      <c r="IN59" s="60" t="str">
        <f t="shared" si="315"/>
        <v/>
      </c>
      <c r="IO59" s="60" t="str">
        <f t="shared" si="316"/>
        <v/>
      </c>
      <c r="IP59" s="57"/>
      <c r="IQ59" s="57" t="str">
        <f t="shared" si="317"/>
        <v>ERROR!!</v>
      </c>
    </row>
    <row r="60" spans="1:251" ht="15" customHeight="1">
      <c r="A60"/>
      <c r="B60"/>
      <c r="C60"/>
      <c r="D60"/>
      <c r="E60"/>
      <c r="F60" t="s">
        <v>196</v>
      </c>
      <c r="G60" s="73"/>
      <c r="H60" s="74"/>
      <c r="I60" s="73"/>
      <c r="J60" s="73"/>
      <c r="K60" s="73"/>
      <c r="L60" s="73"/>
      <c r="M60" s="74"/>
      <c r="N60" s="74"/>
      <c r="O60" s="74"/>
      <c r="P60" s="74"/>
      <c r="Q60" s="74"/>
      <c r="R60" s="74"/>
      <c r="S60"/>
      <c r="T60"/>
      <c r="U60"/>
      <c r="V60"/>
      <c r="W60"/>
      <c r="X60" s="29">
        <f t="shared" si="173"/>
        <v>0</v>
      </c>
      <c r="Y60" s="29">
        <f t="shared" si="174"/>
        <v>0</v>
      </c>
      <c r="Z60" s="29" t="e">
        <f t="shared" si="175"/>
        <v>#DIV/0!</v>
      </c>
      <c r="AA60" s="29" t="e">
        <f t="shared" si="176"/>
        <v>#DIV/0!</v>
      </c>
      <c r="AB60" s="29" t="e">
        <f t="shared" si="177"/>
        <v>#DIV/0!</v>
      </c>
      <c r="AC60" s="29" t="e">
        <f t="shared" si="178"/>
        <v>#DIV/0!</v>
      </c>
      <c r="AF60" s="23">
        <v>60.084299999999999</v>
      </c>
      <c r="AG60" s="23">
        <v>79.878799999999998</v>
      </c>
      <c r="AH60" s="23">
        <v>101.96120000000001</v>
      </c>
      <c r="AI60" s="23">
        <v>151.99039999999999</v>
      </c>
      <c r="AJ60" s="23">
        <v>159.69</v>
      </c>
      <c r="AK60" s="23">
        <v>71.846400000000003</v>
      </c>
      <c r="AL60" s="23">
        <v>70.9375</v>
      </c>
      <c r="AM60" s="23">
        <v>40.304400000000001</v>
      </c>
      <c r="AN60" s="23">
        <v>56.077399999999997</v>
      </c>
      <c r="AO60" s="23">
        <v>61.978999999999999</v>
      </c>
      <c r="AP60" s="23">
        <v>94.195999999999998</v>
      </c>
      <c r="AQ60" s="23">
        <v>18.998000000000001</v>
      </c>
      <c r="AR60" s="23">
        <v>35.450000000000003</v>
      </c>
      <c r="AS60" s="23">
        <v>29.88</v>
      </c>
      <c r="AT60" s="23">
        <v>74.691999999999993</v>
      </c>
      <c r="AU60" s="23">
        <v>81.39</v>
      </c>
      <c r="AX60" s="54">
        <f t="shared" si="179"/>
        <v>0</v>
      </c>
      <c r="AY60" s="54">
        <f t="shared" si="180"/>
        <v>0</v>
      </c>
      <c r="AZ60" s="54">
        <f t="shared" si="181"/>
        <v>0</v>
      </c>
      <c r="BA60" s="54">
        <f t="shared" si="182"/>
        <v>0</v>
      </c>
      <c r="BB60" s="54">
        <f t="shared" si="183"/>
        <v>0</v>
      </c>
      <c r="BC60" s="54">
        <f t="shared" si="184"/>
        <v>0</v>
      </c>
      <c r="BD60" s="54">
        <f t="shared" si="185"/>
        <v>0</v>
      </c>
      <c r="BE60" s="54">
        <f t="shared" si="186"/>
        <v>0</v>
      </c>
      <c r="BF60" s="54">
        <f t="shared" si="187"/>
        <v>0</v>
      </c>
      <c r="BG60" s="54">
        <f t="shared" si="188"/>
        <v>0</v>
      </c>
      <c r="BH60" s="54">
        <f t="shared" si="189"/>
        <v>0</v>
      </c>
      <c r="BI60" s="54">
        <f t="shared" si="190"/>
        <v>0</v>
      </c>
      <c r="BJ60" s="54">
        <f t="shared" si="191"/>
        <v>0</v>
      </c>
      <c r="BK60" s="54">
        <f t="shared" si="192"/>
        <v>0</v>
      </c>
      <c r="BL60" s="54">
        <f t="shared" si="193"/>
        <v>0</v>
      </c>
      <c r="BM60" s="42"/>
      <c r="BO60" s="54">
        <f>'Norm-coeff'!$C$2+$AX60*'Norm-coeff'!$D$2+$AY60*'Norm-coeff'!$E$2+$AZ60*'Norm-coeff'!$F$2+$BA60*'Norm-coeff'!$G$2+$BB60*'Norm-coeff'!$H$2+$BC60*'Norm-coeff'!$I$2+$BD60*'Norm-coeff'!$J$2+$BE60*'Norm-coeff'!$K$2+$BF60*'Norm-coeff'!$L$2+$BG60*'Norm-coeff'!$M$2+$BH60*'Norm-coeff'!$N$2+$BI60*'Norm-coeff'!$O$2</f>
        <v>5.4045421474420303</v>
      </c>
      <c r="BP60" s="54">
        <f>'Norm-coeff'!$C$3+$AX60*'Norm-coeff'!$D$3+$AY60*'Norm-coeff'!$E$3+$AZ60*'Norm-coeff'!$F$3+$BA60*'Norm-coeff'!$G$3+$BB60*'Norm-coeff'!$H$3+$BC60*'Norm-coeff'!$I$3+$BD60*'Norm-coeff'!$J$3+$BE60*'Norm-coeff'!$K$3+$BF60*'Norm-coeff'!$L$3+$BG60*'Norm-coeff'!$M$3+$BH60*'Norm-coeff'!$N$3+$BI60*'Norm-coeff'!$O$3</f>
        <v>3.15319116612705</v>
      </c>
      <c r="BQ60" s="54">
        <f>'Norm-coeff'!$C$4+$AX60*'Norm-coeff'!$D$4+$AY60*'Norm-coeff'!$E$4+$AZ60*'Norm-coeff'!$F$4+$BA60*'Norm-coeff'!$G$4+$BB60*'Norm-coeff'!$H$4+$BC60*'Norm-coeff'!$I$4+$BD60*'Norm-coeff'!$J$4+$BE60*'Norm-coeff'!$K$4+$BF60*'Norm-coeff'!$L$4+$BG60*'Norm-coeff'!$M$4+$BH60*'Norm-coeff'!$N$4+$BI60*'Norm-coeff'!$O$4</f>
        <v>1.42115649462768</v>
      </c>
      <c r="BR60" s="54">
        <f>'Norm-coeff'!$C$5+$AX60*'Norm-coeff'!$D$5+$AY60*'Norm-coeff'!$E$5+$AZ60*'Norm-coeff'!$F$5+$BA60*'Norm-coeff'!$G$5+$BB60*'Norm-coeff'!$H$5+$BC60*'Norm-coeff'!$I$5+$BD60*'Norm-coeff'!$J$5+$BE60*'Norm-coeff'!$K$5+$BF60*'Norm-coeff'!$L$5+$BG60*'Norm-coeff'!$M$5+$BH60*'Norm-coeff'!$N$5+$BI60*'Norm-coeff'!$O$5</f>
        <v>1.0553329241296201</v>
      </c>
      <c r="BS60" s="54">
        <f>'Norm-coeff'!$C$6+$AX60*'Norm-coeff'!$D$6+$AY60*'Norm-coeff'!$E$6+$AZ60*'Norm-coeff'!$F$6+$BA60*'Norm-coeff'!$G$6+$BB60*'Norm-coeff'!$H$6+$BC60*'Norm-coeff'!$I$6+$BD60*'Norm-coeff'!$J$6+$BE60*'Norm-coeff'!$K$6+$BF60*'Norm-coeff'!$L$6+$BG60*'Norm-coeff'!$M$6+$BH60*'Norm-coeff'!$N$6+$BI60*'Norm-coeff'!$O$6</f>
        <v>-1.48700885495103E-2</v>
      </c>
      <c r="BT60" s="54">
        <f>'Norm-coeff'!$C$7+$AX60*'Norm-coeff'!$D$7+$AY60*'Norm-coeff'!$E$7+$AZ60*'Norm-coeff'!$F$7+$BA60*'Norm-coeff'!$G$7+$BB60*'Norm-coeff'!$H$7+$BC60*'Norm-coeff'!$I$7+$BD60*'Norm-coeff'!$J$7+$BE60*'Norm-coeff'!$K$7+$BF60*'Norm-coeff'!$L$7+$BG60*'Norm-coeff'!$M$7+$BH60*'Norm-coeff'!$N$7+$BI60*'Norm-coeff'!$O$7</f>
        <v>2.0907583608832998</v>
      </c>
      <c r="BU60" s="54">
        <f>'Norm-coeff'!$C$8+$AX60*'Norm-coeff'!$D$8+$AY60*'Norm-coeff'!$E$8+$AZ60*'Norm-coeff'!$F$8+$BA60*'Norm-coeff'!$G$8+$BB60*'Norm-coeff'!$H$8+$BC60*'Norm-coeff'!$I$8+$BD60*'Norm-coeff'!$J$8+$BE60*'Norm-coeff'!$K$8+$BF60*'Norm-coeff'!$L$8+$BG60*'Norm-coeff'!$M$8+$BH60*'Norm-coeff'!$N$8+$BI60*'Norm-coeff'!$O$8</f>
        <v>0.65894159836244504</v>
      </c>
      <c r="BV60" s="54">
        <f>'Norm-coeff'!$C$9+$AX60*'Norm-coeff'!$D$9+$AY60*'Norm-coeff'!$E$9+$AZ60*'Norm-coeff'!$F$9+$BA60*'Norm-coeff'!$G$9+$BB60*'Norm-coeff'!$H$9+$BC60*'Norm-coeff'!$I$9+$BD60*'Norm-coeff'!$J$9+$BE60*'Norm-coeff'!$K$9+$BF60*'Norm-coeff'!$L$9+$BG60*'Norm-coeff'!$M$9+$BH60*'Norm-coeff'!$N$9+$BI60*'Norm-coeff'!$O$9</f>
        <v>1.48961085014701</v>
      </c>
      <c r="BW60" s="54">
        <f>'Norm-coeff'!$C$10+$AX60*'Norm-coeff'!$D$10+$AY60*'Norm-coeff'!$E$10+$AZ60*'Norm-coeff'!$F$10+$BA60*'Norm-coeff'!$G$10+$BB60*'Norm-coeff'!$H$10+$BC60*'Norm-coeff'!$I$10+$BD60*'Norm-coeff'!$J$10+$BE60*'Norm-coeff'!$K$10+$BF60*'Norm-coeff'!$L$10+$BG60*'Norm-coeff'!$M$10+$BH60*'Norm-coeff'!$N$10+$BI60*'Norm-coeff'!$O$10</f>
        <v>1.42058735749591</v>
      </c>
      <c r="BX60" s="54">
        <f>'Norm-coeff'!$C$11+$AX60*'Norm-coeff'!$D$11+$AY60*'Norm-coeff'!$E$11+$AZ60*'Norm-coeff'!$F$11+$BA60*'Norm-coeff'!$G$11+$BB60*'Norm-coeff'!$H$11+$BC60*'Norm-coeff'!$I$11+$BD60*'Norm-coeff'!$J$11+$BE60*'Norm-coeff'!$K$11+$BF60*'Norm-coeff'!$L$11+$BG60*'Norm-coeff'!$M$11+$BH60*'Norm-coeff'!$N$11+$BI60*'Norm-coeff'!$O$11</f>
        <v>0.221233014421479</v>
      </c>
      <c r="BY60" s="54">
        <f>'Norm-coeff'!$C$12+$AX60*'Norm-coeff'!$D$12+$AY60*'Norm-coeff'!$E$12+$AZ60*'Norm-coeff'!$F$12+$BA60*'Norm-coeff'!$G$12+$BB60*'Norm-coeff'!$H$12+$BC60*'Norm-coeff'!$I$12+$BD60*'Norm-coeff'!$J$12+$BE60*'Norm-coeff'!$K$12+$BF60*'Norm-coeff'!$L$12+$BG60*'Norm-coeff'!$M$12+$BH60*'Norm-coeff'!$N$12+$BI60*'Norm-coeff'!$O$12</f>
        <v>0.283527502056037</v>
      </c>
      <c r="BZ60" s="54">
        <f>'Norm-coeff'!$C$13+$AX60*'Norm-coeff'!$D$13+$AY60*'Norm-coeff'!$E$13+$AZ60*'Norm-coeff'!$F$13+$BA60*'Norm-coeff'!$G$13+$BB60*'Norm-coeff'!$H$13+$BC60*'Norm-coeff'!$I$13+$BD60*'Norm-coeff'!$J$13+$BE60*'Norm-coeff'!$K$13+$BF60*'Norm-coeff'!$L$13+$BG60*'Norm-coeff'!$M$13+$BH60*'Norm-coeff'!$N$13+$BI60*'Norm-coeff'!$O$13</f>
        <v>-4.1864930554451202E-2</v>
      </c>
      <c r="CA60" s="54">
        <f>'Norm-coeff'!$C$14+$AX60*'Norm-coeff'!$D$14+$AY60*'Norm-coeff'!$E$14+$AZ60*'Norm-coeff'!$F$14+$BA60*'Norm-coeff'!$G$14+$BB60*'Norm-coeff'!$H$14+$BC60*'Norm-coeff'!$I$14+$BD60*'Norm-coeff'!$J$14+$BE60*'Norm-coeff'!$K$14+$BF60*'Norm-coeff'!$L$14+$BG60*'Norm-coeff'!$M$14+$BH60*'Norm-coeff'!$N$14+$BI60*'Norm-coeff'!$O$14</f>
        <v>4.2526983164477103</v>
      </c>
      <c r="CC60" s="54">
        <f t="shared" si="318"/>
        <v>0</v>
      </c>
      <c r="CG60" s="54">
        <f t="shared" si="194"/>
        <v>0</v>
      </c>
      <c r="CH60" s="54">
        <f t="shared" si="172"/>
        <v>0</v>
      </c>
      <c r="CI60" s="54">
        <f t="shared" si="195"/>
        <v>0</v>
      </c>
      <c r="CJ60" s="56">
        <f t="shared" si="196"/>
        <v>0</v>
      </c>
      <c r="CK60" s="54">
        <f t="shared" si="197"/>
        <v>0</v>
      </c>
      <c r="CL60" s="54">
        <f t="shared" si="198"/>
        <v>0</v>
      </c>
      <c r="CM60" s="54">
        <f t="shared" si="199"/>
        <v>0</v>
      </c>
      <c r="CN60" s="54">
        <f t="shared" si="200"/>
        <v>0</v>
      </c>
      <c r="CO60" s="54">
        <f t="shared" si="201"/>
        <v>0</v>
      </c>
      <c r="CP60" s="54">
        <f t="shared" si="202"/>
        <v>0</v>
      </c>
      <c r="CQ60" s="54">
        <f t="shared" si="203"/>
        <v>0</v>
      </c>
      <c r="CR60" s="54">
        <f t="shared" si="204"/>
        <v>0</v>
      </c>
      <c r="CS60" s="54">
        <f t="shared" si="205"/>
        <v>0</v>
      </c>
      <c r="CU60" s="54">
        <f t="shared" si="206"/>
        <v>0</v>
      </c>
      <c r="CV60" s="54">
        <f t="shared" si="207"/>
        <v>0</v>
      </c>
      <c r="CW60" s="54">
        <f t="shared" si="208"/>
        <v>0</v>
      </c>
      <c r="CX60" s="54">
        <f t="shared" si="209"/>
        <v>0</v>
      </c>
      <c r="CZ60" s="54">
        <f t="shared" si="210"/>
        <v>0</v>
      </c>
      <c r="DA60" s="54">
        <f t="shared" si="211"/>
        <v>0</v>
      </c>
      <c r="DB60" s="54">
        <f t="shared" si="212"/>
        <v>0</v>
      </c>
      <c r="DC60" s="54">
        <f t="shared" si="213"/>
        <v>0</v>
      </c>
      <c r="DD60" s="54">
        <f t="shared" si="214"/>
        <v>0</v>
      </c>
      <c r="DE60" s="54">
        <f t="shared" si="215"/>
        <v>0</v>
      </c>
      <c r="DF60" s="54">
        <f t="shared" si="216"/>
        <v>0</v>
      </c>
      <c r="DG60" s="54">
        <f t="shared" si="217"/>
        <v>2</v>
      </c>
      <c r="DH60" s="71">
        <f t="shared" si="218"/>
        <v>0</v>
      </c>
      <c r="DI60" s="71">
        <f t="shared" si="219"/>
        <v>0</v>
      </c>
      <c r="DJ60" s="54">
        <f t="shared" si="220"/>
        <v>0</v>
      </c>
      <c r="DK60" s="54">
        <f t="shared" si="221"/>
        <v>2</v>
      </c>
      <c r="DL60" s="4">
        <f t="shared" si="49"/>
        <v>0</v>
      </c>
      <c r="DM60" s="3">
        <f t="shared" si="222"/>
        <v>0</v>
      </c>
      <c r="DN60" s="3">
        <f t="shared" si="223"/>
        <v>0</v>
      </c>
      <c r="DO60" s="4" t="e">
        <f t="shared" si="224"/>
        <v>#DIV/0!</v>
      </c>
      <c r="DP60" s="57"/>
      <c r="DQ60" s="57"/>
      <c r="DR60" s="56">
        <f t="shared" si="53"/>
        <v>2</v>
      </c>
      <c r="DS60" s="56">
        <f t="shared" si="54"/>
        <v>0</v>
      </c>
      <c r="DT60" s="38">
        <f t="shared" si="55"/>
        <v>0</v>
      </c>
      <c r="DU60" s="38">
        <f t="shared" si="225"/>
        <v>2</v>
      </c>
      <c r="DV60" s="38">
        <f t="shared" si="57"/>
        <v>0</v>
      </c>
      <c r="DW60" s="39">
        <f t="shared" si="58"/>
        <v>0</v>
      </c>
      <c r="DX60" s="39">
        <f t="shared" si="59"/>
        <v>0</v>
      </c>
      <c r="DY60" s="39">
        <f t="shared" si="60"/>
        <v>0</v>
      </c>
      <c r="DZ60" s="39">
        <f t="shared" si="61"/>
        <v>0</v>
      </c>
      <c r="EA60" s="39">
        <f t="shared" si="62"/>
        <v>0</v>
      </c>
      <c r="EB60" s="37" t="e">
        <f t="shared" si="226"/>
        <v>#DIV/0!</v>
      </c>
      <c r="EC60" s="37" t="e">
        <f t="shared" si="227"/>
        <v>#DIV/0!</v>
      </c>
      <c r="ED60" s="37" t="e">
        <f t="shared" si="228"/>
        <v>#DIV/0!</v>
      </c>
      <c r="EE60" s="37" t="e">
        <f t="shared" si="229"/>
        <v>#DIV/0!</v>
      </c>
      <c r="EF60" s="39" t="e">
        <f t="shared" si="230"/>
        <v>#DIV/0!</v>
      </c>
      <c r="EG60" s="37" t="e">
        <f t="shared" si="231"/>
        <v>#DIV/0!</v>
      </c>
      <c r="EH60" s="37" t="e">
        <f t="shared" si="232"/>
        <v>#DIV/0!</v>
      </c>
      <c r="EI60" s="11" t="b">
        <f t="shared" si="233"/>
        <v>1</v>
      </c>
      <c r="EJ60" s="11" t="b">
        <f t="shared" si="234"/>
        <v>0</v>
      </c>
      <c r="EK60" s="39" t="e">
        <f t="shared" si="235"/>
        <v>#DIV/0!</v>
      </c>
      <c r="EL60" s="39" t="e">
        <f t="shared" si="236"/>
        <v>#DIV/0!</v>
      </c>
      <c r="EM60" s="39" t="e">
        <f t="shared" si="237"/>
        <v>#DIV/0!</v>
      </c>
      <c r="EN60" s="39" t="e">
        <f t="shared" si="238"/>
        <v>#DIV/0!</v>
      </c>
      <c r="EO60" s="39" t="e">
        <f t="shared" si="239"/>
        <v>#DIV/0!</v>
      </c>
      <c r="EP60" s="39" t="e">
        <f t="shared" si="240"/>
        <v>#DIV/0!</v>
      </c>
      <c r="EQ60" s="39" t="e">
        <f t="shared" si="241"/>
        <v>#DIV/0!</v>
      </c>
      <c r="ER60" s="39" t="e">
        <f t="shared" si="242"/>
        <v>#DIV/0!</v>
      </c>
      <c r="ES60" s="58" t="str">
        <f t="shared" si="243"/>
        <v>(OH,F,Cl)-dominate amphibole</v>
      </c>
      <c r="ET60" s="58" t="e">
        <f t="shared" si="244"/>
        <v>#N/A</v>
      </c>
      <c r="EU60" s="56">
        <f t="shared" si="82"/>
        <v>0</v>
      </c>
      <c r="EV60" s="56">
        <f t="shared" si="83"/>
        <v>0</v>
      </c>
      <c r="EW60" s="56">
        <f t="shared" si="84"/>
        <v>0</v>
      </c>
      <c r="EX60" s="56">
        <f t="shared" si="85"/>
        <v>0</v>
      </c>
      <c r="EY60" s="56">
        <f t="shared" si="86"/>
        <v>0</v>
      </c>
      <c r="EZ60" s="56">
        <f t="shared" si="87"/>
        <v>0</v>
      </c>
      <c r="FA60" s="39">
        <f t="shared" si="88"/>
        <v>0</v>
      </c>
      <c r="FB60" s="39">
        <f t="shared" si="89"/>
        <v>0</v>
      </c>
      <c r="FC60" s="54">
        <f t="shared" si="90"/>
        <v>0</v>
      </c>
      <c r="FD60" s="54">
        <f t="shared" si="91"/>
        <v>0</v>
      </c>
      <c r="FE60" s="39">
        <f t="shared" si="92"/>
        <v>0</v>
      </c>
      <c r="FF60" s="54">
        <f t="shared" si="93"/>
        <v>0</v>
      </c>
      <c r="FG60" s="39">
        <f t="shared" si="94"/>
        <v>0</v>
      </c>
      <c r="FH60" s="39">
        <f t="shared" si="245"/>
        <v>0</v>
      </c>
      <c r="FI60" s="39">
        <f t="shared" si="246"/>
        <v>0</v>
      </c>
      <c r="FJ60" s="39">
        <f t="shared" si="247"/>
        <v>0</v>
      </c>
      <c r="FK60" s="39" t="e">
        <f t="shared" si="248"/>
        <v>#DIV/0!</v>
      </c>
      <c r="FL60" s="39" t="e">
        <f t="shared" si="249"/>
        <v>#DIV/0!</v>
      </c>
      <c r="FM60" s="39" t="e">
        <f t="shared" si="250"/>
        <v>#DIV/0!</v>
      </c>
      <c r="FN60" s="39">
        <f t="shared" si="251"/>
        <v>1</v>
      </c>
      <c r="FO60" s="39">
        <f t="shared" si="102"/>
        <v>0</v>
      </c>
      <c r="FP60" s="39">
        <f t="shared" si="103"/>
        <v>0</v>
      </c>
      <c r="FQ60" s="39">
        <f t="shared" si="104"/>
        <v>0</v>
      </c>
      <c r="FR60" s="39">
        <f t="shared" si="252"/>
        <v>0</v>
      </c>
      <c r="FS60" s="39">
        <f t="shared" si="253"/>
        <v>0</v>
      </c>
      <c r="FU60" s="39" t="e">
        <f t="shared" si="254"/>
        <v>#DIV/0!</v>
      </c>
      <c r="FV60" s="39" t="e">
        <f t="shared" si="255"/>
        <v>#DIV/0!</v>
      </c>
      <c r="FW60" s="39" t="e">
        <f t="shared" si="256"/>
        <v>#DIV/0!</v>
      </c>
      <c r="FY60" s="39" t="e">
        <f t="shared" si="257"/>
        <v>#DIV/0!</v>
      </c>
      <c r="FZ60" s="39" t="e">
        <f t="shared" si="258"/>
        <v>#DIV/0!</v>
      </c>
      <c r="GA60" s="39" t="e">
        <f t="shared" si="259"/>
        <v>#DIV/0!</v>
      </c>
      <c r="GB60" s="39" t="e">
        <f t="shared" si="260"/>
        <v>#DIV/0!</v>
      </c>
      <c r="GC60" s="39" t="e">
        <f t="shared" si="261"/>
        <v>#DIV/0!</v>
      </c>
      <c r="GD60" s="39" t="e">
        <f t="shared" si="262"/>
        <v>#DIV/0!</v>
      </c>
      <c r="GE60" s="39" t="e">
        <f t="shared" si="263"/>
        <v>#DIV/0!</v>
      </c>
      <c r="GF60" s="39" t="e">
        <f t="shared" si="264"/>
        <v>#DIV/0!</v>
      </c>
      <c r="GG60" s="39" t="e">
        <f t="shared" si="265"/>
        <v>#DIV/0!</v>
      </c>
      <c r="GH60" s="39" t="e">
        <f t="shared" si="266"/>
        <v>#DIV/0!</v>
      </c>
      <c r="GI60" s="39"/>
      <c r="GJ60" s="39" t="e">
        <f t="shared" si="267"/>
        <v>#DIV/0!</v>
      </c>
      <c r="GK60" s="39" t="e">
        <f t="shared" si="268"/>
        <v>#DIV/0!</v>
      </c>
      <c r="GL60" s="39" t="e">
        <f t="shared" si="269"/>
        <v>#DIV/0!</v>
      </c>
      <c r="GM60" s="39" t="e">
        <f t="shared" si="270"/>
        <v>#DIV/0!</v>
      </c>
      <c r="GN60" s="39" t="e">
        <f t="shared" si="271"/>
        <v>#DIV/0!</v>
      </c>
      <c r="GO60" s="57"/>
      <c r="GP60" s="57" t="e">
        <f t="shared" si="272"/>
        <v>#DIV/0!</v>
      </c>
      <c r="GQ60" s="59" t="e">
        <f t="shared" si="273"/>
        <v>#DIV/0!</v>
      </c>
      <c r="GR60" s="41" t="e">
        <f t="shared" si="274"/>
        <v>#DIV/0!</v>
      </c>
      <c r="GS60" s="57" t="e">
        <f t="shared" si="275"/>
        <v>#DIV/0!</v>
      </c>
      <c r="GT60" s="57" t="e">
        <f t="shared" si="276"/>
        <v>#DIV/0!</v>
      </c>
      <c r="GU60" s="57" t="e">
        <f t="shared" si="277"/>
        <v>#DIV/0!</v>
      </c>
      <c r="GV60" s="57"/>
      <c r="GW60" s="42" t="e">
        <f t="shared" si="278"/>
        <v>#DIV/0!</v>
      </c>
      <c r="GX60" s="42" t="e">
        <f t="shared" si="279"/>
        <v>#DIV/0!</v>
      </c>
      <c r="GY60" s="42" t="e">
        <f t="shared" si="280"/>
        <v>#DIV/0!</v>
      </c>
      <c r="GZ60" s="57"/>
      <c r="HA60" s="2" t="e">
        <f t="shared" si="281"/>
        <v>#DIV/0!</v>
      </c>
      <c r="HB60" s="2" t="e">
        <f t="shared" si="282"/>
        <v>#DIV/0!</v>
      </c>
      <c r="HC60" s="2" t="e">
        <f t="shared" si="283"/>
        <v>#DIV/0!</v>
      </c>
      <c r="HD60" s="2" t="e">
        <f t="shared" si="284"/>
        <v>#DIV/0!</v>
      </c>
      <c r="HE60" s="2" t="e">
        <f t="shared" si="285"/>
        <v>#DIV/0!</v>
      </c>
      <c r="HF60" s="2" t="e">
        <f t="shared" si="286"/>
        <v>#DIV/0!</v>
      </c>
      <c r="HG60" s="2" t="e">
        <f t="shared" si="287"/>
        <v>#DIV/0!</v>
      </c>
      <c r="HH60" s="2" t="e">
        <f t="shared" si="288"/>
        <v>#DIV/0!</v>
      </c>
      <c r="HI60" s="2" t="e">
        <f t="shared" si="289"/>
        <v>#DIV/0!</v>
      </c>
      <c r="HJ60" s="11" t="e">
        <f t="shared" si="290"/>
        <v>#DIV/0!</v>
      </c>
      <c r="HK60" s="60" t="e">
        <f t="shared" si="291"/>
        <v>#DIV/0!</v>
      </c>
      <c r="HL60" s="57"/>
      <c r="HM60" s="57" t="e">
        <f t="shared" si="292"/>
        <v>#DIV/0!</v>
      </c>
      <c r="HN60" s="57" t="e">
        <f t="shared" si="293"/>
        <v>#DIV/0!</v>
      </c>
      <c r="HO60" s="57" t="e">
        <f t="shared" si="294"/>
        <v>#DIV/0!</v>
      </c>
      <c r="HP60" s="57" t="e">
        <f t="shared" si="295"/>
        <v>#DIV/0!</v>
      </c>
      <c r="HQ60" s="57" t="e">
        <f t="shared" si="296"/>
        <v>#DIV/0!</v>
      </c>
      <c r="HR60" s="57"/>
      <c r="HS60" s="57" t="e">
        <f t="shared" si="297"/>
        <v>#DIV/0!</v>
      </c>
      <c r="HT60" s="57" t="e">
        <f t="shared" si="298"/>
        <v>#DIV/0!</v>
      </c>
      <c r="HU60" s="57" t="e">
        <f t="shared" si="299"/>
        <v>#DIV/0!</v>
      </c>
      <c r="HV60" s="57" t="e">
        <f t="shared" si="300"/>
        <v>#DIV/0!</v>
      </c>
      <c r="HW60" s="57" t="e">
        <f t="shared" si="301"/>
        <v>#DIV/0!</v>
      </c>
      <c r="HX60" s="57"/>
      <c r="HY60" s="57" t="e">
        <f t="shared" si="302"/>
        <v>#DIV/0!</v>
      </c>
      <c r="HZ60" s="57" t="e">
        <f t="shared" si="303"/>
        <v>#DIV/0!</v>
      </c>
      <c r="IA60" s="57"/>
      <c r="IB60" s="61">
        <f t="shared" si="304"/>
        <v>0</v>
      </c>
      <c r="IC60" s="57" t="str">
        <f t="shared" si="305"/>
        <v/>
      </c>
      <c r="ID60" s="42"/>
      <c r="IE60" s="2" t="str">
        <f t="shared" si="306"/>
        <v/>
      </c>
      <c r="IF60" s="60" t="e">
        <f t="shared" si="307"/>
        <v>#DIV/0!</v>
      </c>
      <c r="IG60" s="60" t="str">
        <f t="shared" si="308"/>
        <v/>
      </c>
      <c r="IH60" s="60" t="str">
        <f t="shared" si="309"/>
        <v>zinco-</v>
      </c>
      <c r="II60" s="60" t="str">
        <f t="shared" si="310"/>
        <v>mangano-</v>
      </c>
      <c r="IJ60" s="60" t="e">
        <f t="shared" si="311"/>
        <v>#DIV/0!</v>
      </c>
      <c r="IK60" s="60" t="e">
        <f t="shared" si="312"/>
        <v>#DIV/0!</v>
      </c>
      <c r="IL60" s="60" t="e">
        <f t="shared" si="313"/>
        <v>#DIV/0!</v>
      </c>
      <c r="IM60" s="60" t="e">
        <f t="shared" si="314"/>
        <v>#DIV/0!</v>
      </c>
      <c r="IN60" s="60" t="str">
        <f t="shared" si="315"/>
        <v/>
      </c>
      <c r="IO60" s="60" t="str">
        <f t="shared" si="316"/>
        <v/>
      </c>
      <c r="IP60" s="57"/>
      <c r="IQ60" s="57" t="str">
        <f t="shared" si="317"/>
        <v>ERROR!!</v>
      </c>
    </row>
    <row r="61" spans="1:251" ht="15" customHeight="1">
      <c r="A61"/>
      <c r="B61"/>
      <c r="C61"/>
      <c r="D61"/>
      <c r="E61"/>
      <c r="F61" t="s">
        <v>196</v>
      </c>
      <c r="G61" s="73"/>
      <c r="H61" s="74"/>
      <c r="I61" s="73"/>
      <c r="J61" s="73"/>
      <c r="K61" s="73"/>
      <c r="L61" s="73"/>
      <c r="M61" s="74"/>
      <c r="N61" s="74"/>
      <c r="O61" s="74"/>
      <c r="P61" s="74"/>
      <c r="Q61" s="74"/>
      <c r="R61" s="74"/>
      <c r="S61"/>
      <c r="T61"/>
      <c r="U61"/>
      <c r="V61"/>
      <c r="W61"/>
      <c r="X61" s="29">
        <f t="shared" si="173"/>
        <v>0</v>
      </c>
      <c r="Y61" s="29">
        <f t="shared" si="174"/>
        <v>0</v>
      </c>
      <c r="Z61" s="29" t="e">
        <f t="shared" si="175"/>
        <v>#DIV/0!</v>
      </c>
      <c r="AA61" s="29" t="e">
        <f t="shared" si="176"/>
        <v>#DIV/0!</v>
      </c>
      <c r="AB61" s="29" t="e">
        <f t="shared" si="177"/>
        <v>#DIV/0!</v>
      </c>
      <c r="AC61" s="29" t="e">
        <f t="shared" si="178"/>
        <v>#DIV/0!</v>
      </c>
      <c r="AF61" s="23">
        <v>60.084299999999999</v>
      </c>
      <c r="AG61" s="23">
        <v>79.878799999999998</v>
      </c>
      <c r="AH61" s="23">
        <v>101.96120000000001</v>
      </c>
      <c r="AI61" s="23">
        <v>151.99039999999999</v>
      </c>
      <c r="AJ61" s="23">
        <v>159.69</v>
      </c>
      <c r="AK61" s="23">
        <v>71.846400000000003</v>
      </c>
      <c r="AL61" s="23">
        <v>70.9375</v>
      </c>
      <c r="AM61" s="23">
        <v>40.304400000000001</v>
      </c>
      <c r="AN61" s="23">
        <v>56.077399999999997</v>
      </c>
      <c r="AO61" s="23">
        <v>61.978999999999999</v>
      </c>
      <c r="AP61" s="23">
        <v>94.195999999999998</v>
      </c>
      <c r="AQ61" s="23">
        <v>18.998000000000001</v>
      </c>
      <c r="AR61" s="23">
        <v>35.450000000000003</v>
      </c>
      <c r="AS61" s="23">
        <v>29.88</v>
      </c>
      <c r="AT61" s="23">
        <v>74.691999999999993</v>
      </c>
      <c r="AU61" s="23">
        <v>81.39</v>
      </c>
      <c r="AX61" s="54">
        <f t="shared" si="179"/>
        <v>0</v>
      </c>
      <c r="AY61" s="54">
        <f t="shared" si="180"/>
        <v>0</v>
      </c>
      <c r="AZ61" s="54">
        <f t="shared" si="181"/>
        <v>0</v>
      </c>
      <c r="BA61" s="54">
        <f t="shared" si="182"/>
        <v>0</v>
      </c>
      <c r="BB61" s="54">
        <f t="shared" si="183"/>
        <v>0</v>
      </c>
      <c r="BC61" s="54">
        <f t="shared" si="184"/>
        <v>0</v>
      </c>
      <c r="BD61" s="54">
        <f t="shared" si="185"/>
        <v>0</v>
      </c>
      <c r="BE61" s="54">
        <f t="shared" si="186"/>
        <v>0</v>
      </c>
      <c r="BF61" s="54">
        <f t="shared" si="187"/>
        <v>0</v>
      </c>
      <c r="BG61" s="54">
        <f t="shared" si="188"/>
        <v>0</v>
      </c>
      <c r="BH61" s="54">
        <f t="shared" si="189"/>
        <v>0</v>
      </c>
      <c r="BI61" s="54">
        <f t="shared" si="190"/>
        <v>0</v>
      </c>
      <c r="BJ61" s="54">
        <f t="shared" si="191"/>
        <v>0</v>
      </c>
      <c r="BK61" s="54">
        <f t="shared" si="192"/>
        <v>0</v>
      </c>
      <c r="BL61" s="54">
        <f t="shared" si="193"/>
        <v>0</v>
      </c>
      <c r="BM61" s="42"/>
      <c r="BO61" s="54">
        <f>'Norm-coeff'!$C$2+$AX61*'Norm-coeff'!$D$2+$AY61*'Norm-coeff'!$E$2+$AZ61*'Norm-coeff'!$F$2+$BA61*'Norm-coeff'!$G$2+$BB61*'Norm-coeff'!$H$2+$BC61*'Norm-coeff'!$I$2+$BD61*'Norm-coeff'!$J$2+$BE61*'Norm-coeff'!$K$2+$BF61*'Norm-coeff'!$L$2+$BG61*'Norm-coeff'!$M$2+$BH61*'Norm-coeff'!$N$2+$BI61*'Norm-coeff'!$O$2</f>
        <v>5.4045421474420303</v>
      </c>
      <c r="BP61" s="54">
        <f>'Norm-coeff'!$C$3+$AX61*'Norm-coeff'!$D$3+$AY61*'Norm-coeff'!$E$3+$AZ61*'Norm-coeff'!$F$3+$BA61*'Norm-coeff'!$G$3+$BB61*'Norm-coeff'!$H$3+$BC61*'Norm-coeff'!$I$3+$BD61*'Norm-coeff'!$J$3+$BE61*'Norm-coeff'!$K$3+$BF61*'Norm-coeff'!$L$3+$BG61*'Norm-coeff'!$M$3+$BH61*'Norm-coeff'!$N$3+$BI61*'Norm-coeff'!$O$3</f>
        <v>3.15319116612705</v>
      </c>
      <c r="BQ61" s="54">
        <f>'Norm-coeff'!$C$4+$AX61*'Norm-coeff'!$D$4+$AY61*'Norm-coeff'!$E$4+$AZ61*'Norm-coeff'!$F$4+$BA61*'Norm-coeff'!$G$4+$BB61*'Norm-coeff'!$H$4+$BC61*'Norm-coeff'!$I$4+$BD61*'Norm-coeff'!$J$4+$BE61*'Norm-coeff'!$K$4+$BF61*'Norm-coeff'!$L$4+$BG61*'Norm-coeff'!$M$4+$BH61*'Norm-coeff'!$N$4+$BI61*'Norm-coeff'!$O$4</f>
        <v>1.42115649462768</v>
      </c>
      <c r="BR61" s="54">
        <f>'Norm-coeff'!$C$5+$AX61*'Norm-coeff'!$D$5+$AY61*'Norm-coeff'!$E$5+$AZ61*'Norm-coeff'!$F$5+$BA61*'Norm-coeff'!$G$5+$BB61*'Norm-coeff'!$H$5+$BC61*'Norm-coeff'!$I$5+$BD61*'Norm-coeff'!$J$5+$BE61*'Norm-coeff'!$K$5+$BF61*'Norm-coeff'!$L$5+$BG61*'Norm-coeff'!$M$5+$BH61*'Norm-coeff'!$N$5+$BI61*'Norm-coeff'!$O$5</f>
        <v>1.0553329241296201</v>
      </c>
      <c r="BS61" s="54">
        <f>'Norm-coeff'!$C$6+$AX61*'Norm-coeff'!$D$6+$AY61*'Norm-coeff'!$E$6+$AZ61*'Norm-coeff'!$F$6+$BA61*'Norm-coeff'!$G$6+$BB61*'Norm-coeff'!$H$6+$BC61*'Norm-coeff'!$I$6+$BD61*'Norm-coeff'!$J$6+$BE61*'Norm-coeff'!$K$6+$BF61*'Norm-coeff'!$L$6+$BG61*'Norm-coeff'!$M$6+$BH61*'Norm-coeff'!$N$6+$BI61*'Norm-coeff'!$O$6</f>
        <v>-1.48700885495103E-2</v>
      </c>
      <c r="BT61" s="54">
        <f>'Norm-coeff'!$C$7+$AX61*'Norm-coeff'!$D$7+$AY61*'Norm-coeff'!$E$7+$AZ61*'Norm-coeff'!$F$7+$BA61*'Norm-coeff'!$G$7+$BB61*'Norm-coeff'!$H$7+$BC61*'Norm-coeff'!$I$7+$BD61*'Norm-coeff'!$J$7+$BE61*'Norm-coeff'!$K$7+$BF61*'Norm-coeff'!$L$7+$BG61*'Norm-coeff'!$M$7+$BH61*'Norm-coeff'!$N$7+$BI61*'Norm-coeff'!$O$7</f>
        <v>2.0907583608832998</v>
      </c>
      <c r="BU61" s="54">
        <f>'Norm-coeff'!$C$8+$AX61*'Norm-coeff'!$D$8+$AY61*'Norm-coeff'!$E$8+$AZ61*'Norm-coeff'!$F$8+$BA61*'Norm-coeff'!$G$8+$BB61*'Norm-coeff'!$H$8+$BC61*'Norm-coeff'!$I$8+$BD61*'Norm-coeff'!$J$8+$BE61*'Norm-coeff'!$K$8+$BF61*'Norm-coeff'!$L$8+$BG61*'Norm-coeff'!$M$8+$BH61*'Norm-coeff'!$N$8+$BI61*'Norm-coeff'!$O$8</f>
        <v>0.65894159836244504</v>
      </c>
      <c r="BV61" s="54">
        <f>'Norm-coeff'!$C$9+$AX61*'Norm-coeff'!$D$9+$AY61*'Norm-coeff'!$E$9+$AZ61*'Norm-coeff'!$F$9+$BA61*'Norm-coeff'!$G$9+$BB61*'Norm-coeff'!$H$9+$BC61*'Norm-coeff'!$I$9+$BD61*'Norm-coeff'!$J$9+$BE61*'Norm-coeff'!$K$9+$BF61*'Norm-coeff'!$L$9+$BG61*'Norm-coeff'!$M$9+$BH61*'Norm-coeff'!$N$9+$BI61*'Norm-coeff'!$O$9</f>
        <v>1.48961085014701</v>
      </c>
      <c r="BW61" s="54">
        <f>'Norm-coeff'!$C$10+$AX61*'Norm-coeff'!$D$10+$AY61*'Norm-coeff'!$E$10+$AZ61*'Norm-coeff'!$F$10+$BA61*'Norm-coeff'!$G$10+$BB61*'Norm-coeff'!$H$10+$BC61*'Norm-coeff'!$I$10+$BD61*'Norm-coeff'!$J$10+$BE61*'Norm-coeff'!$K$10+$BF61*'Norm-coeff'!$L$10+$BG61*'Norm-coeff'!$M$10+$BH61*'Norm-coeff'!$N$10+$BI61*'Norm-coeff'!$O$10</f>
        <v>1.42058735749591</v>
      </c>
      <c r="BX61" s="54">
        <f>'Norm-coeff'!$C$11+$AX61*'Norm-coeff'!$D$11+$AY61*'Norm-coeff'!$E$11+$AZ61*'Norm-coeff'!$F$11+$BA61*'Norm-coeff'!$G$11+$BB61*'Norm-coeff'!$H$11+$BC61*'Norm-coeff'!$I$11+$BD61*'Norm-coeff'!$J$11+$BE61*'Norm-coeff'!$K$11+$BF61*'Norm-coeff'!$L$11+$BG61*'Norm-coeff'!$M$11+$BH61*'Norm-coeff'!$N$11+$BI61*'Norm-coeff'!$O$11</f>
        <v>0.221233014421479</v>
      </c>
      <c r="BY61" s="54">
        <f>'Norm-coeff'!$C$12+$AX61*'Norm-coeff'!$D$12+$AY61*'Norm-coeff'!$E$12+$AZ61*'Norm-coeff'!$F$12+$BA61*'Norm-coeff'!$G$12+$BB61*'Norm-coeff'!$H$12+$BC61*'Norm-coeff'!$I$12+$BD61*'Norm-coeff'!$J$12+$BE61*'Norm-coeff'!$K$12+$BF61*'Norm-coeff'!$L$12+$BG61*'Norm-coeff'!$M$12+$BH61*'Norm-coeff'!$N$12+$BI61*'Norm-coeff'!$O$12</f>
        <v>0.283527502056037</v>
      </c>
      <c r="BZ61" s="54">
        <f>'Norm-coeff'!$C$13+$AX61*'Norm-coeff'!$D$13+$AY61*'Norm-coeff'!$E$13+$AZ61*'Norm-coeff'!$F$13+$BA61*'Norm-coeff'!$G$13+$BB61*'Norm-coeff'!$H$13+$BC61*'Norm-coeff'!$I$13+$BD61*'Norm-coeff'!$J$13+$BE61*'Norm-coeff'!$K$13+$BF61*'Norm-coeff'!$L$13+$BG61*'Norm-coeff'!$M$13+$BH61*'Norm-coeff'!$N$13+$BI61*'Norm-coeff'!$O$13</f>
        <v>-4.1864930554451202E-2</v>
      </c>
      <c r="CA61" s="54">
        <f>'Norm-coeff'!$C$14+$AX61*'Norm-coeff'!$D$14+$AY61*'Norm-coeff'!$E$14+$AZ61*'Norm-coeff'!$F$14+$BA61*'Norm-coeff'!$G$14+$BB61*'Norm-coeff'!$H$14+$BC61*'Norm-coeff'!$I$14+$BD61*'Norm-coeff'!$J$14+$BE61*'Norm-coeff'!$K$14+$BF61*'Norm-coeff'!$L$14+$BG61*'Norm-coeff'!$M$14+$BH61*'Norm-coeff'!$N$14+$BI61*'Norm-coeff'!$O$14</f>
        <v>4.2526983164477103</v>
      </c>
      <c r="CC61" s="54">
        <f t="shared" si="318"/>
        <v>0</v>
      </c>
      <c r="CG61" s="54">
        <f t="shared" si="194"/>
        <v>0</v>
      </c>
      <c r="CH61" s="54">
        <f t="shared" si="172"/>
        <v>0</v>
      </c>
      <c r="CI61" s="54">
        <f t="shared" si="195"/>
        <v>0</v>
      </c>
      <c r="CJ61" s="56">
        <f t="shared" si="196"/>
        <v>0</v>
      </c>
      <c r="CK61" s="54">
        <f t="shared" si="197"/>
        <v>0</v>
      </c>
      <c r="CL61" s="54">
        <f t="shared" si="198"/>
        <v>0</v>
      </c>
      <c r="CM61" s="54">
        <f t="shared" si="199"/>
        <v>0</v>
      </c>
      <c r="CN61" s="54">
        <f t="shared" si="200"/>
        <v>0</v>
      </c>
      <c r="CO61" s="54">
        <f t="shared" si="201"/>
        <v>0</v>
      </c>
      <c r="CP61" s="54">
        <f t="shared" si="202"/>
        <v>0</v>
      </c>
      <c r="CQ61" s="54">
        <f t="shared" si="203"/>
        <v>0</v>
      </c>
      <c r="CR61" s="54">
        <f t="shared" si="204"/>
        <v>0</v>
      </c>
      <c r="CS61" s="54">
        <f t="shared" si="205"/>
        <v>0</v>
      </c>
      <c r="CU61" s="54">
        <f t="shared" si="206"/>
        <v>0</v>
      </c>
      <c r="CV61" s="54">
        <f t="shared" si="207"/>
        <v>0</v>
      </c>
      <c r="CW61" s="54">
        <f t="shared" si="208"/>
        <v>0</v>
      </c>
      <c r="CX61" s="54">
        <f t="shared" si="209"/>
        <v>0</v>
      </c>
      <c r="CZ61" s="54">
        <f t="shared" si="210"/>
        <v>0</v>
      </c>
      <c r="DA61" s="54">
        <f t="shared" si="211"/>
        <v>0</v>
      </c>
      <c r="DB61" s="54">
        <f t="shared" si="212"/>
        <v>0</v>
      </c>
      <c r="DC61" s="54">
        <f t="shared" si="213"/>
        <v>0</v>
      </c>
      <c r="DD61" s="54">
        <f t="shared" si="214"/>
        <v>0</v>
      </c>
      <c r="DE61" s="54">
        <f t="shared" si="215"/>
        <v>0</v>
      </c>
      <c r="DF61" s="54">
        <f t="shared" si="216"/>
        <v>0</v>
      </c>
      <c r="DG61" s="54">
        <f t="shared" si="217"/>
        <v>2</v>
      </c>
      <c r="DH61" s="71">
        <f t="shared" si="218"/>
        <v>0</v>
      </c>
      <c r="DI61" s="71">
        <f t="shared" si="219"/>
        <v>0</v>
      </c>
      <c r="DJ61" s="54">
        <f t="shared" si="220"/>
        <v>0</v>
      </c>
      <c r="DK61" s="54">
        <f t="shared" si="221"/>
        <v>2</v>
      </c>
      <c r="DL61" s="4">
        <f t="shared" si="49"/>
        <v>0</v>
      </c>
      <c r="DM61" s="3">
        <f t="shared" si="222"/>
        <v>0</v>
      </c>
      <c r="DN61" s="3">
        <f t="shared" si="223"/>
        <v>0</v>
      </c>
      <c r="DO61" s="4" t="e">
        <f t="shared" si="224"/>
        <v>#DIV/0!</v>
      </c>
      <c r="DP61" s="57"/>
      <c r="DQ61" s="57"/>
      <c r="DR61" s="56">
        <f t="shared" si="53"/>
        <v>2</v>
      </c>
      <c r="DS61" s="56">
        <f t="shared" si="54"/>
        <v>0</v>
      </c>
      <c r="DT61" s="38">
        <f t="shared" si="55"/>
        <v>0</v>
      </c>
      <c r="DU61" s="38">
        <f t="shared" si="225"/>
        <v>2</v>
      </c>
      <c r="DV61" s="38">
        <f t="shared" si="57"/>
        <v>0</v>
      </c>
      <c r="DW61" s="39">
        <f t="shared" si="58"/>
        <v>0</v>
      </c>
      <c r="DX61" s="39">
        <f t="shared" si="59"/>
        <v>0</v>
      </c>
      <c r="DY61" s="39">
        <f t="shared" si="60"/>
        <v>0</v>
      </c>
      <c r="DZ61" s="39">
        <f t="shared" si="61"/>
        <v>0</v>
      </c>
      <c r="EA61" s="39">
        <f t="shared" si="62"/>
        <v>0</v>
      </c>
      <c r="EB61" s="37" t="e">
        <f t="shared" si="226"/>
        <v>#DIV/0!</v>
      </c>
      <c r="EC61" s="37" t="e">
        <f t="shared" si="227"/>
        <v>#DIV/0!</v>
      </c>
      <c r="ED61" s="37" t="e">
        <f t="shared" si="228"/>
        <v>#DIV/0!</v>
      </c>
      <c r="EE61" s="37" t="e">
        <f t="shared" si="229"/>
        <v>#DIV/0!</v>
      </c>
      <c r="EF61" s="39" t="e">
        <f t="shared" si="230"/>
        <v>#DIV/0!</v>
      </c>
      <c r="EG61" s="37" t="e">
        <f t="shared" si="231"/>
        <v>#DIV/0!</v>
      </c>
      <c r="EH61" s="37" t="e">
        <f t="shared" si="232"/>
        <v>#DIV/0!</v>
      </c>
      <c r="EI61" s="11" t="b">
        <f t="shared" si="233"/>
        <v>1</v>
      </c>
      <c r="EJ61" s="11" t="b">
        <f t="shared" si="234"/>
        <v>0</v>
      </c>
      <c r="EK61" s="39" t="e">
        <f t="shared" si="235"/>
        <v>#DIV/0!</v>
      </c>
      <c r="EL61" s="39" t="e">
        <f t="shared" si="236"/>
        <v>#DIV/0!</v>
      </c>
      <c r="EM61" s="39" t="e">
        <f t="shared" si="237"/>
        <v>#DIV/0!</v>
      </c>
      <c r="EN61" s="39" t="e">
        <f t="shared" si="238"/>
        <v>#DIV/0!</v>
      </c>
      <c r="EO61" s="39" t="e">
        <f t="shared" si="239"/>
        <v>#DIV/0!</v>
      </c>
      <c r="EP61" s="39" t="e">
        <f t="shared" si="240"/>
        <v>#DIV/0!</v>
      </c>
      <c r="EQ61" s="39" t="e">
        <f t="shared" si="241"/>
        <v>#DIV/0!</v>
      </c>
      <c r="ER61" s="39" t="e">
        <f t="shared" si="242"/>
        <v>#DIV/0!</v>
      </c>
      <c r="ES61" s="58" t="str">
        <f t="shared" si="243"/>
        <v>(OH,F,Cl)-dominate amphibole</v>
      </c>
      <c r="ET61" s="58" t="e">
        <f t="shared" si="244"/>
        <v>#N/A</v>
      </c>
      <c r="EU61" s="56">
        <f t="shared" si="82"/>
        <v>0</v>
      </c>
      <c r="EV61" s="56">
        <f t="shared" si="83"/>
        <v>0</v>
      </c>
      <c r="EW61" s="56">
        <f t="shared" si="84"/>
        <v>0</v>
      </c>
      <c r="EX61" s="56">
        <f t="shared" si="85"/>
        <v>0</v>
      </c>
      <c r="EY61" s="56">
        <f t="shared" si="86"/>
        <v>0</v>
      </c>
      <c r="EZ61" s="56">
        <f t="shared" si="87"/>
        <v>0</v>
      </c>
      <c r="FA61" s="39">
        <f t="shared" si="88"/>
        <v>0</v>
      </c>
      <c r="FB61" s="39">
        <f t="shared" si="89"/>
        <v>0</v>
      </c>
      <c r="FC61" s="54">
        <f t="shared" si="90"/>
        <v>0</v>
      </c>
      <c r="FD61" s="54">
        <f t="shared" si="91"/>
        <v>0</v>
      </c>
      <c r="FE61" s="39">
        <f t="shared" si="92"/>
        <v>0</v>
      </c>
      <c r="FF61" s="54">
        <f t="shared" si="93"/>
        <v>0</v>
      </c>
      <c r="FG61" s="39">
        <f t="shared" si="94"/>
        <v>0</v>
      </c>
      <c r="FH61" s="39">
        <f t="shared" si="245"/>
        <v>0</v>
      </c>
      <c r="FI61" s="39">
        <f t="shared" si="246"/>
        <v>0</v>
      </c>
      <c r="FJ61" s="39">
        <f t="shared" si="247"/>
        <v>0</v>
      </c>
      <c r="FK61" s="39" t="e">
        <f t="shared" si="248"/>
        <v>#DIV/0!</v>
      </c>
      <c r="FL61" s="39" t="e">
        <f t="shared" si="249"/>
        <v>#DIV/0!</v>
      </c>
      <c r="FM61" s="39" t="e">
        <f t="shared" si="250"/>
        <v>#DIV/0!</v>
      </c>
      <c r="FN61" s="39">
        <f t="shared" si="251"/>
        <v>1</v>
      </c>
      <c r="FO61" s="39">
        <f t="shared" si="102"/>
        <v>0</v>
      </c>
      <c r="FP61" s="39">
        <f t="shared" si="103"/>
        <v>0</v>
      </c>
      <c r="FQ61" s="39">
        <f t="shared" si="104"/>
        <v>0</v>
      </c>
      <c r="FR61" s="39">
        <f t="shared" si="252"/>
        <v>0</v>
      </c>
      <c r="FS61" s="39">
        <f t="shared" si="253"/>
        <v>0</v>
      </c>
      <c r="FU61" s="39" t="e">
        <f t="shared" si="254"/>
        <v>#DIV/0!</v>
      </c>
      <c r="FV61" s="39" t="e">
        <f t="shared" si="255"/>
        <v>#DIV/0!</v>
      </c>
      <c r="FW61" s="39" t="e">
        <f t="shared" si="256"/>
        <v>#DIV/0!</v>
      </c>
      <c r="FY61" s="39" t="e">
        <f t="shared" si="257"/>
        <v>#DIV/0!</v>
      </c>
      <c r="FZ61" s="39" t="e">
        <f t="shared" si="258"/>
        <v>#DIV/0!</v>
      </c>
      <c r="GA61" s="39" t="e">
        <f t="shared" si="259"/>
        <v>#DIV/0!</v>
      </c>
      <c r="GB61" s="39" t="e">
        <f t="shared" si="260"/>
        <v>#DIV/0!</v>
      </c>
      <c r="GC61" s="39" t="e">
        <f t="shared" si="261"/>
        <v>#DIV/0!</v>
      </c>
      <c r="GD61" s="39" t="e">
        <f t="shared" si="262"/>
        <v>#DIV/0!</v>
      </c>
      <c r="GE61" s="39" t="e">
        <f t="shared" si="263"/>
        <v>#DIV/0!</v>
      </c>
      <c r="GF61" s="39" t="e">
        <f t="shared" si="264"/>
        <v>#DIV/0!</v>
      </c>
      <c r="GG61" s="39" t="e">
        <f t="shared" si="265"/>
        <v>#DIV/0!</v>
      </c>
      <c r="GH61" s="39" t="e">
        <f t="shared" si="266"/>
        <v>#DIV/0!</v>
      </c>
      <c r="GI61" s="39"/>
      <c r="GJ61" s="39" t="e">
        <f t="shared" si="267"/>
        <v>#DIV/0!</v>
      </c>
      <c r="GK61" s="39" t="e">
        <f t="shared" si="268"/>
        <v>#DIV/0!</v>
      </c>
      <c r="GL61" s="39" t="e">
        <f t="shared" si="269"/>
        <v>#DIV/0!</v>
      </c>
      <c r="GM61" s="39" t="e">
        <f t="shared" si="270"/>
        <v>#DIV/0!</v>
      </c>
      <c r="GN61" s="39" t="e">
        <f t="shared" si="271"/>
        <v>#DIV/0!</v>
      </c>
      <c r="GO61" s="57"/>
      <c r="GP61" s="57" t="e">
        <f t="shared" si="272"/>
        <v>#DIV/0!</v>
      </c>
      <c r="GQ61" s="59" t="e">
        <f t="shared" si="273"/>
        <v>#DIV/0!</v>
      </c>
      <c r="GR61" s="41" t="e">
        <f t="shared" si="274"/>
        <v>#DIV/0!</v>
      </c>
      <c r="GS61" s="57" t="e">
        <f t="shared" si="275"/>
        <v>#DIV/0!</v>
      </c>
      <c r="GT61" s="57" t="e">
        <f t="shared" si="276"/>
        <v>#DIV/0!</v>
      </c>
      <c r="GU61" s="57" t="e">
        <f t="shared" si="277"/>
        <v>#DIV/0!</v>
      </c>
      <c r="GV61" s="57"/>
      <c r="GW61" s="42" t="e">
        <f t="shared" si="278"/>
        <v>#DIV/0!</v>
      </c>
      <c r="GX61" s="42" t="e">
        <f t="shared" si="279"/>
        <v>#DIV/0!</v>
      </c>
      <c r="GY61" s="42" t="e">
        <f t="shared" si="280"/>
        <v>#DIV/0!</v>
      </c>
      <c r="GZ61" s="57"/>
      <c r="HA61" s="2" t="e">
        <f t="shared" si="281"/>
        <v>#DIV/0!</v>
      </c>
      <c r="HB61" s="2" t="e">
        <f t="shared" si="282"/>
        <v>#DIV/0!</v>
      </c>
      <c r="HC61" s="2" t="e">
        <f t="shared" si="283"/>
        <v>#DIV/0!</v>
      </c>
      <c r="HD61" s="2" t="e">
        <f t="shared" si="284"/>
        <v>#DIV/0!</v>
      </c>
      <c r="HE61" s="2" t="e">
        <f t="shared" si="285"/>
        <v>#DIV/0!</v>
      </c>
      <c r="HF61" s="2" t="e">
        <f t="shared" si="286"/>
        <v>#DIV/0!</v>
      </c>
      <c r="HG61" s="2" t="e">
        <f t="shared" si="287"/>
        <v>#DIV/0!</v>
      </c>
      <c r="HH61" s="2" t="e">
        <f t="shared" si="288"/>
        <v>#DIV/0!</v>
      </c>
      <c r="HI61" s="2" t="e">
        <f t="shared" si="289"/>
        <v>#DIV/0!</v>
      </c>
      <c r="HJ61" s="11" t="e">
        <f t="shared" si="290"/>
        <v>#DIV/0!</v>
      </c>
      <c r="HK61" s="60" t="e">
        <f t="shared" si="291"/>
        <v>#DIV/0!</v>
      </c>
      <c r="HL61" s="57"/>
      <c r="HM61" s="57" t="e">
        <f t="shared" si="292"/>
        <v>#DIV/0!</v>
      </c>
      <c r="HN61" s="57" t="e">
        <f t="shared" si="293"/>
        <v>#DIV/0!</v>
      </c>
      <c r="HO61" s="57" t="e">
        <f t="shared" si="294"/>
        <v>#DIV/0!</v>
      </c>
      <c r="HP61" s="57" t="e">
        <f t="shared" si="295"/>
        <v>#DIV/0!</v>
      </c>
      <c r="HQ61" s="57" t="e">
        <f t="shared" si="296"/>
        <v>#DIV/0!</v>
      </c>
      <c r="HR61" s="57"/>
      <c r="HS61" s="57" t="e">
        <f t="shared" si="297"/>
        <v>#DIV/0!</v>
      </c>
      <c r="HT61" s="57" t="e">
        <f t="shared" si="298"/>
        <v>#DIV/0!</v>
      </c>
      <c r="HU61" s="57" t="e">
        <f t="shared" si="299"/>
        <v>#DIV/0!</v>
      </c>
      <c r="HV61" s="57" t="e">
        <f t="shared" si="300"/>
        <v>#DIV/0!</v>
      </c>
      <c r="HW61" s="57" t="e">
        <f t="shared" si="301"/>
        <v>#DIV/0!</v>
      </c>
      <c r="HX61" s="57"/>
      <c r="HY61" s="57" t="e">
        <f t="shared" si="302"/>
        <v>#DIV/0!</v>
      </c>
      <c r="HZ61" s="57" t="e">
        <f t="shared" si="303"/>
        <v>#DIV/0!</v>
      </c>
      <c r="IA61" s="57"/>
      <c r="IB61" s="61">
        <f t="shared" si="304"/>
        <v>0</v>
      </c>
      <c r="IC61" s="57" t="str">
        <f t="shared" si="305"/>
        <v/>
      </c>
      <c r="ID61" s="42"/>
      <c r="IE61" s="2" t="str">
        <f t="shared" si="306"/>
        <v/>
      </c>
      <c r="IF61" s="60" t="e">
        <f t="shared" si="307"/>
        <v>#DIV/0!</v>
      </c>
      <c r="IG61" s="60" t="str">
        <f t="shared" si="308"/>
        <v/>
      </c>
      <c r="IH61" s="60" t="str">
        <f t="shared" si="309"/>
        <v>zinco-</v>
      </c>
      <c r="II61" s="60" t="str">
        <f t="shared" si="310"/>
        <v>mangano-</v>
      </c>
      <c r="IJ61" s="60" t="e">
        <f t="shared" si="311"/>
        <v>#DIV/0!</v>
      </c>
      <c r="IK61" s="60" t="e">
        <f t="shared" si="312"/>
        <v>#DIV/0!</v>
      </c>
      <c r="IL61" s="60" t="e">
        <f t="shared" si="313"/>
        <v>#DIV/0!</v>
      </c>
      <c r="IM61" s="60" t="e">
        <f t="shared" si="314"/>
        <v>#DIV/0!</v>
      </c>
      <c r="IN61" s="60" t="str">
        <f t="shared" si="315"/>
        <v/>
      </c>
      <c r="IO61" s="60" t="str">
        <f t="shared" si="316"/>
        <v/>
      </c>
      <c r="IP61" s="57"/>
      <c r="IQ61" s="57" t="str">
        <f t="shared" si="317"/>
        <v>ERROR!!</v>
      </c>
    </row>
    <row r="62" spans="1:251">
      <c r="A62"/>
      <c r="B62"/>
      <c r="C62"/>
      <c r="D62"/>
      <c r="E62"/>
      <c r="F62" t="s">
        <v>196</v>
      </c>
      <c r="G62" s="73"/>
      <c r="H62" s="74"/>
      <c r="I62" s="73"/>
      <c r="J62" s="73"/>
      <c r="K62" s="73"/>
      <c r="L62" s="73"/>
      <c r="M62" s="74"/>
      <c r="N62" s="74"/>
      <c r="O62" s="74"/>
      <c r="P62" s="74"/>
      <c r="Q62" s="74"/>
      <c r="R62" s="74"/>
      <c r="S62"/>
      <c r="T62"/>
      <c r="U62"/>
      <c r="V62"/>
      <c r="W62"/>
      <c r="X62" s="29">
        <f t="shared" si="173"/>
        <v>0</v>
      </c>
      <c r="Y62" s="29">
        <f t="shared" si="174"/>
        <v>0</v>
      </c>
      <c r="Z62" s="29" t="e">
        <f t="shared" si="175"/>
        <v>#DIV/0!</v>
      </c>
      <c r="AA62" s="29" t="e">
        <f t="shared" si="176"/>
        <v>#DIV/0!</v>
      </c>
      <c r="AB62" s="29" t="e">
        <f t="shared" si="177"/>
        <v>#DIV/0!</v>
      </c>
      <c r="AC62" s="29" t="e">
        <f t="shared" si="178"/>
        <v>#DIV/0!</v>
      </c>
      <c r="AF62" s="23">
        <v>60.084299999999999</v>
      </c>
      <c r="AG62" s="23">
        <v>79.878799999999998</v>
      </c>
      <c r="AH62" s="23">
        <v>101.96120000000001</v>
      </c>
      <c r="AI62" s="23">
        <v>151.99039999999999</v>
      </c>
      <c r="AJ62" s="23">
        <v>159.69</v>
      </c>
      <c r="AK62" s="23">
        <v>71.846400000000003</v>
      </c>
      <c r="AL62" s="23">
        <v>70.9375</v>
      </c>
      <c r="AM62" s="23">
        <v>40.304400000000001</v>
      </c>
      <c r="AN62" s="23">
        <v>56.077399999999997</v>
      </c>
      <c r="AO62" s="23">
        <v>61.978999999999999</v>
      </c>
      <c r="AP62" s="23">
        <v>94.195999999999998</v>
      </c>
      <c r="AQ62" s="23">
        <v>18.998000000000001</v>
      </c>
      <c r="AR62" s="23">
        <v>35.450000000000003</v>
      </c>
      <c r="AS62" s="23">
        <v>29.88</v>
      </c>
      <c r="AT62" s="23">
        <v>74.691999999999993</v>
      </c>
      <c r="AU62" s="23">
        <v>81.39</v>
      </c>
      <c r="AX62" s="54">
        <f t="shared" si="179"/>
        <v>0</v>
      </c>
      <c r="AY62" s="54">
        <f t="shared" si="180"/>
        <v>0</v>
      </c>
      <c r="AZ62" s="54">
        <f t="shared" si="181"/>
        <v>0</v>
      </c>
      <c r="BA62" s="54">
        <f t="shared" si="182"/>
        <v>0</v>
      </c>
      <c r="BB62" s="54">
        <f t="shared" si="183"/>
        <v>0</v>
      </c>
      <c r="BC62" s="54">
        <f t="shared" si="184"/>
        <v>0</v>
      </c>
      <c r="BD62" s="54">
        <f t="shared" si="185"/>
        <v>0</v>
      </c>
      <c r="BE62" s="54">
        <f t="shared" si="186"/>
        <v>0</v>
      </c>
      <c r="BF62" s="54">
        <f t="shared" si="187"/>
        <v>0</v>
      </c>
      <c r="BG62" s="54">
        <f t="shared" si="188"/>
        <v>0</v>
      </c>
      <c r="BH62" s="54">
        <f t="shared" si="189"/>
        <v>0</v>
      </c>
      <c r="BI62" s="54">
        <f t="shared" si="190"/>
        <v>0</v>
      </c>
      <c r="BJ62" s="54">
        <f t="shared" si="191"/>
        <v>0</v>
      </c>
      <c r="BK62" s="54">
        <f t="shared" si="192"/>
        <v>0</v>
      </c>
      <c r="BL62" s="54">
        <f t="shared" si="193"/>
        <v>0</v>
      </c>
      <c r="BM62" s="42"/>
      <c r="BO62" s="54">
        <f>'Norm-coeff'!$C$2+$AX62*'Norm-coeff'!$D$2+$AY62*'Norm-coeff'!$E$2+$AZ62*'Norm-coeff'!$F$2+$BA62*'Norm-coeff'!$G$2+$BB62*'Norm-coeff'!$H$2+$BC62*'Norm-coeff'!$I$2+$BD62*'Norm-coeff'!$J$2+$BE62*'Norm-coeff'!$K$2+$BF62*'Norm-coeff'!$L$2+$BG62*'Norm-coeff'!$M$2+$BH62*'Norm-coeff'!$N$2+$BI62*'Norm-coeff'!$O$2</f>
        <v>5.4045421474420303</v>
      </c>
      <c r="BP62" s="54">
        <f>'Norm-coeff'!$C$3+$AX62*'Norm-coeff'!$D$3+$AY62*'Norm-coeff'!$E$3+$AZ62*'Norm-coeff'!$F$3+$BA62*'Norm-coeff'!$G$3+$BB62*'Norm-coeff'!$H$3+$BC62*'Norm-coeff'!$I$3+$BD62*'Norm-coeff'!$J$3+$BE62*'Norm-coeff'!$K$3+$BF62*'Norm-coeff'!$L$3+$BG62*'Norm-coeff'!$M$3+$BH62*'Norm-coeff'!$N$3+$BI62*'Norm-coeff'!$O$3</f>
        <v>3.15319116612705</v>
      </c>
      <c r="BQ62" s="54">
        <f>'Norm-coeff'!$C$4+$AX62*'Norm-coeff'!$D$4+$AY62*'Norm-coeff'!$E$4+$AZ62*'Norm-coeff'!$F$4+$BA62*'Norm-coeff'!$G$4+$BB62*'Norm-coeff'!$H$4+$BC62*'Norm-coeff'!$I$4+$BD62*'Norm-coeff'!$J$4+$BE62*'Norm-coeff'!$K$4+$BF62*'Norm-coeff'!$L$4+$BG62*'Norm-coeff'!$M$4+$BH62*'Norm-coeff'!$N$4+$BI62*'Norm-coeff'!$O$4</f>
        <v>1.42115649462768</v>
      </c>
      <c r="BR62" s="54">
        <f>'Norm-coeff'!$C$5+$AX62*'Norm-coeff'!$D$5+$AY62*'Norm-coeff'!$E$5+$AZ62*'Norm-coeff'!$F$5+$BA62*'Norm-coeff'!$G$5+$BB62*'Norm-coeff'!$H$5+$BC62*'Norm-coeff'!$I$5+$BD62*'Norm-coeff'!$J$5+$BE62*'Norm-coeff'!$K$5+$BF62*'Norm-coeff'!$L$5+$BG62*'Norm-coeff'!$M$5+$BH62*'Norm-coeff'!$N$5+$BI62*'Norm-coeff'!$O$5</f>
        <v>1.0553329241296201</v>
      </c>
      <c r="BS62" s="54">
        <f>'Norm-coeff'!$C$6+$AX62*'Norm-coeff'!$D$6+$AY62*'Norm-coeff'!$E$6+$AZ62*'Norm-coeff'!$F$6+$BA62*'Norm-coeff'!$G$6+$BB62*'Norm-coeff'!$H$6+$BC62*'Norm-coeff'!$I$6+$BD62*'Norm-coeff'!$J$6+$BE62*'Norm-coeff'!$K$6+$BF62*'Norm-coeff'!$L$6+$BG62*'Norm-coeff'!$M$6+$BH62*'Norm-coeff'!$N$6+$BI62*'Norm-coeff'!$O$6</f>
        <v>-1.48700885495103E-2</v>
      </c>
      <c r="BT62" s="54">
        <f>'Norm-coeff'!$C$7+$AX62*'Norm-coeff'!$D$7+$AY62*'Norm-coeff'!$E$7+$AZ62*'Norm-coeff'!$F$7+$BA62*'Norm-coeff'!$G$7+$BB62*'Norm-coeff'!$H$7+$BC62*'Norm-coeff'!$I$7+$BD62*'Norm-coeff'!$J$7+$BE62*'Norm-coeff'!$K$7+$BF62*'Norm-coeff'!$L$7+$BG62*'Norm-coeff'!$M$7+$BH62*'Norm-coeff'!$N$7+$BI62*'Norm-coeff'!$O$7</f>
        <v>2.0907583608832998</v>
      </c>
      <c r="BU62" s="54">
        <f>'Norm-coeff'!$C$8+$AX62*'Norm-coeff'!$D$8+$AY62*'Norm-coeff'!$E$8+$AZ62*'Norm-coeff'!$F$8+$BA62*'Norm-coeff'!$G$8+$BB62*'Norm-coeff'!$H$8+$BC62*'Norm-coeff'!$I$8+$BD62*'Norm-coeff'!$J$8+$BE62*'Norm-coeff'!$K$8+$BF62*'Norm-coeff'!$L$8+$BG62*'Norm-coeff'!$M$8+$BH62*'Norm-coeff'!$N$8+$BI62*'Norm-coeff'!$O$8</f>
        <v>0.65894159836244504</v>
      </c>
      <c r="BV62" s="54">
        <f>'Norm-coeff'!$C$9+$AX62*'Norm-coeff'!$D$9+$AY62*'Norm-coeff'!$E$9+$AZ62*'Norm-coeff'!$F$9+$BA62*'Norm-coeff'!$G$9+$BB62*'Norm-coeff'!$H$9+$BC62*'Norm-coeff'!$I$9+$BD62*'Norm-coeff'!$J$9+$BE62*'Norm-coeff'!$K$9+$BF62*'Norm-coeff'!$L$9+$BG62*'Norm-coeff'!$M$9+$BH62*'Norm-coeff'!$N$9+$BI62*'Norm-coeff'!$O$9</f>
        <v>1.48961085014701</v>
      </c>
      <c r="BW62" s="54">
        <f>'Norm-coeff'!$C$10+$AX62*'Norm-coeff'!$D$10+$AY62*'Norm-coeff'!$E$10+$AZ62*'Norm-coeff'!$F$10+$BA62*'Norm-coeff'!$G$10+$BB62*'Norm-coeff'!$H$10+$BC62*'Norm-coeff'!$I$10+$BD62*'Norm-coeff'!$J$10+$BE62*'Norm-coeff'!$K$10+$BF62*'Norm-coeff'!$L$10+$BG62*'Norm-coeff'!$M$10+$BH62*'Norm-coeff'!$N$10+$BI62*'Norm-coeff'!$O$10</f>
        <v>1.42058735749591</v>
      </c>
      <c r="BX62" s="54">
        <f>'Norm-coeff'!$C$11+$AX62*'Norm-coeff'!$D$11+$AY62*'Norm-coeff'!$E$11+$AZ62*'Norm-coeff'!$F$11+$BA62*'Norm-coeff'!$G$11+$BB62*'Norm-coeff'!$H$11+$BC62*'Norm-coeff'!$I$11+$BD62*'Norm-coeff'!$J$11+$BE62*'Norm-coeff'!$K$11+$BF62*'Norm-coeff'!$L$11+$BG62*'Norm-coeff'!$M$11+$BH62*'Norm-coeff'!$N$11+$BI62*'Norm-coeff'!$O$11</f>
        <v>0.221233014421479</v>
      </c>
      <c r="BY62" s="54">
        <f>'Norm-coeff'!$C$12+$AX62*'Norm-coeff'!$D$12+$AY62*'Norm-coeff'!$E$12+$AZ62*'Norm-coeff'!$F$12+$BA62*'Norm-coeff'!$G$12+$BB62*'Norm-coeff'!$H$12+$BC62*'Norm-coeff'!$I$12+$BD62*'Norm-coeff'!$J$12+$BE62*'Norm-coeff'!$K$12+$BF62*'Norm-coeff'!$L$12+$BG62*'Norm-coeff'!$M$12+$BH62*'Norm-coeff'!$N$12+$BI62*'Norm-coeff'!$O$12</f>
        <v>0.283527502056037</v>
      </c>
      <c r="BZ62" s="54">
        <f>'Norm-coeff'!$C$13+$AX62*'Norm-coeff'!$D$13+$AY62*'Norm-coeff'!$E$13+$AZ62*'Norm-coeff'!$F$13+$BA62*'Norm-coeff'!$G$13+$BB62*'Norm-coeff'!$H$13+$BC62*'Norm-coeff'!$I$13+$BD62*'Norm-coeff'!$J$13+$BE62*'Norm-coeff'!$K$13+$BF62*'Norm-coeff'!$L$13+$BG62*'Norm-coeff'!$M$13+$BH62*'Norm-coeff'!$N$13+$BI62*'Norm-coeff'!$O$13</f>
        <v>-4.1864930554451202E-2</v>
      </c>
      <c r="CA62" s="54">
        <f>'Norm-coeff'!$C$14+$AX62*'Norm-coeff'!$D$14+$AY62*'Norm-coeff'!$E$14+$AZ62*'Norm-coeff'!$F$14+$BA62*'Norm-coeff'!$G$14+$BB62*'Norm-coeff'!$H$14+$BC62*'Norm-coeff'!$I$14+$BD62*'Norm-coeff'!$J$14+$BE62*'Norm-coeff'!$K$14+$BF62*'Norm-coeff'!$L$14+$BG62*'Norm-coeff'!$M$14+$BH62*'Norm-coeff'!$N$14+$BI62*'Norm-coeff'!$O$14</f>
        <v>4.2526983164477103</v>
      </c>
      <c r="CC62" s="54">
        <f t="shared" si="318"/>
        <v>0</v>
      </c>
      <c r="CG62" s="54">
        <f t="shared" si="194"/>
        <v>0</v>
      </c>
      <c r="CH62" s="54">
        <f t="shared" si="172"/>
        <v>0</v>
      </c>
      <c r="CI62" s="54">
        <f t="shared" si="195"/>
        <v>0</v>
      </c>
      <c r="CJ62" s="56">
        <f t="shared" si="196"/>
        <v>0</v>
      </c>
      <c r="CK62" s="54">
        <f t="shared" si="197"/>
        <v>0</v>
      </c>
      <c r="CL62" s="54">
        <f t="shared" si="198"/>
        <v>0</v>
      </c>
      <c r="CM62" s="54">
        <f t="shared" si="199"/>
        <v>0</v>
      </c>
      <c r="CN62" s="54">
        <f t="shared" si="200"/>
        <v>0</v>
      </c>
      <c r="CO62" s="54">
        <f t="shared" si="201"/>
        <v>0</v>
      </c>
      <c r="CP62" s="54">
        <f t="shared" si="202"/>
        <v>0</v>
      </c>
      <c r="CQ62" s="54">
        <f t="shared" si="203"/>
        <v>0</v>
      </c>
      <c r="CR62" s="54">
        <f t="shared" si="204"/>
        <v>0</v>
      </c>
      <c r="CS62" s="54">
        <f t="shared" si="205"/>
        <v>0</v>
      </c>
      <c r="CU62" s="54">
        <f t="shared" si="206"/>
        <v>0</v>
      </c>
      <c r="CV62" s="54">
        <f t="shared" si="207"/>
        <v>0</v>
      </c>
      <c r="CW62" s="54">
        <f t="shared" si="208"/>
        <v>0</v>
      </c>
      <c r="CX62" s="54">
        <f t="shared" si="209"/>
        <v>0</v>
      </c>
      <c r="CZ62" s="54">
        <f t="shared" si="210"/>
        <v>0</v>
      </c>
      <c r="DA62" s="54">
        <f t="shared" si="211"/>
        <v>0</v>
      </c>
      <c r="DB62" s="54">
        <f t="shared" si="212"/>
        <v>0</v>
      </c>
      <c r="DC62" s="54">
        <f t="shared" si="213"/>
        <v>0</v>
      </c>
      <c r="DD62" s="54">
        <f t="shared" si="214"/>
        <v>0</v>
      </c>
      <c r="DE62" s="54">
        <f t="shared" si="215"/>
        <v>0</v>
      </c>
      <c r="DF62" s="54">
        <f t="shared" si="216"/>
        <v>0</v>
      </c>
      <c r="DG62" s="54">
        <f t="shared" si="217"/>
        <v>2</v>
      </c>
      <c r="DH62" s="71">
        <f t="shared" si="218"/>
        <v>0</v>
      </c>
      <c r="DI62" s="71">
        <f t="shared" si="219"/>
        <v>0</v>
      </c>
      <c r="DJ62" s="54">
        <f t="shared" si="220"/>
        <v>0</v>
      </c>
      <c r="DK62" s="54">
        <f t="shared" si="221"/>
        <v>2</v>
      </c>
      <c r="DL62" s="4">
        <f t="shared" si="49"/>
        <v>0</v>
      </c>
      <c r="DM62" s="3">
        <f t="shared" si="222"/>
        <v>0</v>
      </c>
      <c r="DN62" s="3">
        <f t="shared" si="223"/>
        <v>0</v>
      </c>
      <c r="DO62" s="4" t="e">
        <f t="shared" si="224"/>
        <v>#DIV/0!</v>
      </c>
      <c r="DP62" s="57"/>
      <c r="DQ62" s="57"/>
      <c r="DR62" s="56">
        <f t="shared" si="53"/>
        <v>2</v>
      </c>
      <c r="DS62" s="56">
        <f t="shared" si="54"/>
        <v>0</v>
      </c>
      <c r="DT62" s="38">
        <f t="shared" si="55"/>
        <v>0</v>
      </c>
      <c r="DU62" s="38">
        <f t="shared" si="225"/>
        <v>2</v>
      </c>
      <c r="DV62" s="38">
        <f t="shared" si="57"/>
        <v>0</v>
      </c>
      <c r="DW62" s="39">
        <f t="shared" si="58"/>
        <v>0</v>
      </c>
      <c r="DX62" s="39">
        <f t="shared" si="59"/>
        <v>0</v>
      </c>
      <c r="DY62" s="39">
        <f t="shared" si="60"/>
        <v>0</v>
      </c>
      <c r="DZ62" s="39">
        <f t="shared" si="61"/>
        <v>0</v>
      </c>
      <c r="EA62" s="39">
        <f t="shared" si="62"/>
        <v>0</v>
      </c>
      <c r="EB62" s="37" t="e">
        <f t="shared" si="226"/>
        <v>#DIV/0!</v>
      </c>
      <c r="EC62" s="37" t="e">
        <f t="shared" si="227"/>
        <v>#DIV/0!</v>
      </c>
      <c r="ED62" s="37" t="e">
        <f t="shared" si="228"/>
        <v>#DIV/0!</v>
      </c>
      <c r="EE62" s="37" t="e">
        <f t="shared" si="229"/>
        <v>#DIV/0!</v>
      </c>
      <c r="EF62" s="39" t="e">
        <f t="shared" si="230"/>
        <v>#DIV/0!</v>
      </c>
      <c r="EG62" s="37" t="e">
        <f t="shared" si="231"/>
        <v>#DIV/0!</v>
      </c>
      <c r="EH62" s="37" t="e">
        <f t="shared" si="232"/>
        <v>#DIV/0!</v>
      </c>
      <c r="EI62" s="11" t="b">
        <f t="shared" si="233"/>
        <v>1</v>
      </c>
      <c r="EJ62" s="11" t="b">
        <f t="shared" si="234"/>
        <v>0</v>
      </c>
      <c r="EK62" s="39" t="e">
        <f t="shared" si="235"/>
        <v>#DIV/0!</v>
      </c>
      <c r="EL62" s="39" t="e">
        <f t="shared" si="236"/>
        <v>#DIV/0!</v>
      </c>
      <c r="EM62" s="39" t="e">
        <f t="shared" si="237"/>
        <v>#DIV/0!</v>
      </c>
      <c r="EN62" s="39" t="e">
        <f t="shared" si="238"/>
        <v>#DIV/0!</v>
      </c>
      <c r="EO62" s="39" t="e">
        <f t="shared" si="239"/>
        <v>#DIV/0!</v>
      </c>
      <c r="EP62" s="39" t="e">
        <f t="shared" si="240"/>
        <v>#DIV/0!</v>
      </c>
      <c r="EQ62" s="39" t="e">
        <f t="shared" si="241"/>
        <v>#DIV/0!</v>
      </c>
      <c r="ER62" s="39" t="e">
        <f t="shared" si="242"/>
        <v>#DIV/0!</v>
      </c>
      <c r="ES62" s="58" t="str">
        <f t="shared" si="243"/>
        <v>(OH,F,Cl)-dominate amphibole</v>
      </c>
      <c r="ET62" s="58" t="e">
        <f t="shared" si="244"/>
        <v>#N/A</v>
      </c>
      <c r="EU62" s="56">
        <f t="shared" si="82"/>
        <v>0</v>
      </c>
      <c r="EV62" s="56">
        <f t="shared" si="83"/>
        <v>0</v>
      </c>
      <c r="EW62" s="56">
        <f t="shared" si="84"/>
        <v>0</v>
      </c>
      <c r="EX62" s="56">
        <f t="shared" si="85"/>
        <v>0</v>
      </c>
      <c r="EY62" s="56">
        <f t="shared" si="86"/>
        <v>0</v>
      </c>
      <c r="EZ62" s="56">
        <f t="shared" si="87"/>
        <v>0</v>
      </c>
      <c r="FA62" s="39">
        <f t="shared" si="88"/>
        <v>0</v>
      </c>
      <c r="FB62" s="39">
        <f t="shared" si="89"/>
        <v>0</v>
      </c>
      <c r="FC62" s="54">
        <f t="shared" si="90"/>
        <v>0</v>
      </c>
      <c r="FD62" s="54">
        <f t="shared" si="91"/>
        <v>0</v>
      </c>
      <c r="FE62" s="39">
        <f t="shared" si="92"/>
        <v>0</v>
      </c>
      <c r="FF62" s="54">
        <f t="shared" si="93"/>
        <v>0</v>
      </c>
      <c r="FG62" s="39">
        <f t="shared" si="94"/>
        <v>0</v>
      </c>
      <c r="FH62" s="39">
        <f t="shared" si="245"/>
        <v>0</v>
      </c>
      <c r="FI62" s="39">
        <f t="shared" si="246"/>
        <v>0</v>
      </c>
      <c r="FJ62" s="39">
        <f t="shared" si="247"/>
        <v>0</v>
      </c>
      <c r="FK62" s="39" t="e">
        <f t="shared" si="248"/>
        <v>#DIV/0!</v>
      </c>
      <c r="FL62" s="39" t="e">
        <f t="shared" si="249"/>
        <v>#DIV/0!</v>
      </c>
      <c r="FM62" s="39" t="e">
        <f t="shared" si="250"/>
        <v>#DIV/0!</v>
      </c>
      <c r="FN62" s="39">
        <f t="shared" si="251"/>
        <v>1</v>
      </c>
      <c r="FO62" s="39">
        <f t="shared" si="102"/>
        <v>0</v>
      </c>
      <c r="FP62" s="39">
        <f t="shared" si="103"/>
        <v>0</v>
      </c>
      <c r="FQ62" s="39">
        <f t="shared" si="104"/>
        <v>0</v>
      </c>
      <c r="FR62" s="39">
        <f t="shared" si="252"/>
        <v>0</v>
      </c>
      <c r="FS62" s="39">
        <f t="shared" si="253"/>
        <v>0</v>
      </c>
      <c r="FU62" s="39" t="e">
        <f t="shared" si="254"/>
        <v>#DIV/0!</v>
      </c>
      <c r="FV62" s="39" t="e">
        <f t="shared" si="255"/>
        <v>#DIV/0!</v>
      </c>
      <c r="FW62" s="39" t="e">
        <f t="shared" si="256"/>
        <v>#DIV/0!</v>
      </c>
      <c r="FY62" s="39" t="e">
        <f t="shared" si="257"/>
        <v>#DIV/0!</v>
      </c>
      <c r="FZ62" s="39" t="e">
        <f t="shared" si="258"/>
        <v>#DIV/0!</v>
      </c>
      <c r="GA62" s="39" t="e">
        <f t="shared" si="259"/>
        <v>#DIV/0!</v>
      </c>
      <c r="GB62" s="39" t="e">
        <f t="shared" si="260"/>
        <v>#DIV/0!</v>
      </c>
      <c r="GC62" s="39" t="e">
        <f t="shared" si="261"/>
        <v>#DIV/0!</v>
      </c>
      <c r="GD62" s="39" t="e">
        <f t="shared" si="262"/>
        <v>#DIV/0!</v>
      </c>
      <c r="GE62" s="39" t="e">
        <f t="shared" si="263"/>
        <v>#DIV/0!</v>
      </c>
      <c r="GF62" s="39" t="e">
        <f t="shared" si="264"/>
        <v>#DIV/0!</v>
      </c>
      <c r="GG62" s="39" t="e">
        <f t="shared" si="265"/>
        <v>#DIV/0!</v>
      </c>
      <c r="GH62" s="39" t="e">
        <f t="shared" si="266"/>
        <v>#DIV/0!</v>
      </c>
      <c r="GI62" s="39"/>
      <c r="GJ62" s="39" t="e">
        <f t="shared" si="267"/>
        <v>#DIV/0!</v>
      </c>
      <c r="GK62" s="39" t="e">
        <f t="shared" si="268"/>
        <v>#DIV/0!</v>
      </c>
      <c r="GL62" s="39" t="e">
        <f t="shared" si="269"/>
        <v>#DIV/0!</v>
      </c>
      <c r="GM62" s="39" t="e">
        <f t="shared" si="270"/>
        <v>#DIV/0!</v>
      </c>
      <c r="GN62" s="39" t="e">
        <f t="shared" si="271"/>
        <v>#DIV/0!</v>
      </c>
      <c r="GO62" s="57"/>
      <c r="GP62" s="57" t="e">
        <f t="shared" si="272"/>
        <v>#DIV/0!</v>
      </c>
      <c r="GQ62" s="59" t="e">
        <f t="shared" si="273"/>
        <v>#DIV/0!</v>
      </c>
      <c r="GR62" s="41" t="e">
        <f t="shared" si="274"/>
        <v>#DIV/0!</v>
      </c>
      <c r="GS62" s="57" t="e">
        <f t="shared" si="275"/>
        <v>#DIV/0!</v>
      </c>
      <c r="GT62" s="57" t="e">
        <f t="shared" si="276"/>
        <v>#DIV/0!</v>
      </c>
      <c r="GU62" s="57" t="e">
        <f t="shared" si="277"/>
        <v>#DIV/0!</v>
      </c>
      <c r="GV62" s="57"/>
      <c r="GW62" s="42" t="e">
        <f t="shared" si="278"/>
        <v>#DIV/0!</v>
      </c>
      <c r="GX62" s="42" t="e">
        <f t="shared" si="279"/>
        <v>#DIV/0!</v>
      </c>
      <c r="GY62" s="42" t="e">
        <f t="shared" si="280"/>
        <v>#DIV/0!</v>
      </c>
      <c r="GZ62" s="57"/>
      <c r="HA62" s="2" t="e">
        <f t="shared" si="281"/>
        <v>#DIV/0!</v>
      </c>
      <c r="HB62" s="2" t="e">
        <f t="shared" si="282"/>
        <v>#DIV/0!</v>
      </c>
      <c r="HC62" s="2" t="e">
        <f t="shared" si="283"/>
        <v>#DIV/0!</v>
      </c>
      <c r="HD62" s="2" t="e">
        <f t="shared" si="284"/>
        <v>#DIV/0!</v>
      </c>
      <c r="HE62" s="2" t="e">
        <f t="shared" si="285"/>
        <v>#DIV/0!</v>
      </c>
      <c r="HF62" s="2" t="e">
        <f t="shared" si="286"/>
        <v>#DIV/0!</v>
      </c>
      <c r="HG62" s="2" t="e">
        <f t="shared" si="287"/>
        <v>#DIV/0!</v>
      </c>
      <c r="HH62" s="2" t="e">
        <f t="shared" si="288"/>
        <v>#DIV/0!</v>
      </c>
      <c r="HI62" s="2" t="e">
        <f t="shared" si="289"/>
        <v>#DIV/0!</v>
      </c>
      <c r="HJ62" s="11" t="e">
        <f t="shared" si="290"/>
        <v>#DIV/0!</v>
      </c>
      <c r="HK62" s="60" t="e">
        <f t="shared" si="291"/>
        <v>#DIV/0!</v>
      </c>
      <c r="HL62" s="57"/>
      <c r="HM62" s="57" t="e">
        <f t="shared" si="292"/>
        <v>#DIV/0!</v>
      </c>
      <c r="HN62" s="57" t="e">
        <f t="shared" si="293"/>
        <v>#DIV/0!</v>
      </c>
      <c r="HO62" s="57" t="e">
        <f t="shared" si="294"/>
        <v>#DIV/0!</v>
      </c>
      <c r="HP62" s="57" t="e">
        <f t="shared" si="295"/>
        <v>#DIV/0!</v>
      </c>
      <c r="HQ62" s="57" t="e">
        <f t="shared" si="296"/>
        <v>#DIV/0!</v>
      </c>
      <c r="HR62" s="57"/>
      <c r="HS62" s="57" t="e">
        <f t="shared" si="297"/>
        <v>#DIV/0!</v>
      </c>
      <c r="HT62" s="57" t="e">
        <f t="shared" si="298"/>
        <v>#DIV/0!</v>
      </c>
      <c r="HU62" s="57" t="e">
        <f t="shared" si="299"/>
        <v>#DIV/0!</v>
      </c>
      <c r="HV62" s="57" t="e">
        <f t="shared" si="300"/>
        <v>#DIV/0!</v>
      </c>
      <c r="HW62" s="57" t="e">
        <f t="shared" si="301"/>
        <v>#DIV/0!</v>
      </c>
      <c r="HX62" s="57"/>
      <c r="HY62" s="57" t="e">
        <f t="shared" si="302"/>
        <v>#DIV/0!</v>
      </c>
      <c r="HZ62" s="57" t="e">
        <f t="shared" si="303"/>
        <v>#DIV/0!</v>
      </c>
      <c r="IA62" s="57"/>
      <c r="IB62" s="61">
        <f t="shared" si="304"/>
        <v>0</v>
      </c>
      <c r="IC62" s="57" t="str">
        <f t="shared" si="305"/>
        <v/>
      </c>
      <c r="ID62" s="42"/>
      <c r="IE62" s="2" t="str">
        <f t="shared" si="306"/>
        <v/>
      </c>
      <c r="IF62" s="60" t="e">
        <f t="shared" si="307"/>
        <v>#DIV/0!</v>
      </c>
      <c r="IG62" s="60" t="str">
        <f t="shared" si="308"/>
        <v/>
      </c>
      <c r="IH62" s="60" t="str">
        <f t="shared" si="309"/>
        <v>zinco-</v>
      </c>
      <c r="II62" s="60" t="str">
        <f t="shared" si="310"/>
        <v>mangano-</v>
      </c>
      <c r="IJ62" s="60" t="e">
        <f t="shared" si="311"/>
        <v>#DIV/0!</v>
      </c>
      <c r="IK62" s="60" t="e">
        <f t="shared" si="312"/>
        <v>#DIV/0!</v>
      </c>
      <c r="IL62" s="60" t="e">
        <f t="shared" si="313"/>
        <v>#DIV/0!</v>
      </c>
      <c r="IM62" s="60" t="e">
        <f t="shared" si="314"/>
        <v>#DIV/0!</v>
      </c>
      <c r="IN62" s="60" t="str">
        <f t="shared" si="315"/>
        <v/>
      </c>
      <c r="IO62" s="60" t="str">
        <f t="shared" si="316"/>
        <v/>
      </c>
      <c r="IP62" s="57"/>
      <c r="IQ62" s="57" t="str">
        <f t="shared" si="317"/>
        <v>ERROR!!</v>
      </c>
    </row>
    <row r="63" spans="1:251">
      <c r="A63"/>
      <c r="B63"/>
      <c r="C63"/>
      <c r="D63"/>
      <c r="E63"/>
      <c r="F63" t="s">
        <v>196</v>
      </c>
      <c r="G63" s="73"/>
      <c r="H63" s="74"/>
      <c r="I63" s="73"/>
      <c r="J63" s="73"/>
      <c r="K63" s="73"/>
      <c r="L63" s="73"/>
      <c r="M63" s="74"/>
      <c r="N63" s="74"/>
      <c r="O63" s="74"/>
      <c r="P63" s="74"/>
      <c r="Q63" s="74"/>
      <c r="R63" s="74"/>
      <c r="S63"/>
      <c r="T63"/>
      <c r="U63"/>
      <c r="V63"/>
      <c r="W63"/>
      <c r="X63" s="29">
        <f t="shared" si="173"/>
        <v>0</v>
      </c>
      <c r="Y63" s="29">
        <f t="shared" si="174"/>
        <v>0</v>
      </c>
      <c r="Z63" s="29" t="e">
        <f t="shared" si="175"/>
        <v>#DIV/0!</v>
      </c>
      <c r="AA63" s="29" t="e">
        <f t="shared" si="176"/>
        <v>#DIV/0!</v>
      </c>
      <c r="AB63" s="29" t="e">
        <f t="shared" si="177"/>
        <v>#DIV/0!</v>
      </c>
      <c r="AC63" s="29" t="e">
        <f t="shared" si="178"/>
        <v>#DIV/0!</v>
      </c>
      <c r="AF63" s="23">
        <v>60.084299999999999</v>
      </c>
      <c r="AG63" s="23">
        <v>79.878799999999998</v>
      </c>
      <c r="AH63" s="23">
        <v>101.96120000000001</v>
      </c>
      <c r="AI63" s="23">
        <v>151.99039999999999</v>
      </c>
      <c r="AJ63" s="23">
        <v>159.69</v>
      </c>
      <c r="AK63" s="23">
        <v>71.846400000000003</v>
      </c>
      <c r="AL63" s="23">
        <v>70.9375</v>
      </c>
      <c r="AM63" s="23">
        <v>40.304400000000001</v>
      </c>
      <c r="AN63" s="23">
        <v>56.077399999999997</v>
      </c>
      <c r="AO63" s="23">
        <v>61.978999999999999</v>
      </c>
      <c r="AP63" s="23">
        <v>94.195999999999998</v>
      </c>
      <c r="AQ63" s="23">
        <v>18.998000000000001</v>
      </c>
      <c r="AR63" s="23">
        <v>35.450000000000003</v>
      </c>
      <c r="AS63" s="23">
        <v>29.88</v>
      </c>
      <c r="AT63" s="23">
        <v>74.691999999999993</v>
      </c>
      <c r="AU63" s="23">
        <v>81.39</v>
      </c>
      <c r="AX63" s="54">
        <f t="shared" si="179"/>
        <v>0</v>
      </c>
      <c r="AY63" s="54">
        <f t="shared" si="180"/>
        <v>0</v>
      </c>
      <c r="AZ63" s="54">
        <f t="shared" si="181"/>
        <v>0</v>
      </c>
      <c r="BA63" s="54">
        <f t="shared" si="182"/>
        <v>0</v>
      </c>
      <c r="BB63" s="54">
        <f t="shared" si="183"/>
        <v>0</v>
      </c>
      <c r="BC63" s="54">
        <f t="shared" si="184"/>
        <v>0</v>
      </c>
      <c r="BD63" s="54">
        <f t="shared" si="185"/>
        <v>0</v>
      </c>
      <c r="BE63" s="54">
        <f t="shared" si="186"/>
        <v>0</v>
      </c>
      <c r="BF63" s="54">
        <f t="shared" si="187"/>
        <v>0</v>
      </c>
      <c r="BG63" s="54">
        <f t="shared" si="188"/>
        <v>0</v>
      </c>
      <c r="BH63" s="54">
        <f t="shared" si="189"/>
        <v>0</v>
      </c>
      <c r="BI63" s="54">
        <f t="shared" si="190"/>
        <v>0</v>
      </c>
      <c r="BJ63" s="54">
        <f t="shared" si="191"/>
        <v>0</v>
      </c>
      <c r="BK63" s="54">
        <f t="shared" si="192"/>
        <v>0</v>
      </c>
      <c r="BL63" s="54">
        <f t="shared" si="193"/>
        <v>0</v>
      </c>
      <c r="BM63" s="42"/>
      <c r="BO63" s="54">
        <f>'Norm-coeff'!$C$2+$AX63*'Norm-coeff'!$D$2+$AY63*'Norm-coeff'!$E$2+$AZ63*'Norm-coeff'!$F$2+$BA63*'Norm-coeff'!$G$2+$BB63*'Norm-coeff'!$H$2+$BC63*'Norm-coeff'!$I$2+$BD63*'Norm-coeff'!$J$2+$BE63*'Norm-coeff'!$K$2+$BF63*'Norm-coeff'!$L$2+$BG63*'Norm-coeff'!$M$2+$BH63*'Norm-coeff'!$N$2+$BI63*'Norm-coeff'!$O$2</f>
        <v>5.4045421474420303</v>
      </c>
      <c r="BP63" s="54">
        <f>'Norm-coeff'!$C$3+$AX63*'Norm-coeff'!$D$3+$AY63*'Norm-coeff'!$E$3+$AZ63*'Norm-coeff'!$F$3+$BA63*'Norm-coeff'!$G$3+$BB63*'Norm-coeff'!$H$3+$BC63*'Norm-coeff'!$I$3+$BD63*'Norm-coeff'!$J$3+$BE63*'Norm-coeff'!$K$3+$BF63*'Norm-coeff'!$L$3+$BG63*'Norm-coeff'!$M$3+$BH63*'Norm-coeff'!$N$3+$BI63*'Norm-coeff'!$O$3</f>
        <v>3.15319116612705</v>
      </c>
      <c r="BQ63" s="54">
        <f>'Norm-coeff'!$C$4+$AX63*'Norm-coeff'!$D$4+$AY63*'Norm-coeff'!$E$4+$AZ63*'Norm-coeff'!$F$4+$BA63*'Norm-coeff'!$G$4+$BB63*'Norm-coeff'!$H$4+$BC63*'Norm-coeff'!$I$4+$BD63*'Norm-coeff'!$J$4+$BE63*'Norm-coeff'!$K$4+$BF63*'Norm-coeff'!$L$4+$BG63*'Norm-coeff'!$M$4+$BH63*'Norm-coeff'!$N$4+$BI63*'Norm-coeff'!$O$4</f>
        <v>1.42115649462768</v>
      </c>
      <c r="BR63" s="54">
        <f>'Norm-coeff'!$C$5+$AX63*'Norm-coeff'!$D$5+$AY63*'Norm-coeff'!$E$5+$AZ63*'Norm-coeff'!$F$5+$BA63*'Norm-coeff'!$G$5+$BB63*'Norm-coeff'!$H$5+$BC63*'Norm-coeff'!$I$5+$BD63*'Norm-coeff'!$J$5+$BE63*'Norm-coeff'!$K$5+$BF63*'Norm-coeff'!$L$5+$BG63*'Norm-coeff'!$M$5+$BH63*'Norm-coeff'!$N$5+$BI63*'Norm-coeff'!$O$5</f>
        <v>1.0553329241296201</v>
      </c>
      <c r="BS63" s="54">
        <f>'Norm-coeff'!$C$6+$AX63*'Norm-coeff'!$D$6+$AY63*'Norm-coeff'!$E$6+$AZ63*'Norm-coeff'!$F$6+$BA63*'Norm-coeff'!$G$6+$BB63*'Norm-coeff'!$H$6+$BC63*'Norm-coeff'!$I$6+$BD63*'Norm-coeff'!$J$6+$BE63*'Norm-coeff'!$K$6+$BF63*'Norm-coeff'!$L$6+$BG63*'Norm-coeff'!$M$6+$BH63*'Norm-coeff'!$N$6+$BI63*'Norm-coeff'!$O$6</f>
        <v>-1.48700885495103E-2</v>
      </c>
      <c r="BT63" s="54">
        <f>'Norm-coeff'!$C$7+$AX63*'Norm-coeff'!$D$7+$AY63*'Norm-coeff'!$E$7+$AZ63*'Norm-coeff'!$F$7+$BA63*'Norm-coeff'!$G$7+$BB63*'Norm-coeff'!$H$7+$BC63*'Norm-coeff'!$I$7+$BD63*'Norm-coeff'!$J$7+$BE63*'Norm-coeff'!$K$7+$BF63*'Norm-coeff'!$L$7+$BG63*'Norm-coeff'!$M$7+$BH63*'Norm-coeff'!$N$7+$BI63*'Norm-coeff'!$O$7</f>
        <v>2.0907583608832998</v>
      </c>
      <c r="BU63" s="54">
        <f>'Norm-coeff'!$C$8+$AX63*'Norm-coeff'!$D$8+$AY63*'Norm-coeff'!$E$8+$AZ63*'Norm-coeff'!$F$8+$BA63*'Norm-coeff'!$G$8+$BB63*'Norm-coeff'!$H$8+$BC63*'Norm-coeff'!$I$8+$BD63*'Norm-coeff'!$J$8+$BE63*'Norm-coeff'!$K$8+$BF63*'Norm-coeff'!$L$8+$BG63*'Norm-coeff'!$M$8+$BH63*'Norm-coeff'!$N$8+$BI63*'Norm-coeff'!$O$8</f>
        <v>0.65894159836244504</v>
      </c>
      <c r="BV63" s="54">
        <f>'Norm-coeff'!$C$9+$AX63*'Norm-coeff'!$D$9+$AY63*'Norm-coeff'!$E$9+$AZ63*'Norm-coeff'!$F$9+$BA63*'Norm-coeff'!$G$9+$BB63*'Norm-coeff'!$H$9+$BC63*'Norm-coeff'!$I$9+$BD63*'Norm-coeff'!$J$9+$BE63*'Norm-coeff'!$K$9+$BF63*'Norm-coeff'!$L$9+$BG63*'Norm-coeff'!$M$9+$BH63*'Norm-coeff'!$N$9+$BI63*'Norm-coeff'!$O$9</f>
        <v>1.48961085014701</v>
      </c>
      <c r="BW63" s="54">
        <f>'Norm-coeff'!$C$10+$AX63*'Norm-coeff'!$D$10+$AY63*'Norm-coeff'!$E$10+$AZ63*'Norm-coeff'!$F$10+$BA63*'Norm-coeff'!$G$10+$BB63*'Norm-coeff'!$H$10+$BC63*'Norm-coeff'!$I$10+$BD63*'Norm-coeff'!$J$10+$BE63*'Norm-coeff'!$K$10+$BF63*'Norm-coeff'!$L$10+$BG63*'Norm-coeff'!$M$10+$BH63*'Norm-coeff'!$N$10+$BI63*'Norm-coeff'!$O$10</f>
        <v>1.42058735749591</v>
      </c>
      <c r="BX63" s="54">
        <f>'Norm-coeff'!$C$11+$AX63*'Norm-coeff'!$D$11+$AY63*'Norm-coeff'!$E$11+$AZ63*'Norm-coeff'!$F$11+$BA63*'Norm-coeff'!$G$11+$BB63*'Norm-coeff'!$H$11+$BC63*'Norm-coeff'!$I$11+$BD63*'Norm-coeff'!$J$11+$BE63*'Norm-coeff'!$K$11+$BF63*'Norm-coeff'!$L$11+$BG63*'Norm-coeff'!$M$11+$BH63*'Norm-coeff'!$N$11+$BI63*'Norm-coeff'!$O$11</f>
        <v>0.221233014421479</v>
      </c>
      <c r="BY63" s="54">
        <f>'Norm-coeff'!$C$12+$AX63*'Norm-coeff'!$D$12+$AY63*'Norm-coeff'!$E$12+$AZ63*'Norm-coeff'!$F$12+$BA63*'Norm-coeff'!$G$12+$BB63*'Norm-coeff'!$H$12+$BC63*'Norm-coeff'!$I$12+$BD63*'Norm-coeff'!$J$12+$BE63*'Norm-coeff'!$K$12+$BF63*'Norm-coeff'!$L$12+$BG63*'Norm-coeff'!$M$12+$BH63*'Norm-coeff'!$N$12+$BI63*'Norm-coeff'!$O$12</f>
        <v>0.283527502056037</v>
      </c>
      <c r="BZ63" s="54">
        <f>'Norm-coeff'!$C$13+$AX63*'Norm-coeff'!$D$13+$AY63*'Norm-coeff'!$E$13+$AZ63*'Norm-coeff'!$F$13+$BA63*'Norm-coeff'!$G$13+$BB63*'Norm-coeff'!$H$13+$BC63*'Norm-coeff'!$I$13+$BD63*'Norm-coeff'!$J$13+$BE63*'Norm-coeff'!$K$13+$BF63*'Norm-coeff'!$L$13+$BG63*'Norm-coeff'!$M$13+$BH63*'Norm-coeff'!$N$13+$BI63*'Norm-coeff'!$O$13</f>
        <v>-4.1864930554451202E-2</v>
      </c>
      <c r="CA63" s="54">
        <f>'Norm-coeff'!$C$14+$AX63*'Norm-coeff'!$D$14+$AY63*'Norm-coeff'!$E$14+$AZ63*'Norm-coeff'!$F$14+$BA63*'Norm-coeff'!$G$14+$BB63*'Norm-coeff'!$H$14+$BC63*'Norm-coeff'!$I$14+$BD63*'Norm-coeff'!$J$14+$BE63*'Norm-coeff'!$K$14+$BF63*'Norm-coeff'!$L$14+$BG63*'Norm-coeff'!$M$14+$BH63*'Norm-coeff'!$N$14+$BI63*'Norm-coeff'!$O$14</f>
        <v>4.2526983164477103</v>
      </c>
      <c r="CC63" s="54">
        <f t="shared" si="318"/>
        <v>0</v>
      </c>
      <c r="CG63" s="54">
        <f t="shared" si="194"/>
        <v>0</v>
      </c>
      <c r="CH63" s="54">
        <f t="shared" si="172"/>
        <v>0</v>
      </c>
      <c r="CI63" s="54">
        <f t="shared" si="195"/>
        <v>0</v>
      </c>
      <c r="CJ63" s="56">
        <f t="shared" si="196"/>
        <v>0</v>
      </c>
      <c r="CK63" s="54">
        <f t="shared" si="197"/>
        <v>0</v>
      </c>
      <c r="CL63" s="54">
        <f t="shared" si="198"/>
        <v>0</v>
      </c>
      <c r="CM63" s="54">
        <f t="shared" si="199"/>
        <v>0</v>
      </c>
      <c r="CN63" s="54">
        <f t="shared" si="200"/>
        <v>0</v>
      </c>
      <c r="CO63" s="54">
        <f t="shared" si="201"/>
        <v>0</v>
      </c>
      <c r="CP63" s="54">
        <f t="shared" si="202"/>
        <v>0</v>
      </c>
      <c r="CQ63" s="54">
        <f t="shared" si="203"/>
        <v>0</v>
      </c>
      <c r="CR63" s="54">
        <f t="shared" si="204"/>
        <v>0</v>
      </c>
      <c r="CS63" s="54">
        <f t="shared" si="205"/>
        <v>0</v>
      </c>
      <c r="CU63" s="54">
        <f t="shared" si="206"/>
        <v>0</v>
      </c>
      <c r="CV63" s="54">
        <f t="shared" si="207"/>
        <v>0</v>
      </c>
      <c r="CW63" s="54">
        <f t="shared" si="208"/>
        <v>0</v>
      </c>
      <c r="CX63" s="54">
        <f t="shared" si="209"/>
        <v>0</v>
      </c>
      <c r="CZ63" s="54">
        <f t="shared" si="210"/>
        <v>0</v>
      </c>
      <c r="DA63" s="54">
        <f t="shared" si="211"/>
        <v>0</v>
      </c>
      <c r="DB63" s="54">
        <f t="shared" si="212"/>
        <v>0</v>
      </c>
      <c r="DC63" s="54">
        <f t="shared" si="213"/>
        <v>0</v>
      </c>
      <c r="DD63" s="54">
        <f t="shared" si="214"/>
        <v>0</v>
      </c>
      <c r="DE63" s="54">
        <f t="shared" si="215"/>
        <v>0</v>
      </c>
      <c r="DF63" s="54">
        <f t="shared" si="216"/>
        <v>0</v>
      </c>
      <c r="DG63" s="54">
        <f t="shared" si="217"/>
        <v>2</v>
      </c>
      <c r="DH63" s="71">
        <f t="shared" si="218"/>
        <v>0</v>
      </c>
      <c r="DI63" s="71">
        <f t="shared" si="219"/>
        <v>0</v>
      </c>
      <c r="DJ63" s="54">
        <f t="shared" si="220"/>
        <v>0</v>
      </c>
      <c r="DK63" s="54">
        <f t="shared" si="221"/>
        <v>2</v>
      </c>
      <c r="DL63" s="4">
        <f t="shared" si="49"/>
        <v>0</v>
      </c>
      <c r="DM63" s="3">
        <f t="shared" si="222"/>
        <v>0</v>
      </c>
      <c r="DN63" s="3">
        <f t="shared" si="223"/>
        <v>0</v>
      </c>
      <c r="DO63" s="4" t="e">
        <f t="shared" si="224"/>
        <v>#DIV/0!</v>
      </c>
      <c r="DP63" s="57"/>
      <c r="DQ63" s="57"/>
      <c r="DR63" s="56">
        <f t="shared" si="53"/>
        <v>2</v>
      </c>
      <c r="DS63" s="56">
        <f t="shared" si="54"/>
        <v>0</v>
      </c>
      <c r="DT63" s="38">
        <f t="shared" si="55"/>
        <v>0</v>
      </c>
      <c r="DU63" s="38">
        <f t="shared" si="225"/>
        <v>2</v>
      </c>
      <c r="DV63" s="38">
        <f t="shared" si="57"/>
        <v>0</v>
      </c>
      <c r="DW63" s="39">
        <f t="shared" si="58"/>
        <v>0</v>
      </c>
      <c r="DX63" s="39">
        <f t="shared" si="59"/>
        <v>0</v>
      </c>
      <c r="DY63" s="39">
        <f t="shared" si="60"/>
        <v>0</v>
      </c>
      <c r="DZ63" s="39">
        <f t="shared" si="61"/>
        <v>0</v>
      </c>
      <c r="EA63" s="39">
        <f t="shared" si="62"/>
        <v>0</v>
      </c>
      <c r="EB63" s="37" t="e">
        <f t="shared" si="226"/>
        <v>#DIV/0!</v>
      </c>
      <c r="EC63" s="37" t="e">
        <f t="shared" si="227"/>
        <v>#DIV/0!</v>
      </c>
      <c r="ED63" s="37" t="e">
        <f t="shared" si="228"/>
        <v>#DIV/0!</v>
      </c>
      <c r="EE63" s="37" t="e">
        <f t="shared" si="229"/>
        <v>#DIV/0!</v>
      </c>
      <c r="EF63" s="39" t="e">
        <f t="shared" si="230"/>
        <v>#DIV/0!</v>
      </c>
      <c r="EG63" s="37" t="e">
        <f t="shared" si="231"/>
        <v>#DIV/0!</v>
      </c>
      <c r="EH63" s="37" t="e">
        <f t="shared" si="232"/>
        <v>#DIV/0!</v>
      </c>
      <c r="EI63" s="11" t="b">
        <f t="shared" si="233"/>
        <v>1</v>
      </c>
      <c r="EJ63" s="11" t="b">
        <f t="shared" si="234"/>
        <v>0</v>
      </c>
      <c r="EK63" s="39" t="e">
        <f t="shared" si="235"/>
        <v>#DIV/0!</v>
      </c>
      <c r="EL63" s="39" t="e">
        <f t="shared" si="236"/>
        <v>#DIV/0!</v>
      </c>
      <c r="EM63" s="39" t="e">
        <f t="shared" si="237"/>
        <v>#DIV/0!</v>
      </c>
      <c r="EN63" s="39" t="e">
        <f t="shared" si="238"/>
        <v>#DIV/0!</v>
      </c>
      <c r="EO63" s="39" t="e">
        <f t="shared" si="239"/>
        <v>#DIV/0!</v>
      </c>
      <c r="EP63" s="39" t="e">
        <f t="shared" si="240"/>
        <v>#DIV/0!</v>
      </c>
      <c r="EQ63" s="39" t="e">
        <f t="shared" si="241"/>
        <v>#DIV/0!</v>
      </c>
      <c r="ER63" s="39" t="e">
        <f t="shared" si="242"/>
        <v>#DIV/0!</v>
      </c>
      <c r="ES63" s="58" t="str">
        <f t="shared" si="243"/>
        <v>(OH,F,Cl)-dominate amphibole</v>
      </c>
      <c r="ET63" s="58" t="e">
        <f t="shared" si="244"/>
        <v>#N/A</v>
      </c>
      <c r="EU63" s="56">
        <f t="shared" si="82"/>
        <v>0</v>
      </c>
      <c r="EV63" s="56">
        <f t="shared" si="83"/>
        <v>0</v>
      </c>
      <c r="EW63" s="56">
        <f t="shared" si="84"/>
        <v>0</v>
      </c>
      <c r="EX63" s="56">
        <f t="shared" si="85"/>
        <v>0</v>
      </c>
      <c r="EY63" s="56">
        <f t="shared" si="86"/>
        <v>0</v>
      </c>
      <c r="EZ63" s="56">
        <f t="shared" si="87"/>
        <v>0</v>
      </c>
      <c r="FA63" s="39">
        <f t="shared" si="88"/>
        <v>0</v>
      </c>
      <c r="FB63" s="39">
        <f t="shared" si="89"/>
        <v>0</v>
      </c>
      <c r="FC63" s="54">
        <f t="shared" si="90"/>
        <v>0</v>
      </c>
      <c r="FD63" s="54">
        <f t="shared" si="91"/>
        <v>0</v>
      </c>
      <c r="FE63" s="39">
        <f t="shared" si="92"/>
        <v>0</v>
      </c>
      <c r="FF63" s="54">
        <f t="shared" si="93"/>
        <v>0</v>
      </c>
      <c r="FG63" s="39">
        <f t="shared" si="94"/>
        <v>0</v>
      </c>
      <c r="FH63" s="39">
        <f t="shared" si="245"/>
        <v>0</v>
      </c>
      <c r="FI63" s="39">
        <f t="shared" si="246"/>
        <v>0</v>
      </c>
      <c r="FJ63" s="39">
        <f t="shared" si="247"/>
        <v>0</v>
      </c>
      <c r="FK63" s="39" t="e">
        <f t="shared" si="248"/>
        <v>#DIV/0!</v>
      </c>
      <c r="FL63" s="39" t="e">
        <f t="shared" si="249"/>
        <v>#DIV/0!</v>
      </c>
      <c r="FM63" s="39" t="e">
        <f t="shared" si="250"/>
        <v>#DIV/0!</v>
      </c>
      <c r="FN63" s="39">
        <f t="shared" si="251"/>
        <v>1</v>
      </c>
      <c r="FO63" s="39">
        <f t="shared" si="102"/>
        <v>0</v>
      </c>
      <c r="FP63" s="39">
        <f t="shared" si="103"/>
        <v>0</v>
      </c>
      <c r="FQ63" s="39">
        <f t="shared" si="104"/>
        <v>0</v>
      </c>
      <c r="FR63" s="39">
        <f t="shared" si="252"/>
        <v>0</v>
      </c>
      <c r="FS63" s="39">
        <f t="shared" si="253"/>
        <v>0</v>
      </c>
      <c r="FU63" s="39" t="e">
        <f t="shared" si="254"/>
        <v>#DIV/0!</v>
      </c>
      <c r="FV63" s="39" t="e">
        <f t="shared" si="255"/>
        <v>#DIV/0!</v>
      </c>
      <c r="FW63" s="39" t="e">
        <f t="shared" si="256"/>
        <v>#DIV/0!</v>
      </c>
      <c r="FY63" s="39" t="e">
        <f t="shared" si="257"/>
        <v>#DIV/0!</v>
      </c>
      <c r="FZ63" s="39" t="e">
        <f t="shared" si="258"/>
        <v>#DIV/0!</v>
      </c>
      <c r="GA63" s="39" t="e">
        <f t="shared" si="259"/>
        <v>#DIV/0!</v>
      </c>
      <c r="GB63" s="39" t="e">
        <f t="shared" si="260"/>
        <v>#DIV/0!</v>
      </c>
      <c r="GC63" s="39" t="e">
        <f t="shared" si="261"/>
        <v>#DIV/0!</v>
      </c>
      <c r="GD63" s="39" t="e">
        <f t="shared" si="262"/>
        <v>#DIV/0!</v>
      </c>
      <c r="GE63" s="39" t="e">
        <f t="shared" si="263"/>
        <v>#DIV/0!</v>
      </c>
      <c r="GF63" s="39" t="e">
        <f t="shared" si="264"/>
        <v>#DIV/0!</v>
      </c>
      <c r="GG63" s="39" t="e">
        <f t="shared" si="265"/>
        <v>#DIV/0!</v>
      </c>
      <c r="GH63" s="39" t="e">
        <f t="shared" si="266"/>
        <v>#DIV/0!</v>
      </c>
      <c r="GI63" s="39"/>
      <c r="GJ63" s="39" t="e">
        <f t="shared" si="267"/>
        <v>#DIV/0!</v>
      </c>
      <c r="GK63" s="39" t="e">
        <f t="shared" si="268"/>
        <v>#DIV/0!</v>
      </c>
      <c r="GL63" s="39" t="e">
        <f t="shared" si="269"/>
        <v>#DIV/0!</v>
      </c>
      <c r="GM63" s="39" t="e">
        <f t="shared" si="270"/>
        <v>#DIV/0!</v>
      </c>
      <c r="GN63" s="39" t="e">
        <f t="shared" si="271"/>
        <v>#DIV/0!</v>
      </c>
      <c r="GO63" s="57"/>
      <c r="GP63" s="57" t="e">
        <f t="shared" si="272"/>
        <v>#DIV/0!</v>
      </c>
      <c r="GQ63" s="59" t="e">
        <f t="shared" si="273"/>
        <v>#DIV/0!</v>
      </c>
      <c r="GR63" s="41" t="e">
        <f t="shared" si="274"/>
        <v>#DIV/0!</v>
      </c>
      <c r="GS63" s="57" t="e">
        <f t="shared" si="275"/>
        <v>#DIV/0!</v>
      </c>
      <c r="GT63" s="57" t="e">
        <f t="shared" si="276"/>
        <v>#DIV/0!</v>
      </c>
      <c r="GU63" s="57" t="e">
        <f t="shared" si="277"/>
        <v>#DIV/0!</v>
      </c>
      <c r="GV63" s="57"/>
      <c r="GW63" s="42" t="e">
        <f t="shared" si="278"/>
        <v>#DIV/0!</v>
      </c>
      <c r="GX63" s="42" t="e">
        <f t="shared" si="279"/>
        <v>#DIV/0!</v>
      </c>
      <c r="GY63" s="42" t="e">
        <f t="shared" si="280"/>
        <v>#DIV/0!</v>
      </c>
      <c r="GZ63" s="57"/>
      <c r="HA63" s="2" t="e">
        <f t="shared" si="281"/>
        <v>#DIV/0!</v>
      </c>
      <c r="HB63" s="2" t="e">
        <f t="shared" si="282"/>
        <v>#DIV/0!</v>
      </c>
      <c r="HC63" s="2" t="e">
        <f t="shared" si="283"/>
        <v>#DIV/0!</v>
      </c>
      <c r="HD63" s="2" t="e">
        <f t="shared" si="284"/>
        <v>#DIV/0!</v>
      </c>
      <c r="HE63" s="2" t="e">
        <f t="shared" si="285"/>
        <v>#DIV/0!</v>
      </c>
      <c r="HF63" s="2" t="e">
        <f t="shared" si="286"/>
        <v>#DIV/0!</v>
      </c>
      <c r="HG63" s="2" t="e">
        <f t="shared" si="287"/>
        <v>#DIV/0!</v>
      </c>
      <c r="HH63" s="2" t="e">
        <f t="shared" si="288"/>
        <v>#DIV/0!</v>
      </c>
      <c r="HI63" s="2" t="e">
        <f t="shared" si="289"/>
        <v>#DIV/0!</v>
      </c>
      <c r="HJ63" s="11" t="e">
        <f t="shared" si="290"/>
        <v>#DIV/0!</v>
      </c>
      <c r="HK63" s="60" t="e">
        <f t="shared" si="291"/>
        <v>#DIV/0!</v>
      </c>
      <c r="HL63" s="57"/>
      <c r="HM63" s="57" t="e">
        <f t="shared" si="292"/>
        <v>#DIV/0!</v>
      </c>
      <c r="HN63" s="57" t="e">
        <f t="shared" si="293"/>
        <v>#DIV/0!</v>
      </c>
      <c r="HO63" s="57" t="e">
        <f t="shared" si="294"/>
        <v>#DIV/0!</v>
      </c>
      <c r="HP63" s="57" t="e">
        <f t="shared" si="295"/>
        <v>#DIV/0!</v>
      </c>
      <c r="HQ63" s="57" t="e">
        <f t="shared" si="296"/>
        <v>#DIV/0!</v>
      </c>
      <c r="HR63" s="57"/>
      <c r="HS63" s="57" t="e">
        <f t="shared" si="297"/>
        <v>#DIV/0!</v>
      </c>
      <c r="HT63" s="57" t="e">
        <f t="shared" si="298"/>
        <v>#DIV/0!</v>
      </c>
      <c r="HU63" s="57" t="e">
        <f t="shared" si="299"/>
        <v>#DIV/0!</v>
      </c>
      <c r="HV63" s="57" t="e">
        <f t="shared" si="300"/>
        <v>#DIV/0!</v>
      </c>
      <c r="HW63" s="57" t="e">
        <f t="shared" si="301"/>
        <v>#DIV/0!</v>
      </c>
      <c r="HX63" s="57"/>
      <c r="HY63" s="57" t="e">
        <f t="shared" si="302"/>
        <v>#DIV/0!</v>
      </c>
      <c r="HZ63" s="57" t="e">
        <f t="shared" si="303"/>
        <v>#DIV/0!</v>
      </c>
      <c r="IA63" s="57"/>
      <c r="IB63" s="61">
        <f t="shared" si="304"/>
        <v>0</v>
      </c>
      <c r="IC63" s="57" t="str">
        <f t="shared" si="305"/>
        <v/>
      </c>
      <c r="ID63" s="42"/>
      <c r="IE63" s="2" t="str">
        <f t="shared" si="306"/>
        <v/>
      </c>
      <c r="IF63" s="60" t="e">
        <f t="shared" si="307"/>
        <v>#DIV/0!</v>
      </c>
      <c r="IG63" s="60" t="str">
        <f t="shared" si="308"/>
        <v/>
      </c>
      <c r="IH63" s="60" t="str">
        <f t="shared" si="309"/>
        <v>zinco-</v>
      </c>
      <c r="II63" s="60" t="str">
        <f t="shared" si="310"/>
        <v>mangano-</v>
      </c>
      <c r="IJ63" s="60" t="e">
        <f t="shared" si="311"/>
        <v>#DIV/0!</v>
      </c>
      <c r="IK63" s="60" t="e">
        <f t="shared" si="312"/>
        <v>#DIV/0!</v>
      </c>
      <c r="IL63" s="60" t="e">
        <f t="shared" si="313"/>
        <v>#DIV/0!</v>
      </c>
      <c r="IM63" s="60" t="e">
        <f t="shared" si="314"/>
        <v>#DIV/0!</v>
      </c>
      <c r="IN63" s="60" t="str">
        <f t="shared" si="315"/>
        <v/>
      </c>
      <c r="IO63" s="60" t="str">
        <f t="shared" si="316"/>
        <v/>
      </c>
      <c r="IP63" s="57"/>
      <c r="IQ63" s="57" t="str">
        <f t="shared" si="317"/>
        <v>ERROR!!</v>
      </c>
    </row>
    <row r="64" spans="1:251">
      <c r="A64"/>
      <c r="B64"/>
      <c r="C64"/>
      <c r="D64"/>
      <c r="E64"/>
      <c r="F64" t="s">
        <v>196</v>
      </c>
      <c r="G64" s="73"/>
      <c r="H64" s="74"/>
      <c r="I64" s="73"/>
      <c r="J64" s="73"/>
      <c r="K64" s="73"/>
      <c r="L64" s="73"/>
      <c r="M64" s="74"/>
      <c r="N64" s="74"/>
      <c r="O64" s="74"/>
      <c r="P64" s="74"/>
      <c r="Q64" s="74"/>
      <c r="R64" s="74"/>
      <c r="S64"/>
      <c r="T64"/>
      <c r="U64"/>
      <c r="V64"/>
      <c r="W64"/>
      <c r="X64" s="29">
        <f t="shared" si="173"/>
        <v>0</v>
      </c>
      <c r="Y64" s="29">
        <f t="shared" si="174"/>
        <v>0</v>
      </c>
      <c r="Z64" s="29" t="e">
        <f t="shared" si="175"/>
        <v>#DIV/0!</v>
      </c>
      <c r="AA64" s="29" t="e">
        <f t="shared" si="176"/>
        <v>#DIV/0!</v>
      </c>
      <c r="AB64" s="29" t="e">
        <f t="shared" si="177"/>
        <v>#DIV/0!</v>
      </c>
      <c r="AC64" s="29" t="e">
        <f t="shared" si="178"/>
        <v>#DIV/0!</v>
      </c>
      <c r="AF64" s="23">
        <v>60.084299999999999</v>
      </c>
      <c r="AG64" s="23">
        <v>79.878799999999998</v>
      </c>
      <c r="AH64" s="23">
        <v>101.96120000000001</v>
      </c>
      <c r="AI64" s="23">
        <v>151.99039999999999</v>
      </c>
      <c r="AJ64" s="23">
        <v>159.69</v>
      </c>
      <c r="AK64" s="23">
        <v>71.846400000000003</v>
      </c>
      <c r="AL64" s="23">
        <v>70.9375</v>
      </c>
      <c r="AM64" s="23">
        <v>40.304400000000001</v>
      </c>
      <c r="AN64" s="23">
        <v>56.077399999999997</v>
      </c>
      <c r="AO64" s="23">
        <v>61.978999999999999</v>
      </c>
      <c r="AP64" s="23">
        <v>94.195999999999998</v>
      </c>
      <c r="AQ64" s="23">
        <v>18.998000000000001</v>
      </c>
      <c r="AR64" s="23">
        <v>35.450000000000003</v>
      </c>
      <c r="AS64" s="23">
        <v>29.88</v>
      </c>
      <c r="AT64" s="23">
        <v>74.691999999999993</v>
      </c>
      <c r="AU64" s="23">
        <v>81.39</v>
      </c>
      <c r="AX64" s="54">
        <f t="shared" si="179"/>
        <v>0</v>
      </c>
      <c r="AY64" s="54">
        <f t="shared" si="180"/>
        <v>0</v>
      </c>
      <c r="AZ64" s="54">
        <f t="shared" si="181"/>
        <v>0</v>
      </c>
      <c r="BA64" s="54">
        <f t="shared" si="182"/>
        <v>0</v>
      </c>
      <c r="BB64" s="54">
        <f t="shared" si="183"/>
        <v>0</v>
      </c>
      <c r="BC64" s="54">
        <f t="shared" si="184"/>
        <v>0</v>
      </c>
      <c r="BD64" s="54">
        <f t="shared" si="185"/>
        <v>0</v>
      </c>
      <c r="BE64" s="54">
        <f t="shared" si="186"/>
        <v>0</v>
      </c>
      <c r="BF64" s="54">
        <f t="shared" si="187"/>
        <v>0</v>
      </c>
      <c r="BG64" s="54">
        <f t="shared" si="188"/>
        <v>0</v>
      </c>
      <c r="BH64" s="54">
        <f t="shared" si="189"/>
        <v>0</v>
      </c>
      <c r="BI64" s="54">
        <f t="shared" si="190"/>
        <v>0</v>
      </c>
      <c r="BJ64" s="54">
        <f t="shared" si="191"/>
        <v>0</v>
      </c>
      <c r="BK64" s="54">
        <f t="shared" si="192"/>
        <v>0</v>
      </c>
      <c r="BL64" s="54">
        <f t="shared" si="193"/>
        <v>0</v>
      </c>
      <c r="BM64" s="42"/>
      <c r="BO64" s="54">
        <f>'Norm-coeff'!$C$2+$AX64*'Norm-coeff'!$D$2+$AY64*'Norm-coeff'!$E$2+$AZ64*'Norm-coeff'!$F$2+$BA64*'Norm-coeff'!$G$2+$BB64*'Norm-coeff'!$H$2+$BC64*'Norm-coeff'!$I$2+$BD64*'Norm-coeff'!$J$2+$BE64*'Norm-coeff'!$K$2+$BF64*'Norm-coeff'!$L$2+$BG64*'Norm-coeff'!$M$2+$BH64*'Norm-coeff'!$N$2+$BI64*'Norm-coeff'!$O$2</f>
        <v>5.4045421474420303</v>
      </c>
      <c r="BP64" s="54">
        <f>'Norm-coeff'!$C$3+$AX64*'Norm-coeff'!$D$3+$AY64*'Norm-coeff'!$E$3+$AZ64*'Norm-coeff'!$F$3+$BA64*'Norm-coeff'!$G$3+$BB64*'Norm-coeff'!$H$3+$BC64*'Norm-coeff'!$I$3+$BD64*'Norm-coeff'!$J$3+$BE64*'Norm-coeff'!$K$3+$BF64*'Norm-coeff'!$L$3+$BG64*'Norm-coeff'!$M$3+$BH64*'Norm-coeff'!$N$3+$BI64*'Norm-coeff'!$O$3</f>
        <v>3.15319116612705</v>
      </c>
      <c r="BQ64" s="54">
        <f>'Norm-coeff'!$C$4+$AX64*'Norm-coeff'!$D$4+$AY64*'Norm-coeff'!$E$4+$AZ64*'Norm-coeff'!$F$4+$BA64*'Norm-coeff'!$G$4+$BB64*'Norm-coeff'!$H$4+$BC64*'Norm-coeff'!$I$4+$BD64*'Norm-coeff'!$J$4+$BE64*'Norm-coeff'!$K$4+$BF64*'Norm-coeff'!$L$4+$BG64*'Norm-coeff'!$M$4+$BH64*'Norm-coeff'!$N$4+$BI64*'Norm-coeff'!$O$4</f>
        <v>1.42115649462768</v>
      </c>
      <c r="BR64" s="54">
        <f>'Norm-coeff'!$C$5+$AX64*'Norm-coeff'!$D$5+$AY64*'Norm-coeff'!$E$5+$AZ64*'Norm-coeff'!$F$5+$BA64*'Norm-coeff'!$G$5+$BB64*'Norm-coeff'!$H$5+$BC64*'Norm-coeff'!$I$5+$BD64*'Norm-coeff'!$J$5+$BE64*'Norm-coeff'!$K$5+$BF64*'Norm-coeff'!$L$5+$BG64*'Norm-coeff'!$M$5+$BH64*'Norm-coeff'!$N$5+$BI64*'Norm-coeff'!$O$5</f>
        <v>1.0553329241296201</v>
      </c>
      <c r="BS64" s="54">
        <f>'Norm-coeff'!$C$6+$AX64*'Norm-coeff'!$D$6+$AY64*'Norm-coeff'!$E$6+$AZ64*'Norm-coeff'!$F$6+$BA64*'Norm-coeff'!$G$6+$BB64*'Norm-coeff'!$H$6+$BC64*'Norm-coeff'!$I$6+$BD64*'Norm-coeff'!$J$6+$BE64*'Norm-coeff'!$K$6+$BF64*'Norm-coeff'!$L$6+$BG64*'Norm-coeff'!$M$6+$BH64*'Norm-coeff'!$N$6+$BI64*'Norm-coeff'!$O$6</f>
        <v>-1.48700885495103E-2</v>
      </c>
      <c r="BT64" s="54">
        <f>'Norm-coeff'!$C$7+$AX64*'Norm-coeff'!$D$7+$AY64*'Norm-coeff'!$E$7+$AZ64*'Norm-coeff'!$F$7+$BA64*'Norm-coeff'!$G$7+$BB64*'Norm-coeff'!$H$7+$BC64*'Norm-coeff'!$I$7+$BD64*'Norm-coeff'!$J$7+$BE64*'Norm-coeff'!$K$7+$BF64*'Norm-coeff'!$L$7+$BG64*'Norm-coeff'!$M$7+$BH64*'Norm-coeff'!$N$7+$BI64*'Norm-coeff'!$O$7</f>
        <v>2.0907583608832998</v>
      </c>
      <c r="BU64" s="54">
        <f>'Norm-coeff'!$C$8+$AX64*'Norm-coeff'!$D$8+$AY64*'Norm-coeff'!$E$8+$AZ64*'Norm-coeff'!$F$8+$BA64*'Norm-coeff'!$G$8+$BB64*'Norm-coeff'!$H$8+$BC64*'Norm-coeff'!$I$8+$BD64*'Norm-coeff'!$J$8+$BE64*'Norm-coeff'!$K$8+$BF64*'Norm-coeff'!$L$8+$BG64*'Norm-coeff'!$M$8+$BH64*'Norm-coeff'!$N$8+$BI64*'Norm-coeff'!$O$8</f>
        <v>0.65894159836244504</v>
      </c>
      <c r="BV64" s="54">
        <f>'Norm-coeff'!$C$9+$AX64*'Norm-coeff'!$D$9+$AY64*'Norm-coeff'!$E$9+$AZ64*'Norm-coeff'!$F$9+$BA64*'Norm-coeff'!$G$9+$BB64*'Norm-coeff'!$H$9+$BC64*'Norm-coeff'!$I$9+$BD64*'Norm-coeff'!$J$9+$BE64*'Norm-coeff'!$K$9+$BF64*'Norm-coeff'!$L$9+$BG64*'Norm-coeff'!$M$9+$BH64*'Norm-coeff'!$N$9+$BI64*'Norm-coeff'!$O$9</f>
        <v>1.48961085014701</v>
      </c>
      <c r="BW64" s="54">
        <f>'Norm-coeff'!$C$10+$AX64*'Norm-coeff'!$D$10+$AY64*'Norm-coeff'!$E$10+$AZ64*'Norm-coeff'!$F$10+$BA64*'Norm-coeff'!$G$10+$BB64*'Norm-coeff'!$H$10+$BC64*'Norm-coeff'!$I$10+$BD64*'Norm-coeff'!$J$10+$BE64*'Norm-coeff'!$K$10+$BF64*'Norm-coeff'!$L$10+$BG64*'Norm-coeff'!$M$10+$BH64*'Norm-coeff'!$N$10+$BI64*'Norm-coeff'!$O$10</f>
        <v>1.42058735749591</v>
      </c>
      <c r="BX64" s="54">
        <f>'Norm-coeff'!$C$11+$AX64*'Norm-coeff'!$D$11+$AY64*'Norm-coeff'!$E$11+$AZ64*'Norm-coeff'!$F$11+$BA64*'Norm-coeff'!$G$11+$BB64*'Norm-coeff'!$H$11+$BC64*'Norm-coeff'!$I$11+$BD64*'Norm-coeff'!$J$11+$BE64*'Norm-coeff'!$K$11+$BF64*'Norm-coeff'!$L$11+$BG64*'Norm-coeff'!$M$11+$BH64*'Norm-coeff'!$N$11+$BI64*'Norm-coeff'!$O$11</f>
        <v>0.221233014421479</v>
      </c>
      <c r="BY64" s="54">
        <f>'Norm-coeff'!$C$12+$AX64*'Norm-coeff'!$D$12+$AY64*'Norm-coeff'!$E$12+$AZ64*'Norm-coeff'!$F$12+$BA64*'Norm-coeff'!$G$12+$BB64*'Norm-coeff'!$H$12+$BC64*'Norm-coeff'!$I$12+$BD64*'Norm-coeff'!$J$12+$BE64*'Norm-coeff'!$K$12+$BF64*'Norm-coeff'!$L$12+$BG64*'Norm-coeff'!$M$12+$BH64*'Norm-coeff'!$N$12+$BI64*'Norm-coeff'!$O$12</f>
        <v>0.283527502056037</v>
      </c>
      <c r="BZ64" s="54">
        <f>'Norm-coeff'!$C$13+$AX64*'Norm-coeff'!$D$13+$AY64*'Norm-coeff'!$E$13+$AZ64*'Norm-coeff'!$F$13+$BA64*'Norm-coeff'!$G$13+$BB64*'Norm-coeff'!$H$13+$BC64*'Norm-coeff'!$I$13+$BD64*'Norm-coeff'!$J$13+$BE64*'Norm-coeff'!$K$13+$BF64*'Norm-coeff'!$L$13+$BG64*'Norm-coeff'!$M$13+$BH64*'Norm-coeff'!$N$13+$BI64*'Norm-coeff'!$O$13</f>
        <v>-4.1864930554451202E-2</v>
      </c>
      <c r="CA64" s="54">
        <f>'Norm-coeff'!$C$14+$AX64*'Norm-coeff'!$D$14+$AY64*'Norm-coeff'!$E$14+$AZ64*'Norm-coeff'!$F$14+$BA64*'Norm-coeff'!$G$14+$BB64*'Norm-coeff'!$H$14+$BC64*'Norm-coeff'!$I$14+$BD64*'Norm-coeff'!$J$14+$BE64*'Norm-coeff'!$K$14+$BF64*'Norm-coeff'!$L$14+$BG64*'Norm-coeff'!$M$14+$BH64*'Norm-coeff'!$N$14+$BI64*'Norm-coeff'!$O$14</f>
        <v>4.2526983164477103</v>
      </c>
      <c r="CC64" s="54">
        <f t="shared" si="318"/>
        <v>0</v>
      </c>
      <c r="CG64" s="54">
        <f t="shared" si="194"/>
        <v>0</v>
      </c>
      <c r="CH64" s="54">
        <f t="shared" si="172"/>
        <v>0</v>
      </c>
      <c r="CI64" s="54">
        <f t="shared" si="195"/>
        <v>0</v>
      </c>
      <c r="CJ64" s="56">
        <f t="shared" si="196"/>
        <v>0</v>
      </c>
      <c r="CK64" s="54">
        <f t="shared" si="197"/>
        <v>0</v>
      </c>
      <c r="CL64" s="54">
        <f t="shared" si="198"/>
        <v>0</v>
      </c>
      <c r="CM64" s="54">
        <f t="shared" si="199"/>
        <v>0</v>
      </c>
      <c r="CN64" s="54">
        <f t="shared" si="200"/>
        <v>0</v>
      </c>
      <c r="CO64" s="54">
        <f t="shared" si="201"/>
        <v>0</v>
      </c>
      <c r="CP64" s="54">
        <f t="shared" si="202"/>
        <v>0</v>
      </c>
      <c r="CQ64" s="54">
        <f t="shared" si="203"/>
        <v>0</v>
      </c>
      <c r="CR64" s="54">
        <f t="shared" si="204"/>
        <v>0</v>
      </c>
      <c r="CS64" s="54">
        <f t="shared" si="205"/>
        <v>0</v>
      </c>
      <c r="CU64" s="54">
        <f t="shared" si="206"/>
        <v>0</v>
      </c>
      <c r="CV64" s="54">
        <f t="shared" si="207"/>
        <v>0</v>
      </c>
      <c r="CW64" s="54">
        <f t="shared" si="208"/>
        <v>0</v>
      </c>
      <c r="CX64" s="54">
        <f t="shared" si="209"/>
        <v>0</v>
      </c>
      <c r="CZ64" s="54">
        <f t="shared" si="210"/>
        <v>0</v>
      </c>
      <c r="DA64" s="54">
        <f t="shared" si="211"/>
        <v>0</v>
      </c>
      <c r="DB64" s="54">
        <f t="shared" si="212"/>
        <v>0</v>
      </c>
      <c r="DC64" s="54">
        <f t="shared" si="213"/>
        <v>0</v>
      </c>
      <c r="DD64" s="54">
        <f t="shared" si="214"/>
        <v>0</v>
      </c>
      <c r="DE64" s="54">
        <f t="shared" si="215"/>
        <v>0</v>
      </c>
      <c r="DF64" s="54">
        <f t="shared" si="216"/>
        <v>0</v>
      </c>
      <c r="DG64" s="54">
        <f t="shared" si="217"/>
        <v>2</v>
      </c>
      <c r="DH64" s="71">
        <f t="shared" si="218"/>
        <v>0</v>
      </c>
      <c r="DI64" s="71">
        <f t="shared" si="219"/>
        <v>0</v>
      </c>
      <c r="DJ64" s="54">
        <f t="shared" si="220"/>
        <v>0</v>
      </c>
      <c r="DK64" s="54">
        <f t="shared" si="221"/>
        <v>2</v>
      </c>
      <c r="DL64" s="4">
        <f t="shared" si="49"/>
        <v>0</v>
      </c>
      <c r="DM64" s="3">
        <f t="shared" si="222"/>
        <v>0</v>
      </c>
      <c r="DN64" s="3">
        <f t="shared" si="223"/>
        <v>0</v>
      </c>
      <c r="DO64" s="4" t="e">
        <f t="shared" si="224"/>
        <v>#DIV/0!</v>
      </c>
      <c r="DP64" s="57"/>
      <c r="DQ64" s="57"/>
      <c r="DR64" s="56">
        <f t="shared" si="53"/>
        <v>2</v>
      </c>
      <c r="DS64" s="56">
        <f t="shared" si="54"/>
        <v>0</v>
      </c>
      <c r="DT64" s="38">
        <f t="shared" si="55"/>
        <v>0</v>
      </c>
      <c r="DU64" s="38">
        <f t="shared" si="225"/>
        <v>2</v>
      </c>
      <c r="DV64" s="38">
        <f t="shared" si="57"/>
        <v>0</v>
      </c>
      <c r="DW64" s="39">
        <f t="shared" si="58"/>
        <v>0</v>
      </c>
      <c r="DX64" s="39">
        <f t="shared" si="59"/>
        <v>0</v>
      </c>
      <c r="DY64" s="39">
        <f t="shared" si="60"/>
        <v>0</v>
      </c>
      <c r="DZ64" s="39">
        <f t="shared" si="61"/>
        <v>0</v>
      </c>
      <c r="EA64" s="39">
        <f t="shared" si="62"/>
        <v>0</v>
      </c>
      <c r="EB64" s="37" t="e">
        <f t="shared" si="226"/>
        <v>#DIV/0!</v>
      </c>
      <c r="EC64" s="37" t="e">
        <f t="shared" si="227"/>
        <v>#DIV/0!</v>
      </c>
      <c r="ED64" s="37" t="e">
        <f t="shared" si="228"/>
        <v>#DIV/0!</v>
      </c>
      <c r="EE64" s="37" t="e">
        <f t="shared" si="229"/>
        <v>#DIV/0!</v>
      </c>
      <c r="EF64" s="39" t="e">
        <f t="shared" si="230"/>
        <v>#DIV/0!</v>
      </c>
      <c r="EG64" s="37" t="e">
        <f t="shared" si="231"/>
        <v>#DIV/0!</v>
      </c>
      <c r="EH64" s="37" t="e">
        <f t="shared" si="232"/>
        <v>#DIV/0!</v>
      </c>
      <c r="EI64" s="11" t="b">
        <f t="shared" si="233"/>
        <v>1</v>
      </c>
      <c r="EJ64" s="11" t="b">
        <f t="shared" si="234"/>
        <v>0</v>
      </c>
      <c r="EK64" s="39" t="e">
        <f t="shared" si="235"/>
        <v>#DIV/0!</v>
      </c>
      <c r="EL64" s="39" t="e">
        <f t="shared" si="236"/>
        <v>#DIV/0!</v>
      </c>
      <c r="EM64" s="39" t="e">
        <f t="shared" si="237"/>
        <v>#DIV/0!</v>
      </c>
      <c r="EN64" s="39" t="e">
        <f t="shared" si="238"/>
        <v>#DIV/0!</v>
      </c>
      <c r="EO64" s="39" t="e">
        <f t="shared" si="239"/>
        <v>#DIV/0!</v>
      </c>
      <c r="EP64" s="39" t="e">
        <f t="shared" si="240"/>
        <v>#DIV/0!</v>
      </c>
      <c r="EQ64" s="39" t="e">
        <f t="shared" si="241"/>
        <v>#DIV/0!</v>
      </c>
      <c r="ER64" s="39" t="e">
        <f t="shared" si="242"/>
        <v>#DIV/0!</v>
      </c>
      <c r="ES64" s="58" t="str">
        <f t="shared" si="243"/>
        <v>(OH,F,Cl)-dominate amphibole</v>
      </c>
      <c r="ET64" s="58" t="e">
        <f t="shared" si="244"/>
        <v>#N/A</v>
      </c>
      <c r="EU64" s="56">
        <f t="shared" si="82"/>
        <v>0</v>
      </c>
      <c r="EV64" s="56">
        <f t="shared" si="83"/>
        <v>0</v>
      </c>
      <c r="EW64" s="56">
        <f t="shared" si="84"/>
        <v>0</v>
      </c>
      <c r="EX64" s="56">
        <f t="shared" si="85"/>
        <v>0</v>
      </c>
      <c r="EY64" s="56">
        <f t="shared" si="86"/>
        <v>0</v>
      </c>
      <c r="EZ64" s="56">
        <f t="shared" si="87"/>
        <v>0</v>
      </c>
      <c r="FA64" s="39">
        <f t="shared" si="88"/>
        <v>0</v>
      </c>
      <c r="FB64" s="39">
        <f t="shared" si="89"/>
        <v>0</v>
      </c>
      <c r="FC64" s="54">
        <f t="shared" si="90"/>
        <v>0</v>
      </c>
      <c r="FD64" s="54">
        <f t="shared" si="91"/>
        <v>0</v>
      </c>
      <c r="FE64" s="39">
        <f t="shared" si="92"/>
        <v>0</v>
      </c>
      <c r="FF64" s="54">
        <f t="shared" si="93"/>
        <v>0</v>
      </c>
      <c r="FG64" s="39">
        <f t="shared" si="94"/>
        <v>0</v>
      </c>
      <c r="FH64" s="39">
        <f t="shared" si="245"/>
        <v>0</v>
      </c>
      <c r="FI64" s="39">
        <f t="shared" si="246"/>
        <v>0</v>
      </c>
      <c r="FJ64" s="39">
        <f t="shared" si="247"/>
        <v>0</v>
      </c>
      <c r="FK64" s="39" t="e">
        <f t="shared" si="248"/>
        <v>#DIV/0!</v>
      </c>
      <c r="FL64" s="39" t="e">
        <f t="shared" si="249"/>
        <v>#DIV/0!</v>
      </c>
      <c r="FM64" s="39" t="e">
        <f t="shared" si="250"/>
        <v>#DIV/0!</v>
      </c>
      <c r="FN64" s="39">
        <f t="shared" si="251"/>
        <v>1</v>
      </c>
      <c r="FO64" s="39">
        <f t="shared" si="102"/>
        <v>0</v>
      </c>
      <c r="FP64" s="39">
        <f t="shared" si="103"/>
        <v>0</v>
      </c>
      <c r="FQ64" s="39">
        <f t="shared" si="104"/>
        <v>0</v>
      </c>
      <c r="FR64" s="39">
        <f t="shared" si="252"/>
        <v>0</v>
      </c>
      <c r="FS64" s="39">
        <f t="shared" si="253"/>
        <v>0</v>
      </c>
      <c r="FU64" s="39" t="e">
        <f t="shared" si="254"/>
        <v>#DIV/0!</v>
      </c>
      <c r="FV64" s="39" t="e">
        <f t="shared" si="255"/>
        <v>#DIV/0!</v>
      </c>
      <c r="FW64" s="39" t="e">
        <f t="shared" si="256"/>
        <v>#DIV/0!</v>
      </c>
      <c r="FY64" s="39" t="e">
        <f t="shared" si="257"/>
        <v>#DIV/0!</v>
      </c>
      <c r="FZ64" s="39" t="e">
        <f t="shared" si="258"/>
        <v>#DIV/0!</v>
      </c>
      <c r="GA64" s="39" t="e">
        <f t="shared" si="259"/>
        <v>#DIV/0!</v>
      </c>
      <c r="GB64" s="39" t="e">
        <f t="shared" si="260"/>
        <v>#DIV/0!</v>
      </c>
      <c r="GC64" s="39" t="e">
        <f t="shared" si="261"/>
        <v>#DIV/0!</v>
      </c>
      <c r="GD64" s="39" t="e">
        <f t="shared" si="262"/>
        <v>#DIV/0!</v>
      </c>
      <c r="GE64" s="39" t="e">
        <f t="shared" si="263"/>
        <v>#DIV/0!</v>
      </c>
      <c r="GF64" s="39" t="e">
        <f t="shared" si="264"/>
        <v>#DIV/0!</v>
      </c>
      <c r="GG64" s="39" t="e">
        <f t="shared" si="265"/>
        <v>#DIV/0!</v>
      </c>
      <c r="GH64" s="39" t="e">
        <f t="shared" si="266"/>
        <v>#DIV/0!</v>
      </c>
      <c r="GI64" s="39"/>
      <c r="GJ64" s="39" t="e">
        <f t="shared" si="267"/>
        <v>#DIV/0!</v>
      </c>
      <c r="GK64" s="39" t="e">
        <f t="shared" si="268"/>
        <v>#DIV/0!</v>
      </c>
      <c r="GL64" s="39" t="e">
        <f t="shared" si="269"/>
        <v>#DIV/0!</v>
      </c>
      <c r="GM64" s="39" t="e">
        <f t="shared" si="270"/>
        <v>#DIV/0!</v>
      </c>
      <c r="GN64" s="39" t="e">
        <f t="shared" si="271"/>
        <v>#DIV/0!</v>
      </c>
      <c r="GO64" s="57"/>
      <c r="GP64" s="57" t="e">
        <f t="shared" si="272"/>
        <v>#DIV/0!</v>
      </c>
      <c r="GQ64" s="59" t="e">
        <f t="shared" si="273"/>
        <v>#DIV/0!</v>
      </c>
      <c r="GR64" s="41" t="e">
        <f t="shared" si="274"/>
        <v>#DIV/0!</v>
      </c>
      <c r="GS64" s="57" t="e">
        <f t="shared" si="275"/>
        <v>#DIV/0!</v>
      </c>
      <c r="GT64" s="57" t="e">
        <f t="shared" si="276"/>
        <v>#DIV/0!</v>
      </c>
      <c r="GU64" s="57" t="e">
        <f t="shared" si="277"/>
        <v>#DIV/0!</v>
      </c>
      <c r="GV64" s="57"/>
      <c r="GW64" s="42" t="e">
        <f t="shared" si="278"/>
        <v>#DIV/0!</v>
      </c>
      <c r="GX64" s="42" t="e">
        <f t="shared" si="279"/>
        <v>#DIV/0!</v>
      </c>
      <c r="GY64" s="42" t="e">
        <f t="shared" si="280"/>
        <v>#DIV/0!</v>
      </c>
      <c r="GZ64" s="57"/>
      <c r="HA64" s="2" t="e">
        <f t="shared" si="281"/>
        <v>#DIV/0!</v>
      </c>
      <c r="HB64" s="2" t="e">
        <f t="shared" si="282"/>
        <v>#DIV/0!</v>
      </c>
      <c r="HC64" s="2" t="e">
        <f t="shared" si="283"/>
        <v>#DIV/0!</v>
      </c>
      <c r="HD64" s="2" t="e">
        <f t="shared" si="284"/>
        <v>#DIV/0!</v>
      </c>
      <c r="HE64" s="2" t="e">
        <f t="shared" si="285"/>
        <v>#DIV/0!</v>
      </c>
      <c r="HF64" s="2" t="e">
        <f t="shared" si="286"/>
        <v>#DIV/0!</v>
      </c>
      <c r="HG64" s="2" t="e">
        <f t="shared" si="287"/>
        <v>#DIV/0!</v>
      </c>
      <c r="HH64" s="2" t="e">
        <f t="shared" si="288"/>
        <v>#DIV/0!</v>
      </c>
      <c r="HI64" s="2" t="e">
        <f t="shared" si="289"/>
        <v>#DIV/0!</v>
      </c>
      <c r="HJ64" s="11" t="e">
        <f t="shared" si="290"/>
        <v>#DIV/0!</v>
      </c>
      <c r="HK64" s="60" t="e">
        <f t="shared" si="291"/>
        <v>#DIV/0!</v>
      </c>
      <c r="HL64" s="57"/>
      <c r="HM64" s="57" t="e">
        <f t="shared" si="292"/>
        <v>#DIV/0!</v>
      </c>
      <c r="HN64" s="57" t="e">
        <f t="shared" si="293"/>
        <v>#DIV/0!</v>
      </c>
      <c r="HO64" s="57" t="e">
        <f t="shared" si="294"/>
        <v>#DIV/0!</v>
      </c>
      <c r="HP64" s="57" t="e">
        <f t="shared" si="295"/>
        <v>#DIV/0!</v>
      </c>
      <c r="HQ64" s="57" t="e">
        <f t="shared" si="296"/>
        <v>#DIV/0!</v>
      </c>
      <c r="HR64" s="57"/>
      <c r="HS64" s="57" t="e">
        <f t="shared" si="297"/>
        <v>#DIV/0!</v>
      </c>
      <c r="HT64" s="57" t="e">
        <f t="shared" si="298"/>
        <v>#DIV/0!</v>
      </c>
      <c r="HU64" s="57" t="e">
        <f t="shared" si="299"/>
        <v>#DIV/0!</v>
      </c>
      <c r="HV64" s="57" t="e">
        <f t="shared" si="300"/>
        <v>#DIV/0!</v>
      </c>
      <c r="HW64" s="57" t="e">
        <f t="shared" si="301"/>
        <v>#DIV/0!</v>
      </c>
      <c r="HX64" s="57"/>
      <c r="HY64" s="57" t="e">
        <f t="shared" si="302"/>
        <v>#DIV/0!</v>
      </c>
      <c r="HZ64" s="57" t="e">
        <f t="shared" si="303"/>
        <v>#DIV/0!</v>
      </c>
      <c r="IA64" s="57"/>
      <c r="IB64" s="61">
        <f t="shared" si="304"/>
        <v>0</v>
      </c>
      <c r="IC64" s="57" t="str">
        <f t="shared" si="305"/>
        <v/>
      </c>
      <c r="ID64" s="42"/>
      <c r="IE64" s="2" t="str">
        <f t="shared" si="306"/>
        <v/>
      </c>
      <c r="IF64" s="60" t="e">
        <f t="shared" si="307"/>
        <v>#DIV/0!</v>
      </c>
      <c r="IG64" s="60" t="str">
        <f t="shared" si="308"/>
        <v/>
      </c>
      <c r="IH64" s="60" t="str">
        <f t="shared" si="309"/>
        <v>zinco-</v>
      </c>
      <c r="II64" s="60" t="str">
        <f t="shared" si="310"/>
        <v>mangano-</v>
      </c>
      <c r="IJ64" s="60" t="e">
        <f t="shared" si="311"/>
        <v>#DIV/0!</v>
      </c>
      <c r="IK64" s="60" t="e">
        <f t="shared" si="312"/>
        <v>#DIV/0!</v>
      </c>
      <c r="IL64" s="60" t="e">
        <f t="shared" si="313"/>
        <v>#DIV/0!</v>
      </c>
      <c r="IM64" s="60" t="e">
        <f t="shared" si="314"/>
        <v>#DIV/0!</v>
      </c>
      <c r="IN64" s="60" t="str">
        <f t="shared" si="315"/>
        <v/>
      </c>
      <c r="IO64" s="60" t="str">
        <f t="shared" si="316"/>
        <v/>
      </c>
      <c r="IP64" s="57"/>
      <c r="IQ64" s="57" t="str">
        <f t="shared" si="317"/>
        <v>ERROR!!</v>
      </c>
    </row>
    <row r="65" spans="1:251">
      <c r="A65"/>
      <c r="B65"/>
      <c r="C65"/>
      <c r="D65"/>
      <c r="E65"/>
      <c r="F65" t="s">
        <v>196</v>
      </c>
      <c r="G65" s="73"/>
      <c r="H65" s="74"/>
      <c r="I65" s="73"/>
      <c r="J65" s="73"/>
      <c r="K65" s="73"/>
      <c r="L65" s="73"/>
      <c r="M65" s="74"/>
      <c r="N65" s="74"/>
      <c r="O65" s="74"/>
      <c r="P65" s="74"/>
      <c r="Q65" s="74"/>
      <c r="R65" s="74"/>
      <c r="S65" s="67"/>
      <c r="T65" s="67"/>
      <c r="U65" s="69"/>
      <c r="V65"/>
      <c r="W65"/>
      <c r="X65" s="29">
        <f t="shared" si="173"/>
        <v>0</v>
      </c>
      <c r="Y65" s="29">
        <f t="shared" si="174"/>
        <v>0</v>
      </c>
      <c r="Z65" s="29" t="e">
        <f t="shared" si="175"/>
        <v>#DIV/0!</v>
      </c>
      <c r="AA65" s="29" t="e">
        <f t="shared" si="176"/>
        <v>#DIV/0!</v>
      </c>
      <c r="AB65" s="29" t="e">
        <f t="shared" si="177"/>
        <v>#DIV/0!</v>
      </c>
      <c r="AC65" s="29" t="e">
        <f t="shared" si="178"/>
        <v>#DIV/0!</v>
      </c>
      <c r="AF65" s="23">
        <v>60.084299999999999</v>
      </c>
      <c r="AG65" s="23">
        <v>79.878799999999998</v>
      </c>
      <c r="AH65" s="23">
        <v>101.96120000000001</v>
      </c>
      <c r="AI65" s="23">
        <v>151.99039999999999</v>
      </c>
      <c r="AJ65" s="23">
        <v>159.69</v>
      </c>
      <c r="AK65" s="23">
        <v>71.846400000000003</v>
      </c>
      <c r="AL65" s="23">
        <v>70.9375</v>
      </c>
      <c r="AM65" s="23">
        <v>40.304400000000001</v>
      </c>
      <c r="AN65" s="23">
        <v>56.077399999999997</v>
      </c>
      <c r="AO65" s="23">
        <v>61.978999999999999</v>
      </c>
      <c r="AP65" s="23">
        <v>94.195999999999998</v>
      </c>
      <c r="AQ65" s="23">
        <v>18.998000000000001</v>
      </c>
      <c r="AR65" s="23">
        <v>35.450000000000003</v>
      </c>
      <c r="AS65" s="23">
        <v>29.88</v>
      </c>
      <c r="AT65" s="23">
        <v>74.691999999999993</v>
      </c>
      <c r="AU65" s="23">
        <v>81.39</v>
      </c>
      <c r="AX65" s="54">
        <f t="shared" si="179"/>
        <v>0</v>
      </c>
      <c r="AY65" s="54">
        <f t="shared" si="180"/>
        <v>0</v>
      </c>
      <c r="AZ65" s="54">
        <f t="shared" si="181"/>
        <v>0</v>
      </c>
      <c r="BA65" s="54">
        <f t="shared" si="182"/>
        <v>0</v>
      </c>
      <c r="BB65" s="54">
        <f t="shared" si="183"/>
        <v>0</v>
      </c>
      <c r="BC65" s="54">
        <f t="shared" si="184"/>
        <v>0</v>
      </c>
      <c r="BD65" s="54">
        <f t="shared" si="185"/>
        <v>0</v>
      </c>
      <c r="BE65" s="54">
        <f t="shared" si="186"/>
        <v>0</v>
      </c>
      <c r="BF65" s="54">
        <f t="shared" si="187"/>
        <v>0</v>
      </c>
      <c r="BG65" s="54">
        <f t="shared" si="188"/>
        <v>0</v>
      </c>
      <c r="BH65" s="54">
        <f t="shared" si="189"/>
        <v>0</v>
      </c>
      <c r="BI65" s="54">
        <f t="shared" si="190"/>
        <v>0</v>
      </c>
      <c r="BJ65" s="54">
        <f t="shared" si="191"/>
        <v>0</v>
      </c>
      <c r="BK65" s="54">
        <f t="shared" si="192"/>
        <v>0</v>
      </c>
      <c r="BL65" s="54">
        <f t="shared" si="193"/>
        <v>0</v>
      </c>
      <c r="BM65" s="42"/>
      <c r="BO65" s="54">
        <f>'Norm-coeff'!$C$2+$AX65*'Norm-coeff'!$D$2+$AY65*'Norm-coeff'!$E$2+$AZ65*'Norm-coeff'!$F$2+$BA65*'Norm-coeff'!$G$2+$BB65*'Norm-coeff'!$H$2+$BC65*'Norm-coeff'!$I$2+$BD65*'Norm-coeff'!$J$2+$BE65*'Norm-coeff'!$K$2+$BF65*'Norm-coeff'!$L$2+$BG65*'Norm-coeff'!$M$2+$BH65*'Norm-coeff'!$N$2+$BI65*'Norm-coeff'!$O$2</f>
        <v>5.4045421474420303</v>
      </c>
      <c r="BP65" s="54">
        <f>'Norm-coeff'!$C$3+$AX65*'Norm-coeff'!$D$3+$AY65*'Norm-coeff'!$E$3+$AZ65*'Norm-coeff'!$F$3+$BA65*'Norm-coeff'!$G$3+$BB65*'Norm-coeff'!$H$3+$BC65*'Norm-coeff'!$I$3+$BD65*'Norm-coeff'!$J$3+$BE65*'Norm-coeff'!$K$3+$BF65*'Norm-coeff'!$L$3+$BG65*'Norm-coeff'!$M$3+$BH65*'Norm-coeff'!$N$3+$BI65*'Norm-coeff'!$O$3</f>
        <v>3.15319116612705</v>
      </c>
      <c r="BQ65" s="54">
        <f>'Norm-coeff'!$C$4+$AX65*'Norm-coeff'!$D$4+$AY65*'Norm-coeff'!$E$4+$AZ65*'Norm-coeff'!$F$4+$BA65*'Norm-coeff'!$G$4+$BB65*'Norm-coeff'!$H$4+$BC65*'Norm-coeff'!$I$4+$BD65*'Norm-coeff'!$J$4+$BE65*'Norm-coeff'!$K$4+$BF65*'Norm-coeff'!$L$4+$BG65*'Norm-coeff'!$M$4+$BH65*'Norm-coeff'!$N$4+$BI65*'Norm-coeff'!$O$4</f>
        <v>1.42115649462768</v>
      </c>
      <c r="BR65" s="54">
        <f>'Norm-coeff'!$C$5+$AX65*'Norm-coeff'!$D$5+$AY65*'Norm-coeff'!$E$5+$AZ65*'Norm-coeff'!$F$5+$BA65*'Norm-coeff'!$G$5+$BB65*'Norm-coeff'!$H$5+$BC65*'Norm-coeff'!$I$5+$BD65*'Norm-coeff'!$J$5+$BE65*'Norm-coeff'!$K$5+$BF65*'Norm-coeff'!$L$5+$BG65*'Norm-coeff'!$M$5+$BH65*'Norm-coeff'!$N$5+$BI65*'Norm-coeff'!$O$5</f>
        <v>1.0553329241296201</v>
      </c>
      <c r="BS65" s="54">
        <f>'Norm-coeff'!$C$6+$AX65*'Norm-coeff'!$D$6+$AY65*'Norm-coeff'!$E$6+$AZ65*'Norm-coeff'!$F$6+$BA65*'Norm-coeff'!$G$6+$BB65*'Norm-coeff'!$H$6+$BC65*'Norm-coeff'!$I$6+$BD65*'Norm-coeff'!$J$6+$BE65*'Norm-coeff'!$K$6+$BF65*'Norm-coeff'!$L$6+$BG65*'Norm-coeff'!$M$6+$BH65*'Norm-coeff'!$N$6+$BI65*'Norm-coeff'!$O$6</f>
        <v>-1.48700885495103E-2</v>
      </c>
      <c r="BT65" s="54">
        <f>'Norm-coeff'!$C$7+$AX65*'Norm-coeff'!$D$7+$AY65*'Norm-coeff'!$E$7+$AZ65*'Norm-coeff'!$F$7+$BA65*'Norm-coeff'!$G$7+$BB65*'Norm-coeff'!$H$7+$BC65*'Norm-coeff'!$I$7+$BD65*'Norm-coeff'!$J$7+$BE65*'Norm-coeff'!$K$7+$BF65*'Norm-coeff'!$L$7+$BG65*'Norm-coeff'!$M$7+$BH65*'Norm-coeff'!$N$7+$BI65*'Norm-coeff'!$O$7</f>
        <v>2.0907583608832998</v>
      </c>
      <c r="BU65" s="54">
        <f>'Norm-coeff'!$C$8+$AX65*'Norm-coeff'!$D$8+$AY65*'Norm-coeff'!$E$8+$AZ65*'Norm-coeff'!$F$8+$BA65*'Norm-coeff'!$G$8+$BB65*'Norm-coeff'!$H$8+$BC65*'Norm-coeff'!$I$8+$BD65*'Norm-coeff'!$J$8+$BE65*'Norm-coeff'!$K$8+$BF65*'Norm-coeff'!$L$8+$BG65*'Norm-coeff'!$M$8+$BH65*'Norm-coeff'!$N$8+$BI65*'Norm-coeff'!$O$8</f>
        <v>0.65894159836244504</v>
      </c>
      <c r="BV65" s="54">
        <f>'Norm-coeff'!$C$9+$AX65*'Norm-coeff'!$D$9+$AY65*'Norm-coeff'!$E$9+$AZ65*'Norm-coeff'!$F$9+$BA65*'Norm-coeff'!$G$9+$BB65*'Norm-coeff'!$H$9+$BC65*'Norm-coeff'!$I$9+$BD65*'Norm-coeff'!$J$9+$BE65*'Norm-coeff'!$K$9+$BF65*'Norm-coeff'!$L$9+$BG65*'Norm-coeff'!$M$9+$BH65*'Norm-coeff'!$N$9+$BI65*'Norm-coeff'!$O$9</f>
        <v>1.48961085014701</v>
      </c>
      <c r="BW65" s="54">
        <f>'Norm-coeff'!$C$10+$AX65*'Norm-coeff'!$D$10+$AY65*'Norm-coeff'!$E$10+$AZ65*'Norm-coeff'!$F$10+$BA65*'Norm-coeff'!$G$10+$BB65*'Norm-coeff'!$H$10+$BC65*'Norm-coeff'!$I$10+$BD65*'Norm-coeff'!$J$10+$BE65*'Norm-coeff'!$K$10+$BF65*'Norm-coeff'!$L$10+$BG65*'Norm-coeff'!$M$10+$BH65*'Norm-coeff'!$N$10+$BI65*'Norm-coeff'!$O$10</f>
        <v>1.42058735749591</v>
      </c>
      <c r="BX65" s="54">
        <f>'Norm-coeff'!$C$11+$AX65*'Norm-coeff'!$D$11+$AY65*'Norm-coeff'!$E$11+$AZ65*'Norm-coeff'!$F$11+$BA65*'Norm-coeff'!$G$11+$BB65*'Norm-coeff'!$H$11+$BC65*'Norm-coeff'!$I$11+$BD65*'Norm-coeff'!$J$11+$BE65*'Norm-coeff'!$K$11+$BF65*'Norm-coeff'!$L$11+$BG65*'Norm-coeff'!$M$11+$BH65*'Norm-coeff'!$N$11+$BI65*'Norm-coeff'!$O$11</f>
        <v>0.221233014421479</v>
      </c>
      <c r="BY65" s="54">
        <f>'Norm-coeff'!$C$12+$AX65*'Norm-coeff'!$D$12+$AY65*'Norm-coeff'!$E$12+$AZ65*'Norm-coeff'!$F$12+$BA65*'Norm-coeff'!$G$12+$BB65*'Norm-coeff'!$H$12+$BC65*'Norm-coeff'!$I$12+$BD65*'Norm-coeff'!$J$12+$BE65*'Norm-coeff'!$K$12+$BF65*'Norm-coeff'!$L$12+$BG65*'Norm-coeff'!$M$12+$BH65*'Norm-coeff'!$N$12+$BI65*'Norm-coeff'!$O$12</f>
        <v>0.283527502056037</v>
      </c>
      <c r="BZ65" s="54">
        <f>'Norm-coeff'!$C$13+$AX65*'Norm-coeff'!$D$13+$AY65*'Norm-coeff'!$E$13+$AZ65*'Norm-coeff'!$F$13+$BA65*'Norm-coeff'!$G$13+$BB65*'Norm-coeff'!$H$13+$BC65*'Norm-coeff'!$I$13+$BD65*'Norm-coeff'!$J$13+$BE65*'Norm-coeff'!$K$13+$BF65*'Norm-coeff'!$L$13+$BG65*'Norm-coeff'!$M$13+$BH65*'Norm-coeff'!$N$13+$BI65*'Norm-coeff'!$O$13</f>
        <v>-4.1864930554451202E-2</v>
      </c>
      <c r="CA65" s="54">
        <f>'Norm-coeff'!$C$14+$AX65*'Norm-coeff'!$D$14+$AY65*'Norm-coeff'!$E$14+$AZ65*'Norm-coeff'!$F$14+$BA65*'Norm-coeff'!$G$14+$BB65*'Norm-coeff'!$H$14+$BC65*'Norm-coeff'!$I$14+$BD65*'Norm-coeff'!$J$14+$BE65*'Norm-coeff'!$K$14+$BF65*'Norm-coeff'!$L$14+$BG65*'Norm-coeff'!$M$14+$BH65*'Norm-coeff'!$N$14+$BI65*'Norm-coeff'!$O$14</f>
        <v>4.2526983164477103</v>
      </c>
      <c r="CC65" s="54">
        <f t="shared" si="318"/>
        <v>0</v>
      </c>
      <c r="CG65" s="54">
        <f t="shared" si="194"/>
        <v>0</v>
      </c>
      <c r="CH65" s="54">
        <f t="shared" si="172"/>
        <v>0</v>
      </c>
      <c r="CI65" s="54">
        <f t="shared" si="195"/>
        <v>0</v>
      </c>
      <c r="CJ65" s="56">
        <f t="shared" si="196"/>
        <v>0</v>
      </c>
      <c r="CK65" s="54">
        <f t="shared" si="197"/>
        <v>0</v>
      </c>
      <c r="CL65" s="54">
        <f t="shared" si="198"/>
        <v>0</v>
      </c>
      <c r="CM65" s="54">
        <f t="shared" si="199"/>
        <v>0</v>
      </c>
      <c r="CN65" s="54">
        <f t="shared" si="200"/>
        <v>0</v>
      </c>
      <c r="CO65" s="54">
        <f t="shared" si="201"/>
        <v>0</v>
      </c>
      <c r="CP65" s="54">
        <f t="shared" si="202"/>
        <v>0</v>
      </c>
      <c r="CQ65" s="54">
        <f t="shared" si="203"/>
        <v>0</v>
      </c>
      <c r="CR65" s="54">
        <f t="shared" si="204"/>
        <v>0</v>
      </c>
      <c r="CS65" s="54">
        <f t="shared" si="205"/>
        <v>0</v>
      </c>
      <c r="CU65" s="54">
        <f t="shared" si="206"/>
        <v>0</v>
      </c>
      <c r="CV65" s="54">
        <f t="shared" si="207"/>
        <v>0</v>
      </c>
      <c r="CW65" s="54">
        <f t="shared" si="208"/>
        <v>0</v>
      </c>
      <c r="CX65" s="54">
        <f t="shared" si="209"/>
        <v>0</v>
      </c>
      <c r="CZ65" s="54">
        <f t="shared" si="210"/>
        <v>0</v>
      </c>
      <c r="DA65" s="54">
        <f t="shared" si="211"/>
        <v>0</v>
      </c>
      <c r="DB65" s="54">
        <f t="shared" si="212"/>
        <v>0</v>
      </c>
      <c r="DC65" s="54">
        <f t="shared" si="213"/>
        <v>0</v>
      </c>
      <c r="DD65" s="54">
        <f t="shared" si="214"/>
        <v>0</v>
      </c>
      <c r="DE65" s="54">
        <f t="shared" si="215"/>
        <v>0</v>
      </c>
      <c r="DF65" s="54">
        <f t="shared" si="216"/>
        <v>0</v>
      </c>
      <c r="DG65" s="54">
        <f t="shared" si="217"/>
        <v>2</v>
      </c>
      <c r="DH65" s="71">
        <f t="shared" si="218"/>
        <v>0</v>
      </c>
      <c r="DI65" s="71">
        <f t="shared" si="219"/>
        <v>0</v>
      </c>
      <c r="DJ65" s="54">
        <f t="shared" si="220"/>
        <v>0</v>
      </c>
      <c r="DK65" s="54">
        <f t="shared" si="221"/>
        <v>2</v>
      </c>
      <c r="DL65" s="4">
        <f t="shared" si="49"/>
        <v>0</v>
      </c>
      <c r="DM65" s="3">
        <f t="shared" si="222"/>
        <v>0</v>
      </c>
      <c r="DN65" s="3">
        <f t="shared" si="223"/>
        <v>0</v>
      </c>
      <c r="DO65" s="4" t="e">
        <f t="shared" si="224"/>
        <v>#DIV/0!</v>
      </c>
      <c r="DP65" s="57"/>
      <c r="DQ65" s="57"/>
      <c r="DR65" s="56">
        <f t="shared" si="53"/>
        <v>2</v>
      </c>
      <c r="DS65" s="56">
        <f t="shared" si="54"/>
        <v>0</v>
      </c>
      <c r="DT65" s="38">
        <f t="shared" si="55"/>
        <v>0</v>
      </c>
      <c r="DU65" s="38">
        <f t="shared" si="225"/>
        <v>2</v>
      </c>
      <c r="DV65" s="38">
        <f t="shared" si="57"/>
        <v>0</v>
      </c>
      <c r="DW65" s="39">
        <f t="shared" si="58"/>
        <v>0</v>
      </c>
      <c r="DX65" s="39">
        <f t="shared" si="59"/>
        <v>0</v>
      </c>
      <c r="DY65" s="39">
        <f t="shared" si="60"/>
        <v>0</v>
      </c>
      <c r="DZ65" s="39">
        <f t="shared" si="61"/>
        <v>0</v>
      </c>
      <c r="EA65" s="39">
        <f t="shared" si="62"/>
        <v>0</v>
      </c>
      <c r="EB65" s="37" t="e">
        <f t="shared" si="226"/>
        <v>#DIV/0!</v>
      </c>
      <c r="EC65" s="37" t="e">
        <f t="shared" si="227"/>
        <v>#DIV/0!</v>
      </c>
      <c r="ED65" s="37" t="e">
        <f t="shared" si="228"/>
        <v>#DIV/0!</v>
      </c>
      <c r="EE65" s="37" t="e">
        <f t="shared" si="229"/>
        <v>#DIV/0!</v>
      </c>
      <c r="EF65" s="39" t="e">
        <f t="shared" si="230"/>
        <v>#DIV/0!</v>
      </c>
      <c r="EG65" s="37" t="e">
        <f t="shared" si="231"/>
        <v>#DIV/0!</v>
      </c>
      <c r="EH65" s="37" t="e">
        <f t="shared" si="232"/>
        <v>#DIV/0!</v>
      </c>
      <c r="EI65" s="11" t="b">
        <f t="shared" si="233"/>
        <v>1</v>
      </c>
      <c r="EJ65" s="11" t="b">
        <f t="shared" si="234"/>
        <v>0</v>
      </c>
      <c r="EK65" s="39" t="e">
        <f t="shared" si="235"/>
        <v>#DIV/0!</v>
      </c>
      <c r="EL65" s="39" t="e">
        <f t="shared" si="236"/>
        <v>#DIV/0!</v>
      </c>
      <c r="EM65" s="39" t="e">
        <f t="shared" si="237"/>
        <v>#DIV/0!</v>
      </c>
      <c r="EN65" s="39" t="e">
        <f t="shared" si="238"/>
        <v>#DIV/0!</v>
      </c>
      <c r="EO65" s="39" t="e">
        <f t="shared" si="239"/>
        <v>#DIV/0!</v>
      </c>
      <c r="EP65" s="39" t="e">
        <f t="shared" si="240"/>
        <v>#DIV/0!</v>
      </c>
      <c r="EQ65" s="39" t="e">
        <f t="shared" si="241"/>
        <v>#DIV/0!</v>
      </c>
      <c r="ER65" s="39" t="e">
        <f t="shared" si="242"/>
        <v>#DIV/0!</v>
      </c>
      <c r="ES65" s="58" t="str">
        <f t="shared" si="243"/>
        <v>(OH,F,Cl)-dominate amphibole</v>
      </c>
      <c r="ET65" s="58" t="e">
        <f t="shared" si="244"/>
        <v>#N/A</v>
      </c>
      <c r="EU65" s="56">
        <f t="shared" si="82"/>
        <v>0</v>
      </c>
      <c r="EV65" s="56">
        <f t="shared" si="83"/>
        <v>0</v>
      </c>
      <c r="EW65" s="56">
        <f t="shared" si="84"/>
        <v>0</v>
      </c>
      <c r="EX65" s="56">
        <f t="shared" si="85"/>
        <v>0</v>
      </c>
      <c r="EY65" s="56">
        <f t="shared" si="86"/>
        <v>0</v>
      </c>
      <c r="EZ65" s="56">
        <f t="shared" si="87"/>
        <v>0</v>
      </c>
      <c r="FA65" s="39">
        <f t="shared" si="88"/>
        <v>0</v>
      </c>
      <c r="FB65" s="39">
        <f t="shared" si="89"/>
        <v>0</v>
      </c>
      <c r="FC65" s="54">
        <f t="shared" si="90"/>
        <v>0</v>
      </c>
      <c r="FD65" s="54">
        <f t="shared" si="91"/>
        <v>0</v>
      </c>
      <c r="FE65" s="39">
        <f t="shared" si="92"/>
        <v>0</v>
      </c>
      <c r="FF65" s="54">
        <f t="shared" si="93"/>
        <v>0</v>
      </c>
      <c r="FG65" s="39">
        <f t="shared" si="94"/>
        <v>0</v>
      </c>
      <c r="FH65" s="39">
        <f t="shared" si="245"/>
        <v>0</v>
      </c>
      <c r="FI65" s="39">
        <f t="shared" si="246"/>
        <v>0</v>
      </c>
      <c r="FJ65" s="39">
        <f t="shared" si="247"/>
        <v>0</v>
      </c>
      <c r="FK65" s="39" t="e">
        <f t="shared" si="248"/>
        <v>#DIV/0!</v>
      </c>
      <c r="FL65" s="39" t="e">
        <f t="shared" si="249"/>
        <v>#DIV/0!</v>
      </c>
      <c r="FM65" s="39" t="e">
        <f t="shared" si="250"/>
        <v>#DIV/0!</v>
      </c>
      <c r="FN65" s="39">
        <f t="shared" si="251"/>
        <v>1</v>
      </c>
      <c r="FO65" s="39">
        <f t="shared" si="102"/>
        <v>0</v>
      </c>
      <c r="FP65" s="39">
        <f t="shared" si="103"/>
        <v>0</v>
      </c>
      <c r="FQ65" s="39">
        <f t="shared" si="104"/>
        <v>0</v>
      </c>
      <c r="FR65" s="39">
        <f t="shared" si="252"/>
        <v>0</v>
      </c>
      <c r="FS65" s="39">
        <f t="shared" si="253"/>
        <v>0</v>
      </c>
      <c r="FU65" s="39" t="e">
        <f t="shared" si="254"/>
        <v>#DIV/0!</v>
      </c>
      <c r="FV65" s="39" t="e">
        <f t="shared" si="255"/>
        <v>#DIV/0!</v>
      </c>
      <c r="FW65" s="39" t="e">
        <f t="shared" si="256"/>
        <v>#DIV/0!</v>
      </c>
      <c r="FY65" s="39" t="e">
        <f t="shared" si="257"/>
        <v>#DIV/0!</v>
      </c>
      <c r="FZ65" s="39" t="e">
        <f t="shared" si="258"/>
        <v>#DIV/0!</v>
      </c>
      <c r="GA65" s="39" t="e">
        <f t="shared" si="259"/>
        <v>#DIV/0!</v>
      </c>
      <c r="GB65" s="39" t="e">
        <f t="shared" si="260"/>
        <v>#DIV/0!</v>
      </c>
      <c r="GC65" s="39" t="e">
        <f t="shared" si="261"/>
        <v>#DIV/0!</v>
      </c>
      <c r="GD65" s="39" t="e">
        <f t="shared" si="262"/>
        <v>#DIV/0!</v>
      </c>
      <c r="GE65" s="39" t="e">
        <f t="shared" si="263"/>
        <v>#DIV/0!</v>
      </c>
      <c r="GF65" s="39" t="e">
        <f t="shared" si="264"/>
        <v>#DIV/0!</v>
      </c>
      <c r="GG65" s="39" t="e">
        <f t="shared" si="265"/>
        <v>#DIV/0!</v>
      </c>
      <c r="GH65" s="39" t="e">
        <f t="shared" si="266"/>
        <v>#DIV/0!</v>
      </c>
      <c r="GI65" s="39"/>
      <c r="GJ65" s="39" t="e">
        <f t="shared" si="267"/>
        <v>#DIV/0!</v>
      </c>
      <c r="GK65" s="39" t="e">
        <f t="shared" si="268"/>
        <v>#DIV/0!</v>
      </c>
      <c r="GL65" s="39" t="e">
        <f t="shared" si="269"/>
        <v>#DIV/0!</v>
      </c>
      <c r="GM65" s="39" t="e">
        <f t="shared" si="270"/>
        <v>#DIV/0!</v>
      </c>
      <c r="GN65" s="39" t="e">
        <f t="shared" si="271"/>
        <v>#DIV/0!</v>
      </c>
      <c r="GO65" s="57"/>
      <c r="GP65" s="57" t="e">
        <f t="shared" si="272"/>
        <v>#DIV/0!</v>
      </c>
      <c r="GQ65" s="59" t="e">
        <f t="shared" si="273"/>
        <v>#DIV/0!</v>
      </c>
      <c r="GR65" s="41" t="e">
        <f t="shared" si="274"/>
        <v>#DIV/0!</v>
      </c>
      <c r="GS65" s="57" t="e">
        <f t="shared" si="275"/>
        <v>#DIV/0!</v>
      </c>
      <c r="GT65" s="57" t="e">
        <f t="shared" si="276"/>
        <v>#DIV/0!</v>
      </c>
      <c r="GU65" s="57" t="e">
        <f t="shared" si="277"/>
        <v>#DIV/0!</v>
      </c>
      <c r="GV65" s="57"/>
      <c r="GW65" s="42" t="e">
        <f t="shared" si="278"/>
        <v>#DIV/0!</v>
      </c>
      <c r="GX65" s="42" t="e">
        <f t="shared" si="279"/>
        <v>#DIV/0!</v>
      </c>
      <c r="GY65" s="42" t="e">
        <f t="shared" si="280"/>
        <v>#DIV/0!</v>
      </c>
      <c r="GZ65" s="57"/>
      <c r="HA65" s="2" t="e">
        <f t="shared" si="281"/>
        <v>#DIV/0!</v>
      </c>
      <c r="HB65" s="2" t="e">
        <f t="shared" si="282"/>
        <v>#DIV/0!</v>
      </c>
      <c r="HC65" s="2" t="e">
        <f t="shared" si="283"/>
        <v>#DIV/0!</v>
      </c>
      <c r="HD65" s="2" t="e">
        <f t="shared" si="284"/>
        <v>#DIV/0!</v>
      </c>
      <c r="HE65" s="2" t="e">
        <f t="shared" si="285"/>
        <v>#DIV/0!</v>
      </c>
      <c r="HF65" s="2" t="e">
        <f t="shared" si="286"/>
        <v>#DIV/0!</v>
      </c>
      <c r="HG65" s="2" t="e">
        <f t="shared" si="287"/>
        <v>#DIV/0!</v>
      </c>
      <c r="HH65" s="2" t="e">
        <f t="shared" si="288"/>
        <v>#DIV/0!</v>
      </c>
      <c r="HI65" s="2" t="e">
        <f t="shared" si="289"/>
        <v>#DIV/0!</v>
      </c>
      <c r="HJ65" s="11" t="e">
        <f t="shared" si="290"/>
        <v>#DIV/0!</v>
      </c>
      <c r="HK65" s="60" t="e">
        <f t="shared" si="291"/>
        <v>#DIV/0!</v>
      </c>
      <c r="HL65" s="57"/>
      <c r="HM65" s="57" t="e">
        <f t="shared" si="292"/>
        <v>#DIV/0!</v>
      </c>
      <c r="HN65" s="57" t="e">
        <f t="shared" si="293"/>
        <v>#DIV/0!</v>
      </c>
      <c r="HO65" s="57" t="e">
        <f t="shared" si="294"/>
        <v>#DIV/0!</v>
      </c>
      <c r="HP65" s="57" t="e">
        <f t="shared" si="295"/>
        <v>#DIV/0!</v>
      </c>
      <c r="HQ65" s="57" t="e">
        <f t="shared" si="296"/>
        <v>#DIV/0!</v>
      </c>
      <c r="HR65" s="57"/>
      <c r="HS65" s="57" t="e">
        <f t="shared" si="297"/>
        <v>#DIV/0!</v>
      </c>
      <c r="HT65" s="57" t="e">
        <f t="shared" si="298"/>
        <v>#DIV/0!</v>
      </c>
      <c r="HU65" s="57" t="e">
        <f t="shared" si="299"/>
        <v>#DIV/0!</v>
      </c>
      <c r="HV65" s="57" t="e">
        <f t="shared" si="300"/>
        <v>#DIV/0!</v>
      </c>
      <c r="HW65" s="57" t="e">
        <f t="shared" si="301"/>
        <v>#DIV/0!</v>
      </c>
      <c r="HX65" s="57"/>
      <c r="HY65" s="57" t="e">
        <f t="shared" si="302"/>
        <v>#DIV/0!</v>
      </c>
      <c r="HZ65" s="57" t="e">
        <f t="shared" si="303"/>
        <v>#DIV/0!</v>
      </c>
      <c r="IA65" s="57"/>
      <c r="IB65" s="61">
        <f t="shared" si="304"/>
        <v>0</v>
      </c>
      <c r="IC65" s="57" t="str">
        <f t="shared" si="305"/>
        <v/>
      </c>
      <c r="ID65" s="42"/>
      <c r="IE65" s="2" t="str">
        <f t="shared" si="306"/>
        <v/>
      </c>
      <c r="IF65" s="60" t="e">
        <f t="shared" si="307"/>
        <v>#DIV/0!</v>
      </c>
      <c r="IG65" s="60" t="str">
        <f t="shared" si="308"/>
        <v/>
      </c>
      <c r="IH65" s="60" t="str">
        <f t="shared" si="309"/>
        <v>zinco-</v>
      </c>
      <c r="II65" s="60" t="str">
        <f t="shared" si="310"/>
        <v>mangano-</v>
      </c>
      <c r="IJ65" s="60" t="e">
        <f t="shared" si="311"/>
        <v>#DIV/0!</v>
      </c>
      <c r="IK65" s="60" t="e">
        <f t="shared" si="312"/>
        <v>#DIV/0!</v>
      </c>
      <c r="IL65" s="60" t="e">
        <f t="shared" si="313"/>
        <v>#DIV/0!</v>
      </c>
      <c r="IM65" s="60" t="e">
        <f t="shared" si="314"/>
        <v>#DIV/0!</v>
      </c>
      <c r="IN65" s="60" t="str">
        <f t="shared" si="315"/>
        <v/>
      </c>
      <c r="IO65" s="60" t="str">
        <f t="shared" si="316"/>
        <v/>
      </c>
      <c r="IP65" s="57"/>
      <c r="IQ65" s="57" t="str">
        <f t="shared" si="317"/>
        <v>ERROR!!</v>
      </c>
    </row>
    <row r="66" spans="1:251">
      <c r="A66"/>
      <c r="B66"/>
      <c r="C66"/>
      <c r="D66"/>
      <c r="E66"/>
      <c r="F66" t="s">
        <v>196</v>
      </c>
      <c r="G66" s="73"/>
      <c r="H66" s="74"/>
      <c r="I66" s="73"/>
      <c r="J66" s="73"/>
      <c r="K66" s="73"/>
      <c r="L66" s="73"/>
      <c r="M66" s="74"/>
      <c r="N66" s="74"/>
      <c r="O66" s="74"/>
      <c r="P66" s="74"/>
      <c r="Q66" s="74"/>
      <c r="R66" s="74"/>
      <c r="S66" s="67"/>
      <c r="T66" s="67"/>
      <c r="U66" s="69"/>
      <c r="V66"/>
      <c r="W66"/>
      <c r="X66" s="29">
        <f t="shared" si="173"/>
        <v>0</v>
      </c>
      <c r="Y66" s="29">
        <f t="shared" si="174"/>
        <v>0</v>
      </c>
      <c r="Z66" s="29" t="e">
        <f t="shared" si="175"/>
        <v>#DIV/0!</v>
      </c>
      <c r="AA66" s="29" t="e">
        <f t="shared" si="176"/>
        <v>#DIV/0!</v>
      </c>
      <c r="AB66" s="29" t="e">
        <f t="shared" si="177"/>
        <v>#DIV/0!</v>
      </c>
      <c r="AC66" s="29" t="e">
        <f t="shared" si="178"/>
        <v>#DIV/0!</v>
      </c>
      <c r="AF66" s="23">
        <v>60.084299999999999</v>
      </c>
      <c r="AG66" s="23">
        <v>79.878799999999998</v>
      </c>
      <c r="AH66" s="23">
        <v>101.96120000000001</v>
      </c>
      <c r="AI66" s="23">
        <v>151.99039999999999</v>
      </c>
      <c r="AJ66" s="23">
        <v>159.69</v>
      </c>
      <c r="AK66" s="23">
        <v>71.846400000000003</v>
      </c>
      <c r="AL66" s="23">
        <v>70.9375</v>
      </c>
      <c r="AM66" s="23">
        <v>40.304400000000001</v>
      </c>
      <c r="AN66" s="23">
        <v>56.077399999999997</v>
      </c>
      <c r="AO66" s="23">
        <v>61.978999999999999</v>
      </c>
      <c r="AP66" s="23">
        <v>94.195999999999998</v>
      </c>
      <c r="AQ66" s="23">
        <v>18.998000000000001</v>
      </c>
      <c r="AR66" s="23">
        <v>35.450000000000003</v>
      </c>
      <c r="AS66" s="23">
        <v>29.88</v>
      </c>
      <c r="AT66" s="23">
        <v>74.691999999999993</v>
      </c>
      <c r="AU66" s="23">
        <v>81.39</v>
      </c>
      <c r="AX66" s="54">
        <f t="shared" si="179"/>
        <v>0</v>
      </c>
      <c r="AY66" s="54">
        <f t="shared" si="180"/>
        <v>0</v>
      </c>
      <c r="AZ66" s="54">
        <f t="shared" si="181"/>
        <v>0</v>
      </c>
      <c r="BA66" s="54">
        <f t="shared" si="182"/>
        <v>0</v>
      </c>
      <c r="BB66" s="54">
        <f t="shared" si="183"/>
        <v>0</v>
      </c>
      <c r="BC66" s="54">
        <f t="shared" si="184"/>
        <v>0</v>
      </c>
      <c r="BD66" s="54">
        <f t="shared" si="185"/>
        <v>0</v>
      </c>
      <c r="BE66" s="54">
        <f t="shared" si="186"/>
        <v>0</v>
      </c>
      <c r="BF66" s="54">
        <f t="shared" si="187"/>
        <v>0</v>
      </c>
      <c r="BG66" s="54">
        <f t="shared" si="188"/>
        <v>0</v>
      </c>
      <c r="BH66" s="54">
        <f t="shared" si="189"/>
        <v>0</v>
      </c>
      <c r="BI66" s="54">
        <f t="shared" si="190"/>
        <v>0</v>
      </c>
      <c r="BJ66" s="54">
        <f t="shared" si="191"/>
        <v>0</v>
      </c>
      <c r="BK66" s="54">
        <f t="shared" si="192"/>
        <v>0</v>
      </c>
      <c r="BL66" s="54">
        <f t="shared" si="193"/>
        <v>0</v>
      </c>
      <c r="BM66" s="42"/>
      <c r="BO66" s="54">
        <f>'Norm-coeff'!$C$2+$AX66*'Norm-coeff'!$D$2+$AY66*'Norm-coeff'!$E$2+$AZ66*'Norm-coeff'!$F$2+$BA66*'Norm-coeff'!$G$2+$BB66*'Norm-coeff'!$H$2+$BC66*'Norm-coeff'!$I$2+$BD66*'Norm-coeff'!$J$2+$BE66*'Norm-coeff'!$K$2+$BF66*'Norm-coeff'!$L$2+$BG66*'Norm-coeff'!$M$2+$BH66*'Norm-coeff'!$N$2+$BI66*'Norm-coeff'!$O$2</f>
        <v>5.4045421474420303</v>
      </c>
      <c r="BP66" s="54">
        <f>'Norm-coeff'!$C$3+$AX66*'Norm-coeff'!$D$3+$AY66*'Norm-coeff'!$E$3+$AZ66*'Norm-coeff'!$F$3+$BA66*'Norm-coeff'!$G$3+$BB66*'Norm-coeff'!$H$3+$BC66*'Norm-coeff'!$I$3+$BD66*'Norm-coeff'!$J$3+$BE66*'Norm-coeff'!$K$3+$BF66*'Norm-coeff'!$L$3+$BG66*'Norm-coeff'!$M$3+$BH66*'Norm-coeff'!$N$3+$BI66*'Norm-coeff'!$O$3</f>
        <v>3.15319116612705</v>
      </c>
      <c r="BQ66" s="54">
        <f>'Norm-coeff'!$C$4+$AX66*'Norm-coeff'!$D$4+$AY66*'Norm-coeff'!$E$4+$AZ66*'Norm-coeff'!$F$4+$BA66*'Norm-coeff'!$G$4+$BB66*'Norm-coeff'!$H$4+$BC66*'Norm-coeff'!$I$4+$BD66*'Norm-coeff'!$J$4+$BE66*'Norm-coeff'!$K$4+$BF66*'Norm-coeff'!$L$4+$BG66*'Norm-coeff'!$M$4+$BH66*'Norm-coeff'!$N$4+$BI66*'Norm-coeff'!$O$4</f>
        <v>1.42115649462768</v>
      </c>
      <c r="BR66" s="54">
        <f>'Norm-coeff'!$C$5+$AX66*'Norm-coeff'!$D$5+$AY66*'Norm-coeff'!$E$5+$AZ66*'Norm-coeff'!$F$5+$BA66*'Norm-coeff'!$G$5+$BB66*'Norm-coeff'!$H$5+$BC66*'Norm-coeff'!$I$5+$BD66*'Norm-coeff'!$J$5+$BE66*'Norm-coeff'!$K$5+$BF66*'Norm-coeff'!$L$5+$BG66*'Norm-coeff'!$M$5+$BH66*'Norm-coeff'!$N$5+$BI66*'Norm-coeff'!$O$5</f>
        <v>1.0553329241296201</v>
      </c>
      <c r="BS66" s="54">
        <f>'Norm-coeff'!$C$6+$AX66*'Norm-coeff'!$D$6+$AY66*'Norm-coeff'!$E$6+$AZ66*'Norm-coeff'!$F$6+$BA66*'Norm-coeff'!$G$6+$BB66*'Norm-coeff'!$H$6+$BC66*'Norm-coeff'!$I$6+$BD66*'Norm-coeff'!$J$6+$BE66*'Norm-coeff'!$K$6+$BF66*'Norm-coeff'!$L$6+$BG66*'Norm-coeff'!$M$6+$BH66*'Norm-coeff'!$N$6+$BI66*'Norm-coeff'!$O$6</f>
        <v>-1.48700885495103E-2</v>
      </c>
      <c r="BT66" s="54">
        <f>'Norm-coeff'!$C$7+$AX66*'Norm-coeff'!$D$7+$AY66*'Norm-coeff'!$E$7+$AZ66*'Norm-coeff'!$F$7+$BA66*'Norm-coeff'!$G$7+$BB66*'Norm-coeff'!$H$7+$BC66*'Norm-coeff'!$I$7+$BD66*'Norm-coeff'!$J$7+$BE66*'Norm-coeff'!$K$7+$BF66*'Norm-coeff'!$L$7+$BG66*'Norm-coeff'!$M$7+$BH66*'Norm-coeff'!$N$7+$BI66*'Norm-coeff'!$O$7</f>
        <v>2.0907583608832998</v>
      </c>
      <c r="BU66" s="54">
        <f>'Norm-coeff'!$C$8+$AX66*'Norm-coeff'!$D$8+$AY66*'Norm-coeff'!$E$8+$AZ66*'Norm-coeff'!$F$8+$BA66*'Norm-coeff'!$G$8+$BB66*'Norm-coeff'!$H$8+$BC66*'Norm-coeff'!$I$8+$BD66*'Norm-coeff'!$J$8+$BE66*'Norm-coeff'!$K$8+$BF66*'Norm-coeff'!$L$8+$BG66*'Norm-coeff'!$M$8+$BH66*'Norm-coeff'!$N$8+$BI66*'Norm-coeff'!$O$8</f>
        <v>0.65894159836244504</v>
      </c>
      <c r="BV66" s="54">
        <f>'Norm-coeff'!$C$9+$AX66*'Norm-coeff'!$D$9+$AY66*'Norm-coeff'!$E$9+$AZ66*'Norm-coeff'!$F$9+$BA66*'Norm-coeff'!$G$9+$BB66*'Norm-coeff'!$H$9+$BC66*'Norm-coeff'!$I$9+$BD66*'Norm-coeff'!$J$9+$BE66*'Norm-coeff'!$K$9+$BF66*'Norm-coeff'!$L$9+$BG66*'Norm-coeff'!$M$9+$BH66*'Norm-coeff'!$N$9+$BI66*'Norm-coeff'!$O$9</f>
        <v>1.48961085014701</v>
      </c>
      <c r="BW66" s="54">
        <f>'Norm-coeff'!$C$10+$AX66*'Norm-coeff'!$D$10+$AY66*'Norm-coeff'!$E$10+$AZ66*'Norm-coeff'!$F$10+$BA66*'Norm-coeff'!$G$10+$BB66*'Norm-coeff'!$H$10+$BC66*'Norm-coeff'!$I$10+$BD66*'Norm-coeff'!$J$10+$BE66*'Norm-coeff'!$K$10+$BF66*'Norm-coeff'!$L$10+$BG66*'Norm-coeff'!$M$10+$BH66*'Norm-coeff'!$N$10+$BI66*'Norm-coeff'!$O$10</f>
        <v>1.42058735749591</v>
      </c>
      <c r="BX66" s="54">
        <f>'Norm-coeff'!$C$11+$AX66*'Norm-coeff'!$D$11+$AY66*'Norm-coeff'!$E$11+$AZ66*'Norm-coeff'!$F$11+$BA66*'Norm-coeff'!$G$11+$BB66*'Norm-coeff'!$H$11+$BC66*'Norm-coeff'!$I$11+$BD66*'Norm-coeff'!$J$11+$BE66*'Norm-coeff'!$K$11+$BF66*'Norm-coeff'!$L$11+$BG66*'Norm-coeff'!$M$11+$BH66*'Norm-coeff'!$N$11+$BI66*'Norm-coeff'!$O$11</f>
        <v>0.221233014421479</v>
      </c>
      <c r="BY66" s="54">
        <f>'Norm-coeff'!$C$12+$AX66*'Norm-coeff'!$D$12+$AY66*'Norm-coeff'!$E$12+$AZ66*'Norm-coeff'!$F$12+$BA66*'Norm-coeff'!$G$12+$BB66*'Norm-coeff'!$H$12+$BC66*'Norm-coeff'!$I$12+$BD66*'Norm-coeff'!$J$12+$BE66*'Norm-coeff'!$K$12+$BF66*'Norm-coeff'!$L$12+$BG66*'Norm-coeff'!$M$12+$BH66*'Norm-coeff'!$N$12+$BI66*'Norm-coeff'!$O$12</f>
        <v>0.283527502056037</v>
      </c>
      <c r="BZ66" s="54">
        <f>'Norm-coeff'!$C$13+$AX66*'Norm-coeff'!$D$13+$AY66*'Norm-coeff'!$E$13+$AZ66*'Norm-coeff'!$F$13+$BA66*'Norm-coeff'!$G$13+$BB66*'Norm-coeff'!$H$13+$BC66*'Norm-coeff'!$I$13+$BD66*'Norm-coeff'!$J$13+$BE66*'Norm-coeff'!$K$13+$BF66*'Norm-coeff'!$L$13+$BG66*'Norm-coeff'!$M$13+$BH66*'Norm-coeff'!$N$13+$BI66*'Norm-coeff'!$O$13</f>
        <v>-4.1864930554451202E-2</v>
      </c>
      <c r="CA66" s="54">
        <f>'Norm-coeff'!$C$14+$AX66*'Norm-coeff'!$D$14+$AY66*'Norm-coeff'!$E$14+$AZ66*'Norm-coeff'!$F$14+$BA66*'Norm-coeff'!$G$14+$BB66*'Norm-coeff'!$H$14+$BC66*'Norm-coeff'!$I$14+$BD66*'Norm-coeff'!$J$14+$BE66*'Norm-coeff'!$K$14+$BF66*'Norm-coeff'!$L$14+$BG66*'Norm-coeff'!$M$14+$BH66*'Norm-coeff'!$N$14+$BI66*'Norm-coeff'!$O$14</f>
        <v>4.2526983164477103</v>
      </c>
      <c r="CC66" s="54">
        <f t="shared" si="318"/>
        <v>0</v>
      </c>
      <c r="CG66" s="54">
        <f t="shared" si="194"/>
        <v>0</v>
      </c>
      <c r="CH66" s="54">
        <f t="shared" si="172"/>
        <v>0</v>
      </c>
      <c r="CI66" s="54">
        <f t="shared" si="195"/>
        <v>0</v>
      </c>
      <c r="CJ66" s="56">
        <f t="shared" si="196"/>
        <v>0</v>
      </c>
      <c r="CK66" s="54">
        <f t="shared" si="197"/>
        <v>0</v>
      </c>
      <c r="CL66" s="54">
        <f t="shared" si="198"/>
        <v>0</v>
      </c>
      <c r="CM66" s="54">
        <f t="shared" si="199"/>
        <v>0</v>
      </c>
      <c r="CN66" s="54">
        <f t="shared" si="200"/>
        <v>0</v>
      </c>
      <c r="CO66" s="54">
        <f t="shared" si="201"/>
        <v>0</v>
      </c>
      <c r="CP66" s="54">
        <f t="shared" si="202"/>
        <v>0</v>
      </c>
      <c r="CQ66" s="54">
        <f t="shared" si="203"/>
        <v>0</v>
      </c>
      <c r="CR66" s="54">
        <f t="shared" si="204"/>
        <v>0</v>
      </c>
      <c r="CS66" s="54">
        <f t="shared" si="205"/>
        <v>0</v>
      </c>
      <c r="CU66" s="54">
        <f t="shared" si="206"/>
        <v>0</v>
      </c>
      <c r="CV66" s="54">
        <f t="shared" si="207"/>
        <v>0</v>
      </c>
      <c r="CW66" s="54">
        <f t="shared" si="208"/>
        <v>0</v>
      </c>
      <c r="CX66" s="54">
        <f t="shared" si="209"/>
        <v>0</v>
      </c>
      <c r="CZ66" s="54">
        <f t="shared" si="210"/>
        <v>0</v>
      </c>
      <c r="DA66" s="54">
        <f t="shared" si="211"/>
        <v>0</v>
      </c>
      <c r="DB66" s="54">
        <f t="shared" si="212"/>
        <v>0</v>
      </c>
      <c r="DC66" s="54">
        <f t="shared" si="213"/>
        <v>0</v>
      </c>
      <c r="DD66" s="54">
        <f t="shared" si="214"/>
        <v>0</v>
      </c>
      <c r="DE66" s="54">
        <f t="shared" si="215"/>
        <v>0</v>
      </c>
      <c r="DF66" s="54">
        <f t="shared" si="216"/>
        <v>0</v>
      </c>
      <c r="DG66" s="54">
        <f t="shared" si="217"/>
        <v>2</v>
      </c>
      <c r="DH66" s="71">
        <f t="shared" si="218"/>
        <v>0</v>
      </c>
      <c r="DI66" s="71">
        <f t="shared" si="219"/>
        <v>0</v>
      </c>
      <c r="DJ66" s="54">
        <f t="shared" si="220"/>
        <v>0</v>
      </c>
      <c r="DK66" s="54">
        <f t="shared" si="221"/>
        <v>2</v>
      </c>
      <c r="DL66" s="4">
        <f t="shared" si="49"/>
        <v>0</v>
      </c>
      <c r="DM66" s="3">
        <f t="shared" si="222"/>
        <v>0</v>
      </c>
      <c r="DN66" s="3">
        <f t="shared" si="223"/>
        <v>0</v>
      </c>
      <c r="DO66" s="4" t="e">
        <f t="shared" si="224"/>
        <v>#DIV/0!</v>
      </c>
      <c r="DP66" s="57"/>
      <c r="DQ66" s="57"/>
      <c r="DR66" s="56">
        <f t="shared" si="53"/>
        <v>2</v>
      </c>
      <c r="DS66" s="56">
        <f t="shared" si="54"/>
        <v>0</v>
      </c>
      <c r="DT66" s="38">
        <f t="shared" si="55"/>
        <v>0</v>
      </c>
      <c r="DU66" s="38">
        <f t="shared" si="225"/>
        <v>2</v>
      </c>
      <c r="DV66" s="38">
        <f t="shared" si="57"/>
        <v>0</v>
      </c>
      <c r="DW66" s="39">
        <f t="shared" si="58"/>
        <v>0</v>
      </c>
      <c r="DX66" s="39">
        <f t="shared" si="59"/>
        <v>0</v>
      </c>
      <c r="DY66" s="39">
        <f t="shared" si="60"/>
        <v>0</v>
      </c>
      <c r="DZ66" s="39">
        <f t="shared" si="61"/>
        <v>0</v>
      </c>
      <c r="EA66" s="39">
        <f t="shared" si="62"/>
        <v>0</v>
      </c>
      <c r="EB66" s="37" t="e">
        <f t="shared" si="226"/>
        <v>#DIV/0!</v>
      </c>
      <c r="EC66" s="37" t="e">
        <f t="shared" si="227"/>
        <v>#DIV/0!</v>
      </c>
      <c r="ED66" s="37" t="e">
        <f t="shared" si="228"/>
        <v>#DIV/0!</v>
      </c>
      <c r="EE66" s="37" t="e">
        <f t="shared" si="229"/>
        <v>#DIV/0!</v>
      </c>
      <c r="EF66" s="39" t="e">
        <f t="shared" si="230"/>
        <v>#DIV/0!</v>
      </c>
      <c r="EG66" s="37" t="e">
        <f t="shared" si="231"/>
        <v>#DIV/0!</v>
      </c>
      <c r="EH66" s="37" t="e">
        <f t="shared" si="232"/>
        <v>#DIV/0!</v>
      </c>
      <c r="EI66" s="11" t="b">
        <f t="shared" si="233"/>
        <v>1</v>
      </c>
      <c r="EJ66" s="11" t="b">
        <f t="shared" si="234"/>
        <v>0</v>
      </c>
      <c r="EK66" s="39" t="e">
        <f t="shared" si="235"/>
        <v>#DIV/0!</v>
      </c>
      <c r="EL66" s="39" t="e">
        <f t="shared" si="236"/>
        <v>#DIV/0!</v>
      </c>
      <c r="EM66" s="39" t="e">
        <f t="shared" si="237"/>
        <v>#DIV/0!</v>
      </c>
      <c r="EN66" s="39" t="e">
        <f t="shared" si="238"/>
        <v>#DIV/0!</v>
      </c>
      <c r="EO66" s="39" t="e">
        <f t="shared" si="239"/>
        <v>#DIV/0!</v>
      </c>
      <c r="EP66" s="39" t="e">
        <f t="shared" si="240"/>
        <v>#DIV/0!</v>
      </c>
      <c r="EQ66" s="39" t="e">
        <f t="shared" si="241"/>
        <v>#DIV/0!</v>
      </c>
      <c r="ER66" s="39" t="e">
        <f t="shared" si="242"/>
        <v>#DIV/0!</v>
      </c>
      <c r="ES66" s="58" t="str">
        <f t="shared" si="243"/>
        <v>(OH,F,Cl)-dominate amphibole</v>
      </c>
      <c r="ET66" s="58" t="e">
        <f t="shared" si="244"/>
        <v>#N/A</v>
      </c>
      <c r="EU66" s="56">
        <f t="shared" si="82"/>
        <v>0</v>
      </c>
      <c r="EV66" s="56">
        <f t="shared" si="83"/>
        <v>0</v>
      </c>
      <c r="EW66" s="56">
        <f t="shared" si="84"/>
        <v>0</v>
      </c>
      <c r="EX66" s="56">
        <f t="shared" si="85"/>
        <v>0</v>
      </c>
      <c r="EY66" s="56">
        <f t="shared" si="86"/>
        <v>0</v>
      </c>
      <c r="EZ66" s="56">
        <f t="shared" si="87"/>
        <v>0</v>
      </c>
      <c r="FA66" s="39">
        <f t="shared" si="88"/>
        <v>0</v>
      </c>
      <c r="FB66" s="39">
        <f t="shared" si="89"/>
        <v>0</v>
      </c>
      <c r="FC66" s="54">
        <f t="shared" si="90"/>
        <v>0</v>
      </c>
      <c r="FD66" s="54">
        <f t="shared" si="91"/>
        <v>0</v>
      </c>
      <c r="FE66" s="39">
        <f t="shared" si="92"/>
        <v>0</v>
      </c>
      <c r="FF66" s="54">
        <f t="shared" si="93"/>
        <v>0</v>
      </c>
      <c r="FG66" s="39">
        <f t="shared" si="94"/>
        <v>0</v>
      </c>
      <c r="FH66" s="39">
        <f t="shared" si="245"/>
        <v>0</v>
      </c>
      <c r="FI66" s="39">
        <f t="shared" si="246"/>
        <v>0</v>
      </c>
      <c r="FJ66" s="39">
        <f t="shared" si="247"/>
        <v>0</v>
      </c>
      <c r="FK66" s="39" t="e">
        <f t="shared" si="248"/>
        <v>#DIV/0!</v>
      </c>
      <c r="FL66" s="39" t="e">
        <f t="shared" si="249"/>
        <v>#DIV/0!</v>
      </c>
      <c r="FM66" s="39" t="e">
        <f t="shared" si="250"/>
        <v>#DIV/0!</v>
      </c>
      <c r="FN66" s="39">
        <f t="shared" si="251"/>
        <v>1</v>
      </c>
      <c r="FO66" s="39">
        <f t="shared" si="102"/>
        <v>0</v>
      </c>
      <c r="FP66" s="39">
        <f t="shared" si="103"/>
        <v>0</v>
      </c>
      <c r="FQ66" s="39">
        <f t="shared" si="104"/>
        <v>0</v>
      </c>
      <c r="FR66" s="39">
        <f t="shared" si="252"/>
        <v>0</v>
      </c>
      <c r="FS66" s="39">
        <f t="shared" si="253"/>
        <v>0</v>
      </c>
      <c r="FU66" s="39" t="e">
        <f t="shared" si="254"/>
        <v>#DIV/0!</v>
      </c>
      <c r="FV66" s="39" t="e">
        <f t="shared" si="255"/>
        <v>#DIV/0!</v>
      </c>
      <c r="FW66" s="39" t="e">
        <f t="shared" si="256"/>
        <v>#DIV/0!</v>
      </c>
      <c r="FY66" s="39" t="e">
        <f t="shared" si="257"/>
        <v>#DIV/0!</v>
      </c>
      <c r="FZ66" s="39" t="e">
        <f t="shared" si="258"/>
        <v>#DIV/0!</v>
      </c>
      <c r="GA66" s="39" t="e">
        <f t="shared" si="259"/>
        <v>#DIV/0!</v>
      </c>
      <c r="GB66" s="39" t="e">
        <f t="shared" si="260"/>
        <v>#DIV/0!</v>
      </c>
      <c r="GC66" s="39" t="e">
        <f t="shared" si="261"/>
        <v>#DIV/0!</v>
      </c>
      <c r="GD66" s="39" t="e">
        <f t="shared" si="262"/>
        <v>#DIV/0!</v>
      </c>
      <c r="GE66" s="39" t="e">
        <f t="shared" si="263"/>
        <v>#DIV/0!</v>
      </c>
      <c r="GF66" s="39" t="e">
        <f t="shared" si="264"/>
        <v>#DIV/0!</v>
      </c>
      <c r="GG66" s="39" t="e">
        <f t="shared" si="265"/>
        <v>#DIV/0!</v>
      </c>
      <c r="GH66" s="39" t="e">
        <f t="shared" si="266"/>
        <v>#DIV/0!</v>
      </c>
      <c r="GI66" s="39"/>
      <c r="GJ66" s="39" t="e">
        <f t="shared" si="267"/>
        <v>#DIV/0!</v>
      </c>
      <c r="GK66" s="39" t="e">
        <f t="shared" si="268"/>
        <v>#DIV/0!</v>
      </c>
      <c r="GL66" s="39" t="e">
        <f t="shared" si="269"/>
        <v>#DIV/0!</v>
      </c>
      <c r="GM66" s="39" t="e">
        <f t="shared" si="270"/>
        <v>#DIV/0!</v>
      </c>
      <c r="GN66" s="39" t="e">
        <f t="shared" si="271"/>
        <v>#DIV/0!</v>
      </c>
      <c r="GO66" s="57"/>
      <c r="GP66" s="57" t="e">
        <f t="shared" si="272"/>
        <v>#DIV/0!</v>
      </c>
      <c r="GQ66" s="59" t="e">
        <f t="shared" si="273"/>
        <v>#DIV/0!</v>
      </c>
      <c r="GR66" s="41" t="e">
        <f t="shared" si="274"/>
        <v>#DIV/0!</v>
      </c>
      <c r="GS66" s="57" t="e">
        <f t="shared" si="275"/>
        <v>#DIV/0!</v>
      </c>
      <c r="GT66" s="57" t="e">
        <f t="shared" si="276"/>
        <v>#DIV/0!</v>
      </c>
      <c r="GU66" s="57" t="e">
        <f t="shared" si="277"/>
        <v>#DIV/0!</v>
      </c>
      <c r="GV66" s="57"/>
      <c r="GW66" s="42" t="e">
        <f t="shared" si="278"/>
        <v>#DIV/0!</v>
      </c>
      <c r="GX66" s="42" t="e">
        <f t="shared" si="279"/>
        <v>#DIV/0!</v>
      </c>
      <c r="GY66" s="42" t="e">
        <f t="shared" si="280"/>
        <v>#DIV/0!</v>
      </c>
      <c r="GZ66" s="57"/>
      <c r="HA66" s="2" t="e">
        <f t="shared" si="281"/>
        <v>#DIV/0!</v>
      </c>
      <c r="HB66" s="2" t="e">
        <f t="shared" si="282"/>
        <v>#DIV/0!</v>
      </c>
      <c r="HC66" s="2" t="e">
        <f t="shared" si="283"/>
        <v>#DIV/0!</v>
      </c>
      <c r="HD66" s="2" t="e">
        <f t="shared" si="284"/>
        <v>#DIV/0!</v>
      </c>
      <c r="HE66" s="2" t="e">
        <f t="shared" si="285"/>
        <v>#DIV/0!</v>
      </c>
      <c r="HF66" s="2" t="e">
        <f t="shared" si="286"/>
        <v>#DIV/0!</v>
      </c>
      <c r="HG66" s="2" t="e">
        <f t="shared" si="287"/>
        <v>#DIV/0!</v>
      </c>
      <c r="HH66" s="2" t="e">
        <f t="shared" si="288"/>
        <v>#DIV/0!</v>
      </c>
      <c r="HI66" s="2" t="e">
        <f t="shared" si="289"/>
        <v>#DIV/0!</v>
      </c>
      <c r="HJ66" s="11" t="e">
        <f t="shared" si="290"/>
        <v>#DIV/0!</v>
      </c>
      <c r="HK66" s="60" t="e">
        <f t="shared" si="291"/>
        <v>#DIV/0!</v>
      </c>
      <c r="HL66" s="57"/>
      <c r="HM66" s="57" t="e">
        <f t="shared" si="292"/>
        <v>#DIV/0!</v>
      </c>
      <c r="HN66" s="57" t="e">
        <f t="shared" si="293"/>
        <v>#DIV/0!</v>
      </c>
      <c r="HO66" s="57" t="e">
        <f t="shared" si="294"/>
        <v>#DIV/0!</v>
      </c>
      <c r="HP66" s="57" t="e">
        <f t="shared" si="295"/>
        <v>#DIV/0!</v>
      </c>
      <c r="HQ66" s="57" t="e">
        <f t="shared" si="296"/>
        <v>#DIV/0!</v>
      </c>
      <c r="HR66" s="57"/>
      <c r="HS66" s="57" t="e">
        <f t="shared" si="297"/>
        <v>#DIV/0!</v>
      </c>
      <c r="HT66" s="57" t="e">
        <f t="shared" si="298"/>
        <v>#DIV/0!</v>
      </c>
      <c r="HU66" s="57" t="e">
        <f t="shared" si="299"/>
        <v>#DIV/0!</v>
      </c>
      <c r="HV66" s="57" t="e">
        <f t="shared" si="300"/>
        <v>#DIV/0!</v>
      </c>
      <c r="HW66" s="57" t="e">
        <f t="shared" si="301"/>
        <v>#DIV/0!</v>
      </c>
      <c r="HX66" s="57"/>
      <c r="HY66" s="57" t="e">
        <f t="shared" si="302"/>
        <v>#DIV/0!</v>
      </c>
      <c r="HZ66" s="57" t="e">
        <f t="shared" si="303"/>
        <v>#DIV/0!</v>
      </c>
      <c r="IA66" s="57"/>
      <c r="IB66" s="61">
        <f t="shared" si="304"/>
        <v>0</v>
      </c>
      <c r="IC66" s="57" t="str">
        <f t="shared" si="305"/>
        <v/>
      </c>
      <c r="ID66" s="42"/>
      <c r="IE66" s="2" t="str">
        <f t="shared" si="306"/>
        <v/>
      </c>
      <c r="IF66" s="60" t="e">
        <f t="shared" si="307"/>
        <v>#DIV/0!</v>
      </c>
      <c r="IG66" s="60" t="str">
        <f t="shared" si="308"/>
        <v/>
      </c>
      <c r="IH66" s="60" t="str">
        <f t="shared" si="309"/>
        <v>zinco-</v>
      </c>
      <c r="II66" s="60" t="str">
        <f t="shared" si="310"/>
        <v>mangano-</v>
      </c>
      <c r="IJ66" s="60" t="e">
        <f t="shared" si="311"/>
        <v>#DIV/0!</v>
      </c>
      <c r="IK66" s="60" t="e">
        <f t="shared" si="312"/>
        <v>#DIV/0!</v>
      </c>
      <c r="IL66" s="60" t="e">
        <f t="shared" si="313"/>
        <v>#DIV/0!</v>
      </c>
      <c r="IM66" s="60" t="e">
        <f t="shared" si="314"/>
        <v>#DIV/0!</v>
      </c>
      <c r="IN66" s="60" t="str">
        <f t="shared" si="315"/>
        <v/>
      </c>
      <c r="IO66" s="60" t="str">
        <f t="shared" si="316"/>
        <v/>
      </c>
      <c r="IP66" s="57"/>
      <c r="IQ66" s="57" t="str">
        <f t="shared" si="317"/>
        <v>ERROR!!</v>
      </c>
    </row>
    <row r="67" spans="1:251">
      <c r="A67"/>
      <c r="B67"/>
      <c r="C67"/>
      <c r="D67"/>
      <c r="E67"/>
      <c r="F67" t="s">
        <v>196</v>
      </c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67"/>
      <c r="T67" s="67"/>
      <c r="U67" s="69"/>
      <c r="V67"/>
      <c r="W67"/>
      <c r="X67" s="29">
        <f t="shared" si="173"/>
        <v>0</v>
      </c>
      <c r="Y67" s="29">
        <f t="shared" si="174"/>
        <v>0</v>
      </c>
      <c r="Z67" s="29" t="e">
        <f t="shared" si="175"/>
        <v>#DIV/0!</v>
      </c>
      <c r="AA67" s="29" t="e">
        <f t="shared" si="176"/>
        <v>#DIV/0!</v>
      </c>
      <c r="AB67" s="29" t="e">
        <f t="shared" si="177"/>
        <v>#DIV/0!</v>
      </c>
      <c r="AC67" s="29" t="e">
        <f t="shared" si="178"/>
        <v>#DIV/0!</v>
      </c>
      <c r="AF67" s="23">
        <v>60.084299999999999</v>
      </c>
      <c r="AG67" s="23">
        <v>79.878799999999998</v>
      </c>
      <c r="AH67" s="23">
        <v>101.96120000000001</v>
      </c>
      <c r="AI67" s="23">
        <v>151.99039999999999</v>
      </c>
      <c r="AJ67" s="23">
        <v>159.69</v>
      </c>
      <c r="AK67" s="23">
        <v>71.846400000000003</v>
      </c>
      <c r="AL67" s="23">
        <v>70.9375</v>
      </c>
      <c r="AM67" s="23">
        <v>40.304400000000001</v>
      </c>
      <c r="AN67" s="23">
        <v>56.077399999999997</v>
      </c>
      <c r="AO67" s="23">
        <v>61.978999999999999</v>
      </c>
      <c r="AP67" s="23">
        <v>94.195999999999998</v>
      </c>
      <c r="AQ67" s="23">
        <v>18.998000000000001</v>
      </c>
      <c r="AR67" s="23">
        <v>35.450000000000003</v>
      </c>
      <c r="AS67" s="23">
        <v>29.88</v>
      </c>
      <c r="AT67" s="23">
        <v>74.691999999999993</v>
      </c>
      <c r="AU67" s="23">
        <v>81.39</v>
      </c>
      <c r="AX67" s="54">
        <f t="shared" si="179"/>
        <v>0</v>
      </c>
      <c r="AY67" s="54">
        <f t="shared" si="180"/>
        <v>0</v>
      </c>
      <c r="AZ67" s="54">
        <f t="shared" si="181"/>
        <v>0</v>
      </c>
      <c r="BA67" s="54">
        <f t="shared" si="182"/>
        <v>0</v>
      </c>
      <c r="BB67" s="54">
        <f t="shared" si="183"/>
        <v>0</v>
      </c>
      <c r="BC67" s="54">
        <f t="shared" si="184"/>
        <v>0</v>
      </c>
      <c r="BD67" s="54">
        <f t="shared" si="185"/>
        <v>0</v>
      </c>
      <c r="BE67" s="54">
        <f t="shared" si="186"/>
        <v>0</v>
      </c>
      <c r="BF67" s="54">
        <f t="shared" si="187"/>
        <v>0</v>
      </c>
      <c r="BG67" s="54">
        <f t="shared" si="188"/>
        <v>0</v>
      </c>
      <c r="BH67" s="54">
        <f t="shared" si="189"/>
        <v>0</v>
      </c>
      <c r="BI67" s="54">
        <f t="shared" si="190"/>
        <v>0</v>
      </c>
      <c r="BJ67" s="54">
        <f t="shared" si="191"/>
        <v>0</v>
      </c>
      <c r="BK67" s="54">
        <f t="shared" si="192"/>
        <v>0</v>
      </c>
      <c r="BL67" s="54">
        <f t="shared" si="193"/>
        <v>0</v>
      </c>
      <c r="BM67" s="42"/>
      <c r="BO67" s="54">
        <f>'Norm-coeff'!$C$2+$AX67*'Norm-coeff'!$D$2+$AY67*'Norm-coeff'!$E$2+$AZ67*'Norm-coeff'!$F$2+$BA67*'Norm-coeff'!$G$2+$BB67*'Norm-coeff'!$H$2+$BC67*'Norm-coeff'!$I$2+$BD67*'Norm-coeff'!$J$2+$BE67*'Norm-coeff'!$K$2+$BF67*'Norm-coeff'!$L$2+$BG67*'Norm-coeff'!$M$2+$BH67*'Norm-coeff'!$N$2+$BI67*'Norm-coeff'!$O$2</f>
        <v>5.4045421474420303</v>
      </c>
      <c r="BP67" s="54">
        <f>'Norm-coeff'!$C$3+$AX67*'Norm-coeff'!$D$3+$AY67*'Norm-coeff'!$E$3+$AZ67*'Norm-coeff'!$F$3+$BA67*'Norm-coeff'!$G$3+$BB67*'Norm-coeff'!$H$3+$BC67*'Norm-coeff'!$I$3+$BD67*'Norm-coeff'!$J$3+$BE67*'Norm-coeff'!$K$3+$BF67*'Norm-coeff'!$L$3+$BG67*'Norm-coeff'!$M$3+$BH67*'Norm-coeff'!$N$3+$BI67*'Norm-coeff'!$O$3</f>
        <v>3.15319116612705</v>
      </c>
      <c r="BQ67" s="54">
        <f>'Norm-coeff'!$C$4+$AX67*'Norm-coeff'!$D$4+$AY67*'Norm-coeff'!$E$4+$AZ67*'Norm-coeff'!$F$4+$BA67*'Norm-coeff'!$G$4+$BB67*'Norm-coeff'!$H$4+$BC67*'Norm-coeff'!$I$4+$BD67*'Norm-coeff'!$J$4+$BE67*'Norm-coeff'!$K$4+$BF67*'Norm-coeff'!$L$4+$BG67*'Norm-coeff'!$M$4+$BH67*'Norm-coeff'!$N$4+$BI67*'Norm-coeff'!$O$4</f>
        <v>1.42115649462768</v>
      </c>
      <c r="BR67" s="54">
        <f>'Norm-coeff'!$C$5+$AX67*'Norm-coeff'!$D$5+$AY67*'Norm-coeff'!$E$5+$AZ67*'Norm-coeff'!$F$5+$BA67*'Norm-coeff'!$G$5+$BB67*'Norm-coeff'!$H$5+$BC67*'Norm-coeff'!$I$5+$BD67*'Norm-coeff'!$J$5+$BE67*'Norm-coeff'!$K$5+$BF67*'Norm-coeff'!$L$5+$BG67*'Norm-coeff'!$M$5+$BH67*'Norm-coeff'!$N$5+$BI67*'Norm-coeff'!$O$5</f>
        <v>1.0553329241296201</v>
      </c>
      <c r="BS67" s="54">
        <f>'Norm-coeff'!$C$6+$AX67*'Norm-coeff'!$D$6+$AY67*'Norm-coeff'!$E$6+$AZ67*'Norm-coeff'!$F$6+$BA67*'Norm-coeff'!$G$6+$BB67*'Norm-coeff'!$H$6+$BC67*'Norm-coeff'!$I$6+$BD67*'Norm-coeff'!$J$6+$BE67*'Norm-coeff'!$K$6+$BF67*'Norm-coeff'!$L$6+$BG67*'Norm-coeff'!$M$6+$BH67*'Norm-coeff'!$N$6+$BI67*'Norm-coeff'!$O$6</f>
        <v>-1.48700885495103E-2</v>
      </c>
      <c r="BT67" s="54">
        <f>'Norm-coeff'!$C$7+$AX67*'Norm-coeff'!$D$7+$AY67*'Norm-coeff'!$E$7+$AZ67*'Norm-coeff'!$F$7+$BA67*'Norm-coeff'!$G$7+$BB67*'Norm-coeff'!$H$7+$BC67*'Norm-coeff'!$I$7+$BD67*'Norm-coeff'!$J$7+$BE67*'Norm-coeff'!$K$7+$BF67*'Norm-coeff'!$L$7+$BG67*'Norm-coeff'!$M$7+$BH67*'Norm-coeff'!$N$7+$BI67*'Norm-coeff'!$O$7</f>
        <v>2.0907583608832998</v>
      </c>
      <c r="BU67" s="54">
        <f>'Norm-coeff'!$C$8+$AX67*'Norm-coeff'!$D$8+$AY67*'Norm-coeff'!$E$8+$AZ67*'Norm-coeff'!$F$8+$BA67*'Norm-coeff'!$G$8+$BB67*'Norm-coeff'!$H$8+$BC67*'Norm-coeff'!$I$8+$BD67*'Norm-coeff'!$J$8+$BE67*'Norm-coeff'!$K$8+$BF67*'Norm-coeff'!$L$8+$BG67*'Norm-coeff'!$M$8+$BH67*'Norm-coeff'!$N$8+$BI67*'Norm-coeff'!$O$8</f>
        <v>0.65894159836244504</v>
      </c>
      <c r="BV67" s="54">
        <f>'Norm-coeff'!$C$9+$AX67*'Norm-coeff'!$D$9+$AY67*'Norm-coeff'!$E$9+$AZ67*'Norm-coeff'!$F$9+$BA67*'Norm-coeff'!$G$9+$BB67*'Norm-coeff'!$H$9+$BC67*'Norm-coeff'!$I$9+$BD67*'Norm-coeff'!$J$9+$BE67*'Norm-coeff'!$K$9+$BF67*'Norm-coeff'!$L$9+$BG67*'Norm-coeff'!$M$9+$BH67*'Norm-coeff'!$N$9+$BI67*'Norm-coeff'!$O$9</f>
        <v>1.48961085014701</v>
      </c>
      <c r="BW67" s="54">
        <f>'Norm-coeff'!$C$10+$AX67*'Norm-coeff'!$D$10+$AY67*'Norm-coeff'!$E$10+$AZ67*'Norm-coeff'!$F$10+$BA67*'Norm-coeff'!$G$10+$BB67*'Norm-coeff'!$H$10+$BC67*'Norm-coeff'!$I$10+$BD67*'Norm-coeff'!$J$10+$BE67*'Norm-coeff'!$K$10+$BF67*'Norm-coeff'!$L$10+$BG67*'Norm-coeff'!$M$10+$BH67*'Norm-coeff'!$N$10+$BI67*'Norm-coeff'!$O$10</f>
        <v>1.42058735749591</v>
      </c>
      <c r="BX67" s="54">
        <f>'Norm-coeff'!$C$11+$AX67*'Norm-coeff'!$D$11+$AY67*'Norm-coeff'!$E$11+$AZ67*'Norm-coeff'!$F$11+$BA67*'Norm-coeff'!$G$11+$BB67*'Norm-coeff'!$H$11+$BC67*'Norm-coeff'!$I$11+$BD67*'Norm-coeff'!$J$11+$BE67*'Norm-coeff'!$K$11+$BF67*'Norm-coeff'!$L$11+$BG67*'Norm-coeff'!$M$11+$BH67*'Norm-coeff'!$N$11+$BI67*'Norm-coeff'!$O$11</f>
        <v>0.221233014421479</v>
      </c>
      <c r="BY67" s="54">
        <f>'Norm-coeff'!$C$12+$AX67*'Norm-coeff'!$D$12+$AY67*'Norm-coeff'!$E$12+$AZ67*'Norm-coeff'!$F$12+$BA67*'Norm-coeff'!$G$12+$BB67*'Norm-coeff'!$H$12+$BC67*'Norm-coeff'!$I$12+$BD67*'Norm-coeff'!$J$12+$BE67*'Norm-coeff'!$K$12+$BF67*'Norm-coeff'!$L$12+$BG67*'Norm-coeff'!$M$12+$BH67*'Norm-coeff'!$N$12+$BI67*'Norm-coeff'!$O$12</f>
        <v>0.283527502056037</v>
      </c>
      <c r="BZ67" s="54">
        <f>'Norm-coeff'!$C$13+$AX67*'Norm-coeff'!$D$13+$AY67*'Norm-coeff'!$E$13+$AZ67*'Norm-coeff'!$F$13+$BA67*'Norm-coeff'!$G$13+$BB67*'Norm-coeff'!$H$13+$BC67*'Norm-coeff'!$I$13+$BD67*'Norm-coeff'!$J$13+$BE67*'Norm-coeff'!$K$13+$BF67*'Norm-coeff'!$L$13+$BG67*'Norm-coeff'!$M$13+$BH67*'Norm-coeff'!$N$13+$BI67*'Norm-coeff'!$O$13</f>
        <v>-4.1864930554451202E-2</v>
      </c>
      <c r="CA67" s="54">
        <f>'Norm-coeff'!$C$14+$AX67*'Norm-coeff'!$D$14+$AY67*'Norm-coeff'!$E$14+$AZ67*'Norm-coeff'!$F$14+$BA67*'Norm-coeff'!$G$14+$BB67*'Norm-coeff'!$H$14+$BC67*'Norm-coeff'!$I$14+$BD67*'Norm-coeff'!$J$14+$BE67*'Norm-coeff'!$K$14+$BF67*'Norm-coeff'!$L$14+$BG67*'Norm-coeff'!$M$14+$BH67*'Norm-coeff'!$N$14+$BI67*'Norm-coeff'!$O$14</f>
        <v>4.2526983164477103</v>
      </c>
      <c r="CC67" s="54">
        <f t="shared" si="318"/>
        <v>0</v>
      </c>
      <c r="CG67" s="54">
        <f t="shared" si="194"/>
        <v>0</v>
      </c>
      <c r="CH67" s="54">
        <f t="shared" si="172"/>
        <v>0</v>
      </c>
      <c r="CI67" s="54">
        <f t="shared" si="195"/>
        <v>0</v>
      </c>
      <c r="CJ67" s="56">
        <f t="shared" si="196"/>
        <v>0</v>
      </c>
      <c r="CK67" s="54">
        <f t="shared" si="197"/>
        <v>0</v>
      </c>
      <c r="CL67" s="54">
        <f t="shared" si="198"/>
        <v>0</v>
      </c>
      <c r="CM67" s="54">
        <f t="shared" si="199"/>
        <v>0</v>
      </c>
      <c r="CN67" s="54">
        <f t="shared" si="200"/>
        <v>0</v>
      </c>
      <c r="CO67" s="54">
        <f t="shared" si="201"/>
        <v>0</v>
      </c>
      <c r="CP67" s="54">
        <f t="shared" si="202"/>
        <v>0</v>
      </c>
      <c r="CQ67" s="54">
        <f t="shared" si="203"/>
        <v>0</v>
      </c>
      <c r="CR67" s="54">
        <f t="shared" si="204"/>
        <v>0</v>
      </c>
      <c r="CS67" s="54">
        <f t="shared" si="205"/>
        <v>0</v>
      </c>
      <c r="CU67" s="54">
        <f t="shared" si="206"/>
        <v>0</v>
      </c>
      <c r="CV67" s="54">
        <f t="shared" si="207"/>
        <v>0</v>
      </c>
      <c r="CW67" s="54">
        <f t="shared" si="208"/>
        <v>0</v>
      </c>
      <c r="CX67" s="54">
        <f t="shared" si="209"/>
        <v>0</v>
      </c>
      <c r="CZ67" s="54">
        <f t="shared" si="210"/>
        <v>0</v>
      </c>
      <c r="DA67" s="54">
        <f t="shared" si="211"/>
        <v>0</v>
      </c>
      <c r="DB67" s="54">
        <f t="shared" si="212"/>
        <v>0</v>
      </c>
      <c r="DC67" s="54">
        <f t="shared" si="213"/>
        <v>0</v>
      </c>
      <c r="DD67" s="54">
        <f t="shared" si="214"/>
        <v>0</v>
      </c>
      <c r="DE67" s="54">
        <f t="shared" si="215"/>
        <v>0</v>
      </c>
      <c r="DF67" s="54">
        <f t="shared" si="216"/>
        <v>0</v>
      </c>
      <c r="DG67" s="54">
        <f t="shared" si="217"/>
        <v>2</v>
      </c>
      <c r="DH67" s="71">
        <f t="shared" si="218"/>
        <v>0</v>
      </c>
      <c r="DI67" s="71">
        <f t="shared" si="219"/>
        <v>0</v>
      </c>
      <c r="DJ67" s="54">
        <f t="shared" si="220"/>
        <v>0</v>
      </c>
      <c r="DK67" s="54">
        <f t="shared" si="221"/>
        <v>2</v>
      </c>
      <c r="DL67" s="4">
        <f t="shared" ref="DL67:DL130" si="319">DM67+DN67</f>
        <v>0</v>
      </c>
      <c r="DM67" s="3">
        <f t="shared" si="222"/>
        <v>0</v>
      </c>
      <c r="DN67" s="3">
        <f t="shared" si="223"/>
        <v>0</v>
      </c>
      <c r="DO67" s="4" t="e">
        <f t="shared" si="224"/>
        <v>#DIV/0!</v>
      </c>
      <c r="DP67" s="57"/>
      <c r="DQ67" s="57"/>
      <c r="DR67" s="56">
        <f t="shared" ref="DR67:DR130" si="320">DG67</f>
        <v>2</v>
      </c>
      <c r="DS67" s="56">
        <f t="shared" ref="DS67:DS130" si="321">DH67</f>
        <v>0</v>
      </c>
      <c r="DT67" s="38">
        <f t="shared" ref="DT67:DT130" si="322">DI67</f>
        <v>0</v>
      </c>
      <c r="DU67" s="38">
        <f t="shared" si="225"/>
        <v>2</v>
      </c>
      <c r="DV67" s="38">
        <f t="shared" ref="DV67:DV130" si="323">DJ67</f>
        <v>0</v>
      </c>
      <c r="DW67" s="39">
        <f t="shared" ref="DW67:DW130" si="324">CZ67</f>
        <v>0</v>
      </c>
      <c r="DX67" s="39">
        <f t="shared" ref="DX67:DX130" si="325">DA67</f>
        <v>0</v>
      </c>
      <c r="DY67" s="39">
        <f t="shared" ref="DY67:DY130" si="326">CY67</f>
        <v>0</v>
      </c>
      <c r="DZ67" s="39">
        <f t="shared" ref="DZ67:DZ130" si="327">CV67+CW67+CX67</f>
        <v>0</v>
      </c>
      <c r="EA67" s="39">
        <f t="shared" ref="EA67:EA130" si="328">SUM(CV67:DA67)</f>
        <v>0</v>
      </c>
      <c r="EB67" s="37" t="e">
        <f t="shared" si="226"/>
        <v>#DIV/0!</v>
      </c>
      <c r="EC67" s="37" t="e">
        <f t="shared" si="227"/>
        <v>#DIV/0!</v>
      </c>
      <c r="ED67" s="37" t="e">
        <f t="shared" si="228"/>
        <v>#DIV/0!</v>
      </c>
      <c r="EE67" s="37" t="e">
        <f t="shared" si="229"/>
        <v>#DIV/0!</v>
      </c>
      <c r="EF67" s="39" t="e">
        <f t="shared" si="230"/>
        <v>#DIV/0!</v>
      </c>
      <c r="EG67" s="37" t="e">
        <f t="shared" si="231"/>
        <v>#DIV/0!</v>
      </c>
      <c r="EH67" s="37" t="e">
        <f t="shared" si="232"/>
        <v>#DIV/0!</v>
      </c>
      <c r="EI67" s="11" t="b">
        <f t="shared" si="233"/>
        <v>1</v>
      </c>
      <c r="EJ67" s="11" t="b">
        <f t="shared" si="234"/>
        <v>0</v>
      </c>
      <c r="EK67" s="39" t="e">
        <f t="shared" si="235"/>
        <v>#DIV/0!</v>
      </c>
      <c r="EL67" s="39" t="e">
        <f t="shared" si="236"/>
        <v>#DIV/0!</v>
      </c>
      <c r="EM67" s="39" t="e">
        <f t="shared" si="237"/>
        <v>#DIV/0!</v>
      </c>
      <c r="EN67" s="39" t="e">
        <f t="shared" si="238"/>
        <v>#DIV/0!</v>
      </c>
      <c r="EO67" s="39" t="e">
        <f t="shared" si="239"/>
        <v>#DIV/0!</v>
      </c>
      <c r="EP67" s="39" t="e">
        <f t="shared" si="240"/>
        <v>#DIV/0!</v>
      </c>
      <c r="EQ67" s="39" t="e">
        <f t="shared" si="241"/>
        <v>#DIV/0!</v>
      </c>
      <c r="ER67" s="39" t="e">
        <f t="shared" si="242"/>
        <v>#DIV/0!</v>
      </c>
      <c r="ES67" s="58" t="str">
        <f t="shared" si="243"/>
        <v>(OH,F,Cl)-dominate amphibole</v>
      </c>
      <c r="ET67" s="58" t="e">
        <f t="shared" si="244"/>
        <v>#N/A</v>
      </c>
      <c r="EU67" s="56">
        <f t="shared" ref="EU67:EU130" si="329">CV67</f>
        <v>0</v>
      </c>
      <c r="EV67" s="56">
        <f t="shared" ref="EV67:EV130" si="330">CW67</f>
        <v>0</v>
      </c>
      <c r="EW67" s="56">
        <f t="shared" ref="EW67:EW130" si="331">CX67</f>
        <v>0</v>
      </c>
      <c r="EX67" s="56">
        <f t="shared" ref="EX67:EX130" si="332">CQ67</f>
        <v>0</v>
      </c>
      <c r="EY67" s="56">
        <f t="shared" ref="EY67:EY130" si="333">CS67</f>
        <v>0</v>
      </c>
      <c r="EZ67" s="56">
        <f t="shared" ref="EZ67:EZ130" si="334">CR67</f>
        <v>0</v>
      </c>
      <c r="FA67" s="39">
        <f t="shared" ref="FA67:FA130" si="335">CP67</f>
        <v>0</v>
      </c>
      <c r="FB67" s="39">
        <f t="shared" ref="FB67:FB130" si="336">CO67</f>
        <v>0</v>
      </c>
      <c r="FC67" s="54">
        <f t="shared" ref="FC67:FC130" si="337">CK67</f>
        <v>0</v>
      </c>
      <c r="FD67" s="54">
        <f t="shared" ref="FD67:FD130" si="338">CM67</f>
        <v>0</v>
      </c>
      <c r="FE67" s="39">
        <f t="shared" ref="FE67:FE130" si="339">CN67</f>
        <v>0</v>
      </c>
      <c r="FF67" s="54">
        <f t="shared" ref="FF67:FF130" si="340">CL67</f>
        <v>0</v>
      </c>
      <c r="FG67" s="39">
        <f t="shared" ref="FG67:FG130" si="341">CT67</f>
        <v>0</v>
      </c>
      <c r="FH67" s="39">
        <f t="shared" si="245"/>
        <v>0</v>
      </c>
      <c r="FI67" s="39">
        <f t="shared" si="246"/>
        <v>0</v>
      </c>
      <c r="FJ67" s="39">
        <f t="shared" si="247"/>
        <v>0</v>
      </c>
      <c r="FK67" s="39" t="e">
        <f t="shared" si="248"/>
        <v>#DIV/0!</v>
      </c>
      <c r="FL67" s="39" t="e">
        <f t="shared" si="249"/>
        <v>#DIV/0!</v>
      </c>
      <c r="FM67" s="39" t="e">
        <f t="shared" si="250"/>
        <v>#DIV/0!</v>
      </c>
      <c r="FN67" s="39">
        <f t="shared" si="251"/>
        <v>1</v>
      </c>
      <c r="FO67" s="39">
        <f t="shared" ref="FO67:FO130" si="342">DC67</f>
        <v>0</v>
      </c>
      <c r="FP67" s="39">
        <f t="shared" ref="FP67:FP130" si="343">DD67</f>
        <v>0</v>
      </c>
      <c r="FQ67" s="39">
        <f t="shared" ref="FQ67:FQ130" si="344">DE67</f>
        <v>0</v>
      </c>
      <c r="FR67" s="39">
        <f t="shared" si="252"/>
        <v>0</v>
      </c>
      <c r="FS67" s="39">
        <f t="shared" si="253"/>
        <v>0</v>
      </c>
      <c r="FU67" s="39" t="e">
        <f t="shared" si="254"/>
        <v>#DIV/0!</v>
      </c>
      <c r="FV67" s="39" t="e">
        <f t="shared" si="255"/>
        <v>#DIV/0!</v>
      </c>
      <c r="FW67" s="39" t="e">
        <f t="shared" si="256"/>
        <v>#DIV/0!</v>
      </c>
      <c r="FY67" s="39" t="e">
        <f t="shared" si="257"/>
        <v>#DIV/0!</v>
      </c>
      <c r="FZ67" s="39" t="e">
        <f t="shared" si="258"/>
        <v>#DIV/0!</v>
      </c>
      <c r="GA67" s="39" t="e">
        <f t="shared" si="259"/>
        <v>#DIV/0!</v>
      </c>
      <c r="GB67" s="39" t="e">
        <f t="shared" si="260"/>
        <v>#DIV/0!</v>
      </c>
      <c r="GC67" s="39" t="e">
        <f t="shared" si="261"/>
        <v>#DIV/0!</v>
      </c>
      <c r="GD67" s="39" t="e">
        <f t="shared" si="262"/>
        <v>#DIV/0!</v>
      </c>
      <c r="GE67" s="39" t="e">
        <f t="shared" si="263"/>
        <v>#DIV/0!</v>
      </c>
      <c r="GF67" s="39" t="e">
        <f t="shared" si="264"/>
        <v>#DIV/0!</v>
      </c>
      <c r="GG67" s="39" t="e">
        <f t="shared" si="265"/>
        <v>#DIV/0!</v>
      </c>
      <c r="GH67" s="39" t="e">
        <f t="shared" si="266"/>
        <v>#DIV/0!</v>
      </c>
      <c r="GI67" s="39"/>
      <c r="GJ67" s="39" t="e">
        <f t="shared" si="267"/>
        <v>#DIV/0!</v>
      </c>
      <c r="GK67" s="39" t="e">
        <f t="shared" si="268"/>
        <v>#DIV/0!</v>
      </c>
      <c r="GL67" s="39" t="e">
        <f t="shared" si="269"/>
        <v>#DIV/0!</v>
      </c>
      <c r="GM67" s="39" t="e">
        <f t="shared" si="270"/>
        <v>#DIV/0!</v>
      </c>
      <c r="GN67" s="39" t="e">
        <f t="shared" si="271"/>
        <v>#DIV/0!</v>
      </c>
      <c r="GO67" s="57"/>
      <c r="GP67" s="57" t="e">
        <f t="shared" si="272"/>
        <v>#DIV/0!</v>
      </c>
      <c r="GQ67" s="59" t="e">
        <f t="shared" si="273"/>
        <v>#DIV/0!</v>
      </c>
      <c r="GR67" s="41" t="e">
        <f t="shared" si="274"/>
        <v>#DIV/0!</v>
      </c>
      <c r="GS67" s="57" t="e">
        <f t="shared" si="275"/>
        <v>#DIV/0!</v>
      </c>
      <c r="GT67" s="57" t="e">
        <f t="shared" si="276"/>
        <v>#DIV/0!</v>
      </c>
      <c r="GU67" s="57" t="e">
        <f t="shared" si="277"/>
        <v>#DIV/0!</v>
      </c>
      <c r="GV67" s="57"/>
      <c r="GW67" s="42" t="e">
        <f t="shared" si="278"/>
        <v>#DIV/0!</v>
      </c>
      <c r="GX67" s="42" t="e">
        <f t="shared" si="279"/>
        <v>#DIV/0!</v>
      </c>
      <c r="GY67" s="42" t="e">
        <f t="shared" si="280"/>
        <v>#DIV/0!</v>
      </c>
      <c r="GZ67" s="57"/>
      <c r="HA67" s="2" t="e">
        <f t="shared" si="281"/>
        <v>#DIV/0!</v>
      </c>
      <c r="HB67" s="2" t="e">
        <f t="shared" si="282"/>
        <v>#DIV/0!</v>
      </c>
      <c r="HC67" s="2" t="e">
        <f t="shared" si="283"/>
        <v>#DIV/0!</v>
      </c>
      <c r="HD67" s="2" t="e">
        <f t="shared" si="284"/>
        <v>#DIV/0!</v>
      </c>
      <c r="HE67" s="2" t="e">
        <f t="shared" si="285"/>
        <v>#DIV/0!</v>
      </c>
      <c r="HF67" s="2" t="e">
        <f t="shared" si="286"/>
        <v>#DIV/0!</v>
      </c>
      <c r="HG67" s="2" t="e">
        <f t="shared" si="287"/>
        <v>#DIV/0!</v>
      </c>
      <c r="HH67" s="2" t="e">
        <f t="shared" si="288"/>
        <v>#DIV/0!</v>
      </c>
      <c r="HI67" s="2" t="e">
        <f t="shared" si="289"/>
        <v>#DIV/0!</v>
      </c>
      <c r="HJ67" s="11" t="e">
        <f t="shared" si="290"/>
        <v>#DIV/0!</v>
      </c>
      <c r="HK67" s="60" t="e">
        <f t="shared" si="291"/>
        <v>#DIV/0!</v>
      </c>
      <c r="HL67" s="57"/>
      <c r="HM67" s="57" t="e">
        <f t="shared" si="292"/>
        <v>#DIV/0!</v>
      </c>
      <c r="HN67" s="57" t="e">
        <f t="shared" si="293"/>
        <v>#DIV/0!</v>
      </c>
      <c r="HO67" s="57" t="e">
        <f t="shared" si="294"/>
        <v>#DIV/0!</v>
      </c>
      <c r="HP67" s="57" t="e">
        <f t="shared" si="295"/>
        <v>#DIV/0!</v>
      </c>
      <c r="HQ67" s="57" t="e">
        <f t="shared" si="296"/>
        <v>#DIV/0!</v>
      </c>
      <c r="HR67" s="57"/>
      <c r="HS67" s="57" t="e">
        <f t="shared" si="297"/>
        <v>#DIV/0!</v>
      </c>
      <c r="HT67" s="57" t="e">
        <f t="shared" si="298"/>
        <v>#DIV/0!</v>
      </c>
      <c r="HU67" s="57" t="e">
        <f t="shared" si="299"/>
        <v>#DIV/0!</v>
      </c>
      <c r="HV67" s="57" t="e">
        <f t="shared" si="300"/>
        <v>#DIV/0!</v>
      </c>
      <c r="HW67" s="57" t="e">
        <f t="shared" si="301"/>
        <v>#DIV/0!</v>
      </c>
      <c r="HX67" s="57"/>
      <c r="HY67" s="57" t="e">
        <f t="shared" si="302"/>
        <v>#DIV/0!</v>
      </c>
      <c r="HZ67" s="57" t="e">
        <f t="shared" si="303"/>
        <v>#DIV/0!</v>
      </c>
      <c r="IA67" s="57"/>
      <c r="IB67" s="61">
        <f t="shared" si="304"/>
        <v>0</v>
      </c>
      <c r="IC67" s="57" t="str">
        <f t="shared" si="305"/>
        <v/>
      </c>
      <c r="ID67" s="42"/>
      <c r="IE67" s="2" t="str">
        <f t="shared" si="306"/>
        <v/>
      </c>
      <c r="IF67" s="60" t="e">
        <f t="shared" si="307"/>
        <v>#DIV/0!</v>
      </c>
      <c r="IG67" s="60" t="str">
        <f t="shared" si="308"/>
        <v/>
      </c>
      <c r="IH67" s="60" t="str">
        <f t="shared" si="309"/>
        <v>zinco-</v>
      </c>
      <c r="II67" s="60" t="str">
        <f t="shared" si="310"/>
        <v>mangano-</v>
      </c>
      <c r="IJ67" s="60" t="e">
        <f t="shared" si="311"/>
        <v>#DIV/0!</v>
      </c>
      <c r="IK67" s="60" t="e">
        <f t="shared" si="312"/>
        <v>#DIV/0!</v>
      </c>
      <c r="IL67" s="60" t="e">
        <f t="shared" si="313"/>
        <v>#DIV/0!</v>
      </c>
      <c r="IM67" s="60" t="e">
        <f t="shared" si="314"/>
        <v>#DIV/0!</v>
      </c>
      <c r="IN67" s="60" t="str">
        <f t="shared" si="315"/>
        <v/>
      </c>
      <c r="IO67" s="60" t="str">
        <f t="shared" si="316"/>
        <v/>
      </c>
      <c r="IP67" s="57"/>
      <c r="IQ67" s="57" t="str">
        <f t="shared" si="317"/>
        <v>ERROR!!</v>
      </c>
    </row>
    <row r="68" spans="1:251">
      <c r="A68"/>
      <c r="B68"/>
      <c r="C68"/>
      <c r="D68"/>
      <c r="E68"/>
      <c r="F68" t="s">
        <v>196</v>
      </c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67"/>
      <c r="T68" s="67"/>
      <c r="U68" s="69"/>
      <c r="V68"/>
      <c r="W68"/>
      <c r="X68" s="29">
        <f t="shared" si="173"/>
        <v>0</v>
      </c>
      <c r="Y68" s="29">
        <f t="shared" si="174"/>
        <v>0</v>
      </c>
      <c r="Z68" s="29" t="e">
        <f t="shared" si="175"/>
        <v>#DIV/0!</v>
      </c>
      <c r="AA68" s="29" t="e">
        <f t="shared" si="176"/>
        <v>#DIV/0!</v>
      </c>
      <c r="AB68" s="29" t="e">
        <f t="shared" si="177"/>
        <v>#DIV/0!</v>
      </c>
      <c r="AC68" s="29" t="e">
        <f t="shared" si="178"/>
        <v>#DIV/0!</v>
      </c>
      <c r="AF68" s="23">
        <v>60.084299999999999</v>
      </c>
      <c r="AG68" s="23">
        <v>79.878799999999998</v>
      </c>
      <c r="AH68" s="23">
        <v>101.96120000000001</v>
      </c>
      <c r="AI68" s="23">
        <v>151.99039999999999</v>
      </c>
      <c r="AJ68" s="23">
        <v>159.69</v>
      </c>
      <c r="AK68" s="23">
        <v>71.846400000000003</v>
      </c>
      <c r="AL68" s="23">
        <v>70.9375</v>
      </c>
      <c r="AM68" s="23">
        <v>40.304400000000001</v>
      </c>
      <c r="AN68" s="23">
        <v>56.077399999999997</v>
      </c>
      <c r="AO68" s="23">
        <v>61.978999999999999</v>
      </c>
      <c r="AP68" s="23">
        <v>94.195999999999998</v>
      </c>
      <c r="AQ68" s="23">
        <v>18.998000000000001</v>
      </c>
      <c r="AR68" s="23">
        <v>35.450000000000003</v>
      </c>
      <c r="AS68" s="23">
        <v>29.88</v>
      </c>
      <c r="AT68" s="23">
        <v>74.691999999999993</v>
      </c>
      <c r="AU68" s="23">
        <v>81.39</v>
      </c>
      <c r="AX68" s="54">
        <f t="shared" si="179"/>
        <v>0</v>
      </c>
      <c r="AY68" s="54">
        <f t="shared" si="180"/>
        <v>0</v>
      </c>
      <c r="AZ68" s="54">
        <f t="shared" si="181"/>
        <v>0</v>
      </c>
      <c r="BA68" s="54">
        <f t="shared" si="182"/>
        <v>0</v>
      </c>
      <c r="BB68" s="54">
        <f t="shared" si="183"/>
        <v>0</v>
      </c>
      <c r="BC68" s="54">
        <f t="shared" si="184"/>
        <v>0</v>
      </c>
      <c r="BD68" s="54">
        <f t="shared" si="185"/>
        <v>0</v>
      </c>
      <c r="BE68" s="54">
        <f t="shared" si="186"/>
        <v>0</v>
      </c>
      <c r="BF68" s="54">
        <f t="shared" si="187"/>
        <v>0</v>
      </c>
      <c r="BG68" s="54">
        <f t="shared" si="188"/>
        <v>0</v>
      </c>
      <c r="BH68" s="54">
        <f t="shared" si="189"/>
        <v>0</v>
      </c>
      <c r="BI68" s="54">
        <f t="shared" si="190"/>
        <v>0</v>
      </c>
      <c r="BJ68" s="54">
        <f t="shared" si="191"/>
        <v>0</v>
      </c>
      <c r="BK68" s="54">
        <f t="shared" si="192"/>
        <v>0</v>
      </c>
      <c r="BL68" s="54">
        <f t="shared" si="193"/>
        <v>0</v>
      </c>
      <c r="BM68" s="42"/>
      <c r="BO68" s="54">
        <f>'Norm-coeff'!$C$2+$AX68*'Norm-coeff'!$D$2+$AY68*'Norm-coeff'!$E$2+$AZ68*'Norm-coeff'!$F$2+$BA68*'Norm-coeff'!$G$2+$BB68*'Norm-coeff'!$H$2+$BC68*'Norm-coeff'!$I$2+$BD68*'Norm-coeff'!$J$2+$BE68*'Norm-coeff'!$K$2+$BF68*'Norm-coeff'!$L$2+$BG68*'Norm-coeff'!$M$2+$BH68*'Norm-coeff'!$N$2+$BI68*'Norm-coeff'!$O$2</f>
        <v>5.4045421474420303</v>
      </c>
      <c r="BP68" s="54">
        <f>'Norm-coeff'!$C$3+$AX68*'Norm-coeff'!$D$3+$AY68*'Norm-coeff'!$E$3+$AZ68*'Norm-coeff'!$F$3+$BA68*'Norm-coeff'!$G$3+$BB68*'Norm-coeff'!$H$3+$BC68*'Norm-coeff'!$I$3+$BD68*'Norm-coeff'!$J$3+$BE68*'Norm-coeff'!$K$3+$BF68*'Norm-coeff'!$L$3+$BG68*'Norm-coeff'!$M$3+$BH68*'Norm-coeff'!$N$3+$BI68*'Norm-coeff'!$O$3</f>
        <v>3.15319116612705</v>
      </c>
      <c r="BQ68" s="54">
        <f>'Norm-coeff'!$C$4+$AX68*'Norm-coeff'!$D$4+$AY68*'Norm-coeff'!$E$4+$AZ68*'Norm-coeff'!$F$4+$BA68*'Norm-coeff'!$G$4+$BB68*'Norm-coeff'!$H$4+$BC68*'Norm-coeff'!$I$4+$BD68*'Norm-coeff'!$J$4+$BE68*'Norm-coeff'!$K$4+$BF68*'Norm-coeff'!$L$4+$BG68*'Norm-coeff'!$M$4+$BH68*'Norm-coeff'!$N$4+$BI68*'Norm-coeff'!$O$4</f>
        <v>1.42115649462768</v>
      </c>
      <c r="BR68" s="54">
        <f>'Norm-coeff'!$C$5+$AX68*'Norm-coeff'!$D$5+$AY68*'Norm-coeff'!$E$5+$AZ68*'Norm-coeff'!$F$5+$BA68*'Norm-coeff'!$G$5+$BB68*'Norm-coeff'!$H$5+$BC68*'Norm-coeff'!$I$5+$BD68*'Norm-coeff'!$J$5+$BE68*'Norm-coeff'!$K$5+$BF68*'Norm-coeff'!$L$5+$BG68*'Norm-coeff'!$M$5+$BH68*'Norm-coeff'!$N$5+$BI68*'Norm-coeff'!$O$5</f>
        <v>1.0553329241296201</v>
      </c>
      <c r="BS68" s="54">
        <f>'Norm-coeff'!$C$6+$AX68*'Norm-coeff'!$D$6+$AY68*'Norm-coeff'!$E$6+$AZ68*'Norm-coeff'!$F$6+$BA68*'Norm-coeff'!$G$6+$BB68*'Norm-coeff'!$H$6+$BC68*'Norm-coeff'!$I$6+$BD68*'Norm-coeff'!$J$6+$BE68*'Norm-coeff'!$K$6+$BF68*'Norm-coeff'!$L$6+$BG68*'Norm-coeff'!$M$6+$BH68*'Norm-coeff'!$N$6+$BI68*'Norm-coeff'!$O$6</f>
        <v>-1.48700885495103E-2</v>
      </c>
      <c r="BT68" s="54">
        <f>'Norm-coeff'!$C$7+$AX68*'Norm-coeff'!$D$7+$AY68*'Norm-coeff'!$E$7+$AZ68*'Norm-coeff'!$F$7+$BA68*'Norm-coeff'!$G$7+$BB68*'Norm-coeff'!$H$7+$BC68*'Norm-coeff'!$I$7+$BD68*'Norm-coeff'!$J$7+$BE68*'Norm-coeff'!$K$7+$BF68*'Norm-coeff'!$L$7+$BG68*'Norm-coeff'!$M$7+$BH68*'Norm-coeff'!$N$7+$BI68*'Norm-coeff'!$O$7</f>
        <v>2.0907583608832998</v>
      </c>
      <c r="BU68" s="54">
        <f>'Norm-coeff'!$C$8+$AX68*'Norm-coeff'!$D$8+$AY68*'Norm-coeff'!$E$8+$AZ68*'Norm-coeff'!$F$8+$BA68*'Norm-coeff'!$G$8+$BB68*'Norm-coeff'!$H$8+$BC68*'Norm-coeff'!$I$8+$BD68*'Norm-coeff'!$J$8+$BE68*'Norm-coeff'!$K$8+$BF68*'Norm-coeff'!$L$8+$BG68*'Norm-coeff'!$M$8+$BH68*'Norm-coeff'!$N$8+$BI68*'Norm-coeff'!$O$8</f>
        <v>0.65894159836244504</v>
      </c>
      <c r="BV68" s="54">
        <f>'Norm-coeff'!$C$9+$AX68*'Norm-coeff'!$D$9+$AY68*'Norm-coeff'!$E$9+$AZ68*'Norm-coeff'!$F$9+$BA68*'Norm-coeff'!$G$9+$BB68*'Norm-coeff'!$H$9+$BC68*'Norm-coeff'!$I$9+$BD68*'Norm-coeff'!$J$9+$BE68*'Norm-coeff'!$K$9+$BF68*'Norm-coeff'!$L$9+$BG68*'Norm-coeff'!$M$9+$BH68*'Norm-coeff'!$N$9+$BI68*'Norm-coeff'!$O$9</f>
        <v>1.48961085014701</v>
      </c>
      <c r="BW68" s="54">
        <f>'Norm-coeff'!$C$10+$AX68*'Norm-coeff'!$D$10+$AY68*'Norm-coeff'!$E$10+$AZ68*'Norm-coeff'!$F$10+$BA68*'Norm-coeff'!$G$10+$BB68*'Norm-coeff'!$H$10+$BC68*'Norm-coeff'!$I$10+$BD68*'Norm-coeff'!$J$10+$BE68*'Norm-coeff'!$K$10+$BF68*'Norm-coeff'!$L$10+$BG68*'Norm-coeff'!$M$10+$BH68*'Norm-coeff'!$N$10+$BI68*'Norm-coeff'!$O$10</f>
        <v>1.42058735749591</v>
      </c>
      <c r="BX68" s="54">
        <f>'Norm-coeff'!$C$11+$AX68*'Norm-coeff'!$D$11+$AY68*'Norm-coeff'!$E$11+$AZ68*'Norm-coeff'!$F$11+$BA68*'Norm-coeff'!$G$11+$BB68*'Norm-coeff'!$H$11+$BC68*'Norm-coeff'!$I$11+$BD68*'Norm-coeff'!$J$11+$BE68*'Norm-coeff'!$K$11+$BF68*'Norm-coeff'!$L$11+$BG68*'Norm-coeff'!$M$11+$BH68*'Norm-coeff'!$N$11+$BI68*'Norm-coeff'!$O$11</f>
        <v>0.221233014421479</v>
      </c>
      <c r="BY68" s="54">
        <f>'Norm-coeff'!$C$12+$AX68*'Norm-coeff'!$D$12+$AY68*'Norm-coeff'!$E$12+$AZ68*'Norm-coeff'!$F$12+$BA68*'Norm-coeff'!$G$12+$BB68*'Norm-coeff'!$H$12+$BC68*'Norm-coeff'!$I$12+$BD68*'Norm-coeff'!$J$12+$BE68*'Norm-coeff'!$K$12+$BF68*'Norm-coeff'!$L$12+$BG68*'Norm-coeff'!$M$12+$BH68*'Norm-coeff'!$N$12+$BI68*'Norm-coeff'!$O$12</f>
        <v>0.283527502056037</v>
      </c>
      <c r="BZ68" s="54">
        <f>'Norm-coeff'!$C$13+$AX68*'Norm-coeff'!$D$13+$AY68*'Norm-coeff'!$E$13+$AZ68*'Norm-coeff'!$F$13+$BA68*'Norm-coeff'!$G$13+$BB68*'Norm-coeff'!$H$13+$BC68*'Norm-coeff'!$I$13+$BD68*'Norm-coeff'!$J$13+$BE68*'Norm-coeff'!$K$13+$BF68*'Norm-coeff'!$L$13+$BG68*'Norm-coeff'!$M$13+$BH68*'Norm-coeff'!$N$13+$BI68*'Norm-coeff'!$O$13</f>
        <v>-4.1864930554451202E-2</v>
      </c>
      <c r="CA68" s="54">
        <f>'Norm-coeff'!$C$14+$AX68*'Norm-coeff'!$D$14+$AY68*'Norm-coeff'!$E$14+$AZ68*'Norm-coeff'!$F$14+$BA68*'Norm-coeff'!$G$14+$BB68*'Norm-coeff'!$H$14+$BC68*'Norm-coeff'!$I$14+$BD68*'Norm-coeff'!$J$14+$BE68*'Norm-coeff'!$K$14+$BF68*'Norm-coeff'!$L$14+$BG68*'Norm-coeff'!$M$14+$BH68*'Norm-coeff'!$N$14+$BI68*'Norm-coeff'!$O$14</f>
        <v>4.2526983164477103</v>
      </c>
      <c r="CC68" s="54">
        <f t="shared" si="318"/>
        <v>0</v>
      </c>
      <c r="CG68" s="54">
        <f t="shared" si="194"/>
        <v>0</v>
      </c>
      <c r="CH68" s="54">
        <f t="shared" ref="CH68:CH131" si="345">IF(OR(AZ68&lt;=0,BP68&lt;0),0,BP68)</f>
        <v>0</v>
      </c>
      <c r="CI68" s="54">
        <f t="shared" si="195"/>
        <v>0</v>
      </c>
      <c r="CJ68" s="56">
        <f t="shared" si="196"/>
        <v>0</v>
      </c>
      <c r="CK68" s="54">
        <f t="shared" si="197"/>
        <v>0</v>
      </c>
      <c r="CL68" s="54">
        <f t="shared" si="198"/>
        <v>0</v>
      </c>
      <c r="CM68" s="54">
        <f t="shared" si="199"/>
        <v>0</v>
      </c>
      <c r="CN68" s="54">
        <f t="shared" si="200"/>
        <v>0</v>
      </c>
      <c r="CO68" s="54">
        <f t="shared" si="201"/>
        <v>0</v>
      </c>
      <c r="CP68" s="54">
        <f t="shared" si="202"/>
        <v>0</v>
      </c>
      <c r="CQ68" s="54">
        <f t="shared" si="203"/>
        <v>0</v>
      </c>
      <c r="CR68" s="54">
        <f t="shared" si="204"/>
        <v>0</v>
      </c>
      <c r="CS68" s="54">
        <f t="shared" si="205"/>
        <v>0</v>
      </c>
      <c r="CU68" s="54">
        <f t="shared" si="206"/>
        <v>0</v>
      </c>
      <c r="CV68" s="54">
        <f t="shared" si="207"/>
        <v>0</v>
      </c>
      <c r="CW68" s="54">
        <f t="shared" si="208"/>
        <v>0</v>
      </c>
      <c r="CX68" s="54">
        <f t="shared" si="209"/>
        <v>0</v>
      </c>
      <c r="CZ68" s="54">
        <f t="shared" si="210"/>
        <v>0</v>
      </c>
      <c r="DA68" s="54">
        <f t="shared" si="211"/>
        <v>0</v>
      </c>
      <c r="DB68" s="54">
        <f t="shared" si="212"/>
        <v>0</v>
      </c>
      <c r="DC68" s="54">
        <f t="shared" si="213"/>
        <v>0</v>
      </c>
      <c r="DD68" s="54">
        <f t="shared" si="214"/>
        <v>0</v>
      </c>
      <c r="DE68" s="54">
        <f t="shared" si="215"/>
        <v>0</v>
      </c>
      <c r="DF68" s="54">
        <f t="shared" si="216"/>
        <v>0</v>
      </c>
      <c r="DG68" s="54">
        <f t="shared" si="217"/>
        <v>2</v>
      </c>
      <c r="DH68" s="71">
        <f t="shared" si="218"/>
        <v>0</v>
      </c>
      <c r="DI68" s="71">
        <f t="shared" si="219"/>
        <v>0</v>
      </c>
      <c r="DJ68" s="54">
        <f t="shared" si="220"/>
        <v>0</v>
      </c>
      <c r="DK68" s="54">
        <f t="shared" si="221"/>
        <v>2</v>
      </c>
      <c r="DL68" s="4">
        <f t="shared" si="319"/>
        <v>0</v>
      </c>
      <c r="DM68" s="3">
        <f t="shared" si="222"/>
        <v>0</v>
      </c>
      <c r="DN68" s="3">
        <f t="shared" si="223"/>
        <v>0</v>
      </c>
      <c r="DO68" s="4" t="e">
        <f t="shared" si="224"/>
        <v>#DIV/0!</v>
      </c>
      <c r="DP68" s="57"/>
      <c r="DQ68" s="57"/>
      <c r="DR68" s="56">
        <f t="shared" si="320"/>
        <v>2</v>
      </c>
      <c r="DS68" s="56">
        <f t="shared" si="321"/>
        <v>0</v>
      </c>
      <c r="DT68" s="38">
        <f t="shared" si="322"/>
        <v>0</v>
      </c>
      <c r="DU68" s="38">
        <f t="shared" si="225"/>
        <v>2</v>
      </c>
      <c r="DV68" s="38">
        <f t="shared" si="323"/>
        <v>0</v>
      </c>
      <c r="DW68" s="39">
        <f t="shared" si="324"/>
        <v>0</v>
      </c>
      <c r="DX68" s="39">
        <f t="shared" si="325"/>
        <v>0</v>
      </c>
      <c r="DY68" s="39">
        <f t="shared" si="326"/>
        <v>0</v>
      </c>
      <c r="DZ68" s="39">
        <f t="shared" si="327"/>
        <v>0</v>
      </c>
      <c r="EA68" s="39">
        <f t="shared" si="328"/>
        <v>0</v>
      </c>
      <c r="EB68" s="37" t="e">
        <f t="shared" si="226"/>
        <v>#DIV/0!</v>
      </c>
      <c r="EC68" s="37" t="e">
        <f t="shared" si="227"/>
        <v>#DIV/0!</v>
      </c>
      <c r="ED68" s="37" t="e">
        <f t="shared" si="228"/>
        <v>#DIV/0!</v>
      </c>
      <c r="EE68" s="37" t="e">
        <f t="shared" si="229"/>
        <v>#DIV/0!</v>
      </c>
      <c r="EF68" s="39" t="e">
        <f t="shared" si="230"/>
        <v>#DIV/0!</v>
      </c>
      <c r="EG68" s="37" t="e">
        <f t="shared" si="231"/>
        <v>#DIV/0!</v>
      </c>
      <c r="EH68" s="37" t="e">
        <f t="shared" si="232"/>
        <v>#DIV/0!</v>
      </c>
      <c r="EI68" s="11" t="b">
        <f t="shared" si="233"/>
        <v>1</v>
      </c>
      <c r="EJ68" s="11" t="b">
        <f t="shared" si="234"/>
        <v>0</v>
      </c>
      <c r="EK68" s="39" t="e">
        <f t="shared" si="235"/>
        <v>#DIV/0!</v>
      </c>
      <c r="EL68" s="39" t="e">
        <f t="shared" si="236"/>
        <v>#DIV/0!</v>
      </c>
      <c r="EM68" s="39" t="e">
        <f t="shared" si="237"/>
        <v>#DIV/0!</v>
      </c>
      <c r="EN68" s="39" t="e">
        <f t="shared" si="238"/>
        <v>#DIV/0!</v>
      </c>
      <c r="EO68" s="39" t="e">
        <f t="shared" si="239"/>
        <v>#DIV/0!</v>
      </c>
      <c r="EP68" s="39" t="e">
        <f t="shared" si="240"/>
        <v>#DIV/0!</v>
      </c>
      <c r="EQ68" s="39" t="e">
        <f t="shared" si="241"/>
        <v>#DIV/0!</v>
      </c>
      <c r="ER68" s="39" t="e">
        <f t="shared" si="242"/>
        <v>#DIV/0!</v>
      </c>
      <c r="ES68" s="58" t="str">
        <f t="shared" si="243"/>
        <v>(OH,F,Cl)-dominate amphibole</v>
      </c>
      <c r="ET68" s="58" t="e">
        <f t="shared" si="244"/>
        <v>#N/A</v>
      </c>
      <c r="EU68" s="56">
        <f t="shared" si="329"/>
        <v>0</v>
      </c>
      <c r="EV68" s="56">
        <f t="shared" si="330"/>
        <v>0</v>
      </c>
      <c r="EW68" s="56">
        <f t="shared" si="331"/>
        <v>0</v>
      </c>
      <c r="EX68" s="56">
        <f t="shared" si="332"/>
        <v>0</v>
      </c>
      <c r="EY68" s="56">
        <f t="shared" si="333"/>
        <v>0</v>
      </c>
      <c r="EZ68" s="56">
        <f t="shared" si="334"/>
        <v>0</v>
      </c>
      <c r="FA68" s="39">
        <f t="shared" si="335"/>
        <v>0</v>
      </c>
      <c r="FB68" s="39">
        <f t="shared" si="336"/>
        <v>0</v>
      </c>
      <c r="FC68" s="54">
        <f t="shared" si="337"/>
        <v>0</v>
      </c>
      <c r="FD68" s="54">
        <f t="shared" si="338"/>
        <v>0</v>
      </c>
      <c r="FE68" s="39">
        <f t="shared" si="339"/>
        <v>0</v>
      </c>
      <c r="FF68" s="54">
        <f t="shared" si="340"/>
        <v>0</v>
      </c>
      <c r="FG68" s="39">
        <f t="shared" si="341"/>
        <v>0</v>
      </c>
      <c r="FH68" s="39">
        <f t="shared" si="245"/>
        <v>0</v>
      </c>
      <c r="FI68" s="39">
        <f t="shared" si="246"/>
        <v>0</v>
      </c>
      <c r="FJ68" s="39">
        <f t="shared" si="247"/>
        <v>0</v>
      </c>
      <c r="FK68" s="39" t="e">
        <f t="shared" si="248"/>
        <v>#DIV/0!</v>
      </c>
      <c r="FL68" s="39" t="e">
        <f t="shared" si="249"/>
        <v>#DIV/0!</v>
      </c>
      <c r="FM68" s="39" t="e">
        <f t="shared" si="250"/>
        <v>#DIV/0!</v>
      </c>
      <c r="FN68" s="39">
        <f t="shared" si="251"/>
        <v>1</v>
      </c>
      <c r="FO68" s="39">
        <f t="shared" si="342"/>
        <v>0</v>
      </c>
      <c r="FP68" s="39">
        <f t="shared" si="343"/>
        <v>0</v>
      </c>
      <c r="FQ68" s="39">
        <f t="shared" si="344"/>
        <v>0</v>
      </c>
      <c r="FR68" s="39">
        <f t="shared" si="252"/>
        <v>0</v>
      </c>
      <c r="FS68" s="39">
        <f t="shared" si="253"/>
        <v>0</v>
      </c>
      <c r="FU68" s="39" t="e">
        <f t="shared" si="254"/>
        <v>#DIV/0!</v>
      </c>
      <c r="FV68" s="39" t="e">
        <f t="shared" si="255"/>
        <v>#DIV/0!</v>
      </c>
      <c r="FW68" s="39" t="e">
        <f t="shared" si="256"/>
        <v>#DIV/0!</v>
      </c>
      <c r="FY68" s="39" t="e">
        <f t="shared" si="257"/>
        <v>#DIV/0!</v>
      </c>
      <c r="FZ68" s="39" t="e">
        <f t="shared" si="258"/>
        <v>#DIV/0!</v>
      </c>
      <c r="GA68" s="39" t="e">
        <f t="shared" si="259"/>
        <v>#DIV/0!</v>
      </c>
      <c r="GB68" s="39" t="e">
        <f t="shared" si="260"/>
        <v>#DIV/0!</v>
      </c>
      <c r="GC68" s="39" t="e">
        <f t="shared" si="261"/>
        <v>#DIV/0!</v>
      </c>
      <c r="GD68" s="39" t="e">
        <f t="shared" si="262"/>
        <v>#DIV/0!</v>
      </c>
      <c r="GE68" s="39" t="e">
        <f t="shared" si="263"/>
        <v>#DIV/0!</v>
      </c>
      <c r="GF68" s="39" t="e">
        <f t="shared" si="264"/>
        <v>#DIV/0!</v>
      </c>
      <c r="GG68" s="39" t="e">
        <f t="shared" si="265"/>
        <v>#DIV/0!</v>
      </c>
      <c r="GH68" s="39" t="e">
        <f t="shared" si="266"/>
        <v>#DIV/0!</v>
      </c>
      <c r="GI68" s="39"/>
      <c r="GJ68" s="39" t="e">
        <f t="shared" si="267"/>
        <v>#DIV/0!</v>
      </c>
      <c r="GK68" s="39" t="e">
        <f t="shared" si="268"/>
        <v>#DIV/0!</v>
      </c>
      <c r="GL68" s="39" t="e">
        <f t="shared" si="269"/>
        <v>#DIV/0!</v>
      </c>
      <c r="GM68" s="39" t="e">
        <f t="shared" si="270"/>
        <v>#DIV/0!</v>
      </c>
      <c r="GN68" s="39" t="e">
        <f t="shared" si="271"/>
        <v>#DIV/0!</v>
      </c>
      <c r="GO68" s="57"/>
      <c r="GP68" s="57" t="e">
        <f t="shared" si="272"/>
        <v>#DIV/0!</v>
      </c>
      <c r="GQ68" s="59" t="e">
        <f t="shared" si="273"/>
        <v>#DIV/0!</v>
      </c>
      <c r="GR68" s="41" t="e">
        <f t="shared" si="274"/>
        <v>#DIV/0!</v>
      </c>
      <c r="GS68" s="57" t="e">
        <f t="shared" si="275"/>
        <v>#DIV/0!</v>
      </c>
      <c r="GT68" s="57" t="e">
        <f t="shared" si="276"/>
        <v>#DIV/0!</v>
      </c>
      <c r="GU68" s="57" t="e">
        <f t="shared" si="277"/>
        <v>#DIV/0!</v>
      </c>
      <c r="GV68" s="57"/>
      <c r="GW68" s="42" t="e">
        <f t="shared" si="278"/>
        <v>#DIV/0!</v>
      </c>
      <c r="GX68" s="42" t="e">
        <f t="shared" si="279"/>
        <v>#DIV/0!</v>
      </c>
      <c r="GY68" s="42" t="e">
        <f t="shared" si="280"/>
        <v>#DIV/0!</v>
      </c>
      <c r="GZ68" s="57"/>
      <c r="HA68" s="2" t="e">
        <f t="shared" si="281"/>
        <v>#DIV/0!</v>
      </c>
      <c r="HB68" s="2" t="e">
        <f t="shared" si="282"/>
        <v>#DIV/0!</v>
      </c>
      <c r="HC68" s="2" t="e">
        <f t="shared" si="283"/>
        <v>#DIV/0!</v>
      </c>
      <c r="HD68" s="2" t="e">
        <f t="shared" si="284"/>
        <v>#DIV/0!</v>
      </c>
      <c r="HE68" s="2" t="e">
        <f t="shared" si="285"/>
        <v>#DIV/0!</v>
      </c>
      <c r="HF68" s="2" t="e">
        <f t="shared" si="286"/>
        <v>#DIV/0!</v>
      </c>
      <c r="HG68" s="2" t="e">
        <f t="shared" si="287"/>
        <v>#DIV/0!</v>
      </c>
      <c r="HH68" s="2" t="e">
        <f t="shared" si="288"/>
        <v>#DIV/0!</v>
      </c>
      <c r="HI68" s="2" t="e">
        <f t="shared" si="289"/>
        <v>#DIV/0!</v>
      </c>
      <c r="HJ68" s="11" t="e">
        <f t="shared" si="290"/>
        <v>#DIV/0!</v>
      </c>
      <c r="HK68" s="60" t="e">
        <f t="shared" si="291"/>
        <v>#DIV/0!</v>
      </c>
      <c r="HL68" s="57"/>
      <c r="HM68" s="57" t="e">
        <f t="shared" si="292"/>
        <v>#DIV/0!</v>
      </c>
      <c r="HN68" s="57" t="e">
        <f t="shared" si="293"/>
        <v>#DIV/0!</v>
      </c>
      <c r="HO68" s="57" t="e">
        <f t="shared" si="294"/>
        <v>#DIV/0!</v>
      </c>
      <c r="HP68" s="57" t="e">
        <f t="shared" si="295"/>
        <v>#DIV/0!</v>
      </c>
      <c r="HQ68" s="57" t="e">
        <f t="shared" si="296"/>
        <v>#DIV/0!</v>
      </c>
      <c r="HR68" s="57"/>
      <c r="HS68" s="57" t="e">
        <f t="shared" si="297"/>
        <v>#DIV/0!</v>
      </c>
      <c r="HT68" s="57" t="e">
        <f t="shared" si="298"/>
        <v>#DIV/0!</v>
      </c>
      <c r="HU68" s="57" t="e">
        <f t="shared" si="299"/>
        <v>#DIV/0!</v>
      </c>
      <c r="HV68" s="57" t="e">
        <f t="shared" si="300"/>
        <v>#DIV/0!</v>
      </c>
      <c r="HW68" s="57" t="e">
        <f t="shared" si="301"/>
        <v>#DIV/0!</v>
      </c>
      <c r="HX68" s="57"/>
      <c r="HY68" s="57" t="e">
        <f t="shared" si="302"/>
        <v>#DIV/0!</v>
      </c>
      <c r="HZ68" s="57" t="e">
        <f t="shared" si="303"/>
        <v>#DIV/0!</v>
      </c>
      <c r="IA68" s="57"/>
      <c r="IB68" s="61">
        <f t="shared" si="304"/>
        <v>0</v>
      </c>
      <c r="IC68" s="57" t="str">
        <f t="shared" si="305"/>
        <v/>
      </c>
      <c r="ID68" s="42"/>
      <c r="IE68" s="2" t="str">
        <f t="shared" si="306"/>
        <v/>
      </c>
      <c r="IF68" s="60" t="e">
        <f t="shared" si="307"/>
        <v>#DIV/0!</v>
      </c>
      <c r="IG68" s="60" t="str">
        <f t="shared" si="308"/>
        <v/>
      </c>
      <c r="IH68" s="60" t="str">
        <f t="shared" si="309"/>
        <v>zinco-</v>
      </c>
      <c r="II68" s="60" t="str">
        <f t="shared" si="310"/>
        <v>mangano-</v>
      </c>
      <c r="IJ68" s="60" t="e">
        <f t="shared" si="311"/>
        <v>#DIV/0!</v>
      </c>
      <c r="IK68" s="60" t="e">
        <f t="shared" si="312"/>
        <v>#DIV/0!</v>
      </c>
      <c r="IL68" s="60" t="e">
        <f t="shared" si="313"/>
        <v>#DIV/0!</v>
      </c>
      <c r="IM68" s="60" t="e">
        <f t="shared" si="314"/>
        <v>#DIV/0!</v>
      </c>
      <c r="IN68" s="60" t="str">
        <f t="shared" si="315"/>
        <v/>
      </c>
      <c r="IO68" s="60" t="str">
        <f t="shared" si="316"/>
        <v/>
      </c>
      <c r="IP68" s="57"/>
      <c r="IQ68" s="57" t="str">
        <f t="shared" si="317"/>
        <v>ERROR!!</v>
      </c>
    </row>
    <row r="69" spans="1:251">
      <c r="A69"/>
      <c r="B69"/>
      <c r="C69"/>
      <c r="D69"/>
      <c r="E69"/>
      <c r="F69" t="s">
        <v>196</v>
      </c>
      <c r="G69" s="69"/>
      <c r="H69" s="69"/>
      <c r="I69" s="69"/>
      <c r="J69" s="69"/>
      <c r="K69"/>
      <c r="L69" s="69"/>
      <c r="M69"/>
      <c r="N69" s="69"/>
      <c r="O69" s="69"/>
      <c r="P69" s="69"/>
      <c r="Q69" s="69"/>
      <c r="R69" s="69"/>
      <c r="S69" s="67"/>
      <c r="T69" s="67"/>
      <c r="U69" s="69"/>
      <c r="V69"/>
      <c r="W69"/>
      <c r="X69" s="29">
        <f t="shared" si="173"/>
        <v>0</v>
      </c>
      <c r="Y69" s="29">
        <f t="shared" si="174"/>
        <v>0</v>
      </c>
      <c r="Z69" s="29" t="e">
        <f t="shared" si="175"/>
        <v>#DIV/0!</v>
      </c>
      <c r="AA69" s="29" t="e">
        <f t="shared" si="176"/>
        <v>#DIV/0!</v>
      </c>
      <c r="AB69" s="29" t="e">
        <f t="shared" si="177"/>
        <v>#DIV/0!</v>
      </c>
      <c r="AC69" s="29" t="e">
        <f t="shared" si="178"/>
        <v>#DIV/0!</v>
      </c>
      <c r="AF69" s="23">
        <v>60.084299999999999</v>
      </c>
      <c r="AG69" s="23">
        <v>79.878799999999998</v>
      </c>
      <c r="AH69" s="23">
        <v>101.96120000000001</v>
      </c>
      <c r="AI69" s="23">
        <v>151.99039999999999</v>
      </c>
      <c r="AJ69" s="23">
        <v>159.69</v>
      </c>
      <c r="AK69" s="23">
        <v>71.846400000000003</v>
      </c>
      <c r="AL69" s="23">
        <v>70.9375</v>
      </c>
      <c r="AM69" s="23">
        <v>40.304400000000001</v>
      </c>
      <c r="AN69" s="23">
        <v>56.077399999999997</v>
      </c>
      <c r="AO69" s="23">
        <v>61.978999999999999</v>
      </c>
      <c r="AP69" s="23">
        <v>94.195999999999998</v>
      </c>
      <c r="AQ69" s="23">
        <v>18.998000000000001</v>
      </c>
      <c r="AR69" s="23">
        <v>35.450000000000003</v>
      </c>
      <c r="AS69" s="23">
        <v>29.88</v>
      </c>
      <c r="AT69" s="23">
        <v>74.691999999999993</v>
      </c>
      <c r="AU69" s="23">
        <v>81.39</v>
      </c>
      <c r="AX69" s="54">
        <f t="shared" si="179"/>
        <v>0</v>
      </c>
      <c r="AY69" s="54">
        <f t="shared" si="180"/>
        <v>0</v>
      </c>
      <c r="AZ69" s="54">
        <f t="shared" si="181"/>
        <v>0</v>
      </c>
      <c r="BA69" s="54">
        <f t="shared" si="182"/>
        <v>0</v>
      </c>
      <c r="BB69" s="54">
        <f t="shared" si="183"/>
        <v>0</v>
      </c>
      <c r="BC69" s="54">
        <f t="shared" si="184"/>
        <v>0</v>
      </c>
      <c r="BD69" s="54">
        <f t="shared" si="185"/>
        <v>0</v>
      </c>
      <c r="BE69" s="54">
        <f t="shared" si="186"/>
        <v>0</v>
      </c>
      <c r="BF69" s="54">
        <f t="shared" si="187"/>
        <v>0</v>
      </c>
      <c r="BG69" s="54">
        <f t="shared" si="188"/>
        <v>0</v>
      </c>
      <c r="BH69" s="54">
        <f t="shared" si="189"/>
        <v>0</v>
      </c>
      <c r="BI69" s="54">
        <f t="shared" si="190"/>
        <v>0</v>
      </c>
      <c r="BJ69" s="54">
        <f t="shared" si="191"/>
        <v>0</v>
      </c>
      <c r="BK69" s="54">
        <f t="shared" si="192"/>
        <v>0</v>
      </c>
      <c r="BL69" s="54">
        <f t="shared" si="193"/>
        <v>0</v>
      </c>
      <c r="BM69" s="42"/>
      <c r="BO69" s="54">
        <f>'Norm-coeff'!$C$2+$AX69*'Norm-coeff'!$D$2+$AY69*'Norm-coeff'!$E$2+$AZ69*'Norm-coeff'!$F$2+$BA69*'Norm-coeff'!$G$2+$BB69*'Norm-coeff'!$H$2+$BC69*'Norm-coeff'!$I$2+$BD69*'Norm-coeff'!$J$2+$BE69*'Norm-coeff'!$K$2+$BF69*'Norm-coeff'!$L$2+$BG69*'Norm-coeff'!$M$2+$BH69*'Norm-coeff'!$N$2+$BI69*'Norm-coeff'!$O$2</f>
        <v>5.4045421474420303</v>
      </c>
      <c r="BP69" s="54">
        <f>'Norm-coeff'!$C$3+$AX69*'Norm-coeff'!$D$3+$AY69*'Norm-coeff'!$E$3+$AZ69*'Norm-coeff'!$F$3+$BA69*'Norm-coeff'!$G$3+$BB69*'Norm-coeff'!$H$3+$BC69*'Norm-coeff'!$I$3+$BD69*'Norm-coeff'!$J$3+$BE69*'Norm-coeff'!$K$3+$BF69*'Norm-coeff'!$L$3+$BG69*'Norm-coeff'!$M$3+$BH69*'Norm-coeff'!$N$3+$BI69*'Norm-coeff'!$O$3</f>
        <v>3.15319116612705</v>
      </c>
      <c r="BQ69" s="54">
        <f>'Norm-coeff'!$C$4+$AX69*'Norm-coeff'!$D$4+$AY69*'Norm-coeff'!$E$4+$AZ69*'Norm-coeff'!$F$4+$BA69*'Norm-coeff'!$G$4+$BB69*'Norm-coeff'!$H$4+$BC69*'Norm-coeff'!$I$4+$BD69*'Norm-coeff'!$J$4+$BE69*'Norm-coeff'!$K$4+$BF69*'Norm-coeff'!$L$4+$BG69*'Norm-coeff'!$M$4+$BH69*'Norm-coeff'!$N$4+$BI69*'Norm-coeff'!$O$4</f>
        <v>1.42115649462768</v>
      </c>
      <c r="BR69" s="54">
        <f>'Norm-coeff'!$C$5+$AX69*'Norm-coeff'!$D$5+$AY69*'Norm-coeff'!$E$5+$AZ69*'Norm-coeff'!$F$5+$BA69*'Norm-coeff'!$G$5+$BB69*'Norm-coeff'!$H$5+$BC69*'Norm-coeff'!$I$5+$BD69*'Norm-coeff'!$J$5+$BE69*'Norm-coeff'!$K$5+$BF69*'Norm-coeff'!$L$5+$BG69*'Norm-coeff'!$M$5+$BH69*'Norm-coeff'!$N$5+$BI69*'Norm-coeff'!$O$5</f>
        <v>1.0553329241296201</v>
      </c>
      <c r="BS69" s="54">
        <f>'Norm-coeff'!$C$6+$AX69*'Norm-coeff'!$D$6+$AY69*'Norm-coeff'!$E$6+$AZ69*'Norm-coeff'!$F$6+$BA69*'Norm-coeff'!$G$6+$BB69*'Norm-coeff'!$H$6+$BC69*'Norm-coeff'!$I$6+$BD69*'Norm-coeff'!$J$6+$BE69*'Norm-coeff'!$K$6+$BF69*'Norm-coeff'!$L$6+$BG69*'Norm-coeff'!$M$6+$BH69*'Norm-coeff'!$N$6+$BI69*'Norm-coeff'!$O$6</f>
        <v>-1.48700885495103E-2</v>
      </c>
      <c r="BT69" s="54">
        <f>'Norm-coeff'!$C$7+$AX69*'Norm-coeff'!$D$7+$AY69*'Norm-coeff'!$E$7+$AZ69*'Norm-coeff'!$F$7+$BA69*'Norm-coeff'!$G$7+$BB69*'Norm-coeff'!$H$7+$BC69*'Norm-coeff'!$I$7+$BD69*'Norm-coeff'!$J$7+$BE69*'Norm-coeff'!$K$7+$BF69*'Norm-coeff'!$L$7+$BG69*'Norm-coeff'!$M$7+$BH69*'Norm-coeff'!$N$7+$BI69*'Norm-coeff'!$O$7</f>
        <v>2.0907583608832998</v>
      </c>
      <c r="BU69" s="54">
        <f>'Norm-coeff'!$C$8+$AX69*'Norm-coeff'!$D$8+$AY69*'Norm-coeff'!$E$8+$AZ69*'Norm-coeff'!$F$8+$BA69*'Norm-coeff'!$G$8+$BB69*'Norm-coeff'!$H$8+$BC69*'Norm-coeff'!$I$8+$BD69*'Norm-coeff'!$J$8+$BE69*'Norm-coeff'!$K$8+$BF69*'Norm-coeff'!$L$8+$BG69*'Norm-coeff'!$M$8+$BH69*'Norm-coeff'!$N$8+$BI69*'Norm-coeff'!$O$8</f>
        <v>0.65894159836244504</v>
      </c>
      <c r="BV69" s="54">
        <f>'Norm-coeff'!$C$9+$AX69*'Norm-coeff'!$D$9+$AY69*'Norm-coeff'!$E$9+$AZ69*'Norm-coeff'!$F$9+$BA69*'Norm-coeff'!$G$9+$BB69*'Norm-coeff'!$H$9+$BC69*'Norm-coeff'!$I$9+$BD69*'Norm-coeff'!$J$9+$BE69*'Norm-coeff'!$K$9+$BF69*'Norm-coeff'!$L$9+$BG69*'Norm-coeff'!$M$9+$BH69*'Norm-coeff'!$N$9+$BI69*'Norm-coeff'!$O$9</f>
        <v>1.48961085014701</v>
      </c>
      <c r="BW69" s="54">
        <f>'Norm-coeff'!$C$10+$AX69*'Norm-coeff'!$D$10+$AY69*'Norm-coeff'!$E$10+$AZ69*'Norm-coeff'!$F$10+$BA69*'Norm-coeff'!$G$10+$BB69*'Norm-coeff'!$H$10+$BC69*'Norm-coeff'!$I$10+$BD69*'Norm-coeff'!$J$10+$BE69*'Norm-coeff'!$K$10+$BF69*'Norm-coeff'!$L$10+$BG69*'Norm-coeff'!$M$10+$BH69*'Norm-coeff'!$N$10+$BI69*'Norm-coeff'!$O$10</f>
        <v>1.42058735749591</v>
      </c>
      <c r="BX69" s="54">
        <f>'Norm-coeff'!$C$11+$AX69*'Norm-coeff'!$D$11+$AY69*'Norm-coeff'!$E$11+$AZ69*'Norm-coeff'!$F$11+$BA69*'Norm-coeff'!$G$11+$BB69*'Norm-coeff'!$H$11+$BC69*'Norm-coeff'!$I$11+$BD69*'Norm-coeff'!$J$11+$BE69*'Norm-coeff'!$K$11+$BF69*'Norm-coeff'!$L$11+$BG69*'Norm-coeff'!$M$11+$BH69*'Norm-coeff'!$N$11+$BI69*'Norm-coeff'!$O$11</f>
        <v>0.221233014421479</v>
      </c>
      <c r="BY69" s="54">
        <f>'Norm-coeff'!$C$12+$AX69*'Norm-coeff'!$D$12+$AY69*'Norm-coeff'!$E$12+$AZ69*'Norm-coeff'!$F$12+$BA69*'Norm-coeff'!$G$12+$BB69*'Norm-coeff'!$H$12+$BC69*'Norm-coeff'!$I$12+$BD69*'Norm-coeff'!$J$12+$BE69*'Norm-coeff'!$K$12+$BF69*'Norm-coeff'!$L$12+$BG69*'Norm-coeff'!$M$12+$BH69*'Norm-coeff'!$N$12+$BI69*'Norm-coeff'!$O$12</f>
        <v>0.283527502056037</v>
      </c>
      <c r="BZ69" s="54">
        <f>'Norm-coeff'!$C$13+$AX69*'Norm-coeff'!$D$13+$AY69*'Norm-coeff'!$E$13+$AZ69*'Norm-coeff'!$F$13+$BA69*'Norm-coeff'!$G$13+$BB69*'Norm-coeff'!$H$13+$BC69*'Norm-coeff'!$I$13+$BD69*'Norm-coeff'!$J$13+$BE69*'Norm-coeff'!$K$13+$BF69*'Norm-coeff'!$L$13+$BG69*'Norm-coeff'!$M$13+$BH69*'Norm-coeff'!$N$13+$BI69*'Norm-coeff'!$O$13</f>
        <v>-4.1864930554451202E-2</v>
      </c>
      <c r="CA69" s="54">
        <f>'Norm-coeff'!$C$14+$AX69*'Norm-coeff'!$D$14+$AY69*'Norm-coeff'!$E$14+$AZ69*'Norm-coeff'!$F$14+$BA69*'Norm-coeff'!$G$14+$BB69*'Norm-coeff'!$H$14+$BC69*'Norm-coeff'!$I$14+$BD69*'Norm-coeff'!$J$14+$BE69*'Norm-coeff'!$K$14+$BF69*'Norm-coeff'!$L$14+$BG69*'Norm-coeff'!$M$14+$BH69*'Norm-coeff'!$N$14+$BI69*'Norm-coeff'!$O$14</f>
        <v>4.2526983164477103</v>
      </c>
      <c r="CC69" s="54">
        <f t="shared" si="318"/>
        <v>0</v>
      </c>
      <c r="CG69" s="54">
        <f t="shared" si="194"/>
        <v>0</v>
      </c>
      <c r="CH69" s="54">
        <f t="shared" si="345"/>
        <v>0</v>
      </c>
      <c r="CI69" s="54">
        <f t="shared" si="195"/>
        <v>0</v>
      </c>
      <c r="CJ69" s="56">
        <f t="shared" si="196"/>
        <v>0</v>
      </c>
      <c r="CK69" s="54">
        <f t="shared" si="197"/>
        <v>0</v>
      </c>
      <c r="CL69" s="54">
        <f t="shared" si="198"/>
        <v>0</v>
      </c>
      <c r="CM69" s="54">
        <f t="shared" si="199"/>
        <v>0</v>
      </c>
      <c r="CN69" s="54">
        <f t="shared" si="200"/>
        <v>0</v>
      </c>
      <c r="CO69" s="54">
        <f t="shared" si="201"/>
        <v>0</v>
      </c>
      <c r="CP69" s="54">
        <f t="shared" si="202"/>
        <v>0</v>
      </c>
      <c r="CQ69" s="54">
        <f t="shared" si="203"/>
        <v>0</v>
      </c>
      <c r="CR69" s="54">
        <f t="shared" si="204"/>
        <v>0</v>
      </c>
      <c r="CS69" s="54">
        <f t="shared" si="205"/>
        <v>0</v>
      </c>
      <c r="CU69" s="54">
        <f t="shared" si="206"/>
        <v>0</v>
      </c>
      <c r="CV69" s="54">
        <f t="shared" si="207"/>
        <v>0</v>
      </c>
      <c r="CW69" s="54">
        <f t="shared" si="208"/>
        <v>0</v>
      </c>
      <c r="CX69" s="54">
        <f t="shared" si="209"/>
        <v>0</v>
      </c>
      <c r="CZ69" s="54">
        <f t="shared" si="210"/>
        <v>0</v>
      </c>
      <c r="DA69" s="54">
        <f t="shared" si="211"/>
        <v>0</v>
      </c>
      <c r="DB69" s="54">
        <f t="shared" si="212"/>
        <v>0</v>
      </c>
      <c r="DC69" s="54">
        <f t="shared" si="213"/>
        <v>0</v>
      </c>
      <c r="DD69" s="54">
        <f t="shared" si="214"/>
        <v>0</v>
      </c>
      <c r="DE69" s="54">
        <f t="shared" si="215"/>
        <v>0</v>
      </c>
      <c r="DF69" s="54">
        <f t="shared" si="216"/>
        <v>0</v>
      </c>
      <c r="DG69" s="54">
        <f t="shared" si="217"/>
        <v>2</v>
      </c>
      <c r="DH69" s="71">
        <f t="shared" si="218"/>
        <v>0</v>
      </c>
      <c r="DI69" s="71">
        <f t="shared" si="219"/>
        <v>0</v>
      </c>
      <c r="DJ69" s="54">
        <f t="shared" si="220"/>
        <v>0</v>
      </c>
      <c r="DK69" s="54">
        <f t="shared" si="221"/>
        <v>2</v>
      </c>
      <c r="DL69" s="4">
        <f t="shared" si="319"/>
        <v>0</v>
      </c>
      <c r="DM69" s="3">
        <f t="shared" si="222"/>
        <v>0</v>
      </c>
      <c r="DN69" s="3">
        <f t="shared" si="223"/>
        <v>0</v>
      </c>
      <c r="DO69" s="4" t="e">
        <f t="shared" si="224"/>
        <v>#DIV/0!</v>
      </c>
      <c r="DP69" s="57"/>
      <c r="DQ69" s="57"/>
      <c r="DR69" s="56">
        <f t="shared" si="320"/>
        <v>2</v>
      </c>
      <c r="DS69" s="56">
        <f t="shared" si="321"/>
        <v>0</v>
      </c>
      <c r="DT69" s="38">
        <f t="shared" si="322"/>
        <v>0</v>
      </c>
      <c r="DU69" s="38">
        <f t="shared" si="225"/>
        <v>2</v>
      </c>
      <c r="DV69" s="38">
        <f t="shared" si="323"/>
        <v>0</v>
      </c>
      <c r="DW69" s="39">
        <f t="shared" si="324"/>
        <v>0</v>
      </c>
      <c r="DX69" s="39">
        <f t="shared" si="325"/>
        <v>0</v>
      </c>
      <c r="DY69" s="39">
        <f t="shared" si="326"/>
        <v>0</v>
      </c>
      <c r="DZ69" s="39">
        <f t="shared" si="327"/>
        <v>0</v>
      </c>
      <c r="EA69" s="39">
        <f t="shared" si="328"/>
        <v>0</v>
      </c>
      <c r="EB69" s="37" t="e">
        <f t="shared" si="226"/>
        <v>#DIV/0!</v>
      </c>
      <c r="EC69" s="37" t="e">
        <f t="shared" si="227"/>
        <v>#DIV/0!</v>
      </c>
      <c r="ED69" s="37" t="e">
        <f t="shared" si="228"/>
        <v>#DIV/0!</v>
      </c>
      <c r="EE69" s="37" t="e">
        <f t="shared" si="229"/>
        <v>#DIV/0!</v>
      </c>
      <c r="EF69" s="39" t="e">
        <f t="shared" si="230"/>
        <v>#DIV/0!</v>
      </c>
      <c r="EG69" s="37" t="e">
        <f t="shared" si="231"/>
        <v>#DIV/0!</v>
      </c>
      <c r="EH69" s="37" t="e">
        <f t="shared" si="232"/>
        <v>#DIV/0!</v>
      </c>
      <c r="EI69" s="11" t="b">
        <f t="shared" si="233"/>
        <v>1</v>
      </c>
      <c r="EJ69" s="11" t="b">
        <f t="shared" si="234"/>
        <v>0</v>
      </c>
      <c r="EK69" s="39" t="e">
        <f t="shared" si="235"/>
        <v>#DIV/0!</v>
      </c>
      <c r="EL69" s="39" t="e">
        <f t="shared" si="236"/>
        <v>#DIV/0!</v>
      </c>
      <c r="EM69" s="39" t="e">
        <f t="shared" si="237"/>
        <v>#DIV/0!</v>
      </c>
      <c r="EN69" s="39" t="e">
        <f t="shared" si="238"/>
        <v>#DIV/0!</v>
      </c>
      <c r="EO69" s="39" t="e">
        <f t="shared" si="239"/>
        <v>#DIV/0!</v>
      </c>
      <c r="EP69" s="39" t="e">
        <f t="shared" si="240"/>
        <v>#DIV/0!</v>
      </c>
      <c r="EQ69" s="39" t="e">
        <f t="shared" si="241"/>
        <v>#DIV/0!</v>
      </c>
      <c r="ER69" s="39" t="e">
        <f t="shared" si="242"/>
        <v>#DIV/0!</v>
      </c>
      <c r="ES69" s="58" t="str">
        <f t="shared" si="243"/>
        <v>(OH,F,Cl)-dominate amphibole</v>
      </c>
      <c r="ET69" s="58" t="e">
        <f t="shared" si="244"/>
        <v>#N/A</v>
      </c>
      <c r="EU69" s="56">
        <f t="shared" si="329"/>
        <v>0</v>
      </c>
      <c r="EV69" s="56">
        <f t="shared" si="330"/>
        <v>0</v>
      </c>
      <c r="EW69" s="56">
        <f t="shared" si="331"/>
        <v>0</v>
      </c>
      <c r="EX69" s="56">
        <f t="shared" si="332"/>
        <v>0</v>
      </c>
      <c r="EY69" s="56">
        <f t="shared" si="333"/>
        <v>0</v>
      </c>
      <c r="EZ69" s="56">
        <f t="shared" si="334"/>
        <v>0</v>
      </c>
      <c r="FA69" s="39">
        <f t="shared" si="335"/>
        <v>0</v>
      </c>
      <c r="FB69" s="39">
        <f t="shared" si="336"/>
        <v>0</v>
      </c>
      <c r="FC69" s="54">
        <f t="shared" si="337"/>
        <v>0</v>
      </c>
      <c r="FD69" s="54">
        <f t="shared" si="338"/>
        <v>0</v>
      </c>
      <c r="FE69" s="39">
        <f t="shared" si="339"/>
        <v>0</v>
      </c>
      <c r="FF69" s="54">
        <f t="shared" si="340"/>
        <v>0</v>
      </c>
      <c r="FG69" s="39">
        <f t="shared" si="341"/>
        <v>0</v>
      </c>
      <c r="FH69" s="39">
        <f t="shared" si="245"/>
        <v>0</v>
      </c>
      <c r="FI69" s="39">
        <f t="shared" si="246"/>
        <v>0</v>
      </c>
      <c r="FJ69" s="39">
        <f t="shared" si="247"/>
        <v>0</v>
      </c>
      <c r="FK69" s="39" t="e">
        <f t="shared" si="248"/>
        <v>#DIV/0!</v>
      </c>
      <c r="FL69" s="39" t="e">
        <f t="shared" si="249"/>
        <v>#DIV/0!</v>
      </c>
      <c r="FM69" s="39" t="e">
        <f t="shared" si="250"/>
        <v>#DIV/0!</v>
      </c>
      <c r="FN69" s="39">
        <f t="shared" si="251"/>
        <v>1</v>
      </c>
      <c r="FO69" s="39">
        <f t="shared" si="342"/>
        <v>0</v>
      </c>
      <c r="FP69" s="39">
        <f t="shared" si="343"/>
        <v>0</v>
      </c>
      <c r="FQ69" s="39">
        <f t="shared" si="344"/>
        <v>0</v>
      </c>
      <c r="FR69" s="39">
        <f t="shared" si="252"/>
        <v>0</v>
      </c>
      <c r="FS69" s="39">
        <f t="shared" si="253"/>
        <v>0</v>
      </c>
      <c r="FU69" s="39" t="e">
        <f t="shared" si="254"/>
        <v>#DIV/0!</v>
      </c>
      <c r="FV69" s="39" t="e">
        <f t="shared" si="255"/>
        <v>#DIV/0!</v>
      </c>
      <c r="FW69" s="39" t="e">
        <f t="shared" si="256"/>
        <v>#DIV/0!</v>
      </c>
      <c r="FY69" s="39" t="e">
        <f t="shared" si="257"/>
        <v>#DIV/0!</v>
      </c>
      <c r="FZ69" s="39" t="e">
        <f t="shared" si="258"/>
        <v>#DIV/0!</v>
      </c>
      <c r="GA69" s="39" t="e">
        <f t="shared" si="259"/>
        <v>#DIV/0!</v>
      </c>
      <c r="GB69" s="39" t="e">
        <f t="shared" si="260"/>
        <v>#DIV/0!</v>
      </c>
      <c r="GC69" s="39" t="e">
        <f t="shared" si="261"/>
        <v>#DIV/0!</v>
      </c>
      <c r="GD69" s="39" t="e">
        <f t="shared" si="262"/>
        <v>#DIV/0!</v>
      </c>
      <c r="GE69" s="39" t="e">
        <f t="shared" si="263"/>
        <v>#DIV/0!</v>
      </c>
      <c r="GF69" s="39" t="e">
        <f t="shared" si="264"/>
        <v>#DIV/0!</v>
      </c>
      <c r="GG69" s="39" t="e">
        <f t="shared" si="265"/>
        <v>#DIV/0!</v>
      </c>
      <c r="GH69" s="39" t="e">
        <f t="shared" si="266"/>
        <v>#DIV/0!</v>
      </c>
      <c r="GI69" s="39"/>
      <c r="GJ69" s="39" t="e">
        <f t="shared" si="267"/>
        <v>#DIV/0!</v>
      </c>
      <c r="GK69" s="39" t="e">
        <f t="shared" si="268"/>
        <v>#DIV/0!</v>
      </c>
      <c r="GL69" s="39" t="e">
        <f t="shared" si="269"/>
        <v>#DIV/0!</v>
      </c>
      <c r="GM69" s="39" t="e">
        <f t="shared" si="270"/>
        <v>#DIV/0!</v>
      </c>
      <c r="GN69" s="39" t="e">
        <f t="shared" si="271"/>
        <v>#DIV/0!</v>
      </c>
      <c r="GO69" s="57"/>
      <c r="GP69" s="57" t="e">
        <f t="shared" si="272"/>
        <v>#DIV/0!</v>
      </c>
      <c r="GQ69" s="59" t="e">
        <f t="shared" si="273"/>
        <v>#DIV/0!</v>
      </c>
      <c r="GR69" s="41" t="e">
        <f t="shared" si="274"/>
        <v>#DIV/0!</v>
      </c>
      <c r="GS69" s="57" t="e">
        <f t="shared" si="275"/>
        <v>#DIV/0!</v>
      </c>
      <c r="GT69" s="57" t="e">
        <f t="shared" si="276"/>
        <v>#DIV/0!</v>
      </c>
      <c r="GU69" s="57" t="e">
        <f t="shared" si="277"/>
        <v>#DIV/0!</v>
      </c>
      <c r="GV69" s="57"/>
      <c r="GW69" s="42" t="e">
        <f t="shared" si="278"/>
        <v>#DIV/0!</v>
      </c>
      <c r="GX69" s="42" t="e">
        <f t="shared" si="279"/>
        <v>#DIV/0!</v>
      </c>
      <c r="GY69" s="42" t="e">
        <f t="shared" si="280"/>
        <v>#DIV/0!</v>
      </c>
      <c r="GZ69" s="57"/>
      <c r="HA69" s="2" t="e">
        <f t="shared" si="281"/>
        <v>#DIV/0!</v>
      </c>
      <c r="HB69" s="2" t="e">
        <f t="shared" si="282"/>
        <v>#DIV/0!</v>
      </c>
      <c r="HC69" s="2" t="e">
        <f t="shared" si="283"/>
        <v>#DIV/0!</v>
      </c>
      <c r="HD69" s="2" t="e">
        <f t="shared" si="284"/>
        <v>#DIV/0!</v>
      </c>
      <c r="HE69" s="2" t="e">
        <f t="shared" si="285"/>
        <v>#DIV/0!</v>
      </c>
      <c r="HF69" s="2" t="e">
        <f t="shared" si="286"/>
        <v>#DIV/0!</v>
      </c>
      <c r="HG69" s="2" t="e">
        <f t="shared" si="287"/>
        <v>#DIV/0!</v>
      </c>
      <c r="HH69" s="2" t="e">
        <f t="shared" si="288"/>
        <v>#DIV/0!</v>
      </c>
      <c r="HI69" s="2" t="e">
        <f t="shared" si="289"/>
        <v>#DIV/0!</v>
      </c>
      <c r="HJ69" s="11" t="e">
        <f t="shared" si="290"/>
        <v>#DIV/0!</v>
      </c>
      <c r="HK69" s="60" t="e">
        <f t="shared" si="291"/>
        <v>#DIV/0!</v>
      </c>
      <c r="HL69" s="57"/>
      <c r="HM69" s="57" t="e">
        <f t="shared" si="292"/>
        <v>#DIV/0!</v>
      </c>
      <c r="HN69" s="57" t="e">
        <f t="shared" si="293"/>
        <v>#DIV/0!</v>
      </c>
      <c r="HO69" s="57" t="e">
        <f t="shared" si="294"/>
        <v>#DIV/0!</v>
      </c>
      <c r="HP69" s="57" t="e">
        <f t="shared" si="295"/>
        <v>#DIV/0!</v>
      </c>
      <c r="HQ69" s="57" t="e">
        <f t="shared" si="296"/>
        <v>#DIV/0!</v>
      </c>
      <c r="HR69" s="57"/>
      <c r="HS69" s="57" t="e">
        <f t="shared" si="297"/>
        <v>#DIV/0!</v>
      </c>
      <c r="HT69" s="57" t="e">
        <f t="shared" si="298"/>
        <v>#DIV/0!</v>
      </c>
      <c r="HU69" s="57" t="e">
        <f t="shared" si="299"/>
        <v>#DIV/0!</v>
      </c>
      <c r="HV69" s="57" t="e">
        <f t="shared" si="300"/>
        <v>#DIV/0!</v>
      </c>
      <c r="HW69" s="57" t="e">
        <f t="shared" si="301"/>
        <v>#DIV/0!</v>
      </c>
      <c r="HX69" s="57"/>
      <c r="HY69" s="57" t="e">
        <f t="shared" si="302"/>
        <v>#DIV/0!</v>
      </c>
      <c r="HZ69" s="57" t="e">
        <f t="shared" si="303"/>
        <v>#DIV/0!</v>
      </c>
      <c r="IA69" s="57"/>
      <c r="IB69" s="61">
        <f t="shared" si="304"/>
        <v>0</v>
      </c>
      <c r="IC69" s="57" t="str">
        <f t="shared" si="305"/>
        <v/>
      </c>
      <c r="ID69" s="42"/>
      <c r="IE69" s="2" t="str">
        <f t="shared" si="306"/>
        <v/>
      </c>
      <c r="IF69" s="60" t="e">
        <f t="shared" si="307"/>
        <v>#DIV/0!</v>
      </c>
      <c r="IG69" s="60" t="str">
        <f t="shared" si="308"/>
        <v/>
      </c>
      <c r="IH69" s="60" t="str">
        <f t="shared" si="309"/>
        <v>zinco-</v>
      </c>
      <c r="II69" s="60" t="str">
        <f t="shared" si="310"/>
        <v>mangano-</v>
      </c>
      <c r="IJ69" s="60" t="e">
        <f t="shared" si="311"/>
        <v>#DIV/0!</v>
      </c>
      <c r="IK69" s="60" t="e">
        <f t="shared" si="312"/>
        <v>#DIV/0!</v>
      </c>
      <c r="IL69" s="60" t="e">
        <f t="shared" si="313"/>
        <v>#DIV/0!</v>
      </c>
      <c r="IM69" s="60" t="e">
        <f t="shared" si="314"/>
        <v>#DIV/0!</v>
      </c>
      <c r="IN69" s="60" t="str">
        <f t="shared" si="315"/>
        <v/>
      </c>
      <c r="IO69" s="60" t="str">
        <f t="shared" si="316"/>
        <v/>
      </c>
      <c r="IP69" s="57"/>
      <c r="IQ69" s="57" t="str">
        <f t="shared" si="317"/>
        <v>ERROR!!</v>
      </c>
    </row>
    <row r="70" spans="1:251">
      <c r="A70"/>
      <c r="B70"/>
      <c r="C70"/>
      <c r="D70"/>
      <c r="E70"/>
      <c r="F70" t="s">
        <v>196</v>
      </c>
      <c r="G70" s="69"/>
      <c r="H70" s="69"/>
      <c r="I70" s="69"/>
      <c r="J70" s="69"/>
      <c r="K70"/>
      <c r="L70" s="69"/>
      <c r="M70"/>
      <c r="N70" s="69"/>
      <c r="O70" s="69"/>
      <c r="P70" s="69"/>
      <c r="Q70" s="69"/>
      <c r="R70" s="69"/>
      <c r="S70" s="67"/>
      <c r="T70" s="67"/>
      <c r="U70" s="69"/>
      <c r="V70"/>
      <c r="W70"/>
      <c r="X70" s="29">
        <f t="shared" si="173"/>
        <v>0</v>
      </c>
      <c r="Y70" s="29">
        <f t="shared" si="174"/>
        <v>0</v>
      </c>
      <c r="Z70" s="29" t="e">
        <f t="shared" si="175"/>
        <v>#DIV/0!</v>
      </c>
      <c r="AA70" s="29" t="e">
        <f t="shared" si="176"/>
        <v>#DIV/0!</v>
      </c>
      <c r="AB70" s="29" t="e">
        <f t="shared" si="177"/>
        <v>#DIV/0!</v>
      </c>
      <c r="AC70" s="29" t="e">
        <f t="shared" si="178"/>
        <v>#DIV/0!</v>
      </c>
      <c r="AF70" s="23">
        <v>60.084299999999999</v>
      </c>
      <c r="AG70" s="23">
        <v>79.878799999999998</v>
      </c>
      <c r="AH70" s="23">
        <v>101.96120000000001</v>
      </c>
      <c r="AI70" s="23">
        <v>151.99039999999999</v>
      </c>
      <c r="AJ70" s="23">
        <v>159.69</v>
      </c>
      <c r="AK70" s="23">
        <v>71.846400000000003</v>
      </c>
      <c r="AL70" s="23">
        <v>70.9375</v>
      </c>
      <c r="AM70" s="23">
        <v>40.304400000000001</v>
      </c>
      <c r="AN70" s="23">
        <v>56.077399999999997</v>
      </c>
      <c r="AO70" s="23">
        <v>61.978999999999999</v>
      </c>
      <c r="AP70" s="23">
        <v>94.195999999999998</v>
      </c>
      <c r="AQ70" s="23">
        <v>18.998000000000001</v>
      </c>
      <c r="AR70" s="23">
        <v>35.450000000000003</v>
      </c>
      <c r="AS70" s="23">
        <v>29.88</v>
      </c>
      <c r="AT70" s="23">
        <v>74.691999999999993</v>
      </c>
      <c r="AU70" s="23">
        <v>81.39</v>
      </c>
      <c r="AX70" s="54">
        <f t="shared" si="179"/>
        <v>0</v>
      </c>
      <c r="AY70" s="54">
        <f t="shared" si="180"/>
        <v>0</v>
      </c>
      <c r="AZ70" s="54">
        <f t="shared" si="181"/>
        <v>0</v>
      </c>
      <c r="BA70" s="54">
        <f t="shared" si="182"/>
        <v>0</v>
      </c>
      <c r="BB70" s="54">
        <f t="shared" si="183"/>
        <v>0</v>
      </c>
      <c r="BC70" s="54">
        <f t="shared" si="184"/>
        <v>0</v>
      </c>
      <c r="BD70" s="54">
        <f t="shared" si="185"/>
        <v>0</v>
      </c>
      <c r="BE70" s="54">
        <f t="shared" si="186"/>
        <v>0</v>
      </c>
      <c r="BF70" s="54">
        <f t="shared" si="187"/>
        <v>0</v>
      </c>
      <c r="BG70" s="54">
        <f t="shared" si="188"/>
        <v>0</v>
      </c>
      <c r="BH70" s="54">
        <f t="shared" si="189"/>
        <v>0</v>
      </c>
      <c r="BI70" s="54">
        <f t="shared" si="190"/>
        <v>0</v>
      </c>
      <c r="BJ70" s="54">
        <f t="shared" si="191"/>
        <v>0</v>
      </c>
      <c r="BK70" s="54">
        <f t="shared" si="192"/>
        <v>0</v>
      </c>
      <c r="BL70" s="54">
        <f t="shared" si="193"/>
        <v>0</v>
      </c>
      <c r="BM70" s="42"/>
      <c r="BO70" s="54">
        <f>'Norm-coeff'!$C$2+$AX70*'Norm-coeff'!$D$2+$AY70*'Norm-coeff'!$E$2+$AZ70*'Norm-coeff'!$F$2+$BA70*'Norm-coeff'!$G$2+$BB70*'Norm-coeff'!$H$2+$BC70*'Norm-coeff'!$I$2+$BD70*'Norm-coeff'!$J$2+$BE70*'Norm-coeff'!$K$2+$BF70*'Norm-coeff'!$L$2+$BG70*'Norm-coeff'!$M$2+$BH70*'Norm-coeff'!$N$2+$BI70*'Norm-coeff'!$O$2</f>
        <v>5.4045421474420303</v>
      </c>
      <c r="BP70" s="54">
        <f>'Norm-coeff'!$C$3+$AX70*'Norm-coeff'!$D$3+$AY70*'Norm-coeff'!$E$3+$AZ70*'Norm-coeff'!$F$3+$BA70*'Norm-coeff'!$G$3+$BB70*'Norm-coeff'!$H$3+$BC70*'Norm-coeff'!$I$3+$BD70*'Norm-coeff'!$J$3+$BE70*'Norm-coeff'!$K$3+$BF70*'Norm-coeff'!$L$3+$BG70*'Norm-coeff'!$M$3+$BH70*'Norm-coeff'!$N$3+$BI70*'Norm-coeff'!$O$3</f>
        <v>3.15319116612705</v>
      </c>
      <c r="BQ70" s="54">
        <f>'Norm-coeff'!$C$4+$AX70*'Norm-coeff'!$D$4+$AY70*'Norm-coeff'!$E$4+$AZ70*'Norm-coeff'!$F$4+$BA70*'Norm-coeff'!$G$4+$BB70*'Norm-coeff'!$H$4+$BC70*'Norm-coeff'!$I$4+$BD70*'Norm-coeff'!$J$4+$BE70*'Norm-coeff'!$K$4+$BF70*'Norm-coeff'!$L$4+$BG70*'Norm-coeff'!$M$4+$BH70*'Norm-coeff'!$N$4+$BI70*'Norm-coeff'!$O$4</f>
        <v>1.42115649462768</v>
      </c>
      <c r="BR70" s="54">
        <f>'Norm-coeff'!$C$5+$AX70*'Norm-coeff'!$D$5+$AY70*'Norm-coeff'!$E$5+$AZ70*'Norm-coeff'!$F$5+$BA70*'Norm-coeff'!$G$5+$BB70*'Norm-coeff'!$H$5+$BC70*'Norm-coeff'!$I$5+$BD70*'Norm-coeff'!$J$5+$BE70*'Norm-coeff'!$K$5+$BF70*'Norm-coeff'!$L$5+$BG70*'Norm-coeff'!$M$5+$BH70*'Norm-coeff'!$N$5+$BI70*'Norm-coeff'!$O$5</f>
        <v>1.0553329241296201</v>
      </c>
      <c r="BS70" s="54">
        <f>'Norm-coeff'!$C$6+$AX70*'Norm-coeff'!$D$6+$AY70*'Norm-coeff'!$E$6+$AZ70*'Norm-coeff'!$F$6+$BA70*'Norm-coeff'!$G$6+$BB70*'Norm-coeff'!$H$6+$BC70*'Norm-coeff'!$I$6+$BD70*'Norm-coeff'!$J$6+$BE70*'Norm-coeff'!$K$6+$BF70*'Norm-coeff'!$L$6+$BG70*'Norm-coeff'!$M$6+$BH70*'Norm-coeff'!$N$6+$BI70*'Norm-coeff'!$O$6</f>
        <v>-1.48700885495103E-2</v>
      </c>
      <c r="BT70" s="54">
        <f>'Norm-coeff'!$C$7+$AX70*'Norm-coeff'!$D$7+$AY70*'Norm-coeff'!$E$7+$AZ70*'Norm-coeff'!$F$7+$BA70*'Norm-coeff'!$G$7+$BB70*'Norm-coeff'!$H$7+$BC70*'Norm-coeff'!$I$7+$BD70*'Norm-coeff'!$J$7+$BE70*'Norm-coeff'!$K$7+$BF70*'Norm-coeff'!$L$7+$BG70*'Norm-coeff'!$M$7+$BH70*'Norm-coeff'!$N$7+$BI70*'Norm-coeff'!$O$7</f>
        <v>2.0907583608832998</v>
      </c>
      <c r="BU70" s="54">
        <f>'Norm-coeff'!$C$8+$AX70*'Norm-coeff'!$D$8+$AY70*'Norm-coeff'!$E$8+$AZ70*'Norm-coeff'!$F$8+$BA70*'Norm-coeff'!$G$8+$BB70*'Norm-coeff'!$H$8+$BC70*'Norm-coeff'!$I$8+$BD70*'Norm-coeff'!$J$8+$BE70*'Norm-coeff'!$K$8+$BF70*'Norm-coeff'!$L$8+$BG70*'Norm-coeff'!$M$8+$BH70*'Norm-coeff'!$N$8+$BI70*'Norm-coeff'!$O$8</f>
        <v>0.65894159836244504</v>
      </c>
      <c r="BV70" s="54">
        <f>'Norm-coeff'!$C$9+$AX70*'Norm-coeff'!$D$9+$AY70*'Norm-coeff'!$E$9+$AZ70*'Norm-coeff'!$F$9+$BA70*'Norm-coeff'!$G$9+$BB70*'Norm-coeff'!$H$9+$BC70*'Norm-coeff'!$I$9+$BD70*'Norm-coeff'!$J$9+$BE70*'Norm-coeff'!$K$9+$BF70*'Norm-coeff'!$L$9+$BG70*'Norm-coeff'!$M$9+$BH70*'Norm-coeff'!$N$9+$BI70*'Norm-coeff'!$O$9</f>
        <v>1.48961085014701</v>
      </c>
      <c r="BW70" s="54">
        <f>'Norm-coeff'!$C$10+$AX70*'Norm-coeff'!$D$10+$AY70*'Norm-coeff'!$E$10+$AZ70*'Norm-coeff'!$F$10+$BA70*'Norm-coeff'!$G$10+$BB70*'Norm-coeff'!$H$10+$BC70*'Norm-coeff'!$I$10+$BD70*'Norm-coeff'!$J$10+$BE70*'Norm-coeff'!$K$10+$BF70*'Norm-coeff'!$L$10+$BG70*'Norm-coeff'!$M$10+$BH70*'Norm-coeff'!$N$10+$BI70*'Norm-coeff'!$O$10</f>
        <v>1.42058735749591</v>
      </c>
      <c r="BX70" s="54">
        <f>'Norm-coeff'!$C$11+$AX70*'Norm-coeff'!$D$11+$AY70*'Norm-coeff'!$E$11+$AZ70*'Norm-coeff'!$F$11+$BA70*'Norm-coeff'!$G$11+$BB70*'Norm-coeff'!$H$11+$BC70*'Norm-coeff'!$I$11+$BD70*'Norm-coeff'!$J$11+$BE70*'Norm-coeff'!$K$11+$BF70*'Norm-coeff'!$L$11+$BG70*'Norm-coeff'!$M$11+$BH70*'Norm-coeff'!$N$11+$BI70*'Norm-coeff'!$O$11</f>
        <v>0.221233014421479</v>
      </c>
      <c r="BY70" s="54">
        <f>'Norm-coeff'!$C$12+$AX70*'Norm-coeff'!$D$12+$AY70*'Norm-coeff'!$E$12+$AZ70*'Norm-coeff'!$F$12+$BA70*'Norm-coeff'!$G$12+$BB70*'Norm-coeff'!$H$12+$BC70*'Norm-coeff'!$I$12+$BD70*'Norm-coeff'!$J$12+$BE70*'Norm-coeff'!$K$12+$BF70*'Norm-coeff'!$L$12+$BG70*'Norm-coeff'!$M$12+$BH70*'Norm-coeff'!$N$12+$BI70*'Norm-coeff'!$O$12</f>
        <v>0.283527502056037</v>
      </c>
      <c r="BZ70" s="54">
        <f>'Norm-coeff'!$C$13+$AX70*'Norm-coeff'!$D$13+$AY70*'Norm-coeff'!$E$13+$AZ70*'Norm-coeff'!$F$13+$BA70*'Norm-coeff'!$G$13+$BB70*'Norm-coeff'!$H$13+$BC70*'Norm-coeff'!$I$13+$BD70*'Norm-coeff'!$J$13+$BE70*'Norm-coeff'!$K$13+$BF70*'Norm-coeff'!$L$13+$BG70*'Norm-coeff'!$M$13+$BH70*'Norm-coeff'!$N$13+$BI70*'Norm-coeff'!$O$13</f>
        <v>-4.1864930554451202E-2</v>
      </c>
      <c r="CA70" s="54">
        <f>'Norm-coeff'!$C$14+$AX70*'Norm-coeff'!$D$14+$AY70*'Norm-coeff'!$E$14+$AZ70*'Norm-coeff'!$F$14+$BA70*'Norm-coeff'!$G$14+$BB70*'Norm-coeff'!$H$14+$BC70*'Norm-coeff'!$I$14+$BD70*'Norm-coeff'!$J$14+$BE70*'Norm-coeff'!$K$14+$BF70*'Norm-coeff'!$L$14+$BG70*'Norm-coeff'!$M$14+$BH70*'Norm-coeff'!$N$14+$BI70*'Norm-coeff'!$O$14</f>
        <v>4.2526983164477103</v>
      </c>
      <c r="CC70" s="54">
        <f t="shared" si="318"/>
        <v>0</v>
      </c>
      <c r="CG70" s="54">
        <f t="shared" si="194"/>
        <v>0</v>
      </c>
      <c r="CH70" s="54">
        <f t="shared" si="345"/>
        <v>0</v>
      </c>
      <c r="CI70" s="54">
        <f t="shared" si="195"/>
        <v>0</v>
      </c>
      <c r="CJ70" s="56">
        <f t="shared" si="196"/>
        <v>0</v>
      </c>
      <c r="CK70" s="54">
        <f t="shared" si="197"/>
        <v>0</v>
      </c>
      <c r="CL70" s="54">
        <f t="shared" si="198"/>
        <v>0</v>
      </c>
      <c r="CM70" s="54">
        <f t="shared" si="199"/>
        <v>0</v>
      </c>
      <c r="CN70" s="54">
        <f t="shared" si="200"/>
        <v>0</v>
      </c>
      <c r="CO70" s="54">
        <f t="shared" si="201"/>
        <v>0</v>
      </c>
      <c r="CP70" s="54">
        <f t="shared" si="202"/>
        <v>0</v>
      </c>
      <c r="CQ70" s="54">
        <f t="shared" si="203"/>
        <v>0</v>
      </c>
      <c r="CR70" s="54">
        <f t="shared" si="204"/>
        <v>0</v>
      </c>
      <c r="CS70" s="54">
        <f t="shared" si="205"/>
        <v>0</v>
      </c>
      <c r="CU70" s="54">
        <f t="shared" si="206"/>
        <v>0</v>
      </c>
      <c r="CV70" s="54">
        <f t="shared" si="207"/>
        <v>0</v>
      </c>
      <c r="CW70" s="54">
        <f t="shared" si="208"/>
        <v>0</v>
      </c>
      <c r="CX70" s="54">
        <f t="shared" si="209"/>
        <v>0</v>
      </c>
      <c r="CZ70" s="54">
        <f t="shared" si="210"/>
        <v>0</v>
      </c>
      <c r="DA70" s="54">
        <f t="shared" si="211"/>
        <v>0</v>
      </c>
      <c r="DB70" s="54">
        <f t="shared" si="212"/>
        <v>0</v>
      </c>
      <c r="DC70" s="54">
        <f t="shared" si="213"/>
        <v>0</v>
      </c>
      <c r="DD70" s="54">
        <f t="shared" si="214"/>
        <v>0</v>
      </c>
      <c r="DE70" s="54">
        <f t="shared" si="215"/>
        <v>0</v>
      </c>
      <c r="DF70" s="54">
        <f t="shared" si="216"/>
        <v>0</v>
      </c>
      <c r="DG70" s="54">
        <f t="shared" si="217"/>
        <v>2</v>
      </c>
      <c r="DH70" s="71">
        <f t="shared" si="218"/>
        <v>0</v>
      </c>
      <c r="DI70" s="71">
        <f t="shared" si="219"/>
        <v>0</v>
      </c>
      <c r="DJ70" s="54">
        <f t="shared" si="220"/>
        <v>0</v>
      </c>
      <c r="DK70" s="54">
        <f t="shared" si="221"/>
        <v>2</v>
      </c>
      <c r="DL70" s="4">
        <f t="shared" si="319"/>
        <v>0</v>
      </c>
      <c r="DM70" s="3">
        <f t="shared" si="222"/>
        <v>0</v>
      </c>
      <c r="DN70" s="3">
        <f t="shared" si="223"/>
        <v>0</v>
      </c>
      <c r="DO70" s="4" t="e">
        <f t="shared" si="224"/>
        <v>#DIV/0!</v>
      </c>
      <c r="DP70" s="57"/>
      <c r="DQ70" s="57"/>
      <c r="DR70" s="56">
        <f t="shared" si="320"/>
        <v>2</v>
      </c>
      <c r="DS70" s="56">
        <f t="shared" si="321"/>
        <v>0</v>
      </c>
      <c r="DT70" s="38">
        <f t="shared" si="322"/>
        <v>0</v>
      </c>
      <c r="DU70" s="38">
        <f t="shared" si="225"/>
        <v>2</v>
      </c>
      <c r="DV70" s="38">
        <f t="shared" si="323"/>
        <v>0</v>
      </c>
      <c r="DW70" s="39">
        <f t="shared" si="324"/>
        <v>0</v>
      </c>
      <c r="DX70" s="39">
        <f t="shared" si="325"/>
        <v>0</v>
      </c>
      <c r="DY70" s="39">
        <f t="shared" si="326"/>
        <v>0</v>
      </c>
      <c r="DZ70" s="39">
        <f t="shared" si="327"/>
        <v>0</v>
      </c>
      <c r="EA70" s="39">
        <f t="shared" si="328"/>
        <v>0</v>
      </c>
      <c r="EB70" s="37" t="e">
        <f t="shared" si="226"/>
        <v>#DIV/0!</v>
      </c>
      <c r="EC70" s="37" t="e">
        <f t="shared" si="227"/>
        <v>#DIV/0!</v>
      </c>
      <c r="ED70" s="37" t="e">
        <f t="shared" si="228"/>
        <v>#DIV/0!</v>
      </c>
      <c r="EE70" s="37" t="e">
        <f t="shared" si="229"/>
        <v>#DIV/0!</v>
      </c>
      <c r="EF70" s="39" t="e">
        <f t="shared" si="230"/>
        <v>#DIV/0!</v>
      </c>
      <c r="EG70" s="37" t="e">
        <f t="shared" si="231"/>
        <v>#DIV/0!</v>
      </c>
      <c r="EH70" s="37" t="e">
        <f t="shared" si="232"/>
        <v>#DIV/0!</v>
      </c>
      <c r="EI70" s="11" t="b">
        <f t="shared" si="233"/>
        <v>1</v>
      </c>
      <c r="EJ70" s="11" t="b">
        <f t="shared" si="234"/>
        <v>0</v>
      </c>
      <c r="EK70" s="39" t="e">
        <f t="shared" si="235"/>
        <v>#DIV/0!</v>
      </c>
      <c r="EL70" s="39" t="e">
        <f t="shared" si="236"/>
        <v>#DIV/0!</v>
      </c>
      <c r="EM70" s="39" t="e">
        <f t="shared" si="237"/>
        <v>#DIV/0!</v>
      </c>
      <c r="EN70" s="39" t="e">
        <f t="shared" si="238"/>
        <v>#DIV/0!</v>
      </c>
      <c r="EO70" s="39" t="e">
        <f t="shared" si="239"/>
        <v>#DIV/0!</v>
      </c>
      <c r="EP70" s="39" t="e">
        <f t="shared" si="240"/>
        <v>#DIV/0!</v>
      </c>
      <c r="EQ70" s="39" t="e">
        <f t="shared" si="241"/>
        <v>#DIV/0!</v>
      </c>
      <c r="ER70" s="39" t="e">
        <f t="shared" si="242"/>
        <v>#DIV/0!</v>
      </c>
      <c r="ES70" s="58" t="str">
        <f t="shared" si="243"/>
        <v>(OH,F,Cl)-dominate amphibole</v>
      </c>
      <c r="ET70" s="58" t="e">
        <f t="shared" si="244"/>
        <v>#N/A</v>
      </c>
      <c r="EU70" s="56">
        <f t="shared" si="329"/>
        <v>0</v>
      </c>
      <c r="EV70" s="56">
        <f t="shared" si="330"/>
        <v>0</v>
      </c>
      <c r="EW70" s="56">
        <f t="shared" si="331"/>
        <v>0</v>
      </c>
      <c r="EX70" s="56">
        <f t="shared" si="332"/>
        <v>0</v>
      </c>
      <c r="EY70" s="56">
        <f t="shared" si="333"/>
        <v>0</v>
      </c>
      <c r="EZ70" s="56">
        <f t="shared" si="334"/>
        <v>0</v>
      </c>
      <c r="FA70" s="39">
        <f t="shared" si="335"/>
        <v>0</v>
      </c>
      <c r="FB70" s="39">
        <f t="shared" si="336"/>
        <v>0</v>
      </c>
      <c r="FC70" s="54">
        <f t="shared" si="337"/>
        <v>0</v>
      </c>
      <c r="FD70" s="54">
        <f t="shared" si="338"/>
        <v>0</v>
      </c>
      <c r="FE70" s="39">
        <f t="shared" si="339"/>
        <v>0</v>
      </c>
      <c r="FF70" s="54">
        <f t="shared" si="340"/>
        <v>0</v>
      </c>
      <c r="FG70" s="39">
        <f t="shared" si="341"/>
        <v>0</v>
      </c>
      <c r="FH70" s="39">
        <f t="shared" si="245"/>
        <v>0</v>
      </c>
      <c r="FI70" s="39">
        <f t="shared" si="246"/>
        <v>0</v>
      </c>
      <c r="FJ70" s="39">
        <f t="shared" si="247"/>
        <v>0</v>
      </c>
      <c r="FK70" s="39" t="e">
        <f t="shared" si="248"/>
        <v>#DIV/0!</v>
      </c>
      <c r="FL70" s="39" t="e">
        <f t="shared" si="249"/>
        <v>#DIV/0!</v>
      </c>
      <c r="FM70" s="39" t="e">
        <f t="shared" si="250"/>
        <v>#DIV/0!</v>
      </c>
      <c r="FN70" s="39">
        <f t="shared" si="251"/>
        <v>1</v>
      </c>
      <c r="FO70" s="39">
        <f t="shared" si="342"/>
        <v>0</v>
      </c>
      <c r="FP70" s="39">
        <f t="shared" si="343"/>
        <v>0</v>
      </c>
      <c r="FQ70" s="39">
        <f t="shared" si="344"/>
        <v>0</v>
      </c>
      <c r="FR70" s="39">
        <f t="shared" si="252"/>
        <v>0</v>
      </c>
      <c r="FS70" s="39">
        <f t="shared" si="253"/>
        <v>0</v>
      </c>
      <c r="FU70" s="39" t="e">
        <f t="shared" si="254"/>
        <v>#DIV/0!</v>
      </c>
      <c r="FV70" s="39" t="e">
        <f t="shared" si="255"/>
        <v>#DIV/0!</v>
      </c>
      <c r="FW70" s="39" t="e">
        <f t="shared" si="256"/>
        <v>#DIV/0!</v>
      </c>
      <c r="FY70" s="39" t="e">
        <f t="shared" si="257"/>
        <v>#DIV/0!</v>
      </c>
      <c r="FZ70" s="39" t="e">
        <f t="shared" si="258"/>
        <v>#DIV/0!</v>
      </c>
      <c r="GA70" s="39" t="e">
        <f t="shared" si="259"/>
        <v>#DIV/0!</v>
      </c>
      <c r="GB70" s="39" t="e">
        <f t="shared" si="260"/>
        <v>#DIV/0!</v>
      </c>
      <c r="GC70" s="39" t="e">
        <f t="shared" si="261"/>
        <v>#DIV/0!</v>
      </c>
      <c r="GD70" s="39" t="e">
        <f t="shared" si="262"/>
        <v>#DIV/0!</v>
      </c>
      <c r="GE70" s="39" t="e">
        <f t="shared" si="263"/>
        <v>#DIV/0!</v>
      </c>
      <c r="GF70" s="39" t="e">
        <f t="shared" si="264"/>
        <v>#DIV/0!</v>
      </c>
      <c r="GG70" s="39" t="e">
        <f t="shared" si="265"/>
        <v>#DIV/0!</v>
      </c>
      <c r="GH70" s="39" t="e">
        <f t="shared" si="266"/>
        <v>#DIV/0!</v>
      </c>
      <c r="GI70" s="39"/>
      <c r="GJ70" s="39" t="e">
        <f t="shared" si="267"/>
        <v>#DIV/0!</v>
      </c>
      <c r="GK70" s="39" t="e">
        <f t="shared" si="268"/>
        <v>#DIV/0!</v>
      </c>
      <c r="GL70" s="39" t="e">
        <f t="shared" si="269"/>
        <v>#DIV/0!</v>
      </c>
      <c r="GM70" s="39" t="e">
        <f t="shared" si="270"/>
        <v>#DIV/0!</v>
      </c>
      <c r="GN70" s="39" t="e">
        <f t="shared" si="271"/>
        <v>#DIV/0!</v>
      </c>
      <c r="GO70" s="57"/>
      <c r="GP70" s="57" t="e">
        <f t="shared" si="272"/>
        <v>#DIV/0!</v>
      </c>
      <c r="GQ70" s="59" t="e">
        <f t="shared" si="273"/>
        <v>#DIV/0!</v>
      </c>
      <c r="GR70" s="41" t="e">
        <f t="shared" si="274"/>
        <v>#DIV/0!</v>
      </c>
      <c r="GS70" s="57" t="e">
        <f t="shared" si="275"/>
        <v>#DIV/0!</v>
      </c>
      <c r="GT70" s="57" t="e">
        <f t="shared" si="276"/>
        <v>#DIV/0!</v>
      </c>
      <c r="GU70" s="57" t="e">
        <f t="shared" si="277"/>
        <v>#DIV/0!</v>
      </c>
      <c r="GV70" s="57"/>
      <c r="GW70" s="42" t="e">
        <f t="shared" si="278"/>
        <v>#DIV/0!</v>
      </c>
      <c r="GX70" s="42" t="e">
        <f t="shared" si="279"/>
        <v>#DIV/0!</v>
      </c>
      <c r="GY70" s="42" t="e">
        <f t="shared" si="280"/>
        <v>#DIV/0!</v>
      </c>
      <c r="GZ70" s="57"/>
      <c r="HA70" s="2" t="e">
        <f t="shared" si="281"/>
        <v>#DIV/0!</v>
      </c>
      <c r="HB70" s="2" t="e">
        <f t="shared" si="282"/>
        <v>#DIV/0!</v>
      </c>
      <c r="HC70" s="2" t="e">
        <f t="shared" si="283"/>
        <v>#DIV/0!</v>
      </c>
      <c r="HD70" s="2" t="e">
        <f t="shared" si="284"/>
        <v>#DIV/0!</v>
      </c>
      <c r="HE70" s="2" t="e">
        <f t="shared" si="285"/>
        <v>#DIV/0!</v>
      </c>
      <c r="HF70" s="2" t="e">
        <f t="shared" si="286"/>
        <v>#DIV/0!</v>
      </c>
      <c r="HG70" s="2" t="e">
        <f t="shared" si="287"/>
        <v>#DIV/0!</v>
      </c>
      <c r="HH70" s="2" t="e">
        <f t="shared" si="288"/>
        <v>#DIV/0!</v>
      </c>
      <c r="HI70" s="2" t="e">
        <f t="shared" si="289"/>
        <v>#DIV/0!</v>
      </c>
      <c r="HJ70" s="11" t="e">
        <f t="shared" si="290"/>
        <v>#DIV/0!</v>
      </c>
      <c r="HK70" s="60" t="e">
        <f t="shared" si="291"/>
        <v>#DIV/0!</v>
      </c>
      <c r="HL70" s="57"/>
      <c r="HM70" s="57" t="e">
        <f t="shared" si="292"/>
        <v>#DIV/0!</v>
      </c>
      <c r="HN70" s="57" t="e">
        <f t="shared" si="293"/>
        <v>#DIV/0!</v>
      </c>
      <c r="HO70" s="57" t="e">
        <f t="shared" si="294"/>
        <v>#DIV/0!</v>
      </c>
      <c r="HP70" s="57" t="e">
        <f t="shared" si="295"/>
        <v>#DIV/0!</v>
      </c>
      <c r="HQ70" s="57" t="e">
        <f t="shared" si="296"/>
        <v>#DIV/0!</v>
      </c>
      <c r="HR70" s="57"/>
      <c r="HS70" s="57" t="e">
        <f t="shared" si="297"/>
        <v>#DIV/0!</v>
      </c>
      <c r="HT70" s="57" t="e">
        <f t="shared" si="298"/>
        <v>#DIV/0!</v>
      </c>
      <c r="HU70" s="57" t="e">
        <f t="shared" si="299"/>
        <v>#DIV/0!</v>
      </c>
      <c r="HV70" s="57" t="e">
        <f t="shared" si="300"/>
        <v>#DIV/0!</v>
      </c>
      <c r="HW70" s="57" t="e">
        <f t="shared" si="301"/>
        <v>#DIV/0!</v>
      </c>
      <c r="HX70" s="57"/>
      <c r="HY70" s="57" t="e">
        <f t="shared" si="302"/>
        <v>#DIV/0!</v>
      </c>
      <c r="HZ70" s="57" t="e">
        <f t="shared" si="303"/>
        <v>#DIV/0!</v>
      </c>
      <c r="IA70" s="57"/>
      <c r="IB70" s="61">
        <f t="shared" si="304"/>
        <v>0</v>
      </c>
      <c r="IC70" s="57" t="str">
        <f t="shared" si="305"/>
        <v/>
      </c>
      <c r="ID70" s="42"/>
      <c r="IE70" s="2" t="str">
        <f t="shared" si="306"/>
        <v/>
      </c>
      <c r="IF70" s="60" t="e">
        <f t="shared" si="307"/>
        <v>#DIV/0!</v>
      </c>
      <c r="IG70" s="60" t="str">
        <f t="shared" si="308"/>
        <v/>
      </c>
      <c r="IH70" s="60" t="str">
        <f t="shared" si="309"/>
        <v>zinco-</v>
      </c>
      <c r="II70" s="60" t="str">
        <f t="shared" si="310"/>
        <v>mangano-</v>
      </c>
      <c r="IJ70" s="60" t="e">
        <f t="shared" si="311"/>
        <v>#DIV/0!</v>
      </c>
      <c r="IK70" s="60" t="e">
        <f t="shared" si="312"/>
        <v>#DIV/0!</v>
      </c>
      <c r="IL70" s="60" t="e">
        <f t="shared" si="313"/>
        <v>#DIV/0!</v>
      </c>
      <c r="IM70" s="60" t="e">
        <f t="shared" si="314"/>
        <v>#DIV/0!</v>
      </c>
      <c r="IN70" s="60" t="str">
        <f t="shared" si="315"/>
        <v/>
      </c>
      <c r="IO70" s="60" t="str">
        <f t="shared" si="316"/>
        <v/>
      </c>
      <c r="IP70" s="57"/>
      <c r="IQ70" s="57" t="str">
        <f t="shared" si="317"/>
        <v>ERROR!!</v>
      </c>
    </row>
    <row r="71" spans="1:251">
      <c r="A71"/>
      <c r="B71"/>
      <c r="C71"/>
      <c r="D71"/>
      <c r="E71"/>
      <c r="F71" t="s">
        <v>196</v>
      </c>
      <c r="G71" s="69"/>
      <c r="H71" s="69"/>
      <c r="I71" s="69"/>
      <c r="J71" s="69"/>
      <c r="K71"/>
      <c r="L71" s="69"/>
      <c r="M71"/>
      <c r="N71" s="69"/>
      <c r="O71" s="69"/>
      <c r="P71" s="69"/>
      <c r="Q71" s="69"/>
      <c r="R71" s="69"/>
      <c r="S71" s="67"/>
      <c r="T71" s="67"/>
      <c r="U71" s="69"/>
      <c r="V71"/>
      <c r="W71"/>
      <c r="X71" s="29">
        <f t="shared" si="173"/>
        <v>0</v>
      </c>
      <c r="Y71" s="29">
        <f t="shared" si="174"/>
        <v>0</v>
      </c>
      <c r="Z71" s="29" t="e">
        <f t="shared" si="175"/>
        <v>#DIV/0!</v>
      </c>
      <c r="AA71" s="29" t="e">
        <f t="shared" si="176"/>
        <v>#DIV/0!</v>
      </c>
      <c r="AB71" s="29" t="e">
        <f t="shared" si="177"/>
        <v>#DIV/0!</v>
      </c>
      <c r="AC71" s="29" t="e">
        <f t="shared" si="178"/>
        <v>#DIV/0!</v>
      </c>
      <c r="AF71" s="23">
        <v>60.084299999999999</v>
      </c>
      <c r="AG71" s="23">
        <v>79.878799999999998</v>
      </c>
      <c r="AH71" s="23">
        <v>101.96120000000001</v>
      </c>
      <c r="AI71" s="23">
        <v>151.99039999999999</v>
      </c>
      <c r="AJ71" s="23">
        <v>159.69</v>
      </c>
      <c r="AK71" s="23">
        <v>71.846400000000003</v>
      </c>
      <c r="AL71" s="23">
        <v>70.9375</v>
      </c>
      <c r="AM71" s="23">
        <v>40.304400000000001</v>
      </c>
      <c r="AN71" s="23">
        <v>56.077399999999997</v>
      </c>
      <c r="AO71" s="23">
        <v>61.978999999999999</v>
      </c>
      <c r="AP71" s="23">
        <v>94.195999999999998</v>
      </c>
      <c r="AQ71" s="23">
        <v>18.998000000000001</v>
      </c>
      <c r="AR71" s="23">
        <v>35.450000000000003</v>
      </c>
      <c r="AS71" s="23">
        <v>29.88</v>
      </c>
      <c r="AT71" s="23">
        <v>74.691999999999993</v>
      </c>
      <c r="AU71" s="23">
        <v>81.39</v>
      </c>
      <c r="AX71" s="54">
        <f t="shared" si="179"/>
        <v>0</v>
      </c>
      <c r="AY71" s="54">
        <f t="shared" si="180"/>
        <v>0</v>
      </c>
      <c r="AZ71" s="54">
        <f t="shared" si="181"/>
        <v>0</v>
      </c>
      <c r="BA71" s="54">
        <f t="shared" si="182"/>
        <v>0</v>
      </c>
      <c r="BB71" s="54">
        <f t="shared" si="183"/>
        <v>0</v>
      </c>
      <c r="BC71" s="54">
        <f t="shared" si="184"/>
        <v>0</v>
      </c>
      <c r="BD71" s="54">
        <f t="shared" si="185"/>
        <v>0</v>
      </c>
      <c r="BE71" s="54">
        <f t="shared" si="186"/>
        <v>0</v>
      </c>
      <c r="BF71" s="54">
        <f t="shared" si="187"/>
        <v>0</v>
      </c>
      <c r="BG71" s="54">
        <f t="shared" si="188"/>
        <v>0</v>
      </c>
      <c r="BH71" s="54">
        <f t="shared" si="189"/>
        <v>0</v>
      </c>
      <c r="BI71" s="54">
        <f t="shared" si="190"/>
        <v>0</v>
      </c>
      <c r="BJ71" s="54">
        <f t="shared" si="191"/>
        <v>0</v>
      </c>
      <c r="BK71" s="54">
        <f t="shared" si="192"/>
        <v>0</v>
      </c>
      <c r="BL71" s="54">
        <f t="shared" si="193"/>
        <v>0</v>
      </c>
      <c r="BM71" s="42"/>
      <c r="BO71" s="54">
        <f>'Norm-coeff'!$C$2+$AX71*'Norm-coeff'!$D$2+$AY71*'Norm-coeff'!$E$2+$AZ71*'Norm-coeff'!$F$2+$BA71*'Norm-coeff'!$G$2+$BB71*'Norm-coeff'!$H$2+$BC71*'Norm-coeff'!$I$2+$BD71*'Norm-coeff'!$J$2+$BE71*'Norm-coeff'!$K$2+$BF71*'Norm-coeff'!$L$2+$BG71*'Norm-coeff'!$M$2+$BH71*'Norm-coeff'!$N$2+$BI71*'Norm-coeff'!$O$2</f>
        <v>5.4045421474420303</v>
      </c>
      <c r="BP71" s="54">
        <f>'Norm-coeff'!$C$3+$AX71*'Norm-coeff'!$D$3+$AY71*'Norm-coeff'!$E$3+$AZ71*'Norm-coeff'!$F$3+$BA71*'Norm-coeff'!$G$3+$BB71*'Norm-coeff'!$H$3+$BC71*'Norm-coeff'!$I$3+$BD71*'Norm-coeff'!$J$3+$BE71*'Norm-coeff'!$K$3+$BF71*'Norm-coeff'!$L$3+$BG71*'Norm-coeff'!$M$3+$BH71*'Norm-coeff'!$N$3+$BI71*'Norm-coeff'!$O$3</f>
        <v>3.15319116612705</v>
      </c>
      <c r="BQ71" s="54">
        <f>'Norm-coeff'!$C$4+$AX71*'Norm-coeff'!$D$4+$AY71*'Norm-coeff'!$E$4+$AZ71*'Norm-coeff'!$F$4+$BA71*'Norm-coeff'!$G$4+$BB71*'Norm-coeff'!$H$4+$BC71*'Norm-coeff'!$I$4+$BD71*'Norm-coeff'!$J$4+$BE71*'Norm-coeff'!$K$4+$BF71*'Norm-coeff'!$L$4+$BG71*'Norm-coeff'!$M$4+$BH71*'Norm-coeff'!$N$4+$BI71*'Norm-coeff'!$O$4</f>
        <v>1.42115649462768</v>
      </c>
      <c r="BR71" s="54">
        <f>'Norm-coeff'!$C$5+$AX71*'Norm-coeff'!$D$5+$AY71*'Norm-coeff'!$E$5+$AZ71*'Norm-coeff'!$F$5+$BA71*'Norm-coeff'!$G$5+$BB71*'Norm-coeff'!$H$5+$BC71*'Norm-coeff'!$I$5+$BD71*'Norm-coeff'!$J$5+$BE71*'Norm-coeff'!$K$5+$BF71*'Norm-coeff'!$L$5+$BG71*'Norm-coeff'!$M$5+$BH71*'Norm-coeff'!$N$5+$BI71*'Norm-coeff'!$O$5</f>
        <v>1.0553329241296201</v>
      </c>
      <c r="BS71" s="54">
        <f>'Norm-coeff'!$C$6+$AX71*'Norm-coeff'!$D$6+$AY71*'Norm-coeff'!$E$6+$AZ71*'Norm-coeff'!$F$6+$BA71*'Norm-coeff'!$G$6+$BB71*'Norm-coeff'!$H$6+$BC71*'Norm-coeff'!$I$6+$BD71*'Norm-coeff'!$J$6+$BE71*'Norm-coeff'!$K$6+$BF71*'Norm-coeff'!$L$6+$BG71*'Norm-coeff'!$M$6+$BH71*'Norm-coeff'!$N$6+$BI71*'Norm-coeff'!$O$6</f>
        <v>-1.48700885495103E-2</v>
      </c>
      <c r="BT71" s="54">
        <f>'Norm-coeff'!$C$7+$AX71*'Norm-coeff'!$D$7+$AY71*'Norm-coeff'!$E$7+$AZ71*'Norm-coeff'!$F$7+$BA71*'Norm-coeff'!$G$7+$BB71*'Norm-coeff'!$H$7+$BC71*'Norm-coeff'!$I$7+$BD71*'Norm-coeff'!$J$7+$BE71*'Norm-coeff'!$K$7+$BF71*'Norm-coeff'!$L$7+$BG71*'Norm-coeff'!$M$7+$BH71*'Norm-coeff'!$N$7+$BI71*'Norm-coeff'!$O$7</f>
        <v>2.0907583608832998</v>
      </c>
      <c r="BU71" s="54">
        <f>'Norm-coeff'!$C$8+$AX71*'Norm-coeff'!$D$8+$AY71*'Norm-coeff'!$E$8+$AZ71*'Norm-coeff'!$F$8+$BA71*'Norm-coeff'!$G$8+$BB71*'Norm-coeff'!$H$8+$BC71*'Norm-coeff'!$I$8+$BD71*'Norm-coeff'!$J$8+$BE71*'Norm-coeff'!$K$8+$BF71*'Norm-coeff'!$L$8+$BG71*'Norm-coeff'!$M$8+$BH71*'Norm-coeff'!$N$8+$BI71*'Norm-coeff'!$O$8</f>
        <v>0.65894159836244504</v>
      </c>
      <c r="BV71" s="54">
        <f>'Norm-coeff'!$C$9+$AX71*'Norm-coeff'!$D$9+$AY71*'Norm-coeff'!$E$9+$AZ71*'Norm-coeff'!$F$9+$BA71*'Norm-coeff'!$G$9+$BB71*'Norm-coeff'!$H$9+$BC71*'Norm-coeff'!$I$9+$BD71*'Norm-coeff'!$J$9+$BE71*'Norm-coeff'!$K$9+$BF71*'Norm-coeff'!$L$9+$BG71*'Norm-coeff'!$M$9+$BH71*'Norm-coeff'!$N$9+$BI71*'Norm-coeff'!$O$9</f>
        <v>1.48961085014701</v>
      </c>
      <c r="BW71" s="54">
        <f>'Norm-coeff'!$C$10+$AX71*'Norm-coeff'!$D$10+$AY71*'Norm-coeff'!$E$10+$AZ71*'Norm-coeff'!$F$10+$BA71*'Norm-coeff'!$G$10+$BB71*'Norm-coeff'!$H$10+$BC71*'Norm-coeff'!$I$10+$BD71*'Norm-coeff'!$J$10+$BE71*'Norm-coeff'!$K$10+$BF71*'Norm-coeff'!$L$10+$BG71*'Norm-coeff'!$M$10+$BH71*'Norm-coeff'!$N$10+$BI71*'Norm-coeff'!$O$10</f>
        <v>1.42058735749591</v>
      </c>
      <c r="BX71" s="54">
        <f>'Norm-coeff'!$C$11+$AX71*'Norm-coeff'!$D$11+$AY71*'Norm-coeff'!$E$11+$AZ71*'Norm-coeff'!$F$11+$BA71*'Norm-coeff'!$G$11+$BB71*'Norm-coeff'!$H$11+$BC71*'Norm-coeff'!$I$11+$BD71*'Norm-coeff'!$J$11+$BE71*'Norm-coeff'!$K$11+$BF71*'Norm-coeff'!$L$11+$BG71*'Norm-coeff'!$M$11+$BH71*'Norm-coeff'!$N$11+$BI71*'Norm-coeff'!$O$11</f>
        <v>0.221233014421479</v>
      </c>
      <c r="BY71" s="54">
        <f>'Norm-coeff'!$C$12+$AX71*'Norm-coeff'!$D$12+$AY71*'Norm-coeff'!$E$12+$AZ71*'Norm-coeff'!$F$12+$BA71*'Norm-coeff'!$G$12+$BB71*'Norm-coeff'!$H$12+$BC71*'Norm-coeff'!$I$12+$BD71*'Norm-coeff'!$J$12+$BE71*'Norm-coeff'!$K$12+$BF71*'Norm-coeff'!$L$12+$BG71*'Norm-coeff'!$M$12+$BH71*'Norm-coeff'!$N$12+$BI71*'Norm-coeff'!$O$12</f>
        <v>0.283527502056037</v>
      </c>
      <c r="BZ71" s="54">
        <f>'Norm-coeff'!$C$13+$AX71*'Norm-coeff'!$D$13+$AY71*'Norm-coeff'!$E$13+$AZ71*'Norm-coeff'!$F$13+$BA71*'Norm-coeff'!$G$13+$BB71*'Norm-coeff'!$H$13+$BC71*'Norm-coeff'!$I$13+$BD71*'Norm-coeff'!$J$13+$BE71*'Norm-coeff'!$K$13+$BF71*'Norm-coeff'!$L$13+$BG71*'Norm-coeff'!$M$13+$BH71*'Norm-coeff'!$N$13+$BI71*'Norm-coeff'!$O$13</f>
        <v>-4.1864930554451202E-2</v>
      </c>
      <c r="CA71" s="54">
        <f>'Norm-coeff'!$C$14+$AX71*'Norm-coeff'!$D$14+$AY71*'Norm-coeff'!$E$14+$AZ71*'Norm-coeff'!$F$14+$BA71*'Norm-coeff'!$G$14+$BB71*'Norm-coeff'!$H$14+$BC71*'Norm-coeff'!$I$14+$BD71*'Norm-coeff'!$J$14+$BE71*'Norm-coeff'!$K$14+$BF71*'Norm-coeff'!$L$14+$BG71*'Norm-coeff'!$M$14+$BH71*'Norm-coeff'!$N$14+$BI71*'Norm-coeff'!$O$14</f>
        <v>4.2526983164477103</v>
      </c>
      <c r="CC71" s="54">
        <f t="shared" si="318"/>
        <v>0</v>
      </c>
      <c r="CG71" s="54">
        <f t="shared" si="194"/>
        <v>0</v>
      </c>
      <c r="CH71" s="54">
        <f t="shared" si="345"/>
        <v>0</v>
      </c>
      <c r="CI71" s="54">
        <f t="shared" si="195"/>
        <v>0</v>
      </c>
      <c r="CJ71" s="56">
        <f t="shared" si="196"/>
        <v>0</v>
      </c>
      <c r="CK71" s="54">
        <f t="shared" si="197"/>
        <v>0</v>
      </c>
      <c r="CL71" s="54">
        <f t="shared" si="198"/>
        <v>0</v>
      </c>
      <c r="CM71" s="54">
        <f t="shared" si="199"/>
        <v>0</v>
      </c>
      <c r="CN71" s="54">
        <f t="shared" si="200"/>
        <v>0</v>
      </c>
      <c r="CO71" s="54">
        <f t="shared" si="201"/>
        <v>0</v>
      </c>
      <c r="CP71" s="54">
        <f t="shared" si="202"/>
        <v>0</v>
      </c>
      <c r="CQ71" s="54">
        <f t="shared" si="203"/>
        <v>0</v>
      </c>
      <c r="CR71" s="54">
        <f t="shared" si="204"/>
        <v>0</v>
      </c>
      <c r="CS71" s="54">
        <f t="shared" si="205"/>
        <v>0</v>
      </c>
      <c r="CU71" s="54">
        <f t="shared" si="206"/>
        <v>0</v>
      </c>
      <c r="CV71" s="54">
        <f t="shared" si="207"/>
        <v>0</v>
      </c>
      <c r="CW71" s="54">
        <f t="shared" si="208"/>
        <v>0</v>
      </c>
      <c r="CX71" s="54">
        <f t="shared" si="209"/>
        <v>0</v>
      </c>
      <c r="CZ71" s="54">
        <f t="shared" si="210"/>
        <v>0</v>
      </c>
      <c r="DA71" s="54">
        <f t="shared" si="211"/>
        <v>0</v>
      </c>
      <c r="DB71" s="54">
        <f t="shared" si="212"/>
        <v>0</v>
      </c>
      <c r="DC71" s="54">
        <f t="shared" si="213"/>
        <v>0</v>
      </c>
      <c r="DD71" s="54">
        <f t="shared" si="214"/>
        <v>0</v>
      </c>
      <c r="DE71" s="54">
        <f t="shared" si="215"/>
        <v>0</v>
      </c>
      <c r="DF71" s="54">
        <f t="shared" si="216"/>
        <v>0</v>
      </c>
      <c r="DG71" s="54">
        <f t="shared" si="217"/>
        <v>2</v>
      </c>
      <c r="DH71" s="71">
        <f t="shared" si="218"/>
        <v>0</v>
      </c>
      <c r="DI71" s="71">
        <f t="shared" si="219"/>
        <v>0</v>
      </c>
      <c r="DJ71" s="54">
        <f t="shared" si="220"/>
        <v>0</v>
      </c>
      <c r="DK71" s="54">
        <f t="shared" si="221"/>
        <v>2</v>
      </c>
      <c r="DL71" s="4">
        <f t="shared" si="319"/>
        <v>0</v>
      </c>
      <c r="DM71" s="3">
        <f t="shared" si="222"/>
        <v>0</v>
      </c>
      <c r="DN71" s="3">
        <f t="shared" si="223"/>
        <v>0</v>
      </c>
      <c r="DO71" s="4" t="e">
        <f t="shared" si="224"/>
        <v>#DIV/0!</v>
      </c>
      <c r="DP71" s="57"/>
      <c r="DQ71" s="57"/>
      <c r="DR71" s="56">
        <f t="shared" si="320"/>
        <v>2</v>
      </c>
      <c r="DS71" s="56">
        <f t="shared" si="321"/>
        <v>0</v>
      </c>
      <c r="DT71" s="38">
        <f t="shared" si="322"/>
        <v>0</v>
      </c>
      <c r="DU71" s="38">
        <f t="shared" si="225"/>
        <v>2</v>
      </c>
      <c r="DV71" s="38">
        <f t="shared" si="323"/>
        <v>0</v>
      </c>
      <c r="DW71" s="39">
        <f t="shared" si="324"/>
        <v>0</v>
      </c>
      <c r="DX71" s="39">
        <f t="shared" si="325"/>
        <v>0</v>
      </c>
      <c r="DY71" s="39">
        <f t="shared" si="326"/>
        <v>0</v>
      </c>
      <c r="DZ71" s="39">
        <f t="shared" si="327"/>
        <v>0</v>
      </c>
      <c r="EA71" s="39">
        <f t="shared" si="328"/>
        <v>0</v>
      </c>
      <c r="EB71" s="37" t="e">
        <f t="shared" si="226"/>
        <v>#DIV/0!</v>
      </c>
      <c r="EC71" s="37" t="e">
        <f t="shared" si="227"/>
        <v>#DIV/0!</v>
      </c>
      <c r="ED71" s="37" t="e">
        <f t="shared" si="228"/>
        <v>#DIV/0!</v>
      </c>
      <c r="EE71" s="37" t="e">
        <f t="shared" si="229"/>
        <v>#DIV/0!</v>
      </c>
      <c r="EF71" s="39" t="e">
        <f t="shared" si="230"/>
        <v>#DIV/0!</v>
      </c>
      <c r="EG71" s="37" t="e">
        <f t="shared" si="231"/>
        <v>#DIV/0!</v>
      </c>
      <c r="EH71" s="37" t="e">
        <f t="shared" si="232"/>
        <v>#DIV/0!</v>
      </c>
      <c r="EI71" s="11" t="b">
        <f t="shared" si="233"/>
        <v>1</v>
      </c>
      <c r="EJ71" s="11" t="b">
        <f t="shared" si="234"/>
        <v>0</v>
      </c>
      <c r="EK71" s="39" t="e">
        <f t="shared" si="235"/>
        <v>#DIV/0!</v>
      </c>
      <c r="EL71" s="39" t="e">
        <f t="shared" si="236"/>
        <v>#DIV/0!</v>
      </c>
      <c r="EM71" s="39" t="e">
        <f t="shared" si="237"/>
        <v>#DIV/0!</v>
      </c>
      <c r="EN71" s="39" t="e">
        <f t="shared" si="238"/>
        <v>#DIV/0!</v>
      </c>
      <c r="EO71" s="39" t="e">
        <f t="shared" si="239"/>
        <v>#DIV/0!</v>
      </c>
      <c r="EP71" s="39" t="e">
        <f t="shared" si="240"/>
        <v>#DIV/0!</v>
      </c>
      <c r="EQ71" s="39" t="e">
        <f t="shared" si="241"/>
        <v>#DIV/0!</v>
      </c>
      <c r="ER71" s="39" t="e">
        <f t="shared" si="242"/>
        <v>#DIV/0!</v>
      </c>
      <c r="ES71" s="58" t="str">
        <f t="shared" si="243"/>
        <v>(OH,F,Cl)-dominate amphibole</v>
      </c>
      <c r="ET71" s="58" t="e">
        <f t="shared" si="244"/>
        <v>#N/A</v>
      </c>
      <c r="EU71" s="56">
        <f t="shared" si="329"/>
        <v>0</v>
      </c>
      <c r="EV71" s="56">
        <f t="shared" si="330"/>
        <v>0</v>
      </c>
      <c r="EW71" s="56">
        <f t="shared" si="331"/>
        <v>0</v>
      </c>
      <c r="EX71" s="56">
        <f t="shared" si="332"/>
        <v>0</v>
      </c>
      <c r="EY71" s="56">
        <f t="shared" si="333"/>
        <v>0</v>
      </c>
      <c r="EZ71" s="56">
        <f t="shared" si="334"/>
        <v>0</v>
      </c>
      <c r="FA71" s="39">
        <f t="shared" si="335"/>
        <v>0</v>
      </c>
      <c r="FB71" s="39">
        <f t="shared" si="336"/>
        <v>0</v>
      </c>
      <c r="FC71" s="54">
        <f t="shared" si="337"/>
        <v>0</v>
      </c>
      <c r="FD71" s="54">
        <f t="shared" si="338"/>
        <v>0</v>
      </c>
      <c r="FE71" s="39">
        <f t="shared" si="339"/>
        <v>0</v>
      </c>
      <c r="FF71" s="54">
        <f t="shared" si="340"/>
        <v>0</v>
      </c>
      <c r="FG71" s="39">
        <f t="shared" si="341"/>
        <v>0</v>
      </c>
      <c r="FH71" s="39">
        <f t="shared" si="245"/>
        <v>0</v>
      </c>
      <c r="FI71" s="39">
        <f t="shared" si="246"/>
        <v>0</v>
      </c>
      <c r="FJ71" s="39">
        <f t="shared" si="247"/>
        <v>0</v>
      </c>
      <c r="FK71" s="39" t="e">
        <f t="shared" si="248"/>
        <v>#DIV/0!</v>
      </c>
      <c r="FL71" s="39" t="e">
        <f t="shared" si="249"/>
        <v>#DIV/0!</v>
      </c>
      <c r="FM71" s="39" t="e">
        <f t="shared" si="250"/>
        <v>#DIV/0!</v>
      </c>
      <c r="FN71" s="39">
        <f t="shared" si="251"/>
        <v>1</v>
      </c>
      <c r="FO71" s="39">
        <f t="shared" si="342"/>
        <v>0</v>
      </c>
      <c r="FP71" s="39">
        <f t="shared" si="343"/>
        <v>0</v>
      </c>
      <c r="FQ71" s="39">
        <f t="shared" si="344"/>
        <v>0</v>
      </c>
      <c r="FR71" s="39">
        <f t="shared" si="252"/>
        <v>0</v>
      </c>
      <c r="FS71" s="39">
        <f t="shared" si="253"/>
        <v>0</v>
      </c>
      <c r="FU71" s="39" t="e">
        <f t="shared" si="254"/>
        <v>#DIV/0!</v>
      </c>
      <c r="FV71" s="39" t="e">
        <f t="shared" si="255"/>
        <v>#DIV/0!</v>
      </c>
      <c r="FW71" s="39" t="e">
        <f t="shared" si="256"/>
        <v>#DIV/0!</v>
      </c>
      <c r="FY71" s="39" t="e">
        <f t="shared" si="257"/>
        <v>#DIV/0!</v>
      </c>
      <c r="FZ71" s="39" t="e">
        <f t="shared" si="258"/>
        <v>#DIV/0!</v>
      </c>
      <c r="GA71" s="39" t="e">
        <f t="shared" si="259"/>
        <v>#DIV/0!</v>
      </c>
      <c r="GB71" s="39" t="e">
        <f t="shared" si="260"/>
        <v>#DIV/0!</v>
      </c>
      <c r="GC71" s="39" t="e">
        <f t="shared" si="261"/>
        <v>#DIV/0!</v>
      </c>
      <c r="GD71" s="39" t="e">
        <f t="shared" si="262"/>
        <v>#DIV/0!</v>
      </c>
      <c r="GE71" s="39" t="e">
        <f t="shared" si="263"/>
        <v>#DIV/0!</v>
      </c>
      <c r="GF71" s="39" t="e">
        <f t="shared" si="264"/>
        <v>#DIV/0!</v>
      </c>
      <c r="GG71" s="39" t="e">
        <f t="shared" si="265"/>
        <v>#DIV/0!</v>
      </c>
      <c r="GH71" s="39" t="e">
        <f t="shared" si="266"/>
        <v>#DIV/0!</v>
      </c>
      <c r="GI71" s="39"/>
      <c r="GJ71" s="39" t="e">
        <f t="shared" si="267"/>
        <v>#DIV/0!</v>
      </c>
      <c r="GK71" s="39" t="e">
        <f t="shared" si="268"/>
        <v>#DIV/0!</v>
      </c>
      <c r="GL71" s="39" t="e">
        <f t="shared" si="269"/>
        <v>#DIV/0!</v>
      </c>
      <c r="GM71" s="39" t="e">
        <f t="shared" si="270"/>
        <v>#DIV/0!</v>
      </c>
      <c r="GN71" s="39" t="e">
        <f t="shared" si="271"/>
        <v>#DIV/0!</v>
      </c>
      <c r="GO71" s="57"/>
      <c r="GP71" s="57" t="e">
        <f t="shared" si="272"/>
        <v>#DIV/0!</v>
      </c>
      <c r="GQ71" s="59" t="e">
        <f t="shared" si="273"/>
        <v>#DIV/0!</v>
      </c>
      <c r="GR71" s="41" t="e">
        <f t="shared" si="274"/>
        <v>#DIV/0!</v>
      </c>
      <c r="GS71" s="57" t="e">
        <f t="shared" si="275"/>
        <v>#DIV/0!</v>
      </c>
      <c r="GT71" s="57" t="e">
        <f t="shared" si="276"/>
        <v>#DIV/0!</v>
      </c>
      <c r="GU71" s="57" t="e">
        <f t="shared" si="277"/>
        <v>#DIV/0!</v>
      </c>
      <c r="GV71" s="57"/>
      <c r="GW71" s="42" t="e">
        <f t="shared" si="278"/>
        <v>#DIV/0!</v>
      </c>
      <c r="GX71" s="42" t="e">
        <f t="shared" si="279"/>
        <v>#DIV/0!</v>
      </c>
      <c r="GY71" s="42" t="e">
        <f t="shared" si="280"/>
        <v>#DIV/0!</v>
      </c>
      <c r="GZ71" s="57"/>
      <c r="HA71" s="2" t="e">
        <f t="shared" si="281"/>
        <v>#DIV/0!</v>
      </c>
      <c r="HB71" s="2" t="e">
        <f t="shared" si="282"/>
        <v>#DIV/0!</v>
      </c>
      <c r="HC71" s="2" t="e">
        <f t="shared" si="283"/>
        <v>#DIV/0!</v>
      </c>
      <c r="HD71" s="2" t="e">
        <f t="shared" si="284"/>
        <v>#DIV/0!</v>
      </c>
      <c r="HE71" s="2" t="e">
        <f t="shared" si="285"/>
        <v>#DIV/0!</v>
      </c>
      <c r="HF71" s="2" t="e">
        <f t="shared" si="286"/>
        <v>#DIV/0!</v>
      </c>
      <c r="HG71" s="2" t="e">
        <f t="shared" si="287"/>
        <v>#DIV/0!</v>
      </c>
      <c r="HH71" s="2" t="e">
        <f t="shared" si="288"/>
        <v>#DIV/0!</v>
      </c>
      <c r="HI71" s="2" t="e">
        <f t="shared" si="289"/>
        <v>#DIV/0!</v>
      </c>
      <c r="HJ71" s="11" t="e">
        <f t="shared" si="290"/>
        <v>#DIV/0!</v>
      </c>
      <c r="HK71" s="60" t="e">
        <f t="shared" si="291"/>
        <v>#DIV/0!</v>
      </c>
      <c r="HL71" s="57"/>
      <c r="HM71" s="57" t="e">
        <f t="shared" si="292"/>
        <v>#DIV/0!</v>
      </c>
      <c r="HN71" s="57" t="e">
        <f t="shared" si="293"/>
        <v>#DIV/0!</v>
      </c>
      <c r="HO71" s="57" t="e">
        <f t="shared" si="294"/>
        <v>#DIV/0!</v>
      </c>
      <c r="HP71" s="57" t="e">
        <f t="shared" si="295"/>
        <v>#DIV/0!</v>
      </c>
      <c r="HQ71" s="57" t="e">
        <f t="shared" si="296"/>
        <v>#DIV/0!</v>
      </c>
      <c r="HR71" s="57"/>
      <c r="HS71" s="57" t="e">
        <f t="shared" si="297"/>
        <v>#DIV/0!</v>
      </c>
      <c r="HT71" s="57" t="e">
        <f t="shared" si="298"/>
        <v>#DIV/0!</v>
      </c>
      <c r="HU71" s="57" t="e">
        <f t="shared" si="299"/>
        <v>#DIV/0!</v>
      </c>
      <c r="HV71" s="57" t="e">
        <f t="shared" si="300"/>
        <v>#DIV/0!</v>
      </c>
      <c r="HW71" s="57" t="e">
        <f t="shared" si="301"/>
        <v>#DIV/0!</v>
      </c>
      <c r="HX71" s="57"/>
      <c r="HY71" s="57" t="e">
        <f t="shared" si="302"/>
        <v>#DIV/0!</v>
      </c>
      <c r="HZ71" s="57" t="e">
        <f t="shared" si="303"/>
        <v>#DIV/0!</v>
      </c>
      <c r="IA71" s="57"/>
      <c r="IB71" s="61">
        <f t="shared" si="304"/>
        <v>0</v>
      </c>
      <c r="IC71" s="57" t="str">
        <f t="shared" si="305"/>
        <v/>
      </c>
      <c r="ID71" s="42"/>
      <c r="IE71" s="2" t="str">
        <f t="shared" si="306"/>
        <v/>
      </c>
      <c r="IF71" s="60" t="e">
        <f t="shared" si="307"/>
        <v>#DIV/0!</v>
      </c>
      <c r="IG71" s="60" t="str">
        <f t="shared" si="308"/>
        <v/>
      </c>
      <c r="IH71" s="60" t="str">
        <f t="shared" si="309"/>
        <v>zinco-</v>
      </c>
      <c r="II71" s="60" t="str">
        <f t="shared" si="310"/>
        <v>mangano-</v>
      </c>
      <c r="IJ71" s="60" t="e">
        <f t="shared" si="311"/>
        <v>#DIV/0!</v>
      </c>
      <c r="IK71" s="60" t="e">
        <f t="shared" si="312"/>
        <v>#DIV/0!</v>
      </c>
      <c r="IL71" s="60" t="e">
        <f t="shared" si="313"/>
        <v>#DIV/0!</v>
      </c>
      <c r="IM71" s="60" t="e">
        <f t="shared" si="314"/>
        <v>#DIV/0!</v>
      </c>
      <c r="IN71" s="60" t="str">
        <f t="shared" si="315"/>
        <v/>
      </c>
      <c r="IO71" s="60" t="str">
        <f t="shared" si="316"/>
        <v/>
      </c>
      <c r="IP71" s="57"/>
      <c r="IQ71" s="57" t="str">
        <f t="shared" si="317"/>
        <v>ERROR!!</v>
      </c>
    </row>
    <row r="72" spans="1:251">
      <c r="A72"/>
      <c r="B72"/>
      <c r="C72"/>
      <c r="D72"/>
      <c r="E72"/>
      <c r="F72" t="s">
        <v>196</v>
      </c>
      <c r="G72" s="69"/>
      <c r="H72" s="69"/>
      <c r="I72" s="69"/>
      <c r="J72" s="69"/>
      <c r="K72"/>
      <c r="L72" s="69"/>
      <c r="M72"/>
      <c r="N72" s="69"/>
      <c r="O72" s="69"/>
      <c r="P72" s="69"/>
      <c r="Q72" s="69"/>
      <c r="R72" s="69"/>
      <c r="S72" s="67"/>
      <c r="T72" s="67"/>
      <c r="U72" s="69"/>
      <c r="V72"/>
      <c r="W72"/>
      <c r="X72" s="29">
        <f t="shared" si="173"/>
        <v>0</v>
      </c>
      <c r="Y72" s="29">
        <f t="shared" si="174"/>
        <v>0</v>
      </c>
      <c r="Z72" s="29" t="e">
        <f t="shared" si="175"/>
        <v>#DIV/0!</v>
      </c>
      <c r="AA72" s="29" t="e">
        <f t="shared" si="176"/>
        <v>#DIV/0!</v>
      </c>
      <c r="AB72" s="29" t="e">
        <f t="shared" si="177"/>
        <v>#DIV/0!</v>
      </c>
      <c r="AC72" s="29" t="e">
        <f t="shared" si="178"/>
        <v>#DIV/0!</v>
      </c>
      <c r="AF72" s="23">
        <v>60.084299999999999</v>
      </c>
      <c r="AG72" s="23">
        <v>79.878799999999998</v>
      </c>
      <c r="AH72" s="23">
        <v>101.96120000000001</v>
      </c>
      <c r="AI72" s="23">
        <v>151.99039999999999</v>
      </c>
      <c r="AJ72" s="23">
        <v>159.69</v>
      </c>
      <c r="AK72" s="23">
        <v>71.846400000000003</v>
      </c>
      <c r="AL72" s="23">
        <v>70.9375</v>
      </c>
      <c r="AM72" s="23">
        <v>40.304400000000001</v>
      </c>
      <c r="AN72" s="23">
        <v>56.077399999999997</v>
      </c>
      <c r="AO72" s="23">
        <v>61.978999999999999</v>
      </c>
      <c r="AP72" s="23">
        <v>94.195999999999998</v>
      </c>
      <c r="AQ72" s="23">
        <v>18.998000000000001</v>
      </c>
      <c r="AR72" s="23">
        <v>35.450000000000003</v>
      </c>
      <c r="AS72" s="23">
        <v>29.88</v>
      </c>
      <c r="AT72" s="23">
        <v>74.691999999999993</v>
      </c>
      <c r="AU72" s="23">
        <v>81.39</v>
      </c>
      <c r="AX72" s="54">
        <f t="shared" si="179"/>
        <v>0</v>
      </c>
      <c r="AY72" s="54">
        <f t="shared" si="180"/>
        <v>0</v>
      </c>
      <c r="AZ72" s="54">
        <f t="shared" si="181"/>
        <v>0</v>
      </c>
      <c r="BA72" s="54">
        <f t="shared" si="182"/>
        <v>0</v>
      </c>
      <c r="BB72" s="54">
        <f t="shared" si="183"/>
        <v>0</v>
      </c>
      <c r="BC72" s="54">
        <f t="shared" si="184"/>
        <v>0</v>
      </c>
      <c r="BD72" s="54">
        <f t="shared" si="185"/>
        <v>0</v>
      </c>
      <c r="BE72" s="54">
        <f t="shared" si="186"/>
        <v>0</v>
      </c>
      <c r="BF72" s="54">
        <f t="shared" si="187"/>
        <v>0</v>
      </c>
      <c r="BG72" s="54">
        <f t="shared" si="188"/>
        <v>0</v>
      </c>
      <c r="BH72" s="54">
        <f t="shared" si="189"/>
        <v>0</v>
      </c>
      <c r="BI72" s="54">
        <f t="shared" si="190"/>
        <v>0</v>
      </c>
      <c r="BJ72" s="54">
        <f t="shared" si="191"/>
        <v>0</v>
      </c>
      <c r="BK72" s="54">
        <f t="shared" si="192"/>
        <v>0</v>
      </c>
      <c r="BL72" s="54">
        <f t="shared" si="193"/>
        <v>0</v>
      </c>
      <c r="BM72" s="42"/>
      <c r="BO72" s="54">
        <f>'Norm-coeff'!$C$2+$AX72*'Norm-coeff'!$D$2+$AY72*'Norm-coeff'!$E$2+$AZ72*'Norm-coeff'!$F$2+$BA72*'Norm-coeff'!$G$2+$BB72*'Norm-coeff'!$H$2+$BC72*'Norm-coeff'!$I$2+$BD72*'Norm-coeff'!$J$2+$BE72*'Norm-coeff'!$K$2+$BF72*'Norm-coeff'!$L$2+$BG72*'Norm-coeff'!$M$2+$BH72*'Norm-coeff'!$N$2+$BI72*'Norm-coeff'!$O$2</f>
        <v>5.4045421474420303</v>
      </c>
      <c r="BP72" s="54">
        <f>'Norm-coeff'!$C$3+$AX72*'Norm-coeff'!$D$3+$AY72*'Norm-coeff'!$E$3+$AZ72*'Norm-coeff'!$F$3+$BA72*'Norm-coeff'!$G$3+$BB72*'Norm-coeff'!$H$3+$BC72*'Norm-coeff'!$I$3+$BD72*'Norm-coeff'!$J$3+$BE72*'Norm-coeff'!$K$3+$BF72*'Norm-coeff'!$L$3+$BG72*'Norm-coeff'!$M$3+$BH72*'Norm-coeff'!$N$3+$BI72*'Norm-coeff'!$O$3</f>
        <v>3.15319116612705</v>
      </c>
      <c r="BQ72" s="54">
        <f>'Norm-coeff'!$C$4+$AX72*'Norm-coeff'!$D$4+$AY72*'Norm-coeff'!$E$4+$AZ72*'Norm-coeff'!$F$4+$BA72*'Norm-coeff'!$G$4+$BB72*'Norm-coeff'!$H$4+$BC72*'Norm-coeff'!$I$4+$BD72*'Norm-coeff'!$J$4+$BE72*'Norm-coeff'!$K$4+$BF72*'Norm-coeff'!$L$4+$BG72*'Norm-coeff'!$M$4+$BH72*'Norm-coeff'!$N$4+$BI72*'Norm-coeff'!$O$4</f>
        <v>1.42115649462768</v>
      </c>
      <c r="BR72" s="54">
        <f>'Norm-coeff'!$C$5+$AX72*'Norm-coeff'!$D$5+$AY72*'Norm-coeff'!$E$5+$AZ72*'Norm-coeff'!$F$5+$BA72*'Norm-coeff'!$G$5+$BB72*'Norm-coeff'!$H$5+$BC72*'Norm-coeff'!$I$5+$BD72*'Norm-coeff'!$J$5+$BE72*'Norm-coeff'!$K$5+$BF72*'Norm-coeff'!$L$5+$BG72*'Norm-coeff'!$M$5+$BH72*'Norm-coeff'!$N$5+$BI72*'Norm-coeff'!$O$5</f>
        <v>1.0553329241296201</v>
      </c>
      <c r="BS72" s="54">
        <f>'Norm-coeff'!$C$6+$AX72*'Norm-coeff'!$D$6+$AY72*'Norm-coeff'!$E$6+$AZ72*'Norm-coeff'!$F$6+$BA72*'Norm-coeff'!$G$6+$BB72*'Norm-coeff'!$H$6+$BC72*'Norm-coeff'!$I$6+$BD72*'Norm-coeff'!$J$6+$BE72*'Norm-coeff'!$K$6+$BF72*'Norm-coeff'!$L$6+$BG72*'Norm-coeff'!$M$6+$BH72*'Norm-coeff'!$N$6+$BI72*'Norm-coeff'!$O$6</f>
        <v>-1.48700885495103E-2</v>
      </c>
      <c r="BT72" s="54">
        <f>'Norm-coeff'!$C$7+$AX72*'Norm-coeff'!$D$7+$AY72*'Norm-coeff'!$E$7+$AZ72*'Norm-coeff'!$F$7+$BA72*'Norm-coeff'!$G$7+$BB72*'Norm-coeff'!$H$7+$BC72*'Norm-coeff'!$I$7+$BD72*'Norm-coeff'!$J$7+$BE72*'Norm-coeff'!$K$7+$BF72*'Norm-coeff'!$L$7+$BG72*'Norm-coeff'!$M$7+$BH72*'Norm-coeff'!$N$7+$BI72*'Norm-coeff'!$O$7</f>
        <v>2.0907583608832998</v>
      </c>
      <c r="BU72" s="54">
        <f>'Norm-coeff'!$C$8+$AX72*'Norm-coeff'!$D$8+$AY72*'Norm-coeff'!$E$8+$AZ72*'Norm-coeff'!$F$8+$BA72*'Norm-coeff'!$G$8+$BB72*'Norm-coeff'!$H$8+$BC72*'Norm-coeff'!$I$8+$BD72*'Norm-coeff'!$J$8+$BE72*'Norm-coeff'!$K$8+$BF72*'Norm-coeff'!$L$8+$BG72*'Norm-coeff'!$M$8+$BH72*'Norm-coeff'!$N$8+$BI72*'Norm-coeff'!$O$8</f>
        <v>0.65894159836244504</v>
      </c>
      <c r="BV72" s="54">
        <f>'Norm-coeff'!$C$9+$AX72*'Norm-coeff'!$D$9+$AY72*'Norm-coeff'!$E$9+$AZ72*'Norm-coeff'!$F$9+$BA72*'Norm-coeff'!$G$9+$BB72*'Norm-coeff'!$H$9+$BC72*'Norm-coeff'!$I$9+$BD72*'Norm-coeff'!$J$9+$BE72*'Norm-coeff'!$K$9+$BF72*'Norm-coeff'!$L$9+$BG72*'Norm-coeff'!$M$9+$BH72*'Norm-coeff'!$N$9+$BI72*'Norm-coeff'!$O$9</f>
        <v>1.48961085014701</v>
      </c>
      <c r="BW72" s="54">
        <f>'Norm-coeff'!$C$10+$AX72*'Norm-coeff'!$D$10+$AY72*'Norm-coeff'!$E$10+$AZ72*'Norm-coeff'!$F$10+$BA72*'Norm-coeff'!$G$10+$BB72*'Norm-coeff'!$H$10+$BC72*'Norm-coeff'!$I$10+$BD72*'Norm-coeff'!$J$10+$BE72*'Norm-coeff'!$K$10+$BF72*'Norm-coeff'!$L$10+$BG72*'Norm-coeff'!$M$10+$BH72*'Norm-coeff'!$N$10+$BI72*'Norm-coeff'!$O$10</f>
        <v>1.42058735749591</v>
      </c>
      <c r="BX72" s="54">
        <f>'Norm-coeff'!$C$11+$AX72*'Norm-coeff'!$D$11+$AY72*'Norm-coeff'!$E$11+$AZ72*'Norm-coeff'!$F$11+$BA72*'Norm-coeff'!$G$11+$BB72*'Norm-coeff'!$H$11+$BC72*'Norm-coeff'!$I$11+$BD72*'Norm-coeff'!$J$11+$BE72*'Norm-coeff'!$K$11+$BF72*'Norm-coeff'!$L$11+$BG72*'Norm-coeff'!$M$11+$BH72*'Norm-coeff'!$N$11+$BI72*'Norm-coeff'!$O$11</f>
        <v>0.221233014421479</v>
      </c>
      <c r="BY72" s="54">
        <f>'Norm-coeff'!$C$12+$AX72*'Norm-coeff'!$D$12+$AY72*'Norm-coeff'!$E$12+$AZ72*'Norm-coeff'!$F$12+$BA72*'Norm-coeff'!$G$12+$BB72*'Norm-coeff'!$H$12+$BC72*'Norm-coeff'!$I$12+$BD72*'Norm-coeff'!$J$12+$BE72*'Norm-coeff'!$K$12+$BF72*'Norm-coeff'!$L$12+$BG72*'Norm-coeff'!$M$12+$BH72*'Norm-coeff'!$N$12+$BI72*'Norm-coeff'!$O$12</f>
        <v>0.283527502056037</v>
      </c>
      <c r="BZ72" s="54">
        <f>'Norm-coeff'!$C$13+$AX72*'Norm-coeff'!$D$13+$AY72*'Norm-coeff'!$E$13+$AZ72*'Norm-coeff'!$F$13+$BA72*'Norm-coeff'!$G$13+$BB72*'Norm-coeff'!$H$13+$BC72*'Norm-coeff'!$I$13+$BD72*'Norm-coeff'!$J$13+$BE72*'Norm-coeff'!$K$13+$BF72*'Norm-coeff'!$L$13+$BG72*'Norm-coeff'!$M$13+$BH72*'Norm-coeff'!$N$13+$BI72*'Norm-coeff'!$O$13</f>
        <v>-4.1864930554451202E-2</v>
      </c>
      <c r="CA72" s="54">
        <f>'Norm-coeff'!$C$14+$AX72*'Norm-coeff'!$D$14+$AY72*'Norm-coeff'!$E$14+$AZ72*'Norm-coeff'!$F$14+$BA72*'Norm-coeff'!$G$14+$BB72*'Norm-coeff'!$H$14+$BC72*'Norm-coeff'!$I$14+$BD72*'Norm-coeff'!$J$14+$BE72*'Norm-coeff'!$K$14+$BF72*'Norm-coeff'!$L$14+$BG72*'Norm-coeff'!$M$14+$BH72*'Norm-coeff'!$N$14+$BI72*'Norm-coeff'!$O$14</f>
        <v>4.2526983164477103</v>
      </c>
      <c r="CC72" s="54">
        <f t="shared" si="318"/>
        <v>0</v>
      </c>
      <c r="CG72" s="54">
        <f t="shared" si="194"/>
        <v>0</v>
      </c>
      <c r="CH72" s="54">
        <f t="shared" si="345"/>
        <v>0</v>
      </c>
      <c r="CI72" s="54">
        <f t="shared" si="195"/>
        <v>0</v>
      </c>
      <c r="CJ72" s="56">
        <f t="shared" si="196"/>
        <v>0</v>
      </c>
      <c r="CK72" s="54">
        <f t="shared" si="197"/>
        <v>0</v>
      </c>
      <c r="CL72" s="54">
        <f t="shared" si="198"/>
        <v>0</v>
      </c>
      <c r="CM72" s="54">
        <f t="shared" si="199"/>
        <v>0</v>
      </c>
      <c r="CN72" s="54">
        <f t="shared" si="200"/>
        <v>0</v>
      </c>
      <c r="CO72" s="54">
        <f t="shared" si="201"/>
        <v>0</v>
      </c>
      <c r="CP72" s="54">
        <f t="shared" si="202"/>
        <v>0</v>
      </c>
      <c r="CQ72" s="54">
        <f t="shared" si="203"/>
        <v>0</v>
      </c>
      <c r="CR72" s="54">
        <f t="shared" si="204"/>
        <v>0</v>
      </c>
      <c r="CS72" s="54">
        <f t="shared" si="205"/>
        <v>0</v>
      </c>
      <c r="CU72" s="54">
        <f t="shared" si="206"/>
        <v>0</v>
      </c>
      <c r="CV72" s="54">
        <f t="shared" si="207"/>
        <v>0</v>
      </c>
      <c r="CW72" s="54">
        <f t="shared" si="208"/>
        <v>0</v>
      </c>
      <c r="CX72" s="54">
        <f t="shared" si="209"/>
        <v>0</v>
      </c>
      <c r="CZ72" s="54">
        <f t="shared" si="210"/>
        <v>0</v>
      </c>
      <c r="DA72" s="54">
        <f t="shared" si="211"/>
        <v>0</v>
      </c>
      <c r="DB72" s="54">
        <f t="shared" si="212"/>
        <v>0</v>
      </c>
      <c r="DC72" s="54">
        <f t="shared" si="213"/>
        <v>0</v>
      </c>
      <c r="DD72" s="54">
        <f t="shared" si="214"/>
        <v>0</v>
      </c>
      <c r="DE72" s="54">
        <f t="shared" si="215"/>
        <v>0</v>
      </c>
      <c r="DF72" s="54">
        <f t="shared" si="216"/>
        <v>0</v>
      </c>
      <c r="DG72" s="54">
        <f t="shared" si="217"/>
        <v>2</v>
      </c>
      <c r="DH72" s="71">
        <f t="shared" si="218"/>
        <v>0</v>
      </c>
      <c r="DI72" s="71">
        <f t="shared" si="219"/>
        <v>0</v>
      </c>
      <c r="DJ72" s="54">
        <f t="shared" si="220"/>
        <v>0</v>
      </c>
      <c r="DK72" s="54">
        <f t="shared" si="221"/>
        <v>2</v>
      </c>
      <c r="DL72" s="4">
        <f t="shared" si="319"/>
        <v>0</v>
      </c>
      <c r="DM72" s="3">
        <f t="shared" si="222"/>
        <v>0</v>
      </c>
      <c r="DN72" s="3">
        <f t="shared" si="223"/>
        <v>0</v>
      </c>
      <c r="DO72" s="4" t="e">
        <f t="shared" si="224"/>
        <v>#DIV/0!</v>
      </c>
      <c r="DP72" s="57"/>
      <c r="DQ72" s="57"/>
      <c r="DR72" s="56">
        <f t="shared" si="320"/>
        <v>2</v>
      </c>
      <c r="DS72" s="56">
        <f t="shared" si="321"/>
        <v>0</v>
      </c>
      <c r="DT72" s="38">
        <f t="shared" si="322"/>
        <v>0</v>
      </c>
      <c r="DU72" s="38">
        <f t="shared" si="225"/>
        <v>2</v>
      </c>
      <c r="DV72" s="38">
        <f t="shared" si="323"/>
        <v>0</v>
      </c>
      <c r="DW72" s="39">
        <f t="shared" si="324"/>
        <v>0</v>
      </c>
      <c r="DX72" s="39">
        <f t="shared" si="325"/>
        <v>0</v>
      </c>
      <c r="DY72" s="39">
        <f t="shared" si="326"/>
        <v>0</v>
      </c>
      <c r="DZ72" s="39">
        <f t="shared" si="327"/>
        <v>0</v>
      </c>
      <c r="EA72" s="39">
        <f t="shared" si="328"/>
        <v>0</v>
      </c>
      <c r="EB72" s="37" t="e">
        <f t="shared" si="226"/>
        <v>#DIV/0!</v>
      </c>
      <c r="EC72" s="37" t="e">
        <f t="shared" si="227"/>
        <v>#DIV/0!</v>
      </c>
      <c r="ED72" s="37" t="e">
        <f t="shared" si="228"/>
        <v>#DIV/0!</v>
      </c>
      <c r="EE72" s="37" t="e">
        <f t="shared" si="229"/>
        <v>#DIV/0!</v>
      </c>
      <c r="EF72" s="39" t="e">
        <f t="shared" si="230"/>
        <v>#DIV/0!</v>
      </c>
      <c r="EG72" s="37" t="e">
        <f t="shared" si="231"/>
        <v>#DIV/0!</v>
      </c>
      <c r="EH72" s="37" t="e">
        <f t="shared" si="232"/>
        <v>#DIV/0!</v>
      </c>
      <c r="EI72" s="11" t="b">
        <f t="shared" si="233"/>
        <v>1</v>
      </c>
      <c r="EJ72" s="11" t="b">
        <f t="shared" si="234"/>
        <v>0</v>
      </c>
      <c r="EK72" s="39" t="e">
        <f t="shared" si="235"/>
        <v>#DIV/0!</v>
      </c>
      <c r="EL72" s="39" t="e">
        <f t="shared" si="236"/>
        <v>#DIV/0!</v>
      </c>
      <c r="EM72" s="39" t="e">
        <f t="shared" si="237"/>
        <v>#DIV/0!</v>
      </c>
      <c r="EN72" s="39" t="e">
        <f t="shared" si="238"/>
        <v>#DIV/0!</v>
      </c>
      <c r="EO72" s="39" t="e">
        <f t="shared" si="239"/>
        <v>#DIV/0!</v>
      </c>
      <c r="EP72" s="39" t="e">
        <f t="shared" si="240"/>
        <v>#DIV/0!</v>
      </c>
      <c r="EQ72" s="39" t="e">
        <f t="shared" si="241"/>
        <v>#DIV/0!</v>
      </c>
      <c r="ER72" s="39" t="e">
        <f t="shared" si="242"/>
        <v>#DIV/0!</v>
      </c>
      <c r="ES72" s="58" t="str">
        <f t="shared" si="243"/>
        <v>(OH,F,Cl)-dominate amphibole</v>
      </c>
      <c r="ET72" s="58" t="e">
        <f t="shared" si="244"/>
        <v>#N/A</v>
      </c>
      <c r="EU72" s="56">
        <f t="shared" si="329"/>
        <v>0</v>
      </c>
      <c r="EV72" s="56">
        <f t="shared" si="330"/>
        <v>0</v>
      </c>
      <c r="EW72" s="56">
        <f t="shared" si="331"/>
        <v>0</v>
      </c>
      <c r="EX72" s="56">
        <f t="shared" si="332"/>
        <v>0</v>
      </c>
      <c r="EY72" s="56">
        <f t="shared" si="333"/>
        <v>0</v>
      </c>
      <c r="EZ72" s="56">
        <f t="shared" si="334"/>
        <v>0</v>
      </c>
      <c r="FA72" s="39">
        <f t="shared" si="335"/>
        <v>0</v>
      </c>
      <c r="FB72" s="39">
        <f t="shared" si="336"/>
        <v>0</v>
      </c>
      <c r="FC72" s="54">
        <f t="shared" si="337"/>
        <v>0</v>
      </c>
      <c r="FD72" s="54">
        <f t="shared" si="338"/>
        <v>0</v>
      </c>
      <c r="FE72" s="39">
        <f t="shared" si="339"/>
        <v>0</v>
      </c>
      <c r="FF72" s="54">
        <f t="shared" si="340"/>
        <v>0</v>
      </c>
      <c r="FG72" s="39">
        <f t="shared" si="341"/>
        <v>0</v>
      </c>
      <c r="FH72" s="39">
        <f t="shared" si="245"/>
        <v>0</v>
      </c>
      <c r="FI72" s="39">
        <f t="shared" si="246"/>
        <v>0</v>
      </c>
      <c r="FJ72" s="39">
        <f t="shared" si="247"/>
        <v>0</v>
      </c>
      <c r="FK72" s="39" t="e">
        <f t="shared" si="248"/>
        <v>#DIV/0!</v>
      </c>
      <c r="FL72" s="39" t="e">
        <f t="shared" si="249"/>
        <v>#DIV/0!</v>
      </c>
      <c r="FM72" s="39" t="e">
        <f t="shared" si="250"/>
        <v>#DIV/0!</v>
      </c>
      <c r="FN72" s="39">
        <f t="shared" si="251"/>
        <v>1</v>
      </c>
      <c r="FO72" s="39">
        <f t="shared" si="342"/>
        <v>0</v>
      </c>
      <c r="FP72" s="39">
        <f t="shared" si="343"/>
        <v>0</v>
      </c>
      <c r="FQ72" s="39">
        <f t="shared" si="344"/>
        <v>0</v>
      </c>
      <c r="FR72" s="39">
        <f t="shared" si="252"/>
        <v>0</v>
      </c>
      <c r="FS72" s="39">
        <f t="shared" si="253"/>
        <v>0</v>
      </c>
      <c r="FU72" s="39" t="e">
        <f t="shared" si="254"/>
        <v>#DIV/0!</v>
      </c>
      <c r="FV72" s="39" t="e">
        <f t="shared" si="255"/>
        <v>#DIV/0!</v>
      </c>
      <c r="FW72" s="39" t="e">
        <f t="shared" si="256"/>
        <v>#DIV/0!</v>
      </c>
      <c r="FY72" s="39" t="e">
        <f t="shared" si="257"/>
        <v>#DIV/0!</v>
      </c>
      <c r="FZ72" s="39" t="e">
        <f t="shared" si="258"/>
        <v>#DIV/0!</v>
      </c>
      <c r="GA72" s="39" t="e">
        <f t="shared" si="259"/>
        <v>#DIV/0!</v>
      </c>
      <c r="GB72" s="39" t="e">
        <f t="shared" si="260"/>
        <v>#DIV/0!</v>
      </c>
      <c r="GC72" s="39" t="e">
        <f t="shared" si="261"/>
        <v>#DIV/0!</v>
      </c>
      <c r="GD72" s="39" t="e">
        <f t="shared" si="262"/>
        <v>#DIV/0!</v>
      </c>
      <c r="GE72" s="39" t="e">
        <f t="shared" si="263"/>
        <v>#DIV/0!</v>
      </c>
      <c r="GF72" s="39" t="e">
        <f t="shared" si="264"/>
        <v>#DIV/0!</v>
      </c>
      <c r="GG72" s="39" t="e">
        <f t="shared" si="265"/>
        <v>#DIV/0!</v>
      </c>
      <c r="GH72" s="39" t="e">
        <f t="shared" si="266"/>
        <v>#DIV/0!</v>
      </c>
      <c r="GI72" s="39"/>
      <c r="GJ72" s="39" t="e">
        <f t="shared" si="267"/>
        <v>#DIV/0!</v>
      </c>
      <c r="GK72" s="39" t="e">
        <f t="shared" si="268"/>
        <v>#DIV/0!</v>
      </c>
      <c r="GL72" s="39" t="e">
        <f t="shared" si="269"/>
        <v>#DIV/0!</v>
      </c>
      <c r="GM72" s="39" t="e">
        <f t="shared" si="270"/>
        <v>#DIV/0!</v>
      </c>
      <c r="GN72" s="39" t="e">
        <f t="shared" si="271"/>
        <v>#DIV/0!</v>
      </c>
      <c r="GO72" s="57"/>
      <c r="GP72" s="57" t="e">
        <f t="shared" si="272"/>
        <v>#DIV/0!</v>
      </c>
      <c r="GQ72" s="59" t="e">
        <f t="shared" si="273"/>
        <v>#DIV/0!</v>
      </c>
      <c r="GR72" s="41" t="e">
        <f t="shared" si="274"/>
        <v>#DIV/0!</v>
      </c>
      <c r="GS72" s="57" t="e">
        <f t="shared" si="275"/>
        <v>#DIV/0!</v>
      </c>
      <c r="GT72" s="57" t="e">
        <f t="shared" si="276"/>
        <v>#DIV/0!</v>
      </c>
      <c r="GU72" s="57" t="e">
        <f t="shared" si="277"/>
        <v>#DIV/0!</v>
      </c>
      <c r="GV72" s="57"/>
      <c r="GW72" s="42" t="e">
        <f t="shared" si="278"/>
        <v>#DIV/0!</v>
      </c>
      <c r="GX72" s="42" t="e">
        <f t="shared" si="279"/>
        <v>#DIV/0!</v>
      </c>
      <c r="GY72" s="42" t="e">
        <f t="shared" si="280"/>
        <v>#DIV/0!</v>
      </c>
      <c r="GZ72" s="57"/>
      <c r="HA72" s="2" t="e">
        <f t="shared" si="281"/>
        <v>#DIV/0!</v>
      </c>
      <c r="HB72" s="2" t="e">
        <f t="shared" si="282"/>
        <v>#DIV/0!</v>
      </c>
      <c r="HC72" s="2" t="e">
        <f t="shared" si="283"/>
        <v>#DIV/0!</v>
      </c>
      <c r="HD72" s="2" t="e">
        <f t="shared" si="284"/>
        <v>#DIV/0!</v>
      </c>
      <c r="HE72" s="2" t="e">
        <f t="shared" si="285"/>
        <v>#DIV/0!</v>
      </c>
      <c r="HF72" s="2" t="e">
        <f t="shared" si="286"/>
        <v>#DIV/0!</v>
      </c>
      <c r="HG72" s="2" t="e">
        <f t="shared" si="287"/>
        <v>#DIV/0!</v>
      </c>
      <c r="HH72" s="2" t="e">
        <f t="shared" si="288"/>
        <v>#DIV/0!</v>
      </c>
      <c r="HI72" s="2" t="e">
        <f t="shared" si="289"/>
        <v>#DIV/0!</v>
      </c>
      <c r="HJ72" s="11" t="e">
        <f t="shared" si="290"/>
        <v>#DIV/0!</v>
      </c>
      <c r="HK72" s="60" t="e">
        <f t="shared" si="291"/>
        <v>#DIV/0!</v>
      </c>
      <c r="HL72" s="57"/>
      <c r="HM72" s="57" t="e">
        <f t="shared" si="292"/>
        <v>#DIV/0!</v>
      </c>
      <c r="HN72" s="57" t="e">
        <f t="shared" si="293"/>
        <v>#DIV/0!</v>
      </c>
      <c r="HO72" s="57" t="e">
        <f t="shared" si="294"/>
        <v>#DIV/0!</v>
      </c>
      <c r="HP72" s="57" t="e">
        <f t="shared" si="295"/>
        <v>#DIV/0!</v>
      </c>
      <c r="HQ72" s="57" t="e">
        <f t="shared" si="296"/>
        <v>#DIV/0!</v>
      </c>
      <c r="HR72" s="57"/>
      <c r="HS72" s="57" t="e">
        <f t="shared" si="297"/>
        <v>#DIV/0!</v>
      </c>
      <c r="HT72" s="57" t="e">
        <f t="shared" si="298"/>
        <v>#DIV/0!</v>
      </c>
      <c r="HU72" s="57" t="e">
        <f t="shared" si="299"/>
        <v>#DIV/0!</v>
      </c>
      <c r="HV72" s="57" t="e">
        <f t="shared" si="300"/>
        <v>#DIV/0!</v>
      </c>
      <c r="HW72" s="57" t="e">
        <f t="shared" si="301"/>
        <v>#DIV/0!</v>
      </c>
      <c r="HX72" s="57"/>
      <c r="HY72" s="57" t="e">
        <f t="shared" si="302"/>
        <v>#DIV/0!</v>
      </c>
      <c r="HZ72" s="57" t="e">
        <f t="shared" si="303"/>
        <v>#DIV/0!</v>
      </c>
      <c r="IA72" s="57"/>
      <c r="IB72" s="61">
        <f t="shared" si="304"/>
        <v>0</v>
      </c>
      <c r="IC72" s="57" t="str">
        <f t="shared" si="305"/>
        <v/>
      </c>
      <c r="ID72" s="42"/>
      <c r="IE72" s="2" t="str">
        <f t="shared" si="306"/>
        <v/>
      </c>
      <c r="IF72" s="60" t="e">
        <f t="shared" si="307"/>
        <v>#DIV/0!</v>
      </c>
      <c r="IG72" s="60" t="str">
        <f t="shared" si="308"/>
        <v/>
      </c>
      <c r="IH72" s="60" t="str">
        <f t="shared" si="309"/>
        <v>zinco-</v>
      </c>
      <c r="II72" s="60" t="str">
        <f t="shared" si="310"/>
        <v>mangano-</v>
      </c>
      <c r="IJ72" s="60" t="e">
        <f t="shared" si="311"/>
        <v>#DIV/0!</v>
      </c>
      <c r="IK72" s="60" t="e">
        <f t="shared" si="312"/>
        <v>#DIV/0!</v>
      </c>
      <c r="IL72" s="60" t="e">
        <f t="shared" si="313"/>
        <v>#DIV/0!</v>
      </c>
      <c r="IM72" s="60" t="e">
        <f t="shared" si="314"/>
        <v>#DIV/0!</v>
      </c>
      <c r="IN72" s="60" t="str">
        <f t="shared" si="315"/>
        <v/>
      </c>
      <c r="IO72" s="60" t="str">
        <f t="shared" si="316"/>
        <v/>
      </c>
      <c r="IP72" s="57"/>
      <c r="IQ72" s="57" t="str">
        <f t="shared" si="317"/>
        <v>ERROR!!</v>
      </c>
    </row>
    <row r="73" spans="1:251">
      <c r="A73"/>
      <c r="B73"/>
      <c r="C73"/>
      <c r="D73"/>
      <c r="E73"/>
      <c r="F73" t="s">
        <v>196</v>
      </c>
      <c r="G73" s="69"/>
      <c r="H73" s="69"/>
      <c r="I73" s="69"/>
      <c r="J73" s="69"/>
      <c r="K73"/>
      <c r="L73" s="69"/>
      <c r="M73"/>
      <c r="N73" s="69"/>
      <c r="O73" s="69"/>
      <c r="P73" s="69"/>
      <c r="Q73" s="69"/>
      <c r="R73" s="69"/>
      <c r="S73" s="67"/>
      <c r="T73" s="67"/>
      <c r="U73" s="69"/>
      <c r="V73"/>
      <c r="W73"/>
      <c r="X73" s="29">
        <f t="shared" si="173"/>
        <v>0</v>
      </c>
      <c r="Y73" s="29">
        <f t="shared" si="174"/>
        <v>0</v>
      </c>
      <c r="Z73" s="29" t="e">
        <f t="shared" si="175"/>
        <v>#DIV/0!</v>
      </c>
      <c r="AA73" s="29" t="e">
        <f t="shared" si="176"/>
        <v>#DIV/0!</v>
      </c>
      <c r="AB73" s="29" t="e">
        <f t="shared" si="177"/>
        <v>#DIV/0!</v>
      </c>
      <c r="AC73" s="29" t="e">
        <f t="shared" si="178"/>
        <v>#DIV/0!</v>
      </c>
      <c r="AF73" s="23">
        <v>60.084299999999999</v>
      </c>
      <c r="AG73" s="23">
        <v>79.878799999999998</v>
      </c>
      <c r="AH73" s="23">
        <v>101.96120000000001</v>
      </c>
      <c r="AI73" s="23">
        <v>151.99039999999999</v>
      </c>
      <c r="AJ73" s="23">
        <v>159.69</v>
      </c>
      <c r="AK73" s="23">
        <v>71.846400000000003</v>
      </c>
      <c r="AL73" s="23">
        <v>70.9375</v>
      </c>
      <c r="AM73" s="23">
        <v>40.304400000000001</v>
      </c>
      <c r="AN73" s="23">
        <v>56.077399999999997</v>
      </c>
      <c r="AO73" s="23">
        <v>61.978999999999999</v>
      </c>
      <c r="AP73" s="23">
        <v>94.195999999999998</v>
      </c>
      <c r="AQ73" s="23">
        <v>18.998000000000001</v>
      </c>
      <c r="AR73" s="23">
        <v>35.450000000000003</v>
      </c>
      <c r="AS73" s="23">
        <v>29.88</v>
      </c>
      <c r="AT73" s="23">
        <v>74.691999999999993</v>
      </c>
      <c r="AU73" s="23">
        <v>81.39</v>
      </c>
      <c r="AX73" s="54">
        <f t="shared" si="179"/>
        <v>0</v>
      </c>
      <c r="AY73" s="54">
        <f t="shared" si="180"/>
        <v>0</v>
      </c>
      <c r="AZ73" s="54">
        <f t="shared" si="181"/>
        <v>0</v>
      </c>
      <c r="BA73" s="54">
        <f t="shared" si="182"/>
        <v>0</v>
      </c>
      <c r="BB73" s="54">
        <f t="shared" si="183"/>
        <v>0</v>
      </c>
      <c r="BC73" s="54">
        <f t="shared" si="184"/>
        <v>0</v>
      </c>
      <c r="BD73" s="54">
        <f t="shared" si="185"/>
        <v>0</v>
      </c>
      <c r="BE73" s="54">
        <f t="shared" si="186"/>
        <v>0</v>
      </c>
      <c r="BF73" s="54">
        <f t="shared" si="187"/>
        <v>0</v>
      </c>
      <c r="BG73" s="54">
        <f t="shared" si="188"/>
        <v>0</v>
      </c>
      <c r="BH73" s="54">
        <f t="shared" si="189"/>
        <v>0</v>
      </c>
      <c r="BI73" s="54">
        <f t="shared" si="190"/>
        <v>0</v>
      </c>
      <c r="BJ73" s="54">
        <f t="shared" si="191"/>
        <v>0</v>
      </c>
      <c r="BK73" s="54">
        <f t="shared" si="192"/>
        <v>0</v>
      </c>
      <c r="BL73" s="54">
        <f t="shared" si="193"/>
        <v>0</v>
      </c>
      <c r="BM73" s="42"/>
      <c r="BO73" s="54">
        <f>'Norm-coeff'!$C$2+$AX73*'Norm-coeff'!$D$2+$AY73*'Norm-coeff'!$E$2+$AZ73*'Norm-coeff'!$F$2+$BA73*'Norm-coeff'!$G$2+$BB73*'Norm-coeff'!$H$2+$BC73*'Norm-coeff'!$I$2+$BD73*'Norm-coeff'!$J$2+$BE73*'Norm-coeff'!$K$2+$BF73*'Norm-coeff'!$L$2+$BG73*'Norm-coeff'!$M$2+$BH73*'Norm-coeff'!$N$2+$BI73*'Norm-coeff'!$O$2</f>
        <v>5.4045421474420303</v>
      </c>
      <c r="BP73" s="54">
        <f>'Norm-coeff'!$C$3+$AX73*'Norm-coeff'!$D$3+$AY73*'Norm-coeff'!$E$3+$AZ73*'Norm-coeff'!$F$3+$BA73*'Norm-coeff'!$G$3+$BB73*'Norm-coeff'!$H$3+$BC73*'Norm-coeff'!$I$3+$BD73*'Norm-coeff'!$J$3+$BE73*'Norm-coeff'!$K$3+$BF73*'Norm-coeff'!$L$3+$BG73*'Norm-coeff'!$M$3+$BH73*'Norm-coeff'!$N$3+$BI73*'Norm-coeff'!$O$3</f>
        <v>3.15319116612705</v>
      </c>
      <c r="BQ73" s="54">
        <f>'Norm-coeff'!$C$4+$AX73*'Norm-coeff'!$D$4+$AY73*'Norm-coeff'!$E$4+$AZ73*'Norm-coeff'!$F$4+$BA73*'Norm-coeff'!$G$4+$BB73*'Norm-coeff'!$H$4+$BC73*'Norm-coeff'!$I$4+$BD73*'Norm-coeff'!$J$4+$BE73*'Norm-coeff'!$K$4+$BF73*'Norm-coeff'!$L$4+$BG73*'Norm-coeff'!$M$4+$BH73*'Norm-coeff'!$N$4+$BI73*'Norm-coeff'!$O$4</f>
        <v>1.42115649462768</v>
      </c>
      <c r="BR73" s="54">
        <f>'Norm-coeff'!$C$5+$AX73*'Norm-coeff'!$D$5+$AY73*'Norm-coeff'!$E$5+$AZ73*'Norm-coeff'!$F$5+$BA73*'Norm-coeff'!$G$5+$BB73*'Norm-coeff'!$H$5+$BC73*'Norm-coeff'!$I$5+$BD73*'Norm-coeff'!$J$5+$BE73*'Norm-coeff'!$K$5+$BF73*'Norm-coeff'!$L$5+$BG73*'Norm-coeff'!$M$5+$BH73*'Norm-coeff'!$N$5+$BI73*'Norm-coeff'!$O$5</f>
        <v>1.0553329241296201</v>
      </c>
      <c r="BS73" s="54">
        <f>'Norm-coeff'!$C$6+$AX73*'Norm-coeff'!$D$6+$AY73*'Norm-coeff'!$E$6+$AZ73*'Norm-coeff'!$F$6+$BA73*'Norm-coeff'!$G$6+$BB73*'Norm-coeff'!$H$6+$BC73*'Norm-coeff'!$I$6+$BD73*'Norm-coeff'!$J$6+$BE73*'Norm-coeff'!$K$6+$BF73*'Norm-coeff'!$L$6+$BG73*'Norm-coeff'!$M$6+$BH73*'Norm-coeff'!$N$6+$BI73*'Norm-coeff'!$O$6</f>
        <v>-1.48700885495103E-2</v>
      </c>
      <c r="BT73" s="54">
        <f>'Norm-coeff'!$C$7+$AX73*'Norm-coeff'!$D$7+$AY73*'Norm-coeff'!$E$7+$AZ73*'Norm-coeff'!$F$7+$BA73*'Norm-coeff'!$G$7+$BB73*'Norm-coeff'!$H$7+$BC73*'Norm-coeff'!$I$7+$BD73*'Norm-coeff'!$J$7+$BE73*'Norm-coeff'!$K$7+$BF73*'Norm-coeff'!$L$7+$BG73*'Norm-coeff'!$M$7+$BH73*'Norm-coeff'!$N$7+$BI73*'Norm-coeff'!$O$7</f>
        <v>2.0907583608832998</v>
      </c>
      <c r="BU73" s="54">
        <f>'Norm-coeff'!$C$8+$AX73*'Norm-coeff'!$D$8+$AY73*'Norm-coeff'!$E$8+$AZ73*'Norm-coeff'!$F$8+$BA73*'Norm-coeff'!$G$8+$BB73*'Norm-coeff'!$H$8+$BC73*'Norm-coeff'!$I$8+$BD73*'Norm-coeff'!$J$8+$BE73*'Norm-coeff'!$K$8+$BF73*'Norm-coeff'!$L$8+$BG73*'Norm-coeff'!$M$8+$BH73*'Norm-coeff'!$N$8+$BI73*'Norm-coeff'!$O$8</f>
        <v>0.65894159836244504</v>
      </c>
      <c r="BV73" s="54">
        <f>'Norm-coeff'!$C$9+$AX73*'Norm-coeff'!$D$9+$AY73*'Norm-coeff'!$E$9+$AZ73*'Norm-coeff'!$F$9+$BA73*'Norm-coeff'!$G$9+$BB73*'Norm-coeff'!$H$9+$BC73*'Norm-coeff'!$I$9+$BD73*'Norm-coeff'!$J$9+$BE73*'Norm-coeff'!$K$9+$BF73*'Norm-coeff'!$L$9+$BG73*'Norm-coeff'!$M$9+$BH73*'Norm-coeff'!$N$9+$BI73*'Norm-coeff'!$O$9</f>
        <v>1.48961085014701</v>
      </c>
      <c r="BW73" s="54">
        <f>'Norm-coeff'!$C$10+$AX73*'Norm-coeff'!$D$10+$AY73*'Norm-coeff'!$E$10+$AZ73*'Norm-coeff'!$F$10+$BA73*'Norm-coeff'!$G$10+$BB73*'Norm-coeff'!$H$10+$BC73*'Norm-coeff'!$I$10+$BD73*'Norm-coeff'!$J$10+$BE73*'Norm-coeff'!$K$10+$BF73*'Norm-coeff'!$L$10+$BG73*'Norm-coeff'!$M$10+$BH73*'Norm-coeff'!$N$10+$BI73*'Norm-coeff'!$O$10</f>
        <v>1.42058735749591</v>
      </c>
      <c r="BX73" s="54">
        <f>'Norm-coeff'!$C$11+$AX73*'Norm-coeff'!$D$11+$AY73*'Norm-coeff'!$E$11+$AZ73*'Norm-coeff'!$F$11+$BA73*'Norm-coeff'!$G$11+$BB73*'Norm-coeff'!$H$11+$BC73*'Norm-coeff'!$I$11+$BD73*'Norm-coeff'!$J$11+$BE73*'Norm-coeff'!$K$11+$BF73*'Norm-coeff'!$L$11+$BG73*'Norm-coeff'!$M$11+$BH73*'Norm-coeff'!$N$11+$BI73*'Norm-coeff'!$O$11</f>
        <v>0.221233014421479</v>
      </c>
      <c r="BY73" s="54">
        <f>'Norm-coeff'!$C$12+$AX73*'Norm-coeff'!$D$12+$AY73*'Norm-coeff'!$E$12+$AZ73*'Norm-coeff'!$F$12+$BA73*'Norm-coeff'!$G$12+$BB73*'Norm-coeff'!$H$12+$BC73*'Norm-coeff'!$I$12+$BD73*'Norm-coeff'!$J$12+$BE73*'Norm-coeff'!$K$12+$BF73*'Norm-coeff'!$L$12+$BG73*'Norm-coeff'!$M$12+$BH73*'Norm-coeff'!$N$12+$BI73*'Norm-coeff'!$O$12</f>
        <v>0.283527502056037</v>
      </c>
      <c r="BZ73" s="54">
        <f>'Norm-coeff'!$C$13+$AX73*'Norm-coeff'!$D$13+$AY73*'Norm-coeff'!$E$13+$AZ73*'Norm-coeff'!$F$13+$BA73*'Norm-coeff'!$G$13+$BB73*'Norm-coeff'!$H$13+$BC73*'Norm-coeff'!$I$13+$BD73*'Norm-coeff'!$J$13+$BE73*'Norm-coeff'!$K$13+$BF73*'Norm-coeff'!$L$13+$BG73*'Norm-coeff'!$M$13+$BH73*'Norm-coeff'!$N$13+$BI73*'Norm-coeff'!$O$13</f>
        <v>-4.1864930554451202E-2</v>
      </c>
      <c r="CA73" s="54">
        <f>'Norm-coeff'!$C$14+$AX73*'Norm-coeff'!$D$14+$AY73*'Norm-coeff'!$E$14+$AZ73*'Norm-coeff'!$F$14+$BA73*'Norm-coeff'!$G$14+$BB73*'Norm-coeff'!$H$14+$BC73*'Norm-coeff'!$I$14+$BD73*'Norm-coeff'!$J$14+$BE73*'Norm-coeff'!$K$14+$BF73*'Norm-coeff'!$L$14+$BG73*'Norm-coeff'!$M$14+$BH73*'Norm-coeff'!$N$14+$BI73*'Norm-coeff'!$O$14</f>
        <v>4.2526983164477103</v>
      </c>
      <c r="CC73" s="54">
        <f t="shared" si="318"/>
        <v>0</v>
      </c>
      <c r="CG73" s="54">
        <f t="shared" si="194"/>
        <v>0</v>
      </c>
      <c r="CH73" s="54">
        <f t="shared" si="345"/>
        <v>0</v>
      </c>
      <c r="CI73" s="54">
        <f t="shared" si="195"/>
        <v>0</v>
      </c>
      <c r="CJ73" s="56">
        <f t="shared" si="196"/>
        <v>0</v>
      </c>
      <c r="CK73" s="54">
        <f t="shared" si="197"/>
        <v>0</v>
      </c>
      <c r="CL73" s="54">
        <f t="shared" si="198"/>
        <v>0</v>
      </c>
      <c r="CM73" s="54">
        <f t="shared" si="199"/>
        <v>0</v>
      </c>
      <c r="CN73" s="54">
        <f t="shared" si="200"/>
        <v>0</v>
      </c>
      <c r="CO73" s="54">
        <f t="shared" si="201"/>
        <v>0</v>
      </c>
      <c r="CP73" s="54">
        <f t="shared" si="202"/>
        <v>0</v>
      </c>
      <c r="CQ73" s="54">
        <f t="shared" si="203"/>
        <v>0</v>
      </c>
      <c r="CR73" s="54">
        <f t="shared" si="204"/>
        <v>0</v>
      </c>
      <c r="CS73" s="54">
        <f t="shared" si="205"/>
        <v>0</v>
      </c>
      <c r="CU73" s="54">
        <f t="shared" si="206"/>
        <v>0</v>
      </c>
      <c r="CV73" s="54">
        <f t="shared" si="207"/>
        <v>0</v>
      </c>
      <c r="CW73" s="54">
        <f t="shared" si="208"/>
        <v>0</v>
      </c>
      <c r="CX73" s="54">
        <f t="shared" si="209"/>
        <v>0</v>
      </c>
      <c r="CZ73" s="54">
        <f t="shared" si="210"/>
        <v>0</v>
      </c>
      <c r="DA73" s="54">
        <f t="shared" si="211"/>
        <v>0</v>
      </c>
      <c r="DB73" s="54">
        <f t="shared" si="212"/>
        <v>0</v>
      </c>
      <c r="DC73" s="54">
        <f t="shared" si="213"/>
        <v>0</v>
      </c>
      <c r="DD73" s="54">
        <f t="shared" si="214"/>
        <v>0</v>
      </c>
      <c r="DE73" s="54">
        <f t="shared" si="215"/>
        <v>0</v>
      </c>
      <c r="DF73" s="54">
        <f t="shared" si="216"/>
        <v>0</v>
      </c>
      <c r="DG73" s="54">
        <f t="shared" si="217"/>
        <v>2</v>
      </c>
      <c r="DH73" s="71">
        <f t="shared" si="218"/>
        <v>0</v>
      </c>
      <c r="DI73" s="71">
        <f t="shared" si="219"/>
        <v>0</v>
      </c>
      <c r="DJ73" s="54">
        <f t="shared" si="220"/>
        <v>0</v>
      </c>
      <c r="DK73" s="54">
        <f t="shared" si="221"/>
        <v>2</v>
      </c>
      <c r="DL73" s="4">
        <f t="shared" si="319"/>
        <v>0</v>
      </c>
      <c r="DM73" s="3">
        <f t="shared" si="222"/>
        <v>0</v>
      </c>
      <c r="DN73" s="3">
        <f t="shared" si="223"/>
        <v>0</v>
      </c>
      <c r="DO73" s="4" t="e">
        <f t="shared" si="224"/>
        <v>#DIV/0!</v>
      </c>
      <c r="DP73" s="57"/>
      <c r="DQ73" s="57"/>
      <c r="DR73" s="56">
        <f t="shared" si="320"/>
        <v>2</v>
      </c>
      <c r="DS73" s="56">
        <f t="shared" si="321"/>
        <v>0</v>
      </c>
      <c r="DT73" s="38">
        <f t="shared" si="322"/>
        <v>0</v>
      </c>
      <c r="DU73" s="38">
        <f t="shared" si="225"/>
        <v>2</v>
      </c>
      <c r="DV73" s="38">
        <f t="shared" si="323"/>
        <v>0</v>
      </c>
      <c r="DW73" s="39">
        <f t="shared" si="324"/>
        <v>0</v>
      </c>
      <c r="DX73" s="39">
        <f t="shared" si="325"/>
        <v>0</v>
      </c>
      <c r="DY73" s="39">
        <f t="shared" si="326"/>
        <v>0</v>
      </c>
      <c r="DZ73" s="39">
        <f t="shared" si="327"/>
        <v>0</v>
      </c>
      <c r="EA73" s="39">
        <f t="shared" si="328"/>
        <v>0</v>
      </c>
      <c r="EB73" s="37" t="e">
        <f t="shared" si="226"/>
        <v>#DIV/0!</v>
      </c>
      <c r="EC73" s="37" t="e">
        <f t="shared" si="227"/>
        <v>#DIV/0!</v>
      </c>
      <c r="ED73" s="37" t="e">
        <f t="shared" si="228"/>
        <v>#DIV/0!</v>
      </c>
      <c r="EE73" s="37" t="e">
        <f t="shared" si="229"/>
        <v>#DIV/0!</v>
      </c>
      <c r="EF73" s="39" t="e">
        <f t="shared" si="230"/>
        <v>#DIV/0!</v>
      </c>
      <c r="EG73" s="37" t="e">
        <f t="shared" si="231"/>
        <v>#DIV/0!</v>
      </c>
      <c r="EH73" s="37" t="e">
        <f t="shared" si="232"/>
        <v>#DIV/0!</v>
      </c>
      <c r="EI73" s="11" t="b">
        <f t="shared" si="233"/>
        <v>1</v>
      </c>
      <c r="EJ73" s="11" t="b">
        <f t="shared" si="234"/>
        <v>0</v>
      </c>
      <c r="EK73" s="39" t="e">
        <f t="shared" si="235"/>
        <v>#DIV/0!</v>
      </c>
      <c r="EL73" s="39" t="e">
        <f t="shared" si="236"/>
        <v>#DIV/0!</v>
      </c>
      <c r="EM73" s="39" t="e">
        <f t="shared" si="237"/>
        <v>#DIV/0!</v>
      </c>
      <c r="EN73" s="39" t="e">
        <f t="shared" si="238"/>
        <v>#DIV/0!</v>
      </c>
      <c r="EO73" s="39" t="e">
        <f t="shared" si="239"/>
        <v>#DIV/0!</v>
      </c>
      <c r="EP73" s="39" t="e">
        <f t="shared" si="240"/>
        <v>#DIV/0!</v>
      </c>
      <c r="EQ73" s="39" t="e">
        <f t="shared" si="241"/>
        <v>#DIV/0!</v>
      </c>
      <c r="ER73" s="39" t="e">
        <f t="shared" si="242"/>
        <v>#DIV/0!</v>
      </c>
      <c r="ES73" s="58" t="str">
        <f t="shared" si="243"/>
        <v>(OH,F,Cl)-dominate amphibole</v>
      </c>
      <c r="ET73" s="58" t="e">
        <f t="shared" si="244"/>
        <v>#N/A</v>
      </c>
      <c r="EU73" s="56">
        <f t="shared" si="329"/>
        <v>0</v>
      </c>
      <c r="EV73" s="56">
        <f t="shared" si="330"/>
        <v>0</v>
      </c>
      <c r="EW73" s="56">
        <f t="shared" si="331"/>
        <v>0</v>
      </c>
      <c r="EX73" s="56">
        <f t="shared" si="332"/>
        <v>0</v>
      </c>
      <c r="EY73" s="56">
        <f t="shared" si="333"/>
        <v>0</v>
      </c>
      <c r="EZ73" s="56">
        <f t="shared" si="334"/>
        <v>0</v>
      </c>
      <c r="FA73" s="39">
        <f t="shared" si="335"/>
        <v>0</v>
      </c>
      <c r="FB73" s="39">
        <f t="shared" si="336"/>
        <v>0</v>
      </c>
      <c r="FC73" s="54">
        <f t="shared" si="337"/>
        <v>0</v>
      </c>
      <c r="FD73" s="54">
        <f t="shared" si="338"/>
        <v>0</v>
      </c>
      <c r="FE73" s="39">
        <f t="shared" si="339"/>
        <v>0</v>
      </c>
      <c r="FF73" s="54">
        <f t="shared" si="340"/>
        <v>0</v>
      </c>
      <c r="FG73" s="39">
        <f t="shared" si="341"/>
        <v>0</v>
      </c>
      <c r="FH73" s="39">
        <f t="shared" si="245"/>
        <v>0</v>
      </c>
      <c r="FI73" s="39">
        <f t="shared" si="246"/>
        <v>0</v>
      </c>
      <c r="FJ73" s="39">
        <f t="shared" si="247"/>
        <v>0</v>
      </c>
      <c r="FK73" s="39" t="e">
        <f t="shared" si="248"/>
        <v>#DIV/0!</v>
      </c>
      <c r="FL73" s="39" t="e">
        <f t="shared" si="249"/>
        <v>#DIV/0!</v>
      </c>
      <c r="FM73" s="39" t="e">
        <f t="shared" si="250"/>
        <v>#DIV/0!</v>
      </c>
      <c r="FN73" s="39">
        <f t="shared" si="251"/>
        <v>1</v>
      </c>
      <c r="FO73" s="39">
        <f t="shared" si="342"/>
        <v>0</v>
      </c>
      <c r="FP73" s="39">
        <f t="shared" si="343"/>
        <v>0</v>
      </c>
      <c r="FQ73" s="39">
        <f t="shared" si="344"/>
        <v>0</v>
      </c>
      <c r="FR73" s="39">
        <f t="shared" si="252"/>
        <v>0</v>
      </c>
      <c r="FS73" s="39">
        <f t="shared" si="253"/>
        <v>0</v>
      </c>
      <c r="FU73" s="39" t="e">
        <f t="shared" si="254"/>
        <v>#DIV/0!</v>
      </c>
      <c r="FV73" s="39" t="e">
        <f t="shared" si="255"/>
        <v>#DIV/0!</v>
      </c>
      <c r="FW73" s="39" t="e">
        <f t="shared" si="256"/>
        <v>#DIV/0!</v>
      </c>
      <c r="FY73" s="39" t="e">
        <f t="shared" si="257"/>
        <v>#DIV/0!</v>
      </c>
      <c r="FZ73" s="39" t="e">
        <f t="shared" si="258"/>
        <v>#DIV/0!</v>
      </c>
      <c r="GA73" s="39" t="e">
        <f t="shared" si="259"/>
        <v>#DIV/0!</v>
      </c>
      <c r="GB73" s="39" t="e">
        <f t="shared" si="260"/>
        <v>#DIV/0!</v>
      </c>
      <c r="GC73" s="39" t="e">
        <f t="shared" si="261"/>
        <v>#DIV/0!</v>
      </c>
      <c r="GD73" s="39" t="e">
        <f t="shared" si="262"/>
        <v>#DIV/0!</v>
      </c>
      <c r="GE73" s="39" t="e">
        <f t="shared" si="263"/>
        <v>#DIV/0!</v>
      </c>
      <c r="GF73" s="39" t="e">
        <f t="shared" si="264"/>
        <v>#DIV/0!</v>
      </c>
      <c r="GG73" s="39" t="e">
        <f t="shared" si="265"/>
        <v>#DIV/0!</v>
      </c>
      <c r="GH73" s="39" t="e">
        <f t="shared" si="266"/>
        <v>#DIV/0!</v>
      </c>
      <c r="GI73" s="39"/>
      <c r="GJ73" s="39" t="e">
        <f t="shared" si="267"/>
        <v>#DIV/0!</v>
      </c>
      <c r="GK73" s="39" t="e">
        <f t="shared" si="268"/>
        <v>#DIV/0!</v>
      </c>
      <c r="GL73" s="39" t="e">
        <f t="shared" si="269"/>
        <v>#DIV/0!</v>
      </c>
      <c r="GM73" s="39" t="e">
        <f t="shared" si="270"/>
        <v>#DIV/0!</v>
      </c>
      <c r="GN73" s="39" t="e">
        <f t="shared" si="271"/>
        <v>#DIV/0!</v>
      </c>
      <c r="GO73" s="57"/>
      <c r="GP73" s="57" t="e">
        <f t="shared" si="272"/>
        <v>#DIV/0!</v>
      </c>
      <c r="GQ73" s="59" t="e">
        <f t="shared" si="273"/>
        <v>#DIV/0!</v>
      </c>
      <c r="GR73" s="41" t="e">
        <f t="shared" si="274"/>
        <v>#DIV/0!</v>
      </c>
      <c r="GS73" s="57" t="e">
        <f t="shared" si="275"/>
        <v>#DIV/0!</v>
      </c>
      <c r="GT73" s="57" t="e">
        <f t="shared" si="276"/>
        <v>#DIV/0!</v>
      </c>
      <c r="GU73" s="57" t="e">
        <f t="shared" si="277"/>
        <v>#DIV/0!</v>
      </c>
      <c r="GV73" s="57"/>
      <c r="GW73" s="42" t="e">
        <f t="shared" si="278"/>
        <v>#DIV/0!</v>
      </c>
      <c r="GX73" s="42" t="e">
        <f t="shared" si="279"/>
        <v>#DIV/0!</v>
      </c>
      <c r="GY73" s="42" t="e">
        <f t="shared" si="280"/>
        <v>#DIV/0!</v>
      </c>
      <c r="GZ73" s="57"/>
      <c r="HA73" s="2" t="e">
        <f t="shared" si="281"/>
        <v>#DIV/0!</v>
      </c>
      <c r="HB73" s="2" t="e">
        <f t="shared" si="282"/>
        <v>#DIV/0!</v>
      </c>
      <c r="HC73" s="2" t="e">
        <f t="shared" si="283"/>
        <v>#DIV/0!</v>
      </c>
      <c r="HD73" s="2" t="e">
        <f t="shared" si="284"/>
        <v>#DIV/0!</v>
      </c>
      <c r="HE73" s="2" t="e">
        <f t="shared" si="285"/>
        <v>#DIV/0!</v>
      </c>
      <c r="HF73" s="2" t="e">
        <f t="shared" si="286"/>
        <v>#DIV/0!</v>
      </c>
      <c r="HG73" s="2" t="e">
        <f t="shared" si="287"/>
        <v>#DIV/0!</v>
      </c>
      <c r="HH73" s="2" t="e">
        <f t="shared" si="288"/>
        <v>#DIV/0!</v>
      </c>
      <c r="HI73" s="2" t="e">
        <f t="shared" si="289"/>
        <v>#DIV/0!</v>
      </c>
      <c r="HJ73" s="11" t="e">
        <f t="shared" si="290"/>
        <v>#DIV/0!</v>
      </c>
      <c r="HK73" s="60" t="e">
        <f t="shared" si="291"/>
        <v>#DIV/0!</v>
      </c>
      <c r="HL73" s="57"/>
      <c r="HM73" s="57" t="e">
        <f t="shared" si="292"/>
        <v>#DIV/0!</v>
      </c>
      <c r="HN73" s="57" t="e">
        <f t="shared" si="293"/>
        <v>#DIV/0!</v>
      </c>
      <c r="HO73" s="57" t="e">
        <f t="shared" si="294"/>
        <v>#DIV/0!</v>
      </c>
      <c r="HP73" s="57" t="e">
        <f t="shared" si="295"/>
        <v>#DIV/0!</v>
      </c>
      <c r="HQ73" s="57" t="e">
        <f t="shared" si="296"/>
        <v>#DIV/0!</v>
      </c>
      <c r="HR73" s="57"/>
      <c r="HS73" s="57" t="e">
        <f t="shared" si="297"/>
        <v>#DIV/0!</v>
      </c>
      <c r="HT73" s="57" t="e">
        <f t="shared" si="298"/>
        <v>#DIV/0!</v>
      </c>
      <c r="HU73" s="57" t="e">
        <f t="shared" si="299"/>
        <v>#DIV/0!</v>
      </c>
      <c r="HV73" s="57" t="e">
        <f t="shared" si="300"/>
        <v>#DIV/0!</v>
      </c>
      <c r="HW73" s="57" t="e">
        <f t="shared" si="301"/>
        <v>#DIV/0!</v>
      </c>
      <c r="HX73" s="57"/>
      <c r="HY73" s="57" t="e">
        <f t="shared" si="302"/>
        <v>#DIV/0!</v>
      </c>
      <c r="HZ73" s="57" t="e">
        <f t="shared" si="303"/>
        <v>#DIV/0!</v>
      </c>
      <c r="IA73" s="57"/>
      <c r="IB73" s="61">
        <f t="shared" si="304"/>
        <v>0</v>
      </c>
      <c r="IC73" s="57" t="str">
        <f t="shared" si="305"/>
        <v/>
      </c>
      <c r="ID73" s="42"/>
      <c r="IE73" s="2" t="str">
        <f t="shared" si="306"/>
        <v/>
      </c>
      <c r="IF73" s="60" t="e">
        <f t="shared" si="307"/>
        <v>#DIV/0!</v>
      </c>
      <c r="IG73" s="60" t="str">
        <f t="shared" si="308"/>
        <v/>
      </c>
      <c r="IH73" s="60" t="str">
        <f t="shared" si="309"/>
        <v>zinco-</v>
      </c>
      <c r="II73" s="60" t="str">
        <f t="shared" si="310"/>
        <v>mangano-</v>
      </c>
      <c r="IJ73" s="60" t="e">
        <f t="shared" si="311"/>
        <v>#DIV/0!</v>
      </c>
      <c r="IK73" s="60" t="e">
        <f t="shared" si="312"/>
        <v>#DIV/0!</v>
      </c>
      <c r="IL73" s="60" t="e">
        <f t="shared" si="313"/>
        <v>#DIV/0!</v>
      </c>
      <c r="IM73" s="60" t="e">
        <f t="shared" si="314"/>
        <v>#DIV/0!</v>
      </c>
      <c r="IN73" s="60" t="str">
        <f t="shared" si="315"/>
        <v/>
      </c>
      <c r="IO73" s="60" t="str">
        <f t="shared" si="316"/>
        <v/>
      </c>
      <c r="IP73" s="57"/>
      <c r="IQ73" s="57" t="str">
        <f t="shared" si="317"/>
        <v>ERROR!!</v>
      </c>
    </row>
    <row r="74" spans="1:251">
      <c r="A74"/>
      <c r="B74"/>
      <c r="C74"/>
      <c r="D74"/>
      <c r="E74"/>
      <c r="F74" t="s">
        <v>196</v>
      </c>
      <c r="G74" s="69"/>
      <c r="H74" s="69"/>
      <c r="I74" s="69"/>
      <c r="J74" s="69"/>
      <c r="K74"/>
      <c r="L74" s="69"/>
      <c r="M74"/>
      <c r="N74" s="69"/>
      <c r="O74" s="69"/>
      <c r="P74" s="69"/>
      <c r="Q74" s="69"/>
      <c r="R74" s="69"/>
      <c r="S74" s="67"/>
      <c r="T74" s="67"/>
      <c r="U74" s="69"/>
      <c r="V74"/>
      <c r="W74"/>
      <c r="X74" s="29">
        <f t="shared" si="173"/>
        <v>0</v>
      </c>
      <c r="Y74" s="29">
        <f t="shared" si="174"/>
        <v>0</v>
      </c>
      <c r="Z74" s="29" t="e">
        <f t="shared" si="175"/>
        <v>#DIV/0!</v>
      </c>
      <c r="AA74" s="29" t="e">
        <f t="shared" si="176"/>
        <v>#DIV/0!</v>
      </c>
      <c r="AB74" s="29" t="e">
        <f t="shared" si="177"/>
        <v>#DIV/0!</v>
      </c>
      <c r="AC74" s="29" t="e">
        <f t="shared" si="178"/>
        <v>#DIV/0!</v>
      </c>
      <c r="AF74" s="23">
        <v>60.084299999999999</v>
      </c>
      <c r="AG74" s="23">
        <v>79.878799999999998</v>
      </c>
      <c r="AH74" s="23">
        <v>101.96120000000001</v>
      </c>
      <c r="AI74" s="23">
        <v>151.99039999999999</v>
      </c>
      <c r="AJ74" s="23">
        <v>159.69</v>
      </c>
      <c r="AK74" s="23">
        <v>71.846400000000003</v>
      </c>
      <c r="AL74" s="23">
        <v>70.9375</v>
      </c>
      <c r="AM74" s="23">
        <v>40.304400000000001</v>
      </c>
      <c r="AN74" s="23">
        <v>56.077399999999997</v>
      </c>
      <c r="AO74" s="23">
        <v>61.978999999999999</v>
      </c>
      <c r="AP74" s="23">
        <v>94.195999999999998</v>
      </c>
      <c r="AQ74" s="23">
        <v>18.998000000000001</v>
      </c>
      <c r="AR74" s="23">
        <v>35.450000000000003</v>
      </c>
      <c r="AS74" s="23">
        <v>29.88</v>
      </c>
      <c r="AT74" s="23">
        <v>74.691999999999993</v>
      </c>
      <c r="AU74" s="23">
        <v>81.39</v>
      </c>
      <c r="AX74" s="54">
        <f t="shared" si="179"/>
        <v>0</v>
      </c>
      <c r="AY74" s="54">
        <f t="shared" si="180"/>
        <v>0</v>
      </c>
      <c r="AZ74" s="54">
        <f t="shared" si="181"/>
        <v>0</v>
      </c>
      <c r="BA74" s="54">
        <f t="shared" si="182"/>
        <v>0</v>
      </c>
      <c r="BB74" s="54">
        <f t="shared" si="183"/>
        <v>0</v>
      </c>
      <c r="BC74" s="54">
        <f t="shared" si="184"/>
        <v>0</v>
      </c>
      <c r="BD74" s="54">
        <f t="shared" si="185"/>
        <v>0</v>
      </c>
      <c r="BE74" s="54">
        <f t="shared" si="186"/>
        <v>0</v>
      </c>
      <c r="BF74" s="54">
        <f t="shared" si="187"/>
        <v>0</v>
      </c>
      <c r="BG74" s="54">
        <f t="shared" si="188"/>
        <v>0</v>
      </c>
      <c r="BH74" s="54">
        <f t="shared" si="189"/>
        <v>0</v>
      </c>
      <c r="BI74" s="54">
        <f t="shared" si="190"/>
        <v>0</v>
      </c>
      <c r="BJ74" s="54">
        <f t="shared" si="191"/>
        <v>0</v>
      </c>
      <c r="BK74" s="54">
        <f t="shared" si="192"/>
        <v>0</v>
      </c>
      <c r="BL74" s="54">
        <f t="shared" si="193"/>
        <v>0</v>
      </c>
      <c r="BM74" s="42"/>
      <c r="BO74" s="54">
        <f>'Norm-coeff'!$C$2+$AX74*'Norm-coeff'!$D$2+$AY74*'Norm-coeff'!$E$2+$AZ74*'Norm-coeff'!$F$2+$BA74*'Norm-coeff'!$G$2+$BB74*'Norm-coeff'!$H$2+$BC74*'Norm-coeff'!$I$2+$BD74*'Norm-coeff'!$J$2+$BE74*'Norm-coeff'!$K$2+$BF74*'Norm-coeff'!$L$2+$BG74*'Norm-coeff'!$M$2+$BH74*'Norm-coeff'!$N$2+$BI74*'Norm-coeff'!$O$2</f>
        <v>5.4045421474420303</v>
      </c>
      <c r="BP74" s="54">
        <f>'Norm-coeff'!$C$3+$AX74*'Norm-coeff'!$D$3+$AY74*'Norm-coeff'!$E$3+$AZ74*'Norm-coeff'!$F$3+$BA74*'Norm-coeff'!$G$3+$BB74*'Norm-coeff'!$H$3+$BC74*'Norm-coeff'!$I$3+$BD74*'Norm-coeff'!$J$3+$BE74*'Norm-coeff'!$K$3+$BF74*'Norm-coeff'!$L$3+$BG74*'Norm-coeff'!$M$3+$BH74*'Norm-coeff'!$N$3+$BI74*'Norm-coeff'!$O$3</f>
        <v>3.15319116612705</v>
      </c>
      <c r="BQ74" s="54">
        <f>'Norm-coeff'!$C$4+$AX74*'Norm-coeff'!$D$4+$AY74*'Norm-coeff'!$E$4+$AZ74*'Norm-coeff'!$F$4+$BA74*'Norm-coeff'!$G$4+$BB74*'Norm-coeff'!$H$4+$BC74*'Norm-coeff'!$I$4+$BD74*'Norm-coeff'!$J$4+$BE74*'Norm-coeff'!$K$4+$BF74*'Norm-coeff'!$L$4+$BG74*'Norm-coeff'!$M$4+$BH74*'Norm-coeff'!$N$4+$BI74*'Norm-coeff'!$O$4</f>
        <v>1.42115649462768</v>
      </c>
      <c r="BR74" s="54">
        <f>'Norm-coeff'!$C$5+$AX74*'Norm-coeff'!$D$5+$AY74*'Norm-coeff'!$E$5+$AZ74*'Norm-coeff'!$F$5+$BA74*'Norm-coeff'!$G$5+$BB74*'Norm-coeff'!$H$5+$BC74*'Norm-coeff'!$I$5+$BD74*'Norm-coeff'!$J$5+$BE74*'Norm-coeff'!$K$5+$BF74*'Norm-coeff'!$L$5+$BG74*'Norm-coeff'!$M$5+$BH74*'Norm-coeff'!$N$5+$BI74*'Norm-coeff'!$O$5</f>
        <v>1.0553329241296201</v>
      </c>
      <c r="BS74" s="54">
        <f>'Norm-coeff'!$C$6+$AX74*'Norm-coeff'!$D$6+$AY74*'Norm-coeff'!$E$6+$AZ74*'Norm-coeff'!$F$6+$BA74*'Norm-coeff'!$G$6+$BB74*'Norm-coeff'!$H$6+$BC74*'Norm-coeff'!$I$6+$BD74*'Norm-coeff'!$J$6+$BE74*'Norm-coeff'!$K$6+$BF74*'Norm-coeff'!$L$6+$BG74*'Norm-coeff'!$M$6+$BH74*'Norm-coeff'!$N$6+$BI74*'Norm-coeff'!$O$6</f>
        <v>-1.48700885495103E-2</v>
      </c>
      <c r="BT74" s="54">
        <f>'Norm-coeff'!$C$7+$AX74*'Norm-coeff'!$D$7+$AY74*'Norm-coeff'!$E$7+$AZ74*'Norm-coeff'!$F$7+$BA74*'Norm-coeff'!$G$7+$BB74*'Norm-coeff'!$H$7+$BC74*'Norm-coeff'!$I$7+$BD74*'Norm-coeff'!$J$7+$BE74*'Norm-coeff'!$K$7+$BF74*'Norm-coeff'!$L$7+$BG74*'Norm-coeff'!$M$7+$BH74*'Norm-coeff'!$N$7+$BI74*'Norm-coeff'!$O$7</f>
        <v>2.0907583608832998</v>
      </c>
      <c r="BU74" s="54">
        <f>'Norm-coeff'!$C$8+$AX74*'Norm-coeff'!$D$8+$AY74*'Norm-coeff'!$E$8+$AZ74*'Norm-coeff'!$F$8+$BA74*'Norm-coeff'!$G$8+$BB74*'Norm-coeff'!$H$8+$BC74*'Norm-coeff'!$I$8+$BD74*'Norm-coeff'!$J$8+$BE74*'Norm-coeff'!$K$8+$BF74*'Norm-coeff'!$L$8+$BG74*'Norm-coeff'!$M$8+$BH74*'Norm-coeff'!$N$8+$BI74*'Norm-coeff'!$O$8</f>
        <v>0.65894159836244504</v>
      </c>
      <c r="BV74" s="54">
        <f>'Norm-coeff'!$C$9+$AX74*'Norm-coeff'!$D$9+$AY74*'Norm-coeff'!$E$9+$AZ74*'Norm-coeff'!$F$9+$BA74*'Norm-coeff'!$G$9+$BB74*'Norm-coeff'!$H$9+$BC74*'Norm-coeff'!$I$9+$BD74*'Norm-coeff'!$J$9+$BE74*'Norm-coeff'!$K$9+$BF74*'Norm-coeff'!$L$9+$BG74*'Norm-coeff'!$M$9+$BH74*'Norm-coeff'!$N$9+$BI74*'Norm-coeff'!$O$9</f>
        <v>1.48961085014701</v>
      </c>
      <c r="BW74" s="54">
        <f>'Norm-coeff'!$C$10+$AX74*'Norm-coeff'!$D$10+$AY74*'Norm-coeff'!$E$10+$AZ74*'Norm-coeff'!$F$10+$BA74*'Norm-coeff'!$G$10+$BB74*'Norm-coeff'!$H$10+$BC74*'Norm-coeff'!$I$10+$BD74*'Norm-coeff'!$J$10+$BE74*'Norm-coeff'!$K$10+$BF74*'Norm-coeff'!$L$10+$BG74*'Norm-coeff'!$M$10+$BH74*'Norm-coeff'!$N$10+$BI74*'Norm-coeff'!$O$10</f>
        <v>1.42058735749591</v>
      </c>
      <c r="BX74" s="54">
        <f>'Norm-coeff'!$C$11+$AX74*'Norm-coeff'!$D$11+$AY74*'Norm-coeff'!$E$11+$AZ74*'Norm-coeff'!$F$11+$BA74*'Norm-coeff'!$G$11+$BB74*'Norm-coeff'!$H$11+$BC74*'Norm-coeff'!$I$11+$BD74*'Norm-coeff'!$J$11+$BE74*'Norm-coeff'!$K$11+$BF74*'Norm-coeff'!$L$11+$BG74*'Norm-coeff'!$M$11+$BH74*'Norm-coeff'!$N$11+$BI74*'Norm-coeff'!$O$11</f>
        <v>0.221233014421479</v>
      </c>
      <c r="BY74" s="54">
        <f>'Norm-coeff'!$C$12+$AX74*'Norm-coeff'!$D$12+$AY74*'Norm-coeff'!$E$12+$AZ74*'Norm-coeff'!$F$12+$BA74*'Norm-coeff'!$G$12+$BB74*'Norm-coeff'!$H$12+$BC74*'Norm-coeff'!$I$12+$BD74*'Norm-coeff'!$J$12+$BE74*'Norm-coeff'!$K$12+$BF74*'Norm-coeff'!$L$12+$BG74*'Norm-coeff'!$M$12+$BH74*'Norm-coeff'!$N$12+$BI74*'Norm-coeff'!$O$12</f>
        <v>0.283527502056037</v>
      </c>
      <c r="BZ74" s="54">
        <f>'Norm-coeff'!$C$13+$AX74*'Norm-coeff'!$D$13+$AY74*'Norm-coeff'!$E$13+$AZ74*'Norm-coeff'!$F$13+$BA74*'Norm-coeff'!$G$13+$BB74*'Norm-coeff'!$H$13+$BC74*'Norm-coeff'!$I$13+$BD74*'Norm-coeff'!$J$13+$BE74*'Norm-coeff'!$K$13+$BF74*'Norm-coeff'!$L$13+$BG74*'Norm-coeff'!$M$13+$BH74*'Norm-coeff'!$N$13+$BI74*'Norm-coeff'!$O$13</f>
        <v>-4.1864930554451202E-2</v>
      </c>
      <c r="CA74" s="54">
        <f>'Norm-coeff'!$C$14+$AX74*'Norm-coeff'!$D$14+$AY74*'Norm-coeff'!$E$14+$AZ74*'Norm-coeff'!$F$14+$BA74*'Norm-coeff'!$G$14+$BB74*'Norm-coeff'!$H$14+$BC74*'Norm-coeff'!$I$14+$BD74*'Norm-coeff'!$J$14+$BE74*'Norm-coeff'!$K$14+$BF74*'Norm-coeff'!$L$14+$BG74*'Norm-coeff'!$M$14+$BH74*'Norm-coeff'!$N$14+$BI74*'Norm-coeff'!$O$14</f>
        <v>4.2526983164477103</v>
      </c>
      <c r="CC74" s="54">
        <f t="shared" si="318"/>
        <v>0</v>
      </c>
      <c r="CG74" s="54">
        <f t="shared" si="194"/>
        <v>0</v>
      </c>
      <c r="CH74" s="54">
        <f t="shared" si="345"/>
        <v>0</v>
      </c>
      <c r="CI74" s="54">
        <f t="shared" si="195"/>
        <v>0</v>
      </c>
      <c r="CJ74" s="56">
        <f t="shared" si="196"/>
        <v>0</v>
      </c>
      <c r="CK74" s="54">
        <f t="shared" si="197"/>
        <v>0</v>
      </c>
      <c r="CL74" s="54">
        <f t="shared" si="198"/>
        <v>0</v>
      </c>
      <c r="CM74" s="54">
        <f t="shared" si="199"/>
        <v>0</v>
      </c>
      <c r="CN74" s="54">
        <f t="shared" si="200"/>
        <v>0</v>
      </c>
      <c r="CO74" s="54">
        <f t="shared" si="201"/>
        <v>0</v>
      </c>
      <c r="CP74" s="54">
        <f t="shared" si="202"/>
        <v>0</v>
      </c>
      <c r="CQ74" s="54">
        <f t="shared" si="203"/>
        <v>0</v>
      </c>
      <c r="CR74" s="54">
        <f t="shared" si="204"/>
        <v>0</v>
      </c>
      <c r="CS74" s="54">
        <f t="shared" si="205"/>
        <v>0</v>
      </c>
      <c r="CU74" s="54">
        <f t="shared" si="206"/>
        <v>0</v>
      </c>
      <c r="CV74" s="54">
        <f t="shared" si="207"/>
        <v>0</v>
      </c>
      <c r="CW74" s="54">
        <f t="shared" si="208"/>
        <v>0</v>
      </c>
      <c r="CX74" s="54">
        <f t="shared" si="209"/>
        <v>0</v>
      </c>
      <c r="CZ74" s="54">
        <f t="shared" si="210"/>
        <v>0</v>
      </c>
      <c r="DA74" s="54">
        <f t="shared" si="211"/>
        <v>0</v>
      </c>
      <c r="DB74" s="54">
        <f t="shared" si="212"/>
        <v>0</v>
      </c>
      <c r="DC74" s="54">
        <f t="shared" si="213"/>
        <v>0</v>
      </c>
      <c r="DD74" s="54">
        <f t="shared" si="214"/>
        <v>0</v>
      </c>
      <c r="DE74" s="54">
        <f t="shared" si="215"/>
        <v>0</v>
      </c>
      <c r="DF74" s="54">
        <f t="shared" si="216"/>
        <v>0</v>
      </c>
      <c r="DG74" s="54">
        <f t="shared" si="217"/>
        <v>2</v>
      </c>
      <c r="DH74" s="71">
        <f t="shared" si="218"/>
        <v>0</v>
      </c>
      <c r="DI74" s="71">
        <f t="shared" si="219"/>
        <v>0</v>
      </c>
      <c r="DJ74" s="54">
        <f t="shared" si="220"/>
        <v>0</v>
      </c>
      <c r="DK74" s="54">
        <f t="shared" si="221"/>
        <v>2</v>
      </c>
      <c r="DL74" s="4">
        <f t="shared" si="319"/>
        <v>0</v>
      </c>
      <c r="DM74" s="3">
        <f t="shared" si="222"/>
        <v>0</v>
      </c>
      <c r="DN74" s="3">
        <f t="shared" si="223"/>
        <v>0</v>
      </c>
      <c r="DO74" s="4" t="e">
        <f t="shared" si="224"/>
        <v>#DIV/0!</v>
      </c>
      <c r="DP74" s="57"/>
      <c r="DQ74" s="57"/>
      <c r="DR74" s="56">
        <f t="shared" si="320"/>
        <v>2</v>
      </c>
      <c r="DS74" s="56">
        <f t="shared" si="321"/>
        <v>0</v>
      </c>
      <c r="DT74" s="38">
        <f t="shared" si="322"/>
        <v>0</v>
      </c>
      <c r="DU74" s="38">
        <f t="shared" si="225"/>
        <v>2</v>
      </c>
      <c r="DV74" s="38">
        <f t="shared" si="323"/>
        <v>0</v>
      </c>
      <c r="DW74" s="39">
        <f t="shared" si="324"/>
        <v>0</v>
      </c>
      <c r="DX74" s="39">
        <f t="shared" si="325"/>
        <v>0</v>
      </c>
      <c r="DY74" s="39">
        <f t="shared" si="326"/>
        <v>0</v>
      </c>
      <c r="DZ74" s="39">
        <f t="shared" si="327"/>
        <v>0</v>
      </c>
      <c r="EA74" s="39">
        <f t="shared" si="328"/>
        <v>0</v>
      </c>
      <c r="EB74" s="37" t="e">
        <f t="shared" si="226"/>
        <v>#DIV/0!</v>
      </c>
      <c r="EC74" s="37" t="e">
        <f t="shared" si="227"/>
        <v>#DIV/0!</v>
      </c>
      <c r="ED74" s="37" t="e">
        <f t="shared" si="228"/>
        <v>#DIV/0!</v>
      </c>
      <c r="EE74" s="37" t="e">
        <f t="shared" si="229"/>
        <v>#DIV/0!</v>
      </c>
      <c r="EF74" s="39" t="e">
        <f t="shared" si="230"/>
        <v>#DIV/0!</v>
      </c>
      <c r="EG74" s="37" t="e">
        <f t="shared" si="231"/>
        <v>#DIV/0!</v>
      </c>
      <c r="EH74" s="37" t="e">
        <f t="shared" si="232"/>
        <v>#DIV/0!</v>
      </c>
      <c r="EI74" s="11" t="b">
        <f t="shared" si="233"/>
        <v>1</v>
      </c>
      <c r="EJ74" s="11" t="b">
        <f t="shared" si="234"/>
        <v>0</v>
      </c>
      <c r="EK74" s="39" t="e">
        <f t="shared" si="235"/>
        <v>#DIV/0!</v>
      </c>
      <c r="EL74" s="39" t="e">
        <f t="shared" si="236"/>
        <v>#DIV/0!</v>
      </c>
      <c r="EM74" s="39" t="e">
        <f t="shared" si="237"/>
        <v>#DIV/0!</v>
      </c>
      <c r="EN74" s="39" t="e">
        <f t="shared" si="238"/>
        <v>#DIV/0!</v>
      </c>
      <c r="EO74" s="39" t="e">
        <f t="shared" si="239"/>
        <v>#DIV/0!</v>
      </c>
      <c r="EP74" s="39" t="e">
        <f t="shared" si="240"/>
        <v>#DIV/0!</v>
      </c>
      <c r="EQ74" s="39" t="e">
        <f t="shared" si="241"/>
        <v>#DIV/0!</v>
      </c>
      <c r="ER74" s="39" t="e">
        <f t="shared" si="242"/>
        <v>#DIV/0!</v>
      </c>
      <c r="ES74" s="58" t="str">
        <f t="shared" si="243"/>
        <v>(OH,F,Cl)-dominate amphibole</v>
      </c>
      <c r="ET74" s="58" t="e">
        <f t="shared" si="244"/>
        <v>#N/A</v>
      </c>
      <c r="EU74" s="56">
        <f t="shared" si="329"/>
        <v>0</v>
      </c>
      <c r="EV74" s="56">
        <f t="shared" si="330"/>
        <v>0</v>
      </c>
      <c r="EW74" s="56">
        <f t="shared" si="331"/>
        <v>0</v>
      </c>
      <c r="EX74" s="56">
        <f t="shared" si="332"/>
        <v>0</v>
      </c>
      <c r="EY74" s="56">
        <f t="shared" si="333"/>
        <v>0</v>
      </c>
      <c r="EZ74" s="56">
        <f t="shared" si="334"/>
        <v>0</v>
      </c>
      <c r="FA74" s="39">
        <f t="shared" si="335"/>
        <v>0</v>
      </c>
      <c r="FB74" s="39">
        <f t="shared" si="336"/>
        <v>0</v>
      </c>
      <c r="FC74" s="54">
        <f t="shared" si="337"/>
        <v>0</v>
      </c>
      <c r="FD74" s="54">
        <f t="shared" si="338"/>
        <v>0</v>
      </c>
      <c r="FE74" s="39">
        <f t="shared" si="339"/>
        <v>0</v>
      </c>
      <c r="FF74" s="54">
        <f t="shared" si="340"/>
        <v>0</v>
      </c>
      <c r="FG74" s="39">
        <f t="shared" si="341"/>
        <v>0</v>
      </c>
      <c r="FH74" s="39">
        <f t="shared" si="245"/>
        <v>0</v>
      </c>
      <c r="FI74" s="39">
        <f t="shared" si="246"/>
        <v>0</v>
      </c>
      <c r="FJ74" s="39">
        <f t="shared" si="247"/>
        <v>0</v>
      </c>
      <c r="FK74" s="39" t="e">
        <f t="shared" si="248"/>
        <v>#DIV/0!</v>
      </c>
      <c r="FL74" s="39" t="e">
        <f t="shared" si="249"/>
        <v>#DIV/0!</v>
      </c>
      <c r="FM74" s="39" t="e">
        <f t="shared" si="250"/>
        <v>#DIV/0!</v>
      </c>
      <c r="FN74" s="39">
        <f t="shared" si="251"/>
        <v>1</v>
      </c>
      <c r="FO74" s="39">
        <f t="shared" si="342"/>
        <v>0</v>
      </c>
      <c r="FP74" s="39">
        <f t="shared" si="343"/>
        <v>0</v>
      </c>
      <c r="FQ74" s="39">
        <f t="shared" si="344"/>
        <v>0</v>
      </c>
      <c r="FR74" s="39">
        <f t="shared" si="252"/>
        <v>0</v>
      </c>
      <c r="FS74" s="39">
        <f t="shared" si="253"/>
        <v>0</v>
      </c>
      <c r="FU74" s="39" t="e">
        <f t="shared" si="254"/>
        <v>#DIV/0!</v>
      </c>
      <c r="FV74" s="39" t="e">
        <f t="shared" si="255"/>
        <v>#DIV/0!</v>
      </c>
      <c r="FW74" s="39" t="e">
        <f t="shared" si="256"/>
        <v>#DIV/0!</v>
      </c>
      <c r="FY74" s="39" t="e">
        <f t="shared" si="257"/>
        <v>#DIV/0!</v>
      </c>
      <c r="FZ74" s="39" t="e">
        <f t="shared" si="258"/>
        <v>#DIV/0!</v>
      </c>
      <c r="GA74" s="39" t="e">
        <f t="shared" si="259"/>
        <v>#DIV/0!</v>
      </c>
      <c r="GB74" s="39" t="e">
        <f t="shared" si="260"/>
        <v>#DIV/0!</v>
      </c>
      <c r="GC74" s="39" t="e">
        <f t="shared" si="261"/>
        <v>#DIV/0!</v>
      </c>
      <c r="GD74" s="39" t="e">
        <f t="shared" si="262"/>
        <v>#DIV/0!</v>
      </c>
      <c r="GE74" s="39" t="e">
        <f t="shared" si="263"/>
        <v>#DIV/0!</v>
      </c>
      <c r="GF74" s="39" t="e">
        <f t="shared" si="264"/>
        <v>#DIV/0!</v>
      </c>
      <c r="GG74" s="39" t="e">
        <f t="shared" si="265"/>
        <v>#DIV/0!</v>
      </c>
      <c r="GH74" s="39" t="e">
        <f t="shared" si="266"/>
        <v>#DIV/0!</v>
      </c>
      <c r="GI74" s="39"/>
      <c r="GJ74" s="39" t="e">
        <f t="shared" si="267"/>
        <v>#DIV/0!</v>
      </c>
      <c r="GK74" s="39" t="e">
        <f t="shared" si="268"/>
        <v>#DIV/0!</v>
      </c>
      <c r="GL74" s="39" t="e">
        <f t="shared" si="269"/>
        <v>#DIV/0!</v>
      </c>
      <c r="GM74" s="39" t="e">
        <f t="shared" si="270"/>
        <v>#DIV/0!</v>
      </c>
      <c r="GN74" s="39" t="e">
        <f t="shared" si="271"/>
        <v>#DIV/0!</v>
      </c>
      <c r="GO74" s="57"/>
      <c r="GP74" s="57" t="e">
        <f t="shared" si="272"/>
        <v>#DIV/0!</v>
      </c>
      <c r="GQ74" s="59" t="e">
        <f t="shared" si="273"/>
        <v>#DIV/0!</v>
      </c>
      <c r="GR74" s="41" t="e">
        <f t="shared" si="274"/>
        <v>#DIV/0!</v>
      </c>
      <c r="GS74" s="57" t="e">
        <f t="shared" si="275"/>
        <v>#DIV/0!</v>
      </c>
      <c r="GT74" s="57" t="e">
        <f t="shared" si="276"/>
        <v>#DIV/0!</v>
      </c>
      <c r="GU74" s="57" t="e">
        <f t="shared" si="277"/>
        <v>#DIV/0!</v>
      </c>
      <c r="GV74" s="57"/>
      <c r="GW74" s="42" t="e">
        <f t="shared" si="278"/>
        <v>#DIV/0!</v>
      </c>
      <c r="GX74" s="42" t="e">
        <f t="shared" si="279"/>
        <v>#DIV/0!</v>
      </c>
      <c r="GY74" s="42" t="e">
        <f t="shared" si="280"/>
        <v>#DIV/0!</v>
      </c>
      <c r="GZ74" s="57"/>
      <c r="HA74" s="2" t="e">
        <f t="shared" si="281"/>
        <v>#DIV/0!</v>
      </c>
      <c r="HB74" s="2" t="e">
        <f t="shared" si="282"/>
        <v>#DIV/0!</v>
      </c>
      <c r="HC74" s="2" t="e">
        <f t="shared" si="283"/>
        <v>#DIV/0!</v>
      </c>
      <c r="HD74" s="2" t="e">
        <f t="shared" si="284"/>
        <v>#DIV/0!</v>
      </c>
      <c r="HE74" s="2" t="e">
        <f t="shared" si="285"/>
        <v>#DIV/0!</v>
      </c>
      <c r="HF74" s="2" t="e">
        <f t="shared" si="286"/>
        <v>#DIV/0!</v>
      </c>
      <c r="HG74" s="2" t="e">
        <f t="shared" si="287"/>
        <v>#DIV/0!</v>
      </c>
      <c r="HH74" s="2" t="e">
        <f t="shared" si="288"/>
        <v>#DIV/0!</v>
      </c>
      <c r="HI74" s="2" t="e">
        <f t="shared" si="289"/>
        <v>#DIV/0!</v>
      </c>
      <c r="HJ74" s="11" t="e">
        <f t="shared" si="290"/>
        <v>#DIV/0!</v>
      </c>
      <c r="HK74" s="60" t="e">
        <f t="shared" si="291"/>
        <v>#DIV/0!</v>
      </c>
      <c r="HL74" s="57"/>
      <c r="HM74" s="57" t="e">
        <f t="shared" si="292"/>
        <v>#DIV/0!</v>
      </c>
      <c r="HN74" s="57" t="e">
        <f t="shared" si="293"/>
        <v>#DIV/0!</v>
      </c>
      <c r="HO74" s="57" t="e">
        <f t="shared" si="294"/>
        <v>#DIV/0!</v>
      </c>
      <c r="HP74" s="57" t="e">
        <f t="shared" si="295"/>
        <v>#DIV/0!</v>
      </c>
      <c r="HQ74" s="57" t="e">
        <f t="shared" si="296"/>
        <v>#DIV/0!</v>
      </c>
      <c r="HR74" s="57"/>
      <c r="HS74" s="57" t="e">
        <f t="shared" si="297"/>
        <v>#DIV/0!</v>
      </c>
      <c r="HT74" s="57" t="e">
        <f t="shared" si="298"/>
        <v>#DIV/0!</v>
      </c>
      <c r="HU74" s="57" t="e">
        <f t="shared" si="299"/>
        <v>#DIV/0!</v>
      </c>
      <c r="HV74" s="57" t="e">
        <f t="shared" si="300"/>
        <v>#DIV/0!</v>
      </c>
      <c r="HW74" s="57" t="e">
        <f t="shared" si="301"/>
        <v>#DIV/0!</v>
      </c>
      <c r="HX74" s="57"/>
      <c r="HY74" s="57" t="e">
        <f t="shared" si="302"/>
        <v>#DIV/0!</v>
      </c>
      <c r="HZ74" s="57" t="e">
        <f t="shared" si="303"/>
        <v>#DIV/0!</v>
      </c>
      <c r="IA74" s="57"/>
      <c r="IB74" s="61">
        <f t="shared" si="304"/>
        <v>0</v>
      </c>
      <c r="IC74" s="57" t="str">
        <f t="shared" si="305"/>
        <v/>
      </c>
      <c r="ID74" s="42"/>
      <c r="IE74" s="2" t="str">
        <f t="shared" si="306"/>
        <v/>
      </c>
      <c r="IF74" s="60" t="e">
        <f t="shared" si="307"/>
        <v>#DIV/0!</v>
      </c>
      <c r="IG74" s="60" t="str">
        <f t="shared" si="308"/>
        <v/>
      </c>
      <c r="IH74" s="60" t="str">
        <f t="shared" si="309"/>
        <v>zinco-</v>
      </c>
      <c r="II74" s="60" t="str">
        <f t="shared" si="310"/>
        <v>mangano-</v>
      </c>
      <c r="IJ74" s="60" t="e">
        <f t="shared" si="311"/>
        <v>#DIV/0!</v>
      </c>
      <c r="IK74" s="60" t="e">
        <f t="shared" si="312"/>
        <v>#DIV/0!</v>
      </c>
      <c r="IL74" s="60" t="e">
        <f t="shared" si="313"/>
        <v>#DIV/0!</v>
      </c>
      <c r="IM74" s="60" t="e">
        <f t="shared" si="314"/>
        <v>#DIV/0!</v>
      </c>
      <c r="IN74" s="60" t="str">
        <f t="shared" si="315"/>
        <v/>
      </c>
      <c r="IO74" s="60" t="str">
        <f t="shared" si="316"/>
        <v/>
      </c>
      <c r="IP74" s="57"/>
      <c r="IQ74" s="57" t="str">
        <f t="shared" si="317"/>
        <v>ERROR!!</v>
      </c>
    </row>
    <row r="75" spans="1:251">
      <c r="A75"/>
      <c r="B75"/>
      <c r="C75"/>
      <c r="D75"/>
      <c r="E75"/>
      <c r="F75" t="s">
        <v>196</v>
      </c>
      <c r="G75" s="69"/>
      <c r="H75" s="69"/>
      <c r="I75" s="69"/>
      <c r="J75" s="69"/>
      <c r="K75"/>
      <c r="L75" s="69"/>
      <c r="M75"/>
      <c r="N75" s="69"/>
      <c r="O75" s="69"/>
      <c r="P75" s="69"/>
      <c r="Q75" s="69"/>
      <c r="R75" s="69"/>
      <c r="S75" s="67"/>
      <c r="T75" s="67"/>
      <c r="U75" s="69"/>
      <c r="V75"/>
      <c r="W75"/>
      <c r="X75" s="29">
        <f t="shared" si="173"/>
        <v>0</v>
      </c>
      <c r="Y75" s="29">
        <f t="shared" si="174"/>
        <v>0</v>
      </c>
      <c r="Z75" s="29" t="e">
        <f t="shared" si="175"/>
        <v>#DIV/0!</v>
      </c>
      <c r="AA75" s="29" t="e">
        <f t="shared" si="176"/>
        <v>#DIV/0!</v>
      </c>
      <c r="AB75" s="29" t="e">
        <f t="shared" si="177"/>
        <v>#DIV/0!</v>
      </c>
      <c r="AC75" s="29" t="e">
        <f t="shared" si="178"/>
        <v>#DIV/0!</v>
      </c>
      <c r="AF75" s="23">
        <v>60.084299999999999</v>
      </c>
      <c r="AG75" s="23">
        <v>79.878799999999998</v>
      </c>
      <c r="AH75" s="23">
        <v>101.96120000000001</v>
      </c>
      <c r="AI75" s="23">
        <v>151.99039999999999</v>
      </c>
      <c r="AJ75" s="23">
        <v>159.69</v>
      </c>
      <c r="AK75" s="23">
        <v>71.846400000000003</v>
      </c>
      <c r="AL75" s="23">
        <v>70.9375</v>
      </c>
      <c r="AM75" s="23">
        <v>40.304400000000001</v>
      </c>
      <c r="AN75" s="23">
        <v>56.077399999999997</v>
      </c>
      <c r="AO75" s="23">
        <v>61.978999999999999</v>
      </c>
      <c r="AP75" s="23">
        <v>94.195999999999998</v>
      </c>
      <c r="AQ75" s="23">
        <v>18.998000000000001</v>
      </c>
      <c r="AR75" s="23">
        <v>35.450000000000003</v>
      </c>
      <c r="AS75" s="23">
        <v>29.88</v>
      </c>
      <c r="AT75" s="23">
        <v>74.691999999999993</v>
      </c>
      <c r="AU75" s="23">
        <v>81.39</v>
      </c>
      <c r="AX75" s="54">
        <f t="shared" si="179"/>
        <v>0</v>
      </c>
      <c r="AY75" s="54">
        <f t="shared" si="180"/>
        <v>0</v>
      </c>
      <c r="AZ75" s="54">
        <f t="shared" si="181"/>
        <v>0</v>
      </c>
      <c r="BA75" s="54">
        <f t="shared" si="182"/>
        <v>0</v>
      </c>
      <c r="BB75" s="54">
        <f t="shared" si="183"/>
        <v>0</v>
      </c>
      <c r="BC75" s="54">
        <f t="shared" si="184"/>
        <v>0</v>
      </c>
      <c r="BD75" s="54">
        <f t="shared" si="185"/>
        <v>0</v>
      </c>
      <c r="BE75" s="54">
        <f t="shared" si="186"/>
        <v>0</v>
      </c>
      <c r="BF75" s="54">
        <f t="shared" si="187"/>
        <v>0</v>
      </c>
      <c r="BG75" s="54">
        <f t="shared" si="188"/>
        <v>0</v>
      </c>
      <c r="BH75" s="54">
        <f t="shared" si="189"/>
        <v>0</v>
      </c>
      <c r="BI75" s="54">
        <f t="shared" si="190"/>
        <v>0</v>
      </c>
      <c r="BJ75" s="54">
        <f t="shared" si="191"/>
        <v>0</v>
      </c>
      <c r="BK75" s="54">
        <f t="shared" si="192"/>
        <v>0</v>
      </c>
      <c r="BL75" s="54">
        <f t="shared" si="193"/>
        <v>0</v>
      </c>
      <c r="BM75" s="42"/>
      <c r="BO75" s="54">
        <f>'Norm-coeff'!$C$2+$AX75*'Norm-coeff'!$D$2+$AY75*'Norm-coeff'!$E$2+$AZ75*'Norm-coeff'!$F$2+$BA75*'Norm-coeff'!$G$2+$BB75*'Norm-coeff'!$H$2+$BC75*'Norm-coeff'!$I$2+$BD75*'Norm-coeff'!$J$2+$BE75*'Norm-coeff'!$K$2+$BF75*'Norm-coeff'!$L$2+$BG75*'Norm-coeff'!$M$2+$BH75*'Norm-coeff'!$N$2+$BI75*'Norm-coeff'!$O$2</f>
        <v>5.4045421474420303</v>
      </c>
      <c r="BP75" s="54">
        <f>'Norm-coeff'!$C$3+$AX75*'Norm-coeff'!$D$3+$AY75*'Norm-coeff'!$E$3+$AZ75*'Norm-coeff'!$F$3+$BA75*'Norm-coeff'!$G$3+$BB75*'Norm-coeff'!$H$3+$BC75*'Norm-coeff'!$I$3+$BD75*'Norm-coeff'!$J$3+$BE75*'Norm-coeff'!$K$3+$BF75*'Norm-coeff'!$L$3+$BG75*'Norm-coeff'!$M$3+$BH75*'Norm-coeff'!$N$3+$BI75*'Norm-coeff'!$O$3</f>
        <v>3.15319116612705</v>
      </c>
      <c r="BQ75" s="54">
        <f>'Norm-coeff'!$C$4+$AX75*'Norm-coeff'!$D$4+$AY75*'Norm-coeff'!$E$4+$AZ75*'Norm-coeff'!$F$4+$BA75*'Norm-coeff'!$G$4+$BB75*'Norm-coeff'!$H$4+$BC75*'Norm-coeff'!$I$4+$BD75*'Norm-coeff'!$J$4+$BE75*'Norm-coeff'!$K$4+$BF75*'Norm-coeff'!$L$4+$BG75*'Norm-coeff'!$M$4+$BH75*'Norm-coeff'!$N$4+$BI75*'Norm-coeff'!$O$4</f>
        <v>1.42115649462768</v>
      </c>
      <c r="BR75" s="54">
        <f>'Norm-coeff'!$C$5+$AX75*'Norm-coeff'!$D$5+$AY75*'Norm-coeff'!$E$5+$AZ75*'Norm-coeff'!$F$5+$BA75*'Norm-coeff'!$G$5+$BB75*'Norm-coeff'!$H$5+$BC75*'Norm-coeff'!$I$5+$BD75*'Norm-coeff'!$J$5+$BE75*'Norm-coeff'!$K$5+$BF75*'Norm-coeff'!$L$5+$BG75*'Norm-coeff'!$M$5+$BH75*'Norm-coeff'!$N$5+$BI75*'Norm-coeff'!$O$5</f>
        <v>1.0553329241296201</v>
      </c>
      <c r="BS75" s="54">
        <f>'Norm-coeff'!$C$6+$AX75*'Norm-coeff'!$D$6+$AY75*'Norm-coeff'!$E$6+$AZ75*'Norm-coeff'!$F$6+$BA75*'Norm-coeff'!$G$6+$BB75*'Norm-coeff'!$H$6+$BC75*'Norm-coeff'!$I$6+$BD75*'Norm-coeff'!$J$6+$BE75*'Norm-coeff'!$K$6+$BF75*'Norm-coeff'!$L$6+$BG75*'Norm-coeff'!$M$6+$BH75*'Norm-coeff'!$N$6+$BI75*'Norm-coeff'!$O$6</f>
        <v>-1.48700885495103E-2</v>
      </c>
      <c r="BT75" s="54">
        <f>'Norm-coeff'!$C$7+$AX75*'Norm-coeff'!$D$7+$AY75*'Norm-coeff'!$E$7+$AZ75*'Norm-coeff'!$F$7+$BA75*'Norm-coeff'!$G$7+$BB75*'Norm-coeff'!$H$7+$BC75*'Norm-coeff'!$I$7+$BD75*'Norm-coeff'!$J$7+$BE75*'Norm-coeff'!$K$7+$BF75*'Norm-coeff'!$L$7+$BG75*'Norm-coeff'!$M$7+$BH75*'Norm-coeff'!$N$7+$BI75*'Norm-coeff'!$O$7</f>
        <v>2.0907583608832998</v>
      </c>
      <c r="BU75" s="54">
        <f>'Norm-coeff'!$C$8+$AX75*'Norm-coeff'!$D$8+$AY75*'Norm-coeff'!$E$8+$AZ75*'Norm-coeff'!$F$8+$BA75*'Norm-coeff'!$G$8+$BB75*'Norm-coeff'!$H$8+$BC75*'Norm-coeff'!$I$8+$BD75*'Norm-coeff'!$J$8+$BE75*'Norm-coeff'!$K$8+$BF75*'Norm-coeff'!$L$8+$BG75*'Norm-coeff'!$M$8+$BH75*'Norm-coeff'!$N$8+$BI75*'Norm-coeff'!$O$8</f>
        <v>0.65894159836244504</v>
      </c>
      <c r="BV75" s="54">
        <f>'Norm-coeff'!$C$9+$AX75*'Norm-coeff'!$D$9+$AY75*'Norm-coeff'!$E$9+$AZ75*'Norm-coeff'!$F$9+$BA75*'Norm-coeff'!$G$9+$BB75*'Norm-coeff'!$H$9+$BC75*'Norm-coeff'!$I$9+$BD75*'Norm-coeff'!$J$9+$BE75*'Norm-coeff'!$K$9+$BF75*'Norm-coeff'!$L$9+$BG75*'Norm-coeff'!$M$9+$BH75*'Norm-coeff'!$N$9+$BI75*'Norm-coeff'!$O$9</f>
        <v>1.48961085014701</v>
      </c>
      <c r="BW75" s="54">
        <f>'Norm-coeff'!$C$10+$AX75*'Norm-coeff'!$D$10+$AY75*'Norm-coeff'!$E$10+$AZ75*'Norm-coeff'!$F$10+$BA75*'Norm-coeff'!$G$10+$BB75*'Norm-coeff'!$H$10+$BC75*'Norm-coeff'!$I$10+$BD75*'Norm-coeff'!$J$10+$BE75*'Norm-coeff'!$K$10+$BF75*'Norm-coeff'!$L$10+$BG75*'Norm-coeff'!$M$10+$BH75*'Norm-coeff'!$N$10+$BI75*'Norm-coeff'!$O$10</f>
        <v>1.42058735749591</v>
      </c>
      <c r="BX75" s="54">
        <f>'Norm-coeff'!$C$11+$AX75*'Norm-coeff'!$D$11+$AY75*'Norm-coeff'!$E$11+$AZ75*'Norm-coeff'!$F$11+$BA75*'Norm-coeff'!$G$11+$BB75*'Norm-coeff'!$H$11+$BC75*'Norm-coeff'!$I$11+$BD75*'Norm-coeff'!$J$11+$BE75*'Norm-coeff'!$K$11+$BF75*'Norm-coeff'!$L$11+$BG75*'Norm-coeff'!$M$11+$BH75*'Norm-coeff'!$N$11+$BI75*'Norm-coeff'!$O$11</f>
        <v>0.221233014421479</v>
      </c>
      <c r="BY75" s="54">
        <f>'Norm-coeff'!$C$12+$AX75*'Norm-coeff'!$D$12+$AY75*'Norm-coeff'!$E$12+$AZ75*'Norm-coeff'!$F$12+$BA75*'Norm-coeff'!$G$12+$BB75*'Norm-coeff'!$H$12+$BC75*'Norm-coeff'!$I$12+$BD75*'Norm-coeff'!$J$12+$BE75*'Norm-coeff'!$K$12+$BF75*'Norm-coeff'!$L$12+$BG75*'Norm-coeff'!$M$12+$BH75*'Norm-coeff'!$N$12+$BI75*'Norm-coeff'!$O$12</f>
        <v>0.283527502056037</v>
      </c>
      <c r="BZ75" s="54">
        <f>'Norm-coeff'!$C$13+$AX75*'Norm-coeff'!$D$13+$AY75*'Norm-coeff'!$E$13+$AZ75*'Norm-coeff'!$F$13+$BA75*'Norm-coeff'!$G$13+$BB75*'Norm-coeff'!$H$13+$BC75*'Norm-coeff'!$I$13+$BD75*'Norm-coeff'!$J$13+$BE75*'Norm-coeff'!$K$13+$BF75*'Norm-coeff'!$L$13+$BG75*'Norm-coeff'!$M$13+$BH75*'Norm-coeff'!$N$13+$BI75*'Norm-coeff'!$O$13</f>
        <v>-4.1864930554451202E-2</v>
      </c>
      <c r="CA75" s="54">
        <f>'Norm-coeff'!$C$14+$AX75*'Norm-coeff'!$D$14+$AY75*'Norm-coeff'!$E$14+$AZ75*'Norm-coeff'!$F$14+$BA75*'Norm-coeff'!$G$14+$BB75*'Norm-coeff'!$H$14+$BC75*'Norm-coeff'!$I$14+$BD75*'Norm-coeff'!$J$14+$BE75*'Norm-coeff'!$K$14+$BF75*'Norm-coeff'!$L$14+$BG75*'Norm-coeff'!$M$14+$BH75*'Norm-coeff'!$N$14+$BI75*'Norm-coeff'!$O$14</f>
        <v>4.2526983164477103</v>
      </c>
      <c r="CC75" s="54">
        <f t="shared" si="318"/>
        <v>0</v>
      </c>
      <c r="CG75" s="54">
        <f t="shared" si="194"/>
        <v>0</v>
      </c>
      <c r="CH75" s="54">
        <f t="shared" si="345"/>
        <v>0</v>
      </c>
      <c r="CI75" s="54">
        <f t="shared" si="195"/>
        <v>0</v>
      </c>
      <c r="CJ75" s="56">
        <f t="shared" si="196"/>
        <v>0</v>
      </c>
      <c r="CK75" s="54">
        <f t="shared" si="197"/>
        <v>0</v>
      </c>
      <c r="CL75" s="54">
        <f t="shared" si="198"/>
        <v>0</v>
      </c>
      <c r="CM75" s="54">
        <f t="shared" si="199"/>
        <v>0</v>
      </c>
      <c r="CN75" s="54">
        <f t="shared" si="200"/>
        <v>0</v>
      </c>
      <c r="CO75" s="54">
        <f t="shared" si="201"/>
        <v>0</v>
      </c>
      <c r="CP75" s="54">
        <f t="shared" si="202"/>
        <v>0</v>
      </c>
      <c r="CQ75" s="54">
        <f t="shared" si="203"/>
        <v>0</v>
      </c>
      <c r="CR75" s="54">
        <f t="shared" si="204"/>
        <v>0</v>
      </c>
      <c r="CS75" s="54">
        <f t="shared" si="205"/>
        <v>0</v>
      </c>
      <c r="CU75" s="54">
        <f t="shared" si="206"/>
        <v>0</v>
      </c>
      <c r="CV75" s="54">
        <f t="shared" si="207"/>
        <v>0</v>
      </c>
      <c r="CW75" s="54">
        <f t="shared" si="208"/>
        <v>0</v>
      </c>
      <c r="CX75" s="54">
        <f t="shared" si="209"/>
        <v>0</v>
      </c>
      <c r="CZ75" s="54">
        <f t="shared" si="210"/>
        <v>0</v>
      </c>
      <c r="DA75" s="54">
        <f t="shared" si="211"/>
        <v>0</v>
      </c>
      <c r="DB75" s="54">
        <f t="shared" si="212"/>
        <v>0</v>
      </c>
      <c r="DC75" s="54">
        <f t="shared" si="213"/>
        <v>0</v>
      </c>
      <c r="DD75" s="54">
        <f t="shared" si="214"/>
        <v>0</v>
      </c>
      <c r="DE75" s="54">
        <f t="shared" si="215"/>
        <v>0</v>
      </c>
      <c r="DF75" s="54">
        <f t="shared" si="216"/>
        <v>0</v>
      </c>
      <c r="DG75" s="54">
        <f t="shared" si="217"/>
        <v>2</v>
      </c>
      <c r="DH75" s="71">
        <f t="shared" si="218"/>
        <v>0</v>
      </c>
      <c r="DI75" s="71">
        <f t="shared" si="219"/>
        <v>0</v>
      </c>
      <c r="DJ75" s="54">
        <f t="shared" si="220"/>
        <v>0</v>
      </c>
      <c r="DK75" s="54">
        <f t="shared" si="221"/>
        <v>2</v>
      </c>
      <c r="DL75" s="4">
        <f t="shared" si="319"/>
        <v>0</v>
      </c>
      <c r="DM75" s="3">
        <f t="shared" si="222"/>
        <v>0</v>
      </c>
      <c r="DN75" s="3">
        <f t="shared" si="223"/>
        <v>0</v>
      </c>
      <c r="DO75" s="4" t="e">
        <f t="shared" si="224"/>
        <v>#DIV/0!</v>
      </c>
      <c r="DP75" s="57"/>
      <c r="DQ75" s="57"/>
      <c r="DR75" s="56">
        <f t="shared" si="320"/>
        <v>2</v>
      </c>
      <c r="DS75" s="56">
        <f t="shared" si="321"/>
        <v>0</v>
      </c>
      <c r="DT75" s="38">
        <f t="shared" si="322"/>
        <v>0</v>
      </c>
      <c r="DU75" s="38">
        <f t="shared" si="225"/>
        <v>2</v>
      </c>
      <c r="DV75" s="38">
        <f t="shared" si="323"/>
        <v>0</v>
      </c>
      <c r="DW75" s="39">
        <f t="shared" si="324"/>
        <v>0</v>
      </c>
      <c r="DX75" s="39">
        <f t="shared" si="325"/>
        <v>0</v>
      </c>
      <c r="DY75" s="39">
        <f t="shared" si="326"/>
        <v>0</v>
      </c>
      <c r="DZ75" s="39">
        <f t="shared" si="327"/>
        <v>0</v>
      </c>
      <c r="EA75" s="39">
        <f t="shared" si="328"/>
        <v>0</v>
      </c>
      <c r="EB75" s="37" t="e">
        <f t="shared" si="226"/>
        <v>#DIV/0!</v>
      </c>
      <c r="EC75" s="37" t="e">
        <f t="shared" si="227"/>
        <v>#DIV/0!</v>
      </c>
      <c r="ED75" s="37" t="e">
        <f t="shared" si="228"/>
        <v>#DIV/0!</v>
      </c>
      <c r="EE75" s="37" t="e">
        <f t="shared" si="229"/>
        <v>#DIV/0!</v>
      </c>
      <c r="EF75" s="39" t="e">
        <f t="shared" si="230"/>
        <v>#DIV/0!</v>
      </c>
      <c r="EG75" s="37" t="e">
        <f t="shared" si="231"/>
        <v>#DIV/0!</v>
      </c>
      <c r="EH75" s="37" t="e">
        <f t="shared" si="232"/>
        <v>#DIV/0!</v>
      </c>
      <c r="EI75" s="11" t="b">
        <f t="shared" si="233"/>
        <v>1</v>
      </c>
      <c r="EJ75" s="11" t="b">
        <f t="shared" si="234"/>
        <v>0</v>
      </c>
      <c r="EK75" s="39" t="e">
        <f t="shared" si="235"/>
        <v>#DIV/0!</v>
      </c>
      <c r="EL75" s="39" t="e">
        <f t="shared" si="236"/>
        <v>#DIV/0!</v>
      </c>
      <c r="EM75" s="39" t="e">
        <f t="shared" si="237"/>
        <v>#DIV/0!</v>
      </c>
      <c r="EN75" s="39" t="e">
        <f t="shared" si="238"/>
        <v>#DIV/0!</v>
      </c>
      <c r="EO75" s="39" t="e">
        <f t="shared" si="239"/>
        <v>#DIV/0!</v>
      </c>
      <c r="EP75" s="39" t="e">
        <f t="shared" si="240"/>
        <v>#DIV/0!</v>
      </c>
      <c r="EQ75" s="39" t="e">
        <f t="shared" si="241"/>
        <v>#DIV/0!</v>
      </c>
      <c r="ER75" s="39" t="e">
        <f t="shared" si="242"/>
        <v>#DIV/0!</v>
      </c>
      <c r="ES75" s="58" t="str">
        <f t="shared" si="243"/>
        <v>(OH,F,Cl)-dominate amphibole</v>
      </c>
      <c r="ET75" s="58" t="e">
        <f t="shared" si="244"/>
        <v>#N/A</v>
      </c>
      <c r="EU75" s="56">
        <f t="shared" si="329"/>
        <v>0</v>
      </c>
      <c r="EV75" s="56">
        <f t="shared" si="330"/>
        <v>0</v>
      </c>
      <c r="EW75" s="56">
        <f t="shared" si="331"/>
        <v>0</v>
      </c>
      <c r="EX75" s="56">
        <f t="shared" si="332"/>
        <v>0</v>
      </c>
      <c r="EY75" s="56">
        <f t="shared" si="333"/>
        <v>0</v>
      </c>
      <c r="EZ75" s="56">
        <f t="shared" si="334"/>
        <v>0</v>
      </c>
      <c r="FA75" s="39">
        <f t="shared" si="335"/>
        <v>0</v>
      </c>
      <c r="FB75" s="39">
        <f t="shared" si="336"/>
        <v>0</v>
      </c>
      <c r="FC75" s="54">
        <f t="shared" si="337"/>
        <v>0</v>
      </c>
      <c r="FD75" s="54">
        <f t="shared" si="338"/>
        <v>0</v>
      </c>
      <c r="FE75" s="39">
        <f t="shared" si="339"/>
        <v>0</v>
      </c>
      <c r="FF75" s="54">
        <f t="shared" si="340"/>
        <v>0</v>
      </c>
      <c r="FG75" s="39">
        <f t="shared" si="341"/>
        <v>0</v>
      </c>
      <c r="FH75" s="39">
        <f t="shared" si="245"/>
        <v>0</v>
      </c>
      <c r="FI75" s="39">
        <f t="shared" si="246"/>
        <v>0</v>
      </c>
      <c r="FJ75" s="39">
        <f t="shared" si="247"/>
        <v>0</v>
      </c>
      <c r="FK75" s="39" t="e">
        <f t="shared" si="248"/>
        <v>#DIV/0!</v>
      </c>
      <c r="FL75" s="39" t="e">
        <f t="shared" si="249"/>
        <v>#DIV/0!</v>
      </c>
      <c r="FM75" s="39" t="e">
        <f t="shared" si="250"/>
        <v>#DIV/0!</v>
      </c>
      <c r="FN75" s="39">
        <f t="shared" si="251"/>
        <v>1</v>
      </c>
      <c r="FO75" s="39">
        <f t="shared" si="342"/>
        <v>0</v>
      </c>
      <c r="FP75" s="39">
        <f t="shared" si="343"/>
        <v>0</v>
      </c>
      <c r="FQ75" s="39">
        <f t="shared" si="344"/>
        <v>0</v>
      </c>
      <c r="FR75" s="39">
        <f t="shared" si="252"/>
        <v>0</v>
      </c>
      <c r="FS75" s="39">
        <f t="shared" si="253"/>
        <v>0</v>
      </c>
      <c r="FU75" s="39" t="e">
        <f t="shared" si="254"/>
        <v>#DIV/0!</v>
      </c>
      <c r="FV75" s="39" t="e">
        <f t="shared" si="255"/>
        <v>#DIV/0!</v>
      </c>
      <c r="FW75" s="39" t="e">
        <f t="shared" si="256"/>
        <v>#DIV/0!</v>
      </c>
      <c r="FY75" s="39" t="e">
        <f t="shared" si="257"/>
        <v>#DIV/0!</v>
      </c>
      <c r="FZ75" s="39" t="e">
        <f t="shared" si="258"/>
        <v>#DIV/0!</v>
      </c>
      <c r="GA75" s="39" t="e">
        <f t="shared" si="259"/>
        <v>#DIV/0!</v>
      </c>
      <c r="GB75" s="39" t="e">
        <f t="shared" si="260"/>
        <v>#DIV/0!</v>
      </c>
      <c r="GC75" s="39" t="e">
        <f t="shared" si="261"/>
        <v>#DIV/0!</v>
      </c>
      <c r="GD75" s="39" t="e">
        <f t="shared" si="262"/>
        <v>#DIV/0!</v>
      </c>
      <c r="GE75" s="39" t="e">
        <f t="shared" si="263"/>
        <v>#DIV/0!</v>
      </c>
      <c r="GF75" s="39" t="e">
        <f t="shared" si="264"/>
        <v>#DIV/0!</v>
      </c>
      <c r="GG75" s="39" t="e">
        <f t="shared" si="265"/>
        <v>#DIV/0!</v>
      </c>
      <c r="GH75" s="39" t="e">
        <f t="shared" si="266"/>
        <v>#DIV/0!</v>
      </c>
      <c r="GI75" s="39"/>
      <c r="GJ75" s="39" t="e">
        <f t="shared" si="267"/>
        <v>#DIV/0!</v>
      </c>
      <c r="GK75" s="39" t="e">
        <f t="shared" si="268"/>
        <v>#DIV/0!</v>
      </c>
      <c r="GL75" s="39" t="e">
        <f t="shared" si="269"/>
        <v>#DIV/0!</v>
      </c>
      <c r="GM75" s="39" t="e">
        <f t="shared" si="270"/>
        <v>#DIV/0!</v>
      </c>
      <c r="GN75" s="39" t="e">
        <f t="shared" si="271"/>
        <v>#DIV/0!</v>
      </c>
      <c r="GO75" s="57"/>
      <c r="GP75" s="57" t="e">
        <f t="shared" si="272"/>
        <v>#DIV/0!</v>
      </c>
      <c r="GQ75" s="59" t="e">
        <f t="shared" si="273"/>
        <v>#DIV/0!</v>
      </c>
      <c r="GR75" s="41" t="e">
        <f t="shared" si="274"/>
        <v>#DIV/0!</v>
      </c>
      <c r="GS75" s="57" t="e">
        <f t="shared" si="275"/>
        <v>#DIV/0!</v>
      </c>
      <c r="GT75" s="57" t="e">
        <f t="shared" si="276"/>
        <v>#DIV/0!</v>
      </c>
      <c r="GU75" s="57" t="e">
        <f t="shared" si="277"/>
        <v>#DIV/0!</v>
      </c>
      <c r="GV75" s="57"/>
      <c r="GW75" s="42" t="e">
        <f t="shared" si="278"/>
        <v>#DIV/0!</v>
      </c>
      <c r="GX75" s="42" t="e">
        <f t="shared" si="279"/>
        <v>#DIV/0!</v>
      </c>
      <c r="GY75" s="42" t="e">
        <f t="shared" si="280"/>
        <v>#DIV/0!</v>
      </c>
      <c r="GZ75" s="57"/>
      <c r="HA75" s="2" t="e">
        <f t="shared" si="281"/>
        <v>#DIV/0!</v>
      </c>
      <c r="HB75" s="2" t="e">
        <f t="shared" si="282"/>
        <v>#DIV/0!</v>
      </c>
      <c r="HC75" s="2" t="e">
        <f t="shared" si="283"/>
        <v>#DIV/0!</v>
      </c>
      <c r="HD75" s="2" t="e">
        <f t="shared" si="284"/>
        <v>#DIV/0!</v>
      </c>
      <c r="HE75" s="2" t="e">
        <f t="shared" si="285"/>
        <v>#DIV/0!</v>
      </c>
      <c r="HF75" s="2" t="e">
        <f t="shared" si="286"/>
        <v>#DIV/0!</v>
      </c>
      <c r="HG75" s="2" t="e">
        <f t="shared" si="287"/>
        <v>#DIV/0!</v>
      </c>
      <c r="HH75" s="2" t="e">
        <f t="shared" si="288"/>
        <v>#DIV/0!</v>
      </c>
      <c r="HI75" s="2" t="e">
        <f t="shared" si="289"/>
        <v>#DIV/0!</v>
      </c>
      <c r="HJ75" s="11" t="e">
        <f t="shared" si="290"/>
        <v>#DIV/0!</v>
      </c>
      <c r="HK75" s="60" t="e">
        <f t="shared" si="291"/>
        <v>#DIV/0!</v>
      </c>
      <c r="HL75" s="57"/>
      <c r="HM75" s="57" t="e">
        <f t="shared" si="292"/>
        <v>#DIV/0!</v>
      </c>
      <c r="HN75" s="57" t="e">
        <f t="shared" si="293"/>
        <v>#DIV/0!</v>
      </c>
      <c r="HO75" s="57" t="e">
        <f t="shared" si="294"/>
        <v>#DIV/0!</v>
      </c>
      <c r="HP75" s="57" t="e">
        <f t="shared" si="295"/>
        <v>#DIV/0!</v>
      </c>
      <c r="HQ75" s="57" t="e">
        <f t="shared" si="296"/>
        <v>#DIV/0!</v>
      </c>
      <c r="HR75" s="57"/>
      <c r="HS75" s="57" t="e">
        <f t="shared" si="297"/>
        <v>#DIV/0!</v>
      </c>
      <c r="HT75" s="57" t="e">
        <f t="shared" si="298"/>
        <v>#DIV/0!</v>
      </c>
      <c r="HU75" s="57" t="e">
        <f t="shared" si="299"/>
        <v>#DIV/0!</v>
      </c>
      <c r="HV75" s="57" t="e">
        <f t="shared" si="300"/>
        <v>#DIV/0!</v>
      </c>
      <c r="HW75" s="57" t="e">
        <f t="shared" si="301"/>
        <v>#DIV/0!</v>
      </c>
      <c r="HX75" s="57"/>
      <c r="HY75" s="57" t="e">
        <f t="shared" si="302"/>
        <v>#DIV/0!</v>
      </c>
      <c r="HZ75" s="57" t="e">
        <f t="shared" si="303"/>
        <v>#DIV/0!</v>
      </c>
      <c r="IA75" s="57"/>
      <c r="IB75" s="61">
        <f t="shared" si="304"/>
        <v>0</v>
      </c>
      <c r="IC75" s="57" t="str">
        <f t="shared" si="305"/>
        <v/>
      </c>
      <c r="ID75" s="42"/>
      <c r="IE75" s="2" t="str">
        <f t="shared" si="306"/>
        <v/>
      </c>
      <c r="IF75" s="60" t="e">
        <f t="shared" si="307"/>
        <v>#DIV/0!</v>
      </c>
      <c r="IG75" s="60" t="str">
        <f t="shared" si="308"/>
        <v/>
      </c>
      <c r="IH75" s="60" t="str">
        <f t="shared" si="309"/>
        <v>zinco-</v>
      </c>
      <c r="II75" s="60" t="str">
        <f t="shared" si="310"/>
        <v>mangano-</v>
      </c>
      <c r="IJ75" s="60" t="e">
        <f t="shared" si="311"/>
        <v>#DIV/0!</v>
      </c>
      <c r="IK75" s="60" t="e">
        <f t="shared" si="312"/>
        <v>#DIV/0!</v>
      </c>
      <c r="IL75" s="60" t="e">
        <f t="shared" si="313"/>
        <v>#DIV/0!</v>
      </c>
      <c r="IM75" s="60" t="e">
        <f t="shared" si="314"/>
        <v>#DIV/0!</v>
      </c>
      <c r="IN75" s="60" t="str">
        <f t="shared" si="315"/>
        <v/>
      </c>
      <c r="IO75" s="60" t="str">
        <f t="shared" si="316"/>
        <v/>
      </c>
      <c r="IP75" s="57"/>
      <c r="IQ75" s="57" t="str">
        <f t="shared" si="317"/>
        <v>ERROR!!</v>
      </c>
    </row>
    <row r="76" spans="1:251">
      <c r="A76"/>
      <c r="B76"/>
      <c r="C76"/>
      <c r="D76"/>
      <c r="E76"/>
      <c r="F76" t="s">
        <v>196</v>
      </c>
      <c r="G76" s="69"/>
      <c r="H76" s="69"/>
      <c r="I76" s="69"/>
      <c r="J76" s="69"/>
      <c r="K76"/>
      <c r="L76" s="69"/>
      <c r="M76"/>
      <c r="N76" s="69"/>
      <c r="O76" s="69"/>
      <c r="P76" s="69"/>
      <c r="Q76" s="69"/>
      <c r="R76" s="69"/>
      <c r="S76" s="67"/>
      <c r="T76" s="67"/>
      <c r="U76" s="69"/>
      <c r="V76"/>
      <c r="W76"/>
      <c r="X76" s="29">
        <f t="shared" ref="X76:X139" si="346">0.5*(S76/AQ76+T76/AR76)*16</f>
        <v>0</v>
      </c>
      <c r="Y76" s="29">
        <f t="shared" ref="Y76:Y139" si="347">SUM(G76:W76)-X76-K76-L76</f>
        <v>0</v>
      </c>
      <c r="Z76" s="29" t="e">
        <f t="shared" ref="Z76:Z139" si="348">M76/AK76*DO76/2*AJ76</f>
        <v>#DIV/0!</v>
      </c>
      <c r="AA76" s="29" t="e">
        <f t="shared" ref="AA76:AA139" si="349">M76/AK76*(1-DO76)*AK76</f>
        <v>#DIV/0!</v>
      </c>
      <c r="AB76" s="29" t="e">
        <f t="shared" ref="AB76:AB139" si="350">G76*DG76*18/AF76/CG76/2</f>
        <v>#DIV/0!</v>
      </c>
      <c r="AC76" s="29" t="e">
        <f t="shared" ref="AC76:AC139" si="351">Y76-M76+Z76+AA76+AB76</f>
        <v>#DIV/0!</v>
      </c>
      <c r="AF76" s="23">
        <v>60.084299999999999</v>
      </c>
      <c r="AG76" s="23">
        <v>79.878799999999998</v>
      </c>
      <c r="AH76" s="23">
        <v>101.96120000000001</v>
      </c>
      <c r="AI76" s="23">
        <v>151.99039999999999</v>
      </c>
      <c r="AJ76" s="23">
        <v>159.69</v>
      </c>
      <c r="AK76" s="23">
        <v>71.846400000000003</v>
      </c>
      <c r="AL76" s="23">
        <v>70.9375</v>
      </c>
      <c r="AM76" s="23">
        <v>40.304400000000001</v>
      </c>
      <c r="AN76" s="23">
        <v>56.077399999999997</v>
      </c>
      <c r="AO76" s="23">
        <v>61.978999999999999</v>
      </c>
      <c r="AP76" s="23">
        <v>94.195999999999998</v>
      </c>
      <c r="AQ76" s="23">
        <v>18.998000000000001</v>
      </c>
      <c r="AR76" s="23">
        <v>35.450000000000003</v>
      </c>
      <c r="AS76" s="23">
        <v>29.88</v>
      </c>
      <c r="AT76" s="23">
        <v>74.691999999999993</v>
      </c>
      <c r="AU76" s="23">
        <v>81.39</v>
      </c>
      <c r="AX76" s="54">
        <f t="shared" ref="AX76:AX139" si="352">G76/AF76</f>
        <v>0</v>
      </c>
      <c r="AY76" s="54">
        <f t="shared" ref="AY76:AY139" si="353">H76/AG76</f>
        <v>0</v>
      </c>
      <c r="AZ76" s="54">
        <f t="shared" ref="AZ76:AZ139" si="354">I76/AH76*2</f>
        <v>0</v>
      </c>
      <c r="BA76" s="54">
        <f t="shared" ref="BA76:BA139" si="355">J76/AI76*2</f>
        <v>0</v>
      </c>
      <c r="BB76" s="54">
        <f t="shared" ref="BB76:BB139" si="356">M76/AK76</f>
        <v>0</v>
      </c>
      <c r="BC76" s="54">
        <f t="shared" ref="BC76:BC139" si="357">N76/AL76</f>
        <v>0</v>
      </c>
      <c r="BD76" s="54">
        <f t="shared" ref="BD76:BD139" si="358">O76/AM76</f>
        <v>0</v>
      </c>
      <c r="BE76" s="54">
        <f t="shared" ref="BE76:BE139" si="359">P76/AN76</f>
        <v>0</v>
      </c>
      <c r="BF76" s="54">
        <f t="shared" ref="BF76:BF139" si="360">Q76/AO76*2</f>
        <v>0</v>
      </c>
      <c r="BG76" s="54">
        <f t="shared" ref="BG76:BG139" si="361">R76/AP76*2</f>
        <v>0</v>
      </c>
      <c r="BH76" s="54">
        <f t="shared" ref="BH76:BH139" si="362">S76/AQ76</f>
        <v>0</v>
      </c>
      <c r="BI76" s="54">
        <f t="shared" ref="BI76:BI139" si="363">T76/AR76</f>
        <v>0</v>
      </c>
      <c r="BJ76" s="54">
        <f t="shared" ref="BJ76:BJ139" si="364">W76/AS76*2</f>
        <v>0</v>
      </c>
      <c r="BK76" s="54">
        <f t="shared" ref="BK76:BK139" si="365">U76/AT76</f>
        <v>0</v>
      </c>
      <c r="BL76" s="54">
        <f t="shared" ref="BL76:BL139" si="366">V76/AU76</f>
        <v>0</v>
      </c>
      <c r="BM76" s="42"/>
      <c r="BO76" s="54">
        <f>'Norm-coeff'!$C$2+$AX76*'Norm-coeff'!$D$2+$AY76*'Norm-coeff'!$E$2+$AZ76*'Norm-coeff'!$F$2+$BA76*'Norm-coeff'!$G$2+$BB76*'Norm-coeff'!$H$2+$BC76*'Norm-coeff'!$I$2+$BD76*'Norm-coeff'!$J$2+$BE76*'Norm-coeff'!$K$2+$BF76*'Norm-coeff'!$L$2+$BG76*'Norm-coeff'!$M$2+$BH76*'Norm-coeff'!$N$2+$BI76*'Norm-coeff'!$O$2</f>
        <v>5.4045421474420303</v>
      </c>
      <c r="BP76" s="54">
        <f>'Norm-coeff'!$C$3+$AX76*'Norm-coeff'!$D$3+$AY76*'Norm-coeff'!$E$3+$AZ76*'Norm-coeff'!$F$3+$BA76*'Norm-coeff'!$G$3+$BB76*'Norm-coeff'!$H$3+$BC76*'Norm-coeff'!$I$3+$BD76*'Norm-coeff'!$J$3+$BE76*'Norm-coeff'!$K$3+$BF76*'Norm-coeff'!$L$3+$BG76*'Norm-coeff'!$M$3+$BH76*'Norm-coeff'!$N$3+$BI76*'Norm-coeff'!$O$3</f>
        <v>3.15319116612705</v>
      </c>
      <c r="BQ76" s="54">
        <f>'Norm-coeff'!$C$4+$AX76*'Norm-coeff'!$D$4+$AY76*'Norm-coeff'!$E$4+$AZ76*'Norm-coeff'!$F$4+$BA76*'Norm-coeff'!$G$4+$BB76*'Norm-coeff'!$H$4+$BC76*'Norm-coeff'!$I$4+$BD76*'Norm-coeff'!$J$4+$BE76*'Norm-coeff'!$K$4+$BF76*'Norm-coeff'!$L$4+$BG76*'Norm-coeff'!$M$4+$BH76*'Norm-coeff'!$N$4+$BI76*'Norm-coeff'!$O$4</f>
        <v>1.42115649462768</v>
      </c>
      <c r="BR76" s="54">
        <f>'Norm-coeff'!$C$5+$AX76*'Norm-coeff'!$D$5+$AY76*'Norm-coeff'!$E$5+$AZ76*'Norm-coeff'!$F$5+$BA76*'Norm-coeff'!$G$5+$BB76*'Norm-coeff'!$H$5+$BC76*'Norm-coeff'!$I$5+$BD76*'Norm-coeff'!$J$5+$BE76*'Norm-coeff'!$K$5+$BF76*'Norm-coeff'!$L$5+$BG76*'Norm-coeff'!$M$5+$BH76*'Norm-coeff'!$N$5+$BI76*'Norm-coeff'!$O$5</f>
        <v>1.0553329241296201</v>
      </c>
      <c r="BS76" s="54">
        <f>'Norm-coeff'!$C$6+$AX76*'Norm-coeff'!$D$6+$AY76*'Norm-coeff'!$E$6+$AZ76*'Norm-coeff'!$F$6+$BA76*'Norm-coeff'!$G$6+$BB76*'Norm-coeff'!$H$6+$BC76*'Norm-coeff'!$I$6+$BD76*'Norm-coeff'!$J$6+$BE76*'Norm-coeff'!$K$6+$BF76*'Norm-coeff'!$L$6+$BG76*'Norm-coeff'!$M$6+$BH76*'Norm-coeff'!$N$6+$BI76*'Norm-coeff'!$O$6</f>
        <v>-1.48700885495103E-2</v>
      </c>
      <c r="BT76" s="54">
        <f>'Norm-coeff'!$C$7+$AX76*'Norm-coeff'!$D$7+$AY76*'Norm-coeff'!$E$7+$AZ76*'Norm-coeff'!$F$7+$BA76*'Norm-coeff'!$G$7+$BB76*'Norm-coeff'!$H$7+$BC76*'Norm-coeff'!$I$7+$BD76*'Norm-coeff'!$J$7+$BE76*'Norm-coeff'!$K$7+$BF76*'Norm-coeff'!$L$7+$BG76*'Norm-coeff'!$M$7+$BH76*'Norm-coeff'!$N$7+$BI76*'Norm-coeff'!$O$7</f>
        <v>2.0907583608832998</v>
      </c>
      <c r="BU76" s="54">
        <f>'Norm-coeff'!$C$8+$AX76*'Norm-coeff'!$D$8+$AY76*'Norm-coeff'!$E$8+$AZ76*'Norm-coeff'!$F$8+$BA76*'Norm-coeff'!$G$8+$BB76*'Norm-coeff'!$H$8+$BC76*'Norm-coeff'!$I$8+$BD76*'Norm-coeff'!$J$8+$BE76*'Norm-coeff'!$K$8+$BF76*'Norm-coeff'!$L$8+$BG76*'Norm-coeff'!$M$8+$BH76*'Norm-coeff'!$N$8+$BI76*'Norm-coeff'!$O$8</f>
        <v>0.65894159836244504</v>
      </c>
      <c r="BV76" s="54">
        <f>'Norm-coeff'!$C$9+$AX76*'Norm-coeff'!$D$9+$AY76*'Norm-coeff'!$E$9+$AZ76*'Norm-coeff'!$F$9+$BA76*'Norm-coeff'!$G$9+$BB76*'Norm-coeff'!$H$9+$BC76*'Norm-coeff'!$I$9+$BD76*'Norm-coeff'!$J$9+$BE76*'Norm-coeff'!$K$9+$BF76*'Norm-coeff'!$L$9+$BG76*'Norm-coeff'!$M$9+$BH76*'Norm-coeff'!$N$9+$BI76*'Norm-coeff'!$O$9</f>
        <v>1.48961085014701</v>
      </c>
      <c r="BW76" s="54">
        <f>'Norm-coeff'!$C$10+$AX76*'Norm-coeff'!$D$10+$AY76*'Norm-coeff'!$E$10+$AZ76*'Norm-coeff'!$F$10+$BA76*'Norm-coeff'!$G$10+$BB76*'Norm-coeff'!$H$10+$BC76*'Norm-coeff'!$I$10+$BD76*'Norm-coeff'!$J$10+$BE76*'Norm-coeff'!$K$10+$BF76*'Norm-coeff'!$L$10+$BG76*'Norm-coeff'!$M$10+$BH76*'Norm-coeff'!$N$10+$BI76*'Norm-coeff'!$O$10</f>
        <v>1.42058735749591</v>
      </c>
      <c r="BX76" s="54">
        <f>'Norm-coeff'!$C$11+$AX76*'Norm-coeff'!$D$11+$AY76*'Norm-coeff'!$E$11+$AZ76*'Norm-coeff'!$F$11+$BA76*'Norm-coeff'!$G$11+$BB76*'Norm-coeff'!$H$11+$BC76*'Norm-coeff'!$I$11+$BD76*'Norm-coeff'!$J$11+$BE76*'Norm-coeff'!$K$11+$BF76*'Norm-coeff'!$L$11+$BG76*'Norm-coeff'!$M$11+$BH76*'Norm-coeff'!$N$11+$BI76*'Norm-coeff'!$O$11</f>
        <v>0.221233014421479</v>
      </c>
      <c r="BY76" s="54">
        <f>'Norm-coeff'!$C$12+$AX76*'Norm-coeff'!$D$12+$AY76*'Norm-coeff'!$E$12+$AZ76*'Norm-coeff'!$F$12+$BA76*'Norm-coeff'!$G$12+$BB76*'Norm-coeff'!$H$12+$BC76*'Norm-coeff'!$I$12+$BD76*'Norm-coeff'!$J$12+$BE76*'Norm-coeff'!$K$12+$BF76*'Norm-coeff'!$L$12+$BG76*'Norm-coeff'!$M$12+$BH76*'Norm-coeff'!$N$12+$BI76*'Norm-coeff'!$O$12</f>
        <v>0.283527502056037</v>
      </c>
      <c r="BZ76" s="54">
        <f>'Norm-coeff'!$C$13+$AX76*'Norm-coeff'!$D$13+$AY76*'Norm-coeff'!$E$13+$AZ76*'Norm-coeff'!$F$13+$BA76*'Norm-coeff'!$G$13+$BB76*'Norm-coeff'!$H$13+$BC76*'Norm-coeff'!$I$13+$BD76*'Norm-coeff'!$J$13+$BE76*'Norm-coeff'!$K$13+$BF76*'Norm-coeff'!$L$13+$BG76*'Norm-coeff'!$M$13+$BH76*'Norm-coeff'!$N$13+$BI76*'Norm-coeff'!$O$13</f>
        <v>-4.1864930554451202E-2</v>
      </c>
      <c r="CA76" s="54">
        <f>'Norm-coeff'!$C$14+$AX76*'Norm-coeff'!$D$14+$AY76*'Norm-coeff'!$E$14+$AZ76*'Norm-coeff'!$F$14+$BA76*'Norm-coeff'!$G$14+$BB76*'Norm-coeff'!$H$14+$BC76*'Norm-coeff'!$I$14+$BD76*'Norm-coeff'!$J$14+$BE76*'Norm-coeff'!$K$14+$BF76*'Norm-coeff'!$L$14+$BG76*'Norm-coeff'!$M$14+$BH76*'Norm-coeff'!$N$14+$BI76*'Norm-coeff'!$O$14</f>
        <v>4.2526983164477103</v>
      </c>
      <c r="CC76" s="54">
        <f t="shared" si="318"/>
        <v>0</v>
      </c>
      <c r="CG76" s="54">
        <f t="shared" ref="CG76:CG139" si="367">IF(OR(BO76&lt;=0,AX76&lt;=0),0,BO76)</f>
        <v>0</v>
      </c>
      <c r="CH76" s="54">
        <f t="shared" si="345"/>
        <v>0</v>
      </c>
      <c r="CI76" s="54">
        <f t="shared" ref="CI76:CI139" si="368">IF(AY76*CC76-CL76&lt;=0,0,AY76*CC76-CL76)</f>
        <v>0</v>
      </c>
      <c r="CJ76" s="56">
        <f t="shared" ref="CJ76:CJ139" si="369">SUM(CG76:CI76)</f>
        <v>0</v>
      </c>
      <c r="CK76" s="54">
        <f t="shared" ref="CK76:CK139" si="370">IF(AZ76*CC76-CH76&lt;=0,0,AZ76*CC76-CH76)</f>
        <v>0</v>
      </c>
      <c r="CL76" s="54">
        <f t="shared" ref="CL76:CL139" si="371">IF(OR(BU76&lt;=0,AY76&lt;=0),0,BU76)</f>
        <v>0</v>
      </c>
      <c r="CM76" s="54">
        <f t="shared" ref="CM76:CM139" si="372">IF(OR(BQ76&lt;=0,BB76&lt;=0),0,BQ76)</f>
        <v>0</v>
      </c>
      <c r="CN76" s="54">
        <f t="shared" ref="CN76:CN139" si="373">BA76*$CC76</f>
        <v>0</v>
      </c>
      <c r="CO76" s="54">
        <f t="shared" ref="CO76:CO139" si="374">BK76*$CC76</f>
        <v>0</v>
      </c>
      <c r="CP76" s="54">
        <f t="shared" ref="CP76:CP139" si="375">BL76*$CC76</f>
        <v>0</v>
      </c>
      <c r="CQ76" s="54">
        <f t="shared" ref="CQ76:CQ139" si="376">IF(OR(BS76&lt;=0,BC76&lt;=0),0,BS76)</f>
        <v>0</v>
      </c>
      <c r="CR76" s="54">
        <f t="shared" ref="CR76:CR139" si="377">IF(OR(BT76&lt;=0,BD76&lt;=0),0,IF(BT76&lt;=BD76*CC76,BT76,BD76*CC76))</f>
        <v>0</v>
      </c>
      <c r="CS76" s="54">
        <f t="shared" ref="CS76:CS139" si="378">IF(OR(BR76&lt;=0,BB76&lt;=0),0,BR76)</f>
        <v>0</v>
      </c>
      <c r="CU76" s="54">
        <f t="shared" ref="CU76:CU139" si="379">SUM(CK76:CT76)</f>
        <v>0</v>
      </c>
      <c r="CV76" s="54">
        <f t="shared" ref="CV76:CV139" si="380">IF(BC76*$CC76-CQ76&lt;=0, 0, BC76*$CC76-CQ76)</f>
        <v>0</v>
      </c>
      <c r="CW76" s="54">
        <f t="shared" ref="CW76:CW139" si="381">IF(BB76*CC76-CM76-CS76&lt;=0,0,BB76*CC76-CM76-CS76)</f>
        <v>0</v>
      </c>
      <c r="CX76" s="54">
        <f t="shared" ref="CX76:CX139" si="382">IF(BD76*$CC76-CR76&lt;=0, 0, BD76*$CC76-CR76)</f>
        <v>0</v>
      </c>
      <c r="CZ76" s="54">
        <f t="shared" ref="CZ76:CZ139" si="383">IF(OR(BV76&lt;=0,BE76&lt;=0),0,BV76)</f>
        <v>0</v>
      </c>
      <c r="DA76" s="54">
        <f t="shared" ref="DA76:DA139" si="384">IF(OR(BW76&lt;=0,BF76&lt;=0),0,BW76)</f>
        <v>0</v>
      </c>
      <c r="DB76" s="54">
        <f t="shared" ref="DB76:DB139" si="385">SUM(CV76:DA76)</f>
        <v>0</v>
      </c>
      <c r="DC76" s="54">
        <f t="shared" ref="DC76:DC139" si="386">IF(BE76*$CC76-CZ76&lt;=0,0,BE76*$CC76-CZ76)</f>
        <v>0</v>
      </c>
      <c r="DD76" s="54">
        <f t="shared" ref="DD76:DD139" si="387">IF(BF76*$CC76-DA76&lt;=0,0,BF76*$CC76-DA76)</f>
        <v>0</v>
      </c>
      <c r="DE76" s="54">
        <f t="shared" ref="DE76:DE139" si="388">IF(OR(BX76&lt;=0,BG76&lt;=0),0,BX76)</f>
        <v>0</v>
      </c>
      <c r="DF76" s="54">
        <f t="shared" ref="DF76:DF139" si="389">SUM(DC76:DE76)</f>
        <v>0</v>
      </c>
      <c r="DG76" s="54">
        <f t="shared" ref="DG76:DG139" si="390">IF(CA76&lt;=0,0,IF(CA76&gt;=2,2,CA76))</f>
        <v>2</v>
      </c>
      <c r="DH76" s="71">
        <f t="shared" ref="DH76:DH139" si="391">IF(OR(BY76&lt;=0,BH76&lt;=0),0,BY76)</f>
        <v>0</v>
      </c>
      <c r="DI76" s="71">
        <f t="shared" ref="DI76:DI139" si="392">IF(OR(BZ76&lt;=0,BI76&lt;=0),0,BZ76)</f>
        <v>0</v>
      </c>
      <c r="DJ76" s="54">
        <f t="shared" ref="DJ76:DJ139" si="393">IF(2-DG76-DH76-DI76&lt;=0,0,2-DG76-DH76-DI76)</f>
        <v>0</v>
      </c>
      <c r="DK76" s="54">
        <f t="shared" ref="DK76:DK139" si="394">SUM(DG76:DJ76)</f>
        <v>2</v>
      </c>
      <c r="DL76" s="4">
        <f t="shared" si="319"/>
        <v>0</v>
      </c>
      <c r="DM76" s="3">
        <f t="shared" ref="DM76:DM139" si="395">CM76</f>
        <v>0</v>
      </c>
      <c r="DN76" s="3">
        <f t="shared" ref="DN76:DN139" si="396">CS76+CW76</f>
        <v>0</v>
      </c>
      <c r="DO76" s="4" t="e">
        <f t="shared" ref="DO76:DO139" si="397">DM76/(DM76+DN76)</f>
        <v>#DIV/0!</v>
      </c>
      <c r="DP76" s="57"/>
      <c r="DQ76" s="57"/>
      <c r="DR76" s="56">
        <f t="shared" si="320"/>
        <v>2</v>
      </c>
      <c r="DS76" s="56">
        <f t="shared" si="321"/>
        <v>0</v>
      </c>
      <c r="DT76" s="38">
        <f t="shared" si="322"/>
        <v>0</v>
      </c>
      <c r="DU76" s="38">
        <f t="shared" ref="DU76:DU139" si="398">DR76+DS76+DT76</f>
        <v>2</v>
      </c>
      <c r="DV76" s="38">
        <f t="shared" si="323"/>
        <v>0</v>
      </c>
      <c r="DW76" s="39">
        <f t="shared" si="324"/>
        <v>0</v>
      </c>
      <c r="DX76" s="39">
        <f t="shared" si="325"/>
        <v>0</v>
      </c>
      <c r="DY76" s="39">
        <f t="shared" si="326"/>
        <v>0</v>
      </c>
      <c r="DZ76" s="39">
        <f t="shared" si="327"/>
        <v>0</v>
      </c>
      <c r="EA76" s="39">
        <f t="shared" si="328"/>
        <v>0</v>
      </c>
      <c r="EB76" s="37" t="e">
        <f t="shared" ref="EB76:EB139" si="399">DW76/EA76</f>
        <v>#DIV/0!</v>
      </c>
      <c r="EC76" s="37" t="e">
        <f t="shared" ref="EC76:EC139" si="400">DX76/EA76</f>
        <v>#DIV/0!</v>
      </c>
      <c r="ED76" s="37" t="e">
        <f t="shared" ref="ED76:ED139" si="401">DY76/EA76</f>
        <v>#DIV/0!</v>
      </c>
      <c r="EE76" s="37" t="e">
        <f t="shared" ref="EE76:EE139" si="402">DZ76/EA76</f>
        <v>#DIV/0!</v>
      </c>
      <c r="EF76" s="39" t="e">
        <f t="shared" ref="EF76:EF139" si="403">DW76/(DW76+DX76)</f>
        <v>#DIV/0!</v>
      </c>
      <c r="EG76" s="37" t="e">
        <f t="shared" ref="EG76:EG139" si="404">(DW76+DZ76)/EA76</f>
        <v>#DIV/0!</v>
      </c>
      <c r="EH76" s="37" t="e">
        <f t="shared" ref="EH76:EH139" si="405">(DX76+DY76)/EA76</f>
        <v>#DIV/0!</v>
      </c>
      <c r="EI76" s="11" t="b">
        <f t="shared" ref="EI76:EI139" si="406">IF(DU76&gt;=DV76,TRUE,FALSE)</f>
        <v>1</v>
      </c>
      <c r="EJ76" s="11" t="b">
        <f t="shared" ref="EJ76:EJ139" si="407">IF(DU76&gt;=DV76,FALSE,TRUE)</f>
        <v>0</v>
      </c>
      <c r="EK76" s="39" t="e">
        <f t="shared" ref="EK76:EK139" si="408">IF(AND(EG76&gt;=0.75,EE76&gt;EB76),TRUE,FALSE)</f>
        <v>#DIV/0!</v>
      </c>
      <c r="EL76" s="39" t="e">
        <f t="shared" ref="EL76:EL139" si="409">IF(AND(EG76&gt;=0.75,EB76&gt;=EE76),TRUE,FALSE)</f>
        <v>#DIV/0!</v>
      </c>
      <c r="EM76" s="39" t="e">
        <f t="shared" ref="EM76:EM139" si="410">IF(AND(0.75&gt;EG76,EG76&gt;0.25,EB76&gt;=EE76,0.75&gt;EH76,EH76&gt;0.25,EC76&gt;=ED76),TRUE,FALSE)</f>
        <v>#DIV/0!</v>
      </c>
      <c r="EN76" s="39" t="e">
        <f t="shared" ref="EN76:EN139" si="411">IF(AND(EH76&gt;=0.75,EC76&gt;=ED76),TRUE,FALSE)</f>
        <v>#DIV/0!</v>
      </c>
      <c r="EO76" s="39" t="e">
        <f t="shared" ref="EO76:EO139" si="412">IF(AND(EH76&gt;=0.75,ED76&gt;EC76),TRUE,FALSE)</f>
        <v>#DIV/0!</v>
      </c>
      <c r="EP76" s="39" t="e">
        <f t="shared" ref="EP76:EP139" si="413">IF(AND(0.75&gt;EG76,EG76&gt;0.25,EE76&gt;EB76,0.75&gt;EH76,EH76&gt;0.25,EC76&gt;=ED76),TRUE,FALSE)</f>
        <v>#DIV/0!</v>
      </c>
      <c r="EQ76" s="39" t="e">
        <f t="shared" ref="EQ76:EQ139" si="414">IF(AND(0.75&gt;EG76,EG76&gt;0.25,EE76&gt;EB76,0.75&gt;EH76,EH76&gt;0.25,ED76&gt;EC76),TRUE,FALSE)</f>
        <v>#DIV/0!</v>
      </c>
      <c r="ER76" s="39" t="e">
        <f t="shared" ref="ER76:ER139" si="415">IF(AND(0.75&gt;EG76,EG76&gt;0.25,EB76&gt;=EE76,0.75&gt;EH76,EH76&gt;0.25,ED76&gt;EC76),TRUE,FALSE)</f>
        <v>#DIV/0!</v>
      </c>
      <c r="ES76" s="58" t="str">
        <f t="shared" ref="ES76:ES139" si="416">IF(EI76,$EI$2,$EJ$2)</f>
        <v>(OH,F,Cl)-dominate amphibole</v>
      </c>
      <c r="ET76" s="58" t="e">
        <f t="shared" ref="ET76:ET139" si="417">IF(EI76=TRUE, INDEX(EK$2:ER$2,MATCH(TRUE,EK76:ER76,0)),"")</f>
        <v>#N/A</v>
      </c>
      <c r="EU76" s="56">
        <f t="shared" si="329"/>
        <v>0</v>
      </c>
      <c r="EV76" s="56">
        <f t="shared" si="330"/>
        <v>0</v>
      </c>
      <c r="EW76" s="56">
        <f t="shared" si="331"/>
        <v>0</v>
      </c>
      <c r="EX76" s="56">
        <f t="shared" si="332"/>
        <v>0</v>
      </c>
      <c r="EY76" s="56">
        <f t="shared" si="333"/>
        <v>0</v>
      </c>
      <c r="EZ76" s="56">
        <f t="shared" si="334"/>
        <v>0</v>
      </c>
      <c r="FA76" s="39">
        <f t="shared" si="335"/>
        <v>0</v>
      </c>
      <c r="FB76" s="39">
        <f t="shared" si="336"/>
        <v>0</v>
      </c>
      <c r="FC76" s="54">
        <f t="shared" si="337"/>
        <v>0</v>
      </c>
      <c r="FD76" s="54">
        <f t="shared" si="338"/>
        <v>0</v>
      </c>
      <c r="FE76" s="39">
        <f t="shared" si="339"/>
        <v>0</v>
      </c>
      <c r="FF76" s="54">
        <f t="shared" si="340"/>
        <v>0</v>
      </c>
      <c r="FG76" s="39">
        <f t="shared" si="341"/>
        <v>0</v>
      </c>
      <c r="FH76" s="39">
        <f t="shared" ref="FH76:FH139" si="418">EU76+EX76</f>
        <v>0</v>
      </c>
      <c r="FI76" s="39">
        <f t="shared" ref="FI76:FI139" si="419">EW76+EZ76</f>
        <v>0</v>
      </c>
      <c r="FJ76" s="39">
        <f t="shared" ref="FJ76:FJ139" si="420">EV76+EY76</f>
        <v>0</v>
      </c>
      <c r="FK76" s="39" t="e">
        <f t="shared" ref="FK76:FK139" si="421">FJ76/(FH76+FI76+FJ76)</f>
        <v>#DIV/0!</v>
      </c>
      <c r="FL76" s="39" t="e">
        <f t="shared" ref="FL76:FL139" si="422">FH76/(FH76+FI76+FJ76)</f>
        <v>#DIV/0!</v>
      </c>
      <c r="FM76" s="39" t="e">
        <f t="shared" ref="FM76:FM139" si="423">EZ76/(EZ76+EY76+EX76+FA76+FB76+FD76)</f>
        <v>#DIV/0!</v>
      </c>
      <c r="FN76" s="39">
        <f t="shared" ref="FN76:FN139" si="424">IF(1-FO76-FP76-FQ76&lt;=0,0,1-FO76-FP76-FQ76)</f>
        <v>1</v>
      </c>
      <c r="FO76" s="39">
        <f t="shared" si="342"/>
        <v>0</v>
      </c>
      <c r="FP76" s="39">
        <f t="shared" si="343"/>
        <v>0</v>
      </c>
      <c r="FQ76" s="39">
        <f t="shared" si="344"/>
        <v>0</v>
      </c>
      <c r="FR76" s="39">
        <f t="shared" ref="FR76:FR139" si="425">FP76+FQ76+2*FO76</f>
        <v>0</v>
      </c>
      <c r="FS76" s="39">
        <f t="shared" ref="FS76:FS139" si="426">FC76+FD76+FE76+2*FF76-FG76-MIN(DV76,FD76)</f>
        <v>0</v>
      </c>
      <c r="FU76" s="39" t="e">
        <f t="shared" ref="FU76:FU139" si="427">IF(AND(EK76=TRUE,FK76&lt;=0.5,FL76&lt;=1/7),TRUE,FALSE)</f>
        <v>#DIV/0!</v>
      </c>
      <c r="FV76" s="39" t="e">
        <f t="shared" ref="FV76:FV139" si="428">IF(AND(EK76=TRUE,FK76&gt;0.5,FL76&lt;=1/7),TRUE,FALSE)</f>
        <v>#DIV/0!</v>
      </c>
      <c r="FW76" s="39" t="e">
        <f t="shared" ref="FW76:FW139" si="429">IF(AND(EK76=TRUE,FL76&lt;=0.5, 4.5/7&gt;=FU76, FU76&gt;1/7),TRUE,FALSE)</f>
        <v>#DIV/0!</v>
      </c>
      <c r="FY76" s="39" t="e">
        <f t="shared" ref="FY76:FY139" si="430">IF(AND(EL76=TRUE,FR76&lt;0.5,FS76&lt;=0.5,FM76&gt;=0.9),TRUE,FALSE)</f>
        <v>#DIV/0!</v>
      </c>
      <c r="FZ76" s="39" t="e">
        <f t="shared" ref="FZ76:FZ139" si="431">IF(AND(EL76=TRUE,FR76&lt;0.5,1.5&gt;=FS76, FS76&gt;0.5,FF76&lt;0.5),TRUE,FALSE)</f>
        <v>#DIV/0!</v>
      </c>
      <c r="GA76" s="39" t="e">
        <f t="shared" ref="GA76:GA139" si="432">IF(AND(EL76=TRUE,FR76&lt;0.5,FS76&gt;1.5,FF76&lt;0.5),TRUE,FALSE)</f>
        <v>#DIV/0!</v>
      </c>
      <c r="GB76" s="39" t="e">
        <f t="shared" ref="GB76:GB139" si="433">IF(AND(EL76=TRUE,FR76&gt;=0.5,FS76&lt;=0.5,FF76&lt;0.5),TRUE,FALSE)</f>
        <v>#DIV/0!</v>
      </c>
      <c r="GC76" s="39" t="e">
        <f t="shared" ref="GC76:GC139" si="434">IF(AND(EL76=TRUE,FR76&gt;=0.5,1.5&gt;=FS76,FS76&gt;0.5,FC76=MAX(FC76:FE76),FF76&lt;0.5),TRUE,FALSE)</f>
        <v>#DIV/0!</v>
      </c>
      <c r="GD76" s="39" t="e">
        <f t="shared" ref="GD76:GD139" si="435">IF(AND(EL76=TRUE,FR76&gt;=0.5,FS76&gt;1.5,FF76&lt;0.5),TRUE,FALSE)</f>
        <v>#DIV/0!</v>
      </c>
      <c r="GE76" s="39" t="e">
        <f t="shared" ref="GE76:GE139" si="436">IF(AND(EL76=TRUE,FO76=MAX(FN76:FQ76)),TRUE,FALSE)</f>
        <v>#DIV/0!</v>
      </c>
      <c r="GF76" s="39" t="e">
        <f t="shared" ref="GF76:GF139" si="437">IF(AND(EI76=TRUE,EL76=TRUE,FR76&gt;=0.5,FF76&gt;=0.5),TRUE,FALSE)</f>
        <v>#DIV/0!</v>
      </c>
      <c r="GG76" s="39" t="e">
        <f t="shared" ref="GG76:GG139" si="438">IF(AND(EL76=TRUE,FR76&gt;=0.5,1.5&gt;=FS76, FS76&gt;0.5,FD76=MAX(FC76:FE76),FF76&lt;0.5),TRUE,FALSE)</f>
        <v>#DIV/0!</v>
      </c>
      <c r="GH76" s="39" t="e">
        <f t="shared" ref="GH76:GH139" si="439">IF(AND(EL76=TRUE,FR76&lt;0.5,FS76&lt;=0.5,FM76&lt;0.9),TRUE,FALSE)</f>
        <v>#DIV/0!</v>
      </c>
      <c r="GI76" s="39"/>
      <c r="GJ76" s="39" t="e">
        <f t="shared" ref="GJ76:GJ139" si="440">IF(AND(EM76=TRUE,FR76&lt;0.5,FS76&lt;1.5),TRUE,FALSE)</f>
        <v>#DIV/0!</v>
      </c>
      <c r="GK76" s="39" t="e">
        <f t="shared" ref="GK76:GK139" si="441">IF(AND(EM76=TRUE,FR76&lt;0.5,FS76&gt;=1.5),TRUE,FALSE)</f>
        <v>#DIV/0!</v>
      </c>
      <c r="GL76" s="39" t="e">
        <f t="shared" ref="GL76:GL139" si="442">IF(AND(EM76=TRUE,FR76&gt;=0.5,FS76&lt;0.5),TRUE,FALSE)</f>
        <v>#DIV/0!</v>
      </c>
      <c r="GM76" s="39" t="e">
        <f t="shared" ref="GM76:GM139" si="443">IF(AND(EM76=TRUE,FR76&gt;=0.5,FS76&lt;1.5,FS76&gt;=0.5),TRUE,FALSE)</f>
        <v>#DIV/0!</v>
      </c>
      <c r="GN76" s="39" t="e">
        <f t="shared" ref="GN76:GN139" si="444">IF(AND(EM76=TRUE,FR76&gt;=0.5,FS76&gt;=1.5),TRUE,FALSE)</f>
        <v>#DIV/0!</v>
      </c>
      <c r="GO76" s="57"/>
      <c r="GP76" s="57" t="e">
        <f t="shared" ref="GP76:GP139" si="445">IF(AND(EN76=TRUE,FR76&lt;0.5,FS76&gt;=1,FC76=MAX(FC76:FF76)),TRUE,FALSE)</f>
        <v>#DIV/0!</v>
      </c>
      <c r="GQ76" s="59" t="e">
        <f t="shared" ref="GQ76:GQ139" si="446">IF(AND(EN76=TRUE,FR76&gt;=0.5,FS76&lt;1.5,FS76&gt;=0.5,FG76&lt;0.5,FC76=MAX(FC76:FF76)),TRUE,FALSE)</f>
        <v>#DIV/0!</v>
      </c>
      <c r="GR76" s="41" t="e">
        <f t="shared" ref="GR76:GR139" si="447">IF(AND(EN76=TRUE,FR76&gt;=0.5,FS76&gt;=1.5,FG76&lt;0.5,FC76=MAX(FC76:FF76)),TRUE,FALSE)</f>
        <v>#DIV/0!</v>
      </c>
      <c r="GS76" s="57" t="e">
        <f t="shared" ref="GS76:GS139" si="448">IF(AND(EN76=TRUE,FG76&gt;=0.5),TRUE,FALSE)</f>
        <v>#DIV/0!</v>
      </c>
      <c r="GT76" s="57" t="e">
        <f t="shared" ref="GT76:GT139" si="449">IF(AND(EN76=TRUE,FN76=MAX(FN76:FQ76),FS76&gt;=0.5,FG76&lt;0.5,FD76=MAX(FC76:FE76)),TRUE,FALSE)</f>
        <v>#DIV/0!</v>
      </c>
      <c r="GU76" s="57" t="e">
        <f t="shared" ref="GU76:GU139" si="450">IF(AND(EN76=TRUE,FN76&lt;&gt;MAX(FN76:FQ76),FR76&gt;=0.5,FS76&lt;1.5,FS76&gt;=0.5,FG76&lt;0.5,FD76=MAX(FC76:FE76)),TRUE,FALSE)</f>
        <v>#DIV/0!</v>
      </c>
      <c r="GV76" s="57"/>
      <c r="GW76" s="42" t="e">
        <f t="shared" ref="GW76:GW139" si="451">IF(AND(EO76=TRUE,FR76&lt;0.5),TRUE,FALSE)</f>
        <v>#DIV/0!</v>
      </c>
      <c r="GX76" s="42" t="e">
        <f t="shared" ref="GX76:GX139" si="452">IF(AND(EO76=TRUE,FR76&gt;=0.5,FG76&gt;=0.5),TRUE,FALSE)</f>
        <v>#DIV/0!</v>
      </c>
      <c r="GY76" s="42" t="e">
        <f t="shared" ref="GY76:GY139" si="453">IF(AND(EO76=TRUE,FR76&gt;=0.5,FG76&lt;0.5),TRUE,FALSE)</f>
        <v>#DIV/0!</v>
      </c>
      <c r="GZ76" s="57"/>
      <c r="HA76" s="2" t="e">
        <f t="shared" ref="HA76:HA139" si="454">IF(AND(EP76=TRUE,FR76&lt;0.5,FS76&lt;1.5,EU76&lt;&gt;MAX(EU76:EW76),EZ76=MAX(EX76:FB76)),TRUE,FALSE)</f>
        <v>#DIV/0!</v>
      </c>
      <c r="HB76" s="2" t="e">
        <f t="shared" ref="HB76:HB139" si="455">IF(AND(EP76=TRUE,FR76&lt;0.5,FS76&gt;=1.5,EU76&lt;&gt;MAX(EU76:EW76),EZ76=MAX(EX76:FB76)),TRUE,FALSE)</f>
        <v>#DIV/0!</v>
      </c>
      <c r="HC76" s="2" t="e">
        <f t="shared" ref="HC76:HC139" si="456">IF(AND(EP76=TRUE,FR76&gt;=0.5,FS76&lt;0.5,EU76&lt;&gt;MAX(EU76:EW76),EZ76=MAX(EX76:FB76)),TRUE,FALSE)</f>
        <v>#DIV/0!</v>
      </c>
      <c r="HD76" s="2" t="e">
        <f t="shared" ref="HD76:HD139" si="457">IF(AND(EP76=TRUE,FR76&gt;=0.5,FS76&lt;1.5,FS76&gt;=0.5,EU76&lt;&gt;MAX(EU76:EW76),EZ76=MAX(EX76:FB76)),TRUE,FALSE)</f>
        <v>#DIV/0!</v>
      </c>
      <c r="HE76" s="2" t="e">
        <f t="shared" ref="HE76:HE139" si="458">IF(AND(EP76=TRUE,FR76&gt;=0.5,FS76&gt;=1.5,EU76&lt;&gt;MAX(EU76:EW76),EZ76=MAX(EX76:FB76)),TRUE,FALSE)</f>
        <v>#DIV/0!</v>
      </c>
      <c r="HF76" s="2" t="e">
        <f t="shared" ref="HF76:HF139" si="459">IF(AND(EP76=TRUE,FR76&lt;0.5,FS76&lt;1.5,EU76=MAX(EU76:EW76)),TRUE,FALSE)</f>
        <v>#DIV/0!</v>
      </c>
      <c r="HG76" s="2" t="e">
        <f t="shared" ref="HG76:HG139" si="460">IF(AND(EP76=TRUE,FR76&lt;0.5,FS76&gt;=1.5,EU76=MAX(EU76:EW76)),TRUE,FALSE)</f>
        <v>#DIV/0!</v>
      </c>
      <c r="HH76" s="2" t="e">
        <f t="shared" ref="HH76:HH139" si="461">IF(AND(EP76=TRUE,FR76&gt;=0.5,FS76&lt;0.5,EU76=MAX(EU76:EW76)),TRUE,FALSE)</f>
        <v>#DIV/0!</v>
      </c>
      <c r="HI76" s="2" t="e">
        <f t="shared" ref="HI76:HI139" si="462">IF(AND(EP76=TRUE,FR76&gt;=0.5,FS76&lt;1.5,FS76&gt;=0.5,EU76=MAX(EU76:EW76)),TRUE,FALSE)</f>
        <v>#DIV/0!</v>
      </c>
      <c r="HJ76" s="11" t="e">
        <f t="shared" ref="HJ76:HJ139" si="463">IF(AND(EP76=TRUE,FR76&gt;=0.5,FS76&gt;=1.5,EU76=MAX(EU76:EW76)),TRUE,FALSE)</f>
        <v>#DIV/0!</v>
      </c>
      <c r="HK76" s="60" t="e">
        <f t="shared" ref="HK76:HK139" si="464">IF(AND(EP76=TRUE,FR76&lt;0.5,FS76&lt;1.5,EY76=MAX(EX76:FB76)),TRUE,FALSE)</f>
        <v>#DIV/0!</v>
      </c>
      <c r="HL76" s="57"/>
      <c r="HM76" s="57" t="e">
        <f t="shared" ref="HM76:HM139" si="465">IF(AND(EQ76=TRUE,FR76&lt;0.5,FS76&lt;1.5),TRUE,FALSE)</f>
        <v>#DIV/0!</v>
      </c>
      <c r="HN76" s="57" t="e">
        <f t="shared" ref="HN76:HN139" si="466">IF(AND(EQ76=TRUE,FR76&lt;0.5,FS76&gt;=1.5),TRUE,FALSE)</f>
        <v>#DIV/0!</v>
      </c>
      <c r="HO76" s="57" t="e">
        <f t="shared" ref="HO76:HO139" si="467">IF(AND(EQ76=TRUE,FR76&gt;=0.5,FS76&lt;0.5),TRUE,FALSE)</f>
        <v>#DIV/0!</v>
      </c>
      <c r="HP76" s="57" t="e">
        <f t="shared" ref="HP76:HP139" si="468">IF(AND(EQ76=TRUE,FR76&gt;=0.5,FS76&lt;1.5,FS76&gt;=0.5),TRUE,FALSE)</f>
        <v>#DIV/0!</v>
      </c>
      <c r="HQ76" s="57" t="e">
        <f t="shared" ref="HQ76:HQ139" si="469">IF(AND(EQ76=TRUE,FR76&gt;=0.5,FS76&gt;=1.5),TRUE,FALSE)</f>
        <v>#DIV/0!</v>
      </c>
      <c r="HR76" s="57"/>
      <c r="HS76" s="57" t="e">
        <f t="shared" ref="HS76:HS139" si="470">IF(AND(ER76=TRUE,FR76&lt;0.5,FS76&lt;1.5),TRUE,FALSE)</f>
        <v>#DIV/0!</v>
      </c>
      <c r="HT76" s="57" t="e">
        <f t="shared" ref="HT76:HT139" si="471">IF(AND(ER76=TRUE,FR76&lt;0.5,FS76&gt;=1.5),TRUE,FALSE)</f>
        <v>#DIV/0!</v>
      </c>
      <c r="HU76" s="57" t="e">
        <f t="shared" ref="HU76:HU139" si="472">IF(AND(ER76=TRUE,FR76&gt;=0.5,FS76&lt;0.5),TRUE,FALSE)</f>
        <v>#DIV/0!</v>
      </c>
      <c r="HV76" s="57" t="e">
        <f t="shared" ref="HV76:HV139" si="473">IF(AND(ER76=TRUE,FR76&gt;=0.5,FS76&lt;1.5,FS76&gt;=0.5),TRUE,FALSE)</f>
        <v>#DIV/0!</v>
      </c>
      <c r="HW76" s="57" t="e">
        <f t="shared" ref="HW76:HW139" si="474">IF(AND(ER76=TRUE,FR76&gt;=0.5,FS76&gt;=1.5),TRUE,FALSE)</f>
        <v>#DIV/0!</v>
      </c>
      <c r="HX76" s="57"/>
      <c r="HY76" s="57" t="e">
        <f t="shared" ref="HY76:HY139" si="475">IF(AND(EJ76=TRUE,EN76=TRUE,FR76&gt;=0.5,FG76&lt;0.5,FF76&gt;=0.5),TRUE,FALSE)</f>
        <v>#DIV/0!</v>
      </c>
      <c r="HZ76" s="57" t="e">
        <f t="shared" ref="HZ76:HZ139" si="476">IF(AND(EJ76=TRUE,EL76=TRUE,FR76&gt;=0.5,FG76&lt;0.5,FF76&gt;=0.5),TRUE,FALSE)</f>
        <v>#DIV/0!</v>
      </c>
      <c r="IA76" s="57"/>
      <c r="IB76" s="61">
        <f t="shared" ref="IB76:IB139" si="477">COUNTIF(FU76:HZ76,TRUE)</f>
        <v>0</v>
      </c>
      <c r="IC76" s="57" t="str">
        <f t="shared" ref="IC76:IC139" si="478" xml:space="preserve"> IF(IB76=1,INDEX(FU$2:HZ$2,MATCH(TRUE,FU76:HZ76,0)),"")</f>
        <v/>
      </c>
      <c r="ID76" s="42"/>
      <c r="IE76" s="2" t="str">
        <f t="shared" ref="IE76:IE139" si="479">IF(AND(EI76=TRUE,FF76&lt;0.5,FF76&gt;0.3),IE$2,"")</f>
        <v/>
      </c>
      <c r="IF76" s="60" t="e">
        <f t="shared" ref="IF76:IF139" si="480">IF(AND(EJ76=TRUE,HY76&lt;&gt;TRUE,HZ76&lt;&gt;TRUE),IF$2,"")</f>
        <v>#DIV/0!</v>
      </c>
      <c r="IG76" s="60" t="str">
        <f t="shared" ref="IG76:IG139" si="481">IF(AND(FQ76=MAX(FN76:FQ76)),IG$2,"")</f>
        <v/>
      </c>
      <c r="IH76" s="60" t="str">
        <f t="shared" ref="IH76:IH139" si="482">IF(AND(FA76=MAX(EX76:FB76)),IH$2,"")</f>
        <v>zinco-</v>
      </c>
      <c r="II76" s="60" t="str">
        <f t="shared" ref="II76:II139" si="483">IF(AND(EX76=MAX(EX76:FB76)),II$2,"")</f>
        <v>mangano-</v>
      </c>
      <c r="IJ76" s="60" t="e">
        <f t="shared" ref="IJ76:IJ139" si="484">IF(AND(EZ76=MAX(EX76:FB76),OR(GT76=TRUE,GU76=TRUE,GG76=TRUE,FZ76=TRUE)),IJ$2,"")</f>
        <v>#DIV/0!</v>
      </c>
      <c r="IK76" s="60" t="e">
        <f t="shared" ref="IK76:IK139" si="485">IF(AND(EY76=MAX(EX76:FB76),FU76&lt;&gt;TRUE,FV76&lt;&gt;TRUE,FY76&lt;&gt;TRUE,GG76&lt;&gt;TRUE,GT76&lt;&gt;TRUE,GU76&lt;&gt;TRUE,HK76&lt;&gt;TRUE),IK$2,"")</f>
        <v>#DIV/0!</v>
      </c>
      <c r="IL76" s="60" t="e">
        <f t="shared" ref="IL76:IL139" si="486">IF(AND(FE76=MAX(FC76:FE76),OR(FY76=TRUE,GH76=TRUE,GB76=TRUE,GL76=TRUE,FU76=TRUE,FV76=TRUE)),IL$2,"")</f>
        <v>#DIV/0!</v>
      </c>
      <c r="IM76" s="60" t="e">
        <f t="shared" ref="IM76:IM139" si="487">IF(AND(FD76=MAX(FC76:FE76),FY76&lt;&gt;TRUE,GH76&lt;&gt;TRUE,GB76&lt;&gt;TRUE,GL76&lt;&gt;TRUE,FU76&lt;&gt;TRUE,FV76&lt;&gt;TRUE,GT76&lt;&gt;TRUE,GU76&lt;&gt;TRUE,GG76&lt;&gt;TRUE),IM$2,"")</f>
        <v>#DIV/0!</v>
      </c>
      <c r="IN76" s="60" t="str">
        <f t="shared" ref="IN76:IN139" si="488">IF(AND(DT76=MAX(DR76:DT76),EI76=TRUE),IN$2,"")</f>
        <v/>
      </c>
      <c r="IO76" s="60" t="str">
        <f t="shared" ref="IO76:IO139" si="489">IF(AND(DS76=MAX(DR76:DT76),EI76=TRUE),IO$2,"")</f>
        <v/>
      </c>
      <c r="IP76" s="57"/>
      <c r="IQ76" s="57" t="str">
        <f t="shared" ref="IQ76:IQ139" si="490">IF(IB76=1,CONCATENATE(IE76,IF76,IG76,IH76,II76,IJ76,IK76,IL76,IM76,IN76,IO76,IC76),"ERROR!!")</f>
        <v>ERROR!!</v>
      </c>
    </row>
    <row r="77" spans="1:251">
      <c r="A77"/>
      <c r="B77"/>
      <c r="C77"/>
      <c r="D77"/>
      <c r="E77"/>
      <c r="F77" t="s">
        <v>196</v>
      </c>
      <c r="G77" s="69"/>
      <c r="H77" s="69"/>
      <c r="I77" s="69"/>
      <c r="J77" s="69"/>
      <c r="K77"/>
      <c r="L77" s="69"/>
      <c r="M77"/>
      <c r="N77" s="69"/>
      <c r="O77" s="69"/>
      <c r="P77" s="69"/>
      <c r="Q77" s="69"/>
      <c r="R77" s="69"/>
      <c r="S77" s="67"/>
      <c r="T77" s="67"/>
      <c r="U77" s="69"/>
      <c r="V77"/>
      <c r="W77"/>
      <c r="X77" s="29">
        <f t="shared" si="346"/>
        <v>0</v>
      </c>
      <c r="Y77" s="29">
        <f t="shared" si="347"/>
        <v>0</v>
      </c>
      <c r="Z77" s="29" t="e">
        <f t="shared" si="348"/>
        <v>#DIV/0!</v>
      </c>
      <c r="AA77" s="29" t="e">
        <f t="shared" si="349"/>
        <v>#DIV/0!</v>
      </c>
      <c r="AB77" s="29" t="e">
        <f t="shared" si="350"/>
        <v>#DIV/0!</v>
      </c>
      <c r="AC77" s="29" t="e">
        <f t="shared" si="351"/>
        <v>#DIV/0!</v>
      </c>
      <c r="AF77" s="23">
        <v>60.084299999999999</v>
      </c>
      <c r="AG77" s="23">
        <v>79.878799999999998</v>
      </c>
      <c r="AH77" s="23">
        <v>101.96120000000001</v>
      </c>
      <c r="AI77" s="23">
        <v>151.99039999999999</v>
      </c>
      <c r="AJ77" s="23">
        <v>159.69</v>
      </c>
      <c r="AK77" s="23">
        <v>71.846400000000003</v>
      </c>
      <c r="AL77" s="23">
        <v>70.9375</v>
      </c>
      <c r="AM77" s="23">
        <v>40.304400000000001</v>
      </c>
      <c r="AN77" s="23">
        <v>56.077399999999997</v>
      </c>
      <c r="AO77" s="23">
        <v>61.978999999999999</v>
      </c>
      <c r="AP77" s="23">
        <v>94.195999999999998</v>
      </c>
      <c r="AQ77" s="23">
        <v>18.998000000000001</v>
      </c>
      <c r="AR77" s="23">
        <v>35.450000000000003</v>
      </c>
      <c r="AS77" s="23">
        <v>29.88</v>
      </c>
      <c r="AT77" s="23">
        <v>74.691999999999993</v>
      </c>
      <c r="AU77" s="23">
        <v>81.39</v>
      </c>
      <c r="AX77" s="54">
        <f t="shared" si="352"/>
        <v>0</v>
      </c>
      <c r="AY77" s="54">
        <f t="shared" si="353"/>
        <v>0</v>
      </c>
      <c r="AZ77" s="54">
        <f t="shared" si="354"/>
        <v>0</v>
      </c>
      <c r="BA77" s="54">
        <f t="shared" si="355"/>
        <v>0</v>
      </c>
      <c r="BB77" s="54">
        <f t="shared" si="356"/>
        <v>0</v>
      </c>
      <c r="BC77" s="54">
        <f t="shared" si="357"/>
        <v>0</v>
      </c>
      <c r="BD77" s="54">
        <f t="shared" si="358"/>
        <v>0</v>
      </c>
      <c r="BE77" s="54">
        <f t="shared" si="359"/>
        <v>0</v>
      </c>
      <c r="BF77" s="54">
        <f t="shared" si="360"/>
        <v>0</v>
      </c>
      <c r="BG77" s="54">
        <f t="shared" si="361"/>
        <v>0</v>
      </c>
      <c r="BH77" s="54">
        <f t="shared" si="362"/>
        <v>0</v>
      </c>
      <c r="BI77" s="54">
        <f t="shared" si="363"/>
        <v>0</v>
      </c>
      <c r="BJ77" s="54">
        <f t="shared" si="364"/>
        <v>0</v>
      </c>
      <c r="BK77" s="54">
        <f t="shared" si="365"/>
        <v>0</v>
      </c>
      <c r="BL77" s="54">
        <f t="shared" si="366"/>
        <v>0</v>
      </c>
      <c r="BM77" s="42"/>
      <c r="BO77" s="54">
        <f>'Norm-coeff'!$C$2+$AX77*'Norm-coeff'!$D$2+$AY77*'Norm-coeff'!$E$2+$AZ77*'Norm-coeff'!$F$2+$BA77*'Norm-coeff'!$G$2+$BB77*'Norm-coeff'!$H$2+$BC77*'Norm-coeff'!$I$2+$BD77*'Norm-coeff'!$J$2+$BE77*'Norm-coeff'!$K$2+$BF77*'Norm-coeff'!$L$2+$BG77*'Norm-coeff'!$M$2+$BH77*'Norm-coeff'!$N$2+$BI77*'Norm-coeff'!$O$2</f>
        <v>5.4045421474420303</v>
      </c>
      <c r="BP77" s="54">
        <f>'Norm-coeff'!$C$3+$AX77*'Norm-coeff'!$D$3+$AY77*'Norm-coeff'!$E$3+$AZ77*'Norm-coeff'!$F$3+$BA77*'Norm-coeff'!$G$3+$BB77*'Norm-coeff'!$H$3+$BC77*'Norm-coeff'!$I$3+$BD77*'Norm-coeff'!$J$3+$BE77*'Norm-coeff'!$K$3+$BF77*'Norm-coeff'!$L$3+$BG77*'Norm-coeff'!$M$3+$BH77*'Norm-coeff'!$N$3+$BI77*'Norm-coeff'!$O$3</f>
        <v>3.15319116612705</v>
      </c>
      <c r="BQ77" s="54">
        <f>'Norm-coeff'!$C$4+$AX77*'Norm-coeff'!$D$4+$AY77*'Norm-coeff'!$E$4+$AZ77*'Norm-coeff'!$F$4+$BA77*'Norm-coeff'!$G$4+$BB77*'Norm-coeff'!$H$4+$BC77*'Norm-coeff'!$I$4+$BD77*'Norm-coeff'!$J$4+$BE77*'Norm-coeff'!$K$4+$BF77*'Norm-coeff'!$L$4+$BG77*'Norm-coeff'!$M$4+$BH77*'Norm-coeff'!$N$4+$BI77*'Norm-coeff'!$O$4</f>
        <v>1.42115649462768</v>
      </c>
      <c r="BR77" s="54">
        <f>'Norm-coeff'!$C$5+$AX77*'Norm-coeff'!$D$5+$AY77*'Norm-coeff'!$E$5+$AZ77*'Norm-coeff'!$F$5+$BA77*'Norm-coeff'!$G$5+$BB77*'Norm-coeff'!$H$5+$BC77*'Norm-coeff'!$I$5+$BD77*'Norm-coeff'!$J$5+$BE77*'Norm-coeff'!$K$5+$BF77*'Norm-coeff'!$L$5+$BG77*'Norm-coeff'!$M$5+$BH77*'Norm-coeff'!$N$5+$BI77*'Norm-coeff'!$O$5</f>
        <v>1.0553329241296201</v>
      </c>
      <c r="BS77" s="54">
        <f>'Norm-coeff'!$C$6+$AX77*'Norm-coeff'!$D$6+$AY77*'Norm-coeff'!$E$6+$AZ77*'Norm-coeff'!$F$6+$BA77*'Norm-coeff'!$G$6+$BB77*'Norm-coeff'!$H$6+$BC77*'Norm-coeff'!$I$6+$BD77*'Norm-coeff'!$J$6+$BE77*'Norm-coeff'!$K$6+$BF77*'Norm-coeff'!$L$6+$BG77*'Norm-coeff'!$M$6+$BH77*'Norm-coeff'!$N$6+$BI77*'Norm-coeff'!$O$6</f>
        <v>-1.48700885495103E-2</v>
      </c>
      <c r="BT77" s="54">
        <f>'Norm-coeff'!$C$7+$AX77*'Norm-coeff'!$D$7+$AY77*'Norm-coeff'!$E$7+$AZ77*'Norm-coeff'!$F$7+$BA77*'Norm-coeff'!$G$7+$BB77*'Norm-coeff'!$H$7+$BC77*'Norm-coeff'!$I$7+$BD77*'Norm-coeff'!$J$7+$BE77*'Norm-coeff'!$K$7+$BF77*'Norm-coeff'!$L$7+$BG77*'Norm-coeff'!$M$7+$BH77*'Norm-coeff'!$N$7+$BI77*'Norm-coeff'!$O$7</f>
        <v>2.0907583608832998</v>
      </c>
      <c r="BU77" s="54">
        <f>'Norm-coeff'!$C$8+$AX77*'Norm-coeff'!$D$8+$AY77*'Norm-coeff'!$E$8+$AZ77*'Norm-coeff'!$F$8+$BA77*'Norm-coeff'!$G$8+$BB77*'Norm-coeff'!$H$8+$BC77*'Norm-coeff'!$I$8+$BD77*'Norm-coeff'!$J$8+$BE77*'Norm-coeff'!$K$8+$BF77*'Norm-coeff'!$L$8+$BG77*'Norm-coeff'!$M$8+$BH77*'Norm-coeff'!$N$8+$BI77*'Norm-coeff'!$O$8</f>
        <v>0.65894159836244504</v>
      </c>
      <c r="BV77" s="54">
        <f>'Norm-coeff'!$C$9+$AX77*'Norm-coeff'!$D$9+$AY77*'Norm-coeff'!$E$9+$AZ77*'Norm-coeff'!$F$9+$BA77*'Norm-coeff'!$G$9+$BB77*'Norm-coeff'!$H$9+$BC77*'Norm-coeff'!$I$9+$BD77*'Norm-coeff'!$J$9+$BE77*'Norm-coeff'!$K$9+$BF77*'Norm-coeff'!$L$9+$BG77*'Norm-coeff'!$M$9+$BH77*'Norm-coeff'!$N$9+$BI77*'Norm-coeff'!$O$9</f>
        <v>1.48961085014701</v>
      </c>
      <c r="BW77" s="54">
        <f>'Norm-coeff'!$C$10+$AX77*'Norm-coeff'!$D$10+$AY77*'Norm-coeff'!$E$10+$AZ77*'Norm-coeff'!$F$10+$BA77*'Norm-coeff'!$G$10+$BB77*'Norm-coeff'!$H$10+$BC77*'Norm-coeff'!$I$10+$BD77*'Norm-coeff'!$J$10+$BE77*'Norm-coeff'!$K$10+$BF77*'Norm-coeff'!$L$10+$BG77*'Norm-coeff'!$M$10+$BH77*'Norm-coeff'!$N$10+$BI77*'Norm-coeff'!$O$10</f>
        <v>1.42058735749591</v>
      </c>
      <c r="BX77" s="54">
        <f>'Norm-coeff'!$C$11+$AX77*'Norm-coeff'!$D$11+$AY77*'Norm-coeff'!$E$11+$AZ77*'Norm-coeff'!$F$11+$BA77*'Norm-coeff'!$G$11+$BB77*'Norm-coeff'!$H$11+$BC77*'Norm-coeff'!$I$11+$BD77*'Norm-coeff'!$J$11+$BE77*'Norm-coeff'!$K$11+$BF77*'Norm-coeff'!$L$11+$BG77*'Norm-coeff'!$M$11+$BH77*'Norm-coeff'!$N$11+$BI77*'Norm-coeff'!$O$11</f>
        <v>0.221233014421479</v>
      </c>
      <c r="BY77" s="54">
        <f>'Norm-coeff'!$C$12+$AX77*'Norm-coeff'!$D$12+$AY77*'Norm-coeff'!$E$12+$AZ77*'Norm-coeff'!$F$12+$BA77*'Norm-coeff'!$G$12+$BB77*'Norm-coeff'!$H$12+$BC77*'Norm-coeff'!$I$12+$BD77*'Norm-coeff'!$J$12+$BE77*'Norm-coeff'!$K$12+$BF77*'Norm-coeff'!$L$12+$BG77*'Norm-coeff'!$M$12+$BH77*'Norm-coeff'!$N$12+$BI77*'Norm-coeff'!$O$12</f>
        <v>0.283527502056037</v>
      </c>
      <c r="BZ77" s="54">
        <f>'Norm-coeff'!$C$13+$AX77*'Norm-coeff'!$D$13+$AY77*'Norm-coeff'!$E$13+$AZ77*'Norm-coeff'!$F$13+$BA77*'Norm-coeff'!$G$13+$BB77*'Norm-coeff'!$H$13+$BC77*'Norm-coeff'!$I$13+$BD77*'Norm-coeff'!$J$13+$BE77*'Norm-coeff'!$K$13+$BF77*'Norm-coeff'!$L$13+$BG77*'Norm-coeff'!$M$13+$BH77*'Norm-coeff'!$N$13+$BI77*'Norm-coeff'!$O$13</f>
        <v>-4.1864930554451202E-2</v>
      </c>
      <c r="CA77" s="54">
        <f>'Norm-coeff'!$C$14+$AX77*'Norm-coeff'!$D$14+$AY77*'Norm-coeff'!$E$14+$AZ77*'Norm-coeff'!$F$14+$BA77*'Norm-coeff'!$G$14+$BB77*'Norm-coeff'!$H$14+$BC77*'Norm-coeff'!$I$14+$BD77*'Norm-coeff'!$J$14+$BE77*'Norm-coeff'!$K$14+$BF77*'Norm-coeff'!$L$14+$BG77*'Norm-coeff'!$M$14+$BH77*'Norm-coeff'!$N$14+$BI77*'Norm-coeff'!$O$14</f>
        <v>4.2526983164477103</v>
      </c>
      <c r="CC77" s="54">
        <f t="shared" ref="CC77:CC140" si="491">IF(AX77&lt;=0,0,BO77/AX77)</f>
        <v>0</v>
      </c>
      <c r="CG77" s="54">
        <f t="shared" si="367"/>
        <v>0</v>
      </c>
      <c r="CH77" s="54">
        <f t="shared" si="345"/>
        <v>0</v>
      </c>
      <c r="CI77" s="54">
        <f t="shared" si="368"/>
        <v>0</v>
      </c>
      <c r="CJ77" s="56">
        <f t="shared" si="369"/>
        <v>0</v>
      </c>
      <c r="CK77" s="54">
        <f t="shared" si="370"/>
        <v>0</v>
      </c>
      <c r="CL77" s="54">
        <f t="shared" si="371"/>
        <v>0</v>
      </c>
      <c r="CM77" s="54">
        <f t="shared" si="372"/>
        <v>0</v>
      </c>
      <c r="CN77" s="54">
        <f t="shared" si="373"/>
        <v>0</v>
      </c>
      <c r="CO77" s="54">
        <f t="shared" si="374"/>
        <v>0</v>
      </c>
      <c r="CP77" s="54">
        <f t="shared" si="375"/>
        <v>0</v>
      </c>
      <c r="CQ77" s="54">
        <f t="shared" si="376"/>
        <v>0</v>
      </c>
      <c r="CR77" s="54">
        <f t="shared" si="377"/>
        <v>0</v>
      </c>
      <c r="CS77" s="54">
        <f t="shared" si="378"/>
        <v>0</v>
      </c>
      <c r="CU77" s="54">
        <f t="shared" si="379"/>
        <v>0</v>
      </c>
      <c r="CV77" s="54">
        <f t="shared" si="380"/>
        <v>0</v>
      </c>
      <c r="CW77" s="54">
        <f t="shared" si="381"/>
        <v>0</v>
      </c>
      <c r="CX77" s="54">
        <f t="shared" si="382"/>
        <v>0</v>
      </c>
      <c r="CZ77" s="54">
        <f t="shared" si="383"/>
        <v>0</v>
      </c>
      <c r="DA77" s="54">
        <f t="shared" si="384"/>
        <v>0</v>
      </c>
      <c r="DB77" s="54">
        <f t="shared" si="385"/>
        <v>0</v>
      </c>
      <c r="DC77" s="54">
        <f t="shared" si="386"/>
        <v>0</v>
      </c>
      <c r="DD77" s="54">
        <f t="shared" si="387"/>
        <v>0</v>
      </c>
      <c r="DE77" s="54">
        <f t="shared" si="388"/>
        <v>0</v>
      </c>
      <c r="DF77" s="54">
        <f t="shared" si="389"/>
        <v>0</v>
      </c>
      <c r="DG77" s="54">
        <f t="shared" si="390"/>
        <v>2</v>
      </c>
      <c r="DH77" s="71">
        <f t="shared" si="391"/>
        <v>0</v>
      </c>
      <c r="DI77" s="71">
        <f t="shared" si="392"/>
        <v>0</v>
      </c>
      <c r="DJ77" s="54">
        <f t="shared" si="393"/>
        <v>0</v>
      </c>
      <c r="DK77" s="54">
        <f t="shared" si="394"/>
        <v>2</v>
      </c>
      <c r="DL77" s="4">
        <f t="shared" si="319"/>
        <v>0</v>
      </c>
      <c r="DM77" s="3">
        <f t="shared" si="395"/>
        <v>0</v>
      </c>
      <c r="DN77" s="3">
        <f t="shared" si="396"/>
        <v>0</v>
      </c>
      <c r="DO77" s="4" t="e">
        <f t="shared" si="397"/>
        <v>#DIV/0!</v>
      </c>
      <c r="DP77" s="57"/>
      <c r="DQ77" s="57"/>
      <c r="DR77" s="56">
        <f t="shared" si="320"/>
        <v>2</v>
      </c>
      <c r="DS77" s="56">
        <f t="shared" si="321"/>
        <v>0</v>
      </c>
      <c r="DT77" s="38">
        <f t="shared" si="322"/>
        <v>0</v>
      </c>
      <c r="DU77" s="38">
        <f t="shared" si="398"/>
        <v>2</v>
      </c>
      <c r="DV77" s="38">
        <f t="shared" si="323"/>
        <v>0</v>
      </c>
      <c r="DW77" s="39">
        <f t="shared" si="324"/>
        <v>0</v>
      </c>
      <c r="DX77" s="39">
        <f t="shared" si="325"/>
        <v>0</v>
      </c>
      <c r="DY77" s="39">
        <f t="shared" si="326"/>
        <v>0</v>
      </c>
      <c r="DZ77" s="39">
        <f t="shared" si="327"/>
        <v>0</v>
      </c>
      <c r="EA77" s="39">
        <f t="shared" si="328"/>
        <v>0</v>
      </c>
      <c r="EB77" s="37" t="e">
        <f t="shared" si="399"/>
        <v>#DIV/0!</v>
      </c>
      <c r="EC77" s="37" t="e">
        <f t="shared" si="400"/>
        <v>#DIV/0!</v>
      </c>
      <c r="ED77" s="37" t="e">
        <f t="shared" si="401"/>
        <v>#DIV/0!</v>
      </c>
      <c r="EE77" s="37" t="e">
        <f t="shared" si="402"/>
        <v>#DIV/0!</v>
      </c>
      <c r="EF77" s="39" t="e">
        <f t="shared" si="403"/>
        <v>#DIV/0!</v>
      </c>
      <c r="EG77" s="37" t="e">
        <f t="shared" si="404"/>
        <v>#DIV/0!</v>
      </c>
      <c r="EH77" s="37" t="e">
        <f t="shared" si="405"/>
        <v>#DIV/0!</v>
      </c>
      <c r="EI77" s="11" t="b">
        <f t="shared" si="406"/>
        <v>1</v>
      </c>
      <c r="EJ77" s="11" t="b">
        <f t="shared" si="407"/>
        <v>0</v>
      </c>
      <c r="EK77" s="39" t="e">
        <f t="shared" si="408"/>
        <v>#DIV/0!</v>
      </c>
      <c r="EL77" s="39" t="e">
        <f t="shared" si="409"/>
        <v>#DIV/0!</v>
      </c>
      <c r="EM77" s="39" t="e">
        <f t="shared" si="410"/>
        <v>#DIV/0!</v>
      </c>
      <c r="EN77" s="39" t="e">
        <f t="shared" si="411"/>
        <v>#DIV/0!</v>
      </c>
      <c r="EO77" s="39" t="e">
        <f t="shared" si="412"/>
        <v>#DIV/0!</v>
      </c>
      <c r="EP77" s="39" t="e">
        <f t="shared" si="413"/>
        <v>#DIV/0!</v>
      </c>
      <c r="EQ77" s="39" t="e">
        <f t="shared" si="414"/>
        <v>#DIV/0!</v>
      </c>
      <c r="ER77" s="39" t="e">
        <f t="shared" si="415"/>
        <v>#DIV/0!</v>
      </c>
      <c r="ES77" s="58" t="str">
        <f t="shared" si="416"/>
        <v>(OH,F,Cl)-dominate amphibole</v>
      </c>
      <c r="ET77" s="58" t="e">
        <f t="shared" si="417"/>
        <v>#N/A</v>
      </c>
      <c r="EU77" s="56">
        <f t="shared" si="329"/>
        <v>0</v>
      </c>
      <c r="EV77" s="56">
        <f t="shared" si="330"/>
        <v>0</v>
      </c>
      <c r="EW77" s="56">
        <f t="shared" si="331"/>
        <v>0</v>
      </c>
      <c r="EX77" s="56">
        <f t="shared" si="332"/>
        <v>0</v>
      </c>
      <c r="EY77" s="56">
        <f t="shared" si="333"/>
        <v>0</v>
      </c>
      <c r="EZ77" s="56">
        <f t="shared" si="334"/>
        <v>0</v>
      </c>
      <c r="FA77" s="39">
        <f t="shared" si="335"/>
        <v>0</v>
      </c>
      <c r="FB77" s="39">
        <f t="shared" si="336"/>
        <v>0</v>
      </c>
      <c r="FC77" s="54">
        <f t="shared" si="337"/>
        <v>0</v>
      </c>
      <c r="FD77" s="54">
        <f t="shared" si="338"/>
        <v>0</v>
      </c>
      <c r="FE77" s="39">
        <f t="shared" si="339"/>
        <v>0</v>
      </c>
      <c r="FF77" s="54">
        <f t="shared" si="340"/>
        <v>0</v>
      </c>
      <c r="FG77" s="39">
        <f t="shared" si="341"/>
        <v>0</v>
      </c>
      <c r="FH77" s="39">
        <f t="shared" si="418"/>
        <v>0</v>
      </c>
      <c r="FI77" s="39">
        <f t="shared" si="419"/>
        <v>0</v>
      </c>
      <c r="FJ77" s="39">
        <f t="shared" si="420"/>
        <v>0</v>
      </c>
      <c r="FK77" s="39" t="e">
        <f t="shared" si="421"/>
        <v>#DIV/0!</v>
      </c>
      <c r="FL77" s="39" t="e">
        <f t="shared" si="422"/>
        <v>#DIV/0!</v>
      </c>
      <c r="FM77" s="39" t="e">
        <f t="shared" si="423"/>
        <v>#DIV/0!</v>
      </c>
      <c r="FN77" s="39">
        <f t="shared" si="424"/>
        <v>1</v>
      </c>
      <c r="FO77" s="39">
        <f t="shared" si="342"/>
        <v>0</v>
      </c>
      <c r="FP77" s="39">
        <f t="shared" si="343"/>
        <v>0</v>
      </c>
      <c r="FQ77" s="39">
        <f t="shared" si="344"/>
        <v>0</v>
      </c>
      <c r="FR77" s="39">
        <f t="shared" si="425"/>
        <v>0</v>
      </c>
      <c r="FS77" s="39">
        <f t="shared" si="426"/>
        <v>0</v>
      </c>
      <c r="FU77" s="39" t="e">
        <f t="shared" si="427"/>
        <v>#DIV/0!</v>
      </c>
      <c r="FV77" s="39" t="e">
        <f t="shared" si="428"/>
        <v>#DIV/0!</v>
      </c>
      <c r="FW77" s="39" t="e">
        <f t="shared" si="429"/>
        <v>#DIV/0!</v>
      </c>
      <c r="FY77" s="39" t="e">
        <f t="shared" si="430"/>
        <v>#DIV/0!</v>
      </c>
      <c r="FZ77" s="39" t="e">
        <f t="shared" si="431"/>
        <v>#DIV/0!</v>
      </c>
      <c r="GA77" s="39" t="e">
        <f t="shared" si="432"/>
        <v>#DIV/0!</v>
      </c>
      <c r="GB77" s="39" t="e">
        <f t="shared" si="433"/>
        <v>#DIV/0!</v>
      </c>
      <c r="GC77" s="39" t="e">
        <f t="shared" si="434"/>
        <v>#DIV/0!</v>
      </c>
      <c r="GD77" s="39" t="e">
        <f t="shared" si="435"/>
        <v>#DIV/0!</v>
      </c>
      <c r="GE77" s="39" t="e">
        <f t="shared" si="436"/>
        <v>#DIV/0!</v>
      </c>
      <c r="GF77" s="39" t="e">
        <f t="shared" si="437"/>
        <v>#DIV/0!</v>
      </c>
      <c r="GG77" s="39" t="e">
        <f t="shared" si="438"/>
        <v>#DIV/0!</v>
      </c>
      <c r="GH77" s="39" t="e">
        <f t="shared" si="439"/>
        <v>#DIV/0!</v>
      </c>
      <c r="GI77" s="39"/>
      <c r="GJ77" s="39" t="e">
        <f t="shared" si="440"/>
        <v>#DIV/0!</v>
      </c>
      <c r="GK77" s="39" t="e">
        <f t="shared" si="441"/>
        <v>#DIV/0!</v>
      </c>
      <c r="GL77" s="39" t="e">
        <f t="shared" si="442"/>
        <v>#DIV/0!</v>
      </c>
      <c r="GM77" s="39" t="e">
        <f t="shared" si="443"/>
        <v>#DIV/0!</v>
      </c>
      <c r="GN77" s="39" t="e">
        <f t="shared" si="444"/>
        <v>#DIV/0!</v>
      </c>
      <c r="GO77" s="57"/>
      <c r="GP77" s="57" t="e">
        <f t="shared" si="445"/>
        <v>#DIV/0!</v>
      </c>
      <c r="GQ77" s="59" t="e">
        <f t="shared" si="446"/>
        <v>#DIV/0!</v>
      </c>
      <c r="GR77" s="41" t="e">
        <f t="shared" si="447"/>
        <v>#DIV/0!</v>
      </c>
      <c r="GS77" s="57" t="e">
        <f t="shared" si="448"/>
        <v>#DIV/0!</v>
      </c>
      <c r="GT77" s="57" t="e">
        <f t="shared" si="449"/>
        <v>#DIV/0!</v>
      </c>
      <c r="GU77" s="57" t="e">
        <f t="shared" si="450"/>
        <v>#DIV/0!</v>
      </c>
      <c r="GV77" s="57"/>
      <c r="GW77" s="42" t="e">
        <f t="shared" si="451"/>
        <v>#DIV/0!</v>
      </c>
      <c r="GX77" s="42" t="e">
        <f t="shared" si="452"/>
        <v>#DIV/0!</v>
      </c>
      <c r="GY77" s="42" t="e">
        <f t="shared" si="453"/>
        <v>#DIV/0!</v>
      </c>
      <c r="GZ77" s="57"/>
      <c r="HA77" s="2" t="e">
        <f t="shared" si="454"/>
        <v>#DIV/0!</v>
      </c>
      <c r="HB77" s="2" t="e">
        <f t="shared" si="455"/>
        <v>#DIV/0!</v>
      </c>
      <c r="HC77" s="2" t="e">
        <f t="shared" si="456"/>
        <v>#DIV/0!</v>
      </c>
      <c r="HD77" s="2" t="e">
        <f t="shared" si="457"/>
        <v>#DIV/0!</v>
      </c>
      <c r="HE77" s="2" t="e">
        <f t="shared" si="458"/>
        <v>#DIV/0!</v>
      </c>
      <c r="HF77" s="2" t="e">
        <f t="shared" si="459"/>
        <v>#DIV/0!</v>
      </c>
      <c r="HG77" s="2" t="e">
        <f t="shared" si="460"/>
        <v>#DIV/0!</v>
      </c>
      <c r="HH77" s="2" t="e">
        <f t="shared" si="461"/>
        <v>#DIV/0!</v>
      </c>
      <c r="HI77" s="2" t="e">
        <f t="shared" si="462"/>
        <v>#DIV/0!</v>
      </c>
      <c r="HJ77" s="11" t="e">
        <f t="shared" si="463"/>
        <v>#DIV/0!</v>
      </c>
      <c r="HK77" s="60" t="e">
        <f t="shared" si="464"/>
        <v>#DIV/0!</v>
      </c>
      <c r="HL77" s="57"/>
      <c r="HM77" s="57" t="e">
        <f t="shared" si="465"/>
        <v>#DIV/0!</v>
      </c>
      <c r="HN77" s="57" t="e">
        <f t="shared" si="466"/>
        <v>#DIV/0!</v>
      </c>
      <c r="HO77" s="57" t="e">
        <f t="shared" si="467"/>
        <v>#DIV/0!</v>
      </c>
      <c r="HP77" s="57" t="e">
        <f t="shared" si="468"/>
        <v>#DIV/0!</v>
      </c>
      <c r="HQ77" s="57" t="e">
        <f t="shared" si="469"/>
        <v>#DIV/0!</v>
      </c>
      <c r="HR77" s="57"/>
      <c r="HS77" s="57" t="e">
        <f t="shared" si="470"/>
        <v>#DIV/0!</v>
      </c>
      <c r="HT77" s="57" t="e">
        <f t="shared" si="471"/>
        <v>#DIV/0!</v>
      </c>
      <c r="HU77" s="57" t="e">
        <f t="shared" si="472"/>
        <v>#DIV/0!</v>
      </c>
      <c r="HV77" s="57" t="e">
        <f t="shared" si="473"/>
        <v>#DIV/0!</v>
      </c>
      <c r="HW77" s="57" t="e">
        <f t="shared" si="474"/>
        <v>#DIV/0!</v>
      </c>
      <c r="HX77" s="57"/>
      <c r="HY77" s="57" t="e">
        <f t="shared" si="475"/>
        <v>#DIV/0!</v>
      </c>
      <c r="HZ77" s="57" t="e">
        <f t="shared" si="476"/>
        <v>#DIV/0!</v>
      </c>
      <c r="IA77" s="57"/>
      <c r="IB77" s="61">
        <f t="shared" si="477"/>
        <v>0</v>
      </c>
      <c r="IC77" s="57" t="str">
        <f t="shared" si="478"/>
        <v/>
      </c>
      <c r="ID77" s="42"/>
      <c r="IE77" s="2" t="str">
        <f t="shared" si="479"/>
        <v/>
      </c>
      <c r="IF77" s="60" t="e">
        <f t="shared" si="480"/>
        <v>#DIV/0!</v>
      </c>
      <c r="IG77" s="60" t="str">
        <f t="shared" si="481"/>
        <v/>
      </c>
      <c r="IH77" s="60" t="str">
        <f t="shared" si="482"/>
        <v>zinco-</v>
      </c>
      <c r="II77" s="60" t="str">
        <f t="shared" si="483"/>
        <v>mangano-</v>
      </c>
      <c r="IJ77" s="60" t="e">
        <f t="shared" si="484"/>
        <v>#DIV/0!</v>
      </c>
      <c r="IK77" s="60" t="e">
        <f t="shared" si="485"/>
        <v>#DIV/0!</v>
      </c>
      <c r="IL77" s="60" t="e">
        <f t="shared" si="486"/>
        <v>#DIV/0!</v>
      </c>
      <c r="IM77" s="60" t="e">
        <f t="shared" si="487"/>
        <v>#DIV/0!</v>
      </c>
      <c r="IN77" s="60" t="str">
        <f t="shared" si="488"/>
        <v/>
      </c>
      <c r="IO77" s="60" t="str">
        <f t="shared" si="489"/>
        <v/>
      </c>
      <c r="IP77" s="57"/>
      <c r="IQ77" s="57" t="str">
        <f t="shared" si="490"/>
        <v>ERROR!!</v>
      </c>
    </row>
    <row r="78" spans="1:251">
      <c r="A78"/>
      <c r="B78"/>
      <c r="C78"/>
      <c r="D78"/>
      <c r="E78"/>
      <c r="F78" t="s">
        <v>196</v>
      </c>
      <c r="G78" s="69"/>
      <c r="H78" s="69"/>
      <c r="I78" s="69"/>
      <c r="J78" s="69"/>
      <c r="K78"/>
      <c r="L78" s="69"/>
      <c r="M78"/>
      <c r="N78" s="69"/>
      <c r="O78" s="69"/>
      <c r="P78" s="69"/>
      <c r="Q78" s="69"/>
      <c r="R78" s="69"/>
      <c r="S78" s="67"/>
      <c r="T78" s="67"/>
      <c r="U78" s="69"/>
      <c r="V78"/>
      <c r="W78"/>
      <c r="X78" s="29">
        <f t="shared" si="346"/>
        <v>0</v>
      </c>
      <c r="Y78" s="29">
        <f t="shared" si="347"/>
        <v>0</v>
      </c>
      <c r="Z78" s="29" t="e">
        <f t="shared" si="348"/>
        <v>#DIV/0!</v>
      </c>
      <c r="AA78" s="29" t="e">
        <f t="shared" si="349"/>
        <v>#DIV/0!</v>
      </c>
      <c r="AB78" s="29" t="e">
        <f t="shared" si="350"/>
        <v>#DIV/0!</v>
      </c>
      <c r="AC78" s="29" t="e">
        <f t="shared" si="351"/>
        <v>#DIV/0!</v>
      </c>
      <c r="AF78" s="23">
        <v>60.084299999999999</v>
      </c>
      <c r="AG78" s="23">
        <v>79.878799999999998</v>
      </c>
      <c r="AH78" s="23">
        <v>101.96120000000001</v>
      </c>
      <c r="AI78" s="23">
        <v>151.99039999999999</v>
      </c>
      <c r="AJ78" s="23">
        <v>159.69</v>
      </c>
      <c r="AK78" s="23">
        <v>71.846400000000003</v>
      </c>
      <c r="AL78" s="23">
        <v>70.9375</v>
      </c>
      <c r="AM78" s="23">
        <v>40.304400000000001</v>
      </c>
      <c r="AN78" s="23">
        <v>56.077399999999997</v>
      </c>
      <c r="AO78" s="23">
        <v>61.978999999999999</v>
      </c>
      <c r="AP78" s="23">
        <v>94.195999999999998</v>
      </c>
      <c r="AQ78" s="23">
        <v>18.998000000000001</v>
      </c>
      <c r="AR78" s="23">
        <v>35.450000000000003</v>
      </c>
      <c r="AS78" s="23">
        <v>29.88</v>
      </c>
      <c r="AT78" s="23">
        <v>74.691999999999993</v>
      </c>
      <c r="AU78" s="23">
        <v>81.39</v>
      </c>
      <c r="AX78" s="54">
        <f t="shared" si="352"/>
        <v>0</v>
      </c>
      <c r="AY78" s="54">
        <f t="shared" si="353"/>
        <v>0</v>
      </c>
      <c r="AZ78" s="54">
        <f t="shared" si="354"/>
        <v>0</v>
      </c>
      <c r="BA78" s="54">
        <f t="shared" si="355"/>
        <v>0</v>
      </c>
      <c r="BB78" s="54">
        <f t="shared" si="356"/>
        <v>0</v>
      </c>
      <c r="BC78" s="54">
        <f t="shared" si="357"/>
        <v>0</v>
      </c>
      <c r="BD78" s="54">
        <f t="shared" si="358"/>
        <v>0</v>
      </c>
      <c r="BE78" s="54">
        <f t="shared" si="359"/>
        <v>0</v>
      </c>
      <c r="BF78" s="54">
        <f t="shared" si="360"/>
        <v>0</v>
      </c>
      <c r="BG78" s="54">
        <f t="shared" si="361"/>
        <v>0</v>
      </c>
      <c r="BH78" s="54">
        <f t="shared" si="362"/>
        <v>0</v>
      </c>
      <c r="BI78" s="54">
        <f t="shared" si="363"/>
        <v>0</v>
      </c>
      <c r="BJ78" s="54">
        <f t="shared" si="364"/>
        <v>0</v>
      </c>
      <c r="BK78" s="54">
        <f t="shared" si="365"/>
        <v>0</v>
      </c>
      <c r="BL78" s="54">
        <f t="shared" si="366"/>
        <v>0</v>
      </c>
      <c r="BM78" s="42"/>
      <c r="BO78" s="54">
        <f>'Norm-coeff'!$C$2+$AX78*'Norm-coeff'!$D$2+$AY78*'Norm-coeff'!$E$2+$AZ78*'Norm-coeff'!$F$2+$BA78*'Norm-coeff'!$G$2+$BB78*'Norm-coeff'!$H$2+$BC78*'Norm-coeff'!$I$2+$BD78*'Norm-coeff'!$J$2+$BE78*'Norm-coeff'!$K$2+$BF78*'Norm-coeff'!$L$2+$BG78*'Norm-coeff'!$M$2+$BH78*'Norm-coeff'!$N$2+$BI78*'Norm-coeff'!$O$2</f>
        <v>5.4045421474420303</v>
      </c>
      <c r="BP78" s="54">
        <f>'Norm-coeff'!$C$3+$AX78*'Norm-coeff'!$D$3+$AY78*'Norm-coeff'!$E$3+$AZ78*'Norm-coeff'!$F$3+$BA78*'Norm-coeff'!$G$3+$BB78*'Norm-coeff'!$H$3+$BC78*'Norm-coeff'!$I$3+$BD78*'Norm-coeff'!$J$3+$BE78*'Norm-coeff'!$K$3+$BF78*'Norm-coeff'!$L$3+$BG78*'Norm-coeff'!$M$3+$BH78*'Norm-coeff'!$N$3+$BI78*'Norm-coeff'!$O$3</f>
        <v>3.15319116612705</v>
      </c>
      <c r="BQ78" s="54">
        <f>'Norm-coeff'!$C$4+$AX78*'Norm-coeff'!$D$4+$AY78*'Norm-coeff'!$E$4+$AZ78*'Norm-coeff'!$F$4+$BA78*'Norm-coeff'!$G$4+$BB78*'Norm-coeff'!$H$4+$BC78*'Norm-coeff'!$I$4+$BD78*'Norm-coeff'!$J$4+$BE78*'Norm-coeff'!$K$4+$BF78*'Norm-coeff'!$L$4+$BG78*'Norm-coeff'!$M$4+$BH78*'Norm-coeff'!$N$4+$BI78*'Norm-coeff'!$O$4</f>
        <v>1.42115649462768</v>
      </c>
      <c r="BR78" s="54">
        <f>'Norm-coeff'!$C$5+$AX78*'Norm-coeff'!$D$5+$AY78*'Norm-coeff'!$E$5+$AZ78*'Norm-coeff'!$F$5+$BA78*'Norm-coeff'!$G$5+$BB78*'Norm-coeff'!$H$5+$BC78*'Norm-coeff'!$I$5+$BD78*'Norm-coeff'!$J$5+$BE78*'Norm-coeff'!$K$5+$BF78*'Norm-coeff'!$L$5+$BG78*'Norm-coeff'!$M$5+$BH78*'Norm-coeff'!$N$5+$BI78*'Norm-coeff'!$O$5</f>
        <v>1.0553329241296201</v>
      </c>
      <c r="BS78" s="54">
        <f>'Norm-coeff'!$C$6+$AX78*'Norm-coeff'!$D$6+$AY78*'Norm-coeff'!$E$6+$AZ78*'Norm-coeff'!$F$6+$BA78*'Norm-coeff'!$G$6+$BB78*'Norm-coeff'!$H$6+$BC78*'Norm-coeff'!$I$6+$BD78*'Norm-coeff'!$J$6+$BE78*'Norm-coeff'!$K$6+$BF78*'Norm-coeff'!$L$6+$BG78*'Norm-coeff'!$M$6+$BH78*'Norm-coeff'!$N$6+$BI78*'Norm-coeff'!$O$6</f>
        <v>-1.48700885495103E-2</v>
      </c>
      <c r="BT78" s="54">
        <f>'Norm-coeff'!$C$7+$AX78*'Norm-coeff'!$D$7+$AY78*'Norm-coeff'!$E$7+$AZ78*'Norm-coeff'!$F$7+$BA78*'Norm-coeff'!$G$7+$BB78*'Norm-coeff'!$H$7+$BC78*'Norm-coeff'!$I$7+$BD78*'Norm-coeff'!$J$7+$BE78*'Norm-coeff'!$K$7+$BF78*'Norm-coeff'!$L$7+$BG78*'Norm-coeff'!$M$7+$BH78*'Norm-coeff'!$N$7+$BI78*'Norm-coeff'!$O$7</f>
        <v>2.0907583608832998</v>
      </c>
      <c r="BU78" s="54">
        <f>'Norm-coeff'!$C$8+$AX78*'Norm-coeff'!$D$8+$AY78*'Norm-coeff'!$E$8+$AZ78*'Norm-coeff'!$F$8+$BA78*'Norm-coeff'!$G$8+$BB78*'Norm-coeff'!$H$8+$BC78*'Norm-coeff'!$I$8+$BD78*'Norm-coeff'!$J$8+$BE78*'Norm-coeff'!$K$8+$BF78*'Norm-coeff'!$L$8+$BG78*'Norm-coeff'!$M$8+$BH78*'Norm-coeff'!$N$8+$BI78*'Norm-coeff'!$O$8</f>
        <v>0.65894159836244504</v>
      </c>
      <c r="BV78" s="54">
        <f>'Norm-coeff'!$C$9+$AX78*'Norm-coeff'!$D$9+$AY78*'Norm-coeff'!$E$9+$AZ78*'Norm-coeff'!$F$9+$BA78*'Norm-coeff'!$G$9+$BB78*'Norm-coeff'!$H$9+$BC78*'Norm-coeff'!$I$9+$BD78*'Norm-coeff'!$J$9+$BE78*'Norm-coeff'!$K$9+$BF78*'Norm-coeff'!$L$9+$BG78*'Norm-coeff'!$M$9+$BH78*'Norm-coeff'!$N$9+$BI78*'Norm-coeff'!$O$9</f>
        <v>1.48961085014701</v>
      </c>
      <c r="BW78" s="54">
        <f>'Norm-coeff'!$C$10+$AX78*'Norm-coeff'!$D$10+$AY78*'Norm-coeff'!$E$10+$AZ78*'Norm-coeff'!$F$10+$BA78*'Norm-coeff'!$G$10+$BB78*'Norm-coeff'!$H$10+$BC78*'Norm-coeff'!$I$10+$BD78*'Norm-coeff'!$J$10+$BE78*'Norm-coeff'!$K$10+$BF78*'Norm-coeff'!$L$10+$BG78*'Norm-coeff'!$M$10+$BH78*'Norm-coeff'!$N$10+$BI78*'Norm-coeff'!$O$10</f>
        <v>1.42058735749591</v>
      </c>
      <c r="BX78" s="54">
        <f>'Norm-coeff'!$C$11+$AX78*'Norm-coeff'!$D$11+$AY78*'Norm-coeff'!$E$11+$AZ78*'Norm-coeff'!$F$11+$BA78*'Norm-coeff'!$G$11+$BB78*'Norm-coeff'!$H$11+$BC78*'Norm-coeff'!$I$11+$BD78*'Norm-coeff'!$J$11+$BE78*'Norm-coeff'!$K$11+$BF78*'Norm-coeff'!$L$11+$BG78*'Norm-coeff'!$M$11+$BH78*'Norm-coeff'!$N$11+$BI78*'Norm-coeff'!$O$11</f>
        <v>0.221233014421479</v>
      </c>
      <c r="BY78" s="54">
        <f>'Norm-coeff'!$C$12+$AX78*'Norm-coeff'!$D$12+$AY78*'Norm-coeff'!$E$12+$AZ78*'Norm-coeff'!$F$12+$BA78*'Norm-coeff'!$G$12+$BB78*'Norm-coeff'!$H$12+$BC78*'Norm-coeff'!$I$12+$BD78*'Norm-coeff'!$J$12+$BE78*'Norm-coeff'!$K$12+$BF78*'Norm-coeff'!$L$12+$BG78*'Norm-coeff'!$M$12+$BH78*'Norm-coeff'!$N$12+$BI78*'Norm-coeff'!$O$12</f>
        <v>0.283527502056037</v>
      </c>
      <c r="BZ78" s="54">
        <f>'Norm-coeff'!$C$13+$AX78*'Norm-coeff'!$D$13+$AY78*'Norm-coeff'!$E$13+$AZ78*'Norm-coeff'!$F$13+$BA78*'Norm-coeff'!$G$13+$BB78*'Norm-coeff'!$H$13+$BC78*'Norm-coeff'!$I$13+$BD78*'Norm-coeff'!$J$13+$BE78*'Norm-coeff'!$K$13+$BF78*'Norm-coeff'!$L$13+$BG78*'Norm-coeff'!$M$13+$BH78*'Norm-coeff'!$N$13+$BI78*'Norm-coeff'!$O$13</f>
        <v>-4.1864930554451202E-2</v>
      </c>
      <c r="CA78" s="54">
        <f>'Norm-coeff'!$C$14+$AX78*'Norm-coeff'!$D$14+$AY78*'Norm-coeff'!$E$14+$AZ78*'Norm-coeff'!$F$14+$BA78*'Norm-coeff'!$G$14+$BB78*'Norm-coeff'!$H$14+$BC78*'Norm-coeff'!$I$14+$BD78*'Norm-coeff'!$J$14+$BE78*'Norm-coeff'!$K$14+$BF78*'Norm-coeff'!$L$14+$BG78*'Norm-coeff'!$M$14+$BH78*'Norm-coeff'!$N$14+$BI78*'Norm-coeff'!$O$14</f>
        <v>4.2526983164477103</v>
      </c>
      <c r="CC78" s="54">
        <f t="shared" si="491"/>
        <v>0</v>
      </c>
      <c r="CG78" s="54">
        <f t="shared" si="367"/>
        <v>0</v>
      </c>
      <c r="CH78" s="54">
        <f t="shared" si="345"/>
        <v>0</v>
      </c>
      <c r="CI78" s="54">
        <f t="shared" si="368"/>
        <v>0</v>
      </c>
      <c r="CJ78" s="56">
        <f t="shared" si="369"/>
        <v>0</v>
      </c>
      <c r="CK78" s="54">
        <f t="shared" si="370"/>
        <v>0</v>
      </c>
      <c r="CL78" s="54">
        <f t="shared" si="371"/>
        <v>0</v>
      </c>
      <c r="CM78" s="54">
        <f t="shared" si="372"/>
        <v>0</v>
      </c>
      <c r="CN78" s="54">
        <f t="shared" si="373"/>
        <v>0</v>
      </c>
      <c r="CO78" s="54">
        <f t="shared" si="374"/>
        <v>0</v>
      </c>
      <c r="CP78" s="54">
        <f t="shared" si="375"/>
        <v>0</v>
      </c>
      <c r="CQ78" s="54">
        <f t="shared" si="376"/>
        <v>0</v>
      </c>
      <c r="CR78" s="54">
        <f t="shared" si="377"/>
        <v>0</v>
      </c>
      <c r="CS78" s="54">
        <f t="shared" si="378"/>
        <v>0</v>
      </c>
      <c r="CU78" s="54">
        <f t="shared" si="379"/>
        <v>0</v>
      </c>
      <c r="CV78" s="54">
        <f t="shared" si="380"/>
        <v>0</v>
      </c>
      <c r="CW78" s="54">
        <f t="shared" si="381"/>
        <v>0</v>
      </c>
      <c r="CX78" s="54">
        <f t="shared" si="382"/>
        <v>0</v>
      </c>
      <c r="CZ78" s="54">
        <f t="shared" si="383"/>
        <v>0</v>
      </c>
      <c r="DA78" s="54">
        <f t="shared" si="384"/>
        <v>0</v>
      </c>
      <c r="DB78" s="54">
        <f t="shared" si="385"/>
        <v>0</v>
      </c>
      <c r="DC78" s="54">
        <f t="shared" si="386"/>
        <v>0</v>
      </c>
      <c r="DD78" s="54">
        <f t="shared" si="387"/>
        <v>0</v>
      </c>
      <c r="DE78" s="54">
        <f t="shared" si="388"/>
        <v>0</v>
      </c>
      <c r="DF78" s="54">
        <f t="shared" si="389"/>
        <v>0</v>
      </c>
      <c r="DG78" s="54">
        <f t="shared" si="390"/>
        <v>2</v>
      </c>
      <c r="DH78" s="71">
        <f t="shared" si="391"/>
        <v>0</v>
      </c>
      <c r="DI78" s="71">
        <f t="shared" si="392"/>
        <v>0</v>
      </c>
      <c r="DJ78" s="54">
        <f t="shared" si="393"/>
        <v>0</v>
      </c>
      <c r="DK78" s="54">
        <f t="shared" si="394"/>
        <v>2</v>
      </c>
      <c r="DL78" s="4">
        <f t="shared" si="319"/>
        <v>0</v>
      </c>
      <c r="DM78" s="3">
        <f t="shared" si="395"/>
        <v>0</v>
      </c>
      <c r="DN78" s="3">
        <f t="shared" si="396"/>
        <v>0</v>
      </c>
      <c r="DO78" s="4" t="e">
        <f t="shared" si="397"/>
        <v>#DIV/0!</v>
      </c>
      <c r="DP78" s="57"/>
      <c r="DQ78" s="57"/>
      <c r="DR78" s="56">
        <f t="shared" si="320"/>
        <v>2</v>
      </c>
      <c r="DS78" s="56">
        <f t="shared" si="321"/>
        <v>0</v>
      </c>
      <c r="DT78" s="38">
        <f t="shared" si="322"/>
        <v>0</v>
      </c>
      <c r="DU78" s="38">
        <f t="shared" si="398"/>
        <v>2</v>
      </c>
      <c r="DV78" s="38">
        <f t="shared" si="323"/>
        <v>0</v>
      </c>
      <c r="DW78" s="39">
        <f t="shared" si="324"/>
        <v>0</v>
      </c>
      <c r="DX78" s="39">
        <f t="shared" si="325"/>
        <v>0</v>
      </c>
      <c r="DY78" s="39">
        <f t="shared" si="326"/>
        <v>0</v>
      </c>
      <c r="DZ78" s="39">
        <f t="shared" si="327"/>
        <v>0</v>
      </c>
      <c r="EA78" s="39">
        <f t="shared" si="328"/>
        <v>0</v>
      </c>
      <c r="EB78" s="37" t="e">
        <f t="shared" si="399"/>
        <v>#DIV/0!</v>
      </c>
      <c r="EC78" s="37" t="e">
        <f t="shared" si="400"/>
        <v>#DIV/0!</v>
      </c>
      <c r="ED78" s="37" t="e">
        <f t="shared" si="401"/>
        <v>#DIV/0!</v>
      </c>
      <c r="EE78" s="37" t="e">
        <f t="shared" si="402"/>
        <v>#DIV/0!</v>
      </c>
      <c r="EF78" s="39" t="e">
        <f t="shared" si="403"/>
        <v>#DIV/0!</v>
      </c>
      <c r="EG78" s="37" t="e">
        <f t="shared" si="404"/>
        <v>#DIV/0!</v>
      </c>
      <c r="EH78" s="37" t="e">
        <f t="shared" si="405"/>
        <v>#DIV/0!</v>
      </c>
      <c r="EI78" s="11" t="b">
        <f t="shared" si="406"/>
        <v>1</v>
      </c>
      <c r="EJ78" s="11" t="b">
        <f t="shared" si="407"/>
        <v>0</v>
      </c>
      <c r="EK78" s="39" t="e">
        <f t="shared" si="408"/>
        <v>#DIV/0!</v>
      </c>
      <c r="EL78" s="39" t="e">
        <f t="shared" si="409"/>
        <v>#DIV/0!</v>
      </c>
      <c r="EM78" s="39" t="e">
        <f t="shared" si="410"/>
        <v>#DIV/0!</v>
      </c>
      <c r="EN78" s="39" t="e">
        <f t="shared" si="411"/>
        <v>#DIV/0!</v>
      </c>
      <c r="EO78" s="39" t="e">
        <f t="shared" si="412"/>
        <v>#DIV/0!</v>
      </c>
      <c r="EP78" s="39" t="e">
        <f t="shared" si="413"/>
        <v>#DIV/0!</v>
      </c>
      <c r="EQ78" s="39" t="e">
        <f t="shared" si="414"/>
        <v>#DIV/0!</v>
      </c>
      <c r="ER78" s="39" t="e">
        <f t="shared" si="415"/>
        <v>#DIV/0!</v>
      </c>
      <c r="ES78" s="58" t="str">
        <f t="shared" si="416"/>
        <v>(OH,F,Cl)-dominate amphibole</v>
      </c>
      <c r="ET78" s="58" t="e">
        <f t="shared" si="417"/>
        <v>#N/A</v>
      </c>
      <c r="EU78" s="56">
        <f t="shared" si="329"/>
        <v>0</v>
      </c>
      <c r="EV78" s="56">
        <f t="shared" si="330"/>
        <v>0</v>
      </c>
      <c r="EW78" s="56">
        <f t="shared" si="331"/>
        <v>0</v>
      </c>
      <c r="EX78" s="56">
        <f t="shared" si="332"/>
        <v>0</v>
      </c>
      <c r="EY78" s="56">
        <f t="shared" si="333"/>
        <v>0</v>
      </c>
      <c r="EZ78" s="56">
        <f t="shared" si="334"/>
        <v>0</v>
      </c>
      <c r="FA78" s="39">
        <f t="shared" si="335"/>
        <v>0</v>
      </c>
      <c r="FB78" s="39">
        <f t="shared" si="336"/>
        <v>0</v>
      </c>
      <c r="FC78" s="54">
        <f t="shared" si="337"/>
        <v>0</v>
      </c>
      <c r="FD78" s="54">
        <f t="shared" si="338"/>
        <v>0</v>
      </c>
      <c r="FE78" s="39">
        <f t="shared" si="339"/>
        <v>0</v>
      </c>
      <c r="FF78" s="54">
        <f t="shared" si="340"/>
        <v>0</v>
      </c>
      <c r="FG78" s="39">
        <f t="shared" si="341"/>
        <v>0</v>
      </c>
      <c r="FH78" s="39">
        <f t="shared" si="418"/>
        <v>0</v>
      </c>
      <c r="FI78" s="39">
        <f t="shared" si="419"/>
        <v>0</v>
      </c>
      <c r="FJ78" s="39">
        <f t="shared" si="420"/>
        <v>0</v>
      </c>
      <c r="FK78" s="39" t="e">
        <f t="shared" si="421"/>
        <v>#DIV/0!</v>
      </c>
      <c r="FL78" s="39" t="e">
        <f t="shared" si="422"/>
        <v>#DIV/0!</v>
      </c>
      <c r="FM78" s="39" t="e">
        <f t="shared" si="423"/>
        <v>#DIV/0!</v>
      </c>
      <c r="FN78" s="39">
        <f t="shared" si="424"/>
        <v>1</v>
      </c>
      <c r="FO78" s="39">
        <f t="shared" si="342"/>
        <v>0</v>
      </c>
      <c r="FP78" s="39">
        <f t="shared" si="343"/>
        <v>0</v>
      </c>
      <c r="FQ78" s="39">
        <f t="shared" si="344"/>
        <v>0</v>
      </c>
      <c r="FR78" s="39">
        <f t="shared" si="425"/>
        <v>0</v>
      </c>
      <c r="FS78" s="39">
        <f t="shared" si="426"/>
        <v>0</v>
      </c>
      <c r="FU78" s="39" t="e">
        <f t="shared" si="427"/>
        <v>#DIV/0!</v>
      </c>
      <c r="FV78" s="39" t="e">
        <f t="shared" si="428"/>
        <v>#DIV/0!</v>
      </c>
      <c r="FW78" s="39" t="e">
        <f t="shared" si="429"/>
        <v>#DIV/0!</v>
      </c>
      <c r="FY78" s="39" t="e">
        <f t="shared" si="430"/>
        <v>#DIV/0!</v>
      </c>
      <c r="FZ78" s="39" t="e">
        <f t="shared" si="431"/>
        <v>#DIV/0!</v>
      </c>
      <c r="GA78" s="39" t="e">
        <f t="shared" si="432"/>
        <v>#DIV/0!</v>
      </c>
      <c r="GB78" s="39" t="e">
        <f t="shared" si="433"/>
        <v>#DIV/0!</v>
      </c>
      <c r="GC78" s="39" t="e">
        <f t="shared" si="434"/>
        <v>#DIV/0!</v>
      </c>
      <c r="GD78" s="39" t="e">
        <f t="shared" si="435"/>
        <v>#DIV/0!</v>
      </c>
      <c r="GE78" s="39" t="e">
        <f t="shared" si="436"/>
        <v>#DIV/0!</v>
      </c>
      <c r="GF78" s="39" t="e">
        <f t="shared" si="437"/>
        <v>#DIV/0!</v>
      </c>
      <c r="GG78" s="39" t="e">
        <f t="shared" si="438"/>
        <v>#DIV/0!</v>
      </c>
      <c r="GH78" s="39" t="e">
        <f t="shared" si="439"/>
        <v>#DIV/0!</v>
      </c>
      <c r="GI78" s="39"/>
      <c r="GJ78" s="39" t="e">
        <f t="shared" si="440"/>
        <v>#DIV/0!</v>
      </c>
      <c r="GK78" s="39" t="e">
        <f t="shared" si="441"/>
        <v>#DIV/0!</v>
      </c>
      <c r="GL78" s="39" t="e">
        <f t="shared" si="442"/>
        <v>#DIV/0!</v>
      </c>
      <c r="GM78" s="39" t="e">
        <f t="shared" si="443"/>
        <v>#DIV/0!</v>
      </c>
      <c r="GN78" s="39" t="e">
        <f t="shared" si="444"/>
        <v>#DIV/0!</v>
      </c>
      <c r="GO78" s="57"/>
      <c r="GP78" s="57" t="e">
        <f t="shared" si="445"/>
        <v>#DIV/0!</v>
      </c>
      <c r="GQ78" s="59" t="e">
        <f t="shared" si="446"/>
        <v>#DIV/0!</v>
      </c>
      <c r="GR78" s="41" t="e">
        <f t="shared" si="447"/>
        <v>#DIV/0!</v>
      </c>
      <c r="GS78" s="57" t="e">
        <f t="shared" si="448"/>
        <v>#DIV/0!</v>
      </c>
      <c r="GT78" s="57" t="e">
        <f t="shared" si="449"/>
        <v>#DIV/0!</v>
      </c>
      <c r="GU78" s="57" t="e">
        <f t="shared" si="450"/>
        <v>#DIV/0!</v>
      </c>
      <c r="GV78" s="57"/>
      <c r="GW78" s="42" t="e">
        <f t="shared" si="451"/>
        <v>#DIV/0!</v>
      </c>
      <c r="GX78" s="42" t="e">
        <f t="shared" si="452"/>
        <v>#DIV/0!</v>
      </c>
      <c r="GY78" s="42" t="e">
        <f t="shared" si="453"/>
        <v>#DIV/0!</v>
      </c>
      <c r="GZ78" s="57"/>
      <c r="HA78" s="2" t="e">
        <f t="shared" si="454"/>
        <v>#DIV/0!</v>
      </c>
      <c r="HB78" s="2" t="e">
        <f t="shared" si="455"/>
        <v>#DIV/0!</v>
      </c>
      <c r="HC78" s="2" t="e">
        <f t="shared" si="456"/>
        <v>#DIV/0!</v>
      </c>
      <c r="HD78" s="2" t="e">
        <f t="shared" si="457"/>
        <v>#DIV/0!</v>
      </c>
      <c r="HE78" s="2" t="e">
        <f t="shared" si="458"/>
        <v>#DIV/0!</v>
      </c>
      <c r="HF78" s="2" t="e">
        <f t="shared" si="459"/>
        <v>#DIV/0!</v>
      </c>
      <c r="HG78" s="2" t="e">
        <f t="shared" si="460"/>
        <v>#DIV/0!</v>
      </c>
      <c r="HH78" s="2" t="e">
        <f t="shared" si="461"/>
        <v>#DIV/0!</v>
      </c>
      <c r="HI78" s="2" t="e">
        <f t="shared" si="462"/>
        <v>#DIV/0!</v>
      </c>
      <c r="HJ78" s="11" t="e">
        <f t="shared" si="463"/>
        <v>#DIV/0!</v>
      </c>
      <c r="HK78" s="60" t="e">
        <f t="shared" si="464"/>
        <v>#DIV/0!</v>
      </c>
      <c r="HL78" s="57"/>
      <c r="HM78" s="57" t="e">
        <f t="shared" si="465"/>
        <v>#DIV/0!</v>
      </c>
      <c r="HN78" s="57" t="e">
        <f t="shared" si="466"/>
        <v>#DIV/0!</v>
      </c>
      <c r="HO78" s="57" t="e">
        <f t="shared" si="467"/>
        <v>#DIV/0!</v>
      </c>
      <c r="HP78" s="57" t="e">
        <f t="shared" si="468"/>
        <v>#DIV/0!</v>
      </c>
      <c r="HQ78" s="57" t="e">
        <f t="shared" si="469"/>
        <v>#DIV/0!</v>
      </c>
      <c r="HR78" s="57"/>
      <c r="HS78" s="57" t="e">
        <f t="shared" si="470"/>
        <v>#DIV/0!</v>
      </c>
      <c r="HT78" s="57" t="e">
        <f t="shared" si="471"/>
        <v>#DIV/0!</v>
      </c>
      <c r="HU78" s="57" t="e">
        <f t="shared" si="472"/>
        <v>#DIV/0!</v>
      </c>
      <c r="HV78" s="57" t="e">
        <f t="shared" si="473"/>
        <v>#DIV/0!</v>
      </c>
      <c r="HW78" s="57" t="e">
        <f t="shared" si="474"/>
        <v>#DIV/0!</v>
      </c>
      <c r="HX78" s="57"/>
      <c r="HY78" s="57" t="e">
        <f t="shared" si="475"/>
        <v>#DIV/0!</v>
      </c>
      <c r="HZ78" s="57" t="e">
        <f t="shared" si="476"/>
        <v>#DIV/0!</v>
      </c>
      <c r="IA78" s="57"/>
      <c r="IB78" s="61">
        <f t="shared" si="477"/>
        <v>0</v>
      </c>
      <c r="IC78" s="57" t="str">
        <f t="shared" si="478"/>
        <v/>
      </c>
      <c r="ID78" s="42"/>
      <c r="IE78" s="2" t="str">
        <f t="shared" si="479"/>
        <v/>
      </c>
      <c r="IF78" s="60" t="e">
        <f t="shared" si="480"/>
        <v>#DIV/0!</v>
      </c>
      <c r="IG78" s="60" t="str">
        <f t="shared" si="481"/>
        <v/>
      </c>
      <c r="IH78" s="60" t="str">
        <f t="shared" si="482"/>
        <v>zinco-</v>
      </c>
      <c r="II78" s="60" t="str">
        <f t="shared" si="483"/>
        <v>mangano-</v>
      </c>
      <c r="IJ78" s="60" t="e">
        <f t="shared" si="484"/>
        <v>#DIV/0!</v>
      </c>
      <c r="IK78" s="60" t="e">
        <f t="shared" si="485"/>
        <v>#DIV/0!</v>
      </c>
      <c r="IL78" s="60" t="e">
        <f t="shared" si="486"/>
        <v>#DIV/0!</v>
      </c>
      <c r="IM78" s="60" t="e">
        <f t="shared" si="487"/>
        <v>#DIV/0!</v>
      </c>
      <c r="IN78" s="60" t="str">
        <f t="shared" si="488"/>
        <v/>
      </c>
      <c r="IO78" s="60" t="str">
        <f t="shared" si="489"/>
        <v/>
      </c>
      <c r="IP78" s="57"/>
      <c r="IQ78" s="57" t="str">
        <f t="shared" si="490"/>
        <v>ERROR!!</v>
      </c>
    </row>
    <row r="79" spans="1:251">
      <c r="A79"/>
      <c r="B79"/>
      <c r="C79"/>
      <c r="D79"/>
      <c r="E79"/>
      <c r="F79" t="s">
        <v>196</v>
      </c>
      <c r="G79" s="69"/>
      <c r="H79" s="69"/>
      <c r="I79" s="69"/>
      <c r="J79" s="69"/>
      <c r="K79"/>
      <c r="L79" s="69"/>
      <c r="M79"/>
      <c r="N79" s="69"/>
      <c r="O79" s="69"/>
      <c r="P79" s="69"/>
      <c r="Q79" s="69"/>
      <c r="R79" s="69"/>
      <c r="S79" s="67"/>
      <c r="T79" s="67"/>
      <c r="U79" s="69"/>
      <c r="V79"/>
      <c r="W79"/>
      <c r="X79" s="29">
        <f t="shared" si="346"/>
        <v>0</v>
      </c>
      <c r="Y79" s="29">
        <f t="shared" si="347"/>
        <v>0</v>
      </c>
      <c r="Z79" s="29" t="e">
        <f t="shared" si="348"/>
        <v>#DIV/0!</v>
      </c>
      <c r="AA79" s="29" t="e">
        <f t="shared" si="349"/>
        <v>#DIV/0!</v>
      </c>
      <c r="AB79" s="29" t="e">
        <f t="shared" si="350"/>
        <v>#DIV/0!</v>
      </c>
      <c r="AC79" s="29" t="e">
        <f t="shared" si="351"/>
        <v>#DIV/0!</v>
      </c>
      <c r="AF79" s="23">
        <v>60.084299999999999</v>
      </c>
      <c r="AG79" s="23">
        <v>79.878799999999998</v>
      </c>
      <c r="AH79" s="23">
        <v>101.96120000000001</v>
      </c>
      <c r="AI79" s="23">
        <v>151.99039999999999</v>
      </c>
      <c r="AJ79" s="23">
        <v>159.69</v>
      </c>
      <c r="AK79" s="23">
        <v>71.846400000000003</v>
      </c>
      <c r="AL79" s="23">
        <v>70.9375</v>
      </c>
      <c r="AM79" s="23">
        <v>40.304400000000001</v>
      </c>
      <c r="AN79" s="23">
        <v>56.077399999999997</v>
      </c>
      <c r="AO79" s="23">
        <v>61.978999999999999</v>
      </c>
      <c r="AP79" s="23">
        <v>94.195999999999998</v>
      </c>
      <c r="AQ79" s="23">
        <v>18.998000000000001</v>
      </c>
      <c r="AR79" s="23">
        <v>35.450000000000003</v>
      </c>
      <c r="AS79" s="23">
        <v>29.88</v>
      </c>
      <c r="AT79" s="23">
        <v>74.691999999999993</v>
      </c>
      <c r="AU79" s="23">
        <v>81.39</v>
      </c>
      <c r="AX79" s="54">
        <f t="shared" si="352"/>
        <v>0</v>
      </c>
      <c r="AY79" s="54">
        <f t="shared" si="353"/>
        <v>0</v>
      </c>
      <c r="AZ79" s="54">
        <f t="shared" si="354"/>
        <v>0</v>
      </c>
      <c r="BA79" s="54">
        <f t="shared" si="355"/>
        <v>0</v>
      </c>
      <c r="BB79" s="54">
        <f t="shared" si="356"/>
        <v>0</v>
      </c>
      <c r="BC79" s="54">
        <f t="shared" si="357"/>
        <v>0</v>
      </c>
      <c r="BD79" s="54">
        <f t="shared" si="358"/>
        <v>0</v>
      </c>
      <c r="BE79" s="54">
        <f t="shared" si="359"/>
        <v>0</v>
      </c>
      <c r="BF79" s="54">
        <f t="shared" si="360"/>
        <v>0</v>
      </c>
      <c r="BG79" s="54">
        <f t="shared" si="361"/>
        <v>0</v>
      </c>
      <c r="BH79" s="54">
        <f t="shared" si="362"/>
        <v>0</v>
      </c>
      <c r="BI79" s="54">
        <f t="shared" si="363"/>
        <v>0</v>
      </c>
      <c r="BJ79" s="54">
        <f t="shared" si="364"/>
        <v>0</v>
      </c>
      <c r="BK79" s="54">
        <f t="shared" si="365"/>
        <v>0</v>
      </c>
      <c r="BL79" s="54">
        <f t="shared" si="366"/>
        <v>0</v>
      </c>
      <c r="BM79" s="42"/>
      <c r="BO79" s="54">
        <f>'Norm-coeff'!$C$2+$AX79*'Norm-coeff'!$D$2+$AY79*'Norm-coeff'!$E$2+$AZ79*'Norm-coeff'!$F$2+$BA79*'Norm-coeff'!$G$2+$BB79*'Norm-coeff'!$H$2+$BC79*'Norm-coeff'!$I$2+$BD79*'Norm-coeff'!$J$2+$BE79*'Norm-coeff'!$K$2+$BF79*'Norm-coeff'!$L$2+$BG79*'Norm-coeff'!$M$2+$BH79*'Norm-coeff'!$N$2+$BI79*'Norm-coeff'!$O$2</f>
        <v>5.4045421474420303</v>
      </c>
      <c r="BP79" s="54">
        <f>'Norm-coeff'!$C$3+$AX79*'Norm-coeff'!$D$3+$AY79*'Norm-coeff'!$E$3+$AZ79*'Norm-coeff'!$F$3+$BA79*'Norm-coeff'!$G$3+$BB79*'Norm-coeff'!$H$3+$BC79*'Norm-coeff'!$I$3+$BD79*'Norm-coeff'!$J$3+$BE79*'Norm-coeff'!$K$3+$BF79*'Norm-coeff'!$L$3+$BG79*'Norm-coeff'!$M$3+$BH79*'Norm-coeff'!$N$3+$BI79*'Norm-coeff'!$O$3</f>
        <v>3.15319116612705</v>
      </c>
      <c r="BQ79" s="54">
        <f>'Norm-coeff'!$C$4+$AX79*'Norm-coeff'!$D$4+$AY79*'Norm-coeff'!$E$4+$AZ79*'Norm-coeff'!$F$4+$BA79*'Norm-coeff'!$G$4+$BB79*'Norm-coeff'!$H$4+$BC79*'Norm-coeff'!$I$4+$BD79*'Norm-coeff'!$J$4+$BE79*'Norm-coeff'!$K$4+$BF79*'Norm-coeff'!$L$4+$BG79*'Norm-coeff'!$M$4+$BH79*'Norm-coeff'!$N$4+$BI79*'Norm-coeff'!$O$4</f>
        <v>1.42115649462768</v>
      </c>
      <c r="BR79" s="54">
        <f>'Norm-coeff'!$C$5+$AX79*'Norm-coeff'!$D$5+$AY79*'Norm-coeff'!$E$5+$AZ79*'Norm-coeff'!$F$5+$BA79*'Norm-coeff'!$G$5+$BB79*'Norm-coeff'!$H$5+$BC79*'Norm-coeff'!$I$5+$BD79*'Norm-coeff'!$J$5+$BE79*'Norm-coeff'!$K$5+$BF79*'Norm-coeff'!$L$5+$BG79*'Norm-coeff'!$M$5+$BH79*'Norm-coeff'!$N$5+$BI79*'Norm-coeff'!$O$5</f>
        <v>1.0553329241296201</v>
      </c>
      <c r="BS79" s="54">
        <f>'Norm-coeff'!$C$6+$AX79*'Norm-coeff'!$D$6+$AY79*'Norm-coeff'!$E$6+$AZ79*'Norm-coeff'!$F$6+$BA79*'Norm-coeff'!$G$6+$BB79*'Norm-coeff'!$H$6+$BC79*'Norm-coeff'!$I$6+$BD79*'Norm-coeff'!$J$6+$BE79*'Norm-coeff'!$K$6+$BF79*'Norm-coeff'!$L$6+$BG79*'Norm-coeff'!$M$6+$BH79*'Norm-coeff'!$N$6+$BI79*'Norm-coeff'!$O$6</f>
        <v>-1.48700885495103E-2</v>
      </c>
      <c r="BT79" s="54">
        <f>'Norm-coeff'!$C$7+$AX79*'Norm-coeff'!$D$7+$AY79*'Norm-coeff'!$E$7+$AZ79*'Norm-coeff'!$F$7+$BA79*'Norm-coeff'!$G$7+$BB79*'Norm-coeff'!$H$7+$BC79*'Norm-coeff'!$I$7+$BD79*'Norm-coeff'!$J$7+$BE79*'Norm-coeff'!$K$7+$BF79*'Norm-coeff'!$L$7+$BG79*'Norm-coeff'!$M$7+$BH79*'Norm-coeff'!$N$7+$BI79*'Norm-coeff'!$O$7</f>
        <v>2.0907583608832998</v>
      </c>
      <c r="BU79" s="54">
        <f>'Norm-coeff'!$C$8+$AX79*'Norm-coeff'!$D$8+$AY79*'Norm-coeff'!$E$8+$AZ79*'Norm-coeff'!$F$8+$BA79*'Norm-coeff'!$G$8+$BB79*'Norm-coeff'!$H$8+$BC79*'Norm-coeff'!$I$8+$BD79*'Norm-coeff'!$J$8+$BE79*'Norm-coeff'!$K$8+$BF79*'Norm-coeff'!$L$8+$BG79*'Norm-coeff'!$M$8+$BH79*'Norm-coeff'!$N$8+$BI79*'Norm-coeff'!$O$8</f>
        <v>0.65894159836244504</v>
      </c>
      <c r="BV79" s="54">
        <f>'Norm-coeff'!$C$9+$AX79*'Norm-coeff'!$D$9+$AY79*'Norm-coeff'!$E$9+$AZ79*'Norm-coeff'!$F$9+$BA79*'Norm-coeff'!$G$9+$BB79*'Norm-coeff'!$H$9+$BC79*'Norm-coeff'!$I$9+$BD79*'Norm-coeff'!$J$9+$BE79*'Norm-coeff'!$K$9+$BF79*'Norm-coeff'!$L$9+$BG79*'Norm-coeff'!$M$9+$BH79*'Norm-coeff'!$N$9+$BI79*'Norm-coeff'!$O$9</f>
        <v>1.48961085014701</v>
      </c>
      <c r="BW79" s="54">
        <f>'Norm-coeff'!$C$10+$AX79*'Norm-coeff'!$D$10+$AY79*'Norm-coeff'!$E$10+$AZ79*'Norm-coeff'!$F$10+$BA79*'Norm-coeff'!$G$10+$BB79*'Norm-coeff'!$H$10+$BC79*'Norm-coeff'!$I$10+$BD79*'Norm-coeff'!$J$10+$BE79*'Norm-coeff'!$K$10+$BF79*'Norm-coeff'!$L$10+$BG79*'Norm-coeff'!$M$10+$BH79*'Norm-coeff'!$N$10+$BI79*'Norm-coeff'!$O$10</f>
        <v>1.42058735749591</v>
      </c>
      <c r="BX79" s="54">
        <f>'Norm-coeff'!$C$11+$AX79*'Norm-coeff'!$D$11+$AY79*'Norm-coeff'!$E$11+$AZ79*'Norm-coeff'!$F$11+$BA79*'Norm-coeff'!$G$11+$BB79*'Norm-coeff'!$H$11+$BC79*'Norm-coeff'!$I$11+$BD79*'Norm-coeff'!$J$11+$BE79*'Norm-coeff'!$K$11+$BF79*'Norm-coeff'!$L$11+$BG79*'Norm-coeff'!$M$11+$BH79*'Norm-coeff'!$N$11+$BI79*'Norm-coeff'!$O$11</f>
        <v>0.221233014421479</v>
      </c>
      <c r="BY79" s="54">
        <f>'Norm-coeff'!$C$12+$AX79*'Norm-coeff'!$D$12+$AY79*'Norm-coeff'!$E$12+$AZ79*'Norm-coeff'!$F$12+$BA79*'Norm-coeff'!$G$12+$BB79*'Norm-coeff'!$H$12+$BC79*'Norm-coeff'!$I$12+$BD79*'Norm-coeff'!$J$12+$BE79*'Norm-coeff'!$K$12+$BF79*'Norm-coeff'!$L$12+$BG79*'Norm-coeff'!$M$12+$BH79*'Norm-coeff'!$N$12+$BI79*'Norm-coeff'!$O$12</f>
        <v>0.283527502056037</v>
      </c>
      <c r="BZ79" s="54">
        <f>'Norm-coeff'!$C$13+$AX79*'Norm-coeff'!$D$13+$AY79*'Norm-coeff'!$E$13+$AZ79*'Norm-coeff'!$F$13+$BA79*'Norm-coeff'!$G$13+$BB79*'Norm-coeff'!$H$13+$BC79*'Norm-coeff'!$I$13+$BD79*'Norm-coeff'!$J$13+$BE79*'Norm-coeff'!$K$13+$BF79*'Norm-coeff'!$L$13+$BG79*'Norm-coeff'!$M$13+$BH79*'Norm-coeff'!$N$13+$BI79*'Norm-coeff'!$O$13</f>
        <v>-4.1864930554451202E-2</v>
      </c>
      <c r="CA79" s="54">
        <f>'Norm-coeff'!$C$14+$AX79*'Norm-coeff'!$D$14+$AY79*'Norm-coeff'!$E$14+$AZ79*'Norm-coeff'!$F$14+$BA79*'Norm-coeff'!$G$14+$BB79*'Norm-coeff'!$H$14+$BC79*'Norm-coeff'!$I$14+$BD79*'Norm-coeff'!$J$14+$BE79*'Norm-coeff'!$K$14+$BF79*'Norm-coeff'!$L$14+$BG79*'Norm-coeff'!$M$14+$BH79*'Norm-coeff'!$N$14+$BI79*'Norm-coeff'!$O$14</f>
        <v>4.2526983164477103</v>
      </c>
      <c r="CC79" s="54">
        <f t="shared" si="491"/>
        <v>0</v>
      </c>
      <c r="CG79" s="54">
        <f t="shared" si="367"/>
        <v>0</v>
      </c>
      <c r="CH79" s="54">
        <f t="shared" si="345"/>
        <v>0</v>
      </c>
      <c r="CI79" s="54">
        <f t="shared" si="368"/>
        <v>0</v>
      </c>
      <c r="CJ79" s="56">
        <f t="shared" si="369"/>
        <v>0</v>
      </c>
      <c r="CK79" s="54">
        <f t="shared" si="370"/>
        <v>0</v>
      </c>
      <c r="CL79" s="54">
        <f t="shared" si="371"/>
        <v>0</v>
      </c>
      <c r="CM79" s="54">
        <f t="shared" si="372"/>
        <v>0</v>
      </c>
      <c r="CN79" s="54">
        <f t="shared" si="373"/>
        <v>0</v>
      </c>
      <c r="CO79" s="54">
        <f t="shared" si="374"/>
        <v>0</v>
      </c>
      <c r="CP79" s="54">
        <f t="shared" si="375"/>
        <v>0</v>
      </c>
      <c r="CQ79" s="54">
        <f t="shared" si="376"/>
        <v>0</v>
      </c>
      <c r="CR79" s="54">
        <f t="shared" si="377"/>
        <v>0</v>
      </c>
      <c r="CS79" s="54">
        <f t="shared" si="378"/>
        <v>0</v>
      </c>
      <c r="CU79" s="54">
        <f t="shared" si="379"/>
        <v>0</v>
      </c>
      <c r="CV79" s="54">
        <f t="shared" si="380"/>
        <v>0</v>
      </c>
      <c r="CW79" s="54">
        <f t="shared" si="381"/>
        <v>0</v>
      </c>
      <c r="CX79" s="54">
        <f t="shared" si="382"/>
        <v>0</v>
      </c>
      <c r="CZ79" s="54">
        <f t="shared" si="383"/>
        <v>0</v>
      </c>
      <c r="DA79" s="54">
        <f t="shared" si="384"/>
        <v>0</v>
      </c>
      <c r="DB79" s="54">
        <f t="shared" si="385"/>
        <v>0</v>
      </c>
      <c r="DC79" s="54">
        <f t="shared" si="386"/>
        <v>0</v>
      </c>
      <c r="DD79" s="54">
        <f t="shared" si="387"/>
        <v>0</v>
      </c>
      <c r="DE79" s="54">
        <f t="shared" si="388"/>
        <v>0</v>
      </c>
      <c r="DF79" s="54">
        <f t="shared" si="389"/>
        <v>0</v>
      </c>
      <c r="DG79" s="54">
        <f t="shared" si="390"/>
        <v>2</v>
      </c>
      <c r="DH79" s="71">
        <f t="shared" si="391"/>
        <v>0</v>
      </c>
      <c r="DI79" s="71">
        <f t="shared" si="392"/>
        <v>0</v>
      </c>
      <c r="DJ79" s="54">
        <f t="shared" si="393"/>
        <v>0</v>
      </c>
      <c r="DK79" s="54">
        <f t="shared" si="394"/>
        <v>2</v>
      </c>
      <c r="DL79" s="4">
        <f t="shared" si="319"/>
        <v>0</v>
      </c>
      <c r="DM79" s="3">
        <f t="shared" si="395"/>
        <v>0</v>
      </c>
      <c r="DN79" s="3">
        <f t="shared" si="396"/>
        <v>0</v>
      </c>
      <c r="DO79" s="4" t="e">
        <f t="shared" si="397"/>
        <v>#DIV/0!</v>
      </c>
      <c r="DP79" s="57"/>
      <c r="DQ79" s="57"/>
      <c r="DR79" s="56">
        <f t="shared" si="320"/>
        <v>2</v>
      </c>
      <c r="DS79" s="56">
        <f t="shared" si="321"/>
        <v>0</v>
      </c>
      <c r="DT79" s="38">
        <f t="shared" si="322"/>
        <v>0</v>
      </c>
      <c r="DU79" s="38">
        <f t="shared" si="398"/>
        <v>2</v>
      </c>
      <c r="DV79" s="38">
        <f t="shared" si="323"/>
        <v>0</v>
      </c>
      <c r="DW79" s="39">
        <f t="shared" si="324"/>
        <v>0</v>
      </c>
      <c r="DX79" s="39">
        <f t="shared" si="325"/>
        <v>0</v>
      </c>
      <c r="DY79" s="39">
        <f t="shared" si="326"/>
        <v>0</v>
      </c>
      <c r="DZ79" s="39">
        <f t="shared" si="327"/>
        <v>0</v>
      </c>
      <c r="EA79" s="39">
        <f t="shared" si="328"/>
        <v>0</v>
      </c>
      <c r="EB79" s="37" t="e">
        <f t="shared" si="399"/>
        <v>#DIV/0!</v>
      </c>
      <c r="EC79" s="37" t="e">
        <f t="shared" si="400"/>
        <v>#DIV/0!</v>
      </c>
      <c r="ED79" s="37" t="e">
        <f t="shared" si="401"/>
        <v>#DIV/0!</v>
      </c>
      <c r="EE79" s="37" t="e">
        <f t="shared" si="402"/>
        <v>#DIV/0!</v>
      </c>
      <c r="EF79" s="39" t="e">
        <f t="shared" si="403"/>
        <v>#DIV/0!</v>
      </c>
      <c r="EG79" s="37" t="e">
        <f t="shared" si="404"/>
        <v>#DIV/0!</v>
      </c>
      <c r="EH79" s="37" t="e">
        <f t="shared" si="405"/>
        <v>#DIV/0!</v>
      </c>
      <c r="EI79" s="11" t="b">
        <f t="shared" si="406"/>
        <v>1</v>
      </c>
      <c r="EJ79" s="11" t="b">
        <f t="shared" si="407"/>
        <v>0</v>
      </c>
      <c r="EK79" s="39" t="e">
        <f t="shared" si="408"/>
        <v>#DIV/0!</v>
      </c>
      <c r="EL79" s="39" t="e">
        <f t="shared" si="409"/>
        <v>#DIV/0!</v>
      </c>
      <c r="EM79" s="39" t="e">
        <f t="shared" si="410"/>
        <v>#DIV/0!</v>
      </c>
      <c r="EN79" s="39" t="e">
        <f t="shared" si="411"/>
        <v>#DIV/0!</v>
      </c>
      <c r="EO79" s="39" t="e">
        <f t="shared" si="412"/>
        <v>#DIV/0!</v>
      </c>
      <c r="EP79" s="39" t="e">
        <f t="shared" si="413"/>
        <v>#DIV/0!</v>
      </c>
      <c r="EQ79" s="39" t="e">
        <f t="shared" si="414"/>
        <v>#DIV/0!</v>
      </c>
      <c r="ER79" s="39" t="e">
        <f t="shared" si="415"/>
        <v>#DIV/0!</v>
      </c>
      <c r="ES79" s="58" t="str">
        <f t="shared" si="416"/>
        <v>(OH,F,Cl)-dominate amphibole</v>
      </c>
      <c r="ET79" s="58" t="e">
        <f t="shared" si="417"/>
        <v>#N/A</v>
      </c>
      <c r="EU79" s="56">
        <f t="shared" si="329"/>
        <v>0</v>
      </c>
      <c r="EV79" s="56">
        <f t="shared" si="330"/>
        <v>0</v>
      </c>
      <c r="EW79" s="56">
        <f t="shared" si="331"/>
        <v>0</v>
      </c>
      <c r="EX79" s="56">
        <f t="shared" si="332"/>
        <v>0</v>
      </c>
      <c r="EY79" s="56">
        <f t="shared" si="333"/>
        <v>0</v>
      </c>
      <c r="EZ79" s="56">
        <f t="shared" si="334"/>
        <v>0</v>
      </c>
      <c r="FA79" s="39">
        <f t="shared" si="335"/>
        <v>0</v>
      </c>
      <c r="FB79" s="39">
        <f t="shared" si="336"/>
        <v>0</v>
      </c>
      <c r="FC79" s="54">
        <f t="shared" si="337"/>
        <v>0</v>
      </c>
      <c r="FD79" s="54">
        <f t="shared" si="338"/>
        <v>0</v>
      </c>
      <c r="FE79" s="39">
        <f t="shared" si="339"/>
        <v>0</v>
      </c>
      <c r="FF79" s="54">
        <f t="shared" si="340"/>
        <v>0</v>
      </c>
      <c r="FG79" s="39">
        <f t="shared" si="341"/>
        <v>0</v>
      </c>
      <c r="FH79" s="39">
        <f t="shared" si="418"/>
        <v>0</v>
      </c>
      <c r="FI79" s="39">
        <f t="shared" si="419"/>
        <v>0</v>
      </c>
      <c r="FJ79" s="39">
        <f t="shared" si="420"/>
        <v>0</v>
      </c>
      <c r="FK79" s="39" t="e">
        <f t="shared" si="421"/>
        <v>#DIV/0!</v>
      </c>
      <c r="FL79" s="39" t="e">
        <f t="shared" si="422"/>
        <v>#DIV/0!</v>
      </c>
      <c r="FM79" s="39" t="e">
        <f t="shared" si="423"/>
        <v>#DIV/0!</v>
      </c>
      <c r="FN79" s="39">
        <f t="shared" si="424"/>
        <v>1</v>
      </c>
      <c r="FO79" s="39">
        <f t="shared" si="342"/>
        <v>0</v>
      </c>
      <c r="FP79" s="39">
        <f t="shared" si="343"/>
        <v>0</v>
      </c>
      <c r="FQ79" s="39">
        <f t="shared" si="344"/>
        <v>0</v>
      </c>
      <c r="FR79" s="39">
        <f t="shared" si="425"/>
        <v>0</v>
      </c>
      <c r="FS79" s="39">
        <f t="shared" si="426"/>
        <v>0</v>
      </c>
      <c r="FU79" s="39" t="e">
        <f t="shared" si="427"/>
        <v>#DIV/0!</v>
      </c>
      <c r="FV79" s="39" t="e">
        <f t="shared" si="428"/>
        <v>#DIV/0!</v>
      </c>
      <c r="FW79" s="39" t="e">
        <f t="shared" si="429"/>
        <v>#DIV/0!</v>
      </c>
      <c r="FY79" s="39" t="e">
        <f t="shared" si="430"/>
        <v>#DIV/0!</v>
      </c>
      <c r="FZ79" s="39" t="e">
        <f t="shared" si="431"/>
        <v>#DIV/0!</v>
      </c>
      <c r="GA79" s="39" t="e">
        <f t="shared" si="432"/>
        <v>#DIV/0!</v>
      </c>
      <c r="GB79" s="39" t="e">
        <f t="shared" si="433"/>
        <v>#DIV/0!</v>
      </c>
      <c r="GC79" s="39" t="e">
        <f t="shared" si="434"/>
        <v>#DIV/0!</v>
      </c>
      <c r="GD79" s="39" t="e">
        <f t="shared" si="435"/>
        <v>#DIV/0!</v>
      </c>
      <c r="GE79" s="39" t="e">
        <f t="shared" si="436"/>
        <v>#DIV/0!</v>
      </c>
      <c r="GF79" s="39" t="e">
        <f t="shared" si="437"/>
        <v>#DIV/0!</v>
      </c>
      <c r="GG79" s="39" t="e">
        <f t="shared" si="438"/>
        <v>#DIV/0!</v>
      </c>
      <c r="GH79" s="39" t="e">
        <f t="shared" si="439"/>
        <v>#DIV/0!</v>
      </c>
      <c r="GI79" s="39"/>
      <c r="GJ79" s="39" t="e">
        <f t="shared" si="440"/>
        <v>#DIV/0!</v>
      </c>
      <c r="GK79" s="39" t="e">
        <f t="shared" si="441"/>
        <v>#DIV/0!</v>
      </c>
      <c r="GL79" s="39" t="e">
        <f t="shared" si="442"/>
        <v>#DIV/0!</v>
      </c>
      <c r="GM79" s="39" t="e">
        <f t="shared" si="443"/>
        <v>#DIV/0!</v>
      </c>
      <c r="GN79" s="39" t="e">
        <f t="shared" si="444"/>
        <v>#DIV/0!</v>
      </c>
      <c r="GO79" s="57"/>
      <c r="GP79" s="57" t="e">
        <f t="shared" si="445"/>
        <v>#DIV/0!</v>
      </c>
      <c r="GQ79" s="59" t="e">
        <f t="shared" si="446"/>
        <v>#DIV/0!</v>
      </c>
      <c r="GR79" s="41" t="e">
        <f t="shared" si="447"/>
        <v>#DIV/0!</v>
      </c>
      <c r="GS79" s="57" t="e">
        <f t="shared" si="448"/>
        <v>#DIV/0!</v>
      </c>
      <c r="GT79" s="57" t="e">
        <f t="shared" si="449"/>
        <v>#DIV/0!</v>
      </c>
      <c r="GU79" s="57" t="e">
        <f t="shared" si="450"/>
        <v>#DIV/0!</v>
      </c>
      <c r="GV79" s="57"/>
      <c r="GW79" s="42" t="e">
        <f t="shared" si="451"/>
        <v>#DIV/0!</v>
      </c>
      <c r="GX79" s="42" t="e">
        <f t="shared" si="452"/>
        <v>#DIV/0!</v>
      </c>
      <c r="GY79" s="42" t="e">
        <f t="shared" si="453"/>
        <v>#DIV/0!</v>
      </c>
      <c r="GZ79" s="57"/>
      <c r="HA79" s="2" t="e">
        <f t="shared" si="454"/>
        <v>#DIV/0!</v>
      </c>
      <c r="HB79" s="2" t="e">
        <f t="shared" si="455"/>
        <v>#DIV/0!</v>
      </c>
      <c r="HC79" s="2" t="e">
        <f t="shared" si="456"/>
        <v>#DIV/0!</v>
      </c>
      <c r="HD79" s="2" t="e">
        <f t="shared" si="457"/>
        <v>#DIV/0!</v>
      </c>
      <c r="HE79" s="2" t="e">
        <f t="shared" si="458"/>
        <v>#DIV/0!</v>
      </c>
      <c r="HF79" s="2" t="e">
        <f t="shared" si="459"/>
        <v>#DIV/0!</v>
      </c>
      <c r="HG79" s="2" t="e">
        <f t="shared" si="460"/>
        <v>#DIV/0!</v>
      </c>
      <c r="HH79" s="2" t="e">
        <f t="shared" si="461"/>
        <v>#DIV/0!</v>
      </c>
      <c r="HI79" s="2" t="e">
        <f t="shared" si="462"/>
        <v>#DIV/0!</v>
      </c>
      <c r="HJ79" s="11" t="e">
        <f t="shared" si="463"/>
        <v>#DIV/0!</v>
      </c>
      <c r="HK79" s="60" t="e">
        <f t="shared" si="464"/>
        <v>#DIV/0!</v>
      </c>
      <c r="HL79" s="57"/>
      <c r="HM79" s="57" t="e">
        <f t="shared" si="465"/>
        <v>#DIV/0!</v>
      </c>
      <c r="HN79" s="57" t="e">
        <f t="shared" si="466"/>
        <v>#DIV/0!</v>
      </c>
      <c r="HO79" s="57" t="e">
        <f t="shared" si="467"/>
        <v>#DIV/0!</v>
      </c>
      <c r="HP79" s="57" t="e">
        <f t="shared" si="468"/>
        <v>#DIV/0!</v>
      </c>
      <c r="HQ79" s="57" t="e">
        <f t="shared" si="469"/>
        <v>#DIV/0!</v>
      </c>
      <c r="HR79" s="57"/>
      <c r="HS79" s="57" t="e">
        <f t="shared" si="470"/>
        <v>#DIV/0!</v>
      </c>
      <c r="HT79" s="57" t="e">
        <f t="shared" si="471"/>
        <v>#DIV/0!</v>
      </c>
      <c r="HU79" s="57" t="e">
        <f t="shared" si="472"/>
        <v>#DIV/0!</v>
      </c>
      <c r="HV79" s="57" t="e">
        <f t="shared" si="473"/>
        <v>#DIV/0!</v>
      </c>
      <c r="HW79" s="57" t="e">
        <f t="shared" si="474"/>
        <v>#DIV/0!</v>
      </c>
      <c r="HX79" s="57"/>
      <c r="HY79" s="57" t="e">
        <f t="shared" si="475"/>
        <v>#DIV/0!</v>
      </c>
      <c r="HZ79" s="57" t="e">
        <f t="shared" si="476"/>
        <v>#DIV/0!</v>
      </c>
      <c r="IA79" s="57"/>
      <c r="IB79" s="61">
        <f t="shared" si="477"/>
        <v>0</v>
      </c>
      <c r="IC79" s="57" t="str">
        <f t="shared" si="478"/>
        <v/>
      </c>
      <c r="ID79" s="42"/>
      <c r="IE79" s="2" t="str">
        <f t="shared" si="479"/>
        <v/>
      </c>
      <c r="IF79" s="60" t="e">
        <f t="shared" si="480"/>
        <v>#DIV/0!</v>
      </c>
      <c r="IG79" s="60" t="str">
        <f t="shared" si="481"/>
        <v/>
      </c>
      <c r="IH79" s="60" t="str">
        <f t="shared" si="482"/>
        <v>zinco-</v>
      </c>
      <c r="II79" s="60" t="str">
        <f t="shared" si="483"/>
        <v>mangano-</v>
      </c>
      <c r="IJ79" s="60" t="e">
        <f t="shared" si="484"/>
        <v>#DIV/0!</v>
      </c>
      <c r="IK79" s="60" t="e">
        <f t="shared" si="485"/>
        <v>#DIV/0!</v>
      </c>
      <c r="IL79" s="60" t="e">
        <f t="shared" si="486"/>
        <v>#DIV/0!</v>
      </c>
      <c r="IM79" s="60" t="e">
        <f t="shared" si="487"/>
        <v>#DIV/0!</v>
      </c>
      <c r="IN79" s="60" t="str">
        <f t="shared" si="488"/>
        <v/>
      </c>
      <c r="IO79" s="60" t="str">
        <f t="shared" si="489"/>
        <v/>
      </c>
      <c r="IP79" s="57"/>
      <c r="IQ79" s="57" t="str">
        <f t="shared" si="490"/>
        <v>ERROR!!</v>
      </c>
    </row>
    <row r="80" spans="1:251">
      <c r="A80"/>
      <c r="B80"/>
      <c r="C80"/>
      <c r="D80"/>
      <c r="E80"/>
      <c r="F80" t="s">
        <v>196</v>
      </c>
      <c r="G80" s="69"/>
      <c r="H80" s="69"/>
      <c r="I80" s="69"/>
      <c r="J80" s="69"/>
      <c r="K80"/>
      <c r="L80" s="69"/>
      <c r="M80"/>
      <c r="N80" s="69"/>
      <c r="O80" s="69"/>
      <c r="P80" s="69"/>
      <c r="Q80" s="69"/>
      <c r="R80" s="69"/>
      <c r="S80" s="67"/>
      <c r="T80" s="67"/>
      <c r="U80" s="69"/>
      <c r="V80"/>
      <c r="W80"/>
      <c r="X80" s="29">
        <f t="shared" si="346"/>
        <v>0</v>
      </c>
      <c r="Y80" s="29">
        <f t="shared" si="347"/>
        <v>0</v>
      </c>
      <c r="Z80" s="29" t="e">
        <f t="shared" si="348"/>
        <v>#DIV/0!</v>
      </c>
      <c r="AA80" s="29" t="e">
        <f t="shared" si="349"/>
        <v>#DIV/0!</v>
      </c>
      <c r="AB80" s="29" t="e">
        <f t="shared" si="350"/>
        <v>#DIV/0!</v>
      </c>
      <c r="AC80" s="29" t="e">
        <f t="shared" si="351"/>
        <v>#DIV/0!</v>
      </c>
      <c r="AF80" s="23">
        <v>60.084299999999999</v>
      </c>
      <c r="AG80" s="23">
        <v>79.878799999999998</v>
      </c>
      <c r="AH80" s="23">
        <v>101.96120000000001</v>
      </c>
      <c r="AI80" s="23">
        <v>151.99039999999999</v>
      </c>
      <c r="AJ80" s="23">
        <v>159.69</v>
      </c>
      <c r="AK80" s="23">
        <v>71.846400000000003</v>
      </c>
      <c r="AL80" s="23">
        <v>70.9375</v>
      </c>
      <c r="AM80" s="23">
        <v>40.304400000000001</v>
      </c>
      <c r="AN80" s="23">
        <v>56.077399999999997</v>
      </c>
      <c r="AO80" s="23">
        <v>61.978999999999999</v>
      </c>
      <c r="AP80" s="23">
        <v>94.195999999999998</v>
      </c>
      <c r="AQ80" s="23">
        <v>18.998000000000001</v>
      </c>
      <c r="AR80" s="23">
        <v>35.450000000000003</v>
      </c>
      <c r="AS80" s="23">
        <v>29.88</v>
      </c>
      <c r="AT80" s="23">
        <v>74.691999999999993</v>
      </c>
      <c r="AU80" s="23">
        <v>81.39</v>
      </c>
      <c r="AX80" s="54">
        <f t="shared" si="352"/>
        <v>0</v>
      </c>
      <c r="AY80" s="54">
        <f t="shared" si="353"/>
        <v>0</v>
      </c>
      <c r="AZ80" s="54">
        <f t="shared" si="354"/>
        <v>0</v>
      </c>
      <c r="BA80" s="54">
        <f t="shared" si="355"/>
        <v>0</v>
      </c>
      <c r="BB80" s="54">
        <f t="shared" si="356"/>
        <v>0</v>
      </c>
      <c r="BC80" s="54">
        <f t="shared" si="357"/>
        <v>0</v>
      </c>
      <c r="BD80" s="54">
        <f t="shared" si="358"/>
        <v>0</v>
      </c>
      <c r="BE80" s="54">
        <f t="shared" si="359"/>
        <v>0</v>
      </c>
      <c r="BF80" s="54">
        <f t="shared" si="360"/>
        <v>0</v>
      </c>
      <c r="BG80" s="54">
        <f t="shared" si="361"/>
        <v>0</v>
      </c>
      <c r="BH80" s="54">
        <f t="shared" si="362"/>
        <v>0</v>
      </c>
      <c r="BI80" s="54">
        <f t="shared" si="363"/>
        <v>0</v>
      </c>
      <c r="BJ80" s="54">
        <f t="shared" si="364"/>
        <v>0</v>
      </c>
      <c r="BK80" s="54">
        <f t="shared" si="365"/>
        <v>0</v>
      </c>
      <c r="BL80" s="54">
        <f t="shared" si="366"/>
        <v>0</v>
      </c>
      <c r="BM80" s="42"/>
      <c r="BO80" s="54">
        <f>'Norm-coeff'!$C$2+$AX80*'Norm-coeff'!$D$2+$AY80*'Norm-coeff'!$E$2+$AZ80*'Norm-coeff'!$F$2+$BA80*'Norm-coeff'!$G$2+$BB80*'Norm-coeff'!$H$2+$BC80*'Norm-coeff'!$I$2+$BD80*'Norm-coeff'!$J$2+$BE80*'Norm-coeff'!$K$2+$BF80*'Norm-coeff'!$L$2+$BG80*'Norm-coeff'!$M$2+$BH80*'Norm-coeff'!$N$2+$BI80*'Norm-coeff'!$O$2</f>
        <v>5.4045421474420303</v>
      </c>
      <c r="BP80" s="54">
        <f>'Norm-coeff'!$C$3+$AX80*'Norm-coeff'!$D$3+$AY80*'Norm-coeff'!$E$3+$AZ80*'Norm-coeff'!$F$3+$BA80*'Norm-coeff'!$G$3+$BB80*'Norm-coeff'!$H$3+$BC80*'Norm-coeff'!$I$3+$BD80*'Norm-coeff'!$J$3+$BE80*'Norm-coeff'!$K$3+$BF80*'Norm-coeff'!$L$3+$BG80*'Norm-coeff'!$M$3+$BH80*'Norm-coeff'!$N$3+$BI80*'Norm-coeff'!$O$3</f>
        <v>3.15319116612705</v>
      </c>
      <c r="BQ80" s="54">
        <f>'Norm-coeff'!$C$4+$AX80*'Norm-coeff'!$D$4+$AY80*'Norm-coeff'!$E$4+$AZ80*'Norm-coeff'!$F$4+$BA80*'Norm-coeff'!$G$4+$BB80*'Norm-coeff'!$H$4+$BC80*'Norm-coeff'!$I$4+$BD80*'Norm-coeff'!$J$4+$BE80*'Norm-coeff'!$K$4+$BF80*'Norm-coeff'!$L$4+$BG80*'Norm-coeff'!$M$4+$BH80*'Norm-coeff'!$N$4+$BI80*'Norm-coeff'!$O$4</f>
        <v>1.42115649462768</v>
      </c>
      <c r="BR80" s="54">
        <f>'Norm-coeff'!$C$5+$AX80*'Norm-coeff'!$D$5+$AY80*'Norm-coeff'!$E$5+$AZ80*'Norm-coeff'!$F$5+$BA80*'Norm-coeff'!$G$5+$BB80*'Norm-coeff'!$H$5+$BC80*'Norm-coeff'!$I$5+$BD80*'Norm-coeff'!$J$5+$BE80*'Norm-coeff'!$K$5+$BF80*'Norm-coeff'!$L$5+$BG80*'Norm-coeff'!$M$5+$BH80*'Norm-coeff'!$N$5+$BI80*'Norm-coeff'!$O$5</f>
        <v>1.0553329241296201</v>
      </c>
      <c r="BS80" s="54">
        <f>'Norm-coeff'!$C$6+$AX80*'Norm-coeff'!$D$6+$AY80*'Norm-coeff'!$E$6+$AZ80*'Norm-coeff'!$F$6+$BA80*'Norm-coeff'!$G$6+$BB80*'Norm-coeff'!$H$6+$BC80*'Norm-coeff'!$I$6+$BD80*'Norm-coeff'!$J$6+$BE80*'Norm-coeff'!$K$6+$BF80*'Norm-coeff'!$L$6+$BG80*'Norm-coeff'!$M$6+$BH80*'Norm-coeff'!$N$6+$BI80*'Norm-coeff'!$O$6</f>
        <v>-1.48700885495103E-2</v>
      </c>
      <c r="BT80" s="54">
        <f>'Norm-coeff'!$C$7+$AX80*'Norm-coeff'!$D$7+$AY80*'Norm-coeff'!$E$7+$AZ80*'Norm-coeff'!$F$7+$BA80*'Norm-coeff'!$G$7+$BB80*'Norm-coeff'!$H$7+$BC80*'Norm-coeff'!$I$7+$BD80*'Norm-coeff'!$J$7+$BE80*'Norm-coeff'!$K$7+$BF80*'Norm-coeff'!$L$7+$BG80*'Norm-coeff'!$M$7+$BH80*'Norm-coeff'!$N$7+$BI80*'Norm-coeff'!$O$7</f>
        <v>2.0907583608832998</v>
      </c>
      <c r="BU80" s="54">
        <f>'Norm-coeff'!$C$8+$AX80*'Norm-coeff'!$D$8+$AY80*'Norm-coeff'!$E$8+$AZ80*'Norm-coeff'!$F$8+$BA80*'Norm-coeff'!$G$8+$BB80*'Norm-coeff'!$H$8+$BC80*'Norm-coeff'!$I$8+$BD80*'Norm-coeff'!$J$8+$BE80*'Norm-coeff'!$K$8+$BF80*'Norm-coeff'!$L$8+$BG80*'Norm-coeff'!$M$8+$BH80*'Norm-coeff'!$N$8+$BI80*'Norm-coeff'!$O$8</f>
        <v>0.65894159836244504</v>
      </c>
      <c r="BV80" s="54">
        <f>'Norm-coeff'!$C$9+$AX80*'Norm-coeff'!$D$9+$AY80*'Norm-coeff'!$E$9+$AZ80*'Norm-coeff'!$F$9+$BA80*'Norm-coeff'!$G$9+$BB80*'Norm-coeff'!$H$9+$BC80*'Norm-coeff'!$I$9+$BD80*'Norm-coeff'!$J$9+$BE80*'Norm-coeff'!$K$9+$BF80*'Norm-coeff'!$L$9+$BG80*'Norm-coeff'!$M$9+$BH80*'Norm-coeff'!$N$9+$BI80*'Norm-coeff'!$O$9</f>
        <v>1.48961085014701</v>
      </c>
      <c r="BW80" s="54">
        <f>'Norm-coeff'!$C$10+$AX80*'Norm-coeff'!$D$10+$AY80*'Norm-coeff'!$E$10+$AZ80*'Norm-coeff'!$F$10+$BA80*'Norm-coeff'!$G$10+$BB80*'Norm-coeff'!$H$10+$BC80*'Norm-coeff'!$I$10+$BD80*'Norm-coeff'!$J$10+$BE80*'Norm-coeff'!$K$10+$BF80*'Norm-coeff'!$L$10+$BG80*'Norm-coeff'!$M$10+$BH80*'Norm-coeff'!$N$10+$BI80*'Norm-coeff'!$O$10</f>
        <v>1.42058735749591</v>
      </c>
      <c r="BX80" s="54">
        <f>'Norm-coeff'!$C$11+$AX80*'Norm-coeff'!$D$11+$AY80*'Norm-coeff'!$E$11+$AZ80*'Norm-coeff'!$F$11+$BA80*'Norm-coeff'!$G$11+$BB80*'Norm-coeff'!$H$11+$BC80*'Norm-coeff'!$I$11+$BD80*'Norm-coeff'!$J$11+$BE80*'Norm-coeff'!$K$11+$BF80*'Norm-coeff'!$L$11+$BG80*'Norm-coeff'!$M$11+$BH80*'Norm-coeff'!$N$11+$BI80*'Norm-coeff'!$O$11</f>
        <v>0.221233014421479</v>
      </c>
      <c r="BY80" s="54">
        <f>'Norm-coeff'!$C$12+$AX80*'Norm-coeff'!$D$12+$AY80*'Norm-coeff'!$E$12+$AZ80*'Norm-coeff'!$F$12+$BA80*'Norm-coeff'!$G$12+$BB80*'Norm-coeff'!$H$12+$BC80*'Norm-coeff'!$I$12+$BD80*'Norm-coeff'!$J$12+$BE80*'Norm-coeff'!$K$12+$BF80*'Norm-coeff'!$L$12+$BG80*'Norm-coeff'!$M$12+$BH80*'Norm-coeff'!$N$12+$BI80*'Norm-coeff'!$O$12</f>
        <v>0.283527502056037</v>
      </c>
      <c r="BZ80" s="54">
        <f>'Norm-coeff'!$C$13+$AX80*'Norm-coeff'!$D$13+$AY80*'Norm-coeff'!$E$13+$AZ80*'Norm-coeff'!$F$13+$BA80*'Norm-coeff'!$G$13+$BB80*'Norm-coeff'!$H$13+$BC80*'Norm-coeff'!$I$13+$BD80*'Norm-coeff'!$J$13+$BE80*'Norm-coeff'!$K$13+$BF80*'Norm-coeff'!$L$13+$BG80*'Norm-coeff'!$M$13+$BH80*'Norm-coeff'!$N$13+$BI80*'Norm-coeff'!$O$13</f>
        <v>-4.1864930554451202E-2</v>
      </c>
      <c r="CA80" s="54">
        <f>'Norm-coeff'!$C$14+$AX80*'Norm-coeff'!$D$14+$AY80*'Norm-coeff'!$E$14+$AZ80*'Norm-coeff'!$F$14+$BA80*'Norm-coeff'!$G$14+$BB80*'Norm-coeff'!$H$14+$BC80*'Norm-coeff'!$I$14+$BD80*'Norm-coeff'!$J$14+$BE80*'Norm-coeff'!$K$14+$BF80*'Norm-coeff'!$L$14+$BG80*'Norm-coeff'!$M$14+$BH80*'Norm-coeff'!$N$14+$BI80*'Norm-coeff'!$O$14</f>
        <v>4.2526983164477103</v>
      </c>
      <c r="CC80" s="54">
        <f t="shared" si="491"/>
        <v>0</v>
      </c>
      <c r="CG80" s="54">
        <f t="shared" si="367"/>
        <v>0</v>
      </c>
      <c r="CH80" s="54">
        <f t="shared" si="345"/>
        <v>0</v>
      </c>
      <c r="CI80" s="54">
        <f t="shared" si="368"/>
        <v>0</v>
      </c>
      <c r="CJ80" s="56">
        <f t="shared" si="369"/>
        <v>0</v>
      </c>
      <c r="CK80" s="54">
        <f t="shared" si="370"/>
        <v>0</v>
      </c>
      <c r="CL80" s="54">
        <f t="shared" si="371"/>
        <v>0</v>
      </c>
      <c r="CM80" s="54">
        <f t="shared" si="372"/>
        <v>0</v>
      </c>
      <c r="CN80" s="54">
        <f t="shared" si="373"/>
        <v>0</v>
      </c>
      <c r="CO80" s="54">
        <f t="shared" si="374"/>
        <v>0</v>
      </c>
      <c r="CP80" s="54">
        <f t="shared" si="375"/>
        <v>0</v>
      </c>
      <c r="CQ80" s="54">
        <f t="shared" si="376"/>
        <v>0</v>
      </c>
      <c r="CR80" s="54">
        <f t="shared" si="377"/>
        <v>0</v>
      </c>
      <c r="CS80" s="54">
        <f t="shared" si="378"/>
        <v>0</v>
      </c>
      <c r="CU80" s="54">
        <f t="shared" si="379"/>
        <v>0</v>
      </c>
      <c r="CV80" s="54">
        <f t="shared" si="380"/>
        <v>0</v>
      </c>
      <c r="CW80" s="54">
        <f t="shared" si="381"/>
        <v>0</v>
      </c>
      <c r="CX80" s="54">
        <f t="shared" si="382"/>
        <v>0</v>
      </c>
      <c r="CZ80" s="54">
        <f t="shared" si="383"/>
        <v>0</v>
      </c>
      <c r="DA80" s="54">
        <f t="shared" si="384"/>
        <v>0</v>
      </c>
      <c r="DB80" s="54">
        <f t="shared" si="385"/>
        <v>0</v>
      </c>
      <c r="DC80" s="54">
        <f t="shared" si="386"/>
        <v>0</v>
      </c>
      <c r="DD80" s="54">
        <f t="shared" si="387"/>
        <v>0</v>
      </c>
      <c r="DE80" s="54">
        <f t="shared" si="388"/>
        <v>0</v>
      </c>
      <c r="DF80" s="54">
        <f t="shared" si="389"/>
        <v>0</v>
      </c>
      <c r="DG80" s="54">
        <f t="shared" si="390"/>
        <v>2</v>
      </c>
      <c r="DH80" s="71">
        <f t="shared" si="391"/>
        <v>0</v>
      </c>
      <c r="DI80" s="71">
        <f t="shared" si="392"/>
        <v>0</v>
      </c>
      <c r="DJ80" s="54">
        <f t="shared" si="393"/>
        <v>0</v>
      </c>
      <c r="DK80" s="54">
        <f t="shared" si="394"/>
        <v>2</v>
      </c>
      <c r="DL80" s="4">
        <f t="shared" si="319"/>
        <v>0</v>
      </c>
      <c r="DM80" s="3">
        <f t="shared" si="395"/>
        <v>0</v>
      </c>
      <c r="DN80" s="3">
        <f t="shared" si="396"/>
        <v>0</v>
      </c>
      <c r="DO80" s="4" t="e">
        <f t="shared" si="397"/>
        <v>#DIV/0!</v>
      </c>
      <c r="DP80" s="57"/>
      <c r="DQ80" s="57"/>
      <c r="DR80" s="56">
        <f t="shared" si="320"/>
        <v>2</v>
      </c>
      <c r="DS80" s="56">
        <f t="shared" si="321"/>
        <v>0</v>
      </c>
      <c r="DT80" s="38">
        <f t="shared" si="322"/>
        <v>0</v>
      </c>
      <c r="DU80" s="38">
        <f t="shared" si="398"/>
        <v>2</v>
      </c>
      <c r="DV80" s="38">
        <f t="shared" si="323"/>
        <v>0</v>
      </c>
      <c r="DW80" s="39">
        <f t="shared" si="324"/>
        <v>0</v>
      </c>
      <c r="DX80" s="39">
        <f t="shared" si="325"/>
        <v>0</v>
      </c>
      <c r="DY80" s="39">
        <f t="shared" si="326"/>
        <v>0</v>
      </c>
      <c r="DZ80" s="39">
        <f t="shared" si="327"/>
        <v>0</v>
      </c>
      <c r="EA80" s="39">
        <f t="shared" si="328"/>
        <v>0</v>
      </c>
      <c r="EB80" s="37" t="e">
        <f t="shared" si="399"/>
        <v>#DIV/0!</v>
      </c>
      <c r="EC80" s="37" t="e">
        <f t="shared" si="400"/>
        <v>#DIV/0!</v>
      </c>
      <c r="ED80" s="37" t="e">
        <f t="shared" si="401"/>
        <v>#DIV/0!</v>
      </c>
      <c r="EE80" s="37" t="e">
        <f t="shared" si="402"/>
        <v>#DIV/0!</v>
      </c>
      <c r="EF80" s="39" t="e">
        <f t="shared" si="403"/>
        <v>#DIV/0!</v>
      </c>
      <c r="EG80" s="37" t="e">
        <f t="shared" si="404"/>
        <v>#DIV/0!</v>
      </c>
      <c r="EH80" s="37" t="e">
        <f t="shared" si="405"/>
        <v>#DIV/0!</v>
      </c>
      <c r="EI80" s="11" t="b">
        <f t="shared" si="406"/>
        <v>1</v>
      </c>
      <c r="EJ80" s="11" t="b">
        <f t="shared" si="407"/>
        <v>0</v>
      </c>
      <c r="EK80" s="39" t="e">
        <f t="shared" si="408"/>
        <v>#DIV/0!</v>
      </c>
      <c r="EL80" s="39" t="e">
        <f t="shared" si="409"/>
        <v>#DIV/0!</v>
      </c>
      <c r="EM80" s="39" t="e">
        <f t="shared" si="410"/>
        <v>#DIV/0!</v>
      </c>
      <c r="EN80" s="39" t="e">
        <f t="shared" si="411"/>
        <v>#DIV/0!</v>
      </c>
      <c r="EO80" s="39" t="e">
        <f t="shared" si="412"/>
        <v>#DIV/0!</v>
      </c>
      <c r="EP80" s="39" t="e">
        <f t="shared" si="413"/>
        <v>#DIV/0!</v>
      </c>
      <c r="EQ80" s="39" t="e">
        <f t="shared" si="414"/>
        <v>#DIV/0!</v>
      </c>
      <c r="ER80" s="39" t="e">
        <f t="shared" si="415"/>
        <v>#DIV/0!</v>
      </c>
      <c r="ES80" s="58" t="str">
        <f t="shared" si="416"/>
        <v>(OH,F,Cl)-dominate amphibole</v>
      </c>
      <c r="ET80" s="58" t="e">
        <f t="shared" si="417"/>
        <v>#N/A</v>
      </c>
      <c r="EU80" s="56">
        <f t="shared" si="329"/>
        <v>0</v>
      </c>
      <c r="EV80" s="56">
        <f t="shared" si="330"/>
        <v>0</v>
      </c>
      <c r="EW80" s="56">
        <f t="shared" si="331"/>
        <v>0</v>
      </c>
      <c r="EX80" s="56">
        <f t="shared" si="332"/>
        <v>0</v>
      </c>
      <c r="EY80" s="56">
        <f t="shared" si="333"/>
        <v>0</v>
      </c>
      <c r="EZ80" s="56">
        <f t="shared" si="334"/>
        <v>0</v>
      </c>
      <c r="FA80" s="39">
        <f t="shared" si="335"/>
        <v>0</v>
      </c>
      <c r="FB80" s="39">
        <f t="shared" si="336"/>
        <v>0</v>
      </c>
      <c r="FC80" s="54">
        <f t="shared" si="337"/>
        <v>0</v>
      </c>
      <c r="FD80" s="54">
        <f t="shared" si="338"/>
        <v>0</v>
      </c>
      <c r="FE80" s="39">
        <f t="shared" si="339"/>
        <v>0</v>
      </c>
      <c r="FF80" s="54">
        <f t="shared" si="340"/>
        <v>0</v>
      </c>
      <c r="FG80" s="39">
        <f t="shared" si="341"/>
        <v>0</v>
      </c>
      <c r="FH80" s="39">
        <f t="shared" si="418"/>
        <v>0</v>
      </c>
      <c r="FI80" s="39">
        <f t="shared" si="419"/>
        <v>0</v>
      </c>
      <c r="FJ80" s="39">
        <f t="shared" si="420"/>
        <v>0</v>
      </c>
      <c r="FK80" s="39" t="e">
        <f t="shared" si="421"/>
        <v>#DIV/0!</v>
      </c>
      <c r="FL80" s="39" t="e">
        <f t="shared" si="422"/>
        <v>#DIV/0!</v>
      </c>
      <c r="FM80" s="39" t="e">
        <f t="shared" si="423"/>
        <v>#DIV/0!</v>
      </c>
      <c r="FN80" s="39">
        <f t="shared" si="424"/>
        <v>1</v>
      </c>
      <c r="FO80" s="39">
        <f t="shared" si="342"/>
        <v>0</v>
      </c>
      <c r="FP80" s="39">
        <f t="shared" si="343"/>
        <v>0</v>
      </c>
      <c r="FQ80" s="39">
        <f t="shared" si="344"/>
        <v>0</v>
      </c>
      <c r="FR80" s="39">
        <f t="shared" si="425"/>
        <v>0</v>
      </c>
      <c r="FS80" s="39">
        <f t="shared" si="426"/>
        <v>0</v>
      </c>
      <c r="FU80" s="39" t="e">
        <f t="shared" si="427"/>
        <v>#DIV/0!</v>
      </c>
      <c r="FV80" s="39" t="e">
        <f t="shared" si="428"/>
        <v>#DIV/0!</v>
      </c>
      <c r="FW80" s="39" t="e">
        <f t="shared" si="429"/>
        <v>#DIV/0!</v>
      </c>
      <c r="FY80" s="39" t="e">
        <f t="shared" si="430"/>
        <v>#DIV/0!</v>
      </c>
      <c r="FZ80" s="39" t="e">
        <f t="shared" si="431"/>
        <v>#DIV/0!</v>
      </c>
      <c r="GA80" s="39" t="e">
        <f t="shared" si="432"/>
        <v>#DIV/0!</v>
      </c>
      <c r="GB80" s="39" t="e">
        <f t="shared" si="433"/>
        <v>#DIV/0!</v>
      </c>
      <c r="GC80" s="39" t="e">
        <f t="shared" si="434"/>
        <v>#DIV/0!</v>
      </c>
      <c r="GD80" s="39" t="e">
        <f t="shared" si="435"/>
        <v>#DIV/0!</v>
      </c>
      <c r="GE80" s="39" t="e">
        <f t="shared" si="436"/>
        <v>#DIV/0!</v>
      </c>
      <c r="GF80" s="39" t="e">
        <f t="shared" si="437"/>
        <v>#DIV/0!</v>
      </c>
      <c r="GG80" s="39" t="e">
        <f t="shared" si="438"/>
        <v>#DIV/0!</v>
      </c>
      <c r="GH80" s="39" t="e">
        <f t="shared" si="439"/>
        <v>#DIV/0!</v>
      </c>
      <c r="GI80" s="39"/>
      <c r="GJ80" s="39" t="e">
        <f t="shared" si="440"/>
        <v>#DIV/0!</v>
      </c>
      <c r="GK80" s="39" t="e">
        <f t="shared" si="441"/>
        <v>#DIV/0!</v>
      </c>
      <c r="GL80" s="39" t="e">
        <f t="shared" si="442"/>
        <v>#DIV/0!</v>
      </c>
      <c r="GM80" s="39" t="e">
        <f t="shared" si="443"/>
        <v>#DIV/0!</v>
      </c>
      <c r="GN80" s="39" t="e">
        <f t="shared" si="444"/>
        <v>#DIV/0!</v>
      </c>
      <c r="GO80" s="57"/>
      <c r="GP80" s="57" t="e">
        <f t="shared" si="445"/>
        <v>#DIV/0!</v>
      </c>
      <c r="GQ80" s="59" t="e">
        <f t="shared" si="446"/>
        <v>#DIV/0!</v>
      </c>
      <c r="GR80" s="41" t="e">
        <f t="shared" si="447"/>
        <v>#DIV/0!</v>
      </c>
      <c r="GS80" s="57" t="e">
        <f t="shared" si="448"/>
        <v>#DIV/0!</v>
      </c>
      <c r="GT80" s="57" t="e">
        <f t="shared" si="449"/>
        <v>#DIV/0!</v>
      </c>
      <c r="GU80" s="57" t="e">
        <f t="shared" si="450"/>
        <v>#DIV/0!</v>
      </c>
      <c r="GV80" s="57"/>
      <c r="GW80" s="42" t="e">
        <f t="shared" si="451"/>
        <v>#DIV/0!</v>
      </c>
      <c r="GX80" s="42" t="e">
        <f t="shared" si="452"/>
        <v>#DIV/0!</v>
      </c>
      <c r="GY80" s="42" t="e">
        <f t="shared" si="453"/>
        <v>#DIV/0!</v>
      </c>
      <c r="GZ80" s="57"/>
      <c r="HA80" s="2" t="e">
        <f t="shared" si="454"/>
        <v>#DIV/0!</v>
      </c>
      <c r="HB80" s="2" t="e">
        <f t="shared" si="455"/>
        <v>#DIV/0!</v>
      </c>
      <c r="HC80" s="2" t="e">
        <f t="shared" si="456"/>
        <v>#DIV/0!</v>
      </c>
      <c r="HD80" s="2" t="e">
        <f t="shared" si="457"/>
        <v>#DIV/0!</v>
      </c>
      <c r="HE80" s="2" t="e">
        <f t="shared" si="458"/>
        <v>#DIV/0!</v>
      </c>
      <c r="HF80" s="2" t="e">
        <f t="shared" si="459"/>
        <v>#DIV/0!</v>
      </c>
      <c r="HG80" s="2" t="e">
        <f t="shared" si="460"/>
        <v>#DIV/0!</v>
      </c>
      <c r="HH80" s="2" t="e">
        <f t="shared" si="461"/>
        <v>#DIV/0!</v>
      </c>
      <c r="HI80" s="2" t="e">
        <f t="shared" si="462"/>
        <v>#DIV/0!</v>
      </c>
      <c r="HJ80" s="11" t="e">
        <f t="shared" si="463"/>
        <v>#DIV/0!</v>
      </c>
      <c r="HK80" s="60" t="e">
        <f t="shared" si="464"/>
        <v>#DIV/0!</v>
      </c>
      <c r="HL80" s="57"/>
      <c r="HM80" s="57" t="e">
        <f t="shared" si="465"/>
        <v>#DIV/0!</v>
      </c>
      <c r="HN80" s="57" t="e">
        <f t="shared" si="466"/>
        <v>#DIV/0!</v>
      </c>
      <c r="HO80" s="57" t="e">
        <f t="shared" si="467"/>
        <v>#DIV/0!</v>
      </c>
      <c r="HP80" s="57" t="e">
        <f t="shared" si="468"/>
        <v>#DIV/0!</v>
      </c>
      <c r="HQ80" s="57" t="e">
        <f t="shared" si="469"/>
        <v>#DIV/0!</v>
      </c>
      <c r="HR80" s="57"/>
      <c r="HS80" s="57" t="e">
        <f t="shared" si="470"/>
        <v>#DIV/0!</v>
      </c>
      <c r="HT80" s="57" t="e">
        <f t="shared" si="471"/>
        <v>#DIV/0!</v>
      </c>
      <c r="HU80" s="57" t="e">
        <f t="shared" si="472"/>
        <v>#DIV/0!</v>
      </c>
      <c r="HV80" s="57" t="e">
        <f t="shared" si="473"/>
        <v>#DIV/0!</v>
      </c>
      <c r="HW80" s="57" t="e">
        <f t="shared" si="474"/>
        <v>#DIV/0!</v>
      </c>
      <c r="HX80" s="57"/>
      <c r="HY80" s="57" t="e">
        <f t="shared" si="475"/>
        <v>#DIV/0!</v>
      </c>
      <c r="HZ80" s="57" t="e">
        <f t="shared" si="476"/>
        <v>#DIV/0!</v>
      </c>
      <c r="IA80" s="57"/>
      <c r="IB80" s="61">
        <f t="shared" si="477"/>
        <v>0</v>
      </c>
      <c r="IC80" s="57" t="str">
        <f t="shared" si="478"/>
        <v/>
      </c>
      <c r="ID80" s="42"/>
      <c r="IE80" s="2" t="str">
        <f t="shared" si="479"/>
        <v/>
      </c>
      <c r="IF80" s="60" t="e">
        <f t="shared" si="480"/>
        <v>#DIV/0!</v>
      </c>
      <c r="IG80" s="60" t="str">
        <f t="shared" si="481"/>
        <v/>
      </c>
      <c r="IH80" s="60" t="str">
        <f t="shared" si="482"/>
        <v>zinco-</v>
      </c>
      <c r="II80" s="60" t="str">
        <f t="shared" si="483"/>
        <v>mangano-</v>
      </c>
      <c r="IJ80" s="60" t="e">
        <f t="shared" si="484"/>
        <v>#DIV/0!</v>
      </c>
      <c r="IK80" s="60" t="e">
        <f t="shared" si="485"/>
        <v>#DIV/0!</v>
      </c>
      <c r="IL80" s="60" t="e">
        <f t="shared" si="486"/>
        <v>#DIV/0!</v>
      </c>
      <c r="IM80" s="60" t="e">
        <f t="shared" si="487"/>
        <v>#DIV/0!</v>
      </c>
      <c r="IN80" s="60" t="str">
        <f t="shared" si="488"/>
        <v/>
      </c>
      <c r="IO80" s="60" t="str">
        <f t="shared" si="489"/>
        <v/>
      </c>
      <c r="IP80" s="57"/>
      <c r="IQ80" s="57" t="str">
        <f t="shared" si="490"/>
        <v>ERROR!!</v>
      </c>
    </row>
    <row r="81" spans="1:251">
      <c r="A81"/>
      <c r="B81"/>
      <c r="C81"/>
      <c r="D81"/>
      <c r="E81"/>
      <c r="F81" t="s">
        <v>196</v>
      </c>
      <c r="G81" s="69"/>
      <c r="H81" s="69"/>
      <c r="I81" s="69"/>
      <c r="J81" s="69"/>
      <c r="K81"/>
      <c r="L81" s="69"/>
      <c r="M81"/>
      <c r="N81" s="69"/>
      <c r="O81" s="69"/>
      <c r="P81" s="69"/>
      <c r="Q81" s="69"/>
      <c r="R81" s="69"/>
      <c r="S81" s="67"/>
      <c r="T81" s="67"/>
      <c r="U81" s="69"/>
      <c r="V81"/>
      <c r="W81"/>
      <c r="X81" s="29">
        <f t="shared" si="346"/>
        <v>0</v>
      </c>
      <c r="Y81" s="29">
        <f t="shared" si="347"/>
        <v>0</v>
      </c>
      <c r="Z81" s="29" t="e">
        <f t="shared" si="348"/>
        <v>#DIV/0!</v>
      </c>
      <c r="AA81" s="29" t="e">
        <f t="shared" si="349"/>
        <v>#DIV/0!</v>
      </c>
      <c r="AB81" s="29" t="e">
        <f t="shared" si="350"/>
        <v>#DIV/0!</v>
      </c>
      <c r="AC81" s="29" t="e">
        <f t="shared" si="351"/>
        <v>#DIV/0!</v>
      </c>
      <c r="AF81" s="23">
        <v>60.084299999999999</v>
      </c>
      <c r="AG81" s="23">
        <v>79.878799999999998</v>
      </c>
      <c r="AH81" s="23">
        <v>101.96120000000001</v>
      </c>
      <c r="AI81" s="23">
        <v>151.99039999999999</v>
      </c>
      <c r="AJ81" s="23">
        <v>159.69</v>
      </c>
      <c r="AK81" s="23">
        <v>71.846400000000003</v>
      </c>
      <c r="AL81" s="23">
        <v>70.9375</v>
      </c>
      <c r="AM81" s="23">
        <v>40.304400000000001</v>
      </c>
      <c r="AN81" s="23">
        <v>56.077399999999997</v>
      </c>
      <c r="AO81" s="23">
        <v>61.978999999999999</v>
      </c>
      <c r="AP81" s="23">
        <v>94.195999999999998</v>
      </c>
      <c r="AQ81" s="23">
        <v>18.998000000000001</v>
      </c>
      <c r="AR81" s="23">
        <v>35.450000000000003</v>
      </c>
      <c r="AS81" s="23">
        <v>29.88</v>
      </c>
      <c r="AT81" s="23">
        <v>74.691999999999993</v>
      </c>
      <c r="AU81" s="23">
        <v>81.39</v>
      </c>
      <c r="AX81" s="54">
        <f t="shared" si="352"/>
        <v>0</v>
      </c>
      <c r="AY81" s="54">
        <f t="shared" si="353"/>
        <v>0</v>
      </c>
      <c r="AZ81" s="54">
        <f t="shared" si="354"/>
        <v>0</v>
      </c>
      <c r="BA81" s="54">
        <f t="shared" si="355"/>
        <v>0</v>
      </c>
      <c r="BB81" s="54">
        <f t="shared" si="356"/>
        <v>0</v>
      </c>
      <c r="BC81" s="54">
        <f t="shared" si="357"/>
        <v>0</v>
      </c>
      <c r="BD81" s="54">
        <f t="shared" si="358"/>
        <v>0</v>
      </c>
      <c r="BE81" s="54">
        <f t="shared" si="359"/>
        <v>0</v>
      </c>
      <c r="BF81" s="54">
        <f t="shared" si="360"/>
        <v>0</v>
      </c>
      <c r="BG81" s="54">
        <f t="shared" si="361"/>
        <v>0</v>
      </c>
      <c r="BH81" s="54">
        <f t="shared" si="362"/>
        <v>0</v>
      </c>
      <c r="BI81" s="54">
        <f t="shared" si="363"/>
        <v>0</v>
      </c>
      <c r="BJ81" s="54">
        <f t="shared" si="364"/>
        <v>0</v>
      </c>
      <c r="BK81" s="54">
        <f t="shared" si="365"/>
        <v>0</v>
      </c>
      <c r="BL81" s="54">
        <f t="shared" si="366"/>
        <v>0</v>
      </c>
      <c r="BM81" s="42"/>
      <c r="BO81" s="54">
        <f>'Norm-coeff'!$C$2+$AX81*'Norm-coeff'!$D$2+$AY81*'Norm-coeff'!$E$2+$AZ81*'Norm-coeff'!$F$2+$BA81*'Norm-coeff'!$G$2+$BB81*'Norm-coeff'!$H$2+$BC81*'Norm-coeff'!$I$2+$BD81*'Norm-coeff'!$J$2+$BE81*'Norm-coeff'!$K$2+$BF81*'Norm-coeff'!$L$2+$BG81*'Norm-coeff'!$M$2+$BH81*'Norm-coeff'!$N$2+$BI81*'Norm-coeff'!$O$2</f>
        <v>5.4045421474420303</v>
      </c>
      <c r="BP81" s="54">
        <f>'Norm-coeff'!$C$3+$AX81*'Norm-coeff'!$D$3+$AY81*'Norm-coeff'!$E$3+$AZ81*'Norm-coeff'!$F$3+$BA81*'Norm-coeff'!$G$3+$BB81*'Norm-coeff'!$H$3+$BC81*'Norm-coeff'!$I$3+$BD81*'Norm-coeff'!$J$3+$BE81*'Norm-coeff'!$K$3+$BF81*'Norm-coeff'!$L$3+$BG81*'Norm-coeff'!$M$3+$BH81*'Norm-coeff'!$N$3+$BI81*'Norm-coeff'!$O$3</f>
        <v>3.15319116612705</v>
      </c>
      <c r="BQ81" s="54">
        <f>'Norm-coeff'!$C$4+$AX81*'Norm-coeff'!$D$4+$AY81*'Norm-coeff'!$E$4+$AZ81*'Norm-coeff'!$F$4+$BA81*'Norm-coeff'!$G$4+$BB81*'Norm-coeff'!$H$4+$BC81*'Norm-coeff'!$I$4+$BD81*'Norm-coeff'!$J$4+$BE81*'Norm-coeff'!$K$4+$BF81*'Norm-coeff'!$L$4+$BG81*'Norm-coeff'!$M$4+$BH81*'Norm-coeff'!$N$4+$BI81*'Norm-coeff'!$O$4</f>
        <v>1.42115649462768</v>
      </c>
      <c r="BR81" s="54">
        <f>'Norm-coeff'!$C$5+$AX81*'Norm-coeff'!$D$5+$AY81*'Norm-coeff'!$E$5+$AZ81*'Norm-coeff'!$F$5+$BA81*'Norm-coeff'!$G$5+$BB81*'Norm-coeff'!$H$5+$BC81*'Norm-coeff'!$I$5+$BD81*'Norm-coeff'!$J$5+$BE81*'Norm-coeff'!$K$5+$BF81*'Norm-coeff'!$L$5+$BG81*'Norm-coeff'!$M$5+$BH81*'Norm-coeff'!$N$5+$BI81*'Norm-coeff'!$O$5</f>
        <v>1.0553329241296201</v>
      </c>
      <c r="BS81" s="54">
        <f>'Norm-coeff'!$C$6+$AX81*'Norm-coeff'!$D$6+$AY81*'Norm-coeff'!$E$6+$AZ81*'Norm-coeff'!$F$6+$BA81*'Norm-coeff'!$G$6+$BB81*'Norm-coeff'!$H$6+$BC81*'Norm-coeff'!$I$6+$BD81*'Norm-coeff'!$J$6+$BE81*'Norm-coeff'!$K$6+$BF81*'Norm-coeff'!$L$6+$BG81*'Norm-coeff'!$M$6+$BH81*'Norm-coeff'!$N$6+$BI81*'Norm-coeff'!$O$6</f>
        <v>-1.48700885495103E-2</v>
      </c>
      <c r="BT81" s="54">
        <f>'Norm-coeff'!$C$7+$AX81*'Norm-coeff'!$D$7+$AY81*'Norm-coeff'!$E$7+$AZ81*'Norm-coeff'!$F$7+$BA81*'Norm-coeff'!$G$7+$BB81*'Norm-coeff'!$H$7+$BC81*'Norm-coeff'!$I$7+$BD81*'Norm-coeff'!$J$7+$BE81*'Norm-coeff'!$K$7+$BF81*'Norm-coeff'!$L$7+$BG81*'Norm-coeff'!$M$7+$BH81*'Norm-coeff'!$N$7+$BI81*'Norm-coeff'!$O$7</f>
        <v>2.0907583608832998</v>
      </c>
      <c r="BU81" s="54">
        <f>'Norm-coeff'!$C$8+$AX81*'Norm-coeff'!$D$8+$AY81*'Norm-coeff'!$E$8+$AZ81*'Norm-coeff'!$F$8+$BA81*'Norm-coeff'!$G$8+$BB81*'Norm-coeff'!$H$8+$BC81*'Norm-coeff'!$I$8+$BD81*'Norm-coeff'!$J$8+$BE81*'Norm-coeff'!$K$8+$BF81*'Norm-coeff'!$L$8+$BG81*'Norm-coeff'!$M$8+$BH81*'Norm-coeff'!$N$8+$BI81*'Norm-coeff'!$O$8</f>
        <v>0.65894159836244504</v>
      </c>
      <c r="BV81" s="54">
        <f>'Norm-coeff'!$C$9+$AX81*'Norm-coeff'!$D$9+$AY81*'Norm-coeff'!$E$9+$AZ81*'Norm-coeff'!$F$9+$BA81*'Norm-coeff'!$G$9+$BB81*'Norm-coeff'!$H$9+$BC81*'Norm-coeff'!$I$9+$BD81*'Norm-coeff'!$J$9+$BE81*'Norm-coeff'!$K$9+$BF81*'Norm-coeff'!$L$9+$BG81*'Norm-coeff'!$M$9+$BH81*'Norm-coeff'!$N$9+$BI81*'Norm-coeff'!$O$9</f>
        <v>1.48961085014701</v>
      </c>
      <c r="BW81" s="54">
        <f>'Norm-coeff'!$C$10+$AX81*'Norm-coeff'!$D$10+$AY81*'Norm-coeff'!$E$10+$AZ81*'Norm-coeff'!$F$10+$BA81*'Norm-coeff'!$G$10+$BB81*'Norm-coeff'!$H$10+$BC81*'Norm-coeff'!$I$10+$BD81*'Norm-coeff'!$J$10+$BE81*'Norm-coeff'!$K$10+$BF81*'Norm-coeff'!$L$10+$BG81*'Norm-coeff'!$M$10+$BH81*'Norm-coeff'!$N$10+$BI81*'Norm-coeff'!$O$10</f>
        <v>1.42058735749591</v>
      </c>
      <c r="BX81" s="54">
        <f>'Norm-coeff'!$C$11+$AX81*'Norm-coeff'!$D$11+$AY81*'Norm-coeff'!$E$11+$AZ81*'Norm-coeff'!$F$11+$BA81*'Norm-coeff'!$G$11+$BB81*'Norm-coeff'!$H$11+$BC81*'Norm-coeff'!$I$11+$BD81*'Norm-coeff'!$J$11+$BE81*'Norm-coeff'!$K$11+$BF81*'Norm-coeff'!$L$11+$BG81*'Norm-coeff'!$M$11+$BH81*'Norm-coeff'!$N$11+$BI81*'Norm-coeff'!$O$11</f>
        <v>0.221233014421479</v>
      </c>
      <c r="BY81" s="54">
        <f>'Norm-coeff'!$C$12+$AX81*'Norm-coeff'!$D$12+$AY81*'Norm-coeff'!$E$12+$AZ81*'Norm-coeff'!$F$12+$BA81*'Norm-coeff'!$G$12+$BB81*'Norm-coeff'!$H$12+$BC81*'Norm-coeff'!$I$12+$BD81*'Norm-coeff'!$J$12+$BE81*'Norm-coeff'!$K$12+$BF81*'Norm-coeff'!$L$12+$BG81*'Norm-coeff'!$M$12+$BH81*'Norm-coeff'!$N$12+$BI81*'Norm-coeff'!$O$12</f>
        <v>0.283527502056037</v>
      </c>
      <c r="BZ81" s="54">
        <f>'Norm-coeff'!$C$13+$AX81*'Norm-coeff'!$D$13+$AY81*'Norm-coeff'!$E$13+$AZ81*'Norm-coeff'!$F$13+$BA81*'Norm-coeff'!$G$13+$BB81*'Norm-coeff'!$H$13+$BC81*'Norm-coeff'!$I$13+$BD81*'Norm-coeff'!$J$13+$BE81*'Norm-coeff'!$K$13+$BF81*'Norm-coeff'!$L$13+$BG81*'Norm-coeff'!$M$13+$BH81*'Norm-coeff'!$N$13+$BI81*'Norm-coeff'!$O$13</f>
        <v>-4.1864930554451202E-2</v>
      </c>
      <c r="CA81" s="54">
        <f>'Norm-coeff'!$C$14+$AX81*'Norm-coeff'!$D$14+$AY81*'Norm-coeff'!$E$14+$AZ81*'Norm-coeff'!$F$14+$BA81*'Norm-coeff'!$G$14+$BB81*'Norm-coeff'!$H$14+$BC81*'Norm-coeff'!$I$14+$BD81*'Norm-coeff'!$J$14+$BE81*'Norm-coeff'!$K$14+$BF81*'Norm-coeff'!$L$14+$BG81*'Norm-coeff'!$M$14+$BH81*'Norm-coeff'!$N$14+$BI81*'Norm-coeff'!$O$14</f>
        <v>4.2526983164477103</v>
      </c>
      <c r="CC81" s="54">
        <f t="shared" si="491"/>
        <v>0</v>
      </c>
      <c r="CG81" s="54">
        <f t="shared" si="367"/>
        <v>0</v>
      </c>
      <c r="CH81" s="54">
        <f t="shared" si="345"/>
        <v>0</v>
      </c>
      <c r="CI81" s="54">
        <f t="shared" si="368"/>
        <v>0</v>
      </c>
      <c r="CJ81" s="56">
        <f t="shared" si="369"/>
        <v>0</v>
      </c>
      <c r="CK81" s="54">
        <f t="shared" si="370"/>
        <v>0</v>
      </c>
      <c r="CL81" s="54">
        <f t="shared" si="371"/>
        <v>0</v>
      </c>
      <c r="CM81" s="54">
        <f t="shared" si="372"/>
        <v>0</v>
      </c>
      <c r="CN81" s="54">
        <f t="shared" si="373"/>
        <v>0</v>
      </c>
      <c r="CO81" s="54">
        <f t="shared" si="374"/>
        <v>0</v>
      </c>
      <c r="CP81" s="54">
        <f t="shared" si="375"/>
        <v>0</v>
      </c>
      <c r="CQ81" s="54">
        <f t="shared" si="376"/>
        <v>0</v>
      </c>
      <c r="CR81" s="54">
        <f t="shared" si="377"/>
        <v>0</v>
      </c>
      <c r="CS81" s="54">
        <f t="shared" si="378"/>
        <v>0</v>
      </c>
      <c r="CU81" s="54">
        <f t="shared" si="379"/>
        <v>0</v>
      </c>
      <c r="CV81" s="54">
        <f t="shared" si="380"/>
        <v>0</v>
      </c>
      <c r="CW81" s="54">
        <f t="shared" si="381"/>
        <v>0</v>
      </c>
      <c r="CX81" s="54">
        <f t="shared" si="382"/>
        <v>0</v>
      </c>
      <c r="CZ81" s="54">
        <f t="shared" si="383"/>
        <v>0</v>
      </c>
      <c r="DA81" s="54">
        <f t="shared" si="384"/>
        <v>0</v>
      </c>
      <c r="DB81" s="54">
        <f t="shared" si="385"/>
        <v>0</v>
      </c>
      <c r="DC81" s="54">
        <f t="shared" si="386"/>
        <v>0</v>
      </c>
      <c r="DD81" s="54">
        <f t="shared" si="387"/>
        <v>0</v>
      </c>
      <c r="DE81" s="54">
        <f t="shared" si="388"/>
        <v>0</v>
      </c>
      <c r="DF81" s="54">
        <f t="shared" si="389"/>
        <v>0</v>
      </c>
      <c r="DG81" s="54">
        <f t="shared" si="390"/>
        <v>2</v>
      </c>
      <c r="DH81" s="71">
        <f t="shared" si="391"/>
        <v>0</v>
      </c>
      <c r="DI81" s="71">
        <f t="shared" si="392"/>
        <v>0</v>
      </c>
      <c r="DJ81" s="54">
        <f t="shared" si="393"/>
        <v>0</v>
      </c>
      <c r="DK81" s="54">
        <f t="shared" si="394"/>
        <v>2</v>
      </c>
      <c r="DL81" s="4">
        <f t="shared" si="319"/>
        <v>0</v>
      </c>
      <c r="DM81" s="3">
        <f t="shared" si="395"/>
        <v>0</v>
      </c>
      <c r="DN81" s="3">
        <f t="shared" si="396"/>
        <v>0</v>
      </c>
      <c r="DO81" s="4" t="e">
        <f t="shared" si="397"/>
        <v>#DIV/0!</v>
      </c>
      <c r="DP81" s="57"/>
      <c r="DQ81" s="57"/>
      <c r="DR81" s="56">
        <f t="shared" si="320"/>
        <v>2</v>
      </c>
      <c r="DS81" s="56">
        <f t="shared" si="321"/>
        <v>0</v>
      </c>
      <c r="DT81" s="38">
        <f t="shared" si="322"/>
        <v>0</v>
      </c>
      <c r="DU81" s="38">
        <f t="shared" si="398"/>
        <v>2</v>
      </c>
      <c r="DV81" s="38">
        <f t="shared" si="323"/>
        <v>0</v>
      </c>
      <c r="DW81" s="39">
        <f t="shared" si="324"/>
        <v>0</v>
      </c>
      <c r="DX81" s="39">
        <f t="shared" si="325"/>
        <v>0</v>
      </c>
      <c r="DY81" s="39">
        <f t="shared" si="326"/>
        <v>0</v>
      </c>
      <c r="DZ81" s="39">
        <f t="shared" si="327"/>
        <v>0</v>
      </c>
      <c r="EA81" s="39">
        <f t="shared" si="328"/>
        <v>0</v>
      </c>
      <c r="EB81" s="37" t="e">
        <f t="shared" si="399"/>
        <v>#DIV/0!</v>
      </c>
      <c r="EC81" s="37" t="e">
        <f t="shared" si="400"/>
        <v>#DIV/0!</v>
      </c>
      <c r="ED81" s="37" t="e">
        <f t="shared" si="401"/>
        <v>#DIV/0!</v>
      </c>
      <c r="EE81" s="37" t="e">
        <f t="shared" si="402"/>
        <v>#DIV/0!</v>
      </c>
      <c r="EF81" s="39" t="e">
        <f t="shared" si="403"/>
        <v>#DIV/0!</v>
      </c>
      <c r="EG81" s="37" t="e">
        <f t="shared" si="404"/>
        <v>#DIV/0!</v>
      </c>
      <c r="EH81" s="37" t="e">
        <f t="shared" si="405"/>
        <v>#DIV/0!</v>
      </c>
      <c r="EI81" s="11" t="b">
        <f t="shared" si="406"/>
        <v>1</v>
      </c>
      <c r="EJ81" s="11" t="b">
        <f t="shared" si="407"/>
        <v>0</v>
      </c>
      <c r="EK81" s="39" t="e">
        <f t="shared" si="408"/>
        <v>#DIV/0!</v>
      </c>
      <c r="EL81" s="39" t="e">
        <f t="shared" si="409"/>
        <v>#DIV/0!</v>
      </c>
      <c r="EM81" s="39" t="e">
        <f t="shared" si="410"/>
        <v>#DIV/0!</v>
      </c>
      <c r="EN81" s="39" t="e">
        <f t="shared" si="411"/>
        <v>#DIV/0!</v>
      </c>
      <c r="EO81" s="39" t="e">
        <f t="shared" si="412"/>
        <v>#DIV/0!</v>
      </c>
      <c r="EP81" s="39" t="e">
        <f t="shared" si="413"/>
        <v>#DIV/0!</v>
      </c>
      <c r="EQ81" s="39" t="e">
        <f t="shared" si="414"/>
        <v>#DIV/0!</v>
      </c>
      <c r="ER81" s="39" t="e">
        <f t="shared" si="415"/>
        <v>#DIV/0!</v>
      </c>
      <c r="ES81" s="58" t="str">
        <f t="shared" si="416"/>
        <v>(OH,F,Cl)-dominate amphibole</v>
      </c>
      <c r="ET81" s="58" t="e">
        <f t="shared" si="417"/>
        <v>#N/A</v>
      </c>
      <c r="EU81" s="56">
        <f t="shared" si="329"/>
        <v>0</v>
      </c>
      <c r="EV81" s="56">
        <f t="shared" si="330"/>
        <v>0</v>
      </c>
      <c r="EW81" s="56">
        <f t="shared" si="331"/>
        <v>0</v>
      </c>
      <c r="EX81" s="56">
        <f t="shared" si="332"/>
        <v>0</v>
      </c>
      <c r="EY81" s="56">
        <f t="shared" si="333"/>
        <v>0</v>
      </c>
      <c r="EZ81" s="56">
        <f t="shared" si="334"/>
        <v>0</v>
      </c>
      <c r="FA81" s="39">
        <f t="shared" si="335"/>
        <v>0</v>
      </c>
      <c r="FB81" s="39">
        <f t="shared" si="336"/>
        <v>0</v>
      </c>
      <c r="FC81" s="54">
        <f t="shared" si="337"/>
        <v>0</v>
      </c>
      <c r="FD81" s="54">
        <f t="shared" si="338"/>
        <v>0</v>
      </c>
      <c r="FE81" s="39">
        <f t="shared" si="339"/>
        <v>0</v>
      </c>
      <c r="FF81" s="54">
        <f t="shared" si="340"/>
        <v>0</v>
      </c>
      <c r="FG81" s="39">
        <f t="shared" si="341"/>
        <v>0</v>
      </c>
      <c r="FH81" s="39">
        <f t="shared" si="418"/>
        <v>0</v>
      </c>
      <c r="FI81" s="39">
        <f t="shared" si="419"/>
        <v>0</v>
      </c>
      <c r="FJ81" s="39">
        <f t="shared" si="420"/>
        <v>0</v>
      </c>
      <c r="FK81" s="39" t="e">
        <f t="shared" si="421"/>
        <v>#DIV/0!</v>
      </c>
      <c r="FL81" s="39" t="e">
        <f t="shared" si="422"/>
        <v>#DIV/0!</v>
      </c>
      <c r="FM81" s="39" t="e">
        <f t="shared" si="423"/>
        <v>#DIV/0!</v>
      </c>
      <c r="FN81" s="39">
        <f t="shared" si="424"/>
        <v>1</v>
      </c>
      <c r="FO81" s="39">
        <f t="shared" si="342"/>
        <v>0</v>
      </c>
      <c r="FP81" s="39">
        <f t="shared" si="343"/>
        <v>0</v>
      </c>
      <c r="FQ81" s="39">
        <f t="shared" si="344"/>
        <v>0</v>
      </c>
      <c r="FR81" s="39">
        <f t="shared" si="425"/>
        <v>0</v>
      </c>
      <c r="FS81" s="39">
        <f t="shared" si="426"/>
        <v>0</v>
      </c>
      <c r="FU81" s="39" t="e">
        <f t="shared" si="427"/>
        <v>#DIV/0!</v>
      </c>
      <c r="FV81" s="39" t="e">
        <f t="shared" si="428"/>
        <v>#DIV/0!</v>
      </c>
      <c r="FW81" s="39" t="e">
        <f t="shared" si="429"/>
        <v>#DIV/0!</v>
      </c>
      <c r="FY81" s="39" t="e">
        <f t="shared" si="430"/>
        <v>#DIV/0!</v>
      </c>
      <c r="FZ81" s="39" t="e">
        <f t="shared" si="431"/>
        <v>#DIV/0!</v>
      </c>
      <c r="GA81" s="39" t="e">
        <f t="shared" si="432"/>
        <v>#DIV/0!</v>
      </c>
      <c r="GB81" s="39" t="e">
        <f t="shared" si="433"/>
        <v>#DIV/0!</v>
      </c>
      <c r="GC81" s="39" t="e">
        <f t="shared" si="434"/>
        <v>#DIV/0!</v>
      </c>
      <c r="GD81" s="39" t="e">
        <f t="shared" si="435"/>
        <v>#DIV/0!</v>
      </c>
      <c r="GE81" s="39" t="e">
        <f t="shared" si="436"/>
        <v>#DIV/0!</v>
      </c>
      <c r="GF81" s="39" t="e">
        <f t="shared" si="437"/>
        <v>#DIV/0!</v>
      </c>
      <c r="GG81" s="39" t="e">
        <f t="shared" si="438"/>
        <v>#DIV/0!</v>
      </c>
      <c r="GH81" s="39" t="e">
        <f t="shared" si="439"/>
        <v>#DIV/0!</v>
      </c>
      <c r="GI81" s="39"/>
      <c r="GJ81" s="39" t="e">
        <f t="shared" si="440"/>
        <v>#DIV/0!</v>
      </c>
      <c r="GK81" s="39" t="e">
        <f t="shared" si="441"/>
        <v>#DIV/0!</v>
      </c>
      <c r="GL81" s="39" t="e">
        <f t="shared" si="442"/>
        <v>#DIV/0!</v>
      </c>
      <c r="GM81" s="39" t="e">
        <f t="shared" si="443"/>
        <v>#DIV/0!</v>
      </c>
      <c r="GN81" s="39" t="e">
        <f t="shared" si="444"/>
        <v>#DIV/0!</v>
      </c>
      <c r="GO81" s="57"/>
      <c r="GP81" s="57" t="e">
        <f t="shared" si="445"/>
        <v>#DIV/0!</v>
      </c>
      <c r="GQ81" s="59" t="e">
        <f t="shared" si="446"/>
        <v>#DIV/0!</v>
      </c>
      <c r="GR81" s="41" t="e">
        <f t="shared" si="447"/>
        <v>#DIV/0!</v>
      </c>
      <c r="GS81" s="57" t="e">
        <f t="shared" si="448"/>
        <v>#DIV/0!</v>
      </c>
      <c r="GT81" s="57" t="e">
        <f t="shared" si="449"/>
        <v>#DIV/0!</v>
      </c>
      <c r="GU81" s="57" t="e">
        <f t="shared" si="450"/>
        <v>#DIV/0!</v>
      </c>
      <c r="GV81" s="57"/>
      <c r="GW81" s="42" t="e">
        <f t="shared" si="451"/>
        <v>#DIV/0!</v>
      </c>
      <c r="GX81" s="42" t="e">
        <f t="shared" si="452"/>
        <v>#DIV/0!</v>
      </c>
      <c r="GY81" s="42" t="e">
        <f t="shared" si="453"/>
        <v>#DIV/0!</v>
      </c>
      <c r="GZ81" s="57"/>
      <c r="HA81" s="2" t="e">
        <f t="shared" si="454"/>
        <v>#DIV/0!</v>
      </c>
      <c r="HB81" s="2" t="e">
        <f t="shared" si="455"/>
        <v>#DIV/0!</v>
      </c>
      <c r="HC81" s="2" t="e">
        <f t="shared" si="456"/>
        <v>#DIV/0!</v>
      </c>
      <c r="HD81" s="2" t="e">
        <f t="shared" si="457"/>
        <v>#DIV/0!</v>
      </c>
      <c r="HE81" s="2" t="e">
        <f t="shared" si="458"/>
        <v>#DIV/0!</v>
      </c>
      <c r="HF81" s="2" t="e">
        <f t="shared" si="459"/>
        <v>#DIV/0!</v>
      </c>
      <c r="HG81" s="2" t="e">
        <f t="shared" si="460"/>
        <v>#DIV/0!</v>
      </c>
      <c r="HH81" s="2" t="e">
        <f t="shared" si="461"/>
        <v>#DIV/0!</v>
      </c>
      <c r="HI81" s="2" t="e">
        <f t="shared" si="462"/>
        <v>#DIV/0!</v>
      </c>
      <c r="HJ81" s="11" t="e">
        <f t="shared" si="463"/>
        <v>#DIV/0!</v>
      </c>
      <c r="HK81" s="60" t="e">
        <f t="shared" si="464"/>
        <v>#DIV/0!</v>
      </c>
      <c r="HL81" s="57"/>
      <c r="HM81" s="57" t="e">
        <f t="shared" si="465"/>
        <v>#DIV/0!</v>
      </c>
      <c r="HN81" s="57" t="e">
        <f t="shared" si="466"/>
        <v>#DIV/0!</v>
      </c>
      <c r="HO81" s="57" t="e">
        <f t="shared" si="467"/>
        <v>#DIV/0!</v>
      </c>
      <c r="HP81" s="57" t="e">
        <f t="shared" si="468"/>
        <v>#DIV/0!</v>
      </c>
      <c r="HQ81" s="57" t="e">
        <f t="shared" si="469"/>
        <v>#DIV/0!</v>
      </c>
      <c r="HR81" s="57"/>
      <c r="HS81" s="57" t="e">
        <f t="shared" si="470"/>
        <v>#DIV/0!</v>
      </c>
      <c r="HT81" s="57" t="e">
        <f t="shared" si="471"/>
        <v>#DIV/0!</v>
      </c>
      <c r="HU81" s="57" t="e">
        <f t="shared" si="472"/>
        <v>#DIV/0!</v>
      </c>
      <c r="HV81" s="57" t="e">
        <f t="shared" si="473"/>
        <v>#DIV/0!</v>
      </c>
      <c r="HW81" s="57" t="e">
        <f t="shared" si="474"/>
        <v>#DIV/0!</v>
      </c>
      <c r="HX81" s="57"/>
      <c r="HY81" s="57" t="e">
        <f t="shared" si="475"/>
        <v>#DIV/0!</v>
      </c>
      <c r="HZ81" s="57" t="e">
        <f t="shared" si="476"/>
        <v>#DIV/0!</v>
      </c>
      <c r="IA81" s="57"/>
      <c r="IB81" s="61">
        <f t="shared" si="477"/>
        <v>0</v>
      </c>
      <c r="IC81" s="57" t="str">
        <f t="shared" si="478"/>
        <v/>
      </c>
      <c r="ID81" s="42"/>
      <c r="IE81" s="2" t="str">
        <f t="shared" si="479"/>
        <v/>
      </c>
      <c r="IF81" s="60" t="e">
        <f t="shared" si="480"/>
        <v>#DIV/0!</v>
      </c>
      <c r="IG81" s="60" t="str">
        <f t="shared" si="481"/>
        <v/>
      </c>
      <c r="IH81" s="60" t="str">
        <f t="shared" si="482"/>
        <v>zinco-</v>
      </c>
      <c r="II81" s="60" t="str">
        <f t="shared" si="483"/>
        <v>mangano-</v>
      </c>
      <c r="IJ81" s="60" t="e">
        <f t="shared" si="484"/>
        <v>#DIV/0!</v>
      </c>
      <c r="IK81" s="60" t="e">
        <f t="shared" si="485"/>
        <v>#DIV/0!</v>
      </c>
      <c r="IL81" s="60" t="e">
        <f t="shared" si="486"/>
        <v>#DIV/0!</v>
      </c>
      <c r="IM81" s="60" t="e">
        <f t="shared" si="487"/>
        <v>#DIV/0!</v>
      </c>
      <c r="IN81" s="60" t="str">
        <f t="shared" si="488"/>
        <v/>
      </c>
      <c r="IO81" s="60" t="str">
        <f t="shared" si="489"/>
        <v/>
      </c>
      <c r="IP81" s="57"/>
      <c r="IQ81" s="57" t="str">
        <f t="shared" si="490"/>
        <v>ERROR!!</v>
      </c>
    </row>
    <row r="82" spans="1:251">
      <c r="A82"/>
      <c r="B82"/>
      <c r="C82"/>
      <c r="D82"/>
      <c r="E82"/>
      <c r="F82" t="s">
        <v>196</v>
      </c>
      <c r="G82" s="69"/>
      <c r="H82" s="69"/>
      <c r="I82" s="69"/>
      <c r="J82" s="69"/>
      <c r="K82"/>
      <c r="L82" s="69"/>
      <c r="M82"/>
      <c r="N82" s="69"/>
      <c r="O82" s="69"/>
      <c r="P82" s="69"/>
      <c r="Q82" s="69"/>
      <c r="R82" s="69"/>
      <c r="S82" s="67"/>
      <c r="T82" s="67"/>
      <c r="U82" s="69"/>
      <c r="V82"/>
      <c r="W82"/>
      <c r="X82" s="29">
        <f t="shared" si="346"/>
        <v>0</v>
      </c>
      <c r="Y82" s="29">
        <f t="shared" si="347"/>
        <v>0</v>
      </c>
      <c r="Z82" s="29" t="e">
        <f t="shared" si="348"/>
        <v>#DIV/0!</v>
      </c>
      <c r="AA82" s="29" t="e">
        <f t="shared" si="349"/>
        <v>#DIV/0!</v>
      </c>
      <c r="AB82" s="29" t="e">
        <f t="shared" si="350"/>
        <v>#DIV/0!</v>
      </c>
      <c r="AC82" s="29" t="e">
        <f t="shared" si="351"/>
        <v>#DIV/0!</v>
      </c>
      <c r="AF82" s="23">
        <v>60.084299999999999</v>
      </c>
      <c r="AG82" s="23">
        <v>79.878799999999998</v>
      </c>
      <c r="AH82" s="23">
        <v>101.96120000000001</v>
      </c>
      <c r="AI82" s="23">
        <v>151.99039999999999</v>
      </c>
      <c r="AJ82" s="23">
        <v>159.69</v>
      </c>
      <c r="AK82" s="23">
        <v>71.846400000000003</v>
      </c>
      <c r="AL82" s="23">
        <v>70.9375</v>
      </c>
      <c r="AM82" s="23">
        <v>40.304400000000001</v>
      </c>
      <c r="AN82" s="23">
        <v>56.077399999999997</v>
      </c>
      <c r="AO82" s="23">
        <v>61.978999999999999</v>
      </c>
      <c r="AP82" s="23">
        <v>94.195999999999998</v>
      </c>
      <c r="AQ82" s="23">
        <v>18.998000000000001</v>
      </c>
      <c r="AR82" s="23">
        <v>35.450000000000003</v>
      </c>
      <c r="AS82" s="23">
        <v>29.88</v>
      </c>
      <c r="AT82" s="23">
        <v>74.691999999999993</v>
      </c>
      <c r="AU82" s="23">
        <v>81.39</v>
      </c>
      <c r="AX82" s="54">
        <f t="shared" si="352"/>
        <v>0</v>
      </c>
      <c r="AY82" s="54">
        <f t="shared" si="353"/>
        <v>0</v>
      </c>
      <c r="AZ82" s="54">
        <f t="shared" si="354"/>
        <v>0</v>
      </c>
      <c r="BA82" s="54">
        <f t="shared" si="355"/>
        <v>0</v>
      </c>
      <c r="BB82" s="54">
        <f t="shared" si="356"/>
        <v>0</v>
      </c>
      <c r="BC82" s="54">
        <f t="shared" si="357"/>
        <v>0</v>
      </c>
      <c r="BD82" s="54">
        <f t="shared" si="358"/>
        <v>0</v>
      </c>
      <c r="BE82" s="54">
        <f t="shared" si="359"/>
        <v>0</v>
      </c>
      <c r="BF82" s="54">
        <f t="shared" si="360"/>
        <v>0</v>
      </c>
      <c r="BG82" s="54">
        <f t="shared" si="361"/>
        <v>0</v>
      </c>
      <c r="BH82" s="54">
        <f t="shared" si="362"/>
        <v>0</v>
      </c>
      <c r="BI82" s="54">
        <f t="shared" si="363"/>
        <v>0</v>
      </c>
      <c r="BJ82" s="54">
        <f t="shared" si="364"/>
        <v>0</v>
      </c>
      <c r="BK82" s="54">
        <f t="shared" si="365"/>
        <v>0</v>
      </c>
      <c r="BL82" s="54">
        <f t="shared" si="366"/>
        <v>0</v>
      </c>
      <c r="BM82" s="42"/>
      <c r="BO82" s="54">
        <f>'Norm-coeff'!$C$2+$AX82*'Norm-coeff'!$D$2+$AY82*'Norm-coeff'!$E$2+$AZ82*'Norm-coeff'!$F$2+$BA82*'Norm-coeff'!$G$2+$BB82*'Norm-coeff'!$H$2+$BC82*'Norm-coeff'!$I$2+$BD82*'Norm-coeff'!$J$2+$BE82*'Norm-coeff'!$K$2+$BF82*'Norm-coeff'!$L$2+$BG82*'Norm-coeff'!$M$2+$BH82*'Norm-coeff'!$N$2+$BI82*'Norm-coeff'!$O$2</f>
        <v>5.4045421474420303</v>
      </c>
      <c r="BP82" s="54">
        <f>'Norm-coeff'!$C$3+$AX82*'Norm-coeff'!$D$3+$AY82*'Norm-coeff'!$E$3+$AZ82*'Norm-coeff'!$F$3+$BA82*'Norm-coeff'!$G$3+$BB82*'Norm-coeff'!$H$3+$BC82*'Norm-coeff'!$I$3+$BD82*'Norm-coeff'!$J$3+$BE82*'Norm-coeff'!$K$3+$BF82*'Norm-coeff'!$L$3+$BG82*'Norm-coeff'!$M$3+$BH82*'Norm-coeff'!$N$3+$BI82*'Norm-coeff'!$O$3</f>
        <v>3.15319116612705</v>
      </c>
      <c r="BQ82" s="54">
        <f>'Norm-coeff'!$C$4+$AX82*'Norm-coeff'!$D$4+$AY82*'Norm-coeff'!$E$4+$AZ82*'Norm-coeff'!$F$4+$BA82*'Norm-coeff'!$G$4+$BB82*'Norm-coeff'!$H$4+$BC82*'Norm-coeff'!$I$4+$BD82*'Norm-coeff'!$J$4+$BE82*'Norm-coeff'!$K$4+$BF82*'Norm-coeff'!$L$4+$BG82*'Norm-coeff'!$M$4+$BH82*'Norm-coeff'!$N$4+$BI82*'Norm-coeff'!$O$4</f>
        <v>1.42115649462768</v>
      </c>
      <c r="BR82" s="54">
        <f>'Norm-coeff'!$C$5+$AX82*'Norm-coeff'!$D$5+$AY82*'Norm-coeff'!$E$5+$AZ82*'Norm-coeff'!$F$5+$BA82*'Norm-coeff'!$G$5+$BB82*'Norm-coeff'!$H$5+$BC82*'Norm-coeff'!$I$5+$BD82*'Norm-coeff'!$J$5+$BE82*'Norm-coeff'!$K$5+$BF82*'Norm-coeff'!$L$5+$BG82*'Norm-coeff'!$M$5+$BH82*'Norm-coeff'!$N$5+$BI82*'Norm-coeff'!$O$5</f>
        <v>1.0553329241296201</v>
      </c>
      <c r="BS82" s="54">
        <f>'Norm-coeff'!$C$6+$AX82*'Norm-coeff'!$D$6+$AY82*'Norm-coeff'!$E$6+$AZ82*'Norm-coeff'!$F$6+$BA82*'Norm-coeff'!$G$6+$BB82*'Norm-coeff'!$H$6+$BC82*'Norm-coeff'!$I$6+$BD82*'Norm-coeff'!$J$6+$BE82*'Norm-coeff'!$K$6+$BF82*'Norm-coeff'!$L$6+$BG82*'Norm-coeff'!$M$6+$BH82*'Norm-coeff'!$N$6+$BI82*'Norm-coeff'!$O$6</f>
        <v>-1.48700885495103E-2</v>
      </c>
      <c r="BT82" s="54">
        <f>'Norm-coeff'!$C$7+$AX82*'Norm-coeff'!$D$7+$AY82*'Norm-coeff'!$E$7+$AZ82*'Norm-coeff'!$F$7+$BA82*'Norm-coeff'!$G$7+$BB82*'Norm-coeff'!$H$7+$BC82*'Norm-coeff'!$I$7+$BD82*'Norm-coeff'!$J$7+$BE82*'Norm-coeff'!$K$7+$BF82*'Norm-coeff'!$L$7+$BG82*'Norm-coeff'!$M$7+$BH82*'Norm-coeff'!$N$7+$BI82*'Norm-coeff'!$O$7</f>
        <v>2.0907583608832998</v>
      </c>
      <c r="BU82" s="54">
        <f>'Norm-coeff'!$C$8+$AX82*'Norm-coeff'!$D$8+$AY82*'Norm-coeff'!$E$8+$AZ82*'Norm-coeff'!$F$8+$BA82*'Norm-coeff'!$G$8+$BB82*'Norm-coeff'!$H$8+$BC82*'Norm-coeff'!$I$8+$BD82*'Norm-coeff'!$J$8+$BE82*'Norm-coeff'!$K$8+$BF82*'Norm-coeff'!$L$8+$BG82*'Norm-coeff'!$M$8+$BH82*'Norm-coeff'!$N$8+$BI82*'Norm-coeff'!$O$8</f>
        <v>0.65894159836244504</v>
      </c>
      <c r="BV82" s="54">
        <f>'Norm-coeff'!$C$9+$AX82*'Norm-coeff'!$D$9+$AY82*'Norm-coeff'!$E$9+$AZ82*'Norm-coeff'!$F$9+$BA82*'Norm-coeff'!$G$9+$BB82*'Norm-coeff'!$H$9+$BC82*'Norm-coeff'!$I$9+$BD82*'Norm-coeff'!$J$9+$BE82*'Norm-coeff'!$K$9+$BF82*'Norm-coeff'!$L$9+$BG82*'Norm-coeff'!$M$9+$BH82*'Norm-coeff'!$N$9+$BI82*'Norm-coeff'!$O$9</f>
        <v>1.48961085014701</v>
      </c>
      <c r="BW82" s="54">
        <f>'Norm-coeff'!$C$10+$AX82*'Norm-coeff'!$D$10+$AY82*'Norm-coeff'!$E$10+$AZ82*'Norm-coeff'!$F$10+$BA82*'Norm-coeff'!$G$10+$BB82*'Norm-coeff'!$H$10+$BC82*'Norm-coeff'!$I$10+$BD82*'Norm-coeff'!$J$10+$BE82*'Norm-coeff'!$K$10+$BF82*'Norm-coeff'!$L$10+$BG82*'Norm-coeff'!$M$10+$BH82*'Norm-coeff'!$N$10+$BI82*'Norm-coeff'!$O$10</f>
        <v>1.42058735749591</v>
      </c>
      <c r="BX82" s="54">
        <f>'Norm-coeff'!$C$11+$AX82*'Norm-coeff'!$D$11+$AY82*'Norm-coeff'!$E$11+$AZ82*'Norm-coeff'!$F$11+$BA82*'Norm-coeff'!$G$11+$BB82*'Norm-coeff'!$H$11+$BC82*'Norm-coeff'!$I$11+$BD82*'Norm-coeff'!$J$11+$BE82*'Norm-coeff'!$K$11+$BF82*'Norm-coeff'!$L$11+$BG82*'Norm-coeff'!$M$11+$BH82*'Norm-coeff'!$N$11+$BI82*'Norm-coeff'!$O$11</f>
        <v>0.221233014421479</v>
      </c>
      <c r="BY82" s="54">
        <f>'Norm-coeff'!$C$12+$AX82*'Norm-coeff'!$D$12+$AY82*'Norm-coeff'!$E$12+$AZ82*'Norm-coeff'!$F$12+$BA82*'Norm-coeff'!$G$12+$BB82*'Norm-coeff'!$H$12+$BC82*'Norm-coeff'!$I$12+$BD82*'Norm-coeff'!$J$12+$BE82*'Norm-coeff'!$K$12+$BF82*'Norm-coeff'!$L$12+$BG82*'Norm-coeff'!$M$12+$BH82*'Norm-coeff'!$N$12+$BI82*'Norm-coeff'!$O$12</f>
        <v>0.283527502056037</v>
      </c>
      <c r="BZ82" s="54">
        <f>'Norm-coeff'!$C$13+$AX82*'Norm-coeff'!$D$13+$AY82*'Norm-coeff'!$E$13+$AZ82*'Norm-coeff'!$F$13+$BA82*'Norm-coeff'!$G$13+$BB82*'Norm-coeff'!$H$13+$BC82*'Norm-coeff'!$I$13+$BD82*'Norm-coeff'!$J$13+$BE82*'Norm-coeff'!$K$13+$BF82*'Norm-coeff'!$L$13+$BG82*'Norm-coeff'!$M$13+$BH82*'Norm-coeff'!$N$13+$BI82*'Norm-coeff'!$O$13</f>
        <v>-4.1864930554451202E-2</v>
      </c>
      <c r="CA82" s="54">
        <f>'Norm-coeff'!$C$14+$AX82*'Norm-coeff'!$D$14+$AY82*'Norm-coeff'!$E$14+$AZ82*'Norm-coeff'!$F$14+$BA82*'Norm-coeff'!$G$14+$BB82*'Norm-coeff'!$H$14+$BC82*'Norm-coeff'!$I$14+$BD82*'Norm-coeff'!$J$14+$BE82*'Norm-coeff'!$K$14+$BF82*'Norm-coeff'!$L$14+$BG82*'Norm-coeff'!$M$14+$BH82*'Norm-coeff'!$N$14+$BI82*'Norm-coeff'!$O$14</f>
        <v>4.2526983164477103</v>
      </c>
      <c r="CC82" s="54">
        <f t="shared" si="491"/>
        <v>0</v>
      </c>
      <c r="CG82" s="54">
        <f t="shared" si="367"/>
        <v>0</v>
      </c>
      <c r="CH82" s="54">
        <f t="shared" si="345"/>
        <v>0</v>
      </c>
      <c r="CI82" s="54">
        <f t="shared" si="368"/>
        <v>0</v>
      </c>
      <c r="CJ82" s="56">
        <f t="shared" si="369"/>
        <v>0</v>
      </c>
      <c r="CK82" s="54">
        <f t="shared" si="370"/>
        <v>0</v>
      </c>
      <c r="CL82" s="54">
        <f t="shared" si="371"/>
        <v>0</v>
      </c>
      <c r="CM82" s="54">
        <f t="shared" si="372"/>
        <v>0</v>
      </c>
      <c r="CN82" s="54">
        <f t="shared" si="373"/>
        <v>0</v>
      </c>
      <c r="CO82" s="54">
        <f t="shared" si="374"/>
        <v>0</v>
      </c>
      <c r="CP82" s="54">
        <f t="shared" si="375"/>
        <v>0</v>
      </c>
      <c r="CQ82" s="54">
        <f t="shared" si="376"/>
        <v>0</v>
      </c>
      <c r="CR82" s="54">
        <f t="shared" si="377"/>
        <v>0</v>
      </c>
      <c r="CS82" s="54">
        <f t="shared" si="378"/>
        <v>0</v>
      </c>
      <c r="CU82" s="54">
        <f t="shared" si="379"/>
        <v>0</v>
      </c>
      <c r="CV82" s="54">
        <f t="shared" si="380"/>
        <v>0</v>
      </c>
      <c r="CW82" s="54">
        <f t="shared" si="381"/>
        <v>0</v>
      </c>
      <c r="CX82" s="54">
        <f t="shared" si="382"/>
        <v>0</v>
      </c>
      <c r="CZ82" s="54">
        <f t="shared" si="383"/>
        <v>0</v>
      </c>
      <c r="DA82" s="54">
        <f t="shared" si="384"/>
        <v>0</v>
      </c>
      <c r="DB82" s="54">
        <f t="shared" si="385"/>
        <v>0</v>
      </c>
      <c r="DC82" s="54">
        <f t="shared" si="386"/>
        <v>0</v>
      </c>
      <c r="DD82" s="54">
        <f t="shared" si="387"/>
        <v>0</v>
      </c>
      <c r="DE82" s="54">
        <f t="shared" si="388"/>
        <v>0</v>
      </c>
      <c r="DF82" s="54">
        <f t="shared" si="389"/>
        <v>0</v>
      </c>
      <c r="DG82" s="54">
        <f t="shared" si="390"/>
        <v>2</v>
      </c>
      <c r="DH82" s="71">
        <f t="shared" si="391"/>
        <v>0</v>
      </c>
      <c r="DI82" s="71">
        <f t="shared" si="392"/>
        <v>0</v>
      </c>
      <c r="DJ82" s="54">
        <f t="shared" si="393"/>
        <v>0</v>
      </c>
      <c r="DK82" s="54">
        <f t="shared" si="394"/>
        <v>2</v>
      </c>
      <c r="DL82" s="4">
        <f t="shared" si="319"/>
        <v>0</v>
      </c>
      <c r="DM82" s="3">
        <f t="shared" si="395"/>
        <v>0</v>
      </c>
      <c r="DN82" s="3">
        <f t="shared" si="396"/>
        <v>0</v>
      </c>
      <c r="DO82" s="4" t="e">
        <f t="shared" si="397"/>
        <v>#DIV/0!</v>
      </c>
      <c r="DP82" s="57"/>
      <c r="DQ82" s="57"/>
      <c r="DR82" s="56">
        <f t="shared" si="320"/>
        <v>2</v>
      </c>
      <c r="DS82" s="56">
        <f t="shared" si="321"/>
        <v>0</v>
      </c>
      <c r="DT82" s="38">
        <f t="shared" si="322"/>
        <v>0</v>
      </c>
      <c r="DU82" s="38">
        <f t="shared" si="398"/>
        <v>2</v>
      </c>
      <c r="DV82" s="38">
        <f t="shared" si="323"/>
        <v>0</v>
      </c>
      <c r="DW82" s="39">
        <f t="shared" si="324"/>
        <v>0</v>
      </c>
      <c r="DX82" s="39">
        <f t="shared" si="325"/>
        <v>0</v>
      </c>
      <c r="DY82" s="39">
        <f t="shared" si="326"/>
        <v>0</v>
      </c>
      <c r="DZ82" s="39">
        <f t="shared" si="327"/>
        <v>0</v>
      </c>
      <c r="EA82" s="39">
        <f t="shared" si="328"/>
        <v>0</v>
      </c>
      <c r="EB82" s="37" t="e">
        <f t="shared" si="399"/>
        <v>#DIV/0!</v>
      </c>
      <c r="EC82" s="37" t="e">
        <f t="shared" si="400"/>
        <v>#DIV/0!</v>
      </c>
      <c r="ED82" s="37" t="e">
        <f t="shared" si="401"/>
        <v>#DIV/0!</v>
      </c>
      <c r="EE82" s="37" t="e">
        <f t="shared" si="402"/>
        <v>#DIV/0!</v>
      </c>
      <c r="EF82" s="39" t="e">
        <f t="shared" si="403"/>
        <v>#DIV/0!</v>
      </c>
      <c r="EG82" s="37" t="e">
        <f t="shared" si="404"/>
        <v>#DIV/0!</v>
      </c>
      <c r="EH82" s="37" t="e">
        <f t="shared" si="405"/>
        <v>#DIV/0!</v>
      </c>
      <c r="EI82" s="11" t="b">
        <f t="shared" si="406"/>
        <v>1</v>
      </c>
      <c r="EJ82" s="11" t="b">
        <f t="shared" si="407"/>
        <v>0</v>
      </c>
      <c r="EK82" s="39" t="e">
        <f t="shared" si="408"/>
        <v>#DIV/0!</v>
      </c>
      <c r="EL82" s="39" t="e">
        <f t="shared" si="409"/>
        <v>#DIV/0!</v>
      </c>
      <c r="EM82" s="39" t="e">
        <f t="shared" si="410"/>
        <v>#DIV/0!</v>
      </c>
      <c r="EN82" s="39" t="e">
        <f t="shared" si="411"/>
        <v>#DIV/0!</v>
      </c>
      <c r="EO82" s="39" t="e">
        <f t="shared" si="412"/>
        <v>#DIV/0!</v>
      </c>
      <c r="EP82" s="39" t="e">
        <f t="shared" si="413"/>
        <v>#DIV/0!</v>
      </c>
      <c r="EQ82" s="39" t="e">
        <f t="shared" si="414"/>
        <v>#DIV/0!</v>
      </c>
      <c r="ER82" s="39" t="e">
        <f t="shared" si="415"/>
        <v>#DIV/0!</v>
      </c>
      <c r="ES82" s="58" t="str">
        <f t="shared" si="416"/>
        <v>(OH,F,Cl)-dominate amphibole</v>
      </c>
      <c r="ET82" s="58" t="e">
        <f t="shared" si="417"/>
        <v>#N/A</v>
      </c>
      <c r="EU82" s="56">
        <f t="shared" si="329"/>
        <v>0</v>
      </c>
      <c r="EV82" s="56">
        <f t="shared" si="330"/>
        <v>0</v>
      </c>
      <c r="EW82" s="56">
        <f t="shared" si="331"/>
        <v>0</v>
      </c>
      <c r="EX82" s="56">
        <f t="shared" si="332"/>
        <v>0</v>
      </c>
      <c r="EY82" s="56">
        <f t="shared" si="333"/>
        <v>0</v>
      </c>
      <c r="EZ82" s="56">
        <f t="shared" si="334"/>
        <v>0</v>
      </c>
      <c r="FA82" s="39">
        <f t="shared" si="335"/>
        <v>0</v>
      </c>
      <c r="FB82" s="39">
        <f t="shared" si="336"/>
        <v>0</v>
      </c>
      <c r="FC82" s="54">
        <f t="shared" si="337"/>
        <v>0</v>
      </c>
      <c r="FD82" s="54">
        <f t="shared" si="338"/>
        <v>0</v>
      </c>
      <c r="FE82" s="39">
        <f t="shared" si="339"/>
        <v>0</v>
      </c>
      <c r="FF82" s="54">
        <f t="shared" si="340"/>
        <v>0</v>
      </c>
      <c r="FG82" s="39">
        <f t="shared" si="341"/>
        <v>0</v>
      </c>
      <c r="FH82" s="39">
        <f t="shared" si="418"/>
        <v>0</v>
      </c>
      <c r="FI82" s="39">
        <f t="shared" si="419"/>
        <v>0</v>
      </c>
      <c r="FJ82" s="39">
        <f t="shared" si="420"/>
        <v>0</v>
      </c>
      <c r="FK82" s="39" t="e">
        <f t="shared" si="421"/>
        <v>#DIV/0!</v>
      </c>
      <c r="FL82" s="39" t="e">
        <f t="shared" si="422"/>
        <v>#DIV/0!</v>
      </c>
      <c r="FM82" s="39" t="e">
        <f t="shared" si="423"/>
        <v>#DIV/0!</v>
      </c>
      <c r="FN82" s="39">
        <f t="shared" si="424"/>
        <v>1</v>
      </c>
      <c r="FO82" s="39">
        <f t="shared" si="342"/>
        <v>0</v>
      </c>
      <c r="FP82" s="39">
        <f t="shared" si="343"/>
        <v>0</v>
      </c>
      <c r="FQ82" s="39">
        <f t="shared" si="344"/>
        <v>0</v>
      </c>
      <c r="FR82" s="39">
        <f t="shared" si="425"/>
        <v>0</v>
      </c>
      <c r="FS82" s="39">
        <f t="shared" si="426"/>
        <v>0</v>
      </c>
      <c r="FU82" s="39" t="e">
        <f t="shared" si="427"/>
        <v>#DIV/0!</v>
      </c>
      <c r="FV82" s="39" t="e">
        <f t="shared" si="428"/>
        <v>#DIV/0!</v>
      </c>
      <c r="FW82" s="39" t="e">
        <f t="shared" si="429"/>
        <v>#DIV/0!</v>
      </c>
      <c r="FY82" s="39" t="e">
        <f t="shared" si="430"/>
        <v>#DIV/0!</v>
      </c>
      <c r="FZ82" s="39" t="e">
        <f t="shared" si="431"/>
        <v>#DIV/0!</v>
      </c>
      <c r="GA82" s="39" t="e">
        <f t="shared" si="432"/>
        <v>#DIV/0!</v>
      </c>
      <c r="GB82" s="39" t="e">
        <f t="shared" si="433"/>
        <v>#DIV/0!</v>
      </c>
      <c r="GC82" s="39" t="e">
        <f t="shared" si="434"/>
        <v>#DIV/0!</v>
      </c>
      <c r="GD82" s="39" t="e">
        <f t="shared" si="435"/>
        <v>#DIV/0!</v>
      </c>
      <c r="GE82" s="39" t="e">
        <f t="shared" si="436"/>
        <v>#DIV/0!</v>
      </c>
      <c r="GF82" s="39" t="e">
        <f t="shared" si="437"/>
        <v>#DIV/0!</v>
      </c>
      <c r="GG82" s="39" t="e">
        <f t="shared" si="438"/>
        <v>#DIV/0!</v>
      </c>
      <c r="GH82" s="39" t="e">
        <f t="shared" si="439"/>
        <v>#DIV/0!</v>
      </c>
      <c r="GI82" s="39"/>
      <c r="GJ82" s="39" t="e">
        <f t="shared" si="440"/>
        <v>#DIV/0!</v>
      </c>
      <c r="GK82" s="39" t="e">
        <f t="shared" si="441"/>
        <v>#DIV/0!</v>
      </c>
      <c r="GL82" s="39" t="e">
        <f t="shared" si="442"/>
        <v>#DIV/0!</v>
      </c>
      <c r="GM82" s="39" t="e">
        <f t="shared" si="443"/>
        <v>#DIV/0!</v>
      </c>
      <c r="GN82" s="39" t="e">
        <f t="shared" si="444"/>
        <v>#DIV/0!</v>
      </c>
      <c r="GO82" s="57"/>
      <c r="GP82" s="57" t="e">
        <f t="shared" si="445"/>
        <v>#DIV/0!</v>
      </c>
      <c r="GQ82" s="59" t="e">
        <f t="shared" si="446"/>
        <v>#DIV/0!</v>
      </c>
      <c r="GR82" s="41" t="e">
        <f t="shared" si="447"/>
        <v>#DIV/0!</v>
      </c>
      <c r="GS82" s="57" t="e">
        <f t="shared" si="448"/>
        <v>#DIV/0!</v>
      </c>
      <c r="GT82" s="57" t="e">
        <f t="shared" si="449"/>
        <v>#DIV/0!</v>
      </c>
      <c r="GU82" s="57" t="e">
        <f t="shared" si="450"/>
        <v>#DIV/0!</v>
      </c>
      <c r="GV82" s="57"/>
      <c r="GW82" s="42" t="e">
        <f t="shared" si="451"/>
        <v>#DIV/0!</v>
      </c>
      <c r="GX82" s="42" t="e">
        <f t="shared" si="452"/>
        <v>#DIV/0!</v>
      </c>
      <c r="GY82" s="42" t="e">
        <f t="shared" si="453"/>
        <v>#DIV/0!</v>
      </c>
      <c r="GZ82" s="57"/>
      <c r="HA82" s="2" t="e">
        <f t="shared" si="454"/>
        <v>#DIV/0!</v>
      </c>
      <c r="HB82" s="2" t="e">
        <f t="shared" si="455"/>
        <v>#DIV/0!</v>
      </c>
      <c r="HC82" s="2" t="e">
        <f t="shared" si="456"/>
        <v>#DIV/0!</v>
      </c>
      <c r="HD82" s="2" t="e">
        <f t="shared" si="457"/>
        <v>#DIV/0!</v>
      </c>
      <c r="HE82" s="2" t="e">
        <f t="shared" si="458"/>
        <v>#DIV/0!</v>
      </c>
      <c r="HF82" s="2" t="e">
        <f t="shared" si="459"/>
        <v>#DIV/0!</v>
      </c>
      <c r="HG82" s="2" t="e">
        <f t="shared" si="460"/>
        <v>#DIV/0!</v>
      </c>
      <c r="HH82" s="2" t="e">
        <f t="shared" si="461"/>
        <v>#DIV/0!</v>
      </c>
      <c r="HI82" s="2" t="e">
        <f t="shared" si="462"/>
        <v>#DIV/0!</v>
      </c>
      <c r="HJ82" s="11" t="e">
        <f t="shared" si="463"/>
        <v>#DIV/0!</v>
      </c>
      <c r="HK82" s="60" t="e">
        <f t="shared" si="464"/>
        <v>#DIV/0!</v>
      </c>
      <c r="HL82" s="57"/>
      <c r="HM82" s="57" t="e">
        <f t="shared" si="465"/>
        <v>#DIV/0!</v>
      </c>
      <c r="HN82" s="57" t="e">
        <f t="shared" si="466"/>
        <v>#DIV/0!</v>
      </c>
      <c r="HO82" s="57" t="e">
        <f t="shared" si="467"/>
        <v>#DIV/0!</v>
      </c>
      <c r="HP82" s="57" t="e">
        <f t="shared" si="468"/>
        <v>#DIV/0!</v>
      </c>
      <c r="HQ82" s="57" t="e">
        <f t="shared" si="469"/>
        <v>#DIV/0!</v>
      </c>
      <c r="HR82" s="57"/>
      <c r="HS82" s="57" t="e">
        <f t="shared" si="470"/>
        <v>#DIV/0!</v>
      </c>
      <c r="HT82" s="57" t="e">
        <f t="shared" si="471"/>
        <v>#DIV/0!</v>
      </c>
      <c r="HU82" s="57" t="e">
        <f t="shared" si="472"/>
        <v>#DIV/0!</v>
      </c>
      <c r="HV82" s="57" t="e">
        <f t="shared" si="473"/>
        <v>#DIV/0!</v>
      </c>
      <c r="HW82" s="57" t="e">
        <f t="shared" si="474"/>
        <v>#DIV/0!</v>
      </c>
      <c r="HX82" s="57"/>
      <c r="HY82" s="57" t="e">
        <f t="shared" si="475"/>
        <v>#DIV/0!</v>
      </c>
      <c r="HZ82" s="57" t="e">
        <f t="shared" si="476"/>
        <v>#DIV/0!</v>
      </c>
      <c r="IA82" s="57"/>
      <c r="IB82" s="61">
        <f t="shared" si="477"/>
        <v>0</v>
      </c>
      <c r="IC82" s="57" t="str">
        <f t="shared" si="478"/>
        <v/>
      </c>
      <c r="ID82" s="42"/>
      <c r="IE82" s="2" t="str">
        <f t="shared" si="479"/>
        <v/>
      </c>
      <c r="IF82" s="60" t="e">
        <f t="shared" si="480"/>
        <v>#DIV/0!</v>
      </c>
      <c r="IG82" s="60" t="str">
        <f t="shared" si="481"/>
        <v/>
      </c>
      <c r="IH82" s="60" t="str">
        <f t="shared" si="482"/>
        <v>zinco-</v>
      </c>
      <c r="II82" s="60" t="str">
        <f t="shared" si="483"/>
        <v>mangano-</v>
      </c>
      <c r="IJ82" s="60" t="e">
        <f t="shared" si="484"/>
        <v>#DIV/0!</v>
      </c>
      <c r="IK82" s="60" t="e">
        <f t="shared" si="485"/>
        <v>#DIV/0!</v>
      </c>
      <c r="IL82" s="60" t="e">
        <f t="shared" si="486"/>
        <v>#DIV/0!</v>
      </c>
      <c r="IM82" s="60" t="e">
        <f t="shared" si="487"/>
        <v>#DIV/0!</v>
      </c>
      <c r="IN82" s="60" t="str">
        <f t="shared" si="488"/>
        <v/>
      </c>
      <c r="IO82" s="60" t="str">
        <f t="shared" si="489"/>
        <v/>
      </c>
      <c r="IP82" s="57"/>
      <c r="IQ82" s="57" t="str">
        <f t="shared" si="490"/>
        <v>ERROR!!</v>
      </c>
    </row>
    <row r="83" spans="1:251">
      <c r="A83"/>
      <c r="B83"/>
      <c r="C83"/>
      <c r="D83"/>
      <c r="E83"/>
      <c r="F83" t="s">
        <v>196</v>
      </c>
      <c r="G83" s="69"/>
      <c r="H83" s="69"/>
      <c r="I83" s="69"/>
      <c r="J83" s="69"/>
      <c r="K83"/>
      <c r="L83" s="69"/>
      <c r="M83"/>
      <c r="N83" s="69"/>
      <c r="O83" s="69"/>
      <c r="P83" s="69"/>
      <c r="Q83" s="69"/>
      <c r="R83" s="69"/>
      <c r="S83" s="67"/>
      <c r="T83" s="67"/>
      <c r="U83" s="69"/>
      <c r="V83"/>
      <c r="W83"/>
      <c r="X83" s="29">
        <f t="shared" si="346"/>
        <v>0</v>
      </c>
      <c r="Y83" s="29">
        <f t="shared" si="347"/>
        <v>0</v>
      </c>
      <c r="Z83" s="29" t="e">
        <f t="shared" si="348"/>
        <v>#DIV/0!</v>
      </c>
      <c r="AA83" s="29" t="e">
        <f t="shared" si="349"/>
        <v>#DIV/0!</v>
      </c>
      <c r="AB83" s="29" t="e">
        <f t="shared" si="350"/>
        <v>#DIV/0!</v>
      </c>
      <c r="AC83" s="29" t="e">
        <f t="shared" si="351"/>
        <v>#DIV/0!</v>
      </c>
      <c r="AF83" s="23">
        <v>60.084299999999999</v>
      </c>
      <c r="AG83" s="23">
        <v>79.878799999999998</v>
      </c>
      <c r="AH83" s="23">
        <v>101.96120000000001</v>
      </c>
      <c r="AI83" s="23">
        <v>151.99039999999999</v>
      </c>
      <c r="AJ83" s="23">
        <v>159.69</v>
      </c>
      <c r="AK83" s="23">
        <v>71.846400000000003</v>
      </c>
      <c r="AL83" s="23">
        <v>70.9375</v>
      </c>
      <c r="AM83" s="23">
        <v>40.304400000000001</v>
      </c>
      <c r="AN83" s="23">
        <v>56.077399999999997</v>
      </c>
      <c r="AO83" s="23">
        <v>61.978999999999999</v>
      </c>
      <c r="AP83" s="23">
        <v>94.195999999999998</v>
      </c>
      <c r="AQ83" s="23">
        <v>18.998000000000001</v>
      </c>
      <c r="AR83" s="23">
        <v>35.450000000000003</v>
      </c>
      <c r="AS83" s="23">
        <v>29.88</v>
      </c>
      <c r="AT83" s="23">
        <v>74.691999999999993</v>
      </c>
      <c r="AU83" s="23">
        <v>81.39</v>
      </c>
      <c r="AX83" s="54">
        <f t="shared" si="352"/>
        <v>0</v>
      </c>
      <c r="AY83" s="54">
        <f t="shared" si="353"/>
        <v>0</v>
      </c>
      <c r="AZ83" s="54">
        <f t="shared" si="354"/>
        <v>0</v>
      </c>
      <c r="BA83" s="54">
        <f t="shared" si="355"/>
        <v>0</v>
      </c>
      <c r="BB83" s="54">
        <f t="shared" si="356"/>
        <v>0</v>
      </c>
      <c r="BC83" s="54">
        <f t="shared" si="357"/>
        <v>0</v>
      </c>
      <c r="BD83" s="54">
        <f t="shared" si="358"/>
        <v>0</v>
      </c>
      <c r="BE83" s="54">
        <f t="shared" si="359"/>
        <v>0</v>
      </c>
      <c r="BF83" s="54">
        <f t="shared" si="360"/>
        <v>0</v>
      </c>
      <c r="BG83" s="54">
        <f t="shared" si="361"/>
        <v>0</v>
      </c>
      <c r="BH83" s="54">
        <f t="shared" si="362"/>
        <v>0</v>
      </c>
      <c r="BI83" s="54">
        <f t="shared" si="363"/>
        <v>0</v>
      </c>
      <c r="BJ83" s="54">
        <f t="shared" si="364"/>
        <v>0</v>
      </c>
      <c r="BK83" s="54">
        <f t="shared" si="365"/>
        <v>0</v>
      </c>
      <c r="BL83" s="54">
        <f t="shared" si="366"/>
        <v>0</v>
      </c>
      <c r="BM83" s="42"/>
      <c r="BO83" s="54">
        <f>'Norm-coeff'!$C$2+$AX83*'Norm-coeff'!$D$2+$AY83*'Norm-coeff'!$E$2+$AZ83*'Norm-coeff'!$F$2+$BA83*'Norm-coeff'!$G$2+$BB83*'Norm-coeff'!$H$2+$BC83*'Norm-coeff'!$I$2+$BD83*'Norm-coeff'!$J$2+$BE83*'Norm-coeff'!$K$2+$BF83*'Norm-coeff'!$L$2+$BG83*'Norm-coeff'!$M$2+$BH83*'Norm-coeff'!$N$2+$BI83*'Norm-coeff'!$O$2</f>
        <v>5.4045421474420303</v>
      </c>
      <c r="BP83" s="54">
        <f>'Norm-coeff'!$C$3+$AX83*'Norm-coeff'!$D$3+$AY83*'Norm-coeff'!$E$3+$AZ83*'Norm-coeff'!$F$3+$BA83*'Norm-coeff'!$G$3+$BB83*'Norm-coeff'!$H$3+$BC83*'Norm-coeff'!$I$3+$BD83*'Norm-coeff'!$J$3+$BE83*'Norm-coeff'!$K$3+$BF83*'Norm-coeff'!$L$3+$BG83*'Norm-coeff'!$M$3+$BH83*'Norm-coeff'!$N$3+$BI83*'Norm-coeff'!$O$3</f>
        <v>3.15319116612705</v>
      </c>
      <c r="BQ83" s="54">
        <f>'Norm-coeff'!$C$4+$AX83*'Norm-coeff'!$D$4+$AY83*'Norm-coeff'!$E$4+$AZ83*'Norm-coeff'!$F$4+$BA83*'Norm-coeff'!$G$4+$BB83*'Norm-coeff'!$H$4+$BC83*'Norm-coeff'!$I$4+$BD83*'Norm-coeff'!$J$4+$BE83*'Norm-coeff'!$K$4+$BF83*'Norm-coeff'!$L$4+$BG83*'Norm-coeff'!$M$4+$BH83*'Norm-coeff'!$N$4+$BI83*'Norm-coeff'!$O$4</f>
        <v>1.42115649462768</v>
      </c>
      <c r="BR83" s="54">
        <f>'Norm-coeff'!$C$5+$AX83*'Norm-coeff'!$D$5+$AY83*'Norm-coeff'!$E$5+$AZ83*'Norm-coeff'!$F$5+$BA83*'Norm-coeff'!$G$5+$BB83*'Norm-coeff'!$H$5+$BC83*'Norm-coeff'!$I$5+$BD83*'Norm-coeff'!$J$5+$BE83*'Norm-coeff'!$K$5+$BF83*'Norm-coeff'!$L$5+$BG83*'Norm-coeff'!$M$5+$BH83*'Norm-coeff'!$N$5+$BI83*'Norm-coeff'!$O$5</f>
        <v>1.0553329241296201</v>
      </c>
      <c r="BS83" s="54">
        <f>'Norm-coeff'!$C$6+$AX83*'Norm-coeff'!$D$6+$AY83*'Norm-coeff'!$E$6+$AZ83*'Norm-coeff'!$F$6+$BA83*'Norm-coeff'!$G$6+$BB83*'Norm-coeff'!$H$6+$BC83*'Norm-coeff'!$I$6+$BD83*'Norm-coeff'!$J$6+$BE83*'Norm-coeff'!$K$6+$BF83*'Norm-coeff'!$L$6+$BG83*'Norm-coeff'!$M$6+$BH83*'Norm-coeff'!$N$6+$BI83*'Norm-coeff'!$O$6</f>
        <v>-1.48700885495103E-2</v>
      </c>
      <c r="BT83" s="54">
        <f>'Norm-coeff'!$C$7+$AX83*'Norm-coeff'!$D$7+$AY83*'Norm-coeff'!$E$7+$AZ83*'Norm-coeff'!$F$7+$BA83*'Norm-coeff'!$G$7+$BB83*'Norm-coeff'!$H$7+$BC83*'Norm-coeff'!$I$7+$BD83*'Norm-coeff'!$J$7+$BE83*'Norm-coeff'!$K$7+$BF83*'Norm-coeff'!$L$7+$BG83*'Norm-coeff'!$M$7+$BH83*'Norm-coeff'!$N$7+$BI83*'Norm-coeff'!$O$7</f>
        <v>2.0907583608832998</v>
      </c>
      <c r="BU83" s="54">
        <f>'Norm-coeff'!$C$8+$AX83*'Norm-coeff'!$D$8+$AY83*'Norm-coeff'!$E$8+$AZ83*'Norm-coeff'!$F$8+$BA83*'Norm-coeff'!$G$8+$BB83*'Norm-coeff'!$H$8+$BC83*'Norm-coeff'!$I$8+$BD83*'Norm-coeff'!$J$8+$BE83*'Norm-coeff'!$K$8+$BF83*'Norm-coeff'!$L$8+$BG83*'Norm-coeff'!$M$8+$BH83*'Norm-coeff'!$N$8+$BI83*'Norm-coeff'!$O$8</f>
        <v>0.65894159836244504</v>
      </c>
      <c r="BV83" s="54">
        <f>'Norm-coeff'!$C$9+$AX83*'Norm-coeff'!$D$9+$AY83*'Norm-coeff'!$E$9+$AZ83*'Norm-coeff'!$F$9+$BA83*'Norm-coeff'!$G$9+$BB83*'Norm-coeff'!$H$9+$BC83*'Norm-coeff'!$I$9+$BD83*'Norm-coeff'!$J$9+$BE83*'Norm-coeff'!$K$9+$BF83*'Norm-coeff'!$L$9+$BG83*'Norm-coeff'!$M$9+$BH83*'Norm-coeff'!$N$9+$BI83*'Norm-coeff'!$O$9</f>
        <v>1.48961085014701</v>
      </c>
      <c r="BW83" s="54">
        <f>'Norm-coeff'!$C$10+$AX83*'Norm-coeff'!$D$10+$AY83*'Norm-coeff'!$E$10+$AZ83*'Norm-coeff'!$F$10+$BA83*'Norm-coeff'!$G$10+$BB83*'Norm-coeff'!$H$10+$BC83*'Norm-coeff'!$I$10+$BD83*'Norm-coeff'!$J$10+$BE83*'Norm-coeff'!$K$10+$BF83*'Norm-coeff'!$L$10+$BG83*'Norm-coeff'!$M$10+$BH83*'Norm-coeff'!$N$10+$BI83*'Norm-coeff'!$O$10</f>
        <v>1.42058735749591</v>
      </c>
      <c r="BX83" s="54">
        <f>'Norm-coeff'!$C$11+$AX83*'Norm-coeff'!$D$11+$AY83*'Norm-coeff'!$E$11+$AZ83*'Norm-coeff'!$F$11+$BA83*'Norm-coeff'!$G$11+$BB83*'Norm-coeff'!$H$11+$BC83*'Norm-coeff'!$I$11+$BD83*'Norm-coeff'!$J$11+$BE83*'Norm-coeff'!$K$11+$BF83*'Norm-coeff'!$L$11+$BG83*'Norm-coeff'!$M$11+$BH83*'Norm-coeff'!$N$11+$BI83*'Norm-coeff'!$O$11</f>
        <v>0.221233014421479</v>
      </c>
      <c r="BY83" s="54">
        <f>'Norm-coeff'!$C$12+$AX83*'Norm-coeff'!$D$12+$AY83*'Norm-coeff'!$E$12+$AZ83*'Norm-coeff'!$F$12+$BA83*'Norm-coeff'!$G$12+$BB83*'Norm-coeff'!$H$12+$BC83*'Norm-coeff'!$I$12+$BD83*'Norm-coeff'!$J$12+$BE83*'Norm-coeff'!$K$12+$BF83*'Norm-coeff'!$L$12+$BG83*'Norm-coeff'!$M$12+$BH83*'Norm-coeff'!$N$12+$BI83*'Norm-coeff'!$O$12</f>
        <v>0.283527502056037</v>
      </c>
      <c r="BZ83" s="54">
        <f>'Norm-coeff'!$C$13+$AX83*'Norm-coeff'!$D$13+$AY83*'Norm-coeff'!$E$13+$AZ83*'Norm-coeff'!$F$13+$BA83*'Norm-coeff'!$G$13+$BB83*'Norm-coeff'!$H$13+$BC83*'Norm-coeff'!$I$13+$BD83*'Norm-coeff'!$J$13+$BE83*'Norm-coeff'!$K$13+$BF83*'Norm-coeff'!$L$13+$BG83*'Norm-coeff'!$M$13+$BH83*'Norm-coeff'!$N$13+$BI83*'Norm-coeff'!$O$13</f>
        <v>-4.1864930554451202E-2</v>
      </c>
      <c r="CA83" s="54">
        <f>'Norm-coeff'!$C$14+$AX83*'Norm-coeff'!$D$14+$AY83*'Norm-coeff'!$E$14+$AZ83*'Norm-coeff'!$F$14+$BA83*'Norm-coeff'!$G$14+$BB83*'Norm-coeff'!$H$14+$BC83*'Norm-coeff'!$I$14+$BD83*'Norm-coeff'!$J$14+$BE83*'Norm-coeff'!$K$14+$BF83*'Norm-coeff'!$L$14+$BG83*'Norm-coeff'!$M$14+$BH83*'Norm-coeff'!$N$14+$BI83*'Norm-coeff'!$O$14</f>
        <v>4.2526983164477103</v>
      </c>
      <c r="CC83" s="54">
        <f t="shared" si="491"/>
        <v>0</v>
      </c>
      <c r="CG83" s="54">
        <f t="shared" si="367"/>
        <v>0</v>
      </c>
      <c r="CH83" s="54">
        <f t="shared" si="345"/>
        <v>0</v>
      </c>
      <c r="CI83" s="54">
        <f t="shared" si="368"/>
        <v>0</v>
      </c>
      <c r="CJ83" s="56">
        <f t="shared" si="369"/>
        <v>0</v>
      </c>
      <c r="CK83" s="54">
        <f t="shared" si="370"/>
        <v>0</v>
      </c>
      <c r="CL83" s="54">
        <f t="shared" si="371"/>
        <v>0</v>
      </c>
      <c r="CM83" s="54">
        <f t="shared" si="372"/>
        <v>0</v>
      </c>
      <c r="CN83" s="54">
        <f t="shared" si="373"/>
        <v>0</v>
      </c>
      <c r="CO83" s="54">
        <f t="shared" si="374"/>
        <v>0</v>
      </c>
      <c r="CP83" s="54">
        <f t="shared" si="375"/>
        <v>0</v>
      </c>
      <c r="CQ83" s="54">
        <f t="shared" si="376"/>
        <v>0</v>
      </c>
      <c r="CR83" s="54">
        <f t="shared" si="377"/>
        <v>0</v>
      </c>
      <c r="CS83" s="54">
        <f t="shared" si="378"/>
        <v>0</v>
      </c>
      <c r="CU83" s="54">
        <f t="shared" si="379"/>
        <v>0</v>
      </c>
      <c r="CV83" s="54">
        <f t="shared" si="380"/>
        <v>0</v>
      </c>
      <c r="CW83" s="54">
        <f t="shared" si="381"/>
        <v>0</v>
      </c>
      <c r="CX83" s="54">
        <f t="shared" si="382"/>
        <v>0</v>
      </c>
      <c r="CZ83" s="54">
        <f t="shared" si="383"/>
        <v>0</v>
      </c>
      <c r="DA83" s="54">
        <f t="shared" si="384"/>
        <v>0</v>
      </c>
      <c r="DB83" s="54">
        <f t="shared" si="385"/>
        <v>0</v>
      </c>
      <c r="DC83" s="54">
        <f t="shared" si="386"/>
        <v>0</v>
      </c>
      <c r="DD83" s="54">
        <f t="shared" si="387"/>
        <v>0</v>
      </c>
      <c r="DE83" s="54">
        <f t="shared" si="388"/>
        <v>0</v>
      </c>
      <c r="DF83" s="54">
        <f t="shared" si="389"/>
        <v>0</v>
      </c>
      <c r="DG83" s="54">
        <f t="shared" si="390"/>
        <v>2</v>
      </c>
      <c r="DH83" s="71">
        <f t="shared" si="391"/>
        <v>0</v>
      </c>
      <c r="DI83" s="71">
        <f t="shared" si="392"/>
        <v>0</v>
      </c>
      <c r="DJ83" s="54">
        <f t="shared" si="393"/>
        <v>0</v>
      </c>
      <c r="DK83" s="54">
        <f t="shared" si="394"/>
        <v>2</v>
      </c>
      <c r="DL83" s="4">
        <f t="shared" si="319"/>
        <v>0</v>
      </c>
      <c r="DM83" s="3">
        <f t="shared" si="395"/>
        <v>0</v>
      </c>
      <c r="DN83" s="3">
        <f t="shared" si="396"/>
        <v>0</v>
      </c>
      <c r="DO83" s="4" t="e">
        <f t="shared" si="397"/>
        <v>#DIV/0!</v>
      </c>
      <c r="DP83" s="57"/>
      <c r="DQ83" s="57"/>
      <c r="DR83" s="56">
        <f t="shared" si="320"/>
        <v>2</v>
      </c>
      <c r="DS83" s="56">
        <f t="shared" si="321"/>
        <v>0</v>
      </c>
      <c r="DT83" s="38">
        <f t="shared" si="322"/>
        <v>0</v>
      </c>
      <c r="DU83" s="38">
        <f t="shared" si="398"/>
        <v>2</v>
      </c>
      <c r="DV83" s="38">
        <f t="shared" si="323"/>
        <v>0</v>
      </c>
      <c r="DW83" s="39">
        <f t="shared" si="324"/>
        <v>0</v>
      </c>
      <c r="DX83" s="39">
        <f t="shared" si="325"/>
        <v>0</v>
      </c>
      <c r="DY83" s="39">
        <f t="shared" si="326"/>
        <v>0</v>
      </c>
      <c r="DZ83" s="39">
        <f t="shared" si="327"/>
        <v>0</v>
      </c>
      <c r="EA83" s="39">
        <f t="shared" si="328"/>
        <v>0</v>
      </c>
      <c r="EB83" s="37" t="e">
        <f t="shared" si="399"/>
        <v>#DIV/0!</v>
      </c>
      <c r="EC83" s="37" t="e">
        <f t="shared" si="400"/>
        <v>#DIV/0!</v>
      </c>
      <c r="ED83" s="37" t="e">
        <f t="shared" si="401"/>
        <v>#DIV/0!</v>
      </c>
      <c r="EE83" s="37" t="e">
        <f t="shared" si="402"/>
        <v>#DIV/0!</v>
      </c>
      <c r="EF83" s="39" t="e">
        <f t="shared" si="403"/>
        <v>#DIV/0!</v>
      </c>
      <c r="EG83" s="37" t="e">
        <f t="shared" si="404"/>
        <v>#DIV/0!</v>
      </c>
      <c r="EH83" s="37" t="e">
        <f t="shared" si="405"/>
        <v>#DIV/0!</v>
      </c>
      <c r="EI83" s="11" t="b">
        <f t="shared" si="406"/>
        <v>1</v>
      </c>
      <c r="EJ83" s="11" t="b">
        <f t="shared" si="407"/>
        <v>0</v>
      </c>
      <c r="EK83" s="39" t="e">
        <f t="shared" si="408"/>
        <v>#DIV/0!</v>
      </c>
      <c r="EL83" s="39" t="e">
        <f t="shared" si="409"/>
        <v>#DIV/0!</v>
      </c>
      <c r="EM83" s="39" t="e">
        <f t="shared" si="410"/>
        <v>#DIV/0!</v>
      </c>
      <c r="EN83" s="39" t="e">
        <f t="shared" si="411"/>
        <v>#DIV/0!</v>
      </c>
      <c r="EO83" s="39" t="e">
        <f t="shared" si="412"/>
        <v>#DIV/0!</v>
      </c>
      <c r="EP83" s="39" t="e">
        <f t="shared" si="413"/>
        <v>#DIV/0!</v>
      </c>
      <c r="EQ83" s="39" t="e">
        <f t="shared" si="414"/>
        <v>#DIV/0!</v>
      </c>
      <c r="ER83" s="39" t="e">
        <f t="shared" si="415"/>
        <v>#DIV/0!</v>
      </c>
      <c r="ES83" s="58" t="str">
        <f t="shared" si="416"/>
        <v>(OH,F,Cl)-dominate amphibole</v>
      </c>
      <c r="ET83" s="58" t="e">
        <f t="shared" si="417"/>
        <v>#N/A</v>
      </c>
      <c r="EU83" s="56">
        <f t="shared" si="329"/>
        <v>0</v>
      </c>
      <c r="EV83" s="56">
        <f t="shared" si="330"/>
        <v>0</v>
      </c>
      <c r="EW83" s="56">
        <f t="shared" si="331"/>
        <v>0</v>
      </c>
      <c r="EX83" s="56">
        <f t="shared" si="332"/>
        <v>0</v>
      </c>
      <c r="EY83" s="56">
        <f t="shared" si="333"/>
        <v>0</v>
      </c>
      <c r="EZ83" s="56">
        <f t="shared" si="334"/>
        <v>0</v>
      </c>
      <c r="FA83" s="39">
        <f t="shared" si="335"/>
        <v>0</v>
      </c>
      <c r="FB83" s="39">
        <f t="shared" si="336"/>
        <v>0</v>
      </c>
      <c r="FC83" s="54">
        <f t="shared" si="337"/>
        <v>0</v>
      </c>
      <c r="FD83" s="54">
        <f t="shared" si="338"/>
        <v>0</v>
      </c>
      <c r="FE83" s="39">
        <f t="shared" si="339"/>
        <v>0</v>
      </c>
      <c r="FF83" s="54">
        <f t="shared" si="340"/>
        <v>0</v>
      </c>
      <c r="FG83" s="39">
        <f t="shared" si="341"/>
        <v>0</v>
      </c>
      <c r="FH83" s="39">
        <f t="shared" si="418"/>
        <v>0</v>
      </c>
      <c r="FI83" s="39">
        <f t="shared" si="419"/>
        <v>0</v>
      </c>
      <c r="FJ83" s="39">
        <f t="shared" si="420"/>
        <v>0</v>
      </c>
      <c r="FK83" s="39" t="e">
        <f t="shared" si="421"/>
        <v>#DIV/0!</v>
      </c>
      <c r="FL83" s="39" t="e">
        <f t="shared" si="422"/>
        <v>#DIV/0!</v>
      </c>
      <c r="FM83" s="39" t="e">
        <f t="shared" si="423"/>
        <v>#DIV/0!</v>
      </c>
      <c r="FN83" s="39">
        <f t="shared" si="424"/>
        <v>1</v>
      </c>
      <c r="FO83" s="39">
        <f t="shared" si="342"/>
        <v>0</v>
      </c>
      <c r="FP83" s="39">
        <f t="shared" si="343"/>
        <v>0</v>
      </c>
      <c r="FQ83" s="39">
        <f t="shared" si="344"/>
        <v>0</v>
      </c>
      <c r="FR83" s="39">
        <f t="shared" si="425"/>
        <v>0</v>
      </c>
      <c r="FS83" s="39">
        <f t="shared" si="426"/>
        <v>0</v>
      </c>
      <c r="FU83" s="39" t="e">
        <f t="shared" si="427"/>
        <v>#DIV/0!</v>
      </c>
      <c r="FV83" s="39" t="e">
        <f t="shared" si="428"/>
        <v>#DIV/0!</v>
      </c>
      <c r="FW83" s="39" t="e">
        <f t="shared" si="429"/>
        <v>#DIV/0!</v>
      </c>
      <c r="FY83" s="39" t="e">
        <f t="shared" si="430"/>
        <v>#DIV/0!</v>
      </c>
      <c r="FZ83" s="39" t="e">
        <f t="shared" si="431"/>
        <v>#DIV/0!</v>
      </c>
      <c r="GA83" s="39" t="e">
        <f t="shared" si="432"/>
        <v>#DIV/0!</v>
      </c>
      <c r="GB83" s="39" t="e">
        <f t="shared" si="433"/>
        <v>#DIV/0!</v>
      </c>
      <c r="GC83" s="39" t="e">
        <f t="shared" si="434"/>
        <v>#DIV/0!</v>
      </c>
      <c r="GD83" s="39" t="e">
        <f t="shared" si="435"/>
        <v>#DIV/0!</v>
      </c>
      <c r="GE83" s="39" t="e">
        <f t="shared" si="436"/>
        <v>#DIV/0!</v>
      </c>
      <c r="GF83" s="39" t="e">
        <f t="shared" si="437"/>
        <v>#DIV/0!</v>
      </c>
      <c r="GG83" s="39" t="e">
        <f t="shared" si="438"/>
        <v>#DIV/0!</v>
      </c>
      <c r="GH83" s="39" t="e">
        <f t="shared" si="439"/>
        <v>#DIV/0!</v>
      </c>
      <c r="GI83" s="39"/>
      <c r="GJ83" s="39" t="e">
        <f t="shared" si="440"/>
        <v>#DIV/0!</v>
      </c>
      <c r="GK83" s="39" t="e">
        <f t="shared" si="441"/>
        <v>#DIV/0!</v>
      </c>
      <c r="GL83" s="39" t="e">
        <f t="shared" si="442"/>
        <v>#DIV/0!</v>
      </c>
      <c r="GM83" s="39" t="e">
        <f t="shared" si="443"/>
        <v>#DIV/0!</v>
      </c>
      <c r="GN83" s="39" t="e">
        <f t="shared" si="444"/>
        <v>#DIV/0!</v>
      </c>
      <c r="GO83" s="57"/>
      <c r="GP83" s="57" t="e">
        <f t="shared" si="445"/>
        <v>#DIV/0!</v>
      </c>
      <c r="GQ83" s="59" t="e">
        <f t="shared" si="446"/>
        <v>#DIV/0!</v>
      </c>
      <c r="GR83" s="41" t="e">
        <f t="shared" si="447"/>
        <v>#DIV/0!</v>
      </c>
      <c r="GS83" s="57" t="e">
        <f t="shared" si="448"/>
        <v>#DIV/0!</v>
      </c>
      <c r="GT83" s="57" t="e">
        <f t="shared" si="449"/>
        <v>#DIV/0!</v>
      </c>
      <c r="GU83" s="57" t="e">
        <f t="shared" si="450"/>
        <v>#DIV/0!</v>
      </c>
      <c r="GV83" s="57"/>
      <c r="GW83" s="42" t="e">
        <f t="shared" si="451"/>
        <v>#DIV/0!</v>
      </c>
      <c r="GX83" s="42" t="e">
        <f t="shared" si="452"/>
        <v>#DIV/0!</v>
      </c>
      <c r="GY83" s="42" t="e">
        <f t="shared" si="453"/>
        <v>#DIV/0!</v>
      </c>
      <c r="GZ83" s="57"/>
      <c r="HA83" s="2" t="e">
        <f t="shared" si="454"/>
        <v>#DIV/0!</v>
      </c>
      <c r="HB83" s="2" t="e">
        <f t="shared" si="455"/>
        <v>#DIV/0!</v>
      </c>
      <c r="HC83" s="2" t="e">
        <f t="shared" si="456"/>
        <v>#DIV/0!</v>
      </c>
      <c r="HD83" s="2" t="e">
        <f t="shared" si="457"/>
        <v>#DIV/0!</v>
      </c>
      <c r="HE83" s="2" t="e">
        <f t="shared" si="458"/>
        <v>#DIV/0!</v>
      </c>
      <c r="HF83" s="2" t="e">
        <f t="shared" si="459"/>
        <v>#DIV/0!</v>
      </c>
      <c r="HG83" s="2" t="e">
        <f t="shared" si="460"/>
        <v>#DIV/0!</v>
      </c>
      <c r="HH83" s="2" t="e">
        <f t="shared" si="461"/>
        <v>#DIV/0!</v>
      </c>
      <c r="HI83" s="2" t="e">
        <f t="shared" si="462"/>
        <v>#DIV/0!</v>
      </c>
      <c r="HJ83" s="11" t="e">
        <f t="shared" si="463"/>
        <v>#DIV/0!</v>
      </c>
      <c r="HK83" s="60" t="e">
        <f t="shared" si="464"/>
        <v>#DIV/0!</v>
      </c>
      <c r="HL83" s="57"/>
      <c r="HM83" s="57" t="e">
        <f t="shared" si="465"/>
        <v>#DIV/0!</v>
      </c>
      <c r="HN83" s="57" t="e">
        <f t="shared" si="466"/>
        <v>#DIV/0!</v>
      </c>
      <c r="HO83" s="57" t="e">
        <f t="shared" si="467"/>
        <v>#DIV/0!</v>
      </c>
      <c r="HP83" s="57" t="e">
        <f t="shared" si="468"/>
        <v>#DIV/0!</v>
      </c>
      <c r="HQ83" s="57" t="e">
        <f t="shared" si="469"/>
        <v>#DIV/0!</v>
      </c>
      <c r="HR83" s="57"/>
      <c r="HS83" s="57" t="e">
        <f t="shared" si="470"/>
        <v>#DIV/0!</v>
      </c>
      <c r="HT83" s="57" t="e">
        <f t="shared" si="471"/>
        <v>#DIV/0!</v>
      </c>
      <c r="HU83" s="57" t="e">
        <f t="shared" si="472"/>
        <v>#DIV/0!</v>
      </c>
      <c r="HV83" s="57" t="e">
        <f t="shared" si="473"/>
        <v>#DIV/0!</v>
      </c>
      <c r="HW83" s="57" t="e">
        <f t="shared" si="474"/>
        <v>#DIV/0!</v>
      </c>
      <c r="HX83" s="57"/>
      <c r="HY83" s="57" t="e">
        <f t="shared" si="475"/>
        <v>#DIV/0!</v>
      </c>
      <c r="HZ83" s="57" t="e">
        <f t="shared" si="476"/>
        <v>#DIV/0!</v>
      </c>
      <c r="IA83" s="57"/>
      <c r="IB83" s="61">
        <f t="shared" si="477"/>
        <v>0</v>
      </c>
      <c r="IC83" s="57" t="str">
        <f t="shared" si="478"/>
        <v/>
      </c>
      <c r="ID83" s="42"/>
      <c r="IE83" s="2" t="str">
        <f t="shared" si="479"/>
        <v/>
      </c>
      <c r="IF83" s="60" t="e">
        <f t="shared" si="480"/>
        <v>#DIV/0!</v>
      </c>
      <c r="IG83" s="60" t="str">
        <f t="shared" si="481"/>
        <v/>
      </c>
      <c r="IH83" s="60" t="str">
        <f t="shared" si="482"/>
        <v>zinco-</v>
      </c>
      <c r="II83" s="60" t="str">
        <f t="shared" si="483"/>
        <v>mangano-</v>
      </c>
      <c r="IJ83" s="60" t="e">
        <f t="shared" si="484"/>
        <v>#DIV/0!</v>
      </c>
      <c r="IK83" s="60" t="e">
        <f t="shared" si="485"/>
        <v>#DIV/0!</v>
      </c>
      <c r="IL83" s="60" t="e">
        <f t="shared" si="486"/>
        <v>#DIV/0!</v>
      </c>
      <c r="IM83" s="60" t="e">
        <f t="shared" si="487"/>
        <v>#DIV/0!</v>
      </c>
      <c r="IN83" s="60" t="str">
        <f t="shared" si="488"/>
        <v/>
      </c>
      <c r="IO83" s="60" t="str">
        <f t="shared" si="489"/>
        <v/>
      </c>
      <c r="IP83" s="57"/>
      <c r="IQ83" s="57" t="str">
        <f t="shared" si="490"/>
        <v>ERROR!!</v>
      </c>
    </row>
    <row r="84" spans="1:251">
      <c r="A84"/>
      <c r="B84"/>
      <c r="C84"/>
      <c r="D84"/>
      <c r="E84"/>
      <c r="F84" t="s">
        <v>196</v>
      </c>
      <c r="G84" s="69"/>
      <c r="H84" s="69"/>
      <c r="I84" s="69"/>
      <c r="J84" s="69"/>
      <c r="K84"/>
      <c r="L84" s="69"/>
      <c r="M84"/>
      <c r="N84" s="69"/>
      <c r="O84" s="69"/>
      <c r="P84" s="69"/>
      <c r="Q84" s="69"/>
      <c r="R84" s="69"/>
      <c r="S84" s="67"/>
      <c r="T84" s="67"/>
      <c r="U84" s="69"/>
      <c r="V84"/>
      <c r="W84"/>
      <c r="X84" s="29">
        <f t="shared" si="346"/>
        <v>0</v>
      </c>
      <c r="Y84" s="29">
        <f t="shared" si="347"/>
        <v>0</v>
      </c>
      <c r="Z84" s="29" t="e">
        <f t="shared" si="348"/>
        <v>#DIV/0!</v>
      </c>
      <c r="AA84" s="29" t="e">
        <f t="shared" si="349"/>
        <v>#DIV/0!</v>
      </c>
      <c r="AB84" s="29" t="e">
        <f t="shared" si="350"/>
        <v>#DIV/0!</v>
      </c>
      <c r="AC84" s="29" t="e">
        <f t="shared" si="351"/>
        <v>#DIV/0!</v>
      </c>
      <c r="AF84" s="23">
        <v>60.084299999999999</v>
      </c>
      <c r="AG84" s="23">
        <v>79.878799999999998</v>
      </c>
      <c r="AH84" s="23">
        <v>101.96120000000001</v>
      </c>
      <c r="AI84" s="23">
        <v>151.99039999999999</v>
      </c>
      <c r="AJ84" s="23">
        <v>159.69</v>
      </c>
      <c r="AK84" s="23">
        <v>71.846400000000003</v>
      </c>
      <c r="AL84" s="23">
        <v>70.9375</v>
      </c>
      <c r="AM84" s="23">
        <v>40.304400000000001</v>
      </c>
      <c r="AN84" s="23">
        <v>56.077399999999997</v>
      </c>
      <c r="AO84" s="23">
        <v>61.978999999999999</v>
      </c>
      <c r="AP84" s="23">
        <v>94.195999999999998</v>
      </c>
      <c r="AQ84" s="23">
        <v>18.998000000000001</v>
      </c>
      <c r="AR84" s="23">
        <v>35.450000000000003</v>
      </c>
      <c r="AS84" s="23">
        <v>29.88</v>
      </c>
      <c r="AT84" s="23">
        <v>74.691999999999993</v>
      </c>
      <c r="AU84" s="23">
        <v>81.39</v>
      </c>
      <c r="AX84" s="54">
        <f t="shared" si="352"/>
        <v>0</v>
      </c>
      <c r="AY84" s="54">
        <f t="shared" si="353"/>
        <v>0</v>
      </c>
      <c r="AZ84" s="54">
        <f t="shared" si="354"/>
        <v>0</v>
      </c>
      <c r="BA84" s="54">
        <f t="shared" si="355"/>
        <v>0</v>
      </c>
      <c r="BB84" s="54">
        <f t="shared" si="356"/>
        <v>0</v>
      </c>
      <c r="BC84" s="54">
        <f t="shared" si="357"/>
        <v>0</v>
      </c>
      <c r="BD84" s="54">
        <f t="shared" si="358"/>
        <v>0</v>
      </c>
      <c r="BE84" s="54">
        <f t="shared" si="359"/>
        <v>0</v>
      </c>
      <c r="BF84" s="54">
        <f t="shared" si="360"/>
        <v>0</v>
      </c>
      <c r="BG84" s="54">
        <f t="shared" si="361"/>
        <v>0</v>
      </c>
      <c r="BH84" s="54">
        <f t="shared" si="362"/>
        <v>0</v>
      </c>
      <c r="BI84" s="54">
        <f t="shared" si="363"/>
        <v>0</v>
      </c>
      <c r="BJ84" s="54">
        <f t="shared" si="364"/>
        <v>0</v>
      </c>
      <c r="BK84" s="54">
        <f t="shared" si="365"/>
        <v>0</v>
      </c>
      <c r="BL84" s="54">
        <f t="shared" si="366"/>
        <v>0</v>
      </c>
      <c r="BM84" s="42"/>
      <c r="BO84" s="54">
        <f>'Norm-coeff'!$C$2+$AX84*'Norm-coeff'!$D$2+$AY84*'Norm-coeff'!$E$2+$AZ84*'Norm-coeff'!$F$2+$BA84*'Norm-coeff'!$G$2+$BB84*'Norm-coeff'!$H$2+$BC84*'Norm-coeff'!$I$2+$BD84*'Norm-coeff'!$J$2+$BE84*'Norm-coeff'!$K$2+$BF84*'Norm-coeff'!$L$2+$BG84*'Norm-coeff'!$M$2+$BH84*'Norm-coeff'!$N$2+$BI84*'Norm-coeff'!$O$2</f>
        <v>5.4045421474420303</v>
      </c>
      <c r="BP84" s="54">
        <f>'Norm-coeff'!$C$3+$AX84*'Norm-coeff'!$D$3+$AY84*'Norm-coeff'!$E$3+$AZ84*'Norm-coeff'!$F$3+$BA84*'Norm-coeff'!$G$3+$BB84*'Norm-coeff'!$H$3+$BC84*'Norm-coeff'!$I$3+$BD84*'Norm-coeff'!$J$3+$BE84*'Norm-coeff'!$K$3+$BF84*'Norm-coeff'!$L$3+$BG84*'Norm-coeff'!$M$3+$BH84*'Norm-coeff'!$N$3+$BI84*'Norm-coeff'!$O$3</f>
        <v>3.15319116612705</v>
      </c>
      <c r="BQ84" s="54">
        <f>'Norm-coeff'!$C$4+$AX84*'Norm-coeff'!$D$4+$AY84*'Norm-coeff'!$E$4+$AZ84*'Norm-coeff'!$F$4+$BA84*'Norm-coeff'!$G$4+$BB84*'Norm-coeff'!$H$4+$BC84*'Norm-coeff'!$I$4+$BD84*'Norm-coeff'!$J$4+$BE84*'Norm-coeff'!$K$4+$BF84*'Norm-coeff'!$L$4+$BG84*'Norm-coeff'!$M$4+$BH84*'Norm-coeff'!$N$4+$BI84*'Norm-coeff'!$O$4</f>
        <v>1.42115649462768</v>
      </c>
      <c r="BR84" s="54">
        <f>'Norm-coeff'!$C$5+$AX84*'Norm-coeff'!$D$5+$AY84*'Norm-coeff'!$E$5+$AZ84*'Norm-coeff'!$F$5+$BA84*'Norm-coeff'!$G$5+$BB84*'Norm-coeff'!$H$5+$BC84*'Norm-coeff'!$I$5+$BD84*'Norm-coeff'!$J$5+$BE84*'Norm-coeff'!$K$5+$BF84*'Norm-coeff'!$L$5+$BG84*'Norm-coeff'!$M$5+$BH84*'Norm-coeff'!$N$5+$BI84*'Norm-coeff'!$O$5</f>
        <v>1.0553329241296201</v>
      </c>
      <c r="BS84" s="54">
        <f>'Norm-coeff'!$C$6+$AX84*'Norm-coeff'!$D$6+$AY84*'Norm-coeff'!$E$6+$AZ84*'Norm-coeff'!$F$6+$BA84*'Norm-coeff'!$G$6+$BB84*'Norm-coeff'!$H$6+$BC84*'Norm-coeff'!$I$6+$BD84*'Norm-coeff'!$J$6+$BE84*'Norm-coeff'!$K$6+$BF84*'Norm-coeff'!$L$6+$BG84*'Norm-coeff'!$M$6+$BH84*'Norm-coeff'!$N$6+$BI84*'Norm-coeff'!$O$6</f>
        <v>-1.48700885495103E-2</v>
      </c>
      <c r="BT84" s="54">
        <f>'Norm-coeff'!$C$7+$AX84*'Norm-coeff'!$D$7+$AY84*'Norm-coeff'!$E$7+$AZ84*'Norm-coeff'!$F$7+$BA84*'Norm-coeff'!$G$7+$BB84*'Norm-coeff'!$H$7+$BC84*'Norm-coeff'!$I$7+$BD84*'Norm-coeff'!$J$7+$BE84*'Norm-coeff'!$K$7+$BF84*'Norm-coeff'!$L$7+$BG84*'Norm-coeff'!$M$7+$BH84*'Norm-coeff'!$N$7+$BI84*'Norm-coeff'!$O$7</f>
        <v>2.0907583608832998</v>
      </c>
      <c r="BU84" s="54">
        <f>'Norm-coeff'!$C$8+$AX84*'Norm-coeff'!$D$8+$AY84*'Norm-coeff'!$E$8+$AZ84*'Norm-coeff'!$F$8+$BA84*'Norm-coeff'!$G$8+$BB84*'Norm-coeff'!$H$8+$BC84*'Norm-coeff'!$I$8+$BD84*'Norm-coeff'!$J$8+$BE84*'Norm-coeff'!$K$8+$BF84*'Norm-coeff'!$L$8+$BG84*'Norm-coeff'!$M$8+$BH84*'Norm-coeff'!$N$8+$BI84*'Norm-coeff'!$O$8</f>
        <v>0.65894159836244504</v>
      </c>
      <c r="BV84" s="54">
        <f>'Norm-coeff'!$C$9+$AX84*'Norm-coeff'!$D$9+$AY84*'Norm-coeff'!$E$9+$AZ84*'Norm-coeff'!$F$9+$BA84*'Norm-coeff'!$G$9+$BB84*'Norm-coeff'!$H$9+$BC84*'Norm-coeff'!$I$9+$BD84*'Norm-coeff'!$J$9+$BE84*'Norm-coeff'!$K$9+$BF84*'Norm-coeff'!$L$9+$BG84*'Norm-coeff'!$M$9+$BH84*'Norm-coeff'!$N$9+$BI84*'Norm-coeff'!$O$9</f>
        <v>1.48961085014701</v>
      </c>
      <c r="BW84" s="54">
        <f>'Norm-coeff'!$C$10+$AX84*'Norm-coeff'!$D$10+$AY84*'Norm-coeff'!$E$10+$AZ84*'Norm-coeff'!$F$10+$BA84*'Norm-coeff'!$G$10+$BB84*'Norm-coeff'!$H$10+$BC84*'Norm-coeff'!$I$10+$BD84*'Norm-coeff'!$J$10+$BE84*'Norm-coeff'!$K$10+$BF84*'Norm-coeff'!$L$10+$BG84*'Norm-coeff'!$M$10+$BH84*'Norm-coeff'!$N$10+$BI84*'Norm-coeff'!$O$10</f>
        <v>1.42058735749591</v>
      </c>
      <c r="BX84" s="54">
        <f>'Norm-coeff'!$C$11+$AX84*'Norm-coeff'!$D$11+$AY84*'Norm-coeff'!$E$11+$AZ84*'Norm-coeff'!$F$11+$BA84*'Norm-coeff'!$G$11+$BB84*'Norm-coeff'!$H$11+$BC84*'Norm-coeff'!$I$11+$BD84*'Norm-coeff'!$J$11+$BE84*'Norm-coeff'!$K$11+$BF84*'Norm-coeff'!$L$11+$BG84*'Norm-coeff'!$M$11+$BH84*'Norm-coeff'!$N$11+$BI84*'Norm-coeff'!$O$11</f>
        <v>0.221233014421479</v>
      </c>
      <c r="BY84" s="54">
        <f>'Norm-coeff'!$C$12+$AX84*'Norm-coeff'!$D$12+$AY84*'Norm-coeff'!$E$12+$AZ84*'Norm-coeff'!$F$12+$BA84*'Norm-coeff'!$G$12+$BB84*'Norm-coeff'!$H$12+$BC84*'Norm-coeff'!$I$12+$BD84*'Norm-coeff'!$J$12+$BE84*'Norm-coeff'!$K$12+$BF84*'Norm-coeff'!$L$12+$BG84*'Norm-coeff'!$M$12+$BH84*'Norm-coeff'!$N$12+$BI84*'Norm-coeff'!$O$12</f>
        <v>0.283527502056037</v>
      </c>
      <c r="BZ84" s="54">
        <f>'Norm-coeff'!$C$13+$AX84*'Norm-coeff'!$D$13+$AY84*'Norm-coeff'!$E$13+$AZ84*'Norm-coeff'!$F$13+$BA84*'Norm-coeff'!$G$13+$BB84*'Norm-coeff'!$H$13+$BC84*'Norm-coeff'!$I$13+$BD84*'Norm-coeff'!$J$13+$BE84*'Norm-coeff'!$K$13+$BF84*'Norm-coeff'!$L$13+$BG84*'Norm-coeff'!$M$13+$BH84*'Norm-coeff'!$N$13+$BI84*'Norm-coeff'!$O$13</f>
        <v>-4.1864930554451202E-2</v>
      </c>
      <c r="CA84" s="54">
        <f>'Norm-coeff'!$C$14+$AX84*'Norm-coeff'!$D$14+$AY84*'Norm-coeff'!$E$14+$AZ84*'Norm-coeff'!$F$14+$BA84*'Norm-coeff'!$G$14+$BB84*'Norm-coeff'!$H$14+$BC84*'Norm-coeff'!$I$14+$BD84*'Norm-coeff'!$J$14+$BE84*'Norm-coeff'!$K$14+$BF84*'Norm-coeff'!$L$14+$BG84*'Norm-coeff'!$M$14+$BH84*'Norm-coeff'!$N$14+$BI84*'Norm-coeff'!$O$14</f>
        <v>4.2526983164477103</v>
      </c>
      <c r="CC84" s="54">
        <f t="shared" si="491"/>
        <v>0</v>
      </c>
      <c r="CG84" s="54">
        <f t="shared" si="367"/>
        <v>0</v>
      </c>
      <c r="CH84" s="54">
        <f t="shared" si="345"/>
        <v>0</v>
      </c>
      <c r="CI84" s="54">
        <f t="shared" si="368"/>
        <v>0</v>
      </c>
      <c r="CJ84" s="56">
        <f t="shared" si="369"/>
        <v>0</v>
      </c>
      <c r="CK84" s="54">
        <f t="shared" si="370"/>
        <v>0</v>
      </c>
      <c r="CL84" s="54">
        <f t="shared" si="371"/>
        <v>0</v>
      </c>
      <c r="CM84" s="54">
        <f t="shared" si="372"/>
        <v>0</v>
      </c>
      <c r="CN84" s="54">
        <f t="shared" si="373"/>
        <v>0</v>
      </c>
      <c r="CO84" s="54">
        <f t="shared" si="374"/>
        <v>0</v>
      </c>
      <c r="CP84" s="54">
        <f t="shared" si="375"/>
        <v>0</v>
      </c>
      <c r="CQ84" s="54">
        <f t="shared" si="376"/>
        <v>0</v>
      </c>
      <c r="CR84" s="54">
        <f t="shared" si="377"/>
        <v>0</v>
      </c>
      <c r="CS84" s="54">
        <f t="shared" si="378"/>
        <v>0</v>
      </c>
      <c r="CU84" s="54">
        <f t="shared" si="379"/>
        <v>0</v>
      </c>
      <c r="CV84" s="54">
        <f t="shared" si="380"/>
        <v>0</v>
      </c>
      <c r="CW84" s="54">
        <f t="shared" si="381"/>
        <v>0</v>
      </c>
      <c r="CX84" s="54">
        <f t="shared" si="382"/>
        <v>0</v>
      </c>
      <c r="CZ84" s="54">
        <f t="shared" si="383"/>
        <v>0</v>
      </c>
      <c r="DA84" s="54">
        <f t="shared" si="384"/>
        <v>0</v>
      </c>
      <c r="DB84" s="54">
        <f t="shared" si="385"/>
        <v>0</v>
      </c>
      <c r="DC84" s="54">
        <f t="shared" si="386"/>
        <v>0</v>
      </c>
      <c r="DD84" s="54">
        <f t="shared" si="387"/>
        <v>0</v>
      </c>
      <c r="DE84" s="54">
        <f t="shared" si="388"/>
        <v>0</v>
      </c>
      <c r="DF84" s="54">
        <f t="shared" si="389"/>
        <v>0</v>
      </c>
      <c r="DG84" s="54">
        <f t="shared" si="390"/>
        <v>2</v>
      </c>
      <c r="DH84" s="71">
        <f t="shared" si="391"/>
        <v>0</v>
      </c>
      <c r="DI84" s="71">
        <f t="shared" si="392"/>
        <v>0</v>
      </c>
      <c r="DJ84" s="54">
        <f t="shared" si="393"/>
        <v>0</v>
      </c>
      <c r="DK84" s="54">
        <f t="shared" si="394"/>
        <v>2</v>
      </c>
      <c r="DL84" s="4">
        <f t="shared" si="319"/>
        <v>0</v>
      </c>
      <c r="DM84" s="3">
        <f t="shared" si="395"/>
        <v>0</v>
      </c>
      <c r="DN84" s="3">
        <f t="shared" si="396"/>
        <v>0</v>
      </c>
      <c r="DO84" s="4" t="e">
        <f t="shared" si="397"/>
        <v>#DIV/0!</v>
      </c>
      <c r="DP84" s="57"/>
      <c r="DQ84" s="57"/>
      <c r="DR84" s="56">
        <f t="shared" si="320"/>
        <v>2</v>
      </c>
      <c r="DS84" s="56">
        <f t="shared" si="321"/>
        <v>0</v>
      </c>
      <c r="DT84" s="38">
        <f t="shared" si="322"/>
        <v>0</v>
      </c>
      <c r="DU84" s="38">
        <f t="shared" si="398"/>
        <v>2</v>
      </c>
      <c r="DV84" s="38">
        <f t="shared" si="323"/>
        <v>0</v>
      </c>
      <c r="DW84" s="39">
        <f t="shared" si="324"/>
        <v>0</v>
      </c>
      <c r="DX84" s="39">
        <f t="shared" si="325"/>
        <v>0</v>
      </c>
      <c r="DY84" s="39">
        <f t="shared" si="326"/>
        <v>0</v>
      </c>
      <c r="DZ84" s="39">
        <f t="shared" si="327"/>
        <v>0</v>
      </c>
      <c r="EA84" s="39">
        <f t="shared" si="328"/>
        <v>0</v>
      </c>
      <c r="EB84" s="37" t="e">
        <f t="shared" si="399"/>
        <v>#DIV/0!</v>
      </c>
      <c r="EC84" s="37" t="e">
        <f t="shared" si="400"/>
        <v>#DIV/0!</v>
      </c>
      <c r="ED84" s="37" t="e">
        <f t="shared" si="401"/>
        <v>#DIV/0!</v>
      </c>
      <c r="EE84" s="37" t="e">
        <f t="shared" si="402"/>
        <v>#DIV/0!</v>
      </c>
      <c r="EF84" s="39" t="e">
        <f t="shared" si="403"/>
        <v>#DIV/0!</v>
      </c>
      <c r="EG84" s="37" t="e">
        <f t="shared" si="404"/>
        <v>#DIV/0!</v>
      </c>
      <c r="EH84" s="37" t="e">
        <f t="shared" si="405"/>
        <v>#DIV/0!</v>
      </c>
      <c r="EI84" s="11" t="b">
        <f t="shared" si="406"/>
        <v>1</v>
      </c>
      <c r="EJ84" s="11" t="b">
        <f t="shared" si="407"/>
        <v>0</v>
      </c>
      <c r="EK84" s="39" t="e">
        <f t="shared" si="408"/>
        <v>#DIV/0!</v>
      </c>
      <c r="EL84" s="39" t="e">
        <f t="shared" si="409"/>
        <v>#DIV/0!</v>
      </c>
      <c r="EM84" s="39" t="e">
        <f t="shared" si="410"/>
        <v>#DIV/0!</v>
      </c>
      <c r="EN84" s="39" t="e">
        <f t="shared" si="411"/>
        <v>#DIV/0!</v>
      </c>
      <c r="EO84" s="39" t="e">
        <f t="shared" si="412"/>
        <v>#DIV/0!</v>
      </c>
      <c r="EP84" s="39" t="e">
        <f t="shared" si="413"/>
        <v>#DIV/0!</v>
      </c>
      <c r="EQ84" s="39" t="e">
        <f t="shared" si="414"/>
        <v>#DIV/0!</v>
      </c>
      <c r="ER84" s="39" t="e">
        <f t="shared" si="415"/>
        <v>#DIV/0!</v>
      </c>
      <c r="ES84" s="58" t="str">
        <f t="shared" si="416"/>
        <v>(OH,F,Cl)-dominate amphibole</v>
      </c>
      <c r="ET84" s="58" t="e">
        <f t="shared" si="417"/>
        <v>#N/A</v>
      </c>
      <c r="EU84" s="56">
        <f t="shared" si="329"/>
        <v>0</v>
      </c>
      <c r="EV84" s="56">
        <f t="shared" si="330"/>
        <v>0</v>
      </c>
      <c r="EW84" s="56">
        <f t="shared" si="331"/>
        <v>0</v>
      </c>
      <c r="EX84" s="56">
        <f t="shared" si="332"/>
        <v>0</v>
      </c>
      <c r="EY84" s="56">
        <f t="shared" si="333"/>
        <v>0</v>
      </c>
      <c r="EZ84" s="56">
        <f t="shared" si="334"/>
        <v>0</v>
      </c>
      <c r="FA84" s="39">
        <f t="shared" si="335"/>
        <v>0</v>
      </c>
      <c r="FB84" s="39">
        <f t="shared" si="336"/>
        <v>0</v>
      </c>
      <c r="FC84" s="54">
        <f t="shared" si="337"/>
        <v>0</v>
      </c>
      <c r="FD84" s="54">
        <f t="shared" si="338"/>
        <v>0</v>
      </c>
      <c r="FE84" s="39">
        <f t="shared" si="339"/>
        <v>0</v>
      </c>
      <c r="FF84" s="54">
        <f t="shared" si="340"/>
        <v>0</v>
      </c>
      <c r="FG84" s="39">
        <f t="shared" si="341"/>
        <v>0</v>
      </c>
      <c r="FH84" s="39">
        <f t="shared" si="418"/>
        <v>0</v>
      </c>
      <c r="FI84" s="39">
        <f t="shared" si="419"/>
        <v>0</v>
      </c>
      <c r="FJ84" s="39">
        <f t="shared" si="420"/>
        <v>0</v>
      </c>
      <c r="FK84" s="39" t="e">
        <f t="shared" si="421"/>
        <v>#DIV/0!</v>
      </c>
      <c r="FL84" s="39" t="e">
        <f t="shared" si="422"/>
        <v>#DIV/0!</v>
      </c>
      <c r="FM84" s="39" t="e">
        <f t="shared" si="423"/>
        <v>#DIV/0!</v>
      </c>
      <c r="FN84" s="39">
        <f t="shared" si="424"/>
        <v>1</v>
      </c>
      <c r="FO84" s="39">
        <f t="shared" si="342"/>
        <v>0</v>
      </c>
      <c r="FP84" s="39">
        <f t="shared" si="343"/>
        <v>0</v>
      </c>
      <c r="FQ84" s="39">
        <f t="shared" si="344"/>
        <v>0</v>
      </c>
      <c r="FR84" s="39">
        <f t="shared" si="425"/>
        <v>0</v>
      </c>
      <c r="FS84" s="39">
        <f t="shared" si="426"/>
        <v>0</v>
      </c>
      <c r="FU84" s="39" t="e">
        <f t="shared" si="427"/>
        <v>#DIV/0!</v>
      </c>
      <c r="FV84" s="39" t="e">
        <f t="shared" si="428"/>
        <v>#DIV/0!</v>
      </c>
      <c r="FW84" s="39" t="e">
        <f t="shared" si="429"/>
        <v>#DIV/0!</v>
      </c>
      <c r="FY84" s="39" t="e">
        <f t="shared" si="430"/>
        <v>#DIV/0!</v>
      </c>
      <c r="FZ84" s="39" t="e">
        <f t="shared" si="431"/>
        <v>#DIV/0!</v>
      </c>
      <c r="GA84" s="39" t="e">
        <f t="shared" si="432"/>
        <v>#DIV/0!</v>
      </c>
      <c r="GB84" s="39" t="e">
        <f t="shared" si="433"/>
        <v>#DIV/0!</v>
      </c>
      <c r="GC84" s="39" t="e">
        <f t="shared" si="434"/>
        <v>#DIV/0!</v>
      </c>
      <c r="GD84" s="39" t="e">
        <f t="shared" si="435"/>
        <v>#DIV/0!</v>
      </c>
      <c r="GE84" s="39" t="e">
        <f t="shared" si="436"/>
        <v>#DIV/0!</v>
      </c>
      <c r="GF84" s="39" t="e">
        <f t="shared" si="437"/>
        <v>#DIV/0!</v>
      </c>
      <c r="GG84" s="39" t="e">
        <f t="shared" si="438"/>
        <v>#DIV/0!</v>
      </c>
      <c r="GH84" s="39" t="e">
        <f t="shared" si="439"/>
        <v>#DIV/0!</v>
      </c>
      <c r="GI84" s="39"/>
      <c r="GJ84" s="39" t="e">
        <f t="shared" si="440"/>
        <v>#DIV/0!</v>
      </c>
      <c r="GK84" s="39" t="e">
        <f t="shared" si="441"/>
        <v>#DIV/0!</v>
      </c>
      <c r="GL84" s="39" t="e">
        <f t="shared" si="442"/>
        <v>#DIV/0!</v>
      </c>
      <c r="GM84" s="39" t="e">
        <f t="shared" si="443"/>
        <v>#DIV/0!</v>
      </c>
      <c r="GN84" s="39" t="e">
        <f t="shared" si="444"/>
        <v>#DIV/0!</v>
      </c>
      <c r="GO84" s="57"/>
      <c r="GP84" s="57" t="e">
        <f t="shared" si="445"/>
        <v>#DIV/0!</v>
      </c>
      <c r="GQ84" s="59" t="e">
        <f t="shared" si="446"/>
        <v>#DIV/0!</v>
      </c>
      <c r="GR84" s="41" t="e">
        <f t="shared" si="447"/>
        <v>#DIV/0!</v>
      </c>
      <c r="GS84" s="57" t="e">
        <f t="shared" si="448"/>
        <v>#DIV/0!</v>
      </c>
      <c r="GT84" s="57" t="e">
        <f t="shared" si="449"/>
        <v>#DIV/0!</v>
      </c>
      <c r="GU84" s="57" t="e">
        <f t="shared" si="450"/>
        <v>#DIV/0!</v>
      </c>
      <c r="GV84" s="57"/>
      <c r="GW84" s="42" t="e">
        <f t="shared" si="451"/>
        <v>#DIV/0!</v>
      </c>
      <c r="GX84" s="42" t="e">
        <f t="shared" si="452"/>
        <v>#DIV/0!</v>
      </c>
      <c r="GY84" s="42" t="e">
        <f t="shared" si="453"/>
        <v>#DIV/0!</v>
      </c>
      <c r="GZ84" s="57"/>
      <c r="HA84" s="2" t="e">
        <f t="shared" si="454"/>
        <v>#DIV/0!</v>
      </c>
      <c r="HB84" s="2" t="e">
        <f t="shared" si="455"/>
        <v>#DIV/0!</v>
      </c>
      <c r="HC84" s="2" t="e">
        <f t="shared" si="456"/>
        <v>#DIV/0!</v>
      </c>
      <c r="HD84" s="2" t="e">
        <f t="shared" si="457"/>
        <v>#DIV/0!</v>
      </c>
      <c r="HE84" s="2" t="e">
        <f t="shared" si="458"/>
        <v>#DIV/0!</v>
      </c>
      <c r="HF84" s="2" t="e">
        <f t="shared" si="459"/>
        <v>#DIV/0!</v>
      </c>
      <c r="HG84" s="2" t="e">
        <f t="shared" si="460"/>
        <v>#DIV/0!</v>
      </c>
      <c r="HH84" s="2" t="e">
        <f t="shared" si="461"/>
        <v>#DIV/0!</v>
      </c>
      <c r="HI84" s="2" t="e">
        <f t="shared" si="462"/>
        <v>#DIV/0!</v>
      </c>
      <c r="HJ84" s="11" t="e">
        <f t="shared" si="463"/>
        <v>#DIV/0!</v>
      </c>
      <c r="HK84" s="60" t="e">
        <f t="shared" si="464"/>
        <v>#DIV/0!</v>
      </c>
      <c r="HL84" s="57"/>
      <c r="HM84" s="57" t="e">
        <f t="shared" si="465"/>
        <v>#DIV/0!</v>
      </c>
      <c r="HN84" s="57" t="e">
        <f t="shared" si="466"/>
        <v>#DIV/0!</v>
      </c>
      <c r="HO84" s="57" t="e">
        <f t="shared" si="467"/>
        <v>#DIV/0!</v>
      </c>
      <c r="HP84" s="57" t="e">
        <f t="shared" si="468"/>
        <v>#DIV/0!</v>
      </c>
      <c r="HQ84" s="57" t="e">
        <f t="shared" si="469"/>
        <v>#DIV/0!</v>
      </c>
      <c r="HR84" s="57"/>
      <c r="HS84" s="57" t="e">
        <f t="shared" si="470"/>
        <v>#DIV/0!</v>
      </c>
      <c r="HT84" s="57" t="e">
        <f t="shared" si="471"/>
        <v>#DIV/0!</v>
      </c>
      <c r="HU84" s="57" t="e">
        <f t="shared" si="472"/>
        <v>#DIV/0!</v>
      </c>
      <c r="HV84" s="57" t="e">
        <f t="shared" si="473"/>
        <v>#DIV/0!</v>
      </c>
      <c r="HW84" s="57" t="e">
        <f t="shared" si="474"/>
        <v>#DIV/0!</v>
      </c>
      <c r="HX84" s="57"/>
      <c r="HY84" s="57" t="e">
        <f t="shared" si="475"/>
        <v>#DIV/0!</v>
      </c>
      <c r="HZ84" s="57" t="e">
        <f t="shared" si="476"/>
        <v>#DIV/0!</v>
      </c>
      <c r="IA84" s="57"/>
      <c r="IB84" s="61">
        <f t="shared" si="477"/>
        <v>0</v>
      </c>
      <c r="IC84" s="57" t="str">
        <f t="shared" si="478"/>
        <v/>
      </c>
      <c r="ID84" s="42"/>
      <c r="IE84" s="2" t="str">
        <f t="shared" si="479"/>
        <v/>
      </c>
      <c r="IF84" s="60" t="e">
        <f t="shared" si="480"/>
        <v>#DIV/0!</v>
      </c>
      <c r="IG84" s="60" t="str">
        <f t="shared" si="481"/>
        <v/>
      </c>
      <c r="IH84" s="60" t="str">
        <f t="shared" si="482"/>
        <v>zinco-</v>
      </c>
      <c r="II84" s="60" t="str">
        <f t="shared" si="483"/>
        <v>mangano-</v>
      </c>
      <c r="IJ84" s="60" t="e">
        <f t="shared" si="484"/>
        <v>#DIV/0!</v>
      </c>
      <c r="IK84" s="60" t="e">
        <f t="shared" si="485"/>
        <v>#DIV/0!</v>
      </c>
      <c r="IL84" s="60" t="e">
        <f t="shared" si="486"/>
        <v>#DIV/0!</v>
      </c>
      <c r="IM84" s="60" t="e">
        <f t="shared" si="487"/>
        <v>#DIV/0!</v>
      </c>
      <c r="IN84" s="60" t="str">
        <f t="shared" si="488"/>
        <v/>
      </c>
      <c r="IO84" s="60" t="str">
        <f t="shared" si="489"/>
        <v/>
      </c>
      <c r="IP84" s="57"/>
      <c r="IQ84" s="57" t="str">
        <f t="shared" si="490"/>
        <v>ERROR!!</v>
      </c>
    </row>
    <row r="85" spans="1:251">
      <c r="A85"/>
      <c r="B85"/>
      <c r="C85"/>
      <c r="D85"/>
      <c r="E85"/>
      <c r="F85" t="s">
        <v>196</v>
      </c>
      <c r="G85" s="69"/>
      <c r="H85" s="69"/>
      <c r="I85" s="69"/>
      <c r="J85" s="69"/>
      <c r="K85"/>
      <c r="L85" s="69"/>
      <c r="M85"/>
      <c r="N85" s="69"/>
      <c r="O85" s="69"/>
      <c r="P85" s="69"/>
      <c r="Q85" s="69"/>
      <c r="R85" s="69"/>
      <c r="S85" s="67"/>
      <c r="T85" s="67"/>
      <c r="U85" s="69"/>
      <c r="V85"/>
      <c r="W85"/>
      <c r="X85" s="29">
        <f t="shared" si="346"/>
        <v>0</v>
      </c>
      <c r="Y85" s="29">
        <f t="shared" si="347"/>
        <v>0</v>
      </c>
      <c r="Z85" s="29" t="e">
        <f t="shared" si="348"/>
        <v>#DIV/0!</v>
      </c>
      <c r="AA85" s="29" t="e">
        <f t="shared" si="349"/>
        <v>#DIV/0!</v>
      </c>
      <c r="AB85" s="29" t="e">
        <f t="shared" si="350"/>
        <v>#DIV/0!</v>
      </c>
      <c r="AC85" s="29" t="e">
        <f t="shared" si="351"/>
        <v>#DIV/0!</v>
      </c>
      <c r="AF85" s="23">
        <v>60.084299999999999</v>
      </c>
      <c r="AG85" s="23">
        <v>79.878799999999998</v>
      </c>
      <c r="AH85" s="23">
        <v>101.96120000000001</v>
      </c>
      <c r="AI85" s="23">
        <v>151.99039999999999</v>
      </c>
      <c r="AJ85" s="23">
        <v>159.69</v>
      </c>
      <c r="AK85" s="23">
        <v>71.846400000000003</v>
      </c>
      <c r="AL85" s="23">
        <v>70.9375</v>
      </c>
      <c r="AM85" s="23">
        <v>40.304400000000001</v>
      </c>
      <c r="AN85" s="23">
        <v>56.077399999999997</v>
      </c>
      <c r="AO85" s="23">
        <v>61.978999999999999</v>
      </c>
      <c r="AP85" s="23">
        <v>94.195999999999998</v>
      </c>
      <c r="AQ85" s="23">
        <v>18.998000000000001</v>
      </c>
      <c r="AR85" s="23">
        <v>35.450000000000003</v>
      </c>
      <c r="AS85" s="23">
        <v>29.88</v>
      </c>
      <c r="AT85" s="23">
        <v>74.691999999999993</v>
      </c>
      <c r="AU85" s="23">
        <v>81.39</v>
      </c>
      <c r="AX85" s="54">
        <f t="shared" si="352"/>
        <v>0</v>
      </c>
      <c r="AY85" s="54">
        <f t="shared" si="353"/>
        <v>0</v>
      </c>
      <c r="AZ85" s="54">
        <f t="shared" si="354"/>
        <v>0</v>
      </c>
      <c r="BA85" s="54">
        <f t="shared" si="355"/>
        <v>0</v>
      </c>
      <c r="BB85" s="54">
        <f t="shared" si="356"/>
        <v>0</v>
      </c>
      <c r="BC85" s="54">
        <f t="shared" si="357"/>
        <v>0</v>
      </c>
      <c r="BD85" s="54">
        <f t="shared" si="358"/>
        <v>0</v>
      </c>
      <c r="BE85" s="54">
        <f t="shared" si="359"/>
        <v>0</v>
      </c>
      <c r="BF85" s="54">
        <f t="shared" si="360"/>
        <v>0</v>
      </c>
      <c r="BG85" s="54">
        <f t="shared" si="361"/>
        <v>0</v>
      </c>
      <c r="BH85" s="54">
        <f t="shared" si="362"/>
        <v>0</v>
      </c>
      <c r="BI85" s="54">
        <f t="shared" si="363"/>
        <v>0</v>
      </c>
      <c r="BJ85" s="54">
        <f t="shared" si="364"/>
        <v>0</v>
      </c>
      <c r="BK85" s="54">
        <f t="shared" si="365"/>
        <v>0</v>
      </c>
      <c r="BL85" s="54">
        <f t="shared" si="366"/>
        <v>0</v>
      </c>
      <c r="BM85" s="42"/>
      <c r="BO85" s="54">
        <f>'Norm-coeff'!$C$2+$AX85*'Norm-coeff'!$D$2+$AY85*'Norm-coeff'!$E$2+$AZ85*'Norm-coeff'!$F$2+$BA85*'Norm-coeff'!$G$2+$BB85*'Norm-coeff'!$H$2+$BC85*'Norm-coeff'!$I$2+$BD85*'Norm-coeff'!$J$2+$BE85*'Norm-coeff'!$K$2+$BF85*'Norm-coeff'!$L$2+$BG85*'Norm-coeff'!$M$2+$BH85*'Norm-coeff'!$N$2+$BI85*'Norm-coeff'!$O$2</f>
        <v>5.4045421474420303</v>
      </c>
      <c r="BP85" s="54">
        <f>'Norm-coeff'!$C$3+$AX85*'Norm-coeff'!$D$3+$AY85*'Norm-coeff'!$E$3+$AZ85*'Norm-coeff'!$F$3+$BA85*'Norm-coeff'!$G$3+$BB85*'Norm-coeff'!$H$3+$BC85*'Norm-coeff'!$I$3+$BD85*'Norm-coeff'!$J$3+$BE85*'Norm-coeff'!$K$3+$BF85*'Norm-coeff'!$L$3+$BG85*'Norm-coeff'!$M$3+$BH85*'Norm-coeff'!$N$3+$BI85*'Norm-coeff'!$O$3</f>
        <v>3.15319116612705</v>
      </c>
      <c r="BQ85" s="54">
        <f>'Norm-coeff'!$C$4+$AX85*'Norm-coeff'!$D$4+$AY85*'Norm-coeff'!$E$4+$AZ85*'Norm-coeff'!$F$4+$BA85*'Norm-coeff'!$G$4+$BB85*'Norm-coeff'!$H$4+$BC85*'Norm-coeff'!$I$4+$BD85*'Norm-coeff'!$J$4+$BE85*'Norm-coeff'!$K$4+$BF85*'Norm-coeff'!$L$4+$BG85*'Norm-coeff'!$M$4+$BH85*'Norm-coeff'!$N$4+$BI85*'Norm-coeff'!$O$4</f>
        <v>1.42115649462768</v>
      </c>
      <c r="BR85" s="54">
        <f>'Norm-coeff'!$C$5+$AX85*'Norm-coeff'!$D$5+$AY85*'Norm-coeff'!$E$5+$AZ85*'Norm-coeff'!$F$5+$BA85*'Norm-coeff'!$G$5+$BB85*'Norm-coeff'!$H$5+$BC85*'Norm-coeff'!$I$5+$BD85*'Norm-coeff'!$J$5+$BE85*'Norm-coeff'!$K$5+$BF85*'Norm-coeff'!$L$5+$BG85*'Norm-coeff'!$M$5+$BH85*'Norm-coeff'!$N$5+$BI85*'Norm-coeff'!$O$5</f>
        <v>1.0553329241296201</v>
      </c>
      <c r="BS85" s="54">
        <f>'Norm-coeff'!$C$6+$AX85*'Norm-coeff'!$D$6+$AY85*'Norm-coeff'!$E$6+$AZ85*'Norm-coeff'!$F$6+$BA85*'Norm-coeff'!$G$6+$BB85*'Norm-coeff'!$H$6+$BC85*'Norm-coeff'!$I$6+$BD85*'Norm-coeff'!$J$6+$BE85*'Norm-coeff'!$K$6+$BF85*'Norm-coeff'!$L$6+$BG85*'Norm-coeff'!$M$6+$BH85*'Norm-coeff'!$N$6+$BI85*'Norm-coeff'!$O$6</f>
        <v>-1.48700885495103E-2</v>
      </c>
      <c r="BT85" s="54">
        <f>'Norm-coeff'!$C$7+$AX85*'Norm-coeff'!$D$7+$AY85*'Norm-coeff'!$E$7+$AZ85*'Norm-coeff'!$F$7+$BA85*'Norm-coeff'!$G$7+$BB85*'Norm-coeff'!$H$7+$BC85*'Norm-coeff'!$I$7+$BD85*'Norm-coeff'!$J$7+$BE85*'Norm-coeff'!$K$7+$BF85*'Norm-coeff'!$L$7+$BG85*'Norm-coeff'!$M$7+$BH85*'Norm-coeff'!$N$7+$BI85*'Norm-coeff'!$O$7</f>
        <v>2.0907583608832998</v>
      </c>
      <c r="BU85" s="54">
        <f>'Norm-coeff'!$C$8+$AX85*'Norm-coeff'!$D$8+$AY85*'Norm-coeff'!$E$8+$AZ85*'Norm-coeff'!$F$8+$BA85*'Norm-coeff'!$G$8+$BB85*'Norm-coeff'!$H$8+$BC85*'Norm-coeff'!$I$8+$BD85*'Norm-coeff'!$J$8+$BE85*'Norm-coeff'!$K$8+$BF85*'Norm-coeff'!$L$8+$BG85*'Norm-coeff'!$M$8+$BH85*'Norm-coeff'!$N$8+$BI85*'Norm-coeff'!$O$8</f>
        <v>0.65894159836244504</v>
      </c>
      <c r="BV85" s="54">
        <f>'Norm-coeff'!$C$9+$AX85*'Norm-coeff'!$D$9+$AY85*'Norm-coeff'!$E$9+$AZ85*'Norm-coeff'!$F$9+$BA85*'Norm-coeff'!$G$9+$BB85*'Norm-coeff'!$H$9+$BC85*'Norm-coeff'!$I$9+$BD85*'Norm-coeff'!$J$9+$BE85*'Norm-coeff'!$K$9+$BF85*'Norm-coeff'!$L$9+$BG85*'Norm-coeff'!$M$9+$BH85*'Norm-coeff'!$N$9+$BI85*'Norm-coeff'!$O$9</f>
        <v>1.48961085014701</v>
      </c>
      <c r="BW85" s="54">
        <f>'Norm-coeff'!$C$10+$AX85*'Norm-coeff'!$D$10+$AY85*'Norm-coeff'!$E$10+$AZ85*'Norm-coeff'!$F$10+$BA85*'Norm-coeff'!$G$10+$BB85*'Norm-coeff'!$H$10+$BC85*'Norm-coeff'!$I$10+$BD85*'Norm-coeff'!$J$10+$BE85*'Norm-coeff'!$K$10+$BF85*'Norm-coeff'!$L$10+$BG85*'Norm-coeff'!$M$10+$BH85*'Norm-coeff'!$N$10+$BI85*'Norm-coeff'!$O$10</f>
        <v>1.42058735749591</v>
      </c>
      <c r="BX85" s="54">
        <f>'Norm-coeff'!$C$11+$AX85*'Norm-coeff'!$D$11+$AY85*'Norm-coeff'!$E$11+$AZ85*'Norm-coeff'!$F$11+$BA85*'Norm-coeff'!$G$11+$BB85*'Norm-coeff'!$H$11+$BC85*'Norm-coeff'!$I$11+$BD85*'Norm-coeff'!$J$11+$BE85*'Norm-coeff'!$K$11+$BF85*'Norm-coeff'!$L$11+$BG85*'Norm-coeff'!$M$11+$BH85*'Norm-coeff'!$N$11+$BI85*'Norm-coeff'!$O$11</f>
        <v>0.221233014421479</v>
      </c>
      <c r="BY85" s="54">
        <f>'Norm-coeff'!$C$12+$AX85*'Norm-coeff'!$D$12+$AY85*'Norm-coeff'!$E$12+$AZ85*'Norm-coeff'!$F$12+$BA85*'Norm-coeff'!$G$12+$BB85*'Norm-coeff'!$H$12+$BC85*'Norm-coeff'!$I$12+$BD85*'Norm-coeff'!$J$12+$BE85*'Norm-coeff'!$K$12+$BF85*'Norm-coeff'!$L$12+$BG85*'Norm-coeff'!$M$12+$BH85*'Norm-coeff'!$N$12+$BI85*'Norm-coeff'!$O$12</f>
        <v>0.283527502056037</v>
      </c>
      <c r="BZ85" s="54">
        <f>'Norm-coeff'!$C$13+$AX85*'Norm-coeff'!$D$13+$AY85*'Norm-coeff'!$E$13+$AZ85*'Norm-coeff'!$F$13+$BA85*'Norm-coeff'!$G$13+$BB85*'Norm-coeff'!$H$13+$BC85*'Norm-coeff'!$I$13+$BD85*'Norm-coeff'!$J$13+$BE85*'Norm-coeff'!$K$13+$BF85*'Norm-coeff'!$L$13+$BG85*'Norm-coeff'!$M$13+$BH85*'Norm-coeff'!$N$13+$BI85*'Norm-coeff'!$O$13</f>
        <v>-4.1864930554451202E-2</v>
      </c>
      <c r="CA85" s="54">
        <f>'Norm-coeff'!$C$14+$AX85*'Norm-coeff'!$D$14+$AY85*'Norm-coeff'!$E$14+$AZ85*'Norm-coeff'!$F$14+$BA85*'Norm-coeff'!$G$14+$BB85*'Norm-coeff'!$H$14+$BC85*'Norm-coeff'!$I$14+$BD85*'Norm-coeff'!$J$14+$BE85*'Norm-coeff'!$K$14+$BF85*'Norm-coeff'!$L$14+$BG85*'Norm-coeff'!$M$14+$BH85*'Norm-coeff'!$N$14+$BI85*'Norm-coeff'!$O$14</f>
        <v>4.2526983164477103</v>
      </c>
      <c r="CC85" s="54">
        <f t="shared" si="491"/>
        <v>0</v>
      </c>
      <c r="CG85" s="54">
        <f t="shared" si="367"/>
        <v>0</v>
      </c>
      <c r="CH85" s="54">
        <f t="shared" si="345"/>
        <v>0</v>
      </c>
      <c r="CI85" s="54">
        <f t="shared" si="368"/>
        <v>0</v>
      </c>
      <c r="CJ85" s="56">
        <f t="shared" si="369"/>
        <v>0</v>
      </c>
      <c r="CK85" s="54">
        <f t="shared" si="370"/>
        <v>0</v>
      </c>
      <c r="CL85" s="54">
        <f t="shared" si="371"/>
        <v>0</v>
      </c>
      <c r="CM85" s="54">
        <f t="shared" si="372"/>
        <v>0</v>
      </c>
      <c r="CN85" s="54">
        <f t="shared" si="373"/>
        <v>0</v>
      </c>
      <c r="CO85" s="54">
        <f t="shared" si="374"/>
        <v>0</v>
      </c>
      <c r="CP85" s="54">
        <f t="shared" si="375"/>
        <v>0</v>
      </c>
      <c r="CQ85" s="54">
        <f t="shared" si="376"/>
        <v>0</v>
      </c>
      <c r="CR85" s="54">
        <f t="shared" si="377"/>
        <v>0</v>
      </c>
      <c r="CS85" s="54">
        <f t="shared" si="378"/>
        <v>0</v>
      </c>
      <c r="CU85" s="54">
        <f t="shared" si="379"/>
        <v>0</v>
      </c>
      <c r="CV85" s="54">
        <f t="shared" si="380"/>
        <v>0</v>
      </c>
      <c r="CW85" s="54">
        <f t="shared" si="381"/>
        <v>0</v>
      </c>
      <c r="CX85" s="54">
        <f t="shared" si="382"/>
        <v>0</v>
      </c>
      <c r="CZ85" s="54">
        <f t="shared" si="383"/>
        <v>0</v>
      </c>
      <c r="DA85" s="54">
        <f t="shared" si="384"/>
        <v>0</v>
      </c>
      <c r="DB85" s="54">
        <f t="shared" si="385"/>
        <v>0</v>
      </c>
      <c r="DC85" s="54">
        <f t="shared" si="386"/>
        <v>0</v>
      </c>
      <c r="DD85" s="54">
        <f t="shared" si="387"/>
        <v>0</v>
      </c>
      <c r="DE85" s="54">
        <f t="shared" si="388"/>
        <v>0</v>
      </c>
      <c r="DF85" s="54">
        <f t="shared" si="389"/>
        <v>0</v>
      </c>
      <c r="DG85" s="54">
        <f t="shared" si="390"/>
        <v>2</v>
      </c>
      <c r="DH85" s="71">
        <f t="shared" si="391"/>
        <v>0</v>
      </c>
      <c r="DI85" s="71">
        <f t="shared" si="392"/>
        <v>0</v>
      </c>
      <c r="DJ85" s="54">
        <f t="shared" si="393"/>
        <v>0</v>
      </c>
      <c r="DK85" s="54">
        <f t="shared" si="394"/>
        <v>2</v>
      </c>
      <c r="DL85" s="4">
        <f t="shared" si="319"/>
        <v>0</v>
      </c>
      <c r="DM85" s="3">
        <f t="shared" si="395"/>
        <v>0</v>
      </c>
      <c r="DN85" s="3">
        <f t="shared" si="396"/>
        <v>0</v>
      </c>
      <c r="DO85" s="4" t="e">
        <f t="shared" si="397"/>
        <v>#DIV/0!</v>
      </c>
      <c r="DP85" s="57"/>
      <c r="DQ85" s="57"/>
      <c r="DR85" s="56">
        <f t="shared" si="320"/>
        <v>2</v>
      </c>
      <c r="DS85" s="56">
        <f t="shared" si="321"/>
        <v>0</v>
      </c>
      <c r="DT85" s="38">
        <f t="shared" si="322"/>
        <v>0</v>
      </c>
      <c r="DU85" s="38">
        <f t="shared" si="398"/>
        <v>2</v>
      </c>
      <c r="DV85" s="38">
        <f t="shared" si="323"/>
        <v>0</v>
      </c>
      <c r="DW85" s="39">
        <f t="shared" si="324"/>
        <v>0</v>
      </c>
      <c r="DX85" s="39">
        <f t="shared" si="325"/>
        <v>0</v>
      </c>
      <c r="DY85" s="39">
        <f t="shared" si="326"/>
        <v>0</v>
      </c>
      <c r="DZ85" s="39">
        <f t="shared" si="327"/>
        <v>0</v>
      </c>
      <c r="EA85" s="39">
        <f t="shared" si="328"/>
        <v>0</v>
      </c>
      <c r="EB85" s="37" t="e">
        <f t="shared" si="399"/>
        <v>#DIV/0!</v>
      </c>
      <c r="EC85" s="37" t="e">
        <f t="shared" si="400"/>
        <v>#DIV/0!</v>
      </c>
      <c r="ED85" s="37" t="e">
        <f t="shared" si="401"/>
        <v>#DIV/0!</v>
      </c>
      <c r="EE85" s="37" t="e">
        <f t="shared" si="402"/>
        <v>#DIV/0!</v>
      </c>
      <c r="EF85" s="39" t="e">
        <f t="shared" si="403"/>
        <v>#DIV/0!</v>
      </c>
      <c r="EG85" s="37" t="e">
        <f t="shared" si="404"/>
        <v>#DIV/0!</v>
      </c>
      <c r="EH85" s="37" t="e">
        <f t="shared" si="405"/>
        <v>#DIV/0!</v>
      </c>
      <c r="EI85" s="11" t="b">
        <f t="shared" si="406"/>
        <v>1</v>
      </c>
      <c r="EJ85" s="11" t="b">
        <f t="shared" si="407"/>
        <v>0</v>
      </c>
      <c r="EK85" s="39" t="e">
        <f t="shared" si="408"/>
        <v>#DIV/0!</v>
      </c>
      <c r="EL85" s="39" t="e">
        <f t="shared" si="409"/>
        <v>#DIV/0!</v>
      </c>
      <c r="EM85" s="39" t="e">
        <f t="shared" si="410"/>
        <v>#DIV/0!</v>
      </c>
      <c r="EN85" s="39" t="e">
        <f t="shared" si="411"/>
        <v>#DIV/0!</v>
      </c>
      <c r="EO85" s="39" t="e">
        <f t="shared" si="412"/>
        <v>#DIV/0!</v>
      </c>
      <c r="EP85" s="39" t="e">
        <f t="shared" si="413"/>
        <v>#DIV/0!</v>
      </c>
      <c r="EQ85" s="39" t="e">
        <f t="shared" si="414"/>
        <v>#DIV/0!</v>
      </c>
      <c r="ER85" s="39" t="e">
        <f t="shared" si="415"/>
        <v>#DIV/0!</v>
      </c>
      <c r="ES85" s="58" t="str">
        <f t="shared" si="416"/>
        <v>(OH,F,Cl)-dominate amphibole</v>
      </c>
      <c r="ET85" s="58" t="e">
        <f t="shared" si="417"/>
        <v>#N/A</v>
      </c>
      <c r="EU85" s="56">
        <f t="shared" si="329"/>
        <v>0</v>
      </c>
      <c r="EV85" s="56">
        <f t="shared" si="330"/>
        <v>0</v>
      </c>
      <c r="EW85" s="56">
        <f t="shared" si="331"/>
        <v>0</v>
      </c>
      <c r="EX85" s="56">
        <f t="shared" si="332"/>
        <v>0</v>
      </c>
      <c r="EY85" s="56">
        <f t="shared" si="333"/>
        <v>0</v>
      </c>
      <c r="EZ85" s="56">
        <f t="shared" si="334"/>
        <v>0</v>
      </c>
      <c r="FA85" s="39">
        <f t="shared" si="335"/>
        <v>0</v>
      </c>
      <c r="FB85" s="39">
        <f t="shared" si="336"/>
        <v>0</v>
      </c>
      <c r="FC85" s="54">
        <f t="shared" si="337"/>
        <v>0</v>
      </c>
      <c r="FD85" s="54">
        <f t="shared" si="338"/>
        <v>0</v>
      </c>
      <c r="FE85" s="39">
        <f t="shared" si="339"/>
        <v>0</v>
      </c>
      <c r="FF85" s="54">
        <f t="shared" si="340"/>
        <v>0</v>
      </c>
      <c r="FG85" s="39">
        <f t="shared" si="341"/>
        <v>0</v>
      </c>
      <c r="FH85" s="39">
        <f t="shared" si="418"/>
        <v>0</v>
      </c>
      <c r="FI85" s="39">
        <f t="shared" si="419"/>
        <v>0</v>
      </c>
      <c r="FJ85" s="39">
        <f t="shared" si="420"/>
        <v>0</v>
      </c>
      <c r="FK85" s="39" t="e">
        <f t="shared" si="421"/>
        <v>#DIV/0!</v>
      </c>
      <c r="FL85" s="39" t="e">
        <f t="shared" si="422"/>
        <v>#DIV/0!</v>
      </c>
      <c r="FM85" s="39" t="e">
        <f t="shared" si="423"/>
        <v>#DIV/0!</v>
      </c>
      <c r="FN85" s="39">
        <f t="shared" si="424"/>
        <v>1</v>
      </c>
      <c r="FO85" s="39">
        <f t="shared" si="342"/>
        <v>0</v>
      </c>
      <c r="FP85" s="39">
        <f t="shared" si="343"/>
        <v>0</v>
      </c>
      <c r="FQ85" s="39">
        <f t="shared" si="344"/>
        <v>0</v>
      </c>
      <c r="FR85" s="39">
        <f t="shared" si="425"/>
        <v>0</v>
      </c>
      <c r="FS85" s="39">
        <f t="shared" si="426"/>
        <v>0</v>
      </c>
      <c r="FU85" s="39" t="e">
        <f t="shared" si="427"/>
        <v>#DIV/0!</v>
      </c>
      <c r="FV85" s="39" t="e">
        <f t="shared" si="428"/>
        <v>#DIV/0!</v>
      </c>
      <c r="FW85" s="39" t="e">
        <f t="shared" si="429"/>
        <v>#DIV/0!</v>
      </c>
      <c r="FY85" s="39" t="e">
        <f t="shared" si="430"/>
        <v>#DIV/0!</v>
      </c>
      <c r="FZ85" s="39" t="e">
        <f t="shared" si="431"/>
        <v>#DIV/0!</v>
      </c>
      <c r="GA85" s="39" t="e">
        <f t="shared" si="432"/>
        <v>#DIV/0!</v>
      </c>
      <c r="GB85" s="39" t="e">
        <f t="shared" si="433"/>
        <v>#DIV/0!</v>
      </c>
      <c r="GC85" s="39" t="e">
        <f t="shared" si="434"/>
        <v>#DIV/0!</v>
      </c>
      <c r="GD85" s="39" t="e">
        <f t="shared" si="435"/>
        <v>#DIV/0!</v>
      </c>
      <c r="GE85" s="39" t="e">
        <f t="shared" si="436"/>
        <v>#DIV/0!</v>
      </c>
      <c r="GF85" s="39" t="e">
        <f t="shared" si="437"/>
        <v>#DIV/0!</v>
      </c>
      <c r="GG85" s="39" t="e">
        <f t="shared" si="438"/>
        <v>#DIV/0!</v>
      </c>
      <c r="GH85" s="39" t="e">
        <f t="shared" si="439"/>
        <v>#DIV/0!</v>
      </c>
      <c r="GI85" s="39"/>
      <c r="GJ85" s="39" t="e">
        <f t="shared" si="440"/>
        <v>#DIV/0!</v>
      </c>
      <c r="GK85" s="39" t="e">
        <f t="shared" si="441"/>
        <v>#DIV/0!</v>
      </c>
      <c r="GL85" s="39" t="e">
        <f t="shared" si="442"/>
        <v>#DIV/0!</v>
      </c>
      <c r="GM85" s="39" t="e">
        <f t="shared" si="443"/>
        <v>#DIV/0!</v>
      </c>
      <c r="GN85" s="39" t="e">
        <f t="shared" si="444"/>
        <v>#DIV/0!</v>
      </c>
      <c r="GO85" s="57"/>
      <c r="GP85" s="57" t="e">
        <f t="shared" si="445"/>
        <v>#DIV/0!</v>
      </c>
      <c r="GQ85" s="59" t="e">
        <f t="shared" si="446"/>
        <v>#DIV/0!</v>
      </c>
      <c r="GR85" s="41" t="e">
        <f t="shared" si="447"/>
        <v>#DIV/0!</v>
      </c>
      <c r="GS85" s="57" t="e">
        <f t="shared" si="448"/>
        <v>#DIV/0!</v>
      </c>
      <c r="GT85" s="57" t="e">
        <f t="shared" si="449"/>
        <v>#DIV/0!</v>
      </c>
      <c r="GU85" s="57" t="e">
        <f t="shared" si="450"/>
        <v>#DIV/0!</v>
      </c>
      <c r="GV85" s="57"/>
      <c r="GW85" s="42" t="e">
        <f t="shared" si="451"/>
        <v>#DIV/0!</v>
      </c>
      <c r="GX85" s="42" t="e">
        <f t="shared" si="452"/>
        <v>#DIV/0!</v>
      </c>
      <c r="GY85" s="42" t="e">
        <f t="shared" si="453"/>
        <v>#DIV/0!</v>
      </c>
      <c r="GZ85" s="57"/>
      <c r="HA85" s="2" t="e">
        <f t="shared" si="454"/>
        <v>#DIV/0!</v>
      </c>
      <c r="HB85" s="2" t="e">
        <f t="shared" si="455"/>
        <v>#DIV/0!</v>
      </c>
      <c r="HC85" s="2" t="e">
        <f t="shared" si="456"/>
        <v>#DIV/0!</v>
      </c>
      <c r="HD85" s="2" t="e">
        <f t="shared" si="457"/>
        <v>#DIV/0!</v>
      </c>
      <c r="HE85" s="2" t="e">
        <f t="shared" si="458"/>
        <v>#DIV/0!</v>
      </c>
      <c r="HF85" s="2" t="e">
        <f t="shared" si="459"/>
        <v>#DIV/0!</v>
      </c>
      <c r="HG85" s="2" t="e">
        <f t="shared" si="460"/>
        <v>#DIV/0!</v>
      </c>
      <c r="HH85" s="2" t="e">
        <f t="shared" si="461"/>
        <v>#DIV/0!</v>
      </c>
      <c r="HI85" s="2" t="e">
        <f t="shared" si="462"/>
        <v>#DIV/0!</v>
      </c>
      <c r="HJ85" s="11" t="e">
        <f t="shared" si="463"/>
        <v>#DIV/0!</v>
      </c>
      <c r="HK85" s="60" t="e">
        <f t="shared" si="464"/>
        <v>#DIV/0!</v>
      </c>
      <c r="HL85" s="57"/>
      <c r="HM85" s="57" t="e">
        <f t="shared" si="465"/>
        <v>#DIV/0!</v>
      </c>
      <c r="HN85" s="57" t="e">
        <f t="shared" si="466"/>
        <v>#DIV/0!</v>
      </c>
      <c r="HO85" s="57" t="e">
        <f t="shared" si="467"/>
        <v>#DIV/0!</v>
      </c>
      <c r="HP85" s="57" t="e">
        <f t="shared" si="468"/>
        <v>#DIV/0!</v>
      </c>
      <c r="HQ85" s="57" t="e">
        <f t="shared" si="469"/>
        <v>#DIV/0!</v>
      </c>
      <c r="HR85" s="57"/>
      <c r="HS85" s="57" t="e">
        <f t="shared" si="470"/>
        <v>#DIV/0!</v>
      </c>
      <c r="HT85" s="57" t="e">
        <f t="shared" si="471"/>
        <v>#DIV/0!</v>
      </c>
      <c r="HU85" s="57" t="e">
        <f t="shared" si="472"/>
        <v>#DIV/0!</v>
      </c>
      <c r="HV85" s="57" t="e">
        <f t="shared" si="473"/>
        <v>#DIV/0!</v>
      </c>
      <c r="HW85" s="57" t="e">
        <f t="shared" si="474"/>
        <v>#DIV/0!</v>
      </c>
      <c r="HX85" s="57"/>
      <c r="HY85" s="57" t="e">
        <f t="shared" si="475"/>
        <v>#DIV/0!</v>
      </c>
      <c r="HZ85" s="57" t="e">
        <f t="shared" si="476"/>
        <v>#DIV/0!</v>
      </c>
      <c r="IA85" s="57"/>
      <c r="IB85" s="61">
        <f t="shared" si="477"/>
        <v>0</v>
      </c>
      <c r="IC85" s="57" t="str">
        <f t="shared" si="478"/>
        <v/>
      </c>
      <c r="ID85" s="42"/>
      <c r="IE85" s="2" t="str">
        <f t="shared" si="479"/>
        <v/>
      </c>
      <c r="IF85" s="60" t="e">
        <f t="shared" si="480"/>
        <v>#DIV/0!</v>
      </c>
      <c r="IG85" s="60" t="str">
        <f t="shared" si="481"/>
        <v/>
      </c>
      <c r="IH85" s="60" t="str">
        <f t="shared" si="482"/>
        <v>zinco-</v>
      </c>
      <c r="II85" s="60" t="str">
        <f t="shared" si="483"/>
        <v>mangano-</v>
      </c>
      <c r="IJ85" s="60" t="e">
        <f t="shared" si="484"/>
        <v>#DIV/0!</v>
      </c>
      <c r="IK85" s="60" t="e">
        <f t="shared" si="485"/>
        <v>#DIV/0!</v>
      </c>
      <c r="IL85" s="60" t="e">
        <f t="shared" si="486"/>
        <v>#DIV/0!</v>
      </c>
      <c r="IM85" s="60" t="e">
        <f t="shared" si="487"/>
        <v>#DIV/0!</v>
      </c>
      <c r="IN85" s="60" t="str">
        <f t="shared" si="488"/>
        <v/>
      </c>
      <c r="IO85" s="60" t="str">
        <f t="shared" si="489"/>
        <v/>
      </c>
      <c r="IP85" s="57"/>
      <c r="IQ85" s="57" t="str">
        <f t="shared" si="490"/>
        <v>ERROR!!</v>
      </c>
    </row>
    <row r="86" spans="1:251">
      <c r="A86"/>
      <c r="B86"/>
      <c r="C86"/>
      <c r="D86"/>
      <c r="E86"/>
      <c r="F86" t="s">
        <v>196</v>
      </c>
      <c r="G86" s="69"/>
      <c r="H86" s="69"/>
      <c r="I86" s="69"/>
      <c r="J86" s="69"/>
      <c r="K86"/>
      <c r="L86" s="69"/>
      <c r="M86"/>
      <c r="N86" s="69"/>
      <c r="O86" s="69"/>
      <c r="P86" s="69"/>
      <c r="Q86" s="69"/>
      <c r="R86" s="69"/>
      <c r="S86" s="67"/>
      <c r="T86" s="67"/>
      <c r="U86" s="69"/>
      <c r="V86"/>
      <c r="W86"/>
      <c r="X86" s="29">
        <f t="shared" si="346"/>
        <v>0</v>
      </c>
      <c r="Y86" s="29">
        <f t="shared" si="347"/>
        <v>0</v>
      </c>
      <c r="Z86" s="29" t="e">
        <f t="shared" si="348"/>
        <v>#DIV/0!</v>
      </c>
      <c r="AA86" s="29" t="e">
        <f t="shared" si="349"/>
        <v>#DIV/0!</v>
      </c>
      <c r="AB86" s="29" t="e">
        <f t="shared" si="350"/>
        <v>#DIV/0!</v>
      </c>
      <c r="AC86" s="29" t="e">
        <f t="shared" si="351"/>
        <v>#DIV/0!</v>
      </c>
      <c r="AF86" s="23">
        <v>60.084299999999999</v>
      </c>
      <c r="AG86" s="23">
        <v>79.878799999999998</v>
      </c>
      <c r="AH86" s="23">
        <v>101.96120000000001</v>
      </c>
      <c r="AI86" s="23">
        <v>151.99039999999999</v>
      </c>
      <c r="AJ86" s="23">
        <v>159.69</v>
      </c>
      <c r="AK86" s="23">
        <v>71.846400000000003</v>
      </c>
      <c r="AL86" s="23">
        <v>70.9375</v>
      </c>
      <c r="AM86" s="23">
        <v>40.304400000000001</v>
      </c>
      <c r="AN86" s="23">
        <v>56.077399999999997</v>
      </c>
      <c r="AO86" s="23">
        <v>61.978999999999999</v>
      </c>
      <c r="AP86" s="23">
        <v>94.195999999999998</v>
      </c>
      <c r="AQ86" s="23">
        <v>18.998000000000001</v>
      </c>
      <c r="AR86" s="23">
        <v>35.450000000000003</v>
      </c>
      <c r="AS86" s="23">
        <v>29.88</v>
      </c>
      <c r="AT86" s="23">
        <v>74.691999999999993</v>
      </c>
      <c r="AU86" s="23">
        <v>81.39</v>
      </c>
      <c r="AX86" s="54">
        <f t="shared" si="352"/>
        <v>0</v>
      </c>
      <c r="AY86" s="54">
        <f t="shared" si="353"/>
        <v>0</v>
      </c>
      <c r="AZ86" s="54">
        <f t="shared" si="354"/>
        <v>0</v>
      </c>
      <c r="BA86" s="54">
        <f t="shared" si="355"/>
        <v>0</v>
      </c>
      <c r="BB86" s="54">
        <f t="shared" si="356"/>
        <v>0</v>
      </c>
      <c r="BC86" s="54">
        <f t="shared" si="357"/>
        <v>0</v>
      </c>
      <c r="BD86" s="54">
        <f t="shared" si="358"/>
        <v>0</v>
      </c>
      <c r="BE86" s="54">
        <f t="shared" si="359"/>
        <v>0</v>
      </c>
      <c r="BF86" s="54">
        <f t="shared" si="360"/>
        <v>0</v>
      </c>
      <c r="BG86" s="54">
        <f t="shared" si="361"/>
        <v>0</v>
      </c>
      <c r="BH86" s="54">
        <f t="shared" si="362"/>
        <v>0</v>
      </c>
      <c r="BI86" s="54">
        <f t="shared" si="363"/>
        <v>0</v>
      </c>
      <c r="BJ86" s="54">
        <f t="shared" si="364"/>
        <v>0</v>
      </c>
      <c r="BK86" s="54">
        <f t="shared" si="365"/>
        <v>0</v>
      </c>
      <c r="BL86" s="54">
        <f t="shared" si="366"/>
        <v>0</v>
      </c>
      <c r="BM86" s="42"/>
      <c r="BO86" s="54">
        <f>'Norm-coeff'!$C$2+$AX86*'Norm-coeff'!$D$2+$AY86*'Norm-coeff'!$E$2+$AZ86*'Norm-coeff'!$F$2+$BA86*'Norm-coeff'!$G$2+$BB86*'Norm-coeff'!$H$2+$BC86*'Norm-coeff'!$I$2+$BD86*'Norm-coeff'!$J$2+$BE86*'Norm-coeff'!$K$2+$BF86*'Norm-coeff'!$L$2+$BG86*'Norm-coeff'!$M$2+$BH86*'Norm-coeff'!$N$2+$BI86*'Norm-coeff'!$O$2</f>
        <v>5.4045421474420303</v>
      </c>
      <c r="BP86" s="54">
        <f>'Norm-coeff'!$C$3+$AX86*'Norm-coeff'!$D$3+$AY86*'Norm-coeff'!$E$3+$AZ86*'Norm-coeff'!$F$3+$BA86*'Norm-coeff'!$G$3+$BB86*'Norm-coeff'!$H$3+$BC86*'Norm-coeff'!$I$3+$BD86*'Norm-coeff'!$J$3+$BE86*'Norm-coeff'!$K$3+$BF86*'Norm-coeff'!$L$3+$BG86*'Norm-coeff'!$M$3+$BH86*'Norm-coeff'!$N$3+$BI86*'Norm-coeff'!$O$3</f>
        <v>3.15319116612705</v>
      </c>
      <c r="BQ86" s="54">
        <f>'Norm-coeff'!$C$4+$AX86*'Norm-coeff'!$D$4+$AY86*'Norm-coeff'!$E$4+$AZ86*'Norm-coeff'!$F$4+$BA86*'Norm-coeff'!$G$4+$BB86*'Norm-coeff'!$H$4+$BC86*'Norm-coeff'!$I$4+$BD86*'Norm-coeff'!$J$4+$BE86*'Norm-coeff'!$K$4+$BF86*'Norm-coeff'!$L$4+$BG86*'Norm-coeff'!$M$4+$BH86*'Norm-coeff'!$N$4+$BI86*'Norm-coeff'!$O$4</f>
        <v>1.42115649462768</v>
      </c>
      <c r="BR86" s="54">
        <f>'Norm-coeff'!$C$5+$AX86*'Norm-coeff'!$D$5+$AY86*'Norm-coeff'!$E$5+$AZ86*'Norm-coeff'!$F$5+$BA86*'Norm-coeff'!$G$5+$BB86*'Norm-coeff'!$H$5+$BC86*'Norm-coeff'!$I$5+$BD86*'Norm-coeff'!$J$5+$BE86*'Norm-coeff'!$K$5+$BF86*'Norm-coeff'!$L$5+$BG86*'Norm-coeff'!$M$5+$BH86*'Norm-coeff'!$N$5+$BI86*'Norm-coeff'!$O$5</f>
        <v>1.0553329241296201</v>
      </c>
      <c r="BS86" s="54">
        <f>'Norm-coeff'!$C$6+$AX86*'Norm-coeff'!$D$6+$AY86*'Norm-coeff'!$E$6+$AZ86*'Norm-coeff'!$F$6+$BA86*'Norm-coeff'!$G$6+$BB86*'Norm-coeff'!$H$6+$BC86*'Norm-coeff'!$I$6+$BD86*'Norm-coeff'!$J$6+$BE86*'Norm-coeff'!$K$6+$BF86*'Norm-coeff'!$L$6+$BG86*'Norm-coeff'!$M$6+$BH86*'Norm-coeff'!$N$6+$BI86*'Norm-coeff'!$O$6</f>
        <v>-1.48700885495103E-2</v>
      </c>
      <c r="BT86" s="54">
        <f>'Norm-coeff'!$C$7+$AX86*'Norm-coeff'!$D$7+$AY86*'Norm-coeff'!$E$7+$AZ86*'Norm-coeff'!$F$7+$BA86*'Norm-coeff'!$G$7+$BB86*'Norm-coeff'!$H$7+$BC86*'Norm-coeff'!$I$7+$BD86*'Norm-coeff'!$J$7+$BE86*'Norm-coeff'!$K$7+$BF86*'Norm-coeff'!$L$7+$BG86*'Norm-coeff'!$M$7+$BH86*'Norm-coeff'!$N$7+$BI86*'Norm-coeff'!$O$7</f>
        <v>2.0907583608832998</v>
      </c>
      <c r="BU86" s="54">
        <f>'Norm-coeff'!$C$8+$AX86*'Norm-coeff'!$D$8+$AY86*'Norm-coeff'!$E$8+$AZ86*'Norm-coeff'!$F$8+$BA86*'Norm-coeff'!$G$8+$BB86*'Norm-coeff'!$H$8+$BC86*'Norm-coeff'!$I$8+$BD86*'Norm-coeff'!$J$8+$BE86*'Norm-coeff'!$K$8+$BF86*'Norm-coeff'!$L$8+$BG86*'Norm-coeff'!$M$8+$BH86*'Norm-coeff'!$N$8+$BI86*'Norm-coeff'!$O$8</f>
        <v>0.65894159836244504</v>
      </c>
      <c r="BV86" s="54">
        <f>'Norm-coeff'!$C$9+$AX86*'Norm-coeff'!$D$9+$AY86*'Norm-coeff'!$E$9+$AZ86*'Norm-coeff'!$F$9+$BA86*'Norm-coeff'!$G$9+$BB86*'Norm-coeff'!$H$9+$BC86*'Norm-coeff'!$I$9+$BD86*'Norm-coeff'!$J$9+$BE86*'Norm-coeff'!$K$9+$BF86*'Norm-coeff'!$L$9+$BG86*'Norm-coeff'!$M$9+$BH86*'Norm-coeff'!$N$9+$BI86*'Norm-coeff'!$O$9</f>
        <v>1.48961085014701</v>
      </c>
      <c r="BW86" s="54">
        <f>'Norm-coeff'!$C$10+$AX86*'Norm-coeff'!$D$10+$AY86*'Norm-coeff'!$E$10+$AZ86*'Norm-coeff'!$F$10+$BA86*'Norm-coeff'!$G$10+$BB86*'Norm-coeff'!$H$10+$BC86*'Norm-coeff'!$I$10+$BD86*'Norm-coeff'!$J$10+$BE86*'Norm-coeff'!$K$10+$BF86*'Norm-coeff'!$L$10+$BG86*'Norm-coeff'!$M$10+$BH86*'Norm-coeff'!$N$10+$BI86*'Norm-coeff'!$O$10</f>
        <v>1.42058735749591</v>
      </c>
      <c r="BX86" s="54">
        <f>'Norm-coeff'!$C$11+$AX86*'Norm-coeff'!$D$11+$AY86*'Norm-coeff'!$E$11+$AZ86*'Norm-coeff'!$F$11+$BA86*'Norm-coeff'!$G$11+$BB86*'Norm-coeff'!$H$11+$BC86*'Norm-coeff'!$I$11+$BD86*'Norm-coeff'!$J$11+$BE86*'Norm-coeff'!$K$11+$BF86*'Norm-coeff'!$L$11+$BG86*'Norm-coeff'!$M$11+$BH86*'Norm-coeff'!$N$11+$BI86*'Norm-coeff'!$O$11</f>
        <v>0.221233014421479</v>
      </c>
      <c r="BY86" s="54">
        <f>'Norm-coeff'!$C$12+$AX86*'Norm-coeff'!$D$12+$AY86*'Norm-coeff'!$E$12+$AZ86*'Norm-coeff'!$F$12+$BA86*'Norm-coeff'!$G$12+$BB86*'Norm-coeff'!$H$12+$BC86*'Norm-coeff'!$I$12+$BD86*'Norm-coeff'!$J$12+$BE86*'Norm-coeff'!$K$12+$BF86*'Norm-coeff'!$L$12+$BG86*'Norm-coeff'!$M$12+$BH86*'Norm-coeff'!$N$12+$BI86*'Norm-coeff'!$O$12</f>
        <v>0.283527502056037</v>
      </c>
      <c r="BZ86" s="54">
        <f>'Norm-coeff'!$C$13+$AX86*'Norm-coeff'!$D$13+$AY86*'Norm-coeff'!$E$13+$AZ86*'Norm-coeff'!$F$13+$BA86*'Norm-coeff'!$G$13+$BB86*'Norm-coeff'!$H$13+$BC86*'Norm-coeff'!$I$13+$BD86*'Norm-coeff'!$J$13+$BE86*'Norm-coeff'!$K$13+$BF86*'Norm-coeff'!$L$13+$BG86*'Norm-coeff'!$M$13+$BH86*'Norm-coeff'!$N$13+$BI86*'Norm-coeff'!$O$13</f>
        <v>-4.1864930554451202E-2</v>
      </c>
      <c r="CA86" s="54">
        <f>'Norm-coeff'!$C$14+$AX86*'Norm-coeff'!$D$14+$AY86*'Norm-coeff'!$E$14+$AZ86*'Norm-coeff'!$F$14+$BA86*'Norm-coeff'!$G$14+$BB86*'Norm-coeff'!$H$14+$BC86*'Norm-coeff'!$I$14+$BD86*'Norm-coeff'!$J$14+$BE86*'Norm-coeff'!$K$14+$BF86*'Norm-coeff'!$L$14+$BG86*'Norm-coeff'!$M$14+$BH86*'Norm-coeff'!$N$14+$BI86*'Norm-coeff'!$O$14</f>
        <v>4.2526983164477103</v>
      </c>
      <c r="CC86" s="54">
        <f t="shared" si="491"/>
        <v>0</v>
      </c>
      <c r="CG86" s="54">
        <f t="shared" si="367"/>
        <v>0</v>
      </c>
      <c r="CH86" s="54">
        <f t="shared" si="345"/>
        <v>0</v>
      </c>
      <c r="CI86" s="54">
        <f t="shared" si="368"/>
        <v>0</v>
      </c>
      <c r="CJ86" s="56">
        <f t="shared" si="369"/>
        <v>0</v>
      </c>
      <c r="CK86" s="54">
        <f t="shared" si="370"/>
        <v>0</v>
      </c>
      <c r="CL86" s="54">
        <f t="shared" si="371"/>
        <v>0</v>
      </c>
      <c r="CM86" s="54">
        <f t="shared" si="372"/>
        <v>0</v>
      </c>
      <c r="CN86" s="54">
        <f t="shared" si="373"/>
        <v>0</v>
      </c>
      <c r="CO86" s="54">
        <f t="shared" si="374"/>
        <v>0</v>
      </c>
      <c r="CP86" s="54">
        <f t="shared" si="375"/>
        <v>0</v>
      </c>
      <c r="CQ86" s="54">
        <f t="shared" si="376"/>
        <v>0</v>
      </c>
      <c r="CR86" s="54">
        <f t="shared" si="377"/>
        <v>0</v>
      </c>
      <c r="CS86" s="54">
        <f t="shared" si="378"/>
        <v>0</v>
      </c>
      <c r="CU86" s="54">
        <f t="shared" si="379"/>
        <v>0</v>
      </c>
      <c r="CV86" s="54">
        <f t="shared" si="380"/>
        <v>0</v>
      </c>
      <c r="CW86" s="54">
        <f t="shared" si="381"/>
        <v>0</v>
      </c>
      <c r="CX86" s="54">
        <f t="shared" si="382"/>
        <v>0</v>
      </c>
      <c r="CZ86" s="54">
        <f t="shared" si="383"/>
        <v>0</v>
      </c>
      <c r="DA86" s="54">
        <f t="shared" si="384"/>
        <v>0</v>
      </c>
      <c r="DB86" s="54">
        <f t="shared" si="385"/>
        <v>0</v>
      </c>
      <c r="DC86" s="54">
        <f t="shared" si="386"/>
        <v>0</v>
      </c>
      <c r="DD86" s="54">
        <f t="shared" si="387"/>
        <v>0</v>
      </c>
      <c r="DE86" s="54">
        <f t="shared" si="388"/>
        <v>0</v>
      </c>
      <c r="DF86" s="54">
        <f t="shared" si="389"/>
        <v>0</v>
      </c>
      <c r="DG86" s="54">
        <f t="shared" si="390"/>
        <v>2</v>
      </c>
      <c r="DH86" s="71">
        <f t="shared" si="391"/>
        <v>0</v>
      </c>
      <c r="DI86" s="71">
        <f t="shared" si="392"/>
        <v>0</v>
      </c>
      <c r="DJ86" s="54">
        <f t="shared" si="393"/>
        <v>0</v>
      </c>
      <c r="DK86" s="54">
        <f t="shared" si="394"/>
        <v>2</v>
      </c>
      <c r="DL86" s="4">
        <f t="shared" si="319"/>
        <v>0</v>
      </c>
      <c r="DM86" s="3">
        <f t="shared" si="395"/>
        <v>0</v>
      </c>
      <c r="DN86" s="3">
        <f t="shared" si="396"/>
        <v>0</v>
      </c>
      <c r="DO86" s="4" t="e">
        <f t="shared" si="397"/>
        <v>#DIV/0!</v>
      </c>
      <c r="DP86" s="57"/>
      <c r="DQ86" s="57"/>
      <c r="DR86" s="56">
        <f t="shared" si="320"/>
        <v>2</v>
      </c>
      <c r="DS86" s="56">
        <f t="shared" si="321"/>
        <v>0</v>
      </c>
      <c r="DT86" s="38">
        <f t="shared" si="322"/>
        <v>0</v>
      </c>
      <c r="DU86" s="38">
        <f t="shared" si="398"/>
        <v>2</v>
      </c>
      <c r="DV86" s="38">
        <f t="shared" si="323"/>
        <v>0</v>
      </c>
      <c r="DW86" s="39">
        <f t="shared" si="324"/>
        <v>0</v>
      </c>
      <c r="DX86" s="39">
        <f t="shared" si="325"/>
        <v>0</v>
      </c>
      <c r="DY86" s="39">
        <f t="shared" si="326"/>
        <v>0</v>
      </c>
      <c r="DZ86" s="39">
        <f t="shared" si="327"/>
        <v>0</v>
      </c>
      <c r="EA86" s="39">
        <f t="shared" si="328"/>
        <v>0</v>
      </c>
      <c r="EB86" s="37" t="e">
        <f t="shared" si="399"/>
        <v>#DIV/0!</v>
      </c>
      <c r="EC86" s="37" t="e">
        <f t="shared" si="400"/>
        <v>#DIV/0!</v>
      </c>
      <c r="ED86" s="37" t="e">
        <f t="shared" si="401"/>
        <v>#DIV/0!</v>
      </c>
      <c r="EE86" s="37" t="e">
        <f t="shared" si="402"/>
        <v>#DIV/0!</v>
      </c>
      <c r="EF86" s="39" t="e">
        <f t="shared" si="403"/>
        <v>#DIV/0!</v>
      </c>
      <c r="EG86" s="37" t="e">
        <f t="shared" si="404"/>
        <v>#DIV/0!</v>
      </c>
      <c r="EH86" s="37" t="e">
        <f t="shared" si="405"/>
        <v>#DIV/0!</v>
      </c>
      <c r="EI86" s="11" t="b">
        <f t="shared" si="406"/>
        <v>1</v>
      </c>
      <c r="EJ86" s="11" t="b">
        <f t="shared" si="407"/>
        <v>0</v>
      </c>
      <c r="EK86" s="39" t="e">
        <f t="shared" si="408"/>
        <v>#DIV/0!</v>
      </c>
      <c r="EL86" s="39" t="e">
        <f t="shared" si="409"/>
        <v>#DIV/0!</v>
      </c>
      <c r="EM86" s="39" t="e">
        <f t="shared" si="410"/>
        <v>#DIV/0!</v>
      </c>
      <c r="EN86" s="39" t="e">
        <f t="shared" si="411"/>
        <v>#DIV/0!</v>
      </c>
      <c r="EO86" s="39" t="e">
        <f t="shared" si="412"/>
        <v>#DIV/0!</v>
      </c>
      <c r="EP86" s="39" t="e">
        <f t="shared" si="413"/>
        <v>#DIV/0!</v>
      </c>
      <c r="EQ86" s="39" t="e">
        <f t="shared" si="414"/>
        <v>#DIV/0!</v>
      </c>
      <c r="ER86" s="39" t="e">
        <f t="shared" si="415"/>
        <v>#DIV/0!</v>
      </c>
      <c r="ES86" s="58" t="str">
        <f t="shared" si="416"/>
        <v>(OH,F,Cl)-dominate amphibole</v>
      </c>
      <c r="ET86" s="58" t="e">
        <f t="shared" si="417"/>
        <v>#N/A</v>
      </c>
      <c r="EU86" s="56">
        <f t="shared" si="329"/>
        <v>0</v>
      </c>
      <c r="EV86" s="56">
        <f t="shared" si="330"/>
        <v>0</v>
      </c>
      <c r="EW86" s="56">
        <f t="shared" si="331"/>
        <v>0</v>
      </c>
      <c r="EX86" s="56">
        <f t="shared" si="332"/>
        <v>0</v>
      </c>
      <c r="EY86" s="56">
        <f t="shared" si="333"/>
        <v>0</v>
      </c>
      <c r="EZ86" s="56">
        <f t="shared" si="334"/>
        <v>0</v>
      </c>
      <c r="FA86" s="39">
        <f t="shared" si="335"/>
        <v>0</v>
      </c>
      <c r="FB86" s="39">
        <f t="shared" si="336"/>
        <v>0</v>
      </c>
      <c r="FC86" s="54">
        <f t="shared" si="337"/>
        <v>0</v>
      </c>
      <c r="FD86" s="54">
        <f t="shared" si="338"/>
        <v>0</v>
      </c>
      <c r="FE86" s="39">
        <f t="shared" si="339"/>
        <v>0</v>
      </c>
      <c r="FF86" s="54">
        <f t="shared" si="340"/>
        <v>0</v>
      </c>
      <c r="FG86" s="39">
        <f t="shared" si="341"/>
        <v>0</v>
      </c>
      <c r="FH86" s="39">
        <f t="shared" si="418"/>
        <v>0</v>
      </c>
      <c r="FI86" s="39">
        <f t="shared" si="419"/>
        <v>0</v>
      </c>
      <c r="FJ86" s="39">
        <f t="shared" si="420"/>
        <v>0</v>
      </c>
      <c r="FK86" s="39" t="e">
        <f t="shared" si="421"/>
        <v>#DIV/0!</v>
      </c>
      <c r="FL86" s="39" t="e">
        <f t="shared" si="422"/>
        <v>#DIV/0!</v>
      </c>
      <c r="FM86" s="39" t="e">
        <f t="shared" si="423"/>
        <v>#DIV/0!</v>
      </c>
      <c r="FN86" s="39">
        <f t="shared" si="424"/>
        <v>1</v>
      </c>
      <c r="FO86" s="39">
        <f t="shared" si="342"/>
        <v>0</v>
      </c>
      <c r="FP86" s="39">
        <f t="shared" si="343"/>
        <v>0</v>
      </c>
      <c r="FQ86" s="39">
        <f t="shared" si="344"/>
        <v>0</v>
      </c>
      <c r="FR86" s="39">
        <f t="shared" si="425"/>
        <v>0</v>
      </c>
      <c r="FS86" s="39">
        <f t="shared" si="426"/>
        <v>0</v>
      </c>
      <c r="FU86" s="39" t="e">
        <f t="shared" si="427"/>
        <v>#DIV/0!</v>
      </c>
      <c r="FV86" s="39" t="e">
        <f t="shared" si="428"/>
        <v>#DIV/0!</v>
      </c>
      <c r="FW86" s="39" t="e">
        <f t="shared" si="429"/>
        <v>#DIV/0!</v>
      </c>
      <c r="FY86" s="39" t="e">
        <f t="shared" si="430"/>
        <v>#DIV/0!</v>
      </c>
      <c r="FZ86" s="39" t="e">
        <f t="shared" si="431"/>
        <v>#DIV/0!</v>
      </c>
      <c r="GA86" s="39" t="e">
        <f t="shared" si="432"/>
        <v>#DIV/0!</v>
      </c>
      <c r="GB86" s="39" t="e">
        <f t="shared" si="433"/>
        <v>#DIV/0!</v>
      </c>
      <c r="GC86" s="39" t="e">
        <f t="shared" si="434"/>
        <v>#DIV/0!</v>
      </c>
      <c r="GD86" s="39" t="e">
        <f t="shared" si="435"/>
        <v>#DIV/0!</v>
      </c>
      <c r="GE86" s="39" t="e">
        <f t="shared" si="436"/>
        <v>#DIV/0!</v>
      </c>
      <c r="GF86" s="39" t="e">
        <f t="shared" si="437"/>
        <v>#DIV/0!</v>
      </c>
      <c r="GG86" s="39" t="e">
        <f t="shared" si="438"/>
        <v>#DIV/0!</v>
      </c>
      <c r="GH86" s="39" t="e">
        <f t="shared" si="439"/>
        <v>#DIV/0!</v>
      </c>
      <c r="GI86" s="39"/>
      <c r="GJ86" s="39" t="e">
        <f t="shared" si="440"/>
        <v>#DIV/0!</v>
      </c>
      <c r="GK86" s="39" t="e">
        <f t="shared" si="441"/>
        <v>#DIV/0!</v>
      </c>
      <c r="GL86" s="39" t="e">
        <f t="shared" si="442"/>
        <v>#DIV/0!</v>
      </c>
      <c r="GM86" s="39" t="e">
        <f t="shared" si="443"/>
        <v>#DIV/0!</v>
      </c>
      <c r="GN86" s="39" t="e">
        <f t="shared" si="444"/>
        <v>#DIV/0!</v>
      </c>
      <c r="GO86" s="57"/>
      <c r="GP86" s="57" t="e">
        <f t="shared" si="445"/>
        <v>#DIV/0!</v>
      </c>
      <c r="GQ86" s="59" t="e">
        <f t="shared" si="446"/>
        <v>#DIV/0!</v>
      </c>
      <c r="GR86" s="41" t="e">
        <f t="shared" si="447"/>
        <v>#DIV/0!</v>
      </c>
      <c r="GS86" s="57" t="e">
        <f t="shared" si="448"/>
        <v>#DIV/0!</v>
      </c>
      <c r="GT86" s="57" t="e">
        <f t="shared" si="449"/>
        <v>#DIV/0!</v>
      </c>
      <c r="GU86" s="57" t="e">
        <f t="shared" si="450"/>
        <v>#DIV/0!</v>
      </c>
      <c r="GV86" s="57"/>
      <c r="GW86" s="42" t="e">
        <f t="shared" si="451"/>
        <v>#DIV/0!</v>
      </c>
      <c r="GX86" s="42" t="e">
        <f t="shared" si="452"/>
        <v>#DIV/0!</v>
      </c>
      <c r="GY86" s="42" t="e">
        <f t="shared" si="453"/>
        <v>#DIV/0!</v>
      </c>
      <c r="GZ86" s="57"/>
      <c r="HA86" s="2" t="e">
        <f t="shared" si="454"/>
        <v>#DIV/0!</v>
      </c>
      <c r="HB86" s="2" t="e">
        <f t="shared" si="455"/>
        <v>#DIV/0!</v>
      </c>
      <c r="HC86" s="2" t="e">
        <f t="shared" si="456"/>
        <v>#DIV/0!</v>
      </c>
      <c r="HD86" s="2" t="e">
        <f t="shared" si="457"/>
        <v>#DIV/0!</v>
      </c>
      <c r="HE86" s="2" t="e">
        <f t="shared" si="458"/>
        <v>#DIV/0!</v>
      </c>
      <c r="HF86" s="2" t="e">
        <f t="shared" si="459"/>
        <v>#DIV/0!</v>
      </c>
      <c r="HG86" s="2" t="e">
        <f t="shared" si="460"/>
        <v>#DIV/0!</v>
      </c>
      <c r="HH86" s="2" t="e">
        <f t="shared" si="461"/>
        <v>#DIV/0!</v>
      </c>
      <c r="HI86" s="2" t="e">
        <f t="shared" si="462"/>
        <v>#DIV/0!</v>
      </c>
      <c r="HJ86" s="11" t="e">
        <f t="shared" si="463"/>
        <v>#DIV/0!</v>
      </c>
      <c r="HK86" s="60" t="e">
        <f t="shared" si="464"/>
        <v>#DIV/0!</v>
      </c>
      <c r="HL86" s="57"/>
      <c r="HM86" s="57" t="e">
        <f t="shared" si="465"/>
        <v>#DIV/0!</v>
      </c>
      <c r="HN86" s="57" t="e">
        <f t="shared" si="466"/>
        <v>#DIV/0!</v>
      </c>
      <c r="HO86" s="57" t="e">
        <f t="shared" si="467"/>
        <v>#DIV/0!</v>
      </c>
      <c r="HP86" s="57" t="e">
        <f t="shared" si="468"/>
        <v>#DIV/0!</v>
      </c>
      <c r="HQ86" s="57" t="e">
        <f t="shared" si="469"/>
        <v>#DIV/0!</v>
      </c>
      <c r="HR86" s="57"/>
      <c r="HS86" s="57" t="e">
        <f t="shared" si="470"/>
        <v>#DIV/0!</v>
      </c>
      <c r="HT86" s="57" t="e">
        <f t="shared" si="471"/>
        <v>#DIV/0!</v>
      </c>
      <c r="HU86" s="57" t="e">
        <f t="shared" si="472"/>
        <v>#DIV/0!</v>
      </c>
      <c r="HV86" s="57" t="e">
        <f t="shared" si="473"/>
        <v>#DIV/0!</v>
      </c>
      <c r="HW86" s="57" t="e">
        <f t="shared" si="474"/>
        <v>#DIV/0!</v>
      </c>
      <c r="HX86" s="57"/>
      <c r="HY86" s="57" t="e">
        <f t="shared" si="475"/>
        <v>#DIV/0!</v>
      </c>
      <c r="HZ86" s="57" t="e">
        <f t="shared" si="476"/>
        <v>#DIV/0!</v>
      </c>
      <c r="IA86" s="57"/>
      <c r="IB86" s="61">
        <f t="shared" si="477"/>
        <v>0</v>
      </c>
      <c r="IC86" s="57" t="str">
        <f t="shared" si="478"/>
        <v/>
      </c>
      <c r="ID86" s="42"/>
      <c r="IE86" s="2" t="str">
        <f t="shared" si="479"/>
        <v/>
      </c>
      <c r="IF86" s="60" t="e">
        <f t="shared" si="480"/>
        <v>#DIV/0!</v>
      </c>
      <c r="IG86" s="60" t="str">
        <f t="shared" si="481"/>
        <v/>
      </c>
      <c r="IH86" s="60" t="str">
        <f t="shared" si="482"/>
        <v>zinco-</v>
      </c>
      <c r="II86" s="60" t="str">
        <f t="shared" si="483"/>
        <v>mangano-</v>
      </c>
      <c r="IJ86" s="60" t="e">
        <f t="shared" si="484"/>
        <v>#DIV/0!</v>
      </c>
      <c r="IK86" s="60" t="e">
        <f t="shared" si="485"/>
        <v>#DIV/0!</v>
      </c>
      <c r="IL86" s="60" t="e">
        <f t="shared" si="486"/>
        <v>#DIV/0!</v>
      </c>
      <c r="IM86" s="60" t="e">
        <f t="shared" si="487"/>
        <v>#DIV/0!</v>
      </c>
      <c r="IN86" s="60" t="str">
        <f t="shared" si="488"/>
        <v/>
      </c>
      <c r="IO86" s="60" t="str">
        <f t="shared" si="489"/>
        <v/>
      </c>
      <c r="IP86" s="57"/>
      <c r="IQ86" s="57" t="str">
        <f t="shared" si="490"/>
        <v>ERROR!!</v>
      </c>
    </row>
    <row r="87" spans="1:251">
      <c r="A87"/>
      <c r="B87"/>
      <c r="C87"/>
      <c r="D87"/>
      <c r="E87"/>
      <c r="F87" t="s">
        <v>196</v>
      </c>
      <c r="G87" s="69"/>
      <c r="H87" s="69"/>
      <c r="I87" s="69"/>
      <c r="J87" s="69"/>
      <c r="K87"/>
      <c r="L87" s="69"/>
      <c r="M87"/>
      <c r="N87" s="69"/>
      <c r="O87" s="69"/>
      <c r="P87" s="69"/>
      <c r="Q87" s="69"/>
      <c r="R87" s="69"/>
      <c r="S87" s="67"/>
      <c r="T87" s="67"/>
      <c r="U87" s="69"/>
      <c r="V87"/>
      <c r="W87"/>
      <c r="X87" s="29">
        <f t="shared" si="346"/>
        <v>0</v>
      </c>
      <c r="Y87" s="29">
        <f t="shared" si="347"/>
        <v>0</v>
      </c>
      <c r="Z87" s="29" t="e">
        <f t="shared" si="348"/>
        <v>#DIV/0!</v>
      </c>
      <c r="AA87" s="29" t="e">
        <f t="shared" si="349"/>
        <v>#DIV/0!</v>
      </c>
      <c r="AB87" s="29" t="e">
        <f t="shared" si="350"/>
        <v>#DIV/0!</v>
      </c>
      <c r="AC87" s="29" t="e">
        <f t="shared" si="351"/>
        <v>#DIV/0!</v>
      </c>
      <c r="AF87" s="23">
        <v>60.084299999999999</v>
      </c>
      <c r="AG87" s="23">
        <v>79.878799999999998</v>
      </c>
      <c r="AH87" s="23">
        <v>101.96120000000001</v>
      </c>
      <c r="AI87" s="23">
        <v>151.99039999999999</v>
      </c>
      <c r="AJ87" s="23">
        <v>159.69</v>
      </c>
      <c r="AK87" s="23">
        <v>71.846400000000003</v>
      </c>
      <c r="AL87" s="23">
        <v>70.9375</v>
      </c>
      <c r="AM87" s="23">
        <v>40.304400000000001</v>
      </c>
      <c r="AN87" s="23">
        <v>56.077399999999997</v>
      </c>
      <c r="AO87" s="23">
        <v>61.978999999999999</v>
      </c>
      <c r="AP87" s="23">
        <v>94.195999999999998</v>
      </c>
      <c r="AQ87" s="23">
        <v>18.998000000000001</v>
      </c>
      <c r="AR87" s="23">
        <v>35.450000000000003</v>
      </c>
      <c r="AS87" s="23">
        <v>29.88</v>
      </c>
      <c r="AT87" s="23">
        <v>74.691999999999993</v>
      </c>
      <c r="AU87" s="23">
        <v>81.39</v>
      </c>
      <c r="AX87" s="54">
        <f t="shared" si="352"/>
        <v>0</v>
      </c>
      <c r="AY87" s="54">
        <f t="shared" si="353"/>
        <v>0</v>
      </c>
      <c r="AZ87" s="54">
        <f t="shared" si="354"/>
        <v>0</v>
      </c>
      <c r="BA87" s="54">
        <f t="shared" si="355"/>
        <v>0</v>
      </c>
      <c r="BB87" s="54">
        <f t="shared" si="356"/>
        <v>0</v>
      </c>
      <c r="BC87" s="54">
        <f t="shared" si="357"/>
        <v>0</v>
      </c>
      <c r="BD87" s="54">
        <f t="shared" si="358"/>
        <v>0</v>
      </c>
      <c r="BE87" s="54">
        <f t="shared" si="359"/>
        <v>0</v>
      </c>
      <c r="BF87" s="54">
        <f t="shared" si="360"/>
        <v>0</v>
      </c>
      <c r="BG87" s="54">
        <f t="shared" si="361"/>
        <v>0</v>
      </c>
      <c r="BH87" s="54">
        <f t="shared" si="362"/>
        <v>0</v>
      </c>
      <c r="BI87" s="54">
        <f t="shared" si="363"/>
        <v>0</v>
      </c>
      <c r="BJ87" s="54">
        <f t="shared" si="364"/>
        <v>0</v>
      </c>
      <c r="BK87" s="54">
        <f t="shared" si="365"/>
        <v>0</v>
      </c>
      <c r="BL87" s="54">
        <f t="shared" si="366"/>
        <v>0</v>
      </c>
      <c r="BM87" s="42"/>
      <c r="BO87" s="54">
        <f>'Norm-coeff'!$C$2+$AX87*'Norm-coeff'!$D$2+$AY87*'Norm-coeff'!$E$2+$AZ87*'Norm-coeff'!$F$2+$BA87*'Norm-coeff'!$G$2+$BB87*'Norm-coeff'!$H$2+$BC87*'Norm-coeff'!$I$2+$BD87*'Norm-coeff'!$J$2+$BE87*'Norm-coeff'!$K$2+$BF87*'Norm-coeff'!$L$2+$BG87*'Norm-coeff'!$M$2+$BH87*'Norm-coeff'!$N$2+$BI87*'Norm-coeff'!$O$2</f>
        <v>5.4045421474420303</v>
      </c>
      <c r="BP87" s="54">
        <f>'Norm-coeff'!$C$3+$AX87*'Norm-coeff'!$D$3+$AY87*'Norm-coeff'!$E$3+$AZ87*'Norm-coeff'!$F$3+$BA87*'Norm-coeff'!$G$3+$BB87*'Norm-coeff'!$H$3+$BC87*'Norm-coeff'!$I$3+$BD87*'Norm-coeff'!$J$3+$BE87*'Norm-coeff'!$K$3+$BF87*'Norm-coeff'!$L$3+$BG87*'Norm-coeff'!$M$3+$BH87*'Norm-coeff'!$N$3+$BI87*'Norm-coeff'!$O$3</f>
        <v>3.15319116612705</v>
      </c>
      <c r="BQ87" s="54">
        <f>'Norm-coeff'!$C$4+$AX87*'Norm-coeff'!$D$4+$AY87*'Norm-coeff'!$E$4+$AZ87*'Norm-coeff'!$F$4+$BA87*'Norm-coeff'!$G$4+$BB87*'Norm-coeff'!$H$4+$BC87*'Norm-coeff'!$I$4+$BD87*'Norm-coeff'!$J$4+$BE87*'Norm-coeff'!$K$4+$BF87*'Norm-coeff'!$L$4+$BG87*'Norm-coeff'!$M$4+$BH87*'Norm-coeff'!$N$4+$BI87*'Norm-coeff'!$O$4</f>
        <v>1.42115649462768</v>
      </c>
      <c r="BR87" s="54">
        <f>'Norm-coeff'!$C$5+$AX87*'Norm-coeff'!$D$5+$AY87*'Norm-coeff'!$E$5+$AZ87*'Norm-coeff'!$F$5+$BA87*'Norm-coeff'!$G$5+$BB87*'Norm-coeff'!$H$5+$BC87*'Norm-coeff'!$I$5+$BD87*'Norm-coeff'!$J$5+$BE87*'Norm-coeff'!$K$5+$BF87*'Norm-coeff'!$L$5+$BG87*'Norm-coeff'!$M$5+$BH87*'Norm-coeff'!$N$5+$BI87*'Norm-coeff'!$O$5</f>
        <v>1.0553329241296201</v>
      </c>
      <c r="BS87" s="54">
        <f>'Norm-coeff'!$C$6+$AX87*'Norm-coeff'!$D$6+$AY87*'Norm-coeff'!$E$6+$AZ87*'Norm-coeff'!$F$6+$BA87*'Norm-coeff'!$G$6+$BB87*'Norm-coeff'!$H$6+$BC87*'Norm-coeff'!$I$6+$BD87*'Norm-coeff'!$J$6+$BE87*'Norm-coeff'!$K$6+$BF87*'Norm-coeff'!$L$6+$BG87*'Norm-coeff'!$M$6+$BH87*'Norm-coeff'!$N$6+$BI87*'Norm-coeff'!$O$6</f>
        <v>-1.48700885495103E-2</v>
      </c>
      <c r="BT87" s="54">
        <f>'Norm-coeff'!$C$7+$AX87*'Norm-coeff'!$D$7+$AY87*'Norm-coeff'!$E$7+$AZ87*'Norm-coeff'!$F$7+$BA87*'Norm-coeff'!$G$7+$BB87*'Norm-coeff'!$H$7+$BC87*'Norm-coeff'!$I$7+$BD87*'Norm-coeff'!$J$7+$BE87*'Norm-coeff'!$K$7+$BF87*'Norm-coeff'!$L$7+$BG87*'Norm-coeff'!$M$7+$BH87*'Norm-coeff'!$N$7+$BI87*'Norm-coeff'!$O$7</f>
        <v>2.0907583608832998</v>
      </c>
      <c r="BU87" s="54">
        <f>'Norm-coeff'!$C$8+$AX87*'Norm-coeff'!$D$8+$AY87*'Norm-coeff'!$E$8+$AZ87*'Norm-coeff'!$F$8+$BA87*'Norm-coeff'!$G$8+$BB87*'Norm-coeff'!$H$8+$BC87*'Norm-coeff'!$I$8+$BD87*'Norm-coeff'!$J$8+$BE87*'Norm-coeff'!$K$8+$BF87*'Norm-coeff'!$L$8+$BG87*'Norm-coeff'!$M$8+$BH87*'Norm-coeff'!$N$8+$BI87*'Norm-coeff'!$O$8</f>
        <v>0.65894159836244504</v>
      </c>
      <c r="BV87" s="54">
        <f>'Norm-coeff'!$C$9+$AX87*'Norm-coeff'!$D$9+$AY87*'Norm-coeff'!$E$9+$AZ87*'Norm-coeff'!$F$9+$BA87*'Norm-coeff'!$G$9+$BB87*'Norm-coeff'!$H$9+$BC87*'Norm-coeff'!$I$9+$BD87*'Norm-coeff'!$J$9+$BE87*'Norm-coeff'!$K$9+$BF87*'Norm-coeff'!$L$9+$BG87*'Norm-coeff'!$M$9+$BH87*'Norm-coeff'!$N$9+$BI87*'Norm-coeff'!$O$9</f>
        <v>1.48961085014701</v>
      </c>
      <c r="BW87" s="54">
        <f>'Norm-coeff'!$C$10+$AX87*'Norm-coeff'!$D$10+$AY87*'Norm-coeff'!$E$10+$AZ87*'Norm-coeff'!$F$10+$BA87*'Norm-coeff'!$G$10+$BB87*'Norm-coeff'!$H$10+$BC87*'Norm-coeff'!$I$10+$BD87*'Norm-coeff'!$J$10+$BE87*'Norm-coeff'!$K$10+$BF87*'Norm-coeff'!$L$10+$BG87*'Norm-coeff'!$M$10+$BH87*'Norm-coeff'!$N$10+$BI87*'Norm-coeff'!$O$10</f>
        <v>1.42058735749591</v>
      </c>
      <c r="BX87" s="54">
        <f>'Norm-coeff'!$C$11+$AX87*'Norm-coeff'!$D$11+$AY87*'Norm-coeff'!$E$11+$AZ87*'Norm-coeff'!$F$11+$BA87*'Norm-coeff'!$G$11+$BB87*'Norm-coeff'!$H$11+$BC87*'Norm-coeff'!$I$11+$BD87*'Norm-coeff'!$J$11+$BE87*'Norm-coeff'!$K$11+$BF87*'Norm-coeff'!$L$11+$BG87*'Norm-coeff'!$M$11+$BH87*'Norm-coeff'!$N$11+$BI87*'Norm-coeff'!$O$11</f>
        <v>0.221233014421479</v>
      </c>
      <c r="BY87" s="54">
        <f>'Norm-coeff'!$C$12+$AX87*'Norm-coeff'!$D$12+$AY87*'Norm-coeff'!$E$12+$AZ87*'Norm-coeff'!$F$12+$BA87*'Norm-coeff'!$G$12+$BB87*'Norm-coeff'!$H$12+$BC87*'Norm-coeff'!$I$12+$BD87*'Norm-coeff'!$J$12+$BE87*'Norm-coeff'!$K$12+$BF87*'Norm-coeff'!$L$12+$BG87*'Norm-coeff'!$M$12+$BH87*'Norm-coeff'!$N$12+$BI87*'Norm-coeff'!$O$12</f>
        <v>0.283527502056037</v>
      </c>
      <c r="BZ87" s="54">
        <f>'Norm-coeff'!$C$13+$AX87*'Norm-coeff'!$D$13+$AY87*'Norm-coeff'!$E$13+$AZ87*'Norm-coeff'!$F$13+$BA87*'Norm-coeff'!$G$13+$BB87*'Norm-coeff'!$H$13+$BC87*'Norm-coeff'!$I$13+$BD87*'Norm-coeff'!$J$13+$BE87*'Norm-coeff'!$K$13+$BF87*'Norm-coeff'!$L$13+$BG87*'Norm-coeff'!$M$13+$BH87*'Norm-coeff'!$N$13+$BI87*'Norm-coeff'!$O$13</f>
        <v>-4.1864930554451202E-2</v>
      </c>
      <c r="CA87" s="54">
        <f>'Norm-coeff'!$C$14+$AX87*'Norm-coeff'!$D$14+$AY87*'Norm-coeff'!$E$14+$AZ87*'Norm-coeff'!$F$14+$BA87*'Norm-coeff'!$G$14+$BB87*'Norm-coeff'!$H$14+$BC87*'Norm-coeff'!$I$14+$BD87*'Norm-coeff'!$J$14+$BE87*'Norm-coeff'!$K$14+$BF87*'Norm-coeff'!$L$14+$BG87*'Norm-coeff'!$M$14+$BH87*'Norm-coeff'!$N$14+$BI87*'Norm-coeff'!$O$14</f>
        <v>4.2526983164477103</v>
      </c>
      <c r="CC87" s="54">
        <f t="shared" si="491"/>
        <v>0</v>
      </c>
      <c r="CG87" s="54">
        <f t="shared" si="367"/>
        <v>0</v>
      </c>
      <c r="CH87" s="54">
        <f t="shared" si="345"/>
        <v>0</v>
      </c>
      <c r="CI87" s="54">
        <f t="shared" si="368"/>
        <v>0</v>
      </c>
      <c r="CJ87" s="56">
        <f t="shared" si="369"/>
        <v>0</v>
      </c>
      <c r="CK87" s="54">
        <f t="shared" si="370"/>
        <v>0</v>
      </c>
      <c r="CL87" s="54">
        <f t="shared" si="371"/>
        <v>0</v>
      </c>
      <c r="CM87" s="54">
        <f t="shared" si="372"/>
        <v>0</v>
      </c>
      <c r="CN87" s="54">
        <f t="shared" si="373"/>
        <v>0</v>
      </c>
      <c r="CO87" s="54">
        <f t="shared" si="374"/>
        <v>0</v>
      </c>
      <c r="CP87" s="54">
        <f t="shared" si="375"/>
        <v>0</v>
      </c>
      <c r="CQ87" s="54">
        <f t="shared" si="376"/>
        <v>0</v>
      </c>
      <c r="CR87" s="54">
        <f t="shared" si="377"/>
        <v>0</v>
      </c>
      <c r="CS87" s="54">
        <f t="shared" si="378"/>
        <v>0</v>
      </c>
      <c r="CU87" s="54">
        <f t="shared" si="379"/>
        <v>0</v>
      </c>
      <c r="CV87" s="54">
        <f t="shared" si="380"/>
        <v>0</v>
      </c>
      <c r="CW87" s="54">
        <f t="shared" si="381"/>
        <v>0</v>
      </c>
      <c r="CX87" s="54">
        <f t="shared" si="382"/>
        <v>0</v>
      </c>
      <c r="CZ87" s="54">
        <f t="shared" si="383"/>
        <v>0</v>
      </c>
      <c r="DA87" s="54">
        <f t="shared" si="384"/>
        <v>0</v>
      </c>
      <c r="DB87" s="54">
        <f t="shared" si="385"/>
        <v>0</v>
      </c>
      <c r="DC87" s="54">
        <f t="shared" si="386"/>
        <v>0</v>
      </c>
      <c r="DD87" s="54">
        <f t="shared" si="387"/>
        <v>0</v>
      </c>
      <c r="DE87" s="54">
        <f t="shared" si="388"/>
        <v>0</v>
      </c>
      <c r="DF87" s="54">
        <f t="shared" si="389"/>
        <v>0</v>
      </c>
      <c r="DG87" s="54">
        <f t="shared" si="390"/>
        <v>2</v>
      </c>
      <c r="DH87" s="71">
        <f t="shared" si="391"/>
        <v>0</v>
      </c>
      <c r="DI87" s="71">
        <f t="shared" si="392"/>
        <v>0</v>
      </c>
      <c r="DJ87" s="54">
        <f t="shared" si="393"/>
        <v>0</v>
      </c>
      <c r="DK87" s="54">
        <f t="shared" si="394"/>
        <v>2</v>
      </c>
      <c r="DL87" s="4">
        <f t="shared" si="319"/>
        <v>0</v>
      </c>
      <c r="DM87" s="3">
        <f t="shared" si="395"/>
        <v>0</v>
      </c>
      <c r="DN87" s="3">
        <f t="shared" si="396"/>
        <v>0</v>
      </c>
      <c r="DO87" s="4" t="e">
        <f t="shared" si="397"/>
        <v>#DIV/0!</v>
      </c>
      <c r="DP87" s="57"/>
      <c r="DQ87" s="57"/>
      <c r="DR87" s="56">
        <f t="shared" si="320"/>
        <v>2</v>
      </c>
      <c r="DS87" s="56">
        <f t="shared" si="321"/>
        <v>0</v>
      </c>
      <c r="DT87" s="38">
        <f t="shared" si="322"/>
        <v>0</v>
      </c>
      <c r="DU87" s="38">
        <f t="shared" si="398"/>
        <v>2</v>
      </c>
      <c r="DV87" s="38">
        <f t="shared" si="323"/>
        <v>0</v>
      </c>
      <c r="DW87" s="39">
        <f t="shared" si="324"/>
        <v>0</v>
      </c>
      <c r="DX87" s="39">
        <f t="shared" si="325"/>
        <v>0</v>
      </c>
      <c r="DY87" s="39">
        <f t="shared" si="326"/>
        <v>0</v>
      </c>
      <c r="DZ87" s="39">
        <f t="shared" si="327"/>
        <v>0</v>
      </c>
      <c r="EA87" s="39">
        <f t="shared" si="328"/>
        <v>0</v>
      </c>
      <c r="EB87" s="37" t="e">
        <f t="shared" si="399"/>
        <v>#DIV/0!</v>
      </c>
      <c r="EC87" s="37" t="e">
        <f t="shared" si="400"/>
        <v>#DIV/0!</v>
      </c>
      <c r="ED87" s="37" t="e">
        <f t="shared" si="401"/>
        <v>#DIV/0!</v>
      </c>
      <c r="EE87" s="37" t="e">
        <f t="shared" si="402"/>
        <v>#DIV/0!</v>
      </c>
      <c r="EF87" s="39" t="e">
        <f t="shared" si="403"/>
        <v>#DIV/0!</v>
      </c>
      <c r="EG87" s="37" t="e">
        <f t="shared" si="404"/>
        <v>#DIV/0!</v>
      </c>
      <c r="EH87" s="37" t="e">
        <f t="shared" si="405"/>
        <v>#DIV/0!</v>
      </c>
      <c r="EI87" s="11" t="b">
        <f t="shared" si="406"/>
        <v>1</v>
      </c>
      <c r="EJ87" s="11" t="b">
        <f t="shared" si="407"/>
        <v>0</v>
      </c>
      <c r="EK87" s="39" t="e">
        <f t="shared" si="408"/>
        <v>#DIV/0!</v>
      </c>
      <c r="EL87" s="39" t="e">
        <f t="shared" si="409"/>
        <v>#DIV/0!</v>
      </c>
      <c r="EM87" s="39" t="e">
        <f t="shared" si="410"/>
        <v>#DIV/0!</v>
      </c>
      <c r="EN87" s="39" t="e">
        <f t="shared" si="411"/>
        <v>#DIV/0!</v>
      </c>
      <c r="EO87" s="39" t="e">
        <f t="shared" si="412"/>
        <v>#DIV/0!</v>
      </c>
      <c r="EP87" s="39" t="e">
        <f t="shared" si="413"/>
        <v>#DIV/0!</v>
      </c>
      <c r="EQ87" s="39" t="e">
        <f t="shared" si="414"/>
        <v>#DIV/0!</v>
      </c>
      <c r="ER87" s="39" t="e">
        <f t="shared" si="415"/>
        <v>#DIV/0!</v>
      </c>
      <c r="ES87" s="58" t="str">
        <f t="shared" si="416"/>
        <v>(OH,F,Cl)-dominate amphibole</v>
      </c>
      <c r="ET87" s="58" t="e">
        <f t="shared" si="417"/>
        <v>#N/A</v>
      </c>
      <c r="EU87" s="56">
        <f t="shared" si="329"/>
        <v>0</v>
      </c>
      <c r="EV87" s="56">
        <f t="shared" si="330"/>
        <v>0</v>
      </c>
      <c r="EW87" s="56">
        <f t="shared" si="331"/>
        <v>0</v>
      </c>
      <c r="EX87" s="56">
        <f t="shared" si="332"/>
        <v>0</v>
      </c>
      <c r="EY87" s="56">
        <f t="shared" si="333"/>
        <v>0</v>
      </c>
      <c r="EZ87" s="56">
        <f t="shared" si="334"/>
        <v>0</v>
      </c>
      <c r="FA87" s="39">
        <f t="shared" si="335"/>
        <v>0</v>
      </c>
      <c r="FB87" s="39">
        <f t="shared" si="336"/>
        <v>0</v>
      </c>
      <c r="FC87" s="54">
        <f t="shared" si="337"/>
        <v>0</v>
      </c>
      <c r="FD87" s="54">
        <f t="shared" si="338"/>
        <v>0</v>
      </c>
      <c r="FE87" s="39">
        <f t="shared" si="339"/>
        <v>0</v>
      </c>
      <c r="FF87" s="54">
        <f t="shared" si="340"/>
        <v>0</v>
      </c>
      <c r="FG87" s="39">
        <f t="shared" si="341"/>
        <v>0</v>
      </c>
      <c r="FH87" s="39">
        <f t="shared" si="418"/>
        <v>0</v>
      </c>
      <c r="FI87" s="39">
        <f t="shared" si="419"/>
        <v>0</v>
      </c>
      <c r="FJ87" s="39">
        <f t="shared" si="420"/>
        <v>0</v>
      </c>
      <c r="FK87" s="39" t="e">
        <f t="shared" si="421"/>
        <v>#DIV/0!</v>
      </c>
      <c r="FL87" s="39" t="e">
        <f t="shared" si="422"/>
        <v>#DIV/0!</v>
      </c>
      <c r="FM87" s="39" t="e">
        <f t="shared" si="423"/>
        <v>#DIV/0!</v>
      </c>
      <c r="FN87" s="39">
        <f t="shared" si="424"/>
        <v>1</v>
      </c>
      <c r="FO87" s="39">
        <f t="shared" si="342"/>
        <v>0</v>
      </c>
      <c r="FP87" s="39">
        <f t="shared" si="343"/>
        <v>0</v>
      </c>
      <c r="FQ87" s="39">
        <f t="shared" si="344"/>
        <v>0</v>
      </c>
      <c r="FR87" s="39">
        <f t="shared" si="425"/>
        <v>0</v>
      </c>
      <c r="FS87" s="39">
        <f t="shared" si="426"/>
        <v>0</v>
      </c>
      <c r="FU87" s="39" t="e">
        <f t="shared" si="427"/>
        <v>#DIV/0!</v>
      </c>
      <c r="FV87" s="39" t="e">
        <f t="shared" si="428"/>
        <v>#DIV/0!</v>
      </c>
      <c r="FW87" s="39" t="e">
        <f t="shared" si="429"/>
        <v>#DIV/0!</v>
      </c>
      <c r="FY87" s="39" t="e">
        <f t="shared" si="430"/>
        <v>#DIV/0!</v>
      </c>
      <c r="FZ87" s="39" t="e">
        <f t="shared" si="431"/>
        <v>#DIV/0!</v>
      </c>
      <c r="GA87" s="39" t="e">
        <f t="shared" si="432"/>
        <v>#DIV/0!</v>
      </c>
      <c r="GB87" s="39" t="e">
        <f t="shared" si="433"/>
        <v>#DIV/0!</v>
      </c>
      <c r="GC87" s="39" t="e">
        <f t="shared" si="434"/>
        <v>#DIV/0!</v>
      </c>
      <c r="GD87" s="39" t="e">
        <f t="shared" si="435"/>
        <v>#DIV/0!</v>
      </c>
      <c r="GE87" s="39" t="e">
        <f t="shared" si="436"/>
        <v>#DIV/0!</v>
      </c>
      <c r="GF87" s="39" t="e">
        <f t="shared" si="437"/>
        <v>#DIV/0!</v>
      </c>
      <c r="GG87" s="39" t="e">
        <f t="shared" si="438"/>
        <v>#DIV/0!</v>
      </c>
      <c r="GH87" s="39" t="e">
        <f t="shared" si="439"/>
        <v>#DIV/0!</v>
      </c>
      <c r="GI87" s="39"/>
      <c r="GJ87" s="39" t="e">
        <f t="shared" si="440"/>
        <v>#DIV/0!</v>
      </c>
      <c r="GK87" s="39" t="e">
        <f t="shared" si="441"/>
        <v>#DIV/0!</v>
      </c>
      <c r="GL87" s="39" t="e">
        <f t="shared" si="442"/>
        <v>#DIV/0!</v>
      </c>
      <c r="GM87" s="39" t="e">
        <f t="shared" si="443"/>
        <v>#DIV/0!</v>
      </c>
      <c r="GN87" s="39" t="e">
        <f t="shared" si="444"/>
        <v>#DIV/0!</v>
      </c>
      <c r="GO87" s="57"/>
      <c r="GP87" s="57" t="e">
        <f t="shared" si="445"/>
        <v>#DIV/0!</v>
      </c>
      <c r="GQ87" s="59" t="e">
        <f t="shared" si="446"/>
        <v>#DIV/0!</v>
      </c>
      <c r="GR87" s="41" t="e">
        <f t="shared" si="447"/>
        <v>#DIV/0!</v>
      </c>
      <c r="GS87" s="57" t="e">
        <f t="shared" si="448"/>
        <v>#DIV/0!</v>
      </c>
      <c r="GT87" s="57" t="e">
        <f t="shared" si="449"/>
        <v>#DIV/0!</v>
      </c>
      <c r="GU87" s="57" t="e">
        <f t="shared" si="450"/>
        <v>#DIV/0!</v>
      </c>
      <c r="GV87" s="57"/>
      <c r="GW87" s="42" t="e">
        <f t="shared" si="451"/>
        <v>#DIV/0!</v>
      </c>
      <c r="GX87" s="42" t="e">
        <f t="shared" si="452"/>
        <v>#DIV/0!</v>
      </c>
      <c r="GY87" s="42" t="e">
        <f t="shared" si="453"/>
        <v>#DIV/0!</v>
      </c>
      <c r="GZ87" s="57"/>
      <c r="HA87" s="2" t="e">
        <f t="shared" si="454"/>
        <v>#DIV/0!</v>
      </c>
      <c r="HB87" s="2" t="e">
        <f t="shared" si="455"/>
        <v>#DIV/0!</v>
      </c>
      <c r="HC87" s="2" t="e">
        <f t="shared" si="456"/>
        <v>#DIV/0!</v>
      </c>
      <c r="HD87" s="2" t="e">
        <f t="shared" si="457"/>
        <v>#DIV/0!</v>
      </c>
      <c r="HE87" s="2" t="e">
        <f t="shared" si="458"/>
        <v>#DIV/0!</v>
      </c>
      <c r="HF87" s="2" t="e">
        <f t="shared" si="459"/>
        <v>#DIV/0!</v>
      </c>
      <c r="HG87" s="2" t="e">
        <f t="shared" si="460"/>
        <v>#DIV/0!</v>
      </c>
      <c r="HH87" s="2" t="e">
        <f t="shared" si="461"/>
        <v>#DIV/0!</v>
      </c>
      <c r="HI87" s="2" t="e">
        <f t="shared" si="462"/>
        <v>#DIV/0!</v>
      </c>
      <c r="HJ87" s="11" t="e">
        <f t="shared" si="463"/>
        <v>#DIV/0!</v>
      </c>
      <c r="HK87" s="60" t="e">
        <f t="shared" si="464"/>
        <v>#DIV/0!</v>
      </c>
      <c r="HL87" s="57"/>
      <c r="HM87" s="57" t="e">
        <f t="shared" si="465"/>
        <v>#DIV/0!</v>
      </c>
      <c r="HN87" s="57" t="e">
        <f t="shared" si="466"/>
        <v>#DIV/0!</v>
      </c>
      <c r="HO87" s="57" t="e">
        <f t="shared" si="467"/>
        <v>#DIV/0!</v>
      </c>
      <c r="HP87" s="57" t="e">
        <f t="shared" si="468"/>
        <v>#DIV/0!</v>
      </c>
      <c r="HQ87" s="57" t="e">
        <f t="shared" si="469"/>
        <v>#DIV/0!</v>
      </c>
      <c r="HR87" s="57"/>
      <c r="HS87" s="57" t="e">
        <f t="shared" si="470"/>
        <v>#DIV/0!</v>
      </c>
      <c r="HT87" s="57" t="e">
        <f t="shared" si="471"/>
        <v>#DIV/0!</v>
      </c>
      <c r="HU87" s="57" t="e">
        <f t="shared" si="472"/>
        <v>#DIV/0!</v>
      </c>
      <c r="HV87" s="57" t="e">
        <f t="shared" si="473"/>
        <v>#DIV/0!</v>
      </c>
      <c r="HW87" s="57" t="e">
        <f t="shared" si="474"/>
        <v>#DIV/0!</v>
      </c>
      <c r="HX87" s="57"/>
      <c r="HY87" s="57" t="e">
        <f t="shared" si="475"/>
        <v>#DIV/0!</v>
      </c>
      <c r="HZ87" s="57" t="e">
        <f t="shared" si="476"/>
        <v>#DIV/0!</v>
      </c>
      <c r="IA87" s="57"/>
      <c r="IB87" s="61">
        <f t="shared" si="477"/>
        <v>0</v>
      </c>
      <c r="IC87" s="57" t="str">
        <f t="shared" si="478"/>
        <v/>
      </c>
      <c r="ID87" s="42"/>
      <c r="IE87" s="2" t="str">
        <f t="shared" si="479"/>
        <v/>
      </c>
      <c r="IF87" s="60" t="e">
        <f t="shared" si="480"/>
        <v>#DIV/0!</v>
      </c>
      <c r="IG87" s="60" t="str">
        <f t="shared" si="481"/>
        <v/>
      </c>
      <c r="IH87" s="60" t="str">
        <f t="shared" si="482"/>
        <v>zinco-</v>
      </c>
      <c r="II87" s="60" t="str">
        <f t="shared" si="483"/>
        <v>mangano-</v>
      </c>
      <c r="IJ87" s="60" t="e">
        <f t="shared" si="484"/>
        <v>#DIV/0!</v>
      </c>
      <c r="IK87" s="60" t="e">
        <f t="shared" si="485"/>
        <v>#DIV/0!</v>
      </c>
      <c r="IL87" s="60" t="e">
        <f t="shared" si="486"/>
        <v>#DIV/0!</v>
      </c>
      <c r="IM87" s="60" t="e">
        <f t="shared" si="487"/>
        <v>#DIV/0!</v>
      </c>
      <c r="IN87" s="60" t="str">
        <f t="shared" si="488"/>
        <v/>
      </c>
      <c r="IO87" s="60" t="str">
        <f t="shared" si="489"/>
        <v/>
      </c>
      <c r="IP87" s="57"/>
      <c r="IQ87" s="57" t="str">
        <f t="shared" si="490"/>
        <v>ERROR!!</v>
      </c>
    </row>
    <row r="88" spans="1:251">
      <c r="A88"/>
      <c r="B88"/>
      <c r="C88"/>
      <c r="D88"/>
      <c r="E88"/>
      <c r="F88" t="s">
        <v>196</v>
      </c>
      <c r="G88" s="69"/>
      <c r="H88" s="69"/>
      <c r="I88" s="69"/>
      <c r="J88" s="69"/>
      <c r="K88"/>
      <c r="L88" s="69"/>
      <c r="M88"/>
      <c r="N88" s="69"/>
      <c r="O88" s="69"/>
      <c r="P88" s="69"/>
      <c r="Q88" s="69"/>
      <c r="R88" s="69"/>
      <c r="S88" s="67"/>
      <c r="T88" s="67"/>
      <c r="U88" s="69"/>
      <c r="V88"/>
      <c r="W88"/>
      <c r="X88" s="29">
        <f t="shared" si="346"/>
        <v>0</v>
      </c>
      <c r="Y88" s="29">
        <f t="shared" si="347"/>
        <v>0</v>
      </c>
      <c r="Z88" s="29" t="e">
        <f t="shared" si="348"/>
        <v>#DIV/0!</v>
      </c>
      <c r="AA88" s="29" t="e">
        <f t="shared" si="349"/>
        <v>#DIV/0!</v>
      </c>
      <c r="AB88" s="29" t="e">
        <f t="shared" si="350"/>
        <v>#DIV/0!</v>
      </c>
      <c r="AC88" s="29" t="e">
        <f t="shared" si="351"/>
        <v>#DIV/0!</v>
      </c>
      <c r="AF88" s="23">
        <v>60.084299999999999</v>
      </c>
      <c r="AG88" s="23">
        <v>79.878799999999998</v>
      </c>
      <c r="AH88" s="23">
        <v>101.96120000000001</v>
      </c>
      <c r="AI88" s="23">
        <v>151.99039999999999</v>
      </c>
      <c r="AJ88" s="23">
        <v>159.69</v>
      </c>
      <c r="AK88" s="23">
        <v>71.846400000000003</v>
      </c>
      <c r="AL88" s="23">
        <v>70.9375</v>
      </c>
      <c r="AM88" s="23">
        <v>40.304400000000001</v>
      </c>
      <c r="AN88" s="23">
        <v>56.077399999999997</v>
      </c>
      <c r="AO88" s="23">
        <v>61.978999999999999</v>
      </c>
      <c r="AP88" s="23">
        <v>94.195999999999998</v>
      </c>
      <c r="AQ88" s="23">
        <v>18.998000000000001</v>
      </c>
      <c r="AR88" s="23">
        <v>35.450000000000003</v>
      </c>
      <c r="AS88" s="23">
        <v>29.88</v>
      </c>
      <c r="AT88" s="23">
        <v>74.691999999999993</v>
      </c>
      <c r="AU88" s="23">
        <v>81.39</v>
      </c>
      <c r="AX88" s="54">
        <f t="shared" si="352"/>
        <v>0</v>
      </c>
      <c r="AY88" s="54">
        <f t="shared" si="353"/>
        <v>0</v>
      </c>
      <c r="AZ88" s="54">
        <f t="shared" si="354"/>
        <v>0</v>
      </c>
      <c r="BA88" s="54">
        <f t="shared" si="355"/>
        <v>0</v>
      </c>
      <c r="BB88" s="54">
        <f t="shared" si="356"/>
        <v>0</v>
      </c>
      <c r="BC88" s="54">
        <f t="shared" si="357"/>
        <v>0</v>
      </c>
      <c r="BD88" s="54">
        <f t="shared" si="358"/>
        <v>0</v>
      </c>
      <c r="BE88" s="54">
        <f t="shared" si="359"/>
        <v>0</v>
      </c>
      <c r="BF88" s="54">
        <f t="shared" si="360"/>
        <v>0</v>
      </c>
      <c r="BG88" s="54">
        <f t="shared" si="361"/>
        <v>0</v>
      </c>
      <c r="BH88" s="54">
        <f t="shared" si="362"/>
        <v>0</v>
      </c>
      <c r="BI88" s="54">
        <f t="shared" si="363"/>
        <v>0</v>
      </c>
      <c r="BJ88" s="54">
        <f t="shared" si="364"/>
        <v>0</v>
      </c>
      <c r="BK88" s="54">
        <f t="shared" si="365"/>
        <v>0</v>
      </c>
      <c r="BL88" s="54">
        <f t="shared" si="366"/>
        <v>0</v>
      </c>
      <c r="BM88" s="42"/>
      <c r="BO88" s="54">
        <f>'Norm-coeff'!$C$2+$AX88*'Norm-coeff'!$D$2+$AY88*'Norm-coeff'!$E$2+$AZ88*'Norm-coeff'!$F$2+$BA88*'Norm-coeff'!$G$2+$BB88*'Norm-coeff'!$H$2+$BC88*'Norm-coeff'!$I$2+$BD88*'Norm-coeff'!$J$2+$BE88*'Norm-coeff'!$K$2+$BF88*'Norm-coeff'!$L$2+$BG88*'Norm-coeff'!$M$2+$BH88*'Norm-coeff'!$N$2+$BI88*'Norm-coeff'!$O$2</f>
        <v>5.4045421474420303</v>
      </c>
      <c r="BP88" s="54">
        <f>'Norm-coeff'!$C$3+$AX88*'Norm-coeff'!$D$3+$AY88*'Norm-coeff'!$E$3+$AZ88*'Norm-coeff'!$F$3+$BA88*'Norm-coeff'!$G$3+$BB88*'Norm-coeff'!$H$3+$BC88*'Norm-coeff'!$I$3+$BD88*'Norm-coeff'!$J$3+$BE88*'Norm-coeff'!$K$3+$BF88*'Norm-coeff'!$L$3+$BG88*'Norm-coeff'!$M$3+$BH88*'Norm-coeff'!$N$3+$BI88*'Norm-coeff'!$O$3</f>
        <v>3.15319116612705</v>
      </c>
      <c r="BQ88" s="54">
        <f>'Norm-coeff'!$C$4+$AX88*'Norm-coeff'!$D$4+$AY88*'Norm-coeff'!$E$4+$AZ88*'Norm-coeff'!$F$4+$BA88*'Norm-coeff'!$G$4+$BB88*'Norm-coeff'!$H$4+$BC88*'Norm-coeff'!$I$4+$BD88*'Norm-coeff'!$J$4+$BE88*'Norm-coeff'!$K$4+$BF88*'Norm-coeff'!$L$4+$BG88*'Norm-coeff'!$M$4+$BH88*'Norm-coeff'!$N$4+$BI88*'Norm-coeff'!$O$4</f>
        <v>1.42115649462768</v>
      </c>
      <c r="BR88" s="54">
        <f>'Norm-coeff'!$C$5+$AX88*'Norm-coeff'!$D$5+$AY88*'Norm-coeff'!$E$5+$AZ88*'Norm-coeff'!$F$5+$BA88*'Norm-coeff'!$G$5+$BB88*'Norm-coeff'!$H$5+$BC88*'Norm-coeff'!$I$5+$BD88*'Norm-coeff'!$J$5+$BE88*'Norm-coeff'!$K$5+$BF88*'Norm-coeff'!$L$5+$BG88*'Norm-coeff'!$M$5+$BH88*'Norm-coeff'!$N$5+$BI88*'Norm-coeff'!$O$5</f>
        <v>1.0553329241296201</v>
      </c>
      <c r="BS88" s="54">
        <f>'Norm-coeff'!$C$6+$AX88*'Norm-coeff'!$D$6+$AY88*'Norm-coeff'!$E$6+$AZ88*'Norm-coeff'!$F$6+$BA88*'Norm-coeff'!$G$6+$BB88*'Norm-coeff'!$H$6+$BC88*'Norm-coeff'!$I$6+$BD88*'Norm-coeff'!$J$6+$BE88*'Norm-coeff'!$K$6+$BF88*'Norm-coeff'!$L$6+$BG88*'Norm-coeff'!$M$6+$BH88*'Norm-coeff'!$N$6+$BI88*'Norm-coeff'!$O$6</f>
        <v>-1.48700885495103E-2</v>
      </c>
      <c r="BT88" s="54">
        <f>'Norm-coeff'!$C$7+$AX88*'Norm-coeff'!$D$7+$AY88*'Norm-coeff'!$E$7+$AZ88*'Norm-coeff'!$F$7+$BA88*'Norm-coeff'!$G$7+$BB88*'Norm-coeff'!$H$7+$BC88*'Norm-coeff'!$I$7+$BD88*'Norm-coeff'!$J$7+$BE88*'Norm-coeff'!$K$7+$BF88*'Norm-coeff'!$L$7+$BG88*'Norm-coeff'!$M$7+$BH88*'Norm-coeff'!$N$7+$BI88*'Norm-coeff'!$O$7</f>
        <v>2.0907583608832998</v>
      </c>
      <c r="BU88" s="54">
        <f>'Norm-coeff'!$C$8+$AX88*'Norm-coeff'!$D$8+$AY88*'Norm-coeff'!$E$8+$AZ88*'Norm-coeff'!$F$8+$BA88*'Norm-coeff'!$G$8+$BB88*'Norm-coeff'!$H$8+$BC88*'Norm-coeff'!$I$8+$BD88*'Norm-coeff'!$J$8+$BE88*'Norm-coeff'!$K$8+$BF88*'Norm-coeff'!$L$8+$BG88*'Norm-coeff'!$M$8+$BH88*'Norm-coeff'!$N$8+$BI88*'Norm-coeff'!$O$8</f>
        <v>0.65894159836244504</v>
      </c>
      <c r="BV88" s="54">
        <f>'Norm-coeff'!$C$9+$AX88*'Norm-coeff'!$D$9+$AY88*'Norm-coeff'!$E$9+$AZ88*'Norm-coeff'!$F$9+$BA88*'Norm-coeff'!$G$9+$BB88*'Norm-coeff'!$H$9+$BC88*'Norm-coeff'!$I$9+$BD88*'Norm-coeff'!$J$9+$BE88*'Norm-coeff'!$K$9+$BF88*'Norm-coeff'!$L$9+$BG88*'Norm-coeff'!$M$9+$BH88*'Norm-coeff'!$N$9+$BI88*'Norm-coeff'!$O$9</f>
        <v>1.48961085014701</v>
      </c>
      <c r="BW88" s="54">
        <f>'Norm-coeff'!$C$10+$AX88*'Norm-coeff'!$D$10+$AY88*'Norm-coeff'!$E$10+$AZ88*'Norm-coeff'!$F$10+$BA88*'Norm-coeff'!$G$10+$BB88*'Norm-coeff'!$H$10+$BC88*'Norm-coeff'!$I$10+$BD88*'Norm-coeff'!$J$10+$BE88*'Norm-coeff'!$K$10+$BF88*'Norm-coeff'!$L$10+$BG88*'Norm-coeff'!$M$10+$BH88*'Norm-coeff'!$N$10+$BI88*'Norm-coeff'!$O$10</f>
        <v>1.42058735749591</v>
      </c>
      <c r="BX88" s="54">
        <f>'Norm-coeff'!$C$11+$AX88*'Norm-coeff'!$D$11+$AY88*'Norm-coeff'!$E$11+$AZ88*'Norm-coeff'!$F$11+$BA88*'Norm-coeff'!$G$11+$BB88*'Norm-coeff'!$H$11+$BC88*'Norm-coeff'!$I$11+$BD88*'Norm-coeff'!$J$11+$BE88*'Norm-coeff'!$K$11+$BF88*'Norm-coeff'!$L$11+$BG88*'Norm-coeff'!$M$11+$BH88*'Norm-coeff'!$N$11+$BI88*'Norm-coeff'!$O$11</f>
        <v>0.221233014421479</v>
      </c>
      <c r="BY88" s="54">
        <f>'Norm-coeff'!$C$12+$AX88*'Norm-coeff'!$D$12+$AY88*'Norm-coeff'!$E$12+$AZ88*'Norm-coeff'!$F$12+$BA88*'Norm-coeff'!$G$12+$BB88*'Norm-coeff'!$H$12+$BC88*'Norm-coeff'!$I$12+$BD88*'Norm-coeff'!$J$12+$BE88*'Norm-coeff'!$K$12+$BF88*'Norm-coeff'!$L$12+$BG88*'Norm-coeff'!$M$12+$BH88*'Norm-coeff'!$N$12+$BI88*'Norm-coeff'!$O$12</f>
        <v>0.283527502056037</v>
      </c>
      <c r="BZ88" s="54">
        <f>'Norm-coeff'!$C$13+$AX88*'Norm-coeff'!$D$13+$AY88*'Norm-coeff'!$E$13+$AZ88*'Norm-coeff'!$F$13+$BA88*'Norm-coeff'!$G$13+$BB88*'Norm-coeff'!$H$13+$BC88*'Norm-coeff'!$I$13+$BD88*'Norm-coeff'!$J$13+$BE88*'Norm-coeff'!$K$13+$BF88*'Norm-coeff'!$L$13+$BG88*'Norm-coeff'!$M$13+$BH88*'Norm-coeff'!$N$13+$BI88*'Norm-coeff'!$O$13</f>
        <v>-4.1864930554451202E-2</v>
      </c>
      <c r="CA88" s="54">
        <f>'Norm-coeff'!$C$14+$AX88*'Norm-coeff'!$D$14+$AY88*'Norm-coeff'!$E$14+$AZ88*'Norm-coeff'!$F$14+$BA88*'Norm-coeff'!$G$14+$BB88*'Norm-coeff'!$H$14+$BC88*'Norm-coeff'!$I$14+$BD88*'Norm-coeff'!$J$14+$BE88*'Norm-coeff'!$K$14+$BF88*'Norm-coeff'!$L$14+$BG88*'Norm-coeff'!$M$14+$BH88*'Norm-coeff'!$N$14+$BI88*'Norm-coeff'!$O$14</f>
        <v>4.2526983164477103</v>
      </c>
      <c r="CC88" s="54">
        <f t="shared" si="491"/>
        <v>0</v>
      </c>
      <c r="CG88" s="54">
        <f t="shared" si="367"/>
        <v>0</v>
      </c>
      <c r="CH88" s="54">
        <f t="shared" si="345"/>
        <v>0</v>
      </c>
      <c r="CI88" s="54">
        <f t="shared" si="368"/>
        <v>0</v>
      </c>
      <c r="CJ88" s="56">
        <f t="shared" si="369"/>
        <v>0</v>
      </c>
      <c r="CK88" s="54">
        <f t="shared" si="370"/>
        <v>0</v>
      </c>
      <c r="CL88" s="54">
        <f t="shared" si="371"/>
        <v>0</v>
      </c>
      <c r="CM88" s="54">
        <f t="shared" si="372"/>
        <v>0</v>
      </c>
      <c r="CN88" s="54">
        <f t="shared" si="373"/>
        <v>0</v>
      </c>
      <c r="CO88" s="54">
        <f t="shared" si="374"/>
        <v>0</v>
      </c>
      <c r="CP88" s="54">
        <f t="shared" si="375"/>
        <v>0</v>
      </c>
      <c r="CQ88" s="54">
        <f t="shared" si="376"/>
        <v>0</v>
      </c>
      <c r="CR88" s="54">
        <f t="shared" si="377"/>
        <v>0</v>
      </c>
      <c r="CS88" s="54">
        <f t="shared" si="378"/>
        <v>0</v>
      </c>
      <c r="CU88" s="54">
        <f t="shared" si="379"/>
        <v>0</v>
      </c>
      <c r="CV88" s="54">
        <f t="shared" si="380"/>
        <v>0</v>
      </c>
      <c r="CW88" s="54">
        <f t="shared" si="381"/>
        <v>0</v>
      </c>
      <c r="CX88" s="54">
        <f t="shared" si="382"/>
        <v>0</v>
      </c>
      <c r="CZ88" s="54">
        <f t="shared" si="383"/>
        <v>0</v>
      </c>
      <c r="DA88" s="54">
        <f t="shared" si="384"/>
        <v>0</v>
      </c>
      <c r="DB88" s="54">
        <f t="shared" si="385"/>
        <v>0</v>
      </c>
      <c r="DC88" s="54">
        <f t="shared" si="386"/>
        <v>0</v>
      </c>
      <c r="DD88" s="54">
        <f t="shared" si="387"/>
        <v>0</v>
      </c>
      <c r="DE88" s="54">
        <f t="shared" si="388"/>
        <v>0</v>
      </c>
      <c r="DF88" s="54">
        <f t="shared" si="389"/>
        <v>0</v>
      </c>
      <c r="DG88" s="54">
        <f t="shared" si="390"/>
        <v>2</v>
      </c>
      <c r="DH88" s="71">
        <f t="shared" si="391"/>
        <v>0</v>
      </c>
      <c r="DI88" s="71">
        <f t="shared" si="392"/>
        <v>0</v>
      </c>
      <c r="DJ88" s="54">
        <f t="shared" si="393"/>
        <v>0</v>
      </c>
      <c r="DK88" s="54">
        <f t="shared" si="394"/>
        <v>2</v>
      </c>
      <c r="DL88" s="4">
        <f t="shared" si="319"/>
        <v>0</v>
      </c>
      <c r="DM88" s="3">
        <f t="shared" si="395"/>
        <v>0</v>
      </c>
      <c r="DN88" s="3">
        <f t="shared" si="396"/>
        <v>0</v>
      </c>
      <c r="DO88" s="4" t="e">
        <f t="shared" si="397"/>
        <v>#DIV/0!</v>
      </c>
      <c r="DP88" s="57"/>
      <c r="DQ88" s="57"/>
      <c r="DR88" s="56">
        <f t="shared" si="320"/>
        <v>2</v>
      </c>
      <c r="DS88" s="56">
        <f t="shared" si="321"/>
        <v>0</v>
      </c>
      <c r="DT88" s="38">
        <f t="shared" si="322"/>
        <v>0</v>
      </c>
      <c r="DU88" s="38">
        <f t="shared" si="398"/>
        <v>2</v>
      </c>
      <c r="DV88" s="38">
        <f t="shared" si="323"/>
        <v>0</v>
      </c>
      <c r="DW88" s="39">
        <f t="shared" si="324"/>
        <v>0</v>
      </c>
      <c r="DX88" s="39">
        <f t="shared" si="325"/>
        <v>0</v>
      </c>
      <c r="DY88" s="39">
        <f t="shared" si="326"/>
        <v>0</v>
      </c>
      <c r="DZ88" s="39">
        <f t="shared" si="327"/>
        <v>0</v>
      </c>
      <c r="EA88" s="39">
        <f t="shared" si="328"/>
        <v>0</v>
      </c>
      <c r="EB88" s="37" t="e">
        <f t="shared" si="399"/>
        <v>#DIV/0!</v>
      </c>
      <c r="EC88" s="37" t="e">
        <f t="shared" si="400"/>
        <v>#DIV/0!</v>
      </c>
      <c r="ED88" s="37" t="e">
        <f t="shared" si="401"/>
        <v>#DIV/0!</v>
      </c>
      <c r="EE88" s="37" t="e">
        <f t="shared" si="402"/>
        <v>#DIV/0!</v>
      </c>
      <c r="EF88" s="39" t="e">
        <f t="shared" si="403"/>
        <v>#DIV/0!</v>
      </c>
      <c r="EG88" s="37" t="e">
        <f t="shared" si="404"/>
        <v>#DIV/0!</v>
      </c>
      <c r="EH88" s="37" t="e">
        <f t="shared" si="405"/>
        <v>#DIV/0!</v>
      </c>
      <c r="EI88" s="11" t="b">
        <f t="shared" si="406"/>
        <v>1</v>
      </c>
      <c r="EJ88" s="11" t="b">
        <f t="shared" si="407"/>
        <v>0</v>
      </c>
      <c r="EK88" s="39" t="e">
        <f t="shared" si="408"/>
        <v>#DIV/0!</v>
      </c>
      <c r="EL88" s="39" t="e">
        <f t="shared" si="409"/>
        <v>#DIV/0!</v>
      </c>
      <c r="EM88" s="39" t="e">
        <f t="shared" si="410"/>
        <v>#DIV/0!</v>
      </c>
      <c r="EN88" s="39" t="e">
        <f t="shared" si="411"/>
        <v>#DIV/0!</v>
      </c>
      <c r="EO88" s="39" t="e">
        <f t="shared" si="412"/>
        <v>#DIV/0!</v>
      </c>
      <c r="EP88" s="39" t="e">
        <f t="shared" si="413"/>
        <v>#DIV/0!</v>
      </c>
      <c r="EQ88" s="39" t="e">
        <f t="shared" si="414"/>
        <v>#DIV/0!</v>
      </c>
      <c r="ER88" s="39" t="e">
        <f t="shared" si="415"/>
        <v>#DIV/0!</v>
      </c>
      <c r="ES88" s="58" t="str">
        <f t="shared" si="416"/>
        <v>(OH,F,Cl)-dominate amphibole</v>
      </c>
      <c r="ET88" s="58" t="e">
        <f t="shared" si="417"/>
        <v>#N/A</v>
      </c>
      <c r="EU88" s="56">
        <f t="shared" si="329"/>
        <v>0</v>
      </c>
      <c r="EV88" s="56">
        <f t="shared" si="330"/>
        <v>0</v>
      </c>
      <c r="EW88" s="56">
        <f t="shared" si="331"/>
        <v>0</v>
      </c>
      <c r="EX88" s="56">
        <f t="shared" si="332"/>
        <v>0</v>
      </c>
      <c r="EY88" s="56">
        <f t="shared" si="333"/>
        <v>0</v>
      </c>
      <c r="EZ88" s="56">
        <f t="shared" si="334"/>
        <v>0</v>
      </c>
      <c r="FA88" s="39">
        <f t="shared" si="335"/>
        <v>0</v>
      </c>
      <c r="FB88" s="39">
        <f t="shared" si="336"/>
        <v>0</v>
      </c>
      <c r="FC88" s="54">
        <f t="shared" si="337"/>
        <v>0</v>
      </c>
      <c r="FD88" s="54">
        <f t="shared" si="338"/>
        <v>0</v>
      </c>
      <c r="FE88" s="39">
        <f t="shared" si="339"/>
        <v>0</v>
      </c>
      <c r="FF88" s="54">
        <f t="shared" si="340"/>
        <v>0</v>
      </c>
      <c r="FG88" s="39">
        <f t="shared" si="341"/>
        <v>0</v>
      </c>
      <c r="FH88" s="39">
        <f t="shared" si="418"/>
        <v>0</v>
      </c>
      <c r="FI88" s="39">
        <f t="shared" si="419"/>
        <v>0</v>
      </c>
      <c r="FJ88" s="39">
        <f t="shared" si="420"/>
        <v>0</v>
      </c>
      <c r="FK88" s="39" t="e">
        <f t="shared" si="421"/>
        <v>#DIV/0!</v>
      </c>
      <c r="FL88" s="39" t="e">
        <f t="shared" si="422"/>
        <v>#DIV/0!</v>
      </c>
      <c r="FM88" s="39" t="e">
        <f t="shared" si="423"/>
        <v>#DIV/0!</v>
      </c>
      <c r="FN88" s="39">
        <f t="shared" si="424"/>
        <v>1</v>
      </c>
      <c r="FO88" s="39">
        <f t="shared" si="342"/>
        <v>0</v>
      </c>
      <c r="FP88" s="39">
        <f t="shared" si="343"/>
        <v>0</v>
      </c>
      <c r="FQ88" s="39">
        <f t="shared" si="344"/>
        <v>0</v>
      </c>
      <c r="FR88" s="39">
        <f t="shared" si="425"/>
        <v>0</v>
      </c>
      <c r="FS88" s="39">
        <f t="shared" si="426"/>
        <v>0</v>
      </c>
      <c r="FU88" s="39" t="e">
        <f t="shared" si="427"/>
        <v>#DIV/0!</v>
      </c>
      <c r="FV88" s="39" t="e">
        <f t="shared" si="428"/>
        <v>#DIV/0!</v>
      </c>
      <c r="FW88" s="39" t="e">
        <f t="shared" si="429"/>
        <v>#DIV/0!</v>
      </c>
      <c r="FY88" s="39" t="e">
        <f t="shared" si="430"/>
        <v>#DIV/0!</v>
      </c>
      <c r="FZ88" s="39" t="e">
        <f t="shared" si="431"/>
        <v>#DIV/0!</v>
      </c>
      <c r="GA88" s="39" t="e">
        <f t="shared" si="432"/>
        <v>#DIV/0!</v>
      </c>
      <c r="GB88" s="39" t="e">
        <f t="shared" si="433"/>
        <v>#DIV/0!</v>
      </c>
      <c r="GC88" s="39" t="e">
        <f t="shared" si="434"/>
        <v>#DIV/0!</v>
      </c>
      <c r="GD88" s="39" t="e">
        <f t="shared" si="435"/>
        <v>#DIV/0!</v>
      </c>
      <c r="GE88" s="39" t="e">
        <f t="shared" si="436"/>
        <v>#DIV/0!</v>
      </c>
      <c r="GF88" s="39" t="e">
        <f t="shared" si="437"/>
        <v>#DIV/0!</v>
      </c>
      <c r="GG88" s="39" t="e">
        <f t="shared" si="438"/>
        <v>#DIV/0!</v>
      </c>
      <c r="GH88" s="39" t="e">
        <f t="shared" si="439"/>
        <v>#DIV/0!</v>
      </c>
      <c r="GI88" s="39"/>
      <c r="GJ88" s="39" t="e">
        <f t="shared" si="440"/>
        <v>#DIV/0!</v>
      </c>
      <c r="GK88" s="39" t="e">
        <f t="shared" si="441"/>
        <v>#DIV/0!</v>
      </c>
      <c r="GL88" s="39" t="e">
        <f t="shared" si="442"/>
        <v>#DIV/0!</v>
      </c>
      <c r="GM88" s="39" t="e">
        <f t="shared" si="443"/>
        <v>#DIV/0!</v>
      </c>
      <c r="GN88" s="39" t="e">
        <f t="shared" si="444"/>
        <v>#DIV/0!</v>
      </c>
      <c r="GO88" s="57"/>
      <c r="GP88" s="57" t="e">
        <f t="shared" si="445"/>
        <v>#DIV/0!</v>
      </c>
      <c r="GQ88" s="59" t="e">
        <f t="shared" si="446"/>
        <v>#DIV/0!</v>
      </c>
      <c r="GR88" s="41" t="e">
        <f t="shared" si="447"/>
        <v>#DIV/0!</v>
      </c>
      <c r="GS88" s="57" t="e">
        <f t="shared" si="448"/>
        <v>#DIV/0!</v>
      </c>
      <c r="GT88" s="57" t="e">
        <f t="shared" si="449"/>
        <v>#DIV/0!</v>
      </c>
      <c r="GU88" s="57" t="e">
        <f t="shared" si="450"/>
        <v>#DIV/0!</v>
      </c>
      <c r="GV88" s="57"/>
      <c r="GW88" s="42" t="e">
        <f t="shared" si="451"/>
        <v>#DIV/0!</v>
      </c>
      <c r="GX88" s="42" t="e">
        <f t="shared" si="452"/>
        <v>#DIV/0!</v>
      </c>
      <c r="GY88" s="42" t="e">
        <f t="shared" si="453"/>
        <v>#DIV/0!</v>
      </c>
      <c r="GZ88" s="57"/>
      <c r="HA88" s="2" t="e">
        <f t="shared" si="454"/>
        <v>#DIV/0!</v>
      </c>
      <c r="HB88" s="2" t="e">
        <f t="shared" si="455"/>
        <v>#DIV/0!</v>
      </c>
      <c r="HC88" s="2" t="e">
        <f t="shared" si="456"/>
        <v>#DIV/0!</v>
      </c>
      <c r="HD88" s="2" t="e">
        <f t="shared" si="457"/>
        <v>#DIV/0!</v>
      </c>
      <c r="HE88" s="2" t="e">
        <f t="shared" si="458"/>
        <v>#DIV/0!</v>
      </c>
      <c r="HF88" s="2" t="e">
        <f t="shared" si="459"/>
        <v>#DIV/0!</v>
      </c>
      <c r="HG88" s="2" t="e">
        <f t="shared" si="460"/>
        <v>#DIV/0!</v>
      </c>
      <c r="HH88" s="2" t="e">
        <f t="shared" si="461"/>
        <v>#DIV/0!</v>
      </c>
      <c r="HI88" s="2" t="e">
        <f t="shared" si="462"/>
        <v>#DIV/0!</v>
      </c>
      <c r="HJ88" s="11" t="e">
        <f t="shared" si="463"/>
        <v>#DIV/0!</v>
      </c>
      <c r="HK88" s="60" t="e">
        <f t="shared" si="464"/>
        <v>#DIV/0!</v>
      </c>
      <c r="HL88" s="57"/>
      <c r="HM88" s="57" t="e">
        <f t="shared" si="465"/>
        <v>#DIV/0!</v>
      </c>
      <c r="HN88" s="57" t="e">
        <f t="shared" si="466"/>
        <v>#DIV/0!</v>
      </c>
      <c r="HO88" s="57" t="e">
        <f t="shared" si="467"/>
        <v>#DIV/0!</v>
      </c>
      <c r="HP88" s="57" t="e">
        <f t="shared" si="468"/>
        <v>#DIV/0!</v>
      </c>
      <c r="HQ88" s="57" t="e">
        <f t="shared" si="469"/>
        <v>#DIV/0!</v>
      </c>
      <c r="HR88" s="57"/>
      <c r="HS88" s="57" t="e">
        <f t="shared" si="470"/>
        <v>#DIV/0!</v>
      </c>
      <c r="HT88" s="57" t="e">
        <f t="shared" si="471"/>
        <v>#DIV/0!</v>
      </c>
      <c r="HU88" s="57" t="e">
        <f t="shared" si="472"/>
        <v>#DIV/0!</v>
      </c>
      <c r="HV88" s="57" t="e">
        <f t="shared" si="473"/>
        <v>#DIV/0!</v>
      </c>
      <c r="HW88" s="57" t="e">
        <f t="shared" si="474"/>
        <v>#DIV/0!</v>
      </c>
      <c r="HX88" s="57"/>
      <c r="HY88" s="57" t="e">
        <f t="shared" si="475"/>
        <v>#DIV/0!</v>
      </c>
      <c r="HZ88" s="57" t="e">
        <f t="shared" si="476"/>
        <v>#DIV/0!</v>
      </c>
      <c r="IA88" s="57"/>
      <c r="IB88" s="61">
        <f t="shared" si="477"/>
        <v>0</v>
      </c>
      <c r="IC88" s="57" t="str">
        <f t="shared" si="478"/>
        <v/>
      </c>
      <c r="ID88" s="42"/>
      <c r="IE88" s="2" t="str">
        <f t="shared" si="479"/>
        <v/>
      </c>
      <c r="IF88" s="60" t="e">
        <f t="shared" si="480"/>
        <v>#DIV/0!</v>
      </c>
      <c r="IG88" s="60" t="str">
        <f t="shared" si="481"/>
        <v/>
      </c>
      <c r="IH88" s="60" t="str">
        <f t="shared" si="482"/>
        <v>zinco-</v>
      </c>
      <c r="II88" s="60" t="str">
        <f t="shared" si="483"/>
        <v>mangano-</v>
      </c>
      <c r="IJ88" s="60" t="e">
        <f t="shared" si="484"/>
        <v>#DIV/0!</v>
      </c>
      <c r="IK88" s="60" t="e">
        <f t="shared" si="485"/>
        <v>#DIV/0!</v>
      </c>
      <c r="IL88" s="60" t="e">
        <f t="shared" si="486"/>
        <v>#DIV/0!</v>
      </c>
      <c r="IM88" s="60" t="e">
        <f t="shared" si="487"/>
        <v>#DIV/0!</v>
      </c>
      <c r="IN88" s="60" t="str">
        <f t="shared" si="488"/>
        <v/>
      </c>
      <c r="IO88" s="60" t="str">
        <f t="shared" si="489"/>
        <v/>
      </c>
      <c r="IP88" s="57"/>
      <c r="IQ88" s="57" t="str">
        <f t="shared" si="490"/>
        <v>ERROR!!</v>
      </c>
    </row>
    <row r="89" spans="1:251">
      <c r="A89"/>
      <c r="B89"/>
      <c r="C89"/>
      <c r="D89"/>
      <c r="E89"/>
      <c r="F89" t="s">
        <v>196</v>
      </c>
      <c r="G89" s="69"/>
      <c r="H89" s="69"/>
      <c r="I89" s="69"/>
      <c r="J89" s="69"/>
      <c r="K89"/>
      <c r="L89" s="69"/>
      <c r="M89"/>
      <c r="N89" s="69"/>
      <c r="O89" s="69"/>
      <c r="P89" s="69"/>
      <c r="Q89" s="69"/>
      <c r="R89" s="69"/>
      <c r="S89" s="67"/>
      <c r="T89" s="67"/>
      <c r="U89" s="69"/>
      <c r="V89"/>
      <c r="W89"/>
      <c r="X89" s="29">
        <f t="shared" si="346"/>
        <v>0</v>
      </c>
      <c r="Y89" s="29">
        <f t="shared" si="347"/>
        <v>0</v>
      </c>
      <c r="Z89" s="29" t="e">
        <f t="shared" si="348"/>
        <v>#DIV/0!</v>
      </c>
      <c r="AA89" s="29" t="e">
        <f t="shared" si="349"/>
        <v>#DIV/0!</v>
      </c>
      <c r="AB89" s="29" t="e">
        <f t="shared" si="350"/>
        <v>#DIV/0!</v>
      </c>
      <c r="AC89" s="29" t="e">
        <f t="shared" si="351"/>
        <v>#DIV/0!</v>
      </c>
      <c r="AF89" s="23">
        <v>60.084299999999999</v>
      </c>
      <c r="AG89" s="23">
        <v>79.878799999999998</v>
      </c>
      <c r="AH89" s="23">
        <v>101.96120000000001</v>
      </c>
      <c r="AI89" s="23">
        <v>151.99039999999999</v>
      </c>
      <c r="AJ89" s="23">
        <v>159.69</v>
      </c>
      <c r="AK89" s="23">
        <v>71.846400000000003</v>
      </c>
      <c r="AL89" s="23">
        <v>70.9375</v>
      </c>
      <c r="AM89" s="23">
        <v>40.304400000000001</v>
      </c>
      <c r="AN89" s="23">
        <v>56.077399999999997</v>
      </c>
      <c r="AO89" s="23">
        <v>61.978999999999999</v>
      </c>
      <c r="AP89" s="23">
        <v>94.195999999999998</v>
      </c>
      <c r="AQ89" s="23">
        <v>18.998000000000001</v>
      </c>
      <c r="AR89" s="23">
        <v>35.450000000000003</v>
      </c>
      <c r="AS89" s="23">
        <v>29.88</v>
      </c>
      <c r="AT89" s="23">
        <v>74.691999999999993</v>
      </c>
      <c r="AU89" s="23">
        <v>81.39</v>
      </c>
      <c r="AX89" s="54">
        <f t="shared" si="352"/>
        <v>0</v>
      </c>
      <c r="AY89" s="54">
        <f t="shared" si="353"/>
        <v>0</v>
      </c>
      <c r="AZ89" s="54">
        <f t="shared" si="354"/>
        <v>0</v>
      </c>
      <c r="BA89" s="54">
        <f t="shared" si="355"/>
        <v>0</v>
      </c>
      <c r="BB89" s="54">
        <f t="shared" si="356"/>
        <v>0</v>
      </c>
      <c r="BC89" s="54">
        <f t="shared" si="357"/>
        <v>0</v>
      </c>
      <c r="BD89" s="54">
        <f t="shared" si="358"/>
        <v>0</v>
      </c>
      <c r="BE89" s="54">
        <f t="shared" si="359"/>
        <v>0</v>
      </c>
      <c r="BF89" s="54">
        <f t="shared" si="360"/>
        <v>0</v>
      </c>
      <c r="BG89" s="54">
        <f t="shared" si="361"/>
        <v>0</v>
      </c>
      <c r="BH89" s="54">
        <f t="shared" si="362"/>
        <v>0</v>
      </c>
      <c r="BI89" s="54">
        <f t="shared" si="363"/>
        <v>0</v>
      </c>
      <c r="BJ89" s="54">
        <f t="shared" si="364"/>
        <v>0</v>
      </c>
      <c r="BK89" s="54">
        <f t="shared" si="365"/>
        <v>0</v>
      </c>
      <c r="BL89" s="54">
        <f t="shared" si="366"/>
        <v>0</v>
      </c>
      <c r="BM89" s="42"/>
      <c r="BO89" s="54">
        <f>'Norm-coeff'!$C$2+$AX89*'Norm-coeff'!$D$2+$AY89*'Norm-coeff'!$E$2+$AZ89*'Norm-coeff'!$F$2+$BA89*'Norm-coeff'!$G$2+$BB89*'Norm-coeff'!$H$2+$BC89*'Norm-coeff'!$I$2+$BD89*'Norm-coeff'!$J$2+$BE89*'Norm-coeff'!$K$2+$BF89*'Norm-coeff'!$L$2+$BG89*'Norm-coeff'!$M$2+$BH89*'Norm-coeff'!$N$2+$BI89*'Norm-coeff'!$O$2</f>
        <v>5.4045421474420303</v>
      </c>
      <c r="BP89" s="54">
        <f>'Norm-coeff'!$C$3+$AX89*'Norm-coeff'!$D$3+$AY89*'Norm-coeff'!$E$3+$AZ89*'Norm-coeff'!$F$3+$BA89*'Norm-coeff'!$G$3+$BB89*'Norm-coeff'!$H$3+$BC89*'Norm-coeff'!$I$3+$BD89*'Norm-coeff'!$J$3+$BE89*'Norm-coeff'!$K$3+$BF89*'Norm-coeff'!$L$3+$BG89*'Norm-coeff'!$M$3+$BH89*'Norm-coeff'!$N$3+$BI89*'Norm-coeff'!$O$3</f>
        <v>3.15319116612705</v>
      </c>
      <c r="BQ89" s="54">
        <f>'Norm-coeff'!$C$4+$AX89*'Norm-coeff'!$D$4+$AY89*'Norm-coeff'!$E$4+$AZ89*'Norm-coeff'!$F$4+$BA89*'Norm-coeff'!$G$4+$BB89*'Norm-coeff'!$H$4+$BC89*'Norm-coeff'!$I$4+$BD89*'Norm-coeff'!$J$4+$BE89*'Norm-coeff'!$K$4+$BF89*'Norm-coeff'!$L$4+$BG89*'Norm-coeff'!$M$4+$BH89*'Norm-coeff'!$N$4+$BI89*'Norm-coeff'!$O$4</f>
        <v>1.42115649462768</v>
      </c>
      <c r="BR89" s="54">
        <f>'Norm-coeff'!$C$5+$AX89*'Norm-coeff'!$D$5+$AY89*'Norm-coeff'!$E$5+$AZ89*'Norm-coeff'!$F$5+$BA89*'Norm-coeff'!$G$5+$BB89*'Norm-coeff'!$H$5+$BC89*'Norm-coeff'!$I$5+$BD89*'Norm-coeff'!$J$5+$BE89*'Norm-coeff'!$K$5+$BF89*'Norm-coeff'!$L$5+$BG89*'Norm-coeff'!$M$5+$BH89*'Norm-coeff'!$N$5+$BI89*'Norm-coeff'!$O$5</f>
        <v>1.0553329241296201</v>
      </c>
      <c r="BS89" s="54">
        <f>'Norm-coeff'!$C$6+$AX89*'Norm-coeff'!$D$6+$AY89*'Norm-coeff'!$E$6+$AZ89*'Norm-coeff'!$F$6+$BA89*'Norm-coeff'!$G$6+$BB89*'Norm-coeff'!$H$6+$BC89*'Norm-coeff'!$I$6+$BD89*'Norm-coeff'!$J$6+$BE89*'Norm-coeff'!$K$6+$BF89*'Norm-coeff'!$L$6+$BG89*'Norm-coeff'!$M$6+$BH89*'Norm-coeff'!$N$6+$BI89*'Norm-coeff'!$O$6</f>
        <v>-1.48700885495103E-2</v>
      </c>
      <c r="BT89" s="54">
        <f>'Norm-coeff'!$C$7+$AX89*'Norm-coeff'!$D$7+$AY89*'Norm-coeff'!$E$7+$AZ89*'Norm-coeff'!$F$7+$BA89*'Norm-coeff'!$G$7+$BB89*'Norm-coeff'!$H$7+$BC89*'Norm-coeff'!$I$7+$BD89*'Norm-coeff'!$J$7+$BE89*'Norm-coeff'!$K$7+$BF89*'Norm-coeff'!$L$7+$BG89*'Norm-coeff'!$M$7+$BH89*'Norm-coeff'!$N$7+$BI89*'Norm-coeff'!$O$7</f>
        <v>2.0907583608832998</v>
      </c>
      <c r="BU89" s="54">
        <f>'Norm-coeff'!$C$8+$AX89*'Norm-coeff'!$D$8+$AY89*'Norm-coeff'!$E$8+$AZ89*'Norm-coeff'!$F$8+$BA89*'Norm-coeff'!$G$8+$BB89*'Norm-coeff'!$H$8+$BC89*'Norm-coeff'!$I$8+$BD89*'Norm-coeff'!$J$8+$BE89*'Norm-coeff'!$K$8+$BF89*'Norm-coeff'!$L$8+$BG89*'Norm-coeff'!$M$8+$BH89*'Norm-coeff'!$N$8+$BI89*'Norm-coeff'!$O$8</f>
        <v>0.65894159836244504</v>
      </c>
      <c r="BV89" s="54">
        <f>'Norm-coeff'!$C$9+$AX89*'Norm-coeff'!$D$9+$AY89*'Norm-coeff'!$E$9+$AZ89*'Norm-coeff'!$F$9+$BA89*'Norm-coeff'!$G$9+$BB89*'Norm-coeff'!$H$9+$BC89*'Norm-coeff'!$I$9+$BD89*'Norm-coeff'!$J$9+$BE89*'Norm-coeff'!$K$9+$BF89*'Norm-coeff'!$L$9+$BG89*'Norm-coeff'!$M$9+$BH89*'Norm-coeff'!$N$9+$BI89*'Norm-coeff'!$O$9</f>
        <v>1.48961085014701</v>
      </c>
      <c r="BW89" s="54">
        <f>'Norm-coeff'!$C$10+$AX89*'Norm-coeff'!$D$10+$AY89*'Norm-coeff'!$E$10+$AZ89*'Norm-coeff'!$F$10+$BA89*'Norm-coeff'!$G$10+$BB89*'Norm-coeff'!$H$10+$BC89*'Norm-coeff'!$I$10+$BD89*'Norm-coeff'!$J$10+$BE89*'Norm-coeff'!$K$10+$BF89*'Norm-coeff'!$L$10+$BG89*'Norm-coeff'!$M$10+$BH89*'Norm-coeff'!$N$10+$BI89*'Norm-coeff'!$O$10</f>
        <v>1.42058735749591</v>
      </c>
      <c r="BX89" s="54">
        <f>'Norm-coeff'!$C$11+$AX89*'Norm-coeff'!$D$11+$AY89*'Norm-coeff'!$E$11+$AZ89*'Norm-coeff'!$F$11+$BA89*'Norm-coeff'!$G$11+$BB89*'Norm-coeff'!$H$11+$BC89*'Norm-coeff'!$I$11+$BD89*'Norm-coeff'!$J$11+$BE89*'Norm-coeff'!$K$11+$BF89*'Norm-coeff'!$L$11+$BG89*'Norm-coeff'!$M$11+$BH89*'Norm-coeff'!$N$11+$BI89*'Norm-coeff'!$O$11</f>
        <v>0.221233014421479</v>
      </c>
      <c r="BY89" s="54">
        <f>'Norm-coeff'!$C$12+$AX89*'Norm-coeff'!$D$12+$AY89*'Norm-coeff'!$E$12+$AZ89*'Norm-coeff'!$F$12+$BA89*'Norm-coeff'!$G$12+$BB89*'Norm-coeff'!$H$12+$BC89*'Norm-coeff'!$I$12+$BD89*'Norm-coeff'!$J$12+$BE89*'Norm-coeff'!$K$12+$BF89*'Norm-coeff'!$L$12+$BG89*'Norm-coeff'!$M$12+$BH89*'Norm-coeff'!$N$12+$BI89*'Norm-coeff'!$O$12</f>
        <v>0.283527502056037</v>
      </c>
      <c r="BZ89" s="54">
        <f>'Norm-coeff'!$C$13+$AX89*'Norm-coeff'!$D$13+$AY89*'Norm-coeff'!$E$13+$AZ89*'Norm-coeff'!$F$13+$BA89*'Norm-coeff'!$G$13+$BB89*'Norm-coeff'!$H$13+$BC89*'Norm-coeff'!$I$13+$BD89*'Norm-coeff'!$J$13+$BE89*'Norm-coeff'!$K$13+$BF89*'Norm-coeff'!$L$13+$BG89*'Norm-coeff'!$M$13+$BH89*'Norm-coeff'!$N$13+$BI89*'Norm-coeff'!$O$13</f>
        <v>-4.1864930554451202E-2</v>
      </c>
      <c r="CA89" s="54">
        <f>'Norm-coeff'!$C$14+$AX89*'Norm-coeff'!$D$14+$AY89*'Norm-coeff'!$E$14+$AZ89*'Norm-coeff'!$F$14+$BA89*'Norm-coeff'!$G$14+$BB89*'Norm-coeff'!$H$14+$BC89*'Norm-coeff'!$I$14+$BD89*'Norm-coeff'!$J$14+$BE89*'Norm-coeff'!$K$14+$BF89*'Norm-coeff'!$L$14+$BG89*'Norm-coeff'!$M$14+$BH89*'Norm-coeff'!$N$14+$BI89*'Norm-coeff'!$O$14</f>
        <v>4.2526983164477103</v>
      </c>
      <c r="CC89" s="54">
        <f t="shared" si="491"/>
        <v>0</v>
      </c>
      <c r="CG89" s="54">
        <f t="shared" si="367"/>
        <v>0</v>
      </c>
      <c r="CH89" s="54">
        <f t="shared" si="345"/>
        <v>0</v>
      </c>
      <c r="CI89" s="54">
        <f t="shared" si="368"/>
        <v>0</v>
      </c>
      <c r="CJ89" s="56">
        <f t="shared" si="369"/>
        <v>0</v>
      </c>
      <c r="CK89" s="54">
        <f t="shared" si="370"/>
        <v>0</v>
      </c>
      <c r="CL89" s="54">
        <f t="shared" si="371"/>
        <v>0</v>
      </c>
      <c r="CM89" s="54">
        <f t="shared" si="372"/>
        <v>0</v>
      </c>
      <c r="CN89" s="54">
        <f t="shared" si="373"/>
        <v>0</v>
      </c>
      <c r="CO89" s="54">
        <f t="shared" si="374"/>
        <v>0</v>
      </c>
      <c r="CP89" s="54">
        <f t="shared" si="375"/>
        <v>0</v>
      </c>
      <c r="CQ89" s="54">
        <f t="shared" si="376"/>
        <v>0</v>
      </c>
      <c r="CR89" s="54">
        <f t="shared" si="377"/>
        <v>0</v>
      </c>
      <c r="CS89" s="54">
        <f t="shared" si="378"/>
        <v>0</v>
      </c>
      <c r="CU89" s="54">
        <f t="shared" si="379"/>
        <v>0</v>
      </c>
      <c r="CV89" s="54">
        <f t="shared" si="380"/>
        <v>0</v>
      </c>
      <c r="CW89" s="54">
        <f t="shared" si="381"/>
        <v>0</v>
      </c>
      <c r="CX89" s="54">
        <f t="shared" si="382"/>
        <v>0</v>
      </c>
      <c r="CZ89" s="54">
        <f t="shared" si="383"/>
        <v>0</v>
      </c>
      <c r="DA89" s="54">
        <f t="shared" si="384"/>
        <v>0</v>
      </c>
      <c r="DB89" s="54">
        <f t="shared" si="385"/>
        <v>0</v>
      </c>
      <c r="DC89" s="54">
        <f t="shared" si="386"/>
        <v>0</v>
      </c>
      <c r="DD89" s="54">
        <f t="shared" si="387"/>
        <v>0</v>
      </c>
      <c r="DE89" s="54">
        <f t="shared" si="388"/>
        <v>0</v>
      </c>
      <c r="DF89" s="54">
        <f t="shared" si="389"/>
        <v>0</v>
      </c>
      <c r="DG89" s="54">
        <f t="shared" si="390"/>
        <v>2</v>
      </c>
      <c r="DH89" s="71">
        <f t="shared" si="391"/>
        <v>0</v>
      </c>
      <c r="DI89" s="71">
        <f t="shared" si="392"/>
        <v>0</v>
      </c>
      <c r="DJ89" s="54">
        <f t="shared" si="393"/>
        <v>0</v>
      </c>
      <c r="DK89" s="54">
        <f t="shared" si="394"/>
        <v>2</v>
      </c>
      <c r="DL89" s="4">
        <f t="shared" si="319"/>
        <v>0</v>
      </c>
      <c r="DM89" s="3">
        <f t="shared" si="395"/>
        <v>0</v>
      </c>
      <c r="DN89" s="3">
        <f t="shared" si="396"/>
        <v>0</v>
      </c>
      <c r="DO89" s="4" t="e">
        <f t="shared" si="397"/>
        <v>#DIV/0!</v>
      </c>
      <c r="DP89" s="57"/>
      <c r="DQ89" s="57"/>
      <c r="DR89" s="56">
        <f t="shared" si="320"/>
        <v>2</v>
      </c>
      <c r="DS89" s="56">
        <f t="shared" si="321"/>
        <v>0</v>
      </c>
      <c r="DT89" s="38">
        <f t="shared" si="322"/>
        <v>0</v>
      </c>
      <c r="DU89" s="38">
        <f t="shared" si="398"/>
        <v>2</v>
      </c>
      <c r="DV89" s="38">
        <f t="shared" si="323"/>
        <v>0</v>
      </c>
      <c r="DW89" s="39">
        <f t="shared" si="324"/>
        <v>0</v>
      </c>
      <c r="DX89" s="39">
        <f t="shared" si="325"/>
        <v>0</v>
      </c>
      <c r="DY89" s="39">
        <f t="shared" si="326"/>
        <v>0</v>
      </c>
      <c r="DZ89" s="39">
        <f t="shared" si="327"/>
        <v>0</v>
      </c>
      <c r="EA89" s="39">
        <f t="shared" si="328"/>
        <v>0</v>
      </c>
      <c r="EB89" s="37" t="e">
        <f t="shared" si="399"/>
        <v>#DIV/0!</v>
      </c>
      <c r="EC89" s="37" t="e">
        <f t="shared" si="400"/>
        <v>#DIV/0!</v>
      </c>
      <c r="ED89" s="37" t="e">
        <f t="shared" si="401"/>
        <v>#DIV/0!</v>
      </c>
      <c r="EE89" s="37" t="e">
        <f t="shared" si="402"/>
        <v>#DIV/0!</v>
      </c>
      <c r="EF89" s="39" t="e">
        <f t="shared" si="403"/>
        <v>#DIV/0!</v>
      </c>
      <c r="EG89" s="37" t="e">
        <f t="shared" si="404"/>
        <v>#DIV/0!</v>
      </c>
      <c r="EH89" s="37" t="e">
        <f t="shared" si="405"/>
        <v>#DIV/0!</v>
      </c>
      <c r="EI89" s="11" t="b">
        <f t="shared" si="406"/>
        <v>1</v>
      </c>
      <c r="EJ89" s="11" t="b">
        <f t="shared" si="407"/>
        <v>0</v>
      </c>
      <c r="EK89" s="39" t="e">
        <f t="shared" si="408"/>
        <v>#DIV/0!</v>
      </c>
      <c r="EL89" s="39" t="e">
        <f t="shared" si="409"/>
        <v>#DIV/0!</v>
      </c>
      <c r="EM89" s="39" t="e">
        <f t="shared" si="410"/>
        <v>#DIV/0!</v>
      </c>
      <c r="EN89" s="39" t="e">
        <f t="shared" si="411"/>
        <v>#DIV/0!</v>
      </c>
      <c r="EO89" s="39" t="e">
        <f t="shared" si="412"/>
        <v>#DIV/0!</v>
      </c>
      <c r="EP89" s="39" t="e">
        <f t="shared" si="413"/>
        <v>#DIV/0!</v>
      </c>
      <c r="EQ89" s="39" t="e">
        <f t="shared" si="414"/>
        <v>#DIV/0!</v>
      </c>
      <c r="ER89" s="39" t="e">
        <f t="shared" si="415"/>
        <v>#DIV/0!</v>
      </c>
      <c r="ES89" s="58" t="str">
        <f t="shared" si="416"/>
        <v>(OH,F,Cl)-dominate amphibole</v>
      </c>
      <c r="ET89" s="58" t="e">
        <f t="shared" si="417"/>
        <v>#N/A</v>
      </c>
      <c r="EU89" s="56">
        <f t="shared" si="329"/>
        <v>0</v>
      </c>
      <c r="EV89" s="56">
        <f t="shared" si="330"/>
        <v>0</v>
      </c>
      <c r="EW89" s="56">
        <f t="shared" si="331"/>
        <v>0</v>
      </c>
      <c r="EX89" s="56">
        <f t="shared" si="332"/>
        <v>0</v>
      </c>
      <c r="EY89" s="56">
        <f t="shared" si="333"/>
        <v>0</v>
      </c>
      <c r="EZ89" s="56">
        <f t="shared" si="334"/>
        <v>0</v>
      </c>
      <c r="FA89" s="39">
        <f t="shared" si="335"/>
        <v>0</v>
      </c>
      <c r="FB89" s="39">
        <f t="shared" si="336"/>
        <v>0</v>
      </c>
      <c r="FC89" s="54">
        <f t="shared" si="337"/>
        <v>0</v>
      </c>
      <c r="FD89" s="54">
        <f t="shared" si="338"/>
        <v>0</v>
      </c>
      <c r="FE89" s="39">
        <f t="shared" si="339"/>
        <v>0</v>
      </c>
      <c r="FF89" s="54">
        <f t="shared" si="340"/>
        <v>0</v>
      </c>
      <c r="FG89" s="39">
        <f t="shared" si="341"/>
        <v>0</v>
      </c>
      <c r="FH89" s="39">
        <f t="shared" si="418"/>
        <v>0</v>
      </c>
      <c r="FI89" s="39">
        <f t="shared" si="419"/>
        <v>0</v>
      </c>
      <c r="FJ89" s="39">
        <f t="shared" si="420"/>
        <v>0</v>
      </c>
      <c r="FK89" s="39" t="e">
        <f t="shared" si="421"/>
        <v>#DIV/0!</v>
      </c>
      <c r="FL89" s="39" t="e">
        <f t="shared" si="422"/>
        <v>#DIV/0!</v>
      </c>
      <c r="FM89" s="39" t="e">
        <f t="shared" si="423"/>
        <v>#DIV/0!</v>
      </c>
      <c r="FN89" s="39">
        <f t="shared" si="424"/>
        <v>1</v>
      </c>
      <c r="FO89" s="39">
        <f t="shared" si="342"/>
        <v>0</v>
      </c>
      <c r="FP89" s="39">
        <f t="shared" si="343"/>
        <v>0</v>
      </c>
      <c r="FQ89" s="39">
        <f t="shared" si="344"/>
        <v>0</v>
      </c>
      <c r="FR89" s="39">
        <f t="shared" si="425"/>
        <v>0</v>
      </c>
      <c r="FS89" s="39">
        <f t="shared" si="426"/>
        <v>0</v>
      </c>
      <c r="FU89" s="39" t="e">
        <f t="shared" si="427"/>
        <v>#DIV/0!</v>
      </c>
      <c r="FV89" s="39" t="e">
        <f t="shared" si="428"/>
        <v>#DIV/0!</v>
      </c>
      <c r="FW89" s="39" t="e">
        <f t="shared" si="429"/>
        <v>#DIV/0!</v>
      </c>
      <c r="FY89" s="39" t="e">
        <f t="shared" si="430"/>
        <v>#DIV/0!</v>
      </c>
      <c r="FZ89" s="39" t="e">
        <f t="shared" si="431"/>
        <v>#DIV/0!</v>
      </c>
      <c r="GA89" s="39" t="e">
        <f t="shared" si="432"/>
        <v>#DIV/0!</v>
      </c>
      <c r="GB89" s="39" t="e">
        <f t="shared" si="433"/>
        <v>#DIV/0!</v>
      </c>
      <c r="GC89" s="39" t="e">
        <f t="shared" si="434"/>
        <v>#DIV/0!</v>
      </c>
      <c r="GD89" s="39" t="e">
        <f t="shared" si="435"/>
        <v>#DIV/0!</v>
      </c>
      <c r="GE89" s="39" t="e">
        <f t="shared" si="436"/>
        <v>#DIV/0!</v>
      </c>
      <c r="GF89" s="39" t="e">
        <f t="shared" si="437"/>
        <v>#DIV/0!</v>
      </c>
      <c r="GG89" s="39" t="e">
        <f t="shared" si="438"/>
        <v>#DIV/0!</v>
      </c>
      <c r="GH89" s="39" t="e">
        <f t="shared" si="439"/>
        <v>#DIV/0!</v>
      </c>
      <c r="GI89" s="39"/>
      <c r="GJ89" s="39" t="e">
        <f t="shared" si="440"/>
        <v>#DIV/0!</v>
      </c>
      <c r="GK89" s="39" t="e">
        <f t="shared" si="441"/>
        <v>#DIV/0!</v>
      </c>
      <c r="GL89" s="39" t="e">
        <f t="shared" si="442"/>
        <v>#DIV/0!</v>
      </c>
      <c r="GM89" s="39" t="e">
        <f t="shared" si="443"/>
        <v>#DIV/0!</v>
      </c>
      <c r="GN89" s="39" t="e">
        <f t="shared" si="444"/>
        <v>#DIV/0!</v>
      </c>
      <c r="GO89" s="57"/>
      <c r="GP89" s="57" t="e">
        <f t="shared" si="445"/>
        <v>#DIV/0!</v>
      </c>
      <c r="GQ89" s="59" t="e">
        <f t="shared" si="446"/>
        <v>#DIV/0!</v>
      </c>
      <c r="GR89" s="41" t="e">
        <f t="shared" si="447"/>
        <v>#DIV/0!</v>
      </c>
      <c r="GS89" s="57" t="e">
        <f t="shared" si="448"/>
        <v>#DIV/0!</v>
      </c>
      <c r="GT89" s="57" t="e">
        <f t="shared" si="449"/>
        <v>#DIV/0!</v>
      </c>
      <c r="GU89" s="57" t="e">
        <f t="shared" si="450"/>
        <v>#DIV/0!</v>
      </c>
      <c r="GV89" s="57"/>
      <c r="GW89" s="42" t="e">
        <f t="shared" si="451"/>
        <v>#DIV/0!</v>
      </c>
      <c r="GX89" s="42" t="e">
        <f t="shared" si="452"/>
        <v>#DIV/0!</v>
      </c>
      <c r="GY89" s="42" t="e">
        <f t="shared" si="453"/>
        <v>#DIV/0!</v>
      </c>
      <c r="GZ89" s="57"/>
      <c r="HA89" s="2" t="e">
        <f t="shared" si="454"/>
        <v>#DIV/0!</v>
      </c>
      <c r="HB89" s="2" t="e">
        <f t="shared" si="455"/>
        <v>#DIV/0!</v>
      </c>
      <c r="HC89" s="2" t="e">
        <f t="shared" si="456"/>
        <v>#DIV/0!</v>
      </c>
      <c r="HD89" s="2" t="e">
        <f t="shared" si="457"/>
        <v>#DIV/0!</v>
      </c>
      <c r="HE89" s="2" t="e">
        <f t="shared" si="458"/>
        <v>#DIV/0!</v>
      </c>
      <c r="HF89" s="2" t="e">
        <f t="shared" si="459"/>
        <v>#DIV/0!</v>
      </c>
      <c r="HG89" s="2" t="e">
        <f t="shared" si="460"/>
        <v>#DIV/0!</v>
      </c>
      <c r="HH89" s="2" t="e">
        <f t="shared" si="461"/>
        <v>#DIV/0!</v>
      </c>
      <c r="HI89" s="2" t="e">
        <f t="shared" si="462"/>
        <v>#DIV/0!</v>
      </c>
      <c r="HJ89" s="11" t="e">
        <f t="shared" si="463"/>
        <v>#DIV/0!</v>
      </c>
      <c r="HK89" s="60" t="e">
        <f t="shared" si="464"/>
        <v>#DIV/0!</v>
      </c>
      <c r="HL89" s="57"/>
      <c r="HM89" s="57" t="e">
        <f t="shared" si="465"/>
        <v>#DIV/0!</v>
      </c>
      <c r="HN89" s="57" t="e">
        <f t="shared" si="466"/>
        <v>#DIV/0!</v>
      </c>
      <c r="HO89" s="57" t="e">
        <f t="shared" si="467"/>
        <v>#DIV/0!</v>
      </c>
      <c r="HP89" s="57" t="e">
        <f t="shared" si="468"/>
        <v>#DIV/0!</v>
      </c>
      <c r="HQ89" s="57" t="e">
        <f t="shared" si="469"/>
        <v>#DIV/0!</v>
      </c>
      <c r="HR89" s="57"/>
      <c r="HS89" s="57" t="e">
        <f t="shared" si="470"/>
        <v>#DIV/0!</v>
      </c>
      <c r="HT89" s="57" t="e">
        <f t="shared" si="471"/>
        <v>#DIV/0!</v>
      </c>
      <c r="HU89" s="57" t="e">
        <f t="shared" si="472"/>
        <v>#DIV/0!</v>
      </c>
      <c r="HV89" s="57" t="e">
        <f t="shared" si="473"/>
        <v>#DIV/0!</v>
      </c>
      <c r="HW89" s="57" t="e">
        <f t="shared" si="474"/>
        <v>#DIV/0!</v>
      </c>
      <c r="HX89" s="57"/>
      <c r="HY89" s="57" t="e">
        <f t="shared" si="475"/>
        <v>#DIV/0!</v>
      </c>
      <c r="HZ89" s="57" t="e">
        <f t="shared" si="476"/>
        <v>#DIV/0!</v>
      </c>
      <c r="IA89" s="57"/>
      <c r="IB89" s="61">
        <f t="shared" si="477"/>
        <v>0</v>
      </c>
      <c r="IC89" s="57" t="str">
        <f t="shared" si="478"/>
        <v/>
      </c>
      <c r="ID89" s="42"/>
      <c r="IE89" s="2" t="str">
        <f t="shared" si="479"/>
        <v/>
      </c>
      <c r="IF89" s="60" t="e">
        <f t="shared" si="480"/>
        <v>#DIV/0!</v>
      </c>
      <c r="IG89" s="60" t="str">
        <f t="shared" si="481"/>
        <v/>
      </c>
      <c r="IH89" s="60" t="str">
        <f t="shared" si="482"/>
        <v>zinco-</v>
      </c>
      <c r="II89" s="60" t="str">
        <f t="shared" si="483"/>
        <v>mangano-</v>
      </c>
      <c r="IJ89" s="60" t="e">
        <f t="shared" si="484"/>
        <v>#DIV/0!</v>
      </c>
      <c r="IK89" s="60" t="e">
        <f t="shared" si="485"/>
        <v>#DIV/0!</v>
      </c>
      <c r="IL89" s="60" t="e">
        <f t="shared" si="486"/>
        <v>#DIV/0!</v>
      </c>
      <c r="IM89" s="60" t="e">
        <f t="shared" si="487"/>
        <v>#DIV/0!</v>
      </c>
      <c r="IN89" s="60" t="str">
        <f t="shared" si="488"/>
        <v/>
      </c>
      <c r="IO89" s="60" t="str">
        <f t="shared" si="489"/>
        <v/>
      </c>
      <c r="IP89" s="57"/>
      <c r="IQ89" s="57" t="str">
        <f t="shared" si="490"/>
        <v>ERROR!!</v>
      </c>
    </row>
    <row r="90" spans="1:251">
      <c r="A90"/>
      <c r="B90"/>
      <c r="C90"/>
      <c r="D90"/>
      <c r="E90"/>
      <c r="F90" t="s">
        <v>196</v>
      </c>
      <c r="G90" s="69"/>
      <c r="H90" s="69"/>
      <c r="I90" s="69"/>
      <c r="J90" s="69"/>
      <c r="K90"/>
      <c r="L90" s="69"/>
      <c r="M90"/>
      <c r="N90" s="69"/>
      <c r="O90" s="69"/>
      <c r="P90" s="69"/>
      <c r="Q90" s="69"/>
      <c r="R90" s="69"/>
      <c r="S90" s="67"/>
      <c r="T90" s="67"/>
      <c r="U90" s="69"/>
      <c r="V90"/>
      <c r="W90"/>
      <c r="X90" s="29">
        <f t="shared" si="346"/>
        <v>0</v>
      </c>
      <c r="Y90" s="29">
        <f t="shared" si="347"/>
        <v>0</v>
      </c>
      <c r="Z90" s="29" t="e">
        <f t="shared" si="348"/>
        <v>#DIV/0!</v>
      </c>
      <c r="AA90" s="29" t="e">
        <f t="shared" si="349"/>
        <v>#DIV/0!</v>
      </c>
      <c r="AB90" s="29" t="e">
        <f t="shared" si="350"/>
        <v>#DIV/0!</v>
      </c>
      <c r="AC90" s="29" t="e">
        <f t="shared" si="351"/>
        <v>#DIV/0!</v>
      </c>
      <c r="AF90" s="23">
        <v>60.084299999999999</v>
      </c>
      <c r="AG90" s="23">
        <v>79.878799999999998</v>
      </c>
      <c r="AH90" s="23">
        <v>101.96120000000001</v>
      </c>
      <c r="AI90" s="23">
        <v>151.99039999999999</v>
      </c>
      <c r="AJ90" s="23">
        <v>159.69</v>
      </c>
      <c r="AK90" s="23">
        <v>71.846400000000003</v>
      </c>
      <c r="AL90" s="23">
        <v>70.9375</v>
      </c>
      <c r="AM90" s="23">
        <v>40.304400000000001</v>
      </c>
      <c r="AN90" s="23">
        <v>56.077399999999997</v>
      </c>
      <c r="AO90" s="23">
        <v>61.978999999999999</v>
      </c>
      <c r="AP90" s="23">
        <v>94.195999999999998</v>
      </c>
      <c r="AQ90" s="23">
        <v>18.998000000000001</v>
      </c>
      <c r="AR90" s="23">
        <v>35.450000000000003</v>
      </c>
      <c r="AS90" s="23">
        <v>29.88</v>
      </c>
      <c r="AT90" s="23">
        <v>74.691999999999993</v>
      </c>
      <c r="AU90" s="23">
        <v>81.39</v>
      </c>
      <c r="AX90" s="54">
        <f t="shared" si="352"/>
        <v>0</v>
      </c>
      <c r="AY90" s="54">
        <f t="shared" si="353"/>
        <v>0</v>
      </c>
      <c r="AZ90" s="54">
        <f t="shared" si="354"/>
        <v>0</v>
      </c>
      <c r="BA90" s="54">
        <f t="shared" si="355"/>
        <v>0</v>
      </c>
      <c r="BB90" s="54">
        <f t="shared" si="356"/>
        <v>0</v>
      </c>
      <c r="BC90" s="54">
        <f t="shared" si="357"/>
        <v>0</v>
      </c>
      <c r="BD90" s="54">
        <f t="shared" si="358"/>
        <v>0</v>
      </c>
      <c r="BE90" s="54">
        <f t="shared" si="359"/>
        <v>0</v>
      </c>
      <c r="BF90" s="54">
        <f t="shared" si="360"/>
        <v>0</v>
      </c>
      <c r="BG90" s="54">
        <f t="shared" si="361"/>
        <v>0</v>
      </c>
      <c r="BH90" s="54">
        <f t="shared" si="362"/>
        <v>0</v>
      </c>
      <c r="BI90" s="54">
        <f t="shared" si="363"/>
        <v>0</v>
      </c>
      <c r="BJ90" s="54">
        <f t="shared" si="364"/>
        <v>0</v>
      </c>
      <c r="BK90" s="54">
        <f t="shared" si="365"/>
        <v>0</v>
      </c>
      <c r="BL90" s="54">
        <f t="shared" si="366"/>
        <v>0</v>
      </c>
      <c r="BM90" s="42"/>
      <c r="BO90" s="54">
        <f>'Norm-coeff'!$C$2+$AX90*'Norm-coeff'!$D$2+$AY90*'Norm-coeff'!$E$2+$AZ90*'Norm-coeff'!$F$2+$BA90*'Norm-coeff'!$G$2+$BB90*'Norm-coeff'!$H$2+$BC90*'Norm-coeff'!$I$2+$BD90*'Norm-coeff'!$J$2+$BE90*'Norm-coeff'!$K$2+$BF90*'Norm-coeff'!$L$2+$BG90*'Norm-coeff'!$M$2+$BH90*'Norm-coeff'!$N$2+$BI90*'Norm-coeff'!$O$2</f>
        <v>5.4045421474420303</v>
      </c>
      <c r="BP90" s="54">
        <f>'Norm-coeff'!$C$3+$AX90*'Norm-coeff'!$D$3+$AY90*'Norm-coeff'!$E$3+$AZ90*'Norm-coeff'!$F$3+$BA90*'Norm-coeff'!$G$3+$BB90*'Norm-coeff'!$H$3+$BC90*'Norm-coeff'!$I$3+$BD90*'Norm-coeff'!$J$3+$BE90*'Norm-coeff'!$K$3+$BF90*'Norm-coeff'!$L$3+$BG90*'Norm-coeff'!$M$3+$BH90*'Norm-coeff'!$N$3+$BI90*'Norm-coeff'!$O$3</f>
        <v>3.15319116612705</v>
      </c>
      <c r="BQ90" s="54">
        <f>'Norm-coeff'!$C$4+$AX90*'Norm-coeff'!$D$4+$AY90*'Norm-coeff'!$E$4+$AZ90*'Norm-coeff'!$F$4+$BA90*'Norm-coeff'!$G$4+$BB90*'Norm-coeff'!$H$4+$BC90*'Norm-coeff'!$I$4+$BD90*'Norm-coeff'!$J$4+$BE90*'Norm-coeff'!$K$4+$BF90*'Norm-coeff'!$L$4+$BG90*'Norm-coeff'!$M$4+$BH90*'Norm-coeff'!$N$4+$BI90*'Norm-coeff'!$O$4</f>
        <v>1.42115649462768</v>
      </c>
      <c r="BR90" s="54">
        <f>'Norm-coeff'!$C$5+$AX90*'Norm-coeff'!$D$5+$AY90*'Norm-coeff'!$E$5+$AZ90*'Norm-coeff'!$F$5+$BA90*'Norm-coeff'!$G$5+$BB90*'Norm-coeff'!$H$5+$BC90*'Norm-coeff'!$I$5+$BD90*'Norm-coeff'!$J$5+$BE90*'Norm-coeff'!$K$5+$BF90*'Norm-coeff'!$L$5+$BG90*'Norm-coeff'!$M$5+$BH90*'Norm-coeff'!$N$5+$BI90*'Norm-coeff'!$O$5</f>
        <v>1.0553329241296201</v>
      </c>
      <c r="BS90" s="54">
        <f>'Norm-coeff'!$C$6+$AX90*'Norm-coeff'!$D$6+$AY90*'Norm-coeff'!$E$6+$AZ90*'Norm-coeff'!$F$6+$BA90*'Norm-coeff'!$G$6+$BB90*'Norm-coeff'!$H$6+$BC90*'Norm-coeff'!$I$6+$BD90*'Norm-coeff'!$J$6+$BE90*'Norm-coeff'!$K$6+$BF90*'Norm-coeff'!$L$6+$BG90*'Norm-coeff'!$M$6+$BH90*'Norm-coeff'!$N$6+$BI90*'Norm-coeff'!$O$6</f>
        <v>-1.48700885495103E-2</v>
      </c>
      <c r="BT90" s="54">
        <f>'Norm-coeff'!$C$7+$AX90*'Norm-coeff'!$D$7+$AY90*'Norm-coeff'!$E$7+$AZ90*'Norm-coeff'!$F$7+$BA90*'Norm-coeff'!$G$7+$BB90*'Norm-coeff'!$H$7+$BC90*'Norm-coeff'!$I$7+$BD90*'Norm-coeff'!$J$7+$BE90*'Norm-coeff'!$K$7+$BF90*'Norm-coeff'!$L$7+$BG90*'Norm-coeff'!$M$7+$BH90*'Norm-coeff'!$N$7+$BI90*'Norm-coeff'!$O$7</f>
        <v>2.0907583608832998</v>
      </c>
      <c r="BU90" s="54">
        <f>'Norm-coeff'!$C$8+$AX90*'Norm-coeff'!$D$8+$AY90*'Norm-coeff'!$E$8+$AZ90*'Norm-coeff'!$F$8+$BA90*'Norm-coeff'!$G$8+$BB90*'Norm-coeff'!$H$8+$BC90*'Norm-coeff'!$I$8+$BD90*'Norm-coeff'!$J$8+$BE90*'Norm-coeff'!$K$8+$BF90*'Norm-coeff'!$L$8+$BG90*'Norm-coeff'!$M$8+$BH90*'Norm-coeff'!$N$8+$BI90*'Norm-coeff'!$O$8</f>
        <v>0.65894159836244504</v>
      </c>
      <c r="BV90" s="54">
        <f>'Norm-coeff'!$C$9+$AX90*'Norm-coeff'!$D$9+$AY90*'Norm-coeff'!$E$9+$AZ90*'Norm-coeff'!$F$9+$BA90*'Norm-coeff'!$G$9+$BB90*'Norm-coeff'!$H$9+$BC90*'Norm-coeff'!$I$9+$BD90*'Norm-coeff'!$J$9+$BE90*'Norm-coeff'!$K$9+$BF90*'Norm-coeff'!$L$9+$BG90*'Norm-coeff'!$M$9+$BH90*'Norm-coeff'!$N$9+$BI90*'Norm-coeff'!$O$9</f>
        <v>1.48961085014701</v>
      </c>
      <c r="BW90" s="54">
        <f>'Norm-coeff'!$C$10+$AX90*'Norm-coeff'!$D$10+$AY90*'Norm-coeff'!$E$10+$AZ90*'Norm-coeff'!$F$10+$BA90*'Norm-coeff'!$G$10+$BB90*'Norm-coeff'!$H$10+$BC90*'Norm-coeff'!$I$10+$BD90*'Norm-coeff'!$J$10+$BE90*'Norm-coeff'!$K$10+$BF90*'Norm-coeff'!$L$10+$BG90*'Norm-coeff'!$M$10+$BH90*'Norm-coeff'!$N$10+$BI90*'Norm-coeff'!$O$10</f>
        <v>1.42058735749591</v>
      </c>
      <c r="BX90" s="54">
        <f>'Norm-coeff'!$C$11+$AX90*'Norm-coeff'!$D$11+$AY90*'Norm-coeff'!$E$11+$AZ90*'Norm-coeff'!$F$11+$BA90*'Norm-coeff'!$G$11+$BB90*'Norm-coeff'!$H$11+$BC90*'Norm-coeff'!$I$11+$BD90*'Norm-coeff'!$J$11+$BE90*'Norm-coeff'!$K$11+$BF90*'Norm-coeff'!$L$11+$BG90*'Norm-coeff'!$M$11+$BH90*'Norm-coeff'!$N$11+$BI90*'Norm-coeff'!$O$11</f>
        <v>0.221233014421479</v>
      </c>
      <c r="BY90" s="54">
        <f>'Norm-coeff'!$C$12+$AX90*'Norm-coeff'!$D$12+$AY90*'Norm-coeff'!$E$12+$AZ90*'Norm-coeff'!$F$12+$BA90*'Norm-coeff'!$G$12+$BB90*'Norm-coeff'!$H$12+$BC90*'Norm-coeff'!$I$12+$BD90*'Norm-coeff'!$J$12+$BE90*'Norm-coeff'!$K$12+$BF90*'Norm-coeff'!$L$12+$BG90*'Norm-coeff'!$M$12+$BH90*'Norm-coeff'!$N$12+$BI90*'Norm-coeff'!$O$12</f>
        <v>0.283527502056037</v>
      </c>
      <c r="BZ90" s="54">
        <f>'Norm-coeff'!$C$13+$AX90*'Norm-coeff'!$D$13+$AY90*'Norm-coeff'!$E$13+$AZ90*'Norm-coeff'!$F$13+$BA90*'Norm-coeff'!$G$13+$BB90*'Norm-coeff'!$H$13+$BC90*'Norm-coeff'!$I$13+$BD90*'Norm-coeff'!$J$13+$BE90*'Norm-coeff'!$K$13+$BF90*'Norm-coeff'!$L$13+$BG90*'Norm-coeff'!$M$13+$BH90*'Norm-coeff'!$N$13+$BI90*'Norm-coeff'!$O$13</f>
        <v>-4.1864930554451202E-2</v>
      </c>
      <c r="CA90" s="54">
        <f>'Norm-coeff'!$C$14+$AX90*'Norm-coeff'!$D$14+$AY90*'Norm-coeff'!$E$14+$AZ90*'Norm-coeff'!$F$14+$BA90*'Norm-coeff'!$G$14+$BB90*'Norm-coeff'!$H$14+$BC90*'Norm-coeff'!$I$14+$BD90*'Norm-coeff'!$J$14+$BE90*'Norm-coeff'!$K$14+$BF90*'Norm-coeff'!$L$14+$BG90*'Norm-coeff'!$M$14+$BH90*'Norm-coeff'!$N$14+$BI90*'Norm-coeff'!$O$14</f>
        <v>4.2526983164477103</v>
      </c>
      <c r="CC90" s="54">
        <f t="shared" si="491"/>
        <v>0</v>
      </c>
      <c r="CG90" s="54">
        <f t="shared" si="367"/>
        <v>0</v>
      </c>
      <c r="CH90" s="54">
        <f t="shared" si="345"/>
        <v>0</v>
      </c>
      <c r="CI90" s="54">
        <f t="shared" si="368"/>
        <v>0</v>
      </c>
      <c r="CJ90" s="56">
        <f t="shared" si="369"/>
        <v>0</v>
      </c>
      <c r="CK90" s="54">
        <f t="shared" si="370"/>
        <v>0</v>
      </c>
      <c r="CL90" s="54">
        <f t="shared" si="371"/>
        <v>0</v>
      </c>
      <c r="CM90" s="54">
        <f t="shared" si="372"/>
        <v>0</v>
      </c>
      <c r="CN90" s="54">
        <f t="shared" si="373"/>
        <v>0</v>
      </c>
      <c r="CO90" s="54">
        <f t="shared" si="374"/>
        <v>0</v>
      </c>
      <c r="CP90" s="54">
        <f t="shared" si="375"/>
        <v>0</v>
      </c>
      <c r="CQ90" s="54">
        <f t="shared" si="376"/>
        <v>0</v>
      </c>
      <c r="CR90" s="54">
        <f t="shared" si="377"/>
        <v>0</v>
      </c>
      <c r="CS90" s="54">
        <f t="shared" si="378"/>
        <v>0</v>
      </c>
      <c r="CU90" s="54">
        <f t="shared" si="379"/>
        <v>0</v>
      </c>
      <c r="CV90" s="54">
        <f t="shared" si="380"/>
        <v>0</v>
      </c>
      <c r="CW90" s="54">
        <f t="shared" si="381"/>
        <v>0</v>
      </c>
      <c r="CX90" s="54">
        <f t="shared" si="382"/>
        <v>0</v>
      </c>
      <c r="CZ90" s="54">
        <f t="shared" si="383"/>
        <v>0</v>
      </c>
      <c r="DA90" s="54">
        <f t="shared" si="384"/>
        <v>0</v>
      </c>
      <c r="DB90" s="54">
        <f t="shared" si="385"/>
        <v>0</v>
      </c>
      <c r="DC90" s="54">
        <f t="shared" si="386"/>
        <v>0</v>
      </c>
      <c r="DD90" s="54">
        <f t="shared" si="387"/>
        <v>0</v>
      </c>
      <c r="DE90" s="54">
        <f t="shared" si="388"/>
        <v>0</v>
      </c>
      <c r="DF90" s="54">
        <f t="shared" si="389"/>
        <v>0</v>
      </c>
      <c r="DG90" s="54">
        <f t="shared" si="390"/>
        <v>2</v>
      </c>
      <c r="DH90" s="71">
        <f t="shared" si="391"/>
        <v>0</v>
      </c>
      <c r="DI90" s="71">
        <f t="shared" si="392"/>
        <v>0</v>
      </c>
      <c r="DJ90" s="54">
        <f t="shared" si="393"/>
        <v>0</v>
      </c>
      <c r="DK90" s="54">
        <f t="shared" si="394"/>
        <v>2</v>
      </c>
      <c r="DL90" s="4">
        <f t="shared" si="319"/>
        <v>0</v>
      </c>
      <c r="DM90" s="3">
        <f t="shared" si="395"/>
        <v>0</v>
      </c>
      <c r="DN90" s="3">
        <f t="shared" si="396"/>
        <v>0</v>
      </c>
      <c r="DO90" s="4" t="e">
        <f t="shared" si="397"/>
        <v>#DIV/0!</v>
      </c>
      <c r="DP90" s="57"/>
      <c r="DQ90" s="57"/>
      <c r="DR90" s="56">
        <f t="shared" si="320"/>
        <v>2</v>
      </c>
      <c r="DS90" s="56">
        <f t="shared" si="321"/>
        <v>0</v>
      </c>
      <c r="DT90" s="38">
        <f t="shared" si="322"/>
        <v>0</v>
      </c>
      <c r="DU90" s="38">
        <f t="shared" si="398"/>
        <v>2</v>
      </c>
      <c r="DV90" s="38">
        <f t="shared" si="323"/>
        <v>0</v>
      </c>
      <c r="DW90" s="39">
        <f t="shared" si="324"/>
        <v>0</v>
      </c>
      <c r="DX90" s="39">
        <f t="shared" si="325"/>
        <v>0</v>
      </c>
      <c r="DY90" s="39">
        <f t="shared" si="326"/>
        <v>0</v>
      </c>
      <c r="DZ90" s="39">
        <f t="shared" si="327"/>
        <v>0</v>
      </c>
      <c r="EA90" s="39">
        <f t="shared" si="328"/>
        <v>0</v>
      </c>
      <c r="EB90" s="37" t="e">
        <f t="shared" si="399"/>
        <v>#DIV/0!</v>
      </c>
      <c r="EC90" s="37" t="e">
        <f t="shared" si="400"/>
        <v>#DIV/0!</v>
      </c>
      <c r="ED90" s="37" t="e">
        <f t="shared" si="401"/>
        <v>#DIV/0!</v>
      </c>
      <c r="EE90" s="37" t="e">
        <f t="shared" si="402"/>
        <v>#DIV/0!</v>
      </c>
      <c r="EF90" s="39" t="e">
        <f t="shared" si="403"/>
        <v>#DIV/0!</v>
      </c>
      <c r="EG90" s="37" t="e">
        <f t="shared" si="404"/>
        <v>#DIV/0!</v>
      </c>
      <c r="EH90" s="37" t="e">
        <f t="shared" si="405"/>
        <v>#DIV/0!</v>
      </c>
      <c r="EI90" s="11" t="b">
        <f t="shared" si="406"/>
        <v>1</v>
      </c>
      <c r="EJ90" s="11" t="b">
        <f t="shared" si="407"/>
        <v>0</v>
      </c>
      <c r="EK90" s="39" t="e">
        <f t="shared" si="408"/>
        <v>#DIV/0!</v>
      </c>
      <c r="EL90" s="39" t="e">
        <f t="shared" si="409"/>
        <v>#DIV/0!</v>
      </c>
      <c r="EM90" s="39" t="e">
        <f t="shared" si="410"/>
        <v>#DIV/0!</v>
      </c>
      <c r="EN90" s="39" t="e">
        <f t="shared" si="411"/>
        <v>#DIV/0!</v>
      </c>
      <c r="EO90" s="39" t="e">
        <f t="shared" si="412"/>
        <v>#DIV/0!</v>
      </c>
      <c r="EP90" s="39" t="e">
        <f t="shared" si="413"/>
        <v>#DIV/0!</v>
      </c>
      <c r="EQ90" s="39" t="e">
        <f t="shared" si="414"/>
        <v>#DIV/0!</v>
      </c>
      <c r="ER90" s="39" t="e">
        <f t="shared" si="415"/>
        <v>#DIV/0!</v>
      </c>
      <c r="ES90" s="58" t="str">
        <f t="shared" si="416"/>
        <v>(OH,F,Cl)-dominate amphibole</v>
      </c>
      <c r="ET90" s="58" t="e">
        <f t="shared" si="417"/>
        <v>#N/A</v>
      </c>
      <c r="EU90" s="56">
        <f t="shared" si="329"/>
        <v>0</v>
      </c>
      <c r="EV90" s="56">
        <f t="shared" si="330"/>
        <v>0</v>
      </c>
      <c r="EW90" s="56">
        <f t="shared" si="331"/>
        <v>0</v>
      </c>
      <c r="EX90" s="56">
        <f t="shared" si="332"/>
        <v>0</v>
      </c>
      <c r="EY90" s="56">
        <f t="shared" si="333"/>
        <v>0</v>
      </c>
      <c r="EZ90" s="56">
        <f t="shared" si="334"/>
        <v>0</v>
      </c>
      <c r="FA90" s="39">
        <f t="shared" si="335"/>
        <v>0</v>
      </c>
      <c r="FB90" s="39">
        <f t="shared" si="336"/>
        <v>0</v>
      </c>
      <c r="FC90" s="54">
        <f t="shared" si="337"/>
        <v>0</v>
      </c>
      <c r="FD90" s="54">
        <f t="shared" si="338"/>
        <v>0</v>
      </c>
      <c r="FE90" s="39">
        <f t="shared" si="339"/>
        <v>0</v>
      </c>
      <c r="FF90" s="54">
        <f t="shared" si="340"/>
        <v>0</v>
      </c>
      <c r="FG90" s="39">
        <f t="shared" si="341"/>
        <v>0</v>
      </c>
      <c r="FH90" s="39">
        <f t="shared" si="418"/>
        <v>0</v>
      </c>
      <c r="FI90" s="39">
        <f t="shared" si="419"/>
        <v>0</v>
      </c>
      <c r="FJ90" s="39">
        <f t="shared" si="420"/>
        <v>0</v>
      </c>
      <c r="FK90" s="39" t="e">
        <f t="shared" si="421"/>
        <v>#DIV/0!</v>
      </c>
      <c r="FL90" s="39" t="e">
        <f t="shared" si="422"/>
        <v>#DIV/0!</v>
      </c>
      <c r="FM90" s="39" t="e">
        <f t="shared" si="423"/>
        <v>#DIV/0!</v>
      </c>
      <c r="FN90" s="39">
        <f t="shared" si="424"/>
        <v>1</v>
      </c>
      <c r="FO90" s="39">
        <f t="shared" si="342"/>
        <v>0</v>
      </c>
      <c r="FP90" s="39">
        <f t="shared" si="343"/>
        <v>0</v>
      </c>
      <c r="FQ90" s="39">
        <f t="shared" si="344"/>
        <v>0</v>
      </c>
      <c r="FR90" s="39">
        <f t="shared" si="425"/>
        <v>0</v>
      </c>
      <c r="FS90" s="39">
        <f t="shared" si="426"/>
        <v>0</v>
      </c>
      <c r="FU90" s="39" t="e">
        <f t="shared" si="427"/>
        <v>#DIV/0!</v>
      </c>
      <c r="FV90" s="39" t="e">
        <f t="shared" si="428"/>
        <v>#DIV/0!</v>
      </c>
      <c r="FW90" s="39" t="e">
        <f t="shared" si="429"/>
        <v>#DIV/0!</v>
      </c>
      <c r="FY90" s="39" t="e">
        <f t="shared" si="430"/>
        <v>#DIV/0!</v>
      </c>
      <c r="FZ90" s="39" t="e">
        <f t="shared" si="431"/>
        <v>#DIV/0!</v>
      </c>
      <c r="GA90" s="39" t="e">
        <f t="shared" si="432"/>
        <v>#DIV/0!</v>
      </c>
      <c r="GB90" s="39" t="e">
        <f t="shared" si="433"/>
        <v>#DIV/0!</v>
      </c>
      <c r="GC90" s="39" t="e">
        <f t="shared" si="434"/>
        <v>#DIV/0!</v>
      </c>
      <c r="GD90" s="39" t="e">
        <f t="shared" si="435"/>
        <v>#DIV/0!</v>
      </c>
      <c r="GE90" s="39" t="e">
        <f t="shared" si="436"/>
        <v>#DIV/0!</v>
      </c>
      <c r="GF90" s="39" t="e">
        <f t="shared" si="437"/>
        <v>#DIV/0!</v>
      </c>
      <c r="GG90" s="39" t="e">
        <f t="shared" si="438"/>
        <v>#DIV/0!</v>
      </c>
      <c r="GH90" s="39" t="e">
        <f t="shared" si="439"/>
        <v>#DIV/0!</v>
      </c>
      <c r="GI90" s="39"/>
      <c r="GJ90" s="39" t="e">
        <f t="shared" si="440"/>
        <v>#DIV/0!</v>
      </c>
      <c r="GK90" s="39" t="e">
        <f t="shared" si="441"/>
        <v>#DIV/0!</v>
      </c>
      <c r="GL90" s="39" t="e">
        <f t="shared" si="442"/>
        <v>#DIV/0!</v>
      </c>
      <c r="GM90" s="39" t="e">
        <f t="shared" si="443"/>
        <v>#DIV/0!</v>
      </c>
      <c r="GN90" s="39" t="e">
        <f t="shared" si="444"/>
        <v>#DIV/0!</v>
      </c>
      <c r="GO90" s="57"/>
      <c r="GP90" s="57" t="e">
        <f t="shared" si="445"/>
        <v>#DIV/0!</v>
      </c>
      <c r="GQ90" s="59" t="e">
        <f t="shared" si="446"/>
        <v>#DIV/0!</v>
      </c>
      <c r="GR90" s="41" t="e">
        <f t="shared" si="447"/>
        <v>#DIV/0!</v>
      </c>
      <c r="GS90" s="57" t="e">
        <f t="shared" si="448"/>
        <v>#DIV/0!</v>
      </c>
      <c r="GT90" s="57" t="e">
        <f t="shared" si="449"/>
        <v>#DIV/0!</v>
      </c>
      <c r="GU90" s="57" t="e">
        <f t="shared" si="450"/>
        <v>#DIV/0!</v>
      </c>
      <c r="GV90" s="57"/>
      <c r="GW90" s="42" t="e">
        <f t="shared" si="451"/>
        <v>#DIV/0!</v>
      </c>
      <c r="GX90" s="42" t="e">
        <f t="shared" si="452"/>
        <v>#DIV/0!</v>
      </c>
      <c r="GY90" s="42" t="e">
        <f t="shared" si="453"/>
        <v>#DIV/0!</v>
      </c>
      <c r="GZ90" s="57"/>
      <c r="HA90" s="2" t="e">
        <f t="shared" si="454"/>
        <v>#DIV/0!</v>
      </c>
      <c r="HB90" s="2" t="e">
        <f t="shared" si="455"/>
        <v>#DIV/0!</v>
      </c>
      <c r="HC90" s="2" t="e">
        <f t="shared" si="456"/>
        <v>#DIV/0!</v>
      </c>
      <c r="HD90" s="2" t="e">
        <f t="shared" si="457"/>
        <v>#DIV/0!</v>
      </c>
      <c r="HE90" s="2" t="e">
        <f t="shared" si="458"/>
        <v>#DIV/0!</v>
      </c>
      <c r="HF90" s="2" t="e">
        <f t="shared" si="459"/>
        <v>#DIV/0!</v>
      </c>
      <c r="HG90" s="2" t="e">
        <f t="shared" si="460"/>
        <v>#DIV/0!</v>
      </c>
      <c r="HH90" s="2" t="e">
        <f t="shared" si="461"/>
        <v>#DIV/0!</v>
      </c>
      <c r="HI90" s="2" t="e">
        <f t="shared" si="462"/>
        <v>#DIV/0!</v>
      </c>
      <c r="HJ90" s="11" t="e">
        <f t="shared" si="463"/>
        <v>#DIV/0!</v>
      </c>
      <c r="HK90" s="60" t="e">
        <f t="shared" si="464"/>
        <v>#DIV/0!</v>
      </c>
      <c r="HL90" s="57"/>
      <c r="HM90" s="57" t="e">
        <f t="shared" si="465"/>
        <v>#DIV/0!</v>
      </c>
      <c r="HN90" s="57" t="e">
        <f t="shared" si="466"/>
        <v>#DIV/0!</v>
      </c>
      <c r="HO90" s="57" t="e">
        <f t="shared" si="467"/>
        <v>#DIV/0!</v>
      </c>
      <c r="HP90" s="57" t="e">
        <f t="shared" si="468"/>
        <v>#DIV/0!</v>
      </c>
      <c r="HQ90" s="57" t="e">
        <f t="shared" si="469"/>
        <v>#DIV/0!</v>
      </c>
      <c r="HR90" s="57"/>
      <c r="HS90" s="57" t="e">
        <f t="shared" si="470"/>
        <v>#DIV/0!</v>
      </c>
      <c r="HT90" s="57" t="e">
        <f t="shared" si="471"/>
        <v>#DIV/0!</v>
      </c>
      <c r="HU90" s="57" t="e">
        <f t="shared" si="472"/>
        <v>#DIV/0!</v>
      </c>
      <c r="HV90" s="57" t="e">
        <f t="shared" si="473"/>
        <v>#DIV/0!</v>
      </c>
      <c r="HW90" s="57" t="e">
        <f t="shared" si="474"/>
        <v>#DIV/0!</v>
      </c>
      <c r="HX90" s="57"/>
      <c r="HY90" s="57" t="e">
        <f t="shared" si="475"/>
        <v>#DIV/0!</v>
      </c>
      <c r="HZ90" s="57" t="e">
        <f t="shared" si="476"/>
        <v>#DIV/0!</v>
      </c>
      <c r="IA90" s="57"/>
      <c r="IB90" s="61">
        <f t="shared" si="477"/>
        <v>0</v>
      </c>
      <c r="IC90" s="57" t="str">
        <f t="shared" si="478"/>
        <v/>
      </c>
      <c r="ID90" s="42"/>
      <c r="IE90" s="2" t="str">
        <f t="shared" si="479"/>
        <v/>
      </c>
      <c r="IF90" s="60" t="e">
        <f t="shared" si="480"/>
        <v>#DIV/0!</v>
      </c>
      <c r="IG90" s="60" t="str">
        <f t="shared" si="481"/>
        <v/>
      </c>
      <c r="IH90" s="60" t="str">
        <f t="shared" si="482"/>
        <v>zinco-</v>
      </c>
      <c r="II90" s="60" t="str">
        <f t="shared" si="483"/>
        <v>mangano-</v>
      </c>
      <c r="IJ90" s="60" t="e">
        <f t="shared" si="484"/>
        <v>#DIV/0!</v>
      </c>
      <c r="IK90" s="60" t="e">
        <f t="shared" si="485"/>
        <v>#DIV/0!</v>
      </c>
      <c r="IL90" s="60" t="e">
        <f t="shared" si="486"/>
        <v>#DIV/0!</v>
      </c>
      <c r="IM90" s="60" t="e">
        <f t="shared" si="487"/>
        <v>#DIV/0!</v>
      </c>
      <c r="IN90" s="60" t="str">
        <f t="shared" si="488"/>
        <v/>
      </c>
      <c r="IO90" s="60" t="str">
        <f t="shared" si="489"/>
        <v/>
      </c>
      <c r="IP90" s="57"/>
      <c r="IQ90" s="57" t="str">
        <f t="shared" si="490"/>
        <v>ERROR!!</v>
      </c>
    </row>
    <row r="91" spans="1:251">
      <c r="A91"/>
      <c r="B91"/>
      <c r="C91"/>
      <c r="D91"/>
      <c r="E91"/>
      <c r="F91" t="s">
        <v>196</v>
      </c>
      <c r="G91" s="69"/>
      <c r="H91" s="69"/>
      <c r="I91" s="69"/>
      <c r="J91" s="69"/>
      <c r="K91"/>
      <c r="L91" s="69"/>
      <c r="M91"/>
      <c r="N91" s="69"/>
      <c r="O91" s="69"/>
      <c r="P91" s="69"/>
      <c r="Q91" s="69"/>
      <c r="R91" s="69"/>
      <c r="S91" s="67"/>
      <c r="T91" s="67"/>
      <c r="U91" s="69"/>
      <c r="V91"/>
      <c r="W91"/>
      <c r="X91" s="29">
        <f t="shared" si="346"/>
        <v>0</v>
      </c>
      <c r="Y91" s="29">
        <f t="shared" si="347"/>
        <v>0</v>
      </c>
      <c r="Z91" s="29" t="e">
        <f t="shared" si="348"/>
        <v>#DIV/0!</v>
      </c>
      <c r="AA91" s="29" t="e">
        <f t="shared" si="349"/>
        <v>#DIV/0!</v>
      </c>
      <c r="AB91" s="29" t="e">
        <f t="shared" si="350"/>
        <v>#DIV/0!</v>
      </c>
      <c r="AC91" s="29" t="e">
        <f t="shared" si="351"/>
        <v>#DIV/0!</v>
      </c>
      <c r="AF91" s="23">
        <v>60.084299999999999</v>
      </c>
      <c r="AG91" s="23">
        <v>79.878799999999998</v>
      </c>
      <c r="AH91" s="23">
        <v>101.96120000000001</v>
      </c>
      <c r="AI91" s="23">
        <v>151.99039999999999</v>
      </c>
      <c r="AJ91" s="23">
        <v>159.69</v>
      </c>
      <c r="AK91" s="23">
        <v>71.846400000000003</v>
      </c>
      <c r="AL91" s="23">
        <v>70.9375</v>
      </c>
      <c r="AM91" s="23">
        <v>40.304400000000001</v>
      </c>
      <c r="AN91" s="23">
        <v>56.077399999999997</v>
      </c>
      <c r="AO91" s="23">
        <v>61.978999999999999</v>
      </c>
      <c r="AP91" s="23">
        <v>94.195999999999998</v>
      </c>
      <c r="AQ91" s="23">
        <v>18.998000000000001</v>
      </c>
      <c r="AR91" s="23">
        <v>35.450000000000003</v>
      </c>
      <c r="AS91" s="23">
        <v>29.88</v>
      </c>
      <c r="AT91" s="23">
        <v>74.691999999999993</v>
      </c>
      <c r="AU91" s="23">
        <v>81.39</v>
      </c>
      <c r="AX91" s="54">
        <f t="shared" si="352"/>
        <v>0</v>
      </c>
      <c r="AY91" s="54">
        <f t="shared" si="353"/>
        <v>0</v>
      </c>
      <c r="AZ91" s="54">
        <f t="shared" si="354"/>
        <v>0</v>
      </c>
      <c r="BA91" s="54">
        <f t="shared" si="355"/>
        <v>0</v>
      </c>
      <c r="BB91" s="54">
        <f t="shared" si="356"/>
        <v>0</v>
      </c>
      <c r="BC91" s="54">
        <f t="shared" si="357"/>
        <v>0</v>
      </c>
      <c r="BD91" s="54">
        <f t="shared" si="358"/>
        <v>0</v>
      </c>
      <c r="BE91" s="54">
        <f t="shared" si="359"/>
        <v>0</v>
      </c>
      <c r="BF91" s="54">
        <f t="shared" si="360"/>
        <v>0</v>
      </c>
      <c r="BG91" s="54">
        <f t="shared" si="361"/>
        <v>0</v>
      </c>
      <c r="BH91" s="54">
        <f t="shared" si="362"/>
        <v>0</v>
      </c>
      <c r="BI91" s="54">
        <f t="shared" si="363"/>
        <v>0</v>
      </c>
      <c r="BJ91" s="54">
        <f t="shared" si="364"/>
        <v>0</v>
      </c>
      <c r="BK91" s="54">
        <f t="shared" si="365"/>
        <v>0</v>
      </c>
      <c r="BL91" s="54">
        <f t="shared" si="366"/>
        <v>0</v>
      </c>
      <c r="BM91" s="42"/>
      <c r="BO91" s="54">
        <f>'Norm-coeff'!$C$2+$AX91*'Norm-coeff'!$D$2+$AY91*'Norm-coeff'!$E$2+$AZ91*'Norm-coeff'!$F$2+$BA91*'Norm-coeff'!$G$2+$BB91*'Norm-coeff'!$H$2+$BC91*'Norm-coeff'!$I$2+$BD91*'Norm-coeff'!$J$2+$BE91*'Norm-coeff'!$K$2+$BF91*'Norm-coeff'!$L$2+$BG91*'Norm-coeff'!$M$2+$BH91*'Norm-coeff'!$N$2+$BI91*'Norm-coeff'!$O$2</f>
        <v>5.4045421474420303</v>
      </c>
      <c r="BP91" s="54">
        <f>'Norm-coeff'!$C$3+$AX91*'Norm-coeff'!$D$3+$AY91*'Norm-coeff'!$E$3+$AZ91*'Norm-coeff'!$F$3+$BA91*'Norm-coeff'!$G$3+$BB91*'Norm-coeff'!$H$3+$BC91*'Norm-coeff'!$I$3+$BD91*'Norm-coeff'!$J$3+$BE91*'Norm-coeff'!$K$3+$BF91*'Norm-coeff'!$L$3+$BG91*'Norm-coeff'!$M$3+$BH91*'Norm-coeff'!$N$3+$BI91*'Norm-coeff'!$O$3</f>
        <v>3.15319116612705</v>
      </c>
      <c r="BQ91" s="54">
        <f>'Norm-coeff'!$C$4+$AX91*'Norm-coeff'!$D$4+$AY91*'Norm-coeff'!$E$4+$AZ91*'Norm-coeff'!$F$4+$BA91*'Norm-coeff'!$G$4+$BB91*'Norm-coeff'!$H$4+$BC91*'Norm-coeff'!$I$4+$BD91*'Norm-coeff'!$J$4+$BE91*'Norm-coeff'!$K$4+$BF91*'Norm-coeff'!$L$4+$BG91*'Norm-coeff'!$M$4+$BH91*'Norm-coeff'!$N$4+$BI91*'Norm-coeff'!$O$4</f>
        <v>1.42115649462768</v>
      </c>
      <c r="BR91" s="54">
        <f>'Norm-coeff'!$C$5+$AX91*'Norm-coeff'!$D$5+$AY91*'Norm-coeff'!$E$5+$AZ91*'Norm-coeff'!$F$5+$BA91*'Norm-coeff'!$G$5+$BB91*'Norm-coeff'!$H$5+$BC91*'Norm-coeff'!$I$5+$BD91*'Norm-coeff'!$J$5+$BE91*'Norm-coeff'!$K$5+$BF91*'Norm-coeff'!$L$5+$BG91*'Norm-coeff'!$M$5+$BH91*'Norm-coeff'!$N$5+$BI91*'Norm-coeff'!$O$5</f>
        <v>1.0553329241296201</v>
      </c>
      <c r="BS91" s="54">
        <f>'Norm-coeff'!$C$6+$AX91*'Norm-coeff'!$D$6+$AY91*'Norm-coeff'!$E$6+$AZ91*'Norm-coeff'!$F$6+$BA91*'Norm-coeff'!$G$6+$BB91*'Norm-coeff'!$H$6+$BC91*'Norm-coeff'!$I$6+$BD91*'Norm-coeff'!$J$6+$BE91*'Norm-coeff'!$K$6+$BF91*'Norm-coeff'!$L$6+$BG91*'Norm-coeff'!$M$6+$BH91*'Norm-coeff'!$N$6+$BI91*'Norm-coeff'!$O$6</f>
        <v>-1.48700885495103E-2</v>
      </c>
      <c r="BT91" s="54">
        <f>'Norm-coeff'!$C$7+$AX91*'Norm-coeff'!$D$7+$AY91*'Norm-coeff'!$E$7+$AZ91*'Norm-coeff'!$F$7+$BA91*'Norm-coeff'!$G$7+$BB91*'Norm-coeff'!$H$7+$BC91*'Norm-coeff'!$I$7+$BD91*'Norm-coeff'!$J$7+$BE91*'Norm-coeff'!$K$7+$BF91*'Norm-coeff'!$L$7+$BG91*'Norm-coeff'!$M$7+$BH91*'Norm-coeff'!$N$7+$BI91*'Norm-coeff'!$O$7</f>
        <v>2.0907583608832998</v>
      </c>
      <c r="BU91" s="54">
        <f>'Norm-coeff'!$C$8+$AX91*'Norm-coeff'!$D$8+$AY91*'Norm-coeff'!$E$8+$AZ91*'Norm-coeff'!$F$8+$BA91*'Norm-coeff'!$G$8+$BB91*'Norm-coeff'!$H$8+$BC91*'Norm-coeff'!$I$8+$BD91*'Norm-coeff'!$J$8+$BE91*'Norm-coeff'!$K$8+$BF91*'Norm-coeff'!$L$8+$BG91*'Norm-coeff'!$M$8+$BH91*'Norm-coeff'!$N$8+$BI91*'Norm-coeff'!$O$8</f>
        <v>0.65894159836244504</v>
      </c>
      <c r="BV91" s="54">
        <f>'Norm-coeff'!$C$9+$AX91*'Norm-coeff'!$D$9+$AY91*'Norm-coeff'!$E$9+$AZ91*'Norm-coeff'!$F$9+$BA91*'Norm-coeff'!$G$9+$BB91*'Norm-coeff'!$H$9+$BC91*'Norm-coeff'!$I$9+$BD91*'Norm-coeff'!$J$9+$BE91*'Norm-coeff'!$K$9+$BF91*'Norm-coeff'!$L$9+$BG91*'Norm-coeff'!$M$9+$BH91*'Norm-coeff'!$N$9+$BI91*'Norm-coeff'!$O$9</f>
        <v>1.48961085014701</v>
      </c>
      <c r="BW91" s="54">
        <f>'Norm-coeff'!$C$10+$AX91*'Norm-coeff'!$D$10+$AY91*'Norm-coeff'!$E$10+$AZ91*'Norm-coeff'!$F$10+$BA91*'Norm-coeff'!$G$10+$BB91*'Norm-coeff'!$H$10+$BC91*'Norm-coeff'!$I$10+$BD91*'Norm-coeff'!$J$10+$BE91*'Norm-coeff'!$K$10+$BF91*'Norm-coeff'!$L$10+$BG91*'Norm-coeff'!$M$10+$BH91*'Norm-coeff'!$N$10+$BI91*'Norm-coeff'!$O$10</f>
        <v>1.42058735749591</v>
      </c>
      <c r="BX91" s="54">
        <f>'Norm-coeff'!$C$11+$AX91*'Norm-coeff'!$D$11+$AY91*'Norm-coeff'!$E$11+$AZ91*'Norm-coeff'!$F$11+$BA91*'Norm-coeff'!$G$11+$BB91*'Norm-coeff'!$H$11+$BC91*'Norm-coeff'!$I$11+$BD91*'Norm-coeff'!$J$11+$BE91*'Norm-coeff'!$K$11+$BF91*'Norm-coeff'!$L$11+$BG91*'Norm-coeff'!$M$11+$BH91*'Norm-coeff'!$N$11+$BI91*'Norm-coeff'!$O$11</f>
        <v>0.221233014421479</v>
      </c>
      <c r="BY91" s="54">
        <f>'Norm-coeff'!$C$12+$AX91*'Norm-coeff'!$D$12+$AY91*'Norm-coeff'!$E$12+$AZ91*'Norm-coeff'!$F$12+$BA91*'Norm-coeff'!$G$12+$BB91*'Norm-coeff'!$H$12+$BC91*'Norm-coeff'!$I$12+$BD91*'Norm-coeff'!$J$12+$BE91*'Norm-coeff'!$K$12+$BF91*'Norm-coeff'!$L$12+$BG91*'Norm-coeff'!$M$12+$BH91*'Norm-coeff'!$N$12+$BI91*'Norm-coeff'!$O$12</f>
        <v>0.283527502056037</v>
      </c>
      <c r="BZ91" s="54">
        <f>'Norm-coeff'!$C$13+$AX91*'Norm-coeff'!$D$13+$AY91*'Norm-coeff'!$E$13+$AZ91*'Norm-coeff'!$F$13+$BA91*'Norm-coeff'!$G$13+$BB91*'Norm-coeff'!$H$13+$BC91*'Norm-coeff'!$I$13+$BD91*'Norm-coeff'!$J$13+$BE91*'Norm-coeff'!$K$13+$BF91*'Norm-coeff'!$L$13+$BG91*'Norm-coeff'!$M$13+$BH91*'Norm-coeff'!$N$13+$BI91*'Norm-coeff'!$O$13</f>
        <v>-4.1864930554451202E-2</v>
      </c>
      <c r="CA91" s="54">
        <f>'Norm-coeff'!$C$14+$AX91*'Norm-coeff'!$D$14+$AY91*'Norm-coeff'!$E$14+$AZ91*'Norm-coeff'!$F$14+$BA91*'Norm-coeff'!$G$14+$BB91*'Norm-coeff'!$H$14+$BC91*'Norm-coeff'!$I$14+$BD91*'Norm-coeff'!$J$14+$BE91*'Norm-coeff'!$K$14+$BF91*'Norm-coeff'!$L$14+$BG91*'Norm-coeff'!$M$14+$BH91*'Norm-coeff'!$N$14+$BI91*'Norm-coeff'!$O$14</f>
        <v>4.2526983164477103</v>
      </c>
      <c r="CC91" s="54">
        <f t="shared" si="491"/>
        <v>0</v>
      </c>
      <c r="CG91" s="54">
        <f t="shared" si="367"/>
        <v>0</v>
      </c>
      <c r="CH91" s="54">
        <f t="shared" si="345"/>
        <v>0</v>
      </c>
      <c r="CI91" s="54">
        <f t="shared" si="368"/>
        <v>0</v>
      </c>
      <c r="CJ91" s="56">
        <f t="shared" si="369"/>
        <v>0</v>
      </c>
      <c r="CK91" s="54">
        <f t="shared" si="370"/>
        <v>0</v>
      </c>
      <c r="CL91" s="54">
        <f t="shared" si="371"/>
        <v>0</v>
      </c>
      <c r="CM91" s="54">
        <f t="shared" si="372"/>
        <v>0</v>
      </c>
      <c r="CN91" s="54">
        <f t="shared" si="373"/>
        <v>0</v>
      </c>
      <c r="CO91" s="54">
        <f t="shared" si="374"/>
        <v>0</v>
      </c>
      <c r="CP91" s="54">
        <f t="shared" si="375"/>
        <v>0</v>
      </c>
      <c r="CQ91" s="54">
        <f t="shared" si="376"/>
        <v>0</v>
      </c>
      <c r="CR91" s="54">
        <f t="shared" si="377"/>
        <v>0</v>
      </c>
      <c r="CS91" s="54">
        <f t="shared" si="378"/>
        <v>0</v>
      </c>
      <c r="CU91" s="54">
        <f t="shared" si="379"/>
        <v>0</v>
      </c>
      <c r="CV91" s="54">
        <f t="shared" si="380"/>
        <v>0</v>
      </c>
      <c r="CW91" s="54">
        <f t="shared" si="381"/>
        <v>0</v>
      </c>
      <c r="CX91" s="54">
        <f t="shared" si="382"/>
        <v>0</v>
      </c>
      <c r="CZ91" s="54">
        <f t="shared" si="383"/>
        <v>0</v>
      </c>
      <c r="DA91" s="54">
        <f t="shared" si="384"/>
        <v>0</v>
      </c>
      <c r="DB91" s="54">
        <f t="shared" si="385"/>
        <v>0</v>
      </c>
      <c r="DC91" s="54">
        <f t="shared" si="386"/>
        <v>0</v>
      </c>
      <c r="DD91" s="54">
        <f t="shared" si="387"/>
        <v>0</v>
      </c>
      <c r="DE91" s="54">
        <f t="shared" si="388"/>
        <v>0</v>
      </c>
      <c r="DF91" s="54">
        <f t="shared" si="389"/>
        <v>0</v>
      </c>
      <c r="DG91" s="54">
        <f t="shared" si="390"/>
        <v>2</v>
      </c>
      <c r="DH91" s="71">
        <f t="shared" si="391"/>
        <v>0</v>
      </c>
      <c r="DI91" s="71">
        <f t="shared" si="392"/>
        <v>0</v>
      </c>
      <c r="DJ91" s="54">
        <f t="shared" si="393"/>
        <v>0</v>
      </c>
      <c r="DK91" s="54">
        <f t="shared" si="394"/>
        <v>2</v>
      </c>
      <c r="DL91" s="4">
        <f t="shared" si="319"/>
        <v>0</v>
      </c>
      <c r="DM91" s="3">
        <f t="shared" si="395"/>
        <v>0</v>
      </c>
      <c r="DN91" s="3">
        <f t="shared" si="396"/>
        <v>0</v>
      </c>
      <c r="DO91" s="4" t="e">
        <f t="shared" si="397"/>
        <v>#DIV/0!</v>
      </c>
      <c r="DP91" s="57"/>
      <c r="DQ91" s="57"/>
      <c r="DR91" s="56">
        <f t="shared" si="320"/>
        <v>2</v>
      </c>
      <c r="DS91" s="56">
        <f t="shared" si="321"/>
        <v>0</v>
      </c>
      <c r="DT91" s="38">
        <f t="shared" si="322"/>
        <v>0</v>
      </c>
      <c r="DU91" s="38">
        <f t="shared" si="398"/>
        <v>2</v>
      </c>
      <c r="DV91" s="38">
        <f t="shared" si="323"/>
        <v>0</v>
      </c>
      <c r="DW91" s="39">
        <f t="shared" si="324"/>
        <v>0</v>
      </c>
      <c r="DX91" s="39">
        <f t="shared" si="325"/>
        <v>0</v>
      </c>
      <c r="DY91" s="39">
        <f t="shared" si="326"/>
        <v>0</v>
      </c>
      <c r="DZ91" s="39">
        <f t="shared" si="327"/>
        <v>0</v>
      </c>
      <c r="EA91" s="39">
        <f t="shared" si="328"/>
        <v>0</v>
      </c>
      <c r="EB91" s="37" t="e">
        <f t="shared" si="399"/>
        <v>#DIV/0!</v>
      </c>
      <c r="EC91" s="37" t="e">
        <f t="shared" si="400"/>
        <v>#DIV/0!</v>
      </c>
      <c r="ED91" s="37" t="e">
        <f t="shared" si="401"/>
        <v>#DIV/0!</v>
      </c>
      <c r="EE91" s="37" t="e">
        <f t="shared" si="402"/>
        <v>#DIV/0!</v>
      </c>
      <c r="EF91" s="39" t="e">
        <f t="shared" si="403"/>
        <v>#DIV/0!</v>
      </c>
      <c r="EG91" s="37" t="e">
        <f t="shared" si="404"/>
        <v>#DIV/0!</v>
      </c>
      <c r="EH91" s="37" t="e">
        <f t="shared" si="405"/>
        <v>#DIV/0!</v>
      </c>
      <c r="EI91" s="11" t="b">
        <f t="shared" si="406"/>
        <v>1</v>
      </c>
      <c r="EJ91" s="11" t="b">
        <f t="shared" si="407"/>
        <v>0</v>
      </c>
      <c r="EK91" s="39" t="e">
        <f t="shared" si="408"/>
        <v>#DIV/0!</v>
      </c>
      <c r="EL91" s="39" t="e">
        <f t="shared" si="409"/>
        <v>#DIV/0!</v>
      </c>
      <c r="EM91" s="39" t="e">
        <f t="shared" si="410"/>
        <v>#DIV/0!</v>
      </c>
      <c r="EN91" s="39" t="e">
        <f t="shared" si="411"/>
        <v>#DIV/0!</v>
      </c>
      <c r="EO91" s="39" t="e">
        <f t="shared" si="412"/>
        <v>#DIV/0!</v>
      </c>
      <c r="EP91" s="39" t="e">
        <f t="shared" si="413"/>
        <v>#DIV/0!</v>
      </c>
      <c r="EQ91" s="39" t="e">
        <f t="shared" si="414"/>
        <v>#DIV/0!</v>
      </c>
      <c r="ER91" s="39" t="e">
        <f t="shared" si="415"/>
        <v>#DIV/0!</v>
      </c>
      <c r="ES91" s="58" t="str">
        <f t="shared" si="416"/>
        <v>(OH,F,Cl)-dominate amphibole</v>
      </c>
      <c r="ET91" s="58" t="e">
        <f t="shared" si="417"/>
        <v>#N/A</v>
      </c>
      <c r="EU91" s="56">
        <f t="shared" si="329"/>
        <v>0</v>
      </c>
      <c r="EV91" s="56">
        <f t="shared" si="330"/>
        <v>0</v>
      </c>
      <c r="EW91" s="56">
        <f t="shared" si="331"/>
        <v>0</v>
      </c>
      <c r="EX91" s="56">
        <f t="shared" si="332"/>
        <v>0</v>
      </c>
      <c r="EY91" s="56">
        <f t="shared" si="333"/>
        <v>0</v>
      </c>
      <c r="EZ91" s="56">
        <f t="shared" si="334"/>
        <v>0</v>
      </c>
      <c r="FA91" s="39">
        <f t="shared" si="335"/>
        <v>0</v>
      </c>
      <c r="FB91" s="39">
        <f t="shared" si="336"/>
        <v>0</v>
      </c>
      <c r="FC91" s="54">
        <f t="shared" si="337"/>
        <v>0</v>
      </c>
      <c r="FD91" s="54">
        <f t="shared" si="338"/>
        <v>0</v>
      </c>
      <c r="FE91" s="39">
        <f t="shared" si="339"/>
        <v>0</v>
      </c>
      <c r="FF91" s="54">
        <f t="shared" si="340"/>
        <v>0</v>
      </c>
      <c r="FG91" s="39">
        <f t="shared" si="341"/>
        <v>0</v>
      </c>
      <c r="FH91" s="39">
        <f t="shared" si="418"/>
        <v>0</v>
      </c>
      <c r="FI91" s="39">
        <f t="shared" si="419"/>
        <v>0</v>
      </c>
      <c r="FJ91" s="39">
        <f t="shared" si="420"/>
        <v>0</v>
      </c>
      <c r="FK91" s="39" t="e">
        <f t="shared" si="421"/>
        <v>#DIV/0!</v>
      </c>
      <c r="FL91" s="39" t="e">
        <f t="shared" si="422"/>
        <v>#DIV/0!</v>
      </c>
      <c r="FM91" s="39" t="e">
        <f t="shared" si="423"/>
        <v>#DIV/0!</v>
      </c>
      <c r="FN91" s="39">
        <f t="shared" si="424"/>
        <v>1</v>
      </c>
      <c r="FO91" s="39">
        <f t="shared" si="342"/>
        <v>0</v>
      </c>
      <c r="FP91" s="39">
        <f t="shared" si="343"/>
        <v>0</v>
      </c>
      <c r="FQ91" s="39">
        <f t="shared" si="344"/>
        <v>0</v>
      </c>
      <c r="FR91" s="39">
        <f t="shared" si="425"/>
        <v>0</v>
      </c>
      <c r="FS91" s="39">
        <f t="shared" si="426"/>
        <v>0</v>
      </c>
      <c r="FU91" s="39" t="e">
        <f t="shared" si="427"/>
        <v>#DIV/0!</v>
      </c>
      <c r="FV91" s="39" t="e">
        <f t="shared" si="428"/>
        <v>#DIV/0!</v>
      </c>
      <c r="FW91" s="39" t="e">
        <f t="shared" si="429"/>
        <v>#DIV/0!</v>
      </c>
      <c r="FY91" s="39" t="e">
        <f t="shared" si="430"/>
        <v>#DIV/0!</v>
      </c>
      <c r="FZ91" s="39" t="e">
        <f t="shared" si="431"/>
        <v>#DIV/0!</v>
      </c>
      <c r="GA91" s="39" t="e">
        <f t="shared" si="432"/>
        <v>#DIV/0!</v>
      </c>
      <c r="GB91" s="39" t="e">
        <f t="shared" si="433"/>
        <v>#DIV/0!</v>
      </c>
      <c r="GC91" s="39" t="e">
        <f t="shared" si="434"/>
        <v>#DIV/0!</v>
      </c>
      <c r="GD91" s="39" t="e">
        <f t="shared" si="435"/>
        <v>#DIV/0!</v>
      </c>
      <c r="GE91" s="39" t="e">
        <f t="shared" si="436"/>
        <v>#DIV/0!</v>
      </c>
      <c r="GF91" s="39" t="e">
        <f t="shared" si="437"/>
        <v>#DIV/0!</v>
      </c>
      <c r="GG91" s="39" t="e">
        <f t="shared" si="438"/>
        <v>#DIV/0!</v>
      </c>
      <c r="GH91" s="39" t="e">
        <f t="shared" si="439"/>
        <v>#DIV/0!</v>
      </c>
      <c r="GI91" s="39"/>
      <c r="GJ91" s="39" t="e">
        <f t="shared" si="440"/>
        <v>#DIV/0!</v>
      </c>
      <c r="GK91" s="39" t="e">
        <f t="shared" si="441"/>
        <v>#DIV/0!</v>
      </c>
      <c r="GL91" s="39" t="e">
        <f t="shared" si="442"/>
        <v>#DIV/0!</v>
      </c>
      <c r="GM91" s="39" t="e">
        <f t="shared" si="443"/>
        <v>#DIV/0!</v>
      </c>
      <c r="GN91" s="39" t="e">
        <f t="shared" si="444"/>
        <v>#DIV/0!</v>
      </c>
      <c r="GO91" s="57"/>
      <c r="GP91" s="57" t="e">
        <f t="shared" si="445"/>
        <v>#DIV/0!</v>
      </c>
      <c r="GQ91" s="59" t="e">
        <f t="shared" si="446"/>
        <v>#DIV/0!</v>
      </c>
      <c r="GR91" s="41" t="e">
        <f t="shared" si="447"/>
        <v>#DIV/0!</v>
      </c>
      <c r="GS91" s="57" t="e">
        <f t="shared" si="448"/>
        <v>#DIV/0!</v>
      </c>
      <c r="GT91" s="57" t="e">
        <f t="shared" si="449"/>
        <v>#DIV/0!</v>
      </c>
      <c r="GU91" s="57" t="e">
        <f t="shared" si="450"/>
        <v>#DIV/0!</v>
      </c>
      <c r="GV91" s="57"/>
      <c r="GW91" s="42" t="e">
        <f t="shared" si="451"/>
        <v>#DIV/0!</v>
      </c>
      <c r="GX91" s="42" t="e">
        <f t="shared" si="452"/>
        <v>#DIV/0!</v>
      </c>
      <c r="GY91" s="42" t="e">
        <f t="shared" si="453"/>
        <v>#DIV/0!</v>
      </c>
      <c r="GZ91" s="57"/>
      <c r="HA91" s="2" t="e">
        <f t="shared" si="454"/>
        <v>#DIV/0!</v>
      </c>
      <c r="HB91" s="2" t="e">
        <f t="shared" si="455"/>
        <v>#DIV/0!</v>
      </c>
      <c r="HC91" s="2" t="e">
        <f t="shared" si="456"/>
        <v>#DIV/0!</v>
      </c>
      <c r="HD91" s="2" t="e">
        <f t="shared" si="457"/>
        <v>#DIV/0!</v>
      </c>
      <c r="HE91" s="2" t="e">
        <f t="shared" si="458"/>
        <v>#DIV/0!</v>
      </c>
      <c r="HF91" s="2" t="e">
        <f t="shared" si="459"/>
        <v>#DIV/0!</v>
      </c>
      <c r="HG91" s="2" t="e">
        <f t="shared" si="460"/>
        <v>#DIV/0!</v>
      </c>
      <c r="HH91" s="2" t="e">
        <f t="shared" si="461"/>
        <v>#DIV/0!</v>
      </c>
      <c r="HI91" s="2" t="e">
        <f t="shared" si="462"/>
        <v>#DIV/0!</v>
      </c>
      <c r="HJ91" s="11" t="e">
        <f t="shared" si="463"/>
        <v>#DIV/0!</v>
      </c>
      <c r="HK91" s="60" t="e">
        <f t="shared" si="464"/>
        <v>#DIV/0!</v>
      </c>
      <c r="HL91" s="57"/>
      <c r="HM91" s="57" t="e">
        <f t="shared" si="465"/>
        <v>#DIV/0!</v>
      </c>
      <c r="HN91" s="57" t="e">
        <f t="shared" si="466"/>
        <v>#DIV/0!</v>
      </c>
      <c r="HO91" s="57" t="e">
        <f t="shared" si="467"/>
        <v>#DIV/0!</v>
      </c>
      <c r="HP91" s="57" t="e">
        <f t="shared" si="468"/>
        <v>#DIV/0!</v>
      </c>
      <c r="HQ91" s="57" t="e">
        <f t="shared" si="469"/>
        <v>#DIV/0!</v>
      </c>
      <c r="HR91" s="57"/>
      <c r="HS91" s="57" t="e">
        <f t="shared" si="470"/>
        <v>#DIV/0!</v>
      </c>
      <c r="HT91" s="57" t="e">
        <f t="shared" si="471"/>
        <v>#DIV/0!</v>
      </c>
      <c r="HU91" s="57" t="e">
        <f t="shared" si="472"/>
        <v>#DIV/0!</v>
      </c>
      <c r="HV91" s="57" t="e">
        <f t="shared" si="473"/>
        <v>#DIV/0!</v>
      </c>
      <c r="HW91" s="57" t="e">
        <f t="shared" si="474"/>
        <v>#DIV/0!</v>
      </c>
      <c r="HX91" s="57"/>
      <c r="HY91" s="57" t="e">
        <f t="shared" si="475"/>
        <v>#DIV/0!</v>
      </c>
      <c r="HZ91" s="57" t="e">
        <f t="shared" si="476"/>
        <v>#DIV/0!</v>
      </c>
      <c r="IA91" s="57"/>
      <c r="IB91" s="61">
        <f t="shared" si="477"/>
        <v>0</v>
      </c>
      <c r="IC91" s="57" t="str">
        <f t="shared" si="478"/>
        <v/>
      </c>
      <c r="ID91" s="42"/>
      <c r="IE91" s="2" t="str">
        <f t="shared" si="479"/>
        <v/>
      </c>
      <c r="IF91" s="60" t="e">
        <f t="shared" si="480"/>
        <v>#DIV/0!</v>
      </c>
      <c r="IG91" s="60" t="str">
        <f t="shared" si="481"/>
        <v/>
      </c>
      <c r="IH91" s="60" t="str">
        <f t="shared" si="482"/>
        <v>zinco-</v>
      </c>
      <c r="II91" s="60" t="str">
        <f t="shared" si="483"/>
        <v>mangano-</v>
      </c>
      <c r="IJ91" s="60" t="e">
        <f t="shared" si="484"/>
        <v>#DIV/0!</v>
      </c>
      <c r="IK91" s="60" t="e">
        <f t="shared" si="485"/>
        <v>#DIV/0!</v>
      </c>
      <c r="IL91" s="60" t="e">
        <f t="shared" si="486"/>
        <v>#DIV/0!</v>
      </c>
      <c r="IM91" s="60" t="e">
        <f t="shared" si="487"/>
        <v>#DIV/0!</v>
      </c>
      <c r="IN91" s="60" t="str">
        <f t="shared" si="488"/>
        <v/>
      </c>
      <c r="IO91" s="60" t="str">
        <f t="shared" si="489"/>
        <v/>
      </c>
      <c r="IP91" s="57"/>
      <c r="IQ91" s="57" t="str">
        <f t="shared" si="490"/>
        <v>ERROR!!</v>
      </c>
    </row>
    <row r="92" spans="1:251">
      <c r="A92"/>
      <c r="B92"/>
      <c r="C92"/>
      <c r="D92"/>
      <c r="E92"/>
      <c r="F92" t="s">
        <v>196</v>
      </c>
      <c r="G92" s="69"/>
      <c r="H92" s="69"/>
      <c r="I92" s="69"/>
      <c r="J92" s="69"/>
      <c r="K92"/>
      <c r="L92" s="69"/>
      <c r="M92"/>
      <c r="N92" s="69"/>
      <c r="O92" s="69"/>
      <c r="P92" s="69"/>
      <c r="Q92" s="69"/>
      <c r="R92" s="69"/>
      <c r="S92" s="67"/>
      <c r="T92" s="67"/>
      <c r="U92" s="69"/>
      <c r="V92"/>
      <c r="W92"/>
      <c r="X92" s="29">
        <f t="shared" si="346"/>
        <v>0</v>
      </c>
      <c r="Y92" s="29">
        <f t="shared" si="347"/>
        <v>0</v>
      </c>
      <c r="Z92" s="29" t="e">
        <f t="shared" si="348"/>
        <v>#DIV/0!</v>
      </c>
      <c r="AA92" s="29" t="e">
        <f t="shared" si="349"/>
        <v>#DIV/0!</v>
      </c>
      <c r="AB92" s="29" t="e">
        <f t="shared" si="350"/>
        <v>#DIV/0!</v>
      </c>
      <c r="AC92" s="29" t="e">
        <f t="shared" si="351"/>
        <v>#DIV/0!</v>
      </c>
      <c r="AF92" s="23">
        <v>60.084299999999999</v>
      </c>
      <c r="AG92" s="23">
        <v>79.878799999999998</v>
      </c>
      <c r="AH92" s="23">
        <v>101.96120000000001</v>
      </c>
      <c r="AI92" s="23">
        <v>151.99039999999999</v>
      </c>
      <c r="AJ92" s="23">
        <v>159.69</v>
      </c>
      <c r="AK92" s="23">
        <v>71.846400000000003</v>
      </c>
      <c r="AL92" s="23">
        <v>70.9375</v>
      </c>
      <c r="AM92" s="23">
        <v>40.304400000000001</v>
      </c>
      <c r="AN92" s="23">
        <v>56.077399999999997</v>
      </c>
      <c r="AO92" s="23">
        <v>61.978999999999999</v>
      </c>
      <c r="AP92" s="23">
        <v>94.195999999999998</v>
      </c>
      <c r="AQ92" s="23">
        <v>18.998000000000001</v>
      </c>
      <c r="AR92" s="23">
        <v>35.450000000000003</v>
      </c>
      <c r="AS92" s="23">
        <v>29.88</v>
      </c>
      <c r="AT92" s="23">
        <v>74.691999999999993</v>
      </c>
      <c r="AU92" s="23">
        <v>81.39</v>
      </c>
      <c r="AX92" s="54">
        <f t="shared" si="352"/>
        <v>0</v>
      </c>
      <c r="AY92" s="54">
        <f t="shared" si="353"/>
        <v>0</v>
      </c>
      <c r="AZ92" s="54">
        <f t="shared" si="354"/>
        <v>0</v>
      </c>
      <c r="BA92" s="54">
        <f t="shared" si="355"/>
        <v>0</v>
      </c>
      <c r="BB92" s="54">
        <f t="shared" si="356"/>
        <v>0</v>
      </c>
      <c r="BC92" s="54">
        <f t="shared" si="357"/>
        <v>0</v>
      </c>
      <c r="BD92" s="54">
        <f t="shared" si="358"/>
        <v>0</v>
      </c>
      <c r="BE92" s="54">
        <f t="shared" si="359"/>
        <v>0</v>
      </c>
      <c r="BF92" s="54">
        <f t="shared" si="360"/>
        <v>0</v>
      </c>
      <c r="BG92" s="54">
        <f t="shared" si="361"/>
        <v>0</v>
      </c>
      <c r="BH92" s="54">
        <f t="shared" si="362"/>
        <v>0</v>
      </c>
      <c r="BI92" s="54">
        <f t="shared" si="363"/>
        <v>0</v>
      </c>
      <c r="BJ92" s="54">
        <f t="shared" si="364"/>
        <v>0</v>
      </c>
      <c r="BK92" s="54">
        <f t="shared" si="365"/>
        <v>0</v>
      </c>
      <c r="BL92" s="54">
        <f t="shared" si="366"/>
        <v>0</v>
      </c>
      <c r="BM92" s="42"/>
      <c r="BO92" s="54">
        <f>'Norm-coeff'!$C$2+$AX92*'Norm-coeff'!$D$2+$AY92*'Norm-coeff'!$E$2+$AZ92*'Norm-coeff'!$F$2+$BA92*'Norm-coeff'!$G$2+$BB92*'Norm-coeff'!$H$2+$BC92*'Norm-coeff'!$I$2+$BD92*'Norm-coeff'!$J$2+$BE92*'Norm-coeff'!$K$2+$BF92*'Norm-coeff'!$L$2+$BG92*'Norm-coeff'!$M$2+$BH92*'Norm-coeff'!$N$2+$BI92*'Norm-coeff'!$O$2</f>
        <v>5.4045421474420303</v>
      </c>
      <c r="BP92" s="54">
        <f>'Norm-coeff'!$C$3+$AX92*'Norm-coeff'!$D$3+$AY92*'Norm-coeff'!$E$3+$AZ92*'Norm-coeff'!$F$3+$BA92*'Norm-coeff'!$G$3+$BB92*'Norm-coeff'!$H$3+$BC92*'Norm-coeff'!$I$3+$BD92*'Norm-coeff'!$J$3+$BE92*'Norm-coeff'!$K$3+$BF92*'Norm-coeff'!$L$3+$BG92*'Norm-coeff'!$M$3+$BH92*'Norm-coeff'!$N$3+$BI92*'Norm-coeff'!$O$3</f>
        <v>3.15319116612705</v>
      </c>
      <c r="BQ92" s="54">
        <f>'Norm-coeff'!$C$4+$AX92*'Norm-coeff'!$D$4+$AY92*'Norm-coeff'!$E$4+$AZ92*'Norm-coeff'!$F$4+$BA92*'Norm-coeff'!$G$4+$BB92*'Norm-coeff'!$H$4+$BC92*'Norm-coeff'!$I$4+$BD92*'Norm-coeff'!$J$4+$BE92*'Norm-coeff'!$K$4+$BF92*'Norm-coeff'!$L$4+$BG92*'Norm-coeff'!$M$4+$BH92*'Norm-coeff'!$N$4+$BI92*'Norm-coeff'!$O$4</f>
        <v>1.42115649462768</v>
      </c>
      <c r="BR92" s="54">
        <f>'Norm-coeff'!$C$5+$AX92*'Norm-coeff'!$D$5+$AY92*'Norm-coeff'!$E$5+$AZ92*'Norm-coeff'!$F$5+$BA92*'Norm-coeff'!$G$5+$BB92*'Norm-coeff'!$H$5+$BC92*'Norm-coeff'!$I$5+$BD92*'Norm-coeff'!$J$5+$BE92*'Norm-coeff'!$K$5+$BF92*'Norm-coeff'!$L$5+$BG92*'Norm-coeff'!$M$5+$BH92*'Norm-coeff'!$N$5+$BI92*'Norm-coeff'!$O$5</f>
        <v>1.0553329241296201</v>
      </c>
      <c r="BS92" s="54">
        <f>'Norm-coeff'!$C$6+$AX92*'Norm-coeff'!$D$6+$AY92*'Norm-coeff'!$E$6+$AZ92*'Norm-coeff'!$F$6+$BA92*'Norm-coeff'!$G$6+$BB92*'Norm-coeff'!$H$6+$BC92*'Norm-coeff'!$I$6+$BD92*'Norm-coeff'!$J$6+$BE92*'Norm-coeff'!$K$6+$BF92*'Norm-coeff'!$L$6+$BG92*'Norm-coeff'!$M$6+$BH92*'Norm-coeff'!$N$6+$BI92*'Norm-coeff'!$O$6</f>
        <v>-1.48700885495103E-2</v>
      </c>
      <c r="BT92" s="54">
        <f>'Norm-coeff'!$C$7+$AX92*'Norm-coeff'!$D$7+$AY92*'Norm-coeff'!$E$7+$AZ92*'Norm-coeff'!$F$7+$BA92*'Norm-coeff'!$G$7+$BB92*'Norm-coeff'!$H$7+$BC92*'Norm-coeff'!$I$7+$BD92*'Norm-coeff'!$J$7+$BE92*'Norm-coeff'!$K$7+$BF92*'Norm-coeff'!$L$7+$BG92*'Norm-coeff'!$M$7+$BH92*'Norm-coeff'!$N$7+$BI92*'Norm-coeff'!$O$7</f>
        <v>2.0907583608832998</v>
      </c>
      <c r="BU92" s="54">
        <f>'Norm-coeff'!$C$8+$AX92*'Norm-coeff'!$D$8+$AY92*'Norm-coeff'!$E$8+$AZ92*'Norm-coeff'!$F$8+$BA92*'Norm-coeff'!$G$8+$BB92*'Norm-coeff'!$H$8+$BC92*'Norm-coeff'!$I$8+$BD92*'Norm-coeff'!$J$8+$BE92*'Norm-coeff'!$K$8+$BF92*'Norm-coeff'!$L$8+$BG92*'Norm-coeff'!$M$8+$BH92*'Norm-coeff'!$N$8+$BI92*'Norm-coeff'!$O$8</f>
        <v>0.65894159836244504</v>
      </c>
      <c r="BV92" s="54">
        <f>'Norm-coeff'!$C$9+$AX92*'Norm-coeff'!$D$9+$AY92*'Norm-coeff'!$E$9+$AZ92*'Norm-coeff'!$F$9+$BA92*'Norm-coeff'!$G$9+$BB92*'Norm-coeff'!$H$9+$BC92*'Norm-coeff'!$I$9+$BD92*'Norm-coeff'!$J$9+$BE92*'Norm-coeff'!$K$9+$BF92*'Norm-coeff'!$L$9+$BG92*'Norm-coeff'!$M$9+$BH92*'Norm-coeff'!$N$9+$BI92*'Norm-coeff'!$O$9</f>
        <v>1.48961085014701</v>
      </c>
      <c r="BW92" s="54">
        <f>'Norm-coeff'!$C$10+$AX92*'Norm-coeff'!$D$10+$AY92*'Norm-coeff'!$E$10+$AZ92*'Norm-coeff'!$F$10+$BA92*'Norm-coeff'!$G$10+$BB92*'Norm-coeff'!$H$10+$BC92*'Norm-coeff'!$I$10+$BD92*'Norm-coeff'!$J$10+$BE92*'Norm-coeff'!$K$10+$BF92*'Norm-coeff'!$L$10+$BG92*'Norm-coeff'!$M$10+$BH92*'Norm-coeff'!$N$10+$BI92*'Norm-coeff'!$O$10</f>
        <v>1.42058735749591</v>
      </c>
      <c r="BX92" s="54">
        <f>'Norm-coeff'!$C$11+$AX92*'Norm-coeff'!$D$11+$AY92*'Norm-coeff'!$E$11+$AZ92*'Norm-coeff'!$F$11+$BA92*'Norm-coeff'!$G$11+$BB92*'Norm-coeff'!$H$11+$BC92*'Norm-coeff'!$I$11+$BD92*'Norm-coeff'!$J$11+$BE92*'Norm-coeff'!$K$11+$BF92*'Norm-coeff'!$L$11+$BG92*'Norm-coeff'!$M$11+$BH92*'Norm-coeff'!$N$11+$BI92*'Norm-coeff'!$O$11</f>
        <v>0.221233014421479</v>
      </c>
      <c r="BY92" s="54">
        <f>'Norm-coeff'!$C$12+$AX92*'Norm-coeff'!$D$12+$AY92*'Norm-coeff'!$E$12+$AZ92*'Norm-coeff'!$F$12+$BA92*'Norm-coeff'!$G$12+$BB92*'Norm-coeff'!$H$12+$BC92*'Norm-coeff'!$I$12+$BD92*'Norm-coeff'!$J$12+$BE92*'Norm-coeff'!$K$12+$BF92*'Norm-coeff'!$L$12+$BG92*'Norm-coeff'!$M$12+$BH92*'Norm-coeff'!$N$12+$BI92*'Norm-coeff'!$O$12</f>
        <v>0.283527502056037</v>
      </c>
      <c r="BZ92" s="54">
        <f>'Norm-coeff'!$C$13+$AX92*'Norm-coeff'!$D$13+$AY92*'Norm-coeff'!$E$13+$AZ92*'Norm-coeff'!$F$13+$BA92*'Norm-coeff'!$G$13+$BB92*'Norm-coeff'!$H$13+$BC92*'Norm-coeff'!$I$13+$BD92*'Norm-coeff'!$J$13+$BE92*'Norm-coeff'!$K$13+$BF92*'Norm-coeff'!$L$13+$BG92*'Norm-coeff'!$M$13+$BH92*'Norm-coeff'!$N$13+$BI92*'Norm-coeff'!$O$13</f>
        <v>-4.1864930554451202E-2</v>
      </c>
      <c r="CA92" s="54">
        <f>'Norm-coeff'!$C$14+$AX92*'Norm-coeff'!$D$14+$AY92*'Norm-coeff'!$E$14+$AZ92*'Norm-coeff'!$F$14+$BA92*'Norm-coeff'!$G$14+$BB92*'Norm-coeff'!$H$14+$BC92*'Norm-coeff'!$I$14+$BD92*'Norm-coeff'!$J$14+$BE92*'Norm-coeff'!$K$14+$BF92*'Norm-coeff'!$L$14+$BG92*'Norm-coeff'!$M$14+$BH92*'Norm-coeff'!$N$14+$BI92*'Norm-coeff'!$O$14</f>
        <v>4.2526983164477103</v>
      </c>
      <c r="CC92" s="54">
        <f t="shared" si="491"/>
        <v>0</v>
      </c>
      <c r="CG92" s="54">
        <f t="shared" si="367"/>
        <v>0</v>
      </c>
      <c r="CH92" s="54">
        <f t="shared" si="345"/>
        <v>0</v>
      </c>
      <c r="CI92" s="54">
        <f t="shared" si="368"/>
        <v>0</v>
      </c>
      <c r="CJ92" s="56">
        <f t="shared" si="369"/>
        <v>0</v>
      </c>
      <c r="CK92" s="54">
        <f t="shared" si="370"/>
        <v>0</v>
      </c>
      <c r="CL92" s="54">
        <f t="shared" si="371"/>
        <v>0</v>
      </c>
      <c r="CM92" s="54">
        <f t="shared" si="372"/>
        <v>0</v>
      </c>
      <c r="CN92" s="54">
        <f t="shared" si="373"/>
        <v>0</v>
      </c>
      <c r="CO92" s="54">
        <f t="shared" si="374"/>
        <v>0</v>
      </c>
      <c r="CP92" s="54">
        <f t="shared" si="375"/>
        <v>0</v>
      </c>
      <c r="CQ92" s="54">
        <f t="shared" si="376"/>
        <v>0</v>
      </c>
      <c r="CR92" s="54">
        <f t="shared" si="377"/>
        <v>0</v>
      </c>
      <c r="CS92" s="54">
        <f t="shared" si="378"/>
        <v>0</v>
      </c>
      <c r="CU92" s="54">
        <f t="shared" si="379"/>
        <v>0</v>
      </c>
      <c r="CV92" s="54">
        <f t="shared" si="380"/>
        <v>0</v>
      </c>
      <c r="CW92" s="54">
        <f t="shared" si="381"/>
        <v>0</v>
      </c>
      <c r="CX92" s="54">
        <f t="shared" si="382"/>
        <v>0</v>
      </c>
      <c r="CZ92" s="54">
        <f t="shared" si="383"/>
        <v>0</v>
      </c>
      <c r="DA92" s="54">
        <f t="shared" si="384"/>
        <v>0</v>
      </c>
      <c r="DB92" s="54">
        <f t="shared" si="385"/>
        <v>0</v>
      </c>
      <c r="DC92" s="54">
        <f t="shared" si="386"/>
        <v>0</v>
      </c>
      <c r="DD92" s="54">
        <f t="shared" si="387"/>
        <v>0</v>
      </c>
      <c r="DE92" s="54">
        <f t="shared" si="388"/>
        <v>0</v>
      </c>
      <c r="DF92" s="54">
        <f t="shared" si="389"/>
        <v>0</v>
      </c>
      <c r="DG92" s="54">
        <f t="shared" si="390"/>
        <v>2</v>
      </c>
      <c r="DH92" s="71">
        <f t="shared" si="391"/>
        <v>0</v>
      </c>
      <c r="DI92" s="71">
        <f t="shared" si="392"/>
        <v>0</v>
      </c>
      <c r="DJ92" s="54">
        <f t="shared" si="393"/>
        <v>0</v>
      </c>
      <c r="DK92" s="54">
        <f t="shared" si="394"/>
        <v>2</v>
      </c>
      <c r="DL92" s="4">
        <f t="shared" si="319"/>
        <v>0</v>
      </c>
      <c r="DM92" s="3">
        <f t="shared" si="395"/>
        <v>0</v>
      </c>
      <c r="DN92" s="3">
        <f t="shared" si="396"/>
        <v>0</v>
      </c>
      <c r="DO92" s="4" t="e">
        <f t="shared" si="397"/>
        <v>#DIV/0!</v>
      </c>
      <c r="DP92" s="57"/>
      <c r="DQ92" s="57"/>
      <c r="DR92" s="56">
        <f t="shared" si="320"/>
        <v>2</v>
      </c>
      <c r="DS92" s="56">
        <f t="shared" si="321"/>
        <v>0</v>
      </c>
      <c r="DT92" s="38">
        <f t="shared" si="322"/>
        <v>0</v>
      </c>
      <c r="DU92" s="38">
        <f t="shared" si="398"/>
        <v>2</v>
      </c>
      <c r="DV92" s="38">
        <f t="shared" si="323"/>
        <v>0</v>
      </c>
      <c r="DW92" s="39">
        <f t="shared" si="324"/>
        <v>0</v>
      </c>
      <c r="DX92" s="39">
        <f t="shared" si="325"/>
        <v>0</v>
      </c>
      <c r="DY92" s="39">
        <f t="shared" si="326"/>
        <v>0</v>
      </c>
      <c r="DZ92" s="39">
        <f t="shared" si="327"/>
        <v>0</v>
      </c>
      <c r="EA92" s="39">
        <f t="shared" si="328"/>
        <v>0</v>
      </c>
      <c r="EB92" s="37" t="e">
        <f t="shared" si="399"/>
        <v>#DIV/0!</v>
      </c>
      <c r="EC92" s="37" t="e">
        <f t="shared" si="400"/>
        <v>#DIV/0!</v>
      </c>
      <c r="ED92" s="37" t="e">
        <f t="shared" si="401"/>
        <v>#DIV/0!</v>
      </c>
      <c r="EE92" s="37" t="e">
        <f t="shared" si="402"/>
        <v>#DIV/0!</v>
      </c>
      <c r="EF92" s="39" t="e">
        <f t="shared" si="403"/>
        <v>#DIV/0!</v>
      </c>
      <c r="EG92" s="37" t="e">
        <f t="shared" si="404"/>
        <v>#DIV/0!</v>
      </c>
      <c r="EH92" s="37" t="e">
        <f t="shared" si="405"/>
        <v>#DIV/0!</v>
      </c>
      <c r="EI92" s="11" t="b">
        <f t="shared" si="406"/>
        <v>1</v>
      </c>
      <c r="EJ92" s="11" t="b">
        <f t="shared" si="407"/>
        <v>0</v>
      </c>
      <c r="EK92" s="39" t="e">
        <f t="shared" si="408"/>
        <v>#DIV/0!</v>
      </c>
      <c r="EL92" s="39" t="e">
        <f t="shared" si="409"/>
        <v>#DIV/0!</v>
      </c>
      <c r="EM92" s="39" t="e">
        <f t="shared" si="410"/>
        <v>#DIV/0!</v>
      </c>
      <c r="EN92" s="39" t="e">
        <f t="shared" si="411"/>
        <v>#DIV/0!</v>
      </c>
      <c r="EO92" s="39" t="e">
        <f t="shared" si="412"/>
        <v>#DIV/0!</v>
      </c>
      <c r="EP92" s="39" t="e">
        <f t="shared" si="413"/>
        <v>#DIV/0!</v>
      </c>
      <c r="EQ92" s="39" t="e">
        <f t="shared" si="414"/>
        <v>#DIV/0!</v>
      </c>
      <c r="ER92" s="39" t="e">
        <f t="shared" si="415"/>
        <v>#DIV/0!</v>
      </c>
      <c r="ES92" s="58" t="str">
        <f t="shared" si="416"/>
        <v>(OH,F,Cl)-dominate amphibole</v>
      </c>
      <c r="ET92" s="58" t="e">
        <f t="shared" si="417"/>
        <v>#N/A</v>
      </c>
      <c r="EU92" s="56">
        <f t="shared" si="329"/>
        <v>0</v>
      </c>
      <c r="EV92" s="56">
        <f t="shared" si="330"/>
        <v>0</v>
      </c>
      <c r="EW92" s="56">
        <f t="shared" si="331"/>
        <v>0</v>
      </c>
      <c r="EX92" s="56">
        <f t="shared" si="332"/>
        <v>0</v>
      </c>
      <c r="EY92" s="56">
        <f t="shared" si="333"/>
        <v>0</v>
      </c>
      <c r="EZ92" s="56">
        <f t="shared" si="334"/>
        <v>0</v>
      </c>
      <c r="FA92" s="39">
        <f t="shared" si="335"/>
        <v>0</v>
      </c>
      <c r="FB92" s="39">
        <f t="shared" si="336"/>
        <v>0</v>
      </c>
      <c r="FC92" s="54">
        <f t="shared" si="337"/>
        <v>0</v>
      </c>
      <c r="FD92" s="54">
        <f t="shared" si="338"/>
        <v>0</v>
      </c>
      <c r="FE92" s="39">
        <f t="shared" si="339"/>
        <v>0</v>
      </c>
      <c r="FF92" s="54">
        <f t="shared" si="340"/>
        <v>0</v>
      </c>
      <c r="FG92" s="39">
        <f t="shared" si="341"/>
        <v>0</v>
      </c>
      <c r="FH92" s="39">
        <f t="shared" si="418"/>
        <v>0</v>
      </c>
      <c r="FI92" s="39">
        <f t="shared" si="419"/>
        <v>0</v>
      </c>
      <c r="FJ92" s="39">
        <f t="shared" si="420"/>
        <v>0</v>
      </c>
      <c r="FK92" s="39" t="e">
        <f t="shared" si="421"/>
        <v>#DIV/0!</v>
      </c>
      <c r="FL92" s="39" t="e">
        <f t="shared" si="422"/>
        <v>#DIV/0!</v>
      </c>
      <c r="FM92" s="39" t="e">
        <f t="shared" si="423"/>
        <v>#DIV/0!</v>
      </c>
      <c r="FN92" s="39">
        <f t="shared" si="424"/>
        <v>1</v>
      </c>
      <c r="FO92" s="39">
        <f t="shared" si="342"/>
        <v>0</v>
      </c>
      <c r="FP92" s="39">
        <f t="shared" si="343"/>
        <v>0</v>
      </c>
      <c r="FQ92" s="39">
        <f t="shared" si="344"/>
        <v>0</v>
      </c>
      <c r="FR92" s="39">
        <f t="shared" si="425"/>
        <v>0</v>
      </c>
      <c r="FS92" s="39">
        <f t="shared" si="426"/>
        <v>0</v>
      </c>
      <c r="FU92" s="39" t="e">
        <f t="shared" si="427"/>
        <v>#DIV/0!</v>
      </c>
      <c r="FV92" s="39" t="e">
        <f t="shared" si="428"/>
        <v>#DIV/0!</v>
      </c>
      <c r="FW92" s="39" t="e">
        <f t="shared" si="429"/>
        <v>#DIV/0!</v>
      </c>
      <c r="FY92" s="39" t="e">
        <f t="shared" si="430"/>
        <v>#DIV/0!</v>
      </c>
      <c r="FZ92" s="39" t="e">
        <f t="shared" si="431"/>
        <v>#DIV/0!</v>
      </c>
      <c r="GA92" s="39" t="e">
        <f t="shared" si="432"/>
        <v>#DIV/0!</v>
      </c>
      <c r="GB92" s="39" t="e">
        <f t="shared" si="433"/>
        <v>#DIV/0!</v>
      </c>
      <c r="GC92" s="39" t="e">
        <f t="shared" si="434"/>
        <v>#DIV/0!</v>
      </c>
      <c r="GD92" s="39" t="e">
        <f t="shared" si="435"/>
        <v>#DIV/0!</v>
      </c>
      <c r="GE92" s="39" t="e">
        <f t="shared" si="436"/>
        <v>#DIV/0!</v>
      </c>
      <c r="GF92" s="39" t="e">
        <f t="shared" si="437"/>
        <v>#DIV/0!</v>
      </c>
      <c r="GG92" s="39" t="e">
        <f t="shared" si="438"/>
        <v>#DIV/0!</v>
      </c>
      <c r="GH92" s="39" t="e">
        <f t="shared" si="439"/>
        <v>#DIV/0!</v>
      </c>
      <c r="GI92" s="39"/>
      <c r="GJ92" s="39" t="e">
        <f t="shared" si="440"/>
        <v>#DIV/0!</v>
      </c>
      <c r="GK92" s="39" t="e">
        <f t="shared" si="441"/>
        <v>#DIV/0!</v>
      </c>
      <c r="GL92" s="39" t="e">
        <f t="shared" si="442"/>
        <v>#DIV/0!</v>
      </c>
      <c r="GM92" s="39" t="e">
        <f t="shared" si="443"/>
        <v>#DIV/0!</v>
      </c>
      <c r="GN92" s="39" t="e">
        <f t="shared" si="444"/>
        <v>#DIV/0!</v>
      </c>
      <c r="GO92" s="57"/>
      <c r="GP92" s="57" t="e">
        <f t="shared" si="445"/>
        <v>#DIV/0!</v>
      </c>
      <c r="GQ92" s="59" t="e">
        <f t="shared" si="446"/>
        <v>#DIV/0!</v>
      </c>
      <c r="GR92" s="41" t="e">
        <f t="shared" si="447"/>
        <v>#DIV/0!</v>
      </c>
      <c r="GS92" s="57" t="e">
        <f t="shared" si="448"/>
        <v>#DIV/0!</v>
      </c>
      <c r="GT92" s="57" t="e">
        <f t="shared" si="449"/>
        <v>#DIV/0!</v>
      </c>
      <c r="GU92" s="57" t="e">
        <f t="shared" si="450"/>
        <v>#DIV/0!</v>
      </c>
      <c r="GV92" s="57"/>
      <c r="GW92" s="42" t="e">
        <f t="shared" si="451"/>
        <v>#DIV/0!</v>
      </c>
      <c r="GX92" s="42" t="e">
        <f t="shared" si="452"/>
        <v>#DIV/0!</v>
      </c>
      <c r="GY92" s="42" t="e">
        <f t="shared" si="453"/>
        <v>#DIV/0!</v>
      </c>
      <c r="GZ92" s="57"/>
      <c r="HA92" s="2" t="e">
        <f t="shared" si="454"/>
        <v>#DIV/0!</v>
      </c>
      <c r="HB92" s="2" t="e">
        <f t="shared" si="455"/>
        <v>#DIV/0!</v>
      </c>
      <c r="HC92" s="2" t="e">
        <f t="shared" si="456"/>
        <v>#DIV/0!</v>
      </c>
      <c r="HD92" s="2" t="e">
        <f t="shared" si="457"/>
        <v>#DIV/0!</v>
      </c>
      <c r="HE92" s="2" t="e">
        <f t="shared" si="458"/>
        <v>#DIV/0!</v>
      </c>
      <c r="HF92" s="2" t="e">
        <f t="shared" si="459"/>
        <v>#DIV/0!</v>
      </c>
      <c r="HG92" s="2" t="e">
        <f t="shared" si="460"/>
        <v>#DIV/0!</v>
      </c>
      <c r="HH92" s="2" t="e">
        <f t="shared" si="461"/>
        <v>#DIV/0!</v>
      </c>
      <c r="HI92" s="2" t="e">
        <f t="shared" si="462"/>
        <v>#DIV/0!</v>
      </c>
      <c r="HJ92" s="11" t="e">
        <f t="shared" si="463"/>
        <v>#DIV/0!</v>
      </c>
      <c r="HK92" s="60" t="e">
        <f t="shared" si="464"/>
        <v>#DIV/0!</v>
      </c>
      <c r="HL92" s="57"/>
      <c r="HM92" s="57" t="e">
        <f t="shared" si="465"/>
        <v>#DIV/0!</v>
      </c>
      <c r="HN92" s="57" t="e">
        <f t="shared" si="466"/>
        <v>#DIV/0!</v>
      </c>
      <c r="HO92" s="57" t="e">
        <f t="shared" si="467"/>
        <v>#DIV/0!</v>
      </c>
      <c r="HP92" s="57" t="e">
        <f t="shared" si="468"/>
        <v>#DIV/0!</v>
      </c>
      <c r="HQ92" s="57" t="e">
        <f t="shared" si="469"/>
        <v>#DIV/0!</v>
      </c>
      <c r="HR92" s="57"/>
      <c r="HS92" s="57" t="e">
        <f t="shared" si="470"/>
        <v>#DIV/0!</v>
      </c>
      <c r="HT92" s="57" t="e">
        <f t="shared" si="471"/>
        <v>#DIV/0!</v>
      </c>
      <c r="HU92" s="57" t="e">
        <f t="shared" si="472"/>
        <v>#DIV/0!</v>
      </c>
      <c r="HV92" s="57" t="e">
        <f t="shared" si="473"/>
        <v>#DIV/0!</v>
      </c>
      <c r="HW92" s="57" t="e">
        <f t="shared" si="474"/>
        <v>#DIV/0!</v>
      </c>
      <c r="HX92" s="57"/>
      <c r="HY92" s="57" t="e">
        <f t="shared" si="475"/>
        <v>#DIV/0!</v>
      </c>
      <c r="HZ92" s="57" t="e">
        <f t="shared" si="476"/>
        <v>#DIV/0!</v>
      </c>
      <c r="IA92" s="57"/>
      <c r="IB92" s="61">
        <f t="shared" si="477"/>
        <v>0</v>
      </c>
      <c r="IC92" s="57" t="str">
        <f t="shared" si="478"/>
        <v/>
      </c>
      <c r="ID92" s="42"/>
      <c r="IE92" s="2" t="str">
        <f t="shared" si="479"/>
        <v/>
      </c>
      <c r="IF92" s="60" t="e">
        <f t="shared" si="480"/>
        <v>#DIV/0!</v>
      </c>
      <c r="IG92" s="60" t="str">
        <f t="shared" si="481"/>
        <v/>
      </c>
      <c r="IH92" s="60" t="str">
        <f t="shared" si="482"/>
        <v>zinco-</v>
      </c>
      <c r="II92" s="60" t="str">
        <f t="shared" si="483"/>
        <v>mangano-</v>
      </c>
      <c r="IJ92" s="60" t="e">
        <f t="shared" si="484"/>
        <v>#DIV/0!</v>
      </c>
      <c r="IK92" s="60" t="e">
        <f t="shared" si="485"/>
        <v>#DIV/0!</v>
      </c>
      <c r="IL92" s="60" t="e">
        <f t="shared" si="486"/>
        <v>#DIV/0!</v>
      </c>
      <c r="IM92" s="60" t="e">
        <f t="shared" si="487"/>
        <v>#DIV/0!</v>
      </c>
      <c r="IN92" s="60" t="str">
        <f t="shared" si="488"/>
        <v/>
      </c>
      <c r="IO92" s="60" t="str">
        <f t="shared" si="489"/>
        <v/>
      </c>
      <c r="IP92" s="57"/>
      <c r="IQ92" s="57" t="str">
        <f t="shared" si="490"/>
        <v>ERROR!!</v>
      </c>
    </row>
    <row r="93" spans="1:251">
      <c r="A93"/>
      <c r="B93"/>
      <c r="C93"/>
      <c r="D93"/>
      <c r="E93"/>
      <c r="F93" t="s">
        <v>196</v>
      </c>
      <c r="G93" s="69"/>
      <c r="H93" s="69"/>
      <c r="I93" s="69"/>
      <c r="J93" s="69"/>
      <c r="K93"/>
      <c r="L93" s="69"/>
      <c r="M93"/>
      <c r="N93" s="69"/>
      <c r="O93" s="69"/>
      <c r="P93" s="69"/>
      <c r="Q93" s="69"/>
      <c r="R93" s="69"/>
      <c r="S93" s="67"/>
      <c r="T93" s="67"/>
      <c r="U93" s="69"/>
      <c r="V93"/>
      <c r="W93"/>
      <c r="X93" s="29">
        <f t="shared" si="346"/>
        <v>0</v>
      </c>
      <c r="Y93" s="29">
        <f t="shared" si="347"/>
        <v>0</v>
      </c>
      <c r="Z93" s="29" t="e">
        <f t="shared" si="348"/>
        <v>#DIV/0!</v>
      </c>
      <c r="AA93" s="29" t="e">
        <f t="shared" si="349"/>
        <v>#DIV/0!</v>
      </c>
      <c r="AB93" s="29" t="e">
        <f t="shared" si="350"/>
        <v>#DIV/0!</v>
      </c>
      <c r="AC93" s="29" t="e">
        <f t="shared" si="351"/>
        <v>#DIV/0!</v>
      </c>
      <c r="AF93" s="23">
        <v>60.084299999999999</v>
      </c>
      <c r="AG93" s="23">
        <v>79.878799999999998</v>
      </c>
      <c r="AH93" s="23">
        <v>101.96120000000001</v>
      </c>
      <c r="AI93" s="23">
        <v>151.99039999999999</v>
      </c>
      <c r="AJ93" s="23">
        <v>159.69</v>
      </c>
      <c r="AK93" s="23">
        <v>71.846400000000003</v>
      </c>
      <c r="AL93" s="23">
        <v>70.9375</v>
      </c>
      <c r="AM93" s="23">
        <v>40.304400000000001</v>
      </c>
      <c r="AN93" s="23">
        <v>56.077399999999997</v>
      </c>
      <c r="AO93" s="23">
        <v>61.978999999999999</v>
      </c>
      <c r="AP93" s="23">
        <v>94.195999999999998</v>
      </c>
      <c r="AQ93" s="23">
        <v>18.998000000000001</v>
      </c>
      <c r="AR93" s="23">
        <v>35.450000000000003</v>
      </c>
      <c r="AS93" s="23">
        <v>29.88</v>
      </c>
      <c r="AT93" s="23">
        <v>74.691999999999993</v>
      </c>
      <c r="AU93" s="23">
        <v>81.39</v>
      </c>
      <c r="AX93" s="54">
        <f t="shared" si="352"/>
        <v>0</v>
      </c>
      <c r="AY93" s="54">
        <f t="shared" si="353"/>
        <v>0</v>
      </c>
      <c r="AZ93" s="54">
        <f t="shared" si="354"/>
        <v>0</v>
      </c>
      <c r="BA93" s="54">
        <f t="shared" si="355"/>
        <v>0</v>
      </c>
      <c r="BB93" s="54">
        <f t="shared" si="356"/>
        <v>0</v>
      </c>
      <c r="BC93" s="54">
        <f t="shared" si="357"/>
        <v>0</v>
      </c>
      <c r="BD93" s="54">
        <f t="shared" si="358"/>
        <v>0</v>
      </c>
      <c r="BE93" s="54">
        <f t="shared" si="359"/>
        <v>0</v>
      </c>
      <c r="BF93" s="54">
        <f t="shared" si="360"/>
        <v>0</v>
      </c>
      <c r="BG93" s="54">
        <f t="shared" si="361"/>
        <v>0</v>
      </c>
      <c r="BH93" s="54">
        <f t="shared" si="362"/>
        <v>0</v>
      </c>
      <c r="BI93" s="54">
        <f t="shared" si="363"/>
        <v>0</v>
      </c>
      <c r="BJ93" s="54">
        <f t="shared" si="364"/>
        <v>0</v>
      </c>
      <c r="BK93" s="54">
        <f t="shared" si="365"/>
        <v>0</v>
      </c>
      <c r="BL93" s="54">
        <f t="shared" si="366"/>
        <v>0</v>
      </c>
      <c r="BM93" s="42"/>
      <c r="BO93" s="54">
        <f>'Norm-coeff'!$C$2+$AX93*'Norm-coeff'!$D$2+$AY93*'Norm-coeff'!$E$2+$AZ93*'Norm-coeff'!$F$2+$BA93*'Norm-coeff'!$G$2+$BB93*'Norm-coeff'!$H$2+$BC93*'Norm-coeff'!$I$2+$BD93*'Norm-coeff'!$J$2+$BE93*'Norm-coeff'!$K$2+$BF93*'Norm-coeff'!$L$2+$BG93*'Norm-coeff'!$M$2+$BH93*'Norm-coeff'!$N$2+$BI93*'Norm-coeff'!$O$2</f>
        <v>5.4045421474420303</v>
      </c>
      <c r="BP93" s="54">
        <f>'Norm-coeff'!$C$3+$AX93*'Norm-coeff'!$D$3+$AY93*'Norm-coeff'!$E$3+$AZ93*'Norm-coeff'!$F$3+$BA93*'Norm-coeff'!$G$3+$BB93*'Norm-coeff'!$H$3+$BC93*'Norm-coeff'!$I$3+$BD93*'Norm-coeff'!$J$3+$BE93*'Norm-coeff'!$K$3+$BF93*'Norm-coeff'!$L$3+$BG93*'Norm-coeff'!$M$3+$BH93*'Norm-coeff'!$N$3+$BI93*'Norm-coeff'!$O$3</f>
        <v>3.15319116612705</v>
      </c>
      <c r="BQ93" s="54">
        <f>'Norm-coeff'!$C$4+$AX93*'Norm-coeff'!$D$4+$AY93*'Norm-coeff'!$E$4+$AZ93*'Norm-coeff'!$F$4+$BA93*'Norm-coeff'!$G$4+$BB93*'Norm-coeff'!$H$4+$BC93*'Norm-coeff'!$I$4+$BD93*'Norm-coeff'!$J$4+$BE93*'Norm-coeff'!$K$4+$BF93*'Norm-coeff'!$L$4+$BG93*'Norm-coeff'!$M$4+$BH93*'Norm-coeff'!$N$4+$BI93*'Norm-coeff'!$O$4</f>
        <v>1.42115649462768</v>
      </c>
      <c r="BR93" s="54">
        <f>'Norm-coeff'!$C$5+$AX93*'Norm-coeff'!$D$5+$AY93*'Norm-coeff'!$E$5+$AZ93*'Norm-coeff'!$F$5+$BA93*'Norm-coeff'!$G$5+$BB93*'Norm-coeff'!$H$5+$BC93*'Norm-coeff'!$I$5+$BD93*'Norm-coeff'!$J$5+$BE93*'Norm-coeff'!$K$5+$BF93*'Norm-coeff'!$L$5+$BG93*'Norm-coeff'!$M$5+$BH93*'Norm-coeff'!$N$5+$BI93*'Norm-coeff'!$O$5</f>
        <v>1.0553329241296201</v>
      </c>
      <c r="BS93" s="54">
        <f>'Norm-coeff'!$C$6+$AX93*'Norm-coeff'!$D$6+$AY93*'Norm-coeff'!$E$6+$AZ93*'Norm-coeff'!$F$6+$BA93*'Norm-coeff'!$G$6+$BB93*'Norm-coeff'!$H$6+$BC93*'Norm-coeff'!$I$6+$BD93*'Norm-coeff'!$J$6+$BE93*'Norm-coeff'!$K$6+$BF93*'Norm-coeff'!$L$6+$BG93*'Norm-coeff'!$M$6+$BH93*'Norm-coeff'!$N$6+$BI93*'Norm-coeff'!$O$6</f>
        <v>-1.48700885495103E-2</v>
      </c>
      <c r="BT93" s="54">
        <f>'Norm-coeff'!$C$7+$AX93*'Norm-coeff'!$D$7+$AY93*'Norm-coeff'!$E$7+$AZ93*'Norm-coeff'!$F$7+$BA93*'Norm-coeff'!$G$7+$BB93*'Norm-coeff'!$H$7+$BC93*'Norm-coeff'!$I$7+$BD93*'Norm-coeff'!$J$7+$BE93*'Norm-coeff'!$K$7+$BF93*'Norm-coeff'!$L$7+$BG93*'Norm-coeff'!$M$7+$BH93*'Norm-coeff'!$N$7+$BI93*'Norm-coeff'!$O$7</f>
        <v>2.0907583608832998</v>
      </c>
      <c r="BU93" s="54">
        <f>'Norm-coeff'!$C$8+$AX93*'Norm-coeff'!$D$8+$AY93*'Norm-coeff'!$E$8+$AZ93*'Norm-coeff'!$F$8+$BA93*'Norm-coeff'!$G$8+$BB93*'Norm-coeff'!$H$8+$BC93*'Norm-coeff'!$I$8+$BD93*'Norm-coeff'!$J$8+$BE93*'Norm-coeff'!$K$8+$BF93*'Norm-coeff'!$L$8+$BG93*'Norm-coeff'!$M$8+$BH93*'Norm-coeff'!$N$8+$BI93*'Norm-coeff'!$O$8</f>
        <v>0.65894159836244504</v>
      </c>
      <c r="BV93" s="54">
        <f>'Norm-coeff'!$C$9+$AX93*'Norm-coeff'!$D$9+$AY93*'Norm-coeff'!$E$9+$AZ93*'Norm-coeff'!$F$9+$BA93*'Norm-coeff'!$G$9+$BB93*'Norm-coeff'!$H$9+$BC93*'Norm-coeff'!$I$9+$BD93*'Norm-coeff'!$J$9+$BE93*'Norm-coeff'!$K$9+$BF93*'Norm-coeff'!$L$9+$BG93*'Norm-coeff'!$M$9+$BH93*'Norm-coeff'!$N$9+$BI93*'Norm-coeff'!$O$9</f>
        <v>1.48961085014701</v>
      </c>
      <c r="BW93" s="54">
        <f>'Norm-coeff'!$C$10+$AX93*'Norm-coeff'!$D$10+$AY93*'Norm-coeff'!$E$10+$AZ93*'Norm-coeff'!$F$10+$BA93*'Norm-coeff'!$G$10+$BB93*'Norm-coeff'!$H$10+$BC93*'Norm-coeff'!$I$10+$BD93*'Norm-coeff'!$J$10+$BE93*'Norm-coeff'!$K$10+$BF93*'Norm-coeff'!$L$10+$BG93*'Norm-coeff'!$M$10+$BH93*'Norm-coeff'!$N$10+$BI93*'Norm-coeff'!$O$10</f>
        <v>1.42058735749591</v>
      </c>
      <c r="BX93" s="54">
        <f>'Norm-coeff'!$C$11+$AX93*'Norm-coeff'!$D$11+$AY93*'Norm-coeff'!$E$11+$AZ93*'Norm-coeff'!$F$11+$BA93*'Norm-coeff'!$G$11+$BB93*'Norm-coeff'!$H$11+$BC93*'Norm-coeff'!$I$11+$BD93*'Norm-coeff'!$J$11+$BE93*'Norm-coeff'!$K$11+$BF93*'Norm-coeff'!$L$11+$BG93*'Norm-coeff'!$M$11+$BH93*'Norm-coeff'!$N$11+$BI93*'Norm-coeff'!$O$11</f>
        <v>0.221233014421479</v>
      </c>
      <c r="BY93" s="54">
        <f>'Norm-coeff'!$C$12+$AX93*'Norm-coeff'!$D$12+$AY93*'Norm-coeff'!$E$12+$AZ93*'Norm-coeff'!$F$12+$BA93*'Norm-coeff'!$G$12+$BB93*'Norm-coeff'!$H$12+$BC93*'Norm-coeff'!$I$12+$BD93*'Norm-coeff'!$J$12+$BE93*'Norm-coeff'!$K$12+$BF93*'Norm-coeff'!$L$12+$BG93*'Norm-coeff'!$M$12+$BH93*'Norm-coeff'!$N$12+$BI93*'Norm-coeff'!$O$12</f>
        <v>0.283527502056037</v>
      </c>
      <c r="BZ93" s="54">
        <f>'Norm-coeff'!$C$13+$AX93*'Norm-coeff'!$D$13+$AY93*'Norm-coeff'!$E$13+$AZ93*'Norm-coeff'!$F$13+$BA93*'Norm-coeff'!$G$13+$BB93*'Norm-coeff'!$H$13+$BC93*'Norm-coeff'!$I$13+$BD93*'Norm-coeff'!$J$13+$BE93*'Norm-coeff'!$K$13+$BF93*'Norm-coeff'!$L$13+$BG93*'Norm-coeff'!$M$13+$BH93*'Norm-coeff'!$N$13+$BI93*'Norm-coeff'!$O$13</f>
        <v>-4.1864930554451202E-2</v>
      </c>
      <c r="CA93" s="54">
        <f>'Norm-coeff'!$C$14+$AX93*'Norm-coeff'!$D$14+$AY93*'Norm-coeff'!$E$14+$AZ93*'Norm-coeff'!$F$14+$BA93*'Norm-coeff'!$G$14+$BB93*'Norm-coeff'!$H$14+$BC93*'Norm-coeff'!$I$14+$BD93*'Norm-coeff'!$J$14+$BE93*'Norm-coeff'!$K$14+$BF93*'Norm-coeff'!$L$14+$BG93*'Norm-coeff'!$M$14+$BH93*'Norm-coeff'!$N$14+$BI93*'Norm-coeff'!$O$14</f>
        <v>4.2526983164477103</v>
      </c>
      <c r="CC93" s="54">
        <f t="shared" si="491"/>
        <v>0</v>
      </c>
      <c r="CG93" s="54">
        <f t="shared" si="367"/>
        <v>0</v>
      </c>
      <c r="CH93" s="54">
        <f t="shared" si="345"/>
        <v>0</v>
      </c>
      <c r="CI93" s="54">
        <f t="shared" si="368"/>
        <v>0</v>
      </c>
      <c r="CJ93" s="56">
        <f t="shared" si="369"/>
        <v>0</v>
      </c>
      <c r="CK93" s="54">
        <f t="shared" si="370"/>
        <v>0</v>
      </c>
      <c r="CL93" s="54">
        <f t="shared" si="371"/>
        <v>0</v>
      </c>
      <c r="CM93" s="54">
        <f t="shared" si="372"/>
        <v>0</v>
      </c>
      <c r="CN93" s="54">
        <f t="shared" si="373"/>
        <v>0</v>
      </c>
      <c r="CO93" s="54">
        <f t="shared" si="374"/>
        <v>0</v>
      </c>
      <c r="CP93" s="54">
        <f t="shared" si="375"/>
        <v>0</v>
      </c>
      <c r="CQ93" s="54">
        <f t="shared" si="376"/>
        <v>0</v>
      </c>
      <c r="CR93" s="54">
        <f t="shared" si="377"/>
        <v>0</v>
      </c>
      <c r="CS93" s="54">
        <f t="shared" si="378"/>
        <v>0</v>
      </c>
      <c r="CU93" s="54">
        <f t="shared" si="379"/>
        <v>0</v>
      </c>
      <c r="CV93" s="54">
        <f t="shared" si="380"/>
        <v>0</v>
      </c>
      <c r="CW93" s="54">
        <f t="shared" si="381"/>
        <v>0</v>
      </c>
      <c r="CX93" s="54">
        <f t="shared" si="382"/>
        <v>0</v>
      </c>
      <c r="CZ93" s="54">
        <f t="shared" si="383"/>
        <v>0</v>
      </c>
      <c r="DA93" s="54">
        <f t="shared" si="384"/>
        <v>0</v>
      </c>
      <c r="DB93" s="54">
        <f t="shared" si="385"/>
        <v>0</v>
      </c>
      <c r="DC93" s="54">
        <f t="shared" si="386"/>
        <v>0</v>
      </c>
      <c r="DD93" s="54">
        <f t="shared" si="387"/>
        <v>0</v>
      </c>
      <c r="DE93" s="54">
        <f t="shared" si="388"/>
        <v>0</v>
      </c>
      <c r="DF93" s="54">
        <f t="shared" si="389"/>
        <v>0</v>
      </c>
      <c r="DG93" s="54">
        <f t="shared" si="390"/>
        <v>2</v>
      </c>
      <c r="DH93" s="71">
        <f t="shared" si="391"/>
        <v>0</v>
      </c>
      <c r="DI93" s="71">
        <f t="shared" si="392"/>
        <v>0</v>
      </c>
      <c r="DJ93" s="54">
        <f t="shared" si="393"/>
        <v>0</v>
      </c>
      <c r="DK93" s="54">
        <f t="shared" si="394"/>
        <v>2</v>
      </c>
      <c r="DL93" s="4">
        <f t="shared" si="319"/>
        <v>0</v>
      </c>
      <c r="DM93" s="3">
        <f t="shared" si="395"/>
        <v>0</v>
      </c>
      <c r="DN93" s="3">
        <f t="shared" si="396"/>
        <v>0</v>
      </c>
      <c r="DO93" s="4" t="e">
        <f t="shared" si="397"/>
        <v>#DIV/0!</v>
      </c>
      <c r="DP93" s="57"/>
      <c r="DQ93" s="57"/>
      <c r="DR93" s="56">
        <f t="shared" si="320"/>
        <v>2</v>
      </c>
      <c r="DS93" s="56">
        <f t="shared" si="321"/>
        <v>0</v>
      </c>
      <c r="DT93" s="38">
        <f t="shared" si="322"/>
        <v>0</v>
      </c>
      <c r="DU93" s="38">
        <f t="shared" si="398"/>
        <v>2</v>
      </c>
      <c r="DV93" s="38">
        <f t="shared" si="323"/>
        <v>0</v>
      </c>
      <c r="DW93" s="39">
        <f t="shared" si="324"/>
        <v>0</v>
      </c>
      <c r="DX93" s="39">
        <f t="shared" si="325"/>
        <v>0</v>
      </c>
      <c r="DY93" s="39">
        <f t="shared" si="326"/>
        <v>0</v>
      </c>
      <c r="DZ93" s="39">
        <f t="shared" si="327"/>
        <v>0</v>
      </c>
      <c r="EA93" s="39">
        <f t="shared" si="328"/>
        <v>0</v>
      </c>
      <c r="EB93" s="37" t="e">
        <f t="shared" si="399"/>
        <v>#DIV/0!</v>
      </c>
      <c r="EC93" s="37" t="e">
        <f t="shared" si="400"/>
        <v>#DIV/0!</v>
      </c>
      <c r="ED93" s="37" t="e">
        <f t="shared" si="401"/>
        <v>#DIV/0!</v>
      </c>
      <c r="EE93" s="37" t="e">
        <f t="shared" si="402"/>
        <v>#DIV/0!</v>
      </c>
      <c r="EF93" s="39" t="e">
        <f t="shared" si="403"/>
        <v>#DIV/0!</v>
      </c>
      <c r="EG93" s="37" t="e">
        <f t="shared" si="404"/>
        <v>#DIV/0!</v>
      </c>
      <c r="EH93" s="37" t="e">
        <f t="shared" si="405"/>
        <v>#DIV/0!</v>
      </c>
      <c r="EI93" s="11" t="b">
        <f t="shared" si="406"/>
        <v>1</v>
      </c>
      <c r="EJ93" s="11" t="b">
        <f t="shared" si="407"/>
        <v>0</v>
      </c>
      <c r="EK93" s="39" t="e">
        <f t="shared" si="408"/>
        <v>#DIV/0!</v>
      </c>
      <c r="EL93" s="39" t="e">
        <f t="shared" si="409"/>
        <v>#DIV/0!</v>
      </c>
      <c r="EM93" s="39" t="e">
        <f t="shared" si="410"/>
        <v>#DIV/0!</v>
      </c>
      <c r="EN93" s="39" t="e">
        <f t="shared" si="411"/>
        <v>#DIV/0!</v>
      </c>
      <c r="EO93" s="39" t="e">
        <f t="shared" si="412"/>
        <v>#DIV/0!</v>
      </c>
      <c r="EP93" s="39" t="e">
        <f t="shared" si="413"/>
        <v>#DIV/0!</v>
      </c>
      <c r="EQ93" s="39" t="e">
        <f t="shared" si="414"/>
        <v>#DIV/0!</v>
      </c>
      <c r="ER93" s="39" t="e">
        <f t="shared" si="415"/>
        <v>#DIV/0!</v>
      </c>
      <c r="ES93" s="58" t="str">
        <f t="shared" si="416"/>
        <v>(OH,F,Cl)-dominate amphibole</v>
      </c>
      <c r="ET93" s="58" t="e">
        <f t="shared" si="417"/>
        <v>#N/A</v>
      </c>
      <c r="EU93" s="56">
        <f t="shared" si="329"/>
        <v>0</v>
      </c>
      <c r="EV93" s="56">
        <f t="shared" si="330"/>
        <v>0</v>
      </c>
      <c r="EW93" s="56">
        <f t="shared" si="331"/>
        <v>0</v>
      </c>
      <c r="EX93" s="56">
        <f t="shared" si="332"/>
        <v>0</v>
      </c>
      <c r="EY93" s="56">
        <f t="shared" si="333"/>
        <v>0</v>
      </c>
      <c r="EZ93" s="56">
        <f t="shared" si="334"/>
        <v>0</v>
      </c>
      <c r="FA93" s="39">
        <f t="shared" si="335"/>
        <v>0</v>
      </c>
      <c r="FB93" s="39">
        <f t="shared" si="336"/>
        <v>0</v>
      </c>
      <c r="FC93" s="54">
        <f t="shared" si="337"/>
        <v>0</v>
      </c>
      <c r="FD93" s="54">
        <f t="shared" si="338"/>
        <v>0</v>
      </c>
      <c r="FE93" s="39">
        <f t="shared" si="339"/>
        <v>0</v>
      </c>
      <c r="FF93" s="54">
        <f t="shared" si="340"/>
        <v>0</v>
      </c>
      <c r="FG93" s="39">
        <f t="shared" si="341"/>
        <v>0</v>
      </c>
      <c r="FH93" s="39">
        <f t="shared" si="418"/>
        <v>0</v>
      </c>
      <c r="FI93" s="39">
        <f t="shared" si="419"/>
        <v>0</v>
      </c>
      <c r="FJ93" s="39">
        <f t="shared" si="420"/>
        <v>0</v>
      </c>
      <c r="FK93" s="39" t="e">
        <f t="shared" si="421"/>
        <v>#DIV/0!</v>
      </c>
      <c r="FL93" s="39" t="e">
        <f t="shared" si="422"/>
        <v>#DIV/0!</v>
      </c>
      <c r="FM93" s="39" t="e">
        <f t="shared" si="423"/>
        <v>#DIV/0!</v>
      </c>
      <c r="FN93" s="39">
        <f t="shared" si="424"/>
        <v>1</v>
      </c>
      <c r="FO93" s="39">
        <f t="shared" si="342"/>
        <v>0</v>
      </c>
      <c r="FP93" s="39">
        <f t="shared" si="343"/>
        <v>0</v>
      </c>
      <c r="FQ93" s="39">
        <f t="shared" si="344"/>
        <v>0</v>
      </c>
      <c r="FR93" s="39">
        <f t="shared" si="425"/>
        <v>0</v>
      </c>
      <c r="FS93" s="39">
        <f t="shared" si="426"/>
        <v>0</v>
      </c>
      <c r="FU93" s="39" t="e">
        <f t="shared" si="427"/>
        <v>#DIV/0!</v>
      </c>
      <c r="FV93" s="39" t="e">
        <f t="shared" si="428"/>
        <v>#DIV/0!</v>
      </c>
      <c r="FW93" s="39" t="e">
        <f t="shared" si="429"/>
        <v>#DIV/0!</v>
      </c>
      <c r="FY93" s="39" t="e">
        <f t="shared" si="430"/>
        <v>#DIV/0!</v>
      </c>
      <c r="FZ93" s="39" t="e">
        <f t="shared" si="431"/>
        <v>#DIV/0!</v>
      </c>
      <c r="GA93" s="39" t="e">
        <f t="shared" si="432"/>
        <v>#DIV/0!</v>
      </c>
      <c r="GB93" s="39" t="e">
        <f t="shared" si="433"/>
        <v>#DIV/0!</v>
      </c>
      <c r="GC93" s="39" t="e">
        <f t="shared" si="434"/>
        <v>#DIV/0!</v>
      </c>
      <c r="GD93" s="39" t="e">
        <f t="shared" si="435"/>
        <v>#DIV/0!</v>
      </c>
      <c r="GE93" s="39" t="e">
        <f t="shared" si="436"/>
        <v>#DIV/0!</v>
      </c>
      <c r="GF93" s="39" t="e">
        <f t="shared" si="437"/>
        <v>#DIV/0!</v>
      </c>
      <c r="GG93" s="39" t="e">
        <f t="shared" si="438"/>
        <v>#DIV/0!</v>
      </c>
      <c r="GH93" s="39" t="e">
        <f t="shared" si="439"/>
        <v>#DIV/0!</v>
      </c>
      <c r="GI93" s="39"/>
      <c r="GJ93" s="39" t="e">
        <f t="shared" si="440"/>
        <v>#DIV/0!</v>
      </c>
      <c r="GK93" s="39" t="e">
        <f t="shared" si="441"/>
        <v>#DIV/0!</v>
      </c>
      <c r="GL93" s="39" t="e">
        <f t="shared" si="442"/>
        <v>#DIV/0!</v>
      </c>
      <c r="GM93" s="39" t="e">
        <f t="shared" si="443"/>
        <v>#DIV/0!</v>
      </c>
      <c r="GN93" s="39" t="e">
        <f t="shared" si="444"/>
        <v>#DIV/0!</v>
      </c>
      <c r="GO93" s="57"/>
      <c r="GP93" s="57" t="e">
        <f t="shared" si="445"/>
        <v>#DIV/0!</v>
      </c>
      <c r="GQ93" s="59" t="e">
        <f t="shared" si="446"/>
        <v>#DIV/0!</v>
      </c>
      <c r="GR93" s="41" t="e">
        <f t="shared" si="447"/>
        <v>#DIV/0!</v>
      </c>
      <c r="GS93" s="57" t="e">
        <f t="shared" si="448"/>
        <v>#DIV/0!</v>
      </c>
      <c r="GT93" s="57" t="e">
        <f t="shared" si="449"/>
        <v>#DIV/0!</v>
      </c>
      <c r="GU93" s="57" t="e">
        <f t="shared" si="450"/>
        <v>#DIV/0!</v>
      </c>
      <c r="GV93" s="57"/>
      <c r="GW93" s="42" t="e">
        <f t="shared" si="451"/>
        <v>#DIV/0!</v>
      </c>
      <c r="GX93" s="42" t="e">
        <f t="shared" si="452"/>
        <v>#DIV/0!</v>
      </c>
      <c r="GY93" s="42" t="e">
        <f t="shared" si="453"/>
        <v>#DIV/0!</v>
      </c>
      <c r="GZ93" s="57"/>
      <c r="HA93" s="2" t="e">
        <f t="shared" si="454"/>
        <v>#DIV/0!</v>
      </c>
      <c r="HB93" s="2" t="e">
        <f t="shared" si="455"/>
        <v>#DIV/0!</v>
      </c>
      <c r="HC93" s="2" t="e">
        <f t="shared" si="456"/>
        <v>#DIV/0!</v>
      </c>
      <c r="HD93" s="2" t="e">
        <f t="shared" si="457"/>
        <v>#DIV/0!</v>
      </c>
      <c r="HE93" s="2" t="e">
        <f t="shared" si="458"/>
        <v>#DIV/0!</v>
      </c>
      <c r="HF93" s="2" t="e">
        <f t="shared" si="459"/>
        <v>#DIV/0!</v>
      </c>
      <c r="HG93" s="2" t="e">
        <f t="shared" si="460"/>
        <v>#DIV/0!</v>
      </c>
      <c r="HH93" s="2" t="e">
        <f t="shared" si="461"/>
        <v>#DIV/0!</v>
      </c>
      <c r="HI93" s="2" t="e">
        <f t="shared" si="462"/>
        <v>#DIV/0!</v>
      </c>
      <c r="HJ93" s="11" t="e">
        <f t="shared" si="463"/>
        <v>#DIV/0!</v>
      </c>
      <c r="HK93" s="60" t="e">
        <f t="shared" si="464"/>
        <v>#DIV/0!</v>
      </c>
      <c r="HL93" s="57"/>
      <c r="HM93" s="57" t="e">
        <f t="shared" si="465"/>
        <v>#DIV/0!</v>
      </c>
      <c r="HN93" s="57" t="e">
        <f t="shared" si="466"/>
        <v>#DIV/0!</v>
      </c>
      <c r="HO93" s="57" t="e">
        <f t="shared" si="467"/>
        <v>#DIV/0!</v>
      </c>
      <c r="HP93" s="57" t="e">
        <f t="shared" si="468"/>
        <v>#DIV/0!</v>
      </c>
      <c r="HQ93" s="57" t="e">
        <f t="shared" si="469"/>
        <v>#DIV/0!</v>
      </c>
      <c r="HR93" s="57"/>
      <c r="HS93" s="57" t="e">
        <f t="shared" si="470"/>
        <v>#DIV/0!</v>
      </c>
      <c r="HT93" s="57" t="e">
        <f t="shared" si="471"/>
        <v>#DIV/0!</v>
      </c>
      <c r="HU93" s="57" t="e">
        <f t="shared" si="472"/>
        <v>#DIV/0!</v>
      </c>
      <c r="HV93" s="57" t="e">
        <f t="shared" si="473"/>
        <v>#DIV/0!</v>
      </c>
      <c r="HW93" s="57" t="e">
        <f t="shared" si="474"/>
        <v>#DIV/0!</v>
      </c>
      <c r="HX93" s="57"/>
      <c r="HY93" s="57" t="e">
        <f t="shared" si="475"/>
        <v>#DIV/0!</v>
      </c>
      <c r="HZ93" s="57" t="e">
        <f t="shared" si="476"/>
        <v>#DIV/0!</v>
      </c>
      <c r="IA93" s="57"/>
      <c r="IB93" s="61">
        <f t="shared" si="477"/>
        <v>0</v>
      </c>
      <c r="IC93" s="57" t="str">
        <f t="shared" si="478"/>
        <v/>
      </c>
      <c r="ID93" s="42"/>
      <c r="IE93" s="2" t="str">
        <f t="shared" si="479"/>
        <v/>
      </c>
      <c r="IF93" s="60" t="e">
        <f t="shared" si="480"/>
        <v>#DIV/0!</v>
      </c>
      <c r="IG93" s="60" t="str">
        <f t="shared" si="481"/>
        <v/>
      </c>
      <c r="IH93" s="60" t="str">
        <f t="shared" si="482"/>
        <v>zinco-</v>
      </c>
      <c r="II93" s="60" t="str">
        <f t="shared" si="483"/>
        <v>mangano-</v>
      </c>
      <c r="IJ93" s="60" t="e">
        <f t="shared" si="484"/>
        <v>#DIV/0!</v>
      </c>
      <c r="IK93" s="60" t="e">
        <f t="shared" si="485"/>
        <v>#DIV/0!</v>
      </c>
      <c r="IL93" s="60" t="e">
        <f t="shared" si="486"/>
        <v>#DIV/0!</v>
      </c>
      <c r="IM93" s="60" t="e">
        <f t="shared" si="487"/>
        <v>#DIV/0!</v>
      </c>
      <c r="IN93" s="60" t="str">
        <f t="shared" si="488"/>
        <v/>
      </c>
      <c r="IO93" s="60" t="str">
        <f t="shared" si="489"/>
        <v/>
      </c>
      <c r="IP93" s="57"/>
      <c r="IQ93" s="57" t="str">
        <f t="shared" si="490"/>
        <v>ERROR!!</v>
      </c>
    </row>
    <row r="94" spans="1:251">
      <c r="A94"/>
      <c r="B94"/>
      <c r="C94"/>
      <c r="D94"/>
      <c r="E94"/>
      <c r="F94" t="s">
        <v>196</v>
      </c>
      <c r="G94" s="69"/>
      <c r="H94" s="69"/>
      <c r="I94" s="69"/>
      <c r="J94" s="69"/>
      <c r="K94"/>
      <c r="L94" s="69"/>
      <c r="M94"/>
      <c r="N94" s="69"/>
      <c r="O94" s="69"/>
      <c r="P94" s="69"/>
      <c r="Q94" s="69"/>
      <c r="R94" s="69"/>
      <c r="S94" s="67"/>
      <c r="T94" s="67"/>
      <c r="U94" s="69"/>
      <c r="V94"/>
      <c r="W94"/>
      <c r="X94" s="29">
        <f t="shared" si="346"/>
        <v>0</v>
      </c>
      <c r="Y94" s="29">
        <f t="shared" si="347"/>
        <v>0</v>
      </c>
      <c r="Z94" s="29" t="e">
        <f t="shared" si="348"/>
        <v>#DIV/0!</v>
      </c>
      <c r="AA94" s="29" t="e">
        <f t="shared" si="349"/>
        <v>#DIV/0!</v>
      </c>
      <c r="AB94" s="29" t="e">
        <f t="shared" si="350"/>
        <v>#DIV/0!</v>
      </c>
      <c r="AC94" s="29" t="e">
        <f t="shared" si="351"/>
        <v>#DIV/0!</v>
      </c>
      <c r="AF94" s="23">
        <v>60.084299999999999</v>
      </c>
      <c r="AG94" s="23">
        <v>79.878799999999998</v>
      </c>
      <c r="AH94" s="23">
        <v>101.96120000000001</v>
      </c>
      <c r="AI94" s="23">
        <v>151.99039999999999</v>
      </c>
      <c r="AJ94" s="23">
        <v>159.69</v>
      </c>
      <c r="AK94" s="23">
        <v>71.846400000000003</v>
      </c>
      <c r="AL94" s="23">
        <v>70.9375</v>
      </c>
      <c r="AM94" s="23">
        <v>40.304400000000001</v>
      </c>
      <c r="AN94" s="23">
        <v>56.077399999999997</v>
      </c>
      <c r="AO94" s="23">
        <v>61.978999999999999</v>
      </c>
      <c r="AP94" s="23">
        <v>94.195999999999998</v>
      </c>
      <c r="AQ94" s="23">
        <v>18.998000000000001</v>
      </c>
      <c r="AR94" s="23">
        <v>35.450000000000003</v>
      </c>
      <c r="AS94" s="23">
        <v>29.88</v>
      </c>
      <c r="AT94" s="23">
        <v>74.691999999999993</v>
      </c>
      <c r="AU94" s="23">
        <v>81.39</v>
      </c>
      <c r="AX94" s="54">
        <f t="shared" si="352"/>
        <v>0</v>
      </c>
      <c r="AY94" s="54">
        <f t="shared" si="353"/>
        <v>0</v>
      </c>
      <c r="AZ94" s="54">
        <f t="shared" si="354"/>
        <v>0</v>
      </c>
      <c r="BA94" s="54">
        <f t="shared" si="355"/>
        <v>0</v>
      </c>
      <c r="BB94" s="54">
        <f t="shared" si="356"/>
        <v>0</v>
      </c>
      <c r="BC94" s="54">
        <f t="shared" si="357"/>
        <v>0</v>
      </c>
      <c r="BD94" s="54">
        <f t="shared" si="358"/>
        <v>0</v>
      </c>
      <c r="BE94" s="54">
        <f t="shared" si="359"/>
        <v>0</v>
      </c>
      <c r="BF94" s="54">
        <f t="shared" si="360"/>
        <v>0</v>
      </c>
      <c r="BG94" s="54">
        <f t="shared" si="361"/>
        <v>0</v>
      </c>
      <c r="BH94" s="54">
        <f t="shared" si="362"/>
        <v>0</v>
      </c>
      <c r="BI94" s="54">
        <f t="shared" si="363"/>
        <v>0</v>
      </c>
      <c r="BJ94" s="54">
        <f t="shared" si="364"/>
        <v>0</v>
      </c>
      <c r="BK94" s="54">
        <f t="shared" si="365"/>
        <v>0</v>
      </c>
      <c r="BL94" s="54">
        <f t="shared" si="366"/>
        <v>0</v>
      </c>
      <c r="BM94" s="42"/>
      <c r="BO94" s="54">
        <f>'Norm-coeff'!$C$2+$AX94*'Norm-coeff'!$D$2+$AY94*'Norm-coeff'!$E$2+$AZ94*'Norm-coeff'!$F$2+$BA94*'Norm-coeff'!$G$2+$BB94*'Norm-coeff'!$H$2+$BC94*'Norm-coeff'!$I$2+$BD94*'Norm-coeff'!$J$2+$BE94*'Norm-coeff'!$K$2+$BF94*'Norm-coeff'!$L$2+$BG94*'Norm-coeff'!$M$2+$BH94*'Norm-coeff'!$N$2+$BI94*'Norm-coeff'!$O$2</f>
        <v>5.4045421474420303</v>
      </c>
      <c r="BP94" s="54">
        <f>'Norm-coeff'!$C$3+$AX94*'Norm-coeff'!$D$3+$AY94*'Norm-coeff'!$E$3+$AZ94*'Norm-coeff'!$F$3+$BA94*'Norm-coeff'!$G$3+$BB94*'Norm-coeff'!$H$3+$BC94*'Norm-coeff'!$I$3+$BD94*'Norm-coeff'!$J$3+$BE94*'Norm-coeff'!$K$3+$BF94*'Norm-coeff'!$L$3+$BG94*'Norm-coeff'!$M$3+$BH94*'Norm-coeff'!$N$3+$BI94*'Norm-coeff'!$O$3</f>
        <v>3.15319116612705</v>
      </c>
      <c r="BQ94" s="54">
        <f>'Norm-coeff'!$C$4+$AX94*'Norm-coeff'!$D$4+$AY94*'Norm-coeff'!$E$4+$AZ94*'Norm-coeff'!$F$4+$BA94*'Norm-coeff'!$G$4+$BB94*'Norm-coeff'!$H$4+$BC94*'Norm-coeff'!$I$4+$BD94*'Norm-coeff'!$J$4+$BE94*'Norm-coeff'!$K$4+$BF94*'Norm-coeff'!$L$4+$BG94*'Norm-coeff'!$M$4+$BH94*'Norm-coeff'!$N$4+$BI94*'Norm-coeff'!$O$4</f>
        <v>1.42115649462768</v>
      </c>
      <c r="BR94" s="54">
        <f>'Norm-coeff'!$C$5+$AX94*'Norm-coeff'!$D$5+$AY94*'Norm-coeff'!$E$5+$AZ94*'Norm-coeff'!$F$5+$BA94*'Norm-coeff'!$G$5+$BB94*'Norm-coeff'!$H$5+$BC94*'Norm-coeff'!$I$5+$BD94*'Norm-coeff'!$J$5+$BE94*'Norm-coeff'!$K$5+$BF94*'Norm-coeff'!$L$5+$BG94*'Norm-coeff'!$M$5+$BH94*'Norm-coeff'!$N$5+$BI94*'Norm-coeff'!$O$5</f>
        <v>1.0553329241296201</v>
      </c>
      <c r="BS94" s="54">
        <f>'Norm-coeff'!$C$6+$AX94*'Norm-coeff'!$D$6+$AY94*'Norm-coeff'!$E$6+$AZ94*'Norm-coeff'!$F$6+$BA94*'Norm-coeff'!$G$6+$BB94*'Norm-coeff'!$H$6+$BC94*'Norm-coeff'!$I$6+$BD94*'Norm-coeff'!$J$6+$BE94*'Norm-coeff'!$K$6+$BF94*'Norm-coeff'!$L$6+$BG94*'Norm-coeff'!$M$6+$BH94*'Norm-coeff'!$N$6+$BI94*'Norm-coeff'!$O$6</f>
        <v>-1.48700885495103E-2</v>
      </c>
      <c r="BT94" s="54">
        <f>'Norm-coeff'!$C$7+$AX94*'Norm-coeff'!$D$7+$AY94*'Norm-coeff'!$E$7+$AZ94*'Norm-coeff'!$F$7+$BA94*'Norm-coeff'!$G$7+$BB94*'Norm-coeff'!$H$7+$BC94*'Norm-coeff'!$I$7+$BD94*'Norm-coeff'!$J$7+$BE94*'Norm-coeff'!$K$7+$BF94*'Norm-coeff'!$L$7+$BG94*'Norm-coeff'!$M$7+$BH94*'Norm-coeff'!$N$7+$BI94*'Norm-coeff'!$O$7</f>
        <v>2.0907583608832998</v>
      </c>
      <c r="BU94" s="54">
        <f>'Norm-coeff'!$C$8+$AX94*'Norm-coeff'!$D$8+$AY94*'Norm-coeff'!$E$8+$AZ94*'Norm-coeff'!$F$8+$BA94*'Norm-coeff'!$G$8+$BB94*'Norm-coeff'!$H$8+$BC94*'Norm-coeff'!$I$8+$BD94*'Norm-coeff'!$J$8+$BE94*'Norm-coeff'!$K$8+$BF94*'Norm-coeff'!$L$8+$BG94*'Norm-coeff'!$M$8+$BH94*'Norm-coeff'!$N$8+$BI94*'Norm-coeff'!$O$8</f>
        <v>0.65894159836244504</v>
      </c>
      <c r="BV94" s="54">
        <f>'Norm-coeff'!$C$9+$AX94*'Norm-coeff'!$D$9+$AY94*'Norm-coeff'!$E$9+$AZ94*'Norm-coeff'!$F$9+$BA94*'Norm-coeff'!$G$9+$BB94*'Norm-coeff'!$H$9+$BC94*'Norm-coeff'!$I$9+$BD94*'Norm-coeff'!$J$9+$BE94*'Norm-coeff'!$K$9+$BF94*'Norm-coeff'!$L$9+$BG94*'Norm-coeff'!$M$9+$BH94*'Norm-coeff'!$N$9+$BI94*'Norm-coeff'!$O$9</f>
        <v>1.48961085014701</v>
      </c>
      <c r="BW94" s="54">
        <f>'Norm-coeff'!$C$10+$AX94*'Norm-coeff'!$D$10+$AY94*'Norm-coeff'!$E$10+$AZ94*'Norm-coeff'!$F$10+$BA94*'Norm-coeff'!$G$10+$BB94*'Norm-coeff'!$H$10+$BC94*'Norm-coeff'!$I$10+$BD94*'Norm-coeff'!$J$10+$BE94*'Norm-coeff'!$K$10+$BF94*'Norm-coeff'!$L$10+$BG94*'Norm-coeff'!$M$10+$BH94*'Norm-coeff'!$N$10+$BI94*'Norm-coeff'!$O$10</f>
        <v>1.42058735749591</v>
      </c>
      <c r="BX94" s="54">
        <f>'Norm-coeff'!$C$11+$AX94*'Norm-coeff'!$D$11+$AY94*'Norm-coeff'!$E$11+$AZ94*'Norm-coeff'!$F$11+$BA94*'Norm-coeff'!$G$11+$BB94*'Norm-coeff'!$H$11+$BC94*'Norm-coeff'!$I$11+$BD94*'Norm-coeff'!$J$11+$BE94*'Norm-coeff'!$K$11+$BF94*'Norm-coeff'!$L$11+$BG94*'Norm-coeff'!$M$11+$BH94*'Norm-coeff'!$N$11+$BI94*'Norm-coeff'!$O$11</f>
        <v>0.221233014421479</v>
      </c>
      <c r="BY94" s="54">
        <f>'Norm-coeff'!$C$12+$AX94*'Norm-coeff'!$D$12+$AY94*'Norm-coeff'!$E$12+$AZ94*'Norm-coeff'!$F$12+$BA94*'Norm-coeff'!$G$12+$BB94*'Norm-coeff'!$H$12+$BC94*'Norm-coeff'!$I$12+$BD94*'Norm-coeff'!$J$12+$BE94*'Norm-coeff'!$K$12+$BF94*'Norm-coeff'!$L$12+$BG94*'Norm-coeff'!$M$12+$BH94*'Norm-coeff'!$N$12+$BI94*'Norm-coeff'!$O$12</f>
        <v>0.283527502056037</v>
      </c>
      <c r="BZ94" s="54">
        <f>'Norm-coeff'!$C$13+$AX94*'Norm-coeff'!$D$13+$AY94*'Norm-coeff'!$E$13+$AZ94*'Norm-coeff'!$F$13+$BA94*'Norm-coeff'!$G$13+$BB94*'Norm-coeff'!$H$13+$BC94*'Norm-coeff'!$I$13+$BD94*'Norm-coeff'!$J$13+$BE94*'Norm-coeff'!$K$13+$BF94*'Norm-coeff'!$L$13+$BG94*'Norm-coeff'!$M$13+$BH94*'Norm-coeff'!$N$13+$BI94*'Norm-coeff'!$O$13</f>
        <v>-4.1864930554451202E-2</v>
      </c>
      <c r="CA94" s="54">
        <f>'Norm-coeff'!$C$14+$AX94*'Norm-coeff'!$D$14+$AY94*'Norm-coeff'!$E$14+$AZ94*'Norm-coeff'!$F$14+$BA94*'Norm-coeff'!$G$14+$BB94*'Norm-coeff'!$H$14+$BC94*'Norm-coeff'!$I$14+$BD94*'Norm-coeff'!$J$14+$BE94*'Norm-coeff'!$K$14+$BF94*'Norm-coeff'!$L$14+$BG94*'Norm-coeff'!$M$14+$BH94*'Norm-coeff'!$N$14+$BI94*'Norm-coeff'!$O$14</f>
        <v>4.2526983164477103</v>
      </c>
      <c r="CC94" s="54">
        <f t="shared" si="491"/>
        <v>0</v>
      </c>
      <c r="CG94" s="54">
        <f t="shared" si="367"/>
        <v>0</v>
      </c>
      <c r="CH94" s="54">
        <f t="shared" si="345"/>
        <v>0</v>
      </c>
      <c r="CI94" s="54">
        <f t="shared" si="368"/>
        <v>0</v>
      </c>
      <c r="CJ94" s="56">
        <f t="shared" si="369"/>
        <v>0</v>
      </c>
      <c r="CK94" s="54">
        <f t="shared" si="370"/>
        <v>0</v>
      </c>
      <c r="CL94" s="54">
        <f t="shared" si="371"/>
        <v>0</v>
      </c>
      <c r="CM94" s="54">
        <f t="shared" si="372"/>
        <v>0</v>
      </c>
      <c r="CN94" s="54">
        <f t="shared" si="373"/>
        <v>0</v>
      </c>
      <c r="CO94" s="54">
        <f t="shared" si="374"/>
        <v>0</v>
      </c>
      <c r="CP94" s="54">
        <f t="shared" si="375"/>
        <v>0</v>
      </c>
      <c r="CQ94" s="54">
        <f t="shared" si="376"/>
        <v>0</v>
      </c>
      <c r="CR94" s="54">
        <f t="shared" si="377"/>
        <v>0</v>
      </c>
      <c r="CS94" s="54">
        <f t="shared" si="378"/>
        <v>0</v>
      </c>
      <c r="CU94" s="54">
        <f t="shared" si="379"/>
        <v>0</v>
      </c>
      <c r="CV94" s="54">
        <f t="shared" si="380"/>
        <v>0</v>
      </c>
      <c r="CW94" s="54">
        <f t="shared" si="381"/>
        <v>0</v>
      </c>
      <c r="CX94" s="54">
        <f t="shared" si="382"/>
        <v>0</v>
      </c>
      <c r="CZ94" s="54">
        <f t="shared" si="383"/>
        <v>0</v>
      </c>
      <c r="DA94" s="54">
        <f t="shared" si="384"/>
        <v>0</v>
      </c>
      <c r="DB94" s="54">
        <f t="shared" si="385"/>
        <v>0</v>
      </c>
      <c r="DC94" s="54">
        <f t="shared" si="386"/>
        <v>0</v>
      </c>
      <c r="DD94" s="54">
        <f t="shared" si="387"/>
        <v>0</v>
      </c>
      <c r="DE94" s="54">
        <f t="shared" si="388"/>
        <v>0</v>
      </c>
      <c r="DF94" s="54">
        <f t="shared" si="389"/>
        <v>0</v>
      </c>
      <c r="DG94" s="54">
        <f t="shared" si="390"/>
        <v>2</v>
      </c>
      <c r="DH94" s="71">
        <f t="shared" si="391"/>
        <v>0</v>
      </c>
      <c r="DI94" s="71">
        <f t="shared" si="392"/>
        <v>0</v>
      </c>
      <c r="DJ94" s="54">
        <f t="shared" si="393"/>
        <v>0</v>
      </c>
      <c r="DK94" s="54">
        <f t="shared" si="394"/>
        <v>2</v>
      </c>
      <c r="DL94" s="4">
        <f t="shared" si="319"/>
        <v>0</v>
      </c>
      <c r="DM94" s="3">
        <f t="shared" si="395"/>
        <v>0</v>
      </c>
      <c r="DN94" s="3">
        <f t="shared" si="396"/>
        <v>0</v>
      </c>
      <c r="DO94" s="4" t="e">
        <f t="shared" si="397"/>
        <v>#DIV/0!</v>
      </c>
      <c r="DP94" s="57"/>
      <c r="DQ94" s="57"/>
      <c r="DR94" s="56">
        <f t="shared" si="320"/>
        <v>2</v>
      </c>
      <c r="DS94" s="56">
        <f t="shared" si="321"/>
        <v>0</v>
      </c>
      <c r="DT94" s="38">
        <f t="shared" si="322"/>
        <v>0</v>
      </c>
      <c r="DU94" s="38">
        <f t="shared" si="398"/>
        <v>2</v>
      </c>
      <c r="DV94" s="38">
        <f t="shared" si="323"/>
        <v>0</v>
      </c>
      <c r="DW94" s="39">
        <f t="shared" si="324"/>
        <v>0</v>
      </c>
      <c r="DX94" s="39">
        <f t="shared" si="325"/>
        <v>0</v>
      </c>
      <c r="DY94" s="39">
        <f t="shared" si="326"/>
        <v>0</v>
      </c>
      <c r="DZ94" s="39">
        <f t="shared" si="327"/>
        <v>0</v>
      </c>
      <c r="EA94" s="39">
        <f t="shared" si="328"/>
        <v>0</v>
      </c>
      <c r="EB94" s="37" t="e">
        <f t="shared" si="399"/>
        <v>#DIV/0!</v>
      </c>
      <c r="EC94" s="37" t="e">
        <f t="shared" si="400"/>
        <v>#DIV/0!</v>
      </c>
      <c r="ED94" s="37" t="e">
        <f t="shared" si="401"/>
        <v>#DIV/0!</v>
      </c>
      <c r="EE94" s="37" t="e">
        <f t="shared" si="402"/>
        <v>#DIV/0!</v>
      </c>
      <c r="EF94" s="39" t="e">
        <f t="shared" si="403"/>
        <v>#DIV/0!</v>
      </c>
      <c r="EG94" s="37" t="e">
        <f t="shared" si="404"/>
        <v>#DIV/0!</v>
      </c>
      <c r="EH94" s="37" t="e">
        <f t="shared" si="405"/>
        <v>#DIV/0!</v>
      </c>
      <c r="EI94" s="11" t="b">
        <f t="shared" si="406"/>
        <v>1</v>
      </c>
      <c r="EJ94" s="11" t="b">
        <f t="shared" si="407"/>
        <v>0</v>
      </c>
      <c r="EK94" s="39" t="e">
        <f t="shared" si="408"/>
        <v>#DIV/0!</v>
      </c>
      <c r="EL94" s="39" t="e">
        <f t="shared" si="409"/>
        <v>#DIV/0!</v>
      </c>
      <c r="EM94" s="39" t="e">
        <f t="shared" si="410"/>
        <v>#DIV/0!</v>
      </c>
      <c r="EN94" s="39" t="e">
        <f t="shared" si="411"/>
        <v>#DIV/0!</v>
      </c>
      <c r="EO94" s="39" t="e">
        <f t="shared" si="412"/>
        <v>#DIV/0!</v>
      </c>
      <c r="EP94" s="39" t="e">
        <f t="shared" si="413"/>
        <v>#DIV/0!</v>
      </c>
      <c r="EQ94" s="39" t="e">
        <f t="shared" si="414"/>
        <v>#DIV/0!</v>
      </c>
      <c r="ER94" s="39" t="e">
        <f t="shared" si="415"/>
        <v>#DIV/0!</v>
      </c>
      <c r="ES94" s="58" t="str">
        <f t="shared" si="416"/>
        <v>(OH,F,Cl)-dominate amphibole</v>
      </c>
      <c r="ET94" s="58" t="e">
        <f t="shared" si="417"/>
        <v>#N/A</v>
      </c>
      <c r="EU94" s="56">
        <f t="shared" si="329"/>
        <v>0</v>
      </c>
      <c r="EV94" s="56">
        <f t="shared" si="330"/>
        <v>0</v>
      </c>
      <c r="EW94" s="56">
        <f t="shared" si="331"/>
        <v>0</v>
      </c>
      <c r="EX94" s="56">
        <f t="shared" si="332"/>
        <v>0</v>
      </c>
      <c r="EY94" s="56">
        <f t="shared" si="333"/>
        <v>0</v>
      </c>
      <c r="EZ94" s="56">
        <f t="shared" si="334"/>
        <v>0</v>
      </c>
      <c r="FA94" s="39">
        <f t="shared" si="335"/>
        <v>0</v>
      </c>
      <c r="FB94" s="39">
        <f t="shared" si="336"/>
        <v>0</v>
      </c>
      <c r="FC94" s="54">
        <f t="shared" si="337"/>
        <v>0</v>
      </c>
      <c r="FD94" s="54">
        <f t="shared" si="338"/>
        <v>0</v>
      </c>
      <c r="FE94" s="39">
        <f t="shared" si="339"/>
        <v>0</v>
      </c>
      <c r="FF94" s="54">
        <f t="shared" si="340"/>
        <v>0</v>
      </c>
      <c r="FG94" s="39">
        <f t="shared" si="341"/>
        <v>0</v>
      </c>
      <c r="FH94" s="39">
        <f t="shared" si="418"/>
        <v>0</v>
      </c>
      <c r="FI94" s="39">
        <f t="shared" si="419"/>
        <v>0</v>
      </c>
      <c r="FJ94" s="39">
        <f t="shared" si="420"/>
        <v>0</v>
      </c>
      <c r="FK94" s="39" t="e">
        <f t="shared" si="421"/>
        <v>#DIV/0!</v>
      </c>
      <c r="FL94" s="39" t="e">
        <f t="shared" si="422"/>
        <v>#DIV/0!</v>
      </c>
      <c r="FM94" s="39" t="e">
        <f t="shared" si="423"/>
        <v>#DIV/0!</v>
      </c>
      <c r="FN94" s="39">
        <f t="shared" si="424"/>
        <v>1</v>
      </c>
      <c r="FO94" s="39">
        <f t="shared" si="342"/>
        <v>0</v>
      </c>
      <c r="FP94" s="39">
        <f t="shared" si="343"/>
        <v>0</v>
      </c>
      <c r="FQ94" s="39">
        <f t="shared" si="344"/>
        <v>0</v>
      </c>
      <c r="FR94" s="39">
        <f t="shared" si="425"/>
        <v>0</v>
      </c>
      <c r="FS94" s="39">
        <f t="shared" si="426"/>
        <v>0</v>
      </c>
      <c r="FU94" s="39" t="e">
        <f t="shared" si="427"/>
        <v>#DIV/0!</v>
      </c>
      <c r="FV94" s="39" t="e">
        <f t="shared" si="428"/>
        <v>#DIV/0!</v>
      </c>
      <c r="FW94" s="39" t="e">
        <f t="shared" si="429"/>
        <v>#DIV/0!</v>
      </c>
      <c r="FY94" s="39" t="e">
        <f t="shared" si="430"/>
        <v>#DIV/0!</v>
      </c>
      <c r="FZ94" s="39" t="e">
        <f t="shared" si="431"/>
        <v>#DIV/0!</v>
      </c>
      <c r="GA94" s="39" t="e">
        <f t="shared" si="432"/>
        <v>#DIV/0!</v>
      </c>
      <c r="GB94" s="39" t="e">
        <f t="shared" si="433"/>
        <v>#DIV/0!</v>
      </c>
      <c r="GC94" s="39" t="e">
        <f t="shared" si="434"/>
        <v>#DIV/0!</v>
      </c>
      <c r="GD94" s="39" t="e">
        <f t="shared" si="435"/>
        <v>#DIV/0!</v>
      </c>
      <c r="GE94" s="39" t="e">
        <f t="shared" si="436"/>
        <v>#DIV/0!</v>
      </c>
      <c r="GF94" s="39" t="e">
        <f t="shared" si="437"/>
        <v>#DIV/0!</v>
      </c>
      <c r="GG94" s="39" t="e">
        <f t="shared" si="438"/>
        <v>#DIV/0!</v>
      </c>
      <c r="GH94" s="39" t="e">
        <f t="shared" si="439"/>
        <v>#DIV/0!</v>
      </c>
      <c r="GI94" s="39"/>
      <c r="GJ94" s="39" t="e">
        <f t="shared" si="440"/>
        <v>#DIV/0!</v>
      </c>
      <c r="GK94" s="39" t="e">
        <f t="shared" si="441"/>
        <v>#DIV/0!</v>
      </c>
      <c r="GL94" s="39" t="e">
        <f t="shared" si="442"/>
        <v>#DIV/0!</v>
      </c>
      <c r="GM94" s="39" t="e">
        <f t="shared" si="443"/>
        <v>#DIV/0!</v>
      </c>
      <c r="GN94" s="39" t="e">
        <f t="shared" si="444"/>
        <v>#DIV/0!</v>
      </c>
      <c r="GO94" s="57"/>
      <c r="GP94" s="57" t="e">
        <f t="shared" si="445"/>
        <v>#DIV/0!</v>
      </c>
      <c r="GQ94" s="59" t="e">
        <f t="shared" si="446"/>
        <v>#DIV/0!</v>
      </c>
      <c r="GR94" s="41" t="e">
        <f t="shared" si="447"/>
        <v>#DIV/0!</v>
      </c>
      <c r="GS94" s="57" t="e">
        <f t="shared" si="448"/>
        <v>#DIV/0!</v>
      </c>
      <c r="GT94" s="57" t="e">
        <f t="shared" si="449"/>
        <v>#DIV/0!</v>
      </c>
      <c r="GU94" s="57" t="e">
        <f t="shared" si="450"/>
        <v>#DIV/0!</v>
      </c>
      <c r="GV94" s="57"/>
      <c r="GW94" s="42" t="e">
        <f t="shared" si="451"/>
        <v>#DIV/0!</v>
      </c>
      <c r="GX94" s="42" t="e">
        <f t="shared" si="452"/>
        <v>#DIV/0!</v>
      </c>
      <c r="GY94" s="42" t="e">
        <f t="shared" si="453"/>
        <v>#DIV/0!</v>
      </c>
      <c r="GZ94" s="57"/>
      <c r="HA94" s="2" t="e">
        <f t="shared" si="454"/>
        <v>#DIV/0!</v>
      </c>
      <c r="HB94" s="2" t="e">
        <f t="shared" si="455"/>
        <v>#DIV/0!</v>
      </c>
      <c r="HC94" s="2" t="e">
        <f t="shared" si="456"/>
        <v>#DIV/0!</v>
      </c>
      <c r="HD94" s="2" t="e">
        <f t="shared" si="457"/>
        <v>#DIV/0!</v>
      </c>
      <c r="HE94" s="2" t="e">
        <f t="shared" si="458"/>
        <v>#DIV/0!</v>
      </c>
      <c r="HF94" s="2" t="e">
        <f t="shared" si="459"/>
        <v>#DIV/0!</v>
      </c>
      <c r="HG94" s="2" t="e">
        <f t="shared" si="460"/>
        <v>#DIV/0!</v>
      </c>
      <c r="HH94" s="2" t="e">
        <f t="shared" si="461"/>
        <v>#DIV/0!</v>
      </c>
      <c r="HI94" s="2" t="e">
        <f t="shared" si="462"/>
        <v>#DIV/0!</v>
      </c>
      <c r="HJ94" s="11" t="e">
        <f t="shared" si="463"/>
        <v>#DIV/0!</v>
      </c>
      <c r="HK94" s="60" t="e">
        <f t="shared" si="464"/>
        <v>#DIV/0!</v>
      </c>
      <c r="HL94" s="57"/>
      <c r="HM94" s="57" t="e">
        <f t="shared" si="465"/>
        <v>#DIV/0!</v>
      </c>
      <c r="HN94" s="57" t="e">
        <f t="shared" si="466"/>
        <v>#DIV/0!</v>
      </c>
      <c r="HO94" s="57" t="e">
        <f t="shared" si="467"/>
        <v>#DIV/0!</v>
      </c>
      <c r="HP94" s="57" t="e">
        <f t="shared" si="468"/>
        <v>#DIV/0!</v>
      </c>
      <c r="HQ94" s="57" t="e">
        <f t="shared" si="469"/>
        <v>#DIV/0!</v>
      </c>
      <c r="HR94" s="57"/>
      <c r="HS94" s="57" t="e">
        <f t="shared" si="470"/>
        <v>#DIV/0!</v>
      </c>
      <c r="HT94" s="57" t="e">
        <f t="shared" si="471"/>
        <v>#DIV/0!</v>
      </c>
      <c r="HU94" s="57" t="e">
        <f t="shared" si="472"/>
        <v>#DIV/0!</v>
      </c>
      <c r="HV94" s="57" t="e">
        <f t="shared" si="473"/>
        <v>#DIV/0!</v>
      </c>
      <c r="HW94" s="57" t="e">
        <f t="shared" si="474"/>
        <v>#DIV/0!</v>
      </c>
      <c r="HX94" s="57"/>
      <c r="HY94" s="57" t="e">
        <f t="shared" si="475"/>
        <v>#DIV/0!</v>
      </c>
      <c r="HZ94" s="57" t="e">
        <f t="shared" si="476"/>
        <v>#DIV/0!</v>
      </c>
      <c r="IA94" s="57"/>
      <c r="IB94" s="61">
        <f t="shared" si="477"/>
        <v>0</v>
      </c>
      <c r="IC94" s="57" t="str">
        <f t="shared" si="478"/>
        <v/>
      </c>
      <c r="ID94" s="42"/>
      <c r="IE94" s="2" t="str">
        <f t="shared" si="479"/>
        <v/>
      </c>
      <c r="IF94" s="60" t="e">
        <f t="shared" si="480"/>
        <v>#DIV/0!</v>
      </c>
      <c r="IG94" s="60" t="str">
        <f t="shared" si="481"/>
        <v/>
      </c>
      <c r="IH94" s="60" t="str">
        <f t="shared" si="482"/>
        <v>zinco-</v>
      </c>
      <c r="II94" s="60" t="str">
        <f t="shared" si="483"/>
        <v>mangano-</v>
      </c>
      <c r="IJ94" s="60" t="e">
        <f t="shared" si="484"/>
        <v>#DIV/0!</v>
      </c>
      <c r="IK94" s="60" t="e">
        <f t="shared" si="485"/>
        <v>#DIV/0!</v>
      </c>
      <c r="IL94" s="60" t="e">
        <f t="shared" si="486"/>
        <v>#DIV/0!</v>
      </c>
      <c r="IM94" s="60" t="e">
        <f t="shared" si="487"/>
        <v>#DIV/0!</v>
      </c>
      <c r="IN94" s="60" t="str">
        <f t="shared" si="488"/>
        <v/>
      </c>
      <c r="IO94" s="60" t="str">
        <f t="shared" si="489"/>
        <v/>
      </c>
      <c r="IP94" s="57"/>
      <c r="IQ94" s="57" t="str">
        <f t="shared" si="490"/>
        <v>ERROR!!</v>
      </c>
    </row>
    <row r="95" spans="1:251">
      <c r="A95"/>
      <c r="B95"/>
      <c r="C95"/>
      <c r="D95"/>
      <c r="E95"/>
      <c r="F95" t="s">
        <v>196</v>
      </c>
      <c r="G95" s="69"/>
      <c r="H95" s="69"/>
      <c r="I95" s="69"/>
      <c r="J95" s="69"/>
      <c r="K95"/>
      <c r="L95" s="69"/>
      <c r="M95"/>
      <c r="N95" s="69"/>
      <c r="O95" s="69"/>
      <c r="P95" s="69"/>
      <c r="Q95" s="69"/>
      <c r="R95" s="69"/>
      <c r="S95" s="67"/>
      <c r="T95" s="67"/>
      <c r="U95" s="69"/>
      <c r="V95"/>
      <c r="W95"/>
      <c r="X95" s="29">
        <f t="shared" si="346"/>
        <v>0</v>
      </c>
      <c r="Y95" s="29">
        <f t="shared" si="347"/>
        <v>0</v>
      </c>
      <c r="Z95" s="29" t="e">
        <f t="shared" si="348"/>
        <v>#DIV/0!</v>
      </c>
      <c r="AA95" s="29" t="e">
        <f t="shared" si="349"/>
        <v>#DIV/0!</v>
      </c>
      <c r="AB95" s="29" t="e">
        <f t="shared" si="350"/>
        <v>#DIV/0!</v>
      </c>
      <c r="AC95" s="29" t="e">
        <f t="shared" si="351"/>
        <v>#DIV/0!</v>
      </c>
      <c r="AF95" s="23">
        <v>60.084299999999999</v>
      </c>
      <c r="AG95" s="23">
        <v>79.878799999999998</v>
      </c>
      <c r="AH95" s="23">
        <v>101.96120000000001</v>
      </c>
      <c r="AI95" s="23">
        <v>151.99039999999999</v>
      </c>
      <c r="AJ95" s="23">
        <v>159.69</v>
      </c>
      <c r="AK95" s="23">
        <v>71.846400000000003</v>
      </c>
      <c r="AL95" s="23">
        <v>70.9375</v>
      </c>
      <c r="AM95" s="23">
        <v>40.304400000000001</v>
      </c>
      <c r="AN95" s="23">
        <v>56.077399999999997</v>
      </c>
      <c r="AO95" s="23">
        <v>61.978999999999999</v>
      </c>
      <c r="AP95" s="23">
        <v>94.195999999999998</v>
      </c>
      <c r="AQ95" s="23">
        <v>18.998000000000001</v>
      </c>
      <c r="AR95" s="23">
        <v>35.450000000000003</v>
      </c>
      <c r="AS95" s="23">
        <v>29.88</v>
      </c>
      <c r="AT95" s="23">
        <v>74.691999999999993</v>
      </c>
      <c r="AU95" s="23">
        <v>81.39</v>
      </c>
      <c r="AX95" s="54">
        <f t="shared" si="352"/>
        <v>0</v>
      </c>
      <c r="AY95" s="54">
        <f t="shared" si="353"/>
        <v>0</v>
      </c>
      <c r="AZ95" s="54">
        <f t="shared" si="354"/>
        <v>0</v>
      </c>
      <c r="BA95" s="54">
        <f t="shared" si="355"/>
        <v>0</v>
      </c>
      <c r="BB95" s="54">
        <f t="shared" si="356"/>
        <v>0</v>
      </c>
      <c r="BC95" s="54">
        <f t="shared" si="357"/>
        <v>0</v>
      </c>
      <c r="BD95" s="54">
        <f t="shared" si="358"/>
        <v>0</v>
      </c>
      <c r="BE95" s="54">
        <f t="shared" si="359"/>
        <v>0</v>
      </c>
      <c r="BF95" s="54">
        <f t="shared" si="360"/>
        <v>0</v>
      </c>
      <c r="BG95" s="54">
        <f t="shared" si="361"/>
        <v>0</v>
      </c>
      <c r="BH95" s="54">
        <f t="shared" si="362"/>
        <v>0</v>
      </c>
      <c r="BI95" s="54">
        <f t="shared" si="363"/>
        <v>0</v>
      </c>
      <c r="BJ95" s="54">
        <f t="shared" si="364"/>
        <v>0</v>
      </c>
      <c r="BK95" s="54">
        <f t="shared" si="365"/>
        <v>0</v>
      </c>
      <c r="BL95" s="54">
        <f t="shared" si="366"/>
        <v>0</v>
      </c>
      <c r="BM95" s="42"/>
      <c r="BO95" s="54">
        <f>'Norm-coeff'!$C$2+$AX95*'Norm-coeff'!$D$2+$AY95*'Norm-coeff'!$E$2+$AZ95*'Norm-coeff'!$F$2+$BA95*'Norm-coeff'!$G$2+$BB95*'Norm-coeff'!$H$2+$BC95*'Norm-coeff'!$I$2+$BD95*'Norm-coeff'!$J$2+$BE95*'Norm-coeff'!$K$2+$BF95*'Norm-coeff'!$L$2+$BG95*'Norm-coeff'!$M$2+$BH95*'Norm-coeff'!$N$2+$BI95*'Norm-coeff'!$O$2</f>
        <v>5.4045421474420303</v>
      </c>
      <c r="BP95" s="54">
        <f>'Norm-coeff'!$C$3+$AX95*'Norm-coeff'!$D$3+$AY95*'Norm-coeff'!$E$3+$AZ95*'Norm-coeff'!$F$3+$BA95*'Norm-coeff'!$G$3+$BB95*'Norm-coeff'!$H$3+$BC95*'Norm-coeff'!$I$3+$BD95*'Norm-coeff'!$J$3+$BE95*'Norm-coeff'!$K$3+$BF95*'Norm-coeff'!$L$3+$BG95*'Norm-coeff'!$M$3+$BH95*'Norm-coeff'!$N$3+$BI95*'Norm-coeff'!$O$3</f>
        <v>3.15319116612705</v>
      </c>
      <c r="BQ95" s="54">
        <f>'Norm-coeff'!$C$4+$AX95*'Norm-coeff'!$D$4+$AY95*'Norm-coeff'!$E$4+$AZ95*'Norm-coeff'!$F$4+$BA95*'Norm-coeff'!$G$4+$BB95*'Norm-coeff'!$H$4+$BC95*'Norm-coeff'!$I$4+$BD95*'Norm-coeff'!$J$4+$BE95*'Norm-coeff'!$K$4+$BF95*'Norm-coeff'!$L$4+$BG95*'Norm-coeff'!$M$4+$BH95*'Norm-coeff'!$N$4+$BI95*'Norm-coeff'!$O$4</f>
        <v>1.42115649462768</v>
      </c>
      <c r="BR95" s="54">
        <f>'Norm-coeff'!$C$5+$AX95*'Norm-coeff'!$D$5+$AY95*'Norm-coeff'!$E$5+$AZ95*'Norm-coeff'!$F$5+$BA95*'Norm-coeff'!$G$5+$BB95*'Norm-coeff'!$H$5+$BC95*'Norm-coeff'!$I$5+$BD95*'Norm-coeff'!$J$5+$BE95*'Norm-coeff'!$K$5+$BF95*'Norm-coeff'!$L$5+$BG95*'Norm-coeff'!$M$5+$BH95*'Norm-coeff'!$N$5+$BI95*'Norm-coeff'!$O$5</f>
        <v>1.0553329241296201</v>
      </c>
      <c r="BS95" s="54">
        <f>'Norm-coeff'!$C$6+$AX95*'Norm-coeff'!$D$6+$AY95*'Norm-coeff'!$E$6+$AZ95*'Norm-coeff'!$F$6+$BA95*'Norm-coeff'!$G$6+$BB95*'Norm-coeff'!$H$6+$BC95*'Norm-coeff'!$I$6+$BD95*'Norm-coeff'!$J$6+$BE95*'Norm-coeff'!$K$6+$BF95*'Norm-coeff'!$L$6+$BG95*'Norm-coeff'!$M$6+$BH95*'Norm-coeff'!$N$6+$BI95*'Norm-coeff'!$O$6</f>
        <v>-1.48700885495103E-2</v>
      </c>
      <c r="BT95" s="54">
        <f>'Norm-coeff'!$C$7+$AX95*'Norm-coeff'!$D$7+$AY95*'Norm-coeff'!$E$7+$AZ95*'Norm-coeff'!$F$7+$BA95*'Norm-coeff'!$G$7+$BB95*'Norm-coeff'!$H$7+$BC95*'Norm-coeff'!$I$7+$BD95*'Norm-coeff'!$J$7+$BE95*'Norm-coeff'!$K$7+$BF95*'Norm-coeff'!$L$7+$BG95*'Norm-coeff'!$M$7+$BH95*'Norm-coeff'!$N$7+$BI95*'Norm-coeff'!$O$7</f>
        <v>2.0907583608832998</v>
      </c>
      <c r="BU95" s="54">
        <f>'Norm-coeff'!$C$8+$AX95*'Norm-coeff'!$D$8+$AY95*'Norm-coeff'!$E$8+$AZ95*'Norm-coeff'!$F$8+$BA95*'Norm-coeff'!$G$8+$BB95*'Norm-coeff'!$H$8+$BC95*'Norm-coeff'!$I$8+$BD95*'Norm-coeff'!$J$8+$BE95*'Norm-coeff'!$K$8+$BF95*'Norm-coeff'!$L$8+$BG95*'Norm-coeff'!$M$8+$BH95*'Norm-coeff'!$N$8+$BI95*'Norm-coeff'!$O$8</f>
        <v>0.65894159836244504</v>
      </c>
      <c r="BV95" s="54">
        <f>'Norm-coeff'!$C$9+$AX95*'Norm-coeff'!$D$9+$AY95*'Norm-coeff'!$E$9+$AZ95*'Norm-coeff'!$F$9+$BA95*'Norm-coeff'!$G$9+$BB95*'Norm-coeff'!$H$9+$BC95*'Norm-coeff'!$I$9+$BD95*'Norm-coeff'!$J$9+$BE95*'Norm-coeff'!$K$9+$BF95*'Norm-coeff'!$L$9+$BG95*'Norm-coeff'!$M$9+$BH95*'Norm-coeff'!$N$9+$BI95*'Norm-coeff'!$O$9</f>
        <v>1.48961085014701</v>
      </c>
      <c r="BW95" s="54">
        <f>'Norm-coeff'!$C$10+$AX95*'Norm-coeff'!$D$10+$AY95*'Norm-coeff'!$E$10+$AZ95*'Norm-coeff'!$F$10+$BA95*'Norm-coeff'!$G$10+$BB95*'Norm-coeff'!$H$10+$BC95*'Norm-coeff'!$I$10+$BD95*'Norm-coeff'!$J$10+$BE95*'Norm-coeff'!$K$10+$BF95*'Norm-coeff'!$L$10+$BG95*'Norm-coeff'!$M$10+$BH95*'Norm-coeff'!$N$10+$BI95*'Norm-coeff'!$O$10</f>
        <v>1.42058735749591</v>
      </c>
      <c r="BX95" s="54">
        <f>'Norm-coeff'!$C$11+$AX95*'Norm-coeff'!$D$11+$AY95*'Norm-coeff'!$E$11+$AZ95*'Norm-coeff'!$F$11+$BA95*'Norm-coeff'!$G$11+$BB95*'Norm-coeff'!$H$11+$BC95*'Norm-coeff'!$I$11+$BD95*'Norm-coeff'!$J$11+$BE95*'Norm-coeff'!$K$11+$BF95*'Norm-coeff'!$L$11+$BG95*'Norm-coeff'!$M$11+$BH95*'Norm-coeff'!$N$11+$BI95*'Norm-coeff'!$O$11</f>
        <v>0.221233014421479</v>
      </c>
      <c r="BY95" s="54">
        <f>'Norm-coeff'!$C$12+$AX95*'Norm-coeff'!$D$12+$AY95*'Norm-coeff'!$E$12+$AZ95*'Norm-coeff'!$F$12+$BA95*'Norm-coeff'!$G$12+$BB95*'Norm-coeff'!$H$12+$BC95*'Norm-coeff'!$I$12+$BD95*'Norm-coeff'!$J$12+$BE95*'Norm-coeff'!$K$12+$BF95*'Norm-coeff'!$L$12+$BG95*'Norm-coeff'!$M$12+$BH95*'Norm-coeff'!$N$12+$BI95*'Norm-coeff'!$O$12</f>
        <v>0.283527502056037</v>
      </c>
      <c r="BZ95" s="54">
        <f>'Norm-coeff'!$C$13+$AX95*'Norm-coeff'!$D$13+$AY95*'Norm-coeff'!$E$13+$AZ95*'Norm-coeff'!$F$13+$BA95*'Norm-coeff'!$G$13+$BB95*'Norm-coeff'!$H$13+$BC95*'Norm-coeff'!$I$13+$BD95*'Norm-coeff'!$J$13+$BE95*'Norm-coeff'!$K$13+$BF95*'Norm-coeff'!$L$13+$BG95*'Norm-coeff'!$M$13+$BH95*'Norm-coeff'!$N$13+$BI95*'Norm-coeff'!$O$13</f>
        <v>-4.1864930554451202E-2</v>
      </c>
      <c r="CA95" s="54">
        <f>'Norm-coeff'!$C$14+$AX95*'Norm-coeff'!$D$14+$AY95*'Norm-coeff'!$E$14+$AZ95*'Norm-coeff'!$F$14+$BA95*'Norm-coeff'!$G$14+$BB95*'Norm-coeff'!$H$14+$BC95*'Norm-coeff'!$I$14+$BD95*'Norm-coeff'!$J$14+$BE95*'Norm-coeff'!$K$14+$BF95*'Norm-coeff'!$L$14+$BG95*'Norm-coeff'!$M$14+$BH95*'Norm-coeff'!$N$14+$BI95*'Norm-coeff'!$O$14</f>
        <v>4.2526983164477103</v>
      </c>
      <c r="CC95" s="54">
        <f t="shared" si="491"/>
        <v>0</v>
      </c>
      <c r="CG95" s="54">
        <f t="shared" si="367"/>
        <v>0</v>
      </c>
      <c r="CH95" s="54">
        <f t="shared" si="345"/>
        <v>0</v>
      </c>
      <c r="CI95" s="54">
        <f t="shared" si="368"/>
        <v>0</v>
      </c>
      <c r="CJ95" s="56">
        <f t="shared" si="369"/>
        <v>0</v>
      </c>
      <c r="CK95" s="54">
        <f t="shared" si="370"/>
        <v>0</v>
      </c>
      <c r="CL95" s="54">
        <f t="shared" si="371"/>
        <v>0</v>
      </c>
      <c r="CM95" s="54">
        <f t="shared" si="372"/>
        <v>0</v>
      </c>
      <c r="CN95" s="54">
        <f t="shared" si="373"/>
        <v>0</v>
      </c>
      <c r="CO95" s="54">
        <f t="shared" si="374"/>
        <v>0</v>
      </c>
      <c r="CP95" s="54">
        <f t="shared" si="375"/>
        <v>0</v>
      </c>
      <c r="CQ95" s="54">
        <f t="shared" si="376"/>
        <v>0</v>
      </c>
      <c r="CR95" s="54">
        <f t="shared" si="377"/>
        <v>0</v>
      </c>
      <c r="CS95" s="54">
        <f t="shared" si="378"/>
        <v>0</v>
      </c>
      <c r="CU95" s="54">
        <f t="shared" si="379"/>
        <v>0</v>
      </c>
      <c r="CV95" s="54">
        <f t="shared" si="380"/>
        <v>0</v>
      </c>
      <c r="CW95" s="54">
        <f t="shared" si="381"/>
        <v>0</v>
      </c>
      <c r="CX95" s="54">
        <f t="shared" si="382"/>
        <v>0</v>
      </c>
      <c r="CZ95" s="54">
        <f t="shared" si="383"/>
        <v>0</v>
      </c>
      <c r="DA95" s="54">
        <f t="shared" si="384"/>
        <v>0</v>
      </c>
      <c r="DB95" s="54">
        <f t="shared" si="385"/>
        <v>0</v>
      </c>
      <c r="DC95" s="54">
        <f t="shared" si="386"/>
        <v>0</v>
      </c>
      <c r="DD95" s="54">
        <f t="shared" si="387"/>
        <v>0</v>
      </c>
      <c r="DE95" s="54">
        <f t="shared" si="388"/>
        <v>0</v>
      </c>
      <c r="DF95" s="54">
        <f t="shared" si="389"/>
        <v>0</v>
      </c>
      <c r="DG95" s="54">
        <f t="shared" si="390"/>
        <v>2</v>
      </c>
      <c r="DH95" s="71">
        <f t="shared" si="391"/>
        <v>0</v>
      </c>
      <c r="DI95" s="71">
        <f t="shared" si="392"/>
        <v>0</v>
      </c>
      <c r="DJ95" s="54">
        <f t="shared" si="393"/>
        <v>0</v>
      </c>
      <c r="DK95" s="54">
        <f t="shared" si="394"/>
        <v>2</v>
      </c>
      <c r="DL95" s="4">
        <f t="shared" si="319"/>
        <v>0</v>
      </c>
      <c r="DM95" s="3">
        <f t="shared" si="395"/>
        <v>0</v>
      </c>
      <c r="DN95" s="3">
        <f t="shared" si="396"/>
        <v>0</v>
      </c>
      <c r="DO95" s="4" t="e">
        <f t="shared" si="397"/>
        <v>#DIV/0!</v>
      </c>
      <c r="DP95" s="57"/>
      <c r="DQ95" s="57"/>
      <c r="DR95" s="56">
        <f t="shared" si="320"/>
        <v>2</v>
      </c>
      <c r="DS95" s="56">
        <f t="shared" si="321"/>
        <v>0</v>
      </c>
      <c r="DT95" s="38">
        <f t="shared" si="322"/>
        <v>0</v>
      </c>
      <c r="DU95" s="38">
        <f t="shared" si="398"/>
        <v>2</v>
      </c>
      <c r="DV95" s="38">
        <f t="shared" si="323"/>
        <v>0</v>
      </c>
      <c r="DW95" s="39">
        <f t="shared" si="324"/>
        <v>0</v>
      </c>
      <c r="DX95" s="39">
        <f t="shared" si="325"/>
        <v>0</v>
      </c>
      <c r="DY95" s="39">
        <f t="shared" si="326"/>
        <v>0</v>
      </c>
      <c r="DZ95" s="39">
        <f t="shared" si="327"/>
        <v>0</v>
      </c>
      <c r="EA95" s="39">
        <f t="shared" si="328"/>
        <v>0</v>
      </c>
      <c r="EB95" s="37" t="e">
        <f t="shared" si="399"/>
        <v>#DIV/0!</v>
      </c>
      <c r="EC95" s="37" t="e">
        <f t="shared" si="400"/>
        <v>#DIV/0!</v>
      </c>
      <c r="ED95" s="37" t="e">
        <f t="shared" si="401"/>
        <v>#DIV/0!</v>
      </c>
      <c r="EE95" s="37" t="e">
        <f t="shared" si="402"/>
        <v>#DIV/0!</v>
      </c>
      <c r="EF95" s="39" t="e">
        <f t="shared" si="403"/>
        <v>#DIV/0!</v>
      </c>
      <c r="EG95" s="37" t="e">
        <f t="shared" si="404"/>
        <v>#DIV/0!</v>
      </c>
      <c r="EH95" s="37" t="e">
        <f t="shared" si="405"/>
        <v>#DIV/0!</v>
      </c>
      <c r="EI95" s="11" t="b">
        <f t="shared" si="406"/>
        <v>1</v>
      </c>
      <c r="EJ95" s="11" t="b">
        <f t="shared" si="407"/>
        <v>0</v>
      </c>
      <c r="EK95" s="39" t="e">
        <f t="shared" si="408"/>
        <v>#DIV/0!</v>
      </c>
      <c r="EL95" s="39" t="e">
        <f t="shared" si="409"/>
        <v>#DIV/0!</v>
      </c>
      <c r="EM95" s="39" t="e">
        <f t="shared" si="410"/>
        <v>#DIV/0!</v>
      </c>
      <c r="EN95" s="39" t="e">
        <f t="shared" si="411"/>
        <v>#DIV/0!</v>
      </c>
      <c r="EO95" s="39" t="e">
        <f t="shared" si="412"/>
        <v>#DIV/0!</v>
      </c>
      <c r="EP95" s="39" t="e">
        <f t="shared" si="413"/>
        <v>#DIV/0!</v>
      </c>
      <c r="EQ95" s="39" t="e">
        <f t="shared" si="414"/>
        <v>#DIV/0!</v>
      </c>
      <c r="ER95" s="39" t="e">
        <f t="shared" si="415"/>
        <v>#DIV/0!</v>
      </c>
      <c r="ES95" s="58" t="str">
        <f t="shared" si="416"/>
        <v>(OH,F,Cl)-dominate amphibole</v>
      </c>
      <c r="ET95" s="58" t="e">
        <f t="shared" si="417"/>
        <v>#N/A</v>
      </c>
      <c r="EU95" s="56">
        <f t="shared" si="329"/>
        <v>0</v>
      </c>
      <c r="EV95" s="56">
        <f t="shared" si="330"/>
        <v>0</v>
      </c>
      <c r="EW95" s="56">
        <f t="shared" si="331"/>
        <v>0</v>
      </c>
      <c r="EX95" s="56">
        <f t="shared" si="332"/>
        <v>0</v>
      </c>
      <c r="EY95" s="56">
        <f t="shared" si="333"/>
        <v>0</v>
      </c>
      <c r="EZ95" s="56">
        <f t="shared" si="334"/>
        <v>0</v>
      </c>
      <c r="FA95" s="39">
        <f t="shared" si="335"/>
        <v>0</v>
      </c>
      <c r="FB95" s="39">
        <f t="shared" si="336"/>
        <v>0</v>
      </c>
      <c r="FC95" s="54">
        <f t="shared" si="337"/>
        <v>0</v>
      </c>
      <c r="FD95" s="54">
        <f t="shared" si="338"/>
        <v>0</v>
      </c>
      <c r="FE95" s="39">
        <f t="shared" si="339"/>
        <v>0</v>
      </c>
      <c r="FF95" s="54">
        <f t="shared" si="340"/>
        <v>0</v>
      </c>
      <c r="FG95" s="39">
        <f t="shared" si="341"/>
        <v>0</v>
      </c>
      <c r="FH95" s="39">
        <f t="shared" si="418"/>
        <v>0</v>
      </c>
      <c r="FI95" s="39">
        <f t="shared" si="419"/>
        <v>0</v>
      </c>
      <c r="FJ95" s="39">
        <f t="shared" si="420"/>
        <v>0</v>
      </c>
      <c r="FK95" s="39" t="e">
        <f t="shared" si="421"/>
        <v>#DIV/0!</v>
      </c>
      <c r="FL95" s="39" t="e">
        <f t="shared" si="422"/>
        <v>#DIV/0!</v>
      </c>
      <c r="FM95" s="39" t="e">
        <f t="shared" si="423"/>
        <v>#DIV/0!</v>
      </c>
      <c r="FN95" s="39">
        <f t="shared" si="424"/>
        <v>1</v>
      </c>
      <c r="FO95" s="39">
        <f t="shared" si="342"/>
        <v>0</v>
      </c>
      <c r="FP95" s="39">
        <f t="shared" si="343"/>
        <v>0</v>
      </c>
      <c r="FQ95" s="39">
        <f t="shared" si="344"/>
        <v>0</v>
      </c>
      <c r="FR95" s="39">
        <f t="shared" si="425"/>
        <v>0</v>
      </c>
      <c r="FS95" s="39">
        <f t="shared" si="426"/>
        <v>0</v>
      </c>
      <c r="FU95" s="39" t="e">
        <f t="shared" si="427"/>
        <v>#DIV/0!</v>
      </c>
      <c r="FV95" s="39" t="e">
        <f t="shared" si="428"/>
        <v>#DIV/0!</v>
      </c>
      <c r="FW95" s="39" t="e">
        <f t="shared" si="429"/>
        <v>#DIV/0!</v>
      </c>
      <c r="FY95" s="39" t="e">
        <f t="shared" si="430"/>
        <v>#DIV/0!</v>
      </c>
      <c r="FZ95" s="39" t="e">
        <f t="shared" si="431"/>
        <v>#DIV/0!</v>
      </c>
      <c r="GA95" s="39" t="e">
        <f t="shared" si="432"/>
        <v>#DIV/0!</v>
      </c>
      <c r="GB95" s="39" t="e">
        <f t="shared" si="433"/>
        <v>#DIV/0!</v>
      </c>
      <c r="GC95" s="39" t="e">
        <f t="shared" si="434"/>
        <v>#DIV/0!</v>
      </c>
      <c r="GD95" s="39" t="e">
        <f t="shared" si="435"/>
        <v>#DIV/0!</v>
      </c>
      <c r="GE95" s="39" t="e">
        <f t="shared" si="436"/>
        <v>#DIV/0!</v>
      </c>
      <c r="GF95" s="39" t="e">
        <f t="shared" si="437"/>
        <v>#DIV/0!</v>
      </c>
      <c r="GG95" s="39" t="e">
        <f t="shared" si="438"/>
        <v>#DIV/0!</v>
      </c>
      <c r="GH95" s="39" t="e">
        <f t="shared" si="439"/>
        <v>#DIV/0!</v>
      </c>
      <c r="GI95" s="39"/>
      <c r="GJ95" s="39" t="e">
        <f t="shared" si="440"/>
        <v>#DIV/0!</v>
      </c>
      <c r="GK95" s="39" t="e">
        <f t="shared" si="441"/>
        <v>#DIV/0!</v>
      </c>
      <c r="GL95" s="39" t="e">
        <f t="shared" si="442"/>
        <v>#DIV/0!</v>
      </c>
      <c r="GM95" s="39" t="e">
        <f t="shared" si="443"/>
        <v>#DIV/0!</v>
      </c>
      <c r="GN95" s="39" t="e">
        <f t="shared" si="444"/>
        <v>#DIV/0!</v>
      </c>
      <c r="GO95" s="57"/>
      <c r="GP95" s="57" t="e">
        <f t="shared" si="445"/>
        <v>#DIV/0!</v>
      </c>
      <c r="GQ95" s="59" t="e">
        <f t="shared" si="446"/>
        <v>#DIV/0!</v>
      </c>
      <c r="GR95" s="41" t="e">
        <f t="shared" si="447"/>
        <v>#DIV/0!</v>
      </c>
      <c r="GS95" s="57" t="e">
        <f t="shared" si="448"/>
        <v>#DIV/0!</v>
      </c>
      <c r="GT95" s="57" t="e">
        <f t="shared" si="449"/>
        <v>#DIV/0!</v>
      </c>
      <c r="GU95" s="57" t="e">
        <f t="shared" si="450"/>
        <v>#DIV/0!</v>
      </c>
      <c r="GV95" s="57"/>
      <c r="GW95" s="42" t="e">
        <f t="shared" si="451"/>
        <v>#DIV/0!</v>
      </c>
      <c r="GX95" s="42" t="e">
        <f t="shared" si="452"/>
        <v>#DIV/0!</v>
      </c>
      <c r="GY95" s="42" t="e">
        <f t="shared" si="453"/>
        <v>#DIV/0!</v>
      </c>
      <c r="GZ95" s="57"/>
      <c r="HA95" s="2" t="e">
        <f t="shared" si="454"/>
        <v>#DIV/0!</v>
      </c>
      <c r="HB95" s="2" t="e">
        <f t="shared" si="455"/>
        <v>#DIV/0!</v>
      </c>
      <c r="HC95" s="2" t="e">
        <f t="shared" si="456"/>
        <v>#DIV/0!</v>
      </c>
      <c r="HD95" s="2" t="e">
        <f t="shared" si="457"/>
        <v>#DIV/0!</v>
      </c>
      <c r="HE95" s="2" t="e">
        <f t="shared" si="458"/>
        <v>#DIV/0!</v>
      </c>
      <c r="HF95" s="2" t="e">
        <f t="shared" si="459"/>
        <v>#DIV/0!</v>
      </c>
      <c r="HG95" s="2" t="e">
        <f t="shared" si="460"/>
        <v>#DIV/0!</v>
      </c>
      <c r="HH95" s="2" t="e">
        <f t="shared" si="461"/>
        <v>#DIV/0!</v>
      </c>
      <c r="HI95" s="2" t="e">
        <f t="shared" si="462"/>
        <v>#DIV/0!</v>
      </c>
      <c r="HJ95" s="11" t="e">
        <f t="shared" si="463"/>
        <v>#DIV/0!</v>
      </c>
      <c r="HK95" s="60" t="e">
        <f t="shared" si="464"/>
        <v>#DIV/0!</v>
      </c>
      <c r="HL95" s="57"/>
      <c r="HM95" s="57" t="e">
        <f t="shared" si="465"/>
        <v>#DIV/0!</v>
      </c>
      <c r="HN95" s="57" t="e">
        <f t="shared" si="466"/>
        <v>#DIV/0!</v>
      </c>
      <c r="HO95" s="57" t="e">
        <f t="shared" si="467"/>
        <v>#DIV/0!</v>
      </c>
      <c r="HP95" s="57" t="e">
        <f t="shared" si="468"/>
        <v>#DIV/0!</v>
      </c>
      <c r="HQ95" s="57" t="e">
        <f t="shared" si="469"/>
        <v>#DIV/0!</v>
      </c>
      <c r="HR95" s="57"/>
      <c r="HS95" s="57" t="e">
        <f t="shared" si="470"/>
        <v>#DIV/0!</v>
      </c>
      <c r="HT95" s="57" t="e">
        <f t="shared" si="471"/>
        <v>#DIV/0!</v>
      </c>
      <c r="HU95" s="57" t="e">
        <f t="shared" si="472"/>
        <v>#DIV/0!</v>
      </c>
      <c r="HV95" s="57" t="e">
        <f t="shared" si="473"/>
        <v>#DIV/0!</v>
      </c>
      <c r="HW95" s="57" t="e">
        <f t="shared" si="474"/>
        <v>#DIV/0!</v>
      </c>
      <c r="HX95" s="57"/>
      <c r="HY95" s="57" t="e">
        <f t="shared" si="475"/>
        <v>#DIV/0!</v>
      </c>
      <c r="HZ95" s="57" t="e">
        <f t="shared" si="476"/>
        <v>#DIV/0!</v>
      </c>
      <c r="IA95" s="57"/>
      <c r="IB95" s="61">
        <f t="shared" si="477"/>
        <v>0</v>
      </c>
      <c r="IC95" s="57" t="str">
        <f t="shared" si="478"/>
        <v/>
      </c>
      <c r="ID95" s="42"/>
      <c r="IE95" s="2" t="str">
        <f t="shared" si="479"/>
        <v/>
      </c>
      <c r="IF95" s="60" t="e">
        <f t="shared" si="480"/>
        <v>#DIV/0!</v>
      </c>
      <c r="IG95" s="60" t="str">
        <f t="shared" si="481"/>
        <v/>
      </c>
      <c r="IH95" s="60" t="str">
        <f t="shared" si="482"/>
        <v>zinco-</v>
      </c>
      <c r="II95" s="60" t="str">
        <f t="shared" si="483"/>
        <v>mangano-</v>
      </c>
      <c r="IJ95" s="60" t="e">
        <f t="shared" si="484"/>
        <v>#DIV/0!</v>
      </c>
      <c r="IK95" s="60" t="e">
        <f t="shared" si="485"/>
        <v>#DIV/0!</v>
      </c>
      <c r="IL95" s="60" t="e">
        <f t="shared" si="486"/>
        <v>#DIV/0!</v>
      </c>
      <c r="IM95" s="60" t="e">
        <f t="shared" si="487"/>
        <v>#DIV/0!</v>
      </c>
      <c r="IN95" s="60" t="str">
        <f t="shared" si="488"/>
        <v/>
      </c>
      <c r="IO95" s="60" t="str">
        <f t="shared" si="489"/>
        <v/>
      </c>
      <c r="IP95" s="57"/>
      <c r="IQ95" s="57" t="str">
        <f t="shared" si="490"/>
        <v>ERROR!!</v>
      </c>
    </row>
    <row r="96" spans="1:251">
      <c r="A96"/>
      <c r="B96"/>
      <c r="C96"/>
      <c r="D96"/>
      <c r="E96"/>
      <c r="F96" t="s">
        <v>196</v>
      </c>
      <c r="G96" s="69"/>
      <c r="H96" s="69"/>
      <c r="I96" s="69"/>
      <c r="J96" s="69"/>
      <c r="K96"/>
      <c r="L96" s="69"/>
      <c r="M96"/>
      <c r="N96" s="69"/>
      <c r="O96" s="69"/>
      <c r="P96" s="69"/>
      <c r="Q96" s="69"/>
      <c r="R96" s="69"/>
      <c r="S96" s="67"/>
      <c r="T96" s="67"/>
      <c r="U96" s="69"/>
      <c r="V96"/>
      <c r="W96"/>
      <c r="X96" s="29">
        <f t="shared" si="346"/>
        <v>0</v>
      </c>
      <c r="Y96" s="29">
        <f t="shared" si="347"/>
        <v>0</v>
      </c>
      <c r="Z96" s="29" t="e">
        <f t="shared" si="348"/>
        <v>#DIV/0!</v>
      </c>
      <c r="AA96" s="29" t="e">
        <f t="shared" si="349"/>
        <v>#DIV/0!</v>
      </c>
      <c r="AB96" s="29" t="e">
        <f t="shared" si="350"/>
        <v>#DIV/0!</v>
      </c>
      <c r="AC96" s="29" t="e">
        <f t="shared" si="351"/>
        <v>#DIV/0!</v>
      </c>
      <c r="AF96" s="23">
        <v>60.084299999999999</v>
      </c>
      <c r="AG96" s="23">
        <v>79.878799999999998</v>
      </c>
      <c r="AH96" s="23">
        <v>101.96120000000001</v>
      </c>
      <c r="AI96" s="23">
        <v>151.99039999999999</v>
      </c>
      <c r="AJ96" s="23">
        <v>159.69</v>
      </c>
      <c r="AK96" s="23">
        <v>71.846400000000003</v>
      </c>
      <c r="AL96" s="23">
        <v>70.9375</v>
      </c>
      <c r="AM96" s="23">
        <v>40.304400000000001</v>
      </c>
      <c r="AN96" s="23">
        <v>56.077399999999997</v>
      </c>
      <c r="AO96" s="23">
        <v>61.978999999999999</v>
      </c>
      <c r="AP96" s="23">
        <v>94.195999999999998</v>
      </c>
      <c r="AQ96" s="23">
        <v>18.998000000000001</v>
      </c>
      <c r="AR96" s="23">
        <v>35.450000000000003</v>
      </c>
      <c r="AS96" s="23">
        <v>29.88</v>
      </c>
      <c r="AT96" s="23">
        <v>74.691999999999993</v>
      </c>
      <c r="AU96" s="23">
        <v>81.39</v>
      </c>
      <c r="AX96" s="54">
        <f t="shared" si="352"/>
        <v>0</v>
      </c>
      <c r="AY96" s="54">
        <f t="shared" si="353"/>
        <v>0</v>
      </c>
      <c r="AZ96" s="54">
        <f t="shared" si="354"/>
        <v>0</v>
      </c>
      <c r="BA96" s="54">
        <f t="shared" si="355"/>
        <v>0</v>
      </c>
      <c r="BB96" s="54">
        <f t="shared" si="356"/>
        <v>0</v>
      </c>
      <c r="BC96" s="54">
        <f t="shared" si="357"/>
        <v>0</v>
      </c>
      <c r="BD96" s="54">
        <f t="shared" si="358"/>
        <v>0</v>
      </c>
      <c r="BE96" s="54">
        <f t="shared" si="359"/>
        <v>0</v>
      </c>
      <c r="BF96" s="54">
        <f t="shared" si="360"/>
        <v>0</v>
      </c>
      <c r="BG96" s="54">
        <f t="shared" si="361"/>
        <v>0</v>
      </c>
      <c r="BH96" s="54">
        <f t="shared" si="362"/>
        <v>0</v>
      </c>
      <c r="BI96" s="54">
        <f t="shared" si="363"/>
        <v>0</v>
      </c>
      <c r="BJ96" s="54">
        <f t="shared" si="364"/>
        <v>0</v>
      </c>
      <c r="BK96" s="54">
        <f t="shared" si="365"/>
        <v>0</v>
      </c>
      <c r="BL96" s="54">
        <f t="shared" si="366"/>
        <v>0</v>
      </c>
      <c r="BM96" s="42"/>
      <c r="BO96" s="54">
        <f>'Norm-coeff'!$C$2+$AX96*'Norm-coeff'!$D$2+$AY96*'Norm-coeff'!$E$2+$AZ96*'Norm-coeff'!$F$2+$BA96*'Norm-coeff'!$G$2+$BB96*'Norm-coeff'!$H$2+$BC96*'Norm-coeff'!$I$2+$BD96*'Norm-coeff'!$J$2+$BE96*'Norm-coeff'!$K$2+$BF96*'Norm-coeff'!$L$2+$BG96*'Norm-coeff'!$M$2+$BH96*'Norm-coeff'!$N$2+$BI96*'Norm-coeff'!$O$2</f>
        <v>5.4045421474420303</v>
      </c>
      <c r="BP96" s="54">
        <f>'Norm-coeff'!$C$3+$AX96*'Norm-coeff'!$D$3+$AY96*'Norm-coeff'!$E$3+$AZ96*'Norm-coeff'!$F$3+$BA96*'Norm-coeff'!$G$3+$BB96*'Norm-coeff'!$H$3+$BC96*'Norm-coeff'!$I$3+$BD96*'Norm-coeff'!$J$3+$BE96*'Norm-coeff'!$K$3+$BF96*'Norm-coeff'!$L$3+$BG96*'Norm-coeff'!$M$3+$BH96*'Norm-coeff'!$N$3+$BI96*'Norm-coeff'!$O$3</f>
        <v>3.15319116612705</v>
      </c>
      <c r="BQ96" s="54">
        <f>'Norm-coeff'!$C$4+$AX96*'Norm-coeff'!$D$4+$AY96*'Norm-coeff'!$E$4+$AZ96*'Norm-coeff'!$F$4+$BA96*'Norm-coeff'!$G$4+$BB96*'Norm-coeff'!$H$4+$BC96*'Norm-coeff'!$I$4+$BD96*'Norm-coeff'!$J$4+$BE96*'Norm-coeff'!$K$4+$BF96*'Norm-coeff'!$L$4+$BG96*'Norm-coeff'!$M$4+$BH96*'Norm-coeff'!$N$4+$BI96*'Norm-coeff'!$O$4</f>
        <v>1.42115649462768</v>
      </c>
      <c r="BR96" s="54">
        <f>'Norm-coeff'!$C$5+$AX96*'Norm-coeff'!$D$5+$AY96*'Norm-coeff'!$E$5+$AZ96*'Norm-coeff'!$F$5+$BA96*'Norm-coeff'!$G$5+$BB96*'Norm-coeff'!$H$5+$BC96*'Norm-coeff'!$I$5+$BD96*'Norm-coeff'!$J$5+$BE96*'Norm-coeff'!$K$5+$BF96*'Norm-coeff'!$L$5+$BG96*'Norm-coeff'!$M$5+$BH96*'Norm-coeff'!$N$5+$BI96*'Norm-coeff'!$O$5</f>
        <v>1.0553329241296201</v>
      </c>
      <c r="BS96" s="54">
        <f>'Norm-coeff'!$C$6+$AX96*'Norm-coeff'!$D$6+$AY96*'Norm-coeff'!$E$6+$AZ96*'Norm-coeff'!$F$6+$BA96*'Norm-coeff'!$G$6+$BB96*'Norm-coeff'!$H$6+$BC96*'Norm-coeff'!$I$6+$BD96*'Norm-coeff'!$J$6+$BE96*'Norm-coeff'!$K$6+$BF96*'Norm-coeff'!$L$6+$BG96*'Norm-coeff'!$M$6+$BH96*'Norm-coeff'!$N$6+$BI96*'Norm-coeff'!$O$6</f>
        <v>-1.48700885495103E-2</v>
      </c>
      <c r="BT96" s="54">
        <f>'Norm-coeff'!$C$7+$AX96*'Norm-coeff'!$D$7+$AY96*'Norm-coeff'!$E$7+$AZ96*'Norm-coeff'!$F$7+$BA96*'Norm-coeff'!$G$7+$BB96*'Norm-coeff'!$H$7+$BC96*'Norm-coeff'!$I$7+$BD96*'Norm-coeff'!$J$7+$BE96*'Norm-coeff'!$K$7+$BF96*'Norm-coeff'!$L$7+$BG96*'Norm-coeff'!$M$7+$BH96*'Norm-coeff'!$N$7+$BI96*'Norm-coeff'!$O$7</f>
        <v>2.0907583608832998</v>
      </c>
      <c r="BU96" s="54">
        <f>'Norm-coeff'!$C$8+$AX96*'Norm-coeff'!$D$8+$AY96*'Norm-coeff'!$E$8+$AZ96*'Norm-coeff'!$F$8+$BA96*'Norm-coeff'!$G$8+$BB96*'Norm-coeff'!$H$8+$BC96*'Norm-coeff'!$I$8+$BD96*'Norm-coeff'!$J$8+$BE96*'Norm-coeff'!$K$8+$BF96*'Norm-coeff'!$L$8+$BG96*'Norm-coeff'!$M$8+$BH96*'Norm-coeff'!$N$8+$BI96*'Norm-coeff'!$O$8</f>
        <v>0.65894159836244504</v>
      </c>
      <c r="BV96" s="54">
        <f>'Norm-coeff'!$C$9+$AX96*'Norm-coeff'!$D$9+$AY96*'Norm-coeff'!$E$9+$AZ96*'Norm-coeff'!$F$9+$BA96*'Norm-coeff'!$G$9+$BB96*'Norm-coeff'!$H$9+$BC96*'Norm-coeff'!$I$9+$BD96*'Norm-coeff'!$J$9+$BE96*'Norm-coeff'!$K$9+$BF96*'Norm-coeff'!$L$9+$BG96*'Norm-coeff'!$M$9+$BH96*'Norm-coeff'!$N$9+$BI96*'Norm-coeff'!$O$9</f>
        <v>1.48961085014701</v>
      </c>
      <c r="BW96" s="54">
        <f>'Norm-coeff'!$C$10+$AX96*'Norm-coeff'!$D$10+$AY96*'Norm-coeff'!$E$10+$AZ96*'Norm-coeff'!$F$10+$BA96*'Norm-coeff'!$G$10+$BB96*'Norm-coeff'!$H$10+$BC96*'Norm-coeff'!$I$10+$BD96*'Norm-coeff'!$J$10+$BE96*'Norm-coeff'!$K$10+$BF96*'Norm-coeff'!$L$10+$BG96*'Norm-coeff'!$M$10+$BH96*'Norm-coeff'!$N$10+$BI96*'Norm-coeff'!$O$10</f>
        <v>1.42058735749591</v>
      </c>
      <c r="BX96" s="54">
        <f>'Norm-coeff'!$C$11+$AX96*'Norm-coeff'!$D$11+$AY96*'Norm-coeff'!$E$11+$AZ96*'Norm-coeff'!$F$11+$BA96*'Norm-coeff'!$G$11+$BB96*'Norm-coeff'!$H$11+$BC96*'Norm-coeff'!$I$11+$BD96*'Norm-coeff'!$J$11+$BE96*'Norm-coeff'!$K$11+$BF96*'Norm-coeff'!$L$11+$BG96*'Norm-coeff'!$M$11+$BH96*'Norm-coeff'!$N$11+$BI96*'Norm-coeff'!$O$11</f>
        <v>0.221233014421479</v>
      </c>
      <c r="BY96" s="54">
        <f>'Norm-coeff'!$C$12+$AX96*'Norm-coeff'!$D$12+$AY96*'Norm-coeff'!$E$12+$AZ96*'Norm-coeff'!$F$12+$BA96*'Norm-coeff'!$G$12+$BB96*'Norm-coeff'!$H$12+$BC96*'Norm-coeff'!$I$12+$BD96*'Norm-coeff'!$J$12+$BE96*'Norm-coeff'!$K$12+$BF96*'Norm-coeff'!$L$12+$BG96*'Norm-coeff'!$M$12+$BH96*'Norm-coeff'!$N$12+$BI96*'Norm-coeff'!$O$12</f>
        <v>0.283527502056037</v>
      </c>
      <c r="BZ96" s="54">
        <f>'Norm-coeff'!$C$13+$AX96*'Norm-coeff'!$D$13+$AY96*'Norm-coeff'!$E$13+$AZ96*'Norm-coeff'!$F$13+$BA96*'Norm-coeff'!$G$13+$BB96*'Norm-coeff'!$H$13+$BC96*'Norm-coeff'!$I$13+$BD96*'Norm-coeff'!$J$13+$BE96*'Norm-coeff'!$K$13+$BF96*'Norm-coeff'!$L$13+$BG96*'Norm-coeff'!$M$13+$BH96*'Norm-coeff'!$N$13+$BI96*'Norm-coeff'!$O$13</f>
        <v>-4.1864930554451202E-2</v>
      </c>
      <c r="CA96" s="54">
        <f>'Norm-coeff'!$C$14+$AX96*'Norm-coeff'!$D$14+$AY96*'Norm-coeff'!$E$14+$AZ96*'Norm-coeff'!$F$14+$BA96*'Norm-coeff'!$G$14+$BB96*'Norm-coeff'!$H$14+$BC96*'Norm-coeff'!$I$14+$BD96*'Norm-coeff'!$J$14+$BE96*'Norm-coeff'!$K$14+$BF96*'Norm-coeff'!$L$14+$BG96*'Norm-coeff'!$M$14+$BH96*'Norm-coeff'!$N$14+$BI96*'Norm-coeff'!$O$14</f>
        <v>4.2526983164477103</v>
      </c>
      <c r="CC96" s="54">
        <f t="shared" si="491"/>
        <v>0</v>
      </c>
      <c r="CG96" s="54">
        <f t="shared" si="367"/>
        <v>0</v>
      </c>
      <c r="CH96" s="54">
        <f t="shared" si="345"/>
        <v>0</v>
      </c>
      <c r="CI96" s="54">
        <f t="shared" si="368"/>
        <v>0</v>
      </c>
      <c r="CJ96" s="56">
        <f t="shared" si="369"/>
        <v>0</v>
      </c>
      <c r="CK96" s="54">
        <f t="shared" si="370"/>
        <v>0</v>
      </c>
      <c r="CL96" s="54">
        <f t="shared" si="371"/>
        <v>0</v>
      </c>
      <c r="CM96" s="54">
        <f t="shared" si="372"/>
        <v>0</v>
      </c>
      <c r="CN96" s="54">
        <f t="shared" si="373"/>
        <v>0</v>
      </c>
      <c r="CO96" s="54">
        <f t="shared" si="374"/>
        <v>0</v>
      </c>
      <c r="CP96" s="54">
        <f t="shared" si="375"/>
        <v>0</v>
      </c>
      <c r="CQ96" s="54">
        <f t="shared" si="376"/>
        <v>0</v>
      </c>
      <c r="CR96" s="54">
        <f t="shared" si="377"/>
        <v>0</v>
      </c>
      <c r="CS96" s="54">
        <f t="shared" si="378"/>
        <v>0</v>
      </c>
      <c r="CU96" s="54">
        <f t="shared" si="379"/>
        <v>0</v>
      </c>
      <c r="CV96" s="54">
        <f t="shared" si="380"/>
        <v>0</v>
      </c>
      <c r="CW96" s="54">
        <f t="shared" si="381"/>
        <v>0</v>
      </c>
      <c r="CX96" s="54">
        <f t="shared" si="382"/>
        <v>0</v>
      </c>
      <c r="CZ96" s="54">
        <f t="shared" si="383"/>
        <v>0</v>
      </c>
      <c r="DA96" s="54">
        <f t="shared" si="384"/>
        <v>0</v>
      </c>
      <c r="DB96" s="54">
        <f t="shared" si="385"/>
        <v>0</v>
      </c>
      <c r="DC96" s="54">
        <f t="shared" si="386"/>
        <v>0</v>
      </c>
      <c r="DD96" s="54">
        <f t="shared" si="387"/>
        <v>0</v>
      </c>
      <c r="DE96" s="54">
        <f t="shared" si="388"/>
        <v>0</v>
      </c>
      <c r="DF96" s="54">
        <f t="shared" si="389"/>
        <v>0</v>
      </c>
      <c r="DG96" s="54">
        <f t="shared" si="390"/>
        <v>2</v>
      </c>
      <c r="DH96" s="71">
        <f t="shared" si="391"/>
        <v>0</v>
      </c>
      <c r="DI96" s="71">
        <f t="shared" si="392"/>
        <v>0</v>
      </c>
      <c r="DJ96" s="54">
        <f t="shared" si="393"/>
        <v>0</v>
      </c>
      <c r="DK96" s="54">
        <f t="shared" si="394"/>
        <v>2</v>
      </c>
      <c r="DL96" s="4">
        <f t="shared" si="319"/>
        <v>0</v>
      </c>
      <c r="DM96" s="3">
        <f t="shared" si="395"/>
        <v>0</v>
      </c>
      <c r="DN96" s="3">
        <f t="shared" si="396"/>
        <v>0</v>
      </c>
      <c r="DO96" s="4" t="e">
        <f t="shared" si="397"/>
        <v>#DIV/0!</v>
      </c>
      <c r="DP96" s="57"/>
      <c r="DQ96" s="57"/>
      <c r="DR96" s="56">
        <f t="shared" si="320"/>
        <v>2</v>
      </c>
      <c r="DS96" s="56">
        <f t="shared" si="321"/>
        <v>0</v>
      </c>
      <c r="DT96" s="38">
        <f t="shared" si="322"/>
        <v>0</v>
      </c>
      <c r="DU96" s="38">
        <f t="shared" si="398"/>
        <v>2</v>
      </c>
      <c r="DV96" s="38">
        <f t="shared" si="323"/>
        <v>0</v>
      </c>
      <c r="DW96" s="39">
        <f t="shared" si="324"/>
        <v>0</v>
      </c>
      <c r="DX96" s="39">
        <f t="shared" si="325"/>
        <v>0</v>
      </c>
      <c r="DY96" s="39">
        <f t="shared" si="326"/>
        <v>0</v>
      </c>
      <c r="DZ96" s="39">
        <f t="shared" si="327"/>
        <v>0</v>
      </c>
      <c r="EA96" s="39">
        <f t="shared" si="328"/>
        <v>0</v>
      </c>
      <c r="EB96" s="37" t="e">
        <f t="shared" si="399"/>
        <v>#DIV/0!</v>
      </c>
      <c r="EC96" s="37" t="e">
        <f t="shared" si="400"/>
        <v>#DIV/0!</v>
      </c>
      <c r="ED96" s="37" t="e">
        <f t="shared" si="401"/>
        <v>#DIV/0!</v>
      </c>
      <c r="EE96" s="37" t="e">
        <f t="shared" si="402"/>
        <v>#DIV/0!</v>
      </c>
      <c r="EF96" s="39" t="e">
        <f t="shared" si="403"/>
        <v>#DIV/0!</v>
      </c>
      <c r="EG96" s="37" t="e">
        <f t="shared" si="404"/>
        <v>#DIV/0!</v>
      </c>
      <c r="EH96" s="37" t="e">
        <f t="shared" si="405"/>
        <v>#DIV/0!</v>
      </c>
      <c r="EI96" s="11" t="b">
        <f t="shared" si="406"/>
        <v>1</v>
      </c>
      <c r="EJ96" s="11" t="b">
        <f t="shared" si="407"/>
        <v>0</v>
      </c>
      <c r="EK96" s="39" t="e">
        <f t="shared" si="408"/>
        <v>#DIV/0!</v>
      </c>
      <c r="EL96" s="39" t="e">
        <f t="shared" si="409"/>
        <v>#DIV/0!</v>
      </c>
      <c r="EM96" s="39" t="e">
        <f t="shared" si="410"/>
        <v>#DIV/0!</v>
      </c>
      <c r="EN96" s="39" t="e">
        <f t="shared" si="411"/>
        <v>#DIV/0!</v>
      </c>
      <c r="EO96" s="39" t="e">
        <f t="shared" si="412"/>
        <v>#DIV/0!</v>
      </c>
      <c r="EP96" s="39" t="e">
        <f t="shared" si="413"/>
        <v>#DIV/0!</v>
      </c>
      <c r="EQ96" s="39" t="e">
        <f t="shared" si="414"/>
        <v>#DIV/0!</v>
      </c>
      <c r="ER96" s="39" t="e">
        <f t="shared" si="415"/>
        <v>#DIV/0!</v>
      </c>
      <c r="ES96" s="58" t="str">
        <f t="shared" si="416"/>
        <v>(OH,F,Cl)-dominate amphibole</v>
      </c>
      <c r="ET96" s="58" t="e">
        <f t="shared" si="417"/>
        <v>#N/A</v>
      </c>
      <c r="EU96" s="56">
        <f t="shared" si="329"/>
        <v>0</v>
      </c>
      <c r="EV96" s="56">
        <f t="shared" si="330"/>
        <v>0</v>
      </c>
      <c r="EW96" s="56">
        <f t="shared" si="331"/>
        <v>0</v>
      </c>
      <c r="EX96" s="56">
        <f t="shared" si="332"/>
        <v>0</v>
      </c>
      <c r="EY96" s="56">
        <f t="shared" si="333"/>
        <v>0</v>
      </c>
      <c r="EZ96" s="56">
        <f t="shared" si="334"/>
        <v>0</v>
      </c>
      <c r="FA96" s="39">
        <f t="shared" si="335"/>
        <v>0</v>
      </c>
      <c r="FB96" s="39">
        <f t="shared" si="336"/>
        <v>0</v>
      </c>
      <c r="FC96" s="54">
        <f t="shared" si="337"/>
        <v>0</v>
      </c>
      <c r="FD96" s="54">
        <f t="shared" si="338"/>
        <v>0</v>
      </c>
      <c r="FE96" s="39">
        <f t="shared" si="339"/>
        <v>0</v>
      </c>
      <c r="FF96" s="54">
        <f t="shared" si="340"/>
        <v>0</v>
      </c>
      <c r="FG96" s="39">
        <f t="shared" si="341"/>
        <v>0</v>
      </c>
      <c r="FH96" s="39">
        <f t="shared" si="418"/>
        <v>0</v>
      </c>
      <c r="FI96" s="39">
        <f t="shared" si="419"/>
        <v>0</v>
      </c>
      <c r="FJ96" s="39">
        <f t="shared" si="420"/>
        <v>0</v>
      </c>
      <c r="FK96" s="39" t="e">
        <f t="shared" si="421"/>
        <v>#DIV/0!</v>
      </c>
      <c r="FL96" s="39" t="e">
        <f t="shared" si="422"/>
        <v>#DIV/0!</v>
      </c>
      <c r="FM96" s="39" t="e">
        <f t="shared" si="423"/>
        <v>#DIV/0!</v>
      </c>
      <c r="FN96" s="39">
        <f t="shared" si="424"/>
        <v>1</v>
      </c>
      <c r="FO96" s="39">
        <f t="shared" si="342"/>
        <v>0</v>
      </c>
      <c r="FP96" s="39">
        <f t="shared" si="343"/>
        <v>0</v>
      </c>
      <c r="FQ96" s="39">
        <f t="shared" si="344"/>
        <v>0</v>
      </c>
      <c r="FR96" s="39">
        <f t="shared" si="425"/>
        <v>0</v>
      </c>
      <c r="FS96" s="39">
        <f t="shared" si="426"/>
        <v>0</v>
      </c>
      <c r="FU96" s="39" t="e">
        <f t="shared" si="427"/>
        <v>#DIV/0!</v>
      </c>
      <c r="FV96" s="39" t="e">
        <f t="shared" si="428"/>
        <v>#DIV/0!</v>
      </c>
      <c r="FW96" s="39" t="e">
        <f t="shared" si="429"/>
        <v>#DIV/0!</v>
      </c>
      <c r="FY96" s="39" t="e">
        <f t="shared" si="430"/>
        <v>#DIV/0!</v>
      </c>
      <c r="FZ96" s="39" t="e">
        <f t="shared" si="431"/>
        <v>#DIV/0!</v>
      </c>
      <c r="GA96" s="39" t="e">
        <f t="shared" si="432"/>
        <v>#DIV/0!</v>
      </c>
      <c r="GB96" s="39" t="e">
        <f t="shared" si="433"/>
        <v>#DIV/0!</v>
      </c>
      <c r="GC96" s="39" t="e">
        <f t="shared" si="434"/>
        <v>#DIV/0!</v>
      </c>
      <c r="GD96" s="39" t="e">
        <f t="shared" si="435"/>
        <v>#DIV/0!</v>
      </c>
      <c r="GE96" s="39" t="e">
        <f t="shared" si="436"/>
        <v>#DIV/0!</v>
      </c>
      <c r="GF96" s="39" t="e">
        <f t="shared" si="437"/>
        <v>#DIV/0!</v>
      </c>
      <c r="GG96" s="39" t="e">
        <f t="shared" si="438"/>
        <v>#DIV/0!</v>
      </c>
      <c r="GH96" s="39" t="e">
        <f t="shared" si="439"/>
        <v>#DIV/0!</v>
      </c>
      <c r="GI96" s="39"/>
      <c r="GJ96" s="39" t="e">
        <f t="shared" si="440"/>
        <v>#DIV/0!</v>
      </c>
      <c r="GK96" s="39" t="e">
        <f t="shared" si="441"/>
        <v>#DIV/0!</v>
      </c>
      <c r="GL96" s="39" t="e">
        <f t="shared" si="442"/>
        <v>#DIV/0!</v>
      </c>
      <c r="GM96" s="39" t="e">
        <f t="shared" si="443"/>
        <v>#DIV/0!</v>
      </c>
      <c r="GN96" s="39" t="e">
        <f t="shared" si="444"/>
        <v>#DIV/0!</v>
      </c>
      <c r="GO96" s="57"/>
      <c r="GP96" s="57" t="e">
        <f t="shared" si="445"/>
        <v>#DIV/0!</v>
      </c>
      <c r="GQ96" s="59" t="e">
        <f t="shared" si="446"/>
        <v>#DIV/0!</v>
      </c>
      <c r="GR96" s="41" t="e">
        <f t="shared" si="447"/>
        <v>#DIV/0!</v>
      </c>
      <c r="GS96" s="57" t="e">
        <f t="shared" si="448"/>
        <v>#DIV/0!</v>
      </c>
      <c r="GT96" s="57" t="e">
        <f t="shared" si="449"/>
        <v>#DIV/0!</v>
      </c>
      <c r="GU96" s="57" t="e">
        <f t="shared" si="450"/>
        <v>#DIV/0!</v>
      </c>
      <c r="GV96" s="57"/>
      <c r="GW96" s="42" t="e">
        <f t="shared" si="451"/>
        <v>#DIV/0!</v>
      </c>
      <c r="GX96" s="42" t="e">
        <f t="shared" si="452"/>
        <v>#DIV/0!</v>
      </c>
      <c r="GY96" s="42" t="e">
        <f t="shared" si="453"/>
        <v>#DIV/0!</v>
      </c>
      <c r="GZ96" s="57"/>
      <c r="HA96" s="2" t="e">
        <f t="shared" si="454"/>
        <v>#DIV/0!</v>
      </c>
      <c r="HB96" s="2" t="e">
        <f t="shared" si="455"/>
        <v>#DIV/0!</v>
      </c>
      <c r="HC96" s="2" t="e">
        <f t="shared" si="456"/>
        <v>#DIV/0!</v>
      </c>
      <c r="HD96" s="2" t="e">
        <f t="shared" si="457"/>
        <v>#DIV/0!</v>
      </c>
      <c r="HE96" s="2" t="e">
        <f t="shared" si="458"/>
        <v>#DIV/0!</v>
      </c>
      <c r="HF96" s="2" t="e">
        <f t="shared" si="459"/>
        <v>#DIV/0!</v>
      </c>
      <c r="HG96" s="2" t="e">
        <f t="shared" si="460"/>
        <v>#DIV/0!</v>
      </c>
      <c r="HH96" s="2" t="e">
        <f t="shared" si="461"/>
        <v>#DIV/0!</v>
      </c>
      <c r="HI96" s="2" t="e">
        <f t="shared" si="462"/>
        <v>#DIV/0!</v>
      </c>
      <c r="HJ96" s="11" t="e">
        <f t="shared" si="463"/>
        <v>#DIV/0!</v>
      </c>
      <c r="HK96" s="60" t="e">
        <f t="shared" si="464"/>
        <v>#DIV/0!</v>
      </c>
      <c r="HL96" s="57"/>
      <c r="HM96" s="57" t="e">
        <f t="shared" si="465"/>
        <v>#DIV/0!</v>
      </c>
      <c r="HN96" s="57" t="e">
        <f t="shared" si="466"/>
        <v>#DIV/0!</v>
      </c>
      <c r="HO96" s="57" t="e">
        <f t="shared" si="467"/>
        <v>#DIV/0!</v>
      </c>
      <c r="HP96" s="57" t="e">
        <f t="shared" si="468"/>
        <v>#DIV/0!</v>
      </c>
      <c r="HQ96" s="57" t="e">
        <f t="shared" si="469"/>
        <v>#DIV/0!</v>
      </c>
      <c r="HR96" s="57"/>
      <c r="HS96" s="57" t="e">
        <f t="shared" si="470"/>
        <v>#DIV/0!</v>
      </c>
      <c r="HT96" s="57" t="e">
        <f t="shared" si="471"/>
        <v>#DIV/0!</v>
      </c>
      <c r="HU96" s="57" t="e">
        <f t="shared" si="472"/>
        <v>#DIV/0!</v>
      </c>
      <c r="HV96" s="57" t="e">
        <f t="shared" si="473"/>
        <v>#DIV/0!</v>
      </c>
      <c r="HW96" s="57" t="e">
        <f t="shared" si="474"/>
        <v>#DIV/0!</v>
      </c>
      <c r="HX96" s="57"/>
      <c r="HY96" s="57" t="e">
        <f t="shared" si="475"/>
        <v>#DIV/0!</v>
      </c>
      <c r="HZ96" s="57" t="e">
        <f t="shared" si="476"/>
        <v>#DIV/0!</v>
      </c>
      <c r="IA96" s="57"/>
      <c r="IB96" s="61">
        <f t="shared" si="477"/>
        <v>0</v>
      </c>
      <c r="IC96" s="57" t="str">
        <f t="shared" si="478"/>
        <v/>
      </c>
      <c r="ID96" s="42"/>
      <c r="IE96" s="2" t="str">
        <f t="shared" si="479"/>
        <v/>
      </c>
      <c r="IF96" s="60" t="e">
        <f t="shared" si="480"/>
        <v>#DIV/0!</v>
      </c>
      <c r="IG96" s="60" t="str">
        <f t="shared" si="481"/>
        <v/>
      </c>
      <c r="IH96" s="60" t="str">
        <f t="shared" si="482"/>
        <v>zinco-</v>
      </c>
      <c r="II96" s="60" t="str">
        <f t="shared" si="483"/>
        <v>mangano-</v>
      </c>
      <c r="IJ96" s="60" t="e">
        <f t="shared" si="484"/>
        <v>#DIV/0!</v>
      </c>
      <c r="IK96" s="60" t="e">
        <f t="shared" si="485"/>
        <v>#DIV/0!</v>
      </c>
      <c r="IL96" s="60" t="e">
        <f t="shared" si="486"/>
        <v>#DIV/0!</v>
      </c>
      <c r="IM96" s="60" t="e">
        <f t="shared" si="487"/>
        <v>#DIV/0!</v>
      </c>
      <c r="IN96" s="60" t="str">
        <f t="shared" si="488"/>
        <v/>
      </c>
      <c r="IO96" s="60" t="str">
        <f t="shared" si="489"/>
        <v/>
      </c>
      <c r="IP96" s="57"/>
      <c r="IQ96" s="57" t="str">
        <f t="shared" si="490"/>
        <v>ERROR!!</v>
      </c>
    </row>
    <row r="97" spans="1:251">
      <c r="A97"/>
      <c r="B97"/>
      <c r="C97"/>
      <c r="D97"/>
      <c r="E97"/>
      <c r="F97" t="s">
        <v>196</v>
      </c>
      <c r="G97" s="69"/>
      <c r="H97" s="69"/>
      <c r="I97" s="69"/>
      <c r="J97" s="69"/>
      <c r="K97"/>
      <c r="L97" s="69"/>
      <c r="M97"/>
      <c r="N97" s="69"/>
      <c r="O97" s="69"/>
      <c r="P97" s="69"/>
      <c r="Q97" s="69"/>
      <c r="R97" s="69"/>
      <c r="S97" s="67"/>
      <c r="T97" s="67"/>
      <c r="U97" s="69"/>
      <c r="V97"/>
      <c r="W97"/>
      <c r="X97" s="29">
        <f t="shared" si="346"/>
        <v>0</v>
      </c>
      <c r="Y97" s="29">
        <f t="shared" si="347"/>
        <v>0</v>
      </c>
      <c r="Z97" s="29" t="e">
        <f t="shared" si="348"/>
        <v>#DIV/0!</v>
      </c>
      <c r="AA97" s="29" t="e">
        <f t="shared" si="349"/>
        <v>#DIV/0!</v>
      </c>
      <c r="AB97" s="29" t="e">
        <f t="shared" si="350"/>
        <v>#DIV/0!</v>
      </c>
      <c r="AC97" s="29" t="e">
        <f t="shared" si="351"/>
        <v>#DIV/0!</v>
      </c>
      <c r="AF97" s="23">
        <v>60.084299999999999</v>
      </c>
      <c r="AG97" s="23">
        <v>79.878799999999998</v>
      </c>
      <c r="AH97" s="23">
        <v>101.96120000000001</v>
      </c>
      <c r="AI97" s="23">
        <v>151.99039999999999</v>
      </c>
      <c r="AJ97" s="23">
        <v>159.69</v>
      </c>
      <c r="AK97" s="23">
        <v>71.846400000000003</v>
      </c>
      <c r="AL97" s="23">
        <v>70.9375</v>
      </c>
      <c r="AM97" s="23">
        <v>40.304400000000001</v>
      </c>
      <c r="AN97" s="23">
        <v>56.077399999999997</v>
      </c>
      <c r="AO97" s="23">
        <v>61.978999999999999</v>
      </c>
      <c r="AP97" s="23">
        <v>94.195999999999998</v>
      </c>
      <c r="AQ97" s="23">
        <v>18.998000000000001</v>
      </c>
      <c r="AR97" s="23">
        <v>35.450000000000003</v>
      </c>
      <c r="AS97" s="23">
        <v>29.88</v>
      </c>
      <c r="AT97" s="23">
        <v>74.691999999999993</v>
      </c>
      <c r="AU97" s="23">
        <v>81.39</v>
      </c>
      <c r="AX97" s="54">
        <f t="shared" si="352"/>
        <v>0</v>
      </c>
      <c r="AY97" s="54">
        <f t="shared" si="353"/>
        <v>0</v>
      </c>
      <c r="AZ97" s="54">
        <f t="shared" si="354"/>
        <v>0</v>
      </c>
      <c r="BA97" s="54">
        <f t="shared" si="355"/>
        <v>0</v>
      </c>
      <c r="BB97" s="54">
        <f t="shared" si="356"/>
        <v>0</v>
      </c>
      <c r="BC97" s="54">
        <f t="shared" si="357"/>
        <v>0</v>
      </c>
      <c r="BD97" s="54">
        <f t="shared" si="358"/>
        <v>0</v>
      </c>
      <c r="BE97" s="54">
        <f t="shared" si="359"/>
        <v>0</v>
      </c>
      <c r="BF97" s="54">
        <f t="shared" si="360"/>
        <v>0</v>
      </c>
      <c r="BG97" s="54">
        <f t="shared" si="361"/>
        <v>0</v>
      </c>
      <c r="BH97" s="54">
        <f t="shared" si="362"/>
        <v>0</v>
      </c>
      <c r="BI97" s="54">
        <f t="shared" si="363"/>
        <v>0</v>
      </c>
      <c r="BJ97" s="54">
        <f t="shared" si="364"/>
        <v>0</v>
      </c>
      <c r="BK97" s="54">
        <f t="shared" si="365"/>
        <v>0</v>
      </c>
      <c r="BL97" s="54">
        <f t="shared" si="366"/>
        <v>0</v>
      </c>
      <c r="BM97" s="42"/>
      <c r="BO97" s="54">
        <f>'Norm-coeff'!$C$2+$AX97*'Norm-coeff'!$D$2+$AY97*'Norm-coeff'!$E$2+$AZ97*'Norm-coeff'!$F$2+$BA97*'Norm-coeff'!$G$2+$BB97*'Norm-coeff'!$H$2+$BC97*'Norm-coeff'!$I$2+$BD97*'Norm-coeff'!$J$2+$BE97*'Norm-coeff'!$K$2+$BF97*'Norm-coeff'!$L$2+$BG97*'Norm-coeff'!$M$2+$BH97*'Norm-coeff'!$N$2+$BI97*'Norm-coeff'!$O$2</f>
        <v>5.4045421474420303</v>
      </c>
      <c r="BP97" s="54">
        <f>'Norm-coeff'!$C$3+$AX97*'Norm-coeff'!$D$3+$AY97*'Norm-coeff'!$E$3+$AZ97*'Norm-coeff'!$F$3+$BA97*'Norm-coeff'!$G$3+$BB97*'Norm-coeff'!$H$3+$BC97*'Norm-coeff'!$I$3+$BD97*'Norm-coeff'!$J$3+$BE97*'Norm-coeff'!$K$3+$BF97*'Norm-coeff'!$L$3+$BG97*'Norm-coeff'!$M$3+$BH97*'Norm-coeff'!$N$3+$BI97*'Norm-coeff'!$O$3</f>
        <v>3.15319116612705</v>
      </c>
      <c r="BQ97" s="54">
        <f>'Norm-coeff'!$C$4+$AX97*'Norm-coeff'!$D$4+$AY97*'Norm-coeff'!$E$4+$AZ97*'Norm-coeff'!$F$4+$BA97*'Norm-coeff'!$G$4+$BB97*'Norm-coeff'!$H$4+$BC97*'Norm-coeff'!$I$4+$BD97*'Norm-coeff'!$J$4+$BE97*'Norm-coeff'!$K$4+$BF97*'Norm-coeff'!$L$4+$BG97*'Norm-coeff'!$M$4+$BH97*'Norm-coeff'!$N$4+$BI97*'Norm-coeff'!$O$4</f>
        <v>1.42115649462768</v>
      </c>
      <c r="BR97" s="54">
        <f>'Norm-coeff'!$C$5+$AX97*'Norm-coeff'!$D$5+$AY97*'Norm-coeff'!$E$5+$AZ97*'Norm-coeff'!$F$5+$BA97*'Norm-coeff'!$G$5+$BB97*'Norm-coeff'!$H$5+$BC97*'Norm-coeff'!$I$5+$BD97*'Norm-coeff'!$J$5+$BE97*'Norm-coeff'!$K$5+$BF97*'Norm-coeff'!$L$5+$BG97*'Norm-coeff'!$M$5+$BH97*'Norm-coeff'!$N$5+$BI97*'Norm-coeff'!$O$5</f>
        <v>1.0553329241296201</v>
      </c>
      <c r="BS97" s="54">
        <f>'Norm-coeff'!$C$6+$AX97*'Norm-coeff'!$D$6+$AY97*'Norm-coeff'!$E$6+$AZ97*'Norm-coeff'!$F$6+$BA97*'Norm-coeff'!$G$6+$BB97*'Norm-coeff'!$H$6+$BC97*'Norm-coeff'!$I$6+$BD97*'Norm-coeff'!$J$6+$BE97*'Norm-coeff'!$K$6+$BF97*'Norm-coeff'!$L$6+$BG97*'Norm-coeff'!$M$6+$BH97*'Norm-coeff'!$N$6+$BI97*'Norm-coeff'!$O$6</f>
        <v>-1.48700885495103E-2</v>
      </c>
      <c r="BT97" s="54">
        <f>'Norm-coeff'!$C$7+$AX97*'Norm-coeff'!$D$7+$AY97*'Norm-coeff'!$E$7+$AZ97*'Norm-coeff'!$F$7+$BA97*'Norm-coeff'!$G$7+$BB97*'Norm-coeff'!$H$7+$BC97*'Norm-coeff'!$I$7+$BD97*'Norm-coeff'!$J$7+$BE97*'Norm-coeff'!$K$7+$BF97*'Norm-coeff'!$L$7+$BG97*'Norm-coeff'!$M$7+$BH97*'Norm-coeff'!$N$7+$BI97*'Norm-coeff'!$O$7</f>
        <v>2.0907583608832998</v>
      </c>
      <c r="BU97" s="54">
        <f>'Norm-coeff'!$C$8+$AX97*'Norm-coeff'!$D$8+$AY97*'Norm-coeff'!$E$8+$AZ97*'Norm-coeff'!$F$8+$BA97*'Norm-coeff'!$G$8+$BB97*'Norm-coeff'!$H$8+$BC97*'Norm-coeff'!$I$8+$BD97*'Norm-coeff'!$J$8+$BE97*'Norm-coeff'!$K$8+$BF97*'Norm-coeff'!$L$8+$BG97*'Norm-coeff'!$M$8+$BH97*'Norm-coeff'!$N$8+$BI97*'Norm-coeff'!$O$8</f>
        <v>0.65894159836244504</v>
      </c>
      <c r="BV97" s="54">
        <f>'Norm-coeff'!$C$9+$AX97*'Norm-coeff'!$D$9+$AY97*'Norm-coeff'!$E$9+$AZ97*'Norm-coeff'!$F$9+$BA97*'Norm-coeff'!$G$9+$BB97*'Norm-coeff'!$H$9+$BC97*'Norm-coeff'!$I$9+$BD97*'Norm-coeff'!$J$9+$BE97*'Norm-coeff'!$K$9+$BF97*'Norm-coeff'!$L$9+$BG97*'Norm-coeff'!$M$9+$BH97*'Norm-coeff'!$N$9+$BI97*'Norm-coeff'!$O$9</f>
        <v>1.48961085014701</v>
      </c>
      <c r="BW97" s="54">
        <f>'Norm-coeff'!$C$10+$AX97*'Norm-coeff'!$D$10+$AY97*'Norm-coeff'!$E$10+$AZ97*'Norm-coeff'!$F$10+$BA97*'Norm-coeff'!$G$10+$BB97*'Norm-coeff'!$H$10+$BC97*'Norm-coeff'!$I$10+$BD97*'Norm-coeff'!$J$10+$BE97*'Norm-coeff'!$K$10+$BF97*'Norm-coeff'!$L$10+$BG97*'Norm-coeff'!$M$10+$BH97*'Norm-coeff'!$N$10+$BI97*'Norm-coeff'!$O$10</f>
        <v>1.42058735749591</v>
      </c>
      <c r="BX97" s="54">
        <f>'Norm-coeff'!$C$11+$AX97*'Norm-coeff'!$D$11+$AY97*'Norm-coeff'!$E$11+$AZ97*'Norm-coeff'!$F$11+$BA97*'Norm-coeff'!$G$11+$BB97*'Norm-coeff'!$H$11+$BC97*'Norm-coeff'!$I$11+$BD97*'Norm-coeff'!$J$11+$BE97*'Norm-coeff'!$K$11+$BF97*'Norm-coeff'!$L$11+$BG97*'Norm-coeff'!$M$11+$BH97*'Norm-coeff'!$N$11+$BI97*'Norm-coeff'!$O$11</f>
        <v>0.221233014421479</v>
      </c>
      <c r="BY97" s="54">
        <f>'Norm-coeff'!$C$12+$AX97*'Norm-coeff'!$D$12+$AY97*'Norm-coeff'!$E$12+$AZ97*'Norm-coeff'!$F$12+$BA97*'Norm-coeff'!$G$12+$BB97*'Norm-coeff'!$H$12+$BC97*'Norm-coeff'!$I$12+$BD97*'Norm-coeff'!$J$12+$BE97*'Norm-coeff'!$K$12+$BF97*'Norm-coeff'!$L$12+$BG97*'Norm-coeff'!$M$12+$BH97*'Norm-coeff'!$N$12+$BI97*'Norm-coeff'!$O$12</f>
        <v>0.283527502056037</v>
      </c>
      <c r="BZ97" s="54">
        <f>'Norm-coeff'!$C$13+$AX97*'Norm-coeff'!$D$13+$AY97*'Norm-coeff'!$E$13+$AZ97*'Norm-coeff'!$F$13+$BA97*'Norm-coeff'!$G$13+$BB97*'Norm-coeff'!$H$13+$BC97*'Norm-coeff'!$I$13+$BD97*'Norm-coeff'!$J$13+$BE97*'Norm-coeff'!$K$13+$BF97*'Norm-coeff'!$L$13+$BG97*'Norm-coeff'!$M$13+$BH97*'Norm-coeff'!$N$13+$BI97*'Norm-coeff'!$O$13</f>
        <v>-4.1864930554451202E-2</v>
      </c>
      <c r="CA97" s="54">
        <f>'Norm-coeff'!$C$14+$AX97*'Norm-coeff'!$D$14+$AY97*'Norm-coeff'!$E$14+$AZ97*'Norm-coeff'!$F$14+$BA97*'Norm-coeff'!$G$14+$BB97*'Norm-coeff'!$H$14+$BC97*'Norm-coeff'!$I$14+$BD97*'Norm-coeff'!$J$14+$BE97*'Norm-coeff'!$K$14+$BF97*'Norm-coeff'!$L$14+$BG97*'Norm-coeff'!$M$14+$BH97*'Norm-coeff'!$N$14+$BI97*'Norm-coeff'!$O$14</f>
        <v>4.2526983164477103</v>
      </c>
      <c r="CC97" s="54">
        <f t="shared" si="491"/>
        <v>0</v>
      </c>
      <c r="CG97" s="54">
        <f t="shared" si="367"/>
        <v>0</v>
      </c>
      <c r="CH97" s="54">
        <f t="shared" si="345"/>
        <v>0</v>
      </c>
      <c r="CI97" s="54">
        <f t="shared" si="368"/>
        <v>0</v>
      </c>
      <c r="CJ97" s="56">
        <f t="shared" si="369"/>
        <v>0</v>
      </c>
      <c r="CK97" s="54">
        <f t="shared" si="370"/>
        <v>0</v>
      </c>
      <c r="CL97" s="54">
        <f t="shared" si="371"/>
        <v>0</v>
      </c>
      <c r="CM97" s="54">
        <f t="shared" si="372"/>
        <v>0</v>
      </c>
      <c r="CN97" s="54">
        <f t="shared" si="373"/>
        <v>0</v>
      </c>
      <c r="CO97" s="54">
        <f t="shared" si="374"/>
        <v>0</v>
      </c>
      <c r="CP97" s="54">
        <f t="shared" si="375"/>
        <v>0</v>
      </c>
      <c r="CQ97" s="54">
        <f t="shared" si="376"/>
        <v>0</v>
      </c>
      <c r="CR97" s="54">
        <f t="shared" si="377"/>
        <v>0</v>
      </c>
      <c r="CS97" s="54">
        <f t="shared" si="378"/>
        <v>0</v>
      </c>
      <c r="CU97" s="54">
        <f t="shared" si="379"/>
        <v>0</v>
      </c>
      <c r="CV97" s="54">
        <f t="shared" si="380"/>
        <v>0</v>
      </c>
      <c r="CW97" s="54">
        <f t="shared" si="381"/>
        <v>0</v>
      </c>
      <c r="CX97" s="54">
        <f t="shared" si="382"/>
        <v>0</v>
      </c>
      <c r="CZ97" s="54">
        <f t="shared" si="383"/>
        <v>0</v>
      </c>
      <c r="DA97" s="54">
        <f t="shared" si="384"/>
        <v>0</v>
      </c>
      <c r="DB97" s="54">
        <f t="shared" si="385"/>
        <v>0</v>
      </c>
      <c r="DC97" s="54">
        <f t="shared" si="386"/>
        <v>0</v>
      </c>
      <c r="DD97" s="54">
        <f t="shared" si="387"/>
        <v>0</v>
      </c>
      <c r="DE97" s="54">
        <f t="shared" si="388"/>
        <v>0</v>
      </c>
      <c r="DF97" s="54">
        <f t="shared" si="389"/>
        <v>0</v>
      </c>
      <c r="DG97" s="54">
        <f t="shared" si="390"/>
        <v>2</v>
      </c>
      <c r="DH97" s="71">
        <f t="shared" si="391"/>
        <v>0</v>
      </c>
      <c r="DI97" s="71">
        <f t="shared" si="392"/>
        <v>0</v>
      </c>
      <c r="DJ97" s="54">
        <f t="shared" si="393"/>
        <v>0</v>
      </c>
      <c r="DK97" s="54">
        <f t="shared" si="394"/>
        <v>2</v>
      </c>
      <c r="DL97" s="4">
        <f t="shared" si="319"/>
        <v>0</v>
      </c>
      <c r="DM97" s="3">
        <f t="shared" si="395"/>
        <v>0</v>
      </c>
      <c r="DN97" s="3">
        <f t="shared" si="396"/>
        <v>0</v>
      </c>
      <c r="DO97" s="4" t="e">
        <f t="shared" si="397"/>
        <v>#DIV/0!</v>
      </c>
      <c r="DP97" s="57"/>
      <c r="DQ97" s="57"/>
      <c r="DR97" s="56">
        <f t="shared" si="320"/>
        <v>2</v>
      </c>
      <c r="DS97" s="56">
        <f t="shared" si="321"/>
        <v>0</v>
      </c>
      <c r="DT97" s="38">
        <f t="shared" si="322"/>
        <v>0</v>
      </c>
      <c r="DU97" s="38">
        <f t="shared" si="398"/>
        <v>2</v>
      </c>
      <c r="DV97" s="38">
        <f t="shared" si="323"/>
        <v>0</v>
      </c>
      <c r="DW97" s="39">
        <f t="shared" si="324"/>
        <v>0</v>
      </c>
      <c r="DX97" s="39">
        <f t="shared" si="325"/>
        <v>0</v>
      </c>
      <c r="DY97" s="39">
        <f t="shared" si="326"/>
        <v>0</v>
      </c>
      <c r="DZ97" s="39">
        <f t="shared" si="327"/>
        <v>0</v>
      </c>
      <c r="EA97" s="39">
        <f t="shared" si="328"/>
        <v>0</v>
      </c>
      <c r="EB97" s="37" t="e">
        <f t="shared" si="399"/>
        <v>#DIV/0!</v>
      </c>
      <c r="EC97" s="37" t="e">
        <f t="shared" si="400"/>
        <v>#DIV/0!</v>
      </c>
      <c r="ED97" s="37" t="e">
        <f t="shared" si="401"/>
        <v>#DIV/0!</v>
      </c>
      <c r="EE97" s="37" t="e">
        <f t="shared" si="402"/>
        <v>#DIV/0!</v>
      </c>
      <c r="EF97" s="39" t="e">
        <f t="shared" si="403"/>
        <v>#DIV/0!</v>
      </c>
      <c r="EG97" s="37" t="e">
        <f t="shared" si="404"/>
        <v>#DIV/0!</v>
      </c>
      <c r="EH97" s="37" t="e">
        <f t="shared" si="405"/>
        <v>#DIV/0!</v>
      </c>
      <c r="EI97" s="11" t="b">
        <f t="shared" si="406"/>
        <v>1</v>
      </c>
      <c r="EJ97" s="11" t="b">
        <f t="shared" si="407"/>
        <v>0</v>
      </c>
      <c r="EK97" s="39" t="e">
        <f t="shared" si="408"/>
        <v>#DIV/0!</v>
      </c>
      <c r="EL97" s="39" t="e">
        <f t="shared" si="409"/>
        <v>#DIV/0!</v>
      </c>
      <c r="EM97" s="39" t="e">
        <f t="shared" si="410"/>
        <v>#DIV/0!</v>
      </c>
      <c r="EN97" s="39" t="e">
        <f t="shared" si="411"/>
        <v>#DIV/0!</v>
      </c>
      <c r="EO97" s="39" t="e">
        <f t="shared" si="412"/>
        <v>#DIV/0!</v>
      </c>
      <c r="EP97" s="39" t="e">
        <f t="shared" si="413"/>
        <v>#DIV/0!</v>
      </c>
      <c r="EQ97" s="39" t="e">
        <f t="shared" si="414"/>
        <v>#DIV/0!</v>
      </c>
      <c r="ER97" s="39" t="e">
        <f t="shared" si="415"/>
        <v>#DIV/0!</v>
      </c>
      <c r="ES97" s="58" t="str">
        <f t="shared" si="416"/>
        <v>(OH,F,Cl)-dominate amphibole</v>
      </c>
      <c r="ET97" s="58" t="e">
        <f t="shared" si="417"/>
        <v>#N/A</v>
      </c>
      <c r="EU97" s="56">
        <f t="shared" si="329"/>
        <v>0</v>
      </c>
      <c r="EV97" s="56">
        <f t="shared" si="330"/>
        <v>0</v>
      </c>
      <c r="EW97" s="56">
        <f t="shared" si="331"/>
        <v>0</v>
      </c>
      <c r="EX97" s="56">
        <f t="shared" si="332"/>
        <v>0</v>
      </c>
      <c r="EY97" s="56">
        <f t="shared" si="333"/>
        <v>0</v>
      </c>
      <c r="EZ97" s="56">
        <f t="shared" si="334"/>
        <v>0</v>
      </c>
      <c r="FA97" s="39">
        <f t="shared" si="335"/>
        <v>0</v>
      </c>
      <c r="FB97" s="39">
        <f t="shared" si="336"/>
        <v>0</v>
      </c>
      <c r="FC97" s="54">
        <f t="shared" si="337"/>
        <v>0</v>
      </c>
      <c r="FD97" s="54">
        <f t="shared" si="338"/>
        <v>0</v>
      </c>
      <c r="FE97" s="39">
        <f t="shared" si="339"/>
        <v>0</v>
      </c>
      <c r="FF97" s="54">
        <f t="shared" si="340"/>
        <v>0</v>
      </c>
      <c r="FG97" s="39">
        <f t="shared" si="341"/>
        <v>0</v>
      </c>
      <c r="FH97" s="39">
        <f t="shared" si="418"/>
        <v>0</v>
      </c>
      <c r="FI97" s="39">
        <f t="shared" si="419"/>
        <v>0</v>
      </c>
      <c r="FJ97" s="39">
        <f t="shared" si="420"/>
        <v>0</v>
      </c>
      <c r="FK97" s="39" t="e">
        <f t="shared" si="421"/>
        <v>#DIV/0!</v>
      </c>
      <c r="FL97" s="39" t="e">
        <f t="shared" si="422"/>
        <v>#DIV/0!</v>
      </c>
      <c r="FM97" s="39" t="e">
        <f t="shared" si="423"/>
        <v>#DIV/0!</v>
      </c>
      <c r="FN97" s="39">
        <f t="shared" si="424"/>
        <v>1</v>
      </c>
      <c r="FO97" s="39">
        <f t="shared" si="342"/>
        <v>0</v>
      </c>
      <c r="FP97" s="39">
        <f t="shared" si="343"/>
        <v>0</v>
      </c>
      <c r="FQ97" s="39">
        <f t="shared" si="344"/>
        <v>0</v>
      </c>
      <c r="FR97" s="39">
        <f t="shared" si="425"/>
        <v>0</v>
      </c>
      <c r="FS97" s="39">
        <f t="shared" si="426"/>
        <v>0</v>
      </c>
      <c r="FU97" s="39" t="e">
        <f t="shared" si="427"/>
        <v>#DIV/0!</v>
      </c>
      <c r="FV97" s="39" t="e">
        <f t="shared" si="428"/>
        <v>#DIV/0!</v>
      </c>
      <c r="FW97" s="39" t="e">
        <f t="shared" si="429"/>
        <v>#DIV/0!</v>
      </c>
      <c r="FY97" s="39" t="e">
        <f t="shared" si="430"/>
        <v>#DIV/0!</v>
      </c>
      <c r="FZ97" s="39" t="e">
        <f t="shared" si="431"/>
        <v>#DIV/0!</v>
      </c>
      <c r="GA97" s="39" t="e">
        <f t="shared" si="432"/>
        <v>#DIV/0!</v>
      </c>
      <c r="GB97" s="39" t="e">
        <f t="shared" si="433"/>
        <v>#DIV/0!</v>
      </c>
      <c r="GC97" s="39" t="e">
        <f t="shared" si="434"/>
        <v>#DIV/0!</v>
      </c>
      <c r="GD97" s="39" t="e">
        <f t="shared" si="435"/>
        <v>#DIV/0!</v>
      </c>
      <c r="GE97" s="39" t="e">
        <f t="shared" si="436"/>
        <v>#DIV/0!</v>
      </c>
      <c r="GF97" s="39" t="e">
        <f t="shared" si="437"/>
        <v>#DIV/0!</v>
      </c>
      <c r="GG97" s="39" t="e">
        <f t="shared" si="438"/>
        <v>#DIV/0!</v>
      </c>
      <c r="GH97" s="39" t="e">
        <f t="shared" si="439"/>
        <v>#DIV/0!</v>
      </c>
      <c r="GI97" s="39"/>
      <c r="GJ97" s="39" t="e">
        <f t="shared" si="440"/>
        <v>#DIV/0!</v>
      </c>
      <c r="GK97" s="39" t="e">
        <f t="shared" si="441"/>
        <v>#DIV/0!</v>
      </c>
      <c r="GL97" s="39" t="e">
        <f t="shared" si="442"/>
        <v>#DIV/0!</v>
      </c>
      <c r="GM97" s="39" t="e">
        <f t="shared" si="443"/>
        <v>#DIV/0!</v>
      </c>
      <c r="GN97" s="39" t="e">
        <f t="shared" si="444"/>
        <v>#DIV/0!</v>
      </c>
      <c r="GO97" s="57"/>
      <c r="GP97" s="57" t="e">
        <f t="shared" si="445"/>
        <v>#DIV/0!</v>
      </c>
      <c r="GQ97" s="59" t="e">
        <f t="shared" si="446"/>
        <v>#DIV/0!</v>
      </c>
      <c r="GR97" s="41" t="e">
        <f t="shared" si="447"/>
        <v>#DIV/0!</v>
      </c>
      <c r="GS97" s="57" t="e">
        <f t="shared" si="448"/>
        <v>#DIV/0!</v>
      </c>
      <c r="GT97" s="57" t="e">
        <f t="shared" si="449"/>
        <v>#DIV/0!</v>
      </c>
      <c r="GU97" s="57" t="e">
        <f t="shared" si="450"/>
        <v>#DIV/0!</v>
      </c>
      <c r="GV97" s="57"/>
      <c r="GW97" s="42" t="e">
        <f t="shared" si="451"/>
        <v>#DIV/0!</v>
      </c>
      <c r="GX97" s="42" t="e">
        <f t="shared" si="452"/>
        <v>#DIV/0!</v>
      </c>
      <c r="GY97" s="42" t="e">
        <f t="shared" si="453"/>
        <v>#DIV/0!</v>
      </c>
      <c r="GZ97" s="57"/>
      <c r="HA97" s="2" t="e">
        <f t="shared" si="454"/>
        <v>#DIV/0!</v>
      </c>
      <c r="HB97" s="2" t="e">
        <f t="shared" si="455"/>
        <v>#DIV/0!</v>
      </c>
      <c r="HC97" s="2" t="e">
        <f t="shared" si="456"/>
        <v>#DIV/0!</v>
      </c>
      <c r="HD97" s="2" t="e">
        <f t="shared" si="457"/>
        <v>#DIV/0!</v>
      </c>
      <c r="HE97" s="2" t="e">
        <f t="shared" si="458"/>
        <v>#DIV/0!</v>
      </c>
      <c r="HF97" s="2" t="e">
        <f t="shared" si="459"/>
        <v>#DIV/0!</v>
      </c>
      <c r="HG97" s="2" t="e">
        <f t="shared" si="460"/>
        <v>#DIV/0!</v>
      </c>
      <c r="HH97" s="2" t="e">
        <f t="shared" si="461"/>
        <v>#DIV/0!</v>
      </c>
      <c r="HI97" s="2" t="e">
        <f t="shared" si="462"/>
        <v>#DIV/0!</v>
      </c>
      <c r="HJ97" s="11" t="e">
        <f t="shared" si="463"/>
        <v>#DIV/0!</v>
      </c>
      <c r="HK97" s="60" t="e">
        <f t="shared" si="464"/>
        <v>#DIV/0!</v>
      </c>
      <c r="HL97" s="57"/>
      <c r="HM97" s="57" t="e">
        <f t="shared" si="465"/>
        <v>#DIV/0!</v>
      </c>
      <c r="HN97" s="57" t="e">
        <f t="shared" si="466"/>
        <v>#DIV/0!</v>
      </c>
      <c r="HO97" s="57" t="e">
        <f t="shared" si="467"/>
        <v>#DIV/0!</v>
      </c>
      <c r="HP97" s="57" t="e">
        <f t="shared" si="468"/>
        <v>#DIV/0!</v>
      </c>
      <c r="HQ97" s="57" t="e">
        <f t="shared" si="469"/>
        <v>#DIV/0!</v>
      </c>
      <c r="HR97" s="57"/>
      <c r="HS97" s="57" t="e">
        <f t="shared" si="470"/>
        <v>#DIV/0!</v>
      </c>
      <c r="HT97" s="57" t="e">
        <f t="shared" si="471"/>
        <v>#DIV/0!</v>
      </c>
      <c r="HU97" s="57" t="e">
        <f t="shared" si="472"/>
        <v>#DIV/0!</v>
      </c>
      <c r="HV97" s="57" t="e">
        <f t="shared" si="473"/>
        <v>#DIV/0!</v>
      </c>
      <c r="HW97" s="57" t="e">
        <f t="shared" si="474"/>
        <v>#DIV/0!</v>
      </c>
      <c r="HX97" s="57"/>
      <c r="HY97" s="57" t="e">
        <f t="shared" si="475"/>
        <v>#DIV/0!</v>
      </c>
      <c r="HZ97" s="57" t="e">
        <f t="shared" si="476"/>
        <v>#DIV/0!</v>
      </c>
      <c r="IA97" s="57"/>
      <c r="IB97" s="61">
        <f t="shared" si="477"/>
        <v>0</v>
      </c>
      <c r="IC97" s="57" t="str">
        <f t="shared" si="478"/>
        <v/>
      </c>
      <c r="ID97" s="42"/>
      <c r="IE97" s="2" t="str">
        <f t="shared" si="479"/>
        <v/>
      </c>
      <c r="IF97" s="60" t="e">
        <f t="shared" si="480"/>
        <v>#DIV/0!</v>
      </c>
      <c r="IG97" s="60" t="str">
        <f t="shared" si="481"/>
        <v/>
      </c>
      <c r="IH97" s="60" t="str">
        <f t="shared" si="482"/>
        <v>zinco-</v>
      </c>
      <c r="II97" s="60" t="str">
        <f t="shared" si="483"/>
        <v>mangano-</v>
      </c>
      <c r="IJ97" s="60" t="e">
        <f t="shared" si="484"/>
        <v>#DIV/0!</v>
      </c>
      <c r="IK97" s="60" t="e">
        <f t="shared" si="485"/>
        <v>#DIV/0!</v>
      </c>
      <c r="IL97" s="60" t="e">
        <f t="shared" si="486"/>
        <v>#DIV/0!</v>
      </c>
      <c r="IM97" s="60" t="e">
        <f t="shared" si="487"/>
        <v>#DIV/0!</v>
      </c>
      <c r="IN97" s="60" t="str">
        <f t="shared" si="488"/>
        <v/>
      </c>
      <c r="IO97" s="60" t="str">
        <f t="shared" si="489"/>
        <v/>
      </c>
      <c r="IP97" s="57"/>
      <c r="IQ97" s="57" t="str">
        <f t="shared" si="490"/>
        <v>ERROR!!</v>
      </c>
    </row>
    <row r="98" spans="1:251">
      <c r="A98"/>
      <c r="B98"/>
      <c r="C98"/>
      <c r="D98"/>
      <c r="E98"/>
      <c r="F98" t="s">
        <v>196</v>
      </c>
      <c r="G98" s="69"/>
      <c r="H98" s="69"/>
      <c r="I98" s="69"/>
      <c r="J98" s="69"/>
      <c r="K98"/>
      <c r="L98" s="69"/>
      <c r="M98"/>
      <c r="N98" s="69"/>
      <c r="O98" s="69"/>
      <c r="P98" s="69"/>
      <c r="Q98" s="69"/>
      <c r="R98" s="69"/>
      <c r="S98" s="67"/>
      <c r="T98" s="67"/>
      <c r="U98" s="69"/>
      <c r="V98"/>
      <c r="W98"/>
      <c r="X98" s="29">
        <f t="shared" si="346"/>
        <v>0</v>
      </c>
      <c r="Y98" s="29">
        <f t="shared" si="347"/>
        <v>0</v>
      </c>
      <c r="Z98" s="29" t="e">
        <f t="shared" si="348"/>
        <v>#DIV/0!</v>
      </c>
      <c r="AA98" s="29" t="e">
        <f t="shared" si="349"/>
        <v>#DIV/0!</v>
      </c>
      <c r="AB98" s="29" t="e">
        <f t="shared" si="350"/>
        <v>#DIV/0!</v>
      </c>
      <c r="AC98" s="29" t="e">
        <f t="shared" si="351"/>
        <v>#DIV/0!</v>
      </c>
      <c r="AF98" s="23">
        <v>60.084299999999999</v>
      </c>
      <c r="AG98" s="23">
        <v>79.878799999999998</v>
      </c>
      <c r="AH98" s="23">
        <v>101.96120000000001</v>
      </c>
      <c r="AI98" s="23">
        <v>151.99039999999999</v>
      </c>
      <c r="AJ98" s="23">
        <v>159.69</v>
      </c>
      <c r="AK98" s="23">
        <v>71.846400000000003</v>
      </c>
      <c r="AL98" s="23">
        <v>70.9375</v>
      </c>
      <c r="AM98" s="23">
        <v>40.304400000000001</v>
      </c>
      <c r="AN98" s="23">
        <v>56.077399999999997</v>
      </c>
      <c r="AO98" s="23">
        <v>61.978999999999999</v>
      </c>
      <c r="AP98" s="23">
        <v>94.195999999999998</v>
      </c>
      <c r="AQ98" s="23">
        <v>18.998000000000001</v>
      </c>
      <c r="AR98" s="23">
        <v>35.450000000000003</v>
      </c>
      <c r="AS98" s="23">
        <v>29.88</v>
      </c>
      <c r="AT98" s="23">
        <v>74.691999999999993</v>
      </c>
      <c r="AU98" s="23">
        <v>81.39</v>
      </c>
      <c r="AX98" s="54">
        <f t="shared" si="352"/>
        <v>0</v>
      </c>
      <c r="AY98" s="54">
        <f t="shared" si="353"/>
        <v>0</v>
      </c>
      <c r="AZ98" s="54">
        <f t="shared" si="354"/>
        <v>0</v>
      </c>
      <c r="BA98" s="54">
        <f t="shared" si="355"/>
        <v>0</v>
      </c>
      <c r="BB98" s="54">
        <f t="shared" si="356"/>
        <v>0</v>
      </c>
      <c r="BC98" s="54">
        <f t="shared" si="357"/>
        <v>0</v>
      </c>
      <c r="BD98" s="54">
        <f t="shared" si="358"/>
        <v>0</v>
      </c>
      <c r="BE98" s="54">
        <f t="shared" si="359"/>
        <v>0</v>
      </c>
      <c r="BF98" s="54">
        <f t="shared" si="360"/>
        <v>0</v>
      </c>
      <c r="BG98" s="54">
        <f t="shared" si="361"/>
        <v>0</v>
      </c>
      <c r="BH98" s="54">
        <f t="shared" si="362"/>
        <v>0</v>
      </c>
      <c r="BI98" s="54">
        <f t="shared" si="363"/>
        <v>0</v>
      </c>
      <c r="BJ98" s="54">
        <f t="shared" si="364"/>
        <v>0</v>
      </c>
      <c r="BK98" s="54">
        <f t="shared" si="365"/>
        <v>0</v>
      </c>
      <c r="BL98" s="54">
        <f t="shared" si="366"/>
        <v>0</v>
      </c>
      <c r="BM98" s="42"/>
      <c r="BO98" s="54">
        <f>'Norm-coeff'!$C$2+$AX98*'Norm-coeff'!$D$2+$AY98*'Norm-coeff'!$E$2+$AZ98*'Norm-coeff'!$F$2+$BA98*'Norm-coeff'!$G$2+$BB98*'Norm-coeff'!$H$2+$BC98*'Norm-coeff'!$I$2+$BD98*'Norm-coeff'!$J$2+$BE98*'Norm-coeff'!$K$2+$BF98*'Norm-coeff'!$L$2+$BG98*'Norm-coeff'!$M$2+$BH98*'Norm-coeff'!$N$2+$BI98*'Norm-coeff'!$O$2</f>
        <v>5.4045421474420303</v>
      </c>
      <c r="BP98" s="54">
        <f>'Norm-coeff'!$C$3+$AX98*'Norm-coeff'!$D$3+$AY98*'Norm-coeff'!$E$3+$AZ98*'Norm-coeff'!$F$3+$BA98*'Norm-coeff'!$G$3+$BB98*'Norm-coeff'!$H$3+$BC98*'Norm-coeff'!$I$3+$BD98*'Norm-coeff'!$J$3+$BE98*'Norm-coeff'!$K$3+$BF98*'Norm-coeff'!$L$3+$BG98*'Norm-coeff'!$M$3+$BH98*'Norm-coeff'!$N$3+$BI98*'Norm-coeff'!$O$3</f>
        <v>3.15319116612705</v>
      </c>
      <c r="BQ98" s="54">
        <f>'Norm-coeff'!$C$4+$AX98*'Norm-coeff'!$D$4+$AY98*'Norm-coeff'!$E$4+$AZ98*'Norm-coeff'!$F$4+$BA98*'Norm-coeff'!$G$4+$BB98*'Norm-coeff'!$H$4+$BC98*'Norm-coeff'!$I$4+$BD98*'Norm-coeff'!$J$4+$BE98*'Norm-coeff'!$K$4+$BF98*'Norm-coeff'!$L$4+$BG98*'Norm-coeff'!$M$4+$BH98*'Norm-coeff'!$N$4+$BI98*'Norm-coeff'!$O$4</f>
        <v>1.42115649462768</v>
      </c>
      <c r="BR98" s="54">
        <f>'Norm-coeff'!$C$5+$AX98*'Norm-coeff'!$D$5+$AY98*'Norm-coeff'!$E$5+$AZ98*'Norm-coeff'!$F$5+$BA98*'Norm-coeff'!$G$5+$BB98*'Norm-coeff'!$H$5+$BC98*'Norm-coeff'!$I$5+$BD98*'Norm-coeff'!$J$5+$BE98*'Norm-coeff'!$K$5+$BF98*'Norm-coeff'!$L$5+$BG98*'Norm-coeff'!$M$5+$BH98*'Norm-coeff'!$N$5+$BI98*'Norm-coeff'!$O$5</f>
        <v>1.0553329241296201</v>
      </c>
      <c r="BS98" s="54">
        <f>'Norm-coeff'!$C$6+$AX98*'Norm-coeff'!$D$6+$AY98*'Norm-coeff'!$E$6+$AZ98*'Norm-coeff'!$F$6+$BA98*'Norm-coeff'!$G$6+$BB98*'Norm-coeff'!$H$6+$BC98*'Norm-coeff'!$I$6+$BD98*'Norm-coeff'!$J$6+$BE98*'Norm-coeff'!$K$6+$BF98*'Norm-coeff'!$L$6+$BG98*'Norm-coeff'!$M$6+$BH98*'Norm-coeff'!$N$6+$BI98*'Norm-coeff'!$O$6</f>
        <v>-1.48700885495103E-2</v>
      </c>
      <c r="BT98" s="54">
        <f>'Norm-coeff'!$C$7+$AX98*'Norm-coeff'!$D$7+$AY98*'Norm-coeff'!$E$7+$AZ98*'Norm-coeff'!$F$7+$BA98*'Norm-coeff'!$G$7+$BB98*'Norm-coeff'!$H$7+$BC98*'Norm-coeff'!$I$7+$BD98*'Norm-coeff'!$J$7+$BE98*'Norm-coeff'!$K$7+$BF98*'Norm-coeff'!$L$7+$BG98*'Norm-coeff'!$M$7+$BH98*'Norm-coeff'!$N$7+$BI98*'Norm-coeff'!$O$7</f>
        <v>2.0907583608832998</v>
      </c>
      <c r="BU98" s="54">
        <f>'Norm-coeff'!$C$8+$AX98*'Norm-coeff'!$D$8+$AY98*'Norm-coeff'!$E$8+$AZ98*'Norm-coeff'!$F$8+$BA98*'Norm-coeff'!$G$8+$BB98*'Norm-coeff'!$H$8+$BC98*'Norm-coeff'!$I$8+$BD98*'Norm-coeff'!$J$8+$BE98*'Norm-coeff'!$K$8+$BF98*'Norm-coeff'!$L$8+$BG98*'Norm-coeff'!$M$8+$BH98*'Norm-coeff'!$N$8+$BI98*'Norm-coeff'!$O$8</f>
        <v>0.65894159836244504</v>
      </c>
      <c r="BV98" s="54">
        <f>'Norm-coeff'!$C$9+$AX98*'Norm-coeff'!$D$9+$AY98*'Norm-coeff'!$E$9+$AZ98*'Norm-coeff'!$F$9+$BA98*'Norm-coeff'!$G$9+$BB98*'Norm-coeff'!$H$9+$BC98*'Norm-coeff'!$I$9+$BD98*'Norm-coeff'!$J$9+$BE98*'Norm-coeff'!$K$9+$BF98*'Norm-coeff'!$L$9+$BG98*'Norm-coeff'!$M$9+$BH98*'Norm-coeff'!$N$9+$BI98*'Norm-coeff'!$O$9</f>
        <v>1.48961085014701</v>
      </c>
      <c r="BW98" s="54">
        <f>'Norm-coeff'!$C$10+$AX98*'Norm-coeff'!$D$10+$AY98*'Norm-coeff'!$E$10+$AZ98*'Norm-coeff'!$F$10+$BA98*'Norm-coeff'!$G$10+$BB98*'Norm-coeff'!$H$10+$BC98*'Norm-coeff'!$I$10+$BD98*'Norm-coeff'!$J$10+$BE98*'Norm-coeff'!$K$10+$BF98*'Norm-coeff'!$L$10+$BG98*'Norm-coeff'!$M$10+$BH98*'Norm-coeff'!$N$10+$BI98*'Norm-coeff'!$O$10</f>
        <v>1.42058735749591</v>
      </c>
      <c r="BX98" s="54">
        <f>'Norm-coeff'!$C$11+$AX98*'Norm-coeff'!$D$11+$AY98*'Norm-coeff'!$E$11+$AZ98*'Norm-coeff'!$F$11+$BA98*'Norm-coeff'!$G$11+$BB98*'Norm-coeff'!$H$11+$BC98*'Norm-coeff'!$I$11+$BD98*'Norm-coeff'!$J$11+$BE98*'Norm-coeff'!$K$11+$BF98*'Norm-coeff'!$L$11+$BG98*'Norm-coeff'!$M$11+$BH98*'Norm-coeff'!$N$11+$BI98*'Norm-coeff'!$O$11</f>
        <v>0.221233014421479</v>
      </c>
      <c r="BY98" s="54">
        <f>'Norm-coeff'!$C$12+$AX98*'Norm-coeff'!$D$12+$AY98*'Norm-coeff'!$E$12+$AZ98*'Norm-coeff'!$F$12+$BA98*'Norm-coeff'!$G$12+$BB98*'Norm-coeff'!$H$12+$BC98*'Norm-coeff'!$I$12+$BD98*'Norm-coeff'!$J$12+$BE98*'Norm-coeff'!$K$12+$BF98*'Norm-coeff'!$L$12+$BG98*'Norm-coeff'!$M$12+$BH98*'Norm-coeff'!$N$12+$BI98*'Norm-coeff'!$O$12</f>
        <v>0.283527502056037</v>
      </c>
      <c r="BZ98" s="54">
        <f>'Norm-coeff'!$C$13+$AX98*'Norm-coeff'!$D$13+$AY98*'Norm-coeff'!$E$13+$AZ98*'Norm-coeff'!$F$13+$BA98*'Norm-coeff'!$G$13+$BB98*'Norm-coeff'!$H$13+$BC98*'Norm-coeff'!$I$13+$BD98*'Norm-coeff'!$J$13+$BE98*'Norm-coeff'!$K$13+$BF98*'Norm-coeff'!$L$13+$BG98*'Norm-coeff'!$M$13+$BH98*'Norm-coeff'!$N$13+$BI98*'Norm-coeff'!$O$13</f>
        <v>-4.1864930554451202E-2</v>
      </c>
      <c r="CA98" s="54">
        <f>'Norm-coeff'!$C$14+$AX98*'Norm-coeff'!$D$14+$AY98*'Norm-coeff'!$E$14+$AZ98*'Norm-coeff'!$F$14+$BA98*'Norm-coeff'!$G$14+$BB98*'Norm-coeff'!$H$14+$BC98*'Norm-coeff'!$I$14+$BD98*'Norm-coeff'!$J$14+$BE98*'Norm-coeff'!$K$14+$BF98*'Norm-coeff'!$L$14+$BG98*'Norm-coeff'!$M$14+$BH98*'Norm-coeff'!$N$14+$BI98*'Norm-coeff'!$O$14</f>
        <v>4.2526983164477103</v>
      </c>
      <c r="CC98" s="54">
        <f t="shared" si="491"/>
        <v>0</v>
      </c>
      <c r="CG98" s="54">
        <f t="shared" si="367"/>
        <v>0</v>
      </c>
      <c r="CH98" s="54">
        <f t="shared" si="345"/>
        <v>0</v>
      </c>
      <c r="CI98" s="54">
        <f t="shared" si="368"/>
        <v>0</v>
      </c>
      <c r="CJ98" s="56">
        <f t="shared" si="369"/>
        <v>0</v>
      </c>
      <c r="CK98" s="54">
        <f t="shared" si="370"/>
        <v>0</v>
      </c>
      <c r="CL98" s="54">
        <f t="shared" si="371"/>
        <v>0</v>
      </c>
      <c r="CM98" s="54">
        <f t="shared" si="372"/>
        <v>0</v>
      </c>
      <c r="CN98" s="54">
        <f t="shared" si="373"/>
        <v>0</v>
      </c>
      <c r="CO98" s="54">
        <f t="shared" si="374"/>
        <v>0</v>
      </c>
      <c r="CP98" s="54">
        <f t="shared" si="375"/>
        <v>0</v>
      </c>
      <c r="CQ98" s="54">
        <f t="shared" si="376"/>
        <v>0</v>
      </c>
      <c r="CR98" s="54">
        <f t="shared" si="377"/>
        <v>0</v>
      </c>
      <c r="CS98" s="54">
        <f t="shared" si="378"/>
        <v>0</v>
      </c>
      <c r="CU98" s="54">
        <f t="shared" si="379"/>
        <v>0</v>
      </c>
      <c r="CV98" s="54">
        <f t="shared" si="380"/>
        <v>0</v>
      </c>
      <c r="CW98" s="54">
        <f t="shared" si="381"/>
        <v>0</v>
      </c>
      <c r="CX98" s="54">
        <f t="shared" si="382"/>
        <v>0</v>
      </c>
      <c r="CZ98" s="54">
        <f t="shared" si="383"/>
        <v>0</v>
      </c>
      <c r="DA98" s="54">
        <f t="shared" si="384"/>
        <v>0</v>
      </c>
      <c r="DB98" s="54">
        <f t="shared" si="385"/>
        <v>0</v>
      </c>
      <c r="DC98" s="54">
        <f t="shared" si="386"/>
        <v>0</v>
      </c>
      <c r="DD98" s="54">
        <f t="shared" si="387"/>
        <v>0</v>
      </c>
      <c r="DE98" s="54">
        <f t="shared" si="388"/>
        <v>0</v>
      </c>
      <c r="DF98" s="54">
        <f t="shared" si="389"/>
        <v>0</v>
      </c>
      <c r="DG98" s="54">
        <f t="shared" si="390"/>
        <v>2</v>
      </c>
      <c r="DH98" s="71">
        <f t="shared" si="391"/>
        <v>0</v>
      </c>
      <c r="DI98" s="71">
        <f t="shared" si="392"/>
        <v>0</v>
      </c>
      <c r="DJ98" s="54">
        <f t="shared" si="393"/>
        <v>0</v>
      </c>
      <c r="DK98" s="54">
        <f t="shared" si="394"/>
        <v>2</v>
      </c>
      <c r="DL98" s="4">
        <f t="shared" si="319"/>
        <v>0</v>
      </c>
      <c r="DM98" s="3">
        <f t="shared" si="395"/>
        <v>0</v>
      </c>
      <c r="DN98" s="3">
        <f t="shared" si="396"/>
        <v>0</v>
      </c>
      <c r="DO98" s="4" t="e">
        <f t="shared" si="397"/>
        <v>#DIV/0!</v>
      </c>
      <c r="DP98" s="57"/>
      <c r="DQ98" s="57"/>
      <c r="DR98" s="56">
        <f t="shared" si="320"/>
        <v>2</v>
      </c>
      <c r="DS98" s="56">
        <f t="shared" si="321"/>
        <v>0</v>
      </c>
      <c r="DT98" s="38">
        <f t="shared" si="322"/>
        <v>0</v>
      </c>
      <c r="DU98" s="38">
        <f t="shared" si="398"/>
        <v>2</v>
      </c>
      <c r="DV98" s="38">
        <f t="shared" si="323"/>
        <v>0</v>
      </c>
      <c r="DW98" s="39">
        <f t="shared" si="324"/>
        <v>0</v>
      </c>
      <c r="DX98" s="39">
        <f t="shared" si="325"/>
        <v>0</v>
      </c>
      <c r="DY98" s="39">
        <f t="shared" si="326"/>
        <v>0</v>
      </c>
      <c r="DZ98" s="39">
        <f t="shared" si="327"/>
        <v>0</v>
      </c>
      <c r="EA98" s="39">
        <f t="shared" si="328"/>
        <v>0</v>
      </c>
      <c r="EB98" s="37" t="e">
        <f t="shared" si="399"/>
        <v>#DIV/0!</v>
      </c>
      <c r="EC98" s="37" t="e">
        <f t="shared" si="400"/>
        <v>#DIV/0!</v>
      </c>
      <c r="ED98" s="37" t="e">
        <f t="shared" si="401"/>
        <v>#DIV/0!</v>
      </c>
      <c r="EE98" s="37" t="e">
        <f t="shared" si="402"/>
        <v>#DIV/0!</v>
      </c>
      <c r="EF98" s="39" t="e">
        <f t="shared" si="403"/>
        <v>#DIV/0!</v>
      </c>
      <c r="EG98" s="37" t="e">
        <f t="shared" si="404"/>
        <v>#DIV/0!</v>
      </c>
      <c r="EH98" s="37" t="e">
        <f t="shared" si="405"/>
        <v>#DIV/0!</v>
      </c>
      <c r="EI98" s="11" t="b">
        <f t="shared" si="406"/>
        <v>1</v>
      </c>
      <c r="EJ98" s="11" t="b">
        <f t="shared" si="407"/>
        <v>0</v>
      </c>
      <c r="EK98" s="39" t="e">
        <f t="shared" si="408"/>
        <v>#DIV/0!</v>
      </c>
      <c r="EL98" s="39" t="e">
        <f t="shared" si="409"/>
        <v>#DIV/0!</v>
      </c>
      <c r="EM98" s="39" t="e">
        <f t="shared" si="410"/>
        <v>#DIV/0!</v>
      </c>
      <c r="EN98" s="39" t="e">
        <f t="shared" si="411"/>
        <v>#DIV/0!</v>
      </c>
      <c r="EO98" s="39" t="e">
        <f t="shared" si="412"/>
        <v>#DIV/0!</v>
      </c>
      <c r="EP98" s="39" t="e">
        <f t="shared" si="413"/>
        <v>#DIV/0!</v>
      </c>
      <c r="EQ98" s="39" t="e">
        <f t="shared" si="414"/>
        <v>#DIV/0!</v>
      </c>
      <c r="ER98" s="39" t="e">
        <f t="shared" si="415"/>
        <v>#DIV/0!</v>
      </c>
      <c r="ES98" s="58" t="str">
        <f t="shared" si="416"/>
        <v>(OH,F,Cl)-dominate amphibole</v>
      </c>
      <c r="ET98" s="58" t="e">
        <f t="shared" si="417"/>
        <v>#N/A</v>
      </c>
      <c r="EU98" s="56">
        <f t="shared" si="329"/>
        <v>0</v>
      </c>
      <c r="EV98" s="56">
        <f t="shared" si="330"/>
        <v>0</v>
      </c>
      <c r="EW98" s="56">
        <f t="shared" si="331"/>
        <v>0</v>
      </c>
      <c r="EX98" s="56">
        <f t="shared" si="332"/>
        <v>0</v>
      </c>
      <c r="EY98" s="56">
        <f t="shared" si="333"/>
        <v>0</v>
      </c>
      <c r="EZ98" s="56">
        <f t="shared" si="334"/>
        <v>0</v>
      </c>
      <c r="FA98" s="39">
        <f t="shared" si="335"/>
        <v>0</v>
      </c>
      <c r="FB98" s="39">
        <f t="shared" si="336"/>
        <v>0</v>
      </c>
      <c r="FC98" s="54">
        <f t="shared" si="337"/>
        <v>0</v>
      </c>
      <c r="FD98" s="54">
        <f t="shared" si="338"/>
        <v>0</v>
      </c>
      <c r="FE98" s="39">
        <f t="shared" si="339"/>
        <v>0</v>
      </c>
      <c r="FF98" s="54">
        <f t="shared" si="340"/>
        <v>0</v>
      </c>
      <c r="FG98" s="39">
        <f t="shared" si="341"/>
        <v>0</v>
      </c>
      <c r="FH98" s="39">
        <f t="shared" si="418"/>
        <v>0</v>
      </c>
      <c r="FI98" s="39">
        <f t="shared" si="419"/>
        <v>0</v>
      </c>
      <c r="FJ98" s="39">
        <f t="shared" si="420"/>
        <v>0</v>
      </c>
      <c r="FK98" s="39" t="e">
        <f t="shared" si="421"/>
        <v>#DIV/0!</v>
      </c>
      <c r="FL98" s="39" t="e">
        <f t="shared" si="422"/>
        <v>#DIV/0!</v>
      </c>
      <c r="FM98" s="39" t="e">
        <f t="shared" si="423"/>
        <v>#DIV/0!</v>
      </c>
      <c r="FN98" s="39">
        <f t="shared" si="424"/>
        <v>1</v>
      </c>
      <c r="FO98" s="39">
        <f t="shared" si="342"/>
        <v>0</v>
      </c>
      <c r="FP98" s="39">
        <f t="shared" si="343"/>
        <v>0</v>
      </c>
      <c r="FQ98" s="39">
        <f t="shared" si="344"/>
        <v>0</v>
      </c>
      <c r="FR98" s="39">
        <f t="shared" si="425"/>
        <v>0</v>
      </c>
      <c r="FS98" s="39">
        <f t="shared" si="426"/>
        <v>0</v>
      </c>
      <c r="FU98" s="39" t="e">
        <f t="shared" si="427"/>
        <v>#DIV/0!</v>
      </c>
      <c r="FV98" s="39" t="e">
        <f t="shared" si="428"/>
        <v>#DIV/0!</v>
      </c>
      <c r="FW98" s="39" t="e">
        <f t="shared" si="429"/>
        <v>#DIV/0!</v>
      </c>
      <c r="FY98" s="39" t="e">
        <f t="shared" si="430"/>
        <v>#DIV/0!</v>
      </c>
      <c r="FZ98" s="39" t="e">
        <f t="shared" si="431"/>
        <v>#DIV/0!</v>
      </c>
      <c r="GA98" s="39" t="e">
        <f t="shared" si="432"/>
        <v>#DIV/0!</v>
      </c>
      <c r="GB98" s="39" t="e">
        <f t="shared" si="433"/>
        <v>#DIV/0!</v>
      </c>
      <c r="GC98" s="39" t="e">
        <f t="shared" si="434"/>
        <v>#DIV/0!</v>
      </c>
      <c r="GD98" s="39" t="e">
        <f t="shared" si="435"/>
        <v>#DIV/0!</v>
      </c>
      <c r="GE98" s="39" t="e">
        <f t="shared" si="436"/>
        <v>#DIV/0!</v>
      </c>
      <c r="GF98" s="39" t="e">
        <f t="shared" si="437"/>
        <v>#DIV/0!</v>
      </c>
      <c r="GG98" s="39" t="e">
        <f t="shared" si="438"/>
        <v>#DIV/0!</v>
      </c>
      <c r="GH98" s="39" t="e">
        <f t="shared" si="439"/>
        <v>#DIV/0!</v>
      </c>
      <c r="GI98" s="39"/>
      <c r="GJ98" s="39" t="e">
        <f t="shared" si="440"/>
        <v>#DIV/0!</v>
      </c>
      <c r="GK98" s="39" t="e">
        <f t="shared" si="441"/>
        <v>#DIV/0!</v>
      </c>
      <c r="GL98" s="39" t="e">
        <f t="shared" si="442"/>
        <v>#DIV/0!</v>
      </c>
      <c r="GM98" s="39" t="e">
        <f t="shared" si="443"/>
        <v>#DIV/0!</v>
      </c>
      <c r="GN98" s="39" t="e">
        <f t="shared" si="444"/>
        <v>#DIV/0!</v>
      </c>
      <c r="GO98" s="57"/>
      <c r="GP98" s="57" t="e">
        <f t="shared" si="445"/>
        <v>#DIV/0!</v>
      </c>
      <c r="GQ98" s="59" t="e">
        <f t="shared" si="446"/>
        <v>#DIV/0!</v>
      </c>
      <c r="GR98" s="41" t="e">
        <f t="shared" si="447"/>
        <v>#DIV/0!</v>
      </c>
      <c r="GS98" s="57" t="e">
        <f t="shared" si="448"/>
        <v>#DIV/0!</v>
      </c>
      <c r="GT98" s="57" t="e">
        <f t="shared" si="449"/>
        <v>#DIV/0!</v>
      </c>
      <c r="GU98" s="57" t="e">
        <f t="shared" si="450"/>
        <v>#DIV/0!</v>
      </c>
      <c r="GV98" s="57"/>
      <c r="GW98" s="42" t="e">
        <f t="shared" si="451"/>
        <v>#DIV/0!</v>
      </c>
      <c r="GX98" s="42" t="e">
        <f t="shared" si="452"/>
        <v>#DIV/0!</v>
      </c>
      <c r="GY98" s="42" t="e">
        <f t="shared" si="453"/>
        <v>#DIV/0!</v>
      </c>
      <c r="GZ98" s="57"/>
      <c r="HA98" s="2" t="e">
        <f t="shared" si="454"/>
        <v>#DIV/0!</v>
      </c>
      <c r="HB98" s="2" t="e">
        <f t="shared" si="455"/>
        <v>#DIV/0!</v>
      </c>
      <c r="HC98" s="2" t="e">
        <f t="shared" si="456"/>
        <v>#DIV/0!</v>
      </c>
      <c r="HD98" s="2" t="e">
        <f t="shared" si="457"/>
        <v>#DIV/0!</v>
      </c>
      <c r="HE98" s="2" t="e">
        <f t="shared" si="458"/>
        <v>#DIV/0!</v>
      </c>
      <c r="HF98" s="2" t="e">
        <f t="shared" si="459"/>
        <v>#DIV/0!</v>
      </c>
      <c r="HG98" s="2" t="e">
        <f t="shared" si="460"/>
        <v>#DIV/0!</v>
      </c>
      <c r="HH98" s="2" t="e">
        <f t="shared" si="461"/>
        <v>#DIV/0!</v>
      </c>
      <c r="HI98" s="2" t="e">
        <f t="shared" si="462"/>
        <v>#DIV/0!</v>
      </c>
      <c r="HJ98" s="11" t="e">
        <f t="shared" si="463"/>
        <v>#DIV/0!</v>
      </c>
      <c r="HK98" s="60" t="e">
        <f t="shared" si="464"/>
        <v>#DIV/0!</v>
      </c>
      <c r="HL98" s="57"/>
      <c r="HM98" s="57" t="e">
        <f t="shared" si="465"/>
        <v>#DIV/0!</v>
      </c>
      <c r="HN98" s="57" t="e">
        <f t="shared" si="466"/>
        <v>#DIV/0!</v>
      </c>
      <c r="HO98" s="57" t="e">
        <f t="shared" si="467"/>
        <v>#DIV/0!</v>
      </c>
      <c r="HP98" s="57" t="e">
        <f t="shared" si="468"/>
        <v>#DIV/0!</v>
      </c>
      <c r="HQ98" s="57" t="e">
        <f t="shared" si="469"/>
        <v>#DIV/0!</v>
      </c>
      <c r="HR98" s="57"/>
      <c r="HS98" s="57" t="e">
        <f t="shared" si="470"/>
        <v>#DIV/0!</v>
      </c>
      <c r="HT98" s="57" t="e">
        <f t="shared" si="471"/>
        <v>#DIV/0!</v>
      </c>
      <c r="HU98" s="57" t="e">
        <f t="shared" si="472"/>
        <v>#DIV/0!</v>
      </c>
      <c r="HV98" s="57" t="e">
        <f t="shared" si="473"/>
        <v>#DIV/0!</v>
      </c>
      <c r="HW98" s="57" t="e">
        <f t="shared" si="474"/>
        <v>#DIV/0!</v>
      </c>
      <c r="HX98" s="57"/>
      <c r="HY98" s="57" t="e">
        <f t="shared" si="475"/>
        <v>#DIV/0!</v>
      </c>
      <c r="HZ98" s="57" t="e">
        <f t="shared" si="476"/>
        <v>#DIV/0!</v>
      </c>
      <c r="IA98" s="57"/>
      <c r="IB98" s="61">
        <f t="shared" si="477"/>
        <v>0</v>
      </c>
      <c r="IC98" s="57" t="str">
        <f t="shared" si="478"/>
        <v/>
      </c>
      <c r="ID98" s="42"/>
      <c r="IE98" s="2" t="str">
        <f t="shared" si="479"/>
        <v/>
      </c>
      <c r="IF98" s="60" t="e">
        <f t="shared" si="480"/>
        <v>#DIV/0!</v>
      </c>
      <c r="IG98" s="60" t="str">
        <f t="shared" si="481"/>
        <v/>
      </c>
      <c r="IH98" s="60" t="str">
        <f t="shared" si="482"/>
        <v>zinco-</v>
      </c>
      <c r="II98" s="60" t="str">
        <f t="shared" si="483"/>
        <v>mangano-</v>
      </c>
      <c r="IJ98" s="60" t="e">
        <f t="shared" si="484"/>
        <v>#DIV/0!</v>
      </c>
      <c r="IK98" s="60" t="e">
        <f t="shared" si="485"/>
        <v>#DIV/0!</v>
      </c>
      <c r="IL98" s="60" t="e">
        <f t="shared" si="486"/>
        <v>#DIV/0!</v>
      </c>
      <c r="IM98" s="60" t="e">
        <f t="shared" si="487"/>
        <v>#DIV/0!</v>
      </c>
      <c r="IN98" s="60" t="str">
        <f t="shared" si="488"/>
        <v/>
      </c>
      <c r="IO98" s="60" t="str">
        <f t="shared" si="489"/>
        <v/>
      </c>
      <c r="IP98" s="57"/>
      <c r="IQ98" s="57" t="str">
        <f t="shared" si="490"/>
        <v>ERROR!!</v>
      </c>
    </row>
    <row r="99" spans="1:251">
      <c r="A99"/>
      <c r="B99"/>
      <c r="C99"/>
      <c r="D99"/>
      <c r="E99"/>
      <c r="F99" t="s">
        <v>196</v>
      </c>
      <c r="G99" s="69"/>
      <c r="H99" s="69"/>
      <c r="I99" s="69"/>
      <c r="J99" s="69"/>
      <c r="K99"/>
      <c r="L99" s="69"/>
      <c r="M99"/>
      <c r="N99" s="69"/>
      <c r="O99" s="69"/>
      <c r="P99" s="69"/>
      <c r="Q99" s="69"/>
      <c r="R99" s="69"/>
      <c r="S99" s="67"/>
      <c r="T99" s="67"/>
      <c r="U99" s="69"/>
      <c r="V99"/>
      <c r="W99"/>
      <c r="X99" s="29">
        <f t="shared" si="346"/>
        <v>0</v>
      </c>
      <c r="Y99" s="29">
        <f t="shared" si="347"/>
        <v>0</v>
      </c>
      <c r="Z99" s="29" t="e">
        <f t="shared" si="348"/>
        <v>#DIV/0!</v>
      </c>
      <c r="AA99" s="29" t="e">
        <f t="shared" si="349"/>
        <v>#DIV/0!</v>
      </c>
      <c r="AB99" s="29" t="e">
        <f t="shared" si="350"/>
        <v>#DIV/0!</v>
      </c>
      <c r="AC99" s="29" t="e">
        <f t="shared" si="351"/>
        <v>#DIV/0!</v>
      </c>
      <c r="AF99" s="23">
        <v>60.084299999999999</v>
      </c>
      <c r="AG99" s="23">
        <v>79.878799999999998</v>
      </c>
      <c r="AH99" s="23">
        <v>101.96120000000001</v>
      </c>
      <c r="AI99" s="23">
        <v>151.99039999999999</v>
      </c>
      <c r="AJ99" s="23">
        <v>159.69</v>
      </c>
      <c r="AK99" s="23">
        <v>71.846400000000003</v>
      </c>
      <c r="AL99" s="23">
        <v>70.9375</v>
      </c>
      <c r="AM99" s="23">
        <v>40.304400000000001</v>
      </c>
      <c r="AN99" s="23">
        <v>56.077399999999997</v>
      </c>
      <c r="AO99" s="23">
        <v>61.978999999999999</v>
      </c>
      <c r="AP99" s="23">
        <v>94.195999999999998</v>
      </c>
      <c r="AQ99" s="23">
        <v>18.998000000000001</v>
      </c>
      <c r="AR99" s="23">
        <v>35.450000000000003</v>
      </c>
      <c r="AS99" s="23">
        <v>29.88</v>
      </c>
      <c r="AT99" s="23">
        <v>74.691999999999993</v>
      </c>
      <c r="AU99" s="23">
        <v>81.39</v>
      </c>
      <c r="AX99" s="54">
        <f t="shared" si="352"/>
        <v>0</v>
      </c>
      <c r="AY99" s="54">
        <f t="shared" si="353"/>
        <v>0</v>
      </c>
      <c r="AZ99" s="54">
        <f t="shared" si="354"/>
        <v>0</v>
      </c>
      <c r="BA99" s="54">
        <f t="shared" si="355"/>
        <v>0</v>
      </c>
      <c r="BB99" s="54">
        <f t="shared" si="356"/>
        <v>0</v>
      </c>
      <c r="BC99" s="54">
        <f t="shared" si="357"/>
        <v>0</v>
      </c>
      <c r="BD99" s="54">
        <f t="shared" si="358"/>
        <v>0</v>
      </c>
      <c r="BE99" s="54">
        <f t="shared" si="359"/>
        <v>0</v>
      </c>
      <c r="BF99" s="54">
        <f t="shared" si="360"/>
        <v>0</v>
      </c>
      <c r="BG99" s="54">
        <f t="shared" si="361"/>
        <v>0</v>
      </c>
      <c r="BH99" s="54">
        <f t="shared" si="362"/>
        <v>0</v>
      </c>
      <c r="BI99" s="54">
        <f t="shared" si="363"/>
        <v>0</v>
      </c>
      <c r="BJ99" s="54">
        <f t="shared" si="364"/>
        <v>0</v>
      </c>
      <c r="BK99" s="54">
        <f t="shared" si="365"/>
        <v>0</v>
      </c>
      <c r="BL99" s="54">
        <f t="shared" si="366"/>
        <v>0</v>
      </c>
      <c r="BM99" s="42"/>
      <c r="BO99" s="54">
        <f>'Norm-coeff'!$C$2+$AX99*'Norm-coeff'!$D$2+$AY99*'Norm-coeff'!$E$2+$AZ99*'Norm-coeff'!$F$2+$BA99*'Norm-coeff'!$G$2+$BB99*'Norm-coeff'!$H$2+$BC99*'Norm-coeff'!$I$2+$BD99*'Norm-coeff'!$J$2+$BE99*'Norm-coeff'!$K$2+$BF99*'Norm-coeff'!$L$2+$BG99*'Norm-coeff'!$M$2+$BH99*'Norm-coeff'!$N$2+$BI99*'Norm-coeff'!$O$2</f>
        <v>5.4045421474420303</v>
      </c>
      <c r="BP99" s="54">
        <f>'Norm-coeff'!$C$3+$AX99*'Norm-coeff'!$D$3+$AY99*'Norm-coeff'!$E$3+$AZ99*'Norm-coeff'!$F$3+$BA99*'Norm-coeff'!$G$3+$BB99*'Norm-coeff'!$H$3+$BC99*'Norm-coeff'!$I$3+$BD99*'Norm-coeff'!$J$3+$BE99*'Norm-coeff'!$K$3+$BF99*'Norm-coeff'!$L$3+$BG99*'Norm-coeff'!$M$3+$BH99*'Norm-coeff'!$N$3+$BI99*'Norm-coeff'!$O$3</f>
        <v>3.15319116612705</v>
      </c>
      <c r="BQ99" s="54">
        <f>'Norm-coeff'!$C$4+$AX99*'Norm-coeff'!$D$4+$AY99*'Norm-coeff'!$E$4+$AZ99*'Norm-coeff'!$F$4+$BA99*'Norm-coeff'!$G$4+$BB99*'Norm-coeff'!$H$4+$BC99*'Norm-coeff'!$I$4+$BD99*'Norm-coeff'!$J$4+$BE99*'Norm-coeff'!$K$4+$BF99*'Norm-coeff'!$L$4+$BG99*'Norm-coeff'!$M$4+$BH99*'Norm-coeff'!$N$4+$BI99*'Norm-coeff'!$O$4</f>
        <v>1.42115649462768</v>
      </c>
      <c r="BR99" s="54">
        <f>'Norm-coeff'!$C$5+$AX99*'Norm-coeff'!$D$5+$AY99*'Norm-coeff'!$E$5+$AZ99*'Norm-coeff'!$F$5+$BA99*'Norm-coeff'!$G$5+$BB99*'Norm-coeff'!$H$5+$BC99*'Norm-coeff'!$I$5+$BD99*'Norm-coeff'!$J$5+$BE99*'Norm-coeff'!$K$5+$BF99*'Norm-coeff'!$L$5+$BG99*'Norm-coeff'!$M$5+$BH99*'Norm-coeff'!$N$5+$BI99*'Norm-coeff'!$O$5</f>
        <v>1.0553329241296201</v>
      </c>
      <c r="BS99" s="54">
        <f>'Norm-coeff'!$C$6+$AX99*'Norm-coeff'!$D$6+$AY99*'Norm-coeff'!$E$6+$AZ99*'Norm-coeff'!$F$6+$BA99*'Norm-coeff'!$G$6+$BB99*'Norm-coeff'!$H$6+$BC99*'Norm-coeff'!$I$6+$BD99*'Norm-coeff'!$J$6+$BE99*'Norm-coeff'!$K$6+$BF99*'Norm-coeff'!$L$6+$BG99*'Norm-coeff'!$M$6+$BH99*'Norm-coeff'!$N$6+$BI99*'Norm-coeff'!$O$6</f>
        <v>-1.48700885495103E-2</v>
      </c>
      <c r="BT99" s="54">
        <f>'Norm-coeff'!$C$7+$AX99*'Norm-coeff'!$D$7+$AY99*'Norm-coeff'!$E$7+$AZ99*'Norm-coeff'!$F$7+$BA99*'Norm-coeff'!$G$7+$BB99*'Norm-coeff'!$H$7+$BC99*'Norm-coeff'!$I$7+$BD99*'Norm-coeff'!$J$7+$BE99*'Norm-coeff'!$K$7+$BF99*'Norm-coeff'!$L$7+$BG99*'Norm-coeff'!$M$7+$BH99*'Norm-coeff'!$N$7+$BI99*'Norm-coeff'!$O$7</f>
        <v>2.0907583608832998</v>
      </c>
      <c r="BU99" s="54">
        <f>'Norm-coeff'!$C$8+$AX99*'Norm-coeff'!$D$8+$AY99*'Norm-coeff'!$E$8+$AZ99*'Norm-coeff'!$F$8+$BA99*'Norm-coeff'!$G$8+$BB99*'Norm-coeff'!$H$8+$BC99*'Norm-coeff'!$I$8+$BD99*'Norm-coeff'!$J$8+$BE99*'Norm-coeff'!$K$8+$BF99*'Norm-coeff'!$L$8+$BG99*'Norm-coeff'!$M$8+$BH99*'Norm-coeff'!$N$8+$BI99*'Norm-coeff'!$O$8</f>
        <v>0.65894159836244504</v>
      </c>
      <c r="BV99" s="54">
        <f>'Norm-coeff'!$C$9+$AX99*'Norm-coeff'!$D$9+$AY99*'Norm-coeff'!$E$9+$AZ99*'Norm-coeff'!$F$9+$BA99*'Norm-coeff'!$G$9+$BB99*'Norm-coeff'!$H$9+$BC99*'Norm-coeff'!$I$9+$BD99*'Norm-coeff'!$J$9+$BE99*'Norm-coeff'!$K$9+$BF99*'Norm-coeff'!$L$9+$BG99*'Norm-coeff'!$M$9+$BH99*'Norm-coeff'!$N$9+$BI99*'Norm-coeff'!$O$9</f>
        <v>1.48961085014701</v>
      </c>
      <c r="BW99" s="54">
        <f>'Norm-coeff'!$C$10+$AX99*'Norm-coeff'!$D$10+$AY99*'Norm-coeff'!$E$10+$AZ99*'Norm-coeff'!$F$10+$BA99*'Norm-coeff'!$G$10+$BB99*'Norm-coeff'!$H$10+$BC99*'Norm-coeff'!$I$10+$BD99*'Norm-coeff'!$J$10+$BE99*'Norm-coeff'!$K$10+$BF99*'Norm-coeff'!$L$10+$BG99*'Norm-coeff'!$M$10+$BH99*'Norm-coeff'!$N$10+$BI99*'Norm-coeff'!$O$10</f>
        <v>1.42058735749591</v>
      </c>
      <c r="BX99" s="54">
        <f>'Norm-coeff'!$C$11+$AX99*'Norm-coeff'!$D$11+$AY99*'Norm-coeff'!$E$11+$AZ99*'Norm-coeff'!$F$11+$BA99*'Norm-coeff'!$G$11+$BB99*'Norm-coeff'!$H$11+$BC99*'Norm-coeff'!$I$11+$BD99*'Norm-coeff'!$J$11+$BE99*'Norm-coeff'!$K$11+$BF99*'Norm-coeff'!$L$11+$BG99*'Norm-coeff'!$M$11+$BH99*'Norm-coeff'!$N$11+$BI99*'Norm-coeff'!$O$11</f>
        <v>0.221233014421479</v>
      </c>
      <c r="BY99" s="54">
        <f>'Norm-coeff'!$C$12+$AX99*'Norm-coeff'!$D$12+$AY99*'Norm-coeff'!$E$12+$AZ99*'Norm-coeff'!$F$12+$BA99*'Norm-coeff'!$G$12+$BB99*'Norm-coeff'!$H$12+$BC99*'Norm-coeff'!$I$12+$BD99*'Norm-coeff'!$J$12+$BE99*'Norm-coeff'!$K$12+$BF99*'Norm-coeff'!$L$12+$BG99*'Norm-coeff'!$M$12+$BH99*'Norm-coeff'!$N$12+$BI99*'Norm-coeff'!$O$12</f>
        <v>0.283527502056037</v>
      </c>
      <c r="BZ99" s="54">
        <f>'Norm-coeff'!$C$13+$AX99*'Norm-coeff'!$D$13+$AY99*'Norm-coeff'!$E$13+$AZ99*'Norm-coeff'!$F$13+$BA99*'Norm-coeff'!$G$13+$BB99*'Norm-coeff'!$H$13+$BC99*'Norm-coeff'!$I$13+$BD99*'Norm-coeff'!$J$13+$BE99*'Norm-coeff'!$K$13+$BF99*'Norm-coeff'!$L$13+$BG99*'Norm-coeff'!$M$13+$BH99*'Norm-coeff'!$N$13+$BI99*'Norm-coeff'!$O$13</f>
        <v>-4.1864930554451202E-2</v>
      </c>
      <c r="CA99" s="54">
        <f>'Norm-coeff'!$C$14+$AX99*'Norm-coeff'!$D$14+$AY99*'Norm-coeff'!$E$14+$AZ99*'Norm-coeff'!$F$14+$BA99*'Norm-coeff'!$G$14+$BB99*'Norm-coeff'!$H$14+$BC99*'Norm-coeff'!$I$14+$BD99*'Norm-coeff'!$J$14+$BE99*'Norm-coeff'!$K$14+$BF99*'Norm-coeff'!$L$14+$BG99*'Norm-coeff'!$M$14+$BH99*'Norm-coeff'!$N$14+$BI99*'Norm-coeff'!$O$14</f>
        <v>4.2526983164477103</v>
      </c>
      <c r="CC99" s="54">
        <f t="shared" si="491"/>
        <v>0</v>
      </c>
      <c r="CG99" s="54">
        <f t="shared" si="367"/>
        <v>0</v>
      </c>
      <c r="CH99" s="54">
        <f t="shared" si="345"/>
        <v>0</v>
      </c>
      <c r="CI99" s="54">
        <f t="shared" si="368"/>
        <v>0</v>
      </c>
      <c r="CJ99" s="56">
        <f t="shared" si="369"/>
        <v>0</v>
      </c>
      <c r="CK99" s="54">
        <f t="shared" si="370"/>
        <v>0</v>
      </c>
      <c r="CL99" s="54">
        <f t="shared" si="371"/>
        <v>0</v>
      </c>
      <c r="CM99" s="54">
        <f t="shared" si="372"/>
        <v>0</v>
      </c>
      <c r="CN99" s="54">
        <f t="shared" si="373"/>
        <v>0</v>
      </c>
      <c r="CO99" s="54">
        <f t="shared" si="374"/>
        <v>0</v>
      </c>
      <c r="CP99" s="54">
        <f t="shared" si="375"/>
        <v>0</v>
      </c>
      <c r="CQ99" s="54">
        <f t="shared" si="376"/>
        <v>0</v>
      </c>
      <c r="CR99" s="54">
        <f t="shared" si="377"/>
        <v>0</v>
      </c>
      <c r="CS99" s="54">
        <f t="shared" si="378"/>
        <v>0</v>
      </c>
      <c r="CU99" s="54">
        <f t="shared" si="379"/>
        <v>0</v>
      </c>
      <c r="CV99" s="54">
        <f t="shared" si="380"/>
        <v>0</v>
      </c>
      <c r="CW99" s="54">
        <f t="shared" si="381"/>
        <v>0</v>
      </c>
      <c r="CX99" s="54">
        <f t="shared" si="382"/>
        <v>0</v>
      </c>
      <c r="CZ99" s="54">
        <f t="shared" si="383"/>
        <v>0</v>
      </c>
      <c r="DA99" s="54">
        <f t="shared" si="384"/>
        <v>0</v>
      </c>
      <c r="DB99" s="54">
        <f t="shared" si="385"/>
        <v>0</v>
      </c>
      <c r="DC99" s="54">
        <f t="shared" si="386"/>
        <v>0</v>
      </c>
      <c r="DD99" s="54">
        <f t="shared" si="387"/>
        <v>0</v>
      </c>
      <c r="DE99" s="54">
        <f t="shared" si="388"/>
        <v>0</v>
      </c>
      <c r="DF99" s="54">
        <f t="shared" si="389"/>
        <v>0</v>
      </c>
      <c r="DG99" s="54">
        <f t="shared" si="390"/>
        <v>2</v>
      </c>
      <c r="DH99" s="71">
        <f t="shared" si="391"/>
        <v>0</v>
      </c>
      <c r="DI99" s="71">
        <f t="shared" si="392"/>
        <v>0</v>
      </c>
      <c r="DJ99" s="54">
        <f t="shared" si="393"/>
        <v>0</v>
      </c>
      <c r="DK99" s="54">
        <f t="shared" si="394"/>
        <v>2</v>
      </c>
      <c r="DL99" s="4">
        <f t="shared" si="319"/>
        <v>0</v>
      </c>
      <c r="DM99" s="3">
        <f t="shared" si="395"/>
        <v>0</v>
      </c>
      <c r="DN99" s="3">
        <f t="shared" si="396"/>
        <v>0</v>
      </c>
      <c r="DO99" s="4" t="e">
        <f t="shared" si="397"/>
        <v>#DIV/0!</v>
      </c>
      <c r="DP99" s="57"/>
      <c r="DQ99" s="57"/>
      <c r="DR99" s="56">
        <f t="shared" si="320"/>
        <v>2</v>
      </c>
      <c r="DS99" s="56">
        <f t="shared" si="321"/>
        <v>0</v>
      </c>
      <c r="DT99" s="38">
        <f t="shared" si="322"/>
        <v>0</v>
      </c>
      <c r="DU99" s="38">
        <f t="shared" si="398"/>
        <v>2</v>
      </c>
      <c r="DV99" s="38">
        <f t="shared" si="323"/>
        <v>0</v>
      </c>
      <c r="DW99" s="39">
        <f t="shared" si="324"/>
        <v>0</v>
      </c>
      <c r="DX99" s="39">
        <f t="shared" si="325"/>
        <v>0</v>
      </c>
      <c r="DY99" s="39">
        <f t="shared" si="326"/>
        <v>0</v>
      </c>
      <c r="DZ99" s="39">
        <f t="shared" si="327"/>
        <v>0</v>
      </c>
      <c r="EA99" s="39">
        <f t="shared" si="328"/>
        <v>0</v>
      </c>
      <c r="EB99" s="37" t="e">
        <f t="shared" si="399"/>
        <v>#DIV/0!</v>
      </c>
      <c r="EC99" s="37" t="e">
        <f t="shared" si="400"/>
        <v>#DIV/0!</v>
      </c>
      <c r="ED99" s="37" t="e">
        <f t="shared" si="401"/>
        <v>#DIV/0!</v>
      </c>
      <c r="EE99" s="37" t="e">
        <f t="shared" si="402"/>
        <v>#DIV/0!</v>
      </c>
      <c r="EF99" s="39" t="e">
        <f t="shared" si="403"/>
        <v>#DIV/0!</v>
      </c>
      <c r="EG99" s="37" t="e">
        <f t="shared" si="404"/>
        <v>#DIV/0!</v>
      </c>
      <c r="EH99" s="37" t="e">
        <f t="shared" si="405"/>
        <v>#DIV/0!</v>
      </c>
      <c r="EI99" s="11" t="b">
        <f t="shared" si="406"/>
        <v>1</v>
      </c>
      <c r="EJ99" s="11" t="b">
        <f t="shared" si="407"/>
        <v>0</v>
      </c>
      <c r="EK99" s="39" t="e">
        <f t="shared" si="408"/>
        <v>#DIV/0!</v>
      </c>
      <c r="EL99" s="39" t="e">
        <f t="shared" si="409"/>
        <v>#DIV/0!</v>
      </c>
      <c r="EM99" s="39" t="e">
        <f t="shared" si="410"/>
        <v>#DIV/0!</v>
      </c>
      <c r="EN99" s="39" t="e">
        <f t="shared" si="411"/>
        <v>#DIV/0!</v>
      </c>
      <c r="EO99" s="39" t="e">
        <f t="shared" si="412"/>
        <v>#DIV/0!</v>
      </c>
      <c r="EP99" s="39" t="e">
        <f t="shared" si="413"/>
        <v>#DIV/0!</v>
      </c>
      <c r="EQ99" s="39" t="e">
        <f t="shared" si="414"/>
        <v>#DIV/0!</v>
      </c>
      <c r="ER99" s="39" t="e">
        <f t="shared" si="415"/>
        <v>#DIV/0!</v>
      </c>
      <c r="ES99" s="58" t="str">
        <f t="shared" si="416"/>
        <v>(OH,F,Cl)-dominate amphibole</v>
      </c>
      <c r="ET99" s="58" t="e">
        <f t="shared" si="417"/>
        <v>#N/A</v>
      </c>
      <c r="EU99" s="56">
        <f t="shared" si="329"/>
        <v>0</v>
      </c>
      <c r="EV99" s="56">
        <f t="shared" si="330"/>
        <v>0</v>
      </c>
      <c r="EW99" s="56">
        <f t="shared" si="331"/>
        <v>0</v>
      </c>
      <c r="EX99" s="56">
        <f t="shared" si="332"/>
        <v>0</v>
      </c>
      <c r="EY99" s="56">
        <f t="shared" si="333"/>
        <v>0</v>
      </c>
      <c r="EZ99" s="56">
        <f t="shared" si="334"/>
        <v>0</v>
      </c>
      <c r="FA99" s="39">
        <f t="shared" si="335"/>
        <v>0</v>
      </c>
      <c r="FB99" s="39">
        <f t="shared" si="336"/>
        <v>0</v>
      </c>
      <c r="FC99" s="54">
        <f t="shared" si="337"/>
        <v>0</v>
      </c>
      <c r="FD99" s="54">
        <f t="shared" si="338"/>
        <v>0</v>
      </c>
      <c r="FE99" s="39">
        <f t="shared" si="339"/>
        <v>0</v>
      </c>
      <c r="FF99" s="54">
        <f t="shared" si="340"/>
        <v>0</v>
      </c>
      <c r="FG99" s="39">
        <f t="shared" si="341"/>
        <v>0</v>
      </c>
      <c r="FH99" s="39">
        <f t="shared" si="418"/>
        <v>0</v>
      </c>
      <c r="FI99" s="39">
        <f t="shared" si="419"/>
        <v>0</v>
      </c>
      <c r="FJ99" s="39">
        <f t="shared" si="420"/>
        <v>0</v>
      </c>
      <c r="FK99" s="39" t="e">
        <f t="shared" si="421"/>
        <v>#DIV/0!</v>
      </c>
      <c r="FL99" s="39" t="e">
        <f t="shared" si="422"/>
        <v>#DIV/0!</v>
      </c>
      <c r="FM99" s="39" t="e">
        <f t="shared" si="423"/>
        <v>#DIV/0!</v>
      </c>
      <c r="FN99" s="39">
        <f t="shared" si="424"/>
        <v>1</v>
      </c>
      <c r="FO99" s="39">
        <f t="shared" si="342"/>
        <v>0</v>
      </c>
      <c r="FP99" s="39">
        <f t="shared" si="343"/>
        <v>0</v>
      </c>
      <c r="FQ99" s="39">
        <f t="shared" si="344"/>
        <v>0</v>
      </c>
      <c r="FR99" s="39">
        <f t="shared" si="425"/>
        <v>0</v>
      </c>
      <c r="FS99" s="39">
        <f t="shared" si="426"/>
        <v>0</v>
      </c>
      <c r="FU99" s="39" t="e">
        <f t="shared" si="427"/>
        <v>#DIV/0!</v>
      </c>
      <c r="FV99" s="39" t="e">
        <f t="shared" si="428"/>
        <v>#DIV/0!</v>
      </c>
      <c r="FW99" s="39" t="e">
        <f t="shared" si="429"/>
        <v>#DIV/0!</v>
      </c>
      <c r="FY99" s="39" t="e">
        <f t="shared" si="430"/>
        <v>#DIV/0!</v>
      </c>
      <c r="FZ99" s="39" t="e">
        <f t="shared" si="431"/>
        <v>#DIV/0!</v>
      </c>
      <c r="GA99" s="39" t="e">
        <f t="shared" si="432"/>
        <v>#DIV/0!</v>
      </c>
      <c r="GB99" s="39" t="e">
        <f t="shared" si="433"/>
        <v>#DIV/0!</v>
      </c>
      <c r="GC99" s="39" t="e">
        <f t="shared" si="434"/>
        <v>#DIV/0!</v>
      </c>
      <c r="GD99" s="39" t="e">
        <f t="shared" si="435"/>
        <v>#DIV/0!</v>
      </c>
      <c r="GE99" s="39" t="e">
        <f t="shared" si="436"/>
        <v>#DIV/0!</v>
      </c>
      <c r="GF99" s="39" t="e">
        <f t="shared" si="437"/>
        <v>#DIV/0!</v>
      </c>
      <c r="GG99" s="39" t="e">
        <f t="shared" si="438"/>
        <v>#DIV/0!</v>
      </c>
      <c r="GH99" s="39" t="e">
        <f t="shared" si="439"/>
        <v>#DIV/0!</v>
      </c>
      <c r="GI99" s="39"/>
      <c r="GJ99" s="39" t="e">
        <f t="shared" si="440"/>
        <v>#DIV/0!</v>
      </c>
      <c r="GK99" s="39" t="e">
        <f t="shared" si="441"/>
        <v>#DIV/0!</v>
      </c>
      <c r="GL99" s="39" t="e">
        <f t="shared" si="442"/>
        <v>#DIV/0!</v>
      </c>
      <c r="GM99" s="39" t="e">
        <f t="shared" si="443"/>
        <v>#DIV/0!</v>
      </c>
      <c r="GN99" s="39" t="e">
        <f t="shared" si="444"/>
        <v>#DIV/0!</v>
      </c>
      <c r="GO99" s="57"/>
      <c r="GP99" s="57" t="e">
        <f t="shared" si="445"/>
        <v>#DIV/0!</v>
      </c>
      <c r="GQ99" s="59" t="e">
        <f t="shared" si="446"/>
        <v>#DIV/0!</v>
      </c>
      <c r="GR99" s="41" t="e">
        <f t="shared" si="447"/>
        <v>#DIV/0!</v>
      </c>
      <c r="GS99" s="57" t="e">
        <f t="shared" si="448"/>
        <v>#DIV/0!</v>
      </c>
      <c r="GT99" s="57" t="e">
        <f t="shared" si="449"/>
        <v>#DIV/0!</v>
      </c>
      <c r="GU99" s="57" t="e">
        <f t="shared" si="450"/>
        <v>#DIV/0!</v>
      </c>
      <c r="GV99" s="57"/>
      <c r="GW99" s="42" t="e">
        <f t="shared" si="451"/>
        <v>#DIV/0!</v>
      </c>
      <c r="GX99" s="42" t="e">
        <f t="shared" si="452"/>
        <v>#DIV/0!</v>
      </c>
      <c r="GY99" s="42" t="e">
        <f t="shared" si="453"/>
        <v>#DIV/0!</v>
      </c>
      <c r="GZ99" s="57"/>
      <c r="HA99" s="2" t="e">
        <f t="shared" si="454"/>
        <v>#DIV/0!</v>
      </c>
      <c r="HB99" s="2" t="e">
        <f t="shared" si="455"/>
        <v>#DIV/0!</v>
      </c>
      <c r="HC99" s="2" t="e">
        <f t="shared" si="456"/>
        <v>#DIV/0!</v>
      </c>
      <c r="HD99" s="2" t="e">
        <f t="shared" si="457"/>
        <v>#DIV/0!</v>
      </c>
      <c r="HE99" s="2" t="e">
        <f t="shared" si="458"/>
        <v>#DIV/0!</v>
      </c>
      <c r="HF99" s="2" t="e">
        <f t="shared" si="459"/>
        <v>#DIV/0!</v>
      </c>
      <c r="HG99" s="2" t="e">
        <f t="shared" si="460"/>
        <v>#DIV/0!</v>
      </c>
      <c r="HH99" s="2" t="e">
        <f t="shared" si="461"/>
        <v>#DIV/0!</v>
      </c>
      <c r="HI99" s="2" t="e">
        <f t="shared" si="462"/>
        <v>#DIV/0!</v>
      </c>
      <c r="HJ99" s="11" t="e">
        <f t="shared" si="463"/>
        <v>#DIV/0!</v>
      </c>
      <c r="HK99" s="60" t="e">
        <f t="shared" si="464"/>
        <v>#DIV/0!</v>
      </c>
      <c r="HL99" s="57"/>
      <c r="HM99" s="57" t="e">
        <f t="shared" si="465"/>
        <v>#DIV/0!</v>
      </c>
      <c r="HN99" s="57" t="e">
        <f t="shared" si="466"/>
        <v>#DIV/0!</v>
      </c>
      <c r="HO99" s="57" t="e">
        <f t="shared" si="467"/>
        <v>#DIV/0!</v>
      </c>
      <c r="HP99" s="57" t="e">
        <f t="shared" si="468"/>
        <v>#DIV/0!</v>
      </c>
      <c r="HQ99" s="57" t="e">
        <f t="shared" si="469"/>
        <v>#DIV/0!</v>
      </c>
      <c r="HR99" s="57"/>
      <c r="HS99" s="57" t="e">
        <f t="shared" si="470"/>
        <v>#DIV/0!</v>
      </c>
      <c r="HT99" s="57" t="e">
        <f t="shared" si="471"/>
        <v>#DIV/0!</v>
      </c>
      <c r="HU99" s="57" t="e">
        <f t="shared" si="472"/>
        <v>#DIV/0!</v>
      </c>
      <c r="HV99" s="57" t="e">
        <f t="shared" si="473"/>
        <v>#DIV/0!</v>
      </c>
      <c r="HW99" s="57" t="e">
        <f t="shared" si="474"/>
        <v>#DIV/0!</v>
      </c>
      <c r="HX99" s="57"/>
      <c r="HY99" s="57" t="e">
        <f t="shared" si="475"/>
        <v>#DIV/0!</v>
      </c>
      <c r="HZ99" s="57" t="e">
        <f t="shared" si="476"/>
        <v>#DIV/0!</v>
      </c>
      <c r="IA99" s="57"/>
      <c r="IB99" s="61">
        <f t="shared" si="477"/>
        <v>0</v>
      </c>
      <c r="IC99" s="57" t="str">
        <f t="shared" si="478"/>
        <v/>
      </c>
      <c r="ID99" s="42"/>
      <c r="IE99" s="2" t="str">
        <f t="shared" si="479"/>
        <v/>
      </c>
      <c r="IF99" s="60" t="e">
        <f t="shared" si="480"/>
        <v>#DIV/0!</v>
      </c>
      <c r="IG99" s="60" t="str">
        <f t="shared" si="481"/>
        <v/>
      </c>
      <c r="IH99" s="60" t="str">
        <f t="shared" si="482"/>
        <v>zinco-</v>
      </c>
      <c r="II99" s="60" t="str">
        <f t="shared" si="483"/>
        <v>mangano-</v>
      </c>
      <c r="IJ99" s="60" t="e">
        <f t="shared" si="484"/>
        <v>#DIV/0!</v>
      </c>
      <c r="IK99" s="60" t="e">
        <f t="shared" si="485"/>
        <v>#DIV/0!</v>
      </c>
      <c r="IL99" s="60" t="e">
        <f t="shared" si="486"/>
        <v>#DIV/0!</v>
      </c>
      <c r="IM99" s="60" t="e">
        <f t="shared" si="487"/>
        <v>#DIV/0!</v>
      </c>
      <c r="IN99" s="60" t="str">
        <f t="shared" si="488"/>
        <v/>
      </c>
      <c r="IO99" s="60" t="str">
        <f t="shared" si="489"/>
        <v/>
      </c>
      <c r="IP99" s="57"/>
      <c r="IQ99" s="57" t="str">
        <f t="shared" si="490"/>
        <v>ERROR!!</v>
      </c>
    </row>
    <row r="100" spans="1:251">
      <c r="A100"/>
      <c r="B100"/>
      <c r="C100"/>
      <c r="D100"/>
      <c r="E100"/>
      <c r="F100" t="s">
        <v>196</v>
      </c>
      <c r="G100" s="69"/>
      <c r="H100" s="69"/>
      <c r="I100" s="69"/>
      <c r="J100" s="69"/>
      <c r="K100"/>
      <c r="L100" s="69"/>
      <c r="M100"/>
      <c r="N100" s="69"/>
      <c r="O100" s="69"/>
      <c r="P100" s="69"/>
      <c r="Q100" s="69"/>
      <c r="R100" s="69"/>
      <c r="S100" s="67"/>
      <c r="T100" s="67"/>
      <c r="U100" s="69"/>
      <c r="V100"/>
      <c r="W100"/>
      <c r="X100" s="29">
        <f t="shared" si="346"/>
        <v>0</v>
      </c>
      <c r="Y100" s="29">
        <f t="shared" si="347"/>
        <v>0</v>
      </c>
      <c r="Z100" s="29" t="e">
        <f t="shared" si="348"/>
        <v>#DIV/0!</v>
      </c>
      <c r="AA100" s="29" t="e">
        <f t="shared" si="349"/>
        <v>#DIV/0!</v>
      </c>
      <c r="AB100" s="29" t="e">
        <f t="shared" si="350"/>
        <v>#DIV/0!</v>
      </c>
      <c r="AC100" s="29" t="e">
        <f t="shared" si="351"/>
        <v>#DIV/0!</v>
      </c>
      <c r="AF100" s="23">
        <v>60.084299999999999</v>
      </c>
      <c r="AG100" s="23">
        <v>79.878799999999998</v>
      </c>
      <c r="AH100" s="23">
        <v>101.96120000000001</v>
      </c>
      <c r="AI100" s="23">
        <v>151.99039999999999</v>
      </c>
      <c r="AJ100" s="23">
        <v>159.69</v>
      </c>
      <c r="AK100" s="23">
        <v>71.846400000000003</v>
      </c>
      <c r="AL100" s="23">
        <v>70.9375</v>
      </c>
      <c r="AM100" s="23">
        <v>40.304400000000001</v>
      </c>
      <c r="AN100" s="23">
        <v>56.077399999999997</v>
      </c>
      <c r="AO100" s="23">
        <v>61.978999999999999</v>
      </c>
      <c r="AP100" s="23">
        <v>94.195999999999998</v>
      </c>
      <c r="AQ100" s="23">
        <v>18.998000000000001</v>
      </c>
      <c r="AR100" s="23">
        <v>35.450000000000003</v>
      </c>
      <c r="AS100" s="23">
        <v>29.88</v>
      </c>
      <c r="AT100" s="23">
        <v>74.691999999999993</v>
      </c>
      <c r="AU100" s="23">
        <v>81.39</v>
      </c>
      <c r="AX100" s="54">
        <f t="shared" si="352"/>
        <v>0</v>
      </c>
      <c r="AY100" s="54">
        <f t="shared" si="353"/>
        <v>0</v>
      </c>
      <c r="AZ100" s="54">
        <f t="shared" si="354"/>
        <v>0</v>
      </c>
      <c r="BA100" s="54">
        <f t="shared" si="355"/>
        <v>0</v>
      </c>
      <c r="BB100" s="54">
        <f t="shared" si="356"/>
        <v>0</v>
      </c>
      <c r="BC100" s="54">
        <f t="shared" si="357"/>
        <v>0</v>
      </c>
      <c r="BD100" s="54">
        <f t="shared" si="358"/>
        <v>0</v>
      </c>
      <c r="BE100" s="54">
        <f t="shared" si="359"/>
        <v>0</v>
      </c>
      <c r="BF100" s="54">
        <f t="shared" si="360"/>
        <v>0</v>
      </c>
      <c r="BG100" s="54">
        <f t="shared" si="361"/>
        <v>0</v>
      </c>
      <c r="BH100" s="54">
        <f t="shared" si="362"/>
        <v>0</v>
      </c>
      <c r="BI100" s="54">
        <f t="shared" si="363"/>
        <v>0</v>
      </c>
      <c r="BJ100" s="54">
        <f t="shared" si="364"/>
        <v>0</v>
      </c>
      <c r="BK100" s="54">
        <f t="shared" si="365"/>
        <v>0</v>
      </c>
      <c r="BL100" s="54">
        <f t="shared" si="366"/>
        <v>0</v>
      </c>
      <c r="BM100" s="42"/>
      <c r="BO100" s="54">
        <f>'Norm-coeff'!$C$2+$AX100*'Norm-coeff'!$D$2+$AY100*'Norm-coeff'!$E$2+$AZ100*'Norm-coeff'!$F$2+$BA100*'Norm-coeff'!$G$2+$BB100*'Norm-coeff'!$H$2+$BC100*'Norm-coeff'!$I$2+$BD100*'Norm-coeff'!$J$2+$BE100*'Norm-coeff'!$K$2+$BF100*'Norm-coeff'!$L$2+$BG100*'Norm-coeff'!$M$2+$BH100*'Norm-coeff'!$N$2+$BI100*'Norm-coeff'!$O$2</f>
        <v>5.4045421474420303</v>
      </c>
      <c r="BP100" s="54">
        <f>'Norm-coeff'!$C$3+$AX100*'Norm-coeff'!$D$3+$AY100*'Norm-coeff'!$E$3+$AZ100*'Norm-coeff'!$F$3+$BA100*'Norm-coeff'!$G$3+$BB100*'Norm-coeff'!$H$3+$BC100*'Norm-coeff'!$I$3+$BD100*'Norm-coeff'!$J$3+$BE100*'Norm-coeff'!$K$3+$BF100*'Norm-coeff'!$L$3+$BG100*'Norm-coeff'!$M$3+$BH100*'Norm-coeff'!$N$3+$BI100*'Norm-coeff'!$O$3</f>
        <v>3.15319116612705</v>
      </c>
      <c r="BQ100" s="54">
        <f>'Norm-coeff'!$C$4+$AX100*'Norm-coeff'!$D$4+$AY100*'Norm-coeff'!$E$4+$AZ100*'Norm-coeff'!$F$4+$BA100*'Norm-coeff'!$G$4+$BB100*'Norm-coeff'!$H$4+$BC100*'Norm-coeff'!$I$4+$BD100*'Norm-coeff'!$J$4+$BE100*'Norm-coeff'!$K$4+$BF100*'Norm-coeff'!$L$4+$BG100*'Norm-coeff'!$M$4+$BH100*'Norm-coeff'!$N$4+$BI100*'Norm-coeff'!$O$4</f>
        <v>1.42115649462768</v>
      </c>
      <c r="BR100" s="54">
        <f>'Norm-coeff'!$C$5+$AX100*'Norm-coeff'!$D$5+$AY100*'Norm-coeff'!$E$5+$AZ100*'Norm-coeff'!$F$5+$BA100*'Norm-coeff'!$G$5+$BB100*'Norm-coeff'!$H$5+$BC100*'Norm-coeff'!$I$5+$BD100*'Norm-coeff'!$J$5+$BE100*'Norm-coeff'!$K$5+$BF100*'Norm-coeff'!$L$5+$BG100*'Norm-coeff'!$M$5+$BH100*'Norm-coeff'!$N$5+$BI100*'Norm-coeff'!$O$5</f>
        <v>1.0553329241296201</v>
      </c>
      <c r="BS100" s="54">
        <f>'Norm-coeff'!$C$6+$AX100*'Norm-coeff'!$D$6+$AY100*'Norm-coeff'!$E$6+$AZ100*'Norm-coeff'!$F$6+$BA100*'Norm-coeff'!$G$6+$BB100*'Norm-coeff'!$H$6+$BC100*'Norm-coeff'!$I$6+$BD100*'Norm-coeff'!$J$6+$BE100*'Norm-coeff'!$K$6+$BF100*'Norm-coeff'!$L$6+$BG100*'Norm-coeff'!$M$6+$BH100*'Norm-coeff'!$N$6+$BI100*'Norm-coeff'!$O$6</f>
        <v>-1.48700885495103E-2</v>
      </c>
      <c r="BT100" s="54">
        <f>'Norm-coeff'!$C$7+$AX100*'Norm-coeff'!$D$7+$AY100*'Norm-coeff'!$E$7+$AZ100*'Norm-coeff'!$F$7+$BA100*'Norm-coeff'!$G$7+$BB100*'Norm-coeff'!$H$7+$BC100*'Norm-coeff'!$I$7+$BD100*'Norm-coeff'!$J$7+$BE100*'Norm-coeff'!$K$7+$BF100*'Norm-coeff'!$L$7+$BG100*'Norm-coeff'!$M$7+$BH100*'Norm-coeff'!$N$7+$BI100*'Norm-coeff'!$O$7</f>
        <v>2.0907583608832998</v>
      </c>
      <c r="BU100" s="54">
        <f>'Norm-coeff'!$C$8+$AX100*'Norm-coeff'!$D$8+$AY100*'Norm-coeff'!$E$8+$AZ100*'Norm-coeff'!$F$8+$BA100*'Norm-coeff'!$G$8+$BB100*'Norm-coeff'!$H$8+$BC100*'Norm-coeff'!$I$8+$BD100*'Norm-coeff'!$J$8+$BE100*'Norm-coeff'!$K$8+$BF100*'Norm-coeff'!$L$8+$BG100*'Norm-coeff'!$M$8+$BH100*'Norm-coeff'!$N$8+$BI100*'Norm-coeff'!$O$8</f>
        <v>0.65894159836244504</v>
      </c>
      <c r="BV100" s="54">
        <f>'Norm-coeff'!$C$9+$AX100*'Norm-coeff'!$D$9+$AY100*'Norm-coeff'!$E$9+$AZ100*'Norm-coeff'!$F$9+$BA100*'Norm-coeff'!$G$9+$BB100*'Norm-coeff'!$H$9+$BC100*'Norm-coeff'!$I$9+$BD100*'Norm-coeff'!$J$9+$BE100*'Norm-coeff'!$K$9+$BF100*'Norm-coeff'!$L$9+$BG100*'Norm-coeff'!$M$9+$BH100*'Norm-coeff'!$N$9+$BI100*'Norm-coeff'!$O$9</f>
        <v>1.48961085014701</v>
      </c>
      <c r="BW100" s="54">
        <f>'Norm-coeff'!$C$10+$AX100*'Norm-coeff'!$D$10+$AY100*'Norm-coeff'!$E$10+$AZ100*'Norm-coeff'!$F$10+$BA100*'Norm-coeff'!$G$10+$BB100*'Norm-coeff'!$H$10+$BC100*'Norm-coeff'!$I$10+$BD100*'Norm-coeff'!$J$10+$BE100*'Norm-coeff'!$K$10+$BF100*'Norm-coeff'!$L$10+$BG100*'Norm-coeff'!$M$10+$BH100*'Norm-coeff'!$N$10+$BI100*'Norm-coeff'!$O$10</f>
        <v>1.42058735749591</v>
      </c>
      <c r="BX100" s="54">
        <f>'Norm-coeff'!$C$11+$AX100*'Norm-coeff'!$D$11+$AY100*'Norm-coeff'!$E$11+$AZ100*'Norm-coeff'!$F$11+$BA100*'Norm-coeff'!$G$11+$BB100*'Norm-coeff'!$H$11+$BC100*'Norm-coeff'!$I$11+$BD100*'Norm-coeff'!$J$11+$BE100*'Norm-coeff'!$K$11+$BF100*'Norm-coeff'!$L$11+$BG100*'Norm-coeff'!$M$11+$BH100*'Norm-coeff'!$N$11+$BI100*'Norm-coeff'!$O$11</f>
        <v>0.221233014421479</v>
      </c>
      <c r="BY100" s="54">
        <f>'Norm-coeff'!$C$12+$AX100*'Norm-coeff'!$D$12+$AY100*'Norm-coeff'!$E$12+$AZ100*'Norm-coeff'!$F$12+$BA100*'Norm-coeff'!$G$12+$BB100*'Norm-coeff'!$H$12+$BC100*'Norm-coeff'!$I$12+$BD100*'Norm-coeff'!$J$12+$BE100*'Norm-coeff'!$K$12+$BF100*'Norm-coeff'!$L$12+$BG100*'Norm-coeff'!$M$12+$BH100*'Norm-coeff'!$N$12+$BI100*'Norm-coeff'!$O$12</f>
        <v>0.283527502056037</v>
      </c>
      <c r="BZ100" s="54">
        <f>'Norm-coeff'!$C$13+$AX100*'Norm-coeff'!$D$13+$AY100*'Norm-coeff'!$E$13+$AZ100*'Norm-coeff'!$F$13+$BA100*'Norm-coeff'!$G$13+$BB100*'Norm-coeff'!$H$13+$BC100*'Norm-coeff'!$I$13+$BD100*'Norm-coeff'!$J$13+$BE100*'Norm-coeff'!$K$13+$BF100*'Norm-coeff'!$L$13+$BG100*'Norm-coeff'!$M$13+$BH100*'Norm-coeff'!$N$13+$BI100*'Norm-coeff'!$O$13</f>
        <v>-4.1864930554451202E-2</v>
      </c>
      <c r="CA100" s="54">
        <f>'Norm-coeff'!$C$14+$AX100*'Norm-coeff'!$D$14+$AY100*'Norm-coeff'!$E$14+$AZ100*'Norm-coeff'!$F$14+$BA100*'Norm-coeff'!$G$14+$BB100*'Norm-coeff'!$H$14+$BC100*'Norm-coeff'!$I$14+$BD100*'Norm-coeff'!$J$14+$BE100*'Norm-coeff'!$K$14+$BF100*'Norm-coeff'!$L$14+$BG100*'Norm-coeff'!$M$14+$BH100*'Norm-coeff'!$N$14+$BI100*'Norm-coeff'!$O$14</f>
        <v>4.2526983164477103</v>
      </c>
      <c r="CC100" s="54">
        <f t="shared" si="491"/>
        <v>0</v>
      </c>
      <c r="CG100" s="54">
        <f t="shared" si="367"/>
        <v>0</v>
      </c>
      <c r="CH100" s="54">
        <f t="shared" si="345"/>
        <v>0</v>
      </c>
      <c r="CI100" s="54">
        <f t="shared" si="368"/>
        <v>0</v>
      </c>
      <c r="CJ100" s="56">
        <f t="shared" si="369"/>
        <v>0</v>
      </c>
      <c r="CK100" s="54">
        <f t="shared" si="370"/>
        <v>0</v>
      </c>
      <c r="CL100" s="54">
        <f t="shared" si="371"/>
        <v>0</v>
      </c>
      <c r="CM100" s="54">
        <f t="shared" si="372"/>
        <v>0</v>
      </c>
      <c r="CN100" s="54">
        <f t="shared" si="373"/>
        <v>0</v>
      </c>
      <c r="CO100" s="54">
        <f t="shared" si="374"/>
        <v>0</v>
      </c>
      <c r="CP100" s="54">
        <f t="shared" si="375"/>
        <v>0</v>
      </c>
      <c r="CQ100" s="54">
        <f t="shared" si="376"/>
        <v>0</v>
      </c>
      <c r="CR100" s="54">
        <f t="shared" si="377"/>
        <v>0</v>
      </c>
      <c r="CS100" s="54">
        <f t="shared" si="378"/>
        <v>0</v>
      </c>
      <c r="CU100" s="54">
        <f t="shared" si="379"/>
        <v>0</v>
      </c>
      <c r="CV100" s="54">
        <f t="shared" si="380"/>
        <v>0</v>
      </c>
      <c r="CW100" s="54">
        <f t="shared" si="381"/>
        <v>0</v>
      </c>
      <c r="CX100" s="54">
        <f t="shared" si="382"/>
        <v>0</v>
      </c>
      <c r="CZ100" s="54">
        <f t="shared" si="383"/>
        <v>0</v>
      </c>
      <c r="DA100" s="54">
        <f t="shared" si="384"/>
        <v>0</v>
      </c>
      <c r="DB100" s="54">
        <f t="shared" si="385"/>
        <v>0</v>
      </c>
      <c r="DC100" s="54">
        <f t="shared" si="386"/>
        <v>0</v>
      </c>
      <c r="DD100" s="54">
        <f t="shared" si="387"/>
        <v>0</v>
      </c>
      <c r="DE100" s="54">
        <f t="shared" si="388"/>
        <v>0</v>
      </c>
      <c r="DF100" s="54">
        <f t="shared" si="389"/>
        <v>0</v>
      </c>
      <c r="DG100" s="54">
        <f t="shared" si="390"/>
        <v>2</v>
      </c>
      <c r="DH100" s="71">
        <f t="shared" si="391"/>
        <v>0</v>
      </c>
      <c r="DI100" s="71">
        <f t="shared" si="392"/>
        <v>0</v>
      </c>
      <c r="DJ100" s="54">
        <f t="shared" si="393"/>
        <v>0</v>
      </c>
      <c r="DK100" s="54">
        <f t="shared" si="394"/>
        <v>2</v>
      </c>
      <c r="DL100" s="4">
        <f t="shared" si="319"/>
        <v>0</v>
      </c>
      <c r="DM100" s="3">
        <f t="shared" si="395"/>
        <v>0</v>
      </c>
      <c r="DN100" s="3">
        <f t="shared" si="396"/>
        <v>0</v>
      </c>
      <c r="DO100" s="4" t="e">
        <f t="shared" si="397"/>
        <v>#DIV/0!</v>
      </c>
      <c r="DP100" s="57"/>
      <c r="DQ100" s="57"/>
      <c r="DR100" s="56">
        <f t="shared" si="320"/>
        <v>2</v>
      </c>
      <c r="DS100" s="56">
        <f t="shared" si="321"/>
        <v>0</v>
      </c>
      <c r="DT100" s="38">
        <f t="shared" si="322"/>
        <v>0</v>
      </c>
      <c r="DU100" s="38">
        <f t="shared" si="398"/>
        <v>2</v>
      </c>
      <c r="DV100" s="38">
        <f t="shared" si="323"/>
        <v>0</v>
      </c>
      <c r="DW100" s="39">
        <f t="shared" si="324"/>
        <v>0</v>
      </c>
      <c r="DX100" s="39">
        <f t="shared" si="325"/>
        <v>0</v>
      </c>
      <c r="DY100" s="39">
        <f t="shared" si="326"/>
        <v>0</v>
      </c>
      <c r="DZ100" s="39">
        <f t="shared" si="327"/>
        <v>0</v>
      </c>
      <c r="EA100" s="39">
        <f t="shared" si="328"/>
        <v>0</v>
      </c>
      <c r="EB100" s="37" t="e">
        <f t="shared" si="399"/>
        <v>#DIV/0!</v>
      </c>
      <c r="EC100" s="37" t="e">
        <f t="shared" si="400"/>
        <v>#DIV/0!</v>
      </c>
      <c r="ED100" s="37" t="e">
        <f t="shared" si="401"/>
        <v>#DIV/0!</v>
      </c>
      <c r="EE100" s="37" t="e">
        <f t="shared" si="402"/>
        <v>#DIV/0!</v>
      </c>
      <c r="EF100" s="39" t="e">
        <f t="shared" si="403"/>
        <v>#DIV/0!</v>
      </c>
      <c r="EG100" s="37" t="e">
        <f t="shared" si="404"/>
        <v>#DIV/0!</v>
      </c>
      <c r="EH100" s="37" t="e">
        <f t="shared" si="405"/>
        <v>#DIV/0!</v>
      </c>
      <c r="EI100" s="11" t="b">
        <f t="shared" si="406"/>
        <v>1</v>
      </c>
      <c r="EJ100" s="11" t="b">
        <f t="shared" si="407"/>
        <v>0</v>
      </c>
      <c r="EK100" s="39" t="e">
        <f t="shared" si="408"/>
        <v>#DIV/0!</v>
      </c>
      <c r="EL100" s="39" t="e">
        <f t="shared" si="409"/>
        <v>#DIV/0!</v>
      </c>
      <c r="EM100" s="39" t="e">
        <f t="shared" si="410"/>
        <v>#DIV/0!</v>
      </c>
      <c r="EN100" s="39" t="e">
        <f t="shared" si="411"/>
        <v>#DIV/0!</v>
      </c>
      <c r="EO100" s="39" t="e">
        <f t="shared" si="412"/>
        <v>#DIV/0!</v>
      </c>
      <c r="EP100" s="39" t="e">
        <f t="shared" si="413"/>
        <v>#DIV/0!</v>
      </c>
      <c r="EQ100" s="39" t="e">
        <f t="shared" si="414"/>
        <v>#DIV/0!</v>
      </c>
      <c r="ER100" s="39" t="e">
        <f t="shared" si="415"/>
        <v>#DIV/0!</v>
      </c>
      <c r="ES100" s="58" t="str">
        <f t="shared" si="416"/>
        <v>(OH,F,Cl)-dominate amphibole</v>
      </c>
      <c r="ET100" s="58" t="e">
        <f t="shared" si="417"/>
        <v>#N/A</v>
      </c>
      <c r="EU100" s="56">
        <f t="shared" si="329"/>
        <v>0</v>
      </c>
      <c r="EV100" s="56">
        <f t="shared" si="330"/>
        <v>0</v>
      </c>
      <c r="EW100" s="56">
        <f t="shared" si="331"/>
        <v>0</v>
      </c>
      <c r="EX100" s="56">
        <f t="shared" si="332"/>
        <v>0</v>
      </c>
      <c r="EY100" s="56">
        <f t="shared" si="333"/>
        <v>0</v>
      </c>
      <c r="EZ100" s="56">
        <f t="shared" si="334"/>
        <v>0</v>
      </c>
      <c r="FA100" s="39">
        <f t="shared" si="335"/>
        <v>0</v>
      </c>
      <c r="FB100" s="39">
        <f t="shared" si="336"/>
        <v>0</v>
      </c>
      <c r="FC100" s="54">
        <f t="shared" si="337"/>
        <v>0</v>
      </c>
      <c r="FD100" s="54">
        <f t="shared" si="338"/>
        <v>0</v>
      </c>
      <c r="FE100" s="39">
        <f t="shared" si="339"/>
        <v>0</v>
      </c>
      <c r="FF100" s="54">
        <f t="shared" si="340"/>
        <v>0</v>
      </c>
      <c r="FG100" s="39">
        <f t="shared" si="341"/>
        <v>0</v>
      </c>
      <c r="FH100" s="39">
        <f t="shared" si="418"/>
        <v>0</v>
      </c>
      <c r="FI100" s="39">
        <f t="shared" si="419"/>
        <v>0</v>
      </c>
      <c r="FJ100" s="39">
        <f t="shared" si="420"/>
        <v>0</v>
      </c>
      <c r="FK100" s="39" t="e">
        <f t="shared" si="421"/>
        <v>#DIV/0!</v>
      </c>
      <c r="FL100" s="39" t="e">
        <f t="shared" si="422"/>
        <v>#DIV/0!</v>
      </c>
      <c r="FM100" s="39" t="e">
        <f t="shared" si="423"/>
        <v>#DIV/0!</v>
      </c>
      <c r="FN100" s="39">
        <f t="shared" si="424"/>
        <v>1</v>
      </c>
      <c r="FO100" s="39">
        <f t="shared" si="342"/>
        <v>0</v>
      </c>
      <c r="FP100" s="39">
        <f t="shared" si="343"/>
        <v>0</v>
      </c>
      <c r="FQ100" s="39">
        <f t="shared" si="344"/>
        <v>0</v>
      </c>
      <c r="FR100" s="39">
        <f t="shared" si="425"/>
        <v>0</v>
      </c>
      <c r="FS100" s="39">
        <f t="shared" si="426"/>
        <v>0</v>
      </c>
      <c r="FU100" s="39" t="e">
        <f t="shared" si="427"/>
        <v>#DIV/0!</v>
      </c>
      <c r="FV100" s="39" t="e">
        <f t="shared" si="428"/>
        <v>#DIV/0!</v>
      </c>
      <c r="FW100" s="39" t="e">
        <f t="shared" si="429"/>
        <v>#DIV/0!</v>
      </c>
      <c r="FY100" s="39" t="e">
        <f t="shared" si="430"/>
        <v>#DIV/0!</v>
      </c>
      <c r="FZ100" s="39" t="e">
        <f t="shared" si="431"/>
        <v>#DIV/0!</v>
      </c>
      <c r="GA100" s="39" t="e">
        <f t="shared" si="432"/>
        <v>#DIV/0!</v>
      </c>
      <c r="GB100" s="39" t="e">
        <f t="shared" si="433"/>
        <v>#DIV/0!</v>
      </c>
      <c r="GC100" s="39" t="e">
        <f t="shared" si="434"/>
        <v>#DIV/0!</v>
      </c>
      <c r="GD100" s="39" t="e">
        <f t="shared" si="435"/>
        <v>#DIV/0!</v>
      </c>
      <c r="GE100" s="39" t="e">
        <f t="shared" si="436"/>
        <v>#DIV/0!</v>
      </c>
      <c r="GF100" s="39" t="e">
        <f t="shared" si="437"/>
        <v>#DIV/0!</v>
      </c>
      <c r="GG100" s="39" t="e">
        <f t="shared" si="438"/>
        <v>#DIV/0!</v>
      </c>
      <c r="GH100" s="39" t="e">
        <f t="shared" si="439"/>
        <v>#DIV/0!</v>
      </c>
      <c r="GI100" s="39"/>
      <c r="GJ100" s="39" t="e">
        <f t="shared" si="440"/>
        <v>#DIV/0!</v>
      </c>
      <c r="GK100" s="39" t="e">
        <f t="shared" si="441"/>
        <v>#DIV/0!</v>
      </c>
      <c r="GL100" s="39" t="e">
        <f t="shared" si="442"/>
        <v>#DIV/0!</v>
      </c>
      <c r="GM100" s="39" t="e">
        <f t="shared" si="443"/>
        <v>#DIV/0!</v>
      </c>
      <c r="GN100" s="39" t="e">
        <f t="shared" si="444"/>
        <v>#DIV/0!</v>
      </c>
      <c r="GO100" s="57"/>
      <c r="GP100" s="57" t="e">
        <f t="shared" si="445"/>
        <v>#DIV/0!</v>
      </c>
      <c r="GQ100" s="59" t="e">
        <f t="shared" si="446"/>
        <v>#DIV/0!</v>
      </c>
      <c r="GR100" s="41" t="e">
        <f t="shared" si="447"/>
        <v>#DIV/0!</v>
      </c>
      <c r="GS100" s="57" t="e">
        <f t="shared" si="448"/>
        <v>#DIV/0!</v>
      </c>
      <c r="GT100" s="57" t="e">
        <f t="shared" si="449"/>
        <v>#DIV/0!</v>
      </c>
      <c r="GU100" s="57" t="e">
        <f t="shared" si="450"/>
        <v>#DIV/0!</v>
      </c>
      <c r="GV100" s="57"/>
      <c r="GW100" s="42" t="e">
        <f t="shared" si="451"/>
        <v>#DIV/0!</v>
      </c>
      <c r="GX100" s="42" t="e">
        <f t="shared" si="452"/>
        <v>#DIV/0!</v>
      </c>
      <c r="GY100" s="42" t="e">
        <f t="shared" si="453"/>
        <v>#DIV/0!</v>
      </c>
      <c r="GZ100" s="57"/>
      <c r="HA100" s="2" t="e">
        <f t="shared" si="454"/>
        <v>#DIV/0!</v>
      </c>
      <c r="HB100" s="2" t="e">
        <f t="shared" si="455"/>
        <v>#DIV/0!</v>
      </c>
      <c r="HC100" s="2" t="e">
        <f t="shared" si="456"/>
        <v>#DIV/0!</v>
      </c>
      <c r="HD100" s="2" t="e">
        <f t="shared" si="457"/>
        <v>#DIV/0!</v>
      </c>
      <c r="HE100" s="2" t="e">
        <f t="shared" si="458"/>
        <v>#DIV/0!</v>
      </c>
      <c r="HF100" s="2" t="e">
        <f t="shared" si="459"/>
        <v>#DIV/0!</v>
      </c>
      <c r="HG100" s="2" t="e">
        <f t="shared" si="460"/>
        <v>#DIV/0!</v>
      </c>
      <c r="HH100" s="2" t="e">
        <f t="shared" si="461"/>
        <v>#DIV/0!</v>
      </c>
      <c r="HI100" s="2" t="e">
        <f t="shared" si="462"/>
        <v>#DIV/0!</v>
      </c>
      <c r="HJ100" s="11" t="e">
        <f t="shared" si="463"/>
        <v>#DIV/0!</v>
      </c>
      <c r="HK100" s="60" t="e">
        <f t="shared" si="464"/>
        <v>#DIV/0!</v>
      </c>
      <c r="HL100" s="57"/>
      <c r="HM100" s="57" t="e">
        <f t="shared" si="465"/>
        <v>#DIV/0!</v>
      </c>
      <c r="HN100" s="57" t="e">
        <f t="shared" si="466"/>
        <v>#DIV/0!</v>
      </c>
      <c r="HO100" s="57" t="e">
        <f t="shared" si="467"/>
        <v>#DIV/0!</v>
      </c>
      <c r="HP100" s="57" t="e">
        <f t="shared" si="468"/>
        <v>#DIV/0!</v>
      </c>
      <c r="HQ100" s="57" t="e">
        <f t="shared" si="469"/>
        <v>#DIV/0!</v>
      </c>
      <c r="HR100" s="57"/>
      <c r="HS100" s="57" t="e">
        <f t="shared" si="470"/>
        <v>#DIV/0!</v>
      </c>
      <c r="HT100" s="57" t="e">
        <f t="shared" si="471"/>
        <v>#DIV/0!</v>
      </c>
      <c r="HU100" s="57" t="e">
        <f t="shared" si="472"/>
        <v>#DIV/0!</v>
      </c>
      <c r="HV100" s="57" t="e">
        <f t="shared" si="473"/>
        <v>#DIV/0!</v>
      </c>
      <c r="HW100" s="57" t="e">
        <f t="shared" si="474"/>
        <v>#DIV/0!</v>
      </c>
      <c r="HX100" s="57"/>
      <c r="HY100" s="57" t="e">
        <f t="shared" si="475"/>
        <v>#DIV/0!</v>
      </c>
      <c r="HZ100" s="57" t="e">
        <f t="shared" si="476"/>
        <v>#DIV/0!</v>
      </c>
      <c r="IA100" s="57"/>
      <c r="IB100" s="61">
        <f t="shared" si="477"/>
        <v>0</v>
      </c>
      <c r="IC100" s="57" t="str">
        <f t="shared" si="478"/>
        <v/>
      </c>
      <c r="ID100" s="42"/>
      <c r="IE100" s="2" t="str">
        <f t="shared" si="479"/>
        <v/>
      </c>
      <c r="IF100" s="60" t="e">
        <f t="shared" si="480"/>
        <v>#DIV/0!</v>
      </c>
      <c r="IG100" s="60" t="str">
        <f t="shared" si="481"/>
        <v/>
      </c>
      <c r="IH100" s="60" t="str">
        <f t="shared" si="482"/>
        <v>zinco-</v>
      </c>
      <c r="II100" s="60" t="str">
        <f t="shared" si="483"/>
        <v>mangano-</v>
      </c>
      <c r="IJ100" s="60" t="e">
        <f t="shared" si="484"/>
        <v>#DIV/0!</v>
      </c>
      <c r="IK100" s="60" t="e">
        <f t="shared" si="485"/>
        <v>#DIV/0!</v>
      </c>
      <c r="IL100" s="60" t="e">
        <f t="shared" si="486"/>
        <v>#DIV/0!</v>
      </c>
      <c r="IM100" s="60" t="e">
        <f t="shared" si="487"/>
        <v>#DIV/0!</v>
      </c>
      <c r="IN100" s="60" t="str">
        <f t="shared" si="488"/>
        <v/>
      </c>
      <c r="IO100" s="60" t="str">
        <f t="shared" si="489"/>
        <v/>
      </c>
      <c r="IP100" s="57"/>
      <c r="IQ100" s="57" t="str">
        <f t="shared" si="490"/>
        <v>ERROR!!</v>
      </c>
    </row>
    <row r="101" spans="1:251">
      <c r="A101"/>
      <c r="B101"/>
      <c r="C101"/>
      <c r="D101"/>
      <c r="E101"/>
      <c r="F101" t="s">
        <v>196</v>
      </c>
      <c r="G101" s="69"/>
      <c r="H101" s="69"/>
      <c r="I101" s="69"/>
      <c r="J101" s="69"/>
      <c r="K101"/>
      <c r="L101" s="69"/>
      <c r="M101"/>
      <c r="N101" s="69"/>
      <c r="O101" s="69"/>
      <c r="P101" s="69"/>
      <c r="Q101" s="69"/>
      <c r="R101" s="69"/>
      <c r="S101" s="67"/>
      <c r="T101" s="67"/>
      <c r="U101" s="69"/>
      <c r="V101"/>
      <c r="W101"/>
      <c r="X101" s="29">
        <f t="shared" si="346"/>
        <v>0</v>
      </c>
      <c r="Y101" s="29">
        <f t="shared" si="347"/>
        <v>0</v>
      </c>
      <c r="Z101" s="29" t="e">
        <f t="shared" si="348"/>
        <v>#DIV/0!</v>
      </c>
      <c r="AA101" s="29" t="e">
        <f t="shared" si="349"/>
        <v>#DIV/0!</v>
      </c>
      <c r="AB101" s="29" t="e">
        <f t="shared" si="350"/>
        <v>#DIV/0!</v>
      </c>
      <c r="AC101" s="29" t="e">
        <f t="shared" si="351"/>
        <v>#DIV/0!</v>
      </c>
      <c r="AF101" s="23">
        <v>60.084299999999999</v>
      </c>
      <c r="AG101" s="23">
        <v>79.878799999999998</v>
      </c>
      <c r="AH101" s="23">
        <v>101.96120000000001</v>
      </c>
      <c r="AI101" s="23">
        <v>151.99039999999999</v>
      </c>
      <c r="AJ101" s="23">
        <v>159.69</v>
      </c>
      <c r="AK101" s="23">
        <v>71.846400000000003</v>
      </c>
      <c r="AL101" s="23">
        <v>70.9375</v>
      </c>
      <c r="AM101" s="23">
        <v>40.304400000000001</v>
      </c>
      <c r="AN101" s="23">
        <v>56.077399999999997</v>
      </c>
      <c r="AO101" s="23">
        <v>61.978999999999999</v>
      </c>
      <c r="AP101" s="23">
        <v>94.195999999999998</v>
      </c>
      <c r="AQ101" s="23">
        <v>18.998000000000001</v>
      </c>
      <c r="AR101" s="23">
        <v>35.450000000000003</v>
      </c>
      <c r="AS101" s="23">
        <v>29.88</v>
      </c>
      <c r="AT101" s="23">
        <v>74.691999999999993</v>
      </c>
      <c r="AU101" s="23">
        <v>81.39</v>
      </c>
      <c r="AX101" s="54">
        <f t="shared" si="352"/>
        <v>0</v>
      </c>
      <c r="AY101" s="54">
        <f t="shared" si="353"/>
        <v>0</v>
      </c>
      <c r="AZ101" s="54">
        <f t="shared" si="354"/>
        <v>0</v>
      </c>
      <c r="BA101" s="54">
        <f t="shared" si="355"/>
        <v>0</v>
      </c>
      <c r="BB101" s="54">
        <f t="shared" si="356"/>
        <v>0</v>
      </c>
      <c r="BC101" s="54">
        <f t="shared" si="357"/>
        <v>0</v>
      </c>
      <c r="BD101" s="54">
        <f t="shared" si="358"/>
        <v>0</v>
      </c>
      <c r="BE101" s="54">
        <f t="shared" si="359"/>
        <v>0</v>
      </c>
      <c r="BF101" s="54">
        <f t="shared" si="360"/>
        <v>0</v>
      </c>
      <c r="BG101" s="54">
        <f t="shared" si="361"/>
        <v>0</v>
      </c>
      <c r="BH101" s="54">
        <f t="shared" si="362"/>
        <v>0</v>
      </c>
      <c r="BI101" s="54">
        <f t="shared" si="363"/>
        <v>0</v>
      </c>
      <c r="BJ101" s="54">
        <f t="shared" si="364"/>
        <v>0</v>
      </c>
      <c r="BK101" s="54">
        <f t="shared" si="365"/>
        <v>0</v>
      </c>
      <c r="BL101" s="54">
        <f t="shared" si="366"/>
        <v>0</v>
      </c>
      <c r="BM101" s="42"/>
      <c r="BO101" s="54">
        <f>'Norm-coeff'!$C$2+$AX101*'Norm-coeff'!$D$2+$AY101*'Norm-coeff'!$E$2+$AZ101*'Norm-coeff'!$F$2+$BA101*'Norm-coeff'!$G$2+$BB101*'Norm-coeff'!$H$2+$BC101*'Norm-coeff'!$I$2+$BD101*'Norm-coeff'!$J$2+$BE101*'Norm-coeff'!$K$2+$BF101*'Norm-coeff'!$L$2+$BG101*'Norm-coeff'!$M$2+$BH101*'Norm-coeff'!$N$2+$BI101*'Norm-coeff'!$O$2</f>
        <v>5.4045421474420303</v>
      </c>
      <c r="BP101" s="54">
        <f>'Norm-coeff'!$C$3+$AX101*'Norm-coeff'!$D$3+$AY101*'Norm-coeff'!$E$3+$AZ101*'Norm-coeff'!$F$3+$BA101*'Norm-coeff'!$G$3+$BB101*'Norm-coeff'!$H$3+$BC101*'Norm-coeff'!$I$3+$BD101*'Norm-coeff'!$J$3+$BE101*'Norm-coeff'!$K$3+$BF101*'Norm-coeff'!$L$3+$BG101*'Norm-coeff'!$M$3+$BH101*'Norm-coeff'!$N$3+$BI101*'Norm-coeff'!$O$3</f>
        <v>3.15319116612705</v>
      </c>
      <c r="BQ101" s="54">
        <f>'Norm-coeff'!$C$4+$AX101*'Norm-coeff'!$D$4+$AY101*'Norm-coeff'!$E$4+$AZ101*'Norm-coeff'!$F$4+$BA101*'Norm-coeff'!$G$4+$BB101*'Norm-coeff'!$H$4+$BC101*'Norm-coeff'!$I$4+$BD101*'Norm-coeff'!$J$4+$BE101*'Norm-coeff'!$K$4+$BF101*'Norm-coeff'!$L$4+$BG101*'Norm-coeff'!$M$4+$BH101*'Norm-coeff'!$N$4+$BI101*'Norm-coeff'!$O$4</f>
        <v>1.42115649462768</v>
      </c>
      <c r="BR101" s="54">
        <f>'Norm-coeff'!$C$5+$AX101*'Norm-coeff'!$D$5+$AY101*'Norm-coeff'!$E$5+$AZ101*'Norm-coeff'!$F$5+$BA101*'Norm-coeff'!$G$5+$BB101*'Norm-coeff'!$H$5+$BC101*'Norm-coeff'!$I$5+$BD101*'Norm-coeff'!$J$5+$BE101*'Norm-coeff'!$K$5+$BF101*'Norm-coeff'!$L$5+$BG101*'Norm-coeff'!$M$5+$BH101*'Norm-coeff'!$N$5+$BI101*'Norm-coeff'!$O$5</f>
        <v>1.0553329241296201</v>
      </c>
      <c r="BS101" s="54">
        <f>'Norm-coeff'!$C$6+$AX101*'Norm-coeff'!$D$6+$AY101*'Norm-coeff'!$E$6+$AZ101*'Norm-coeff'!$F$6+$BA101*'Norm-coeff'!$G$6+$BB101*'Norm-coeff'!$H$6+$BC101*'Norm-coeff'!$I$6+$BD101*'Norm-coeff'!$J$6+$BE101*'Norm-coeff'!$K$6+$BF101*'Norm-coeff'!$L$6+$BG101*'Norm-coeff'!$M$6+$BH101*'Norm-coeff'!$N$6+$BI101*'Norm-coeff'!$O$6</f>
        <v>-1.48700885495103E-2</v>
      </c>
      <c r="BT101" s="54">
        <f>'Norm-coeff'!$C$7+$AX101*'Norm-coeff'!$D$7+$AY101*'Norm-coeff'!$E$7+$AZ101*'Norm-coeff'!$F$7+$BA101*'Norm-coeff'!$G$7+$BB101*'Norm-coeff'!$H$7+$BC101*'Norm-coeff'!$I$7+$BD101*'Norm-coeff'!$J$7+$BE101*'Norm-coeff'!$K$7+$BF101*'Norm-coeff'!$L$7+$BG101*'Norm-coeff'!$M$7+$BH101*'Norm-coeff'!$N$7+$BI101*'Norm-coeff'!$O$7</f>
        <v>2.0907583608832998</v>
      </c>
      <c r="BU101" s="54">
        <f>'Norm-coeff'!$C$8+$AX101*'Norm-coeff'!$D$8+$AY101*'Norm-coeff'!$E$8+$AZ101*'Norm-coeff'!$F$8+$BA101*'Norm-coeff'!$G$8+$BB101*'Norm-coeff'!$H$8+$BC101*'Norm-coeff'!$I$8+$BD101*'Norm-coeff'!$J$8+$BE101*'Norm-coeff'!$K$8+$BF101*'Norm-coeff'!$L$8+$BG101*'Norm-coeff'!$M$8+$BH101*'Norm-coeff'!$N$8+$BI101*'Norm-coeff'!$O$8</f>
        <v>0.65894159836244504</v>
      </c>
      <c r="BV101" s="54">
        <f>'Norm-coeff'!$C$9+$AX101*'Norm-coeff'!$D$9+$AY101*'Norm-coeff'!$E$9+$AZ101*'Norm-coeff'!$F$9+$BA101*'Norm-coeff'!$G$9+$BB101*'Norm-coeff'!$H$9+$BC101*'Norm-coeff'!$I$9+$BD101*'Norm-coeff'!$J$9+$BE101*'Norm-coeff'!$K$9+$BF101*'Norm-coeff'!$L$9+$BG101*'Norm-coeff'!$M$9+$BH101*'Norm-coeff'!$N$9+$BI101*'Norm-coeff'!$O$9</f>
        <v>1.48961085014701</v>
      </c>
      <c r="BW101" s="54">
        <f>'Norm-coeff'!$C$10+$AX101*'Norm-coeff'!$D$10+$AY101*'Norm-coeff'!$E$10+$AZ101*'Norm-coeff'!$F$10+$BA101*'Norm-coeff'!$G$10+$BB101*'Norm-coeff'!$H$10+$BC101*'Norm-coeff'!$I$10+$BD101*'Norm-coeff'!$J$10+$BE101*'Norm-coeff'!$K$10+$BF101*'Norm-coeff'!$L$10+$BG101*'Norm-coeff'!$M$10+$BH101*'Norm-coeff'!$N$10+$BI101*'Norm-coeff'!$O$10</f>
        <v>1.42058735749591</v>
      </c>
      <c r="BX101" s="54">
        <f>'Norm-coeff'!$C$11+$AX101*'Norm-coeff'!$D$11+$AY101*'Norm-coeff'!$E$11+$AZ101*'Norm-coeff'!$F$11+$BA101*'Norm-coeff'!$G$11+$BB101*'Norm-coeff'!$H$11+$BC101*'Norm-coeff'!$I$11+$BD101*'Norm-coeff'!$J$11+$BE101*'Norm-coeff'!$K$11+$BF101*'Norm-coeff'!$L$11+$BG101*'Norm-coeff'!$M$11+$BH101*'Norm-coeff'!$N$11+$BI101*'Norm-coeff'!$O$11</f>
        <v>0.221233014421479</v>
      </c>
      <c r="BY101" s="54">
        <f>'Norm-coeff'!$C$12+$AX101*'Norm-coeff'!$D$12+$AY101*'Norm-coeff'!$E$12+$AZ101*'Norm-coeff'!$F$12+$BA101*'Norm-coeff'!$G$12+$BB101*'Norm-coeff'!$H$12+$BC101*'Norm-coeff'!$I$12+$BD101*'Norm-coeff'!$J$12+$BE101*'Norm-coeff'!$K$12+$BF101*'Norm-coeff'!$L$12+$BG101*'Norm-coeff'!$M$12+$BH101*'Norm-coeff'!$N$12+$BI101*'Norm-coeff'!$O$12</f>
        <v>0.283527502056037</v>
      </c>
      <c r="BZ101" s="54">
        <f>'Norm-coeff'!$C$13+$AX101*'Norm-coeff'!$D$13+$AY101*'Norm-coeff'!$E$13+$AZ101*'Norm-coeff'!$F$13+$BA101*'Norm-coeff'!$G$13+$BB101*'Norm-coeff'!$H$13+$BC101*'Norm-coeff'!$I$13+$BD101*'Norm-coeff'!$J$13+$BE101*'Norm-coeff'!$K$13+$BF101*'Norm-coeff'!$L$13+$BG101*'Norm-coeff'!$M$13+$BH101*'Norm-coeff'!$N$13+$BI101*'Norm-coeff'!$O$13</f>
        <v>-4.1864930554451202E-2</v>
      </c>
      <c r="CA101" s="54">
        <f>'Norm-coeff'!$C$14+$AX101*'Norm-coeff'!$D$14+$AY101*'Norm-coeff'!$E$14+$AZ101*'Norm-coeff'!$F$14+$BA101*'Norm-coeff'!$G$14+$BB101*'Norm-coeff'!$H$14+$BC101*'Norm-coeff'!$I$14+$BD101*'Norm-coeff'!$J$14+$BE101*'Norm-coeff'!$K$14+$BF101*'Norm-coeff'!$L$14+$BG101*'Norm-coeff'!$M$14+$BH101*'Norm-coeff'!$N$14+$BI101*'Norm-coeff'!$O$14</f>
        <v>4.2526983164477103</v>
      </c>
      <c r="CC101" s="54">
        <f t="shared" si="491"/>
        <v>0</v>
      </c>
      <c r="CG101" s="54">
        <f t="shared" si="367"/>
        <v>0</v>
      </c>
      <c r="CH101" s="54">
        <f t="shared" si="345"/>
        <v>0</v>
      </c>
      <c r="CI101" s="54">
        <f t="shared" si="368"/>
        <v>0</v>
      </c>
      <c r="CJ101" s="56">
        <f t="shared" si="369"/>
        <v>0</v>
      </c>
      <c r="CK101" s="54">
        <f t="shared" si="370"/>
        <v>0</v>
      </c>
      <c r="CL101" s="54">
        <f t="shared" si="371"/>
        <v>0</v>
      </c>
      <c r="CM101" s="54">
        <f t="shared" si="372"/>
        <v>0</v>
      </c>
      <c r="CN101" s="54">
        <f t="shared" si="373"/>
        <v>0</v>
      </c>
      <c r="CO101" s="54">
        <f t="shared" si="374"/>
        <v>0</v>
      </c>
      <c r="CP101" s="54">
        <f t="shared" si="375"/>
        <v>0</v>
      </c>
      <c r="CQ101" s="54">
        <f t="shared" si="376"/>
        <v>0</v>
      </c>
      <c r="CR101" s="54">
        <f t="shared" si="377"/>
        <v>0</v>
      </c>
      <c r="CS101" s="54">
        <f t="shared" si="378"/>
        <v>0</v>
      </c>
      <c r="CU101" s="54">
        <f t="shared" si="379"/>
        <v>0</v>
      </c>
      <c r="CV101" s="54">
        <f t="shared" si="380"/>
        <v>0</v>
      </c>
      <c r="CW101" s="54">
        <f t="shared" si="381"/>
        <v>0</v>
      </c>
      <c r="CX101" s="54">
        <f t="shared" si="382"/>
        <v>0</v>
      </c>
      <c r="CZ101" s="54">
        <f t="shared" si="383"/>
        <v>0</v>
      </c>
      <c r="DA101" s="54">
        <f t="shared" si="384"/>
        <v>0</v>
      </c>
      <c r="DB101" s="54">
        <f t="shared" si="385"/>
        <v>0</v>
      </c>
      <c r="DC101" s="54">
        <f t="shared" si="386"/>
        <v>0</v>
      </c>
      <c r="DD101" s="54">
        <f t="shared" si="387"/>
        <v>0</v>
      </c>
      <c r="DE101" s="54">
        <f t="shared" si="388"/>
        <v>0</v>
      </c>
      <c r="DF101" s="54">
        <f t="shared" si="389"/>
        <v>0</v>
      </c>
      <c r="DG101" s="54">
        <f t="shared" si="390"/>
        <v>2</v>
      </c>
      <c r="DH101" s="71">
        <f t="shared" si="391"/>
        <v>0</v>
      </c>
      <c r="DI101" s="71">
        <f t="shared" si="392"/>
        <v>0</v>
      </c>
      <c r="DJ101" s="54">
        <f t="shared" si="393"/>
        <v>0</v>
      </c>
      <c r="DK101" s="54">
        <f t="shared" si="394"/>
        <v>2</v>
      </c>
      <c r="DL101" s="4">
        <f t="shared" si="319"/>
        <v>0</v>
      </c>
      <c r="DM101" s="3">
        <f t="shared" si="395"/>
        <v>0</v>
      </c>
      <c r="DN101" s="3">
        <f t="shared" si="396"/>
        <v>0</v>
      </c>
      <c r="DO101" s="4" t="e">
        <f t="shared" si="397"/>
        <v>#DIV/0!</v>
      </c>
      <c r="DP101" s="57"/>
      <c r="DQ101" s="57"/>
      <c r="DR101" s="56">
        <f t="shared" si="320"/>
        <v>2</v>
      </c>
      <c r="DS101" s="56">
        <f t="shared" si="321"/>
        <v>0</v>
      </c>
      <c r="DT101" s="38">
        <f t="shared" si="322"/>
        <v>0</v>
      </c>
      <c r="DU101" s="38">
        <f t="shared" si="398"/>
        <v>2</v>
      </c>
      <c r="DV101" s="38">
        <f t="shared" si="323"/>
        <v>0</v>
      </c>
      <c r="DW101" s="39">
        <f t="shared" si="324"/>
        <v>0</v>
      </c>
      <c r="DX101" s="39">
        <f t="shared" si="325"/>
        <v>0</v>
      </c>
      <c r="DY101" s="39">
        <f t="shared" si="326"/>
        <v>0</v>
      </c>
      <c r="DZ101" s="39">
        <f t="shared" si="327"/>
        <v>0</v>
      </c>
      <c r="EA101" s="39">
        <f t="shared" si="328"/>
        <v>0</v>
      </c>
      <c r="EB101" s="37" t="e">
        <f t="shared" si="399"/>
        <v>#DIV/0!</v>
      </c>
      <c r="EC101" s="37" t="e">
        <f t="shared" si="400"/>
        <v>#DIV/0!</v>
      </c>
      <c r="ED101" s="37" t="e">
        <f t="shared" si="401"/>
        <v>#DIV/0!</v>
      </c>
      <c r="EE101" s="37" t="e">
        <f t="shared" si="402"/>
        <v>#DIV/0!</v>
      </c>
      <c r="EF101" s="39" t="e">
        <f t="shared" si="403"/>
        <v>#DIV/0!</v>
      </c>
      <c r="EG101" s="37" t="e">
        <f t="shared" si="404"/>
        <v>#DIV/0!</v>
      </c>
      <c r="EH101" s="37" t="e">
        <f t="shared" si="405"/>
        <v>#DIV/0!</v>
      </c>
      <c r="EI101" s="11" t="b">
        <f t="shared" si="406"/>
        <v>1</v>
      </c>
      <c r="EJ101" s="11" t="b">
        <f t="shared" si="407"/>
        <v>0</v>
      </c>
      <c r="EK101" s="39" t="e">
        <f t="shared" si="408"/>
        <v>#DIV/0!</v>
      </c>
      <c r="EL101" s="39" t="e">
        <f t="shared" si="409"/>
        <v>#DIV/0!</v>
      </c>
      <c r="EM101" s="39" t="e">
        <f t="shared" si="410"/>
        <v>#DIV/0!</v>
      </c>
      <c r="EN101" s="39" t="e">
        <f t="shared" si="411"/>
        <v>#DIV/0!</v>
      </c>
      <c r="EO101" s="39" t="e">
        <f t="shared" si="412"/>
        <v>#DIV/0!</v>
      </c>
      <c r="EP101" s="39" t="e">
        <f t="shared" si="413"/>
        <v>#DIV/0!</v>
      </c>
      <c r="EQ101" s="39" t="e">
        <f t="shared" si="414"/>
        <v>#DIV/0!</v>
      </c>
      <c r="ER101" s="39" t="e">
        <f t="shared" si="415"/>
        <v>#DIV/0!</v>
      </c>
      <c r="ES101" s="58" t="str">
        <f t="shared" si="416"/>
        <v>(OH,F,Cl)-dominate amphibole</v>
      </c>
      <c r="ET101" s="58" t="e">
        <f t="shared" si="417"/>
        <v>#N/A</v>
      </c>
      <c r="EU101" s="56">
        <f t="shared" si="329"/>
        <v>0</v>
      </c>
      <c r="EV101" s="56">
        <f t="shared" si="330"/>
        <v>0</v>
      </c>
      <c r="EW101" s="56">
        <f t="shared" si="331"/>
        <v>0</v>
      </c>
      <c r="EX101" s="56">
        <f t="shared" si="332"/>
        <v>0</v>
      </c>
      <c r="EY101" s="56">
        <f t="shared" si="333"/>
        <v>0</v>
      </c>
      <c r="EZ101" s="56">
        <f t="shared" si="334"/>
        <v>0</v>
      </c>
      <c r="FA101" s="39">
        <f t="shared" si="335"/>
        <v>0</v>
      </c>
      <c r="FB101" s="39">
        <f t="shared" si="336"/>
        <v>0</v>
      </c>
      <c r="FC101" s="54">
        <f t="shared" si="337"/>
        <v>0</v>
      </c>
      <c r="FD101" s="54">
        <f t="shared" si="338"/>
        <v>0</v>
      </c>
      <c r="FE101" s="39">
        <f t="shared" si="339"/>
        <v>0</v>
      </c>
      <c r="FF101" s="54">
        <f t="shared" si="340"/>
        <v>0</v>
      </c>
      <c r="FG101" s="39">
        <f t="shared" si="341"/>
        <v>0</v>
      </c>
      <c r="FH101" s="39">
        <f t="shared" si="418"/>
        <v>0</v>
      </c>
      <c r="FI101" s="39">
        <f t="shared" si="419"/>
        <v>0</v>
      </c>
      <c r="FJ101" s="39">
        <f t="shared" si="420"/>
        <v>0</v>
      </c>
      <c r="FK101" s="39" t="e">
        <f t="shared" si="421"/>
        <v>#DIV/0!</v>
      </c>
      <c r="FL101" s="39" t="e">
        <f t="shared" si="422"/>
        <v>#DIV/0!</v>
      </c>
      <c r="FM101" s="39" t="e">
        <f t="shared" si="423"/>
        <v>#DIV/0!</v>
      </c>
      <c r="FN101" s="39">
        <f t="shared" si="424"/>
        <v>1</v>
      </c>
      <c r="FO101" s="39">
        <f t="shared" si="342"/>
        <v>0</v>
      </c>
      <c r="FP101" s="39">
        <f t="shared" si="343"/>
        <v>0</v>
      </c>
      <c r="FQ101" s="39">
        <f t="shared" si="344"/>
        <v>0</v>
      </c>
      <c r="FR101" s="39">
        <f t="shared" si="425"/>
        <v>0</v>
      </c>
      <c r="FS101" s="39">
        <f t="shared" si="426"/>
        <v>0</v>
      </c>
      <c r="FU101" s="39" t="e">
        <f t="shared" si="427"/>
        <v>#DIV/0!</v>
      </c>
      <c r="FV101" s="39" t="e">
        <f t="shared" si="428"/>
        <v>#DIV/0!</v>
      </c>
      <c r="FW101" s="39" t="e">
        <f t="shared" si="429"/>
        <v>#DIV/0!</v>
      </c>
      <c r="FY101" s="39" t="e">
        <f t="shared" si="430"/>
        <v>#DIV/0!</v>
      </c>
      <c r="FZ101" s="39" t="e">
        <f t="shared" si="431"/>
        <v>#DIV/0!</v>
      </c>
      <c r="GA101" s="39" t="e">
        <f t="shared" si="432"/>
        <v>#DIV/0!</v>
      </c>
      <c r="GB101" s="39" t="e">
        <f t="shared" si="433"/>
        <v>#DIV/0!</v>
      </c>
      <c r="GC101" s="39" t="e">
        <f t="shared" si="434"/>
        <v>#DIV/0!</v>
      </c>
      <c r="GD101" s="39" t="e">
        <f t="shared" si="435"/>
        <v>#DIV/0!</v>
      </c>
      <c r="GE101" s="39" t="e">
        <f t="shared" si="436"/>
        <v>#DIV/0!</v>
      </c>
      <c r="GF101" s="39" t="e">
        <f t="shared" si="437"/>
        <v>#DIV/0!</v>
      </c>
      <c r="GG101" s="39" t="e">
        <f t="shared" si="438"/>
        <v>#DIV/0!</v>
      </c>
      <c r="GH101" s="39" t="e">
        <f t="shared" si="439"/>
        <v>#DIV/0!</v>
      </c>
      <c r="GI101" s="39"/>
      <c r="GJ101" s="39" t="e">
        <f t="shared" si="440"/>
        <v>#DIV/0!</v>
      </c>
      <c r="GK101" s="39" t="e">
        <f t="shared" si="441"/>
        <v>#DIV/0!</v>
      </c>
      <c r="GL101" s="39" t="e">
        <f t="shared" si="442"/>
        <v>#DIV/0!</v>
      </c>
      <c r="GM101" s="39" t="e">
        <f t="shared" si="443"/>
        <v>#DIV/0!</v>
      </c>
      <c r="GN101" s="39" t="e">
        <f t="shared" si="444"/>
        <v>#DIV/0!</v>
      </c>
      <c r="GO101" s="57"/>
      <c r="GP101" s="57" t="e">
        <f t="shared" si="445"/>
        <v>#DIV/0!</v>
      </c>
      <c r="GQ101" s="59" t="e">
        <f t="shared" si="446"/>
        <v>#DIV/0!</v>
      </c>
      <c r="GR101" s="41" t="e">
        <f t="shared" si="447"/>
        <v>#DIV/0!</v>
      </c>
      <c r="GS101" s="57" t="e">
        <f t="shared" si="448"/>
        <v>#DIV/0!</v>
      </c>
      <c r="GT101" s="57" t="e">
        <f t="shared" si="449"/>
        <v>#DIV/0!</v>
      </c>
      <c r="GU101" s="57" t="e">
        <f t="shared" si="450"/>
        <v>#DIV/0!</v>
      </c>
      <c r="GV101" s="57"/>
      <c r="GW101" s="42" t="e">
        <f t="shared" si="451"/>
        <v>#DIV/0!</v>
      </c>
      <c r="GX101" s="42" t="e">
        <f t="shared" si="452"/>
        <v>#DIV/0!</v>
      </c>
      <c r="GY101" s="42" t="e">
        <f t="shared" si="453"/>
        <v>#DIV/0!</v>
      </c>
      <c r="GZ101" s="57"/>
      <c r="HA101" s="2" t="e">
        <f t="shared" si="454"/>
        <v>#DIV/0!</v>
      </c>
      <c r="HB101" s="2" t="e">
        <f t="shared" si="455"/>
        <v>#DIV/0!</v>
      </c>
      <c r="HC101" s="2" t="e">
        <f t="shared" si="456"/>
        <v>#DIV/0!</v>
      </c>
      <c r="HD101" s="2" t="e">
        <f t="shared" si="457"/>
        <v>#DIV/0!</v>
      </c>
      <c r="HE101" s="2" t="e">
        <f t="shared" si="458"/>
        <v>#DIV/0!</v>
      </c>
      <c r="HF101" s="2" t="e">
        <f t="shared" si="459"/>
        <v>#DIV/0!</v>
      </c>
      <c r="HG101" s="2" t="e">
        <f t="shared" si="460"/>
        <v>#DIV/0!</v>
      </c>
      <c r="HH101" s="2" t="e">
        <f t="shared" si="461"/>
        <v>#DIV/0!</v>
      </c>
      <c r="HI101" s="2" t="e">
        <f t="shared" si="462"/>
        <v>#DIV/0!</v>
      </c>
      <c r="HJ101" s="11" t="e">
        <f t="shared" si="463"/>
        <v>#DIV/0!</v>
      </c>
      <c r="HK101" s="60" t="e">
        <f t="shared" si="464"/>
        <v>#DIV/0!</v>
      </c>
      <c r="HL101" s="57"/>
      <c r="HM101" s="57" t="e">
        <f t="shared" si="465"/>
        <v>#DIV/0!</v>
      </c>
      <c r="HN101" s="57" t="e">
        <f t="shared" si="466"/>
        <v>#DIV/0!</v>
      </c>
      <c r="HO101" s="57" t="e">
        <f t="shared" si="467"/>
        <v>#DIV/0!</v>
      </c>
      <c r="HP101" s="57" t="e">
        <f t="shared" si="468"/>
        <v>#DIV/0!</v>
      </c>
      <c r="HQ101" s="57" t="e">
        <f t="shared" si="469"/>
        <v>#DIV/0!</v>
      </c>
      <c r="HR101" s="57"/>
      <c r="HS101" s="57" t="e">
        <f t="shared" si="470"/>
        <v>#DIV/0!</v>
      </c>
      <c r="HT101" s="57" t="e">
        <f t="shared" si="471"/>
        <v>#DIV/0!</v>
      </c>
      <c r="HU101" s="57" t="e">
        <f t="shared" si="472"/>
        <v>#DIV/0!</v>
      </c>
      <c r="HV101" s="57" t="e">
        <f t="shared" si="473"/>
        <v>#DIV/0!</v>
      </c>
      <c r="HW101" s="57" t="e">
        <f t="shared" si="474"/>
        <v>#DIV/0!</v>
      </c>
      <c r="HX101" s="57"/>
      <c r="HY101" s="57" t="e">
        <f t="shared" si="475"/>
        <v>#DIV/0!</v>
      </c>
      <c r="HZ101" s="57" t="e">
        <f t="shared" si="476"/>
        <v>#DIV/0!</v>
      </c>
      <c r="IA101" s="57"/>
      <c r="IB101" s="61">
        <f t="shared" si="477"/>
        <v>0</v>
      </c>
      <c r="IC101" s="57" t="str">
        <f t="shared" si="478"/>
        <v/>
      </c>
      <c r="ID101" s="42"/>
      <c r="IE101" s="2" t="str">
        <f t="shared" si="479"/>
        <v/>
      </c>
      <c r="IF101" s="60" t="e">
        <f t="shared" si="480"/>
        <v>#DIV/0!</v>
      </c>
      <c r="IG101" s="60" t="str">
        <f t="shared" si="481"/>
        <v/>
      </c>
      <c r="IH101" s="60" t="str">
        <f t="shared" si="482"/>
        <v>zinco-</v>
      </c>
      <c r="II101" s="60" t="str">
        <f t="shared" si="483"/>
        <v>mangano-</v>
      </c>
      <c r="IJ101" s="60" t="e">
        <f t="shared" si="484"/>
        <v>#DIV/0!</v>
      </c>
      <c r="IK101" s="60" t="e">
        <f t="shared" si="485"/>
        <v>#DIV/0!</v>
      </c>
      <c r="IL101" s="60" t="e">
        <f t="shared" si="486"/>
        <v>#DIV/0!</v>
      </c>
      <c r="IM101" s="60" t="e">
        <f t="shared" si="487"/>
        <v>#DIV/0!</v>
      </c>
      <c r="IN101" s="60" t="str">
        <f t="shared" si="488"/>
        <v/>
      </c>
      <c r="IO101" s="60" t="str">
        <f t="shared" si="489"/>
        <v/>
      </c>
      <c r="IP101" s="57"/>
      <c r="IQ101" s="57" t="str">
        <f t="shared" si="490"/>
        <v>ERROR!!</v>
      </c>
    </row>
    <row r="102" spans="1:251">
      <c r="A102"/>
      <c r="B102"/>
      <c r="C102"/>
      <c r="D102"/>
      <c r="E102"/>
      <c r="F102" t="s">
        <v>196</v>
      </c>
      <c r="G102" s="69"/>
      <c r="H102" s="69"/>
      <c r="I102" s="69"/>
      <c r="J102" s="69"/>
      <c r="K102"/>
      <c r="L102" s="69"/>
      <c r="M102"/>
      <c r="N102" s="69"/>
      <c r="O102" s="69"/>
      <c r="P102" s="69"/>
      <c r="Q102" s="69"/>
      <c r="R102" s="69"/>
      <c r="S102" s="67"/>
      <c r="T102" s="67"/>
      <c r="U102" s="69"/>
      <c r="V102"/>
      <c r="W102"/>
      <c r="X102" s="29">
        <f t="shared" si="346"/>
        <v>0</v>
      </c>
      <c r="Y102" s="29">
        <f t="shared" si="347"/>
        <v>0</v>
      </c>
      <c r="Z102" s="29" t="e">
        <f t="shared" si="348"/>
        <v>#DIV/0!</v>
      </c>
      <c r="AA102" s="29" t="e">
        <f t="shared" si="349"/>
        <v>#DIV/0!</v>
      </c>
      <c r="AB102" s="29" t="e">
        <f t="shared" si="350"/>
        <v>#DIV/0!</v>
      </c>
      <c r="AC102" s="29" t="e">
        <f t="shared" si="351"/>
        <v>#DIV/0!</v>
      </c>
      <c r="AF102" s="23">
        <v>60.084299999999999</v>
      </c>
      <c r="AG102" s="23">
        <v>79.878799999999998</v>
      </c>
      <c r="AH102" s="23">
        <v>101.96120000000001</v>
      </c>
      <c r="AI102" s="23">
        <v>151.99039999999999</v>
      </c>
      <c r="AJ102" s="23">
        <v>159.69</v>
      </c>
      <c r="AK102" s="23">
        <v>71.846400000000003</v>
      </c>
      <c r="AL102" s="23">
        <v>70.9375</v>
      </c>
      <c r="AM102" s="23">
        <v>40.304400000000001</v>
      </c>
      <c r="AN102" s="23">
        <v>56.077399999999997</v>
      </c>
      <c r="AO102" s="23">
        <v>61.978999999999999</v>
      </c>
      <c r="AP102" s="23">
        <v>94.195999999999998</v>
      </c>
      <c r="AQ102" s="23">
        <v>18.998000000000001</v>
      </c>
      <c r="AR102" s="23">
        <v>35.450000000000003</v>
      </c>
      <c r="AS102" s="23">
        <v>29.88</v>
      </c>
      <c r="AT102" s="23">
        <v>74.691999999999993</v>
      </c>
      <c r="AU102" s="23">
        <v>81.39</v>
      </c>
      <c r="AX102" s="54">
        <f t="shared" si="352"/>
        <v>0</v>
      </c>
      <c r="AY102" s="54">
        <f t="shared" si="353"/>
        <v>0</v>
      </c>
      <c r="AZ102" s="54">
        <f t="shared" si="354"/>
        <v>0</v>
      </c>
      <c r="BA102" s="54">
        <f t="shared" si="355"/>
        <v>0</v>
      </c>
      <c r="BB102" s="54">
        <f t="shared" si="356"/>
        <v>0</v>
      </c>
      <c r="BC102" s="54">
        <f t="shared" si="357"/>
        <v>0</v>
      </c>
      <c r="BD102" s="54">
        <f t="shared" si="358"/>
        <v>0</v>
      </c>
      <c r="BE102" s="54">
        <f t="shared" si="359"/>
        <v>0</v>
      </c>
      <c r="BF102" s="54">
        <f t="shared" si="360"/>
        <v>0</v>
      </c>
      <c r="BG102" s="54">
        <f t="shared" si="361"/>
        <v>0</v>
      </c>
      <c r="BH102" s="54">
        <f t="shared" si="362"/>
        <v>0</v>
      </c>
      <c r="BI102" s="54">
        <f t="shared" si="363"/>
        <v>0</v>
      </c>
      <c r="BJ102" s="54">
        <f t="shared" si="364"/>
        <v>0</v>
      </c>
      <c r="BK102" s="54">
        <f t="shared" si="365"/>
        <v>0</v>
      </c>
      <c r="BL102" s="54">
        <f t="shared" si="366"/>
        <v>0</v>
      </c>
      <c r="BM102" s="42"/>
      <c r="BO102" s="54">
        <f>'Norm-coeff'!$C$2+$AX102*'Norm-coeff'!$D$2+$AY102*'Norm-coeff'!$E$2+$AZ102*'Norm-coeff'!$F$2+$BA102*'Norm-coeff'!$G$2+$BB102*'Norm-coeff'!$H$2+$BC102*'Norm-coeff'!$I$2+$BD102*'Norm-coeff'!$J$2+$BE102*'Norm-coeff'!$K$2+$BF102*'Norm-coeff'!$L$2+$BG102*'Norm-coeff'!$M$2+$BH102*'Norm-coeff'!$N$2+$BI102*'Norm-coeff'!$O$2</f>
        <v>5.4045421474420303</v>
      </c>
      <c r="BP102" s="54">
        <f>'Norm-coeff'!$C$3+$AX102*'Norm-coeff'!$D$3+$AY102*'Norm-coeff'!$E$3+$AZ102*'Norm-coeff'!$F$3+$BA102*'Norm-coeff'!$G$3+$BB102*'Norm-coeff'!$H$3+$BC102*'Norm-coeff'!$I$3+$BD102*'Norm-coeff'!$J$3+$BE102*'Norm-coeff'!$K$3+$BF102*'Norm-coeff'!$L$3+$BG102*'Norm-coeff'!$M$3+$BH102*'Norm-coeff'!$N$3+$BI102*'Norm-coeff'!$O$3</f>
        <v>3.15319116612705</v>
      </c>
      <c r="BQ102" s="54">
        <f>'Norm-coeff'!$C$4+$AX102*'Norm-coeff'!$D$4+$AY102*'Norm-coeff'!$E$4+$AZ102*'Norm-coeff'!$F$4+$BA102*'Norm-coeff'!$G$4+$BB102*'Norm-coeff'!$H$4+$BC102*'Norm-coeff'!$I$4+$BD102*'Norm-coeff'!$J$4+$BE102*'Norm-coeff'!$K$4+$BF102*'Norm-coeff'!$L$4+$BG102*'Norm-coeff'!$M$4+$BH102*'Norm-coeff'!$N$4+$BI102*'Norm-coeff'!$O$4</f>
        <v>1.42115649462768</v>
      </c>
      <c r="BR102" s="54">
        <f>'Norm-coeff'!$C$5+$AX102*'Norm-coeff'!$D$5+$AY102*'Norm-coeff'!$E$5+$AZ102*'Norm-coeff'!$F$5+$BA102*'Norm-coeff'!$G$5+$BB102*'Norm-coeff'!$H$5+$BC102*'Norm-coeff'!$I$5+$BD102*'Norm-coeff'!$J$5+$BE102*'Norm-coeff'!$K$5+$BF102*'Norm-coeff'!$L$5+$BG102*'Norm-coeff'!$M$5+$BH102*'Norm-coeff'!$N$5+$BI102*'Norm-coeff'!$O$5</f>
        <v>1.0553329241296201</v>
      </c>
      <c r="BS102" s="54">
        <f>'Norm-coeff'!$C$6+$AX102*'Norm-coeff'!$D$6+$AY102*'Norm-coeff'!$E$6+$AZ102*'Norm-coeff'!$F$6+$BA102*'Norm-coeff'!$G$6+$BB102*'Norm-coeff'!$H$6+$BC102*'Norm-coeff'!$I$6+$BD102*'Norm-coeff'!$J$6+$BE102*'Norm-coeff'!$K$6+$BF102*'Norm-coeff'!$L$6+$BG102*'Norm-coeff'!$M$6+$BH102*'Norm-coeff'!$N$6+$BI102*'Norm-coeff'!$O$6</f>
        <v>-1.48700885495103E-2</v>
      </c>
      <c r="BT102" s="54">
        <f>'Norm-coeff'!$C$7+$AX102*'Norm-coeff'!$D$7+$AY102*'Norm-coeff'!$E$7+$AZ102*'Norm-coeff'!$F$7+$BA102*'Norm-coeff'!$G$7+$BB102*'Norm-coeff'!$H$7+$BC102*'Norm-coeff'!$I$7+$BD102*'Norm-coeff'!$J$7+$BE102*'Norm-coeff'!$K$7+$BF102*'Norm-coeff'!$L$7+$BG102*'Norm-coeff'!$M$7+$BH102*'Norm-coeff'!$N$7+$BI102*'Norm-coeff'!$O$7</f>
        <v>2.0907583608832998</v>
      </c>
      <c r="BU102" s="54">
        <f>'Norm-coeff'!$C$8+$AX102*'Norm-coeff'!$D$8+$AY102*'Norm-coeff'!$E$8+$AZ102*'Norm-coeff'!$F$8+$BA102*'Norm-coeff'!$G$8+$BB102*'Norm-coeff'!$H$8+$BC102*'Norm-coeff'!$I$8+$BD102*'Norm-coeff'!$J$8+$BE102*'Norm-coeff'!$K$8+$BF102*'Norm-coeff'!$L$8+$BG102*'Norm-coeff'!$M$8+$BH102*'Norm-coeff'!$N$8+$BI102*'Norm-coeff'!$O$8</f>
        <v>0.65894159836244504</v>
      </c>
      <c r="BV102" s="54">
        <f>'Norm-coeff'!$C$9+$AX102*'Norm-coeff'!$D$9+$AY102*'Norm-coeff'!$E$9+$AZ102*'Norm-coeff'!$F$9+$BA102*'Norm-coeff'!$G$9+$BB102*'Norm-coeff'!$H$9+$BC102*'Norm-coeff'!$I$9+$BD102*'Norm-coeff'!$J$9+$BE102*'Norm-coeff'!$K$9+$BF102*'Norm-coeff'!$L$9+$BG102*'Norm-coeff'!$M$9+$BH102*'Norm-coeff'!$N$9+$BI102*'Norm-coeff'!$O$9</f>
        <v>1.48961085014701</v>
      </c>
      <c r="BW102" s="54">
        <f>'Norm-coeff'!$C$10+$AX102*'Norm-coeff'!$D$10+$AY102*'Norm-coeff'!$E$10+$AZ102*'Norm-coeff'!$F$10+$BA102*'Norm-coeff'!$G$10+$BB102*'Norm-coeff'!$H$10+$BC102*'Norm-coeff'!$I$10+$BD102*'Norm-coeff'!$J$10+$BE102*'Norm-coeff'!$K$10+$BF102*'Norm-coeff'!$L$10+$BG102*'Norm-coeff'!$M$10+$BH102*'Norm-coeff'!$N$10+$BI102*'Norm-coeff'!$O$10</f>
        <v>1.42058735749591</v>
      </c>
      <c r="BX102" s="54">
        <f>'Norm-coeff'!$C$11+$AX102*'Norm-coeff'!$D$11+$AY102*'Norm-coeff'!$E$11+$AZ102*'Norm-coeff'!$F$11+$BA102*'Norm-coeff'!$G$11+$BB102*'Norm-coeff'!$H$11+$BC102*'Norm-coeff'!$I$11+$BD102*'Norm-coeff'!$J$11+$BE102*'Norm-coeff'!$K$11+$BF102*'Norm-coeff'!$L$11+$BG102*'Norm-coeff'!$M$11+$BH102*'Norm-coeff'!$N$11+$BI102*'Norm-coeff'!$O$11</f>
        <v>0.221233014421479</v>
      </c>
      <c r="BY102" s="54">
        <f>'Norm-coeff'!$C$12+$AX102*'Norm-coeff'!$D$12+$AY102*'Norm-coeff'!$E$12+$AZ102*'Norm-coeff'!$F$12+$BA102*'Norm-coeff'!$G$12+$BB102*'Norm-coeff'!$H$12+$BC102*'Norm-coeff'!$I$12+$BD102*'Norm-coeff'!$J$12+$BE102*'Norm-coeff'!$K$12+$BF102*'Norm-coeff'!$L$12+$BG102*'Norm-coeff'!$M$12+$BH102*'Norm-coeff'!$N$12+$BI102*'Norm-coeff'!$O$12</f>
        <v>0.283527502056037</v>
      </c>
      <c r="BZ102" s="54">
        <f>'Norm-coeff'!$C$13+$AX102*'Norm-coeff'!$D$13+$AY102*'Norm-coeff'!$E$13+$AZ102*'Norm-coeff'!$F$13+$BA102*'Norm-coeff'!$G$13+$BB102*'Norm-coeff'!$H$13+$BC102*'Norm-coeff'!$I$13+$BD102*'Norm-coeff'!$J$13+$BE102*'Norm-coeff'!$K$13+$BF102*'Norm-coeff'!$L$13+$BG102*'Norm-coeff'!$M$13+$BH102*'Norm-coeff'!$N$13+$BI102*'Norm-coeff'!$O$13</f>
        <v>-4.1864930554451202E-2</v>
      </c>
      <c r="CA102" s="54">
        <f>'Norm-coeff'!$C$14+$AX102*'Norm-coeff'!$D$14+$AY102*'Norm-coeff'!$E$14+$AZ102*'Norm-coeff'!$F$14+$BA102*'Norm-coeff'!$G$14+$BB102*'Norm-coeff'!$H$14+$BC102*'Norm-coeff'!$I$14+$BD102*'Norm-coeff'!$J$14+$BE102*'Norm-coeff'!$K$14+$BF102*'Norm-coeff'!$L$14+$BG102*'Norm-coeff'!$M$14+$BH102*'Norm-coeff'!$N$14+$BI102*'Norm-coeff'!$O$14</f>
        <v>4.2526983164477103</v>
      </c>
      <c r="CC102" s="54">
        <f t="shared" si="491"/>
        <v>0</v>
      </c>
      <c r="CG102" s="54">
        <f t="shared" si="367"/>
        <v>0</v>
      </c>
      <c r="CH102" s="54">
        <f t="shared" si="345"/>
        <v>0</v>
      </c>
      <c r="CI102" s="54">
        <f t="shared" si="368"/>
        <v>0</v>
      </c>
      <c r="CJ102" s="56">
        <f t="shared" si="369"/>
        <v>0</v>
      </c>
      <c r="CK102" s="54">
        <f t="shared" si="370"/>
        <v>0</v>
      </c>
      <c r="CL102" s="54">
        <f t="shared" si="371"/>
        <v>0</v>
      </c>
      <c r="CM102" s="54">
        <f t="shared" si="372"/>
        <v>0</v>
      </c>
      <c r="CN102" s="54">
        <f t="shared" si="373"/>
        <v>0</v>
      </c>
      <c r="CO102" s="54">
        <f t="shared" si="374"/>
        <v>0</v>
      </c>
      <c r="CP102" s="54">
        <f t="shared" si="375"/>
        <v>0</v>
      </c>
      <c r="CQ102" s="54">
        <f t="shared" si="376"/>
        <v>0</v>
      </c>
      <c r="CR102" s="54">
        <f t="shared" si="377"/>
        <v>0</v>
      </c>
      <c r="CS102" s="54">
        <f t="shared" si="378"/>
        <v>0</v>
      </c>
      <c r="CU102" s="54">
        <f t="shared" si="379"/>
        <v>0</v>
      </c>
      <c r="CV102" s="54">
        <f t="shared" si="380"/>
        <v>0</v>
      </c>
      <c r="CW102" s="54">
        <f t="shared" si="381"/>
        <v>0</v>
      </c>
      <c r="CX102" s="54">
        <f t="shared" si="382"/>
        <v>0</v>
      </c>
      <c r="CZ102" s="54">
        <f t="shared" si="383"/>
        <v>0</v>
      </c>
      <c r="DA102" s="54">
        <f t="shared" si="384"/>
        <v>0</v>
      </c>
      <c r="DB102" s="54">
        <f t="shared" si="385"/>
        <v>0</v>
      </c>
      <c r="DC102" s="54">
        <f t="shared" si="386"/>
        <v>0</v>
      </c>
      <c r="DD102" s="54">
        <f t="shared" si="387"/>
        <v>0</v>
      </c>
      <c r="DE102" s="54">
        <f t="shared" si="388"/>
        <v>0</v>
      </c>
      <c r="DF102" s="54">
        <f t="shared" si="389"/>
        <v>0</v>
      </c>
      <c r="DG102" s="54">
        <f t="shared" si="390"/>
        <v>2</v>
      </c>
      <c r="DH102" s="71">
        <f t="shared" si="391"/>
        <v>0</v>
      </c>
      <c r="DI102" s="71">
        <f t="shared" si="392"/>
        <v>0</v>
      </c>
      <c r="DJ102" s="54">
        <f t="shared" si="393"/>
        <v>0</v>
      </c>
      <c r="DK102" s="54">
        <f t="shared" si="394"/>
        <v>2</v>
      </c>
      <c r="DL102" s="4">
        <f t="shared" si="319"/>
        <v>0</v>
      </c>
      <c r="DM102" s="3">
        <f t="shared" si="395"/>
        <v>0</v>
      </c>
      <c r="DN102" s="3">
        <f t="shared" si="396"/>
        <v>0</v>
      </c>
      <c r="DO102" s="4" t="e">
        <f t="shared" si="397"/>
        <v>#DIV/0!</v>
      </c>
      <c r="DP102" s="57"/>
      <c r="DQ102" s="57"/>
      <c r="DR102" s="56">
        <f t="shared" si="320"/>
        <v>2</v>
      </c>
      <c r="DS102" s="56">
        <f t="shared" si="321"/>
        <v>0</v>
      </c>
      <c r="DT102" s="38">
        <f t="shared" si="322"/>
        <v>0</v>
      </c>
      <c r="DU102" s="38">
        <f t="shared" si="398"/>
        <v>2</v>
      </c>
      <c r="DV102" s="38">
        <f t="shared" si="323"/>
        <v>0</v>
      </c>
      <c r="DW102" s="39">
        <f t="shared" si="324"/>
        <v>0</v>
      </c>
      <c r="DX102" s="39">
        <f t="shared" si="325"/>
        <v>0</v>
      </c>
      <c r="DY102" s="39">
        <f t="shared" si="326"/>
        <v>0</v>
      </c>
      <c r="DZ102" s="39">
        <f t="shared" si="327"/>
        <v>0</v>
      </c>
      <c r="EA102" s="39">
        <f t="shared" si="328"/>
        <v>0</v>
      </c>
      <c r="EB102" s="37" t="e">
        <f t="shared" si="399"/>
        <v>#DIV/0!</v>
      </c>
      <c r="EC102" s="37" t="e">
        <f t="shared" si="400"/>
        <v>#DIV/0!</v>
      </c>
      <c r="ED102" s="37" t="e">
        <f t="shared" si="401"/>
        <v>#DIV/0!</v>
      </c>
      <c r="EE102" s="37" t="e">
        <f t="shared" si="402"/>
        <v>#DIV/0!</v>
      </c>
      <c r="EF102" s="39" t="e">
        <f t="shared" si="403"/>
        <v>#DIV/0!</v>
      </c>
      <c r="EG102" s="37" t="e">
        <f t="shared" si="404"/>
        <v>#DIV/0!</v>
      </c>
      <c r="EH102" s="37" t="e">
        <f t="shared" si="405"/>
        <v>#DIV/0!</v>
      </c>
      <c r="EI102" s="11" t="b">
        <f t="shared" si="406"/>
        <v>1</v>
      </c>
      <c r="EJ102" s="11" t="b">
        <f t="shared" si="407"/>
        <v>0</v>
      </c>
      <c r="EK102" s="39" t="e">
        <f t="shared" si="408"/>
        <v>#DIV/0!</v>
      </c>
      <c r="EL102" s="39" t="e">
        <f t="shared" si="409"/>
        <v>#DIV/0!</v>
      </c>
      <c r="EM102" s="39" t="e">
        <f t="shared" si="410"/>
        <v>#DIV/0!</v>
      </c>
      <c r="EN102" s="39" t="e">
        <f t="shared" si="411"/>
        <v>#DIV/0!</v>
      </c>
      <c r="EO102" s="39" t="e">
        <f t="shared" si="412"/>
        <v>#DIV/0!</v>
      </c>
      <c r="EP102" s="39" t="e">
        <f t="shared" si="413"/>
        <v>#DIV/0!</v>
      </c>
      <c r="EQ102" s="39" t="e">
        <f t="shared" si="414"/>
        <v>#DIV/0!</v>
      </c>
      <c r="ER102" s="39" t="e">
        <f t="shared" si="415"/>
        <v>#DIV/0!</v>
      </c>
      <c r="ES102" s="58" t="str">
        <f t="shared" si="416"/>
        <v>(OH,F,Cl)-dominate amphibole</v>
      </c>
      <c r="ET102" s="58" t="e">
        <f t="shared" si="417"/>
        <v>#N/A</v>
      </c>
      <c r="EU102" s="56">
        <f t="shared" si="329"/>
        <v>0</v>
      </c>
      <c r="EV102" s="56">
        <f t="shared" si="330"/>
        <v>0</v>
      </c>
      <c r="EW102" s="56">
        <f t="shared" si="331"/>
        <v>0</v>
      </c>
      <c r="EX102" s="56">
        <f t="shared" si="332"/>
        <v>0</v>
      </c>
      <c r="EY102" s="56">
        <f t="shared" si="333"/>
        <v>0</v>
      </c>
      <c r="EZ102" s="56">
        <f t="shared" si="334"/>
        <v>0</v>
      </c>
      <c r="FA102" s="39">
        <f t="shared" si="335"/>
        <v>0</v>
      </c>
      <c r="FB102" s="39">
        <f t="shared" si="336"/>
        <v>0</v>
      </c>
      <c r="FC102" s="54">
        <f t="shared" si="337"/>
        <v>0</v>
      </c>
      <c r="FD102" s="54">
        <f t="shared" si="338"/>
        <v>0</v>
      </c>
      <c r="FE102" s="39">
        <f t="shared" si="339"/>
        <v>0</v>
      </c>
      <c r="FF102" s="54">
        <f t="shared" si="340"/>
        <v>0</v>
      </c>
      <c r="FG102" s="39">
        <f t="shared" si="341"/>
        <v>0</v>
      </c>
      <c r="FH102" s="39">
        <f t="shared" si="418"/>
        <v>0</v>
      </c>
      <c r="FI102" s="39">
        <f t="shared" si="419"/>
        <v>0</v>
      </c>
      <c r="FJ102" s="39">
        <f t="shared" si="420"/>
        <v>0</v>
      </c>
      <c r="FK102" s="39" t="e">
        <f t="shared" si="421"/>
        <v>#DIV/0!</v>
      </c>
      <c r="FL102" s="39" t="e">
        <f t="shared" si="422"/>
        <v>#DIV/0!</v>
      </c>
      <c r="FM102" s="39" t="e">
        <f t="shared" si="423"/>
        <v>#DIV/0!</v>
      </c>
      <c r="FN102" s="39">
        <f t="shared" si="424"/>
        <v>1</v>
      </c>
      <c r="FO102" s="39">
        <f t="shared" si="342"/>
        <v>0</v>
      </c>
      <c r="FP102" s="39">
        <f t="shared" si="343"/>
        <v>0</v>
      </c>
      <c r="FQ102" s="39">
        <f t="shared" si="344"/>
        <v>0</v>
      </c>
      <c r="FR102" s="39">
        <f t="shared" si="425"/>
        <v>0</v>
      </c>
      <c r="FS102" s="39">
        <f t="shared" si="426"/>
        <v>0</v>
      </c>
      <c r="FU102" s="39" t="e">
        <f t="shared" si="427"/>
        <v>#DIV/0!</v>
      </c>
      <c r="FV102" s="39" t="e">
        <f t="shared" si="428"/>
        <v>#DIV/0!</v>
      </c>
      <c r="FW102" s="39" t="e">
        <f t="shared" si="429"/>
        <v>#DIV/0!</v>
      </c>
      <c r="FY102" s="39" t="e">
        <f t="shared" si="430"/>
        <v>#DIV/0!</v>
      </c>
      <c r="FZ102" s="39" t="e">
        <f t="shared" si="431"/>
        <v>#DIV/0!</v>
      </c>
      <c r="GA102" s="39" t="e">
        <f t="shared" si="432"/>
        <v>#DIV/0!</v>
      </c>
      <c r="GB102" s="39" t="e">
        <f t="shared" si="433"/>
        <v>#DIV/0!</v>
      </c>
      <c r="GC102" s="39" t="e">
        <f t="shared" si="434"/>
        <v>#DIV/0!</v>
      </c>
      <c r="GD102" s="39" t="e">
        <f t="shared" si="435"/>
        <v>#DIV/0!</v>
      </c>
      <c r="GE102" s="39" t="e">
        <f t="shared" si="436"/>
        <v>#DIV/0!</v>
      </c>
      <c r="GF102" s="39" t="e">
        <f t="shared" si="437"/>
        <v>#DIV/0!</v>
      </c>
      <c r="GG102" s="39" t="e">
        <f t="shared" si="438"/>
        <v>#DIV/0!</v>
      </c>
      <c r="GH102" s="39" t="e">
        <f t="shared" si="439"/>
        <v>#DIV/0!</v>
      </c>
      <c r="GI102" s="39"/>
      <c r="GJ102" s="39" t="e">
        <f t="shared" si="440"/>
        <v>#DIV/0!</v>
      </c>
      <c r="GK102" s="39" t="e">
        <f t="shared" si="441"/>
        <v>#DIV/0!</v>
      </c>
      <c r="GL102" s="39" t="e">
        <f t="shared" si="442"/>
        <v>#DIV/0!</v>
      </c>
      <c r="GM102" s="39" t="e">
        <f t="shared" si="443"/>
        <v>#DIV/0!</v>
      </c>
      <c r="GN102" s="39" t="e">
        <f t="shared" si="444"/>
        <v>#DIV/0!</v>
      </c>
      <c r="GO102" s="57"/>
      <c r="GP102" s="57" t="e">
        <f t="shared" si="445"/>
        <v>#DIV/0!</v>
      </c>
      <c r="GQ102" s="59" t="e">
        <f t="shared" si="446"/>
        <v>#DIV/0!</v>
      </c>
      <c r="GR102" s="41" t="e">
        <f t="shared" si="447"/>
        <v>#DIV/0!</v>
      </c>
      <c r="GS102" s="57" t="e">
        <f t="shared" si="448"/>
        <v>#DIV/0!</v>
      </c>
      <c r="GT102" s="57" t="e">
        <f t="shared" si="449"/>
        <v>#DIV/0!</v>
      </c>
      <c r="GU102" s="57" t="e">
        <f t="shared" si="450"/>
        <v>#DIV/0!</v>
      </c>
      <c r="GV102" s="57"/>
      <c r="GW102" s="42" t="e">
        <f t="shared" si="451"/>
        <v>#DIV/0!</v>
      </c>
      <c r="GX102" s="42" t="e">
        <f t="shared" si="452"/>
        <v>#DIV/0!</v>
      </c>
      <c r="GY102" s="42" t="e">
        <f t="shared" si="453"/>
        <v>#DIV/0!</v>
      </c>
      <c r="GZ102" s="57"/>
      <c r="HA102" s="2" t="e">
        <f t="shared" si="454"/>
        <v>#DIV/0!</v>
      </c>
      <c r="HB102" s="2" t="e">
        <f t="shared" si="455"/>
        <v>#DIV/0!</v>
      </c>
      <c r="HC102" s="2" t="e">
        <f t="shared" si="456"/>
        <v>#DIV/0!</v>
      </c>
      <c r="HD102" s="2" t="e">
        <f t="shared" si="457"/>
        <v>#DIV/0!</v>
      </c>
      <c r="HE102" s="2" t="e">
        <f t="shared" si="458"/>
        <v>#DIV/0!</v>
      </c>
      <c r="HF102" s="2" t="e">
        <f t="shared" si="459"/>
        <v>#DIV/0!</v>
      </c>
      <c r="HG102" s="2" t="e">
        <f t="shared" si="460"/>
        <v>#DIV/0!</v>
      </c>
      <c r="HH102" s="2" t="e">
        <f t="shared" si="461"/>
        <v>#DIV/0!</v>
      </c>
      <c r="HI102" s="2" t="e">
        <f t="shared" si="462"/>
        <v>#DIV/0!</v>
      </c>
      <c r="HJ102" s="11" t="e">
        <f t="shared" si="463"/>
        <v>#DIV/0!</v>
      </c>
      <c r="HK102" s="60" t="e">
        <f t="shared" si="464"/>
        <v>#DIV/0!</v>
      </c>
      <c r="HL102" s="57"/>
      <c r="HM102" s="57" t="e">
        <f t="shared" si="465"/>
        <v>#DIV/0!</v>
      </c>
      <c r="HN102" s="57" t="e">
        <f t="shared" si="466"/>
        <v>#DIV/0!</v>
      </c>
      <c r="HO102" s="57" t="e">
        <f t="shared" si="467"/>
        <v>#DIV/0!</v>
      </c>
      <c r="HP102" s="57" t="e">
        <f t="shared" si="468"/>
        <v>#DIV/0!</v>
      </c>
      <c r="HQ102" s="57" t="e">
        <f t="shared" si="469"/>
        <v>#DIV/0!</v>
      </c>
      <c r="HR102" s="57"/>
      <c r="HS102" s="57" t="e">
        <f t="shared" si="470"/>
        <v>#DIV/0!</v>
      </c>
      <c r="HT102" s="57" t="e">
        <f t="shared" si="471"/>
        <v>#DIV/0!</v>
      </c>
      <c r="HU102" s="57" t="e">
        <f t="shared" si="472"/>
        <v>#DIV/0!</v>
      </c>
      <c r="HV102" s="57" t="e">
        <f t="shared" si="473"/>
        <v>#DIV/0!</v>
      </c>
      <c r="HW102" s="57" t="e">
        <f t="shared" si="474"/>
        <v>#DIV/0!</v>
      </c>
      <c r="HX102" s="57"/>
      <c r="HY102" s="57" t="e">
        <f t="shared" si="475"/>
        <v>#DIV/0!</v>
      </c>
      <c r="HZ102" s="57" t="e">
        <f t="shared" si="476"/>
        <v>#DIV/0!</v>
      </c>
      <c r="IA102" s="57"/>
      <c r="IB102" s="61">
        <f t="shared" si="477"/>
        <v>0</v>
      </c>
      <c r="IC102" s="57" t="str">
        <f t="shared" si="478"/>
        <v/>
      </c>
      <c r="ID102" s="42"/>
      <c r="IE102" s="2" t="str">
        <f t="shared" si="479"/>
        <v/>
      </c>
      <c r="IF102" s="60" t="e">
        <f t="shared" si="480"/>
        <v>#DIV/0!</v>
      </c>
      <c r="IG102" s="60" t="str">
        <f t="shared" si="481"/>
        <v/>
      </c>
      <c r="IH102" s="60" t="str">
        <f t="shared" si="482"/>
        <v>zinco-</v>
      </c>
      <c r="II102" s="60" t="str">
        <f t="shared" si="483"/>
        <v>mangano-</v>
      </c>
      <c r="IJ102" s="60" t="e">
        <f t="shared" si="484"/>
        <v>#DIV/0!</v>
      </c>
      <c r="IK102" s="60" t="e">
        <f t="shared" si="485"/>
        <v>#DIV/0!</v>
      </c>
      <c r="IL102" s="60" t="e">
        <f t="shared" si="486"/>
        <v>#DIV/0!</v>
      </c>
      <c r="IM102" s="60" t="e">
        <f t="shared" si="487"/>
        <v>#DIV/0!</v>
      </c>
      <c r="IN102" s="60" t="str">
        <f t="shared" si="488"/>
        <v/>
      </c>
      <c r="IO102" s="60" t="str">
        <f t="shared" si="489"/>
        <v/>
      </c>
      <c r="IP102" s="57"/>
      <c r="IQ102" s="57" t="str">
        <f t="shared" si="490"/>
        <v>ERROR!!</v>
      </c>
    </row>
    <row r="103" spans="1:251">
      <c r="A103"/>
      <c r="B103"/>
      <c r="C103"/>
      <c r="D103"/>
      <c r="E103"/>
      <c r="F103" t="s">
        <v>196</v>
      </c>
      <c r="G103" s="69"/>
      <c r="H103" s="69"/>
      <c r="I103" s="69"/>
      <c r="J103" s="69"/>
      <c r="K103"/>
      <c r="L103" s="69"/>
      <c r="M103"/>
      <c r="N103" s="69"/>
      <c r="O103" s="69"/>
      <c r="P103" s="69"/>
      <c r="Q103" s="69"/>
      <c r="R103" s="69"/>
      <c r="S103" s="67"/>
      <c r="T103" s="67"/>
      <c r="U103" s="69"/>
      <c r="V103"/>
      <c r="W103"/>
      <c r="X103" s="29">
        <f t="shared" si="346"/>
        <v>0</v>
      </c>
      <c r="Y103" s="29">
        <f t="shared" si="347"/>
        <v>0</v>
      </c>
      <c r="Z103" s="29" t="e">
        <f t="shared" si="348"/>
        <v>#DIV/0!</v>
      </c>
      <c r="AA103" s="29" t="e">
        <f t="shared" si="349"/>
        <v>#DIV/0!</v>
      </c>
      <c r="AB103" s="29" t="e">
        <f t="shared" si="350"/>
        <v>#DIV/0!</v>
      </c>
      <c r="AC103" s="29" t="e">
        <f t="shared" si="351"/>
        <v>#DIV/0!</v>
      </c>
      <c r="AF103" s="23">
        <v>60.084299999999999</v>
      </c>
      <c r="AG103" s="23">
        <v>79.878799999999998</v>
      </c>
      <c r="AH103" s="23">
        <v>101.96120000000001</v>
      </c>
      <c r="AI103" s="23">
        <v>151.99039999999999</v>
      </c>
      <c r="AJ103" s="23">
        <v>159.69</v>
      </c>
      <c r="AK103" s="23">
        <v>71.846400000000003</v>
      </c>
      <c r="AL103" s="23">
        <v>70.9375</v>
      </c>
      <c r="AM103" s="23">
        <v>40.304400000000001</v>
      </c>
      <c r="AN103" s="23">
        <v>56.077399999999997</v>
      </c>
      <c r="AO103" s="23">
        <v>61.978999999999999</v>
      </c>
      <c r="AP103" s="23">
        <v>94.195999999999998</v>
      </c>
      <c r="AQ103" s="23">
        <v>18.998000000000001</v>
      </c>
      <c r="AR103" s="23">
        <v>35.450000000000003</v>
      </c>
      <c r="AS103" s="23">
        <v>29.88</v>
      </c>
      <c r="AT103" s="23">
        <v>74.691999999999993</v>
      </c>
      <c r="AU103" s="23">
        <v>81.39</v>
      </c>
      <c r="AX103" s="54">
        <f t="shared" si="352"/>
        <v>0</v>
      </c>
      <c r="AY103" s="54">
        <f t="shared" si="353"/>
        <v>0</v>
      </c>
      <c r="AZ103" s="54">
        <f t="shared" si="354"/>
        <v>0</v>
      </c>
      <c r="BA103" s="54">
        <f t="shared" si="355"/>
        <v>0</v>
      </c>
      <c r="BB103" s="54">
        <f t="shared" si="356"/>
        <v>0</v>
      </c>
      <c r="BC103" s="54">
        <f t="shared" si="357"/>
        <v>0</v>
      </c>
      <c r="BD103" s="54">
        <f t="shared" si="358"/>
        <v>0</v>
      </c>
      <c r="BE103" s="54">
        <f t="shared" si="359"/>
        <v>0</v>
      </c>
      <c r="BF103" s="54">
        <f t="shared" si="360"/>
        <v>0</v>
      </c>
      <c r="BG103" s="54">
        <f t="shared" si="361"/>
        <v>0</v>
      </c>
      <c r="BH103" s="54">
        <f t="shared" si="362"/>
        <v>0</v>
      </c>
      <c r="BI103" s="54">
        <f t="shared" si="363"/>
        <v>0</v>
      </c>
      <c r="BJ103" s="54">
        <f t="shared" si="364"/>
        <v>0</v>
      </c>
      <c r="BK103" s="54">
        <f t="shared" si="365"/>
        <v>0</v>
      </c>
      <c r="BL103" s="54">
        <f t="shared" si="366"/>
        <v>0</v>
      </c>
      <c r="BM103" s="42"/>
      <c r="BO103" s="54">
        <f>'Norm-coeff'!$C$2+$AX103*'Norm-coeff'!$D$2+$AY103*'Norm-coeff'!$E$2+$AZ103*'Norm-coeff'!$F$2+$BA103*'Norm-coeff'!$G$2+$BB103*'Norm-coeff'!$H$2+$BC103*'Norm-coeff'!$I$2+$BD103*'Norm-coeff'!$J$2+$BE103*'Norm-coeff'!$K$2+$BF103*'Norm-coeff'!$L$2+$BG103*'Norm-coeff'!$M$2+$BH103*'Norm-coeff'!$N$2+$BI103*'Norm-coeff'!$O$2</f>
        <v>5.4045421474420303</v>
      </c>
      <c r="BP103" s="54">
        <f>'Norm-coeff'!$C$3+$AX103*'Norm-coeff'!$D$3+$AY103*'Norm-coeff'!$E$3+$AZ103*'Norm-coeff'!$F$3+$BA103*'Norm-coeff'!$G$3+$BB103*'Norm-coeff'!$H$3+$BC103*'Norm-coeff'!$I$3+$BD103*'Norm-coeff'!$J$3+$BE103*'Norm-coeff'!$K$3+$BF103*'Norm-coeff'!$L$3+$BG103*'Norm-coeff'!$M$3+$BH103*'Norm-coeff'!$N$3+$BI103*'Norm-coeff'!$O$3</f>
        <v>3.15319116612705</v>
      </c>
      <c r="BQ103" s="54">
        <f>'Norm-coeff'!$C$4+$AX103*'Norm-coeff'!$D$4+$AY103*'Norm-coeff'!$E$4+$AZ103*'Norm-coeff'!$F$4+$BA103*'Norm-coeff'!$G$4+$BB103*'Norm-coeff'!$H$4+$BC103*'Norm-coeff'!$I$4+$BD103*'Norm-coeff'!$J$4+$BE103*'Norm-coeff'!$K$4+$BF103*'Norm-coeff'!$L$4+$BG103*'Norm-coeff'!$M$4+$BH103*'Norm-coeff'!$N$4+$BI103*'Norm-coeff'!$O$4</f>
        <v>1.42115649462768</v>
      </c>
      <c r="BR103" s="54">
        <f>'Norm-coeff'!$C$5+$AX103*'Norm-coeff'!$D$5+$AY103*'Norm-coeff'!$E$5+$AZ103*'Norm-coeff'!$F$5+$BA103*'Norm-coeff'!$G$5+$BB103*'Norm-coeff'!$H$5+$BC103*'Norm-coeff'!$I$5+$BD103*'Norm-coeff'!$J$5+$BE103*'Norm-coeff'!$K$5+$BF103*'Norm-coeff'!$L$5+$BG103*'Norm-coeff'!$M$5+$BH103*'Norm-coeff'!$N$5+$BI103*'Norm-coeff'!$O$5</f>
        <v>1.0553329241296201</v>
      </c>
      <c r="BS103" s="54">
        <f>'Norm-coeff'!$C$6+$AX103*'Norm-coeff'!$D$6+$AY103*'Norm-coeff'!$E$6+$AZ103*'Norm-coeff'!$F$6+$BA103*'Norm-coeff'!$G$6+$BB103*'Norm-coeff'!$H$6+$BC103*'Norm-coeff'!$I$6+$BD103*'Norm-coeff'!$J$6+$BE103*'Norm-coeff'!$K$6+$BF103*'Norm-coeff'!$L$6+$BG103*'Norm-coeff'!$M$6+$BH103*'Norm-coeff'!$N$6+$BI103*'Norm-coeff'!$O$6</f>
        <v>-1.48700885495103E-2</v>
      </c>
      <c r="BT103" s="54">
        <f>'Norm-coeff'!$C$7+$AX103*'Norm-coeff'!$D$7+$AY103*'Norm-coeff'!$E$7+$AZ103*'Norm-coeff'!$F$7+$BA103*'Norm-coeff'!$G$7+$BB103*'Norm-coeff'!$H$7+$BC103*'Norm-coeff'!$I$7+$BD103*'Norm-coeff'!$J$7+$BE103*'Norm-coeff'!$K$7+$BF103*'Norm-coeff'!$L$7+$BG103*'Norm-coeff'!$M$7+$BH103*'Norm-coeff'!$N$7+$BI103*'Norm-coeff'!$O$7</f>
        <v>2.0907583608832998</v>
      </c>
      <c r="BU103" s="54">
        <f>'Norm-coeff'!$C$8+$AX103*'Norm-coeff'!$D$8+$AY103*'Norm-coeff'!$E$8+$AZ103*'Norm-coeff'!$F$8+$BA103*'Norm-coeff'!$G$8+$BB103*'Norm-coeff'!$H$8+$BC103*'Norm-coeff'!$I$8+$BD103*'Norm-coeff'!$J$8+$BE103*'Norm-coeff'!$K$8+$BF103*'Norm-coeff'!$L$8+$BG103*'Norm-coeff'!$M$8+$BH103*'Norm-coeff'!$N$8+$BI103*'Norm-coeff'!$O$8</f>
        <v>0.65894159836244504</v>
      </c>
      <c r="BV103" s="54">
        <f>'Norm-coeff'!$C$9+$AX103*'Norm-coeff'!$D$9+$AY103*'Norm-coeff'!$E$9+$AZ103*'Norm-coeff'!$F$9+$BA103*'Norm-coeff'!$G$9+$BB103*'Norm-coeff'!$H$9+$BC103*'Norm-coeff'!$I$9+$BD103*'Norm-coeff'!$J$9+$BE103*'Norm-coeff'!$K$9+$BF103*'Norm-coeff'!$L$9+$BG103*'Norm-coeff'!$M$9+$BH103*'Norm-coeff'!$N$9+$BI103*'Norm-coeff'!$O$9</f>
        <v>1.48961085014701</v>
      </c>
      <c r="BW103" s="54">
        <f>'Norm-coeff'!$C$10+$AX103*'Norm-coeff'!$D$10+$AY103*'Norm-coeff'!$E$10+$AZ103*'Norm-coeff'!$F$10+$BA103*'Norm-coeff'!$G$10+$BB103*'Norm-coeff'!$H$10+$BC103*'Norm-coeff'!$I$10+$BD103*'Norm-coeff'!$J$10+$BE103*'Norm-coeff'!$K$10+$BF103*'Norm-coeff'!$L$10+$BG103*'Norm-coeff'!$M$10+$BH103*'Norm-coeff'!$N$10+$BI103*'Norm-coeff'!$O$10</f>
        <v>1.42058735749591</v>
      </c>
      <c r="BX103" s="54">
        <f>'Norm-coeff'!$C$11+$AX103*'Norm-coeff'!$D$11+$AY103*'Norm-coeff'!$E$11+$AZ103*'Norm-coeff'!$F$11+$BA103*'Norm-coeff'!$G$11+$BB103*'Norm-coeff'!$H$11+$BC103*'Norm-coeff'!$I$11+$BD103*'Norm-coeff'!$J$11+$BE103*'Norm-coeff'!$K$11+$BF103*'Norm-coeff'!$L$11+$BG103*'Norm-coeff'!$M$11+$BH103*'Norm-coeff'!$N$11+$BI103*'Norm-coeff'!$O$11</f>
        <v>0.221233014421479</v>
      </c>
      <c r="BY103" s="54">
        <f>'Norm-coeff'!$C$12+$AX103*'Norm-coeff'!$D$12+$AY103*'Norm-coeff'!$E$12+$AZ103*'Norm-coeff'!$F$12+$BA103*'Norm-coeff'!$G$12+$BB103*'Norm-coeff'!$H$12+$BC103*'Norm-coeff'!$I$12+$BD103*'Norm-coeff'!$J$12+$BE103*'Norm-coeff'!$K$12+$BF103*'Norm-coeff'!$L$12+$BG103*'Norm-coeff'!$M$12+$BH103*'Norm-coeff'!$N$12+$BI103*'Norm-coeff'!$O$12</f>
        <v>0.283527502056037</v>
      </c>
      <c r="BZ103" s="54">
        <f>'Norm-coeff'!$C$13+$AX103*'Norm-coeff'!$D$13+$AY103*'Norm-coeff'!$E$13+$AZ103*'Norm-coeff'!$F$13+$BA103*'Norm-coeff'!$G$13+$BB103*'Norm-coeff'!$H$13+$BC103*'Norm-coeff'!$I$13+$BD103*'Norm-coeff'!$J$13+$BE103*'Norm-coeff'!$K$13+$BF103*'Norm-coeff'!$L$13+$BG103*'Norm-coeff'!$M$13+$BH103*'Norm-coeff'!$N$13+$BI103*'Norm-coeff'!$O$13</f>
        <v>-4.1864930554451202E-2</v>
      </c>
      <c r="CA103" s="54">
        <f>'Norm-coeff'!$C$14+$AX103*'Norm-coeff'!$D$14+$AY103*'Norm-coeff'!$E$14+$AZ103*'Norm-coeff'!$F$14+$BA103*'Norm-coeff'!$G$14+$BB103*'Norm-coeff'!$H$14+$BC103*'Norm-coeff'!$I$14+$BD103*'Norm-coeff'!$J$14+$BE103*'Norm-coeff'!$K$14+$BF103*'Norm-coeff'!$L$14+$BG103*'Norm-coeff'!$M$14+$BH103*'Norm-coeff'!$N$14+$BI103*'Norm-coeff'!$O$14</f>
        <v>4.2526983164477103</v>
      </c>
      <c r="CC103" s="54">
        <f t="shared" si="491"/>
        <v>0</v>
      </c>
      <c r="CG103" s="54">
        <f t="shared" si="367"/>
        <v>0</v>
      </c>
      <c r="CH103" s="54">
        <f t="shared" si="345"/>
        <v>0</v>
      </c>
      <c r="CI103" s="54">
        <f t="shared" si="368"/>
        <v>0</v>
      </c>
      <c r="CJ103" s="56">
        <f t="shared" si="369"/>
        <v>0</v>
      </c>
      <c r="CK103" s="54">
        <f t="shared" si="370"/>
        <v>0</v>
      </c>
      <c r="CL103" s="54">
        <f t="shared" si="371"/>
        <v>0</v>
      </c>
      <c r="CM103" s="54">
        <f t="shared" si="372"/>
        <v>0</v>
      </c>
      <c r="CN103" s="54">
        <f t="shared" si="373"/>
        <v>0</v>
      </c>
      <c r="CO103" s="54">
        <f t="shared" si="374"/>
        <v>0</v>
      </c>
      <c r="CP103" s="54">
        <f t="shared" si="375"/>
        <v>0</v>
      </c>
      <c r="CQ103" s="54">
        <f t="shared" si="376"/>
        <v>0</v>
      </c>
      <c r="CR103" s="54">
        <f t="shared" si="377"/>
        <v>0</v>
      </c>
      <c r="CS103" s="54">
        <f t="shared" si="378"/>
        <v>0</v>
      </c>
      <c r="CU103" s="54">
        <f t="shared" si="379"/>
        <v>0</v>
      </c>
      <c r="CV103" s="54">
        <f t="shared" si="380"/>
        <v>0</v>
      </c>
      <c r="CW103" s="54">
        <f t="shared" si="381"/>
        <v>0</v>
      </c>
      <c r="CX103" s="54">
        <f t="shared" si="382"/>
        <v>0</v>
      </c>
      <c r="CZ103" s="54">
        <f t="shared" si="383"/>
        <v>0</v>
      </c>
      <c r="DA103" s="54">
        <f t="shared" si="384"/>
        <v>0</v>
      </c>
      <c r="DB103" s="54">
        <f t="shared" si="385"/>
        <v>0</v>
      </c>
      <c r="DC103" s="54">
        <f t="shared" si="386"/>
        <v>0</v>
      </c>
      <c r="DD103" s="54">
        <f t="shared" si="387"/>
        <v>0</v>
      </c>
      <c r="DE103" s="54">
        <f t="shared" si="388"/>
        <v>0</v>
      </c>
      <c r="DF103" s="54">
        <f t="shared" si="389"/>
        <v>0</v>
      </c>
      <c r="DG103" s="54">
        <f t="shared" si="390"/>
        <v>2</v>
      </c>
      <c r="DH103" s="71">
        <f t="shared" si="391"/>
        <v>0</v>
      </c>
      <c r="DI103" s="71">
        <f t="shared" si="392"/>
        <v>0</v>
      </c>
      <c r="DJ103" s="54">
        <f t="shared" si="393"/>
        <v>0</v>
      </c>
      <c r="DK103" s="54">
        <f t="shared" si="394"/>
        <v>2</v>
      </c>
      <c r="DL103" s="4">
        <f t="shared" si="319"/>
        <v>0</v>
      </c>
      <c r="DM103" s="3">
        <f t="shared" si="395"/>
        <v>0</v>
      </c>
      <c r="DN103" s="3">
        <f t="shared" si="396"/>
        <v>0</v>
      </c>
      <c r="DO103" s="4" t="e">
        <f t="shared" si="397"/>
        <v>#DIV/0!</v>
      </c>
      <c r="DP103" s="57"/>
      <c r="DQ103" s="57"/>
      <c r="DR103" s="56">
        <f t="shared" si="320"/>
        <v>2</v>
      </c>
      <c r="DS103" s="56">
        <f t="shared" si="321"/>
        <v>0</v>
      </c>
      <c r="DT103" s="38">
        <f t="shared" si="322"/>
        <v>0</v>
      </c>
      <c r="DU103" s="38">
        <f t="shared" si="398"/>
        <v>2</v>
      </c>
      <c r="DV103" s="38">
        <f t="shared" si="323"/>
        <v>0</v>
      </c>
      <c r="DW103" s="39">
        <f t="shared" si="324"/>
        <v>0</v>
      </c>
      <c r="DX103" s="39">
        <f t="shared" si="325"/>
        <v>0</v>
      </c>
      <c r="DY103" s="39">
        <f t="shared" si="326"/>
        <v>0</v>
      </c>
      <c r="DZ103" s="39">
        <f t="shared" si="327"/>
        <v>0</v>
      </c>
      <c r="EA103" s="39">
        <f t="shared" si="328"/>
        <v>0</v>
      </c>
      <c r="EB103" s="37" t="e">
        <f t="shared" si="399"/>
        <v>#DIV/0!</v>
      </c>
      <c r="EC103" s="37" t="e">
        <f t="shared" si="400"/>
        <v>#DIV/0!</v>
      </c>
      <c r="ED103" s="37" t="e">
        <f t="shared" si="401"/>
        <v>#DIV/0!</v>
      </c>
      <c r="EE103" s="37" t="e">
        <f t="shared" si="402"/>
        <v>#DIV/0!</v>
      </c>
      <c r="EF103" s="39" t="e">
        <f t="shared" si="403"/>
        <v>#DIV/0!</v>
      </c>
      <c r="EG103" s="37" t="e">
        <f t="shared" si="404"/>
        <v>#DIV/0!</v>
      </c>
      <c r="EH103" s="37" t="e">
        <f t="shared" si="405"/>
        <v>#DIV/0!</v>
      </c>
      <c r="EI103" s="11" t="b">
        <f t="shared" si="406"/>
        <v>1</v>
      </c>
      <c r="EJ103" s="11" t="b">
        <f t="shared" si="407"/>
        <v>0</v>
      </c>
      <c r="EK103" s="39" t="e">
        <f t="shared" si="408"/>
        <v>#DIV/0!</v>
      </c>
      <c r="EL103" s="39" t="e">
        <f t="shared" si="409"/>
        <v>#DIV/0!</v>
      </c>
      <c r="EM103" s="39" t="e">
        <f t="shared" si="410"/>
        <v>#DIV/0!</v>
      </c>
      <c r="EN103" s="39" t="e">
        <f t="shared" si="411"/>
        <v>#DIV/0!</v>
      </c>
      <c r="EO103" s="39" t="e">
        <f t="shared" si="412"/>
        <v>#DIV/0!</v>
      </c>
      <c r="EP103" s="39" t="e">
        <f t="shared" si="413"/>
        <v>#DIV/0!</v>
      </c>
      <c r="EQ103" s="39" t="e">
        <f t="shared" si="414"/>
        <v>#DIV/0!</v>
      </c>
      <c r="ER103" s="39" t="e">
        <f t="shared" si="415"/>
        <v>#DIV/0!</v>
      </c>
      <c r="ES103" s="58" t="str">
        <f t="shared" si="416"/>
        <v>(OH,F,Cl)-dominate amphibole</v>
      </c>
      <c r="ET103" s="58" t="e">
        <f t="shared" si="417"/>
        <v>#N/A</v>
      </c>
      <c r="EU103" s="56">
        <f t="shared" si="329"/>
        <v>0</v>
      </c>
      <c r="EV103" s="56">
        <f t="shared" si="330"/>
        <v>0</v>
      </c>
      <c r="EW103" s="56">
        <f t="shared" si="331"/>
        <v>0</v>
      </c>
      <c r="EX103" s="56">
        <f t="shared" si="332"/>
        <v>0</v>
      </c>
      <c r="EY103" s="56">
        <f t="shared" si="333"/>
        <v>0</v>
      </c>
      <c r="EZ103" s="56">
        <f t="shared" si="334"/>
        <v>0</v>
      </c>
      <c r="FA103" s="39">
        <f t="shared" si="335"/>
        <v>0</v>
      </c>
      <c r="FB103" s="39">
        <f t="shared" si="336"/>
        <v>0</v>
      </c>
      <c r="FC103" s="54">
        <f t="shared" si="337"/>
        <v>0</v>
      </c>
      <c r="FD103" s="54">
        <f t="shared" si="338"/>
        <v>0</v>
      </c>
      <c r="FE103" s="39">
        <f t="shared" si="339"/>
        <v>0</v>
      </c>
      <c r="FF103" s="54">
        <f t="shared" si="340"/>
        <v>0</v>
      </c>
      <c r="FG103" s="39">
        <f t="shared" si="341"/>
        <v>0</v>
      </c>
      <c r="FH103" s="39">
        <f t="shared" si="418"/>
        <v>0</v>
      </c>
      <c r="FI103" s="39">
        <f t="shared" si="419"/>
        <v>0</v>
      </c>
      <c r="FJ103" s="39">
        <f t="shared" si="420"/>
        <v>0</v>
      </c>
      <c r="FK103" s="39" t="e">
        <f t="shared" si="421"/>
        <v>#DIV/0!</v>
      </c>
      <c r="FL103" s="39" t="e">
        <f t="shared" si="422"/>
        <v>#DIV/0!</v>
      </c>
      <c r="FM103" s="39" t="e">
        <f t="shared" si="423"/>
        <v>#DIV/0!</v>
      </c>
      <c r="FN103" s="39">
        <f t="shared" si="424"/>
        <v>1</v>
      </c>
      <c r="FO103" s="39">
        <f t="shared" si="342"/>
        <v>0</v>
      </c>
      <c r="FP103" s="39">
        <f t="shared" si="343"/>
        <v>0</v>
      </c>
      <c r="FQ103" s="39">
        <f t="shared" si="344"/>
        <v>0</v>
      </c>
      <c r="FR103" s="39">
        <f t="shared" si="425"/>
        <v>0</v>
      </c>
      <c r="FS103" s="39">
        <f t="shared" si="426"/>
        <v>0</v>
      </c>
      <c r="FU103" s="39" t="e">
        <f t="shared" si="427"/>
        <v>#DIV/0!</v>
      </c>
      <c r="FV103" s="39" t="e">
        <f t="shared" si="428"/>
        <v>#DIV/0!</v>
      </c>
      <c r="FW103" s="39" t="e">
        <f t="shared" si="429"/>
        <v>#DIV/0!</v>
      </c>
      <c r="FY103" s="39" t="e">
        <f t="shared" si="430"/>
        <v>#DIV/0!</v>
      </c>
      <c r="FZ103" s="39" t="e">
        <f t="shared" si="431"/>
        <v>#DIV/0!</v>
      </c>
      <c r="GA103" s="39" t="e">
        <f t="shared" si="432"/>
        <v>#DIV/0!</v>
      </c>
      <c r="GB103" s="39" t="e">
        <f t="shared" si="433"/>
        <v>#DIV/0!</v>
      </c>
      <c r="GC103" s="39" t="e">
        <f t="shared" si="434"/>
        <v>#DIV/0!</v>
      </c>
      <c r="GD103" s="39" t="e">
        <f t="shared" si="435"/>
        <v>#DIV/0!</v>
      </c>
      <c r="GE103" s="39" t="e">
        <f t="shared" si="436"/>
        <v>#DIV/0!</v>
      </c>
      <c r="GF103" s="39" t="e">
        <f t="shared" si="437"/>
        <v>#DIV/0!</v>
      </c>
      <c r="GG103" s="39" t="e">
        <f t="shared" si="438"/>
        <v>#DIV/0!</v>
      </c>
      <c r="GH103" s="39" t="e">
        <f t="shared" si="439"/>
        <v>#DIV/0!</v>
      </c>
      <c r="GI103" s="39"/>
      <c r="GJ103" s="39" t="e">
        <f t="shared" si="440"/>
        <v>#DIV/0!</v>
      </c>
      <c r="GK103" s="39" t="e">
        <f t="shared" si="441"/>
        <v>#DIV/0!</v>
      </c>
      <c r="GL103" s="39" t="e">
        <f t="shared" si="442"/>
        <v>#DIV/0!</v>
      </c>
      <c r="GM103" s="39" t="e">
        <f t="shared" si="443"/>
        <v>#DIV/0!</v>
      </c>
      <c r="GN103" s="39" t="e">
        <f t="shared" si="444"/>
        <v>#DIV/0!</v>
      </c>
      <c r="GO103" s="57"/>
      <c r="GP103" s="57" t="e">
        <f t="shared" si="445"/>
        <v>#DIV/0!</v>
      </c>
      <c r="GQ103" s="59" t="e">
        <f t="shared" si="446"/>
        <v>#DIV/0!</v>
      </c>
      <c r="GR103" s="41" t="e">
        <f t="shared" si="447"/>
        <v>#DIV/0!</v>
      </c>
      <c r="GS103" s="57" t="e">
        <f t="shared" si="448"/>
        <v>#DIV/0!</v>
      </c>
      <c r="GT103" s="57" t="e">
        <f t="shared" si="449"/>
        <v>#DIV/0!</v>
      </c>
      <c r="GU103" s="57" t="e">
        <f t="shared" si="450"/>
        <v>#DIV/0!</v>
      </c>
      <c r="GV103" s="57"/>
      <c r="GW103" s="42" t="e">
        <f t="shared" si="451"/>
        <v>#DIV/0!</v>
      </c>
      <c r="GX103" s="42" t="e">
        <f t="shared" si="452"/>
        <v>#DIV/0!</v>
      </c>
      <c r="GY103" s="42" t="e">
        <f t="shared" si="453"/>
        <v>#DIV/0!</v>
      </c>
      <c r="GZ103" s="57"/>
      <c r="HA103" s="2" t="e">
        <f t="shared" si="454"/>
        <v>#DIV/0!</v>
      </c>
      <c r="HB103" s="2" t="e">
        <f t="shared" si="455"/>
        <v>#DIV/0!</v>
      </c>
      <c r="HC103" s="2" t="e">
        <f t="shared" si="456"/>
        <v>#DIV/0!</v>
      </c>
      <c r="HD103" s="2" t="e">
        <f t="shared" si="457"/>
        <v>#DIV/0!</v>
      </c>
      <c r="HE103" s="2" t="e">
        <f t="shared" si="458"/>
        <v>#DIV/0!</v>
      </c>
      <c r="HF103" s="2" t="e">
        <f t="shared" si="459"/>
        <v>#DIV/0!</v>
      </c>
      <c r="HG103" s="2" t="e">
        <f t="shared" si="460"/>
        <v>#DIV/0!</v>
      </c>
      <c r="HH103" s="2" t="e">
        <f t="shared" si="461"/>
        <v>#DIV/0!</v>
      </c>
      <c r="HI103" s="2" t="e">
        <f t="shared" si="462"/>
        <v>#DIV/0!</v>
      </c>
      <c r="HJ103" s="11" t="e">
        <f t="shared" si="463"/>
        <v>#DIV/0!</v>
      </c>
      <c r="HK103" s="60" t="e">
        <f t="shared" si="464"/>
        <v>#DIV/0!</v>
      </c>
      <c r="HL103" s="57"/>
      <c r="HM103" s="57" t="e">
        <f t="shared" si="465"/>
        <v>#DIV/0!</v>
      </c>
      <c r="HN103" s="57" t="e">
        <f t="shared" si="466"/>
        <v>#DIV/0!</v>
      </c>
      <c r="HO103" s="57" t="e">
        <f t="shared" si="467"/>
        <v>#DIV/0!</v>
      </c>
      <c r="HP103" s="57" t="e">
        <f t="shared" si="468"/>
        <v>#DIV/0!</v>
      </c>
      <c r="HQ103" s="57" t="e">
        <f t="shared" si="469"/>
        <v>#DIV/0!</v>
      </c>
      <c r="HR103" s="57"/>
      <c r="HS103" s="57" t="e">
        <f t="shared" si="470"/>
        <v>#DIV/0!</v>
      </c>
      <c r="HT103" s="57" t="e">
        <f t="shared" si="471"/>
        <v>#DIV/0!</v>
      </c>
      <c r="HU103" s="57" t="e">
        <f t="shared" si="472"/>
        <v>#DIV/0!</v>
      </c>
      <c r="HV103" s="57" t="e">
        <f t="shared" si="473"/>
        <v>#DIV/0!</v>
      </c>
      <c r="HW103" s="57" t="e">
        <f t="shared" si="474"/>
        <v>#DIV/0!</v>
      </c>
      <c r="HX103" s="57"/>
      <c r="HY103" s="57" t="e">
        <f t="shared" si="475"/>
        <v>#DIV/0!</v>
      </c>
      <c r="HZ103" s="57" t="e">
        <f t="shared" si="476"/>
        <v>#DIV/0!</v>
      </c>
      <c r="IA103" s="57"/>
      <c r="IB103" s="61">
        <f t="shared" si="477"/>
        <v>0</v>
      </c>
      <c r="IC103" s="57" t="str">
        <f t="shared" si="478"/>
        <v/>
      </c>
      <c r="ID103" s="42"/>
      <c r="IE103" s="2" t="str">
        <f t="shared" si="479"/>
        <v/>
      </c>
      <c r="IF103" s="60" t="e">
        <f t="shared" si="480"/>
        <v>#DIV/0!</v>
      </c>
      <c r="IG103" s="60" t="str">
        <f t="shared" si="481"/>
        <v/>
      </c>
      <c r="IH103" s="60" t="str">
        <f t="shared" si="482"/>
        <v>zinco-</v>
      </c>
      <c r="II103" s="60" t="str">
        <f t="shared" si="483"/>
        <v>mangano-</v>
      </c>
      <c r="IJ103" s="60" t="e">
        <f t="shared" si="484"/>
        <v>#DIV/0!</v>
      </c>
      <c r="IK103" s="60" t="e">
        <f t="shared" si="485"/>
        <v>#DIV/0!</v>
      </c>
      <c r="IL103" s="60" t="e">
        <f t="shared" si="486"/>
        <v>#DIV/0!</v>
      </c>
      <c r="IM103" s="60" t="e">
        <f t="shared" si="487"/>
        <v>#DIV/0!</v>
      </c>
      <c r="IN103" s="60" t="str">
        <f t="shared" si="488"/>
        <v/>
      </c>
      <c r="IO103" s="60" t="str">
        <f t="shared" si="489"/>
        <v/>
      </c>
      <c r="IP103" s="57"/>
      <c r="IQ103" s="57" t="str">
        <f t="shared" si="490"/>
        <v>ERROR!!</v>
      </c>
    </row>
    <row r="104" spans="1:251">
      <c r="A104"/>
      <c r="B104"/>
      <c r="C104"/>
      <c r="D104"/>
      <c r="E104"/>
      <c r="F104" t="s">
        <v>196</v>
      </c>
      <c r="G104" s="69"/>
      <c r="H104" s="69"/>
      <c r="I104" s="69"/>
      <c r="J104" s="69"/>
      <c r="K104"/>
      <c r="L104" s="69"/>
      <c r="M104"/>
      <c r="N104" s="69"/>
      <c r="O104" s="69"/>
      <c r="P104" s="69"/>
      <c r="Q104" s="69"/>
      <c r="R104" s="69"/>
      <c r="S104" s="67"/>
      <c r="T104" s="67"/>
      <c r="U104" s="69"/>
      <c r="V104"/>
      <c r="W104"/>
      <c r="X104" s="29">
        <f t="shared" si="346"/>
        <v>0</v>
      </c>
      <c r="Y104" s="29">
        <f t="shared" si="347"/>
        <v>0</v>
      </c>
      <c r="Z104" s="29" t="e">
        <f t="shared" si="348"/>
        <v>#DIV/0!</v>
      </c>
      <c r="AA104" s="29" t="e">
        <f t="shared" si="349"/>
        <v>#DIV/0!</v>
      </c>
      <c r="AB104" s="29" t="e">
        <f t="shared" si="350"/>
        <v>#DIV/0!</v>
      </c>
      <c r="AC104" s="29" t="e">
        <f t="shared" si="351"/>
        <v>#DIV/0!</v>
      </c>
      <c r="AF104" s="23">
        <v>60.084299999999999</v>
      </c>
      <c r="AG104" s="23">
        <v>79.878799999999998</v>
      </c>
      <c r="AH104" s="23">
        <v>101.96120000000001</v>
      </c>
      <c r="AI104" s="23">
        <v>151.99039999999999</v>
      </c>
      <c r="AJ104" s="23">
        <v>159.69</v>
      </c>
      <c r="AK104" s="23">
        <v>71.846400000000003</v>
      </c>
      <c r="AL104" s="23">
        <v>70.9375</v>
      </c>
      <c r="AM104" s="23">
        <v>40.304400000000001</v>
      </c>
      <c r="AN104" s="23">
        <v>56.077399999999997</v>
      </c>
      <c r="AO104" s="23">
        <v>61.978999999999999</v>
      </c>
      <c r="AP104" s="23">
        <v>94.195999999999998</v>
      </c>
      <c r="AQ104" s="23">
        <v>18.998000000000001</v>
      </c>
      <c r="AR104" s="23">
        <v>35.450000000000003</v>
      </c>
      <c r="AS104" s="23">
        <v>29.88</v>
      </c>
      <c r="AT104" s="23">
        <v>74.691999999999993</v>
      </c>
      <c r="AU104" s="23">
        <v>81.39</v>
      </c>
      <c r="AX104" s="54">
        <f t="shared" si="352"/>
        <v>0</v>
      </c>
      <c r="AY104" s="54">
        <f t="shared" si="353"/>
        <v>0</v>
      </c>
      <c r="AZ104" s="54">
        <f t="shared" si="354"/>
        <v>0</v>
      </c>
      <c r="BA104" s="54">
        <f t="shared" si="355"/>
        <v>0</v>
      </c>
      <c r="BB104" s="54">
        <f t="shared" si="356"/>
        <v>0</v>
      </c>
      <c r="BC104" s="54">
        <f t="shared" si="357"/>
        <v>0</v>
      </c>
      <c r="BD104" s="54">
        <f t="shared" si="358"/>
        <v>0</v>
      </c>
      <c r="BE104" s="54">
        <f t="shared" si="359"/>
        <v>0</v>
      </c>
      <c r="BF104" s="54">
        <f t="shared" si="360"/>
        <v>0</v>
      </c>
      <c r="BG104" s="54">
        <f t="shared" si="361"/>
        <v>0</v>
      </c>
      <c r="BH104" s="54">
        <f t="shared" si="362"/>
        <v>0</v>
      </c>
      <c r="BI104" s="54">
        <f t="shared" si="363"/>
        <v>0</v>
      </c>
      <c r="BJ104" s="54">
        <f t="shared" si="364"/>
        <v>0</v>
      </c>
      <c r="BK104" s="54">
        <f t="shared" si="365"/>
        <v>0</v>
      </c>
      <c r="BL104" s="54">
        <f t="shared" si="366"/>
        <v>0</v>
      </c>
      <c r="BM104" s="42"/>
      <c r="BO104" s="54">
        <f>'Norm-coeff'!$C$2+$AX104*'Norm-coeff'!$D$2+$AY104*'Norm-coeff'!$E$2+$AZ104*'Norm-coeff'!$F$2+$BA104*'Norm-coeff'!$G$2+$BB104*'Norm-coeff'!$H$2+$BC104*'Norm-coeff'!$I$2+$BD104*'Norm-coeff'!$J$2+$BE104*'Norm-coeff'!$K$2+$BF104*'Norm-coeff'!$L$2+$BG104*'Norm-coeff'!$M$2+$BH104*'Norm-coeff'!$N$2+$BI104*'Norm-coeff'!$O$2</f>
        <v>5.4045421474420303</v>
      </c>
      <c r="BP104" s="54">
        <f>'Norm-coeff'!$C$3+$AX104*'Norm-coeff'!$D$3+$AY104*'Norm-coeff'!$E$3+$AZ104*'Norm-coeff'!$F$3+$BA104*'Norm-coeff'!$G$3+$BB104*'Norm-coeff'!$H$3+$BC104*'Norm-coeff'!$I$3+$BD104*'Norm-coeff'!$J$3+$BE104*'Norm-coeff'!$K$3+$BF104*'Norm-coeff'!$L$3+$BG104*'Norm-coeff'!$M$3+$BH104*'Norm-coeff'!$N$3+$BI104*'Norm-coeff'!$O$3</f>
        <v>3.15319116612705</v>
      </c>
      <c r="BQ104" s="54">
        <f>'Norm-coeff'!$C$4+$AX104*'Norm-coeff'!$D$4+$AY104*'Norm-coeff'!$E$4+$AZ104*'Norm-coeff'!$F$4+$BA104*'Norm-coeff'!$G$4+$BB104*'Norm-coeff'!$H$4+$BC104*'Norm-coeff'!$I$4+$BD104*'Norm-coeff'!$J$4+$BE104*'Norm-coeff'!$K$4+$BF104*'Norm-coeff'!$L$4+$BG104*'Norm-coeff'!$M$4+$BH104*'Norm-coeff'!$N$4+$BI104*'Norm-coeff'!$O$4</f>
        <v>1.42115649462768</v>
      </c>
      <c r="BR104" s="54">
        <f>'Norm-coeff'!$C$5+$AX104*'Norm-coeff'!$D$5+$AY104*'Norm-coeff'!$E$5+$AZ104*'Norm-coeff'!$F$5+$BA104*'Norm-coeff'!$G$5+$BB104*'Norm-coeff'!$H$5+$BC104*'Norm-coeff'!$I$5+$BD104*'Norm-coeff'!$J$5+$BE104*'Norm-coeff'!$K$5+$BF104*'Norm-coeff'!$L$5+$BG104*'Norm-coeff'!$M$5+$BH104*'Norm-coeff'!$N$5+$BI104*'Norm-coeff'!$O$5</f>
        <v>1.0553329241296201</v>
      </c>
      <c r="BS104" s="54">
        <f>'Norm-coeff'!$C$6+$AX104*'Norm-coeff'!$D$6+$AY104*'Norm-coeff'!$E$6+$AZ104*'Norm-coeff'!$F$6+$BA104*'Norm-coeff'!$G$6+$BB104*'Norm-coeff'!$H$6+$BC104*'Norm-coeff'!$I$6+$BD104*'Norm-coeff'!$J$6+$BE104*'Norm-coeff'!$K$6+$BF104*'Norm-coeff'!$L$6+$BG104*'Norm-coeff'!$M$6+$BH104*'Norm-coeff'!$N$6+$BI104*'Norm-coeff'!$O$6</f>
        <v>-1.48700885495103E-2</v>
      </c>
      <c r="BT104" s="54">
        <f>'Norm-coeff'!$C$7+$AX104*'Norm-coeff'!$D$7+$AY104*'Norm-coeff'!$E$7+$AZ104*'Norm-coeff'!$F$7+$BA104*'Norm-coeff'!$G$7+$BB104*'Norm-coeff'!$H$7+$BC104*'Norm-coeff'!$I$7+$BD104*'Norm-coeff'!$J$7+$BE104*'Norm-coeff'!$K$7+$BF104*'Norm-coeff'!$L$7+$BG104*'Norm-coeff'!$M$7+$BH104*'Norm-coeff'!$N$7+$BI104*'Norm-coeff'!$O$7</f>
        <v>2.0907583608832998</v>
      </c>
      <c r="BU104" s="54">
        <f>'Norm-coeff'!$C$8+$AX104*'Norm-coeff'!$D$8+$AY104*'Norm-coeff'!$E$8+$AZ104*'Norm-coeff'!$F$8+$BA104*'Norm-coeff'!$G$8+$BB104*'Norm-coeff'!$H$8+$BC104*'Norm-coeff'!$I$8+$BD104*'Norm-coeff'!$J$8+$BE104*'Norm-coeff'!$K$8+$BF104*'Norm-coeff'!$L$8+$BG104*'Norm-coeff'!$M$8+$BH104*'Norm-coeff'!$N$8+$BI104*'Norm-coeff'!$O$8</f>
        <v>0.65894159836244504</v>
      </c>
      <c r="BV104" s="54">
        <f>'Norm-coeff'!$C$9+$AX104*'Norm-coeff'!$D$9+$AY104*'Norm-coeff'!$E$9+$AZ104*'Norm-coeff'!$F$9+$BA104*'Norm-coeff'!$G$9+$BB104*'Norm-coeff'!$H$9+$BC104*'Norm-coeff'!$I$9+$BD104*'Norm-coeff'!$J$9+$BE104*'Norm-coeff'!$K$9+$BF104*'Norm-coeff'!$L$9+$BG104*'Norm-coeff'!$M$9+$BH104*'Norm-coeff'!$N$9+$BI104*'Norm-coeff'!$O$9</f>
        <v>1.48961085014701</v>
      </c>
      <c r="BW104" s="54">
        <f>'Norm-coeff'!$C$10+$AX104*'Norm-coeff'!$D$10+$AY104*'Norm-coeff'!$E$10+$AZ104*'Norm-coeff'!$F$10+$BA104*'Norm-coeff'!$G$10+$BB104*'Norm-coeff'!$H$10+$BC104*'Norm-coeff'!$I$10+$BD104*'Norm-coeff'!$J$10+$BE104*'Norm-coeff'!$K$10+$BF104*'Norm-coeff'!$L$10+$BG104*'Norm-coeff'!$M$10+$BH104*'Norm-coeff'!$N$10+$BI104*'Norm-coeff'!$O$10</f>
        <v>1.42058735749591</v>
      </c>
      <c r="BX104" s="54">
        <f>'Norm-coeff'!$C$11+$AX104*'Norm-coeff'!$D$11+$AY104*'Norm-coeff'!$E$11+$AZ104*'Norm-coeff'!$F$11+$BA104*'Norm-coeff'!$G$11+$BB104*'Norm-coeff'!$H$11+$BC104*'Norm-coeff'!$I$11+$BD104*'Norm-coeff'!$J$11+$BE104*'Norm-coeff'!$K$11+$BF104*'Norm-coeff'!$L$11+$BG104*'Norm-coeff'!$M$11+$BH104*'Norm-coeff'!$N$11+$BI104*'Norm-coeff'!$O$11</f>
        <v>0.221233014421479</v>
      </c>
      <c r="BY104" s="54">
        <f>'Norm-coeff'!$C$12+$AX104*'Norm-coeff'!$D$12+$AY104*'Norm-coeff'!$E$12+$AZ104*'Norm-coeff'!$F$12+$BA104*'Norm-coeff'!$G$12+$BB104*'Norm-coeff'!$H$12+$BC104*'Norm-coeff'!$I$12+$BD104*'Norm-coeff'!$J$12+$BE104*'Norm-coeff'!$K$12+$BF104*'Norm-coeff'!$L$12+$BG104*'Norm-coeff'!$M$12+$BH104*'Norm-coeff'!$N$12+$BI104*'Norm-coeff'!$O$12</f>
        <v>0.283527502056037</v>
      </c>
      <c r="BZ104" s="54">
        <f>'Norm-coeff'!$C$13+$AX104*'Norm-coeff'!$D$13+$AY104*'Norm-coeff'!$E$13+$AZ104*'Norm-coeff'!$F$13+$BA104*'Norm-coeff'!$G$13+$BB104*'Norm-coeff'!$H$13+$BC104*'Norm-coeff'!$I$13+$BD104*'Norm-coeff'!$J$13+$BE104*'Norm-coeff'!$K$13+$BF104*'Norm-coeff'!$L$13+$BG104*'Norm-coeff'!$M$13+$BH104*'Norm-coeff'!$N$13+$BI104*'Norm-coeff'!$O$13</f>
        <v>-4.1864930554451202E-2</v>
      </c>
      <c r="CA104" s="54">
        <f>'Norm-coeff'!$C$14+$AX104*'Norm-coeff'!$D$14+$AY104*'Norm-coeff'!$E$14+$AZ104*'Norm-coeff'!$F$14+$BA104*'Norm-coeff'!$G$14+$BB104*'Norm-coeff'!$H$14+$BC104*'Norm-coeff'!$I$14+$BD104*'Norm-coeff'!$J$14+$BE104*'Norm-coeff'!$K$14+$BF104*'Norm-coeff'!$L$14+$BG104*'Norm-coeff'!$M$14+$BH104*'Norm-coeff'!$N$14+$BI104*'Norm-coeff'!$O$14</f>
        <v>4.2526983164477103</v>
      </c>
      <c r="CC104" s="54">
        <f t="shared" si="491"/>
        <v>0</v>
      </c>
      <c r="CG104" s="54">
        <f t="shared" si="367"/>
        <v>0</v>
      </c>
      <c r="CH104" s="54">
        <f t="shared" si="345"/>
        <v>0</v>
      </c>
      <c r="CI104" s="54">
        <f t="shared" si="368"/>
        <v>0</v>
      </c>
      <c r="CJ104" s="56">
        <f t="shared" si="369"/>
        <v>0</v>
      </c>
      <c r="CK104" s="54">
        <f t="shared" si="370"/>
        <v>0</v>
      </c>
      <c r="CL104" s="54">
        <f t="shared" si="371"/>
        <v>0</v>
      </c>
      <c r="CM104" s="54">
        <f t="shared" si="372"/>
        <v>0</v>
      </c>
      <c r="CN104" s="54">
        <f t="shared" si="373"/>
        <v>0</v>
      </c>
      <c r="CO104" s="54">
        <f t="shared" si="374"/>
        <v>0</v>
      </c>
      <c r="CP104" s="54">
        <f t="shared" si="375"/>
        <v>0</v>
      </c>
      <c r="CQ104" s="54">
        <f t="shared" si="376"/>
        <v>0</v>
      </c>
      <c r="CR104" s="54">
        <f t="shared" si="377"/>
        <v>0</v>
      </c>
      <c r="CS104" s="54">
        <f t="shared" si="378"/>
        <v>0</v>
      </c>
      <c r="CU104" s="54">
        <f t="shared" si="379"/>
        <v>0</v>
      </c>
      <c r="CV104" s="54">
        <f t="shared" si="380"/>
        <v>0</v>
      </c>
      <c r="CW104" s="54">
        <f t="shared" si="381"/>
        <v>0</v>
      </c>
      <c r="CX104" s="54">
        <f t="shared" si="382"/>
        <v>0</v>
      </c>
      <c r="CZ104" s="54">
        <f t="shared" si="383"/>
        <v>0</v>
      </c>
      <c r="DA104" s="54">
        <f t="shared" si="384"/>
        <v>0</v>
      </c>
      <c r="DB104" s="54">
        <f t="shared" si="385"/>
        <v>0</v>
      </c>
      <c r="DC104" s="54">
        <f t="shared" si="386"/>
        <v>0</v>
      </c>
      <c r="DD104" s="54">
        <f t="shared" si="387"/>
        <v>0</v>
      </c>
      <c r="DE104" s="54">
        <f t="shared" si="388"/>
        <v>0</v>
      </c>
      <c r="DF104" s="54">
        <f t="shared" si="389"/>
        <v>0</v>
      </c>
      <c r="DG104" s="54">
        <f t="shared" si="390"/>
        <v>2</v>
      </c>
      <c r="DH104" s="71">
        <f t="shared" si="391"/>
        <v>0</v>
      </c>
      <c r="DI104" s="71">
        <f t="shared" si="392"/>
        <v>0</v>
      </c>
      <c r="DJ104" s="54">
        <f t="shared" si="393"/>
        <v>0</v>
      </c>
      <c r="DK104" s="54">
        <f t="shared" si="394"/>
        <v>2</v>
      </c>
      <c r="DL104" s="4">
        <f t="shared" si="319"/>
        <v>0</v>
      </c>
      <c r="DM104" s="3">
        <f t="shared" si="395"/>
        <v>0</v>
      </c>
      <c r="DN104" s="3">
        <f t="shared" si="396"/>
        <v>0</v>
      </c>
      <c r="DO104" s="4" t="e">
        <f t="shared" si="397"/>
        <v>#DIV/0!</v>
      </c>
      <c r="DP104" s="57"/>
      <c r="DQ104" s="57"/>
      <c r="DR104" s="56">
        <f t="shared" si="320"/>
        <v>2</v>
      </c>
      <c r="DS104" s="56">
        <f t="shared" si="321"/>
        <v>0</v>
      </c>
      <c r="DT104" s="38">
        <f t="shared" si="322"/>
        <v>0</v>
      </c>
      <c r="DU104" s="38">
        <f t="shared" si="398"/>
        <v>2</v>
      </c>
      <c r="DV104" s="38">
        <f t="shared" si="323"/>
        <v>0</v>
      </c>
      <c r="DW104" s="39">
        <f t="shared" si="324"/>
        <v>0</v>
      </c>
      <c r="DX104" s="39">
        <f t="shared" si="325"/>
        <v>0</v>
      </c>
      <c r="DY104" s="39">
        <f t="shared" si="326"/>
        <v>0</v>
      </c>
      <c r="DZ104" s="39">
        <f t="shared" si="327"/>
        <v>0</v>
      </c>
      <c r="EA104" s="39">
        <f t="shared" si="328"/>
        <v>0</v>
      </c>
      <c r="EB104" s="37" t="e">
        <f t="shared" si="399"/>
        <v>#DIV/0!</v>
      </c>
      <c r="EC104" s="37" t="e">
        <f t="shared" si="400"/>
        <v>#DIV/0!</v>
      </c>
      <c r="ED104" s="37" t="e">
        <f t="shared" si="401"/>
        <v>#DIV/0!</v>
      </c>
      <c r="EE104" s="37" t="e">
        <f t="shared" si="402"/>
        <v>#DIV/0!</v>
      </c>
      <c r="EF104" s="39" t="e">
        <f t="shared" si="403"/>
        <v>#DIV/0!</v>
      </c>
      <c r="EG104" s="37" t="e">
        <f t="shared" si="404"/>
        <v>#DIV/0!</v>
      </c>
      <c r="EH104" s="37" t="e">
        <f t="shared" si="405"/>
        <v>#DIV/0!</v>
      </c>
      <c r="EI104" s="11" t="b">
        <f t="shared" si="406"/>
        <v>1</v>
      </c>
      <c r="EJ104" s="11" t="b">
        <f t="shared" si="407"/>
        <v>0</v>
      </c>
      <c r="EK104" s="39" t="e">
        <f t="shared" si="408"/>
        <v>#DIV/0!</v>
      </c>
      <c r="EL104" s="39" t="e">
        <f t="shared" si="409"/>
        <v>#DIV/0!</v>
      </c>
      <c r="EM104" s="39" t="e">
        <f t="shared" si="410"/>
        <v>#DIV/0!</v>
      </c>
      <c r="EN104" s="39" t="e">
        <f t="shared" si="411"/>
        <v>#DIV/0!</v>
      </c>
      <c r="EO104" s="39" t="e">
        <f t="shared" si="412"/>
        <v>#DIV/0!</v>
      </c>
      <c r="EP104" s="39" t="e">
        <f t="shared" si="413"/>
        <v>#DIV/0!</v>
      </c>
      <c r="EQ104" s="39" t="e">
        <f t="shared" si="414"/>
        <v>#DIV/0!</v>
      </c>
      <c r="ER104" s="39" t="e">
        <f t="shared" si="415"/>
        <v>#DIV/0!</v>
      </c>
      <c r="ES104" s="58" t="str">
        <f t="shared" si="416"/>
        <v>(OH,F,Cl)-dominate amphibole</v>
      </c>
      <c r="ET104" s="58" t="e">
        <f t="shared" si="417"/>
        <v>#N/A</v>
      </c>
      <c r="EU104" s="56">
        <f t="shared" si="329"/>
        <v>0</v>
      </c>
      <c r="EV104" s="56">
        <f t="shared" si="330"/>
        <v>0</v>
      </c>
      <c r="EW104" s="56">
        <f t="shared" si="331"/>
        <v>0</v>
      </c>
      <c r="EX104" s="56">
        <f t="shared" si="332"/>
        <v>0</v>
      </c>
      <c r="EY104" s="56">
        <f t="shared" si="333"/>
        <v>0</v>
      </c>
      <c r="EZ104" s="56">
        <f t="shared" si="334"/>
        <v>0</v>
      </c>
      <c r="FA104" s="39">
        <f t="shared" si="335"/>
        <v>0</v>
      </c>
      <c r="FB104" s="39">
        <f t="shared" si="336"/>
        <v>0</v>
      </c>
      <c r="FC104" s="54">
        <f t="shared" si="337"/>
        <v>0</v>
      </c>
      <c r="FD104" s="54">
        <f t="shared" si="338"/>
        <v>0</v>
      </c>
      <c r="FE104" s="39">
        <f t="shared" si="339"/>
        <v>0</v>
      </c>
      <c r="FF104" s="54">
        <f t="shared" si="340"/>
        <v>0</v>
      </c>
      <c r="FG104" s="39">
        <f t="shared" si="341"/>
        <v>0</v>
      </c>
      <c r="FH104" s="39">
        <f t="shared" si="418"/>
        <v>0</v>
      </c>
      <c r="FI104" s="39">
        <f t="shared" si="419"/>
        <v>0</v>
      </c>
      <c r="FJ104" s="39">
        <f t="shared" si="420"/>
        <v>0</v>
      </c>
      <c r="FK104" s="39" t="e">
        <f t="shared" si="421"/>
        <v>#DIV/0!</v>
      </c>
      <c r="FL104" s="39" t="e">
        <f t="shared" si="422"/>
        <v>#DIV/0!</v>
      </c>
      <c r="FM104" s="39" t="e">
        <f t="shared" si="423"/>
        <v>#DIV/0!</v>
      </c>
      <c r="FN104" s="39">
        <f t="shared" si="424"/>
        <v>1</v>
      </c>
      <c r="FO104" s="39">
        <f t="shared" si="342"/>
        <v>0</v>
      </c>
      <c r="FP104" s="39">
        <f t="shared" si="343"/>
        <v>0</v>
      </c>
      <c r="FQ104" s="39">
        <f t="shared" si="344"/>
        <v>0</v>
      </c>
      <c r="FR104" s="39">
        <f t="shared" si="425"/>
        <v>0</v>
      </c>
      <c r="FS104" s="39">
        <f t="shared" si="426"/>
        <v>0</v>
      </c>
      <c r="FU104" s="39" t="e">
        <f t="shared" si="427"/>
        <v>#DIV/0!</v>
      </c>
      <c r="FV104" s="39" t="e">
        <f t="shared" si="428"/>
        <v>#DIV/0!</v>
      </c>
      <c r="FW104" s="39" t="e">
        <f t="shared" si="429"/>
        <v>#DIV/0!</v>
      </c>
      <c r="FY104" s="39" t="e">
        <f t="shared" si="430"/>
        <v>#DIV/0!</v>
      </c>
      <c r="FZ104" s="39" t="e">
        <f t="shared" si="431"/>
        <v>#DIV/0!</v>
      </c>
      <c r="GA104" s="39" t="e">
        <f t="shared" si="432"/>
        <v>#DIV/0!</v>
      </c>
      <c r="GB104" s="39" t="e">
        <f t="shared" si="433"/>
        <v>#DIV/0!</v>
      </c>
      <c r="GC104" s="39" t="e">
        <f t="shared" si="434"/>
        <v>#DIV/0!</v>
      </c>
      <c r="GD104" s="39" t="e">
        <f t="shared" si="435"/>
        <v>#DIV/0!</v>
      </c>
      <c r="GE104" s="39" t="e">
        <f t="shared" si="436"/>
        <v>#DIV/0!</v>
      </c>
      <c r="GF104" s="39" t="e">
        <f t="shared" si="437"/>
        <v>#DIV/0!</v>
      </c>
      <c r="GG104" s="39" t="e">
        <f t="shared" si="438"/>
        <v>#DIV/0!</v>
      </c>
      <c r="GH104" s="39" t="e">
        <f t="shared" si="439"/>
        <v>#DIV/0!</v>
      </c>
      <c r="GI104" s="39"/>
      <c r="GJ104" s="39" t="e">
        <f t="shared" si="440"/>
        <v>#DIV/0!</v>
      </c>
      <c r="GK104" s="39" t="e">
        <f t="shared" si="441"/>
        <v>#DIV/0!</v>
      </c>
      <c r="GL104" s="39" t="e">
        <f t="shared" si="442"/>
        <v>#DIV/0!</v>
      </c>
      <c r="GM104" s="39" t="e">
        <f t="shared" si="443"/>
        <v>#DIV/0!</v>
      </c>
      <c r="GN104" s="39" t="e">
        <f t="shared" si="444"/>
        <v>#DIV/0!</v>
      </c>
      <c r="GO104" s="57"/>
      <c r="GP104" s="57" t="e">
        <f t="shared" si="445"/>
        <v>#DIV/0!</v>
      </c>
      <c r="GQ104" s="59" t="e">
        <f t="shared" si="446"/>
        <v>#DIV/0!</v>
      </c>
      <c r="GR104" s="41" t="e">
        <f t="shared" si="447"/>
        <v>#DIV/0!</v>
      </c>
      <c r="GS104" s="57" t="e">
        <f t="shared" si="448"/>
        <v>#DIV/0!</v>
      </c>
      <c r="GT104" s="57" t="e">
        <f t="shared" si="449"/>
        <v>#DIV/0!</v>
      </c>
      <c r="GU104" s="57" t="e">
        <f t="shared" si="450"/>
        <v>#DIV/0!</v>
      </c>
      <c r="GV104" s="57"/>
      <c r="GW104" s="42" t="e">
        <f t="shared" si="451"/>
        <v>#DIV/0!</v>
      </c>
      <c r="GX104" s="42" t="e">
        <f t="shared" si="452"/>
        <v>#DIV/0!</v>
      </c>
      <c r="GY104" s="42" t="e">
        <f t="shared" si="453"/>
        <v>#DIV/0!</v>
      </c>
      <c r="GZ104" s="57"/>
      <c r="HA104" s="2" t="e">
        <f t="shared" si="454"/>
        <v>#DIV/0!</v>
      </c>
      <c r="HB104" s="2" t="e">
        <f t="shared" si="455"/>
        <v>#DIV/0!</v>
      </c>
      <c r="HC104" s="2" t="e">
        <f t="shared" si="456"/>
        <v>#DIV/0!</v>
      </c>
      <c r="HD104" s="2" t="e">
        <f t="shared" si="457"/>
        <v>#DIV/0!</v>
      </c>
      <c r="HE104" s="2" t="e">
        <f t="shared" si="458"/>
        <v>#DIV/0!</v>
      </c>
      <c r="HF104" s="2" t="e">
        <f t="shared" si="459"/>
        <v>#DIV/0!</v>
      </c>
      <c r="HG104" s="2" t="e">
        <f t="shared" si="460"/>
        <v>#DIV/0!</v>
      </c>
      <c r="HH104" s="2" t="e">
        <f t="shared" si="461"/>
        <v>#DIV/0!</v>
      </c>
      <c r="HI104" s="2" t="e">
        <f t="shared" si="462"/>
        <v>#DIV/0!</v>
      </c>
      <c r="HJ104" s="11" t="e">
        <f t="shared" si="463"/>
        <v>#DIV/0!</v>
      </c>
      <c r="HK104" s="60" t="e">
        <f t="shared" si="464"/>
        <v>#DIV/0!</v>
      </c>
      <c r="HL104" s="57"/>
      <c r="HM104" s="57" t="e">
        <f t="shared" si="465"/>
        <v>#DIV/0!</v>
      </c>
      <c r="HN104" s="57" t="e">
        <f t="shared" si="466"/>
        <v>#DIV/0!</v>
      </c>
      <c r="HO104" s="57" t="e">
        <f t="shared" si="467"/>
        <v>#DIV/0!</v>
      </c>
      <c r="HP104" s="57" t="e">
        <f t="shared" si="468"/>
        <v>#DIV/0!</v>
      </c>
      <c r="HQ104" s="57" t="e">
        <f t="shared" si="469"/>
        <v>#DIV/0!</v>
      </c>
      <c r="HR104" s="57"/>
      <c r="HS104" s="57" t="e">
        <f t="shared" si="470"/>
        <v>#DIV/0!</v>
      </c>
      <c r="HT104" s="57" t="e">
        <f t="shared" si="471"/>
        <v>#DIV/0!</v>
      </c>
      <c r="HU104" s="57" t="e">
        <f t="shared" si="472"/>
        <v>#DIV/0!</v>
      </c>
      <c r="HV104" s="57" t="e">
        <f t="shared" si="473"/>
        <v>#DIV/0!</v>
      </c>
      <c r="HW104" s="57" t="e">
        <f t="shared" si="474"/>
        <v>#DIV/0!</v>
      </c>
      <c r="HX104" s="57"/>
      <c r="HY104" s="57" t="e">
        <f t="shared" si="475"/>
        <v>#DIV/0!</v>
      </c>
      <c r="HZ104" s="57" t="e">
        <f t="shared" si="476"/>
        <v>#DIV/0!</v>
      </c>
      <c r="IA104" s="57"/>
      <c r="IB104" s="61">
        <f t="shared" si="477"/>
        <v>0</v>
      </c>
      <c r="IC104" s="57" t="str">
        <f t="shared" si="478"/>
        <v/>
      </c>
      <c r="ID104" s="42"/>
      <c r="IE104" s="2" t="str">
        <f t="shared" si="479"/>
        <v/>
      </c>
      <c r="IF104" s="60" t="e">
        <f t="shared" si="480"/>
        <v>#DIV/0!</v>
      </c>
      <c r="IG104" s="60" t="str">
        <f t="shared" si="481"/>
        <v/>
      </c>
      <c r="IH104" s="60" t="str">
        <f t="shared" si="482"/>
        <v>zinco-</v>
      </c>
      <c r="II104" s="60" t="str">
        <f t="shared" si="483"/>
        <v>mangano-</v>
      </c>
      <c r="IJ104" s="60" t="e">
        <f t="shared" si="484"/>
        <v>#DIV/0!</v>
      </c>
      <c r="IK104" s="60" t="e">
        <f t="shared" si="485"/>
        <v>#DIV/0!</v>
      </c>
      <c r="IL104" s="60" t="e">
        <f t="shared" si="486"/>
        <v>#DIV/0!</v>
      </c>
      <c r="IM104" s="60" t="e">
        <f t="shared" si="487"/>
        <v>#DIV/0!</v>
      </c>
      <c r="IN104" s="60" t="str">
        <f t="shared" si="488"/>
        <v/>
      </c>
      <c r="IO104" s="60" t="str">
        <f t="shared" si="489"/>
        <v/>
      </c>
      <c r="IP104" s="57"/>
      <c r="IQ104" s="57" t="str">
        <f t="shared" si="490"/>
        <v>ERROR!!</v>
      </c>
    </row>
    <row r="105" spans="1:251">
      <c r="X105" s="29">
        <f t="shared" si="346"/>
        <v>0</v>
      </c>
      <c r="Y105" s="29">
        <f t="shared" si="347"/>
        <v>0</v>
      </c>
      <c r="Z105" s="29" t="e">
        <f t="shared" si="348"/>
        <v>#DIV/0!</v>
      </c>
      <c r="AA105" s="29" t="e">
        <f t="shared" si="349"/>
        <v>#DIV/0!</v>
      </c>
      <c r="AB105" s="29" t="e">
        <f t="shared" si="350"/>
        <v>#DIV/0!</v>
      </c>
      <c r="AC105" s="29" t="e">
        <f t="shared" si="351"/>
        <v>#DIV/0!</v>
      </c>
      <c r="AF105" s="23">
        <v>60.084299999999999</v>
      </c>
      <c r="AG105" s="23">
        <v>79.878799999999998</v>
      </c>
      <c r="AH105" s="23">
        <v>101.96120000000001</v>
      </c>
      <c r="AI105" s="23">
        <v>151.99039999999999</v>
      </c>
      <c r="AJ105" s="23">
        <v>159.69</v>
      </c>
      <c r="AK105" s="23">
        <v>71.846400000000003</v>
      </c>
      <c r="AL105" s="23">
        <v>70.9375</v>
      </c>
      <c r="AM105" s="23">
        <v>40.304400000000001</v>
      </c>
      <c r="AN105" s="23">
        <v>56.077399999999997</v>
      </c>
      <c r="AO105" s="23">
        <v>61.978999999999999</v>
      </c>
      <c r="AP105" s="23">
        <v>94.195999999999998</v>
      </c>
      <c r="AQ105" s="23">
        <v>18.998000000000001</v>
      </c>
      <c r="AR105" s="23">
        <v>35.450000000000003</v>
      </c>
      <c r="AS105" s="23">
        <v>29.88</v>
      </c>
      <c r="AT105" s="23">
        <v>74.691999999999993</v>
      </c>
      <c r="AU105" s="23">
        <v>81.39</v>
      </c>
      <c r="AX105" s="54">
        <f t="shared" si="352"/>
        <v>0</v>
      </c>
      <c r="AY105" s="54">
        <f t="shared" si="353"/>
        <v>0</v>
      </c>
      <c r="AZ105" s="54">
        <f t="shared" si="354"/>
        <v>0</v>
      </c>
      <c r="BA105" s="54">
        <f t="shared" si="355"/>
        <v>0</v>
      </c>
      <c r="BB105" s="54">
        <f t="shared" si="356"/>
        <v>0</v>
      </c>
      <c r="BC105" s="54">
        <f t="shared" si="357"/>
        <v>0</v>
      </c>
      <c r="BD105" s="54">
        <f t="shared" si="358"/>
        <v>0</v>
      </c>
      <c r="BE105" s="54">
        <f t="shared" si="359"/>
        <v>0</v>
      </c>
      <c r="BF105" s="54">
        <f t="shared" si="360"/>
        <v>0</v>
      </c>
      <c r="BG105" s="54">
        <f t="shared" si="361"/>
        <v>0</v>
      </c>
      <c r="BH105" s="54">
        <f t="shared" si="362"/>
        <v>0</v>
      </c>
      <c r="BI105" s="54">
        <f t="shared" si="363"/>
        <v>0</v>
      </c>
      <c r="BJ105" s="54">
        <f t="shared" si="364"/>
        <v>0</v>
      </c>
      <c r="BK105" s="54">
        <f t="shared" si="365"/>
        <v>0</v>
      </c>
      <c r="BL105" s="54">
        <f t="shared" si="366"/>
        <v>0</v>
      </c>
      <c r="BM105" s="42"/>
      <c r="BO105" s="54">
        <f>'Norm-coeff'!$C$2+$AX105*'Norm-coeff'!$D$2+$AY105*'Norm-coeff'!$E$2+$AZ105*'Norm-coeff'!$F$2+$BA105*'Norm-coeff'!$G$2+$BB105*'Norm-coeff'!$H$2+$BC105*'Norm-coeff'!$I$2+$BD105*'Norm-coeff'!$J$2+$BE105*'Norm-coeff'!$K$2+$BF105*'Norm-coeff'!$L$2+$BG105*'Norm-coeff'!$M$2+$BH105*'Norm-coeff'!$N$2+$BI105*'Norm-coeff'!$O$2</f>
        <v>5.4045421474420303</v>
      </c>
      <c r="BP105" s="54">
        <f>'Norm-coeff'!$C$3+$AX105*'Norm-coeff'!$D$3+$AY105*'Norm-coeff'!$E$3+$AZ105*'Norm-coeff'!$F$3+$BA105*'Norm-coeff'!$G$3+$BB105*'Norm-coeff'!$H$3+$BC105*'Norm-coeff'!$I$3+$BD105*'Norm-coeff'!$J$3+$BE105*'Norm-coeff'!$K$3+$BF105*'Norm-coeff'!$L$3+$BG105*'Norm-coeff'!$M$3+$BH105*'Norm-coeff'!$N$3+$BI105*'Norm-coeff'!$O$3</f>
        <v>3.15319116612705</v>
      </c>
      <c r="BQ105" s="54">
        <f>'Norm-coeff'!$C$4+$AX105*'Norm-coeff'!$D$4+$AY105*'Norm-coeff'!$E$4+$AZ105*'Norm-coeff'!$F$4+$BA105*'Norm-coeff'!$G$4+$BB105*'Norm-coeff'!$H$4+$BC105*'Norm-coeff'!$I$4+$BD105*'Norm-coeff'!$J$4+$BE105*'Norm-coeff'!$K$4+$BF105*'Norm-coeff'!$L$4+$BG105*'Norm-coeff'!$M$4+$BH105*'Norm-coeff'!$N$4+$BI105*'Norm-coeff'!$O$4</f>
        <v>1.42115649462768</v>
      </c>
      <c r="BR105" s="54">
        <f>'Norm-coeff'!$C$5+$AX105*'Norm-coeff'!$D$5+$AY105*'Norm-coeff'!$E$5+$AZ105*'Norm-coeff'!$F$5+$BA105*'Norm-coeff'!$G$5+$BB105*'Norm-coeff'!$H$5+$BC105*'Norm-coeff'!$I$5+$BD105*'Norm-coeff'!$J$5+$BE105*'Norm-coeff'!$K$5+$BF105*'Norm-coeff'!$L$5+$BG105*'Norm-coeff'!$M$5+$BH105*'Norm-coeff'!$N$5+$BI105*'Norm-coeff'!$O$5</f>
        <v>1.0553329241296201</v>
      </c>
      <c r="BS105" s="54">
        <f>'Norm-coeff'!$C$6+$AX105*'Norm-coeff'!$D$6+$AY105*'Norm-coeff'!$E$6+$AZ105*'Norm-coeff'!$F$6+$BA105*'Norm-coeff'!$G$6+$BB105*'Norm-coeff'!$H$6+$BC105*'Norm-coeff'!$I$6+$BD105*'Norm-coeff'!$J$6+$BE105*'Norm-coeff'!$K$6+$BF105*'Norm-coeff'!$L$6+$BG105*'Norm-coeff'!$M$6+$BH105*'Norm-coeff'!$N$6+$BI105*'Norm-coeff'!$O$6</f>
        <v>-1.48700885495103E-2</v>
      </c>
      <c r="BT105" s="54">
        <f>'Norm-coeff'!$C$7+$AX105*'Norm-coeff'!$D$7+$AY105*'Norm-coeff'!$E$7+$AZ105*'Norm-coeff'!$F$7+$BA105*'Norm-coeff'!$G$7+$BB105*'Norm-coeff'!$H$7+$BC105*'Norm-coeff'!$I$7+$BD105*'Norm-coeff'!$J$7+$BE105*'Norm-coeff'!$K$7+$BF105*'Norm-coeff'!$L$7+$BG105*'Norm-coeff'!$M$7+$BH105*'Norm-coeff'!$N$7+$BI105*'Norm-coeff'!$O$7</f>
        <v>2.0907583608832998</v>
      </c>
      <c r="BU105" s="54">
        <f>'Norm-coeff'!$C$8+$AX105*'Norm-coeff'!$D$8+$AY105*'Norm-coeff'!$E$8+$AZ105*'Norm-coeff'!$F$8+$BA105*'Norm-coeff'!$G$8+$BB105*'Norm-coeff'!$H$8+$BC105*'Norm-coeff'!$I$8+$BD105*'Norm-coeff'!$J$8+$BE105*'Norm-coeff'!$K$8+$BF105*'Norm-coeff'!$L$8+$BG105*'Norm-coeff'!$M$8+$BH105*'Norm-coeff'!$N$8+$BI105*'Norm-coeff'!$O$8</f>
        <v>0.65894159836244504</v>
      </c>
      <c r="BV105" s="54">
        <f>'Norm-coeff'!$C$9+$AX105*'Norm-coeff'!$D$9+$AY105*'Norm-coeff'!$E$9+$AZ105*'Norm-coeff'!$F$9+$BA105*'Norm-coeff'!$G$9+$BB105*'Norm-coeff'!$H$9+$BC105*'Norm-coeff'!$I$9+$BD105*'Norm-coeff'!$J$9+$BE105*'Norm-coeff'!$K$9+$BF105*'Norm-coeff'!$L$9+$BG105*'Norm-coeff'!$M$9+$BH105*'Norm-coeff'!$N$9+$BI105*'Norm-coeff'!$O$9</f>
        <v>1.48961085014701</v>
      </c>
      <c r="BW105" s="54">
        <f>'Norm-coeff'!$C$10+$AX105*'Norm-coeff'!$D$10+$AY105*'Norm-coeff'!$E$10+$AZ105*'Norm-coeff'!$F$10+$BA105*'Norm-coeff'!$G$10+$BB105*'Norm-coeff'!$H$10+$BC105*'Norm-coeff'!$I$10+$BD105*'Norm-coeff'!$J$10+$BE105*'Norm-coeff'!$K$10+$BF105*'Norm-coeff'!$L$10+$BG105*'Norm-coeff'!$M$10+$BH105*'Norm-coeff'!$N$10+$BI105*'Norm-coeff'!$O$10</f>
        <v>1.42058735749591</v>
      </c>
      <c r="BX105" s="54">
        <f>'Norm-coeff'!$C$11+$AX105*'Norm-coeff'!$D$11+$AY105*'Norm-coeff'!$E$11+$AZ105*'Norm-coeff'!$F$11+$BA105*'Norm-coeff'!$G$11+$BB105*'Norm-coeff'!$H$11+$BC105*'Norm-coeff'!$I$11+$BD105*'Norm-coeff'!$J$11+$BE105*'Norm-coeff'!$K$11+$BF105*'Norm-coeff'!$L$11+$BG105*'Norm-coeff'!$M$11+$BH105*'Norm-coeff'!$N$11+$BI105*'Norm-coeff'!$O$11</f>
        <v>0.221233014421479</v>
      </c>
      <c r="BY105" s="54">
        <f>'Norm-coeff'!$C$12+$AX105*'Norm-coeff'!$D$12+$AY105*'Norm-coeff'!$E$12+$AZ105*'Norm-coeff'!$F$12+$BA105*'Norm-coeff'!$G$12+$BB105*'Norm-coeff'!$H$12+$BC105*'Norm-coeff'!$I$12+$BD105*'Norm-coeff'!$J$12+$BE105*'Norm-coeff'!$K$12+$BF105*'Norm-coeff'!$L$12+$BG105*'Norm-coeff'!$M$12+$BH105*'Norm-coeff'!$N$12+$BI105*'Norm-coeff'!$O$12</f>
        <v>0.283527502056037</v>
      </c>
      <c r="BZ105" s="54">
        <f>'Norm-coeff'!$C$13+$AX105*'Norm-coeff'!$D$13+$AY105*'Norm-coeff'!$E$13+$AZ105*'Norm-coeff'!$F$13+$BA105*'Norm-coeff'!$G$13+$BB105*'Norm-coeff'!$H$13+$BC105*'Norm-coeff'!$I$13+$BD105*'Norm-coeff'!$J$13+$BE105*'Norm-coeff'!$K$13+$BF105*'Norm-coeff'!$L$13+$BG105*'Norm-coeff'!$M$13+$BH105*'Norm-coeff'!$N$13+$BI105*'Norm-coeff'!$O$13</f>
        <v>-4.1864930554451202E-2</v>
      </c>
      <c r="CA105" s="54">
        <f>'Norm-coeff'!$C$14+$AX105*'Norm-coeff'!$D$14+$AY105*'Norm-coeff'!$E$14+$AZ105*'Norm-coeff'!$F$14+$BA105*'Norm-coeff'!$G$14+$BB105*'Norm-coeff'!$H$14+$BC105*'Norm-coeff'!$I$14+$BD105*'Norm-coeff'!$J$14+$BE105*'Norm-coeff'!$K$14+$BF105*'Norm-coeff'!$L$14+$BG105*'Norm-coeff'!$M$14+$BH105*'Norm-coeff'!$N$14+$BI105*'Norm-coeff'!$O$14</f>
        <v>4.2526983164477103</v>
      </c>
      <c r="CC105" s="54">
        <f t="shared" si="491"/>
        <v>0</v>
      </c>
      <c r="CG105" s="54">
        <f t="shared" si="367"/>
        <v>0</v>
      </c>
      <c r="CH105" s="54">
        <f t="shared" si="345"/>
        <v>0</v>
      </c>
      <c r="CI105" s="54">
        <f t="shared" si="368"/>
        <v>0</v>
      </c>
      <c r="CJ105" s="56">
        <f t="shared" si="369"/>
        <v>0</v>
      </c>
      <c r="CK105" s="54">
        <f t="shared" si="370"/>
        <v>0</v>
      </c>
      <c r="CL105" s="54">
        <f t="shared" si="371"/>
        <v>0</v>
      </c>
      <c r="CM105" s="54">
        <f t="shared" si="372"/>
        <v>0</v>
      </c>
      <c r="CN105" s="54">
        <f t="shared" si="373"/>
        <v>0</v>
      </c>
      <c r="CO105" s="54">
        <f t="shared" si="374"/>
        <v>0</v>
      </c>
      <c r="CP105" s="54">
        <f t="shared" si="375"/>
        <v>0</v>
      </c>
      <c r="CQ105" s="54">
        <f t="shared" si="376"/>
        <v>0</v>
      </c>
      <c r="CR105" s="54">
        <f t="shared" si="377"/>
        <v>0</v>
      </c>
      <c r="CS105" s="54">
        <f t="shared" si="378"/>
        <v>0</v>
      </c>
      <c r="CU105" s="54">
        <f t="shared" si="379"/>
        <v>0</v>
      </c>
      <c r="CV105" s="54">
        <f t="shared" si="380"/>
        <v>0</v>
      </c>
      <c r="CW105" s="54">
        <f t="shared" si="381"/>
        <v>0</v>
      </c>
      <c r="CX105" s="54">
        <f t="shared" si="382"/>
        <v>0</v>
      </c>
      <c r="CZ105" s="54">
        <f t="shared" si="383"/>
        <v>0</v>
      </c>
      <c r="DA105" s="54">
        <f t="shared" si="384"/>
        <v>0</v>
      </c>
      <c r="DB105" s="54">
        <f t="shared" si="385"/>
        <v>0</v>
      </c>
      <c r="DC105" s="54">
        <f t="shared" si="386"/>
        <v>0</v>
      </c>
      <c r="DD105" s="54">
        <f t="shared" si="387"/>
        <v>0</v>
      </c>
      <c r="DE105" s="54">
        <f t="shared" si="388"/>
        <v>0</v>
      </c>
      <c r="DF105" s="54">
        <f t="shared" si="389"/>
        <v>0</v>
      </c>
      <c r="DG105" s="54">
        <f t="shared" si="390"/>
        <v>2</v>
      </c>
      <c r="DH105" s="71">
        <f t="shared" si="391"/>
        <v>0</v>
      </c>
      <c r="DI105" s="71">
        <f t="shared" si="392"/>
        <v>0</v>
      </c>
      <c r="DJ105" s="54">
        <f t="shared" si="393"/>
        <v>0</v>
      </c>
      <c r="DK105" s="54">
        <f t="shared" si="394"/>
        <v>2</v>
      </c>
      <c r="DL105" s="4">
        <f t="shared" si="319"/>
        <v>0</v>
      </c>
      <c r="DM105" s="3">
        <f t="shared" si="395"/>
        <v>0</v>
      </c>
      <c r="DN105" s="3">
        <f t="shared" si="396"/>
        <v>0</v>
      </c>
      <c r="DO105" s="4" t="e">
        <f t="shared" si="397"/>
        <v>#DIV/0!</v>
      </c>
      <c r="DP105" s="57"/>
      <c r="DQ105" s="57"/>
      <c r="DR105" s="56">
        <f t="shared" si="320"/>
        <v>2</v>
      </c>
      <c r="DS105" s="56">
        <f t="shared" si="321"/>
        <v>0</v>
      </c>
      <c r="DT105" s="38">
        <f t="shared" si="322"/>
        <v>0</v>
      </c>
      <c r="DU105" s="38">
        <f t="shared" si="398"/>
        <v>2</v>
      </c>
      <c r="DV105" s="38">
        <f t="shared" si="323"/>
        <v>0</v>
      </c>
      <c r="DW105" s="39">
        <f t="shared" si="324"/>
        <v>0</v>
      </c>
      <c r="DX105" s="39">
        <f t="shared" si="325"/>
        <v>0</v>
      </c>
      <c r="DY105" s="39">
        <f t="shared" si="326"/>
        <v>0</v>
      </c>
      <c r="DZ105" s="39">
        <f t="shared" si="327"/>
        <v>0</v>
      </c>
      <c r="EA105" s="39">
        <f t="shared" si="328"/>
        <v>0</v>
      </c>
      <c r="EB105" s="37" t="e">
        <f t="shared" si="399"/>
        <v>#DIV/0!</v>
      </c>
      <c r="EC105" s="37" t="e">
        <f t="shared" si="400"/>
        <v>#DIV/0!</v>
      </c>
      <c r="ED105" s="37" t="e">
        <f t="shared" si="401"/>
        <v>#DIV/0!</v>
      </c>
      <c r="EE105" s="37" t="e">
        <f t="shared" si="402"/>
        <v>#DIV/0!</v>
      </c>
      <c r="EF105" s="39" t="e">
        <f t="shared" si="403"/>
        <v>#DIV/0!</v>
      </c>
      <c r="EG105" s="37" t="e">
        <f t="shared" si="404"/>
        <v>#DIV/0!</v>
      </c>
      <c r="EH105" s="37" t="e">
        <f t="shared" si="405"/>
        <v>#DIV/0!</v>
      </c>
      <c r="EI105" s="11" t="b">
        <f t="shared" si="406"/>
        <v>1</v>
      </c>
      <c r="EJ105" s="11" t="b">
        <f t="shared" si="407"/>
        <v>0</v>
      </c>
      <c r="EK105" s="39" t="e">
        <f t="shared" si="408"/>
        <v>#DIV/0!</v>
      </c>
      <c r="EL105" s="39" t="e">
        <f t="shared" si="409"/>
        <v>#DIV/0!</v>
      </c>
      <c r="EM105" s="39" t="e">
        <f t="shared" si="410"/>
        <v>#DIV/0!</v>
      </c>
      <c r="EN105" s="39" t="e">
        <f t="shared" si="411"/>
        <v>#DIV/0!</v>
      </c>
      <c r="EO105" s="39" t="e">
        <f t="shared" si="412"/>
        <v>#DIV/0!</v>
      </c>
      <c r="EP105" s="39" t="e">
        <f t="shared" si="413"/>
        <v>#DIV/0!</v>
      </c>
      <c r="EQ105" s="39" t="e">
        <f t="shared" si="414"/>
        <v>#DIV/0!</v>
      </c>
      <c r="ER105" s="39" t="e">
        <f t="shared" si="415"/>
        <v>#DIV/0!</v>
      </c>
      <c r="ES105" s="58" t="str">
        <f t="shared" si="416"/>
        <v>(OH,F,Cl)-dominate amphibole</v>
      </c>
      <c r="ET105" s="58" t="e">
        <f t="shared" si="417"/>
        <v>#N/A</v>
      </c>
      <c r="EU105" s="56">
        <f t="shared" si="329"/>
        <v>0</v>
      </c>
      <c r="EV105" s="56">
        <f t="shared" si="330"/>
        <v>0</v>
      </c>
      <c r="EW105" s="56">
        <f t="shared" si="331"/>
        <v>0</v>
      </c>
      <c r="EX105" s="56">
        <f t="shared" si="332"/>
        <v>0</v>
      </c>
      <c r="EY105" s="56">
        <f t="shared" si="333"/>
        <v>0</v>
      </c>
      <c r="EZ105" s="56">
        <f t="shared" si="334"/>
        <v>0</v>
      </c>
      <c r="FA105" s="39">
        <f t="shared" si="335"/>
        <v>0</v>
      </c>
      <c r="FB105" s="39">
        <f t="shared" si="336"/>
        <v>0</v>
      </c>
      <c r="FC105" s="54">
        <f t="shared" si="337"/>
        <v>0</v>
      </c>
      <c r="FD105" s="54">
        <f t="shared" si="338"/>
        <v>0</v>
      </c>
      <c r="FE105" s="39">
        <f t="shared" si="339"/>
        <v>0</v>
      </c>
      <c r="FF105" s="54">
        <f t="shared" si="340"/>
        <v>0</v>
      </c>
      <c r="FG105" s="39">
        <f t="shared" si="341"/>
        <v>0</v>
      </c>
      <c r="FH105" s="39">
        <f t="shared" si="418"/>
        <v>0</v>
      </c>
      <c r="FI105" s="39">
        <f t="shared" si="419"/>
        <v>0</v>
      </c>
      <c r="FJ105" s="39">
        <f t="shared" si="420"/>
        <v>0</v>
      </c>
      <c r="FK105" s="39" t="e">
        <f t="shared" si="421"/>
        <v>#DIV/0!</v>
      </c>
      <c r="FL105" s="39" t="e">
        <f t="shared" si="422"/>
        <v>#DIV/0!</v>
      </c>
      <c r="FM105" s="39" t="e">
        <f t="shared" si="423"/>
        <v>#DIV/0!</v>
      </c>
      <c r="FN105" s="39">
        <f t="shared" si="424"/>
        <v>1</v>
      </c>
      <c r="FO105" s="39">
        <f t="shared" si="342"/>
        <v>0</v>
      </c>
      <c r="FP105" s="39">
        <f t="shared" si="343"/>
        <v>0</v>
      </c>
      <c r="FQ105" s="39">
        <f t="shared" si="344"/>
        <v>0</v>
      </c>
      <c r="FR105" s="39">
        <f t="shared" si="425"/>
        <v>0</v>
      </c>
      <c r="FS105" s="39">
        <f t="shared" si="426"/>
        <v>0</v>
      </c>
      <c r="FU105" s="39" t="e">
        <f t="shared" si="427"/>
        <v>#DIV/0!</v>
      </c>
      <c r="FV105" s="39" t="e">
        <f t="shared" si="428"/>
        <v>#DIV/0!</v>
      </c>
      <c r="FW105" s="39" t="e">
        <f t="shared" si="429"/>
        <v>#DIV/0!</v>
      </c>
      <c r="FY105" s="39" t="e">
        <f t="shared" si="430"/>
        <v>#DIV/0!</v>
      </c>
      <c r="FZ105" s="39" t="e">
        <f t="shared" si="431"/>
        <v>#DIV/0!</v>
      </c>
      <c r="GA105" s="39" t="e">
        <f t="shared" si="432"/>
        <v>#DIV/0!</v>
      </c>
      <c r="GB105" s="39" t="e">
        <f t="shared" si="433"/>
        <v>#DIV/0!</v>
      </c>
      <c r="GC105" s="39" t="e">
        <f t="shared" si="434"/>
        <v>#DIV/0!</v>
      </c>
      <c r="GD105" s="39" t="e">
        <f t="shared" si="435"/>
        <v>#DIV/0!</v>
      </c>
      <c r="GE105" s="39" t="e">
        <f t="shared" si="436"/>
        <v>#DIV/0!</v>
      </c>
      <c r="GF105" s="39" t="e">
        <f t="shared" si="437"/>
        <v>#DIV/0!</v>
      </c>
      <c r="GG105" s="39" t="e">
        <f t="shared" si="438"/>
        <v>#DIV/0!</v>
      </c>
      <c r="GH105" s="39" t="e">
        <f t="shared" si="439"/>
        <v>#DIV/0!</v>
      </c>
      <c r="GI105" s="39"/>
      <c r="GJ105" s="39" t="e">
        <f t="shared" si="440"/>
        <v>#DIV/0!</v>
      </c>
      <c r="GK105" s="39" t="e">
        <f t="shared" si="441"/>
        <v>#DIV/0!</v>
      </c>
      <c r="GL105" s="39" t="e">
        <f t="shared" si="442"/>
        <v>#DIV/0!</v>
      </c>
      <c r="GM105" s="39" t="e">
        <f t="shared" si="443"/>
        <v>#DIV/0!</v>
      </c>
      <c r="GN105" s="39" t="e">
        <f t="shared" si="444"/>
        <v>#DIV/0!</v>
      </c>
      <c r="GO105" s="57"/>
      <c r="GP105" s="57" t="e">
        <f t="shared" si="445"/>
        <v>#DIV/0!</v>
      </c>
      <c r="GQ105" s="59" t="e">
        <f t="shared" si="446"/>
        <v>#DIV/0!</v>
      </c>
      <c r="GR105" s="41" t="e">
        <f t="shared" si="447"/>
        <v>#DIV/0!</v>
      </c>
      <c r="GS105" s="57" t="e">
        <f t="shared" si="448"/>
        <v>#DIV/0!</v>
      </c>
      <c r="GT105" s="57" t="e">
        <f t="shared" si="449"/>
        <v>#DIV/0!</v>
      </c>
      <c r="GU105" s="57" t="e">
        <f t="shared" si="450"/>
        <v>#DIV/0!</v>
      </c>
      <c r="GV105" s="57"/>
      <c r="GW105" s="42" t="e">
        <f t="shared" si="451"/>
        <v>#DIV/0!</v>
      </c>
      <c r="GX105" s="42" t="e">
        <f t="shared" si="452"/>
        <v>#DIV/0!</v>
      </c>
      <c r="GY105" s="42" t="e">
        <f t="shared" si="453"/>
        <v>#DIV/0!</v>
      </c>
      <c r="GZ105" s="57"/>
      <c r="HA105" s="2" t="e">
        <f t="shared" si="454"/>
        <v>#DIV/0!</v>
      </c>
      <c r="HB105" s="2" t="e">
        <f t="shared" si="455"/>
        <v>#DIV/0!</v>
      </c>
      <c r="HC105" s="2" t="e">
        <f t="shared" si="456"/>
        <v>#DIV/0!</v>
      </c>
      <c r="HD105" s="2" t="e">
        <f t="shared" si="457"/>
        <v>#DIV/0!</v>
      </c>
      <c r="HE105" s="2" t="e">
        <f t="shared" si="458"/>
        <v>#DIV/0!</v>
      </c>
      <c r="HF105" s="2" t="e">
        <f t="shared" si="459"/>
        <v>#DIV/0!</v>
      </c>
      <c r="HG105" s="2" t="e">
        <f t="shared" si="460"/>
        <v>#DIV/0!</v>
      </c>
      <c r="HH105" s="2" t="e">
        <f t="shared" si="461"/>
        <v>#DIV/0!</v>
      </c>
      <c r="HI105" s="2" t="e">
        <f t="shared" si="462"/>
        <v>#DIV/0!</v>
      </c>
      <c r="HJ105" s="11" t="e">
        <f t="shared" si="463"/>
        <v>#DIV/0!</v>
      </c>
      <c r="HK105" s="60" t="e">
        <f t="shared" si="464"/>
        <v>#DIV/0!</v>
      </c>
      <c r="HL105" s="57"/>
      <c r="HM105" s="57" t="e">
        <f t="shared" si="465"/>
        <v>#DIV/0!</v>
      </c>
      <c r="HN105" s="57" t="e">
        <f t="shared" si="466"/>
        <v>#DIV/0!</v>
      </c>
      <c r="HO105" s="57" t="e">
        <f t="shared" si="467"/>
        <v>#DIV/0!</v>
      </c>
      <c r="HP105" s="57" t="e">
        <f t="shared" si="468"/>
        <v>#DIV/0!</v>
      </c>
      <c r="HQ105" s="57" t="e">
        <f t="shared" si="469"/>
        <v>#DIV/0!</v>
      </c>
      <c r="HR105" s="57"/>
      <c r="HS105" s="57" t="e">
        <f t="shared" si="470"/>
        <v>#DIV/0!</v>
      </c>
      <c r="HT105" s="57" t="e">
        <f t="shared" si="471"/>
        <v>#DIV/0!</v>
      </c>
      <c r="HU105" s="57" t="e">
        <f t="shared" si="472"/>
        <v>#DIV/0!</v>
      </c>
      <c r="HV105" s="57" t="e">
        <f t="shared" si="473"/>
        <v>#DIV/0!</v>
      </c>
      <c r="HW105" s="57" t="e">
        <f t="shared" si="474"/>
        <v>#DIV/0!</v>
      </c>
      <c r="HX105" s="57"/>
      <c r="HY105" s="57" t="e">
        <f t="shared" si="475"/>
        <v>#DIV/0!</v>
      </c>
      <c r="HZ105" s="57" t="e">
        <f t="shared" si="476"/>
        <v>#DIV/0!</v>
      </c>
      <c r="IA105" s="57"/>
      <c r="IB105" s="61">
        <f t="shared" si="477"/>
        <v>0</v>
      </c>
      <c r="IC105" s="57" t="str">
        <f t="shared" si="478"/>
        <v/>
      </c>
      <c r="ID105" s="42"/>
      <c r="IE105" s="2" t="str">
        <f t="shared" si="479"/>
        <v/>
      </c>
      <c r="IF105" s="60" t="e">
        <f t="shared" si="480"/>
        <v>#DIV/0!</v>
      </c>
      <c r="IG105" s="60" t="str">
        <f t="shared" si="481"/>
        <v/>
      </c>
      <c r="IH105" s="60" t="str">
        <f t="shared" si="482"/>
        <v>zinco-</v>
      </c>
      <c r="II105" s="60" t="str">
        <f t="shared" si="483"/>
        <v>mangano-</v>
      </c>
      <c r="IJ105" s="60" t="e">
        <f t="shared" si="484"/>
        <v>#DIV/0!</v>
      </c>
      <c r="IK105" s="60" t="e">
        <f t="shared" si="485"/>
        <v>#DIV/0!</v>
      </c>
      <c r="IL105" s="60" t="e">
        <f t="shared" si="486"/>
        <v>#DIV/0!</v>
      </c>
      <c r="IM105" s="60" t="e">
        <f t="shared" si="487"/>
        <v>#DIV/0!</v>
      </c>
      <c r="IN105" s="60" t="str">
        <f t="shared" si="488"/>
        <v/>
      </c>
      <c r="IO105" s="60" t="str">
        <f t="shared" si="489"/>
        <v/>
      </c>
      <c r="IP105" s="57"/>
      <c r="IQ105" s="57" t="str">
        <f t="shared" si="490"/>
        <v>ERROR!!</v>
      </c>
    </row>
    <row r="106" spans="1:251">
      <c r="X106" s="29">
        <f t="shared" si="346"/>
        <v>0</v>
      </c>
      <c r="Y106" s="29">
        <f t="shared" si="347"/>
        <v>0</v>
      </c>
      <c r="Z106" s="29" t="e">
        <f t="shared" si="348"/>
        <v>#DIV/0!</v>
      </c>
      <c r="AA106" s="29" t="e">
        <f t="shared" si="349"/>
        <v>#DIV/0!</v>
      </c>
      <c r="AB106" s="29" t="e">
        <f t="shared" si="350"/>
        <v>#DIV/0!</v>
      </c>
      <c r="AC106" s="29" t="e">
        <f t="shared" si="351"/>
        <v>#DIV/0!</v>
      </c>
      <c r="AF106" s="23">
        <v>60.084299999999999</v>
      </c>
      <c r="AG106" s="23">
        <v>79.878799999999998</v>
      </c>
      <c r="AH106" s="23">
        <v>101.96120000000001</v>
      </c>
      <c r="AI106" s="23">
        <v>151.99039999999999</v>
      </c>
      <c r="AJ106" s="23">
        <v>159.69</v>
      </c>
      <c r="AK106" s="23">
        <v>71.846400000000003</v>
      </c>
      <c r="AL106" s="23">
        <v>70.9375</v>
      </c>
      <c r="AM106" s="23">
        <v>40.304400000000001</v>
      </c>
      <c r="AN106" s="23">
        <v>56.077399999999997</v>
      </c>
      <c r="AO106" s="23">
        <v>61.978999999999999</v>
      </c>
      <c r="AP106" s="23">
        <v>94.195999999999998</v>
      </c>
      <c r="AQ106" s="23">
        <v>18.998000000000001</v>
      </c>
      <c r="AR106" s="23">
        <v>35.450000000000003</v>
      </c>
      <c r="AS106" s="23">
        <v>29.88</v>
      </c>
      <c r="AT106" s="23">
        <v>74.691999999999993</v>
      </c>
      <c r="AU106" s="23">
        <v>81.39</v>
      </c>
      <c r="AX106" s="54">
        <f t="shared" si="352"/>
        <v>0</v>
      </c>
      <c r="AY106" s="54">
        <f t="shared" si="353"/>
        <v>0</v>
      </c>
      <c r="AZ106" s="54">
        <f t="shared" si="354"/>
        <v>0</v>
      </c>
      <c r="BA106" s="54">
        <f t="shared" si="355"/>
        <v>0</v>
      </c>
      <c r="BB106" s="54">
        <f t="shared" si="356"/>
        <v>0</v>
      </c>
      <c r="BC106" s="54">
        <f t="shared" si="357"/>
        <v>0</v>
      </c>
      <c r="BD106" s="54">
        <f t="shared" si="358"/>
        <v>0</v>
      </c>
      <c r="BE106" s="54">
        <f t="shared" si="359"/>
        <v>0</v>
      </c>
      <c r="BF106" s="54">
        <f t="shared" si="360"/>
        <v>0</v>
      </c>
      <c r="BG106" s="54">
        <f t="shared" si="361"/>
        <v>0</v>
      </c>
      <c r="BH106" s="54">
        <f t="shared" si="362"/>
        <v>0</v>
      </c>
      <c r="BI106" s="54">
        <f t="shared" si="363"/>
        <v>0</v>
      </c>
      <c r="BJ106" s="54">
        <f t="shared" si="364"/>
        <v>0</v>
      </c>
      <c r="BK106" s="54">
        <f t="shared" si="365"/>
        <v>0</v>
      </c>
      <c r="BL106" s="54">
        <f t="shared" si="366"/>
        <v>0</v>
      </c>
      <c r="BM106" s="42"/>
      <c r="BO106" s="54">
        <f>'Norm-coeff'!$C$2+$AX106*'Norm-coeff'!$D$2+$AY106*'Norm-coeff'!$E$2+$AZ106*'Norm-coeff'!$F$2+$BA106*'Norm-coeff'!$G$2+$BB106*'Norm-coeff'!$H$2+$BC106*'Norm-coeff'!$I$2+$BD106*'Norm-coeff'!$J$2+$BE106*'Norm-coeff'!$K$2+$BF106*'Norm-coeff'!$L$2+$BG106*'Norm-coeff'!$M$2+$BH106*'Norm-coeff'!$N$2+$BI106*'Norm-coeff'!$O$2</f>
        <v>5.4045421474420303</v>
      </c>
      <c r="BP106" s="54">
        <f>'Norm-coeff'!$C$3+$AX106*'Norm-coeff'!$D$3+$AY106*'Norm-coeff'!$E$3+$AZ106*'Norm-coeff'!$F$3+$BA106*'Norm-coeff'!$G$3+$BB106*'Norm-coeff'!$H$3+$BC106*'Norm-coeff'!$I$3+$BD106*'Norm-coeff'!$J$3+$BE106*'Norm-coeff'!$K$3+$BF106*'Norm-coeff'!$L$3+$BG106*'Norm-coeff'!$M$3+$BH106*'Norm-coeff'!$N$3+$BI106*'Norm-coeff'!$O$3</f>
        <v>3.15319116612705</v>
      </c>
      <c r="BQ106" s="54">
        <f>'Norm-coeff'!$C$4+$AX106*'Norm-coeff'!$D$4+$AY106*'Norm-coeff'!$E$4+$AZ106*'Norm-coeff'!$F$4+$BA106*'Norm-coeff'!$G$4+$BB106*'Norm-coeff'!$H$4+$BC106*'Norm-coeff'!$I$4+$BD106*'Norm-coeff'!$J$4+$BE106*'Norm-coeff'!$K$4+$BF106*'Norm-coeff'!$L$4+$BG106*'Norm-coeff'!$M$4+$BH106*'Norm-coeff'!$N$4+$BI106*'Norm-coeff'!$O$4</f>
        <v>1.42115649462768</v>
      </c>
      <c r="BR106" s="54">
        <f>'Norm-coeff'!$C$5+$AX106*'Norm-coeff'!$D$5+$AY106*'Norm-coeff'!$E$5+$AZ106*'Norm-coeff'!$F$5+$BA106*'Norm-coeff'!$G$5+$BB106*'Norm-coeff'!$H$5+$BC106*'Norm-coeff'!$I$5+$BD106*'Norm-coeff'!$J$5+$BE106*'Norm-coeff'!$K$5+$BF106*'Norm-coeff'!$L$5+$BG106*'Norm-coeff'!$M$5+$BH106*'Norm-coeff'!$N$5+$BI106*'Norm-coeff'!$O$5</f>
        <v>1.0553329241296201</v>
      </c>
      <c r="BS106" s="54">
        <f>'Norm-coeff'!$C$6+$AX106*'Norm-coeff'!$D$6+$AY106*'Norm-coeff'!$E$6+$AZ106*'Norm-coeff'!$F$6+$BA106*'Norm-coeff'!$G$6+$BB106*'Norm-coeff'!$H$6+$BC106*'Norm-coeff'!$I$6+$BD106*'Norm-coeff'!$J$6+$BE106*'Norm-coeff'!$K$6+$BF106*'Norm-coeff'!$L$6+$BG106*'Norm-coeff'!$M$6+$BH106*'Norm-coeff'!$N$6+$BI106*'Norm-coeff'!$O$6</f>
        <v>-1.48700885495103E-2</v>
      </c>
      <c r="BT106" s="54">
        <f>'Norm-coeff'!$C$7+$AX106*'Norm-coeff'!$D$7+$AY106*'Norm-coeff'!$E$7+$AZ106*'Norm-coeff'!$F$7+$BA106*'Norm-coeff'!$G$7+$BB106*'Norm-coeff'!$H$7+$BC106*'Norm-coeff'!$I$7+$BD106*'Norm-coeff'!$J$7+$BE106*'Norm-coeff'!$K$7+$BF106*'Norm-coeff'!$L$7+$BG106*'Norm-coeff'!$M$7+$BH106*'Norm-coeff'!$N$7+$BI106*'Norm-coeff'!$O$7</f>
        <v>2.0907583608832998</v>
      </c>
      <c r="BU106" s="54">
        <f>'Norm-coeff'!$C$8+$AX106*'Norm-coeff'!$D$8+$AY106*'Norm-coeff'!$E$8+$AZ106*'Norm-coeff'!$F$8+$BA106*'Norm-coeff'!$G$8+$BB106*'Norm-coeff'!$H$8+$BC106*'Norm-coeff'!$I$8+$BD106*'Norm-coeff'!$J$8+$BE106*'Norm-coeff'!$K$8+$BF106*'Norm-coeff'!$L$8+$BG106*'Norm-coeff'!$M$8+$BH106*'Norm-coeff'!$N$8+$BI106*'Norm-coeff'!$O$8</f>
        <v>0.65894159836244504</v>
      </c>
      <c r="BV106" s="54">
        <f>'Norm-coeff'!$C$9+$AX106*'Norm-coeff'!$D$9+$AY106*'Norm-coeff'!$E$9+$AZ106*'Norm-coeff'!$F$9+$BA106*'Norm-coeff'!$G$9+$BB106*'Norm-coeff'!$H$9+$BC106*'Norm-coeff'!$I$9+$BD106*'Norm-coeff'!$J$9+$BE106*'Norm-coeff'!$K$9+$BF106*'Norm-coeff'!$L$9+$BG106*'Norm-coeff'!$M$9+$BH106*'Norm-coeff'!$N$9+$BI106*'Norm-coeff'!$O$9</f>
        <v>1.48961085014701</v>
      </c>
      <c r="BW106" s="54">
        <f>'Norm-coeff'!$C$10+$AX106*'Norm-coeff'!$D$10+$AY106*'Norm-coeff'!$E$10+$AZ106*'Norm-coeff'!$F$10+$BA106*'Norm-coeff'!$G$10+$BB106*'Norm-coeff'!$H$10+$BC106*'Norm-coeff'!$I$10+$BD106*'Norm-coeff'!$J$10+$BE106*'Norm-coeff'!$K$10+$BF106*'Norm-coeff'!$L$10+$BG106*'Norm-coeff'!$M$10+$BH106*'Norm-coeff'!$N$10+$BI106*'Norm-coeff'!$O$10</f>
        <v>1.42058735749591</v>
      </c>
      <c r="BX106" s="54">
        <f>'Norm-coeff'!$C$11+$AX106*'Norm-coeff'!$D$11+$AY106*'Norm-coeff'!$E$11+$AZ106*'Norm-coeff'!$F$11+$BA106*'Norm-coeff'!$G$11+$BB106*'Norm-coeff'!$H$11+$BC106*'Norm-coeff'!$I$11+$BD106*'Norm-coeff'!$J$11+$BE106*'Norm-coeff'!$K$11+$BF106*'Norm-coeff'!$L$11+$BG106*'Norm-coeff'!$M$11+$BH106*'Norm-coeff'!$N$11+$BI106*'Norm-coeff'!$O$11</f>
        <v>0.221233014421479</v>
      </c>
      <c r="BY106" s="54">
        <f>'Norm-coeff'!$C$12+$AX106*'Norm-coeff'!$D$12+$AY106*'Norm-coeff'!$E$12+$AZ106*'Norm-coeff'!$F$12+$BA106*'Norm-coeff'!$G$12+$BB106*'Norm-coeff'!$H$12+$BC106*'Norm-coeff'!$I$12+$BD106*'Norm-coeff'!$J$12+$BE106*'Norm-coeff'!$K$12+$BF106*'Norm-coeff'!$L$12+$BG106*'Norm-coeff'!$M$12+$BH106*'Norm-coeff'!$N$12+$BI106*'Norm-coeff'!$O$12</f>
        <v>0.283527502056037</v>
      </c>
      <c r="BZ106" s="54">
        <f>'Norm-coeff'!$C$13+$AX106*'Norm-coeff'!$D$13+$AY106*'Norm-coeff'!$E$13+$AZ106*'Norm-coeff'!$F$13+$BA106*'Norm-coeff'!$G$13+$BB106*'Norm-coeff'!$H$13+$BC106*'Norm-coeff'!$I$13+$BD106*'Norm-coeff'!$J$13+$BE106*'Norm-coeff'!$K$13+$BF106*'Norm-coeff'!$L$13+$BG106*'Norm-coeff'!$M$13+$BH106*'Norm-coeff'!$N$13+$BI106*'Norm-coeff'!$O$13</f>
        <v>-4.1864930554451202E-2</v>
      </c>
      <c r="CA106" s="54">
        <f>'Norm-coeff'!$C$14+$AX106*'Norm-coeff'!$D$14+$AY106*'Norm-coeff'!$E$14+$AZ106*'Norm-coeff'!$F$14+$BA106*'Norm-coeff'!$G$14+$BB106*'Norm-coeff'!$H$14+$BC106*'Norm-coeff'!$I$14+$BD106*'Norm-coeff'!$J$14+$BE106*'Norm-coeff'!$K$14+$BF106*'Norm-coeff'!$L$14+$BG106*'Norm-coeff'!$M$14+$BH106*'Norm-coeff'!$N$14+$BI106*'Norm-coeff'!$O$14</f>
        <v>4.2526983164477103</v>
      </c>
      <c r="CC106" s="54">
        <f t="shared" si="491"/>
        <v>0</v>
      </c>
      <c r="CG106" s="54">
        <f t="shared" si="367"/>
        <v>0</v>
      </c>
      <c r="CH106" s="54">
        <f t="shared" si="345"/>
        <v>0</v>
      </c>
      <c r="CI106" s="54">
        <f t="shared" si="368"/>
        <v>0</v>
      </c>
      <c r="CJ106" s="56">
        <f t="shared" si="369"/>
        <v>0</v>
      </c>
      <c r="CK106" s="54">
        <f t="shared" si="370"/>
        <v>0</v>
      </c>
      <c r="CL106" s="54">
        <f t="shared" si="371"/>
        <v>0</v>
      </c>
      <c r="CM106" s="54">
        <f t="shared" si="372"/>
        <v>0</v>
      </c>
      <c r="CN106" s="54">
        <f t="shared" si="373"/>
        <v>0</v>
      </c>
      <c r="CO106" s="54">
        <f t="shared" si="374"/>
        <v>0</v>
      </c>
      <c r="CP106" s="54">
        <f t="shared" si="375"/>
        <v>0</v>
      </c>
      <c r="CQ106" s="54">
        <f t="shared" si="376"/>
        <v>0</v>
      </c>
      <c r="CR106" s="54">
        <f t="shared" si="377"/>
        <v>0</v>
      </c>
      <c r="CS106" s="54">
        <f t="shared" si="378"/>
        <v>0</v>
      </c>
      <c r="CU106" s="54">
        <f t="shared" si="379"/>
        <v>0</v>
      </c>
      <c r="CV106" s="54">
        <f t="shared" si="380"/>
        <v>0</v>
      </c>
      <c r="CW106" s="54">
        <f t="shared" si="381"/>
        <v>0</v>
      </c>
      <c r="CX106" s="54">
        <f t="shared" si="382"/>
        <v>0</v>
      </c>
      <c r="CZ106" s="54">
        <f t="shared" si="383"/>
        <v>0</v>
      </c>
      <c r="DA106" s="54">
        <f t="shared" si="384"/>
        <v>0</v>
      </c>
      <c r="DB106" s="54">
        <f t="shared" si="385"/>
        <v>0</v>
      </c>
      <c r="DC106" s="54">
        <f t="shared" si="386"/>
        <v>0</v>
      </c>
      <c r="DD106" s="54">
        <f t="shared" si="387"/>
        <v>0</v>
      </c>
      <c r="DE106" s="54">
        <f t="shared" si="388"/>
        <v>0</v>
      </c>
      <c r="DF106" s="54">
        <f t="shared" si="389"/>
        <v>0</v>
      </c>
      <c r="DG106" s="54">
        <f t="shared" si="390"/>
        <v>2</v>
      </c>
      <c r="DH106" s="71">
        <f t="shared" si="391"/>
        <v>0</v>
      </c>
      <c r="DI106" s="71">
        <f t="shared" si="392"/>
        <v>0</v>
      </c>
      <c r="DJ106" s="54">
        <f t="shared" si="393"/>
        <v>0</v>
      </c>
      <c r="DK106" s="54">
        <f t="shared" si="394"/>
        <v>2</v>
      </c>
      <c r="DL106" s="4">
        <f t="shared" si="319"/>
        <v>0</v>
      </c>
      <c r="DM106" s="3">
        <f t="shared" si="395"/>
        <v>0</v>
      </c>
      <c r="DN106" s="3">
        <f t="shared" si="396"/>
        <v>0</v>
      </c>
      <c r="DO106" s="4" t="e">
        <f t="shared" si="397"/>
        <v>#DIV/0!</v>
      </c>
      <c r="DP106" s="57"/>
      <c r="DQ106" s="57"/>
      <c r="DR106" s="56">
        <f t="shared" si="320"/>
        <v>2</v>
      </c>
      <c r="DS106" s="56">
        <f t="shared" si="321"/>
        <v>0</v>
      </c>
      <c r="DT106" s="38">
        <f t="shared" si="322"/>
        <v>0</v>
      </c>
      <c r="DU106" s="38">
        <f t="shared" si="398"/>
        <v>2</v>
      </c>
      <c r="DV106" s="38">
        <f t="shared" si="323"/>
        <v>0</v>
      </c>
      <c r="DW106" s="39">
        <f t="shared" si="324"/>
        <v>0</v>
      </c>
      <c r="DX106" s="39">
        <f t="shared" si="325"/>
        <v>0</v>
      </c>
      <c r="DY106" s="39">
        <f t="shared" si="326"/>
        <v>0</v>
      </c>
      <c r="DZ106" s="39">
        <f t="shared" si="327"/>
        <v>0</v>
      </c>
      <c r="EA106" s="39">
        <f t="shared" si="328"/>
        <v>0</v>
      </c>
      <c r="EB106" s="37" t="e">
        <f t="shared" si="399"/>
        <v>#DIV/0!</v>
      </c>
      <c r="EC106" s="37" t="e">
        <f t="shared" si="400"/>
        <v>#DIV/0!</v>
      </c>
      <c r="ED106" s="37" t="e">
        <f t="shared" si="401"/>
        <v>#DIV/0!</v>
      </c>
      <c r="EE106" s="37" t="e">
        <f t="shared" si="402"/>
        <v>#DIV/0!</v>
      </c>
      <c r="EF106" s="39" t="e">
        <f t="shared" si="403"/>
        <v>#DIV/0!</v>
      </c>
      <c r="EG106" s="37" t="e">
        <f t="shared" si="404"/>
        <v>#DIV/0!</v>
      </c>
      <c r="EH106" s="37" t="e">
        <f t="shared" si="405"/>
        <v>#DIV/0!</v>
      </c>
      <c r="EI106" s="11" t="b">
        <f t="shared" si="406"/>
        <v>1</v>
      </c>
      <c r="EJ106" s="11" t="b">
        <f t="shared" si="407"/>
        <v>0</v>
      </c>
      <c r="EK106" s="39" t="e">
        <f t="shared" si="408"/>
        <v>#DIV/0!</v>
      </c>
      <c r="EL106" s="39" t="e">
        <f t="shared" si="409"/>
        <v>#DIV/0!</v>
      </c>
      <c r="EM106" s="39" t="e">
        <f t="shared" si="410"/>
        <v>#DIV/0!</v>
      </c>
      <c r="EN106" s="39" t="e">
        <f t="shared" si="411"/>
        <v>#DIV/0!</v>
      </c>
      <c r="EO106" s="39" t="e">
        <f t="shared" si="412"/>
        <v>#DIV/0!</v>
      </c>
      <c r="EP106" s="39" t="e">
        <f t="shared" si="413"/>
        <v>#DIV/0!</v>
      </c>
      <c r="EQ106" s="39" t="e">
        <f t="shared" si="414"/>
        <v>#DIV/0!</v>
      </c>
      <c r="ER106" s="39" t="e">
        <f t="shared" si="415"/>
        <v>#DIV/0!</v>
      </c>
      <c r="ES106" s="58" t="str">
        <f t="shared" si="416"/>
        <v>(OH,F,Cl)-dominate amphibole</v>
      </c>
      <c r="ET106" s="58" t="e">
        <f t="shared" si="417"/>
        <v>#N/A</v>
      </c>
      <c r="EU106" s="56">
        <f t="shared" si="329"/>
        <v>0</v>
      </c>
      <c r="EV106" s="56">
        <f t="shared" si="330"/>
        <v>0</v>
      </c>
      <c r="EW106" s="56">
        <f t="shared" si="331"/>
        <v>0</v>
      </c>
      <c r="EX106" s="56">
        <f t="shared" si="332"/>
        <v>0</v>
      </c>
      <c r="EY106" s="56">
        <f t="shared" si="333"/>
        <v>0</v>
      </c>
      <c r="EZ106" s="56">
        <f t="shared" si="334"/>
        <v>0</v>
      </c>
      <c r="FA106" s="39">
        <f t="shared" si="335"/>
        <v>0</v>
      </c>
      <c r="FB106" s="39">
        <f t="shared" si="336"/>
        <v>0</v>
      </c>
      <c r="FC106" s="54">
        <f t="shared" si="337"/>
        <v>0</v>
      </c>
      <c r="FD106" s="54">
        <f t="shared" si="338"/>
        <v>0</v>
      </c>
      <c r="FE106" s="39">
        <f t="shared" si="339"/>
        <v>0</v>
      </c>
      <c r="FF106" s="54">
        <f t="shared" si="340"/>
        <v>0</v>
      </c>
      <c r="FG106" s="39">
        <f t="shared" si="341"/>
        <v>0</v>
      </c>
      <c r="FH106" s="39">
        <f t="shared" si="418"/>
        <v>0</v>
      </c>
      <c r="FI106" s="39">
        <f t="shared" si="419"/>
        <v>0</v>
      </c>
      <c r="FJ106" s="39">
        <f t="shared" si="420"/>
        <v>0</v>
      </c>
      <c r="FK106" s="39" t="e">
        <f t="shared" si="421"/>
        <v>#DIV/0!</v>
      </c>
      <c r="FL106" s="39" t="e">
        <f t="shared" si="422"/>
        <v>#DIV/0!</v>
      </c>
      <c r="FM106" s="39" t="e">
        <f t="shared" si="423"/>
        <v>#DIV/0!</v>
      </c>
      <c r="FN106" s="39">
        <f t="shared" si="424"/>
        <v>1</v>
      </c>
      <c r="FO106" s="39">
        <f t="shared" si="342"/>
        <v>0</v>
      </c>
      <c r="FP106" s="39">
        <f t="shared" si="343"/>
        <v>0</v>
      </c>
      <c r="FQ106" s="39">
        <f t="shared" si="344"/>
        <v>0</v>
      </c>
      <c r="FR106" s="39">
        <f t="shared" si="425"/>
        <v>0</v>
      </c>
      <c r="FS106" s="39">
        <f t="shared" si="426"/>
        <v>0</v>
      </c>
      <c r="FU106" s="39" t="e">
        <f t="shared" si="427"/>
        <v>#DIV/0!</v>
      </c>
      <c r="FV106" s="39" t="e">
        <f t="shared" si="428"/>
        <v>#DIV/0!</v>
      </c>
      <c r="FW106" s="39" t="e">
        <f t="shared" si="429"/>
        <v>#DIV/0!</v>
      </c>
      <c r="FY106" s="39" t="e">
        <f t="shared" si="430"/>
        <v>#DIV/0!</v>
      </c>
      <c r="FZ106" s="39" t="e">
        <f t="shared" si="431"/>
        <v>#DIV/0!</v>
      </c>
      <c r="GA106" s="39" t="e">
        <f t="shared" si="432"/>
        <v>#DIV/0!</v>
      </c>
      <c r="GB106" s="39" t="e">
        <f t="shared" si="433"/>
        <v>#DIV/0!</v>
      </c>
      <c r="GC106" s="39" t="e">
        <f t="shared" si="434"/>
        <v>#DIV/0!</v>
      </c>
      <c r="GD106" s="39" t="e">
        <f t="shared" si="435"/>
        <v>#DIV/0!</v>
      </c>
      <c r="GE106" s="39" t="e">
        <f t="shared" si="436"/>
        <v>#DIV/0!</v>
      </c>
      <c r="GF106" s="39" t="e">
        <f t="shared" si="437"/>
        <v>#DIV/0!</v>
      </c>
      <c r="GG106" s="39" t="e">
        <f t="shared" si="438"/>
        <v>#DIV/0!</v>
      </c>
      <c r="GH106" s="39" t="e">
        <f t="shared" si="439"/>
        <v>#DIV/0!</v>
      </c>
      <c r="GI106" s="39"/>
      <c r="GJ106" s="39" t="e">
        <f t="shared" si="440"/>
        <v>#DIV/0!</v>
      </c>
      <c r="GK106" s="39" t="e">
        <f t="shared" si="441"/>
        <v>#DIV/0!</v>
      </c>
      <c r="GL106" s="39" t="e">
        <f t="shared" si="442"/>
        <v>#DIV/0!</v>
      </c>
      <c r="GM106" s="39" t="e">
        <f t="shared" si="443"/>
        <v>#DIV/0!</v>
      </c>
      <c r="GN106" s="39" t="e">
        <f t="shared" si="444"/>
        <v>#DIV/0!</v>
      </c>
      <c r="GO106" s="57"/>
      <c r="GP106" s="57" t="e">
        <f t="shared" si="445"/>
        <v>#DIV/0!</v>
      </c>
      <c r="GQ106" s="59" t="e">
        <f t="shared" si="446"/>
        <v>#DIV/0!</v>
      </c>
      <c r="GR106" s="41" t="e">
        <f t="shared" si="447"/>
        <v>#DIV/0!</v>
      </c>
      <c r="GS106" s="57" t="e">
        <f t="shared" si="448"/>
        <v>#DIV/0!</v>
      </c>
      <c r="GT106" s="57" t="e">
        <f t="shared" si="449"/>
        <v>#DIV/0!</v>
      </c>
      <c r="GU106" s="57" t="e">
        <f t="shared" si="450"/>
        <v>#DIV/0!</v>
      </c>
      <c r="GV106" s="57"/>
      <c r="GW106" s="42" t="e">
        <f t="shared" si="451"/>
        <v>#DIV/0!</v>
      </c>
      <c r="GX106" s="42" t="e">
        <f t="shared" si="452"/>
        <v>#DIV/0!</v>
      </c>
      <c r="GY106" s="42" t="e">
        <f t="shared" si="453"/>
        <v>#DIV/0!</v>
      </c>
      <c r="GZ106" s="57"/>
      <c r="HA106" s="2" t="e">
        <f t="shared" si="454"/>
        <v>#DIV/0!</v>
      </c>
      <c r="HB106" s="2" t="e">
        <f t="shared" si="455"/>
        <v>#DIV/0!</v>
      </c>
      <c r="HC106" s="2" t="e">
        <f t="shared" si="456"/>
        <v>#DIV/0!</v>
      </c>
      <c r="HD106" s="2" t="e">
        <f t="shared" si="457"/>
        <v>#DIV/0!</v>
      </c>
      <c r="HE106" s="2" t="e">
        <f t="shared" si="458"/>
        <v>#DIV/0!</v>
      </c>
      <c r="HF106" s="2" t="e">
        <f t="shared" si="459"/>
        <v>#DIV/0!</v>
      </c>
      <c r="HG106" s="2" t="e">
        <f t="shared" si="460"/>
        <v>#DIV/0!</v>
      </c>
      <c r="HH106" s="2" t="e">
        <f t="shared" si="461"/>
        <v>#DIV/0!</v>
      </c>
      <c r="HI106" s="2" t="e">
        <f t="shared" si="462"/>
        <v>#DIV/0!</v>
      </c>
      <c r="HJ106" s="11" t="e">
        <f t="shared" si="463"/>
        <v>#DIV/0!</v>
      </c>
      <c r="HK106" s="60" t="e">
        <f t="shared" si="464"/>
        <v>#DIV/0!</v>
      </c>
      <c r="HL106" s="57"/>
      <c r="HM106" s="57" t="e">
        <f t="shared" si="465"/>
        <v>#DIV/0!</v>
      </c>
      <c r="HN106" s="57" t="e">
        <f t="shared" si="466"/>
        <v>#DIV/0!</v>
      </c>
      <c r="HO106" s="57" t="e">
        <f t="shared" si="467"/>
        <v>#DIV/0!</v>
      </c>
      <c r="HP106" s="57" t="e">
        <f t="shared" si="468"/>
        <v>#DIV/0!</v>
      </c>
      <c r="HQ106" s="57" t="e">
        <f t="shared" si="469"/>
        <v>#DIV/0!</v>
      </c>
      <c r="HR106" s="57"/>
      <c r="HS106" s="57" t="e">
        <f t="shared" si="470"/>
        <v>#DIV/0!</v>
      </c>
      <c r="HT106" s="57" t="e">
        <f t="shared" si="471"/>
        <v>#DIV/0!</v>
      </c>
      <c r="HU106" s="57" t="e">
        <f t="shared" si="472"/>
        <v>#DIV/0!</v>
      </c>
      <c r="HV106" s="57" t="e">
        <f t="shared" si="473"/>
        <v>#DIV/0!</v>
      </c>
      <c r="HW106" s="57" t="e">
        <f t="shared" si="474"/>
        <v>#DIV/0!</v>
      </c>
      <c r="HX106" s="57"/>
      <c r="HY106" s="57" t="e">
        <f t="shared" si="475"/>
        <v>#DIV/0!</v>
      </c>
      <c r="HZ106" s="57" t="e">
        <f t="shared" si="476"/>
        <v>#DIV/0!</v>
      </c>
      <c r="IA106" s="57"/>
      <c r="IB106" s="61">
        <f t="shared" si="477"/>
        <v>0</v>
      </c>
      <c r="IC106" s="57" t="str">
        <f t="shared" si="478"/>
        <v/>
      </c>
      <c r="ID106" s="42"/>
      <c r="IE106" s="2" t="str">
        <f t="shared" si="479"/>
        <v/>
      </c>
      <c r="IF106" s="60" t="e">
        <f t="shared" si="480"/>
        <v>#DIV/0!</v>
      </c>
      <c r="IG106" s="60" t="str">
        <f t="shared" si="481"/>
        <v/>
      </c>
      <c r="IH106" s="60" t="str">
        <f t="shared" si="482"/>
        <v>zinco-</v>
      </c>
      <c r="II106" s="60" t="str">
        <f t="shared" si="483"/>
        <v>mangano-</v>
      </c>
      <c r="IJ106" s="60" t="e">
        <f t="shared" si="484"/>
        <v>#DIV/0!</v>
      </c>
      <c r="IK106" s="60" t="e">
        <f t="shared" si="485"/>
        <v>#DIV/0!</v>
      </c>
      <c r="IL106" s="60" t="e">
        <f t="shared" si="486"/>
        <v>#DIV/0!</v>
      </c>
      <c r="IM106" s="60" t="e">
        <f t="shared" si="487"/>
        <v>#DIV/0!</v>
      </c>
      <c r="IN106" s="60" t="str">
        <f t="shared" si="488"/>
        <v/>
      </c>
      <c r="IO106" s="60" t="str">
        <f t="shared" si="489"/>
        <v/>
      </c>
      <c r="IP106" s="57"/>
      <c r="IQ106" s="57" t="str">
        <f t="shared" si="490"/>
        <v>ERROR!!</v>
      </c>
    </row>
    <row r="107" spans="1:251">
      <c r="X107" s="29">
        <f t="shared" si="346"/>
        <v>0</v>
      </c>
      <c r="Y107" s="29">
        <f t="shared" si="347"/>
        <v>0</v>
      </c>
      <c r="Z107" s="29" t="e">
        <f t="shared" si="348"/>
        <v>#DIV/0!</v>
      </c>
      <c r="AA107" s="29" t="e">
        <f t="shared" si="349"/>
        <v>#DIV/0!</v>
      </c>
      <c r="AB107" s="29" t="e">
        <f t="shared" si="350"/>
        <v>#DIV/0!</v>
      </c>
      <c r="AC107" s="29" t="e">
        <f t="shared" si="351"/>
        <v>#DIV/0!</v>
      </c>
      <c r="AF107" s="23">
        <v>60.084299999999999</v>
      </c>
      <c r="AG107" s="23">
        <v>79.878799999999998</v>
      </c>
      <c r="AH107" s="23">
        <v>101.96120000000001</v>
      </c>
      <c r="AI107" s="23">
        <v>151.99039999999999</v>
      </c>
      <c r="AJ107" s="23">
        <v>159.69</v>
      </c>
      <c r="AK107" s="23">
        <v>71.846400000000003</v>
      </c>
      <c r="AL107" s="23">
        <v>70.9375</v>
      </c>
      <c r="AM107" s="23">
        <v>40.304400000000001</v>
      </c>
      <c r="AN107" s="23">
        <v>56.077399999999997</v>
      </c>
      <c r="AO107" s="23">
        <v>61.978999999999999</v>
      </c>
      <c r="AP107" s="23">
        <v>94.195999999999998</v>
      </c>
      <c r="AQ107" s="23">
        <v>18.998000000000001</v>
      </c>
      <c r="AR107" s="23">
        <v>35.450000000000003</v>
      </c>
      <c r="AS107" s="23">
        <v>29.88</v>
      </c>
      <c r="AT107" s="23">
        <v>74.691999999999993</v>
      </c>
      <c r="AU107" s="23">
        <v>81.39</v>
      </c>
      <c r="AX107" s="54">
        <f t="shared" si="352"/>
        <v>0</v>
      </c>
      <c r="AY107" s="54">
        <f t="shared" si="353"/>
        <v>0</v>
      </c>
      <c r="AZ107" s="54">
        <f t="shared" si="354"/>
        <v>0</v>
      </c>
      <c r="BA107" s="54">
        <f t="shared" si="355"/>
        <v>0</v>
      </c>
      <c r="BB107" s="54">
        <f t="shared" si="356"/>
        <v>0</v>
      </c>
      <c r="BC107" s="54">
        <f t="shared" si="357"/>
        <v>0</v>
      </c>
      <c r="BD107" s="54">
        <f t="shared" si="358"/>
        <v>0</v>
      </c>
      <c r="BE107" s="54">
        <f t="shared" si="359"/>
        <v>0</v>
      </c>
      <c r="BF107" s="54">
        <f t="shared" si="360"/>
        <v>0</v>
      </c>
      <c r="BG107" s="54">
        <f t="shared" si="361"/>
        <v>0</v>
      </c>
      <c r="BH107" s="54">
        <f t="shared" si="362"/>
        <v>0</v>
      </c>
      <c r="BI107" s="54">
        <f t="shared" si="363"/>
        <v>0</v>
      </c>
      <c r="BJ107" s="54">
        <f t="shared" si="364"/>
        <v>0</v>
      </c>
      <c r="BK107" s="54">
        <f t="shared" si="365"/>
        <v>0</v>
      </c>
      <c r="BL107" s="54">
        <f t="shared" si="366"/>
        <v>0</v>
      </c>
      <c r="BM107" s="42"/>
      <c r="BO107" s="54">
        <f>'Norm-coeff'!$C$2+$AX107*'Norm-coeff'!$D$2+$AY107*'Norm-coeff'!$E$2+$AZ107*'Norm-coeff'!$F$2+$BA107*'Norm-coeff'!$G$2+$BB107*'Norm-coeff'!$H$2+$BC107*'Norm-coeff'!$I$2+$BD107*'Norm-coeff'!$J$2+$BE107*'Norm-coeff'!$K$2+$BF107*'Norm-coeff'!$L$2+$BG107*'Norm-coeff'!$M$2+$BH107*'Norm-coeff'!$N$2+$BI107*'Norm-coeff'!$O$2</f>
        <v>5.4045421474420303</v>
      </c>
      <c r="BP107" s="54">
        <f>'Norm-coeff'!$C$3+$AX107*'Norm-coeff'!$D$3+$AY107*'Norm-coeff'!$E$3+$AZ107*'Norm-coeff'!$F$3+$BA107*'Norm-coeff'!$G$3+$BB107*'Norm-coeff'!$H$3+$BC107*'Norm-coeff'!$I$3+$BD107*'Norm-coeff'!$J$3+$BE107*'Norm-coeff'!$K$3+$BF107*'Norm-coeff'!$L$3+$BG107*'Norm-coeff'!$M$3+$BH107*'Norm-coeff'!$N$3+$BI107*'Norm-coeff'!$O$3</f>
        <v>3.15319116612705</v>
      </c>
      <c r="BQ107" s="54">
        <f>'Norm-coeff'!$C$4+$AX107*'Norm-coeff'!$D$4+$AY107*'Norm-coeff'!$E$4+$AZ107*'Norm-coeff'!$F$4+$BA107*'Norm-coeff'!$G$4+$BB107*'Norm-coeff'!$H$4+$BC107*'Norm-coeff'!$I$4+$BD107*'Norm-coeff'!$J$4+$BE107*'Norm-coeff'!$K$4+$BF107*'Norm-coeff'!$L$4+$BG107*'Norm-coeff'!$M$4+$BH107*'Norm-coeff'!$N$4+$BI107*'Norm-coeff'!$O$4</f>
        <v>1.42115649462768</v>
      </c>
      <c r="BR107" s="54">
        <f>'Norm-coeff'!$C$5+$AX107*'Norm-coeff'!$D$5+$AY107*'Norm-coeff'!$E$5+$AZ107*'Norm-coeff'!$F$5+$BA107*'Norm-coeff'!$G$5+$BB107*'Norm-coeff'!$H$5+$BC107*'Norm-coeff'!$I$5+$BD107*'Norm-coeff'!$J$5+$BE107*'Norm-coeff'!$K$5+$BF107*'Norm-coeff'!$L$5+$BG107*'Norm-coeff'!$M$5+$BH107*'Norm-coeff'!$N$5+$BI107*'Norm-coeff'!$O$5</f>
        <v>1.0553329241296201</v>
      </c>
      <c r="BS107" s="54">
        <f>'Norm-coeff'!$C$6+$AX107*'Norm-coeff'!$D$6+$AY107*'Norm-coeff'!$E$6+$AZ107*'Norm-coeff'!$F$6+$BA107*'Norm-coeff'!$G$6+$BB107*'Norm-coeff'!$H$6+$BC107*'Norm-coeff'!$I$6+$BD107*'Norm-coeff'!$J$6+$BE107*'Norm-coeff'!$K$6+$BF107*'Norm-coeff'!$L$6+$BG107*'Norm-coeff'!$M$6+$BH107*'Norm-coeff'!$N$6+$BI107*'Norm-coeff'!$O$6</f>
        <v>-1.48700885495103E-2</v>
      </c>
      <c r="BT107" s="54">
        <f>'Norm-coeff'!$C$7+$AX107*'Norm-coeff'!$D$7+$AY107*'Norm-coeff'!$E$7+$AZ107*'Norm-coeff'!$F$7+$BA107*'Norm-coeff'!$G$7+$BB107*'Norm-coeff'!$H$7+$BC107*'Norm-coeff'!$I$7+$BD107*'Norm-coeff'!$J$7+$BE107*'Norm-coeff'!$K$7+$BF107*'Norm-coeff'!$L$7+$BG107*'Norm-coeff'!$M$7+$BH107*'Norm-coeff'!$N$7+$BI107*'Norm-coeff'!$O$7</f>
        <v>2.0907583608832998</v>
      </c>
      <c r="BU107" s="54">
        <f>'Norm-coeff'!$C$8+$AX107*'Norm-coeff'!$D$8+$AY107*'Norm-coeff'!$E$8+$AZ107*'Norm-coeff'!$F$8+$BA107*'Norm-coeff'!$G$8+$BB107*'Norm-coeff'!$H$8+$BC107*'Norm-coeff'!$I$8+$BD107*'Norm-coeff'!$J$8+$BE107*'Norm-coeff'!$K$8+$BF107*'Norm-coeff'!$L$8+$BG107*'Norm-coeff'!$M$8+$BH107*'Norm-coeff'!$N$8+$BI107*'Norm-coeff'!$O$8</f>
        <v>0.65894159836244504</v>
      </c>
      <c r="BV107" s="54">
        <f>'Norm-coeff'!$C$9+$AX107*'Norm-coeff'!$D$9+$AY107*'Norm-coeff'!$E$9+$AZ107*'Norm-coeff'!$F$9+$BA107*'Norm-coeff'!$G$9+$BB107*'Norm-coeff'!$H$9+$BC107*'Norm-coeff'!$I$9+$BD107*'Norm-coeff'!$J$9+$BE107*'Norm-coeff'!$K$9+$BF107*'Norm-coeff'!$L$9+$BG107*'Norm-coeff'!$M$9+$BH107*'Norm-coeff'!$N$9+$BI107*'Norm-coeff'!$O$9</f>
        <v>1.48961085014701</v>
      </c>
      <c r="BW107" s="54">
        <f>'Norm-coeff'!$C$10+$AX107*'Norm-coeff'!$D$10+$AY107*'Norm-coeff'!$E$10+$AZ107*'Norm-coeff'!$F$10+$BA107*'Norm-coeff'!$G$10+$BB107*'Norm-coeff'!$H$10+$BC107*'Norm-coeff'!$I$10+$BD107*'Norm-coeff'!$J$10+$BE107*'Norm-coeff'!$K$10+$BF107*'Norm-coeff'!$L$10+$BG107*'Norm-coeff'!$M$10+$BH107*'Norm-coeff'!$N$10+$BI107*'Norm-coeff'!$O$10</f>
        <v>1.42058735749591</v>
      </c>
      <c r="BX107" s="54">
        <f>'Norm-coeff'!$C$11+$AX107*'Norm-coeff'!$D$11+$AY107*'Norm-coeff'!$E$11+$AZ107*'Norm-coeff'!$F$11+$BA107*'Norm-coeff'!$G$11+$BB107*'Norm-coeff'!$H$11+$BC107*'Norm-coeff'!$I$11+$BD107*'Norm-coeff'!$J$11+$BE107*'Norm-coeff'!$K$11+$BF107*'Norm-coeff'!$L$11+$BG107*'Norm-coeff'!$M$11+$BH107*'Norm-coeff'!$N$11+$BI107*'Norm-coeff'!$O$11</f>
        <v>0.221233014421479</v>
      </c>
      <c r="BY107" s="54">
        <f>'Norm-coeff'!$C$12+$AX107*'Norm-coeff'!$D$12+$AY107*'Norm-coeff'!$E$12+$AZ107*'Norm-coeff'!$F$12+$BA107*'Norm-coeff'!$G$12+$BB107*'Norm-coeff'!$H$12+$BC107*'Norm-coeff'!$I$12+$BD107*'Norm-coeff'!$J$12+$BE107*'Norm-coeff'!$K$12+$BF107*'Norm-coeff'!$L$12+$BG107*'Norm-coeff'!$M$12+$BH107*'Norm-coeff'!$N$12+$BI107*'Norm-coeff'!$O$12</f>
        <v>0.283527502056037</v>
      </c>
      <c r="BZ107" s="54">
        <f>'Norm-coeff'!$C$13+$AX107*'Norm-coeff'!$D$13+$AY107*'Norm-coeff'!$E$13+$AZ107*'Norm-coeff'!$F$13+$BA107*'Norm-coeff'!$G$13+$BB107*'Norm-coeff'!$H$13+$BC107*'Norm-coeff'!$I$13+$BD107*'Norm-coeff'!$J$13+$BE107*'Norm-coeff'!$K$13+$BF107*'Norm-coeff'!$L$13+$BG107*'Norm-coeff'!$M$13+$BH107*'Norm-coeff'!$N$13+$BI107*'Norm-coeff'!$O$13</f>
        <v>-4.1864930554451202E-2</v>
      </c>
      <c r="CA107" s="54">
        <f>'Norm-coeff'!$C$14+$AX107*'Norm-coeff'!$D$14+$AY107*'Norm-coeff'!$E$14+$AZ107*'Norm-coeff'!$F$14+$BA107*'Norm-coeff'!$G$14+$BB107*'Norm-coeff'!$H$14+$BC107*'Norm-coeff'!$I$14+$BD107*'Norm-coeff'!$J$14+$BE107*'Norm-coeff'!$K$14+$BF107*'Norm-coeff'!$L$14+$BG107*'Norm-coeff'!$M$14+$BH107*'Norm-coeff'!$N$14+$BI107*'Norm-coeff'!$O$14</f>
        <v>4.2526983164477103</v>
      </c>
      <c r="CC107" s="54">
        <f t="shared" si="491"/>
        <v>0</v>
      </c>
      <c r="CG107" s="54">
        <f t="shared" si="367"/>
        <v>0</v>
      </c>
      <c r="CH107" s="54">
        <f t="shared" si="345"/>
        <v>0</v>
      </c>
      <c r="CI107" s="54">
        <f t="shared" si="368"/>
        <v>0</v>
      </c>
      <c r="CJ107" s="56">
        <f t="shared" si="369"/>
        <v>0</v>
      </c>
      <c r="CK107" s="54">
        <f t="shared" si="370"/>
        <v>0</v>
      </c>
      <c r="CL107" s="54">
        <f t="shared" si="371"/>
        <v>0</v>
      </c>
      <c r="CM107" s="54">
        <f t="shared" si="372"/>
        <v>0</v>
      </c>
      <c r="CN107" s="54">
        <f t="shared" si="373"/>
        <v>0</v>
      </c>
      <c r="CO107" s="54">
        <f t="shared" si="374"/>
        <v>0</v>
      </c>
      <c r="CP107" s="54">
        <f t="shared" si="375"/>
        <v>0</v>
      </c>
      <c r="CQ107" s="54">
        <f t="shared" si="376"/>
        <v>0</v>
      </c>
      <c r="CR107" s="54">
        <f t="shared" si="377"/>
        <v>0</v>
      </c>
      <c r="CS107" s="54">
        <f t="shared" si="378"/>
        <v>0</v>
      </c>
      <c r="CU107" s="54">
        <f t="shared" si="379"/>
        <v>0</v>
      </c>
      <c r="CV107" s="54">
        <f t="shared" si="380"/>
        <v>0</v>
      </c>
      <c r="CW107" s="54">
        <f t="shared" si="381"/>
        <v>0</v>
      </c>
      <c r="CX107" s="54">
        <f t="shared" si="382"/>
        <v>0</v>
      </c>
      <c r="CZ107" s="54">
        <f t="shared" si="383"/>
        <v>0</v>
      </c>
      <c r="DA107" s="54">
        <f t="shared" si="384"/>
        <v>0</v>
      </c>
      <c r="DB107" s="54">
        <f t="shared" si="385"/>
        <v>0</v>
      </c>
      <c r="DC107" s="54">
        <f t="shared" si="386"/>
        <v>0</v>
      </c>
      <c r="DD107" s="54">
        <f t="shared" si="387"/>
        <v>0</v>
      </c>
      <c r="DE107" s="54">
        <f t="shared" si="388"/>
        <v>0</v>
      </c>
      <c r="DF107" s="54">
        <f t="shared" si="389"/>
        <v>0</v>
      </c>
      <c r="DG107" s="54">
        <f t="shared" si="390"/>
        <v>2</v>
      </c>
      <c r="DH107" s="71">
        <f t="shared" si="391"/>
        <v>0</v>
      </c>
      <c r="DI107" s="71">
        <f t="shared" si="392"/>
        <v>0</v>
      </c>
      <c r="DJ107" s="54">
        <f t="shared" si="393"/>
        <v>0</v>
      </c>
      <c r="DK107" s="54">
        <f t="shared" si="394"/>
        <v>2</v>
      </c>
      <c r="DL107" s="4">
        <f t="shared" si="319"/>
        <v>0</v>
      </c>
      <c r="DM107" s="3">
        <f t="shared" si="395"/>
        <v>0</v>
      </c>
      <c r="DN107" s="3">
        <f t="shared" si="396"/>
        <v>0</v>
      </c>
      <c r="DO107" s="4" t="e">
        <f t="shared" si="397"/>
        <v>#DIV/0!</v>
      </c>
      <c r="DP107" s="57"/>
      <c r="DQ107" s="57"/>
      <c r="DR107" s="56">
        <f t="shared" si="320"/>
        <v>2</v>
      </c>
      <c r="DS107" s="56">
        <f t="shared" si="321"/>
        <v>0</v>
      </c>
      <c r="DT107" s="38">
        <f t="shared" si="322"/>
        <v>0</v>
      </c>
      <c r="DU107" s="38">
        <f t="shared" si="398"/>
        <v>2</v>
      </c>
      <c r="DV107" s="38">
        <f t="shared" si="323"/>
        <v>0</v>
      </c>
      <c r="DW107" s="39">
        <f t="shared" si="324"/>
        <v>0</v>
      </c>
      <c r="DX107" s="39">
        <f t="shared" si="325"/>
        <v>0</v>
      </c>
      <c r="DY107" s="39">
        <f t="shared" si="326"/>
        <v>0</v>
      </c>
      <c r="DZ107" s="39">
        <f t="shared" si="327"/>
        <v>0</v>
      </c>
      <c r="EA107" s="39">
        <f t="shared" si="328"/>
        <v>0</v>
      </c>
      <c r="EB107" s="37" t="e">
        <f t="shared" si="399"/>
        <v>#DIV/0!</v>
      </c>
      <c r="EC107" s="37" t="e">
        <f t="shared" si="400"/>
        <v>#DIV/0!</v>
      </c>
      <c r="ED107" s="37" t="e">
        <f t="shared" si="401"/>
        <v>#DIV/0!</v>
      </c>
      <c r="EE107" s="37" t="e">
        <f t="shared" si="402"/>
        <v>#DIV/0!</v>
      </c>
      <c r="EF107" s="39" t="e">
        <f t="shared" si="403"/>
        <v>#DIV/0!</v>
      </c>
      <c r="EG107" s="37" t="e">
        <f t="shared" si="404"/>
        <v>#DIV/0!</v>
      </c>
      <c r="EH107" s="37" t="e">
        <f t="shared" si="405"/>
        <v>#DIV/0!</v>
      </c>
      <c r="EI107" s="11" t="b">
        <f t="shared" si="406"/>
        <v>1</v>
      </c>
      <c r="EJ107" s="11" t="b">
        <f t="shared" si="407"/>
        <v>0</v>
      </c>
      <c r="EK107" s="39" t="e">
        <f t="shared" si="408"/>
        <v>#DIV/0!</v>
      </c>
      <c r="EL107" s="39" t="e">
        <f t="shared" si="409"/>
        <v>#DIV/0!</v>
      </c>
      <c r="EM107" s="39" t="e">
        <f t="shared" si="410"/>
        <v>#DIV/0!</v>
      </c>
      <c r="EN107" s="39" t="e">
        <f t="shared" si="411"/>
        <v>#DIV/0!</v>
      </c>
      <c r="EO107" s="39" t="e">
        <f t="shared" si="412"/>
        <v>#DIV/0!</v>
      </c>
      <c r="EP107" s="39" t="e">
        <f t="shared" si="413"/>
        <v>#DIV/0!</v>
      </c>
      <c r="EQ107" s="39" t="e">
        <f t="shared" si="414"/>
        <v>#DIV/0!</v>
      </c>
      <c r="ER107" s="39" t="e">
        <f t="shared" si="415"/>
        <v>#DIV/0!</v>
      </c>
      <c r="ES107" s="58" t="str">
        <f t="shared" si="416"/>
        <v>(OH,F,Cl)-dominate amphibole</v>
      </c>
      <c r="ET107" s="58" t="e">
        <f t="shared" si="417"/>
        <v>#N/A</v>
      </c>
      <c r="EU107" s="56">
        <f t="shared" si="329"/>
        <v>0</v>
      </c>
      <c r="EV107" s="56">
        <f t="shared" si="330"/>
        <v>0</v>
      </c>
      <c r="EW107" s="56">
        <f t="shared" si="331"/>
        <v>0</v>
      </c>
      <c r="EX107" s="56">
        <f t="shared" si="332"/>
        <v>0</v>
      </c>
      <c r="EY107" s="56">
        <f t="shared" si="333"/>
        <v>0</v>
      </c>
      <c r="EZ107" s="56">
        <f t="shared" si="334"/>
        <v>0</v>
      </c>
      <c r="FA107" s="39">
        <f t="shared" si="335"/>
        <v>0</v>
      </c>
      <c r="FB107" s="39">
        <f t="shared" si="336"/>
        <v>0</v>
      </c>
      <c r="FC107" s="54">
        <f t="shared" si="337"/>
        <v>0</v>
      </c>
      <c r="FD107" s="54">
        <f t="shared" si="338"/>
        <v>0</v>
      </c>
      <c r="FE107" s="39">
        <f t="shared" si="339"/>
        <v>0</v>
      </c>
      <c r="FF107" s="54">
        <f t="shared" si="340"/>
        <v>0</v>
      </c>
      <c r="FG107" s="39">
        <f t="shared" si="341"/>
        <v>0</v>
      </c>
      <c r="FH107" s="39">
        <f t="shared" si="418"/>
        <v>0</v>
      </c>
      <c r="FI107" s="39">
        <f t="shared" si="419"/>
        <v>0</v>
      </c>
      <c r="FJ107" s="39">
        <f t="shared" si="420"/>
        <v>0</v>
      </c>
      <c r="FK107" s="39" t="e">
        <f t="shared" si="421"/>
        <v>#DIV/0!</v>
      </c>
      <c r="FL107" s="39" t="e">
        <f t="shared" si="422"/>
        <v>#DIV/0!</v>
      </c>
      <c r="FM107" s="39" t="e">
        <f t="shared" si="423"/>
        <v>#DIV/0!</v>
      </c>
      <c r="FN107" s="39">
        <f t="shared" si="424"/>
        <v>1</v>
      </c>
      <c r="FO107" s="39">
        <f t="shared" si="342"/>
        <v>0</v>
      </c>
      <c r="FP107" s="39">
        <f t="shared" si="343"/>
        <v>0</v>
      </c>
      <c r="FQ107" s="39">
        <f t="shared" si="344"/>
        <v>0</v>
      </c>
      <c r="FR107" s="39">
        <f t="shared" si="425"/>
        <v>0</v>
      </c>
      <c r="FS107" s="39">
        <f t="shared" si="426"/>
        <v>0</v>
      </c>
      <c r="FU107" s="39" t="e">
        <f t="shared" si="427"/>
        <v>#DIV/0!</v>
      </c>
      <c r="FV107" s="39" t="e">
        <f t="shared" si="428"/>
        <v>#DIV/0!</v>
      </c>
      <c r="FW107" s="39" t="e">
        <f t="shared" si="429"/>
        <v>#DIV/0!</v>
      </c>
      <c r="FY107" s="39" t="e">
        <f t="shared" si="430"/>
        <v>#DIV/0!</v>
      </c>
      <c r="FZ107" s="39" t="e">
        <f t="shared" si="431"/>
        <v>#DIV/0!</v>
      </c>
      <c r="GA107" s="39" t="e">
        <f t="shared" si="432"/>
        <v>#DIV/0!</v>
      </c>
      <c r="GB107" s="39" t="e">
        <f t="shared" si="433"/>
        <v>#DIV/0!</v>
      </c>
      <c r="GC107" s="39" t="e">
        <f t="shared" si="434"/>
        <v>#DIV/0!</v>
      </c>
      <c r="GD107" s="39" t="e">
        <f t="shared" si="435"/>
        <v>#DIV/0!</v>
      </c>
      <c r="GE107" s="39" t="e">
        <f t="shared" si="436"/>
        <v>#DIV/0!</v>
      </c>
      <c r="GF107" s="39" t="e">
        <f t="shared" si="437"/>
        <v>#DIV/0!</v>
      </c>
      <c r="GG107" s="39" t="e">
        <f t="shared" si="438"/>
        <v>#DIV/0!</v>
      </c>
      <c r="GH107" s="39" t="e">
        <f t="shared" si="439"/>
        <v>#DIV/0!</v>
      </c>
      <c r="GI107" s="39"/>
      <c r="GJ107" s="39" t="e">
        <f t="shared" si="440"/>
        <v>#DIV/0!</v>
      </c>
      <c r="GK107" s="39" t="e">
        <f t="shared" si="441"/>
        <v>#DIV/0!</v>
      </c>
      <c r="GL107" s="39" t="e">
        <f t="shared" si="442"/>
        <v>#DIV/0!</v>
      </c>
      <c r="GM107" s="39" t="e">
        <f t="shared" si="443"/>
        <v>#DIV/0!</v>
      </c>
      <c r="GN107" s="39" t="e">
        <f t="shared" si="444"/>
        <v>#DIV/0!</v>
      </c>
      <c r="GO107" s="57"/>
      <c r="GP107" s="57" t="e">
        <f t="shared" si="445"/>
        <v>#DIV/0!</v>
      </c>
      <c r="GQ107" s="59" t="e">
        <f t="shared" si="446"/>
        <v>#DIV/0!</v>
      </c>
      <c r="GR107" s="41" t="e">
        <f t="shared" si="447"/>
        <v>#DIV/0!</v>
      </c>
      <c r="GS107" s="57" t="e">
        <f t="shared" si="448"/>
        <v>#DIV/0!</v>
      </c>
      <c r="GT107" s="57" t="e">
        <f t="shared" si="449"/>
        <v>#DIV/0!</v>
      </c>
      <c r="GU107" s="57" t="e">
        <f t="shared" si="450"/>
        <v>#DIV/0!</v>
      </c>
      <c r="GV107" s="57"/>
      <c r="GW107" s="42" t="e">
        <f t="shared" si="451"/>
        <v>#DIV/0!</v>
      </c>
      <c r="GX107" s="42" t="e">
        <f t="shared" si="452"/>
        <v>#DIV/0!</v>
      </c>
      <c r="GY107" s="42" t="e">
        <f t="shared" si="453"/>
        <v>#DIV/0!</v>
      </c>
      <c r="GZ107" s="57"/>
      <c r="HA107" s="2" t="e">
        <f t="shared" si="454"/>
        <v>#DIV/0!</v>
      </c>
      <c r="HB107" s="2" t="e">
        <f t="shared" si="455"/>
        <v>#DIV/0!</v>
      </c>
      <c r="HC107" s="2" t="e">
        <f t="shared" si="456"/>
        <v>#DIV/0!</v>
      </c>
      <c r="HD107" s="2" t="e">
        <f t="shared" si="457"/>
        <v>#DIV/0!</v>
      </c>
      <c r="HE107" s="2" t="e">
        <f t="shared" si="458"/>
        <v>#DIV/0!</v>
      </c>
      <c r="HF107" s="2" t="e">
        <f t="shared" si="459"/>
        <v>#DIV/0!</v>
      </c>
      <c r="HG107" s="2" t="e">
        <f t="shared" si="460"/>
        <v>#DIV/0!</v>
      </c>
      <c r="HH107" s="2" t="e">
        <f t="shared" si="461"/>
        <v>#DIV/0!</v>
      </c>
      <c r="HI107" s="2" t="e">
        <f t="shared" si="462"/>
        <v>#DIV/0!</v>
      </c>
      <c r="HJ107" s="11" t="e">
        <f t="shared" si="463"/>
        <v>#DIV/0!</v>
      </c>
      <c r="HK107" s="60" t="e">
        <f t="shared" si="464"/>
        <v>#DIV/0!</v>
      </c>
      <c r="HL107" s="57"/>
      <c r="HM107" s="57" t="e">
        <f t="shared" si="465"/>
        <v>#DIV/0!</v>
      </c>
      <c r="HN107" s="57" t="e">
        <f t="shared" si="466"/>
        <v>#DIV/0!</v>
      </c>
      <c r="HO107" s="57" t="e">
        <f t="shared" si="467"/>
        <v>#DIV/0!</v>
      </c>
      <c r="HP107" s="57" t="e">
        <f t="shared" si="468"/>
        <v>#DIV/0!</v>
      </c>
      <c r="HQ107" s="57" t="e">
        <f t="shared" si="469"/>
        <v>#DIV/0!</v>
      </c>
      <c r="HR107" s="57"/>
      <c r="HS107" s="57" t="e">
        <f t="shared" si="470"/>
        <v>#DIV/0!</v>
      </c>
      <c r="HT107" s="57" t="e">
        <f t="shared" si="471"/>
        <v>#DIV/0!</v>
      </c>
      <c r="HU107" s="57" t="e">
        <f t="shared" si="472"/>
        <v>#DIV/0!</v>
      </c>
      <c r="HV107" s="57" t="e">
        <f t="shared" si="473"/>
        <v>#DIV/0!</v>
      </c>
      <c r="HW107" s="57" t="e">
        <f t="shared" si="474"/>
        <v>#DIV/0!</v>
      </c>
      <c r="HX107" s="57"/>
      <c r="HY107" s="57" t="e">
        <f t="shared" si="475"/>
        <v>#DIV/0!</v>
      </c>
      <c r="HZ107" s="57" t="e">
        <f t="shared" si="476"/>
        <v>#DIV/0!</v>
      </c>
      <c r="IA107" s="57"/>
      <c r="IB107" s="61">
        <f t="shared" si="477"/>
        <v>0</v>
      </c>
      <c r="IC107" s="57" t="str">
        <f t="shared" si="478"/>
        <v/>
      </c>
      <c r="ID107" s="42"/>
      <c r="IE107" s="2" t="str">
        <f t="shared" si="479"/>
        <v/>
      </c>
      <c r="IF107" s="60" t="e">
        <f t="shared" si="480"/>
        <v>#DIV/0!</v>
      </c>
      <c r="IG107" s="60" t="str">
        <f t="shared" si="481"/>
        <v/>
      </c>
      <c r="IH107" s="60" t="str">
        <f t="shared" si="482"/>
        <v>zinco-</v>
      </c>
      <c r="II107" s="60" t="str">
        <f t="shared" si="483"/>
        <v>mangano-</v>
      </c>
      <c r="IJ107" s="60" t="e">
        <f t="shared" si="484"/>
        <v>#DIV/0!</v>
      </c>
      <c r="IK107" s="60" t="e">
        <f t="shared" si="485"/>
        <v>#DIV/0!</v>
      </c>
      <c r="IL107" s="60" t="e">
        <f t="shared" si="486"/>
        <v>#DIV/0!</v>
      </c>
      <c r="IM107" s="60" t="e">
        <f t="shared" si="487"/>
        <v>#DIV/0!</v>
      </c>
      <c r="IN107" s="60" t="str">
        <f t="shared" si="488"/>
        <v/>
      </c>
      <c r="IO107" s="60" t="str">
        <f t="shared" si="489"/>
        <v/>
      </c>
      <c r="IP107" s="57"/>
      <c r="IQ107" s="57" t="str">
        <f t="shared" si="490"/>
        <v>ERROR!!</v>
      </c>
    </row>
    <row r="108" spans="1:251">
      <c r="X108" s="29">
        <f t="shared" si="346"/>
        <v>0</v>
      </c>
      <c r="Y108" s="29">
        <f t="shared" si="347"/>
        <v>0</v>
      </c>
      <c r="Z108" s="29" t="e">
        <f t="shared" si="348"/>
        <v>#DIV/0!</v>
      </c>
      <c r="AA108" s="29" t="e">
        <f t="shared" si="349"/>
        <v>#DIV/0!</v>
      </c>
      <c r="AB108" s="29" t="e">
        <f t="shared" si="350"/>
        <v>#DIV/0!</v>
      </c>
      <c r="AC108" s="29" t="e">
        <f t="shared" si="351"/>
        <v>#DIV/0!</v>
      </c>
      <c r="AF108" s="23">
        <v>60.084299999999999</v>
      </c>
      <c r="AG108" s="23">
        <v>79.878799999999998</v>
      </c>
      <c r="AH108" s="23">
        <v>101.96120000000001</v>
      </c>
      <c r="AI108" s="23">
        <v>151.99039999999999</v>
      </c>
      <c r="AJ108" s="23">
        <v>159.69</v>
      </c>
      <c r="AK108" s="23">
        <v>71.846400000000003</v>
      </c>
      <c r="AL108" s="23">
        <v>70.9375</v>
      </c>
      <c r="AM108" s="23">
        <v>40.304400000000001</v>
      </c>
      <c r="AN108" s="23">
        <v>56.077399999999997</v>
      </c>
      <c r="AO108" s="23">
        <v>61.978999999999999</v>
      </c>
      <c r="AP108" s="23">
        <v>94.195999999999998</v>
      </c>
      <c r="AQ108" s="23">
        <v>18.998000000000001</v>
      </c>
      <c r="AR108" s="23">
        <v>35.450000000000003</v>
      </c>
      <c r="AS108" s="23">
        <v>29.88</v>
      </c>
      <c r="AT108" s="23">
        <v>74.691999999999993</v>
      </c>
      <c r="AU108" s="23">
        <v>81.39</v>
      </c>
      <c r="AX108" s="54">
        <f t="shared" si="352"/>
        <v>0</v>
      </c>
      <c r="AY108" s="54">
        <f t="shared" si="353"/>
        <v>0</v>
      </c>
      <c r="AZ108" s="54">
        <f t="shared" si="354"/>
        <v>0</v>
      </c>
      <c r="BA108" s="54">
        <f t="shared" si="355"/>
        <v>0</v>
      </c>
      <c r="BB108" s="54">
        <f t="shared" si="356"/>
        <v>0</v>
      </c>
      <c r="BC108" s="54">
        <f t="shared" si="357"/>
        <v>0</v>
      </c>
      <c r="BD108" s="54">
        <f t="shared" si="358"/>
        <v>0</v>
      </c>
      <c r="BE108" s="54">
        <f t="shared" si="359"/>
        <v>0</v>
      </c>
      <c r="BF108" s="54">
        <f t="shared" si="360"/>
        <v>0</v>
      </c>
      <c r="BG108" s="54">
        <f t="shared" si="361"/>
        <v>0</v>
      </c>
      <c r="BH108" s="54">
        <f t="shared" si="362"/>
        <v>0</v>
      </c>
      <c r="BI108" s="54">
        <f t="shared" si="363"/>
        <v>0</v>
      </c>
      <c r="BJ108" s="54">
        <f t="shared" si="364"/>
        <v>0</v>
      </c>
      <c r="BK108" s="54">
        <f t="shared" si="365"/>
        <v>0</v>
      </c>
      <c r="BL108" s="54">
        <f t="shared" si="366"/>
        <v>0</v>
      </c>
      <c r="BM108" s="42"/>
      <c r="BO108" s="54">
        <f>'Norm-coeff'!$C$2+$AX108*'Norm-coeff'!$D$2+$AY108*'Norm-coeff'!$E$2+$AZ108*'Norm-coeff'!$F$2+$BA108*'Norm-coeff'!$G$2+$BB108*'Norm-coeff'!$H$2+$BC108*'Norm-coeff'!$I$2+$BD108*'Norm-coeff'!$J$2+$BE108*'Norm-coeff'!$K$2+$BF108*'Norm-coeff'!$L$2+$BG108*'Norm-coeff'!$M$2+$BH108*'Norm-coeff'!$N$2+$BI108*'Norm-coeff'!$O$2</f>
        <v>5.4045421474420303</v>
      </c>
      <c r="BP108" s="54">
        <f>'Norm-coeff'!$C$3+$AX108*'Norm-coeff'!$D$3+$AY108*'Norm-coeff'!$E$3+$AZ108*'Norm-coeff'!$F$3+$BA108*'Norm-coeff'!$G$3+$BB108*'Norm-coeff'!$H$3+$BC108*'Norm-coeff'!$I$3+$BD108*'Norm-coeff'!$J$3+$BE108*'Norm-coeff'!$K$3+$BF108*'Norm-coeff'!$L$3+$BG108*'Norm-coeff'!$M$3+$BH108*'Norm-coeff'!$N$3+$BI108*'Norm-coeff'!$O$3</f>
        <v>3.15319116612705</v>
      </c>
      <c r="BQ108" s="54">
        <f>'Norm-coeff'!$C$4+$AX108*'Norm-coeff'!$D$4+$AY108*'Norm-coeff'!$E$4+$AZ108*'Norm-coeff'!$F$4+$BA108*'Norm-coeff'!$G$4+$BB108*'Norm-coeff'!$H$4+$BC108*'Norm-coeff'!$I$4+$BD108*'Norm-coeff'!$J$4+$BE108*'Norm-coeff'!$K$4+$BF108*'Norm-coeff'!$L$4+$BG108*'Norm-coeff'!$M$4+$BH108*'Norm-coeff'!$N$4+$BI108*'Norm-coeff'!$O$4</f>
        <v>1.42115649462768</v>
      </c>
      <c r="BR108" s="54">
        <f>'Norm-coeff'!$C$5+$AX108*'Norm-coeff'!$D$5+$AY108*'Norm-coeff'!$E$5+$AZ108*'Norm-coeff'!$F$5+$BA108*'Norm-coeff'!$G$5+$BB108*'Norm-coeff'!$H$5+$BC108*'Norm-coeff'!$I$5+$BD108*'Norm-coeff'!$J$5+$BE108*'Norm-coeff'!$K$5+$BF108*'Norm-coeff'!$L$5+$BG108*'Norm-coeff'!$M$5+$BH108*'Norm-coeff'!$N$5+$BI108*'Norm-coeff'!$O$5</f>
        <v>1.0553329241296201</v>
      </c>
      <c r="BS108" s="54">
        <f>'Norm-coeff'!$C$6+$AX108*'Norm-coeff'!$D$6+$AY108*'Norm-coeff'!$E$6+$AZ108*'Norm-coeff'!$F$6+$BA108*'Norm-coeff'!$G$6+$BB108*'Norm-coeff'!$H$6+$BC108*'Norm-coeff'!$I$6+$BD108*'Norm-coeff'!$J$6+$BE108*'Norm-coeff'!$K$6+$BF108*'Norm-coeff'!$L$6+$BG108*'Norm-coeff'!$M$6+$BH108*'Norm-coeff'!$N$6+$BI108*'Norm-coeff'!$O$6</f>
        <v>-1.48700885495103E-2</v>
      </c>
      <c r="BT108" s="54">
        <f>'Norm-coeff'!$C$7+$AX108*'Norm-coeff'!$D$7+$AY108*'Norm-coeff'!$E$7+$AZ108*'Norm-coeff'!$F$7+$BA108*'Norm-coeff'!$G$7+$BB108*'Norm-coeff'!$H$7+$BC108*'Norm-coeff'!$I$7+$BD108*'Norm-coeff'!$J$7+$BE108*'Norm-coeff'!$K$7+$BF108*'Norm-coeff'!$L$7+$BG108*'Norm-coeff'!$M$7+$BH108*'Norm-coeff'!$N$7+$BI108*'Norm-coeff'!$O$7</f>
        <v>2.0907583608832998</v>
      </c>
      <c r="BU108" s="54">
        <f>'Norm-coeff'!$C$8+$AX108*'Norm-coeff'!$D$8+$AY108*'Norm-coeff'!$E$8+$AZ108*'Norm-coeff'!$F$8+$BA108*'Norm-coeff'!$G$8+$BB108*'Norm-coeff'!$H$8+$BC108*'Norm-coeff'!$I$8+$BD108*'Norm-coeff'!$J$8+$BE108*'Norm-coeff'!$K$8+$BF108*'Norm-coeff'!$L$8+$BG108*'Norm-coeff'!$M$8+$BH108*'Norm-coeff'!$N$8+$BI108*'Norm-coeff'!$O$8</f>
        <v>0.65894159836244504</v>
      </c>
      <c r="BV108" s="54">
        <f>'Norm-coeff'!$C$9+$AX108*'Norm-coeff'!$D$9+$AY108*'Norm-coeff'!$E$9+$AZ108*'Norm-coeff'!$F$9+$BA108*'Norm-coeff'!$G$9+$BB108*'Norm-coeff'!$H$9+$BC108*'Norm-coeff'!$I$9+$BD108*'Norm-coeff'!$J$9+$BE108*'Norm-coeff'!$K$9+$BF108*'Norm-coeff'!$L$9+$BG108*'Norm-coeff'!$M$9+$BH108*'Norm-coeff'!$N$9+$BI108*'Norm-coeff'!$O$9</f>
        <v>1.48961085014701</v>
      </c>
      <c r="BW108" s="54">
        <f>'Norm-coeff'!$C$10+$AX108*'Norm-coeff'!$D$10+$AY108*'Norm-coeff'!$E$10+$AZ108*'Norm-coeff'!$F$10+$BA108*'Norm-coeff'!$G$10+$BB108*'Norm-coeff'!$H$10+$BC108*'Norm-coeff'!$I$10+$BD108*'Norm-coeff'!$J$10+$BE108*'Norm-coeff'!$K$10+$BF108*'Norm-coeff'!$L$10+$BG108*'Norm-coeff'!$M$10+$BH108*'Norm-coeff'!$N$10+$BI108*'Norm-coeff'!$O$10</f>
        <v>1.42058735749591</v>
      </c>
      <c r="BX108" s="54">
        <f>'Norm-coeff'!$C$11+$AX108*'Norm-coeff'!$D$11+$AY108*'Norm-coeff'!$E$11+$AZ108*'Norm-coeff'!$F$11+$BA108*'Norm-coeff'!$G$11+$BB108*'Norm-coeff'!$H$11+$BC108*'Norm-coeff'!$I$11+$BD108*'Norm-coeff'!$J$11+$BE108*'Norm-coeff'!$K$11+$BF108*'Norm-coeff'!$L$11+$BG108*'Norm-coeff'!$M$11+$BH108*'Norm-coeff'!$N$11+$BI108*'Norm-coeff'!$O$11</f>
        <v>0.221233014421479</v>
      </c>
      <c r="BY108" s="54">
        <f>'Norm-coeff'!$C$12+$AX108*'Norm-coeff'!$D$12+$AY108*'Norm-coeff'!$E$12+$AZ108*'Norm-coeff'!$F$12+$BA108*'Norm-coeff'!$G$12+$BB108*'Norm-coeff'!$H$12+$BC108*'Norm-coeff'!$I$12+$BD108*'Norm-coeff'!$J$12+$BE108*'Norm-coeff'!$K$12+$BF108*'Norm-coeff'!$L$12+$BG108*'Norm-coeff'!$M$12+$BH108*'Norm-coeff'!$N$12+$BI108*'Norm-coeff'!$O$12</f>
        <v>0.283527502056037</v>
      </c>
      <c r="BZ108" s="54">
        <f>'Norm-coeff'!$C$13+$AX108*'Norm-coeff'!$D$13+$AY108*'Norm-coeff'!$E$13+$AZ108*'Norm-coeff'!$F$13+$BA108*'Norm-coeff'!$G$13+$BB108*'Norm-coeff'!$H$13+$BC108*'Norm-coeff'!$I$13+$BD108*'Norm-coeff'!$J$13+$BE108*'Norm-coeff'!$K$13+$BF108*'Norm-coeff'!$L$13+$BG108*'Norm-coeff'!$M$13+$BH108*'Norm-coeff'!$N$13+$BI108*'Norm-coeff'!$O$13</f>
        <v>-4.1864930554451202E-2</v>
      </c>
      <c r="CA108" s="54">
        <f>'Norm-coeff'!$C$14+$AX108*'Norm-coeff'!$D$14+$AY108*'Norm-coeff'!$E$14+$AZ108*'Norm-coeff'!$F$14+$BA108*'Norm-coeff'!$G$14+$BB108*'Norm-coeff'!$H$14+$BC108*'Norm-coeff'!$I$14+$BD108*'Norm-coeff'!$J$14+$BE108*'Norm-coeff'!$K$14+$BF108*'Norm-coeff'!$L$14+$BG108*'Norm-coeff'!$M$14+$BH108*'Norm-coeff'!$N$14+$BI108*'Norm-coeff'!$O$14</f>
        <v>4.2526983164477103</v>
      </c>
      <c r="CC108" s="54">
        <f t="shared" si="491"/>
        <v>0</v>
      </c>
      <c r="CG108" s="54">
        <f t="shared" si="367"/>
        <v>0</v>
      </c>
      <c r="CH108" s="54">
        <f t="shared" si="345"/>
        <v>0</v>
      </c>
      <c r="CI108" s="54">
        <f t="shared" si="368"/>
        <v>0</v>
      </c>
      <c r="CJ108" s="56">
        <f t="shared" si="369"/>
        <v>0</v>
      </c>
      <c r="CK108" s="54">
        <f t="shared" si="370"/>
        <v>0</v>
      </c>
      <c r="CL108" s="54">
        <f t="shared" si="371"/>
        <v>0</v>
      </c>
      <c r="CM108" s="54">
        <f t="shared" si="372"/>
        <v>0</v>
      </c>
      <c r="CN108" s="54">
        <f t="shared" si="373"/>
        <v>0</v>
      </c>
      <c r="CO108" s="54">
        <f t="shared" si="374"/>
        <v>0</v>
      </c>
      <c r="CP108" s="54">
        <f t="shared" si="375"/>
        <v>0</v>
      </c>
      <c r="CQ108" s="54">
        <f t="shared" si="376"/>
        <v>0</v>
      </c>
      <c r="CR108" s="54">
        <f t="shared" si="377"/>
        <v>0</v>
      </c>
      <c r="CS108" s="54">
        <f t="shared" si="378"/>
        <v>0</v>
      </c>
      <c r="CU108" s="54">
        <f t="shared" si="379"/>
        <v>0</v>
      </c>
      <c r="CV108" s="54">
        <f t="shared" si="380"/>
        <v>0</v>
      </c>
      <c r="CW108" s="54">
        <f t="shared" si="381"/>
        <v>0</v>
      </c>
      <c r="CX108" s="54">
        <f t="shared" si="382"/>
        <v>0</v>
      </c>
      <c r="CZ108" s="54">
        <f t="shared" si="383"/>
        <v>0</v>
      </c>
      <c r="DA108" s="54">
        <f t="shared" si="384"/>
        <v>0</v>
      </c>
      <c r="DB108" s="54">
        <f t="shared" si="385"/>
        <v>0</v>
      </c>
      <c r="DC108" s="54">
        <f t="shared" si="386"/>
        <v>0</v>
      </c>
      <c r="DD108" s="54">
        <f t="shared" si="387"/>
        <v>0</v>
      </c>
      <c r="DE108" s="54">
        <f t="shared" si="388"/>
        <v>0</v>
      </c>
      <c r="DF108" s="54">
        <f t="shared" si="389"/>
        <v>0</v>
      </c>
      <c r="DG108" s="54">
        <f t="shared" si="390"/>
        <v>2</v>
      </c>
      <c r="DH108" s="71">
        <f t="shared" si="391"/>
        <v>0</v>
      </c>
      <c r="DI108" s="71">
        <f t="shared" si="392"/>
        <v>0</v>
      </c>
      <c r="DJ108" s="54">
        <f t="shared" si="393"/>
        <v>0</v>
      </c>
      <c r="DK108" s="54">
        <f t="shared" si="394"/>
        <v>2</v>
      </c>
      <c r="DL108" s="4">
        <f t="shared" si="319"/>
        <v>0</v>
      </c>
      <c r="DM108" s="3">
        <f t="shared" si="395"/>
        <v>0</v>
      </c>
      <c r="DN108" s="3">
        <f t="shared" si="396"/>
        <v>0</v>
      </c>
      <c r="DO108" s="4" t="e">
        <f t="shared" si="397"/>
        <v>#DIV/0!</v>
      </c>
      <c r="DP108" s="57"/>
      <c r="DQ108" s="57"/>
      <c r="DR108" s="56">
        <f t="shared" si="320"/>
        <v>2</v>
      </c>
      <c r="DS108" s="56">
        <f t="shared" si="321"/>
        <v>0</v>
      </c>
      <c r="DT108" s="38">
        <f t="shared" si="322"/>
        <v>0</v>
      </c>
      <c r="DU108" s="38">
        <f t="shared" si="398"/>
        <v>2</v>
      </c>
      <c r="DV108" s="38">
        <f t="shared" si="323"/>
        <v>0</v>
      </c>
      <c r="DW108" s="39">
        <f t="shared" si="324"/>
        <v>0</v>
      </c>
      <c r="DX108" s="39">
        <f t="shared" si="325"/>
        <v>0</v>
      </c>
      <c r="DY108" s="39">
        <f t="shared" si="326"/>
        <v>0</v>
      </c>
      <c r="DZ108" s="39">
        <f t="shared" si="327"/>
        <v>0</v>
      </c>
      <c r="EA108" s="39">
        <f t="shared" si="328"/>
        <v>0</v>
      </c>
      <c r="EB108" s="37" t="e">
        <f t="shared" si="399"/>
        <v>#DIV/0!</v>
      </c>
      <c r="EC108" s="37" t="e">
        <f t="shared" si="400"/>
        <v>#DIV/0!</v>
      </c>
      <c r="ED108" s="37" t="e">
        <f t="shared" si="401"/>
        <v>#DIV/0!</v>
      </c>
      <c r="EE108" s="37" t="e">
        <f t="shared" si="402"/>
        <v>#DIV/0!</v>
      </c>
      <c r="EF108" s="39" t="e">
        <f t="shared" si="403"/>
        <v>#DIV/0!</v>
      </c>
      <c r="EG108" s="37" t="e">
        <f t="shared" si="404"/>
        <v>#DIV/0!</v>
      </c>
      <c r="EH108" s="37" t="e">
        <f t="shared" si="405"/>
        <v>#DIV/0!</v>
      </c>
      <c r="EI108" s="11" t="b">
        <f t="shared" si="406"/>
        <v>1</v>
      </c>
      <c r="EJ108" s="11" t="b">
        <f t="shared" si="407"/>
        <v>0</v>
      </c>
      <c r="EK108" s="39" t="e">
        <f t="shared" si="408"/>
        <v>#DIV/0!</v>
      </c>
      <c r="EL108" s="39" t="e">
        <f t="shared" si="409"/>
        <v>#DIV/0!</v>
      </c>
      <c r="EM108" s="39" t="e">
        <f t="shared" si="410"/>
        <v>#DIV/0!</v>
      </c>
      <c r="EN108" s="39" t="e">
        <f t="shared" si="411"/>
        <v>#DIV/0!</v>
      </c>
      <c r="EO108" s="39" t="e">
        <f t="shared" si="412"/>
        <v>#DIV/0!</v>
      </c>
      <c r="EP108" s="39" t="e">
        <f t="shared" si="413"/>
        <v>#DIV/0!</v>
      </c>
      <c r="EQ108" s="39" t="e">
        <f t="shared" si="414"/>
        <v>#DIV/0!</v>
      </c>
      <c r="ER108" s="39" t="e">
        <f t="shared" si="415"/>
        <v>#DIV/0!</v>
      </c>
      <c r="ES108" s="58" t="str">
        <f t="shared" si="416"/>
        <v>(OH,F,Cl)-dominate amphibole</v>
      </c>
      <c r="ET108" s="58" t="e">
        <f t="shared" si="417"/>
        <v>#N/A</v>
      </c>
      <c r="EU108" s="56">
        <f t="shared" si="329"/>
        <v>0</v>
      </c>
      <c r="EV108" s="56">
        <f t="shared" si="330"/>
        <v>0</v>
      </c>
      <c r="EW108" s="56">
        <f t="shared" si="331"/>
        <v>0</v>
      </c>
      <c r="EX108" s="56">
        <f t="shared" si="332"/>
        <v>0</v>
      </c>
      <c r="EY108" s="56">
        <f t="shared" si="333"/>
        <v>0</v>
      </c>
      <c r="EZ108" s="56">
        <f t="shared" si="334"/>
        <v>0</v>
      </c>
      <c r="FA108" s="39">
        <f t="shared" si="335"/>
        <v>0</v>
      </c>
      <c r="FB108" s="39">
        <f t="shared" si="336"/>
        <v>0</v>
      </c>
      <c r="FC108" s="54">
        <f t="shared" si="337"/>
        <v>0</v>
      </c>
      <c r="FD108" s="54">
        <f t="shared" si="338"/>
        <v>0</v>
      </c>
      <c r="FE108" s="39">
        <f t="shared" si="339"/>
        <v>0</v>
      </c>
      <c r="FF108" s="54">
        <f t="shared" si="340"/>
        <v>0</v>
      </c>
      <c r="FG108" s="39">
        <f t="shared" si="341"/>
        <v>0</v>
      </c>
      <c r="FH108" s="39">
        <f t="shared" si="418"/>
        <v>0</v>
      </c>
      <c r="FI108" s="39">
        <f t="shared" si="419"/>
        <v>0</v>
      </c>
      <c r="FJ108" s="39">
        <f t="shared" si="420"/>
        <v>0</v>
      </c>
      <c r="FK108" s="39" t="e">
        <f t="shared" si="421"/>
        <v>#DIV/0!</v>
      </c>
      <c r="FL108" s="39" t="e">
        <f t="shared" si="422"/>
        <v>#DIV/0!</v>
      </c>
      <c r="FM108" s="39" t="e">
        <f t="shared" si="423"/>
        <v>#DIV/0!</v>
      </c>
      <c r="FN108" s="39">
        <f t="shared" si="424"/>
        <v>1</v>
      </c>
      <c r="FO108" s="39">
        <f t="shared" si="342"/>
        <v>0</v>
      </c>
      <c r="FP108" s="39">
        <f t="shared" si="343"/>
        <v>0</v>
      </c>
      <c r="FQ108" s="39">
        <f t="shared" si="344"/>
        <v>0</v>
      </c>
      <c r="FR108" s="39">
        <f t="shared" si="425"/>
        <v>0</v>
      </c>
      <c r="FS108" s="39">
        <f t="shared" si="426"/>
        <v>0</v>
      </c>
      <c r="FU108" s="39" t="e">
        <f t="shared" si="427"/>
        <v>#DIV/0!</v>
      </c>
      <c r="FV108" s="39" t="e">
        <f t="shared" si="428"/>
        <v>#DIV/0!</v>
      </c>
      <c r="FW108" s="39" t="e">
        <f t="shared" si="429"/>
        <v>#DIV/0!</v>
      </c>
      <c r="FY108" s="39" t="e">
        <f t="shared" si="430"/>
        <v>#DIV/0!</v>
      </c>
      <c r="FZ108" s="39" t="e">
        <f t="shared" si="431"/>
        <v>#DIV/0!</v>
      </c>
      <c r="GA108" s="39" t="e">
        <f t="shared" si="432"/>
        <v>#DIV/0!</v>
      </c>
      <c r="GB108" s="39" t="e">
        <f t="shared" si="433"/>
        <v>#DIV/0!</v>
      </c>
      <c r="GC108" s="39" t="e">
        <f t="shared" si="434"/>
        <v>#DIV/0!</v>
      </c>
      <c r="GD108" s="39" t="e">
        <f t="shared" si="435"/>
        <v>#DIV/0!</v>
      </c>
      <c r="GE108" s="39" t="e">
        <f t="shared" si="436"/>
        <v>#DIV/0!</v>
      </c>
      <c r="GF108" s="39" t="e">
        <f t="shared" si="437"/>
        <v>#DIV/0!</v>
      </c>
      <c r="GG108" s="39" t="e">
        <f t="shared" si="438"/>
        <v>#DIV/0!</v>
      </c>
      <c r="GH108" s="39" t="e">
        <f t="shared" si="439"/>
        <v>#DIV/0!</v>
      </c>
      <c r="GI108" s="39"/>
      <c r="GJ108" s="39" t="e">
        <f t="shared" si="440"/>
        <v>#DIV/0!</v>
      </c>
      <c r="GK108" s="39" t="e">
        <f t="shared" si="441"/>
        <v>#DIV/0!</v>
      </c>
      <c r="GL108" s="39" t="e">
        <f t="shared" si="442"/>
        <v>#DIV/0!</v>
      </c>
      <c r="GM108" s="39" t="e">
        <f t="shared" si="443"/>
        <v>#DIV/0!</v>
      </c>
      <c r="GN108" s="39" t="e">
        <f t="shared" si="444"/>
        <v>#DIV/0!</v>
      </c>
      <c r="GO108" s="57"/>
      <c r="GP108" s="57" t="e">
        <f t="shared" si="445"/>
        <v>#DIV/0!</v>
      </c>
      <c r="GQ108" s="59" t="e">
        <f t="shared" si="446"/>
        <v>#DIV/0!</v>
      </c>
      <c r="GR108" s="41" t="e">
        <f t="shared" si="447"/>
        <v>#DIV/0!</v>
      </c>
      <c r="GS108" s="57" t="e">
        <f t="shared" si="448"/>
        <v>#DIV/0!</v>
      </c>
      <c r="GT108" s="57" t="e">
        <f t="shared" si="449"/>
        <v>#DIV/0!</v>
      </c>
      <c r="GU108" s="57" t="e">
        <f t="shared" si="450"/>
        <v>#DIV/0!</v>
      </c>
      <c r="GV108" s="57"/>
      <c r="GW108" s="42" t="e">
        <f t="shared" si="451"/>
        <v>#DIV/0!</v>
      </c>
      <c r="GX108" s="42" t="e">
        <f t="shared" si="452"/>
        <v>#DIV/0!</v>
      </c>
      <c r="GY108" s="42" t="e">
        <f t="shared" si="453"/>
        <v>#DIV/0!</v>
      </c>
      <c r="GZ108" s="57"/>
      <c r="HA108" s="2" t="e">
        <f t="shared" si="454"/>
        <v>#DIV/0!</v>
      </c>
      <c r="HB108" s="2" t="e">
        <f t="shared" si="455"/>
        <v>#DIV/0!</v>
      </c>
      <c r="HC108" s="2" t="e">
        <f t="shared" si="456"/>
        <v>#DIV/0!</v>
      </c>
      <c r="HD108" s="2" t="e">
        <f t="shared" si="457"/>
        <v>#DIV/0!</v>
      </c>
      <c r="HE108" s="2" t="e">
        <f t="shared" si="458"/>
        <v>#DIV/0!</v>
      </c>
      <c r="HF108" s="2" t="e">
        <f t="shared" si="459"/>
        <v>#DIV/0!</v>
      </c>
      <c r="HG108" s="2" t="e">
        <f t="shared" si="460"/>
        <v>#DIV/0!</v>
      </c>
      <c r="HH108" s="2" t="e">
        <f t="shared" si="461"/>
        <v>#DIV/0!</v>
      </c>
      <c r="HI108" s="2" t="e">
        <f t="shared" si="462"/>
        <v>#DIV/0!</v>
      </c>
      <c r="HJ108" s="11" t="e">
        <f t="shared" si="463"/>
        <v>#DIV/0!</v>
      </c>
      <c r="HK108" s="60" t="e">
        <f t="shared" si="464"/>
        <v>#DIV/0!</v>
      </c>
      <c r="HL108" s="57"/>
      <c r="HM108" s="57" t="e">
        <f t="shared" si="465"/>
        <v>#DIV/0!</v>
      </c>
      <c r="HN108" s="57" t="e">
        <f t="shared" si="466"/>
        <v>#DIV/0!</v>
      </c>
      <c r="HO108" s="57" t="e">
        <f t="shared" si="467"/>
        <v>#DIV/0!</v>
      </c>
      <c r="HP108" s="57" t="e">
        <f t="shared" si="468"/>
        <v>#DIV/0!</v>
      </c>
      <c r="HQ108" s="57" t="e">
        <f t="shared" si="469"/>
        <v>#DIV/0!</v>
      </c>
      <c r="HR108" s="57"/>
      <c r="HS108" s="57" t="e">
        <f t="shared" si="470"/>
        <v>#DIV/0!</v>
      </c>
      <c r="HT108" s="57" t="e">
        <f t="shared" si="471"/>
        <v>#DIV/0!</v>
      </c>
      <c r="HU108" s="57" t="e">
        <f t="shared" si="472"/>
        <v>#DIV/0!</v>
      </c>
      <c r="HV108" s="57" t="e">
        <f t="shared" si="473"/>
        <v>#DIV/0!</v>
      </c>
      <c r="HW108" s="57" t="e">
        <f t="shared" si="474"/>
        <v>#DIV/0!</v>
      </c>
      <c r="HX108" s="57"/>
      <c r="HY108" s="57" t="e">
        <f t="shared" si="475"/>
        <v>#DIV/0!</v>
      </c>
      <c r="HZ108" s="57" t="e">
        <f t="shared" si="476"/>
        <v>#DIV/0!</v>
      </c>
      <c r="IA108" s="57"/>
      <c r="IB108" s="61">
        <f t="shared" si="477"/>
        <v>0</v>
      </c>
      <c r="IC108" s="57" t="str">
        <f t="shared" si="478"/>
        <v/>
      </c>
      <c r="ID108" s="42"/>
      <c r="IE108" s="2" t="str">
        <f t="shared" si="479"/>
        <v/>
      </c>
      <c r="IF108" s="60" t="e">
        <f t="shared" si="480"/>
        <v>#DIV/0!</v>
      </c>
      <c r="IG108" s="60" t="str">
        <f t="shared" si="481"/>
        <v/>
      </c>
      <c r="IH108" s="60" t="str">
        <f t="shared" si="482"/>
        <v>zinco-</v>
      </c>
      <c r="II108" s="60" t="str">
        <f t="shared" si="483"/>
        <v>mangano-</v>
      </c>
      <c r="IJ108" s="60" t="e">
        <f t="shared" si="484"/>
        <v>#DIV/0!</v>
      </c>
      <c r="IK108" s="60" t="e">
        <f t="shared" si="485"/>
        <v>#DIV/0!</v>
      </c>
      <c r="IL108" s="60" t="e">
        <f t="shared" si="486"/>
        <v>#DIV/0!</v>
      </c>
      <c r="IM108" s="60" t="e">
        <f t="shared" si="487"/>
        <v>#DIV/0!</v>
      </c>
      <c r="IN108" s="60" t="str">
        <f t="shared" si="488"/>
        <v/>
      </c>
      <c r="IO108" s="60" t="str">
        <f t="shared" si="489"/>
        <v/>
      </c>
      <c r="IP108" s="57"/>
      <c r="IQ108" s="57" t="str">
        <f t="shared" si="490"/>
        <v>ERROR!!</v>
      </c>
    </row>
    <row r="109" spans="1:251">
      <c r="X109" s="29">
        <f t="shared" si="346"/>
        <v>0</v>
      </c>
      <c r="Y109" s="29">
        <f t="shared" si="347"/>
        <v>0</v>
      </c>
      <c r="Z109" s="29" t="e">
        <f t="shared" si="348"/>
        <v>#DIV/0!</v>
      </c>
      <c r="AA109" s="29" t="e">
        <f t="shared" si="349"/>
        <v>#DIV/0!</v>
      </c>
      <c r="AB109" s="29" t="e">
        <f t="shared" si="350"/>
        <v>#DIV/0!</v>
      </c>
      <c r="AC109" s="29" t="e">
        <f t="shared" si="351"/>
        <v>#DIV/0!</v>
      </c>
      <c r="AF109" s="23">
        <v>60.084299999999999</v>
      </c>
      <c r="AG109" s="23">
        <v>79.878799999999998</v>
      </c>
      <c r="AH109" s="23">
        <v>101.96120000000001</v>
      </c>
      <c r="AI109" s="23">
        <v>151.99039999999999</v>
      </c>
      <c r="AJ109" s="23">
        <v>159.69</v>
      </c>
      <c r="AK109" s="23">
        <v>71.846400000000003</v>
      </c>
      <c r="AL109" s="23">
        <v>70.9375</v>
      </c>
      <c r="AM109" s="23">
        <v>40.304400000000001</v>
      </c>
      <c r="AN109" s="23">
        <v>56.077399999999997</v>
      </c>
      <c r="AO109" s="23">
        <v>61.978999999999999</v>
      </c>
      <c r="AP109" s="23">
        <v>94.195999999999998</v>
      </c>
      <c r="AQ109" s="23">
        <v>18.998000000000001</v>
      </c>
      <c r="AR109" s="23">
        <v>35.450000000000003</v>
      </c>
      <c r="AS109" s="23">
        <v>29.88</v>
      </c>
      <c r="AT109" s="23">
        <v>74.691999999999993</v>
      </c>
      <c r="AU109" s="23">
        <v>81.39</v>
      </c>
      <c r="AX109" s="54">
        <f t="shared" si="352"/>
        <v>0</v>
      </c>
      <c r="AY109" s="54">
        <f t="shared" si="353"/>
        <v>0</v>
      </c>
      <c r="AZ109" s="54">
        <f t="shared" si="354"/>
        <v>0</v>
      </c>
      <c r="BA109" s="54">
        <f t="shared" si="355"/>
        <v>0</v>
      </c>
      <c r="BB109" s="54">
        <f t="shared" si="356"/>
        <v>0</v>
      </c>
      <c r="BC109" s="54">
        <f t="shared" si="357"/>
        <v>0</v>
      </c>
      <c r="BD109" s="54">
        <f t="shared" si="358"/>
        <v>0</v>
      </c>
      <c r="BE109" s="54">
        <f t="shared" si="359"/>
        <v>0</v>
      </c>
      <c r="BF109" s="54">
        <f t="shared" si="360"/>
        <v>0</v>
      </c>
      <c r="BG109" s="54">
        <f t="shared" si="361"/>
        <v>0</v>
      </c>
      <c r="BH109" s="54">
        <f t="shared" si="362"/>
        <v>0</v>
      </c>
      <c r="BI109" s="54">
        <f t="shared" si="363"/>
        <v>0</v>
      </c>
      <c r="BJ109" s="54">
        <f t="shared" si="364"/>
        <v>0</v>
      </c>
      <c r="BK109" s="54">
        <f t="shared" si="365"/>
        <v>0</v>
      </c>
      <c r="BL109" s="54">
        <f t="shared" si="366"/>
        <v>0</v>
      </c>
      <c r="BM109" s="42"/>
      <c r="BO109" s="54">
        <f>'Norm-coeff'!$C$2+$AX109*'Norm-coeff'!$D$2+$AY109*'Norm-coeff'!$E$2+$AZ109*'Norm-coeff'!$F$2+$BA109*'Norm-coeff'!$G$2+$BB109*'Norm-coeff'!$H$2+$BC109*'Norm-coeff'!$I$2+$BD109*'Norm-coeff'!$J$2+$BE109*'Norm-coeff'!$K$2+$BF109*'Norm-coeff'!$L$2+$BG109*'Norm-coeff'!$M$2+$BH109*'Norm-coeff'!$N$2+$BI109*'Norm-coeff'!$O$2</f>
        <v>5.4045421474420303</v>
      </c>
      <c r="BP109" s="54">
        <f>'Norm-coeff'!$C$3+$AX109*'Norm-coeff'!$D$3+$AY109*'Norm-coeff'!$E$3+$AZ109*'Norm-coeff'!$F$3+$BA109*'Norm-coeff'!$G$3+$BB109*'Norm-coeff'!$H$3+$BC109*'Norm-coeff'!$I$3+$BD109*'Norm-coeff'!$J$3+$BE109*'Norm-coeff'!$K$3+$BF109*'Norm-coeff'!$L$3+$BG109*'Norm-coeff'!$M$3+$BH109*'Norm-coeff'!$N$3+$BI109*'Norm-coeff'!$O$3</f>
        <v>3.15319116612705</v>
      </c>
      <c r="BQ109" s="54">
        <f>'Norm-coeff'!$C$4+$AX109*'Norm-coeff'!$D$4+$AY109*'Norm-coeff'!$E$4+$AZ109*'Norm-coeff'!$F$4+$BA109*'Norm-coeff'!$G$4+$BB109*'Norm-coeff'!$H$4+$BC109*'Norm-coeff'!$I$4+$BD109*'Norm-coeff'!$J$4+$BE109*'Norm-coeff'!$K$4+$BF109*'Norm-coeff'!$L$4+$BG109*'Norm-coeff'!$M$4+$BH109*'Norm-coeff'!$N$4+$BI109*'Norm-coeff'!$O$4</f>
        <v>1.42115649462768</v>
      </c>
      <c r="BR109" s="54">
        <f>'Norm-coeff'!$C$5+$AX109*'Norm-coeff'!$D$5+$AY109*'Norm-coeff'!$E$5+$AZ109*'Norm-coeff'!$F$5+$BA109*'Norm-coeff'!$G$5+$BB109*'Norm-coeff'!$H$5+$BC109*'Norm-coeff'!$I$5+$BD109*'Norm-coeff'!$J$5+$BE109*'Norm-coeff'!$K$5+$BF109*'Norm-coeff'!$L$5+$BG109*'Norm-coeff'!$M$5+$BH109*'Norm-coeff'!$N$5+$BI109*'Norm-coeff'!$O$5</f>
        <v>1.0553329241296201</v>
      </c>
      <c r="BS109" s="54">
        <f>'Norm-coeff'!$C$6+$AX109*'Norm-coeff'!$D$6+$AY109*'Norm-coeff'!$E$6+$AZ109*'Norm-coeff'!$F$6+$BA109*'Norm-coeff'!$G$6+$BB109*'Norm-coeff'!$H$6+$BC109*'Norm-coeff'!$I$6+$BD109*'Norm-coeff'!$J$6+$BE109*'Norm-coeff'!$K$6+$BF109*'Norm-coeff'!$L$6+$BG109*'Norm-coeff'!$M$6+$BH109*'Norm-coeff'!$N$6+$BI109*'Norm-coeff'!$O$6</f>
        <v>-1.48700885495103E-2</v>
      </c>
      <c r="BT109" s="54">
        <f>'Norm-coeff'!$C$7+$AX109*'Norm-coeff'!$D$7+$AY109*'Norm-coeff'!$E$7+$AZ109*'Norm-coeff'!$F$7+$BA109*'Norm-coeff'!$G$7+$BB109*'Norm-coeff'!$H$7+$BC109*'Norm-coeff'!$I$7+$BD109*'Norm-coeff'!$J$7+$BE109*'Norm-coeff'!$K$7+$BF109*'Norm-coeff'!$L$7+$BG109*'Norm-coeff'!$M$7+$BH109*'Norm-coeff'!$N$7+$BI109*'Norm-coeff'!$O$7</f>
        <v>2.0907583608832998</v>
      </c>
      <c r="BU109" s="54">
        <f>'Norm-coeff'!$C$8+$AX109*'Norm-coeff'!$D$8+$AY109*'Norm-coeff'!$E$8+$AZ109*'Norm-coeff'!$F$8+$BA109*'Norm-coeff'!$G$8+$BB109*'Norm-coeff'!$H$8+$BC109*'Norm-coeff'!$I$8+$BD109*'Norm-coeff'!$J$8+$BE109*'Norm-coeff'!$K$8+$BF109*'Norm-coeff'!$L$8+$BG109*'Norm-coeff'!$M$8+$BH109*'Norm-coeff'!$N$8+$BI109*'Norm-coeff'!$O$8</f>
        <v>0.65894159836244504</v>
      </c>
      <c r="BV109" s="54">
        <f>'Norm-coeff'!$C$9+$AX109*'Norm-coeff'!$D$9+$AY109*'Norm-coeff'!$E$9+$AZ109*'Norm-coeff'!$F$9+$BA109*'Norm-coeff'!$G$9+$BB109*'Norm-coeff'!$H$9+$BC109*'Norm-coeff'!$I$9+$BD109*'Norm-coeff'!$J$9+$BE109*'Norm-coeff'!$K$9+$BF109*'Norm-coeff'!$L$9+$BG109*'Norm-coeff'!$M$9+$BH109*'Norm-coeff'!$N$9+$BI109*'Norm-coeff'!$O$9</f>
        <v>1.48961085014701</v>
      </c>
      <c r="BW109" s="54">
        <f>'Norm-coeff'!$C$10+$AX109*'Norm-coeff'!$D$10+$AY109*'Norm-coeff'!$E$10+$AZ109*'Norm-coeff'!$F$10+$BA109*'Norm-coeff'!$G$10+$BB109*'Norm-coeff'!$H$10+$BC109*'Norm-coeff'!$I$10+$BD109*'Norm-coeff'!$J$10+$BE109*'Norm-coeff'!$K$10+$BF109*'Norm-coeff'!$L$10+$BG109*'Norm-coeff'!$M$10+$BH109*'Norm-coeff'!$N$10+$BI109*'Norm-coeff'!$O$10</f>
        <v>1.42058735749591</v>
      </c>
      <c r="BX109" s="54">
        <f>'Norm-coeff'!$C$11+$AX109*'Norm-coeff'!$D$11+$AY109*'Norm-coeff'!$E$11+$AZ109*'Norm-coeff'!$F$11+$BA109*'Norm-coeff'!$G$11+$BB109*'Norm-coeff'!$H$11+$BC109*'Norm-coeff'!$I$11+$BD109*'Norm-coeff'!$J$11+$BE109*'Norm-coeff'!$K$11+$BF109*'Norm-coeff'!$L$11+$BG109*'Norm-coeff'!$M$11+$BH109*'Norm-coeff'!$N$11+$BI109*'Norm-coeff'!$O$11</f>
        <v>0.221233014421479</v>
      </c>
      <c r="BY109" s="54">
        <f>'Norm-coeff'!$C$12+$AX109*'Norm-coeff'!$D$12+$AY109*'Norm-coeff'!$E$12+$AZ109*'Norm-coeff'!$F$12+$BA109*'Norm-coeff'!$G$12+$BB109*'Norm-coeff'!$H$12+$BC109*'Norm-coeff'!$I$12+$BD109*'Norm-coeff'!$J$12+$BE109*'Norm-coeff'!$K$12+$BF109*'Norm-coeff'!$L$12+$BG109*'Norm-coeff'!$M$12+$BH109*'Norm-coeff'!$N$12+$BI109*'Norm-coeff'!$O$12</f>
        <v>0.283527502056037</v>
      </c>
      <c r="BZ109" s="54">
        <f>'Norm-coeff'!$C$13+$AX109*'Norm-coeff'!$D$13+$AY109*'Norm-coeff'!$E$13+$AZ109*'Norm-coeff'!$F$13+$BA109*'Norm-coeff'!$G$13+$BB109*'Norm-coeff'!$H$13+$BC109*'Norm-coeff'!$I$13+$BD109*'Norm-coeff'!$J$13+$BE109*'Norm-coeff'!$K$13+$BF109*'Norm-coeff'!$L$13+$BG109*'Norm-coeff'!$M$13+$BH109*'Norm-coeff'!$N$13+$BI109*'Norm-coeff'!$O$13</f>
        <v>-4.1864930554451202E-2</v>
      </c>
      <c r="CA109" s="54">
        <f>'Norm-coeff'!$C$14+$AX109*'Norm-coeff'!$D$14+$AY109*'Norm-coeff'!$E$14+$AZ109*'Norm-coeff'!$F$14+$BA109*'Norm-coeff'!$G$14+$BB109*'Norm-coeff'!$H$14+$BC109*'Norm-coeff'!$I$14+$BD109*'Norm-coeff'!$J$14+$BE109*'Norm-coeff'!$K$14+$BF109*'Norm-coeff'!$L$14+$BG109*'Norm-coeff'!$M$14+$BH109*'Norm-coeff'!$N$14+$BI109*'Norm-coeff'!$O$14</f>
        <v>4.2526983164477103</v>
      </c>
      <c r="CC109" s="54">
        <f t="shared" si="491"/>
        <v>0</v>
      </c>
      <c r="CG109" s="54">
        <f t="shared" si="367"/>
        <v>0</v>
      </c>
      <c r="CH109" s="54">
        <f t="shared" si="345"/>
        <v>0</v>
      </c>
      <c r="CI109" s="54">
        <f t="shared" si="368"/>
        <v>0</v>
      </c>
      <c r="CJ109" s="56">
        <f t="shared" si="369"/>
        <v>0</v>
      </c>
      <c r="CK109" s="54">
        <f t="shared" si="370"/>
        <v>0</v>
      </c>
      <c r="CL109" s="54">
        <f t="shared" si="371"/>
        <v>0</v>
      </c>
      <c r="CM109" s="54">
        <f t="shared" si="372"/>
        <v>0</v>
      </c>
      <c r="CN109" s="54">
        <f t="shared" si="373"/>
        <v>0</v>
      </c>
      <c r="CO109" s="54">
        <f t="shared" si="374"/>
        <v>0</v>
      </c>
      <c r="CP109" s="54">
        <f t="shared" si="375"/>
        <v>0</v>
      </c>
      <c r="CQ109" s="54">
        <f t="shared" si="376"/>
        <v>0</v>
      </c>
      <c r="CR109" s="54">
        <f t="shared" si="377"/>
        <v>0</v>
      </c>
      <c r="CS109" s="54">
        <f t="shared" si="378"/>
        <v>0</v>
      </c>
      <c r="CU109" s="54">
        <f t="shared" si="379"/>
        <v>0</v>
      </c>
      <c r="CV109" s="54">
        <f t="shared" si="380"/>
        <v>0</v>
      </c>
      <c r="CW109" s="54">
        <f t="shared" si="381"/>
        <v>0</v>
      </c>
      <c r="CX109" s="54">
        <f t="shared" si="382"/>
        <v>0</v>
      </c>
      <c r="CZ109" s="54">
        <f t="shared" si="383"/>
        <v>0</v>
      </c>
      <c r="DA109" s="54">
        <f t="shared" si="384"/>
        <v>0</v>
      </c>
      <c r="DB109" s="54">
        <f t="shared" si="385"/>
        <v>0</v>
      </c>
      <c r="DC109" s="54">
        <f t="shared" si="386"/>
        <v>0</v>
      </c>
      <c r="DD109" s="54">
        <f t="shared" si="387"/>
        <v>0</v>
      </c>
      <c r="DE109" s="54">
        <f t="shared" si="388"/>
        <v>0</v>
      </c>
      <c r="DF109" s="54">
        <f t="shared" si="389"/>
        <v>0</v>
      </c>
      <c r="DG109" s="54">
        <f t="shared" si="390"/>
        <v>2</v>
      </c>
      <c r="DH109" s="71">
        <f t="shared" si="391"/>
        <v>0</v>
      </c>
      <c r="DI109" s="71">
        <f t="shared" si="392"/>
        <v>0</v>
      </c>
      <c r="DJ109" s="54">
        <f t="shared" si="393"/>
        <v>0</v>
      </c>
      <c r="DK109" s="54">
        <f t="shared" si="394"/>
        <v>2</v>
      </c>
      <c r="DL109" s="4">
        <f t="shared" si="319"/>
        <v>0</v>
      </c>
      <c r="DM109" s="3">
        <f t="shared" si="395"/>
        <v>0</v>
      </c>
      <c r="DN109" s="3">
        <f t="shared" si="396"/>
        <v>0</v>
      </c>
      <c r="DO109" s="4" t="e">
        <f t="shared" si="397"/>
        <v>#DIV/0!</v>
      </c>
      <c r="DP109" s="57"/>
      <c r="DQ109" s="57"/>
      <c r="DR109" s="56">
        <f t="shared" si="320"/>
        <v>2</v>
      </c>
      <c r="DS109" s="56">
        <f t="shared" si="321"/>
        <v>0</v>
      </c>
      <c r="DT109" s="38">
        <f t="shared" si="322"/>
        <v>0</v>
      </c>
      <c r="DU109" s="38">
        <f t="shared" si="398"/>
        <v>2</v>
      </c>
      <c r="DV109" s="38">
        <f t="shared" si="323"/>
        <v>0</v>
      </c>
      <c r="DW109" s="39">
        <f t="shared" si="324"/>
        <v>0</v>
      </c>
      <c r="DX109" s="39">
        <f t="shared" si="325"/>
        <v>0</v>
      </c>
      <c r="DY109" s="39">
        <f t="shared" si="326"/>
        <v>0</v>
      </c>
      <c r="DZ109" s="39">
        <f t="shared" si="327"/>
        <v>0</v>
      </c>
      <c r="EA109" s="39">
        <f t="shared" si="328"/>
        <v>0</v>
      </c>
      <c r="EB109" s="37" t="e">
        <f t="shared" si="399"/>
        <v>#DIV/0!</v>
      </c>
      <c r="EC109" s="37" t="e">
        <f t="shared" si="400"/>
        <v>#DIV/0!</v>
      </c>
      <c r="ED109" s="37" t="e">
        <f t="shared" si="401"/>
        <v>#DIV/0!</v>
      </c>
      <c r="EE109" s="37" t="e">
        <f t="shared" si="402"/>
        <v>#DIV/0!</v>
      </c>
      <c r="EF109" s="39" t="e">
        <f t="shared" si="403"/>
        <v>#DIV/0!</v>
      </c>
      <c r="EG109" s="37" t="e">
        <f t="shared" si="404"/>
        <v>#DIV/0!</v>
      </c>
      <c r="EH109" s="37" t="e">
        <f t="shared" si="405"/>
        <v>#DIV/0!</v>
      </c>
      <c r="EI109" s="11" t="b">
        <f t="shared" si="406"/>
        <v>1</v>
      </c>
      <c r="EJ109" s="11" t="b">
        <f t="shared" si="407"/>
        <v>0</v>
      </c>
      <c r="EK109" s="39" t="e">
        <f t="shared" si="408"/>
        <v>#DIV/0!</v>
      </c>
      <c r="EL109" s="39" t="e">
        <f t="shared" si="409"/>
        <v>#DIV/0!</v>
      </c>
      <c r="EM109" s="39" t="e">
        <f t="shared" si="410"/>
        <v>#DIV/0!</v>
      </c>
      <c r="EN109" s="39" t="e">
        <f t="shared" si="411"/>
        <v>#DIV/0!</v>
      </c>
      <c r="EO109" s="39" t="e">
        <f t="shared" si="412"/>
        <v>#DIV/0!</v>
      </c>
      <c r="EP109" s="39" t="e">
        <f t="shared" si="413"/>
        <v>#DIV/0!</v>
      </c>
      <c r="EQ109" s="39" t="e">
        <f t="shared" si="414"/>
        <v>#DIV/0!</v>
      </c>
      <c r="ER109" s="39" t="e">
        <f t="shared" si="415"/>
        <v>#DIV/0!</v>
      </c>
      <c r="ES109" s="58" t="str">
        <f t="shared" si="416"/>
        <v>(OH,F,Cl)-dominate amphibole</v>
      </c>
      <c r="ET109" s="58" t="e">
        <f t="shared" si="417"/>
        <v>#N/A</v>
      </c>
      <c r="EU109" s="56">
        <f t="shared" si="329"/>
        <v>0</v>
      </c>
      <c r="EV109" s="56">
        <f t="shared" si="330"/>
        <v>0</v>
      </c>
      <c r="EW109" s="56">
        <f t="shared" si="331"/>
        <v>0</v>
      </c>
      <c r="EX109" s="56">
        <f t="shared" si="332"/>
        <v>0</v>
      </c>
      <c r="EY109" s="56">
        <f t="shared" si="333"/>
        <v>0</v>
      </c>
      <c r="EZ109" s="56">
        <f t="shared" si="334"/>
        <v>0</v>
      </c>
      <c r="FA109" s="39">
        <f t="shared" si="335"/>
        <v>0</v>
      </c>
      <c r="FB109" s="39">
        <f t="shared" si="336"/>
        <v>0</v>
      </c>
      <c r="FC109" s="54">
        <f t="shared" si="337"/>
        <v>0</v>
      </c>
      <c r="FD109" s="54">
        <f t="shared" si="338"/>
        <v>0</v>
      </c>
      <c r="FE109" s="39">
        <f t="shared" si="339"/>
        <v>0</v>
      </c>
      <c r="FF109" s="54">
        <f t="shared" si="340"/>
        <v>0</v>
      </c>
      <c r="FG109" s="39">
        <f t="shared" si="341"/>
        <v>0</v>
      </c>
      <c r="FH109" s="39">
        <f t="shared" si="418"/>
        <v>0</v>
      </c>
      <c r="FI109" s="39">
        <f t="shared" si="419"/>
        <v>0</v>
      </c>
      <c r="FJ109" s="39">
        <f t="shared" si="420"/>
        <v>0</v>
      </c>
      <c r="FK109" s="39" t="e">
        <f t="shared" si="421"/>
        <v>#DIV/0!</v>
      </c>
      <c r="FL109" s="39" t="e">
        <f t="shared" si="422"/>
        <v>#DIV/0!</v>
      </c>
      <c r="FM109" s="39" t="e">
        <f t="shared" si="423"/>
        <v>#DIV/0!</v>
      </c>
      <c r="FN109" s="39">
        <f t="shared" si="424"/>
        <v>1</v>
      </c>
      <c r="FO109" s="39">
        <f t="shared" si="342"/>
        <v>0</v>
      </c>
      <c r="FP109" s="39">
        <f t="shared" si="343"/>
        <v>0</v>
      </c>
      <c r="FQ109" s="39">
        <f t="shared" si="344"/>
        <v>0</v>
      </c>
      <c r="FR109" s="39">
        <f t="shared" si="425"/>
        <v>0</v>
      </c>
      <c r="FS109" s="39">
        <f t="shared" si="426"/>
        <v>0</v>
      </c>
      <c r="FU109" s="39" t="e">
        <f t="shared" si="427"/>
        <v>#DIV/0!</v>
      </c>
      <c r="FV109" s="39" t="e">
        <f t="shared" si="428"/>
        <v>#DIV/0!</v>
      </c>
      <c r="FW109" s="39" t="e">
        <f t="shared" si="429"/>
        <v>#DIV/0!</v>
      </c>
      <c r="FY109" s="39" t="e">
        <f t="shared" si="430"/>
        <v>#DIV/0!</v>
      </c>
      <c r="FZ109" s="39" t="e">
        <f t="shared" si="431"/>
        <v>#DIV/0!</v>
      </c>
      <c r="GA109" s="39" t="e">
        <f t="shared" si="432"/>
        <v>#DIV/0!</v>
      </c>
      <c r="GB109" s="39" t="e">
        <f t="shared" si="433"/>
        <v>#DIV/0!</v>
      </c>
      <c r="GC109" s="39" t="e">
        <f t="shared" si="434"/>
        <v>#DIV/0!</v>
      </c>
      <c r="GD109" s="39" t="e">
        <f t="shared" si="435"/>
        <v>#DIV/0!</v>
      </c>
      <c r="GE109" s="39" t="e">
        <f t="shared" si="436"/>
        <v>#DIV/0!</v>
      </c>
      <c r="GF109" s="39" t="e">
        <f t="shared" si="437"/>
        <v>#DIV/0!</v>
      </c>
      <c r="GG109" s="39" t="e">
        <f t="shared" si="438"/>
        <v>#DIV/0!</v>
      </c>
      <c r="GH109" s="39" t="e">
        <f t="shared" si="439"/>
        <v>#DIV/0!</v>
      </c>
      <c r="GI109" s="39"/>
      <c r="GJ109" s="39" t="e">
        <f t="shared" si="440"/>
        <v>#DIV/0!</v>
      </c>
      <c r="GK109" s="39" t="e">
        <f t="shared" si="441"/>
        <v>#DIV/0!</v>
      </c>
      <c r="GL109" s="39" t="e">
        <f t="shared" si="442"/>
        <v>#DIV/0!</v>
      </c>
      <c r="GM109" s="39" t="e">
        <f t="shared" si="443"/>
        <v>#DIV/0!</v>
      </c>
      <c r="GN109" s="39" t="e">
        <f t="shared" si="444"/>
        <v>#DIV/0!</v>
      </c>
      <c r="GO109" s="57"/>
      <c r="GP109" s="57" t="e">
        <f t="shared" si="445"/>
        <v>#DIV/0!</v>
      </c>
      <c r="GQ109" s="59" t="e">
        <f t="shared" si="446"/>
        <v>#DIV/0!</v>
      </c>
      <c r="GR109" s="41" t="e">
        <f t="shared" si="447"/>
        <v>#DIV/0!</v>
      </c>
      <c r="GS109" s="57" t="e">
        <f t="shared" si="448"/>
        <v>#DIV/0!</v>
      </c>
      <c r="GT109" s="57" t="e">
        <f t="shared" si="449"/>
        <v>#DIV/0!</v>
      </c>
      <c r="GU109" s="57" t="e">
        <f t="shared" si="450"/>
        <v>#DIV/0!</v>
      </c>
      <c r="GV109" s="57"/>
      <c r="GW109" s="42" t="e">
        <f t="shared" si="451"/>
        <v>#DIV/0!</v>
      </c>
      <c r="GX109" s="42" t="e">
        <f t="shared" si="452"/>
        <v>#DIV/0!</v>
      </c>
      <c r="GY109" s="42" t="e">
        <f t="shared" si="453"/>
        <v>#DIV/0!</v>
      </c>
      <c r="GZ109" s="57"/>
      <c r="HA109" s="2" t="e">
        <f t="shared" si="454"/>
        <v>#DIV/0!</v>
      </c>
      <c r="HB109" s="2" t="e">
        <f t="shared" si="455"/>
        <v>#DIV/0!</v>
      </c>
      <c r="HC109" s="2" t="e">
        <f t="shared" si="456"/>
        <v>#DIV/0!</v>
      </c>
      <c r="HD109" s="2" t="e">
        <f t="shared" si="457"/>
        <v>#DIV/0!</v>
      </c>
      <c r="HE109" s="2" t="e">
        <f t="shared" si="458"/>
        <v>#DIV/0!</v>
      </c>
      <c r="HF109" s="2" t="e">
        <f t="shared" si="459"/>
        <v>#DIV/0!</v>
      </c>
      <c r="HG109" s="2" t="e">
        <f t="shared" si="460"/>
        <v>#DIV/0!</v>
      </c>
      <c r="HH109" s="2" t="e">
        <f t="shared" si="461"/>
        <v>#DIV/0!</v>
      </c>
      <c r="HI109" s="2" t="e">
        <f t="shared" si="462"/>
        <v>#DIV/0!</v>
      </c>
      <c r="HJ109" s="11" t="e">
        <f t="shared" si="463"/>
        <v>#DIV/0!</v>
      </c>
      <c r="HK109" s="60" t="e">
        <f t="shared" si="464"/>
        <v>#DIV/0!</v>
      </c>
      <c r="HL109" s="57"/>
      <c r="HM109" s="57" t="e">
        <f t="shared" si="465"/>
        <v>#DIV/0!</v>
      </c>
      <c r="HN109" s="57" t="e">
        <f t="shared" si="466"/>
        <v>#DIV/0!</v>
      </c>
      <c r="HO109" s="57" t="e">
        <f t="shared" si="467"/>
        <v>#DIV/0!</v>
      </c>
      <c r="HP109" s="57" t="e">
        <f t="shared" si="468"/>
        <v>#DIV/0!</v>
      </c>
      <c r="HQ109" s="57" t="e">
        <f t="shared" si="469"/>
        <v>#DIV/0!</v>
      </c>
      <c r="HR109" s="57"/>
      <c r="HS109" s="57" t="e">
        <f t="shared" si="470"/>
        <v>#DIV/0!</v>
      </c>
      <c r="HT109" s="57" t="e">
        <f t="shared" si="471"/>
        <v>#DIV/0!</v>
      </c>
      <c r="HU109" s="57" t="e">
        <f t="shared" si="472"/>
        <v>#DIV/0!</v>
      </c>
      <c r="HV109" s="57" t="e">
        <f t="shared" si="473"/>
        <v>#DIV/0!</v>
      </c>
      <c r="HW109" s="57" t="e">
        <f t="shared" si="474"/>
        <v>#DIV/0!</v>
      </c>
      <c r="HX109" s="57"/>
      <c r="HY109" s="57" t="e">
        <f t="shared" si="475"/>
        <v>#DIV/0!</v>
      </c>
      <c r="HZ109" s="57" t="e">
        <f t="shared" si="476"/>
        <v>#DIV/0!</v>
      </c>
      <c r="IA109" s="57"/>
      <c r="IB109" s="61">
        <f t="shared" si="477"/>
        <v>0</v>
      </c>
      <c r="IC109" s="57" t="str">
        <f t="shared" si="478"/>
        <v/>
      </c>
      <c r="ID109" s="42"/>
      <c r="IE109" s="2" t="str">
        <f t="shared" si="479"/>
        <v/>
      </c>
      <c r="IF109" s="60" t="e">
        <f t="shared" si="480"/>
        <v>#DIV/0!</v>
      </c>
      <c r="IG109" s="60" t="str">
        <f t="shared" si="481"/>
        <v/>
      </c>
      <c r="IH109" s="60" t="str">
        <f t="shared" si="482"/>
        <v>zinco-</v>
      </c>
      <c r="II109" s="60" t="str">
        <f t="shared" si="483"/>
        <v>mangano-</v>
      </c>
      <c r="IJ109" s="60" t="e">
        <f t="shared" si="484"/>
        <v>#DIV/0!</v>
      </c>
      <c r="IK109" s="60" t="e">
        <f t="shared" si="485"/>
        <v>#DIV/0!</v>
      </c>
      <c r="IL109" s="60" t="e">
        <f t="shared" si="486"/>
        <v>#DIV/0!</v>
      </c>
      <c r="IM109" s="60" t="e">
        <f t="shared" si="487"/>
        <v>#DIV/0!</v>
      </c>
      <c r="IN109" s="60" t="str">
        <f t="shared" si="488"/>
        <v/>
      </c>
      <c r="IO109" s="60" t="str">
        <f t="shared" si="489"/>
        <v/>
      </c>
      <c r="IP109" s="57"/>
      <c r="IQ109" s="57" t="str">
        <f t="shared" si="490"/>
        <v>ERROR!!</v>
      </c>
    </row>
    <row r="110" spans="1:251">
      <c r="X110" s="29">
        <f t="shared" si="346"/>
        <v>0</v>
      </c>
      <c r="Y110" s="29">
        <f t="shared" si="347"/>
        <v>0</v>
      </c>
      <c r="Z110" s="29" t="e">
        <f t="shared" si="348"/>
        <v>#DIV/0!</v>
      </c>
      <c r="AA110" s="29" t="e">
        <f t="shared" si="349"/>
        <v>#DIV/0!</v>
      </c>
      <c r="AB110" s="29" t="e">
        <f t="shared" si="350"/>
        <v>#DIV/0!</v>
      </c>
      <c r="AC110" s="29" t="e">
        <f t="shared" si="351"/>
        <v>#DIV/0!</v>
      </c>
      <c r="AF110" s="23">
        <v>60.084299999999999</v>
      </c>
      <c r="AG110" s="23">
        <v>79.878799999999998</v>
      </c>
      <c r="AH110" s="23">
        <v>101.96120000000001</v>
      </c>
      <c r="AI110" s="23">
        <v>151.99039999999999</v>
      </c>
      <c r="AJ110" s="23">
        <v>159.69</v>
      </c>
      <c r="AK110" s="23">
        <v>71.846400000000003</v>
      </c>
      <c r="AL110" s="23">
        <v>70.9375</v>
      </c>
      <c r="AM110" s="23">
        <v>40.304400000000001</v>
      </c>
      <c r="AN110" s="23">
        <v>56.077399999999997</v>
      </c>
      <c r="AO110" s="23">
        <v>61.978999999999999</v>
      </c>
      <c r="AP110" s="23">
        <v>94.195999999999998</v>
      </c>
      <c r="AQ110" s="23">
        <v>18.998000000000001</v>
      </c>
      <c r="AR110" s="23">
        <v>35.450000000000003</v>
      </c>
      <c r="AS110" s="23">
        <v>29.88</v>
      </c>
      <c r="AT110" s="23">
        <v>74.691999999999993</v>
      </c>
      <c r="AU110" s="23">
        <v>81.39</v>
      </c>
      <c r="AX110" s="54">
        <f t="shared" si="352"/>
        <v>0</v>
      </c>
      <c r="AY110" s="54">
        <f t="shared" si="353"/>
        <v>0</v>
      </c>
      <c r="AZ110" s="54">
        <f t="shared" si="354"/>
        <v>0</v>
      </c>
      <c r="BA110" s="54">
        <f t="shared" si="355"/>
        <v>0</v>
      </c>
      <c r="BB110" s="54">
        <f t="shared" si="356"/>
        <v>0</v>
      </c>
      <c r="BC110" s="54">
        <f t="shared" si="357"/>
        <v>0</v>
      </c>
      <c r="BD110" s="54">
        <f t="shared" si="358"/>
        <v>0</v>
      </c>
      <c r="BE110" s="54">
        <f t="shared" si="359"/>
        <v>0</v>
      </c>
      <c r="BF110" s="54">
        <f t="shared" si="360"/>
        <v>0</v>
      </c>
      <c r="BG110" s="54">
        <f t="shared" si="361"/>
        <v>0</v>
      </c>
      <c r="BH110" s="54">
        <f t="shared" si="362"/>
        <v>0</v>
      </c>
      <c r="BI110" s="54">
        <f t="shared" si="363"/>
        <v>0</v>
      </c>
      <c r="BJ110" s="54">
        <f t="shared" si="364"/>
        <v>0</v>
      </c>
      <c r="BK110" s="54">
        <f t="shared" si="365"/>
        <v>0</v>
      </c>
      <c r="BL110" s="54">
        <f t="shared" si="366"/>
        <v>0</v>
      </c>
      <c r="BM110" s="42"/>
      <c r="BO110" s="54">
        <f>'Norm-coeff'!$C$2+$AX110*'Norm-coeff'!$D$2+$AY110*'Norm-coeff'!$E$2+$AZ110*'Norm-coeff'!$F$2+$BA110*'Norm-coeff'!$G$2+$BB110*'Norm-coeff'!$H$2+$BC110*'Norm-coeff'!$I$2+$BD110*'Norm-coeff'!$J$2+$BE110*'Norm-coeff'!$K$2+$BF110*'Norm-coeff'!$L$2+$BG110*'Norm-coeff'!$M$2+$BH110*'Norm-coeff'!$N$2+$BI110*'Norm-coeff'!$O$2</f>
        <v>5.4045421474420303</v>
      </c>
      <c r="BP110" s="54">
        <f>'Norm-coeff'!$C$3+$AX110*'Norm-coeff'!$D$3+$AY110*'Norm-coeff'!$E$3+$AZ110*'Norm-coeff'!$F$3+$BA110*'Norm-coeff'!$G$3+$BB110*'Norm-coeff'!$H$3+$BC110*'Norm-coeff'!$I$3+$BD110*'Norm-coeff'!$J$3+$BE110*'Norm-coeff'!$K$3+$BF110*'Norm-coeff'!$L$3+$BG110*'Norm-coeff'!$M$3+$BH110*'Norm-coeff'!$N$3+$BI110*'Norm-coeff'!$O$3</f>
        <v>3.15319116612705</v>
      </c>
      <c r="BQ110" s="54">
        <f>'Norm-coeff'!$C$4+$AX110*'Norm-coeff'!$D$4+$AY110*'Norm-coeff'!$E$4+$AZ110*'Norm-coeff'!$F$4+$BA110*'Norm-coeff'!$G$4+$BB110*'Norm-coeff'!$H$4+$BC110*'Norm-coeff'!$I$4+$BD110*'Norm-coeff'!$J$4+$BE110*'Norm-coeff'!$K$4+$BF110*'Norm-coeff'!$L$4+$BG110*'Norm-coeff'!$M$4+$BH110*'Norm-coeff'!$N$4+$BI110*'Norm-coeff'!$O$4</f>
        <v>1.42115649462768</v>
      </c>
      <c r="BR110" s="54">
        <f>'Norm-coeff'!$C$5+$AX110*'Norm-coeff'!$D$5+$AY110*'Norm-coeff'!$E$5+$AZ110*'Norm-coeff'!$F$5+$BA110*'Norm-coeff'!$G$5+$BB110*'Norm-coeff'!$H$5+$BC110*'Norm-coeff'!$I$5+$BD110*'Norm-coeff'!$J$5+$BE110*'Norm-coeff'!$K$5+$BF110*'Norm-coeff'!$L$5+$BG110*'Norm-coeff'!$M$5+$BH110*'Norm-coeff'!$N$5+$BI110*'Norm-coeff'!$O$5</f>
        <v>1.0553329241296201</v>
      </c>
      <c r="BS110" s="54">
        <f>'Norm-coeff'!$C$6+$AX110*'Norm-coeff'!$D$6+$AY110*'Norm-coeff'!$E$6+$AZ110*'Norm-coeff'!$F$6+$BA110*'Norm-coeff'!$G$6+$BB110*'Norm-coeff'!$H$6+$BC110*'Norm-coeff'!$I$6+$BD110*'Norm-coeff'!$J$6+$BE110*'Norm-coeff'!$K$6+$BF110*'Norm-coeff'!$L$6+$BG110*'Norm-coeff'!$M$6+$BH110*'Norm-coeff'!$N$6+$BI110*'Norm-coeff'!$O$6</f>
        <v>-1.48700885495103E-2</v>
      </c>
      <c r="BT110" s="54">
        <f>'Norm-coeff'!$C$7+$AX110*'Norm-coeff'!$D$7+$AY110*'Norm-coeff'!$E$7+$AZ110*'Norm-coeff'!$F$7+$BA110*'Norm-coeff'!$G$7+$BB110*'Norm-coeff'!$H$7+$BC110*'Norm-coeff'!$I$7+$BD110*'Norm-coeff'!$J$7+$BE110*'Norm-coeff'!$K$7+$BF110*'Norm-coeff'!$L$7+$BG110*'Norm-coeff'!$M$7+$BH110*'Norm-coeff'!$N$7+$BI110*'Norm-coeff'!$O$7</f>
        <v>2.0907583608832998</v>
      </c>
      <c r="BU110" s="54">
        <f>'Norm-coeff'!$C$8+$AX110*'Norm-coeff'!$D$8+$AY110*'Norm-coeff'!$E$8+$AZ110*'Norm-coeff'!$F$8+$BA110*'Norm-coeff'!$G$8+$BB110*'Norm-coeff'!$H$8+$BC110*'Norm-coeff'!$I$8+$BD110*'Norm-coeff'!$J$8+$BE110*'Norm-coeff'!$K$8+$BF110*'Norm-coeff'!$L$8+$BG110*'Norm-coeff'!$M$8+$BH110*'Norm-coeff'!$N$8+$BI110*'Norm-coeff'!$O$8</f>
        <v>0.65894159836244504</v>
      </c>
      <c r="BV110" s="54">
        <f>'Norm-coeff'!$C$9+$AX110*'Norm-coeff'!$D$9+$AY110*'Norm-coeff'!$E$9+$AZ110*'Norm-coeff'!$F$9+$BA110*'Norm-coeff'!$G$9+$BB110*'Norm-coeff'!$H$9+$BC110*'Norm-coeff'!$I$9+$BD110*'Norm-coeff'!$J$9+$BE110*'Norm-coeff'!$K$9+$BF110*'Norm-coeff'!$L$9+$BG110*'Norm-coeff'!$M$9+$BH110*'Norm-coeff'!$N$9+$BI110*'Norm-coeff'!$O$9</f>
        <v>1.48961085014701</v>
      </c>
      <c r="BW110" s="54">
        <f>'Norm-coeff'!$C$10+$AX110*'Norm-coeff'!$D$10+$AY110*'Norm-coeff'!$E$10+$AZ110*'Norm-coeff'!$F$10+$BA110*'Norm-coeff'!$G$10+$BB110*'Norm-coeff'!$H$10+$BC110*'Norm-coeff'!$I$10+$BD110*'Norm-coeff'!$J$10+$BE110*'Norm-coeff'!$K$10+$BF110*'Norm-coeff'!$L$10+$BG110*'Norm-coeff'!$M$10+$BH110*'Norm-coeff'!$N$10+$BI110*'Norm-coeff'!$O$10</f>
        <v>1.42058735749591</v>
      </c>
      <c r="BX110" s="54">
        <f>'Norm-coeff'!$C$11+$AX110*'Norm-coeff'!$D$11+$AY110*'Norm-coeff'!$E$11+$AZ110*'Norm-coeff'!$F$11+$BA110*'Norm-coeff'!$G$11+$BB110*'Norm-coeff'!$H$11+$BC110*'Norm-coeff'!$I$11+$BD110*'Norm-coeff'!$J$11+$BE110*'Norm-coeff'!$K$11+$BF110*'Norm-coeff'!$L$11+$BG110*'Norm-coeff'!$M$11+$BH110*'Norm-coeff'!$N$11+$BI110*'Norm-coeff'!$O$11</f>
        <v>0.221233014421479</v>
      </c>
      <c r="BY110" s="54">
        <f>'Norm-coeff'!$C$12+$AX110*'Norm-coeff'!$D$12+$AY110*'Norm-coeff'!$E$12+$AZ110*'Norm-coeff'!$F$12+$BA110*'Norm-coeff'!$G$12+$BB110*'Norm-coeff'!$H$12+$BC110*'Norm-coeff'!$I$12+$BD110*'Norm-coeff'!$J$12+$BE110*'Norm-coeff'!$K$12+$BF110*'Norm-coeff'!$L$12+$BG110*'Norm-coeff'!$M$12+$BH110*'Norm-coeff'!$N$12+$BI110*'Norm-coeff'!$O$12</f>
        <v>0.283527502056037</v>
      </c>
      <c r="BZ110" s="54">
        <f>'Norm-coeff'!$C$13+$AX110*'Norm-coeff'!$D$13+$AY110*'Norm-coeff'!$E$13+$AZ110*'Norm-coeff'!$F$13+$BA110*'Norm-coeff'!$G$13+$BB110*'Norm-coeff'!$H$13+$BC110*'Norm-coeff'!$I$13+$BD110*'Norm-coeff'!$J$13+$BE110*'Norm-coeff'!$K$13+$BF110*'Norm-coeff'!$L$13+$BG110*'Norm-coeff'!$M$13+$BH110*'Norm-coeff'!$N$13+$BI110*'Norm-coeff'!$O$13</f>
        <v>-4.1864930554451202E-2</v>
      </c>
      <c r="CA110" s="54">
        <f>'Norm-coeff'!$C$14+$AX110*'Norm-coeff'!$D$14+$AY110*'Norm-coeff'!$E$14+$AZ110*'Norm-coeff'!$F$14+$BA110*'Norm-coeff'!$G$14+$BB110*'Norm-coeff'!$H$14+$BC110*'Norm-coeff'!$I$14+$BD110*'Norm-coeff'!$J$14+$BE110*'Norm-coeff'!$K$14+$BF110*'Norm-coeff'!$L$14+$BG110*'Norm-coeff'!$M$14+$BH110*'Norm-coeff'!$N$14+$BI110*'Norm-coeff'!$O$14</f>
        <v>4.2526983164477103</v>
      </c>
      <c r="CC110" s="54">
        <f t="shared" si="491"/>
        <v>0</v>
      </c>
      <c r="CG110" s="54">
        <f t="shared" si="367"/>
        <v>0</v>
      </c>
      <c r="CH110" s="54">
        <f t="shared" si="345"/>
        <v>0</v>
      </c>
      <c r="CI110" s="54">
        <f t="shared" si="368"/>
        <v>0</v>
      </c>
      <c r="CJ110" s="56">
        <f t="shared" si="369"/>
        <v>0</v>
      </c>
      <c r="CK110" s="54">
        <f t="shared" si="370"/>
        <v>0</v>
      </c>
      <c r="CL110" s="54">
        <f t="shared" si="371"/>
        <v>0</v>
      </c>
      <c r="CM110" s="54">
        <f t="shared" si="372"/>
        <v>0</v>
      </c>
      <c r="CN110" s="54">
        <f t="shared" si="373"/>
        <v>0</v>
      </c>
      <c r="CO110" s="54">
        <f t="shared" si="374"/>
        <v>0</v>
      </c>
      <c r="CP110" s="54">
        <f t="shared" si="375"/>
        <v>0</v>
      </c>
      <c r="CQ110" s="54">
        <f t="shared" si="376"/>
        <v>0</v>
      </c>
      <c r="CR110" s="54">
        <f t="shared" si="377"/>
        <v>0</v>
      </c>
      <c r="CS110" s="54">
        <f t="shared" si="378"/>
        <v>0</v>
      </c>
      <c r="CU110" s="54">
        <f t="shared" si="379"/>
        <v>0</v>
      </c>
      <c r="CV110" s="54">
        <f t="shared" si="380"/>
        <v>0</v>
      </c>
      <c r="CW110" s="54">
        <f t="shared" si="381"/>
        <v>0</v>
      </c>
      <c r="CX110" s="54">
        <f t="shared" si="382"/>
        <v>0</v>
      </c>
      <c r="CZ110" s="54">
        <f t="shared" si="383"/>
        <v>0</v>
      </c>
      <c r="DA110" s="54">
        <f t="shared" si="384"/>
        <v>0</v>
      </c>
      <c r="DB110" s="54">
        <f t="shared" si="385"/>
        <v>0</v>
      </c>
      <c r="DC110" s="54">
        <f t="shared" si="386"/>
        <v>0</v>
      </c>
      <c r="DD110" s="54">
        <f t="shared" si="387"/>
        <v>0</v>
      </c>
      <c r="DE110" s="54">
        <f t="shared" si="388"/>
        <v>0</v>
      </c>
      <c r="DF110" s="54">
        <f t="shared" si="389"/>
        <v>0</v>
      </c>
      <c r="DG110" s="54">
        <f t="shared" si="390"/>
        <v>2</v>
      </c>
      <c r="DH110" s="71">
        <f t="shared" si="391"/>
        <v>0</v>
      </c>
      <c r="DI110" s="71">
        <f t="shared" si="392"/>
        <v>0</v>
      </c>
      <c r="DJ110" s="54">
        <f t="shared" si="393"/>
        <v>0</v>
      </c>
      <c r="DK110" s="54">
        <f t="shared" si="394"/>
        <v>2</v>
      </c>
      <c r="DL110" s="4">
        <f t="shared" si="319"/>
        <v>0</v>
      </c>
      <c r="DM110" s="3">
        <f t="shared" si="395"/>
        <v>0</v>
      </c>
      <c r="DN110" s="3">
        <f t="shared" si="396"/>
        <v>0</v>
      </c>
      <c r="DO110" s="4" t="e">
        <f t="shared" si="397"/>
        <v>#DIV/0!</v>
      </c>
      <c r="DP110" s="57"/>
      <c r="DQ110" s="57"/>
      <c r="DR110" s="56">
        <f t="shared" si="320"/>
        <v>2</v>
      </c>
      <c r="DS110" s="56">
        <f t="shared" si="321"/>
        <v>0</v>
      </c>
      <c r="DT110" s="38">
        <f t="shared" si="322"/>
        <v>0</v>
      </c>
      <c r="DU110" s="38">
        <f t="shared" si="398"/>
        <v>2</v>
      </c>
      <c r="DV110" s="38">
        <f t="shared" si="323"/>
        <v>0</v>
      </c>
      <c r="DW110" s="39">
        <f t="shared" si="324"/>
        <v>0</v>
      </c>
      <c r="DX110" s="39">
        <f t="shared" si="325"/>
        <v>0</v>
      </c>
      <c r="DY110" s="39">
        <f t="shared" si="326"/>
        <v>0</v>
      </c>
      <c r="DZ110" s="39">
        <f t="shared" si="327"/>
        <v>0</v>
      </c>
      <c r="EA110" s="39">
        <f t="shared" si="328"/>
        <v>0</v>
      </c>
      <c r="EB110" s="37" t="e">
        <f t="shared" si="399"/>
        <v>#DIV/0!</v>
      </c>
      <c r="EC110" s="37" t="e">
        <f t="shared" si="400"/>
        <v>#DIV/0!</v>
      </c>
      <c r="ED110" s="37" t="e">
        <f t="shared" si="401"/>
        <v>#DIV/0!</v>
      </c>
      <c r="EE110" s="37" t="e">
        <f t="shared" si="402"/>
        <v>#DIV/0!</v>
      </c>
      <c r="EF110" s="39" t="e">
        <f t="shared" si="403"/>
        <v>#DIV/0!</v>
      </c>
      <c r="EG110" s="37" t="e">
        <f t="shared" si="404"/>
        <v>#DIV/0!</v>
      </c>
      <c r="EH110" s="37" t="e">
        <f t="shared" si="405"/>
        <v>#DIV/0!</v>
      </c>
      <c r="EI110" s="11" t="b">
        <f t="shared" si="406"/>
        <v>1</v>
      </c>
      <c r="EJ110" s="11" t="b">
        <f t="shared" si="407"/>
        <v>0</v>
      </c>
      <c r="EK110" s="39" t="e">
        <f t="shared" si="408"/>
        <v>#DIV/0!</v>
      </c>
      <c r="EL110" s="39" t="e">
        <f t="shared" si="409"/>
        <v>#DIV/0!</v>
      </c>
      <c r="EM110" s="39" t="e">
        <f t="shared" si="410"/>
        <v>#DIV/0!</v>
      </c>
      <c r="EN110" s="39" t="e">
        <f t="shared" si="411"/>
        <v>#DIV/0!</v>
      </c>
      <c r="EO110" s="39" t="e">
        <f t="shared" si="412"/>
        <v>#DIV/0!</v>
      </c>
      <c r="EP110" s="39" t="e">
        <f t="shared" si="413"/>
        <v>#DIV/0!</v>
      </c>
      <c r="EQ110" s="39" t="e">
        <f t="shared" si="414"/>
        <v>#DIV/0!</v>
      </c>
      <c r="ER110" s="39" t="e">
        <f t="shared" si="415"/>
        <v>#DIV/0!</v>
      </c>
      <c r="ES110" s="58" t="str">
        <f t="shared" si="416"/>
        <v>(OH,F,Cl)-dominate amphibole</v>
      </c>
      <c r="ET110" s="58" t="e">
        <f t="shared" si="417"/>
        <v>#N/A</v>
      </c>
      <c r="EU110" s="56">
        <f t="shared" si="329"/>
        <v>0</v>
      </c>
      <c r="EV110" s="56">
        <f t="shared" si="330"/>
        <v>0</v>
      </c>
      <c r="EW110" s="56">
        <f t="shared" si="331"/>
        <v>0</v>
      </c>
      <c r="EX110" s="56">
        <f t="shared" si="332"/>
        <v>0</v>
      </c>
      <c r="EY110" s="56">
        <f t="shared" si="333"/>
        <v>0</v>
      </c>
      <c r="EZ110" s="56">
        <f t="shared" si="334"/>
        <v>0</v>
      </c>
      <c r="FA110" s="39">
        <f t="shared" si="335"/>
        <v>0</v>
      </c>
      <c r="FB110" s="39">
        <f t="shared" si="336"/>
        <v>0</v>
      </c>
      <c r="FC110" s="54">
        <f t="shared" si="337"/>
        <v>0</v>
      </c>
      <c r="FD110" s="54">
        <f t="shared" si="338"/>
        <v>0</v>
      </c>
      <c r="FE110" s="39">
        <f t="shared" si="339"/>
        <v>0</v>
      </c>
      <c r="FF110" s="54">
        <f t="shared" si="340"/>
        <v>0</v>
      </c>
      <c r="FG110" s="39">
        <f t="shared" si="341"/>
        <v>0</v>
      </c>
      <c r="FH110" s="39">
        <f t="shared" si="418"/>
        <v>0</v>
      </c>
      <c r="FI110" s="39">
        <f t="shared" si="419"/>
        <v>0</v>
      </c>
      <c r="FJ110" s="39">
        <f t="shared" si="420"/>
        <v>0</v>
      </c>
      <c r="FK110" s="39" t="e">
        <f t="shared" si="421"/>
        <v>#DIV/0!</v>
      </c>
      <c r="FL110" s="39" t="e">
        <f t="shared" si="422"/>
        <v>#DIV/0!</v>
      </c>
      <c r="FM110" s="39" t="e">
        <f t="shared" si="423"/>
        <v>#DIV/0!</v>
      </c>
      <c r="FN110" s="39">
        <f t="shared" si="424"/>
        <v>1</v>
      </c>
      <c r="FO110" s="39">
        <f t="shared" si="342"/>
        <v>0</v>
      </c>
      <c r="FP110" s="39">
        <f t="shared" si="343"/>
        <v>0</v>
      </c>
      <c r="FQ110" s="39">
        <f t="shared" si="344"/>
        <v>0</v>
      </c>
      <c r="FR110" s="39">
        <f t="shared" si="425"/>
        <v>0</v>
      </c>
      <c r="FS110" s="39">
        <f t="shared" si="426"/>
        <v>0</v>
      </c>
      <c r="FU110" s="39" t="e">
        <f t="shared" si="427"/>
        <v>#DIV/0!</v>
      </c>
      <c r="FV110" s="39" t="e">
        <f t="shared" si="428"/>
        <v>#DIV/0!</v>
      </c>
      <c r="FW110" s="39" t="e">
        <f t="shared" si="429"/>
        <v>#DIV/0!</v>
      </c>
      <c r="FY110" s="39" t="e">
        <f t="shared" si="430"/>
        <v>#DIV/0!</v>
      </c>
      <c r="FZ110" s="39" t="e">
        <f t="shared" si="431"/>
        <v>#DIV/0!</v>
      </c>
      <c r="GA110" s="39" t="e">
        <f t="shared" si="432"/>
        <v>#DIV/0!</v>
      </c>
      <c r="GB110" s="39" t="e">
        <f t="shared" si="433"/>
        <v>#DIV/0!</v>
      </c>
      <c r="GC110" s="39" t="e">
        <f t="shared" si="434"/>
        <v>#DIV/0!</v>
      </c>
      <c r="GD110" s="39" t="e">
        <f t="shared" si="435"/>
        <v>#DIV/0!</v>
      </c>
      <c r="GE110" s="39" t="e">
        <f t="shared" si="436"/>
        <v>#DIV/0!</v>
      </c>
      <c r="GF110" s="39" t="e">
        <f t="shared" si="437"/>
        <v>#DIV/0!</v>
      </c>
      <c r="GG110" s="39" t="e">
        <f t="shared" si="438"/>
        <v>#DIV/0!</v>
      </c>
      <c r="GH110" s="39" t="e">
        <f t="shared" si="439"/>
        <v>#DIV/0!</v>
      </c>
      <c r="GI110" s="39"/>
      <c r="GJ110" s="39" t="e">
        <f t="shared" si="440"/>
        <v>#DIV/0!</v>
      </c>
      <c r="GK110" s="39" t="e">
        <f t="shared" si="441"/>
        <v>#DIV/0!</v>
      </c>
      <c r="GL110" s="39" t="e">
        <f t="shared" si="442"/>
        <v>#DIV/0!</v>
      </c>
      <c r="GM110" s="39" t="e">
        <f t="shared" si="443"/>
        <v>#DIV/0!</v>
      </c>
      <c r="GN110" s="39" t="e">
        <f t="shared" si="444"/>
        <v>#DIV/0!</v>
      </c>
      <c r="GO110" s="57"/>
      <c r="GP110" s="57" t="e">
        <f t="shared" si="445"/>
        <v>#DIV/0!</v>
      </c>
      <c r="GQ110" s="59" t="e">
        <f t="shared" si="446"/>
        <v>#DIV/0!</v>
      </c>
      <c r="GR110" s="41" t="e">
        <f t="shared" si="447"/>
        <v>#DIV/0!</v>
      </c>
      <c r="GS110" s="57" t="e">
        <f t="shared" si="448"/>
        <v>#DIV/0!</v>
      </c>
      <c r="GT110" s="57" t="e">
        <f t="shared" si="449"/>
        <v>#DIV/0!</v>
      </c>
      <c r="GU110" s="57" t="e">
        <f t="shared" si="450"/>
        <v>#DIV/0!</v>
      </c>
      <c r="GV110" s="57"/>
      <c r="GW110" s="42" t="e">
        <f t="shared" si="451"/>
        <v>#DIV/0!</v>
      </c>
      <c r="GX110" s="42" t="e">
        <f t="shared" si="452"/>
        <v>#DIV/0!</v>
      </c>
      <c r="GY110" s="42" t="e">
        <f t="shared" si="453"/>
        <v>#DIV/0!</v>
      </c>
      <c r="GZ110" s="57"/>
      <c r="HA110" s="2" t="e">
        <f t="shared" si="454"/>
        <v>#DIV/0!</v>
      </c>
      <c r="HB110" s="2" t="e">
        <f t="shared" si="455"/>
        <v>#DIV/0!</v>
      </c>
      <c r="HC110" s="2" t="e">
        <f t="shared" si="456"/>
        <v>#DIV/0!</v>
      </c>
      <c r="HD110" s="2" t="e">
        <f t="shared" si="457"/>
        <v>#DIV/0!</v>
      </c>
      <c r="HE110" s="2" t="e">
        <f t="shared" si="458"/>
        <v>#DIV/0!</v>
      </c>
      <c r="HF110" s="2" t="e">
        <f t="shared" si="459"/>
        <v>#DIV/0!</v>
      </c>
      <c r="HG110" s="2" t="e">
        <f t="shared" si="460"/>
        <v>#DIV/0!</v>
      </c>
      <c r="HH110" s="2" t="e">
        <f t="shared" si="461"/>
        <v>#DIV/0!</v>
      </c>
      <c r="HI110" s="2" t="e">
        <f t="shared" si="462"/>
        <v>#DIV/0!</v>
      </c>
      <c r="HJ110" s="11" t="e">
        <f t="shared" si="463"/>
        <v>#DIV/0!</v>
      </c>
      <c r="HK110" s="60" t="e">
        <f t="shared" si="464"/>
        <v>#DIV/0!</v>
      </c>
      <c r="HL110" s="57"/>
      <c r="HM110" s="57" t="e">
        <f t="shared" si="465"/>
        <v>#DIV/0!</v>
      </c>
      <c r="HN110" s="57" t="e">
        <f t="shared" si="466"/>
        <v>#DIV/0!</v>
      </c>
      <c r="HO110" s="57" t="e">
        <f t="shared" si="467"/>
        <v>#DIV/0!</v>
      </c>
      <c r="HP110" s="57" t="e">
        <f t="shared" si="468"/>
        <v>#DIV/0!</v>
      </c>
      <c r="HQ110" s="57" t="e">
        <f t="shared" si="469"/>
        <v>#DIV/0!</v>
      </c>
      <c r="HR110" s="57"/>
      <c r="HS110" s="57" t="e">
        <f t="shared" si="470"/>
        <v>#DIV/0!</v>
      </c>
      <c r="HT110" s="57" t="e">
        <f t="shared" si="471"/>
        <v>#DIV/0!</v>
      </c>
      <c r="HU110" s="57" t="e">
        <f t="shared" si="472"/>
        <v>#DIV/0!</v>
      </c>
      <c r="HV110" s="57" t="e">
        <f t="shared" si="473"/>
        <v>#DIV/0!</v>
      </c>
      <c r="HW110" s="57" t="e">
        <f t="shared" si="474"/>
        <v>#DIV/0!</v>
      </c>
      <c r="HX110" s="57"/>
      <c r="HY110" s="57" t="e">
        <f t="shared" si="475"/>
        <v>#DIV/0!</v>
      </c>
      <c r="HZ110" s="57" t="e">
        <f t="shared" si="476"/>
        <v>#DIV/0!</v>
      </c>
      <c r="IA110" s="57"/>
      <c r="IB110" s="61">
        <f t="shared" si="477"/>
        <v>0</v>
      </c>
      <c r="IC110" s="57" t="str">
        <f t="shared" si="478"/>
        <v/>
      </c>
      <c r="ID110" s="42"/>
      <c r="IE110" s="2" t="str">
        <f t="shared" si="479"/>
        <v/>
      </c>
      <c r="IF110" s="60" t="e">
        <f t="shared" si="480"/>
        <v>#DIV/0!</v>
      </c>
      <c r="IG110" s="60" t="str">
        <f t="shared" si="481"/>
        <v/>
      </c>
      <c r="IH110" s="60" t="str">
        <f t="shared" si="482"/>
        <v>zinco-</v>
      </c>
      <c r="II110" s="60" t="str">
        <f t="shared" si="483"/>
        <v>mangano-</v>
      </c>
      <c r="IJ110" s="60" t="e">
        <f t="shared" si="484"/>
        <v>#DIV/0!</v>
      </c>
      <c r="IK110" s="60" t="e">
        <f t="shared" si="485"/>
        <v>#DIV/0!</v>
      </c>
      <c r="IL110" s="60" t="e">
        <f t="shared" si="486"/>
        <v>#DIV/0!</v>
      </c>
      <c r="IM110" s="60" t="e">
        <f t="shared" si="487"/>
        <v>#DIV/0!</v>
      </c>
      <c r="IN110" s="60" t="str">
        <f t="shared" si="488"/>
        <v/>
      </c>
      <c r="IO110" s="60" t="str">
        <f t="shared" si="489"/>
        <v/>
      </c>
      <c r="IP110" s="57"/>
      <c r="IQ110" s="57" t="str">
        <f t="shared" si="490"/>
        <v>ERROR!!</v>
      </c>
    </row>
    <row r="111" spans="1:251">
      <c r="X111" s="29">
        <f t="shared" si="346"/>
        <v>0</v>
      </c>
      <c r="Y111" s="29">
        <f t="shared" si="347"/>
        <v>0</v>
      </c>
      <c r="Z111" s="29" t="e">
        <f t="shared" si="348"/>
        <v>#DIV/0!</v>
      </c>
      <c r="AA111" s="29" t="e">
        <f t="shared" si="349"/>
        <v>#DIV/0!</v>
      </c>
      <c r="AB111" s="29" t="e">
        <f t="shared" si="350"/>
        <v>#DIV/0!</v>
      </c>
      <c r="AC111" s="29" t="e">
        <f t="shared" si="351"/>
        <v>#DIV/0!</v>
      </c>
      <c r="AF111" s="23">
        <v>60.084299999999999</v>
      </c>
      <c r="AG111" s="23">
        <v>79.878799999999998</v>
      </c>
      <c r="AH111" s="23">
        <v>101.96120000000001</v>
      </c>
      <c r="AI111" s="23">
        <v>151.99039999999999</v>
      </c>
      <c r="AJ111" s="23">
        <v>159.69</v>
      </c>
      <c r="AK111" s="23">
        <v>71.846400000000003</v>
      </c>
      <c r="AL111" s="23">
        <v>70.9375</v>
      </c>
      <c r="AM111" s="23">
        <v>40.304400000000001</v>
      </c>
      <c r="AN111" s="23">
        <v>56.077399999999997</v>
      </c>
      <c r="AO111" s="23">
        <v>61.978999999999999</v>
      </c>
      <c r="AP111" s="23">
        <v>94.195999999999998</v>
      </c>
      <c r="AQ111" s="23">
        <v>18.998000000000001</v>
      </c>
      <c r="AR111" s="23">
        <v>35.450000000000003</v>
      </c>
      <c r="AS111" s="23">
        <v>29.88</v>
      </c>
      <c r="AT111" s="23">
        <v>74.691999999999993</v>
      </c>
      <c r="AU111" s="23">
        <v>81.39</v>
      </c>
      <c r="AX111" s="54">
        <f t="shared" si="352"/>
        <v>0</v>
      </c>
      <c r="AY111" s="54">
        <f t="shared" si="353"/>
        <v>0</v>
      </c>
      <c r="AZ111" s="54">
        <f t="shared" si="354"/>
        <v>0</v>
      </c>
      <c r="BA111" s="54">
        <f t="shared" si="355"/>
        <v>0</v>
      </c>
      <c r="BB111" s="54">
        <f t="shared" si="356"/>
        <v>0</v>
      </c>
      <c r="BC111" s="54">
        <f t="shared" si="357"/>
        <v>0</v>
      </c>
      <c r="BD111" s="54">
        <f t="shared" si="358"/>
        <v>0</v>
      </c>
      <c r="BE111" s="54">
        <f t="shared" si="359"/>
        <v>0</v>
      </c>
      <c r="BF111" s="54">
        <f t="shared" si="360"/>
        <v>0</v>
      </c>
      <c r="BG111" s="54">
        <f t="shared" si="361"/>
        <v>0</v>
      </c>
      <c r="BH111" s="54">
        <f t="shared" si="362"/>
        <v>0</v>
      </c>
      <c r="BI111" s="54">
        <f t="shared" si="363"/>
        <v>0</v>
      </c>
      <c r="BJ111" s="54">
        <f t="shared" si="364"/>
        <v>0</v>
      </c>
      <c r="BK111" s="54">
        <f t="shared" si="365"/>
        <v>0</v>
      </c>
      <c r="BL111" s="54">
        <f t="shared" si="366"/>
        <v>0</v>
      </c>
      <c r="BM111" s="42"/>
      <c r="BO111" s="54">
        <f>'Norm-coeff'!$C$2+$AX111*'Norm-coeff'!$D$2+$AY111*'Norm-coeff'!$E$2+$AZ111*'Norm-coeff'!$F$2+$BA111*'Norm-coeff'!$G$2+$BB111*'Norm-coeff'!$H$2+$BC111*'Norm-coeff'!$I$2+$BD111*'Norm-coeff'!$J$2+$BE111*'Norm-coeff'!$K$2+$BF111*'Norm-coeff'!$L$2+$BG111*'Norm-coeff'!$M$2+$BH111*'Norm-coeff'!$N$2+$BI111*'Norm-coeff'!$O$2</f>
        <v>5.4045421474420303</v>
      </c>
      <c r="BP111" s="54">
        <f>'Norm-coeff'!$C$3+$AX111*'Norm-coeff'!$D$3+$AY111*'Norm-coeff'!$E$3+$AZ111*'Norm-coeff'!$F$3+$BA111*'Norm-coeff'!$G$3+$BB111*'Norm-coeff'!$H$3+$BC111*'Norm-coeff'!$I$3+$BD111*'Norm-coeff'!$J$3+$BE111*'Norm-coeff'!$K$3+$BF111*'Norm-coeff'!$L$3+$BG111*'Norm-coeff'!$M$3+$BH111*'Norm-coeff'!$N$3+$BI111*'Norm-coeff'!$O$3</f>
        <v>3.15319116612705</v>
      </c>
      <c r="BQ111" s="54">
        <f>'Norm-coeff'!$C$4+$AX111*'Norm-coeff'!$D$4+$AY111*'Norm-coeff'!$E$4+$AZ111*'Norm-coeff'!$F$4+$BA111*'Norm-coeff'!$G$4+$BB111*'Norm-coeff'!$H$4+$BC111*'Norm-coeff'!$I$4+$BD111*'Norm-coeff'!$J$4+$BE111*'Norm-coeff'!$K$4+$BF111*'Norm-coeff'!$L$4+$BG111*'Norm-coeff'!$M$4+$BH111*'Norm-coeff'!$N$4+$BI111*'Norm-coeff'!$O$4</f>
        <v>1.42115649462768</v>
      </c>
      <c r="BR111" s="54">
        <f>'Norm-coeff'!$C$5+$AX111*'Norm-coeff'!$D$5+$AY111*'Norm-coeff'!$E$5+$AZ111*'Norm-coeff'!$F$5+$BA111*'Norm-coeff'!$G$5+$BB111*'Norm-coeff'!$H$5+$BC111*'Norm-coeff'!$I$5+$BD111*'Norm-coeff'!$J$5+$BE111*'Norm-coeff'!$K$5+$BF111*'Norm-coeff'!$L$5+$BG111*'Norm-coeff'!$M$5+$BH111*'Norm-coeff'!$N$5+$BI111*'Norm-coeff'!$O$5</f>
        <v>1.0553329241296201</v>
      </c>
      <c r="BS111" s="54">
        <f>'Norm-coeff'!$C$6+$AX111*'Norm-coeff'!$D$6+$AY111*'Norm-coeff'!$E$6+$AZ111*'Norm-coeff'!$F$6+$BA111*'Norm-coeff'!$G$6+$BB111*'Norm-coeff'!$H$6+$BC111*'Norm-coeff'!$I$6+$BD111*'Norm-coeff'!$J$6+$BE111*'Norm-coeff'!$K$6+$BF111*'Norm-coeff'!$L$6+$BG111*'Norm-coeff'!$M$6+$BH111*'Norm-coeff'!$N$6+$BI111*'Norm-coeff'!$O$6</f>
        <v>-1.48700885495103E-2</v>
      </c>
      <c r="BT111" s="54">
        <f>'Norm-coeff'!$C$7+$AX111*'Norm-coeff'!$D$7+$AY111*'Norm-coeff'!$E$7+$AZ111*'Norm-coeff'!$F$7+$BA111*'Norm-coeff'!$G$7+$BB111*'Norm-coeff'!$H$7+$BC111*'Norm-coeff'!$I$7+$BD111*'Norm-coeff'!$J$7+$BE111*'Norm-coeff'!$K$7+$BF111*'Norm-coeff'!$L$7+$BG111*'Norm-coeff'!$M$7+$BH111*'Norm-coeff'!$N$7+$BI111*'Norm-coeff'!$O$7</f>
        <v>2.0907583608832998</v>
      </c>
      <c r="BU111" s="54">
        <f>'Norm-coeff'!$C$8+$AX111*'Norm-coeff'!$D$8+$AY111*'Norm-coeff'!$E$8+$AZ111*'Norm-coeff'!$F$8+$BA111*'Norm-coeff'!$G$8+$BB111*'Norm-coeff'!$H$8+$BC111*'Norm-coeff'!$I$8+$BD111*'Norm-coeff'!$J$8+$BE111*'Norm-coeff'!$K$8+$BF111*'Norm-coeff'!$L$8+$BG111*'Norm-coeff'!$M$8+$BH111*'Norm-coeff'!$N$8+$BI111*'Norm-coeff'!$O$8</f>
        <v>0.65894159836244504</v>
      </c>
      <c r="BV111" s="54">
        <f>'Norm-coeff'!$C$9+$AX111*'Norm-coeff'!$D$9+$AY111*'Norm-coeff'!$E$9+$AZ111*'Norm-coeff'!$F$9+$BA111*'Norm-coeff'!$G$9+$BB111*'Norm-coeff'!$H$9+$BC111*'Norm-coeff'!$I$9+$BD111*'Norm-coeff'!$J$9+$BE111*'Norm-coeff'!$K$9+$BF111*'Norm-coeff'!$L$9+$BG111*'Norm-coeff'!$M$9+$BH111*'Norm-coeff'!$N$9+$BI111*'Norm-coeff'!$O$9</f>
        <v>1.48961085014701</v>
      </c>
      <c r="BW111" s="54">
        <f>'Norm-coeff'!$C$10+$AX111*'Norm-coeff'!$D$10+$AY111*'Norm-coeff'!$E$10+$AZ111*'Norm-coeff'!$F$10+$BA111*'Norm-coeff'!$G$10+$BB111*'Norm-coeff'!$H$10+$BC111*'Norm-coeff'!$I$10+$BD111*'Norm-coeff'!$J$10+$BE111*'Norm-coeff'!$K$10+$BF111*'Norm-coeff'!$L$10+$BG111*'Norm-coeff'!$M$10+$BH111*'Norm-coeff'!$N$10+$BI111*'Norm-coeff'!$O$10</f>
        <v>1.42058735749591</v>
      </c>
      <c r="BX111" s="54">
        <f>'Norm-coeff'!$C$11+$AX111*'Norm-coeff'!$D$11+$AY111*'Norm-coeff'!$E$11+$AZ111*'Norm-coeff'!$F$11+$BA111*'Norm-coeff'!$G$11+$BB111*'Norm-coeff'!$H$11+$BC111*'Norm-coeff'!$I$11+$BD111*'Norm-coeff'!$J$11+$BE111*'Norm-coeff'!$K$11+$BF111*'Norm-coeff'!$L$11+$BG111*'Norm-coeff'!$M$11+$BH111*'Norm-coeff'!$N$11+$BI111*'Norm-coeff'!$O$11</f>
        <v>0.221233014421479</v>
      </c>
      <c r="BY111" s="54">
        <f>'Norm-coeff'!$C$12+$AX111*'Norm-coeff'!$D$12+$AY111*'Norm-coeff'!$E$12+$AZ111*'Norm-coeff'!$F$12+$BA111*'Norm-coeff'!$G$12+$BB111*'Norm-coeff'!$H$12+$BC111*'Norm-coeff'!$I$12+$BD111*'Norm-coeff'!$J$12+$BE111*'Norm-coeff'!$K$12+$BF111*'Norm-coeff'!$L$12+$BG111*'Norm-coeff'!$M$12+$BH111*'Norm-coeff'!$N$12+$BI111*'Norm-coeff'!$O$12</f>
        <v>0.283527502056037</v>
      </c>
      <c r="BZ111" s="54">
        <f>'Norm-coeff'!$C$13+$AX111*'Norm-coeff'!$D$13+$AY111*'Norm-coeff'!$E$13+$AZ111*'Norm-coeff'!$F$13+$BA111*'Norm-coeff'!$G$13+$BB111*'Norm-coeff'!$H$13+$BC111*'Norm-coeff'!$I$13+$BD111*'Norm-coeff'!$J$13+$BE111*'Norm-coeff'!$K$13+$BF111*'Norm-coeff'!$L$13+$BG111*'Norm-coeff'!$M$13+$BH111*'Norm-coeff'!$N$13+$BI111*'Norm-coeff'!$O$13</f>
        <v>-4.1864930554451202E-2</v>
      </c>
      <c r="CA111" s="54">
        <f>'Norm-coeff'!$C$14+$AX111*'Norm-coeff'!$D$14+$AY111*'Norm-coeff'!$E$14+$AZ111*'Norm-coeff'!$F$14+$BA111*'Norm-coeff'!$G$14+$BB111*'Norm-coeff'!$H$14+$BC111*'Norm-coeff'!$I$14+$BD111*'Norm-coeff'!$J$14+$BE111*'Norm-coeff'!$K$14+$BF111*'Norm-coeff'!$L$14+$BG111*'Norm-coeff'!$M$14+$BH111*'Norm-coeff'!$N$14+$BI111*'Norm-coeff'!$O$14</f>
        <v>4.2526983164477103</v>
      </c>
      <c r="CC111" s="54">
        <f t="shared" si="491"/>
        <v>0</v>
      </c>
      <c r="CG111" s="54">
        <f t="shared" si="367"/>
        <v>0</v>
      </c>
      <c r="CH111" s="54">
        <f t="shared" si="345"/>
        <v>0</v>
      </c>
      <c r="CI111" s="54">
        <f t="shared" si="368"/>
        <v>0</v>
      </c>
      <c r="CJ111" s="56">
        <f t="shared" si="369"/>
        <v>0</v>
      </c>
      <c r="CK111" s="54">
        <f t="shared" si="370"/>
        <v>0</v>
      </c>
      <c r="CL111" s="54">
        <f t="shared" si="371"/>
        <v>0</v>
      </c>
      <c r="CM111" s="54">
        <f t="shared" si="372"/>
        <v>0</v>
      </c>
      <c r="CN111" s="54">
        <f t="shared" si="373"/>
        <v>0</v>
      </c>
      <c r="CO111" s="54">
        <f t="shared" si="374"/>
        <v>0</v>
      </c>
      <c r="CP111" s="54">
        <f t="shared" si="375"/>
        <v>0</v>
      </c>
      <c r="CQ111" s="54">
        <f t="shared" si="376"/>
        <v>0</v>
      </c>
      <c r="CR111" s="54">
        <f t="shared" si="377"/>
        <v>0</v>
      </c>
      <c r="CS111" s="54">
        <f t="shared" si="378"/>
        <v>0</v>
      </c>
      <c r="CU111" s="54">
        <f t="shared" si="379"/>
        <v>0</v>
      </c>
      <c r="CV111" s="54">
        <f t="shared" si="380"/>
        <v>0</v>
      </c>
      <c r="CW111" s="54">
        <f t="shared" si="381"/>
        <v>0</v>
      </c>
      <c r="CX111" s="54">
        <f t="shared" si="382"/>
        <v>0</v>
      </c>
      <c r="CZ111" s="54">
        <f t="shared" si="383"/>
        <v>0</v>
      </c>
      <c r="DA111" s="54">
        <f t="shared" si="384"/>
        <v>0</v>
      </c>
      <c r="DB111" s="54">
        <f t="shared" si="385"/>
        <v>0</v>
      </c>
      <c r="DC111" s="54">
        <f t="shared" si="386"/>
        <v>0</v>
      </c>
      <c r="DD111" s="54">
        <f t="shared" si="387"/>
        <v>0</v>
      </c>
      <c r="DE111" s="54">
        <f t="shared" si="388"/>
        <v>0</v>
      </c>
      <c r="DF111" s="54">
        <f t="shared" si="389"/>
        <v>0</v>
      </c>
      <c r="DG111" s="54">
        <f t="shared" si="390"/>
        <v>2</v>
      </c>
      <c r="DH111" s="71">
        <f t="shared" si="391"/>
        <v>0</v>
      </c>
      <c r="DI111" s="71">
        <f t="shared" si="392"/>
        <v>0</v>
      </c>
      <c r="DJ111" s="54">
        <f t="shared" si="393"/>
        <v>0</v>
      </c>
      <c r="DK111" s="54">
        <f t="shared" si="394"/>
        <v>2</v>
      </c>
      <c r="DL111" s="4">
        <f t="shared" si="319"/>
        <v>0</v>
      </c>
      <c r="DM111" s="3">
        <f t="shared" si="395"/>
        <v>0</v>
      </c>
      <c r="DN111" s="3">
        <f t="shared" si="396"/>
        <v>0</v>
      </c>
      <c r="DO111" s="4" t="e">
        <f t="shared" si="397"/>
        <v>#DIV/0!</v>
      </c>
      <c r="DP111" s="57"/>
      <c r="DQ111" s="57"/>
      <c r="DR111" s="56">
        <f t="shared" si="320"/>
        <v>2</v>
      </c>
      <c r="DS111" s="56">
        <f t="shared" si="321"/>
        <v>0</v>
      </c>
      <c r="DT111" s="38">
        <f t="shared" si="322"/>
        <v>0</v>
      </c>
      <c r="DU111" s="38">
        <f t="shared" si="398"/>
        <v>2</v>
      </c>
      <c r="DV111" s="38">
        <f t="shared" si="323"/>
        <v>0</v>
      </c>
      <c r="DW111" s="39">
        <f t="shared" si="324"/>
        <v>0</v>
      </c>
      <c r="DX111" s="39">
        <f t="shared" si="325"/>
        <v>0</v>
      </c>
      <c r="DY111" s="39">
        <f t="shared" si="326"/>
        <v>0</v>
      </c>
      <c r="DZ111" s="39">
        <f t="shared" si="327"/>
        <v>0</v>
      </c>
      <c r="EA111" s="39">
        <f t="shared" si="328"/>
        <v>0</v>
      </c>
      <c r="EB111" s="37" t="e">
        <f t="shared" si="399"/>
        <v>#DIV/0!</v>
      </c>
      <c r="EC111" s="37" t="e">
        <f t="shared" si="400"/>
        <v>#DIV/0!</v>
      </c>
      <c r="ED111" s="37" t="e">
        <f t="shared" si="401"/>
        <v>#DIV/0!</v>
      </c>
      <c r="EE111" s="37" t="e">
        <f t="shared" si="402"/>
        <v>#DIV/0!</v>
      </c>
      <c r="EF111" s="39" t="e">
        <f t="shared" si="403"/>
        <v>#DIV/0!</v>
      </c>
      <c r="EG111" s="37" t="e">
        <f t="shared" si="404"/>
        <v>#DIV/0!</v>
      </c>
      <c r="EH111" s="37" t="e">
        <f t="shared" si="405"/>
        <v>#DIV/0!</v>
      </c>
      <c r="EI111" s="11" t="b">
        <f t="shared" si="406"/>
        <v>1</v>
      </c>
      <c r="EJ111" s="11" t="b">
        <f t="shared" si="407"/>
        <v>0</v>
      </c>
      <c r="EK111" s="39" t="e">
        <f t="shared" si="408"/>
        <v>#DIV/0!</v>
      </c>
      <c r="EL111" s="39" t="e">
        <f t="shared" si="409"/>
        <v>#DIV/0!</v>
      </c>
      <c r="EM111" s="39" t="e">
        <f t="shared" si="410"/>
        <v>#DIV/0!</v>
      </c>
      <c r="EN111" s="39" t="e">
        <f t="shared" si="411"/>
        <v>#DIV/0!</v>
      </c>
      <c r="EO111" s="39" t="e">
        <f t="shared" si="412"/>
        <v>#DIV/0!</v>
      </c>
      <c r="EP111" s="39" t="e">
        <f t="shared" si="413"/>
        <v>#DIV/0!</v>
      </c>
      <c r="EQ111" s="39" t="e">
        <f t="shared" si="414"/>
        <v>#DIV/0!</v>
      </c>
      <c r="ER111" s="39" t="e">
        <f t="shared" si="415"/>
        <v>#DIV/0!</v>
      </c>
      <c r="ES111" s="58" t="str">
        <f t="shared" si="416"/>
        <v>(OH,F,Cl)-dominate amphibole</v>
      </c>
      <c r="ET111" s="58" t="e">
        <f t="shared" si="417"/>
        <v>#N/A</v>
      </c>
      <c r="EU111" s="56">
        <f t="shared" si="329"/>
        <v>0</v>
      </c>
      <c r="EV111" s="56">
        <f t="shared" si="330"/>
        <v>0</v>
      </c>
      <c r="EW111" s="56">
        <f t="shared" si="331"/>
        <v>0</v>
      </c>
      <c r="EX111" s="56">
        <f t="shared" si="332"/>
        <v>0</v>
      </c>
      <c r="EY111" s="56">
        <f t="shared" si="333"/>
        <v>0</v>
      </c>
      <c r="EZ111" s="56">
        <f t="shared" si="334"/>
        <v>0</v>
      </c>
      <c r="FA111" s="39">
        <f t="shared" si="335"/>
        <v>0</v>
      </c>
      <c r="FB111" s="39">
        <f t="shared" si="336"/>
        <v>0</v>
      </c>
      <c r="FC111" s="54">
        <f t="shared" si="337"/>
        <v>0</v>
      </c>
      <c r="FD111" s="54">
        <f t="shared" si="338"/>
        <v>0</v>
      </c>
      <c r="FE111" s="39">
        <f t="shared" si="339"/>
        <v>0</v>
      </c>
      <c r="FF111" s="54">
        <f t="shared" si="340"/>
        <v>0</v>
      </c>
      <c r="FG111" s="39">
        <f t="shared" si="341"/>
        <v>0</v>
      </c>
      <c r="FH111" s="39">
        <f t="shared" si="418"/>
        <v>0</v>
      </c>
      <c r="FI111" s="39">
        <f t="shared" si="419"/>
        <v>0</v>
      </c>
      <c r="FJ111" s="39">
        <f t="shared" si="420"/>
        <v>0</v>
      </c>
      <c r="FK111" s="39" t="e">
        <f t="shared" si="421"/>
        <v>#DIV/0!</v>
      </c>
      <c r="FL111" s="39" t="e">
        <f t="shared" si="422"/>
        <v>#DIV/0!</v>
      </c>
      <c r="FM111" s="39" t="e">
        <f t="shared" si="423"/>
        <v>#DIV/0!</v>
      </c>
      <c r="FN111" s="39">
        <f t="shared" si="424"/>
        <v>1</v>
      </c>
      <c r="FO111" s="39">
        <f t="shared" si="342"/>
        <v>0</v>
      </c>
      <c r="FP111" s="39">
        <f t="shared" si="343"/>
        <v>0</v>
      </c>
      <c r="FQ111" s="39">
        <f t="shared" si="344"/>
        <v>0</v>
      </c>
      <c r="FR111" s="39">
        <f t="shared" si="425"/>
        <v>0</v>
      </c>
      <c r="FS111" s="39">
        <f t="shared" si="426"/>
        <v>0</v>
      </c>
      <c r="FU111" s="39" t="e">
        <f t="shared" si="427"/>
        <v>#DIV/0!</v>
      </c>
      <c r="FV111" s="39" t="e">
        <f t="shared" si="428"/>
        <v>#DIV/0!</v>
      </c>
      <c r="FW111" s="39" t="e">
        <f t="shared" si="429"/>
        <v>#DIV/0!</v>
      </c>
      <c r="FY111" s="39" t="e">
        <f t="shared" si="430"/>
        <v>#DIV/0!</v>
      </c>
      <c r="FZ111" s="39" t="e">
        <f t="shared" si="431"/>
        <v>#DIV/0!</v>
      </c>
      <c r="GA111" s="39" t="e">
        <f t="shared" si="432"/>
        <v>#DIV/0!</v>
      </c>
      <c r="GB111" s="39" t="e">
        <f t="shared" si="433"/>
        <v>#DIV/0!</v>
      </c>
      <c r="GC111" s="39" t="e">
        <f t="shared" si="434"/>
        <v>#DIV/0!</v>
      </c>
      <c r="GD111" s="39" t="e">
        <f t="shared" si="435"/>
        <v>#DIV/0!</v>
      </c>
      <c r="GE111" s="39" t="e">
        <f t="shared" si="436"/>
        <v>#DIV/0!</v>
      </c>
      <c r="GF111" s="39" t="e">
        <f t="shared" si="437"/>
        <v>#DIV/0!</v>
      </c>
      <c r="GG111" s="39" t="e">
        <f t="shared" si="438"/>
        <v>#DIV/0!</v>
      </c>
      <c r="GH111" s="39" t="e">
        <f t="shared" si="439"/>
        <v>#DIV/0!</v>
      </c>
      <c r="GI111" s="39"/>
      <c r="GJ111" s="39" t="e">
        <f t="shared" si="440"/>
        <v>#DIV/0!</v>
      </c>
      <c r="GK111" s="39" t="e">
        <f t="shared" si="441"/>
        <v>#DIV/0!</v>
      </c>
      <c r="GL111" s="39" t="e">
        <f t="shared" si="442"/>
        <v>#DIV/0!</v>
      </c>
      <c r="GM111" s="39" t="e">
        <f t="shared" si="443"/>
        <v>#DIV/0!</v>
      </c>
      <c r="GN111" s="39" t="e">
        <f t="shared" si="444"/>
        <v>#DIV/0!</v>
      </c>
      <c r="GO111" s="57"/>
      <c r="GP111" s="57" t="e">
        <f t="shared" si="445"/>
        <v>#DIV/0!</v>
      </c>
      <c r="GQ111" s="59" t="e">
        <f t="shared" si="446"/>
        <v>#DIV/0!</v>
      </c>
      <c r="GR111" s="41" t="e">
        <f t="shared" si="447"/>
        <v>#DIV/0!</v>
      </c>
      <c r="GS111" s="57" t="e">
        <f t="shared" si="448"/>
        <v>#DIV/0!</v>
      </c>
      <c r="GT111" s="57" t="e">
        <f t="shared" si="449"/>
        <v>#DIV/0!</v>
      </c>
      <c r="GU111" s="57" t="e">
        <f t="shared" si="450"/>
        <v>#DIV/0!</v>
      </c>
      <c r="GV111" s="57"/>
      <c r="GW111" s="42" t="e">
        <f t="shared" si="451"/>
        <v>#DIV/0!</v>
      </c>
      <c r="GX111" s="42" t="e">
        <f t="shared" si="452"/>
        <v>#DIV/0!</v>
      </c>
      <c r="GY111" s="42" t="e">
        <f t="shared" si="453"/>
        <v>#DIV/0!</v>
      </c>
      <c r="GZ111" s="57"/>
      <c r="HA111" s="2" t="e">
        <f t="shared" si="454"/>
        <v>#DIV/0!</v>
      </c>
      <c r="HB111" s="2" t="e">
        <f t="shared" si="455"/>
        <v>#DIV/0!</v>
      </c>
      <c r="HC111" s="2" t="e">
        <f t="shared" si="456"/>
        <v>#DIV/0!</v>
      </c>
      <c r="HD111" s="2" t="e">
        <f t="shared" si="457"/>
        <v>#DIV/0!</v>
      </c>
      <c r="HE111" s="2" t="e">
        <f t="shared" si="458"/>
        <v>#DIV/0!</v>
      </c>
      <c r="HF111" s="2" t="e">
        <f t="shared" si="459"/>
        <v>#DIV/0!</v>
      </c>
      <c r="HG111" s="2" t="e">
        <f t="shared" si="460"/>
        <v>#DIV/0!</v>
      </c>
      <c r="HH111" s="2" t="e">
        <f t="shared" si="461"/>
        <v>#DIV/0!</v>
      </c>
      <c r="HI111" s="2" t="e">
        <f t="shared" si="462"/>
        <v>#DIV/0!</v>
      </c>
      <c r="HJ111" s="11" t="e">
        <f t="shared" si="463"/>
        <v>#DIV/0!</v>
      </c>
      <c r="HK111" s="60" t="e">
        <f t="shared" si="464"/>
        <v>#DIV/0!</v>
      </c>
      <c r="HL111" s="57"/>
      <c r="HM111" s="57" t="e">
        <f t="shared" si="465"/>
        <v>#DIV/0!</v>
      </c>
      <c r="HN111" s="57" t="e">
        <f t="shared" si="466"/>
        <v>#DIV/0!</v>
      </c>
      <c r="HO111" s="57" t="e">
        <f t="shared" si="467"/>
        <v>#DIV/0!</v>
      </c>
      <c r="HP111" s="57" t="e">
        <f t="shared" si="468"/>
        <v>#DIV/0!</v>
      </c>
      <c r="HQ111" s="57" t="e">
        <f t="shared" si="469"/>
        <v>#DIV/0!</v>
      </c>
      <c r="HR111" s="57"/>
      <c r="HS111" s="57" t="e">
        <f t="shared" si="470"/>
        <v>#DIV/0!</v>
      </c>
      <c r="HT111" s="57" t="e">
        <f t="shared" si="471"/>
        <v>#DIV/0!</v>
      </c>
      <c r="HU111" s="57" t="e">
        <f t="shared" si="472"/>
        <v>#DIV/0!</v>
      </c>
      <c r="HV111" s="57" t="e">
        <f t="shared" si="473"/>
        <v>#DIV/0!</v>
      </c>
      <c r="HW111" s="57" t="e">
        <f t="shared" si="474"/>
        <v>#DIV/0!</v>
      </c>
      <c r="HX111" s="57"/>
      <c r="HY111" s="57" t="e">
        <f t="shared" si="475"/>
        <v>#DIV/0!</v>
      </c>
      <c r="HZ111" s="57" t="e">
        <f t="shared" si="476"/>
        <v>#DIV/0!</v>
      </c>
      <c r="IA111" s="57"/>
      <c r="IB111" s="61">
        <f t="shared" si="477"/>
        <v>0</v>
      </c>
      <c r="IC111" s="57" t="str">
        <f t="shared" si="478"/>
        <v/>
      </c>
      <c r="ID111" s="42"/>
      <c r="IE111" s="2" t="str">
        <f t="shared" si="479"/>
        <v/>
      </c>
      <c r="IF111" s="60" t="e">
        <f t="shared" si="480"/>
        <v>#DIV/0!</v>
      </c>
      <c r="IG111" s="60" t="str">
        <f t="shared" si="481"/>
        <v/>
      </c>
      <c r="IH111" s="60" t="str">
        <f t="shared" si="482"/>
        <v>zinco-</v>
      </c>
      <c r="II111" s="60" t="str">
        <f t="shared" si="483"/>
        <v>mangano-</v>
      </c>
      <c r="IJ111" s="60" t="e">
        <f t="shared" si="484"/>
        <v>#DIV/0!</v>
      </c>
      <c r="IK111" s="60" t="e">
        <f t="shared" si="485"/>
        <v>#DIV/0!</v>
      </c>
      <c r="IL111" s="60" t="e">
        <f t="shared" si="486"/>
        <v>#DIV/0!</v>
      </c>
      <c r="IM111" s="60" t="e">
        <f t="shared" si="487"/>
        <v>#DIV/0!</v>
      </c>
      <c r="IN111" s="60" t="str">
        <f t="shared" si="488"/>
        <v/>
      </c>
      <c r="IO111" s="60" t="str">
        <f t="shared" si="489"/>
        <v/>
      </c>
      <c r="IP111" s="57"/>
      <c r="IQ111" s="57" t="str">
        <f t="shared" si="490"/>
        <v>ERROR!!</v>
      </c>
    </row>
    <row r="112" spans="1:251">
      <c r="X112" s="29">
        <f t="shared" si="346"/>
        <v>0</v>
      </c>
      <c r="Y112" s="29">
        <f t="shared" si="347"/>
        <v>0</v>
      </c>
      <c r="Z112" s="29" t="e">
        <f t="shared" si="348"/>
        <v>#DIV/0!</v>
      </c>
      <c r="AA112" s="29" t="e">
        <f t="shared" si="349"/>
        <v>#DIV/0!</v>
      </c>
      <c r="AB112" s="29" t="e">
        <f t="shared" si="350"/>
        <v>#DIV/0!</v>
      </c>
      <c r="AC112" s="29" t="e">
        <f t="shared" si="351"/>
        <v>#DIV/0!</v>
      </c>
      <c r="AF112" s="23">
        <v>60.084299999999999</v>
      </c>
      <c r="AG112" s="23">
        <v>79.878799999999998</v>
      </c>
      <c r="AH112" s="23">
        <v>101.96120000000001</v>
      </c>
      <c r="AI112" s="23">
        <v>151.99039999999999</v>
      </c>
      <c r="AJ112" s="23">
        <v>159.69</v>
      </c>
      <c r="AK112" s="23">
        <v>71.846400000000003</v>
      </c>
      <c r="AL112" s="23">
        <v>70.9375</v>
      </c>
      <c r="AM112" s="23">
        <v>40.304400000000001</v>
      </c>
      <c r="AN112" s="23">
        <v>56.077399999999997</v>
      </c>
      <c r="AO112" s="23">
        <v>61.978999999999999</v>
      </c>
      <c r="AP112" s="23">
        <v>94.195999999999998</v>
      </c>
      <c r="AQ112" s="23">
        <v>18.998000000000001</v>
      </c>
      <c r="AR112" s="23">
        <v>35.450000000000003</v>
      </c>
      <c r="AS112" s="23">
        <v>29.88</v>
      </c>
      <c r="AT112" s="23">
        <v>74.691999999999993</v>
      </c>
      <c r="AU112" s="23">
        <v>81.39</v>
      </c>
      <c r="AX112" s="54">
        <f t="shared" si="352"/>
        <v>0</v>
      </c>
      <c r="AY112" s="54">
        <f t="shared" si="353"/>
        <v>0</v>
      </c>
      <c r="AZ112" s="54">
        <f t="shared" si="354"/>
        <v>0</v>
      </c>
      <c r="BA112" s="54">
        <f t="shared" si="355"/>
        <v>0</v>
      </c>
      <c r="BB112" s="54">
        <f t="shared" si="356"/>
        <v>0</v>
      </c>
      <c r="BC112" s="54">
        <f t="shared" si="357"/>
        <v>0</v>
      </c>
      <c r="BD112" s="54">
        <f t="shared" si="358"/>
        <v>0</v>
      </c>
      <c r="BE112" s="54">
        <f t="shared" si="359"/>
        <v>0</v>
      </c>
      <c r="BF112" s="54">
        <f t="shared" si="360"/>
        <v>0</v>
      </c>
      <c r="BG112" s="54">
        <f t="shared" si="361"/>
        <v>0</v>
      </c>
      <c r="BH112" s="54">
        <f t="shared" si="362"/>
        <v>0</v>
      </c>
      <c r="BI112" s="54">
        <f t="shared" si="363"/>
        <v>0</v>
      </c>
      <c r="BJ112" s="54">
        <f t="shared" si="364"/>
        <v>0</v>
      </c>
      <c r="BK112" s="54">
        <f t="shared" si="365"/>
        <v>0</v>
      </c>
      <c r="BL112" s="54">
        <f t="shared" si="366"/>
        <v>0</v>
      </c>
      <c r="BM112" s="42"/>
      <c r="BO112" s="54">
        <f>'Norm-coeff'!$C$2+$AX112*'Norm-coeff'!$D$2+$AY112*'Norm-coeff'!$E$2+$AZ112*'Norm-coeff'!$F$2+$BA112*'Norm-coeff'!$G$2+$BB112*'Norm-coeff'!$H$2+$BC112*'Norm-coeff'!$I$2+$BD112*'Norm-coeff'!$J$2+$BE112*'Norm-coeff'!$K$2+$BF112*'Norm-coeff'!$L$2+$BG112*'Norm-coeff'!$M$2+$BH112*'Norm-coeff'!$N$2+$BI112*'Norm-coeff'!$O$2</f>
        <v>5.4045421474420303</v>
      </c>
      <c r="BP112" s="54">
        <f>'Norm-coeff'!$C$3+$AX112*'Norm-coeff'!$D$3+$AY112*'Norm-coeff'!$E$3+$AZ112*'Norm-coeff'!$F$3+$BA112*'Norm-coeff'!$G$3+$BB112*'Norm-coeff'!$H$3+$BC112*'Norm-coeff'!$I$3+$BD112*'Norm-coeff'!$J$3+$BE112*'Norm-coeff'!$K$3+$BF112*'Norm-coeff'!$L$3+$BG112*'Norm-coeff'!$M$3+$BH112*'Norm-coeff'!$N$3+$BI112*'Norm-coeff'!$O$3</f>
        <v>3.15319116612705</v>
      </c>
      <c r="BQ112" s="54">
        <f>'Norm-coeff'!$C$4+$AX112*'Norm-coeff'!$D$4+$AY112*'Norm-coeff'!$E$4+$AZ112*'Norm-coeff'!$F$4+$BA112*'Norm-coeff'!$G$4+$BB112*'Norm-coeff'!$H$4+$BC112*'Norm-coeff'!$I$4+$BD112*'Norm-coeff'!$J$4+$BE112*'Norm-coeff'!$K$4+$BF112*'Norm-coeff'!$L$4+$BG112*'Norm-coeff'!$M$4+$BH112*'Norm-coeff'!$N$4+$BI112*'Norm-coeff'!$O$4</f>
        <v>1.42115649462768</v>
      </c>
      <c r="BR112" s="54">
        <f>'Norm-coeff'!$C$5+$AX112*'Norm-coeff'!$D$5+$AY112*'Norm-coeff'!$E$5+$AZ112*'Norm-coeff'!$F$5+$BA112*'Norm-coeff'!$G$5+$BB112*'Norm-coeff'!$H$5+$BC112*'Norm-coeff'!$I$5+$BD112*'Norm-coeff'!$J$5+$BE112*'Norm-coeff'!$K$5+$BF112*'Norm-coeff'!$L$5+$BG112*'Norm-coeff'!$M$5+$BH112*'Norm-coeff'!$N$5+$BI112*'Norm-coeff'!$O$5</f>
        <v>1.0553329241296201</v>
      </c>
      <c r="BS112" s="54">
        <f>'Norm-coeff'!$C$6+$AX112*'Norm-coeff'!$D$6+$AY112*'Norm-coeff'!$E$6+$AZ112*'Norm-coeff'!$F$6+$BA112*'Norm-coeff'!$G$6+$BB112*'Norm-coeff'!$H$6+$BC112*'Norm-coeff'!$I$6+$BD112*'Norm-coeff'!$J$6+$BE112*'Norm-coeff'!$K$6+$BF112*'Norm-coeff'!$L$6+$BG112*'Norm-coeff'!$M$6+$BH112*'Norm-coeff'!$N$6+$BI112*'Norm-coeff'!$O$6</f>
        <v>-1.48700885495103E-2</v>
      </c>
      <c r="BT112" s="54">
        <f>'Norm-coeff'!$C$7+$AX112*'Norm-coeff'!$D$7+$AY112*'Norm-coeff'!$E$7+$AZ112*'Norm-coeff'!$F$7+$BA112*'Norm-coeff'!$G$7+$BB112*'Norm-coeff'!$H$7+$BC112*'Norm-coeff'!$I$7+$BD112*'Norm-coeff'!$J$7+$BE112*'Norm-coeff'!$K$7+$BF112*'Norm-coeff'!$L$7+$BG112*'Norm-coeff'!$M$7+$BH112*'Norm-coeff'!$N$7+$BI112*'Norm-coeff'!$O$7</f>
        <v>2.0907583608832998</v>
      </c>
      <c r="BU112" s="54">
        <f>'Norm-coeff'!$C$8+$AX112*'Norm-coeff'!$D$8+$AY112*'Norm-coeff'!$E$8+$AZ112*'Norm-coeff'!$F$8+$BA112*'Norm-coeff'!$G$8+$BB112*'Norm-coeff'!$H$8+$BC112*'Norm-coeff'!$I$8+$BD112*'Norm-coeff'!$J$8+$BE112*'Norm-coeff'!$K$8+$BF112*'Norm-coeff'!$L$8+$BG112*'Norm-coeff'!$M$8+$BH112*'Norm-coeff'!$N$8+$BI112*'Norm-coeff'!$O$8</f>
        <v>0.65894159836244504</v>
      </c>
      <c r="BV112" s="54">
        <f>'Norm-coeff'!$C$9+$AX112*'Norm-coeff'!$D$9+$AY112*'Norm-coeff'!$E$9+$AZ112*'Norm-coeff'!$F$9+$BA112*'Norm-coeff'!$G$9+$BB112*'Norm-coeff'!$H$9+$BC112*'Norm-coeff'!$I$9+$BD112*'Norm-coeff'!$J$9+$BE112*'Norm-coeff'!$K$9+$BF112*'Norm-coeff'!$L$9+$BG112*'Norm-coeff'!$M$9+$BH112*'Norm-coeff'!$N$9+$BI112*'Norm-coeff'!$O$9</f>
        <v>1.48961085014701</v>
      </c>
      <c r="BW112" s="54">
        <f>'Norm-coeff'!$C$10+$AX112*'Norm-coeff'!$D$10+$AY112*'Norm-coeff'!$E$10+$AZ112*'Norm-coeff'!$F$10+$BA112*'Norm-coeff'!$G$10+$BB112*'Norm-coeff'!$H$10+$BC112*'Norm-coeff'!$I$10+$BD112*'Norm-coeff'!$J$10+$BE112*'Norm-coeff'!$K$10+$BF112*'Norm-coeff'!$L$10+$BG112*'Norm-coeff'!$M$10+$BH112*'Norm-coeff'!$N$10+$BI112*'Norm-coeff'!$O$10</f>
        <v>1.42058735749591</v>
      </c>
      <c r="BX112" s="54">
        <f>'Norm-coeff'!$C$11+$AX112*'Norm-coeff'!$D$11+$AY112*'Norm-coeff'!$E$11+$AZ112*'Norm-coeff'!$F$11+$BA112*'Norm-coeff'!$G$11+$BB112*'Norm-coeff'!$H$11+$BC112*'Norm-coeff'!$I$11+$BD112*'Norm-coeff'!$J$11+$BE112*'Norm-coeff'!$K$11+$BF112*'Norm-coeff'!$L$11+$BG112*'Norm-coeff'!$M$11+$BH112*'Norm-coeff'!$N$11+$BI112*'Norm-coeff'!$O$11</f>
        <v>0.221233014421479</v>
      </c>
      <c r="BY112" s="54">
        <f>'Norm-coeff'!$C$12+$AX112*'Norm-coeff'!$D$12+$AY112*'Norm-coeff'!$E$12+$AZ112*'Norm-coeff'!$F$12+$BA112*'Norm-coeff'!$G$12+$BB112*'Norm-coeff'!$H$12+$BC112*'Norm-coeff'!$I$12+$BD112*'Norm-coeff'!$J$12+$BE112*'Norm-coeff'!$K$12+$BF112*'Norm-coeff'!$L$12+$BG112*'Norm-coeff'!$M$12+$BH112*'Norm-coeff'!$N$12+$BI112*'Norm-coeff'!$O$12</f>
        <v>0.283527502056037</v>
      </c>
      <c r="BZ112" s="54">
        <f>'Norm-coeff'!$C$13+$AX112*'Norm-coeff'!$D$13+$AY112*'Norm-coeff'!$E$13+$AZ112*'Norm-coeff'!$F$13+$BA112*'Norm-coeff'!$G$13+$BB112*'Norm-coeff'!$H$13+$BC112*'Norm-coeff'!$I$13+$BD112*'Norm-coeff'!$J$13+$BE112*'Norm-coeff'!$K$13+$BF112*'Norm-coeff'!$L$13+$BG112*'Norm-coeff'!$M$13+$BH112*'Norm-coeff'!$N$13+$BI112*'Norm-coeff'!$O$13</f>
        <v>-4.1864930554451202E-2</v>
      </c>
      <c r="CA112" s="54">
        <f>'Norm-coeff'!$C$14+$AX112*'Norm-coeff'!$D$14+$AY112*'Norm-coeff'!$E$14+$AZ112*'Norm-coeff'!$F$14+$BA112*'Norm-coeff'!$G$14+$BB112*'Norm-coeff'!$H$14+$BC112*'Norm-coeff'!$I$14+$BD112*'Norm-coeff'!$J$14+$BE112*'Norm-coeff'!$K$14+$BF112*'Norm-coeff'!$L$14+$BG112*'Norm-coeff'!$M$14+$BH112*'Norm-coeff'!$N$14+$BI112*'Norm-coeff'!$O$14</f>
        <v>4.2526983164477103</v>
      </c>
      <c r="CC112" s="54">
        <f t="shared" si="491"/>
        <v>0</v>
      </c>
      <c r="CG112" s="54">
        <f t="shared" si="367"/>
        <v>0</v>
      </c>
      <c r="CH112" s="54">
        <f t="shared" si="345"/>
        <v>0</v>
      </c>
      <c r="CI112" s="54">
        <f t="shared" si="368"/>
        <v>0</v>
      </c>
      <c r="CJ112" s="56">
        <f t="shared" si="369"/>
        <v>0</v>
      </c>
      <c r="CK112" s="54">
        <f t="shared" si="370"/>
        <v>0</v>
      </c>
      <c r="CL112" s="54">
        <f t="shared" si="371"/>
        <v>0</v>
      </c>
      <c r="CM112" s="54">
        <f t="shared" si="372"/>
        <v>0</v>
      </c>
      <c r="CN112" s="54">
        <f t="shared" si="373"/>
        <v>0</v>
      </c>
      <c r="CO112" s="54">
        <f t="shared" si="374"/>
        <v>0</v>
      </c>
      <c r="CP112" s="54">
        <f t="shared" si="375"/>
        <v>0</v>
      </c>
      <c r="CQ112" s="54">
        <f t="shared" si="376"/>
        <v>0</v>
      </c>
      <c r="CR112" s="54">
        <f t="shared" si="377"/>
        <v>0</v>
      </c>
      <c r="CS112" s="54">
        <f t="shared" si="378"/>
        <v>0</v>
      </c>
      <c r="CU112" s="54">
        <f t="shared" si="379"/>
        <v>0</v>
      </c>
      <c r="CV112" s="54">
        <f t="shared" si="380"/>
        <v>0</v>
      </c>
      <c r="CW112" s="54">
        <f t="shared" si="381"/>
        <v>0</v>
      </c>
      <c r="CX112" s="54">
        <f t="shared" si="382"/>
        <v>0</v>
      </c>
      <c r="CZ112" s="54">
        <f t="shared" si="383"/>
        <v>0</v>
      </c>
      <c r="DA112" s="54">
        <f t="shared" si="384"/>
        <v>0</v>
      </c>
      <c r="DB112" s="54">
        <f t="shared" si="385"/>
        <v>0</v>
      </c>
      <c r="DC112" s="54">
        <f t="shared" si="386"/>
        <v>0</v>
      </c>
      <c r="DD112" s="54">
        <f t="shared" si="387"/>
        <v>0</v>
      </c>
      <c r="DE112" s="54">
        <f t="shared" si="388"/>
        <v>0</v>
      </c>
      <c r="DF112" s="54">
        <f t="shared" si="389"/>
        <v>0</v>
      </c>
      <c r="DG112" s="54">
        <f t="shared" si="390"/>
        <v>2</v>
      </c>
      <c r="DH112" s="71">
        <f t="shared" si="391"/>
        <v>0</v>
      </c>
      <c r="DI112" s="71">
        <f t="shared" si="392"/>
        <v>0</v>
      </c>
      <c r="DJ112" s="54">
        <f t="shared" si="393"/>
        <v>0</v>
      </c>
      <c r="DK112" s="54">
        <f t="shared" si="394"/>
        <v>2</v>
      </c>
      <c r="DL112" s="4">
        <f t="shared" si="319"/>
        <v>0</v>
      </c>
      <c r="DM112" s="3">
        <f t="shared" si="395"/>
        <v>0</v>
      </c>
      <c r="DN112" s="3">
        <f t="shared" si="396"/>
        <v>0</v>
      </c>
      <c r="DO112" s="4" t="e">
        <f t="shared" si="397"/>
        <v>#DIV/0!</v>
      </c>
      <c r="DP112" s="57"/>
      <c r="DQ112" s="57"/>
      <c r="DR112" s="56">
        <f t="shared" si="320"/>
        <v>2</v>
      </c>
      <c r="DS112" s="56">
        <f t="shared" si="321"/>
        <v>0</v>
      </c>
      <c r="DT112" s="38">
        <f t="shared" si="322"/>
        <v>0</v>
      </c>
      <c r="DU112" s="38">
        <f t="shared" si="398"/>
        <v>2</v>
      </c>
      <c r="DV112" s="38">
        <f t="shared" si="323"/>
        <v>0</v>
      </c>
      <c r="DW112" s="39">
        <f t="shared" si="324"/>
        <v>0</v>
      </c>
      <c r="DX112" s="39">
        <f t="shared" si="325"/>
        <v>0</v>
      </c>
      <c r="DY112" s="39">
        <f t="shared" si="326"/>
        <v>0</v>
      </c>
      <c r="DZ112" s="39">
        <f t="shared" si="327"/>
        <v>0</v>
      </c>
      <c r="EA112" s="39">
        <f t="shared" si="328"/>
        <v>0</v>
      </c>
      <c r="EB112" s="37" t="e">
        <f t="shared" si="399"/>
        <v>#DIV/0!</v>
      </c>
      <c r="EC112" s="37" t="e">
        <f t="shared" si="400"/>
        <v>#DIV/0!</v>
      </c>
      <c r="ED112" s="37" t="e">
        <f t="shared" si="401"/>
        <v>#DIV/0!</v>
      </c>
      <c r="EE112" s="37" t="e">
        <f t="shared" si="402"/>
        <v>#DIV/0!</v>
      </c>
      <c r="EF112" s="39" t="e">
        <f t="shared" si="403"/>
        <v>#DIV/0!</v>
      </c>
      <c r="EG112" s="37" t="e">
        <f t="shared" si="404"/>
        <v>#DIV/0!</v>
      </c>
      <c r="EH112" s="37" t="e">
        <f t="shared" si="405"/>
        <v>#DIV/0!</v>
      </c>
      <c r="EI112" s="11" t="b">
        <f t="shared" si="406"/>
        <v>1</v>
      </c>
      <c r="EJ112" s="11" t="b">
        <f t="shared" si="407"/>
        <v>0</v>
      </c>
      <c r="EK112" s="39" t="e">
        <f t="shared" si="408"/>
        <v>#DIV/0!</v>
      </c>
      <c r="EL112" s="39" t="e">
        <f t="shared" si="409"/>
        <v>#DIV/0!</v>
      </c>
      <c r="EM112" s="39" t="e">
        <f t="shared" si="410"/>
        <v>#DIV/0!</v>
      </c>
      <c r="EN112" s="39" t="e">
        <f t="shared" si="411"/>
        <v>#DIV/0!</v>
      </c>
      <c r="EO112" s="39" t="e">
        <f t="shared" si="412"/>
        <v>#DIV/0!</v>
      </c>
      <c r="EP112" s="39" t="e">
        <f t="shared" si="413"/>
        <v>#DIV/0!</v>
      </c>
      <c r="EQ112" s="39" t="e">
        <f t="shared" si="414"/>
        <v>#DIV/0!</v>
      </c>
      <c r="ER112" s="39" t="e">
        <f t="shared" si="415"/>
        <v>#DIV/0!</v>
      </c>
      <c r="ES112" s="58" t="str">
        <f t="shared" si="416"/>
        <v>(OH,F,Cl)-dominate amphibole</v>
      </c>
      <c r="ET112" s="58" t="e">
        <f t="shared" si="417"/>
        <v>#N/A</v>
      </c>
      <c r="EU112" s="56">
        <f t="shared" si="329"/>
        <v>0</v>
      </c>
      <c r="EV112" s="56">
        <f t="shared" si="330"/>
        <v>0</v>
      </c>
      <c r="EW112" s="56">
        <f t="shared" si="331"/>
        <v>0</v>
      </c>
      <c r="EX112" s="56">
        <f t="shared" si="332"/>
        <v>0</v>
      </c>
      <c r="EY112" s="56">
        <f t="shared" si="333"/>
        <v>0</v>
      </c>
      <c r="EZ112" s="56">
        <f t="shared" si="334"/>
        <v>0</v>
      </c>
      <c r="FA112" s="39">
        <f t="shared" si="335"/>
        <v>0</v>
      </c>
      <c r="FB112" s="39">
        <f t="shared" si="336"/>
        <v>0</v>
      </c>
      <c r="FC112" s="54">
        <f t="shared" si="337"/>
        <v>0</v>
      </c>
      <c r="FD112" s="54">
        <f t="shared" si="338"/>
        <v>0</v>
      </c>
      <c r="FE112" s="39">
        <f t="shared" si="339"/>
        <v>0</v>
      </c>
      <c r="FF112" s="54">
        <f t="shared" si="340"/>
        <v>0</v>
      </c>
      <c r="FG112" s="39">
        <f t="shared" si="341"/>
        <v>0</v>
      </c>
      <c r="FH112" s="39">
        <f t="shared" si="418"/>
        <v>0</v>
      </c>
      <c r="FI112" s="39">
        <f t="shared" si="419"/>
        <v>0</v>
      </c>
      <c r="FJ112" s="39">
        <f t="shared" si="420"/>
        <v>0</v>
      </c>
      <c r="FK112" s="39" t="e">
        <f t="shared" si="421"/>
        <v>#DIV/0!</v>
      </c>
      <c r="FL112" s="39" t="e">
        <f t="shared" si="422"/>
        <v>#DIV/0!</v>
      </c>
      <c r="FM112" s="39" t="e">
        <f t="shared" si="423"/>
        <v>#DIV/0!</v>
      </c>
      <c r="FN112" s="39">
        <f t="shared" si="424"/>
        <v>1</v>
      </c>
      <c r="FO112" s="39">
        <f t="shared" si="342"/>
        <v>0</v>
      </c>
      <c r="FP112" s="39">
        <f t="shared" si="343"/>
        <v>0</v>
      </c>
      <c r="FQ112" s="39">
        <f t="shared" si="344"/>
        <v>0</v>
      </c>
      <c r="FR112" s="39">
        <f t="shared" si="425"/>
        <v>0</v>
      </c>
      <c r="FS112" s="39">
        <f t="shared" si="426"/>
        <v>0</v>
      </c>
      <c r="FU112" s="39" t="e">
        <f t="shared" si="427"/>
        <v>#DIV/0!</v>
      </c>
      <c r="FV112" s="39" t="e">
        <f t="shared" si="428"/>
        <v>#DIV/0!</v>
      </c>
      <c r="FW112" s="39" t="e">
        <f t="shared" si="429"/>
        <v>#DIV/0!</v>
      </c>
      <c r="FY112" s="39" t="e">
        <f t="shared" si="430"/>
        <v>#DIV/0!</v>
      </c>
      <c r="FZ112" s="39" t="e">
        <f t="shared" si="431"/>
        <v>#DIV/0!</v>
      </c>
      <c r="GA112" s="39" t="e">
        <f t="shared" si="432"/>
        <v>#DIV/0!</v>
      </c>
      <c r="GB112" s="39" t="e">
        <f t="shared" si="433"/>
        <v>#DIV/0!</v>
      </c>
      <c r="GC112" s="39" t="e">
        <f t="shared" si="434"/>
        <v>#DIV/0!</v>
      </c>
      <c r="GD112" s="39" t="e">
        <f t="shared" si="435"/>
        <v>#DIV/0!</v>
      </c>
      <c r="GE112" s="39" t="e">
        <f t="shared" si="436"/>
        <v>#DIV/0!</v>
      </c>
      <c r="GF112" s="39" t="e">
        <f t="shared" si="437"/>
        <v>#DIV/0!</v>
      </c>
      <c r="GG112" s="39" t="e">
        <f t="shared" si="438"/>
        <v>#DIV/0!</v>
      </c>
      <c r="GH112" s="39" t="e">
        <f t="shared" si="439"/>
        <v>#DIV/0!</v>
      </c>
      <c r="GI112" s="39"/>
      <c r="GJ112" s="39" t="e">
        <f t="shared" si="440"/>
        <v>#DIV/0!</v>
      </c>
      <c r="GK112" s="39" t="e">
        <f t="shared" si="441"/>
        <v>#DIV/0!</v>
      </c>
      <c r="GL112" s="39" t="e">
        <f t="shared" si="442"/>
        <v>#DIV/0!</v>
      </c>
      <c r="GM112" s="39" t="e">
        <f t="shared" si="443"/>
        <v>#DIV/0!</v>
      </c>
      <c r="GN112" s="39" t="e">
        <f t="shared" si="444"/>
        <v>#DIV/0!</v>
      </c>
      <c r="GO112" s="57"/>
      <c r="GP112" s="57" t="e">
        <f t="shared" si="445"/>
        <v>#DIV/0!</v>
      </c>
      <c r="GQ112" s="59" t="e">
        <f t="shared" si="446"/>
        <v>#DIV/0!</v>
      </c>
      <c r="GR112" s="41" t="e">
        <f t="shared" si="447"/>
        <v>#DIV/0!</v>
      </c>
      <c r="GS112" s="57" t="e">
        <f t="shared" si="448"/>
        <v>#DIV/0!</v>
      </c>
      <c r="GT112" s="57" t="e">
        <f t="shared" si="449"/>
        <v>#DIV/0!</v>
      </c>
      <c r="GU112" s="57" t="e">
        <f t="shared" si="450"/>
        <v>#DIV/0!</v>
      </c>
      <c r="GV112" s="57"/>
      <c r="GW112" s="42" t="e">
        <f t="shared" si="451"/>
        <v>#DIV/0!</v>
      </c>
      <c r="GX112" s="42" t="e">
        <f t="shared" si="452"/>
        <v>#DIV/0!</v>
      </c>
      <c r="GY112" s="42" t="e">
        <f t="shared" si="453"/>
        <v>#DIV/0!</v>
      </c>
      <c r="GZ112" s="57"/>
      <c r="HA112" s="2" t="e">
        <f t="shared" si="454"/>
        <v>#DIV/0!</v>
      </c>
      <c r="HB112" s="2" t="e">
        <f t="shared" si="455"/>
        <v>#DIV/0!</v>
      </c>
      <c r="HC112" s="2" t="e">
        <f t="shared" si="456"/>
        <v>#DIV/0!</v>
      </c>
      <c r="HD112" s="2" t="e">
        <f t="shared" si="457"/>
        <v>#DIV/0!</v>
      </c>
      <c r="HE112" s="2" t="e">
        <f t="shared" si="458"/>
        <v>#DIV/0!</v>
      </c>
      <c r="HF112" s="2" t="e">
        <f t="shared" si="459"/>
        <v>#DIV/0!</v>
      </c>
      <c r="HG112" s="2" t="e">
        <f t="shared" si="460"/>
        <v>#DIV/0!</v>
      </c>
      <c r="HH112" s="2" t="e">
        <f t="shared" si="461"/>
        <v>#DIV/0!</v>
      </c>
      <c r="HI112" s="2" t="e">
        <f t="shared" si="462"/>
        <v>#DIV/0!</v>
      </c>
      <c r="HJ112" s="11" t="e">
        <f t="shared" si="463"/>
        <v>#DIV/0!</v>
      </c>
      <c r="HK112" s="60" t="e">
        <f t="shared" si="464"/>
        <v>#DIV/0!</v>
      </c>
      <c r="HL112" s="57"/>
      <c r="HM112" s="57" t="e">
        <f t="shared" si="465"/>
        <v>#DIV/0!</v>
      </c>
      <c r="HN112" s="57" t="e">
        <f t="shared" si="466"/>
        <v>#DIV/0!</v>
      </c>
      <c r="HO112" s="57" t="e">
        <f t="shared" si="467"/>
        <v>#DIV/0!</v>
      </c>
      <c r="HP112" s="57" t="e">
        <f t="shared" si="468"/>
        <v>#DIV/0!</v>
      </c>
      <c r="HQ112" s="57" t="e">
        <f t="shared" si="469"/>
        <v>#DIV/0!</v>
      </c>
      <c r="HR112" s="57"/>
      <c r="HS112" s="57" t="e">
        <f t="shared" si="470"/>
        <v>#DIV/0!</v>
      </c>
      <c r="HT112" s="57" t="e">
        <f t="shared" si="471"/>
        <v>#DIV/0!</v>
      </c>
      <c r="HU112" s="57" t="e">
        <f t="shared" si="472"/>
        <v>#DIV/0!</v>
      </c>
      <c r="HV112" s="57" t="e">
        <f t="shared" si="473"/>
        <v>#DIV/0!</v>
      </c>
      <c r="HW112" s="57" t="e">
        <f t="shared" si="474"/>
        <v>#DIV/0!</v>
      </c>
      <c r="HX112" s="57"/>
      <c r="HY112" s="57" t="e">
        <f t="shared" si="475"/>
        <v>#DIV/0!</v>
      </c>
      <c r="HZ112" s="57" t="e">
        <f t="shared" si="476"/>
        <v>#DIV/0!</v>
      </c>
      <c r="IA112" s="57"/>
      <c r="IB112" s="61">
        <f t="shared" si="477"/>
        <v>0</v>
      </c>
      <c r="IC112" s="57" t="str">
        <f t="shared" si="478"/>
        <v/>
      </c>
      <c r="ID112" s="42"/>
      <c r="IE112" s="2" t="str">
        <f t="shared" si="479"/>
        <v/>
      </c>
      <c r="IF112" s="60" t="e">
        <f t="shared" si="480"/>
        <v>#DIV/0!</v>
      </c>
      <c r="IG112" s="60" t="str">
        <f t="shared" si="481"/>
        <v/>
      </c>
      <c r="IH112" s="60" t="str">
        <f t="shared" si="482"/>
        <v>zinco-</v>
      </c>
      <c r="II112" s="60" t="str">
        <f t="shared" si="483"/>
        <v>mangano-</v>
      </c>
      <c r="IJ112" s="60" t="e">
        <f t="shared" si="484"/>
        <v>#DIV/0!</v>
      </c>
      <c r="IK112" s="60" t="e">
        <f t="shared" si="485"/>
        <v>#DIV/0!</v>
      </c>
      <c r="IL112" s="60" t="e">
        <f t="shared" si="486"/>
        <v>#DIV/0!</v>
      </c>
      <c r="IM112" s="60" t="e">
        <f t="shared" si="487"/>
        <v>#DIV/0!</v>
      </c>
      <c r="IN112" s="60" t="str">
        <f t="shared" si="488"/>
        <v/>
      </c>
      <c r="IO112" s="60" t="str">
        <f t="shared" si="489"/>
        <v/>
      </c>
      <c r="IP112" s="57"/>
      <c r="IQ112" s="57" t="str">
        <f t="shared" si="490"/>
        <v>ERROR!!</v>
      </c>
    </row>
    <row r="113" spans="24:251">
      <c r="X113" s="29">
        <f t="shared" si="346"/>
        <v>0</v>
      </c>
      <c r="Y113" s="29">
        <f t="shared" si="347"/>
        <v>0</v>
      </c>
      <c r="Z113" s="29" t="e">
        <f t="shared" si="348"/>
        <v>#DIV/0!</v>
      </c>
      <c r="AA113" s="29" t="e">
        <f t="shared" si="349"/>
        <v>#DIV/0!</v>
      </c>
      <c r="AB113" s="29" t="e">
        <f t="shared" si="350"/>
        <v>#DIV/0!</v>
      </c>
      <c r="AC113" s="29" t="e">
        <f t="shared" si="351"/>
        <v>#DIV/0!</v>
      </c>
      <c r="AF113" s="23">
        <v>60.084299999999999</v>
      </c>
      <c r="AG113" s="23">
        <v>79.878799999999998</v>
      </c>
      <c r="AH113" s="23">
        <v>101.96120000000001</v>
      </c>
      <c r="AI113" s="23">
        <v>151.99039999999999</v>
      </c>
      <c r="AJ113" s="23">
        <v>159.69</v>
      </c>
      <c r="AK113" s="23">
        <v>71.846400000000003</v>
      </c>
      <c r="AL113" s="23">
        <v>70.9375</v>
      </c>
      <c r="AM113" s="23">
        <v>40.304400000000001</v>
      </c>
      <c r="AN113" s="23">
        <v>56.077399999999997</v>
      </c>
      <c r="AO113" s="23">
        <v>61.978999999999999</v>
      </c>
      <c r="AP113" s="23">
        <v>94.195999999999998</v>
      </c>
      <c r="AQ113" s="23">
        <v>18.998000000000001</v>
      </c>
      <c r="AR113" s="23">
        <v>35.450000000000003</v>
      </c>
      <c r="AS113" s="23">
        <v>29.88</v>
      </c>
      <c r="AT113" s="23">
        <v>74.691999999999993</v>
      </c>
      <c r="AU113" s="23">
        <v>81.39</v>
      </c>
      <c r="AX113" s="54">
        <f t="shared" si="352"/>
        <v>0</v>
      </c>
      <c r="AY113" s="54">
        <f t="shared" si="353"/>
        <v>0</v>
      </c>
      <c r="AZ113" s="54">
        <f t="shared" si="354"/>
        <v>0</v>
      </c>
      <c r="BA113" s="54">
        <f t="shared" si="355"/>
        <v>0</v>
      </c>
      <c r="BB113" s="54">
        <f t="shared" si="356"/>
        <v>0</v>
      </c>
      <c r="BC113" s="54">
        <f t="shared" si="357"/>
        <v>0</v>
      </c>
      <c r="BD113" s="54">
        <f t="shared" si="358"/>
        <v>0</v>
      </c>
      <c r="BE113" s="54">
        <f t="shared" si="359"/>
        <v>0</v>
      </c>
      <c r="BF113" s="54">
        <f t="shared" si="360"/>
        <v>0</v>
      </c>
      <c r="BG113" s="54">
        <f t="shared" si="361"/>
        <v>0</v>
      </c>
      <c r="BH113" s="54">
        <f t="shared" si="362"/>
        <v>0</v>
      </c>
      <c r="BI113" s="54">
        <f t="shared" si="363"/>
        <v>0</v>
      </c>
      <c r="BJ113" s="54">
        <f t="shared" si="364"/>
        <v>0</v>
      </c>
      <c r="BK113" s="54">
        <f t="shared" si="365"/>
        <v>0</v>
      </c>
      <c r="BL113" s="54">
        <f t="shared" si="366"/>
        <v>0</v>
      </c>
      <c r="BM113" s="42"/>
      <c r="BO113" s="54">
        <f>'Norm-coeff'!$C$2+$AX113*'Norm-coeff'!$D$2+$AY113*'Norm-coeff'!$E$2+$AZ113*'Norm-coeff'!$F$2+$BA113*'Norm-coeff'!$G$2+$BB113*'Norm-coeff'!$H$2+$BC113*'Norm-coeff'!$I$2+$BD113*'Norm-coeff'!$J$2+$BE113*'Norm-coeff'!$K$2+$BF113*'Norm-coeff'!$L$2+$BG113*'Norm-coeff'!$M$2+$BH113*'Norm-coeff'!$N$2+$BI113*'Norm-coeff'!$O$2</f>
        <v>5.4045421474420303</v>
      </c>
      <c r="BP113" s="54">
        <f>'Norm-coeff'!$C$3+$AX113*'Norm-coeff'!$D$3+$AY113*'Norm-coeff'!$E$3+$AZ113*'Norm-coeff'!$F$3+$BA113*'Norm-coeff'!$G$3+$BB113*'Norm-coeff'!$H$3+$BC113*'Norm-coeff'!$I$3+$BD113*'Norm-coeff'!$J$3+$BE113*'Norm-coeff'!$K$3+$BF113*'Norm-coeff'!$L$3+$BG113*'Norm-coeff'!$M$3+$BH113*'Norm-coeff'!$N$3+$BI113*'Norm-coeff'!$O$3</f>
        <v>3.15319116612705</v>
      </c>
      <c r="BQ113" s="54">
        <f>'Norm-coeff'!$C$4+$AX113*'Norm-coeff'!$D$4+$AY113*'Norm-coeff'!$E$4+$AZ113*'Norm-coeff'!$F$4+$BA113*'Norm-coeff'!$G$4+$BB113*'Norm-coeff'!$H$4+$BC113*'Norm-coeff'!$I$4+$BD113*'Norm-coeff'!$J$4+$BE113*'Norm-coeff'!$K$4+$BF113*'Norm-coeff'!$L$4+$BG113*'Norm-coeff'!$M$4+$BH113*'Norm-coeff'!$N$4+$BI113*'Norm-coeff'!$O$4</f>
        <v>1.42115649462768</v>
      </c>
      <c r="BR113" s="54">
        <f>'Norm-coeff'!$C$5+$AX113*'Norm-coeff'!$D$5+$AY113*'Norm-coeff'!$E$5+$AZ113*'Norm-coeff'!$F$5+$BA113*'Norm-coeff'!$G$5+$BB113*'Norm-coeff'!$H$5+$BC113*'Norm-coeff'!$I$5+$BD113*'Norm-coeff'!$J$5+$BE113*'Norm-coeff'!$K$5+$BF113*'Norm-coeff'!$L$5+$BG113*'Norm-coeff'!$M$5+$BH113*'Norm-coeff'!$N$5+$BI113*'Norm-coeff'!$O$5</f>
        <v>1.0553329241296201</v>
      </c>
      <c r="BS113" s="54">
        <f>'Norm-coeff'!$C$6+$AX113*'Norm-coeff'!$D$6+$AY113*'Norm-coeff'!$E$6+$AZ113*'Norm-coeff'!$F$6+$BA113*'Norm-coeff'!$G$6+$BB113*'Norm-coeff'!$H$6+$BC113*'Norm-coeff'!$I$6+$BD113*'Norm-coeff'!$J$6+$BE113*'Norm-coeff'!$K$6+$BF113*'Norm-coeff'!$L$6+$BG113*'Norm-coeff'!$M$6+$BH113*'Norm-coeff'!$N$6+$BI113*'Norm-coeff'!$O$6</f>
        <v>-1.48700885495103E-2</v>
      </c>
      <c r="BT113" s="54">
        <f>'Norm-coeff'!$C$7+$AX113*'Norm-coeff'!$D$7+$AY113*'Norm-coeff'!$E$7+$AZ113*'Norm-coeff'!$F$7+$BA113*'Norm-coeff'!$G$7+$BB113*'Norm-coeff'!$H$7+$BC113*'Norm-coeff'!$I$7+$BD113*'Norm-coeff'!$J$7+$BE113*'Norm-coeff'!$K$7+$BF113*'Norm-coeff'!$L$7+$BG113*'Norm-coeff'!$M$7+$BH113*'Norm-coeff'!$N$7+$BI113*'Norm-coeff'!$O$7</f>
        <v>2.0907583608832998</v>
      </c>
      <c r="BU113" s="54">
        <f>'Norm-coeff'!$C$8+$AX113*'Norm-coeff'!$D$8+$AY113*'Norm-coeff'!$E$8+$AZ113*'Norm-coeff'!$F$8+$BA113*'Norm-coeff'!$G$8+$BB113*'Norm-coeff'!$H$8+$BC113*'Norm-coeff'!$I$8+$BD113*'Norm-coeff'!$J$8+$BE113*'Norm-coeff'!$K$8+$BF113*'Norm-coeff'!$L$8+$BG113*'Norm-coeff'!$M$8+$BH113*'Norm-coeff'!$N$8+$BI113*'Norm-coeff'!$O$8</f>
        <v>0.65894159836244504</v>
      </c>
      <c r="BV113" s="54">
        <f>'Norm-coeff'!$C$9+$AX113*'Norm-coeff'!$D$9+$AY113*'Norm-coeff'!$E$9+$AZ113*'Norm-coeff'!$F$9+$BA113*'Norm-coeff'!$G$9+$BB113*'Norm-coeff'!$H$9+$BC113*'Norm-coeff'!$I$9+$BD113*'Norm-coeff'!$J$9+$BE113*'Norm-coeff'!$K$9+$BF113*'Norm-coeff'!$L$9+$BG113*'Norm-coeff'!$M$9+$BH113*'Norm-coeff'!$N$9+$BI113*'Norm-coeff'!$O$9</f>
        <v>1.48961085014701</v>
      </c>
      <c r="BW113" s="54">
        <f>'Norm-coeff'!$C$10+$AX113*'Norm-coeff'!$D$10+$AY113*'Norm-coeff'!$E$10+$AZ113*'Norm-coeff'!$F$10+$BA113*'Norm-coeff'!$G$10+$BB113*'Norm-coeff'!$H$10+$BC113*'Norm-coeff'!$I$10+$BD113*'Norm-coeff'!$J$10+$BE113*'Norm-coeff'!$K$10+$BF113*'Norm-coeff'!$L$10+$BG113*'Norm-coeff'!$M$10+$BH113*'Norm-coeff'!$N$10+$BI113*'Norm-coeff'!$O$10</f>
        <v>1.42058735749591</v>
      </c>
      <c r="BX113" s="54">
        <f>'Norm-coeff'!$C$11+$AX113*'Norm-coeff'!$D$11+$AY113*'Norm-coeff'!$E$11+$AZ113*'Norm-coeff'!$F$11+$BA113*'Norm-coeff'!$G$11+$BB113*'Norm-coeff'!$H$11+$BC113*'Norm-coeff'!$I$11+$BD113*'Norm-coeff'!$J$11+$BE113*'Norm-coeff'!$K$11+$BF113*'Norm-coeff'!$L$11+$BG113*'Norm-coeff'!$M$11+$BH113*'Norm-coeff'!$N$11+$BI113*'Norm-coeff'!$O$11</f>
        <v>0.221233014421479</v>
      </c>
      <c r="BY113" s="54">
        <f>'Norm-coeff'!$C$12+$AX113*'Norm-coeff'!$D$12+$AY113*'Norm-coeff'!$E$12+$AZ113*'Norm-coeff'!$F$12+$BA113*'Norm-coeff'!$G$12+$BB113*'Norm-coeff'!$H$12+$BC113*'Norm-coeff'!$I$12+$BD113*'Norm-coeff'!$J$12+$BE113*'Norm-coeff'!$K$12+$BF113*'Norm-coeff'!$L$12+$BG113*'Norm-coeff'!$M$12+$BH113*'Norm-coeff'!$N$12+$BI113*'Norm-coeff'!$O$12</f>
        <v>0.283527502056037</v>
      </c>
      <c r="BZ113" s="54">
        <f>'Norm-coeff'!$C$13+$AX113*'Norm-coeff'!$D$13+$AY113*'Norm-coeff'!$E$13+$AZ113*'Norm-coeff'!$F$13+$BA113*'Norm-coeff'!$G$13+$BB113*'Norm-coeff'!$H$13+$BC113*'Norm-coeff'!$I$13+$BD113*'Norm-coeff'!$J$13+$BE113*'Norm-coeff'!$K$13+$BF113*'Norm-coeff'!$L$13+$BG113*'Norm-coeff'!$M$13+$BH113*'Norm-coeff'!$N$13+$BI113*'Norm-coeff'!$O$13</f>
        <v>-4.1864930554451202E-2</v>
      </c>
      <c r="CA113" s="54">
        <f>'Norm-coeff'!$C$14+$AX113*'Norm-coeff'!$D$14+$AY113*'Norm-coeff'!$E$14+$AZ113*'Norm-coeff'!$F$14+$BA113*'Norm-coeff'!$G$14+$BB113*'Norm-coeff'!$H$14+$BC113*'Norm-coeff'!$I$14+$BD113*'Norm-coeff'!$J$14+$BE113*'Norm-coeff'!$K$14+$BF113*'Norm-coeff'!$L$14+$BG113*'Norm-coeff'!$M$14+$BH113*'Norm-coeff'!$N$14+$BI113*'Norm-coeff'!$O$14</f>
        <v>4.2526983164477103</v>
      </c>
      <c r="CC113" s="54">
        <f t="shared" si="491"/>
        <v>0</v>
      </c>
      <c r="CG113" s="54">
        <f t="shared" si="367"/>
        <v>0</v>
      </c>
      <c r="CH113" s="54">
        <f t="shared" si="345"/>
        <v>0</v>
      </c>
      <c r="CI113" s="54">
        <f t="shared" si="368"/>
        <v>0</v>
      </c>
      <c r="CJ113" s="56">
        <f t="shared" si="369"/>
        <v>0</v>
      </c>
      <c r="CK113" s="54">
        <f t="shared" si="370"/>
        <v>0</v>
      </c>
      <c r="CL113" s="54">
        <f t="shared" si="371"/>
        <v>0</v>
      </c>
      <c r="CM113" s="54">
        <f t="shared" si="372"/>
        <v>0</v>
      </c>
      <c r="CN113" s="54">
        <f t="shared" si="373"/>
        <v>0</v>
      </c>
      <c r="CO113" s="54">
        <f t="shared" si="374"/>
        <v>0</v>
      </c>
      <c r="CP113" s="54">
        <f t="shared" si="375"/>
        <v>0</v>
      </c>
      <c r="CQ113" s="54">
        <f t="shared" si="376"/>
        <v>0</v>
      </c>
      <c r="CR113" s="54">
        <f t="shared" si="377"/>
        <v>0</v>
      </c>
      <c r="CS113" s="54">
        <f t="shared" si="378"/>
        <v>0</v>
      </c>
      <c r="CU113" s="54">
        <f t="shared" si="379"/>
        <v>0</v>
      </c>
      <c r="CV113" s="54">
        <f t="shared" si="380"/>
        <v>0</v>
      </c>
      <c r="CW113" s="54">
        <f t="shared" si="381"/>
        <v>0</v>
      </c>
      <c r="CX113" s="54">
        <f t="shared" si="382"/>
        <v>0</v>
      </c>
      <c r="CZ113" s="54">
        <f t="shared" si="383"/>
        <v>0</v>
      </c>
      <c r="DA113" s="54">
        <f t="shared" si="384"/>
        <v>0</v>
      </c>
      <c r="DB113" s="54">
        <f t="shared" si="385"/>
        <v>0</v>
      </c>
      <c r="DC113" s="54">
        <f t="shared" si="386"/>
        <v>0</v>
      </c>
      <c r="DD113" s="54">
        <f t="shared" si="387"/>
        <v>0</v>
      </c>
      <c r="DE113" s="54">
        <f t="shared" si="388"/>
        <v>0</v>
      </c>
      <c r="DF113" s="54">
        <f t="shared" si="389"/>
        <v>0</v>
      </c>
      <c r="DG113" s="54">
        <f t="shared" si="390"/>
        <v>2</v>
      </c>
      <c r="DH113" s="71">
        <f t="shared" si="391"/>
        <v>0</v>
      </c>
      <c r="DI113" s="71">
        <f t="shared" si="392"/>
        <v>0</v>
      </c>
      <c r="DJ113" s="54">
        <f t="shared" si="393"/>
        <v>0</v>
      </c>
      <c r="DK113" s="54">
        <f t="shared" si="394"/>
        <v>2</v>
      </c>
      <c r="DL113" s="4">
        <f t="shared" si="319"/>
        <v>0</v>
      </c>
      <c r="DM113" s="3">
        <f t="shared" si="395"/>
        <v>0</v>
      </c>
      <c r="DN113" s="3">
        <f t="shared" si="396"/>
        <v>0</v>
      </c>
      <c r="DO113" s="4" t="e">
        <f t="shared" si="397"/>
        <v>#DIV/0!</v>
      </c>
      <c r="DP113" s="57"/>
      <c r="DQ113" s="57"/>
      <c r="DR113" s="56">
        <f t="shared" si="320"/>
        <v>2</v>
      </c>
      <c r="DS113" s="56">
        <f t="shared" si="321"/>
        <v>0</v>
      </c>
      <c r="DT113" s="38">
        <f t="shared" si="322"/>
        <v>0</v>
      </c>
      <c r="DU113" s="38">
        <f t="shared" si="398"/>
        <v>2</v>
      </c>
      <c r="DV113" s="38">
        <f t="shared" si="323"/>
        <v>0</v>
      </c>
      <c r="DW113" s="39">
        <f t="shared" si="324"/>
        <v>0</v>
      </c>
      <c r="DX113" s="39">
        <f t="shared" si="325"/>
        <v>0</v>
      </c>
      <c r="DY113" s="39">
        <f t="shared" si="326"/>
        <v>0</v>
      </c>
      <c r="DZ113" s="39">
        <f t="shared" si="327"/>
        <v>0</v>
      </c>
      <c r="EA113" s="39">
        <f t="shared" si="328"/>
        <v>0</v>
      </c>
      <c r="EB113" s="37" t="e">
        <f t="shared" si="399"/>
        <v>#DIV/0!</v>
      </c>
      <c r="EC113" s="37" t="e">
        <f t="shared" si="400"/>
        <v>#DIV/0!</v>
      </c>
      <c r="ED113" s="37" t="e">
        <f t="shared" si="401"/>
        <v>#DIV/0!</v>
      </c>
      <c r="EE113" s="37" t="e">
        <f t="shared" si="402"/>
        <v>#DIV/0!</v>
      </c>
      <c r="EF113" s="39" t="e">
        <f t="shared" si="403"/>
        <v>#DIV/0!</v>
      </c>
      <c r="EG113" s="37" t="e">
        <f t="shared" si="404"/>
        <v>#DIV/0!</v>
      </c>
      <c r="EH113" s="37" t="e">
        <f t="shared" si="405"/>
        <v>#DIV/0!</v>
      </c>
      <c r="EI113" s="11" t="b">
        <f t="shared" si="406"/>
        <v>1</v>
      </c>
      <c r="EJ113" s="11" t="b">
        <f t="shared" si="407"/>
        <v>0</v>
      </c>
      <c r="EK113" s="39" t="e">
        <f t="shared" si="408"/>
        <v>#DIV/0!</v>
      </c>
      <c r="EL113" s="39" t="e">
        <f t="shared" si="409"/>
        <v>#DIV/0!</v>
      </c>
      <c r="EM113" s="39" t="e">
        <f t="shared" si="410"/>
        <v>#DIV/0!</v>
      </c>
      <c r="EN113" s="39" t="e">
        <f t="shared" si="411"/>
        <v>#DIV/0!</v>
      </c>
      <c r="EO113" s="39" t="e">
        <f t="shared" si="412"/>
        <v>#DIV/0!</v>
      </c>
      <c r="EP113" s="39" t="e">
        <f t="shared" si="413"/>
        <v>#DIV/0!</v>
      </c>
      <c r="EQ113" s="39" t="e">
        <f t="shared" si="414"/>
        <v>#DIV/0!</v>
      </c>
      <c r="ER113" s="39" t="e">
        <f t="shared" si="415"/>
        <v>#DIV/0!</v>
      </c>
      <c r="ES113" s="58" t="str">
        <f t="shared" si="416"/>
        <v>(OH,F,Cl)-dominate amphibole</v>
      </c>
      <c r="ET113" s="58" t="e">
        <f t="shared" si="417"/>
        <v>#N/A</v>
      </c>
      <c r="EU113" s="56">
        <f t="shared" si="329"/>
        <v>0</v>
      </c>
      <c r="EV113" s="56">
        <f t="shared" si="330"/>
        <v>0</v>
      </c>
      <c r="EW113" s="56">
        <f t="shared" si="331"/>
        <v>0</v>
      </c>
      <c r="EX113" s="56">
        <f t="shared" si="332"/>
        <v>0</v>
      </c>
      <c r="EY113" s="56">
        <f t="shared" si="333"/>
        <v>0</v>
      </c>
      <c r="EZ113" s="56">
        <f t="shared" si="334"/>
        <v>0</v>
      </c>
      <c r="FA113" s="39">
        <f t="shared" si="335"/>
        <v>0</v>
      </c>
      <c r="FB113" s="39">
        <f t="shared" si="336"/>
        <v>0</v>
      </c>
      <c r="FC113" s="54">
        <f t="shared" si="337"/>
        <v>0</v>
      </c>
      <c r="FD113" s="54">
        <f t="shared" si="338"/>
        <v>0</v>
      </c>
      <c r="FE113" s="39">
        <f t="shared" si="339"/>
        <v>0</v>
      </c>
      <c r="FF113" s="54">
        <f t="shared" si="340"/>
        <v>0</v>
      </c>
      <c r="FG113" s="39">
        <f t="shared" si="341"/>
        <v>0</v>
      </c>
      <c r="FH113" s="39">
        <f t="shared" si="418"/>
        <v>0</v>
      </c>
      <c r="FI113" s="39">
        <f t="shared" si="419"/>
        <v>0</v>
      </c>
      <c r="FJ113" s="39">
        <f t="shared" si="420"/>
        <v>0</v>
      </c>
      <c r="FK113" s="39" t="e">
        <f t="shared" si="421"/>
        <v>#DIV/0!</v>
      </c>
      <c r="FL113" s="39" t="e">
        <f t="shared" si="422"/>
        <v>#DIV/0!</v>
      </c>
      <c r="FM113" s="39" t="e">
        <f t="shared" si="423"/>
        <v>#DIV/0!</v>
      </c>
      <c r="FN113" s="39">
        <f t="shared" si="424"/>
        <v>1</v>
      </c>
      <c r="FO113" s="39">
        <f t="shared" si="342"/>
        <v>0</v>
      </c>
      <c r="FP113" s="39">
        <f t="shared" si="343"/>
        <v>0</v>
      </c>
      <c r="FQ113" s="39">
        <f t="shared" si="344"/>
        <v>0</v>
      </c>
      <c r="FR113" s="39">
        <f t="shared" si="425"/>
        <v>0</v>
      </c>
      <c r="FS113" s="39">
        <f t="shared" si="426"/>
        <v>0</v>
      </c>
      <c r="FU113" s="39" t="e">
        <f t="shared" si="427"/>
        <v>#DIV/0!</v>
      </c>
      <c r="FV113" s="39" t="e">
        <f t="shared" si="428"/>
        <v>#DIV/0!</v>
      </c>
      <c r="FW113" s="39" t="e">
        <f t="shared" si="429"/>
        <v>#DIV/0!</v>
      </c>
      <c r="FY113" s="39" t="e">
        <f t="shared" si="430"/>
        <v>#DIV/0!</v>
      </c>
      <c r="FZ113" s="39" t="e">
        <f t="shared" si="431"/>
        <v>#DIV/0!</v>
      </c>
      <c r="GA113" s="39" t="e">
        <f t="shared" si="432"/>
        <v>#DIV/0!</v>
      </c>
      <c r="GB113" s="39" t="e">
        <f t="shared" si="433"/>
        <v>#DIV/0!</v>
      </c>
      <c r="GC113" s="39" t="e">
        <f t="shared" si="434"/>
        <v>#DIV/0!</v>
      </c>
      <c r="GD113" s="39" t="e">
        <f t="shared" si="435"/>
        <v>#DIV/0!</v>
      </c>
      <c r="GE113" s="39" t="e">
        <f t="shared" si="436"/>
        <v>#DIV/0!</v>
      </c>
      <c r="GF113" s="39" t="e">
        <f t="shared" si="437"/>
        <v>#DIV/0!</v>
      </c>
      <c r="GG113" s="39" t="e">
        <f t="shared" si="438"/>
        <v>#DIV/0!</v>
      </c>
      <c r="GH113" s="39" t="e">
        <f t="shared" si="439"/>
        <v>#DIV/0!</v>
      </c>
      <c r="GI113" s="39"/>
      <c r="GJ113" s="39" t="e">
        <f t="shared" si="440"/>
        <v>#DIV/0!</v>
      </c>
      <c r="GK113" s="39" t="e">
        <f t="shared" si="441"/>
        <v>#DIV/0!</v>
      </c>
      <c r="GL113" s="39" t="e">
        <f t="shared" si="442"/>
        <v>#DIV/0!</v>
      </c>
      <c r="GM113" s="39" t="e">
        <f t="shared" si="443"/>
        <v>#DIV/0!</v>
      </c>
      <c r="GN113" s="39" t="e">
        <f t="shared" si="444"/>
        <v>#DIV/0!</v>
      </c>
      <c r="GO113" s="57"/>
      <c r="GP113" s="57" t="e">
        <f t="shared" si="445"/>
        <v>#DIV/0!</v>
      </c>
      <c r="GQ113" s="59" t="e">
        <f t="shared" si="446"/>
        <v>#DIV/0!</v>
      </c>
      <c r="GR113" s="41" t="e">
        <f t="shared" si="447"/>
        <v>#DIV/0!</v>
      </c>
      <c r="GS113" s="57" t="e">
        <f t="shared" si="448"/>
        <v>#DIV/0!</v>
      </c>
      <c r="GT113" s="57" t="e">
        <f t="shared" si="449"/>
        <v>#DIV/0!</v>
      </c>
      <c r="GU113" s="57" t="e">
        <f t="shared" si="450"/>
        <v>#DIV/0!</v>
      </c>
      <c r="GV113" s="57"/>
      <c r="GW113" s="42" t="e">
        <f t="shared" si="451"/>
        <v>#DIV/0!</v>
      </c>
      <c r="GX113" s="42" t="e">
        <f t="shared" si="452"/>
        <v>#DIV/0!</v>
      </c>
      <c r="GY113" s="42" t="e">
        <f t="shared" si="453"/>
        <v>#DIV/0!</v>
      </c>
      <c r="GZ113" s="57"/>
      <c r="HA113" s="2" t="e">
        <f t="shared" si="454"/>
        <v>#DIV/0!</v>
      </c>
      <c r="HB113" s="2" t="e">
        <f t="shared" si="455"/>
        <v>#DIV/0!</v>
      </c>
      <c r="HC113" s="2" t="e">
        <f t="shared" si="456"/>
        <v>#DIV/0!</v>
      </c>
      <c r="HD113" s="2" t="e">
        <f t="shared" si="457"/>
        <v>#DIV/0!</v>
      </c>
      <c r="HE113" s="2" t="e">
        <f t="shared" si="458"/>
        <v>#DIV/0!</v>
      </c>
      <c r="HF113" s="2" t="e">
        <f t="shared" si="459"/>
        <v>#DIV/0!</v>
      </c>
      <c r="HG113" s="2" t="e">
        <f t="shared" si="460"/>
        <v>#DIV/0!</v>
      </c>
      <c r="HH113" s="2" t="e">
        <f t="shared" si="461"/>
        <v>#DIV/0!</v>
      </c>
      <c r="HI113" s="2" t="e">
        <f t="shared" si="462"/>
        <v>#DIV/0!</v>
      </c>
      <c r="HJ113" s="11" t="e">
        <f t="shared" si="463"/>
        <v>#DIV/0!</v>
      </c>
      <c r="HK113" s="60" t="e">
        <f t="shared" si="464"/>
        <v>#DIV/0!</v>
      </c>
      <c r="HL113" s="57"/>
      <c r="HM113" s="57" t="e">
        <f t="shared" si="465"/>
        <v>#DIV/0!</v>
      </c>
      <c r="HN113" s="57" t="e">
        <f t="shared" si="466"/>
        <v>#DIV/0!</v>
      </c>
      <c r="HO113" s="57" t="e">
        <f t="shared" si="467"/>
        <v>#DIV/0!</v>
      </c>
      <c r="HP113" s="57" t="e">
        <f t="shared" si="468"/>
        <v>#DIV/0!</v>
      </c>
      <c r="HQ113" s="57" t="e">
        <f t="shared" si="469"/>
        <v>#DIV/0!</v>
      </c>
      <c r="HR113" s="57"/>
      <c r="HS113" s="57" t="e">
        <f t="shared" si="470"/>
        <v>#DIV/0!</v>
      </c>
      <c r="HT113" s="57" t="e">
        <f t="shared" si="471"/>
        <v>#DIV/0!</v>
      </c>
      <c r="HU113" s="57" t="e">
        <f t="shared" si="472"/>
        <v>#DIV/0!</v>
      </c>
      <c r="HV113" s="57" t="e">
        <f t="shared" si="473"/>
        <v>#DIV/0!</v>
      </c>
      <c r="HW113" s="57" t="e">
        <f t="shared" si="474"/>
        <v>#DIV/0!</v>
      </c>
      <c r="HX113" s="57"/>
      <c r="HY113" s="57" t="e">
        <f t="shared" si="475"/>
        <v>#DIV/0!</v>
      </c>
      <c r="HZ113" s="57" t="e">
        <f t="shared" si="476"/>
        <v>#DIV/0!</v>
      </c>
      <c r="IA113" s="57"/>
      <c r="IB113" s="61">
        <f t="shared" si="477"/>
        <v>0</v>
      </c>
      <c r="IC113" s="57" t="str">
        <f t="shared" si="478"/>
        <v/>
      </c>
      <c r="ID113" s="42"/>
      <c r="IE113" s="2" t="str">
        <f t="shared" si="479"/>
        <v/>
      </c>
      <c r="IF113" s="60" t="e">
        <f t="shared" si="480"/>
        <v>#DIV/0!</v>
      </c>
      <c r="IG113" s="60" t="str">
        <f t="shared" si="481"/>
        <v/>
      </c>
      <c r="IH113" s="60" t="str">
        <f t="shared" si="482"/>
        <v>zinco-</v>
      </c>
      <c r="II113" s="60" t="str">
        <f t="shared" si="483"/>
        <v>mangano-</v>
      </c>
      <c r="IJ113" s="60" t="e">
        <f t="shared" si="484"/>
        <v>#DIV/0!</v>
      </c>
      <c r="IK113" s="60" t="e">
        <f t="shared" si="485"/>
        <v>#DIV/0!</v>
      </c>
      <c r="IL113" s="60" t="e">
        <f t="shared" si="486"/>
        <v>#DIV/0!</v>
      </c>
      <c r="IM113" s="60" t="e">
        <f t="shared" si="487"/>
        <v>#DIV/0!</v>
      </c>
      <c r="IN113" s="60" t="str">
        <f t="shared" si="488"/>
        <v/>
      </c>
      <c r="IO113" s="60" t="str">
        <f t="shared" si="489"/>
        <v/>
      </c>
      <c r="IP113" s="57"/>
      <c r="IQ113" s="57" t="str">
        <f t="shared" si="490"/>
        <v>ERROR!!</v>
      </c>
    </row>
    <row r="114" spans="24:251">
      <c r="X114" s="29">
        <f t="shared" si="346"/>
        <v>0</v>
      </c>
      <c r="Y114" s="29">
        <f t="shared" si="347"/>
        <v>0</v>
      </c>
      <c r="Z114" s="29" t="e">
        <f t="shared" si="348"/>
        <v>#DIV/0!</v>
      </c>
      <c r="AA114" s="29" t="e">
        <f t="shared" si="349"/>
        <v>#DIV/0!</v>
      </c>
      <c r="AB114" s="29" t="e">
        <f t="shared" si="350"/>
        <v>#DIV/0!</v>
      </c>
      <c r="AC114" s="29" t="e">
        <f t="shared" si="351"/>
        <v>#DIV/0!</v>
      </c>
      <c r="AF114" s="23">
        <v>60.084299999999999</v>
      </c>
      <c r="AG114" s="23">
        <v>79.878799999999998</v>
      </c>
      <c r="AH114" s="23">
        <v>101.96120000000001</v>
      </c>
      <c r="AI114" s="23">
        <v>151.99039999999999</v>
      </c>
      <c r="AJ114" s="23">
        <v>159.69</v>
      </c>
      <c r="AK114" s="23">
        <v>71.846400000000003</v>
      </c>
      <c r="AL114" s="23">
        <v>70.9375</v>
      </c>
      <c r="AM114" s="23">
        <v>40.304400000000001</v>
      </c>
      <c r="AN114" s="23">
        <v>56.077399999999997</v>
      </c>
      <c r="AO114" s="23">
        <v>61.978999999999999</v>
      </c>
      <c r="AP114" s="23">
        <v>94.195999999999998</v>
      </c>
      <c r="AQ114" s="23">
        <v>18.998000000000001</v>
      </c>
      <c r="AR114" s="23">
        <v>35.450000000000003</v>
      </c>
      <c r="AS114" s="23">
        <v>29.88</v>
      </c>
      <c r="AT114" s="23">
        <v>74.691999999999993</v>
      </c>
      <c r="AU114" s="23">
        <v>81.39</v>
      </c>
      <c r="AX114" s="54">
        <f t="shared" si="352"/>
        <v>0</v>
      </c>
      <c r="AY114" s="54">
        <f t="shared" si="353"/>
        <v>0</v>
      </c>
      <c r="AZ114" s="54">
        <f t="shared" si="354"/>
        <v>0</v>
      </c>
      <c r="BA114" s="54">
        <f t="shared" si="355"/>
        <v>0</v>
      </c>
      <c r="BB114" s="54">
        <f t="shared" si="356"/>
        <v>0</v>
      </c>
      <c r="BC114" s="54">
        <f t="shared" si="357"/>
        <v>0</v>
      </c>
      <c r="BD114" s="54">
        <f t="shared" si="358"/>
        <v>0</v>
      </c>
      <c r="BE114" s="54">
        <f t="shared" si="359"/>
        <v>0</v>
      </c>
      <c r="BF114" s="54">
        <f t="shared" si="360"/>
        <v>0</v>
      </c>
      <c r="BG114" s="54">
        <f t="shared" si="361"/>
        <v>0</v>
      </c>
      <c r="BH114" s="54">
        <f t="shared" si="362"/>
        <v>0</v>
      </c>
      <c r="BI114" s="54">
        <f t="shared" si="363"/>
        <v>0</v>
      </c>
      <c r="BJ114" s="54">
        <f t="shared" si="364"/>
        <v>0</v>
      </c>
      <c r="BK114" s="54">
        <f t="shared" si="365"/>
        <v>0</v>
      </c>
      <c r="BL114" s="54">
        <f t="shared" si="366"/>
        <v>0</v>
      </c>
      <c r="BM114" s="42"/>
      <c r="BO114" s="54">
        <f>'Norm-coeff'!$C$2+$AX114*'Norm-coeff'!$D$2+$AY114*'Norm-coeff'!$E$2+$AZ114*'Norm-coeff'!$F$2+$BA114*'Norm-coeff'!$G$2+$BB114*'Norm-coeff'!$H$2+$BC114*'Norm-coeff'!$I$2+$BD114*'Norm-coeff'!$J$2+$BE114*'Norm-coeff'!$K$2+$BF114*'Norm-coeff'!$L$2+$BG114*'Norm-coeff'!$M$2+$BH114*'Norm-coeff'!$N$2+$BI114*'Norm-coeff'!$O$2</f>
        <v>5.4045421474420303</v>
      </c>
      <c r="BP114" s="54">
        <f>'Norm-coeff'!$C$3+$AX114*'Norm-coeff'!$D$3+$AY114*'Norm-coeff'!$E$3+$AZ114*'Norm-coeff'!$F$3+$BA114*'Norm-coeff'!$G$3+$BB114*'Norm-coeff'!$H$3+$BC114*'Norm-coeff'!$I$3+$BD114*'Norm-coeff'!$J$3+$BE114*'Norm-coeff'!$K$3+$BF114*'Norm-coeff'!$L$3+$BG114*'Norm-coeff'!$M$3+$BH114*'Norm-coeff'!$N$3+$BI114*'Norm-coeff'!$O$3</f>
        <v>3.15319116612705</v>
      </c>
      <c r="BQ114" s="54">
        <f>'Norm-coeff'!$C$4+$AX114*'Norm-coeff'!$D$4+$AY114*'Norm-coeff'!$E$4+$AZ114*'Norm-coeff'!$F$4+$BA114*'Norm-coeff'!$G$4+$BB114*'Norm-coeff'!$H$4+$BC114*'Norm-coeff'!$I$4+$BD114*'Norm-coeff'!$J$4+$BE114*'Norm-coeff'!$K$4+$BF114*'Norm-coeff'!$L$4+$BG114*'Norm-coeff'!$M$4+$BH114*'Norm-coeff'!$N$4+$BI114*'Norm-coeff'!$O$4</f>
        <v>1.42115649462768</v>
      </c>
      <c r="BR114" s="54">
        <f>'Norm-coeff'!$C$5+$AX114*'Norm-coeff'!$D$5+$AY114*'Norm-coeff'!$E$5+$AZ114*'Norm-coeff'!$F$5+$BA114*'Norm-coeff'!$G$5+$BB114*'Norm-coeff'!$H$5+$BC114*'Norm-coeff'!$I$5+$BD114*'Norm-coeff'!$J$5+$BE114*'Norm-coeff'!$K$5+$BF114*'Norm-coeff'!$L$5+$BG114*'Norm-coeff'!$M$5+$BH114*'Norm-coeff'!$N$5+$BI114*'Norm-coeff'!$O$5</f>
        <v>1.0553329241296201</v>
      </c>
      <c r="BS114" s="54">
        <f>'Norm-coeff'!$C$6+$AX114*'Norm-coeff'!$D$6+$AY114*'Norm-coeff'!$E$6+$AZ114*'Norm-coeff'!$F$6+$BA114*'Norm-coeff'!$G$6+$BB114*'Norm-coeff'!$H$6+$BC114*'Norm-coeff'!$I$6+$BD114*'Norm-coeff'!$J$6+$BE114*'Norm-coeff'!$K$6+$BF114*'Norm-coeff'!$L$6+$BG114*'Norm-coeff'!$M$6+$BH114*'Norm-coeff'!$N$6+$BI114*'Norm-coeff'!$O$6</f>
        <v>-1.48700885495103E-2</v>
      </c>
      <c r="BT114" s="54">
        <f>'Norm-coeff'!$C$7+$AX114*'Norm-coeff'!$D$7+$AY114*'Norm-coeff'!$E$7+$AZ114*'Norm-coeff'!$F$7+$BA114*'Norm-coeff'!$G$7+$BB114*'Norm-coeff'!$H$7+$BC114*'Norm-coeff'!$I$7+$BD114*'Norm-coeff'!$J$7+$BE114*'Norm-coeff'!$K$7+$BF114*'Norm-coeff'!$L$7+$BG114*'Norm-coeff'!$M$7+$BH114*'Norm-coeff'!$N$7+$BI114*'Norm-coeff'!$O$7</f>
        <v>2.0907583608832998</v>
      </c>
      <c r="BU114" s="54">
        <f>'Norm-coeff'!$C$8+$AX114*'Norm-coeff'!$D$8+$AY114*'Norm-coeff'!$E$8+$AZ114*'Norm-coeff'!$F$8+$BA114*'Norm-coeff'!$G$8+$BB114*'Norm-coeff'!$H$8+$BC114*'Norm-coeff'!$I$8+$BD114*'Norm-coeff'!$J$8+$BE114*'Norm-coeff'!$K$8+$BF114*'Norm-coeff'!$L$8+$BG114*'Norm-coeff'!$M$8+$BH114*'Norm-coeff'!$N$8+$BI114*'Norm-coeff'!$O$8</f>
        <v>0.65894159836244504</v>
      </c>
      <c r="BV114" s="54">
        <f>'Norm-coeff'!$C$9+$AX114*'Norm-coeff'!$D$9+$AY114*'Norm-coeff'!$E$9+$AZ114*'Norm-coeff'!$F$9+$BA114*'Norm-coeff'!$G$9+$BB114*'Norm-coeff'!$H$9+$BC114*'Norm-coeff'!$I$9+$BD114*'Norm-coeff'!$J$9+$BE114*'Norm-coeff'!$K$9+$BF114*'Norm-coeff'!$L$9+$BG114*'Norm-coeff'!$M$9+$BH114*'Norm-coeff'!$N$9+$BI114*'Norm-coeff'!$O$9</f>
        <v>1.48961085014701</v>
      </c>
      <c r="BW114" s="54">
        <f>'Norm-coeff'!$C$10+$AX114*'Norm-coeff'!$D$10+$AY114*'Norm-coeff'!$E$10+$AZ114*'Norm-coeff'!$F$10+$BA114*'Norm-coeff'!$G$10+$BB114*'Norm-coeff'!$H$10+$BC114*'Norm-coeff'!$I$10+$BD114*'Norm-coeff'!$J$10+$BE114*'Norm-coeff'!$K$10+$BF114*'Norm-coeff'!$L$10+$BG114*'Norm-coeff'!$M$10+$BH114*'Norm-coeff'!$N$10+$BI114*'Norm-coeff'!$O$10</f>
        <v>1.42058735749591</v>
      </c>
      <c r="BX114" s="54">
        <f>'Norm-coeff'!$C$11+$AX114*'Norm-coeff'!$D$11+$AY114*'Norm-coeff'!$E$11+$AZ114*'Norm-coeff'!$F$11+$BA114*'Norm-coeff'!$G$11+$BB114*'Norm-coeff'!$H$11+$BC114*'Norm-coeff'!$I$11+$BD114*'Norm-coeff'!$J$11+$BE114*'Norm-coeff'!$K$11+$BF114*'Norm-coeff'!$L$11+$BG114*'Norm-coeff'!$M$11+$BH114*'Norm-coeff'!$N$11+$BI114*'Norm-coeff'!$O$11</f>
        <v>0.221233014421479</v>
      </c>
      <c r="BY114" s="54">
        <f>'Norm-coeff'!$C$12+$AX114*'Norm-coeff'!$D$12+$AY114*'Norm-coeff'!$E$12+$AZ114*'Norm-coeff'!$F$12+$BA114*'Norm-coeff'!$G$12+$BB114*'Norm-coeff'!$H$12+$BC114*'Norm-coeff'!$I$12+$BD114*'Norm-coeff'!$J$12+$BE114*'Norm-coeff'!$K$12+$BF114*'Norm-coeff'!$L$12+$BG114*'Norm-coeff'!$M$12+$BH114*'Norm-coeff'!$N$12+$BI114*'Norm-coeff'!$O$12</f>
        <v>0.283527502056037</v>
      </c>
      <c r="BZ114" s="54">
        <f>'Norm-coeff'!$C$13+$AX114*'Norm-coeff'!$D$13+$AY114*'Norm-coeff'!$E$13+$AZ114*'Norm-coeff'!$F$13+$BA114*'Norm-coeff'!$G$13+$BB114*'Norm-coeff'!$H$13+$BC114*'Norm-coeff'!$I$13+$BD114*'Norm-coeff'!$J$13+$BE114*'Norm-coeff'!$K$13+$BF114*'Norm-coeff'!$L$13+$BG114*'Norm-coeff'!$M$13+$BH114*'Norm-coeff'!$N$13+$BI114*'Norm-coeff'!$O$13</f>
        <v>-4.1864930554451202E-2</v>
      </c>
      <c r="CA114" s="54">
        <f>'Norm-coeff'!$C$14+$AX114*'Norm-coeff'!$D$14+$AY114*'Norm-coeff'!$E$14+$AZ114*'Norm-coeff'!$F$14+$BA114*'Norm-coeff'!$G$14+$BB114*'Norm-coeff'!$H$14+$BC114*'Norm-coeff'!$I$14+$BD114*'Norm-coeff'!$J$14+$BE114*'Norm-coeff'!$K$14+$BF114*'Norm-coeff'!$L$14+$BG114*'Norm-coeff'!$M$14+$BH114*'Norm-coeff'!$N$14+$BI114*'Norm-coeff'!$O$14</f>
        <v>4.2526983164477103</v>
      </c>
      <c r="CC114" s="54">
        <f t="shared" si="491"/>
        <v>0</v>
      </c>
      <c r="CG114" s="54">
        <f t="shared" si="367"/>
        <v>0</v>
      </c>
      <c r="CH114" s="54">
        <f t="shared" si="345"/>
        <v>0</v>
      </c>
      <c r="CI114" s="54">
        <f t="shared" si="368"/>
        <v>0</v>
      </c>
      <c r="CJ114" s="56">
        <f t="shared" si="369"/>
        <v>0</v>
      </c>
      <c r="CK114" s="54">
        <f t="shared" si="370"/>
        <v>0</v>
      </c>
      <c r="CL114" s="54">
        <f t="shared" si="371"/>
        <v>0</v>
      </c>
      <c r="CM114" s="54">
        <f t="shared" si="372"/>
        <v>0</v>
      </c>
      <c r="CN114" s="54">
        <f t="shared" si="373"/>
        <v>0</v>
      </c>
      <c r="CO114" s="54">
        <f t="shared" si="374"/>
        <v>0</v>
      </c>
      <c r="CP114" s="54">
        <f t="shared" si="375"/>
        <v>0</v>
      </c>
      <c r="CQ114" s="54">
        <f t="shared" si="376"/>
        <v>0</v>
      </c>
      <c r="CR114" s="54">
        <f t="shared" si="377"/>
        <v>0</v>
      </c>
      <c r="CS114" s="54">
        <f t="shared" si="378"/>
        <v>0</v>
      </c>
      <c r="CU114" s="54">
        <f t="shared" si="379"/>
        <v>0</v>
      </c>
      <c r="CV114" s="54">
        <f t="shared" si="380"/>
        <v>0</v>
      </c>
      <c r="CW114" s="54">
        <f t="shared" si="381"/>
        <v>0</v>
      </c>
      <c r="CX114" s="54">
        <f t="shared" si="382"/>
        <v>0</v>
      </c>
      <c r="CZ114" s="54">
        <f t="shared" si="383"/>
        <v>0</v>
      </c>
      <c r="DA114" s="54">
        <f t="shared" si="384"/>
        <v>0</v>
      </c>
      <c r="DB114" s="54">
        <f t="shared" si="385"/>
        <v>0</v>
      </c>
      <c r="DC114" s="54">
        <f t="shared" si="386"/>
        <v>0</v>
      </c>
      <c r="DD114" s="54">
        <f t="shared" si="387"/>
        <v>0</v>
      </c>
      <c r="DE114" s="54">
        <f t="shared" si="388"/>
        <v>0</v>
      </c>
      <c r="DF114" s="54">
        <f t="shared" si="389"/>
        <v>0</v>
      </c>
      <c r="DG114" s="54">
        <f t="shared" si="390"/>
        <v>2</v>
      </c>
      <c r="DH114" s="71">
        <f t="shared" si="391"/>
        <v>0</v>
      </c>
      <c r="DI114" s="71">
        <f t="shared" si="392"/>
        <v>0</v>
      </c>
      <c r="DJ114" s="54">
        <f t="shared" si="393"/>
        <v>0</v>
      </c>
      <c r="DK114" s="54">
        <f t="shared" si="394"/>
        <v>2</v>
      </c>
      <c r="DL114" s="4">
        <f t="shared" si="319"/>
        <v>0</v>
      </c>
      <c r="DM114" s="3">
        <f t="shared" si="395"/>
        <v>0</v>
      </c>
      <c r="DN114" s="3">
        <f t="shared" si="396"/>
        <v>0</v>
      </c>
      <c r="DO114" s="4" t="e">
        <f t="shared" si="397"/>
        <v>#DIV/0!</v>
      </c>
      <c r="DP114" s="57"/>
      <c r="DQ114" s="57"/>
      <c r="DR114" s="56">
        <f t="shared" si="320"/>
        <v>2</v>
      </c>
      <c r="DS114" s="56">
        <f t="shared" si="321"/>
        <v>0</v>
      </c>
      <c r="DT114" s="38">
        <f t="shared" si="322"/>
        <v>0</v>
      </c>
      <c r="DU114" s="38">
        <f t="shared" si="398"/>
        <v>2</v>
      </c>
      <c r="DV114" s="38">
        <f t="shared" si="323"/>
        <v>0</v>
      </c>
      <c r="DW114" s="39">
        <f t="shared" si="324"/>
        <v>0</v>
      </c>
      <c r="DX114" s="39">
        <f t="shared" si="325"/>
        <v>0</v>
      </c>
      <c r="DY114" s="39">
        <f t="shared" si="326"/>
        <v>0</v>
      </c>
      <c r="DZ114" s="39">
        <f t="shared" si="327"/>
        <v>0</v>
      </c>
      <c r="EA114" s="39">
        <f t="shared" si="328"/>
        <v>0</v>
      </c>
      <c r="EB114" s="37" t="e">
        <f t="shared" si="399"/>
        <v>#DIV/0!</v>
      </c>
      <c r="EC114" s="37" t="e">
        <f t="shared" si="400"/>
        <v>#DIV/0!</v>
      </c>
      <c r="ED114" s="37" t="e">
        <f t="shared" si="401"/>
        <v>#DIV/0!</v>
      </c>
      <c r="EE114" s="37" t="e">
        <f t="shared" si="402"/>
        <v>#DIV/0!</v>
      </c>
      <c r="EF114" s="39" t="e">
        <f t="shared" si="403"/>
        <v>#DIV/0!</v>
      </c>
      <c r="EG114" s="37" t="e">
        <f t="shared" si="404"/>
        <v>#DIV/0!</v>
      </c>
      <c r="EH114" s="37" t="e">
        <f t="shared" si="405"/>
        <v>#DIV/0!</v>
      </c>
      <c r="EI114" s="11" t="b">
        <f t="shared" si="406"/>
        <v>1</v>
      </c>
      <c r="EJ114" s="11" t="b">
        <f t="shared" si="407"/>
        <v>0</v>
      </c>
      <c r="EK114" s="39" t="e">
        <f t="shared" si="408"/>
        <v>#DIV/0!</v>
      </c>
      <c r="EL114" s="39" t="e">
        <f t="shared" si="409"/>
        <v>#DIV/0!</v>
      </c>
      <c r="EM114" s="39" t="e">
        <f t="shared" si="410"/>
        <v>#DIV/0!</v>
      </c>
      <c r="EN114" s="39" t="e">
        <f t="shared" si="411"/>
        <v>#DIV/0!</v>
      </c>
      <c r="EO114" s="39" t="e">
        <f t="shared" si="412"/>
        <v>#DIV/0!</v>
      </c>
      <c r="EP114" s="39" t="e">
        <f t="shared" si="413"/>
        <v>#DIV/0!</v>
      </c>
      <c r="EQ114" s="39" t="e">
        <f t="shared" si="414"/>
        <v>#DIV/0!</v>
      </c>
      <c r="ER114" s="39" t="e">
        <f t="shared" si="415"/>
        <v>#DIV/0!</v>
      </c>
      <c r="ES114" s="58" t="str">
        <f t="shared" si="416"/>
        <v>(OH,F,Cl)-dominate amphibole</v>
      </c>
      <c r="ET114" s="58" t="e">
        <f t="shared" si="417"/>
        <v>#N/A</v>
      </c>
      <c r="EU114" s="56">
        <f t="shared" si="329"/>
        <v>0</v>
      </c>
      <c r="EV114" s="56">
        <f t="shared" si="330"/>
        <v>0</v>
      </c>
      <c r="EW114" s="56">
        <f t="shared" si="331"/>
        <v>0</v>
      </c>
      <c r="EX114" s="56">
        <f t="shared" si="332"/>
        <v>0</v>
      </c>
      <c r="EY114" s="56">
        <f t="shared" si="333"/>
        <v>0</v>
      </c>
      <c r="EZ114" s="56">
        <f t="shared" si="334"/>
        <v>0</v>
      </c>
      <c r="FA114" s="39">
        <f t="shared" si="335"/>
        <v>0</v>
      </c>
      <c r="FB114" s="39">
        <f t="shared" si="336"/>
        <v>0</v>
      </c>
      <c r="FC114" s="54">
        <f t="shared" si="337"/>
        <v>0</v>
      </c>
      <c r="FD114" s="54">
        <f t="shared" si="338"/>
        <v>0</v>
      </c>
      <c r="FE114" s="39">
        <f t="shared" si="339"/>
        <v>0</v>
      </c>
      <c r="FF114" s="54">
        <f t="shared" si="340"/>
        <v>0</v>
      </c>
      <c r="FG114" s="39">
        <f t="shared" si="341"/>
        <v>0</v>
      </c>
      <c r="FH114" s="39">
        <f t="shared" si="418"/>
        <v>0</v>
      </c>
      <c r="FI114" s="39">
        <f t="shared" si="419"/>
        <v>0</v>
      </c>
      <c r="FJ114" s="39">
        <f t="shared" si="420"/>
        <v>0</v>
      </c>
      <c r="FK114" s="39" t="e">
        <f t="shared" si="421"/>
        <v>#DIV/0!</v>
      </c>
      <c r="FL114" s="39" t="e">
        <f t="shared" si="422"/>
        <v>#DIV/0!</v>
      </c>
      <c r="FM114" s="39" t="e">
        <f t="shared" si="423"/>
        <v>#DIV/0!</v>
      </c>
      <c r="FN114" s="39">
        <f t="shared" si="424"/>
        <v>1</v>
      </c>
      <c r="FO114" s="39">
        <f t="shared" si="342"/>
        <v>0</v>
      </c>
      <c r="FP114" s="39">
        <f t="shared" si="343"/>
        <v>0</v>
      </c>
      <c r="FQ114" s="39">
        <f t="shared" si="344"/>
        <v>0</v>
      </c>
      <c r="FR114" s="39">
        <f t="shared" si="425"/>
        <v>0</v>
      </c>
      <c r="FS114" s="39">
        <f t="shared" si="426"/>
        <v>0</v>
      </c>
      <c r="FU114" s="39" t="e">
        <f t="shared" si="427"/>
        <v>#DIV/0!</v>
      </c>
      <c r="FV114" s="39" t="e">
        <f t="shared" si="428"/>
        <v>#DIV/0!</v>
      </c>
      <c r="FW114" s="39" t="e">
        <f t="shared" si="429"/>
        <v>#DIV/0!</v>
      </c>
      <c r="FY114" s="39" t="e">
        <f t="shared" si="430"/>
        <v>#DIV/0!</v>
      </c>
      <c r="FZ114" s="39" t="e">
        <f t="shared" si="431"/>
        <v>#DIV/0!</v>
      </c>
      <c r="GA114" s="39" t="e">
        <f t="shared" si="432"/>
        <v>#DIV/0!</v>
      </c>
      <c r="GB114" s="39" t="e">
        <f t="shared" si="433"/>
        <v>#DIV/0!</v>
      </c>
      <c r="GC114" s="39" t="e">
        <f t="shared" si="434"/>
        <v>#DIV/0!</v>
      </c>
      <c r="GD114" s="39" t="e">
        <f t="shared" si="435"/>
        <v>#DIV/0!</v>
      </c>
      <c r="GE114" s="39" t="e">
        <f t="shared" si="436"/>
        <v>#DIV/0!</v>
      </c>
      <c r="GF114" s="39" t="e">
        <f t="shared" si="437"/>
        <v>#DIV/0!</v>
      </c>
      <c r="GG114" s="39" t="e">
        <f t="shared" si="438"/>
        <v>#DIV/0!</v>
      </c>
      <c r="GH114" s="39" t="e">
        <f t="shared" si="439"/>
        <v>#DIV/0!</v>
      </c>
      <c r="GI114" s="39"/>
      <c r="GJ114" s="39" t="e">
        <f t="shared" si="440"/>
        <v>#DIV/0!</v>
      </c>
      <c r="GK114" s="39" t="e">
        <f t="shared" si="441"/>
        <v>#DIV/0!</v>
      </c>
      <c r="GL114" s="39" t="e">
        <f t="shared" si="442"/>
        <v>#DIV/0!</v>
      </c>
      <c r="GM114" s="39" t="e">
        <f t="shared" si="443"/>
        <v>#DIV/0!</v>
      </c>
      <c r="GN114" s="39" t="e">
        <f t="shared" si="444"/>
        <v>#DIV/0!</v>
      </c>
      <c r="GO114" s="57"/>
      <c r="GP114" s="57" t="e">
        <f t="shared" si="445"/>
        <v>#DIV/0!</v>
      </c>
      <c r="GQ114" s="59" t="e">
        <f t="shared" si="446"/>
        <v>#DIV/0!</v>
      </c>
      <c r="GR114" s="41" t="e">
        <f t="shared" si="447"/>
        <v>#DIV/0!</v>
      </c>
      <c r="GS114" s="57" t="e">
        <f t="shared" si="448"/>
        <v>#DIV/0!</v>
      </c>
      <c r="GT114" s="57" t="e">
        <f t="shared" si="449"/>
        <v>#DIV/0!</v>
      </c>
      <c r="GU114" s="57" t="e">
        <f t="shared" si="450"/>
        <v>#DIV/0!</v>
      </c>
      <c r="GV114" s="57"/>
      <c r="GW114" s="42" t="e">
        <f t="shared" si="451"/>
        <v>#DIV/0!</v>
      </c>
      <c r="GX114" s="42" t="e">
        <f t="shared" si="452"/>
        <v>#DIV/0!</v>
      </c>
      <c r="GY114" s="42" t="e">
        <f t="shared" si="453"/>
        <v>#DIV/0!</v>
      </c>
      <c r="GZ114" s="57"/>
      <c r="HA114" s="2" t="e">
        <f t="shared" si="454"/>
        <v>#DIV/0!</v>
      </c>
      <c r="HB114" s="2" t="e">
        <f t="shared" si="455"/>
        <v>#DIV/0!</v>
      </c>
      <c r="HC114" s="2" t="e">
        <f t="shared" si="456"/>
        <v>#DIV/0!</v>
      </c>
      <c r="HD114" s="2" t="e">
        <f t="shared" si="457"/>
        <v>#DIV/0!</v>
      </c>
      <c r="HE114" s="2" t="e">
        <f t="shared" si="458"/>
        <v>#DIV/0!</v>
      </c>
      <c r="HF114" s="2" t="e">
        <f t="shared" si="459"/>
        <v>#DIV/0!</v>
      </c>
      <c r="HG114" s="2" t="e">
        <f t="shared" si="460"/>
        <v>#DIV/0!</v>
      </c>
      <c r="HH114" s="2" t="e">
        <f t="shared" si="461"/>
        <v>#DIV/0!</v>
      </c>
      <c r="HI114" s="2" t="e">
        <f t="shared" si="462"/>
        <v>#DIV/0!</v>
      </c>
      <c r="HJ114" s="11" t="e">
        <f t="shared" si="463"/>
        <v>#DIV/0!</v>
      </c>
      <c r="HK114" s="60" t="e">
        <f t="shared" si="464"/>
        <v>#DIV/0!</v>
      </c>
      <c r="HL114" s="57"/>
      <c r="HM114" s="57" t="e">
        <f t="shared" si="465"/>
        <v>#DIV/0!</v>
      </c>
      <c r="HN114" s="57" t="e">
        <f t="shared" si="466"/>
        <v>#DIV/0!</v>
      </c>
      <c r="HO114" s="57" t="e">
        <f t="shared" si="467"/>
        <v>#DIV/0!</v>
      </c>
      <c r="HP114" s="57" t="e">
        <f t="shared" si="468"/>
        <v>#DIV/0!</v>
      </c>
      <c r="HQ114" s="57" t="e">
        <f t="shared" si="469"/>
        <v>#DIV/0!</v>
      </c>
      <c r="HR114" s="57"/>
      <c r="HS114" s="57" t="e">
        <f t="shared" si="470"/>
        <v>#DIV/0!</v>
      </c>
      <c r="HT114" s="57" t="e">
        <f t="shared" si="471"/>
        <v>#DIV/0!</v>
      </c>
      <c r="HU114" s="57" t="e">
        <f t="shared" si="472"/>
        <v>#DIV/0!</v>
      </c>
      <c r="HV114" s="57" t="e">
        <f t="shared" si="473"/>
        <v>#DIV/0!</v>
      </c>
      <c r="HW114" s="57" t="e">
        <f t="shared" si="474"/>
        <v>#DIV/0!</v>
      </c>
      <c r="HX114" s="57"/>
      <c r="HY114" s="57" t="e">
        <f t="shared" si="475"/>
        <v>#DIV/0!</v>
      </c>
      <c r="HZ114" s="57" t="e">
        <f t="shared" si="476"/>
        <v>#DIV/0!</v>
      </c>
      <c r="IA114" s="57"/>
      <c r="IB114" s="61">
        <f t="shared" si="477"/>
        <v>0</v>
      </c>
      <c r="IC114" s="57" t="str">
        <f t="shared" si="478"/>
        <v/>
      </c>
      <c r="ID114" s="42"/>
      <c r="IE114" s="2" t="str">
        <f t="shared" si="479"/>
        <v/>
      </c>
      <c r="IF114" s="60" t="e">
        <f t="shared" si="480"/>
        <v>#DIV/0!</v>
      </c>
      <c r="IG114" s="60" t="str">
        <f t="shared" si="481"/>
        <v/>
      </c>
      <c r="IH114" s="60" t="str">
        <f t="shared" si="482"/>
        <v>zinco-</v>
      </c>
      <c r="II114" s="60" t="str">
        <f t="shared" si="483"/>
        <v>mangano-</v>
      </c>
      <c r="IJ114" s="60" t="e">
        <f t="shared" si="484"/>
        <v>#DIV/0!</v>
      </c>
      <c r="IK114" s="60" t="e">
        <f t="shared" si="485"/>
        <v>#DIV/0!</v>
      </c>
      <c r="IL114" s="60" t="e">
        <f t="shared" si="486"/>
        <v>#DIV/0!</v>
      </c>
      <c r="IM114" s="60" t="e">
        <f t="shared" si="487"/>
        <v>#DIV/0!</v>
      </c>
      <c r="IN114" s="60" t="str">
        <f t="shared" si="488"/>
        <v/>
      </c>
      <c r="IO114" s="60" t="str">
        <f t="shared" si="489"/>
        <v/>
      </c>
      <c r="IP114" s="57"/>
      <c r="IQ114" s="57" t="str">
        <f t="shared" si="490"/>
        <v>ERROR!!</v>
      </c>
    </row>
    <row r="115" spans="24:251">
      <c r="X115" s="29">
        <f t="shared" si="346"/>
        <v>0</v>
      </c>
      <c r="Y115" s="29">
        <f t="shared" si="347"/>
        <v>0</v>
      </c>
      <c r="Z115" s="29" t="e">
        <f t="shared" si="348"/>
        <v>#DIV/0!</v>
      </c>
      <c r="AA115" s="29" t="e">
        <f t="shared" si="349"/>
        <v>#DIV/0!</v>
      </c>
      <c r="AB115" s="29" t="e">
        <f t="shared" si="350"/>
        <v>#DIV/0!</v>
      </c>
      <c r="AC115" s="29" t="e">
        <f t="shared" si="351"/>
        <v>#DIV/0!</v>
      </c>
      <c r="AF115" s="23">
        <v>60.084299999999999</v>
      </c>
      <c r="AG115" s="23">
        <v>79.878799999999998</v>
      </c>
      <c r="AH115" s="23">
        <v>101.96120000000001</v>
      </c>
      <c r="AI115" s="23">
        <v>151.99039999999999</v>
      </c>
      <c r="AJ115" s="23">
        <v>159.69</v>
      </c>
      <c r="AK115" s="23">
        <v>71.846400000000003</v>
      </c>
      <c r="AL115" s="23">
        <v>70.9375</v>
      </c>
      <c r="AM115" s="23">
        <v>40.304400000000001</v>
      </c>
      <c r="AN115" s="23">
        <v>56.077399999999997</v>
      </c>
      <c r="AO115" s="23">
        <v>61.978999999999999</v>
      </c>
      <c r="AP115" s="23">
        <v>94.195999999999998</v>
      </c>
      <c r="AQ115" s="23">
        <v>18.998000000000001</v>
      </c>
      <c r="AR115" s="23">
        <v>35.450000000000003</v>
      </c>
      <c r="AS115" s="23">
        <v>29.88</v>
      </c>
      <c r="AT115" s="23">
        <v>74.691999999999993</v>
      </c>
      <c r="AU115" s="23">
        <v>81.39</v>
      </c>
      <c r="AX115" s="54">
        <f t="shared" si="352"/>
        <v>0</v>
      </c>
      <c r="AY115" s="54">
        <f t="shared" si="353"/>
        <v>0</v>
      </c>
      <c r="AZ115" s="54">
        <f t="shared" si="354"/>
        <v>0</v>
      </c>
      <c r="BA115" s="54">
        <f t="shared" si="355"/>
        <v>0</v>
      </c>
      <c r="BB115" s="54">
        <f t="shared" si="356"/>
        <v>0</v>
      </c>
      <c r="BC115" s="54">
        <f t="shared" si="357"/>
        <v>0</v>
      </c>
      <c r="BD115" s="54">
        <f t="shared" si="358"/>
        <v>0</v>
      </c>
      <c r="BE115" s="54">
        <f t="shared" si="359"/>
        <v>0</v>
      </c>
      <c r="BF115" s="54">
        <f t="shared" si="360"/>
        <v>0</v>
      </c>
      <c r="BG115" s="54">
        <f t="shared" si="361"/>
        <v>0</v>
      </c>
      <c r="BH115" s="54">
        <f t="shared" si="362"/>
        <v>0</v>
      </c>
      <c r="BI115" s="54">
        <f t="shared" si="363"/>
        <v>0</v>
      </c>
      <c r="BJ115" s="54">
        <f t="shared" si="364"/>
        <v>0</v>
      </c>
      <c r="BK115" s="54">
        <f t="shared" si="365"/>
        <v>0</v>
      </c>
      <c r="BL115" s="54">
        <f t="shared" si="366"/>
        <v>0</v>
      </c>
      <c r="BM115" s="42"/>
      <c r="BO115" s="54">
        <f>'Norm-coeff'!$C$2+$AX115*'Norm-coeff'!$D$2+$AY115*'Norm-coeff'!$E$2+$AZ115*'Norm-coeff'!$F$2+$BA115*'Norm-coeff'!$G$2+$BB115*'Norm-coeff'!$H$2+$BC115*'Norm-coeff'!$I$2+$BD115*'Norm-coeff'!$J$2+$BE115*'Norm-coeff'!$K$2+$BF115*'Norm-coeff'!$L$2+$BG115*'Norm-coeff'!$M$2+$BH115*'Norm-coeff'!$N$2+$BI115*'Norm-coeff'!$O$2</f>
        <v>5.4045421474420303</v>
      </c>
      <c r="BP115" s="54">
        <f>'Norm-coeff'!$C$3+$AX115*'Norm-coeff'!$D$3+$AY115*'Norm-coeff'!$E$3+$AZ115*'Norm-coeff'!$F$3+$BA115*'Norm-coeff'!$G$3+$BB115*'Norm-coeff'!$H$3+$BC115*'Norm-coeff'!$I$3+$BD115*'Norm-coeff'!$J$3+$BE115*'Norm-coeff'!$K$3+$BF115*'Norm-coeff'!$L$3+$BG115*'Norm-coeff'!$M$3+$BH115*'Norm-coeff'!$N$3+$BI115*'Norm-coeff'!$O$3</f>
        <v>3.15319116612705</v>
      </c>
      <c r="BQ115" s="54">
        <f>'Norm-coeff'!$C$4+$AX115*'Norm-coeff'!$D$4+$AY115*'Norm-coeff'!$E$4+$AZ115*'Norm-coeff'!$F$4+$BA115*'Norm-coeff'!$G$4+$BB115*'Norm-coeff'!$H$4+$BC115*'Norm-coeff'!$I$4+$BD115*'Norm-coeff'!$J$4+$BE115*'Norm-coeff'!$K$4+$BF115*'Norm-coeff'!$L$4+$BG115*'Norm-coeff'!$M$4+$BH115*'Norm-coeff'!$N$4+$BI115*'Norm-coeff'!$O$4</f>
        <v>1.42115649462768</v>
      </c>
      <c r="BR115" s="54">
        <f>'Norm-coeff'!$C$5+$AX115*'Norm-coeff'!$D$5+$AY115*'Norm-coeff'!$E$5+$AZ115*'Norm-coeff'!$F$5+$BA115*'Norm-coeff'!$G$5+$BB115*'Norm-coeff'!$H$5+$BC115*'Norm-coeff'!$I$5+$BD115*'Norm-coeff'!$J$5+$BE115*'Norm-coeff'!$K$5+$BF115*'Norm-coeff'!$L$5+$BG115*'Norm-coeff'!$M$5+$BH115*'Norm-coeff'!$N$5+$BI115*'Norm-coeff'!$O$5</f>
        <v>1.0553329241296201</v>
      </c>
      <c r="BS115" s="54">
        <f>'Norm-coeff'!$C$6+$AX115*'Norm-coeff'!$D$6+$AY115*'Norm-coeff'!$E$6+$AZ115*'Norm-coeff'!$F$6+$BA115*'Norm-coeff'!$G$6+$BB115*'Norm-coeff'!$H$6+$BC115*'Norm-coeff'!$I$6+$BD115*'Norm-coeff'!$J$6+$BE115*'Norm-coeff'!$K$6+$BF115*'Norm-coeff'!$L$6+$BG115*'Norm-coeff'!$M$6+$BH115*'Norm-coeff'!$N$6+$BI115*'Norm-coeff'!$O$6</f>
        <v>-1.48700885495103E-2</v>
      </c>
      <c r="BT115" s="54">
        <f>'Norm-coeff'!$C$7+$AX115*'Norm-coeff'!$D$7+$AY115*'Norm-coeff'!$E$7+$AZ115*'Norm-coeff'!$F$7+$BA115*'Norm-coeff'!$G$7+$BB115*'Norm-coeff'!$H$7+$BC115*'Norm-coeff'!$I$7+$BD115*'Norm-coeff'!$J$7+$BE115*'Norm-coeff'!$K$7+$BF115*'Norm-coeff'!$L$7+$BG115*'Norm-coeff'!$M$7+$BH115*'Norm-coeff'!$N$7+$BI115*'Norm-coeff'!$O$7</f>
        <v>2.0907583608832998</v>
      </c>
      <c r="BU115" s="54">
        <f>'Norm-coeff'!$C$8+$AX115*'Norm-coeff'!$D$8+$AY115*'Norm-coeff'!$E$8+$AZ115*'Norm-coeff'!$F$8+$BA115*'Norm-coeff'!$G$8+$BB115*'Norm-coeff'!$H$8+$BC115*'Norm-coeff'!$I$8+$BD115*'Norm-coeff'!$J$8+$BE115*'Norm-coeff'!$K$8+$BF115*'Norm-coeff'!$L$8+$BG115*'Norm-coeff'!$M$8+$BH115*'Norm-coeff'!$N$8+$BI115*'Norm-coeff'!$O$8</f>
        <v>0.65894159836244504</v>
      </c>
      <c r="BV115" s="54">
        <f>'Norm-coeff'!$C$9+$AX115*'Norm-coeff'!$D$9+$AY115*'Norm-coeff'!$E$9+$AZ115*'Norm-coeff'!$F$9+$BA115*'Norm-coeff'!$G$9+$BB115*'Norm-coeff'!$H$9+$BC115*'Norm-coeff'!$I$9+$BD115*'Norm-coeff'!$J$9+$BE115*'Norm-coeff'!$K$9+$BF115*'Norm-coeff'!$L$9+$BG115*'Norm-coeff'!$M$9+$BH115*'Norm-coeff'!$N$9+$BI115*'Norm-coeff'!$O$9</f>
        <v>1.48961085014701</v>
      </c>
      <c r="BW115" s="54">
        <f>'Norm-coeff'!$C$10+$AX115*'Norm-coeff'!$D$10+$AY115*'Norm-coeff'!$E$10+$AZ115*'Norm-coeff'!$F$10+$BA115*'Norm-coeff'!$G$10+$BB115*'Norm-coeff'!$H$10+$BC115*'Norm-coeff'!$I$10+$BD115*'Norm-coeff'!$J$10+$BE115*'Norm-coeff'!$K$10+$BF115*'Norm-coeff'!$L$10+$BG115*'Norm-coeff'!$M$10+$BH115*'Norm-coeff'!$N$10+$BI115*'Norm-coeff'!$O$10</f>
        <v>1.42058735749591</v>
      </c>
      <c r="BX115" s="54">
        <f>'Norm-coeff'!$C$11+$AX115*'Norm-coeff'!$D$11+$AY115*'Norm-coeff'!$E$11+$AZ115*'Norm-coeff'!$F$11+$BA115*'Norm-coeff'!$G$11+$BB115*'Norm-coeff'!$H$11+$BC115*'Norm-coeff'!$I$11+$BD115*'Norm-coeff'!$J$11+$BE115*'Norm-coeff'!$K$11+$BF115*'Norm-coeff'!$L$11+$BG115*'Norm-coeff'!$M$11+$BH115*'Norm-coeff'!$N$11+$BI115*'Norm-coeff'!$O$11</f>
        <v>0.221233014421479</v>
      </c>
      <c r="BY115" s="54">
        <f>'Norm-coeff'!$C$12+$AX115*'Norm-coeff'!$D$12+$AY115*'Norm-coeff'!$E$12+$AZ115*'Norm-coeff'!$F$12+$BA115*'Norm-coeff'!$G$12+$BB115*'Norm-coeff'!$H$12+$BC115*'Norm-coeff'!$I$12+$BD115*'Norm-coeff'!$J$12+$BE115*'Norm-coeff'!$K$12+$BF115*'Norm-coeff'!$L$12+$BG115*'Norm-coeff'!$M$12+$BH115*'Norm-coeff'!$N$12+$BI115*'Norm-coeff'!$O$12</f>
        <v>0.283527502056037</v>
      </c>
      <c r="BZ115" s="54">
        <f>'Norm-coeff'!$C$13+$AX115*'Norm-coeff'!$D$13+$AY115*'Norm-coeff'!$E$13+$AZ115*'Norm-coeff'!$F$13+$BA115*'Norm-coeff'!$G$13+$BB115*'Norm-coeff'!$H$13+$BC115*'Norm-coeff'!$I$13+$BD115*'Norm-coeff'!$J$13+$BE115*'Norm-coeff'!$K$13+$BF115*'Norm-coeff'!$L$13+$BG115*'Norm-coeff'!$M$13+$BH115*'Norm-coeff'!$N$13+$BI115*'Norm-coeff'!$O$13</f>
        <v>-4.1864930554451202E-2</v>
      </c>
      <c r="CA115" s="54">
        <f>'Norm-coeff'!$C$14+$AX115*'Norm-coeff'!$D$14+$AY115*'Norm-coeff'!$E$14+$AZ115*'Norm-coeff'!$F$14+$BA115*'Norm-coeff'!$G$14+$BB115*'Norm-coeff'!$H$14+$BC115*'Norm-coeff'!$I$14+$BD115*'Norm-coeff'!$J$14+$BE115*'Norm-coeff'!$K$14+$BF115*'Norm-coeff'!$L$14+$BG115*'Norm-coeff'!$M$14+$BH115*'Norm-coeff'!$N$14+$BI115*'Norm-coeff'!$O$14</f>
        <v>4.2526983164477103</v>
      </c>
      <c r="CC115" s="54">
        <f t="shared" si="491"/>
        <v>0</v>
      </c>
      <c r="CG115" s="54">
        <f t="shared" si="367"/>
        <v>0</v>
      </c>
      <c r="CH115" s="54">
        <f t="shared" si="345"/>
        <v>0</v>
      </c>
      <c r="CI115" s="54">
        <f t="shared" si="368"/>
        <v>0</v>
      </c>
      <c r="CJ115" s="56">
        <f t="shared" si="369"/>
        <v>0</v>
      </c>
      <c r="CK115" s="54">
        <f t="shared" si="370"/>
        <v>0</v>
      </c>
      <c r="CL115" s="54">
        <f t="shared" si="371"/>
        <v>0</v>
      </c>
      <c r="CM115" s="54">
        <f t="shared" si="372"/>
        <v>0</v>
      </c>
      <c r="CN115" s="54">
        <f t="shared" si="373"/>
        <v>0</v>
      </c>
      <c r="CO115" s="54">
        <f t="shared" si="374"/>
        <v>0</v>
      </c>
      <c r="CP115" s="54">
        <f t="shared" si="375"/>
        <v>0</v>
      </c>
      <c r="CQ115" s="54">
        <f t="shared" si="376"/>
        <v>0</v>
      </c>
      <c r="CR115" s="54">
        <f t="shared" si="377"/>
        <v>0</v>
      </c>
      <c r="CS115" s="54">
        <f t="shared" si="378"/>
        <v>0</v>
      </c>
      <c r="CU115" s="54">
        <f t="shared" si="379"/>
        <v>0</v>
      </c>
      <c r="CV115" s="54">
        <f t="shared" si="380"/>
        <v>0</v>
      </c>
      <c r="CW115" s="54">
        <f t="shared" si="381"/>
        <v>0</v>
      </c>
      <c r="CX115" s="54">
        <f t="shared" si="382"/>
        <v>0</v>
      </c>
      <c r="CZ115" s="54">
        <f t="shared" si="383"/>
        <v>0</v>
      </c>
      <c r="DA115" s="54">
        <f t="shared" si="384"/>
        <v>0</v>
      </c>
      <c r="DB115" s="54">
        <f t="shared" si="385"/>
        <v>0</v>
      </c>
      <c r="DC115" s="54">
        <f t="shared" si="386"/>
        <v>0</v>
      </c>
      <c r="DD115" s="54">
        <f t="shared" si="387"/>
        <v>0</v>
      </c>
      <c r="DE115" s="54">
        <f t="shared" si="388"/>
        <v>0</v>
      </c>
      <c r="DF115" s="54">
        <f t="shared" si="389"/>
        <v>0</v>
      </c>
      <c r="DG115" s="54">
        <f t="shared" si="390"/>
        <v>2</v>
      </c>
      <c r="DH115" s="71">
        <f t="shared" si="391"/>
        <v>0</v>
      </c>
      <c r="DI115" s="71">
        <f t="shared" si="392"/>
        <v>0</v>
      </c>
      <c r="DJ115" s="54">
        <f t="shared" si="393"/>
        <v>0</v>
      </c>
      <c r="DK115" s="54">
        <f t="shared" si="394"/>
        <v>2</v>
      </c>
      <c r="DL115" s="4">
        <f t="shared" si="319"/>
        <v>0</v>
      </c>
      <c r="DM115" s="3">
        <f t="shared" si="395"/>
        <v>0</v>
      </c>
      <c r="DN115" s="3">
        <f t="shared" si="396"/>
        <v>0</v>
      </c>
      <c r="DO115" s="4" t="e">
        <f t="shared" si="397"/>
        <v>#DIV/0!</v>
      </c>
      <c r="DP115" s="57"/>
      <c r="DQ115" s="57"/>
      <c r="DR115" s="56">
        <f t="shared" si="320"/>
        <v>2</v>
      </c>
      <c r="DS115" s="56">
        <f t="shared" si="321"/>
        <v>0</v>
      </c>
      <c r="DT115" s="38">
        <f t="shared" si="322"/>
        <v>0</v>
      </c>
      <c r="DU115" s="38">
        <f t="shared" si="398"/>
        <v>2</v>
      </c>
      <c r="DV115" s="38">
        <f t="shared" si="323"/>
        <v>0</v>
      </c>
      <c r="DW115" s="39">
        <f t="shared" si="324"/>
        <v>0</v>
      </c>
      <c r="DX115" s="39">
        <f t="shared" si="325"/>
        <v>0</v>
      </c>
      <c r="DY115" s="39">
        <f t="shared" si="326"/>
        <v>0</v>
      </c>
      <c r="DZ115" s="39">
        <f t="shared" si="327"/>
        <v>0</v>
      </c>
      <c r="EA115" s="39">
        <f t="shared" si="328"/>
        <v>0</v>
      </c>
      <c r="EB115" s="37" t="e">
        <f t="shared" si="399"/>
        <v>#DIV/0!</v>
      </c>
      <c r="EC115" s="37" t="e">
        <f t="shared" si="400"/>
        <v>#DIV/0!</v>
      </c>
      <c r="ED115" s="37" t="e">
        <f t="shared" si="401"/>
        <v>#DIV/0!</v>
      </c>
      <c r="EE115" s="37" t="e">
        <f t="shared" si="402"/>
        <v>#DIV/0!</v>
      </c>
      <c r="EF115" s="39" t="e">
        <f t="shared" si="403"/>
        <v>#DIV/0!</v>
      </c>
      <c r="EG115" s="37" t="e">
        <f t="shared" si="404"/>
        <v>#DIV/0!</v>
      </c>
      <c r="EH115" s="37" t="e">
        <f t="shared" si="405"/>
        <v>#DIV/0!</v>
      </c>
      <c r="EI115" s="11" t="b">
        <f t="shared" si="406"/>
        <v>1</v>
      </c>
      <c r="EJ115" s="11" t="b">
        <f t="shared" si="407"/>
        <v>0</v>
      </c>
      <c r="EK115" s="39" t="e">
        <f t="shared" si="408"/>
        <v>#DIV/0!</v>
      </c>
      <c r="EL115" s="39" t="e">
        <f t="shared" si="409"/>
        <v>#DIV/0!</v>
      </c>
      <c r="EM115" s="39" t="e">
        <f t="shared" si="410"/>
        <v>#DIV/0!</v>
      </c>
      <c r="EN115" s="39" t="e">
        <f t="shared" si="411"/>
        <v>#DIV/0!</v>
      </c>
      <c r="EO115" s="39" t="e">
        <f t="shared" si="412"/>
        <v>#DIV/0!</v>
      </c>
      <c r="EP115" s="39" t="e">
        <f t="shared" si="413"/>
        <v>#DIV/0!</v>
      </c>
      <c r="EQ115" s="39" t="e">
        <f t="shared" si="414"/>
        <v>#DIV/0!</v>
      </c>
      <c r="ER115" s="39" t="e">
        <f t="shared" si="415"/>
        <v>#DIV/0!</v>
      </c>
      <c r="ES115" s="58" t="str">
        <f t="shared" si="416"/>
        <v>(OH,F,Cl)-dominate amphibole</v>
      </c>
      <c r="ET115" s="58" t="e">
        <f t="shared" si="417"/>
        <v>#N/A</v>
      </c>
      <c r="EU115" s="56">
        <f t="shared" si="329"/>
        <v>0</v>
      </c>
      <c r="EV115" s="56">
        <f t="shared" si="330"/>
        <v>0</v>
      </c>
      <c r="EW115" s="56">
        <f t="shared" si="331"/>
        <v>0</v>
      </c>
      <c r="EX115" s="56">
        <f t="shared" si="332"/>
        <v>0</v>
      </c>
      <c r="EY115" s="56">
        <f t="shared" si="333"/>
        <v>0</v>
      </c>
      <c r="EZ115" s="56">
        <f t="shared" si="334"/>
        <v>0</v>
      </c>
      <c r="FA115" s="39">
        <f t="shared" si="335"/>
        <v>0</v>
      </c>
      <c r="FB115" s="39">
        <f t="shared" si="336"/>
        <v>0</v>
      </c>
      <c r="FC115" s="54">
        <f t="shared" si="337"/>
        <v>0</v>
      </c>
      <c r="FD115" s="54">
        <f t="shared" si="338"/>
        <v>0</v>
      </c>
      <c r="FE115" s="39">
        <f t="shared" si="339"/>
        <v>0</v>
      </c>
      <c r="FF115" s="54">
        <f t="shared" si="340"/>
        <v>0</v>
      </c>
      <c r="FG115" s="39">
        <f t="shared" si="341"/>
        <v>0</v>
      </c>
      <c r="FH115" s="39">
        <f t="shared" si="418"/>
        <v>0</v>
      </c>
      <c r="FI115" s="39">
        <f t="shared" si="419"/>
        <v>0</v>
      </c>
      <c r="FJ115" s="39">
        <f t="shared" si="420"/>
        <v>0</v>
      </c>
      <c r="FK115" s="39" t="e">
        <f t="shared" si="421"/>
        <v>#DIV/0!</v>
      </c>
      <c r="FL115" s="39" t="e">
        <f t="shared" si="422"/>
        <v>#DIV/0!</v>
      </c>
      <c r="FM115" s="39" t="e">
        <f t="shared" si="423"/>
        <v>#DIV/0!</v>
      </c>
      <c r="FN115" s="39">
        <f t="shared" si="424"/>
        <v>1</v>
      </c>
      <c r="FO115" s="39">
        <f t="shared" si="342"/>
        <v>0</v>
      </c>
      <c r="FP115" s="39">
        <f t="shared" si="343"/>
        <v>0</v>
      </c>
      <c r="FQ115" s="39">
        <f t="shared" si="344"/>
        <v>0</v>
      </c>
      <c r="FR115" s="39">
        <f t="shared" si="425"/>
        <v>0</v>
      </c>
      <c r="FS115" s="39">
        <f t="shared" si="426"/>
        <v>0</v>
      </c>
      <c r="FU115" s="39" t="e">
        <f t="shared" si="427"/>
        <v>#DIV/0!</v>
      </c>
      <c r="FV115" s="39" t="e">
        <f t="shared" si="428"/>
        <v>#DIV/0!</v>
      </c>
      <c r="FW115" s="39" t="e">
        <f t="shared" si="429"/>
        <v>#DIV/0!</v>
      </c>
      <c r="FY115" s="39" t="e">
        <f t="shared" si="430"/>
        <v>#DIV/0!</v>
      </c>
      <c r="FZ115" s="39" t="e">
        <f t="shared" si="431"/>
        <v>#DIV/0!</v>
      </c>
      <c r="GA115" s="39" t="e">
        <f t="shared" si="432"/>
        <v>#DIV/0!</v>
      </c>
      <c r="GB115" s="39" t="e">
        <f t="shared" si="433"/>
        <v>#DIV/0!</v>
      </c>
      <c r="GC115" s="39" t="e">
        <f t="shared" si="434"/>
        <v>#DIV/0!</v>
      </c>
      <c r="GD115" s="39" t="e">
        <f t="shared" si="435"/>
        <v>#DIV/0!</v>
      </c>
      <c r="GE115" s="39" t="e">
        <f t="shared" si="436"/>
        <v>#DIV/0!</v>
      </c>
      <c r="GF115" s="39" t="e">
        <f t="shared" si="437"/>
        <v>#DIV/0!</v>
      </c>
      <c r="GG115" s="39" t="e">
        <f t="shared" si="438"/>
        <v>#DIV/0!</v>
      </c>
      <c r="GH115" s="39" t="e">
        <f t="shared" si="439"/>
        <v>#DIV/0!</v>
      </c>
      <c r="GI115" s="39"/>
      <c r="GJ115" s="39" t="e">
        <f t="shared" si="440"/>
        <v>#DIV/0!</v>
      </c>
      <c r="GK115" s="39" t="e">
        <f t="shared" si="441"/>
        <v>#DIV/0!</v>
      </c>
      <c r="GL115" s="39" t="e">
        <f t="shared" si="442"/>
        <v>#DIV/0!</v>
      </c>
      <c r="GM115" s="39" t="e">
        <f t="shared" si="443"/>
        <v>#DIV/0!</v>
      </c>
      <c r="GN115" s="39" t="e">
        <f t="shared" si="444"/>
        <v>#DIV/0!</v>
      </c>
      <c r="GO115" s="57"/>
      <c r="GP115" s="57" t="e">
        <f t="shared" si="445"/>
        <v>#DIV/0!</v>
      </c>
      <c r="GQ115" s="59" t="e">
        <f t="shared" si="446"/>
        <v>#DIV/0!</v>
      </c>
      <c r="GR115" s="41" t="e">
        <f t="shared" si="447"/>
        <v>#DIV/0!</v>
      </c>
      <c r="GS115" s="57" t="e">
        <f t="shared" si="448"/>
        <v>#DIV/0!</v>
      </c>
      <c r="GT115" s="57" t="e">
        <f t="shared" si="449"/>
        <v>#DIV/0!</v>
      </c>
      <c r="GU115" s="57" t="e">
        <f t="shared" si="450"/>
        <v>#DIV/0!</v>
      </c>
      <c r="GV115" s="57"/>
      <c r="GW115" s="42" t="e">
        <f t="shared" si="451"/>
        <v>#DIV/0!</v>
      </c>
      <c r="GX115" s="42" t="e">
        <f t="shared" si="452"/>
        <v>#DIV/0!</v>
      </c>
      <c r="GY115" s="42" t="e">
        <f t="shared" si="453"/>
        <v>#DIV/0!</v>
      </c>
      <c r="GZ115" s="57"/>
      <c r="HA115" s="2" t="e">
        <f t="shared" si="454"/>
        <v>#DIV/0!</v>
      </c>
      <c r="HB115" s="2" t="e">
        <f t="shared" si="455"/>
        <v>#DIV/0!</v>
      </c>
      <c r="HC115" s="2" t="e">
        <f t="shared" si="456"/>
        <v>#DIV/0!</v>
      </c>
      <c r="HD115" s="2" t="e">
        <f t="shared" si="457"/>
        <v>#DIV/0!</v>
      </c>
      <c r="HE115" s="2" t="e">
        <f t="shared" si="458"/>
        <v>#DIV/0!</v>
      </c>
      <c r="HF115" s="2" t="e">
        <f t="shared" si="459"/>
        <v>#DIV/0!</v>
      </c>
      <c r="HG115" s="2" t="e">
        <f t="shared" si="460"/>
        <v>#DIV/0!</v>
      </c>
      <c r="HH115" s="2" t="e">
        <f t="shared" si="461"/>
        <v>#DIV/0!</v>
      </c>
      <c r="HI115" s="2" t="e">
        <f t="shared" si="462"/>
        <v>#DIV/0!</v>
      </c>
      <c r="HJ115" s="11" t="e">
        <f t="shared" si="463"/>
        <v>#DIV/0!</v>
      </c>
      <c r="HK115" s="60" t="e">
        <f t="shared" si="464"/>
        <v>#DIV/0!</v>
      </c>
      <c r="HL115" s="57"/>
      <c r="HM115" s="57" t="e">
        <f t="shared" si="465"/>
        <v>#DIV/0!</v>
      </c>
      <c r="HN115" s="57" t="e">
        <f t="shared" si="466"/>
        <v>#DIV/0!</v>
      </c>
      <c r="HO115" s="57" t="e">
        <f t="shared" si="467"/>
        <v>#DIV/0!</v>
      </c>
      <c r="HP115" s="57" t="e">
        <f t="shared" si="468"/>
        <v>#DIV/0!</v>
      </c>
      <c r="HQ115" s="57" t="e">
        <f t="shared" si="469"/>
        <v>#DIV/0!</v>
      </c>
      <c r="HR115" s="57"/>
      <c r="HS115" s="57" t="e">
        <f t="shared" si="470"/>
        <v>#DIV/0!</v>
      </c>
      <c r="HT115" s="57" t="e">
        <f t="shared" si="471"/>
        <v>#DIV/0!</v>
      </c>
      <c r="HU115" s="57" t="e">
        <f t="shared" si="472"/>
        <v>#DIV/0!</v>
      </c>
      <c r="HV115" s="57" t="e">
        <f t="shared" si="473"/>
        <v>#DIV/0!</v>
      </c>
      <c r="HW115" s="57" t="e">
        <f t="shared" si="474"/>
        <v>#DIV/0!</v>
      </c>
      <c r="HX115" s="57"/>
      <c r="HY115" s="57" t="e">
        <f t="shared" si="475"/>
        <v>#DIV/0!</v>
      </c>
      <c r="HZ115" s="57" t="e">
        <f t="shared" si="476"/>
        <v>#DIV/0!</v>
      </c>
      <c r="IA115" s="57"/>
      <c r="IB115" s="61">
        <f t="shared" si="477"/>
        <v>0</v>
      </c>
      <c r="IC115" s="57" t="str">
        <f t="shared" si="478"/>
        <v/>
      </c>
      <c r="ID115" s="42"/>
      <c r="IE115" s="2" t="str">
        <f t="shared" si="479"/>
        <v/>
      </c>
      <c r="IF115" s="60" t="e">
        <f t="shared" si="480"/>
        <v>#DIV/0!</v>
      </c>
      <c r="IG115" s="60" t="str">
        <f t="shared" si="481"/>
        <v/>
      </c>
      <c r="IH115" s="60" t="str">
        <f t="shared" si="482"/>
        <v>zinco-</v>
      </c>
      <c r="II115" s="60" t="str">
        <f t="shared" si="483"/>
        <v>mangano-</v>
      </c>
      <c r="IJ115" s="60" t="e">
        <f t="shared" si="484"/>
        <v>#DIV/0!</v>
      </c>
      <c r="IK115" s="60" t="e">
        <f t="shared" si="485"/>
        <v>#DIV/0!</v>
      </c>
      <c r="IL115" s="60" t="e">
        <f t="shared" si="486"/>
        <v>#DIV/0!</v>
      </c>
      <c r="IM115" s="60" t="e">
        <f t="shared" si="487"/>
        <v>#DIV/0!</v>
      </c>
      <c r="IN115" s="60" t="str">
        <f t="shared" si="488"/>
        <v/>
      </c>
      <c r="IO115" s="60" t="str">
        <f t="shared" si="489"/>
        <v/>
      </c>
      <c r="IP115" s="57"/>
      <c r="IQ115" s="57" t="str">
        <f t="shared" si="490"/>
        <v>ERROR!!</v>
      </c>
    </row>
    <row r="116" spans="24:251">
      <c r="X116" s="29">
        <f t="shared" si="346"/>
        <v>0</v>
      </c>
      <c r="Y116" s="29">
        <f t="shared" si="347"/>
        <v>0</v>
      </c>
      <c r="Z116" s="29" t="e">
        <f t="shared" si="348"/>
        <v>#DIV/0!</v>
      </c>
      <c r="AA116" s="29" t="e">
        <f t="shared" si="349"/>
        <v>#DIV/0!</v>
      </c>
      <c r="AB116" s="29" t="e">
        <f t="shared" si="350"/>
        <v>#DIV/0!</v>
      </c>
      <c r="AC116" s="29" t="e">
        <f t="shared" si="351"/>
        <v>#DIV/0!</v>
      </c>
      <c r="AF116" s="23">
        <v>60.084299999999999</v>
      </c>
      <c r="AG116" s="23">
        <v>79.878799999999998</v>
      </c>
      <c r="AH116" s="23">
        <v>101.96120000000001</v>
      </c>
      <c r="AI116" s="23">
        <v>151.99039999999999</v>
      </c>
      <c r="AJ116" s="23">
        <v>159.69</v>
      </c>
      <c r="AK116" s="23">
        <v>71.846400000000003</v>
      </c>
      <c r="AL116" s="23">
        <v>70.9375</v>
      </c>
      <c r="AM116" s="23">
        <v>40.304400000000001</v>
      </c>
      <c r="AN116" s="23">
        <v>56.077399999999997</v>
      </c>
      <c r="AO116" s="23">
        <v>61.978999999999999</v>
      </c>
      <c r="AP116" s="23">
        <v>94.195999999999998</v>
      </c>
      <c r="AQ116" s="23">
        <v>18.998000000000001</v>
      </c>
      <c r="AR116" s="23">
        <v>35.450000000000003</v>
      </c>
      <c r="AS116" s="23">
        <v>29.88</v>
      </c>
      <c r="AT116" s="23">
        <v>74.691999999999993</v>
      </c>
      <c r="AU116" s="23">
        <v>81.39</v>
      </c>
      <c r="AX116" s="54">
        <f t="shared" si="352"/>
        <v>0</v>
      </c>
      <c r="AY116" s="54">
        <f t="shared" si="353"/>
        <v>0</v>
      </c>
      <c r="AZ116" s="54">
        <f t="shared" si="354"/>
        <v>0</v>
      </c>
      <c r="BA116" s="54">
        <f t="shared" si="355"/>
        <v>0</v>
      </c>
      <c r="BB116" s="54">
        <f t="shared" si="356"/>
        <v>0</v>
      </c>
      <c r="BC116" s="54">
        <f t="shared" si="357"/>
        <v>0</v>
      </c>
      <c r="BD116" s="54">
        <f t="shared" si="358"/>
        <v>0</v>
      </c>
      <c r="BE116" s="54">
        <f t="shared" si="359"/>
        <v>0</v>
      </c>
      <c r="BF116" s="54">
        <f t="shared" si="360"/>
        <v>0</v>
      </c>
      <c r="BG116" s="54">
        <f t="shared" si="361"/>
        <v>0</v>
      </c>
      <c r="BH116" s="54">
        <f t="shared" si="362"/>
        <v>0</v>
      </c>
      <c r="BI116" s="54">
        <f t="shared" si="363"/>
        <v>0</v>
      </c>
      <c r="BJ116" s="54">
        <f t="shared" si="364"/>
        <v>0</v>
      </c>
      <c r="BK116" s="54">
        <f t="shared" si="365"/>
        <v>0</v>
      </c>
      <c r="BL116" s="54">
        <f t="shared" si="366"/>
        <v>0</v>
      </c>
      <c r="BM116" s="42"/>
      <c r="BO116" s="54">
        <f>'Norm-coeff'!$C$2+$AX116*'Norm-coeff'!$D$2+$AY116*'Norm-coeff'!$E$2+$AZ116*'Norm-coeff'!$F$2+$BA116*'Norm-coeff'!$G$2+$BB116*'Norm-coeff'!$H$2+$BC116*'Norm-coeff'!$I$2+$BD116*'Norm-coeff'!$J$2+$BE116*'Norm-coeff'!$K$2+$BF116*'Norm-coeff'!$L$2+$BG116*'Norm-coeff'!$M$2+$BH116*'Norm-coeff'!$N$2+$BI116*'Norm-coeff'!$O$2</f>
        <v>5.4045421474420303</v>
      </c>
      <c r="BP116" s="54">
        <f>'Norm-coeff'!$C$3+$AX116*'Norm-coeff'!$D$3+$AY116*'Norm-coeff'!$E$3+$AZ116*'Norm-coeff'!$F$3+$BA116*'Norm-coeff'!$G$3+$BB116*'Norm-coeff'!$H$3+$BC116*'Norm-coeff'!$I$3+$BD116*'Norm-coeff'!$J$3+$BE116*'Norm-coeff'!$K$3+$BF116*'Norm-coeff'!$L$3+$BG116*'Norm-coeff'!$M$3+$BH116*'Norm-coeff'!$N$3+$BI116*'Norm-coeff'!$O$3</f>
        <v>3.15319116612705</v>
      </c>
      <c r="BQ116" s="54">
        <f>'Norm-coeff'!$C$4+$AX116*'Norm-coeff'!$D$4+$AY116*'Norm-coeff'!$E$4+$AZ116*'Norm-coeff'!$F$4+$BA116*'Norm-coeff'!$G$4+$BB116*'Norm-coeff'!$H$4+$BC116*'Norm-coeff'!$I$4+$BD116*'Norm-coeff'!$J$4+$BE116*'Norm-coeff'!$K$4+$BF116*'Norm-coeff'!$L$4+$BG116*'Norm-coeff'!$M$4+$BH116*'Norm-coeff'!$N$4+$BI116*'Norm-coeff'!$O$4</f>
        <v>1.42115649462768</v>
      </c>
      <c r="BR116" s="54">
        <f>'Norm-coeff'!$C$5+$AX116*'Norm-coeff'!$D$5+$AY116*'Norm-coeff'!$E$5+$AZ116*'Norm-coeff'!$F$5+$BA116*'Norm-coeff'!$G$5+$BB116*'Norm-coeff'!$H$5+$BC116*'Norm-coeff'!$I$5+$BD116*'Norm-coeff'!$J$5+$BE116*'Norm-coeff'!$K$5+$BF116*'Norm-coeff'!$L$5+$BG116*'Norm-coeff'!$M$5+$BH116*'Norm-coeff'!$N$5+$BI116*'Norm-coeff'!$O$5</f>
        <v>1.0553329241296201</v>
      </c>
      <c r="BS116" s="54">
        <f>'Norm-coeff'!$C$6+$AX116*'Norm-coeff'!$D$6+$AY116*'Norm-coeff'!$E$6+$AZ116*'Norm-coeff'!$F$6+$BA116*'Norm-coeff'!$G$6+$BB116*'Norm-coeff'!$H$6+$BC116*'Norm-coeff'!$I$6+$BD116*'Norm-coeff'!$J$6+$BE116*'Norm-coeff'!$K$6+$BF116*'Norm-coeff'!$L$6+$BG116*'Norm-coeff'!$M$6+$BH116*'Norm-coeff'!$N$6+$BI116*'Norm-coeff'!$O$6</f>
        <v>-1.48700885495103E-2</v>
      </c>
      <c r="BT116" s="54">
        <f>'Norm-coeff'!$C$7+$AX116*'Norm-coeff'!$D$7+$AY116*'Norm-coeff'!$E$7+$AZ116*'Norm-coeff'!$F$7+$BA116*'Norm-coeff'!$G$7+$BB116*'Norm-coeff'!$H$7+$BC116*'Norm-coeff'!$I$7+$BD116*'Norm-coeff'!$J$7+$BE116*'Norm-coeff'!$K$7+$BF116*'Norm-coeff'!$L$7+$BG116*'Norm-coeff'!$M$7+$BH116*'Norm-coeff'!$N$7+$BI116*'Norm-coeff'!$O$7</f>
        <v>2.0907583608832998</v>
      </c>
      <c r="BU116" s="54">
        <f>'Norm-coeff'!$C$8+$AX116*'Norm-coeff'!$D$8+$AY116*'Norm-coeff'!$E$8+$AZ116*'Norm-coeff'!$F$8+$BA116*'Norm-coeff'!$G$8+$BB116*'Norm-coeff'!$H$8+$BC116*'Norm-coeff'!$I$8+$BD116*'Norm-coeff'!$J$8+$BE116*'Norm-coeff'!$K$8+$BF116*'Norm-coeff'!$L$8+$BG116*'Norm-coeff'!$M$8+$BH116*'Norm-coeff'!$N$8+$BI116*'Norm-coeff'!$O$8</f>
        <v>0.65894159836244504</v>
      </c>
      <c r="BV116" s="54">
        <f>'Norm-coeff'!$C$9+$AX116*'Norm-coeff'!$D$9+$AY116*'Norm-coeff'!$E$9+$AZ116*'Norm-coeff'!$F$9+$BA116*'Norm-coeff'!$G$9+$BB116*'Norm-coeff'!$H$9+$BC116*'Norm-coeff'!$I$9+$BD116*'Norm-coeff'!$J$9+$BE116*'Norm-coeff'!$K$9+$BF116*'Norm-coeff'!$L$9+$BG116*'Norm-coeff'!$M$9+$BH116*'Norm-coeff'!$N$9+$BI116*'Norm-coeff'!$O$9</f>
        <v>1.48961085014701</v>
      </c>
      <c r="BW116" s="54">
        <f>'Norm-coeff'!$C$10+$AX116*'Norm-coeff'!$D$10+$AY116*'Norm-coeff'!$E$10+$AZ116*'Norm-coeff'!$F$10+$BA116*'Norm-coeff'!$G$10+$BB116*'Norm-coeff'!$H$10+$BC116*'Norm-coeff'!$I$10+$BD116*'Norm-coeff'!$J$10+$BE116*'Norm-coeff'!$K$10+$BF116*'Norm-coeff'!$L$10+$BG116*'Norm-coeff'!$M$10+$BH116*'Norm-coeff'!$N$10+$BI116*'Norm-coeff'!$O$10</f>
        <v>1.42058735749591</v>
      </c>
      <c r="BX116" s="54">
        <f>'Norm-coeff'!$C$11+$AX116*'Norm-coeff'!$D$11+$AY116*'Norm-coeff'!$E$11+$AZ116*'Norm-coeff'!$F$11+$BA116*'Norm-coeff'!$G$11+$BB116*'Norm-coeff'!$H$11+$BC116*'Norm-coeff'!$I$11+$BD116*'Norm-coeff'!$J$11+$BE116*'Norm-coeff'!$K$11+$BF116*'Norm-coeff'!$L$11+$BG116*'Norm-coeff'!$M$11+$BH116*'Norm-coeff'!$N$11+$BI116*'Norm-coeff'!$O$11</f>
        <v>0.221233014421479</v>
      </c>
      <c r="BY116" s="54">
        <f>'Norm-coeff'!$C$12+$AX116*'Norm-coeff'!$D$12+$AY116*'Norm-coeff'!$E$12+$AZ116*'Norm-coeff'!$F$12+$BA116*'Norm-coeff'!$G$12+$BB116*'Norm-coeff'!$H$12+$BC116*'Norm-coeff'!$I$12+$BD116*'Norm-coeff'!$J$12+$BE116*'Norm-coeff'!$K$12+$BF116*'Norm-coeff'!$L$12+$BG116*'Norm-coeff'!$M$12+$BH116*'Norm-coeff'!$N$12+$BI116*'Norm-coeff'!$O$12</f>
        <v>0.283527502056037</v>
      </c>
      <c r="BZ116" s="54">
        <f>'Norm-coeff'!$C$13+$AX116*'Norm-coeff'!$D$13+$AY116*'Norm-coeff'!$E$13+$AZ116*'Norm-coeff'!$F$13+$BA116*'Norm-coeff'!$G$13+$BB116*'Norm-coeff'!$H$13+$BC116*'Norm-coeff'!$I$13+$BD116*'Norm-coeff'!$J$13+$BE116*'Norm-coeff'!$K$13+$BF116*'Norm-coeff'!$L$13+$BG116*'Norm-coeff'!$M$13+$BH116*'Norm-coeff'!$N$13+$BI116*'Norm-coeff'!$O$13</f>
        <v>-4.1864930554451202E-2</v>
      </c>
      <c r="CA116" s="54">
        <f>'Norm-coeff'!$C$14+$AX116*'Norm-coeff'!$D$14+$AY116*'Norm-coeff'!$E$14+$AZ116*'Norm-coeff'!$F$14+$BA116*'Norm-coeff'!$G$14+$BB116*'Norm-coeff'!$H$14+$BC116*'Norm-coeff'!$I$14+$BD116*'Norm-coeff'!$J$14+$BE116*'Norm-coeff'!$K$14+$BF116*'Norm-coeff'!$L$14+$BG116*'Norm-coeff'!$M$14+$BH116*'Norm-coeff'!$N$14+$BI116*'Norm-coeff'!$O$14</f>
        <v>4.2526983164477103</v>
      </c>
      <c r="CC116" s="54">
        <f t="shared" si="491"/>
        <v>0</v>
      </c>
      <c r="CG116" s="54">
        <f t="shared" si="367"/>
        <v>0</v>
      </c>
      <c r="CH116" s="54">
        <f t="shared" si="345"/>
        <v>0</v>
      </c>
      <c r="CI116" s="54">
        <f t="shared" si="368"/>
        <v>0</v>
      </c>
      <c r="CJ116" s="56">
        <f t="shared" si="369"/>
        <v>0</v>
      </c>
      <c r="CK116" s="54">
        <f t="shared" si="370"/>
        <v>0</v>
      </c>
      <c r="CL116" s="54">
        <f t="shared" si="371"/>
        <v>0</v>
      </c>
      <c r="CM116" s="54">
        <f t="shared" si="372"/>
        <v>0</v>
      </c>
      <c r="CN116" s="54">
        <f t="shared" si="373"/>
        <v>0</v>
      </c>
      <c r="CO116" s="54">
        <f t="shared" si="374"/>
        <v>0</v>
      </c>
      <c r="CP116" s="54">
        <f t="shared" si="375"/>
        <v>0</v>
      </c>
      <c r="CQ116" s="54">
        <f t="shared" si="376"/>
        <v>0</v>
      </c>
      <c r="CR116" s="54">
        <f t="shared" si="377"/>
        <v>0</v>
      </c>
      <c r="CS116" s="54">
        <f t="shared" si="378"/>
        <v>0</v>
      </c>
      <c r="CU116" s="54">
        <f t="shared" si="379"/>
        <v>0</v>
      </c>
      <c r="CV116" s="54">
        <f t="shared" si="380"/>
        <v>0</v>
      </c>
      <c r="CW116" s="54">
        <f t="shared" si="381"/>
        <v>0</v>
      </c>
      <c r="CX116" s="54">
        <f t="shared" si="382"/>
        <v>0</v>
      </c>
      <c r="CZ116" s="54">
        <f t="shared" si="383"/>
        <v>0</v>
      </c>
      <c r="DA116" s="54">
        <f t="shared" si="384"/>
        <v>0</v>
      </c>
      <c r="DB116" s="54">
        <f t="shared" si="385"/>
        <v>0</v>
      </c>
      <c r="DC116" s="54">
        <f t="shared" si="386"/>
        <v>0</v>
      </c>
      <c r="DD116" s="54">
        <f t="shared" si="387"/>
        <v>0</v>
      </c>
      <c r="DE116" s="54">
        <f t="shared" si="388"/>
        <v>0</v>
      </c>
      <c r="DF116" s="54">
        <f t="shared" si="389"/>
        <v>0</v>
      </c>
      <c r="DG116" s="54">
        <f t="shared" si="390"/>
        <v>2</v>
      </c>
      <c r="DH116" s="71">
        <f t="shared" si="391"/>
        <v>0</v>
      </c>
      <c r="DI116" s="71">
        <f t="shared" si="392"/>
        <v>0</v>
      </c>
      <c r="DJ116" s="54">
        <f t="shared" si="393"/>
        <v>0</v>
      </c>
      <c r="DK116" s="54">
        <f t="shared" si="394"/>
        <v>2</v>
      </c>
      <c r="DL116" s="4">
        <f t="shared" si="319"/>
        <v>0</v>
      </c>
      <c r="DM116" s="3">
        <f t="shared" si="395"/>
        <v>0</v>
      </c>
      <c r="DN116" s="3">
        <f t="shared" si="396"/>
        <v>0</v>
      </c>
      <c r="DO116" s="4" t="e">
        <f t="shared" si="397"/>
        <v>#DIV/0!</v>
      </c>
      <c r="DP116" s="57"/>
      <c r="DQ116" s="57"/>
      <c r="DR116" s="56">
        <f t="shared" si="320"/>
        <v>2</v>
      </c>
      <c r="DS116" s="56">
        <f t="shared" si="321"/>
        <v>0</v>
      </c>
      <c r="DT116" s="38">
        <f t="shared" si="322"/>
        <v>0</v>
      </c>
      <c r="DU116" s="38">
        <f t="shared" si="398"/>
        <v>2</v>
      </c>
      <c r="DV116" s="38">
        <f t="shared" si="323"/>
        <v>0</v>
      </c>
      <c r="DW116" s="39">
        <f t="shared" si="324"/>
        <v>0</v>
      </c>
      <c r="DX116" s="39">
        <f t="shared" si="325"/>
        <v>0</v>
      </c>
      <c r="DY116" s="39">
        <f t="shared" si="326"/>
        <v>0</v>
      </c>
      <c r="DZ116" s="39">
        <f t="shared" si="327"/>
        <v>0</v>
      </c>
      <c r="EA116" s="39">
        <f t="shared" si="328"/>
        <v>0</v>
      </c>
      <c r="EB116" s="37" t="e">
        <f t="shared" si="399"/>
        <v>#DIV/0!</v>
      </c>
      <c r="EC116" s="37" t="e">
        <f t="shared" si="400"/>
        <v>#DIV/0!</v>
      </c>
      <c r="ED116" s="37" t="e">
        <f t="shared" si="401"/>
        <v>#DIV/0!</v>
      </c>
      <c r="EE116" s="37" t="e">
        <f t="shared" si="402"/>
        <v>#DIV/0!</v>
      </c>
      <c r="EF116" s="39" t="e">
        <f t="shared" si="403"/>
        <v>#DIV/0!</v>
      </c>
      <c r="EG116" s="37" t="e">
        <f t="shared" si="404"/>
        <v>#DIV/0!</v>
      </c>
      <c r="EH116" s="37" t="e">
        <f t="shared" si="405"/>
        <v>#DIV/0!</v>
      </c>
      <c r="EI116" s="11" t="b">
        <f t="shared" si="406"/>
        <v>1</v>
      </c>
      <c r="EJ116" s="11" t="b">
        <f t="shared" si="407"/>
        <v>0</v>
      </c>
      <c r="EK116" s="39" t="e">
        <f t="shared" si="408"/>
        <v>#DIV/0!</v>
      </c>
      <c r="EL116" s="39" t="e">
        <f t="shared" si="409"/>
        <v>#DIV/0!</v>
      </c>
      <c r="EM116" s="39" t="e">
        <f t="shared" si="410"/>
        <v>#DIV/0!</v>
      </c>
      <c r="EN116" s="39" t="e">
        <f t="shared" si="411"/>
        <v>#DIV/0!</v>
      </c>
      <c r="EO116" s="39" t="e">
        <f t="shared" si="412"/>
        <v>#DIV/0!</v>
      </c>
      <c r="EP116" s="39" t="e">
        <f t="shared" si="413"/>
        <v>#DIV/0!</v>
      </c>
      <c r="EQ116" s="39" t="e">
        <f t="shared" si="414"/>
        <v>#DIV/0!</v>
      </c>
      <c r="ER116" s="39" t="e">
        <f t="shared" si="415"/>
        <v>#DIV/0!</v>
      </c>
      <c r="ES116" s="58" t="str">
        <f t="shared" si="416"/>
        <v>(OH,F,Cl)-dominate amphibole</v>
      </c>
      <c r="ET116" s="58" t="e">
        <f t="shared" si="417"/>
        <v>#N/A</v>
      </c>
      <c r="EU116" s="56">
        <f t="shared" si="329"/>
        <v>0</v>
      </c>
      <c r="EV116" s="56">
        <f t="shared" si="330"/>
        <v>0</v>
      </c>
      <c r="EW116" s="56">
        <f t="shared" si="331"/>
        <v>0</v>
      </c>
      <c r="EX116" s="56">
        <f t="shared" si="332"/>
        <v>0</v>
      </c>
      <c r="EY116" s="56">
        <f t="shared" si="333"/>
        <v>0</v>
      </c>
      <c r="EZ116" s="56">
        <f t="shared" si="334"/>
        <v>0</v>
      </c>
      <c r="FA116" s="39">
        <f t="shared" si="335"/>
        <v>0</v>
      </c>
      <c r="FB116" s="39">
        <f t="shared" si="336"/>
        <v>0</v>
      </c>
      <c r="FC116" s="54">
        <f t="shared" si="337"/>
        <v>0</v>
      </c>
      <c r="FD116" s="54">
        <f t="shared" si="338"/>
        <v>0</v>
      </c>
      <c r="FE116" s="39">
        <f t="shared" si="339"/>
        <v>0</v>
      </c>
      <c r="FF116" s="54">
        <f t="shared" si="340"/>
        <v>0</v>
      </c>
      <c r="FG116" s="39">
        <f t="shared" si="341"/>
        <v>0</v>
      </c>
      <c r="FH116" s="39">
        <f t="shared" si="418"/>
        <v>0</v>
      </c>
      <c r="FI116" s="39">
        <f t="shared" si="419"/>
        <v>0</v>
      </c>
      <c r="FJ116" s="39">
        <f t="shared" si="420"/>
        <v>0</v>
      </c>
      <c r="FK116" s="39" t="e">
        <f t="shared" si="421"/>
        <v>#DIV/0!</v>
      </c>
      <c r="FL116" s="39" t="e">
        <f t="shared" si="422"/>
        <v>#DIV/0!</v>
      </c>
      <c r="FM116" s="39" t="e">
        <f t="shared" si="423"/>
        <v>#DIV/0!</v>
      </c>
      <c r="FN116" s="39">
        <f t="shared" si="424"/>
        <v>1</v>
      </c>
      <c r="FO116" s="39">
        <f t="shared" si="342"/>
        <v>0</v>
      </c>
      <c r="FP116" s="39">
        <f t="shared" si="343"/>
        <v>0</v>
      </c>
      <c r="FQ116" s="39">
        <f t="shared" si="344"/>
        <v>0</v>
      </c>
      <c r="FR116" s="39">
        <f t="shared" si="425"/>
        <v>0</v>
      </c>
      <c r="FS116" s="39">
        <f t="shared" si="426"/>
        <v>0</v>
      </c>
      <c r="FU116" s="39" t="e">
        <f t="shared" si="427"/>
        <v>#DIV/0!</v>
      </c>
      <c r="FV116" s="39" t="e">
        <f t="shared" si="428"/>
        <v>#DIV/0!</v>
      </c>
      <c r="FW116" s="39" t="e">
        <f t="shared" si="429"/>
        <v>#DIV/0!</v>
      </c>
      <c r="FY116" s="39" t="e">
        <f t="shared" si="430"/>
        <v>#DIV/0!</v>
      </c>
      <c r="FZ116" s="39" t="e">
        <f t="shared" si="431"/>
        <v>#DIV/0!</v>
      </c>
      <c r="GA116" s="39" t="e">
        <f t="shared" si="432"/>
        <v>#DIV/0!</v>
      </c>
      <c r="GB116" s="39" t="e">
        <f t="shared" si="433"/>
        <v>#DIV/0!</v>
      </c>
      <c r="GC116" s="39" t="e">
        <f t="shared" si="434"/>
        <v>#DIV/0!</v>
      </c>
      <c r="GD116" s="39" t="e">
        <f t="shared" si="435"/>
        <v>#DIV/0!</v>
      </c>
      <c r="GE116" s="39" t="e">
        <f t="shared" si="436"/>
        <v>#DIV/0!</v>
      </c>
      <c r="GF116" s="39" t="e">
        <f t="shared" si="437"/>
        <v>#DIV/0!</v>
      </c>
      <c r="GG116" s="39" t="e">
        <f t="shared" si="438"/>
        <v>#DIV/0!</v>
      </c>
      <c r="GH116" s="39" t="e">
        <f t="shared" si="439"/>
        <v>#DIV/0!</v>
      </c>
      <c r="GI116" s="39"/>
      <c r="GJ116" s="39" t="e">
        <f t="shared" si="440"/>
        <v>#DIV/0!</v>
      </c>
      <c r="GK116" s="39" t="e">
        <f t="shared" si="441"/>
        <v>#DIV/0!</v>
      </c>
      <c r="GL116" s="39" t="e">
        <f t="shared" si="442"/>
        <v>#DIV/0!</v>
      </c>
      <c r="GM116" s="39" t="e">
        <f t="shared" si="443"/>
        <v>#DIV/0!</v>
      </c>
      <c r="GN116" s="39" t="e">
        <f t="shared" si="444"/>
        <v>#DIV/0!</v>
      </c>
      <c r="GO116" s="57"/>
      <c r="GP116" s="57" t="e">
        <f t="shared" si="445"/>
        <v>#DIV/0!</v>
      </c>
      <c r="GQ116" s="59" t="e">
        <f t="shared" si="446"/>
        <v>#DIV/0!</v>
      </c>
      <c r="GR116" s="41" t="e">
        <f t="shared" si="447"/>
        <v>#DIV/0!</v>
      </c>
      <c r="GS116" s="57" t="e">
        <f t="shared" si="448"/>
        <v>#DIV/0!</v>
      </c>
      <c r="GT116" s="57" t="e">
        <f t="shared" si="449"/>
        <v>#DIV/0!</v>
      </c>
      <c r="GU116" s="57" t="e">
        <f t="shared" si="450"/>
        <v>#DIV/0!</v>
      </c>
      <c r="GV116" s="57"/>
      <c r="GW116" s="42" t="e">
        <f t="shared" si="451"/>
        <v>#DIV/0!</v>
      </c>
      <c r="GX116" s="42" t="e">
        <f t="shared" si="452"/>
        <v>#DIV/0!</v>
      </c>
      <c r="GY116" s="42" t="e">
        <f t="shared" si="453"/>
        <v>#DIV/0!</v>
      </c>
      <c r="GZ116" s="57"/>
      <c r="HA116" s="2" t="e">
        <f t="shared" si="454"/>
        <v>#DIV/0!</v>
      </c>
      <c r="HB116" s="2" t="e">
        <f t="shared" si="455"/>
        <v>#DIV/0!</v>
      </c>
      <c r="HC116" s="2" t="e">
        <f t="shared" si="456"/>
        <v>#DIV/0!</v>
      </c>
      <c r="HD116" s="2" t="e">
        <f t="shared" si="457"/>
        <v>#DIV/0!</v>
      </c>
      <c r="HE116" s="2" t="e">
        <f t="shared" si="458"/>
        <v>#DIV/0!</v>
      </c>
      <c r="HF116" s="2" t="e">
        <f t="shared" si="459"/>
        <v>#DIV/0!</v>
      </c>
      <c r="HG116" s="2" t="e">
        <f t="shared" si="460"/>
        <v>#DIV/0!</v>
      </c>
      <c r="HH116" s="2" t="e">
        <f t="shared" si="461"/>
        <v>#DIV/0!</v>
      </c>
      <c r="HI116" s="2" t="e">
        <f t="shared" si="462"/>
        <v>#DIV/0!</v>
      </c>
      <c r="HJ116" s="11" t="e">
        <f t="shared" si="463"/>
        <v>#DIV/0!</v>
      </c>
      <c r="HK116" s="60" t="e">
        <f t="shared" si="464"/>
        <v>#DIV/0!</v>
      </c>
      <c r="HL116" s="57"/>
      <c r="HM116" s="57" t="e">
        <f t="shared" si="465"/>
        <v>#DIV/0!</v>
      </c>
      <c r="HN116" s="57" t="e">
        <f t="shared" si="466"/>
        <v>#DIV/0!</v>
      </c>
      <c r="HO116" s="57" t="e">
        <f t="shared" si="467"/>
        <v>#DIV/0!</v>
      </c>
      <c r="HP116" s="57" t="e">
        <f t="shared" si="468"/>
        <v>#DIV/0!</v>
      </c>
      <c r="HQ116" s="57" t="e">
        <f t="shared" si="469"/>
        <v>#DIV/0!</v>
      </c>
      <c r="HR116" s="57"/>
      <c r="HS116" s="57" t="e">
        <f t="shared" si="470"/>
        <v>#DIV/0!</v>
      </c>
      <c r="HT116" s="57" t="e">
        <f t="shared" si="471"/>
        <v>#DIV/0!</v>
      </c>
      <c r="HU116" s="57" t="e">
        <f t="shared" si="472"/>
        <v>#DIV/0!</v>
      </c>
      <c r="HV116" s="57" t="e">
        <f t="shared" si="473"/>
        <v>#DIV/0!</v>
      </c>
      <c r="HW116" s="57" t="e">
        <f t="shared" si="474"/>
        <v>#DIV/0!</v>
      </c>
      <c r="HX116" s="57"/>
      <c r="HY116" s="57" t="e">
        <f t="shared" si="475"/>
        <v>#DIV/0!</v>
      </c>
      <c r="HZ116" s="57" t="e">
        <f t="shared" si="476"/>
        <v>#DIV/0!</v>
      </c>
      <c r="IA116" s="57"/>
      <c r="IB116" s="61">
        <f t="shared" si="477"/>
        <v>0</v>
      </c>
      <c r="IC116" s="57" t="str">
        <f t="shared" si="478"/>
        <v/>
      </c>
      <c r="ID116" s="42"/>
      <c r="IE116" s="2" t="str">
        <f t="shared" si="479"/>
        <v/>
      </c>
      <c r="IF116" s="60" t="e">
        <f t="shared" si="480"/>
        <v>#DIV/0!</v>
      </c>
      <c r="IG116" s="60" t="str">
        <f t="shared" si="481"/>
        <v/>
      </c>
      <c r="IH116" s="60" t="str">
        <f t="shared" si="482"/>
        <v>zinco-</v>
      </c>
      <c r="II116" s="60" t="str">
        <f t="shared" si="483"/>
        <v>mangano-</v>
      </c>
      <c r="IJ116" s="60" t="e">
        <f t="shared" si="484"/>
        <v>#DIV/0!</v>
      </c>
      <c r="IK116" s="60" t="e">
        <f t="shared" si="485"/>
        <v>#DIV/0!</v>
      </c>
      <c r="IL116" s="60" t="e">
        <f t="shared" si="486"/>
        <v>#DIV/0!</v>
      </c>
      <c r="IM116" s="60" t="e">
        <f t="shared" si="487"/>
        <v>#DIV/0!</v>
      </c>
      <c r="IN116" s="60" t="str">
        <f t="shared" si="488"/>
        <v/>
      </c>
      <c r="IO116" s="60" t="str">
        <f t="shared" si="489"/>
        <v/>
      </c>
      <c r="IP116" s="57"/>
      <c r="IQ116" s="57" t="str">
        <f t="shared" si="490"/>
        <v>ERROR!!</v>
      </c>
    </row>
    <row r="117" spans="24:251">
      <c r="X117" s="29">
        <f t="shared" si="346"/>
        <v>0</v>
      </c>
      <c r="Y117" s="29">
        <f t="shared" si="347"/>
        <v>0</v>
      </c>
      <c r="Z117" s="29" t="e">
        <f t="shared" si="348"/>
        <v>#DIV/0!</v>
      </c>
      <c r="AA117" s="29" t="e">
        <f t="shared" si="349"/>
        <v>#DIV/0!</v>
      </c>
      <c r="AB117" s="29" t="e">
        <f t="shared" si="350"/>
        <v>#DIV/0!</v>
      </c>
      <c r="AC117" s="29" t="e">
        <f t="shared" si="351"/>
        <v>#DIV/0!</v>
      </c>
      <c r="AF117" s="23">
        <v>60.084299999999999</v>
      </c>
      <c r="AG117" s="23">
        <v>79.878799999999998</v>
      </c>
      <c r="AH117" s="23">
        <v>101.96120000000001</v>
      </c>
      <c r="AI117" s="23">
        <v>151.99039999999999</v>
      </c>
      <c r="AJ117" s="23">
        <v>159.69</v>
      </c>
      <c r="AK117" s="23">
        <v>71.846400000000003</v>
      </c>
      <c r="AL117" s="23">
        <v>70.9375</v>
      </c>
      <c r="AM117" s="23">
        <v>40.304400000000001</v>
      </c>
      <c r="AN117" s="23">
        <v>56.077399999999997</v>
      </c>
      <c r="AO117" s="23">
        <v>61.978999999999999</v>
      </c>
      <c r="AP117" s="23">
        <v>94.195999999999998</v>
      </c>
      <c r="AQ117" s="23">
        <v>18.998000000000001</v>
      </c>
      <c r="AR117" s="23">
        <v>35.450000000000003</v>
      </c>
      <c r="AS117" s="23">
        <v>29.88</v>
      </c>
      <c r="AT117" s="23">
        <v>74.691999999999993</v>
      </c>
      <c r="AU117" s="23">
        <v>81.39</v>
      </c>
      <c r="AX117" s="54">
        <f t="shared" si="352"/>
        <v>0</v>
      </c>
      <c r="AY117" s="54">
        <f t="shared" si="353"/>
        <v>0</v>
      </c>
      <c r="AZ117" s="54">
        <f t="shared" si="354"/>
        <v>0</v>
      </c>
      <c r="BA117" s="54">
        <f t="shared" si="355"/>
        <v>0</v>
      </c>
      <c r="BB117" s="54">
        <f t="shared" si="356"/>
        <v>0</v>
      </c>
      <c r="BC117" s="54">
        <f t="shared" si="357"/>
        <v>0</v>
      </c>
      <c r="BD117" s="54">
        <f t="shared" si="358"/>
        <v>0</v>
      </c>
      <c r="BE117" s="54">
        <f t="shared" si="359"/>
        <v>0</v>
      </c>
      <c r="BF117" s="54">
        <f t="shared" si="360"/>
        <v>0</v>
      </c>
      <c r="BG117" s="54">
        <f t="shared" si="361"/>
        <v>0</v>
      </c>
      <c r="BH117" s="54">
        <f t="shared" si="362"/>
        <v>0</v>
      </c>
      <c r="BI117" s="54">
        <f t="shared" si="363"/>
        <v>0</v>
      </c>
      <c r="BJ117" s="54">
        <f t="shared" si="364"/>
        <v>0</v>
      </c>
      <c r="BK117" s="54">
        <f t="shared" si="365"/>
        <v>0</v>
      </c>
      <c r="BL117" s="54">
        <f t="shared" si="366"/>
        <v>0</v>
      </c>
      <c r="BM117" s="42"/>
      <c r="BO117" s="54">
        <f>'Norm-coeff'!$C$2+$AX117*'Norm-coeff'!$D$2+$AY117*'Norm-coeff'!$E$2+$AZ117*'Norm-coeff'!$F$2+$BA117*'Norm-coeff'!$G$2+$BB117*'Norm-coeff'!$H$2+$BC117*'Norm-coeff'!$I$2+$BD117*'Norm-coeff'!$J$2+$BE117*'Norm-coeff'!$K$2+$BF117*'Norm-coeff'!$L$2+$BG117*'Norm-coeff'!$M$2+$BH117*'Norm-coeff'!$N$2+$BI117*'Norm-coeff'!$O$2</f>
        <v>5.4045421474420303</v>
      </c>
      <c r="BP117" s="54">
        <f>'Norm-coeff'!$C$3+$AX117*'Norm-coeff'!$D$3+$AY117*'Norm-coeff'!$E$3+$AZ117*'Norm-coeff'!$F$3+$BA117*'Norm-coeff'!$G$3+$BB117*'Norm-coeff'!$H$3+$BC117*'Norm-coeff'!$I$3+$BD117*'Norm-coeff'!$J$3+$BE117*'Norm-coeff'!$K$3+$BF117*'Norm-coeff'!$L$3+$BG117*'Norm-coeff'!$M$3+$BH117*'Norm-coeff'!$N$3+$BI117*'Norm-coeff'!$O$3</f>
        <v>3.15319116612705</v>
      </c>
      <c r="BQ117" s="54">
        <f>'Norm-coeff'!$C$4+$AX117*'Norm-coeff'!$D$4+$AY117*'Norm-coeff'!$E$4+$AZ117*'Norm-coeff'!$F$4+$BA117*'Norm-coeff'!$G$4+$BB117*'Norm-coeff'!$H$4+$BC117*'Norm-coeff'!$I$4+$BD117*'Norm-coeff'!$J$4+$BE117*'Norm-coeff'!$K$4+$BF117*'Norm-coeff'!$L$4+$BG117*'Norm-coeff'!$M$4+$BH117*'Norm-coeff'!$N$4+$BI117*'Norm-coeff'!$O$4</f>
        <v>1.42115649462768</v>
      </c>
      <c r="BR117" s="54">
        <f>'Norm-coeff'!$C$5+$AX117*'Norm-coeff'!$D$5+$AY117*'Norm-coeff'!$E$5+$AZ117*'Norm-coeff'!$F$5+$BA117*'Norm-coeff'!$G$5+$BB117*'Norm-coeff'!$H$5+$BC117*'Norm-coeff'!$I$5+$BD117*'Norm-coeff'!$J$5+$BE117*'Norm-coeff'!$K$5+$BF117*'Norm-coeff'!$L$5+$BG117*'Norm-coeff'!$M$5+$BH117*'Norm-coeff'!$N$5+$BI117*'Norm-coeff'!$O$5</f>
        <v>1.0553329241296201</v>
      </c>
      <c r="BS117" s="54">
        <f>'Norm-coeff'!$C$6+$AX117*'Norm-coeff'!$D$6+$AY117*'Norm-coeff'!$E$6+$AZ117*'Norm-coeff'!$F$6+$BA117*'Norm-coeff'!$G$6+$BB117*'Norm-coeff'!$H$6+$BC117*'Norm-coeff'!$I$6+$BD117*'Norm-coeff'!$J$6+$BE117*'Norm-coeff'!$K$6+$BF117*'Norm-coeff'!$L$6+$BG117*'Norm-coeff'!$M$6+$BH117*'Norm-coeff'!$N$6+$BI117*'Norm-coeff'!$O$6</f>
        <v>-1.48700885495103E-2</v>
      </c>
      <c r="BT117" s="54">
        <f>'Norm-coeff'!$C$7+$AX117*'Norm-coeff'!$D$7+$AY117*'Norm-coeff'!$E$7+$AZ117*'Norm-coeff'!$F$7+$BA117*'Norm-coeff'!$G$7+$BB117*'Norm-coeff'!$H$7+$BC117*'Norm-coeff'!$I$7+$BD117*'Norm-coeff'!$J$7+$BE117*'Norm-coeff'!$K$7+$BF117*'Norm-coeff'!$L$7+$BG117*'Norm-coeff'!$M$7+$BH117*'Norm-coeff'!$N$7+$BI117*'Norm-coeff'!$O$7</f>
        <v>2.0907583608832998</v>
      </c>
      <c r="BU117" s="54">
        <f>'Norm-coeff'!$C$8+$AX117*'Norm-coeff'!$D$8+$AY117*'Norm-coeff'!$E$8+$AZ117*'Norm-coeff'!$F$8+$BA117*'Norm-coeff'!$G$8+$BB117*'Norm-coeff'!$H$8+$BC117*'Norm-coeff'!$I$8+$BD117*'Norm-coeff'!$J$8+$BE117*'Norm-coeff'!$K$8+$BF117*'Norm-coeff'!$L$8+$BG117*'Norm-coeff'!$M$8+$BH117*'Norm-coeff'!$N$8+$BI117*'Norm-coeff'!$O$8</f>
        <v>0.65894159836244504</v>
      </c>
      <c r="BV117" s="54">
        <f>'Norm-coeff'!$C$9+$AX117*'Norm-coeff'!$D$9+$AY117*'Norm-coeff'!$E$9+$AZ117*'Norm-coeff'!$F$9+$BA117*'Norm-coeff'!$G$9+$BB117*'Norm-coeff'!$H$9+$BC117*'Norm-coeff'!$I$9+$BD117*'Norm-coeff'!$J$9+$BE117*'Norm-coeff'!$K$9+$BF117*'Norm-coeff'!$L$9+$BG117*'Norm-coeff'!$M$9+$BH117*'Norm-coeff'!$N$9+$BI117*'Norm-coeff'!$O$9</f>
        <v>1.48961085014701</v>
      </c>
      <c r="BW117" s="54">
        <f>'Norm-coeff'!$C$10+$AX117*'Norm-coeff'!$D$10+$AY117*'Norm-coeff'!$E$10+$AZ117*'Norm-coeff'!$F$10+$BA117*'Norm-coeff'!$G$10+$BB117*'Norm-coeff'!$H$10+$BC117*'Norm-coeff'!$I$10+$BD117*'Norm-coeff'!$J$10+$BE117*'Norm-coeff'!$K$10+$BF117*'Norm-coeff'!$L$10+$BG117*'Norm-coeff'!$M$10+$BH117*'Norm-coeff'!$N$10+$BI117*'Norm-coeff'!$O$10</f>
        <v>1.42058735749591</v>
      </c>
      <c r="BX117" s="54">
        <f>'Norm-coeff'!$C$11+$AX117*'Norm-coeff'!$D$11+$AY117*'Norm-coeff'!$E$11+$AZ117*'Norm-coeff'!$F$11+$BA117*'Norm-coeff'!$G$11+$BB117*'Norm-coeff'!$H$11+$BC117*'Norm-coeff'!$I$11+$BD117*'Norm-coeff'!$J$11+$BE117*'Norm-coeff'!$K$11+$BF117*'Norm-coeff'!$L$11+$BG117*'Norm-coeff'!$M$11+$BH117*'Norm-coeff'!$N$11+$BI117*'Norm-coeff'!$O$11</f>
        <v>0.221233014421479</v>
      </c>
      <c r="BY117" s="54">
        <f>'Norm-coeff'!$C$12+$AX117*'Norm-coeff'!$D$12+$AY117*'Norm-coeff'!$E$12+$AZ117*'Norm-coeff'!$F$12+$BA117*'Norm-coeff'!$G$12+$BB117*'Norm-coeff'!$H$12+$BC117*'Norm-coeff'!$I$12+$BD117*'Norm-coeff'!$J$12+$BE117*'Norm-coeff'!$K$12+$BF117*'Norm-coeff'!$L$12+$BG117*'Norm-coeff'!$M$12+$BH117*'Norm-coeff'!$N$12+$BI117*'Norm-coeff'!$O$12</f>
        <v>0.283527502056037</v>
      </c>
      <c r="BZ117" s="54">
        <f>'Norm-coeff'!$C$13+$AX117*'Norm-coeff'!$D$13+$AY117*'Norm-coeff'!$E$13+$AZ117*'Norm-coeff'!$F$13+$BA117*'Norm-coeff'!$G$13+$BB117*'Norm-coeff'!$H$13+$BC117*'Norm-coeff'!$I$13+$BD117*'Norm-coeff'!$J$13+$BE117*'Norm-coeff'!$K$13+$BF117*'Norm-coeff'!$L$13+$BG117*'Norm-coeff'!$M$13+$BH117*'Norm-coeff'!$N$13+$BI117*'Norm-coeff'!$O$13</f>
        <v>-4.1864930554451202E-2</v>
      </c>
      <c r="CA117" s="54">
        <f>'Norm-coeff'!$C$14+$AX117*'Norm-coeff'!$D$14+$AY117*'Norm-coeff'!$E$14+$AZ117*'Norm-coeff'!$F$14+$BA117*'Norm-coeff'!$G$14+$BB117*'Norm-coeff'!$H$14+$BC117*'Norm-coeff'!$I$14+$BD117*'Norm-coeff'!$J$14+$BE117*'Norm-coeff'!$K$14+$BF117*'Norm-coeff'!$L$14+$BG117*'Norm-coeff'!$M$14+$BH117*'Norm-coeff'!$N$14+$BI117*'Norm-coeff'!$O$14</f>
        <v>4.2526983164477103</v>
      </c>
      <c r="CC117" s="54">
        <f t="shared" si="491"/>
        <v>0</v>
      </c>
      <c r="CG117" s="54">
        <f t="shared" si="367"/>
        <v>0</v>
      </c>
      <c r="CH117" s="54">
        <f t="shared" si="345"/>
        <v>0</v>
      </c>
      <c r="CI117" s="54">
        <f t="shared" si="368"/>
        <v>0</v>
      </c>
      <c r="CJ117" s="56">
        <f t="shared" si="369"/>
        <v>0</v>
      </c>
      <c r="CK117" s="54">
        <f t="shared" si="370"/>
        <v>0</v>
      </c>
      <c r="CL117" s="54">
        <f t="shared" si="371"/>
        <v>0</v>
      </c>
      <c r="CM117" s="54">
        <f t="shared" si="372"/>
        <v>0</v>
      </c>
      <c r="CN117" s="54">
        <f t="shared" si="373"/>
        <v>0</v>
      </c>
      <c r="CO117" s="54">
        <f t="shared" si="374"/>
        <v>0</v>
      </c>
      <c r="CP117" s="54">
        <f t="shared" si="375"/>
        <v>0</v>
      </c>
      <c r="CQ117" s="54">
        <f t="shared" si="376"/>
        <v>0</v>
      </c>
      <c r="CR117" s="54">
        <f t="shared" si="377"/>
        <v>0</v>
      </c>
      <c r="CS117" s="54">
        <f t="shared" si="378"/>
        <v>0</v>
      </c>
      <c r="CU117" s="54">
        <f t="shared" si="379"/>
        <v>0</v>
      </c>
      <c r="CV117" s="54">
        <f t="shared" si="380"/>
        <v>0</v>
      </c>
      <c r="CW117" s="54">
        <f t="shared" si="381"/>
        <v>0</v>
      </c>
      <c r="CX117" s="54">
        <f t="shared" si="382"/>
        <v>0</v>
      </c>
      <c r="CZ117" s="54">
        <f t="shared" si="383"/>
        <v>0</v>
      </c>
      <c r="DA117" s="54">
        <f t="shared" si="384"/>
        <v>0</v>
      </c>
      <c r="DB117" s="54">
        <f t="shared" si="385"/>
        <v>0</v>
      </c>
      <c r="DC117" s="54">
        <f t="shared" si="386"/>
        <v>0</v>
      </c>
      <c r="DD117" s="54">
        <f t="shared" si="387"/>
        <v>0</v>
      </c>
      <c r="DE117" s="54">
        <f t="shared" si="388"/>
        <v>0</v>
      </c>
      <c r="DF117" s="54">
        <f t="shared" si="389"/>
        <v>0</v>
      </c>
      <c r="DG117" s="54">
        <f t="shared" si="390"/>
        <v>2</v>
      </c>
      <c r="DH117" s="71">
        <f t="shared" si="391"/>
        <v>0</v>
      </c>
      <c r="DI117" s="71">
        <f t="shared" si="392"/>
        <v>0</v>
      </c>
      <c r="DJ117" s="54">
        <f t="shared" si="393"/>
        <v>0</v>
      </c>
      <c r="DK117" s="54">
        <f t="shared" si="394"/>
        <v>2</v>
      </c>
      <c r="DL117" s="4">
        <f t="shared" si="319"/>
        <v>0</v>
      </c>
      <c r="DM117" s="3">
        <f t="shared" si="395"/>
        <v>0</v>
      </c>
      <c r="DN117" s="3">
        <f t="shared" si="396"/>
        <v>0</v>
      </c>
      <c r="DO117" s="4" t="e">
        <f t="shared" si="397"/>
        <v>#DIV/0!</v>
      </c>
      <c r="DP117" s="57"/>
      <c r="DQ117" s="57"/>
      <c r="DR117" s="56">
        <f t="shared" si="320"/>
        <v>2</v>
      </c>
      <c r="DS117" s="56">
        <f t="shared" si="321"/>
        <v>0</v>
      </c>
      <c r="DT117" s="38">
        <f t="shared" si="322"/>
        <v>0</v>
      </c>
      <c r="DU117" s="38">
        <f t="shared" si="398"/>
        <v>2</v>
      </c>
      <c r="DV117" s="38">
        <f t="shared" si="323"/>
        <v>0</v>
      </c>
      <c r="DW117" s="39">
        <f t="shared" si="324"/>
        <v>0</v>
      </c>
      <c r="DX117" s="39">
        <f t="shared" si="325"/>
        <v>0</v>
      </c>
      <c r="DY117" s="39">
        <f t="shared" si="326"/>
        <v>0</v>
      </c>
      <c r="DZ117" s="39">
        <f t="shared" si="327"/>
        <v>0</v>
      </c>
      <c r="EA117" s="39">
        <f t="shared" si="328"/>
        <v>0</v>
      </c>
      <c r="EB117" s="37" t="e">
        <f t="shared" si="399"/>
        <v>#DIV/0!</v>
      </c>
      <c r="EC117" s="37" t="e">
        <f t="shared" si="400"/>
        <v>#DIV/0!</v>
      </c>
      <c r="ED117" s="37" t="e">
        <f t="shared" si="401"/>
        <v>#DIV/0!</v>
      </c>
      <c r="EE117" s="37" t="e">
        <f t="shared" si="402"/>
        <v>#DIV/0!</v>
      </c>
      <c r="EF117" s="39" t="e">
        <f t="shared" si="403"/>
        <v>#DIV/0!</v>
      </c>
      <c r="EG117" s="37" t="e">
        <f t="shared" si="404"/>
        <v>#DIV/0!</v>
      </c>
      <c r="EH117" s="37" t="e">
        <f t="shared" si="405"/>
        <v>#DIV/0!</v>
      </c>
      <c r="EI117" s="11" t="b">
        <f t="shared" si="406"/>
        <v>1</v>
      </c>
      <c r="EJ117" s="11" t="b">
        <f t="shared" si="407"/>
        <v>0</v>
      </c>
      <c r="EK117" s="39" t="e">
        <f t="shared" si="408"/>
        <v>#DIV/0!</v>
      </c>
      <c r="EL117" s="39" t="e">
        <f t="shared" si="409"/>
        <v>#DIV/0!</v>
      </c>
      <c r="EM117" s="39" t="e">
        <f t="shared" si="410"/>
        <v>#DIV/0!</v>
      </c>
      <c r="EN117" s="39" t="e">
        <f t="shared" si="411"/>
        <v>#DIV/0!</v>
      </c>
      <c r="EO117" s="39" t="e">
        <f t="shared" si="412"/>
        <v>#DIV/0!</v>
      </c>
      <c r="EP117" s="39" t="e">
        <f t="shared" si="413"/>
        <v>#DIV/0!</v>
      </c>
      <c r="EQ117" s="39" t="e">
        <f t="shared" si="414"/>
        <v>#DIV/0!</v>
      </c>
      <c r="ER117" s="39" t="e">
        <f t="shared" si="415"/>
        <v>#DIV/0!</v>
      </c>
      <c r="ES117" s="58" t="str">
        <f t="shared" si="416"/>
        <v>(OH,F,Cl)-dominate amphibole</v>
      </c>
      <c r="ET117" s="58" t="e">
        <f t="shared" si="417"/>
        <v>#N/A</v>
      </c>
      <c r="EU117" s="56">
        <f t="shared" si="329"/>
        <v>0</v>
      </c>
      <c r="EV117" s="56">
        <f t="shared" si="330"/>
        <v>0</v>
      </c>
      <c r="EW117" s="56">
        <f t="shared" si="331"/>
        <v>0</v>
      </c>
      <c r="EX117" s="56">
        <f t="shared" si="332"/>
        <v>0</v>
      </c>
      <c r="EY117" s="56">
        <f t="shared" si="333"/>
        <v>0</v>
      </c>
      <c r="EZ117" s="56">
        <f t="shared" si="334"/>
        <v>0</v>
      </c>
      <c r="FA117" s="39">
        <f t="shared" si="335"/>
        <v>0</v>
      </c>
      <c r="FB117" s="39">
        <f t="shared" si="336"/>
        <v>0</v>
      </c>
      <c r="FC117" s="54">
        <f t="shared" si="337"/>
        <v>0</v>
      </c>
      <c r="FD117" s="54">
        <f t="shared" si="338"/>
        <v>0</v>
      </c>
      <c r="FE117" s="39">
        <f t="shared" si="339"/>
        <v>0</v>
      </c>
      <c r="FF117" s="54">
        <f t="shared" si="340"/>
        <v>0</v>
      </c>
      <c r="FG117" s="39">
        <f t="shared" si="341"/>
        <v>0</v>
      </c>
      <c r="FH117" s="39">
        <f t="shared" si="418"/>
        <v>0</v>
      </c>
      <c r="FI117" s="39">
        <f t="shared" si="419"/>
        <v>0</v>
      </c>
      <c r="FJ117" s="39">
        <f t="shared" si="420"/>
        <v>0</v>
      </c>
      <c r="FK117" s="39" t="e">
        <f t="shared" si="421"/>
        <v>#DIV/0!</v>
      </c>
      <c r="FL117" s="39" t="e">
        <f t="shared" si="422"/>
        <v>#DIV/0!</v>
      </c>
      <c r="FM117" s="39" t="e">
        <f t="shared" si="423"/>
        <v>#DIV/0!</v>
      </c>
      <c r="FN117" s="39">
        <f t="shared" si="424"/>
        <v>1</v>
      </c>
      <c r="FO117" s="39">
        <f t="shared" si="342"/>
        <v>0</v>
      </c>
      <c r="FP117" s="39">
        <f t="shared" si="343"/>
        <v>0</v>
      </c>
      <c r="FQ117" s="39">
        <f t="shared" si="344"/>
        <v>0</v>
      </c>
      <c r="FR117" s="39">
        <f t="shared" si="425"/>
        <v>0</v>
      </c>
      <c r="FS117" s="39">
        <f t="shared" si="426"/>
        <v>0</v>
      </c>
      <c r="FU117" s="39" t="e">
        <f t="shared" si="427"/>
        <v>#DIV/0!</v>
      </c>
      <c r="FV117" s="39" t="e">
        <f t="shared" si="428"/>
        <v>#DIV/0!</v>
      </c>
      <c r="FW117" s="39" t="e">
        <f t="shared" si="429"/>
        <v>#DIV/0!</v>
      </c>
      <c r="FY117" s="39" t="e">
        <f t="shared" si="430"/>
        <v>#DIV/0!</v>
      </c>
      <c r="FZ117" s="39" t="e">
        <f t="shared" si="431"/>
        <v>#DIV/0!</v>
      </c>
      <c r="GA117" s="39" t="e">
        <f t="shared" si="432"/>
        <v>#DIV/0!</v>
      </c>
      <c r="GB117" s="39" t="e">
        <f t="shared" si="433"/>
        <v>#DIV/0!</v>
      </c>
      <c r="GC117" s="39" t="e">
        <f t="shared" si="434"/>
        <v>#DIV/0!</v>
      </c>
      <c r="GD117" s="39" t="e">
        <f t="shared" si="435"/>
        <v>#DIV/0!</v>
      </c>
      <c r="GE117" s="39" t="e">
        <f t="shared" si="436"/>
        <v>#DIV/0!</v>
      </c>
      <c r="GF117" s="39" t="e">
        <f t="shared" si="437"/>
        <v>#DIV/0!</v>
      </c>
      <c r="GG117" s="39" t="e">
        <f t="shared" si="438"/>
        <v>#DIV/0!</v>
      </c>
      <c r="GH117" s="39" t="e">
        <f t="shared" si="439"/>
        <v>#DIV/0!</v>
      </c>
      <c r="GI117" s="39"/>
      <c r="GJ117" s="39" t="e">
        <f t="shared" si="440"/>
        <v>#DIV/0!</v>
      </c>
      <c r="GK117" s="39" t="e">
        <f t="shared" si="441"/>
        <v>#DIV/0!</v>
      </c>
      <c r="GL117" s="39" t="e">
        <f t="shared" si="442"/>
        <v>#DIV/0!</v>
      </c>
      <c r="GM117" s="39" t="e">
        <f t="shared" si="443"/>
        <v>#DIV/0!</v>
      </c>
      <c r="GN117" s="39" t="e">
        <f t="shared" si="444"/>
        <v>#DIV/0!</v>
      </c>
      <c r="GO117" s="57"/>
      <c r="GP117" s="57" t="e">
        <f t="shared" si="445"/>
        <v>#DIV/0!</v>
      </c>
      <c r="GQ117" s="59" t="e">
        <f t="shared" si="446"/>
        <v>#DIV/0!</v>
      </c>
      <c r="GR117" s="41" t="e">
        <f t="shared" si="447"/>
        <v>#DIV/0!</v>
      </c>
      <c r="GS117" s="57" t="e">
        <f t="shared" si="448"/>
        <v>#DIV/0!</v>
      </c>
      <c r="GT117" s="57" t="e">
        <f t="shared" si="449"/>
        <v>#DIV/0!</v>
      </c>
      <c r="GU117" s="57" t="e">
        <f t="shared" si="450"/>
        <v>#DIV/0!</v>
      </c>
      <c r="GV117" s="57"/>
      <c r="GW117" s="42" t="e">
        <f t="shared" si="451"/>
        <v>#DIV/0!</v>
      </c>
      <c r="GX117" s="42" t="e">
        <f t="shared" si="452"/>
        <v>#DIV/0!</v>
      </c>
      <c r="GY117" s="42" t="e">
        <f t="shared" si="453"/>
        <v>#DIV/0!</v>
      </c>
      <c r="GZ117" s="57"/>
      <c r="HA117" s="2" t="e">
        <f t="shared" si="454"/>
        <v>#DIV/0!</v>
      </c>
      <c r="HB117" s="2" t="e">
        <f t="shared" si="455"/>
        <v>#DIV/0!</v>
      </c>
      <c r="HC117" s="2" t="e">
        <f t="shared" si="456"/>
        <v>#DIV/0!</v>
      </c>
      <c r="HD117" s="2" t="e">
        <f t="shared" si="457"/>
        <v>#DIV/0!</v>
      </c>
      <c r="HE117" s="2" t="e">
        <f t="shared" si="458"/>
        <v>#DIV/0!</v>
      </c>
      <c r="HF117" s="2" t="e">
        <f t="shared" si="459"/>
        <v>#DIV/0!</v>
      </c>
      <c r="HG117" s="2" t="e">
        <f t="shared" si="460"/>
        <v>#DIV/0!</v>
      </c>
      <c r="HH117" s="2" t="e">
        <f t="shared" si="461"/>
        <v>#DIV/0!</v>
      </c>
      <c r="HI117" s="2" t="e">
        <f t="shared" si="462"/>
        <v>#DIV/0!</v>
      </c>
      <c r="HJ117" s="11" t="e">
        <f t="shared" si="463"/>
        <v>#DIV/0!</v>
      </c>
      <c r="HK117" s="60" t="e">
        <f t="shared" si="464"/>
        <v>#DIV/0!</v>
      </c>
      <c r="HL117" s="57"/>
      <c r="HM117" s="57" t="e">
        <f t="shared" si="465"/>
        <v>#DIV/0!</v>
      </c>
      <c r="HN117" s="57" t="e">
        <f t="shared" si="466"/>
        <v>#DIV/0!</v>
      </c>
      <c r="HO117" s="57" t="e">
        <f t="shared" si="467"/>
        <v>#DIV/0!</v>
      </c>
      <c r="HP117" s="57" t="e">
        <f t="shared" si="468"/>
        <v>#DIV/0!</v>
      </c>
      <c r="HQ117" s="57" t="e">
        <f t="shared" si="469"/>
        <v>#DIV/0!</v>
      </c>
      <c r="HR117" s="57"/>
      <c r="HS117" s="57" t="e">
        <f t="shared" si="470"/>
        <v>#DIV/0!</v>
      </c>
      <c r="HT117" s="57" t="e">
        <f t="shared" si="471"/>
        <v>#DIV/0!</v>
      </c>
      <c r="HU117" s="57" t="e">
        <f t="shared" si="472"/>
        <v>#DIV/0!</v>
      </c>
      <c r="HV117" s="57" t="e">
        <f t="shared" si="473"/>
        <v>#DIV/0!</v>
      </c>
      <c r="HW117" s="57" t="e">
        <f t="shared" si="474"/>
        <v>#DIV/0!</v>
      </c>
      <c r="HX117" s="57"/>
      <c r="HY117" s="57" t="e">
        <f t="shared" si="475"/>
        <v>#DIV/0!</v>
      </c>
      <c r="HZ117" s="57" t="e">
        <f t="shared" si="476"/>
        <v>#DIV/0!</v>
      </c>
      <c r="IA117" s="57"/>
      <c r="IB117" s="61">
        <f t="shared" si="477"/>
        <v>0</v>
      </c>
      <c r="IC117" s="57" t="str">
        <f t="shared" si="478"/>
        <v/>
      </c>
      <c r="ID117" s="42"/>
      <c r="IE117" s="2" t="str">
        <f t="shared" si="479"/>
        <v/>
      </c>
      <c r="IF117" s="60" t="e">
        <f t="shared" si="480"/>
        <v>#DIV/0!</v>
      </c>
      <c r="IG117" s="60" t="str">
        <f t="shared" si="481"/>
        <v/>
      </c>
      <c r="IH117" s="60" t="str">
        <f t="shared" si="482"/>
        <v>zinco-</v>
      </c>
      <c r="II117" s="60" t="str">
        <f t="shared" si="483"/>
        <v>mangano-</v>
      </c>
      <c r="IJ117" s="60" t="e">
        <f t="shared" si="484"/>
        <v>#DIV/0!</v>
      </c>
      <c r="IK117" s="60" t="e">
        <f t="shared" si="485"/>
        <v>#DIV/0!</v>
      </c>
      <c r="IL117" s="60" t="e">
        <f t="shared" si="486"/>
        <v>#DIV/0!</v>
      </c>
      <c r="IM117" s="60" t="e">
        <f t="shared" si="487"/>
        <v>#DIV/0!</v>
      </c>
      <c r="IN117" s="60" t="str">
        <f t="shared" si="488"/>
        <v/>
      </c>
      <c r="IO117" s="60" t="str">
        <f t="shared" si="489"/>
        <v/>
      </c>
      <c r="IP117" s="57"/>
      <c r="IQ117" s="57" t="str">
        <f t="shared" si="490"/>
        <v>ERROR!!</v>
      </c>
    </row>
    <row r="118" spans="24:251">
      <c r="X118" s="29">
        <f t="shared" si="346"/>
        <v>0</v>
      </c>
      <c r="Y118" s="29">
        <f t="shared" si="347"/>
        <v>0</v>
      </c>
      <c r="Z118" s="29" t="e">
        <f t="shared" si="348"/>
        <v>#DIV/0!</v>
      </c>
      <c r="AA118" s="29" t="e">
        <f t="shared" si="349"/>
        <v>#DIV/0!</v>
      </c>
      <c r="AB118" s="29" t="e">
        <f t="shared" si="350"/>
        <v>#DIV/0!</v>
      </c>
      <c r="AC118" s="29" t="e">
        <f t="shared" si="351"/>
        <v>#DIV/0!</v>
      </c>
      <c r="AF118" s="23">
        <v>60.084299999999999</v>
      </c>
      <c r="AG118" s="23">
        <v>79.878799999999998</v>
      </c>
      <c r="AH118" s="23">
        <v>101.96120000000001</v>
      </c>
      <c r="AI118" s="23">
        <v>151.99039999999999</v>
      </c>
      <c r="AJ118" s="23">
        <v>159.69</v>
      </c>
      <c r="AK118" s="23">
        <v>71.846400000000003</v>
      </c>
      <c r="AL118" s="23">
        <v>70.9375</v>
      </c>
      <c r="AM118" s="23">
        <v>40.304400000000001</v>
      </c>
      <c r="AN118" s="23">
        <v>56.077399999999997</v>
      </c>
      <c r="AO118" s="23">
        <v>61.978999999999999</v>
      </c>
      <c r="AP118" s="23">
        <v>94.195999999999998</v>
      </c>
      <c r="AQ118" s="23">
        <v>18.998000000000001</v>
      </c>
      <c r="AR118" s="23">
        <v>35.450000000000003</v>
      </c>
      <c r="AS118" s="23">
        <v>29.88</v>
      </c>
      <c r="AT118" s="23">
        <v>74.691999999999993</v>
      </c>
      <c r="AU118" s="23">
        <v>81.39</v>
      </c>
      <c r="AX118" s="54">
        <f t="shared" si="352"/>
        <v>0</v>
      </c>
      <c r="AY118" s="54">
        <f t="shared" si="353"/>
        <v>0</v>
      </c>
      <c r="AZ118" s="54">
        <f t="shared" si="354"/>
        <v>0</v>
      </c>
      <c r="BA118" s="54">
        <f t="shared" si="355"/>
        <v>0</v>
      </c>
      <c r="BB118" s="54">
        <f t="shared" si="356"/>
        <v>0</v>
      </c>
      <c r="BC118" s="54">
        <f t="shared" si="357"/>
        <v>0</v>
      </c>
      <c r="BD118" s="54">
        <f t="shared" si="358"/>
        <v>0</v>
      </c>
      <c r="BE118" s="54">
        <f t="shared" si="359"/>
        <v>0</v>
      </c>
      <c r="BF118" s="54">
        <f t="shared" si="360"/>
        <v>0</v>
      </c>
      <c r="BG118" s="54">
        <f t="shared" si="361"/>
        <v>0</v>
      </c>
      <c r="BH118" s="54">
        <f t="shared" si="362"/>
        <v>0</v>
      </c>
      <c r="BI118" s="54">
        <f t="shared" si="363"/>
        <v>0</v>
      </c>
      <c r="BJ118" s="54">
        <f t="shared" si="364"/>
        <v>0</v>
      </c>
      <c r="BK118" s="54">
        <f t="shared" si="365"/>
        <v>0</v>
      </c>
      <c r="BL118" s="54">
        <f t="shared" si="366"/>
        <v>0</v>
      </c>
      <c r="BM118" s="42"/>
      <c r="BO118" s="54">
        <f>'Norm-coeff'!$C$2+$AX118*'Norm-coeff'!$D$2+$AY118*'Norm-coeff'!$E$2+$AZ118*'Norm-coeff'!$F$2+$BA118*'Norm-coeff'!$G$2+$BB118*'Norm-coeff'!$H$2+$BC118*'Norm-coeff'!$I$2+$BD118*'Norm-coeff'!$J$2+$BE118*'Norm-coeff'!$K$2+$BF118*'Norm-coeff'!$L$2+$BG118*'Norm-coeff'!$M$2+$BH118*'Norm-coeff'!$N$2+$BI118*'Norm-coeff'!$O$2</f>
        <v>5.4045421474420303</v>
      </c>
      <c r="BP118" s="54">
        <f>'Norm-coeff'!$C$3+$AX118*'Norm-coeff'!$D$3+$AY118*'Norm-coeff'!$E$3+$AZ118*'Norm-coeff'!$F$3+$BA118*'Norm-coeff'!$G$3+$BB118*'Norm-coeff'!$H$3+$BC118*'Norm-coeff'!$I$3+$BD118*'Norm-coeff'!$J$3+$BE118*'Norm-coeff'!$K$3+$BF118*'Norm-coeff'!$L$3+$BG118*'Norm-coeff'!$M$3+$BH118*'Norm-coeff'!$N$3+$BI118*'Norm-coeff'!$O$3</f>
        <v>3.15319116612705</v>
      </c>
      <c r="BQ118" s="54">
        <f>'Norm-coeff'!$C$4+$AX118*'Norm-coeff'!$D$4+$AY118*'Norm-coeff'!$E$4+$AZ118*'Norm-coeff'!$F$4+$BA118*'Norm-coeff'!$G$4+$BB118*'Norm-coeff'!$H$4+$BC118*'Norm-coeff'!$I$4+$BD118*'Norm-coeff'!$J$4+$BE118*'Norm-coeff'!$K$4+$BF118*'Norm-coeff'!$L$4+$BG118*'Norm-coeff'!$M$4+$BH118*'Norm-coeff'!$N$4+$BI118*'Norm-coeff'!$O$4</f>
        <v>1.42115649462768</v>
      </c>
      <c r="BR118" s="54">
        <f>'Norm-coeff'!$C$5+$AX118*'Norm-coeff'!$D$5+$AY118*'Norm-coeff'!$E$5+$AZ118*'Norm-coeff'!$F$5+$BA118*'Norm-coeff'!$G$5+$BB118*'Norm-coeff'!$H$5+$BC118*'Norm-coeff'!$I$5+$BD118*'Norm-coeff'!$J$5+$BE118*'Norm-coeff'!$K$5+$BF118*'Norm-coeff'!$L$5+$BG118*'Norm-coeff'!$M$5+$BH118*'Norm-coeff'!$N$5+$BI118*'Norm-coeff'!$O$5</f>
        <v>1.0553329241296201</v>
      </c>
      <c r="BS118" s="54">
        <f>'Norm-coeff'!$C$6+$AX118*'Norm-coeff'!$D$6+$AY118*'Norm-coeff'!$E$6+$AZ118*'Norm-coeff'!$F$6+$BA118*'Norm-coeff'!$G$6+$BB118*'Norm-coeff'!$H$6+$BC118*'Norm-coeff'!$I$6+$BD118*'Norm-coeff'!$J$6+$BE118*'Norm-coeff'!$K$6+$BF118*'Norm-coeff'!$L$6+$BG118*'Norm-coeff'!$M$6+$BH118*'Norm-coeff'!$N$6+$BI118*'Norm-coeff'!$O$6</f>
        <v>-1.48700885495103E-2</v>
      </c>
      <c r="BT118" s="54">
        <f>'Norm-coeff'!$C$7+$AX118*'Norm-coeff'!$D$7+$AY118*'Norm-coeff'!$E$7+$AZ118*'Norm-coeff'!$F$7+$BA118*'Norm-coeff'!$G$7+$BB118*'Norm-coeff'!$H$7+$BC118*'Norm-coeff'!$I$7+$BD118*'Norm-coeff'!$J$7+$BE118*'Norm-coeff'!$K$7+$BF118*'Norm-coeff'!$L$7+$BG118*'Norm-coeff'!$M$7+$BH118*'Norm-coeff'!$N$7+$BI118*'Norm-coeff'!$O$7</f>
        <v>2.0907583608832998</v>
      </c>
      <c r="BU118" s="54">
        <f>'Norm-coeff'!$C$8+$AX118*'Norm-coeff'!$D$8+$AY118*'Norm-coeff'!$E$8+$AZ118*'Norm-coeff'!$F$8+$BA118*'Norm-coeff'!$G$8+$BB118*'Norm-coeff'!$H$8+$BC118*'Norm-coeff'!$I$8+$BD118*'Norm-coeff'!$J$8+$BE118*'Norm-coeff'!$K$8+$BF118*'Norm-coeff'!$L$8+$BG118*'Norm-coeff'!$M$8+$BH118*'Norm-coeff'!$N$8+$BI118*'Norm-coeff'!$O$8</f>
        <v>0.65894159836244504</v>
      </c>
      <c r="BV118" s="54">
        <f>'Norm-coeff'!$C$9+$AX118*'Norm-coeff'!$D$9+$AY118*'Norm-coeff'!$E$9+$AZ118*'Norm-coeff'!$F$9+$BA118*'Norm-coeff'!$G$9+$BB118*'Norm-coeff'!$H$9+$BC118*'Norm-coeff'!$I$9+$BD118*'Norm-coeff'!$J$9+$BE118*'Norm-coeff'!$K$9+$BF118*'Norm-coeff'!$L$9+$BG118*'Norm-coeff'!$M$9+$BH118*'Norm-coeff'!$N$9+$BI118*'Norm-coeff'!$O$9</f>
        <v>1.48961085014701</v>
      </c>
      <c r="BW118" s="54">
        <f>'Norm-coeff'!$C$10+$AX118*'Norm-coeff'!$D$10+$AY118*'Norm-coeff'!$E$10+$AZ118*'Norm-coeff'!$F$10+$BA118*'Norm-coeff'!$G$10+$BB118*'Norm-coeff'!$H$10+$BC118*'Norm-coeff'!$I$10+$BD118*'Norm-coeff'!$J$10+$BE118*'Norm-coeff'!$K$10+$BF118*'Norm-coeff'!$L$10+$BG118*'Norm-coeff'!$M$10+$BH118*'Norm-coeff'!$N$10+$BI118*'Norm-coeff'!$O$10</f>
        <v>1.42058735749591</v>
      </c>
      <c r="BX118" s="54">
        <f>'Norm-coeff'!$C$11+$AX118*'Norm-coeff'!$D$11+$AY118*'Norm-coeff'!$E$11+$AZ118*'Norm-coeff'!$F$11+$BA118*'Norm-coeff'!$G$11+$BB118*'Norm-coeff'!$H$11+$BC118*'Norm-coeff'!$I$11+$BD118*'Norm-coeff'!$J$11+$BE118*'Norm-coeff'!$K$11+$BF118*'Norm-coeff'!$L$11+$BG118*'Norm-coeff'!$M$11+$BH118*'Norm-coeff'!$N$11+$BI118*'Norm-coeff'!$O$11</f>
        <v>0.221233014421479</v>
      </c>
      <c r="BY118" s="54">
        <f>'Norm-coeff'!$C$12+$AX118*'Norm-coeff'!$D$12+$AY118*'Norm-coeff'!$E$12+$AZ118*'Norm-coeff'!$F$12+$BA118*'Norm-coeff'!$G$12+$BB118*'Norm-coeff'!$H$12+$BC118*'Norm-coeff'!$I$12+$BD118*'Norm-coeff'!$J$12+$BE118*'Norm-coeff'!$K$12+$BF118*'Norm-coeff'!$L$12+$BG118*'Norm-coeff'!$M$12+$BH118*'Norm-coeff'!$N$12+$BI118*'Norm-coeff'!$O$12</f>
        <v>0.283527502056037</v>
      </c>
      <c r="BZ118" s="54">
        <f>'Norm-coeff'!$C$13+$AX118*'Norm-coeff'!$D$13+$AY118*'Norm-coeff'!$E$13+$AZ118*'Norm-coeff'!$F$13+$BA118*'Norm-coeff'!$G$13+$BB118*'Norm-coeff'!$H$13+$BC118*'Norm-coeff'!$I$13+$BD118*'Norm-coeff'!$J$13+$BE118*'Norm-coeff'!$K$13+$BF118*'Norm-coeff'!$L$13+$BG118*'Norm-coeff'!$M$13+$BH118*'Norm-coeff'!$N$13+$BI118*'Norm-coeff'!$O$13</f>
        <v>-4.1864930554451202E-2</v>
      </c>
      <c r="CA118" s="54">
        <f>'Norm-coeff'!$C$14+$AX118*'Norm-coeff'!$D$14+$AY118*'Norm-coeff'!$E$14+$AZ118*'Norm-coeff'!$F$14+$BA118*'Norm-coeff'!$G$14+$BB118*'Norm-coeff'!$H$14+$BC118*'Norm-coeff'!$I$14+$BD118*'Norm-coeff'!$J$14+$BE118*'Norm-coeff'!$K$14+$BF118*'Norm-coeff'!$L$14+$BG118*'Norm-coeff'!$M$14+$BH118*'Norm-coeff'!$N$14+$BI118*'Norm-coeff'!$O$14</f>
        <v>4.2526983164477103</v>
      </c>
      <c r="CC118" s="54">
        <f t="shared" si="491"/>
        <v>0</v>
      </c>
      <c r="CG118" s="54">
        <f t="shared" si="367"/>
        <v>0</v>
      </c>
      <c r="CH118" s="54">
        <f t="shared" si="345"/>
        <v>0</v>
      </c>
      <c r="CI118" s="54">
        <f t="shared" si="368"/>
        <v>0</v>
      </c>
      <c r="CJ118" s="56">
        <f t="shared" si="369"/>
        <v>0</v>
      </c>
      <c r="CK118" s="54">
        <f t="shared" si="370"/>
        <v>0</v>
      </c>
      <c r="CL118" s="54">
        <f t="shared" si="371"/>
        <v>0</v>
      </c>
      <c r="CM118" s="54">
        <f t="shared" si="372"/>
        <v>0</v>
      </c>
      <c r="CN118" s="54">
        <f t="shared" si="373"/>
        <v>0</v>
      </c>
      <c r="CO118" s="54">
        <f t="shared" si="374"/>
        <v>0</v>
      </c>
      <c r="CP118" s="54">
        <f t="shared" si="375"/>
        <v>0</v>
      </c>
      <c r="CQ118" s="54">
        <f t="shared" si="376"/>
        <v>0</v>
      </c>
      <c r="CR118" s="54">
        <f t="shared" si="377"/>
        <v>0</v>
      </c>
      <c r="CS118" s="54">
        <f t="shared" si="378"/>
        <v>0</v>
      </c>
      <c r="CU118" s="54">
        <f t="shared" si="379"/>
        <v>0</v>
      </c>
      <c r="CV118" s="54">
        <f t="shared" si="380"/>
        <v>0</v>
      </c>
      <c r="CW118" s="54">
        <f t="shared" si="381"/>
        <v>0</v>
      </c>
      <c r="CX118" s="54">
        <f t="shared" si="382"/>
        <v>0</v>
      </c>
      <c r="CZ118" s="54">
        <f t="shared" si="383"/>
        <v>0</v>
      </c>
      <c r="DA118" s="54">
        <f t="shared" si="384"/>
        <v>0</v>
      </c>
      <c r="DB118" s="54">
        <f t="shared" si="385"/>
        <v>0</v>
      </c>
      <c r="DC118" s="54">
        <f t="shared" si="386"/>
        <v>0</v>
      </c>
      <c r="DD118" s="54">
        <f t="shared" si="387"/>
        <v>0</v>
      </c>
      <c r="DE118" s="54">
        <f t="shared" si="388"/>
        <v>0</v>
      </c>
      <c r="DF118" s="54">
        <f t="shared" si="389"/>
        <v>0</v>
      </c>
      <c r="DG118" s="54">
        <f t="shared" si="390"/>
        <v>2</v>
      </c>
      <c r="DH118" s="71">
        <f t="shared" si="391"/>
        <v>0</v>
      </c>
      <c r="DI118" s="71">
        <f t="shared" si="392"/>
        <v>0</v>
      </c>
      <c r="DJ118" s="54">
        <f t="shared" si="393"/>
        <v>0</v>
      </c>
      <c r="DK118" s="54">
        <f t="shared" si="394"/>
        <v>2</v>
      </c>
      <c r="DL118" s="4">
        <f t="shared" si="319"/>
        <v>0</v>
      </c>
      <c r="DM118" s="3">
        <f t="shared" si="395"/>
        <v>0</v>
      </c>
      <c r="DN118" s="3">
        <f t="shared" si="396"/>
        <v>0</v>
      </c>
      <c r="DO118" s="4" t="e">
        <f t="shared" si="397"/>
        <v>#DIV/0!</v>
      </c>
      <c r="DP118" s="57"/>
      <c r="DQ118" s="57"/>
      <c r="DR118" s="56">
        <f t="shared" si="320"/>
        <v>2</v>
      </c>
      <c r="DS118" s="56">
        <f t="shared" si="321"/>
        <v>0</v>
      </c>
      <c r="DT118" s="38">
        <f t="shared" si="322"/>
        <v>0</v>
      </c>
      <c r="DU118" s="38">
        <f t="shared" si="398"/>
        <v>2</v>
      </c>
      <c r="DV118" s="38">
        <f t="shared" si="323"/>
        <v>0</v>
      </c>
      <c r="DW118" s="39">
        <f t="shared" si="324"/>
        <v>0</v>
      </c>
      <c r="DX118" s="39">
        <f t="shared" si="325"/>
        <v>0</v>
      </c>
      <c r="DY118" s="39">
        <f t="shared" si="326"/>
        <v>0</v>
      </c>
      <c r="DZ118" s="39">
        <f t="shared" si="327"/>
        <v>0</v>
      </c>
      <c r="EA118" s="39">
        <f t="shared" si="328"/>
        <v>0</v>
      </c>
      <c r="EB118" s="37" t="e">
        <f t="shared" si="399"/>
        <v>#DIV/0!</v>
      </c>
      <c r="EC118" s="37" t="e">
        <f t="shared" si="400"/>
        <v>#DIV/0!</v>
      </c>
      <c r="ED118" s="37" t="e">
        <f t="shared" si="401"/>
        <v>#DIV/0!</v>
      </c>
      <c r="EE118" s="37" t="e">
        <f t="shared" si="402"/>
        <v>#DIV/0!</v>
      </c>
      <c r="EF118" s="39" t="e">
        <f t="shared" si="403"/>
        <v>#DIV/0!</v>
      </c>
      <c r="EG118" s="37" t="e">
        <f t="shared" si="404"/>
        <v>#DIV/0!</v>
      </c>
      <c r="EH118" s="37" t="e">
        <f t="shared" si="405"/>
        <v>#DIV/0!</v>
      </c>
      <c r="EI118" s="11" t="b">
        <f t="shared" si="406"/>
        <v>1</v>
      </c>
      <c r="EJ118" s="11" t="b">
        <f t="shared" si="407"/>
        <v>0</v>
      </c>
      <c r="EK118" s="39" t="e">
        <f t="shared" si="408"/>
        <v>#DIV/0!</v>
      </c>
      <c r="EL118" s="39" t="e">
        <f t="shared" si="409"/>
        <v>#DIV/0!</v>
      </c>
      <c r="EM118" s="39" t="e">
        <f t="shared" si="410"/>
        <v>#DIV/0!</v>
      </c>
      <c r="EN118" s="39" t="e">
        <f t="shared" si="411"/>
        <v>#DIV/0!</v>
      </c>
      <c r="EO118" s="39" t="e">
        <f t="shared" si="412"/>
        <v>#DIV/0!</v>
      </c>
      <c r="EP118" s="39" t="e">
        <f t="shared" si="413"/>
        <v>#DIV/0!</v>
      </c>
      <c r="EQ118" s="39" t="e">
        <f t="shared" si="414"/>
        <v>#DIV/0!</v>
      </c>
      <c r="ER118" s="39" t="e">
        <f t="shared" si="415"/>
        <v>#DIV/0!</v>
      </c>
      <c r="ES118" s="58" t="str">
        <f t="shared" si="416"/>
        <v>(OH,F,Cl)-dominate amphibole</v>
      </c>
      <c r="ET118" s="58" t="e">
        <f t="shared" si="417"/>
        <v>#N/A</v>
      </c>
      <c r="EU118" s="56">
        <f t="shared" si="329"/>
        <v>0</v>
      </c>
      <c r="EV118" s="56">
        <f t="shared" si="330"/>
        <v>0</v>
      </c>
      <c r="EW118" s="56">
        <f t="shared" si="331"/>
        <v>0</v>
      </c>
      <c r="EX118" s="56">
        <f t="shared" si="332"/>
        <v>0</v>
      </c>
      <c r="EY118" s="56">
        <f t="shared" si="333"/>
        <v>0</v>
      </c>
      <c r="EZ118" s="56">
        <f t="shared" si="334"/>
        <v>0</v>
      </c>
      <c r="FA118" s="39">
        <f t="shared" si="335"/>
        <v>0</v>
      </c>
      <c r="FB118" s="39">
        <f t="shared" si="336"/>
        <v>0</v>
      </c>
      <c r="FC118" s="54">
        <f t="shared" si="337"/>
        <v>0</v>
      </c>
      <c r="FD118" s="54">
        <f t="shared" si="338"/>
        <v>0</v>
      </c>
      <c r="FE118" s="39">
        <f t="shared" si="339"/>
        <v>0</v>
      </c>
      <c r="FF118" s="54">
        <f t="shared" si="340"/>
        <v>0</v>
      </c>
      <c r="FG118" s="39">
        <f t="shared" si="341"/>
        <v>0</v>
      </c>
      <c r="FH118" s="39">
        <f t="shared" si="418"/>
        <v>0</v>
      </c>
      <c r="FI118" s="39">
        <f t="shared" si="419"/>
        <v>0</v>
      </c>
      <c r="FJ118" s="39">
        <f t="shared" si="420"/>
        <v>0</v>
      </c>
      <c r="FK118" s="39" t="e">
        <f t="shared" si="421"/>
        <v>#DIV/0!</v>
      </c>
      <c r="FL118" s="39" t="e">
        <f t="shared" si="422"/>
        <v>#DIV/0!</v>
      </c>
      <c r="FM118" s="39" t="e">
        <f t="shared" si="423"/>
        <v>#DIV/0!</v>
      </c>
      <c r="FN118" s="39">
        <f t="shared" si="424"/>
        <v>1</v>
      </c>
      <c r="FO118" s="39">
        <f t="shared" si="342"/>
        <v>0</v>
      </c>
      <c r="FP118" s="39">
        <f t="shared" si="343"/>
        <v>0</v>
      </c>
      <c r="FQ118" s="39">
        <f t="shared" si="344"/>
        <v>0</v>
      </c>
      <c r="FR118" s="39">
        <f t="shared" si="425"/>
        <v>0</v>
      </c>
      <c r="FS118" s="39">
        <f t="shared" si="426"/>
        <v>0</v>
      </c>
      <c r="FU118" s="39" t="e">
        <f t="shared" si="427"/>
        <v>#DIV/0!</v>
      </c>
      <c r="FV118" s="39" t="e">
        <f t="shared" si="428"/>
        <v>#DIV/0!</v>
      </c>
      <c r="FW118" s="39" t="e">
        <f t="shared" si="429"/>
        <v>#DIV/0!</v>
      </c>
      <c r="FY118" s="39" t="e">
        <f t="shared" si="430"/>
        <v>#DIV/0!</v>
      </c>
      <c r="FZ118" s="39" t="e">
        <f t="shared" si="431"/>
        <v>#DIV/0!</v>
      </c>
      <c r="GA118" s="39" t="e">
        <f t="shared" si="432"/>
        <v>#DIV/0!</v>
      </c>
      <c r="GB118" s="39" t="e">
        <f t="shared" si="433"/>
        <v>#DIV/0!</v>
      </c>
      <c r="GC118" s="39" t="e">
        <f t="shared" si="434"/>
        <v>#DIV/0!</v>
      </c>
      <c r="GD118" s="39" t="e">
        <f t="shared" si="435"/>
        <v>#DIV/0!</v>
      </c>
      <c r="GE118" s="39" t="e">
        <f t="shared" si="436"/>
        <v>#DIV/0!</v>
      </c>
      <c r="GF118" s="39" t="e">
        <f t="shared" si="437"/>
        <v>#DIV/0!</v>
      </c>
      <c r="GG118" s="39" t="e">
        <f t="shared" si="438"/>
        <v>#DIV/0!</v>
      </c>
      <c r="GH118" s="39" t="e">
        <f t="shared" si="439"/>
        <v>#DIV/0!</v>
      </c>
      <c r="GI118" s="39"/>
      <c r="GJ118" s="39" t="e">
        <f t="shared" si="440"/>
        <v>#DIV/0!</v>
      </c>
      <c r="GK118" s="39" t="e">
        <f t="shared" si="441"/>
        <v>#DIV/0!</v>
      </c>
      <c r="GL118" s="39" t="e">
        <f t="shared" si="442"/>
        <v>#DIV/0!</v>
      </c>
      <c r="GM118" s="39" t="e">
        <f t="shared" si="443"/>
        <v>#DIV/0!</v>
      </c>
      <c r="GN118" s="39" t="e">
        <f t="shared" si="444"/>
        <v>#DIV/0!</v>
      </c>
      <c r="GO118" s="57"/>
      <c r="GP118" s="57" t="e">
        <f t="shared" si="445"/>
        <v>#DIV/0!</v>
      </c>
      <c r="GQ118" s="59" t="e">
        <f t="shared" si="446"/>
        <v>#DIV/0!</v>
      </c>
      <c r="GR118" s="41" t="e">
        <f t="shared" si="447"/>
        <v>#DIV/0!</v>
      </c>
      <c r="GS118" s="57" t="e">
        <f t="shared" si="448"/>
        <v>#DIV/0!</v>
      </c>
      <c r="GT118" s="57" t="e">
        <f t="shared" si="449"/>
        <v>#DIV/0!</v>
      </c>
      <c r="GU118" s="57" t="e">
        <f t="shared" si="450"/>
        <v>#DIV/0!</v>
      </c>
      <c r="GV118" s="57"/>
      <c r="GW118" s="42" t="e">
        <f t="shared" si="451"/>
        <v>#DIV/0!</v>
      </c>
      <c r="GX118" s="42" t="e">
        <f t="shared" si="452"/>
        <v>#DIV/0!</v>
      </c>
      <c r="GY118" s="42" t="e">
        <f t="shared" si="453"/>
        <v>#DIV/0!</v>
      </c>
      <c r="GZ118" s="57"/>
      <c r="HA118" s="2" t="e">
        <f t="shared" si="454"/>
        <v>#DIV/0!</v>
      </c>
      <c r="HB118" s="2" t="e">
        <f t="shared" si="455"/>
        <v>#DIV/0!</v>
      </c>
      <c r="HC118" s="2" t="e">
        <f t="shared" si="456"/>
        <v>#DIV/0!</v>
      </c>
      <c r="HD118" s="2" t="e">
        <f t="shared" si="457"/>
        <v>#DIV/0!</v>
      </c>
      <c r="HE118" s="2" t="e">
        <f t="shared" si="458"/>
        <v>#DIV/0!</v>
      </c>
      <c r="HF118" s="2" t="e">
        <f t="shared" si="459"/>
        <v>#DIV/0!</v>
      </c>
      <c r="HG118" s="2" t="e">
        <f t="shared" si="460"/>
        <v>#DIV/0!</v>
      </c>
      <c r="HH118" s="2" t="e">
        <f t="shared" si="461"/>
        <v>#DIV/0!</v>
      </c>
      <c r="HI118" s="2" t="e">
        <f t="shared" si="462"/>
        <v>#DIV/0!</v>
      </c>
      <c r="HJ118" s="11" t="e">
        <f t="shared" si="463"/>
        <v>#DIV/0!</v>
      </c>
      <c r="HK118" s="60" t="e">
        <f t="shared" si="464"/>
        <v>#DIV/0!</v>
      </c>
      <c r="HL118" s="57"/>
      <c r="HM118" s="57" t="e">
        <f t="shared" si="465"/>
        <v>#DIV/0!</v>
      </c>
      <c r="HN118" s="57" t="e">
        <f t="shared" si="466"/>
        <v>#DIV/0!</v>
      </c>
      <c r="HO118" s="57" t="e">
        <f t="shared" si="467"/>
        <v>#DIV/0!</v>
      </c>
      <c r="HP118" s="57" t="e">
        <f t="shared" si="468"/>
        <v>#DIV/0!</v>
      </c>
      <c r="HQ118" s="57" t="e">
        <f t="shared" si="469"/>
        <v>#DIV/0!</v>
      </c>
      <c r="HR118" s="57"/>
      <c r="HS118" s="57" t="e">
        <f t="shared" si="470"/>
        <v>#DIV/0!</v>
      </c>
      <c r="HT118" s="57" t="e">
        <f t="shared" si="471"/>
        <v>#DIV/0!</v>
      </c>
      <c r="HU118" s="57" t="e">
        <f t="shared" si="472"/>
        <v>#DIV/0!</v>
      </c>
      <c r="HV118" s="57" t="e">
        <f t="shared" si="473"/>
        <v>#DIV/0!</v>
      </c>
      <c r="HW118" s="57" t="e">
        <f t="shared" si="474"/>
        <v>#DIV/0!</v>
      </c>
      <c r="HX118" s="57"/>
      <c r="HY118" s="57" t="e">
        <f t="shared" si="475"/>
        <v>#DIV/0!</v>
      </c>
      <c r="HZ118" s="57" t="e">
        <f t="shared" si="476"/>
        <v>#DIV/0!</v>
      </c>
      <c r="IA118" s="57"/>
      <c r="IB118" s="61">
        <f t="shared" si="477"/>
        <v>0</v>
      </c>
      <c r="IC118" s="57" t="str">
        <f t="shared" si="478"/>
        <v/>
      </c>
      <c r="ID118" s="42"/>
      <c r="IE118" s="2" t="str">
        <f t="shared" si="479"/>
        <v/>
      </c>
      <c r="IF118" s="60" t="e">
        <f t="shared" si="480"/>
        <v>#DIV/0!</v>
      </c>
      <c r="IG118" s="60" t="str">
        <f t="shared" si="481"/>
        <v/>
      </c>
      <c r="IH118" s="60" t="str">
        <f t="shared" si="482"/>
        <v>zinco-</v>
      </c>
      <c r="II118" s="60" t="str">
        <f t="shared" si="483"/>
        <v>mangano-</v>
      </c>
      <c r="IJ118" s="60" t="e">
        <f t="shared" si="484"/>
        <v>#DIV/0!</v>
      </c>
      <c r="IK118" s="60" t="e">
        <f t="shared" si="485"/>
        <v>#DIV/0!</v>
      </c>
      <c r="IL118" s="60" t="e">
        <f t="shared" si="486"/>
        <v>#DIV/0!</v>
      </c>
      <c r="IM118" s="60" t="e">
        <f t="shared" si="487"/>
        <v>#DIV/0!</v>
      </c>
      <c r="IN118" s="60" t="str">
        <f t="shared" si="488"/>
        <v/>
      </c>
      <c r="IO118" s="60" t="str">
        <f t="shared" si="489"/>
        <v/>
      </c>
      <c r="IP118" s="57"/>
      <c r="IQ118" s="57" t="str">
        <f t="shared" si="490"/>
        <v>ERROR!!</v>
      </c>
    </row>
    <row r="119" spans="24:251">
      <c r="X119" s="29">
        <f t="shared" si="346"/>
        <v>0</v>
      </c>
      <c r="Y119" s="29">
        <f t="shared" si="347"/>
        <v>0</v>
      </c>
      <c r="Z119" s="29" t="e">
        <f t="shared" si="348"/>
        <v>#DIV/0!</v>
      </c>
      <c r="AA119" s="29" t="e">
        <f t="shared" si="349"/>
        <v>#DIV/0!</v>
      </c>
      <c r="AB119" s="29" t="e">
        <f t="shared" si="350"/>
        <v>#DIV/0!</v>
      </c>
      <c r="AC119" s="29" t="e">
        <f t="shared" si="351"/>
        <v>#DIV/0!</v>
      </c>
      <c r="AF119" s="23">
        <v>60.084299999999999</v>
      </c>
      <c r="AG119" s="23">
        <v>79.878799999999998</v>
      </c>
      <c r="AH119" s="23">
        <v>101.96120000000001</v>
      </c>
      <c r="AI119" s="23">
        <v>151.99039999999999</v>
      </c>
      <c r="AJ119" s="23">
        <v>159.69</v>
      </c>
      <c r="AK119" s="23">
        <v>71.846400000000003</v>
      </c>
      <c r="AL119" s="23">
        <v>70.9375</v>
      </c>
      <c r="AM119" s="23">
        <v>40.304400000000001</v>
      </c>
      <c r="AN119" s="23">
        <v>56.077399999999997</v>
      </c>
      <c r="AO119" s="23">
        <v>61.978999999999999</v>
      </c>
      <c r="AP119" s="23">
        <v>94.195999999999998</v>
      </c>
      <c r="AQ119" s="23">
        <v>18.998000000000001</v>
      </c>
      <c r="AR119" s="23">
        <v>35.450000000000003</v>
      </c>
      <c r="AS119" s="23">
        <v>29.88</v>
      </c>
      <c r="AT119" s="23">
        <v>74.691999999999993</v>
      </c>
      <c r="AU119" s="23">
        <v>81.39</v>
      </c>
      <c r="AX119" s="54">
        <f t="shared" si="352"/>
        <v>0</v>
      </c>
      <c r="AY119" s="54">
        <f t="shared" si="353"/>
        <v>0</v>
      </c>
      <c r="AZ119" s="54">
        <f t="shared" si="354"/>
        <v>0</v>
      </c>
      <c r="BA119" s="54">
        <f t="shared" si="355"/>
        <v>0</v>
      </c>
      <c r="BB119" s="54">
        <f t="shared" si="356"/>
        <v>0</v>
      </c>
      <c r="BC119" s="54">
        <f t="shared" si="357"/>
        <v>0</v>
      </c>
      <c r="BD119" s="54">
        <f t="shared" si="358"/>
        <v>0</v>
      </c>
      <c r="BE119" s="54">
        <f t="shared" si="359"/>
        <v>0</v>
      </c>
      <c r="BF119" s="54">
        <f t="shared" si="360"/>
        <v>0</v>
      </c>
      <c r="BG119" s="54">
        <f t="shared" si="361"/>
        <v>0</v>
      </c>
      <c r="BH119" s="54">
        <f t="shared" si="362"/>
        <v>0</v>
      </c>
      <c r="BI119" s="54">
        <f t="shared" si="363"/>
        <v>0</v>
      </c>
      <c r="BJ119" s="54">
        <f t="shared" si="364"/>
        <v>0</v>
      </c>
      <c r="BK119" s="54">
        <f t="shared" si="365"/>
        <v>0</v>
      </c>
      <c r="BL119" s="54">
        <f t="shared" si="366"/>
        <v>0</v>
      </c>
      <c r="BM119" s="42"/>
      <c r="BO119" s="54">
        <f>'Norm-coeff'!$C$2+$AX119*'Norm-coeff'!$D$2+$AY119*'Norm-coeff'!$E$2+$AZ119*'Norm-coeff'!$F$2+$BA119*'Norm-coeff'!$G$2+$BB119*'Norm-coeff'!$H$2+$BC119*'Norm-coeff'!$I$2+$BD119*'Norm-coeff'!$J$2+$BE119*'Norm-coeff'!$K$2+$BF119*'Norm-coeff'!$L$2+$BG119*'Norm-coeff'!$M$2+$BH119*'Norm-coeff'!$N$2+$BI119*'Norm-coeff'!$O$2</f>
        <v>5.4045421474420303</v>
      </c>
      <c r="BP119" s="54">
        <f>'Norm-coeff'!$C$3+$AX119*'Norm-coeff'!$D$3+$AY119*'Norm-coeff'!$E$3+$AZ119*'Norm-coeff'!$F$3+$BA119*'Norm-coeff'!$G$3+$BB119*'Norm-coeff'!$H$3+$BC119*'Norm-coeff'!$I$3+$BD119*'Norm-coeff'!$J$3+$BE119*'Norm-coeff'!$K$3+$BF119*'Norm-coeff'!$L$3+$BG119*'Norm-coeff'!$M$3+$BH119*'Norm-coeff'!$N$3+$BI119*'Norm-coeff'!$O$3</f>
        <v>3.15319116612705</v>
      </c>
      <c r="BQ119" s="54">
        <f>'Norm-coeff'!$C$4+$AX119*'Norm-coeff'!$D$4+$AY119*'Norm-coeff'!$E$4+$AZ119*'Norm-coeff'!$F$4+$BA119*'Norm-coeff'!$G$4+$BB119*'Norm-coeff'!$H$4+$BC119*'Norm-coeff'!$I$4+$BD119*'Norm-coeff'!$J$4+$BE119*'Norm-coeff'!$K$4+$BF119*'Norm-coeff'!$L$4+$BG119*'Norm-coeff'!$M$4+$BH119*'Norm-coeff'!$N$4+$BI119*'Norm-coeff'!$O$4</f>
        <v>1.42115649462768</v>
      </c>
      <c r="BR119" s="54">
        <f>'Norm-coeff'!$C$5+$AX119*'Norm-coeff'!$D$5+$AY119*'Norm-coeff'!$E$5+$AZ119*'Norm-coeff'!$F$5+$BA119*'Norm-coeff'!$G$5+$BB119*'Norm-coeff'!$H$5+$BC119*'Norm-coeff'!$I$5+$BD119*'Norm-coeff'!$J$5+$BE119*'Norm-coeff'!$K$5+$BF119*'Norm-coeff'!$L$5+$BG119*'Norm-coeff'!$M$5+$BH119*'Norm-coeff'!$N$5+$BI119*'Norm-coeff'!$O$5</f>
        <v>1.0553329241296201</v>
      </c>
      <c r="BS119" s="54">
        <f>'Norm-coeff'!$C$6+$AX119*'Norm-coeff'!$D$6+$AY119*'Norm-coeff'!$E$6+$AZ119*'Norm-coeff'!$F$6+$BA119*'Norm-coeff'!$G$6+$BB119*'Norm-coeff'!$H$6+$BC119*'Norm-coeff'!$I$6+$BD119*'Norm-coeff'!$J$6+$BE119*'Norm-coeff'!$K$6+$BF119*'Norm-coeff'!$L$6+$BG119*'Norm-coeff'!$M$6+$BH119*'Norm-coeff'!$N$6+$BI119*'Norm-coeff'!$O$6</f>
        <v>-1.48700885495103E-2</v>
      </c>
      <c r="BT119" s="54">
        <f>'Norm-coeff'!$C$7+$AX119*'Norm-coeff'!$D$7+$AY119*'Norm-coeff'!$E$7+$AZ119*'Norm-coeff'!$F$7+$BA119*'Norm-coeff'!$G$7+$BB119*'Norm-coeff'!$H$7+$BC119*'Norm-coeff'!$I$7+$BD119*'Norm-coeff'!$J$7+$BE119*'Norm-coeff'!$K$7+$BF119*'Norm-coeff'!$L$7+$BG119*'Norm-coeff'!$M$7+$BH119*'Norm-coeff'!$N$7+$BI119*'Norm-coeff'!$O$7</f>
        <v>2.0907583608832998</v>
      </c>
      <c r="BU119" s="54">
        <f>'Norm-coeff'!$C$8+$AX119*'Norm-coeff'!$D$8+$AY119*'Norm-coeff'!$E$8+$AZ119*'Norm-coeff'!$F$8+$BA119*'Norm-coeff'!$G$8+$BB119*'Norm-coeff'!$H$8+$BC119*'Norm-coeff'!$I$8+$BD119*'Norm-coeff'!$J$8+$BE119*'Norm-coeff'!$K$8+$BF119*'Norm-coeff'!$L$8+$BG119*'Norm-coeff'!$M$8+$BH119*'Norm-coeff'!$N$8+$BI119*'Norm-coeff'!$O$8</f>
        <v>0.65894159836244504</v>
      </c>
      <c r="BV119" s="54">
        <f>'Norm-coeff'!$C$9+$AX119*'Norm-coeff'!$D$9+$AY119*'Norm-coeff'!$E$9+$AZ119*'Norm-coeff'!$F$9+$BA119*'Norm-coeff'!$G$9+$BB119*'Norm-coeff'!$H$9+$BC119*'Norm-coeff'!$I$9+$BD119*'Norm-coeff'!$J$9+$BE119*'Norm-coeff'!$K$9+$BF119*'Norm-coeff'!$L$9+$BG119*'Norm-coeff'!$M$9+$BH119*'Norm-coeff'!$N$9+$BI119*'Norm-coeff'!$O$9</f>
        <v>1.48961085014701</v>
      </c>
      <c r="BW119" s="54">
        <f>'Norm-coeff'!$C$10+$AX119*'Norm-coeff'!$D$10+$AY119*'Norm-coeff'!$E$10+$AZ119*'Norm-coeff'!$F$10+$BA119*'Norm-coeff'!$G$10+$BB119*'Norm-coeff'!$H$10+$BC119*'Norm-coeff'!$I$10+$BD119*'Norm-coeff'!$J$10+$BE119*'Norm-coeff'!$K$10+$BF119*'Norm-coeff'!$L$10+$BG119*'Norm-coeff'!$M$10+$BH119*'Norm-coeff'!$N$10+$BI119*'Norm-coeff'!$O$10</f>
        <v>1.42058735749591</v>
      </c>
      <c r="BX119" s="54">
        <f>'Norm-coeff'!$C$11+$AX119*'Norm-coeff'!$D$11+$AY119*'Norm-coeff'!$E$11+$AZ119*'Norm-coeff'!$F$11+$BA119*'Norm-coeff'!$G$11+$BB119*'Norm-coeff'!$H$11+$BC119*'Norm-coeff'!$I$11+$BD119*'Norm-coeff'!$J$11+$BE119*'Norm-coeff'!$K$11+$BF119*'Norm-coeff'!$L$11+$BG119*'Norm-coeff'!$M$11+$BH119*'Norm-coeff'!$N$11+$BI119*'Norm-coeff'!$O$11</f>
        <v>0.221233014421479</v>
      </c>
      <c r="BY119" s="54">
        <f>'Norm-coeff'!$C$12+$AX119*'Norm-coeff'!$D$12+$AY119*'Norm-coeff'!$E$12+$AZ119*'Norm-coeff'!$F$12+$BA119*'Norm-coeff'!$G$12+$BB119*'Norm-coeff'!$H$12+$BC119*'Norm-coeff'!$I$12+$BD119*'Norm-coeff'!$J$12+$BE119*'Norm-coeff'!$K$12+$BF119*'Norm-coeff'!$L$12+$BG119*'Norm-coeff'!$M$12+$BH119*'Norm-coeff'!$N$12+$BI119*'Norm-coeff'!$O$12</f>
        <v>0.283527502056037</v>
      </c>
      <c r="BZ119" s="54">
        <f>'Norm-coeff'!$C$13+$AX119*'Norm-coeff'!$D$13+$AY119*'Norm-coeff'!$E$13+$AZ119*'Norm-coeff'!$F$13+$BA119*'Norm-coeff'!$G$13+$BB119*'Norm-coeff'!$H$13+$BC119*'Norm-coeff'!$I$13+$BD119*'Norm-coeff'!$J$13+$BE119*'Norm-coeff'!$K$13+$BF119*'Norm-coeff'!$L$13+$BG119*'Norm-coeff'!$M$13+$BH119*'Norm-coeff'!$N$13+$BI119*'Norm-coeff'!$O$13</f>
        <v>-4.1864930554451202E-2</v>
      </c>
      <c r="CA119" s="54">
        <f>'Norm-coeff'!$C$14+$AX119*'Norm-coeff'!$D$14+$AY119*'Norm-coeff'!$E$14+$AZ119*'Norm-coeff'!$F$14+$BA119*'Norm-coeff'!$G$14+$BB119*'Norm-coeff'!$H$14+$BC119*'Norm-coeff'!$I$14+$BD119*'Norm-coeff'!$J$14+$BE119*'Norm-coeff'!$K$14+$BF119*'Norm-coeff'!$L$14+$BG119*'Norm-coeff'!$M$14+$BH119*'Norm-coeff'!$N$14+$BI119*'Norm-coeff'!$O$14</f>
        <v>4.2526983164477103</v>
      </c>
      <c r="CC119" s="54">
        <f t="shared" si="491"/>
        <v>0</v>
      </c>
      <c r="CG119" s="54">
        <f t="shared" si="367"/>
        <v>0</v>
      </c>
      <c r="CH119" s="54">
        <f t="shared" si="345"/>
        <v>0</v>
      </c>
      <c r="CI119" s="54">
        <f t="shared" si="368"/>
        <v>0</v>
      </c>
      <c r="CJ119" s="56">
        <f t="shared" si="369"/>
        <v>0</v>
      </c>
      <c r="CK119" s="54">
        <f t="shared" si="370"/>
        <v>0</v>
      </c>
      <c r="CL119" s="54">
        <f t="shared" si="371"/>
        <v>0</v>
      </c>
      <c r="CM119" s="54">
        <f t="shared" si="372"/>
        <v>0</v>
      </c>
      <c r="CN119" s="54">
        <f t="shared" si="373"/>
        <v>0</v>
      </c>
      <c r="CO119" s="54">
        <f t="shared" si="374"/>
        <v>0</v>
      </c>
      <c r="CP119" s="54">
        <f t="shared" si="375"/>
        <v>0</v>
      </c>
      <c r="CQ119" s="54">
        <f t="shared" si="376"/>
        <v>0</v>
      </c>
      <c r="CR119" s="54">
        <f t="shared" si="377"/>
        <v>0</v>
      </c>
      <c r="CS119" s="54">
        <f t="shared" si="378"/>
        <v>0</v>
      </c>
      <c r="CU119" s="54">
        <f t="shared" si="379"/>
        <v>0</v>
      </c>
      <c r="CV119" s="54">
        <f t="shared" si="380"/>
        <v>0</v>
      </c>
      <c r="CW119" s="54">
        <f t="shared" si="381"/>
        <v>0</v>
      </c>
      <c r="CX119" s="54">
        <f t="shared" si="382"/>
        <v>0</v>
      </c>
      <c r="CZ119" s="54">
        <f t="shared" si="383"/>
        <v>0</v>
      </c>
      <c r="DA119" s="54">
        <f t="shared" si="384"/>
        <v>0</v>
      </c>
      <c r="DB119" s="54">
        <f t="shared" si="385"/>
        <v>0</v>
      </c>
      <c r="DC119" s="54">
        <f t="shared" si="386"/>
        <v>0</v>
      </c>
      <c r="DD119" s="54">
        <f t="shared" si="387"/>
        <v>0</v>
      </c>
      <c r="DE119" s="54">
        <f t="shared" si="388"/>
        <v>0</v>
      </c>
      <c r="DF119" s="54">
        <f t="shared" si="389"/>
        <v>0</v>
      </c>
      <c r="DG119" s="54">
        <f t="shared" si="390"/>
        <v>2</v>
      </c>
      <c r="DH119" s="71">
        <f t="shared" si="391"/>
        <v>0</v>
      </c>
      <c r="DI119" s="71">
        <f t="shared" si="392"/>
        <v>0</v>
      </c>
      <c r="DJ119" s="54">
        <f t="shared" si="393"/>
        <v>0</v>
      </c>
      <c r="DK119" s="54">
        <f t="shared" si="394"/>
        <v>2</v>
      </c>
      <c r="DL119" s="4">
        <f t="shared" si="319"/>
        <v>0</v>
      </c>
      <c r="DM119" s="3">
        <f t="shared" si="395"/>
        <v>0</v>
      </c>
      <c r="DN119" s="3">
        <f t="shared" si="396"/>
        <v>0</v>
      </c>
      <c r="DO119" s="4" t="e">
        <f t="shared" si="397"/>
        <v>#DIV/0!</v>
      </c>
      <c r="DP119" s="57"/>
      <c r="DQ119" s="57"/>
      <c r="DR119" s="56">
        <f t="shared" si="320"/>
        <v>2</v>
      </c>
      <c r="DS119" s="56">
        <f t="shared" si="321"/>
        <v>0</v>
      </c>
      <c r="DT119" s="38">
        <f t="shared" si="322"/>
        <v>0</v>
      </c>
      <c r="DU119" s="38">
        <f t="shared" si="398"/>
        <v>2</v>
      </c>
      <c r="DV119" s="38">
        <f t="shared" si="323"/>
        <v>0</v>
      </c>
      <c r="DW119" s="39">
        <f t="shared" si="324"/>
        <v>0</v>
      </c>
      <c r="DX119" s="39">
        <f t="shared" si="325"/>
        <v>0</v>
      </c>
      <c r="DY119" s="39">
        <f t="shared" si="326"/>
        <v>0</v>
      </c>
      <c r="DZ119" s="39">
        <f t="shared" si="327"/>
        <v>0</v>
      </c>
      <c r="EA119" s="39">
        <f t="shared" si="328"/>
        <v>0</v>
      </c>
      <c r="EB119" s="37" t="e">
        <f t="shared" si="399"/>
        <v>#DIV/0!</v>
      </c>
      <c r="EC119" s="37" t="e">
        <f t="shared" si="400"/>
        <v>#DIV/0!</v>
      </c>
      <c r="ED119" s="37" t="e">
        <f t="shared" si="401"/>
        <v>#DIV/0!</v>
      </c>
      <c r="EE119" s="37" t="e">
        <f t="shared" si="402"/>
        <v>#DIV/0!</v>
      </c>
      <c r="EF119" s="39" t="e">
        <f t="shared" si="403"/>
        <v>#DIV/0!</v>
      </c>
      <c r="EG119" s="37" t="e">
        <f t="shared" si="404"/>
        <v>#DIV/0!</v>
      </c>
      <c r="EH119" s="37" t="e">
        <f t="shared" si="405"/>
        <v>#DIV/0!</v>
      </c>
      <c r="EI119" s="11" t="b">
        <f t="shared" si="406"/>
        <v>1</v>
      </c>
      <c r="EJ119" s="11" t="b">
        <f t="shared" si="407"/>
        <v>0</v>
      </c>
      <c r="EK119" s="39" t="e">
        <f t="shared" si="408"/>
        <v>#DIV/0!</v>
      </c>
      <c r="EL119" s="39" t="e">
        <f t="shared" si="409"/>
        <v>#DIV/0!</v>
      </c>
      <c r="EM119" s="39" t="e">
        <f t="shared" si="410"/>
        <v>#DIV/0!</v>
      </c>
      <c r="EN119" s="39" t="e">
        <f t="shared" si="411"/>
        <v>#DIV/0!</v>
      </c>
      <c r="EO119" s="39" t="e">
        <f t="shared" si="412"/>
        <v>#DIV/0!</v>
      </c>
      <c r="EP119" s="39" t="e">
        <f t="shared" si="413"/>
        <v>#DIV/0!</v>
      </c>
      <c r="EQ119" s="39" t="e">
        <f t="shared" si="414"/>
        <v>#DIV/0!</v>
      </c>
      <c r="ER119" s="39" t="e">
        <f t="shared" si="415"/>
        <v>#DIV/0!</v>
      </c>
      <c r="ES119" s="58" t="str">
        <f t="shared" si="416"/>
        <v>(OH,F,Cl)-dominate amphibole</v>
      </c>
      <c r="ET119" s="58" t="e">
        <f t="shared" si="417"/>
        <v>#N/A</v>
      </c>
      <c r="EU119" s="56">
        <f t="shared" si="329"/>
        <v>0</v>
      </c>
      <c r="EV119" s="56">
        <f t="shared" si="330"/>
        <v>0</v>
      </c>
      <c r="EW119" s="56">
        <f t="shared" si="331"/>
        <v>0</v>
      </c>
      <c r="EX119" s="56">
        <f t="shared" si="332"/>
        <v>0</v>
      </c>
      <c r="EY119" s="56">
        <f t="shared" si="333"/>
        <v>0</v>
      </c>
      <c r="EZ119" s="56">
        <f t="shared" si="334"/>
        <v>0</v>
      </c>
      <c r="FA119" s="39">
        <f t="shared" si="335"/>
        <v>0</v>
      </c>
      <c r="FB119" s="39">
        <f t="shared" si="336"/>
        <v>0</v>
      </c>
      <c r="FC119" s="54">
        <f t="shared" si="337"/>
        <v>0</v>
      </c>
      <c r="FD119" s="54">
        <f t="shared" si="338"/>
        <v>0</v>
      </c>
      <c r="FE119" s="39">
        <f t="shared" si="339"/>
        <v>0</v>
      </c>
      <c r="FF119" s="54">
        <f t="shared" si="340"/>
        <v>0</v>
      </c>
      <c r="FG119" s="39">
        <f t="shared" si="341"/>
        <v>0</v>
      </c>
      <c r="FH119" s="39">
        <f t="shared" si="418"/>
        <v>0</v>
      </c>
      <c r="FI119" s="39">
        <f t="shared" si="419"/>
        <v>0</v>
      </c>
      <c r="FJ119" s="39">
        <f t="shared" si="420"/>
        <v>0</v>
      </c>
      <c r="FK119" s="39" t="e">
        <f t="shared" si="421"/>
        <v>#DIV/0!</v>
      </c>
      <c r="FL119" s="39" t="e">
        <f t="shared" si="422"/>
        <v>#DIV/0!</v>
      </c>
      <c r="FM119" s="39" t="e">
        <f t="shared" si="423"/>
        <v>#DIV/0!</v>
      </c>
      <c r="FN119" s="39">
        <f t="shared" si="424"/>
        <v>1</v>
      </c>
      <c r="FO119" s="39">
        <f t="shared" si="342"/>
        <v>0</v>
      </c>
      <c r="FP119" s="39">
        <f t="shared" si="343"/>
        <v>0</v>
      </c>
      <c r="FQ119" s="39">
        <f t="shared" si="344"/>
        <v>0</v>
      </c>
      <c r="FR119" s="39">
        <f t="shared" si="425"/>
        <v>0</v>
      </c>
      <c r="FS119" s="39">
        <f t="shared" si="426"/>
        <v>0</v>
      </c>
      <c r="FU119" s="39" t="e">
        <f t="shared" si="427"/>
        <v>#DIV/0!</v>
      </c>
      <c r="FV119" s="39" t="e">
        <f t="shared" si="428"/>
        <v>#DIV/0!</v>
      </c>
      <c r="FW119" s="39" t="e">
        <f t="shared" si="429"/>
        <v>#DIV/0!</v>
      </c>
      <c r="FY119" s="39" t="e">
        <f t="shared" si="430"/>
        <v>#DIV/0!</v>
      </c>
      <c r="FZ119" s="39" t="e">
        <f t="shared" si="431"/>
        <v>#DIV/0!</v>
      </c>
      <c r="GA119" s="39" t="e">
        <f t="shared" si="432"/>
        <v>#DIV/0!</v>
      </c>
      <c r="GB119" s="39" t="e">
        <f t="shared" si="433"/>
        <v>#DIV/0!</v>
      </c>
      <c r="GC119" s="39" t="e">
        <f t="shared" si="434"/>
        <v>#DIV/0!</v>
      </c>
      <c r="GD119" s="39" t="e">
        <f t="shared" si="435"/>
        <v>#DIV/0!</v>
      </c>
      <c r="GE119" s="39" t="e">
        <f t="shared" si="436"/>
        <v>#DIV/0!</v>
      </c>
      <c r="GF119" s="39" t="e">
        <f t="shared" si="437"/>
        <v>#DIV/0!</v>
      </c>
      <c r="GG119" s="39" t="e">
        <f t="shared" si="438"/>
        <v>#DIV/0!</v>
      </c>
      <c r="GH119" s="39" t="e">
        <f t="shared" si="439"/>
        <v>#DIV/0!</v>
      </c>
      <c r="GI119" s="39"/>
      <c r="GJ119" s="39" t="e">
        <f t="shared" si="440"/>
        <v>#DIV/0!</v>
      </c>
      <c r="GK119" s="39" t="e">
        <f t="shared" si="441"/>
        <v>#DIV/0!</v>
      </c>
      <c r="GL119" s="39" t="e">
        <f t="shared" si="442"/>
        <v>#DIV/0!</v>
      </c>
      <c r="GM119" s="39" t="e">
        <f t="shared" si="443"/>
        <v>#DIV/0!</v>
      </c>
      <c r="GN119" s="39" t="e">
        <f t="shared" si="444"/>
        <v>#DIV/0!</v>
      </c>
      <c r="GO119" s="57"/>
      <c r="GP119" s="57" t="e">
        <f t="shared" si="445"/>
        <v>#DIV/0!</v>
      </c>
      <c r="GQ119" s="59" t="e">
        <f t="shared" si="446"/>
        <v>#DIV/0!</v>
      </c>
      <c r="GR119" s="41" t="e">
        <f t="shared" si="447"/>
        <v>#DIV/0!</v>
      </c>
      <c r="GS119" s="57" t="e">
        <f t="shared" si="448"/>
        <v>#DIV/0!</v>
      </c>
      <c r="GT119" s="57" t="e">
        <f t="shared" si="449"/>
        <v>#DIV/0!</v>
      </c>
      <c r="GU119" s="57" t="e">
        <f t="shared" si="450"/>
        <v>#DIV/0!</v>
      </c>
      <c r="GV119" s="57"/>
      <c r="GW119" s="42" t="e">
        <f t="shared" si="451"/>
        <v>#DIV/0!</v>
      </c>
      <c r="GX119" s="42" t="e">
        <f t="shared" si="452"/>
        <v>#DIV/0!</v>
      </c>
      <c r="GY119" s="42" t="e">
        <f t="shared" si="453"/>
        <v>#DIV/0!</v>
      </c>
      <c r="GZ119" s="57"/>
      <c r="HA119" s="2" t="e">
        <f t="shared" si="454"/>
        <v>#DIV/0!</v>
      </c>
      <c r="HB119" s="2" t="e">
        <f t="shared" si="455"/>
        <v>#DIV/0!</v>
      </c>
      <c r="HC119" s="2" t="e">
        <f t="shared" si="456"/>
        <v>#DIV/0!</v>
      </c>
      <c r="HD119" s="2" t="e">
        <f t="shared" si="457"/>
        <v>#DIV/0!</v>
      </c>
      <c r="HE119" s="2" t="e">
        <f t="shared" si="458"/>
        <v>#DIV/0!</v>
      </c>
      <c r="HF119" s="2" t="e">
        <f t="shared" si="459"/>
        <v>#DIV/0!</v>
      </c>
      <c r="HG119" s="2" t="e">
        <f t="shared" si="460"/>
        <v>#DIV/0!</v>
      </c>
      <c r="HH119" s="2" t="e">
        <f t="shared" si="461"/>
        <v>#DIV/0!</v>
      </c>
      <c r="HI119" s="2" t="e">
        <f t="shared" si="462"/>
        <v>#DIV/0!</v>
      </c>
      <c r="HJ119" s="11" t="e">
        <f t="shared" si="463"/>
        <v>#DIV/0!</v>
      </c>
      <c r="HK119" s="60" t="e">
        <f t="shared" si="464"/>
        <v>#DIV/0!</v>
      </c>
      <c r="HL119" s="57"/>
      <c r="HM119" s="57" t="e">
        <f t="shared" si="465"/>
        <v>#DIV/0!</v>
      </c>
      <c r="HN119" s="57" t="e">
        <f t="shared" si="466"/>
        <v>#DIV/0!</v>
      </c>
      <c r="HO119" s="57" t="e">
        <f t="shared" si="467"/>
        <v>#DIV/0!</v>
      </c>
      <c r="HP119" s="57" t="e">
        <f t="shared" si="468"/>
        <v>#DIV/0!</v>
      </c>
      <c r="HQ119" s="57" t="e">
        <f t="shared" si="469"/>
        <v>#DIV/0!</v>
      </c>
      <c r="HR119" s="57"/>
      <c r="HS119" s="57" t="e">
        <f t="shared" si="470"/>
        <v>#DIV/0!</v>
      </c>
      <c r="HT119" s="57" t="e">
        <f t="shared" si="471"/>
        <v>#DIV/0!</v>
      </c>
      <c r="HU119" s="57" t="e">
        <f t="shared" si="472"/>
        <v>#DIV/0!</v>
      </c>
      <c r="HV119" s="57" t="e">
        <f t="shared" si="473"/>
        <v>#DIV/0!</v>
      </c>
      <c r="HW119" s="57" t="e">
        <f t="shared" si="474"/>
        <v>#DIV/0!</v>
      </c>
      <c r="HX119" s="57"/>
      <c r="HY119" s="57" t="e">
        <f t="shared" si="475"/>
        <v>#DIV/0!</v>
      </c>
      <c r="HZ119" s="57" t="e">
        <f t="shared" si="476"/>
        <v>#DIV/0!</v>
      </c>
      <c r="IA119" s="57"/>
      <c r="IB119" s="61">
        <f t="shared" si="477"/>
        <v>0</v>
      </c>
      <c r="IC119" s="57" t="str">
        <f t="shared" si="478"/>
        <v/>
      </c>
      <c r="ID119" s="42"/>
      <c r="IE119" s="2" t="str">
        <f t="shared" si="479"/>
        <v/>
      </c>
      <c r="IF119" s="60" t="e">
        <f t="shared" si="480"/>
        <v>#DIV/0!</v>
      </c>
      <c r="IG119" s="60" t="str">
        <f t="shared" si="481"/>
        <v/>
      </c>
      <c r="IH119" s="60" t="str">
        <f t="shared" si="482"/>
        <v>zinco-</v>
      </c>
      <c r="II119" s="60" t="str">
        <f t="shared" si="483"/>
        <v>mangano-</v>
      </c>
      <c r="IJ119" s="60" t="e">
        <f t="shared" si="484"/>
        <v>#DIV/0!</v>
      </c>
      <c r="IK119" s="60" t="e">
        <f t="shared" si="485"/>
        <v>#DIV/0!</v>
      </c>
      <c r="IL119" s="60" t="e">
        <f t="shared" si="486"/>
        <v>#DIV/0!</v>
      </c>
      <c r="IM119" s="60" t="e">
        <f t="shared" si="487"/>
        <v>#DIV/0!</v>
      </c>
      <c r="IN119" s="60" t="str">
        <f t="shared" si="488"/>
        <v/>
      </c>
      <c r="IO119" s="60" t="str">
        <f t="shared" si="489"/>
        <v/>
      </c>
      <c r="IP119" s="57"/>
      <c r="IQ119" s="57" t="str">
        <f t="shared" si="490"/>
        <v>ERROR!!</v>
      </c>
    </row>
    <row r="120" spans="24:251">
      <c r="X120" s="29">
        <f t="shared" si="346"/>
        <v>0</v>
      </c>
      <c r="Y120" s="29">
        <f t="shared" si="347"/>
        <v>0</v>
      </c>
      <c r="Z120" s="29" t="e">
        <f t="shared" si="348"/>
        <v>#DIV/0!</v>
      </c>
      <c r="AA120" s="29" t="e">
        <f t="shared" si="349"/>
        <v>#DIV/0!</v>
      </c>
      <c r="AB120" s="29" t="e">
        <f t="shared" si="350"/>
        <v>#DIV/0!</v>
      </c>
      <c r="AC120" s="29" t="e">
        <f t="shared" si="351"/>
        <v>#DIV/0!</v>
      </c>
      <c r="AF120" s="23">
        <v>60.084299999999999</v>
      </c>
      <c r="AG120" s="23">
        <v>79.878799999999998</v>
      </c>
      <c r="AH120" s="23">
        <v>101.96120000000001</v>
      </c>
      <c r="AI120" s="23">
        <v>151.99039999999999</v>
      </c>
      <c r="AJ120" s="23">
        <v>159.69</v>
      </c>
      <c r="AK120" s="23">
        <v>71.846400000000003</v>
      </c>
      <c r="AL120" s="23">
        <v>70.9375</v>
      </c>
      <c r="AM120" s="23">
        <v>40.304400000000001</v>
      </c>
      <c r="AN120" s="23">
        <v>56.077399999999997</v>
      </c>
      <c r="AO120" s="23">
        <v>61.978999999999999</v>
      </c>
      <c r="AP120" s="23">
        <v>94.195999999999998</v>
      </c>
      <c r="AQ120" s="23">
        <v>18.998000000000001</v>
      </c>
      <c r="AR120" s="23">
        <v>35.450000000000003</v>
      </c>
      <c r="AS120" s="23">
        <v>29.88</v>
      </c>
      <c r="AT120" s="23">
        <v>74.691999999999993</v>
      </c>
      <c r="AU120" s="23">
        <v>81.39</v>
      </c>
      <c r="AX120" s="54">
        <f t="shared" si="352"/>
        <v>0</v>
      </c>
      <c r="AY120" s="54">
        <f t="shared" si="353"/>
        <v>0</v>
      </c>
      <c r="AZ120" s="54">
        <f t="shared" si="354"/>
        <v>0</v>
      </c>
      <c r="BA120" s="54">
        <f t="shared" si="355"/>
        <v>0</v>
      </c>
      <c r="BB120" s="54">
        <f t="shared" si="356"/>
        <v>0</v>
      </c>
      <c r="BC120" s="54">
        <f t="shared" si="357"/>
        <v>0</v>
      </c>
      <c r="BD120" s="54">
        <f t="shared" si="358"/>
        <v>0</v>
      </c>
      <c r="BE120" s="54">
        <f t="shared" si="359"/>
        <v>0</v>
      </c>
      <c r="BF120" s="54">
        <f t="shared" si="360"/>
        <v>0</v>
      </c>
      <c r="BG120" s="54">
        <f t="shared" si="361"/>
        <v>0</v>
      </c>
      <c r="BH120" s="54">
        <f t="shared" si="362"/>
        <v>0</v>
      </c>
      <c r="BI120" s="54">
        <f t="shared" si="363"/>
        <v>0</v>
      </c>
      <c r="BJ120" s="54">
        <f t="shared" si="364"/>
        <v>0</v>
      </c>
      <c r="BK120" s="54">
        <f t="shared" si="365"/>
        <v>0</v>
      </c>
      <c r="BL120" s="54">
        <f t="shared" si="366"/>
        <v>0</v>
      </c>
      <c r="BM120" s="42"/>
      <c r="BO120" s="54">
        <f>'Norm-coeff'!$C$2+$AX120*'Norm-coeff'!$D$2+$AY120*'Norm-coeff'!$E$2+$AZ120*'Norm-coeff'!$F$2+$BA120*'Norm-coeff'!$G$2+$BB120*'Norm-coeff'!$H$2+$BC120*'Norm-coeff'!$I$2+$BD120*'Norm-coeff'!$J$2+$BE120*'Norm-coeff'!$K$2+$BF120*'Norm-coeff'!$L$2+$BG120*'Norm-coeff'!$M$2+$BH120*'Norm-coeff'!$N$2+$BI120*'Norm-coeff'!$O$2</f>
        <v>5.4045421474420303</v>
      </c>
      <c r="BP120" s="54">
        <f>'Norm-coeff'!$C$3+$AX120*'Norm-coeff'!$D$3+$AY120*'Norm-coeff'!$E$3+$AZ120*'Norm-coeff'!$F$3+$BA120*'Norm-coeff'!$G$3+$BB120*'Norm-coeff'!$H$3+$BC120*'Norm-coeff'!$I$3+$BD120*'Norm-coeff'!$J$3+$BE120*'Norm-coeff'!$K$3+$BF120*'Norm-coeff'!$L$3+$BG120*'Norm-coeff'!$M$3+$BH120*'Norm-coeff'!$N$3+$BI120*'Norm-coeff'!$O$3</f>
        <v>3.15319116612705</v>
      </c>
      <c r="BQ120" s="54">
        <f>'Norm-coeff'!$C$4+$AX120*'Norm-coeff'!$D$4+$AY120*'Norm-coeff'!$E$4+$AZ120*'Norm-coeff'!$F$4+$BA120*'Norm-coeff'!$G$4+$BB120*'Norm-coeff'!$H$4+$BC120*'Norm-coeff'!$I$4+$BD120*'Norm-coeff'!$J$4+$BE120*'Norm-coeff'!$K$4+$BF120*'Norm-coeff'!$L$4+$BG120*'Norm-coeff'!$M$4+$BH120*'Norm-coeff'!$N$4+$BI120*'Norm-coeff'!$O$4</f>
        <v>1.42115649462768</v>
      </c>
      <c r="BR120" s="54">
        <f>'Norm-coeff'!$C$5+$AX120*'Norm-coeff'!$D$5+$AY120*'Norm-coeff'!$E$5+$AZ120*'Norm-coeff'!$F$5+$BA120*'Norm-coeff'!$G$5+$BB120*'Norm-coeff'!$H$5+$BC120*'Norm-coeff'!$I$5+$BD120*'Norm-coeff'!$J$5+$BE120*'Norm-coeff'!$K$5+$BF120*'Norm-coeff'!$L$5+$BG120*'Norm-coeff'!$M$5+$BH120*'Norm-coeff'!$N$5+$BI120*'Norm-coeff'!$O$5</f>
        <v>1.0553329241296201</v>
      </c>
      <c r="BS120" s="54">
        <f>'Norm-coeff'!$C$6+$AX120*'Norm-coeff'!$D$6+$AY120*'Norm-coeff'!$E$6+$AZ120*'Norm-coeff'!$F$6+$BA120*'Norm-coeff'!$G$6+$BB120*'Norm-coeff'!$H$6+$BC120*'Norm-coeff'!$I$6+$BD120*'Norm-coeff'!$J$6+$BE120*'Norm-coeff'!$K$6+$BF120*'Norm-coeff'!$L$6+$BG120*'Norm-coeff'!$M$6+$BH120*'Norm-coeff'!$N$6+$BI120*'Norm-coeff'!$O$6</f>
        <v>-1.48700885495103E-2</v>
      </c>
      <c r="BT120" s="54">
        <f>'Norm-coeff'!$C$7+$AX120*'Norm-coeff'!$D$7+$AY120*'Norm-coeff'!$E$7+$AZ120*'Norm-coeff'!$F$7+$BA120*'Norm-coeff'!$G$7+$BB120*'Norm-coeff'!$H$7+$BC120*'Norm-coeff'!$I$7+$BD120*'Norm-coeff'!$J$7+$BE120*'Norm-coeff'!$K$7+$BF120*'Norm-coeff'!$L$7+$BG120*'Norm-coeff'!$M$7+$BH120*'Norm-coeff'!$N$7+$BI120*'Norm-coeff'!$O$7</f>
        <v>2.0907583608832998</v>
      </c>
      <c r="BU120" s="54">
        <f>'Norm-coeff'!$C$8+$AX120*'Norm-coeff'!$D$8+$AY120*'Norm-coeff'!$E$8+$AZ120*'Norm-coeff'!$F$8+$BA120*'Norm-coeff'!$G$8+$BB120*'Norm-coeff'!$H$8+$BC120*'Norm-coeff'!$I$8+$BD120*'Norm-coeff'!$J$8+$BE120*'Norm-coeff'!$K$8+$BF120*'Norm-coeff'!$L$8+$BG120*'Norm-coeff'!$M$8+$BH120*'Norm-coeff'!$N$8+$BI120*'Norm-coeff'!$O$8</f>
        <v>0.65894159836244504</v>
      </c>
      <c r="BV120" s="54">
        <f>'Norm-coeff'!$C$9+$AX120*'Norm-coeff'!$D$9+$AY120*'Norm-coeff'!$E$9+$AZ120*'Norm-coeff'!$F$9+$BA120*'Norm-coeff'!$G$9+$BB120*'Norm-coeff'!$H$9+$BC120*'Norm-coeff'!$I$9+$BD120*'Norm-coeff'!$J$9+$BE120*'Norm-coeff'!$K$9+$BF120*'Norm-coeff'!$L$9+$BG120*'Norm-coeff'!$M$9+$BH120*'Norm-coeff'!$N$9+$BI120*'Norm-coeff'!$O$9</f>
        <v>1.48961085014701</v>
      </c>
      <c r="BW120" s="54">
        <f>'Norm-coeff'!$C$10+$AX120*'Norm-coeff'!$D$10+$AY120*'Norm-coeff'!$E$10+$AZ120*'Norm-coeff'!$F$10+$BA120*'Norm-coeff'!$G$10+$BB120*'Norm-coeff'!$H$10+$BC120*'Norm-coeff'!$I$10+$BD120*'Norm-coeff'!$J$10+$BE120*'Norm-coeff'!$K$10+$BF120*'Norm-coeff'!$L$10+$BG120*'Norm-coeff'!$M$10+$BH120*'Norm-coeff'!$N$10+$BI120*'Norm-coeff'!$O$10</f>
        <v>1.42058735749591</v>
      </c>
      <c r="BX120" s="54">
        <f>'Norm-coeff'!$C$11+$AX120*'Norm-coeff'!$D$11+$AY120*'Norm-coeff'!$E$11+$AZ120*'Norm-coeff'!$F$11+$BA120*'Norm-coeff'!$G$11+$BB120*'Norm-coeff'!$H$11+$BC120*'Norm-coeff'!$I$11+$BD120*'Norm-coeff'!$J$11+$BE120*'Norm-coeff'!$K$11+$BF120*'Norm-coeff'!$L$11+$BG120*'Norm-coeff'!$M$11+$BH120*'Norm-coeff'!$N$11+$BI120*'Norm-coeff'!$O$11</f>
        <v>0.221233014421479</v>
      </c>
      <c r="BY120" s="54">
        <f>'Norm-coeff'!$C$12+$AX120*'Norm-coeff'!$D$12+$AY120*'Norm-coeff'!$E$12+$AZ120*'Norm-coeff'!$F$12+$BA120*'Norm-coeff'!$G$12+$BB120*'Norm-coeff'!$H$12+$BC120*'Norm-coeff'!$I$12+$BD120*'Norm-coeff'!$J$12+$BE120*'Norm-coeff'!$K$12+$BF120*'Norm-coeff'!$L$12+$BG120*'Norm-coeff'!$M$12+$BH120*'Norm-coeff'!$N$12+$BI120*'Norm-coeff'!$O$12</f>
        <v>0.283527502056037</v>
      </c>
      <c r="BZ120" s="54">
        <f>'Norm-coeff'!$C$13+$AX120*'Norm-coeff'!$D$13+$AY120*'Norm-coeff'!$E$13+$AZ120*'Norm-coeff'!$F$13+$BA120*'Norm-coeff'!$G$13+$BB120*'Norm-coeff'!$H$13+$BC120*'Norm-coeff'!$I$13+$BD120*'Norm-coeff'!$J$13+$BE120*'Norm-coeff'!$K$13+$BF120*'Norm-coeff'!$L$13+$BG120*'Norm-coeff'!$M$13+$BH120*'Norm-coeff'!$N$13+$BI120*'Norm-coeff'!$O$13</f>
        <v>-4.1864930554451202E-2</v>
      </c>
      <c r="CA120" s="54">
        <f>'Norm-coeff'!$C$14+$AX120*'Norm-coeff'!$D$14+$AY120*'Norm-coeff'!$E$14+$AZ120*'Norm-coeff'!$F$14+$BA120*'Norm-coeff'!$G$14+$BB120*'Norm-coeff'!$H$14+$BC120*'Norm-coeff'!$I$14+$BD120*'Norm-coeff'!$J$14+$BE120*'Norm-coeff'!$K$14+$BF120*'Norm-coeff'!$L$14+$BG120*'Norm-coeff'!$M$14+$BH120*'Norm-coeff'!$N$14+$BI120*'Norm-coeff'!$O$14</f>
        <v>4.2526983164477103</v>
      </c>
      <c r="CC120" s="54">
        <f t="shared" si="491"/>
        <v>0</v>
      </c>
      <c r="CG120" s="54">
        <f t="shared" si="367"/>
        <v>0</v>
      </c>
      <c r="CH120" s="54">
        <f t="shared" si="345"/>
        <v>0</v>
      </c>
      <c r="CI120" s="54">
        <f t="shared" si="368"/>
        <v>0</v>
      </c>
      <c r="CJ120" s="56">
        <f t="shared" si="369"/>
        <v>0</v>
      </c>
      <c r="CK120" s="54">
        <f t="shared" si="370"/>
        <v>0</v>
      </c>
      <c r="CL120" s="54">
        <f t="shared" si="371"/>
        <v>0</v>
      </c>
      <c r="CM120" s="54">
        <f t="shared" si="372"/>
        <v>0</v>
      </c>
      <c r="CN120" s="54">
        <f t="shared" si="373"/>
        <v>0</v>
      </c>
      <c r="CO120" s="54">
        <f t="shared" si="374"/>
        <v>0</v>
      </c>
      <c r="CP120" s="54">
        <f t="shared" si="375"/>
        <v>0</v>
      </c>
      <c r="CQ120" s="54">
        <f t="shared" si="376"/>
        <v>0</v>
      </c>
      <c r="CR120" s="54">
        <f t="shared" si="377"/>
        <v>0</v>
      </c>
      <c r="CS120" s="54">
        <f t="shared" si="378"/>
        <v>0</v>
      </c>
      <c r="CU120" s="54">
        <f t="shared" si="379"/>
        <v>0</v>
      </c>
      <c r="CV120" s="54">
        <f t="shared" si="380"/>
        <v>0</v>
      </c>
      <c r="CW120" s="54">
        <f t="shared" si="381"/>
        <v>0</v>
      </c>
      <c r="CX120" s="54">
        <f t="shared" si="382"/>
        <v>0</v>
      </c>
      <c r="CZ120" s="54">
        <f t="shared" si="383"/>
        <v>0</v>
      </c>
      <c r="DA120" s="54">
        <f t="shared" si="384"/>
        <v>0</v>
      </c>
      <c r="DB120" s="54">
        <f t="shared" si="385"/>
        <v>0</v>
      </c>
      <c r="DC120" s="54">
        <f t="shared" si="386"/>
        <v>0</v>
      </c>
      <c r="DD120" s="54">
        <f t="shared" si="387"/>
        <v>0</v>
      </c>
      <c r="DE120" s="54">
        <f t="shared" si="388"/>
        <v>0</v>
      </c>
      <c r="DF120" s="54">
        <f t="shared" si="389"/>
        <v>0</v>
      </c>
      <c r="DG120" s="54">
        <f t="shared" si="390"/>
        <v>2</v>
      </c>
      <c r="DH120" s="71">
        <f t="shared" si="391"/>
        <v>0</v>
      </c>
      <c r="DI120" s="71">
        <f t="shared" si="392"/>
        <v>0</v>
      </c>
      <c r="DJ120" s="54">
        <f t="shared" si="393"/>
        <v>0</v>
      </c>
      <c r="DK120" s="54">
        <f t="shared" si="394"/>
        <v>2</v>
      </c>
      <c r="DL120" s="4">
        <f t="shared" si="319"/>
        <v>0</v>
      </c>
      <c r="DM120" s="3">
        <f t="shared" si="395"/>
        <v>0</v>
      </c>
      <c r="DN120" s="3">
        <f t="shared" si="396"/>
        <v>0</v>
      </c>
      <c r="DO120" s="4" t="e">
        <f t="shared" si="397"/>
        <v>#DIV/0!</v>
      </c>
      <c r="DP120" s="57"/>
      <c r="DQ120" s="57"/>
      <c r="DR120" s="56">
        <f t="shared" si="320"/>
        <v>2</v>
      </c>
      <c r="DS120" s="56">
        <f t="shared" si="321"/>
        <v>0</v>
      </c>
      <c r="DT120" s="38">
        <f t="shared" si="322"/>
        <v>0</v>
      </c>
      <c r="DU120" s="38">
        <f t="shared" si="398"/>
        <v>2</v>
      </c>
      <c r="DV120" s="38">
        <f t="shared" si="323"/>
        <v>0</v>
      </c>
      <c r="DW120" s="39">
        <f t="shared" si="324"/>
        <v>0</v>
      </c>
      <c r="DX120" s="39">
        <f t="shared" si="325"/>
        <v>0</v>
      </c>
      <c r="DY120" s="39">
        <f t="shared" si="326"/>
        <v>0</v>
      </c>
      <c r="DZ120" s="39">
        <f t="shared" si="327"/>
        <v>0</v>
      </c>
      <c r="EA120" s="39">
        <f t="shared" si="328"/>
        <v>0</v>
      </c>
      <c r="EB120" s="37" t="e">
        <f t="shared" si="399"/>
        <v>#DIV/0!</v>
      </c>
      <c r="EC120" s="37" t="e">
        <f t="shared" si="400"/>
        <v>#DIV/0!</v>
      </c>
      <c r="ED120" s="37" t="e">
        <f t="shared" si="401"/>
        <v>#DIV/0!</v>
      </c>
      <c r="EE120" s="37" t="e">
        <f t="shared" si="402"/>
        <v>#DIV/0!</v>
      </c>
      <c r="EF120" s="39" t="e">
        <f t="shared" si="403"/>
        <v>#DIV/0!</v>
      </c>
      <c r="EG120" s="37" t="e">
        <f t="shared" si="404"/>
        <v>#DIV/0!</v>
      </c>
      <c r="EH120" s="37" t="e">
        <f t="shared" si="405"/>
        <v>#DIV/0!</v>
      </c>
      <c r="EI120" s="11" t="b">
        <f t="shared" si="406"/>
        <v>1</v>
      </c>
      <c r="EJ120" s="11" t="b">
        <f t="shared" si="407"/>
        <v>0</v>
      </c>
      <c r="EK120" s="39" t="e">
        <f t="shared" si="408"/>
        <v>#DIV/0!</v>
      </c>
      <c r="EL120" s="39" t="e">
        <f t="shared" si="409"/>
        <v>#DIV/0!</v>
      </c>
      <c r="EM120" s="39" t="e">
        <f t="shared" si="410"/>
        <v>#DIV/0!</v>
      </c>
      <c r="EN120" s="39" t="e">
        <f t="shared" si="411"/>
        <v>#DIV/0!</v>
      </c>
      <c r="EO120" s="39" t="e">
        <f t="shared" si="412"/>
        <v>#DIV/0!</v>
      </c>
      <c r="EP120" s="39" t="e">
        <f t="shared" si="413"/>
        <v>#DIV/0!</v>
      </c>
      <c r="EQ120" s="39" t="e">
        <f t="shared" si="414"/>
        <v>#DIV/0!</v>
      </c>
      <c r="ER120" s="39" t="e">
        <f t="shared" si="415"/>
        <v>#DIV/0!</v>
      </c>
      <c r="ES120" s="58" t="str">
        <f t="shared" si="416"/>
        <v>(OH,F,Cl)-dominate amphibole</v>
      </c>
      <c r="ET120" s="58" t="e">
        <f t="shared" si="417"/>
        <v>#N/A</v>
      </c>
      <c r="EU120" s="56">
        <f t="shared" si="329"/>
        <v>0</v>
      </c>
      <c r="EV120" s="56">
        <f t="shared" si="330"/>
        <v>0</v>
      </c>
      <c r="EW120" s="56">
        <f t="shared" si="331"/>
        <v>0</v>
      </c>
      <c r="EX120" s="56">
        <f t="shared" si="332"/>
        <v>0</v>
      </c>
      <c r="EY120" s="56">
        <f t="shared" si="333"/>
        <v>0</v>
      </c>
      <c r="EZ120" s="56">
        <f t="shared" si="334"/>
        <v>0</v>
      </c>
      <c r="FA120" s="39">
        <f t="shared" si="335"/>
        <v>0</v>
      </c>
      <c r="FB120" s="39">
        <f t="shared" si="336"/>
        <v>0</v>
      </c>
      <c r="FC120" s="54">
        <f t="shared" si="337"/>
        <v>0</v>
      </c>
      <c r="FD120" s="54">
        <f t="shared" si="338"/>
        <v>0</v>
      </c>
      <c r="FE120" s="39">
        <f t="shared" si="339"/>
        <v>0</v>
      </c>
      <c r="FF120" s="54">
        <f t="shared" si="340"/>
        <v>0</v>
      </c>
      <c r="FG120" s="39">
        <f t="shared" si="341"/>
        <v>0</v>
      </c>
      <c r="FH120" s="39">
        <f t="shared" si="418"/>
        <v>0</v>
      </c>
      <c r="FI120" s="39">
        <f t="shared" si="419"/>
        <v>0</v>
      </c>
      <c r="FJ120" s="39">
        <f t="shared" si="420"/>
        <v>0</v>
      </c>
      <c r="FK120" s="39" t="e">
        <f t="shared" si="421"/>
        <v>#DIV/0!</v>
      </c>
      <c r="FL120" s="39" t="e">
        <f t="shared" si="422"/>
        <v>#DIV/0!</v>
      </c>
      <c r="FM120" s="39" t="e">
        <f t="shared" si="423"/>
        <v>#DIV/0!</v>
      </c>
      <c r="FN120" s="39">
        <f t="shared" si="424"/>
        <v>1</v>
      </c>
      <c r="FO120" s="39">
        <f t="shared" si="342"/>
        <v>0</v>
      </c>
      <c r="FP120" s="39">
        <f t="shared" si="343"/>
        <v>0</v>
      </c>
      <c r="FQ120" s="39">
        <f t="shared" si="344"/>
        <v>0</v>
      </c>
      <c r="FR120" s="39">
        <f t="shared" si="425"/>
        <v>0</v>
      </c>
      <c r="FS120" s="39">
        <f t="shared" si="426"/>
        <v>0</v>
      </c>
      <c r="FU120" s="39" t="e">
        <f t="shared" si="427"/>
        <v>#DIV/0!</v>
      </c>
      <c r="FV120" s="39" t="e">
        <f t="shared" si="428"/>
        <v>#DIV/0!</v>
      </c>
      <c r="FW120" s="39" t="e">
        <f t="shared" si="429"/>
        <v>#DIV/0!</v>
      </c>
      <c r="FY120" s="39" t="e">
        <f t="shared" si="430"/>
        <v>#DIV/0!</v>
      </c>
      <c r="FZ120" s="39" t="e">
        <f t="shared" si="431"/>
        <v>#DIV/0!</v>
      </c>
      <c r="GA120" s="39" t="e">
        <f t="shared" si="432"/>
        <v>#DIV/0!</v>
      </c>
      <c r="GB120" s="39" t="e">
        <f t="shared" si="433"/>
        <v>#DIV/0!</v>
      </c>
      <c r="GC120" s="39" t="e">
        <f t="shared" si="434"/>
        <v>#DIV/0!</v>
      </c>
      <c r="GD120" s="39" t="e">
        <f t="shared" si="435"/>
        <v>#DIV/0!</v>
      </c>
      <c r="GE120" s="39" t="e">
        <f t="shared" si="436"/>
        <v>#DIV/0!</v>
      </c>
      <c r="GF120" s="39" t="e">
        <f t="shared" si="437"/>
        <v>#DIV/0!</v>
      </c>
      <c r="GG120" s="39" t="e">
        <f t="shared" si="438"/>
        <v>#DIV/0!</v>
      </c>
      <c r="GH120" s="39" t="e">
        <f t="shared" si="439"/>
        <v>#DIV/0!</v>
      </c>
      <c r="GI120" s="39"/>
      <c r="GJ120" s="39" t="e">
        <f t="shared" si="440"/>
        <v>#DIV/0!</v>
      </c>
      <c r="GK120" s="39" t="e">
        <f t="shared" si="441"/>
        <v>#DIV/0!</v>
      </c>
      <c r="GL120" s="39" t="e">
        <f t="shared" si="442"/>
        <v>#DIV/0!</v>
      </c>
      <c r="GM120" s="39" t="e">
        <f t="shared" si="443"/>
        <v>#DIV/0!</v>
      </c>
      <c r="GN120" s="39" t="e">
        <f t="shared" si="444"/>
        <v>#DIV/0!</v>
      </c>
      <c r="GO120" s="57"/>
      <c r="GP120" s="57" t="e">
        <f t="shared" si="445"/>
        <v>#DIV/0!</v>
      </c>
      <c r="GQ120" s="59" t="e">
        <f t="shared" si="446"/>
        <v>#DIV/0!</v>
      </c>
      <c r="GR120" s="41" t="e">
        <f t="shared" si="447"/>
        <v>#DIV/0!</v>
      </c>
      <c r="GS120" s="57" t="e">
        <f t="shared" si="448"/>
        <v>#DIV/0!</v>
      </c>
      <c r="GT120" s="57" t="e">
        <f t="shared" si="449"/>
        <v>#DIV/0!</v>
      </c>
      <c r="GU120" s="57" t="e">
        <f t="shared" si="450"/>
        <v>#DIV/0!</v>
      </c>
      <c r="GV120" s="57"/>
      <c r="GW120" s="42" t="e">
        <f t="shared" si="451"/>
        <v>#DIV/0!</v>
      </c>
      <c r="GX120" s="42" t="e">
        <f t="shared" si="452"/>
        <v>#DIV/0!</v>
      </c>
      <c r="GY120" s="42" t="e">
        <f t="shared" si="453"/>
        <v>#DIV/0!</v>
      </c>
      <c r="GZ120" s="57"/>
      <c r="HA120" s="2" t="e">
        <f t="shared" si="454"/>
        <v>#DIV/0!</v>
      </c>
      <c r="HB120" s="2" t="e">
        <f t="shared" si="455"/>
        <v>#DIV/0!</v>
      </c>
      <c r="HC120" s="2" t="e">
        <f t="shared" si="456"/>
        <v>#DIV/0!</v>
      </c>
      <c r="HD120" s="2" t="e">
        <f t="shared" si="457"/>
        <v>#DIV/0!</v>
      </c>
      <c r="HE120" s="2" t="e">
        <f t="shared" si="458"/>
        <v>#DIV/0!</v>
      </c>
      <c r="HF120" s="2" t="e">
        <f t="shared" si="459"/>
        <v>#DIV/0!</v>
      </c>
      <c r="HG120" s="2" t="e">
        <f t="shared" si="460"/>
        <v>#DIV/0!</v>
      </c>
      <c r="HH120" s="2" t="e">
        <f t="shared" si="461"/>
        <v>#DIV/0!</v>
      </c>
      <c r="HI120" s="2" t="e">
        <f t="shared" si="462"/>
        <v>#DIV/0!</v>
      </c>
      <c r="HJ120" s="11" t="e">
        <f t="shared" si="463"/>
        <v>#DIV/0!</v>
      </c>
      <c r="HK120" s="60" t="e">
        <f t="shared" si="464"/>
        <v>#DIV/0!</v>
      </c>
      <c r="HL120" s="57"/>
      <c r="HM120" s="57" t="e">
        <f t="shared" si="465"/>
        <v>#DIV/0!</v>
      </c>
      <c r="HN120" s="57" t="e">
        <f t="shared" si="466"/>
        <v>#DIV/0!</v>
      </c>
      <c r="HO120" s="57" t="e">
        <f t="shared" si="467"/>
        <v>#DIV/0!</v>
      </c>
      <c r="HP120" s="57" t="e">
        <f t="shared" si="468"/>
        <v>#DIV/0!</v>
      </c>
      <c r="HQ120" s="57" t="e">
        <f t="shared" si="469"/>
        <v>#DIV/0!</v>
      </c>
      <c r="HR120" s="57"/>
      <c r="HS120" s="57" t="e">
        <f t="shared" si="470"/>
        <v>#DIV/0!</v>
      </c>
      <c r="HT120" s="57" t="e">
        <f t="shared" si="471"/>
        <v>#DIV/0!</v>
      </c>
      <c r="HU120" s="57" t="e">
        <f t="shared" si="472"/>
        <v>#DIV/0!</v>
      </c>
      <c r="HV120" s="57" t="e">
        <f t="shared" si="473"/>
        <v>#DIV/0!</v>
      </c>
      <c r="HW120" s="57" t="e">
        <f t="shared" si="474"/>
        <v>#DIV/0!</v>
      </c>
      <c r="HX120" s="57"/>
      <c r="HY120" s="57" t="e">
        <f t="shared" si="475"/>
        <v>#DIV/0!</v>
      </c>
      <c r="HZ120" s="57" t="e">
        <f t="shared" si="476"/>
        <v>#DIV/0!</v>
      </c>
      <c r="IA120" s="57"/>
      <c r="IB120" s="61">
        <f t="shared" si="477"/>
        <v>0</v>
      </c>
      <c r="IC120" s="57" t="str">
        <f t="shared" si="478"/>
        <v/>
      </c>
      <c r="ID120" s="42"/>
      <c r="IE120" s="2" t="str">
        <f t="shared" si="479"/>
        <v/>
      </c>
      <c r="IF120" s="60" t="e">
        <f t="shared" si="480"/>
        <v>#DIV/0!</v>
      </c>
      <c r="IG120" s="60" t="str">
        <f t="shared" si="481"/>
        <v/>
      </c>
      <c r="IH120" s="60" t="str">
        <f t="shared" si="482"/>
        <v>zinco-</v>
      </c>
      <c r="II120" s="60" t="str">
        <f t="shared" si="483"/>
        <v>mangano-</v>
      </c>
      <c r="IJ120" s="60" t="e">
        <f t="shared" si="484"/>
        <v>#DIV/0!</v>
      </c>
      <c r="IK120" s="60" t="e">
        <f t="shared" si="485"/>
        <v>#DIV/0!</v>
      </c>
      <c r="IL120" s="60" t="e">
        <f t="shared" si="486"/>
        <v>#DIV/0!</v>
      </c>
      <c r="IM120" s="60" t="e">
        <f t="shared" si="487"/>
        <v>#DIV/0!</v>
      </c>
      <c r="IN120" s="60" t="str">
        <f t="shared" si="488"/>
        <v/>
      </c>
      <c r="IO120" s="60" t="str">
        <f t="shared" si="489"/>
        <v/>
      </c>
      <c r="IP120" s="57"/>
      <c r="IQ120" s="57" t="str">
        <f t="shared" si="490"/>
        <v>ERROR!!</v>
      </c>
    </row>
    <row r="121" spans="24:251">
      <c r="X121" s="29">
        <f t="shared" si="346"/>
        <v>0</v>
      </c>
      <c r="Y121" s="29">
        <f t="shared" si="347"/>
        <v>0</v>
      </c>
      <c r="Z121" s="29" t="e">
        <f t="shared" si="348"/>
        <v>#DIV/0!</v>
      </c>
      <c r="AA121" s="29" t="e">
        <f t="shared" si="349"/>
        <v>#DIV/0!</v>
      </c>
      <c r="AB121" s="29" t="e">
        <f t="shared" si="350"/>
        <v>#DIV/0!</v>
      </c>
      <c r="AC121" s="29" t="e">
        <f t="shared" si="351"/>
        <v>#DIV/0!</v>
      </c>
      <c r="AF121" s="23">
        <v>60.084299999999999</v>
      </c>
      <c r="AG121" s="23">
        <v>79.878799999999998</v>
      </c>
      <c r="AH121" s="23">
        <v>101.96120000000001</v>
      </c>
      <c r="AI121" s="23">
        <v>151.99039999999999</v>
      </c>
      <c r="AJ121" s="23">
        <v>159.69</v>
      </c>
      <c r="AK121" s="23">
        <v>71.846400000000003</v>
      </c>
      <c r="AL121" s="23">
        <v>70.9375</v>
      </c>
      <c r="AM121" s="23">
        <v>40.304400000000001</v>
      </c>
      <c r="AN121" s="23">
        <v>56.077399999999997</v>
      </c>
      <c r="AO121" s="23">
        <v>61.978999999999999</v>
      </c>
      <c r="AP121" s="23">
        <v>94.195999999999998</v>
      </c>
      <c r="AQ121" s="23">
        <v>18.998000000000001</v>
      </c>
      <c r="AR121" s="23">
        <v>35.450000000000003</v>
      </c>
      <c r="AS121" s="23">
        <v>29.88</v>
      </c>
      <c r="AT121" s="23">
        <v>74.691999999999993</v>
      </c>
      <c r="AU121" s="23">
        <v>81.39</v>
      </c>
      <c r="AX121" s="54">
        <f t="shared" si="352"/>
        <v>0</v>
      </c>
      <c r="AY121" s="54">
        <f t="shared" si="353"/>
        <v>0</v>
      </c>
      <c r="AZ121" s="54">
        <f t="shared" si="354"/>
        <v>0</v>
      </c>
      <c r="BA121" s="54">
        <f t="shared" si="355"/>
        <v>0</v>
      </c>
      <c r="BB121" s="54">
        <f t="shared" si="356"/>
        <v>0</v>
      </c>
      <c r="BC121" s="54">
        <f t="shared" si="357"/>
        <v>0</v>
      </c>
      <c r="BD121" s="54">
        <f t="shared" si="358"/>
        <v>0</v>
      </c>
      <c r="BE121" s="54">
        <f t="shared" si="359"/>
        <v>0</v>
      </c>
      <c r="BF121" s="54">
        <f t="shared" si="360"/>
        <v>0</v>
      </c>
      <c r="BG121" s="54">
        <f t="shared" si="361"/>
        <v>0</v>
      </c>
      <c r="BH121" s="54">
        <f t="shared" si="362"/>
        <v>0</v>
      </c>
      <c r="BI121" s="54">
        <f t="shared" si="363"/>
        <v>0</v>
      </c>
      <c r="BJ121" s="54">
        <f t="shared" si="364"/>
        <v>0</v>
      </c>
      <c r="BK121" s="54">
        <f t="shared" si="365"/>
        <v>0</v>
      </c>
      <c r="BL121" s="54">
        <f t="shared" si="366"/>
        <v>0</v>
      </c>
      <c r="BM121" s="42"/>
      <c r="BO121" s="54">
        <f>'Norm-coeff'!$C$2+$AX121*'Norm-coeff'!$D$2+$AY121*'Norm-coeff'!$E$2+$AZ121*'Norm-coeff'!$F$2+$BA121*'Norm-coeff'!$G$2+$BB121*'Norm-coeff'!$H$2+$BC121*'Norm-coeff'!$I$2+$BD121*'Norm-coeff'!$J$2+$BE121*'Norm-coeff'!$K$2+$BF121*'Norm-coeff'!$L$2+$BG121*'Norm-coeff'!$M$2+$BH121*'Norm-coeff'!$N$2+$BI121*'Norm-coeff'!$O$2</f>
        <v>5.4045421474420303</v>
      </c>
      <c r="BP121" s="54">
        <f>'Norm-coeff'!$C$3+$AX121*'Norm-coeff'!$D$3+$AY121*'Norm-coeff'!$E$3+$AZ121*'Norm-coeff'!$F$3+$BA121*'Norm-coeff'!$G$3+$BB121*'Norm-coeff'!$H$3+$BC121*'Norm-coeff'!$I$3+$BD121*'Norm-coeff'!$J$3+$BE121*'Norm-coeff'!$K$3+$BF121*'Norm-coeff'!$L$3+$BG121*'Norm-coeff'!$M$3+$BH121*'Norm-coeff'!$N$3+$BI121*'Norm-coeff'!$O$3</f>
        <v>3.15319116612705</v>
      </c>
      <c r="BQ121" s="54">
        <f>'Norm-coeff'!$C$4+$AX121*'Norm-coeff'!$D$4+$AY121*'Norm-coeff'!$E$4+$AZ121*'Norm-coeff'!$F$4+$BA121*'Norm-coeff'!$G$4+$BB121*'Norm-coeff'!$H$4+$BC121*'Norm-coeff'!$I$4+$BD121*'Norm-coeff'!$J$4+$BE121*'Norm-coeff'!$K$4+$BF121*'Norm-coeff'!$L$4+$BG121*'Norm-coeff'!$M$4+$BH121*'Norm-coeff'!$N$4+$BI121*'Norm-coeff'!$O$4</f>
        <v>1.42115649462768</v>
      </c>
      <c r="BR121" s="54">
        <f>'Norm-coeff'!$C$5+$AX121*'Norm-coeff'!$D$5+$AY121*'Norm-coeff'!$E$5+$AZ121*'Norm-coeff'!$F$5+$BA121*'Norm-coeff'!$G$5+$BB121*'Norm-coeff'!$H$5+$BC121*'Norm-coeff'!$I$5+$BD121*'Norm-coeff'!$J$5+$BE121*'Norm-coeff'!$K$5+$BF121*'Norm-coeff'!$L$5+$BG121*'Norm-coeff'!$M$5+$BH121*'Norm-coeff'!$N$5+$BI121*'Norm-coeff'!$O$5</f>
        <v>1.0553329241296201</v>
      </c>
      <c r="BS121" s="54">
        <f>'Norm-coeff'!$C$6+$AX121*'Norm-coeff'!$D$6+$AY121*'Norm-coeff'!$E$6+$AZ121*'Norm-coeff'!$F$6+$BA121*'Norm-coeff'!$G$6+$BB121*'Norm-coeff'!$H$6+$BC121*'Norm-coeff'!$I$6+$BD121*'Norm-coeff'!$J$6+$BE121*'Norm-coeff'!$K$6+$BF121*'Norm-coeff'!$L$6+$BG121*'Norm-coeff'!$M$6+$BH121*'Norm-coeff'!$N$6+$BI121*'Norm-coeff'!$O$6</f>
        <v>-1.48700885495103E-2</v>
      </c>
      <c r="BT121" s="54">
        <f>'Norm-coeff'!$C$7+$AX121*'Norm-coeff'!$D$7+$AY121*'Norm-coeff'!$E$7+$AZ121*'Norm-coeff'!$F$7+$BA121*'Norm-coeff'!$G$7+$BB121*'Norm-coeff'!$H$7+$BC121*'Norm-coeff'!$I$7+$BD121*'Norm-coeff'!$J$7+$BE121*'Norm-coeff'!$K$7+$BF121*'Norm-coeff'!$L$7+$BG121*'Norm-coeff'!$M$7+$BH121*'Norm-coeff'!$N$7+$BI121*'Norm-coeff'!$O$7</f>
        <v>2.0907583608832998</v>
      </c>
      <c r="BU121" s="54">
        <f>'Norm-coeff'!$C$8+$AX121*'Norm-coeff'!$D$8+$AY121*'Norm-coeff'!$E$8+$AZ121*'Norm-coeff'!$F$8+$BA121*'Norm-coeff'!$G$8+$BB121*'Norm-coeff'!$H$8+$BC121*'Norm-coeff'!$I$8+$BD121*'Norm-coeff'!$J$8+$BE121*'Norm-coeff'!$K$8+$BF121*'Norm-coeff'!$L$8+$BG121*'Norm-coeff'!$M$8+$BH121*'Norm-coeff'!$N$8+$BI121*'Norm-coeff'!$O$8</f>
        <v>0.65894159836244504</v>
      </c>
      <c r="BV121" s="54">
        <f>'Norm-coeff'!$C$9+$AX121*'Norm-coeff'!$D$9+$AY121*'Norm-coeff'!$E$9+$AZ121*'Norm-coeff'!$F$9+$BA121*'Norm-coeff'!$G$9+$BB121*'Norm-coeff'!$H$9+$BC121*'Norm-coeff'!$I$9+$BD121*'Norm-coeff'!$J$9+$BE121*'Norm-coeff'!$K$9+$BF121*'Norm-coeff'!$L$9+$BG121*'Norm-coeff'!$M$9+$BH121*'Norm-coeff'!$N$9+$BI121*'Norm-coeff'!$O$9</f>
        <v>1.48961085014701</v>
      </c>
      <c r="BW121" s="54">
        <f>'Norm-coeff'!$C$10+$AX121*'Norm-coeff'!$D$10+$AY121*'Norm-coeff'!$E$10+$AZ121*'Norm-coeff'!$F$10+$BA121*'Norm-coeff'!$G$10+$BB121*'Norm-coeff'!$H$10+$BC121*'Norm-coeff'!$I$10+$BD121*'Norm-coeff'!$J$10+$BE121*'Norm-coeff'!$K$10+$BF121*'Norm-coeff'!$L$10+$BG121*'Norm-coeff'!$M$10+$BH121*'Norm-coeff'!$N$10+$BI121*'Norm-coeff'!$O$10</f>
        <v>1.42058735749591</v>
      </c>
      <c r="BX121" s="54">
        <f>'Norm-coeff'!$C$11+$AX121*'Norm-coeff'!$D$11+$AY121*'Norm-coeff'!$E$11+$AZ121*'Norm-coeff'!$F$11+$BA121*'Norm-coeff'!$G$11+$BB121*'Norm-coeff'!$H$11+$BC121*'Norm-coeff'!$I$11+$BD121*'Norm-coeff'!$J$11+$BE121*'Norm-coeff'!$K$11+$BF121*'Norm-coeff'!$L$11+$BG121*'Norm-coeff'!$M$11+$BH121*'Norm-coeff'!$N$11+$BI121*'Norm-coeff'!$O$11</f>
        <v>0.221233014421479</v>
      </c>
      <c r="BY121" s="54">
        <f>'Norm-coeff'!$C$12+$AX121*'Norm-coeff'!$D$12+$AY121*'Norm-coeff'!$E$12+$AZ121*'Norm-coeff'!$F$12+$BA121*'Norm-coeff'!$G$12+$BB121*'Norm-coeff'!$H$12+$BC121*'Norm-coeff'!$I$12+$BD121*'Norm-coeff'!$J$12+$BE121*'Norm-coeff'!$K$12+$BF121*'Norm-coeff'!$L$12+$BG121*'Norm-coeff'!$M$12+$BH121*'Norm-coeff'!$N$12+$BI121*'Norm-coeff'!$O$12</f>
        <v>0.283527502056037</v>
      </c>
      <c r="BZ121" s="54">
        <f>'Norm-coeff'!$C$13+$AX121*'Norm-coeff'!$D$13+$AY121*'Norm-coeff'!$E$13+$AZ121*'Norm-coeff'!$F$13+$BA121*'Norm-coeff'!$G$13+$BB121*'Norm-coeff'!$H$13+$BC121*'Norm-coeff'!$I$13+$BD121*'Norm-coeff'!$J$13+$BE121*'Norm-coeff'!$K$13+$BF121*'Norm-coeff'!$L$13+$BG121*'Norm-coeff'!$M$13+$BH121*'Norm-coeff'!$N$13+$BI121*'Norm-coeff'!$O$13</f>
        <v>-4.1864930554451202E-2</v>
      </c>
      <c r="CA121" s="54">
        <f>'Norm-coeff'!$C$14+$AX121*'Norm-coeff'!$D$14+$AY121*'Norm-coeff'!$E$14+$AZ121*'Norm-coeff'!$F$14+$BA121*'Norm-coeff'!$G$14+$BB121*'Norm-coeff'!$H$14+$BC121*'Norm-coeff'!$I$14+$BD121*'Norm-coeff'!$J$14+$BE121*'Norm-coeff'!$K$14+$BF121*'Norm-coeff'!$L$14+$BG121*'Norm-coeff'!$M$14+$BH121*'Norm-coeff'!$N$14+$BI121*'Norm-coeff'!$O$14</f>
        <v>4.2526983164477103</v>
      </c>
      <c r="CC121" s="54">
        <f t="shared" si="491"/>
        <v>0</v>
      </c>
      <c r="CG121" s="54">
        <f t="shared" si="367"/>
        <v>0</v>
      </c>
      <c r="CH121" s="54">
        <f t="shared" si="345"/>
        <v>0</v>
      </c>
      <c r="CI121" s="54">
        <f t="shared" si="368"/>
        <v>0</v>
      </c>
      <c r="CJ121" s="56">
        <f t="shared" si="369"/>
        <v>0</v>
      </c>
      <c r="CK121" s="54">
        <f t="shared" si="370"/>
        <v>0</v>
      </c>
      <c r="CL121" s="54">
        <f t="shared" si="371"/>
        <v>0</v>
      </c>
      <c r="CM121" s="54">
        <f t="shared" si="372"/>
        <v>0</v>
      </c>
      <c r="CN121" s="54">
        <f t="shared" si="373"/>
        <v>0</v>
      </c>
      <c r="CO121" s="54">
        <f t="shared" si="374"/>
        <v>0</v>
      </c>
      <c r="CP121" s="54">
        <f t="shared" si="375"/>
        <v>0</v>
      </c>
      <c r="CQ121" s="54">
        <f t="shared" si="376"/>
        <v>0</v>
      </c>
      <c r="CR121" s="54">
        <f t="shared" si="377"/>
        <v>0</v>
      </c>
      <c r="CS121" s="54">
        <f t="shared" si="378"/>
        <v>0</v>
      </c>
      <c r="CU121" s="54">
        <f t="shared" si="379"/>
        <v>0</v>
      </c>
      <c r="CV121" s="54">
        <f t="shared" si="380"/>
        <v>0</v>
      </c>
      <c r="CW121" s="54">
        <f t="shared" si="381"/>
        <v>0</v>
      </c>
      <c r="CX121" s="54">
        <f t="shared" si="382"/>
        <v>0</v>
      </c>
      <c r="CZ121" s="54">
        <f t="shared" si="383"/>
        <v>0</v>
      </c>
      <c r="DA121" s="54">
        <f t="shared" si="384"/>
        <v>0</v>
      </c>
      <c r="DB121" s="54">
        <f t="shared" si="385"/>
        <v>0</v>
      </c>
      <c r="DC121" s="54">
        <f t="shared" si="386"/>
        <v>0</v>
      </c>
      <c r="DD121" s="54">
        <f t="shared" si="387"/>
        <v>0</v>
      </c>
      <c r="DE121" s="54">
        <f t="shared" si="388"/>
        <v>0</v>
      </c>
      <c r="DF121" s="54">
        <f t="shared" si="389"/>
        <v>0</v>
      </c>
      <c r="DG121" s="54">
        <f t="shared" si="390"/>
        <v>2</v>
      </c>
      <c r="DH121" s="71">
        <f t="shared" si="391"/>
        <v>0</v>
      </c>
      <c r="DI121" s="71">
        <f t="shared" si="392"/>
        <v>0</v>
      </c>
      <c r="DJ121" s="54">
        <f t="shared" si="393"/>
        <v>0</v>
      </c>
      <c r="DK121" s="54">
        <f t="shared" si="394"/>
        <v>2</v>
      </c>
      <c r="DL121" s="4">
        <f t="shared" si="319"/>
        <v>0</v>
      </c>
      <c r="DM121" s="3">
        <f t="shared" si="395"/>
        <v>0</v>
      </c>
      <c r="DN121" s="3">
        <f t="shared" si="396"/>
        <v>0</v>
      </c>
      <c r="DO121" s="4" t="e">
        <f t="shared" si="397"/>
        <v>#DIV/0!</v>
      </c>
      <c r="DP121" s="57"/>
      <c r="DQ121" s="57"/>
      <c r="DR121" s="56">
        <f t="shared" si="320"/>
        <v>2</v>
      </c>
      <c r="DS121" s="56">
        <f t="shared" si="321"/>
        <v>0</v>
      </c>
      <c r="DT121" s="38">
        <f t="shared" si="322"/>
        <v>0</v>
      </c>
      <c r="DU121" s="38">
        <f t="shared" si="398"/>
        <v>2</v>
      </c>
      <c r="DV121" s="38">
        <f t="shared" si="323"/>
        <v>0</v>
      </c>
      <c r="DW121" s="39">
        <f t="shared" si="324"/>
        <v>0</v>
      </c>
      <c r="DX121" s="39">
        <f t="shared" si="325"/>
        <v>0</v>
      </c>
      <c r="DY121" s="39">
        <f t="shared" si="326"/>
        <v>0</v>
      </c>
      <c r="DZ121" s="39">
        <f t="shared" si="327"/>
        <v>0</v>
      </c>
      <c r="EA121" s="39">
        <f t="shared" si="328"/>
        <v>0</v>
      </c>
      <c r="EB121" s="37" t="e">
        <f t="shared" si="399"/>
        <v>#DIV/0!</v>
      </c>
      <c r="EC121" s="37" t="e">
        <f t="shared" si="400"/>
        <v>#DIV/0!</v>
      </c>
      <c r="ED121" s="37" t="e">
        <f t="shared" si="401"/>
        <v>#DIV/0!</v>
      </c>
      <c r="EE121" s="37" t="e">
        <f t="shared" si="402"/>
        <v>#DIV/0!</v>
      </c>
      <c r="EF121" s="39" t="e">
        <f t="shared" si="403"/>
        <v>#DIV/0!</v>
      </c>
      <c r="EG121" s="37" t="e">
        <f t="shared" si="404"/>
        <v>#DIV/0!</v>
      </c>
      <c r="EH121" s="37" t="e">
        <f t="shared" si="405"/>
        <v>#DIV/0!</v>
      </c>
      <c r="EI121" s="11" t="b">
        <f t="shared" si="406"/>
        <v>1</v>
      </c>
      <c r="EJ121" s="11" t="b">
        <f t="shared" si="407"/>
        <v>0</v>
      </c>
      <c r="EK121" s="39" t="e">
        <f t="shared" si="408"/>
        <v>#DIV/0!</v>
      </c>
      <c r="EL121" s="39" t="e">
        <f t="shared" si="409"/>
        <v>#DIV/0!</v>
      </c>
      <c r="EM121" s="39" t="e">
        <f t="shared" si="410"/>
        <v>#DIV/0!</v>
      </c>
      <c r="EN121" s="39" t="e">
        <f t="shared" si="411"/>
        <v>#DIV/0!</v>
      </c>
      <c r="EO121" s="39" t="e">
        <f t="shared" si="412"/>
        <v>#DIV/0!</v>
      </c>
      <c r="EP121" s="39" t="e">
        <f t="shared" si="413"/>
        <v>#DIV/0!</v>
      </c>
      <c r="EQ121" s="39" t="e">
        <f t="shared" si="414"/>
        <v>#DIV/0!</v>
      </c>
      <c r="ER121" s="39" t="e">
        <f t="shared" si="415"/>
        <v>#DIV/0!</v>
      </c>
      <c r="ES121" s="58" t="str">
        <f t="shared" si="416"/>
        <v>(OH,F,Cl)-dominate amphibole</v>
      </c>
      <c r="ET121" s="58" t="e">
        <f t="shared" si="417"/>
        <v>#N/A</v>
      </c>
      <c r="EU121" s="56">
        <f t="shared" si="329"/>
        <v>0</v>
      </c>
      <c r="EV121" s="56">
        <f t="shared" si="330"/>
        <v>0</v>
      </c>
      <c r="EW121" s="56">
        <f t="shared" si="331"/>
        <v>0</v>
      </c>
      <c r="EX121" s="56">
        <f t="shared" si="332"/>
        <v>0</v>
      </c>
      <c r="EY121" s="56">
        <f t="shared" si="333"/>
        <v>0</v>
      </c>
      <c r="EZ121" s="56">
        <f t="shared" si="334"/>
        <v>0</v>
      </c>
      <c r="FA121" s="39">
        <f t="shared" si="335"/>
        <v>0</v>
      </c>
      <c r="FB121" s="39">
        <f t="shared" si="336"/>
        <v>0</v>
      </c>
      <c r="FC121" s="54">
        <f t="shared" si="337"/>
        <v>0</v>
      </c>
      <c r="FD121" s="54">
        <f t="shared" si="338"/>
        <v>0</v>
      </c>
      <c r="FE121" s="39">
        <f t="shared" si="339"/>
        <v>0</v>
      </c>
      <c r="FF121" s="54">
        <f t="shared" si="340"/>
        <v>0</v>
      </c>
      <c r="FG121" s="39">
        <f t="shared" si="341"/>
        <v>0</v>
      </c>
      <c r="FH121" s="39">
        <f t="shared" si="418"/>
        <v>0</v>
      </c>
      <c r="FI121" s="39">
        <f t="shared" si="419"/>
        <v>0</v>
      </c>
      <c r="FJ121" s="39">
        <f t="shared" si="420"/>
        <v>0</v>
      </c>
      <c r="FK121" s="39" t="e">
        <f t="shared" si="421"/>
        <v>#DIV/0!</v>
      </c>
      <c r="FL121" s="39" t="e">
        <f t="shared" si="422"/>
        <v>#DIV/0!</v>
      </c>
      <c r="FM121" s="39" t="e">
        <f t="shared" si="423"/>
        <v>#DIV/0!</v>
      </c>
      <c r="FN121" s="39">
        <f t="shared" si="424"/>
        <v>1</v>
      </c>
      <c r="FO121" s="39">
        <f t="shared" si="342"/>
        <v>0</v>
      </c>
      <c r="FP121" s="39">
        <f t="shared" si="343"/>
        <v>0</v>
      </c>
      <c r="FQ121" s="39">
        <f t="shared" si="344"/>
        <v>0</v>
      </c>
      <c r="FR121" s="39">
        <f t="shared" si="425"/>
        <v>0</v>
      </c>
      <c r="FS121" s="39">
        <f t="shared" si="426"/>
        <v>0</v>
      </c>
      <c r="FU121" s="39" t="e">
        <f t="shared" si="427"/>
        <v>#DIV/0!</v>
      </c>
      <c r="FV121" s="39" t="e">
        <f t="shared" si="428"/>
        <v>#DIV/0!</v>
      </c>
      <c r="FW121" s="39" t="e">
        <f t="shared" si="429"/>
        <v>#DIV/0!</v>
      </c>
      <c r="FY121" s="39" t="e">
        <f t="shared" si="430"/>
        <v>#DIV/0!</v>
      </c>
      <c r="FZ121" s="39" t="e">
        <f t="shared" si="431"/>
        <v>#DIV/0!</v>
      </c>
      <c r="GA121" s="39" t="e">
        <f t="shared" si="432"/>
        <v>#DIV/0!</v>
      </c>
      <c r="GB121" s="39" t="e">
        <f t="shared" si="433"/>
        <v>#DIV/0!</v>
      </c>
      <c r="GC121" s="39" t="e">
        <f t="shared" si="434"/>
        <v>#DIV/0!</v>
      </c>
      <c r="GD121" s="39" t="e">
        <f t="shared" si="435"/>
        <v>#DIV/0!</v>
      </c>
      <c r="GE121" s="39" t="e">
        <f t="shared" si="436"/>
        <v>#DIV/0!</v>
      </c>
      <c r="GF121" s="39" t="e">
        <f t="shared" si="437"/>
        <v>#DIV/0!</v>
      </c>
      <c r="GG121" s="39" t="e">
        <f t="shared" si="438"/>
        <v>#DIV/0!</v>
      </c>
      <c r="GH121" s="39" t="e">
        <f t="shared" si="439"/>
        <v>#DIV/0!</v>
      </c>
      <c r="GI121" s="39"/>
      <c r="GJ121" s="39" t="e">
        <f t="shared" si="440"/>
        <v>#DIV/0!</v>
      </c>
      <c r="GK121" s="39" t="e">
        <f t="shared" si="441"/>
        <v>#DIV/0!</v>
      </c>
      <c r="GL121" s="39" t="e">
        <f t="shared" si="442"/>
        <v>#DIV/0!</v>
      </c>
      <c r="GM121" s="39" t="e">
        <f t="shared" si="443"/>
        <v>#DIV/0!</v>
      </c>
      <c r="GN121" s="39" t="e">
        <f t="shared" si="444"/>
        <v>#DIV/0!</v>
      </c>
      <c r="GO121" s="57"/>
      <c r="GP121" s="57" t="e">
        <f t="shared" si="445"/>
        <v>#DIV/0!</v>
      </c>
      <c r="GQ121" s="59" t="e">
        <f t="shared" si="446"/>
        <v>#DIV/0!</v>
      </c>
      <c r="GR121" s="41" t="e">
        <f t="shared" si="447"/>
        <v>#DIV/0!</v>
      </c>
      <c r="GS121" s="57" t="e">
        <f t="shared" si="448"/>
        <v>#DIV/0!</v>
      </c>
      <c r="GT121" s="57" t="e">
        <f t="shared" si="449"/>
        <v>#DIV/0!</v>
      </c>
      <c r="GU121" s="57" t="e">
        <f t="shared" si="450"/>
        <v>#DIV/0!</v>
      </c>
      <c r="GV121" s="57"/>
      <c r="GW121" s="42" t="e">
        <f t="shared" si="451"/>
        <v>#DIV/0!</v>
      </c>
      <c r="GX121" s="42" t="e">
        <f t="shared" si="452"/>
        <v>#DIV/0!</v>
      </c>
      <c r="GY121" s="42" t="e">
        <f t="shared" si="453"/>
        <v>#DIV/0!</v>
      </c>
      <c r="GZ121" s="57"/>
      <c r="HA121" s="2" t="e">
        <f t="shared" si="454"/>
        <v>#DIV/0!</v>
      </c>
      <c r="HB121" s="2" t="e">
        <f t="shared" si="455"/>
        <v>#DIV/0!</v>
      </c>
      <c r="HC121" s="2" t="e">
        <f t="shared" si="456"/>
        <v>#DIV/0!</v>
      </c>
      <c r="HD121" s="2" t="e">
        <f t="shared" si="457"/>
        <v>#DIV/0!</v>
      </c>
      <c r="HE121" s="2" t="e">
        <f t="shared" si="458"/>
        <v>#DIV/0!</v>
      </c>
      <c r="HF121" s="2" t="e">
        <f t="shared" si="459"/>
        <v>#DIV/0!</v>
      </c>
      <c r="HG121" s="2" t="e">
        <f t="shared" si="460"/>
        <v>#DIV/0!</v>
      </c>
      <c r="HH121" s="2" t="e">
        <f t="shared" si="461"/>
        <v>#DIV/0!</v>
      </c>
      <c r="HI121" s="2" t="e">
        <f t="shared" si="462"/>
        <v>#DIV/0!</v>
      </c>
      <c r="HJ121" s="11" t="e">
        <f t="shared" si="463"/>
        <v>#DIV/0!</v>
      </c>
      <c r="HK121" s="60" t="e">
        <f t="shared" si="464"/>
        <v>#DIV/0!</v>
      </c>
      <c r="HL121" s="57"/>
      <c r="HM121" s="57" t="e">
        <f t="shared" si="465"/>
        <v>#DIV/0!</v>
      </c>
      <c r="HN121" s="57" t="e">
        <f t="shared" si="466"/>
        <v>#DIV/0!</v>
      </c>
      <c r="HO121" s="57" t="e">
        <f t="shared" si="467"/>
        <v>#DIV/0!</v>
      </c>
      <c r="HP121" s="57" t="e">
        <f t="shared" si="468"/>
        <v>#DIV/0!</v>
      </c>
      <c r="HQ121" s="57" t="e">
        <f t="shared" si="469"/>
        <v>#DIV/0!</v>
      </c>
      <c r="HR121" s="57"/>
      <c r="HS121" s="57" t="e">
        <f t="shared" si="470"/>
        <v>#DIV/0!</v>
      </c>
      <c r="HT121" s="57" t="e">
        <f t="shared" si="471"/>
        <v>#DIV/0!</v>
      </c>
      <c r="HU121" s="57" t="e">
        <f t="shared" si="472"/>
        <v>#DIV/0!</v>
      </c>
      <c r="HV121" s="57" t="e">
        <f t="shared" si="473"/>
        <v>#DIV/0!</v>
      </c>
      <c r="HW121" s="57" t="e">
        <f t="shared" si="474"/>
        <v>#DIV/0!</v>
      </c>
      <c r="HX121" s="57"/>
      <c r="HY121" s="57" t="e">
        <f t="shared" si="475"/>
        <v>#DIV/0!</v>
      </c>
      <c r="HZ121" s="57" t="e">
        <f t="shared" si="476"/>
        <v>#DIV/0!</v>
      </c>
      <c r="IA121" s="57"/>
      <c r="IB121" s="61">
        <f t="shared" si="477"/>
        <v>0</v>
      </c>
      <c r="IC121" s="57" t="str">
        <f t="shared" si="478"/>
        <v/>
      </c>
      <c r="ID121" s="42"/>
      <c r="IE121" s="2" t="str">
        <f t="shared" si="479"/>
        <v/>
      </c>
      <c r="IF121" s="60" t="e">
        <f t="shared" si="480"/>
        <v>#DIV/0!</v>
      </c>
      <c r="IG121" s="60" t="str">
        <f t="shared" si="481"/>
        <v/>
      </c>
      <c r="IH121" s="60" t="str">
        <f t="shared" si="482"/>
        <v>zinco-</v>
      </c>
      <c r="II121" s="60" t="str">
        <f t="shared" si="483"/>
        <v>mangano-</v>
      </c>
      <c r="IJ121" s="60" t="e">
        <f t="shared" si="484"/>
        <v>#DIV/0!</v>
      </c>
      <c r="IK121" s="60" t="e">
        <f t="shared" si="485"/>
        <v>#DIV/0!</v>
      </c>
      <c r="IL121" s="60" t="e">
        <f t="shared" si="486"/>
        <v>#DIV/0!</v>
      </c>
      <c r="IM121" s="60" t="e">
        <f t="shared" si="487"/>
        <v>#DIV/0!</v>
      </c>
      <c r="IN121" s="60" t="str">
        <f t="shared" si="488"/>
        <v/>
      </c>
      <c r="IO121" s="60" t="str">
        <f t="shared" si="489"/>
        <v/>
      </c>
      <c r="IP121" s="57"/>
      <c r="IQ121" s="57" t="str">
        <f t="shared" si="490"/>
        <v>ERROR!!</v>
      </c>
    </row>
    <row r="122" spans="24:251">
      <c r="X122" s="29">
        <f t="shared" si="346"/>
        <v>0</v>
      </c>
      <c r="Y122" s="29">
        <f t="shared" si="347"/>
        <v>0</v>
      </c>
      <c r="Z122" s="29" t="e">
        <f t="shared" si="348"/>
        <v>#DIV/0!</v>
      </c>
      <c r="AA122" s="29" t="e">
        <f t="shared" si="349"/>
        <v>#DIV/0!</v>
      </c>
      <c r="AB122" s="29" t="e">
        <f t="shared" si="350"/>
        <v>#DIV/0!</v>
      </c>
      <c r="AC122" s="29" t="e">
        <f t="shared" si="351"/>
        <v>#DIV/0!</v>
      </c>
      <c r="AF122" s="23">
        <v>60.084299999999999</v>
      </c>
      <c r="AG122" s="23">
        <v>79.878799999999998</v>
      </c>
      <c r="AH122" s="23">
        <v>101.96120000000001</v>
      </c>
      <c r="AI122" s="23">
        <v>151.99039999999999</v>
      </c>
      <c r="AJ122" s="23">
        <v>159.69</v>
      </c>
      <c r="AK122" s="23">
        <v>71.846400000000003</v>
      </c>
      <c r="AL122" s="23">
        <v>70.9375</v>
      </c>
      <c r="AM122" s="23">
        <v>40.304400000000001</v>
      </c>
      <c r="AN122" s="23">
        <v>56.077399999999997</v>
      </c>
      <c r="AO122" s="23">
        <v>61.978999999999999</v>
      </c>
      <c r="AP122" s="23">
        <v>94.195999999999998</v>
      </c>
      <c r="AQ122" s="23">
        <v>18.998000000000001</v>
      </c>
      <c r="AR122" s="23">
        <v>35.450000000000003</v>
      </c>
      <c r="AS122" s="23">
        <v>29.88</v>
      </c>
      <c r="AT122" s="23">
        <v>74.691999999999993</v>
      </c>
      <c r="AU122" s="23">
        <v>81.39</v>
      </c>
      <c r="AX122" s="54">
        <f t="shared" si="352"/>
        <v>0</v>
      </c>
      <c r="AY122" s="54">
        <f t="shared" si="353"/>
        <v>0</v>
      </c>
      <c r="AZ122" s="54">
        <f t="shared" si="354"/>
        <v>0</v>
      </c>
      <c r="BA122" s="54">
        <f t="shared" si="355"/>
        <v>0</v>
      </c>
      <c r="BB122" s="54">
        <f t="shared" si="356"/>
        <v>0</v>
      </c>
      <c r="BC122" s="54">
        <f t="shared" si="357"/>
        <v>0</v>
      </c>
      <c r="BD122" s="54">
        <f t="shared" si="358"/>
        <v>0</v>
      </c>
      <c r="BE122" s="54">
        <f t="shared" si="359"/>
        <v>0</v>
      </c>
      <c r="BF122" s="54">
        <f t="shared" si="360"/>
        <v>0</v>
      </c>
      <c r="BG122" s="54">
        <f t="shared" si="361"/>
        <v>0</v>
      </c>
      <c r="BH122" s="54">
        <f t="shared" si="362"/>
        <v>0</v>
      </c>
      <c r="BI122" s="54">
        <f t="shared" si="363"/>
        <v>0</v>
      </c>
      <c r="BJ122" s="54">
        <f t="shared" si="364"/>
        <v>0</v>
      </c>
      <c r="BK122" s="54">
        <f t="shared" si="365"/>
        <v>0</v>
      </c>
      <c r="BL122" s="54">
        <f t="shared" si="366"/>
        <v>0</v>
      </c>
      <c r="BM122" s="42"/>
      <c r="BO122" s="54">
        <f>'Norm-coeff'!$C$2+$AX122*'Norm-coeff'!$D$2+$AY122*'Norm-coeff'!$E$2+$AZ122*'Norm-coeff'!$F$2+$BA122*'Norm-coeff'!$G$2+$BB122*'Norm-coeff'!$H$2+$BC122*'Norm-coeff'!$I$2+$BD122*'Norm-coeff'!$J$2+$BE122*'Norm-coeff'!$K$2+$BF122*'Norm-coeff'!$L$2+$BG122*'Norm-coeff'!$M$2+$BH122*'Norm-coeff'!$N$2+$BI122*'Norm-coeff'!$O$2</f>
        <v>5.4045421474420303</v>
      </c>
      <c r="BP122" s="54">
        <f>'Norm-coeff'!$C$3+$AX122*'Norm-coeff'!$D$3+$AY122*'Norm-coeff'!$E$3+$AZ122*'Norm-coeff'!$F$3+$BA122*'Norm-coeff'!$G$3+$BB122*'Norm-coeff'!$H$3+$BC122*'Norm-coeff'!$I$3+$BD122*'Norm-coeff'!$J$3+$BE122*'Norm-coeff'!$K$3+$BF122*'Norm-coeff'!$L$3+$BG122*'Norm-coeff'!$M$3+$BH122*'Norm-coeff'!$N$3+$BI122*'Norm-coeff'!$O$3</f>
        <v>3.15319116612705</v>
      </c>
      <c r="BQ122" s="54">
        <f>'Norm-coeff'!$C$4+$AX122*'Norm-coeff'!$D$4+$AY122*'Norm-coeff'!$E$4+$AZ122*'Norm-coeff'!$F$4+$BA122*'Norm-coeff'!$G$4+$BB122*'Norm-coeff'!$H$4+$BC122*'Norm-coeff'!$I$4+$BD122*'Norm-coeff'!$J$4+$BE122*'Norm-coeff'!$K$4+$BF122*'Norm-coeff'!$L$4+$BG122*'Norm-coeff'!$M$4+$BH122*'Norm-coeff'!$N$4+$BI122*'Norm-coeff'!$O$4</f>
        <v>1.42115649462768</v>
      </c>
      <c r="BR122" s="54">
        <f>'Norm-coeff'!$C$5+$AX122*'Norm-coeff'!$D$5+$AY122*'Norm-coeff'!$E$5+$AZ122*'Norm-coeff'!$F$5+$BA122*'Norm-coeff'!$G$5+$BB122*'Norm-coeff'!$H$5+$BC122*'Norm-coeff'!$I$5+$BD122*'Norm-coeff'!$J$5+$BE122*'Norm-coeff'!$K$5+$BF122*'Norm-coeff'!$L$5+$BG122*'Norm-coeff'!$M$5+$BH122*'Norm-coeff'!$N$5+$BI122*'Norm-coeff'!$O$5</f>
        <v>1.0553329241296201</v>
      </c>
      <c r="BS122" s="54">
        <f>'Norm-coeff'!$C$6+$AX122*'Norm-coeff'!$D$6+$AY122*'Norm-coeff'!$E$6+$AZ122*'Norm-coeff'!$F$6+$BA122*'Norm-coeff'!$G$6+$BB122*'Norm-coeff'!$H$6+$BC122*'Norm-coeff'!$I$6+$BD122*'Norm-coeff'!$J$6+$BE122*'Norm-coeff'!$K$6+$BF122*'Norm-coeff'!$L$6+$BG122*'Norm-coeff'!$M$6+$BH122*'Norm-coeff'!$N$6+$BI122*'Norm-coeff'!$O$6</f>
        <v>-1.48700885495103E-2</v>
      </c>
      <c r="BT122" s="54">
        <f>'Norm-coeff'!$C$7+$AX122*'Norm-coeff'!$D$7+$AY122*'Norm-coeff'!$E$7+$AZ122*'Norm-coeff'!$F$7+$BA122*'Norm-coeff'!$G$7+$BB122*'Norm-coeff'!$H$7+$BC122*'Norm-coeff'!$I$7+$BD122*'Norm-coeff'!$J$7+$BE122*'Norm-coeff'!$K$7+$BF122*'Norm-coeff'!$L$7+$BG122*'Norm-coeff'!$M$7+$BH122*'Norm-coeff'!$N$7+$BI122*'Norm-coeff'!$O$7</f>
        <v>2.0907583608832998</v>
      </c>
      <c r="BU122" s="54">
        <f>'Norm-coeff'!$C$8+$AX122*'Norm-coeff'!$D$8+$AY122*'Norm-coeff'!$E$8+$AZ122*'Norm-coeff'!$F$8+$BA122*'Norm-coeff'!$G$8+$BB122*'Norm-coeff'!$H$8+$BC122*'Norm-coeff'!$I$8+$BD122*'Norm-coeff'!$J$8+$BE122*'Norm-coeff'!$K$8+$BF122*'Norm-coeff'!$L$8+$BG122*'Norm-coeff'!$M$8+$BH122*'Norm-coeff'!$N$8+$BI122*'Norm-coeff'!$O$8</f>
        <v>0.65894159836244504</v>
      </c>
      <c r="BV122" s="54">
        <f>'Norm-coeff'!$C$9+$AX122*'Norm-coeff'!$D$9+$AY122*'Norm-coeff'!$E$9+$AZ122*'Norm-coeff'!$F$9+$BA122*'Norm-coeff'!$G$9+$BB122*'Norm-coeff'!$H$9+$BC122*'Norm-coeff'!$I$9+$BD122*'Norm-coeff'!$J$9+$BE122*'Norm-coeff'!$K$9+$BF122*'Norm-coeff'!$L$9+$BG122*'Norm-coeff'!$M$9+$BH122*'Norm-coeff'!$N$9+$BI122*'Norm-coeff'!$O$9</f>
        <v>1.48961085014701</v>
      </c>
      <c r="BW122" s="54">
        <f>'Norm-coeff'!$C$10+$AX122*'Norm-coeff'!$D$10+$AY122*'Norm-coeff'!$E$10+$AZ122*'Norm-coeff'!$F$10+$BA122*'Norm-coeff'!$G$10+$BB122*'Norm-coeff'!$H$10+$BC122*'Norm-coeff'!$I$10+$BD122*'Norm-coeff'!$J$10+$BE122*'Norm-coeff'!$K$10+$BF122*'Norm-coeff'!$L$10+$BG122*'Norm-coeff'!$M$10+$BH122*'Norm-coeff'!$N$10+$BI122*'Norm-coeff'!$O$10</f>
        <v>1.42058735749591</v>
      </c>
      <c r="BX122" s="54">
        <f>'Norm-coeff'!$C$11+$AX122*'Norm-coeff'!$D$11+$AY122*'Norm-coeff'!$E$11+$AZ122*'Norm-coeff'!$F$11+$BA122*'Norm-coeff'!$G$11+$BB122*'Norm-coeff'!$H$11+$BC122*'Norm-coeff'!$I$11+$BD122*'Norm-coeff'!$J$11+$BE122*'Norm-coeff'!$K$11+$BF122*'Norm-coeff'!$L$11+$BG122*'Norm-coeff'!$M$11+$BH122*'Norm-coeff'!$N$11+$BI122*'Norm-coeff'!$O$11</f>
        <v>0.221233014421479</v>
      </c>
      <c r="BY122" s="54">
        <f>'Norm-coeff'!$C$12+$AX122*'Norm-coeff'!$D$12+$AY122*'Norm-coeff'!$E$12+$AZ122*'Norm-coeff'!$F$12+$BA122*'Norm-coeff'!$G$12+$BB122*'Norm-coeff'!$H$12+$BC122*'Norm-coeff'!$I$12+$BD122*'Norm-coeff'!$J$12+$BE122*'Norm-coeff'!$K$12+$BF122*'Norm-coeff'!$L$12+$BG122*'Norm-coeff'!$M$12+$BH122*'Norm-coeff'!$N$12+$BI122*'Norm-coeff'!$O$12</f>
        <v>0.283527502056037</v>
      </c>
      <c r="BZ122" s="54">
        <f>'Norm-coeff'!$C$13+$AX122*'Norm-coeff'!$D$13+$AY122*'Norm-coeff'!$E$13+$AZ122*'Norm-coeff'!$F$13+$BA122*'Norm-coeff'!$G$13+$BB122*'Norm-coeff'!$H$13+$BC122*'Norm-coeff'!$I$13+$BD122*'Norm-coeff'!$J$13+$BE122*'Norm-coeff'!$K$13+$BF122*'Norm-coeff'!$L$13+$BG122*'Norm-coeff'!$M$13+$BH122*'Norm-coeff'!$N$13+$BI122*'Norm-coeff'!$O$13</f>
        <v>-4.1864930554451202E-2</v>
      </c>
      <c r="CA122" s="54">
        <f>'Norm-coeff'!$C$14+$AX122*'Norm-coeff'!$D$14+$AY122*'Norm-coeff'!$E$14+$AZ122*'Norm-coeff'!$F$14+$BA122*'Norm-coeff'!$G$14+$BB122*'Norm-coeff'!$H$14+$BC122*'Norm-coeff'!$I$14+$BD122*'Norm-coeff'!$J$14+$BE122*'Norm-coeff'!$K$14+$BF122*'Norm-coeff'!$L$14+$BG122*'Norm-coeff'!$M$14+$BH122*'Norm-coeff'!$N$14+$BI122*'Norm-coeff'!$O$14</f>
        <v>4.2526983164477103</v>
      </c>
      <c r="CC122" s="54">
        <f t="shared" si="491"/>
        <v>0</v>
      </c>
      <c r="CG122" s="54">
        <f t="shared" si="367"/>
        <v>0</v>
      </c>
      <c r="CH122" s="54">
        <f t="shared" si="345"/>
        <v>0</v>
      </c>
      <c r="CI122" s="54">
        <f t="shared" si="368"/>
        <v>0</v>
      </c>
      <c r="CJ122" s="56">
        <f t="shared" si="369"/>
        <v>0</v>
      </c>
      <c r="CK122" s="54">
        <f t="shared" si="370"/>
        <v>0</v>
      </c>
      <c r="CL122" s="54">
        <f t="shared" si="371"/>
        <v>0</v>
      </c>
      <c r="CM122" s="54">
        <f t="shared" si="372"/>
        <v>0</v>
      </c>
      <c r="CN122" s="54">
        <f t="shared" si="373"/>
        <v>0</v>
      </c>
      <c r="CO122" s="54">
        <f t="shared" si="374"/>
        <v>0</v>
      </c>
      <c r="CP122" s="54">
        <f t="shared" si="375"/>
        <v>0</v>
      </c>
      <c r="CQ122" s="54">
        <f t="shared" si="376"/>
        <v>0</v>
      </c>
      <c r="CR122" s="54">
        <f t="shared" si="377"/>
        <v>0</v>
      </c>
      <c r="CS122" s="54">
        <f t="shared" si="378"/>
        <v>0</v>
      </c>
      <c r="CU122" s="54">
        <f t="shared" si="379"/>
        <v>0</v>
      </c>
      <c r="CV122" s="54">
        <f t="shared" si="380"/>
        <v>0</v>
      </c>
      <c r="CW122" s="54">
        <f t="shared" si="381"/>
        <v>0</v>
      </c>
      <c r="CX122" s="54">
        <f t="shared" si="382"/>
        <v>0</v>
      </c>
      <c r="CZ122" s="54">
        <f t="shared" si="383"/>
        <v>0</v>
      </c>
      <c r="DA122" s="54">
        <f t="shared" si="384"/>
        <v>0</v>
      </c>
      <c r="DB122" s="54">
        <f t="shared" si="385"/>
        <v>0</v>
      </c>
      <c r="DC122" s="54">
        <f t="shared" si="386"/>
        <v>0</v>
      </c>
      <c r="DD122" s="54">
        <f t="shared" si="387"/>
        <v>0</v>
      </c>
      <c r="DE122" s="54">
        <f t="shared" si="388"/>
        <v>0</v>
      </c>
      <c r="DF122" s="54">
        <f t="shared" si="389"/>
        <v>0</v>
      </c>
      <c r="DG122" s="54">
        <f t="shared" si="390"/>
        <v>2</v>
      </c>
      <c r="DH122" s="71">
        <f t="shared" si="391"/>
        <v>0</v>
      </c>
      <c r="DI122" s="71">
        <f t="shared" si="392"/>
        <v>0</v>
      </c>
      <c r="DJ122" s="54">
        <f t="shared" si="393"/>
        <v>0</v>
      </c>
      <c r="DK122" s="54">
        <f t="shared" si="394"/>
        <v>2</v>
      </c>
      <c r="DL122" s="4">
        <f t="shared" si="319"/>
        <v>0</v>
      </c>
      <c r="DM122" s="3">
        <f t="shared" si="395"/>
        <v>0</v>
      </c>
      <c r="DN122" s="3">
        <f t="shared" si="396"/>
        <v>0</v>
      </c>
      <c r="DO122" s="4" t="e">
        <f t="shared" si="397"/>
        <v>#DIV/0!</v>
      </c>
      <c r="DP122" s="57"/>
      <c r="DQ122" s="57"/>
      <c r="DR122" s="56">
        <f t="shared" si="320"/>
        <v>2</v>
      </c>
      <c r="DS122" s="56">
        <f t="shared" si="321"/>
        <v>0</v>
      </c>
      <c r="DT122" s="38">
        <f t="shared" si="322"/>
        <v>0</v>
      </c>
      <c r="DU122" s="38">
        <f t="shared" si="398"/>
        <v>2</v>
      </c>
      <c r="DV122" s="38">
        <f t="shared" si="323"/>
        <v>0</v>
      </c>
      <c r="DW122" s="39">
        <f t="shared" si="324"/>
        <v>0</v>
      </c>
      <c r="DX122" s="39">
        <f t="shared" si="325"/>
        <v>0</v>
      </c>
      <c r="DY122" s="39">
        <f t="shared" si="326"/>
        <v>0</v>
      </c>
      <c r="DZ122" s="39">
        <f t="shared" si="327"/>
        <v>0</v>
      </c>
      <c r="EA122" s="39">
        <f t="shared" si="328"/>
        <v>0</v>
      </c>
      <c r="EB122" s="37" t="e">
        <f t="shared" si="399"/>
        <v>#DIV/0!</v>
      </c>
      <c r="EC122" s="37" t="e">
        <f t="shared" si="400"/>
        <v>#DIV/0!</v>
      </c>
      <c r="ED122" s="37" t="e">
        <f t="shared" si="401"/>
        <v>#DIV/0!</v>
      </c>
      <c r="EE122" s="37" t="e">
        <f t="shared" si="402"/>
        <v>#DIV/0!</v>
      </c>
      <c r="EF122" s="39" t="e">
        <f t="shared" si="403"/>
        <v>#DIV/0!</v>
      </c>
      <c r="EG122" s="37" t="e">
        <f t="shared" si="404"/>
        <v>#DIV/0!</v>
      </c>
      <c r="EH122" s="37" t="e">
        <f t="shared" si="405"/>
        <v>#DIV/0!</v>
      </c>
      <c r="EI122" s="11" t="b">
        <f t="shared" si="406"/>
        <v>1</v>
      </c>
      <c r="EJ122" s="11" t="b">
        <f t="shared" si="407"/>
        <v>0</v>
      </c>
      <c r="EK122" s="39" t="e">
        <f t="shared" si="408"/>
        <v>#DIV/0!</v>
      </c>
      <c r="EL122" s="39" t="e">
        <f t="shared" si="409"/>
        <v>#DIV/0!</v>
      </c>
      <c r="EM122" s="39" t="e">
        <f t="shared" si="410"/>
        <v>#DIV/0!</v>
      </c>
      <c r="EN122" s="39" t="e">
        <f t="shared" si="411"/>
        <v>#DIV/0!</v>
      </c>
      <c r="EO122" s="39" t="e">
        <f t="shared" si="412"/>
        <v>#DIV/0!</v>
      </c>
      <c r="EP122" s="39" t="e">
        <f t="shared" si="413"/>
        <v>#DIV/0!</v>
      </c>
      <c r="EQ122" s="39" t="e">
        <f t="shared" si="414"/>
        <v>#DIV/0!</v>
      </c>
      <c r="ER122" s="39" t="e">
        <f t="shared" si="415"/>
        <v>#DIV/0!</v>
      </c>
      <c r="ES122" s="58" t="str">
        <f t="shared" si="416"/>
        <v>(OH,F,Cl)-dominate amphibole</v>
      </c>
      <c r="ET122" s="58" t="e">
        <f t="shared" si="417"/>
        <v>#N/A</v>
      </c>
      <c r="EU122" s="56">
        <f t="shared" si="329"/>
        <v>0</v>
      </c>
      <c r="EV122" s="56">
        <f t="shared" si="330"/>
        <v>0</v>
      </c>
      <c r="EW122" s="56">
        <f t="shared" si="331"/>
        <v>0</v>
      </c>
      <c r="EX122" s="56">
        <f t="shared" si="332"/>
        <v>0</v>
      </c>
      <c r="EY122" s="56">
        <f t="shared" si="333"/>
        <v>0</v>
      </c>
      <c r="EZ122" s="56">
        <f t="shared" si="334"/>
        <v>0</v>
      </c>
      <c r="FA122" s="39">
        <f t="shared" si="335"/>
        <v>0</v>
      </c>
      <c r="FB122" s="39">
        <f t="shared" si="336"/>
        <v>0</v>
      </c>
      <c r="FC122" s="54">
        <f t="shared" si="337"/>
        <v>0</v>
      </c>
      <c r="FD122" s="54">
        <f t="shared" si="338"/>
        <v>0</v>
      </c>
      <c r="FE122" s="39">
        <f t="shared" si="339"/>
        <v>0</v>
      </c>
      <c r="FF122" s="54">
        <f t="shared" si="340"/>
        <v>0</v>
      </c>
      <c r="FG122" s="39">
        <f t="shared" si="341"/>
        <v>0</v>
      </c>
      <c r="FH122" s="39">
        <f t="shared" si="418"/>
        <v>0</v>
      </c>
      <c r="FI122" s="39">
        <f t="shared" si="419"/>
        <v>0</v>
      </c>
      <c r="FJ122" s="39">
        <f t="shared" si="420"/>
        <v>0</v>
      </c>
      <c r="FK122" s="39" t="e">
        <f t="shared" si="421"/>
        <v>#DIV/0!</v>
      </c>
      <c r="FL122" s="39" t="e">
        <f t="shared" si="422"/>
        <v>#DIV/0!</v>
      </c>
      <c r="FM122" s="39" t="e">
        <f t="shared" si="423"/>
        <v>#DIV/0!</v>
      </c>
      <c r="FN122" s="39">
        <f t="shared" si="424"/>
        <v>1</v>
      </c>
      <c r="FO122" s="39">
        <f t="shared" si="342"/>
        <v>0</v>
      </c>
      <c r="FP122" s="39">
        <f t="shared" si="343"/>
        <v>0</v>
      </c>
      <c r="FQ122" s="39">
        <f t="shared" si="344"/>
        <v>0</v>
      </c>
      <c r="FR122" s="39">
        <f t="shared" si="425"/>
        <v>0</v>
      </c>
      <c r="FS122" s="39">
        <f t="shared" si="426"/>
        <v>0</v>
      </c>
      <c r="FU122" s="39" t="e">
        <f t="shared" si="427"/>
        <v>#DIV/0!</v>
      </c>
      <c r="FV122" s="39" t="e">
        <f t="shared" si="428"/>
        <v>#DIV/0!</v>
      </c>
      <c r="FW122" s="39" t="e">
        <f t="shared" si="429"/>
        <v>#DIV/0!</v>
      </c>
      <c r="FY122" s="39" t="e">
        <f t="shared" si="430"/>
        <v>#DIV/0!</v>
      </c>
      <c r="FZ122" s="39" t="e">
        <f t="shared" si="431"/>
        <v>#DIV/0!</v>
      </c>
      <c r="GA122" s="39" t="e">
        <f t="shared" si="432"/>
        <v>#DIV/0!</v>
      </c>
      <c r="GB122" s="39" t="e">
        <f t="shared" si="433"/>
        <v>#DIV/0!</v>
      </c>
      <c r="GC122" s="39" t="e">
        <f t="shared" si="434"/>
        <v>#DIV/0!</v>
      </c>
      <c r="GD122" s="39" t="e">
        <f t="shared" si="435"/>
        <v>#DIV/0!</v>
      </c>
      <c r="GE122" s="39" t="e">
        <f t="shared" si="436"/>
        <v>#DIV/0!</v>
      </c>
      <c r="GF122" s="39" t="e">
        <f t="shared" si="437"/>
        <v>#DIV/0!</v>
      </c>
      <c r="GG122" s="39" t="e">
        <f t="shared" si="438"/>
        <v>#DIV/0!</v>
      </c>
      <c r="GH122" s="39" t="e">
        <f t="shared" si="439"/>
        <v>#DIV/0!</v>
      </c>
      <c r="GI122" s="39"/>
      <c r="GJ122" s="39" t="e">
        <f t="shared" si="440"/>
        <v>#DIV/0!</v>
      </c>
      <c r="GK122" s="39" t="e">
        <f t="shared" si="441"/>
        <v>#DIV/0!</v>
      </c>
      <c r="GL122" s="39" t="e">
        <f t="shared" si="442"/>
        <v>#DIV/0!</v>
      </c>
      <c r="GM122" s="39" t="e">
        <f t="shared" si="443"/>
        <v>#DIV/0!</v>
      </c>
      <c r="GN122" s="39" t="e">
        <f t="shared" si="444"/>
        <v>#DIV/0!</v>
      </c>
      <c r="GO122" s="57"/>
      <c r="GP122" s="57" t="e">
        <f t="shared" si="445"/>
        <v>#DIV/0!</v>
      </c>
      <c r="GQ122" s="59" t="e">
        <f t="shared" si="446"/>
        <v>#DIV/0!</v>
      </c>
      <c r="GR122" s="41" t="e">
        <f t="shared" si="447"/>
        <v>#DIV/0!</v>
      </c>
      <c r="GS122" s="57" t="e">
        <f t="shared" si="448"/>
        <v>#DIV/0!</v>
      </c>
      <c r="GT122" s="57" t="e">
        <f t="shared" si="449"/>
        <v>#DIV/0!</v>
      </c>
      <c r="GU122" s="57" t="e">
        <f t="shared" si="450"/>
        <v>#DIV/0!</v>
      </c>
      <c r="GV122" s="57"/>
      <c r="GW122" s="42" t="e">
        <f t="shared" si="451"/>
        <v>#DIV/0!</v>
      </c>
      <c r="GX122" s="42" t="e">
        <f t="shared" si="452"/>
        <v>#DIV/0!</v>
      </c>
      <c r="GY122" s="42" t="e">
        <f t="shared" si="453"/>
        <v>#DIV/0!</v>
      </c>
      <c r="GZ122" s="57"/>
      <c r="HA122" s="2" t="e">
        <f t="shared" si="454"/>
        <v>#DIV/0!</v>
      </c>
      <c r="HB122" s="2" t="e">
        <f t="shared" si="455"/>
        <v>#DIV/0!</v>
      </c>
      <c r="HC122" s="2" t="e">
        <f t="shared" si="456"/>
        <v>#DIV/0!</v>
      </c>
      <c r="HD122" s="2" t="e">
        <f t="shared" si="457"/>
        <v>#DIV/0!</v>
      </c>
      <c r="HE122" s="2" t="e">
        <f t="shared" si="458"/>
        <v>#DIV/0!</v>
      </c>
      <c r="HF122" s="2" t="e">
        <f t="shared" si="459"/>
        <v>#DIV/0!</v>
      </c>
      <c r="HG122" s="2" t="e">
        <f t="shared" si="460"/>
        <v>#DIV/0!</v>
      </c>
      <c r="HH122" s="2" t="e">
        <f t="shared" si="461"/>
        <v>#DIV/0!</v>
      </c>
      <c r="HI122" s="2" t="e">
        <f t="shared" si="462"/>
        <v>#DIV/0!</v>
      </c>
      <c r="HJ122" s="11" t="e">
        <f t="shared" si="463"/>
        <v>#DIV/0!</v>
      </c>
      <c r="HK122" s="60" t="e">
        <f t="shared" si="464"/>
        <v>#DIV/0!</v>
      </c>
      <c r="HL122" s="57"/>
      <c r="HM122" s="57" t="e">
        <f t="shared" si="465"/>
        <v>#DIV/0!</v>
      </c>
      <c r="HN122" s="57" t="e">
        <f t="shared" si="466"/>
        <v>#DIV/0!</v>
      </c>
      <c r="HO122" s="57" t="e">
        <f t="shared" si="467"/>
        <v>#DIV/0!</v>
      </c>
      <c r="HP122" s="57" t="e">
        <f t="shared" si="468"/>
        <v>#DIV/0!</v>
      </c>
      <c r="HQ122" s="57" t="e">
        <f t="shared" si="469"/>
        <v>#DIV/0!</v>
      </c>
      <c r="HR122" s="57"/>
      <c r="HS122" s="57" t="e">
        <f t="shared" si="470"/>
        <v>#DIV/0!</v>
      </c>
      <c r="HT122" s="57" t="e">
        <f t="shared" si="471"/>
        <v>#DIV/0!</v>
      </c>
      <c r="HU122" s="57" t="e">
        <f t="shared" si="472"/>
        <v>#DIV/0!</v>
      </c>
      <c r="HV122" s="57" t="e">
        <f t="shared" si="473"/>
        <v>#DIV/0!</v>
      </c>
      <c r="HW122" s="57" t="e">
        <f t="shared" si="474"/>
        <v>#DIV/0!</v>
      </c>
      <c r="HX122" s="57"/>
      <c r="HY122" s="57" t="e">
        <f t="shared" si="475"/>
        <v>#DIV/0!</v>
      </c>
      <c r="HZ122" s="57" t="e">
        <f t="shared" si="476"/>
        <v>#DIV/0!</v>
      </c>
      <c r="IA122" s="57"/>
      <c r="IB122" s="61">
        <f t="shared" si="477"/>
        <v>0</v>
      </c>
      <c r="IC122" s="57" t="str">
        <f t="shared" si="478"/>
        <v/>
      </c>
      <c r="ID122" s="42"/>
      <c r="IE122" s="2" t="str">
        <f t="shared" si="479"/>
        <v/>
      </c>
      <c r="IF122" s="60" t="e">
        <f t="shared" si="480"/>
        <v>#DIV/0!</v>
      </c>
      <c r="IG122" s="60" t="str">
        <f t="shared" si="481"/>
        <v/>
      </c>
      <c r="IH122" s="60" t="str">
        <f t="shared" si="482"/>
        <v>zinco-</v>
      </c>
      <c r="II122" s="60" t="str">
        <f t="shared" si="483"/>
        <v>mangano-</v>
      </c>
      <c r="IJ122" s="60" t="e">
        <f t="shared" si="484"/>
        <v>#DIV/0!</v>
      </c>
      <c r="IK122" s="60" t="e">
        <f t="shared" si="485"/>
        <v>#DIV/0!</v>
      </c>
      <c r="IL122" s="60" t="e">
        <f t="shared" si="486"/>
        <v>#DIV/0!</v>
      </c>
      <c r="IM122" s="60" t="e">
        <f t="shared" si="487"/>
        <v>#DIV/0!</v>
      </c>
      <c r="IN122" s="60" t="str">
        <f t="shared" si="488"/>
        <v/>
      </c>
      <c r="IO122" s="60" t="str">
        <f t="shared" si="489"/>
        <v/>
      </c>
      <c r="IP122" s="57"/>
      <c r="IQ122" s="57" t="str">
        <f t="shared" si="490"/>
        <v>ERROR!!</v>
      </c>
    </row>
    <row r="123" spans="24:251">
      <c r="X123" s="29">
        <f t="shared" si="346"/>
        <v>0</v>
      </c>
      <c r="Y123" s="29">
        <f t="shared" si="347"/>
        <v>0</v>
      </c>
      <c r="Z123" s="29" t="e">
        <f t="shared" si="348"/>
        <v>#DIV/0!</v>
      </c>
      <c r="AA123" s="29" t="e">
        <f t="shared" si="349"/>
        <v>#DIV/0!</v>
      </c>
      <c r="AB123" s="29" t="e">
        <f t="shared" si="350"/>
        <v>#DIV/0!</v>
      </c>
      <c r="AC123" s="29" t="e">
        <f t="shared" si="351"/>
        <v>#DIV/0!</v>
      </c>
      <c r="AF123" s="23">
        <v>60.084299999999999</v>
      </c>
      <c r="AG123" s="23">
        <v>79.878799999999998</v>
      </c>
      <c r="AH123" s="23">
        <v>101.96120000000001</v>
      </c>
      <c r="AI123" s="23">
        <v>151.99039999999999</v>
      </c>
      <c r="AJ123" s="23">
        <v>159.69</v>
      </c>
      <c r="AK123" s="23">
        <v>71.846400000000003</v>
      </c>
      <c r="AL123" s="23">
        <v>70.9375</v>
      </c>
      <c r="AM123" s="23">
        <v>40.304400000000001</v>
      </c>
      <c r="AN123" s="23">
        <v>56.077399999999997</v>
      </c>
      <c r="AO123" s="23">
        <v>61.978999999999999</v>
      </c>
      <c r="AP123" s="23">
        <v>94.195999999999998</v>
      </c>
      <c r="AQ123" s="23">
        <v>18.998000000000001</v>
      </c>
      <c r="AR123" s="23">
        <v>35.450000000000003</v>
      </c>
      <c r="AS123" s="23">
        <v>29.88</v>
      </c>
      <c r="AT123" s="23">
        <v>74.691999999999993</v>
      </c>
      <c r="AU123" s="23">
        <v>81.39</v>
      </c>
      <c r="AX123" s="54">
        <f t="shared" si="352"/>
        <v>0</v>
      </c>
      <c r="AY123" s="54">
        <f t="shared" si="353"/>
        <v>0</v>
      </c>
      <c r="AZ123" s="54">
        <f t="shared" si="354"/>
        <v>0</v>
      </c>
      <c r="BA123" s="54">
        <f t="shared" si="355"/>
        <v>0</v>
      </c>
      <c r="BB123" s="54">
        <f t="shared" si="356"/>
        <v>0</v>
      </c>
      <c r="BC123" s="54">
        <f t="shared" si="357"/>
        <v>0</v>
      </c>
      <c r="BD123" s="54">
        <f t="shared" si="358"/>
        <v>0</v>
      </c>
      <c r="BE123" s="54">
        <f t="shared" si="359"/>
        <v>0</v>
      </c>
      <c r="BF123" s="54">
        <f t="shared" si="360"/>
        <v>0</v>
      </c>
      <c r="BG123" s="54">
        <f t="shared" si="361"/>
        <v>0</v>
      </c>
      <c r="BH123" s="54">
        <f t="shared" si="362"/>
        <v>0</v>
      </c>
      <c r="BI123" s="54">
        <f t="shared" si="363"/>
        <v>0</v>
      </c>
      <c r="BJ123" s="54">
        <f t="shared" si="364"/>
        <v>0</v>
      </c>
      <c r="BK123" s="54">
        <f t="shared" si="365"/>
        <v>0</v>
      </c>
      <c r="BL123" s="54">
        <f t="shared" si="366"/>
        <v>0</v>
      </c>
      <c r="BM123" s="42"/>
      <c r="BO123" s="54">
        <f>'Norm-coeff'!$C$2+$AX123*'Norm-coeff'!$D$2+$AY123*'Norm-coeff'!$E$2+$AZ123*'Norm-coeff'!$F$2+$BA123*'Norm-coeff'!$G$2+$BB123*'Norm-coeff'!$H$2+$BC123*'Norm-coeff'!$I$2+$BD123*'Norm-coeff'!$J$2+$BE123*'Norm-coeff'!$K$2+$BF123*'Norm-coeff'!$L$2+$BG123*'Norm-coeff'!$M$2+$BH123*'Norm-coeff'!$N$2+$BI123*'Norm-coeff'!$O$2</f>
        <v>5.4045421474420303</v>
      </c>
      <c r="BP123" s="54">
        <f>'Norm-coeff'!$C$3+$AX123*'Norm-coeff'!$D$3+$AY123*'Norm-coeff'!$E$3+$AZ123*'Norm-coeff'!$F$3+$BA123*'Norm-coeff'!$G$3+$BB123*'Norm-coeff'!$H$3+$BC123*'Norm-coeff'!$I$3+$BD123*'Norm-coeff'!$J$3+$BE123*'Norm-coeff'!$K$3+$BF123*'Norm-coeff'!$L$3+$BG123*'Norm-coeff'!$M$3+$BH123*'Norm-coeff'!$N$3+$BI123*'Norm-coeff'!$O$3</f>
        <v>3.15319116612705</v>
      </c>
      <c r="BQ123" s="54">
        <f>'Norm-coeff'!$C$4+$AX123*'Norm-coeff'!$D$4+$AY123*'Norm-coeff'!$E$4+$AZ123*'Norm-coeff'!$F$4+$BA123*'Norm-coeff'!$G$4+$BB123*'Norm-coeff'!$H$4+$BC123*'Norm-coeff'!$I$4+$BD123*'Norm-coeff'!$J$4+$BE123*'Norm-coeff'!$K$4+$BF123*'Norm-coeff'!$L$4+$BG123*'Norm-coeff'!$M$4+$BH123*'Norm-coeff'!$N$4+$BI123*'Norm-coeff'!$O$4</f>
        <v>1.42115649462768</v>
      </c>
      <c r="BR123" s="54">
        <f>'Norm-coeff'!$C$5+$AX123*'Norm-coeff'!$D$5+$AY123*'Norm-coeff'!$E$5+$AZ123*'Norm-coeff'!$F$5+$BA123*'Norm-coeff'!$G$5+$BB123*'Norm-coeff'!$H$5+$BC123*'Norm-coeff'!$I$5+$BD123*'Norm-coeff'!$J$5+$BE123*'Norm-coeff'!$K$5+$BF123*'Norm-coeff'!$L$5+$BG123*'Norm-coeff'!$M$5+$BH123*'Norm-coeff'!$N$5+$BI123*'Norm-coeff'!$O$5</f>
        <v>1.0553329241296201</v>
      </c>
      <c r="BS123" s="54">
        <f>'Norm-coeff'!$C$6+$AX123*'Norm-coeff'!$D$6+$AY123*'Norm-coeff'!$E$6+$AZ123*'Norm-coeff'!$F$6+$BA123*'Norm-coeff'!$G$6+$BB123*'Norm-coeff'!$H$6+$BC123*'Norm-coeff'!$I$6+$BD123*'Norm-coeff'!$J$6+$BE123*'Norm-coeff'!$K$6+$BF123*'Norm-coeff'!$L$6+$BG123*'Norm-coeff'!$M$6+$BH123*'Norm-coeff'!$N$6+$BI123*'Norm-coeff'!$O$6</f>
        <v>-1.48700885495103E-2</v>
      </c>
      <c r="BT123" s="54">
        <f>'Norm-coeff'!$C$7+$AX123*'Norm-coeff'!$D$7+$AY123*'Norm-coeff'!$E$7+$AZ123*'Norm-coeff'!$F$7+$BA123*'Norm-coeff'!$G$7+$BB123*'Norm-coeff'!$H$7+$BC123*'Norm-coeff'!$I$7+$BD123*'Norm-coeff'!$J$7+$BE123*'Norm-coeff'!$K$7+$BF123*'Norm-coeff'!$L$7+$BG123*'Norm-coeff'!$M$7+$BH123*'Norm-coeff'!$N$7+$BI123*'Norm-coeff'!$O$7</f>
        <v>2.0907583608832998</v>
      </c>
      <c r="BU123" s="54">
        <f>'Norm-coeff'!$C$8+$AX123*'Norm-coeff'!$D$8+$AY123*'Norm-coeff'!$E$8+$AZ123*'Norm-coeff'!$F$8+$BA123*'Norm-coeff'!$G$8+$BB123*'Norm-coeff'!$H$8+$BC123*'Norm-coeff'!$I$8+$BD123*'Norm-coeff'!$J$8+$BE123*'Norm-coeff'!$K$8+$BF123*'Norm-coeff'!$L$8+$BG123*'Norm-coeff'!$M$8+$BH123*'Norm-coeff'!$N$8+$BI123*'Norm-coeff'!$O$8</f>
        <v>0.65894159836244504</v>
      </c>
      <c r="BV123" s="54">
        <f>'Norm-coeff'!$C$9+$AX123*'Norm-coeff'!$D$9+$AY123*'Norm-coeff'!$E$9+$AZ123*'Norm-coeff'!$F$9+$BA123*'Norm-coeff'!$G$9+$BB123*'Norm-coeff'!$H$9+$BC123*'Norm-coeff'!$I$9+$BD123*'Norm-coeff'!$J$9+$BE123*'Norm-coeff'!$K$9+$BF123*'Norm-coeff'!$L$9+$BG123*'Norm-coeff'!$M$9+$BH123*'Norm-coeff'!$N$9+$BI123*'Norm-coeff'!$O$9</f>
        <v>1.48961085014701</v>
      </c>
      <c r="BW123" s="54">
        <f>'Norm-coeff'!$C$10+$AX123*'Norm-coeff'!$D$10+$AY123*'Norm-coeff'!$E$10+$AZ123*'Norm-coeff'!$F$10+$BA123*'Norm-coeff'!$G$10+$BB123*'Norm-coeff'!$H$10+$BC123*'Norm-coeff'!$I$10+$BD123*'Norm-coeff'!$J$10+$BE123*'Norm-coeff'!$K$10+$BF123*'Norm-coeff'!$L$10+$BG123*'Norm-coeff'!$M$10+$BH123*'Norm-coeff'!$N$10+$BI123*'Norm-coeff'!$O$10</f>
        <v>1.42058735749591</v>
      </c>
      <c r="BX123" s="54">
        <f>'Norm-coeff'!$C$11+$AX123*'Norm-coeff'!$D$11+$AY123*'Norm-coeff'!$E$11+$AZ123*'Norm-coeff'!$F$11+$BA123*'Norm-coeff'!$G$11+$BB123*'Norm-coeff'!$H$11+$BC123*'Norm-coeff'!$I$11+$BD123*'Norm-coeff'!$J$11+$BE123*'Norm-coeff'!$K$11+$BF123*'Norm-coeff'!$L$11+$BG123*'Norm-coeff'!$M$11+$BH123*'Norm-coeff'!$N$11+$BI123*'Norm-coeff'!$O$11</f>
        <v>0.221233014421479</v>
      </c>
      <c r="BY123" s="54">
        <f>'Norm-coeff'!$C$12+$AX123*'Norm-coeff'!$D$12+$AY123*'Norm-coeff'!$E$12+$AZ123*'Norm-coeff'!$F$12+$BA123*'Norm-coeff'!$G$12+$BB123*'Norm-coeff'!$H$12+$BC123*'Norm-coeff'!$I$12+$BD123*'Norm-coeff'!$J$12+$BE123*'Norm-coeff'!$K$12+$BF123*'Norm-coeff'!$L$12+$BG123*'Norm-coeff'!$M$12+$BH123*'Norm-coeff'!$N$12+$BI123*'Norm-coeff'!$O$12</f>
        <v>0.283527502056037</v>
      </c>
      <c r="BZ123" s="54">
        <f>'Norm-coeff'!$C$13+$AX123*'Norm-coeff'!$D$13+$AY123*'Norm-coeff'!$E$13+$AZ123*'Norm-coeff'!$F$13+$BA123*'Norm-coeff'!$G$13+$BB123*'Norm-coeff'!$H$13+$BC123*'Norm-coeff'!$I$13+$BD123*'Norm-coeff'!$J$13+$BE123*'Norm-coeff'!$K$13+$BF123*'Norm-coeff'!$L$13+$BG123*'Norm-coeff'!$M$13+$BH123*'Norm-coeff'!$N$13+$BI123*'Norm-coeff'!$O$13</f>
        <v>-4.1864930554451202E-2</v>
      </c>
      <c r="CA123" s="54">
        <f>'Norm-coeff'!$C$14+$AX123*'Norm-coeff'!$D$14+$AY123*'Norm-coeff'!$E$14+$AZ123*'Norm-coeff'!$F$14+$BA123*'Norm-coeff'!$G$14+$BB123*'Norm-coeff'!$H$14+$BC123*'Norm-coeff'!$I$14+$BD123*'Norm-coeff'!$J$14+$BE123*'Norm-coeff'!$K$14+$BF123*'Norm-coeff'!$L$14+$BG123*'Norm-coeff'!$M$14+$BH123*'Norm-coeff'!$N$14+$BI123*'Norm-coeff'!$O$14</f>
        <v>4.2526983164477103</v>
      </c>
      <c r="CC123" s="54">
        <f t="shared" si="491"/>
        <v>0</v>
      </c>
      <c r="CG123" s="54">
        <f t="shared" si="367"/>
        <v>0</v>
      </c>
      <c r="CH123" s="54">
        <f t="shared" si="345"/>
        <v>0</v>
      </c>
      <c r="CI123" s="54">
        <f t="shared" si="368"/>
        <v>0</v>
      </c>
      <c r="CJ123" s="56">
        <f t="shared" si="369"/>
        <v>0</v>
      </c>
      <c r="CK123" s="54">
        <f t="shared" si="370"/>
        <v>0</v>
      </c>
      <c r="CL123" s="54">
        <f t="shared" si="371"/>
        <v>0</v>
      </c>
      <c r="CM123" s="54">
        <f t="shared" si="372"/>
        <v>0</v>
      </c>
      <c r="CN123" s="54">
        <f t="shared" si="373"/>
        <v>0</v>
      </c>
      <c r="CO123" s="54">
        <f t="shared" si="374"/>
        <v>0</v>
      </c>
      <c r="CP123" s="54">
        <f t="shared" si="375"/>
        <v>0</v>
      </c>
      <c r="CQ123" s="54">
        <f t="shared" si="376"/>
        <v>0</v>
      </c>
      <c r="CR123" s="54">
        <f t="shared" si="377"/>
        <v>0</v>
      </c>
      <c r="CS123" s="54">
        <f t="shared" si="378"/>
        <v>0</v>
      </c>
      <c r="CU123" s="54">
        <f t="shared" si="379"/>
        <v>0</v>
      </c>
      <c r="CV123" s="54">
        <f t="shared" si="380"/>
        <v>0</v>
      </c>
      <c r="CW123" s="54">
        <f t="shared" si="381"/>
        <v>0</v>
      </c>
      <c r="CX123" s="54">
        <f t="shared" si="382"/>
        <v>0</v>
      </c>
      <c r="CZ123" s="54">
        <f t="shared" si="383"/>
        <v>0</v>
      </c>
      <c r="DA123" s="54">
        <f t="shared" si="384"/>
        <v>0</v>
      </c>
      <c r="DB123" s="54">
        <f t="shared" si="385"/>
        <v>0</v>
      </c>
      <c r="DC123" s="54">
        <f t="shared" si="386"/>
        <v>0</v>
      </c>
      <c r="DD123" s="54">
        <f t="shared" si="387"/>
        <v>0</v>
      </c>
      <c r="DE123" s="54">
        <f t="shared" si="388"/>
        <v>0</v>
      </c>
      <c r="DF123" s="54">
        <f t="shared" si="389"/>
        <v>0</v>
      </c>
      <c r="DG123" s="54">
        <f t="shared" si="390"/>
        <v>2</v>
      </c>
      <c r="DH123" s="71">
        <f t="shared" si="391"/>
        <v>0</v>
      </c>
      <c r="DI123" s="71">
        <f t="shared" si="392"/>
        <v>0</v>
      </c>
      <c r="DJ123" s="54">
        <f t="shared" si="393"/>
        <v>0</v>
      </c>
      <c r="DK123" s="54">
        <f t="shared" si="394"/>
        <v>2</v>
      </c>
      <c r="DL123" s="4">
        <f t="shared" si="319"/>
        <v>0</v>
      </c>
      <c r="DM123" s="3">
        <f t="shared" si="395"/>
        <v>0</v>
      </c>
      <c r="DN123" s="3">
        <f t="shared" si="396"/>
        <v>0</v>
      </c>
      <c r="DO123" s="4" t="e">
        <f t="shared" si="397"/>
        <v>#DIV/0!</v>
      </c>
      <c r="DP123" s="57"/>
      <c r="DQ123" s="57"/>
      <c r="DR123" s="56">
        <f t="shared" si="320"/>
        <v>2</v>
      </c>
      <c r="DS123" s="56">
        <f t="shared" si="321"/>
        <v>0</v>
      </c>
      <c r="DT123" s="38">
        <f t="shared" si="322"/>
        <v>0</v>
      </c>
      <c r="DU123" s="38">
        <f t="shared" si="398"/>
        <v>2</v>
      </c>
      <c r="DV123" s="38">
        <f t="shared" si="323"/>
        <v>0</v>
      </c>
      <c r="DW123" s="39">
        <f t="shared" si="324"/>
        <v>0</v>
      </c>
      <c r="DX123" s="39">
        <f t="shared" si="325"/>
        <v>0</v>
      </c>
      <c r="DY123" s="39">
        <f t="shared" si="326"/>
        <v>0</v>
      </c>
      <c r="DZ123" s="39">
        <f t="shared" si="327"/>
        <v>0</v>
      </c>
      <c r="EA123" s="39">
        <f t="shared" si="328"/>
        <v>0</v>
      </c>
      <c r="EB123" s="37" t="e">
        <f t="shared" si="399"/>
        <v>#DIV/0!</v>
      </c>
      <c r="EC123" s="37" t="e">
        <f t="shared" si="400"/>
        <v>#DIV/0!</v>
      </c>
      <c r="ED123" s="37" t="e">
        <f t="shared" si="401"/>
        <v>#DIV/0!</v>
      </c>
      <c r="EE123" s="37" t="e">
        <f t="shared" si="402"/>
        <v>#DIV/0!</v>
      </c>
      <c r="EF123" s="39" t="e">
        <f t="shared" si="403"/>
        <v>#DIV/0!</v>
      </c>
      <c r="EG123" s="37" t="e">
        <f t="shared" si="404"/>
        <v>#DIV/0!</v>
      </c>
      <c r="EH123" s="37" t="e">
        <f t="shared" si="405"/>
        <v>#DIV/0!</v>
      </c>
      <c r="EI123" s="11" t="b">
        <f t="shared" si="406"/>
        <v>1</v>
      </c>
      <c r="EJ123" s="11" t="b">
        <f t="shared" si="407"/>
        <v>0</v>
      </c>
      <c r="EK123" s="39" t="e">
        <f t="shared" si="408"/>
        <v>#DIV/0!</v>
      </c>
      <c r="EL123" s="39" t="e">
        <f t="shared" si="409"/>
        <v>#DIV/0!</v>
      </c>
      <c r="EM123" s="39" t="e">
        <f t="shared" si="410"/>
        <v>#DIV/0!</v>
      </c>
      <c r="EN123" s="39" t="e">
        <f t="shared" si="411"/>
        <v>#DIV/0!</v>
      </c>
      <c r="EO123" s="39" t="e">
        <f t="shared" si="412"/>
        <v>#DIV/0!</v>
      </c>
      <c r="EP123" s="39" t="e">
        <f t="shared" si="413"/>
        <v>#DIV/0!</v>
      </c>
      <c r="EQ123" s="39" t="e">
        <f t="shared" si="414"/>
        <v>#DIV/0!</v>
      </c>
      <c r="ER123" s="39" t="e">
        <f t="shared" si="415"/>
        <v>#DIV/0!</v>
      </c>
      <c r="ES123" s="58" t="str">
        <f t="shared" si="416"/>
        <v>(OH,F,Cl)-dominate amphibole</v>
      </c>
      <c r="ET123" s="58" t="e">
        <f t="shared" si="417"/>
        <v>#N/A</v>
      </c>
      <c r="EU123" s="56">
        <f t="shared" si="329"/>
        <v>0</v>
      </c>
      <c r="EV123" s="56">
        <f t="shared" si="330"/>
        <v>0</v>
      </c>
      <c r="EW123" s="56">
        <f t="shared" si="331"/>
        <v>0</v>
      </c>
      <c r="EX123" s="56">
        <f t="shared" si="332"/>
        <v>0</v>
      </c>
      <c r="EY123" s="56">
        <f t="shared" si="333"/>
        <v>0</v>
      </c>
      <c r="EZ123" s="56">
        <f t="shared" si="334"/>
        <v>0</v>
      </c>
      <c r="FA123" s="39">
        <f t="shared" si="335"/>
        <v>0</v>
      </c>
      <c r="FB123" s="39">
        <f t="shared" si="336"/>
        <v>0</v>
      </c>
      <c r="FC123" s="54">
        <f t="shared" si="337"/>
        <v>0</v>
      </c>
      <c r="FD123" s="54">
        <f t="shared" si="338"/>
        <v>0</v>
      </c>
      <c r="FE123" s="39">
        <f t="shared" si="339"/>
        <v>0</v>
      </c>
      <c r="FF123" s="54">
        <f t="shared" si="340"/>
        <v>0</v>
      </c>
      <c r="FG123" s="39">
        <f t="shared" si="341"/>
        <v>0</v>
      </c>
      <c r="FH123" s="39">
        <f t="shared" si="418"/>
        <v>0</v>
      </c>
      <c r="FI123" s="39">
        <f t="shared" si="419"/>
        <v>0</v>
      </c>
      <c r="FJ123" s="39">
        <f t="shared" si="420"/>
        <v>0</v>
      </c>
      <c r="FK123" s="39" t="e">
        <f t="shared" si="421"/>
        <v>#DIV/0!</v>
      </c>
      <c r="FL123" s="39" t="e">
        <f t="shared" si="422"/>
        <v>#DIV/0!</v>
      </c>
      <c r="FM123" s="39" t="e">
        <f t="shared" si="423"/>
        <v>#DIV/0!</v>
      </c>
      <c r="FN123" s="39">
        <f t="shared" si="424"/>
        <v>1</v>
      </c>
      <c r="FO123" s="39">
        <f t="shared" si="342"/>
        <v>0</v>
      </c>
      <c r="FP123" s="39">
        <f t="shared" si="343"/>
        <v>0</v>
      </c>
      <c r="FQ123" s="39">
        <f t="shared" si="344"/>
        <v>0</v>
      </c>
      <c r="FR123" s="39">
        <f t="shared" si="425"/>
        <v>0</v>
      </c>
      <c r="FS123" s="39">
        <f t="shared" si="426"/>
        <v>0</v>
      </c>
      <c r="FU123" s="39" t="e">
        <f t="shared" si="427"/>
        <v>#DIV/0!</v>
      </c>
      <c r="FV123" s="39" t="e">
        <f t="shared" si="428"/>
        <v>#DIV/0!</v>
      </c>
      <c r="FW123" s="39" t="e">
        <f t="shared" si="429"/>
        <v>#DIV/0!</v>
      </c>
      <c r="FY123" s="39" t="e">
        <f t="shared" si="430"/>
        <v>#DIV/0!</v>
      </c>
      <c r="FZ123" s="39" t="e">
        <f t="shared" si="431"/>
        <v>#DIV/0!</v>
      </c>
      <c r="GA123" s="39" t="e">
        <f t="shared" si="432"/>
        <v>#DIV/0!</v>
      </c>
      <c r="GB123" s="39" t="e">
        <f t="shared" si="433"/>
        <v>#DIV/0!</v>
      </c>
      <c r="GC123" s="39" t="e">
        <f t="shared" si="434"/>
        <v>#DIV/0!</v>
      </c>
      <c r="GD123" s="39" t="e">
        <f t="shared" si="435"/>
        <v>#DIV/0!</v>
      </c>
      <c r="GE123" s="39" t="e">
        <f t="shared" si="436"/>
        <v>#DIV/0!</v>
      </c>
      <c r="GF123" s="39" t="e">
        <f t="shared" si="437"/>
        <v>#DIV/0!</v>
      </c>
      <c r="GG123" s="39" t="e">
        <f t="shared" si="438"/>
        <v>#DIV/0!</v>
      </c>
      <c r="GH123" s="39" t="e">
        <f t="shared" si="439"/>
        <v>#DIV/0!</v>
      </c>
      <c r="GI123" s="39"/>
      <c r="GJ123" s="39" t="e">
        <f t="shared" si="440"/>
        <v>#DIV/0!</v>
      </c>
      <c r="GK123" s="39" t="e">
        <f t="shared" si="441"/>
        <v>#DIV/0!</v>
      </c>
      <c r="GL123" s="39" t="e">
        <f t="shared" si="442"/>
        <v>#DIV/0!</v>
      </c>
      <c r="GM123" s="39" t="e">
        <f t="shared" si="443"/>
        <v>#DIV/0!</v>
      </c>
      <c r="GN123" s="39" t="e">
        <f t="shared" si="444"/>
        <v>#DIV/0!</v>
      </c>
      <c r="GO123" s="57"/>
      <c r="GP123" s="57" t="e">
        <f t="shared" si="445"/>
        <v>#DIV/0!</v>
      </c>
      <c r="GQ123" s="59" t="e">
        <f t="shared" si="446"/>
        <v>#DIV/0!</v>
      </c>
      <c r="GR123" s="41" t="e">
        <f t="shared" si="447"/>
        <v>#DIV/0!</v>
      </c>
      <c r="GS123" s="57" t="e">
        <f t="shared" si="448"/>
        <v>#DIV/0!</v>
      </c>
      <c r="GT123" s="57" t="e">
        <f t="shared" si="449"/>
        <v>#DIV/0!</v>
      </c>
      <c r="GU123" s="57" t="e">
        <f t="shared" si="450"/>
        <v>#DIV/0!</v>
      </c>
      <c r="GV123" s="57"/>
      <c r="GW123" s="42" t="e">
        <f t="shared" si="451"/>
        <v>#DIV/0!</v>
      </c>
      <c r="GX123" s="42" t="e">
        <f t="shared" si="452"/>
        <v>#DIV/0!</v>
      </c>
      <c r="GY123" s="42" t="e">
        <f t="shared" si="453"/>
        <v>#DIV/0!</v>
      </c>
      <c r="GZ123" s="57"/>
      <c r="HA123" s="2" t="e">
        <f t="shared" si="454"/>
        <v>#DIV/0!</v>
      </c>
      <c r="HB123" s="2" t="e">
        <f t="shared" si="455"/>
        <v>#DIV/0!</v>
      </c>
      <c r="HC123" s="2" t="e">
        <f t="shared" si="456"/>
        <v>#DIV/0!</v>
      </c>
      <c r="HD123" s="2" t="e">
        <f t="shared" si="457"/>
        <v>#DIV/0!</v>
      </c>
      <c r="HE123" s="2" t="e">
        <f t="shared" si="458"/>
        <v>#DIV/0!</v>
      </c>
      <c r="HF123" s="2" t="e">
        <f t="shared" si="459"/>
        <v>#DIV/0!</v>
      </c>
      <c r="HG123" s="2" t="e">
        <f t="shared" si="460"/>
        <v>#DIV/0!</v>
      </c>
      <c r="HH123" s="2" t="e">
        <f t="shared" si="461"/>
        <v>#DIV/0!</v>
      </c>
      <c r="HI123" s="2" t="e">
        <f t="shared" si="462"/>
        <v>#DIV/0!</v>
      </c>
      <c r="HJ123" s="11" t="e">
        <f t="shared" si="463"/>
        <v>#DIV/0!</v>
      </c>
      <c r="HK123" s="60" t="e">
        <f t="shared" si="464"/>
        <v>#DIV/0!</v>
      </c>
      <c r="HL123" s="57"/>
      <c r="HM123" s="57" t="e">
        <f t="shared" si="465"/>
        <v>#DIV/0!</v>
      </c>
      <c r="HN123" s="57" t="e">
        <f t="shared" si="466"/>
        <v>#DIV/0!</v>
      </c>
      <c r="HO123" s="57" t="e">
        <f t="shared" si="467"/>
        <v>#DIV/0!</v>
      </c>
      <c r="HP123" s="57" t="e">
        <f t="shared" si="468"/>
        <v>#DIV/0!</v>
      </c>
      <c r="HQ123" s="57" t="e">
        <f t="shared" si="469"/>
        <v>#DIV/0!</v>
      </c>
      <c r="HR123" s="57"/>
      <c r="HS123" s="57" t="e">
        <f t="shared" si="470"/>
        <v>#DIV/0!</v>
      </c>
      <c r="HT123" s="57" t="e">
        <f t="shared" si="471"/>
        <v>#DIV/0!</v>
      </c>
      <c r="HU123" s="57" t="e">
        <f t="shared" si="472"/>
        <v>#DIV/0!</v>
      </c>
      <c r="HV123" s="57" t="e">
        <f t="shared" si="473"/>
        <v>#DIV/0!</v>
      </c>
      <c r="HW123" s="57" t="e">
        <f t="shared" si="474"/>
        <v>#DIV/0!</v>
      </c>
      <c r="HX123" s="57"/>
      <c r="HY123" s="57" t="e">
        <f t="shared" si="475"/>
        <v>#DIV/0!</v>
      </c>
      <c r="HZ123" s="57" t="e">
        <f t="shared" si="476"/>
        <v>#DIV/0!</v>
      </c>
      <c r="IA123" s="57"/>
      <c r="IB123" s="61">
        <f t="shared" si="477"/>
        <v>0</v>
      </c>
      <c r="IC123" s="57" t="str">
        <f t="shared" si="478"/>
        <v/>
      </c>
      <c r="ID123" s="42"/>
      <c r="IE123" s="2" t="str">
        <f t="shared" si="479"/>
        <v/>
      </c>
      <c r="IF123" s="60" t="e">
        <f t="shared" si="480"/>
        <v>#DIV/0!</v>
      </c>
      <c r="IG123" s="60" t="str">
        <f t="shared" si="481"/>
        <v/>
      </c>
      <c r="IH123" s="60" t="str">
        <f t="shared" si="482"/>
        <v>zinco-</v>
      </c>
      <c r="II123" s="60" t="str">
        <f t="shared" si="483"/>
        <v>mangano-</v>
      </c>
      <c r="IJ123" s="60" t="e">
        <f t="shared" si="484"/>
        <v>#DIV/0!</v>
      </c>
      <c r="IK123" s="60" t="e">
        <f t="shared" si="485"/>
        <v>#DIV/0!</v>
      </c>
      <c r="IL123" s="60" t="e">
        <f t="shared" si="486"/>
        <v>#DIV/0!</v>
      </c>
      <c r="IM123" s="60" t="e">
        <f t="shared" si="487"/>
        <v>#DIV/0!</v>
      </c>
      <c r="IN123" s="60" t="str">
        <f t="shared" si="488"/>
        <v/>
      </c>
      <c r="IO123" s="60" t="str">
        <f t="shared" si="489"/>
        <v/>
      </c>
      <c r="IP123" s="57"/>
      <c r="IQ123" s="57" t="str">
        <f t="shared" si="490"/>
        <v>ERROR!!</v>
      </c>
    </row>
    <row r="124" spans="24:251">
      <c r="X124" s="29">
        <f t="shared" si="346"/>
        <v>0</v>
      </c>
      <c r="Y124" s="29">
        <f t="shared" si="347"/>
        <v>0</v>
      </c>
      <c r="Z124" s="29" t="e">
        <f t="shared" si="348"/>
        <v>#DIV/0!</v>
      </c>
      <c r="AA124" s="29" t="e">
        <f t="shared" si="349"/>
        <v>#DIV/0!</v>
      </c>
      <c r="AB124" s="29" t="e">
        <f t="shared" si="350"/>
        <v>#DIV/0!</v>
      </c>
      <c r="AC124" s="29" t="e">
        <f t="shared" si="351"/>
        <v>#DIV/0!</v>
      </c>
      <c r="AF124" s="23">
        <v>60.084299999999999</v>
      </c>
      <c r="AG124" s="23">
        <v>79.878799999999998</v>
      </c>
      <c r="AH124" s="23">
        <v>101.96120000000001</v>
      </c>
      <c r="AI124" s="23">
        <v>151.99039999999999</v>
      </c>
      <c r="AJ124" s="23">
        <v>159.69</v>
      </c>
      <c r="AK124" s="23">
        <v>71.846400000000003</v>
      </c>
      <c r="AL124" s="23">
        <v>70.9375</v>
      </c>
      <c r="AM124" s="23">
        <v>40.304400000000001</v>
      </c>
      <c r="AN124" s="23">
        <v>56.077399999999997</v>
      </c>
      <c r="AO124" s="23">
        <v>61.978999999999999</v>
      </c>
      <c r="AP124" s="23">
        <v>94.195999999999998</v>
      </c>
      <c r="AQ124" s="23">
        <v>18.998000000000001</v>
      </c>
      <c r="AR124" s="23">
        <v>35.450000000000003</v>
      </c>
      <c r="AS124" s="23">
        <v>29.88</v>
      </c>
      <c r="AT124" s="23">
        <v>74.691999999999993</v>
      </c>
      <c r="AU124" s="23">
        <v>81.39</v>
      </c>
      <c r="AX124" s="54">
        <f t="shared" si="352"/>
        <v>0</v>
      </c>
      <c r="AY124" s="54">
        <f t="shared" si="353"/>
        <v>0</v>
      </c>
      <c r="AZ124" s="54">
        <f t="shared" si="354"/>
        <v>0</v>
      </c>
      <c r="BA124" s="54">
        <f t="shared" si="355"/>
        <v>0</v>
      </c>
      <c r="BB124" s="54">
        <f t="shared" si="356"/>
        <v>0</v>
      </c>
      <c r="BC124" s="54">
        <f t="shared" si="357"/>
        <v>0</v>
      </c>
      <c r="BD124" s="54">
        <f t="shared" si="358"/>
        <v>0</v>
      </c>
      <c r="BE124" s="54">
        <f t="shared" si="359"/>
        <v>0</v>
      </c>
      <c r="BF124" s="54">
        <f t="shared" si="360"/>
        <v>0</v>
      </c>
      <c r="BG124" s="54">
        <f t="shared" si="361"/>
        <v>0</v>
      </c>
      <c r="BH124" s="54">
        <f t="shared" si="362"/>
        <v>0</v>
      </c>
      <c r="BI124" s="54">
        <f t="shared" si="363"/>
        <v>0</v>
      </c>
      <c r="BJ124" s="54">
        <f t="shared" si="364"/>
        <v>0</v>
      </c>
      <c r="BK124" s="54">
        <f t="shared" si="365"/>
        <v>0</v>
      </c>
      <c r="BL124" s="54">
        <f t="shared" si="366"/>
        <v>0</v>
      </c>
      <c r="BM124" s="42"/>
      <c r="BO124" s="54">
        <f>'Norm-coeff'!$C$2+$AX124*'Norm-coeff'!$D$2+$AY124*'Norm-coeff'!$E$2+$AZ124*'Norm-coeff'!$F$2+$BA124*'Norm-coeff'!$G$2+$BB124*'Norm-coeff'!$H$2+$BC124*'Norm-coeff'!$I$2+$BD124*'Norm-coeff'!$J$2+$BE124*'Norm-coeff'!$K$2+$BF124*'Norm-coeff'!$L$2+$BG124*'Norm-coeff'!$M$2+$BH124*'Norm-coeff'!$N$2+$BI124*'Norm-coeff'!$O$2</f>
        <v>5.4045421474420303</v>
      </c>
      <c r="BP124" s="54">
        <f>'Norm-coeff'!$C$3+$AX124*'Norm-coeff'!$D$3+$AY124*'Norm-coeff'!$E$3+$AZ124*'Norm-coeff'!$F$3+$BA124*'Norm-coeff'!$G$3+$BB124*'Norm-coeff'!$H$3+$BC124*'Norm-coeff'!$I$3+$BD124*'Norm-coeff'!$J$3+$BE124*'Norm-coeff'!$K$3+$BF124*'Norm-coeff'!$L$3+$BG124*'Norm-coeff'!$M$3+$BH124*'Norm-coeff'!$N$3+$BI124*'Norm-coeff'!$O$3</f>
        <v>3.15319116612705</v>
      </c>
      <c r="BQ124" s="54">
        <f>'Norm-coeff'!$C$4+$AX124*'Norm-coeff'!$D$4+$AY124*'Norm-coeff'!$E$4+$AZ124*'Norm-coeff'!$F$4+$BA124*'Norm-coeff'!$G$4+$BB124*'Norm-coeff'!$H$4+$BC124*'Norm-coeff'!$I$4+$BD124*'Norm-coeff'!$J$4+$BE124*'Norm-coeff'!$K$4+$BF124*'Norm-coeff'!$L$4+$BG124*'Norm-coeff'!$M$4+$BH124*'Norm-coeff'!$N$4+$BI124*'Norm-coeff'!$O$4</f>
        <v>1.42115649462768</v>
      </c>
      <c r="BR124" s="54">
        <f>'Norm-coeff'!$C$5+$AX124*'Norm-coeff'!$D$5+$AY124*'Norm-coeff'!$E$5+$AZ124*'Norm-coeff'!$F$5+$BA124*'Norm-coeff'!$G$5+$BB124*'Norm-coeff'!$H$5+$BC124*'Norm-coeff'!$I$5+$BD124*'Norm-coeff'!$J$5+$BE124*'Norm-coeff'!$K$5+$BF124*'Norm-coeff'!$L$5+$BG124*'Norm-coeff'!$M$5+$BH124*'Norm-coeff'!$N$5+$BI124*'Norm-coeff'!$O$5</f>
        <v>1.0553329241296201</v>
      </c>
      <c r="BS124" s="54">
        <f>'Norm-coeff'!$C$6+$AX124*'Norm-coeff'!$D$6+$AY124*'Norm-coeff'!$E$6+$AZ124*'Norm-coeff'!$F$6+$BA124*'Norm-coeff'!$G$6+$BB124*'Norm-coeff'!$H$6+$BC124*'Norm-coeff'!$I$6+$BD124*'Norm-coeff'!$J$6+$BE124*'Norm-coeff'!$K$6+$BF124*'Norm-coeff'!$L$6+$BG124*'Norm-coeff'!$M$6+$BH124*'Norm-coeff'!$N$6+$BI124*'Norm-coeff'!$O$6</f>
        <v>-1.48700885495103E-2</v>
      </c>
      <c r="BT124" s="54">
        <f>'Norm-coeff'!$C$7+$AX124*'Norm-coeff'!$D$7+$AY124*'Norm-coeff'!$E$7+$AZ124*'Norm-coeff'!$F$7+$BA124*'Norm-coeff'!$G$7+$BB124*'Norm-coeff'!$H$7+$BC124*'Norm-coeff'!$I$7+$BD124*'Norm-coeff'!$J$7+$BE124*'Norm-coeff'!$K$7+$BF124*'Norm-coeff'!$L$7+$BG124*'Norm-coeff'!$M$7+$BH124*'Norm-coeff'!$N$7+$BI124*'Norm-coeff'!$O$7</f>
        <v>2.0907583608832998</v>
      </c>
      <c r="BU124" s="54">
        <f>'Norm-coeff'!$C$8+$AX124*'Norm-coeff'!$D$8+$AY124*'Norm-coeff'!$E$8+$AZ124*'Norm-coeff'!$F$8+$BA124*'Norm-coeff'!$G$8+$BB124*'Norm-coeff'!$H$8+$BC124*'Norm-coeff'!$I$8+$BD124*'Norm-coeff'!$J$8+$BE124*'Norm-coeff'!$K$8+$BF124*'Norm-coeff'!$L$8+$BG124*'Norm-coeff'!$M$8+$BH124*'Norm-coeff'!$N$8+$BI124*'Norm-coeff'!$O$8</f>
        <v>0.65894159836244504</v>
      </c>
      <c r="BV124" s="54">
        <f>'Norm-coeff'!$C$9+$AX124*'Norm-coeff'!$D$9+$AY124*'Norm-coeff'!$E$9+$AZ124*'Norm-coeff'!$F$9+$BA124*'Norm-coeff'!$G$9+$BB124*'Norm-coeff'!$H$9+$BC124*'Norm-coeff'!$I$9+$BD124*'Norm-coeff'!$J$9+$BE124*'Norm-coeff'!$K$9+$BF124*'Norm-coeff'!$L$9+$BG124*'Norm-coeff'!$M$9+$BH124*'Norm-coeff'!$N$9+$BI124*'Norm-coeff'!$O$9</f>
        <v>1.48961085014701</v>
      </c>
      <c r="BW124" s="54">
        <f>'Norm-coeff'!$C$10+$AX124*'Norm-coeff'!$D$10+$AY124*'Norm-coeff'!$E$10+$AZ124*'Norm-coeff'!$F$10+$BA124*'Norm-coeff'!$G$10+$BB124*'Norm-coeff'!$H$10+$BC124*'Norm-coeff'!$I$10+$BD124*'Norm-coeff'!$J$10+$BE124*'Norm-coeff'!$K$10+$BF124*'Norm-coeff'!$L$10+$BG124*'Norm-coeff'!$M$10+$BH124*'Norm-coeff'!$N$10+$BI124*'Norm-coeff'!$O$10</f>
        <v>1.42058735749591</v>
      </c>
      <c r="BX124" s="54">
        <f>'Norm-coeff'!$C$11+$AX124*'Norm-coeff'!$D$11+$AY124*'Norm-coeff'!$E$11+$AZ124*'Norm-coeff'!$F$11+$BA124*'Norm-coeff'!$G$11+$BB124*'Norm-coeff'!$H$11+$BC124*'Norm-coeff'!$I$11+$BD124*'Norm-coeff'!$J$11+$BE124*'Norm-coeff'!$K$11+$BF124*'Norm-coeff'!$L$11+$BG124*'Norm-coeff'!$M$11+$BH124*'Norm-coeff'!$N$11+$BI124*'Norm-coeff'!$O$11</f>
        <v>0.221233014421479</v>
      </c>
      <c r="BY124" s="54">
        <f>'Norm-coeff'!$C$12+$AX124*'Norm-coeff'!$D$12+$AY124*'Norm-coeff'!$E$12+$AZ124*'Norm-coeff'!$F$12+$BA124*'Norm-coeff'!$G$12+$BB124*'Norm-coeff'!$H$12+$BC124*'Norm-coeff'!$I$12+$BD124*'Norm-coeff'!$J$12+$BE124*'Norm-coeff'!$K$12+$BF124*'Norm-coeff'!$L$12+$BG124*'Norm-coeff'!$M$12+$BH124*'Norm-coeff'!$N$12+$BI124*'Norm-coeff'!$O$12</f>
        <v>0.283527502056037</v>
      </c>
      <c r="BZ124" s="54">
        <f>'Norm-coeff'!$C$13+$AX124*'Norm-coeff'!$D$13+$AY124*'Norm-coeff'!$E$13+$AZ124*'Norm-coeff'!$F$13+$BA124*'Norm-coeff'!$G$13+$BB124*'Norm-coeff'!$H$13+$BC124*'Norm-coeff'!$I$13+$BD124*'Norm-coeff'!$J$13+$BE124*'Norm-coeff'!$K$13+$BF124*'Norm-coeff'!$L$13+$BG124*'Norm-coeff'!$M$13+$BH124*'Norm-coeff'!$N$13+$BI124*'Norm-coeff'!$O$13</f>
        <v>-4.1864930554451202E-2</v>
      </c>
      <c r="CA124" s="54">
        <f>'Norm-coeff'!$C$14+$AX124*'Norm-coeff'!$D$14+$AY124*'Norm-coeff'!$E$14+$AZ124*'Norm-coeff'!$F$14+$BA124*'Norm-coeff'!$G$14+$BB124*'Norm-coeff'!$H$14+$BC124*'Norm-coeff'!$I$14+$BD124*'Norm-coeff'!$J$14+$BE124*'Norm-coeff'!$K$14+$BF124*'Norm-coeff'!$L$14+$BG124*'Norm-coeff'!$M$14+$BH124*'Norm-coeff'!$N$14+$BI124*'Norm-coeff'!$O$14</f>
        <v>4.2526983164477103</v>
      </c>
      <c r="CC124" s="54">
        <f t="shared" si="491"/>
        <v>0</v>
      </c>
      <c r="CG124" s="54">
        <f t="shared" si="367"/>
        <v>0</v>
      </c>
      <c r="CH124" s="54">
        <f t="shared" si="345"/>
        <v>0</v>
      </c>
      <c r="CI124" s="54">
        <f t="shared" si="368"/>
        <v>0</v>
      </c>
      <c r="CJ124" s="56">
        <f t="shared" si="369"/>
        <v>0</v>
      </c>
      <c r="CK124" s="54">
        <f t="shared" si="370"/>
        <v>0</v>
      </c>
      <c r="CL124" s="54">
        <f t="shared" si="371"/>
        <v>0</v>
      </c>
      <c r="CM124" s="54">
        <f t="shared" si="372"/>
        <v>0</v>
      </c>
      <c r="CN124" s="54">
        <f t="shared" si="373"/>
        <v>0</v>
      </c>
      <c r="CO124" s="54">
        <f t="shared" si="374"/>
        <v>0</v>
      </c>
      <c r="CP124" s="54">
        <f t="shared" si="375"/>
        <v>0</v>
      </c>
      <c r="CQ124" s="54">
        <f t="shared" si="376"/>
        <v>0</v>
      </c>
      <c r="CR124" s="54">
        <f t="shared" si="377"/>
        <v>0</v>
      </c>
      <c r="CS124" s="54">
        <f t="shared" si="378"/>
        <v>0</v>
      </c>
      <c r="CU124" s="54">
        <f t="shared" si="379"/>
        <v>0</v>
      </c>
      <c r="CV124" s="54">
        <f t="shared" si="380"/>
        <v>0</v>
      </c>
      <c r="CW124" s="54">
        <f t="shared" si="381"/>
        <v>0</v>
      </c>
      <c r="CX124" s="54">
        <f t="shared" si="382"/>
        <v>0</v>
      </c>
      <c r="CZ124" s="54">
        <f t="shared" si="383"/>
        <v>0</v>
      </c>
      <c r="DA124" s="54">
        <f t="shared" si="384"/>
        <v>0</v>
      </c>
      <c r="DB124" s="54">
        <f t="shared" si="385"/>
        <v>0</v>
      </c>
      <c r="DC124" s="54">
        <f t="shared" si="386"/>
        <v>0</v>
      </c>
      <c r="DD124" s="54">
        <f t="shared" si="387"/>
        <v>0</v>
      </c>
      <c r="DE124" s="54">
        <f t="shared" si="388"/>
        <v>0</v>
      </c>
      <c r="DF124" s="54">
        <f t="shared" si="389"/>
        <v>0</v>
      </c>
      <c r="DG124" s="54">
        <f t="shared" si="390"/>
        <v>2</v>
      </c>
      <c r="DH124" s="71">
        <f t="shared" si="391"/>
        <v>0</v>
      </c>
      <c r="DI124" s="71">
        <f t="shared" si="392"/>
        <v>0</v>
      </c>
      <c r="DJ124" s="54">
        <f t="shared" si="393"/>
        <v>0</v>
      </c>
      <c r="DK124" s="54">
        <f t="shared" si="394"/>
        <v>2</v>
      </c>
      <c r="DL124" s="4">
        <f t="shared" si="319"/>
        <v>0</v>
      </c>
      <c r="DM124" s="3">
        <f t="shared" si="395"/>
        <v>0</v>
      </c>
      <c r="DN124" s="3">
        <f t="shared" si="396"/>
        <v>0</v>
      </c>
      <c r="DO124" s="4" t="e">
        <f t="shared" si="397"/>
        <v>#DIV/0!</v>
      </c>
      <c r="DP124" s="57"/>
      <c r="DQ124" s="57"/>
      <c r="DR124" s="56">
        <f t="shared" si="320"/>
        <v>2</v>
      </c>
      <c r="DS124" s="56">
        <f t="shared" si="321"/>
        <v>0</v>
      </c>
      <c r="DT124" s="38">
        <f t="shared" si="322"/>
        <v>0</v>
      </c>
      <c r="DU124" s="38">
        <f t="shared" si="398"/>
        <v>2</v>
      </c>
      <c r="DV124" s="38">
        <f t="shared" si="323"/>
        <v>0</v>
      </c>
      <c r="DW124" s="39">
        <f t="shared" si="324"/>
        <v>0</v>
      </c>
      <c r="DX124" s="39">
        <f t="shared" si="325"/>
        <v>0</v>
      </c>
      <c r="DY124" s="39">
        <f t="shared" si="326"/>
        <v>0</v>
      </c>
      <c r="DZ124" s="39">
        <f t="shared" si="327"/>
        <v>0</v>
      </c>
      <c r="EA124" s="39">
        <f t="shared" si="328"/>
        <v>0</v>
      </c>
      <c r="EB124" s="37" t="e">
        <f t="shared" si="399"/>
        <v>#DIV/0!</v>
      </c>
      <c r="EC124" s="37" t="e">
        <f t="shared" si="400"/>
        <v>#DIV/0!</v>
      </c>
      <c r="ED124" s="37" t="e">
        <f t="shared" si="401"/>
        <v>#DIV/0!</v>
      </c>
      <c r="EE124" s="37" t="e">
        <f t="shared" si="402"/>
        <v>#DIV/0!</v>
      </c>
      <c r="EF124" s="39" t="e">
        <f t="shared" si="403"/>
        <v>#DIV/0!</v>
      </c>
      <c r="EG124" s="37" t="e">
        <f t="shared" si="404"/>
        <v>#DIV/0!</v>
      </c>
      <c r="EH124" s="37" t="e">
        <f t="shared" si="405"/>
        <v>#DIV/0!</v>
      </c>
      <c r="EI124" s="11" t="b">
        <f t="shared" si="406"/>
        <v>1</v>
      </c>
      <c r="EJ124" s="11" t="b">
        <f t="shared" si="407"/>
        <v>0</v>
      </c>
      <c r="EK124" s="39" t="e">
        <f t="shared" si="408"/>
        <v>#DIV/0!</v>
      </c>
      <c r="EL124" s="39" t="e">
        <f t="shared" si="409"/>
        <v>#DIV/0!</v>
      </c>
      <c r="EM124" s="39" t="e">
        <f t="shared" si="410"/>
        <v>#DIV/0!</v>
      </c>
      <c r="EN124" s="39" t="e">
        <f t="shared" si="411"/>
        <v>#DIV/0!</v>
      </c>
      <c r="EO124" s="39" t="e">
        <f t="shared" si="412"/>
        <v>#DIV/0!</v>
      </c>
      <c r="EP124" s="39" t="e">
        <f t="shared" si="413"/>
        <v>#DIV/0!</v>
      </c>
      <c r="EQ124" s="39" t="e">
        <f t="shared" si="414"/>
        <v>#DIV/0!</v>
      </c>
      <c r="ER124" s="39" t="e">
        <f t="shared" si="415"/>
        <v>#DIV/0!</v>
      </c>
      <c r="ES124" s="58" t="str">
        <f t="shared" si="416"/>
        <v>(OH,F,Cl)-dominate amphibole</v>
      </c>
      <c r="ET124" s="58" t="e">
        <f t="shared" si="417"/>
        <v>#N/A</v>
      </c>
      <c r="EU124" s="56">
        <f t="shared" si="329"/>
        <v>0</v>
      </c>
      <c r="EV124" s="56">
        <f t="shared" si="330"/>
        <v>0</v>
      </c>
      <c r="EW124" s="56">
        <f t="shared" si="331"/>
        <v>0</v>
      </c>
      <c r="EX124" s="56">
        <f t="shared" si="332"/>
        <v>0</v>
      </c>
      <c r="EY124" s="56">
        <f t="shared" si="333"/>
        <v>0</v>
      </c>
      <c r="EZ124" s="56">
        <f t="shared" si="334"/>
        <v>0</v>
      </c>
      <c r="FA124" s="39">
        <f t="shared" si="335"/>
        <v>0</v>
      </c>
      <c r="FB124" s="39">
        <f t="shared" si="336"/>
        <v>0</v>
      </c>
      <c r="FC124" s="54">
        <f t="shared" si="337"/>
        <v>0</v>
      </c>
      <c r="FD124" s="54">
        <f t="shared" si="338"/>
        <v>0</v>
      </c>
      <c r="FE124" s="39">
        <f t="shared" si="339"/>
        <v>0</v>
      </c>
      <c r="FF124" s="54">
        <f t="shared" si="340"/>
        <v>0</v>
      </c>
      <c r="FG124" s="39">
        <f t="shared" si="341"/>
        <v>0</v>
      </c>
      <c r="FH124" s="39">
        <f t="shared" si="418"/>
        <v>0</v>
      </c>
      <c r="FI124" s="39">
        <f t="shared" si="419"/>
        <v>0</v>
      </c>
      <c r="FJ124" s="39">
        <f t="shared" si="420"/>
        <v>0</v>
      </c>
      <c r="FK124" s="39" t="e">
        <f t="shared" si="421"/>
        <v>#DIV/0!</v>
      </c>
      <c r="FL124" s="39" t="e">
        <f t="shared" si="422"/>
        <v>#DIV/0!</v>
      </c>
      <c r="FM124" s="39" t="e">
        <f t="shared" si="423"/>
        <v>#DIV/0!</v>
      </c>
      <c r="FN124" s="39">
        <f t="shared" si="424"/>
        <v>1</v>
      </c>
      <c r="FO124" s="39">
        <f t="shared" si="342"/>
        <v>0</v>
      </c>
      <c r="FP124" s="39">
        <f t="shared" si="343"/>
        <v>0</v>
      </c>
      <c r="FQ124" s="39">
        <f t="shared" si="344"/>
        <v>0</v>
      </c>
      <c r="FR124" s="39">
        <f t="shared" si="425"/>
        <v>0</v>
      </c>
      <c r="FS124" s="39">
        <f t="shared" si="426"/>
        <v>0</v>
      </c>
      <c r="FU124" s="39" t="e">
        <f t="shared" si="427"/>
        <v>#DIV/0!</v>
      </c>
      <c r="FV124" s="39" t="e">
        <f t="shared" si="428"/>
        <v>#DIV/0!</v>
      </c>
      <c r="FW124" s="39" t="e">
        <f t="shared" si="429"/>
        <v>#DIV/0!</v>
      </c>
      <c r="FY124" s="39" t="e">
        <f t="shared" si="430"/>
        <v>#DIV/0!</v>
      </c>
      <c r="FZ124" s="39" t="e">
        <f t="shared" si="431"/>
        <v>#DIV/0!</v>
      </c>
      <c r="GA124" s="39" t="e">
        <f t="shared" si="432"/>
        <v>#DIV/0!</v>
      </c>
      <c r="GB124" s="39" t="e">
        <f t="shared" si="433"/>
        <v>#DIV/0!</v>
      </c>
      <c r="GC124" s="39" t="e">
        <f t="shared" si="434"/>
        <v>#DIV/0!</v>
      </c>
      <c r="GD124" s="39" t="e">
        <f t="shared" si="435"/>
        <v>#DIV/0!</v>
      </c>
      <c r="GE124" s="39" t="e">
        <f t="shared" si="436"/>
        <v>#DIV/0!</v>
      </c>
      <c r="GF124" s="39" t="e">
        <f t="shared" si="437"/>
        <v>#DIV/0!</v>
      </c>
      <c r="GG124" s="39" t="e">
        <f t="shared" si="438"/>
        <v>#DIV/0!</v>
      </c>
      <c r="GH124" s="39" t="e">
        <f t="shared" si="439"/>
        <v>#DIV/0!</v>
      </c>
      <c r="GI124" s="39"/>
      <c r="GJ124" s="39" t="e">
        <f t="shared" si="440"/>
        <v>#DIV/0!</v>
      </c>
      <c r="GK124" s="39" t="e">
        <f t="shared" si="441"/>
        <v>#DIV/0!</v>
      </c>
      <c r="GL124" s="39" t="e">
        <f t="shared" si="442"/>
        <v>#DIV/0!</v>
      </c>
      <c r="GM124" s="39" t="e">
        <f t="shared" si="443"/>
        <v>#DIV/0!</v>
      </c>
      <c r="GN124" s="39" t="e">
        <f t="shared" si="444"/>
        <v>#DIV/0!</v>
      </c>
      <c r="GO124" s="57"/>
      <c r="GP124" s="57" t="e">
        <f t="shared" si="445"/>
        <v>#DIV/0!</v>
      </c>
      <c r="GQ124" s="59" t="e">
        <f t="shared" si="446"/>
        <v>#DIV/0!</v>
      </c>
      <c r="GR124" s="41" t="e">
        <f t="shared" si="447"/>
        <v>#DIV/0!</v>
      </c>
      <c r="GS124" s="57" t="e">
        <f t="shared" si="448"/>
        <v>#DIV/0!</v>
      </c>
      <c r="GT124" s="57" t="e">
        <f t="shared" si="449"/>
        <v>#DIV/0!</v>
      </c>
      <c r="GU124" s="57" t="e">
        <f t="shared" si="450"/>
        <v>#DIV/0!</v>
      </c>
      <c r="GV124" s="57"/>
      <c r="GW124" s="42" t="e">
        <f t="shared" si="451"/>
        <v>#DIV/0!</v>
      </c>
      <c r="GX124" s="42" t="e">
        <f t="shared" si="452"/>
        <v>#DIV/0!</v>
      </c>
      <c r="GY124" s="42" t="e">
        <f t="shared" si="453"/>
        <v>#DIV/0!</v>
      </c>
      <c r="GZ124" s="57"/>
      <c r="HA124" s="2" t="e">
        <f t="shared" si="454"/>
        <v>#DIV/0!</v>
      </c>
      <c r="HB124" s="2" t="e">
        <f t="shared" si="455"/>
        <v>#DIV/0!</v>
      </c>
      <c r="HC124" s="2" t="e">
        <f t="shared" si="456"/>
        <v>#DIV/0!</v>
      </c>
      <c r="HD124" s="2" t="e">
        <f t="shared" si="457"/>
        <v>#DIV/0!</v>
      </c>
      <c r="HE124" s="2" t="e">
        <f t="shared" si="458"/>
        <v>#DIV/0!</v>
      </c>
      <c r="HF124" s="2" t="e">
        <f t="shared" si="459"/>
        <v>#DIV/0!</v>
      </c>
      <c r="HG124" s="2" t="e">
        <f t="shared" si="460"/>
        <v>#DIV/0!</v>
      </c>
      <c r="HH124" s="2" t="e">
        <f t="shared" si="461"/>
        <v>#DIV/0!</v>
      </c>
      <c r="HI124" s="2" t="e">
        <f t="shared" si="462"/>
        <v>#DIV/0!</v>
      </c>
      <c r="HJ124" s="11" t="e">
        <f t="shared" si="463"/>
        <v>#DIV/0!</v>
      </c>
      <c r="HK124" s="60" t="e">
        <f t="shared" si="464"/>
        <v>#DIV/0!</v>
      </c>
      <c r="HL124" s="57"/>
      <c r="HM124" s="57" t="e">
        <f t="shared" si="465"/>
        <v>#DIV/0!</v>
      </c>
      <c r="HN124" s="57" t="e">
        <f t="shared" si="466"/>
        <v>#DIV/0!</v>
      </c>
      <c r="HO124" s="57" t="e">
        <f t="shared" si="467"/>
        <v>#DIV/0!</v>
      </c>
      <c r="HP124" s="57" t="e">
        <f t="shared" si="468"/>
        <v>#DIV/0!</v>
      </c>
      <c r="HQ124" s="57" t="e">
        <f t="shared" si="469"/>
        <v>#DIV/0!</v>
      </c>
      <c r="HR124" s="57"/>
      <c r="HS124" s="57" t="e">
        <f t="shared" si="470"/>
        <v>#DIV/0!</v>
      </c>
      <c r="HT124" s="57" t="e">
        <f t="shared" si="471"/>
        <v>#DIV/0!</v>
      </c>
      <c r="HU124" s="57" t="e">
        <f t="shared" si="472"/>
        <v>#DIV/0!</v>
      </c>
      <c r="HV124" s="57" t="e">
        <f t="shared" si="473"/>
        <v>#DIV/0!</v>
      </c>
      <c r="HW124" s="57" t="e">
        <f t="shared" si="474"/>
        <v>#DIV/0!</v>
      </c>
      <c r="HX124" s="57"/>
      <c r="HY124" s="57" t="e">
        <f t="shared" si="475"/>
        <v>#DIV/0!</v>
      </c>
      <c r="HZ124" s="57" t="e">
        <f t="shared" si="476"/>
        <v>#DIV/0!</v>
      </c>
      <c r="IA124" s="57"/>
      <c r="IB124" s="61">
        <f t="shared" si="477"/>
        <v>0</v>
      </c>
      <c r="IC124" s="57" t="str">
        <f t="shared" si="478"/>
        <v/>
      </c>
      <c r="ID124" s="42"/>
      <c r="IE124" s="2" t="str">
        <f t="shared" si="479"/>
        <v/>
      </c>
      <c r="IF124" s="60" t="e">
        <f t="shared" si="480"/>
        <v>#DIV/0!</v>
      </c>
      <c r="IG124" s="60" t="str">
        <f t="shared" si="481"/>
        <v/>
      </c>
      <c r="IH124" s="60" t="str">
        <f t="shared" si="482"/>
        <v>zinco-</v>
      </c>
      <c r="II124" s="60" t="str">
        <f t="shared" si="483"/>
        <v>mangano-</v>
      </c>
      <c r="IJ124" s="60" t="e">
        <f t="shared" si="484"/>
        <v>#DIV/0!</v>
      </c>
      <c r="IK124" s="60" t="e">
        <f t="shared" si="485"/>
        <v>#DIV/0!</v>
      </c>
      <c r="IL124" s="60" t="e">
        <f t="shared" si="486"/>
        <v>#DIV/0!</v>
      </c>
      <c r="IM124" s="60" t="e">
        <f t="shared" si="487"/>
        <v>#DIV/0!</v>
      </c>
      <c r="IN124" s="60" t="str">
        <f t="shared" si="488"/>
        <v/>
      </c>
      <c r="IO124" s="60" t="str">
        <f t="shared" si="489"/>
        <v/>
      </c>
      <c r="IP124" s="57"/>
      <c r="IQ124" s="57" t="str">
        <f t="shared" si="490"/>
        <v>ERROR!!</v>
      </c>
    </row>
    <row r="125" spans="24:251">
      <c r="X125" s="29">
        <f t="shared" si="346"/>
        <v>0</v>
      </c>
      <c r="Y125" s="29">
        <f t="shared" si="347"/>
        <v>0</v>
      </c>
      <c r="Z125" s="29" t="e">
        <f t="shared" si="348"/>
        <v>#DIV/0!</v>
      </c>
      <c r="AA125" s="29" t="e">
        <f t="shared" si="349"/>
        <v>#DIV/0!</v>
      </c>
      <c r="AB125" s="29" t="e">
        <f t="shared" si="350"/>
        <v>#DIV/0!</v>
      </c>
      <c r="AC125" s="29" t="e">
        <f t="shared" si="351"/>
        <v>#DIV/0!</v>
      </c>
      <c r="AF125" s="23">
        <v>60.084299999999999</v>
      </c>
      <c r="AG125" s="23">
        <v>79.878799999999998</v>
      </c>
      <c r="AH125" s="23">
        <v>101.96120000000001</v>
      </c>
      <c r="AI125" s="23">
        <v>151.99039999999999</v>
      </c>
      <c r="AJ125" s="23">
        <v>159.69</v>
      </c>
      <c r="AK125" s="23">
        <v>71.846400000000003</v>
      </c>
      <c r="AL125" s="23">
        <v>70.9375</v>
      </c>
      <c r="AM125" s="23">
        <v>40.304400000000001</v>
      </c>
      <c r="AN125" s="23">
        <v>56.077399999999997</v>
      </c>
      <c r="AO125" s="23">
        <v>61.978999999999999</v>
      </c>
      <c r="AP125" s="23">
        <v>94.195999999999998</v>
      </c>
      <c r="AQ125" s="23">
        <v>18.998000000000001</v>
      </c>
      <c r="AR125" s="23">
        <v>35.450000000000003</v>
      </c>
      <c r="AS125" s="23">
        <v>29.88</v>
      </c>
      <c r="AT125" s="23">
        <v>74.691999999999993</v>
      </c>
      <c r="AU125" s="23">
        <v>81.39</v>
      </c>
      <c r="AX125" s="54">
        <f t="shared" si="352"/>
        <v>0</v>
      </c>
      <c r="AY125" s="54">
        <f t="shared" si="353"/>
        <v>0</v>
      </c>
      <c r="AZ125" s="54">
        <f t="shared" si="354"/>
        <v>0</v>
      </c>
      <c r="BA125" s="54">
        <f t="shared" si="355"/>
        <v>0</v>
      </c>
      <c r="BB125" s="54">
        <f t="shared" si="356"/>
        <v>0</v>
      </c>
      <c r="BC125" s="54">
        <f t="shared" si="357"/>
        <v>0</v>
      </c>
      <c r="BD125" s="54">
        <f t="shared" si="358"/>
        <v>0</v>
      </c>
      <c r="BE125" s="54">
        <f t="shared" si="359"/>
        <v>0</v>
      </c>
      <c r="BF125" s="54">
        <f t="shared" si="360"/>
        <v>0</v>
      </c>
      <c r="BG125" s="54">
        <f t="shared" si="361"/>
        <v>0</v>
      </c>
      <c r="BH125" s="54">
        <f t="shared" si="362"/>
        <v>0</v>
      </c>
      <c r="BI125" s="54">
        <f t="shared" si="363"/>
        <v>0</v>
      </c>
      <c r="BJ125" s="54">
        <f t="shared" si="364"/>
        <v>0</v>
      </c>
      <c r="BK125" s="54">
        <f t="shared" si="365"/>
        <v>0</v>
      </c>
      <c r="BL125" s="54">
        <f t="shared" si="366"/>
        <v>0</v>
      </c>
      <c r="BM125" s="42"/>
      <c r="BO125" s="54">
        <f>'Norm-coeff'!$C$2+$AX125*'Norm-coeff'!$D$2+$AY125*'Norm-coeff'!$E$2+$AZ125*'Norm-coeff'!$F$2+$BA125*'Norm-coeff'!$G$2+$BB125*'Norm-coeff'!$H$2+$BC125*'Norm-coeff'!$I$2+$BD125*'Norm-coeff'!$J$2+$BE125*'Norm-coeff'!$K$2+$BF125*'Norm-coeff'!$L$2+$BG125*'Norm-coeff'!$M$2+$BH125*'Norm-coeff'!$N$2+$BI125*'Norm-coeff'!$O$2</f>
        <v>5.4045421474420303</v>
      </c>
      <c r="BP125" s="54">
        <f>'Norm-coeff'!$C$3+$AX125*'Norm-coeff'!$D$3+$AY125*'Norm-coeff'!$E$3+$AZ125*'Norm-coeff'!$F$3+$BA125*'Norm-coeff'!$G$3+$BB125*'Norm-coeff'!$H$3+$BC125*'Norm-coeff'!$I$3+$BD125*'Norm-coeff'!$J$3+$BE125*'Norm-coeff'!$K$3+$BF125*'Norm-coeff'!$L$3+$BG125*'Norm-coeff'!$M$3+$BH125*'Norm-coeff'!$N$3+$BI125*'Norm-coeff'!$O$3</f>
        <v>3.15319116612705</v>
      </c>
      <c r="BQ125" s="54">
        <f>'Norm-coeff'!$C$4+$AX125*'Norm-coeff'!$D$4+$AY125*'Norm-coeff'!$E$4+$AZ125*'Norm-coeff'!$F$4+$BA125*'Norm-coeff'!$G$4+$BB125*'Norm-coeff'!$H$4+$BC125*'Norm-coeff'!$I$4+$BD125*'Norm-coeff'!$J$4+$BE125*'Norm-coeff'!$K$4+$BF125*'Norm-coeff'!$L$4+$BG125*'Norm-coeff'!$M$4+$BH125*'Norm-coeff'!$N$4+$BI125*'Norm-coeff'!$O$4</f>
        <v>1.42115649462768</v>
      </c>
      <c r="BR125" s="54">
        <f>'Norm-coeff'!$C$5+$AX125*'Norm-coeff'!$D$5+$AY125*'Norm-coeff'!$E$5+$AZ125*'Norm-coeff'!$F$5+$BA125*'Norm-coeff'!$G$5+$BB125*'Norm-coeff'!$H$5+$BC125*'Norm-coeff'!$I$5+$BD125*'Norm-coeff'!$J$5+$BE125*'Norm-coeff'!$K$5+$BF125*'Norm-coeff'!$L$5+$BG125*'Norm-coeff'!$M$5+$BH125*'Norm-coeff'!$N$5+$BI125*'Norm-coeff'!$O$5</f>
        <v>1.0553329241296201</v>
      </c>
      <c r="BS125" s="54">
        <f>'Norm-coeff'!$C$6+$AX125*'Norm-coeff'!$D$6+$AY125*'Norm-coeff'!$E$6+$AZ125*'Norm-coeff'!$F$6+$BA125*'Norm-coeff'!$G$6+$BB125*'Norm-coeff'!$H$6+$BC125*'Norm-coeff'!$I$6+$BD125*'Norm-coeff'!$J$6+$BE125*'Norm-coeff'!$K$6+$BF125*'Norm-coeff'!$L$6+$BG125*'Norm-coeff'!$M$6+$BH125*'Norm-coeff'!$N$6+$BI125*'Norm-coeff'!$O$6</f>
        <v>-1.48700885495103E-2</v>
      </c>
      <c r="BT125" s="54">
        <f>'Norm-coeff'!$C$7+$AX125*'Norm-coeff'!$D$7+$AY125*'Norm-coeff'!$E$7+$AZ125*'Norm-coeff'!$F$7+$BA125*'Norm-coeff'!$G$7+$BB125*'Norm-coeff'!$H$7+$BC125*'Norm-coeff'!$I$7+$BD125*'Norm-coeff'!$J$7+$BE125*'Norm-coeff'!$K$7+$BF125*'Norm-coeff'!$L$7+$BG125*'Norm-coeff'!$M$7+$BH125*'Norm-coeff'!$N$7+$BI125*'Norm-coeff'!$O$7</f>
        <v>2.0907583608832998</v>
      </c>
      <c r="BU125" s="54">
        <f>'Norm-coeff'!$C$8+$AX125*'Norm-coeff'!$D$8+$AY125*'Norm-coeff'!$E$8+$AZ125*'Norm-coeff'!$F$8+$BA125*'Norm-coeff'!$G$8+$BB125*'Norm-coeff'!$H$8+$BC125*'Norm-coeff'!$I$8+$BD125*'Norm-coeff'!$J$8+$BE125*'Norm-coeff'!$K$8+$BF125*'Norm-coeff'!$L$8+$BG125*'Norm-coeff'!$M$8+$BH125*'Norm-coeff'!$N$8+$BI125*'Norm-coeff'!$O$8</f>
        <v>0.65894159836244504</v>
      </c>
      <c r="BV125" s="54">
        <f>'Norm-coeff'!$C$9+$AX125*'Norm-coeff'!$D$9+$AY125*'Norm-coeff'!$E$9+$AZ125*'Norm-coeff'!$F$9+$BA125*'Norm-coeff'!$G$9+$BB125*'Norm-coeff'!$H$9+$BC125*'Norm-coeff'!$I$9+$BD125*'Norm-coeff'!$J$9+$BE125*'Norm-coeff'!$K$9+$BF125*'Norm-coeff'!$L$9+$BG125*'Norm-coeff'!$M$9+$BH125*'Norm-coeff'!$N$9+$BI125*'Norm-coeff'!$O$9</f>
        <v>1.48961085014701</v>
      </c>
      <c r="BW125" s="54">
        <f>'Norm-coeff'!$C$10+$AX125*'Norm-coeff'!$D$10+$AY125*'Norm-coeff'!$E$10+$AZ125*'Norm-coeff'!$F$10+$BA125*'Norm-coeff'!$G$10+$BB125*'Norm-coeff'!$H$10+$BC125*'Norm-coeff'!$I$10+$BD125*'Norm-coeff'!$J$10+$BE125*'Norm-coeff'!$K$10+$BF125*'Norm-coeff'!$L$10+$BG125*'Norm-coeff'!$M$10+$BH125*'Norm-coeff'!$N$10+$BI125*'Norm-coeff'!$O$10</f>
        <v>1.42058735749591</v>
      </c>
      <c r="BX125" s="54">
        <f>'Norm-coeff'!$C$11+$AX125*'Norm-coeff'!$D$11+$AY125*'Norm-coeff'!$E$11+$AZ125*'Norm-coeff'!$F$11+$BA125*'Norm-coeff'!$G$11+$BB125*'Norm-coeff'!$H$11+$BC125*'Norm-coeff'!$I$11+$BD125*'Norm-coeff'!$J$11+$BE125*'Norm-coeff'!$K$11+$BF125*'Norm-coeff'!$L$11+$BG125*'Norm-coeff'!$M$11+$BH125*'Norm-coeff'!$N$11+$BI125*'Norm-coeff'!$O$11</f>
        <v>0.221233014421479</v>
      </c>
      <c r="BY125" s="54">
        <f>'Norm-coeff'!$C$12+$AX125*'Norm-coeff'!$D$12+$AY125*'Norm-coeff'!$E$12+$AZ125*'Norm-coeff'!$F$12+$BA125*'Norm-coeff'!$G$12+$BB125*'Norm-coeff'!$H$12+$BC125*'Norm-coeff'!$I$12+$BD125*'Norm-coeff'!$J$12+$BE125*'Norm-coeff'!$K$12+$BF125*'Norm-coeff'!$L$12+$BG125*'Norm-coeff'!$M$12+$BH125*'Norm-coeff'!$N$12+$BI125*'Norm-coeff'!$O$12</f>
        <v>0.283527502056037</v>
      </c>
      <c r="BZ125" s="54">
        <f>'Norm-coeff'!$C$13+$AX125*'Norm-coeff'!$D$13+$AY125*'Norm-coeff'!$E$13+$AZ125*'Norm-coeff'!$F$13+$BA125*'Norm-coeff'!$G$13+$BB125*'Norm-coeff'!$H$13+$BC125*'Norm-coeff'!$I$13+$BD125*'Norm-coeff'!$J$13+$BE125*'Norm-coeff'!$K$13+$BF125*'Norm-coeff'!$L$13+$BG125*'Norm-coeff'!$M$13+$BH125*'Norm-coeff'!$N$13+$BI125*'Norm-coeff'!$O$13</f>
        <v>-4.1864930554451202E-2</v>
      </c>
      <c r="CA125" s="54">
        <f>'Norm-coeff'!$C$14+$AX125*'Norm-coeff'!$D$14+$AY125*'Norm-coeff'!$E$14+$AZ125*'Norm-coeff'!$F$14+$BA125*'Norm-coeff'!$G$14+$BB125*'Norm-coeff'!$H$14+$BC125*'Norm-coeff'!$I$14+$BD125*'Norm-coeff'!$J$14+$BE125*'Norm-coeff'!$K$14+$BF125*'Norm-coeff'!$L$14+$BG125*'Norm-coeff'!$M$14+$BH125*'Norm-coeff'!$N$14+$BI125*'Norm-coeff'!$O$14</f>
        <v>4.2526983164477103</v>
      </c>
      <c r="CC125" s="54">
        <f t="shared" si="491"/>
        <v>0</v>
      </c>
      <c r="CG125" s="54">
        <f t="shared" si="367"/>
        <v>0</v>
      </c>
      <c r="CH125" s="54">
        <f t="shared" si="345"/>
        <v>0</v>
      </c>
      <c r="CI125" s="54">
        <f t="shared" si="368"/>
        <v>0</v>
      </c>
      <c r="CJ125" s="56">
        <f t="shared" si="369"/>
        <v>0</v>
      </c>
      <c r="CK125" s="54">
        <f t="shared" si="370"/>
        <v>0</v>
      </c>
      <c r="CL125" s="54">
        <f t="shared" si="371"/>
        <v>0</v>
      </c>
      <c r="CM125" s="54">
        <f t="shared" si="372"/>
        <v>0</v>
      </c>
      <c r="CN125" s="54">
        <f t="shared" si="373"/>
        <v>0</v>
      </c>
      <c r="CO125" s="54">
        <f t="shared" si="374"/>
        <v>0</v>
      </c>
      <c r="CP125" s="54">
        <f t="shared" si="375"/>
        <v>0</v>
      </c>
      <c r="CQ125" s="54">
        <f t="shared" si="376"/>
        <v>0</v>
      </c>
      <c r="CR125" s="54">
        <f t="shared" si="377"/>
        <v>0</v>
      </c>
      <c r="CS125" s="54">
        <f t="shared" si="378"/>
        <v>0</v>
      </c>
      <c r="CU125" s="54">
        <f t="shared" si="379"/>
        <v>0</v>
      </c>
      <c r="CV125" s="54">
        <f t="shared" si="380"/>
        <v>0</v>
      </c>
      <c r="CW125" s="54">
        <f t="shared" si="381"/>
        <v>0</v>
      </c>
      <c r="CX125" s="54">
        <f t="shared" si="382"/>
        <v>0</v>
      </c>
      <c r="CZ125" s="54">
        <f t="shared" si="383"/>
        <v>0</v>
      </c>
      <c r="DA125" s="54">
        <f t="shared" si="384"/>
        <v>0</v>
      </c>
      <c r="DB125" s="54">
        <f t="shared" si="385"/>
        <v>0</v>
      </c>
      <c r="DC125" s="54">
        <f t="shared" si="386"/>
        <v>0</v>
      </c>
      <c r="DD125" s="54">
        <f t="shared" si="387"/>
        <v>0</v>
      </c>
      <c r="DE125" s="54">
        <f t="shared" si="388"/>
        <v>0</v>
      </c>
      <c r="DF125" s="54">
        <f t="shared" si="389"/>
        <v>0</v>
      </c>
      <c r="DG125" s="54">
        <f t="shared" si="390"/>
        <v>2</v>
      </c>
      <c r="DH125" s="71">
        <f t="shared" si="391"/>
        <v>0</v>
      </c>
      <c r="DI125" s="71">
        <f t="shared" si="392"/>
        <v>0</v>
      </c>
      <c r="DJ125" s="54">
        <f t="shared" si="393"/>
        <v>0</v>
      </c>
      <c r="DK125" s="54">
        <f t="shared" si="394"/>
        <v>2</v>
      </c>
      <c r="DL125" s="4">
        <f t="shared" si="319"/>
        <v>0</v>
      </c>
      <c r="DM125" s="3">
        <f t="shared" si="395"/>
        <v>0</v>
      </c>
      <c r="DN125" s="3">
        <f t="shared" si="396"/>
        <v>0</v>
      </c>
      <c r="DO125" s="4" t="e">
        <f t="shared" si="397"/>
        <v>#DIV/0!</v>
      </c>
      <c r="DP125" s="57"/>
      <c r="DQ125" s="57"/>
      <c r="DR125" s="56">
        <f t="shared" si="320"/>
        <v>2</v>
      </c>
      <c r="DS125" s="56">
        <f t="shared" si="321"/>
        <v>0</v>
      </c>
      <c r="DT125" s="38">
        <f t="shared" si="322"/>
        <v>0</v>
      </c>
      <c r="DU125" s="38">
        <f t="shared" si="398"/>
        <v>2</v>
      </c>
      <c r="DV125" s="38">
        <f t="shared" si="323"/>
        <v>0</v>
      </c>
      <c r="DW125" s="39">
        <f t="shared" si="324"/>
        <v>0</v>
      </c>
      <c r="DX125" s="39">
        <f t="shared" si="325"/>
        <v>0</v>
      </c>
      <c r="DY125" s="39">
        <f t="shared" si="326"/>
        <v>0</v>
      </c>
      <c r="DZ125" s="39">
        <f t="shared" si="327"/>
        <v>0</v>
      </c>
      <c r="EA125" s="39">
        <f t="shared" si="328"/>
        <v>0</v>
      </c>
      <c r="EB125" s="37" t="e">
        <f t="shared" si="399"/>
        <v>#DIV/0!</v>
      </c>
      <c r="EC125" s="37" t="e">
        <f t="shared" si="400"/>
        <v>#DIV/0!</v>
      </c>
      <c r="ED125" s="37" t="e">
        <f t="shared" si="401"/>
        <v>#DIV/0!</v>
      </c>
      <c r="EE125" s="37" t="e">
        <f t="shared" si="402"/>
        <v>#DIV/0!</v>
      </c>
      <c r="EF125" s="39" t="e">
        <f t="shared" si="403"/>
        <v>#DIV/0!</v>
      </c>
      <c r="EG125" s="37" t="e">
        <f t="shared" si="404"/>
        <v>#DIV/0!</v>
      </c>
      <c r="EH125" s="37" t="e">
        <f t="shared" si="405"/>
        <v>#DIV/0!</v>
      </c>
      <c r="EI125" s="11" t="b">
        <f t="shared" si="406"/>
        <v>1</v>
      </c>
      <c r="EJ125" s="11" t="b">
        <f t="shared" si="407"/>
        <v>0</v>
      </c>
      <c r="EK125" s="39" t="e">
        <f t="shared" si="408"/>
        <v>#DIV/0!</v>
      </c>
      <c r="EL125" s="39" t="e">
        <f t="shared" si="409"/>
        <v>#DIV/0!</v>
      </c>
      <c r="EM125" s="39" t="e">
        <f t="shared" si="410"/>
        <v>#DIV/0!</v>
      </c>
      <c r="EN125" s="39" t="e">
        <f t="shared" si="411"/>
        <v>#DIV/0!</v>
      </c>
      <c r="EO125" s="39" t="e">
        <f t="shared" si="412"/>
        <v>#DIV/0!</v>
      </c>
      <c r="EP125" s="39" t="e">
        <f t="shared" si="413"/>
        <v>#DIV/0!</v>
      </c>
      <c r="EQ125" s="39" t="e">
        <f t="shared" si="414"/>
        <v>#DIV/0!</v>
      </c>
      <c r="ER125" s="39" t="e">
        <f t="shared" si="415"/>
        <v>#DIV/0!</v>
      </c>
      <c r="ES125" s="58" t="str">
        <f t="shared" si="416"/>
        <v>(OH,F,Cl)-dominate amphibole</v>
      </c>
      <c r="ET125" s="58" t="e">
        <f t="shared" si="417"/>
        <v>#N/A</v>
      </c>
      <c r="EU125" s="56">
        <f t="shared" si="329"/>
        <v>0</v>
      </c>
      <c r="EV125" s="56">
        <f t="shared" si="330"/>
        <v>0</v>
      </c>
      <c r="EW125" s="56">
        <f t="shared" si="331"/>
        <v>0</v>
      </c>
      <c r="EX125" s="56">
        <f t="shared" si="332"/>
        <v>0</v>
      </c>
      <c r="EY125" s="56">
        <f t="shared" si="333"/>
        <v>0</v>
      </c>
      <c r="EZ125" s="56">
        <f t="shared" si="334"/>
        <v>0</v>
      </c>
      <c r="FA125" s="39">
        <f t="shared" si="335"/>
        <v>0</v>
      </c>
      <c r="FB125" s="39">
        <f t="shared" si="336"/>
        <v>0</v>
      </c>
      <c r="FC125" s="54">
        <f t="shared" si="337"/>
        <v>0</v>
      </c>
      <c r="FD125" s="54">
        <f t="shared" si="338"/>
        <v>0</v>
      </c>
      <c r="FE125" s="39">
        <f t="shared" si="339"/>
        <v>0</v>
      </c>
      <c r="FF125" s="54">
        <f t="shared" si="340"/>
        <v>0</v>
      </c>
      <c r="FG125" s="39">
        <f t="shared" si="341"/>
        <v>0</v>
      </c>
      <c r="FH125" s="39">
        <f t="shared" si="418"/>
        <v>0</v>
      </c>
      <c r="FI125" s="39">
        <f t="shared" si="419"/>
        <v>0</v>
      </c>
      <c r="FJ125" s="39">
        <f t="shared" si="420"/>
        <v>0</v>
      </c>
      <c r="FK125" s="39" t="e">
        <f t="shared" si="421"/>
        <v>#DIV/0!</v>
      </c>
      <c r="FL125" s="39" t="e">
        <f t="shared" si="422"/>
        <v>#DIV/0!</v>
      </c>
      <c r="FM125" s="39" t="e">
        <f t="shared" si="423"/>
        <v>#DIV/0!</v>
      </c>
      <c r="FN125" s="39">
        <f t="shared" si="424"/>
        <v>1</v>
      </c>
      <c r="FO125" s="39">
        <f t="shared" si="342"/>
        <v>0</v>
      </c>
      <c r="FP125" s="39">
        <f t="shared" si="343"/>
        <v>0</v>
      </c>
      <c r="FQ125" s="39">
        <f t="shared" si="344"/>
        <v>0</v>
      </c>
      <c r="FR125" s="39">
        <f t="shared" si="425"/>
        <v>0</v>
      </c>
      <c r="FS125" s="39">
        <f t="shared" si="426"/>
        <v>0</v>
      </c>
      <c r="FU125" s="39" t="e">
        <f t="shared" si="427"/>
        <v>#DIV/0!</v>
      </c>
      <c r="FV125" s="39" t="e">
        <f t="shared" si="428"/>
        <v>#DIV/0!</v>
      </c>
      <c r="FW125" s="39" t="e">
        <f t="shared" si="429"/>
        <v>#DIV/0!</v>
      </c>
      <c r="FY125" s="39" t="e">
        <f t="shared" si="430"/>
        <v>#DIV/0!</v>
      </c>
      <c r="FZ125" s="39" t="e">
        <f t="shared" si="431"/>
        <v>#DIV/0!</v>
      </c>
      <c r="GA125" s="39" t="e">
        <f t="shared" si="432"/>
        <v>#DIV/0!</v>
      </c>
      <c r="GB125" s="39" t="e">
        <f t="shared" si="433"/>
        <v>#DIV/0!</v>
      </c>
      <c r="GC125" s="39" t="e">
        <f t="shared" si="434"/>
        <v>#DIV/0!</v>
      </c>
      <c r="GD125" s="39" t="e">
        <f t="shared" si="435"/>
        <v>#DIV/0!</v>
      </c>
      <c r="GE125" s="39" t="e">
        <f t="shared" si="436"/>
        <v>#DIV/0!</v>
      </c>
      <c r="GF125" s="39" t="e">
        <f t="shared" si="437"/>
        <v>#DIV/0!</v>
      </c>
      <c r="GG125" s="39" t="e">
        <f t="shared" si="438"/>
        <v>#DIV/0!</v>
      </c>
      <c r="GH125" s="39" t="e">
        <f t="shared" si="439"/>
        <v>#DIV/0!</v>
      </c>
      <c r="GI125" s="39"/>
      <c r="GJ125" s="39" t="e">
        <f t="shared" si="440"/>
        <v>#DIV/0!</v>
      </c>
      <c r="GK125" s="39" t="e">
        <f t="shared" si="441"/>
        <v>#DIV/0!</v>
      </c>
      <c r="GL125" s="39" t="e">
        <f t="shared" si="442"/>
        <v>#DIV/0!</v>
      </c>
      <c r="GM125" s="39" t="e">
        <f t="shared" si="443"/>
        <v>#DIV/0!</v>
      </c>
      <c r="GN125" s="39" t="e">
        <f t="shared" si="444"/>
        <v>#DIV/0!</v>
      </c>
      <c r="GO125" s="57"/>
      <c r="GP125" s="57" t="e">
        <f t="shared" si="445"/>
        <v>#DIV/0!</v>
      </c>
      <c r="GQ125" s="59" t="e">
        <f t="shared" si="446"/>
        <v>#DIV/0!</v>
      </c>
      <c r="GR125" s="41" t="e">
        <f t="shared" si="447"/>
        <v>#DIV/0!</v>
      </c>
      <c r="GS125" s="57" t="e">
        <f t="shared" si="448"/>
        <v>#DIV/0!</v>
      </c>
      <c r="GT125" s="57" t="e">
        <f t="shared" si="449"/>
        <v>#DIV/0!</v>
      </c>
      <c r="GU125" s="57" t="e">
        <f t="shared" si="450"/>
        <v>#DIV/0!</v>
      </c>
      <c r="GV125" s="57"/>
      <c r="GW125" s="42" t="e">
        <f t="shared" si="451"/>
        <v>#DIV/0!</v>
      </c>
      <c r="GX125" s="42" t="e">
        <f t="shared" si="452"/>
        <v>#DIV/0!</v>
      </c>
      <c r="GY125" s="42" t="e">
        <f t="shared" si="453"/>
        <v>#DIV/0!</v>
      </c>
      <c r="GZ125" s="57"/>
      <c r="HA125" s="2" t="e">
        <f t="shared" si="454"/>
        <v>#DIV/0!</v>
      </c>
      <c r="HB125" s="2" t="e">
        <f t="shared" si="455"/>
        <v>#DIV/0!</v>
      </c>
      <c r="HC125" s="2" t="e">
        <f t="shared" si="456"/>
        <v>#DIV/0!</v>
      </c>
      <c r="HD125" s="2" t="e">
        <f t="shared" si="457"/>
        <v>#DIV/0!</v>
      </c>
      <c r="HE125" s="2" t="e">
        <f t="shared" si="458"/>
        <v>#DIV/0!</v>
      </c>
      <c r="HF125" s="2" t="e">
        <f t="shared" si="459"/>
        <v>#DIV/0!</v>
      </c>
      <c r="HG125" s="2" t="e">
        <f t="shared" si="460"/>
        <v>#DIV/0!</v>
      </c>
      <c r="HH125" s="2" t="e">
        <f t="shared" si="461"/>
        <v>#DIV/0!</v>
      </c>
      <c r="HI125" s="2" t="e">
        <f t="shared" si="462"/>
        <v>#DIV/0!</v>
      </c>
      <c r="HJ125" s="11" t="e">
        <f t="shared" si="463"/>
        <v>#DIV/0!</v>
      </c>
      <c r="HK125" s="60" t="e">
        <f t="shared" si="464"/>
        <v>#DIV/0!</v>
      </c>
      <c r="HL125" s="57"/>
      <c r="HM125" s="57" t="e">
        <f t="shared" si="465"/>
        <v>#DIV/0!</v>
      </c>
      <c r="HN125" s="57" t="e">
        <f t="shared" si="466"/>
        <v>#DIV/0!</v>
      </c>
      <c r="HO125" s="57" t="e">
        <f t="shared" si="467"/>
        <v>#DIV/0!</v>
      </c>
      <c r="HP125" s="57" t="e">
        <f t="shared" si="468"/>
        <v>#DIV/0!</v>
      </c>
      <c r="HQ125" s="57" t="e">
        <f t="shared" si="469"/>
        <v>#DIV/0!</v>
      </c>
      <c r="HR125" s="57"/>
      <c r="HS125" s="57" t="e">
        <f t="shared" si="470"/>
        <v>#DIV/0!</v>
      </c>
      <c r="HT125" s="57" t="e">
        <f t="shared" si="471"/>
        <v>#DIV/0!</v>
      </c>
      <c r="HU125" s="57" t="e">
        <f t="shared" si="472"/>
        <v>#DIV/0!</v>
      </c>
      <c r="HV125" s="57" t="e">
        <f t="shared" si="473"/>
        <v>#DIV/0!</v>
      </c>
      <c r="HW125" s="57" t="e">
        <f t="shared" si="474"/>
        <v>#DIV/0!</v>
      </c>
      <c r="HX125" s="57"/>
      <c r="HY125" s="57" t="e">
        <f t="shared" si="475"/>
        <v>#DIV/0!</v>
      </c>
      <c r="HZ125" s="57" t="e">
        <f t="shared" si="476"/>
        <v>#DIV/0!</v>
      </c>
      <c r="IA125" s="57"/>
      <c r="IB125" s="61">
        <f t="shared" si="477"/>
        <v>0</v>
      </c>
      <c r="IC125" s="57" t="str">
        <f t="shared" si="478"/>
        <v/>
      </c>
      <c r="ID125" s="42"/>
      <c r="IE125" s="2" t="str">
        <f t="shared" si="479"/>
        <v/>
      </c>
      <c r="IF125" s="60" t="e">
        <f t="shared" si="480"/>
        <v>#DIV/0!</v>
      </c>
      <c r="IG125" s="60" t="str">
        <f t="shared" si="481"/>
        <v/>
      </c>
      <c r="IH125" s="60" t="str">
        <f t="shared" si="482"/>
        <v>zinco-</v>
      </c>
      <c r="II125" s="60" t="str">
        <f t="shared" si="483"/>
        <v>mangano-</v>
      </c>
      <c r="IJ125" s="60" t="e">
        <f t="shared" si="484"/>
        <v>#DIV/0!</v>
      </c>
      <c r="IK125" s="60" t="e">
        <f t="shared" si="485"/>
        <v>#DIV/0!</v>
      </c>
      <c r="IL125" s="60" t="e">
        <f t="shared" si="486"/>
        <v>#DIV/0!</v>
      </c>
      <c r="IM125" s="60" t="e">
        <f t="shared" si="487"/>
        <v>#DIV/0!</v>
      </c>
      <c r="IN125" s="60" t="str">
        <f t="shared" si="488"/>
        <v/>
      </c>
      <c r="IO125" s="60" t="str">
        <f t="shared" si="489"/>
        <v/>
      </c>
      <c r="IP125" s="57"/>
      <c r="IQ125" s="57" t="str">
        <f t="shared" si="490"/>
        <v>ERROR!!</v>
      </c>
    </row>
    <row r="126" spans="24:251">
      <c r="X126" s="29">
        <f t="shared" si="346"/>
        <v>0</v>
      </c>
      <c r="Y126" s="29">
        <f t="shared" si="347"/>
        <v>0</v>
      </c>
      <c r="Z126" s="29" t="e">
        <f t="shared" si="348"/>
        <v>#DIV/0!</v>
      </c>
      <c r="AA126" s="29" t="e">
        <f t="shared" si="349"/>
        <v>#DIV/0!</v>
      </c>
      <c r="AB126" s="29" t="e">
        <f t="shared" si="350"/>
        <v>#DIV/0!</v>
      </c>
      <c r="AC126" s="29" t="e">
        <f t="shared" si="351"/>
        <v>#DIV/0!</v>
      </c>
      <c r="AF126" s="23">
        <v>60.084299999999999</v>
      </c>
      <c r="AG126" s="23">
        <v>79.878799999999998</v>
      </c>
      <c r="AH126" s="23">
        <v>101.96120000000001</v>
      </c>
      <c r="AI126" s="23">
        <v>151.99039999999999</v>
      </c>
      <c r="AJ126" s="23">
        <v>159.69</v>
      </c>
      <c r="AK126" s="23">
        <v>71.846400000000003</v>
      </c>
      <c r="AL126" s="23">
        <v>70.9375</v>
      </c>
      <c r="AM126" s="23">
        <v>40.304400000000001</v>
      </c>
      <c r="AN126" s="23">
        <v>56.077399999999997</v>
      </c>
      <c r="AO126" s="23">
        <v>61.978999999999999</v>
      </c>
      <c r="AP126" s="23">
        <v>94.195999999999998</v>
      </c>
      <c r="AQ126" s="23">
        <v>18.998000000000001</v>
      </c>
      <c r="AR126" s="23">
        <v>35.450000000000003</v>
      </c>
      <c r="AS126" s="23">
        <v>29.88</v>
      </c>
      <c r="AT126" s="23">
        <v>74.691999999999993</v>
      </c>
      <c r="AU126" s="23">
        <v>81.39</v>
      </c>
      <c r="AX126" s="54">
        <f t="shared" si="352"/>
        <v>0</v>
      </c>
      <c r="AY126" s="54">
        <f t="shared" si="353"/>
        <v>0</v>
      </c>
      <c r="AZ126" s="54">
        <f t="shared" si="354"/>
        <v>0</v>
      </c>
      <c r="BA126" s="54">
        <f t="shared" si="355"/>
        <v>0</v>
      </c>
      <c r="BB126" s="54">
        <f t="shared" si="356"/>
        <v>0</v>
      </c>
      <c r="BC126" s="54">
        <f t="shared" si="357"/>
        <v>0</v>
      </c>
      <c r="BD126" s="54">
        <f t="shared" si="358"/>
        <v>0</v>
      </c>
      <c r="BE126" s="54">
        <f t="shared" si="359"/>
        <v>0</v>
      </c>
      <c r="BF126" s="54">
        <f t="shared" si="360"/>
        <v>0</v>
      </c>
      <c r="BG126" s="54">
        <f t="shared" si="361"/>
        <v>0</v>
      </c>
      <c r="BH126" s="54">
        <f t="shared" si="362"/>
        <v>0</v>
      </c>
      <c r="BI126" s="54">
        <f t="shared" si="363"/>
        <v>0</v>
      </c>
      <c r="BJ126" s="54">
        <f t="shared" si="364"/>
        <v>0</v>
      </c>
      <c r="BK126" s="54">
        <f t="shared" si="365"/>
        <v>0</v>
      </c>
      <c r="BL126" s="54">
        <f t="shared" si="366"/>
        <v>0</v>
      </c>
      <c r="BM126" s="42"/>
      <c r="BO126" s="54">
        <f>'Norm-coeff'!$C$2+$AX126*'Norm-coeff'!$D$2+$AY126*'Norm-coeff'!$E$2+$AZ126*'Norm-coeff'!$F$2+$BA126*'Norm-coeff'!$G$2+$BB126*'Norm-coeff'!$H$2+$BC126*'Norm-coeff'!$I$2+$BD126*'Norm-coeff'!$J$2+$BE126*'Norm-coeff'!$K$2+$BF126*'Norm-coeff'!$L$2+$BG126*'Norm-coeff'!$M$2+$BH126*'Norm-coeff'!$N$2+$BI126*'Norm-coeff'!$O$2</f>
        <v>5.4045421474420303</v>
      </c>
      <c r="BP126" s="54">
        <f>'Norm-coeff'!$C$3+$AX126*'Norm-coeff'!$D$3+$AY126*'Norm-coeff'!$E$3+$AZ126*'Norm-coeff'!$F$3+$BA126*'Norm-coeff'!$G$3+$BB126*'Norm-coeff'!$H$3+$BC126*'Norm-coeff'!$I$3+$BD126*'Norm-coeff'!$J$3+$BE126*'Norm-coeff'!$K$3+$BF126*'Norm-coeff'!$L$3+$BG126*'Norm-coeff'!$M$3+$BH126*'Norm-coeff'!$N$3+$BI126*'Norm-coeff'!$O$3</f>
        <v>3.15319116612705</v>
      </c>
      <c r="BQ126" s="54">
        <f>'Norm-coeff'!$C$4+$AX126*'Norm-coeff'!$D$4+$AY126*'Norm-coeff'!$E$4+$AZ126*'Norm-coeff'!$F$4+$BA126*'Norm-coeff'!$G$4+$BB126*'Norm-coeff'!$H$4+$BC126*'Norm-coeff'!$I$4+$BD126*'Norm-coeff'!$J$4+$BE126*'Norm-coeff'!$K$4+$BF126*'Norm-coeff'!$L$4+$BG126*'Norm-coeff'!$M$4+$BH126*'Norm-coeff'!$N$4+$BI126*'Norm-coeff'!$O$4</f>
        <v>1.42115649462768</v>
      </c>
      <c r="BR126" s="54">
        <f>'Norm-coeff'!$C$5+$AX126*'Norm-coeff'!$D$5+$AY126*'Norm-coeff'!$E$5+$AZ126*'Norm-coeff'!$F$5+$BA126*'Norm-coeff'!$G$5+$BB126*'Norm-coeff'!$H$5+$BC126*'Norm-coeff'!$I$5+$BD126*'Norm-coeff'!$J$5+$BE126*'Norm-coeff'!$K$5+$BF126*'Norm-coeff'!$L$5+$BG126*'Norm-coeff'!$M$5+$BH126*'Norm-coeff'!$N$5+$BI126*'Norm-coeff'!$O$5</f>
        <v>1.0553329241296201</v>
      </c>
      <c r="BS126" s="54">
        <f>'Norm-coeff'!$C$6+$AX126*'Norm-coeff'!$D$6+$AY126*'Norm-coeff'!$E$6+$AZ126*'Norm-coeff'!$F$6+$BA126*'Norm-coeff'!$G$6+$BB126*'Norm-coeff'!$H$6+$BC126*'Norm-coeff'!$I$6+$BD126*'Norm-coeff'!$J$6+$BE126*'Norm-coeff'!$K$6+$BF126*'Norm-coeff'!$L$6+$BG126*'Norm-coeff'!$M$6+$BH126*'Norm-coeff'!$N$6+$BI126*'Norm-coeff'!$O$6</f>
        <v>-1.48700885495103E-2</v>
      </c>
      <c r="BT126" s="54">
        <f>'Norm-coeff'!$C$7+$AX126*'Norm-coeff'!$D$7+$AY126*'Norm-coeff'!$E$7+$AZ126*'Norm-coeff'!$F$7+$BA126*'Norm-coeff'!$G$7+$BB126*'Norm-coeff'!$H$7+$BC126*'Norm-coeff'!$I$7+$BD126*'Norm-coeff'!$J$7+$BE126*'Norm-coeff'!$K$7+$BF126*'Norm-coeff'!$L$7+$BG126*'Norm-coeff'!$M$7+$BH126*'Norm-coeff'!$N$7+$BI126*'Norm-coeff'!$O$7</f>
        <v>2.0907583608832998</v>
      </c>
      <c r="BU126" s="54">
        <f>'Norm-coeff'!$C$8+$AX126*'Norm-coeff'!$D$8+$AY126*'Norm-coeff'!$E$8+$AZ126*'Norm-coeff'!$F$8+$BA126*'Norm-coeff'!$G$8+$BB126*'Norm-coeff'!$H$8+$BC126*'Norm-coeff'!$I$8+$BD126*'Norm-coeff'!$J$8+$BE126*'Norm-coeff'!$K$8+$BF126*'Norm-coeff'!$L$8+$BG126*'Norm-coeff'!$M$8+$BH126*'Norm-coeff'!$N$8+$BI126*'Norm-coeff'!$O$8</f>
        <v>0.65894159836244504</v>
      </c>
      <c r="BV126" s="54">
        <f>'Norm-coeff'!$C$9+$AX126*'Norm-coeff'!$D$9+$AY126*'Norm-coeff'!$E$9+$AZ126*'Norm-coeff'!$F$9+$BA126*'Norm-coeff'!$G$9+$BB126*'Norm-coeff'!$H$9+$BC126*'Norm-coeff'!$I$9+$BD126*'Norm-coeff'!$J$9+$BE126*'Norm-coeff'!$K$9+$BF126*'Norm-coeff'!$L$9+$BG126*'Norm-coeff'!$M$9+$BH126*'Norm-coeff'!$N$9+$BI126*'Norm-coeff'!$O$9</f>
        <v>1.48961085014701</v>
      </c>
      <c r="BW126" s="54">
        <f>'Norm-coeff'!$C$10+$AX126*'Norm-coeff'!$D$10+$AY126*'Norm-coeff'!$E$10+$AZ126*'Norm-coeff'!$F$10+$BA126*'Norm-coeff'!$G$10+$BB126*'Norm-coeff'!$H$10+$BC126*'Norm-coeff'!$I$10+$BD126*'Norm-coeff'!$J$10+$BE126*'Norm-coeff'!$K$10+$BF126*'Norm-coeff'!$L$10+$BG126*'Norm-coeff'!$M$10+$BH126*'Norm-coeff'!$N$10+$BI126*'Norm-coeff'!$O$10</f>
        <v>1.42058735749591</v>
      </c>
      <c r="BX126" s="54">
        <f>'Norm-coeff'!$C$11+$AX126*'Norm-coeff'!$D$11+$AY126*'Norm-coeff'!$E$11+$AZ126*'Norm-coeff'!$F$11+$BA126*'Norm-coeff'!$G$11+$BB126*'Norm-coeff'!$H$11+$BC126*'Norm-coeff'!$I$11+$BD126*'Norm-coeff'!$J$11+$BE126*'Norm-coeff'!$K$11+$BF126*'Norm-coeff'!$L$11+$BG126*'Norm-coeff'!$M$11+$BH126*'Norm-coeff'!$N$11+$BI126*'Norm-coeff'!$O$11</f>
        <v>0.221233014421479</v>
      </c>
      <c r="BY126" s="54">
        <f>'Norm-coeff'!$C$12+$AX126*'Norm-coeff'!$D$12+$AY126*'Norm-coeff'!$E$12+$AZ126*'Norm-coeff'!$F$12+$BA126*'Norm-coeff'!$G$12+$BB126*'Norm-coeff'!$H$12+$BC126*'Norm-coeff'!$I$12+$BD126*'Norm-coeff'!$J$12+$BE126*'Norm-coeff'!$K$12+$BF126*'Norm-coeff'!$L$12+$BG126*'Norm-coeff'!$M$12+$BH126*'Norm-coeff'!$N$12+$BI126*'Norm-coeff'!$O$12</f>
        <v>0.283527502056037</v>
      </c>
      <c r="BZ126" s="54">
        <f>'Norm-coeff'!$C$13+$AX126*'Norm-coeff'!$D$13+$AY126*'Norm-coeff'!$E$13+$AZ126*'Norm-coeff'!$F$13+$BA126*'Norm-coeff'!$G$13+$BB126*'Norm-coeff'!$H$13+$BC126*'Norm-coeff'!$I$13+$BD126*'Norm-coeff'!$J$13+$BE126*'Norm-coeff'!$K$13+$BF126*'Norm-coeff'!$L$13+$BG126*'Norm-coeff'!$M$13+$BH126*'Norm-coeff'!$N$13+$BI126*'Norm-coeff'!$O$13</f>
        <v>-4.1864930554451202E-2</v>
      </c>
      <c r="CA126" s="54">
        <f>'Norm-coeff'!$C$14+$AX126*'Norm-coeff'!$D$14+$AY126*'Norm-coeff'!$E$14+$AZ126*'Norm-coeff'!$F$14+$BA126*'Norm-coeff'!$G$14+$BB126*'Norm-coeff'!$H$14+$BC126*'Norm-coeff'!$I$14+$BD126*'Norm-coeff'!$J$14+$BE126*'Norm-coeff'!$K$14+$BF126*'Norm-coeff'!$L$14+$BG126*'Norm-coeff'!$M$14+$BH126*'Norm-coeff'!$N$14+$BI126*'Norm-coeff'!$O$14</f>
        <v>4.2526983164477103</v>
      </c>
      <c r="CC126" s="54">
        <f t="shared" si="491"/>
        <v>0</v>
      </c>
      <c r="CG126" s="54">
        <f t="shared" si="367"/>
        <v>0</v>
      </c>
      <c r="CH126" s="54">
        <f t="shared" si="345"/>
        <v>0</v>
      </c>
      <c r="CI126" s="54">
        <f t="shared" si="368"/>
        <v>0</v>
      </c>
      <c r="CJ126" s="56">
        <f t="shared" si="369"/>
        <v>0</v>
      </c>
      <c r="CK126" s="54">
        <f t="shared" si="370"/>
        <v>0</v>
      </c>
      <c r="CL126" s="54">
        <f t="shared" si="371"/>
        <v>0</v>
      </c>
      <c r="CM126" s="54">
        <f t="shared" si="372"/>
        <v>0</v>
      </c>
      <c r="CN126" s="54">
        <f t="shared" si="373"/>
        <v>0</v>
      </c>
      <c r="CO126" s="54">
        <f t="shared" si="374"/>
        <v>0</v>
      </c>
      <c r="CP126" s="54">
        <f t="shared" si="375"/>
        <v>0</v>
      </c>
      <c r="CQ126" s="54">
        <f t="shared" si="376"/>
        <v>0</v>
      </c>
      <c r="CR126" s="54">
        <f t="shared" si="377"/>
        <v>0</v>
      </c>
      <c r="CS126" s="54">
        <f t="shared" si="378"/>
        <v>0</v>
      </c>
      <c r="CU126" s="54">
        <f t="shared" si="379"/>
        <v>0</v>
      </c>
      <c r="CV126" s="54">
        <f t="shared" si="380"/>
        <v>0</v>
      </c>
      <c r="CW126" s="54">
        <f t="shared" si="381"/>
        <v>0</v>
      </c>
      <c r="CX126" s="54">
        <f t="shared" si="382"/>
        <v>0</v>
      </c>
      <c r="CZ126" s="54">
        <f t="shared" si="383"/>
        <v>0</v>
      </c>
      <c r="DA126" s="54">
        <f t="shared" si="384"/>
        <v>0</v>
      </c>
      <c r="DB126" s="54">
        <f t="shared" si="385"/>
        <v>0</v>
      </c>
      <c r="DC126" s="54">
        <f t="shared" si="386"/>
        <v>0</v>
      </c>
      <c r="DD126" s="54">
        <f t="shared" si="387"/>
        <v>0</v>
      </c>
      <c r="DE126" s="54">
        <f t="shared" si="388"/>
        <v>0</v>
      </c>
      <c r="DF126" s="54">
        <f t="shared" si="389"/>
        <v>0</v>
      </c>
      <c r="DG126" s="54">
        <f t="shared" si="390"/>
        <v>2</v>
      </c>
      <c r="DH126" s="71">
        <f t="shared" si="391"/>
        <v>0</v>
      </c>
      <c r="DI126" s="71">
        <f t="shared" si="392"/>
        <v>0</v>
      </c>
      <c r="DJ126" s="54">
        <f t="shared" si="393"/>
        <v>0</v>
      </c>
      <c r="DK126" s="54">
        <f t="shared" si="394"/>
        <v>2</v>
      </c>
      <c r="DL126" s="4">
        <f t="shared" si="319"/>
        <v>0</v>
      </c>
      <c r="DM126" s="3">
        <f t="shared" si="395"/>
        <v>0</v>
      </c>
      <c r="DN126" s="3">
        <f t="shared" si="396"/>
        <v>0</v>
      </c>
      <c r="DO126" s="4" t="e">
        <f t="shared" si="397"/>
        <v>#DIV/0!</v>
      </c>
      <c r="DP126" s="57"/>
      <c r="DQ126" s="57"/>
      <c r="DR126" s="56">
        <f t="shared" si="320"/>
        <v>2</v>
      </c>
      <c r="DS126" s="56">
        <f t="shared" si="321"/>
        <v>0</v>
      </c>
      <c r="DT126" s="38">
        <f t="shared" si="322"/>
        <v>0</v>
      </c>
      <c r="DU126" s="38">
        <f t="shared" si="398"/>
        <v>2</v>
      </c>
      <c r="DV126" s="38">
        <f t="shared" si="323"/>
        <v>0</v>
      </c>
      <c r="DW126" s="39">
        <f t="shared" si="324"/>
        <v>0</v>
      </c>
      <c r="DX126" s="39">
        <f t="shared" si="325"/>
        <v>0</v>
      </c>
      <c r="DY126" s="39">
        <f t="shared" si="326"/>
        <v>0</v>
      </c>
      <c r="DZ126" s="39">
        <f t="shared" si="327"/>
        <v>0</v>
      </c>
      <c r="EA126" s="39">
        <f t="shared" si="328"/>
        <v>0</v>
      </c>
      <c r="EB126" s="37" t="e">
        <f t="shared" si="399"/>
        <v>#DIV/0!</v>
      </c>
      <c r="EC126" s="37" t="e">
        <f t="shared" si="400"/>
        <v>#DIV/0!</v>
      </c>
      <c r="ED126" s="37" t="e">
        <f t="shared" si="401"/>
        <v>#DIV/0!</v>
      </c>
      <c r="EE126" s="37" t="e">
        <f t="shared" si="402"/>
        <v>#DIV/0!</v>
      </c>
      <c r="EF126" s="39" t="e">
        <f t="shared" si="403"/>
        <v>#DIV/0!</v>
      </c>
      <c r="EG126" s="37" t="e">
        <f t="shared" si="404"/>
        <v>#DIV/0!</v>
      </c>
      <c r="EH126" s="37" t="e">
        <f t="shared" si="405"/>
        <v>#DIV/0!</v>
      </c>
      <c r="EI126" s="11" t="b">
        <f t="shared" si="406"/>
        <v>1</v>
      </c>
      <c r="EJ126" s="11" t="b">
        <f t="shared" si="407"/>
        <v>0</v>
      </c>
      <c r="EK126" s="39" t="e">
        <f t="shared" si="408"/>
        <v>#DIV/0!</v>
      </c>
      <c r="EL126" s="39" t="e">
        <f t="shared" si="409"/>
        <v>#DIV/0!</v>
      </c>
      <c r="EM126" s="39" t="e">
        <f t="shared" si="410"/>
        <v>#DIV/0!</v>
      </c>
      <c r="EN126" s="39" t="e">
        <f t="shared" si="411"/>
        <v>#DIV/0!</v>
      </c>
      <c r="EO126" s="39" t="e">
        <f t="shared" si="412"/>
        <v>#DIV/0!</v>
      </c>
      <c r="EP126" s="39" t="e">
        <f t="shared" si="413"/>
        <v>#DIV/0!</v>
      </c>
      <c r="EQ126" s="39" t="e">
        <f t="shared" si="414"/>
        <v>#DIV/0!</v>
      </c>
      <c r="ER126" s="39" t="e">
        <f t="shared" si="415"/>
        <v>#DIV/0!</v>
      </c>
      <c r="ES126" s="58" t="str">
        <f t="shared" si="416"/>
        <v>(OH,F,Cl)-dominate amphibole</v>
      </c>
      <c r="ET126" s="58" t="e">
        <f t="shared" si="417"/>
        <v>#N/A</v>
      </c>
      <c r="EU126" s="56">
        <f t="shared" si="329"/>
        <v>0</v>
      </c>
      <c r="EV126" s="56">
        <f t="shared" si="330"/>
        <v>0</v>
      </c>
      <c r="EW126" s="56">
        <f t="shared" si="331"/>
        <v>0</v>
      </c>
      <c r="EX126" s="56">
        <f t="shared" si="332"/>
        <v>0</v>
      </c>
      <c r="EY126" s="56">
        <f t="shared" si="333"/>
        <v>0</v>
      </c>
      <c r="EZ126" s="56">
        <f t="shared" si="334"/>
        <v>0</v>
      </c>
      <c r="FA126" s="39">
        <f t="shared" si="335"/>
        <v>0</v>
      </c>
      <c r="FB126" s="39">
        <f t="shared" si="336"/>
        <v>0</v>
      </c>
      <c r="FC126" s="54">
        <f t="shared" si="337"/>
        <v>0</v>
      </c>
      <c r="FD126" s="54">
        <f t="shared" si="338"/>
        <v>0</v>
      </c>
      <c r="FE126" s="39">
        <f t="shared" si="339"/>
        <v>0</v>
      </c>
      <c r="FF126" s="54">
        <f t="shared" si="340"/>
        <v>0</v>
      </c>
      <c r="FG126" s="39">
        <f t="shared" si="341"/>
        <v>0</v>
      </c>
      <c r="FH126" s="39">
        <f t="shared" si="418"/>
        <v>0</v>
      </c>
      <c r="FI126" s="39">
        <f t="shared" si="419"/>
        <v>0</v>
      </c>
      <c r="FJ126" s="39">
        <f t="shared" si="420"/>
        <v>0</v>
      </c>
      <c r="FK126" s="39" t="e">
        <f t="shared" si="421"/>
        <v>#DIV/0!</v>
      </c>
      <c r="FL126" s="39" t="e">
        <f t="shared" si="422"/>
        <v>#DIV/0!</v>
      </c>
      <c r="FM126" s="39" t="e">
        <f t="shared" si="423"/>
        <v>#DIV/0!</v>
      </c>
      <c r="FN126" s="39">
        <f t="shared" si="424"/>
        <v>1</v>
      </c>
      <c r="FO126" s="39">
        <f t="shared" si="342"/>
        <v>0</v>
      </c>
      <c r="FP126" s="39">
        <f t="shared" si="343"/>
        <v>0</v>
      </c>
      <c r="FQ126" s="39">
        <f t="shared" si="344"/>
        <v>0</v>
      </c>
      <c r="FR126" s="39">
        <f t="shared" si="425"/>
        <v>0</v>
      </c>
      <c r="FS126" s="39">
        <f t="shared" si="426"/>
        <v>0</v>
      </c>
      <c r="FU126" s="39" t="e">
        <f t="shared" si="427"/>
        <v>#DIV/0!</v>
      </c>
      <c r="FV126" s="39" t="e">
        <f t="shared" si="428"/>
        <v>#DIV/0!</v>
      </c>
      <c r="FW126" s="39" t="e">
        <f t="shared" si="429"/>
        <v>#DIV/0!</v>
      </c>
      <c r="FY126" s="39" t="e">
        <f t="shared" si="430"/>
        <v>#DIV/0!</v>
      </c>
      <c r="FZ126" s="39" t="e">
        <f t="shared" si="431"/>
        <v>#DIV/0!</v>
      </c>
      <c r="GA126" s="39" t="e">
        <f t="shared" si="432"/>
        <v>#DIV/0!</v>
      </c>
      <c r="GB126" s="39" t="e">
        <f t="shared" si="433"/>
        <v>#DIV/0!</v>
      </c>
      <c r="GC126" s="39" t="e">
        <f t="shared" si="434"/>
        <v>#DIV/0!</v>
      </c>
      <c r="GD126" s="39" t="e">
        <f t="shared" si="435"/>
        <v>#DIV/0!</v>
      </c>
      <c r="GE126" s="39" t="e">
        <f t="shared" si="436"/>
        <v>#DIV/0!</v>
      </c>
      <c r="GF126" s="39" t="e">
        <f t="shared" si="437"/>
        <v>#DIV/0!</v>
      </c>
      <c r="GG126" s="39" t="e">
        <f t="shared" si="438"/>
        <v>#DIV/0!</v>
      </c>
      <c r="GH126" s="39" t="e">
        <f t="shared" si="439"/>
        <v>#DIV/0!</v>
      </c>
      <c r="GI126" s="39"/>
      <c r="GJ126" s="39" t="e">
        <f t="shared" si="440"/>
        <v>#DIV/0!</v>
      </c>
      <c r="GK126" s="39" t="e">
        <f t="shared" si="441"/>
        <v>#DIV/0!</v>
      </c>
      <c r="GL126" s="39" t="e">
        <f t="shared" si="442"/>
        <v>#DIV/0!</v>
      </c>
      <c r="GM126" s="39" t="e">
        <f t="shared" si="443"/>
        <v>#DIV/0!</v>
      </c>
      <c r="GN126" s="39" t="e">
        <f t="shared" si="444"/>
        <v>#DIV/0!</v>
      </c>
      <c r="GO126" s="57"/>
      <c r="GP126" s="57" t="e">
        <f t="shared" si="445"/>
        <v>#DIV/0!</v>
      </c>
      <c r="GQ126" s="59" t="e">
        <f t="shared" si="446"/>
        <v>#DIV/0!</v>
      </c>
      <c r="GR126" s="41" t="e">
        <f t="shared" si="447"/>
        <v>#DIV/0!</v>
      </c>
      <c r="GS126" s="57" t="e">
        <f t="shared" si="448"/>
        <v>#DIV/0!</v>
      </c>
      <c r="GT126" s="57" t="e">
        <f t="shared" si="449"/>
        <v>#DIV/0!</v>
      </c>
      <c r="GU126" s="57" t="e">
        <f t="shared" si="450"/>
        <v>#DIV/0!</v>
      </c>
      <c r="GV126" s="57"/>
      <c r="GW126" s="42" t="e">
        <f t="shared" si="451"/>
        <v>#DIV/0!</v>
      </c>
      <c r="GX126" s="42" t="e">
        <f t="shared" si="452"/>
        <v>#DIV/0!</v>
      </c>
      <c r="GY126" s="42" t="e">
        <f t="shared" si="453"/>
        <v>#DIV/0!</v>
      </c>
      <c r="GZ126" s="57"/>
      <c r="HA126" s="2" t="e">
        <f t="shared" si="454"/>
        <v>#DIV/0!</v>
      </c>
      <c r="HB126" s="2" t="e">
        <f t="shared" si="455"/>
        <v>#DIV/0!</v>
      </c>
      <c r="HC126" s="2" t="e">
        <f t="shared" si="456"/>
        <v>#DIV/0!</v>
      </c>
      <c r="HD126" s="2" t="e">
        <f t="shared" si="457"/>
        <v>#DIV/0!</v>
      </c>
      <c r="HE126" s="2" t="e">
        <f t="shared" si="458"/>
        <v>#DIV/0!</v>
      </c>
      <c r="HF126" s="2" t="e">
        <f t="shared" si="459"/>
        <v>#DIV/0!</v>
      </c>
      <c r="HG126" s="2" t="e">
        <f t="shared" si="460"/>
        <v>#DIV/0!</v>
      </c>
      <c r="HH126" s="2" t="e">
        <f t="shared" si="461"/>
        <v>#DIV/0!</v>
      </c>
      <c r="HI126" s="2" t="e">
        <f t="shared" si="462"/>
        <v>#DIV/0!</v>
      </c>
      <c r="HJ126" s="11" t="e">
        <f t="shared" si="463"/>
        <v>#DIV/0!</v>
      </c>
      <c r="HK126" s="60" t="e">
        <f t="shared" si="464"/>
        <v>#DIV/0!</v>
      </c>
      <c r="HL126" s="57"/>
      <c r="HM126" s="57" t="e">
        <f t="shared" si="465"/>
        <v>#DIV/0!</v>
      </c>
      <c r="HN126" s="57" t="e">
        <f t="shared" si="466"/>
        <v>#DIV/0!</v>
      </c>
      <c r="HO126" s="57" t="e">
        <f t="shared" si="467"/>
        <v>#DIV/0!</v>
      </c>
      <c r="HP126" s="57" t="e">
        <f t="shared" si="468"/>
        <v>#DIV/0!</v>
      </c>
      <c r="HQ126" s="57" t="e">
        <f t="shared" si="469"/>
        <v>#DIV/0!</v>
      </c>
      <c r="HR126" s="57"/>
      <c r="HS126" s="57" t="e">
        <f t="shared" si="470"/>
        <v>#DIV/0!</v>
      </c>
      <c r="HT126" s="57" t="e">
        <f t="shared" si="471"/>
        <v>#DIV/0!</v>
      </c>
      <c r="HU126" s="57" t="e">
        <f t="shared" si="472"/>
        <v>#DIV/0!</v>
      </c>
      <c r="HV126" s="57" t="e">
        <f t="shared" si="473"/>
        <v>#DIV/0!</v>
      </c>
      <c r="HW126" s="57" t="e">
        <f t="shared" si="474"/>
        <v>#DIV/0!</v>
      </c>
      <c r="HX126" s="57"/>
      <c r="HY126" s="57" t="e">
        <f t="shared" si="475"/>
        <v>#DIV/0!</v>
      </c>
      <c r="HZ126" s="57" t="e">
        <f t="shared" si="476"/>
        <v>#DIV/0!</v>
      </c>
      <c r="IA126" s="57"/>
      <c r="IB126" s="61">
        <f t="shared" si="477"/>
        <v>0</v>
      </c>
      <c r="IC126" s="57" t="str">
        <f t="shared" si="478"/>
        <v/>
      </c>
      <c r="ID126" s="42"/>
      <c r="IE126" s="2" t="str">
        <f t="shared" si="479"/>
        <v/>
      </c>
      <c r="IF126" s="60" t="e">
        <f t="shared" si="480"/>
        <v>#DIV/0!</v>
      </c>
      <c r="IG126" s="60" t="str">
        <f t="shared" si="481"/>
        <v/>
      </c>
      <c r="IH126" s="60" t="str">
        <f t="shared" si="482"/>
        <v>zinco-</v>
      </c>
      <c r="II126" s="60" t="str">
        <f t="shared" si="483"/>
        <v>mangano-</v>
      </c>
      <c r="IJ126" s="60" t="e">
        <f t="shared" si="484"/>
        <v>#DIV/0!</v>
      </c>
      <c r="IK126" s="60" t="e">
        <f t="shared" si="485"/>
        <v>#DIV/0!</v>
      </c>
      <c r="IL126" s="60" t="e">
        <f t="shared" si="486"/>
        <v>#DIV/0!</v>
      </c>
      <c r="IM126" s="60" t="e">
        <f t="shared" si="487"/>
        <v>#DIV/0!</v>
      </c>
      <c r="IN126" s="60" t="str">
        <f t="shared" si="488"/>
        <v/>
      </c>
      <c r="IO126" s="60" t="str">
        <f t="shared" si="489"/>
        <v/>
      </c>
      <c r="IP126" s="57"/>
      <c r="IQ126" s="57" t="str">
        <f t="shared" si="490"/>
        <v>ERROR!!</v>
      </c>
    </row>
    <row r="127" spans="24:251">
      <c r="X127" s="29">
        <f t="shared" si="346"/>
        <v>0</v>
      </c>
      <c r="Y127" s="29">
        <f t="shared" si="347"/>
        <v>0</v>
      </c>
      <c r="Z127" s="29" t="e">
        <f t="shared" si="348"/>
        <v>#DIV/0!</v>
      </c>
      <c r="AA127" s="29" t="e">
        <f t="shared" si="349"/>
        <v>#DIV/0!</v>
      </c>
      <c r="AB127" s="29" t="e">
        <f t="shared" si="350"/>
        <v>#DIV/0!</v>
      </c>
      <c r="AC127" s="29" t="e">
        <f t="shared" si="351"/>
        <v>#DIV/0!</v>
      </c>
      <c r="AF127" s="23">
        <v>60.084299999999999</v>
      </c>
      <c r="AG127" s="23">
        <v>79.878799999999998</v>
      </c>
      <c r="AH127" s="23">
        <v>101.96120000000001</v>
      </c>
      <c r="AI127" s="23">
        <v>151.99039999999999</v>
      </c>
      <c r="AJ127" s="23">
        <v>159.69</v>
      </c>
      <c r="AK127" s="23">
        <v>71.846400000000003</v>
      </c>
      <c r="AL127" s="23">
        <v>70.9375</v>
      </c>
      <c r="AM127" s="23">
        <v>40.304400000000001</v>
      </c>
      <c r="AN127" s="23">
        <v>56.077399999999997</v>
      </c>
      <c r="AO127" s="23">
        <v>61.978999999999999</v>
      </c>
      <c r="AP127" s="23">
        <v>94.195999999999998</v>
      </c>
      <c r="AQ127" s="23">
        <v>18.998000000000001</v>
      </c>
      <c r="AR127" s="23">
        <v>35.450000000000003</v>
      </c>
      <c r="AS127" s="23">
        <v>29.88</v>
      </c>
      <c r="AT127" s="23">
        <v>74.691999999999993</v>
      </c>
      <c r="AU127" s="23">
        <v>81.39</v>
      </c>
      <c r="AX127" s="54">
        <f t="shared" si="352"/>
        <v>0</v>
      </c>
      <c r="AY127" s="54">
        <f t="shared" si="353"/>
        <v>0</v>
      </c>
      <c r="AZ127" s="54">
        <f t="shared" si="354"/>
        <v>0</v>
      </c>
      <c r="BA127" s="54">
        <f t="shared" si="355"/>
        <v>0</v>
      </c>
      <c r="BB127" s="54">
        <f t="shared" si="356"/>
        <v>0</v>
      </c>
      <c r="BC127" s="54">
        <f t="shared" si="357"/>
        <v>0</v>
      </c>
      <c r="BD127" s="54">
        <f t="shared" si="358"/>
        <v>0</v>
      </c>
      <c r="BE127" s="54">
        <f t="shared" si="359"/>
        <v>0</v>
      </c>
      <c r="BF127" s="54">
        <f t="shared" si="360"/>
        <v>0</v>
      </c>
      <c r="BG127" s="54">
        <f t="shared" si="361"/>
        <v>0</v>
      </c>
      <c r="BH127" s="54">
        <f t="shared" si="362"/>
        <v>0</v>
      </c>
      <c r="BI127" s="54">
        <f t="shared" si="363"/>
        <v>0</v>
      </c>
      <c r="BJ127" s="54">
        <f t="shared" si="364"/>
        <v>0</v>
      </c>
      <c r="BK127" s="54">
        <f t="shared" si="365"/>
        <v>0</v>
      </c>
      <c r="BL127" s="54">
        <f t="shared" si="366"/>
        <v>0</v>
      </c>
      <c r="BM127" s="42"/>
      <c r="BO127" s="54">
        <f>'Norm-coeff'!$C$2+$AX127*'Norm-coeff'!$D$2+$AY127*'Norm-coeff'!$E$2+$AZ127*'Norm-coeff'!$F$2+$BA127*'Norm-coeff'!$G$2+$BB127*'Norm-coeff'!$H$2+$BC127*'Norm-coeff'!$I$2+$BD127*'Norm-coeff'!$J$2+$BE127*'Norm-coeff'!$K$2+$BF127*'Norm-coeff'!$L$2+$BG127*'Norm-coeff'!$M$2+$BH127*'Norm-coeff'!$N$2+$BI127*'Norm-coeff'!$O$2</f>
        <v>5.4045421474420303</v>
      </c>
      <c r="BP127" s="54">
        <f>'Norm-coeff'!$C$3+$AX127*'Norm-coeff'!$D$3+$AY127*'Norm-coeff'!$E$3+$AZ127*'Norm-coeff'!$F$3+$BA127*'Norm-coeff'!$G$3+$BB127*'Norm-coeff'!$H$3+$BC127*'Norm-coeff'!$I$3+$BD127*'Norm-coeff'!$J$3+$BE127*'Norm-coeff'!$K$3+$BF127*'Norm-coeff'!$L$3+$BG127*'Norm-coeff'!$M$3+$BH127*'Norm-coeff'!$N$3+$BI127*'Norm-coeff'!$O$3</f>
        <v>3.15319116612705</v>
      </c>
      <c r="BQ127" s="54">
        <f>'Norm-coeff'!$C$4+$AX127*'Norm-coeff'!$D$4+$AY127*'Norm-coeff'!$E$4+$AZ127*'Norm-coeff'!$F$4+$BA127*'Norm-coeff'!$G$4+$BB127*'Norm-coeff'!$H$4+$BC127*'Norm-coeff'!$I$4+$BD127*'Norm-coeff'!$J$4+$BE127*'Norm-coeff'!$K$4+$BF127*'Norm-coeff'!$L$4+$BG127*'Norm-coeff'!$M$4+$BH127*'Norm-coeff'!$N$4+$BI127*'Norm-coeff'!$O$4</f>
        <v>1.42115649462768</v>
      </c>
      <c r="BR127" s="54">
        <f>'Norm-coeff'!$C$5+$AX127*'Norm-coeff'!$D$5+$AY127*'Norm-coeff'!$E$5+$AZ127*'Norm-coeff'!$F$5+$BA127*'Norm-coeff'!$G$5+$BB127*'Norm-coeff'!$H$5+$BC127*'Norm-coeff'!$I$5+$BD127*'Norm-coeff'!$J$5+$BE127*'Norm-coeff'!$K$5+$BF127*'Norm-coeff'!$L$5+$BG127*'Norm-coeff'!$M$5+$BH127*'Norm-coeff'!$N$5+$BI127*'Norm-coeff'!$O$5</f>
        <v>1.0553329241296201</v>
      </c>
      <c r="BS127" s="54">
        <f>'Norm-coeff'!$C$6+$AX127*'Norm-coeff'!$D$6+$AY127*'Norm-coeff'!$E$6+$AZ127*'Norm-coeff'!$F$6+$BA127*'Norm-coeff'!$G$6+$BB127*'Norm-coeff'!$H$6+$BC127*'Norm-coeff'!$I$6+$BD127*'Norm-coeff'!$J$6+$BE127*'Norm-coeff'!$K$6+$BF127*'Norm-coeff'!$L$6+$BG127*'Norm-coeff'!$M$6+$BH127*'Norm-coeff'!$N$6+$BI127*'Norm-coeff'!$O$6</f>
        <v>-1.48700885495103E-2</v>
      </c>
      <c r="BT127" s="54">
        <f>'Norm-coeff'!$C$7+$AX127*'Norm-coeff'!$D$7+$AY127*'Norm-coeff'!$E$7+$AZ127*'Norm-coeff'!$F$7+$BA127*'Norm-coeff'!$G$7+$BB127*'Norm-coeff'!$H$7+$BC127*'Norm-coeff'!$I$7+$BD127*'Norm-coeff'!$J$7+$BE127*'Norm-coeff'!$K$7+$BF127*'Norm-coeff'!$L$7+$BG127*'Norm-coeff'!$M$7+$BH127*'Norm-coeff'!$N$7+$BI127*'Norm-coeff'!$O$7</f>
        <v>2.0907583608832998</v>
      </c>
      <c r="BU127" s="54">
        <f>'Norm-coeff'!$C$8+$AX127*'Norm-coeff'!$D$8+$AY127*'Norm-coeff'!$E$8+$AZ127*'Norm-coeff'!$F$8+$BA127*'Norm-coeff'!$G$8+$BB127*'Norm-coeff'!$H$8+$BC127*'Norm-coeff'!$I$8+$BD127*'Norm-coeff'!$J$8+$BE127*'Norm-coeff'!$K$8+$BF127*'Norm-coeff'!$L$8+$BG127*'Norm-coeff'!$M$8+$BH127*'Norm-coeff'!$N$8+$BI127*'Norm-coeff'!$O$8</f>
        <v>0.65894159836244504</v>
      </c>
      <c r="BV127" s="54">
        <f>'Norm-coeff'!$C$9+$AX127*'Norm-coeff'!$D$9+$AY127*'Norm-coeff'!$E$9+$AZ127*'Norm-coeff'!$F$9+$BA127*'Norm-coeff'!$G$9+$BB127*'Norm-coeff'!$H$9+$BC127*'Norm-coeff'!$I$9+$BD127*'Norm-coeff'!$J$9+$BE127*'Norm-coeff'!$K$9+$BF127*'Norm-coeff'!$L$9+$BG127*'Norm-coeff'!$M$9+$BH127*'Norm-coeff'!$N$9+$BI127*'Norm-coeff'!$O$9</f>
        <v>1.48961085014701</v>
      </c>
      <c r="BW127" s="54">
        <f>'Norm-coeff'!$C$10+$AX127*'Norm-coeff'!$D$10+$AY127*'Norm-coeff'!$E$10+$AZ127*'Norm-coeff'!$F$10+$BA127*'Norm-coeff'!$G$10+$BB127*'Norm-coeff'!$H$10+$BC127*'Norm-coeff'!$I$10+$BD127*'Norm-coeff'!$J$10+$BE127*'Norm-coeff'!$K$10+$BF127*'Norm-coeff'!$L$10+$BG127*'Norm-coeff'!$M$10+$BH127*'Norm-coeff'!$N$10+$BI127*'Norm-coeff'!$O$10</f>
        <v>1.42058735749591</v>
      </c>
      <c r="BX127" s="54">
        <f>'Norm-coeff'!$C$11+$AX127*'Norm-coeff'!$D$11+$AY127*'Norm-coeff'!$E$11+$AZ127*'Norm-coeff'!$F$11+$BA127*'Norm-coeff'!$G$11+$BB127*'Norm-coeff'!$H$11+$BC127*'Norm-coeff'!$I$11+$BD127*'Norm-coeff'!$J$11+$BE127*'Norm-coeff'!$K$11+$BF127*'Norm-coeff'!$L$11+$BG127*'Norm-coeff'!$M$11+$BH127*'Norm-coeff'!$N$11+$BI127*'Norm-coeff'!$O$11</f>
        <v>0.221233014421479</v>
      </c>
      <c r="BY127" s="54">
        <f>'Norm-coeff'!$C$12+$AX127*'Norm-coeff'!$D$12+$AY127*'Norm-coeff'!$E$12+$AZ127*'Norm-coeff'!$F$12+$BA127*'Norm-coeff'!$G$12+$BB127*'Norm-coeff'!$H$12+$BC127*'Norm-coeff'!$I$12+$BD127*'Norm-coeff'!$J$12+$BE127*'Norm-coeff'!$K$12+$BF127*'Norm-coeff'!$L$12+$BG127*'Norm-coeff'!$M$12+$BH127*'Norm-coeff'!$N$12+$BI127*'Norm-coeff'!$O$12</f>
        <v>0.283527502056037</v>
      </c>
      <c r="BZ127" s="54">
        <f>'Norm-coeff'!$C$13+$AX127*'Norm-coeff'!$D$13+$AY127*'Norm-coeff'!$E$13+$AZ127*'Norm-coeff'!$F$13+$BA127*'Norm-coeff'!$G$13+$BB127*'Norm-coeff'!$H$13+$BC127*'Norm-coeff'!$I$13+$BD127*'Norm-coeff'!$J$13+$BE127*'Norm-coeff'!$K$13+$BF127*'Norm-coeff'!$L$13+$BG127*'Norm-coeff'!$M$13+$BH127*'Norm-coeff'!$N$13+$BI127*'Norm-coeff'!$O$13</f>
        <v>-4.1864930554451202E-2</v>
      </c>
      <c r="CA127" s="54">
        <f>'Norm-coeff'!$C$14+$AX127*'Norm-coeff'!$D$14+$AY127*'Norm-coeff'!$E$14+$AZ127*'Norm-coeff'!$F$14+$BA127*'Norm-coeff'!$G$14+$BB127*'Norm-coeff'!$H$14+$BC127*'Norm-coeff'!$I$14+$BD127*'Norm-coeff'!$J$14+$BE127*'Norm-coeff'!$K$14+$BF127*'Norm-coeff'!$L$14+$BG127*'Norm-coeff'!$M$14+$BH127*'Norm-coeff'!$N$14+$BI127*'Norm-coeff'!$O$14</f>
        <v>4.2526983164477103</v>
      </c>
      <c r="CC127" s="54">
        <f t="shared" si="491"/>
        <v>0</v>
      </c>
      <c r="CG127" s="54">
        <f t="shared" si="367"/>
        <v>0</v>
      </c>
      <c r="CH127" s="54">
        <f t="shared" si="345"/>
        <v>0</v>
      </c>
      <c r="CI127" s="54">
        <f t="shared" si="368"/>
        <v>0</v>
      </c>
      <c r="CJ127" s="56">
        <f t="shared" si="369"/>
        <v>0</v>
      </c>
      <c r="CK127" s="54">
        <f t="shared" si="370"/>
        <v>0</v>
      </c>
      <c r="CL127" s="54">
        <f t="shared" si="371"/>
        <v>0</v>
      </c>
      <c r="CM127" s="54">
        <f t="shared" si="372"/>
        <v>0</v>
      </c>
      <c r="CN127" s="54">
        <f t="shared" si="373"/>
        <v>0</v>
      </c>
      <c r="CO127" s="54">
        <f t="shared" si="374"/>
        <v>0</v>
      </c>
      <c r="CP127" s="54">
        <f t="shared" si="375"/>
        <v>0</v>
      </c>
      <c r="CQ127" s="54">
        <f t="shared" si="376"/>
        <v>0</v>
      </c>
      <c r="CR127" s="54">
        <f t="shared" si="377"/>
        <v>0</v>
      </c>
      <c r="CS127" s="54">
        <f t="shared" si="378"/>
        <v>0</v>
      </c>
      <c r="CU127" s="54">
        <f t="shared" si="379"/>
        <v>0</v>
      </c>
      <c r="CV127" s="54">
        <f t="shared" si="380"/>
        <v>0</v>
      </c>
      <c r="CW127" s="54">
        <f t="shared" si="381"/>
        <v>0</v>
      </c>
      <c r="CX127" s="54">
        <f t="shared" si="382"/>
        <v>0</v>
      </c>
      <c r="CZ127" s="54">
        <f t="shared" si="383"/>
        <v>0</v>
      </c>
      <c r="DA127" s="54">
        <f t="shared" si="384"/>
        <v>0</v>
      </c>
      <c r="DB127" s="54">
        <f t="shared" si="385"/>
        <v>0</v>
      </c>
      <c r="DC127" s="54">
        <f t="shared" si="386"/>
        <v>0</v>
      </c>
      <c r="DD127" s="54">
        <f t="shared" si="387"/>
        <v>0</v>
      </c>
      <c r="DE127" s="54">
        <f t="shared" si="388"/>
        <v>0</v>
      </c>
      <c r="DF127" s="54">
        <f t="shared" si="389"/>
        <v>0</v>
      </c>
      <c r="DG127" s="54">
        <f t="shared" si="390"/>
        <v>2</v>
      </c>
      <c r="DH127" s="71">
        <f t="shared" si="391"/>
        <v>0</v>
      </c>
      <c r="DI127" s="71">
        <f t="shared" si="392"/>
        <v>0</v>
      </c>
      <c r="DJ127" s="54">
        <f t="shared" si="393"/>
        <v>0</v>
      </c>
      <c r="DK127" s="54">
        <f t="shared" si="394"/>
        <v>2</v>
      </c>
      <c r="DL127" s="4">
        <f t="shared" si="319"/>
        <v>0</v>
      </c>
      <c r="DM127" s="3">
        <f t="shared" si="395"/>
        <v>0</v>
      </c>
      <c r="DN127" s="3">
        <f t="shared" si="396"/>
        <v>0</v>
      </c>
      <c r="DO127" s="4" t="e">
        <f t="shared" si="397"/>
        <v>#DIV/0!</v>
      </c>
      <c r="DP127" s="57"/>
      <c r="DQ127" s="57"/>
      <c r="DR127" s="56">
        <f t="shared" si="320"/>
        <v>2</v>
      </c>
      <c r="DS127" s="56">
        <f t="shared" si="321"/>
        <v>0</v>
      </c>
      <c r="DT127" s="38">
        <f t="shared" si="322"/>
        <v>0</v>
      </c>
      <c r="DU127" s="38">
        <f t="shared" si="398"/>
        <v>2</v>
      </c>
      <c r="DV127" s="38">
        <f t="shared" si="323"/>
        <v>0</v>
      </c>
      <c r="DW127" s="39">
        <f t="shared" si="324"/>
        <v>0</v>
      </c>
      <c r="DX127" s="39">
        <f t="shared" si="325"/>
        <v>0</v>
      </c>
      <c r="DY127" s="39">
        <f t="shared" si="326"/>
        <v>0</v>
      </c>
      <c r="DZ127" s="39">
        <f t="shared" si="327"/>
        <v>0</v>
      </c>
      <c r="EA127" s="39">
        <f t="shared" si="328"/>
        <v>0</v>
      </c>
      <c r="EB127" s="37" t="e">
        <f t="shared" si="399"/>
        <v>#DIV/0!</v>
      </c>
      <c r="EC127" s="37" t="e">
        <f t="shared" si="400"/>
        <v>#DIV/0!</v>
      </c>
      <c r="ED127" s="37" t="e">
        <f t="shared" si="401"/>
        <v>#DIV/0!</v>
      </c>
      <c r="EE127" s="37" t="e">
        <f t="shared" si="402"/>
        <v>#DIV/0!</v>
      </c>
      <c r="EF127" s="39" t="e">
        <f t="shared" si="403"/>
        <v>#DIV/0!</v>
      </c>
      <c r="EG127" s="37" t="e">
        <f t="shared" si="404"/>
        <v>#DIV/0!</v>
      </c>
      <c r="EH127" s="37" t="e">
        <f t="shared" si="405"/>
        <v>#DIV/0!</v>
      </c>
      <c r="EI127" s="11" t="b">
        <f t="shared" si="406"/>
        <v>1</v>
      </c>
      <c r="EJ127" s="11" t="b">
        <f t="shared" si="407"/>
        <v>0</v>
      </c>
      <c r="EK127" s="39" t="e">
        <f t="shared" si="408"/>
        <v>#DIV/0!</v>
      </c>
      <c r="EL127" s="39" t="e">
        <f t="shared" si="409"/>
        <v>#DIV/0!</v>
      </c>
      <c r="EM127" s="39" t="e">
        <f t="shared" si="410"/>
        <v>#DIV/0!</v>
      </c>
      <c r="EN127" s="39" t="e">
        <f t="shared" si="411"/>
        <v>#DIV/0!</v>
      </c>
      <c r="EO127" s="39" t="e">
        <f t="shared" si="412"/>
        <v>#DIV/0!</v>
      </c>
      <c r="EP127" s="39" t="e">
        <f t="shared" si="413"/>
        <v>#DIV/0!</v>
      </c>
      <c r="EQ127" s="39" t="e">
        <f t="shared" si="414"/>
        <v>#DIV/0!</v>
      </c>
      <c r="ER127" s="39" t="e">
        <f t="shared" si="415"/>
        <v>#DIV/0!</v>
      </c>
      <c r="ES127" s="58" t="str">
        <f t="shared" si="416"/>
        <v>(OH,F,Cl)-dominate amphibole</v>
      </c>
      <c r="ET127" s="58" t="e">
        <f t="shared" si="417"/>
        <v>#N/A</v>
      </c>
      <c r="EU127" s="56">
        <f t="shared" si="329"/>
        <v>0</v>
      </c>
      <c r="EV127" s="56">
        <f t="shared" si="330"/>
        <v>0</v>
      </c>
      <c r="EW127" s="56">
        <f t="shared" si="331"/>
        <v>0</v>
      </c>
      <c r="EX127" s="56">
        <f t="shared" si="332"/>
        <v>0</v>
      </c>
      <c r="EY127" s="56">
        <f t="shared" si="333"/>
        <v>0</v>
      </c>
      <c r="EZ127" s="56">
        <f t="shared" si="334"/>
        <v>0</v>
      </c>
      <c r="FA127" s="39">
        <f t="shared" si="335"/>
        <v>0</v>
      </c>
      <c r="FB127" s="39">
        <f t="shared" si="336"/>
        <v>0</v>
      </c>
      <c r="FC127" s="54">
        <f t="shared" si="337"/>
        <v>0</v>
      </c>
      <c r="FD127" s="54">
        <f t="shared" si="338"/>
        <v>0</v>
      </c>
      <c r="FE127" s="39">
        <f t="shared" si="339"/>
        <v>0</v>
      </c>
      <c r="FF127" s="54">
        <f t="shared" si="340"/>
        <v>0</v>
      </c>
      <c r="FG127" s="39">
        <f t="shared" si="341"/>
        <v>0</v>
      </c>
      <c r="FH127" s="39">
        <f t="shared" si="418"/>
        <v>0</v>
      </c>
      <c r="FI127" s="39">
        <f t="shared" si="419"/>
        <v>0</v>
      </c>
      <c r="FJ127" s="39">
        <f t="shared" si="420"/>
        <v>0</v>
      </c>
      <c r="FK127" s="39" t="e">
        <f t="shared" si="421"/>
        <v>#DIV/0!</v>
      </c>
      <c r="FL127" s="39" t="e">
        <f t="shared" si="422"/>
        <v>#DIV/0!</v>
      </c>
      <c r="FM127" s="39" t="e">
        <f t="shared" si="423"/>
        <v>#DIV/0!</v>
      </c>
      <c r="FN127" s="39">
        <f t="shared" si="424"/>
        <v>1</v>
      </c>
      <c r="FO127" s="39">
        <f t="shared" si="342"/>
        <v>0</v>
      </c>
      <c r="FP127" s="39">
        <f t="shared" si="343"/>
        <v>0</v>
      </c>
      <c r="FQ127" s="39">
        <f t="shared" si="344"/>
        <v>0</v>
      </c>
      <c r="FR127" s="39">
        <f t="shared" si="425"/>
        <v>0</v>
      </c>
      <c r="FS127" s="39">
        <f t="shared" si="426"/>
        <v>0</v>
      </c>
      <c r="FU127" s="39" t="e">
        <f t="shared" si="427"/>
        <v>#DIV/0!</v>
      </c>
      <c r="FV127" s="39" t="e">
        <f t="shared" si="428"/>
        <v>#DIV/0!</v>
      </c>
      <c r="FW127" s="39" t="e">
        <f t="shared" si="429"/>
        <v>#DIV/0!</v>
      </c>
      <c r="FY127" s="39" t="e">
        <f t="shared" si="430"/>
        <v>#DIV/0!</v>
      </c>
      <c r="FZ127" s="39" t="e">
        <f t="shared" si="431"/>
        <v>#DIV/0!</v>
      </c>
      <c r="GA127" s="39" t="e">
        <f t="shared" si="432"/>
        <v>#DIV/0!</v>
      </c>
      <c r="GB127" s="39" t="e">
        <f t="shared" si="433"/>
        <v>#DIV/0!</v>
      </c>
      <c r="GC127" s="39" t="e">
        <f t="shared" si="434"/>
        <v>#DIV/0!</v>
      </c>
      <c r="GD127" s="39" t="e">
        <f t="shared" si="435"/>
        <v>#DIV/0!</v>
      </c>
      <c r="GE127" s="39" t="e">
        <f t="shared" si="436"/>
        <v>#DIV/0!</v>
      </c>
      <c r="GF127" s="39" t="e">
        <f t="shared" si="437"/>
        <v>#DIV/0!</v>
      </c>
      <c r="GG127" s="39" t="e">
        <f t="shared" si="438"/>
        <v>#DIV/0!</v>
      </c>
      <c r="GH127" s="39" t="e">
        <f t="shared" si="439"/>
        <v>#DIV/0!</v>
      </c>
      <c r="GI127" s="39"/>
      <c r="GJ127" s="39" t="e">
        <f t="shared" si="440"/>
        <v>#DIV/0!</v>
      </c>
      <c r="GK127" s="39" t="e">
        <f t="shared" si="441"/>
        <v>#DIV/0!</v>
      </c>
      <c r="GL127" s="39" t="e">
        <f t="shared" si="442"/>
        <v>#DIV/0!</v>
      </c>
      <c r="GM127" s="39" t="e">
        <f t="shared" si="443"/>
        <v>#DIV/0!</v>
      </c>
      <c r="GN127" s="39" t="e">
        <f t="shared" si="444"/>
        <v>#DIV/0!</v>
      </c>
      <c r="GO127" s="57"/>
      <c r="GP127" s="57" t="e">
        <f t="shared" si="445"/>
        <v>#DIV/0!</v>
      </c>
      <c r="GQ127" s="59" t="e">
        <f t="shared" si="446"/>
        <v>#DIV/0!</v>
      </c>
      <c r="GR127" s="41" t="e">
        <f t="shared" si="447"/>
        <v>#DIV/0!</v>
      </c>
      <c r="GS127" s="57" t="e">
        <f t="shared" si="448"/>
        <v>#DIV/0!</v>
      </c>
      <c r="GT127" s="57" t="e">
        <f t="shared" si="449"/>
        <v>#DIV/0!</v>
      </c>
      <c r="GU127" s="57" t="e">
        <f t="shared" si="450"/>
        <v>#DIV/0!</v>
      </c>
      <c r="GV127" s="57"/>
      <c r="GW127" s="42" t="e">
        <f t="shared" si="451"/>
        <v>#DIV/0!</v>
      </c>
      <c r="GX127" s="42" t="e">
        <f t="shared" si="452"/>
        <v>#DIV/0!</v>
      </c>
      <c r="GY127" s="42" t="e">
        <f t="shared" si="453"/>
        <v>#DIV/0!</v>
      </c>
      <c r="GZ127" s="57"/>
      <c r="HA127" s="2" t="e">
        <f t="shared" si="454"/>
        <v>#DIV/0!</v>
      </c>
      <c r="HB127" s="2" t="e">
        <f t="shared" si="455"/>
        <v>#DIV/0!</v>
      </c>
      <c r="HC127" s="2" t="e">
        <f t="shared" si="456"/>
        <v>#DIV/0!</v>
      </c>
      <c r="HD127" s="2" t="e">
        <f t="shared" si="457"/>
        <v>#DIV/0!</v>
      </c>
      <c r="HE127" s="2" t="e">
        <f t="shared" si="458"/>
        <v>#DIV/0!</v>
      </c>
      <c r="HF127" s="2" t="e">
        <f t="shared" si="459"/>
        <v>#DIV/0!</v>
      </c>
      <c r="HG127" s="2" t="e">
        <f t="shared" si="460"/>
        <v>#DIV/0!</v>
      </c>
      <c r="HH127" s="2" t="e">
        <f t="shared" si="461"/>
        <v>#DIV/0!</v>
      </c>
      <c r="HI127" s="2" t="e">
        <f t="shared" si="462"/>
        <v>#DIV/0!</v>
      </c>
      <c r="HJ127" s="11" t="e">
        <f t="shared" si="463"/>
        <v>#DIV/0!</v>
      </c>
      <c r="HK127" s="60" t="e">
        <f t="shared" si="464"/>
        <v>#DIV/0!</v>
      </c>
      <c r="HL127" s="57"/>
      <c r="HM127" s="57" t="e">
        <f t="shared" si="465"/>
        <v>#DIV/0!</v>
      </c>
      <c r="HN127" s="57" t="e">
        <f t="shared" si="466"/>
        <v>#DIV/0!</v>
      </c>
      <c r="HO127" s="57" t="e">
        <f t="shared" si="467"/>
        <v>#DIV/0!</v>
      </c>
      <c r="HP127" s="57" t="e">
        <f t="shared" si="468"/>
        <v>#DIV/0!</v>
      </c>
      <c r="HQ127" s="57" t="e">
        <f t="shared" si="469"/>
        <v>#DIV/0!</v>
      </c>
      <c r="HR127" s="57"/>
      <c r="HS127" s="57" t="e">
        <f t="shared" si="470"/>
        <v>#DIV/0!</v>
      </c>
      <c r="HT127" s="57" t="e">
        <f t="shared" si="471"/>
        <v>#DIV/0!</v>
      </c>
      <c r="HU127" s="57" t="e">
        <f t="shared" si="472"/>
        <v>#DIV/0!</v>
      </c>
      <c r="HV127" s="57" t="e">
        <f t="shared" si="473"/>
        <v>#DIV/0!</v>
      </c>
      <c r="HW127" s="57" t="e">
        <f t="shared" si="474"/>
        <v>#DIV/0!</v>
      </c>
      <c r="HX127" s="57"/>
      <c r="HY127" s="57" t="e">
        <f t="shared" si="475"/>
        <v>#DIV/0!</v>
      </c>
      <c r="HZ127" s="57" t="e">
        <f t="shared" si="476"/>
        <v>#DIV/0!</v>
      </c>
      <c r="IA127" s="57"/>
      <c r="IB127" s="61">
        <f t="shared" si="477"/>
        <v>0</v>
      </c>
      <c r="IC127" s="57" t="str">
        <f t="shared" si="478"/>
        <v/>
      </c>
      <c r="ID127" s="42"/>
      <c r="IE127" s="2" t="str">
        <f t="shared" si="479"/>
        <v/>
      </c>
      <c r="IF127" s="60" t="e">
        <f t="shared" si="480"/>
        <v>#DIV/0!</v>
      </c>
      <c r="IG127" s="60" t="str">
        <f t="shared" si="481"/>
        <v/>
      </c>
      <c r="IH127" s="60" t="str">
        <f t="shared" si="482"/>
        <v>zinco-</v>
      </c>
      <c r="II127" s="60" t="str">
        <f t="shared" si="483"/>
        <v>mangano-</v>
      </c>
      <c r="IJ127" s="60" t="e">
        <f t="shared" si="484"/>
        <v>#DIV/0!</v>
      </c>
      <c r="IK127" s="60" t="e">
        <f t="shared" si="485"/>
        <v>#DIV/0!</v>
      </c>
      <c r="IL127" s="60" t="e">
        <f t="shared" si="486"/>
        <v>#DIV/0!</v>
      </c>
      <c r="IM127" s="60" t="e">
        <f t="shared" si="487"/>
        <v>#DIV/0!</v>
      </c>
      <c r="IN127" s="60" t="str">
        <f t="shared" si="488"/>
        <v/>
      </c>
      <c r="IO127" s="60" t="str">
        <f t="shared" si="489"/>
        <v/>
      </c>
      <c r="IP127" s="57"/>
      <c r="IQ127" s="57" t="str">
        <f t="shared" si="490"/>
        <v>ERROR!!</v>
      </c>
    </row>
    <row r="128" spans="24:251">
      <c r="X128" s="29">
        <f t="shared" si="346"/>
        <v>0</v>
      </c>
      <c r="Y128" s="29">
        <f t="shared" si="347"/>
        <v>0</v>
      </c>
      <c r="Z128" s="29" t="e">
        <f t="shared" si="348"/>
        <v>#DIV/0!</v>
      </c>
      <c r="AA128" s="29" t="e">
        <f t="shared" si="349"/>
        <v>#DIV/0!</v>
      </c>
      <c r="AB128" s="29" t="e">
        <f t="shared" si="350"/>
        <v>#DIV/0!</v>
      </c>
      <c r="AC128" s="29" t="e">
        <f t="shared" si="351"/>
        <v>#DIV/0!</v>
      </c>
      <c r="AF128" s="23">
        <v>60.084299999999999</v>
      </c>
      <c r="AG128" s="23">
        <v>79.878799999999998</v>
      </c>
      <c r="AH128" s="23">
        <v>101.96120000000001</v>
      </c>
      <c r="AI128" s="23">
        <v>151.99039999999999</v>
      </c>
      <c r="AJ128" s="23">
        <v>159.69</v>
      </c>
      <c r="AK128" s="23">
        <v>71.846400000000003</v>
      </c>
      <c r="AL128" s="23">
        <v>70.9375</v>
      </c>
      <c r="AM128" s="23">
        <v>40.304400000000001</v>
      </c>
      <c r="AN128" s="23">
        <v>56.077399999999997</v>
      </c>
      <c r="AO128" s="23">
        <v>61.978999999999999</v>
      </c>
      <c r="AP128" s="23">
        <v>94.195999999999998</v>
      </c>
      <c r="AQ128" s="23">
        <v>18.998000000000001</v>
      </c>
      <c r="AR128" s="23">
        <v>35.450000000000003</v>
      </c>
      <c r="AS128" s="23">
        <v>29.88</v>
      </c>
      <c r="AT128" s="23">
        <v>74.691999999999993</v>
      </c>
      <c r="AU128" s="23">
        <v>81.39</v>
      </c>
      <c r="AX128" s="54">
        <f t="shared" si="352"/>
        <v>0</v>
      </c>
      <c r="AY128" s="54">
        <f t="shared" si="353"/>
        <v>0</v>
      </c>
      <c r="AZ128" s="54">
        <f t="shared" si="354"/>
        <v>0</v>
      </c>
      <c r="BA128" s="54">
        <f t="shared" si="355"/>
        <v>0</v>
      </c>
      <c r="BB128" s="54">
        <f t="shared" si="356"/>
        <v>0</v>
      </c>
      <c r="BC128" s="54">
        <f t="shared" si="357"/>
        <v>0</v>
      </c>
      <c r="BD128" s="54">
        <f t="shared" si="358"/>
        <v>0</v>
      </c>
      <c r="BE128" s="54">
        <f t="shared" si="359"/>
        <v>0</v>
      </c>
      <c r="BF128" s="54">
        <f t="shared" si="360"/>
        <v>0</v>
      </c>
      <c r="BG128" s="54">
        <f t="shared" si="361"/>
        <v>0</v>
      </c>
      <c r="BH128" s="54">
        <f t="shared" si="362"/>
        <v>0</v>
      </c>
      <c r="BI128" s="54">
        <f t="shared" si="363"/>
        <v>0</v>
      </c>
      <c r="BJ128" s="54">
        <f t="shared" si="364"/>
        <v>0</v>
      </c>
      <c r="BK128" s="54">
        <f t="shared" si="365"/>
        <v>0</v>
      </c>
      <c r="BL128" s="54">
        <f t="shared" si="366"/>
        <v>0</v>
      </c>
      <c r="BM128" s="42"/>
      <c r="BO128" s="54">
        <f>'Norm-coeff'!$C$2+$AX128*'Norm-coeff'!$D$2+$AY128*'Norm-coeff'!$E$2+$AZ128*'Norm-coeff'!$F$2+$BA128*'Norm-coeff'!$G$2+$BB128*'Norm-coeff'!$H$2+$BC128*'Norm-coeff'!$I$2+$BD128*'Norm-coeff'!$J$2+$BE128*'Norm-coeff'!$K$2+$BF128*'Norm-coeff'!$L$2+$BG128*'Norm-coeff'!$M$2+$BH128*'Norm-coeff'!$N$2+$BI128*'Norm-coeff'!$O$2</f>
        <v>5.4045421474420303</v>
      </c>
      <c r="BP128" s="54">
        <f>'Norm-coeff'!$C$3+$AX128*'Norm-coeff'!$D$3+$AY128*'Norm-coeff'!$E$3+$AZ128*'Norm-coeff'!$F$3+$BA128*'Norm-coeff'!$G$3+$BB128*'Norm-coeff'!$H$3+$BC128*'Norm-coeff'!$I$3+$BD128*'Norm-coeff'!$J$3+$BE128*'Norm-coeff'!$K$3+$BF128*'Norm-coeff'!$L$3+$BG128*'Norm-coeff'!$M$3+$BH128*'Norm-coeff'!$N$3+$BI128*'Norm-coeff'!$O$3</f>
        <v>3.15319116612705</v>
      </c>
      <c r="BQ128" s="54">
        <f>'Norm-coeff'!$C$4+$AX128*'Norm-coeff'!$D$4+$AY128*'Norm-coeff'!$E$4+$AZ128*'Norm-coeff'!$F$4+$BA128*'Norm-coeff'!$G$4+$BB128*'Norm-coeff'!$H$4+$BC128*'Norm-coeff'!$I$4+$BD128*'Norm-coeff'!$J$4+$BE128*'Norm-coeff'!$K$4+$BF128*'Norm-coeff'!$L$4+$BG128*'Norm-coeff'!$M$4+$BH128*'Norm-coeff'!$N$4+$BI128*'Norm-coeff'!$O$4</f>
        <v>1.42115649462768</v>
      </c>
      <c r="BR128" s="54">
        <f>'Norm-coeff'!$C$5+$AX128*'Norm-coeff'!$D$5+$AY128*'Norm-coeff'!$E$5+$AZ128*'Norm-coeff'!$F$5+$BA128*'Norm-coeff'!$G$5+$BB128*'Norm-coeff'!$H$5+$BC128*'Norm-coeff'!$I$5+$BD128*'Norm-coeff'!$J$5+$BE128*'Norm-coeff'!$K$5+$BF128*'Norm-coeff'!$L$5+$BG128*'Norm-coeff'!$M$5+$BH128*'Norm-coeff'!$N$5+$BI128*'Norm-coeff'!$O$5</f>
        <v>1.0553329241296201</v>
      </c>
      <c r="BS128" s="54">
        <f>'Norm-coeff'!$C$6+$AX128*'Norm-coeff'!$D$6+$AY128*'Norm-coeff'!$E$6+$AZ128*'Norm-coeff'!$F$6+$BA128*'Norm-coeff'!$G$6+$BB128*'Norm-coeff'!$H$6+$BC128*'Norm-coeff'!$I$6+$BD128*'Norm-coeff'!$J$6+$BE128*'Norm-coeff'!$K$6+$BF128*'Norm-coeff'!$L$6+$BG128*'Norm-coeff'!$M$6+$BH128*'Norm-coeff'!$N$6+$BI128*'Norm-coeff'!$O$6</f>
        <v>-1.48700885495103E-2</v>
      </c>
      <c r="BT128" s="54">
        <f>'Norm-coeff'!$C$7+$AX128*'Norm-coeff'!$D$7+$AY128*'Norm-coeff'!$E$7+$AZ128*'Norm-coeff'!$F$7+$BA128*'Norm-coeff'!$G$7+$BB128*'Norm-coeff'!$H$7+$BC128*'Norm-coeff'!$I$7+$BD128*'Norm-coeff'!$J$7+$BE128*'Norm-coeff'!$K$7+$BF128*'Norm-coeff'!$L$7+$BG128*'Norm-coeff'!$M$7+$BH128*'Norm-coeff'!$N$7+$BI128*'Norm-coeff'!$O$7</f>
        <v>2.0907583608832998</v>
      </c>
      <c r="BU128" s="54">
        <f>'Norm-coeff'!$C$8+$AX128*'Norm-coeff'!$D$8+$AY128*'Norm-coeff'!$E$8+$AZ128*'Norm-coeff'!$F$8+$BA128*'Norm-coeff'!$G$8+$BB128*'Norm-coeff'!$H$8+$BC128*'Norm-coeff'!$I$8+$BD128*'Norm-coeff'!$J$8+$BE128*'Norm-coeff'!$K$8+$BF128*'Norm-coeff'!$L$8+$BG128*'Norm-coeff'!$M$8+$BH128*'Norm-coeff'!$N$8+$BI128*'Norm-coeff'!$O$8</f>
        <v>0.65894159836244504</v>
      </c>
      <c r="BV128" s="54">
        <f>'Norm-coeff'!$C$9+$AX128*'Norm-coeff'!$D$9+$AY128*'Norm-coeff'!$E$9+$AZ128*'Norm-coeff'!$F$9+$BA128*'Norm-coeff'!$G$9+$BB128*'Norm-coeff'!$H$9+$BC128*'Norm-coeff'!$I$9+$BD128*'Norm-coeff'!$J$9+$BE128*'Norm-coeff'!$K$9+$BF128*'Norm-coeff'!$L$9+$BG128*'Norm-coeff'!$M$9+$BH128*'Norm-coeff'!$N$9+$BI128*'Norm-coeff'!$O$9</f>
        <v>1.48961085014701</v>
      </c>
      <c r="BW128" s="54">
        <f>'Norm-coeff'!$C$10+$AX128*'Norm-coeff'!$D$10+$AY128*'Norm-coeff'!$E$10+$AZ128*'Norm-coeff'!$F$10+$BA128*'Norm-coeff'!$G$10+$BB128*'Norm-coeff'!$H$10+$BC128*'Norm-coeff'!$I$10+$BD128*'Norm-coeff'!$J$10+$BE128*'Norm-coeff'!$K$10+$BF128*'Norm-coeff'!$L$10+$BG128*'Norm-coeff'!$M$10+$BH128*'Norm-coeff'!$N$10+$BI128*'Norm-coeff'!$O$10</f>
        <v>1.42058735749591</v>
      </c>
      <c r="BX128" s="54">
        <f>'Norm-coeff'!$C$11+$AX128*'Norm-coeff'!$D$11+$AY128*'Norm-coeff'!$E$11+$AZ128*'Norm-coeff'!$F$11+$BA128*'Norm-coeff'!$G$11+$BB128*'Norm-coeff'!$H$11+$BC128*'Norm-coeff'!$I$11+$BD128*'Norm-coeff'!$J$11+$BE128*'Norm-coeff'!$K$11+$BF128*'Norm-coeff'!$L$11+$BG128*'Norm-coeff'!$M$11+$BH128*'Norm-coeff'!$N$11+$BI128*'Norm-coeff'!$O$11</f>
        <v>0.221233014421479</v>
      </c>
      <c r="BY128" s="54">
        <f>'Norm-coeff'!$C$12+$AX128*'Norm-coeff'!$D$12+$AY128*'Norm-coeff'!$E$12+$AZ128*'Norm-coeff'!$F$12+$BA128*'Norm-coeff'!$G$12+$BB128*'Norm-coeff'!$H$12+$BC128*'Norm-coeff'!$I$12+$BD128*'Norm-coeff'!$J$12+$BE128*'Norm-coeff'!$K$12+$BF128*'Norm-coeff'!$L$12+$BG128*'Norm-coeff'!$M$12+$BH128*'Norm-coeff'!$N$12+$BI128*'Norm-coeff'!$O$12</f>
        <v>0.283527502056037</v>
      </c>
      <c r="BZ128" s="54">
        <f>'Norm-coeff'!$C$13+$AX128*'Norm-coeff'!$D$13+$AY128*'Norm-coeff'!$E$13+$AZ128*'Norm-coeff'!$F$13+$BA128*'Norm-coeff'!$G$13+$BB128*'Norm-coeff'!$H$13+$BC128*'Norm-coeff'!$I$13+$BD128*'Norm-coeff'!$J$13+$BE128*'Norm-coeff'!$K$13+$BF128*'Norm-coeff'!$L$13+$BG128*'Norm-coeff'!$M$13+$BH128*'Norm-coeff'!$N$13+$BI128*'Norm-coeff'!$O$13</f>
        <v>-4.1864930554451202E-2</v>
      </c>
      <c r="CA128" s="54">
        <f>'Norm-coeff'!$C$14+$AX128*'Norm-coeff'!$D$14+$AY128*'Norm-coeff'!$E$14+$AZ128*'Norm-coeff'!$F$14+$BA128*'Norm-coeff'!$G$14+$BB128*'Norm-coeff'!$H$14+$BC128*'Norm-coeff'!$I$14+$BD128*'Norm-coeff'!$J$14+$BE128*'Norm-coeff'!$K$14+$BF128*'Norm-coeff'!$L$14+$BG128*'Norm-coeff'!$M$14+$BH128*'Norm-coeff'!$N$14+$BI128*'Norm-coeff'!$O$14</f>
        <v>4.2526983164477103</v>
      </c>
      <c r="CC128" s="54">
        <f t="shared" si="491"/>
        <v>0</v>
      </c>
      <c r="CG128" s="54">
        <f t="shared" si="367"/>
        <v>0</v>
      </c>
      <c r="CH128" s="54">
        <f t="shared" si="345"/>
        <v>0</v>
      </c>
      <c r="CI128" s="54">
        <f t="shared" si="368"/>
        <v>0</v>
      </c>
      <c r="CJ128" s="56">
        <f t="shared" si="369"/>
        <v>0</v>
      </c>
      <c r="CK128" s="54">
        <f t="shared" si="370"/>
        <v>0</v>
      </c>
      <c r="CL128" s="54">
        <f t="shared" si="371"/>
        <v>0</v>
      </c>
      <c r="CM128" s="54">
        <f t="shared" si="372"/>
        <v>0</v>
      </c>
      <c r="CN128" s="54">
        <f t="shared" si="373"/>
        <v>0</v>
      </c>
      <c r="CO128" s="54">
        <f t="shared" si="374"/>
        <v>0</v>
      </c>
      <c r="CP128" s="54">
        <f t="shared" si="375"/>
        <v>0</v>
      </c>
      <c r="CQ128" s="54">
        <f t="shared" si="376"/>
        <v>0</v>
      </c>
      <c r="CR128" s="54">
        <f t="shared" si="377"/>
        <v>0</v>
      </c>
      <c r="CS128" s="54">
        <f t="shared" si="378"/>
        <v>0</v>
      </c>
      <c r="CU128" s="54">
        <f t="shared" si="379"/>
        <v>0</v>
      </c>
      <c r="CV128" s="54">
        <f t="shared" si="380"/>
        <v>0</v>
      </c>
      <c r="CW128" s="54">
        <f t="shared" si="381"/>
        <v>0</v>
      </c>
      <c r="CX128" s="54">
        <f t="shared" si="382"/>
        <v>0</v>
      </c>
      <c r="CZ128" s="54">
        <f t="shared" si="383"/>
        <v>0</v>
      </c>
      <c r="DA128" s="54">
        <f t="shared" si="384"/>
        <v>0</v>
      </c>
      <c r="DB128" s="54">
        <f t="shared" si="385"/>
        <v>0</v>
      </c>
      <c r="DC128" s="54">
        <f t="shared" si="386"/>
        <v>0</v>
      </c>
      <c r="DD128" s="54">
        <f t="shared" si="387"/>
        <v>0</v>
      </c>
      <c r="DE128" s="54">
        <f t="shared" si="388"/>
        <v>0</v>
      </c>
      <c r="DF128" s="54">
        <f t="shared" si="389"/>
        <v>0</v>
      </c>
      <c r="DG128" s="54">
        <f t="shared" si="390"/>
        <v>2</v>
      </c>
      <c r="DH128" s="71">
        <f t="shared" si="391"/>
        <v>0</v>
      </c>
      <c r="DI128" s="71">
        <f t="shared" si="392"/>
        <v>0</v>
      </c>
      <c r="DJ128" s="54">
        <f t="shared" si="393"/>
        <v>0</v>
      </c>
      <c r="DK128" s="54">
        <f t="shared" si="394"/>
        <v>2</v>
      </c>
      <c r="DL128" s="4">
        <f t="shared" si="319"/>
        <v>0</v>
      </c>
      <c r="DM128" s="3">
        <f t="shared" si="395"/>
        <v>0</v>
      </c>
      <c r="DN128" s="3">
        <f t="shared" si="396"/>
        <v>0</v>
      </c>
      <c r="DO128" s="4" t="e">
        <f t="shared" si="397"/>
        <v>#DIV/0!</v>
      </c>
      <c r="DP128" s="57"/>
      <c r="DQ128" s="57"/>
      <c r="DR128" s="56">
        <f t="shared" si="320"/>
        <v>2</v>
      </c>
      <c r="DS128" s="56">
        <f t="shared" si="321"/>
        <v>0</v>
      </c>
      <c r="DT128" s="38">
        <f t="shared" si="322"/>
        <v>0</v>
      </c>
      <c r="DU128" s="38">
        <f t="shared" si="398"/>
        <v>2</v>
      </c>
      <c r="DV128" s="38">
        <f t="shared" si="323"/>
        <v>0</v>
      </c>
      <c r="DW128" s="39">
        <f t="shared" si="324"/>
        <v>0</v>
      </c>
      <c r="DX128" s="39">
        <f t="shared" si="325"/>
        <v>0</v>
      </c>
      <c r="DY128" s="39">
        <f t="shared" si="326"/>
        <v>0</v>
      </c>
      <c r="DZ128" s="39">
        <f t="shared" si="327"/>
        <v>0</v>
      </c>
      <c r="EA128" s="39">
        <f t="shared" si="328"/>
        <v>0</v>
      </c>
      <c r="EB128" s="37" t="e">
        <f t="shared" si="399"/>
        <v>#DIV/0!</v>
      </c>
      <c r="EC128" s="37" t="e">
        <f t="shared" si="400"/>
        <v>#DIV/0!</v>
      </c>
      <c r="ED128" s="37" t="e">
        <f t="shared" si="401"/>
        <v>#DIV/0!</v>
      </c>
      <c r="EE128" s="37" t="e">
        <f t="shared" si="402"/>
        <v>#DIV/0!</v>
      </c>
      <c r="EF128" s="39" t="e">
        <f t="shared" si="403"/>
        <v>#DIV/0!</v>
      </c>
      <c r="EG128" s="37" t="e">
        <f t="shared" si="404"/>
        <v>#DIV/0!</v>
      </c>
      <c r="EH128" s="37" t="e">
        <f t="shared" si="405"/>
        <v>#DIV/0!</v>
      </c>
      <c r="EI128" s="11" t="b">
        <f t="shared" si="406"/>
        <v>1</v>
      </c>
      <c r="EJ128" s="11" t="b">
        <f t="shared" si="407"/>
        <v>0</v>
      </c>
      <c r="EK128" s="39" t="e">
        <f t="shared" si="408"/>
        <v>#DIV/0!</v>
      </c>
      <c r="EL128" s="39" t="e">
        <f t="shared" si="409"/>
        <v>#DIV/0!</v>
      </c>
      <c r="EM128" s="39" t="e">
        <f t="shared" si="410"/>
        <v>#DIV/0!</v>
      </c>
      <c r="EN128" s="39" t="e">
        <f t="shared" si="411"/>
        <v>#DIV/0!</v>
      </c>
      <c r="EO128" s="39" t="e">
        <f t="shared" si="412"/>
        <v>#DIV/0!</v>
      </c>
      <c r="EP128" s="39" t="e">
        <f t="shared" si="413"/>
        <v>#DIV/0!</v>
      </c>
      <c r="EQ128" s="39" t="e">
        <f t="shared" si="414"/>
        <v>#DIV/0!</v>
      </c>
      <c r="ER128" s="39" t="e">
        <f t="shared" si="415"/>
        <v>#DIV/0!</v>
      </c>
      <c r="ES128" s="58" t="str">
        <f t="shared" si="416"/>
        <v>(OH,F,Cl)-dominate amphibole</v>
      </c>
      <c r="ET128" s="58" t="e">
        <f t="shared" si="417"/>
        <v>#N/A</v>
      </c>
      <c r="EU128" s="56">
        <f t="shared" si="329"/>
        <v>0</v>
      </c>
      <c r="EV128" s="56">
        <f t="shared" si="330"/>
        <v>0</v>
      </c>
      <c r="EW128" s="56">
        <f t="shared" si="331"/>
        <v>0</v>
      </c>
      <c r="EX128" s="56">
        <f t="shared" si="332"/>
        <v>0</v>
      </c>
      <c r="EY128" s="56">
        <f t="shared" si="333"/>
        <v>0</v>
      </c>
      <c r="EZ128" s="56">
        <f t="shared" si="334"/>
        <v>0</v>
      </c>
      <c r="FA128" s="39">
        <f t="shared" si="335"/>
        <v>0</v>
      </c>
      <c r="FB128" s="39">
        <f t="shared" si="336"/>
        <v>0</v>
      </c>
      <c r="FC128" s="54">
        <f t="shared" si="337"/>
        <v>0</v>
      </c>
      <c r="FD128" s="54">
        <f t="shared" si="338"/>
        <v>0</v>
      </c>
      <c r="FE128" s="39">
        <f t="shared" si="339"/>
        <v>0</v>
      </c>
      <c r="FF128" s="54">
        <f t="shared" si="340"/>
        <v>0</v>
      </c>
      <c r="FG128" s="39">
        <f t="shared" si="341"/>
        <v>0</v>
      </c>
      <c r="FH128" s="39">
        <f t="shared" si="418"/>
        <v>0</v>
      </c>
      <c r="FI128" s="39">
        <f t="shared" si="419"/>
        <v>0</v>
      </c>
      <c r="FJ128" s="39">
        <f t="shared" si="420"/>
        <v>0</v>
      </c>
      <c r="FK128" s="39" t="e">
        <f t="shared" si="421"/>
        <v>#DIV/0!</v>
      </c>
      <c r="FL128" s="39" t="e">
        <f t="shared" si="422"/>
        <v>#DIV/0!</v>
      </c>
      <c r="FM128" s="39" t="e">
        <f t="shared" si="423"/>
        <v>#DIV/0!</v>
      </c>
      <c r="FN128" s="39">
        <f t="shared" si="424"/>
        <v>1</v>
      </c>
      <c r="FO128" s="39">
        <f t="shared" si="342"/>
        <v>0</v>
      </c>
      <c r="FP128" s="39">
        <f t="shared" si="343"/>
        <v>0</v>
      </c>
      <c r="FQ128" s="39">
        <f t="shared" si="344"/>
        <v>0</v>
      </c>
      <c r="FR128" s="39">
        <f t="shared" si="425"/>
        <v>0</v>
      </c>
      <c r="FS128" s="39">
        <f t="shared" si="426"/>
        <v>0</v>
      </c>
      <c r="FU128" s="39" t="e">
        <f t="shared" si="427"/>
        <v>#DIV/0!</v>
      </c>
      <c r="FV128" s="39" t="e">
        <f t="shared" si="428"/>
        <v>#DIV/0!</v>
      </c>
      <c r="FW128" s="39" t="e">
        <f t="shared" si="429"/>
        <v>#DIV/0!</v>
      </c>
      <c r="FY128" s="39" t="e">
        <f t="shared" si="430"/>
        <v>#DIV/0!</v>
      </c>
      <c r="FZ128" s="39" t="e">
        <f t="shared" si="431"/>
        <v>#DIV/0!</v>
      </c>
      <c r="GA128" s="39" t="e">
        <f t="shared" si="432"/>
        <v>#DIV/0!</v>
      </c>
      <c r="GB128" s="39" t="e">
        <f t="shared" si="433"/>
        <v>#DIV/0!</v>
      </c>
      <c r="GC128" s="39" t="e">
        <f t="shared" si="434"/>
        <v>#DIV/0!</v>
      </c>
      <c r="GD128" s="39" t="e">
        <f t="shared" si="435"/>
        <v>#DIV/0!</v>
      </c>
      <c r="GE128" s="39" t="e">
        <f t="shared" si="436"/>
        <v>#DIV/0!</v>
      </c>
      <c r="GF128" s="39" t="e">
        <f t="shared" si="437"/>
        <v>#DIV/0!</v>
      </c>
      <c r="GG128" s="39" t="e">
        <f t="shared" si="438"/>
        <v>#DIV/0!</v>
      </c>
      <c r="GH128" s="39" t="e">
        <f t="shared" si="439"/>
        <v>#DIV/0!</v>
      </c>
      <c r="GI128" s="39"/>
      <c r="GJ128" s="39" t="e">
        <f t="shared" si="440"/>
        <v>#DIV/0!</v>
      </c>
      <c r="GK128" s="39" t="e">
        <f t="shared" si="441"/>
        <v>#DIV/0!</v>
      </c>
      <c r="GL128" s="39" t="e">
        <f t="shared" si="442"/>
        <v>#DIV/0!</v>
      </c>
      <c r="GM128" s="39" t="e">
        <f t="shared" si="443"/>
        <v>#DIV/0!</v>
      </c>
      <c r="GN128" s="39" t="e">
        <f t="shared" si="444"/>
        <v>#DIV/0!</v>
      </c>
      <c r="GO128" s="57"/>
      <c r="GP128" s="57" t="e">
        <f t="shared" si="445"/>
        <v>#DIV/0!</v>
      </c>
      <c r="GQ128" s="59" t="e">
        <f t="shared" si="446"/>
        <v>#DIV/0!</v>
      </c>
      <c r="GR128" s="41" t="e">
        <f t="shared" si="447"/>
        <v>#DIV/0!</v>
      </c>
      <c r="GS128" s="57" t="e">
        <f t="shared" si="448"/>
        <v>#DIV/0!</v>
      </c>
      <c r="GT128" s="57" t="e">
        <f t="shared" si="449"/>
        <v>#DIV/0!</v>
      </c>
      <c r="GU128" s="57" t="e">
        <f t="shared" si="450"/>
        <v>#DIV/0!</v>
      </c>
      <c r="GV128" s="57"/>
      <c r="GW128" s="42" t="e">
        <f t="shared" si="451"/>
        <v>#DIV/0!</v>
      </c>
      <c r="GX128" s="42" t="e">
        <f t="shared" si="452"/>
        <v>#DIV/0!</v>
      </c>
      <c r="GY128" s="42" t="e">
        <f t="shared" si="453"/>
        <v>#DIV/0!</v>
      </c>
      <c r="GZ128" s="57"/>
      <c r="HA128" s="2" t="e">
        <f t="shared" si="454"/>
        <v>#DIV/0!</v>
      </c>
      <c r="HB128" s="2" t="e">
        <f t="shared" si="455"/>
        <v>#DIV/0!</v>
      </c>
      <c r="HC128" s="2" t="e">
        <f t="shared" si="456"/>
        <v>#DIV/0!</v>
      </c>
      <c r="HD128" s="2" t="e">
        <f t="shared" si="457"/>
        <v>#DIV/0!</v>
      </c>
      <c r="HE128" s="2" t="e">
        <f t="shared" si="458"/>
        <v>#DIV/0!</v>
      </c>
      <c r="HF128" s="2" t="e">
        <f t="shared" si="459"/>
        <v>#DIV/0!</v>
      </c>
      <c r="HG128" s="2" t="e">
        <f t="shared" si="460"/>
        <v>#DIV/0!</v>
      </c>
      <c r="HH128" s="2" t="e">
        <f t="shared" si="461"/>
        <v>#DIV/0!</v>
      </c>
      <c r="HI128" s="2" t="e">
        <f t="shared" si="462"/>
        <v>#DIV/0!</v>
      </c>
      <c r="HJ128" s="11" t="e">
        <f t="shared" si="463"/>
        <v>#DIV/0!</v>
      </c>
      <c r="HK128" s="60" t="e">
        <f t="shared" si="464"/>
        <v>#DIV/0!</v>
      </c>
      <c r="HL128" s="57"/>
      <c r="HM128" s="57" t="e">
        <f t="shared" si="465"/>
        <v>#DIV/0!</v>
      </c>
      <c r="HN128" s="57" t="e">
        <f t="shared" si="466"/>
        <v>#DIV/0!</v>
      </c>
      <c r="HO128" s="57" t="e">
        <f t="shared" si="467"/>
        <v>#DIV/0!</v>
      </c>
      <c r="HP128" s="57" t="e">
        <f t="shared" si="468"/>
        <v>#DIV/0!</v>
      </c>
      <c r="HQ128" s="57" t="e">
        <f t="shared" si="469"/>
        <v>#DIV/0!</v>
      </c>
      <c r="HR128" s="57"/>
      <c r="HS128" s="57" t="e">
        <f t="shared" si="470"/>
        <v>#DIV/0!</v>
      </c>
      <c r="HT128" s="57" t="e">
        <f t="shared" si="471"/>
        <v>#DIV/0!</v>
      </c>
      <c r="HU128" s="57" t="e">
        <f t="shared" si="472"/>
        <v>#DIV/0!</v>
      </c>
      <c r="HV128" s="57" t="e">
        <f t="shared" si="473"/>
        <v>#DIV/0!</v>
      </c>
      <c r="HW128" s="57" t="e">
        <f t="shared" si="474"/>
        <v>#DIV/0!</v>
      </c>
      <c r="HX128" s="57"/>
      <c r="HY128" s="57" t="e">
        <f t="shared" si="475"/>
        <v>#DIV/0!</v>
      </c>
      <c r="HZ128" s="57" t="e">
        <f t="shared" si="476"/>
        <v>#DIV/0!</v>
      </c>
      <c r="IA128" s="57"/>
      <c r="IB128" s="61">
        <f t="shared" si="477"/>
        <v>0</v>
      </c>
      <c r="IC128" s="57" t="str">
        <f t="shared" si="478"/>
        <v/>
      </c>
      <c r="ID128" s="42"/>
      <c r="IE128" s="2" t="str">
        <f t="shared" si="479"/>
        <v/>
      </c>
      <c r="IF128" s="60" t="e">
        <f t="shared" si="480"/>
        <v>#DIV/0!</v>
      </c>
      <c r="IG128" s="60" t="str">
        <f t="shared" si="481"/>
        <v/>
      </c>
      <c r="IH128" s="60" t="str">
        <f t="shared" si="482"/>
        <v>zinco-</v>
      </c>
      <c r="II128" s="60" t="str">
        <f t="shared" si="483"/>
        <v>mangano-</v>
      </c>
      <c r="IJ128" s="60" t="e">
        <f t="shared" si="484"/>
        <v>#DIV/0!</v>
      </c>
      <c r="IK128" s="60" t="e">
        <f t="shared" si="485"/>
        <v>#DIV/0!</v>
      </c>
      <c r="IL128" s="60" t="e">
        <f t="shared" si="486"/>
        <v>#DIV/0!</v>
      </c>
      <c r="IM128" s="60" t="e">
        <f t="shared" si="487"/>
        <v>#DIV/0!</v>
      </c>
      <c r="IN128" s="60" t="str">
        <f t="shared" si="488"/>
        <v/>
      </c>
      <c r="IO128" s="60" t="str">
        <f t="shared" si="489"/>
        <v/>
      </c>
      <c r="IP128" s="57"/>
      <c r="IQ128" s="57" t="str">
        <f t="shared" si="490"/>
        <v>ERROR!!</v>
      </c>
    </row>
    <row r="129" spans="24:251">
      <c r="X129" s="29">
        <f t="shared" si="346"/>
        <v>0</v>
      </c>
      <c r="Y129" s="29">
        <f t="shared" si="347"/>
        <v>0</v>
      </c>
      <c r="Z129" s="29" t="e">
        <f t="shared" si="348"/>
        <v>#DIV/0!</v>
      </c>
      <c r="AA129" s="29" t="e">
        <f t="shared" si="349"/>
        <v>#DIV/0!</v>
      </c>
      <c r="AB129" s="29" t="e">
        <f t="shared" si="350"/>
        <v>#DIV/0!</v>
      </c>
      <c r="AC129" s="29" t="e">
        <f t="shared" si="351"/>
        <v>#DIV/0!</v>
      </c>
      <c r="AF129" s="23">
        <v>60.084299999999999</v>
      </c>
      <c r="AG129" s="23">
        <v>79.878799999999998</v>
      </c>
      <c r="AH129" s="23">
        <v>101.96120000000001</v>
      </c>
      <c r="AI129" s="23">
        <v>151.99039999999999</v>
      </c>
      <c r="AJ129" s="23">
        <v>159.69</v>
      </c>
      <c r="AK129" s="23">
        <v>71.846400000000003</v>
      </c>
      <c r="AL129" s="23">
        <v>70.9375</v>
      </c>
      <c r="AM129" s="23">
        <v>40.304400000000001</v>
      </c>
      <c r="AN129" s="23">
        <v>56.077399999999997</v>
      </c>
      <c r="AO129" s="23">
        <v>61.978999999999999</v>
      </c>
      <c r="AP129" s="23">
        <v>94.195999999999998</v>
      </c>
      <c r="AQ129" s="23">
        <v>18.998000000000001</v>
      </c>
      <c r="AR129" s="23">
        <v>35.450000000000003</v>
      </c>
      <c r="AS129" s="23">
        <v>29.88</v>
      </c>
      <c r="AT129" s="23">
        <v>74.691999999999993</v>
      </c>
      <c r="AU129" s="23">
        <v>81.39</v>
      </c>
      <c r="AX129" s="54">
        <f t="shared" si="352"/>
        <v>0</v>
      </c>
      <c r="AY129" s="54">
        <f t="shared" si="353"/>
        <v>0</v>
      </c>
      <c r="AZ129" s="54">
        <f t="shared" si="354"/>
        <v>0</v>
      </c>
      <c r="BA129" s="54">
        <f t="shared" si="355"/>
        <v>0</v>
      </c>
      <c r="BB129" s="54">
        <f t="shared" si="356"/>
        <v>0</v>
      </c>
      <c r="BC129" s="54">
        <f t="shared" si="357"/>
        <v>0</v>
      </c>
      <c r="BD129" s="54">
        <f t="shared" si="358"/>
        <v>0</v>
      </c>
      <c r="BE129" s="54">
        <f t="shared" si="359"/>
        <v>0</v>
      </c>
      <c r="BF129" s="54">
        <f t="shared" si="360"/>
        <v>0</v>
      </c>
      <c r="BG129" s="54">
        <f t="shared" si="361"/>
        <v>0</v>
      </c>
      <c r="BH129" s="54">
        <f t="shared" si="362"/>
        <v>0</v>
      </c>
      <c r="BI129" s="54">
        <f t="shared" si="363"/>
        <v>0</v>
      </c>
      <c r="BJ129" s="54">
        <f t="shared" si="364"/>
        <v>0</v>
      </c>
      <c r="BK129" s="54">
        <f t="shared" si="365"/>
        <v>0</v>
      </c>
      <c r="BL129" s="54">
        <f t="shared" si="366"/>
        <v>0</v>
      </c>
      <c r="BM129" s="42"/>
      <c r="BO129" s="54">
        <f>'Norm-coeff'!$C$2+$AX129*'Norm-coeff'!$D$2+$AY129*'Norm-coeff'!$E$2+$AZ129*'Norm-coeff'!$F$2+$BA129*'Norm-coeff'!$G$2+$BB129*'Norm-coeff'!$H$2+$BC129*'Norm-coeff'!$I$2+$BD129*'Norm-coeff'!$J$2+$BE129*'Norm-coeff'!$K$2+$BF129*'Norm-coeff'!$L$2+$BG129*'Norm-coeff'!$M$2+$BH129*'Norm-coeff'!$N$2+$BI129*'Norm-coeff'!$O$2</f>
        <v>5.4045421474420303</v>
      </c>
      <c r="BP129" s="54">
        <f>'Norm-coeff'!$C$3+$AX129*'Norm-coeff'!$D$3+$AY129*'Norm-coeff'!$E$3+$AZ129*'Norm-coeff'!$F$3+$BA129*'Norm-coeff'!$G$3+$BB129*'Norm-coeff'!$H$3+$BC129*'Norm-coeff'!$I$3+$BD129*'Norm-coeff'!$J$3+$BE129*'Norm-coeff'!$K$3+$BF129*'Norm-coeff'!$L$3+$BG129*'Norm-coeff'!$M$3+$BH129*'Norm-coeff'!$N$3+$BI129*'Norm-coeff'!$O$3</f>
        <v>3.15319116612705</v>
      </c>
      <c r="BQ129" s="54">
        <f>'Norm-coeff'!$C$4+$AX129*'Norm-coeff'!$D$4+$AY129*'Norm-coeff'!$E$4+$AZ129*'Norm-coeff'!$F$4+$BA129*'Norm-coeff'!$G$4+$BB129*'Norm-coeff'!$H$4+$BC129*'Norm-coeff'!$I$4+$BD129*'Norm-coeff'!$J$4+$BE129*'Norm-coeff'!$K$4+$BF129*'Norm-coeff'!$L$4+$BG129*'Norm-coeff'!$M$4+$BH129*'Norm-coeff'!$N$4+$BI129*'Norm-coeff'!$O$4</f>
        <v>1.42115649462768</v>
      </c>
      <c r="BR129" s="54">
        <f>'Norm-coeff'!$C$5+$AX129*'Norm-coeff'!$D$5+$AY129*'Norm-coeff'!$E$5+$AZ129*'Norm-coeff'!$F$5+$BA129*'Norm-coeff'!$G$5+$BB129*'Norm-coeff'!$H$5+$BC129*'Norm-coeff'!$I$5+$BD129*'Norm-coeff'!$J$5+$BE129*'Norm-coeff'!$K$5+$BF129*'Norm-coeff'!$L$5+$BG129*'Norm-coeff'!$M$5+$BH129*'Norm-coeff'!$N$5+$BI129*'Norm-coeff'!$O$5</f>
        <v>1.0553329241296201</v>
      </c>
      <c r="BS129" s="54">
        <f>'Norm-coeff'!$C$6+$AX129*'Norm-coeff'!$D$6+$AY129*'Norm-coeff'!$E$6+$AZ129*'Norm-coeff'!$F$6+$BA129*'Norm-coeff'!$G$6+$BB129*'Norm-coeff'!$H$6+$BC129*'Norm-coeff'!$I$6+$BD129*'Norm-coeff'!$J$6+$BE129*'Norm-coeff'!$K$6+$BF129*'Norm-coeff'!$L$6+$BG129*'Norm-coeff'!$M$6+$BH129*'Norm-coeff'!$N$6+$BI129*'Norm-coeff'!$O$6</f>
        <v>-1.48700885495103E-2</v>
      </c>
      <c r="BT129" s="54">
        <f>'Norm-coeff'!$C$7+$AX129*'Norm-coeff'!$D$7+$AY129*'Norm-coeff'!$E$7+$AZ129*'Norm-coeff'!$F$7+$BA129*'Norm-coeff'!$G$7+$BB129*'Norm-coeff'!$H$7+$BC129*'Norm-coeff'!$I$7+$BD129*'Norm-coeff'!$J$7+$BE129*'Norm-coeff'!$K$7+$BF129*'Norm-coeff'!$L$7+$BG129*'Norm-coeff'!$M$7+$BH129*'Norm-coeff'!$N$7+$BI129*'Norm-coeff'!$O$7</f>
        <v>2.0907583608832998</v>
      </c>
      <c r="BU129" s="54">
        <f>'Norm-coeff'!$C$8+$AX129*'Norm-coeff'!$D$8+$AY129*'Norm-coeff'!$E$8+$AZ129*'Norm-coeff'!$F$8+$BA129*'Norm-coeff'!$G$8+$BB129*'Norm-coeff'!$H$8+$BC129*'Norm-coeff'!$I$8+$BD129*'Norm-coeff'!$J$8+$BE129*'Norm-coeff'!$K$8+$BF129*'Norm-coeff'!$L$8+$BG129*'Norm-coeff'!$M$8+$BH129*'Norm-coeff'!$N$8+$BI129*'Norm-coeff'!$O$8</f>
        <v>0.65894159836244504</v>
      </c>
      <c r="BV129" s="54">
        <f>'Norm-coeff'!$C$9+$AX129*'Norm-coeff'!$D$9+$AY129*'Norm-coeff'!$E$9+$AZ129*'Norm-coeff'!$F$9+$BA129*'Norm-coeff'!$G$9+$BB129*'Norm-coeff'!$H$9+$BC129*'Norm-coeff'!$I$9+$BD129*'Norm-coeff'!$J$9+$BE129*'Norm-coeff'!$K$9+$BF129*'Norm-coeff'!$L$9+$BG129*'Norm-coeff'!$M$9+$BH129*'Norm-coeff'!$N$9+$BI129*'Norm-coeff'!$O$9</f>
        <v>1.48961085014701</v>
      </c>
      <c r="BW129" s="54">
        <f>'Norm-coeff'!$C$10+$AX129*'Norm-coeff'!$D$10+$AY129*'Norm-coeff'!$E$10+$AZ129*'Norm-coeff'!$F$10+$BA129*'Norm-coeff'!$G$10+$BB129*'Norm-coeff'!$H$10+$BC129*'Norm-coeff'!$I$10+$BD129*'Norm-coeff'!$J$10+$BE129*'Norm-coeff'!$K$10+$BF129*'Norm-coeff'!$L$10+$BG129*'Norm-coeff'!$M$10+$BH129*'Norm-coeff'!$N$10+$BI129*'Norm-coeff'!$O$10</f>
        <v>1.42058735749591</v>
      </c>
      <c r="BX129" s="54">
        <f>'Norm-coeff'!$C$11+$AX129*'Norm-coeff'!$D$11+$AY129*'Norm-coeff'!$E$11+$AZ129*'Norm-coeff'!$F$11+$BA129*'Norm-coeff'!$G$11+$BB129*'Norm-coeff'!$H$11+$BC129*'Norm-coeff'!$I$11+$BD129*'Norm-coeff'!$J$11+$BE129*'Norm-coeff'!$K$11+$BF129*'Norm-coeff'!$L$11+$BG129*'Norm-coeff'!$M$11+$BH129*'Norm-coeff'!$N$11+$BI129*'Norm-coeff'!$O$11</f>
        <v>0.221233014421479</v>
      </c>
      <c r="BY129" s="54">
        <f>'Norm-coeff'!$C$12+$AX129*'Norm-coeff'!$D$12+$AY129*'Norm-coeff'!$E$12+$AZ129*'Norm-coeff'!$F$12+$BA129*'Norm-coeff'!$G$12+$BB129*'Norm-coeff'!$H$12+$BC129*'Norm-coeff'!$I$12+$BD129*'Norm-coeff'!$J$12+$BE129*'Norm-coeff'!$K$12+$BF129*'Norm-coeff'!$L$12+$BG129*'Norm-coeff'!$M$12+$BH129*'Norm-coeff'!$N$12+$BI129*'Norm-coeff'!$O$12</f>
        <v>0.283527502056037</v>
      </c>
      <c r="BZ129" s="54">
        <f>'Norm-coeff'!$C$13+$AX129*'Norm-coeff'!$D$13+$AY129*'Norm-coeff'!$E$13+$AZ129*'Norm-coeff'!$F$13+$BA129*'Norm-coeff'!$G$13+$BB129*'Norm-coeff'!$H$13+$BC129*'Norm-coeff'!$I$13+$BD129*'Norm-coeff'!$J$13+$BE129*'Norm-coeff'!$K$13+$BF129*'Norm-coeff'!$L$13+$BG129*'Norm-coeff'!$M$13+$BH129*'Norm-coeff'!$N$13+$BI129*'Norm-coeff'!$O$13</f>
        <v>-4.1864930554451202E-2</v>
      </c>
      <c r="CA129" s="54">
        <f>'Norm-coeff'!$C$14+$AX129*'Norm-coeff'!$D$14+$AY129*'Norm-coeff'!$E$14+$AZ129*'Norm-coeff'!$F$14+$BA129*'Norm-coeff'!$G$14+$BB129*'Norm-coeff'!$H$14+$BC129*'Norm-coeff'!$I$14+$BD129*'Norm-coeff'!$J$14+$BE129*'Norm-coeff'!$K$14+$BF129*'Norm-coeff'!$L$14+$BG129*'Norm-coeff'!$M$14+$BH129*'Norm-coeff'!$N$14+$BI129*'Norm-coeff'!$O$14</f>
        <v>4.2526983164477103</v>
      </c>
      <c r="CC129" s="54">
        <f t="shared" si="491"/>
        <v>0</v>
      </c>
      <c r="CG129" s="54">
        <f t="shared" si="367"/>
        <v>0</v>
      </c>
      <c r="CH129" s="54">
        <f t="shared" si="345"/>
        <v>0</v>
      </c>
      <c r="CI129" s="54">
        <f t="shared" si="368"/>
        <v>0</v>
      </c>
      <c r="CJ129" s="56">
        <f t="shared" si="369"/>
        <v>0</v>
      </c>
      <c r="CK129" s="54">
        <f t="shared" si="370"/>
        <v>0</v>
      </c>
      <c r="CL129" s="54">
        <f t="shared" si="371"/>
        <v>0</v>
      </c>
      <c r="CM129" s="54">
        <f t="shared" si="372"/>
        <v>0</v>
      </c>
      <c r="CN129" s="54">
        <f t="shared" si="373"/>
        <v>0</v>
      </c>
      <c r="CO129" s="54">
        <f t="shared" si="374"/>
        <v>0</v>
      </c>
      <c r="CP129" s="54">
        <f t="shared" si="375"/>
        <v>0</v>
      </c>
      <c r="CQ129" s="54">
        <f t="shared" si="376"/>
        <v>0</v>
      </c>
      <c r="CR129" s="54">
        <f t="shared" si="377"/>
        <v>0</v>
      </c>
      <c r="CS129" s="54">
        <f t="shared" si="378"/>
        <v>0</v>
      </c>
      <c r="CU129" s="54">
        <f t="shared" si="379"/>
        <v>0</v>
      </c>
      <c r="CV129" s="54">
        <f t="shared" si="380"/>
        <v>0</v>
      </c>
      <c r="CW129" s="54">
        <f t="shared" si="381"/>
        <v>0</v>
      </c>
      <c r="CX129" s="54">
        <f t="shared" si="382"/>
        <v>0</v>
      </c>
      <c r="CZ129" s="54">
        <f t="shared" si="383"/>
        <v>0</v>
      </c>
      <c r="DA129" s="54">
        <f t="shared" si="384"/>
        <v>0</v>
      </c>
      <c r="DB129" s="54">
        <f t="shared" si="385"/>
        <v>0</v>
      </c>
      <c r="DC129" s="54">
        <f t="shared" si="386"/>
        <v>0</v>
      </c>
      <c r="DD129" s="54">
        <f t="shared" si="387"/>
        <v>0</v>
      </c>
      <c r="DE129" s="54">
        <f t="shared" si="388"/>
        <v>0</v>
      </c>
      <c r="DF129" s="54">
        <f t="shared" si="389"/>
        <v>0</v>
      </c>
      <c r="DG129" s="54">
        <f t="shared" si="390"/>
        <v>2</v>
      </c>
      <c r="DH129" s="71">
        <f t="shared" si="391"/>
        <v>0</v>
      </c>
      <c r="DI129" s="71">
        <f t="shared" si="392"/>
        <v>0</v>
      </c>
      <c r="DJ129" s="54">
        <f t="shared" si="393"/>
        <v>0</v>
      </c>
      <c r="DK129" s="54">
        <f t="shared" si="394"/>
        <v>2</v>
      </c>
      <c r="DL129" s="4">
        <f t="shared" si="319"/>
        <v>0</v>
      </c>
      <c r="DM129" s="3">
        <f t="shared" si="395"/>
        <v>0</v>
      </c>
      <c r="DN129" s="3">
        <f t="shared" si="396"/>
        <v>0</v>
      </c>
      <c r="DO129" s="4" t="e">
        <f t="shared" si="397"/>
        <v>#DIV/0!</v>
      </c>
      <c r="DP129" s="57"/>
      <c r="DQ129" s="57"/>
      <c r="DR129" s="56">
        <f t="shared" si="320"/>
        <v>2</v>
      </c>
      <c r="DS129" s="56">
        <f t="shared" si="321"/>
        <v>0</v>
      </c>
      <c r="DT129" s="38">
        <f t="shared" si="322"/>
        <v>0</v>
      </c>
      <c r="DU129" s="38">
        <f t="shared" si="398"/>
        <v>2</v>
      </c>
      <c r="DV129" s="38">
        <f t="shared" si="323"/>
        <v>0</v>
      </c>
      <c r="DW129" s="39">
        <f t="shared" si="324"/>
        <v>0</v>
      </c>
      <c r="DX129" s="39">
        <f t="shared" si="325"/>
        <v>0</v>
      </c>
      <c r="DY129" s="39">
        <f t="shared" si="326"/>
        <v>0</v>
      </c>
      <c r="DZ129" s="39">
        <f t="shared" si="327"/>
        <v>0</v>
      </c>
      <c r="EA129" s="39">
        <f t="shared" si="328"/>
        <v>0</v>
      </c>
      <c r="EB129" s="37" t="e">
        <f t="shared" si="399"/>
        <v>#DIV/0!</v>
      </c>
      <c r="EC129" s="37" t="e">
        <f t="shared" si="400"/>
        <v>#DIV/0!</v>
      </c>
      <c r="ED129" s="37" t="e">
        <f t="shared" si="401"/>
        <v>#DIV/0!</v>
      </c>
      <c r="EE129" s="37" t="e">
        <f t="shared" si="402"/>
        <v>#DIV/0!</v>
      </c>
      <c r="EF129" s="39" t="e">
        <f t="shared" si="403"/>
        <v>#DIV/0!</v>
      </c>
      <c r="EG129" s="37" t="e">
        <f t="shared" si="404"/>
        <v>#DIV/0!</v>
      </c>
      <c r="EH129" s="37" t="e">
        <f t="shared" si="405"/>
        <v>#DIV/0!</v>
      </c>
      <c r="EI129" s="11" t="b">
        <f t="shared" si="406"/>
        <v>1</v>
      </c>
      <c r="EJ129" s="11" t="b">
        <f t="shared" si="407"/>
        <v>0</v>
      </c>
      <c r="EK129" s="39" t="e">
        <f t="shared" si="408"/>
        <v>#DIV/0!</v>
      </c>
      <c r="EL129" s="39" t="e">
        <f t="shared" si="409"/>
        <v>#DIV/0!</v>
      </c>
      <c r="EM129" s="39" t="e">
        <f t="shared" si="410"/>
        <v>#DIV/0!</v>
      </c>
      <c r="EN129" s="39" t="e">
        <f t="shared" si="411"/>
        <v>#DIV/0!</v>
      </c>
      <c r="EO129" s="39" t="e">
        <f t="shared" si="412"/>
        <v>#DIV/0!</v>
      </c>
      <c r="EP129" s="39" t="e">
        <f t="shared" si="413"/>
        <v>#DIV/0!</v>
      </c>
      <c r="EQ129" s="39" t="e">
        <f t="shared" si="414"/>
        <v>#DIV/0!</v>
      </c>
      <c r="ER129" s="39" t="e">
        <f t="shared" si="415"/>
        <v>#DIV/0!</v>
      </c>
      <c r="ES129" s="58" t="str">
        <f t="shared" si="416"/>
        <v>(OH,F,Cl)-dominate amphibole</v>
      </c>
      <c r="ET129" s="58" t="e">
        <f t="shared" si="417"/>
        <v>#N/A</v>
      </c>
      <c r="EU129" s="56">
        <f t="shared" si="329"/>
        <v>0</v>
      </c>
      <c r="EV129" s="56">
        <f t="shared" si="330"/>
        <v>0</v>
      </c>
      <c r="EW129" s="56">
        <f t="shared" si="331"/>
        <v>0</v>
      </c>
      <c r="EX129" s="56">
        <f t="shared" si="332"/>
        <v>0</v>
      </c>
      <c r="EY129" s="56">
        <f t="shared" si="333"/>
        <v>0</v>
      </c>
      <c r="EZ129" s="56">
        <f t="shared" si="334"/>
        <v>0</v>
      </c>
      <c r="FA129" s="39">
        <f t="shared" si="335"/>
        <v>0</v>
      </c>
      <c r="FB129" s="39">
        <f t="shared" si="336"/>
        <v>0</v>
      </c>
      <c r="FC129" s="54">
        <f t="shared" si="337"/>
        <v>0</v>
      </c>
      <c r="FD129" s="54">
        <f t="shared" si="338"/>
        <v>0</v>
      </c>
      <c r="FE129" s="39">
        <f t="shared" si="339"/>
        <v>0</v>
      </c>
      <c r="FF129" s="54">
        <f t="shared" si="340"/>
        <v>0</v>
      </c>
      <c r="FG129" s="39">
        <f t="shared" si="341"/>
        <v>0</v>
      </c>
      <c r="FH129" s="39">
        <f t="shared" si="418"/>
        <v>0</v>
      </c>
      <c r="FI129" s="39">
        <f t="shared" si="419"/>
        <v>0</v>
      </c>
      <c r="FJ129" s="39">
        <f t="shared" si="420"/>
        <v>0</v>
      </c>
      <c r="FK129" s="39" t="e">
        <f t="shared" si="421"/>
        <v>#DIV/0!</v>
      </c>
      <c r="FL129" s="39" t="e">
        <f t="shared" si="422"/>
        <v>#DIV/0!</v>
      </c>
      <c r="FM129" s="39" t="e">
        <f t="shared" si="423"/>
        <v>#DIV/0!</v>
      </c>
      <c r="FN129" s="39">
        <f t="shared" si="424"/>
        <v>1</v>
      </c>
      <c r="FO129" s="39">
        <f t="shared" si="342"/>
        <v>0</v>
      </c>
      <c r="FP129" s="39">
        <f t="shared" si="343"/>
        <v>0</v>
      </c>
      <c r="FQ129" s="39">
        <f t="shared" si="344"/>
        <v>0</v>
      </c>
      <c r="FR129" s="39">
        <f t="shared" si="425"/>
        <v>0</v>
      </c>
      <c r="FS129" s="39">
        <f t="shared" si="426"/>
        <v>0</v>
      </c>
      <c r="FU129" s="39" t="e">
        <f t="shared" si="427"/>
        <v>#DIV/0!</v>
      </c>
      <c r="FV129" s="39" t="e">
        <f t="shared" si="428"/>
        <v>#DIV/0!</v>
      </c>
      <c r="FW129" s="39" t="e">
        <f t="shared" si="429"/>
        <v>#DIV/0!</v>
      </c>
      <c r="FY129" s="39" t="e">
        <f t="shared" si="430"/>
        <v>#DIV/0!</v>
      </c>
      <c r="FZ129" s="39" t="e">
        <f t="shared" si="431"/>
        <v>#DIV/0!</v>
      </c>
      <c r="GA129" s="39" t="e">
        <f t="shared" si="432"/>
        <v>#DIV/0!</v>
      </c>
      <c r="GB129" s="39" t="e">
        <f t="shared" si="433"/>
        <v>#DIV/0!</v>
      </c>
      <c r="GC129" s="39" t="e">
        <f t="shared" si="434"/>
        <v>#DIV/0!</v>
      </c>
      <c r="GD129" s="39" t="e">
        <f t="shared" si="435"/>
        <v>#DIV/0!</v>
      </c>
      <c r="GE129" s="39" t="e">
        <f t="shared" si="436"/>
        <v>#DIV/0!</v>
      </c>
      <c r="GF129" s="39" t="e">
        <f t="shared" si="437"/>
        <v>#DIV/0!</v>
      </c>
      <c r="GG129" s="39" t="e">
        <f t="shared" si="438"/>
        <v>#DIV/0!</v>
      </c>
      <c r="GH129" s="39" t="e">
        <f t="shared" si="439"/>
        <v>#DIV/0!</v>
      </c>
      <c r="GI129" s="39"/>
      <c r="GJ129" s="39" t="e">
        <f t="shared" si="440"/>
        <v>#DIV/0!</v>
      </c>
      <c r="GK129" s="39" t="e">
        <f t="shared" si="441"/>
        <v>#DIV/0!</v>
      </c>
      <c r="GL129" s="39" t="e">
        <f t="shared" si="442"/>
        <v>#DIV/0!</v>
      </c>
      <c r="GM129" s="39" t="e">
        <f t="shared" si="443"/>
        <v>#DIV/0!</v>
      </c>
      <c r="GN129" s="39" t="e">
        <f t="shared" si="444"/>
        <v>#DIV/0!</v>
      </c>
      <c r="GO129" s="57"/>
      <c r="GP129" s="57" t="e">
        <f t="shared" si="445"/>
        <v>#DIV/0!</v>
      </c>
      <c r="GQ129" s="59" t="e">
        <f t="shared" si="446"/>
        <v>#DIV/0!</v>
      </c>
      <c r="GR129" s="41" t="e">
        <f t="shared" si="447"/>
        <v>#DIV/0!</v>
      </c>
      <c r="GS129" s="57" t="e">
        <f t="shared" si="448"/>
        <v>#DIV/0!</v>
      </c>
      <c r="GT129" s="57" t="e">
        <f t="shared" si="449"/>
        <v>#DIV/0!</v>
      </c>
      <c r="GU129" s="57" t="e">
        <f t="shared" si="450"/>
        <v>#DIV/0!</v>
      </c>
      <c r="GV129" s="57"/>
      <c r="GW129" s="42" t="e">
        <f t="shared" si="451"/>
        <v>#DIV/0!</v>
      </c>
      <c r="GX129" s="42" t="e">
        <f t="shared" si="452"/>
        <v>#DIV/0!</v>
      </c>
      <c r="GY129" s="42" t="e">
        <f t="shared" si="453"/>
        <v>#DIV/0!</v>
      </c>
      <c r="GZ129" s="57"/>
      <c r="HA129" s="2" t="e">
        <f t="shared" si="454"/>
        <v>#DIV/0!</v>
      </c>
      <c r="HB129" s="2" t="e">
        <f t="shared" si="455"/>
        <v>#DIV/0!</v>
      </c>
      <c r="HC129" s="2" t="e">
        <f t="shared" si="456"/>
        <v>#DIV/0!</v>
      </c>
      <c r="HD129" s="2" t="e">
        <f t="shared" si="457"/>
        <v>#DIV/0!</v>
      </c>
      <c r="HE129" s="2" t="e">
        <f t="shared" si="458"/>
        <v>#DIV/0!</v>
      </c>
      <c r="HF129" s="2" t="e">
        <f t="shared" si="459"/>
        <v>#DIV/0!</v>
      </c>
      <c r="HG129" s="2" t="e">
        <f t="shared" si="460"/>
        <v>#DIV/0!</v>
      </c>
      <c r="HH129" s="2" t="e">
        <f t="shared" si="461"/>
        <v>#DIV/0!</v>
      </c>
      <c r="HI129" s="2" t="e">
        <f t="shared" si="462"/>
        <v>#DIV/0!</v>
      </c>
      <c r="HJ129" s="11" t="e">
        <f t="shared" si="463"/>
        <v>#DIV/0!</v>
      </c>
      <c r="HK129" s="60" t="e">
        <f t="shared" si="464"/>
        <v>#DIV/0!</v>
      </c>
      <c r="HL129" s="57"/>
      <c r="HM129" s="57" t="e">
        <f t="shared" si="465"/>
        <v>#DIV/0!</v>
      </c>
      <c r="HN129" s="57" t="e">
        <f t="shared" si="466"/>
        <v>#DIV/0!</v>
      </c>
      <c r="HO129" s="57" t="e">
        <f t="shared" si="467"/>
        <v>#DIV/0!</v>
      </c>
      <c r="HP129" s="57" t="e">
        <f t="shared" si="468"/>
        <v>#DIV/0!</v>
      </c>
      <c r="HQ129" s="57" t="e">
        <f t="shared" si="469"/>
        <v>#DIV/0!</v>
      </c>
      <c r="HR129" s="57"/>
      <c r="HS129" s="57" t="e">
        <f t="shared" si="470"/>
        <v>#DIV/0!</v>
      </c>
      <c r="HT129" s="57" t="e">
        <f t="shared" si="471"/>
        <v>#DIV/0!</v>
      </c>
      <c r="HU129" s="57" t="e">
        <f t="shared" si="472"/>
        <v>#DIV/0!</v>
      </c>
      <c r="HV129" s="57" t="e">
        <f t="shared" si="473"/>
        <v>#DIV/0!</v>
      </c>
      <c r="HW129" s="57" t="e">
        <f t="shared" si="474"/>
        <v>#DIV/0!</v>
      </c>
      <c r="HX129" s="57"/>
      <c r="HY129" s="57" t="e">
        <f t="shared" si="475"/>
        <v>#DIV/0!</v>
      </c>
      <c r="HZ129" s="57" t="e">
        <f t="shared" si="476"/>
        <v>#DIV/0!</v>
      </c>
      <c r="IA129" s="57"/>
      <c r="IB129" s="61">
        <f t="shared" si="477"/>
        <v>0</v>
      </c>
      <c r="IC129" s="57" t="str">
        <f t="shared" si="478"/>
        <v/>
      </c>
      <c r="ID129" s="42"/>
      <c r="IE129" s="2" t="str">
        <f t="shared" si="479"/>
        <v/>
      </c>
      <c r="IF129" s="60" t="e">
        <f t="shared" si="480"/>
        <v>#DIV/0!</v>
      </c>
      <c r="IG129" s="60" t="str">
        <f t="shared" si="481"/>
        <v/>
      </c>
      <c r="IH129" s="60" t="str">
        <f t="shared" si="482"/>
        <v>zinco-</v>
      </c>
      <c r="II129" s="60" t="str">
        <f t="shared" si="483"/>
        <v>mangano-</v>
      </c>
      <c r="IJ129" s="60" t="e">
        <f t="shared" si="484"/>
        <v>#DIV/0!</v>
      </c>
      <c r="IK129" s="60" t="e">
        <f t="shared" si="485"/>
        <v>#DIV/0!</v>
      </c>
      <c r="IL129" s="60" t="e">
        <f t="shared" si="486"/>
        <v>#DIV/0!</v>
      </c>
      <c r="IM129" s="60" t="e">
        <f t="shared" si="487"/>
        <v>#DIV/0!</v>
      </c>
      <c r="IN129" s="60" t="str">
        <f t="shared" si="488"/>
        <v/>
      </c>
      <c r="IO129" s="60" t="str">
        <f t="shared" si="489"/>
        <v/>
      </c>
      <c r="IP129" s="57"/>
      <c r="IQ129" s="57" t="str">
        <f t="shared" si="490"/>
        <v>ERROR!!</v>
      </c>
    </row>
    <row r="130" spans="24:251">
      <c r="X130" s="29">
        <f t="shared" si="346"/>
        <v>0</v>
      </c>
      <c r="Y130" s="29">
        <f t="shared" si="347"/>
        <v>0</v>
      </c>
      <c r="Z130" s="29" t="e">
        <f t="shared" si="348"/>
        <v>#DIV/0!</v>
      </c>
      <c r="AA130" s="29" t="e">
        <f t="shared" si="349"/>
        <v>#DIV/0!</v>
      </c>
      <c r="AB130" s="29" t="e">
        <f t="shared" si="350"/>
        <v>#DIV/0!</v>
      </c>
      <c r="AC130" s="29" t="e">
        <f t="shared" si="351"/>
        <v>#DIV/0!</v>
      </c>
      <c r="AF130" s="23">
        <v>60.084299999999999</v>
      </c>
      <c r="AG130" s="23">
        <v>79.878799999999998</v>
      </c>
      <c r="AH130" s="23">
        <v>101.96120000000001</v>
      </c>
      <c r="AI130" s="23">
        <v>151.99039999999999</v>
      </c>
      <c r="AJ130" s="23">
        <v>159.69</v>
      </c>
      <c r="AK130" s="23">
        <v>71.846400000000003</v>
      </c>
      <c r="AL130" s="23">
        <v>70.9375</v>
      </c>
      <c r="AM130" s="23">
        <v>40.304400000000001</v>
      </c>
      <c r="AN130" s="23">
        <v>56.077399999999997</v>
      </c>
      <c r="AO130" s="23">
        <v>61.978999999999999</v>
      </c>
      <c r="AP130" s="23">
        <v>94.195999999999998</v>
      </c>
      <c r="AQ130" s="23">
        <v>18.998000000000001</v>
      </c>
      <c r="AR130" s="23">
        <v>35.450000000000003</v>
      </c>
      <c r="AS130" s="23">
        <v>29.88</v>
      </c>
      <c r="AT130" s="23">
        <v>74.691999999999993</v>
      </c>
      <c r="AU130" s="23">
        <v>81.39</v>
      </c>
      <c r="AX130" s="54">
        <f t="shared" si="352"/>
        <v>0</v>
      </c>
      <c r="AY130" s="54">
        <f t="shared" si="353"/>
        <v>0</v>
      </c>
      <c r="AZ130" s="54">
        <f t="shared" si="354"/>
        <v>0</v>
      </c>
      <c r="BA130" s="54">
        <f t="shared" si="355"/>
        <v>0</v>
      </c>
      <c r="BB130" s="54">
        <f t="shared" si="356"/>
        <v>0</v>
      </c>
      <c r="BC130" s="54">
        <f t="shared" si="357"/>
        <v>0</v>
      </c>
      <c r="BD130" s="54">
        <f t="shared" si="358"/>
        <v>0</v>
      </c>
      <c r="BE130" s="54">
        <f t="shared" si="359"/>
        <v>0</v>
      </c>
      <c r="BF130" s="54">
        <f t="shared" si="360"/>
        <v>0</v>
      </c>
      <c r="BG130" s="54">
        <f t="shared" si="361"/>
        <v>0</v>
      </c>
      <c r="BH130" s="54">
        <f t="shared" si="362"/>
        <v>0</v>
      </c>
      <c r="BI130" s="54">
        <f t="shared" si="363"/>
        <v>0</v>
      </c>
      <c r="BJ130" s="54">
        <f t="shared" si="364"/>
        <v>0</v>
      </c>
      <c r="BK130" s="54">
        <f t="shared" si="365"/>
        <v>0</v>
      </c>
      <c r="BL130" s="54">
        <f t="shared" si="366"/>
        <v>0</v>
      </c>
      <c r="BM130" s="42"/>
      <c r="BO130" s="54">
        <f>'Norm-coeff'!$C$2+$AX130*'Norm-coeff'!$D$2+$AY130*'Norm-coeff'!$E$2+$AZ130*'Norm-coeff'!$F$2+$BA130*'Norm-coeff'!$G$2+$BB130*'Norm-coeff'!$H$2+$BC130*'Norm-coeff'!$I$2+$BD130*'Norm-coeff'!$J$2+$BE130*'Norm-coeff'!$K$2+$BF130*'Norm-coeff'!$L$2+$BG130*'Norm-coeff'!$M$2+$BH130*'Norm-coeff'!$N$2+$BI130*'Norm-coeff'!$O$2</f>
        <v>5.4045421474420303</v>
      </c>
      <c r="BP130" s="54">
        <f>'Norm-coeff'!$C$3+$AX130*'Norm-coeff'!$D$3+$AY130*'Norm-coeff'!$E$3+$AZ130*'Norm-coeff'!$F$3+$BA130*'Norm-coeff'!$G$3+$BB130*'Norm-coeff'!$H$3+$BC130*'Norm-coeff'!$I$3+$BD130*'Norm-coeff'!$J$3+$BE130*'Norm-coeff'!$K$3+$BF130*'Norm-coeff'!$L$3+$BG130*'Norm-coeff'!$M$3+$BH130*'Norm-coeff'!$N$3+$BI130*'Norm-coeff'!$O$3</f>
        <v>3.15319116612705</v>
      </c>
      <c r="BQ130" s="54">
        <f>'Norm-coeff'!$C$4+$AX130*'Norm-coeff'!$D$4+$AY130*'Norm-coeff'!$E$4+$AZ130*'Norm-coeff'!$F$4+$BA130*'Norm-coeff'!$G$4+$BB130*'Norm-coeff'!$H$4+$BC130*'Norm-coeff'!$I$4+$BD130*'Norm-coeff'!$J$4+$BE130*'Norm-coeff'!$K$4+$BF130*'Norm-coeff'!$L$4+$BG130*'Norm-coeff'!$M$4+$BH130*'Norm-coeff'!$N$4+$BI130*'Norm-coeff'!$O$4</f>
        <v>1.42115649462768</v>
      </c>
      <c r="BR130" s="54">
        <f>'Norm-coeff'!$C$5+$AX130*'Norm-coeff'!$D$5+$AY130*'Norm-coeff'!$E$5+$AZ130*'Norm-coeff'!$F$5+$BA130*'Norm-coeff'!$G$5+$BB130*'Norm-coeff'!$H$5+$BC130*'Norm-coeff'!$I$5+$BD130*'Norm-coeff'!$J$5+$BE130*'Norm-coeff'!$K$5+$BF130*'Norm-coeff'!$L$5+$BG130*'Norm-coeff'!$M$5+$BH130*'Norm-coeff'!$N$5+$BI130*'Norm-coeff'!$O$5</f>
        <v>1.0553329241296201</v>
      </c>
      <c r="BS130" s="54">
        <f>'Norm-coeff'!$C$6+$AX130*'Norm-coeff'!$D$6+$AY130*'Norm-coeff'!$E$6+$AZ130*'Norm-coeff'!$F$6+$BA130*'Norm-coeff'!$G$6+$BB130*'Norm-coeff'!$H$6+$BC130*'Norm-coeff'!$I$6+$BD130*'Norm-coeff'!$J$6+$BE130*'Norm-coeff'!$K$6+$BF130*'Norm-coeff'!$L$6+$BG130*'Norm-coeff'!$M$6+$BH130*'Norm-coeff'!$N$6+$BI130*'Norm-coeff'!$O$6</f>
        <v>-1.48700885495103E-2</v>
      </c>
      <c r="BT130" s="54">
        <f>'Norm-coeff'!$C$7+$AX130*'Norm-coeff'!$D$7+$AY130*'Norm-coeff'!$E$7+$AZ130*'Norm-coeff'!$F$7+$BA130*'Norm-coeff'!$G$7+$BB130*'Norm-coeff'!$H$7+$BC130*'Norm-coeff'!$I$7+$BD130*'Norm-coeff'!$J$7+$BE130*'Norm-coeff'!$K$7+$BF130*'Norm-coeff'!$L$7+$BG130*'Norm-coeff'!$M$7+$BH130*'Norm-coeff'!$N$7+$BI130*'Norm-coeff'!$O$7</f>
        <v>2.0907583608832998</v>
      </c>
      <c r="BU130" s="54">
        <f>'Norm-coeff'!$C$8+$AX130*'Norm-coeff'!$D$8+$AY130*'Norm-coeff'!$E$8+$AZ130*'Norm-coeff'!$F$8+$BA130*'Norm-coeff'!$G$8+$BB130*'Norm-coeff'!$H$8+$BC130*'Norm-coeff'!$I$8+$BD130*'Norm-coeff'!$J$8+$BE130*'Norm-coeff'!$K$8+$BF130*'Norm-coeff'!$L$8+$BG130*'Norm-coeff'!$M$8+$BH130*'Norm-coeff'!$N$8+$BI130*'Norm-coeff'!$O$8</f>
        <v>0.65894159836244504</v>
      </c>
      <c r="BV130" s="54">
        <f>'Norm-coeff'!$C$9+$AX130*'Norm-coeff'!$D$9+$AY130*'Norm-coeff'!$E$9+$AZ130*'Norm-coeff'!$F$9+$BA130*'Norm-coeff'!$G$9+$BB130*'Norm-coeff'!$H$9+$BC130*'Norm-coeff'!$I$9+$BD130*'Norm-coeff'!$J$9+$BE130*'Norm-coeff'!$K$9+$BF130*'Norm-coeff'!$L$9+$BG130*'Norm-coeff'!$M$9+$BH130*'Norm-coeff'!$N$9+$BI130*'Norm-coeff'!$O$9</f>
        <v>1.48961085014701</v>
      </c>
      <c r="BW130" s="54">
        <f>'Norm-coeff'!$C$10+$AX130*'Norm-coeff'!$D$10+$AY130*'Norm-coeff'!$E$10+$AZ130*'Norm-coeff'!$F$10+$BA130*'Norm-coeff'!$G$10+$BB130*'Norm-coeff'!$H$10+$BC130*'Norm-coeff'!$I$10+$BD130*'Norm-coeff'!$J$10+$BE130*'Norm-coeff'!$K$10+$BF130*'Norm-coeff'!$L$10+$BG130*'Norm-coeff'!$M$10+$BH130*'Norm-coeff'!$N$10+$BI130*'Norm-coeff'!$O$10</f>
        <v>1.42058735749591</v>
      </c>
      <c r="BX130" s="54">
        <f>'Norm-coeff'!$C$11+$AX130*'Norm-coeff'!$D$11+$AY130*'Norm-coeff'!$E$11+$AZ130*'Norm-coeff'!$F$11+$BA130*'Norm-coeff'!$G$11+$BB130*'Norm-coeff'!$H$11+$BC130*'Norm-coeff'!$I$11+$BD130*'Norm-coeff'!$J$11+$BE130*'Norm-coeff'!$K$11+$BF130*'Norm-coeff'!$L$11+$BG130*'Norm-coeff'!$M$11+$BH130*'Norm-coeff'!$N$11+$BI130*'Norm-coeff'!$O$11</f>
        <v>0.221233014421479</v>
      </c>
      <c r="BY130" s="54">
        <f>'Norm-coeff'!$C$12+$AX130*'Norm-coeff'!$D$12+$AY130*'Norm-coeff'!$E$12+$AZ130*'Norm-coeff'!$F$12+$BA130*'Norm-coeff'!$G$12+$BB130*'Norm-coeff'!$H$12+$BC130*'Norm-coeff'!$I$12+$BD130*'Norm-coeff'!$J$12+$BE130*'Norm-coeff'!$K$12+$BF130*'Norm-coeff'!$L$12+$BG130*'Norm-coeff'!$M$12+$BH130*'Norm-coeff'!$N$12+$BI130*'Norm-coeff'!$O$12</f>
        <v>0.283527502056037</v>
      </c>
      <c r="BZ130" s="54">
        <f>'Norm-coeff'!$C$13+$AX130*'Norm-coeff'!$D$13+$AY130*'Norm-coeff'!$E$13+$AZ130*'Norm-coeff'!$F$13+$BA130*'Norm-coeff'!$G$13+$BB130*'Norm-coeff'!$H$13+$BC130*'Norm-coeff'!$I$13+$BD130*'Norm-coeff'!$J$13+$BE130*'Norm-coeff'!$K$13+$BF130*'Norm-coeff'!$L$13+$BG130*'Norm-coeff'!$M$13+$BH130*'Norm-coeff'!$N$13+$BI130*'Norm-coeff'!$O$13</f>
        <v>-4.1864930554451202E-2</v>
      </c>
      <c r="CA130" s="54">
        <f>'Norm-coeff'!$C$14+$AX130*'Norm-coeff'!$D$14+$AY130*'Norm-coeff'!$E$14+$AZ130*'Norm-coeff'!$F$14+$BA130*'Norm-coeff'!$G$14+$BB130*'Norm-coeff'!$H$14+$BC130*'Norm-coeff'!$I$14+$BD130*'Norm-coeff'!$J$14+$BE130*'Norm-coeff'!$K$14+$BF130*'Norm-coeff'!$L$14+$BG130*'Norm-coeff'!$M$14+$BH130*'Norm-coeff'!$N$14+$BI130*'Norm-coeff'!$O$14</f>
        <v>4.2526983164477103</v>
      </c>
      <c r="CC130" s="54">
        <f t="shared" si="491"/>
        <v>0</v>
      </c>
      <c r="CG130" s="54">
        <f t="shared" si="367"/>
        <v>0</v>
      </c>
      <c r="CH130" s="54">
        <f t="shared" si="345"/>
        <v>0</v>
      </c>
      <c r="CI130" s="54">
        <f t="shared" si="368"/>
        <v>0</v>
      </c>
      <c r="CJ130" s="56">
        <f t="shared" si="369"/>
        <v>0</v>
      </c>
      <c r="CK130" s="54">
        <f t="shared" si="370"/>
        <v>0</v>
      </c>
      <c r="CL130" s="54">
        <f t="shared" si="371"/>
        <v>0</v>
      </c>
      <c r="CM130" s="54">
        <f t="shared" si="372"/>
        <v>0</v>
      </c>
      <c r="CN130" s="54">
        <f t="shared" si="373"/>
        <v>0</v>
      </c>
      <c r="CO130" s="54">
        <f t="shared" si="374"/>
        <v>0</v>
      </c>
      <c r="CP130" s="54">
        <f t="shared" si="375"/>
        <v>0</v>
      </c>
      <c r="CQ130" s="54">
        <f t="shared" si="376"/>
        <v>0</v>
      </c>
      <c r="CR130" s="54">
        <f t="shared" si="377"/>
        <v>0</v>
      </c>
      <c r="CS130" s="54">
        <f t="shared" si="378"/>
        <v>0</v>
      </c>
      <c r="CU130" s="54">
        <f t="shared" si="379"/>
        <v>0</v>
      </c>
      <c r="CV130" s="54">
        <f t="shared" si="380"/>
        <v>0</v>
      </c>
      <c r="CW130" s="54">
        <f t="shared" si="381"/>
        <v>0</v>
      </c>
      <c r="CX130" s="54">
        <f t="shared" si="382"/>
        <v>0</v>
      </c>
      <c r="CZ130" s="54">
        <f t="shared" si="383"/>
        <v>0</v>
      </c>
      <c r="DA130" s="54">
        <f t="shared" si="384"/>
        <v>0</v>
      </c>
      <c r="DB130" s="54">
        <f t="shared" si="385"/>
        <v>0</v>
      </c>
      <c r="DC130" s="54">
        <f t="shared" si="386"/>
        <v>0</v>
      </c>
      <c r="DD130" s="54">
        <f t="shared" si="387"/>
        <v>0</v>
      </c>
      <c r="DE130" s="54">
        <f t="shared" si="388"/>
        <v>0</v>
      </c>
      <c r="DF130" s="54">
        <f t="shared" si="389"/>
        <v>0</v>
      </c>
      <c r="DG130" s="54">
        <f t="shared" si="390"/>
        <v>2</v>
      </c>
      <c r="DH130" s="71">
        <f t="shared" si="391"/>
        <v>0</v>
      </c>
      <c r="DI130" s="71">
        <f t="shared" si="392"/>
        <v>0</v>
      </c>
      <c r="DJ130" s="54">
        <f t="shared" si="393"/>
        <v>0</v>
      </c>
      <c r="DK130" s="54">
        <f t="shared" si="394"/>
        <v>2</v>
      </c>
      <c r="DL130" s="4">
        <f t="shared" si="319"/>
        <v>0</v>
      </c>
      <c r="DM130" s="3">
        <f t="shared" si="395"/>
        <v>0</v>
      </c>
      <c r="DN130" s="3">
        <f t="shared" si="396"/>
        <v>0</v>
      </c>
      <c r="DO130" s="4" t="e">
        <f t="shared" si="397"/>
        <v>#DIV/0!</v>
      </c>
      <c r="DP130" s="57"/>
      <c r="DQ130" s="57"/>
      <c r="DR130" s="56">
        <f t="shared" si="320"/>
        <v>2</v>
      </c>
      <c r="DS130" s="56">
        <f t="shared" si="321"/>
        <v>0</v>
      </c>
      <c r="DT130" s="38">
        <f t="shared" si="322"/>
        <v>0</v>
      </c>
      <c r="DU130" s="38">
        <f t="shared" si="398"/>
        <v>2</v>
      </c>
      <c r="DV130" s="38">
        <f t="shared" si="323"/>
        <v>0</v>
      </c>
      <c r="DW130" s="39">
        <f t="shared" si="324"/>
        <v>0</v>
      </c>
      <c r="DX130" s="39">
        <f t="shared" si="325"/>
        <v>0</v>
      </c>
      <c r="DY130" s="39">
        <f t="shared" si="326"/>
        <v>0</v>
      </c>
      <c r="DZ130" s="39">
        <f t="shared" si="327"/>
        <v>0</v>
      </c>
      <c r="EA130" s="39">
        <f t="shared" si="328"/>
        <v>0</v>
      </c>
      <c r="EB130" s="37" t="e">
        <f t="shared" si="399"/>
        <v>#DIV/0!</v>
      </c>
      <c r="EC130" s="37" t="e">
        <f t="shared" si="400"/>
        <v>#DIV/0!</v>
      </c>
      <c r="ED130" s="37" t="e">
        <f t="shared" si="401"/>
        <v>#DIV/0!</v>
      </c>
      <c r="EE130" s="37" t="e">
        <f t="shared" si="402"/>
        <v>#DIV/0!</v>
      </c>
      <c r="EF130" s="39" t="e">
        <f t="shared" si="403"/>
        <v>#DIV/0!</v>
      </c>
      <c r="EG130" s="37" t="e">
        <f t="shared" si="404"/>
        <v>#DIV/0!</v>
      </c>
      <c r="EH130" s="37" t="e">
        <f t="shared" si="405"/>
        <v>#DIV/0!</v>
      </c>
      <c r="EI130" s="11" t="b">
        <f t="shared" si="406"/>
        <v>1</v>
      </c>
      <c r="EJ130" s="11" t="b">
        <f t="shared" si="407"/>
        <v>0</v>
      </c>
      <c r="EK130" s="39" t="e">
        <f t="shared" si="408"/>
        <v>#DIV/0!</v>
      </c>
      <c r="EL130" s="39" t="e">
        <f t="shared" si="409"/>
        <v>#DIV/0!</v>
      </c>
      <c r="EM130" s="39" t="e">
        <f t="shared" si="410"/>
        <v>#DIV/0!</v>
      </c>
      <c r="EN130" s="39" t="e">
        <f t="shared" si="411"/>
        <v>#DIV/0!</v>
      </c>
      <c r="EO130" s="39" t="e">
        <f t="shared" si="412"/>
        <v>#DIV/0!</v>
      </c>
      <c r="EP130" s="39" t="e">
        <f t="shared" si="413"/>
        <v>#DIV/0!</v>
      </c>
      <c r="EQ130" s="39" t="e">
        <f t="shared" si="414"/>
        <v>#DIV/0!</v>
      </c>
      <c r="ER130" s="39" t="e">
        <f t="shared" si="415"/>
        <v>#DIV/0!</v>
      </c>
      <c r="ES130" s="58" t="str">
        <f t="shared" si="416"/>
        <v>(OH,F,Cl)-dominate amphibole</v>
      </c>
      <c r="ET130" s="58" t="e">
        <f t="shared" si="417"/>
        <v>#N/A</v>
      </c>
      <c r="EU130" s="56">
        <f t="shared" si="329"/>
        <v>0</v>
      </c>
      <c r="EV130" s="56">
        <f t="shared" si="330"/>
        <v>0</v>
      </c>
      <c r="EW130" s="56">
        <f t="shared" si="331"/>
        <v>0</v>
      </c>
      <c r="EX130" s="56">
        <f t="shared" si="332"/>
        <v>0</v>
      </c>
      <c r="EY130" s="56">
        <f t="shared" si="333"/>
        <v>0</v>
      </c>
      <c r="EZ130" s="56">
        <f t="shared" si="334"/>
        <v>0</v>
      </c>
      <c r="FA130" s="39">
        <f t="shared" si="335"/>
        <v>0</v>
      </c>
      <c r="FB130" s="39">
        <f t="shared" si="336"/>
        <v>0</v>
      </c>
      <c r="FC130" s="54">
        <f t="shared" si="337"/>
        <v>0</v>
      </c>
      <c r="FD130" s="54">
        <f t="shared" si="338"/>
        <v>0</v>
      </c>
      <c r="FE130" s="39">
        <f t="shared" si="339"/>
        <v>0</v>
      </c>
      <c r="FF130" s="54">
        <f t="shared" si="340"/>
        <v>0</v>
      </c>
      <c r="FG130" s="39">
        <f t="shared" si="341"/>
        <v>0</v>
      </c>
      <c r="FH130" s="39">
        <f t="shared" si="418"/>
        <v>0</v>
      </c>
      <c r="FI130" s="39">
        <f t="shared" si="419"/>
        <v>0</v>
      </c>
      <c r="FJ130" s="39">
        <f t="shared" si="420"/>
        <v>0</v>
      </c>
      <c r="FK130" s="39" t="e">
        <f t="shared" si="421"/>
        <v>#DIV/0!</v>
      </c>
      <c r="FL130" s="39" t="e">
        <f t="shared" si="422"/>
        <v>#DIV/0!</v>
      </c>
      <c r="FM130" s="39" t="e">
        <f t="shared" si="423"/>
        <v>#DIV/0!</v>
      </c>
      <c r="FN130" s="39">
        <f t="shared" si="424"/>
        <v>1</v>
      </c>
      <c r="FO130" s="39">
        <f t="shared" si="342"/>
        <v>0</v>
      </c>
      <c r="FP130" s="39">
        <f t="shared" si="343"/>
        <v>0</v>
      </c>
      <c r="FQ130" s="39">
        <f t="shared" si="344"/>
        <v>0</v>
      </c>
      <c r="FR130" s="39">
        <f t="shared" si="425"/>
        <v>0</v>
      </c>
      <c r="FS130" s="39">
        <f t="shared" si="426"/>
        <v>0</v>
      </c>
      <c r="FU130" s="39" t="e">
        <f t="shared" si="427"/>
        <v>#DIV/0!</v>
      </c>
      <c r="FV130" s="39" t="e">
        <f t="shared" si="428"/>
        <v>#DIV/0!</v>
      </c>
      <c r="FW130" s="39" t="e">
        <f t="shared" si="429"/>
        <v>#DIV/0!</v>
      </c>
      <c r="FY130" s="39" t="e">
        <f t="shared" si="430"/>
        <v>#DIV/0!</v>
      </c>
      <c r="FZ130" s="39" t="e">
        <f t="shared" si="431"/>
        <v>#DIV/0!</v>
      </c>
      <c r="GA130" s="39" t="e">
        <f t="shared" si="432"/>
        <v>#DIV/0!</v>
      </c>
      <c r="GB130" s="39" t="e">
        <f t="shared" si="433"/>
        <v>#DIV/0!</v>
      </c>
      <c r="GC130" s="39" t="e">
        <f t="shared" si="434"/>
        <v>#DIV/0!</v>
      </c>
      <c r="GD130" s="39" t="e">
        <f t="shared" si="435"/>
        <v>#DIV/0!</v>
      </c>
      <c r="GE130" s="39" t="e">
        <f t="shared" si="436"/>
        <v>#DIV/0!</v>
      </c>
      <c r="GF130" s="39" t="e">
        <f t="shared" si="437"/>
        <v>#DIV/0!</v>
      </c>
      <c r="GG130" s="39" t="e">
        <f t="shared" si="438"/>
        <v>#DIV/0!</v>
      </c>
      <c r="GH130" s="39" t="e">
        <f t="shared" si="439"/>
        <v>#DIV/0!</v>
      </c>
      <c r="GI130" s="39"/>
      <c r="GJ130" s="39" t="e">
        <f t="shared" si="440"/>
        <v>#DIV/0!</v>
      </c>
      <c r="GK130" s="39" t="e">
        <f t="shared" si="441"/>
        <v>#DIV/0!</v>
      </c>
      <c r="GL130" s="39" t="e">
        <f t="shared" si="442"/>
        <v>#DIV/0!</v>
      </c>
      <c r="GM130" s="39" t="e">
        <f t="shared" si="443"/>
        <v>#DIV/0!</v>
      </c>
      <c r="GN130" s="39" t="e">
        <f t="shared" si="444"/>
        <v>#DIV/0!</v>
      </c>
      <c r="GO130" s="57"/>
      <c r="GP130" s="57" t="e">
        <f t="shared" si="445"/>
        <v>#DIV/0!</v>
      </c>
      <c r="GQ130" s="59" t="e">
        <f t="shared" si="446"/>
        <v>#DIV/0!</v>
      </c>
      <c r="GR130" s="41" t="e">
        <f t="shared" si="447"/>
        <v>#DIV/0!</v>
      </c>
      <c r="GS130" s="57" t="e">
        <f t="shared" si="448"/>
        <v>#DIV/0!</v>
      </c>
      <c r="GT130" s="57" t="e">
        <f t="shared" si="449"/>
        <v>#DIV/0!</v>
      </c>
      <c r="GU130" s="57" t="e">
        <f t="shared" si="450"/>
        <v>#DIV/0!</v>
      </c>
      <c r="GV130" s="57"/>
      <c r="GW130" s="42" t="e">
        <f t="shared" si="451"/>
        <v>#DIV/0!</v>
      </c>
      <c r="GX130" s="42" t="e">
        <f t="shared" si="452"/>
        <v>#DIV/0!</v>
      </c>
      <c r="GY130" s="42" t="e">
        <f t="shared" si="453"/>
        <v>#DIV/0!</v>
      </c>
      <c r="GZ130" s="57"/>
      <c r="HA130" s="2" t="e">
        <f t="shared" si="454"/>
        <v>#DIV/0!</v>
      </c>
      <c r="HB130" s="2" t="e">
        <f t="shared" si="455"/>
        <v>#DIV/0!</v>
      </c>
      <c r="HC130" s="2" t="e">
        <f t="shared" si="456"/>
        <v>#DIV/0!</v>
      </c>
      <c r="HD130" s="2" t="e">
        <f t="shared" si="457"/>
        <v>#DIV/0!</v>
      </c>
      <c r="HE130" s="2" t="e">
        <f t="shared" si="458"/>
        <v>#DIV/0!</v>
      </c>
      <c r="HF130" s="2" t="e">
        <f t="shared" si="459"/>
        <v>#DIV/0!</v>
      </c>
      <c r="HG130" s="2" t="e">
        <f t="shared" si="460"/>
        <v>#DIV/0!</v>
      </c>
      <c r="HH130" s="2" t="e">
        <f t="shared" si="461"/>
        <v>#DIV/0!</v>
      </c>
      <c r="HI130" s="2" t="e">
        <f t="shared" si="462"/>
        <v>#DIV/0!</v>
      </c>
      <c r="HJ130" s="11" t="e">
        <f t="shared" si="463"/>
        <v>#DIV/0!</v>
      </c>
      <c r="HK130" s="60" t="e">
        <f t="shared" si="464"/>
        <v>#DIV/0!</v>
      </c>
      <c r="HL130" s="57"/>
      <c r="HM130" s="57" t="e">
        <f t="shared" si="465"/>
        <v>#DIV/0!</v>
      </c>
      <c r="HN130" s="57" t="e">
        <f t="shared" si="466"/>
        <v>#DIV/0!</v>
      </c>
      <c r="HO130" s="57" t="e">
        <f t="shared" si="467"/>
        <v>#DIV/0!</v>
      </c>
      <c r="HP130" s="57" t="e">
        <f t="shared" si="468"/>
        <v>#DIV/0!</v>
      </c>
      <c r="HQ130" s="57" t="e">
        <f t="shared" si="469"/>
        <v>#DIV/0!</v>
      </c>
      <c r="HR130" s="57"/>
      <c r="HS130" s="57" t="e">
        <f t="shared" si="470"/>
        <v>#DIV/0!</v>
      </c>
      <c r="HT130" s="57" t="e">
        <f t="shared" si="471"/>
        <v>#DIV/0!</v>
      </c>
      <c r="HU130" s="57" t="e">
        <f t="shared" si="472"/>
        <v>#DIV/0!</v>
      </c>
      <c r="HV130" s="57" t="e">
        <f t="shared" si="473"/>
        <v>#DIV/0!</v>
      </c>
      <c r="HW130" s="57" t="e">
        <f t="shared" si="474"/>
        <v>#DIV/0!</v>
      </c>
      <c r="HX130" s="57"/>
      <c r="HY130" s="57" t="e">
        <f t="shared" si="475"/>
        <v>#DIV/0!</v>
      </c>
      <c r="HZ130" s="57" t="e">
        <f t="shared" si="476"/>
        <v>#DIV/0!</v>
      </c>
      <c r="IA130" s="57"/>
      <c r="IB130" s="61">
        <f t="shared" si="477"/>
        <v>0</v>
      </c>
      <c r="IC130" s="57" t="str">
        <f t="shared" si="478"/>
        <v/>
      </c>
      <c r="ID130" s="42"/>
      <c r="IE130" s="2" t="str">
        <f t="shared" si="479"/>
        <v/>
      </c>
      <c r="IF130" s="60" t="e">
        <f t="shared" si="480"/>
        <v>#DIV/0!</v>
      </c>
      <c r="IG130" s="60" t="str">
        <f t="shared" si="481"/>
        <v/>
      </c>
      <c r="IH130" s="60" t="str">
        <f t="shared" si="482"/>
        <v>zinco-</v>
      </c>
      <c r="II130" s="60" t="str">
        <f t="shared" si="483"/>
        <v>mangano-</v>
      </c>
      <c r="IJ130" s="60" t="e">
        <f t="shared" si="484"/>
        <v>#DIV/0!</v>
      </c>
      <c r="IK130" s="60" t="e">
        <f t="shared" si="485"/>
        <v>#DIV/0!</v>
      </c>
      <c r="IL130" s="60" t="e">
        <f t="shared" si="486"/>
        <v>#DIV/0!</v>
      </c>
      <c r="IM130" s="60" t="e">
        <f t="shared" si="487"/>
        <v>#DIV/0!</v>
      </c>
      <c r="IN130" s="60" t="str">
        <f t="shared" si="488"/>
        <v/>
      </c>
      <c r="IO130" s="60" t="str">
        <f t="shared" si="489"/>
        <v/>
      </c>
      <c r="IP130" s="57"/>
      <c r="IQ130" s="57" t="str">
        <f t="shared" si="490"/>
        <v>ERROR!!</v>
      </c>
    </row>
    <row r="131" spans="24:251">
      <c r="X131" s="29">
        <f t="shared" si="346"/>
        <v>0</v>
      </c>
      <c r="Y131" s="29">
        <f t="shared" si="347"/>
        <v>0</v>
      </c>
      <c r="Z131" s="29" t="e">
        <f t="shared" si="348"/>
        <v>#DIV/0!</v>
      </c>
      <c r="AA131" s="29" t="e">
        <f t="shared" si="349"/>
        <v>#DIV/0!</v>
      </c>
      <c r="AB131" s="29" t="e">
        <f t="shared" si="350"/>
        <v>#DIV/0!</v>
      </c>
      <c r="AC131" s="29" t="e">
        <f t="shared" si="351"/>
        <v>#DIV/0!</v>
      </c>
      <c r="AF131" s="23">
        <v>60.084299999999999</v>
      </c>
      <c r="AG131" s="23">
        <v>79.878799999999998</v>
      </c>
      <c r="AH131" s="23">
        <v>101.96120000000001</v>
      </c>
      <c r="AI131" s="23">
        <v>151.99039999999999</v>
      </c>
      <c r="AJ131" s="23">
        <v>159.69</v>
      </c>
      <c r="AK131" s="23">
        <v>71.846400000000003</v>
      </c>
      <c r="AL131" s="23">
        <v>70.9375</v>
      </c>
      <c r="AM131" s="23">
        <v>40.304400000000001</v>
      </c>
      <c r="AN131" s="23">
        <v>56.077399999999997</v>
      </c>
      <c r="AO131" s="23">
        <v>61.978999999999999</v>
      </c>
      <c r="AP131" s="23">
        <v>94.195999999999998</v>
      </c>
      <c r="AQ131" s="23">
        <v>18.998000000000001</v>
      </c>
      <c r="AR131" s="23">
        <v>35.450000000000003</v>
      </c>
      <c r="AS131" s="23">
        <v>29.88</v>
      </c>
      <c r="AT131" s="23">
        <v>74.691999999999993</v>
      </c>
      <c r="AU131" s="23">
        <v>81.39</v>
      </c>
      <c r="AX131" s="54">
        <f t="shared" si="352"/>
        <v>0</v>
      </c>
      <c r="AY131" s="54">
        <f t="shared" si="353"/>
        <v>0</v>
      </c>
      <c r="AZ131" s="54">
        <f t="shared" si="354"/>
        <v>0</v>
      </c>
      <c r="BA131" s="54">
        <f t="shared" si="355"/>
        <v>0</v>
      </c>
      <c r="BB131" s="54">
        <f t="shared" si="356"/>
        <v>0</v>
      </c>
      <c r="BC131" s="54">
        <f t="shared" si="357"/>
        <v>0</v>
      </c>
      <c r="BD131" s="54">
        <f t="shared" si="358"/>
        <v>0</v>
      </c>
      <c r="BE131" s="54">
        <f t="shared" si="359"/>
        <v>0</v>
      </c>
      <c r="BF131" s="54">
        <f t="shared" si="360"/>
        <v>0</v>
      </c>
      <c r="BG131" s="54">
        <f t="shared" si="361"/>
        <v>0</v>
      </c>
      <c r="BH131" s="54">
        <f t="shared" si="362"/>
        <v>0</v>
      </c>
      <c r="BI131" s="54">
        <f t="shared" si="363"/>
        <v>0</v>
      </c>
      <c r="BJ131" s="54">
        <f t="shared" si="364"/>
        <v>0</v>
      </c>
      <c r="BK131" s="54">
        <f t="shared" si="365"/>
        <v>0</v>
      </c>
      <c r="BL131" s="54">
        <f t="shared" si="366"/>
        <v>0</v>
      </c>
      <c r="BM131" s="42"/>
      <c r="BO131" s="54">
        <f>'Norm-coeff'!$C$2+$AX131*'Norm-coeff'!$D$2+$AY131*'Norm-coeff'!$E$2+$AZ131*'Norm-coeff'!$F$2+$BA131*'Norm-coeff'!$G$2+$BB131*'Norm-coeff'!$H$2+$BC131*'Norm-coeff'!$I$2+$BD131*'Norm-coeff'!$J$2+$BE131*'Norm-coeff'!$K$2+$BF131*'Norm-coeff'!$L$2+$BG131*'Norm-coeff'!$M$2+$BH131*'Norm-coeff'!$N$2+$BI131*'Norm-coeff'!$O$2</f>
        <v>5.4045421474420303</v>
      </c>
      <c r="BP131" s="54">
        <f>'Norm-coeff'!$C$3+$AX131*'Norm-coeff'!$D$3+$AY131*'Norm-coeff'!$E$3+$AZ131*'Norm-coeff'!$F$3+$BA131*'Norm-coeff'!$G$3+$BB131*'Norm-coeff'!$H$3+$BC131*'Norm-coeff'!$I$3+$BD131*'Norm-coeff'!$J$3+$BE131*'Norm-coeff'!$K$3+$BF131*'Norm-coeff'!$L$3+$BG131*'Norm-coeff'!$M$3+$BH131*'Norm-coeff'!$N$3+$BI131*'Norm-coeff'!$O$3</f>
        <v>3.15319116612705</v>
      </c>
      <c r="BQ131" s="54">
        <f>'Norm-coeff'!$C$4+$AX131*'Norm-coeff'!$D$4+$AY131*'Norm-coeff'!$E$4+$AZ131*'Norm-coeff'!$F$4+$BA131*'Norm-coeff'!$G$4+$BB131*'Norm-coeff'!$H$4+$BC131*'Norm-coeff'!$I$4+$BD131*'Norm-coeff'!$J$4+$BE131*'Norm-coeff'!$K$4+$BF131*'Norm-coeff'!$L$4+$BG131*'Norm-coeff'!$M$4+$BH131*'Norm-coeff'!$N$4+$BI131*'Norm-coeff'!$O$4</f>
        <v>1.42115649462768</v>
      </c>
      <c r="BR131" s="54">
        <f>'Norm-coeff'!$C$5+$AX131*'Norm-coeff'!$D$5+$AY131*'Norm-coeff'!$E$5+$AZ131*'Norm-coeff'!$F$5+$BA131*'Norm-coeff'!$G$5+$BB131*'Norm-coeff'!$H$5+$BC131*'Norm-coeff'!$I$5+$BD131*'Norm-coeff'!$J$5+$BE131*'Norm-coeff'!$K$5+$BF131*'Norm-coeff'!$L$5+$BG131*'Norm-coeff'!$M$5+$BH131*'Norm-coeff'!$N$5+$BI131*'Norm-coeff'!$O$5</f>
        <v>1.0553329241296201</v>
      </c>
      <c r="BS131" s="54">
        <f>'Norm-coeff'!$C$6+$AX131*'Norm-coeff'!$D$6+$AY131*'Norm-coeff'!$E$6+$AZ131*'Norm-coeff'!$F$6+$BA131*'Norm-coeff'!$G$6+$BB131*'Norm-coeff'!$H$6+$BC131*'Norm-coeff'!$I$6+$BD131*'Norm-coeff'!$J$6+$BE131*'Norm-coeff'!$K$6+$BF131*'Norm-coeff'!$L$6+$BG131*'Norm-coeff'!$M$6+$BH131*'Norm-coeff'!$N$6+$BI131*'Norm-coeff'!$O$6</f>
        <v>-1.48700885495103E-2</v>
      </c>
      <c r="BT131" s="54">
        <f>'Norm-coeff'!$C$7+$AX131*'Norm-coeff'!$D$7+$AY131*'Norm-coeff'!$E$7+$AZ131*'Norm-coeff'!$F$7+$BA131*'Norm-coeff'!$G$7+$BB131*'Norm-coeff'!$H$7+$BC131*'Norm-coeff'!$I$7+$BD131*'Norm-coeff'!$J$7+$BE131*'Norm-coeff'!$K$7+$BF131*'Norm-coeff'!$L$7+$BG131*'Norm-coeff'!$M$7+$BH131*'Norm-coeff'!$N$7+$BI131*'Norm-coeff'!$O$7</f>
        <v>2.0907583608832998</v>
      </c>
      <c r="BU131" s="54">
        <f>'Norm-coeff'!$C$8+$AX131*'Norm-coeff'!$D$8+$AY131*'Norm-coeff'!$E$8+$AZ131*'Norm-coeff'!$F$8+$BA131*'Norm-coeff'!$G$8+$BB131*'Norm-coeff'!$H$8+$BC131*'Norm-coeff'!$I$8+$BD131*'Norm-coeff'!$J$8+$BE131*'Norm-coeff'!$K$8+$BF131*'Norm-coeff'!$L$8+$BG131*'Norm-coeff'!$M$8+$BH131*'Norm-coeff'!$N$8+$BI131*'Norm-coeff'!$O$8</f>
        <v>0.65894159836244504</v>
      </c>
      <c r="BV131" s="54">
        <f>'Norm-coeff'!$C$9+$AX131*'Norm-coeff'!$D$9+$AY131*'Norm-coeff'!$E$9+$AZ131*'Norm-coeff'!$F$9+$BA131*'Norm-coeff'!$G$9+$BB131*'Norm-coeff'!$H$9+$BC131*'Norm-coeff'!$I$9+$BD131*'Norm-coeff'!$J$9+$BE131*'Norm-coeff'!$K$9+$BF131*'Norm-coeff'!$L$9+$BG131*'Norm-coeff'!$M$9+$BH131*'Norm-coeff'!$N$9+$BI131*'Norm-coeff'!$O$9</f>
        <v>1.48961085014701</v>
      </c>
      <c r="BW131" s="54">
        <f>'Norm-coeff'!$C$10+$AX131*'Norm-coeff'!$D$10+$AY131*'Norm-coeff'!$E$10+$AZ131*'Norm-coeff'!$F$10+$BA131*'Norm-coeff'!$G$10+$BB131*'Norm-coeff'!$H$10+$BC131*'Norm-coeff'!$I$10+$BD131*'Norm-coeff'!$J$10+$BE131*'Norm-coeff'!$K$10+$BF131*'Norm-coeff'!$L$10+$BG131*'Norm-coeff'!$M$10+$BH131*'Norm-coeff'!$N$10+$BI131*'Norm-coeff'!$O$10</f>
        <v>1.42058735749591</v>
      </c>
      <c r="BX131" s="54">
        <f>'Norm-coeff'!$C$11+$AX131*'Norm-coeff'!$D$11+$AY131*'Norm-coeff'!$E$11+$AZ131*'Norm-coeff'!$F$11+$BA131*'Norm-coeff'!$G$11+$BB131*'Norm-coeff'!$H$11+$BC131*'Norm-coeff'!$I$11+$BD131*'Norm-coeff'!$J$11+$BE131*'Norm-coeff'!$K$11+$BF131*'Norm-coeff'!$L$11+$BG131*'Norm-coeff'!$M$11+$BH131*'Norm-coeff'!$N$11+$BI131*'Norm-coeff'!$O$11</f>
        <v>0.221233014421479</v>
      </c>
      <c r="BY131" s="54">
        <f>'Norm-coeff'!$C$12+$AX131*'Norm-coeff'!$D$12+$AY131*'Norm-coeff'!$E$12+$AZ131*'Norm-coeff'!$F$12+$BA131*'Norm-coeff'!$G$12+$BB131*'Norm-coeff'!$H$12+$BC131*'Norm-coeff'!$I$12+$BD131*'Norm-coeff'!$J$12+$BE131*'Norm-coeff'!$K$12+$BF131*'Norm-coeff'!$L$12+$BG131*'Norm-coeff'!$M$12+$BH131*'Norm-coeff'!$N$12+$BI131*'Norm-coeff'!$O$12</f>
        <v>0.283527502056037</v>
      </c>
      <c r="BZ131" s="54">
        <f>'Norm-coeff'!$C$13+$AX131*'Norm-coeff'!$D$13+$AY131*'Norm-coeff'!$E$13+$AZ131*'Norm-coeff'!$F$13+$BA131*'Norm-coeff'!$G$13+$BB131*'Norm-coeff'!$H$13+$BC131*'Norm-coeff'!$I$13+$BD131*'Norm-coeff'!$J$13+$BE131*'Norm-coeff'!$K$13+$BF131*'Norm-coeff'!$L$13+$BG131*'Norm-coeff'!$M$13+$BH131*'Norm-coeff'!$N$13+$BI131*'Norm-coeff'!$O$13</f>
        <v>-4.1864930554451202E-2</v>
      </c>
      <c r="CA131" s="54">
        <f>'Norm-coeff'!$C$14+$AX131*'Norm-coeff'!$D$14+$AY131*'Norm-coeff'!$E$14+$AZ131*'Norm-coeff'!$F$14+$BA131*'Norm-coeff'!$G$14+$BB131*'Norm-coeff'!$H$14+$BC131*'Norm-coeff'!$I$14+$BD131*'Norm-coeff'!$J$14+$BE131*'Norm-coeff'!$K$14+$BF131*'Norm-coeff'!$L$14+$BG131*'Norm-coeff'!$M$14+$BH131*'Norm-coeff'!$N$14+$BI131*'Norm-coeff'!$O$14</f>
        <v>4.2526983164477103</v>
      </c>
      <c r="CC131" s="54">
        <f t="shared" si="491"/>
        <v>0</v>
      </c>
      <c r="CG131" s="54">
        <f t="shared" si="367"/>
        <v>0</v>
      </c>
      <c r="CH131" s="54">
        <f t="shared" si="345"/>
        <v>0</v>
      </c>
      <c r="CI131" s="54">
        <f t="shared" si="368"/>
        <v>0</v>
      </c>
      <c r="CJ131" s="56">
        <f t="shared" si="369"/>
        <v>0</v>
      </c>
      <c r="CK131" s="54">
        <f t="shared" si="370"/>
        <v>0</v>
      </c>
      <c r="CL131" s="54">
        <f t="shared" si="371"/>
        <v>0</v>
      </c>
      <c r="CM131" s="54">
        <f t="shared" si="372"/>
        <v>0</v>
      </c>
      <c r="CN131" s="54">
        <f t="shared" si="373"/>
        <v>0</v>
      </c>
      <c r="CO131" s="54">
        <f t="shared" si="374"/>
        <v>0</v>
      </c>
      <c r="CP131" s="54">
        <f t="shared" si="375"/>
        <v>0</v>
      </c>
      <c r="CQ131" s="54">
        <f t="shared" si="376"/>
        <v>0</v>
      </c>
      <c r="CR131" s="54">
        <f t="shared" si="377"/>
        <v>0</v>
      </c>
      <c r="CS131" s="54">
        <f t="shared" si="378"/>
        <v>0</v>
      </c>
      <c r="CU131" s="54">
        <f t="shared" si="379"/>
        <v>0</v>
      </c>
      <c r="CV131" s="54">
        <f t="shared" si="380"/>
        <v>0</v>
      </c>
      <c r="CW131" s="54">
        <f t="shared" si="381"/>
        <v>0</v>
      </c>
      <c r="CX131" s="54">
        <f t="shared" si="382"/>
        <v>0</v>
      </c>
      <c r="CZ131" s="54">
        <f t="shared" si="383"/>
        <v>0</v>
      </c>
      <c r="DA131" s="54">
        <f t="shared" si="384"/>
        <v>0</v>
      </c>
      <c r="DB131" s="54">
        <f t="shared" si="385"/>
        <v>0</v>
      </c>
      <c r="DC131" s="54">
        <f t="shared" si="386"/>
        <v>0</v>
      </c>
      <c r="DD131" s="54">
        <f t="shared" si="387"/>
        <v>0</v>
      </c>
      <c r="DE131" s="54">
        <f t="shared" si="388"/>
        <v>0</v>
      </c>
      <c r="DF131" s="54">
        <f t="shared" si="389"/>
        <v>0</v>
      </c>
      <c r="DG131" s="54">
        <f t="shared" si="390"/>
        <v>2</v>
      </c>
      <c r="DH131" s="71">
        <f t="shared" si="391"/>
        <v>0</v>
      </c>
      <c r="DI131" s="71">
        <f t="shared" si="392"/>
        <v>0</v>
      </c>
      <c r="DJ131" s="54">
        <f t="shared" si="393"/>
        <v>0</v>
      </c>
      <c r="DK131" s="54">
        <f t="shared" si="394"/>
        <v>2</v>
      </c>
      <c r="DL131" s="4">
        <f t="shared" ref="DL131:DL194" si="492">DM131+DN131</f>
        <v>0</v>
      </c>
      <c r="DM131" s="3">
        <f t="shared" si="395"/>
        <v>0</v>
      </c>
      <c r="DN131" s="3">
        <f t="shared" si="396"/>
        <v>0</v>
      </c>
      <c r="DO131" s="4" t="e">
        <f t="shared" si="397"/>
        <v>#DIV/0!</v>
      </c>
      <c r="DP131" s="57"/>
      <c r="DQ131" s="57"/>
      <c r="DR131" s="56">
        <f t="shared" ref="DR131:DR194" si="493">DG131</f>
        <v>2</v>
      </c>
      <c r="DS131" s="56">
        <f t="shared" ref="DS131:DS194" si="494">DH131</f>
        <v>0</v>
      </c>
      <c r="DT131" s="38">
        <f t="shared" ref="DT131:DT194" si="495">DI131</f>
        <v>0</v>
      </c>
      <c r="DU131" s="38">
        <f t="shared" si="398"/>
        <v>2</v>
      </c>
      <c r="DV131" s="38">
        <f t="shared" ref="DV131:DV194" si="496">DJ131</f>
        <v>0</v>
      </c>
      <c r="DW131" s="39">
        <f t="shared" ref="DW131:DW194" si="497">CZ131</f>
        <v>0</v>
      </c>
      <c r="DX131" s="39">
        <f t="shared" ref="DX131:DX194" si="498">DA131</f>
        <v>0</v>
      </c>
      <c r="DY131" s="39">
        <f t="shared" ref="DY131:DY194" si="499">CY131</f>
        <v>0</v>
      </c>
      <c r="DZ131" s="39">
        <f t="shared" ref="DZ131:DZ194" si="500">CV131+CW131+CX131</f>
        <v>0</v>
      </c>
      <c r="EA131" s="39">
        <f t="shared" ref="EA131:EA194" si="501">SUM(CV131:DA131)</f>
        <v>0</v>
      </c>
      <c r="EB131" s="37" t="e">
        <f t="shared" si="399"/>
        <v>#DIV/0!</v>
      </c>
      <c r="EC131" s="37" t="e">
        <f t="shared" si="400"/>
        <v>#DIV/0!</v>
      </c>
      <c r="ED131" s="37" t="e">
        <f t="shared" si="401"/>
        <v>#DIV/0!</v>
      </c>
      <c r="EE131" s="37" t="e">
        <f t="shared" si="402"/>
        <v>#DIV/0!</v>
      </c>
      <c r="EF131" s="39" t="e">
        <f t="shared" si="403"/>
        <v>#DIV/0!</v>
      </c>
      <c r="EG131" s="37" t="e">
        <f t="shared" si="404"/>
        <v>#DIV/0!</v>
      </c>
      <c r="EH131" s="37" t="e">
        <f t="shared" si="405"/>
        <v>#DIV/0!</v>
      </c>
      <c r="EI131" s="11" t="b">
        <f t="shared" si="406"/>
        <v>1</v>
      </c>
      <c r="EJ131" s="11" t="b">
        <f t="shared" si="407"/>
        <v>0</v>
      </c>
      <c r="EK131" s="39" t="e">
        <f t="shared" si="408"/>
        <v>#DIV/0!</v>
      </c>
      <c r="EL131" s="39" t="e">
        <f t="shared" si="409"/>
        <v>#DIV/0!</v>
      </c>
      <c r="EM131" s="39" t="e">
        <f t="shared" si="410"/>
        <v>#DIV/0!</v>
      </c>
      <c r="EN131" s="39" t="e">
        <f t="shared" si="411"/>
        <v>#DIV/0!</v>
      </c>
      <c r="EO131" s="39" t="e">
        <f t="shared" si="412"/>
        <v>#DIV/0!</v>
      </c>
      <c r="EP131" s="39" t="e">
        <f t="shared" si="413"/>
        <v>#DIV/0!</v>
      </c>
      <c r="EQ131" s="39" t="e">
        <f t="shared" si="414"/>
        <v>#DIV/0!</v>
      </c>
      <c r="ER131" s="39" t="e">
        <f t="shared" si="415"/>
        <v>#DIV/0!</v>
      </c>
      <c r="ES131" s="58" t="str">
        <f t="shared" si="416"/>
        <v>(OH,F,Cl)-dominate amphibole</v>
      </c>
      <c r="ET131" s="58" t="e">
        <f t="shared" si="417"/>
        <v>#N/A</v>
      </c>
      <c r="EU131" s="56">
        <f t="shared" ref="EU131:EU194" si="502">CV131</f>
        <v>0</v>
      </c>
      <c r="EV131" s="56">
        <f t="shared" ref="EV131:EV194" si="503">CW131</f>
        <v>0</v>
      </c>
      <c r="EW131" s="56">
        <f t="shared" ref="EW131:EW194" si="504">CX131</f>
        <v>0</v>
      </c>
      <c r="EX131" s="56">
        <f t="shared" ref="EX131:EX194" si="505">CQ131</f>
        <v>0</v>
      </c>
      <c r="EY131" s="56">
        <f t="shared" ref="EY131:EY194" si="506">CS131</f>
        <v>0</v>
      </c>
      <c r="EZ131" s="56">
        <f t="shared" ref="EZ131:EZ194" si="507">CR131</f>
        <v>0</v>
      </c>
      <c r="FA131" s="39">
        <f t="shared" ref="FA131:FA194" si="508">CP131</f>
        <v>0</v>
      </c>
      <c r="FB131" s="39">
        <f t="shared" ref="FB131:FB194" si="509">CO131</f>
        <v>0</v>
      </c>
      <c r="FC131" s="54">
        <f t="shared" ref="FC131:FC194" si="510">CK131</f>
        <v>0</v>
      </c>
      <c r="FD131" s="54">
        <f t="shared" ref="FD131:FD194" si="511">CM131</f>
        <v>0</v>
      </c>
      <c r="FE131" s="39">
        <f t="shared" ref="FE131:FE194" si="512">CN131</f>
        <v>0</v>
      </c>
      <c r="FF131" s="54">
        <f t="shared" ref="FF131:FF194" si="513">CL131</f>
        <v>0</v>
      </c>
      <c r="FG131" s="39">
        <f t="shared" ref="FG131:FG194" si="514">CT131</f>
        <v>0</v>
      </c>
      <c r="FH131" s="39">
        <f t="shared" si="418"/>
        <v>0</v>
      </c>
      <c r="FI131" s="39">
        <f t="shared" si="419"/>
        <v>0</v>
      </c>
      <c r="FJ131" s="39">
        <f t="shared" si="420"/>
        <v>0</v>
      </c>
      <c r="FK131" s="39" t="e">
        <f t="shared" si="421"/>
        <v>#DIV/0!</v>
      </c>
      <c r="FL131" s="39" t="e">
        <f t="shared" si="422"/>
        <v>#DIV/0!</v>
      </c>
      <c r="FM131" s="39" t="e">
        <f t="shared" si="423"/>
        <v>#DIV/0!</v>
      </c>
      <c r="FN131" s="39">
        <f t="shared" si="424"/>
        <v>1</v>
      </c>
      <c r="FO131" s="39">
        <f t="shared" ref="FO131:FO194" si="515">DC131</f>
        <v>0</v>
      </c>
      <c r="FP131" s="39">
        <f t="shared" ref="FP131:FP194" si="516">DD131</f>
        <v>0</v>
      </c>
      <c r="FQ131" s="39">
        <f t="shared" ref="FQ131:FQ194" si="517">DE131</f>
        <v>0</v>
      </c>
      <c r="FR131" s="39">
        <f t="shared" si="425"/>
        <v>0</v>
      </c>
      <c r="FS131" s="39">
        <f t="shared" si="426"/>
        <v>0</v>
      </c>
      <c r="FU131" s="39" t="e">
        <f t="shared" si="427"/>
        <v>#DIV/0!</v>
      </c>
      <c r="FV131" s="39" t="e">
        <f t="shared" si="428"/>
        <v>#DIV/0!</v>
      </c>
      <c r="FW131" s="39" t="e">
        <f t="shared" si="429"/>
        <v>#DIV/0!</v>
      </c>
      <c r="FY131" s="39" t="e">
        <f t="shared" si="430"/>
        <v>#DIV/0!</v>
      </c>
      <c r="FZ131" s="39" t="e">
        <f t="shared" si="431"/>
        <v>#DIV/0!</v>
      </c>
      <c r="GA131" s="39" t="e">
        <f t="shared" si="432"/>
        <v>#DIV/0!</v>
      </c>
      <c r="GB131" s="39" t="e">
        <f t="shared" si="433"/>
        <v>#DIV/0!</v>
      </c>
      <c r="GC131" s="39" t="e">
        <f t="shared" si="434"/>
        <v>#DIV/0!</v>
      </c>
      <c r="GD131" s="39" t="e">
        <f t="shared" si="435"/>
        <v>#DIV/0!</v>
      </c>
      <c r="GE131" s="39" t="e">
        <f t="shared" si="436"/>
        <v>#DIV/0!</v>
      </c>
      <c r="GF131" s="39" t="e">
        <f t="shared" si="437"/>
        <v>#DIV/0!</v>
      </c>
      <c r="GG131" s="39" t="e">
        <f t="shared" si="438"/>
        <v>#DIV/0!</v>
      </c>
      <c r="GH131" s="39" t="e">
        <f t="shared" si="439"/>
        <v>#DIV/0!</v>
      </c>
      <c r="GI131" s="39"/>
      <c r="GJ131" s="39" t="e">
        <f t="shared" si="440"/>
        <v>#DIV/0!</v>
      </c>
      <c r="GK131" s="39" t="e">
        <f t="shared" si="441"/>
        <v>#DIV/0!</v>
      </c>
      <c r="GL131" s="39" t="e">
        <f t="shared" si="442"/>
        <v>#DIV/0!</v>
      </c>
      <c r="GM131" s="39" t="e">
        <f t="shared" si="443"/>
        <v>#DIV/0!</v>
      </c>
      <c r="GN131" s="39" t="e">
        <f t="shared" si="444"/>
        <v>#DIV/0!</v>
      </c>
      <c r="GO131" s="57"/>
      <c r="GP131" s="57" t="e">
        <f t="shared" si="445"/>
        <v>#DIV/0!</v>
      </c>
      <c r="GQ131" s="59" t="e">
        <f t="shared" si="446"/>
        <v>#DIV/0!</v>
      </c>
      <c r="GR131" s="41" t="e">
        <f t="shared" si="447"/>
        <v>#DIV/0!</v>
      </c>
      <c r="GS131" s="57" t="e">
        <f t="shared" si="448"/>
        <v>#DIV/0!</v>
      </c>
      <c r="GT131" s="57" t="e">
        <f t="shared" si="449"/>
        <v>#DIV/0!</v>
      </c>
      <c r="GU131" s="57" t="e">
        <f t="shared" si="450"/>
        <v>#DIV/0!</v>
      </c>
      <c r="GV131" s="57"/>
      <c r="GW131" s="42" t="e">
        <f t="shared" si="451"/>
        <v>#DIV/0!</v>
      </c>
      <c r="GX131" s="42" t="e">
        <f t="shared" si="452"/>
        <v>#DIV/0!</v>
      </c>
      <c r="GY131" s="42" t="e">
        <f t="shared" si="453"/>
        <v>#DIV/0!</v>
      </c>
      <c r="GZ131" s="57"/>
      <c r="HA131" s="2" t="e">
        <f t="shared" si="454"/>
        <v>#DIV/0!</v>
      </c>
      <c r="HB131" s="2" t="e">
        <f t="shared" si="455"/>
        <v>#DIV/0!</v>
      </c>
      <c r="HC131" s="2" t="e">
        <f t="shared" si="456"/>
        <v>#DIV/0!</v>
      </c>
      <c r="HD131" s="2" t="e">
        <f t="shared" si="457"/>
        <v>#DIV/0!</v>
      </c>
      <c r="HE131" s="2" t="e">
        <f t="shared" si="458"/>
        <v>#DIV/0!</v>
      </c>
      <c r="HF131" s="2" t="e">
        <f t="shared" si="459"/>
        <v>#DIV/0!</v>
      </c>
      <c r="HG131" s="2" t="e">
        <f t="shared" si="460"/>
        <v>#DIV/0!</v>
      </c>
      <c r="HH131" s="2" t="e">
        <f t="shared" si="461"/>
        <v>#DIV/0!</v>
      </c>
      <c r="HI131" s="2" t="e">
        <f t="shared" si="462"/>
        <v>#DIV/0!</v>
      </c>
      <c r="HJ131" s="11" t="e">
        <f t="shared" si="463"/>
        <v>#DIV/0!</v>
      </c>
      <c r="HK131" s="60" t="e">
        <f t="shared" si="464"/>
        <v>#DIV/0!</v>
      </c>
      <c r="HL131" s="57"/>
      <c r="HM131" s="57" t="e">
        <f t="shared" si="465"/>
        <v>#DIV/0!</v>
      </c>
      <c r="HN131" s="57" t="e">
        <f t="shared" si="466"/>
        <v>#DIV/0!</v>
      </c>
      <c r="HO131" s="57" t="e">
        <f t="shared" si="467"/>
        <v>#DIV/0!</v>
      </c>
      <c r="HP131" s="57" t="e">
        <f t="shared" si="468"/>
        <v>#DIV/0!</v>
      </c>
      <c r="HQ131" s="57" t="e">
        <f t="shared" si="469"/>
        <v>#DIV/0!</v>
      </c>
      <c r="HR131" s="57"/>
      <c r="HS131" s="57" t="e">
        <f t="shared" si="470"/>
        <v>#DIV/0!</v>
      </c>
      <c r="HT131" s="57" t="e">
        <f t="shared" si="471"/>
        <v>#DIV/0!</v>
      </c>
      <c r="HU131" s="57" t="e">
        <f t="shared" si="472"/>
        <v>#DIV/0!</v>
      </c>
      <c r="HV131" s="57" t="e">
        <f t="shared" si="473"/>
        <v>#DIV/0!</v>
      </c>
      <c r="HW131" s="57" t="e">
        <f t="shared" si="474"/>
        <v>#DIV/0!</v>
      </c>
      <c r="HX131" s="57"/>
      <c r="HY131" s="57" t="e">
        <f t="shared" si="475"/>
        <v>#DIV/0!</v>
      </c>
      <c r="HZ131" s="57" t="e">
        <f t="shared" si="476"/>
        <v>#DIV/0!</v>
      </c>
      <c r="IA131" s="57"/>
      <c r="IB131" s="61">
        <f t="shared" si="477"/>
        <v>0</v>
      </c>
      <c r="IC131" s="57" t="str">
        <f t="shared" si="478"/>
        <v/>
      </c>
      <c r="ID131" s="42"/>
      <c r="IE131" s="2" t="str">
        <f t="shared" si="479"/>
        <v/>
      </c>
      <c r="IF131" s="60" t="e">
        <f t="shared" si="480"/>
        <v>#DIV/0!</v>
      </c>
      <c r="IG131" s="60" t="str">
        <f t="shared" si="481"/>
        <v/>
      </c>
      <c r="IH131" s="60" t="str">
        <f t="shared" si="482"/>
        <v>zinco-</v>
      </c>
      <c r="II131" s="60" t="str">
        <f t="shared" si="483"/>
        <v>mangano-</v>
      </c>
      <c r="IJ131" s="60" t="e">
        <f t="shared" si="484"/>
        <v>#DIV/0!</v>
      </c>
      <c r="IK131" s="60" t="e">
        <f t="shared" si="485"/>
        <v>#DIV/0!</v>
      </c>
      <c r="IL131" s="60" t="e">
        <f t="shared" si="486"/>
        <v>#DIV/0!</v>
      </c>
      <c r="IM131" s="60" t="e">
        <f t="shared" si="487"/>
        <v>#DIV/0!</v>
      </c>
      <c r="IN131" s="60" t="str">
        <f t="shared" si="488"/>
        <v/>
      </c>
      <c r="IO131" s="60" t="str">
        <f t="shared" si="489"/>
        <v/>
      </c>
      <c r="IP131" s="57"/>
      <c r="IQ131" s="57" t="str">
        <f t="shared" si="490"/>
        <v>ERROR!!</v>
      </c>
    </row>
    <row r="132" spans="24:251">
      <c r="X132" s="29">
        <f t="shared" si="346"/>
        <v>0</v>
      </c>
      <c r="Y132" s="29">
        <f t="shared" si="347"/>
        <v>0</v>
      </c>
      <c r="Z132" s="29" t="e">
        <f t="shared" si="348"/>
        <v>#DIV/0!</v>
      </c>
      <c r="AA132" s="29" t="e">
        <f t="shared" si="349"/>
        <v>#DIV/0!</v>
      </c>
      <c r="AB132" s="29" t="e">
        <f t="shared" si="350"/>
        <v>#DIV/0!</v>
      </c>
      <c r="AC132" s="29" t="e">
        <f t="shared" si="351"/>
        <v>#DIV/0!</v>
      </c>
      <c r="AF132" s="23">
        <v>60.084299999999999</v>
      </c>
      <c r="AG132" s="23">
        <v>79.878799999999998</v>
      </c>
      <c r="AH132" s="23">
        <v>101.96120000000001</v>
      </c>
      <c r="AI132" s="23">
        <v>151.99039999999999</v>
      </c>
      <c r="AJ132" s="23">
        <v>159.69</v>
      </c>
      <c r="AK132" s="23">
        <v>71.846400000000003</v>
      </c>
      <c r="AL132" s="23">
        <v>70.9375</v>
      </c>
      <c r="AM132" s="23">
        <v>40.304400000000001</v>
      </c>
      <c r="AN132" s="23">
        <v>56.077399999999997</v>
      </c>
      <c r="AO132" s="23">
        <v>61.978999999999999</v>
      </c>
      <c r="AP132" s="23">
        <v>94.195999999999998</v>
      </c>
      <c r="AQ132" s="23">
        <v>18.998000000000001</v>
      </c>
      <c r="AR132" s="23">
        <v>35.450000000000003</v>
      </c>
      <c r="AS132" s="23">
        <v>29.88</v>
      </c>
      <c r="AT132" s="23">
        <v>74.691999999999993</v>
      </c>
      <c r="AU132" s="23">
        <v>81.39</v>
      </c>
      <c r="AX132" s="54">
        <f t="shared" si="352"/>
        <v>0</v>
      </c>
      <c r="AY132" s="54">
        <f t="shared" si="353"/>
        <v>0</v>
      </c>
      <c r="AZ132" s="54">
        <f t="shared" si="354"/>
        <v>0</v>
      </c>
      <c r="BA132" s="54">
        <f t="shared" si="355"/>
        <v>0</v>
      </c>
      <c r="BB132" s="54">
        <f t="shared" si="356"/>
        <v>0</v>
      </c>
      <c r="BC132" s="54">
        <f t="shared" si="357"/>
        <v>0</v>
      </c>
      <c r="BD132" s="54">
        <f t="shared" si="358"/>
        <v>0</v>
      </c>
      <c r="BE132" s="54">
        <f t="shared" si="359"/>
        <v>0</v>
      </c>
      <c r="BF132" s="54">
        <f t="shared" si="360"/>
        <v>0</v>
      </c>
      <c r="BG132" s="54">
        <f t="shared" si="361"/>
        <v>0</v>
      </c>
      <c r="BH132" s="54">
        <f t="shared" si="362"/>
        <v>0</v>
      </c>
      <c r="BI132" s="54">
        <f t="shared" si="363"/>
        <v>0</v>
      </c>
      <c r="BJ132" s="54">
        <f t="shared" si="364"/>
        <v>0</v>
      </c>
      <c r="BK132" s="54">
        <f t="shared" si="365"/>
        <v>0</v>
      </c>
      <c r="BL132" s="54">
        <f t="shared" si="366"/>
        <v>0</v>
      </c>
      <c r="BM132" s="42"/>
      <c r="BO132" s="54">
        <f>'Norm-coeff'!$C$2+$AX132*'Norm-coeff'!$D$2+$AY132*'Norm-coeff'!$E$2+$AZ132*'Norm-coeff'!$F$2+$BA132*'Norm-coeff'!$G$2+$BB132*'Norm-coeff'!$H$2+$BC132*'Norm-coeff'!$I$2+$BD132*'Norm-coeff'!$J$2+$BE132*'Norm-coeff'!$K$2+$BF132*'Norm-coeff'!$L$2+$BG132*'Norm-coeff'!$M$2+$BH132*'Norm-coeff'!$N$2+$BI132*'Norm-coeff'!$O$2</f>
        <v>5.4045421474420303</v>
      </c>
      <c r="BP132" s="54">
        <f>'Norm-coeff'!$C$3+$AX132*'Norm-coeff'!$D$3+$AY132*'Norm-coeff'!$E$3+$AZ132*'Norm-coeff'!$F$3+$BA132*'Norm-coeff'!$G$3+$BB132*'Norm-coeff'!$H$3+$BC132*'Norm-coeff'!$I$3+$BD132*'Norm-coeff'!$J$3+$BE132*'Norm-coeff'!$K$3+$BF132*'Norm-coeff'!$L$3+$BG132*'Norm-coeff'!$M$3+$BH132*'Norm-coeff'!$N$3+$BI132*'Norm-coeff'!$O$3</f>
        <v>3.15319116612705</v>
      </c>
      <c r="BQ132" s="54">
        <f>'Norm-coeff'!$C$4+$AX132*'Norm-coeff'!$D$4+$AY132*'Norm-coeff'!$E$4+$AZ132*'Norm-coeff'!$F$4+$BA132*'Norm-coeff'!$G$4+$BB132*'Norm-coeff'!$H$4+$BC132*'Norm-coeff'!$I$4+$BD132*'Norm-coeff'!$J$4+$BE132*'Norm-coeff'!$K$4+$BF132*'Norm-coeff'!$L$4+$BG132*'Norm-coeff'!$M$4+$BH132*'Norm-coeff'!$N$4+$BI132*'Norm-coeff'!$O$4</f>
        <v>1.42115649462768</v>
      </c>
      <c r="BR132" s="54">
        <f>'Norm-coeff'!$C$5+$AX132*'Norm-coeff'!$D$5+$AY132*'Norm-coeff'!$E$5+$AZ132*'Norm-coeff'!$F$5+$BA132*'Norm-coeff'!$G$5+$BB132*'Norm-coeff'!$H$5+$BC132*'Norm-coeff'!$I$5+$BD132*'Norm-coeff'!$J$5+$BE132*'Norm-coeff'!$K$5+$BF132*'Norm-coeff'!$L$5+$BG132*'Norm-coeff'!$M$5+$BH132*'Norm-coeff'!$N$5+$BI132*'Norm-coeff'!$O$5</f>
        <v>1.0553329241296201</v>
      </c>
      <c r="BS132" s="54">
        <f>'Norm-coeff'!$C$6+$AX132*'Norm-coeff'!$D$6+$AY132*'Norm-coeff'!$E$6+$AZ132*'Norm-coeff'!$F$6+$BA132*'Norm-coeff'!$G$6+$BB132*'Norm-coeff'!$H$6+$BC132*'Norm-coeff'!$I$6+$BD132*'Norm-coeff'!$J$6+$BE132*'Norm-coeff'!$K$6+$BF132*'Norm-coeff'!$L$6+$BG132*'Norm-coeff'!$M$6+$BH132*'Norm-coeff'!$N$6+$BI132*'Norm-coeff'!$O$6</f>
        <v>-1.48700885495103E-2</v>
      </c>
      <c r="BT132" s="54">
        <f>'Norm-coeff'!$C$7+$AX132*'Norm-coeff'!$D$7+$AY132*'Norm-coeff'!$E$7+$AZ132*'Norm-coeff'!$F$7+$BA132*'Norm-coeff'!$G$7+$BB132*'Norm-coeff'!$H$7+$BC132*'Norm-coeff'!$I$7+$BD132*'Norm-coeff'!$J$7+$BE132*'Norm-coeff'!$K$7+$BF132*'Norm-coeff'!$L$7+$BG132*'Norm-coeff'!$M$7+$BH132*'Norm-coeff'!$N$7+$BI132*'Norm-coeff'!$O$7</f>
        <v>2.0907583608832998</v>
      </c>
      <c r="BU132" s="54">
        <f>'Norm-coeff'!$C$8+$AX132*'Norm-coeff'!$D$8+$AY132*'Norm-coeff'!$E$8+$AZ132*'Norm-coeff'!$F$8+$BA132*'Norm-coeff'!$G$8+$BB132*'Norm-coeff'!$H$8+$BC132*'Norm-coeff'!$I$8+$BD132*'Norm-coeff'!$J$8+$BE132*'Norm-coeff'!$K$8+$BF132*'Norm-coeff'!$L$8+$BG132*'Norm-coeff'!$M$8+$BH132*'Norm-coeff'!$N$8+$BI132*'Norm-coeff'!$O$8</f>
        <v>0.65894159836244504</v>
      </c>
      <c r="BV132" s="54">
        <f>'Norm-coeff'!$C$9+$AX132*'Norm-coeff'!$D$9+$AY132*'Norm-coeff'!$E$9+$AZ132*'Norm-coeff'!$F$9+$BA132*'Norm-coeff'!$G$9+$BB132*'Norm-coeff'!$H$9+$BC132*'Norm-coeff'!$I$9+$BD132*'Norm-coeff'!$J$9+$BE132*'Norm-coeff'!$K$9+$BF132*'Norm-coeff'!$L$9+$BG132*'Norm-coeff'!$M$9+$BH132*'Norm-coeff'!$N$9+$BI132*'Norm-coeff'!$O$9</f>
        <v>1.48961085014701</v>
      </c>
      <c r="BW132" s="54">
        <f>'Norm-coeff'!$C$10+$AX132*'Norm-coeff'!$D$10+$AY132*'Norm-coeff'!$E$10+$AZ132*'Norm-coeff'!$F$10+$BA132*'Norm-coeff'!$G$10+$BB132*'Norm-coeff'!$H$10+$BC132*'Norm-coeff'!$I$10+$BD132*'Norm-coeff'!$J$10+$BE132*'Norm-coeff'!$K$10+$BF132*'Norm-coeff'!$L$10+$BG132*'Norm-coeff'!$M$10+$BH132*'Norm-coeff'!$N$10+$BI132*'Norm-coeff'!$O$10</f>
        <v>1.42058735749591</v>
      </c>
      <c r="BX132" s="54">
        <f>'Norm-coeff'!$C$11+$AX132*'Norm-coeff'!$D$11+$AY132*'Norm-coeff'!$E$11+$AZ132*'Norm-coeff'!$F$11+$BA132*'Norm-coeff'!$G$11+$BB132*'Norm-coeff'!$H$11+$BC132*'Norm-coeff'!$I$11+$BD132*'Norm-coeff'!$J$11+$BE132*'Norm-coeff'!$K$11+$BF132*'Norm-coeff'!$L$11+$BG132*'Norm-coeff'!$M$11+$BH132*'Norm-coeff'!$N$11+$BI132*'Norm-coeff'!$O$11</f>
        <v>0.221233014421479</v>
      </c>
      <c r="BY132" s="54">
        <f>'Norm-coeff'!$C$12+$AX132*'Norm-coeff'!$D$12+$AY132*'Norm-coeff'!$E$12+$AZ132*'Norm-coeff'!$F$12+$BA132*'Norm-coeff'!$G$12+$BB132*'Norm-coeff'!$H$12+$BC132*'Norm-coeff'!$I$12+$BD132*'Norm-coeff'!$J$12+$BE132*'Norm-coeff'!$K$12+$BF132*'Norm-coeff'!$L$12+$BG132*'Norm-coeff'!$M$12+$BH132*'Norm-coeff'!$N$12+$BI132*'Norm-coeff'!$O$12</f>
        <v>0.283527502056037</v>
      </c>
      <c r="BZ132" s="54">
        <f>'Norm-coeff'!$C$13+$AX132*'Norm-coeff'!$D$13+$AY132*'Norm-coeff'!$E$13+$AZ132*'Norm-coeff'!$F$13+$BA132*'Norm-coeff'!$G$13+$BB132*'Norm-coeff'!$H$13+$BC132*'Norm-coeff'!$I$13+$BD132*'Norm-coeff'!$J$13+$BE132*'Norm-coeff'!$K$13+$BF132*'Norm-coeff'!$L$13+$BG132*'Norm-coeff'!$M$13+$BH132*'Norm-coeff'!$N$13+$BI132*'Norm-coeff'!$O$13</f>
        <v>-4.1864930554451202E-2</v>
      </c>
      <c r="CA132" s="54">
        <f>'Norm-coeff'!$C$14+$AX132*'Norm-coeff'!$D$14+$AY132*'Norm-coeff'!$E$14+$AZ132*'Norm-coeff'!$F$14+$BA132*'Norm-coeff'!$G$14+$BB132*'Norm-coeff'!$H$14+$BC132*'Norm-coeff'!$I$14+$BD132*'Norm-coeff'!$J$14+$BE132*'Norm-coeff'!$K$14+$BF132*'Norm-coeff'!$L$14+$BG132*'Norm-coeff'!$M$14+$BH132*'Norm-coeff'!$N$14+$BI132*'Norm-coeff'!$O$14</f>
        <v>4.2526983164477103</v>
      </c>
      <c r="CC132" s="54">
        <f t="shared" si="491"/>
        <v>0</v>
      </c>
      <c r="CG132" s="54">
        <f t="shared" si="367"/>
        <v>0</v>
      </c>
      <c r="CH132" s="54">
        <f t="shared" ref="CH132:CH195" si="518">IF(OR(AZ132&lt;=0,BP132&lt;0),0,BP132)</f>
        <v>0</v>
      </c>
      <c r="CI132" s="54">
        <f t="shared" si="368"/>
        <v>0</v>
      </c>
      <c r="CJ132" s="56">
        <f t="shared" si="369"/>
        <v>0</v>
      </c>
      <c r="CK132" s="54">
        <f t="shared" si="370"/>
        <v>0</v>
      </c>
      <c r="CL132" s="54">
        <f t="shared" si="371"/>
        <v>0</v>
      </c>
      <c r="CM132" s="54">
        <f t="shared" si="372"/>
        <v>0</v>
      </c>
      <c r="CN132" s="54">
        <f t="shared" si="373"/>
        <v>0</v>
      </c>
      <c r="CO132" s="54">
        <f t="shared" si="374"/>
        <v>0</v>
      </c>
      <c r="CP132" s="54">
        <f t="shared" si="375"/>
        <v>0</v>
      </c>
      <c r="CQ132" s="54">
        <f t="shared" si="376"/>
        <v>0</v>
      </c>
      <c r="CR132" s="54">
        <f t="shared" si="377"/>
        <v>0</v>
      </c>
      <c r="CS132" s="54">
        <f t="shared" si="378"/>
        <v>0</v>
      </c>
      <c r="CU132" s="54">
        <f t="shared" si="379"/>
        <v>0</v>
      </c>
      <c r="CV132" s="54">
        <f t="shared" si="380"/>
        <v>0</v>
      </c>
      <c r="CW132" s="54">
        <f t="shared" si="381"/>
        <v>0</v>
      </c>
      <c r="CX132" s="54">
        <f t="shared" si="382"/>
        <v>0</v>
      </c>
      <c r="CZ132" s="54">
        <f t="shared" si="383"/>
        <v>0</v>
      </c>
      <c r="DA132" s="54">
        <f t="shared" si="384"/>
        <v>0</v>
      </c>
      <c r="DB132" s="54">
        <f t="shared" si="385"/>
        <v>0</v>
      </c>
      <c r="DC132" s="54">
        <f t="shared" si="386"/>
        <v>0</v>
      </c>
      <c r="DD132" s="54">
        <f t="shared" si="387"/>
        <v>0</v>
      </c>
      <c r="DE132" s="54">
        <f t="shared" si="388"/>
        <v>0</v>
      </c>
      <c r="DF132" s="54">
        <f t="shared" si="389"/>
        <v>0</v>
      </c>
      <c r="DG132" s="54">
        <f t="shared" si="390"/>
        <v>2</v>
      </c>
      <c r="DH132" s="71">
        <f t="shared" si="391"/>
        <v>0</v>
      </c>
      <c r="DI132" s="71">
        <f t="shared" si="392"/>
        <v>0</v>
      </c>
      <c r="DJ132" s="54">
        <f t="shared" si="393"/>
        <v>0</v>
      </c>
      <c r="DK132" s="54">
        <f t="shared" si="394"/>
        <v>2</v>
      </c>
      <c r="DL132" s="4">
        <f t="shared" si="492"/>
        <v>0</v>
      </c>
      <c r="DM132" s="3">
        <f t="shared" si="395"/>
        <v>0</v>
      </c>
      <c r="DN132" s="3">
        <f t="shared" si="396"/>
        <v>0</v>
      </c>
      <c r="DO132" s="4" t="e">
        <f t="shared" si="397"/>
        <v>#DIV/0!</v>
      </c>
      <c r="DP132" s="57"/>
      <c r="DQ132" s="57"/>
      <c r="DR132" s="56">
        <f t="shared" si="493"/>
        <v>2</v>
      </c>
      <c r="DS132" s="56">
        <f t="shared" si="494"/>
        <v>0</v>
      </c>
      <c r="DT132" s="38">
        <f t="shared" si="495"/>
        <v>0</v>
      </c>
      <c r="DU132" s="38">
        <f t="shared" si="398"/>
        <v>2</v>
      </c>
      <c r="DV132" s="38">
        <f t="shared" si="496"/>
        <v>0</v>
      </c>
      <c r="DW132" s="39">
        <f t="shared" si="497"/>
        <v>0</v>
      </c>
      <c r="DX132" s="39">
        <f t="shared" si="498"/>
        <v>0</v>
      </c>
      <c r="DY132" s="39">
        <f t="shared" si="499"/>
        <v>0</v>
      </c>
      <c r="DZ132" s="39">
        <f t="shared" si="500"/>
        <v>0</v>
      </c>
      <c r="EA132" s="39">
        <f t="shared" si="501"/>
        <v>0</v>
      </c>
      <c r="EB132" s="37" t="e">
        <f t="shared" si="399"/>
        <v>#DIV/0!</v>
      </c>
      <c r="EC132" s="37" t="e">
        <f t="shared" si="400"/>
        <v>#DIV/0!</v>
      </c>
      <c r="ED132" s="37" t="e">
        <f t="shared" si="401"/>
        <v>#DIV/0!</v>
      </c>
      <c r="EE132" s="37" t="e">
        <f t="shared" si="402"/>
        <v>#DIV/0!</v>
      </c>
      <c r="EF132" s="39" t="e">
        <f t="shared" si="403"/>
        <v>#DIV/0!</v>
      </c>
      <c r="EG132" s="37" t="e">
        <f t="shared" si="404"/>
        <v>#DIV/0!</v>
      </c>
      <c r="EH132" s="37" t="e">
        <f t="shared" si="405"/>
        <v>#DIV/0!</v>
      </c>
      <c r="EI132" s="11" t="b">
        <f t="shared" si="406"/>
        <v>1</v>
      </c>
      <c r="EJ132" s="11" t="b">
        <f t="shared" si="407"/>
        <v>0</v>
      </c>
      <c r="EK132" s="39" t="e">
        <f t="shared" si="408"/>
        <v>#DIV/0!</v>
      </c>
      <c r="EL132" s="39" t="e">
        <f t="shared" si="409"/>
        <v>#DIV/0!</v>
      </c>
      <c r="EM132" s="39" t="e">
        <f t="shared" si="410"/>
        <v>#DIV/0!</v>
      </c>
      <c r="EN132" s="39" t="e">
        <f t="shared" si="411"/>
        <v>#DIV/0!</v>
      </c>
      <c r="EO132" s="39" t="e">
        <f t="shared" si="412"/>
        <v>#DIV/0!</v>
      </c>
      <c r="EP132" s="39" t="e">
        <f t="shared" si="413"/>
        <v>#DIV/0!</v>
      </c>
      <c r="EQ132" s="39" t="e">
        <f t="shared" si="414"/>
        <v>#DIV/0!</v>
      </c>
      <c r="ER132" s="39" t="e">
        <f t="shared" si="415"/>
        <v>#DIV/0!</v>
      </c>
      <c r="ES132" s="58" t="str">
        <f t="shared" si="416"/>
        <v>(OH,F,Cl)-dominate amphibole</v>
      </c>
      <c r="ET132" s="58" t="e">
        <f t="shared" si="417"/>
        <v>#N/A</v>
      </c>
      <c r="EU132" s="56">
        <f t="shared" si="502"/>
        <v>0</v>
      </c>
      <c r="EV132" s="56">
        <f t="shared" si="503"/>
        <v>0</v>
      </c>
      <c r="EW132" s="56">
        <f t="shared" si="504"/>
        <v>0</v>
      </c>
      <c r="EX132" s="56">
        <f t="shared" si="505"/>
        <v>0</v>
      </c>
      <c r="EY132" s="56">
        <f t="shared" si="506"/>
        <v>0</v>
      </c>
      <c r="EZ132" s="56">
        <f t="shared" si="507"/>
        <v>0</v>
      </c>
      <c r="FA132" s="39">
        <f t="shared" si="508"/>
        <v>0</v>
      </c>
      <c r="FB132" s="39">
        <f t="shared" si="509"/>
        <v>0</v>
      </c>
      <c r="FC132" s="54">
        <f t="shared" si="510"/>
        <v>0</v>
      </c>
      <c r="FD132" s="54">
        <f t="shared" si="511"/>
        <v>0</v>
      </c>
      <c r="FE132" s="39">
        <f t="shared" si="512"/>
        <v>0</v>
      </c>
      <c r="FF132" s="54">
        <f t="shared" si="513"/>
        <v>0</v>
      </c>
      <c r="FG132" s="39">
        <f t="shared" si="514"/>
        <v>0</v>
      </c>
      <c r="FH132" s="39">
        <f t="shared" si="418"/>
        <v>0</v>
      </c>
      <c r="FI132" s="39">
        <f t="shared" si="419"/>
        <v>0</v>
      </c>
      <c r="FJ132" s="39">
        <f t="shared" si="420"/>
        <v>0</v>
      </c>
      <c r="FK132" s="39" t="e">
        <f t="shared" si="421"/>
        <v>#DIV/0!</v>
      </c>
      <c r="FL132" s="39" t="e">
        <f t="shared" si="422"/>
        <v>#DIV/0!</v>
      </c>
      <c r="FM132" s="39" t="e">
        <f t="shared" si="423"/>
        <v>#DIV/0!</v>
      </c>
      <c r="FN132" s="39">
        <f t="shared" si="424"/>
        <v>1</v>
      </c>
      <c r="FO132" s="39">
        <f t="shared" si="515"/>
        <v>0</v>
      </c>
      <c r="FP132" s="39">
        <f t="shared" si="516"/>
        <v>0</v>
      </c>
      <c r="FQ132" s="39">
        <f t="shared" si="517"/>
        <v>0</v>
      </c>
      <c r="FR132" s="39">
        <f t="shared" si="425"/>
        <v>0</v>
      </c>
      <c r="FS132" s="39">
        <f t="shared" si="426"/>
        <v>0</v>
      </c>
      <c r="FU132" s="39" t="e">
        <f t="shared" si="427"/>
        <v>#DIV/0!</v>
      </c>
      <c r="FV132" s="39" t="e">
        <f t="shared" si="428"/>
        <v>#DIV/0!</v>
      </c>
      <c r="FW132" s="39" t="e">
        <f t="shared" si="429"/>
        <v>#DIV/0!</v>
      </c>
      <c r="FY132" s="39" t="e">
        <f t="shared" si="430"/>
        <v>#DIV/0!</v>
      </c>
      <c r="FZ132" s="39" t="e">
        <f t="shared" si="431"/>
        <v>#DIV/0!</v>
      </c>
      <c r="GA132" s="39" t="e">
        <f t="shared" si="432"/>
        <v>#DIV/0!</v>
      </c>
      <c r="GB132" s="39" t="e">
        <f t="shared" si="433"/>
        <v>#DIV/0!</v>
      </c>
      <c r="GC132" s="39" t="e">
        <f t="shared" si="434"/>
        <v>#DIV/0!</v>
      </c>
      <c r="GD132" s="39" t="e">
        <f t="shared" si="435"/>
        <v>#DIV/0!</v>
      </c>
      <c r="GE132" s="39" t="e">
        <f t="shared" si="436"/>
        <v>#DIV/0!</v>
      </c>
      <c r="GF132" s="39" t="e">
        <f t="shared" si="437"/>
        <v>#DIV/0!</v>
      </c>
      <c r="GG132" s="39" t="e">
        <f t="shared" si="438"/>
        <v>#DIV/0!</v>
      </c>
      <c r="GH132" s="39" t="e">
        <f t="shared" si="439"/>
        <v>#DIV/0!</v>
      </c>
      <c r="GI132" s="39"/>
      <c r="GJ132" s="39" t="e">
        <f t="shared" si="440"/>
        <v>#DIV/0!</v>
      </c>
      <c r="GK132" s="39" t="e">
        <f t="shared" si="441"/>
        <v>#DIV/0!</v>
      </c>
      <c r="GL132" s="39" t="e">
        <f t="shared" si="442"/>
        <v>#DIV/0!</v>
      </c>
      <c r="GM132" s="39" t="e">
        <f t="shared" si="443"/>
        <v>#DIV/0!</v>
      </c>
      <c r="GN132" s="39" t="e">
        <f t="shared" si="444"/>
        <v>#DIV/0!</v>
      </c>
      <c r="GO132" s="57"/>
      <c r="GP132" s="57" t="e">
        <f t="shared" si="445"/>
        <v>#DIV/0!</v>
      </c>
      <c r="GQ132" s="59" t="e">
        <f t="shared" si="446"/>
        <v>#DIV/0!</v>
      </c>
      <c r="GR132" s="41" t="e">
        <f t="shared" si="447"/>
        <v>#DIV/0!</v>
      </c>
      <c r="GS132" s="57" t="e">
        <f t="shared" si="448"/>
        <v>#DIV/0!</v>
      </c>
      <c r="GT132" s="57" t="e">
        <f t="shared" si="449"/>
        <v>#DIV/0!</v>
      </c>
      <c r="GU132" s="57" t="e">
        <f t="shared" si="450"/>
        <v>#DIV/0!</v>
      </c>
      <c r="GV132" s="57"/>
      <c r="GW132" s="42" t="e">
        <f t="shared" si="451"/>
        <v>#DIV/0!</v>
      </c>
      <c r="GX132" s="42" t="e">
        <f t="shared" si="452"/>
        <v>#DIV/0!</v>
      </c>
      <c r="GY132" s="42" t="e">
        <f t="shared" si="453"/>
        <v>#DIV/0!</v>
      </c>
      <c r="GZ132" s="57"/>
      <c r="HA132" s="2" t="e">
        <f t="shared" si="454"/>
        <v>#DIV/0!</v>
      </c>
      <c r="HB132" s="2" t="e">
        <f t="shared" si="455"/>
        <v>#DIV/0!</v>
      </c>
      <c r="HC132" s="2" t="e">
        <f t="shared" si="456"/>
        <v>#DIV/0!</v>
      </c>
      <c r="HD132" s="2" t="e">
        <f t="shared" si="457"/>
        <v>#DIV/0!</v>
      </c>
      <c r="HE132" s="2" t="e">
        <f t="shared" si="458"/>
        <v>#DIV/0!</v>
      </c>
      <c r="HF132" s="2" t="e">
        <f t="shared" si="459"/>
        <v>#DIV/0!</v>
      </c>
      <c r="HG132" s="2" t="e">
        <f t="shared" si="460"/>
        <v>#DIV/0!</v>
      </c>
      <c r="HH132" s="2" t="e">
        <f t="shared" si="461"/>
        <v>#DIV/0!</v>
      </c>
      <c r="HI132" s="2" t="e">
        <f t="shared" si="462"/>
        <v>#DIV/0!</v>
      </c>
      <c r="HJ132" s="11" t="e">
        <f t="shared" si="463"/>
        <v>#DIV/0!</v>
      </c>
      <c r="HK132" s="60" t="e">
        <f t="shared" si="464"/>
        <v>#DIV/0!</v>
      </c>
      <c r="HL132" s="57"/>
      <c r="HM132" s="57" t="e">
        <f t="shared" si="465"/>
        <v>#DIV/0!</v>
      </c>
      <c r="HN132" s="57" t="e">
        <f t="shared" si="466"/>
        <v>#DIV/0!</v>
      </c>
      <c r="HO132" s="57" t="e">
        <f t="shared" si="467"/>
        <v>#DIV/0!</v>
      </c>
      <c r="HP132" s="57" t="e">
        <f t="shared" si="468"/>
        <v>#DIV/0!</v>
      </c>
      <c r="HQ132" s="57" t="e">
        <f t="shared" si="469"/>
        <v>#DIV/0!</v>
      </c>
      <c r="HR132" s="57"/>
      <c r="HS132" s="57" t="e">
        <f t="shared" si="470"/>
        <v>#DIV/0!</v>
      </c>
      <c r="HT132" s="57" t="e">
        <f t="shared" si="471"/>
        <v>#DIV/0!</v>
      </c>
      <c r="HU132" s="57" t="e">
        <f t="shared" si="472"/>
        <v>#DIV/0!</v>
      </c>
      <c r="HV132" s="57" t="e">
        <f t="shared" si="473"/>
        <v>#DIV/0!</v>
      </c>
      <c r="HW132" s="57" t="e">
        <f t="shared" si="474"/>
        <v>#DIV/0!</v>
      </c>
      <c r="HX132" s="57"/>
      <c r="HY132" s="57" t="e">
        <f t="shared" si="475"/>
        <v>#DIV/0!</v>
      </c>
      <c r="HZ132" s="57" t="e">
        <f t="shared" si="476"/>
        <v>#DIV/0!</v>
      </c>
      <c r="IA132" s="57"/>
      <c r="IB132" s="61">
        <f t="shared" si="477"/>
        <v>0</v>
      </c>
      <c r="IC132" s="57" t="str">
        <f t="shared" si="478"/>
        <v/>
      </c>
      <c r="ID132" s="42"/>
      <c r="IE132" s="2" t="str">
        <f t="shared" si="479"/>
        <v/>
      </c>
      <c r="IF132" s="60" t="e">
        <f t="shared" si="480"/>
        <v>#DIV/0!</v>
      </c>
      <c r="IG132" s="60" t="str">
        <f t="shared" si="481"/>
        <v/>
      </c>
      <c r="IH132" s="60" t="str">
        <f t="shared" si="482"/>
        <v>zinco-</v>
      </c>
      <c r="II132" s="60" t="str">
        <f t="shared" si="483"/>
        <v>mangano-</v>
      </c>
      <c r="IJ132" s="60" t="e">
        <f t="shared" si="484"/>
        <v>#DIV/0!</v>
      </c>
      <c r="IK132" s="60" t="e">
        <f t="shared" si="485"/>
        <v>#DIV/0!</v>
      </c>
      <c r="IL132" s="60" t="e">
        <f t="shared" si="486"/>
        <v>#DIV/0!</v>
      </c>
      <c r="IM132" s="60" t="e">
        <f t="shared" si="487"/>
        <v>#DIV/0!</v>
      </c>
      <c r="IN132" s="60" t="str">
        <f t="shared" si="488"/>
        <v/>
      </c>
      <c r="IO132" s="60" t="str">
        <f t="shared" si="489"/>
        <v/>
      </c>
      <c r="IP132" s="57"/>
      <c r="IQ132" s="57" t="str">
        <f t="shared" si="490"/>
        <v>ERROR!!</v>
      </c>
    </row>
    <row r="133" spans="24:251">
      <c r="X133" s="29">
        <f t="shared" si="346"/>
        <v>0</v>
      </c>
      <c r="Y133" s="29">
        <f t="shared" si="347"/>
        <v>0</v>
      </c>
      <c r="Z133" s="29" t="e">
        <f t="shared" si="348"/>
        <v>#DIV/0!</v>
      </c>
      <c r="AA133" s="29" t="e">
        <f t="shared" si="349"/>
        <v>#DIV/0!</v>
      </c>
      <c r="AB133" s="29" t="e">
        <f t="shared" si="350"/>
        <v>#DIV/0!</v>
      </c>
      <c r="AC133" s="29" t="e">
        <f t="shared" si="351"/>
        <v>#DIV/0!</v>
      </c>
      <c r="AF133" s="23">
        <v>60.084299999999999</v>
      </c>
      <c r="AG133" s="23">
        <v>79.878799999999998</v>
      </c>
      <c r="AH133" s="23">
        <v>101.96120000000001</v>
      </c>
      <c r="AI133" s="23">
        <v>151.99039999999999</v>
      </c>
      <c r="AJ133" s="23">
        <v>159.69</v>
      </c>
      <c r="AK133" s="23">
        <v>71.846400000000003</v>
      </c>
      <c r="AL133" s="23">
        <v>70.9375</v>
      </c>
      <c r="AM133" s="23">
        <v>40.304400000000001</v>
      </c>
      <c r="AN133" s="23">
        <v>56.077399999999997</v>
      </c>
      <c r="AO133" s="23">
        <v>61.978999999999999</v>
      </c>
      <c r="AP133" s="23">
        <v>94.195999999999998</v>
      </c>
      <c r="AQ133" s="23">
        <v>18.998000000000001</v>
      </c>
      <c r="AR133" s="23">
        <v>35.450000000000003</v>
      </c>
      <c r="AS133" s="23">
        <v>29.88</v>
      </c>
      <c r="AT133" s="23">
        <v>74.691999999999993</v>
      </c>
      <c r="AU133" s="23">
        <v>81.39</v>
      </c>
      <c r="AX133" s="54">
        <f t="shared" si="352"/>
        <v>0</v>
      </c>
      <c r="AY133" s="54">
        <f t="shared" si="353"/>
        <v>0</v>
      </c>
      <c r="AZ133" s="54">
        <f t="shared" si="354"/>
        <v>0</v>
      </c>
      <c r="BA133" s="54">
        <f t="shared" si="355"/>
        <v>0</v>
      </c>
      <c r="BB133" s="54">
        <f t="shared" si="356"/>
        <v>0</v>
      </c>
      <c r="BC133" s="54">
        <f t="shared" si="357"/>
        <v>0</v>
      </c>
      <c r="BD133" s="54">
        <f t="shared" si="358"/>
        <v>0</v>
      </c>
      <c r="BE133" s="54">
        <f t="shared" si="359"/>
        <v>0</v>
      </c>
      <c r="BF133" s="54">
        <f t="shared" si="360"/>
        <v>0</v>
      </c>
      <c r="BG133" s="54">
        <f t="shared" si="361"/>
        <v>0</v>
      </c>
      <c r="BH133" s="54">
        <f t="shared" si="362"/>
        <v>0</v>
      </c>
      <c r="BI133" s="54">
        <f t="shared" si="363"/>
        <v>0</v>
      </c>
      <c r="BJ133" s="54">
        <f t="shared" si="364"/>
        <v>0</v>
      </c>
      <c r="BK133" s="54">
        <f t="shared" si="365"/>
        <v>0</v>
      </c>
      <c r="BL133" s="54">
        <f t="shared" si="366"/>
        <v>0</v>
      </c>
      <c r="BM133" s="42"/>
      <c r="BO133" s="54">
        <f>'Norm-coeff'!$C$2+$AX133*'Norm-coeff'!$D$2+$AY133*'Norm-coeff'!$E$2+$AZ133*'Norm-coeff'!$F$2+$BA133*'Norm-coeff'!$G$2+$BB133*'Norm-coeff'!$H$2+$BC133*'Norm-coeff'!$I$2+$BD133*'Norm-coeff'!$J$2+$BE133*'Norm-coeff'!$K$2+$BF133*'Norm-coeff'!$L$2+$BG133*'Norm-coeff'!$M$2+$BH133*'Norm-coeff'!$N$2+$BI133*'Norm-coeff'!$O$2</f>
        <v>5.4045421474420303</v>
      </c>
      <c r="BP133" s="54">
        <f>'Norm-coeff'!$C$3+$AX133*'Norm-coeff'!$D$3+$AY133*'Norm-coeff'!$E$3+$AZ133*'Norm-coeff'!$F$3+$BA133*'Norm-coeff'!$G$3+$BB133*'Norm-coeff'!$H$3+$BC133*'Norm-coeff'!$I$3+$BD133*'Norm-coeff'!$J$3+$BE133*'Norm-coeff'!$K$3+$BF133*'Norm-coeff'!$L$3+$BG133*'Norm-coeff'!$M$3+$BH133*'Norm-coeff'!$N$3+$BI133*'Norm-coeff'!$O$3</f>
        <v>3.15319116612705</v>
      </c>
      <c r="BQ133" s="54">
        <f>'Norm-coeff'!$C$4+$AX133*'Norm-coeff'!$D$4+$AY133*'Norm-coeff'!$E$4+$AZ133*'Norm-coeff'!$F$4+$BA133*'Norm-coeff'!$G$4+$BB133*'Norm-coeff'!$H$4+$BC133*'Norm-coeff'!$I$4+$BD133*'Norm-coeff'!$J$4+$BE133*'Norm-coeff'!$K$4+$BF133*'Norm-coeff'!$L$4+$BG133*'Norm-coeff'!$M$4+$BH133*'Norm-coeff'!$N$4+$BI133*'Norm-coeff'!$O$4</f>
        <v>1.42115649462768</v>
      </c>
      <c r="BR133" s="54">
        <f>'Norm-coeff'!$C$5+$AX133*'Norm-coeff'!$D$5+$AY133*'Norm-coeff'!$E$5+$AZ133*'Norm-coeff'!$F$5+$BA133*'Norm-coeff'!$G$5+$BB133*'Norm-coeff'!$H$5+$BC133*'Norm-coeff'!$I$5+$BD133*'Norm-coeff'!$J$5+$BE133*'Norm-coeff'!$K$5+$BF133*'Norm-coeff'!$L$5+$BG133*'Norm-coeff'!$M$5+$BH133*'Norm-coeff'!$N$5+$BI133*'Norm-coeff'!$O$5</f>
        <v>1.0553329241296201</v>
      </c>
      <c r="BS133" s="54">
        <f>'Norm-coeff'!$C$6+$AX133*'Norm-coeff'!$D$6+$AY133*'Norm-coeff'!$E$6+$AZ133*'Norm-coeff'!$F$6+$BA133*'Norm-coeff'!$G$6+$BB133*'Norm-coeff'!$H$6+$BC133*'Norm-coeff'!$I$6+$BD133*'Norm-coeff'!$J$6+$BE133*'Norm-coeff'!$K$6+$BF133*'Norm-coeff'!$L$6+$BG133*'Norm-coeff'!$M$6+$BH133*'Norm-coeff'!$N$6+$BI133*'Norm-coeff'!$O$6</f>
        <v>-1.48700885495103E-2</v>
      </c>
      <c r="BT133" s="54">
        <f>'Norm-coeff'!$C$7+$AX133*'Norm-coeff'!$D$7+$AY133*'Norm-coeff'!$E$7+$AZ133*'Norm-coeff'!$F$7+$BA133*'Norm-coeff'!$G$7+$BB133*'Norm-coeff'!$H$7+$BC133*'Norm-coeff'!$I$7+$BD133*'Norm-coeff'!$J$7+$BE133*'Norm-coeff'!$K$7+$BF133*'Norm-coeff'!$L$7+$BG133*'Norm-coeff'!$M$7+$BH133*'Norm-coeff'!$N$7+$BI133*'Norm-coeff'!$O$7</f>
        <v>2.0907583608832998</v>
      </c>
      <c r="BU133" s="54">
        <f>'Norm-coeff'!$C$8+$AX133*'Norm-coeff'!$D$8+$AY133*'Norm-coeff'!$E$8+$AZ133*'Norm-coeff'!$F$8+$BA133*'Norm-coeff'!$G$8+$BB133*'Norm-coeff'!$H$8+$BC133*'Norm-coeff'!$I$8+$BD133*'Norm-coeff'!$J$8+$BE133*'Norm-coeff'!$K$8+$BF133*'Norm-coeff'!$L$8+$BG133*'Norm-coeff'!$M$8+$BH133*'Norm-coeff'!$N$8+$BI133*'Norm-coeff'!$O$8</f>
        <v>0.65894159836244504</v>
      </c>
      <c r="BV133" s="54">
        <f>'Norm-coeff'!$C$9+$AX133*'Norm-coeff'!$D$9+$AY133*'Norm-coeff'!$E$9+$AZ133*'Norm-coeff'!$F$9+$BA133*'Norm-coeff'!$G$9+$BB133*'Norm-coeff'!$H$9+$BC133*'Norm-coeff'!$I$9+$BD133*'Norm-coeff'!$J$9+$BE133*'Norm-coeff'!$K$9+$BF133*'Norm-coeff'!$L$9+$BG133*'Norm-coeff'!$M$9+$BH133*'Norm-coeff'!$N$9+$BI133*'Norm-coeff'!$O$9</f>
        <v>1.48961085014701</v>
      </c>
      <c r="BW133" s="54">
        <f>'Norm-coeff'!$C$10+$AX133*'Norm-coeff'!$D$10+$AY133*'Norm-coeff'!$E$10+$AZ133*'Norm-coeff'!$F$10+$BA133*'Norm-coeff'!$G$10+$BB133*'Norm-coeff'!$H$10+$BC133*'Norm-coeff'!$I$10+$BD133*'Norm-coeff'!$J$10+$BE133*'Norm-coeff'!$K$10+$BF133*'Norm-coeff'!$L$10+$BG133*'Norm-coeff'!$M$10+$BH133*'Norm-coeff'!$N$10+$BI133*'Norm-coeff'!$O$10</f>
        <v>1.42058735749591</v>
      </c>
      <c r="BX133" s="54">
        <f>'Norm-coeff'!$C$11+$AX133*'Norm-coeff'!$D$11+$AY133*'Norm-coeff'!$E$11+$AZ133*'Norm-coeff'!$F$11+$BA133*'Norm-coeff'!$G$11+$BB133*'Norm-coeff'!$H$11+$BC133*'Norm-coeff'!$I$11+$BD133*'Norm-coeff'!$J$11+$BE133*'Norm-coeff'!$K$11+$BF133*'Norm-coeff'!$L$11+$BG133*'Norm-coeff'!$M$11+$BH133*'Norm-coeff'!$N$11+$BI133*'Norm-coeff'!$O$11</f>
        <v>0.221233014421479</v>
      </c>
      <c r="BY133" s="54">
        <f>'Norm-coeff'!$C$12+$AX133*'Norm-coeff'!$D$12+$AY133*'Norm-coeff'!$E$12+$AZ133*'Norm-coeff'!$F$12+$BA133*'Norm-coeff'!$G$12+$BB133*'Norm-coeff'!$H$12+$BC133*'Norm-coeff'!$I$12+$BD133*'Norm-coeff'!$J$12+$BE133*'Norm-coeff'!$K$12+$BF133*'Norm-coeff'!$L$12+$BG133*'Norm-coeff'!$M$12+$BH133*'Norm-coeff'!$N$12+$BI133*'Norm-coeff'!$O$12</f>
        <v>0.283527502056037</v>
      </c>
      <c r="BZ133" s="54">
        <f>'Norm-coeff'!$C$13+$AX133*'Norm-coeff'!$D$13+$AY133*'Norm-coeff'!$E$13+$AZ133*'Norm-coeff'!$F$13+$BA133*'Norm-coeff'!$G$13+$BB133*'Norm-coeff'!$H$13+$BC133*'Norm-coeff'!$I$13+$BD133*'Norm-coeff'!$J$13+$BE133*'Norm-coeff'!$K$13+$BF133*'Norm-coeff'!$L$13+$BG133*'Norm-coeff'!$M$13+$BH133*'Norm-coeff'!$N$13+$BI133*'Norm-coeff'!$O$13</f>
        <v>-4.1864930554451202E-2</v>
      </c>
      <c r="CA133" s="54">
        <f>'Norm-coeff'!$C$14+$AX133*'Norm-coeff'!$D$14+$AY133*'Norm-coeff'!$E$14+$AZ133*'Norm-coeff'!$F$14+$BA133*'Norm-coeff'!$G$14+$BB133*'Norm-coeff'!$H$14+$BC133*'Norm-coeff'!$I$14+$BD133*'Norm-coeff'!$J$14+$BE133*'Norm-coeff'!$K$14+$BF133*'Norm-coeff'!$L$14+$BG133*'Norm-coeff'!$M$14+$BH133*'Norm-coeff'!$N$14+$BI133*'Norm-coeff'!$O$14</f>
        <v>4.2526983164477103</v>
      </c>
      <c r="CC133" s="54">
        <f t="shared" si="491"/>
        <v>0</v>
      </c>
      <c r="CG133" s="54">
        <f t="shared" si="367"/>
        <v>0</v>
      </c>
      <c r="CH133" s="54">
        <f t="shared" si="518"/>
        <v>0</v>
      </c>
      <c r="CI133" s="54">
        <f t="shared" si="368"/>
        <v>0</v>
      </c>
      <c r="CJ133" s="56">
        <f t="shared" si="369"/>
        <v>0</v>
      </c>
      <c r="CK133" s="54">
        <f t="shared" si="370"/>
        <v>0</v>
      </c>
      <c r="CL133" s="54">
        <f t="shared" si="371"/>
        <v>0</v>
      </c>
      <c r="CM133" s="54">
        <f t="shared" si="372"/>
        <v>0</v>
      </c>
      <c r="CN133" s="54">
        <f t="shared" si="373"/>
        <v>0</v>
      </c>
      <c r="CO133" s="54">
        <f t="shared" si="374"/>
        <v>0</v>
      </c>
      <c r="CP133" s="54">
        <f t="shared" si="375"/>
        <v>0</v>
      </c>
      <c r="CQ133" s="54">
        <f t="shared" si="376"/>
        <v>0</v>
      </c>
      <c r="CR133" s="54">
        <f t="shared" si="377"/>
        <v>0</v>
      </c>
      <c r="CS133" s="54">
        <f t="shared" si="378"/>
        <v>0</v>
      </c>
      <c r="CU133" s="54">
        <f t="shared" si="379"/>
        <v>0</v>
      </c>
      <c r="CV133" s="54">
        <f t="shared" si="380"/>
        <v>0</v>
      </c>
      <c r="CW133" s="54">
        <f t="shared" si="381"/>
        <v>0</v>
      </c>
      <c r="CX133" s="54">
        <f t="shared" si="382"/>
        <v>0</v>
      </c>
      <c r="CZ133" s="54">
        <f t="shared" si="383"/>
        <v>0</v>
      </c>
      <c r="DA133" s="54">
        <f t="shared" si="384"/>
        <v>0</v>
      </c>
      <c r="DB133" s="54">
        <f t="shared" si="385"/>
        <v>0</v>
      </c>
      <c r="DC133" s="54">
        <f t="shared" si="386"/>
        <v>0</v>
      </c>
      <c r="DD133" s="54">
        <f t="shared" si="387"/>
        <v>0</v>
      </c>
      <c r="DE133" s="54">
        <f t="shared" si="388"/>
        <v>0</v>
      </c>
      <c r="DF133" s="54">
        <f t="shared" si="389"/>
        <v>0</v>
      </c>
      <c r="DG133" s="54">
        <f t="shared" si="390"/>
        <v>2</v>
      </c>
      <c r="DH133" s="71">
        <f t="shared" si="391"/>
        <v>0</v>
      </c>
      <c r="DI133" s="71">
        <f t="shared" si="392"/>
        <v>0</v>
      </c>
      <c r="DJ133" s="54">
        <f t="shared" si="393"/>
        <v>0</v>
      </c>
      <c r="DK133" s="54">
        <f t="shared" si="394"/>
        <v>2</v>
      </c>
      <c r="DL133" s="4">
        <f t="shared" si="492"/>
        <v>0</v>
      </c>
      <c r="DM133" s="3">
        <f t="shared" si="395"/>
        <v>0</v>
      </c>
      <c r="DN133" s="3">
        <f t="shared" si="396"/>
        <v>0</v>
      </c>
      <c r="DO133" s="4" t="e">
        <f t="shared" si="397"/>
        <v>#DIV/0!</v>
      </c>
      <c r="DP133" s="57"/>
      <c r="DQ133" s="57"/>
      <c r="DR133" s="56">
        <f t="shared" si="493"/>
        <v>2</v>
      </c>
      <c r="DS133" s="56">
        <f t="shared" si="494"/>
        <v>0</v>
      </c>
      <c r="DT133" s="38">
        <f t="shared" si="495"/>
        <v>0</v>
      </c>
      <c r="DU133" s="38">
        <f t="shared" si="398"/>
        <v>2</v>
      </c>
      <c r="DV133" s="38">
        <f t="shared" si="496"/>
        <v>0</v>
      </c>
      <c r="DW133" s="39">
        <f t="shared" si="497"/>
        <v>0</v>
      </c>
      <c r="DX133" s="39">
        <f t="shared" si="498"/>
        <v>0</v>
      </c>
      <c r="DY133" s="39">
        <f t="shared" si="499"/>
        <v>0</v>
      </c>
      <c r="DZ133" s="39">
        <f t="shared" si="500"/>
        <v>0</v>
      </c>
      <c r="EA133" s="39">
        <f t="shared" si="501"/>
        <v>0</v>
      </c>
      <c r="EB133" s="37" t="e">
        <f t="shared" si="399"/>
        <v>#DIV/0!</v>
      </c>
      <c r="EC133" s="37" t="e">
        <f t="shared" si="400"/>
        <v>#DIV/0!</v>
      </c>
      <c r="ED133" s="37" t="e">
        <f t="shared" si="401"/>
        <v>#DIV/0!</v>
      </c>
      <c r="EE133" s="37" t="e">
        <f t="shared" si="402"/>
        <v>#DIV/0!</v>
      </c>
      <c r="EF133" s="39" t="e">
        <f t="shared" si="403"/>
        <v>#DIV/0!</v>
      </c>
      <c r="EG133" s="37" t="e">
        <f t="shared" si="404"/>
        <v>#DIV/0!</v>
      </c>
      <c r="EH133" s="37" t="e">
        <f t="shared" si="405"/>
        <v>#DIV/0!</v>
      </c>
      <c r="EI133" s="11" t="b">
        <f t="shared" si="406"/>
        <v>1</v>
      </c>
      <c r="EJ133" s="11" t="b">
        <f t="shared" si="407"/>
        <v>0</v>
      </c>
      <c r="EK133" s="39" t="e">
        <f t="shared" si="408"/>
        <v>#DIV/0!</v>
      </c>
      <c r="EL133" s="39" t="e">
        <f t="shared" si="409"/>
        <v>#DIV/0!</v>
      </c>
      <c r="EM133" s="39" t="e">
        <f t="shared" si="410"/>
        <v>#DIV/0!</v>
      </c>
      <c r="EN133" s="39" t="e">
        <f t="shared" si="411"/>
        <v>#DIV/0!</v>
      </c>
      <c r="EO133" s="39" t="e">
        <f t="shared" si="412"/>
        <v>#DIV/0!</v>
      </c>
      <c r="EP133" s="39" t="e">
        <f t="shared" si="413"/>
        <v>#DIV/0!</v>
      </c>
      <c r="EQ133" s="39" t="e">
        <f t="shared" si="414"/>
        <v>#DIV/0!</v>
      </c>
      <c r="ER133" s="39" t="e">
        <f t="shared" si="415"/>
        <v>#DIV/0!</v>
      </c>
      <c r="ES133" s="58" t="str">
        <f t="shared" si="416"/>
        <v>(OH,F,Cl)-dominate amphibole</v>
      </c>
      <c r="ET133" s="58" t="e">
        <f t="shared" si="417"/>
        <v>#N/A</v>
      </c>
      <c r="EU133" s="56">
        <f t="shared" si="502"/>
        <v>0</v>
      </c>
      <c r="EV133" s="56">
        <f t="shared" si="503"/>
        <v>0</v>
      </c>
      <c r="EW133" s="56">
        <f t="shared" si="504"/>
        <v>0</v>
      </c>
      <c r="EX133" s="56">
        <f t="shared" si="505"/>
        <v>0</v>
      </c>
      <c r="EY133" s="56">
        <f t="shared" si="506"/>
        <v>0</v>
      </c>
      <c r="EZ133" s="56">
        <f t="shared" si="507"/>
        <v>0</v>
      </c>
      <c r="FA133" s="39">
        <f t="shared" si="508"/>
        <v>0</v>
      </c>
      <c r="FB133" s="39">
        <f t="shared" si="509"/>
        <v>0</v>
      </c>
      <c r="FC133" s="54">
        <f t="shared" si="510"/>
        <v>0</v>
      </c>
      <c r="FD133" s="54">
        <f t="shared" si="511"/>
        <v>0</v>
      </c>
      <c r="FE133" s="39">
        <f t="shared" si="512"/>
        <v>0</v>
      </c>
      <c r="FF133" s="54">
        <f t="shared" si="513"/>
        <v>0</v>
      </c>
      <c r="FG133" s="39">
        <f t="shared" si="514"/>
        <v>0</v>
      </c>
      <c r="FH133" s="39">
        <f t="shared" si="418"/>
        <v>0</v>
      </c>
      <c r="FI133" s="39">
        <f t="shared" si="419"/>
        <v>0</v>
      </c>
      <c r="FJ133" s="39">
        <f t="shared" si="420"/>
        <v>0</v>
      </c>
      <c r="FK133" s="39" t="e">
        <f t="shared" si="421"/>
        <v>#DIV/0!</v>
      </c>
      <c r="FL133" s="39" t="e">
        <f t="shared" si="422"/>
        <v>#DIV/0!</v>
      </c>
      <c r="FM133" s="39" t="e">
        <f t="shared" si="423"/>
        <v>#DIV/0!</v>
      </c>
      <c r="FN133" s="39">
        <f t="shared" si="424"/>
        <v>1</v>
      </c>
      <c r="FO133" s="39">
        <f t="shared" si="515"/>
        <v>0</v>
      </c>
      <c r="FP133" s="39">
        <f t="shared" si="516"/>
        <v>0</v>
      </c>
      <c r="FQ133" s="39">
        <f t="shared" si="517"/>
        <v>0</v>
      </c>
      <c r="FR133" s="39">
        <f t="shared" si="425"/>
        <v>0</v>
      </c>
      <c r="FS133" s="39">
        <f t="shared" si="426"/>
        <v>0</v>
      </c>
      <c r="FU133" s="39" t="e">
        <f t="shared" si="427"/>
        <v>#DIV/0!</v>
      </c>
      <c r="FV133" s="39" t="e">
        <f t="shared" si="428"/>
        <v>#DIV/0!</v>
      </c>
      <c r="FW133" s="39" t="e">
        <f t="shared" si="429"/>
        <v>#DIV/0!</v>
      </c>
      <c r="FY133" s="39" t="e">
        <f t="shared" si="430"/>
        <v>#DIV/0!</v>
      </c>
      <c r="FZ133" s="39" t="e">
        <f t="shared" si="431"/>
        <v>#DIV/0!</v>
      </c>
      <c r="GA133" s="39" t="e">
        <f t="shared" si="432"/>
        <v>#DIV/0!</v>
      </c>
      <c r="GB133" s="39" t="e">
        <f t="shared" si="433"/>
        <v>#DIV/0!</v>
      </c>
      <c r="GC133" s="39" t="e">
        <f t="shared" si="434"/>
        <v>#DIV/0!</v>
      </c>
      <c r="GD133" s="39" t="e">
        <f t="shared" si="435"/>
        <v>#DIV/0!</v>
      </c>
      <c r="GE133" s="39" t="e">
        <f t="shared" si="436"/>
        <v>#DIV/0!</v>
      </c>
      <c r="GF133" s="39" t="e">
        <f t="shared" si="437"/>
        <v>#DIV/0!</v>
      </c>
      <c r="GG133" s="39" t="e">
        <f t="shared" si="438"/>
        <v>#DIV/0!</v>
      </c>
      <c r="GH133" s="39" t="e">
        <f t="shared" si="439"/>
        <v>#DIV/0!</v>
      </c>
      <c r="GI133" s="39"/>
      <c r="GJ133" s="39" t="e">
        <f t="shared" si="440"/>
        <v>#DIV/0!</v>
      </c>
      <c r="GK133" s="39" t="e">
        <f t="shared" si="441"/>
        <v>#DIV/0!</v>
      </c>
      <c r="GL133" s="39" t="e">
        <f t="shared" si="442"/>
        <v>#DIV/0!</v>
      </c>
      <c r="GM133" s="39" t="e">
        <f t="shared" si="443"/>
        <v>#DIV/0!</v>
      </c>
      <c r="GN133" s="39" t="e">
        <f t="shared" si="444"/>
        <v>#DIV/0!</v>
      </c>
      <c r="GO133" s="57"/>
      <c r="GP133" s="57" t="e">
        <f t="shared" si="445"/>
        <v>#DIV/0!</v>
      </c>
      <c r="GQ133" s="59" t="e">
        <f t="shared" si="446"/>
        <v>#DIV/0!</v>
      </c>
      <c r="GR133" s="41" t="e">
        <f t="shared" si="447"/>
        <v>#DIV/0!</v>
      </c>
      <c r="GS133" s="57" t="e">
        <f t="shared" si="448"/>
        <v>#DIV/0!</v>
      </c>
      <c r="GT133" s="57" t="e">
        <f t="shared" si="449"/>
        <v>#DIV/0!</v>
      </c>
      <c r="GU133" s="57" t="e">
        <f t="shared" si="450"/>
        <v>#DIV/0!</v>
      </c>
      <c r="GV133" s="57"/>
      <c r="GW133" s="42" t="e">
        <f t="shared" si="451"/>
        <v>#DIV/0!</v>
      </c>
      <c r="GX133" s="42" t="e">
        <f t="shared" si="452"/>
        <v>#DIV/0!</v>
      </c>
      <c r="GY133" s="42" t="e">
        <f t="shared" si="453"/>
        <v>#DIV/0!</v>
      </c>
      <c r="GZ133" s="57"/>
      <c r="HA133" s="2" t="e">
        <f t="shared" si="454"/>
        <v>#DIV/0!</v>
      </c>
      <c r="HB133" s="2" t="e">
        <f t="shared" si="455"/>
        <v>#DIV/0!</v>
      </c>
      <c r="HC133" s="2" t="e">
        <f t="shared" si="456"/>
        <v>#DIV/0!</v>
      </c>
      <c r="HD133" s="2" t="e">
        <f t="shared" si="457"/>
        <v>#DIV/0!</v>
      </c>
      <c r="HE133" s="2" t="e">
        <f t="shared" si="458"/>
        <v>#DIV/0!</v>
      </c>
      <c r="HF133" s="2" t="e">
        <f t="shared" si="459"/>
        <v>#DIV/0!</v>
      </c>
      <c r="HG133" s="2" t="e">
        <f t="shared" si="460"/>
        <v>#DIV/0!</v>
      </c>
      <c r="HH133" s="2" t="e">
        <f t="shared" si="461"/>
        <v>#DIV/0!</v>
      </c>
      <c r="HI133" s="2" t="e">
        <f t="shared" si="462"/>
        <v>#DIV/0!</v>
      </c>
      <c r="HJ133" s="11" t="e">
        <f t="shared" si="463"/>
        <v>#DIV/0!</v>
      </c>
      <c r="HK133" s="60" t="e">
        <f t="shared" si="464"/>
        <v>#DIV/0!</v>
      </c>
      <c r="HL133" s="57"/>
      <c r="HM133" s="57" t="e">
        <f t="shared" si="465"/>
        <v>#DIV/0!</v>
      </c>
      <c r="HN133" s="57" t="e">
        <f t="shared" si="466"/>
        <v>#DIV/0!</v>
      </c>
      <c r="HO133" s="57" t="e">
        <f t="shared" si="467"/>
        <v>#DIV/0!</v>
      </c>
      <c r="HP133" s="57" t="e">
        <f t="shared" si="468"/>
        <v>#DIV/0!</v>
      </c>
      <c r="HQ133" s="57" t="e">
        <f t="shared" si="469"/>
        <v>#DIV/0!</v>
      </c>
      <c r="HR133" s="57"/>
      <c r="HS133" s="57" t="e">
        <f t="shared" si="470"/>
        <v>#DIV/0!</v>
      </c>
      <c r="HT133" s="57" t="e">
        <f t="shared" si="471"/>
        <v>#DIV/0!</v>
      </c>
      <c r="HU133" s="57" t="e">
        <f t="shared" si="472"/>
        <v>#DIV/0!</v>
      </c>
      <c r="HV133" s="57" t="e">
        <f t="shared" si="473"/>
        <v>#DIV/0!</v>
      </c>
      <c r="HW133" s="57" t="e">
        <f t="shared" si="474"/>
        <v>#DIV/0!</v>
      </c>
      <c r="HX133" s="57"/>
      <c r="HY133" s="57" t="e">
        <f t="shared" si="475"/>
        <v>#DIV/0!</v>
      </c>
      <c r="HZ133" s="57" t="e">
        <f t="shared" si="476"/>
        <v>#DIV/0!</v>
      </c>
      <c r="IA133" s="57"/>
      <c r="IB133" s="61">
        <f t="shared" si="477"/>
        <v>0</v>
      </c>
      <c r="IC133" s="57" t="str">
        <f t="shared" si="478"/>
        <v/>
      </c>
      <c r="ID133" s="42"/>
      <c r="IE133" s="2" t="str">
        <f t="shared" si="479"/>
        <v/>
      </c>
      <c r="IF133" s="60" t="e">
        <f t="shared" si="480"/>
        <v>#DIV/0!</v>
      </c>
      <c r="IG133" s="60" t="str">
        <f t="shared" si="481"/>
        <v/>
      </c>
      <c r="IH133" s="60" t="str">
        <f t="shared" si="482"/>
        <v>zinco-</v>
      </c>
      <c r="II133" s="60" t="str">
        <f t="shared" si="483"/>
        <v>mangano-</v>
      </c>
      <c r="IJ133" s="60" t="e">
        <f t="shared" si="484"/>
        <v>#DIV/0!</v>
      </c>
      <c r="IK133" s="60" t="e">
        <f t="shared" si="485"/>
        <v>#DIV/0!</v>
      </c>
      <c r="IL133" s="60" t="e">
        <f t="shared" si="486"/>
        <v>#DIV/0!</v>
      </c>
      <c r="IM133" s="60" t="e">
        <f t="shared" si="487"/>
        <v>#DIV/0!</v>
      </c>
      <c r="IN133" s="60" t="str">
        <f t="shared" si="488"/>
        <v/>
      </c>
      <c r="IO133" s="60" t="str">
        <f t="shared" si="489"/>
        <v/>
      </c>
      <c r="IP133" s="57"/>
      <c r="IQ133" s="57" t="str">
        <f t="shared" si="490"/>
        <v>ERROR!!</v>
      </c>
    </row>
    <row r="134" spans="24:251">
      <c r="X134" s="29">
        <f t="shared" si="346"/>
        <v>0</v>
      </c>
      <c r="Y134" s="29">
        <f t="shared" si="347"/>
        <v>0</v>
      </c>
      <c r="Z134" s="29" t="e">
        <f t="shared" si="348"/>
        <v>#DIV/0!</v>
      </c>
      <c r="AA134" s="29" t="e">
        <f t="shared" si="349"/>
        <v>#DIV/0!</v>
      </c>
      <c r="AB134" s="29" t="e">
        <f t="shared" si="350"/>
        <v>#DIV/0!</v>
      </c>
      <c r="AC134" s="29" t="e">
        <f t="shared" si="351"/>
        <v>#DIV/0!</v>
      </c>
      <c r="AF134" s="23">
        <v>60.084299999999999</v>
      </c>
      <c r="AG134" s="23">
        <v>79.878799999999998</v>
      </c>
      <c r="AH134" s="23">
        <v>101.96120000000001</v>
      </c>
      <c r="AI134" s="23">
        <v>151.99039999999999</v>
      </c>
      <c r="AJ134" s="23">
        <v>159.69</v>
      </c>
      <c r="AK134" s="23">
        <v>71.846400000000003</v>
      </c>
      <c r="AL134" s="23">
        <v>70.9375</v>
      </c>
      <c r="AM134" s="23">
        <v>40.304400000000001</v>
      </c>
      <c r="AN134" s="23">
        <v>56.077399999999997</v>
      </c>
      <c r="AO134" s="23">
        <v>61.978999999999999</v>
      </c>
      <c r="AP134" s="23">
        <v>94.195999999999998</v>
      </c>
      <c r="AQ134" s="23">
        <v>18.998000000000001</v>
      </c>
      <c r="AR134" s="23">
        <v>35.450000000000003</v>
      </c>
      <c r="AS134" s="23">
        <v>29.88</v>
      </c>
      <c r="AT134" s="23">
        <v>74.691999999999993</v>
      </c>
      <c r="AU134" s="23">
        <v>81.39</v>
      </c>
      <c r="AX134" s="54">
        <f t="shared" si="352"/>
        <v>0</v>
      </c>
      <c r="AY134" s="54">
        <f t="shared" si="353"/>
        <v>0</v>
      </c>
      <c r="AZ134" s="54">
        <f t="shared" si="354"/>
        <v>0</v>
      </c>
      <c r="BA134" s="54">
        <f t="shared" si="355"/>
        <v>0</v>
      </c>
      <c r="BB134" s="54">
        <f t="shared" si="356"/>
        <v>0</v>
      </c>
      <c r="BC134" s="54">
        <f t="shared" si="357"/>
        <v>0</v>
      </c>
      <c r="BD134" s="54">
        <f t="shared" si="358"/>
        <v>0</v>
      </c>
      <c r="BE134" s="54">
        <f t="shared" si="359"/>
        <v>0</v>
      </c>
      <c r="BF134" s="54">
        <f t="shared" si="360"/>
        <v>0</v>
      </c>
      <c r="BG134" s="54">
        <f t="shared" si="361"/>
        <v>0</v>
      </c>
      <c r="BH134" s="54">
        <f t="shared" si="362"/>
        <v>0</v>
      </c>
      <c r="BI134" s="54">
        <f t="shared" si="363"/>
        <v>0</v>
      </c>
      <c r="BJ134" s="54">
        <f t="shared" si="364"/>
        <v>0</v>
      </c>
      <c r="BK134" s="54">
        <f t="shared" si="365"/>
        <v>0</v>
      </c>
      <c r="BL134" s="54">
        <f t="shared" si="366"/>
        <v>0</v>
      </c>
      <c r="BM134" s="42"/>
      <c r="BO134" s="54">
        <f>'Norm-coeff'!$C$2+$AX134*'Norm-coeff'!$D$2+$AY134*'Norm-coeff'!$E$2+$AZ134*'Norm-coeff'!$F$2+$BA134*'Norm-coeff'!$G$2+$BB134*'Norm-coeff'!$H$2+$BC134*'Norm-coeff'!$I$2+$BD134*'Norm-coeff'!$J$2+$BE134*'Norm-coeff'!$K$2+$BF134*'Norm-coeff'!$L$2+$BG134*'Norm-coeff'!$M$2+$BH134*'Norm-coeff'!$N$2+$BI134*'Norm-coeff'!$O$2</f>
        <v>5.4045421474420303</v>
      </c>
      <c r="BP134" s="54">
        <f>'Norm-coeff'!$C$3+$AX134*'Norm-coeff'!$D$3+$AY134*'Norm-coeff'!$E$3+$AZ134*'Norm-coeff'!$F$3+$BA134*'Norm-coeff'!$G$3+$BB134*'Norm-coeff'!$H$3+$BC134*'Norm-coeff'!$I$3+$BD134*'Norm-coeff'!$J$3+$BE134*'Norm-coeff'!$K$3+$BF134*'Norm-coeff'!$L$3+$BG134*'Norm-coeff'!$M$3+$BH134*'Norm-coeff'!$N$3+$BI134*'Norm-coeff'!$O$3</f>
        <v>3.15319116612705</v>
      </c>
      <c r="BQ134" s="54">
        <f>'Norm-coeff'!$C$4+$AX134*'Norm-coeff'!$D$4+$AY134*'Norm-coeff'!$E$4+$AZ134*'Norm-coeff'!$F$4+$BA134*'Norm-coeff'!$G$4+$BB134*'Norm-coeff'!$H$4+$BC134*'Norm-coeff'!$I$4+$BD134*'Norm-coeff'!$J$4+$BE134*'Norm-coeff'!$K$4+$BF134*'Norm-coeff'!$L$4+$BG134*'Norm-coeff'!$M$4+$BH134*'Norm-coeff'!$N$4+$BI134*'Norm-coeff'!$O$4</f>
        <v>1.42115649462768</v>
      </c>
      <c r="BR134" s="54">
        <f>'Norm-coeff'!$C$5+$AX134*'Norm-coeff'!$D$5+$AY134*'Norm-coeff'!$E$5+$AZ134*'Norm-coeff'!$F$5+$BA134*'Norm-coeff'!$G$5+$BB134*'Norm-coeff'!$H$5+$BC134*'Norm-coeff'!$I$5+$BD134*'Norm-coeff'!$J$5+$BE134*'Norm-coeff'!$K$5+$BF134*'Norm-coeff'!$L$5+$BG134*'Norm-coeff'!$M$5+$BH134*'Norm-coeff'!$N$5+$BI134*'Norm-coeff'!$O$5</f>
        <v>1.0553329241296201</v>
      </c>
      <c r="BS134" s="54">
        <f>'Norm-coeff'!$C$6+$AX134*'Norm-coeff'!$D$6+$AY134*'Norm-coeff'!$E$6+$AZ134*'Norm-coeff'!$F$6+$BA134*'Norm-coeff'!$G$6+$BB134*'Norm-coeff'!$H$6+$BC134*'Norm-coeff'!$I$6+$BD134*'Norm-coeff'!$J$6+$BE134*'Norm-coeff'!$K$6+$BF134*'Norm-coeff'!$L$6+$BG134*'Norm-coeff'!$M$6+$BH134*'Norm-coeff'!$N$6+$BI134*'Norm-coeff'!$O$6</f>
        <v>-1.48700885495103E-2</v>
      </c>
      <c r="BT134" s="54">
        <f>'Norm-coeff'!$C$7+$AX134*'Norm-coeff'!$D$7+$AY134*'Norm-coeff'!$E$7+$AZ134*'Norm-coeff'!$F$7+$BA134*'Norm-coeff'!$G$7+$BB134*'Norm-coeff'!$H$7+$BC134*'Norm-coeff'!$I$7+$BD134*'Norm-coeff'!$J$7+$BE134*'Norm-coeff'!$K$7+$BF134*'Norm-coeff'!$L$7+$BG134*'Norm-coeff'!$M$7+$BH134*'Norm-coeff'!$N$7+$BI134*'Norm-coeff'!$O$7</f>
        <v>2.0907583608832998</v>
      </c>
      <c r="BU134" s="54">
        <f>'Norm-coeff'!$C$8+$AX134*'Norm-coeff'!$D$8+$AY134*'Norm-coeff'!$E$8+$AZ134*'Norm-coeff'!$F$8+$BA134*'Norm-coeff'!$G$8+$BB134*'Norm-coeff'!$H$8+$BC134*'Norm-coeff'!$I$8+$BD134*'Norm-coeff'!$J$8+$BE134*'Norm-coeff'!$K$8+$BF134*'Norm-coeff'!$L$8+$BG134*'Norm-coeff'!$M$8+$BH134*'Norm-coeff'!$N$8+$BI134*'Norm-coeff'!$O$8</f>
        <v>0.65894159836244504</v>
      </c>
      <c r="BV134" s="54">
        <f>'Norm-coeff'!$C$9+$AX134*'Norm-coeff'!$D$9+$AY134*'Norm-coeff'!$E$9+$AZ134*'Norm-coeff'!$F$9+$BA134*'Norm-coeff'!$G$9+$BB134*'Norm-coeff'!$H$9+$BC134*'Norm-coeff'!$I$9+$BD134*'Norm-coeff'!$J$9+$BE134*'Norm-coeff'!$K$9+$BF134*'Norm-coeff'!$L$9+$BG134*'Norm-coeff'!$M$9+$BH134*'Norm-coeff'!$N$9+$BI134*'Norm-coeff'!$O$9</f>
        <v>1.48961085014701</v>
      </c>
      <c r="BW134" s="54">
        <f>'Norm-coeff'!$C$10+$AX134*'Norm-coeff'!$D$10+$AY134*'Norm-coeff'!$E$10+$AZ134*'Norm-coeff'!$F$10+$BA134*'Norm-coeff'!$G$10+$BB134*'Norm-coeff'!$H$10+$BC134*'Norm-coeff'!$I$10+$BD134*'Norm-coeff'!$J$10+$BE134*'Norm-coeff'!$K$10+$BF134*'Norm-coeff'!$L$10+$BG134*'Norm-coeff'!$M$10+$BH134*'Norm-coeff'!$N$10+$BI134*'Norm-coeff'!$O$10</f>
        <v>1.42058735749591</v>
      </c>
      <c r="BX134" s="54">
        <f>'Norm-coeff'!$C$11+$AX134*'Norm-coeff'!$D$11+$AY134*'Norm-coeff'!$E$11+$AZ134*'Norm-coeff'!$F$11+$BA134*'Norm-coeff'!$G$11+$BB134*'Norm-coeff'!$H$11+$BC134*'Norm-coeff'!$I$11+$BD134*'Norm-coeff'!$J$11+$BE134*'Norm-coeff'!$K$11+$BF134*'Norm-coeff'!$L$11+$BG134*'Norm-coeff'!$M$11+$BH134*'Norm-coeff'!$N$11+$BI134*'Norm-coeff'!$O$11</f>
        <v>0.221233014421479</v>
      </c>
      <c r="BY134" s="54">
        <f>'Norm-coeff'!$C$12+$AX134*'Norm-coeff'!$D$12+$AY134*'Norm-coeff'!$E$12+$AZ134*'Norm-coeff'!$F$12+$BA134*'Norm-coeff'!$G$12+$BB134*'Norm-coeff'!$H$12+$BC134*'Norm-coeff'!$I$12+$BD134*'Norm-coeff'!$J$12+$BE134*'Norm-coeff'!$K$12+$BF134*'Norm-coeff'!$L$12+$BG134*'Norm-coeff'!$M$12+$BH134*'Norm-coeff'!$N$12+$BI134*'Norm-coeff'!$O$12</f>
        <v>0.283527502056037</v>
      </c>
      <c r="BZ134" s="54">
        <f>'Norm-coeff'!$C$13+$AX134*'Norm-coeff'!$D$13+$AY134*'Norm-coeff'!$E$13+$AZ134*'Norm-coeff'!$F$13+$BA134*'Norm-coeff'!$G$13+$BB134*'Norm-coeff'!$H$13+$BC134*'Norm-coeff'!$I$13+$BD134*'Norm-coeff'!$J$13+$BE134*'Norm-coeff'!$K$13+$BF134*'Norm-coeff'!$L$13+$BG134*'Norm-coeff'!$M$13+$BH134*'Norm-coeff'!$N$13+$BI134*'Norm-coeff'!$O$13</f>
        <v>-4.1864930554451202E-2</v>
      </c>
      <c r="CA134" s="54">
        <f>'Norm-coeff'!$C$14+$AX134*'Norm-coeff'!$D$14+$AY134*'Norm-coeff'!$E$14+$AZ134*'Norm-coeff'!$F$14+$BA134*'Norm-coeff'!$G$14+$BB134*'Norm-coeff'!$H$14+$BC134*'Norm-coeff'!$I$14+$BD134*'Norm-coeff'!$J$14+$BE134*'Norm-coeff'!$K$14+$BF134*'Norm-coeff'!$L$14+$BG134*'Norm-coeff'!$M$14+$BH134*'Norm-coeff'!$N$14+$BI134*'Norm-coeff'!$O$14</f>
        <v>4.2526983164477103</v>
      </c>
      <c r="CC134" s="54">
        <f t="shared" si="491"/>
        <v>0</v>
      </c>
      <c r="CG134" s="54">
        <f t="shared" si="367"/>
        <v>0</v>
      </c>
      <c r="CH134" s="54">
        <f t="shared" si="518"/>
        <v>0</v>
      </c>
      <c r="CI134" s="54">
        <f t="shared" si="368"/>
        <v>0</v>
      </c>
      <c r="CJ134" s="56">
        <f t="shared" si="369"/>
        <v>0</v>
      </c>
      <c r="CK134" s="54">
        <f t="shared" si="370"/>
        <v>0</v>
      </c>
      <c r="CL134" s="54">
        <f t="shared" si="371"/>
        <v>0</v>
      </c>
      <c r="CM134" s="54">
        <f t="shared" si="372"/>
        <v>0</v>
      </c>
      <c r="CN134" s="54">
        <f t="shared" si="373"/>
        <v>0</v>
      </c>
      <c r="CO134" s="54">
        <f t="shared" si="374"/>
        <v>0</v>
      </c>
      <c r="CP134" s="54">
        <f t="shared" si="375"/>
        <v>0</v>
      </c>
      <c r="CQ134" s="54">
        <f t="shared" si="376"/>
        <v>0</v>
      </c>
      <c r="CR134" s="54">
        <f t="shared" si="377"/>
        <v>0</v>
      </c>
      <c r="CS134" s="54">
        <f t="shared" si="378"/>
        <v>0</v>
      </c>
      <c r="CU134" s="54">
        <f t="shared" si="379"/>
        <v>0</v>
      </c>
      <c r="CV134" s="54">
        <f t="shared" si="380"/>
        <v>0</v>
      </c>
      <c r="CW134" s="54">
        <f t="shared" si="381"/>
        <v>0</v>
      </c>
      <c r="CX134" s="54">
        <f t="shared" si="382"/>
        <v>0</v>
      </c>
      <c r="CZ134" s="54">
        <f t="shared" si="383"/>
        <v>0</v>
      </c>
      <c r="DA134" s="54">
        <f t="shared" si="384"/>
        <v>0</v>
      </c>
      <c r="DB134" s="54">
        <f t="shared" si="385"/>
        <v>0</v>
      </c>
      <c r="DC134" s="54">
        <f t="shared" si="386"/>
        <v>0</v>
      </c>
      <c r="DD134" s="54">
        <f t="shared" si="387"/>
        <v>0</v>
      </c>
      <c r="DE134" s="54">
        <f t="shared" si="388"/>
        <v>0</v>
      </c>
      <c r="DF134" s="54">
        <f t="shared" si="389"/>
        <v>0</v>
      </c>
      <c r="DG134" s="54">
        <f t="shared" si="390"/>
        <v>2</v>
      </c>
      <c r="DH134" s="71">
        <f t="shared" si="391"/>
        <v>0</v>
      </c>
      <c r="DI134" s="71">
        <f t="shared" si="392"/>
        <v>0</v>
      </c>
      <c r="DJ134" s="54">
        <f t="shared" si="393"/>
        <v>0</v>
      </c>
      <c r="DK134" s="54">
        <f t="shared" si="394"/>
        <v>2</v>
      </c>
      <c r="DL134" s="4">
        <f t="shared" si="492"/>
        <v>0</v>
      </c>
      <c r="DM134" s="3">
        <f t="shared" si="395"/>
        <v>0</v>
      </c>
      <c r="DN134" s="3">
        <f t="shared" si="396"/>
        <v>0</v>
      </c>
      <c r="DO134" s="4" t="e">
        <f t="shared" si="397"/>
        <v>#DIV/0!</v>
      </c>
      <c r="DP134" s="57"/>
      <c r="DQ134" s="57"/>
      <c r="DR134" s="56">
        <f t="shared" si="493"/>
        <v>2</v>
      </c>
      <c r="DS134" s="56">
        <f t="shared" si="494"/>
        <v>0</v>
      </c>
      <c r="DT134" s="38">
        <f t="shared" si="495"/>
        <v>0</v>
      </c>
      <c r="DU134" s="38">
        <f t="shared" si="398"/>
        <v>2</v>
      </c>
      <c r="DV134" s="38">
        <f t="shared" si="496"/>
        <v>0</v>
      </c>
      <c r="DW134" s="39">
        <f t="shared" si="497"/>
        <v>0</v>
      </c>
      <c r="DX134" s="39">
        <f t="shared" si="498"/>
        <v>0</v>
      </c>
      <c r="DY134" s="39">
        <f t="shared" si="499"/>
        <v>0</v>
      </c>
      <c r="DZ134" s="39">
        <f t="shared" si="500"/>
        <v>0</v>
      </c>
      <c r="EA134" s="39">
        <f t="shared" si="501"/>
        <v>0</v>
      </c>
      <c r="EB134" s="37" t="e">
        <f t="shared" si="399"/>
        <v>#DIV/0!</v>
      </c>
      <c r="EC134" s="37" t="e">
        <f t="shared" si="400"/>
        <v>#DIV/0!</v>
      </c>
      <c r="ED134" s="37" t="e">
        <f t="shared" si="401"/>
        <v>#DIV/0!</v>
      </c>
      <c r="EE134" s="37" t="e">
        <f t="shared" si="402"/>
        <v>#DIV/0!</v>
      </c>
      <c r="EF134" s="39" t="e">
        <f t="shared" si="403"/>
        <v>#DIV/0!</v>
      </c>
      <c r="EG134" s="37" t="e">
        <f t="shared" si="404"/>
        <v>#DIV/0!</v>
      </c>
      <c r="EH134" s="37" t="e">
        <f t="shared" si="405"/>
        <v>#DIV/0!</v>
      </c>
      <c r="EI134" s="11" t="b">
        <f t="shared" si="406"/>
        <v>1</v>
      </c>
      <c r="EJ134" s="11" t="b">
        <f t="shared" si="407"/>
        <v>0</v>
      </c>
      <c r="EK134" s="39" t="e">
        <f t="shared" si="408"/>
        <v>#DIV/0!</v>
      </c>
      <c r="EL134" s="39" t="e">
        <f t="shared" si="409"/>
        <v>#DIV/0!</v>
      </c>
      <c r="EM134" s="39" t="e">
        <f t="shared" si="410"/>
        <v>#DIV/0!</v>
      </c>
      <c r="EN134" s="39" t="e">
        <f t="shared" si="411"/>
        <v>#DIV/0!</v>
      </c>
      <c r="EO134" s="39" t="e">
        <f t="shared" si="412"/>
        <v>#DIV/0!</v>
      </c>
      <c r="EP134" s="39" t="e">
        <f t="shared" si="413"/>
        <v>#DIV/0!</v>
      </c>
      <c r="EQ134" s="39" t="e">
        <f t="shared" si="414"/>
        <v>#DIV/0!</v>
      </c>
      <c r="ER134" s="39" t="e">
        <f t="shared" si="415"/>
        <v>#DIV/0!</v>
      </c>
      <c r="ES134" s="58" t="str">
        <f t="shared" si="416"/>
        <v>(OH,F,Cl)-dominate amphibole</v>
      </c>
      <c r="ET134" s="58" t="e">
        <f t="shared" si="417"/>
        <v>#N/A</v>
      </c>
      <c r="EU134" s="56">
        <f t="shared" si="502"/>
        <v>0</v>
      </c>
      <c r="EV134" s="56">
        <f t="shared" si="503"/>
        <v>0</v>
      </c>
      <c r="EW134" s="56">
        <f t="shared" si="504"/>
        <v>0</v>
      </c>
      <c r="EX134" s="56">
        <f t="shared" si="505"/>
        <v>0</v>
      </c>
      <c r="EY134" s="56">
        <f t="shared" si="506"/>
        <v>0</v>
      </c>
      <c r="EZ134" s="56">
        <f t="shared" si="507"/>
        <v>0</v>
      </c>
      <c r="FA134" s="39">
        <f t="shared" si="508"/>
        <v>0</v>
      </c>
      <c r="FB134" s="39">
        <f t="shared" si="509"/>
        <v>0</v>
      </c>
      <c r="FC134" s="54">
        <f t="shared" si="510"/>
        <v>0</v>
      </c>
      <c r="FD134" s="54">
        <f t="shared" si="511"/>
        <v>0</v>
      </c>
      <c r="FE134" s="39">
        <f t="shared" si="512"/>
        <v>0</v>
      </c>
      <c r="FF134" s="54">
        <f t="shared" si="513"/>
        <v>0</v>
      </c>
      <c r="FG134" s="39">
        <f t="shared" si="514"/>
        <v>0</v>
      </c>
      <c r="FH134" s="39">
        <f t="shared" si="418"/>
        <v>0</v>
      </c>
      <c r="FI134" s="39">
        <f t="shared" si="419"/>
        <v>0</v>
      </c>
      <c r="FJ134" s="39">
        <f t="shared" si="420"/>
        <v>0</v>
      </c>
      <c r="FK134" s="39" t="e">
        <f t="shared" si="421"/>
        <v>#DIV/0!</v>
      </c>
      <c r="FL134" s="39" t="e">
        <f t="shared" si="422"/>
        <v>#DIV/0!</v>
      </c>
      <c r="FM134" s="39" t="e">
        <f t="shared" si="423"/>
        <v>#DIV/0!</v>
      </c>
      <c r="FN134" s="39">
        <f t="shared" si="424"/>
        <v>1</v>
      </c>
      <c r="FO134" s="39">
        <f t="shared" si="515"/>
        <v>0</v>
      </c>
      <c r="FP134" s="39">
        <f t="shared" si="516"/>
        <v>0</v>
      </c>
      <c r="FQ134" s="39">
        <f t="shared" si="517"/>
        <v>0</v>
      </c>
      <c r="FR134" s="39">
        <f t="shared" si="425"/>
        <v>0</v>
      </c>
      <c r="FS134" s="39">
        <f t="shared" si="426"/>
        <v>0</v>
      </c>
      <c r="FU134" s="39" t="e">
        <f t="shared" si="427"/>
        <v>#DIV/0!</v>
      </c>
      <c r="FV134" s="39" t="e">
        <f t="shared" si="428"/>
        <v>#DIV/0!</v>
      </c>
      <c r="FW134" s="39" t="e">
        <f t="shared" si="429"/>
        <v>#DIV/0!</v>
      </c>
      <c r="FY134" s="39" t="e">
        <f t="shared" si="430"/>
        <v>#DIV/0!</v>
      </c>
      <c r="FZ134" s="39" t="e">
        <f t="shared" si="431"/>
        <v>#DIV/0!</v>
      </c>
      <c r="GA134" s="39" t="e">
        <f t="shared" si="432"/>
        <v>#DIV/0!</v>
      </c>
      <c r="GB134" s="39" t="e">
        <f t="shared" si="433"/>
        <v>#DIV/0!</v>
      </c>
      <c r="GC134" s="39" t="e">
        <f t="shared" si="434"/>
        <v>#DIV/0!</v>
      </c>
      <c r="GD134" s="39" t="e">
        <f t="shared" si="435"/>
        <v>#DIV/0!</v>
      </c>
      <c r="GE134" s="39" t="e">
        <f t="shared" si="436"/>
        <v>#DIV/0!</v>
      </c>
      <c r="GF134" s="39" t="e">
        <f t="shared" si="437"/>
        <v>#DIV/0!</v>
      </c>
      <c r="GG134" s="39" t="e">
        <f t="shared" si="438"/>
        <v>#DIV/0!</v>
      </c>
      <c r="GH134" s="39" t="e">
        <f t="shared" si="439"/>
        <v>#DIV/0!</v>
      </c>
      <c r="GI134" s="39"/>
      <c r="GJ134" s="39" t="e">
        <f t="shared" si="440"/>
        <v>#DIV/0!</v>
      </c>
      <c r="GK134" s="39" t="e">
        <f t="shared" si="441"/>
        <v>#DIV/0!</v>
      </c>
      <c r="GL134" s="39" t="e">
        <f t="shared" si="442"/>
        <v>#DIV/0!</v>
      </c>
      <c r="GM134" s="39" t="e">
        <f t="shared" si="443"/>
        <v>#DIV/0!</v>
      </c>
      <c r="GN134" s="39" t="e">
        <f t="shared" si="444"/>
        <v>#DIV/0!</v>
      </c>
      <c r="GO134" s="57"/>
      <c r="GP134" s="57" t="e">
        <f t="shared" si="445"/>
        <v>#DIV/0!</v>
      </c>
      <c r="GQ134" s="59" t="e">
        <f t="shared" si="446"/>
        <v>#DIV/0!</v>
      </c>
      <c r="GR134" s="41" t="e">
        <f t="shared" si="447"/>
        <v>#DIV/0!</v>
      </c>
      <c r="GS134" s="57" t="e">
        <f t="shared" si="448"/>
        <v>#DIV/0!</v>
      </c>
      <c r="GT134" s="57" t="e">
        <f t="shared" si="449"/>
        <v>#DIV/0!</v>
      </c>
      <c r="GU134" s="57" t="e">
        <f t="shared" si="450"/>
        <v>#DIV/0!</v>
      </c>
      <c r="GV134" s="57"/>
      <c r="GW134" s="42" t="e">
        <f t="shared" si="451"/>
        <v>#DIV/0!</v>
      </c>
      <c r="GX134" s="42" t="e">
        <f t="shared" si="452"/>
        <v>#DIV/0!</v>
      </c>
      <c r="GY134" s="42" t="e">
        <f t="shared" si="453"/>
        <v>#DIV/0!</v>
      </c>
      <c r="GZ134" s="57"/>
      <c r="HA134" s="2" t="e">
        <f t="shared" si="454"/>
        <v>#DIV/0!</v>
      </c>
      <c r="HB134" s="2" t="e">
        <f t="shared" si="455"/>
        <v>#DIV/0!</v>
      </c>
      <c r="HC134" s="2" t="e">
        <f t="shared" si="456"/>
        <v>#DIV/0!</v>
      </c>
      <c r="HD134" s="2" t="e">
        <f t="shared" si="457"/>
        <v>#DIV/0!</v>
      </c>
      <c r="HE134" s="2" t="e">
        <f t="shared" si="458"/>
        <v>#DIV/0!</v>
      </c>
      <c r="HF134" s="2" t="e">
        <f t="shared" si="459"/>
        <v>#DIV/0!</v>
      </c>
      <c r="HG134" s="2" t="e">
        <f t="shared" si="460"/>
        <v>#DIV/0!</v>
      </c>
      <c r="HH134" s="2" t="e">
        <f t="shared" si="461"/>
        <v>#DIV/0!</v>
      </c>
      <c r="HI134" s="2" t="e">
        <f t="shared" si="462"/>
        <v>#DIV/0!</v>
      </c>
      <c r="HJ134" s="11" t="e">
        <f t="shared" si="463"/>
        <v>#DIV/0!</v>
      </c>
      <c r="HK134" s="60" t="e">
        <f t="shared" si="464"/>
        <v>#DIV/0!</v>
      </c>
      <c r="HL134" s="57"/>
      <c r="HM134" s="57" t="e">
        <f t="shared" si="465"/>
        <v>#DIV/0!</v>
      </c>
      <c r="HN134" s="57" t="e">
        <f t="shared" si="466"/>
        <v>#DIV/0!</v>
      </c>
      <c r="HO134" s="57" t="e">
        <f t="shared" si="467"/>
        <v>#DIV/0!</v>
      </c>
      <c r="HP134" s="57" t="e">
        <f t="shared" si="468"/>
        <v>#DIV/0!</v>
      </c>
      <c r="HQ134" s="57" t="e">
        <f t="shared" si="469"/>
        <v>#DIV/0!</v>
      </c>
      <c r="HR134" s="57"/>
      <c r="HS134" s="57" t="e">
        <f t="shared" si="470"/>
        <v>#DIV/0!</v>
      </c>
      <c r="HT134" s="57" t="e">
        <f t="shared" si="471"/>
        <v>#DIV/0!</v>
      </c>
      <c r="HU134" s="57" t="e">
        <f t="shared" si="472"/>
        <v>#DIV/0!</v>
      </c>
      <c r="HV134" s="57" t="e">
        <f t="shared" si="473"/>
        <v>#DIV/0!</v>
      </c>
      <c r="HW134" s="57" t="e">
        <f t="shared" si="474"/>
        <v>#DIV/0!</v>
      </c>
      <c r="HX134" s="57"/>
      <c r="HY134" s="57" t="e">
        <f t="shared" si="475"/>
        <v>#DIV/0!</v>
      </c>
      <c r="HZ134" s="57" t="e">
        <f t="shared" si="476"/>
        <v>#DIV/0!</v>
      </c>
      <c r="IA134" s="57"/>
      <c r="IB134" s="61">
        <f t="shared" si="477"/>
        <v>0</v>
      </c>
      <c r="IC134" s="57" t="str">
        <f t="shared" si="478"/>
        <v/>
      </c>
      <c r="ID134" s="42"/>
      <c r="IE134" s="2" t="str">
        <f t="shared" si="479"/>
        <v/>
      </c>
      <c r="IF134" s="60" t="e">
        <f t="shared" si="480"/>
        <v>#DIV/0!</v>
      </c>
      <c r="IG134" s="60" t="str">
        <f t="shared" si="481"/>
        <v/>
      </c>
      <c r="IH134" s="60" t="str">
        <f t="shared" si="482"/>
        <v>zinco-</v>
      </c>
      <c r="II134" s="60" t="str">
        <f t="shared" si="483"/>
        <v>mangano-</v>
      </c>
      <c r="IJ134" s="60" t="e">
        <f t="shared" si="484"/>
        <v>#DIV/0!</v>
      </c>
      <c r="IK134" s="60" t="e">
        <f t="shared" si="485"/>
        <v>#DIV/0!</v>
      </c>
      <c r="IL134" s="60" t="e">
        <f t="shared" si="486"/>
        <v>#DIV/0!</v>
      </c>
      <c r="IM134" s="60" t="e">
        <f t="shared" si="487"/>
        <v>#DIV/0!</v>
      </c>
      <c r="IN134" s="60" t="str">
        <f t="shared" si="488"/>
        <v/>
      </c>
      <c r="IO134" s="60" t="str">
        <f t="shared" si="489"/>
        <v/>
      </c>
      <c r="IP134" s="57"/>
      <c r="IQ134" s="57" t="str">
        <f t="shared" si="490"/>
        <v>ERROR!!</v>
      </c>
    </row>
    <row r="135" spans="24:251">
      <c r="X135" s="29">
        <f t="shared" si="346"/>
        <v>0</v>
      </c>
      <c r="Y135" s="29">
        <f t="shared" si="347"/>
        <v>0</v>
      </c>
      <c r="Z135" s="29" t="e">
        <f t="shared" si="348"/>
        <v>#DIV/0!</v>
      </c>
      <c r="AA135" s="29" t="e">
        <f t="shared" si="349"/>
        <v>#DIV/0!</v>
      </c>
      <c r="AB135" s="29" t="e">
        <f t="shared" si="350"/>
        <v>#DIV/0!</v>
      </c>
      <c r="AC135" s="29" t="e">
        <f t="shared" si="351"/>
        <v>#DIV/0!</v>
      </c>
      <c r="AF135" s="23">
        <v>60.084299999999999</v>
      </c>
      <c r="AG135" s="23">
        <v>79.878799999999998</v>
      </c>
      <c r="AH135" s="23">
        <v>101.96120000000001</v>
      </c>
      <c r="AI135" s="23">
        <v>151.99039999999999</v>
      </c>
      <c r="AJ135" s="23">
        <v>159.69</v>
      </c>
      <c r="AK135" s="23">
        <v>71.846400000000003</v>
      </c>
      <c r="AL135" s="23">
        <v>70.9375</v>
      </c>
      <c r="AM135" s="23">
        <v>40.304400000000001</v>
      </c>
      <c r="AN135" s="23">
        <v>56.077399999999997</v>
      </c>
      <c r="AO135" s="23">
        <v>61.978999999999999</v>
      </c>
      <c r="AP135" s="23">
        <v>94.195999999999998</v>
      </c>
      <c r="AQ135" s="23">
        <v>18.998000000000001</v>
      </c>
      <c r="AR135" s="23">
        <v>35.450000000000003</v>
      </c>
      <c r="AS135" s="23">
        <v>29.88</v>
      </c>
      <c r="AT135" s="23">
        <v>74.691999999999993</v>
      </c>
      <c r="AU135" s="23">
        <v>81.39</v>
      </c>
      <c r="AX135" s="54">
        <f t="shared" si="352"/>
        <v>0</v>
      </c>
      <c r="AY135" s="54">
        <f t="shared" si="353"/>
        <v>0</v>
      </c>
      <c r="AZ135" s="54">
        <f t="shared" si="354"/>
        <v>0</v>
      </c>
      <c r="BA135" s="54">
        <f t="shared" si="355"/>
        <v>0</v>
      </c>
      <c r="BB135" s="54">
        <f t="shared" si="356"/>
        <v>0</v>
      </c>
      <c r="BC135" s="54">
        <f t="shared" si="357"/>
        <v>0</v>
      </c>
      <c r="BD135" s="54">
        <f t="shared" si="358"/>
        <v>0</v>
      </c>
      <c r="BE135" s="54">
        <f t="shared" si="359"/>
        <v>0</v>
      </c>
      <c r="BF135" s="54">
        <f t="shared" si="360"/>
        <v>0</v>
      </c>
      <c r="BG135" s="54">
        <f t="shared" si="361"/>
        <v>0</v>
      </c>
      <c r="BH135" s="54">
        <f t="shared" si="362"/>
        <v>0</v>
      </c>
      <c r="BI135" s="54">
        <f t="shared" si="363"/>
        <v>0</v>
      </c>
      <c r="BJ135" s="54">
        <f t="shared" si="364"/>
        <v>0</v>
      </c>
      <c r="BK135" s="54">
        <f t="shared" si="365"/>
        <v>0</v>
      </c>
      <c r="BL135" s="54">
        <f t="shared" si="366"/>
        <v>0</v>
      </c>
      <c r="BM135" s="42"/>
      <c r="BO135" s="54">
        <f>'Norm-coeff'!$C$2+$AX135*'Norm-coeff'!$D$2+$AY135*'Norm-coeff'!$E$2+$AZ135*'Norm-coeff'!$F$2+$BA135*'Norm-coeff'!$G$2+$BB135*'Norm-coeff'!$H$2+$BC135*'Norm-coeff'!$I$2+$BD135*'Norm-coeff'!$J$2+$BE135*'Norm-coeff'!$K$2+$BF135*'Norm-coeff'!$L$2+$BG135*'Norm-coeff'!$M$2+$BH135*'Norm-coeff'!$N$2+$BI135*'Norm-coeff'!$O$2</f>
        <v>5.4045421474420303</v>
      </c>
      <c r="BP135" s="54">
        <f>'Norm-coeff'!$C$3+$AX135*'Norm-coeff'!$D$3+$AY135*'Norm-coeff'!$E$3+$AZ135*'Norm-coeff'!$F$3+$BA135*'Norm-coeff'!$G$3+$BB135*'Norm-coeff'!$H$3+$BC135*'Norm-coeff'!$I$3+$BD135*'Norm-coeff'!$J$3+$BE135*'Norm-coeff'!$K$3+$BF135*'Norm-coeff'!$L$3+$BG135*'Norm-coeff'!$M$3+$BH135*'Norm-coeff'!$N$3+$BI135*'Norm-coeff'!$O$3</f>
        <v>3.15319116612705</v>
      </c>
      <c r="BQ135" s="54">
        <f>'Norm-coeff'!$C$4+$AX135*'Norm-coeff'!$D$4+$AY135*'Norm-coeff'!$E$4+$AZ135*'Norm-coeff'!$F$4+$BA135*'Norm-coeff'!$G$4+$BB135*'Norm-coeff'!$H$4+$BC135*'Norm-coeff'!$I$4+$BD135*'Norm-coeff'!$J$4+$BE135*'Norm-coeff'!$K$4+$BF135*'Norm-coeff'!$L$4+$BG135*'Norm-coeff'!$M$4+$BH135*'Norm-coeff'!$N$4+$BI135*'Norm-coeff'!$O$4</f>
        <v>1.42115649462768</v>
      </c>
      <c r="BR135" s="54">
        <f>'Norm-coeff'!$C$5+$AX135*'Norm-coeff'!$D$5+$AY135*'Norm-coeff'!$E$5+$AZ135*'Norm-coeff'!$F$5+$BA135*'Norm-coeff'!$G$5+$BB135*'Norm-coeff'!$H$5+$BC135*'Norm-coeff'!$I$5+$BD135*'Norm-coeff'!$J$5+$BE135*'Norm-coeff'!$K$5+$BF135*'Norm-coeff'!$L$5+$BG135*'Norm-coeff'!$M$5+$BH135*'Norm-coeff'!$N$5+$BI135*'Norm-coeff'!$O$5</f>
        <v>1.0553329241296201</v>
      </c>
      <c r="BS135" s="54">
        <f>'Norm-coeff'!$C$6+$AX135*'Norm-coeff'!$D$6+$AY135*'Norm-coeff'!$E$6+$AZ135*'Norm-coeff'!$F$6+$BA135*'Norm-coeff'!$G$6+$BB135*'Norm-coeff'!$H$6+$BC135*'Norm-coeff'!$I$6+$BD135*'Norm-coeff'!$J$6+$BE135*'Norm-coeff'!$K$6+$BF135*'Norm-coeff'!$L$6+$BG135*'Norm-coeff'!$M$6+$BH135*'Norm-coeff'!$N$6+$BI135*'Norm-coeff'!$O$6</f>
        <v>-1.48700885495103E-2</v>
      </c>
      <c r="BT135" s="54">
        <f>'Norm-coeff'!$C$7+$AX135*'Norm-coeff'!$D$7+$AY135*'Norm-coeff'!$E$7+$AZ135*'Norm-coeff'!$F$7+$BA135*'Norm-coeff'!$G$7+$BB135*'Norm-coeff'!$H$7+$BC135*'Norm-coeff'!$I$7+$BD135*'Norm-coeff'!$J$7+$BE135*'Norm-coeff'!$K$7+$BF135*'Norm-coeff'!$L$7+$BG135*'Norm-coeff'!$M$7+$BH135*'Norm-coeff'!$N$7+$BI135*'Norm-coeff'!$O$7</f>
        <v>2.0907583608832998</v>
      </c>
      <c r="BU135" s="54">
        <f>'Norm-coeff'!$C$8+$AX135*'Norm-coeff'!$D$8+$AY135*'Norm-coeff'!$E$8+$AZ135*'Norm-coeff'!$F$8+$BA135*'Norm-coeff'!$G$8+$BB135*'Norm-coeff'!$H$8+$BC135*'Norm-coeff'!$I$8+$BD135*'Norm-coeff'!$J$8+$BE135*'Norm-coeff'!$K$8+$BF135*'Norm-coeff'!$L$8+$BG135*'Norm-coeff'!$M$8+$BH135*'Norm-coeff'!$N$8+$BI135*'Norm-coeff'!$O$8</f>
        <v>0.65894159836244504</v>
      </c>
      <c r="BV135" s="54">
        <f>'Norm-coeff'!$C$9+$AX135*'Norm-coeff'!$D$9+$AY135*'Norm-coeff'!$E$9+$AZ135*'Norm-coeff'!$F$9+$BA135*'Norm-coeff'!$G$9+$BB135*'Norm-coeff'!$H$9+$BC135*'Norm-coeff'!$I$9+$BD135*'Norm-coeff'!$J$9+$BE135*'Norm-coeff'!$K$9+$BF135*'Norm-coeff'!$L$9+$BG135*'Norm-coeff'!$M$9+$BH135*'Norm-coeff'!$N$9+$BI135*'Norm-coeff'!$O$9</f>
        <v>1.48961085014701</v>
      </c>
      <c r="BW135" s="54">
        <f>'Norm-coeff'!$C$10+$AX135*'Norm-coeff'!$D$10+$AY135*'Norm-coeff'!$E$10+$AZ135*'Norm-coeff'!$F$10+$BA135*'Norm-coeff'!$G$10+$BB135*'Norm-coeff'!$H$10+$BC135*'Norm-coeff'!$I$10+$BD135*'Norm-coeff'!$J$10+$BE135*'Norm-coeff'!$K$10+$BF135*'Norm-coeff'!$L$10+$BG135*'Norm-coeff'!$M$10+$BH135*'Norm-coeff'!$N$10+$BI135*'Norm-coeff'!$O$10</f>
        <v>1.42058735749591</v>
      </c>
      <c r="BX135" s="54">
        <f>'Norm-coeff'!$C$11+$AX135*'Norm-coeff'!$D$11+$AY135*'Norm-coeff'!$E$11+$AZ135*'Norm-coeff'!$F$11+$BA135*'Norm-coeff'!$G$11+$BB135*'Norm-coeff'!$H$11+$BC135*'Norm-coeff'!$I$11+$BD135*'Norm-coeff'!$J$11+$BE135*'Norm-coeff'!$K$11+$BF135*'Norm-coeff'!$L$11+$BG135*'Norm-coeff'!$M$11+$BH135*'Norm-coeff'!$N$11+$BI135*'Norm-coeff'!$O$11</f>
        <v>0.221233014421479</v>
      </c>
      <c r="BY135" s="54">
        <f>'Norm-coeff'!$C$12+$AX135*'Norm-coeff'!$D$12+$AY135*'Norm-coeff'!$E$12+$AZ135*'Norm-coeff'!$F$12+$BA135*'Norm-coeff'!$G$12+$BB135*'Norm-coeff'!$H$12+$BC135*'Norm-coeff'!$I$12+$BD135*'Norm-coeff'!$J$12+$BE135*'Norm-coeff'!$K$12+$BF135*'Norm-coeff'!$L$12+$BG135*'Norm-coeff'!$M$12+$BH135*'Norm-coeff'!$N$12+$BI135*'Norm-coeff'!$O$12</f>
        <v>0.283527502056037</v>
      </c>
      <c r="BZ135" s="54">
        <f>'Norm-coeff'!$C$13+$AX135*'Norm-coeff'!$D$13+$AY135*'Norm-coeff'!$E$13+$AZ135*'Norm-coeff'!$F$13+$BA135*'Norm-coeff'!$G$13+$BB135*'Norm-coeff'!$H$13+$BC135*'Norm-coeff'!$I$13+$BD135*'Norm-coeff'!$J$13+$BE135*'Norm-coeff'!$K$13+$BF135*'Norm-coeff'!$L$13+$BG135*'Norm-coeff'!$M$13+$BH135*'Norm-coeff'!$N$13+$BI135*'Norm-coeff'!$O$13</f>
        <v>-4.1864930554451202E-2</v>
      </c>
      <c r="CA135" s="54">
        <f>'Norm-coeff'!$C$14+$AX135*'Norm-coeff'!$D$14+$AY135*'Norm-coeff'!$E$14+$AZ135*'Norm-coeff'!$F$14+$BA135*'Norm-coeff'!$G$14+$BB135*'Norm-coeff'!$H$14+$BC135*'Norm-coeff'!$I$14+$BD135*'Norm-coeff'!$J$14+$BE135*'Norm-coeff'!$K$14+$BF135*'Norm-coeff'!$L$14+$BG135*'Norm-coeff'!$M$14+$BH135*'Norm-coeff'!$N$14+$BI135*'Norm-coeff'!$O$14</f>
        <v>4.2526983164477103</v>
      </c>
      <c r="CC135" s="54">
        <f t="shared" si="491"/>
        <v>0</v>
      </c>
      <c r="CG135" s="54">
        <f t="shared" si="367"/>
        <v>0</v>
      </c>
      <c r="CH135" s="54">
        <f t="shared" si="518"/>
        <v>0</v>
      </c>
      <c r="CI135" s="54">
        <f t="shared" si="368"/>
        <v>0</v>
      </c>
      <c r="CJ135" s="56">
        <f t="shared" si="369"/>
        <v>0</v>
      </c>
      <c r="CK135" s="54">
        <f t="shared" si="370"/>
        <v>0</v>
      </c>
      <c r="CL135" s="54">
        <f t="shared" si="371"/>
        <v>0</v>
      </c>
      <c r="CM135" s="54">
        <f t="shared" si="372"/>
        <v>0</v>
      </c>
      <c r="CN135" s="54">
        <f t="shared" si="373"/>
        <v>0</v>
      </c>
      <c r="CO135" s="54">
        <f t="shared" si="374"/>
        <v>0</v>
      </c>
      <c r="CP135" s="54">
        <f t="shared" si="375"/>
        <v>0</v>
      </c>
      <c r="CQ135" s="54">
        <f t="shared" si="376"/>
        <v>0</v>
      </c>
      <c r="CR135" s="54">
        <f t="shared" si="377"/>
        <v>0</v>
      </c>
      <c r="CS135" s="54">
        <f t="shared" si="378"/>
        <v>0</v>
      </c>
      <c r="CU135" s="54">
        <f t="shared" si="379"/>
        <v>0</v>
      </c>
      <c r="CV135" s="54">
        <f t="shared" si="380"/>
        <v>0</v>
      </c>
      <c r="CW135" s="54">
        <f t="shared" si="381"/>
        <v>0</v>
      </c>
      <c r="CX135" s="54">
        <f t="shared" si="382"/>
        <v>0</v>
      </c>
      <c r="CZ135" s="54">
        <f t="shared" si="383"/>
        <v>0</v>
      </c>
      <c r="DA135" s="54">
        <f t="shared" si="384"/>
        <v>0</v>
      </c>
      <c r="DB135" s="54">
        <f t="shared" si="385"/>
        <v>0</v>
      </c>
      <c r="DC135" s="54">
        <f t="shared" si="386"/>
        <v>0</v>
      </c>
      <c r="DD135" s="54">
        <f t="shared" si="387"/>
        <v>0</v>
      </c>
      <c r="DE135" s="54">
        <f t="shared" si="388"/>
        <v>0</v>
      </c>
      <c r="DF135" s="54">
        <f t="shared" si="389"/>
        <v>0</v>
      </c>
      <c r="DG135" s="54">
        <f t="shared" si="390"/>
        <v>2</v>
      </c>
      <c r="DH135" s="71">
        <f t="shared" si="391"/>
        <v>0</v>
      </c>
      <c r="DI135" s="71">
        <f t="shared" si="392"/>
        <v>0</v>
      </c>
      <c r="DJ135" s="54">
        <f t="shared" si="393"/>
        <v>0</v>
      </c>
      <c r="DK135" s="54">
        <f t="shared" si="394"/>
        <v>2</v>
      </c>
      <c r="DL135" s="4">
        <f t="shared" si="492"/>
        <v>0</v>
      </c>
      <c r="DM135" s="3">
        <f t="shared" si="395"/>
        <v>0</v>
      </c>
      <c r="DN135" s="3">
        <f t="shared" si="396"/>
        <v>0</v>
      </c>
      <c r="DO135" s="4" t="e">
        <f t="shared" si="397"/>
        <v>#DIV/0!</v>
      </c>
      <c r="DP135" s="57"/>
      <c r="DQ135" s="57"/>
      <c r="DR135" s="56">
        <f t="shared" si="493"/>
        <v>2</v>
      </c>
      <c r="DS135" s="56">
        <f t="shared" si="494"/>
        <v>0</v>
      </c>
      <c r="DT135" s="38">
        <f t="shared" si="495"/>
        <v>0</v>
      </c>
      <c r="DU135" s="38">
        <f t="shared" si="398"/>
        <v>2</v>
      </c>
      <c r="DV135" s="38">
        <f t="shared" si="496"/>
        <v>0</v>
      </c>
      <c r="DW135" s="39">
        <f t="shared" si="497"/>
        <v>0</v>
      </c>
      <c r="DX135" s="39">
        <f t="shared" si="498"/>
        <v>0</v>
      </c>
      <c r="DY135" s="39">
        <f t="shared" si="499"/>
        <v>0</v>
      </c>
      <c r="DZ135" s="39">
        <f t="shared" si="500"/>
        <v>0</v>
      </c>
      <c r="EA135" s="39">
        <f t="shared" si="501"/>
        <v>0</v>
      </c>
      <c r="EB135" s="37" t="e">
        <f t="shared" si="399"/>
        <v>#DIV/0!</v>
      </c>
      <c r="EC135" s="37" t="e">
        <f t="shared" si="400"/>
        <v>#DIV/0!</v>
      </c>
      <c r="ED135" s="37" t="e">
        <f t="shared" si="401"/>
        <v>#DIV/0!</v>
      </c>
      <c r="EE135" s="37" t="e">
        <f t="shared" si="402"/>
        <v>#DIV/0!</v>
      </c>
      <c r="EF135" s="39" t="e">
        <f t="shared" si="403"/>
        <v>#DIV/0!</v>
      </c>
      <c r="EG135" s="37" t="e">
        <f t="shared" si="404"/>
        <v>#DIV/0!</v>
      </c>
      <c r="EH135" s="37" t="e">
        <f t="shared" si="405"/>
        <v>#DIV/0!</v>
      </c>
      <c r="EI135" s="11" t="b">
        <f t="shared" si="406"/>
        <v>1</v>
      </c>
      <c r="EJ135" s="11" t="b">
        <f t="shared" si="407"/>
        <v>0</v>
      </c>
      <c r="EK135" s="39" t="e">
        <f t="shared" si="408"/>
        <v>#DIV/0!</v>
      </c>
      <c r="EL135" s="39" t="e">
        <f t="shared" si="409"/>
        <v>#DIV/0!</v>
      </c>
      <c r="EM135" s="39" t="e">
        <f t="shared" si="410"/>
        <v>#DIV/0!</v>
      </c>
      <c r="EN135" s="39" t="e">
        <f t="shared" si="411"/>
        <v>#DIV/0!</v>
      </c>
      <c r="EO135" s="39" t="e">
        <f t="shared" si="412"/>
        <v>#DIV/0!</v>
      </c>
      <c r="EP135" s="39" t="e">
        <f t="shared" si="413"/>
        <v>#DIV/0!</v>
      </c>
      <c r="EQ135" s="39" t="e">
        <f t="shared" si="414"/>
        <v>#DIV/0!</v>
      </c>
      <c r="ER135" s="39" t="e">
        <f t="shared" si="415"/>
        <v>#DIV/0!</v>
      </c>
      <c r="ES135" s="58" t="str">
        <f t="shared" si="416"/>
        <v>(OH,F,Cl)-dominate amphibole</v>
      </c>
      <c r="ET135" s="58" t="e">
        <f t="shared" si="417"/>
        <v>#N/A</v>
      </c>
      <c r="EU135" s="56">
        <f t="shared" si="502"/>
        <v>0</v>
      </c>
      <c r="EV135" s="56">
        <f t="shared" si="503"/>
        <v>0</v>
      </c>
      <c r="EW135" s="56">
        <f t="shared" si="504"/>
        <v>0</v>
      </c>
      <c r="EX135" s="56">
        <f t="shared" si="505"/>
        <v>0</v>
      </c>
      <c r="EY135" s="56">
        <f t="shared" si="506"/>
        <v>0</v>
      </c>
      <c r="EZ135" s="56">
        <f t="shared" si="507"/>
        <v>0</v>
      </c>
      <c r="FA135" s="39">
        <f t="shared" si="508"/>
        <v>0</v>
      </c>
      <c r="FB135" s="39">
        <f t="shared" si="509"/>
        <v>0</v>
      </c>
      <c r="FC135" s="54">
        <f t="shared" si="510"/>
        <v>0</v>
      </c>
      <c r="FD135" s="54">
        <f t="shared" si="511"/>
        <v>0</v>
      </c>
      <c r="FE135" s="39">
        <f t="shared" si="512"/>
        <v>0</v>
      </c>
      <c r="FF135" s="54">
        <f t="shared" si="513"/>
        <v>0</v>
      </c>
      <c r="FG135" s="39">
        <f t="shared" si="514"/>
        <v>0</v>
      </c>
      <c r="FH135" s="39">
        <f t="shared" si="418"/>
        <v>0</v>
      </c>
      <c r="FI135" s="39">
        <f t="shared" si="419"/>
        <v>0</v>
      </c>
      <c r="FJ135" s="39">
        <f t="shared" si="420"/>
        <v>0</v>
      </c>
      <c r="FK135" s="39" t="e">
        <f t="shared" si="421"/>
        <v>#DIV/0!</v>
      </c>
      <c r="FL135" s="39" t="e">
        <f t="shared" si="422"/>
        <v>#DIV/0!</v>
      </c>
      <c r="FM135" s="39" t="e">
        <f t="shared" si="423"/>
        <v>#DIV/0!</v>
      </c>
      <c r="FN135" s="39">
        <f t="shared" si="424"/>
        <v>1</v>
      </c>
      <c r="FO135" s="39">
        <f t="shared" si="515"/>
        <v>0</v>
      </c>
      <c r="FP135" s="39">
        <f t="shared" si="516"/>
        <v>0</v>
      </c>
      <c r="FQ135" s="39">
        <f t="shared" si="517"/>
        <v>0</v>
      </c>
      <c r="FR135" s="39">
        <f t="shared" si="425"/>
        <v>0</v>
      </c>
      <c r="FS135" s="39">
        <f t="shared" si="426"/>
        <v>0</v>
      </c>
      <c r="FU135" s="39" t="e">
        <f t="shared" si="427"/>
        <v>#DIV/0!</v>
      </c>
      <c r="FV135" s="39" t="e">
        <f t="shared" si="428"/>
        <v>#DIV/0!</v>
      </c>
      <c r="FW135" s="39" t="e">
        <f t="shared" si="429"/>
        <v>#DIV/0!</v>
      </c>
      <c r="FY135" s="39" t="e">
        <f t="shared" si="430"/>
        <v>#DIV/0!</v>
      </c>
      <c r="FZ135" s="39" t="e">
        <f t="shared" si="431"/>
        <v>#DIV/0!</v>
      </c>
      <c r="GA135" s="39" t="e">
        <f t="shared" si="432"/>
        <v>#DIV/0!</v>
      </c>
      <c r="GB135" s="39" t="e">
        <f t="shared" si="433"/>
        <v>#DIV/0!</v>
      </c>
      <c r="GC135" s="39" t="e">
        <f t="shared" si="434"/>
        <v>#DIV/0!</v>
      </c>
      <c r="GD135" s="39" t="e">
        <f t="shared" si="435"/>
        <v>#DIV/0!</v>
      </c>
      <c r="GE135" s="39" t="e">
        <f t="shared" si="436"/>
        <v>#DIV/0!</v>
      </c>
      <c r="GF135" s="39" t="e">
        <f t="shared" si="437"/>
        <v>#DIV/0!</v>
      </c>
      <c r="GG135" s="39" t="e">
        <f t="shared" si="438"/>
        <v>#DIV/0!</v>
      </c>
      <c r="GH135" s="39" t="e">
        <f t="shared" si="439"/>
        <v>#DIV/0!</v>
      </c>
      <c r="GI135" s="39"/>
      <c r="GJ135" s="39" t="e">
        <f t="shared" si="440"/>
        <v>#DIV/0!</v>
      </c>
      <c r="GK135" s="39" t="e">
        <f t="shared" si="441"/>
        <v>#DIV/0!</v>
      </c>
      <c r="GL135" s="39" t="e">
        <f t="shared" si="442"/>
        <v>#DIV/0!</v>
      </c>
      <c r="GM135" s="39" t="e">
        <f t="shared" si="443"/>
        <v>#DIV/0!</v>
      </c>
      <c r="GN135" s="39" t="e">
        <f t="shared" si="444"/>
        <v>#DIV/0!</v>
      </c>
      <c r="GO135" s="57"/>
      <c r="GP135" s="57" t="e">
        <f t="shared" si="445"/>
        <v>#DIV/0!</v>
      </c>
      <c r="GQ135" s="59" t="e">
        <f t="shared" si="446"/>
        <v>#DIV/0!</v>
      </c>
      <c r="GR135" s="41" t="e">
        <f t="shared" si="447"/>
        <v>#DIV/0!</v>
      </c>
      <c r="GS135" s="57" t="e">
        <f t="shared" si="448"/>
        <v>#DIV/0!</v>
      </c>
      <c r="GT135" s="57" t="e">
        <f t="shared" si="449"/>
        <v>#DIV/0!</v>
      </c>
      <c r="GU135" s="57" t="e">
        <f t="shared" si="450"/>
        <v>#DIV/0!</v>
      </c>
      <c r="GV135" s="57"/>
      <c r="GW135" s="42" t="e">
        <f t="shared" si="451"/>
        <v>#DIV/0!</v>
      </c>
      <c r="GX135" s="42" t="e">
        <f t="shared" si="452"/>
        <v>#DIV/0!</v>
      </c>
      <c r="GY135" s="42" t="e">
        <f t="shared" si="453"/>
        <v>#DIV/0!</v>
      </c>
      <c r="GZ135" s="57"/>
      <c r="HA135" s="2" t="e">
        <f t="shared" si="454"/>
        <v>#DIV/0!</v>
      </c>
      <c r="HB135" s="2" t="e">
        <f t="shared" si="455"/>
        <v>#DIV/0!</v>
      </c>
      <c r="HC135" s="2" t="e">
        <f t="shared" si="456"/>
        <v>#DIV/0!</v>
      </c>
      <c r="HD135" s="2" t="e">
        <f t="shared" si="457"/>
        <v>#DIV/0!</v>
      </c>
      <c r="HE135" s="2" t="e">
        <f t="shared" si="458"/>
        <v>#DIV/0!</v>
      </c>
      <c r="HF135" s="2" t="e">
        <f t="shared" si="459"/>
        <v>#DIV/0!</v>
      </c>
      <c r="HG135" s="2" t="e">
        <f t="shared" si="460"/>
        <v>#DIV/0!</v>
      </c>
      <c r="HH135" s="2" t="e">
        <f t="shared" si="461"/>
        <v>#DIV/0!</v>
      </c>
      <c r="HI135" s="2" t="e">
        <f t="shared" si="462"/>
        <v>#DIV/0!</v>
      </c>
      <c r="HJ135" s="11" t="e">
        <f t="shared" si="463"/>
        <v>#DIV/0!</v>
      </c>
      <c r="HK135" s="60" t="e">
        <f t="shared" si="464"/>
        <v>#DIV/0!</v>
      </c>
      <c r="HL135" s="57"/>
      <c r="HM135" s="57" t="e">
        <f t="shared" si="465"/>
        <v>#DIV/0!</v>
      </c>
      <c r="HN135" s="57" t="e">
        <f t="shared" si="466"/>
        <v>#DIV/0!</v>
      </c>
      <c r="HO135" s="57" t="e">
        <f t="shared" si="467"/>
        <v>#DIV/0!</v>
      </c>
      <c r="HP135" s="57" t="e">
        <f t="shared" si="468"/>
        <v>#DIV/0!</v>
      </c>
      <c r="HQ135" s="57" t="e">
        <f t="shared" si="469"/>
        <v>#DIV/0!</v>
      </c>
      <c r="HR135" s="57"/>
      <c r="HS135" s="57" t="e">
        <f t="shared" si="470"/>
        <v>#DIV/0!</v>
      </c>
      <c r="HT135" s="57" t="e">
        <f t="shared" si="471"/>
        <v>#DIV/0!</v>
      </c>
      <c r="HU135" s="57" t="e">
        <f t="shared" si="472"/>
        <v>#DIV/0!</v>
      </c>
      <c r="HV135" s="57" t="e">
        <f t="shared" si="473"/>
        <v>#DIV/0!</v>
      </c>
      <c r="HW135" s="57" t="e">
        <f t="shared" si="474"/>
        <v>#DIV/0!</v>
      </c>
      <c r="HX135" s="57"/>
      <c r="HY135" s="57" t="e">
        <f t="shared" si="475"/>
        <v>#DIV/0!</v>
      </c>
      <c r="HZ135" s="57" t="e">
        <f t="shared" si="476"/>
        <v>#DIV/0!</v>
      </c>
      <c r="IA135" s="57"/>
      <c r="IB135" s="61">
        <f t="shared" si="477"/>
        <v>0</v>
      </c>
      <c r="IC135" s="57" t="str">
        <f t="shared" si="478"/>
        <v/>
      </c>
      <c r="ID135" s="42"/>
      <c r="IE135" s="2" t="str">
        <f t="shared" si="479"/>
        <v/>
      </c>
      <c r="IF135" s="60" t="e">
        <f t="shared" si="480"/>
        <v>#DIV/0!</v>
      </c>
      <c r="IG135" s="60" t="str">
        <f t="shared" si="481"/>
        <v/>
      </c>
      <c r="IH135" s="60" t="str">
        <f t="shared" si="482"/>
        <v>zinco-</v>
      </c>
      <c r="II135" s="60" t="str">
        <f t="shared" si="483"/>
        <v>mangano-</v>
      </c>
      <c r="IJ135" s="60" t="e">
        <f t="shared" si="484"/>
        <v>#DIV/0!</v>
      </c>
      <c r="IK135" s="60" t="e">
        <f t="shared" si="485"/>
        <v>#DIV/0!</v>
      </c>
      <c r="IL135" s="60" t="e">
        <f t="shared" si="486"/>
        <v>#DIV/0!</v>
      </c>
      <c r="IM135" s="60" t="e">
        <f t="shared" si="487"/>
        <v>#DIV/0!</v>
      </c>
      <c r="IN135" s="60" t="str">
        <f t="shared" si="488"/>
        <v/>
      </c>
      <c r="IO135" s="60" t="str">
        <f t="shared" si="489"/>
        <v/>
      </c>
      <c r="IP135" s="57"/>
      <c r="IQ135" s="57" t="str">
        <f t="shared" si="490"/>
        <v>ERROR!!</v>
      </c>
    </row>
    <row r="136" spans="24:251">
      <c r="X136" s="29">
        <f t="shared" si="346"/>
        <v>0</v>
      </c>
      <c r="Y136" s="29">
        <f t="shared" si="347"/>
        <v>0</v>
      </c>
      <c r="Z136" s="29" t="e">
        <f t="shared" si="348"/>
        <v>#DIV/0!</v>
      </c>
      <c r="AA136" s="29" t="e">
        <f t="shared" si="349"/>
        <v>#DIV/0!</v>
      </c>
      <c r="AB136" s="29" t="e">
        <f t="shared" si="350"/>
        <v>#DIV/0!</v>
      </c>
      <c r="AC136" s="29" t="e">
        <f t="shared" si="351"/>
        <v>#DIV/0!</v>
      </c>
      <c r="AF136" s="23">
        <v>60.084299999999999</v>
      </c>
      <c r="AG136" s="23">
        <v>79.878799999999998</v>
      </c>
      <c r="AH136" s="23">
        <v>101.96120000000001</v>
      </c>
      <c r="AI136" s="23">
        <v>151.99039999999999</v>
      </c>
      <c r="AJ136" s="23">
        <v>159.69</v>
      </c>
      <c r="AK136" s="23">
        <v>71.846400000000003</v>
      </c>
      <c r="AL136" s="23">
        <v>70.9375</v>
      </c>
      <c r="AM136" s="23">
        <v>40.304400000000001</v>
      </c>
      <c r="AN136" s="23">
        <v>56.077399999999997</v>
      </c>
      <c r="AO136" s="23">
        <v>61.978999999999999</v>
      </c>
      <c r="AP136" s="23">
        <v>94.195999999999998</v>
      </c>
      <c r="AQ136" s="23">
        <v>18.998000000000001</v>
      </c>
      <c r="AR136" s="23">
        <v>35.450000000000003</v>
      </c>
      <c r="AS136" s="23">
        <v>29.88</v>
      </c>
      <c r="AT136" s="23">
        <v>74.691999999999993</v>
      </c>
      <c r="AU136" s="23">
        <v>81.39</v>
      </c>
      <c r="AX136" s="54">
        <f t="shared" si="352"/>
        <v>0</v>
      </c>
      <c r="AY136" s="54">
        <f t="shared" si="353"/>
        <v>0</v>
      </c>
      <c r="AZ136" s="54">
        <f t="shared" si="354"/>
        <v>0</v>
      </c>
      <c r="BA136" s="54">
        <f t="shared" si="355"/>
        <v>0</v>
      </c>
      <c r="BB136" s="54">
        <f t="shared" si="356"/>
        <v>0</v>
      </c>
      <c r="BC136" s="54">
        <f t="shared" si="357"/>
        <v>0</v>
      </c>
      <c r="BD136" s="54">
        <f t="shared" si="358"/>
        <v>0</v>
      </c>
      <c r="BE136" s="54">
        <f t="shared" si="359"/>
        <v>0</v>
      </c>
      <c r="BF136" s="54">
        <f t="shared" si="360"/>
        <v>0</v>
      </c>
      <c r="BG136" s="54">
        <f t="shared" si="361"/>
        <v>0</v>
      </c>
      <c r="BH136" s="54">
        <f t="shared" si="362"/>
        <v>0</v>
      </c>
      <c r="BI136" s="54">
        <f t="shared" si="363"/>
        <v>0</v>
      </c>
      <c r="BJ136" s="54">
        <f t="shared" si="364"/>
        <v>0</v>
      </c>
      <c r="BK136" s="54">
        <f t="shared" si="365"/>
        <v>0</v>
      </c>
      <c r="BL136" s="54">
        <f t="shared" si="366"/>
        <v>0</v>
      </c>
      <c r="BM136" s="42"/>
      <c r="BO136" s="54">
        <f>'Norm-coeff'!$C$2+$AX136*'Norm-coeff'!$D$2+$AY136*'Norm-coeff'!$E$2+$AZ136*'Norm-coeff'!$F$2+$BA136*'Norm-coeff'!$G$2+$BB136*'Norm-coeff'!$H$2+$BC136*'Norm-coeff'!$I$2+$BD136*'Norm-coeff'!$J$2+$BE136*'Norm-coeff'!$K$2+$BF136*'Norm-coeff'!$L$2+$BG136*'Norm-coeff'!$M$2+$BH136*'Norm-coeff'!$N$2+$BI136*'Norm-coeff'!$O$2</f>
        <v>5.4045421474420303</v>
      </c>
      <c r="BP136" s="54">
        <f>'Norm-coeff'!$C$3+$AX136*'Norm-coeff'!$D$3+$AY136*'Norm-coeff'!$E$3+$AZ136*'Norm-coeff'!$F$3+$BA136*'Norm-coeff'!$G$3+$BB136*'Norm-coeff'!$H$3+$BC136*'Norm-coeff'!$I$3+$BD136*'Norm-coeff'!$J$3+$BE136*'Norm-coeff'!$K$3+$BF136*'Norm-coeff'!$L$3+$BG136*'Norm-coeff'!$M$3+$BH136*'Norm-coeff'!$N$3+$BI136*'Norm-coeff'!$O$3</f>
        <v>3.15319116612705</v>
      </c>
      <c r="BQ136" s="54">
        <f>'Norm-coeff'!$C$4+$AX136*'Norm-coeff'!$D$4+$AY136*'Norm-coeff'!$E$4+$AZ136*'Norm-coeff'!$F$4+$BA136*'Norm-coeff'!$G$4+$BB136*'Norm-coeff'!$H$4+$BC136*'Norm-coeff'!$I$4+$BD136*'Norm-coeff'!$J$4+$BE136*'Norm-coeff'!$K$4+$BF136*'Norm-coeff'!$L$4+$BG136*'Norm-coeff'!$M$4+$BH136*'Norm-coeff'!$N$4+$BI136*'Norm-coeff'!$O$4</f>
        <v>1.42115649462768</v>
      </c>
      <c r="BR136" s="54">
        <f>'Norm-coeff'!$C$5+$AX136*'Norm-coeff'!$D$5+$AY136*'Norm-coeff'!$E$5+$AZ136*'Norm-coeff'!$F$5+$BA136*'Norm-coeff'!$G$5+$BB136*'Norm-coeff'!$H$5+$BC136*'Norm-coeff'!$I$5+$BD136*'Norm-coeff'!$J$5+$BE136*'Norm-coeff'!$K$5+$BF136*'Norm-coeff'!$L$5+$BG136*'Norm-coeff'!$M$5+$BH136*'Norm-coeff'!$N$5+$BI136*'Norm-coeff'!$O$5</f>
        <v>1.0553329241296201</v>
      </c>
      <c r="BS136" s="54">
        <f>'Norm-coeff'!$C$6+$AX136*'Norm-coeff'!$D$6+$AY136*'Norm-coeff'!$E$6+$AZ136*'Norm-coeff'!$F$6+$BA136*'Norm-coeff'!$G$6+$BB136*'Norm-coeff'!$H$6+$BC136*'Norm-coeff'!$I$6+$BD136*'Norm-coeff'!$J$6+$BE136*'Norm-coeff'!$K$6+$BF136*'Norm-coeff'!$L$6+$BG136*'Norm-coeff'!$M$6+$BH136*'Norm-coeff'!$N$6+$BI136*'Norm-coeff'!$O$6</f>
        <v>-1.48700885495103E-2</v>
      </c>
      <c r="BT136" s="54">
        <f>'Norm-coeff'!$C$7+$AX136*'Norm-coeff'!$D$7+$AY136*'Norm-coeff'!$E$7+$AZ136*'Norm-coeff'!$F$7+$BA136*'Norm-coeff'!$G$7+$BB136*'Norm-coeff'!$H$7+$BC136*'Norm-coeff'!$I$7+$BD136*'Norm-coeff'!$J$7+$BE136*'Norm-coeff'!$K$7+$BF136*'Norm-coeff'!$L$7+$BG136*'Norm-coeff'!$M$7+$BH136*'Norm-coeff'!$N$7+$BI136*'Norm-coeff'!$O$7</f>
        <v>2.0907583608832998</v>
      </c>
      <c r="BU136" s="54">
        <f>'Norm-coeff'!$C$8+$AX136*'Norm-coeff'!$D$8+$AY136*'Norm-coeff'!$E$8+$AZ136*'Norm-coeff'!$F$8+$BA136*'Norm-coeff'!$G$8+$BB136*'Norm-coeff'!$H$8+$BC136*'Norm-coeff'!$I$8+$BD136*'Norm-coeff'!$J$8+$BE136*'Norm-coeff'!$K$8+$BF136*'Norm-coeff'!$L$8+$BG136*'Norm-coeff'!$M$8+$BH136*'Norm-coeff'!$N$8+$BI136*'Norm-coeff'!$O$8</f>
        <v>0.65894159836244504</v>
      </c>
      <c r="BV136" s="54">
        <f>'Norm-coeff'!$C$9+$AX136*'Norm-coeff'!$D$9+$AY136*'Norm-coeff'!$E$9+$AZ136*'Norm-coeff'!$F$9+$BA136*'Norm-coeff'!$G$9+$BB136*'Norm-coeff'!$H$9+$BC136*'Norm-coeff'!$I$9+$BD136*'Norm-coeff'!$J$9+$BE136*'Norm-coeff'!$K$9+$BF136*'Norm-coeff'!$L$9+$BG136*'Norm-coeff'!$M$9+$BH136*'Norm-coeff'!$N$9+$BI136*'Norm-coeff'!$O$9</f>
        <v>1.48961085014701</v>
      </c>
      <c r="BW136" s="54">
        <f>'Norm-coeff'!$C$10+$AX136*'Norm-coeff'!$D$10+$AY136*'Norm-coeff'!$E$10+$AZ136*'Norm-coeff'!$F$10+$BA136*'Norm-coeff'!$G$10+$BB136*'Norm-coeff'!$H$10+$BC136*'Norm-coeff'!$I$10+$BD136*'Norm-coeff'!$J$10+$BE136*'Norm-coeff'!$K$10+$BF136*'Norm-coeff'!$L$10+$BG136*'Norm-coeff'!$M$10+$BH136*'Norm-coeff'!$N$10+$BI136*'Norm-coeff'!$O$10</f>
        <v>1.42058735749591</v>
      </c>
      <c r="BX136" s="54">
        <f>'Norm-coeff'!$C$11+$AX136*'Norm-coeff'!$D$11+$AY136*'Norm-coeff'!$E$11+$AZ136*'Norm-coeff'!$F$11+$BA136*'Norm-coeff'!$G$11+$BB136*'Norm-coeff'!$H$11+$BC136*'Norm-coeff'!$I$11+$BD136*'Norm-coeff'!$J$11+$BE136*'Norm-coeff'!$K$11+$BF136*'Norm-coeff'!$L$11+$BG136*'Norm-coeff'!$M$11+$BH136*'Norm-coeff'!$N$11+$BI136*'Norm-coeff'!$O$11</f>
        <v>0.221233014421479</v>
      </c>
      <c r="BY136" s="54">
        <f>'Norm-coeff'!$C$12+$AX136*'Norm-coeff'!$D$12+$AY136*'Norm-coeff'!$E$12+$AZ136*'Norm-coeff'!$F$12+$BA136*'Norm-coeff'!$G$12+$BB136*'Norm-coeff'!$H$12+$BC136*'Norm-coeff'!$I$12+$BD136*'Norm-coeff'!$J$12+$BE136*'Norm-coeff'!$K$12+$BF136*'Norm-coeff'!$L$12+$BG136*'Norm-coeff'!$M$12+$BH136*'Norm-coeff'!$N$12+$BI136*'Norm-coeff'!$O$12</f>
        <v>0.283527502056037</v>
      </c>
      <c r="BZ136" s="54">
        <f>'Norm-coeff'!$C$13+$AX136*'Norm-coeff'!$D$13+$AY136*'Norm-coeff'!$E$13+$AZ136*'Norm-coeff'!$F$13+$BA136*'Norm-coeff'!$G$13+$BB136*'Norm-coeff'!$H$13+$BC136*'Norm-coeff'!$I$13+$BD136*'Norm-coeff'!$J$13+$BE136*'Norm-coeff'!$K$13+$BF136*'Norm-coeff'!$L$13+$BG136*'Norm-coeff'!$M$13+$BH136*'Norm-coeff'!$N$13+$BI136*'Norm-coeff'!$O$13</f>
        <v>-4.1864930554451202E-2</v>
      </c>
      <c r="CA136" s="54">
        <f>'Norm-coeff'!$C$14+$AX136*'Norm-coeff'!$D$14+$AY136*'Norm-coeff'!$E$14+$AZ136*'Norm-coeff'!$F$14+$BA136*'Norm-coeff'!$G$14+$BB136*'Norm-coeff'!$H$14+$BC136*'Norm-coeff'!$I$14+$BD136*'Norm-coeff'!$J$14+$BE136*'Norm-coeff'!$K$14+$BF136*'Norm-coeff'!$L$14+$BG136*'Norm-coeff'!$M$14+$BH136*'Norm-coeff'!$N$14+$BI136*'Norm-coeff'!$O$14</f>
        <v>4.2526983164477103</v>
      </c>
      <c r="CC136" s="54">
        <f t="shared" si="491"/>
        <v>0</v>
      </c>
      <c r="CG136" s="54">
        <f t="shared" si="367"/>
        <v>0</v>
      </c>
      <c r="CH136" s="54">
        <f t="shared" si="518"/>
        <v>0</v>
      </c>
      <c r="CI136" s="54">
        <f t="shared" si="368"/>
        <v>0</v>
      </c>
      <c r="CJ136" s="56">
        <f t="shared" si="369"/>
        <v>0</v>
      </c>
      <c r="CK136" s="54">
        <f t="shared" si="370"/>
        <v>0</v>
      </c>
      <c r="CL136" s="54">
        <f t="shared" si="371"/>
        <v>0</v>
      </c>
      <c r="CM136" s="54">
        <f t="shared" si="372"/>
        <v>0</v>
      </c>
      <c r="CN136" s="54">
        <f t="shared" si="373"/>
        <v>0</v>
      </c>
      <c r="CO136" s="54">
        <f t="shared" si="374"/>
        <v>0</v>
      </c>
      <c r="CP136" s="54">
        <f t="shared" si="375"/>
        <v>0</v>
      </c>
      <c r="CQ136" s="54">
        <f t="shared" si="376"/>
        <v>0</v>
      </c>
      <c r="CR136" s="54">
        <f t="shared" si="377"/>
        <v>0</v>
      </c>
      <c r="CS136" s="54">
        <f t="shared" si="378"/>
        <v>0</v>
      </c>
      <c r="CU136" s="54">
        <f t="shared" si="379"/>
        <v>0</v>
      </c>
      <c r="CV136" s="54">
        <f t="shared" si="380"/>
        <v>0</v>
      </c>
      <c r="CW136" s="54">
        <f t="shared" si="381"/>
        <v>0</v>
      </c>
      <c r="CX136" s="54">
        <f t="shared" si="382"/>
        <v>0</v>
      </c>
      <c r="CZ136" s="54">
        <f t="shared" si="383"/>
        <v>0</v>
      </c>
      <c r="DA136" s="54">
        <f t="shared" si="384"/>
        <v>0</v>
      </c>
      <c r="DB136" s="54">
        <f t="shared" si="385"/>
        <v>0</v>
      </c>
      <c r="DC136" s="54">
        <f t="shared" si="386"/>
        <v>0</v>
      </c>
      <c r="DD136" s="54">
        <f t="shared" si="387"/>
        <v>0</v>
      </c>
      <c r="DE136" s="54">
        <f t="shared" si="388"/>
        <v>0</v>
      </c>
      <c r="DF136" s="54">
        <f t="shared" si="389"/>
        <v>0</v>
      </c>
      <c r="DG136" s="54">
        <f t="shared" si="390"/>
        <v>2</v>
      </c>
      <c r="DH136" s="71">
        <f t="shared" si="391"/>
        <v>0</v>
      </c>
      <c r="DI136" s="71">
        <f t="shared" si="392"/>
        <v>0</v>
      </c>
      <c r="DJ136" s="54">
        <f t="shared" si="393"/>
        <v>0</v>
      </c>
      <c r="DK136" s="54">
        <f t="shared" si="394"/>
        <v>2</v>
      </c>
      <c r="DL136" s="4">
        <f t="shared" si="492"/>
        <v>0</v>
      </c>
      <c r="DM136" s="3">
        <f t="shared" si="395"/>
        <v>0</v>
      </c>
      <c r="DN136" s="3">
        <f t="shared" si="396"/>
        <v>0</v>
      </c>
      <c r="DO136" s="4" t="e">
        <f t="shared" si="397"/>
        <v>#DIV/0!</v>
      </c>
      <c r="DP136" s="57"/>
      <c r="DQ136" s="57"/>
      <c r="DR136" s="56">
        <f t="shared" si="493"/>
        <v>2</v>
      </c>
      <c r="DS136" s="56">
        <f t="shared" si="494"/>
        <v>0</v>
      </c>
      <c r="DT136" s="38">
        <f t="shared" si="495"/>
        <v>0</v>
      </c>
      <c r="DU136" s="38">
        <f t="shared" si="398"/>
        <v>2</v>
      </c>
      <c r="DV136" s="38">
        <f t="shared" si="496"/>
        <v>0</v>
      </c>
      <c r="DW136" s="39">
        <f t="shared" si="497"/>
        <v>0</v>
      </c>
      <c r="DX136" s="39">
        <f t="shared" si="498"/>
        <v>0</v>
      </c>
      <c r="DY136" s="39">
        <f t="shared" si="499"/>
        <v>0</v>
      </c>
      <c r="DZ136" s="39">
        <f t="shared" si="500"/>
        <v>0</v>
      </c>
      <c r="EA136" s="39">
        <f t="shared" si="501"/>
        <v>0</v>
      </c>
      <c r="EB136" s="37" t="e">
        <f t="shared" si="399"/>
        <v>#DIV/0!</v>
      </c>
      <c r="EC136" s="37" t="e">
        <f t="shared" si="400"/>
        <v>#DIV/0!</v>
      </c>
      <c r="ED136" s="37" t="e">
        <f t="shared" si="401"/>
        <v>#DIV/0!</v>
      </c>
      <c r="EE136" s="37" t="e">
        <f t="shared" si="402"/>
        <v>#DIV/0!</v>
      </c>
      <c r="EF136" s="39" t="e">
        <f t="shared" si="403"/>
        <v>#DIV/0!</v>
      </c>
      <c r="EG136" s="37" t="e">
        <f t="shared" si="404"/>
        <v>#DIV/0!</v>
      </c>
      <c r="EH136" s="37" t="e">
        <f t="shared" si="405"/>
        <v>#DIV/0!</v>
      </c>
      <c r="EI136" s="11" t="b">
        <f t="shared" si="406"/>
        <v>1</v>
      </c>
      <c r="EJ136" s="11" t="b">
        <f t="shared" si="407"/>
        <v>0</v>
      </c>
      <c r="EK136" s="39" t="e">
        <f t="shared" si="408"/>
        <v>#DIV/0!</v>
      </c>
      <c r="EL136" s="39" t="e">
        <f t="shared" si="409"/>
        <v>#DIV/0!</v>
      </c>
      <c r="EM136" s="39" t="e">
        <f t="shared" si="410"/>
        <v>#DIV/0!</v>
      </c>
      <c r="EN136" s="39" t="e">
        <f t="shared" si="411"/>
        <v>#DIV/0!</v>
      </c>
      <c r="EO136" s="39" t="e">
        <f t="shared" si="412"/>
        <v>#DIV/0!</v>
      </c>
      <c r="EP136" s="39" t="e">
        <f t="shared" si="413"/>
        <v>#DIV/0!</v>
      </c>
      <c r="EQ136" s="39" t="e">
        <f t="shared" si="414"/>
        <v>#DIV/0!</v>
      </c>
      <c r="ER136" s="39" t="e">
        <f t="shared" si="415"/>
        <v>#DIV/0!</v>
      </c>
      <c r="ES136" s="58" t="str">
        <f t="shared" si="416"/>
        <v>(OH,F,Cl)-dominate amphibole</v>
      </c>
      <c r="ET136" s="58" t="e">
        <f t="shared" si="417"/>
        <v>#N/A</v>
      </c>
      <c r="EU136" s="56">
        <f t="shared" si="502"/>
        <v>0</v>
      </c>
      <c r="EV136" s="56">
        <f t="shared" si="503"/>
        <v>0</v>
      </c>
      <c r="EW136" s="56">
        <f t="shared" si="504"/>
        <v>0</v>
      </c>
      <c r="EX136" s="56">
        <f t="shared" si="505"/>
        <v>0</v>
      </c>
      <c r="EY136" s="56">
        <f t="shared" si="506"/>
        <v>0</v>
      </c>
      <c r="EZ136" s="56">
        <f t="shared" si="507"/>
        <v>0</v>
      </c>
      <c r="FA136" s="39">
        <f t="shared" si="508"/>
        <v>0</v>
      </c>
      <c r="FB136" s="39">
        <f t="shared" si="509"/>
        <v>0</v>
      </c>
      <c r="FC136" s="54">
        <f t="shared" si="510"/>
        <v>0</v>
      </c>
      <c r="FD136" s="54">
        <f t="shared" si="511"/>
        <v>0</v>
      </c>
      <c r="FE136" s="39">
        <f t="shared" si="512"/>
        <v>0</v>
      </c>
      <c r="FF136" s="54">
        <f t="shared" si="513"/>
        <v>0</v>
      </c>
      <c r="FG136" s="39">
        <f t="shared" si="514"/>
        <v>0</v>
      </c>
      <c r="FH136" s="39">
        <f t="shared" si="418"/>
        <v>0</v>
      </c>
      <c r="FI136" s="39">
        <f t="shared" si="419"/>
        <v>0</v>
      </c>
      <c r="FJ136" s="39">
        <f t="shared" si="420"/>
        <v>0</v>
      </c>
      <c r="FK136" s="39" t="e">
        <f t="shared" si="421"/>
        <v>#DIV/0!</v>
      </c>
      <c r="FL136" s="39" t="e">
        <f t="shared" si="422"/>
        <v>#DIV/0!</v>
      </c>
      <c r="FM136" s="39" t="e">
        <f t="shared" si="423"/>
        <v>#DIV/0!</v>
      </c>
      <c r="FN136" s="39">
        <f t="shared" si="424"/>
        <v>1</v>
      </c>
      <c r="FO136" s="39">
        <f t="shared" si="515"/>
        <v>0</v>
      </c>
      <c r="FP136" s="39">
        <f t="shared" si="516"/>
        <v>0</v>
      </c>
      <c r="FQ136" s="39">
        <f t="shared" si="517"/>
        <v>0</v>
      </c>
      <c r="FR136" s="39">
        <f t="shared" si="425"/>
        <v>0</v>
      </c>
      <c r="FS136" s="39">
        <f t="shared" si="426"/>
        <v>0</v>
      </c>
      <c r="FU136" s="39" t="e">
        <f t="shared" si="427"/>
        <v>#DIV/0!</v>
      </c>
      <c r="FV136" s="39" t="e">
        <f t="shared" si="428"/>
        <v>#DIV/0!</v>
      </c>
      <c r="FW136" s="39" t="e">
        <f t="shared" si="429"/>
        <v>#DIV/0!</v>
      </c>
      <c r="FY136" s="39" t="e">
        <f t="shared" si="430"/>
        <v>#DIV/0!</v>
      </c>
      <c r="FZ136" s="39" t="e">
        <f t="shared" si="431"/>
        <v>#DIV/0!</v>
      </c>
      <c r="GA136" s="39" t="e">
        <f t="shared" si="432"/>
        <v>#DIV/0!</v>
      </c>
      <c r="GB136" s="39" t="e">
        <f t="shared" si="433"/>
        <v>#DIV/0!</v>
      </c>
      <c r="GC136" s="39" t="e">
        <f t="shared" si="434"/>
        <v>#DIV/0!</v>
      </c>
      <c r="GD136" s="39" t="e">
        <f t="shared" si="435"/>
        <v>#DIV/0!</v>
      </c>
      <c r="GE136" s="39" t="e">
        <f t="shared" si="436"/>
        <v>#DIV/0!</v>
      </c>
      <c r="GF136" s="39" t="e">
        <f t="shared" si="437"/>
        <v>#DIV/0!</v>
      </c>
      <c r="GG136" s="39" t="e">
        <f t="shared" si="438"/>
        <v>#DIV/0!</v>
      </c>
      <c r="GH136" s="39" t="e">
        <f t="shared" si="439"/>
        <v>#DIV/0!</v>
      </c>
      <c r="GI136" s="39"/>
      <c r="GJ136" s="39" t="e">
        <f t="shared" si="440"/>
        <v>#DIV/0!</v>
      </c>
      <c r="GK136" s="39" t="e">
        <f t="shared" si="441"/>
        <v>#DIV/0!</v>
      </c>
      <c r="GL136" s="39" t="e">
        <f t="shared" si="442"/>
        <v>#DIV/0!</v>
      </c>
      <c r="GM136" s="39" t="e">
        <f t="shared" si="443"/>
        <v>#DIV/0!</v>
      </c>
      <c r="GN136" s="39" t="e">
        <f t="shared" si="444"/>
        <v>#DIV/0!</v>
      </c>
      <c r="GO136" s="57"/>
      <c r="GP136" s="57" t="e">
        <f t="shared" si="445"/>
        <v>#DIV/0!</v>
      </c>
      <c r="GQ136" s="59" t="e">
        <f t="shared" si="446"/>
        <v>#DIV/0!</v>
      </c>
      <c r="GR136" s="41" t="e">
        <f t="shared" si="447"/>
        <v>#DIV/0!</v>
      </c>
      <c r="GS136" s="57" t="e">
        <f t="shared" si="448"/>
        <v>#DIV/0!</v>
      </c>
      <c r="GT136" s="57" t="e">
        <f t="shared" si="449"/>
        <v>#DIV/0!</v>
      </c>
      <c r="GU136" s="57" t="e">
        <f t="shared" si="450"/>
        <v>#DIV/0!</v>
      </c>
      <c r="GV136" s="57"/>
      <c r="GW136" s="42" t="e">
        <f t="shared" si="451"/>
        <v>#DIV/0!</v>
      </c>
      <c r="GX136" s="42" t="e">
        <f t="shared" si="452"/>
        <v>#DIV/0!</v>
      </c>
      <c r="GY136" s="42" t="e">
        <f t="shared" si="453"/>
        <v>#DIV/0!</v>
      </c>
      <c r="GZ136" s="57"/>
      <c r="HA136" s="2" t="e">
        <f t="shared" si="454"/>
        <v>#DIV/0!</v>
      </c>
      <c r="HB136" s="2" t="e">
        <f t="shared" si="455"/>
        <v>#DIV/0!</v>
      </c>
      <c r="HC136" s="2" t="e">
        <f t="shared" si="456"/>
        <v>#DIV/0!</v>
      </c>
      <c r="HD136" s="2" t="e">
        <f t="shared" si="457"/>
        <v>#DIV/0!</v>
      </c>
      <c r="HE136" s="2" t="e">
        <f t="shared" si="458"/>
        <v>#DIV/0!</v>
      </c>
      <c r="HF136" s="2" t="e">
        <f t="shared" si="459"/>
        <v>#DIV/0!</v>
      </c>
      <c r="HG136" s="2" t="e">
        <f t="shared" si="460"/>
        <v>#DIV/0!</v>
      </c>
      <c r="HH136" s="2" t="e">
        <f t="shared" si="461"/>
        <v>#DIV/0!</v>
      </c>
      <c r="HI136" s="2" t="e">
        <f t="shared" si="462"/>
        <v>#DIV/0!</v>
      </c>
      <c r="HJ136" s="11" t="e">
        <f t="shared" si="463"/>
        <v>#DIV/0!</v>
      </c>
      <c r="HK136" s="60" t="e">
        <f t="shared" si="464"/>
        <v>#DIV/0!</v>
      </c>
      <c r="HL136" s="57"/>
      <c r="HM136" s="57" t="e">
        <f t="shared" si="465"/>
        <v>#DIV/0!</v>
      </c>
      <c r="HN136" s="57" t="e">
        <f t="shared" si="466"/>
        <v>#DIV/0!</v>
      </c>
      <c r="HO136" s="57" t="e">
        <f t="shared" si="467"/>
        <v>#DIV/0!</v>
      </c>
      <c r="HP136" s="57" t="e">
        <f t="shared" si="468"/>
        <v>#DIV/0!</v>
      </c>
      <c r="HQ136" s="57" t="e">
        <f t="shared" si="469"/>
        <v>#DIV/0!</v>
      </c>
      <c r="HR136" s="57"/>
      <c r="HS136" s="57" t="e">
        <f t="shared" si="470"/>
        <v>#DIV/0!</v>
      </c>
      <c r="HT136" s="57" t="e">
        <f t="shared" si="471"/>
        <v>#DIV/0!</v>
      </c>
      <c r="HU136" s="57" t="e">
        <f t="shared" si="472"/>
        <v>#DIV/0!</v>
      </c>
      <c r="HV136" s="57" t="e">
        <f t="shared" si="473"/>
        <v>#DIV/0!</v>
      </c>
      <c r="HW136" s="57" t="e">
        <f t="shared" si="474"/>
        <v>#DIV/0!</v>
      </c>
      <c r="HX136" s="57"/>
      <c r="HY136" s="57" t="e">
        <f t="shared" si="475"/>
        <v>#DIV/0!</v>
      </c>
      <c r="HZ136" s="57" t="e">
        <f t="shared" si="476"/>
        <v>#DIV/0!</v>
      </c>
      <c r="IA136" s="57"/>
      <c r="IB136" s="61">
        <f t="shared" si="477"/>
        <v>0</v>
      </c>
      <c r="IC136" s="57" t="str">
        <f t="shared" si="478"/>
        <v/>
      </c>
      <c r="ID136" s="42"/>
      <c r="IE136" s="2" t="str">
        <f t="shared" si="479"/>
        <v/>
      </c>
      <c r="IF136" s="60" t="e">
        <f t="shared" si="480"/>
        <v>#DIV/0!</v>
      </c>
      <c r="IG136" s="60" t="str">
        <f t="shared" si="481"/>
        <v/>
      </c>
      <c r="IH136" s="60" t="str">
        <f t="shared" si="482"/>
        <v>zinco-</v>
      </c>
      <c r="II136" s="60" t="str">
        <f t="shared" si="483"/>
        <v>mangano-</v>
      </c>
      <c r="IJ136" s="60" t="e">
        <f t="shared" si="484"/>
        <v>#DIV/0!</v>
      </c>
      <c r="IK136" s="60" t="e">
        <f t="shared" si="485"/>
        <v>#DIV/0!</v>
      </c>
      <c r="IL136" s="60" t="e">
        <f t="shared" si="486"/>
        <v>#DIV/0!</v>
      </c>
      <c r="IM136" s="60" t="e">
        <f t="shared" si="487"/>
        <v>#DIV/0!</v>
      </c>
      <c r="IN136" s="60" t="str">
        <f t="shared" si="488"/>
        <v/>
      </c>
      <c r="IO136" s="60" t="str">
        <f t="shared" si="489"/>
        <v/>
      </c>
      <c r="IP136" s="57"/>
      <c r="IQ136" s="57" t="str">
        <f t="shared" si="490"/>
        <v>ERROR!!</v>
      </c>
    </row>
    <row r="137" spans="24:251">
      <c r="X137" s="29">
        <f t="shared" si="346"/>
        <v>0</v>
      </c>
      <c r="Y137" s="29">
        <f t="shared" si="347"/>
        <v>0</v>
      </c>
      <c r="Z137" s="29" t="e">
        <f t="shared" si="348"/>
        <v>#DIV/0!</v>
      </c>
      <c r="AA137" s="29" t="e">
        <f t="shared" si="349"/>
        <v>#DIV/0!</v>
      </c>
      <c r="AB137" s="29" t="e">
        <f t="shared" si="350"/>
        <v>#DIV/0!</v>
      </c>
      <c r="AC137" s="29" t="e">
        <f t="shared" si="351"/>
        <v>#DIV/0!</v>
      </c>
      <c r="AF137" s="23">
        <v>60.084299999999999</v>
      </c>
      <c r="AG137" s="23">
        <v>79.878799999999998</v>
      </c>
      <c r="AH137" s="23">
        <v>101.96120000000001</v>
      </c>
      <c r="AI137" s="23">
        <v>151.99039999999999</v>
      </c>
      <c r="AJ137" s="23">
        <v>159.69</v>
      </c>
      <c r="AK137" s="23">
        <v>71.846400000000003</v>
      </c>
      <c r="AL137" s="23">
        <v>70.9375</v>
      </c>
      <c r="AM137" s="23">
        <v>40.304400000000001</v>
      </c>
      <c r="AN137" s="23">
        <v>56.077399999999997</v>
      </c>
      <c r="AO137" s="23">
        <v>61.978999999999999</v>
      </c>
      <c r="AP137" s="23">
        <v>94.195999999999998</v>
      </c>
      <c r="AQ137" s="23">
        <v>18.998000000000001</v>
      </c>
      <c r="AR137" s="23">
        <v>35.450000000000003</v>
      </c>
      <c r="AS137" s="23">
        <v>29.88</v>
      </c>
      <c r="AT137" s="23">
        <v>74.691999999999993</v>
      </c>
      <c r="AU137" s="23">
        <v>81.39</v>
      </c>
      <c r="AX137" s="54">
        <f t="shared" si="352"/>
        <v>0</v>
      </c>
      <c r="AY137" s="54">
        <f t="shared" si="353"/>
        <v>0</v>
      </c>
      <c r="AZ137" s="54">
        <f t="shared" si="354"/>
        <v>0</v>
      </c>
      <c r="BA137" s="54">
        <f t="shared" si="355"/>
        <v>0</v>
      </c>
      <c r="BB137" s="54">
        <f t="shared" si="356"/>
        <v>0</v>
      </c>
      <c r="BC137" s="54">
        <f t="shared" si="357"/>
        <v>0</v>
      </c>
      <c r="BD137" s="54">
        <f t="shared" si="358"/>
        <v>0</v>
      </c>
      <c r="BE137" s="54">
        <f t="shared" si="359"/>
        <v>0</v>
      </c>
      <c r="BF137" s="54">
        <f t="shared" si="360"/>
        <v>0</v>
      </c>
      <c r="BG137" s="54">
        <f t="shared" si="361"/>
        <v>0</v>
      </c>
      <c r="BH137" s="54">
        <f t="shared" si="362"/>
        <v>0</v>
      </c>
      <c r="BI137" s="54">
        <f t="shared" si="363"/>
        <v>0</v>
      </c>
      <c r="BJ137" s="54">
        <f t="shared" si="364"/>
        <v>0</v>
      </c>
      <c r="BK137" s="54">
        <f t="shared" si="365"/>
        <v>0</v>
      </c>
      <c r="BL137" s="54">
        <f t="shared" si="366"/>
        <v>0</v>
      </c>
      <c r="BM137" s="42"/>
      <c r="BO137" s="54">
        <f>'Norm-coeff'!$C$2+$AX137*'Norm-coeff'!$D$2+$AY137*'Norm-coeff'!$E$2+$AZ137*'Norm-coeff'!$F$2+$BA137*'Norm-coeff'!$G$2+$BB137*'Norm-coeff'!$H$2+$BC137*'Norm-coeff'!$I$2+$BD137*'Norm-coeff'!$J$2+$BE137*'Norm-coeff'!$K$2+$BF137*'Norm-coeff'!$L$2+$BG137*'Norm-coeff'!$M$2+$BH137*'Norm-coeff'!$N$2+$BI137*'Norm-coeff'!$O$2</f>
        <v>5.4045421474420303</v>
      </c>
      <c r="BP137" s="54">
        <f>'Norm-coeff'!$C$3+$AX137*'Norm-coeff'!$D$3+$AY137*'Norm-coeff'!$E$3+$AZ137*'Norm-coeff'!$F$3+$BA137*'Norm-coeff'!$G$3+$BB137*'Norm-coeff'!$H$3+$BC137*'Norm-coeff'!$I$3+$BD137*'Norm-coeff'!$J$3+$BE137*'Norm-coeff'!$K$3+$BF137*'Norm-coeff'!$L$3+$BG137*'Norm-coeff'!$M$3+$BH137*'Norm-coeff'!$N$3+$BI137*'Norm-coeff'!$O$3</f>
        <v>3.15319116612705</v>
      </c>
      <c r="BQ137" s="54">
        <f>'Norm-coeff'!$C$4+$AX137*'Norm-coeff'!$D$4+$AY137*'Norm-coeff'!$E$4+$AZ137*'Norm-coeff'!$F$4+$BA137*'Norm-coeff'!$G$4+$BB137*'Norm-coeff'!$H$4+$BC137*'Norm-coeff'!$I$4+$BD137*'Norm-coeff'!$J$4+$BE137*'Norm-coeff'!$K$4+$BF137*'Norm-coeff'!$L$4+$BG137*'Norm-coeff'!$M$4+$BH137*'Norm-coeff'!$N$4+$BI137*'Norm-coeff'!$O$4</f>
        <v>1.42115649462768</v>
      </c>
      <c r="BR137" s="54">
        <f>'Norm-coeff'!$C$5+$AX137*'Norm-coeff'!$D$5+$AY137*'Norm-coeff'!$E$5+$AZ137*'Norm-coeff'!$F$5+$BA137*'Norm-coeff'!$G$5+$BB137*'Norm-coeff'!$H$5+$BC137*'Norm-coeff'!$I$5+$BD137*'Norm-coeff'!$J$5+$BE137*'Norm-coeff'!$K$5+$BF137*'Norm-coeff'!$L$5+$BG137*'Norm-coeff'!$M$5+$BH137*'Norm-coeff'!$N$5+$BI137*'Norm-coeff'!$O$5</f>
        <v>1.0553329241296201</v>
      </c>
      <c r="BS137" s="54">
        <f>'Norm-coeff'!$C$6+$AX137*'Norm-coeff'!$D$6+$AY137*'Norm-coeff'!$E$6+$AZ137*'Norm-coeff'!$F$6+$BA137*'Norm-coeff'!$G$6+$BB137*'Norm-coeff'!$H$6+$BC137*'Norm-coeff'!$I$6+$BD137*'Norm-coeff'!$J$6+$BE137*'Norm-coeff'!$K$6+$BF137*'Norm-coeff'!$L$6+$BG137*'Norm-coeff'!$M$6+$BH137*'Norm-coeff'!$N$6+$BI137*'Norm-coeff'!$O$6</f>
        <v>-1.48700885495103E-2</v>
      </c>
      <c r="BT137" s="54">
        <f>'Norm-coeff'!$C$7+$AX137*'Norm-coeff'!$D$7+$AY137*'Norm-coeff'!$E$7+$AZ137*'Norm-coeff'!$F$7+$BA137*'Norm-coeff'!$G$7+$BB137*'Norm-coeff'!$H$7+$BC137*'Norm-coeff'!$I$7+$BD137*'Norm-coeff'!$J$7+$BE137*'Norm-coeff'!$K$7+$BF137*'Norm-coeff'!$L$7+$BG137*'Norm-coeff'!$M$7+$BH137*'Norm-coeff'!$N$7+$BI137*'Norm-coeff'!$O$7</f>
        <v>2.0907583608832998</v>
      </c>
      <c r="BU137" s="54">
        <f>'Norm-coeff'!$C$8+$AX137*'Norm-coeff'!$D$8+$AY137*'Norm-coeff'!$E$8+$AZ137*'Norm-coeff'!$F$8+$BA137*'Norm-coeff'!$G$8+$BB137*'Norm-coeff'!$H$8+$BC137*'Norm-coeff'!$I$8+$BD137*'Norm-coeff'!$J$8+$BE137*'Norm-coeff'!$K$8+$BF137*'Norm-coeff'!$L$8+$BG137*'Norm-coeff'!$M$8+$BH137*'Norm-coeff'!$N$8+$BI137*'Norm-coeff'!$O$8</f>
        <v>0.65894159836244504</v>
      </c>
      <c r="BV137" s="54">
        <f>'Norm-coeff'!$C$9+$AX137*'Norm-coeff'!$D$9+$AY137*'Norm-coeff'!$E$9+$AZ137*'Norm-coeff'!$F$9+$BA137*'Norm-coeff'!$G$9+$BB137*'Norm-coeff'!$H$9+$BC137*'Norm-coeff'!$I$9+$BD137*'Norm-coeff'!$J$9+$BE137*'Norm-coeff'!$K$9+$BF137*'Norm-coeff'!$L$9+$BG137*'Norm-coeff'!$M$9+$BH137*'Norm-coeff'!$N$9+$BI137*'Norm-coeff'!$O$9</f>
        <v>1.48961085014701</v>
      </c>
      <c r="BW137" s="54">
        <f>'Norm-coeff'!$C$10+$AX137*'Norm-coeff'!$D$10+$AY137*'Norm-coeff'!$E$10+$AZ137*'Norm-coeff'!$F$10+$BA137*'Norm-coeff'!$G$10+$BB137*'Norm-coeff'!$H$10+$BC137*'Norm-coeff'!$I$10+$BD137*'Norm-coeff'!$J$10+$BE137*'Norm-coeff'!$K$10+$BF137*'Norm-coeff'!$L$10+$BG137*'Norm-coeff'!$M$10+$BH137*'Norm-coeff'!$N$10+$BI137*'Norm-coeff'!$O$10</f>
        <v>1.42058735749591</v>
      </c>
      <c r="BX137" s="54">
        <f>'Norm-coeff'!$C$11+$AX137*'Norm-coeff'!$D$11+$AY137*'Norm-coeff'!$E$11+$AZ137*'Norm-coeff'!$F$11+$BA137*'Norm-coeff'!$G$11+$BB137*'Norm-coeff'!$H$11+$BC137*'Norm-coeff'!$I$11+$BD137*'Norm-coeff'!$J$11+$BE137*'Norm-coeff'!$K$11+$BF137*'Norm-coeff'!$L$11+$BG137*'Norm-coeff'!$M$11+$BH137*'Norm-coeff'!$N$11+$BI137*'Norm-coeff'!$O$11</f>
        <v>0.221233014421479</v>
      </c>
      <c r="BY137" s="54">
        <f>'Norm-coeff'!$C$12+$AX137*'Norm-coeff'!$D$12+$AY137*'Norm-coeff'!$E$12+$AZ137*'Norm-coeff'!$F$12+$BA137*'Norm-coeff'!$G$12+$BB137*'Norm-coeff'!$H$12+$BC137*'Norm-coeff'!$I$12+$BD137*'Norm-coeff'!$J$12+$BE137*'Norm-coeff'!$K$12+$BF137*'Norm-coeff'!$L$12+$BG137*'Norm-coeff'!$M$12+$BH137*'Norm-coeff'!$N$12+$BI137*'Norm-coeff'!$O$12</f>
        <v>0.283527502056037</v>
      </c>
      <c r="BZ137" s="54">
        <f>'Norm-coeff'!$C$13+$AX137*'Norm-coeff'!$D$13+$AY137*'Norm-coeff'!$E$13+$AZ137*'Norm-coeff'!$F$13+$BA137*'Norm-coeff'!$G$13+$BB137*'Norm-coeff'!$H$13+$BC137*'Norm-coeff'!$I$13+$BD137*'Norm-coeff'!$J$13+$BE137*'Norm-coeff'!$K$13+$BF137*'Norm-coeff'!$L$13+$BG137*'Norm-coeff'!$M$13+$BH137*'Norm-coeff'!$N$13+$BI137*'Norm-coeff'!$O$13</f>
        <v>-4.1864930554451202E-2</v>
      </c>
      <c r="CA137" s="54">
        <f>'Norm-coeff'!$C$14+$AX137*'Norm-coeff'!$D$14+$AY137*'Norm-coeff'!$E$14+$AZ137*'Norm-coeff'!$F$14+$BA137*'Norm-coeff'!$G$14+$BB137*'Norm-coeff'!$H$14+$BC137*'Norm-coeff'!$I$14+$BD137*'Norm-coeff'!$J$14+$BE137*'Norm-coeff'!$K$14+$BF137*'Norm-coeff'!$L$14+$BG137*'Norm-coeff'!$M$14+$BH137*'Norm-coeff'!$N$14+$BI137*'Norm-coeff'!$O$14</f>
        <v>4.2526983164477103</v>
      </c>
      <c r="CC137" s="54">
        <f t="shared" si="491"/>
        <v>0</v>
      </c>
      <c r="CG137" s="54">
        <f t="shared" si="367"/>
        <v>0</v>
      </c>
      <c r="CH137" s="54">
        <f t="shared" si="518"/>
        <v>0</v>
      </c>
      <c r="CI137" s="54">
        <f t="shared" si="368"/>
        <v>0</v>
      </c>
      <c r="CJ137" s="56">
        <f t="shared" si="369"/>
        <v>0</v>
      </c>
      <c r="CK137" s="54">
        <f t="shared" si="370"/>
        <v>0</v>
      </c>
      <c r="CL137" s="54">
        <f t="shared" si="371"/>
        <v>0</v>
      </c>
      <c r="CM137" s="54">
        <f t="shared" si="372"/>
        <v>0</v>
      </c>
      <c r="CN137" s="54">
        <f t="shared" si="373"/>
        <v>0</v>
      </c>
      <c r="CO137" s="54">
        <f t="shared" si="374"/>
        <v>0</v>
      </c>
      <c r="CP137" s="54">
        <f t="shared" si="375"/>
        <v>0</v>
      </c>
      <c r="CQ137" s="54">
        <f t="shared" si="376"/>
        <v>0</v>
      </c>
      <c r="CR137" s="54">
        <f t="shared" si="377"/>
        <v>0</v>
      </c>
      <c r="CS137" s="54">
        <f t="shared" si="378"/>
        <v>0</v>
      </c>
      <c r="CU137" s="54">
        <f t="shared" si="379"/>
        <v>0</v>
      </c>
      <c r="CV137" s="54">
        <f t="shared" si="380"/>
        <v>0</v>
      </c>
      <c r="CW137" s="54">
        <f t="shared" si="381"/>
        <v>0</v>
      </c>
      <c r="CX137" s="54">
        <f t="shared" si="382"/>
        <v>0</v>
      </c>
      <c r="CZ137" s="54">
        <f t="shared" si="383"/>
        <v>0</v>
      </c>
      <c r="DA137" s="54">
        <f t="shared" si="384"/>
        <v>0</v>
      </c>
      <c r="DB137" s="54">
        <f t="shared" si="385"/>
        <v>0</v>
      </c>
      <c r="DC137" s="54">
        <f t="shared" si="386"/>
        <v>0</v>
      </c>
      <c r="DD137" s="54">
        <f t="shared" si="387"/>
        <v>0</v>
      </c>
      <c r="DE137" s="54">
        <f t="shared" si="388"/>
        <v>0</v>
      </c>
      <c r="DF137" s="54">
        <f t="shared" si="389"/>
        <v>0</v>
      </c>
      <c r="DG137" s="54">
        <f t="shared" si="390"/>
        <v>2</v>
      </c>
      <c r="DH137" s="71">
        <f t="shared" si="391"/>
        <v>0</v>
      </c>
      <c r="DI137" s="71">
        <f t="shared" si="392"/>
        <v>0</v>
      </c>
      <c r="DJ137" s="54">
        <f t="shared" si="393"/>
        <v>0</v>
      </c>
      <c r="DK137" s="54">
        <f t="shared" si="394"/>
        <v>2</v>
      </c>
      <c r="DL137" s="4">
        <f t="shared" si="492"/>
        <v>0</v>
      </c>
      <c r="DM137" s="3">
        <f t="shared" si="395"/>
        <v>0</v>
      </c>
      <c r="DN137" s="3">
        <f t="shared" si="396"/>
        <v>0</v>
      </c>
      <c r="DO137" s="4" t="e">
        <f t="shared" si="397"/>
        <v>#DIV/0!</v>
      </c>
      <c r="DP137" s="57"/>
      <c r="DQ137" s="57"/>
      <c r="DR137" s="56">
        <f t="shared" si="493"/>
        <v>2</v>
      </c>
      <c r="DS137" s="56">
        <f t="shared" si="494"/>
        <v>0</v>
      </c>
      <c r="DT137" s="38">
        <f t="shared" si="495"/>
        <v>0</v>
      </c>
      <c r="DU137" s="38">
        <f t="shared" si="398"/>
        <v>2</v>
      </c>
      <c r="DV137" s="38">
        <f t="shared" si="496"/>
        <v>0</v>
      </c>
      <c r="DW137" s="39">
        <f t="shared" si="497"/>
        <v>0</v>
      </c>
      <c r="DX137" s="39">
        <f t="shared" si="498"/>
        <v>0</v>
      </c>
      <c r="DY137" s="39">
        <f t="shared" si="499"/>
        <v>0</v>
      </c>
      <c r="DZ137" s="39">
        <f t="shared" si="500"/>
        <v>0</v>
      </c>
      <c r="EA137" s="39">
        <f t="shared" si="501"/>
        <v>0</v>
      </c>
      <c r="EB137" s="37" t="e">
        <f t="shared" si="399"/>
        <v>#DIV/0!</v>
      </c>
      <c r="EC137" s="37" t="e">
        <f t="shared" si="400"/>
        <v>#DIV/0!</v>
      </c>
      <c r="ED137" s="37" t="e">
        <f t="shared" si="401"/>
        <v>#DIV/0!</v>
      </c>
      <c r="EE137" s="37" t="e">
        <f t="shared" si="402"/>
        <v>#DIV/0!</v>
      </c>
      <c r="EF137" s="39" t="e">
        <f t="shared" si="403"/>
        <v>#DIV/0!</v>
      </c>
      <c r="EG137" s="37" t="e">
        <f t="shared" si="404"/>
        <v>#DIV/0!</v>
      </c>
      <c r="EH137" s="37" t="e">
        <f t="shared" si="405"/>
        <v>#DIV/0!</v>
      </c>
      <c r="EI137" s="11" t="b">
        <f t="shared" si="406"/>
        <v>1</v>
      </c>
      <c r="EJ137" s="11" t="b">
        <f t="shared" si="407"/>
        <v>0</v>
      </c>
      <c r="EK137" s="39" t="e">
        <f t="shared" si="408"/>
        <v>#DIV/0!</v>
      </c>
      <c r="EL137" s="39" t="e">
        <f t="shared" si="409"/>
        <v>#DIV/0!</v>
      </c>
      <c r="EM137" s="39" t="e">
        <f t="shared" si="410"/>
        <v>#DIV/0!</v>
      </c>
      <c r="EN137" s="39" t="e">
        <f t="shared" si="411"/>
        <v>#DIV/0!</v>
      </c>
      <c r="EO137" s="39" t="e">
        <f t="shared" si="412"/>
        <v>#DIV/0!</v>
      </c>
      <c r="EP137" s="39" t="e">
        <f t="shared" si="413"/>
        <v>#DIV/0!</v>
      </c>
      <c r="EQ137" s="39" t="e">
        <f t="shared" si="414"/>
        <v>#DIV/0!</v>
      </c>
      <c r="ER137" s="39" t="e">
        <f t="shared" si="415"/>
        <v>#DIV/0!</v>
      </c>
      <c r="ES137" s="58" t="str">
        <f t="shared" si="416"/>
        <v>(OH,F,Cl)-dominate amphibole</v>
      </c>
      <c r="ET137" s="58" t="e">
        <f t="shared" si="417"/>
        <v>#N/A</v>
      </c>
      <c r="EU137" s="56">
        <f t="shared" si="502"/>
        <v>0</v>
      </c>
      <c r="EV137" s="56">
        <f t="shared" si="503"/>
        <v>0</v>
      </c>
      <c r="EW137" s="56">
        <f t="shared" si="504"/>
        <v>0</v>
      </c>
      <c r="EX137" s="56">
        <f t="shared" si="505"/>
        <v>0</v>
      </c>
      <c r="EY137" s="56">
        <f t="shared" si="506"/>
        <v>0</v>
      </c>
      <c r="EZ137" s="56">
        <f t="shared" si="507"/>
        <v>0</v>
      </c>
      <c r="FA137" s="39">
        <f t="shared" si="508"/>
        <v>0</v>
      </c>
      <c r="FB137" s="39">
        <f t="shared" si="509"/>
        <v>0</v>
      </c>
      <c r="FC137" s="54">
        <f t="shared" si="510"/>
        <v>0</v>
      </c>
      <c r="FD137" s="54">
        <f t="shared" si="511"/>
        <v>0</v>
      </c>
      <c r="FE137" s="39">
        <f t="shared" si="512"/>
        <v>0</v>
      </c>
      <c r="FF137" s="54">
        <f t="shared" si="513"/>
        <v>0</v>
      </c>
      <c r="FG137" s="39">
        <f t="shared" si="514"/>
        <v>0</v>
      </c>
      <c r="FH137" s="39">
        <f t="shared" si="418"/>
        <v>0</v>
      </c>
      <c r="FI137" s="39">
        <f t="shared" si="419"/>
        <v>0</v>
      </c>
      <c r="FJ137" s="39">
        <f t="shared" si="420"/>
        <v>0</v>
      </c>
      <c r="FK137" s="39" t="e">
        <f t="shared" si="421"/>
        <v>#DIV/0!</v>
      </c>
      <c r="FL137" s="39" t="e">
        <f t="shared" si="422"/>
        <v>#DIV/0!</v>
      </c>
      <c r="FM137" s="39" t="e">
        <f t="shared" si="423"/>
        <v>#DIV/0!</v>
      </c>
      <c r="FN137" s="39">
        <f t="shared" si="424"/>
        <v>1</v>
      </c>
      <c r="FO137" s="39">
        <f t="shared" si="515"/>
        <v>0</v>
      </c>
      <c r="FP137" s="39">
        <f t="shared" si="516"/>
        <v>0</v>
      </c>
      <c r="FQ137" s="39">
        <f t="shared" si="517"/>
        <v>0</v>
      </c>
      <c r="FR137" s="39">
        <f t="shared" si="425"/>
        <v>0</v>
      </c>
      <c r="FS137" s="39">
        <f t="shared" si="426"/>
        <v>0</v>
      </c>
      <c r="FU137" s="39" t="e">
        <f t="shared" si="427"/>
        <v>#DIV/0!</v>
      </c>
      <c r="FV137" s="39" t="e">
        <f t="shared" si="428"/>
        <v>#DIV/0!</v>
      </c>
      <c r="FW137" s="39" t="e">
        <f t="shared" si="429"/>
        <v>#DIV/0!</v>
      </c>
      <c r="FY137" s="39" t="e">
        <f t="shared" si="430"/>
        <v>#DIV/0!</v>
      </c>
      <c r="FZ137" s="39" t="e">
        <f t="shared" si="431"/>
        <v>#DIV/0!</v>
      </c>
      <c r="GA137" s="39" t="e">
        <f t="shared" si="432"/>
        <v>#DIV/0!</v>
      </c>
      <c r="GB137" s="39" t="e">
        <f t="shared" si="433"/>
        <v>#DIV/0!</v>
      </c>
      <c r="GC137" s="39" t="e">
        <f t="shared" si="434"/>
        <v>#DIV/0!</v>
      </c>
      <c r="GD137" s="39" t="e">
        <f t="shared" si="435"/>
        <v>#DIV/0!</v>
      </c>
      <c r="GE137" s="39" t="e">
        <f t="shared" si="436"/>
        <v>#DIV/0!</v>
      </c>
      <c r="GF137" s="39" t="e">
        <f t="shared" si="437"/>
        <v>#DIV/0!</v>
      </c>
      <c r="GG137" s="39" t="e">
        <f t="shared" si="438"/>
        <v>#DIV/0!</v>
      </c>
      <c r="GH137" s="39" t="e">
        <f t="shared" si="439"/>
        <v>#DIV/0!</v>
      </c>
      <c r="GI137" s="39"/>
      <c r="GJ137" s="39" t="e">
        <f t="shared" si="440"/>
        <v>#DIV/0!</v>
      </c>
      <c r="GK137" s="39" t="e">
        <f t="shared" si="441"/>
        <v>#DIV/0!</v>
      </c>
      <c r="GL137" s="39" t="e">
        <f t="shared" si="442"/>
        <v>#DIV/0!</v>
      </c>
      <c r="GM137" s="39" t="e">
        <f t="shared" si="443"/>
        <v>#DIV/0!</v>
      </c>
      <c r="GN137" s="39" t="e">
        <f t="shared" si="444"/>
        <v>#DIV/0!</v>
      </c>
      <c r="GO137" s="57"/>
      <c r="GP137" s="57" t="e">
        <f t="shared" si="445"/>
        <v>#DIV/0!</v>
      </c>
      <c r="GQ137" s="59" t="e">
        <f t="shared" si="446"/>
        <v>#DIV/0!</v>
      </c>
      <c r="GR137" s="41" t="e">
        <f t="shared" si="447"/>
        <v>#DIV/0!</v>
      </c>
      <c r="GS137" s="57" t="e">
        <f t="shared" si="448"/>
        <v>#DIV/0!</v>
      </c>
      <c r="GT137" s="57" t="e">
        <f t="shared" si="449"/>
        <v>#DIV/0!</v>
      </c>
      <c r="GU137" s="57" t="e">
        <f t="shared" si="450"/>
        <v>#DIV/0!</v>
      </c>
      <c r="GV137" s="57"/>
      <c r="GW137" s="42" t="e">
        <f t="shared" si="451"/>
        <v>#DIV/0!</v>
      </c>
      <c r="GX137" s="42" t="e">
        <f t="shared" si="452"/>
        <v>#DIV/0!</v>
      </c>
      <c r="GY137" s="42" t="e">
        <f t="shared" si="453"/>
        <v>#DIV/0!</v>
      </c>
      <c r="GZ137" s="57"/>
      <c r="HA137" s="2" t="e">
        <f t="shared" si="454"/>
        <v>#DIV/0!</v>
      </c>
      <c r="HB137" s="2" t="e">
        <f t="shared" si="455"/>
        <v>#DIV/0!</v>
      </c>
      <c r="HC137" s="2" t="e">
        <f t="shared" si="456"/>
        <v>#DIV/0!</v>
      </c>
      <c r="HD137" s="2" t="e">
        <f t="shared" si="457"/>
        <v>#DIV/0!</v>
      </c>
      <c r="HE137" s="2" t="e">
        <f t="shared" si="458"/>
        <v>#DIV/0!</v>
      </c>
      <c r="HF137" s="2" t="e">
        <f t="shared" si="459"/>
        <v>#DIV/0!</v>
      </c>
      <c r="HG137" s="2" t="e">
        <f t="shared" si="460"/>
        <v>#DIV/0!</v>
      </c>
      <c r="HH137" s="2" t="e">
        <f t="shared" si="461"/>
        <v>#DIV/0!</v>
      </c>
      <c r="HI137" s="2" t="e">
        <f t="shared" si="462"/>
        <v>#DIV/0!</v>
      </c>
      <c r="HJ137" s="11" t="e">
        <f t="shared" si="463"/>
        <v>#DIV/0!</v>
      </c>
      <c r="HK137" s="60" t="e">
        <f t="shared" si="464"/>
        <v>#DIV/0!</v>
      </c>
      <c r="HL137" s="57"/>
      <c r="HM137" s="57" t="e">
        <f t="shared" si="465"/>
        <v>#DIV/0!</v>
      </c>
      <c r="HN137" s="57" t="e">
        <f t="shared" si="466"/>
        <v>#DIV/0!</v>
      </c>
      <c r="HO137" s="57" t="e">
        <f t="shared" si="467"/>
        <v>#DIV/0!</v>
      </c>
      <c r="HP137" s="57" t="e">
        <f t="shared" si="468"/>
        <v>#DIV/0!</v>
      </c>
      <c r="HQ137" s="57" t="e">
        <f t="shared" si="469"/>
        <v>#DIV/0!</v>
      </c>
      <c r="HR137" s="57"/>
      <c r="HS137" s="57" t="e">
        <f t="shared" si="470"/>
        <v>#DIV/0!</v>
      </c>
      <c r="HT137" s="57" t="e">
        <f t="shared" si="471"/>
        <v>#DIV/0!</v>
      </c>
      <c r="HU137" s="57" t="e">
        <f t="shared" si="472"/>
        <v>#DIV/0!</v>
      </c>
      <c r="HV137" s="57" t="e">
        <f t="shared" si="473"/>
        <v>#DIV/0!</v>
      </c>
      <c r="HW137" s="57" t="e">
        <f t="shared" si="474"/>
        <v>#DIV/0!</v>
      </c>
      <c r="HX137" s="57"/>
      <c r="HY137" s="57" t="e">
        <f t="shared" si="475"/>
        <v>#DIV/0!</v>
      </c>
      <c r="HZ137" s="57" t="e">
        <f t="shared" si="476"/>
        <v>#DIV/0!</v>
      </c>
      <c r="IA137" s="57"/>
      <c r="IB137" s="61">
        <f t="shared" si="477"/>
        <v>0</v>
      </c>
      <c r="IC137" s="57" t="str">
        <f t="shared" si="478"/>
        <v/>
      </c>
      <c r="ID137" s="42"/>
      <c r="IE137" s="2" t="str">
        <f t="shared" si="479"/>
        <v/>
      </c>
      <c r="IF137" s="60" t="e">
        <f t="shared" si="480"/>
        <v>#DIV/0!</v>
      </c>
      <c r="IG137" s="60" t="str">
        <f t="shared" si="481"/>
        <v/>
      </c>
      <c r="IH137" s="60" t="str">
        <f t="shared" si="482"/>
        <v>zinco-</v>
      </c>
      <c r="II137" s="60" t="str">
        <f t="shared" si="483"/>
        <v>mangano-</v>
      </c>
      <c r="IJ137" s="60" t="e">
        <f t="shared" si="484"/>
        <v>#DIV/0!</v>
      </c>
      <c r="IK137" s="60" t="e">
        <f t="shared" si="485"/>
        <v>#DIV/0!</v>
      </c>
      <c r="IL137" s="60" t="e">
        <f t="shared" si="486"/>
        <v>#DIV/0!</v>
      </c>
      <c r="IM137" s="60" t="e">
        <f t="shared" si="487"/>
        <v>#DIV/0!</v>
      </c>
      <c r="IN137" s="60" t="str">
        <f t="shared" si="488"/>
        <v/>
      </c>
      <c r="IO137" s="60" t="str">
        <f t="shared" si="489"/>
        <v/>
      </c>
      <c r="IP137" s="57"/>
      <c r="IQ137" s="57" t="str">
        <f t="shared" si="490"/>
        <v>ERROR!!</v>
      </c>
    </row>
    <row r="138" spans="24:251">
      <c r="X138" s="29">
        <f t="shared" si="346"/>
        <v>0</v>
      </c>
      <c r="Y138" s="29">
        <f t="shared" si="347"/>
        <v>0</v>
      </c>
      <c r="Z138" s="29" t="e">
        <f t="shared" si="348"/>
        <v>#DIV/0!</v>
      </c>
      <c r="AA138" s="29" t="e">
        <f t="shared" si="349"/>
        <v>#DIV/0!</v>
      </c>
      <c r="AB138" s="29" t="e">
        <f t="shared" si="350"/>
        <v>#DIV/0!</v>
      </c>
      <c r="AC138" s="29" t="e">
        <f t="shared" si="351"/>
        <v>#DIV/0!</v>
      </c>
      <c r="AF138" s="23">
        <v>60.084299999999999</v>
      </c>
      <c r="AG138" s="23">
        <v>79.878799999999998</v>
      </c>
      <c r="AH138" s="23">
        <v>101.96120000000001</v>
      </c>
      <c r="AI138" s="23">
        <v>151.99039999999999</v>
      </c>
      <c r="AJ138" s="23">
        <v>159.69</v>
      </c>
      <c r="AK138" s="23">
        <v>71.846400000000003</v>
      </c>
      <c r="AL138" s="23">
        <v>70.9375</v>
      </c>
      <c r="AM138" s="23">
        <v>40.304400000000001</v>
      </c>
      <c r="AN138" s="23">
        <v>56.077399999999997</v>
      </c>
      <c r="AO138" s="23">
        <v>61.978999999999999</v>
      </c>
      <c r="AP138" s="23">
        <v>94.195999999999998</v>
      </c>
      <c r="AQ138" s="23">
        <v>18.998000000000001</v>
      </c>
      <c r="AR138" s="23">
        <v>35.450000000000003</v>
      </c>
      <c r="AS138" s="23">
        <v>29.88</v>
      </c>
      <c r="AT138" s="23">
        <v>74.691999999999993</v>
      </c>
      <c r="AU138" s="23">
        <v>81.39</v>
      </c>
      <c r="AX138" s="54">
        <f t="shared" si="352"/>
        <v>0</v>
      </c>
      <c r="AY138" s="54">
        <f t="shared" si="353"/>
        <v>0</v>
      </c>
      <c r="AZ138" s="54">
        <f t="shared" si="354"/>
        <v>0</v>
      </c>
      <c r="BA138" s="54">
        <f t="shared" si="355"/>
        <v>0</v>
      </c>
      <c r="BB138" s="54">
        <f t="shared" si="356"/>
        <v>0</v>
      </c>
      <c r="BC138" s="54">
        <f t="shared" si="357"/>
        <v>0</v>
      </c>
      <c r="BD138" s="54">
        <f t="shared" si="358"/>
        <v>0</v>
      </c>
      <c r="BE138" s="54">
        <f t="shared" si="359"/>
        <v>0</v>
      </c>
      <c r="BF138" s="54">
        <f t="shared" si="360"/>
        <v>0</v>
      </c>
      <c r="BG138" s="54">
        <f t="shared" si="361"/>
        <v>0</v>
      </c>
      <c r="BH138" s="54">
        <f t="shared" si="362"/>
        <v>0</v>
      </c>
      <c r="BI138" s="54">
        <f t="shared" si="363"/>
        <v>0</v>
      </c>
      <c r="BJ138" s="54">
        <f t="shared" si="364"/>
        <v>0</v>
      </c>
      <c r="BK138" s="54">
        <f t="shared" si="365"/>
        <v>0</v>
      </c>
      <c r="BL138" s="54">
        <f t="shared" si="366"/>
        <v>0</v>
      </c>
      <c r="BM138" s="42"/>
      <c r="BO138" s="54">
        <f>'Norm-coeff'!$C$2+$AX138*'Norm-coeff'!$D$2+$AY138*'Norm-coeff'!$E$2+$AZ138*'Norm-coeff'!$F$2+$BA138*'Norm-coeff'!$G$2+$BB138*'Norm-coeff'!$H$2+$BC138*'Norm-coeff'!$I$2+$BD138*'Norm-coeff'!$J$2+$BE138*'Norm-coeff'!$K$2+$BF138*'Norm-coeff'!$L$2+$BG138*'Norm-coeff'!$M$2+$BH138*'Norm-coeff'!$N$2+$BI138*'Norm-coeff'!$O$2</f>
        <v>5.4045421474420303</v>
      </c>
      <c r="BP138" s="54">
        <f>'Norm-coeff'!$C$3+$AX138*'Norm-coeff'!$D$3+$AY138*'Norm-coeff'!$E$3+$AZ138*'Norm-coeff'!$F$3+$BA138*'Norm-coeff'!$G$3+$BB138*'Norm-coeff'!$H$3+$BC138*'Norm-coeff'!$I$3+$BD138*'Norm-coeff'!$J$3+$BE138*'Norm-coeff'!$K$3+$BF138*'Norm-coeff'!$L$3+$BG138*'Norm-coeff'!$M$3+$BH138*'Norm-coeff'!$N$3+$BI138*'Norm-coeff'!$O$3</f>
        <v>3.15319116612705</v>
      </c>
      <c r="BQ138" s="54">
        <f>'Norm-coeff'!$C$4+$AX138*'Norm-coeff'!$D$4+$AY138*'Norm-coeff'!$E$4+$AZ138*'Norm-coeff'!$F$4+$BA138*'Norm-coeff'!$G$4+$BB138*'Norm-coeff'!$H$4+$BC138*'Norm-coeff'!$I$4+$BD138*'Norm-coeff'!$J$4+$BE138*'Norm-coeff'!$K$4+$BF138*'Norm-coeff'!$L$4+$BG138*'Norm-coeff'!$M$4+$BH138*'Norm-coeff'!$N$4+$BI138*'Norm-coeff'!$O$4</f>
        <v>1.42115649462768</v>
      </c>
      <c r="BR138" s="54">
        <f>'Norm-coeff'!$C$5+$AX138*'Norm-coeff'!$D$5+$AY138*'Norm-coeff'!$E$5+$AZ138*'Norm-coeff'!$F$5+$BA138*'Norm-coeff'!$G$5+$BB138*'Norm-coeff'!$H$5+$BC138*'Norm-coeff'!$I$5+$BD138*'Norm-coeff'!$J$5+$BE138*'Norm-coeff'!$K$5+$BF138*'Norm-coeff'!$L$5+$BG138*'Norm-coeff'!$M$5+$BH138*'Norm-coeff'!$N$5+$BI138*'Norm-coeff'!$O$5</f>
        <v>1.0553329241296201</v>
      </c>
      <c r="BS138" s="54">
        <f>'Norm-coeff'!$C$6+$AX138*'Norm-coeff'!$D$6+$AY138*'Norm-coeff'!$E$6+$AZ138*'Norm-coeff'!$F$6+$BA138*'Norm-coeff'!$G$6+$BB138*'Norm-coeff'!$H$6+$BC138*'Norm-coeff'!$I$6+$BD138*'Norm-coeff'!$J$6+$BE138*'Norm-coeff'!$K$6+$BF138*'Norm-coeff'!$L$6+$BG138*'Norm-coeff'!$M$6+$BH138*'Norm-coeff'!$N$6+$BI138*'Norm-coeff'!$O$6</f>
        <v>-1.48700885495103E-2</v>
      </c>
      <c r="BT138" s="54">
        <f>'Norm-coeff'!$C$7+$AX138*'Norm-coeff'!$D$7+$AY138*'Norm-coeff'!$E$7+$AZ138*'Norm-coeff'!$F$7+$BA138*'Norm-coeff'!$G$7+$BB138*'Norm-coeff'!$H$7+$BC138*'Norm-coeff'!$I$7+$BD138*'Norm-coeff'!$J$7+$BE138*'Norm-coeff'!$K$7+$BF138*'Norm-coeff'!$L$7+$BG138*'Norm-coeff'!$M$7+$BH138*'Norm-coeff'!$N$7+$BI138*'Norm-coeff'!$O$7</f>
        <v>2.0907583608832998</v>
      </c>
      <c r="BU138" s="54">
        <f>'Norm-coeff'!$C$8+$AX138*'Norm-coeff'!$D$8+$AY138*'Norm-coeff'!$E$8+$AZ138*'Norm-coeff'!$F$8+$BA138*'Norm-coeff'!$G$8+$BB138*'Norm-coeff'!$H$8+$BC138*'Norm-coeff'!$I$8+$BD138*'Norm-coeff'!$J$8+$BE138*'Norm-coeff'!$K$8+$BF138*'Norm-coeff'!$L$8+$BG138*'Norm-coeff'!$M$8+$BH138*'Norm-coeff'!$N$8+$BI138*'Norm-coeff'!$O$8</f>
        <v>0.65894159836244504</v>
      </c>
      <c r="BV138" s="54">
        <f>'Norm-coeff'!$C$9+$AX138*'Norm-coeff'!$D$9+$AY138*'Norm-coeff'!$E$9+$AZ138*'Norm-coeff'!$F$9+$BA138*'Norm-coeff'!$G$9+$BB138*'Norm-coeff'!$H$9+$BC138*'Norm-coeff'!$I$9+$BD138*'Norm-coeff'!$J$9+$BE138*'Norm-coeff'!$K$9+$BF138*'Norm-coeff'!$L$9+$BG138*'Norm-coeff'!$M$9+$BH138*'Norm-coeff'!$N$9+$BI138*'Norm-coeff'!$O$9</f>
        <v>1.48961085014701</v>
      </c>
      <c r="BW138" s="54">
        <f>'Norm-coeff'!$C$10+$AX138*'Norm-coeff'!$D$10+$AY138*'Norm-coeff'!$E$10+$AZ138*'Norm-coeff'!$F$10+$BA138*'Norm-coeff'!$G$10+$BB138*'Norm-coeff'!$H$10+$BC138*'Norm-coeff'!$I$10+$BD138*'Norm-coeff'!$J$10+$BE138*'Norm-coeff'!$K$10+$BF138*'Norm-coeff'!$L$10+$BG138*'Norm-coeff'!$M$10+$BH138*'Norm-coeff'!$N$10+$BI138*'Norm-coeff'!$O$10</f>
        <v>1.42058735749591</v>
      </c>
      <c r="BX138" s="54">
        <f>'Norm-coeff'!$C$11+$AX138*'Norm-coeff'!$D$11+$AY138*'Norm-coeff'!$E$11+$AZ138*'Norm-coeff'!$F$11+$BA138*'Norm-coeff'!$G$11+$BB138*'Norm-coeff'!$H$11+$BC138*'Norm-coeff'!$I$11+$BD138*'Norm-coeff'!$J$11+$BE138*'Norm-coeff'!$K$11+$BF138*'Norm-coeff'!$L$11+$BG138*'Norm-coeff'!$M$11+$BH138*'Norm-coeff'!$N$11+$BI138*'Norm-coeff'!$O$11</f>
        <v>0.221233014421479</v>
      </c>
      <c r="BY138" s="54">
        <f>'Norm-coeff'!$C$12+$AX138*'Norm-coeff'!$D$12+$AY138*'Norm-coeff'!$E$12+$AZ138*'Norm-coeff'!$F$12+$BA138*'Norm-coeff'!$G$12+$BB138*'Norm-coeff'!$H$12+$BC138*'Norm-coeff'!$I$12+$BD138*'Norm-coeff'!$J$12+$BE138*'Norm-coeff'!$K$12+$BF138*'Norm-coeff'!$L$12+$BG138*'Norm-coeff'!$M$12+$BH138*'Norm-coeff'!$N$12+$BI138*'Norm-coeff'!$O$12</f>
        <v>0.283527502056037</v>
      </c>
      <c r="BZ138" s="54">
        <f>'Norm-coeff'!$C$13+$AX138*'Norm-coeff'!$D$13+$AY138*'Norm-coeff'!$E$13+$AZ138*'Norm-coeff'!$F$13+$BA138*'Norm-coeff'!$G$13+$BB138*'Norm-coeff'!$H$13+$BC138*'Norm-coeff'!$I$13+$BD138*'Norm-coeff'!$J$13+$BE138*'Norm-coeff'!$K$13+$BF138*'Norm-coeff'!$L$13+$BG138*'Norm-coeff'!$M$13+$BH138*'Norm-coeff'!$N$13+$BI138*'Norm-coeff'!$O$13</f>
        <v>-4.1864930554451202E-2</v>
      </c>
      <c r="CA138" s="54">
        <f>'Norm-coeff'!$C$14+$AX138*'Norm-coeff'!$D$14+$AY138*'Norm-coeff'!$E$14+$AZ138*'Norm-coeff'!$F$14+$BA138*'Norm-coeff'!$G$14+$BB138*'Norm-coeff'!$H$14+$BC138*'Norm-coeff'!$I$14+$BD138*'Norm-coeff'!$J$14+$BE138*'Norm-coeff'!$K$14+$BF138*'Norm-coeff'!$L$14+$BG138*'Norm-coeff'!$M$14+$BH138*'Norm-coeff'!$N$14+$BI138*'Norm-coeff'!$O$14</f>
        <v>4.2526983164477103</v>
      </c>
      <c r="CC138" s="54">
        <f t="shared" si="491"/>
        <v>0</v>
      </c>
      <c r="CG138" s="54">
        <f t="shared" si="367"/>
        <v>0</v>
      </c>
      <c r="CH138" s="54">
        <f t="shared" si="518"/>
        <v>0</v>
      </c>
      <c r="CI138" s="54">
        <f t="shared" si="368"/>
        <v>0</v>
      </c>
      <c r="CJ138" s="56">
        <f t="shared" si="369"/>
        <v>0</v>
      </c>
      <c r="CK138" s="54">
        <f t="shared" si="370"/>
        <v>0</v>
      </c>
      <c r="CL138" s="54">
        <f t="shared" si="371"/>
        <v>0</v>
      </c>
      <c r="CM138" s="54">
        <f t="shared" si="372"/>
        <v>0</v>
      </c>
      <c r="CN138" s="54">
        <f t="shared" si="373"/>
        <v>0</v>
      </c>
      <c r="CO138" s="54">
        <f t="shared" si="374"/>
        <v>0</v>
      </c>
      <c r="CP138" s="54">
        <f t="shared" si="375"/>
        <v>0</v>
      </c>
      <c r="CQ138" s="54">
        <f t="shared" si="376"/>
        <v>0</v>
      </c>
      <c r="CR138" s="54">
        <f t="shared" si="377"/>
        <v>0</v>
      </c>
      <c r="CS138" s="54">
        <f t="shared" si="378"/>
        <v>0</v>
      </c>
      <c r="CU138" s="54">
        <f t="shared" si="379"/>
        <v>0</v>
      </c>
      <c r="CV138" s="54">
        <f t="shared" si="380"/>
        <v>0</v>
      </c>
      <c r="CW138" s="54">
        <f t="shared" si="381"/>
        <v>0</v>
      </c>
      <c r="CX138" s="54">
        <f t="shared" si="382"/>
        <v>0</v>
      </c>
      <c r="CZ138" s="54">
        <f t="shared" si="383"/>
        <v>0</v>
      </c>
      <c r="DA138" s="54">
        <f t="shared" si="384"/>
        <v>0</v>
      </c>
      <c r="DB138" s="54">
        <f t="shared" si="385"/>
        <v>0</v>
      </c>
      <c r="DC138" s="54">
        <f t="shared" si="386"/>
        <v>0</v>
      </c>
      <c r="DD138" s="54">
        <f t="shared" si="387"/>
        <v>0</v>
      </c>
      <c r="DE138" s="54">
        <f t="shared" si="388"/>
        <v>0</v>
      </c>
      <c r="DF138" s="54">
        <f t="shared" si="389"/>
        <v>0</v>
      </c>
      <c r="DG138" s="54">
        <f t="shared" si="390"/>
        <v>2</v>
      </c>
      <c r="DH138" s="71">
        <f t="shared" si="391"/>
        <v>0</v>
      </c>
      <c r="DI138" s="71">
        <f t="shared" si="392"/>
        <v>0</v>
      </c>
      <c r="DJ138" s="54">
        <f t="shared" si="393"/>
        <v>0</v>
      </c>
      <c r="DK138" s="54">
        <f t="shared" si="394"/>
        <v>2</v>
      </c>
      <c r="DL138" s="4">
        <f t="shared" si="492"/>
        <v>0</v>
      </c>
      <c r="DM138" s="3">
        <f t="shared" si="395"/>
        <v>0</v>
      </c>
      <c r="DN138" s="3">
        <f t="shared" si="396"/>
        <v>0</v>
      </c>
      <c r="DO138" s="4" t="e">
        <f t="shared" si="397"/>
        <v>#DIV/0!</v>
      </c>
      <c r="DP138" s="57"/>
      <c r="DQ138" s="57"/>
      <c r="DR138" s="56">
        <f t="shared" si="493"/>
        <v>2</v>
      </c>
      <c r="DS138" s="56">
        <f t="shared" si="494"/>
        <v>0</v>
      </c>
      <c r="DT138" s="38">
        <f t="shared" si="495"/>
        <v>0</v>
      </c>
      <c r="DU138" s="38">
        <f t="shared" si="398"/>
        <v>2</v>
      </c>
      <c r="DV138" s="38">
        <f t="shared" si="496"/>
        <v>0</v>
      </c>
      <c r="DW138" s="39">
        <f t="shared" si="497"/>
        <v>0</v>
      </c>
      <c r="DX138" s="39">
        <f t="shared" si="498"/>
        <v>0</v>
      </c>
      <c r="DY138" s="39">
        <f t="shared" si="499"/>
        <v>0</v>
      </c>
      <c r="DZ138" s="39">
        <f t="shared" si="500"/>
        <v>0</v>
      </c>
      <c r="EA138" s="39">
        <f t="shared" si="501"/>
        <v>0</v>
      </c>
      <c r="EB138" s="37" t="e">
        <f t="shared" si="399"/>
        <v>#DIV/0!</v>
      </c>
      <c r="EC138" s="37" t="e">
        <f t="shared" si="400"/>
        <v>#DIV/0!</v>
      </c>
      <c r="ED138" s="37" t="e">
        <f t="shared" si="401"/>
        <v>#DIV/0!</v>
      </c>
      <c r="EE138" s="37" t="e">
        <f t="shared" si="402"/>
        <v>#DIV/0!</v>
      </c>
      <c r="EF138" s="39" t="e">
        <f t="shared" si="403"/>
        <v>#DIV/0!</v>
      </c>
      <c r="EG138" s="37" t="e">
        <f t="shared" si="404"/>
        <v>#DIV/0!</v>
      </c>
      <c r="EH138" s="37" t="e">
        <f t="shared" si="405"/>
        <v>#DIV/0!</v>
      </c>
      <c r="EI138" s="11" t="b">
        <f t="shared" si="406"/>
        <v>1</v>
      </c>
      <c r="EJ138" s="11" t="b">
        <f t="shared" si="407"/>
        <v>0</v>
      </c>
      <c r="EK138" s="39" t="e">
        <f t="shared" si="408"/>
        <v>#DIV/0!</v>
      </c>
      <c r="EL138" s="39" t="e">
        <f t="shared" si="409"/>
        <v>#DIV/0!</v>
      </c>
      <c r="EM138" s="39" t="e">
        <f t="shared" si="410"/>
        <v>#DIV/0!</v>
      </c>
      <c r="EN138" s="39" t="e">
        <f t="shared" si="411"/>
        <v>#DIV/0!</v>
      </c>
      <c r="EO138" s="39" t="e">
        <f t="shared" si="412"/>
        <v>#DIV/0!</v>
      </c>
      <c r="EP138" s="39" t="e">
        <f t="shared" si="413"/>
        <v>#DIV/0!</v>
      </c>
      <c r="EQ138" s="39" t="e">
        <f t="shared" si="414"/>
        <v>#DIV/0!</v>
      </c>
      <c r="ER138" s="39" t="e">
        <f t="shared" si="415"/>
        <v>#DIV/0!</v>
      </c>
      <c r="ES138" s="58" t="str">
        <f t="shared" si="416"/>
        <v>(OH,F,Cl)-dominate amphibole</v>
      </c>
      <c r="ET138" s="58" t="e">
        <f t="shared" si="417"/>
        <v>#N/A</v>
      </c>
      <c r="EU138" s="56">
        <f t="shared" si="502"/>
        <v>0</v>
      </c>
      <c r="EV138" s="56">
        <f t="shared" si="503"/>
        <v>0</v>
      </c>
      <c r="EW138" s="56">
        <f t="shared" si="504"/>
        <v>0</v>
      </c>
      <c r="EX138" s="56">
        <f t="shared" si="505"/>
        <v>0</v>
      </c>
      <c r="EY138" s="56">
        <f t="shared" si="506"/>
        <v>0</v>
      </c>
      <c r="EZ138" s="56">
        <f t="shared" si="507"/>
        <v>0</v>
      </c>
      <c r="FA138" s="39">
        <f t="shared" si="508"/>
        <v>0</v>
      </c>
      <c r="FB138" s="39">
        <f t="shared" si="509"/>
        <v>0</v>
      </c>
      <c r="FC138" s="54">
        <f t="shared" si="510"/>
        <v>0</v>
      </c>
      <c r="FD138" s="54">
        <f t="shared" si="511"/>
        <v>0</v>
      </c>
      <c r="FE138" s="39">
        <f t="shared" si="512"/>
        <v>0</v>
      </c>
      <c r="FF138" s="54">
        <f t="shared" si="513"/>
        <v>0</v>
      </c>
      <c r="FG138" s="39">
        <f t="shared" si="514"/>
        <v>0</v>
      </c>
      <c r="FH138" s="39">
        <f t="shared" si="418"/>
        <v>0</v>
      </c>
      <c r="FI138" s="39">
        <f t="shared" si="419"/>
        <v>0</v>
      </c>
      <c r="FJ138" s="39">
        <f t="shared" si="420"/>
        <v>0</v>
      </c>
      <c r="FK138" s="39" t="e">
        <f t="shared" si="421"/>
        <v>#DIV/0!</v>
      </c>
      <c r="FL138" s="39" t="e">
        <f t="shared" si="422"/>
        <v>#DIV/0!</v>
      </c>
      <c r="FM138" s="39" t="e">
        <f t="shared" si="423"/>
        <v>#DIV/0!</v>
      </c>
      <c r="FN138" s="39">
        <f t="shared" si="424"/>
        <v>1</v>
      </c>
      <c r="FO138" s="39">
        <f t="shared" si="515"/>
        <v>0</v>
      </c>
      <c r="FP138" s="39">
        <f t="shared" si="516"/>
        <v>0</v>
      </c>
      <c r="FQ138" s="39">
        <f t="shared" si="517"/>
        <v>0</v>
      </c>
      <c r="FR138" s="39">
        <f t="shared" si="425"/>
        <v>0</v>
      </c>
      <c r="FS138" s="39">
        <f t="shared" si="426"/>
        <v>0</v>
      </c>
      <c r="FU138" s="39" t="e">
        <f t="shared" si="427"/>
        <v>#DIV/0!</v>
      </c>
      <c r="FV138" s="39" t="e">
        <f t="shared" si="428"/>
        <v>#DIV/0!</v>
      </c>
      <c r="FW138" s="39" t="e">
        <f t="shared" si="429"/>
        <v>#DIV/0!</v>
      </c>
      <c r="FY138" s="39" t="e">
        <f t="shared" si="430"/>
        <v>#DIV/0!</v>
      </c>
      <c r="FZ138" s="39" t="e">
        <f t="shared" si="431"/>
        <v>#DIV/0!</v>
      </c>
      <c r="GA138" s="39" t="e">
        <f t="shared" si="432"/>
        <v>#DIV/0!</v>
      </c>
      <c r="GB138" s="39" t="e">
        <f t="shared" si="433"/>
        <v>#DIV/0!</v>
      </c>
      <c r="GC138" s="39" t="e">
        <f t="shared" si="434"/>
        <v>#DIV/0!</v>
      </c>
      <c r="GD138" s="39" t="e">
        <f t="shared" si="435"/>
        <v>#DIV/0!</v>
      </c>
      <c r="GE138" s="39" t="e">
        <f t="shared" si="436"/>
        <v>#DIV/0!</v>
      </c>
      <c r="GF138" s="39" t="e">
        <f t="shared" si="437"/>
        <v>#DIV/0!</v>
      </c>
      <c r="GG138" s="39" t="e">
        <f t="shared" si="438"/>
        <v>#DIV/0!</v>
      </c>
      <c r="GH138" s="39" t="e">
        <f t="shared" si="439"/>
        <v>#DIV/0!</v>
      </c>
      <c r="GI138" s="39"/>
      <c r="GJ138" s="39" t="e">
        <f t="shared" si="440"/>
        <v>#DIV/0!</v>
      </c>
      <c r="GK138" s="39" t="e">
        <f t="shared" si="441"/>
        <v>#DIV/0!</v>
      </c>
      <c r="GL138" s="39" t="e">
        <f t="shared" si="442"/>
        <v>#DIV/0!</v>
      </c>
      <c r="GM138" s="39" t="e">
        <f t="shared" si="443"/>
        <v>#DIV/0!</v>
      </c>
      <c r="GN138" s="39" t="e">
        <f t="shared" si="444"/>
        <v>#DIV/0!</v>
      </c>
      <c r="GO138" s="57"/>
      <c r="GP138" s="57" t="e">
        <f t="shared" si="445"/>
        <v>#DIV/0!</v>
      </c>
      <c r="GQ138" s="59" t="e">
        <f t="shared" si="446"/>
        <v>#DIV/0!</v>
      </c>
      <c r="GR138" s="41" t="e">
        <f t="shared" si="447"/>
        <v>#DIV/0!</v>
      </c>
      <c r="GS138" s="57" t="e">
        <f t="shared" si="448"/>
        <v>#DIV/0!</v>
      </c>
      <c r="GT138" s="57" t="e">
        <f t="shared" si="449"/>
        <v>#DIV/0!</v>
      </c>
      <c r="GU138" s="57" t="e">
        <f t="shared" si="450"/>
        <v>#DIV/0!</v>
      </c>
      <c r="GV138" s="57"/>
      <c r="GW138" s="42" t="e">
        <f t="shared" si="451"/>
        <v>#DIV/0!</v>
      </c>
      <c r="GX138" s="42" t="e">
        <f t="shared" si="452"/>
        <v>#DIV/0!</v>
      </c>
      <c r="GY138" s="42" t="e">
        <f t="shared" si="453"/>
        <v>#DIV/0!</v>
      </c>
      <c r="GZ138" s="57"/>
      <c r="HA138" s="2" t="e">
        <f t="shared" si="454"/>
        <v>#DIV/0!</v>
      </c>
      <c r="HB138" s="2" t="e">
        <f t="shared" si="455"/>
        <v>#DIV/0!</v>
      </c>
      <c r="HC138" s="2" t="e">
        <f t="shared" si="456"/>
        <v>#DIV/0!</v>
      </c>
      <c r="HD138" s="2" t="e">
        <f t="shared" si="457"/>
        <v>#DIV/0!</v>
      </c>
      <c r="HE138" s="2" t="e">
        <f t="shared" si="458"/>
        <v>#DIV/0!</v>
      </c>
      <c r="HF138" s="2" t="e">
        <f t="shared" si="459"/>
        <v>#DIV/0!</v>
      </c>
      <c r="HG138" s="2" t="e">
        <f t="shared" si="460"/>
        <v>#DIV/0!</v>
      </c>
      <c r="HH138" s="2" t="e">
        <f t="shared" si="461"/>
        <v>#DIV/0!</v>
      </c>
      <c r="HI138" s="2" t="e">
        <f t="shared" si="462"/>
        <v>#DIV/0!</v>
      </c>
      <c r="HJ138" s="11" t="e">
        <f t="shared" si="463"/>
        <v>#DIV/0!</v>
      </c>
      <c r="HK138" s="60" t="e">
        <f t="shared" si="464"/>
        <v>#DIV/0!</v>
      </c>
      <c r="HL138" s="57"/>
      <c r="HM138" s="57" t="e">
        <f t="shared" si="465"/>
        <v>#DIV/0!</v>
      </c>
      <c r="HN138" s="57" t="e">
        <f t="shared" si="466"/>
        <v>#DIV/0!</v>
      </c>
      <c r="HO138" s="57" t="e">
        <f t="shared" si="467"/>
        <v>#DIV/0!</v>
      </c>
      <c r="HP138" s="57" t="e">
        <f t="shared" si="468"/>
        <v>#DIV/0!</v>
      </c>
      <c r="HQ138" s="57" t="e">
        <f t="shared" si="469"/>
        <v>#DIV/0!</v>
      </c>
      <c r="HR138" s="57"/>
      <c r="HS138" s="57" t="e">
        <f t="shared" si="470"/>
        <v>#DIV/0!</v>
      </c>
      <c r="HT138" s="57" t="e">
        <f t="shared" si="471"/>
        <v>#DIV/0!</v>
      </c>
      <c r="HU138" s="57" t="e">
        <f t="shared" si="472"/>
        <v>#DIV/0!</v>
      </c>
      <c r="HV138" s="57" t="e">
        <f t="shared" si="473"/>
        <v>#DIV/0!</v>
      </c>
      <c r="HW138" s="57" t="e">
        <f t="shared" si="474"/>
        <v>#DIV/0!</v>
      </c>
      <c r="HX138" s="57"/>
      <c r="HY138" s="57" t="e">
        <f t="shared" si="475"/>
        <v>#DIV/0!</v>
      </c>
      <c r="HZ138" s="57" t="e">
        <f t="shared" si="476"/>
        <v>#DIV/0!</v>
      </c>
      <c r="IA138" s="57"/>
      <c r="IB138" s="61">
        <f t="shared" si="477"/>
        <v>0</v>
      </c>
      <c r="IC138" s="57" t="str">
        <f t="shared" si="478"/>
        <v/>
      </c>
      <c r="ID138" s="42"/>
      <c r="IE138" s="2" t="str">
        <f t="shared" si="479"/>
        <v/>
      </c>
      <c r="IF138" s="60" t="e">
        <f t="shared" si="480"/>
        <v>#DIV/0!</v>
      </c>
      <c r="IG138" s="60" t="str">
        <f t="shared" si="481"/>
        <v/>
      </c>
      <c r="IH138" s="60" t="str">
        <f t="shared" si="482"/>
        <v>zinco-</v>
      </c>
      <c r="II138" s="60" t="str">
        <f t="shared" si="483"/>
        <v>mangano-</v>
      </c>
      <c r="IJ138" s="60" t="e">
        <f t="shared" si="484"/>
        <v>#DIV/0!</v>
      </c>
      <c r="IK138" s="60" t="e">
        <f t="shared" si="485"/>
        <v>#DIV/0!</v>
      </c>
      <c r="IL138" s="60" t="e">
        <f t="shared" si="486"/>
        <v>#DIV/0!</v>
      </c>
      <c r="IM138" s="60" t="e">
        <f t="shared" si="487"/>
        <v>#DIV/0!</v>
      </c>
      <c r="IN138" s="60" t="str">
        <f t="shared" si="488"/>
        <v/>
      </c>
      <c r="IO138" s="60" t="str">
        <f t="shared" si="489"/>
        <v/>
      </c>
      <c r="IP138" s="57"/>
      <c r="IQ138" s="57" t="str">
        <f t="shared" si="490"/>
        <v>ERROR!!</v>
      </c>
    </row>
    <row r="139" spans="24:251">
      <c r="X139" s="29">
        <f t="shared" si="346"/>
        <v>0</v>
      </c>
      <c r="Y139" s="29">
        <f t="shared" si="347"/>
        <v>0</v>
      </c>
      <c r="Z139" s="29" t="e">
        <f t="shared" si="348"/>
        <v>#DIV/0!</v>
      </c>
      <c r="AA139" s="29" t="e">
        <f t="shared" si="349"/>
        <v>#DIV/0!</v>
      </c>
      <c r="AB139" s="29" t="e">
        <f t="shared" si="350"/>
        <v>#DIV/0!</v>
      </c>
      <c r="AC139" s="29" t="e">
        <f t="shared" si="351"/>
        <v>#DIV/0!</v>
      </c>
      <c r="AF139" s="23">
        <v>60.084299999999999</v>
      </c>
      <c r="AG139" s="23">
        <v>79.878799999999998</v>
      </c>
      <c r="AH139" s="23">
        <v>101.96120000000001</v>
      </c>
      <c r="AI139" s="23">
        <v>151.99039999999999</v>
      </c>
      <c r="AJ139" s="23">
        <v>159.69</v>
      </c>
      <c r="AK139" s="23">
        <v>71.846400000000003</v>
      </c>
      <c r="AL139" s="23">
        <v>70.9375</v>
      </c>
      <c r="AM139" s="23">
        <v>40.304400000000001</v>
      </c>
      <c r="AN139" s="23">
        <v>56.077399999999997</v>
      </c>
      <c r="AO139" s="23">
        <v>61.978999999999999</v>
      </c>
      <c r="AP139" s="23">
        <v>94.195999999999998</v>
      </c>
      <c r="AQ139" s="23">
        <v>18.998000000000001</v>
      </c>
      <c r="AR139" s="23">
        <v>35.450000000000003</v>
      </c>
      <c r="AS139" s="23">
        <v>29.88</v>
      </c>
      <c r="AT139" s="23">
        <v>74.691999999999993</v>
      </c>
      <c r="AU139" s="23">
        <v>81.39</v>
      </c>
      <c r="AX139" s="54">
        <f t="shared" si="352"/>
        <v>0</v>
      </c>
      <c r="AY139" s="54">
        <f t="shared" si="353"/>
        <v>0</v>
      </c>
      <c r="AZ139" s="54">
        <f t="shared" si="354"/>
        <v>0</v>
      </c>
      <c r="BA139" s="54">
        <f t="shared" si="355"/>
        <v>0</v>
      </c>
      <c r="BB139" s="54">
        <f t="shared" si="356"/>
        <v>0</v>
      </c>
      <c r="BC139" s="54">
        <f t="shared" si="357"/>
        <v>0</v>
      </c>
      <c r="BD139" s="54">
        <f t="shared" si="358"/>
        <v>0</v>
      </c>
      <c r="BE139" s="54">
        <f t="shared" si="359"/>
        <v>0</v>
      </c>
      <c r="BF139" s="54">
        <f t="shared" si="360"/>
        <v>0</v>
      </c>
      <c r="BG139" s="54">
        <f t="shared" si="361"/>
        <v>0</v>
      </c>
      <c r="BH139" s="54">
        <f t="shared" si="362"/>
        <v>0</v>
      </c>
      <c r="BI139" s="54">
        <f t="shared" si="363"/>
        <v>0</v>
      </c>
      <c r="BJ139" s="54">
        <f t="shared" si="364"/>
        <v>0</v>
      </c>
      <c r="BK139" s="54">
        <f t="shared" si="365"/>
        <v>0</v>
      </c>
      <c r="BL139" s="54">
        <f t="shared" si="366"/>
        <v>0</v>
      </c>
      <c r="BM139" s="42"/>
      <c r="BO139" s="54">
        <f>'Norm-coeff'!$C$2+$AX139*'Norm-coeff'!$D$2+$AY139*'Norm-coeff'!$E$2+$AZ139*'Norm-coeff'!$F$2+$BA139*'Norm-coeff'!$G$2+$BB139*'Norm-coeff'!$H$2+$BC139*'Norm-coeff'!$I$2+$BD139*'Norm-coeff'!$J$2+$BE139*'Norm-coeff'!$K$2+$BF139*'Norm-coeff'!$L$2+$BG139*'Norm-coeff'!$M$2+$BH139*'Norm-coeff'!$N$2+$BI139*'Norm-coeff'!$O$2</f>
        <v>5.4045421474420303</v>
      </c>
      <c r="BP139" s="54">
        <f>'Norm-coeff'!$C$3+$AX139*'Norm-coeff'!$D$3+$AY139*'Norm-coeff'!$E$3+$AZ139*'Norm-coeff'!$F$3+$BA139*'Norm-coeff'!$G$3+$BB139*'Norm-coeff'!$H$3+$BC139*'Norm-coeff'!$I$3+$BD139*'Norm-coeff'!$J$3+$BE139*'Norm-coeff'!$K$3+$BF139*'Norm-coeff'!$L$3+$BG139*'Norm-coeff'!$M$3+$BH139*'Norm-coeff'!$N$3+$BI139*'Norm-coeff'!$O$3</f>
        <v>3.15319116612705</v>
      </c>
      <c r="BQ139" s="54">
        <f>'Norm-coeff'!$C$4+$AX139*'Norm-coeff'!$D$4+$AY139*'Norm-coeff'!$E$4+$AZ139*'Norm-coeff'!$F$4+$BA139*'Norm-coeff'!$G$4+$BB139*'Norm-coeff'!$H$4+$BC139*'Norm-coeff'!$I$4+$BD139*'Norm-coeff'!$J$4+$BE139*'Norm-coeff'!$K$4+$BF139*'Norm-coeff'!$L$4+$BG139*'Norm-coeff'!$M$4+$BH139*'Norm-coeff'!$N$4+$BI139*'Norm-coeff'!$O$4</f>
        <v>1.42115649462768</v>
      </c>
      <c r="BR139" s="54">
        <f>'Norm-coeff'!$C$5+$AX139*'Norm-coeff'!$D$5+$AY139*'Norm-coeff'!$E$5+$AZ139*'Norm-coeff'!$F$5+$BA139*'Norm-coeff'!$G$5+$BB139*'Norm-coeff'!$H$5+$BC139*'Norm-coeff'!$I$5+$BD139*'Norm-coeff'!$J$5+$BE139*'Norm-coeff'!$K$5+$BF139*'Norm-coeff'!$L$5+$BG139*'Norm-coeff'!$M$5+$BH139*'Norm-coeff'!$N$5+$BI139*'Norm-coeff'!$O$5</f>
        <v>1.0553329241296201</v>
      </c>
      <c r="BS139" s="54">
        <f>'Norm-coeff'!$C$6+$AX139*'Norm-coeff'!$D$6+$AY139*'Norm-coeff'!$E$6+$AZ139*'Norm-coeff'!$F$6+$BA139*'Norm-coeff'!$G$6+$BB139*'Norm-coeff'!$H$6+$BC139*'Norm-coeff'!$I$6+$BD139*'Norm-coeff'!$J$6+$BE139*'Norm-coeff'!$K$6+$BF139*'Norm-coeff'!$L$6+$BG139*'Norm-coeff'!$M$6+$BH139*'Norm-coeff'!$N$6+$BI139*'Norm-coeff'!$O$6</f>
        <v>-1.48700885495103E-2</v>
      </c>
      <c r="BT139" s="54">
        <f>'Norm-coeff'!$C$7+$AX139*'Norm-coeff'!$D$7+$AY139*'Norm-coeff'!$E$7+$AZ139*'Norm-coeff'!$F$7+$BA139*'Norm-coeff'!$G$7+$BB139*'Norm-coeff'!$H$7+$BC139*'Norm-coeff'!$I$7+$BD139*'Norm-coeff'!$J$7+$BE139*'Norm-coeff'!$K$7+$BF139*'Norm-coeff'!$L$7+$BG139*'Norm-coeff'!$M$7+$BH139*'Norm-coeff'!$N$7+$BI139*'Norm-coeff'!$O$7</f>
        <v>2.0907583608832998</v>
      </c>
      <c r="BU139" s="54">
        <f>'Norm-coeff'!$C$8+$AX139*'Norm-coeff'!$D$8+$AY139*'Norm-coeff'!$E$8+$AZ139*'Norm-coeff'!$F$8+$BA139*'Norm-coeff'!$G$8+$BB139*'Norm-coeff'!$H$8+$BC139*'Norm-coeff'!$I$8+$BD139*'Norm-coeff'!$J$8+$BE139*'Norm-coeff'!$K$8+$BF139*'Norm-coeff'!$L$8+$BG139*'Norm-coeff'!$M$8+$BH139*'Norm-coeff'!$N$8+$BI139*'Norm-coeff'!$O$8</f>
        <v>0.65894159836244504</v>
      </c>
      <c r="BV139" s="54">
        <f>'Norm-coeff'!$C$9+$AX139*'Norm-coeff'!$D$9+$AY139*'Norm-coeff'!$E$9+$AZ139*'Norm-coeff'!$F$9+$BA139*'Norm-coeff'!$G$9+$BB139*'Norm-coeff'!$H$9+$BC139*'Norm-coeff'!$I$9+$BD139*'Norm-coeff'!$J$9+$BE139*'Norm-coeff'!$K$9+$BF139*'Norm-coeff'!$L$9+$BG139*'Norm-coeff'!$M$9+$BH139*'Norm-coeff'!$N$9+$BI139*'Norm-coeff'!$O$9</f>
        <v>1.48961085014701</v>
      </c>
      <c r="BW139" s="54">
        <f>'Norm-coeff'!$C$10+$AX139*'Norm-coeff'!$D$10+$AY139*'Norm-coeff'!$E$10+$AZ139*'Norm-coeff'!$F$10+$BA139*'Norm-coeff'!$G$10+$BB139*'Norm-coeff'!$H$10+$BC139*'Norm-coeff'!$I$10+$BD139*'Norm-coeff'!$J$10+$BE139*'Norm-coeff'!$K$10+$BF139*'Norm-coeff'!$L$10+$BG139*'Norm-coeff'!$M$10+$BH139*'Norm-coeff'!$N$10+$BI139*'Norm-coeff'!$O$10</f>
        <v>1.42058735749591</v>
      </c>
      <c r="BX139" s="54">
        <f>'Norm-coeff'!$C$11+$AX139*'Norm-coeff'!$D$11+$AY139*'Norm-coeff'!$E$11+$AZ139*'Norm-coeff'!$F$11+$BA139*'Norm-coeff'!$G$11+$BB139*'Norm-coeff'!$H$11+$BC139*'Norm-coeff'!$I$11+$BD139*'Norm-coeff'!$J$11+$BE139*'Norm-coeff'!$K$11+$BF139*'Norm-coeff'!$L$11+$BG139*'Norm-coeff'!$M$11+$BH139*'Norm-coeff'!$N$11+$BI139*'Norm-coeff'!$O$11</f>
        <v>0.221233014421479</v>
      </c>
      <c r="BY139" s="54">
        <f>'Norm-coeff'!$C$12+$AX139*'Norm-coeff'!$D$12+$AY139*'Norm-coeff'!$E$12+$AZ139*'Norm-coeff'!$F$12+$BA139*'Norm-coeff'!$G$12+$BB139*'Norm-coeff'!$H$12+$BC139*'Norm-coeff'!$I$12+$BD139*'Norm-coeff'!$J$12+$BE139*'Norm-coeff'!$K$12+$BF139*'Norm-coeff'!$L$12+$BG139*'Norm-coeff'!$M$12+$BH139*'Norm-coeff'!$N$12+$BI139*'Norm-coeff'!$O$12</f>
        <v>0.283527502056037</v>
      </c>
      <c r="BZ139" s="54">
        <f>'Norm-coeff'!$C$13+$AX139*'Norm-coeff'!$D$13+$AY139*'Norm-coeff'!$E$13+$AZ139*'Norm-coeff'!$F$13+$BA139*'Norm-coeff'!$G$13+$BB139*'Norm-coeff'!$H$13+$BC139*'Norm-coeff'!$I$13+$BD139*'Norm-coeff'!$J$13+$BE139*'Norm-coeff'!$K$13+$BF139*'Norm-coeff'!$L$13+$BG139*'Norm-coeff'!$M$13+$BH139*'Norm-coeff'!$N$13+$BI139*'Norm-coeff'!$O$13</f>
        <v>-4.1864930554451202E-2</v>
      </c>
      <c r="CA139" s="54">
        <f>'Norm-coeff'!$C$14+$AX139*'Norm-coeff'!$D$14+$AY139*'Norm-coeff'!$E$14+$AZ139*'Norm-coeff'!$F$14+$BA139*'Norm-coeff'!$G$14+$BB139*'Norm-coeff'!$H$14+$BC139*'Norm-coeff'!$I$14+$BD139*'Norm-coeff'!$J$14+$BE139*'Norm-coeff'!$K$14+$BF139*'Norm-coeff'!$L$14+$BG139*'Norm-coeff'!$M$14+$BH139*'Norm-coeff'!$N$14+$BI139*'Norm-coeff'!$O$14</f>
        <v>4.2526983164477103</v>
      </c>
      <c r="CC139" s="54">
        <f t="shared" si="491"/>
        <v>0</v>
      </c>
      <c r="CG139" s="54">
        <f t="shared" si="367"/>
        <v>0</v>
      </c>
      <c r="CH139" s="54">
        <f t="shared" si="518"/>
        <v>0</v>
      </c>
      <c r="CI139" s="54">
        <f t="shared" si="368"/>
        <v>0</v>
      </c>
      <c r="CJ139" s="56">
        <f t="shared" si="369"/>
        <v>0</v>
      </c>
      <c r="CK139" s="54">
        <f t="shared" si="370"/>
        <v>0</v>
      </c>
      <c r="CL139" s="54">
        <f t="shared" si="371"/>
        <v>0</v>
      </c>
      <c r="CM139" s="54">
        <f t="shared" si="372"/>
        <v>0</v>
      </c>
      <c r="CN139" s="54">
        <f t="shared" si="373"/>
        <v>0</v>
      </c>
      <c r="CO139" s="54">
        <f t="shared" si="374"/>
        <v>0</v>
      </c>
      <c r="CP139" s="54">
        <f t="shared" si="375"/>
        <v>0</v>
      </c>
      <c r="CQ139" s="54">
        <f t="shared" si="376"/>
        <v>0</v>
      </c>
      <c r="CR139" s="54">
        <f t="shared" si="377"/>
        <v>0</v>
      </c>
      <c r="CS139" s="54">
        <f t="shared" si="378"/>
        <v>0</v>
      </c>
      <c r="CU139" s="54">
        <f t="shared" si="379"/>
        <v>0</v>
      </c>
      <c r="CV139" s="54">
        <f t="shared" si="380"/>
        <v>0</v>
      </c>
      <c r="CW139" s="54">
        <f t="shared" si="381"/>
        <v>0</v>
      </c>
      <c r="CX139" s="54">
        <f t="shared" si="382"/>
        <v>0</v>
      </c>
      <c r="CZ139" s="54">
        <f t="shared" si="383"/>
        <v>0</v>
      </c>
      <c r="DA139" s="54">
        <f t="shared" si="384"/>
        <v>0</v>
      </c>
      <c r="DB139" s="54">
        <f t="shared" si="385"/>
        <v>0</v>
      </c>
      <c r="DC139" s="54">
        <f t="shared" si="386"/>
        <v>0</v>
      </c>
      <c r="DD139" s="54">
        <f t="shared" si="387"/>
        <v>0</v>
      </c>
      <c r="DE139" s="54">
        <f t="shared" si="388"/>
        <v>0</v>
      </c>
      <c r="DF139" s="54">
        <f t="shared" si="389"/>
        <v>0</v>
      </c>
      <c r="DG139" s="54">
        <f t="shared" si="390"/>
        <v>2</v>
      </c>
      <c r="DH139" s="71">
        <f t="shared" si="391"/>
        <v>0</v>
      </c>
      <c r="DI139" s="71">
        <f t="shared" si="392"/>
        <v>0</v>
      </c>
      <c r="DJ139" s="54">
        <f t="shared" si="393"/>
        <v>0</v>
      </c>
      <c r="DK139" s="54">
        <f t="shared" si="394"/>
        <v>2</v>
      </c>
      <c r="DL139" s="4">
        <f t="shared" si="492"/>
        <v>0</v>
      </c>
      <c r="DM139" s="3">
        <f t="shared" si="395"/>
        <v>0</v>
      </c>
      <c r="DN139" s="3">
        <f t="shared" si="396"/>
        <v>0</v>
      </c>
      <c r="DO139" s="4" t="e">
        <f t="shared" si="397"/>
        <v>#DIV/0!</v>
      </c>
      <c r="DP139" s="57"/>
      <c r="DQ139" s="57"/>
      <c r="DR139" s="56">
        <f t="shared" si="493"/>
        <v>2</v>
      </c>
      <c r="DS139" s="56">
        <f t="shared" si="494"/>
        <v>0</v>
      </c>
      <c r="DT139" s="38">
        <f t="shared" si="495"/>
        <v>0</v>
      </c>
      <c r="DU139" s="38">
        <f t="shared" si="398"/>
        <v>2</v>
      </c>
      <c r="DV139" s="38">
        <f t="shared" si="496"/>
        <v>0</v>
      </c>
      <c r="DW139" s="39">
        <f t="shared" si="497"/>
        <v>0</v>
      </c>
      <c r="DX139" s="39">
        <f t="shared" si="498"/>
        <v>0</v>
      </c>
      <c r="DY139" s="39">
        <f t="shared" si="499"/>
        <v>0</v>
      </c>
      <c r="DZ139" s="39">
        <f t="shared" si="500"/>
        <v>0</v>
      </c>
      <c r="EA139" s="39">
        <f t="shared" si="501"/>
        <v>0</v>
      </c>
      <c r="EB139" s="37" t="e">
        <f t="shared" si="399"/>
        <v>#DIV/0!</v>
      </c>
      <c r="EC139" s="37" t="e">
        <f t="shared" si="400"/>
        <v>#DIV/0!</v>
      </c>
      <c r="ED139" s="37" t="e">
        <f t="shared" si="401"/>
        <v>#DIV/0!</v>
      </c>
      <c r="EE139" s="37" t="e">
        <f t="shared" si="402"/>
        <v>#DIV/0!</v>
      </c>
      <c r="EF139" s="39" t="e">
        <f t="shared" si="403"/>
        <v>#DIV/0!</v>
      </c>
      <c r="EG139" s="37" t="e">
        <f t="shared" si="404"/>
        <v>#DIV/0!</v>
      </c>
      <c r="EH139" s="37" t="e">
        <f t="shared" si="405"/>
        <v>#DIV/0!</v>
      </c>
      <c r="EI139" s="11" t="b">
        <f t="shared" si="406"/>
        <v>1</v>
      </c>
      <c r="EJ139" s="11" t="b">
        <f t="shared" si="407"/>
        <v>0</v>
      </c>
      <c r="EK139" s="39" t="e">
        <f t="shared" si="408"/>
        <v>#DIV/0!</v>
      </c>
      <c r="EL139" s="39" t="e">
        <f t="shared" si="409"/>
        <v>#DIV/0!</v>
      </c>
      <c r="EM139" s="39" t="e">
        <f t="shared" si="410"/>
        <v>#DIV/0!</v>
      </c>
      <c r="EN139" s="39" t="e">
        <f t="shared" si="411"/>
        <v>#DIV/0!</v>
      </c>
      <c r="EO139" s="39" t="e">
        <f t="shared" si="412"/>
        <v>#DIV/0!</v>
      </c>
      <c r="EP139" s="39" t="e">
        <f t="shared" si="413"/>
        <v>#DIV/0!</v>
      </c>
      <c r="EQ139" s="39" t="e">
        <f t="shared" si="414"/>
        <v>#DIV/0!</v>
      </c>
      <c r="ER139" s="39" t="e">
        <f t="shared" si="415"/>
        <v>#DIV/0!</v>
      </c>
      <c r="ES139" s="58" t="str">
        <f t="shared" si="416"/>
        <v>(OH,F,Cl)-dominate amphibole</v>
      </c>
      <c r="ET139" s="58" t="e">
        <f t="shared" si="417"/>
        <v>#N/A</v>
      </c>
      <c r="EU139" s="56">
        <f t="shared" si="502"/>
        <v>0</v>
      </c>
      <c r="EV139" s="56">
        <f t="shared" si="503"/>
        <v>0</v>
      </c>
      <c r="EW139" s="56">
        <f t="shared" si="504"/>
        <v>0</v>
      </c>
      <c r="EX139" s="56">
        <f t="shared" si="505"/>
        <v>0</v>
      </c>
      <c r="EY139" s="56">
        <f t="shared" si="506"/>
        <v>0</v>
      </c>
      <c r="EZ139" s="56">
        <f t="shared" si="507"/>
        <v>0</v>
      </c>
      <c r="FA139" s="39">
        <f t="shared" si="508"/>
        <v>0</v>
      </c>
      <c r="FB139" s="39">
        <f t="shared" si="509"/>
        <v>0</v>
      </c>
      <c r="FC139" s="54">
        <f t="shared" si="510"/>
        <v>0</v>
      </c>
      <c r="FD139" s="54">
        <f t="shared" si="511"/>
        <v>0</v>
      </c>
      <c r="FE139" s="39">
        <f t="shared" si="512"/>
        <v>0</v>
      </c>
      <c r="FF139" s="54">
        <f t="shared" si="513"/>
        <v>0</v>
      </c>
      <c r="FG139" s="39">
        <f t="shared" si="514"/>
        <v>0</v>
      </c>
      <c r="FH139" s="39">
        <f t="shared" si="418"/>
        <v>0</v>
      </c>
      <c r="FI139" s="39">
        <f t="shared" si="419"/>
        <v>0</v>
      </c>
      <c r="FJ139" s="39">
        <f t="shared" si="420"/>
        <v>0</v>
      </c>
      <c r="FK139" s="39" t="e">
        <f t="shared" si="421"/>
        <v>#DIV/0!</v>
      </c>
      <c r="FL139" s="39" t="e">
        <f t="shared" si="422"/>
        <v>#DIV/0!</v>
      </c>
      <c r="FM139" s="39" t="e">
        <f t="shared" si="423"/>
        <v>#DIV/0!</v>
      </c>
      <c r="FN139" s="39">
        <f t="shared" si="424"/>
        <v>1</v>
      </c>
      <c r="FO139" s="39">
        <f t="shared" si="515"/>
        <v>0</v>
      </c>
      <c r="FP139" s="39">
        <f t="shared" si="516"/>
        <v>0</v>
      </c>
      <c r="FQ139" s="39">
        <f t="shared" si="517"/>
        <v>0</v>
      </c>
      <c r="FR139" s="39">
        <f t="shared" si="425"/>
        <v>0</v>
      </c>
      <c r="FS139" s="39">
        <f t="shared" si="426"/>
        <v>0</v>
      </c>
      <c r="FU139" s="39" t="e">
        <f t="shared" si="427"/>
        <v>#DIV/0!</v>
      </c>
      <c r="FV139" s="39" t="e">
        <f t="shared" si="428"/>
        <v>#DIV/0!</v>
      </c>
      <c r="FW139" s="39" t="e">
        <f t="shared" si="429"/>
        <v>#DIV/0!</v>
      </c>
      <c r="FY139" s="39" t="e">
        <f t="shared" si="430"/>
        <v>#DIV/0!</v>
      </c>
      <c r="FZ139" s="39" t="e">
        <f t="shared" si="431"/>
        <v>#DIV/0!</v>
      </c>
      <c r="GA139" s="39" t="e">
        <f t="shared" si="432"/>
        <v>#DIV/0!</v>
      </c>
      <c r="GB139" s="39" t="e">
        <f t="shared" si="433"/>
        <v>#DIV/0!</v>
      </c>
      <c r="GC139" s="39" t="e">
        <f t="shared" si="434"/>
        <v>#DIV/0!</v>
      </c>
      <c r="GD139" s="39" t="e">
        <f t="shared" si="435"/>
        <v>#DIV/0!</v>
      </c>
      <c r="GE139" s="39" t="e">
        <f t="shared" si="436"/>
        <v>#DIV/0!</v>
      </c>
      <c r="GF139" s="39" t="e">
        <f t="shared" si="437"/>
        <v>#DIV/0!</v>
      </c>
      <c r="GG139" s="39" t="e">
        <f t="shared" si="438"/>
        <v>#DIV/0!</v>
      </c>
      <c r="GH139" s="39" t="e">
        <f t="shared" si="439"/>
        <v>#DIV/0!</v>
      </c>
      <c r="GI139" s="39"/>
      <c r="GJ139" s="39" t="e">
        <f t="shared" si="440"/>
        <v>#DIV/0!</v>
      </c>
      <c r="GK139" s="39" t="e">
        <f t="shared" si="441"/>
        <v>#DIV/0!</v>
      </c>
      <c r="GL139" s="39" t="e">
        <f t="shared" si="442"/>
        <v>#DIV/0!</v>
      </c>
      <c r="GM139" s="39" t="e">
        <f t="shared" si="443"/>
        <v>#DIV/0!</v>
      </c>
      <c r="GN139" s="39" t="e">
        <f t="shared" si="444"/>
        <v>#DIV/0!</v>
      </c>
      <c r="GO139" s="57"/>
      <c r="GP139" s="57" t="e">
        <f t="shared" si="445"/>
        <v>#DIV/0!</v>
      </c>
      <c r="GQ139" s="59" t="e">
        <f t="shared" si="446"/>
        <v>#DIV/0!</v>
      </c>
      <c r="GR139" s="41" t="e">
        <f t="shared" si="447"/>
        <v>#DIV/0!</v>
      </c>
      <c r="GS139" s="57" t="e">
        <f t="shared" si="448"/>
        <v>#DIV/0!</v>
      </c>
      <c r="GT139" s="57" t="e">
        <f t="shared" si="449"/>
        <v>#DIV/0!</v>
      </c>
      <c r="GU139" s="57" t="e">
        <f t="shared" si="450"/>
        <v>#DIV/0!</v>
      </c>
      <c r="GV139" s="57"/>
      <c r="GW139" s="42" t="e">
        <f t="shared" si="451"/>
        <v>#DIV/0!</v>
      </c>
      <c r="GX139" s="42" t="e">
        <f t="shared" si="452"/>
        <v>#DIV/0!</v>
      </c>
      <c r="GY139" s="42" t="e">
        <f t="shared" si="453"/>
        <v>#DIV/0!</v>
      </c>
      <c r="GZ139" s="57"/>
      <c r="HA139" s="2" t="e">
        <f t="shared" si="454"/>
        <v>#DIV/0!</v>
      </c>
      <c r="HB139" s="2" t="e">
        <f t="shared" si="455"/>
        <v>#DIV/0!</v>
      </c>
      <c r="HC139" s="2" t="e">
        <f t="shared" si="456"/>
        <v>#DIV/0!</v>
      </c>
      <c r="HD139" s="2" t="e">
        <f t="shared" si="457"/>
        <v>#DIV/0!</v>
      </c>
      <c r="HE139" s="2" t="e">
        <f t="shared" si="458"/>
        <v>#DIV/0!</v>
      </c>
      <c r="HF139" s="2" t="e">
        <f t="shared" si="459"/>
        <v>#DIV/0!</v>
      </c>
      <c r="HG139" s="2" t="e">
        <f t="shared" si="460"/>
        <v>#DIV/0!</v>
      </c>
      <c r="HH139" s="2" t="e">
        <f t="shared" si="461"/>
        <v>#DIV/0!</v>
      </c>
      <c r="HI139" s="2" t="e">
        <f t="shared" si="462"/>
        <v>#DIV/0!</v>
      </c>
      <c r="HJ139" s="11" t="e">
        <f t="shared" si="463"/>
        <v>#DIV/0!</v>
      </c>
      <c r="HK139" s="60" t="e">
        <f t="shared" si="464"/>
        <v>#DIV/0!</v>
      </c>
      <c r="HL139" s="57"/>
      <c r="HM139" s="57" t="e">
        <f t="shared" si="465"/>
        <v>#DIV/0!</v>
      </c>
      <c r="HN139" s="57" t="e">
        <f t="shared" si="466"/>
        <v>#DIV/0!</v>
      </c>
      <c r="HO139" s="57" t="e">
        <f t="shared" si="467"/>
        <v>#DIV/0!</v>
      </c>
      <c r="HP139" s="57" t="e">
        <f t="shared" si="468"/>
        <v>#DIV/0!</v>
      </c>
      <c r="HQ139" s="57" t="e">
        <f t="shared" si="469"/>
        <v>#DIV/0!</v>
      </c>
      <c r="HR139" s="57"/>
      <c r="HS139" s="57" t="e">
        <f t="shared" si="470"/>
        <v>#DIV/0!</v>
      </c>
      <c r="HT139" s="57" t="e">
        <f t="shared" si="471"/>
        <v>#DIV/0!</v>
      </c>
      <c r="HU139" s="57" t="e">
        <f t="shared" si="472"/>
        <v>#DIV/0!</v>
      </c>
      <c r="HV139" s="57" t="e">
        <f t="shared" si="473"/>
        <v>#DIV/0!</v>
      </c>
      <c r="HW139" s="57" t="e">
        <f t="shared" si="474"/>
        <v>#DIV/0!</v>
      </c>
      <c r="HX139" s="57"/>
      <c r="HY139" s="57" t="e">
        <f t="shared" si="475"/>
        <v>#DIV/0!</v>
      </c>
      <c r="HZ139" s="57" t="e">
        <f t="shared" si="476"/>
        <v>#DIV/0!</v>
      </c>
      <c r="IA139" s="57"/>
      <c r="IB139" s="61">
        <f t="shared" si="477"/>
        <v>0</v>
      </c>
      <c r="IC139" s="57" t="str">
        <f t="shared" si="478"/>
        <v/>
      </c>
      <c r="ID139" s="42"/>
      <c r="IE139" s="2" t="str">
        <f t="shared" si="479"/>
        <v/>
      </c>
      <c r="IF139" s="60" t="e">
        <f t="shared" si="480"/>
        <v>#DIV/0!</v>
      </c>
      <c r="IG139" s="60" t="str">
        <f t="shared" si="481"/>
        <v/>
      </c>
      <c r="IH139" s="60" t="str">
        <f t="shared" si="482"/>
        <v>zinco-</v>
      </c>
      <c r="II139" s="60" t="str">
        <f t="shared" si="483"/>
        <v>mangano-</v>
      </c>
      <c r="IJ139" s="60" t="e">
        <f t="shared" si="484"/>
        <v>#DIV/0!</v>
      </c>
      <c r="IK139" s="60" t="e">
        <f t="shared" si="485"/>
        <v>#DIV/0!</v>
      </c>
      <c r="IL139" s="60" t="e">
        <f t="shared" si="486"/>
        <v>#DIV/0!</v>
      </c>
      <c r="IM139" s="60" t="e">
        <f t="shared" si="487"/>
        <v>#DIV/0!</v>
      </c>
      <c r="IN139" s="60" t="str">
        <f t="shared" si="488"/>
        <v/>
      </c>
      <c r="IO139" s="60" t="str">
        <f t="shared" si="489"/>
        <v/>
      </c>
      <c r="IP139" s="57"/>
      <c r="IQ139" s="57" t="str">
        <f t="shared" si="490"/>
        <v>ERROR!!</v>
      </c>
    </row>
    <row r="140" spans="24:251">
      <c r="X140" s="29">
        <f t="shared" ref="X140:X203" si="519">0.5*(S140/AQ140+T140/AR140)*16</f>
        <v>0</v>
      </c>
      <c r="Y140" s="29">
        <f t="shared" ref="Y140:Y203" si="520">SUM(G140:W140)-X140-K140-L140</f>
        <v>0</v>
      </c>
      <c r="Z140" s="29" t="e">
        <f t="shared" ref="Z140:Z203" si="521">M140/AK140*DO140/2*AJ140</f>
        <v>#DIV/0!</v>
      </c>
      <c r="AA140" s="29" t="e">
        <f t="shared" ref="AA140:AA203" si="522">M140/AK140*(1-DO140)*AK140</f>
        <v>#DIV/0!</v>
      </c>
      <c r="AB140" s="29" t="e">
        <f t="shared" ref="AB140:AB203" si="523">G140*DG140*18/AF140/CG140/2</f>
        <v>#DIV/0!</v>
      </c>
      <c r="AC140" s="29" t="e">
        <f t="shared" ref="AC140:AC203" si="524">Y140-M140+Z140+AA140+AB140</f>
        <v>#DIV/0!</v>
      </c>
      <c r="AF140" s="23">
        <v>60.084299999999999</v>
      </c>
      <c r="AG140" s="23">
        <v>79.878799999999998</v>
      </c>
      <c r="AH140" s="23">
        <v>101.96120000000001</v>
      </c>
      <c r="AI140" s="23">
        <v>151.99039999999999</v>
      </c>
      <c r="AJ140" s="23">
        <v>159.69</v>
      </c>
      <c r="AK140" s="23">
        <v>71.846400000000003</v>
      </c>
      <c r="AL140" s="23">
        <v>70.9375</v>
      </c>
      <c r="AM140" s="23">
        <v>40.304400000000001</v>
      </c>
      <c r="AN140" s="23">
        <v>56.077399999999997</v>
      </c>
      <c r="AO140" s="23">
        <v>61.978999999999999</v>
      </c>
      <c r="AP140" s="23">
        <v>94.195999999999998</v>
      </c>
      <c r="AQ140" s="23">
        <v>18.998000000000001</v>
      </c>
      <c r="AR140" s="23">
        <v>35.450000000000003</v>
      </c>
      <c r="AS140" s="23">
        <v>29.88</v>
      </c>
      <c r="AT140" s="23">
        <v>74.691999999999993</v>
      </c>
      <c r="AU140" s="23">
        <v>81.39</v>
      </c>
      <c r="AX140" s="54">
        <f t="shared" ref="AX140:AX203" si="525">G140/AF140</f>
        <v>0</v>
      </c>
      <c r="AY140" s="54">
        <f t="shared" ref="AY140:AY203" si="526">H140/AG140</f>
        <v>0</v>
      </c>
      <c r="AZ140" s="54">
        <f t="shared" ref="AZ140:AZ203" si="527">I140/AH140*2</f>
        <v>0</v>
      </c>
      <c r="BA140" s="54">
        <f t="shared" ref="BA140:BA203" si="528">J140/AI140*2</f>
        <v>0</v>
      </c>
      <c r="BB140" s="54">
        <f t="shared" ref="BB140:BB203" si="529">M140/AK140</f>
        <v>0</v>
      </c>
      <c r="BC140" s="54">
        <f t="shared" ref="BC140:BC203" si="530">N140/AL140</f>
        <v>0</v>
      </c>
      <c r="BD140" s="54">
        <f t="shared" ref="BD140:BD203" si="531">O140/AM140</f>
        <v>0</v>
      </c>
      <c r="BE140" s="54">
        <f t="shared" ref="BE140:BE203" si="532">P140/AN140</f>
        <v>0</v>
      </c>
      <c r="BF140" s="54">
        <f t="shared" ref="BF140:BF203" si="533">Q140/AO140*2</f>
        <v>0</v>
      </c>
      <c r="BG140" s="54">
        <f t="shared" ref="BG140:BG203" si="534">R140/AP140*2</f>
        <v>0</v>
      </c>
      <c r="BH140" s="54">
        <f t="shared" ref="BH140:BH203" si="535">S140/AQ140</f>
        <v>0</v>
      </c>
      <c r="BI140" s="54">
        <f t="shared" ref="BI140:BI203" si="536">T140/AR140</f>
        <v>0</v>
      </c>
      <c r="BJ140" s="54">
        <f t="shared" ref="BJ140:BJ203" si="537">W140/AS140*2</f>
        <v>0</v>
      </c>
      <c r="BK140" s="54">
        <f t="shared" ref="BK140:BK203" si="538">U140/AT140</f>
        <v>0</v>
      </c>
      <c r="BL140" s="54">
        <f t="shared" ref="BL140:BL203" si="539">V140/AU140</f>
        <v>0</v>
      </c>
      <c r="BM140" s="42"/>
      <c r="BO140" s="54">
        <f>'Norm-coeff'!$C$2+$AX140*'Norm-coeff'!$D$2+$AY140*'Norm-coeff'!$E$2+$AZ140*'Norm-coeff'!$F$2+$BA140*'Norm-coeff'!$G$2+$BB140*'Norm-coeff'!$H$2+$BC140*'Norm-coeff'!$I$2+$BD140*'Norm-coeff'!$J$2+$BE140*'Norm-coeff'!$K$2+$BF140*'Norm-coeff'!$L$2+$BG140*'Norm-coeff'!$M$2+$BH140*'Norm-coeff'!$N$2+$BI140*'Norm-coeff'!$O$2</f>
        <v>5.4045421474420303</v>
      </c>
      <c r="BP140" s="54">
        <f>'Norm-coeff'!$C$3+$AX140*'Norm-coeff'!$D$3+$AY140*'Norm-coeff'!$E$3+$AZ140*'Norm-coeff'!$F$3+$BA140*'Norm-coeff'!$G$3+$BB140*'Norm-coeff'!$H$3+$BC140*'Norm-coeff'!$I$3+$BD140*'Norm-coeff'!$J$3+$BE140*'Norm-coeff'!$K$3+$BF140*'Norm-coeff'!$L$3+$BG140*'Norm-coeff'!$M$3+$BH140*'Norm-coeff'!$N$3+$BI140*'Norm-coeff'!$O$3</f>
        <v>3.15319116612705</v>
      </c>
      <c r="BQ140" s="54">
        <f>'Norm-coeff'!$C$4+$AX140*'Norm-coeff'!$D$4+$AY140*'Norm-coeff'!$E$4+$AZ140*'Norm-coeff'!$F$4+$BA140*'Norm-coeff'!$G$4+$BB140*'Norm-coeff'!$H$4+$BC140*'Norm-coeff'!$I$4+$BD140*'Norm-coeff'!$J$4+$BE140*'Norm-coeff'!$K$4+$BF140*'Norm-coeff'!$L$4+$BG140*'Norm-coeff'!$M$4+$BH140*'Norm-coeff'!$N$4+$BI140*'Norm-coeff'!$O$4</f>
        <v>1.42115649462768</v>
      </c>
      <c r="BR140" s="54">
        <f>'Norm-coeff'!$C$5+$AX140*'Norm-coeff'!$D$5+$AY140*'Norm-coeff'!$E$5+$AZ140*'Norm-coeff'!$F$5+$BA140*'Norm-coeff'!$G$5+$BB140*'Norm-coeff'!$H$5+$BC140*'Norm-coeff'!$I$5+$BD140*'Norm-coeff'!$J$5+$BE140*'Norm-coeff'!$K$5+$BF140*'Norm-coeff'!$L$5+$BG140*'Norm-coeff'!$M$5+$BH140*'Norm-coeff'!$N$5+$BI140*'Norm-coeff'!$O$5</f>
        <v>1.0553329241296201</v>
      </c>
      <c r="BS140" s="54">
        <f>'Norm-coeff'!$C$6+$AX140*'Norm-coeff'!$D$6+$AY140*'Norm-coeff'!$E$6+$AZ140*'Norm-coeff'!$F$6+$BA140*'Norm-coeff'!$G$6+$BB140*'Norm-coeff'!$H$6+$BC140*'Norm-coeff'!$I$6+$BD140*'Norm-coeff'!$J$6+$BE140*'Norm-coeff'!$K$6+$BF140*'Norm-coeff'!$L$6+$BG140*'Norm-coeff'!$M$6+$BH140*'Norm-coeff'!$N$6+$BI140*'Norm-coeff'!$O$6</f>
        <v>-1.48700885495103E-2</v>
      </c>
      <c r="BT140" s="54">
        <f>'Norm-coeff'!$C$7+$AX140*'Norm-coeff'!$D$7+$AY140*'Norm-coeff'!$E$7+$AZ140*'Norm-coeff'!$F$7+$BA140*'Norm-coeff'!$G$7+$BB140*'Norm-coeff'!$H$7+$BC140*'Norm-coeff'!$I$7+$BD140*'Norm-coeff'!$J$7+$BE140*'Norm-coeff'!$K$7+$BF140*'Norm-coeff'!$L$7+$BG140*'Norm-coeff'!$M$7+$BH140*'Norm-coeff'!$N$7+$BI140*'Norm-coeff'!$O$7</f>
        <v>2.0907583608832998</v>
      </c>
      <c r="BU140" s="54">
        <f>'Norm-coeff'!$C$8+$AX140*'Norm-coeff'!$D$8+$AY140*'Norm-coeff'!$E$8+$AZ140*'Norm-coeff'!$F$8+$BA140*'Norm-coeff'!$G$8+$BB140*'Norm-coeff'!$H$8+$BC140*'Norm-coeff'!$I$8+$BD140*'Norm-coeff'!$J$8+$BE140*'Norm-coeff'!$K$8+$BF140*'Norm-coeff'!$L$8+$BG140*'Norm-coeff'!$M$8+$BH140*'Norm-coeff'!$N$8+$BI140*'Norm-coeff'!$O$8</f>
        <v>0.65894159836244504</v>
      </c>
      <c r="BV140" s="54">
        <f>'Norm-coeff'!$C$9+$AX140*'Norm-coeff'!$D$9+$AY140*'Norm-coeff'!$E$9+$AZ140*'Norm-coeff'!$F$9+$BA140*'Norm-coeff'!$G$9+$BB140*'Norm-coeff'!$H$9+$BC140*'Norm-coeff'!$I$9+$BD140*'Norm-coeff'!$J$9+$BE140*'Norm-coeff'!$K$9+$BF140*'Norm-coeff'!$L$9+$BG140*'Norm-coeff'!$M$9+$BH140*'Norm-coeff'!$N$9+$BI140*'Norm-coeff'!$O$9</f>
        <v>1.48961085014701</v>
      </c>
      <c r="BW140" s="54">
        <f>'Norm-coeff'!$C$10+$AX140*'Norm-coeff'!$D$10+$AY140*'Norm-coeff'!$E$10+$AZ140*'Norm-coeff'!$F$10+$BA140*'Norm-coeff'!$G$10+$BB140*'Norm-coeff'!$H$10+$BC140*'Norm-coeff'!$I$10+$BD140*'Norm-coeff'!$J$10+$BE140*'Norm-coeff'!$K$10+$BF140*'Norm-coeff'!$L$10+$BG140*'Norm-coeff'!$M$10+$BH140*'Norm-coeff'!$N$10+$BI140*'Norm-coeff'!$O$10</f>
        <v>1.42058735749591</v>
      </c>
      <c r="BX140" s="54">
        <f>'Norm-coeff'!$C$11+$AX140*'Norm-coeff'!$D$11+$AY140*'Norm-coeff'!$E$11+$AZ140*'Norm-coeff'!$F$11+$BA140*'Norm-coeff'!$G$11+$BB140*'Norm-coeff'!$H$11+$BC140*'Norm-coeff'!$I$11+$BD140*'Norm-coeff'!$J$11+$BE140*'Norm-coeff'!$K$11+$BF140*'Norm-coeff'!$L$11+$BG140*'Norm-coeff'!$M$11+$BH140*'Norm-coeff'!$N$11+$BI140*'Norm-coeff'!$O$11</f>
        <v>0.221233014421479</v>
      </c>
      <c r="BY140" s="54">
        <f>'Norm-coeff'!$C$12+$AX140*'Norm-coeff'!$D$12+$AY140*'Norm-coeff'!$E$12+$AZ140*'Norm-coeff'!$F$12+$BA140*'Norm-coeff'!$G$12+$BB140*'Norm-coeff'!$H$12+$BC140*'Norm-coeff'!$I$12+$BD140*'Norm-coeff'!$J$12+$BE140*'Norm-coeff'!$K$12+$BF140*'Norm-coeff'!$L$12+$BG140*'Norm-coeff'!$M$12+$BH140*'Norm-coeff'!$N$12+$BI140*'Norm-coeff'!$O$12</f>
        <v>0.283527502056037</v>
      </c>
      <c r="BZ140" s="54">
        <f>'Norm-coeff'!$C$13+$AX140*'Norm-coeff'!$D$13+$AY140*'Norm-coeff'!$E$13+$AZ140*'Norm-coeff'!$F$13+$BA140*'Norm-coeff'!$G$13+$BB140*'Norm-coeff'!$H$13+$BC140*'Norm-coeff'!$I$13+$BD140*'Norm-coeff'!$J$13+$BE140*'Norm-coeff'!$K$13+$BF140*'Norm-coeff'!$L$13+$BG140*'Norm-coeff'!$M$13+$BH140*'Norm-coeff'!$N$13+$BI140*'Norm-coeff'!$O$13</f>
        <v>-4.1864930554451202E-2</v>
      </c>
      <c r="CA140" s="54">
        <f>'Norm-coeff'!$C$14+$AX140*'Norm-coeff'!$D$14+$AY140*'Norm-coeff'!$E$14+$AZ140*'Norm-coeff'!$F$14+$BA140*'Norm-coeff'!$G$14+$BB140*'Norm-coeff'!$H$14+$BC140*'Norm-coeff'!$I$14+$BD140*'Norm-coeff'!$J$14+$BE140*'Norm-coeff'!$K$14+$BF140*'Norm-coeff'!$L$14+$BG140*'Norm-coeff'!$M$14+$BH140*'Norm-coeff'!$N$14+$BI140*'Norm-coeff'!$O$14</f>
        <v>4.2526983164477103</v>
      </c>
      <c r="CC140" s="54">
        <f t="shared" si="491"/>
        <v>0</v>
      </c>
      <c r="CG140" s="54">
        <f t="shared" ref="CG140:CG203" si="540">IF(OR(BO140&lt;=0,AX140&lt;=0),0,BO140)</f>
        <v>0</v>
      </c>
      <c r="CH140" s="54">
        <f t="shared" si="518"/>
        <v>0</v>
      </c>
      <c r="CI140" s="54">
        <f t="shared" ref="CI140:CI203" si="541">IF(AY140*CC140-CL140&lt;=0,0,AY140*CC140-CL140)</f>
        <v>0</v>
      </c>
      <c r="CJ140" s="56">
        <f t="shared" ref="CJ140:CJ203" si="542">SUM(CG140:CI140)</f>
        <v>0</v>
      </c>
      <c r="CK140" s="54">
        <f t="shared" ref="CK140:CK203" si="543">IF(AZ140*CC140-CH140&lt;=0,0,AZ140*CC140-CH140)</f>
        <v>0</v>
      </c>
      <c r="CL140" s="54">
        <f t="shared" ref="CL140:CL203" si="544">IF(OR(BU140&lt;=0,AY140&lt;=0),0,BU140)</f>
        <v>0</v>
      </c>
      <c r="CM140" s="54">
        <f t="shared" ref="CM140:CM203" si="545">IF(OR(BQ140&lt;=0,BB140&lt;=0),0,BQ140)</f>
        <v>0</v>
      </c>
      <c r="CN140" s="54">
        <f t="shared" ref="CN140:CN203" si="546">BA140*$CC140</f>
        <v>0</v>
      </c>
      <c r="CO140" s="54">
        <f t="shared" ref="CO140:CO203" si="547">BK140*$CC140</f>
        <v>0</v>
      </c>
      <c r="CP140" s="54">
        <f t="shared" ref="CP140:CP203" si="548">BL140*$CC140</f>
        <v>0</v>
      </c>
      <c r="CQ140" s="54">
        <f t="shared" ref="CQ140:CQ203" si="549">IF(OR(BS140&lt;=0,BC140&lt;=0),0,BS140)</f>
        <v>0</v>
      </c>
      <c r="CR140" s="54">
        <f t="shared" ref="CR140:CR203" si="550">IF(OR(BT140&lt;=0,BD140&lt;=0),0,IF(BT140&lt;=BD140*CC140,BT140,BD140*CC140))</f>
        <v>0</v>
      </c>
      <c r="CS140" s="54">
        <f t="shared" ref="CS140:CS203" si="551">IF(OR(BR140&lt;=0,BB140&lt;=0),0,BR140)</f>
        <v>0</v>
      </c>
      <c r="CU140" s="54">
        <f t="shared" ref="CU140:CU203" si="552">SUM(CK140:CT140)</f>
        <v>0</v>
      </c>
      <c r="CV140" s="54">
        <f t="shared" ref="CV140:CV203" si="553">IF(BC140*$CC140-CQ140&lt;=0, 0, BC140*$CC140-CQ140)</f>
        <v>0</v>
      </c>
      <c r="CW140" s="54">
        <f t="shared" ref="CW140:CW203" si="554">IF(BB140*CC140-CM140-CS140&lt;=0,0,BB140*CC140-CM140-CS140)</f>
        <v>0</v>
      </c>
      <c r="CX140" s="54">
        <f t="shared" ref="CX140:CX203" si="555">IF(BD140*$CC140-CR140&lt;=0, 0, BD140*$CC140-CR140)</f>
        <v>0</v>
      </c>
      <c r="CZ140" s="54">
        <f t="shared" ref="CZ140:CZ203" si="556">IF(OR(BV140&lt;=0,BE140&lt;=0),0,BV140)</f>
        <v>0</v>
      </c>
      <c r="DA140" s="54">
        <f t="shared" ref="DA140:DA203" si="557">IF(OR(BW140&lt;=0,BF140&lt;=0),0,BW140)</f>
        <v>0</v>
      </c>
      <c r="DB140" s="54">
        <f t="shared" ref="DB140:DB203" si="558">SUM(CV140:DA140)</f>
        <v>0</v>
      </c>
      <c r="DC140" s="54">
        <f t="shared" ref="DC140:DC203" si="559">IF(BE140*$CC140-CZ140&lt;=0,0,BE140*$CC140-CZ140)</f>
        <v>0</v>
      </c>
      <c r="DD140" s="54">
        <f t="shared" ref="DD140:DD203" si="560">IF(BF140*$CC140-DA140&lt;=0,0,BF140*$CC140-DA140)</f>
        <v>0</v>
      </c>
      <c r="DE140" s="54">
        <f t="shared" ref="DE140:DE203" si="561">IF(OR(BX140&lt;=0,BG140&lt;=0),0,BX140)</f>
        <v>0</v>
      </c>
      <c r="DF140" s="54">
        <f t="shared" ref="DF140:DF203" si="562">SUM(DC140:DE140)</f>
        <v>0</v>
      </c>
      <c r="DG140" s="54">
        <f t="shared" ref="DG140:DG203" si="563">IF(CA140&lt;=0,0,IF(CA140&gt;=2,2,CA140))</f>
        <v>2</v>
      </c>
      <c r="DH140" s="71">
        <f t="shared" ref="DH140:DH203" si="564">IF(OR(BY140&lt;=0,BH140&lt;=0),0,BY140)</f>
        <v>0</v>
      </c>
      <c r="DI140" s="71">
        <f t="shared" ref="DI140:DI203" si="565">IF(OR(BZ140&lt;=0,BI140&lt;=0),0,BZ140)</f>
        <v>0</v>
      </c>
      <c r="DJ140" s="54">
        <f t="shared" ref="DJ140:DJ203" si="566">IF(2-DG140-DH140-DI140&lt;=0,0,2-DG140-DH140-DI140)</f>
        <v>0</v>
      </c>
      <c r="DK140" s="54">
        <f t="shared" ref="DK140:DK203" si="567">SUM(DG140:DJ140)</f>
        <v>2</v>
      </c>
      <c r="DL140" s="4">
        <f t="shared" si="492"/>
        <v>0</v>
      </c>
      <c r="DM140" s="3">
        <f t="shared" ref="DM140:DM203" si="568">CM140</f>
        <v>0</v>
      </c>
      <c r="DN140" s="3">
        <f t="shared" ref="DN140:DN203" si="569">CS140+CW140</f>
        <v>0</v>
      </c>
      <c r="DO140" s="4" t="e">
        <f t="shared" ref="DO140:DO203" si="570">DM140/(DM140+DN140)</f>
        <v>#DIV/0!</v>
      </c>
      <c r="DP140" s="57"/>
      <c r="DQ140" s="57"/>
      <c r="DR140" s="56">
        <f t="shared" si="493"/>
        <v>2</v>
      </c>
      <c r="DS140" s="56">
        <f t="shared" si="494"/>
        <v>0</v>
      </c>
      <c r="DT140" s="38">
        <f t="shared" si="495"/>
        <v>0</v>
      </c>
      <c r="DU140" s="38">
        <f t="shared" ref="DU140:DU203" si="571">DR140+DS140+DT140</f>
        <v>2</v>
      </c>
      <c r="DV140" s="38">
        <f t="shared" si="496"/>
        <v>0</v>
      </c>
      <c r="DW140" s="39">
        <f t="shared" si="497"/>
        <v>0</v>
      </c>
      <c r="DX140" s="39">
        <f t="shared" si="498"/>
        <v>0</v>
      </c>
      <c r="DY140" s="39">
        <f t="shared" si="499"/>
        <v>0</v>
      </c>
      <c r="DZ140" s="39">
        <f t="shared" si="500"/>
        <v>0</v>
      </c>
      <c r="EA140" s="39">
        <f t="shared" si="501"/>
        <v>0</v>
      </c>
      <c r="EB140" s="37" t="e">
        <f t="shared" ref="EB140:EB203" si="572">DW140/EA140</f>
        <v>#DIV/0!</v>
      </c>
      <c r="EC140" s="37" t="e">
        <f t="shared" ref="EC140:EC203" si="573">DX140/EA140</f>
        <v>#DIV/0!</v>
      </c>
      <c r="ED140" s="37" t="e">
        <f t="shared" ref="ED140:ED203" si="574">DY140/EA140</f>
        <v>#DIV/0!</v>
      </c>
      <c r="EE140" s="37" t="e">
        <f t="shared" ref="EE140:EE203" si="575">DZ140/EA140</f>
        <v>#DIV/0!</v>
      </c>
      <c r="EF140" s="39" t="e">
        <f t="shared" ref="EF140:EF203" si="576">DW140/(DW140+DX140)</f>
        <v>#DIV/0!</v>
      </c>
      <c r="EG140" s="37" t="e">
        <f t="shared" ref="EG140:EG203" si="577">(DW140+DZ140)/EA140</f>
        <v>#DIV/0!</v>
      </c>
      <c r="EH140" s="37" t="e">
        <f t="shared" ref="EH140:EH203" si="578">(DX140+DY140)/EA140</f>
        <v>#DIV/0!</v>
      </c>
      <c r="EI140" s="11" t="b">
        <f t="shared" ref="EI140:EI203" si="579">IF(DU140&gt;=DV140,TRUE,FALSE)</f>
        <v>1</v>
      </c>
      <c r="EJ140" s="11" t="b">
        <f t="shared" ref="EJ140:EJ203" si="580">IF(DU140&gt;=DV140,FALSE,TRUE)</f>
        <v>0</v>
      </c>
      <c r="EK140" s="39" t="e">
        <f t="shared" ref="EK140:EK203" si="581">IF(AND(EG140&gt;=0.75,EE140&gt;EB140),TRUE,FALSE)</f>
        <v>#DIV/0!</v>
      </c>
      <c r="EL140" s="39" t="e">
        <f t="shared" ref="EL140:EL203" si="582">IF(AND(EG140&gt;=0.75,EB140&gt;=EE140),TRUE,FALSE)</f>
        <v>#DIV/0!</v>
      </c>
      <c r="EM140" s="39" t="e">
        <f t="shared" ref="EM140:EM203" si="583">IF(AND(0.75&gt;EG140,EG140&gt;0.25,EB140&gt;=EE140,0.75&gt;EH140,EH140&gt;0.25,EC140&gt;=ED140),TRUE,FALSE)</f>
        <v>#DIV/0!</v>
      </c>
      <c r="EN140" s="39" t="e">
        <f t="shared" ref="EN140:EN203" si="584">IF(AND(EH140&gt;=0.75,EC140&gt;=ED140),TRUE,FALSE)</f>
        <v>#DIV/0!</v>
      </c>
      <c r="EO140" s="39" t="e">
        <f t="shared" ref="EO140:EO203" si="585">IF(AND(EH140&gt;=0.75,ED140&gt;EC140),TRUE,FALSE)</f>
        <v>#DIV/0!</v>
      </c>
      <c r="EP140" s="39" t="e">
        <f t="shared" ref="EP140:EP203" si="586">IF(AND(0.75&gt;EG140,EG140&gt;0.25,EE140&gt;EB140,0.75&gt;EH140,EH140&gt;0.25,EC140&gt;=ED140),TRUE,FALSE)</f>
        <v>#DIV/0!</v>
      </c>
      <c r="EQ140" s="39" t="e">
        <f t="shared" ref="EQ140:EQ203" si="587">IF(AND(0.75&gt;EG140,EG140&gt;0.25,EE140&gt;EB140,0.75&gt;EH140,EH140&gt;0.25,ED140&gt;EC140),TRUE,FALSE)</f>
        <v>#DIV/0!</v>
      </c>
      <c r="ER140" s="39" t="e">
        <f t="shared" ref="ER140:ER203" si="588">IF(AND(0.75&gt;EG140,EG140&gt;0.25,EB140&gt;=EE140,0.75&gt;EH140,EH140&gt;0.25,ED140&gt;EC140),TRUE,FALSE)</f>
        <v>#DIV/0!</v>
      </c>
      <c r="ES140" s="58" t="str">
        <f t="shared" ref="ES140:ES203" si="589">IF(EI140,$EI$2,$EJ$2)</f>
        <v>(OH,F,Cl)-dominate amphibole</v>
      </c>
      <c r="ET140" s="58" t="e">
        <f t="shared" ref="ET140:ET203" si="590">IF(EI140=TRUE, INDEX(EK$2:ER$2,MATCH(TRUE,EK140:ER140,0)),"")</f>
        <v>#N/A</v>
      </c>
      <c r="EU140" s="56">
        <f t="shared" si="502"/>
        <v>0</v>
      </c>
      <c r="EV140" s="56">
        <f t="shared" si="503"/>
        <v>0</v>
      </c>
      <c r="EW140" s="56">
        <f t="shared" si="504"/>
        <v>0</v>
      </c>
      <c r="EX140" s="56">
        <f t="shared" si="505"/>
        <v>0</v>
      </c>
      <c r="EY140" s="56">
        <f t="shared" si="506"/>
        <v>0</v>
      </c>
      <c r="EZ140" s="56">
        <f t="shared" si="507"/>
        <v>0</v>
      </c>
      <c r="FA140" s="39">
        <f t="shared" si="508"/>
        <v>0</v>
      </c>
      <c r="FB140" s="39">
        <f t="shared" si="509"/>
        <v>0</v>
      </c>
      <c r="FC140" s="54">
        <f t="shared" si="510"/>
        <v>0</v>
      </c>
      <c r="FD140" s="54">
        <f t="shared" si="511"/>
        <v>0</v>
      </c>
      <c r="FE140" s="39">
        <f t="shared" si="512"/>
        <v>0</v>
      </c>
      <c r="FF140" s="54">
        <f t="shared" si="513"/>
        <v>0</v>
      </c>
      <c r="FG140" s="39">
        <f t="shared" si="514"/>
        <v>0</v>
      </c>
      <c r="FH140" s="39">
        <f t="shared" ref="FH140:FH203" si="591">EU140+EX140</f>
        <v>0</v>
      </c>
      <c r="FI140" s="39">
        <f t="shared" ref="FI140:FI203" si="592">EW140+EZ140</f>
        <v>0</v>
      </c>
      <c r="FJ140" s="39">
        <f t="shared" ref="FJ140:FJ203" si="593">EV140+EY140</f>
        <v>0</v>
      </c>
      <c r="FK140" s="39" t="e">
        <f t="shared" ref="FK140:FK203" si="594">FJ140/(FH140+FI140+FJ140)</f>
        <v>#DIV/0!</v>
      </c>
      <c r="FL140" s="39" t="e">
        <f t="shared" ref="FL140:FL203" si="595">FH140/(FH140+FI140+FJ140)</f>
        <v>#DIV/0!</v>
      </c>
      <c r="FM140" s="39" t="e">
        <f t="shared" ref="FM140:FM203" si="596">EZ140/(EZ140+EY140+EX140+FA140+FB140+FD140)</f>
        <v>#DIV/0!</v>
      </c>
      <c r="FN140" s="39">
        <f t="shared" ref="FN140:FN203" si="597">IF(1-FO140-FP140-FQ140&lt;=0,0,1-FO140-FP140-FQ140)</f>
        <v>1</v>
      </c>
      <c r="FO140" s="39">
        <f t="shared" si="515"/>
        <v>0</v>
      </c>
      <c r="FP140" s="39">
        <f t="shared" si="516"/>
        <v>0</v>
      </c>
      <c r="FQ140" s="39">
        <f t="shared" si="517"/>
        <v>0</v>
      </c>
      <c r="FR140" s="39">
        <f t="shared" ref="FR140:FR203" si="598">FP140+FQ140+2*FO140</f>
        <v>0</v>
      </c>
      <c r="FS140" s="39">
        <f t="shared" ref="FS140:FS203" si="599">FC140+FD140+FE140+2*FF140-FG140-MIN(DV140,FD140)</f>
        <v>0</v>
      </c>
      <c r="FU140" s="39" t="e">
        <f t="shared" ref="FU140:FU203" si="600">IF(AND(EK140=TRUE,FK140&lt;=0.5,FL140&lt;=1/7),TRUE,FALSE)</f>
        <v>#DIV/0!</v>
      </c>
      <c r="FV140" s="39" t="e">
        <f t="shared" ref="FV140:FV203" si="601">IF(AND(EK140=TRUE,FK140&gt;0.5,FL140&lt;=1/7),TRUE,FALSE)</f>
        <v>#DIV/0!</v>
      </c>
      <c r="FW140" s="39" t="e">
        <f t="shared" ref="FW140:FW203" si="602">IF(AND(EK140=TRUE,FL140&lt;=0.5, 4.5/7&gt;=FU140, FU140&gt;1/7),TRUE,FALSE)</f>
        <v>#DIV/0!</v>
      </c>
      <c r="FY140" s="39" t="e">
        <f t="shared" ref="FY140:FY203" si="603">IF(AND(EL140=TRUE,FR140&lt;0.5,FS140&lt;=0.5,FM140&gt;=0.9),TRUE,FALSE)</f>
        <v>#DIV/0!</v>
      </c>
      <c r="FZ140" s="39" t="e">
        <f t="shared" ref="FZ140:FZ203" si="604">IF(AND(EL140=TRUE,FR140&lt;0.5,1.5&gt;=FS140, FS140&gt;0.5,FF140&lt;0.5),TRUE,FALSE)</f>
        <v>#DIV/0!</v>
      </c>
      <c r="GA140" s="39" t="e">
        <f t="shared" ref="GA140:GA203" si="605">IF(AND(EL140=TRUE,FR140&lt;0.5,FS140&gt;1.5,FF140&lt;0.5),TRUE,FALSE)</f>
        <v>#DIV/0!</v>
      </c>
      <c r="GB140" s="39" t="e">
        <f t="shared" ref="GB140:GB203" si="606">IF(AND(EL140=TRUE,FR140&gt;=0.5,FS140&lt;=0.5,FF140&lt;0.5),TRUE,FALSE)</f>
        <v>#DIV/0!</v>
      </c>
      <c r="GC140" s="39" t="e">
        <f t="shared" ref="GC140:GC203" si="607">IF(AND(EL140=TRUE,FR140&gt;=0.5,1.5&gt;=FS140,FS140&gt;0.5,FC140=MAX(FC140:FE140),FF140&lt;0.5),TRUE,FALSE)</f>
        <v>#DIV/0!</v>
      </c>
      <c r="GD140" s="39" t="e">
        <f t="shared" ref="GD140:GD203" si="608">IF(AND(EL140=TRUE,FR140&gt;=0.5,FS140&gt;1.5,FF140&lt;0.5),TRUE,FALSE)</f>
        <v>#DIV/0!</v>
      </c>
      <c r="GE140" s="39" t="e">
        <f t="shared" ref="GE140:GE203" si="609">IF(AND(EL140=TRUE,FO140=MAX(FN140:FQ140)),TRUE,FALSE)</f>
        <v>#DIV/0!</v>
      </c>
      <c r="GF140" s="39" t="e">
        <f t="shared" ref="GF140:GF203" si="610">IF(AND(EI140=TRUE,EL140=TRUE,FR140&gt;=0.5,FF140&gt;=0.5),TRUE,FALSE)</f>
        <v>#DIV/0!</v>
      </c>
      <c r="GG140" s="39" t="e">
        <f t="shared" ref="GG140:GG203" si="611">IF(AND(EL140=TRUE,FR140&gt;=0.5,1.5&gt;=FS140, FS140&gt;0.5,FD140=MAX(FC140:FE140),FF140&lt;0.5),TRUE,FALSE)</f>
        <v>#DIV/0!</v>
      </c>
      <c r="GH140" s="39" t="e">
        <f t="shared" ref="GH140:GH203" si="612">IF(AND(EL140=TRUE,FR140&lt;0.5,FS140&lt;=0.5,FM140&lt;0.9),TRUE,FALSE)</f>
        <v>#DIV/0!</v>
      </c>
      <c r="GI140" s="39"/>
      <c r="GJ140" s="39" t="e">
        <f t="shared" ref="GJ140:GJ203" si="613">IF(AND(EM140=TRUE,FR140&lt;0.5,FS140&lt;1.5),TRUE,FALSE)</f>
        <v>#DIV/0!</v>
      </c>
      <c r="GK140" s="39" t="e">
        <f t="shared" ref="GK140:GK203" si="614">IF(AND(EM140=TRUE,FR140&lt;0.5,FS140&gt;=1.5),TRUE,FALSE)</f>
        <v>#DIV/0!</v>
      </c>
      <c r="GL140" s="39" t="e">
        <f t="shared" ref="GL140:GL203" si="615">IF(AND(EM140=TRUE,FR140&gt;=0.5,FS140&lt;0.5),TRUE,FALSE)</f>
        <v>#DIV/0!</v>
      </c>
      <c r="GM140" s="39" t="e">
        <f t="shared" ref="GM140:GM203" si="616">IF(AND(EM140=TRUE,FR140&gt;=0.5,FS140&lt;1.5,FS140&gt;=0.5),TRUE,FALSE)</f>
        <v>#DIV/0!</v>
      </c>
      <c r="GN140" s="39" t="e">
        <f t="shared" ref="GN140:GN203" si="617">IF(AND(EM140=TRUE,FR140&gt;=0.5,FS140&gt;=1.5),TRUE,FALSE)</f>
        <v>#DIV/0!</v>
      </c>
      <c r="GO140" s="57"/>
      <c r="GP140" s="57" t="e">
        <f t="shared" ref="GP140:GP203" si="618">IF(AND(EN140=TRUE,FR140&lt;0.5,FS140&gt;=1,FC140=MAX(FC140:FF140)),TRUE,FALSE)</f>
        <v>#DIV/0!</v>
      </c>
      <c r="GQ140" s="59" t="e">
        <f t="shared" ref="GQ140:GQ203" si="619">IF(AND(EN140=TRUE,FR140&gt;=0.5,FS140&lt;1.5,FS140&gt;=0.5,FG140&lt;0.5,FC140=MAX(FC140:FF140)),TRUE,FALSE)</f>
        <v>#DIV/0!</v>
      </c>
      <c r="GR140" s="41" t="e">
        <f t="shared" ref="GR140:GR203" si="620">IF(AND(EN140=TRUE,FR140&gt;=0.5,FS140&gt;=1.5,FG140&lt;0.5,FC140=MAX(FC140:FF140)),TRUE,FALSE)</f>
        <v>#DIV/0!</v>
      </c>
      <c r="GS140" s="57" t="e">
        <f t="shared" ref="GS140:GS203" si="621">IF(AND(EN140=TRUE,FG140&gt;=0.5),TRUE,FALSE)</f>
        <v>#DIV/0!</v>
      </c>
      <c r="GT140" s="57" t="e">
        <f t="shared" ref="GT140:GT203" si="622">IF(AND(EN140=TRUE,FN140=MAX(FN140:FQ140),FS140&gt;=0.5,FG140&lt;0.5,FD140=MAX(FC140:FE140)),TRUE,FALSE)</f>
        <v>#DIV/0!</v>
      </c>
      <c r="GU140" s="57" t="e">
        <f t="shared" ref="GU140:GU203" si="623">IF(AND(EN140=TRUE,FN140&lt;&gt;MAX(FN140:FQ140),FR140&gt;=0.5,FS140&lt;1.5,FS140&gt;=0.5,FG140&lt;0.5,FD140=MAX(FC140:FE140)),TRUE,FALSE)</f>
        <v>#DIV/0!</v>
      </c>
      <c r="GV140" s="57"/>
      <c r="GW140" s="42" t="e">
        <f t="shared" ref="GW140:GW203" si="624">IF(AND(EO140=TRUE,FR140&lt;0.5),TRUE,FALSE)</f>
        <v>#DIV/0!</v>
      </c>
      <c r="GX140" s="42" t="e">
        <f t="shared" ref="GX140:GX203" si="625">IF(AND(EO140=TRUE,FR140&gt;=0.5,FG140&gt;=0.5),TRUE,FALSE)</f>
        <v>#DIV/0!</v>
      </c>
      <c r="GY140" s="42" t="e">
        <f t="shared" ref="GY140:GY203" si="626">IF(AND(EO140=TRUE,FR140&gt;=0.5,FG140&lt;0.5),TRUE,FALSE)</f>
        <v>#DIV/0!</v>
      </c>
      <c r="GZ140" s="57"/>
      <c r="HA140" s="2" t="e">
        <f t="shared" ref="HA140:HA203" si="627">IF(AND(EP140=TRUE,FR140&lt;0.5,FS140&lt;1.5,EU140&lt;&gt;MAX(EU140:EW140),EZ140=MAX(EX140:FB140)),TRUE,FALSE)</f>
        <v>#DIV/0!</v>
      </c>
      <c r="HB140" s="2" t="e">
        <f t="shared" ref="HB140:HB203" si="628">IF(AND(EP140=TRUE,FR140&lt;0.5,FS140&gt;=1.5,EU140&lt;&gt;MAX(EU140:EW140),EZ140=MAX(EX140:FB140)),TRUE,FALSE)</f>
        <v>#DIV/0!</v>
      </c>
      <c r="HC140" s="2" t="e">
        <f t="shared" ref="HC140:HC203" si="629">IF(AND(EP140=TRUE,FR140&gt;=0.5,FS140&lt;0.5,EU140&lt;&gt;MAX(EU140:EW140),EZ140=MAX(EX140:FB140)),TRUE,FALSE)</f>
        <v>#DIV/0!</v>
      </c>
      <c r="HD140" s="2" t="e">
        <f t="shared" ref="HD140:HD203" si="630">IF(AND(EP140=TRUE,FR140&gt;=0.5,FS140&lt;1.5,FS140&gt;=0.5,EU140&lt;&gt;MAX(EU140:EW140),EZ140=MAX(EX140:FB140)),TRUE,FALSE)</f>
        <v>#DIV/0!</v>
      </c>
      <c r="HE140" s="2" t="e">
        <f t="shared" ref="HE140:HE203" si="631">IF(AND(EP140=TRUE,FR140&gt;=0.5,FS140&gt;=1.5,EU140&lt;&gt;MAX(EU140:EW140),EZ140=MAX(EX140:FB140)),TRUE,FALSE)</f>
        <v>#DIV/0!</v>
      </c>
      <c r="HF140" s="2" t="e">
        <f t="shared" ref="HF140:HF203" si="632">IF(AND(EP140=TRUE,FR140&lt;0.5,FS140&lt;1.5,EU140=MAX(EU140:EW140)),TRUE,FALSE)</f>
        <v>#DIV/0!</v>
      </c>
      <c r="HG140" s="2" t="e">
        <f t="shared" ref="HG140:HG203" si="633">IF(AND(EP140=TRUE,FR140&lt;0.5,FS140&gt;=1.5,EU140=MAX(EU140:EW140)),TRUE,FALSE)</f>
        <v>#DIV/0!</v>
      </c>
      <c r="HH140" s="2" t="e">
        <f t="shared" ref="HH140:HH203" si="634">IF(AND(EP140=TRUE,FR140&gt;=0.5,FS140&lt;0.5,EU140=MAX(EU140:EW140)),TRUE,FALSE)</f>
        <v>#DIV/0!</v>
      </c>
      <c r="HI140" s="2" t="e">
        <f t="shared" ref="HI140:HI203" si="635">IF(AND(EP140=TRUE,FR140&gt;=0.5,FS140&lt;1.5,FS140&gt;=0.5,EU140=MAX(EU140:EW140)),TRUE,FALSE)</f>
        <v>#DIV/0!</v>
      </c>
      <c r="HJ140" s="11" t="e">
        <f t="shared" ref="HJ140:HJ203" si="636">IF(AND(EP140=TRUE,FR140&gt;=0.5,FS140&gt;=1.5,EU140=MAX(EU140:EW140)),TRUE,FALSE)</f>
        <v>#DIV/0!</v>
      </c>
      <c r="HK140" s="60" t="e">
        <f t="shared" ref="HK140:HK203" si="637">IF(AND(EP140=TRUE,FR140&lt;0.5,FS140&lt;1.5,EY140=MAX(EX140:FB140)),TRUE,FALSE)</f>
        <v>#DIV/0!</v>
      </c>
      <c r="HL140" s="57"/>
      <c r="HM140" s="57" t="e">
        <f t="shared" ref="HM140:HM203" si="638">IF(AND(EQ140=TRUE,FR140&lt;0.5,FS140&lt;1.5),TRUE,FALSE)</f>
        <v>#DIV/0!</v>
      </c>
      <c r="HN140" s="57" t="e">
        <f t="shared" ref="HN140:HN203" si="639">IF(AND(EQ140=TRUE,FR140&lt;0.5,FS140&gt;=1.5),TRUE,FALSE)</f>
        <v>#DIV/0!</v>
      </c>
      <c r="HO140" s="57" t="e">
        <f t="shared" ref="HO140:HO203" si="640">IF(AND(EQ140=TRUE,FR140&gt;=0.5,FS140&lt;0.5),TRUE,FALSE)</f>
        <v>#DIV/0!</v>
      </c>
      <c r="HP140" s="57" t="e">
        <f t="shared" ref="HP140:HP203" si="641">IF(AND(EQ140=TRUE,FR140&gt;=0.5,FS140&lt;1.5,FS140&gt;=0.5),TRUE,FALSE)</f>
        <v>#DIV/0!</v>
      </c>
      <c r="HQ140" s="57" t="e">
        <f t="shared" ref="HQ140:HQ203" si="642">IF(AND(EQ140=TRUE,FR140&gt;=0.5,FS140&gt;=1.5),TRUE,FALSE)</f>
        <v>#DIV/0!</v>
      </c>
      <c r="HR140" s="57"/>
      <c r="HS140" s="57" t="e">
        <f t="shared" ref="HS140:HS203" si="643">IF(AND(ER140=TRUE,FR140&lt;0.5,FS140&lt;1.5),TRUE,FALSE)</f>
        <v>#DIV/0!</v>
      </c>
      <c r="HT140" s="57" t="e">
        <f t="shared" ref="HT140:HT203" si="644">IF(AND(ER140=TRUE,FR140&lt;0.5,FS140&gt;=1.5),TRUE,FALSE)</f>
        <v>#DIV/0!</v>
      </c>
      <c r="HU140" s="57" t="e">
        <f t="shared" ref="HU140:HU203" si="645">IF(AND(ER140=TRUE,FR140&gt;=0.5,FS140&lt;0.5),TRUE,FALSE)</f>
        <v>#DIV/0!</v>
      </c>
      <c r="HV140" s="57" t="e">
        <f t="shared" ref="HV140:HV203" si="646">IF(AND(ER140=TRUE,FR140&gt;=0.5,FS140&lt;1.5,FS140&gt;=0.5),TRUE,FALSE)</f>
        <v>#DIV/0!</v>
      </c>
      <c r="HW140" s="57" t="e">
        <f t="shared" ref="HW140:HW203" si="647">IF(AND(ER140=TRUE,FR140&gt;=0.5,FS140&gt;=1.5),TRUE,FALSE)</f>
        <v>#DIV/0!</v>
      </c>
      <c r="HX140" s="57"/>
      <c r="HY140" s="57" t="e">
        <f t="shared" ref="HY140:HY203" si="648">IF(AND(EJ140=TRUE,EN140=TRUE,FR140&gt;=0.5,FG140&lt;0.5,FF140&gt;=0.5),TRUE,FALSE)</f>
        <v>#DIV/0!</v>
      </c>
      <c r="HZ140" s="57" t="e">
        <f t="shared" ref="HZ140:HZ203" si="649">IF(AND(EJ140=TRUE,EL140=TRUE,FR140&gt;=0.5,FG140&lt;0.5,FF140&gt;=0.5),TRUE,FALSE)</f>
        <v>#DIV/0!</v>
      </c>
      <c r="IA140" s="57"/>
      <c r="IB140" s="61">
        <f t="shared" ref="IB140:IB203" si="650">COUNTIF(FU140:HZ140,TRUE)</f>
        <v>0</v>
      </c>
      <c r="IC140" s="57" t="str">
        <f t="shared" ref="IC140:IC203" si="651" xml:space="preserve"> IF(IB140=1,INDEX(FU$2:HZ$2,MATCH(TRUE,FU140:HZ140,0)),"")</f>
        <v/>
      </c>
      <c r="ID140" s="42"/>
      <c r="IE140" s="2" t="str">
        <f t="shared" ref="IE140:IE203" si="652">IF(AND(EI140=TRUE,FF140&lt;0.5,FF140&gt;0.3),IE$2,"")</f>
        <v/>
      </c>
      <c r="IF140" s="60" t="e">
        <f t="shared" ref="IF140:IF203" si="653">IF(AND(EJ140=TRUE,HY140&lt;&gt;TRUE,HZ140&lt;&gt;TRUE),IF$2,"")</f>
        <v>#DIV/0!</v>
      </c>
      <c r="IG140" s="60" t="str">
        <f t="shared" ref="IG140:IG203" si="654">IF(AND(FQ140=MAX(FN140:FQ140)),IG$2,"")</f>
        <v/>
      </c>
      <c r="IH140" s="60" t="str">
        <f t="shared" ref="IH140:IH203" si="655">IF(AND(FA140=MAX(EX140:FB140)),IH$2,"")</f>
        <v>zinco-</v>
      </c>
      <c r="II140" s="60" t="str">
        <f t="shared" ref="II140:II203" si="656">IF(AND(EX140=MAX(EX140:FB140)),II$2,"")</f>
        <v>mangano-</v>
      </c>
      <c r="IJ140" s="60" t="e">
        <f t="shared" ref="IJ140:IJ203" si="657">IF(AND(EZ140=MAX(EX140:FB140),OR(GT140=TRUE,GU140=TRUE,GG140=TRUE,FZ140=TRUE)),IJ$2,"")</f>
        <v>#DIV/0!</v>
      </c>
      <c r="IK140" s="60" t="e">
        <f t="shared" ref="IK140:IK203" si="658">IF(AND(EY140=MAX(EX140:FB140),FU140&lt;&gt;TRUE,FV140&lt;&gt;TRUE,FY140&lt;&gt;TRUE,GG140&lt;&gt;TRUE,GT140&lt;&gt;TRUE,GU140&lt;&gt;TRUE,HK140&lt;&gt;TRUE),IK$2,"")</f>
        <v>#DIV/0!</v>
      </c>
      <c r="IL140" s="60" t="e">
        <f t="shared" ref="IL140:IL203" si="659">IF(AND(FE140=MAX(FC140:FE140),OR(FY140=TRUE,GH140=TRUE,GB140=TRUE,GL140=TRUE,FU140=TRUE,FV140=TRUE)),IL$2,"")</f>
        <v>#DIV/0!</v>
      </c>
      <c r="IM140" s="60" t="e">
        <f t="shared" ref="IM140:IM203" si="660">IF(AND(FD140=MAX(FC140:FE140),FY140&lt;&gt;TRUE,GH140&lt;&gt;TRUE,GB140&lt;&gt;TRUE,GL140&lt;&gt;TRUE,FU140&lt;&gt;TRUE,FV140&lt;&gt;TRUE,GT140&lt;&gt;TRUE,GU140&lt;&gt;TRUE,GG140&lt;&gt;TRUE),IM$2,"")</f>
        <v>#DIV/0!</v>
      </c>
      <c r="IN140" s="60" t="str">
        <f t="shared" ref="IN140:IN203" si="661">IF(AND(DT140=MAX(DR140:DT140),EI140=TRUE),IN$2,"")</f>
        <v/>
      </c>
      <c r="IO140" s="60" t="str">
        <f t="shared" ref="IO140:IO203" si="662">IF(AND(DS140=MAX(DR140:DT140),EI140=TRUE),IO$2,"")</f>
        <v/>
      </c>
      <c r="IP140" s="57"/>
      <c r="IQ140" s="57" t="str">
        <f t="shared" ref="IQ140:IQ203" si="663">IF(IB140=1,CONCATENATE(IE140,IF140,IG140,IH140,II140,IJ140,IK140,IL140,IM140,IN140,IO140,IC140),"ERROR!!")</f>
        <v>ERROR!!</v>
      </c>
    </row>
    <row r="141" spans="24:251">
      <c r="X141" s="29">
        <f t="shared" si="519"/>
        <v>0</v>
      </c>
      <c r="Y141" s="29">
        <f t="shared" si="520"/>
        <v>0</v>
      </c>
      <c r="Z141" s="29" t="e">
        <f t="shared" si="521"/>
        <v>#DIV/0!</v>
      </c>
      <c r="AA141" s="29" t="e">
        <f t="shared" si="522"/>
        <v>#DIV/0!</v>
      </c>
      <c r="AB141" s="29" t="e">
        <f t="shared" si="523"/>
        <v>#DIV/0!</v>
      </c>
      <c r="AC141" s="29" t="e">
        <f t="shared" si="524"/>
        <v>#DIV/0!</v>
      </c>
      <c r="AF141" s="23">
        <v>60.084299999999999</v>
      </c>
      <c r="AG141" s="23">
        <v>79.878799999999998</v>
      </c>
      <c r="AH141" s="23">
        <v>101.96120000000001</v>
      </c>
      <c r="AI141" s="23">
        <v>151.99039999999999</v>
      </c>
      <c r="AJ141" s="23">
        <v>159.69</v>
      </c>
      <c r="AK141" s="23">
        <v>71.846400000000003</v>
      </c>
      <c r="AL141" s="23">
        <v>70.9375</v>
      </c>
      <c r="AM141" s="23">
        <v>40.304400000000001</v>
      </c>
      <c r="AN141" s="23">
        <v>56.077399999999997</v>
      </c>
      <c r="AO141" s="23">
        <v>61.978999999999999</v>
      </c>
      <c r="AP141" s="23">
        <v>94.195999999999998</v>
      </c>
      <c r="AQ141" s="23">
        <v>18.998000000000001</v>
      </c>
      <c r="AR141" s="23">
        <v>35.450000000000003</v>
      </c>
      <c r="AS141" s="23">
        <v>29.88</v>
      </c>
      <c r="AT141" s="23">
        <v>74.691999999999993</v>
      </c>
      <c r="AU141" s="23">
        <v>81.39</v>
      </c>
      <c r="AX141" s="54">
        <f t="shared" si="525"/>
        <v>0</v>
      </c>
      <c r="AY141" s="54">
        <f t="shared" si="526"/>
        <v>0</v>
      </c>
      <c r="AZ141" s="54">
        <f t="shared" si="527"/>
        <v>0</v>
      </c>
      <c r="BA141" s="54">
        <f t="shared" si="528"/>
        <v>0</v>
      </c>
      <c r="BB141" s="54">
        <f t="shared" si="529"/>
        <v>0</v>
      </c>
      <c r="BC141" s="54">
        <f t="shared" si="530"/>
        <v>0</v>
      </c>
      <c r="BD141" s="54">
        <f t="shared" si="531"/>
        <v>0</v>
      </c>
      <c r="BE141" s="54">
        <f t="shared" si="532"/>
        <v>0</v>
      </c>
      <c r="BF141" s="54">
        <f t="shared" si="533"/>
        <v>0</v>
      </c>
      <c r="BG141" s="54">
        <f t="shared" si="534"/>
        <v>0</v>
      </c>
      <c r="BH141" s="54">
        <f t="shared" si="535"/>
        <v>0</v>
      </c>
      <c r="BI141" s="54">
        <f t="shared" si="536"/>
        <v>0</v>
      </c>
      <c r="BJ141" s="54">
        <f t="shared" si="537"/>
        <v>0</v>
      </c>
      <c r="BK141" s="54">
        <f t="shared" si="538"/>
        <v>0</v>
      </c>
      <c r="BL141" s="54">
        <f t="shared" si="539"/>
        <v>0</v>
      </c>
      <c r="BM141" s="42"/>
      <c r="BO141" s="54">
        <f>'Norm-coeff'!$C$2+$AX141*'Norm-coeff'!$D$2+$AY141*'Norm-coeff'!$E$2+$AZ141*'Norm-coeff'!$F$2+$BA141*'Norm-coeff'!$G$2+$BB141*'Norm-coeff'!$H$2+$BC141*'Norm-coeff'!$I$2+$BD141*'Norm-coeff'!$J$2+$BE141*'Norm-coeff'!$K$2+$BF141*'Norm-coeff'!$L$2+$BG141*'Norm-coeff'!$M$2+$BH141*'Norm-coeff'!$N$2+$BI141*'Norm-coeff'!$O$2</f>
        <v>5.4045421474420303</v>
      </c>
      <c r="BP141" s="54">
        <f>'Norm-coeff'!$C$3+$AX141*'Norm-coeff'!$D$3+$AY141*'Norm-coeff'!$E$3+$AZ141*'Norm-coeff'!$F$3+$BA141*'Norm-coeff'!$G$3+$BB141*'Norm-coeff'!$H$3+$BC141*'Norm-coeff'!$I$3+$BD141*'Norm-coeff'!$J$3+$BE141*'Norm-coeff'!$K$3+$BF141*'Norm-coeff'!$L$3+$BG141*'Norm-coeff'!$M$3+$BH141*'Norm-coeff'!$N$3+$BI141*'Norm-coeff'!$O$3</f>
        <v>3.15319116612705</v>
      </c>
      <c r="BQ141" s="54">
        <f>'Norm-coeff'!$C$4+$AX141*'Norm-coeff'!$D$4+$AY141*'Norm-coeff'!$E$4+$AZ141*'Norm-coeff'!$F$4+$BA141*'Norm-coeff'!$G$4+$BB141*'Norm-coeff'!$H$4+$BC141*'Norm-coeff'!$I$4+$BD141*'Norm-coeff'!$J$4+$BE141*'Norm-coeff'!$K$4+$BF141*'Norm-coeff'!$L$4+$BG141*'Norm-coeff'!$M$4+$BH141*'Norm-coeff'!$N$4+$BI141*'Norm-coeff'!$O$4</f>
        <v>1.42115649462768</v>
      </c>
      <c r="BR141" s="54">
        <f>'Norm-coeff'!$C$5+$AX141*'Norm-coeff'!$D$5+$AY141*'Norm-coeff'!$E$5+$AZ141*'Norm-coeff'!$F$5+$BA141*'Norm-coeff'!$G$5+$BB141*'Norm-coeff'!$H$5+$BC141*'Norm-coeff'!$I$5+$BD141*'Norm-coeff'!$J$5+$BE141*'Norm-coeff'!$K$5+$BF141*'Norm-coeff'!$L$5+$BG141*'Norm-coeff'!$M$5+$BH141*'Norm-coeff'!$N$5+$BI141*'Norm-coeff'!$O$5</f>
        <v>1.0553329241296201</v>
      </c>
      <c r="BS141" s="54">
        <f>'Norm-coeff'!$C$6+$AX141*'Norm-coeff'!$D$6+$AY141*'Norm-coeff'!$E$6+$AZ141*'Norm-coeff'!$F$6+$BA141*'Norm-coeff'!$G$6+$BB141*'Norm-coeff'!$H$6+$BC141*'Norm-coeff'!$I$6+$BD141*'Norm-coeff'!$J$6+$BE141*'Norm-coeff'!$K$6+$BF141*'Norm-coeff'!$L$6+$BG141*'Norm-coeff'!$M$6+$BH141*'Norm-coeff'!$N$6+$BI141*'Norm-coeff'!$O$6</f>
        <v>-1.48700885495103E-2</v>
      </c>
      <c r="BT141" s="54">
        <f>'Norm-coeff'!$C$7+$AX141*'Norm-coeff'!$D$7+$AY141*'Norm-coeff'!$E$7+$AZ141*'Norm-coeff'!$F$7+$BA141*'Norm-coeff'!$G$7+$BB141*'Norm-coeff'!$H$7+$BC141*'Norm-coeff'!$I$7+$BD141*'Norm-coeff'!$J$7+$BE141*'Norm-coeff'!$K$7+$BF141*'Norm-coeff'!$L$7+$BG141*'Norm-coeff'!$M$7+$BH141*'Norm-coeff'!$N$7+$BI141*'Norm-coeff'!$O$7</f>
        <v>2.0907583608832998</v>
      </c>
      <c r="BU141" s="54">
        <f>'Norm-coeff'!$C$8+$AX141*'Norm-coeff'!$D$8+$AY141*'Norm-coeff'!$E$8+$AZ141*'Norm-coeff'!$F$8+$BA141*'Norm-coeff'!$G$8+$BB141*'Norm-coeff'!$H$8+$BC141*'Norm-coeff'!$I$8+$BD141*'Norm-coeff'!$J$8+$BE141*'Norm-coeff'!$K$8+$BF141*'Norm-coeff'!$L$8+$BG141*'Norm-coeff'!$M$8+$BH141*'Norm-coeff'!$N$8+$BI141*'Norm-coeff'!$O$8</f>
        <v>0.65894159836244504</v>
      </c>
      <c r="BV141" s="54">
        <f>'Norm-coeff'!$C$9+$AX141*'Norm-coeff'!$D$9+$AY141*'Norm-coeff'!$E$9+$AZ141*'Norm-coeff'!$F$9+$BA141*'Norm-coeff'!$G$9+$BB141*'Norm-coeff'!$H$9+$BC141*'Norm-coeff'!$I$9+$BD141*'Norm-coeff'!$J$9+$BE141*'Norm-coeff'!$K$9+$BF141*'Norm-coeff'!$L$9+$BG141*'Norm-coeff'!$M$9+$BH141*'Norm-coeff'!$N$9+$BI141*'Norm-coeff'!$O$9</f>
        <v>1.48961085014701</v>
      </c>
      <c r="BW141" s="54">
        <f>'Norm-coeff'!$C$10+$AX141*'Norm-coeff'!$D$10+$AY141*'Norm-coeff'!$E$10+$AZ141*'Norm-coeff'!$F$10+$BA141*'Norm-coeff'!$G$10+$BB141*'Norm-coeff'!$H$10+$BC141*'Norm-coeff'!$I$10+$BD141*'Norm-coeff'!$J$10+$BE141*'Norm-coeff'!$K$10+$BF141*'Norm-coeff'!$L$10+$BG141*'Norm-coeff'!$M$10+$BH141*'Norm-coeff'!$N$10+$BI141*'Norm-coeff'!$O$10</f>
        <v>1.42058735749591</v>
      </c>
      <c r="BX141" s="54">
        <f>'Norm-coeff'!$C$11+$AX141*'Norm-coeff'!$D$11+$AY141*'Norm-coeff'!$E$11+$AZ141*'Norm-coeff'!$F$11+$BA141*'Norm-coeff'!$G$11+$BB141*'Norm-coeff'!$H$11+$BC141*'Norm-coeff'!$I$11+$BD141*'Norm-coeff'!$J$11+$BE141*'Norm-coeff'!$K$11+$BF141*'Norm-coeff'!$L$11+$BG141*'Norm-coeff'!$M$11+$BH141*'Norm-coeff'!$N$11+$BI141*'Norm-coeff'!$O$11</f>
        <v>0.221233014421479</v>
      </c>
      <c r="BY141" s="54">
        <f>'Norm-coeff'!$C$12+$AX141*'Norm-coeff'!$D$12+$AY141*'Norm-coeff'!$E$12+$AZ141*'Norm-coeff'!$F$12+$BA141*'Norm-coeff'!$G$12+$BB141*'Norm-coeff'!$H$12+$BC141*'Norm-coeff'!$I$12+$BD141*'Norm-coeff'!$J$12+$BE141*'Norm-coeff'!$K$12+$BF141*'Norm-coeff'!$L$12+$BG141*'Norm-coeff'!$M$12+$BH141*'Norm-coeff'!$N$12+$BI141*'Norm-coeff'!$O$12</f>
        <v>0.283527502056037</v>
      </c>
      <c r="BZ141" s="54">
        <f>'Norm-coeff'!$C$13+$AX141*'Norm-coeff'!$D$13+$AY141*'Norm-coeff'!$E$13+$AZ141*'Norm-coeff'!$F$13+$BA141*'Norm-coeff'!$G$13+$BB141*'Norm-coeff'!$H$13+$BC141*'Norm-coeff'!$I$13+$BD141*'Norm-coeff'!$J$13+$BE141*'Norm-coeff'!$K$13+$BF141*'Norm-coeff'!$L$13+$BG141*'Norm-coeff'!$M$13+$BH141*'Norm-coeff'!$N$13+$BI141*'Norm-coeff'!$O$13</f>
        <v>-4.1864930554451202E-2</v>
      </c>
      <c r="CA141" s="54">
        <f>'Norm-coeff'!$C$14+$AX141*'Norm-coeff'!$D$14+$AY141*'Norm-coeff'!$E$14+$AZ141*'Norm-coeff'!$F$14+$BA141*'Norm-coeff'!$G$14+$BB141*'Norm-coeff'!$H$14+$BC141*'Norm-coeff'!$I$14+$BD141*'Norm-coeff'!$J$14+$BE141*'Norm-coeff'!$K$14+$BF141*'Norm-coeff'!$L$14+$BG141*'Norm-coeff'!$M$14+$BH141*'Norm-coeff'!$N$14+$BI141*'Norm-coeff'!$O$14</f>
        <v>4.2526983164477103</v>
      </c>
      <c r="CC141" s="54">
        <f t="shared" ref="CC141:CC204" si="664">IF(AX141&lt;=0,0,BO141/AX141)</f>
        <v>0</v>
      </c>
      <c r="CG141" s="54">
        <f t="shared" si="540"/>
        <v>0</v>
      </c>
      <c r="CH141" s="54">
        <f t="shared" si="518"/>
        <v>0</v>
      </c>
      <c r="CI141" s="54">
        <f t="shared" si="541"/>
        <v>0</v>
      </c>
      <c r="CJ141" s="56">
        <f t="shared" si="542"/>
        <v>0</v>
      </c>
      <c r="CK141" s="54">
        <f t="shared" si="543"/>
        <v>0</v>
      </c>
      <c r="CL141" s="54">
        <f t="shared" si="544"/>
        <v>0</v>
      </c>
      <c r="CM141" s="54">
        <f t="shared" si="545"/>
        <v>0</v>
      </c>
      <c r="CN141" s="54">
        <f t="shared" si="546"/>
        <v>0</v>
      </c>
      <c r="CO141" s="54">
        <f t="shared" si="547"/>
        <v>0</v>
      </c>
      <c r="CP141" s="54">
        <f t="shared" si="548"/>
        <v>0</v>
      </c>
      <c r="CQ141" s="54">
        <f t="shared" si="549"/>
        <v>0</v>
      </c>
      <c r="CR141" s="54">
        <f t="shared" si="550"/>
        <v>0</v>
      </c>
      <c r="CS141" s="54">
        <f t="shared" si="551"/>
        <v>0</v>
      </c>
      <c r="CU141" s="54">
        <f t="shared" si="552"/>
        <v>0</v>
      </c>
      <c r="CV141" s="54">
        <f t="shared" si="553"/>
        <v>0</v>
      </c>
      <c r="CW141" s="54">
        <f t="shared" si="554"/>
        <v>0</v>
      </c>
      <c r="CX141" s="54">
        <f t="shared" si="555"/>
        <v>0</v>
      </c>
      <c r="CZ141" s="54">
        <f t="shared" si="556"/>
        <v>0</v>
      </c>
      <c r="DA141" s="54">
        <f t="shared" si="557"/>
        <v>0</v>
      </c>
      <c r="DB141" s="54">
        <f t="shared" si="558"/>
        <v>0</v>
      </c>
      <c r="DC141" s="54">
        <f t="shared" si="559"/>
        <v>0</v>
      </c>
      <c r="DD141" s="54">
        <f t="shared" si="560"/>
        <v>0</v>
      </c>
      <c r="DE141" s="54">
        <f t="shared" si="561"/>
        <v>0</v>
      </c>
      <c r="DF141" s="54">
        <f t="shared" si="562"/>
        <v>0</v>
      </c>
      <c r="DG141" s="54">
        <f t="shared" si="563"/>
        <v>2</v>
      </c>
      <c r="DH141" s="71">
        <f t="shared" si="564"/>
        <v>0</v>
      </c>
      <c r="DI141" s="71">
        <f t="shared" si="565"/>
        <v>0</v>
      </c>
      <c r="DJ141" s="54">
        <f t="shared" si="566"/>
        <v>0</v>
      </c>
      <c r="DK141" s="54">
        <f t="shared" si="567"/>
        <v>2</v>
      </c>
      <c r="DL141" s="4">
        <f t="shared" si="492"/>
        <v>0</v>
      </c>
      <c r="DM141" s="3">
        <f t="shared" si="568"/>
        <v>0</v>
      </c>
      <c r="DN141" s="3">
        <f t="shared" si="569"/>
        <v>0</v>
      </c>
      <c r="DO141" s="4" t="e">
        <f t="shared" si="570"/>
        <v>#DIV/0!</v>
      </c>
      <c r="DP141" s="57"/>
      <c r="DQ141" s="57"/>
      <c r="DR141" s="56">
        <f t="shared" si="493"/>
        <v>2</v>
      </c>
      <c r="DS141" s="56">
        <f t="shared" si="494"/>
        <v>0</v>
      </c>
      <c r="DT141" s="38">
        <f t="shared" si="495"/>
        <v>0</v>
      </c>
      <c r="DU141" s="38">
        <f t="shared" si="571"/>
        <v>2</v>
      </c>
      <c r="DV141" s="38">
        <f t="shared" si="496"/>
        <v>0</v>
      </c>
      <c r="DW141" s="39">
        <f t="shared" si="497"/>
        <v>0</v>
      </c>
      <c r="DX141" s="39">
        <f t="shared" si="498"/>
        <v>0</v>
      </c>
      <c r="DY141" s="39">
        <f t="shared" si="499"/>
        <v>0</v>
      </c>
      <c r="DZ141" s="39">
        <f t="shared" si="500"/>
        <v>0</v>
      </c>
      <c r="EA141" s="39">
        <f t="shared" si="501"/>
        <v>0</v>
      </c>
      <c r="EB141" s="37" t="e">
        <f t="shared" si="572"/>
        <v>#DIV/0!</v>
      </c>
      <c r="EC141" s="37" t="e">
        <f t="shared" si="573"/>
        <v>#DIV/0!</v>
      </c>
      <c r="ED141" s="37" t="e">
        <f t="shared" si="574"/>
        <v>#DIV/0!</v>
      </c>
      <c r="EE141" s="37" t="e">
        <f t="shared" si="575"/>
        <v>#DIV/0!</v>
      </c>
      <c r="EF141" s="39" t="e">
        <f t="shared" si="576"/>
        <v>#DIV/0!</v>
      </c>
      <c r="EG141" s="37" t="e">
        <f t="shared" si="577"/>
        <v>#DIV/0!</v>
      </c>
      <c r="EH141" s="37" t="e">
        <f t="shared" si="578"/>
        <v>#DIV/0!</v>
      </c>
      <c r="EI141" s="11" t="b">
        <f t="shared" si="579"/>
        <v>1</v>
      </c>
      <c r="EJ141" s="11" t="b">
        <f t="shared" si="580"/>
        <v>0</v>
      </c>
      <c r="EK141" s="39" t="e">
        <f t="shared" si="581"/>
        <v>#DIV/0!</v>
      </c>
      <c r="EL141" s="39" t="e">
        <f t="shared" si="582"/>
        <v>#DIV/0!</v>
      </c>
      <c r="EM141" s="39" t="e">
        <f t="shared" si="583"/>
        <v>#DIV/0!</v>
      </c>
      <c r="EN141" s="39" t="e">
        <f t="shared" si="584"/>
        <v>#DIV/0!</v>
      </c>
      <c r="EO141" s="39" t="e">
        <f t="shared" si="585"/>
        <v>#DIV/0!</v>
      </c>
      <c r="EP141" s="39" t="e">
        <f t="shared" si="586"/>
        <v>#DIV/0!</v>
      </c>
      <c r="EQ141" s="39" t="e">
        <f t="shared" si="587"/>
        <v>#DIV/0!</v>
      </c>
      <c r="ER141" s="39" t="e">
        <f t="shared" si="588"/>
        <v>#DIV/0!</v>
      </c>
      <c r="ES141" s="58" t="str">
        <f t="shared" si="589"/>
        <v>(OH,F,Cl)-dominate amphibole</v>
      </c>
      <c r="ET141" s="58" t="e">
        <f t="shared" si="590"/>
        <v>#N/A</v>
      </c>
      <c r="EU141" s="56">
        <f t="shared" si="502"/>
        <v>0</v>
      </c>
      <c r="EV141" s="56">
        <f t="shared" si="503"/>
        <v>0</v>
      </c>
      <c r="EW141" s="56">
        <f t="shared" si="504"/>
        <v>0</v>
      </c>
      <c r="EX141" s="56">
        <f t="shared" si="505"/>
        <v>0</v>
      </c>
      <c r="EY141" s="56">
        <f t="shared" si="506"/>
        <v>0</v>
      </c>
      <c r="EZ141" s="56">
        <f t="shared" si="507"/>
        <v>0</v>
      </c>
      <c r="FA141" s="39">
        <f t="shared" si="508"/>
        <v>0</v>
      </c>
      <c r="FB141" s="39">
        <f t="shared" si="509"/>
        <v>0</v>
      </c>
      <c r="FC141" s="54">
        <f t="shared" si="510"/>
        <v>0</v>
      </c>
      <c r="FD141" s="54">
        <f t="shared" si="511"/>
        <v>0</v>
      </c>
      <c r="FE141" s="39">
        <f t="shared" si="512"/>
        <v>0</v>
      </c>
      <c r="FF141" s="54">
        <f t="shared" si="513"/>
        <v>0</v>
      </c>
      <c r="FG141" s="39">
        <f t="shared" si="514"/>
        <v>0</v>
      </c>
      <c r="FH141" s="39">
        <f t="shared" si="591"/>
        <v>0</v>
      </c>
      <c r="FI141" s="39">
        <f t="shared" si="592"/>
        <v>0</v>
      </c>
      <c r="FJ141" s="39">
        <f t="shared" si="593"/>
        <v>0</v>
      </c>
      <c r="FK141" s="39" t="e">
        <f t="shared" si="594"/>
        <v>#DIV/0!</v>
      </c>
      <c r="FL141" s="39" t="e">
        <f t="shared" si="595"/>
        <v>#DIV/0!</v>
      </c>
      <c r="FM141" s="39" t="e">
        <f t="shared" si="596"/>
        <v>#DIV/0!</v>
      </c>
      <c r="FN141" s="39">
        <f t="shared" si="597"/>
        <v>1</v>
      </c>
      <c r="FO141" s="39">
        <f t="shared" si="515"/>
        <v>0</v>
      </c>
      <c r="FP141" s="39">
        <f t="shared" si="516"/>
        <v>0</v>
      </c>
      <c r="FQ141" s="39">
        <f t="shared" si="517"/>
        <v>0</v>
      </c>
      <c r="FR141" s="39">
        <f t="shared" si="598"/>
        <v>0</v>
      </c>
      <c r="FS141" s="39">
        <f t="shared" si="599"/>
        <v>0</v>
      </c>
      <c r="FU141" s="39" t="e">
        <f t="shared" si="600"/>
        <v>#DIV/0!</v>
      </c>
      <c r="FV141" s="39" t="e">
        <f t="shared" si="601"/>
        <v>#DIV/0!</v>
      </c>
      <c r="FW141" s="39" t="e">
        <f t="shared" si="602"/>
        <v>#DIV/0!</v>
      </c>
      <c r="FY141" s="39" t="e">
        <f t="shared" si="603"/>
        <v>#DIV/0!</v>
      </c>
      <c r="FZ141" s="39" t="e">
        <f t="shared" si="604"/>
        <v>#DIV/0!</v>
      </c>
      <c r="GA141" s="39" t="e">
        <f t="shared" si="605"/>
        <v>#DIV/0!</v>
      </c>
      <c r="GB141" s="39" t="e">
        <f t="shared" si="606"/>
        <v>#DIV/0!</v>
      </c>
      <c r="GC141" s="39" t="e">
        <f t="shared" si="607"/>
        <v>#DIV/0!</v>
      </c>
      <c r="GD141" s="39" t="e">
        <f t="shared" si="608"/>
        <v>#DIV/0!</v>
      </c>
      <c r="GE141" s="39" t="e">
        <f t="shared" si="609"/>
        <v>#DIV/0!</v>
      </c>
      <c r="GF141" s="39" t="e">
        <f t="shared" si="610"/>
        <v>#DIV/0!</v>
      </c>
      <c r="GG141" s="39" t="e">
        <f t="shared" si="611"/>
        <v>#DIV/0!</v>
      </c>
      <c r="GH141" s="39" t="e">
        <f t="shared" si="612"/>
        <v>#DIV/0!</v>
      </c>
      <c r="GI141" s="39"/>
      <c r="GJ141" s="39" t="e">
        <f t="shared" si="613"/>
        <v>#DIV/0!</v>
      </c>
      <c r="GK141" s="39" t="e">
        <f t="shared" si="614"/>
        <v>#DIV/0!</v>
      </c>
      <c r="GL141" s="39" t="e">
        <f t="shared" si="615"/>
        <v>#DIV/0!</v>
      </c>
      <c r="GM141" s="39" t="e">
        <f t="shared" si="616"/>
        <v>#DIV/0!</v>
      </c>
      <c r="GN141" s="39" t="e">
        <f t="shared" si="617"/>
        <v>#DIV/0!</v>
      </c>
      <c r="GO141" s="57"/>
      <c r="GP141" s="57" t="e">
        <f t="shared" si="618"/>
        <v>#DIV/0!</v>
      </c>
      <c r="GQ141" s="59" t="e">
        <f t="shared" si="619"/>
        <v>#DIV/0!</v>
      </c>
      <c r="GR141" s="41" t="e">
        <f t="shared" si="620"/>
        <v>#DIV/0!</v>
      </c>
      <c r="GS141" s="57" t="e">
        <f t="shared" si="621"/>
        <v>#DIV/0!</v>
      </c>
      <c r="GT141" s="57" t="e">
        <f t="shared" si="622"/>
        <v>#DIV/0!</v>
      </c>
      <c r="GU141" s="57" t="e">
        <f t="shared" si="623"/>
        <v>#DIV/0!</v>
      </c>
      <c r="GV141" s="57"/>
      <c r="GW141" s="42" t="e">
        <f t="shared" si="624"/>
        <v>#DIV/0!</v>
      </c>
      <c r="GX141" s="42" t="e">
        <f t="shared" si="625"/>
        <v>#DIV/0!</v>
      </c>
      <c r="GY141" s="42" t="e">
        <f t="shared" si="626"/>
        <v>#DIV/0!</v>
      </c>
      <c r="GZ141" s="57"/>
      <c r="HA141" s="2" t="e">
        <f t="shared" si="627"/>
        <v>#DIV/0!</v>
      </c>
      <c r="HB141" s="2" t="e">
        <f t="shared" si="628"/>
        <v>#DIV/0!</v>
      </c>
      <c r="HC141" s="2" t="e">
        <f t="shared" si="629"/>
        <v>#DIV/0!</v>
      </c>
      <c r="HD141" s="2" t="e">
        <f t="shared" si="630"/>
        <v>#DIV/0!</v>
      </c>
      <c r="HE141" s="2" t="e">
        <f t="shared" si="631"/>
        <v>#DIV/0!</v>
      </c>
      <c r="HF141" s="2" t="e">
        <f t="shared" si="632"/>
        <v>#DIV/0!</v>
      </c>
      <c r="HG141" s="2" t="e">
        <f t="shared" si="633"/>
        <v>#DIV/0!</v>
      </c>
      <c r="HH141" s="2" t="e">
        <f t="shared" si="634"/>
        <v>#DIV/0!</v>
      </c>
      <c r="HI141" s="2" t="e">
        <f t="shared" si="635"/>
        <v>#DIV/0!</v>
      </c>
      <c r="HJ141" s="11" t="e">
        <f t="shared" si="636"/>
        <v>#DIV/0!</v>
      </c>
      <c r="HK141" s="60" t="e">
        <f t="shared" si="637"/>
        <v>#DIV/0!</v>
      </c>
      <c r="HL141" s="57"/>
      <c r="HM141" s="57" t="e">
        <f t="shared" si="638"/>
        <v>#DIV/0!</v>
      </c>
      <c r="HN141" s="57" t="e">
        <f t="shared" si="639"/>
        <v>#DIV/0!</v>
      </c>
      <c r="HO141" s="57" t="e">
        <f t="shared" si="640"/>
        <v>#DIV/0!</v>
      </c>
      <c r="HP141" s="57" t="e">
        <f t="shared" si="641"/>
        <v>#DIV/0!</v>
      </c>
      <c r="HQ141" s="57" t="e">
        <f t="shared" si="642"/>
        <v>#DIV/0!</v>
      </c>
      <c r="HR141" s="57"/>
      <c r="HS141" s="57" t="e">
        <f t="shared" si="643"/>
        <v>#DIV/0!</v>
      </c>
      <c r="HT141" s="57" t="e">
        <f t="shared" si="644"/>
        <v>#DIV/0!</v>
      </c>
      <c r="HU141" s="57" t="e">
        <f t="shared" si="645"/>
        <v>#DIV/0!</v>
      </c>
      <c r="HV141" s="57" t="e">
        <f t="shared" si="646"/>
        <v>#DIV/0!</v>
      </c>
      <c r="HW141" s="57" t="e">
        <f t="shared" si="647"/>
        <v>#DIV/0!</v>
      </c>
      <c r="HX141" s="57"/>
      <c r="HY141" s="57" t="e">
        <f t="shared" si="648"/>
        <v>#DIV/0!</v>
      </c>
      <c r="HZ141" s="57" t="e">
        <f t="shared" si="649"/>
        <v>#DIV/0!</v>
      </c>
      <c r="IA141" s="57"/>
      <c r="IB141" s="61">
        <f t="shared" si="650"/>
        <v>0</v>
      </c>
      <c r="IC141" s="57" t="str">
        <f t="shared" si="651"/>
        <v/>
      </c>
      <c r="ID141" s="42"/>
      <c r="IE141" s="2" t="str">
        <f t="shared" si="652"/>
        <v/>
      </c>
      <c r="IF141" s="60" t="e">
        <f t="shared" si="653"/>
        <v>#DIV/0!</v>
      </c>
      <c r="IG141" s="60" t="str">
        <f t="shared" si="654"/>
        <v/>
      </c>
      <c r="IH141" s="60" t="str">
        <f t="shared" si="655"/>
        <v>zinco-</v>
      </c>
      <c r="II141" s="60" t="str">
        <f t="shared" si="656"/>
        <v>mangano-</v>
      </c>
      <c r="IJ141" s="60" t="e">
        <f t="shared" si="657"/>
        <v>#DIV/0!</v>
      </c>
      <c r="IK141" s="60" t="e">
        <f t="shared" si="658"/>
        <v>#DIV/0!</v>
      </c>
      <c r="IL141" s="60" t="e">
        <f t="shared" si="659"/>
        <v>#DIV/0!</v>
      </c>
      <c r="IM141" s="60" t="e">
        <f t="shared" si="660"/>
        <v>#DIV/0!</v>
      </c>
      <c r="IN141" s="60" t="str">
        <f t="shared" si="661"/>
        <v/>
      </c>
      <c r="IO141" s="60" t="str">
        <f t="shared" si="662"/>
        <v/>
      </c>
      <c r="IP141" s="57"/>
      <c r="IQ141" s="57" t="str">
        <f t="shared" si="663"/>
        <v>ERROR!!</v>
      </c>
    </row>
    <row r="142" spans="24:251">
      <c r="X142" s="29">
        <f t="shared" si="519"/>
        <v>0</v>
      </c>
      <c r="Y142" s="29">
        <f t="shared" si="520"/>
        <v>0</v>
      </c>
      <c r="Z142" s="29" t="e">
        <f t="shared" si="521"/>
        <v>#DIV/0!</v>
      </c>
      <c r="AA142" s="29" t="e">
        <f t="shared" si="522"/>
        <v>#DIV/0!</v>
      </c>
      <c r="AB142" s="29" t="e">
        <f t="shared" si="523"/>
        <v>#DIV/0!</v>
      </c>
      <c r="AC142" s="29" t="e">
        <f t="shared" si="524"/>
        <v>#DIV/0!</v>
      </c>
      <c r="AF142" s="23">
        <v>60.084299999999999</v>
      </c>
      <c r="AG142" s="23">
        <v>79.878799999999998</v>
      </c>
      <c r="AH142" s="23">
        <v>101.96120000000001</v>
      </c>
      <c r="AI142" s="23">
        <v>151.99039999999999</v>
      </c>
      <c r="AJ142" s="23">
        <v>159.69</v>
      </c>
      <c r="AK142" s="23">
        <v>71.846400000000003</v>
      </c>
      <c r="AL142" s="23">
        <v>70.9375</v>
      </c>
      <c r="AM142" s="23">
        <v>40.304400000000001</v>
      </c>
      <c r="AN142" s="23">
        <v>56.077399999999997</v>
      </c>
      <c r="AO142" s="23">
        <v>61.978999999999999</v>
      </c>
      <c r="AP142" s="23">
        <v>94.195999999999998</v>
      </c>
      <c r="AQ142" s="23">
        <v>18.998000000000001</v>
      </c>
      <c r="AR142" s="23">
        <v>35.450000000000003</v>
      </c>
      <c r="AS142" s="23">
        <v>29.88</v>
      </c>
      <c r="AT142" s="23">
        <v>74.691999999999993</v>
      </c>
      <c r="AU142" s="23">
        <v>81.39</v>
      </c>
      <c r="AX142" s="54">
        <f t="shared" si="525"/>
        <v>0</v>
      </c>
      <c r="AY142" s="54">
        <f t="shared" si="526"/>
        <v>0</v>
      </c>
      <c r="AZ142" s="54">
        <f t="shared" si="527"/>
        <v>0</v>
      </c>
      <c r="BA142" s="54">
        <f t="shared" si="528"/>
        <v>0</v>
      </c>
      <c r="BB142" s="54">
        <f t="shared" si="529"/>
        <v>0</v>
      </c>
      <c r="BC142" s="54">
        <f t="shared" si="530"/>
        <v>0</v>
      </c>
      <c r="BD142" s="54">
        <f t="shared" si="531"/>
        <v>0</v>
      </c>
      <c r="BE142" s="54">
        <f t="shared" si="532"/>
        <v>0</v>
      </c>
      <c r="BF142" s="54">
        <f t="shared" si="533"/>
        <v>0</v>
      </c>
      <c r="BG142" s="54">
        <f t="shared" si="534"/>
        <v>0</v>
      </c>
      <c r="BH142" s="54">
        <f t="shared" si="535"/>
        <v>0</v>
      </c>
      <c r="BI142" s="54">
        <f t="shared" si="536"/>
        <v>0</v>
      </c>
      <c r="BJ142" s="54">
        <f t="shared" si="537"/>
        <v>0</v>
      </c>
      <c r="BK142" s="54">
        <f t="shared" si="538"/>
        <v>0</v>
      </c>
      <c r="BL142" s="54">
        <f t="shared" si="539"/>
        <v>0</v>
      </c>
      <c r="BM142" s="42"/>
      <c r="BO142" s="54">
        <f>'Norm-coeff'!$C$2+$AX142*'Norm-coeff'!$D$2+$AY142*'Norm-coeff'!$E$2+$AZ142*'Norm-coeff'!$F$2+$BA142*'Norm-coeff'!$G$2+$BB142*'Norm-coeff'!$H$2+$BC142*'Norm-coeff'!$I$2+$BD142*'Norm-coeff'!$J$2+$BE142*'Norm-coeff'!$K$2+$BF142*'Norm-coeff'!$L$2+$BG142*'Norm-coeff'!$M$2+$BH142*'Norm-coeff'!$N$2+$BI142*'Norm-coeff'!$O$2</f>
        <v>5.4045421474420303</v>
      </c>
      <c r="BP142" s="54">
        <f>'Norm-coeff'!$C$3+$AX142*'Norm-coeff'!$D$3+$AY142*'Norm-coeff'!$E$3+$AZ142*'Norm-coeff'!$F$3+$BA142*'Norm-coeff'!$G$3+$BB142*'Norm-coeff'!$H$3+$BC142*'Norm-coeff'!$I$3+$BD142*'Norm-coeff'!$J$3+$BE142*'Norm-coeff'!$K$3+$BF142*'Norm-coeff'!$L$3+$BG142*'Norm-coeff'!$M$3+$BH142*'Norm-coeff'!$N$3+$BI142*'Norm-coeff'!$O$3</f>
        <v>3.15319116612705</v>
      </c>
      <c r="BQ142" s="54">
        <f>'Norm-coeff'!$C$4+$AX142*'Norm-coeff'!$D$4+$AY142*'Norm-coeff'!$E$4+$AZ142*'Norm-coeff'!$F$4+$BA142*'Norm-coeff'!$G$4+$BB142*'Norm-coeff'!$H$4+$BC142*'Norm-coeff'!$I$4+$BD142*'Norm-coeff'!$J$4+$BE142*'Norm-coeff'!$K$4+$BF142*'Norm-coeff'!$L$4+$BG142*'Norm-coeff'!$M$4+$BH142*'Norm-coeff'!$N$4+$BI142*'Norm-coeff'!$O$4</f>
        <v>1.42115649462768</v>
      </c>
      <c r="BR142" s="54">
        <f>'Norm-coeff'!$C$5+$AX142*'Norm-coeff'!$D$5+$AY142*'Norm-coeff'!$E$5+$AZ142*'Norm-coeff'!$F$5+$BA142*'Norm-coeff'!$G$5+$BB142*'Norm-coeff'!$H$5+$BC142*'Norm-coeff'!$I$5+$BD142*'Norm-coeff'!$J$5+$BE142*'Norm-coeff'!$K$5+$BF142*'Norm-coeff'!$L$5+$BG142*'Norm-coeff'!$M$5+$BH142*'Norm-coeff'!$N$5+$BI142*'Norm-coeff'!$O$5</f>
        <v>1.0553329241296201</v>
      </c>
      <c r="BS142" s="54">
        <f>'Norm-coeff'!$C$6+$AX142*'Norm-coeff'!$D$6+$AY142*'Norm-coeff'!$E$6+$AZ142*'Norm-coeff'!$F$6+$BA142*'Norm-coeff'!$G$6+$BB142*'Norm-coeff'!$H$6+$BC142*'Norm-coeff'!$I$6+$BD142*'Norm-coeff'!$J$6+$BE142*'Norm-coeff'!$K$6+$BF142*'Norm-coeff'!$L$6+$BG142*'Norm-coeff'!$M$6+$BH142*'Norm-coeff'!$N$6+$BI142*'Norm-coeff'!$O$6</f>
        <v>-1.48700885495103E-2</v>
      </c>
      <c r="BT142" s="54">
        <f>'Norm-coeff'!$C$7+$AX142*'Norm-coeff'!$D$7+$AY142*'Norm-coeff'!$E$7+$AZ142*'Norm-coeff'!$F$7+$BA142*'Norm-coeff'!$G$7+$BB142*'Norm-coeff'!$H$7+$BC142*'Norm-coeff'!$I$7+$BD142*'Norm-coeff'!$J$7+$BE142*'Norm-coeff'!$K$7+$BF142*'Norm-coeff'!$L$7+$BG142*'Norm-coeff'!$M$7+$BH142*'Norm-coeff'!$N$7+$BI142*'Norm-coeff'!$O$7</f>
        <v>2.0907583608832998</v>
      </c>
      <c r="BU142" s="54">
        <f>'Norm-coeff'!$C$8+$AX142*'Norm-coeff'!$D$8+$AY142*'Norm-coeff'!$E$8+$AZ142*'Norm-coeff'!$F$8+$BA142*'Norm-coeff'!$G$8+$BB142*'Norm-coeff'!$H$8+$BC142*'Norm-coeff'!$I$8+$BD142*'Norm-coeff'!$J$8+$BE142*'Norm-coeff'!$K$8+$BF142*'Norm-coeff'!$L$8+$BG142*'Norm-coeff'!$M$8+$BH142*'Norm-coeff'!$N$8+$BI142*'Norm-coeff'!$O$8</f>
        <v>0.65894159836244504</v>
      </c>
      <c r="BV142" s="54">
        <f>'Norm-coeff'!$C$9+$AX142*'Norm-coeff'!$D$9+$AY142*'Norm-coeff'!$E$9+$AZ142*'Norm-coeff'!$F$9+$BA142*'Norm-coeff'!$G$9+$BB142*'Norm-coeff'!$H$9+$BC142*'Norm-coeff'!$I$9+$BD142*'Norm-coeff'!$J$9+$BE142*'Norm-coeff'!$K$9+$BF142*'Norm-coeff'!$L$9+$BG142*'Norm-coeff'!$M$9+$BH142*'Norm-coeff'!$N$9+$BI142*'Norm-coeff'!$O$9</f>
        <v>1.48961085014701</v>
      </c>
      <c r="BW142" s="54">
        <f>'Norm-coeff'!$C$10+$AX142*'Norm-coeff'!$D$10+$AY142*'Norm-coeff'!$E$10+$AZ142*'Norm-coeff'!$F$10+$BA142*'Norm-coeff'!$G$10+$BB142*'Norm-coeff'!$H$10+$BC142*'Norm-coeff'!$I$10+$BD142*'Norm-coeff'!$J$10+$BE142*'Norm-coeff'!$K$10+$BF142*'Norm-coeff'!$L$10+$BG142*'Norm-coeff'!$M$10+$BH142*'Norm-coeff'!$N$10+$BI142*'Norm-coeff'!$O$10</f>
        <v>1.42058735749591</v>
      </c>
      <c r="BX142" s="54">
        <f>'Norm-coeff'!$C$11+$AX142*'Norm-coeff'!$D$11+$AY142*'Norm-coeff'!$E$11+$AZ142*'Norm-coeff'!$F$11+$BA142*'Norm-coeff'!$G$11+$BB142*'Norm-coeff'!$H$11+$BC142*'Norm-coeff'!$I$11+$BD142*'Norm-coeff'!$J$11+$BE142*'Norm-coeff'!$K$11+$BF142*'Norm-coeff'!$L$11+$BG142*'Norm-coeff'!$M$11+$BH142*'Norm-coeff'!$N$11+$BI142*'Norm-coeff'!$O$11</f>
        <v>0.221233014421479</v>
      </c>
      <c r="BY142" s="54">
        <f>'Norm-coeff'!$C$12+$AX142*'Norm-coeff'!$D$12+$AY142*'Norm-coeff'!$E$12+$AZ142*'Norm-coeff'!$F$12+$BA142*'Norm-coeff'!$G$12+$BB142*'Norm-coeff'!$H$12+$BC142*'Norm-coeff'!$I$12+$BD142*'Norm-coeff'!$J$12+$BE142*'Norm-coeff'!$K$12+$BF142*'Norm-coeff'!$L$12+$BG142*'Norm-coeff'!$M$12+$BH142*'Norm-coeff'!$N$12+$BI142*'Norm-coeff'!$O$12</f>
        <v>0.283527502056037</v>
      </c>
      <c r="BZ142" s="54">
        <f>'Norm-coeff'!$C$13+$AX142*'Norm-coeff'!$D$13+$AY142*'Norm-coeff'!$E$13+$AZ142*'Norm-coeff'!$F$13+$BA142*'Norm-coeff'!$G$13+$BB142*'Norm-coeff'!$H$13+$BC142*'Norm-coeff'!$I$13+$BD142*'Norm-coeff'!$J$13+$BE142*'Norm-coeff'!$K$13+$BF142*'Norm-coeff'!$L$13+$BG142*'Norm-coeff'!$M$13+$BH142*'Norm-coeff'!$N$13+$BI142*'Norm-coeff'!$O$13</f>
        <v>-4.1864930554451202E-2</v>
      </c>
      <c r="CA142" s="54">
        <f>'Norm-coeff'!$C$14+$AX142*'Norm-coeff'!$D$14+$AY142*'Norm-coeff'!$E$14+$AZ142*'Norm-coeff'!$F$14+$BA142*'Norm-coeff'!$G$14+$BB142*'Norm-coeff'!$H$14+$BC142*'Norm-coeff'!$I$14+$BD142*'Norm-coeff'!$J$14+$BE142*'Norm-coeff'!$K$14+$BF142*'Norm-coeff'!$L$14+$BG142*'Norm-coeff'!$M$14+$BH142*'Norm-coeff'!$N$14+$BI142*'Norm-coeff'!$O$14</f>
        <v>4.2526983164477103</v>
      </c>
      <c r="CC142" s="54">
        <f t="shared" si="664"/>
        <v>0</v>
      </c>
      <c r="CG142" s="54">
        <f t="shared" si="540"/>
        <v>0</v>
      </c>
      <c r="CH142" s="54">
        <f t="shared" si="518"/>
        <v>0</v>
      </c>
      <c r="CI142" s="54">
        <f t="shared" si="541"/>
        <v>0</v>
      </c>
      <c r="CJ142" s="56">
        <f t="shared" si="542"/>
        <v>0</v>
      </c>
      <c r="CK142" s="54">
        <f t="shared" si="543"/>
        <v>0</v>
      </c>
      <c r="CL142" s="54">
        <f t="shared" si="544"/>
        <v>0</v>
      </c>
      <c r="CM142" s="54">
        <f t="shared" si="545"/>
        <v>0</v>
      </c>
      <c r="CN142" s="54">
        <f t="shared" si="546"/>
        <v>0</v>
      </c>
      <c r="CO142" s="54">
        <f t="shared" si="547"/>
        <v>0</v>
      </c>
      <c r="CP142" s="54">
        <f t="shared" si="548"/>
        <v>0</v>
      </c>
      <c r="CQ142" s="54">
        <f t="shared" si="549"/>
        <v>0</v>
      </c>
      <c r="CR142" s="54">
        <f t="shared" si="550"/>
        <v>0</v>
      </c>
      <c r="CS142" s="54">
        <f t="shared" si="551"/>
        <v>0</v>
      </c>
      <c r="CU142" s="54">
        <f t="shared" si="552"/>
        <v>0</v>
      </c>
      <c r="CV142" s="54">
        <f t="shared" si="553"/>
        <v>0</v>
      </c>
      <c r="CW142" s="54">
        <f t="shared" si="554"/>
        <v>0</v>
      </c>
      <c r="CX142" s="54">
        <f t="shared" si="555"/>
        <v>0</v>
      </c>
      <c r="CZ142" s="54">
        <f t="shared" si="556"/>
        <v>0</v>
      </c>
      <c r="DA142" s="54">
        <f t="shared" si="557"/>
        <v>0</v>
      </c>
      <c r="DB142" s="54">
        <f t="shared" si="558"/>
        <v>0</v>
      </c>
      <c r="DC142" s="54">
        <f t="shared" si="559"/>
        <v>0</v>
      </c>
      <c r="DD142" s="54">
        <f t="shared" si="560"/>
        <v>0</v>
      </c>
      <c r="DE142" s="54">
        <f t="shared" si="561"/>
        <v>0</v>
      </c>
      <c r="DF142" s="54">
        <f t="shared" si="562"/>
        <v>0</v>
      </c>
      <c r="DG142" s="54">
        <f t="shared" si="563"/>
        <v>2</v>
      </c>
      <c r="DH142" s="71">
        <f t="shared" si="564"/>
        <v>0</v>
      </c>
      <c r="DI142" s="71">
        <f t="shared" si="565"/>
        <v>0</v>
      </c>
      <c r="DJ142" s="54">
        <f t="shared" si="566"/>
        <v>0</v>
      </c>
      <c r="DK142" s="54">
        <f t="shared" si="567"/>
        <v>2</v>
      </c>
      <c r="DL142" s="4">
        <f t="shared" si="492"/>
        <v>0</v>
      </c>
      <c r="DM142" s="3">
        <f t="shared" si="568"/>
        <v>0</v>
      </c>
      <c r="DN142" s="3">
        <f t="shared" si="569"/>
        <v>0</v>
      </c>
      <c r="DO142" s="4" t="e">
        <f t="shared" si="570"/>
        <v>#DIV/0!</v>
      </c>
      <c r="DP142" s="57"/>
      <c r="DQ142" s="57"/>
      <c r="DR142" s="56">
        <f t="shared" si="493"/>
        <v>2</v>
      </c>
      <c r="DS142" s="56">
        <f t="shared" si="494"/>
        <v>0</v>
      </c>
      <c r="DT142" s="38">
        <f t="shared" si="495"/>
        <v>0</v>
      </c>
      <c r="DU142" s="38">
        <f t="shared" si="571"/>
        <v>2</v>
      </c>
      <c r="DV142" s="38">
        <f t="shared" si="496"/>
        <v>0</v>
      </c>
      <c r="DW142" s="39">
        <f t="shared" si="497"/>
        <v>0</v>
      </c>
      <c r="DX142" s="39">
        <f t="shared" si="498"/>
        <v>0</v>
      </c>
      <c r="DY142" s="39">
        <f t="shared" si="499"/>
        <v>0</v>
      </c>
      <c r="DZ142" s="39">
        <f t="shared" si="500"/>
        <v>0</v>
      </c>
      <c r="EA142" s="39">
        <f t="shared" si="501"/>
        <v>0</v>
      </c>
      <c r="EB142" s="37" t="e">
        <f t="shared" si="572"/>
        <v>#DIV/0!</v>
      </c>
      <c r="EC142" s="37" t="e">
        <f t="shared" si="573"/>
        <v>#DIV/0!</v>
      </c>
      <c r="ED142" s="37" t="e">
        <f t="shared" si="574"/>
        <v>#DIV/0!</v>
      </c>
      <c r="EE142" s="37" t="e">
        <f t="shared" si="575"/>
        <v>#DIV/0!</v>
      </c>
      <c r="EF142" s="39" t="e">
        <f t="shared" si="576"/>
        <v>#DIV/0!</v>
      </c>
      <c r="EG142" s="37" t="e">
        <f t="shared" si="577"/>
        <v>#DIV/0!</v>
      </c>
      <c r="EH142" s="37" t="e">
        <f t="shared" si="578"/>
        <v>#DIV/0!</v>
      </c>
      <c r="EI142" s="11" t="b">
        <f t="shared" si="579"/>
        <v>1</v>
      </c>
      <c r="EJ142" s="11" t="b">
        <f t="shared" si="580"/>
        <v>0</v>
      </c>
      <c r="EK142" s="39" t="e">
        <f t="shared" si="581"/>
        <v>#DIV/0!</v>
      </c>
      <c r="EL142" s="39" t="e">
        <f t="shared" si="582"/>
        <v>#DIV/0!</v>
      </c>
      <c r="EM142" s="39" t="e">
        <f t="shared" si="583"/>
        <v>#DIV/0!</v>
      </c>
      <c r="EN142" s="39" t="e">
        <f t="shared" si="584"/>
        <v>#DIV/0!</v>
      </c>
      <c r="EO142" s="39" t="e">
        <f t="shared" si="585"/>
        <v>#DIV/0!</v>
      </c>
      <c r="EP142" s="39" t="e">
        <f t="shared" si="586"/>
        <v>#DIV/0!</v>
      </c>
      <c r="EQ142" s="39" t="e">
        <f t="shared" si="587"/>
        <v>#DIV/0!</v>
      </c>
      <c r="ER142" s="39" t="e">
        <f t="shared" si="588"/>
        <v>#DIV/0!</v>
      </c>
      <c r="ES142" s="58" t="str">
        <f t="shared" si="589"/>
        <v>(OH,F,Cl)-dominate amphibole</v>
      </c>
      <c r="ET142" s="58" t="e">
        <f t="shared" si="590"/>
        <v>#N/A</v>
      </c>
      <c r="EU142" s="56">
        <f t="shared" si="502"/>
        <v>0</v>
      </c>
      <c r="EV142" s="56">
        <f t="shared" si="503"/>
        <v>0</v>
      </c>
      <c r="EW142" s="56">
        <f t="shared" si="504"/>
        <v>0</v>
      </c>
      <c r="EX142" s="56">
        <f t="shared" si="505"/>
        <v>0</v>
      </c>
      <c r="EY142" s="56">
        <f t="shared" si="506"/>
        <v>0</v>
      </c>
      <c r="EZ142" s="56">
        <f t="shared" si="507"/>
        <v>0</v>
      </c>
      <c r="FA142" s="39">
        <f t="shared" si="508"/>
        <v>0</v>
      </c>
      <c r="FB142" s="39">
        <f t="shared" si="509"/>
        <v>0</v>
      </c>
      <c r="FC142" s="54">
        <f t="shared" si="510"/>
        <v>0</v>
      </c>
      <c r="FD142" s="54">
        <f t="shared" si="511"/>
        <v>0</v>
      </c>
      <c r="FE142" s="39">
        <f t="shared" si="512"/>
        <v>0</v>
      </c>
      <c r="FF142" s="54">
        <f t="shared" si="513"/>
        <v>0</v>
      </c>
      <c r="FG142" s="39">
        <f t="shared" si="514"/>
        <v>0</v>
      </c>
      <c r="FH142" s="39">
        <f t="shared" si="591"/>
        <v>0</v>
      </c>
      <c r="FI142" s="39">
        <f t="shared" si="592"/>
        <v>0</v>
      </c>
      <c r="FJ142" s="39">
        <f t="shared" si="593"/>
        <v>0</v>
      </c>
      <c r="FK142" s="39" t="e">
        <f t="shared" si="594"/>
        <v>#DIV/0!</v>
      </c>
      <c r="FL142" s="39" t="e">
        <f t="shared" si="595"/>
        <v>#DIV/0!</v>
      </c>
      <c r="FM142" s="39" t="e">
        <f t="shared" si="596"/>
        <v>#DIV/0!</v>
      </c>
      <c r="FN142" s="39">
        <f t="shared" si="597"/>
        <v>1</v>
      </c>
      <c r="FO142" s="39">
        <f t="shared" si="515"/>
        <v>0</v>
      </c>
      <c r="FP142" s="39">
        <f t="shared" si="516"/>
        <v>0</v>
      </c>
      <c r="FQ142" s="39">
        <f t="shared" si="517"/>
        <v>0</v>
      </c>
      <c r="FR142" s="39">
        <f t="shared" si="598"/>
        <v>0</v>
      </c>
      <c r="FS142" s="39">
        <f t="shared" si="599"/>
        <v>0</v>
      </c>
      <c r="FU142" s="39" t="e">
        <f t="shared" si="600"/>
        <v>#DIV/0!</v>
      </c>
      <c r="FV142" s="39" t="e">
        <f t="shared" si="601"/>
        <v>#DIV/0!</v>
      </c>
      <c r="FW142" s="39" t="e">
        <f t="shared" si="602"/>
        <v>#DIV/0!</v>
      </c>
      <c r="FY142" s="39" t="e">
        <f t="shared" si="603"/>
        <v>#DIV/0!</v>
      </c>
      <c r="FZ142" s="39" t="e">
        <f t="shared" si="604"/>
        <v>#DIV/0!</v>
      </c>
      <c r="GA142" s="39" t="e">
        <f t="shared" si="605"/>
        <v>#DIV/0!</v>
      </c>
      <c r="GB142" s="39" t="e">
        <f t="shared" si="606"/>
        <v>#DIV/0!</v>
      </c>
      <c r="GC142" s="39" t="e">
        <f t="shared" si="607"/>
        <v>#DIV/0!</v>
      </c>
      <c r="GD142" s="39" t="e">
        <f t="shared" si="608"/>
        <v>#DIV/0!</v>
      </c>
      <c r="GE142" s="39" t="e">
        <f t="shared" si="609"/>
        <v>#DIV/0!</v>
      </c>
      <c r="GF142" s="39" t="e">
        <f t="shared" si="610"/>
        <v>#DIV/0!</v>
      </c>
      <c r="GG142" s="39" t="e">
        <f t="shared" si="611"/>
        <v>#DIV/0!</v>
      </c>
      <c r="GH142" s="39" t="e">
        <f t="shared" si="612"/>
        <v>#DIV/0!</v>
      </c>
      <c r="GI142" s="39"/>
      <c r="GJ142" s="39" t="e">
        <f t="shared" si="613"/>
        <v>#DIV/0!</v>
      </c>
      <c r="GK142" s="39" t="e">
        <f t="shared" si="614"/>
        <v>#DIV/0!</v>
      </c>
      <c r="GL142" s="39" t="e">
        <f t="shared" si="615"/>
        <v>#DIV/0!</v>
      </c>
      <c r="GM142" s="39" t="e">
        <f t="shared" si="616"/>
        <v>#DIV/0!</v>
      </c>
      <c r="GN142" s="39" t="e">
        <f t="shared" si="617"/>
        <v>#DIV/0!</v>
      </c>
      <c r="GO142" s="57"/>
      <c r="GP142" s="57" t="e">
        <f t="shared" si="618"/>
        <v>#DIV/0!</v>
      </c>
      <c r="GQ142" s="59" t="e">
        <f t="shared" si="619"/>
        <v>#DIV/0!</v>
      </c>
      <c r="GR142" s="41" t="e">
        <f t="shared" si="620"/>
        <v>#DIV/0!</v>
      </c>
      <c r="GS142" s="57" t="e">
        <f t="shared" si="621"/>
        <v>#DIV/0!</v>
      </c>
      <c r="GT142" s="57" t="e">
        <f t="shared" si="622"/>
        <v>#DIV/0!</v>
      </c>
      <c r="GU142" s="57" t="e">
        <f t="shared" si="623"/>
        <v>#DIV/0!</v>
      </c>
      <c r="GV142" s="57"/>
      <c r="GW142" s="42" t="e">
        <f t="shared" si="624"/>
        <v>#DIV/0!</v>
      </c>
      <c r="GX142" s="42" t="e">
        <f t="shared" si="625"/>
        <v>#DIV/0!</v>
      </c>
      <c r="GY142" s="42" t="e">
        <f t="shared" si="626"/>
        <v>#DIV/0!</v>
      </c>
      <c r="GZ142" s="57"/>
      <c r="HA142" s="2" t="e">
        <f t="shared" si="627"/>
        <v>#DIV/0!</v>
      </c>
      <c r="HB142" s="2" t="e">
        <f t="shared" si="628"/>
        <v>#DIV/0!</v>
      </c>
      <c r="HC142" s="2" t="e">
        <f t="shared" si="629"/>
        <v>#DIV/0!</v>
      </c>
      <c r="HD142" s="2" t="e">
        <f t="shared" si="630"/>
        <v>#DIV/0!</v>
      </c>
      <c r="HE142" s="2" t="e">
        <f t="shared" si="631"/>
        <v>#DIV/0!</v>
      </c>
      <c r="HF142" s="2" t="e">
        <f t="shared" si="632"/>
        <v>#DIV/0!</v>
      </c>
      <c r="HG142" s="2" t="e">
        <f t="shared" si="633"/>
        <v>#DIV/0!</v>
      </c>
      <c r="HH142" s="2" t="e">
        <f t="shared" si="634"/>
        <v>#DIV/0!</v>
      </c>
      <c r="HI142" s="2" t="e">
        <f t="shared" si="635"/>
        <v>#DIV/0!</v>
      </c>
      <c r="HJ142" s="11" t="e">
        <f t="shared" si="636"/>
        <v>#DIV/0!</v>
      </c>
      <c r="HK142" s="60" t="e">
        <f t="shared" si="637"/>
        <v>#DIV/0!</v>
      </c>
      <c r="HL142" s="57"/>
      <c r="HM142" s="57" t="e">
        <f t="shared" si="638"/>
        <v>#DIV/0!</v>
      </c>
      <c r="HN142" s="57" t="e">
        <f t="shared" si="639"/>
        <v>#DIV/0!</v>
      </c>
      <c r="HO142" s="57" t="e">
        <f t="shared" si="640"/>
        <v>#DIV/0!</v>
      </c>
      <c r="HP142" s="57" t="e">
        <f t="shared" si="641"/>
        <v>#DIV/0!</v>
      </c>
      <c r="HQ142" s="57" t="e">
        <f t="shared" si="642"/>
        <v>#DIV/0!</v>
      </c>
      <c r="HR142" s="57"/>
      <c r="HS142" s="57" t="e">
        <f t="shared" si="643"/>
        <v>#DIV/0!</v>
      </c>
      <c r="HT142" s="57" t="e">
        <f t="shared" si="644"/>
        <v>#DIV/0!</v>
      </c>
      <c r="HU142" s="57" t="e">
        <f t="shared" si="645"/>
        <v>#DIV/0!</v>
      </c>
      <c r="HV142" s="57" t="e">
        <f t="shared" si="646"/>
        <v>#DIV/0!</v>
      </c>
      <c r="HW142" s="57" t="e">
        <f t="shared" si="647"/>
        <v>#DIV/0!</v>
      </c>
      <c r="HX142" s="57"/>
      <c r="HY142" s="57" t="e">
        <f t="shared" si="648"/>
        <v>#DIV/0!</v>
      </c>
      <c r="HZ142" s="57" t="e">
        <f t="shared" si="649"/>
        <v>#DIV/0!</v>
      </c>
      <c r="IA142" s="57"/>
      <c r="IB142" s="61">
        <f t="shared" si="650"/>
        <v>0</v>
      </c>
      <c r="IC142" s="57" t="str">
        <f t="shared" si="651"/>
        <v/>
      </c>
      <c r="ID142" s="42"/>
      <c r="IE142" s="2" t="str">
        <f t="shared" si="652"/>
        <v/>
      </c>
      <c r="IF142" s="60" t="e">
        <f t="shared" si="653"/>
        <v>#DIV/0!</v>
      </c>
      <c r="IG142" s="60" t="str">
        <f t="shared" si="654"/>
        <v/>
      </c>
      <c r="IH142" s="60" t="str">
        <f t="shared" si="655"/>
        <v>zinco-</v>
      </c>
      <c r="II142" s="60" t="str">
        <f t="shared" si="656"/>
        <v>mangano-</v>
      </c>
      <c r="IJ142" s="60" t="e">
        <f t="shared" si="657"/>
        <v>#DIV/0!</v>
      </c>
      <c r="IK142" s="60" t="e">
        <f t="shared" si="658"/>
        <v>#DIV/0!</v>
      </c>
      <c r="IL142" s="60" t="e">
        <f t="shared" si="659"/>
        <v>#DIV/0!</v>
      </c>
      <c r="IM142" s="60" t="e">
        <f t="shared" si="660"/>
        <v>#DIV/0!</v>
      </c>
      <c r="IN142" s="60" t="str">
        <f t="shared" si="661"/>
        <v/>
      </c>
      <c r="IO142" s="60" t="str">
        <f t="shared" si="662"/>
        <v/>
      </c>
      <c r="IP142" s="57"/>
      <c r="IQ142" s="57" t="str">
        <f t="shared" si="663"/>
        <v>ERROR!!</v>
      </c>
    </row>
    <row r="143" spans="24:251">
      <c r="X143" s="29">
        <f t="shared" si="519"/>
        <v>0</v>
      </c>
      <c r="Y143" s="29">
        <f t="shared" si="520"/>
        <v>0</v>
      </c>
      <c r="Z143" s="29" t="e">
        <f t="shared" si="521"/>
        <v>#DIV/0!</v>
      </c>
      <c r="AA143" s="29" t="e">
        <f t="shared" si="522"/>
        <v>#DIV/0!</v>
      </c>
      <c r="AB143" s="29" t="e">
        <f t="shared" si="523"/>
        <v>#DIV/0!</v>
      </c>
      <c r="AC143" s="29" t="e">
        <f t="shared" si="524"/>
        <v>#DIV/0!</v>
      </c>
      <c r="AF143" s="23">
        <v>60.084299999999999</v>
      </c>
      <c r="AG143" s="23">
        <v>79.878799999999998</v>
      </c>
      <c r="AH143" s="23">
        <v>101.96120000000001</v>
      </c>
      <c r="AI143" s="23">
        <v>151.99039999999999</v>
      </c>
      <c r="AJ143" s="23">
        <v>159.69</v>
      </c>
      <c r="AK143" s="23">
        <v>71.846400000000003</v>
      </c>
      <c r="AL143" s="23">
        <v>70.9375</v>
      </c>
      <c r="AM143" s="23">
        <v>40.304400000000001</v>
      </c>
      <c r="AN143" s="23">
        <v>56.077399999999997</v>
      </c>
      <c r="AO143" s="23">
        <v>61.978999999999999</v>
      </c>
      <c r="AP143" s="23">
        <v>94.195999999999998</v>
      </c>
      <c r="AQ143" s="23">
        <v>18.998000000000001</v>
      </c>
      <c r="AR143" s="23">
        <v>35.450000000000003</v>
      </c>
      <c r="AS143" s="23">
        <v>29.88</v>
      </c>
      <c r="AT143" s="23">
        <v>74.691999999999993</v>
      </c>
      <c r="AU143" s="23">
        <v>81.39</v>
      </c>
      <c r="AX143" s="54">
        <f t="shared" si="525"/>
        <v>0</v>
      </c>
      <c r="AY143" s="54">
        <f t="shared" si="526"/>
        <v>0</v>
      </c>
      <c r="AZ143" s="54">
        <f t="shared" si="527"/>
        <v>0</v>
      </c>
      <c r="BA143" s="54">
        <f t="shared" si="528"/>
        <v>0</v>
      </c>
      <c r="BB143" s="54">
        <f t="shared" si="529"/>
        <v>0</v>
      </c>
      <c r="BC143" s="54">
        <f t="shared" si="530"/>
        <v>0</v>
      </c>
      <c r="BD143" s="54">
        <f t="shared" si="531"/>
        <v>0</v>
      </c>
      <c r="BE143" s="54">
        <f t="shared" si="532"/>
        <v>0</v>
      </c>
      <c r="BF143" s="54">
        <f t="shared" si="533"/>
        <v>0</v>
      </c>
      <c r="BG143" s="54">
        <f t="shared" si="534"/>
        <v>0</v>
      </c>
      <c r="BH143" s="54">
        <f t="shared" si="535"/>
        <v>0</v>
      </c>
      <c r="BI143" s="54">
        <f t="shared" si="536"/>
        <v>0</v>
      </c>
      <c r="BJ143" s="54">
        <f t="shared" si="537"/>
        <v>0</v>
      </c>
      <c r="BK143" s="54">
        <f t="shared" si="538"/>
        <v>0</v>
      </c>
      <c r="BL143" s="54">
        <f t="shared" si="539"/>
        <v>0</v>
      </c>
      <c r="BM143" s="42"/>
      <c r="BO143" s="54">
        <f>'Norm-coeff'!$C$2+$AX143*'Norm-coeff'!$D$2+$AY143*'Norm-coeff'!$E$2+$AZ143*'Norm-coeff'!$F$2+$BA143*'Norm-coeff'!$G$2+$BB143*'Norm-coeff'!$H$2+$BC143*'Norm-coeff'!$I$2+$BD143*'Norm-coeff'!$J$2+$BE143*'Norm-coeff'!$K$2+$BF143*'Norm-coeff'!$L$2+$BG143*'Norm-coeff'!$M$2+$BH143*'Norm-coeff'!$N$2+$BI143*'Norm-coeff'!$O$2</f>
        <v>5.4045421474420303</v>
      </c>
      <c r="BP143" s="54">
        <f>'Norm-coeff'!$C$3+$AX143*'Norm-coeff'!$D$3+$AY143*'Norm-coeff'!$E$3+$AZ143*'Norm-coeff'!$F$3+$BA143*'Norm-coeff'!$G$3+$BB143*'Norm-coeff'!$H$3+$BC143*'Norm-coeff'!$I$3+$BD143*'Norm-coeff'!$J$3+$BE143*'Norm-coeff'!$K$3+$BF143*'Norm-coeff'!$L$3+$BG143*'Norm-coeff'!$M$3+$BH143*'Norm-coeff'!$N$3+$BI143*'Norm-coeff'!$O$3</f>
        <v>3.15319116612705</v>
      </c>
      <c r="BQ143" s="54">
        <f>'Norm-coeff'!$C$4+$AX143*'Norm-coeff'!$D$4+$AY143*'Norm-coeff'!$E$4+$AZ143*'Norm-coeff'!$F$4+$BA143*'Norm-coeff'!$G$4+$BB143*'Norm-coeff'!$H$4+$BC143*'Norm-coeff'!$I$4+$BD143*'Norm-coeff'!$J$4+$BE143*'Norm-coeff'!$K$4+$BF143*'Norm-coeff'!$L$4+$BG143*'Norm-coeff'!$M$4+$BH143*'Norm-coeff'!$N$4+$BI143*'Norm-coeff'!$O$4</f>
        <v>1.42115649462768</v>
      </c>
      <c r="BR143" s="54">
        <f>'Norm-coeff'!$C$5+$AX143*'Norm-coeff'!$D$5+$AY143*'Norm-coeff'!$E$5+$AZ143*'Norm-coeff'!$F$5+$BA143*'Norm-coeff'!$G$5+$BB143*'Norm-coeff'!$H$5+$BC143*'Norm-coeff'!$I$5+$BD143*'Norm-coeff'!$J$5+$BE143*'Norm-coeff'!$K$5+$BF143*'Norm-coeff'!$L$5+$BG143*'Norm-coeff'!$M$5+$BH143*'Norm-coeff'!$N$5+$BI143*'Norm-coeff'!$O$5</f>
        <v>1.0553329241296201</v>
      </c>
      <c r="BS143" s="54">
        <f>'Norm-coeff'!$C$6+$AX143*'Norm-coeff'!$D$6+$AY143*'Norm-coeff'!$E$6+$AZ143*'Norm-coeff'!$F$6+$BA143*'Norm-coeff'!$G$6+$BB143*'Norm-coeff'!$H$6+$BC143*'Norm-coeff'!$I$6+$BD143*'Norm-coeff'!$J$6+$BE143*'Norm-coeff'!$K$6+$BF143*'Norm-coeff'!$L$6+$BG143*'Norm-coeff'!$M$6+$BH143*'Norm-coeff'!$N$6+$BI143*'Norm-coeff'!$O$6</f>
        <v>-1.48700885495103E-2</v>
      </c>
      <c r="BT143" s="54">
        <f>'Norm-coeff'!$C$7+$AX143*'Norm-coeff'!$D$7+$AY143*'Norm-coeff'!$E$7+$AZ143*'Norm-coeff'!$F$7+$BA143*'Norm-coeff'!$G$7+$BB143*'Norm-coeff'!$H$7+$BC143*'Norm-coeff'!$I$7+$BD143*'Norm-coeff'!$J$7+$BE143*'Norm-coeff'!$K$7+$BF143*'Norm-coeff'!$L$7+$BG143*'Norm-coeff'!$M$7+$BH143*'Norm-coeff'!$N$7+$BI143*'Norm-coeff'!$O$7</f>
        <v>2.0907583608832998</v>
      </c>
      <c r="BU143" s="54">
        <f>'Norm-coeff'!$C$8+$AX143*'Norm-coeff'!$D$8+$AY143*'Norm-coeff'!$E$8+$AZ143*'Norm-coeff'!$F$8+$BA143*'Norm-coeff'!$G$8+$BB143*'Norm-coeff'!$H$8+$BC143*'Norm-coeff'!$I$8+$BD143*'Norm-coeff'!$J$8+$BE143*'Norm-coeff'!$K$8+$BF143*'Norm-coeff'!$L$8+$BG143*'Norm-coeff'!$M$8+$BH143*'Norm-coeff'!$N$8+$BI143*'Norm-coeff'!$O$8</f>
        <v>0.65894159836244504</v>
      </c>
      <c r="BV143" s="54">
        <f>'Norm-coeff'!$C$9+$AX143*'Norm-coeff'!$D$9+$AY143*'Norm-coeff'!$E$9+$AZ143*'Norm-coeff'!$F$9+$BA143*'Norm-coeff'!$G$9+$BB143*'Norm-coeff'!$H$9+$BC143*'Norm-coeff'!$I$9+$BD143*'Norm-coeff'!$J$9+$BE143*'Norm-coeff'!$K$9+$BF143*'Norm-coeff'!$L$9+$BG143*'Norm-coeff'!$M$9+$BH143*'Norm-coeff'!$N$9+$BI143*'Norm-coeff'!$O$9</f>
        <v>1.48961085014701</v>
      </c>
      <c r="BW143" s="54">
        <f>'Norm-coeff'!$C$10+$AX143*'Norm-coeff'!$D$10+$AY143*'Norm-coeff'!$E$10+$AZ143*'Norm-coeff'!$F$10+$BA143*'Norm-coeff'!$G$10+$BB143*'Norm-coeff'!$H$10+$BC143*'Norm-coeff'!$I$10+$BD143*'Norm-coeff'!$J$10+$BE143*'Norm-coeff'!$K$10+$BF143*'Norm-coeff'!$L$10+$BG143*'Norm-coeff'!$M$10+$BH143*'Norm-coeff'!$N$10+$BI143*'Norm-coeff'!$O$10</f>
        <v>1.42058735749591</v>
      </c>
      <c r="BX143" s="54">
        <f>'Norm-coeff'!$C$11+$AX143*'Norm-coeff'!$D$11+$AY143*'Norm-coeff'!$E$11+$AZ143*'Norm-coeff'!$F$11+$BA143*'Norm-coeff'!$G$11+$BB143*'Norm-coeff'!$H$11+$BC143*'Norm-coeff'!$I$11+$BD143*'Norm-coeff'!$J$11+$BE143*'Norm-coeff'!$K$11+$BF143*'Norm-coeff'!$L$11+$BG143*'Norm-coeff'!$M$11+$BH143*'Norm-coeff'!$N$11+$BI143*'Norm-coeff'!$O$11</f>
        <v>0.221233014421479</v>
      </c>
      <c r="BY143" s="54">
        <f>'Norm-coeff'!$C$12+$AX143*'Norm-coeff'!$D$12+$AY143*'Norm-coeff'!$E$12+$AZ143*'Norm-coeff'!$F$12+$BA143*'Norm-coeff'!$G$12+$BB143*'Norm-coeff'!$H$12+$BC143*'Norm-coeff'!$I$12+$BD143*'Norm-coeff'!$J$12+$BE143*'Norm-coeff'!$K$12+$BF143*'Norm-coeff'!$L$12+$BG143*'Norm-coeff'!$M$12+$BH143*'Norm-coeff'!$N$12+$BI143*'Norm-coeff'!$O$12</f>
        <v>0.283527502056037</v>
      </c>
      <c r="BZ143" s="54">
        <f>'Norm-coeff'!$C$13+$AX143*'Norm-coeff'!$D$13+$AY143*'Norm-coeff'!$E$13+$AZ143*'Norm-coeff'!$F$13+$BA143*'Norm-coeff'!$G$13+$BB143*'Norm-coeff'!$H$13+$BC143*'Norm-coeff'!$I$13+$BD143*'Norm-coeff'!$J$13+$BE143*'Norm-coeff'!$K$13+$BF143*'Norm-coeff'!$L$13+$BG143*'Norm-coeff'!$M$13+$BH143*'Norm-coeff'!$N$13+$BI143*'Norm-coeff'!$O$13</f>
        <v>-4.1864930554451202E-2</v>
      </c>
      <c r="CA143" s="54">
        <f>'Norm-coeff'!$C$14+$AX143*'Norm-coeff'!$D$14+$AY143*'Norm-coeff'!$E$14+$AZ143*'Norm-coeff'!$F$14+$BA143*'Norm-coeff'!$G$14+$BB143*'Norm-coeff'!$H$14+$BC143*'Norm-coeff'!$I$14+$BD143*'Norm-coeff'!$J$14+$BE143*'Norm-coeff'!$K$14+$BF143*'Norm-coeff'!$L$14+$BG143*'Norm-coeff'!$M$14+$BH143*'Norm-coeff'!$N$14+$BI143*'Norm-coeff'!$O$14</f>
        <v>4.2526983164477103</v>
      </c>
      <c r="CC143" s="54">
        <f t="shared" si="664"/>
        <v>0</v>
      </c>
      <c r="CG143" s="54">
        <f t="shared" si="540"/>
        <v>0</v>
      </c>
      <c r="CH143" s="54">
        <f t="shared" si="518"/>
        <v>0</v>
      </c>
      <c r="CI143" s="54">
        <f t="shared" si="541"/>
        <v>0</v>
      </c>
      <c r="CJ143" s="56">
        <f t="shared" si="542"/>
        <v>0</v>
      </c>
      <c r="CK143" s="54">
        <f t="shared" si="543"/>
        <v>0</v>
      </c>
      <c r="CL143" s="54">
        <f t="shared" si="544"/>
        <v>0</v>
      </c>
      <c r="CM143" s="54">
        <f t="shared" si="545"/>
        <v>0</v>
      </c>
      <c r="CN143" s="54">
        <f t="shared" si="546"/>
        <v>0</v>
      </c>
      <c r="CO143" s="54">
        <f t="shared" si="547"/>
        <v>0</v>
      </c>
      <c r="CP143" s="54">
        <f t="shared" si="548"/>
        <v>0</v>
      </c>
      <c r="CQ143" s="54">
        <f t="shared" si="549"/>
        <v>0</v>
      </c>
      <c r="CR143" s="54">
        <f t="shared" si="550"/>
        <v>0</v>
      </c>
      <c r="CS143" s="54">
        <f t="shared" si="551"/>
        <v>0</v>
      </c>
      <c r="CU143" s="54">
        <f t="shared" si="552"/>
        <v>0</v>
      </c>
      <c r="CV143" s="54">
        <f t="shared" si="553"/>
        <v>0</v>
      </c>
      <c r="CW143" s="54">
        <f t="shared" si="554"/>
        <v>0</v>
      </c>
      <c r="CX143" s="54">
        <f t="shared" si="555"/>
        <v>0</v>
      </c>
      <c r="CZ143" s="54">
        <f t="shared" si="556"/>
        <v>0</v>
      </c>
      <c r="DA143" s="54">
        <f t="shared" si="557"/>
        <v>0</v>
      </c>
      <c r="DB143" s="54">
        <f t="shared" si="558"/>
        <v>0</v>
      </c>
      <c r="DC143" s="54">
        <f t="shared" si="559"/>
        <v>0</v>
      </c>
      <c r="DD143" s="54">
        <f t="shared" si="560"/>
        <v>0</v>
      </c>
      <c r="DE143" s="54">
        <f t="shared" si="561"/>
        <v>0</v>
      </c>
      <c r="DF143" s="54">
        <f t="shared" si="562"/>
        <v>0</v>
      </c>
      <c r="DG143" s="54">
        <f t="shared" si="563"/>
        <v>2</v>
      </c>
      <c r="DH143" s="71">
        <f t="shared" si="564"/>
        <v>0</v>
      </c>
      <c r="DI143" s="71">
        <f t="shared" si="565"/>
        <v>0</v>
      </c>
      <c r="DJ143" s="54">
        <f t="shared" si="566"/>
        <v>0</v>
      </c>
      <c r="DK143" s="54">
        <f t="shared" si="567"/>
        <v>2</v>
      </c>
      <c r="DL143" s="4">
        <f t="shared" si="492"/>
        <v>0</v>
      </c>
      <c r="DM143" s="3">
        <f t="shared" si="568"/>
        <v>0</v>
      </c>
      <c r="DN143" s="3">
        <f t="shared" si="569"/>
        <v>0</v>
      </c>
      <c r="DO143" s="4" t="e">
        <f t="shared" si="570"/>
        <v>#DIV/0!</v>
      </c>
      <c r="DP143" s="57"/>
      <c r="DQ143" s="57"/>
      <c r="DR143" s="56">
        <f t="shared" si="493"/>
        <v>2</v>
      </c>
      <c r="DS143" s="56">
        <f t="shared" si="494"/>
        <v>0</v>
      </c>
      <c r="DT143" s="38">
        <f t="shared" si="495"/>
        <v>0</v>
      </c>
      <c r="DU143" s="38">
        <f t="shared" si="571"/>
        <v>2</v>
      </c>
      <c r="DV143" s="38">
        <f t="shared" si="496"/>
        <v>0</v>
      </c>
      <c r="DW143" s="39">
        <f t="shared" si="497"/>
        <v>0</v>
      </c>
      <c r="DX143" s="39">
        <f t="shared" si="498"/>
        <v>0</v>
      </c>
      <c r="DY143" s="39">
        <f t="shared" si="499"/>
        <v>0</v>
      </c>
      <c r="DZ143" s="39">
        <f t="shared" si="500"/>
        <v>0</v>
      </c>
      <c r="EA143" s="39">
        <f t="shared" si="501"/>
        <v>0</v>
      </c>
      <c r="EB143" s="37" t="e">
        <f t="shared" si="572"/>
        <v>#DIV/0!</v>
      </c>
      <c r="EC143" s="37" t="e">
        <f t="shared" si="573"/>
        <v>#DIV/0!</v>
      </c>
      <c r="ED143" s="37" t="e">
        <f t="shared" si="574"/>
        <v>#DIV/0!</v>
      </c>
      <c r="EE143" s="37" t="e">
        <f t="shared" si="575"/>
        <v>#DIV/0!</v>
      </c>
      <c r="EF143" s="39" t="e">
        <f t="shared" si="576"/>
        <v>#DIV/0!</v>
      </c>
      <c r="EG143" s="37" t="e">
        <f t="shared" si="577"/>
        <v>#DIV/0!</v>
      </c>
      <c r="EH143" s="37" t="e">
        <f t="shared" si="578"/>
        <v>#DIV/0!</v>
      </c>
      <c r="EI143" s="11" t="b">
        <f t="shared" si="579"/>
        <v>1</v>
      </c>
      <c r="EJ143" s="11" t="b">
        <f t="shared" si="580"/>
        <v>0</v>
      </c>
      <c r="EK143" s="39" t="e">
        <f t="shared" si="581"/>
        <v>#DIV/0!</v>
      </c>
      <c r="EL143" s="39" t="e">
        <f t="shared" si="582"/>
        <v>#DIV/0!</v>
      </c>
      <c r="EM143" s="39" t="e">
        <f t="shared" si="583"/>
        <v>#DIV/0!</v>
      </c>
      <c r="EN143" s="39" t="e">
        <f t="shared" si="584"/>
        <v>#DIV/0!</v>
      </c>
      <c r="EO143" s="39" t="e">
        <f t="shared" si="585"/>
        <v>#DIV/0!</v>
      </c>
      <c r="EP143" s="39" t="e">
        <f t="shared" si="586"/>
        <v>#DIV/0!</v>
      </c>
      <c r="EQ143" s="39" t="e">
        <f t="shared" si="587"/>
        <v>#DIV/0!</v>
      </c>
      <c r="ER143" s="39" t="e">
        <f t="shared" si="588"/>
        <v>#DIV/0!</v>
      </c>
      <c r="ES143" s="58" t="str">
        <f t="shared" si="589"/>
        <v>(OH,F,Cl)-dominate amphibole</v>
      </c>
      <c r="ET143" s="58" t="e">
        <f t="shared" si="590"/>
        <v>#N/A</v>
      </c>
      <c r="EU143" s="56">
        <f t="shared" si="502"/>
        <v>0</v>
      </c>
      <c r="EV143" s="56">
        <f t="shared" si="503"/>
        <v>0</v>
      </c>
      <c r="EW143" s="56">
        <f t="shared" si="504"/>
        <v>0</v>
      </c>
      <c r="EX143" s="56">
        <f t="shared" si="505"/>
        <v>0</v>
      </c>
      <c r="EY143" s="56">
        <f t="shared" si="506"/>
        <v>0</v>
      </c>
      <c r="EZ143" s="56">
        <f t="shared" si="507"/>
        <v>0</v>
      </c>
      <c r="FA143" s="39">
        <f t="shared" si="508"/>
        <v>0</v>
      </c>
      <c r="FB143" s="39">
        <f t="shared" si="509"/>
        <v>0</v>
      </c>
      <c r="FC143" s="54">
        <f t="shared" si="510"/>
        <v>0</v>
      </c>
      <c r="FD143" s="54">
        <f t="shared" si="511"/>
        <v>0</v>
      </c>
      <c r="FE143" s="39">
        <f t="shared" si="512"/>
        <v>0</v>
      </c>
      <c r="FF143" s="54">
        <f t="shared" si="513"/>
        <v>0</v>
      </c>
      <c r="FG143" s="39">
        <f t="shared" si="514"/>
        <v>0</v>
      </c>
      <c r="FH143" s="39">
        <f t="shared" si="591"/>
        <v>0</v>
      </c>
      <c r="FI143" s="39">
        <f t="shared" si="592"/>
        <v>0</v>
      </c>
      <c r="FJ143" s="39">
        <f t="shared" si="593"/>
        <v>0</v>
      </c>
      <c r="FK143" s="39" t="e">
        <f t="shared" si="594"/>
        <v>#DIV/0!</v>
      </c>
      <c r="FL143" s="39" t="e">
        <f t="shared" si="595"/>
        <v>#DIV/0!</v>
      </c>
      <c r="FM143" s="39" t="e">
        <f t="shared" si="596"/>
        <v>#DIV/0!</v>
      </c>
      <c r="FN143" s="39">
        <f t="shared" si="597"/>
        <v>1</v>
      </c>
      <c r="FO143" s="39">
        <f t="shared" si="515"/>
        <v>0</v>
      </c>
      <c r="FP143" s="39">
        <f t="shared" si="516"/>
        <v>0</v>
      </c>
      <c r="FQ143" s="39">
        <f t="shared" si="517"/>
        <v>0</v>
      </c>
      <c r="FR143" s="39">
        <f t="shared" si="598"/>
        <v>0</v>
      </c>
      <c r="FS143" s="39">
        <f t="shared" si="599"/>
        <v>0</v>
      </c>
      <c r="FU143" s="39" t="e">
        <f t="shared" si="600"/>
        <v>#DIV/0!</v>
      </c>
      <c r="FV143" s="39" t="e">
        <f t="shared" si="601"/>
        <v>#DIV/0!</v>
      </c>
      <c r="FW143" s="39" t="e">
        <f t="shared" si="602"/>
        <v>#DIV/0!</v>
      </c>
      <c r="FY143" s="39" t="e">
        <f t="shared" si="603"/>
        <v>#DIV/0!</v>
      </c>
      <c r="FZ143" s="39" t="e">
        <f t="shared" si="604"/>
        <v>#DIV/0!</v>
      </c>
      <c r="GA143" s="39" t="e">
        <f t="shared" si="605"/>
        <v>#DIV/0!</v>
      </c>
      <c r="GB143" s="39" t="e">
        <f t="shared" si="606"/>
        <v>#DIV/0!</v>
      </c>
      <c r="GC143" s="39" t="e">
        <f t="shared" si="607"/>
        <v>#DIV/0!</v>
      </c>
      <c r="GD143" s="39" t="e">
        <f t="shared" si="608"/>
        <v>#DIV/0!</v>
      </c>
      <c r="GE143" s="39" t="e">
        <f t="shared" si="609"/>
        <v>#DIV/0!</v>
      </c>
      <c r="GF143" s="39" t="e">
        <f t="shared" si="610"/>
        <v>#DIV/0!</v>
      </c>
      <c r="GG143" s="39" t="e">
        <f t="shared" si="611"/>
        <v>#DIV/0!</v>
      </c>
      <c r="GH143" s="39" t="e">
        <f t="shared" si="612"/>
        <v>#DIV/0!</v>
      </c>
      <c r="GI143" s="39"/>
      <c r="GJ143" s="39" t="e">
        <f t="shared" si="613"/>
        <v>#DIV/0!</v>
      </c>
      <c r="GK143" s="39" t="e">
        <f t="shared" si="614"/>
        <v>#DIV/0!</v>
      </c>
      <c r="GL143" s="39" t="e">
        <f t="shared" si="615"/>
        <v>#DIV/0!</v>
      </c>
      <c r="GM143" s="39" t="e">
        <f t="shared" si="616"/>
        <v>#DIV/0!</v>
      </c>
      <c r="GN143" s="39" t="e">
        <f t="shared" si="617"/>
        <v>#DIV/0!</v>
      </c>
      <c r="GO143" s="57"/>
      <c r="GP143" s="57" t="e">
        <f t="shared" si="618"/>
        <v>#DIV/0!</v>
      </c>
      <c r="GQ143" s="59" t="e">
        <f t="shared" si="619"/>
        <v>#DIV/0!</v>
      </c>
      <c r="GR143" s="41" t="e">
        <f t="shared" si="620"/>
        <v>#DIV/0!</v>
      </c>
      <c r="GS143" s="57" t="e">
        <f t="shared" si="621"/>
        <v>#DIV/0!</v>
      </c>
      <c r="GT143" s="57" t="e">
        <f t="shared" si="622"/>
        <v>#DIV/0!</v>
      </c>
      <c r="GU143" s="57" t="e">
        <f t="shared" si="623"/>
        <v>#DIV/0!</v>
      </c>
      <c r="GV143" s="57"/>
      <c r="GW143" s="42" t="e">
        <f t="shared" si="624"/>
        <v>#DIV/0!</v>
      </c>
      <c r="GX143" s="42" t="e">
        <f t="shared" si="625"/>
        <v>#DIV/0!</v>
      </c>
      <c r="GY143" s="42" t="e">
        <f t="shared" si="626"/>
        <v>#DIV/0!</v>
      </c>
      <c r="GZ143" s="57"/>
      <c r="HA143" s="2" t="e">
        <f t="shared" si="627"/>
        <v>#DIV/0!</v>
      </c>
      <c r="HB143" s="2" t="e">
        <f t="shared" si="628"/>
        <v>#DIV/0!</v>
      </c>
      <c r="HC143" s="2" t="e">
        <f t="shared" si="629"/>
        <v>#DIV/0!</v>
      </c>
      <c r="HD143" s="2" t="e">
        <f t="shared" si="630"/>
        <v>#DIV/0!</v>
      </c>
      <c r="HE143" s="2" t="e">
        <f t="shared" si="631"/>
        <v>#DIV/0!</v>
      </c>
      <c r="HF143" s="2" t="e">
        <f t="shared" si="632"/>
        <v>#DIV/0!</v>
      </c>
      <c r="HG143" s="2" t="e">
        <f t="shared" si="633"/>
        <v>#DIV/0!</v>
      </c>
      <c r="HH143" s="2" t="e">
        <f t="shared" si="634"/>
        <v>#DIV/0!</v>
      </c>
      <c r="HI143" s="2" t="e">
        <f t="shared" si="635"/>
        <v>#DIV/0!</v>
      </c>
      <c r="HJ143" s="11" t="e">
        <f t="shared" si="636"/>
        <v>#DIV/0!</v>
      </c>
      <c r="HK143" s="60" t="e">
        <f t="shared" si="637"/>
        <v>#DIV/0!</v>
      </c>
      <c r="HL143" s="57"/>
      <c r="HM143" s="57" t="e">
        <f t="shared" si="638"/>
        <v>#DIV/0!</v>
      </c>
      <c r="HN143" s="57" t="e">
        <f t="shared" si="639"/>
        <v>#DIV/0!</v>
      </c>
      <c r="HO143" s="57" t="e">
        <f t="shared" si="640"/>
        <v>#DIV/0!</v>
      </c>
      <c r="HP143" s="57" t="e">
        <f t="shared" si="641"/>
        <v>#DIV/0!</v>
      </c>
      <c r="HQ143" s="57" t="e">
        <f t="shared" si="642"/>
        <v>#DIV/0!</v>
      </c>
      <c r="HR143" s="57"/>
      <c r="HS143" s="57" t="e">
        <f t="shared" si="643"/>
        <v>#DIV/0!</v>
      </c>
      <c r="HT143" s="57" t="e">
        <f t="shared" si="644"/>
        <v>#DIV/0!</v>
      </c>
      <c r="HU143" s="57" t="e">
        <f t="shared" si="645"/>
        <v>#DIV/0!</v>
      </c>
      <c r="HV143" s="57" t="e">
        <f t="shared" si="646"/>
        <v>#DIV/0!</v>
      </c>
      <c r="HW143" s="57" t="e">
        <f t="shared" si="647"/>
        <v>#DIV/0!</v>
      </c>
      <c r="HX143" s="57"/>
      <c r="HY143" s="57" t="e">
        <f t="shared" si="648"/>
        <v>#DIV/0!</v>
      </c>
      <c r="HZ143" s="57" t="e">
        <f t="shared" si="649"/>
        <v>#DIV/0!</v>
      </c>
      <c r="IA143" s="57"/>
      <c r="IB143" s="61">
        <f t="shared" si="650"/>
        <v>0</v>
      </c>
      <c r="IC143" s="57" t="str">
        <f t="shared" si="651"/>
        <v/>
      </c>
      <c r="ID143" s="42"/>
      <c r="IE143" s="2" t="str">
        <f t="shared" si="652"/>
        <v/>
      </c>
      <c r="IF143" s="60" t="e">
        <f t="shared" si="653"/>
        <v>#DIV/0!</v>
      </c>
      <c r="IG143" s="60" t="str">
        <f t="shared" si="654"/>
        <v/>
      </c>
      <c r="IH143" s="60" t="str">
        <f t="shared" si="655"/>
        <v>zinco-</v>
      </c>
      <c r="II143" s="60" t="str">
        <f t="shared" si="656"/>
        <v>mangano-</v>
      </c>
      <c r="IJ143" s="60" t="e">
        <f t="shared" si="657"/>
        <v>#DIV/0!</v>
      </c>
      <c r="IK143" s="60" t="e">
        <f t="shared" si="658"/>
        <v>#DIV/0!</v>
      </c>
      <c r="IL143" s="60" t="e">
        <f t="shared" si="659"/>
        <v>#DIV/0!</v>
      </c>
      <c r="IM143" s="60" t="e">
        <f t="shared" si="660"/>
        <v>#DIV/0!</v>
      </c>
      <c r="IN143" s="60" t="str">
        <f t="shared" si="661"/>
        <v/>
      </c>
      <c r="IO143" s="60" t="str">
        <f t="shared" si="662"/>
        <v/>
      </c>
      <c r="IP143" s="57"/>
      <c r="IQ143" s="57" t="str">
        <f t="shared" si="663"/>
        <v>ERROR!!</v>
      </c>
    </row>
    <row r="144" spans="24:251">
      <c r="X144" s="29">
        <f t="shared" si="519"/>
        <v>0</v>
      </c>
      <c r="Y144" s="29">
        <f t="shared" si="520"/>
        <v>0</v>
      </c>
      <c r="Z144" s="29" t="e">
        <f t="shared" si="521"/>
        <v>#DIV/0!</v>
      </c>
      <c r="AA144" s="29" t="e">
        <f t="shared" si="522"/>
        <v>#DIV/0!</v>
      </c>
      <c r="AB144" s="29" t="e">
        <f t="shared" si="523"/>
        <v>#DIV/0!</v>
      </c>
      <c r="AC144" s="29" t="e">
        <f t="shared" si="524"/>
        <v>#DIV/0!</v>
      </c>
      <c r="AF144" s="23">
        <v>60.084299999999999</v>
      </c>
      <c r="AG144" s="23">
        <v>79.878799999999998</v>
      </c>
      <c r="AH144" s="23">
        <v>101.96120000000001</v>
      </c>
      <c r="AI144" s="23">
        <v>151.99039999999999</v>
      </c>
      <c r="AJ144" s="23">
        <v>159.69</v>
      </c>
      <c r="AK144" s="23">
        <v>71.846400000000003</v>
      </c>
      <c r="AL144" s="23">
        <v>70.9375</v>
      </c>
      <c r="AM144" s="23">
        <v>40.304400000000001</v>
      </c>
      <c r="AN144" s="23">
        <v>56.077399999999997</v>
      </c>
      <c r="AO144" s="23">
        <v>61.978999999999999</v>
      </c>
      <c r="AP144" s="23">
        <v>94.195999999999998</v>
      </c>
      <c r="AQ144" s="23">
        <v>18.998000000000001</v>
      </c>
      <c r="AR144" s="23">
        <v>35.450000000000003</v>
      </c>
      <c r="AS144" s="23">
        <v>29.88</v>
      </c>
      <c r="AT144" s="23">
        <v>74.691999999999993</v>
      </c>
      <c r="AU144" s="23">
        <v>81.39</v>
      </c>
      <c r="AX144" s="54">
        <f t="shared" si="525"/>
        <v>0</v>
      </c>
      <c r="AY144" s="54">
        <f t="shared" si="526"/>
        <v>0</v>
      </c>
      <c r="AZ144" s="54">
        <f t="shared" si="527"/>
        <v>0</v>
      </c>
      <c r="BA144" s="54">
        <f t="shared" si="528"/>
        <v>0</v>
      </c>
      <c r="BB144" s="54">
        <f t="shared" si="529"/>
        <v>0</v>
      </c>
      <c r="BC144" s="54">
        <f t="shared" si="530"/>
        <v>0</v>
      </c>
      <c r="BD144" s="54">
        <f t="shared" si="531"/>
        <v>0</v>
      </c>
      <c r="BE144" s="54">
        <f t="shared" si="532"/>
        <v>0</v>
      </c>
      <c r="BF144" s="54">
        <f t="shared" si="533"/>
        <v>0</v>
      </c>
      <c r="BG144" s="54">
        <f t="shared" si="534"/>
        <v>0</v>
      </c>
      <c r="BH144" s="54">
        <f t="shared" si="535"/>
        <v>0</v>
      </c>
      <c r="BI144" s="54">
        <f t="shared" si="536"/>
        <v>0</v>
      </c>
      <c r="BJ144" s="54">
        <f t="shared" si="537"/>
        <v>0</v>
      </c>
      <c r="BK144" s="54">
        <f t="shared" si="538"/>
        <v>0</v>
      </c>
      <c r="BL144" s="54">
        <f t="shared" si="539"/>
        <v>0</v>
      </c>
      <c r="BM144" s="42"/>
      <c r="BO144" s="54">
        <f>'Norm-coeff'!$C$2+$AX144*'Norm-coeff'!$D$2+$AY144*'Norm-coeff'!$E$2+$AZ144*'Norm-coeff'!$F$2+$BA144*'Norm-coeff'!$G$2+$BB144*'Norm-coeff'!$H$2+$BC144*'Norm-coeff'!$I$2+$BD144*'Norm-coeff'!$J$2+$BE144*'Norm-coeff'!$K$2+$BF144*'Norm-coeff'!$L$2+$BG144*'Norm-coeff'!$M$2+$BH144*'Norm-coeff'!$N$2+$BI144*'Norm-coeff'!$O$2</f>
        <v>5.4045421474420303</v>
      </c>
      <c r="BP144" s="54">
        <f>'Norm-coeff'!$C$3+$AX144*'Norm-coeff'!$D$3+$AY144*'Norm-coeff'!$E$3+$AZ144*'Norm-coeff'!$F$3+$BA144*'Norm-coeff'!$G$3+$BB144*'Norm-coeff'!$H$3+$BC144*'Norm-coeff'!$I$3+$BD144*'Norm-coeff'!$J$3+$BE144*'Norm-coeff'!$K$3+$BF144*'Norm-coeff'!$L$3+$BG144*'Norm-coeff'!$M$3+$BH144*'Norm-coeff'!$N$3+$BI144*'Norm-coeff'!$O$3</f>
        <v>3.15319116612705</v>
      </c>
      <c r="BQ144" s="54">
        <f>'Norm-coeff'!$C$4+$AX144*'Norm-coeff'!$D$4+$AY144*'Norm-coeff'!$E$4+$AZ144*'Norm-coeff'!$F$4+$BA144*'Norm-coeff'!$G$4+$BB144*'Norm-coeff'!$H$4+$BC144*'Norm-coeff'!$I$4+$BD144*'Norm-coeff'!$J$4+$BE144*'Norm-coeff'!$K$4+$BF144*'Norm-coeff'!$L$4+$BG144*'Norm-coeff'!$M$4+$BH144*'Norm-coeff'!$N$4+$BI144*'Norm-coeff'!$O$4</f>
        <v>1.42115649462768</v>
      </c>
      <c r="BR144" s="54">
        <f>'Norm-coeff'!$C$5+$AX144*'Norm-coeff'!$D$5+$AY144*'Norm-coeff'!$E$5+$AZ144*'Norm-coeff'!$F$5+$BA144*'Norm-coeff'!$G$5+$BB144*'Norm-coeff'!$H$5+$BC144*'Norm-coeff'!$I$5+$BD144*'Norm-coeff'!$J$5+$BE144*'Norm-coeff'!$K$5+$BF144*'Norm-coeff'!$L$5+$BG144*'Norm-coeff'!$M$5+$BH144*'Norm-coeff'!$N$5+$BI144*'Norm-coeff'!$O$5</f>
        <v>1.0553329241296201</v>
      </c>
      <c r="BS144" s="54">
        <f>'Norm-coeff'!$C$6+$AX144*'Norm-coeff'!$D$6+$AY144*'Norm-coeff'!$E$6+$AZ144*'Norm-coeff'!$F$6+$BA144*'Norm-coeff'!$G$6+$BB144*'Norm-coeff'!$H$6+$BC144*'Norm-coeff'!$I$6+$BD144*'Norm-coeff'!$J$6+$BE144*'Norm-coeff'!$K$6+$BF144*'Norm-coeff'!$L$6+$BG144*'Norm-coeff'!$M$6+$BH144*'Norm-coeff'!$N$6+$BI144*'Norm-coeff'!$O$6</f>
        <v>-1.48700885495103E-2</v>
      </c>
      <c r="BT144" s="54">
        <f>'Norm-coeff'!$C$7+$AX144*'Norm-coeff'!$D$7+$AY144*'Norm-coeff'!$E$7+$AZ144*'Norm-coeff'!$F$7+$BA144*'Norm-coeff'!$G$7+$BB144*'Norm-coeff'!$H$7+$BC144*'Norm-coeff'!$I$7+$BD144*'Norm-coeff'!$J$7+$BE144*'Norm-coeff'!$K$7+$BF144*'Norm-coeff'!$L$7+$BG144*'Norm-coeff'!$M$7+$BH144*'Norm-coeff'!$N$7+$BI144*'Norm-coeff'!$O$7</f>
        <v>2.0907583608832998</v>
      </c>
      <c r="BU144" s="54">
        <f>'Norm-coeff'!$C$8+$AX144*'Norm-coeff'!$D$8+$AY144*'Norm-coeff'!$E$8+$AZ144*'Norm-coeff'!$F$8+$BA144*'Norm-coeff'!$G$8+$BB144*'Norm-coeff'!$H$8+$BC144*'Norm-coeff'!$I$8+$BD144*'Norm-coeff'!$J$8+$BE144*'Norm-coeff'!$K$8+$BF144*'Norm-coeff'!$L$8+$BG144*'Norm-coeff'!$M$8+$BH144*'Norm-coeff'!$N$8+$BI144*'Norm-coeff'!$O$8</f>
        <v>0.65894159836244504</v>
      </c>
      <c r="BV144" s="54">
        <f>'Norm-coeff'!$C$9+$AX144*'Norm-coeff'!$D$9+$AY144*'Norm-coeff'!$E$9+$AZ144*'Norm-coeff'!$F$9+$BA144*'Norm-coeff'!$G$9+$BB144*'Norm-coeff'!$H$9+$BC144*'Norm-coeff'!$I$9+$BD144*'Norm-coeff'!$J$9+$BE144*'Norm-coeff'!$K$9+$BF144*'Norm-coeff'!$L$9+$BG144*'Norm-coeff'!$M$9+$BH144*'Norm-coeff'!$N$9+$BI144*'Norm-coeff'!$O$9</f>
        <v>1.48961085014701</v>
      </c>
      <c r="BW144" s="54">
        <f>'Norm-coeff'!$C$10+$AX144*'Norm-coeff'!$D$10+$AY144*'Norm-coeff'!$E$10+$AZ144*'Norm-coeff'!$F$10+$BA144*'Norm-coeff'!$G$10+$BB144*'Norm-coeff'!$H$10+$BC144*'Norm-coeff'!$I$10+$BD144*'Norm-coeff'!$J$10+$BE144*'Norm-coeff'!$K$10+$BF144*'Norm-coeff'!$L$10+$BG144*'Norm-coeff'!$M$10+$BH144*'Norm-coeff'!$N$10+$BI144*'Norm-coeff'!$O$10</f>
        <v>1.42058735749591</v>
      </c>
      <c r="BX144" s="54">
        <f>'Norm-coeff'!$C$11+$AX144*'Norm-coeff'!$D$11+$AY144*'Norm-coeff'!$E$11+$AZ144*'Norm-coeff'!$F$11+$BA144*'Norm-coeff'!$G$11+$BB144*'Norm-coeff'!$H$11+$BC144*'Norm-coeff'!$I$11+$BD144*'Norm-coeff'!$J$11+$BE144*'Norm-coeff'!$K$11+$BF144*'Norm-coeff'!$L$11+$BG144*'Norm-coeff'!$M$11+$BH144*'Norm-coeff'!$N$11+$BI144*'Norm-coeff'!$O$11</f>
        <v>0.221233014421479</v>
      </c>
      <c r="BY144" s="54">
        <f>'Norm-coeff'!$C$12+$AX144*'Norm-coeff'!$D$12+$AY144*'Norm-coeff'!$E$12+$AZ144*'Norm-coeff'!$F$12+$BA144*'Norm-coeff'!$G$12+$BB144*'Norm-coeff'!$H$12+$BC144*'Norm-coeff'!$I$12+$BD144*'Norm-coeff'!$J$12+$BE144*'Norm-coeff'!$K$12+$BF144*'Norm-coeff'!$L$12+$BG144*'Norm-coeff'!$M$12+$BH144*'Norm-coeff'!$N$12+$BI144*'Norm-coeff'!$O$12</f>
        <v>0.283527502056037</v>
      </c>
      <c r="BZ144" s="54">
        <f>'Norm-coeff'!$C$13+$AX144*'Norm-coeff'!$D$13+$AY144*'Norm-coeff'!$E$13+$AZ144*'Norm-coeff'!$F$13+$BA144*'Norm-coeff'!$G$13+$BB144*'Norm-coeff'!$H$13+$BC144*'Norm-coeff'!$I$13+$BD144*'Norm-coeff'!$J$13+$BE144*'Norm-coeff'!$K$13+$BF144*'Norm-coeff'!$L$13+$BG144*'Norm-coeff'!$M$13+$BH144*'Norm-coeff'!$N$13+$BI144*'Norm-coeff'!$O$13</f>
        <v>-4.1864930554451202E-2</v>
      </c>
      <c r="CA144" s="54">
        <f>'Norm-coeff'!$C$14+$AX144*'Norm-coeff'!$D$14+$AY144*'Norm-coeff'!$E$14+$AZ144*'Norm-coeff'!$F$14+$BA144*'Norm-coeff'!$G$14+$BB144*'Norm-coeff'!$H$14+$BC144*'Norm-coeff'!$I$14+$BD144*'Norm-coeff'!$J$14+$BE144*'Norm-coeff'!$K$14+$BF144*'Norm-coeff'!$L$14+$BG144*'Norm-coeff'!$M$14+$BH144*'Norm-coeff'!$N$14+$BI144*'Norm-coeff'!$O$14</f>
        <v>4.2526983164477103</v>
      </c>
      <c r="CC144" s="54">
        <f t="shared" si="664"/>
        <v>0</v>
      </c>
      <c r="CG144" s="54">
        <f t="shared" si="540"/>
        <v>0</v>
      </c>
      <c r="CH144" s="54">
        <f t="shared" si="518"/>
        <v>0</v>
      </c>
      <c r="CI144" s="54">
        <f t="shared" si="541"/>
        <v>0</v>
      </c>
      <c r="CJ144" s="56">
        <f t="shared" si="542"/>
        <v>0</v>
      </c>
      <c r="CK144" s="54">
        <f t="shared" si="543"/>
        <v>0</v>
      </c>
      <c r="CL144" s="54">
        <f t="shared" si="544"/>
        <v>0</v>
      </c>
      <c r="CM144" s="54">
        <f t="shared" si="545"/>
        <v>0</v>
      </c>
      <c r="CN144" s="54">
        <f t="shared" si="546"/>
        <v>0</v>
      </c>
      <c r="CO144" s="54">
        <f t="shared" si="547"/>
        <v>0</v>
      </c>
      <c r="CP144" s="54">
        <f t="shared" si="548"/>
        <v>0</v>
      </c>
      <c r="CQ144" s="54">
        <f t="shared" si="549"/>
        <v>0</v>
      </c>
      <c r="CR144" s="54">
        <f t="shared" si="550"/>
        <v>0</v>
      </c>
      <c r="CS144" s="54">
        <f t="shared" si="551"/>
        <v>0</v>
      </c>
      <c r="CU144" s="54">
        <f t="shared" si="552"/>
        <v>0</v>
      </c>
      <c r="CV144" s="54">
        <f t="shared" si="553"/>
        <v>0</v>
      </c>
      <c r="CW144" s="54">
        <f t="shared" si="554"/>
        <v>0</v>
      </c>
      <c r="CX144" s="54">
        <f t="shared" si="555"/>
        <v>0</v>
      </c>
      <c r="CZ144" s="54">
        <f t="shared" si="556"/>
        <v>0</v>
      </c>
      <c r="DA144" s="54">
        <f t="shared" si="557"/>
        <v>0</v>
      </c>
      <c r="DB144" s="54">
        <f t="shared" si="558"/>
        <v>0</v>
      </c>
      <c r="DC144" s="54">
        <f t="shared" si="559"/>
        <v>0</v>
      </c>
      <c r="DD144" s="54">
        <f t="shared" si="560"/>
        <v>0</v>
      </c>
      <c r="DE144" s="54">
        <f t="shared" si="561"/>
        <v>0</v>
      </c>
      <c r="DF144" s="54">
        <f t="shared" si="562"/>
        <v>0</v>
      </c>
      <c r="DG144" s="54">
        <f t="shared" si="563"/>
        <v>2</v>
      </c>
      <c r="DH144" s="71">
        <f t="shared" si="564"/>
        <v>0</v>
      </c>
      <c r="DI144" s="71">
        <f t="shared" si="565"/>
        <v>0</v>
      </c>
      <c r="DJ144" s="54">
        <f t="shared" si="566"/>
        <v>0</v>
      </c>
      <c r="DK144" s="54">
        <f t="shared" si="567"/>
        <v>2</v>
      </c>
      <c r="DL144" s="4">
        <f t="shared" si="492"/>
        <v>0</v>
      </c>
      <c r="DM144" s="3">
        <f t="shared" si="568"/>
        <v>0</v>
      </c>
      <c r="DN144" s="3">
        <f t="shared" si="569"/>
        <v>0</v>
      </c>
      <c r="DO144" s="4" t="e">
        <f t="shared" si="570"/>
        <v>#DIV/0!</v>
      </c>
      <c r="DP144" s="57"/>
      <c r="DQ144" s="57"/>
      <c r="DR144" s="56">
        <f t="shared" si="493"/>
        <v>2</v>
      </c>
      <c r="DS144" s="56">
        <f t="shared" si="494"/>
        <v>0</v>
      </c>
      <c r="DT144" s="38">
        <f t="shared" si="495"/>
        <v>0</v>
      </c>
      <c r="DU144" s="38">
        <f t="shared" si="571"/>
        <v>2</v>
      </c>
      <c r="DV144" s="38">
        <f t="shared" si="496"/>
        <v>0</v>
      </c>
      <c r="DW144" s="39">
        <f t="shared" si="497"/>
        <v>0</v>
      </c>
      <c r="DX144" s="39">
        <f t="shared" si="498"/>
        <v>0</v>
      </c>
      <c r="DY144" s="39">
        <f t="shared" si="499"/>
        <v>0</v>
      </c>
      <c r="DZ144" s="39">
        <f t="shared" si="500"/>
        <v>0</v>
      </c>
      <c r="EA144" s="39">
        <f t="shared" si="501"/>
        <v>0</v>
      </c>
      <c r="EB144" s="37" t="e">
        <f t="shared" si="572"/>
        <v>#DIV/0!</v>
      </c>
      <c r="EC144" s="37" t="e">
        <f t="shared" si="573"/>
        <v>#DIV/0!</v>
      </c>
      <c r="ED144" s="37" t="e">
        <f t="shared" si="574"/>
        <v>#DIV/0!</v>
      </c>
      <c r="EE144" s="37" t="e">
        <f t="shared" si="575"/>
        <v>#DIV/0!</v>
      </c>
      <c r="EF144" s="39" t="e">
        <f t="shared" si="576"/>
        <v>#DIV/0!</v>
      </c>
      <c r="EG144" s="37" t="e">
        <f t="shared" si="577"/>
        <v>#DIV/0!</v>
      </c>
      <c r="EH144" s="37" t="e">
        <f t="shared" si="578"/>
        <v>#DIV/0!</v>
      </c>
      <c r="EI144" s="11" t="b">
        <f t="shared" si="579"/>
        <v>1</v>
      </c>
      <c r="EJ144" s="11" t="b">
        <f t="shared" si="580"/>
        <v>0</v>
      </c>
      <c r="EK144" s="39" t="e">
        <f t="shared" si="581"/>
        <v>#DIV/0!</v>
      </c>
      <c r="EL144" s="39" t="e">
        <f t="shared" si="582"/>
        <v>#DIV/0!</v>
      </c>
      <c r="EM144" s="39" t="e">
        <f t="shared" si="583"/>
        <v>#DIV/0!</v>
      </c>
      <c r="EN144" s="39" t="e">
        <f t="shared" si="584"/>
        <v>#DIV/0!</v>
      </c>
      <c r="EO144" s="39" t="e">
        <f t="shared" si="585"/>
        <v>#DIV/0!</v>
      </c>
      <c r="EP144" s="39" t="e">
        <f t="shared" si="586"/>
        <v>#DIV/0!</v>
      </c>
      <c r="EQ144" s="39" t="e">
        <f t="shared" si="587"/>
        <v>#DIV/0!</v>
      </c>
      <c r="ER144" s="39" t="e">
        <f t="shared" si="588"/>
        <v>#DIV/0!</v>
      </c>
      <c r="ES144" s="58" t="str">
        <f t="shared" si="589"/>
        <v>(OH,F,Cl)-dominate amphibole</v>
      </c>
      <c r="ET144" s="58" t="e">
        <f t="shared" si="590"/>
        <v>#N/A</v>
      </c>
      <c r="EU144" s="56">
        <f t="shared" si="502"/>
        <v>0</v>
      </c>
      <c r="EV144" s="56">
        <f t="shared" si="503"/>
        <v>0</v>
      </c>
      <c r="EW144" s="56">
        <f t="shared" si="504"/>
        <v>0</v>
      </c>
      <c r="EX144" s="56">
        <f t="shared" si="505"/>
        <v>0</v>
      </c>
      <c r="EY144" s="56">
        <f t="shared" si="506"/>
        <v>0</v>
      </c>
      <c r="EZ144" s="56">
        <f t="shared" si="507"/>
        <v>0</v>
      </c>
      <c r="FA144" s="39">
        <f t="shared" si="508"/>
        <v>0</v>
      </c>
      <c r="FB144" s="39">
        <f t="shared" si="509"/>
        <v>0</v>
      </c>
      <c r="FC144" s="54">
        <f t="shared" si="510"/>
        <v>0</v>
      </c>
      <c r="FD144" s="54">
        <f t="shared" si="511"/>
        <v>0</v>
      </c>
      <c r="FE144" s="39">
        <f t="shared" si="512"/>
        <v>0</v>
      </c>
      <c r="FF144" s="54">
        <f t="shared" si="513"/>
        <v>0</v>
      </c>
      <c r="FG144" s="39">
        <f t="shared" si="514"/>
        <v>0</v>
      </c>
      <c r="FH144" s="39">
        <f t="shared" si="591"/>
        <v>0</v>
      </c>
      <c r="FI144" s="39">
        <f t="shared" si="592"/>
        <v>0</v>
      </c>
      <c r="FJ144" s="39">
        <f t="shared" si="593"/>
        <v>0</v>
      </c>
      <c r="FK144" s="39" t="e">
        <f t="shared" si="594"/>
        <v>#DIV/0!</v>
      </c>
      <c r="FL144" s="39" t="e">
        <f t="shared" si="595"/>
        <v>#DIV/0!</v>
      </c>
      <c r="FM144" s="39" t="e">
        <f t="shared" si="596"/>
        <v>#DIV/0!</v>
      </c>
      <c r="FN144" s="39">
        <f t="shared" si="597"/>
        <v>1</v>
      </c>
      <c r="FO144" s="39">
        <f t="shared" si="515"/>
        <v>0</v>
      </c>
      <c r="FP144" s="39">
        <f t="shared" si="516"/>
        <v>0</v>
      </c>
      <c r="FQ144" s="39">
        <f t="shared" si="517"/>
        <v>0</v>
      </c>
      <c r="FR144" s="39">
        <f t="shared" si="598"/>
        <v>0</v>
      </c>
      <c r="FS144" s="39">
        <f t="shared" si="599"/>
        <v>0</v>
      </c>
      <c r="FU144" s="39" t="e">
        <f t="shared" si="600"/>
        <v>#DIV/0!</v>
      </c>
      <c r="FV144" s="39" t="e">
        <f t="shared" si="601"/>
        <v>#DIV/0!</v>
      </c>
      <c r="FW144" s="39" t="e">
        <f t="shared" si="602"/>
        <v>#DIV/0!</v>
      </c>
      <c r="FY144" s="39" t="e">
        <f t="shared" si="603"/>
        <v>#DIV/0!</v>
      </c>
      <c r="FZ144" s="39" t="e">
        <f t="shared" si="604"/>
        <v>#DIV/0!</v>
      </c>
      <c r="GA144" s="39" t="e">
        <f t="shared" si="605"/>
        <v>#DIV/0!</v>
      </c>
      <c r="GB144" s="39" t="e">
        <f t="shared" si="606"/>
        <v>#DIV/0!</v>
      </c>
      <c r="GC144" s="39" t="e">
        <f t="shared" si="607"/>
        <v>#DIV/0!</v>
      </c>
      <c r="GD144" s="39" t="e">
        <f t="shared" si="608"/>
        <v>#DIV/0!</v>
      </c>
      <c r="GE144" s="39" t="e">
        <f t="shared" si="609"/>
        <v>#DIV/0!</v>
      </c>
      <c r="GF144" s="39" t="e">
        <f t="shared" si="610"/>
        <v>#DIV/0!</v>
      </c>
      <c r="GG144" s="39" t="e">
        <f t="shared" si="611"/>
        <v>#DIV/0!</v>
      </c>
      <c r="GH144" s="39" t="e">
        <f t="shared" si="612"/>
        <v>#DIV/0!</v>
      </c>
      <c r="GI144" s="39"/>
      <c r="GJ144" s="39" t="e">
        <f t="shared" si="613"/>
        <v>#DIV/0!</v>
      </c>
      <c r="GK144" s="39" t="e">
        <f t="shared" si="614"/>
        <v>#DIV/0!</v>
      </c>
      <c r="GL144" s="39" t="e">
        <f t="shared" si="615"/>
        <v>#DIV/0!</v>
      </c>
      <c r="GM144" s="39" t="e">
        <f t="shared" si="616"/>
        <v>#DIV/0!</v>
      </c>
      <c r="GN144" s="39" t="e">
        <f t="shared" si="617"/>
        <v>#DIV/0!</v>
      </c>
      <c r="GO144" s="57"/>
      <c r="GP144" s="57" t="e">
        <f t="shared" si="618"/>
        <v>#DIV/0!</v>
      </c>
      <c r="GQ144" s="59" t="e">
        <f t="shared" si="619"/>
        <v>#DIV/0!</v>
      </c>
      <c r="GR144" s="41" t="e">
        <f t="shared" si="620"/>
        <v>#DIV/0!</v>
      </c>
      <c r="GS144" s="57" t="e">
        <f t="shared" si="621"/>
        <v>#DIV/0!</v>
      </c>
      <c r="GT144" s="57" t="e">
        <f t="shared" si="622"/>
        <v>#DIV/0!</v>
      </c>
      <c r="GU144" s="57" t="e">
        <f t="shared" si="623"/>
        <v>#DIV/0!</v>
      </c>
      <c r="GV144" s="57"/>
      <c r="GW144" s="42" t="e">
        <f t="shared" si="624"/>
        <v>#DIV/0!</v>
      </c>
      <c r="GX144" s="42" t="e">
        <f t="shared" si="625"/>
        <v>#DIV/0!</v>
      </c>
      <c r="GY144" s="42" t="e">
        <f t="shared" si="626"/>
        <v>#DIV/0!</v>
      </c>
      <c r="GZ144" s="57"/>
      <c r="HA144" s="2" t="e">
        <f t="shared" si="627"/>
        <v>#DIV/0!</v>
      </c>
      <c r="HB144" s="2" t="e">
        <f t="shared" si="628"/>
        <v>#DIV/0!</v>
      </c>
      <c r="HC144" s="2" t="e">
        <f t="shared" si="629"/>
        <v>#DIV/0!</v>
      </c>
      <c r="HD144" s="2" t="e">
        <f t="shared" si="630"/>
        <v>#DIV/0!</v>
      </c>
      <c r="HE144" s="2" t="e">
        <f t="shared" si="631"/>
        <v>#DIV/0!</v>
      </c>
      <c r="HF144" s="2" t="e">
        <f t="shared" si="632"/>
        <v>#DIV/0!</v>
      </c>
      <c r="HG144" s="2" t="e">
        <f t="shared" si="633"/>
        <v>#DIV/0!</v>
      </c>
      <c r="HH144" s="2" t="e">
        <f t="shared" si="634"/>
        <v>#DIV/0!</v>
      </c>
      <c r="HI144" s="2" t="e">
        <f t="shared" si="635"/>
        <v>#DIV/0!</v>
      </c>
      <c r="HJ144" s="11" t="e">
        <f t="shared" si="636"/>
        <v>#DIV/0!</v>
      </c>
      <c r="HK144" s="60" t="e">
        <f t="shared" si="637"/>
        <v>#DIV/0!</v>
      </c>
      <c r="HL144" s="57"/>
      <c r="HM144" s="57" t="e">
        <f t="shared" si="638"/>
        <v>#DIV/0!</v>
      </c>
      <c r="HN144" s="57" t="e">
        <f t="shared" si="639"/>
        <v>#DIV/0!</v>
      </c>
      <c r="HO144" s="57" t="e">
        <f t="shared" si="640"/>
        <v>#DIV/0!</v>
      </c>
      <c r="HP144" s="57" t="e">
        <f t="shared" si="641"/>
        <v>#DIV/0!</v>
      </c>
      <c r="HQ144" s="57" t="e">
        <f t="shared" si="642"/>
        <v>#DIV/0!</v>
      </c>
      <c r="HR144" s="57"/>
      <c r="HS144" s="57" t="e">
        <f t="shared" si="643"/>
        <v>#DIV/0!</v>
      </c>
      <c r="HT144" s="57" t="e">
        <f t="shared" si="644"/>
        <v>#DIV/0!</v>
      </c>
      <c r="HU144" s="57" t="e">
        <f t="shared" si="645"/>
        <v>#DIV/0!</v>
      </c>
      <c r="HV144" s="57" t="e">
        <f t="shared" si="646"/>
        <v>#DIV/0!</v>
      </c>
      <c r="HW144" s="57" t="e">
        <f t="shared" si="647"/>
        <v>#DIV/0!</v>
      </c>
      <c r="HX144" s="57"/>
      <c r="HY144" s="57" t="e">
        <f t="shared" si="648"/>
        <v>#DIV/0!</v>
      </c>
      <c r="HZ144" s="57" t="e">
        <f t="shared" si="649"/>
        <v>#DIV/0!</v>
      </c>
      <c r="IA144" s="57"/>
      <c r="IB144" s="61">
        <f t="shared" si="650"/>
        <v>0</v>
      </c>
      <c r="IC144" s="57" t="str">
        <f t="shared" si="651"/>
        <v/>
      </c>
      <c r="ID144" s="42"/>
      <c r="IE144" s="2" t="str">
        <f t="shared" si="652"/>
        <v/>
      </c>
      <c r="IF144" s="60" t="e">
        <f t="shared" si="653"/>
        <v>#DIV/0!</v>
      </c>
      <c r="IG144" s="60" t="str">
        <f t="shared" si="654"/>
        <v/>
      </c>
      <c r="IH144" s="60" t="str">
        <f t="shared" si="655"/>
        <v>zinco-</v>
      </c>
      <c r="II144" s="60" t="str">
        <f t="shared" si="656"/>
        <v>mangano-</v>
      </c>
      <c r="IJ144" s="60" t="e">
        <f t="shared" si="657"/>
        <v>#DIV/0!</v>
      </c>
      <c r="IK144" s="60" t="e">
        <f t="shared" si="658"/>
        <v>#DIV/0!</v>
      </c>
      <c r="IL144" s="60" t="e">
        <f t="shared" si="659"/>
        <v>#DIV/0!</v>
      </c>
      <c r="IM144" s="60" t="e">
        <f t="shared" si="660"/>
        <v>#DIV/0!</v>
      </c>
      <c r="IN144" s="60" t="str">
        <f t="shared" si="661"/>
        <v/>
      </c>
      <c r="IO144" s="60" t="str">
        <f t="shared" si="662"/>
        <v/>
      </c>
      <c r="IP144" s="57"/>
      <c r="IQ144" s="57" t="str">
        <f t="shared" si="663"/>
        <v>ERROR!!</v>
      </c>
    </row>
    <row r="145" spans="24:251">
      <c r="X145" s="29">
        <f t="shared" si="519"/>
        <v>0</v>
      </c>
      <c r="Y145" s="29">
        <f t="shared" si="520"/>
        <v>0</v>
      </c>
      <c r="Z145" s="29" t="e">
        <f t="shared" si="521"/>
        <v>#DIV/0!</v>
      </c>
      <c r="AA145" s="29" t="e">
        <f t="shared" si="522"/>
        <v>#DIV/0!</v>
      </c>
      <c r="AB145" s="29" t="e">
        <f t="shared" si="523"/>
        <v>#DIV/0!</v>
      </c>
      <c r="AC145" s="29" t="e">
        <f t="shared" si="524"/>
        <v>#DIV/0!</v>
      </c>
      <c r="AF145" s="23">
        <v>60.084299999999999</v>
      </c>
      <c r="AG145" s="23">
        <v>79.878799999999998</v>
      </c>
      <c r="AH145" s="23">
        <v>101.96120000000001</v>
      </c>
      <c r="AI145" s="23">
        <v>151.99039999999999</v>
      </c>
      <c r="AJ145" s="23">
        <v>159.69</v>
      </c>
      <c r="AK145" s="23">
        <v>71.846400000000003</v>
      </c>
      <c r="AL145" s="23">
        <v>70.9375</v>
      </c>
      <c r="AM145" s="23">
        <v>40.304400000000001</v>
      </c>
      <c r="AN145" s="23">
        <v>56.077399999999997</v>
      </c>
      <c r="AO145" s="23">
        <v>61.978999999999999</v>
      </c>
      <c r="AP145" s="23">
        <v>94.195999999999998</v>
      </c>
      <c r="AQ145" s="23">
        <v>18.998000000000001</v>
      </c>
      <c r="AR145" s="23">
        <v>35.450000000000003</v>
      </c>
      <c r="AS145" s="23">
        <v>29.88</v>
      </c>
      <c r="AT145" s="23">
        <v>74.691999999999993</v>
      </c>
      <c r="AU145" s="23">
        <v>81.39</v>
      </c>
      <c r="AX145" s="54">
        <f t="shared" si="525"/>
        <v>0</v>
      </c>
      <c r="AY145" s="54">
        <f t="shared" si="526"/>
        <v>0</v>
      </c>
      <c r="AZ145" s="54">
        <f t="shared" si="527"/>
        <v>0</v>
      </c>
      <c r="BA145" s="54">
        <f t="shared" si="528"/>
        <v>0</v>
      </c>
      <c r="BB145" s="54">
        <f t="shared" si="529"/>
        <v>0</v>
      </c>
      <c r="BC145" s="54">
        <f t="shared" si="530"/>
        <v>0</v>
      </c>
      <c r="BD145" s="54">
        <f t="shared" si="531"/>
        <v>0</v>
      </c>
      <c r="BE145" s="54">
        <f t="shared" si="532"/>
        <v>0</v>
      </c>
      <c r="BF145" s="54">
        <f t="shared" si="533"/>
        <v>0</v>
      </c>
      <c r="BG145" s="54">
        <f t="shared" si="534"/>
        <v>0</v>
      </c>
      <c r="BH145" s="54">
        <f t="shared" si="535"/>
        <v>0</v>
      </c>
      <c r="BI145" s="54">
        <f t="shared" si="536"/>
        <v>0</v>
      </c>
      <c r="BJ145" s="54">
        <f t="shared" si="537"/>
        <v>0</v>
      </c>
      <c r="BK145" s="54">
        <f t="shared" si="538"/>
        <v>0</v>
      </c>
      <c r="BL145" s="54">
        <f t="shared" si="539"/>
        <v>0</v>
      </c>
      <c r="BM145" s="42"/>
      <c r="BO145" s="54">
        <f>'Norm-coeff'!$C$2+$AX145*'Norm-coeff'!$D$2+$AY145*'Norm-coeff'!$E$2+$AZ145*'Norm-coeff'!$F$2+$BA145*'Norm-coeff'!$G$2+$BB145*'Norm-coeff'!$H$2+$BC145*'Norm-coeff'!$I$2+$BD145*'Norm-coeff'!$J$2+$BE145*'Norm-coeff'!$K$2+$BF145*'Norm-coeff'!$L$2+$BG145*'Norm-coeff'!$M$2+$BH145*'Norm-coeff'!$N$2+$BI145*'Norm-coeff'!$O$2</f>
        <v>5.4045421474420303</v>
      </c>
      <c r="BP145" s="54">
        <f>'Norm-coeff'!$C$3+$AX145*'Norm-coeff'!$D$3+$AY145*'Norm-coeff'!$E$3+$AZ145*'Norm-coeff'!$F$3+$BA145*'Norm-coeff'!$G$3+$BB145*'Norm-coeff'!$H$3+$BC145*'Norm-coeff'!$I$3+$BD145*'Norm-coeff'!$J$3+$BE145*'Norm-coeff'!$K$3+$BF145*'Norm-coeff'!$L$3+$BG145*'Norm-coeff'!$M$3+$BH145*'Norm-coeff'!$N$3+$BI145*'Norm-coeff'!$O$3</f>
        <v>3.15319116612705</v>
      </c>
      <c r="BQ145" s="54">
        <f>'Norm-coeff'!$C$4+$AX145*'Norm-coeff'!$D$4+$AY145*'Norm-coeff'!$E$4+$AZ145*'Norm-coeff'!$F$4+$BA145*'Norm-coeff'!$G$4+$BB145*'Norm-coeff'!$H$4+$BC145*'Norm-coeff'!$I$4+$BD145*'Norm-coeff'!$J$4+$BE145*'Norm-coeff'!$K$4+$BF145*'Norm-coeff'!$L$4+$BG145*'Norm-coeff'!$M$4+$BH145*'Norm-coeff'!$N$4+$BI145*'Norm-coeff'!$O$4</f>
        <v>1.42115649462768</v>
      </c>
      <c r="BR145" s="54">
        <f>'Norm-coeff'!$C$5+$AX145*'Norm-coeff'!$D$5+$AY145*'Norm-coeff'!$E$5+$AZ145*'Norm-coeff'!$F$5+$BA145*'Norm-coeff'!$G$5+$BB145*'Norm-coeff'!$H$5+$BC145*'Norm-coeff'!$I$5+$BD145*'Norm-coeff'!$J$5+$BE145*'Norm-coeff'!$K$5+$BF145*'Norm-coeff'!$L$5+$BG145*'Norm-coeff'!$M$5+$BH145*'Norm-coeff'!$N$5+$BI145*'Norm-coeff'!$O$5</f>
        <v>1.0553329241296201</v>
      </c>
      <c r="BS145" s="54">
        <f>'Norm-coeff'!$C$6+$AX145*'Norm-coeff'!$D$6+$AY145*'Norm-coeff'!$E$6+$AZ145*'Norm-coeff'!$F$6+$BA145*'Norm-coeff'!$G$6+$BB145*'Norm-coeff'!$H$6+$BC145*'Norm-coeff'!$I$6+$BD145*'Norm-coeff'!$J$6+$BE145*'Norm-coeff'!$K$6+$BF145*'Norm-coeff'!$L$6+$BG145*'Norm-coeff'!$M$6+$BH145*'Norm-coeff'!$N$6+$BI145*'Norm-coeff'!$O$6</f>
        <v>-1.48700885495103E-2</v>
      </c>
      <c r="BT145" s="54">
        <f>'Norm-coeff'!$C$7+$AX145*'Norm-coeff'!$D$7+$AY145*'Norm-coeff'!$E$7+$AZ145*'Norm-coeff'!$F$7+$BA145*'Norm-coeff'!$G$7+$BB145*'Norm-coeff'!$H$7+$BC145*'Norm-coeff'!$I$7+$BD145*'Norm-coeff'!$J$7+$BE145*'Norm-coeff'!$K$7+$BF145*'Norm-coeff'!$L$7+$BG145*'Norm-coeff'!$M$7+$BH145*'Norm-coeff'!$N$7+$BI145*'Norm-coeff'!$O$7</f>
        <v>2.0907583608832998</v>
      </c>
      <c r="BU145" s="54">
        <f>'Norm-coeff'!$C$8+$AX145*'Norm-coeff'!$D$8+$AY145*'Norm-coeff'!$E$8+$AZ145*'Norm-coeff'!$F$8+$BA145*'Norm-coeff'!$G$8+$BB145*'Norm-coeff'!$H$8+$BC145*'Norm-coeff'!$I$8+$BD145*'Norm-coeff'!$J$8+$BE145*'Norm-coeff'!$K$8+$BF145*'Norm-coeff'!$L$8+$BG145*'Norm-coeff'!$M$8+$BH145*'Norm-coeff'!$N$8+$BI145*'Norm-coeff'!$O$8</f>
        <v>0.65894159836244504</v>
      </c>
      <c r="BV145" s="54">
        <f>'Norm-coeff'!$C$9+$AX145*'Norm-coeff'!$D$9+$AY145*'Norm-coeff'!$E$9+$AZ145*'Norm-coeff'!$F$9+$BA145*'Norm-coeff'!$G$9+$BB145*'Norm-coeff'!$H$9+$BC145*'Norm-coeff'!$I$9+$BD145*'Norm-coeff'!$J$9+$BE145*'Norm-coeff'!$K$9+$BF145*'Norm-coeff'!$L$9+$BG145*'Norm-coeff'!$M$9+$BH145*'Norm-coeff'!$N$9+$BI145*'Norm-coeff'!$O$9</f>
        <v>1.48961085014701</v>
      </c>
      <c r="BW145" s="54">
        <f>'Norm-coeff'!$C$10+$AX145*'Norm-coeff'!$D$10+$AY145*'Norm-coeff'!$E$10+$AZ145*'Norm-coeff'!$F$10+$BA145*'Norm-coeff'!$G$10+$BB145*'Norm-coeff'!$H$10+$BC145*'Norm-coeff'!$I$10+$BD145*'Norm-coeff'!$J$10+$BE145*'Norm-coeff'!$K$10+$BF145*'Norm-coeff'!$L$10+$BG145*'Norm-coeff'!$M$10+$BH145*'Norm-coeff'!$N$10+$BI145*'Norm-coeff'!$O$10</f>
        <v>1.42058735749591</v>
      </c>
      <c r="BX145" s="54">
        <f>'Norm-coeff'!$C$11+$AX145*'Norm-coeff'!$D$11+$AY145*'Norm-coeff'!$E$11+$AZ145*'Norm-coeff'!$F$11+$BA145*'Norm-coeff'!$G$11+$BB145*'Norm-coeff'!$H$11+$BC145*'Norm-coeff'!$I$11+$BD145*'Norm-coeff'!$J$11+$BE145*'Norm-coeff'!$K$11+$BF145*'Norm-coeff'!$L$11+$BG145*'Norm-coeff'!$M$11+$BH145*'Norm-coeff'!$N$11+$BI145*'Norm-coeff'!$O$11</f>
        <v>0.221233014421479</v>
      </c>
      <c r="BY145" s="54">
        <f>'Norm-coeff'!$C$12+$AX145*'Norm-coeff'!$D$12+$AY145*'Norm-coeff'!$E$12+$AZ145*'Norm-coeff'!$F$12+$BA145*'Norm-coeff'!$G$12+$BB145*'Norm-coeff'!$H$12+$BC145*'Norm-coeff'!$I$12+$BD145*'Norm-coeff'!$J$12+$BE145*'Norm-coeff'!$K$12+$BF145*'Norm-coeff'!$L$12+$BG145*'Norm-coeff'!$M$12+$BH145*'Norm-coeff'!$N$12+$BI145*'Norm-coeff'!$O$12</f>
        <v>0.283527502056037</v>
      </c>
      <c r="BZ145" s="54">
        <f>'Norm-coeff'!$C$13+$AX145*'Norm-coeff'!$D$13+$AY145*'Norm-coeff'!$E$13+$AZ145*'Norm-coeff'!$F$13+$BA145*'Norm-coeff'!$G$13+$BB145*'Norm-coeff'!$H$13+$BC145*'Norm-coeff'!$I$13+$BD145*'Norm-coeff'!$J$13+$BE145*'Norm-coeff'!$K$13+$BF145*'Norm-coeff'!$L$13+$BG145*'Norm-coeff'!$M$13+$BH145*'Norm-coeff'!$N$13+$BI145*'Norm-coeff'!$O$13</f>
        <v>-4.1864930554451202E-2</v>
      </c>
      <c r="CA145" s="54">
        <f>'Norm-coeff'!$C$14+$AX145*'Norm-coeff'!$D$14+$AY145*'Norm-coeff'!$E$14+$AZ145*'Norm-coeff'!$F$14+$BA145*'Norm-coeff'!$G$14+$BB145*'Norm-coeff'!$H$14+$BC145*'Norm-coeff'!$I$14+$BD145*'Norm-coeff'!$J$14+$BE145*'Norm-coeff'!$K$14+$BF145*'Norm-coeff'!$L$14+$BG145*'Norm-coeff'!$M$14+$BH145*'Norm-coeff'!$N$14+$BI145*'Norm-coeff'!$O$14</f>
        <v>4.2526983164477103</v>
      </c>
      <c r="CC145" s="54">
        <f t="shared" si="664"/>
        <v>0</v>
      </c>
      <c r="CG145" s="54">
        <f t="shared" si="540"/>
        <v>0</v>
      </c>
      <c r="CH145" s="54">
        <f t="shared" si="518"/>
        <v>0</v>
      </c>
      <c r="CI145" s="54">
        <f t="shared" si="541"/>
        <v>0</v>
      </c>
      <c r="CJ145" s="56">
        <f t="shared" si="542"/>
        <v>0</v>
      </c>
      <c r="CK145" s="54">
        <f t="shared" si="543"/>
        <v>0</v>
      </c>
      <c r="CL145" s="54">
        <f t="shared" si="544"/>
        <v>0</v>
      </c>
      <c r="CM145" s="54">
        <f t="shared" si="545"/>
        <v>0</v>
      </c>
      <c r="CN145" s="54">
        <f t="shared" si="546"/>
        <v>0</v>
      </c>
      <c r="CO145" s="54">
        <f t="shared" si="547"/>
        <v>0</v>
      </c>
      <c r="CP145" s="54">
        <f t="shared" si="548"/>
        <v>0</v>
      </c>
      <c r="CQ145" s="54">
        <f t="shared" si="549"/>
        <v>0</v>
      </c>
      <c r="CR145" s="54">
        <f t="shared" si="550"/>
        <v>0</v>
      </c>
      <c r="CS145" s="54">
        <f t="shared" si="551"/>
        <v>0</v>
      </c>
      <c r="CU145" s="54">
        <f t="shared" si="552"/>
        <v>0</v>
      </c>
      <c r="CV145" s="54">
        <f t="shared" si="553"/>
        <v>0</v>
      </c>
      <c r="CW145" s="54">
        <f t="shared" si="554"/>
        <v>0</v>
      </c>
      <c r="CX145" s="54">
        <f t="shared" si="555"/>
        <v>0</v>
      </c>
      <c r="CZ145" s="54">
        <f t="shared" si="556"/>
        <v>0</v>
      </c>
      <c r="DA145" s="54">
        <f t="shared" si="557"/>
        <v>0</v>
      </c>
      <c r="DB145" s="54">
        <f t="shared" si="558"/>
        <v>0</v>
      </c>
      <c r="DC145" s="54">
        <f t="shared" si="559"/>
        <v>0</v>
      </c>
      <c r="DD145" s="54">
        <f t="shared" si="560"/>
        <v>0</v>
      </c>
      <c r="DE145" s="54">
        <f t="shared" si="561"/>
        <v>0</v>
      </c>
      <c r="DF145" s="54">
        <f t="shared" si="562"/>
        <v>0</v>
      </c>
      <c r="DG145" s="54">
        <f t="shared" si="563"/>
        <v>2</v>
      </c>
      <c r="DH145" s="71">
        <f t="shared" si="564"/>
        <v>0</v>
      </c>
      <c r="DI145" s="71">
        <f t="shared" si="565"/>
        <v>0</v>
      </c>
      <c r="DJ145" s="54">
        <f t="shared" si="566"/>
        <v>0</v>
      </c>
      <c r="DK145" s="54">
        <f t="shared" si="567"/>
        <v>2</v>
      </c>
      <c r="DL145" s="4">
        <f t="shared" si="492"/>
        <v>0</v>
      </c>
      <c r="DM145" s="3">
        <f t="shared" si="568"/>
        <v>0</v>
      </c>
      <c r="DN145" s="3">
        <f t="shared" si="569"/>
        <v>0</v>
      </c>
      <c r="DO145" s="4" t="e">
        <f t="shared" si="570"/>
        <v>#DIV/0!</v>
      </c>
      <c r="DP145" s="57"/>
      <c r="DQ145" s="57"/>
      <c r="DR145" s="56">
        <f t="shared" si="493"/>
        <v>2</v>
      </c>
      <c r="DS145" s="56">
        <f t="shared" si="494"/>
        <v>0</v>
      </c>
      <c r="DT145" s="38">
        <f t="shared" si="495"/>
        <v>0</v>
      </c>
      <c r="DU145" s="38">
        <f t="shared" si="571"/>
        <v>2</v>
      </c>
      <c r="DV145" s="38">
        <f t="shared" si="496"/>
        <v>0</v>
      </c>
      <c r="DW145" s="39">
        <f t="shared" si="497"/>
        <v>0</v>
      </c>
      <c r="DX145" s="39">
        <f t="shared" si="498"/>
        <v>0</v>
      </c>
      <c r="DY145" s="39">
        <f t="shared" si="499"/>
        <v>0</v>
      </c>
      <c r="DZ145" s="39">
        <f t="shared" si="500"/>
        <v>0</v>
      </c>
      <c r="EA145" s="39">
        <f t="shared" si="501"/>
        <v>0</v>
      </c>
      <c r="EB145" s="37" t="e">
        <f t="shared" si="572"/>
        <v>#DIV/0!</v>
      </c>
      <c r="EC145" s="37" t="e">
        <f t="shared" si="573"/>
        <v>#DIV/0!</v>
      </c>
      <c r="ED145" s="37" t="e">
        <f t="shared" si="574"/>
        <v>#DIV/0!</v>
      </c>
      <c r="EE145" s="37" t="e">
        <f t="shared" si="575"/>
        <v>#DIV/0!</v>
      </c>
      <c r="EF145" s="39" t="e">
        <f t="shared" si="576"/>
        <v>#DIV/0!</v>
      </c>
      <c r="EG145" s="37" t="e">
        <f t="shared" si="577"/>
        <v>#DIV/0!</v>
      </c>
      <c r="EH145" s="37" t="e">
        <f t="shared" si="578"/>
        <v>#DIV/0!</v>
      </c>
      <c r="EI145" s="11" t="b">
        <f t="shared" si="579"/>
        <v>1</v>
      </c>
      <c r="EJ145" s="11" t="b">
        <f t="shared" si="580"/>
        <v>0</v>
      </c>
      <c r="EK145" s="39" t="e">
        <f t="shared" si="581"/>
        <v>#DIV/0!</v>
      </c>
      <c r="EL145" s="39" t="e">
        <f t="shared" si="582"/>
        <v>#DIV/0!</v>
      </c>
      <c r="EM145" s="39" t="e">
        <f t="shared" si="583"/>
        <v>#DIV/0!</v>
      </c>
      <c r="EN145" s="39" t="e">
        <f t="shared" si="584"/>
        <v>#DIV/0!</v>
      </c>
      <c r="EO145" s="39" t="e">
        <f t="shared" si="585"/>
        <v>#DIV/0!</v>
      </c>
      <c r="EP145" s="39" t="e">
        <f t="shared" si="586"/>
        <v>#DIV/0!</v>
      </c>
      <c r="EQ145" s="39" t="e">
        <f t="shared" si="587"/>
        <v>#DIV/0!</v>
      </c>
      <c r="ER145" s="39" t="e">
        <f t="shared" si="588"/>
        <v>#DIV/0!</v>
      </c>
      <c r="ES145" s="58" t="str">
        <f t="shared" si="589"/>
        <v>(OH,F,Cl)-dominate amphibole</v>
      </c>
      <c r="ET145" s="58" t="e">
        <f t="shared" si="590"/>
        <v>#N/A</v>
      </c>
      <c r="EU145" s="56">
        <f t="shared" si="502"/>
        <v>0</v>
      </c>
      <c r="EV145" s="56">
        <f t="shared" si="503"/>
        <v>0</v>
      </c>
      <c r="EW145" s="56">
        <f t="shared" si="504"/>
        <v>0</v>
      </c>
      <c r="EX145" s="56">
        <f t="shared" si="505"/>
        <v>0</v>
      </c>
      <c r="EY145" s="56">
        <f t="shared" si="506"/>
        <v>0</v>
      </c>
      <c r="EZ145" s="56">
        <f t="shared" si="507"/>
        <v>0</v>
      </c>
      <c r="FA145" s="39">
        <f t="shared" si="508"/>
        <v>0</v>
      </c>
      <c r="FB145" s="39">
        <f t="shared" si="509"/>
        <v>0</v>
      </c>
      <c r="FC145" s="54">
        <f t="shared" si="510"/>
        <v>0</v>
      </c>
      <c r="FD145" s="54">
        <f t="shared" si="511"/>
        <v>0</v>
      </c>
      <c r="FE145" s="39">
        <f t="shared" si="512"/>
        <v>0</v>
      </c>
      <c r="FF145" s="54">
        <f t="shared" si="513"/>
        <v>0</v>
      </c>
      <c r="FG145" s="39">
        <f t="shared" si="514"/>
        <v>0</v>
      </c>
      <c r="FH145" s="39">
        <f t="shared" si="591"/>
        <v>0</v>
      </c>
      <c r="FI145" s="39">
        <f t="shared" si="592"/>
        <v>0</v>
      </c>
      <c r="FJ145" s="39">
        <f t="shared" si="593"/>
        <v>0</v>
      </c>
      <c r="FK145" s="39" t="e">
        <f t="shared" si="594"/>
        <v>#DIV/0!</v>
      </c>
      <c r="FL145" s="39" t="e">
        <f t="shared" si="595"/>
        <v>#DIV/0!</v>
      </c>
      <c r="FM145" s="39" t="e">
        <f t="shared" si="596"/>
        <v>#DIV/0!</v>
      </c>
      <c r="FN145" s="39">
        <f t="shared" si="597"/>
        <v>1</v>
      </c>
      <c r="FO145" s="39">
        <f t="shared" si="515"/>
        <v>0</v>
      </c>
      <c r="FP145" s="39">
        <f t="shared" si="516"/>
        <v>0</v>
      </c>
      <c r="FQ145" s="39">
        <f t="shared" si="517"/>
        <v>0</v>
      </c>
      <c r="FR145" s="39">
        <f t="shared" si="598"/>
        <v>0</v>
      </c>
      <c r="FS145" s="39">
        <f t="shared" si="599"/>
        <v>0</v>
      </c>
      <c r="FU145" s="39" t="e">
        <f t="shared" si="600"/>
        <v>#DIV/0!</v>
      </c>
      <c r="FV145" s="39" t="e">
        <f t="shared" si="601"/>
        <v>#DIV/0!</v>
      </c>
      <c r="FW145" s="39" t="e">
        <f t="shared" si="602"/>
        <v>#DIV/0!</v>
      </c>
      <c r="FY145" s="39" t="e">
        <f t="shared" si="603"/>
        <v>#DIV/0!</v>
      </c>
      <c r="FZ145" s="39" t="e">
        <f t="shared" si="604"/>
        <v>#DIV/0!</v>
      </c>
      <c r="GA145" s="39" t="e">
        <f t="shared" si="605"/>
        <v>#DIV/0!</v>
      </c>
      <c r="GB145" s="39" t="e">
        <f t="shared" si="606"/>
        <v>#DIV/0!</v>
      </c>
      <c r="GC145" s="39" t="e">
        <f t="shared" si="607"/>
        <v>#DIV/0!</v>
      </c>
      <c r="GD145" s="39" t="e">
        <f t="shared" si="608"/>
        <v>#DIV/0!</v>
      </c>
      <c r="GE145" s="39" t="e">
        <f t="shared" si="609"/>
        <v>#DIV/0!</v>
      </c>
      <c r="GF145" s="39" t="e">
        <f t="shared" si="610"/>
        <v>#DIV/0!</v>
      </c>
      <c r="GG145" s="39" t="e">
        <f t="shared" si="611"/>
        <v>#DIV/0!</v>
      </c>
      <c r="GH145" s="39" t="e">
        <f t="shared" si="612"/>
        <v>#DIV/0!</v>
      </c>
      <c r="GI145" s="39"/>
      <c r="GJ145" s="39" t="e">
        <f t="shared" si="613"/>
        <v>#DIV/0!</v>
      </c>
      <c r="GK145" s="39" t="e">
        <f t="shared" si="614"/>
        <v>#DIV/0!</v>
      </c>
      <c r="GL145" s="39" t="e">
        <f t="shared" si="615"/>
        <v>#DIV/0!</v>
      </c>
      <c r="GM145" s="39" t="e">
        <f t="shared" si="616"/>
        <v>#DIV/0!</v>
      </c>
      <c r="GN145" s="39" t="e">
        <f t="shared" si="617"/>
        <v>#DIV/0!</v>
      </c>
      <c r="GO145" s="57"/>
      <c r="GP145" s="57" t="e">
        <f t="shared" si="618"/>
        <v>#DIV/0!</v>
      </c>
      <c r="GQ145" s="59" t="e">
        <f t="shared" si="619"/>
        <v>#DIV/0!</v>
      </c>
      <c r="GR145" s="41" t="e">
        <f t="shared" si="620"/>
        <v>#DIV/0!</v>
      </c>
      <c r="GS145" s="57" t="e">
        <f t="shared" si="621"/>
        <v>#DIV/0!</v>
      </c>
      <c r="GT145" s="57" t="e">
        <f t="shared" si="622"/>
        <v>#DIV/0!</v>
      </c>
      <c r="GU145" s="57" t="e">
        <f t="shared" si="623"/>
        <v>#DIV/0!</v>
      </c>
      <c r="GV145" s="57"/>
      <c r="GW145" s="42" t="e">
        <f t="shared" si="624"/>
        <v>#DIV/0!</v>
      </c>
      <c r="GX145" s="42" t="e">
        <f t="shared" si="625"/>
        <v>#DIV/0!</v>
      </c>
      <c r="GY145" s="42" t="e">
        <f t="shared" si="626"/>
        <v>#DIV/0!</v>
      </c>
      <c r="GZ145" s="57"/>
      <c r="HA145" s="2" t="e">
        <f t="shared" si="627"/>
        <v>#DIV/0!</v>
      </c>
      <c r="HB145" s="2" t="e">
        <f t="shared" si="628"/>
        <v>#DIV/0!</v>
      </c>
      <c r="HC145" s="2" t="e">
        <f t="shared" si="629"/>
        <v>#DIV/0!</v>
      </c>
      <c r="HD145" s="2" t="e">
        <f t="shared" si="630"/>
        <v>#DIV/0!</v>
      </c>
      <c r="HE145" s="2" t="e">
        <f t="shared" si="631"/>
        <v>#DIV/0!</v>
      </c>
      <c r="HF145" s="2" t="e">
        <f t="shared" si="632"/>
        <v>#DIV/0!</v>
      </c>
      <c r="HG145" s="2" t="e">
        <f t="shared" si="633"/>
        <v>#DIV/0!</v>
      </c>
      <c r="HH145" s="2" t="e">
        <f t="shared" si="634"/>
        <v>#DIV/0!</v>
      </c>
      <c r="HI145" s="2" t="e">
        <f t="shared" si="635"/>
        <v>#DIV/0!</v>
      </c>
      <c r="HJ145" s="11" t="e">
        <f t="shared" si="636"/>
        <v>#DIV/0!</v>
      </c>
      <c r="HK145" s="60" t="e">
        <f t="shared" si="637"/>
        <v>#DIV/0!</v>
      </c>
      <c r="HL145" s="57"/>
      <c r="HM145" s="57" t="e">
        <f t="shared" si="638"/>
        <v>#DIV/0!</v>
      </c>
      <c r="HN145" s="57" t="e">
        <f t="shared" si="639"/>
        <v>#DIV/0!</v>
      </c>
      <c r="HO145" s="57" t="e">
        <f t="shared" si="640"/>
        <v>#DIV/0!</v>
      </c>
      <c r="HP145" s="57" t="e">
        <f t="shared" si="641"/>
        <v>#DIV/0!</v>
      </c>
      <c r="HQ145" s="57" t="e">
        <f t="shared" si="642"/>
        <v>#DIV/0!</v>
      </c>
      <c r="HR145" s="57"/>
      <c r="HS145" s="57" t="e">
        <f t="shared" si="643"/>
        <v>#DIV/0!</v>
      </c>
      <c r="HT145" s="57" t="e">
        <f t="shared" si="644"/>
        <v>#DIV/0!</v>
      </c>
      <c r="HU145" s="57" t="e">
        <f t="shared" si="645"/>
        <v>#DIV/0!</v>
      </c>
      <c r="HV145" s="57" t="e">
        <f t="shared" si="646"/>
        <v>#DIV/0!</v>
      </c>
      <c r="HW145" s="57" t="e">
        <f t="shared" si="647"/>
        <v>#DIV/0!</v>
      </c>
      <c r="HX145" s="57"/>
      <c r="HY145" s="57" t="e">
        <f t="shared" si="648"/>
        <v>#DIV/0!</v>
      </c>
      <c r="HZ145" s="57" t="e">
        <f t="shared" si="649"/>
        <v>#DIV/0!</v>
      </c>
      <c r="IA145" s="57"/>
      <c r="IB145" s="61">
        <f t="shared" si="650"/>
        <v>0</v>
      </c>
      <c r="IC145" s="57" t="str">
        <f t="shared" si="651"/>
        <v/>
      </c>
      <c r="ID145" s="42"/>
      <c r="IE145" s="2" t="str">
        <f t="shared" si="652"/>
        <v/>
      </c>
      <c r="IF145" s="60" t="e">
        <f t="shared" si="653"/>
        <v>#DIV/0!</v>
      </c>
      <c r="IG145" s="60" t="str">
        <f t="shared" si="654"/>
        <v/>
      </c>
      <c r="IH145" s="60" t="str">
        <f t="shared" si="655"/>
        <v>zinco-</v>
      </c>
      <c r="II145" s="60" t="str">
        <f t="shared" si="656"/>
        <v>mangano-</v>
      </c>
      <c r="IJ145" s="60" t="e">
        <f t="shared" si="657"/>
        <v>#DIV/0!</v>
      </c>
      <c r="IK145" s="60" t="e">
        <f t="shared" si="658"/>
        <v>#DIV/0!</v>
      </c>
      <c r="IL145" s="60" t="e">
        <f t="shared" si="659"/>
        <v>#DIV/0!</v>
      </c>
      <c r="IM145" s="60" t="e">
        <f t="shared" si="660"/>
        <v>#DIV/0!</v>
      </c>
      <c r="IN145" s="60" t="str">
        <f t="shared" si="661"/>
        <v/>
      </c>
      <c r="IO145" s="60" t="str">
        <f t="shared" si="662"/>
        <v/>
      </c>
      <c r="IP145" s="57"/>
      <c r="IQ145" s="57" t="str">
        <f t="shared" si="663"/>
        <v>ERROR!!</v>
      </c>
    </row>
    <row r="146" spans="24:251">
      <c r="X146" s="29">
        <f t="shared" si="519"/>
        <v>0</v>
      </c>
      <c r="Y146" s="29">
        <f t="shared" si="520"/>
        <v>0</v>
      </c>
      <c r="Z146" s="29" t="e">
        <f t="shared" si="521"/>
        <v>#DIV/0!</v>
      </c>
      <c r="AA146" s="29" t="e">
        <f t="shared" si="522"/>
        <v>#DIV/0!</v>
      </c>
      <c r="AB146" s="29" t="e">
        <f t="shared" si="523"/>
        <v>#DIV/0!</v>
      </c>
      <c r="AC146" s="29" t="e">
        <f t="shared" si="524"/>
        <v>#DIV/0!</v>
      </c>
      <c r="AF146" s="23">
        <v>60.084299999999999</v>
      </c>
      <c r="AG146" s="23">
        <v>79.878799999999998</v>
      </c>
      <c r="AH146" s="23">
        <v>101.96120000000001</v>
      </c>
      <c r="AI146" s="23">
        <v>151.99039999999999</v>
      </c>
      <c r="AJ146" s="23">
        <v>159.69</v>
      </c>
      <c r="AK146" s="23">
        <v>71.846400000000003</v>
      </c>
      <c r="AL146" s="23">
        <v>70.9375</v>
      </c>
      <c r="AM146" s="23">
        <v>40.304400000000001</v>
      </c>
      <c r="AN146" s="23">
        <v>56.077399999999997</v>
      </c>
      <c r="AO146" s="23">
        <v>61.978999999999999</v>
      </c>
      <c r="AP146" s="23">
        <v>94.195999999999998</v>
      </c>
      <c r="AQ146" s="23">
        <v>18.998000000000001</v>
      </c>
      <c r="AR146" s="23">
        <v>35.450000000000003</v>
      </c>
      <c r="AS146" s="23">
        <v>29.88</v>
      </c>
      <c r="AT146" s="23">
        <v>74.691999999999993</v>
      </c>
      <c r="AU146" s="23">
        <v>81.39</v>
      </c>
      <c r="AX146" s="54">
        <f t="shared" si="525"/>
        <v>0</v>
      </c>
      <c r="AY146" s="54">
        <f t="shared" si="526"/>
        <v>0</v>
      </c>
      <c r="AZ146" s="54">
        <f t="shared" si="527"/>
        <v>0</v>
      </c>
      <c r="BA146" s="54">
        <f t="shared" si="528"/>
        <v>0</v>
      </c>
      <c r="BB146" s="54">
        <f t="shared" si="529"/>
        <v>0</v>
      </c>
      <c r="BC146" s="54">
        <f t="shared" si="530"/>
        <v>0</v>
      </c>
      <c r="BD146" s="54">
        <f t="shared" si="531"/>
        <v>0</v>
      </c>
      <c r="BE146" s="54">
        <f t="shared" si="532"/>
        <v>0</v>
      </c>
      <c r="BF146" s="54">
        <f t="shared" si="533"/>
        <v>0</v>
      </c>
      <c r="BG146" s="54">
        <f t="shared" si="534"/>
        <v>0</v>
      </c>
      <c r="BH146" s="54">
        <f t="shared" si="535"/>
        <v>0</v>
      </c>
      <c r="BI146" s="54">
        <f t="shared" si="536"/>
        <v>0</v>
      </c>
      <c r="BJ146" s="54">
        <f t="shared" si="537"/>
        <v>0</v>
      </c>
      <c r="BK146" s="54">
        <f t="shared" si="538"/>
        <v>0</v>
      </c>
      <c r="BL146" s="54">
        <f t="shared" si="539"/>
        <v>0</v>
      </c>
      <c r="BM146" s="42"/>
      <c r="BO146" s="54">
        <f>'Norm-coeff'!$C$2+$AX146*'Norm-coeff'!$D$2+$AY146*'Norm-coeff'!$E$2+$AZ146*'Norm-coeff'!$F$2+$BA146*'Norm-coeff'!$G$2+$BB146*'Norm-coeff'!$H$2+$BC146*'Norm-coeff'!$I$2+$BD146*'Norm-coeff'!$J$2+$BE146*'Norm-coeff'!$K$2+$BF146*'Norm-coeff'!$L$2+$BG146*'Norm-coeff'!$M$2+$BH146*'Norm-coeff'!$N$2+$BI146*'Norm-coeff'!$O$2</f>
        <v>5.4045421474420303</v>
      </c>
      <c r="BP146" s="54">
        <f>'Norm-coeff'!$C$3+$AX146*'Norm-coeff'!$D$3+$AY146*'Norm-coeff'!$E$3+$AZ146*'Norm-coeff'!$F$3+$BA146*'Norm-coeff'!$G$3+$BB146*'Norm-coeff'!$H$3+$BC146*'Norm-coeff'!$I$3+$BD146*'Norm-coeff'!$J$3+$BE146*'Norm-coeff'!$K$3+$BF146*'Norm-coeff'!$L$3+$BG146*'Norm-coeff'!$M$3+$BH146*'Norm-coeff'!$N$3+$BI146*'Norm-coeff'!$O$3</f>
        <v>3.15319116612705</v>
      </c>
      <c r="BQ146" s="54">
        <f>'Norm-coeff'!$C$4+$AX146*'Norm-coeff'!$D$4+$AY146*'Norm-coeff'!$E$4+$AZ146*'Norm-coeff'!$F$4+$BA146*'Norm-coeff'!$G$4+$BB146*'Norm-coeff'!$H$4+$BC146*'Norm-coeff'!$I$4+$BD146*'Norm-coeff'!$J$4+$BE146*'Norm-coeff'!$K$4+$BF146*'Norm-coeff'!$L$4+$BG146*'Norm-coeff'!$M$4+$BH146*'Norm-coeff'!$N$4+$BI146*'Norm-coeff'!$O$4</f>
        <v>1.42115649462768</v>
      </c>
      <c r="BR146" s="54">
        <f>'Norm-coeff'!$C$5+$AX146*'Norm-coeff'!$D$5+$AY146*'Norm-coeff'!$E$5+$AZ146*'Norm-coeff'!$F$5+$BA146*'Norm-coeff'!$G$5+$BB146*'Norm-coeff'!$H$5+$BC146*'Norm-coeff'!$I$5+$BD146*'Norm-coeff'!$J$5+$BE146*'Norm-coeff'!$K$5+$BF146*'Norm-coeff'!$L$5+$BG146*'Norm-coeff'!$M$5+$BH146*'Norm-coeff'!$N$5+$BI146*'Norm-coeff'!$O$5</f>
        <v>1.0553329241296201</v>
      </c>
      <c r="BS146" s="54">
        <f>'Norm-coeff'!$C$6+$AX146*'Norm-coeff'!$D$6+$AY146*'Norm-coeff'!$E$6+$AZ146*'Norm-coeff'!$F$6+$BA146*'Norm-coeff'!$G$6+$BB146*'Norm-coeff'!$H$6+$BC146*'Norm-coeff'!$I$6+$BD146*'Norm-coeff'!$J$6+$BE146*'Norm-coeff'!$K$6+$BF146*'Norm-coeff'!$L$6+$BG146*'Norm-coeff'!$M$6+$BH146*'Norm-coeff'!$N$6+$BI146*'Norm-coeff'!$O$6</f>
        <v>-1.48700885495103E-2</v>
      </c>
      <c r="BT146" s="54">
        <f>'Norm-coeff'!$C$7+$AX146*'Norm-coeff'!$D$7+$AY146*'Norm-coeff'!$E$7+$AZ146*'Norm-coeff'!$F$7+$BA146*'Norm-coeff'!$G$7+$BB146*'Norm-coeff'!$H$7+$BC146*'Norm-coeff'!$I$7+$BD146*'Norm-coeff'!$J$7+$BE146*'Norm-coeff'!$K$7+$BF146*'Norm-coeff'!$L$7+$BG146*'Norm-coeff'!$M$7+$BH146*'Norm-coeff'!$N$7+$BI146*'Norm-coeff'!$O$7</f>
        <v>2.0907583608832998</v>
      </c>
      <c r="BU146" s="54">
        <f>'Norm-coeff'!$C$8+$AX146*'Norm-coeff'!$D$8+$AY146*'Norm-coeff'!$E$8+$AZ146*'Norm-coeff'!$F$8+$BA146*'Norm-coeff'!$G$8+$BB146*'Norm-coeff'!$H$8+$BC146*'Norm-coeff'!$I$8+$BD146*'Norm-coeff'!$J$8+$BE146*'Norm-coeff'!$K$8+$BF146*'Norm-coeff'!$L$8+$BG146*'Norm-coeff'!$M$8+$BH146*'Norm-coeff'!$N$8+$BI146*'Norm-coeff'!$O$8</f>
        <v>0.65894159836244504</v>
      </c>
      <c r="BV146" s="54">
        <f>'Norm-coeff'!$C$9+$AX146*'Norm-coeff'!$D$9+$AY146*'Norm-coeff'!$E$9+$AZ146*'Norm-coeff'!$F$9+$BA146*'Norm-coeff'!$G$9+$BB146*'Norm-coeff'!$H$9+$BC146*'Norm-coeff'!$I$9+$BD146*'Norm-coeff'!$J$9+$BE146*'Norm-coeff'!$K$9+$BF146*'Norm-coeff'!$L$9+$BG146*'Norm-coeff'!$M$9+$BH146*'Norm-coeff'!$N$9+$BI146*'Norm-coeff'!$O$9</f>
        <v>1.48961085014701</v>
      </c>
      <c r="BW146" s="54">
        <f>'Norm-coeff'!$C$10+$AX146*'Norm-coeff'!$D$10+$AY146*'Norm-coeff'!$E$10+$AZ146*'Norm-coeff'!$F$10+$BA146*'Norm-coeff'!$G$10+$BB146*'Norm-coeff'!$H$10+$BC146*'Norm-coeff'!$I$10+$BD146*'Norm-coeff'!$J$10+$BE146*'Norm-coeff'!$K$10+$BF146*'Norm-coeff'!$L$10+$BG146*'Norm-coeff'!$M$10+$BH146*'Norm-coeff'!$N$10+$BI146*'Norm-coeff'!$O$10</f>
        <v>1.42058735749591</v>
      </c>
      <c r="BX146" s="54">
        <f>'Norm-coeff'!$C$11+$AX146*'Norm-coeff'!$D$11+$AY146*'Norm-coeff'!$E$11+$AZ146*'Norm-coeff'!$F$11+$BA146*'Norm-coeff'!$G$11+$BB146*'Norm-coeff'!$H$11+$BC146*'Norm-coeff'!$I$11+$BD146*'Norm-coeff'!$J$11+$BE146*'Norm-coeff'!$K$11+$BF146*'Norm-coeff'!$L$11+$BG146*'Norm-coeff'!$M$11+$BH146*'Norm-coeff'!$N$11+$BI146*'Norm-coeff'!$O$11</f>
        <v>0.221233014421479</v>
      </c>
      <c r="BY146" s="54">
        <f>'Norm-coeff'!$C$12+$AX146*'Norm-coeff'!$D$12+$AY146*'Norm-coeff'!$E$12+$AZ146*'Norm-coeff'!$F$12+$BA146*'Norm-coeff'!$G$12+$BB146*'Norm-coeff'!$H$12+$BC146*'Norm-coeff'!$I$12+$BD146*'Norm-coeff'!$J$12+$BE146*'Norm-coeff'!$K$12+$BF146*'Norm-coeff'!$L$12+$BG146*'Norm-coeff'!$M$12+$BH146*'Norm-coeff'!$N$12+$BI146*'Norm-coeff'!$O$12</f>
        <v>0.283527502056037</v>
      </c>
      <c r="BZ146" s="54">
        <f>'Norm-coeff'!$C$13+$AX146*'Norm-coeff'!$D$13+$AY146*'Norm-coeff'!$E$13+$AZ146*'Norm-coeff'!$F$13+$BA146*'Norm-coeff'!$G$13+$BB146*'Norm-coeff'!$H$13+$BC146*'Norm-coeff'!$I$13+$BD146*'Norm-coeff'!$J$13+$BE146*'Norm-coeff'!$K$13+$BF146*'Norm-coeff'!$L$13+$BG146*'Norm-coeff'!$M$13+$BH146*'Norm-coeff'!$N$13+$BI146*'Norm-coeff'!$O$13</f>
        <v>-4.1864930554451202E-2</v>
      </c>
      <c r="CA146" s="54">
        <f>'Norm-coeff'!$C$14+$AX146*'Norm-coeff'!$D$14+$AY146*'Norm-coeff'!$E$14+$AZ146*'Norm-coeff'!$F$14+$BA146*'Norm-coeff'!$G$14+$BB146*'Norm-coeff'!$H$14+$BC146*'Norm-coeff'!$I$14+$BD146*'Norm-coeff'!$J$14+$BE146*'Norm-coeff'!$K$14+$BF146*'Norm-coeff'!$L$14+$BG146*'Norm-coeff'!$M$14+$BH146*'Norm-coeff'!$N$14+$BI146*'Norm-coeff'!$O$14</f>
        <v>4.2526983164477103</v>
      </c>
      <c r="CC146" s="54">
        <f t="shared" si="664"/>
        <v>0</v>
      </c>
      <c r="CG146" s="54">
        <f t="shared" si="540"/>
        <v>0</v>
      </c>
      <c r="CH146" s="54">
        <f t="shared" si="518"/>
        <v>0</v>
      </c>
      <c r="CI146" s="54">
        <f t="shared" si="541"/>
        <v>0</v>
      </c>
      <c r="CJ146" s="56">
        <f t="shared" si="542"/>
        <v>0</v>
      </c>
      <c r="CK146" s="54">
        <f t="shared" si="543"/>
        <v>0</v>
      </c>
      <c r="CL146" s="54">
        <f t="shared" si="544"/>
        <v>0</v>
      </c>
      <c r="CM146" s="54">
        <f t="shared" si="545"/>
        <v>0</v>
      </c>
      <c r="CN146" s="54">
        <f t="shared" si="546"/>
        <v>0</v>
      </c>
      <c r="CO146" s="54">
        <f t="shared" si="547"/>
        <v>0</v>
      </c>
      <c r="CP146" s="54">
        <f t="shared" si="548"/>
        <v>0</v>
      </c>
      <c r="CQ146" s="54">
        <f t="shared" si="549"/>
        <v>0</v>
      </c>
      <c r="CR146" s="54">
        <f t="shared" si="550"/>
        <v>0</v>
      </c>
      <c r="CS146" s="54">
        <f t="shared" si="551"/>
        <v>0</v>
      </c>
      <c r="CU146" s="54">
        <f t="shared" si="552"/>
        <v>0</v>
      </c>
      <c r="CV146" s="54">
        <f t="shared" si="553"/>
        <v>0</v>
      </c>
      <c r="CW146" s="54">
        <f t="shared" si="554"/>
        <v>0</v>
      </c>
      <c r="CX146" s="54">
        <f t="shared" si="555"/>
        <v>0</v>
      </c>
      <c r="CZ146" s="54">
        <f t="shared" si="556"/>
        <v>0</v>
      </c>
      <c r="DA146" s="54">
        <f t="shared" si="557"/>
        <v>0</v>
      </c>
      <c r="DB146" s="54">
        <f t="shared" si="558"/>
        <v>0</v>
      </c>
      <c r="DC146" s="54">
        <f t="shared" si="559"/>
        <v>0</v>
      </c>
      <c r="DD146" s="54">
        <f t="shared" si="560"/>
        <v>0</v>
      </c>
      <c r="DE146" s="54">
        <f t="shared" si="561"/>
        <v>0</v>
      </c>
      <c r="DF146" s="54">
        <f t="shared" si="562"/>
        <v>0</v>
      </c>
      <c r="DG146" s="54">
        <f t="shared" si="563"/>
        <v>2</v>
      </c>
      <c r="DH146" s="71">
        <f t="shared" si="564"/>
        <v>0</v>
      </c>
      <c r="DI146" s="71">
        <f t="shared" si="565"/>
        <v>0</v>
      </c>
      <c r="DJ146" s="54">
        <f t="shared" si="566"/>
        <v>0</v>
      </c>
      <c r="DK146" s="54">
        <f t="shared" si="567"/>
        <v>2</v>
      </c>
      <c r="DL146" s="4">
        <f t="shared" si="492"/>
        <v>0</v>
      </c>
      <c r="DM146" s="3">
        <f t="shared" si="568"/>
        <v>0</v>
      </c>
      <c r="DN146" s="3">
        <f t="shared" si="569"/>
        <v>0</v>
      </c>
      <c r="DO146" s="4" t="e">
        <f t="shared" si="570"/>
        <v>#DIV/0!</v>
      </c>
      <c r="DP146" s="57"/>
      <c r="DQ146" s="57"/>
      <c r="DR146" s="56">
        <f t="shared" si="493"/>
        <v>2</v>
      </c>
      <c r="DS146" s="56">
        <f t="shared" si="494"/>
        <v>0</v>
      </c>
      <c r="DT146" s="38">
        <f t="shared" si="495"/>
        <v>0</v>
      </c>
      <c r="DU146" s="38">
        <f t="shared" si="571"/>
        <v>2</v>
      </c>
      <c r="DV146" s="38">
        <f t="shared" si="496"/>
        <v>0</v>
      </c>
      <c r="DW146" s="39">
        <f t="shared" si="497"/>
        <v>0</v>
      </c>
      <c r="DX146" s="39">
        <f t="shared" si="498"/>
        <v>0</v>
      </c>
      <c r="DY146" s="39">
        <f t="shared" si="499"/>
        <v>0</v>
      </c>
      <c r="DZ146" s="39">
        <f t="shared" si="500"/>
        <v>0</v>
      </c>
      <c r="EA146" s="39">
        <f t="shared" si="501"/>
        <v>0</v>
      </c>
      <c r="EB146" s="37" t="e">
        <f t="shared" si="572"/>
        <v>#DIV/0!</v>
      </c>
      <c r="EC146" s="37" t="e">
        <f t="shared" si="573"/>
        <v>#DIV/0!</v>
      </c>
      <c r="ED146" s="37" t="e">
        <f t="shared" si="574"/>
        <v>#DIV/0!</v>
      </c>
      <c r="EE146" s="37" t="e">
        <f t="shared" si="575"/>
        <v>#DIV/0!</v>
      </c>
      <c r="EF146" s="39" t="e">
        <f t="shared" si="576"/>
        <v>#DIV/0!</v>
      </c>
      <c r="EG146" s="37" t="e">
        <f t="shared" si="577"/>
        <v>#DIV/0!</v>
      </c>
      <c r="EH146" s="37" t="e">
        <f t="shared" si="578"/>
        <v>#DIV/0!</v>
      </c>
      <c r="EI146" s="11" t="b">
        <f t="shared" si="579"/>
        <v>1</v>
      </c>
      <c r="EJ146" s="11" t="b">
        <f t="shared" si="580"/>
        <v>0</v>
      </c>
      <c r="EK146" s="39" t="e">
        <f t="shared" si="581"/>
        <v>#DIV/0!</v>
      </c>
      <c r="EL146" s="39" t="e">
        <f t="shared" si="582"/>
        <v>#DIV/0!</v>
      </c>
      <c r="EM146" s="39" t="e">
        <f t="shared" si="583"/>
        <v>#DIV/0!</v>
      </c>
      <c r="EN146" s="39" t="e">
        <f t="shared" si="584"/>
        <v>#DIV/0!</v>
      </c>
      <c r="EO146" s="39" t="e">
        <f t="shared" si="585"/>
        <v>#DIV/0!</v>
      </c>
      <c r="EP146" s="39" t="e">
        <f t="shared" si="586"/>
        <v>#DIV/0!</v>
      </c>
      <c r="EQ146" s="39" t="e">
        <f t="shared" si="587"/>
        <v>#DIV/0!</v>
      </c>
      <c r="ER146" s="39" t="e">
        <f t="shared" si="588"/>
        <v>#DIV/0!</v>
      </c>
      <c r="ES146" s="58" t="str">
        <f t="shared" si="589"/>
        <v>(OH,F,Cl)-dominate amphibole</v>
      </c>
      <c r="ET146" s="58" t="e">
        <f t="shared" si="590"/>
        <v>#N/A</v>
      </c>
      <c r="EU146" s="56">
        <f t="shared" si="502"/>
        <v>0</v>
      </c>
      <c r="EV146" s="56">
        <f t="shared" si="503"/>
        <v>0</v>
      </c>
      <c r="EW146" s="56">
        <f t="shared" si="504"/>
        <v>0</v>
      </c>
      <c r="EX146" s="56">
        <f t="shared" si="505"/>
        <v>0</v>
      </c>
      <c r="EY146" s="56">
        <f t="shared" si="506"/>
        <v>0</v>
      </c>
      <c r="EZ146" s="56">
        <f t="shared" si="507"/>
        <v>0</v>
      </c>
      <c r="FA146" s="39">
        <f t="shared" si="508"/>
        <v>0</v>
      </c>
      <c r="FB146" s="39">
        <f t="shared" si="509"/>
        <v>0</v>
      </c>
      <c r="FC146" s="54">
        <f t="shared" si="510"/>
        <v>0</v>
      </c>
      <c r="FD146" s="54">
        <f t="shared" si="511"/>
        <v>0</v>
      </c>
      <c r="FE146" s="39">
        <f t="shared" si="512"/>
        <v>0</v>
      </c>
      <c r="FF146" s="54">
        <f t="shared" si="513"/>
        <v>0</v>
      </c>
      <c r="FG146" s="39">
        <f t="shared" si="514"/>
        <v>0</v>
      </c>
      <c r="FH146" s="39">
        <f t="shared" si="591"/>
        <v>0</v>
      </c>
      <c r="FI146" s="39">
        <f t="shared" si="592"/>
        <v>0</v>
      </c>
      <c r="FJ146" s="39">
        <f t="shared" si="593"/>
        <v>0</v>
      </c>
      <c r="FK146" s="39" t="e">
        <f t="shared" si="594"/>
        <v>#DIV/0!</v>
      </c>
      <c r="FL146" s="39" t="e">
        <f t="shared" si="595"/>
        <v>#DIV/0!</v>
      </c>
      <c r="FM146" s="39" t="e">
        <f t="shared" si="596"/>
        <v>#DIV/0!</v>
      </c>
      <c r="FN146" s="39">
        <f t="shared" si="597"/>
        <v>1</v>
      </c>
      <c r="FO146" s="39">
        <f t="shared" si="515"/>
        <v>0</v>
      </c>
      <c r="FP146" s="39">
        <f t="shared" si="516"/>
        <v>0</v>
      </c>
      <c r="FQ146" s="39">
        <f t="shared" si="517"/>
        <v>0</v>
      </c>
      <c r="FR146" s="39">
        <f t="shared" si="598"/>
        <v>0</v>
      </c>
      <c r="FS146" s="39">
        <f t="shared" si="599"/>
        <v>0</v>
      </c>
      <c r="FU146" s="39" t="e">
        <f t="shared" si="600"/>
        <v>#DIV/0!</v>
      </c>
      <c r="FV146" s="39" t="e">
        <f t="shared" si="601"/>
        <v>#DIV/0!</v>
      </c>
      <c r="FW146" s="39" t="e">
        <f t="shared" si="602"/>
        <v>#DIV/0!</v>
      </c>
      <c r="FY146" s="39" t="e">
        <f t="shared" si="603"/>
        <v>#DIV/0!</v>
      </c>
      <c r="FZ146" s="39" t="e">
        <f t="shared" si="604"/>
        <v>#DIV/0!</v>
      </c>
      <c r="GA146" s="39" t="e">
        <f t="shared" si="605"/>
        <v>#DIV/0!</v>
      </c>
      <c r="GB146" s="39" t="e">
        <f t="shared" si="606"/>
        <v>#DIV/0!</v>
      </c>
      <c r="GC146" s="39" t="e">
        <f t="shared" si="607"/>
        <v>#DIV/0!</v>
      </c>
      <c r="GD146" s="39" t="e">
        <f t="shared" si="608"/>
        <v>#DIV/0!</v>
      </c>
      <c r="GE146" s="39" t="e">
        <f t="shared" si="609"/>
        <v>#DIV/0!</v>
      </c>
      <c r="GF146" s="39" t="e">
        <f t="shared" si="610"/>
        <v>#DIV/0!</v>
      </c>
      <c r="GG146" s="39" t="e">
        <f t="shared" si="611"/>
        <v>#DIV/0!</v>
      </c>
      <c r="GH146" s="39" t="e">
        <f t="shared" si="612"/>
        <v>#DIV/0!</v>
      </c>
      <c r="GI146" s="39"/>
      <c r="GJ146" s="39" t="e">
        <f t="shared" si="613"/>
        <v>#DIV/0!</v>
      </c>
      <c r="GK146" s="39" t="e">
        <f t="shared" si="614"/>
        <v>#DIV/0!</v>
      </c>
      <c r="GL146" s="39" t="e">
        <f t="shared" si="615"/>
        <v>#DIV/0!</v>
      </c>
      <c r="GM146" s="39" t="e">
        <f t="shared" si="616"/>
        <v>#DIV/0!</v>
      </c>
      <c r="GN146" s="39" t="e">
        <f t="shared" si="617"/>
        <v>#DIV/0!</v>
      </c>
      <c r="GO146" s="57"/>
      <c r="GP146" s="57" t="e">
        <f t="shared" si="618"/>
        <v>#DIV/0!</v>
      </c>
      <c r="GQ146" s="59" t="e">
        <f t="shared" si="619"/>
        <v>#DIV/0!</v>
      </c>
      <c r="GR146" s="41" t="e">
        <f t="shared" si="620"/>
        <v>#DIV/0!</v>
      </c>
      <c r="GS146" s="57" t="e">
        <f t="shared" si="621"/>
        <v>#DIV/0!</v>
      </c>
      <c r="GT146" s="57" t="e">
        <f t="shared" si="622"/>
        <v>#DIV/0!</v>
      </c>
      <c r="GU146" s="57" t="e">
        <f t="shared" si="623"/>
        <v>#DIV/0!</v>
      </c>
      <c r="GV146" s="57"/>
      <c r="GW146" s="42" t="e">
        <f t="shared" si="624"/>
        <v>#DIV/0!</v>
      </c>
      <c r="GX146" s="42" t="e">
        <f t="shared" si="625"/>
        <v>#DIV/0!</v>
      </c>
      <c r="GY146" s="42" t="e">
        <f t="shared" si="626"/>
        <v>#DIV/0!</v>
      </c>
      <c r="GZ146" s="57"/>
      <c r="HA146" s="2" t="e">
        <f t="shared" si="627"/>
        <v>#DIV/0!</v>
      </c>
      <c r="HB146" s="2" t="e">
        <f t="shared" si="628"/>
        <v>#DIV/0!</v>
      </c>
      <c r="HC146" s="2" t="e">
        <f t="shared" si="629"/>
        <v>#DIV/0!</v>
      </c>
      <c r="HD146" s="2" t="e">
        <f t="shared" si="630"/>
        <v>#DIV/0!</v>
      </c>
      <c r="HE146" s="2" t="e">
        <f t="shared" si="631"/>
        <v>#DIV/0!</v>
      </c>
      <c r="HF146" s="2" t="e">
        <f t="shared" si="632"/>
        <v>#DIV/0!</v>
      </c>
      <c r="HG146" s="2" t="e">
        <f t="shared" si="633"/>
        <v>#DIV/0!</v>
      </c>
      <c r="HH146" s="2" t="e">
        <f t="shared" si="634"/>
        <v>#DIV/0!</v>
      </c>
      <c r="HI146" s="2" t="e">
        <f t="shared" si="635"/>
        <v>#DIV/0!</v>
      </c>
      <c r="HJ146" s="11" t="e">
        <f t="shared" si="636"/>
        <v>#DIV/0!</v>
      </c>
      <c r="HK146" s="60" t="e">
        <f t="shared" si="637"/>
        <v>#DIV/0!</v>
      </c>
      <c r="HL146" s="57"/>
      <c r="HM146" s="57" t="e">
        <f t="shared" si="638"/>
        <v>#DIV/0!</v>
      </c>
      <c r="HN146" s="57" t="e">
        <f t="shared" si="639"/>
        <v>#DIV/0!</v>
      </c>
      <c r="HO146" s="57" t="e">
        <f t="shared" si="640"/>
        <v>#DIV/0!</v>
      </c>
      <c r="HP146" s="57" t="e">
        <f t="shared" si="641"/>
        <v>#DIV/0!</v>
      </c>
      <c r="HQ146" s="57" t="e">
        <f t="shared" si="642"/>
        <v>#DIV/0!</v>
      </c>
      <c r="HR146" s="57"/>
      <c r="HS146" s="57" t="e">
        <f t="shared" si="643"/>
        <v>#DIV/0!</v>
      </c>
      <c r="HT146" s="57" t="e">
        <f t="shared" si="644"/>
        <v>#DIV/0!</v>
      </c>
      <c r="HU146" s="57" t="e">
        <f t="shared" si="645"/>
        <v>#DIV/0!</v>
      </c>
      <c r="HV146" s="57" t="e">
        <f t="shared" si="646"/>
        <v>#DIV/0!</v>
      </c>
      <c r="HW146" s="57" t="e">
        <f t="shared" si="647"/>
        <v>#DIV/0!</v>
      </c>
      <c r="HX146" s="57"/>
      <c r="HY146" s="57" t="e">
        <f t="shared" si="648"/>
        <v>#DIV/0!</v>
      </c>
      <c r="HZ146" s="57" t="e">
        <f t="shared" si="649"/>
        <v>#DIV/0!</v>
      </c>
      <c r="IA146" s="57"/>
      <c r="IB146" s="61">
        <f t="shared" si="650"/>
        <v>0</v>
      </c>
      <c r="IC146" s="57" t="str">
        <f t="shared" si="651"/>
        <v/>
      </c>
      <c r="ID146" s="42"/>
      <c r="IE146" s="2" t="str">
        <f t="shared" si="652"/>
        <v/>
      </c>
      <c r="IF146" s="60" t="e">
        <f t="shared" si="653"/>
        <v>#DIV/0!</v>
      </c>
      <c r="IG146" s="60" t="str">
        <f t="shared" si="654"/>
        <v/>
      </c>
      <c r="IH146" s="60" t="str">
        <f t="shared" si="655"/>
        <v>zinco-</v>
      </c>
      <c r="II146" s="60" t="str">
        <f t="shared" si="656"/>
        <v>mangano-</v>
      </c>
      <c r="IJ146" s="60" t="e">
        <f t="shared" si="657"/>
        <v>#DIV/0!</v>
      </c>
      <c r="IK146" s="60" t="e">
        <f t="shared" si="658"/>
        <v>#DIV/0!</v>
      </c>
      <c r="IL146" s="60" t="e">
        <f t="shared" si="659"/>
        <v>#DIV/0!</v>
      </c>
      <c r="IM146" s="60" t="e">
        <f t="shared" si="660"/>
        <v>#DIV/0!</v>
      </c>
      <c r="IN146" s="60" t="str">
        <f t="shared" si="661"/>
        <v/>
      </c>
      <c r="IO146" s="60" t="str">
        <f t="shared" si="662"/>
        <v/>
      </c>
      <c r="IP146" s="57"/>
      <c r="IQ146" s="57" t="str">
        <f t="shared" si="663"/>
        <v>ERROR!!</v>
      </c>
    </row>
    <row r="147" spans="24:251">
      <c r="X147" s="29">
        <f t="shared" si="519"/>
        <v>0</v>
      </c>
      <c r="Y147" s="29">
        <f t="shared" si="520"/>
        <v>0</v>
      </c>
      <c r="Z147" s="29" t="e">
        <f t="shared" si="521"/>
        <v>#DIV/0!</v>
      </c>
      <c r="AA147" s="29" t="e">
        <f t="shared" si="522"/>
        <v>#DIV/0!</v>
      </c>
      <c r="AB147" s="29" t="e">
        <f t="shared" si="523"/>
        <v>#DIV/0!</v>
      </c>
      <c r="AC147" s="29" t="e">
        <f t="shared" si="524"/>
        <v>#DIV/0!</v>
      </c>
      <c r="AF147" s="23">
        <v>60.084299999999999</v>
      </c>
      <c r="AG147" s="23">
        <v>79.878799999999998</v>
      </c>
      <c r="AH147" s="23">
        <v>101.96120000000001</v>
      </c>
      <c r="AI147" s="23">
        <v>151.99039999999999</v>
      </c>
      <c r="AJ147" s="23">
        <v>159.69</v>
      </c>
      <c r="AK147" s="23">
        <v>71.846400000000003</v>
      </c>
      <c r="AL147" s="23">
        <v>70.9375</v>
      </c>
      <c r="AM147" s="23">
        <v>40.304400000000001</v>
      </c>
      <c r="AN147" s="23">
        <v>56.077399999999997</v>
      </c>
      <c r="AO147" s="23">
        <v>61.978999999999999</v>
      </c>
      <c r="AP147" s="23">
        <v>94.195999999999998</v>
      </c>
      <c r="AQ147" s="23">
        <v>18.998000000000001</v>
      </c>
      <c r="AR147" s="23">
        <v>35.450000000000003</v>
      </c>
      <c r="AS147" s="23">
        <v>29.88</v>
      </c>
      <c r="AT147" s="23">
        <v>74.691999999999993</v>
      </c>
      <c r="AU147" s="23">
        <v>81.39</v>
      </c>
      <c r="AX147" s="54">
        <f t="shared" si="525"/>
        <v>0</v>
      </c>
      <c r="AY147" s="54">
        <f t="shared" si="526"/>
        <v>0</v>
      </c>
      <c r="AZ147" s="54">
        <f t="shared" si="527"/>
        <v>0</v>
      </c>
      <c r="BA147" s="54">
        <f t="shared" si="528"/>
        <v>0</v>
      </c>
      <c r="BB147" s="54">
        <f t="shared" si="529"/>
        <v>0</v>
      </c>
      <c r="BC147" s="54">
        <f t="shared" si="530"/>
        <v>0</v>
      </c>
      <c r="BD147" s="54">
        <f t="shared" si="531"/>
        <v>0</v>
      </c>
      <c r="BE147" s="54">
        <f t="shared" si="532"/>
        <v>0</v>
      </c>
      <c r="BF147" s="54">
        <f t="shared" si="533"/>
        <v>0</v>
      </c>
      <c r="BG147" s="54">
        <f t="shared" si="534"/>
        <v>0</v>
      </c>
      <c r="BH147" s="54">
        <f t="shared" si="535"/>
        <v>0</v>
      </c>
      <c r="BI147" s="54">
        <f t="shared" si="536"/>
        <v>0</v>
      </c>
      <c r="BJ147" s="54">
        <f t="shared" si="537"/>
        <v>0</v>
      </c>
      <c r="BK147" s="54">
        <f t="shared" si="538"/>
        <v>0</v>
      </c>
      <c r="BL147" s="54">
        <f t="shared" si="539"/>
        <v>0</v>
      </c>
      <c r="BM147" s="42"/>
      <c r="BO147" s="54">
        <f>'Norm-coeff'!$C$2+$AX147*'Norm-coeff'!$D$2+$AY147*'Norm-coeff'!$E$2+$AZ147*'Norm-coeff'!$F$2+$BA147*'Norm-coeff'!$G$2+$BB147*'Norm-coeff'!$H$2+$BC147*'Norm-coeff'!$I$2+$BD147*'Norm-coeff'!$J$2+$BE147*'Norm-coeff'!$K$2+$BF147*'Norm-coeff'!$L$2+$BG147*'Norm-coeff'!$M$2+$BH147*'Norm-coeff'!$N$2+$BI147*'Norm-coeff'!$O$2</f>
        <v>5.4045421474420303</v>
      </c>
      <c r="BP147" s="54">
        <f>'Norm-coeff'!$C$3+$AX147*'Norm-coeff'!$D$3+$AY147*'Norm-coeff'!$E$3+$AZ147*'Norm-coeff'!$F$3+$BA147*'Norm-coeff'!$G$3+$BB147*'Norm-coeff'!$H$3+$BC147*'Norm-coeff'!$I$3+$BD147*'Norm-coeff'!$J$3+$BE147*'Norm-coeff'!$K$3+$BF147*'Norm-coeff'!$L$3+$BG147*'Norm-coeff'!$M$3+$BH147*'Norm-coeff'!$N$3+$BI147*'Norm-coeff'!$O$3</f>
        <v>3.15319116612705</v>
      </c>
      <c r="BQ147" s="54">
        <f>'Norm-coeff'!$C$4+$AX147*'Norm-coeff'!$D$4+$AY147*'Norm-coeff'!$E$4+$AZ147*'Norm-coeff'!$F$4+$BA147*'Norm-coeff'!$G$4+$BB147*'Norm-coeff'!$H$4+$BC147*'Norm-coeff'!$I$4+$BD147*'Norm-coeff'!$J$4+$BE147*'Norm-coeff'!$K$4+$BF147*'Norm-coeff'!$L$4+$BG147*'Norm-coeff'!$M$4+$BH147*'Norm-coeff'!$N$4+$BI147*'Norm-coeff'!$O$4</f>
        <v>1.42115649462768</v>
      </c>
      <c r="BR147" s="54">
        <f>'Norm-coeff'!$C$5+$AX147*'Norm-coeff'!$D$5+$AY147*'Norm-coeff'!$E$5+$AZ147*'Norm-coeff'!$F$5+$BA147*'Norm-coeff'!$G$5+$BB147*'Norm-coeff'!$H$5+$BC147*'Norm-coeff'!$I$5+$BD147*'Norm-coeff'!$J$5+$BE147*'Norm-coeff'!$K$5+$BF147*'Norm-coeff'!$L$5+$BG147*'Norm-coeff'!$M$5+$BH147*'Norm-coeff'!$N$5+$BI147*'Norm-coeff'!$O$5</f>
        <v>1.0553329241296201</v>
      </c>
      <c r="BS147" s="54">
        <f>'Norm-coeff'!$C$6+$AX147*'Norm-coeff'!$D$6+$AY147*'Norm-coeff'!$E$6+$AZ147*'Norm-coeff'!$F$6+$BA147*'Norm-coeff'!$G$6+$BB147*'Norm-coeff'!$H$6+$BC147*'Norm-coeff'!$I$6+$BD147*'Norm-coeff'!$J$6+$BE147*'Norm-coeff'!$K$6+$BF147*'Norm-coeff'!$L$6+$BG147*'Norm-coeff'!$M$6+$BH147*'Norm-coeff'!$N$6+$BI147*'Norm-coeff'!$O$6</f>
        <v>-1.48700885495103E-2</v>
      </c>
      <c r="BT147" s="54">
        <f>'Norm-coeff'!$C$7+$AX147*'Norm-coeff'!$D$7+$AY147*'Norm-coeff'!$E$7+$AZ147*'Norm-coeff'!$F$7+$BA147*'Norm-coeff'!$G$7+$BB147*'Norm-coeff'!$H$7+$BC147*'Norm-coeff'!$I$7+$BD147*'Norm-coeff'!$J$7+$BE147*'Norm-coeff'!$K$7+$BF147*'Norm-coeff'!$L$7+$BG147*'Norm-coeff'!$M$7+$BH147*'Norm-coeff'!$N$7+$BI147*'Norm-coeff'!$O$7</f>
        <v>2.0907583608832998</v>
      </c>
      <c r="BU147" s="54">
        <f>'Norm-coeff'!$C$8+$AX147*'Norm-coeff'!$D$8+$AY147*'Norm-coeff'!$E$8+$AZ147*'Norm-coeff'!$F$8+$BA147*'Norm-coeff'!$G$8+$BB147*'Norm-coeff'!$H$8+$BC147*'Norm-coeff'!$I$8+$BD147*'Norm-coeff'!$J$8+$BE147*'Norm-coeff'!$K$8+$BF147*'Norm-coeff'!$L$8+$BG147*'Norm-coeff'!$M$8+$BH147*'Norm-coeff'!$N$8+$BI147*'Norm-coeff'!$O$8</f>
        <v>0.65894159836244504</v>
      </c>
      <c r="BV147" s="54">
        <f>'Norm-coeff'!$C$9+$AX147*'Norm-coeff'!$D$9+$AY147*'Norm-coeff'!$E$9+$AZ147*'Norm-coeff'!$F$9+$BA147*'Norm-coeff'!$G$9+$BB147*'Norm-coeff'!$H$9+$BC147*'Norm-coeff'!$I$9+$BD147*'Norm-coeff'!$J$9+$BE147*'Norm-coeff'!$K$9+$BF147*'Norm-coeff'!$L$9+$BG147*'Norm-coeff'!$M$9+$BH147*'Norm-coeff'!$N$9+$BI147*'Norm-coeff'!$O$9</f>
        <v>1.48961085014701</v>
      </c>
      <c r="BW147" s="54">
        <f>'Norm-coeff'!$C$10+$AX147*'Norm-coeff'!$D$10+$AY147*'Norm-coeff'!$E$10+$AZ147*'Norm-coeff'!$F$10+$BA147*'Norm-coeff'!$G$10+$BB147*'Norm-coeff'!$H$10+$BC147*'Norm-coeff'!$I$10+$BD147*'Norm-coeff'!$J$10+$BE147*'Norm-coeff'!$K$10+$BF147*'Norm-coeff'!$L$10+$BG147*'Norm-coeff'!$M$10+$BH147*'Norm-coeff'!$N$10+$BI147*'Norm-coeff'!$O$10</f>
        <v>1.42058735749591</v>
      </c>
      <c r="BX147" s="54">
        <f>'Norm-coeff'!$C$11+$AX147*'Norm-coeff'!$D$11+$AY147*'Norm-coeff'!$E$11+$AZ147*'Norm-coeff'!$F$11+$BA147*'Norm-coeff'!$G$11+$BB147*'Norm-coeff'!$H$11+$BC147*'Norm-coeff'!$I$11+$BD147*'Norm-coeff'!$J$11+$BE147*'Norm-coeff'!$K$11+$BF147*'Norm-coeff'!$L$11+$BG147*'Norm-coeff'!$M$11+$BH147*'Norm-coeff'!$N$11+$BI147*'Norm-coeff'!$O$11</f>
        <v>0.221233014421479</v>
      </c>
      <c r="BY147" s="54">
        <f>'Norm-coeff'!$C$12+$AX147*'Norm-coeff'!$D$12+$AY147*'Norm-coeff'!$E$12+$AZ147*'Norm-coeff'!$F$12+$BA147*'Norm-coeff'!$G$12+$BB147*'Norm-coeff'!$H$12+$BC147*'Norm-coeff'!$I$12+$BD147*'Norm-coeff'!$J$12+$BE147*'Norm-coeff'!$K$12+$BF147*'Norm-coeff'!$L$12+$BG147*'Norm-coeff'!$M$12+$BH147*'Norm-coeff'!$N$12+$BI147*'Norm-coeff'!$O$12</f>
        <v>0.283527502056037</v>
      </c>
      <c r="BZ147" s="54">
        <f>'Norm-coeff'!$C$13+$AX147*'Norm-coeff'!$D$13+$AY147*'Norm-coeff'!$E$13+$AZ147*'Norm-coeff'!$F$13+$BA147*'Norm-coeff'!$G$13+$BB147*'Norm-coeff'!$H$13+$BC147*'Norm-coeff'!$I$13+$BD147*'Norm-coeff'!$J$13+$BE147*'Norm-coeff'!$K$13+$BF147*'Norm-coeff'!$L$13+$BG147*'Norm-coeff'!$M$13+$BH147*'Norm-coeff'!$N$13+$BI147*'Norm-coeff'!$O$13</f>
        <v>-4.1864930554451202E-2</v>
      </c>
      <c r="CA147" s="54">
        <f>'Norm-coeff'!$C$14+$AX147*'Norm-coeff'!$D$14+$AY147*'Norm-coeff'!$E$14+$AZ147*'Norm-coeff'!$F$14+$BA147*'Norm-coeff'!$G$14+$BB147*'Norm-coeff'!$H$14+$BC147*'Norm-coeff'!$I$14+$BD147*'Norm-coeff'!$J$14+$BE147*'Norm-coeff'!$K$14+$BF147*'Norm-coeff'!$L$14+$BG147*'Norm-coeff'!$M$14+$BH147*'Norm-coeff'!$N$14+$BI147*'Norm-coeff'!$O$14</f>
        <v>4.2526983164477103</v>
      </c>
      <c r="CC147" s="54">
        <f t="shared" si="664"/>
        <v>0</v>
      </c>
      <c r="CG147" s="54">
        <f t="shared" si="540"/>
        <v>0</v>
      </c>
      <c r="CH147" s="54">
        <f t="shared" si="518"/>
        <v>0</v>
      </c>
      <c r="CI147" s="54">
        <f t="shared" si="541"/>
        <v>0</v>
      </c>
      <c r="CJ147" s="56">
        <f t="shared" si="542"/>
        <v>0</v>
      </c>
      <c r="CK147" s="54">
        <f t="shared" si="543"/>
        <v>0</v>
      </c>
      <c r="CL147" s="54">
        <f t="shared" si="544"/>
        <v>0</v>
      </c>
      <c r="CM147" s="54">
        <f t="shared" si="545"/>
        <v>0</v>
      </c>
      <c r="CN147" s="54">
        <f t="shared" si="546"/>
        <v>0</v>
      </c>
      <c r="CO147" s="54">
        <f t="shared" si="547"/>
        <v>0</v>
      </c>
      <c r="CP147" s="54">
        <f t="shared" si="548"/>
        <v>0</v>
      </c>
      <c r="CQ147" s="54">
        <f t="shared" si="549"/>
        <v>0</v>
      </c>
      <c r="CR147" s="54">
        <f t="shared" si="550"/>
        <v>0</v>
      </c>
      <c r="CS147" s="54">
        <f t="shared" si="551"/>
        <v>0</v>
      </c>
      <c r="CU147" s="54">
        <f t="shared" si="552"/>
        <v>0</v>
      </c>
      <c r="CV147" s="54">
        <f t="shared" si="553"/>
        <v>0</v>
      </c>
      <c r="CW147" s="54">
        <f t="shared" si="554"/>
        <v>0</v>
      </c>
      <c r="CX147" s="54">
        <f t="shared" si="555"/>
        <v>0</v>
      </c>
      <c r="CZ147" s="54">
        <f t="shared" si="556"/>
        <v>0</v>
      </c>
      <c r="DA147" s="54">
        <f t="shared" si="557"/>
        <v>0</v>
      </c>
      <c r="DB147" s="54">
        <f t="shared" si="558"/>
        <v>0</v>
      </c>
      <c r="DC147" s="54">
        <f t="shared" si="559"/>
        <v>0</v>
      </c>
      <c r="DD147" s="54">
        <f t="shared" si="560"/>
        <v>0</v>
      </c>
      <c r="DE147" s="54">
        <f t="shared" si="561"/>
        <v>0</v>
      </c>
      <c r="DF147" s="54">
        <f t="shared" si="562"/>
        <v>0</v>
      </c>
      <c r="DG147" s="54">
        <f t="shared" si="563"/>
        <v>2</v>
      </c>
      <c r="DH147" s="71">
        <f t="shared" si="564"/>
        <v>0</v>
      </c>
      <c r="DI147" s="71">
        <f t="shared" si="565"/>
        <v>0</v>
      </c>
      <c r="DJ147" s="54">
        <f t="shared" si="566"/>
        <v>0</v>
      </c>
      <c r="DK147" s="54">
        <f t="shared" si="567"/>
        <v>2</v>
      </c>
      <c r="DL147" s="4">
        <f t="shared" si="492"/>
        <v>0</v>
      </c>
      <c r="DM147" s="3">
        <f t="shared" si="568"/>
        <v>0</v>
      </c>
      <c r="DN147" s="3">
        <f t="shared" si="569"/>
        <v>0</v>
      </c>
      <c r="DO147" s="4" t="e">
        <f t="shared" si="570"/>
        <v>#DIV/0!</v>
      </c>
      <c r="DP147" s="57"/>
      <c r="DQ147" s="57"/>
      <c r="DR147" s="56">
        <f t="shared" si="493"/>
        <v>2</v>
      </c>
      <c r="DS147" s="56">
        <f t="shared" si="494"/>
        <v>0</v>
      </c>
      <c r="DT147" s="38">
        <f t="shared" si="495"/>
        <v>0</v>
      </c>
      <c r="DU147" s="38">
        <f t="shared" si="571"/>
        <v>2</v>
      </c>
      <c r="DV147" s="38">
        <f t="shared" si="496"/>
        <v>0</v>
      </c>
      <c r="DW147" s="39">
        <f t="shared" si="497"/>
        <v>0</v>
      </c>
      <c r="DX147" s="39">
        <f t="shared" si="498"/>
        <v>0</v>
      </c>
      <c r="DY147" s="39">
        <f t="shared" si="499"/>
        <v>0</v>
      </c>
      <c r="DZ147" s="39">
        <f t="shared" si="500"/>
        <v>0</v>
      </c>
      <c r="EA147" s="39">
        <f t="shared" si="501"/>
        <v>0</v>
      </c>
      <c r="EB147" s="37" t="e">
        <f t="shared" si="572"/>
        <v>#DIV/0!</v>
      </c>
      <c r="EC147" s="37" t="e">
        <f t="shared" si="573"/>
        <v>#DIV/0!</v>
      </c>
      <c r="ED147" s="37" t="e">
        <f t="shared" si="574"/>
        <v>#DIV/0!</v>
      </c>
      <c r="EE147" s="37" t="e">
        <f t="shared" si="575"/>
        <v>#DIV/0!</v>
      </c>
      <c r="EF147" s="39" t="e">
        <f t="shared" si="576"/>
        <v>#DIV/0!</v>
      </c>
      <c r="EG147" s="37" t="e">
        <f t="shared" si="577"/>
        <v>#DIV/0!</v>
      </c>
      <c r="EH147" s="37" t="e">
        <f t="shared" si="578"/>
        <v>#DIV/0!</v>
      </c>
      <c r="EI147" s="11" t="b">
        <f t="shared" si="579"/>
        <v>1</v>
      </c>
      <c r="EJ147" s="11" t="b">
        <f t="shared" si="580"/>
        <v>0</v>
      </c>
      <c r="EK147" s="39" t="e">
        <f t="shared" si="581"/>
        <v>#DIV/0!</v>
      </c>
      <c r="EL147" s="39" t="e">
        <f t="shared" si="582"/>
        <v>#DIV/0!</v>
      </c>
      <c r="EM147" s="39" t="e">
        <f t="shared" si="583"/>
        <v>#DIV/0!</v>
      </c>
      <c r="EN147" s="39" t="e">
        <f t="shared" si="584"/>
        <v>#DIV/0!</v>
      </c>
      <c r="EO147" s="39" t="e">
        <f t="shared" si="585"/>
        <v>#DIV/0!</v>
      </c>
      <c r="EP147" s="39" t="e">
        <f t="shared" si="586"/>
        <v>#DIV/0!</v>
      </c>
      <c r="EQ147" s="39" t="e">
        <f t="shared" si="587"/>
        <v>#DIV/0!</v>
      </c>
      <c r="ER147" s="39" t="e">
        <f t="shared" si="588"/>
        <v>#DIV/0!</v>
      </c>
      <c r="ES147" s="58" t="str">
        <f t="shared" si="589"/>
        <v>(OH,F,Cl)-dominate amphibole</v>
      </c>
      <c r="ET147" s="58" t="e">
        <f t="shared" si="590"/>
        <v>#N/A</v>
      </c>
      <c r="EU147" s="56">
        <f t="shared" si="502"/>
        <v>0</v>
      </c>
      <c r="EV147" s="56">
        <f t="shared" si="503"/>
        <v>0</v>
      </c>
      <c r="EW147" s="56">
        <f t="shared" si="504"/>
        <v>0</v>
      </c>
      <c r="EX147" s="56">
        <f t="shared" si="505"/>
        <v>0</v>
      </c>
      <c r="EY147" s="56">
        <f t="shared" si="506"/>
        <v>0</v>
      </c>
      <c r="EZ147" s="56">
        <f t="shared" si="507"/>
        <v>0</v>
      </c>
      <c r="FA147" s="39">
        <f t="shared" si="508"/>
        <v>0</v>
      </c>
      <c r="FB147" s="39">
        <f t="shared" si="509"/>
        <v>0</v>
      </c>
      <c r="FC147" s="54">
        <f t="shared" si="510"/>
        <v>0</v>
      </c>
      <c r="FD147" s="54">
        <f t="shared" si="511"/>
        <v>0</v>
      </c>
      <c r="FE147" s="39">
        <f t="shared" si="512"/>
        <v>0</v>
      </c>
      <c r="FF147" s="54">
        <f t="shared" si="513"/>
        <v>0</v>
      </c>
      <c r="FG147" s="39">
        <f t="shared" si="514"/>
        <v>0</v>
      </c>
      <c r="FH147" s="39">
        <f t="shared" si="591"/>
        <v>0</v>
      </c>
      <c r="FI147" s="39">
        <f t="shared" si="592"/>
        <v>0</v>
      </c>
      <c r="FJ147" s="39">
        <f t="shared" si="593"/>
        <v>0</v>
      </c>
      <c r="FK147" s="39" t="e">
        <f t="shared" si="594"/>
        <v>#DIV/0!</v>
      </c>
      <c r="FL147" s="39" t="e">
        <f t="shared" si="595"/>
        <v>#DIV/0!</v>
      </c>
      <c r="FM147" s="39" t="e">
        <f t="shared" si="596"/>
        <v>#DIV/0!</v>
      </c>
      <c r="FN147" s="39">
        <f t="shared" si="597"/>
        <v>1</v>
      </c>
      <c r="FO147" s="39">
        <f t="shared" si="515"/>
        <v>0</v>
      </c>
      <c r="FP147" s="39">
        <f t="shared" si="516"/>
        <v>0</v>
      </c>
      <c r="FQ147" s="39">
        <f t="shared" si="517"/>
        <v>0</v>
      </c>
      <c r="FR147" s="39">
        <f t="shared" si="598"/>
        <v>0</v>
      </c>
      <c r="FS147" s="39">
        <f t="shared" si="599"/>
        <v>0</v>
      </c>
      <c r="FU147" s="39" t="e">
        <f t="shared" si="600"/>
        <v>#DIV/0!</v>
      </c>
      <c r="FV147" s="39" t="e">
        <f t="shared" si="601"/>
        <v>#DIV/0!</v>
      </c>
      <c r="FW147" s="39" t="e">
        <f t="shared" si="602"/>
        <v>#DIV/0!</v>
      </c>
      <c r="FY147" s="39" t="e">
        <f t="shared" si="603"/>
        <v>#DIV/0!</v>
      </c>
      <c r="FZ147" s="39" t="e">
        <f t="shared" si="604"/>
        <v>#DIV/0!</v>
      </c>
      <c r="GA147" s="39" t="e">
        <f t="shared" si="605"/>
        <v>#DIV/0!</v>
      </c>
      <c r="GB147" s="39" t="e">
        <f t="shared" si="606"/>
        <v>#DIV/0!</v>
      </c>
      <c r="GC147" s="39" t="e">
        <f t="shared" si="607"/>
        <v>#DIV/0!</v>
      </c>
      <c r="GD147" s="39" t="e">
        <f t="shared" si="608"/>
        <v>#DIV/0!</v>
      </c>
      <c r="GE147" s="39" t="e">
        <f t="shared" si="609"/>
        <v>#DIV/0!</v>
      </c>
      <c r="GF147" s="39" t="e">
        <f t="shared" si="610"/>
        <v>#DIV/0!</v>
      </c>
      <c r="GG147" s="39" t="e">
        <f t="shared" si="611"/>
        <v>#DIV/0!</v>
      </c>
      <c r="GH147" s="39" t="e">
        <f t="shared" si="612"/>
        <v>#DIV/0!</v>
      </c>
      <c r="GI147" s="39"/>
      <c r="GJ147" s="39" t="e">
        <f t="shared" si="613"/>
        <v>#DIV/0!</v>
      </c>
      <c r="GK147" s="39" t="e">
        <f t="shared" si="614"/>
        <v>#DIV/0!</v>
      </c>
      <c r="GL147" s="39" t="e">
        <f t="shared" si="615"/>
        <v>#DIV/0!</v>
      </c>
      <c r="GM147" s="39" t="e">
        <f t="shared" si="616"/>
        <v>#DIV/0!</v>
      </c>
      <c r="GN147" s="39" t="e">
        <f t="shared" si="617"/>
        <v>#DIV/0!</v>
      </c>
      <c r="GO147" s="57"/>
      <c r="GP147" s="57" t="e">
        <f t="shared" si="618"/>
        <v>#DIV/0!</v>
      </c>
      <c r="GQ147" s="59" t="e">
        <f t="shared" si="619"/>
        <v>#DIV/0!</v>
      </c>
      <c r="GR147" s="41" t="e">
        <f t="shared" si="620"/>
        <v>#DIV/0!</v>
      </c>
      <c r="GS147" s="57" t="e">
        <f t="shared" si="621"/>
        <v>#DIV/0!</v>
      </c>
      <c r="GT147" s="57" t="e">
        <f t="shared" si="622"/>
        <v>#DIV/0!</v>
      </c>
      <c r="GU147" s="57" t="e">
        <f t="shared" si="623"/>
        <v>#DIV/0!</v>
      </c>
      <c r="GV147" s="57"/>
      <c r="GW147" s="42" t="e">
        <f t="shared" si="624"/>
        <v>#DIV/0!</v>
      </c>
      <c r="GX147" s="42" t="e">
        <f t="shared" si="625"/>
        <v>#DIV/0!</v>
      </c>
      <c r="GY147" s="42" t="e">
        <f t="shared" si="626"/>
        <v>#DIV/0!</v>
      </c>
      <c r="GZ147" s="57"/>
      <c r="HA147" s="2" t="e">
        <f t="shared" si="627"/>
        <v>#DIV/0!</v>
      </c>
      <c r="HB147" s="2" t="e">
        <f t="shared" si="628"/>
        <v>#DIV/0!</v>
      </c>
      <c r="HC147" s="2" t="e">
        <f t="shared" si="629"/>
        <v>#DIV/0!</v>
      </c>
      <c r="HD147" s="2" t="e">
        <f t="shared" si="630"/>
        <v>#DIV/0!</v>
      </c>
      <c r="HE147" s="2" t="e">
        <f t="shared" si="631"/>
        <v>#DIV/0!</v>
      </c>
      <c r="HF147" s="2" t="e">
        <f t="shared" si="632"/>
        <v>#DIV/0!</v>
      </c>
      <c r="HG147" s="2" t="e">
        <f t="shared" si="633"/>
        <v>#DIV/0!</v>
      </c>
      <c r="HH147" s="2" t="e">
        <f t="shared" si="634"/>
        <v>#DIV/0!</v>
      </c>
      <c r="HI147" s="2" t="e">
        <f t="shared" si="635"/>
        <v>#DIV/0!</v>
      </c>
      <c r="HJ147" s="11" t="e">
        <f t="shared" si="636"/>
        <v>#DIV/0!</v>
      </c>
      <c r="HK147" s="60" t="e">
        <f t="shared" si="637"/>
        <v>#DIV/0!</v>
      </c>
      <c r="HL147" s="57"/>
      <c r="HM147" s="57" t="e">
        <f t="shared" si="638"/>
        <v>#DIV/0!</v>
      </c>
      <c r="HN147" s="57" t="e">
        <f t="shared" si="639"/>
        <v>#DIV/0!</v>
      </c>
      <c r="HO147" s="57" t="e">
        <f t="shared" si="640"/>
        <v>#DIV/0!</v>
      </c>
      <c r="HP147" s="57" t="e">
        <f t="shared" si="641"/>
        <v>#DIV/0!</v>
      </c>
      <c r="HQ147" s="57" t="e">
        <f t="shared" si="642"/>
        <v>#DIV/0!</v>
      </c>
      <c r="HR147" s="57"/>
      <c r="HS147" s="57" t="e">
        <f t="shared" si="643"/>
        <v>#DIV/0!</v>
      </c>
      <c r="HT147" s="57" t="e">
        <f t="shared" si="644"/>
        <v>#DIV/0!</v>
      </c>
      <c r="HU147" s="57" t="e">
        <f t="shared" si="645"/>
        <v>#DIV/0!</v>
      </c>
      <c r="HV147" s="57" t="e">
        <f t="shared" si="646"/>
        <v>#DIV/0!</v>
      </c>
      <c r="HW147" s="57" t="e">
        <f t="shared" si="647"/>
        <v>#DIV/0!</v>
      </c>
      <c r="HX147" s="57"/>
      <c r="HY147" s="57" t="e">
        <f t="shared" si="648"/>
        <v>#DIV/0!</v>
      </c>
      <c r="HZ147" s="57" t="e">
        <f t="shared" si="649"/>
        <v>#DIV/0!</v>
      </c>
      <c r="IA147" s="57"/>
      <c r="IB147" s="61">
        <f t="shared" si="650"/>
        <v>0</v>
      </c>
      <c r="IC147" s="57" t="str">
        <f t="shared" si="651"/>
        <v/>
      </c>
      <c r="ID147" s="42"/>
      <c r="IE147" s="2" t="str">
        <f t="shared" si="652"/>
        <v/>
      </c>
      <c r="IF147" s="60" t="e">
        <f t="shared" si="653"/>
        <v>#DIV/0!</v>
      </c>
      <c r="IG147" s="60" t="str">
        <f t="shared" si="654"/>
        <v/>
      </c>
      <c r="IH147" s="60" t="str">
        <f t="shared" si="655"/>
        <v>zinco-</v>
      </c>
      <c r="II147" s="60" t="str">
        <f t="shared" si="656"/>
        <v>mangano-</v>
      </c>
      <c r="IJ147" s="60" t="e">
        <f t="shared" si="657"/>
        <v>#DIV/0!</v>
      </c>
      <c r="IK147" s="60" t="e">
        <f t="shared" si="658"/>
        <v>#DIV/0!</v>
      </c>
      <c r="IL147" s="60" t="e">
        <f t="shared" si="659"/>
        <v>#DIV/0!</v>
      </c>
      <c r="IM147" s="60" t="e">
        <f t="shared" si="660"/>
        <v>#DIV/0!</v>
      </c>
      <c r="IN147" s="60" t="str">
        <f t="shared" si="661"/>
        <v/>
      </c>
      <c r="IO147" s="60" t="str">
        <f t="shared" si="662"/>
        <v/>
      </c>
      <c r="IP147" s="57"/>
      <c r="IQ147" s="57" t="str">
        <f t="shared" si="663"/>
        <v>ERROR!!</v>
      </c>
    </row>
    <row r="148" spans="24:251">
      <c r="X148" s="29">
        <f t="shared" si="519"/>
        <v>0</v>
      </c>
      <c r="Y148" s="29">
        <f t="shared" si="520"/>
        <v>0</v>
      </c>
      <c r="Z148" s="29" t="e">
        <f t="shared" si="521"/>
        <v>#DIV/0!</v>
      </c>
      <c r="AA148" s="29" t="e">
        <f t="shared" si="522"/>
        <v>#DIV/0!</v>
      </c>
      <c r="AB148" s="29" t="e">
        <f t="shared" si="523"/>
        <v>#DIV/0!</v>
      </c>
      <c r="AC148" s="29" t="e">
        <f t="shared" si="524"/>
        <v>#DIV/0!</v>
      </c>
      <c r="AF148" s="23">
        <v>60.084299999999999</v>
      </c>
      <c r="AG148" s="23">
        <v>79.878799999999998</v>
      </c>
      <c r="AH148" s="23">
        <v>101.96120000000001</v>
      </c>
      <c r="AI148" s="23">
        <v>151.99039999999999</v>
      </c>
      <c r="AJ148" s="23">
        <v>159.69</v>
      </c>
      <c r="AK148" s="23">
        <v>71.846400000000003</v>
      </c>
      <c r="AL148" s="23">
        <v>70.9375</v>
      </c>
      <c r="AM148" s="23">
        <v>40.304400000000001</v>
      </c>
      <c r="AN148" s="23">
        <v>56.077399999999997</v>
      </c>
      <c r="AO148" s="23">
        <v>61.978999999999999</v>
      </c>
      <c r="AP148" s="23">
        <v>94.195999999999998</v>
      </c>
      <c r="AQ148" s="23">
        <v>18.998000000000001</v>
      </c>
      <c r="AR148" s="23">
        <v>35.450000000000003</v>
      </c>
      <c r="AS148" s="23">
        <v>29.88</v>
      </c>
      <c r="AT148" s="23">
        <v>74.691999999999993</v>
      </c>
      <c r="AU148" s="23">
        <v>81.39</v>
      </c>
      <c r="AX148" s="54">
        <f t="shared" si="525"/>
        <v>0</v>
      </c>
      <c r="AY148" s="54">
        <f t="shared" si="526"/>
        <v>0</v>
      </c>
      <c r="AZ148" s="54">
        <f t="shared" si="527"/>
        <v>0</v>
      </c>
      <c r="BA148" s="54">
        <f t="shared" si="528"/>
        <v>0</v>
      </c>
      <c r="BB148" s="54">
        <f t="shared" si="529"/>
        <v>0</v>
      </c>
      <c r="BC148" s="54">
        <f t="shared" si="530"/>
        <v>0</v>
      </c>
      <c r="BD148" s="54">
        <f t="shared" si="531"/>
        <v>0</v>
      </c>
      <c r="BE148" s="54">
        <f t="shared" si="532"/>
        <v>0</v>
      </c>
      <c r="BF148" s="54">
        <f t="shared" si="533"/>
        <v>0</v>
      </c>
      <c r="BG148" s="54">
        <f t="shared" si="534"/>
        <v>0</v>
      </c>
      <c r="BH148" s="54">
        <f t="shared" si="535"/>
        <v>0</v>
      </c>
      <c r="BI148" s="54">
        <f t="shared" si="536"/>
        <v>0</v>
      </c>
      <c r="BJ148" s="54">
        <f t="shared" si="537"/>
        <v>0</v>
      </c>
      <c r="BK148" s="54">
        <f t="shared" si="538"/>
        <v>0</v>
      </c>
      <c r="BL148" s="54">
        <f t="shared" si="539"/>
        <v>0</v>
      </c>
      <c r="BM148" s="42"/>
      <c r="BO148" s="54">
        <f>'Norm-coeff'!$C$2+$AX148*'Norm-coeff'!$D$2+$AY148*'Norm-coeff'!$E$2+$AZ148*'Norm-coeff'!$F$2+$BA148*'Norm-coeff'!$G$2+$BB148*'Norm-coeff'!$H$2+$BC148*'Norm-coeff'!$I$2+$BD148*'Norm-coeff'!$J$2+$BE148*'Norm-coeff'!$K$2+$BF148*'Norm-coeff'!$L$2+$BG148*'Norm-coeff'!$M$2+$BH148*'Norm-coeff'!$N$2+$BI148*'Norm-coeff'!$O$2</f>
        <v>5.4045421474420303</v>
      </c>
      <c r="BP148" s="54">
        <f>'Norm-coeff'!$C$3+$AX148*'Norm-coeff'!$D$3+$AY148*'Norm-coeff'!$E$3+$AZ148*'Norm-coeff'!$F$3+$BA148*'Norm-coeff'!$G$3+$BB148*'Norm-coeff'!$H$3+$BC148*'Norm-coeff'!$I$3+$BD148*'Norm-coeff'!$J$3+$BE148*'Norm-coeff'!$K$3+$BF148*'Norm-coeff'!$L$3+$BG148*'Norm-coeff'!$M$3+$BH148*'Norm-coeff'!$N$3+$BI148*'Norm-coeff'!$O$3</f>
        <v>3.15319116612705</v>
      </c>
      <c r="BQ148" s="54">
        <f>'Norm-coeff'!$C$4+$AX148*'Norm-coeff'!$D$4+$AY148*'Norm-coeff'!$E$4+$AZ148*'Norm-coeff'!$F$4+$BA148*'Norm-coeff'!$G$4+$BB148*'Norm-coeff'!$H$4+$BC148*'Norm-coeff'!$I$4+$BD148*'Norm-coeff'!$J$4+$BE148*'Norm-coeff'!$K$4+$BF148*'Norm-coeff'!$L$4+$BG148*'Norm-coeff'!$M$4+$BH148*'Norm-coeff'!$N$4+$BI148*'Norm-coeff'!$O$4</f>
        <v>1.42115649462768</v>
      </c>
      <c r="BR148" s="54">
        <f>'Norm-coeff'!$C$5+$AX148*'Norm-coeff'!$D$5+$AY148*'Norm-coeff'!$E$5+$AZ148*'Norm-coeff'!$F$5+$BA148*'Norm-coeff'!$G$5+$BB148*'Norm-coeff'!$H$5+$BC148*'Norm-coeff'!$I$5+$BD148*'Norm-coeff'!$J$5+$BE148*'Norm-coeff'!$K$5+$BF148*'Norm-coeff'!$L$5+$BG148*'Norm-coeff'!$M$5+$BH148*'Norm-coeff'!$N$5+$BI148*'Norm-coeff'!$O$5</f>
        <v>1.0553329241296201</v>
      </c>
      <c r="BS148" s="54">
        <f>'Norm-coeff'!$C$6+$AX148*'Norm-coeff'!$D$6+$AY148*'Norm-coeff'!$E$6+$AZ148*'Norm-coeff'!$F$6+$BA148*'Norm-coeff'!$G$6+$BB148*'Norm-coeff'!$H$6+$BC148*'Norm-coeff'!$I$6+$BD148*'Norm-coeff'!$J$6+$BE148*'Norm-coeff'!$K$6+$BF148*'Norm-coeff'!$L$6+$BG148*'Norm-coeff'!$M$6+$BH148*'Norm-coeff'!$N$6+$BI148*'Norm-coeff'!$O$6</f>
        <v>-1.48700885495103E-2</v>
      </c>
      <c r="BT148" s="54">
        <f>'Norm-coeff'!$C$7+$AX148*'Norm-coeff'!$D$7+$AY148*'Norm-coeff'!$E$7+$AZ148*'Norm-coeff'!$F$7+$BA148*'Norm-coeff'!$G$7+$BB148*'Norm-coeff'!$H$7+$BC148*'Norm-coeff'!$I$7+$BD148*'Norm-coeff'!$J$7+$BE148*'Norm-coeff'!$K$7+$BF148*'Norm-coeff'!$L$7+$BG148*'Norm-coeff'!$M$7+$BH148*'Norm-coeff'!$N$7+$BI148*'Norm-coeff'!$O$7</f>
        <v>2.0907583608832998</v>
      </c>
      <c r="BU148" s="54">
        <f>'Norm-coeff'!$C$8+$AX148*'Norm-coeff'!$D$8+$AY148*'Norm-coeff'!$E$8+$AZ148*'Norm-coeff'!$F$8+$BA148*'Norm-coeff'!$G$8+$BB148*'Norm-coeff'!$H$8+$BC148*'Norm-coeff'!$I$8+$BD148*'Norm-coeff'!$J$8+$BE148*'Norm-coeff'!$K$8+$BF148*'Norm-coeff'!$L$8+$BG148*'Norm-coeff'!$M$8+$BH148*'Norm-coeff'!$N$8+$BI148*'Norm-coeff'!$O$8</f>
        <v>0.65894159836244504</v>
      </c>
      <c r="BV148" s="54">
        <f>'Norm-coeff'!$C$9+$AX148*'Norm-coeff'!$D$9+$AY148*'Norm-coeff'!$E$9+$AZ148*'Norm-coeff'!$F$9+$BA148*'Norm-coeff'!$G$9+$BB148*'Norm-coeff'!$H$9+$BC148*'Norm-coeff'!$I$9+$BD148*'Norm-coeff'!$J$9+$BE148*'Norm-coeff'!$K$9+$BF148*'Norm-coeff'!$L$9+$BG148*'Norm-coeff'!$M$9+$BH148*'Norm-coeff'!$N$9+$BI148*'Norm-coeff'!$O$9</f>
        <v>1.48961085014701</v>
      </c>
      <c r="BW148" s="54">
        <f>'Norm-coeff'!$C$10+$AX148*'Norm-coeff'!$D$10+$AY148*'Norm-coeff'!$E$10+$AZ148*'Norm-coeff'!$F$10+$BA148*'Norm-coeff'!$G$10+$BB148*'Norm-coeff'!$H$10+$BC148*'Norm-coeff'!$I$10+$BD148*'Norm-coeff'!$J$10+$BE148*'Norm-coeff'!$K$10+$BF148*'Norm-coeff'!$L$10+$BG148*'Norm-coeff'!$M$10+$BH148*'Norm-coeff'!$N$10+$BI148*'Norm-coeff'!$O$10</f>
        <v>1.42058735749591</v>
      </c>
      <c r="BX148" s="54">
        <f>'Norm-coeff'!$C$11+$AX148*'Norm-coeff'!$D$11+$AY148*'Norm-coeff'!$E$11+$AZ148*'Norm-coeff'!$F$11+$BA148*'Norm-coeff'!$G$11+$BB148*'Norm-coeff'!$H$11+$BC148*'Norm-coeff'!$I$11+$BD148*'Norm-coeff'!$J$11+$BE148*'Norm-coeff'!$K$11+$BF148*'Norm-coeff'!$L$11+$BG148*'Norm-coeff'!$M$11+$BH148*'Norm-coeff'!$N$11+$BI148*'Norm-coeff'!$O$11</f>
        <v>0.221233014421479</v>
      </c>
      <c r="BY148" s="54">
        <f>'Norm-coeff'!$C$12+$AX148*'Norm-coeff'!$D$12+$AY148*'Norm-coeff'!$E$12+$AZ148*'Norm-coeff'!$F$12+$BA148*'Norm-coeff'!$G$12+$BB148*'Norm-coeff'!$H$12+$BC148*'Norm-coeff'!$I$12+$BD148*'Norm-coeff'!$J$12+$BE148*'Norm-coeff'!$K$12+$BF148*'Norm-coeff'!$L$12+$BG148*'Norm-coeff'!$M$12+$BH148*'Norm-coeff'!$N$12+$BI148*'Norm-coeff'!$O$12</f>
        <v>0.283527502056037</v>
      </c>
      <c r="BZ148" s="54">
        <f>'Norm-coeff'!$C$13+$AX148*'Norm-coeff'!$D$13+$AY148*'Norm-coeff'!$E$13+$AZ148*'Norm-coeff'!$F$13+$BA148*'Norm-coeff'!$G$13+$BB148*'Norm-coeff'!$H$13+$BC148*'Norm-coeff'!$I$13+$BD148*'Norm-coeff'!$J$13+$BE148*'Norm-coeff'!$K$13+$BF148*'Norm-coeff'!$L$13+$BG148*'Norm-coeff'!$M$13+$BH148*'Norm-coeff'!$N$13+$BI148*'Norm-coeff'!$O$13</f>
        <v>-4.1864930554451202E-2</v>
      </c>
      <c r="CA148" s="54">
        <f>'Norm-coeff'!$C$14+$AX148*'Norm-coeff'!$D$14+$AY148*'Norm-coeff'!$E$14+$AZ148*'Norm-coeff'!$F$14+$BA148*'Norm-coeff'!$G$14+$BB148*'Norm-coeff'!$H$14+$BC148*'Norm-coeff'!$I$14+$BD148*'Norm-coeff'!$J$14+$BE148*'Norm-coeff'!$K$14+$BF148*'Norm-coeff'!$L$14+$BG148*'Norm-coeff'!$M$14+$BH148*'Norm-coeff'!$N$14+$BI148*'Norm-coeff'!$O$14</f>
        <v>4.2526983164477103</v>
      </c>
      <c r="CC148" s="54">
        <f t="shared" si="664"/>
        <v>0</v>
      </c>
      <c r="CG148" s="54">
        <f t="shared" si="540"/>
        <v>0</v>
      </c>
      <c r="CH148" s="54">
        <f t="shared" si="518"/>
        <v>0</v>
      </c>
      <c r="CI148" s="54">
        <f t="shared" si="541"/>
        <v>0</v>
      </c>
      <c r="CJ148" s="56">
        <f t="shared" si="542"/>
        <v>0</v>
      </c>
      <c r="CK148" s="54">
        <f t="shared" si="543"/>
        <v>0</v>
      </c>
      <c r="CL148" s="54">
        <f t="shared" si="544"/>
        <v>0</v>
      </c>
      <c r="CM148" s="54">
        <f t="shared" si="545"/>
        <v>0</v>
      </c>
      <c r="CN148" s="54">
        <f t="shared" si="546"/>
        <v>0</v>
      </c>
      <c r="CO148" s="54">
        <f t="shared" si="547"/>
        <v>0</v>
      </c>
      <c r="CP148" s="54">
        <f t="shared" si="548"/>
        <v>0</v>
      </c>
      <c r="CQ148" s="54">
        <f t="shared" si="549"/>
        <v>0</v>
      </c>
      <c r="CR148" s="54">
        <f t="shared" si="550"/>
        <v>0</v>
      </c>
      <c r="CS148" s="54">
        <f t="shared" si="551"/>
        <v>0</v>
      </c>
      <c r="CU148" s="54">
        <f t="shared" si="552"/>
        <v>0</v>
      </c>
      <c r="CV148" s="54">
        <f t="shared" si="553"/>
        <v>0</v>
      </c>
      <c r="CW148" s="54">
        <f t="shared" si="554"/>
        <v>0</v>
      </c>
      <c r="CX148" s="54">
        <f t="shared" si="555"/>
        <v>0</v>
      </c>
      <c r="CZ148" s="54">
        <f t="shared" si="556"/>
        <v>0</v>
      </c>
      <c r="DA148" s="54">
        <f t="shared" si="557"/>
        <v>0</v>
      </c>
      <c r="DB148" s="54">
        <f t="shared" si="558"/>
        <v>0</v>
      </c>
      <c r="DC148" s="54">
        <f t="shared" si="559"/>
        <v>0</v>
      </c>
      <c r="DD148" s="54">
        <f t="shared" si="560"/>
        <v>0</v>
      </c>
      <c r="DE148" s="54">
        <f t="shared" si="561"/>
        <v>0</v>
      </c>
      <c r="DF148" s="54">
        <f t="shared" si="562"/>
        <v>0</v>
      </c>
      <c r="DG148" s="54">
        <f t="shared" si="563"/>
        <v>2</v>
      </c>
      <c r="DH148" s="71">
        <f t="shared" si="564"/>
        <v>0</v>
      </c>
      <c r="DI148" s="71">
        <f t="shared" si="565"/>
        <v>0</v>
      </c>
      <c r="DJ148" s="54">
        <f t="shared" si="566"/>
        <v>0</v>
      </c>
      <c r="DK148" s="54">
        <f t="shared" si="567"/>
        <v>2</v>
      </c>
      <c r="DL148" s="4">
        <f t="shared" si="492"/>
        <v>0</v>
      </c>
      <c r="DM148" s="3">
        <f t="shared" si="568"/>
        <v>0</v>
      </c>
      <c r="DN148" s="3">
        <f t="shared" si="569"/>
        <v>0</v>
      </c>
      <c r="DO148" s="4" t="e">
        <f t="shared" si="570"/>
        <v>#DIV/0!</v>
      </c>
      <c r="DP148" s="57"/>
      <c r="DQ148" s="57"/>
      <c r="DR148" s="56">
        <f t="shared" si="493"/>
        <v>2</v>
      </c>
      <c r="DS148" s="56">
        <f t="shared" si="494"/>
        <v>0</v>
      </c>
      <c r="DT148" s="38">
        <f t="shared" si="495"/>
        <v>0</v>
      </c>
      <c r="DU148" s="38">
        <f t="shared" si="571"/>
        <v>2</v>
      </c>
      <c r="DV148" s="38">
        <f t="shared" si="496"/>
        <v>0</v>
      </c>
      <c r="DW148" s="39">
        <f t="shared" si="497"/>
        <v>0</v>
      </c>
      <c r="DX148" s="39">
        <f t="shared" si="498"/>
        <v>0</v>
      </c>
      <c r="DY148" s="39">
        <f t="shared" si="499"/>
        <v>0</v>
      </c>
      <c r="DZ148" s="39">
        <f t="shared" si="500"/>
        <v>0</v>
      </c>
      <c r="EA148" s="39">
        <f t="shared" si="501"/>
        <v>0</v>
      </c>
      <c r="EB148" s="37" t="e">
        <f t="shared" si="572"/>
        <v>#DIV/0!</v>
      </c>
      <c r="EC148" s="37" t="e">
        <f t="shared" si="573"/>
        <v>#DIV/0!</v>
      </c>
      <c r="ED148" s="37" t="e">
        <f t="shared" si="574"/>
        <v>#DIV/0!</v>
      </c>
      <c r="EE148" s="37" t="e">
        <f t="shared" si="575"/>
        <v>#DIV/0!</v>
      </c>
      <c r="EF148" s="39" t="e">
        <f t="shared" si="576"/>
        <v>#DIV/0!</v>
      </c>
      <c r="EG148" s="37" t="e">
        <f t="shared" si="577"/>
        <v>#DIV/0!</v>
      </c>
      <c r="EH148" s="37" t="e">
        <f t="shared" si="578"/>
        <v>#DIV/0!</v>
      </c>
      <c r="EI148" s="11" t="b">
        <f t="shared" si="579"/>
        <v>1</v>
      </c>
      <c r="EJ148" s="11" t="b">
        <f t="shared" si="580"/>
        <v>0</v>
      </c>
      <c r="EK148" s="39" t="e">
        <f t="shared" si="581"/>
        <v>#DIV/0!</v>
      </c>
      <c r="EL148" s="39" t="e">
        <f t="shared" si="582"/>
        <v>#DIV/0!</v>
      </c>
      <c r="EM148" s="39" t="e">
        <f t="shared" si="583"/>
        <v>#DIV/0!</v>
      </c>
      <c r="EN148" s="39" t="e">
        <f t="shared" si="584"/>
        <v>#DIV/0!</v>
      </c>
      <c r="EO148" s="39" t="e">
        <f t="shared" si="585"/>
        <v>#DIV/0!</v>
      </c>
      <c r="EP148" s="39" t="e">
        <f t="shared" si="586"/>
        <v>#DIV/0!</v>
      </c>
      <c r="EQ148" s="39" t="e">
        <f t="shared" si="587"/>
        <v>#DIV/0!</v>
      </c>
      <c r="ER148" s="39" t="e">
        <f t="shared" si="588"/>
        <v>#DIV/0!</v>
      </c>
      <c r="ES148" s="58" t="str">
        <f t="shared" si="589"/>
        <v>(OH,F,Cl)-dominate amphibole</v>
      </c>
      <c r="ET148" s="58" t="e">
        <f t="shared" si="590"/>
        <v>#N/A</v>
      </c>
      <c r="EU148" s="56">
        <f t="shared" si="502"/>
        <v>0</v>
      </c>
      <c r="EV148" s="56">
        <f t="shared" si="503"/>
        <v>0</v>
      </c>
      <c r="EW148" s="56">
        <f t="shared" si="504"/>
        <v>0</v>
      </c>
      <c r="EX148" s="56">
        <f t="shared" si="505"/>
        <v>0</v>
      </c>
      <c r="EY148" s="56">
        <f t="shared" si="506"/>
        <v>0</v>
      </c>
      <c r="EZ148" s="56">
        <f t="shared" si="507"/>
        <v>0</v>
      </c>
      <c r="FA148" s="39">
        <f t="shared" si="508"/>
        <v>0</v>
      </c>
      <c r="FB148" s="39">
        <f t="shared" si="509"/>
        <v>0</v>
      </c>
      <c r="FC148" s="54">
        <f t="shared" si="510"/>
        <v>0</v>
      </c>
      <c r="FD148" s="54">
        <f t="shared" si="511"/>
        <v>0</v>
      </c>
      <c r="FE148" s="39">
        <f t="shared" si="512"/>
        <v>0</v>
      </c>
      <c r="FF148" s="54">
        <f t="shared" si="513"/>
        <v>0</v>
      </c>
      <c r="FG148" s="39">
        <f t="shared" si="514"/>
        <v>0</v>
      </c>
      <c r="FH148" s="39">
        <f t="shared" si="591"/>
        <v>0</v>
      </c>
      <c r="FI148" s="39">
        <f t="shared" si="592"/>
        <v>0</v>
      </c>
      <c r="FJ148" s="39">
        <f t="shared" si="593"/>
        <v>0</v>
      </c>
      <c r="FK148" s="39" t="e">
        <f t="shared" si="594"/>
        <v>#DIV/0!</v>
      </c>
      <c r="FL148" s="39" t="e">
        <f t="shared" si="595"/>
        <v>#DIV/0!</v>
      </c>
      <c r="FM148" s="39" t="e">
        <f t="shared" si="596"/>
        <v>#DIV/0!</v>
      </c>
      <c r="FN148" s="39">
        <f t="shared" si="597"/>
        <v>1</v>
      </c>
      <c r="FO148" s="39">
        <f t="shared" si="515"/>
        <v>0</v>
      </c>
      <c r="FP148" s="39">
        <f t="shared" si="516"/>
        <v>0</v>
      </c>
      <c r="FQ148" s="39">
        <f t="shared" si="517"/>
        <v>0</v>
      </c>
      <c r="FR148" s="39">
        <f t="shared" si="598"/>
        <v>0</v>
      </c>
      <c r="FS148" s="39">
        <f t="shared" si="599"/>
        <v>0</v>
      </c>
      <c r="FU148" s="39" t="e">
        <f t="shared" si="600"/>
        <v>#DIV/0!</v>
      </c>
      <c r="FV148" s="39" t="e">
        <f t="shared" si="601"/>
        <v>#DIV/0!</v>
      </c>
      <c r="FW148" s="39" t="e">
        <f t="shared" si="602"/>
        <v>#DIV/0!</v>
      </c>
      <c r="FY148" s="39" t="e">
        <f t="shared" si="603"/>
        <v>#DIV/0!</v>
      </c>
      <c r="FZ148" s="39" t="e">
        <f t="shared" si="604"/>
        <v>#DIV/0!</v>
      </c>
      <c r="GA148" s="39" t="e">
        <f t="shared" si="605"/>
        <v>#DIV/0!</v>
      </c>
      <c r="GB148" s="39" t="e">
        <f t="shared" si="606"/>
        <v>#DIV/0!</v>
      </c>
      <c r="GC148" s="39" t="e">
        <f t="shared" si="607"/>
        <v>#DIV/0!</v>
      </c>
      <c r="GD148" s="39" t="e">
        <f t="shared" si="608"/>
        <v>#DIV/0!</v>
      </c>
      <c r="GE148" s="39" t="e">
        <f t="shared" si="609"/>
        <v>#DIV/0!</v>
      </c>
      <c r="GF148" s="39" t="e">
        <f t="shared" si="610"/>
        <v>#DIV/0!</v>
      </c>
      <c r="GG148" s="39" t="e">
        <f t="shared" si="611"/>
        <v>#DIV/0!</v>
      </c>
      <c r="GH148" s="39" t="e">
        <f t="shared" si="612"/>
        <v>#DIV/0!</v>
      </c>
      <c r="GI148" s="39"/>
      <c r="GJ148" s="39" t="e">
        <f t="shared" si="613"/>
        <v>#DIV/0!</v>
      </c>
      <c r="GK148" s="39" t="e">
        <f t="shared" si="614"/>
        <v>#DIV/0!</v>
      </c>
      <c r="GL148" s="39" t="e">
        <f t="shared" si="615"/>
        <v>#DIV/0!</v>
      </c>
      <c r="GM148" s="39" t="e">
        <f t="shared" si="616"/>
        <v>#DIV/0!</v>
      </c>
      <c r="GN148" s="39" t="e">
        <f t="shared" si="617"/>
        <v>#DIV/0!</v>
      </c>
      <c r="GO148" s="57"/>
      <c r="GP148" s="57" t="e">
        <f t="shared" si="618"/>
        <v>#DIV/0!</v>
      </c>
      <c r="GQ148" s="59" t="e">
        <f t="shared" si="619"/>
        <v>#DIV/0!</v>
      </c>
      <c r="GR148" s="41" t="e">
        <f t="shared" si="620"/>
        <v>#DIV/0!</v>
      </c>
      <c r="GS148" s="57" t="e">
        <f t="shared" si="621"/>
        <v>#DIV/0!</v>
      </c>
      <c r="GT148" s="57" t="e">
        <f t="shared" si="622"/>
        <v>#DIV/0!</v>
      </c>
      <c r="GU148" s="57" t="e">
        <f t="shared" si="623"/>
        <v>#DIV/0!</v>
      </c>
      <c r="GV148" s="57"/>
      <c r="GW148" s="42" t="e">
        <f t="shared" si="624"/>
        <v>#DIV/0!</v>
      </c>
      <c r="GX148" s="42" t="e">
        <f t="shared" si="625"/>
        <v>#DIV/0!</v>
      </c>
      <c r="GY148" s="42" t="e">
        <f t="shared" si="626"/>
        <v>#DIV/0!</v>
      </c>
      <c r="GZ148" s="57"/>
      <c r="HA148" s="2" t="e">
        <f t="shared" si="627"/>
        <v>#DIV/0!</v>
      </c>
      <c r="HB148" s="2" t="e">
        <f t="shared" si="628"/>
        <v>#DIV/0!</v>
      </c>
      <c r="HC148" s="2" t="e">
        <f t="shared" si="629"/>
        <v>#DIV/0!</v>
      </c>
      <c r="HD148" s="2" t="e">
        <f t="shared" si="630"/>
        <v>#DIV/0!</v>
      </c>
      <c r="HE148" s="2" t="e">
        <f t="shared" si="631"/>
        <v>#DIV/0!</v>
      </c>
      <c r="HF148" s="2" t="e">
        <f t="shared" si="632"/>
        <v>#DIV/0!</v>
      </c>
      <c r="HG148" s="2" t="e">
        <f t="shared" si="633"/>
        <v>#DIV/0!</v>
      </c>
      <c r="HH148" s="2" t="e">
        <f t="shared" si="634"/>
        <v>#DIV/0!</v>
      </c>
      <c r="HI148" s="2" t="e">
        <f t="shared" si="635"/>
        <v>#DIV/0!</v>
      </c>
      <c r="HJ148" s="11" t="e">
        <f t="shared" si="636"/>
        <v>#DIV/0!</v>
      </c>
      <c r="HK148" s="60" t="e">
        <f t="shared" si="637"/>
        <v>#DIV/0!</v>
      </c>
      <c r="HL148" s="57"/>
      <c r="HM148" s="57" t="e">
        <f t="shared" si="638"/>
        <v>#DIV/0!</v>
      </c>
      <c r="HN148" s="57" t="e">
        <f t="shared" si="639"/>
        <v>#DIV/0!</v>
      </c>
      <c r="HO148" s="57" t="e">
        <f t="shared" si="640"/>
        <v>#DIV/0!</v>
      </c>
      <c r="HP148" s="57" t="e">
        <f t="shared" si="641"/>
        <v>#DIV/0!</v>
      </c>
      <c r="HQ148" s="57" t="e">
        <f t="shared" si="642"/>
        <v>#DIV/0!</v>
      </c>
      <c r="HR148" s="57"/>
      <c r="HS148" s="57" t="e">
        <f t="shared" si="643"/>
        <v>#DIV/0!</v>
      </c>
      <c r="HT148" s="57" t="e">
        <f t="shared" si="644"/>
        <v>#DIV/0!</v>
      </c>
      <c r="HU148" s="57" t="e">
        <f t="shared" si="645"/>
        <v>#DIV/0!</v>
      </c>
      <c r="HV148" s="57" t="e">
        <f t="shared" si="646"/>
        <v>#DIV/0!</v>
      </c>
      <c r="HW148" s="57" t="e">
        <f t="shared" si="647"/>
        <v>#DIV/0!</v>
      </c>
      <c r="HX148" s="57"/>
      <c r="HY148" s="57" t="e">
        <f t="shared" si="648"/>
        <v>#DIV/0!</v>
      </c>
      <c r="HZ148" s="57" t="e">
        <f t="shared" si="649"/>
        <v>#DIV/0!</v>
      </c>
      <c r="IA148" s="57"/>
      <c r="IB148" s="61">
        <f t="shared" si="650"/>
        <v>0</v>
      </c>
      <c r="IC148" s="57" t="str">
        <f t="shared" si="651"/>
        <v/>
      </c>
      <c r="ID148" s="42"/>
      <c r="IE148" s="2" t="str">
        <f t="shared" si="652"/>
        <v/>
      </c>
      <c r="IF148" s="60" t="e">
        <f t="shared" si="653"/>
        <v>#DIV/0!</v>
      </c>
      <c r="IG148" s="60" t="str">
        <f t="shared" si="654"/>
        <v/>
      </c>
      <c r="IH148" s="60" t="str">
        <f t="shared" si="655"/>
        <v>zinco-</v>
      </c>
      <c r="II148" s="60" t="str">
        <f t="shared" si="656"/>
        <v>mangano-</v>
      </c>
      <c r="IJ148" s="60" t="e">
        <f t="shared" si="657"/>
        <v>#DIV/0!</v>
      </c>
      <c r="IK148" s="60" t="e">
        <f t="shared" si="658"/>
        <v>#DIV/0!</v>
      </c>
      <c r="IL148" s="60" t="e">
        <f t="shared" si="659"/>
        <v>#DIV/0!</v>
      </c>
      <c r="IM148" s="60" t="e">
        <f t="shared" si="660"/>
        <v>#DIV/0!</v>
      </c>
      <c r="IN148" s="60" t="str">
        <f t="shared" si="661"/>
        <v/>
      </c>
      <c r="IO148" s="60" t="str">
        <f t="shared" si="662"/>
        <v/>
      </c>
      <c r="IP148" s="57"/>
      <c r="IQ148" s="57" t="str">
        <f t="shared" si="663"/>
        <v>ERROR!!</v>
      </c>
    </row>
    <row r="149" spans="24:251">
      <c r="X149" s="29">
        <f t="shared" si="519"/>
        <v>0</v>
      </c>
      <c r="Y149" s="29">
        <f t="shared" si="520"/>
        <v>0</v>
      </c>
      <c r="Z149" s="29" t="e">
        <f t="shared" si="521"/>
        <v>#DIV/0!</v>
      </c>
      <c r="AA149" s="29" t="e">
        <f t="shared" si="522"/>
        <v>#DIV/0!</v>
      </c>
      <c r="AB149" s="29" t="e">
        <f t="shared" si="523"/>
        <v>#DIV/0!</v>
      </c>
      <c r="AC149" s="29" t="e">
        <f t="shared" si="524"/>
        <v>#DIV/0!</v>
      </c>
      <c r="AF149" s="23">
        <v>60.084299999999999</v>
      </c>
      <c r="AG149" s="23">
        <v>79.878799999999998</v>
      </c>
      <c r="AH149" s="23">
        <v>101.96120000000001</v>
      </c>
      <c r="AI149" s="23">
        <v>151.99039999999999</v>
      </c>
      <c r="AJ149" s="23">
        <v>159.69</v>
      </c>
      <c r="AK149" s="23">
        <v>71.846400000000003</v>
      </c>
      <c r="AL149" s="23">
        <v>70.9375</v>
      </c>
      <c r="AM149" s="23">
        <v>40.304400000000001</v>
      </c>
      <c r="AN149" s="23">
        <v>56.077399999999997</v>
      </c>
      <c r="AO149" s="23">
        <v>61.978999999999999</v>
      </c>
      <c r="AP149" s="23">
        <v>94.195999999999998</v>
      </c>
      <c r="AQ149" s="23">
        <v>18.998000000000001</v>
      </c>
      <c r="AR149" s="23">
        <v>35.450000000000003</v>
      </c>
      <c r="AS149" s="23">
        <v>29.88</v>
      </c>
      <c r="AT149" s="23">
        <v>74.691999999999993</v>
      </c>
      <c r="AU149" s="23">
        <v>81.39</v>
      </c>
      <c r="AX149" s="54">
        <f t="shared" si="525"/>
        <v>0</v>
      </c>
      <c r="AY149" s="54">
        <f t="shared" si="526"/>
        <v>0</v>
      </c>
      <c r="AZ149" s="54">
        <f t="shared" si="527"/>
        <v>0</v>
      </c>
      <c r="BA149" s="54">
        <f t="shared" si="528"/>
        <v>0</v>
      </c>
      <c r="BB149" s="54">
        <f t="shared" si="529"/>
        <v>0</v>
      </c>
      <c r="BC149" s="54">
        <f t="shared" si="530"/>
        <v>0</v>
      </c>
      <c r="BD149" s="54">
        <f t="shared" si="531"/>
        <v>0</v>
      </c>
      <c r="BE149" s="54">
        <f t="shared" si="532"/>
        <v>0</v>
      </c>
      <c r="BF149" s="54">
        <f t="shared" si="533"/>
        <v>0</v>
      </c>
      <c r="BG149" s="54">
        <f t="shared" si="534"/>
        <v>0</v>
      </c>
      <c r="BH149" s="54">
        <f t="shared" si="535"/>
        <v>0</v>
      </c>
      <c r="BI149" s="54">
        <f t="shared" si="536"/>
        <v>0</v>
      </c>
      <c r="BJ149" s="54">
        <f t="shared" si="537"/>
        <v>0</v>
      </c>
      <c r="BK149" s="54">
        <f t="shared" si="538"/>
        <v>0</v>
      </c>
      <c r="BL149" s="54">
        <f t="shared" si="539"/>
        <v>0</v>
      </c>
      <c r="BM149" s="42"/>
      <c r="BO149" s="54">
        <f>'Norm-coeff'!$C$2+$AX149*'Norm-coeff'!$D$2+$AY149*'Norm-coeff'!$E$2+$AZ149*'Norm-coeff'!$F$2+$BA149*'Norm-coeff'!$G$2+$BB149*'Norm-coeff'!$H$2+$BC149*'Norm-coeff'!$I$2+$BD149*'Norm-coeff'!$J$2+$BE149*'Norm-coeff'!$K$2+$BF149*'Norm-coeff'!$L$2+$BG149*'Norm-coeff'!$M$2+$BH149*'Norm-coeff'!$N$2+$BI149*'Norm-coeff'!$O$2</f>
        <v>5.4045421474420303</v>
      </c>
      <c r="BP149" s="54">
        <f>'Norm-coeff'!$C$3+$AX149*'Norm-coeff'!$D$3+$AY149*'Norm-coeff'!$E$3+$AZ149*'Norm-coeff'!$F$3+$BA149*'Norm-coeff'!$G$3+$BB149*'Norm-coeff'!$H$3+$BC149*'Norm-coeff'!$I$3+$BD149*'Norm-coeff'!$J$3+$BE149*'Norm-coeff'!$K$3+$BF149*'Norm-coeff'!$L$3+$BG149*'Norm-coeff'!$M$3+$BH149*'Norm-coeff'!$N$3+$BI149*'Norm-coeff'!$O$3</f>
        <v>3.15319116612705</v>
      </c>
      <c r="BQ149" s="54">
        <f>'Norm-coeff'!$C$4+$AX149*'Norm-coeff'!$D$4+$AY149*'Norm-coeff'!$E$4+$AZ149*'Norm-coeff'!$F$4+$BA149*'Norm-coeff'!$G$4+$BB149*'Norm-coeff'!$H$4+$BC149*'Norm-coeff'!$I$4+$BD149*'Norm-coeff'!$J$4+$BE149*'Norm-coeff'!$K$4+$BF149*'Norm-coeff'!$L$4+$BG149*'Norm-coeff'!$M$4+$BH149*'Norm-coeff'!$N$4+$BI149*'Norm-coeff'!$O$4</f>
        <v>1.42115649462768</v>
      </c>
      <c r="BR149" s="54">
        <f>'Norm-coeff'!$C$5+$AX149*'Norm-coeff'!$D$5+$AY149*'Norm-coeff'!$E$5+$AZ149*'Norm-coeff'!$F$5+$BA149*'Norm-coeff'!$G$5+$BB149*'Norm-coeff'!$H$5+$BC149*'Norm-coeff'!$I$5+$BD149*'Norm-coeff'!$J$5+$BE149*'Norm-coeff'!$K$5+$BF149*'Norm-coeff'!$L$5+$BG149*'Norm-coeff'!$M$5+$BH149*'Norm-coeff'!$N$5+$BI149*'Norm-coeff'!$O$5</f>
        <v>1.0553329241296201</v>
      </c>
      <c r="BS149" s="54">
        <f>'Norm-coeff'!$C$6+$AX149*'Norm-coeff'!$D$6+$AY149*'Norm-coeff'!$E$6+$AZ149*'Norm-coeff'!$F$6+$BA149*'Norm-coeff'!$G$6+$BB149*'Norm-coeff'!$H$6+$BC149*'Norm-coeff'!$I$6+$BD149*'Norm-coeff'!$J$6+$BE149*'Norm-coeff'!$K$6+$BF149*'Norm-coeff'!$L$6+$BG149*'Norm-coeff'!$M$6+$BH149*'Norm-coeff'!$N$6+$BI149*'Norm-coeff'!$O$6</f>
        <v>-1.48700885495103E-2</v>
      </c>
      <c r="BT149" s="54">
        <f>'Norm-coeff'!$C$7+$AX149*'Norm-coeff'!$D$7+$AY149*'Norm-coeff'!$E$7+$AZ149*'Norm-coeff'!$F$7+$BA149*'Norm-coeff'!$G$7+$BB149*'Norm-coeff'!$H$7+$BC149*'Norm-coeff'!$I$7+$BD149*'Norm-coeff'!$J$7+$BE149*'Norm-coeff'!$K$7+$BF149*'Norm-coeff'!$L$7+$BG149*'Norm-coeff'!$M$7+$BH149*'Norm-coeff'!$N$7+$BI149*'Norm-coeff'!$O$7</f>
        <v>2.0907583608832998</v>
      </c>
      <c r="BU149" s="54">
        <f>'Norm-coeff'!$C$8+$AX149*'Norm-coeff'!$D$8+$AY149*'Norm-coeff'!$E$8+$AZ149*'Norm-coeff'!$F$8+$BA149*'Norm-coeff'!$G$8+$BB149*'Norm-coeff'!$H$8+$BC149*'Norm-coeff'!$I$8+$BD149*'Norm-coeff'!$J$8+$BE149*'Norm-coeff'!$K$8+$BF149*'Norm-coeff'!$L$8+$BG149*'Norm-coeff'!$M$8+$BH149*'Norm-coeff'!$N$8+$BI149*'Norm-coeff'!$O$8</f>
        <v>0.65894159836244504</v>
      </c>
      <c r="BV149" s="54">
        <f>'Norm-coeff'!$C$9+$AX149*'Norm-coeff'!$D$9+$AY149*'Norm-coeff'!$E$9+$AZ149*'Norm-coeff'!$F$9+$BA149*'Norm-coeff'!$G$9+$BB149*'Norm-coeff'!$H$9+$BC149*'Norm-coeff'!$I$9+$BD149*'Norm-coeff'!$J$9+$BE149*'Norm-coeff'!$K$9+$BF149*'Norm-coeff'!$L$9+$BG149*'Norm-coeff'!$M$9+$BH149*'Norm-coeff'!$N$9+$BI149*'Norm-coeff'!$O$9</f>
        <v>1.48961085014701</v>
      </c>
      <c r="BW149" s="54">
        <f>'Norm-coeff'!$C$10+$AX149*'Norm-coeff'!$D$10+$AY149*'Norm-coeff'!$E$10+$AZ149*'Norm-coeff'!$F$10+$BA149*'Norm-coeff'!$G$10+$BB149*'Norm-coeff'!$H$10+$BC149*'Norm-coeff'!$I$10+$BD149*'Norm-coeff'!$J$10+$BE149*'Norm-coeff'!$K$10+$BF149*'Norm-coeff'!$L$10+$BG149*'Norm-coeff'!$M$10+$BH149*'Norm-coeff'!$N$10+$BI149*'Norm-coeff'!$O$10</f>
        <v>1.42058735749591</v>
      </c>
      <c r="BX149" s="54">
        <f>'Norm-coeff'!$C$11+$AX149*'Norm-coeff'!$D$11+$AY149*'Norm-coeff'!$E$11+$AZ149*'Norm-coeff'!$F$11+$BA149*'Norm-coeff'!$G$11+$BB149*'Norm-coeff'!$H$11+$BC149*'Norm-coeff'!$I$11+$BD149*'Norm-coeff'!$J$11+$BE149*'Norm-coeff'!$K$11+$BF149*'Norm-coeff'!$L$11+$BG149*'Norm-coeff'!$M$11+$BH149*'Norm-coeff'!$N$11+$BI149*'Norm-coeff'!$O$11</f>
        <v>0.221233014421479</v>
      </c>
      <c r="BY149" s="54">
        <f>'Norm-coeff'!$C$12+$AX149*'Norm-coeff'!$D$12+$AY149*'Norm-coeff'!$E$12+$AZ149*'Norm-coeff'!$F$12+$BA149*'Norm-coeff'!$G$12+$BB149*'Norm-coeff'!$H$12+$BC149*'Norm-coeff'!$I$12+$BD149*'Norm-coeff'!$J$12+$BE149*'Norm-coeff'!$K$12+$BF149*'Norm-coeff'!$L$12+$BG149*'Norm-coeff'!$M$12+$BH149*'Norm-coeff'!$N$12+$BI149*'Norm-coeff'!$O$12</f>
        <v>0.283527502056037</v>
      </c>
      <c r="BZ149" s="54">
        <f>'Norm-coeff'!$C$13+$AX149*'Norm-coeff'!$D$13+$AY149*'Norm-coeff'!$E$13+$AZ149*'Norm-coeff'!$F$13+$BA149*'Norm-coeff'!$G$13+$BB149*'Norm-coeff'!$H$13+$BC149*'Norm-coeff'!$I$13+$BD149*'Norm-coeff'!$J$13+$BE149*'Norm-coeff'!$K$13+$BF149*'Norm-coeff'!$L$13+$BG149*'Norm-coeff'!$M$13+$BH149*'Norm-coeff'!$N$13+$BI149*'Norm-coeff'!$O$13</f>
        <v>-4.1864930554451202E-2</v>
      </c>
      <c r="CA149" s="54">
        <f>'Norm-coeff'!$C$14+$AX149*'Norm-coeff'!$D$14+$AY149*'Norm-coeff'!$E$14+$AZ149*'Norm-coeff'!$F$14+$BA149*'Norm-coeff'!$G$14+$BB149*'Norm-coeff'!$H$14+$BC149*'Norm-coeff'!$I$14+$BD149*'Norm-coeff'!$J$14+$BE149*'Norm-coeff'!$K$14+$BF149*'Norm-coeff'!$L$14+$BG149*'Norm-coeff'!$M$14+$BH149*'Norm-coeff'!$N$14+$BI149*'Norm-coeff'!$O$14</f>
        <v>4.2526983164477103</v>
      </c>
      <c r="CC149" s="54">
        <f t="shared" si="664"/>
        <v>0</v>
      </c>
      <c r="CG149" s="54">
        <f t="shared" si="540"/>
        <v>0</v>
      </c>
      <c r="CH149" s="54">
        <f t="shared" si="518"/>
        <v>0</v>
      </c>
      <c r="CI149" s="54">
        <f t="shared" si="541"/>
        <v>0</v>
      </c>
      <c r="CJ149" s="56">
        <f t="shared" si="542"/>
        <v>0</v>
      </c>
      <c r="CK149" s="54">
        <f t="shared" si="543"/>
        <v>0</v>
      </c>
      <c r="CL149" s="54">
        <f t="shared" si="544"/>
        <v>0</v>
      </c>
      <c r="CM149" s="54">
        <f t="shared" si="545"/>
        <v>0</v>
      </c>
      <c r="CN149" s="54">
        <f t="shared" si="546"/>
        <v>0</v>
      </c>
      <c r="CO149" s="54">
        <f t="shared" si="547"/>
        <v>0</v>
      </c>
      <c r="CP149" s="54">
        <f t="shared" si="548"/>
        <v>0</v>
      </c>
      <c r="CQ149" s="54">
        <f t="shared" si="549"/>
        <v>0</v>
      </c>
      <c r="CR149" s="54">
        <f t="shared" si="550"/>
        <v>0</v>
      </c>
      <c r="CS149" s="54">
        <f t="shared" si="551"/>
        <v>0</v>
      </c>
      <c r="CU149" s="54">
        <f t="shared" si="552"/>
        <v>0</v>
      </c>
      <c r="CV149" s="54">
        <f t="shared" si="553"/>
        <v>0</v>
      </c>
      <c r="CW149" s="54">
        <f t="shared" si="554"/>
        <v>0</v>
      </c>
      <c r="CX149" s="54">
        <f t="shared" si="555"/>
        <v>0</v>
      </c>
      <c r="CZ149" s="54">
        <f t="shared" si="556"/>
        <v>0</v>
      </c>
      <c r="DA149" s="54">
        <f t="shared" si="557"/>
        <v>0</v>
      </c>
      <c r="DB149" s="54">
        <f t="shared" si="558"/>
        <v>0</v>
      </c>
      <c r="DC149" s="54">
        <f t="shared" si="559"/>
        <v>0</v>
      </c>
      <c r="DD149" s="54">
        <f t="shared" si="560"/>
        <v>0</v>
      </c>
      <c r="DE149" s="54">
        <f t="shared" si="561"/>
        <v>0</v>
      </c>
      <c r="DF149" s="54">
        <f t="shared" si="562"/>
        <v>0</v>
      </c>
      <c r="DG149" s="54">
        <f t="shared" si="563"/>
        <v>2</v>
      </c>
      <c r="DH149" s="71">
        <f t="shared" si="564"/>
        <v>0</v>
      </c>
      <c r="DI149" s="71">
        <f t="shared" si="565"/>
        <v>0</v>
      </c>
      <c r="DJ149" s="54">
        <f t="shared" si="566"/>
        <v>0</v>
      </c>
      <c r="DK149" s="54">
        <f t="shared" si="567"/>
        <v>2</v>
      </c>
      <c r="DL149" s="4">
        <f t="shared" si="492"/>
        <v>0</v>
      </c>
      <c r="DM149" s="3">
        <f t="shared" si="568"/>
        <v>0</v>
      </c>
      <c r="DN149" s="3">
        <f t="shared" si="569"/>
        <v>0</v>
      </c>
      <c r="DO149" s="4" t="e">
        <f t="shared" si="570"/>
        <v>#DIV/0!</v>
      </c>
      <c r="DP149" s="57"/>
      <c r="DQ149" s="57"/>
      <c r="DR149" s="56">
        <f t="shared" si="493"/>
        <v>2</v>
      </c>
      <c r="DS149" s="56">
        <f t="shared" si="494"/>
        <v>0</v>
      </c>
      <c r="DT149" s="38">
        <f t="shared" si="495"/>
        <v>0</v>
      </c>
      <c r="DU149" s="38">
        <f t="shared" si="571"/>
        <v>2</v>
      </c>
      <c r="DV149" s="38">
        <f t="shared" si="496"/>
        <v>0</v>
      </c>
      <c r="DW149" s="39">
        <f t="shared" si="497"/>
        <v>0</v>
      </c>
      <c r="DX149" s="39">
        <f t="shared" si="498"/>
        <v>0</v>
      </c>
      <c r="DY149" s="39">
        <f t="shared" si="499"/>
        <v>0</v>
      </c>
      <c r="DZ149" s="39">
        <f t="shared" si="500"/>
        <v>0</v>
      </c>
      <c r="EA149" s="39">
        <f t="shared" si="501"/>
        <v>0</v>
      </c>
      <c r="EB149" s="37" t="e">
        <f t="shared" si="572"/>
        <v>#DIV/0!</v>
      </c>
      <c r="EC149" s="37" t="e">
        <f t="shared" si="573"/>
        <v>#DIV/0!</v>
      </c>
      <c r="ED149" s="37" t="e">
        <f t="shared" si="574"/>
        <v>#DIV/0!</v>
      </c>
      <c r="EE149" s="37" t="e">
        <f t="shared" si="575"/>
        <v>#DIV/0!</v>
      </c>
      <c r="EF149" s="39" t="e">
        <f t="shared" si="576"/>
        <v>#DIV/0!</v>
      </c>
      <c r="EG149" s="37" t="e">
        <f t="shared" si="577"/>
        <v>#DIV/0!</v>
      </c>
      <c r="EH149" s="37" t="e">
        <f t="shared" si="578"/>
        <v>#DIV/0!</v>
      </c>
      <c r="EI149" s="11" t="b">
        <f t="shared" si="579"/>
        <v>1</v>
      </c>
      <c r="EJ149" s="11" t="b">
        <f t="shared" si="580"/>
        <v>0</v>
      </c>
      <c r="EK149" s="39" t="e">
        <f t="shared" si="581"/>
        <v>#DIV/0!</v>
      </c>
      <c r="EL149" s="39" t="e">
        <f t="shared" si="582"/>
        <v>#DIV/0!</v>
      </c>
      <c r="EM149" s="39" t="e">
        <f t="shared" si="583"/>
        <v>#DIV/0!</v>
      </c>
      <c r="EN149" s="39" t="e">
        <f t="shared" si="584"/>
        <v>#DIV/0!</v>
      </c>
      <c r="EO149" s="39" t="e">
        <f t="shared" si="585"/>
        <v>#DIV/0!</v>
      </c>
      <c r="EP149" s="39" t="e">
        <f t="shared" si="586"/>
        <v>#DIV/0!</v>
      </c>
      <c r="EQ149" s="39" t="e">
        <f t="shared" si="587"/>
        <v>#DIV/0!</v>
      </c>
      <c r="ER149" s="39" t="e">
        <f t="shared" si="588"/>
        <v>#DIV/0!</v>
      </c>
      <c r="ES149" s="58" t="str">
        <f t="shared" si="589"/>
        <v>(OH,F,Cl)-dominate amphibole</v>
      </c>
      <c r="ET149" s="58" t="e">
        <f t="shared" si="590"/>
        <v>#N/A</v>
      </c>
      <c r="EU149" s="56">
        <f t="shared" si="502"/>
        <v>0</v>
      </c>
      <c r="EV149" s="56">
        <f t="shared" si="503"/>
        <v>0</v>
      </c>
      <c r="EW149" s="56">
        <f t="shared" si="504"/>
        <v>0</v>
      </c>
      <c r="EX149" s="56">
        <f t="shared" si="505"/>
        <v>0</v>
      </c>
      <c r="EY149" s="56">
        <f t="shared" si="506"/>
        <v>0</v>
      </c>
      <c r="EZ149" s="56">
        <f t="shared" si="507"/>
        <v>0</v>
      </c>
      <c r="FA149" s="39">
        <f t="shared" si="508"/>
        <v>0</v>
      </c>
      <c r="FB149" s="39">
        <f t="shared" si="509"/>
        <v>0</v>
      </c>
      <c r="FC149" s="54">
        <f t="shared" si="510"/>
        <v>0</v>
      </c>
      <c r="FD149" s="54">
        <f t="shared" si="511"/>
        <v>0</v>
      </c>
      <c r="FE149" s="39">
        <f t="shared" si="512"/>
        <v>0</v>
      </c>
      <c r="FF149" s="54">
        <f t="shared" si="513"/>
        <v>0</v>
      </c>
      <c r="FG149" s="39">
        <f t="shared" si="514"/>
        <v>0</v>
      </c>
      <c r="FH149" s="39">
        <f t="shared" si="591"/>
        <v>0</v>
      </c>
      <c r="FI149" s="39">
        <f t="shared" si="592"/>
        <v>0</v>
      </c>
      <c r="FJ149" s="39">
        <f t="shared" si="593"/>
        <v>0</v>
      </c>
      <c r="FK149" s="39" t="e">
        <f t="shared" si="594"/>
        <v>#DIV/0!</v>
      </c>
      <c r="FL149" s="39" t="e">
        <f t="shared" si="595"/>
        <v>#DIV/0!</v>
      </c>
      <c r="FM149" s="39" t="e">
        <f t="shared" si="596"/>
        <v>#DIV/0!</v>
      </c>
      <c r="FN149" s="39">
        <f t="shared" si="597"/>
        <v>1</v>
      </c>
      <c r="FO149" s="39">
        <f t="shared" si="515"/>
        <v>0</v>
      </c>
      <c r="FP149" s="39">
        <f t="shared" si="516"/>
        <v>0</v>
      </c>
      <c r="FQ149" s="39">
        <f t="shared" si="517"/>
        <v>0</v>
      </c>
      <c r="FR149" s="39">
        <f t="shared" si="598"/>
        <v>0</v>
      </c>
      <c r="FS149" s="39">
        <f t="shared" si="599"/>
        <v>0</v>
      </c>
      <c r="FU149" s="39" t="e">
        <f t="shared" si="600"/>
        <v>#DIV/0!</v>
      </c>
      <c r="FV149" s="39" t="e">
        <f t="shared" si="601"/>
        <v>#DIV/0!</v>
      </c>
      <c r="FW149" s="39" t="e">
        <f t="shared" si="602"/>
        <v>#DIV/0!</v>
      </c>
      <c r="FY149" s="39" t="e">
        <f t="shared" si="603"/>
        <v>#DIV/0!</v>
      </c>
      <c r="FZ149" s="39" t="e">
        <f t="shared" si="604"/>
        <v>#DIV/0!</v>
      </c>
      <c r="GA149" s="39" t="e">
        <f t="shared" si="605"/>
        <v>#DIV/0!</v>
      </c>
      <c r="GB149" s="39" t="e">
        <f t="shared" si="606"/>
        <v>#DIV/0!</v>
      </c>
      <c r="GC149" s="39" t="e">
        <f t="shared" si="607"/>
        <v>#DIV/0!</v>
      </c>
      <c r="GD149" s="39" t="e">
        <f t="shared" si="608"/>
        <v>#DIV/0!</v>
      </c>
      <c r="GE149" s="39" t="e">
        <f t="shared" si="609"/>
        <v>#DIV/0!</v>
      </c>
      <c r="GF149" s="39" t="e">
        <f t="shared" si="610"/>
        <v>#DIV/0!</v>
      </c>
      <c r="GG149" s="39" t="e">
        <f t="shared" si="611"/>
        <v>#DIV/0!</v>
      </c>
      <c r="GH149" s="39" t="e">
        <f t="shared" si="612"/>
        <v>#DIV/0!</v>
      </c>
      <c r="GI149" s="39"/>
      <c r="GJ149" s="39" t="e">
        <f t="shared" si="613"/>
        <v>#DIV/0!</v>
      </c>
      <c r="GK149" s="39" t="e">
        <f t="shared" si="614"/>
        <v>#DIV/0!</v>
      </c>
      <c r="GL149" s="39" t="e">
        <f t="shared" si="615"/>
        <v>#DIV/0!</v>
      </c>
      <c r="GM149" s="39" t="e">
        <f t="shared" si="616"/>
        <v>#DIV/0!</v>
      </c>
      <c r="GN149" s="39" t="e">
        <f t="shared" si="617"/>
        <v>#DIV/0!</v>
      </c>
      <c r="GO149" s="57"/>
      <c r="GP149" s="57" t="e">
        <f t="shared" si="618"/>
        <v>#DIV/0!</v>
      </c>
      <c r="GQ149" s="59" t="e">
        <f t="shared" si="619"/>
        <v>#DIV/0!</v>
      </c>
      <c r="GR149" s="41" t="e">
        <f t="shared" si="620"/>
        <v>#DIV/0!</v>
      </c>
      <c r="GS149" s="57" t="e">
        <f t="shared" si="621"/>
        <v>#DIV/0!</v>
      </c>
      <c r="GT149" s="57" t="e">
        <f t="shared" si="622"/>
        <v>#DIV/0!</v>
      </c>
      <c r="GU149" s="57" t="e">
        <f t="shared" si="623"/>
        <v>#DIV/0!</v>
      </c>
      <c r="GV149" s="57"/>
      <c r="GW149" s="42" t="e">
        <f t="shared" si="624"/>
        <v>#DIV/0!</v>
      </c>
      <c r="GX149" s="42" t="e">
        <f t="shared" si="625"/>
        <v>#DIV/0!</v>
      </c>
      <c r="GY149" s="42" t="e">
        <f t="shared" si="626"/>
        <v>#DIV/0!</v>
      </c>
      <c r="GZ149" s="57"/>
      <c r="HA149" s="2" t="e">
        <f t="shared" si="627"/>
        <v>#DIV/0!</v>
      </c>
      <c r="HB149" s="2" t="e">
        <f t="shared" si="628"/>
        <v>#DIV/0!</v>
      </c>
      <c r="HC149" s="2" t="e">
        <f t="shared" si="629"/>
        <v>#DIV/0!</v>
      </c>
      <c r="HD149" s="2" t="e">
        <f t="shared" si="630"/>
        <v>#DIV/0!</v>
      </c>
      <c r="HE149" s="2" t="e">
        <f t="shared" si="631"/>
        <v>#DIV/0!</v>
      </c>
      <c r="HF149" s="2" t="e">
        <f t="shared" si="632"/>
        <v>#DIV/0!</v>
      </c>
      <c r="HG149" s="2" t="e">
        <f t="shared" si="633"/>
        <v>#DIV/0!</v>
      </c>
      <c r="HH149" s="2" t="e">
        <f t="shared" si="634"/>
        <v>#DIV/0!</v>
      </c>
      <c r="HI149" s="2" t="e">
        <f t="shared" si="635"/>
        <v>#DIV/0!</v>
      </c>
      <c r="HJ149" s="11" t="e">
        <f t="shared" si="636"/>
        <v>#DIV/0!</v>
      </c>
      <c r="HK149" s="60" t="e">
        <f t="shared" si="637"/>
        <v>#DIV/0!</v>
      </c>
      <c r="HL149" s="57"/>
      <c r="HM149" s="57" t="e">
        <f t="shared" si="638"/>
        <v>#DIV/0!</v>
      </c>
      <c r="HN149" s="57" t="e">
        <f t="shared" si="639"/>
        <v>#DIV/0!</v>
      </c>
      <c r="HO149" s="57" t="e">
        <f t="shared" si="640"/>
        <v>#DIV/0!</v>
      </c>
      <c r="HP149" s="57" t="e">
        <f t="shared" si="641"/>
        <v>#DIV/0!</v>
      </c>
      <c r="HQ149" s="57" t="e">
        <f t="shared" si="642"/>
        <v>#DIV/0!</v>
      </c>
      <c r="HR149" s="57"/>
      <c r="HS149" s="57" t="e">
        <f t="shared" si="643"/>
        <v>#DIV/0!</v>
      </c>
      <c r="HT149" s="57" t="e">
        <f t="shared" si="644"/>
        <v>#DIV/0!</v>
      </c>
      <c r="HU149" s="57" t="e">
        <f t="shared" si="645"/>
        <v>#DIV/0!</v>
      </c>
      <c r="HV149" s="57" t="e">
        <f t="shared" si="646"/>
        <v>#DIV/0!</v>
      </c>
      <c r="HW149" s="57" t="e">
        <f t="shared" si="647"/>
        <v>#DIV/0!</v>
      </c>
      <c r="HX149" s="57"/>
      <c r="HY149" s="57" t="e">
        <f t="shared" si="648"/>
        <v>#DIV/0!</v>
      </c>
      <c r="HZ149" s="57" t="e">
        <f t="shared" si="649"/>
        <v>#DIV/0!</v>
      </c>
      <c r="IA149" s="57"/>
      <c r="IB149" s="61">
        <f t="shared" si="650"/>
        <v>0</v>
      </c>
      <c r="IC149" s="57" t="str">
        <f t="shared" si="651"/>
        <v/>
      </c>
      <c r="ID149" s="42"/>
      <c r="IE149" s="2" t="str">
        <f t="shared" si="652"/>
        <v/>
      </c>
      <c r="IF149" s="60" t="e">
        <f t="shared" si="653"/>
        <v>#DIV/0!</v>
      </c>
      <c r="IG149" s="60" t="str">
        <f t="shared" si="654"/>
        <v/>
      </c>
      <c r="IH149" s="60" t="str">
        <f t="shared" si="655"/>
        <v>zinco-</v>
      </c>
      <c r="II149" s="60" t="str">
        <f t="shared" si="656"/>
        <v>mangano-</v>
      </c>
      <c r="IJ149" s="60" t="e">
        <f t="shared" si="657"/>
        <v>#DIV/0!</v>
      </c>
      <c r="IK149" s="60" t="e">
        <f t="shared" si="658"/>
        <v>#DIV/0!</v>
      </c>
      <c r="IL149" s="60" t="e">
        <f t="shared" si="659"/>
        <v>#DIV/0!</v>
      </c>
      <c r="IM149" s="60" t="e">
        <f t="shared" si="660"/>
        <v>#DIV/0!</v>
      </c>
      <c r="IN149" s="60" t="str">
        <f t="shared" si="661"/>
        <v/>
      </c>
      <c r="IO149" s="60" t="str">
        <f t="shared" si="662"/>
        <v/>
      </c>
      <c r="IP149" s="57"/>
      <c r="IQ149" s="57" t="str">
        <f t="shared" si="663"/>
        <v>ERROR!!</v>
      </c>
    </row>
    <row r="150" spans="24:251">
      <c r="X150" s="29">
        <f t="shared" si="519"/>
        <v>0</v>
      </c>
      <c r="Y150" s="29">
        <f t="shared" si="520"/>
        <v>0</v>
      </c>
      <c r="Z150" s="29" t="e">
        <f t="shared" si="521"/>
        <v>#DIV/0!</v>
      </c>
      <c r="AA150" s="29" t="e">
        <f t="shared" si="522"/>
        <v>#DIV/0!</v>
      </c>
      <c r="AB150" s="29" t="e">
        <f t="shared" si="523"/>
        <v>#DIV/0!</v>
      </c>
      <c r="AC150" s="29" t="e">
        <f t="shared" si="524"/>
        <v>#DIV/0!</v>
      </c>
      <c r="AF150" s="23">
        <v>60.084299999999999</v>
      </c>
      <c r="AG150" s="23">
        <v>79.878799999999998</v>
      </c>
      <c r="AH150" s="23">
        <v>101.96120000000001</v>
      </c>
      <c r="AI150" s="23">
        <v>151.99039999999999</v>
      </c>
      <c r="AJ150" s="23">
        <v>159.69</v>
      </c>
      <c r="AK150" s="23">
        <v>71.846400000000003</v>
      </c>
      <c r="AL150" s="23">
        <v>70.9375</v>
      </c>
      <c r="AM150" s="23">
        <v>40.304400000000001</v>
      </c>
      <c r="AN150" s="23">
        <v>56.077399999999997</v>
      </c>
      <c r="AO150" s="23">
        <v>61.978999999999999</v>
      </c>
      <c r="AP150" s="23">
        <v>94.195999999999998</v>
      </c>
      <c r="AQ150" s="23">
        <v>18.998000000000001</v>
      </c>
      <c r="AR150" s="23">
        <v>35.450000000000003</v>
      </c>
      <c r="AS150" s="23">
        <v>29.88</v>
      </c>
      <c r="AT150" s="23">
        <v>74.691999999999993</v>
      </c>
      <c r="AU150" s="23">
        <v>81.39</v>
      </c>
      <c r="AX150" s="54">
        <f t="shared" si="525"/>
        <v>0</v>
      </c>
      <c r="AY150" s="54">
        <f t="shared" si="526"/>
        <v>0</v>
      </c>
      <c r="AZ150" s="54">
        <f t="shared" si="527"/>
        <v>0</v>
      </c>
      <c r="BA150" s="54">
        <f t="shared" si="528"/>
        <v>0</v>
      </c>
      <c r="BB150" s="54">
        <f t="shared" si="529"/>
        <v>0</v>
      </c>
      <c r="BC150" s="54">
        <f t="shared" si="530"/>
        <v>0</v>
      </c>
      <c r="BD150" s="54">
        <f t="shared" si="531"/>
        <v>0</v>
      </c>
      <c r="BE150" s="54">
        <f t="shared" si="532"/>
        <v>0</v>
      </c>
      <c r="BF150" s="54">
        <f t="shared" si="533"/>
        <v>0</v>
      </c>
      <c r="BG150" s="54">
        <f t="shared" si="534"/>
        <v>0</v>
      </c>
      <c r="BH150" s="54">
        <f t="shared" si="535"/>
        <v>0</v>
      </c>
      <c r="BI150" s="54">
        <f t="shared" si="536"/>
        <v>0</v>
      </c>
      <c r="BJ150" s="54">
        <f t="shared" si="537"/>
        <v>0</v>
      </c>
      <c r="BK150" s="54">
        <f t="shared" si="538"/>
        <v>0</v>
      </c>
      <c r="BL150" s="54">
        <f t="shared" si="539"/>
        <v>0</v>
      </c>
      <c r="BM150" s="42"/>
      <c r="BO150" s="54">
        <f>'Norm-coeff'!$C$2+$AX150*'Norm-coeff'!$D$2+$AY150*'Norm-coeff'!$E$2+$AZ150*'Norm-coeff'!$F$2+$BA150*'Norm-coeff'!$G$2+$BB150*'Norm-coeff'!$H$2+$BC150*'Norm-coeff'!$I$2+$BD150*'Norm-coeff'!$J$2+$BE150*'Norm-coeff'!$K$2+$BF150*'Norm-coeff'!$L$2+$BG150*'Norm-coeff'!$M$2+$BH150*'Norm-coeff'!$N$2+$BI150*'Norm-coeff'!$O$2</f>
        <v>5.4045421474420303</v>
      </c>
      <c r="BP150" s="54">
        <f>'Norm-coeff'!$C$3+$AX150*'Norm-coeff'!$D$3+$AY150*'Norm-coeff'!$E$3+$AZ150*'Norm-coeff'!$F$3+$BA150*'Norm-coeff'!$G$3+$BB150*'Norm-coeff'!$H$3+$BC150*'Norm-coeff'!$I$3+$BD150*'Norm-coeff'!$J$3+$BE150*'Norm-coeff'!$K$3+$BF150*'Norm-coeff'!$L$3+$BG150*'Norm-coeff'!$M$3+$BH150*'Norm-coeff'!$N$3+$BI150*'Norm-coeff'!$O$3</f>
        <v>3.15319116612705</v>
      </c>
      <c r="BQ150" s="54">
        <f>'Norm-coeff'!$C$4+$AX150*'Norm-coeff'!$D$4+$AY150*'Norm-coeff'!$E$4+$AZ150*'Norm-coeff'!$F$4+$BA150*'Norm-coeff'!$G$4+$BB150*'Norm-coeff'!$H$4+$BC150*'Norm-coeff'!$I$4+$BD150*'Norm-coeff'!$J$4+$BE150*'Norm-coeff'!$K$4+$BF150*'Norm-coeff'!$L$4+$BG150*'Norm-coeff'!$M$4+$BH150*'Norm-coeff'!$N$4+$BI150*'Norm-coeff'!$O$4</f>
        <v>1.42115649462768</v>
      </c>
      <c r="BR150" s="54">
        <f>'Norm-coeff'!$C$5+$AX150*'Norm-coeff'!$D$5+$AY150*'Norm-coeff'!$E$5+$AZ150*'Norm-coeff'!$F$5+$BA150*'Norm-coeff'!$G$5+$BB150*'Norm-coeff'!$H$5+$BC150*'Norm-coeff'!$I$5+$BD150*'Norm-coeff'!$J$5+$BE150*'Norm-coeff'!$K$5+$BF150*'Norm-coeff'!$L$5+$BG150*'Norm-coeff'!$M$5+$BH150*'Norm-coeff'!$N$5+$BI150*'Norm-coeff'!$O$5</f>
        <v>1.0553329241296201</v>
      </c>
      <c r="BS150" s="54">
        <f>'Norm-coeff'!$C$6+$AX150*'Norm-coeff'!$D$6+$AY150*'Norm-coeff'!$E$6+$AZ150*'Norm-coeff'!$F$6+$BA150*'Norm-coeff'!$G$6+$BB150*'Norm-coeff'!$H$6+$BC150*'Norm-coeff'!$I$6+$BD150*'Norm-coeff'!$J$6+$BE150*'Norm-coeff'!$K$6+$BF150*'Norm-coeff'!$L$6+$BG150*'Norm-coeff'!$M$6+$BH150*'Norm-coeff'!$N$6+$BI150*'Norm-coeff'!$O$6</f>
        <v>-1.48700885495103E-2</v>
      </c>
      <c r="BT150" s="54">
        <f>'Norm-coeff'!$C$7+$AX150*'Norm-coeff'!$D$7+$AY150*'Norm-coeff'!$E$7+$AZ150*'Norm-coeff'!$F$7+$BA150*'Norm-coeff'!$G$7+$BB150*'Norm-coeff'!$H$7+$BC150*'Norm-coeff'!$I$7+$BD150*'Norm-coeff'!$J$7+$BE150*'Norm-coeff'!$K$7+$BF150*'Norm-coeff'!$L$7+$BG150*'Norm-coeff'!$M$7+$BH150*'Norm-coeff'!$N$7+$BI150*'Norm-coeff'!$O$7</f>
        <v>2.0907583608832998</v>
      </c>
      <c r="BU150" s="54">
        <f>'Norm-coeff'!$C$8+$AX150*'Norm-coeff'!$D$8+$AY150*'Norm-coeff'!$E$8+$AZ150*'Norm-coeff'!$F$8+$BA150*'Norm-coeff'!$G$8+$BB150*'Norm-coeff'!$H$8+$BC150*'Norm-coeff'!$I$8+$BD150*'Norm-coeff'!$J$8+$BE150*'Norm-coeff'!$K$8+$BF150*'Norm-coeff'!$L$8+$BG150*'Norm-coeff'!$M$8+$BH150*'Norm-coeff'!$N$8+$BI150*'Norm-coeff'!$O$8</f>
        <v>0.65894159836244504</v>
      </c>
      <c r="BV150" s="54">
        <f>'Norm-coeff'!$C$9+$AX150*'Norm-coeff'!$D$9+$AY150*'Norm-coeff'!$E$9+$AZ150*'Norm-coeff'!$F$9+$BA150*'Norm-coeff'!$G$9+$BB150*'Norm-coeff'!$H$9+$BC150*'Norm-coeff'!$I$9+$BD150*'Norm-coeff'!$J$9+$BE150*'Norm-coeff'!$K$9+$BF150*'Norm-coeff'!$L$9+$BG150*'Norm-coeff'!$M$9+$BH150*'Norm-coeff'!$N$9+$BI150*'Norm-coeff'!$O$9</f>
        <v>1.48961085014701</v>
      </c>
      <c r="BW150" s="54">
        <f>'Norm-coeff'!$C$10+$AX150*'Norm-coeff'!$D$10+$AY150*'Norm-coeff'!$E$10+$AZ150*'Norm-coeff'!$F$10+$BA150*'Norm-coeff'!$G$10+$BB150*'Norm-coeff'!$H$10+$BC150*'Norm-coeff'!$I$10+$BD150*'Norm-coeff'!$J$10+$BE150*'Norm-coeff'!$K$10+$BF150*'Norm-coeff'!$L$10+$BG150*'Norm-coeff'!$M$10+$BH150*'Norm-coeff'!$N$10+$BI150*'Norm-coeff'!$O$10</f>
        <v>1.42058735749591</v>
      </c>
      <c r="BX150" s="54">
        <f>'Norm-coeff'!$C$11+$AX150*'Norm-coeff'!$D$11+$AY150*'Norm-coeff'!$E$11+$AZ150*'Norm-coeff'!$F$11+$BA150*'Norm-coeff'!$G$11+$BB150*'Norm-coeff'!$H$11+$BC150*'Norm-coeff'!$I$11+$BD150*'Norm-coeff'!$J$11+$BE150*'Norm-coeff'!$K$11+$BF150*'Norm-coeff'!$L$11+$BG150*'Norm-coeff'!$M$11+$BH150*'Norm-coeff'!$N$11+$BI150*'Norm-coeff'!$O$11</f>
        <v>0.221233014421479</v>
      </c>
      <c r="BY150" s="54">
        <f>'Norm-coeff'!$C$12+$AX150*'Norm-coeff'!$D$12+$AY150*'Norm-coeff'!$E$12+$AZ150*'Norm-coeff'!$F$12+$BA150*'Norm-coeff'!$G$12+$BB150*'Norm-coeff'!$H$12+$BC150*'Norm-coeff'!$I$12+$BD150*'Norm-coeff'!$J$12+$BE150*'Norm-coeff'!$K$12+$BF150*'Norm-coeff'!$L$12+$BG150*'Norm-coeff'!$M$12+$BH150*'Norm-coeff'!$N$12+$BI150*'Norm-coeff'!$O$12</f>
        <v>0.283527502056037</v>
      </c>
      <c r="BZ150" s="54">
        <f>'Norm-coeff'!$C$13+$AX150*'Norm-coeff'!$D$13+$AY150*'Norm-coeff'!$E$13+$AZ150*'Norm-coeff'!$F$13+$BA150*'Norm-coeff'!$G$13+$BB150*'Norm-coeff'!$H$13+$BC150*'Norm-coeff'!$I$13+$BD150*'Norm-coeff'!$J$13+$BE150*'Norm-coeff'!$K$13+$BF150*'Norm-coeff'!$L$13+$BG150*'Norm-coeff'!$M$13+$BH150*'Norm-coeff'!$N$13+$BI150*'Norm-coeff'!$O$13</f>
        <v>-4.1864930554451202E-2</v>
      </c>
      <c r="CA150" s="54">
        <f>'Norm-coeff'!$C$14+$AX150*'Norm-coeff'!$D$14+$AY150*'Norm-coeff'!$E$14+$AZ150*'Norm-coeff'!$F$14+$BA150*'Norm-coeff'!$G$14+$BB150*'Norm-coeff'!$H$14+$BC150*'Norm-coeff'!$I$14+$BD150*'Norm-coeff'!$J$14+$BE150*'Norm-coeff'!$K$14+$BF150*'Norm-coeff'!$L$14+$BG150*'Norm-coeff'!$M$14+$BH150*'Norm-coeff'!$N$14+$BI150*'Norm-coeff'!$O$14</f>
        <v>4.2526983164477103</v>
      </c>
      <c r="CC150" s="54">
        <f t="shared" si="664"/>
        <v>0</v>
      </c>
      <c r="CG150" s="54">
        <f t="shared" si="540"/>
        <v>0</v>
      </c>
      <c r="CH150" s="54">
        <f t="shared" si="518"/>
        <v>0</v>
      </c>
      <c r="CI150" s="54">
        <f t="shared" si="541"/>
        <v>0</v>
      </c>
      <c r="CJ150" s="56">
        <f t="shared" si="542"/>
        <v>0</v>
      </c>
      <c r="CK150" s="54">
        <f t="shared" si="543"/>
        <v>0</v>
      </c>
      <c r="CL150" s="54">
        <f t="shared" si="544"/>
        <v>0</v>
      </c>
      <c r="CM150" s="54">
        <f t="shared" si="545"/>
        <v>0</v>
      </c>
      <c r="CN150" s="54">
        <f t="shared" si="546"/>
        <v>0</v>
      </c>
      <c r="CO150" s="54">
        <f t="shared" si="547"/>
        <v>0</v>
      </c>
      <c r="CP150" s="54">
        <f t="shared" si="548"/>
        <v>0</v>
      </c>
      <c r="CQ150" s="54">
        <f t="shared" si="549"/>
        <v>0</v>
      </c>
      <c r="CR150" s="54">
        <f t="shared" si="550"/>
        <v>0</v>
      </c>
      <c r="CS150" s="54">
        <f t="shared" si="551"/>
        <v>0</v>
      </c>
      <c r="CU150" s="54">
        <f t="shared" si="552"/>
        <v>0</v>
      </c>
      <c r="CV150" s="54">
        <f t="shared" si="553"/>
        <v>0</v>
      </c>
      <c r="CW150" s="54">
        <f t="shared" si="554"/>
        <v>0</v>
      </c>
      <c r="CX150" s="54">
        <f t="shared" si="555"/>
        <v>0</v>
      </c>
      <c r="CZ150" s="54">
        <f t="shared" si="556"/>
        <v>0</v>
      </c>
      <c r="DA150" s="54">
        <f t="shared" si="557"/>
        <v>0</v>
      </c>
      <c r="DB150" s="54">
        <f t="shared" si="558"/>
        <v>0</v>
      </c>
      <c r="DC150" s="54">
        <f t="shared" si="559"/>
        <v>0</v>
      </c>
      <c r="DD150" s="54">
        <f t="shared" si="560"/>
        <v>0</v>
      </c>
      <c r="DE150" s="54">
        <f t="shared" si="561"/>
        <v>0</v>
      </c>
      <c r="DF150" s="54">
        <f t="shared" si="562"/>
        <v>0</v>
      </c>
      <c r="DG150" s="54">
        <f t="shared" si="563"/>
        <v>2</v>
      </c>
      <c r="DH150" s="71">
        <f t="shared" si="564"/>
        <v>0</v>
      </c>
      <c r="DI150" s="71">
        <f t="shared" si="565"/>
        <v>0</v>
      </c>
      <c r="DJ150" s="54">
        <f t="shared" si="566"/>
        <v>0</v>
      </c>
      <c r="DK150" s="54">
        <f t="shared" si="567"/>
        <v>2</v>
      </c>
      <c r="DL150" s="4">
        <f t="shared" si="492"/>
        <v>0</v>
      </c>
      <c r="DM150" s="3">
        <f t="shared" si="568"/>
        <v>0</v>
      </c>
      <c r="DN150" s="3">
        <f t="shared" si="569"/>
        <v>0</v>
      </c>
      <c r="DO150" s="4" t="e">
        <f t="shared" si="570"/>
        <v>#DIV/0!</v>
      </c>
      <c r="DP150" s="57"/>
      <c r="DQ150" s="57"/>
      <c r="DR150" s="56">
        <f t="shared" si="493"/>
        <v>2</v>
      </c>
      <c r="DS150" s="56">
        <f t="shared" si="494"/>
        <v>0</v>
      </c>
      <c r="DT150" s="38">
        <f t="shared" si="495"/>
        <v>0</v>
      </c>
      <c r="DU150" s="38">
        <f t="shared" si="571"/>
        <v>2</v>
      </c>
      <c r="DV150" s="38">
        <f t="shared" si="496"/>
        <v>0</v>
      </c>
      <c r="DW150" s="39">
        <f t="shared" si="497"/>
        <v>0</v>
      </c>
      <c r="DX150" s="39">
        <f t="shared" si="498"/>
        <v>0</v>
      </c>
      <c r="DY150" s="39">
        <f t="shared" si="499"/>
        <v>0</v>
      </c>
      <c r="DZ150" s="39">
        <f t="shared" si="500"/>
        <v>0</v>
      </c>
      <c r="EA150" s="39">
        <f t="shared" si="501"/>
        <v>0</v>
      </c>
      <c r="EB150" s="37" t="e">
        <f t="shared" si="572"/>
        <v>#DIV/0!</v>
      </c>
      <c r="EC150" s="37" t="e">
        <f t="shared" si="573"/>
        <v>#DIV/0!</v>
      </c>
      <c r="ED150" s="37" t="e">
        <f t="shared" si="574"/>
        <v>#DIV/0!</v>
      </c>
      <c r="EE150" s="37" t="e">
        <f t="shared" si="575"/>
        <v>#DIV/0!</v>
      </c>
      <c r="EF150" s="39" t="e">
        <f t="shared" si="576"/>
        <v>#DIV/0!</v>
      </c>
      <c r="EG150" s="37" t="e">
        <f t="shared" si="577"/>
        <v>#DIV/0!</v>
      </c>
      <c r="EH150" s="37" t="e">
        <f t="shared" si="578"/>
        <v>#DIV/0!</v>
      </c>
      <c r="EI150" s="11" t="b">
        <f t="shared" si="579"/>
        <v>1</v>
      </c>
      <c r="EJ150" s="11" t="b">
        <f t="shared" si="580"/>
        <v>0</v>
      </c>
      <c r="EK150" s="39" t="e">
        <f t="shared" si="581"/>
        <v>#DIV/0!</v>
      </c>
      <c r="EL150" s="39" t="e">
        <f t="shared" si="582"/>
        <v>#DIV/0!</v>
      </c>
      <c r="EM150" s="39" t="e">
        <f t="shared" si="583"/>
        <v>#DIV/0!</v>
      </c>
      <c r="EN150" s="39" t="e">
        <f t="shared" si="584"/>
        <v>#DIV/0!</v>
      </c>
      <c r="EO150" s="39" t="e">
        <f t="shared" si="585"/>
        <v>#DIV/0!</v>
      </c>
      <c r="EP150" s="39" t="e">
        <f t="shared" si="586"/>
        <v>#DIV/0!</v>
      </c>
      <c r="EQ150" s="39" t="e">
        <f t="shared" si="587"/>
        <v>#DIV/0!</v>
      </c>
      <c r="ER150" s="39" t="e">
        <f t="shared" si="588"/>
        <v>#DIV/0!</v>
      </c>
      <c r="ES150" s="58" t="str">
        <f t="shared" si="589"/>
        <v>(OH,F,Cl)-dominate amphibole</v>
      </c>
      <c r="ET150" s="58" t="e">
        <f t="shared" si="590"/>
        <v>#N/A</v>
      </c>
      <c r="EU150" s="56">
        <f t="shared" si="502"/>
        <v>0</v>
      </c>
      <c r="EV150" s="56">
        <f t="shared" si="503"/>
        <v>0</v>
      </c>
      <c r="EW150" s="56">
        <f t="shared" si="504"/>
        <v>0</v>
      </c>
      <c r="EX150" s="56">
        <f t="shared" si="505"/>
        <v>0</v>
      </c>
      <c r="EY150" s="56">
        <f t="shared" si="506"/>
        <v>0</v>
      </c>
      <c r="EZ150" s="56">
        <f t="shared" si="507"/>
        <v>0</v>
      </c>
      <c r="FA150" s="39">
        <f t="shared" si="508"/>
        <v>0</v>
      </c>
      <c r="FB150" s="39">
        <f t="shared" si="509"/>
        <v>0</v>
      </c>
      <c r="FC150" s="54">
        <f t="shared" si="510"/>
        <v>0</v>
      </c>
      <c r="FD150" s="54">
        <f t="shared" si="511"/>
        <v>0</v>
      </c>
      <c r="FE150" s="39">
        <f t="shared" si="512"/>
        <v>0</v>
      </c>
      <c r="FF150" s="54">
        <f t="shared" si="513"/>
        <v>0</v>
      </c>
      <c r="FG150" s="39">
        <f t="shared" si="514"/>
        <v>0</v>
      </c>
      <c r="FH150" s="39">
        <f t="shared" si="591"/>
        <v>0</v>
      </c>
      <c r="FI150" s="39">
        <f t="shared" si="592"/>
        <v>0</v>
      </c>
      <c r="FJ150" s="39">
        <f t="shared" si="593"/>
        <v>0</v>
      </c>
      <c r="FK150" s="39" t="e">
        <f t="shared" si="594"/>
        <v>#DIV/0!</v>
      </c>
      <c r="FL150" s="39" t="e">
        <f t="shared" si="595"/>
        <v>#DIV/0!</v>
      </c>
      <c r="FM150" s="39" t="e">
        <f t="shared" si="596"/>
        <v>#DIV/0!</v>
      </c>
      <c r="FN150" s="39">
        <f t="shared" si="597"/>
        <v>1</v>
      </c>
      <c r="FO150" s="39">
        <f t="shared" si="515"/>
        <v>0</v>
      </c>
      <c r="FP150" s="39">
        <f t="shared" si="516"/>
        <v>0</v>
      </c>
      <c r="FQ150" s="39">
        <f t="shared" si="517"/>
        <v>0</v>
      </c>
      <c r="FR150" s="39">
        <f t="shared" si="598"/>
        <v>0</v>
      </c>
      <c r="FS150" s="39">
        <f t="shared" si="599"/>
        <v>0</v>
      </c>
      <c r="FU150" s="39" t="e">
        <f t="shared" si="600"/>
        <v>#DIV/0!</v>
      </c>
      <c r="FV150" s="39" t="e">
        <f t="shared" si="601"/>
        <v>#DIV/0!</v>
      </c>
      <c r="FW150" s="39" t="e">
        <f t="shared" si="602"/>
        <v>#DIV/0!</v>
      </c>
      <c r="FY150" s="39" t="e">
        <f t="shared" si="603"/>
        <v>#DIV/0!</v>
      </c>
      <c r="FZ150" s="39" t="e">
        <f t="shared" si="604"/>
        <v>#DIV/0!</v>
      </c>
      <c r="GA150" s="39" t="e">
        <f t="shared" si="605"/>
        <v>#DIV/0!</v>
      </c>
      <c r="GB150" s="39" t="e">
        <f t="shared" si="606"/>
        <v>#DIV/0!</v>
      </c>
      <c r="GC150" s="39" t="e">
        <f t="shared" si="607"/>
        <v>#DIV/0!</v>
      </c>
      <c r="GD150" s="39" t="e">
        <f t="shared" si="608"/>
        <v>#DIV/0!</v>
      </c>
      <c r="GE150" s="39" t="e">
        <f t="shared" si="609"/>
        <v>#DIV/0!</v>
      </c>
      <c r="GF150" s="39" t="e">
        <f t="shared" si="610"/>
        <v>#DIV/0!</v>
      </c>
      <c r="GG150" s="39" t="e">
        <f t="shared" si="611"/>
        <v>#DIV/0!</v>
      </c>
      <c r="GH150" s="39" t="e">
        <f t="shared" si="612"/>
        <v>#DIV/0!</v>
      </c>
      <c r="GI150" s="39"/>
      <c r="GJ150" s="39" t="e">
        <f t="shared" si="613"/>
        <v>#DIV/0!</v>
      </c>
      <c r="GK150" s="39" t="e">
        <f t="shared" si="614"/>
        <v>#DIV/0!</v>
      </c>
      <c r="GL150" s="39" t="e">
        <f t="shared" si="615"/>
        <v>#DIV/0!</v>
      </c>
      <c r="GM150" s="39" t="e">
        <f t="shared" si="616"/>
        <v>#DIV/0!</v>
      </c>
      <c r="GN150" s="39" t="e">
        <f t="shared" si="617"/>
        <v>#DIV/0!</v>
      </c>
      <c r="GO150" s="57"/>
      <c r="GP150" s="57" t="e">
        <f t="shared" si="618"/>
        <v>#DIV/0!</v>
      </c>
      <c r="GQ150" s="59" t="e">
        <f t="shared" si="619"/>
        <v>#DIV/0!</v>
      </c>
      <c r="GR150" s="41" t="e">
        <f t="shared" si="620"/>
        <v>#DIV/0!</v>
      </c>
      <c r="GS150" s="57" t="e">
        <f t="shared" si="621"/>
        <v>#DIV/0!</v>
      </c>
      <c r="GT150" s="57" t="e">
        <f t="shared" si="622"/>
        <v>#DIV/0!</v>
      </c>
      <c r="GU150" s="57" t="e">
        <f t="shared" si="623"/>
        <v>#DIV/0!</v>
      </c>
      <c r="GV150" s="57"/>
      <c r="GW150" s="42" t="e">
        <f t="shared" si="624"/>
        <v>#DIV/0!</v>
      </c>
      <c r="GX150" s="42" t="e">
        <f t="shared" si="625"/>
        <v>#DIV/0!</v>
      </c>
      <c r="GY150" s="42" t="e">
        <f t="shared" si="626"/>
        <v>#DIV/0!</v>
      </c>
      <c r="GZ150" s="57"/>
      <c r="HA150" s="2" t="e">
        <f t="shared" si="627"/>
        <v>#DIV/0!</v>
      </c>
      <c r="HB150" s="2" t="e">
        <f t="shared" si="628"/>
        <v>#DIV/0!</v>
      </c>
      <c r="HC150" s="2" t="e">
        <f t="shared" si="629"/>
        <v>#DIV/0!</v>
      </c>
      <c r="HD150" s="2" t="e">
        <f t="shared" si="630"/>
        <v>#DIV/0!</v>
      </c>
      <c r="HE150" s="2" t="e">
        <f t="shared" si="631"/>
        <v>#DIV/0!</v>
      </c>
      <c r="HF150" s="2" t="e">
        <f t="shared" si="632"/>
        <v>#DIV/0!</v>
      </c>
      <c r="HG150" s="2" t="e">
        <f t="shared" si="633"/>
        <v>#DIV/0!</v>
      </c>
      <c r="HH150" s="2" t="e">
        <f t="shared" si="634"/>
        <v>#DIV/0!</v>
      </c>
      <c r="HI150" s="2" t="e">
        <f t="shared" si="635"/>
        <v>#DIV/0!</v>
      </c>
      <c r="HJ150" s="11" t="e">
        <f t="shared" si="636"/>
        <v>#DIV/0!</v>
      </c>
      <c r="HK150" s="60" t="e">
        <f t="shared" si="637"/>
        <v>#DIV/0!</v>
      </c>
      <c r="HL150" s="57"/>
      <c r="HM150" s="57" t="e">
        <f t="shared" si="638"/>
        <v>#DIV/0!</v>
      </c>
      <c r="HN150" s="57" t="e">
        <f t="shared" si="639"/>
        <v>#DIV/0!</v>
      </c>
      <c r="HO150" s="57" t="e">
        <f t="shared" si="640"/>
        <v>#DIV/0!</v>
      </c>
      <c r="HP150" s="57" t="e">
        <f t="shared" si="641"/>
        <v>#DIV/0!</v>
      </c>
      <c r="HQ150" s="57" t="e">
        <f t="shared" si="642"/>
        <v>#DIV/0!</v>
      </c>
      <c r="HR150" s="57"/>
      <c r="HS150" s="57" t="e">
        <f t="shared" si="643"/>
        <v>#DIV/0!</v>
      </c>
      <c r="HT150" s="57" t="e">
        <f t="shared" si="644"/>
        <v>#DIV/0!</v>
      </c>
      <c r="HU150" s="57" t="e">
        <f t="shared" si="645"/>
        <v>#DIV/0!</v>
      </c>
      <c r="HV150" s="57" t="e">
        <f t="shared" si="646"/>
        <v>#DIV/0!</v>
      </c>
      <c r="HW150" s="57" t="e">
        <f t="shared" si="647"/>
        <v>#DIV/0!</v>
      </c>
      <c r="HX150" s="57"/>
      <c r="HY150" s="57" t="e">
        <f t="shared" si="648"/>
        <v>#DIV/0!</v>
      </c>
      <c r="HZ150" s="57" t="e">
        <f t="shared" si="649"/>
        <v>#DIV/0!</v>
      </c>
      <c r="IA150" s="57"/>
      <c r="IB150" s="61">
        <f t="shared" si="650"/>
        <v>0</v>
      </c>
      <c r="IC150" s="57" t="str">
        <f t="shared" si="651"/>
        <v/>
      </c>
      <c r="ID150" s="42"/>
      <c r="IE150" s="2" t="str">
        <f t="shared" si="652"/>
        <v/>
      </c>
      <c r="IF150" s="60" t="e">
        <f t="shared" si="653"/>
        <v>#DIV/0!</v>
      </c>
      <c r="IG150" s="60" t="str">
        <f t="shared" si="654"/>
        <v/>
      </c>
      <c r="IH150" s="60" t="str">
        <f t="shared" si="655"/>
        <v>zinco-</v>
      </c>
      <c r="II150" s="60" t="str">
        <f t="shared" si="656"/>
        <v>mangano-</v>
      </c>
      <c r="IJ150" s="60" t="e">
        <f t="shared" si="657"/>
        <v>#DIV/0!</v>
      </c>
      <c r="IK150" s="60" t="e">
        <f t="shared" si="658"/>
        <v>#DIV/0!</v>
      </c>
      <c r="IL150" s="60" t="e">
        <f t="shared" si="659"/>
        <v>#DIV/0!</v>
      </c>
      <c r="IM150" s="60" t="e">
        <f t="shared" si="660"/>
        <v>#DIV/0!</v>
      </c>
      <c r="IN150" s="60" t="str">
        <f t="shared" si="661"/>
        <v/>
      </c>
      <c r="IO150" s="60" t="str">
        <f t="shared" si="662"/>
        <v/>
      </c>
      <c r="IP150" s="57"/>
      <c r="IQ150" s="57" t="str">
        <f t="shared" si="663"/>
        <v>ERROR!!</v>
      </c>
    </row>
    <row r="151" spans="24:251">
      <c r="X151" s="29">
        <f t="shared" si="519"/>
        <v>0</v>
      </c>
      <c r="Y151" s="29">
        <f t="shared" si="520"/>
        <v>0</v>
      </c>
      <c r="Z151" s="29" t="e">
        <f t="shared" si="521"/>
        <v>#DIV/0!</v>
      </c>
      <c r="AA151" s="29" t="e">
        <f t="shared" si="522"/>
        <v>#DIV/0!</v>
      </c>
      <c r="AB151" s="29" t="e">
        <f t="shared" si="523"/>
        <v>#DIV/0!</v>
      </c>
      <c r="AC151" s="29" t="e">
        <f t="shared" si="524"/>
        <v>#DIV/0!</v>
      </c>
      <c r="AF151" s="23">
        <v>60.084299999999999</v>
      </c>
      <c r="AG151" s="23">
        <v>79.878799999999998</v>
      </c>
      <c r="AH151" s="23">
        <v>101.96120000000001</v>
      </c>
      <c r="AI151" s="23">
        <v>151.99039999999999</v>
      </c>
      <c r="AJ151" s="23">
        <v>159.69</v>
      </c>
      <c r="AK151" s="23">
        <v>71.846400000000003</v>
      </c>
      <c r="AL151" s="23">
        <v>70.9375</v>
      </c>
      <c r="AM151" s="23">
        <v>40.304400000000001</v>
      </c>
      <c r="AN151" s="23">
        <v>56.077399999999997</v>
      </c>
      <c r="AO151" s="23">
        <v>61.978999999999999</v>
      </c>
      <c r="AP151" s="23">
        <v>94.195999999999998</v>
      </c>
      <c r="AQ151" s="23">
        <v>18.998000000000001</v>
      </c>
      <c r="AR151" s="23">
        <v>35.450000000000003</v>
      </c>
      <c r="AS151" s="23">
        <v>29.88</v>
      </c>
      <c r="AT151" s="23">
        <v>74.691999999999993</v>
      </c>
      <c r="AU151" s="23">
        <v>81.39</v>
      </c>
      <c r="AX151" s="54">
        <f t="shared" si="525"/>
        <v>0</v>
      </c>
      <c r="AY151" s="54">
        <f t="shared" si="526"/>
        <v>0</v>
      </c>
      <c r="AZ151" s="54">
        <f t="shared" si="527"/>
        <v>0</v>
      </c>
      <c r="BA151" s="54">
        <f t="shared" si="528"/>
        <v>0</v>
      </c>
      <c r="BB151" s="54">
        <f t="shared" si="529"/>
        <v>0</v>
      </c>
      <c r="BC151" s="54">
        <f t="shared" si="530"/>
        <v>0</v>
      </c>
      <c r="BD151" s="54">
        <f t="shared" si="531"/>
        <v>0</v>
      </c>
      <c r="BE151" s="54">
        <f t="shared" si="532"/>
        <v>0</v>
      </c>
      <c r="BF151" s="54">
        <f t="shared" si="533"/>
        <v>0</v>
      </c>
      <c r="BG151" s="54">
        <f t="shared" si="534"/>
        <v>0</v>
      </c>
      <c r="BH151" s="54">
        <f t="shared" si="535"/>
        <v>0</v>
      </c>
      <c r="BI151" s="54">
        <f t="shared" si="536"/>
        <v>0</v>
      </c>
      <c r="BJ151" s="54">
        <f t="shared" si="537"/>
        <v>0</v>
      </c>
      <c r="BK151" s="54">
        <f t="shared" si="538"/>
        <v>0</v>
      </c>
      <c r="BL151" s="54">
        <f t="shared" si="539"/>
        <v>0</v>
      </c>
      <c r="BM151" s="42"/>
      <c r="BO151" s="54">
        <f>'Norm-coeff'!$C$2+$AX151*'Norm-coeff'!$D$2+$AY151*'Norm-coeff'!$E$2+$AZ151*'Norm-coeff'!$F$2+$BA151*'Norm-coeff'!$G$2+$BB151*'Norm-coeff'!$H$2+$BC151*'Norm-coeff'!$I$2+$BD151*'Norm-coeff'!$J$2+$BE151*'Norm-coeff'!$K$2+$BF151*'Norm-coeff'!$L$2+$BG151*'Norm-coeff'!$M$2+$BH151*'Norm-coeff'!$N$2+$BI151*'Norm-coeff'!$O$2</f>
        <v>5.4045421474420303</v>
      </c>
      <c r="BP151" s="54">
        <f>'Norm-coeff'!$C$3+$AX151*'Norm-coeff'!$D$3+$AY151*'Norm-coeff'!$E$3+$AZ151*'Norm-coeff'!$F$3+$BA151*'Norm-coeff'!$G$3+$BB151*'Norm-coeff'!$H$3+$BC151*'Norm-coeff'!$I$3+$BD151*'Norm-coeff'!$J$3+$BE151*'Norm-coeff'!$K$3+$BF151*'Norm-coeff'!$L$3+$BG151*'Norm-coeff'!$M$3+$BH151*'Norm-coeff'!$N$3+$BI151*'Norm-coeff'!$O$3</f>
        <v>3.15319116612705</v>
      </c>
      <c r="BQ151" s="54">
        <f>'Norm-coeff'!$C$4+$AX151*'Norm-coeff'!$D$4+$AY151*'Norm-coeff'!$E$4+$AZ151*'Norm-coeff'!$F$4+$BA151*'Norm-coeff'!$G$4+$BB151*'Norm-coeff'!$H$4+$BC151*'Norm-coeff'!$I$4+$BD151*'Norm-coeff'!$J$4+$BE151*'Norm-coeff'!$K$4+$BF151*'Norm-coeff'!$L$4+$BG151*'Norm-coeff'!$M$4+$BH151*'Norm-coeff'!$N$4+$BI151*'Norm-coeff'!$O$4</f>
        <v>1.42115649462768</v>
      </c>
      <c r="BR151" s="54">
        <f>'Norm-coeff'!$C$5+$AX151*'Norm-coeff'!$D$5+$AY151*'Norm-coeff'!$E$5+$AZ151*'Norm-coeff'!$F$5+$BA151*'Norm-coeff'!$G$5+$BB151*'Norm-coeff'!$H$5+$BC151*'Norm-coeff'!$I$5+$BD151*'Norm-coeff'!$J$5+$BE151*'Norm-coeff'!$K$5+$BF151*'Norm-coeff'!$L$5+$BG151*'Norm-coeff'!$M$5+$BH151*'Norm-coeff'!$N$5+$BI151*'Norm-coeff'!$O$5</f>
        <v>1.0553329241296201</v>
      </c>
      <c r="BS151" s="54">
        <f>'Norm-coeff'!$C$6+$AX151*'Norm-coeff'!$D$6+$AY151*'Norm-coeff'!$E$6+$AZ151*'Norm-coeff'!$F$6+$BA151*'Norm-coeff'!$G$6+$BB151*'Norm-coeff'!$H$6+$BC151*'Norm-coeff'!$I$6+$BD151*'Norm-coeff'!$J$6+$BE151*'Norm-coeff'!$K$6+$BF151*'Norm-coeff'!$L$6+$BG151*'Norm-coeff'!$M$6+$BH151*'Norm-coeff'!$N$6+$BI151*'Norm-coeff'!$O$6</f>
        <v>-1.48700885495103E-2</v>
      </c>
      <c r="BT151" s="54">
        <f>'Norm-coeff'!$C$7+$AX151*'Norm-coeff'!$D$7+$AY151*'Norm-coeff'!$E$7+$AZ151*'Norm-coeff'!$F$7+$BA151*'Norm-coeff'!$G$7+$BB151*'Norm-coeff'!$H$7+$BC151*'Norm-coeff'!$I$7+$BD151*'Norm-coeff'!$J$7+$BE151*'Norm-coeff'!$K$7+$BF151*'Norm-coeff'!$L$7+$BG151*'Norm-coeff'!$M$7+$BH151*'Norm-coeff'!$N$7+$BI151*'Norm-coeff'!$O$7</f>
        <v>2.0907583608832998</v>
      </c>
      <c r="BU151" s="54">
        <f>'Norm-coeff'!$C$8+$AX151*'Norm-coeff'!$D$8+$AY151*'Norm-coeff'!$E$8+$AZ151*'Norm-coeff'!$F$8+$BA151*'Norm-coeff'!$G$8+$BB151*'Norm-coeff'!$H$8+$BC151*'Norm-coeff'!$I$8+$BD151*'Norm-coeff'!$J$8+$BE151*'Norm-coeff'!$K$8+$BF151*'Norm-coeff'!$L$8+$BG151*'Norm-coeff'!$M$8+$BH151*'Norm-coeff'!$N$8+$BI151*'Norm-coeff'!$O$8</f>
        <v>0.65894159836244504</v>
      </c>
      <c r="BV151" s="54">
        <f>'Norm-coeff'!$C$9+$AX151*'Norm-coeff'!$D$9+$AY151*'Norm-coeff'!$E$9+$AZ151*'Norm-coeff'!$F$9+$BA151*'Norm-coeff'!$G$9+$BB151*'Norm-coeff'!$H$9+$BC151*'Norm-coeff'!$I$9+$BD151*'Norm-coeff'!$J$9+$BE151*'Norm-coeff'!$K$9+$BF151*'Norm-coeff'!$L$9+$BG151*'Norm-coeff'!$M$9+$BH151*'Norm-coeff'!$N$9+$BI151*'Norm-coeff'!$O$9</f>
        <v>1.48961085014701</v>
      </c>
      <c r="BW151" s="54">
        <f>'Norm-coeff'!$C$10+$AX151*'Norm-coeff'!$D$10+$AY151*'Norm-coeff'!$E$10+$AZ151*'Norm-coeff'!$F$10+$BA151*'Norm-coeff'!$G$10+$BB151*'Norm-coeff'!$H$10+$BC151*'Norm-coeff'!$I$10+$BD151*'Norm-coeff'!$J$10+$BE151*'Norm-coeff'!$K$10+$BF151*'Norm-coeff'!$L$10+$BG151*'Norm-coeff'!$M$10+$BH151*'Norm-coeff'!$N$10+$BI151*'Norm-coeff'!$O$10</f>
        <v>1.42058735749591</v>
      </c>
      <c r="BX151" s="54">
        <f>'Norm-coeff'!$C$11+$AX151*'Norm-coeff'!$D$11+$AY151*'Norm-coeff'!$E$11+$AZ151*'Norm-coeff'!$F$11+$BA151*'Norm-coeff'!$G$11+$BB151*'Norm-coeff'!$H$11+$BC151*'Norm-coeff'!$I$11+$BD151*'Norm-coeff'!$J$11+$BE151*'Norm-coeff'!$K$11+$BF151*'Norm-coeff'!$L$11+$BG151*'Norm-coeff'!$M$11+$BH151*'Norm-coeff'!$N$11+$BI151*'Norm-coeff'!$O$11</f>
        <v>0.221233014421479</v>
      </c>
      <c r="BY151" s="54">
        <f>'Norm-coeff'!$C$12+$AX151*'Norm-coeff'!$D$12+$AY151*'Norm-coeff'!$E$12+$AZ151*'Norm-coeff'!$F$12+$BA151*'Norm-coeff'!$G$12+$BB151*'Norm-coeff'!$H$12+$BC151*'Norm-coeff'!$I$12+$BD151*'Norm-coeff'!$J$12+$BE151*'Norm-coeff'!$K$12+$BF151*'Norm-coeff'!$L$12+$BG151*'Norm-coeff'!$M$12+$BH151*'Norm-coeff'!$N$12+$BI151*'Norm-coeff'!$O$12</f>
        <v>0.283527502056037</v>
      </c>
      <c r="BZ151" s="54">
        <f>'Norm-coeff'!$C$13+$AX151*'Norm-coeff'!$D$13+$AY151*'Norm-coeff'!$E$13+$AZ151*'Norm-coeff'!$F$13+$BA151*'Norm-coeff'!$G$13+$BB151*'Norm-coeff'!$H$13+$BC151*'Norm-coeff'!$I$13+$BD151*'Norm-coeff'!$J$13+$BE151*'Norm-coeff'!$K$13+$BF151*'Norm-coeff'!$L$13+$BG151*'Norm-coeff'!$M$13+$BH151*'Norm-coeff'!$N$13+$BI151*'Norm-coeff'!$O$13</f>
        <v>-4.1864930554451202E-2</v>
      </c>
      <c r="CA151" s="54">
        <f>'Norm-coeff'!$C$14+$AX151*'Norm-coeff'!$D$14+$AY151*'Norm-coeff'!$E$14+$AZ151*'Norm-coeff'!$F$14+$BA151*'Norm-coeff'!$G$14+$BB151*'Norm-coeff'!$H$14+$BC151*'Norm-coeff'!$I$14+$BD151*'Norm-coeff'!$J$14+$BE151*'Norm-coeff'!$K$14+$BF151*'Norm-coeff'!$L$14+$BG151*'Norm-coeff'!$M$14+$BH151*'Norm-coeff'!$N$14+$BI151*'Norm-coeff'!$O$14</f>
        <v>4.2526983164477103</v>
      </c>
      <c r="CC151" s="54">
        <f t="shared" si="664"/>
        <v>0</v>
      </c>
      <c r="CG151" s="54">
        <f t="shared" si="540"/>
        <v>0</v>
      </c>
      <c r="CH151" s="54">
        <f t="shared" si="518"/>
        <v>0</v>
      </c>
      <c r="CI151" s="54">
        <f t="shared" si="541"/>
        <v>0</v>
      </c>
      <c r="CJ151" s="56">
        <f t="shared" si="542"/>
        <v>0</v>
      </c>
      <c r="CK151" s="54">
        <f t="shared" si="543"/>
        <v>0</v>
      </c>
      <c r="CL151" s="54">
        <f t="shared" si="544"/>
        <v>0</v>
      </c>
      <c r="CM151" s="54">
        <f t="shared" si="545"/>
        <v>0</v>
      </c>
      <c r="CN151" s="54">
        <f t="shared" si="546"/>
        <v>0</v>
      </c>
      <c r="CO151" s="54">
        <f t="shared" si="547"/>
        <v>0</v>
      </c>
      <c r="CP151" s="54">
        <f t="shared" si="548"/>
        <v>0</v>
      </c>
      <c r="CQ151" s="54">
        <f t="shared" si="549"/>
        <v>0</v>
      </c>
      <c r="CR151" s="54">
        <f t="shared" si="550"/>
        <v>0</v>
      </c>
      <c r="CS151" s="54">
        <f t="shared" si="551"/>
        <v>0</v>
      </c>
      <c r="CU151" s="54">
        <f t="shared" si="552"/>
        <v>0</v>
      </c>
      <c r="CV151" s="54">
        <f t="shared" si="553"/>
        <v>0</v>
      </c>
      <c r="CW151" s="54">
        <f t="shared" si="554"/>
        <v>0</v>
      </c>
      <c r="CX151" s="54">
        <f t="shared" si="555"/>
        <v>0</v>
      </c>
      <c r="CZ151" s="54">
        <f t="shared" si="556"/>
        <v>0</v>
      </c>
      <c r="DA151" s="54">
        <f t="shared" si="557"/>
        <v>0</v>
      </c>
      <c r="DB151" s="54">
        <f t="shared" si="558"/>
        <v>0</v>
      </c>
      <c r="DC151" s="54">
        <f t="shared" si="559"/>
        <v>0</v>
      </c>
      <c r="DD151" s="54">
        <f t="shared" si="560"/>
        <v>0</v>
      </c>
      <c r="DE151" s="54">
        <f t="shared" si="561"/>
        <v>0</v>
      </c>
      <c r="DF151" s="54">
        <f t="shared" si="562"/>
        <v>0</v>
      </c>
      <c r="DG151" s="54">
        <f t="shared" si="563"/>
        <v>2</v>
      </c>
      <c r="DH151" s="71">
        <f t="shared" si="564"/>
        <v>0</v>
      </c>
      <c r="DI151" s="71">
        <f t="shared" si="565"/>
        <v>0</v>
      </c>
      <c r="DJ151" s="54">
        <f t="shared" si="566"/>
        <v>0</v>
      </c>
      <c r="DK151" s="54">
        <f t="shared" si="567"/>
        <v>2</v>
      </c>
      <c r="DL151" s="4">
        <f t="shared" si="492"/>
        <v>0</v>
      </c>
      <c r="DM151" s="3">
        <f t="shared" si="568"/>
        <v>0</v>
      </c>
      <c r="DN151" s="3">
        <f t="shared" si="569"/>
        <v>0</v>
      </c>
      <c r="DO151" s="4" t="e">
        <f t="shared" si="570"/>
        <v>#DIV/0!</v>
      </c>
      <c r="DP151" s="57"/>
      <c r="DQ151" s="57"/>
      <c r="DR151" s="56">
        <f t="shared" si="493"/>
        <v>2</v>
      </c>
      <c r="DS151" s="56">
        <f t="shared" si="494"/>
        <v>0</v>
      </c>
      <c r="DT151" s="38">
        <f t="shared" si="495"/>
        <v>0</v>
      </c>
      <c r="DU151" s="38">
        <f t="shared" si="571"/>
        <v>2</v>
      </c>
      <c r="DV151" s="38">
        <f t="shared" si="496"/>
        <v>0</v>
      </c>
      <c r="DW151" s="39">
        <f t="shared" si="497"/>
        <v>0</v>
      </c>
      <c r="DX151" s="39">
        <f t="shared" si="498"/>
        <v>0</v>
      </c>
      <c r="DY151" s="39">
        <f t="shared" si="499"/>
        <v>0</v>
      </c>
      <c r="DZ151" s="39">
        <f t="shared" si="500"/>
        <v>0</v>
      </c>
      <c r="EA151" s="39">
        <f t="shared" si="501"/>
        <v>0</v>
      </c>
      <c r="EB151" s="37" t="e">
        <f t="shared" si="572"/>
        <v>#DIV/0!</v>
      </c>
      <c r="EC151" s="37" t="e">
        <f t="shared" si="573"/>
        <v>#DIV/0!</v>
      </c>
      <c r="ED151" s="37" t="e">
        <f t="shared" si="574"/>
        <v>#DIV/0!</v>
      </c>
      <c r="EE151" s="37" t="e">
        <f t="shared" si="575"/>
        <v>#DIV/0!</v>
      </c>
      <c r="EF151" s="39" t="e">
        <f t="shared" si="576"/>
        <v>#DIV/0!</v>
      </c>
      <c r="EG151" s="37" t="e">
        <f t="shared" si="577"/>
        <v>#DIV/0!</v>
      </c>
      <c r="EH151" s="37" t="e">
        <f t="shared" si="578"/>
        <v>#DIV/0!</v>
      </c>
      <c r="EI151" s="11" t="b">
        <f t="shared" si="579"/>
        <v>1</v>
      </c>
      <c r="EJ151" s="11" t="b">
        <f t="shared" si="580"/>
        <v>0</v>
      </c>
      <c r="EK151" s="39" t="e">
        <f t="shared" si="581"/>
        <v>#DIV/0!</v>
      </c>
      <c r="EL151" s="39" t="e">
        <f t="shared" si="582"/>
        <v>#DIV/0!</v>
      </c>
      <c r="EM151" s="39" t="e">
        <f t="shared" si="583"/>
        <v>#DIV/0!</v>
      </c>
      <c r="EN151" s="39" t="e">
        <f t="shared" si="584"/>
        <v>#DIV/0!</v>
      </c>
      <c r="EO151" s="39" t="e">
        <f t="shared" si="585"/>
        <v>#DIV/0!</v>
      </c>
      <c r="EP151" s="39" t="e">
        <f t="shared" si="586"/>
        <v>#DIV/0!</v>
      </c>
      <c r="EQ151" s="39" t="e">
        <f t="shared" si="587"/>
        <v>#DIV/0!</v>
      </c>
      <c r="ER151" s="39" t="e">
        <f t="shared" si="588"/>
        <v>#DIV/0!</v>
      </c>
      <c r="ES151" s="58" t="str">
        <f t="shared" si="589"/>
        <v>(OH,F,Cl)-dominate amphibole</v>
      </c>
      <c r="ET151" s="58" t="e">
        <f t="shared" si="590"/>
        <v>#N/A</v>
      </c>
      <c r="EU151" s="56">
        <f t="shared" si="502"/>
        <v>0</v>
      </c>
      <c r="EV151" s="56">
        <f t="shared" si="503"/>
        <v>0</v>
      </c>
      <c r="EW151" s="56">
        <f t="shared" si="504"/>
        <v>0</v>
      </c>
      <c r="EX151" s="56">
        <f t="shared" si="505"/>
        <v>0</v>
      </c>
      <c r="EY151" s="56">
        <f t="shared" si="506"/>
        <v>0</v>
      </c>
      <c r="EZ151" s="56">
        <f t="shared" si="507"/>
        <v>0</v>
      </c>
      <c r="FA151" s="39">
        <f t="shared" si="508"/>
        <v>0</v>
      </c>
      <c r="FB151" s="39">
        <f t="shared" si="509"/>
        <v>0</v>
      </c>
      <c r="FC151" s="54">
        <f t="shared" si="510"/>
        <v>0</v>
      </c>
      <c r="FD151" s="54">
        <f t="shared" si="511"/>
        <v>0</v>
      </c>
      <c r="FE151" s="39">
        <f t="shared" si="512"/>
        <v>0</v>
      </c>
      <c r="FF151" s="54">
        <f t="shared" si="513"/>
        <v>0</v>
      </c>
      <c r="FG151" s="39">
        <f t="shared" si="514"/>
        <v>0</v>
      </c>
      <c r="FH151" s="39">
        <f t="shared" si="591"/>
        <v>0</v>
      </c>
      <c r="FI151" s="39">
        <f t="shared" si="592"/>
        <v>0</v>
      </c>
      <c r="FJ151" s="39">
        <f t="shared" si="593"/>
        <v>0</v>
      </c>
      <c r="FK151" s="39" t="e">
        <f t="shared" si="594"/>
        <v>#DIV/0!</v>
      </c>
      <c r="FL151" s="39" t="e">
        <f t="shared" si="595"/>
        <v>#DIV/0!</v>
      </c>
      <c r="FM151" s="39" t="e">
        <f t="shared" si="596"/>
        <v>#DIV/0!</v>
      </c>
      <c r="FN151" s="39">
        <f t="shared" si="597"/>
        <v>1</v>
      </c>
      <c r="FO151" s="39">
        <f t="shared" si="515"/>
        <v>0</v>
      </c>
      <c r="FP151" s="39">
        <f t="shared" si="516"/>
        <v>0</v>
      </c>
      <c r="FQ151" s="39">
        <f t="shared" si="517"/>
        <v>0</v>
      </c>
      <c r="FR151" s="39">
        <f t="shared" si="598"/>
        <v>0</v>
      </c>
      <c r="FS151" s="39">
        <f t="shared" si="599"/>
        <v>0</v>
      </c>
      <c r="FU151" s="39" t="e">
        <f t="shared" si="600"/>
        <v>#DIV/0!</v>
      </c>
      <c r="FV151" s="39" t="e">
        <f t="shared" si="601"/>
        <v>#DIV/0!</v>
      </c>
      <c r="FW151" s="39" t="e">
        <f t="shared" si="602"/>
        <v>#DIV/0!</v>
      </c>
      <c r="FY151" s="39" t="e">
        <f t="shared" si="603"/>
        <v>#DIV/0!</v>
      </c>
      <c r="FZ151" s="39" t="e">
        <f t="shared" si="604"/>
        <v>#DIV/0!</v>
      </c>
      <c r="GA151" s="39" t="e">
        <f t="shared" si="605"/>
        <v>#DIV/0!</v>
      </c>
      <c r="GB151" s="39" t="e">
        <f t="shared" si="606"/>
        <v>#DIV/0!</v>
      </c>
      <c r="GC151" s="39" t="e">
        <f t="shared" si="607"/>
        <v>#DIV/0!</v>
      </c>
      <c r="GD151" s="39" t="e">
        <f t="shared" si="608"/>
        <v>#DIV/0!</v>
      </c>
      <c r="GE151" s="39" t="e">
        <f t="shared" si="609"/>
        <v>#DIV/0!</v>
      </c>
      <c r="GF151" s="39" t="e">
        <f t="shared" si="610"/>
        <v>#DIV/0!</v>
      </c>
      <c r="GG151" s="39" t="e">
        <f t="shared" si="611"/>
        <v>#DIV/0!</v>
      </c>
      <c r="GH151" s="39" t="e">
        <f t="shared" si="612"/>
        <v>#DIV/0!</v>
      </c>
      <c r="GI151" s="39"/>
      <c r="GJ151" s="39" t="e">
        <f t="shared" si="613"/>
        <v>#DIV/0!</v>
      </c>
      <c r="GK151" s="39" t="e">
        <f t="shared" si="614"/>
        <v>#DIV/0!</v>
      </c>
      <c r="GL151" s="39" t="e">
        <f t="shared" si="615"/>
        <v>#DIV/0!</v>
      </c>
      <c r="GM151" s="39" t="e">
        <f t="shared" si="616"/>
        <v>#DIV/0!</v>
      </c>
      <c r="GN151" s="39" t="e">
        <f t="shared" si="617"/>
        <v>#DIV/0!</v>
      </c>
      <c r="GO151" s="57"/>
      <c r="GP151" s="57" t="e">
        <f t="shared" si="618"/>
        <v>#DIV/0!</v>
      </c>
      <c r="GQ151" s="59" t="e">
        <f t="shared" si="619"/>
        <v>#DIV/0!</v>
      </c>
      <c r="GR151" s="41" t="e">
        <f t="shared" si="620"/>
        <v>#DIV/0!</v>
      </c>
      <c r="GS151" s="57" t="e">
        <f t="shared" si="621"/>
        <v>#DIV/0!</v>
      </c>
      <c r="GT151" s="57" t="e">
        <f t="shared" si="622"/>
        <v>#DIV/0!</v>
      </c>
      <c r="GU151" s="57" t="e">
        <f t="shared" si="623"/>
        <v>#DIV/0!</v>
      </c>
      <c r="GV151" s="57"/>
      <c r="GW151" s="42" t="e">
        <f t="shared" si="624"/>
        <v>#DIV/0!</v>
      </c>
      <c r="GX151" s="42" t="e">
        <f t="shared" si="625"/>
        <v>#DIV/0!</v>
      </c>
      <c r="GY151" s="42" t="e">
        <f t="shared" si="626"/>
        <v>#DIV/0!</v>
      </c>
      <c r="GZ151" s="57"/>
      <c r="HA151" s="2" t="e">
        <f t="shared" si="627"/>
        <v>#DIV/0!</v>
      </c>
      <c r="HB151" s="2" t="e">
        <f t="shared" si="628"/>
        <v>#DIV/0!</v>
      </c>
      <c r="HC151" s="2" t="e">
        <f t="shared" si="629"/>
        <v>#DIV/0!</v>
      </c>
      <c r="HD151" s="2" t="e">
        <f t="shared" si="630"/>
        <v>#DIV/0!</v>
      </c>
      <c r="HE151" s="2" t="e">
        <f t="shared" si="631"/>
        <v>#DIV/0!</v>
      </c>
      <c r="HF151" s="2" t="e">
        <f t="shared" si="632"/>
        <v>#DIV/0!</v>
      </c>
      <c r="HG151" s="2" t="e">
        <f t="shared" si="633"/>
        <v>#DIV/0!</v>
      </c>
      <c r="HH151" s="2" t="e">
        <f t="shared" si="634"/>
        <v>#DIV/0!</v>
      </c>
      <c r="HI151" s="2" t="e">
        <f t="shared" si="635"/>
        <v>#DIV/0!</v>
      </c>
      <c r="HJ151" s="11" t="e">
        <f t="shared" si="636"/>
        <v>#DIV/0!</v>
      </c>
      <c r="HK151" s="60" t="e">
        <f t="shared" si="637"/>
        <v>#DIV/0!</v>
      </c>
      <c r="HL151" s="57"/>
      <c r="HM151" s="57" t="e">
        <f t="shared" si="638"/>
        <v>#DIV/0!</v>
      </c>
      <c r="HN151" s="57" t="e">
        <f t="shared" si="639"/>
        <v>#DIV/0!</v>
      </c>
      <c r="HO151" s="57" t="e">
        <f t="shared" si="640"/>
        <v>#DIV/0!</v>
      </c>
      <c r="HP151" s="57" t="e">
        <f t="shared" si="641"/>
        <v>#DIV/0!</v>
      </c>
      <c r="HQ151" s="57" t="e">
        <f t="shared" si="642"/>
        <v>#DIV/0!</v>
      </c>
      <c r="HR151" s="57"/>
      <c r="HS151" s="57" t="e">
        <f t="shared" si="643"/>
        <v>#DIV/0!</v>
      </c>
      <c r="HT151" s="57" t="e">
        <f t="shared" si="644"/>
        <v>#DIV/0!</v>
      </c>
      <c r="HU151" s="57" t="e">
        <f t="shared" si="645"/>
        <v>#DIV/0!</v>
      </c>
      <c r="HV151" s="57" t="e">
        <f t="shared" si="646"/>
        <v>#DIV/0!</v>
      </c>
      <c r="HW151" s="57" t="e">
        <f t="shared" si="647"/>
        <v>#DIV/0!</v>
      </c>
      <c r="HX151" s="57"/>
      <c r="HY151" s="57" t="e">
        <f t="shared" si="648"/>
        <v>#DIV/0!</v>
      </c>
      <c r="HZ151" s="57" t="e">
        <f t="shared" si="649"/>
        <v>#DIV/0!</v>
      </c>
      <c r="IA151" s="57"/>
      <c r="IB151" s="61">
        <f t="shared" si="650"/>
        <v>0</v>
      </c>
      <c r="IC151" s="57" t="str">
        <f t="shared" si="651"/>
        <v/>
      </c>
      <c r="ID151" s="42"/>
      <c r="IE151" s="2" t="str">
        <f t="shared" si="652"/>
        <v/>
      </c>
      <c r="IF151" s="60" t="e">
        <f t="shared" si="653"/>
        <v>#DIV/0!</v>
      </c>
      <c r="IG151" s="60" t="str">
        <f t="shared" si="654"/>
        <v/>
      </c>
      <c r="IH151" s="60" t="str">
        <f t="shared" si="655"/>
        <v>zinco-</v>
      </c>
      <c r="II151" s="60" t="str">
        <f t="shared" si="656"/>
        <v>mangano-</v>
      </c>
      <c r="IJ151" s="60" t="e">
        <f t="shared" si="657"/>
        <v>#DIV/0!</v>
      </c>
      <c r="IK151" s="60" t="e">
        <f t="shared" si="658"/>
        <v>#DIV/0!</v>
      </c>
      <c r="IL151" s="60" t="e">
        <f t="shared" si="659"/>
        <v>#DIV/0!</v>
      </c>
      <c r="IM151" s="60" t="e">
        <f t="shared" si="660"/>
        <v>#DIV/0!</v>
      </c>
      <c r="IN151" s="60" t="str">
        <f t="shared" si="661"/>
        <v/>
      </c>
      <c r="IO151" s="60" t="str">
        <f t="shared" si="662"/>
        <v/>
      </c>
      <c r="IP151" s="57"/>
      <c r="IQ151" s="57" t="str">
        <f t="shared" si="663"/>
        <v>ERROR!!</v>
      </c>
    </row>
    <row r="152" spans="24:251">
      <c r="X152" s="29">
        <f t="shared" si="519"/>
        <v>0</v>
      </c>
      <c r="Y152" s="29">
        <f t="shared" si="520"/>
        <v>0</v>
      </c>
      <c r="Z152" s="29" t="e">
        <f t="shared" si="521"/>
        <v>#DIV/0!</v>
      </c>
      <c r="AA152" s="29" t="e">
        <f t="shared" si="522"/>
        <v>#DIV/0!</v>
      </c>
      <c r="AB152" s="29" t="e">
        <f t="shared" si="523"/>
        <v>#DIV/0!</v>
      </c>
      <c r="AC152" s="29" t="e">
        <f t="shared" si="524"/>
        <v>#DIV/0!</v>
      </c>
      <c r="AF152" s="23">
        <v>60.084299999999999</v>
      </c>
      <c r="AG152" s="23">
        <v>79.878799999999998</v>
      </c>
      <c r="AH152" s="23">
        <v>101.96120000000001</v>
      </c>
      <c r="AI152" s="23">
        <v>151.99039999999999</v>
      </c>
      <c r="AJ152" s="23">
        <v>159.69</v>
      </c>
      <c r="AK152" s="23">
        <v>71.846400000000003</v>
      </c>
      <c r="AL152" s="23">
        <v>70.9375</v>
      </c>
      <c r="AM152" s="23">
        <v>40.304400000000001</v>
      </c>
      <c r="AN152" s="23">
        <v>56.077399999999997</v>
      </c>
      <c r="AO152" s="23">
        <v>61.978999999999999</v>
      </c>
      <c r="AP152" s="23">
        <v>94.195999999999998</v>
      </c>
      <c r="AQ152" s="23">
        <v>18.998000000000001</v>
      </c>
      <c r="AR152" s="23">
        <v>35.450000000000003</v>
      </c>
      <c r="AS152" s="23">
        <v>29.88</v>
      </c>
      <c r="AT152" s="23">
        <v>74.691999999999993</v>
      </c>
      <c r="AU152" s="23">
        <v>81.39</v>
      </c>
      <c r="AX152" s="54">
        <f t="shared" si="525"/>
        <v>0</v>
      </c>
      <c r="AY152" s="54">
        <f t="shared" si="526"/>
        <v>0</v>
      </c>
      <c r="AZ152" s="54">
        <f t="shared" si="527"/>
        <v>0</v>
      </c>
      <c r="BA152" s="54">
        <f t="shared" si="528"/>
        <v>0</v>
      </c>
      <c r="BB152" s="54">
        <f t="shared" si="529"/>
        <v>0</v>
      </c>
      <c r="BC152" s="54">
        <f t="shared" si="530"/>
        <v>0</v>
      </c>
      <c r="BD152" s="54">
        <f t="shared" si="531"/>
        <v>0</v>
      </c>
      <c r="BE152" s="54">
        <f t="shared" si="532"/>
        <v>0</v>
      </c>
      <c r="BF152" s="54">
        <f t="shared" si="533"/>
        <v>0</v>
      </c>
      <c r="BG152" s="54">
        <f t="shared" si="534"/>
        <v>0</v>
      </c>
      <c r="BH152" s="54">
        <f t="shared" si="535"/>
        <v>0</v>
      </c>
      <c r="BI152" s="54">
        <f t="shared" si="536"/>
        <v>0</v>
      </c>
      <c r="BJ152" s="54">
        <f t="shared" si="537"/>
        <v>0</v>
      </c>
      <c r="BK152" s="54">
        <f t="shared" si="538"/>
        <v>0</v>
      </c>
      <c r="BL152" s="54">
        <f t="shared" si="539"/>
        <v>0</v>
      </c>
      <c r="BM152" s="42"/>
      <c r="BO152" s="54">
        <f>'Norm-coeff'!$C$2+$AX152*'Norm-coeff'!$D$2+$AY152*'Norm-coeff'!$E$2+$AZ152*'Norm-coeff'!$F$2+$BA152*'Norm-coeff'!$G$2+$BB152*'Norm-coeff'!$H$2+$BC152*'Norm-coeff'!$I$2+$BD152*'Norm-coeff'!$J$2+$BE152*'Norm-coeff'!$K$2+$BF152*'Norm-coeff'!$L$2+$BG152*'Norm-coeff'!$M$2+$BH152*'Norm-coeff'!$N$2+$BI152*'Norm-coeff'!$O$2</f>
        <v>5.4045421474420303</v>
      </c>
      <c r="BP152" s="54">
        <f>'Norm-coeff'!$C$3+$AX152*'Norm-coeff'!$D$3+$AY152*'Norm-coeff'!$E$3+$AZ152*'Norm-coeff'!$F$3+$BA152*'Norm-coeff'!$G$3+$BB152*'Norm-coeff'!$H$3+$BC152*'Norm-coeff'!$I$3+$BD152*'Norm-coeff'!$J$3+$BE152*'Norm-coeff'!$K$3+$BF152*'Norm-coeff'!$L$3+$BG152*'Norm-coeff'!$M$3+$BH152*'Norm-coeff'!$N$3+$BI152*'Norm-coeff'!$O$3</f>
        <v>3.15319116612705</v>
      </c>
      <c r="BQ152" s="54">
        <f>'Norm-coeff'!$C$4+$AX152*'Norm-coeff'!$D$4+$AY152*'Norm-coeff'!$E$4+$AZ152*'Norm-coeff'!$F$4+$BA152*'Norm-coeff'!$G$4+$BB152*'Norm-coeff'!$H$4+$BC152*'Norm-coeff'!$I$4+$BD152*'Norm-coeff'!$J$4+$BE152*'Norm-coeff'!$K$4+$BF152*'Norm-coeff'!$L$4+$BG152*'Norm-coeff'!$M$4+$BH152*'Norm-coeff'!$N$4+$BI152*'Norm-coeff'!$O$4</f>
        <v>1.42115649462768</v>
      </c>
      <c r="BR152" s="54">
        <f>'Norm-coeff'!$C$5+$AX152*'Norm-coeff'!$D$5+$AY152*'Norm-coeff'!$E$5+$AZ152*'Norm-coeff'!$F$5+$BA152*'Norm-coeff'!$G$5+$BB152*'Norm-coeff'!$H$5+$BC152*'Norm-coeff'!$I$5+$BD152*'Norm-coeff'!$J$5+$BE152*'Norm-coeff'!$K$5+$BF152*'Norm-coeff'!$L$5+$BG152*'Norm-coeff'!$M$5+$BH152*'Norm-coeff'!$N$5+$BI152*'Norm-coeff'!$O$5</f>
        <v>1.0553329241296201</v>
      </c>
      <c r="BS152" s="54">
        <f>'Norm-coeff'!$C$6+$AX152*'Norm-coeff'!$D$6+$AY152*'Norm-coeff'!$E$6+$AZ152*'Norm-coeff'!$F$6+$BA152*'Norm-coeff'!$G$6+$BB152*'Norm-coeff'!$H$6+$BC152*'Norm-coeff'!$I$6+$BD152*'Norm-coeff'!$J$6+$BE152*'Norm-coeff'!$K$6+$BF152*'Norm-coeff'!$L$6+$BG152*'Norm-coeff'!$M$6+$BH152*'Norm-coeff'!$N$6+$BI152*'Norm-coeff'!$O$6</f>
        <v>-1.48700885495103E-2</v>
      </c>
      <c r="BT152" s="54">
        <f>'Norm-coeff'!$C$7+$AX152*'Norm-coeff'!$D$7+$AY152*'Norm-coeff'!$E$7+$AZ152*'Norm-coeff'!$F$7+$BA152*'Norm-coeff'!$G$7+$BB152*'Norm-coeff'!$H$7+$BC152*'Norm-coeff'!$I$7+$BD152*'Norm-coeff'!$J$7+$BE152*'Norm-coeff'!$K$7+$BF152*'Norm-coeff'!$L$7+$BG152*'Norm-coeff'!$M$7+$BH152*'Norm-coeff'!$N$7+$BI152*'Norm-coeff'!$O$7</f>
        <v>2.0907583608832998</v>
      </c>
      <c r="BU152" s="54">
        <f>'Norm-coeff'!$C$8+$AX152*'Norm-coeff'!$D$8+$AY152*'Norm-coeff'!$E$8+$AZ152*'Norm-coeff'!$F$8+$BA152*'Norm-coeff'!$G$8+$BB152*'Norm-coeff'!$H$8+$BC152*'Norm-coeff'!$I$8+$BD152*'Norm-coeff'!$J$8+$BE152*'Norm-coeff'!$K$8+$BF152*'Norm-coeff'!$L$8+$BG152*'Norm-coeff'!$M$8+$BH152*'Norm-coeff'!$N$8+$BI152*'Norm-coeff'!$O$8</f>
        <v>0.65894159836244504</v>
      </c>
      <c r="BV152" s="54">
        <f>'Norm-coeff'!$C$9+$AX152*'Norm-coeff'!$D$9+$AY152*'Norm-coeff'!$E$9+$AZ152*'Norm-coeff'!$F$9+$BA152*'Norm-coeff'!$G$9+$BB152*'Norm-coeff'!$H$9+$BC152*'Norm-coeff'!$I$9+$BD152*'Norm-coeff'!$J$9+$BE152*'Norm-coeff'!$K$9+$BF152*'Norm-coeff'!$L$9+$BG152*'Norm-coeff'!$M$9+$BH152*'Norm-coeff'!$N$9+$BI152*'Norm-coeff'!$O$9</f>
        <v>1.48961085014701</v>
      </c>
      <c r="BW152" s="54">
        <f>'Norm-coeff'!$C$10+$AX152*'Norm-coeff'!$D$10+$AY152*'Norm-coeff'!$E$10+$AZ152*'Norm-coeff'!$F$10+$BA152*'Norm-coeff'!$G$10+$BB152*'Norm-coeff'!$H$10+$BC152*'Norm-coeff'!$I$10+$BD152*'Norm-coeff'!$J$10+$BE152*'Norm-coeff'!$K$10+$BF152*'Norm-coeff'!$L$10+$BG152*'Norm-coeff'!$M$10+$BH152*'Norm-coeff'!$N$10+$BI152*'Norm-coeff'!$O$10</f>
        <v>1.42058735749591</v>
      </c>
      <c r="BX152" s="54">
        <f>'Norm-coeff'!$C$11+$AX152*'Norm-coeff'!$D$11+$AY152*'Norm-coeff'!$E$11+$AZ152*'Norm-coeff'!$F$11+$BA152*'Norm-coeff'!$G$11+$BB152*'Norm-coeff'!$H$11+$BC152*'Norm-coeff'!$I$11+$BD152*'Norm-coeff'!$J$11+$BE152*'Norm-coeff'!$K$11+$BF152*'Norm-coeff'!$L$11+$BG152*'Norm-coeff'!$M$11+$BH152*'Norm-coeff'!$N$11+$BI152*'Norm-coeff'!$O$11</f>
        <v>0.221233014421479</v>
      </c>
      <c r="BY152" s="54">
        <f>'Norm-coeff'!$C$12+$AX152*'Norm-coeff'!$D$12+$AY152*'Norm-coeff'!$E$12+$AZ152*'Norm-coeff'!$F$12+$BA152*'Norm-coeff'!$G$12+$BB152*'Norm-coeff'!$H$12+$BC152*'Norm-coeff'!$I$12+$BD152*'Norm-coeff'!$J$12+$BE152*'Norm-coeff'!$K$12+$BF152*'Norm-coeff'!$L$12+$BG152*'Norm-coeff'!$M$12+$BH152*'Norm-coeff'!$N$12+$BI152*'Norm-coeff'!$O$12</f>
        <v>0.283527502056037</v>
      </c>
      <c r="BZ152" s="54">
        <f>'Norm-coeff'!$C$13+$AX152*'Norm-coeff'!$D$13+$AY152*'Norm-coeff'!$E$13+$AZ152*'Norm-coeff'!$F$13+$BA152*'Norm-coeff'!$G$13+$BB152*'Norm-coeff'!$H$13+$BC152*'Norm-coeff'!$I$13+$BD152*'Norm-coeff'!$J$13+$BE152*'Norm-coeff'!$K$13+$BF152*'Norm-coeff'!$L$13+$BG152*'Norm-coeff'!$M$13+$BH152*'Norm-coeff'!$N$13+$BI152*'Norm-coeff'!$O$13</f>
        <v>-4.1864930554451202E-2</v>
      </c>
      <c r="CA152" s="54">
        <f>'Norm-coeff'!$C$14+$AX152*'Norm-coeff'!$D$14+$AY152*'Norm-coeff'!$E$14+$AZ152*'Norm-coeff'!$F$14+$BA152*'Norm-coeff'!$G$14+$BB152*'Norm-coeff'!$H$14+$BC152*'Norm-coeff'!$I$14+$BD152*'Norm-coeff'!$J$14+$BE152*'Norm-coeff'!$K$14+$BF152*'Norm-coeff'!$L$14+$BG152*'Norm-coeff'!$M$14+$BH152*'Norm-coeff'!$N$14+$BI152*'Norm-coeff'!$O$14</f>
        <v>4.2526983164477103</v>
      </c>
      <c r="CC152" s="54">
        <f t="shared" si="664"/>
        <v>0</v>
      </c>
      <c r="CG152" s="54">
        <f t="shared" si="540"/>
        <v>0</v>
      </c>
      <c r="CH152" s="54">
        <f t="shared" si="518"/>
        <v>0</v>
      </c>
      <c r="CI152" s="54">
        <f t="shared" si="541"/>
        <v>0</v>
      </c>
      <c r="CJ152" s="56">
        <f t="shared" si="542"/>
        <v>0</v>
      </c>
      <c r="CK152" s="54">
        <f t="shared" si="543"/>
        <v>0</v>
      </c>
      <c r="CL152" s="54">
        <f t="shared" si="544"/>
        <v>0</v>
      </c>
      <c r="CM152" s="54">
        <f t="shared" si="545"/>
        <v>0</v>
      </c>
      <c r="CN152" s="54">
        <f t="shared" si="546"/>
        <v>0</v>
      </c>
      <c r="CO152" s="54">
        <f t="shared" si="547"/>
        <v>0</v>
      </c>
      <c r="CP152" s="54">
        <f t="shared" si="548"/>
        <v>0</v>
      </c>
      <c r="CQ152" s="54">
        <f t="shared" si="549"/>
        <v>0</v>
      </c>
      <c r="CR152" s="54">
        <f t="shared" si="550"/>
        <v>0</v>
      </c>
      <c r="CS152" s="54">
        <f t="shared" si="551"/>
        <v>0</v>
      </c>
      <c r="CU152" s="54">
        <f t="shared" si="552"/>
        <v>0</v>
      </c>
      <c r="CV152" s="54">
        <f t="shared" si="553"/>
        <v>0</v>
      </c>
      <c r="CW152" s="54">
        <f t="shared" si="554"/>
        <v>0</v>
      </c>
      <c r="CX152" s="54">
        <f t="shared" si="555"/>
        <v>0</v>
      </c>
      <c r="CZ152" s="54">
        <f t="shared" si="556"/>
        <v>0</v>
      </c>
      <c r="DA152" s="54">
        <f t="shared" si="557"/>
        <v>0</v>
      </c>
      <c r="DB152" s="54">
        <f t="shared" si="558"/>
        <v>0</v>
      </c>
      <c r="DC152" s="54">
        <f t="shared" si="559"/>
        <v>0</v>
      </c>
      <c r="DD152" s="54">
        <f t="shared" si="560"/>
        <v>0</v>
      </c>
      <c r="DE152" s="54">
        <f t="shared" si="561"/>
        <v>0</v>
      </c>
      <c r="DF152" s="54">
        <f t="shared" si="562"/>
        <v>0</v>
      </c>
      <c r="DG152" s="54">
        <f t="shared" si="563"/>
        <v>2</v>
      </c>
      <c r="DH152" s="71">
        <f t="shared" si="564"/>
        <v>0</v>
      </c>
      <c r="DI152" s="71">
        <f t="shared" si="565"/>
        <v>0</v>
      </c>
      <c r="DJ152" s="54">
        <f t="shared" si="566"/>
        <v>0</v>
      </c>
      <c r="DK152" s="54">
        <f t="shared" si="567"/>
        <v>2</v>
      </c>
      <c r="DL152" s="4">
        <f t="shared" si="492"/>
        <v>0</v>
      </c>
      <c r="DM152" s="3">
        <f t="shared" si="568"/>
        <v>0</v>
      </c>
      <c r="DN152" s="3">
        <f t="shared" si="569"/>
        <v>0</v>
      </c>
      <c r="DO152" s="4" t="e">
        <f t="shared" si="570"/>
        <v>#DIV/0!</v>
      </c>
      <c r="DP152" s="57"/>
      <c r="DQ152" s="57"/>
      <c r="DR152" s="56">
        <f t="shared" si="493"/>
        <v>2</v>
      </c>
      <c r="DS152" s="56">
        <f t="shared" si="494"/>
        <v>0</v>
      </c>
      <c r="DT152" s="38">
        <f t="shared" si="495"/>
        <v>0</v>
      </c>
      <c r="DU152" s="38">
        <f t="shared" si="571"/>
        <v>2</v>
      </c>
      <c r="DV152" s="38">
        <f t="shared" si="496"/>
        <v>0</v>
      </c>
      <c r="DW152" s="39">
        <f t="shared" si="497"/>
        <v>0</v>
      </c>
      <c r="DX152" s="39">
        <f t="shared" si="498"/>
        <v>0</v>
      </c>
      <c r="DY152" s="39">
        <f t="shared" si="499"/>
        <v>0</v>
      </c>
      <c r="DZ152" s="39">
        <f t="shared" si="500"/>
        <v>0</v>
      </c>
      <c r="EA152" s="39">
        <f t="shared" si="501"/>
        <v>0</v>
      </c>
      <c r="EB152" s="37" t="e">
        <f t="shared" si="572"/>
        <v>#DIV/0!</v>
      </c>
      <c r="EC152" s="37" t="e">
        <f t="shared" si="573"/>
        <v>#DIV/0!</v>
      </c>
      <c r="ED152" s="37" t="e">
        <f t="shared" si="574"/>
        <v>#DIV/0!</v>
      </c>
      <c r="EE152" s="37" t="e">
        <f t="shared" si="575"/>
        <v>#DIV/0!</v>
      </c>
      <c r="EF152" s="39" t="e">
        <f t="shared" si="576"/>
        <v>#DIV/0!</v>
      </c>
      <c r="EG152" s="37" t="e">
        <f t="shared" si="577"/>
        <v>#DIV/0!</v>
      </c>
      <c r="EH152" s="37" t="e">
        <f t="shared" si="578"/>
        <v>#DIV/0!</v>
      </c>
      <c r="EI152" s="11" t="b">
        <f t="shared" si="579"/>
        <v>1</v>
      </c>
      <c r="EJ152" s="11" t="b">
        <f t="shared" si="580"/>
        <v>0</v>
      </c>
      <c r="EK152" s="39" t="e">
        <f t="shared" si="581"/>
        <v>#DIV/0!</v>
      </c>
      <c r="EL152" s="39" t="e">
        <f t="shared" si="582"/>
        <v>#DIV/0!</v>
      </c>
      <c r="EM152" s="39" t="e">
        <f t="shared" si="583"/>
        <v>#DIV/0!</v>
      </c>
      <c r="EN152" s="39" t="e">
        <f t="shared" si="584"/>
        <v>#DIV/0!</v>
      </c>
      <c r="EO152" s="39" t="e">
        <f t="shared" si="585"/>
        <v>#DIV/0!</v>
      </c>
      <c r="EP152" s="39" t="e">
        <f t="shared" si="586"/>
        <v>#DIV/0!</v>
      </c>
      <c r="EQ152" s="39" t="e">
        <f t="shared" si="587"/>
        <v>#DIV/0!</v>
      </c>
      <c r="ER152" s="39" t="e">
        <f t="shared" si="588"/>
        <v>#DIV/0!</v>
      </c>
      <c r="ES152" s="58" t="str">
        <f t="shared" si="589"/>
        <v>(OH,F,Cl)-dominate amphibole</v>
      </c>
      <c r="ET152" s="58" t="e">
        <f t="shared" si="590"/>
        <v>#N/A</v>
      </c>
      <c r="EU152" s="56">
        <f t="shared" si="502"/>
        <v>0</v>
      </c>
      <c r="EV152" s="56">
        <f t="shared" si="503"/>
        <v>0</v>
      </c>
      <c r="EW152" s="56">
        <f t="shared" si="504"/>
        <v>0</v>
      </c>
      <c r="EX152" s="56">
        <f t="shared" si="505"/>
        <v>0</v>
      </c>
      <c r="EY152" s="56">
        <f t="shared" si="506"/>
        <v>0</v>
      </c>
      <c r="EZ152" s="56">
        <f t="shared" si="507"/>
        <v>0</v>
      </c>
      <c r="FA152" s="39">
        <f t="shared" si="508"/>
        <v>0</v>
      </c>
      <c r="FB152" s="39">
        <f t="shared" si="509"/>
        <v>0</v>
      </c>
      <c r="FC152" s="54">
        <f t="shared" si="510"/>
        <v>0</v>
      </c>
      <c r="FD152" s="54">
        <f t="shared" si="511"/>
        <v>0</v>
      </c>
      <c r="FE152" s="39">
        <f t="shared" si="512"/>
        <v>0</v>
      </c>
      <c r="FF152" s="54">
        <f t="shared" si="513"/>
        <v>0</v>
      </c>
      <c r="FG152" s="39">
        <f t="shared" si="514"/>
        <v>0</v>
      </c>
      <c r="FH152" s="39">
        <f t="shared" si="591"/>
        <v>0</v>
      </c>
      <c r="FI152" s="39">
        <f t="shared" si="592"/>
        <v>0</v>
      </c>
      <c r="FJ152" s="39">
        <f t="shared" si="593"/>
        <v>0</v>
      </c>
      <c r="FK152" s="39" t="e">
        <f t="shared" si="594"/>
        <v>#DIV/0!</v>
      </c>
      <c r="FL152" s="39" t="e">
        <f t="shared" si="595"/>
        <v>#DIV/0!</v>
      </c>
      <c r="FM152" s="39" t="e">
        <f t="shared" si="596"/>
        <v>#DIV/0!</v>
      </c>
      <c r="FN152" s="39">
        <f t="shared" si="597"/>
        <v>1</v>
      </c>
      <c r="FO152" s="39">
        <f t="shared" si="515"/>
        <v>0</v>
      </c>
      <c r="FP152" s="39">
        <f t="shared" si="516"/>
        <v>0</v>
      </c>
      <c r="FQ152" s="39">
        <f t="shared" si="517"/>
        <v>0</v>
      </c>
      <c r="FR152" s="39">
        <f t="shared" si="598"/>
        <v>0</v>
      </c>
      <c r="FS152" s="39">
        <f t="shared" si="599"/>
        <v>0</v>
      </c>
      <c r="FU152" s="39" t="e">
        <f t="shared" si="600"/>
        <v>#DIV/0!</v>
      </c>
      <c r="FV152" s="39" t="e">
        <f t="shared" si="601"/>
        <v>#DIV/0!</v>
      </c>
      <c r="FW152" s="39" t="e">
        <f t="shared" si="602"/>
        <v>#DIV/0!</v>
      </c>
      <c r="FY152" s="39" t="e">
        <f t="shared" si="603"/>
        <v>#DIV/0!</v>
      </c>
      <c r="FZ152" s="39" t="e">
        <f t="shared" si="604"/>
        <v>#DIV/0!</v>
      </c>
      <c r="GA152" s="39" t="e">
        <f t="shared" si="605"/>
        <v>#DIV/0!</v>
      </c>
      <c r="GB152" s="39" t="e">
        <f t="shared" si="606"/>
        <v>#DIV/0!</v>
      </c>
      <c r="GC152" s="39" t="e">
        <f t="shared" si="607"/>
        <v>#DIV/0!</v>
      </c>
      <c r="GD152" s="39" t="e">
        <f t="shared" si="608"/>
        <v>#DIV/0!</v>
      </c>
      <c r="GE152" s="39" t="e">
        <f t="shared" si="609"/>
        <v>#DIV/0!</v>
      </c>
      <c r="GF152" s="39" t="e">
        <f t="shared" si="610"/>
        <v>#DIV/0!</v>
      </c>
      <c r="GG152" s="39" t="e">
        <f t="shared" si="611"/>
        <v>#DIV/0!</v>
      </c>
      <c r="GH152" s="39" t="e">
        <f t="shared" si="612"/>
        <v>#DIV/0!</v>
      </c>
      <c r="GI152" s="39"/>
      <c r="GJ152" s="39" t="e">
        <f t="shared" si="613"/>
        <v>#DIV/0!</v>
      </c>
      <c r="GK152" s="39" t="e">
        <f t="shared" si="614"/>
        <v>#DIV/0!</v>
      </c>
      <c r="GL152" s="39" t="e">
        <f t="shared" si="615"/>
        <v>#DIV/0!</v>
      </c>
      <c r="GM152" s="39" t="e">
        <f t="shared" si="616"/>
        <v>#DIV/0!</v>
      </c>
      <c r="GN152" s="39" t="e">
        <f t="shared" si="617"/>
        <v>#DIV/0!</v>
      </c>
      <c r="GO152" s="57"/>
      <c r="GP152" s="57" t="e">
        <f t="shared" si="618"/>
        <v>#DIV/0!</v>
      </c>
      <c r="GQ152" s="59" t="e">
        <f t="shared" si="619"/>
        <v>#DIV/0!</v>
      </c>
      <c r="GR152" s="41" t="e">
        <f t="shared" si="620"/>
        <v>#DIV/0!</v>
      </c>
      <c r="GS152" s="57" t="e">
        <f t="shared" si="621"/>
        <v>#DIV/0!</v>
      </c>
      <c r="GT152" s="57" t="e">
        <f t="shared" si="622"/>
        <v>#DIV/0!</v>
      </c>
      <c r="GU152" s="57" t="e">
        <f t="shared" si="623"/>
        <v>#DIV/0!</v>
      </c>
      <c r="GV152" s="57"/>
      <c r="GW152" s="42" t="e">
        <f t="shared" si="624"/>
        <v>#DIV/0!</v>
      </c>
      <c r="GX152" s="42" t="e">
        <f t="shared" si="625"/>
        <v>#DIV/0!</v>
      </c>
      <c r="GY152" s="42" t="e">
        <f t="shared" si="626"/>
        <v>#DIV/0!</v>
      </c>
      <c r="GZ152" s="57"/>
      <c r="HA152" s="2" t="e">
        <f t="shared" si="627"/>
        <v>#DIV/0!</v>
      </c>
      <c r="HB152" s="2" t="e">
        <f t="shared" si="628"/>
        <v>#DIV/0!</v>
      </c>
      <c r="HC152" s="2" t="e">
        <f t="shared" si="629"/>
        <v>#DIV/0!</v>
      </c>
      <c r="HD152" s="2" t="e">
        <f t="shared" si="630"/>
        <v>#DIV/0!</v>
      </c>
      <c r="HE152" s="2" t="e">
        <f t="shared" si="631"/>
        <v>#DIV/0!</v>
      </c>
      <c r="HF152" s="2" t="e">
        <f t="shared" si="632"/>
        <v>#DIV/0!</v>
      </c>
      <c r="HG152" s="2" t="e">
        <f t="shared" si="633"/>
        <v>#DIV/0!</v>
      </c>
      <c r="HH152" s="2" t="e">
        <f t="shared" si="634"/>
        <v>#DIV/0!</v>
      </c>
      <c r="HI152" s="2" t="e">
        <f t="shared" si="635"/>
        <v>#DIV/0!</v>
      </c>
      <c r="HJ152" s="11" t="e">
        <f t="shared" si="636"/>
        <v>#DIV/0!</v>
      </c>
      <c r="HK152" s="60" t="e">
        <f t="shared" si="637"/>
        <v>#DIV/0!</v>
      </c>
      <c r="HL152" s="57"/>
      <c r="HM152" s="57" t="e">
        <f t="shared" si="638"/>
        <v>#DIV/0!</v>
      </c>
      <c r="HN152" s="57" t="e">
        <f t="shared" si="639"/>
        <v>#DIV/0!</v>
      </c>
      <c r="HO152" s="57" t="e">
        <f t="shared" si="640"/>
        <v>#DIV/0!</v>
      </c>
      <c r="HP152" s="57" t="e">
        <f t="shared" si="641"/>
        <v>#DIV/0!</v>
      </c>
      <c r="HQ152" s="57" t="e">
        <f t="shared" si="642"/>
        <v>#DIV/0!</v>
      </c>
      <c r="HR152" s="57"/>
      <c r="HS152" s="57" t="e">
        <f t="shared" si="643"/>
        <v>#DIV/0!</v>
      </c>
      <c r="HT152" s="57" t="e">
        <f t="shared" si="644"/>
        <v>#DIV/0!</v>
      </c>
      <c r="HU152" s="57" t="e">
        <f t="shared" si="645"/>
        <v>#DIV/0!</v>
      </c>
      <c r="HV152" s="57" t="e">
        <f t="shared" si="646"/>
        <v>#DIV/0!</v>
      </c>
      <c r="HW152" s="57" t="e">
        <f t="shared" si="647"/>
        <v>#DIV/0!</v>
      </c>
      <c r="HX152" s="57"/>
      <c r="HY152" s="57" t="e">
        <f t="shared" si="648"/>
        <v>#DIV/0!</v>
      </c>
      <c r="HZ152" s="57" t="e">
        <f t="shared" si="649"/>
        <v>#DIV/0!</v>
      </c>
      <c r="IA152" s="57"/>
      <c r="IB152" s="61">
        <f t="shared" si="650"/>
        <v>0</v>
      </c>
      <c r="IC152" s="57" t="str">
        <f t="shared" si="651"/>
        <v/>
      </c>
      <c r="ID152" s="42"/>
      <c r="IE152" s="2" t="str">
        <f t="shared" si="652"/>
        <v/>
      </c>
      <c r="IF152" s="60" t="e">
        <f t="shared" si="653"/>
        <v>#DIV/0!</v>
      </c>
      <c r="IG152" s="60" t="str">
        <f t="shared" si="654"/>
        <v/>
      </c>
      <c r="IH152" s="60" t="str">
        <f t="shared" si="655"/>
        <v>zinco-</v>
      </c>
      <c r="II152" s="60" t="str">
        <f t="shared" si="656"/>
        <v>mangano-</v>
      </c>
      <c r="IJ152" s="60" t="e">
        <f t="shared" si="657"/>
        <v>#DIV/0!</v>
      </c>
      <c r="IK152" s="60" t="e">
        <f t="shared" si="658"/>
        <v>#DIV/0!</v>
      </c>
      <c r="IL152" s="60" t="e">
        <f t="shared" si="659"/>
        <v>#DIV/0!</v>
      </c>
      <c r="IM152" s="60" t="e">
        <f t="shared" si="660"/>
        <v>#DIV/0!</v>
      </c>
      <c r="IN152" s="60" t="str">
        <f t="shared" si="661"/>
        <v/>
      </c>
      <c r="IO152" s="60" t="str">
        <f t="shared" si="662"/>
        <v/>
      </c>
      <c r="IP152" s="57"/>
      <c r="IQ152" s="57" t="str">
        <f t="shared" si="663"/>
        <v>ERROR!!</v>
      </c>
    </row>
    <row r="153" spans="24:251">
      <c r="X153" s="29">
        <f t="shared" si="519"/>
        <v>0</v>
      </c>
      <c r="Y153" s="29">
        <f t="shared" si="520"/>
        <v>0</v>
      </c>
      <c r="Z153" s="29" t="e">
        <f t="shared" si="521"/>
        <v>#DIV/0!</v>
      </c>
      <c r="AA153" s="29" t="e">
        <f t="shared" si="522"/>
        <v>#DIV/0!</v>
      </c>
      <c r="AB153" s="29" t="e">
        <f t="shared" si="523"/>
        <v>#DIV/0!</v>
      </c>
      <c r="AC153" s="29" t="e">
        <f t="shared" si="524"/>
        <v>#DIV/0!</v>
      </c>
      <c r="AF153" s="23">
        <v>60.084299999999999</v>
      </c>
      <c r="AG153" s="23">
        <v>79.878799999999998</v>
      </c>
      <c r="AH153" s="23">
        <v>101.96120000000001</v>
      </c>
      <c r="AI153" s="23">
        <v>151.99039999999999</v>
      </c>
      <c r="AJ153" s="23">
        <v>159.69</v>
      </c>
      <c r="AK153" s="23">
        <v>71.846400000000003</v>
      </c>
      <c r="AL153" s="23">
        <v>70.9375</v>
      </c>
      <c r="AM153" s="23">
        <v>40.304400000000001</v>
      </c>
      <c r="AN153" s="23">
        <v>56.077399999999997</v>
      </c>
      <c r="AO153" s="23">
        <v>61.978999999999999</v>
      </c>
      <c r="AP153" s="23">
        <v>94.195999999999998</v>
      </c>
      <c r="AQ153" s="23">
        <v>18.998000000000001</v>
      </c>
      <c r="AR153" s="23">
        <v>35.450000000000003</v>
      </c>
      <c r="AS153" s="23">
        <v>29.88</v>
      </c>
      <c r="AT153" s="23">
        <v>74.691999999999993</v>
      </c>
      <c r="AU153" s="23">
        <v>81.39</v>
      </c>
      <c r="AX153" s="54">
        <f t="shared" si="525"/>
        <v>0</v>
      </c>
      <c r="AY153" s="54">
        <f t="shared" si="526"/>
        <v>0</v>
      </c>
      <c r="AZ153" s="54">
        <f t="shared" si="527"/>
        <v>0</v>
      </c>
      <c r="BA153" s="54">
        <f t="shared" si="528"/>
        <v>0</v>
      </c>
      <c r="BB153" s="54">
        <f t="shared" si="529"/>
        <v>0</v>
      </c>
      <c r="BC153" s="54">
        <f t="shared" si="530"/>
        <v>0</v>
      </c>
      <c r="BD153" s="54">
        <f t="shared" si="531"/>
        <v>0</v>
      </c>
      <c r="BE153" s="54">
        <f t="shared" si="532"/>
        <v>0</v>
      </c>
      <c r="BF153" s="54">
        <f t="shared" si="533"/>
        <v>0</v>
      </c>
      <c r="BG153" s="54">
        <f t="shared" si="534"/>
        <v>0</v>
      </c>
      <c r="BH153" s="54">
        <f t="shared" si="535"/>
        <v>0</v>
      </c>
      <c r="BI153" s="54">
        <f t="shared" si="536"/>
        <v>0</v>
      </c>
      <c r="BJ153" s="54">
        <f t="shared" si="537"/>
        <v>0</v>
      </c>
      <c r="BK153" s="54">
        <f t="shared" si="538"/>
        <v>0</v>
      </c>
      <c r="BL153" s="54">
        <f t="shared" si="539"/>
        <v>0</v>
      </c>
      <c r="BM153" s="42"/>
      <c r="BO153" s="54">
        <f>'Norm-coeff'!$C$2+$AX153*'Norm-coeff'!$D$2+$AY153*'Norm-coeff'!$E$2+$AZ153*'Norm-coeff'!$F$2+$BA153*'Norm-coeff'!$G$2+$BB153*'Norm-coeff'!$H$2+$BC153*'Norm-coeff'!$I$2+$BD153*'Norm-coeff'!$J$2+$BE153*'Norm-coeff'!$K$2+$BF153*'Norm-coeff'!$L$2+$BG153*'Norm-coeff'!$M$2+$BH153*'Norm-coeff'!$N$2+$BI153*'Norm-coeff'!$O$2</f>
        <v>5.4045421474420303</v>
      </c>
      <c r="BP153" s="54">
        <f>'Norm-coeff'!$C$3+$AX153*'Norm-coeff'!$D$3+$AY153*'Norm-coeff'!$E$3+$AZ153*'Norm-coeff'!$F$3+$BA153*'Norm-coeff'!$G$3+$BB153*'Norm-coeff'!$H$3+$BC153*'Norm-coeff'!$I$3+$BD153*'Norm-coeff'!$J$3+$BE153*'Norm-coeff'!$K$3+$BF153*'Norm-coeff'!$L$3+$BG153*'Norm-coeff'!$M$3+$BH153*'Norm-coeff'!$N$3+$BI153*'Norm-coeff'!$O$3</f>
        <v>3.15319116612705</v>
      </c>
      <c r="BQ153" s="54">
        <f>'Norm-coeff'!$C$4+$AX153*'Norm-coeff'!$D$4+$AY153*'Norm-coeff'!$E$4+$AZ153*'Norm-coeff'!$F$4+$BA153*'Norm-coeff'!$G$4+$BB153*'Norm-coeff'!$H$4+$BC153*'Norm-coeff'!$I$4+$BD153*'Norm-coeff'!$J$4+$BE153*'Norm-coeff'!$K$4+$BF153*'Norm-coeff'!$L$4+$BG153*'Norm-coeff'!$M$4+$BH153*'Norm-coeff'!$N$4+$BI153*'Norm-coeff'!$O$4</f>
        <v>1.42115649462768</v>
      </c>
      <c r="BR153" s="54">
        <f>'Norm-coeff'!$C$5+$AX153*'Norm-coeff'!$D$5+$AY153*'Norm-coeff'!$E$5+$AZ153*'Norm-coeff'!$F$5+$BA153*'Norm-coeff'!$G$5+$BB153*'Norm-coeff'!$H$5+$BC153*'Norm-coeff'!$I$5+$BD153*'Norm-coeff'!$J$5+$BE153*'Norm-coeff'!$K$5+$BF153*'Norm-coeff'!$L$5+$BG153*'Norm-coeff'!$M$5+$BH153*'Norm-coeff'!$N$5+$BI153*'Norm-coeff'!$O$5</f>
        <v>1.0553329241296201</v>
      </c>
      <c r="BS153" s="54">
        <f>'Norm-coeff'!$C$6+$AX153*'Norm-coeff'!$D$6+$AY153*'Norm-coeff'!$E$6+$AZ153*'Norm-coeff'!$F$6+$BA153*'Norm-coeff'!$G$6+$BB153*'Norm-coeff'!$H$6+$BC153*'Norm-coeff'!$I$6+$BD153*'Norm-coeff'!$J$6+$BE153*'Norm-coeff'!$K$6+$BF153*'Norm-coeff'!$L$6+$BG153*'Norm-coeff'!$M$6+$BH153*'Norm-coeff'!$N$6+$BI153*'Norm-coeff'!$O$6</f>
        <v>-1.48700885495103E-2</v>
      </c>
      <c r="BT153" s="54">
        <f>'Norm-coeff'!$C$7+$AX153*'Norm-coeff'!$D$7+$AY153*'Norm-coeff'!$E$7+$AZ153*'Norm-coeff'!$F$7+$BA153*'Norm-coeff'!$G$7+$BB153*'Norm-coeff'!$H$7+$BC153*'Norm-coeff'!$I$7+$BD153*'Norm-coeff'!$J$7+$BE153*'Norm-coeff'!$K$7+$BF153*'Norm-coeff'!$L$7+$BG153*'Norm-coeff'!$M$7+$BH153*'Norm-coeff'!$N$7+$BI153*'Norm-coeff'!$O$7</f>
        <v>2.0907583608832998</v>
      </c>
      <c r="BU153" s="54">
        <f>'Norm-coeff'!$C$8+$AX153*'Norm-coeff'!$D$8+$AY153*'Norm-coeff'!$E$8+$AZ153*'Norm-coeff'!$F$8+$BA153*'Norm-coeff'!$G$8+$BB153*'Norm-coeff'!$H$8+$BC153*'Norm-coeff'!$I$8+$BD153*'Norm-coeff'!$J$8+$BE153*'Norm-coeff'!$K$8+$BF153*'Norm-coeff'!$L$8+$BG153*'Norm-coeff'!$M$8+$BH153*'Norm-coeff'!$N$8+$BI153*'Norm-coeff'!$O$8</f>
        <v>0.65894159836244504</v>
      </c>
      <c r="BV153" s="54">
        <f>'Norm-coeff'!$C$9+$AX153*'Norm-coeff'!$D$9+$AY153*'Norm-coeff'!$E$9+$AZ153*'Norm-coeff'!$F$9+$BA153*'Norm-coeff'!$G$9+$BB153*'Norm-coeff'!$H$9+$BC153*'Norm-coeff'!$I$9+$BD153*'Norm-coeff'!$J$9+$BE153*'Norm-coeff'!$K$9+$BF153*'Norm-coeff'!$L$9+$BG153*'Norm-coeff'!$M$9+$BH153*'Norm-coeff'!$N$9+$BI153*'Norm-coeff'!$O$9</f>
        <v>1.48961085014701</v>
      </c>
      <c r="BW153" s="54">
        <f>'Norm-coeff'!$C$10+$AX153*'Norm-coeff'!$D$10+$AY153*'Norm-coeff'!$E$10+$AZ153*'Norm-coeff'!$F$10+$BA153*'Norm-coeff'!$G$10+$BB153*'Norm-coeff'!$H$10+$BC153*'Norm-coeff'!$I$10+$BD153*'Norm-coeff'!$J$10+$BE153*'Norm-coeff'!$K$10+$BF153*'Norm-coeff'!$L$10+$BG153*'Norm-coeff'!$M$10+$BH153*'Norm-coeff'!$N$10+$BI153*'Norm-coeff'!$O$10</f>
        <v>1.42058735749591</v>
      </c>
      <c r="BX153" s="54">
        <f>'Norm-coeff'!$C$11+$AX153*'Norm-coeff'!$D$11+$AY153*'Norm-coeff'!$E$11+$AZ153*'Norm-coeff'!$F$11+$BA153*'Norm-coeff'!$G$11+$BB153*'Norm-coeff'!$H$11+$BC153*'Norm-coeff'!$I$11+$BD153*'Norm-coeff'!$J$11+$BE153*'Norm-coeff'!$K$11+$BF153*'Norm-coeff'!$L$11+$BG153*'Norm-coeff'!$M$11+$BH153*'Norm-coeff'!$N$11+$BI153*'Norm-coeff'!$O$11</f>
        <v>0.221233014421479</v>
      </c>
      <c r="BY153" s="54">
        <f>'Norm-coeff'!$C$12+$AX153*'Norm-coeff'!$D$12+$AY153*'Norm-coeff'!$E$12+$AZ153*'Norm-coeff'!$F$12+$BA153*'Norm-coeff'!$G$12+$BB153*'Norm-coeff'!$H$12+$BC153*'Norm-coeff'!$I$12+$BD153*'Norm-coeff'!$J$12+$BE153*'Norm-coeff'!$K$12+$BF153*'Norm-coeff'!$L$12+$BG153*'Norm-coeff'!$M$12+$BH153*'Norm-coeff'!$N$12+$BI153*'Norm-coeff'!$O$12</f>
        <v>0.283527502056037</v>
      </c>
      <c r="BZ153" s="54">
        <f>'Norm-coeff'!$C$13+$AX153*'Norm-coeff'!$D$13+$AY153*'Norm-coeff'!$E$13+$AZ153*'Norm-coeff'!$F$13+$BA153*'Norm-coeff'!$G$13+$BB153*'Norm-coeff'!$H$13+$BC153*'Norm-coeff'!$I$13+$BD153*'Norm-coeff'!$J$13+$BE153*'Norm-coeff'!$K$13+$BF153*'Norm-coeff'!$L$13+$BG153*'Norm-coeff'!$M$13+$BH153*'Norm-coeff'!$N$13+$BI153*'Norm-coeff'!$O$13</f>
        <v>-4.1864930554451202E-2</v>
      </c>
      <c r="CA153" s="54">
        <f>'Norm-coeff'!$C$14+$AX153*'Norm-coeff'!$D$14+$AY153*'Norm-coeff'!$E$14+$AZ153*'Norm-coeff'!$F$14+$BA153*'Norm-coeff'!$G$14+$BB153*'Norm-coeff'!$H$14+$BC153*'Norm-coeff'!$I$14+$BD153*'Norm-coeff'!$J$14+$BE153*'Norm-coeff'!$K$14+$BF153*'Norm-coeff'!$L$14+$BG153*'Norm-coeff'!$M$14+$BH153*'Norm-coeff'!$N$14+$BI153*'Norm-coeff'!$O$14</f>
        <v>4.2526983164477103</v>
      </c>
      <c r="CC153" s="54">
        <f t="shared" si="664"/>
        <v>0</v>
      </c>
      <c r="CG153" s="54">
        <f t="shared" si="540"/>
        <v>0</v>
      </c>
      <c r="CH153" s="54">
        <f t="shared" si="518"/>
        <v>0</v>
      </c>
      <c r="CI153" s="54">
        <f t="shared" si="541"/>
        <v>0</v>
      </c>
      <c r="CJ153" s="56">
        <f t="shared" si="542"/>
        <v>0</v>
      </c>
      <c r="CK153" s="54">
        <f t="shared" si="543"/>
        <v>0</v>
      </c>
      <c r="CL153" s="54">
        <f t="shared" si="544"/>
        <v>0</v>
      </c>
      <c r="CM153" s="54">
        <f t="shared" si="545"/>
        <v>0</v>
      </c>
      <c r="CN153" s="54">
        <f t="shared" si="546"/>
        <v>0</v>
      </c>
      <c r="CO153" s="54">
        <f t="shared" si="547"/>
        <v>0</v>
      </c>
      <c r="CP153" s="54">
        <f t="shared" si="548"/>
        <v>0</v>
      </c>
      <c r="CQ153" s="54">
        <f t="shared" si="549"/>
        <v>0</v>
      </c>
      <c r="CR153" s="54">
        <f t="shared" si="550"/>
        <v>0</v>
      </c>
      <c r="CS153" s="54">
        <f t="shared" si="551"/>
        <v>0</v>
      </c>
      <c r="CU153" s="54">
        <f t="shared" si="552"/>
        <v>0</v>
      </c>
      <c r="CV153" s="54">
        <f t="shared" si="553"/>
        <v>0</v>
      </c>
      <c r="CW153" s="54">
        <f t="shared" si="554"/>
        <v>0</v>
      </c>
      <c r="CX153" s="54">
        <f t="shared" si="555"/>
        <v>0</v>
      </c>
      <c r="CZ153" s="54">
        <f t="shared" si="556"/>
        <v>0</v>
      </c>
      <c r="DA153" s="54">
        <f t="shared" si="557"/>
        <v>0</v>
      </c>
      <c r="DB153" s="54">
        <f t="shared" si="558"/>
        <v>0</v>
      </c>
      <c r="DC153" s="54">
        <f t="shared" si="559"/>
        <v>0</v>
      </c>
      <c r="DD153" s="54">
        <f t="shared" si="560"/>
        <v>0</v>
      </c>
      <c r="DE153" s="54">
        <f t="shared" si="561"/>
        <v>0</v>
      </c>
      <c r="DF153" s="54">
        <f t="shared" si="562"/>
        <v>0</v>
      </c>
      <c r="DG153" s="54">
        <f t="shared" si="563"/>
        <v>2</v>
      </c>
      <c r="DH153" s="71">
        <f t="shared" si="564"/>
        <v>0</v>
      </c>
      <c r="DI153" s="71">
        <f t="shared" si="565"/>
        <v>0</v>
      </c>
      <c r="DJ153" s="54">
        <f t="shared" si="566"/>
        <v>0</v>
      </c>
      <c r="DK153" s="54">
        <f t="shared" si="567"/>
        <v>2</v>
      </c>
      <c r="DL153" s="4">
        <f t="shared" si="492"/>
        <v>0</v>
      </c>
      <c r="DM153" s="3">
        <f t="shared" si="568"/>
        <v>0</v>
      </c>
      <c r="DN153" s="3">
        <f t="shared" si="569"/>
        <v>0</v>
      </c>
      <c r="DO153" s="4" t="e">
        <f t="shared" si="570"/>
        <v>#DIV/0!</v>
      </c>
      <c r="DP153" s="57"/>
      <c r="DQ153" s="57"/>
      <c r="DR153" s="56">
        <f t="shared" si="493"/>
        <v>2</v>
      </c>
      <c r="DS153" s="56">
        <f t="shared" si="494"/>
        <v>0</v>
      </c>
      <c r="DT153" s="38">
        <f t="shared" si="495"/>
        <v>0</v>
      </c>
      <c r="DU153" s="38">
        <f t="shared" si="571"/>
        <v>2</v>
      </c>
      <c r="DV153" s="38">
        <f t="shared" si="496"/>
        <v>0</v>
      </c>
      <c r="DW153" s="39">
        <f t="shared" si="497"/>
        <v>0</v>
      </c>
      <c r="DX153" s="39">
        <f t="shared" si="498"/>
        <v>0</v>
      </c>
      <c r="DY153" s="39">
        <f t="shared" si="499"/>
        <v>0</v>
      </c>
      <c r="DZ153" s="39">
        <f t="shared" si="500"/>
        <v>0</v>
      </c>
      <c r="EA153" s="39">
        <f t="shared" si="501"/>
        <v>0</v>
      </c>
      <c r="EB153" s="37" t="e">
        <f t="shared" si="572"/>
        <v>#DIV/0!</v>
      </c>
      <c r="EC153" s="37" t="e">
        <f t="shared" si="573"/>
        <v>#DIV/0!</v>
      </c>
      <c r="ED153" s="37" t="e">
        <f t="shared" si="574"/>
        <v>#DIV/0!</v>
      </c>
      <c r="EE153" s="37" t="e">
        <f t="shared" si="575"/>
        <v>#DIV/0!</v>
      </c>
      <c r="EF153" s="39" t="e">
        <f t="shared" si="576"/>
        <v>#DIV/0!</v>
      </c>
      <c r="EG153" s="37" t="e">
        <f t="shared" si="577"/>
        <v>#DIV/0!</v>
      </c>
      <c r="EH153" s="37" t="e">
        <f t="shared" si="578"/>
        <v>#DIV/0!</v>
      </c>
      <c r="EI153" s="11" t="b">
        <f t="shared" si="579"/>
        <v>1</v>
      </c>
      <c r="EJ153" s="11" t="b">
        <f t="shared" si="580"/>
        <v>0</v>
      </c>
      <c r="EK153" s="39" t="e">
        <f t="shared" si="581"/>
        <v>#DIV/0!</v>
      </c>
      <c r="EL153" s="39" t="e">
        <f t="shared" si="582"/>
        <v>#DIV/0!</v>
      </c>
      <c r="EM153" s="39" t="e">
        <f t="shared" si="583"/>
        <v>#DIV/0!</v>
      </c>
      <c r="EN153" s="39" t="e">
        <f t="shared" si="584"/>
        <v>#DIV/0!</v>
      </c>
      <c r="EO153" s="39" t="e">
        <f t="shared" si="585"/>
        <v>#DIV/0!</v>
      </c>
      <c r="EP153" s="39" t="e">
        <f t="shared" si="586"/>
        <v>#DIV/0!</v>
      </c>
      <c r="EQ153" s="39" t="e">
        <f t="shared" si="587"/>
        <v>#DIV/0!</v>
      </c>
      <c r="ER153" s="39" t="e">
        <f t="shared" si="588"/>
        <v>#DIV/0!</v>
      </c>
      <c r="ES153" s="58" t="str">
        <f t="shared" si="589"/>
        <v>(OH,F,Cl)-dominate amphibole</v>
      </c>
      <c r="ET153" s="58" t="e">
        <f t="shared" si="590"/>
        <v>#N/A</v>
      </c>
      <c r="EU153" s="56">
        <f t="shared" si="502"/>
        <v>0</v>
      </c>
      <c r="EV153" s="56">
        <f t="shared" si="503"/>
        <v>0</v>
      </c>
      <c r="EW153" s="56">
        <f t="shared" si="504"/>
        <v>0</v>
      </c>
      <c r="EX153" s="56">
        <f t="shared" si="505"/>
        <v>0</v>
      </c>
      <c r="EY153" s="56">
        <f t="shared" si="506"/>
        <v>0</v>
      </c>
      <c r="EZ153" s="56">
        <f t="shared" si="507"/>
        <v>0</v>
      </c>
      <c r="FA153" s="39">
        <f t="shared" si="508"/>
        <v>0</v>
      </c>
      <c r="FB153" s="39">
        <f t="shared" si="509"/>
        <v>0</v>
      </c>
      <c r="FC153" s="54">
        <f t="shared" si="510"/>
        <v>0</v>
      </c>
      <c r="FD153" s="54">
        <f t="shared" si="511"/>
        <v>0</v>
      </c>
      <c r="FE153" s="39">
        <f t="shared" si="512"/>
        <v>0</v>
      </c>
      <c r="FF153" s="54">
        <f t="shared" si="513"/>
        <v>0</v>
      </c>
      <c r="FG153" s="39">
        <f t="shared" si="514"/>
        <v>0</v>
      </c>
      <c r="FH153" s="39">
        <f t="shared" si="591"/>
        <v>0</v>
      </c>
      <c r="FI153" s="39">
        <f t="shared" si="592"/>
        <v>0</v>
      </c>
      <c r="FJ153" s="39">
        <f t="shared" si="593"/>
        <v>0</v>
      </c>
      <c r="FK153" s="39" t="e">
        <f t="shared" si="594"/>
        <v>#DIV/0!</v>
      </c>
      <c r="FL153" s="39" t="e">
        <f t="shared" si="595"/>
        <v>#DIV/0!</v>
      </c>
      <c r="FM153" s="39" t="e">
        <f t="shared" si="596"/>
        <v>#DIV/0!</v>
      </c>
      <c r="FN153" s="39">
        <f t="shared" si="597"/>
        <v>1</v>
      </c>
      <c r="FO153" s="39">
        <f t="shared" si="515"/>
        <v>0</v>
      </c>
      <c r="FP153" s="39">
        <f t="shared" si="516"/>
        <v>0</v>
      </c>
      <c r="FQ153" s="39">
        <f t="shared" si="517"/>
        <v>0</v>
      </c>
      <c r="FR153" s="39">
        <f t="shared" si="598"/>
        <v>0</v>
      </c>
      <c r="FS153" s="39">
        <f t="shared" si="599"/>
        <v>0</v>
      </c>
      <c r="FU153" s="39" t="e">
        <f t="shared" si="600"/>
        <v>#DIV/0!</v>
      </c>
      <c r="FV153" s="39" t="e">
        <f t="shared" si="601"/>
        <v>#DIV/0!</v>
      </c>
      <c r="FW153" s="39" t="e">
        <f t="shared" si="602"/>
        <v>#DIV/0!</v>
      </c>
      <c r="FY153" s="39" t="e">
        <f t="shared" si="603"/>
        <v>#DIV/0!</v>
      </c>
      <c r="FZ153" s="39" t="e">
        <f t="shared" si="604"/>
        <v>#DIV/0!</v>
      </c>
      <c r="GA153" s="39" t="e">
        <f t="shared" si="605"/>
        <v>#DIV/0!</v>
      </c>
      <c r="GB153" s="39" t="e">
        <f t="shared" si="606"/>
        <v>#DIV/0!</v>
      </c>
      <c r="GC153" s="39" t="e">
        <f t="shared" si="607"/>
        <v>#DIV/0!</v>
      </c>
      <c r="GD153" s="39" t="e">
        <f t="shared" si="608"/>
        <v>#DIV/0!</v>
      </c>
      <c r="GE153" s="39" t="e">
        <f t="shared" si="609"/>
        <v>#DIV/0!</v>
      </c>
      <c r="GF153" s="39" t="e">
        <f t="shared" si="610"/>
        <v>#DIV/0!</v>
      </c>
      <c r="GG153" s="39" t="e">
        <f t="shared" si="611"/>
        <v>#DIV/0!</v>
      </c>
      <c r="GH153" s="39" t="e">
        <f t="shared" si="612"/>
        <v>#DIV/0!</v>
      </c>
      <c r="GI153" s="39"/>
      <c r="GJ153" s="39" t="e">
        <f t="shared" si="613"/>
        <v>#DIV/0!</v>
      </c>
      <c r="GK153" s="39" t="e">
        <f t="shared" si="614"/>
        <v>#DIV/0!</v>
      </c>
      <c r="GL153" s="39" t="e">
        <f t="shared" si="615"/>
        <v>#DIV/0!</v>
      </c>
      <c r="GM153" s="39" t="e">
        <f t="shared" si="616"/>
        <v>#DIV/0!</v>
      </c>
      <c r="GN153" s="39" t="e">
        <f t="shared" si="617"/>
        <v>#DIV/0!</v>
      </c>
      <c r="GO153" s="57"/>
      <c r="GP153" s="57" t="e">
        <f t="shared" si="618"/>
        <v>#DIV/0!</v>
      </c>
      <c r="GQ153" s="59" t="e">
        <f t="shared" si="619"/>
        <v>#DIV/0!</v>
      </c>
      <c r="GR153" s="41" t="e">
        <f t="shared" si="620"/>
        <v>#DIV/0!</v>
      </c>
      <c r="GS153" s="57" t="e">
        <f t="shared" si="621"/>
        <v>#DIV/0!</v>
      </c>
      <c r="GT153" s="57" t="e">
        <f t="shared" si="622"/>
        <v>#DIV/0!</v>
      </c>
      <c r="GU153" s="57" t="e">
        <f t="shared" si="623"/>
        <v>#DIV/0!</v>
      </c>
      <c r="GV153" s="57"/>
      <c r="GW153" s="42" t="e">
        <f t="shared" si="624"/>
        <v>#DIV/0!</v>
      </c>
      <c r="GX153" s="42" t="e">
        <f t="shared" si="625"/>
        <v>#DIV/0!</v>
      </c>
      <c r="GY153" s="42" t="e">
        <f t="shared" si="626"/>
        <v>#DIV/0!</v>
      </c>
      <c r="GZ153" s="57"/>
      <c r="HA153" s="2" t="e">
        <f t="shared" si="627"/>
        <v>#DIV/0!</v>
      </c>
      <c r="HB153" s="2" t="e">
        <f t="shared" si="628"/>
        <v>#DIV/0!</v>
      </c>
      <c r="HC153" s="2" t="e">
        <f t="shared" si="629"/>
        <v>#DIV/0!</v>
      </c>
      <c r="HD153" s="2" t="e">
        <f t="shared" si="630"/>
        <v>#DIV/0!</v>
      </c>
      <c r="HE153" s="2" t="e">
        <f t="shared" si="631"/>
        <v>#DIV/0!</v>
      </c>
      <c r="HF153" s="2" t="e">
        <f t="shared" si="632"/>
        <v>#DIV/0!</v>
      </c>
      <c r="HG153" s="2" t="e">
        <f t="shared" si="633"/>
        <v>#DIV/0!</v>
      </c>
      <c r="HH153" s="2" t="e">
        <f t="shared" si="634"/>
        <v>#DIV/0!</v>
      </c>
      <c r="HI153" s="2" t="e">
        <f t="shared" si="635"/>
        <v>#DIV/0!</v>
      </c>
      <c r="HJ153" s="11" t="e">
        <f t="shared" si="636"/>
        <v>#DIV/0!</v>
      </c>
      <c r="HK153" s="60" t="e">
        <f t="shared" si="637"/>
        <v>#DIV/0!</v>
      </c>
      <c r="HL153" s="57"/>
      <c r="HM153" s="57" t="e">
        <f t="shared" si="638"/>
        <v>#DIV/0!</v>
      </c>
      <c r="HN153" s="57" t="e">
        <f t="shared" si="639"/>
        <v>#DIV/0!</v>
      </c>
      <c r="HO153" s="57" t="e">
        <f t="shared" si="640"/>
        <v>#DIV/0!</v>
      </c>
      <c r="HP153" s="57" t="e">
        <f t="shared" si="641"/>
        <v>#DIV/0!</v>
      </c>
      <c r="HQ153" s="57" t="e">
        <f t="shared" si="642"/>
        <v>#DIV/0!</v>
      </c>
      <c r="HR153" s="57"/>
      <c r="HS153" s="57" t="e">
        <f t="shared" si="643"/>
        <v>#DIV/0!</v>
      </c>
      <c r="HT153" s="57" t="e">
        <f t="shared" si="644"/>
        <v>#DIV/0!</v>
      </c>
      <c r="HU153" s="57" t="e">
        <f t="shared" si="645"/>
        <v>#DIV/0!</v>
      </c>
      <c r="HV153" s="57" t="e">
        <f t="shared" si="646"/>
        <v>#DIV/0!</v>
      </c>
      <c r="HW153" s="57" t="e">
        <f t="shared" si="647"/>
        <v>#DIV/0!</v>
      </c>
      <c r="HX153" s="57"/>
      <c r="HY153" s="57" t="e">
        <f t="shared" si="648"/>
        <v>#DIV/0!</v>
      </c>
      <c r="HZ153" s="57" t="e">
        <f t="shared" si="649"/>
        <v>#DIV/0!</v>
      </c>
      <c r="IA153" s="57"/>
      <c r="IB153" s="61">
        <f t="shared" si="650"/>
        <v>0</v>
      </c>
      <c r="IC153" s="57" t="str">
        <f t="shared" si="651"/>
        <v/>
      </c>
      <c r="ID153" s="42"/>
      <c r="IE153" s="2" t="str">
        <f t="shared" si="652"/>
        <v/>
      </c>
      <c r="IF153" s="60" t="e">
        <f t="shared" si="653"/>
        <v>#DIV/0!</v>
      </c>
      <c r="IG153" s="60" t="str">
        <f t="shared" si="654"/>
        <v/>
      </c>
      <c r="IH153" s="60" t="str">
        <f t="shared" si="655"/>
        <v>zinco-</v>
      </c>
      <c r="II153" s="60" t="str">
        <f t="shared" si="656"/>
        <v>mangano-</v>
      </c>
      <c r="IJ153" s="60" t="e">
        <f t="shared" si="657"/>
        <v>#DIV/0!</v>
      </c>
      <c r="IK153" s="60" t="e">
        <f t="shared" si="658"/>
        <v>#DIV/0!</v>
      </c>
      <c r="IL153" s="60" t="e">
        <f t="shared" si="659"/>
        <v>#DIV/0!</v>
      </c>
      <c r="IM153" s="60" t="e">
        <f t="shared" si="660"/>
        <v>#DIV/0!</v>
      </c>
      <c r="IN153" s="60" t="str">
        <f t="shared" si="661"/>
        <v/>
      </c>
      <c r="IO153" s="60" t="str">
        <f t="shared" si="662"/>
        <v/>
      </c>
      <c r="IP153" s="57"/>
      <c r="IQ153" s="57" t="str">
        <f t="shared" si="663"/>
        <v>ERROR!!</v>
      </c>
    </row>
    <row r="154" spans="24:251">
      <c r="X154" s="29">
        <f t="shared" si="519"/>
        <v>0</v>
      </c>
      <c r="Y154" s="29">
        <f t="shared" si="520"/>
        <v>0</v>
      </c>
      <c r="Z154" s="29" t="e">
        <f t="shared" si="521"/>
        <v>#DIV/0!</v>
      </c>
      <c r="AA154" s="29" t="e">
        <f t="shared" si="522"/>
        <v>#DIV/0!</v>
      </c>
      <c r="AB154" s="29" t="e">
        <f t="shared" si="523"/>
        <v>#DIV/0!</v>
      </c>
      <c r="AC154" s="29" t="e">
        <f t="shared" si="524"/>
        <v>#DIV/0!</v>
      </c>
      <c r="AF154" s="23">
        <v>60.084299999999999</v>
      </c>
      <c r="AG154" s="23">
        <v>79.878799999999998</v>
      </c>
      <c r="AH154" s="23">
        <v>101.96120000000001</v>
      </c>
      <c r="AI154" s="23">
        <v>151.99039999999999</v>
      </c>
      <c r="AJ154" s="23">
        <v>159.69</v>
      </c>
      <c r="AK154" s="23">
        <v>71.846400000000003</v>
      </c>
      <c r="AL154" s="23">
        <v>70.9375</v>
      </c>
      <c r="AM154" s="23">
        <v>40.304400000000001</v>
      </c>
      <c r="AN154" s="23">
        <v>56.077399999999997</v>
      </c>
      <c r="AO154" s="23">
        <v>61.978999999999999</v>
      </c>
      <c r="AP154" s="23">
        <v>94.195999999999998</v>
      </c>
      <c r="AQ154" s="23">
        <v>18.998000000000001</v>
      </c>
      <c r="AR154" s="23">
        <v>35.450000000000003</v>
      </c>
      <c r="AS154" s="23">
        <v>29.88</v>
      </c>
      <c r="AT154" s="23">
        <v>74.691999999999993</v>
      </c>
      <c r="AU154" s="23">
        <v>81.39</v>
      </c>
      <c r="AX154" s="54">
        <f t="shared" si="525"/>
        <v>0</v>
      </c>
      <c r="AY154" s="54">
        <f t="shared" si="526"/>
        <v>0</v>
      </c>
      <c r="AZ154" s="54">
        <f t="shared" si="527"/>
        <v>0</v>
      </c>
      <c r="BA154" s="54">
        <f t="shared" si="528"/>
        <v>0</v>
      </c>
      <c r="BB154" s="54">
        <f t="shared" si="529"/>
        <v>0</v>
      </c>
      <c r="BC154" s="54">
        <f t="shared" si="530"/>
        <v>0</v>
      </c>
      <c r="BD154" s="54">
        <f t="shared" si="531"/>
        <v>0</v>
      </c>
      <c r="BE154" s="54">
        <f t="shared" si="532"/>
        <v>0</v>
      </c>
      <c r="BF154" s="54">
        <f t="shared" si="533"/>
        <v>0</v>
      </c>
      <c r="BG154" s="54">
        <f t="shared" si="534"/>
        <v>0</v>
      </c>
      <c r="BH154" s="54">
        <f t="shared" si="535"/>
        <v>0</v>
      </c>
      <c r="BI154" s="54">
        <f t="shared" si="536"/>
        <v>0</v>
      </c>
      <c r="BJ154" s="54">
        <f t="shared" si="537"/>
        <v>0</v>
      </c>
      <c r="BK154" s="54">
        <f t="shared" si="538"/>
        <v>0</v>
      </c>
      <c r="BL154" s="54">
        <f t="shared" si="539"/>
        <v>0</v>
      </c>
      <c r="BM154" s="42"/>
      <c r="BO154" s="54">
        <f>'Norm-coeff'!$C$2+$AX154*'Norm-coeff'!$D$2+$AY154*'Norm-coeff'!$E$2+$AZ154*'Norm-coeff'!$F$2+$BA154*'Norm-coeff'!$G$2+$BB154*'Norm-coeff'!$H$2+$BC154*'Norm-coeff'!$I$2+$BD154*'Norm-coeff'!$J$2+$BE154*'Norm-coeff'!$K$2+$BF154*'Norm-coeff'!$L$2+$BG154*'Norm-coeff'!$M$2+$BH154*'Norm-coeff'!$N$2+$BI154*'Norm-coeff'!$O$2</f>
        <v>5.4045421474420303</v>
      </c>
      <c r="BP154" s="54">
        <f>'Norm-coeff'!$C$3+$AX154*'Norm-coeff'!$D$3+$AY154*'Norm-coeff'!$E$3+$AZ154*'Norm-coeff'!$F$3+$BA154*'Norm-coeff'!$G$3+$BB154*'Norm-coeff'!$H$3+$BC154*'Norm-coeff'!$I$3+$BD154*'Norm-coeff'!$J$3+$BE154*'Norm-coeff'!$K$3+$BF154*'Norm-coeff'!$L$3+$BG154*'Norm-coeff'!$M$3+$BH154*'Norm-coeff'!$N$3+$BI154*'Norm-coeff'!$O$3</f>
        <v>3.15319116612705</v>
      </c>
      <c r="BQ154" s="54">
        <f>'Norm-coeff'!$C$4+$AX154*'Norm-coeff'!$D$4+$AY154*'Norm-coeff'!$E$4+$AZ154*'Norm-coeff'!$F$4+$BA154*'Norm-coeff'!$G$4+$BB154*'Norm-coeff'!$H$4+$BC154*'Norm-coeff'!$I$4+$BD154*'Norm-coeff'!$J$4+$BE154*'Norm-coeff'!$K$4+$BF154*'Norm-coeff'!$L$4+$BG154*'Norm-coeff'!$M$4+$BH154*'Norm-coeff'!$N$4+$BI154*'Norm-coeff'!$O$4</f>
        <v>1.42115649462768</v>
      </c>
      <c r="BR154" s="54">
        <f>'Norm-coeff'!$C$5+$AX154*'Norm-coeff'!$D$5+$AY154*'Norm-coeff'!$E$5+$AZ154*'Norm-coeff'!$F$5+$BA154*'Norm-coeff'!$G$5+$BB154*'Norm-coeff'!$H$5+$BC154*'Norm-coeff'!$I$5+$BD154*'Norm-coeff'!$J$5+$BE154*'Norm-coeff'!$K$5+$BF154*'Norm-coeff'!$L$5+$BG154*'Norm-coeff'!$M$5+$BH154*'Norm-coeff'!$N$5+$BI154*'Norm-coeff'!$O$5</f>
        <v>1.0553329241296201</v>
      </c>
      <c r="BS154" s="54">
        <f>'Norm-coeff'!$C$6+$AX154*'Norm-coeff'!$D$6+$AY154*'Norm-coeff'!$E$6+$AZ154*'Norm-coeff'!$F$6+$BA154*'Norm-coeff'!$G$6+$BB154*'Norm-coeff'!$H$6+$BC154*'Norm-coeff'!$I$6+$BD154*'Norm-coeff'!$J$6+$BE154*'Norm-coeff'!$K$6+$BF154*'Norm-coeff'!$L$6+$BG154*'Norm-coeff'!$M$6+$BH154*'Norm-coeff'!$N$6+$BI154*'Norm-coeff'!$O$6</f>
        <v>-1.48700885495103E-2</v>
      </c>
      <c r="BT154" s="54">
        <f>'Norm-coeff'!$C$7+$AX154*'Norm-coeff'!$D$7+$AY154*'Norm-coeff'!$E$7+$AZ154*'Norm-coeff'!$F$7+$BA154*'Norm-coeff'!$G$7+$BB154*'Norm-coeff'!$H$7+$BC154*'Norm-coeff'!$I$7+$BD154*'Norm-coeff'!$J$7+$BE154*'Norm-coeff'!$K$7+$BF154*'Norm-coeff'!$L$7+$BG154*'Norm-coeff'!$M$7+$BH154*'Norm-coeff'!$N$7+$BI154*'Norm-coeff'!$O$7</f>
        <v>2.0907583608832998</v>
      </c>
      <c r="BU154" s="54">
        <f>'Norm-coeff'!$C$8+$AX154*'Norm-coeff'!$D$8+$AY154*'Norm-coeff'!$E$8+$AZ154*'Norm-coeff'!$F$8+$BA154*'Norm-coeff'!$G$8+$BB154*'Norm-coeff'!$H$8+$BC154*'Norm-coeff'!$I$8+$BD154*'Norm-coeff'!$J$8+$BE154*'Norm-coeff'!$K$8+$BF154*'Norm-coeff'!$L$8+$BG154*'Norm-coeff'!$M$8+$BH154*'Norm-coeff'!$N$8+$BI154*'Norm-coeff'!$O$8</f>
        <v>0.65894159836244504</v>
      </c>
      <c r="BV154" s="54">
        <f>'Norm-coeff'!$C$9+$AX154*'Norm-coeff'!$D$9+$AY154*'Norm-coeff'!$E$9+$AZ154*'Norm-coeff'!$F$9+$BA154*'Norm-coeff'!$G$9+$BB154*'Norm-coeff'!$H$9+$BC154*'Norm-coeff'!$I$9+$BD154*'Norm-coeff'!$J$9+$BE154*'Norm-coeff'!$K$9+$BF154*'Norm-coeff'!$L$9+$BG154*'Norm-coeff'!$M$9+$BH154*'Norm-coeff'!$N$9+$BI154*'Norm-coeff'!$O$9</f>
        <v>1.48961085014701</v>
      </c>
      <c r="BW154" s="54">
        <f>'Norm-coeff'!$C$10+$AX154*'Norm-coeff'!$D$10+$AY154*'Norm-coeff'!$E$10+$AZ154*'Norm-coeff'!$F$10+$BA154*'Norm-coeff'!$G$10+$BB154*'Norm-coeff'!$H$10+$BC154*'Norm-coeff'!$I$10+$BD154*'Norm-coeff'!$J$10+$BE154*'Norm-coeff'!$K$10+$BF154*'Norm-coeff'!$L$10+$BG154*'Norm-coeff'!$M$10+$BH154*'Norm-coeff'!$N$10+$BI154*'Norm-coeff'!$O$10</f>
        <v>1.42058735749591</v>
      </c>
      <c r="BX154" s="54">
        <f>'Norm-coeff'!$C$11+$AX154*'Norm-coeff'!$D$11+$AY154*'Norm-coeff'!$E$11+$AZ154*'Norm-coeff'!$F$11+$BA154*'Norm-coeff'!$G$11+$BB154*'Norm-coeff'!$H$11+$BC154*'Norm-coeff'!$I$11+$BD154*'Norm-coeff'!$J$11+$BE154*'Norm-coeff'!$K$11+$BF154*'Norm-coeff'!$L$11+$BG154*'Norm-coeff'!$M$11+$BH154*'Norm-coeff'!$N$11+$BI154*'Norm-coeff'!$O$11</f>
        <v>0.221233014421479</v>
      </c>
      <c r="BY154" s="54">
        <f>'Norm-coeff'!$C$12+$AX154*'Norm-coeff'!$D$12+$AY154*'Norm-coeff'!$E$12+$AZ154*'Norm-coeff'!$F$12+$BA154*'Norm-coeff'!$G$12+$BB154*'Norm-coeff'!$H$12+$BC154*'Norm-coeff'!$I$12+$BD154*'Norm-coeff'!$J$12+$BE154*'Norm-coeff'!$K$12+$BF154*'Norm-coeff'!$L$12+$BG154*'Norm-coeff'!$M$12+$BH154*'Norm-coeff'!$N$12+$BI154*'Norm-coeff'!$O$12</f>
        <v>0.283527502056037</v>
      </c>
      <c r="BZ154" s="54">
        <f>'Norm-coeff'!$C$13+$AX154*'Norm-coeff'!$D$13+$AY154*'Norm-coeff'!$E$13+$AZ154*'Norm-coeff'!$F$13+$BA154*'Norm-coeff'!$G$13+$BB154*'Norm-coeff'!$H$13+$BC154*'Norm-coeff'!$I$13+$BD154*'Norm-coeff'!$J$13+$BE154*'Norm-coeff'!$K$13+$BF154*'Norm-coeff'!$L$13+$BG154*'Norm-coeff'!$M$13+$BH154*'Norm-coeff'!$N$13+$BI154*'Norm-coeff'!$O$13</f>
        <v>-4.1864930554451202E-2</v>
      </c>
      <c r="CA154" s="54">
        <f>'Norm-coeff'!$C$14+$AX154*'Norm-coeff'!$D$14+$AY154*'Norm-coeff'!$E$14+$AZ154*'Norm-coeff'!$F$14+$BA154*'Norm-coeff'!$G$14+$BB154*'Norm-coeff'!$H$14+$BC154*'Norm-coeff'!$I$14+$BD154*'Norm-coeff'!$J$14+$BE154*'Norm-coeff'!$K$14+$BF154*'Norm-coeff'!$L$14+$BG154*'Norm-coeff'!$M$14+$BH154*'Norm-coeff'!$N$14+$BI154*'Norm-coeff'!$O$14</f>
        <v>4.2526983164477103</v>
      </c>
      <c r="CC154" s="54">
        <f t="shared" si="664"/>
        <v>0</v>
      </c>
      <c r="CG154" s="54">
        <f t="shared" si="540"/>
        <v>0</v>
      </c>
      <c r="CH154" s="54">
        <f t="shared" si="518"/>
        <v>0</v>
      </c>
      <c r="CI154" s="54">
        <f t="shared" si="541"/>
        <v>0</v>
      </c>
      <c r="CJ154" s="56">
        <f t="shared" si="542"/>
        <v>0</v>
      </c>
      <c r="CK154" s="54">
        <f t="shared" si="543"/>
        <v>0</v>
      </c>
      <c r="CL154" s="54">
        <f t="shared" si="544"/>
        <v>0</v>
      </c>
      <c r="CM154" s="54">
        <f t="shared" si="545"/>
        <v>0</v>
      </c>
      <c r="CN154" s="54">
        <f t="shared" si="546"/>
        <v>0</v>
      </c>
      <c r="CO154" s="54">
        <f t="shared" si="547"/>
        <v>0</v>
      </c>
      <c r="CP154" s="54">
        <f t="shared" si="548"/>
        <v>0</v>
      </c>
      <c r="CQ154" s="54">
        <f t="shared" si="549"/>
        <v>0</v>
      </c>
      <c r="CR154" s="54">
        <f t="shared" si="550"/>
        <v>0</v>
      </c>
      <c r="CS154" s="54">
        <f t="shared" si="551"/>
        <v>0</v>
      </c>
      <c r="CU154" s="54">
        <f t="shared" si="552"/>
        <v>0</v>
      </c>
      <c r="CV154" s="54">
        <f t="shared" si="553"/>
        <v>0</v>
      </c>
      <c r="CW154" s="54">
        <f t="shared" si="554"/>
        <v>0</v>
      </c>
      <c r="CX154" s="54">
        <f t="shared" si="555"/>
        <v>0</v>
      </c>
      <c r="CZ154" s="54">
        <f t="shared" si="556"/>
        <v>0</v>
      </c>
      <c r="DA154" s="54">
        <f t="shared" si="557"/>
        <v>0</v>
      </c>
      <c r="DB154" s="54">
        <f t="shared" si="558"/>
        <v>0</v>
      </c>
      <c r="DC154" s="54">
        <f t="shared" si="559"/>
        <v>0</v>
      </c>
      <c r="DD154" s="54">
        <f t="shared" si="560"/>
        <v>0</v>
      </c>
      <c r="DE154" s="54">
        <f t="shared" si="561"/>
        <v>0</v>
      </c>
      <c r="DF154" s="54">
        <f t="shared" si="562"/>
        <v>0</v>
      </c>
      <c r="DG154" s="54">
        <f t="shared" si="563"/>
        <v>2</v>
      </c>
      <c r="DH154" s="71">
        <f t="shared" si="564"/>
        <v>0</v>
      </c>
      <c r="DI154" s="71">
        <f t="shared" si="565"/>
        <v>0</v>
      </c>
      <c r="DJ154" s="54">
        <f t="shared" si="566"/>
        <v>0</v>
      </c>
      <c r="DK154" s="54">
        <f t="shared" si="567"/>
        <v>2</v>
      </c>
      <c r="DL154" s="4">
        <f t="shared" si="492"/>
        <v>0</v>
      </c>
      <c r="DM154" s="3">
        <f t="shared" si="568"/>
        <v>0</v>
      </c>
      <c r="DN154" s="3">
        <f t="shared" si="569"/>
        <v>0</v>
      </c>
      <c r="DO154" s="4" t="e">
        <f t="shared" si="570"/>
        <v>#DIV/0!</v>
      </c>
      <c r="DP154" s="57"/>
      <c r="DQ154" s="57"/>
      <c r="DR154" s="56">
        <f t="shared" si="493"/>
        <v>2</v>
      </c>
      <c r="DS154" s="56">
        <f t="shared" si="494"/>
        <v>0</v>
      </c>
      <c r="DT154" s="38">
        <f t="shared" si="495"/>
        <v>0</v>
      </c>
      <c r="DU154" s="38">
        <f t="shared" si="571"/>
        <v>2</v>
      </c>
      <c r="DV154" s="38">
        <f t="shared" si="496"/>
        <v>0</v>
      </c>
      <c r="DW154" s="39">
        <f t="shared" si="497"/>
        <v>0</v>
      </c>
      <c r="DX154" s="39">
        <f t="shared" si="498"/>
        <v>0</v>
      </c>
      <c r="DY154" s="39">
        <f t="shared" si="499"/>
        <v>0</v>
      </c>
      <c r="DZ154" s="39">
        <f t="shared" si="500"/>
        <v>0</v>
      </c>
      <c r="EA154" s="39">
        <f t="shared" si="501"/>
        <v>0</v>
      </c>
      <c r="EB154" s="37" t="e">
        <f t="shared" si="572"/>
        <v>#DIV/0!</v>
      </c>
      <c r="EC154" s="37" t="e">
        <f t="shared" si="573"/>
        <v>#DIV/0!</v>
      </c>
      <c r="ED154" s="37" t="e">
        <f t="shared" si="574"/>
        <v>#DIV/0!</v>
      </c>
      <c r="EE154" s="37" t="e">
        <f t="shared" si="575"/>
        <v>#DIV/0!</v>
      </c>
      <c r="EF154" s="39" t="e">
        <f t="shared" si="576"/>
        <v>#DIV/0!</v>
      </c>
      <c r="EG154" s="37" t="e">
        <f t="shared" si="577"/>
        <v>#DIV/0!</v>
      </c>
      <c r="EH154" s="37" t="e">
        <f t="shared" si="578"/>
        <v>#DIV/0!</v>
      </c>
      <c r="EI154" s="11" t="b">
        <f t="shared" si="579"/>
        <v>1</v>
      </c>
      <c r="EJ154" s="11" t="b">
        <f t="shared" si="580"/>
        <v>0</v>
      </c>
      <c r="EK154" s="39" t="e">
        <f t="shared" si="581"/>
        <v>#DIV/0!</v>
      </c>
      <c r="EL154" s="39" t="e">
        <f t="shared" si="582"/>
        <v>#DIV/0!</v>
      </c>
      <c r="EM154" s="39" t="e">
        <f t="shared" si="583"/>
        <v>#DIV/0!</v>
      </c>
      <c r="EN154" s="39" t="e">
        <f t="shared" si="584"/>
        <v>#DIV/0!</v>
      </c>
      <c r="EO154" s="39" t="e">
        <f t="shared" si="585"/>
        <v>#DIV/0!</v>
      </c>
      <c r="EP154" s="39" t="e">
        <f t="shared" si="586"/>
        <v>#DIV/0!</v>
      </c>
      <c r="EQ154" s="39" t="e">
        <f t="shared" si="587"/>
        <v>#DIV/0!</v>
      </c>
      <c r="ER154" s="39" t="e">
        <f t="shared" si="588"/>
        <v>#DIV/0!</v>
      </c>
      <c r="ES154" s="58" t="str">
        <f t="shared" si="589"/>
        <v>(OH,F,Cl)-dominate amphibole</v>
      </c>
      <c r="ET154" s="58" t="e">
        <f t="shared" si="590"/>
        <v>#N/A</v>
      </c>
      <c r="EU154" s="56">
        <f t="shared" si="502"/>
        <v>0</v>
      </c>
      <c r="EV154" s="56">
        <f t="shared" si="503"/>
        <v>0</v>
      </c>
      <c r="EW154" s="56">
        <f t="shared" si="504"/>
        <v>0</v>
      </c>
      <c r="EX154" s="56">
        <f t="shared" si="505"/>
        <v>0</v>
      </c>
      <c r="EY154" s="56">
        <f t="shared" si="506"/>
        <v>0</v>
      </c>
      <c r="EZ154" s="56">
        <f t="shared" si="507"/>
        <v>0</v>
      </c>
      <c r="FA154" s="39">
        <f t="shared" si="508"/>
        <v>0</v>
      </c>
      <c r="FB154" s="39">
        <f t="shared" si="509"/>
        <v>0</v>
      </c>
      <c r="FC154" s="54">
        <f t="shared" si="510"/>
        <v>0</v>
      </c>
      <c r="FD154" s="54">
        <f t="shared" si="511"/>
        <v>0</v>
      </c>
      <c r="FE154" s="39">
        <f t="shared" si="512"/>
        <v>0</v>
      </c>
      <c r="FF154" s="54">
        <f t="shared" si="513"/>
        <v>0</v>
      </c>
      <c r="FG154" s="39">
        <f t="shared" si="514"/>
        <v>0</v>
      </c>
      <c r="FH154" s="39">
        <f t="shared" si="591"/>
        <v>0</v>
      </c>
      <c r="FI154" s="39">
        <f t="shared" si="592"/>
        <v>0</v>
      </c>
      <c r="FJ154" s="39">
        <f t="shared" si="593"/>
        <v>0</v>
      </c>
      <c r="FK154" s="39" t="e">
        <f t="shared" si="594"/>
        <v>#DIV/0!</v>
      </c>
      <c r="FL154" s="39" t="e">
        <f t="shared" si="595"/>
        <v>#DIV/0!</v>
      </c>
      <c r="FM154" s="39" t="e">
        <f t="shared" si="596"/>
        <v>#DIV/0!</v>
      </c>
      <c r="FN154" s="39">
        <f t="shared" si="597"/>
        <v>1</v>
      </c>
      <c r="FO154" s="39">
        <f t="shared" si="515"/>
        <v>0</v>
      </c>
      <c r="FP154" s="39">
        <f t="shared" si="516"/>
        <v>0</v>
      </c>
      <c r="FQ154" s="39">
        <f t="shared" si="517"/>
        <v>0</v>
      </c>
      <c r="FR154" s="39">
        <f t="shared" si="598"/>
        <v>0</v>
      </c>
      <c r="FS154" s="39">
        <f t="shared" si="599"/>
        <v>0</v>
      </c>
      <c r="FU154" s="39" t="e">
        <f t="shared" si="600"/>
        <v>#DIV/0!</v>
      </c>
      <c r="FV154" s="39" t="e">
        <f t="shared" si="601"/>
        <v>#DIV/0!</v>
      </c>
      <c r="FW154" s="39" t="e">
        <f t="shared" si="602"/>
        <v>#DIV/0!</v>
      </c>
      <c r="FY154" s="39" t="e">
        <f t="shared" si="603"/>
        <v>#DIV/0!</v>
      </c>
      <c r="FZ154" s="39" t="e">
        <f t="shared" si="604"/>
        <v>#DIV/0!</v>
      </c>
      <c r="GA154" s="39" t="e">
        <f t="shared" si="605"/>
        <v>#DIV/0!</v>
      </c>
      <c r="GB154" s="39" t="e">
        <f t="shared" si="606"/>
        <v>#DIV/0!</v>
      </c>
      <c r="GC154" s="39" t="e">
        <f t="shared" si="607"/>
        <v>#DIV/0!</v>
      </c>
      <c r="GD154" s="39" t="e">
        <f t="shared" si="608"/>
        <v>#DIV/0!</v>
      </c>
      <c r="GE154" s="39" t="e">
        <f t="shared" si="609"/>
        <v>#DIV/0!</v>
      </c>
      <c r="GF154" s="39" t="e">
        <f t="shared" si="610"/>
        <v>#DIV/0!</v>
      </c>
      <c r="GG154" s="39" t="e">
        <f t="shared" si="611"/>
        <v>#DIV/0!</v>
      </c>
      <c r="GH154" s="39" t="e">
        <f t="shared" si="612"/>
        <v>#DIV/0!</v>
      </c>
      <c r="GI154" s="39"/>
      <c r="GJ154" s="39" t="e">
        <f t="shared" si="613"/>
        <v>#DIV/0!</v>
      </c>
      <c r="GK154" s="39" t="e">
        <f t="shared" si="614"/>
        <v>#DIV/0!</v>
      </c>
      <c r="GL154" s="39" t="e">
        <f t="shared" si="615"/>
        <v>#DIV/0!</v>
      </c>
      <c r="GM154" s="39" t="e">
        <f t="shared" si="616"/>
        <v>#DIV/0!</v>
      </c>
      <c r="GN154" s="39" t="e">
        <f t="shared" si="617"/>
        <v>#DIV/0!</v>
      </c>
      <c r="GO154" s="57"/>
      <c r="GP154" s="57" t="e">
        <f t="shared" si="618"/>
        <v>#DIV/0!</v>
      </c>
      <c r="GQ154" s="59" t="e">
        <f t="shared" si="619"/>
        <v>#DIV/0!</v>
      </c>
      <c r="GR154" s="41" t="e">
        <f t="shared" si="620"/>
        <v>#DIV/0!</v>
      </c>
      <c r="GS154" s="57" t="e">
        <f t="shared" si="621"/>
        <v>#DIV/0!</v>
      </c>
      <c r="GT154" s="57" t="e">
        <f t="shared" si="622"/>
        <v>#DIV/0!</v>
      </c>
      <c r="GU154" s="57" t="e">
        <f t="shared" si="623"/>
        <v>#DIV/0!</v>
      </c>
      <c r="GV154" s="57"/>
      <c r="GW154" s="42" t="e">
        <f t="shared" si="624"/>
        <v>#DIV/0!</v>
      </c>
      <c r="GX154" s="42" t="e">
        <f t="shared" si="625"/>
        <v>#DIV/0!</v>
      </c>
      <c r="GY154" s="42" t="e">
        <f t="shared" si="626"/>
        <v>#DIV/0!</v>
      </c>
      <c r="GZ154" s="57"/>
      <c r="HA154" s="2" t="e">
        <f t="shared" si="627"/>
        <v>#DIV/0!</v>
      </c>
      <c r="HB154" s="2" t="e">
        <f t="shared" si="628"/>
        <v>#DIV/0!</v>
      </c>
      <c r="HC154" s="2" t="e">
        <f t="shared" si="629"/>
        <v>#DIV/0!</v>
      </c>
      <c r="HD154" s="2" t="e">
        <f t="shared" si="630"/>
        <v>#DIV/0!</v>
      </c>
      <c r="HE154" s="2" t="e">
        <f t="shared" si="631"/>
        <v>#DIV/0!</v>
      </c>
      <c r="HF154" s="2" t="e">
        <f t="shared" si="632"/>
        <v>#DIV/0!</v>
      </c>
      <c r="HG154" s="2" t="e">
        <f t="shared" si="633"/>
        <v>#DIV/0!</v>
      </c>
      <c r="HH154" s="2" t="e">
        <f t="shared" si="634"/>
        <v>#DIV/0!</v>
      </c>
      <c r="HI154" s="2" t="e">
        <f t="shared" si="635"/>
        <v>#DIV/0!</v>
      </c>
      <c r="HJ154" s="11" t="e">
        <f t="shared" si="636"/>
        <v>#DIV/0!</v>
      </c>
      <c r="HK154" s="60" t="e">
        <f t="shared" si="637"/>
        <v>#DIV/0!</v>
      </c>
      <c r="HL154" s="57"/>
      <c r="HM154" s="57" t="e">
        <f t="shared" si="638"/>
        <v>#DIV/0!</v>
      </c>
      <c r="HN154" s="57" t="e">
        <f t="shared" si="639"/>
        <v>#DIV/0!</v>
      </c>
      <c r="HO154" s="57" t="e">
        <f t="shared" si="640"/>
        <v>#DIV/0!</v>
      </c>
      <c r="HP154" s="57" t="e">
        <f t="shared" si="641"/>
        <v>#DIV/0!</v>
      </c>
      <c r="HQ154" s="57" t="e">
        <f t="shared" si="642"/>
        <v>#DIV/0!</v>
      </c>
      <c r="HR154" s="57"/>
      <c r="HS154" s="57" t="e">
        <f t="shared" si="643"/>
        <v>#DIV/0!</v>
      </c>
      <c r="HT154" s="57" t="e">
        <f t="shared" si="644"/>
        <v>#DIV/0!</v>
      </c>
      <c r="HU154" s="57" t="e">
        <f t="shared" si="645"/>
        <v>#DIV/0!</v>
      </c>
      <c r="HV154" s="57" t="e">
        <f t="shared" si="646"/>
        <v>#DIV/0!</v>
      </c>
      <c r="HW154" s="57" t="e">
        <f t="shared" si="647"/>
        <v>#DIV/0!</v>
      </c>
      <c r="HX154" s="57"/>
      <c r="HY154" s="57" t="e">
        <f t="shared" si="648"/>
        <v>#DIV/0!</v>
      </c>
      <c r="HZ154" s="57" t="e">
        <f t="shared" si="649"/>
        <v>#DIV/0!</v>
      </c>
      <c r="IA154" s="57"/>
      <c r="IB154" s="61">
        <f t="shared" si="650"/>
        <v>0</v>
      </c>
      <c r="IC154" s="57" t="str">
        <f t="shared" si="651"/>
        <v/>
      </c>
      <c r="ID154" s="42"/>
      <c r="IE154" s="2" t="str">
        <f t="shared" si="652"/>
        <v/>
      </c>
      <c r="IF154" s="60" t="e">
        <f t="shared" si="653"/>
        <v>#DIV/0!</v>
      </c>
      <c r="IG154" s="60" t="str">
        <f t="shared" si="654"/>
        <v/>
      </c>
      <c r="IH154" s="60" t="str">
        <f t="shared" si="655"/>
        <v>zinco-</v>
      </c>
      <c r="II154" s="60" t="str">
        <f t="shared" si="656"/>
        <v>mangano-</v>
      </c>
      <c r="IJ154" s="60" t="e">
        <f t="shared" si="657"/>
        <v>#DIV/0!</v>
      </c>
      <c r="IK154" s="60" t="e">
        <f t="shared" si="658"/>
        <v>#DIV/0!</v>
      </c>
      <c r="IL154" s="60" t="e">
        <f t="shared" si="659"/>
        <v>#DIV/0!</v>
      </c>
      <c r="IM154" s="60" t="e">
        <f t="shared" si="660"/>
        <v>#DIV/0!</v>
      </c>
      <c r="IN154" s="60" t="str">
        <f t="shared" si="661"/>
        <v/>
      </c>
      <c r="IO154" s="60" t="str">
        <f t="shared" si="662"/>
        <v/>
      </c>
      <c r="IP154" s="57"/>
      <c r="IQ154" s="57" t="str">
        <f t="shared" si="663"/>
        <v>ERROR!!</v>
      </c>
    </row>
    <row r="155" spans="24:251">
      <c r="X155" s="29">
        <f t="shared" si="519"/>
        <v>0</v>
      </c>
      <c r="Y155" s="29">
        <f t="shared" si="520"/>
        <v>0</v>
      </c>
      <c r="Z155" s="29" t="e">
        <f t="shared" si="521"/>
        <v>#DIV/0!</v>
      </c>
      <c r="AA155" s="29" t="e">
        <f t="shared" si="522"/>
        <v>#DIV/0!</v>
      </c>
      <c r="AB155" s="29" t="e">
        <f t="shared" si="523"/>
        <v>#DIV/0!</v>
      </c>
      <c r="AC155" s="29" t="e">
        <f t="shared" si="524"/>
        <v>#DIV/0!</v>
      </c>
      <c r="AF155" s="23">
        <v>60.084299999999999</v>
      </c>
      <c r="AG155" s="23">
        <v>79.878799999999998</v>
      </c>
      <c r="AH155" s="23">
        <v>101.96120000000001</v>
      </c>
      <c r="AI155" s="23">
        <v>151.99039999999999</v>
      </c>
      <c r="AJ155" s="23">
        <v>159.69</v>
      </c>
      <c r="AK155" s="23">
        <v>71.846400000000003</v>
      </c>
      <c r="AL155" s="23">
        <v>70.9375</v>
      </c>
      <c r="AM155" s="23">
        <v>40.304400000000001</v>
      </c>
      <c r="AN155" s="23">
        <v>56.077399999999997</v>
      </c>
      <c r="AO155" s="23">
        <v>61.978999999999999</v>
      </c>
      <c r="AP155" s="23">
        <v>94.195999999999998</v>
      </c>
      <c r="AQ155" s="23">
        <v>18.998000000000001</v>
      </c>
      <c r="AR155" s="23">
        <v>35.450000000000003</v>
      </c>
      <c r="AS155" s="23">
        <v>29.88</v>
      </c>
      <c r="AT155" s="23">
        <v>74.691999999999993</v>
      </c>
      <c r="AU155" s="23">
        <v>81.39</v>
      </c>
      <c r="AX155" s="54">
        <f t="shared" si="525"/>
        <v>0</v>
      </c>
      <c r="AY155" s="54">
        <f t="shared" si="526"/>
        <v>0</v>
      </c>
      <c r="AZ155" s="54">
        <f t="shared" si="527"/>
        <v>0</v>
      </c>
      <c r="BA155" s="54">
        <f t="shared" si="528"/>
        <v>0</v>
      </c>
      <c r="BB155" s="54">
        <f t="shared" si="529"/>
        <v>0</v>
      </c>
      <c r="BC155" s="54">
        <f t="shared" si="530"/>
        <v>0</v>
      </c>
      <c r="BD155" s="54">
        <f t="shared" si="531"/>
        <v>0</v>
      </c>
      <c r="BE155" s="54">
        <f t="shared" si="532"/>
        <v>0</v>
      </c>
      <c r="BF155" s="54">
        <f t="shared" si="533"/>
        <v>0</v>
      </c>
      <c r="BG155" s="54">
        <f t="shared" si="534"/>
        <v>0</v>
      </c>
      <c r="BH155" s="54">
        <f t="shared" si="535"/>
        <v>0</v>
      </c>
      <c r="BI155" s="54">
        <f t="shared" si="536"/>
        <v>0</v>
      </c>
      <c r="BJ155" s="54">
        <f t="shared" si="537"/>
        <v>0</v>
      </c>
      <c r="BK155" s="54">
        <f t="shared" si="538"/>
        <v>0</v>
      </c>
      <c r="BL155" s="54">
        <f t="shared" si="539"/>
        <v>0</v>
      </c>
      <c r="BM155" s="42"/>
      <c r="BO155" s="54">
        <f>'Norm-coeff'!$C$2+$AX155*'Norm-coeff'!$D$2+$AY155*'Norm-coeff'!$E$2+$AZ155*'Norm-coeff'!$F$2+$BA155*'Norm-coeff'!$G$2+$BB155*'Norm-coeff'!$H$2+$BC155*'Norm-coeff'!$I$2+$BD155*'Norm-coeff'!$J$2+$BE155*'Norm-coeff'!$K$2+$BF155*'Norm-coeff'!$L$2+$BG155*'Norm-coeff'!$M$2+$BH155*'Norm-coeff'!$N$2+$BI155*'Norm-coeff'!$O$2</f>
        <v>5.4045421474420303</v>
      </c>
      <c r="BP155" s="54">
        <f>'Norm-coeff'!$C$3+$AX155*'Norm-coeff'!$D$3+$AY155*'Norm-coeff'!$E$3+$AZ155*'Norm-coeff'!$F$3+$BA155*'Norm-coeff'!$G$3+$BB155*'Norm-coeff'!$H$3+$BC155*'Norm-coeff'!$I$3+$BD155*'Norm-coeff'!$J$3+$BE155*'Norm-coeff'!$K$3+$BF155*'Norm-coeff'!$L$3+$BG155*'Norm-coeff'!$M$3+$BH155*'Norm-coeff'!$N$3+$BI155*'Norm-coeff'!$O$3</f>
        <v>3.15319116612705</v>
      </c>
      <c r="BQ155" s="54">
        <f>'Norm-coeff'!$C$4+$AX155*'Norm-coeff'!$D$4+$AY155*'Norm-coeff'!$E$4+$AZ155*'Norm-coeff'!$F$4+$BA155*'Norm-coeff'!$G$4+$BB155*'Norm-coeff'!$H$4+$BC155*'Norm-coeff'!$I$4+$BD155*'Norm-coeff'!$J$4+$BE155*'Norm-coeff'!$K$4+$BF155*'Norm-coeff'!$L$4+$BG155*'Norm-coeff'!$M$4+$BH155*'Norm-coeff'!$N$4+$BI155*'Norm-coeff'!$O$4</f>
        <v>1.42115649462768</v>
      </c>
      <c r="BR155" s="54">
        <f>'Norm-coeff'!$C$5+$AX155*'Norm-coeff'!$D$5+$AY155*'Norm-coeff'!$E$5+$AZ155*'Norm-coeff'!$F$5+$BA155*'Norm-coeff'!$G$5+$BB155*'Norm-coeff'!$H$5+$BC155*'Norm-coeff'!$I$5+$BD155*'Norm-coeff'!$J$5+$BE155*'Norm-coeff'!$K$5+$BF155*'Norm-coeff'!$L$5+$BG155*'Norm-coeff'!$M$5+$BH155*'Norm-coeff'!$N$5+$BI155*'Norm-coeff'!$O$5</f>
        <v>1.0553329241296201</v>
      </c>
      <c r="BS155" s="54">
        <f>'Norm-coeff'!$C$6+$AX155*'Norm-coeff'!$D$6+$AY155*'Norm-coeff'!$E$6+$AZ155*'Norm-coeff'!$F$6+$BA155*'Norm-coeff'!$G$6+$BB155*'Norm-coeff'!$H$6+$BC155*'Norm-coeff'!$I$6+$BD155*'Norm-coeff'!$J$6+$BE155*'Norm-coeff'!$K$6+$BF155*'Norm-coeff'!$L$6+$BG155*'Norm-coeff'!$M$6+$BH155*'Norm-coeff'!$N$6+$BI155*'Norm-coeff'!$O$6</f>
        <v>-1.48700885495103E-2</v>
      </c>
      <c r="BT155" s="54">
        <f>'Norm-coeff'!$C$7+$AX155*'Norm-coeff'!$D$7+$AY155*'Norm-coeff'!$E$7+$AZ155*'Norm-coeff'!$F$7+$BA155*'Norm-coeff'!$G$7+$BB155*'Norm-coeff'!$H$7+$BC155*'Norm-coeff'!$I$7+$BD155*'Norm-coeff'!$J$7+$BE155*'Norm-coeff'!$K$7+$BF155*'Norm-coeff'!$L$7+$BG155*'Norm-coeff'!$M$7+$BH155*'Norm-coeff'!$N$7+$BI155*'Norm-coeff'!$O$7</f>
        <v>2.0907583608832998</v>
      </c>
      <c r="BU155" s="54">
        <f>'Norm-coeff'!$C$8+$AX155*'Norm-coeff'!$D$8+$AY155*'Norm-coeff'!$E$8+$AZ155*'Norm-coeff'!$F$8+$BA155*'Norm-coeff'!$G$8+$BB155*'Norm-coeff'!$H$8+$BC155*'Norm-coeff'!$I$8+$BD155*'Norm-coeff'!$J$8+$BE155*'Norm-coeff'!$K$8+$BF155*'Norm-coeff'!$L$8+$BG155*'Norm-coeff'!$M$8+$BH155*'Norm-coeff'!$N$8+$BI155*'Norm-coeff'!$O$8</f>
        <v>0.65894159836244504</v>
      </c>
      <c r="BV155" s="54">
        <f>'Norm-coeff'!$C$9+$AX155*'Norm-coeff'!$D$9+$AY155*'Norm-coeff'!$E$9+$AZ155*'Norm-coeff'!$F$9+$BA155*'Norm-coeff'!$G$9+$BB155*'Norm-coeff'!$H$9+$BC155*'Norm-coeff'!$I$9+$BD155*'Norm-coeff'!$J$9+$BE155*'Norm-coeff'!$K$9+$BF155*'Norm-coeff'!$L$9+$BG155*'Norm-coeff'!$M$9+$BH155*'Norm-coeff'!$N$9+$BI155*'Norm-coeff'!$O$9</f>
        <v>1.48961085014701</v>
      </c>
      <c r="BW155" s="54">
        <f>'Norm-coeff'!$C$10+$AX155*'Norm-coeff'!$D$10+$AY155*'Norm-coeff'!$E$10+$AZ155*'Norm-coeff'!$F$10+$BA155*'Norm-coeff'!$G$10+$BB155*'Norm-coeff'!$H$10+$BC155*'Norm-coeff'!$I$10+$BD155*'Norm-coeff'!$J$10+$BE155*'Norm-coeff'!$K$10+$BF155*'Norm-coeff'!$L$10+$BG155*'Norm-coeff'!$M$10+$BH155*'Norm-coeff'!$N$10+$BI155*'Norm-coeff'!$O$10</f>
        <v>1.42058735749591</v>
      </c>
      <c r="BX155" s="54">
        <f>'Norm-coeff'!$C$11+$AX155*'Norm-coeff'!$D$11+$AY155*'Norm-coeff'!$E$11+$AZ155*'Norm-coeff'!$F$11+$BA155*'Norm-coeff'!$G$11+$BB155*'Norm-coeff'!$H$11+$BC155*'Norm-coeff'!$I$11+$BD155*'Norm-coeff'!$J$11+$BE155*'Norm-coeff'!$K$11+$BF155*'Norm-coeff'!$L$11+$BG155*'Norm-coeff'!$M$11+$BH155*'Norm-coeff'!$N$11+$BI155*'Norm-coeff'!$O$11</f>
        <v>0.221233014421479</v>
      </c>
      <c r="BY155" s="54">
        <f>'Norm-coeff'!$C$12+$AX155*'Norm-coeff'!$D$12+$AY155*'Norm-coeff'!$E$12+$AZ155*'Norm-coeff'!$F$12+$BA155*'Norm-coeff'!$G$12+$BB155*'Norm-coeff'!$H$12+$BC155*'Norm-coeff'!$I$12+$BD155*'Norm-coeff'!$J$12+$BE155*'Norm-coeff'!$K$12+$BF155*'Norm-coeff'!$L$12+$BG155*'Norm-coeff'!$M$12+$BH155*'Norm-coeff'!$N$12+$BI155*'Norm-coeff'!$O$12</f>
        <v>0.283527502056037</v>
      </c>
      <c r="BZ155" s="54">
        <f>'Norm-coeff'!$C$13+$AX155*'Norm-coeff'!$D$13+$AY155*'Norm-coeff'!$E$13+$AZ155*'Norm-coeff'!$F$13+$BA155*'Norm-coeff'!$G$13+$BB155*'Norm-coeff'!$H$13+$BC155*'Norm-coeff'!$I$13+$BD155*'Norm-coeff'!$J$13+$BE155*'Norm-coeff'!$K$13+$BF155*'Norm-coeff'!$L$13+$BG155*'Norm-coeff'!$M$13+$BH155*'Norm-coeff'!$N$13+$BI155*'Norm-coeff'!$O$13</f>
        <v>-4.1864930554451202E-2</v>
      </c>
      <c r="CA155" s="54">
        <f>'Norm-coeff'!$C$14+$AX155*'Norm-coeff'!$D$14+$AY155*'Norm-coeff'!$E$14+$AZ155*'Norm-coeff'!$F$14+$BA155*'Norm-coeff'!$G$14+$BB155*'Norm-coeff'!$H$14+$BC155*'Norm-coeff'!$I$14+$BD155*'Norm-coeff'!$J$14+$BE155*'Norm-coeff'!$K$14+$BF155*'Norm-coeff'!$L$14+$BG155*'Norm-coeff'!$M$14+$BH155*'Norm-coeff'!$N$14+$BI155*'Norm-coeff'!$O$14</f>
        <v>4.2526983164477103</v>
      </c>
      <c r="CC155" s="54">
        <f t="shared" si="664"/>
        <v>0</v>
      </c>
      <c r="CG155" s="54">
        <f t="shared" si="540"/>
        <v>0</v>
      </c>
      <c r="CH155" s="54">
        <f t="shared" si="518"/>
        <v>0</v>
      </c>
      <c r="CI155" s="54">
        <f t="shared" si="541"/>
        <v>0</v>
      </c>
      <c r="CJ155" s="56">
        <f t="shared" si="542"/>
        <v>0</v>
      </c>
      <c r="CK155" s="54">
        <f t="shared" si="543"/>
        <v>0</v>
      </c>
      <c r="CL155" s="54">
        <f t="shared" si="544"/>
        <v>0</v>
      </c>
      <c r="CM155" s="54">
        <f t="shared" si="545"/>
        <v>0</v>
      </c>
      <c r="CN155" s="54">
        <f t="shared" si="546"/>
        <v>0</v>
      </c>
      <c r="CO155" s="54">
        <f t="shared" si="547"/>
        <v>0</v>
      </c>
      <c r="CP155" s="54">
        <f t="shared" si="548"/>
        <v>0</v>
      </c>
      <c r="CQ155" s="54">
        <f t="shared" si="549"/>
        <v>0</v>
      </c>
      <c r="CR155" s="54">
        <f t="shared" si="550"/>
        <v>0</v>
      </c>
      <c r="CS155" s="54">
        <f t="shared" si="551"/>
        <v>0</v>
      </c>
      <c r="CU155" s="54">
        <f t="shared" si="552"/>
        <v>0</v>
      </c>
      <c r="CV155" s="54">
        <f t="shared" si="553"/>
        <v>0</v>
      </c>
      <c r="CW155" s="54">
        <f t="shared" si="554"/>
        <v>0</v>
      </c>
      <c r="CX155" s="54">
        <f t="shared" si="555"/>
        <v>0</v>
      </c>
      <c r="CZ155" s="54">
        <f t="shared" si="556"/>
        <v>0</v>
      </c>
      <c r="DA155" s="54">
        <f t="shared" si="557"/>
        <v>0</v>
      </c>
      <c r="DB155" s="54">
        <f t="shared" si="558"/>
        <v>0</v>
      </c>
      <c r="DC155" s="54">
        <f t="shared" si="559"/>
        <v>0</v>
      </c>
      <c r="DD155" s="54">
        <f t="shared" si="560"/>
        <v>0</v>
      </c>
      <c r="DE155" s="54">
        <f t="shared" si="561"/>
        <v>0</v>
      </c>
      <c r="DF155" s="54">
        <f t="shared" si="562"/>
        <v>0</v>
      </c>
      <c r="DG155" s="54">
        <f t="shared" si="563"/>
        <v>2</v>
      </c>
      <c r="DH155" s="71">
        <f t="shared" si="564"/>
        <v>0</v>
      </c>
      <c r="DI155" s="71">
        <f t="shared" si="565"/>
        <v>0</v>
      </c>
      <c r="DJ155" s="54">
        <f t="shared" si="566"/>
        <v>0</v>
      </c>
      <c r="DK155" s="54">
        <f t="shared" si="567"/>
        <v>2</v>
      </c>
      <c r="DL155" s="4">
        <f t="shared" si="492"/>
        <v>0</v>
      </c>
      <c r="DM155" s="3">
        <f t="shared" si="568"/>
        <v>0</v>
      </c>
      <c r="DN155" s="3">
        <f t="shared" si="569"/>
        <v>0</v>
      </c>
      <c r="DO155" s="4" t="e">
        <f t="shared" si="570"/>
        <v>#DIV/0!</v>
      </c>
      <c r="DP155" s="57"/>
      <c r="DQ155" s="57"/>
      <c r="DR155" s="56">
        <f t="shared" si="493"/>
        <v>2</v>
      </c>
      <c r="DS155" s="56">
        <f t="shared" si="494"/>
        <v>0</v>
      </c>
      <c r="DT155" s="38">
        <f t="shared" si="495"/>
        <v>0</v>
      </c>
      <c r="DU155" s="38">
        <f t="shared" si="571"/>
        <v>2</v>
      </c>
      <c r="DV155" s="38">
        <f t="shared" si="496"/>
        <v>0</v>
      </c>
      <c r="DW155" s="39">
        <f t="shared" si="497"/>
        <v>0</v>
      </c>
      <c r="DX155" s="39">
        <f t="shared" si="498"/>
        <v>0</v>
      </c>
      <c r="DY155" s="39">
        <f t="shared" si="499"/>
        <v>0</v>
      </c>
      <c r="DZ155" s="39">
        <f t="shared" si="500"/>
        <v>0</v>
      </c>
      <c r="EA155" s="39">
        <f t="shared" si="501"/>
        <v>0</v>
      </c>
      <c r="EB155" s="37" t="e">
        <f t="shared" si="572"/>
        <v>#DIV/0!</v>
      </c>
      <c r="EC155" s="37" t="e">
        <f t="shared" si="573"/>
        <v>#DIV/0!</v>
      </c>
      <c r="ED155" s="37" t="e">
        <f t="shared" si="574"/>
        <v>#DIV/0!</v>
      </c>
      <c r="EE155" s="37" t="e">
        <f t="shared" si="575"/>
        <v>#DIV/0!</v>
      </c>
      <c r="EF155" s="39" t="e">
        <f t="shared" si="576"/>
        <v>#DIV/0!</v>
      </c>
      <c r="EG155" s="37" t="e">
        <f t="shared" si="577"/>
        <v>#DIV/0!</v>
      </c>
      <c r="EH155" s="37" t="e">
        <f t="shared" si="578"/>
        <v>#DIV/0!</v>
      </c>
      <c r="EI155" s="11" t="b">
        <f t="shared" si="579"/>
        <v>1</v>
      </c>
      <c r="EJ155" s="11" t="b">
        <f t="shared" si="580"/>
        <v>0</v>
      </c>
      <c r="EK155" s="39" t="e">
        <f t="shared" si="581"/>
        <v>#DIV/0!</v>
      </c>
      <c r="EL155" s="39" t="e">
        <f t="shared" si="582"/>
        <v>#DIV/0!</v>
      </c>
      <c r="EM155" s="39" t="e">
        <f t="shared" si="583"/>
        <v>#DIV/0!</v>
      </c>
      <c r="EN155" s="39" t="e">
        <f t="shared" si="584"/>
        <v>#DIV/0!</v>
      </c>
      <c r="EO155" s="39" t="e">
        <f t="shared" si="585"/>
        <v>#DIV/0!</v>
      </c>
      <c r="EP155" s="39" t="e">
        <f t="shared" si="586"/>
        <v>#DIV/0!</v>
      </c>
      <c r="EQ155" s="39" t="e">
        <f t="shared" si="587"/>
        <v>#DIV/0!</v>
      </c>
      <c r="ER155" s="39" t="e">
        <f t="shared" si="588"/>
        <v>#DIV/0!</v>
      </c>
      <c r="ES155" s="58" t="str">
        <f t="shared" si="589"/>
        <v>(OH,F,Cl)-dominate amphibole</v>
      </c>
      <c r="ET155" s="58" t="e">
        <f t="shared" si="590"/>
        <v>#N/A</v>
      </c>
      <c r="EU155" s="56">
        <f t="shared" si="502"/>
        <v>0</v>
      </c>
      <c r="EV155" s="56">
        <f t="shared" si="503"/>
        <v>0</v>
      </c>
      <c r="EW155" s="56">
        <f t="shared" si="504"/>
        <v>0</v>
      </c>
      <c r="EX155" s="56">
        <f t="shared" si="505"/>
        <v>0</v>
      </c>
      <c r="EY155" s="56">
        <f t="shared" si="506"/>
        <v>0</v>
      </c>
      <c r="EZ155" s="56">
        <f t="shared" si="507"/>
        <v>0</v>
      </c>
      <c r="FA155" s="39">
        <f t="shared" si="508"/>
        <v>0</v>
      </c>
      <c r="FB155" s="39">
        <f t="shared" si="509"/>
        <v>0</v>
      </c>
      <c r="FC155" s="54">
        <f t="shared" si="510"/>
        <v>0</v>
      </c>
      <c r="FD155" s="54">
        <f t="shared" si="511"/>
        <v>0</v>
      </c>
      <c r="FE155" s="39">
        <f t="shared" si="512"/>
        <v>0</v>
      </c>
      <c r="FF155" s="54">
        <f t="shared" si="513"/>
        <v>0</v>
      </c>
      <c r="FG155" s="39">
        <f t="shared" si="514"/>
        <v>0</v>
      </c>
      <c r="FH155" s="39">
        <f t="shared" si="591"/>
        <v>0</v>
      </c>
      <c r="FI155" s="39">
        <f t="shared" si="592"/>
        <v>0</v>
      </c>
      <c r="FJ155" s="39">
        <f t="shared" si="593"/>
        <v>0</v>
      </c>
      <c r="FK155" s="39" t="e">
        <f t="shared" si="594"/>
        <v>#DIV/0!</v>
      </c>
      <c r="FL155" s="39" t="e">
        <f t="shared" si="595"/>
        <v>#DIV/0!</v>
      </c>
      <c r="FM155" s="39" t="e">
        <f t="shared" si="596"/>
        <v>#DIV/0!</v>
      </c>
      <c r="FN155" s="39">
        <f t="shared" si="597"/>
        <v>1</v>
      </c>
      <c r="FO155" s="39">
        <f t="shared" si="515"/>
        <v>0</v>
      </c>
      <c r="FP155" s="39">
        <f t="shared" si="516"/>
        <v>0</v>
      </c>
      <c r="FQ155" s="39">
        <f t="shared" si="517"/>
        <v>0</v>
      </c>
      <c r="FR155" s="39">
        <f t="shared" si="598"/>
        <v>0</v>
      </c>
      <c r="FS155" s="39">
        <f t="shared" si="599"/>
        <v>0</v>
      </c>
      <c r="FU155" s="39" t="e">
        <f t="shared" si="600"/>
        <v>#DIV/0!</v>
      </c>
      <c r="FV155" s="39" t="e">
        <f t="shared" si="601"/>
        <v>#DIV/0!</v>
      </c>
      <c r="FW155" s="39" t="e">
        <f t="shared" si="602"/>
        <v>#DIV/0!</v>
      </c>
      <c r="FY155" s="39" t="e">
        <f t="shared" si="603"/>
        <v>#DIV/0!</v>
      </c>
      <c r="FZ155" s="39" t="e">
        <f t="shared" si="604"/>
        <v>#DIV/0!</v>
      </c>
      <c r="GA155" s="39" t="e">
        <f t="shared" si="605"/>
        <v>#DIV/0!</v>
      </c>
      <c r="GB155" s="39" t="e">
        <f t="shared" si="606"/>
        <v>#DIV/0!</v>
      </c>
      <c r="GC155" s="39" t="e">
        <f t="shared" si="607"/>
        <v>#DIV/0!</v>
      </c>
      <c r="GD155" s="39" t="e">
        <f t="shared" si="608"/>
        <v>#DIV/0!</v>
      </c>
      <c r="GE155" s="39" t="e">
        <f t="shared" si="609"/>
        <v>#DIV/0!</v>
      </c>
      <c r="GF155" s="39" t="e">
        <f t="shared" si="610"/>
        <v>#DIV/0!</v>
      </c>
      <c r="GG155" s="39" t="e">
        <f t="shared" si="611"/>
        <v>#DIV/0!</v>
      </c>
      <c r="GH155" s="39" t="e">
        <f t="shared" si="612"/>
        <v>#DIV/0!</v>
      </c>
      <c r="GI155" s="39"/>
      <c r="GJ155" s="39" t="e">
        <f t="shared" si="613"/>
        <v>#DIV/0!</v>
      </c>
      <c r="GK155" s="39" t="e">
        <f t="shared" si="614"/>
        <v>#DIV/0!</v>
      </c>
      <c r="GL155" s="39" t="e">
        <f t="shared" si="615"/>
        <v>#DIV/0!</v>
      </c>
      <c r="GM155" s="39" t="e">
        <f t="shared" si="616"/>
        <v>#DIV/0!</v>
      </c>
      <c r="GN155" s="39" t="e">
        <f t="shared" si="617"/>
        <v>#DIV/0!</v>
      </c>
      <c r="GO155" s="57"/>
      <c r="GP155" s="57" t="e">
        <f t="shared" si="618"/>
        <v>#DIV/0!</v>
      </c>
      <c r="GQ155" s="59" t="e">
        <f t="shared" si="619"/>
        <v>#DIV/0!</v>
      </c>
      <c r="GR155" s="41" t="e">
        <f t="shared" si="620"/>
        <v>#DIV/0!</v>
      </c>
      <c r="GS155" s="57" t="e">
        <f t="shared" si="621"/>
        <v>#DIV/0!</v>
      </c>
      <c r="GT155" s="57" t="e">
        <f t="shared" si="622"/>
        <v>#DIV/0!</v>
      </c>
      <c r="GU155" s="57" t="e">
        <f t="shared" si="623"/>
        <v>#DIV/0!</v>
      </c>
      <c r="GV155" s="57"/>
      <c r="GW155" s="42" t="e">
        <f t="shared" si="624"/>
        <v>#DIV/0!</v>
      </c>
      <c r="GX155" s="42" t="e">
        <f t="shared" si="625"/>
        <v>#DIV/0!</v>
      </c>
      <c r="GY155" s="42" t="e">
        <f t="shared" si="626"/>
        <v>#DIV/0!</v>
      </c>
      <c r="GZ155" s="57"/>
      <c r="HA155" s="2" t="e">
        <f t="shared" si="627"/>
        <v>#DIV/0!</v>
      </c>
      <c r="HB155" s="2" t="e">
        <f t="shared" si="628"/>
        <v>#DIV/0!</v>
      </c>
      <c r="HC155" s="2" t="e">
        <f t="shared" si="629"/>
        <v>#DIV/0!</v>
      </c>
      <c r="HD155" s="2" t="e">
        <f t="shared" si="630"/>
        <v>#DIV/0!</v>
      </c>
      <c r="HE155" s="2" t="e">
        <f t="shared" si="631"/>
        <v>#DIV/0!</v>
      </c>
      <c r="HF155" s="2" t="e">
        <f t="shared" si="632"/>
        <v>#DIV/0!</v>
      </c>
      <c r="HG155" s="2" t="e">
        <f t="shared" si="633"/>
        <v>#DIV/0!</v>
      </c>
      <c r="HH155" s="2" t="e">
        <f t="shared" si="634"/>
        <v>#DIV/0!</v>
      </c>
      <c r="HI155" s="2" t="e">
        <f t="shared" si="635"/>
        <v>#DIV/0!</v>
      </c>
      <c r="HJ155" s="11" t="e">
        <f t="shared" si="636"/>
        <v>#DIV/0!</v>
      </c>
      <c r="HK155" s="60" t="e">
        <f t="shared" si="637"/>
        <v>#DIV/0!</v>
      </c>
      <c r="HL155" s="57"/>
      <c r="HM155" s="57" t="e">
        <f t="shared" si="638"/>
        <v>#DIV/0!</v>
      </c>
      <c r="HN155" s="57" t="e">
        <f t="shared" si="639"/>
        <v>#DIV/0!</v>
      </c>
      <c r="HO155" s="57" t="e">
        <f t="shared" si="640"/>
        <v>#DIV/0!</v>
      </c>
      <c r="HP155" s="57" t="e">
        <f t="shared" si="641"/>
        <v>#DIV/0!</v>
      </c>
      <c r="HQ155" s="57" t="e">
        <f t="shared" si="642"/>
        <v>#DIV/0!</v>
      </c>
      <c r="HR155" s="57"/>
      <c r="HS155" s="57" t="e">
        <f t="shared" si="643"/>
        <v>#DIV/0!</v>
      </c>
      <c r="HT155" s="57" t="e">
        <f t="shared" si="644"/>
        <v>#DIV/0!</v>
      </c>
      <c r="HU155" s="57" t="e">
        <f t="shared" si="645"/>
        <v>#DIV/0!</v>
      </c>
      <c r="HV155" s="57" t="e">
        <f t="shared" si="646"/>
        <v>#DIV/0!</v>
      </c>
      <c r="HW155" s="57" t="e">
        <f t="shared" si="647"/>
        <v>#DIV/0!</v>
      </c>
      <c r="HX155" s="57"/>
      <c r="HY155" s="57" t="e">
        <f t="shared" si="648"/>
        <v>#DIV/0!</v>
      </c>
      <c r="HZ155" s="57" t="e">
        <f t="shared" si="649"/>
        <v>#DIV/0!</v>
      </c>
      <c r="IA155" s="57"/>
      <c r="IB155" s="61">
        <f t="shared" si="650"/>
        <v>0</v>
      </c>
      <c r="IC155" s="57" t="str">
        <f t="shared" si="651"/>
        <v/>
      </c>
      <c r="ID155" s="42"/>
      <c r="IE155" s="2" t="str">
        <f t="shared" si="652"/>
        <v/>
      </c>
      <c r="IF155" s="60" t="e">
        <f t="shared" si="653"/>
        <v>#DIV/0!</v>
      </c>
      <c r="IG155" s="60" t="str">
        <f t="shared" si="654"/>
        <v/>
      </c>
      <c r="IH155" s="60" t="str">
        <f t="shared" si="655"/>
        <v>zinco-</v>
      </c>
      <c r="II155" s="60" t="str">
        <f t="shared" si="656"/>
        <v>mangano-</v>
      </c>
      <c r="IJ155" s="60" t="e">
        <f t="shared" si="657"/>
        <v>#DIV/0!</v>
      </c>
      <c r="IK155" s="60" t="e">
        <f t="shared" si="658"/>
        <v>#DIV/0!</v>
      </c>
      <c r="IL155" s="60" t="e">
        <f t="shared" si="659"/>
        <v>#DIV/0!</v>
      </c>
      <c r="IM155" s="60" t="e">
        <f t="shared" si="660"/>
        <v>#DIV/0!</v>
      </c>
      <c r="IN155" s="60" t="str">
        <f t="shared" si="661"/>
        <v/>
      </c>
      <c r="IO155" s="60" t="str">
        <f t="shared" si="662"/>
        <v/>
      </c>
      <c r="IP155" s="57"/>
      <c r="IQ155" s="57" t="str">
        <f t="shared" si="663"/>
        <v>ERROR!!</v>
      </c>
    </row>
    <row r="156" spans="24:251">
      <c r="X156" s="29">
        <f t="shared" si="519"/>
        <v>0</v>
      </c>
      <c r="Y156" s="29">
        <f t="shared" si="520"/>
        <v>0</v>
      </c>
      <c r="Z156" s="29" t="e">
        <f t="shared" si="521"/>
        <v>#DIV/0!</v>
      </c>
      <c r="AA156" s="29" t="e">
        <f t="shared" si="522"/>
        <v>#DIV/0!</v>
      </c>
      <c r="AB156" s="29" t="e">
        <f t="shared" si="523"/>
        <v>#DIV/0!</v>
      </c>
      <c r="AC156" s="29" t="e">
        <f t="shared" si="524"/>
        <v>#DIV/0!</v>
      </c>
      <c r="AF156" s="23">
        <v>60.084299999999999</v>
      </c>
      <c r="AG156" s="23">
        <v>79.878799999999998</v>
      </c>
      <c r="AH156" s="23">
        <v>101.96120000000001</v>
      </c>
      <c r="AI156" s="23">
        <v>151.99039999999999</v>
      </c>
      <c r="AJ156" s="23">
        <v>159.69</v>
      </c>
      <c r="AK156" s="23">
        <v>71.846400000000003</v>
      </c>
      <c r="AL156" s="23">
        <v>70.9375</v>
      </c>
      <c r="AM156" s="23">
        <v>40.304400000000001</v>
      </c>
      <c r="AN156" s="23">
        <v>56.077399999999997</v>
      </c>
      <c r="AO156" s="23">
        <v>61.978999999999999</v>
      </c>
      <c r="AP156" s="23">
        <v>94.195999999999998</v>
      </c>
      <c r="AQ156" s="23">
        <v>18.998000000000001</v>
      </c>
      <c r="AR156" s="23">
        <v>35.450000000000003</v>
      </c>
      <c r="AS156" s="23">
        <v>29.88</v>
      </c>
      <c r="AT156" s="23">
        <v>74.691999999999993</v>
      </c>
      <c r="AU156" s="23">
        <v>81.39</v>
      </c>
      <c r="AX156" s="54">
        <f t="shared" si="525"/>
        <v>0</v>
      </c>
      <c r="AY156" s="54">
        <f t="shared" si="526"/>
        <v>0</v>
      </c>
      <c r="AZ156" s="54">
        <f t="shared" si="527"/>
        <v>0</v>
      </c>
      <c r="BA156" s="54">
        <f t="shared" si="528"/>
        <v>0</v>
      </c>
      <c r="BB156" s="54">
        <f t="shared" si="529"/>
        <v>0</v>
      </c>
      <c r="BC156" s="54">
        <f t="shared" si="530"/>
        <v>0</v>
      </c>
      <c r="BD156" s="54">
        <f t="shared" si="531"/>
        <v>0</v>
      </c>
      <c r="BE156" s="54">
        <f t="shared" si="532"/>
        <v>0</v>
      </c>
      <c r="BF156" s="54">
        <f t="shared" si="533"/>
        <v>0</v>
      </c>
      <c r="BG156" s="54">
        <f t="shared" si="534"/>
        <v>0</v>
      </c>
      <c r="BH156" s="54">
        <f t="shared" si="535"/>
        <v>0</v>
      </c>
      <c r="BI156" s="54">
        <f t="shared" si="536"/>
        <v>0</v>
      </c>
      <c r="BJ156" s="54">
        <f t="shared" si="537"/>
        <v>0</v>
      </c>
      <c r="BK156" s="54">
        <f t="shared" si="538"/>
        <v>0</v>
      </c>
      <c r="BL156" s="54">
        <f t="shared" si="539"/>
        <v>0</v>
      </c>
      <c r="BM156" s="42"/>
      <c r="BO156" s="54">
        <f>'Norm-coeff'!$C$2+$AX156*'Norm-coeff'!$D$2+$AY156*'Norm-coeff'!$E$2+$AZ156*'Norm-coeff'!$F$2+$BA156*'Norm-coeff'!$G$2+$BB156*'Norm-coeff'!$H$2+$BC156*'Norm-coeff'!$I$2+$BD156*'Norm-coeff'!$J$2+$BE156*'Norm-coeff'!$K$2+$BF156*'Norm-coeff'!$L$2+$BG156*'Norm-coeff'!$M$2+$BH156*'Norm-coeff'!$N$2+$BI156*'Norm-coeff'!$O$2</f>
        <v>5.4045421474420303</v>
      </c>
      <c r="BP156" s="54">
        <f>'Norm-coeff'!$C$3+$AX156*'Norm-coeff'!$D$3+$AY156*'Norm-coeff'!$E$3+$AZ156*'Norm-coeff'!$F$3+$BA156*'Norm-coeff'!$G$3+$BB156*'Norm-coeff'!$H$3+$BC156*'Norm-coeff'!$I$3+$BD156*'Norm-coeff'!$J$3+$BE156*'Norm-coeff'!$K$3+$BF156*'Norm-coeff'!$L$3+$BG156*'Norm-coeff'!$M$3+$BH156*'Norm-coeff'!$N$3+$BI156*'Norm-coeff'!$O$3</f>
        <v>3.15319116612705</v>
      </c>
      <c r="BQ156" s="54">
        <f>'Norm-coeff'!$C$4+$AX156*'Norm-coeff'!$D$4+$AY156*'Norm-coeff'!$E$4+$AZ156*'Norm-coeff'!$F$4+$BA156*'Norm-coeff'!$G$4+$BB156*'Norm-coeff'!$H$4+$BC156*'Norm-coeff'!$I$4+$BD156*'Norm-coeff'!$J$4+$BE156*'Norm-coeff'!$K$4+$BF156*'Norm-coeff'!$L$4+$BG156*'Norm-coeff'!$M$4+$BH156*'Norm-coeff'!$N$4+$BI156*'Norm-coeff'!$O$4</f>
        <v>1.42115649462768</v>
      </c>
      <c r="BR156" s="54">
        <f>'Norm-coeff'!$C$5+$AX156*'Norm-coeff'!$D$5+$AY156*'Norm-coeff'!$E$5+$AZ156*'Norm-coeff'!$F$5+$BA156*'Norm-coeff'!$G$5+$BB156*'Norm-coeff'!$H$5+$BC156*'Norm-coeff'!$I$5+$BD156*'Norm-coeff'!$J$5+$BE156*'Norm-coeff'!$K$5+$BF156*'Norm-coeff'!$L$5+$BG156*'Norm-coeff'!$M$5+$BH156*'Norm-coeff'!$N$5+$BI156*'Norm-coeff'!$O$5</f>
        <v>1.0553329241296201</v>
      </c>
      <c r="BS156" s="54">
        <f>'Norm-coeff'!$C$6+$AX156*'Norm-coeff'!$D$6+$AY156*'Norm-coeff'!$E$6+$AZ156*'Norm-coeff'!$F$6+$BA156*'Norm-coeff'!$G$6+$BB156*'Norm-coeff'!$H$6+$BC156*'Norm-coeff'!$I$6+$BD156*'Norm-coeff'!$J$6+$BE156*'Norm-coeff'!$K$6+$BF156*'Norm-coeff'!$L$6+$BG156*'Norm-coeff'!$M$6+$BH156*'Norm-coeff'!$N$6+$BI156*'Norm-coeff'!$O$6</f>
        <v>-1.48700885495103E-2</v>
      </c>
      <c r="BT156" s="54">
        <f>'Norm-coeff'!$C$7+$AX156*'Norm-coeff'!$D$7+$AY156*'Norm-coeff'!$E$7+$AZ156*'Norm-coeff'!$F$7+$BA156*'Norm-coeff'!$G$7+$BB156*'Norm-coeff'!$H$7+$BC156*'Norm-coeff'!$I$7+$BD156*'Norm-coeff'!$J$7+$BE156*'Norm-coeff'!$K$7+$BF156*'Norm-coeff'!$L$7+$BG156*'Norm-coeff'!$M$7+$BH156*'Norm-coeff'!$N$7+$BI156*'Norm-coeff'!$O$7</f>
        <v>2.0907583608832998</v>
      </c>
      <c r="BU156" s="54">
        <f>'Norm-coeff'!$C$8+$AX156*'Norm-coeff'!$D$8+$AY156*'Norm-coeff'!$E$8+$AZ156*'Norm-coeff'!$F$8+$BA156*'Norm-coeff'!$G$8+$BB156*'Norm-coeff'!$H$8+$BC156*'Norm-coeff'!$I$8+$BD156*'Norm-coeff'!$J$8+$BE156*'Norm-coeff'!$K$8+$BF156*'Norm-coeff'!$L$8+$BG156*'Norm-coeff'!$M$8+$BH156*'Norm-coeff'!$N$8+$BI156*'Norm-coeff'!$O$8</f>
        <v>0.65894159836244504</v>
      </c>
      <c r="BV156" s="54">
        <f>'Norm-coeff'!$C$9+$AX156*'Norm-coeff'!$D$9+$AY156*'Norm-coeff'!$E$9+$AZ156*'Norm-coeff'!$F$9+$BA156*'Norm-coeff'!$G$9+$BB156*'Norm-coeff'!$H$9+$BC156*'Norm-coeff'!$I$9+$BD156*'Norm-coeff'!$J$9+$BE156*'Norm-coeff'!$K$9+$BF156*'Norm-coeff'!$L$9+$BG156*'Norm-coeff'!$M$9+$BH156*'Norm-coeff'!$N$9+$BI156*'Norm-coeff'!$O$9</f>
        <v>1.48961085014701</v>
      </c>
      <c r="BW156" s="54">
        <f>'Norm-coeff'!$C$10+$AX156*'Norm-coeff'!$D$10+$AY156*'Norm-coeff'!$E$10+$AZ156*'Norm-coeff'!$F$10+$BA156*'Norm-coeff'!$G$10+$BB156*'Norm-coeff'!$H$10+$BC156*'Norm-coeff'!$I$10+$BD156*'Norm-coeff'!$J$10+$BE156*'Norm-coeff'!$K$10+$BF156*'Norm-coeff'!$L$10+$BG156*'Norm-coeff'!$M$10+$BH156*'Norm-coeff'!$N$10+$BI156*'Norm-coeff'!$O$10</f>
        <v>1.42058735749591</v>
      </c>
      <c r="BX156" s="54">
        <f>'Norm-coeff'!$C$11+$AX156*'Norm-coeff'!$D$11+$AY156*'Norm-coeff'!$E$11+$AZ156*'Norm-coeff'!$F$11+$BA156*'Norm-coeff'!$G$11+$BB156*'Norm-coeff'!$H$11+$BC156*'Norm-coeff'!$I$11+$BD156*'Norm-coeff'!$J$11+$BE156*'Norm-coeff'!$K$11+$BF156*'Norm-coeff'!$L$11+$BG156*'Norm-coeff'!$M$11+$BH156*'Norm-coeff'!$N$11+$BI156*'Norm-coeff'!$O$11</f>
        <v>0.221233014421479</v>
      </c>
      <c r="BY156" s="54">
        <f>'Norm-coeff'!$C$12+$AX156*'Norm-coeff'!$D$12+$AY156*'Norm-coeff'!$E$12+$AZ156*'Norm-coeff'!$F$12+$BA156*'Norm-coeff'!$G$12+$BB156*'Norm-coeff'!$H$12+$BC156*'Norm-coeff'!$I$12+$BD156*'Norm-coeff'!$J$12+$BE156*'Norm-coeff'!$K$12+$BF156*'Norm-coeff'!$L$12+$BG156*'Norm-coeff'!$M$12+$BH156*'Norm-coeff'!$N$12+$BI156*'Norm-coeff'!$O$12</f>
        <v>0.283527502056037</v>
      </c>
      <c r="BZ156" s="54">
        <f>'Norm-coeff'!$C$13+$AX156*'Norm-coeff'!$D$13+$AY156*'Norm-coeff'!$E$13+$AZ156*'Norm-coeff'!$F$13+$BA156*'Norm-coeff'!$G$13+$BB156*'Norm-coeff'!$H$13+$BC156*'Norm-coeff'!$I$13+$BD156*'Norm-coeff'!$J$13+$BE156*'Norm-coeff'!$K$13+$BF156*'Norm-coeff'!$L$13+$BG156*'Norm-coeff'!$M$13+$BH156*'Norm-coeff'!$N$13+$BI156*'Norm-coeff'!$O$13</f>
        <v>-4.1864930554451202E-2</v>
      </c>
      <c r="CA156" s="54">
        <f>'Norm-coeff'!$C$14+$AX156*'Norm-coeff'!$D$14+$AY156*'Norm-coeff'!$E$14+$AZ156*'Norm-coeff'!$F$14+$BA156*'Norm-coeff'!$G$14+$BB156*'Norm-coeff'!$H$14+$BC156*'Norm-coeff'!$I$14+$BD156*'Norm-coeff'!$J$14+$BE156*'Norm-coeff'!$K$14+$BF156*'Norm-coeff'!$L$14+$BG156*'Norm-coeff'!$M$14+$BH156*'Norm-coeff'!$N$14+$BI156*'Norm-coeff'!$O$14</f>
        <v>4.2526983164477103</v>
      </c>
      <c r="CC156" s="54">
        <f t="shared" si="664"/>
        <v>0</v>
      </c>
      <c r="CG156" s="54">
        <f t="shared" si="540"/>
        <v>0</v>
      </c>
      <c r="CH156" s="54">
        <f t="shared" si="518"/>
        <v>0</v>
      </c>
      <c r="CI156" s="54">
        <f t="shared" si="541"/>
        <v>0</v>
      </c>
      <c r="CJ156" s="56">
        <f t="shared" si="542"/>
        <v>0</v>
      </c>
      <c r="CK156" s="54">
        <f t="shared" si="543"/>
        <v>0</v>
      </c>
      <c r="CL156" s="54">
        <f t="shared" si="544"/>
        <v>0</v>
      </c>
      <c r="CM156" s="54">
        <f t="shared" si="545"/>
        <v>0</v>
      </c>
      <c r="CN156" s="54">
        <f t="shared" si="546"/>
        <v>0</v>
      </c>
      <c r="CO156" s="54">
        <f t="shared" si="547"/>
        <v>0</v>
      </c>
      <c r="CP156" s="54">
        <f t="shared" si="548"/>
        <v>0</v>
      </c>
      <c r="CQ156" s="54">
        <f t="shared" si="549"/>
        <v>0</v>
      </c>
      <c r="CR156" s="54">
        <f t="shared" si="550"/>
        <v>0</v>
      </c>
      <c r="CS156" s="54">
        <f t="shared" si="551"/>
        <v>0</v>
      </c>
      <c r="CU156" s="54">
        <f t="shared" si="552"/>
        <v>0</v>
      </c>
      <c r="CV156" s="54">
        <f t="shared" si="553"/>
        <v>0</v>
      </c>
      <c r="CW156" s="54">
        <f t="shared" si="554"/>
        <v>0</v>
      </c>
      <c r="CX156" s="54">
        <f t="shared" si="555"/>
        <v>0</v>
      </c>
      <c r="CZ156" s="54">
        <f t="shared" si="556"/>
        <v>0</v>
      </c>
      <c r="DA156" s="54">
        <f t="shared" si="557"/>
        <v>0</v>
      </c>
      <c r="DB156" s="54">
        <f t="shared" si="558"/>
        <v>0</v>
      </c>
      <c r="DC156" s="54">
        <f t="shared" si="559"/>
        <v>0</v>
      </c>
      <c r="DD156" s="54">
        <f t="shared" si="560"/>
        <v>0</v>
      </c>
      <c r="DE156" s="54">
        <f t="shared" si="561"/>
        <v>0</v>
      </c>
      <c r="DF156" s="54">
        <f t="shared" si="562"/>
        <v>0</v>
      </c>
      <c r="DG156" s="54">
        <f t="shared" si="563"/>
        <v>2</v>
      </c>
      <c r="DH156" s="71">
        <f t="shared" si="564"/>
        <v>0</v>
      </c>
      <c r="DI156" s="71">
        <f t="shared" si="565"/>
        <v>0</v>
      </c>
      <c r="DJ156" s="54">
        <f t="shared" si="566"/>
        <v>0</v>
      </c>
      <c r="DK156" s="54">
        <f t="shared" si="567"/>
        <v>2</v>
      </c>
      <c r="DL156" s="4">
        <f t="shared" si="492"/>
        <v>0</v>
      </c>
      <c r="DM156" s="3">
        <f t="shared" si="568"/>
        <v>0</v>
      </c>
      <c r="DN156" s="3">
        <f t="shared" si="569"/>
        <v>0</v>
      </c>
      <c r="DO156" s="4" t="e">
        <f t="shared" si="570"/>
        <v>#DIV/0!</v>
      </c>
      <c r="DP156" s="57"/>
      <c r="DQ156" s="57"/>
      <c r="DR156" s="56">
        <f t="shared" si="493"/>
        <v>2</v>
      </c>
      <c r="DS156" s="56">
        <f t="shared" si="494"/>
        <v>0</v>
      </c>
      <c r="DT156" s="38">
        <f t="shared" si="495"/>
        <v>0</v>
      </c>
      <c r="DU156" s="38">
        <f t="shared" si="571"/>
        <v>2</v>
      </c>
      <c r="DV156" s="38">
        <f t="shared" si="496"/>
        <v>0</v>
      </c>
      <c r="DW156" s="39">
        <f t="shared" si="497"/>
        <v>0</v>
      </c>
      <c r="DX156" s="39">
        <f t="shared" si="498"/>
        <v>0</v>
      </c>
      <c r="DY156" s="39">
        <f t="shared" si="499"/>
        <v>0</v>
      </c>
      <c r="DZ156" s="39">
        <f t="shared" si="500"/>
        <v>0</v>
      </c>
      <c r="EA156" s="39">
        <f t="shared" si="501"/>
        <v>0</v>
      </c>
      <c r="EB156" s="37" t="e">
        <f t="shared" si="572"/>
        <v>#DIV/0!</v>
      </c>
      <c r="EC156" s="37" t="e">
        <f t="shared" si="573"/>
        <v>#DIV/0!</v>
      </c>
      <c r="ED156" s="37" t="e">
        <f t="shared" si="574"/>
        <v>#DIV/0!</v>
      </c>
      <c r="EE156" s="37" t="e">
        <f t="shared" si="575"/>
        <v>#DIV/0!</v>
      </c>
      <c r="EF156" s="39" t="e">
        <f t="shared" si="576"/>
        <v>#DIV/0!</v>
      </c>
      <c r="EG156" s="37" t="e">
        <f t="shared" si="577"/>
        <v>#DIV/0!</v>
      </c>
      <c r="EH156" s="37" t="e">
        <f t="shared" si="578"/>
        <v>#DIV/0!</v>
      </c>
      <c r="EI156" s="11" t="b">
        <f t="shared" si="579"/>
        <v>1</v>
      </c>
      <c r="EJ156" s="11" t="b">
        <f t="shared" si="580"/>
        <v>0</v>
      </c>
      <c r="EK156" s="39" t="e">
        <f t="shared" si="581"/>
        <v>#DIV/0!</v>
      </c>
      <c r="EL156" s="39" t="e">
        <f t="shared" si="582"/>
        <v>#DIV/0!</v>
      </c>
      <c r="EM156" s="39" t="e">
        <f t="shared" si="583"/>
        <v>#DIV/0!</v>
      </c>
      <c r="EN156" s="39" t="e">
        <f t="shared" si="584"/>
        <v>#DIV/0!</v>
      </c>
      <c r="EO156" s="39" t="e">
        <f t="shared" si="585"/>
        <v>#DIV/0!</v>
      </c>
      <c r="EP156" s="39" t="e">
        <f t="shared" si="586"/>
        <v>#DIV/0!</v>
      </c>
      <c r="EQ156" s="39" t="e">
        <f t="shared" si="587"/>
        <v>#DIV/0!</v>
      </c>
      <c r="ER156" s="39" t="e">
        <f t="shared" si="588"/>
        <v>#DIV/0!</v>
      </c>
      <c r="ES156" s="58" t="str">
        <f t="shared" si="589"/>
        <v>(OH,F,Cl)-dominate amphibole</v>
      </c>
      <c r="ET156" s="58" t="e">
        <f t="shared" si="590"/>
        <v>#N/A</v>
      </c>
      <c r="EU156" s="56">
        <f t="shared" si="502"/>
        <v>0</v>
      </c>
      <c r="EV156" s="56">
        <f t="shared" si="503"/>
        <v>0</v>
      </c>
      <c r="EW156" s="56">
        <f t="shared" si="504"/>
        <v>0</v>
      </c>
      <c r="EX156" s="56">
        <f t="shared" si="505"/>
        <v>0</v>
      </c>
      <c r="EY156" s="56">
        <f t="shared" si="506"/>
        <v>0</v>
      </c>
      <c r="EZ156" s="56">
        <f t="shared" si="507"/>
        <v>0</v>
      </c>
      <c r="FA156" s="39">
        <f t="shared" si="508"/>
        <v>0</v>
      </c>
      <c r="FB156" s="39">
        <f t="shared" si="509"/>
        <v>0</v>
      </c>
      <c r="FC156" s="54">
        <f t="shared" si="510"/>
        <v>0</v>
      </c>
      <c r="FD156" s="54">
        <f t="shared" si="511"/>
        <v>0</v>
      </c>
      <c r="FE156" s="39">
        <f t="shared" si="512"/>
        <v>0</v>
      </c>
      <c r="FF156" s="54">
        <f t="shared" si="513"/>
        <v>0</v>
      </c>
      <c r="FG156" s="39">
        <f t="shared" si="514"/>
        <v>0</v>
      </c>
      <c r="FH156" s="39">
        <f t="shared" si="591"/>
        <v>0</v>
      </c>
      <c r="FI156" s="39">
        <f t="shared" si="592"/>
        <v>0</v>
      </c>
      <c r="FJ156" s="39">
        <f t="shared" si="593"/>
        <v>0</v>
      </c>
      <c r="FK156" s="39" t="e">
        <f t="shared" si="594"/>
        <v>#DIV/0!</v>
      </c>
      <c r="FL156" s="39" t="e">
        <f t="shared" si="595"/>
        <v>#DIV/0!</v>
      </c>
      <c r="FM156" s="39" t="e">
        <f t="shared" si="596"/>
        <v>#DIV/0!</v>
      </c>
      <c r="FN156" s="39">
        <f t="shared" si="597"/>
        <v>1</v>
      </c>
      <c r="FO156" s="39">
        <f t="shared" si="515"/>
        <v>0</v>
      </c>
      <c r="FP156" s="39">
        <f t="shared" si="516"/>
        <v>0</v>
      </c>
      <c r="FQ156" s="39">
        <f t="shared" si="517"/>
        <v>0</v>
      </c>
      <c r="FR156" s="39">
        <f t="shared" si="598"/>
        <v>0</v>
      </c>
      <c r="FS156" s="39">
        <f t="shared" si="599"/>
        <v>0</v>
      </c>
      <c r="FU156" s="39" t="e">
        <f t="shared" si="600"/>
        <v>#DIV/0!</v>
      </c>
      <c r="FV156" s="39" t="e">
        <f t="shared" si="601"/>
        <v>#DIV/0!</v>
      </c>
      <c r="FW156" s="39" t="e">
        <f t="shared" si="602"/>
        <v>#DIV/0!</v>
      </c>
      <c r="FY156" s="39" t="e">
        <f t="shared" si="603"/>
        <v>#DIV/0!</v>
      </c>
      <c r="FZ156" s="39" t="e">
        <f t="shared" si="604"/>
        <v>#DIV/0!</v>
      </c>
      <c r="GA156" s="39" t="e">
        <f t="shared" si="605"/>
        <v>#DIV/0!</v>
      </c>
      <c r="GB156" s="39" t="e">
        <f t="shared" si="606"/>
        <v>#DIV/0!</v>
      </c>
      <c r="GC156" s="39" t="e">
        <f t="shared" si="607"/>
        <v>#DIV/0!</v>
      </c>
      <c r="GD156" s="39" t="e">
        <f t="shared" si="608"/>
        <v>#DIV/0!</v>
      </c>
      <c r="GE156" s="39" t="e">
        <f t="shared" si="609"/>
        <v>#DIV/0!</v>
      </c>
      <c r="GF156" s="39" t="e">
        <f t="shared" si="610"/>
        <v>#DIV/0!</v>
      </c>
      <c r="GG156" s="39" t="e">
        <f t="shared" si="611"/>
        <v>#DIV/0!</v>
      </c>
      <c r="GH156" s="39" t="e">
        <f t="shared" si="612"/>
        <v>#DIV/0!</v>
      </c>
      <c r="GI156" s="39"/>
      <c r="GJ156" s="39" t="e">
        <f t="shared" si="613"/>
        <v>#DIV/0!</v>
      </c>
      <c r="GK156" s="39" t="e">
        <f t="shared" si="614"/>
        <v>#DIV/0!</v>
      </c>
      <c r="GL156" s="39" t="e">
        <f t="shared" si="615"/>
        <v>#DIV/0!</v>
      </c>
      <c r="GM156" s="39" t="e">
        <f t="shared" si="616"/>
        <v>#DIV/0!</v>
      </c>
      <c r="GN156" s="39" t="e">
        <f t="shared" si="617"/>
        <v>#DIV/0!</v>
      </c>
      <c r="GO156" s="57"/>
      <c r="GP156" s="57" t="e">
        <f t="shared" si="618"/>
        <v>#DIV/0!</v>
      </c>
      <c r="GQ156" s="59" t="e">
        <f t="shared" si="619"/>
        <v>#DIV/0!</v>
      </c>
      <c r="GR156" s="41" t="e">
        <f t="shared" si="620"/>
        <v>#DIV/0!</v>
      </c>
      <c r="GS156" s="57" t="e">
        <f t="shared" si="621"/>
        <v>#DIV/0!</v>
      </c>
      <c r="GT156" s="57" t="e">
        <f t="shared" si="622"/>
        <v>#DIV/0!</v>
      </c>
      <c r="GU156" s="57" t="e">
        <f t="shared" si="623"/>
        <v>#DIV/0!</v>
      </c>
      <c r="GV156" s="57"/>
      <c r="GW156" s="42" t="e">
        <f t="shared" si="624"/>
        <v>#DIV/0!</v>
      </c>
      <c r="GX156" s="42" t="e">
        <f t="shared" si="625"/>
        <v>#DIV/0!</v>
      </c>
      <c r="GY156" s="42" t="e">
        <f t="shared" si="626"/>
        <v>#DIV/0!</v>
      </c>
      <c r="GZ156" s="57"/>
      <c r="HA156" s="2" t="e">
        <f t="shared" si="627"/>
        <v>#DIV/0!</v>
      </c>
      <c r="HB156" s="2" t="e">
        <f t="shared" si="628"/>
        <v>#DIV/0!</v>
      </c>
      <c r="HC156" s="2" t="e">
        <f t="shared" si="629"/>
        <v>#DIV/0!</v>
      </c>
      <c r="HD156" s="2" t="e">
        <f t="shared" si="630"/>
        <v>#DIV/0!</v>
      </c>
      <c r="HE156" s="2" t="e">
        <f t="shared" si="631"/>
        <v>#DIV/0!</v>
      </c>
      <c r="HF156" s="2" t="e">
        <f t="shared" si="632"/>
        <v>#DIV/0!</v>
      </c>
      <c r="HG156" s="2" t="e">
        <f t="shared" si="633"/>
        <v>#DIV/0!</v>
      </c>
      <c r="HH156" s="2" t="e">
        <f t="shared" si="634"/>
        <v>#DIV/0!</v>
      </c>
      <c r="HI156" s="2" t="e">
        <f t="shared" si="635"/>
        <v>#DIV/0!</v>
      </c>
      <c r="HJ156" s="11" t="e">
        <f t="shared" si="636"/>
        <v>#DIV/0!</v>
      </c>
      <c r="HK156" s="60" t="e">
        <f t="shared" si="637"/>
        <v>#DIV/0!</v>
      </c>
      <c r="HL156" s="57"/>
      <c r="HM156" s="57" t="e">
        <f t="shared" si="638"/>
        <v>#DIV/0!</v>
      </c>
      <c r="HN156" s="57" t="e">
        <f t="shared" si="639"/>
        <v>#DIV/0!</v>
      </c>
      <c r="HO156" s="57" t="e">
        <f t="shared" si="640"/>
        <v>#DIV/0!</v>
      </c>
      <c r="HP156" s="57" t="e">
        <f t="shared" si="641"/>
        <v>#DIV/0!</v>
      </c>
      <c r="HQ156" s="57" t="e">
        <f t="shared" si="642"/>
        <v>#DIV/0!</v>
      </c>
      <c r="HR156" s="57"/>
      <c r="HS156" s="57" t="e">
        <f t="shared" si="643"/>
        <v>#DIV/0!</v>
      </c>
      <c r="HT156" s="57" t="e">
        <f t="shared" si="644"/>
        <v>#DIV/0!</v>
      </c>
      <c r="HU156" s="57" t="e">
        <f t="shared" si="645"/>
        <v>#DIV/0!</v>
      </c>
      <c r="HV156" s="57" t="e">
        <f t="shared" si="646"/>
        <v>#DIV/0!</v>
      </c>
      <c r="HW156" s="57" t="e">
        <f t="shared" si="647"/>
        <v>#DIV/0!</v>
      </c>
      <c r="HX156" s="57"/>
      <c r="HY156" s="57" t="e">
        <f t="shared" si="648"/>
        <v>#DIV/0!</v>
      </c>
      <c r="HZ156" s="57" t="e">
        <f t="shared" si="649"/>
        <v>#DIV/0!</v>
      </c>
      <c r="IA156" s="57"/>
      <c r="IB156" s="61">
        <f t="shared" si="650"/>
        <v>0</v>
      </c>
      <c r="IC156" s="57" t="str">
        <f t="shared" si="651"/>
        <v/>
      </c>
      <c r="ID156" s="42"/>
      <c r="IE156" s="2" t="str">
        <f t="shared" si="652"/>
        <v/>
      </c>
      <c r="IF156" s="60" t="e">
        <f t="shared" si="653"/>
        <v>#DIV/0!</v>
      </c>
      <c r="IG156" s="60" t="str">
        <f t="shared" si="654"/>
        <v/>
      </c>
      <c r="IH156" s="60" t="str">
        <f t="shared" si="655"/>
        <v>zinco-</v>
      </c>
      <c r="II156" s="60" t="str">
        <f t="shared" si="656"/>
        <v>mangano-</v>
      </c>
      <c r="IJ156" s="60" t="e">
        <f t="shared" si="657"/>
        <v>#DIV/0!</v>
      </c>
      <c r="IK156" s="60" t="e">
        <f t="shared" si="658"/>
        <v>#DIV/0!</v>
      </c>
      <c r="IL156" s="60" t="e">
        <f t="shared" si="659"/>
        <v>#DIV/0!</v>
      </c>
      <c r="IM156" s="60" t="e">
        <f t="shared" si="660"/>
        <v>#DIV/0!</v>
      </c>
      <c r="IN156" s="60" t="str">
        <f t="shared" si="661"/>
        <v/>
      </c>
      <c r="IO156" s="60" t="str">
        <f t="shared" si="662"/>
        <v/>
      </c>
      <c r="IP156" s="57"/>
      <c r="IQ156" s="57" t="str">
        <f t="shared" si="663"/>
        <v>ERROR!!</v>
      </c>
    </row>
    <row r="157" spans="24:251">
      <c r="X157" s="29">
        <f t="shared" si="519"/>
        <v>0</v>
      </c>
      <c r="Y157" s="29">
        <f t="shared" si="520"/>
        <v>0</v>
      </c>
      <c r="Z157" s="29" t="e">
        <f t="shared" si="521"/>
        <v>#DIV/0!</v>
      </c>
      <c r="AA157" s="29" t="e">
        <f t="shared" si="522"/>
        <v>#DIV/0!</v>
      </c>
      <c r="AB157" s="29" t="e">
        <f t="shared" si="523"/>
        <v>#DIV/0!</v>
      </c>
      <c r="AC157" s="29" t="e">
        <f t="shared" si="524"/>
        <v>#DIV/0!</v>
      </c>
      <c r="AF157" s="23">
        <v>60.084299999999999</v>
      </c>
      <c r="AG157" s="23">
        <v>79.878799999999998</v>
      </c>
      <c r="AH157" s="23">
        <v>101.96120000000001</v>
      </c>
      <c r="AI157" s="23">
        <v>151.99039999999999</v>
      </c>
      <c r="AJ157" s="23">
        <v>159.69</v>
      </c>
      <c r="AK157" s="23">
        <v>71.846400000000003</v>
      </c>
      <c r="AL157" s="23">
        <v>70.9375</v>
      </c>
      <c r="AM157" s="23">
        <v>40.304400000000001</v>
      </c>
      <c r="AN157" s="23">
        <v>56.077399999999997</v>
      </c>
      <c r="AO157" s="23">
        <v>61.978999999999999</v>
      </c>
      <c r="AP157" s="23">
        <v>94.195999999999998</v>
      </c>
      <c r="AQ157" s="23">
        <v>18.998000000000001</v>
      </c>
      <c r="AR157" s="23">
        <v>35.450000000000003</v>
      </c>
      <c r="AS157" s="23">
        <v>29.88</v>
      </c>
      <c r="AT157" s="23">
        <v>74.691999999999993</v>
      </c>
      <c r="AU157" s="23">
        <v>81.39</v>
      </c>
      <c r="AX157" s="54">
        <f t="shared" si="525"/>
        <v>0</v>
      </c>
      <c r="AY157" s="54">
        <f t="shared" si="526"/>
        <v>0</v>
      </c>
      <c r="AZ157" s="54">
        <f t="shared" si="527"/>
        <v>0</v>
      </c>
      <c r="BA157" s="54">
        <f t="shared" si="528"/>
        <v>0</v>
      </c>
      <c r="BB157" s="54">
        <f t="shared" si="529"/>
        <v>0</v>
      </c>
      <c r="BC157" s="54">
        <f t="shared" si="530"/>
        <v>0</v>
      </c>
      <c r="BD157" s="54">
        <f t="shared" si="531"/>
        <v>0</v>
      </c>
      <c r="BE157" s="54">
        <f t="shared" si="532"/>
        <v>0</v>
      </c>
      <c r="BF157" s="54">
        <f t="shared" si="533"/>
        <v>0</v>
      </c>
      <c r="BG157" s="54">
        <f t="shared" si="534"/>
        <v>0</v>
      </c>
      <c r="BH157" s="54">
        <f t="shared" si="535"/>
        <v>0</v>
      </c>
      <c r="BI157" s="54">
        <f t="shared" si="536"/>
        <v>0</v>
      </c>
      <c r="BJ157" s="54">
        <f t="shared" si="537"/>
        <v>0</v>
      </c>
      <c r="BK157" s="54">
        <f t="shared" si="538"/>
        <v>0</v>
      </c>
      <c r="BL157" s="54">
        <f t="shared" si="539"/>
        <v>0</v>
      </c>
      <c r="BM157" s="42"/>
      <c r="BO157" s="54">
        <f>'Norm-coeff'!$C$2+$AX157*'Norm-coeff'!$D$2+$AY157*'Norm-coeff'!$E$2+$AZ157*'Norm-coeff'!$F$2+$BA157*'Norm-coeff'!$G$2+$BB157*'Norm-coeff'!$H$2+$BC157*'Norm-coeff'!$I$2+$BD157*'Norm-coeff'!$J$2+$BE157*'Norm-coeff'!$K$2+$BF157*'Norm-coeff'!$L$2+$BG157*'Norm-coeff'!$M$2+$BH157*'Norm-coeff'!$N$2+$BI157*'Norm-coeff'!$O$2</f>
        <v>5.4045421474420303</v>
      </c>
      <c r="BP157" s="54">
        <f>'Norm-coeff'!$C$3+$AX157*'Norm-coeff'!$D$3+$AY157*'Norm-coeff'!$E$3+$AZ157*'Norm-coeff'!$F$3+$BA157*'Norm-coeff'!$G$3+$BB157*'Norm-coeff'!$H$3+$BC157*'Norm-coeff'!$I$3+$BD157*'Norm-coeff'!$J$3+$BE157*'Norm-coeff'!$K$3+$BF157*'Norm-coeff'!$L$3+$BG157*'Norm-coeff'!$M$3+$BH157*'Norm-coeff'!$N$3+$BI157*'Norm-coeff'!$O$3</f>
        <v>3.15319116612705</v>
      </c>
      <c r="BQ157" s="54">
        <f>'Norm-coeff'!$C$4+$AX157*'Norm-coeff'!$D$4+$AY157*'Norm-coeff'!$E$4+$AZ157*'Norm-coeff'!$F$4+$BA157*'Norm-coeff'!$G$4+$BB157*'Norm-coeff'!$H$4+$BC157*'Norm-coeff'!$I$4+$BD157*'Norm-coeff'!$J$4+$BE157*'Norm-coeff'!$K$4+$BF157*'Norm-coeff'!$L$4+$BG157*'Norm-coeff'!$M$4+$BH157*'Norm-coeff'!$N$4+$BI157*'Norm-coeff'!$O$4</f>
        <v>1.42115649462768</v>
      </c>
      <c r="BR157" s="54">
        <f>'Norm-coeff'!$C$5+$AX157*'Norm-coeff'!$D$5+$AY157*'Norm-coeff'!$E$5+$AZ157*'Norm-coeff'!$F$5+$BA157*'Norm-coeff'!$G$5+$BB157*'Norm-coeff'!$H$5+$BC157*'Norm-coeff'!$I$5+$BD157*'Norm-coeff'!$J$5+$BE157*'Norm-coeff'!$K$5+$BF157*'Norm-coeff'!$L$5+$BG157*'Norm-coeff'!$M$5+$BH157*'Norm-coeff'!$N$5+$BI157*'Norm-coeff'!$O$5</f>
        <v>1.0553329241296201</v>
      </c>
      <c r="BS157" s="54">
        <f>'Norm-coeff'!$C$6+$AX157*'Norm-coeff'!$D$6+$AY157*'Norm-coeff'!$E$6+$AZ157*'Norm-coeff'!$F$6+$BA157*'Norm-coeff'!$G$6+$BB157*'Norm-coeff'!$H$6+$BC157*'Norm-coeff'!$I$6+$BD157*'Norm-coeff'!$J$6+$BE157*'Norm-coeff'!$K$6+$BF157*'Norm-coeff'!$L$6+$BG157*'Norm-coeff'!$M$6+$BH157*'Norm-coeff'!$N$6+$BI157*'Norm-coeff'!$O$6</f>
        <v>-1.48700885495103E-2</v>
      </c>
      <c r="BT157" s="54">
        <f>'Norm-coeff'!$C$7+$AX157*'Norm-coeff'!$D$7+$AY157*'Norm-coeff'!$E$7+$AZ157*'Norm-coeff'!$F$7+$BA157*'Norm-coeff'!$G$7+$BB157*'Norm-coeff'!$H$7+$BC157*'Norm-coeff'!$I$7+$BD157*'Norm-coeff'!$J$7+$BE157*'Norm-coeff'!$K$7+$BF157*'Norm-coeff'!$L$7+$BG157*'Norm-coeff'!$M$7+$BH157*'Norm-coeff'!$N$7+$BI157*'Norm-coeff'!$O$7</f>
        <v>2.0907583608832998</v>
      </c>
      <c r="BU157" s="54">
        <f>'Norm-coeff'!$C$8+$AX157*'Norm-coeff'!$D$8+$AY157*'Norm-coeff'!$E$8+$AZ157*'Norm-coeff'!$F$8+$BA157*'Norm-coeff'!$G$8+$BB157*'Norm-coeff'!$H$8+$BC157*'Norm-coeff'!$I$8+$BD157*'Norm-coeff'!$J$8+$BE157*'Norm-coeff'!$K$8+$BF157*'Norm-coeff'!$L$8+$BG157*'Norm-coeff'!$M$8+$BH157*'Norm-coeff'!$N$8+$BI157*'Norm-coeff'!$O$8</f>
        <v>0.65894159836244504</v>
      </c>
      <c r="BV157" s="54">
        <f>'Norm-coeff'!$C$9+$AX157*'Norm-coeff'!$D$9+$AY157*'Norm-coeff'!$E$9+$AZ157*'Norm-coeff'!$F$9+$BA157*'Norm-coeff'!$G$9+$BB157*'Norm-coeff'!$H$9+$BC157*'Norm-coeff'!$I$9+$BD157*'Norm-coeff'!$J$9+$BE157*'Norm-coeff'!$K$9+$BF157*'Norm-coeff'!$L$9+$BG157*'Norm-coeff'!$M$9+$BH157*'Norm-coeff'!$N$9+$BI157*'Norm-coeff'!$O$9</f>
        <v>1.48961085014701</v>
      </c>
      <c r="BW157" s="54">
        <f>'Norm-coeff'!$C$10+$AX157*'Norm-coeff'!$D$10+$AY157*'Norm-coeff'!$E$10+$AZ157*'Norm-coeff'!$F$10+$BA157*'Norm-coeff'!$G$10+$BB157*'Norm-coeff'!$H$10+$BC157*'Norm-coeff'!$I$10+$BD157*'Norm-coeff'!$J$10+$BE157*'Norm-coeff'!$K$10+$BF157*'Norm-coeff'!$L$10+$BG157*'Norm-coeff'!$M$10+$BH157*'Norm-coeff'!$N$10+$BI157*'Norm-coeff'!$O$10</f>
        <v>1.42058735749591</v>
      </c>
      <c r="BX157" s="54">
        <f>'Norm-coeff'!$C$11+$AX157*'Norm-coeff'!$D$11+$AY157*'Norm-coeff'!$E$11+$AZ157*'Norm-coeff'!$F$11+$BA157*'Norm-coeff'!$G$11+$BB157*'Norm-coeff'!$H$11+$BC157*'Norm-coeff'!$I$11+$BD157*'Norm-coeff'!$J$11+$BE157*'Norm-coeff'!$K$11+$BF157*'Norm-coeff'!$L$11+$BG157*'Norm-coeff'!$M$11+$BH157*'Norm-coeff'!$N$11+$BI157*'Norm-coeff'!$O$11</f>
        <v>0.221233014421479</v>
      </c>
      <c r="BY157" s="54">
        <f>'Norm-coeff'!$C$12+$AX157*'Norm-coeff'!$D$12+$AY157*'Norm-coeff'!$E$12+$AZ157*'Norm-coeff'!$F$12+$BA157*'Norm-coeff'!$G$12+$BB157*'Norm-coeff'!$H$12+$BC157*'Norm-coeff'!$I$12+$BD157*'Norm-coeff'!$J$12+$BE157*'Norm-coeff'!$K$12+$BF157*'Norm-coeff'!$L$12+$BG157*'Norm-coeff'!$M$12+$BH157*'Norm-coeff'!$N$12+$BI157*'Norm-coeff'!$O$12</f>
        <v>0.283527502056037</v>
      </c>
      <c r="BZ157" s="54">
        <f>'Norm-coeff'!$C$13+$AX157*'Norm-coeff'!$D$13+$AY157*'Norm-coeff'!$E$13+$AZ157*'Norm-coeff'!$F$13+$BA157*'Norm-coeff'!$G$13+$BB157*'Norm-coeff'!$H$13+$BC157*'Norm-coeff'!$I$13+$BD157*'Norm-coeff'!$J$13+$BE157*'Norm-coeff'!$K$13+$BF157*'Norm-coeff'!$L$13+$BG157*'Norm-coeff'!$M$13+$BH157*'Norm-coeff'!$N$13+$BI157*'Norm-coeff'!$O$13</f>
        <v>-4.1864930554451202E-2</v>
      </c>
      <c r="CA157" s="54">
        <f>'Norm-coeff'!$C$14+$AX157*'Norm-coeff'!$D$14+$AY157*'Norm-coeff'!$E$14+$AZ157*'Norm-coeff'!$F$14+$BA157*'Norm-coeff'!$G$14+$BB157*'Norm-coeff'!$H$14+$BC157*'Norm-coeff'!$I$14+$BD157*'Norm-coeff'!$J$14+$BE157*'Norm-coeff'!$K$14+$BF157*'Norm-coeff'!$L$14+$BG157*'Norm-coeff'!$M$14+$BH157*'Norm-coeff'!$N$14+$BI157*'Norm-coeff'!$O$14</f>
        <v>4.2526983164477103</v>
      </c>
      <c r="CC157" s="54">
        <f t="shared" si="664"/>
        <v>0</v>
      </c>
      <c r="CG157" s="54">
        <f t="shared" si="540"/>
        <v>0</v>
      </c>
      <c r="CH157" s="54">
        <f t="shared" si="518"/>
        <v>0</v>
      </c>
      <c r="CI157" s="54">
        <f t="shared" si="541"/>
        <v>0</v>
      </c>
      <c r="CJ157" s="56">
        <f t="shared" si="542"/>
        <v>0</v>
      </c>
      <c r="CK157" s="54">
        <f t="shared" si="543"/>
        <v>0</v>
      </c>
      <c r="CL157" s="54">
        <f t="shared" si="544"/>
        <v>0</v>
      </c>
      <c r="CM157" s="54">
        <f t="shared" si="545"/>
        <v>0</v>
      </c>
      <c r="CN157" s="54">
        <f t="shared" si="546"/>
        <v>0</v>
      </c>
      <c r="CO157" s="54">
        <f t="shared" si="547"/>
        <v>0</v>
      </c>
      <c r="CP157" s="54">
        <f t="shared" si="548"/>
        <v>0</v>
      </c>
      <c r="CQ157" s="54">
        <f t="shared" si="549"/>
        <v>0</v>
      </c>
      <c r="CR157" s="54">
        <f t="shared" si="550"/>
        <v>0</v>
      </c>
      <c r="CS157" s="54">
        <f t="shared" si="551"/>
        <v>0</v>
      </c>
      <c r="CU157" s="54">
        <f t="shared" si="552"/>
        <v>0</v>
      </c>
      <c r="CV157" s="54">
        <f t="shared" si="553"/>
        <v>0</v>
      </c>
      <c r="CW157" s="54">
        <f t="shared" si="554"/>
        <v>0</v>
      </c>
      <c r="CX157" s="54">
        <f t="shared" si="555"/>
        <v>0</v>
      </c>
      <c r="CZ157" s="54">
        <f t="shared" si="556"/>
        <v>0</v>
      </c>
      <c r="DA157" s="54">
        <f t="shared" si="557"/>
        <v>0</v>
      </c>
      <c r="DB157" s="54">
        <f t="shared" si="558"/>
        <v>0</v>
      </c>
      <c r="DC157" s="54">
        <f t="shared" si="559"/>
        <v>0</v>
      </c>
      <c r="DD157" s="54">
        <f t="shared" si="560"/>
        <v>0</v>
      </c>
      <c r="DE157" s="54">
        <f t="shared" si="561"/>
        <v>0</v>
      </c>
      <c r="DF157" s="54">
        <f t="shared" si="562"/>
        <v>0</v>
      </c>
      <c r="DG157" s="54">
        <f t="shared" si="563"/>
        <v>2</v>
      </c>
      <c r="DH157" s="71">
        <f t="shared" si="564"/>
        <v>0</v>
      </c>
      <c r="DI157" s="71">
        <f t="shared" si="565"/>
        <v>0</v>
      </c>
      <c r="DJ157" s="54">
        <f t="shared" si="566"/>
        <v>0</v>
      </c>
      <c r="DK157" s="54">
        <f t="shared" si="567"/>
        <v>2</v>
      </c>
      <c r="DL157" s="4">
        <f t="shared" si="492"/>
        <v>0</v>
      </c>
      <c r="DM157" s="3">
        <f t="shared" si="568"/>
        <v>0</v>
      </c>
      <c r="DN157" s="3">
        <f t="shared" si="569"/>
        <v>0</v>
      </c>
      <c r="DO157" s="4" t="e">
        <f t="shared" si="570"/>
        <v>#DIV/0!</v>
      </c>
      <c r="DP157" s="57"/>
      <c r="DQ157" s="57"/>
      <c r="DR157" s="56">
        <f t="shared" si="493"/>
        <v>2</v>
      </c>
      <c r="DS157" s="56">
        <f t="shared" si="494"/>
        <v>0</v>
      </c>
      <c r="DT157" s="38">
        <f t="shared" si="495"/>
        <v>0</v>
      </c>
      <c r="DU157" s="38">
        <f t="shared" si="571"/>
        <v>2</v>
      </c>
      <c r="DV157" s="38">
        <f t="shared" si="496"/>
        <v>0</v>
      </c>
      <c r="DW157" s="39">
        <f t="shared" si="497"/>
        <v>0</v>
      </c>
      <c r="DX157" s="39">
        <f t="shared" si="498"/>
        <v>0</v>
      </c>
      <c r="DY157" s="39">
        <f t="shared" si="499"/>
        <v>0</v>
      </c>
      <c r="DZ157" s="39">
        <f t="shared" si="500"/>
        <v>0</v>
      </c>
      <c r="EA157" s="39">
        <f t="shared" si="501"/>
        <v>0</v>
      </c>
      <c r="EB157" s="37" t="e">
        <f t="shared" si="572"/>
        <v>#DIV/0!</v>
      </c>
      <c r="EC157" s="37" t="e">
        <f t="shared" si="573"/>
        <v>#DIV/0!</v>
      </c>
      <c r="ED157" s="37" t="e">
        <f t="shared" si="574"/>
        <v>#DIV/0!</v>
      </c>
      <c r="EE157" s="37" t="e">
        <f t="shared" si="575"/>
        <v>#DIV/0!</v>
      </c>
      <c r="EF157" s="39" t="e">
        <f t="shared" si="576"/>
        <v>#DIV/0!</v>
      </c>
      <c r="EG157" s="37" t="e">
        <f t="shared" si="577"/>
        <v>#DIV/0!</v>
      </c>
      <c r="EH157" s="37" t="e">
        <f t="shared" si="578"/>
        <v>#DIV/0!</v>
      </c>
      <c r="EI157" s="11" t="b">
        <f t="shared" si="579"/>
        <v>1</v>
      </c>
      <c r="EJ157" s="11" t="b">
        <f t="shared" si="580"/>
        <v>0</v>
      </c>
      <c r="EK157" s="39" t="e">
        <f t="shared" si="581"/>
        <v>#DIV/0!</v>
      </c>
      <c r="EL157" s="39" t="e">
        <f t="shared" si="582"/>
        <v>#DIV/0!</v>
      </c>
      <c r="EM157" s="39" t="e">
        <f t="shared" si="583"/>
        <v>#DIV/0!</v>
      </c>
      <c r="EN157" s="39" t="e">
        <f t="shared" si="584"/>
        <v>#DIV/0!</v>
      </c>
      <c r="EO157" s="39" t="e">
        <f t="shared" si="585"/>
        <v>#DIV/0!</v>
      </c>
      <c r="EP157" s="39" t="e">
        <f t="shared" si="586"/>
        <v>#DIV/0!</v>
      </c>
      <c r="EQ157" s="39" t="e">
        <f t="shared" si="587"/>
        <v>#DIV/0!</v>
      </c>
      <c r="ER157" s="39" t="e">
        <f t="shared" si="588"/>
        <v>#DIV/0!</v>
      </c>
      <c r="ES157" s="58" t="str">
        <f t="shared" si="589"/>
        <v>(OH,F,Cl)-dominate amphibole</v>
      </c>
      <c r="ET157" s="58" t="e">
        <f t="shared" si="590"/>
        <v>#N/A</v>
      </c>
      <c r="EU157" s="56">
        <f t="shared" si="502"/>
        <v>0</v>
      </c>
      <c r="EV157" s="56">
        <f t="shared" si="503"/>
        <v>0</v>
      </c>
      <c r="EW157" s="56">
        <f t="shared" si="504"/>
        <v>0</v>
      </c>
      <c r="EX157" s="56">
        <f t="shared" si="505"/>
        <v>0</v>
      </c>
      <c r="EY157" s="56">
        <f t="shared" si="506"/>
        <v>0</v>
      </c>
      <c r="EZ157" s="56">
        <f t="shared" si="507"/>
        <v>0</v>
      </c>
      <c r="FA157" s="39">
        <f t="shared" si="508"/>
        <v>0</v>
      </c>
      <c r="FB157" s="39">
        <f t="shared" si="509"/>
        <v>0</v>
      </c>
      <c r="FC157" s="54">
        <f t="shared" si="510"/>
        <v>0</v>
      </c>
      <c r="FD157" s="54">
        <f t="shared" si="511"/>
        <v>0</v>
      </c>
      <c r="FE157" s="39">
        <f t="shared" si="512"/>
        <v>0</v>
      </c>
      <c r="FF157" s="54">
        <f t="shared" si="513"/>
        <v>0</v>
      </c>
      <c r="FG157" s="39">
        <f t="shared" si="514"/>
        <v>0</v>
      </c>
      <c r="FH157" s="39">
        <f t="shared" si="591"/>
        <v>0</v>
      </c>
      <c r="FI157" s="39">
        <f t="shared" si="592"/>
        <v>0</v>
      </c>
      <c r="FJ157" s="39">
        <f t="shared" si="593"/>
        <v>0</v>
      </c>
      <c r="FK157" s="39" t="e">
        <f t="shared" si="594"/>
        <v>#DIV/0!</v>
      </c>
      <c r="FL157" s="39" t="e">
        <f t="shared" si="595"/>
        <v>#DIV/0!</v>
      </c>
      <c r="FM157" s="39" t="e">
        <f t="shared" si="596"/>
        <v>#DIV/0!</v>
      </c>
      <c r="FN157" s="39">
        <f t="shared" si="597"/>
        <v>1</v>
      </c>
      <c r="FO157" s="39">
        <f t="shared" si="515"/>
        <v>0</v>
      </c>
      <c r="FP157" s="39">
        <f t="shared" si="516"/>
        <v>0</v>
      </c>
      <c r="FQ157" s="39">
        <f t="shared" si="517"/>
        <v>0</v>
      </c>
      <c r="FR157" s="39">
        <f t="shared" si="598"/>
        <v>0</v>
      </c>
      <c r="FS157" s="39">
        <f t="shared" si="599"/>
        <v>0</v>
      </c>
      <c r="FU157" s="39" t="e">
        <f t="shared" si="600"/>
        <v>#DIV/0!</v>
      </c>
      <c r="FV157" s="39" t="e">
        <f t="shared" si="601"/>
        <v>#DIV/0!</v>
      </c>
      <c r="FW157" s="39" t="e">
        <f t="shared" si="602"/>
        <v>#DIV/0!</v>
      </c>
      <c r="FY157" s="39" t="e">
        <f t="shared" si="603"/>
        <v>#DIV/0!</v>
      </c>
      <c r="FZ157" s="39" t="e">
        <f t="shared" si="604"/>
        <v>#DIV/0!</v>
      </c>
      <c r="GA157" s="39" t="e">
        <f t="shared" si="605"/>
        <v>#DIV/0!</v>
      </c>
      <c r="GB157" s="39" t="e">
        <f t="shared" si="606"/>
        <v>#DIV/0!</v>
      </c>
      <c r="GC157" s="39" t="e">
        <f t="shared" si="607"/>
        <v>#DIV/0!</v>
      </c>
      <c r="GD157" s="39" t="e">
        <f t="shared" si="608"/>
        <v>#DIV/0!</v>
      </c>
      <c r="GE157" s="39" t="e">
        <f t="shared" si="609"/>
        <v>#DIV/0!</v>
      </c>
      <c r="GF157" s="39" t="e">
        <f t="shared" si="610"/>
        <v>#DIV/0!</v>
      </c>
      <c r="GG157" s="39" t="e">
        <f t="shared" si="611"/>
        <v>#DIV/0!</v>
      </c>
      <c r="GH157" s="39" t="e">
        <f t="shared" si="612"/>
        <v>#DIV/0!</v>
      </c>
      <c r="GI157" s="39"/>
      <c r="GJ157" s="39" t="e">
        <f t="shared" si="613"/>
        <v>#DIV/0!</v>
      </c>
      <c r="GK157" s="39" t="e">
        <f t="shared" si="614"/>
        <v>#DIV/0!</v>
      </c>
      <c r="GL157" s="39" t="e">
        <f t="shared" si="615"/>
        <v>#DIV/0!</v>
      </c>
      <c r="GM157" s="39" t="e">
        <f t="shared" si="616"/>
        <v>#DIV/0!</v>
      </c>
      <c r="GN157" s="39" t="e">
        <f t="shared" si="617"/>
        <v>#DIV/0!</v>
      </c>
      <c r="GO157" s="57"/>
      <c r="GP157" s="57" t="e">
        <f t="shared" si="618"/>
        <v>#DIV/0!</v>
      </c>
      <c r="GQ157" s="59" t="e">
        <f t="shared" si="619"/>
        <v>#DIV/0!</v>
      </c>
      <c r="GR157" s="41" t="e">
        <f t="shared" si="620"/>
        <v>#DIV/0!</v>
      </c>
      <c r="GS157" s="57" t="e">
        <f t="shared" si="621"/>
        <v>#DIV/0!</v>
      </c>
      <c r="GT157" s="57" t="e">
        <f t="shared" si="622"/>
        <v>#DIV/0!</v>
      </c>
      <c r="GU157" s="57" t="e">
        <f t="shared" si="623"/>
        <v>#DIV/0!</v>
      </c>
      <c r="GV157" s="57"/>
      <c r="GW157" s="42" t="e">
        <f t="shared" si="624"/>
        <v>#DIV/0!</v>
      </c>
      <c r="GX157" s="42" t="e">
        <f t="shared" si="625"/>
        <v>#DIV/0!</v>
      </c>
      <c r="GY157" s="42" t="e">
        <f t="shared" si="626"/>
        <v>#DIV/0!</v>
      </c>
      <c r="GZ157" s="57"/>
      <c r="HA157" s="2" t="e">
        <f t="shared" si="627"/>
        <v>#DIV/0!</v>
      </c>
      <c r="HB157" s="2" t="e">
        <f t="shared" si="628"/>
        <v>#DIV/0!</v>
      </c>
      <c r="HC157" s="2" t="e">
        <f t="shared" si="629"/>
        <v>#DIV/0!</v>
      </c>
      <c r="HD157" s="2" t="e">
        <f t="shared" si="630"/>
        <v>#DIV/0!</v>
      </c>
      <c r="HE157" s="2" t="e">
        <f t="shared" si="631"/>
        <v>#DIV/0!</v>
      </c>
      <c r="HF157" s="2" t="e">
        <f t="shared" si="632"/>
        <v>#DIV/0!</v>
      </c>
      <c r="HG157" s="2" t="e">
        <f t="shared" si="633"/>
        <v>#DIV/0!</v>
      </c>
      <c r="HH157" s="2" t="e">
        <f t="shared" si="634"/>
        <v>#DIV/0!</v>
      </c>
      <c r="HI157" s="2" t="e">
        <f t="shared" si="635"/>
        <v>#DIV/0!</v>
      </c>
      <c r="HJ157" s="11" t="e">
        <f t="shared" si="636"/>
        <v>#DIV/0!</v>
      </c>
      <c r="HK157" s="60" t="e">
        <f t="shared" si="637"/>
        <v>#DIV/0!</v>
      </c>
      <c r="HL157" s="57"/>
      <c r="HM157" s="57" t="e">
        <f t="shared" si="638"/>
        <v>#DIV/0!</v>
      </c>
      <c r="HN157" s="57" t="e">
        <f t="shared" si="639"/>
        <v>#DIV/0!</v>
      </c>
      <c r="HO157" s="57" t="e">
        <f t="shared" si="640"/>
        <v>#DIV/0!</v>
      </c>
      <c r="HP157" s="57" t="e">
        <f t="shared" si="641"/>
        <v>#DIV/0!</v>
      </c>
      <c r="HQ157" s="57" t="e">
        <f t="shared" si="642"/>
        <v>#DIV/0!</v>
      </c>
      <c r="HR157" s="57"/>
      <c r="HS157" s="57" t="e">
        <f t="shared" si="643"/>
        <v>#DIV/0!</v>
      </c>
      <c r="HT157" s="57" t="e">
        <f t="shared" si="644"/>
        <v>#DIV/0!</v>
      </c>
      <c r="HU157" s="57" t="e">
        <f t="shared" si="645"/>
        <v>#DIV/0!</v>
      </c>
      <c r="HV157" s="57" t="e">
        <f t="shared" si="646"/>
        <v>#DIV/0!</v>
      </c>
      <c r="HW157" s="57" t="e">
        <f t="shared" si="647"/>
        <v>#DIV/0!</v>
      </c>
      <c r="HX157" s="57"/>
      <c r="HY157" s="57" t="e">
        <f t="shared" si="648"/>
        <v>#DIV/0!</v>
      </c>
      <c r="HZ157" s="57" t="e">
        <f t="shared" si="649"/>
        <v>#DIV/0!</v>
      </c>
      <c r="IA157" s="57"/>
      <c r="IB157" s="61">
        <f t="shared" si="650"/>
        <v>0</v>
      </c>
      <c r="IC157" s="57" t="str">
        <f t="shared" si="651"/>
        <v/>
      </c>
      <c r="ID157" s="42"/>
      <c r="IE157" s="2" t="str">
        <f t="shared" si="652"/>
        <v/>
      </c>
      <c r="IF157" s="60" t="e">
        <f t="shared" si="653"/>
        <v>#DIV/0!</v>
      </c>
      <c r="IG157" s="60" t="str">
        <f t="shared" si="654"/>
        <v/>
      </c>
      <c r="IH157" s="60" t="str">
        <f t="shared" si="655"/>
        <v>zinco-</v>
      </c>
      <c r="II157" s="60" t="str">
        <f t="shared" si="656"/>
        <v>mangano-</v>
      </c>
      <c r="IJ157" s="60" t="e">
        <f t="shared" si="657"/>
        <v>#DIV/0!</v>
      </c>
      <c r="IK157" s="60" t="e">
        <f t="shared" si="658"/>
        <v>#DIV/0!</v>
      </c>
      <c r="IL157" s="60" t="e">
        <f t="shared" si="659"/>
        <v>#DIV/0!</v>
      </c>
      <c r="IM157" s="60" t="e">
        <f t="shared" si="660"/>
        <v>#DIV/0!</v>
      </c>
      <c r="IN157" s="60" t="str">
        <f t="shared" si="661"/>
        <v/>
      </c>
      <c r="IO157" s="60" t="str">
        <f t="shared" si="662"/>
        <v/>
      </c>
      <c r="IP157" s="57"/>
      <c r="IQ157" s="57" t="str">
        <f t="shared" si="663"/>
        <v>ERROR!!</v>
      </c>
    </row>
    <row r="158" spans="24:251">
      <c r="X158" s="29">
        <f t="shared" si="519"/>
        <v>0</v>
      </c>
      <c r="Y158" s="29">
        <f t="shared" si="520"/>
        <v>0</v>
      </c>
      <c r="Z158" s="29" t="e">
        <f t="shared" si="521"/>
        <v>#DIV/0!</v>
      </c>
      <c r="AA158" s="29" t="e">
        <f t="shared" si="522"/>
        <v>#DIV/0!</v>
      </c>
      <c r="AB158" s="29" t="e">
        <f t="shared" si="523"/>
        <v>#DIV/0!</v>
      </c>
      <c r="AC158" s="29" t="e">
        <f t="shared" si="524"/>
        <v>#DIV/0!</v>
      </c>
      <c r="AF158" s="23">
        <v>60.084299999999999</v>
      </c>
      <c r="AG158" s="23">
        <v>79.878799999999998</v>
      </c>
      <c r="AH158" s="23">
        <v>101.96120000000001</v>
      </c>
      <c r="AI158" s="23">
        <v>151.99039999999999</v>
      </c>
      <c r="AJ158" s="23">
        <v>159.69</v>
      </c>
      <c r="AK158" s="23">
        <v>71.846400000000003</v>
      </c>
      <c r="AL158" s="23">
        <v>70.9375</v>
      </c>
      <c r="AM158" s="23">
        <v>40.304400000000001</v>
      </c>
      <c r="AN158" s="23">
        <v>56.077399999999997</v>
      </c>
      <c r="AO158" s="23">
        <v>61.978999999999999</v>
      </c>
      <c r="AP158" s="23">
        <v>94.195999999999998</v>
      </c>
      <c r="AQ158" s="23">
        <v>18.998000000000001</v>
      </c>
      <c r="AR158" s="23">
        <v>35.450000000000003</v>
      </c>
      <c r="AS158" s="23">
        <v>29.88</v>
      </c>
      <c r="AT158" s="23">
        <v>74.691999999999993</v>
      </c>
      <c r="AU158" s="23">
        <v>81.39</v>
      </c>
      <c r="AX158" s="54">
        <f t="shared" si="525"/>
        <v>0</v>
      </c>
      <c r="AY158" s="54">
        <f t="shared" si="526"/>
        <v>0</v>
      </c>
      <c r="AZ158" s="54">
        <f t="shared" si="527"/>
        <v>0</v>
      </c>
      <c r="BA158" s="54">
        <f t="shared" si="528"/>
        <v>0</v>
      </c>
      <c r="BB158" s="54">
        <f t="shared" si="529"/>
        <v>0</v>
      </c>
      <c r="BC158" s="54">
        <f t="shared" si="530"/>
        <v>0</v>
      </c>
      <c r="BD158" s="54">
        <f t="shared" si="531"/>
        <v>0</v>
      </c>
      <c r="BE158" s="54">
        <f t="shared" si="532"/>
        <v>0</v>
      </c>
      <c r="BF158" s="54">
        <f t="shared" si="533"/>
        <v>0</v>
      </c>
      <c r="BG158" s="54">
        <f t="shared" si="534"/>
        <v>0</v>
      </c>
      <c r="BH158" s="54">
        <f t="shared" si="535"/>
        <v>0</v>
      </c>
      <c r="BI158" s="54">
        <f t="shared" si="536"/>
        <v>0</v>
      </c>
      <c r="BJ158" s="54">
        <f t="shared" si="537"/>
        <v>0</v>
      </c>
      <c r="BK158" s="54">
        <f t="shared" si="538"/>
        <v>0</v>
      </c>
      <c r="BL158" s="54">
        <f t="shared" si="539"/>
        <v>0</v>
      </c>
      <c r="BM158" s="42"/>
      <c r="BO158" s="54">
        <f>'Norm-coeff'!$C$2+$AX158*'Norm-coeff'!$D$2+$AY158*'Norm-coeff'!$E$2+$AZ158*'Norm-coeff'!$F$2+$BA158*'Norm-coeff'!$G$2+$BB158*'Norm-coeff'!$H$2+$BC158*'Norm-coeff'!$I$2+$BD158*'Norm-coeff'!$J$2+$BE158*'Norm-coeff'!$K$2+$BF158*'Norm-coeff'!$L$2+$BG158*'Norm-coeff'!$M$2+$BH158*'Norm-coeff'!$N$2+$BI158*'Norm-coeff'!$O$2</f>
        <v>5.4045421474420303</v>
      </c>
      <c r="BP158" s="54">
        <f>'Norm-coeff'!$C$3+$AX158*'Norm-coeff'!$D$3+$AY158*'Norm-coeff'!$E$3+$AZ158*'Norm-coeff'!$F$3+$BA158*'Norm-coeff'!$G$3+$BB158*'Norm-coeff'!$H$3+$BC158*'Norm-coeff'!$I$3+$BD158*'Norm-coeff'!$J$3+$BE158*'Norm-coeff'!$K$3+$BF158*'Norm-coeff'!$L$3+$BG158*'Norm-coeff'!$M$3+$BH158*'Norm-coeff'!$N$3+$BI158*'Norm-coeff'!$O$3</f>
        <v>3.15319116612705</v>
      </c>
      <c r="BQ158" s="54">
        <f>'Norm-coeff'!$C$4+$AX158*'Norm-coeff'!$D$4+$AY158*'Norm-coeff'!$E$4+$AZ158*'Norm-coeff'!$F$4+$BA158*'Norm-coeff'!$G$4+$BB158*'Norm-coeff'!$H$4+$BC158*'Norm-coeff'!$I$4+$BD158*'Norm-coeff'!$J$4+$BE158*'Norm-coeff'!$K$4+$BF158*'Norm-coeff'!$L$4+$BG158*'Norm-coeff'!$M$4+$BH158*'Norm-coeff'!$N$4+$BI158*'Norm-coeff'!$O$4</f>
        <v>1.42115649462768</v>
      </c>
      <c r="BR158" s="54">
        <f>'Norm-coeff'!$C$5+$AX158*'Norm-coeff'!$D$5+$AY158*'Norm-coeff'!$E$5+$AZ158*'Norm-coeff'!$F$5+$BA158*'Norm-coeff'!$G$5+$BB158*'Norm-coeff'!$H$5+$BC158*'Norm-coeff'!$I$5+$BD158*'Norm-coeff'!$J$5+$BE158*'Norm-coeff'!$K$5+$BF158*'Norm-coeff'!$L$5+$BG158*'Norm-coeff'!$M$5+$BH158*'Norm-coeff'!$N$5+$BI158*'Norm-coeff'!$O$5</f>
        <v>1.0553329241296201</v>
      </c>
      <c r="BS158" s="54">
        <f>'Norm-coeff'!$C$6+$AX158*'Norm-coeff'!$D$6+$AY158*'Norm-coeff'!$E$6+$AZ158*'Norm-coeff'!$F$6+$BA158*'Norm-coeff'!$G$6+$BB158*'Norm-coeff'!$H$6+$BC158*'Norm-coeff'!$I$6+$BD158*'Norm-coeff'!$J$6+$BE158*'Norm-coeff'!$K$6+$BF158*'Norm-coeff'!$L$6+$BG158*'Norm-coeff'!$M$6+$BH158*'Norm-coeff'!$N$6+$BI158*'Norm-coeff'!$O$6</f>
        <v>-1.48700885495103E-2</v>
      </c>
      <c r="BT158" s="54">
        <f>'Norm-coeff'!$C$7+$AX158*'Norm-coeff'!$D$7+$AY158*'Norm-coeff'!$E$7+$AZ158*'Norm-coeff'!$F$7+$BA158*'Norm-coeff'!$G$7+$BB158*'Norm-coeff'!$H$7+$BC158*'Norm-coeff'!$I$7+$BD158*'Norm-coeff'!$J$7+$BE158*'Norm-coeff'!$K$7+$BF158*'Norm-coeff'!$L$7+$BG158*'Norm-coeff'!$M$7+$BH158*'Norm-coeff'!$N$7+$BI158*'Norm-coeff'!$O$7</f>
        <v>2.0907583608832998</v>
      </c>
      <c r="BU158" s="54">
        <f>'Norm-coeff'!$C$8+$AX158*'Norm-coeff'!$D$8+$AY158*'Norm-coeff'!$E$8+$AZ158*'Norm-coeff'!$F$8+$BA158*'Norm-coeff'!$G$8+$BB158*'Norm-coeff'!$H$8+$BC158*'Norm-coeff'!$I$8+$BD158*'Norm-coeff'!$J$8+$BE158*'Norm-coeff'!$K$8+$BF158*'Norm-coeff'!$L$8+$BG158*'Norm-coeff'!$M$8+$BH158*'Norm-coeff'!$N$8+$BI158*'Norm-coeff'!$O$8</f>
        <v>0.65894159836244504</v>
      </c>
      <c r="BV158" s="54">
        <f>'Norm-coeff'!$C$9+$AX158*'Norm-coeff'!$D$9+$AY158*'Norm-coeff'!$E$9+$AZ158*'Norm-coeff'!$F$9+$BA158*'Norm-coeff'!$G$9+$BB158*'Norm-coeff'!$H$9+$BC158*'Norm-coeff'!$I$9+$BD158*'Norm-coeff'!$J$9+$BE158*'Norm-coeff'!$K$9+$BF158*'Norm-coeff'!$L$9+$BG158*'Norm-coeff'!$M$9+$BH158*'Norm-coeff'!$N$9+$BI158*'Norm-coeff'!$O$9</f>
        <v>1.48961085014701</v>
      </c>
      <c r="BW158" s="54">
        <f>'Norm-coeff'!$C$10+$AX158*'Norm-coeff'!$D$10+$AY158*'Norm-coeff'!$E$10+$AZ158*'Norm-coeff'!$F$10+$BA158*'Norm-coeff'!$G$10+$BB158*'Norm-coeff'!$H$10+$BC158*'Norm-coeff'!$I$10+$BD158*'Norm-coeff'!$J$10+$BE158*'Norm-coeff'!$K$10+$BF158*'Norm-coeff'!$L$10+$BG158*'Norm-coeff'!$M$10+$BH158*'Norm-coeff'!$N$10+$BI158*'Norm-coeff'!$O$10</f>
        <v>1.42058735749591</v>
      </c>
      <c r="BX158" s="54">
        <f>'Norm-coeff'!$C$11+$AX158*'Norm-coeff'!$D$11+$AY158*'Norm-coeff'!$E$11+$AZ158*'Norm-coeff'!$F$11+$BA158*'Norm-coeff'!$G$11+$BB158*'Norm-coeff'!$H$11+$BC158*'Norm-coeff'!$I$11+$BD158*'Norm-coeff'!$J$11+$BE158*'Norm-coeff'!$K$11+$BF158*'Norm-coeff'!$L$11+$BG158*'Norm-coeff'!$M$11+$BH158*'Norm-coeff'!$N$11+$BI158*'Norm-coeff'!$O$11</f>
        <v>0.221233014421479</v>
      </c>
      <c r="BY158" s="54">
        <f>'Norm-coeff'!$C$12+$AX158*'Norm-coeff'!$D$12+$AY158*'Norm-coeff'!$E$12+$AZ158*'Norm-coeff'!$F$12+$BA158*'Norm-coeff'!$G$12+$BB158*'Norm-coeff'!$H$12+$BC158*'Norm-coeff'!$I$12+$BD158*'Norm-coeff'!$J$12+$BE158*'Norm-coeff'!$K$12+$BF158*'Norm-coeff'!$L$12+$BG158*'Norm-coeff'!$M$12+$BH158*'Norm-coeff'!$N$12+$BI158*'Norm-coeff'!$O$12</f>
        <v>0.283527502056037</v>
      </c>
      <c r="BZ158" s="54">
        <f>'Norm-coeff'!$C$13+$AX158*'Norm-coeff'!$D$13+$AY158*'Norm-coeff'!$E$13+$AZ158*'Norm-coeff'!$F$13+$BA158*'Norm-coeff'!$G$13+$BB158*'Norm-coeff'!$H$13+$BC158*'Norm-coeff'!$I$13+$BD158*'Norm-coeff'!$J$13+$BE158*'Norm-coeff'!$K$13+$BF158*'Norm-coeff'!$L$13+$BG158*'Norm-coeff'!$M$13+$BH158*'Norm-coeff'!$N$13+$BI158*'Norm-coeff'!$O$13</f>
        <v>-4.1864930554451202E-2</v>
      </c>
      <c r="CA158" s="54">
        <f>'Norm-coeff'!$C$14+$AX158*'Norm-coeff'!$D$14+$AY158*'Norm-coeff'!$E$14+$AZ158*'Norm-coeff'!$F$14+$BA158*'Norm-coeff'!$G$14+$BB158*'Norm-coeff'!$H$14+$BC158*'Norm-coeff'!$I$14+$BD158*'Norm-coeff'!$J$14+$BE158*'Norm-coeff'!$K$14+$BF158*'Norm-coeff'!$L$14+$BG158*'Norm-coeff'!$M$14+$BH158*'Norm-coeff'!$N$14+$BI158*'Norm-coeff'!$O$14</f>
        <v>4.2526983164477103</v>
      </c>
      <c r="CC158" s="54">
        <f t="shared" si="664"/>
        <v>0</v>
      </c>
      <c r="CG158" s="54">
        <f t="shared" si="540"/>
        <v>0</v>
      </c>
      <c r="CH158" s="54">
        <f t="shared" si="518"/>
        <v>0</v>
      </c>
      <c r="CI158" s="54">
        <f t="shared" si="541"/>
        <v>0</v>
      </c>
      <c r="CJ158" s="56">
        <f t="shared" si="542"/>
        <v>0</v>
      </c>
      <c r="CK158" s="54">
        <f t="shared" si="543"/>
        <v>0</v>
      </c>
      <c r="CL158" s="54">
        <f t="shared" si="544"/>
        <v>0</v>
      </c>
      <c r="CM158" s="54">
        <f t="shared" si="545"/>
        <v>0</v>
      </c>
      <c r="CN158" s="54">
        <f t="shared" si="546"/>
        <v>0</v>
      </c>
      <c r="CO158" s="54">
        <f t="shared" si="547"/>
        <v>0</v>
      </c>
      <c r="CP158" s="54">
        <f t="shared" si="548"/>
        <v>0</v>
      </c>
      <c r="CQ158" s="54">
        <f t="shared" si="549"/>
        <v>0</v>
      </c>
      <c r="CR158" s="54">
        <f t="shared" si="550"/>
        <v>0</v>
      </c>
      <c r="CS158" s="54">
        <f t="shared" si="551"/>
        <v>0</v>
      </c>
      <c r="CU158" s="54">
        <f t="shared" si="552"/>
        <v>0</v>
      </c>
      <c r="CV158" s="54">
        <f t="shared" si="553"/>
        <v>0</v>
      </c>
      <c r="CW158" s="54">
        <f t="shared" si="554"/>
        <v>0</v>
      </c>
      <c r="CX158" s="54">
        <f t="shared" si="555"/>
        <v>0</v>
      </c>
      <c r="CZ158" s="54">
        <f t="shared" si="556"/>
        <v>0</v>
      </c>
      <c r="DA158" s="54">
        <f t="shared" si="557"/>
        <v>0</v>
      </c>
      <c r="DB158" s="54">
        <f t="shared" si="558"/>
        <v>0</v>
      </c>
      <c r="DC158" s="54">
        <f t="shared" si="559"/>
        <v>0</v>
      </c>
      <c r="DD158" s="54">
        <f t="shared" si="560"/>
        <v>0</v>
      </c>
      <c r="DE158" s="54">
        <f t="shared" si="561"/>
        <v>0</v>
      </c>
      <c r="DF158" s="54">
        <f t="shared" si="562"/>
        <v>0</v>
      </c>
      <c r="DG158" s="54">
        <f t="shared" si="563"/>
        <v>2</v>
      </c>
      <c r="DH158" s="71">
        <f t="shared" si="564"/>
        <v>0</v>
      </c>
      <c r="DI158" s="71">
        <f t="shared" si="565"/>
        <v>0</v>
      </c>
      <c r="DJ158" s="54">
        <f t="shared" si="566"/>
        <v>0</v>
      </c>
      <c r="DK158" s="54">
        <f t="shared" si="567"/>
        <v>2</v>
      </c>
      <c r="DL158" s="4">
        <f t="shared" si="492"/>
        <v>0</v>
      </c>
      <c r="DM158" s="3">
        <f t="shared" si="568"/>
        <v>0</v>
      </c>
      <c r="DN158" s="3">
        <f t="shared" si="569"/>
        <v>0</v>
      </c>
      <c r="DO158" s="4" t="e">
        <f t="shared" si="570"/>
        <v>#DIV/0!</v>
      </c>
      <c r="DP158" s="57"/>
      <c r="DQ158" s="57"/>
      <c r="DR158" s="56">
        <f t="shared" si="493"/>
        <v>2</v>
      </c>
      <c r="DS158" s="56">
        <f t="shared" si="494"/>
        <v>0</v>
      </c>
      <c r="DT158" s="38">
        <f t="shared" si="495"/>
        <v>0</v>
      </c>
      <c r="DU158" s="38">
        <f t="shared" si="571"/>
        <v>2</v>
      </c>
      <c r="DV158" s="38">
        <f t="shared" si="496"/>
        <v>0</v>
      </c>
      <c r="DW158" s="39">
        <f t="shared" si="497"/>
        <v>0</v>
      </c>
      <c r="DX158" s="39">
        <f t="shared" si="498"/>
        <v>0</v>
      </c>
      <c r="DY158" s="39">
        <f t="shared" si="499"/>
        <v>0</v>
      </c>
      <c r="DZ158" s="39">
        <f t="shared" si="500"/>
        <v>0</v>
      </c>
      <c r="EA158" s="39">
        <f t="shared" si="501"/>
        <v>0</v>
      </c>
      <c r="EB158" s="37" t="e">
        <f t="shared" si="572"/>
        <v>#DIV/0!</v>
      </c>
      <c r="EC158" s="37" t="e">
        <f t="shared" si="573"/>
        <v>#DIV/0!</v>
      </c>
      <c r="ED158" s="37" t="e">
        <f t="shared" si="574"/>
        <v>#DIV/0!</v>
      </c>
      <c r="EE158" s="37" t="e">
        <f t="shared" si="575"/>
        <v>#DIV/0!</v>
      </c>
      <c r="EF158" s="39" t="e">
        <f t="shared" si="576"/>
        <v>#DIV/0!</v>
      </c>
      <c r="EG158" s="37" t="e">
        <f t="shared" si="577"/>
        <v>#DIV/0!</v>
      </c>
      <c r="EH158" s="37" t="e">
        <f t="shared" si="578"/>
        <v>#DIV/0!</v>
      </c>
      <c r="EI158" s="11" t="b">
        <f t="shared" si="579"/>
        <v>1</v>
      </c>
      <c r="EJ158" s="11" t="b">
        <f t="shared" si="580"/>
        <v>0</v>
      </c>
      <c r="EK158" s="39" t="e">
        <f t="shared" si="581"/>
        <v>#DIV/0!</v>
      </c>
      <c r="EL158" s="39" t="e">
        <f t="shared" si="582"/>
        <v>#DIV/0!</v>
      </c>
      <c r="EM158" s="39" t="e">
        <f t="shared" si="583"/>
        <v>#DIV/0!</v>
      </c>
      <c r="EN158" s="39" t="e">
        <f t="shared" si="584"/>
        <v>#DIV/0!</v>
      </c>
      <c r="EO158" s="39" t="e">
        <f t="shared" si="585"/>
        <v>#DIV/0!</v>
      </c>
      <c r="EP158" s="39" t="e">
        <f t="shared" si="586"/>
        <v>#DIV/0!</v>
      </c>
      <c r="EQ158" s="39" t="e">
        <f t="shared" si="587"/>
        <v>#DIV/0!</v>
      </c>
      <c r="ER158" s="39" t="e">
        <f t="shared" si="588"/>
        <v>#DIV/0!</v>
      </c>
      <c r="ES158" s="58" t="str">
        <f t="shared" si="589"/>
        <v>(OH,F,Cl)-dominate amphibole</v>
      </c>
      <c r="ET158" s="58" t="e">
        <f t="shared" si="590"/>
        <v>#N/A</v>
      </c>
      <c r="EU158" s="56">
        <f t="shared" si="502"/>
        <v>0</v>
      </c>
      <c r="EV158" s="56">
        <f t="shared" si="503"/>
        <v>0</v>
      </c>
      <c r="EW158" s="56">
        <f t="shared" si="504"/>
        <v>0</v>
      </c>
      <c r="EX158" s="56">
        <f t="shared" si="505"/>
        <v>0</v>
      </c>
      <c r="EY158" s="56">
        <f t="shared" si="506"/>
        <v>0</v>
      </c>
      <c r="EZ158" s="56">
        <f t="shared" si="507"/>
        <v>0</v>
      </c>
      <c r="FA158" s="39">
        <f t="shared" si="508"/>
        <v>0</v>
      </c>
      <c r="FB158" s="39">
        <f t="shared" si="509"/>
        <v>0</v>
      </c>
      <c r="FC158" s="54">
        <f t="shared" si="510"/>
        <v>0</v>
      </c>
      <c r="FD158" s="54">
        <f t="shared" si="511"/>
        <v>0</v>
      </c>
      <c r="FE158" s="39">
        <f t="shared" si="512"/>
        <v>0</v>
      </c>
      <c r="FF158" s="54">
        <f t="shared" si="513"/>
        <v>0</v>
      </c>
      <c r="FG158" s="39">
        <f t="shared" si="514"/>
        <v>0</v>
      </c>
      <c r="FH158" s="39">
        <f t="shared" si="591"/>
        <v>0</v>
      </c>
      <c r="FI158" s="39">
        <f t="shared" si="592"/>
        <v>0</v>
      </c>
      <c r="FJ158" s="39">
        <f t="shared" si="593"/>
        <v>0</v>
      </c>
      <c r="FK158" s="39" t="e">
        <f t="shared" si="594"/>
        <v>#DIV/0!</v>
      </c>
      <c r="FL158" s="39" t="e">
        <f t="shared" si="595"/>
        <v>#DIV/0!</v>
      </c>
      <c r="FM158" s="39" t="e">
        <f t="shared" si="596"/>
        <v>#DIV/0!</v>
      </c>
      <c r="FN158" s="39">
        <f t="shared" si="597"/>
        <v>1</v>
      </c>
      <c r="FO158" s="39">
        <f t="shared" si="515"/>
        <v>0</v>
      </c>
      <c r="FP158" s="39">
        <f t="shared" si="516"/>
        <v>0</v>
      </c>
      <c r="FQ158" s="39">
        <f t="shared" si="517"/>
        <v>0</v>
      </c>
      <c r="FR158" s="39">
        <f t="shared" si="598"/>
        <v>0</v>
      </c>
      <c r="FS158" s="39">
        <f t="shared" si="599"/>
        <v>0</v>
      </c>
      <c r="FU158" s="39" t="e">
        <f t="shared" si="600"/>
        <v>#DIV/0!</v>
      </c>
      <c r="FV158" s="39" t="e">
        <f t="shared" si="601"/>
        <v>#DIV/0!</v>
      </c>
      <c r="FW158" s="39" t="e">
        <f t="shared" si="602"/>
        <v>#DIV/0!</v>
      </c>
      <c r="FY158" s="39" t="e">
        <f t="shared" si="603"/>
        <v>#DIV/0!</v>
      </c>
      <c r="FZ158" s="39" t="e">
        <f t="shared" si="604"/>
        <v>#DIV/0!</v>
      </c>
      <c r="GA158" s="39" t="e">
        <f t="shared" si="605"/>
        <v>#DIV/0!</v>
      </c>
      <c r="GB158" s="39" t="e">
        <f t="shared" si="606"/>
        <v>#DIV/0!</v>
      </c>
      <c r="GC158" s="39" t="e">
        <f t="shared" si="607"/>
        <v>#DIV/0!</v>
      </c>
      <c r="GD158" s="39" t="e">
        <f t="shared" si="608"/>
        <v>#DIV/0!</v>
      </c>
      <c r="GE158" s="39" t="e">
        <f t="shared" si="609"/>
        <v>#DIV/0!</v>
      </c>
      <c r="GF158" s="39" t="e">
        <f t="shared" si="610"/>
        <v>#DIV/0!</v>
      </c>
      <c r="GG158" s="39" t="e">
        <f t="shared" si="611"/>
        <v>#DIV/0!</v>
      </c>
      <c r="GH158" s="39" t="e">
        <f t="shared" si="612"/>
        <v>#DIV/0!</v>
      </c>
      <c r="GI158" s="39"/>
      <c r="GJ158" s="39" t="e">
        <f t="shared" si="613"/>
        <v>#DIV/0!</v>
      </c>
      <c r="GK158" s="39" t="e">
        <f t="shared" si="614"/>
        <v>#DIV/0!</v>
      </c>
      <c r="GL158" s="39" t="e">
        <f t="shared" si="615"/>
        <v>#DIV/0!</v>
      </c>
      <c r="GM158" s="39" t="e">
        <f t="shared" si="616"/>
        <v>#DIV/0!</v>
      </c>
      <c r="GN158" s="39" t="e">
        <f t="shared" si="617"/>
        <v>#DIV/0!</v>
      </c>
      <c r="GO158" s="57"/>
      <c r="GP158" s="57" t="e">
        <f t="shared" si="618"/>
        <v>#DIV/0!</v>
      </c>
      <c r="GQ158" s="59" t="e">
        <f t="shared" si="619"/>
        <v>#DIV/0!</v>
      </c>
      <c r="GR158" s="41" t="e">
        <f t="shared" si="620"/>
        <v>#DIV/0!</v>
      </c>
      <c r="GS158" s="57" t="e">
        <f t="shared" si="621"/>
        <v>#DIV/0!</v>
      </c>
      <c r="GT158" s="57" t="e">
        <f t="shared" si="622"/>
        <v>#DIV/0!</v>
      </c>
      <c r="GU158" s="57" t="e">
        <f t="shared" si="623"/>
        <v>#DIV/0!</v>
      </c>
      <c r="GV158" s="57"/>
      <c r="GW158" s="42" t="e">
        <f t="shared" si="624"/>
        <v>#DIV/0!</v>
      </c>
      <c r="GX158" s="42" t="e">
        <f t="shared" si="625"/>
        <v>#DIV/0!</v>
      </c>
      <c r="GY158" s="42" t="e">
        <f t="shared" si="626"/>
        <v>#DIV/0!</v>
      </c>
      <c r="GZ158" s="57"/>
      <c r="HA158" s="2" t="e">
        <f t="shared" si="627"/>
        <v>#DIV/0!</v>
      </c>
      <c r="HB158" s="2" t="e">
        <f t="shared" si="628"/>
        <v>#DIV/0!</v>
      </c>
      <c r="HC158" s="2" t="e">
        <f t="shared" si="629"/>
        <v>#DIV/0!</v>
      </c>
      <c r="HD158" s="2" t="e">
        <f t="shared" si="630"/>
        <v>#DIV/0!</v>
      </c>
      <c r="HE158" s="2" t="e">
        <f t="shared" si="631"/>
        <v>#DIV/0!</v>
      </c>
      <c r="HF158" s="2" t="e">
        <f t="shared" si="632"/>
        <v>#DIV/0!</v>
      </c>
      <c r="HG158" s="2" t="e">
        <f t="shared" si="633"/>
        <v>#DIV/0!</v>
      </c>
      <c r="HH158" s="2" t="e">
        <f t="shared" si="634"/>
        <v>#DIV/0!</v>
      </c>
      <c r="HI158" s="2" t="e">
        <f t="shared" si="635"/>
        <v>#DIV/0!</v>
      </c>
      <c r="HJ158" s="11" t="e">
        <f t="shared" si="636"/>
        <v>#DIV/0!</v>
      </c>
      <c r="HK158" s="60" t="e">
        <f t="shared" si="637"/>
        <v>#DIV/0!</v>
      </c>
      <c r="HL158" s="57"/>
      <c r="HM158" s="57" t="e">
        <f t="shared" si="638"/>
        <v>#DIV/0!</v>
      </c>
      <c r="HN158" s="57" t="e">
        <f t="shared" si="639"/>
        <v>#DIV/0!</v>
      </c>
      <c r="HO158" s="57" t="e">
        <f t="shared" si="640"/>
        <v>#DIV/0!</v>
      </c>
      <c r="HP158" s="57" t="e">
        <f t="shared" si="641"/>
        <v>#DIV/0!</v>
      </c>
      <c r="HQ158" s="57" t="e">
        <f t="shared" si="642"/>
        <v>#DIV/0!</v>
      </c>
      <c r="HR158" s="57"/>
      <c r="HS158" s="57" t="e">
        <f t="shared" si="643"/>
        <v>#DIV/0!</v>
      </c>
      <c r="HT158" s="57" t="e">
        <f t="shared" si="644"/>
        <v>#DIV/0!</v>
      </c>
      <c r="HU158" s="57" t="e">
        <f t="shared" si="645"/>
        <v>#DIV/0!</v>
      </c>
      <c r="HV158" s="57" t="e">
        <f t="shared" si="646"/>
        <v>#DIV/0!</v>
      </c>
      <c r="HW158" s="57" t="e">
        <f t="shared" si="647"/>
        <v>#DIV/0!</v>
      </c>
      <c r="HX158" s="57"/>
      <c r="HY158" s="57" t="e">
        <f t="shared" si="648"/>
        <v>#DIV/0!</v>
      </c>
      <c r="HZ158" s="57" t="e">
        <f t="shared" si="649"/>
        <v>#DIV/0!</v>
      </c>
      <c r="IA158" s="57"/>
      <c r="IB158" s="61">
        <f t="shared" si="650"/>
        <v>0</v>
      </c>
      <c r="IC158" s="57" t="str">
        <f t="shared" si="651"/>
        <v/>
      </c>
      <c r="ID158" s="42"/>
      <c r="IE158" s="2" t="str">
        <f t="shared" si="652"/>
        <v/>
      </c>
      <c r="IF158" s="60" t="e">
        <f t="shared" si="653"/>
        <v>#DIV/0!</v>
      </c>
      <c r="IG158" s="60" t="str">
        <f t="shared" si="654"/>
        <v/>
      </c>
      <c r="IH158" s="60" t="str">
        <f t="shared" si="655"/>
        <v>zinco-</v>
      </c>
      <c r="II158" s="60" t="str">
        <f t="shared" si="656"/>
        <v>mangano-</v>
      </c>
      <c r="IJ158" s="60" t="e">
        <f t="shared" si="657"/>
        <v>#DIV/0!</v>
      </c>
      <c r="IK158" s="60" t="e">
        <f t="shared" si="658"/>
        <v>#DIV/0!</v>
      </c>
      <c r="IL158" s="60" t="e">
        <f t="shared" si="659"/>
        <v>#DIV/0!</v>
      </c>
      <c r="IM158" s="60" t="e">
        <f t="shared" si="660"/>
        <v>#DIV/0!</v>
      </c>
      <c r="IN158" s="60" t="str">
        <f t="shared" si="661"/>
        <v/>
      </c>
      <c r="IO158" s="60" t="str">
        <f t="shared" si="662"/>
        <v/>
      </c>
      <c r="IP158" s="57"/>
      <c r="IQ158" s="57" t="str">
        <f t="shared" si="663"/>
        <v>ERROR!!</v>
      </c>
    </row>
    <row r="159" spans="24:251">
      <c r="X159" s="29">
        <f t="shared" si="519"/>
        <v>0</v>
      </c>
      <c r="Y159" s="29">
        <f t="shared" si="520"/>
        <v>0</v>
      </c>
      <c r="Z159" s="29" t="e">
        <f t="shared" si="521"/>
        <v>#DIV/0!</v>
      </c>
      <c r="AA159" s="29" t="e">
        <f t="shared" si="522"/>
        <v>#DIV/0!</v>
      </c>
      <c r="AB159" s="29" t="e">
        <f t="shared" si="523"/>
        <v>#DIV/0!</v>
      </c>
      <c r="AC159" s="29" t="e">
        <f t="shared" si="524"/>
        <v>#DIV/0!</v>
      </c>
      <c r="AF159" s="23">
        <v>60.084299999999999</v>
      </c>
      <c r="AG159" s="23">
        <v>79.878799999999998</v>
      </c>
      <c r="AH159" s="23">
        <v>101.96120000000001</v>
      </c>
      <c r="AI159" s="23">
        <v>151.99039999999999</v>
      </c>
      <c r="AJ159" s="23">
        <v>159.69</v>
      </c>
      <c r="AK159" s="23">
        <v>71.846400000000003</v>
      </c>
      <c r="AL159" s="23">
        <v>70.9375</v>
      </c>
      <c r="AM159" s="23">
        <v>40.304400000000001</v>
      </c>
      <c r="AN159" s="23">
        <v>56.077399999999997</v>
      </c>
      <c r="AO159" s="23">
        <v>61.978999999999999</v>
      </c>
      <c r="AP159" s="23">
        <v>94.195999999999998</v>
      </c>
      <c r="AQ159" s="23">
        <v>18.998000000000001</v>
      </c>
      <c r="AR159" s="23">
        <v>35.450000000000003</v>
      </c>
      <c r="AS159" s="23">
        <v>29.88</v>
      </c>
      <c r="AT159" s="23">
        <v>74.691999999999993</v>
      </c>
      <c r="AU159" s="23">
        <v>81.39</v>
      </c>
      <c r="AX159" s="54">
        <f t="shared" si="525"/>
        <v>0</v>
      </c>
      <c r="AY159" s="54">
        <f t="shared" si="526"/>
        <v>0</v>
      </c>
      <c r="AZ159" s="54">
        <f t="shared" si="527"/>
        <v>0</v>
      </c>
      <c r="BA159" s="54">
        <f t="shared" si="528"/>
        <v>0</v>
      </c>
      <c r="BB159" s="54">
        <f t="shared" si="529"/>
        <v>0</v>
      </c>
      <c r="BC159" s="54">
        <f t="shared" si="530"/>
        <v>0</v>
      </c>
      <c r="BD159" s="54">
        <f t="shared" si="531"/>
        <v>0</v>
      </c>
      <c r="BE159" s="54">
        <f t="shared" si="532"/>
        <v>0</v>
      </c>
      <c r="BF159" s="54">
        <f t="shared" si="533"/>
        <v>0</v>
      </c>
      <c r="BG159" s="54">
        <f t="shared" si="534"/>
        <v>0</v>
      </c>
      <c r="BH159" s="54">
        <f t="shared" si="535"/>
        <v>0</v>
      </c>
      <c r="BI159" s="54">
        <f t="shared" si="536"/>
        <v>0</v>
      </c>
      <c r="BJ159" s="54">
        <f t="shared" si="537"/>
        <v>0</v>
      </c>
      <c r="BK159" s="54">
        <f t="shared" si="538"/>
        <v>0</v>
      </c>
      <c r="BL159" s="54">
        <f t="shared" si="539"/>
        <v>0</v>
      </c>
      <c r="BM159" s="42"/>
      <c r="BO159" s="54">
        <f>'Norm-coeff'!$C$2+$AX159*'Norm-coeff'!$D$2+$AY159*'Norm-coeff'!$E$2+$AZ159*'Norm-coeff'!$F$2+$BA159*'Norm-coeff'!$G$2+$BB159*'Norm-coeff'!$H$2+$BC159*'Norm-coeff'!$I$2+$BD159*'Norm-coeff'!$J$2+$BE159*'Norm-coeff'!$K$2+$BF159*'Norm-coeff'!$L$2+$BG159*'Norm-coeff'!$M$2+$BH159*'Norm-coeff'!$N$2+$BI159*'Norm-coeff'!$O$2</f>
        <v>5.4045421474420303</v>
      </c>
      <c r="BP159" s="54">
        <f>'Norm-coeff'!$C$3+$AX159*'Norm-coeff'!$D$3+$AY159*'Norm-coeff'!$E$3+$AZ159*'Norm-coeff'!$F$3+$BA159*'Norm-coeff'!$G$3+$BB159*'Norm-coeff'!$H$3+$BC159*'Norm-coeff'!$I$3+$BD159*'Norm-coeff'!$J$3+$BE159*'Norm-coeff'!$K$3+$BF159*'Norm-coeff'!$L$3+$BG159*'Norm-coeff'!$M$3+$BH159*'Norm-coeff'!$N$3+$BI159*'Norm-coeff'!$O$3</f>
        <v>3.15319116612705</v>
      </c>
      <c r="BQ159" s="54">
        <f>'Norm-coeff'!$C$4+$AX159*'Norm-coeff'!$D$4+$AY159*'Norm-coeff'!$E$4+$AZ159*'Norm-coeff'!$F$4+$BA159*'Norm-coeff'!$G$4+$BB159*'Norm-coeff'!$H$4+$BC159*'Norm-coeff'!$I$4+$BD159*'Norm-coeff'!$J$4+$BE159*'Norm-coeff'!$K$4+$BF159*'Norm-coeff'!$L$4+$BG159*'Norm-coeff'!$M$4+$BH159*'Norm-coeff'!$N$4+$BI159*'Norm-coeff'!$O$4</f>
        <v>1.42115649462768</v>
      </c>
      <c r="BR159" s="54">
        <f>'Norm-coeff'!$C$5+$AX159*'Norm-coeff'!$D$5+$AY159*'Norm-coeff'!$E$5+$AZ159*'Norm-coeff'!$F$5+$BA159*'Norm-coeff'!$G$5+$BB159*'Norm-coeff'!$H$5+$BC159*'Norm-coeff'!$I$5+$BD159*'Norm-coeff'!$J$5+$BE159*'Norm-coeff'!$K$5+$BF159*'Norm-coeff'!$L$5+$BG159*'Norm-coeff'!$M$5+$BH159*'Norm-coeff'!$N$5+$BI159*'Norm-coeff'!$O$5</f>
        <v>1.0553329241296201</v>
      </c>
      <c r="BS159" s="54">
        <f>'Norm-coeff'!$C$6+$AX159*'Norm-coeff'!$D$6+$AY159*'Norm-coeff'!$E$6+$AZ159*'Norm-coeff'!$F$6+$BA159*'Norm-coeff'!$G$6+$BB159*'Norm-coeff'!$H$6+$BC159*'Norm-coeff'!$I$6+$BD159*'Norm-coeff'!$J$6+$BE159*'Norm-coeff'!$K$6+$BF159*'Norm-coeff'!$L$6+$BG159*'Norm-coeff'!$M$6+$BH159*'Norm-coeff'!$N$6+$BI159*'Norm-coeff'!$O$6</f>
        <v>-1.48700885495103E-2</v>
      </c>
      <c r="BT159" s="54">
        <f>'Norm-coeff'!$C$7+$AX159*'Norm-coeff'!$D$7+$AY159*'Norm-coeff'!$E$7+$AZ159*'Norm-coeff'!$F$7+$BA159*'Norm-coeff'!$G$7+$BB159*'Norm-coeff'!$H$7+$BC159*'Norm-coeff'!$I$7+$BD159*'Norm-coeff'!$J$7+$BE159*'Norm-coeff'!$K$7+$BF159*'Norm-coeff'!$L$7+$BG159*'Norm-coeff'!$M$7+$BH159*'Norm-coeff'!$N$7+$BI159*'Norm-coeff'!$O$7</f>
        <v>2.0907583608832998</v>
      </c>
      <c r="BU159" s="54">
        <f>'Norm-coeff'!$C$8+$AX159*'Norm-coeff'!$D$8+$AY159*'Norm-coeff'!$E$8+$AZ159*'Norm-coeff'!$F$8+$BA159*'Norm-coeff'!$G$8+$BB159*'Norm-coeff'!$H$8+$BC159*'Norm-coeff'!$I$8+$BD159*'Norm-coeff'!$J$8+$BE159*'Norm-coeff'!$K$8+$BF159*'Norm-coeff'!$L$8+$BG159*'Norm-coeff'!$M$8+$BH159*'Norm-coeff'!$N$8+$BI159*'Norm-coeff'!$O$8</f>
        <v>0.65894159836244504</v>
      </c>
      <c r="BV159" s="54">
        <f>'Norm-coeff'!$C$9+$AX159*'Norm-coeff'!$D$9+$AY159*'Norm-coeff'!$E$9+$AZ159*'Norm-coeff'!$F$9+$BA159*'Norm-coeff'!$G$9+$BB159*'Norm-coeff'!$H$9+$BC159*'Norm-coeff'!$I$9+$BD159*'Norm-coeff'!$J$9+$BE159*'Norm-coeff'!$K$9+$BF159*'Norm-coeff'!$L$9+$BG159*'Norm-coeff'!$M$9+$BH159*'Norm-coeff'!$N$9+$BI159*'Norm-coeff'!$O$9</f>
        <v>1.48961085014701</v>
      </c>
      <c r="BW159" s="54">
        <f>'Norm-coeff'!$C$10+$AX159*'Norm-coeff'!$D$10+$AY159*'Norm-coeff'!$E$10+$AZ159*'Norm-coeff'!$F$10+$BA159*'Norm-coeff'!$G$10+$BB159*'Norm-coeff'!$H$10+$BC159*'Norm-coeff'!$I$10+$BD159*'Norm-coeff'!$J$10+$BE159*'Norm-coeff'!$K$10+$BF159*'Norm-coeff'!$L$10+$BG159*'Norm-coeff'!$M$10+$BH159*'Norm-coeff'!$N$10+$BI159*'Norm-coeff'!$O$10</f>
        <v>1.42058735749591</v>
      </c>
      <c r="BX159" s="54">
        <f>'Norm-coeff'!$C$11+$AX159*'Norm-coeff'!$D$11+$AY159*'Norm-coeff'!$E$11+$AZ159*'Norm-coeff'!$F$11+$BA159*'Norm-coeff'!$G$11+$BB159*'Norm-coeff'!$H$11+$BC159*'Norm-coeff'!$I$11+$BD159*'Norm-coeff'!$J$11+$BE159*'Norm-coeff'!$K$11+$BF159*'Norm-coeff'!$L$11+$BG159*'Norm-coeff'!$M$11+$BH159*'Norm-coeff'!$N$11+$BI159*'Norm-coeff'!$O$11</f>
        <v>0.221233014421479</v>
      </c>
      <c r="BY159" s="54">
        <f>'Norm-coeff'!$C$12+$AX159*'Norm-coeff'!$D$12+$AY159*'Norm-coeff'!$E$12+$AZ159*'Norm-coeff'!$F$12+$BA159*'Norm-coeff'!$G$12+$BB159*'Norm-coeff'!$H$12+$BC159*'Norm-coeff'!$I$12+$BD159*'Norm-coeff'!$J$12+$BE159*'Norm-coeff'!$K$12+$BF159*'Norm-coeff'!$L$12+$BG159*'Norm-coeff'!$M$12+$BH159*'Norm-coeff'!$N$12+$BI159*'Norm-coeff'!$O$12</f>
        <v>0.283527502056037</v>
      </c>
      <c r="BZ159" s="54">
        <f>'Norm-coeff'!$C$13+$AX159*'Norm-coeff'!$D$13+$AY159*'Norm-coeff'!$E$13+$AZ159*'Norm-coeff'!$F$13+$BA159*'Norm-coeff'!$G$13+$BB159*'Norm-coeff'!$H$13+$BC159*'Norm-coeff'!$I$13+$BD159*'Norm-coeff'!$J$13+$BE159*'Norm-coeff'!$K$13+$BF159*'Norm-coeff'!$L$13+$BG159*'Norm-coeff'!$M$13+$BH159*'Norm-coeff'!$N$13+$BI159*'Norm-coeff'!$O$13</f>
        <v>-4.1864930554451202E-2</v>
      </c>
      <c r="CA159" s="54">
        <f>'Norm-coeff'!$C$14+$AX159*'Norm-coeff'!$D$14+$AY159*'Norm-coeff'!$E$14+$AZ159*'Norm-coeff'!$F$14+$BA159*'Norm-coeff'!$G$14+$BB159*'Norm-coeff'!$H$14+$BC159*'Norm-coeff'!$I$14+$BD159*'Norm-coeff'!$J$14+$BE159*'Norm-coeff'!$K$14+$BF159*'Norm-coeff'!$L$14+$BG159*'Norm-coeff'!$M$14+$BH159*'Norm-coeff'!$N$14+$BI159*'Norm-coeff'!$O$14</f>
        <v>4.2526983164477103</v>
      </c>
      <c r="CC159" s="54">
        <f t="shared" si="664"/>
        <v>0</v>
      </c>
      <c r="CG159" s="54">
        <f t="shared" si="540"/>
        <v>0</v>
      </c>
      <c r="CH159" s="54">
        <f t="shared" si="518"/>
        <v>0</v>
      </c>
      <c r="CI159" s="54">
        <f t="shared" si="541"/>
        <v>0</v>
      </c>
      <c r="CJ159" s="56">
        <f t="shared" si="542"/>
        <v>0</v>
      </c>
      <c r="CK159" s="54">
        <f t="shared" si="543"/>
        <v>0</v>
      </c>
      <c r="CL159" s="54">
        <f t="shared" si="544"/>
        <v>0</v>
      </c>
      <c r="CM159" s="54">
        <f t="shared" si="545"/>
        <v>0</v>
      </c>
      <c r="CN159" s="54">
        <f t="shared" si="546"/>
        <v>0</v>
      </c>
      <c r="CO159" s="54">
        <f t="shared" si="547"/>
        <v>0</v>
      </c>
      <c r="CP159" s="54">
        <f t="shared" si="548"/>
        <v>0</v>
      </c>
      <c r="CQ159" s="54">
        <f t="shared" si="549"/>
        <v>0</v>
      </c>
      <c r="CR159" s="54">
        <f t="shared" si="550"/>
        <v>0</v>
      </c>
      <c r="CS159" s="54">
        <f t="shared" si="551"/>
        <v>0</v>
      </c>
      <c r="CU159" s="54">
        <f t="shared" si="552"/>
        <v>0</v>
      </c>
      <c r="CV159" s="54">
        <f t="shared" si="553"/>
        <v>0</v>
      </c>
      <c r="CW159" s="54">
        <f t="shared" si="554"/>
        <v>0</v>
      </c>
      <c r="CX159" s="54">
        <f t="shared" si="555"/>
        <v>0</v>
      </c>
      <c r="CZ159" s="54">
        <f t="shared" si="556"/>
        <v>0</v>
      </c>
      <c r="DA159" s="54">
        <f t="shared" si="557"/>
        <v>0</v>
      </c>
      <c r="DB159" s="54">
        <f t="shared" si="558"/>
        <v>0</v>
      </c>
      <c r="DC159" s="54">
        <f t="shared" si="559"/>
        <v>0</v>
      </c>
      <c r="DD159" s="54">
        <f t="shared" si="560"/>
        <v>0</v>
      </c>
      <c r="DE159" s="54">
        <f t="shared" si="561"/>
        <v>0</v>
      </c>
      <c r="DF159" s="54">
        <f t="shared" si="562"/>
        <v>0</v>
      </c>
      <c r="DG159" s="54">
        <f t="shared" si="563"/>
        <v>2</v>
      </c>
      <c r="DH159" s="71">
        <f t="shared" si="564"/>
        <v>0</v>
      </c>
      <c r="DI159" s="71">
        <f t="shared" si="565"/>
        <v>0</v>
      </c>
      <c r="DJ159" s="54">
        <f t="shared" si="566"/>
        <v>0</v>
      </c>
      <c r="DK159" s="54">
        <f t="shared" si="567"/>
        <v>2</v>
      </c>
      <c r="DL159" s="4">
        <f t="shared" si="492"/>
        <v>0</v>
      </c>
      <c r="DM159" s="3">
        <f t="shared" si="568"/>
        <v>0</v>
      </c>
      <c r="DN159" s="3">
        <f t="shared" si="569"/>
        <v>0</v>
      </c>
      <c r="DO159" s="4" t="e">
        <f t="shared" si="570"/>
        <v>#DIV/0!</v>
      </c>
      <c r="DP159" s="57"/>
      <c r="DQ159" s="57"/>
      <c r="DR159" s="56">
        <f t="shared" si="493"/>
        <v>2</v>
      </c>
      <c r="DS159" s="56">
        <f t="shared" si="494"/>
        <v>0</v>
      </c>
      <c r="DT159" s="38">
        <f t="shared" si="495"/>
        <v>0</v>
      </c>
      <c r="DU159" s="38">
        <f t="shared" si="571"/>
        <v>2</v>
      </c>
      <c r="DV159" s="38">
        <f t="shared" si="496"/>
        <v>0</v>
      </c>
      <c r="DW159" s="39">
        <f t="shared" si="497"/>
        <v>0</v>
      </c>
      <c r="DX159" s="39">
        <f t="shared" si="498"/>
        <v>0</v>
      </c>
      <c r="DY159" s="39">
        <f t="shared" si="499"/>
        <v>0</v>
      </c>
      <c r="DZ159" s="39">
        <f t="shared" si="500"/>
        <v>0</v>
      </c>
      <c r="EA159" s="39">
        <f t="shared" si="501"/>
        <v>0</v>
      </c>
      <c r="EB159" s="37" t="e">
        <f t="shared" si="572"/>
        <v>#DIV/0!</v>
      </c>
      <c r="EC159" s="37" t="e">
        <f t="shared" si="573"/>
        <v>#DIV/0!</v>
      </c>
      <c r="ED159" s="37" t="e">
        <f t="shared" si="574"/>
        <v>#DIV/0!</v>
      </c>
      <c r="EE159" s="37" t="e">
        <f t="shared" si="575"/>
        <v>#DIV/0!</v>
      </c>
      <c r="EF159" s="39" t="e">
        <f t="shared" si="576"/>
        <v>#DIV/0!</v>
      </c>
      <c r="EG159" s="37" t="e">
        <f t="shared" si="577"/>
        <v>#DIV/0!</v>
      </c>
      <c r="EH159" s="37" t="e">
        <f t="shared" si="578"/>
        <v>#DIV/0!</v>
      </c>
      <c r="EI159" s="11" t="b">
        <f t="shared" si="579"/>
        <v>1</v>
      </c>
      <c r="EJ159" s="11" t="b">
        <f t="shared" si="580"/>
        <v>0</v>
      </c>
      <c r="EK159" s="39" t="e">
        <f t="shared" si="581"/>
        <v>#DIV/0!</v>
      </c>
      <c r="EL159" s="39" t="e">
        <f t="shared" si="582"/>
        <v>#DIV/0!</v>
      </c>
      <c r="EM159" s="39" t="e">
        <f t="shared" si="583"/>
        <v>#DIV/0!</v>
      </c>
      <c r="EN159" s="39" t="e">
        <f t="shared" si="584"/>
        <v>#DIV/0!</v>
      </c>
      <c r="EO159" s="39" t="e">
        <f t="shared" si="585"/>
        <v>#DIV/0!</v>
      </c>
      <c r="EP159" s="39" t="e">
        <f t="shared" si="586"/>
        <v>#DIV/0!</v>
      </c>
      <c r="EQ159" s="39" t="e">
        <f t="shared" si="587"/>
        <v>#DIV/0!</v>
      </c>
      <c r="ER159" s="39" t="e">
        <f t="shared" si="588"/>
        <v>#DIV/0!</v>
      </c>
      <c r="ES159" s="58" t="str">
        <f t="shared" si="589"/>
        <v>(OH,F,Cl)-dominate amphibole</v>
      </c>
      <c r="ET159" s="58" t="e">
        <f t="shared" si="590"/>
        <v>#N/A</v>
      </c>
      <c r="EU159" s="56">
        <f t="shared" si="502"/>
        <v>0</v>
      </c>
      <c r="EV159" s="56">
        <f t="shared" si="503"/>
        <v>0</v>
      </c>
      <c r="EW159" s="56">
        <f t="shared" si="504"/>
        <v>0</v>
      </c>
      <c r="EX159" s="56">
        <f t="shared" si="505"/>
        <v>0</v>
      </c>
      <c r="EY159" s="56">
        <f t="shared" si="506"/>
        <v>0</v>
      </c>
      <c r="EZ159" s="56">
        <f t="shared" si="507"/>
        <v>0</v>
      </c>
      <c r="FA159" s="39">
        <f t="shared" si="508"/>
        <v>0</v>
      </c>
      <c r="FB159" s="39">
        <f t="shared" si="509"/>
        <v>0</v>
      </c>
      <c r="FC159" s="54">
        <f t="shared" si="510"/>
        <v>0</v>
      </c>
      <c r="FD159" s="54">
        <f t="shared" si="511"/>
        <v>0</v>
      </c>
      <c r="FE159" s="39">
        <f t="shared" si="512"/>
        <v>0</v>
      </c>
      <c r="FF159" s="54">
        <f t="shared" si="513"/>
        <v>0</v>
      </c>
      <c r="FG159" s="39">
        <f t="shared" si="514"/>
        <v>0</v>
      </c>
      <c r="FH159" s="39">
        <f t="shared" si="591"/>
        <v>0</v>
      </c>
      <c r="FI159" s="39">
        <f t="shared" si="592"/>
        <v>0</v>
      </c>
      <c r="FJ159" s="39">
        <f t="shared" si="593"/>
        <v>0</v>
      </c>
      <c r="FK159" s="39" t="e">
        <f t="shared" si="594"/>
        <v>#DIV/0!</v>
      </c>
      <c r="FL159" s="39" t="e">
        <f t="shared" si="595"/>
        <v>#DIV/0!</v>
      </c>
      <c r="FM159" s="39" t="e">
        <f t="shared" si="596"/>
        <v>#DIV/0!</v>
      </c>
      <c r="FN159" s="39">
        <f t="shared" si="597"/>
        <v>1</v>
      </c>
      <c r="FO159" s="39">
        <f t="shared" si="515"/>
        <v>0</v>
      </c>
      <c r="FP159" s="39">
        <f t="shared" si="516"/>
        <v>0</v>
      </c>
      <c r="FQ159" s="39">
        <f t="shared" si="517"/>
        <v>0</v>
      </c>
      <c r="FR159" s="39">
        <f t="shared" si="598"/>
        <v>0</v>
      </c>
      <c r="FS159" s="39">
        <f t="shared" si="599"/>
        <v>0</v>
      </c>
      <c r="FU159" s="39" t="e">
        <f t="shared" si="600"/>
        <v>#DIV/0!</v>
      </c>
      <c r="FV159" s="39" t="e">
        <f t="shared" si="601"/>
        <v>#DIV/0!</v>
      </c>
      <c r="FW159" s="39" t="e">
        <f t="shared" si="602"/>
        <v>#DIV/0!</v>
      </c>
      <c r="FY159" s="39" t="e">
        <f t="shared" si="603"/>
        <v>#DIV/0!</v>
      </c>
      <c r="FZ159" s="39" t="e">
        <f t="shared" si="604"/>
        <v>#DIV/0!</v>
      </c>
      <c r="GA159" s="39" t="e">
        <f t="shared" si="605"/>
        <v>#DIV/0!</v>
      </c>
      <c r="GB159" s="39" t="e">
        <f t="shared" si="606"/>
        <v>#DIV/0!</v>
      </c>
      <c r="GC159" s="39" t="e">
        <f t="shared" si="607"/>
        <v>#DIV/0!</v>
      </c>
      <c r="GD159" s="39" t="e">
        <f t="shared" si="608"/>
        <v>#DIV/0!</v>
      </c>
      <c r="GE159" s="39" t="e">
        <f t="shared" si="609"/>
        <v>#DIV/0!</v>
      </c>
      <c r="GF159" s="39" t="e">
        <f t="shared" si="610"/>
        <v>#DIV/0!</v>
      </c>
      <c r="GG159" s="39" t="e">
        <f t="shared" si="611"/>
        <v>#DIV/0!</v>
      </c>
      <c r="GH159" s="39" t="e">
        <f t="shared" si="612"/>
        <v>#DIV/0!</v>
      </c>
      <c r="GI159" s="39"/>
      <c r="GJ159" s="39" t="e">
        <f t="shared" si="613"/>
        <v>#DIV/0!</v>
      </c>
      <c r="GK159" s="39" t="e">
        <f t="shared" si="614"/>
        <v>#DIV/0!</v>
      </c>
      <c r="GL159" s="39" t="e">
        <f t="shared" si="615"/>
        <v>#DIV/0!</v>
      </c>
      <c r="GM159" s="39" t="e">
        <f t="shared" si="616"/>
        <v>#DIV/0!</v>
      </c>
      <c r="GN159" s="39" t="e">
        <f t="shared" si="617"/>
        <v>#DIV/0!</v>
      </c>
      <c r="GO159" s="57"/>
      <c r="GP159" s="57" t="e">
        <f t="shared" si="618"/>
        <v>#DIV/0!</v>
      </c>
      <c r="GQ159" s="59" t="e">
        <f t="shared" si="619"/>
        <v>#DIV/0!</v>
      </c>
      <c r="GR159" s="41" t="e">
        <f t="shared" si="620"/>
        <v>#DIV/0!</v>
      </c>
      <c r="GS159" s="57" t="e">
        <f t="shared" si="621"/>
        <v>#DIV/0!</v>
      </c>
      <c r="GT159" s="57" t="e">
        <f t="shared" si="622"/>
        <v>#DIV/0!</v>
      </c>
      <c r="GU159" s="57" t="e">
        <f t="shared" si="623"/>
        <v>#DIV/0!</v>
      </c>
      <c r="GV159" s="57"/>
      <c r="GW159" s="42" t="e">
        <f t="shared" si="624"/>
        <v>#DIV/0!</v>
      </c>
      <c r="GX159" s="42" t="e">
        <f t="shared" si="625"/>
        <v>#DIV/0!</v>
      </c>
      <c r="GY159" s="42" t="e">
        <f t="shared" si="626"/>
        <v>#DIV/0!</v>
      </c>
      <c r="GZ159" s="57"/>
      <c r="HA159" s="2" t="e">
        <f t="shared" si="627"/>
        <v>#DIV/0!</v>
      </c>
      <c r="HB159" s="2" t="e">
        <f t="shared" si="628"/>
        <v>#DIV/0!</v>
      </c>
      <c r="HC159" s="2" t="e">
        <f t="shared" si="629"/>
        <v>#DIV/0!</v>
      </c>
      <c r="HD159" s="2" t="e">
        <f t="shared" si="630"/>
        <v>#DIV/0!</v>
      </c>
      <c r="HE159" s="2" t="e">
        <f t="shared" si="631"/>
        <v>#DIV/0!</v>
      </c>
      <c r="HF159" s="2" t="e">
        <f t="shared" si="632"/>
        <v>#DIV/0!</v>
      </c>
      <c r="HG159" s="2" t="e">
        <f t="shared" si="633"/>
        <v>#DIV/0!</v>
      </c>
      <c r="HH159" s="2" t="e">
        <f t="shared" si="634"/>
        <v>#DIV/0!</v>
      </c>
      <c r="HI159" s="2" t="e">
        <f t="shared" si="635"/>
        <v>#DIV/0!</v>
      </c>
      <c r="HJ159" s="11" t="e">
        <f t="shared" si="636"/>
        <v>#DIV/0!</v>
      </c>
      <c r="HK159" s="60" t="e">
        <f t="shared" si="637"/>
        <v>#DIV/0!</v>
      </c>
      <c r="HL159" s="57"/>
      <c r="HM159" s="57" t="e">
        <f t="shared" si="638"/>
        <v>#DIV/0!</v>
      </c>
      <c r="HN159" s="57" t="e">
        <f t="shared" si="639"/>
        <v>#DIV/0!</v>
      </c>
      <c r="HO159" s="57" t="e">
        <f t="shared" si="640"/>
        <v>#DIV/0!</v>
      </c>
      <c r="HP159" s="57" t="e">
        <f t="shared" si="641"/>
        <v>#DIV/0!</v>
      </c>
      <c r="HQ159" s="57" t="e">
        <f t="shared" si="642"/>
        <v>#DIV/0!</v>
      </c>
      <c r="HR159" s="57"/>
      <c r="HS159" s="57" t="e">
        <f t="shared" si="643"/>
        <v>#DIV/0!</v>
      </c>
      <c r="HT159" s="57" t="e">
        <f t="shared" si="644"/>
        <v>#DIV/0!</v>
      </c>
      <c r="HU159" s="57" t="e">
        <f t="shared" si="645"/>
        <v>#DIV/0!</v>
      </c>
      <c r="HV159" s="57" t="e">
        <f t="shared" si="646"/>
        <v>#DIV/0!</v>
      </c>
      <c r="HW159" s="57" t="e">
        <f t="shared" si="647"/>
        <v>#DIV/0!</v>
      </c>
      <c r="HX159" s="57"/>
      <c r="HY159" s="57" t="e">
        <f t="shared" si="648"/>
        <v>#DIV/0!</v>
      </c>
      <c r="HZ159" s="57" t="e">
        <f t="shared" si="649"/>
        <v>#DIV/0!</v>
      </c>
      <c r="IA159" s="57"/>
      <c r="IB159" s="61">
        <f t="shared" si="650"/>
        <v>0</v>
      </c>
      <c r="IC159" s="57" t="str">
        <f t="shared" si="651"/>
        <v/>
      </c>
      <c r="ID159" s="42"/>
      <c r="IE159" s="2" t="str">
        <f t="shared" si="652"/>
        <v/>
      </c>
      <c r="IF159" s="60" t="e">
        <f t="shared" si="653"/>
        <v>#DIV/0!</v>
      </c>
      <c r="IG159" s="60" t="str">
        <f t="shared" si="654"/>
        <v/>
      </c>
      <c r="IH159" s="60" t="str">
        <f t="shared" si="655"/>
        <v>zinco-</v>
      </c>
      <c r="II159" s="60" t="str">
        <f t="shared" si="656"/>
        <v>mangano-</v>
      </c>
      <c r="IJ159" s="60" t="e">
        <f t="shared" si="657"/>
        <v>#DIV/0!</v>
      </c>
      <c r="IK159" s="60" t="e">
        <f t="shared" si="658"/>
        <v>#DIV/0!</v>
      </c>
      <c r="IL159" s="60" t="e">
        <f t="shared" si="659"/>
        <v>#DIV/0!</v>
      </c>
      <c r="IM159" s="60" t="e">
        <f t="shared" si="660"/>
        <v>#DIV/0!</v>
      </c>
      <c r="IN159" s="60" t="str">
        <f t="shared" si="661"/>
        <v/>
      </c>
      <c r="IO159" s="60" t="str">
        <f t="shared" si="662"/>
        <v/>
      </c>
      <c r="IP159" s="57"/>
      <c r="IQ159" s="57" t="str">
        <f t="shared" si="663"/>
        <v>ERROR!!</v>
      </c>
    </row>
    <row r="160" spans="24:251">
      <c r="X160" s="29">
        <f t="shared" si="519"/>
        <v>0</v>
      </c>
      <c r="Y160" s="29">
        <f t="shared" si="520"/>
        <v>0</v>
      </c>
      <c r="Z160" s="29" t="e">
        <f t="shared" si="521"/>
        <v>#DIV/0!</v>
      </c>
      <c r="AA160" s="29" t="e">
        <f t="shared" si="522"/>
        <v>#DIV/0!</v>
      </c>
      <c r="AB160" s="29" t="e">
        <f t="shared" si="523"/>
        <v>#DIV/0!</v>
      </c>
      <c r="AC160" s="29" t="e">
        <f t="shared" si="524"/>
        <v>#DIV/0!</v>
      </c>
      <c r="AF160" s="23">
        <v>60.084299999999999</v>
      </c>
      <c r="AG160" s="23">
        <v>79.878799999999998</v>
      </c>
      <c r="AH160" s="23">
        <v>101.96120000000001</v>
      </c>
      <c r="AI160" s="23">
        <v>151.99039999999999</v>
      </c>
      <c r="AJ160" s="23">
        <v>159.69</v>
      </c>
      <c r="AK160" s="23">
        <v>71.846400000000003</v>
      </c>
      <c r="AL160" s="23">
        <v>70.9375</v>
      </c>
      <c r="AM160" s="23">
        <v>40.304400000000001</v>
      </c>
      <c r="AN160" s="23">
        <v>56.077399999999997</v>
      </c>
      <c r="AO160" s="23">
        <v>61.978999999999999</v>
      </c>
      <c r="AP160" s="23">
        <v>94.195999999999998</v>
      </c>
      <c r="AQ160" s="23">
        <v>18.998000000000001</v>
      </c>
      <c r="AR160" s="23">
        <v>35.450000000000003</v>
      </c>
      <c r="AS160" s="23">
        <v>29.88</v>
      </c>
      <c r="AT160" s="23">
        <v>74.691999999999993</v>
      </c>
      <c r="AU160" s="23">
        <v>81.39</v>
      </c>
      <c r="AX160" s="54">
        <f t="shared" si="525"/>
        <v>0</v>
      </c>
      <c r="AY160" s="54">
        <f t="shared" si="526"/>
        <v>0</v>
      </c>
      <c r="AZ160" s="54">
        <f t="shared" si="527"/>
        <v>0</v>
      </c>
      <c r="BA160" s="54">
        <f t="shared" si="528"/>
        <v>0</v>
      </c>
      <c r="BB160" s="54">
        <f t="shared" si="529"/>
        <v>0</v>
      </c>
      <c r="BC160" s="54">
        <f t="shared" si="530"/>
        <v>0</v>
      </c>
      <c r="BD160" s="54">
        <f t="shared" si="531"/>
        <v>0</v>
      </c>
      <c r="BE160" s="54">
        <f t="shared" si="532"/>
        <v>0</v>
      </c>
      <c r="BF160" s="54">
        <f t="shared" si="533"/>
        <v>0</v>
      </c>
      <c r="BG160" s="54">
        <f t="shared" si="534"/>
        <v>0</v>
      </c>
      <c r="BH160" s="54">
        <f t="shared" si="535"/>
        <v>0</v>
      </c>
      <c r="BI160" s="54">
        <f t="shared" si="536"/>
        <v>0</v>
      </c>
      <c r="BJ160" s="54">
        <f t="shared" si="537"/>
        <v>0</v>
      </c>
      <c r="BK160" s="54">
        <f t="shared" si="538"/>
        <v>0</v>
      </c>
      <c r="BL160" s="54">
        <f t="shared" si="539"/>
        <v>0</v>
      </c>
      <c r="BM160" s="42"/>
      <c r="BO160" s="54">
        <f>'Norm-coeff'!$C$2+$AX160*'Norm-coeff'!$D$2+$AY160*'Norm-coeff'!$E$2+$AZ160*'Norm-coeff'!$F$2+$BA160*'Norm-coeff'!$G$2+$BB160*'Norm-coeff'!$H$2+$BC160*'Norm-coeff'!$I$2+$BD160*'Norm-coeff'!$J$2+$BE160*'Norm-coeff'!$K$2+$BF160*'Norm-coeff'!$L$2+$BG160*'Norm-coeff'!$M$2+$BH160*'Norm-coeff'!$N$2+$BI160*'Norm-coeff'!$O$2</f>
        <v>5.4045421474420303</v>
      </c>
      <c r="BP160" s="54">
        <f>'Norm-coeff'!$C$3+$AX160*'Norm-coeff'!$D$3+$AY160*'Norm-coeff'!$E$3+$AZ160*'Norm-coeff'!$F$3+$BA160*'Norm-coeff'!$G$3+$BB160*'Norm-coeff'!$H$3+$BC160*'Norm-coeff'!$I$3+$BD160*'Norm-coeff'!$J$3+$BE160*'Norm-coeff'!$K$3+$BF160*'Norm-coeff'!$L$3+$BG160*'Norm-coeff'!$M$3+$BH160*'Norm-coeff'!$N$3+$BI160*'Norm-coeff'!$O$3</f>
        <v>3.15319116612705</v>
      </c>
      <c r="BQ160" s="54">
        <f>'Norm-coeff'!$C$4+$AX160*'Norm-coeff'!$D$4+$AY160*'Norm-coeff'!$E$4+$AZ160*'Norm-coeff'!$F$4+$BA160*'Norm-coeff'!$G$4+$BB160*'Norm-coeff'!$H$4+$BC160*'Norm-coeff'!$I$4+$BD160*'Norm-coeff'!$J$4+$BE160*'Norm-coeff'!$K$4+$BF160*'Norm-coeff'!$L$4+$BG160*'Norm-coeff'!$M$4+$BH160*'Norm-coeff'!$N$4+$BI160*'Norm-coeff'!$O$4</f>
        <v>1.42115649462768</v>
      </c>
      <c r="BR160" s="54">
        <f>'Norm-coeff'!$C$5+$AX160*'Norm-coeff'!$D$5+$AY160*'Norm-coeff'!$E$5+$AZ160*'Norm-coeff'!$F$5+$BA160*'Norm-coeff'!$G$5+$BB160*'Norm-coeff'!$H$5+$BC160*'Norm-coeff'!$I$5+$BD160*'Norm-coeff'!$J$5+$BE160*'Norm-coeff'!$K$5+$BF160*'Norm-coeff'!$L$5+$BG160*'Norm-coeff'!$M$5+$BH160*'Norm-coeff'!$N$5+$BI160*'Norm-coeff'!$O$5</f>
        <v>1.0553329241296201</v>
      </c>
      <c r="BS160" s="54">
        <f>'Norm-coeff'!$C$6+$AX160*'Norm-coeff'!$D$6+$AY160*'Norm-coeff'!$E$6+$AZ160*'Norm-coeff'!$F$6+$BA160*'Norm-coeff'!$G$6+$BB160*'Norm-coeff'!$H$6+$BC160*'Norm-coeff'!$I$6+$BD160*'Norm-coeff'!$J$6+$BE160*'Norm-coeff'!$K$6+$BF160*'Norm-coeff'!$L$6+$BG160*'Norm-coeff'!$M$6+$BH160*'Norm-coeff'!$N$6+$BI160*'Norm-coeff'!$O$6</f>
        <v>-1.48700885495103E-2</v>
      </c>
      <c r="BT160" s="54">
        <f>'Norm-coeff'!$C$7+$AX160*'Norm-coeff'!$D$7+$AY160*'Norm-coeff'!$E$7+$AZ160*'Norm-coeff'!$F$7+$BA160*'Norm-coeff'!$G$7+$BB160*'Norm-coeff'!$H$7+$BC160*'Norm-coeff'!$I$7+$BD160*'Norm-coeff'!$J$7+$BE160*'Norm-coeff'!$K$7+$BF160*'Norm-coeff'!$L$7+$BG160*'Norm-coeff'!$M$7+$BH160*'Norm-coeff'!$N$7+$BI160*'Norm-coeff'!$O$7</f>
        <v>2.0907583608832998</v>
      </c>
      <c r="BU160" s="54">
        <f>'Norm-coeff'!$C$8+$AX160*'Norm-coeff'!$D$8+$AY160*'Norm-coeff'!$E$8+$AZ160*'Norm-coeff'!$F$8+$BA160*'Norm-coeff'!$G$8+$BB160*'Norm-coeff'!$H$8+$BC160*'Norm-coeff'!$I$8+$BD160*'Norm-coeff'!$J$8+$BE160*'Norm-coeff'!$K$8+$BF160*'Norm-coeff'!$L$8+$BG160*'Norm-coeff'!$M$8+$BH160*'Norm-coeff'!$N$8+$BI160*'Norm-coeff'!$O$8</f>
        <v>0.65894159836244504</v>
      </c>
      <c r="BV160" s="54">
        <f>'Norm-coeff'!$C$9+$AX160*'Norm-coeff'!$D$9+$AY160*'Norm-coeff'!$E$9+$AZ160*'Norm-coeff'!$F$9+$BA160*'Norm-coeff'!$G$9+$BB160*'Norm-coeff'!$H$9+$BC160*'Norm-coeff'!$I$9+$BD160*'Norm-coeff'!$J$9+$BE160*'Norm-coeff'!$K$9+$BF160*'Norm-coeff'!$L$9+$BG160*'Norm-coeff'!$M$9+$BH160*'Norm-coeff'!$N$9+$BI160*'Norm-coeff'!$O$9</f>
        <v>1.48961085014701</v>
      </c>
      <c r="BW160" s="54">
        <f>'Norm-coeff'!$C$10+$AX160*'Norm-coeff'!$D$10+$AY160*'Norm-coeff'!$E$10+$AZ160*'Norm-coeff'!$F$10+$BA160*'Norm-coeff'!$G$10+$BB160*'Norm-coeff'!$H$10+$BC160*'Norm-coeff'!$I$10+$BD160*'Norm-coeff'!$J$10+$BE160*'Norm-coeff'!$K$10+$BF160*'Norm-coeff'!$L$10+$BG160*'Norm-coeff'!$M$10+$BH160*'Norm-coeff'!$N$10+$BI160*'Norm-coeff'!$O$10</f>
        <v>1.42058735749591</v>
      </c>
      <c r="BX160" s="54">
        <f>'Norm-coeff'!$C$11+$AX160*'Norm-coeff'!$D$11+$AY160*'Norm-coeff'!$E$11+$AZ160*'Norm-coeff'!$F$11+$BA160*'Norm-coeff'!$G$11+$BB160*'Norm-coeff'!$H$11+$BC160*'Norm-coeff'!$I$11+$BD160*'Norm-coeff'!$J$11+$BE160*'Norm-coeff'!$K$11+$BF160*'Norm-coeff'!$L$11+$BG160*'Norm-coeff'!$M$11+$BH160*'Norm-coeff'!$N$11+$BI160*'Norm-coeff'!$O$11</f>
        <v>0.221233014421479</v>
      </c>
      <c r="BY160" s="54">
        <f>'Norm-coeff'!$C$12+$AX160*'Norm-coeff'!$D$12+$AY160*'Norm-coeff'!$E$12+$AZ160*'Norm-coeff'!$F$12+$BA160*'Norm-coeff'!$G$12+$BB160*'Norm-coeff'!$H$12+$BC160*'Norm-coeff'!$I$12+$BD160*'Norm-coeff'!$J$12+$BE160*'Norm-coeff'!$K$12+$BF160*'Norm-coeff'!$L$12+$BG160*'Norm-coeff'!$M$12+$BH160*'Norm-coeff'!$N$12+$BI160*'Norm-coeff'!$O$12</f>
        <v>0.283527502056037</v>
      </c>
      <c r="BZ160" s="54">
        <f>'Norm-coeff'!$C$13+$AX160*'Norm-coeff'!$D$13+$AY160*'Norm-coeff'!$E$13+$AZ160*'Norm-coeff'!$F$13+$BA160*'Norm-coeff'!$G$13+$BB160*'Norm-coeff'!$H$13+$BC160*'Norm-coeff'!$I$13+$BD160*'Norm-coeff'!$J$13+$BE160*'Norm-coeff'!$K$13+$BF160*'Norm-coeff'!$L$13+$BG160*'Norm-coeff'!$M$13+$BH160*'Norm-coeff'!$N$13+$BI160*'Norm-coeff'!$O$13</f>
        <v>-4.1864930554451202E-2</v>
      </c>
      <c r="CA160" s="54">
        <f>'Norm-coeff'!$C$14+$AX160*'Norm-coeff'!$D$14+$AY160*'Norm-coeff'!$E$14+$AZ160*'Norm-coeff'!$F$14+$BA160*'Norm-coeff'!$G$14+$BB160*'Norm-coeff'!$H$14+$BC160*'Norm-coeff'!$I$14+$BD160*'Norm-coeff'!$J$14+$BE160*'Norm-coeff'!$K$14+$BF160*'Norm-coeff'!$L$14+$BG160*'Norm-coeff'!$M$14+$BH160*'Norm-coeff'!$N$14+$BI160*'Norm-coeff'!$O$14</f>
        <v>4.2526983164477103</v>
      </c>
      <c r="CC160" s="54">
        <f t="shared" si="664"/>
        <v>0</v>
      </c>
      <c r="CG160" s="54">
        <f t="shared" si="540"/>
        <v>0</v>
      </c>
      <c r="CH160" s="54">
        <f t="shared" si="518"/>
        <v>0</v>
      </c>
      <c r="CI160" s="54">
        <f t="shared" si="541"/>
        <v>0</v>
      </c>
      <c r="CJ160" s="56">
        <f t="shared" si="542"/>
        <v>0</v>
      </c>
      <c r="CK160" s="54">
        <f t="shared" si="543"/>
        <v>0</v>
      </c>
      <c r="CL160" s="54">
        <f t="shared" si="544"/>
        <v>0</v>
      </c>
      <c r="CM160" s="54">
        <f t="shared" si="545"/>
        <v>0</v>
      </c>
      <c r="CN160" s="54">
        <f t="shared" si="546"/>
        <v>0</v>
      </c>
      <c r="CO160" s="54">
        <f t="shared" si="547"/>
        <v>0</v>
      </c>
      <c r="CP160" s="54">
        <f t="shared" si="548"/>
        <v>0</v>
      </c>
      <c r="CQ160" s="54">
        <f t="shared" si="549"/>
        <v>0</v>
      </c>
      <c r="CR160" s="54">
        <f t="shared" si="550"/>
        <v>0</v>
      </c>
      <c r="CS160" s="54">
        <f t="shared" si="551"/>
        <v>0</v>
      </c>
      <c r="CU160" s="54">
        <f t="shared" si="552"/>
        <v>0</v>
      </c>
      <c r="CV160" s="54">
        <f t="shared" si="553"/>
        <v>0</v>
      </c>
      <c r="CW160" s="54">
        <f t="shared" si="554"/>
        <v>0</v>
      </c>
      <c r="CX160" s="54">
        <f t="shared" si="555"/>
        <v>0</v>
      </c>
      <c r="CZ160" s="54">
        <f t="shared" si="556"/>
        <v>0</v>
      </c>
      <c r="DA160" s="54">
        <f t="shared" si="557"/>
        <v>0</v>
      </c>
      <c r="DB160" s="54">
        <f t="shared" si="558"/>
        <v>0</v>
      </c>
      <c r="DC160" s="54">
        <f t="shared" si="559"/>
        <v>0</v>
      </c>
      <c r="DD160" s="54">
        <f t="shared" si="560"/>
        <v>0</v>
      </c>
      <c r="DE160" s="54">
        <f t="shared" si="561"/>
        <v>0</v>
      </c>
      <c r="DF160" s="54">
        <f t="shared" si="562"/>
        <v>0</v>
      </c>
      <c r="DG160" s="54">
        <f t="shared" si="563"/>
        <v>2</v>
      </c>
      <c r="DH160" s="71">
        <f t="shared" si="564"/>
        <v>0</v>
      </c>
      <c r="DI160" s="71">
        <f t="shared" si="565"/>
        <v>0</v>
      </c>
      <c r="DJ160" s="54">
        <f t="shared" si="566"/>
        <v>0</v>
      </c>
      <c r="DK160" s="54">
        <f t="shared" si="567"/>
        <v>2</v>
      </c>
      <c r="DL160" s="4">
        <f t="shared" si="492"/>
        <v>0</v>
      </c>
      <c r="DM160" s="3">
        <f t="shared" si="568"/>
        <v>0</v>
      </c>
      <c r="DN160" s="3">
        <f t="shared" si="569"/>
        <v>0</v>
      </c>
      <c r="DO160" s="4" t="e">
        <f t="shared" si="570"/>
        <v>#DIV/0!</v>
      </c>
      <c r="DP160" s="57"/>
      <c r="DQ160" s="57"/>
      <c r="DR160" s="56">
        <f t="shared" si="493"/>
        <v>2</v>
      </c>
      <c r="DS160" s="56">
        <f t="shared" si="494"/>
        <v>0</v>
      </c>
      <c r="DT160" s="38">
        <f t="shared" si="495"/>
        <v>0</v>
      </c>
      <c r="DU160" s="38">
        <f t="shared" si="571"/>
        <v>2</v>
      </c>
      <c r="DV160" s="38">
        <f t="shared" si="496"/>
        <v>0</v>
      </c>
      <c r="DW160" s="39">
        <f t="shared" si="497"/>
        <v>0</v>
      </c>
      <c r="DX160" s="39">
        <f t="shared" si="498"/>
        <v>0</v>
      </c>
      <c r="DY160" s="39">
        <f t="shared" si="499"/>
        <v>0</v>
      </c>
      <c r="DZ160" s="39">
        <f t="shared" si="500"/>
        <v>0</v>
      </c>
      <c r="EA160" s="39">
        <f t="shared" si="501"/>
        <v>0</v>
      </c>
      <c r="EB160" s="37" t="e">
        <f t="shared" si="572"/>
        <v>#DIV/0!</v>
      </c>
      <c r="EC160" s="37" t="e">
        <f t="shared" si="573"/>
        <v>#DIV/0!</v>
      </c>
      <c r="ED160" s="37" t="e">
        <f t="shared" si="574"/>
        <v>#DIV/0!</v>
      </c>
      <c r="EE160" s="37" t="e">
        <f t="shared" si="575"/>
        <v>#DIV/0!</v>
      </c>
      <c r="EF160" s="39" t="e">
        <f t="shared" si="576"/>
        <v>#DIV/0!</v>
      </c>
      <c r="EG160" s="37" t="e">
        <f t="shared" si="577"/>
        <v>#DIV/0!</v>
      </c>
      <c r="EH160" s="37" t="e">
        <f t="shared" si="578"/>
        <v>#DIV/0!</v>
      </c>
      <c r="EI160" s="11" t="b">
        <f t="shared" si="579"/>
        <v>1</v>
      </c>
      <c r="EJ160" s="11" t="b">
        <f t="shared" si="580"/>
        <v>0</v>
      </c>
      <c r="EK160" s="39" t="e">
        <f t="shared" si="581"/>
        <v>#DIV/0!</v>
      </c>
      <c r="EL160" s="39" t="e">
        <f t="shared" si="582"/>
        <v>#DIV/0!</v>
      </c>
      <c r="EM160" s="39" t="e">
        <f t="shared" si="583"/>
        <v>#DIV/0!</v>
      </c>
      <c r="EN160" s="39" t="e">
        <f t="shared" si="584"/>
        <v>#DIV/0!</v>
      </c>
      <c r="EO160" s="39" t="e">
        <f t="shared" si="585"/>
        <v>#DIV/0!</v>
      </c>
      <c r="EP160" s="39" t="e">
        <f t="shared" si="586"/>
        <v>#DIV/0!</v>
      </c>
      <c r="EQ160" s="39" t="e">
        <f t="shared" si="587"/>
        <v>#DIV/0!</v>
      </c>
      <c r="ER160" s="39" t="e">
        <f t="shared" si="588"/>
        <v>#DIV/0!</v>
      </c>
      <c r="ES160" s="58" t="str">
        <f t="shared" si="589"/>
        <v>(OH,F,Cl)-dominate amphibole</v>
      </c>
      <c r="ET160" s="58" t="e">
        <f t="shared" si="590"/>
        <v>#N/A</v>
      </c>
      <c r="EU160" s="56">
        <f t="shared" si="502"/>
        <v>0</v>
      </c>
      <c r="EV160" s="56">
        <f t="shared" si="503"/>
        <v>0</v>
      </c>
      <c r="EW160" s="56">
        <f t="shared" si="504"/>
        <v>0</v>
      </c>
      <c r="EX160" s="56">
        <f t="shared" si="505"/>
        <v>0</v>
      </c>
      <c r="EY160" s="56">
        <f t="shared" si="506"/>
        <v>0</v>
      </c>
      <c r="EZ160" s="56">
        <f t="shared" si="507"/>
        <v>0</v>
      </c>
      <c r="FA160" s="39">
        <f t="shared" si="508"/>
        <v>0</v>
      </c>
      <c r="FB160" s="39">
        <f t="shared" si="509"/>
        <v>0</v>
      </c>
      <c r="FC160" s="54">
        <f t="shared" si="510"/>
        <v>0</v>
      </c>
      <c r="FD160" s="54">
        <f t="shared" si="511"/>
        <v>0</v>
      </c>
      <c r="FE160" s="39">
        <f t="shared" si="512"/>
        <v>0</v>
      </c>
      <c r="FF160" s="54">
        <f t="shared" si="513"/>
        <v>0</v>
      </c>
      <c r="FG160" s="39">
        <f t="shared" si="514"/>
        <v>0</v>
      </c>
      <c r="FH160" s="39">
        <f t="shared" si="591"/>
        <v>0</v>
      </c>
      <c r="FI160" s="39">
        <f t="shared" si="592"/>
        <v>0</v>
      </c>
      <c r="FJ160" s="39">
        <f t="shared" si="593"/>
        <v>0</v>
      </c>
      <c r="FK160" s="39" t="e">
        <f t="shared" si="594"/>
        <v>#DIV/0!</v>
      </c>
      <c r="FL160" s="39" t="e">
        <f t="shared" si="595"/>
        <v>#DIV/0!</v>
      </c>
      <c r="FM160" s="39" t="e">
        <f t="shared" si="596"/>
        <v>#DIV/0!</v>
      </c>
      <c r="FN160" s="39">
        <f t="shared" si="597"/>
        <v>1</v>
      </c>
      <c r="FO160" s="39">
        <f t="shared" si="515"/>
        <v>0</v>
      </c>
      <c r="FP160" s="39">
        <f t="shared" si="516"/>
        <v>0</v>
      </c>
      <c r="FQ160" s="39">
        <f t="shared" si="517"/>
        <v>0</v>
      </c>
      <c r="FR160" s="39">
        <f t="shared" si="598"/>
        <v>0</v>
      </c>
      <c r="FS160" s="39">
        <f t="shared" si="599"/>
        <v>0</v>
      </c>
      <c r="FU160" s="39" t="e">
        <f t="shared" si="600"/>
        <v>#DIV/0!</v>
      </c>
      <c r="FV160" s="39" t="e">
        <f t="shared" si="601"/>
        <v>#DIV/0!</v>
      </c>
      <c r="FW160" s="39" t="e">
        <f t="shared" si="602"/>
        <v>#DIV/0!</v>
      </c>
      <c r="FY160" s="39" t="e">
        <f t="shared" si="603"/>
        <v>#DIV/0!</v>
      </c>
      <c r="FZ160" s="39" t="e">
        <f t="shared" si="604"/>
        <v>#DIV/0!</v>
      </c>
      <c r="GA160" s="39" t="e">
        <f t="shared" si="605"/>
        <v>#DIV/0!</v>
      </c>
      <c r="GB160" s="39" t="e">
        <f t="shared" si="606"/>
        <v>#DIV/0!</v>
      </c>
      <c r="GC160" s="39" t="e">
        <f t="shared" si="607"/>
        <v>#DIV/0!</v>
      </c>
      <c r="GD160" s="39" t="e">
        <f t="shared" si="608"/>
        <v>#DIV/0!</v>
      </c>
      <c r="GE160" s="39" t="e">
        <f t="shared" si="609"/>
        <v>#DIV/0!</v>
      </c>
      <c r="GF160" s="39" t="e">
        <f t="shared" si="610"/>
        <v>#DIV/0!</v>
      </c>
      <c r="GG160" s="39" t="e">
        <f t="shared" si="611"/>
        <v>#DIV/0!</v>
      </c>
      <c r="GH160" s="39" t="e">
        <f t="shared" si="612"/>
        <v>#DIV/0!</v>
      </c>
      <c r="GI160" s="39"/>
      <c r="GJ160" s="39" t="e">
        <f t="shared" si="613"/>
        <v>#DIV/0!</v>
      </c>
      <c r="GK160" s="39" t="e">
        <f t="shared" si="614"/>
        <v>#DIV/0!</v>
      </c>
      <c r="GL160" s="39" t="e">
        <f t="shared" si="615"/>
        <v>#DIV/0!</v>
      </c>
      <c r="GM160" s="39" t="e">
        <f t="shared" si="616"/>
        <v>#DIV/0!</v>
      </c>
      <c r="GN160" s="39" t="e">
        <f t="shared" si="617"/>
        <v>#DIV/0!</v>
      </c>
      <c r="GO160" s="57"/>
      <c r="GP160" s="57" t="e">
        <f t="shared" si="618"/>
        <v>#DIV/0!</v>
      </c>
      <c r="GQ160" s="59" t="e">
        <f t="shared" si="619"/>
        <v>#DIV/0!</v>
      </c>
      <c r="GR160" s="41" t="e">
        <f t="shared" si="620"/>
        <v>#DIV/0!</v>
      </c>
      <c r="GS160" s="57" t="e">
        <f t="shared" si="621"/>
        <v>#DIV/0!</v>
      </c>
      <c r="GT160" s="57" t="e">
        <f t="shared" si="622"/>
        <v>#DIV/0!</v>
      </c>
      <c r="GU160" s="57" t="e">
        <f t="shared" si="623"/>
        <v>#DIV/0!</v>
      </c>
      <c r="GV160" s="57"/>
      <c r="GW160" s="42" t="e">
        <f t="shared" si="624"/>
        <v>#DIV/0!</v>
      </c>
      <c r="GX160" s="42" t="e">
        <f t="shared" si="625"/>
        <v>#DIV/0!</v>
      </c>
      <c r="GY160" s="42" t="e">
        <f t="shared" si="626"/>
        <v>#DIV/0!</v>
      </c>
      <c r="GZ160" s="57"/>
      <c r="HA160" s="2" t="e">
        <f t="shared" si="627"/>
        <v>#DIV/0!</v>
      </c>
      <c r="HB160" s="2" t="e">
        <f t="shared" si="628"/>
        <v>#DIV/0!</v>
      </c>
      <c r="HC160" s="2" t="e">
        <f t="shared" si="629"/>
        <v>#DIV/0!</v>
      </c>
      <c r="HD160" s="2" t="e">
        <f t="shared" si="630"/>
        <v>#DIV/0!</v>
      </c>
      <c r="HE160" s="2" t="e">
        <f t="shared" si="631"/>
        <v>#DIV/0!</v>
      </c>
      <c r="HF160" s="2" t="e">
        <f t="shared" si="632"/>
        <v>#DIV/0!</v>
      </c>
      <c r="HG160" s="2" t="e">
        <f t="shared" si="633"/>
        <v>#DIV/0!</v>
      </c>
      <c r="HH160" s="2" t="e">
        <f t="shared" si="634"/>
        <v>#DIV/0!</v>
      </c>
      <c r="HI160" s="2" t="e">
        <f t="shared" si="635"/>
        <v>#DIV/0!</v>
      </c>
      <c r="HJ160" s="11" t="e">
        <f t="shared" si="636"/>
        <v>#DIV/0!</v>
      </c>
      <c r="HK160" s="60" t="e">
        <f t="shared" si="637"/>
        <v>#DIV/0!</v>
      </c>
      <c r="HL160" s="57"/>
      <c r="HM160" s="57" t="e">
        <f t="shared" si="638"/>
        <v>#DIV/0!</v>
      </c>
      <c r="HN160" s="57" t="e">
        <f t="shared" si="639"/>
        <v>#DIV/0!</v>
      </c>
      <c r="HO160" s="57" t="e">
        <f t="shared" si="640"/>
        <v>#DIV/0!</v>
      </c>
      <c r="HP160" s="57" t="e">
        <f t="shared" si="641"/>
        <v>#DIV/0!</v>
      </c>
      <c r="HQ160" s="57" t="e">
        <f t="shared" si="642"/>
        <v>#DIV/0!</v>
      </c>
      <c r="HR160" s="57"/>
      <c r="HS160" s="57" t="e">
        <f t="shared" si="643"/>
        <v>#DIV/0!</v>
      </c>
      <c r="HT160" s="57" t="e">
        <f t="shared" si="644"/>
        <v>#DIV/0!</v>
      </c>
      <c r="HU160" s="57" t="e">
        <f t="shared" si="645"/>
        <v>#DIV/0!</v>
      </c>
      <c r="HV160" s="57" t="e">
        <f t="shared" si="646"/>
        <v>#DIV/0!</v>
      </c>
      <c r="HW160" s="57" t="e">
        <f t="shared" si="647"/>
        <v>#DIV/0!</v>
      </c>
      <c r="HX160" s="57"/>
      <c r="HY160" s="57" t="e">
        <f t="shared" si="648"/>
        <v>#DIV/0!</v>
      </c>
      <c r="HZ160" s="57" t="e">
        <f t="shared" si="649"/>
        <v>#DIV/0!</v>
      </c>
      <c r="IA160" s="57"/>
      <c r="IB160" s="61">
        <f t="shared" si="650"/>
        <v>0</v>
      </c>
      <c r="IC160" s="57" t="str">
        <f t="shared" si="651"/>
        <v/>
      </c>
      <c r="ID160" s="42"/>
      <c r="IE160" s="2" t="str">
        <f t="shared" si="652"/>
        <v/>
      </c>
      <c r="IF160" s="60" t="e">
        <f t="shared" si="653"/>
        <v>#DIV/0!</v>
      </c>
      <c r="IG160" s="60" t="str">
        <f t="shared" si="654"/>
        <v/>
      </c>
      <c r="IH160" s="60" t="str">
        <f t="shared" si="655"/>
        <v>zinco-</v>
      </c>
      <c r="II160" s="60" t="str">
        <f t="shared" si="656"/>
        <v>mangano-</v>
      </c>
      <c r="IJ160" s="60" t="e">
        <f t="shared" si="657"/>
        <v>#DIV/0!</v>
      </c>
      <c r="IK160" s="60" t="e">
        <f t="shared" si="658"/>
        <v>#DIV/0!</v>
      </c>
      <c r="IL160" s="60" t="e">
        <f t="shared" si="659"/>
        <v>#DIV/0!</v>
      </c>
      <c r="IM160" s="60" t="e">
        <f t="shared" si="660"/>
        <v>#DIV/0!</v>
      </c>
      <c r="IN160" s="60" t="str">
        <f t="shared" si="661"/>
        <v/>
      </c>
      <c r="IO160" s="60" t="str">
        <f t="shared" si="662"/>
        <v/>
      </c>
      <c r="IP160" s="57"/>
      <c r="IQ160" s="57" t="str">
        <f t="shared" si="663"/>
        <v>ERROR!!</v>
      </c>
    </row>
    <row r="161" spans="24:251">
      <c r="X161" s="29">
        <f t="shared" si="519"/>
        <v>0</v>
      </c>
      <c r="Y161" s="29">
        <f t="shared" si="520"/>
        <v>0</v>
      </c>
      <c r="Z161" s="29" t="e">
        <f t="shared" si="521"/>
        <v>#DIV/0!</v>
      </c>
      <c r="AA161" s="29" t="e">
        <f t="shared" si="522"/>
        <v>#DIV/0!</v>
      </c>
      <c r="AB161" s="29" t="e">
        <f t="shared" si="523"/>
        <v>#DIV/0!</v>
      </c>
      <c r="AC161" s="29" t="e">
        <f t="shared" si="524"/>
        <v>#DIV/0!</v>
      </c>
      <c r="AF161" s="23">
        <v>60.084299999999999</v>
      </c>
      <c r="AG161" s="23">
        <v>79.878799999999998</v>
      </c>
      <c r="AH161" s="23">
        <v>101.96120000000001</v>
      </c>
      <c r="AI161" s="23">
        <v>151.99039999999999</v>
      </c>
      <c r="AJ161" s="23">
        <v>159.69</v>
      </c>
      <c r="AK161" s="23">
        <v>71.846400000000003</v>
      </c>
      <c r="AL161" s="23">
        <v>70.9375</v>
      </c>
      <c r="AM161" s="23">
        <v>40.304400000000001</v>
      </c>
      <c r="AN161" s="23">
        <v>56.077399999999997</v>
      </c>
      <c r="AO161" s="23">
        <v>61.978999999999999</v>
      </c>
      <c r="AP161" s="23">
        <v>94.195999999999998</v>
      </c>
      <c r="AQ161" s="23">
        <v>18.998000000000001</v>
      </c>
      <c r="AR161" s="23">
        <v>35.450000000000003</v>
      </c>
      <c r="AS161" s="23">
        <v>29.88</v>
      </c>
      <c r="AT161" s="23">
        <v>74.691999999999993</v>
      </c>
      <c r="AU161" s="23">
        <v>81.39</v>
      </c>
      <c r="AX161" s="54">
        <f t="shared" si="525"/>
        <v>0</v>
      </c>
      <c r="AY161" s="54">
        <f t="shared" si="526"/>
        <v>0</v>
      </c>
      <c r="AZ161" s="54">
        <f t="shared" si="527"/>
        <v>0</v>
      </c>
      <c r="BA161" s="54">
        <f t="shared" si="528"/>
        <v>0</v>
      </c>
      <c r="BB161" s="54">
        <f t="shared" si="529"/>
        <v>0</v>
      </c>
      <c r="BC161" s="54">
        <f t="shared" si="530"/>
        <v>0</v>
      </c>
      <c r="BD161" s="54">
        <f t="shared" si="531"/>
        <v>0</v>
      </c>
      <c r="BE161" s="54">
        <f t="shared" si="532"/>
        <v>0</v>
      </c>
      <c r="BF161" s="54">
        <f t="shared" si="533"/>
        <v>0</v>
      </c>
      <c r="BG161" s="54">
        <f t="shared" si="534"/>
        <v>0</v>
      </c>
      <c r="BH161" s="54">
        <f t="shared" si="535"/>
        <v>0</v>
      </c>
      <c r="BI161" s="54">
        <f t="shared" si="536"/>
        <v>0</v>
      </c>
      <c r="BJ161" s="54">
        <f t="shared" si="537"/>
        <v>0</v>
      </c>
      <c r="BK161" s="54">
        <f t="shared" si="538"/>
        <v>0</v>
      </c>
      <c r="BL161" s="54">
        <f t="shared" si="539"/>
        <v>0</v>
      </c>
      <c r="BM161" s="42"/>
      <c r="BO161" s="54">
        <f>'Norm-coeff'!$C$2+$AX161*'Norm-coeff'!$D$2+$AY161*'Norm-coeff'!$E$2+$AZ161*'Norm-coeff'!$F$2+$BA161*'Norm-coeff'!$G$2+$BB161*'Norm-coeff'!$H$2+$BC161*'Norm-coeff'!$I$2+$BD161*'Norm-coeff'!$J$2+$BE161*'Norm-coeff'!$K$2+$BF161*'Norm-coeff'!$L$2+$BG161*'Norm-coeff'!$M$2+$BH161*'Norm-coeff'!$N$2+$BI161*'Norm-coeff'!$O$2</f>
        <v>5.4045421474420303</v>
      </c>
      <c r="BP161" s="54">
        <f>'Norm-coeff'!$C$3+$AX161*'Norm-coeff'!$D$3+$AY161*'Norm-coeff'!$E$3+$AZ161*'Norm-coeff'!$F$3+$BA161*'Norm-coeff'!$G$3+$BB161*'Norm-coeff'!$H$3+$BC161*'Norm-coeff'!$I$3+$BD161*'Norm-coeff'!$J$3+$BE161*'Norm-coeff'!$K$3+$BF161*'Norm-coeff'!$L$3+$BG161*'Norm-coeff'!$M$3+$BH161*'Norm-coeff'!$N$3+$BI161*'Norm-coeff'!$O$3</f>
        <v>3.15319116612705</v>
      </c>
      <c r="BQ161" s="54">
        <f>'Norm-coeff'!$C$4+$AX161*'Norm-coeff'!$D$4+$AY161*'Norm-coeff'!$E$4+$AZ161*'Norm-coeff'!$F$4+$BA161*'Norm-coeff'!$G$4+$BB161*'Norm-coeff'!$H$4+$BC161*'Norm-coeff'!$I$4+$BD161*'Norm-coeff'!$J$4+$BE161*'Norm-coeff'!$K$4+$BF161*'Norm-coeff'!$L$4+$BG161*'Norm-coeff'!$M$4+$BH161*'Norm-coeff'!$N$4+$BI161*'Norm-coeff'!$O$4</f>
        <v>1.42115649462768</v>
      </c>
      <c r="BR161" s="54">
        <f>'Norm-coeff'!$C$5+$AX161*'Norm-coeff'!$D$5+$AY161*'Norm-coeff'!$E$5+$AZ161*'Norm-coeff'!$F$5+$BA161*'Norm-coeff'!$G$5+$BB161*'Norm-coeff'!$H$5+$BC161*'Norm-coeff'!$I$5+$BD161*'Norm-coeff'!$J$5+$BE161*'Norm-coeff'!$K$5+$BF161*'Norm-coeff'!$L$5+$BG161*'Norm-coeff'!$M$5+$BH161*'Norm-coeff'!$N$5+$BI161*'Norm-coeff'!$O$5</f>
        <v>1.0553329241296201</v>
      </c>
      <c r="BS161" s="54">
        <f>'Norm-coeff'!$C$6+$AX161*'Norm-coeff'!$D$6+$AY161*'Norm-coeff'!$E$6+$AZ161*'Norm-coeff'!$F$6+$BA161*'Norm-coeff'!$G$6+$BB161*'Norm-coeff'!$H$6+$BC161*'Norm-coeff'!$I$6+$BD161*'Norm-coeff'!$J$6+$BE161*'Norm-coeff'!$K$6+$BF161*'Norm-coeff'!$L$6+$BG161*'Norm-coeff'!$M$6+$BH161*'Norm-coeff'!$N$6+$BI161*'Norm-coeff'!$O$6</f>
        <v>-1.48700885495103E-2</v>
      </c>
      <c r="BT161" s="54">
        <f>'Norm-coeff'!$C$7+$AX161*'Norm-coeff'!$D$7+$AY161*'Norm-coeff'!$E$7+$AZ161*'Norm-coeff'!$F$7+$BA161*'Norm-coeff'!$G$7+$BB161*'Norm-coeff'!$H$7+$BC161*'Norm-coeff'!$I$7+$BD161*'Norm-coeff'!$J$7+$BE161*'Norm-coeff'!$K$7+$BF161*'Norm-coeff'!$L$7+$BG161*'Norm-coeff'!$M$7+$BH161*'Norm-coeff'!$N$7+$BI161*'Norm-coeff'!$O$7</f>
        <v>2.0907583608832998</v>
      </c>
      <c r="BU161" s="54">
        <f>'Norm-coeff'!$C$8+$AX161*'Norm-coeff'!$D$8+$AY161*'Norm-coeff'!$E$8+$AZ161*'Norm-coeff'!$F$8+$BA161*'Norm-coeff'!$G$8+$BB161*'Norm-coeff'!$H$8+$BC161*'Norm-coeff'!$I$8+$BD161*'Norm-coeff'!$J$8+$BE161*'Norm-coeff'!$K$8+$BF161*'Norm-coeff'!$L$8+$BG161*'Norm-coeff'!$M$8+$BH161*'Norm-coeff'!$N$8+$BI161*'Norm-coeff'!$O$8</f>
        <v>0.65894159836244504</v>
      </c>
      <c r="BV161" s="54">
        <f>'Norm-coeff'!$C$9+$AX161*'Norm-coeff'!$D$9+$AY161*'Norm-coeff'!$E$9+$AZ161*'Norm-coeff'!$F$9+$BA161*'Norm-coeff'!$G$9+$BB161*'Norm-coeff'!$H$9+$BC161*'Norm-coeff'!$I$9+$BD161*'Norm-coeff'!$J$9+$BE161*'Norm-coeff'!$K$9+$BF161*'Norm-coeff'!$L$9+$BG161*'Norm-coeff'!$M$9+$BH161*'Norm-coeff'!$N$9+$BI161*'Norm-coeff'!$O$9</f>
        <v>1.48961085014701</v>
      </c>
      <c r="BW161" s="54">
        <f>'Norm-coeff'!$C$10+$AX161*'Norm-coeff'!$D$10+$AY161*'Norm-coeff'!$E$10+$AZ161*'Norm-coeff'!$F$10+$BA161*'Norm-coeff'!$G$10+$BB161*'Norm-coeff'!$H$10+$BC161*'Norm-coeff'!$I$10+$BD161*'Norm-coeff'!$J$10+$BE161*'Norm-coeff'!$K$10+$BF161*'Norm-coeff'!$L$10+$BG161*'Norm-coeff'!$M$10+$BH161*'Norm-coeff'!$N$10+$BI161*'Norm-coeff'!$O$10</f>
        <v>1.42058735749591</v>
      </c>
      <c r="BX161" s="54">
        <f>'Norm-coeff'!$C$11+$AX161*'Norm-coeff'!$D$11+$AY161*'Norm-coeff'!$E$11+$AZ161*'Norm-coeff'!$F$11+$BA161*'Norm-coeff'!$G$11+$BB161*'Norm-coeff'!$H$11+$BC161*'Norm-coeff'!$I$11+$BD161*'Norm-coeff'!$J$11+$BE161*'Norm-coeff'!$K$11+$BF161*'Norm-coeff'!$L$11+$BG161*'Norm-coeff'!$M$11+$BH161*'Norm-coeff'!$N$11+$BI161*'Norm-coeff'!$O$11</f>
        <v>0.221233014421479</v>
      </c>
      <c r="BY161" s="54">
        <f>'Norm-coeff'!$C$12+$AX161*'Norm-coeff'!$D$12+$AY161*'Norm-coeff'!$E$12+$AZ161*'Norm-coeff'!$F$12+$BA161*'Norm-coeff'!$G$12+$BB161*'Norm-coeff'!$H$12+$BC161*'Norm-coeff'!$I$12+$BD161*'Norm-coeff'!$J$12+$BE161*'Norm-coeff'!$K$12+$BF161*'Norm-coeff'!$L$12+$BG161*'Norm-coeff'!$M$12+$BH161*'Norm-coeff'!$N$12+$BI161*'Norm-coeff'!$O$12</f>
        <v>0.283527502056037</v>
      </c>
      <c r="BZ161" s="54">
        <f>'Norm-coeff'!$C$13+$AX161*'Norm-coeff'!$D$13+$AY161*'Norm-coeff'!$E$13+$AZ161*'Norm-coeff'!$F$13+$BA161*'Norm-coeff'!$G$13+$BB161*'Norm-coeff'!$H$13+$BC161*'Norm-coeff'!$I$13+$BD161*'Norm-coeff'!$J$13+$BE161*'Norm-coeff'!$K$13+$BF161*'Norm-coeff'!$L$13+$BG161*'Norm-coeff'!$M$13+$BH161*'Norm-coeff'!$N$13+$BI161*'Norm-coeff'!$O$13</f>
        <v>-4.1864930554451202E-2</v>
      </c>
      <c r="CA161" s="54">
        <f>'Norm-coeff'!$C$14+$AX161*'Norm-coeff'!$D$14+$AY161*'Norm-coeff'!$E$14+$AZ161*'Norm-coeff'!$F$14+$BA161*'Norm-coeff'!$G$14+$BB161*'Norm-coeff'!$H$14+$BC161*'Norm-coeff'!$I$14+$BD161*'Norm-coeff'!$J$14+$BE161*'Norm-coeff'!$K$14+$BF161*'Norm-coeff'!$L$14+$BG161*'Norm-coeff'!$M$14+$BH161*'Norm-coeff'!$N$14+$BI161*'Norm-coeff'!$O$14</f>
        <v>4.2526983164477103</v>
      </c>
      <c r="CC161" s="54">
        <f t="shared" si="664"/>
        <v>0</v>
      </c>
      <c r="CG161" s="54">
        <f t="shared" si="540"/>
        <v>0</v>
      </c>
      <c r="CH161" s="54">
        <f t="shared" si="518"/>
        <v>0</v>
      </c>
      <c r="CI161" s="54">
        <f t="shared" si="541"/>
        <v>0</v>
      </c>
      <c r="CJ161" s="56">
        <f t="shared" si="542"/>
        <v>0</v>
      </c>
      <c r="CK161" s="54">
        <f t="shared" si="543"/>
        <v>0</v>
      </c>
      <c r="CL161" s="54">
        <f t="shared" si="544"/>
        <v>0</v>
      </c>
      <c r="CM161" s="54">
        <f t="shared" si="545"/>
        <v>0</v>
      </c>
      <c r="CN161" s="54">
        <f t="shared" si="546"/>
        <v>0</v>
      </c>
      <c r="CO161" s="54">
        <f t="shared" si="547"/>
        <v>0</v>
      </c>
      <c r="CP161" s="54">
        <f t="shared" si="548"/>
        <v>0</v>
      </c>
      <c r="CQ161" s="54">
        <f t="shared" si="549"/>
        <v>0</v>
      </c>
      <c r="CR161" s="54">
        <f t="shared" si="550"/>
        <v>0</v>
      </c>
      <c r="CS161" s="54">
        <f t="shared" si="551"/>
        <v>0</v>
      </c>
      <c r="CU161" s="54">
        <f t="shared" si="552"/>
        <v>0</v>
      </c>
      <c r="CV161" s="54">
        <f t="shared" si="553"/>
        <v>0</v>
      </c>
      <c r="CW161" s="54">
        <f t="shared" si="554"/>
        <v>0</v>
      </c>
      <c r="CX161" s="54">
        <f t="shared" si="555"/>
        <v>0</v>
      </c>
      <c r="CZ161" s="54">
        <f t="shared" si="556"/>
        <v>0</v>
      </c>
      <c r="DA161" s="54">
        <f t="shared" si="557"/>
        <v>0</v>
      </c>
      <c r="DB161" s="54">
        <f t="shared" si="558"/>
        <v>0</v>
      </c>
      <c r="DC161" s="54">
        <f t="shared" si="559"/>
        <v>0</v>
      </c>
      <c r="DD161" s="54">
        <f t="shared" si="560"/>
        <v>0</v>
      </c>
      <c r="DE161" s="54">
        <f t="shared" si="561"/>
        <v>0</v>
      </c>
      <c r="DF161" s="54">
        <f t="shared" si="562"/>
        <v>0</v>
      </c>
      <c r="DG161" s="54">
        <f t="shared" si="563"/>
        <v>2</v>
      </c>
      <c r="DH161" s="71">
        <f t="shared" si="564"/>
        <v>0</v>
      </c>
      <c r="DI161" s="71">
        <f t="shared" si="565"/>
        <v>0</v>
      </c>
      <c r="DJ161" s="54">
        <f t="shared" si="566"/>
        <v>0</v>
      </c>
      <c r="DK161" s="54">
        <f t="shared" si="567"/>
        <v>2</v>
      </c>
      <c r="DL161" s="4">
        <f t="shared" si="492"/>
        <v>0</v>
      </c>
      <c r="DM161" s="3">
        <f t="shared" si="568"/>
        <v>0</v>
      </c>
      <c r="DN161" s="3">
        <f t="shared" si="569"/>
        <v>0</v>
      </c>
      <c r="DO161" s="4" t="e">
        <f t="shared" si="570"/>
        <v>#DIV/0!</v>
      </c>
      <c r="DP161" s="57"/>
      <c r="DQ161" s="57"/>
      <c r="DR161" s="56">
        <f t="shared" si="493"/>
        <v>2</v>
      </c>
      <c r="DS161" s="56">
        <f t="shared" si="494"/>
        <v>0</v>
      </c>
      <c r="DT161" s="38">
        <f t="shared" si="495"/>
        <v>0</v>
      </c>
      <c r="DU161" s="38">
        <f t="shared" si="571"/>
        <v>2</v>
      </c>
      <c r="DV161" s="38">
        <f t="shared" si="496"/>
        <v>0</v>
      </c>
      <c r="DW161" s="39">
        <f t="shared" si="497"/>
        <v>0</v>
      </c>
      <c r="DX161" s="39">
        <f t="shared" si="498"/>
        <v>0</v>
      </c>
      <c r="DY161" s="39">
        <f t="shared" si="499"/>
        <v>0</v>
      </c>
      <c r="DZ161" s="39">
        <f t="shared" si="500"/>
        <v>0</v>
      </c>
      <c r="EA161" s="39">
        <f t="shared" si="501"/>
        <v>0</v>
      </c>
      <c r="EB161" s="37" t="e">
        <f t="shared" si="572"/>
        <v>#DIV/0!</v>
      </c>
      <c r="EC161" s="37" t="e">
        <f t="shared" si="573"/>
        <v>#DIV/0!</v>
      </c>
      <c r="ED161" s="37" t="e">
        <f t="shared" si="574"/>
        <v>#DIV/0!</v>
      </c>
      <c r="EE161" s="37" t="e">
        <f t="shared" si="575"/>
        <v>#DIV/0!</v>
      </c>
      <c r="EF161" s="39" t="e">
        <f t="shared" si="576"/>
        <v>#DIV/0!</v>
      </c>
      <c r="EG161" s="37" t="e">
        <f t="shared" si="577"/>
        <v>#DIV/0!</v>
      </c>
      <c r="EH161" s="37" t="e">
        <f t="shared" si="578"/>
        <v>#DIV/0!</v>
      </c>
      <c r="EI161" s="11" t="b">
        <f t="shared" si="579"/>
        <v>1</v>
      </c>
      <c r="EJ161" s="11" t="b">
        <f t="shared" si="580"/>
        <v>0</v>
      </c>
      <c r="EK161" s="39" t="e">
        <f t="shared" si="581"/>
        <v>#DIV/0!</v>
      </c>
      <c r="EL161" s="39" t="e">
        <f t="shared" si="582"/>
        <v>#DIV/0!</v>
      </c>
      <c r="EM161" s="39" t="e">
        <f t="shared" si="583"/>
        <v>#DIV/0!</v>
      </c>
      <c r="EN161" s="39" t="e">
        <f t="shared" si="584"/>
        <v>#DIV/0!</v>
      </c>
      <c r="EO161" s="39" t="e">
        <f t="shared" si="585"/>
        <v>#DIV/0!</v>
      </c>
      <c r="EP161" s="39" t="e">
        <f t="shared" si="586"/>
        <v>#DIV/0!</v>
      </c>
      <c r="EQ161" s="39" t="e">
        <f t="shared" si="587"/>
        <v>#DIV/0!</v>
      </c>
      <c r="ER161" s="39" t="e">
        <f t="shared" si="588"/>
        <v>#DIV/0!</v>
      </c>
      <c r="ES161" s="58" t="str">
        <f t="shared" si="589"/>
        <v>(OH,F,Cl)-dominate amphibole</v>
      </c>
      <c r="ET161" s="58" t="e">
        <f t="shared" si="590"/>
        <v>#N/A</v>
      </c>
      <c r="EU161" s="56">
        <f t="shared" si="502"/>
        <v>0</v>
      </c>
      <c r="EV161" s="56">
        <f t="shared" si="503"/>
        <v>0</v>
      </c>
      <c r="EW161" s="56">
        <f t="shared" si="504"/>
        <v>0</v>
      </c>
      <c r="EX161" s="56">
        <f t="shared" si="505"/>
        <v>0</v>
      </c>
      <c r="EY161" s="56">
        <f t="shared" si="506"/>
        <v>0</v>
      </c>
      <c r="EZ161" s="56">
        <f t="shared" si="507"/>
        <v>0</v>
      </c>
      <c r="FA161" s="39">
        <f t="shared" si="508"/>
        <v>0</v>
      </c>
      <c r="FB161" s="39">
        <f t="shared" si="509"/>
        <v>0</v>
      </c>
      <c r="FC161" s="54">
        <f t="shared" si="510"/>
        <v>0</v>
      </c>
      <c r="FD161" s="54">
        <f t="shared" si="511"/>
        <v>0</v>
      </c>
      <c r="FE161" s="39">
        <f t="shared" si="512"/>
        <v>0</v>
      </c>
      <c r="FF161" s="54">
        <f t="shared" si="513"/>
        <v>0</v>
      </c>
      <c r="FG161" s="39">
        <f t="shared" si="514"/>
        <v>0</v>
      </c>
      <c r="FH161" s="39">
        <f t="shared" si="591"/>
        <v>0</v>
      </c>
      <c r="FI161" s="39">
        <f t="shared" si="592"/>
        <v>0</v>
      </c>
      <c r="FJ161" s="39">
        <f t="shared" si="593"/>
        <v>0</v>
      </c>
      <c r="FK161" s="39" t="e">
        <f t="shared" si="594"/>
        <v>#DIV/0!</v>
      </c>
      <c r="FL161" s="39" t="e">
        <f t="shared" si="595"/>
        <v>#DIV/0!</v>
      </c>
      <c r="FM161" s="39" t="e">
        <f t="shared" si="596"/>
        <v>#DIV/0!</v>
      </c>
      <c r="FN161" s="39">
        <f t="shared" si="597"/>
        <v>1</v>
      </c>
      <c r="FO161" s="39">
        <f t="shared" si="515"/>
        <v>0</v>
      </c>
      <c r="FP161" s="39">
        <f t="shared" si="516"/>
        <v>0</v>
      </c>
      <c r="FQ161" s="39">
        <f t="shared" si="517"/>
        <v>0</v>
      </c>
      <c r="FR161" s="39">
        <f t="shared" si="598"/>
        <v>0</v>
      </c>
      <c r="FS161" s="39">
        <f t="shared" si="599"/>
        <v>0</v>
      </c>
      <c r="FU161" s="39" t="e">
        <f t="shared" si="600"/>
        <v>#DIV/0!</v>
      </c>
      <c r="FV161" s="39" t="e">
        <f t="shared" si="601"/>
        <v>#DIV/0!</v>
      </c>
      <c r="FW161" s="39" t="e">
        <f t="shared" si="602"/>
        <v>#DIV/0!</v>
      </c>
      <c r="FY161" s="39" t="e">
        <f t="shared" si="603"/>
        <v>#DIV/0!</v>
      </c>
      <c r="FZ161" s="39" t="e">
        <f t="shared" si="604"/>
        <v>#DIV/0!</v>
      </c>
      <c r="GA161" s="39" t="e">
        <f t="shared" si="605"/>
        <v>#DIV/0!</v>
      </c>
      <c r="GB161" s="39" t="e">
        <f t="shared" si="606"/>
        <v>#DIV/0!</v>
      </c>
      <c r="GC161" s="39" t="e">
        <f t="shared" si="607"/>
        <v>#DIV/0!</v>
      </c>
      <c r="GD161" s="39" t="e">
        <f t="shared" si="608"/>
        <v>#DIV/0!</v>
      </c>
      <c r="GE161" s="39" t="e">
        <f t="shared" si="609"/>
        <v>#DIV/0!</v>
      </c>
      <c r="GF161" s="39" t="e">
        <f t="shared" si="610"/>
        <v>#DIV/0!</v>
      </c>
      <c r="GG161" s="39" t="e">
        <f t="shared" si="611"/>
        <v>#DIV/0!</v>
      </c>
      <c r="GH161" s="39" t="e">
        <f t="shared" si="612"/>
        <v>#DIV/0!</v>
      </c>
      <c r="GI161" s="39"/>
      <c r="GJ161" s="39" t="e">
        <f t="shared" si="613"/>
        <v>#DIV/0!</v>
      </c>
      <c r="GK161" s="39" t="e">
        <f t="shared" si="614"/>
        <v>#DIV/0!</v>
      </c>
      <c r="GL161" s="39" t="e">
        <f t="shared" si="615"/>
        <v>#DIV/0!</v>
      </c>
      <c r="GM161" s="39" t="e">
        <f t="shared" si="616"/>
        <v>#DIV/0!</v>
      </c>
      <c r="GN161" s="39" t="e">
        <f t="shared" si="617"/>
        <v>#DIV/0!</v>
      </c>
      <c r="GO161" s="57"/>
      <c r="GP161" s="57" t="e">
        <f t="shared" si="618"/>
        <v>#DIV/0!</v>
      </c>
      <c r="GQ161" s="59" t="e">
        <f t="shared" si="619"/>
        <v>#DIV/0!</v>
      </c>
      <c r="GR161" s="41" t="e">
        <f t="shared" si="620"/>
        <v>#DIV/0!</v>
      </c>
      <c r="GS161" s="57" t="e">
        <f t="shared" si="621"/>
        <v>#DIV/0!</v>
      </c>
      <c r="GT161" s="57" t="e">
        <f t="shared" si="622"/>
        <v>#DIV/0!</v>
      </c>
      <c r="GU161" s="57" t="e">
        <f t="shared" si="623"/>
        <v>#DIV/0!</v>
      </c>
      <c r="GV161" s="57"/>
      <c r="GW161" s="42" t="e">
        <f t="shared" si="624"/>
        <v>#DIV/0!</v>
      </c>
      <c r="GX161" s="42" t="e">
        <f t="shared" si="625"/>
        <v>#DIV/0!</v>
      </c>
      <c r="GY161" s="42" t="e">
        <f t="shared" si="626"/>
        <v>#DIV/0!</v>
      </c>
      <c r="GZ161" s="57"/>
      <c r="HA161" s="2" t="e">
        <f t="shared" si="627"/>
        <v>#DIV/0!</v>
      </c>
      <c r="HB161" s="2" t="e">
        <f t="shared" si="628"/>
        <v>#DIV/0!</v>
      </c>
      <c r="HC161" s="2" t="e">
        <f t="shared" si="629"/>
        <v>#DIV/0!</v>
      </c>
      <c r="HD161" s="2" t="e">
        <f t="shared" si="630"/>
        <v>#DIV/0!</v>
      </c>
      <c r="HE161" s="2" t="e">
        <f t="shared" si="631"/>
        <v>#DIV/0!</v>
      </c>
      <c r="HF161" s="2" t="e">
        <f t="shared" si="632"/>
        <v>#DIV/0!</v>
      </c>
      <c r="HG161" s="2" t="e">
        <f t="shared" si="633"/>
        <v>#DIV/0!</v>
      </c>
      <c r="HH161" s="2" t="e">
        <f t="shared" si="634"/>
        <v>#DIV/0!</v>
      </c>
      <c r="HI161" s="2" t="e">
        <f t="shared" si="635"/>
        <v>#DIV/0!</v>
      </c>
      <c r="HJ161" s="11" t="e">
        <f t="shared" si="636"/>
        <v>#DIV/0!</v>
      </c>
      <c r="HK161" s="60" t="e">
        <f t="shared" si="637"/>
        <v>#DIV/0!</v>
      </c>
      <c r="HL161" s="57"/>
      <c r="HM161" s="57" t="e">
        <f t="shared" si="638"/>
        <v>#DIV/0!</v>
      </c>
      <c r="HN161" s="57" t="e">
        <f t="shared" si="639"/>
        <v>#DIV/0!</v>
      </c>
      <c r="HO161" s="57" t="e">
        <f t="shared" si="640"/>
        <v>#DIV/0!</v>
      </c>
      <c r="HP161" s="57" t="e">
        <f t="shared" si="641"/>
        <v>#DIV/0!</v>
      </c>
      <c r="HQ161" s="57" t="e">
        <f t="shared" si="642"/>
        <v>#DIV/0!</v>
      </c>
      <c r="HR161" s="57"/>
      <c r="HS161" s="57" t="e">
        <f t="shared" si="643"/>
        <v>#DIV/0!</v>
      </c>
      <c r="HT161" s="57" t="e">
        <f t="shared" si="644"/>
        <v>#DIV/0!</v>
      </c>
      <c r="HU161" s="57" t="e">
        <f t="shared" si="645"/>
        <v>#DIV/0!</v>
      </c>
      <c r="HV161" s="57" t="e">
        <f t="shared" si="646"/>
        <v>#DIV/0!</v>
      </c>
      <c r="HW161" s="57" t="e">
        <f t="shared" si="647"/>
        <v>#DIV/0!</v>
      </c>
      <c r="HX161" s="57"/>
      <c r="HY161" s="57" t="e">
        <f t="shared" si="648"/>
        <v>#DIV/0!</v>
      </c>
      <c r="HZ161" s="57" t="e">
        <f t="shared" si="649"/>
        <v>#DIV/0!</v>
      </c>
      <c r="IA161" s="57"/>
      <c r="IB161" s="61">
        <f t="shared" si="650"/>
        <v>0</v>
      </c>
      <c r="IC161" s="57" t="str">
        <f t="shared" si="651"/>
        <v/>
      </c>
      <c r="ID161" s="42"/>
      <c r="IE161" s="2" t="str">
        <f t="shared" si="652"/>
        <v/>
      </c>
      <c r="IF161" s="60" t="e">
        <f t="shared" si="653"/>
        <v>#DIV/0!</v>
      </c>
      <c r="IG161" s="60" t="str">
        <f t="shared" si="654"/>
        <v/>
      </c>
      <c r="IH161" s="60" t="str">
        <f t="shared" si="655"/>
        <v>zinco-</v>
      </c>
      <c r="II161" s="60" t="str">
        <f t="shared" si="656"/>
        <v>mangano-</v>
      </c>
      <c r="IJ161" s="60" t="e">
        <f t="shared" si="657"/>
        <v>#DIV/0!</v>
      </c>
      <c r="IK161" s="60" t="e">
        <f t="shared" si="658"/>
        <v>#DIV/0!</v>
      </c>
      <c r="IL161" s="60" t="e">
        <f t="shared" si="659"/>
        <v>#DIV/0!</v>
      </c>
      <c r="IM161" s="60" t="e">
        <f t="shared" si="660"/>
        <v>#DIV/0!</v>
      </c>
      <c r="IN161" s="60" t="str">
        <f t="shared" si="661"/>
        <v/>
      </c>
      <c r="IO161" s="60" t="str">
        <f t="shared" si="662"/>
        <v/>
      </c>
      <c r="IP161" s="57"/>
      <c r="IQ161" s="57" t="str">
        <f t="shared" si="663"/>
        <v>ERROR!!</v>
      </c>
    </row>
    <row r="162" spans="24:251">
      <c r="X162" s="29">
        <f t="shared" si="519"/>
        <v>0</v>
      </c>
      <c r="Y162" s="29">
        <f t="shared" si="520"/>
        <v>0</v>
      </c>
      <c r="Z162" s="29" t="e">
        <f t="shared" si="521"/>
        <v>#DIV/0!</v>
      </c>
      <c r="AA162" s="29" t="e">
        <f t="shared" si="522"/>
        <v>#DIV/0!</v>
      </c>
      <c r="AB162" s="29" t="e">
        <f t="shared" si="523"/>
        <v>#DIV/0!</v>
      </c>
      <c r="AC162" s="29" t="e">
        <f t="shared" si="524"/>
        <v>#DIV/0!</v>
      </c>
      <c r="AF162" s="23">
        <v>60.084299999999999</v>
      </c>
      <c r="AG162" s="23">
        <v>79.878799999999998</v>
      </c>
      <c r="AH162" s="23">
        <v>101.96120000000001</v>
      </c>
      <c r="AI162" s="23">
        <v>151.99039999999999</v>
      </c>
      <c r="AJ162" s="23">
        <v>159.69</v>
      </c>
      <c r="AK162" s="23">
        <v>71.846400000000003</v>
      </c>
      <c r="AL162" s="23">
        <v>70.9375</v>
      </c>
      <c r="AM162" s="23">
        <v>40.304400000000001</v>
      </c>
      <c r="AN162" s="23">
        <v>56.077399999999997</v>
      </c>
      <c r="AO162" s="23">
        <v>61.978999999999999</v>
      </c>
      <c r="AP162" s="23">
        <v>94.195999999999998</v>
      </c>
      <c r="AQ162" s="23">
        <v>18.998000000000001</v>
      </c>
      <c r="AR162" s="23">
        <v>35.450000000000003</v>
      </c>
      <c r="AS162" s="23">
        <v>29.88</v>
      </c>
      <c r="AT162" s="23">
        <v>74.691999999999993</v>
      </c>
      <c r="AU162" s="23">
        <v>81.39</v>
      </c>
      <c r="AX162" s="54">
        <f t="shared" si="525"/>
        <v>0</v>
      </c>
      <c r="AY162" s="54">
        <f t="shared" si="526"/>
        <v>0</v>
      </c>
      <c r="AZ162" s="54">
        <f t="shared" si="527"/>
        <v>0</v>
      </c>
      <c r="BA162" s="54">
        <f t="shared" si="528"/>
        <v>0</v>
      </c>
      <c r="BB162" s="54">
        <f t="shared" si="529"/>
        <v>0</v>
      </c>
      <c r="BC162" s="54">
        <f t="shared" si="530"/>
        <v>0</v>
      </c>
      <c r="BD162" s="54">
        <f t="shared" si="531"/>
        <v>0</v>
      </c>
      <c r="BE162" s="54">
        <f t="shared" si="532"/>
        <v>0</v>
      </c>
      <c r="BF162" s="54">
        <f t="shared" si="533"/>
        <v>0</v>
      </c>
      <c r="BG162" s="54">
        <f t="shared" si="534"/>
        <v>0</v>
      </c>
      <c r="BH162" s="54">
        <f t="shared" si="535"/>
        <v>0</v>
      </c>
      <c r="BI162" s="54">
        <f t="shared" si="536"/>
        <v>0</v>
      </c>
      <c r="BJ162" s="54">
        <f t="shared" si="537"/>
        <v>0</v>
      </c>
      <c r="BK162" s="54">
        <f t="shared" si="538"/>
        <v>0</v>
      </c>
      <c r="BL162" s="54">
        <f t="shared" si="539"/>
        <v>0</v>
      </c>
      <c r="BM162" s="42"/>
      <c r="BO162" s="54">
        <f>'Norm-coeff'!$C$2+$AX162*'Norm-coeff'!$D$2+$AY162*'Norm-coeff'!$E$2+$AZ162*'Norm-coeff'!$F$2+$BA162*'Norm-coeff'!$G$2+$BB162*'Norm-coeff'!$H$2+$BC162*'Norm-coeff'!$I$2+$BD162*'Norm-coeff'!$J$2+$BE162*'Norm-coeff'!$K$2+$BF162*'Norm-coeff'!$L$2+$BG162*'Norm-coeff'!$M$2+$BH162*'Norm-coeff'!$N$2+$BI162*'Norm-coeff'!$O$2</f>
        <v>5.4045421474420303</v>
      </c>
      <c r="BP162" s="54">
        <f>'Norm-coeff'!$C$3+$AX162*'Norm-coeff'!$D$3+$AY162*'Norm-coeff'!$E$3+$AZ162*'Norm-coeff'!$F$3+$BA162*'Norm-coeff'!$G$3+$BB162*'Norm-coeff'!$H$3+$BC162*'Norm-coeff'!$I$3+$BD162*'Norm-coeff'!$J$3+$BE162*'Norm-coeff'!$K$3+$BF162*'Norm-coeff'!$L$3+$BG162*'Norm-coeff'!$M$3+$BH162*'Norm-coeff'!$N$3+$BI162*'Norm-coeff'!$O$3</f>
        <v>3.15319116612705</v>
      </c>
      <c r="BQ162" s="54">
        <f>'Norm-coeff'!$C$4+$AX162*'Norm-coeff'!$D$4+$AY162*'Norm-coeff'!$E$4+$AZ162*'Norm-coeff'!$F$4+$BA162*'Norm-coeff'!$G$4+$BB162*'Norm-coeff'!$H$4+$BC162*'Norm-coeff'!$I$4+$BD162*'Norm-coeff'!$J$4+$BE162*'Norm-coeff'!$K$4+$BF162*'Norm-coeff'!$L$4+$BG162*'Norm-coeff'!$M$4+$BH162*'Norm-coeff'!$N$4+$BI162*'Norm-coeff'!$O$4</f>
        <v>1.42115649462768</v>
      </c>
      <c r="BR162" s="54">
        <f>'Norm-coeff'!$C$5+$AX162*'Norm-coeff'!$D$5+$AY162*'Norm-coeff'!$E$5+$AZ162*'Norm-coeff'!$F$5+$BA162*'Norm-coeff'!$G$5+$BB162*'Norm-coeff'!$H$5+$BC162*'Norm-coeff'!$I$5+$BD162*'Norm-coeff'!$J$5+$BE162*'Norm-coeff'!$K$5+$BF162*'Norm-coeff'!$L$5+$BG162*'Norm-coeff'!$M$5+$BH162*'Norm-coeff'!$N$5+$BI162*'Norm-coeff'!$O$5</f>
        <v>1.0553329241296201</v>
      </c>
      <c r="BS162" s="54">
        <f>'Norm-coeff'!$C$6+$AX162*'Norm-coeff'!$D$6+$AY162*'Norm-coeff'!$E$6+$AZ162*'Norm-coeff'!$F$6+$BA162*'Norm-coeff'!$G$6+$BB162*'Norm-coeff'!$H$6+$BC162*'Norm-coeff'!$I$6+$BD162*'Norm-coeff'!$J$6+$BE162*'Norm-coeff'!$K$6+$BF162*'Norm-coeff'!$L$6+$BG162*'Norm-coeff'!$M$6+$BH162*'Norm-coeff'!$N$6+$BI162*'Norm-coeff'!$O$6</f>
        <v>-1.48700885495103E-2</v>
      </c>
      <c r="BT162" s="54">
        <f>'Norm-coeff'!$C$7+$AX162*'Norm-coeff'!$D$7+$AY162*'Norm-coeff'!$E$7+$AZ162*'Norm-coeff'!$F$7+$BA162*'Norm-coeff'!$G$7+$BB162*'Norm-coeff'!$H$7+$BC162*'Norm-coeff'!$I$7+$BD162*'Norm-coeff'!$J$7+$BE162*'Norm-coeff'!$K$7+$BF162*'Norm-coeff'!$L$7+$BG162*'Norm-coeff'!$M$7+$BH162*'Norm-coeff'!$N$7+$BI162*'Norm-coeff'!$O$7</f>
        <v>2.0907583608832998</v>
      </c>
      <c r="BU162" s="54">
        <f>'Norm-coeff'!$C$8+$AX162*'Norm-coeff'!$D$8+$AY162*'Norm-coeff'!$E$8+$AZ162*'Norm-coeff'!$F$8+$BA162*'Norm-coeff'!$G$8+$BB162*'Norm-coeff'!$H$8+$BC162*'Norm-coeff'!$I$8+$BD162*'Norm-coeff'!$J$8+$BE162*'Norm-coeff'!$K$8+$BF162*'Norm-coeff'!$L$8+$BG162*'Norm-coeff'!$M$8+$BH162*'Norm-coeff'!$N$8+$BI162*'Norm-coeff'!$O$8</f>
        <v>0.65894159836244504</v>
      </c>
      <c r="BV162" s="54">
        <f>'Norm-coeff'!$C$9+$AX162*'Norm-coeff'!$D$9+$AY162*'Norm-coeff'!$E$9+$AZ162*'Norm-coeff'!$F$9+$BA162*'Norm-coeff'!$G$9+$BB162*'Norm-coeff'!$H$9+$BC162*'Norm-coeff'!$I$9+$BD162*'Norm-coeff'!$J$9+$BE162*'Norm-coeff'!$K$9+$BF162*'Norm-coeff'!$L$9+$BG162*'Norm-coeff'!$M$9+$BH162*'Norm-coeff'!$N$9+$BI162*'Norm-coeff'!$O$9</f>
        <v>1.48961085014701</v>
      </c>
      <c r="BW162" s="54">
        <f>'Norm-coeff'!$C$10+$AX162*'Norm-coeff'!$D$10+$AY162*'Norm-coeff'!$E$10+$AZ162*'Norm-coeff'!$F$10+$BA162*'Norm-coeff'!$G$10+$BB162*'Norm-coeff'!$H$10+$BC162*'Norm-coeff'!$I$10+$BD162*'Norm-coeff'!$J$10+$BE162*'Norm-coeff'!$K$10+$BF162*'Norm-coeff'!$L$10+$BG162*'Norm-coeff'!$M$10+$BH162*'Norm-coeff'!$N$10+$BI162*'Norm-coeff'!$O$10</f>
        <v>1.42058735749591</v>
      </c>
      <c r="BX162" s="54">
        <f>'Norm-coeff'!$C$11+$AX162*'Norm-coeff'!$D$11+$AY162*'Norm-coeff'!$E$11+$AZ162*'Norm-coeff'!$F$11+$BA162*'Norm-coeff'!$G$11+$BB162*'Norm-coeff'!$H$11+$BC162*'Norm-coeff'!$I$11+$BD162*'Norm-coeff'!$J$11+$BE162*'Norm-coeff'!$K$11+$BF162*'Norm-coeff'!$L$11+$BG162*'Norm-coeff'!$M$11+$BH162*'Norm-coeff'!$N$11+$BI162*'Norm-coeff'!$O$11</f>
        <v>0.221233014421479</v>
      </c>
      <c r="BY162" s="54">
        <f>'Norm-coeff'!$C$12+$AX162*'Norm-coeff'!$D$12+$AY162*'Norm-coeff'!$E$12+$AZ162*'Norm-coeff'!$F$12+$BA162*'Norm-coeff'!$G$12+$BB162*'Norm-coeff'!$H$12+$BC162*'Norm-coeff'!$I$12+$BD162*'Norm-coeff'!$J$12+$BE162*'Norm-coeff'!$K$12+$BF162*'Norm-coeff'!$L$12+$BG162*'Norm-coeff'!$M$12+$BH162*'Norm-coeff'!$N$12+$BI162*'Norm-coeff'!$O$12</f>
        <v>0.283527502056037</v>
      </c>
      <c r="BZ162" s="54">
        <f>'Norm-coeff'!$C$13+$AX162*'Norm-coeff'!$D$13+$AY162*'Norm-coeff'!$E$13+$AZ162*'Norm-coeff'!$F$13+$BA162*'Norm-coeff'!$G$13+$BB162*'Norm-coeff'!$H$13+$BC162*'Norm-coeff'!$I$13+$BD162*'Norm-coeff'!$J$13+$BE162*'Norm-coeff'!$K$13+$BF162*'Norm-coeff'!$L$13+$BG162*'Norm-coeff'!$M$13+$BH162*'Norm-coeff'!$N$13+$BI162*'Norm-coeff'!$O$13</f>
        <v>-4.1864930554451202E-2</v>
      </c>
      <c r="CA162" s="54">
        <f>'Norm-coeff'!$C$14+$AX162*'Norm-coeff'!$D$14+$AY162*'Norm-coeff'!$E$14+$AZ162*'Norm-coeff'!$F$14+$BA162*'Norm-coeff'!$G$14+$BB162*'Norm-coeff'!$H$14+$BC162*'Norm-coeff'!$I$14+$BD162*'Norm-coeff'!$J$14+$BE162*'Norm-coeff'!$K$14+$BF162*'Norm-coeff'!$L$14+$BG162*'Norm-coeff'!$M$14+$BH162*'Norm-coeff'!$N$14+$BI162*'Norm-coeff'!$O$14</f>
        <v>4.2526983164477103</v>
      </c>
      <c r="CC162" s="54">
        <f t="shared" si="664"/>
        <v>0</v>
      </c>
      <c r="CG162" s="54">
        <f t="shared" si="540"/>
        <v>0</v>
      </c>
      <c r="CH162" s="54">
        <f t="shared" si="518"/>
        <v>0</v>
      </c>
      <c r="CI162" s="54">
        <f t="shared" si="541"/>
        <v>0</v>
      </c>
      <c r="CJ162" s="56">
        <f t="shared" si="542"/>
        <v>0</v>
      </c>
      <c r="CK162" s="54">
        <f t="shared" si="543"/>
        <v>0</v>
      </c>
      <c r="CL162" s="54">
        <f t="shared" si="544"/>
        <v>0</v>
      </c>
      <c r="CM162" s="54">
        <f t="shared" si="545"/>
        <v>0</v>
      </c>
      <c r="CN162" s="54">
        <f t="shared" si="546"/>
        <v>0</v>
      </c>
      <c r="CO162" s="54">
        <f t="shared" si="547"/>
        <v>0</v>
      </c>
      <c r="CP162" s="54">
        <f t="shared" si="548"/>
        <v>0</v>
      </c>
      <c r="CQ162" s="54">
        <f t="shared" si="549"/>
        <v>0</v>
      </c>
      <c r="CR162" s="54">
        <f t="shared" si="550"/>
        <v>0</v>
      </c>
      <c r="CS162" s="54">
        <f t="shared" si="551"/>
        <v>0</v>
      </c>
      <c r="CU162" s="54">
        <f t="shared" si="552"/>
        <v>0</v>
      </c>
      <c r="CV162" s="54">
        <f t="shared" si="553"/>
        <v>0</v>
      </c>
      <c r="CW162" s="54">
        <f t="shared" si="554"/>
        <v>0</v>
      </c>
      <c r="CX162" s="54">
        <f t="shared" si="555"/>
        <v>0</v>
      </c>
      <c r="CZ162" s="54">
        <f t="shared" si="556"/>
        <v>0</v>
      </c>
      <c r="DA162" s="54">
        <f t="shared" si="557"/>
        <v>0</v>
      </c>
      <c r="DB162" s="54">
        <f t="shared" si="558"/>
        <v>0</v>
      </c>
      <c r="DC162" s="54">
        <f t="shared" si="559"/>
        <v>0</v>
      </c>
      <c r="DD162" s="54">
        <f t="shared" si="560"/>
        <v>0</v>
      </c>
      <c r="DE162" s="54">
        <f t="shared" si="561"/>
        <v>0</v>
      </c>
      <c r="DF162" s="54">
        <f t="shared" si="562"/>
        <v>0</v>
      </c>
      <c r="DG162" s="54">
        <f t="shared" si="563"/>
        <v>2</v>
      </c>
      <c r="DH162" s="71">
        <f t="shared" si="564"/>
        <v>0</v>
      </c>
      <c r="DI162" s="71">
        <f t="shared" si="565"/>
        <v>0</v>
      </c>
      <c r="DJ162" s="54">
        <f t="shared" si="566"/>
        <v>0</v>
      </c>
      <c r="DK162" s="54">
        <f t="shared" si="567"/>
        <v>2</v>
      </c>
      <c r="DL162" s="4">
        <f t="shared" si="492"/>
        <v>0</v>
      </c>
      <c r="DM162" s="3">
        <f t="shared" si="568"/>
        <v>0</v>
      </c>
      <c r="DN162" s="3">
        <f t="shared" si="569"/>
        <v>0</v>
      </c>
      <c r="DO162" s="4" t="e">
        <f t="shared" si="570"/>
        <v>#DIV/0!</v>
      </c>
      <c r="DP162" s="57"/>
      <c r="DQ162" s="57"/>
      <c r="DR162" s="56">
        <f t="shared" si="493"/>
        <v>2</v>
      </c>
      <c r="DS162" s="56">
        <f t="shared" si="494"/>
        <v>0</v>
      </c>
      <c r="DT162" s="38">
        <f t="shared" si="495"/>
        <v>0</v>
      </c>
      <c r="DU162" s="38">
        <f t="shared" si="571"/>
        <v>2</v>
      </c>
      <c r="DV162" s="38">
        <f t="shared" si="496"/>
        <v>0</v>
      </c>
      <c r="DW162" s="39">
        <f t="shared" si="497"/>
        <v>0</v>
      </c>
      <c r="DX162" s="39">
        <f t="shared" si="498"/>
        <v>0</v>
      </c>
      <c r="DY162" s="39">
        <f t="shared" si="499"/>
        <v>0</v>
      </c>
      <c r="DZ162" s="39">
        <f t="shared" si="500"/>
        <v>0</v>
      </c>
      <c r="EA162" s="39">
        <f t="shared" si="501"/>
        <v>0</v>
      </c>
      <c r="EB162" s="37" t="e">
        <f t="shared" si="572"/>
        <v>#DIV/0!</v>
      </c>
      <c r="EC162" s="37" t="e">
        <f t="shared" si="573"/>
        <v>#DIV/0!</v>
      </c>
      <c r="ED162" s="37" t="e">
        <f t="shared" si="574"/>
        <v>#DIV/0!</v>
      </c>
      <c r="EE162" s="37" t="e">
        <f t="shared" si="575"/>
        <v>#DIV/0!</v>
      </c>
      <c r="EF162" s="39" t="e">
        <f t="shared" si="576"/>
        <v>#DIV/0!</v>
      </c>
      <c r="EG162" s="37" t="e">
        <f t="shared" si="577"/>
        <v>#DIV/0!</v>
      </c>
      <c r="EH162" s="37" t="e">
        <f t="shared" si="578"/>
        <v>#DIV/0!</v>
      </c>
      <c r="EI162" s="11" t="b">
        <f t="shared" si="579"/>
        <v>1</v>
      </c>
      <c r="EJ162" s="11" t="b">
        <f t="shared" si="580"/>
        <v>0</v>
      </c>
      <c r="EK162" s="39" t="e">
        <f t="shared" si="581"/>
        <v>#DIV/0!</v>
      </c>
      <c r="EL162" s="39" t="e">
        <f t="shared" si="582"/>
        <v>#DIV/0!</v>
      </c>
      <c r="EM162" s="39" t="e">
        <f t="shared" si="583"/>
        <v>#DIV/0!</v>
      </c>
      <c r="EN162" s="39" t="e">
        <f t="shared" si="584"/>
        <v>#DIV/0!</v>
      </c>
      <c r="EO162" s="39" t="e">
        <f t="shared" si="585"/>
        <v>#DIV/0!</v>
      </c>
      <c r="EP162" s="39" t="e">
        <f t="shared" si="586"/>
        <v>#DIV/0!</v>
      </c>
      <c r="EQ162" s="39" t="e">
        <f t="shared" si="587"/>
        <v>#DIV/0!</v>
      </c>
      <c r="ER162" s="39" t="e">
        <f t="shared" si="588"/>
        <v>#DIV/0!</v>
      </c>
      <c r="ES162" s="58" t="str">
        <f t="shared" si="589"/>
        <v>(OH,F,Cl)-dominate amphibole</v>
      </c>
      <c r="ET162" s="58" t="e">
        <f t="shared" si="590"/>
        <v>#N/A</v>
      </c>
      <c r="EU162" s="56">
        <f t="shared" si="502"/>
        <v>0</v>
      </c>
      <c r="EV162" s="56">
        <f t="shared" si="503"/>
        <v>0</v>
      </c>
      <c r="EW162" s="56">
        <f t="shared" si="504"/>
        <v>0</v>
      </c>
      <c r="EX162" s="56">
        <f t="shared" si="505"/>
        <v>0</v>
      </c>
      <c r="EY162" s="56">
        <f t="shared" si="506"/>
        <v>0</v>
      </c>
      <c r="EZ162" s="56">
        <f t="shared" si="507"/>
        <v>0</v>
      </c>
      <c r="FA162" s="39">
        <f t="shared" si="508"/>
        <v>0</v>
      </c>
      <c r="FB162" s="39">
        <f t="shared" si="509"/>
        <v>0</v>
      </c>
      <c r="FC162" s="54">
        <f t="shared" si="510"/>
        <v>0</v>
      </c>
      <c r="FD162" s="54">
        <f t="shared" si="511"/>
        <v>0</v>
      </c>
      <c r="FE162" s="39">
        <f t="shared" si="512"/>
        <v>0</v>
      </c>
      <c r="FF162" s="54">
        <f t="shared" si="513"/>
        <v>0</v>
      </c>
      <c r="FG162" s="39">
        <f t="shared" si="514"/>
        <v>0</v>
      </c>
      <c r="FH162" s="39">
        <f t="shared" si="591"/>
        <v>0</v>
      </c>
      <c r="FI162" s="39">
        <f t="shared" si="592"/>
        <v>0</v>
      </c>
      <c r="FJ162" s="39">
        <f t="shared" si="593"/>
        <v>0</v>
      </c>
      <c r="FK162" s="39" t="e">
        <f t="shared" si="594"/>
        <v>#DIV/0!</v>
      </c>
      <c r="FL162" s="39" t="e">
        <f t="shared" si="595"/>
        <v>#DIV/0!</v>
      </c>
      <c r="FM162" s="39" t="e">
        <f t="shared" si="596"/>
        <v>#DIV/0!</v>
      </c>
      <c r="FN162" s="39">
        <f t="shared" si="597"/>
        <v>1</v>
      </c>
      <c r="FO162" s="39">
        <f t="shared" si="515"/>
        <v>0</v>
      </c>
      <c r="FP162" s="39">
        <f t="shared" si="516"/>
        <v>0</v>
      </c>
      <c r="FQ162" s="39">
        <f t="shared" si="517"/>
        <v>0</v>
      </c>
      <c r="FR162" s="39">
        <f t="shared" si="598"/>
        <v>0</v>
      </c>
      <c r="FS162" s="39">
        <f t="shared" si="599"/>
        <v>0</v>
      </c>
      <c r="FU162" s="39" t="e">
        <f t="shared" si="600"/>
        <v>#DIV/0!</v>
      </c>
      <c r="FV162" s="39" t="e">
        <f t="shared" si="601"/>
        <v>#DIV/0!</v>
      </c>
      <c r="FW162" s="39" t="e">
        <f t="shared" si="602"/>
        <v>#DIV/0!</v>
      </c>
      <c r="FY162" s="39" t="e">
        <f t="shared" si="603"/>
        <v>#DIV/0!</v>
      </c>
      <c r="FZ162" s="39" t="e">
        <f t="shared" si="604"/>
        <v>#DIV/0!</v>
      </c>
      <c r="GA162" s="39" t="e">
        <f t="shared" si="605"/>
        <v>#DIV/0!</v>
      </c>
      <c r="GB162" s="39" t="e">
        <f t="shared" si="606"/>
        <v>#DIV/0!</v>
      </c>
      <c r="GC162" s="39" t="e">
        <f t="shared" si="607"/>
        <v>#DIV/0!</v>
      </c>
      <c r="GD162" s="39" t="e">
        <f t="shared" si="608"/>
        <v>#DIV/0!</v>
      </c>
      <c r="GE162" s="39" t="e">
        <f t="shared" si="609"/>
        <v>#DIV/0!</v>
      </c>
      <c r="GF162" s="39" t="e">
        <f t="shared" si="610"/>
        <v>#DIV/0!</v>
      </c>
      <c r="GG162" s="39" t="e">
        <f t="shared" si="611"/>
        <v>#DIV/0!</v>
      </c>
      <c r="GH162" s="39" t="e">
        <f t="shared" si="612"/>
        <v>#DIV/0!</v>
      </c>
      <c r="GI162" s="39"/>
      <c r="GJ162" s="39" t="e">
        <f t="shared" si="613"/>
        <v>#DIV/0!</v>
      </c>
      <c r="GK162" s="39" t="e">
        <f t="shared" si="614"/>
        <v>#DIV/0!</v>
      </c>
      <c r="GL162" s="39" t="e">
        <f t="shared" si="615"/>
        <v>#DIV/0!</v>
      </c>
      <c r="GM162" s="39" t="e">
        <f t="shared" si="616"/>
        <v>#DIV/0!</v>
      </c>
      <c r="GN162" s="39" t="e">
        <f t="shared" si="617"/>
        <v>#DIV/0!</v>
      </c>
      <c r="GO162" s="57"/>
      <c r="GP162" s="57" t="e">
        <f t="shared" si="618"/>
        <v>#DIV/0!</v>
      </c>
      <c r="GQ162" s="59" t="e">
        <f t="shared" si="619"/>
        <v>#DIV/0!</v>
      </c>
      <c r="GR162" s="41" t="e">
        <f t="shared" si="620"/>
        <v>#DIV/0!</v>
      </c>
      <c r="GS162" s="57" t="e">
        <f t="shared" si="621"/>
        <v>#DIV/0!</v>
      </c>
      <c r="GT162" s="57" t="e">
        <f t="shared" si="622"/>
        <v>#DIV/0!</v>
      </c>
      <c r="GU162" s="57" t="e">
        <f t="shared" si="623"/>
        <v>#DIV/0!</v>
      </c>
      <c r="GV162" s="57"/>
      <c r="GW162" s="42" t="e">
        <f t="shared" si="624"/>
        <v>#DIV/0!</v>
      </c>
      <c r="GX162" s="42" t="e">
        <f t="shared" si="625"/>
        <v>#DIV/0!</v>
      </c>
      <c r="GY162" s="42" t="e">
        <f t="shared" si="626"/>
        <v>#DIV/0!</v>
      </c>
      <c r="GZ162" s="57"/>
      <c r="HA162" s="2" t="e">
        <f t="shared" si="627"/>
        <v>#DIV/0!</v>
      </c>
      <c r="HB162" s="2" t="e">
        <f t="shared" si="628"/>
        <v>#DIV/0!</v>
      </c>
      <c r="HC162" s="2" t="e">
        <f t="shared" si="629"/>
        <v>#DIV/0!</v>
      </c>
      <c r="HD162" s="2" t="e">
        <f t="shared" si="630"/>
        <v>#DIV/0!</v>
      </c>
      <c r="HE162" s="2" t="e">
        <f t="shared" si="631"/>
        <v>#DIV/0!</v>
      </c>
      <c r="HF162" s="2" t="e">
        <f t="shared" si="632"/>
        <v>#DIV/0!</v>
      </c>
      <c r="HG162" s="2" t="e">
        <f t="shared" si="633"/>
        <v>#DIV/0!</v>
      </c>
      <c r="HH162" s="2" t="e">
        <f t="shared" si="634"/>
        <v>#DIV/0!</v>
      </c>
      <c r="HI162" s="2" t="e">
        <f t="shared" si="635"/>
        <v>#DIV/0!</v>
      </c>
      <c r="HJ162" s="11" t="e">
        <f t="shared" si="636"/>
        <v>#DIV/0!</v>
      </c>
      <c r="HK162" s="60" t="e">
        <f t="shared" si="637"/>
        <v>#DIV/0!</v>
      </c>
      <c r="HL162" s="57"/>
      <c r="HM162" s="57" t="e">
        <f t="shared" si="638"/>
        <v>#DIV/0!</v>
      </c>
      <c r="HN162" s="57" t="e">
        <f t="shared" si="639"/>
        <v>#DIV/0!</v>
      </c>
      <c r="HO162" s="57" t="e">
        <f t="shared" si="640"/>
        <v>#DIV/0!</v>
      </c>
      <c r="HP162" s="57" t="e">
        <f t="shared" si="641"/>
        <v>#DIV/0!</v>
      </c>
      <c r="HQ162" s="57" t="e">
        <f t="shared" si="642"/>
        <v>#DIV/0!</v>
      </c>
      <c r="HR162" s="57"/>
      <c r="HS162" s="57" t="e">
        <f t="shared" si="643"/>
        <v>#DIV/0!</v>
      </c>
      <c r="HT162" s="57" t="e">
        <f t="shared" si="644"/>
        <v>#DIV/0!</v>
      </c>
      <c r="HU162" s="57" t="e">
        <f t="shared" si="645"/>
        <v>#DIV/0!</v>
      </c>
      <c r="HV162" s="57" t="e">
        <f t="shared" si="646"/>
        <v>#DIV/0!</v>
      </c>
      <c r="HW162" s="57" t="e">
        <f t="shared" si="647"/>
        <v>#DIV/0!</v>
      </c>
      <c r="HX162" s="57"/>
      <c r="HY162" s="57" t="e">
        <f t="shared" si="648"/>
        <v>#DIV/0!</v>
      </c>
      <c r="HZ162" s="57" t="e">
        <f t="shared" si="649"/>
        <v>#DIV/0!</v>
      </c>
      <c r="IA162" s="57"/>
      <c r="IB162" s="61">
        <f t="shared" si="650"/>
        <v>0</v>
      </c>
      <c r="IC162" s="57" t="str">
        <f t="shared" si="651"/>
        <v/>
      </c>
      <c r="ID162" s="42"/>
      <c r="IE162" s="2" t="str">
        <f t="shared" si="652"/>
        <v/>
      </c>
      <c r="IF162" s="60" t="e">
        <f t="shared" si="653"/>
        <v>#DIV/0!</v>
      </c>
      <c r="IG162" s="60" t="str">
        <f t="shared" si="654"/>
        <v/>
      </c>
      <c r="IH162" s="60" t="str">
        <f t="shared" si="655"/>
        <v>zinco-</v>
      </c>
      <c r="II162" s="60" t="str">
        <f t="shared" si="656"/>
        <v>mangano-</v>
      </c>
      <c r="IJ162" s="60" t="e">
        <f t="shared" si="657"/>
        <v>#DIV/0!</v>
      </c>
      <c r="IK162" s="60" t="e">
        <f t="shared" si="658"/>
        <v>#DIV/0!</v>
      </c>
      <c r="IL162" s="60" t="e">
        <f t="shared" si="659"/>
        <v>#DIV/0!</v>
      </c>
      <c r="IM162" s="60" t="e">
        <f t="shared" si="660"/>
        <v>#DIV/0!</v>
      </c>
      <c r="IN162" s="60" t="str">
        <f t="shared" si="661"/>
        <v/>
      </c>
      <c r="IO162" s="60" t="str">
        <f t="shared" si="662"/>
        <v/>
      </c>
      <c r="IP162" s="57"/>
      <c r="IQ162" s="57" t="str">
        <f t="shared" si="663"/>
        <v>ERROR!!</v>
      </c>
    </row>
    <row r="163" spans="24:251">
      <c r="X163" s="29">
        <f t="shared" si="519"/>
        <v>0</v>
      </c>
      <c r="Y163" s="29">
        <f t="shared" si="520"/>
        <v>0</v>
      </c>
      <c r="Z163" s="29" t="e">
        <f t="shared" si="521"/>
        <v>#DIV/0!</v>
      </c>
      <c r="AA163" s="29" t="e">
        <f t="shared" si="522"/>
        <v>#DIV/0!</v>
      </c>
      <c r="AB163" s="29" t="e">
        <f t="shared" si="523"/>
        <v>#DIV/0!</v>
      </c>
      <c r="AC163" s="29" t="e">
        <f t="shared" si="524"/>
        <v>#DIV/0!</v>
      </c>
      <c r="AF163" s="23">
        <v>60.084299999999999</v>
      </c>
      <c r="AG163" s="23">
        <v>79.878799999999998</v>
      </c>
      <c r="AH163" s="23">
        <v>101.96120000000001</v>
      </c>
      <c r="AI163" s="23">
        <v>151.99039999999999</v>
      </c>
      <c r="AJ163" s="23">
        <v>159.69</v>
      </c>
      <c r="AK163" s="23">
        <v>71.846400000000003</v>
      </c>
      <c r="AL163" s="23">
        <v>70.9375</v>
      </c>
      <c r="AM163" s="23">
        <v>40.304400000000001</v>
      </c>
      <c r="AN163" s="23">
        <v>56.077399999999997</v>
      </c>
      <c r="AO163" s="23">
        <v>61.978999999999999</v>
      </c>
      <c r="AP163" s="23">
        <v>94.195999999999998</v>
      </c>
      <c r="AQ163" s="23">
        <v>18.998000000000001</v>
      </c>
      <c r="AR163" s="23">
        <v>35.450000000000003</v>
      </c>
      <c r="AS163" s="23">
        <v>29.88</v>
      </c>
      <c r="AT163" s="23">
        <v>74.691999999999993</v>
      </c>
      <c r="AU163" s="23">
        <v>81.39</v>
      </c>
      <c r="AX163" s="54">
        <f t="shared" si="525"/>
        <v>0</v>
      </c>
      <c r="AY163" s="54">
        <f t="shared" si="526"/>
        <v>0</v>
      </c>
      <c r="AZ163" s="54">
        <f t="shared" si="527"/>
        <v>0</v>
      </c>
      <c r="BA163" s="54">
        <f t="shared" si="528"/>
        <v>0</v>
      </c>
      <c r="BB163" s="54">
        <f t="shared" si="529"/>
        <v>0</v>
      </c>
      <c r="BC163" s="54">
        <f t="shared" si="530"/>
        <v>0</v>
      </c>
      <c r="BD163" s="54">
        <f t="shared" si="531"/>
        <v>0</v>
      </c>
      <c r="BE163" s="54">
        <f t="shared" si="532"/>
        <v>0</v>
      </c>
      <c r="BF163" s="54">
        <f t="shared" si="533"/>
        <v>0</v>
      </c>
      <c r="BG163" s="54">
        <f t="shared" si="534"/>
        <v>0</v>
      </c>
      <c r="BH163" s="54">
        <f t="shared" si="535"/>
        <v>0</v>
      </c>
      <c r="BI163" s="54">
        <f t="shared" si="536"/>
        <v>0</v>
      </c>
      <c r="BJ163" s="54">
        <f t="shared" si="537"/>
        <v>0</v>
      </c>
      <c r="BK163" s="54">
        <f t="shared" si="538"/>
        <v>0</v>
      </c>
      <c r="BL163" s="54">
        <f t="shared" si="539"/>
        <v>0</v>
      </c>
      <c r="BM163" s="42"/>
      <c r="BO163" s="54">
        <f>'Norm-coeff'!$C$2+$AX163*'Norm-coeff'!$D$2+$AY163*'Norm-coeff'!$E$2+$AZ163*'Norm-coeff'!$F$2+$BA163*'Norm-coeff'!$G$2+$BB163*'Norm-coeff'!$H$2+$BC163*'Norm-coeff'!$I$2+$BD163*'Norm-coeff'!$J$2+$BE163*'Norm-coeff'!$K$2+$BF163*'Norm-coeff'!$L$2+$BG163*'Norm-coeff'!$M$2+$BH163*'Norm-coeff'!$N$2+$BI163*'Norm-coeff'!$O$2</f>
        <v>5.4045421474420303</v>
      </c>
      <c r="BP163" s="54">
        <f>'Norm-coeff'!$C$3+$AX163*'Norm-coeff'!$D$3+$AY163*'Norm-coeff'!$E$3+$AZ163*'Norm-coeff'!$F$3+$BA163*'Norm-coeff'!$G$3+$BB163*'Norm-coeff'!$H$3+$BC163*'Norm-coeff'!$I$3+$BD163*'Norm-coeff'!$J$3+$BE163*'Norm-coeff'!$K$3+$BF163*'Norm-coeff'!$L$3+$BG163*'Norm-coeff'!$M$3+$BH163*'Norm-coeff'!$N$3+$BI163*'Norm-coeff'!$O$3</f>
        <v>3.15319116612705</v>
      </c>
      <c r="BQ163" s="54">
        <f>'Norm-coeff'!$C$4+$AX163*'Norm-coeff'!$D$4+$AY163*'Norm-coeff'!$E$4+$AZ163*'Norm-coeff'!$F$4+$BA163*'Norm-coeff'!$G$4+$BB163*'Norm-coeff'!$H$4+$BC163*'Norm-coeff'!$I$4+$BD163*'Norm-coeff'!$J$4+$BE163*'Norm-coeff'!$K$4+$BF163*'Norm-coeff'!$L$4+$BG163*'Norm-coeff'!$M$4+$BH163*'Norm-coeff'!$N$4+$BI163*'Norm-coeff'!$O$4</f>
        <v>1.42115649462768</v>
      </c>
      <c r="BR163" s="54">
        <f>'Norm-coeff'!$C$5+$AX163*'Norm-coeff'!$D$5+$AY163*'Norm-coeff'!$E$5+$AZ163*'Norm-coeff'!$F$5+$BA163*'Norm-coeff'!$G$5+$BB163*'Norm-coeff'!$H$5+$BC163*'Norm-coeff'!$I$5+$BD163*'Norm-coeff'!$J$5+$BE163*'Norm-coeff'!$K$5+$BF163*'Norm-coeff'!$L$5+$BG163*'Norm-coeff'!$M$5+$BH163*'Norm-coeff'!$N$5+$BI163*'Norm-coeff'!$O$5</f>
        <v>1.0553329241296201</v>
      </c>
      <c r="BS163" s="54">
        <f>'Norm-coeff'!$C$6+$AX163*'Norm-coeff'!$D$6+$AY163*'Norm-coeff'!$E$6+$AZ163*'Norm-coeff'!$F$6+$BA163*'Norm-coeff'!$G$6+$BB163*'Norm-coeff'!$H$6+$BC163*'Norm-coeff'!$I$6+$BD163*'Norm-coeff'!$J$6+$BE163*'Norm-coeff'!$K$6+$BF163*'Norm-coeff'!$L$6+$BG163*'Norm-coeff'!$M$6+$BH163*'Norm-coeff'!$N$6+$BI163*'Norm-coeff'!$O$6</f>
        <v>-1.48700885495103E-2</v>
      </c>
      <c r="BT163" s="54">
        <f>'Norm-coeff'!$C$7+$AX163*'Norm-coeff'!$D$7+$AY163*'Norm-coeff'!$E$7+$AZ163*'Norm-coeff'!$F$7+$BA163*'Norm-coeff'!$G$7+$BB163*'Norm-coeff'!$H$7+$BC163*'Norm-coeff'!$I$7+$BD163*'Norm-coeff'!$J$7+$BE163*'Norm-coeff'!$K$7+$BF163*'Norm-coeff'!$L$7+$BG163*'Norm-coeff'!$M$7+$BH163*'Norm-coeff'!$N$7+$BI163*'Norm-coeff'!$O$7</f>
        <v>2.0907583608832998</v>
      </c>
      <c r="BU163" s="54">
        <f>'Norm-coeff'!$C$8+$AX163*'Norm-coeff'!$D$8+$AY163*'Norm-coeff'!$E$8+$AZ163*'Norm-coeff'!$F$8+$BA163*'Norm-coeff'!$G$8+$BB163*'Norm-coeff'!$H$8+$BC163*'Norm-coeff'!$I$8+$BD163*'Norm-coeff'!$J$8+$BE163*'Norm-coeff'!$K$8+$BF163*'Norm-coeff'!$L$8+$BG163*'Norm-coeff'!$M$8+$BH163*'Norm-coeff'!$N$8+$BI163*'Norm-coeff'!$O$8</f>
        <v>0.65894159836244504</v>
      </c>
      <c r="BV163" s="54">
        <f>'Norm-coeff'!$C$9+$AX163*'Norm-coeff'!$D$9+$AY163*'Norm-coeff'!$E$9+$AZ163*'Norm-coeff'!$F$9+$BA163*'Norm-coeff'!$G$9+$BB163*'Norm-coeff'!$H$9+$BC163*'Norm-coeff'!$I$9+$BD163*'Norm-coeff'!$J$9+$BE163*'Norm-coeff'!$K$9+$BF163*'Norm-coeff'!$L$9+$BG163*'Norm-coeff'!$M$9+$BH163*'Norm-coeff'!$N$9+$BI163*'Norm-coeff'!$O$9</f>
        <v>1.48961085014701</v>
      </c>
      <c r="BW163" s="54">
        <f>'Norm-coeff'!$C$10+$AX163*'Norm-coeff'!$D$10+$AY163*'Norm-coeff'!$E$10+$AZ163*'Norm-coeff'!$F$10+$BA163*'Norm-coeff'!$G$10+$BB163*'Norm-coeff'!$H$10+$BC163*'Norm-coeff'!$I$10+$BD163*'Norm-coeff'!$J$10+$BE163*'Norm-coeff'!$K$10+$BF163*'Norm-coeff'!$L$10+$BG163*'Norm-coeff'!$M$10+$BH163*'Norm-coeff'!$N$10+$BI163*'Norm-coeff'!$O$10</f>
        <v>1.42058735749591</v>
      </c>
      <c r="BX163" s="54">
        <f>'Norm-coeff'!$C$11+$AX163*'Norm-coeff'!$D$11+$AY163*'Norm-coeff'!$E$11+$AZ163*'Norm-coeff'!$F$11+$BA163*'Norm-coeff'!$G$11+$BB163*'Norm-coeff'!$H$11+$BC163*'Norm-coeff'!$I$11+$BD163*'Norm-coeff'!$J$11+$BE163*'Norm-coeff'!$K$11+$BF163*'Norm-coeff'!$L$11+$BG163*'Norm-coeff'!$M$11+$BH163*'Norm-coeff'!$N$11+$BI163*'Norm-coeff'!$O$11</f>
        <v>0.221233014421479</v>
      </c>
      <c r="BY163" s="54">
        <f>'Norm-coeff'!$C$12+$AX163*'Norm-coeff'!$D$12+$AY163*'Norm-coeff'!$E$12+$AZ163*'Norm-coeff'!$F$12+$BA163*'Norm-coeff'!$G$12+$BB163*'Norm-coeff'!$H$12+$BC163*'Norm-coeff'!$I$12+$BD163*'Norm-coeff'!$J$12+$BE163*'Norm-coeff'!$K$12+$BF163*'Norm-coeff'!$L$12+$BG163*'Norm-coeff'!$M$12+$BH163*'Norm-coeff'!$N$12+$BI163*'Norm-coeff'!$O$12</f>
        <v>0.283527502056037</v>
      </c>
      <c r="BZ163" s="54">
        <f>'Norm-coeff'!$C$13+$AX163*'Norm-coeff'!$D$13+$AY163*'Norm-coeff'!$E$13+$AZ163*'Norm-coeff'!$F$13+$BA163*'Norm-coeff'!$G$13+$BB163*'Norm-coeff'!$H$13+$BC163*'Norm-coeff'!$I$13+$BD163*'Norm-coeff'!$J$13+$BE163*'Norm-coeff'!$K$13+$BF163*'Norm-coeff'!$L$13+$BG163*'Norm-coeff'!$M$13+$BH163*'Norm-coeff'!$N$13+$BI163*'Norm-coeff'!$O$13</f>
        <v>-4.1864930554451202E-2</v>
      </c>
      <c r="CA163" s="54">
        <f>'Norm-coeff'!$C$14+$AX163*'Norm-coeff'!$D$14+$AY163*'Norm-coeff'!$E$14+$AZ163*'Norm-coeff'!$F$14+$BA163*'Norm-coeff'!$G$14+$BB163*'Norm-coeff'!$H$14+$BC163*'Norm-coeff'!$I$14+$BD163*'Norm-coeff'!$J$14+$BE163*'Norm-coeff'!$K$14+$BF163*'Norm-coeff'!$L$14+$BG163*'Norm-coeff'!$M$14+$BH163*'Norm-coeff'!$N$14+$BI163*'Norm-coeff'!$O$14</f>
        <v>4.2526983164477103</v>
      </c>
      <c r="CC163" s="54">
        <f t="shared" si="664"/>
        <v>0</v>
      </c>
      <c r="CG163" s="54">
        <f t="shared" si="540"/>
        <v>0</v>
      </c>
      <c r="CH163" s="54">
        <f t="shared" si="518"/>
        <v>0</v>
      </c>
      <c r="CI163" s="54">
        <f t="shared" si="541"/>
        <v>0</v>
      </c>
      <c r="CJ163" s="56">
        <f t="shared" si="542"/>
        <v>0</v>
      </c>
      <c r="CK163" s="54">
        <f t="shared" si="543"/>
        <v>0</v>
      </c>
      <c r="CL163" s="54">
        <f t="shared" si="544"/>
        <v>0</v>
      </c>
      <c r="CM163" s="54">
        <f t="shared" si="545"/>
        <v>0</v>
      </c>
      <c r="CN163" s="54">
        <f t="shared" si="546"/>
        <v>0</v>
      </c>
      <c r="CO163" s="54">
        <f t="shared" si="547"/>
        <v>0</v>
      </c>
      <c r="CP163" s="54">
        <f t="shared" si="548"/>
        <v>0</v>
      </c>
      <c r="CQ163" s="54">
        <f t="shared" si="549"/>
        <v>0</v>
      </c>
      <c r="CR163" s="54">
        <f t="shared" si="550"/>
        <v>0</v>
      </c>
      <c r="CS163" s="54">
        <f t="shared" si="551"/>
        <v>0</v>
      </c>
      <c r="CU163" s="54">
        <f t="shared" si="552"/>
        <v>0</v>
      </c>
      <c r="CV163" s="54">
        <f t="shared" si="553"/>
        <v>0</v>
      </c>
      <c r="CW163" s="54">
        <f t="shared" si="554"/>
        <v>0</v>
      </c>
      <c r="CX163" s="54">
        <f t="shared" si="555"/>
        <v>0</v>
      </c>
      <c r="CZ163" s="54">
        <f t="shared" si="556"/>
        <v>0</v>
      </c>
      <c r="DA163" s="54">
        <f t="shared" si="557"/>
        <v>0</v>
      </c>
      <c r="DB163" s="54">
        <f t="shared" si="558"/>
        <v>0</v>
      </c>
      <c r="DC163" s="54">
        <f t="shared" si="559"/>
        <v>0</v>
      </c>
      <c r="DD163" s="54">
        <f t="shared" si="560"/>
        <v>0</v>
      </c>
      <c r="DE163" s="54">
        <f t="shared" si="561"/>
        <v>0</v>
      </c>
      <c r="DF163" s="54">
        <f t="shared" si="562"/>
        <v>0</v>
      </c>
      <c r="DG163" s="54">
        <f t="shared" si="563"/>
        <v>2</v>
      </c>
      <c r="DH163" s="71">
        <f t="shared" si="564"/>
        <v>0</v>
      </c>
      <c r="DI163" s="71">
        <f t="shared" si="565"/>
        <v>0</v>
      </c>
      <c r="DJ163" s="54">
        <f t="shared" si="566"/>
        <v>0</v>
      </c>
      <c r="DK163" s="54">
        <f t="shared" si="567"/>
        <v>2</v>
      </c>
      <c r="DL163" s="4">
        <f t="shared" si="492"/>
        <v>0</v>
      </c>
      <c r="DM163" s="3">
        <f t="shared" si="568"/>
        <v>0</v>
      </c>
      <c r="DN163" s="3">
        <f t="shared" si="569"/>
        <v>0</v>
      </c>
      <c r="DO163" s="4" t="e">
        <f t="shared" si="570"/>
        <v>#DIV/0!</v>
      </c>
      <c r="DP163" s="57"/>
      <c r="DQ163" s="57"/>
      <c r="DR163" s="56">
        <f t="shared" si="493"/>
        <v>2</v>
      </c>
      <c r="DS163" s="56">
        <f t="shared" si="494"/>
        <v>0</v>
      </c>
      <c r="DT163" s="38">
        <f t="shared" si="495"/>
        <v>0</v>
      </c>
      <c r="DU163" s="38">
        <f t="shared" si="571"/>
        <v>2</v>
      </c>
      <c r="DV163" s="38">
        <f t="shared" si="496"/>
        <v>0</v>
      </c>
      <c r="DW163" s="39">
        <f t="shared" si="497"/>
        <v>0</v>
      </c>
      <c r="DX163" s="39">
        <f t="shared" si="498"/>
        <v>0</v>
      </c>
      <c r="DY163" s="39">
        <f t="shared" si="499"/>
        <v>0</v>
      </c>
      <c r="DZ163" s="39">
        <f t="shared" si="500"/>
        <v>0</v>
      </c>
      <c r="EA163" s="39">
        <f t="shared" si="501"/>
        <v>0</v>
      </c>
      <c r="EB163" s="37" t="e">
        <f t="shared" si="572"/>
        <v>#DIV/0!</v>
      </c>
      <c r="EC163" s="37" t="e">
        <f t="shared" si="573"/>
        <v>#DIV/0!</v>
      </c>
      <c r="ED163" s="37" t="e">
        <f t="shared" si="574"/>
        <v>#DIV/0!</v>
      </c>
      <c r="EE163" s="37" t="e">
        <f t="shared" si="575"/>
        <v>#DIV/0!</v>
      </c>
      <c r="EF163" s="39" t="e">
        <f t="shared" si="576"/>
        <v>#DIV/0!</v>
      </c>
      <c r="EG163" s="37" t="e">
        <f t="shared" si="577"/>
        <v>#DIV/0!</v>
      </c>
      <c r="EH163" s="37" t="e">
        <f t="shared" si="578"/>
        <v>#DIV/0!</v>
      </c>
      <c r="EI163" s="11" t="b">
        <f t="shared" si="579"/>
        <v>1</v>
      </c>
      <c r="EJ163" s="11" t="b">
        <f t="shared" si="580"/>
        <v>0</v>
      </c>
      <c r="EK163" s="39" t="e">
        <f t="shared" si="581"/>
        <v>#DIV/0!</v>
      </c>
      <c r="EL163" s="39" t="e">
        <f t="shared" si="582"/>
        <v>#DIV/0!</v>
      </c>
      <c r="EM163" s="39" t="e">
        <f t="shared" si="583"/>
        <v>#DIV/0!</v>
      </c>
      <c r="EN163" s="39" t="e">
        <f t="shared" si="584"/>
        <v>#DIV/0!</v>
      </c>
      <c r="EO163" s="39" t="e">
        <f t="shared" si="585"/>
        <v>#DIV/0!</v>
      </c>
      <c r="EP163" s="39" t="e">
        <f t="shared" si="586"/>
        <v>#DIV/0!</v>
      </c>
      <c r="EQ163" s="39" t="e">
        <f t="shared" si="587"/>
        <v>#DIV/0!</v>
      </c>
      <c r="ER163" s="39" t="e">
        <f t="shared" si="588"/>
        <v>#DIV/0!</v>
      </c>
      <c r="ES163" s="58" t="str">
        <f t="shared" si="589"/>
        <v>(OH,F,Cl)-dominate amphibole</v>
      </c>
      <c r="ET163" s="58" t="e">
        <f t="shared" si="590"/>
        <v>#N/A</v>
      </c>
      <c r="EU163" s="56">
        <f t="shared" si="502"/>
        <v>0</v>
      </c>
      <c r="EV163" s="56">
        <f t="shared" si="503"/>
        <v>0</v>
      </c>
      <c r="EW163" s="56">
        <f t="shared" si="504"/>
        <v>0</v>
      </c>
      <c r="EX163" s="56">
        <f t="shared" si="505"/>
        <v>0</v>
      </c>
      <c r="EY163" s="56">
        <f t="shared" si="506"/>
        <v>0</v>
      </c>
      <c r="EZ163" s="56">
        <f t="shared" si="507"/>
        <v>0</v>
      </c>
      <c r="FA163" s="39">
        <f t="shared" si="508"/>
        <v>0</v>
      </c>
      <c r="FB163" s="39">
        <f t="shared" si="509"/>
        <v>0</v>
      </c>
      <c r="FC163" s="54">
        <f t="shared" si="510"/>
        <v>0</v>
      </c>
      <c r="FD163" s="54">
        <f t="shared" si="511"/>
        <v>0</v>
      </c>
      <c r="FE163" s="39">
        <f t="shared" si="512"/>
        <v>0</v>
      </c>
      <c r="FF163" s="54">
        <f t="shared" si="513"/>
        <v>0</v>
      </c>
      <c r="FG163" s="39">
        <f t="shared" si="514"/>
        <v>0</v>
      </c>
      <c r="FH163" s="39">
        <f t="shared" si="591"/>
        <v>0</v>
      </c>
      <c r="FI163" s="39">
        <f t="shared" si="592"/>
        <v>0</v>
      </c>
      <c r="FJ163" s="39">
        <f t="shared" si="593"/>
        <v>0</v>
      </c>
      <c r="FK163" s="39" t="e">
        <f t="shared" si="594"/>
        <v>#DIV/0!</v>
      </c>
      <c r="FL163" s="39" t="e">
        <f t="shared" si="595"/>
        <v>#DIV/0!</v>
      </c>
      <c r="FM163" s="39" t="e">
        <f t="shared" si="596"/>
        <v>#DIV/0!</v>
      </c>
      <c r="FN163" s="39">
        <f t="shared" si="597"/>
        <v>1</v>
      </c>
      <c r="FO163" s="39">
        <f t="shared" si="515"/>
        <v>0</v>
      </c>
      <c r="FP163" s="39">
        <f t="shared" si="516"/>
        <v>0</v>
      </c>
      <c r="FQ163" s="39">
        <f t="shared" si="517"/>
        <v>0</v>
      </c>
      <c r="FR163" s="39">
        <f t="shared" si="598"/>
        <v>0</v>
      </c>
      <c r="FS163" s="39">
        <f t="shared" si="599"/>
        <v>0</v>
      </c>
      <c r="FU163" s="39" t="e">
        <f t="shared" si="600"/>
        <v>#DIV/0!</v>
      </c>
      <c r="FV163" s="39" t="e">
        <f t="shared" si="601"/>
        <v>#DIV/0!</v>
      </c>
      <c r="FW163" s="39" t="e">
        <f t="shared" si="602"/>
        <v>#DIV/0!</v>
      </c>
      <c r="FY163" s="39" t="e">
        <f t="shared" si="603"/>
        <v>#DIV/0!</v>
      </c>
      <c r="FZ163" s="39" t="e">
        <f t="shared" si="604"/>
        <v>#DIV/0!</v>
      </c>
      <c r="GA163" s="39" t="e">
        <f t="shared" si="605"/>
        <v>#DIV/0!</v>
      </c>
      <c r="GB163" s="39" t="e">
        <f t="shared" si="606"/>
        <v>#DIV/0!</v>
      </c>
      <c r="GC163" s="39" t="e">
        <f t="shared" si="607"/>
        <v>#DIV/0!</v>
      </c>
      <c r="GD163" s="39" t="e">
        <f t="shared" si="608"/>
        <v>#DIV/0!</v>
      </c>
      <c r="GE163" s="39" t="e">
        <f t="shared" si="609"/>
        <v>#DIV/0!</v>
      </c>
      <c r="GF163" s="39" t="e">
        <f t="shared" si="610"/>
        <v>#DIV/0!</v>
      </c>
      <c r="GG163" s="39" t="e">
        <f t="shared" si="611"/>
        <v>#DIV/0!</v>
      </c>
      <c r="GH163" s="39" t="e">
        <f t="shared" si="612"/>
        <v>#DIV/0!</v>
      </c>
      <c r="GI163" s="39"/>
      <c r="GJ163" s="39" t="e">
        <f t="shared" si="613"/>
        <v>#DIV/0!</v>
      </c>
      <c r="GK163" s="39" t="e">
        <f t="shared" si="614"/>
        <v>#DIV/0!</v>
      </c>
      <c r="GL163" s="39" t="e">
        <f t="shared" si="615"/>
        <v>#DIV/0!</v>
      </c>
      <c r="GM163" s="39" t="e">
        <f t="shared" si="616"/>
        <v>#DIV/0!</v>
      </c>
      <c r="GN163" s="39" t="e">
        <f t="shared" si="617"/>
        <v>#DIV/0!</v>
      </c>
      <c r="GO163" s="57"/>
      <c r="GP163" s="57" t="e">
        <f t="shared" si="618"/>
        <v>#DIV/0!</v>
      </c>
      <c r="GQ163" s="59" t="e">
        <f t="shared" si="619"/>
        <v>#DIV/0!</v>
      </c>
      <c r="GR163" s="41" t="e">
        <f t="shared" si="620"/>
        <v>#DIV/0!</v>
      </c>
      <c r="GS163" s="57" t="e">
        <f t="shared" si="621"/>
        <v>#DIV/0!</v>
      </c>
      <c r="GT163" s="57" t="e">
        <f t="shared" si="622"/>
        <v>#DIV/0!</v>
      </c>
      <c r="GU163" s="57" t="e">
        <f t="shared" si="623"/>
        <v>#DIV/0!</v>
      </c>
      <c r="GV163" s="57"/>
      <c r="GW163" s="42" t="e">
        <f t="shared" si="624"/>
        <v>#DIV/0!</v>
      </c>
      <c r="GX163" s="42" t="e">
        <f t="shared" si="625"/>
        <v>#DIV/0!</v>
      </c>
      <c r="GY163" s="42" t="e">
        <f t="shared" si="626"/>
        <v>#DIV/0!</v>
      </c>
      <c r="GZ163" s="57"/>
      <c r="HA163" s="2" t="e">
        <f t="shared" si="627"/>
        <v>#DIV/0!</v>
      </c>
      <c r="HB163" s="2" t="e">
        <f t="shared" si="628"/>
        <v>#DIV/0!</v>
      </c>
      <c r="HC163" s="2" t="e">
        <f t="shared" si="629"/>
        <v>#DIV/0!</v>
      </c>
      <c r="HD163" s="2" t="e">
        <f t="shared" si="630"/>
        <v>#DIV/0!</v>
      </c>
      <c r="HE163" s="2" t="e">
        <f t="shared" si="631"/>
        <v>#DIV/0!</v>
      </c>
      <c r="HF163" s="2" t="e">
        <f t="shared" si="632"/>
        <v>#DIV/0!</v>
      </c>
      <c r="HG163" s="2" t="e">
        <f t="shared" si="633"/>
        <v>#DIV/0!</v>
      </c>
      <c r="HH163" s="2" t="e">
        <f t="shared" si="634"/>
        <v>#DIV/0!</v>
      </c>
      <c r="HI163" s="2" t="e">
        <f t="shared" si="635"/>
        <v>#DIV/0!</v>
      </c>
      <c r="HJ163" s="11" t="e">
        <f t="shared" si="636"/>
        <v>#DIV/0!</v>
      </c>
      <c r="HK163" s="60" t="e">
        <f t="shared" si="637"/>
        <v>#DIV/0!</v>
      </c>
      <c r="HL163" s="57"/>
      <c r="HM163" s="57" t="e">
        <f t="shared" si="638"/>
        <v>#DIV/0!</v>
      </c>
      <c r="HN163" s="57" t="e">
        <f t="shared" si="639"/>
        <v>#DIV/0!</v>
      </c>
      <c r="HO163" s="57" t="e">
        <f t="shared" si="640"/>
        <v>#DIV/0!</v>
      </c>
      <c r="HP163" s="57" t="e">
        <f t="shared" si="641"/>
        <v>#DIV/0!</v>
      </c>
      <c r="HQ163" s="57" t="e">
        <f t="shared" si="642"/>
        <v>#DIV/0!</v>
      </c>
      <c r="HR163" s="57"/>
      <c r="HS163" s="57" t="e">
        <f t="shared" si="643"/>
        <v>#DIV/0!</v>
      </c>
      <c r="HT163" s="57" t="e">
        <f t="shared" si="644"/>
        <v>#DIV/0!</v>
      </c>
      <c r="HU163" s="57" t="e">
        <f t="shared" si="645"/>
        <v>#DIV/0!</v>
      </c>
      <c r="HV163" s="57" t="e">
        <f t="shared" si="646"/>
        <v>#DIV/0!</v>
      </c>
      <c r="HW163" s="57" t="e">
        <f t="shared" si="647"/>
        <v>#DIV/0!</v>
      </c>
      <c r="HX163" s="57"/>
      <c r="HY163" s="57" t="e">
        <f t="shared" si="648"/>
        <v>#DIV/0!</v>
      </c>
      <c r="HZ163" s="57" t="e">
        <f t="shared" si="649"/>
        <v>#DIV/0!</v>
      </c>
      <c r="IA163" s="57"/>
      <c r="IB163" s="61">
        <f t="shared" si="650"/>
        <v>0</v>
      </c>
      <c r="IC163" s="57" t="str">
        <f t="shared" si="651"/>
        <v/>
      </c>
      <c r="ID163" s="42"/>
      <c r="IE163" s="2" t="str">
        <f t="shared" si="652"/>
        <v/>
      </c>
      <c r="IF163" s="60" t="e">
        <f t="shared" si="653"/>
        <v>#DIV/0!</v>
      </c>
      <c r="IG163" s="60" t="str">
        <f t="shared" si="654"/>
        <v/>
      </c>
      <c r="IH163" s="60" t="str">
        <f t="shared" si="655"/>
        <v>zinco-</v>
      </c>
      <c r="II163" s="60" t="str">
        <f t="shared" si="656"/>
        <v>mangano-</v>
      </c>
      <c r="IJ163" s="60" t="e">
        <f t="shared" si="657"/>
        <v>#DIV/0!</v>
      </c>
      <c r="IK163" s="60" t="e">
        <f t="shared" si="658"/>
        <v>#DIV/0!</v>
      </c>
      <c r="IL163" s="60" t="e">
        <f t="shared" si="659"/>
        <v>#DIV/0!</v>
      </c>
      <c r="IM163" s="60" t="e">
        <f t="shared" si="660"/>
        <v>#DIV/0!</v>
      </c>
      <c r="IN163" s="60" t="str">
        <f t="shared" si="661"/>
        <v/>
      </c>
      <c r="IO163" s="60" t="str">
        <f t="shared" si="662"/>
        <v/>
      </c>
      <c r="IP163" s="57"/>
      <c r="IQ163" s="57" t="str">
        <f t="shared" si="663"/>
        <v>ERROR!!</v>
      </c>
    </row>
    <row r="164" spans="24:251">
      <c r="X164" s="29">
        <f t="shared" si="519"/>
        <v>0</v>
      </c>
      <c r="Y164" s="29">
        <f t="shared" si="520"/>
        <v>0</v>
      </c>
      <c r="Z164" s="29" t="e">
        <f t="shared" si="521"/>
        <v>#DIV/0!</v>
      </c>
      <c r="AA164" s="29" t="e">
        <f t="shared" si="522"/>
        <v>#DIV/0!</v>
      </c>
      <c r="AB164" s="29" t="e">
        <f t="shared" si="523"/>
        <v>#DIV/0!</v>
      </c>
      <c r="AC164" s="29" t="e">
        <f t="shared" si="524"/>
        <v>#DIV/0!</v>
      </c>
      <c r="AF164" s="23">
        <v>60.084299999999999</v>
      </c>
      <c r="AG164" s="23">
        <v>79.878799999999998</v>
      </c>
      <c r="AH164" s="23">
        <v>101.96120000000001</v>
      </c>
      <c r="AI164" s="23">
        <v>151.99039999999999</v>
      </c>
      <c r="AJ164" s="23">
        <v>159.69</v>
      </c>
      <c r="AK164" s="23">
        <v>71.846400000000003</v>
      </c>
      <c r="AL164" s="23">
        <v>70.9375</v>
      </c>
      <c r="AM164" s="23">
        <v>40.304400000000001</v>
      </c>
      <c r="AN164" s="23">
        <v>56.077399999999997</v>
      </c>
      <c r="AO164" s="23">
        <v>61.978999999999999</v>
      </c>
      <c r="AP164" s="23">
        <v>94.195999999999998</v>
      </c>
      <c r="AQ164" s="23">
        <v>18.998000000000001</v>
      </c>
      <c r="AR164" s="23">
        <v>35.450000000000003</v>
      </c>
      <c r="AS164" s="23">
        <v>29.88</v>
      </c>
      <c r="AT164" s="23">
        <v>74.691999999999993</v>
      </c>
      <c r="AU164" s="23">
        <v>81.39</v>
      </c>
      <c r="AX164" s="54">
        <f t="shared" si="525"/>
        <v>0</v>
      </c>
      <c r="AY164" s="54">
        <f t="shared" si="526"/>
        <v>0</v>
      </c>
      <c r="AZ164" s="54">
        <f t="shared" si="527"/>
        <v>0</v>
      </c>
      <c r="BA164" s="54">
        <f t="shared" si="528"/>
        <v>0</v>
      </c>
      <c r="BB164" s="54">
        <f t="shared" si="529"/>
        <v>0</v>
      </c>
      <c r="BC164" s="54">
        <f t="shared" si="530"/>
        <v>0</v>
      </c>
      <c r="BD164" s="54">
        <f t="shared" si="531"/>
        <v>0</v>
      </c>
      <c r="BE164" s="54">
        <f t="shared" si="532"/>
        <v>0</v>
      </c>
      <c r="BF164" s="54">
        <f t="shared" si="533"/>
        <v>0</v>
      </c>
      <c r="BG164" s="54">
        <f t="shared" si="534"/>
        <v>0</v>
      </c>
      <c r="BH164" s="54">
        <f t="shared" si="535"/>
        <v>0</v>
      </c>
      <c r="BI164" s="54">
        <f t="shared" si="536"/>
        <v>0</v>
      </c>
      <c r="BJ164" s="54">
        <f t="shared" si="537"/>
        <v>0</v>
      </c>
      <c r="BK164" s="54">
        <f t="shared" si="538"/>
        <v>0</v>
      </c>
      <c r="BL164" s="54">
        <f t="shared" si="539"/>
        <v>0</v>
      </c>
      <c r="BM164" s="42"/>
      <c r="BO164" s="54">
        <f>'Norm-coeff'!$C$2+$AX164*'Norm-coeff'!$D$2+$AY164*'Norm-coeff'!$E$2+$AZ164*'Norm-coeff'!$F$2+$BA164*'Norm-coeff'!$G$2+$BB164*'Norm-coeff'!$H$2+$BC164*'Norm-coeff'!$I$2+$BD164*'Norm-coeff'!$J$2+$BE164*'Norm-coeff'!$K$2+$BF164*'Norm-coeff'!$L$2+$BG164*'Norm-coeff'!$M$2+$BH164*'Norm-coeff'!$N$2+$BI164*'Norm-coeff'!$O$2</f>
        <v>5.4045421474420303</v>
      </c>
      <c r="BP164" s="54">
        <f>'Norm-coeff'!$C$3+$AX164*'Norm-coeff'!$D$3+$AY164*'Norm-coeff'!$E$3+$AZ164*'Norm-coeff'!$F$3+$BA164*'Norm-coeff'!$G$3+$BB164*'Norm-coeff'!$H$3+$BC164*'Norm-coeff'!$I$3+$BD164*'Norm-coeff'!$J$3+$BE164*'Norm-coeff'!$K$3+$BF164*'Norm-coeff'!$L$3+$BG164*'Norm-coeff'!$M$3+$BH164*'Norm-coeff'!$N$3+$BI164*'Norm-coeff'!$O$3</f>
        <v>3.15319116612705</v>
      </c>
      <c r="BQ164" s="54">
        <f>'Norm-coeff'!$C$4+$AX164*'Norm-coeff'!$D$4+$AY164*'Norm-coeff'!$E$4+$AZ164*'Norm-coeff'!$F$4+$BA164*'Norm-coeff'!$G$4+$BB164*'Norm-coeff'!$H$4+$BC164*'Norm-coeff'!$I$4+$BD164*'Norm-coeff'!$J$4+$BE164*'Norm-coeff'!$K$4+$BF164*'Norm-coeff'!$L$4+$BG164*'Norm-coeff'!$M$4+$BH164*'Norm-coeff'!$N$4+$BI164*'Norm-coeff'!$O$4</f>
        <v>1.42115649462768</v>
      </c>
      <c r="BR164" s="54">
        <f>'Norm-coeff'!$C$5+$AX164*'Norm-coeff'!$D$5+$AY164*'Norm-coeff'!$E$5+$AZ164*'Norm-coeff'!$F$5+$BA164*'Norm-coeff'!$G$5+$BB164*'Norm-coeff'!$H$5+$BC164*'Norm-coeff'!$I$5+$BD164*'Norm-coeff'!$J$5+$BE164*'Norm-coeff'!$K$5+$BF164*'Norm-coeff'!$L$5+$BG164*'Norm-coeff'!$M$5+$BH164*'Norm-coeff'!$N$5+$BI164*'Norm-coeff'!$O$5</f>
        <v>1.0553329241296201</v>
      </c>
      <c r="BS164" s="54">
        <f>'Norm-coeff'!$C$6+$AX164*'Norm-coeff'!$D$6+$AY164*'Norm-coeff'!$E$6+$AZ164*'Norm-coeff'!$F$6+$BA164*'Norm-coeff'!$G$6+$BB164*'Norm-coeff'!$H$6+$BC164*'Norm-coeff'!$I$6+$BD164*'Norm-coeff'!$J$6+$BE164*'Norm-coeff'!$K$6+$BF164*'Norm-coeff'!$L$6+$BG164*'Norm-coeff'!$M$6+$BH164*'Norm-coeff'!$N$6+$BI164*'Norm-coeff'!$O$6</f>
        <v>-1.48700885495103E-2</v>
      </c>
      <c r="BT164" s="54">
        <f>'Norm-coeff'!$C$7+$AX164*'Norm-coeff'!$D$7+$AY164*'Norm-coeff'!$E$7+$AZ164*'Norm-coeff'!$F$7+$BA164*'Norm-coeff'!$G$7+$BB164*'Norm-coeff'!$H$7+$BC164*'Norm-coeff'!$I$7+$BD164*'Norm-coeff'!$J$7+$BE164*'Norm-coeff'!$K$7+$BF164*'Norm-coeff'!$L$7+$BG164*'Norm-coeff'!$M$7+$BH164*'Norm-coeff'!$N$7+$BI164*'Norm-coeff'!$O$7</f>
        <v>2.0907583608832998</v>
      </c>
      <c r="BU164" s="54">
        <f>'Norm-coeff'!$C$8+$AX164*'Norm-coeff'!$D$8+$AY164*'Norm-coeff'!$E$8+$AZ164*'Norm-coeff'!$F$8+$BA164*'Norm-coeff'!$G$8+$BB164*'Norm-coeff'!$H$8+$BC164*'Norm-coeff'!$I$8+$BD164*'Norm-coeff'!$J$8+$BE164*'Norm-coeff'!$K$8+$BF164*'Norm-coeff'!$L$8+$BG164*'Norm-coeff'!$M$8+$BH164*'Norm-coeff'!$N$8+$BI164*'Norm-coeff'!$O$8</f>
        <v>0.65894159836244504</v>
      </c>
      <c r="BV164" s="54">
        <f>'Norm-coeff'!$C$9+$AX164*'Norm-coeff'!$D$9+$AY164*'Norm-coeff'!$E$9+$AZ164*'Norm-coeff'!$F$9+$BA164*'Norm-coeff'!$G$9+$BB164*'Norm-coeff'!$H$9+$BC164*'Norm-coeff'!$I$9+$BD164*'Norm-coeff'!$J$9+$BE164*'Norm-coeff'!$K$9+$BF164*'Norm-coeff'!$L$9+$BG164*'Norm-coeff'!$M$9+$BH164*'Norm-coeff'!$N$9+$BI164*'Norm-coeff'!$O$9</f>
        <v>1.48961085014701</v>
      </c>
      <c r="BW164" s="54">
        <f>'Norm-coeff'!$C$10+$AX164*'Norm-coeff'!$D$10+$AY164*'Norm-coeff'!$E$10+$AZ164*'Norm-coeff'!$F$10+$BA164*'Norm-coeff'!$G$10+$BB164*'Norm-coeff'!$H$10+$BC164*'Norm-coeff'!$I$10+$BD164*'Norm-coeff'!$J$10+$BE164*'Norm-coeff'!$K$10+$BF164*'Norm-coeff'!$L$10+$BG164*'Norm-coeff'!$M$10+$BH164*'Norm-coeff'!$N$10+$BI164*'Norm-coeff'!$O$10</f>
        <v>1.42058735749591</v>
      </c>
      <c r="BX164" s="54">
        <f>'Norm-coeff'!$C$11+$AX164*'Norm-coeff'!$D$11+$AY164*'Norm-coeff'!$E$11+$AZ164*'Norm-coeff'!$F$11+$BA164*'Norm-coeff'!$G$11+$BB164*'Norm-coeff'!$H$11+$BC164*'Norm-coeff'!$I$11+$BD164*'Norm-coeff'!$J$11+$BE164*'Norm-coeff'!$K$11+$BF164*'Norm-coeff'!$L$11+$BG164*'Norm-coeff'!$M$11+$BH164*'Norm-coeff'!$N$11+$BI164*'Norm-coeff'!$O$11</f>
        <v>0.221233014421479</v>
      </c>
      <c r="BY164" s="54">
        <f>'Norm-coeff'!$C$12+$AX164*'Norm-coeff'!$D$12+$AY164*'Norm-coeff'!$E$12+$AZ164*'Norm-coeff'!$F$12+$BA164*'Norm-coeff'!$G$12+$BB164*'Norm-coeff'!$H$12+$BC164*'Norm-coeff'!$I$12+$BD164*'Norm-coeff'!$J$12+$BE164*'Norm-coeff'!$K$12+$BF164*'Norm-coeff'!$L$12+$BG164*'Norm-coeff'!$M$12+$BH164*'Norm-coeff'!$N$12+$BI164*'Norm-coeff'!$O$12</f>
        <v>0.283527502056037</v>
      </c>
      <c r="BZ164" s="54">
        <f>'Norm-coeff'!$C$13+$AX164*'Norm-coeff'!$D$13+$AY164*'Norm-coeff'!$E$13+$AZ164*'Norm-coeff'!$F$13+$BA164*'Norm-coeff'!$G$13+$BB164*'Norm-coeff'!$H$13+$BC164*'Norm-coeff'!$I$13+$BD164*'Norm-coeff'!$J$13+$BE164*'Norm-coeff'!$K$13+$BF164*'Norm-coeff'!$L$13+$BG164*'Norm-coeff'!$M$13+$BH164*'Norm-coeff'!$N$13+$BI164*'Norm-coeff'!$O$13</f>
        <v>-4.1864930554451202E-2</v>
      </c>
      <c r="CA164" s="54">
        <f>'Norm-coeff'!$C$14+$AX164*'Norm-coeff'!$D$14+$AY164*'Norm-coeff'!$E$14+$AZ164*'Norm-coeff'!$F$14+$BA164*'Norm-coeff'!$G$14+$BB164*'Norm-coeff'!$H$14+$BC164*'Norm-coeff'!$I$14+$BD164*'Norm-coeff'!$J$14+$BE164*'Norm-coeff'!$K$14+$BF164*'Norm-coeff'!$L$14+$BG164*'Norm-coeff'!$M$14+$BH164*'Norm-coeff'!$N$14+$BI164*'Norm-coeff'!$O$14</f>
        <v>4.2526983164477103</v>
      </c>
      <c r="CC164" s="54">
        <f t="shared" si="664"/>
        <v>0</v>
      </c>
      <c r="CG164" s="54">
        <f t="shared" si="540"/>
        <v>0</v>
      </c>
      <c r="CH164" s="54">
        <f t="shared" si="518"/>
        <v>0</v>
      </c>
      <c r="CI164" s="54">
        <f t="shared" si="541"/>
        <v>0</v>
      </c>
      <c r="CJ164" s="56">
        <f t="shared" si="542"/>
        <v>0</v>
      </c>
      <c r="CK164" s="54">
        <f t="shared" si="543"/>
        <v>0</v>
      </c>
      <c r="CL164" s="54">
        <f t="shared" si="544"/>
        <v>0</v>
      </c>
      <c r="CM164" s="54">
        <f t="shared" si="545"/>
        <v>0</v>
      </c>
      <c r="CN164" s="54">
        <f t="shared" si="546"/>
        <v>0</v>
      </c>
      <c r="CO164" s="54">
        <f t="shared" si="547"/>
        <v>0</v>
      </c>
      <c r="CP164" s="54">
        <f t="shared" si="548"/>
        <v>0</v>
      </c>
      <c r="CQ164" s="54">
        <f t="shared" si="549"/>
        <v>0</v>
      </c>
      <c r="CR164" s="54">
        <f t="shared" si="550"/>
        <v>0</v>
      </c>
      <c r="CS164" s="54">
        <f t="shared" si="551"/>
        <v>0</v>
      </c>
      <c r="CU164" s="54">
        <f t="shared" si="552"/>
        <v>0</v>
      </c>
      <c r="CV164" s="54">
        <f t="shared" si="553"/>
        <v>0</v>
      </c>
      <c r="CW164" s="54">
        <f t="shared" si="554"/>
        <v>0</v>
      </c>
      <c r="CX164" s="54">
        <f t="shared" si="555"/>
        <v>0</v>
      </c>
      <c r="CZ164" s="54">
        <f t="shared" si="556"/>
        <v>0</v>
      </c>
      <c r="DA164" s="54">
        <f t="shared" si="557"/>
        <v>0</v>
      </c>
      <c r="DB164" s="54">
        <f t="shared" si="558"/>
        <v>0</v>
      </c>
      <c r="DC164" s="54">
        <f t="shared" si="559"/>
        <v>0</v>
      </c>
      <c r="DD164" s="54">
        <f t="shared" si="560"/>
        <v>0</v>
      </c>
      <c r="DE164" s="54">
        <f t="shared" si="561"/>
        <v>0</v>
      </c>
      <c r="DF164" s="54">
        <f t="shared" si="562"/>
        <v>0</v>
      </c>
      <c r="DG164" s="54">
        <f t="shared" si="563"/>
        <v>2</v>
      </c>
      <c r="DH164" s="71">
        <f t="shared" si="564"/>
        <v>0</v>
      </c>
      <c r="DI164" s="71">
        <f t="shared" si="565"/>
        <v>0</v>
      </c>
      <c r="DJ164" s="54">
        <f t="shared" si="566"/>
        <v>0</v>
      </c>
      <c r="DK164" s="54">
        <f t="shared" si="567"/>
        <v>2</v>
      </c>
      <c r="DL164" s="4">
        <f t="shared" si="492"/>
        <v>0</v>
      </c>
      <c r="DM164" s="3">
        <f t="shared" si="568"/>
        <v>0</v>
      </c>
      <c r="DN164" s="3">
        <f t="shared" si="569"/>
        <v>0</v>
      </c>
      <c r="DO164" s="4" t="e">
        <f t="shared" si="570"/>
        <v>#DIV/0!</v>
      </c>
      <c r="DP164" s="57"/>
      <c r="DQ164" s="57"/>
      <c r="DR164" s="56">
        <f t="shared" si="493"/>
        <v>2</v>
      </c>
      <c r="DS164" s="56">
        <f t="shared" si="494"/>
        <v>0</v>
      </c>
      <c r="DT164" s="38">
        <f t="shared" si="495"/>
        <v>0</v>
      </c>
      <c r="DU164" s="38">
        <f t="shared" si="571"/>
        <v>2</v>
      </c>
      <c r="DV164" s="38">
        <f t="shared" si="496"/>
        <v>0</v>
      </c>
      <c r="DW164" s="39">
        <f t="shared" si="497"/>
        <v>0</v>
      </c>
      <c r="DX164" s="39">
        <f t="shared" si="498"/>
        <v>0</v>
      </c>
      <c r="DY164" s="39">
        <f t="shared" si="499"/>
        <v>0</v>
      </c>
      <c r="DZ164" s="39">
        <f t="shared" si="500"/>
        <v>0</v>
      </c>
      <c r="EA164" s="39">
        <f t="shared" si="501"/>
        <v>0</v>
      </c>
      <c r="EB164" s="37" t="e">
        <f t="shared" si="572"/>
        <v>#DIV/0!</v>
      </c>
      <c r="EC164" s="37" t="e">
        <f t="shared" si="573"/>
        <v>#DIV/0!</v>
      </c>
      <c r="ED164" s="37" t="e">
        <f t="shared" si="574"/>
        <v>#DIV/0!</v>
      </c>
      <c r="EE164" s="37" t="e">
        <f t="shared" si="575"/>
        <v>#DIV/0!</v>
      </c>
      <c r="EF164" s="39" t="e">
        <f t="shared" si="576"/>
        <v>#DIV/0!</v>
      </c>
      <c r="EG164" s="37" t="e">
        <f t="shared" si="577"/>
        <v>#DIV/0!</v>
      </c>
      <c r="EH164" s="37" t="e">
        <f t="shared" si="578"/>
        <v>#DIV/0!</v>
      </c>
      <c r="EI164" s="11" t="b">
        <f t="shared" si="579"/>
        <v>1</v>
      </c>
      <c r="EJ164" s="11" t="b">
        <f t="shared" si="580"/>
        <v>0</v>
      </c>
      <c r="EK164" s="39" t="e">
        <f t="shared" si="581"/>
        <v>#DIV/0!</v>
      </c>
      <c r="EL164" s="39" t="e">
        <f t="shared" si="582"/>
        <v>#DIV/0!</v>
      </c>
      <c r="EM164" s="39" t="e">
        <f t="shared" si="583"/>
        <v>#DIV/0!</v>
      </c>
      <c r="EN164" s="39" t="e">
        <f t="shared" si="584"/>
        <v>#DIV/0!</v>
      </c>
      <c r="EO164" s="39" t="e">
        <f t="shared" si="585"/>
        <v>#DIV/0!</v>
      </c>
      <c r="EP164" s="39" t="e">
        <f t="shared" si="586"/>
        <v>#DIV/0!</v>
      </c>
      <c r="EQ164" s="39" t="e">
        <f t="shared" si="587"/>
        <v>#DIV/0!</v>
      </c>
      <c r="ER164" s="39" t="e">
        <f t="shared" si="588"/>
        <v>#DIV/0!</v>
      </c>
      <c r="ES164" s="58" t="str">
        <f t="shared" si="589"/>
        <v>(OH,F,Cl)-dominate amphibole</v>
      </c>
      <c r="ET164" s="58" t="e">
        <f t="shared" si="590"/>
        <v>#N/A</v>
      </c>
      <c r="EU164" s="56">
        <f t="shared" si="502"/>
        <v>0</v>
      </c>
      <c r="EV164" s="56">
        <f t="shared" si="503"/>
        <v>0</v>
      </c>
      <c r="EW164" s="56">
        <f t="shared" si="504"/>
        <v>0</v>
      </c>
      <c r="EX164" s="56">
        <f t="shared" si="505"/>
        <v>0</v>
      </c>
      <c r="EY164" s="56">
        <f t="shared" si="506"/>
        <v>0</v>
      </c>
      <c r="EZ164" s="56">
        <f t="shared" si="507"/>
        <v>0</v>
      </c>
      <c r="FA164" s="39">
        <f t="shared" si="508"/>
        <v>0</v>
      </c>
      <c r="FB164" s="39">
        <f t="shared" si="509"/>
        <v>0</v>
      </c>
      <c r="FC164" s="54">
        <f t="shared" si="510"/>
        <v>0</v>
      </c>
      <c r="FD164" s="54">
        <f t="shared" si="511"/>
        <v>0</v>
      </c>
      <c r="FE164" s="39">
        <f t="shared" si="512"/>
        <v>0</v>
      </c>
      <c r="FF164" s="54">
        <f t="shared" si="513"/>
        <v>0</v>
      </c>
      <c r="FG164" s="39">
        <f t="shared" si="514"/>
        <v>0</v>
      </c>
      <c r="FH164" s="39">
        <f t="shared" si="591"/>
        <v>0</v>
      </c>
      <c r="FI164" s="39">
        <f t="shared" si="592"/>
        <v>0</v>
      </c>
      <c r="FJ164" s="39">
        <f t="shared" si="593"/>
        <v>0</v>
      </c>
      <c r="FK164" s="39" t="e">
        <f t="shared" si="594"/>
        <v>#DIV/0!</v>
      </c>
      <c r="FL164" s="39" t="e">
        <f t="shared" si="595"/>
        <v>#DIV/0!</v>
      </c>
      <c r="FM164" s="39" t="e">
        <f t="shared" si="596"/>
        <v>#DIV/0!</v>
      </c>
      <c r="FN164" s="39">
        <f t="shared" si="597"/>
        <v>1</v>
      </c>
      <c r="FO164" s="39">
        <f t="shared" si="515"/>
        <v>0</v>
      </c>
      <c r="FP164" s="39">
        <f t="shared" si="516"/>
        <v>0</v>
      </c>
      <c r="FQ164" s="39">
        <f t="shared" si="517"/>
        <v>0</v>
      </c>
      <c r="FR164" s="39">
        <f t="shared" si="598"/>
        <v>0</v>
      </c>
      <c r="FS164" s="39">
        <f t="shared" si="599"/>
        <v>0</v>
      </c>
      <c r="FU164" s="39" t="e">
        <f t="shared" si="600"/>
        <v>#DIV/0!</v>
      </c>
      <c r="FV164" s="39" t="e">
        <f t="shared" si="601"/>
        <v>#DIV/0!</v>
      </c>
      <c r="FW164" s="39" t="e">
        <f t="shared" si="602"/>
        <v>#DIV/0!</v>
      </c>
      <c r="FY164" s="39" t="e">
        <f t="shared" si="603"/>
        <v>#DIV/0!</v>
      </c>
      <c r="FZ164" s="39" t="e">
        <f t="shared" si="604"/>
        <v>#DIV/0!</v>
      </c>
      <c r="GA164" s="39" t="e">
        <f t="shared" si="605"/>
        <v>#DIV/0!</v>
      </c>
      <c r="GB164" s="39" t="e">
        <f t="shared" si="606"/>
        <v>#DIV/0!</v>
      </c>
      <c r="GC164" s="39" t="e">
        <f t="shared" si="607"/>
        <v>#DIV/0!</v>
      </c>
      <c r="GD164" s="39" t="e">
        <f t="shared" si="608"/>
        <v>#DIV/0!</v>
      </c>
      <c r="GE164" s="39" t="e">
        <f t="shared" si="609"/>
        <v>#DIV/0!</v>
      </c>
      <c r="GF164" s="39" t="e">
        <f t="shared" si="610"/>
        <v>#DIV/0!</v>
      </c>
      <c r="GG164" s="39" t="e">
        <f t="shared" si="611"/>
        <v>#DIV/0!</v>
      </c>
      <c r="GH164" s="39" t="e">
        <f t="shared" si="612"/>
        <v>#DIV/0!</v>
      </c>
      <c r="GI164" s="39"/>
      <c r="GJ164" s="39" t="e">
        <f t="shared" si="613"/>
        <v>#DIV/0!</v>
      </c>
      <c r="GK164" s="39" t="e">
        <f t="shared" si="614"/>
        <v>#DIV/0!</v>
      </c>
      <c r="GL164" s="39" t="e">
        <f t="shared" si="615"/>
        <v>#DIV/0!</v>
      </c>
      <c r="GM164" s="39" t="e">
        <f t="shared" si="616"/>
        <v>#DIV/0!</v>
      </c>
      <c r="GN164" s="39" t="e">
        <f t="shared" si="617"/>
        <v>#DIV/0!</v>
      </c>
      <c r="GO164" s="57"/>
      <c r="GP164" s="57" t="e">
        <f t="shared" si="618"/>
        <v>#DIV/0!</v>
      </c>
      <c r="GQ164" s="59" t="e">
        <f t="shared" si="619"/>
        <v>#DIV/0!</v>
      </c>
      <c r="GR164" s="41" t="e">
        <f t="shared" si="620"/>
        <v>#DIV/0!</v>
      </c>
      <c r="GS164" s="57" t="e">
        <f t="shared" si="621"/>
        <v>#DIV/0!</v>
      </c>
      <c r="GT164" s="57" t="e">
        <f t="shared" si="622"/>
        <v>#DIV/0!</v>
      </c>
      <c r="GU164" s="57" t="e">
        <f t="shared" si="623"/>
        <v>#DIV/0!</v>
      </c>
      <c r="GV164" s="57"/>
      <c r="GW164" s="42" t="e">
        <f t="shared" si="624"/>
        <v>#DIV/0!</v>
      </c>
      <c r="GX164" s="42" t="e">
        <f t="shared" si="625"/>
        <v>#DIV/0!</v>
      </c>
      <c r="GY164" s="42" t="e">
        <f t="shared" si="626"/>
        <v>#DIV/0!</v>
      </c>
      <c r="GZ164" s="57"/>
      <c r="HA164" s="2" t="e">
        <f t="shared" si="627"/>
        <v>#DIV/0!</v>
      </c>
      <c r="HB164" s="2" t="e">
        <f t="shared" si="628"/>
        <v>#DIV/0!</v>
      </c>
      <c r="HC164" s="2" t="e">
        <f t="shared" si="629"/>
        <v>#DIV/0!</v>
      </c>
      <c r="HD164" s="2" t="e">
        <f t="shared" si="630"/>
        <v>#DIV/0!</v>
      </c>
      <c r="HE164" s="2" t="e">
        <f t="shared" si="631"/>
        <v>#DIV/0!</v>
      </c>
      <c r="HF164" s="2" t="e">
        <f t="shared" si="632"/>
        <v>#DIV/0!</v>
      </c>
      <c r="HG164" s="2" t="e">
        <f t="shared" si="633"/>
        <v>#DIV/0!</v>
      </c>
      <c r="HH164" s="2" t="e">
        <f t="shared" si="634"/>
        <v>#DIV/0!</v>
      </c>
      <c r="HI164" s="2" t="e">
        <f t="shared" si="635"/>
        <v>#DIV/0!</v>
      </c>
      <c r="HJ164" s="11" t="e">
        <f t="shared" si="636"/>
        <v>#DIV/0!</v>
      </c>
      <c r="HK164" s="60" t="e">
        <f t="shared" si="637"/>
        <v>#DIV/0!</v>
      </c>
      <c r="HL164" s="57"/>
      <c r="HM164" s="57" t="e">
        <f t="shared" si="638"/>
        <v>#DIV/0!</v>
      </c>
      <c r="HN164" s="57" t="e">
        <f t="shared" si="639"/>
        <v>#DIV/0!</v>
      </c>
      <c r="HO164" s="57" t="e">
        <f t="shared" si="640"/>
        <v>#DIV/0!</v>
      </c>
      <c r="HP164" s="57" t="e">
        <f t="shared" si="641"/>
        <v>#DIV/0!</v>
      </c>
      <c r="HQ164" s="57" t="e">
        <f t="shared" si="642"/>
        <v>#DIV/0!</v>
      </c>
      <c r="HR164" s="57"/>
      <c r="HS164" s="57" t="e">
        <f t="shared" si="643"/>
        <v>#DIV/0!</v>
      </c>
      <c r="HT164" s="57" t="e">
        <f t="shared" si="644"/>
        <v>#DIV/0!</v>
      </c>
      <c r="HU164" s="57" t="e">
        <f t="shared" si="645"/>
        <v>#DIV/0!</v>
      </c>
      <c r="HV164" s="57" t="e">
        <f t="shared" si="646"/>
        <v>#DIV/0!</v>
      </c>
      <c r="HW164" s="57" t="e">
        <f t="shared" si="647"/>
        <v>#DIV/0!</v>
      </c>
      <c r="HX164" s="57"/>
      <c r="HY164" s="57" t="e">
        <f t="shared" si="648"/>
        <v>#DIV/0!</v>
      </c>
      <c r="HZ164" s="57" t="e">
        <f t="shared" si="649"/>
        <v>#DIV/0!</v>
      </c>
      <c r="IA164" s="57"/>
      <c r="IB164" s="61">
        <f t="shared" si="650"/>
        <v>0</v>
      </c>
      <c r="IC164" s="57" t="str">
        <f t="shared" si="651"/>
        <v/>
      </c>
      <c r="ID164" s="42"/>
      <c r="IE164" s="2" t="str">
        <f t="shared" si="652"/>
        <v/>
      </c>
      <c r="IF164" s="60" t="e">
        <f t="shared" si="653"/>
        <v>#DIV/0!</v>
      </c>
      <c r="IG164" s="60" t="str">
        <f t="shared" si="654"/>
        <v/>
      </c>
      <c r="IH164" s="60" t="str">
        <f t="shared" si="655"/>
        <v>zinco-</v>
      </c>
      <c r="II164" s="60" t="str">
        <f t="shared" si="656"/>
        <v>mangano-</v>
      </c>
      <c r="IJ164" s="60" t="e">
        <f t="shared" si="657"/>
        <v>#DIV/0!</v>
      </c>
      <c r="IK164" s="60" t="e">
        <f t="shared" si="658"/>
        <v>#DIV/0!</v>
      </c>
      <c r="IL164" s="60" t="e">
        <f t="shared" si="659"/>
        <v>#DIV/0!</v>
      </c>
      <c r="IM164" s="60" t="e">
        <f t="shared" si="660"/>
        <v>#DIV/0!</v>
      </c>
      <c r="IN164" s="60" t="str">
        <f t="shared" si="661"/>
        <v/>
      </c>
      <c r="IO164" s="60" t="str">
        <f t="shared" si="662"/>
        <v/>
      </c>
      <c r="IP164" s="57"/>
      <c r="IQ164" s="57" t="str">
        <f t="shared" si="663"/>
        <v>ERROR!!</v>
      </c>
    </row>
    <row r="165" spans="24:251">
      <c r="X165" s="29">
        <f t="shared" si="519"/>
        <v>0</v>
      </c>
      <c r="Y165" s="29">
        <f t="shared" si="520"/>
        <v>0</v>
      </c>
      <c r="Z165" s="29" t="e">
        <f t="shared" si="521"/>
        <v>#DIV/0!</v>
      </c>
      <c r="AA165" s="29" t="e">
        <f t="shared" si="522"/>
        <v>#DIV/0!</v>
      </c>
      <c r="AB165" s="29" t="e">
        <f t="shared" si="523"/>
        <v>#DIV/0!</v>
      </c>
      <c r="AC165" s="29" t="e">
        <f t="shared" si="524"/>
        <v>#DIV/0!</v>
      </c>
      <c r="AF165" s="23">
        <v>60.084299999999999</v>
      </c>
      <c r="AG165" s="23">
        <v>79.878799999999998</v>
      </c>
      <c r="AH165" s="23">
        <v>101.96120000000001</v>
      </c>
      <c r="AI165" s="23">
        <v>151.99039999999999</v>
      </c>
      <c r="AJ165" s="23">
        <v>159.69</v>
      </c>
      <c r="AK165" s="23">
        <v>71.846400000000003</v>
      </c>
      <c r="AL165" s="23">
        <v>70.9375</v>
      </c>
      <c r="AM165" s="23">
        <v>40.304400000000001</v>
      </c>
      <c r="AN165" s="23">
        <v>56.077399999999997</v>
      </c>
      <c r="AO165" s="23">
        <v>61.978999999999999</v>
      </c>
      <c r="AP165" s="23">
        <v>94.195999999999998</v>
      </c>
      <c r="AQ165" s="23">
        <v>18.998000000000001</v>
      </c>
      <c r="AR165" s="23">
        <v>35.450000000000003</v>
      </c>
      <c r="AS165" s="23">
        <v>29.88</v>
      </c>
      <c r="AT165" s="23">
        <v>74.691999999999993</v>
      </c>
      <c r="AU165" s="23">
        <v>81.39</v>
      </c>
      <c r="AX165" s="54">
        <f t="shared" si="525"/>
        <v>0</v>
      </c>
      <c r="AY165" s="54">
        <f t="shared" si="526"/>
        <v>0</v>
      </c>
      <c r="AZ165" s="54">
        <f t="shared" si="527"/>
        <v>0</v>
      </c>
      <c r="BA165" s="54">
        <f t="shared" si="528"/>
        <v>0</v>
      </c>
      <c r="BB165" s="54">
        <f t="shared" si="529"/>
        <v>0</v>
      </c>
      <c r="BC165" s="54">
        <f t="shared" si="530"/>
        <v>0</v>
      </c>
      <c r="BD165" s="54">
        <f t="shared" si="531"/>
        <v>0</v>
      </c>
      <c r="BE165" s="54">
        <f t="shared" si="532"/>
        <v>0</v>
      </c>
      <c r="BF165" s="54">
        <f t="shared" si="533"/>
        <v>0</v>
      </c>
      <c r="BG165" s="54">
        <f t="shared" si="534"/>
        <v>0</v>
      </c>
      <c r="BH165" s="54">
        <f t="shared" si="535"/>
        <v>0</v>
      </c>
      <c r="BI165" s="54">
        <f t="shared" si="536"/>
        <v>0</v>
      </c>
      <c r="BJ165" s="54">
        <f t="shared" si="537"/>
        <v>0</v>
      </c>
      <c r="BK165" s="54">
        <f t="shared" si="538"/>
        <v>0</v>
      </c>
      <c r="BL165" s="54">
        <f t="shared" si="539"/>
        <v>0</v>
      </c>
      <c r="BM165" s="42"/>
      <c r="BO165" s="54">
        <f>'Norm-coeff'!$C$2+$AX165*'Norm-coeff'!$D$2+$AY165*'Norm-coeff'!$E$2+$AZ165*'Norm-coeff'!$F$2+$BA165*'Norm-coeff'!$G$2+$BB165*'Norm-coeff'!$H$2+$BC165*'Norm-coeff'!$I$2+$BD165*'Norm-coeff'!$J$2+$BE165*'Norm-coeff'!$K$2+$BF165*'Norm-coeff'!$L$2+$BG165*'Norm-coeff'!$M$2+$BH165*'Norm-coeff'!$N$2+$BI165*'Norm-coeff'!$O$2</f>
        <v>5.4045421474420303</v>
      </c>
      <c r="BP165" s="54">
        <f>'Norm-coeff'!$C$3+$AX165*'Norm-coeff'!$D$3+$AY165*'Norm-coeff'!$E$3+$AZ165*'Norm-coeff'!$F$3+$BA165*'Norm-coeff'!$G$3+$BB165*'Norm-coeff'!$H$3+$BC165*'Norm-coeff'!$I$3+$BD165*'Norm-coeff'!$J$3+$BE165*'Norm-coeff'!$K$3+$BF165*'Norm-coeff'!$L$3+$BG165*'Norm-coeff'!$M$3+$BH165*'Norm-coeff'!$N$3+$BI165*'Norm-coeff'!$O$3</f>
        <v>3.15319116612705</v>
      </c>
      <c r="BQ165" s="54">
        <f>'Norm-coeff'!$C$4+$AX165*'Norm-coeff'!$D$4+$AY165*'Norm-coeff'!$E$4+$AZ165*'Norm-coeff'!$F$4+$BA165*'Norm-coeff'!$G$4+$BB165*'Norm-coeff'!$H$4+$BC165*'Norm-coeff'!$I$4+$BD165*'Norm-coeff'!$J$4+$BE165*'Norm-coeff'!$K$4+$BF165*'Norm-coeff'!$L$4+$BG165*'Norm-coeff'!$M$4+$BH165*'Norm-coeff'!$N$4+$BI165*'Norm-coeff'!$O$4</f>
        <v>1.42115649462768</v>
      </c>
      <c r="BR165" s="54">
        <f>'Norm-coeff'!$C$5+$AX165*'Norm-coeff'!$D$5+$AY165*'Norm-coeff'!$E$5+$AZ165*'Norm-coeff'!$F$5+$BA165*'Norm-coeff'!$G$5+$BB165*'Norm-coeff'!$H$5+$BC165*'Norm-coeff'!$I$5+$BD165*'Norm-coeff'!$J$5+$BE165*'Norm-coeff'!$K$5+$BF165*'Norm-coeff'!$L$5+$BG165*'Norm-coeff'!$M$5+$BH165*'Norm-coeff'!$N$5+$BI165*'Norm-coeff'!$O$5</f>
        <v>1.0553329241296201</v>
      </c>
      <c r="BS165" s="54">
        <f>'Norm-coeff'!$C$6+$AX165*'Norm-coeff'!$D$6+$AY165*'Norm-coeff'!$E$6+$AZ165*'Norm-coeff'!$F$6+$BA165*'Norm-coeff'!$G$6+$BB165*'Norm-coeff'!$H$6+$BC165*'Norm-coeff'!$I$6+$BD165*'Norm-coeff'!$J$6+$BE165*'Norm-coeff'!$K$6+$BF165*'Norm-coeff'!$L$6+$BG165*'Norm-coeff'!$M$6+$BH165*'Norm-coeff'!$N$6+$BI165*'Norm-coeff'!$O$6</f>
        <v>-1.48700885495103E-2</v>
      </c>
      <c r="BT165" s="54">
        <f>'Norm-coeff'!$C$7+$AX165*'Norm-coeff'!$D$7+$AY165*'Norm-coeff'!$E$7+$AZ165*'Norm-coeff'!$F$7+$BA165*'Norm-coeff'!$G$7+$BB165*'Norm-coeff'!$H$7+$BC165*'Norm-coeff'!$I$7+$BD165*'Norm-coeff'!$J$7+$BE165*'Norm-coeff'!$K$7+$BF165*'Norm-coeff'!$L$7+$BG165*'Norm-coeff'!$M$7+$BH165*'Norm-coeff'!$N$7+$BI165*'Norm-coeff'!$O$7</f>
        <v>2.0907583608832998</v>
      </c>
      <c r="BU165" s="54">
        <f>'Norm-coeff'!$C$8+$AX165*'Norm-coeff'!$D$8+$AY165*'Norm-coeff'!$E$8+$AZ165*'Norm-coeff'!$F$8+$BA165*'Norm-coeff'!$G$8+$BB165*'Norm-coeff'!$H$8+$BC165*'Norm-coeff'!$I$8+$BD165*'Norm-coeff'!$J$8+$BE165*'Norm-coeff'!$K$8+$BF165*'Norm-coeff'!$L$8+$BG165*'Norm-coeff'!$M$8+$BH165*'Norm-coeff'!$N$8+$BI165*'Norm-coeff'!$O$8</f>
        <v>0.65894159836244504</v>
      </c>
      <c r="BV165" s="54">
        <f>'Norm-coeff'!$C$9+$AX165*'Norm-coeff'!$D$9+$AY165*'Norm-coeff'!$E$9+$AZ165*'Norm-coeff'!$F$9+$BA165*'Norm-coeff'!$G$9+$BB165*'Norm-coeff'!$H$9+$BC165*'Norm-coeff'!$I$9+$BD165*'Norm-coeff'!$J$9+$BE165*'Norm-coeff'!$K$9+$BF165*'Norm-coeff'!$L$9+$BG165*'Norm-coeff'!$M$9+$BH165*'Norm-coeff'!$N$9+$BI165*'Norm-coeff'!$O$9</f>
        <v>1.48961085014701</v>
      </c>
      <c r="BW165" s="54">
        <f>'Norm-coeff'!$C$10+$AX165*'Norm-coeff'!$D$10+$AY165*'Norm-coeff'!$E$10+$AZ165*'Norm-coeff'!$F$10+$BA165*'Norm-coeff'!$G$10+$BB165*'Norm-coeff'!$H$10+$BC165*'Norm-coeff'!$I$10+$BD165*'Norm-coeff'!$J$10+$BE165*'Norm-coeff'!$K$10+$BF165*'Norm-coeff'!$L$10+$BG165*'Norm-coeff'!$M$10+$BH165*'Norm-coeff'!$N$10+$BI165*'Norm-coeff'!$O$10</f>
        <v>1.42058735749591</v>
      </c>
      <c r="BX165" s="54">
        <f>'Norm-coeff'!$C$11+$AX165*'Norm-coeff'!$D$11+$AY165*'Norm-coeff'!$E$11+$AZ165*'Norm-coeff'!$F$11+$BA165*'Norm-coeff'!$G$11+$BB165*'Norm-coeff'!$H$11+$BC165*'Norm-coeff'!$I$11+$BD165*'Norm-coeff'!$J$11+$BE165*'Norm-coeff'!$K$11+$BF165*'Norm-coeff'!$L$11+$BG165*'Norm-coeff'!$M$11+$BH165*'Norm-coeff'!$N$11+$BI165*'Norm-coeff'!$O$11</f>
        <v>0.221233014421479</v>
      </c>
      <c r="BY165" s="54">
        <f>'Norm-coeff'!$C$12+$AX165*'Norm-coeff'!$D$12+$AY165*'Norm-coeff'!$E$12+$AZ165*'Norm-coeff'!$F$12+$BA165*'Norm-coeff'!$G$12+$BB165*'Norm-coeff'!$H$12+$BC165*'Norm-coeff'!$I$12+$BD165*'Norm-coeff'!$J$12+$BE165*'Norm-coeff'!$K$12+$BF165*'Norm-coeff'!$L$12+$BG165*'Norm-coeff'!$M$12+$BH165*'Norm-coeff'!$N$12+$BI165*'Norm-coeff'!$O$12</f>
        <v>0.283527502056037</v>
      </c>
      <c r="BZ165" s="54">
        <f>'Norm-coeff'!$C$13+$AX165*'Norm-coeff'!$D$13+$AY165*'Norm-coeff'!$E$13+$AZ165*'Norm-coeff'!$F$13+$BA165*'Norm-coeff'!$G$13+$BB165*'Norm-coeff'!$H$13+$BC165*'Norm-coeff'!$I$13+$BD165*'Norm-coeff'!$J$13+$BE165*'Norm-coeff'!$K$13+$BF165*'Norm-coeff'!$L$13+$BG165*'Norm-coeff'!$M$13+$BH165*'Norm-coeff'!$N$13+$BI165*'Norm-coeff'!$O$13</f>
        <v>-4.1864930554451202E-2</v>
      </c>
      <c r="CA165" s="54">
        <f>'Norm-coeff'!$C$14+$AX165*'Norm-coeff'!$D$14+$AY165*'Norm-coeff'!$E$14+$AZ165*'Norm-coeff'!$F$14+$BA165*'Norm-coeff'!$G$14+$BB165*'Norm-coeff'!$H$14+$BC165*'Norm-coeff'!$I$14+$BD165*'Norm-coeff'!$J$14+$BE165*'Norm-coeff'!$K$14+$BF165*'Norm-coeff'!$L$14+$BG165*'Norm-coeff'!$M$14+$BH165*'Norm-coeff'!$N$14+$BI165*'Norm-coeff'!$O$14</f>
        <v>4.2526983164477103</v>
      </c>
      <c r="CC165" s="54">
        <f t="shared" si="664"/>
        <v>0</v>
      </c>
      <c r="CG165" s="54">
        <f t="shared" si="540"/>
        <v>0</v>
      </c>
      <c r="CH165" s="54">
        <f t="shared" si="518"/>
        <v>0</v>
      </c>
      <c r="CI165" s="54">
        <f t="shared" si="541"/>
        <v>0</v>
      </c>
      <c r="CJ165" s="56">
        <f t="shared" si="542"/>
        <v>0</v>
      </c>
      <c r="CK165" s="54">
        <f t="shared" si="543"/>
        <v>0</v>
      </c>
      <c r="CL165" s="54">
        <f t="shared" si="544"/>
        <v>0</v>
      </c>
      <c r="CM165" s="54">
        <f t="shared" si="545"/>
        <v>0</v>
      </c>
      <c r="CN165" s="54">
        <f t="shared" si="546"/>
        <v>0</v>
      </c>
      <c r="CO165" s="54">
        <f t="shared" si="547"/>
        <v>0</v>
      </c>
      <c r="CP165" s="54">
        <f t="shared" si="548"/>
        <v>0</v>
      </c>
      <c r="CQ165" s="54">
        <f t="shared" si="549"/>
        <v>0</v>
      </c>
      <c r="CR165" s="54">
        <f t="shared" si="550"/>
        <v>0</v>
      </c>
      <c r="CS165" s="54">
        <f t="shared" si="551"/>
        <v>0</v>
      </c>
      <c r="CU165" s="54">
        <f t="shared" si="552"/>
        <v>0</v>
      </c>
      <c r="CV165" s="54">
        <f t="shared" si="553"/>
        <v>0</v>
      </c>
      <c r="CW165" s="54">
        <f t="shared" si="554"/>
        <v>0</v>
      </c>
      <c r="CX165" s="54">
        <f t="shared" si="555"/>
        <v>0</v>
      </c>
      <c r="CZ165" s="54">
        <f t="shared" si="556"/>
        <v>0</v>
      </c>
      <c r="DA165" s="54">
        <f t="shared" si="557"/>
        <v>0</v>
      </c>
      <c r="DB165" s="54">
        <f t="shared" si="558"/>
        <v>0</v>
      </c>
      <c r="DC165" s="54">
        <f t="shared" si="559"/>
        <v>0</v>
      </c>
      <c r="DD165" s="54">
        <f t="shared" si="560"/>
        <v>0</v>
      </c>
      <c r="DE165" s="54">
        <f t="shared" si="561"/>
        <v>0</v>
      </c>
      <c r="DF165" s="54">
        <f t="shared" si="562"/>
        <v>0</v>
      </c>
      <c r="DG165" s="54">
        <f t="shared" si="563"/>
        <v>2</v>
      </c>
      <c r="DH165" s="71">
        <f t="shared" si="564"/>
        <v>0</v>
      </c>
      <c r="DI165" s="71">
        <f t="shared" si="565"/>
        <v>0</v>
      </c>
      <c r="DJ165" s="54">
        <f t="shared" si="566"/>
        <v>0</v>
      </c>
      <c r="DK165" s="54">
        <f t="shared" si="567"/>
        <v>2</v>
      </c>
      <c r="DL165" s="4">
        <f t="shared" si="492"/>
        <v>0</v>
      </c>
      <c r="DM165" s="3">
        <f t="shared" si="568"/>
        <v>0</v>
      </c>
      <c r="DN165" s="3">
        <f t="shared" si="569"/>
        <v>0</v>
      </c>
      <c r="DO165" s="4" t="e">
        <f t="shared" si="570"/>
        <v>#DIV/0!</v>
      </c>
      <c r="DP165" s="57"/>
      <c r="DQ165" s="57"/>
      <c r="DR165" s="56">
        <f t="shared" si="493"/>
        <v>2</v>
      </c>
      <c r="DS165" s="56">
        <f t="shared" si="494"/>
        <v>0</v>
      </c>
      <c r="DT165" s="38">
        <f t="shared" si="495"/>
        <v>0</v>
      </c>
      <c r="DU165" s="38">
        <f t="shared" si="571"/>
        <v>2</v>
      </c>
      <c r="DV165" s="38">
        <f t="shared" si="496"/>
        <v>0</v>
      </c>
      <c r="DW165" s="39">
        <f t="shared" si="497"/>
        <v>0</v>
      </c>
      <c r="DX165" s="39">
        <f t="shared" si="498"/>
        <v>0</v>
      </c>
      <c r="DY165" s="39">
        <f t="shared" si="499"/>
        <v>0</v>
      </c>
      <c r="DZ165" s="39">
        <f t="shared" si="500"/>
        <v>0</v>
      </c>
      <c r="EA165" s="39">
        <f t="shared" si="501"/>
        <v>0</v>
      </c>
      <c r="EB165" s="37" t="e">
        <f t="shared" si="572"/>
        <v>#DIV/0!</v>
      </c>
      <c r="EC165" s="37" t="e">
        <f t="shared" si="573"/>
        <v>#DIV/0!</v>
      </c>
      <c r="ED165" s="37" t="e">
        <f t="shared" si="574"/>
        <v>#DIV/0!</v>
      </c>
      <c r="EE165" s="37" t="e">
        <f t="shared" si="575"/>
        <v>#DIV/0!</v>
      </c>
      <c r="EF165" s="39" t="e">
        <f t="shared" si="576"/>
        <v>#DIV/0!</v>
      </c>
      <c r="EG165" s="37" t="e">
        <f t="shared" si="577"/>
        <v>#DIV/0!</v>
      </c>
      <c r="EH165" s="37" t="e">
        <f t="shared" si="578"/>
        <v>#DIV/0!</v>
      </c>
      <c r="EI165" s="11" t="b">
        <f t="shared" si="579"/>
        <v>1</v>
      </c>
      <c r="EJ165" s="11" t="b">
        <f t="shared" si="580"/>
        <v>0</v>
      </c>
      <c r="EK165" s="39" t="e">
        <f t="shared" si="581"/>
        <v>#DIV/0!</v>
      </c>
      <c r="EL165" s="39" t="e">
        <f t="shared" si="582"/>
        <v>#DIV/0!</v>
      </c>
      <c r="EM165" s="39" t="e">
        <f t="shared" si="583"/>
        <v>#DIV/0!</v>
      </c>
      <c r="EN165" s="39" t="e">
        <f t="shared" si="584"/>
        <v>#DIV/0!</v>
      </c>
      <c r="EO165" s="39" t="e">
        <f t="shared" si="585"/>
        <v>#DIV/0!</v>
      </c>
      <c r="EP165" s="39" t="e">
        <f t="shared" si="586"/>
        <v>#DIV/0!</v>
      </c>
      <c r="EQ165" s="39" t="e">
        <f t="shared" si="587"/>
        <v>#DIV/0!</v>
      </c>
      <c r="ER165" s="39" t="e">
        <f t="shared" si="588"/>
        <v>#DIV/0!</v>
      </c>
      <c r="ES165" s="58" t="str">
        <f t="shared" si="589"/>
        <v>(OH,F,Cl)-dominate amphibole</v>
      </c>
      <c r="ET165" s="58" t="e">
        <f t="shared" si="590"/>
        <v>#N/A</v>
      </c>
      <c r="EU165" s="56">
        <f t="shared" si="502"/>
        <v>0</v>
      </c>
      <c r="EV165" s="56">
        <f t="shared" si="503"/>
        <v>0</v>
      </c>
      <c r="EW165" s="56">
        <f t="shared" si="504"/>
        <v>0</v>
      </c>
      <c r="EX165" s="56">
        <f t="shared" si="505"/>
        <v>0</v>
      </c>
      <c r="EY165" s="56">
        <f t="shared" si="506"/>
        <v>0</v>
      </c>
      <c r="EZ165" s="56">
        <f t="shared" si="507"/>
        <v>0</v>
      </c>
      <c r="FA165" s="39">
        <f t="shared" si="508"/>
        <v>0</v>
      </c>
      <c r="FB165" s="39">
        <f t="shared" si="509"/>
        <v>0</v>
      </c>
      <c r="FC165" s="54">
        <f t="shared" si="510"/>
        <v>0</v>
      </c>
      <c r="FD165" s="54">
        <f t="shared" si="511"/>
        <v>0</v>
      </c>
      <c r="FE165" s="39">
        <f t="shared" si="512"/>
        <v>0</v>
      </c>
      <c r="FF165" s="54">
        <f t="shared" si="513"/>
        <v>0</v>
      </c>
      <c r="FG165" s="39">
        <f t="shared" si="514"/>
        <v>0</v>
      </c>
      <c r="FH165" s="39">
        <f t="shared" si="591"/>
        <v>0</v>
      </c>
      <c r="FI165" s="39">
        <f t="shared" si="592"/>
        <v>0</v>
      </c>
      <c r="FJ165" s="39">
        <f t="shared" si="593"/>
        <v>0</v>
      </c>
      <c r="FK165" s="39" t="e">
        <f t="shared" si="594"/>
        <v>#DIV/0!</v>
      </c>
      <c r="FL165" s="39" t="e">
        <f t="shared" si="595"/>
        <v>#DIV/0!</v>
      </c>
      <c r="FM165" s="39" t="e">
        <f t="shared" si="596"/>
        <v>#DIV/0!</v>
      </c>
      <c r="FN165" s="39">
        <f t="shared" si="597"/>
        <v>1</v>
      </c>
      <c r="FO165" s="39">
        <f t="shared" si="515"/>
        <v>0</v>
      </c>
      <c r="FP165" s="39">
        <f t="shared" si="516"/>
        <v>0</v>
      </c>
      <c r="FQ165" s="39">
        <f t="shared" si="517"/>
        <v>0</v>
      </c>
      <c r="FR165" s="39">
        <f t="shared" si="598"/>
        <v>0</v>
      </c>
      <c r="FS165" s="39">
        <f t="shared" si="599"/>
        <v>0</v>
      </c>
      <c r="FU165" s="39" t="e">
        <f t="shared" si="600"/>
        <v>#DIV/0!</v>
      </c>
      <c r="FV165" s="39" t="e">
        <f t="shared" si="601"/>
        <v>#DIV/0!</v>
      </c>
      <c r="FW165" s="39" t="e">
        <f t="shared" si="602"/>
        <v>#DIV/0!</v>
      </c>
      <c r="FY165" s="39" t="e">
        <f t="shared" si="603"/>
        <v>#DIV/0!</v>
      </c>
      <c r="FZ165" s="39" t="e">
        <f t="shared" si="604"/>
        <v>#DIV/0!</v>
      </c>
      <c r="GA165" s="39" t="e">
        <f t="shared" si="605"/>
        <v>#DIV/0!</v>
      </c>
      <c r="GB165" s="39" t="e">
        <f t="shared" si="606"/>
        <v>#DIV/0!</v>
      </c>
      <c r="GC165" s="39" t="e">
        <f t="shared" si="607"/>
        <v>#DIV/0!</v>
      </c>
      <c r="GD165" s="39" t="e">
        <f t="shared" si="608"/>
        <v>#DIV/0!</v>
      </c>
      <c r="GE165" s="39" t="e">
        <f t="shared" si="609"/>
        <v>#DIV/0!</v>
      </c>
      <c r="GF165" s="39" t="e">
        <f t="shared" si="610"/>
        <v>#DIV/0!</v>
      </c>
      <c r="GG165" s="39" t="e">
        <f t="shared" si="611"/>
        <v>#DIV/0!</v>
      </c>
      <c r="GH165" s="39" t="e">
        <f t="shared" si="612"/>
        <v>#DIV/0!</v>
      </c>
      <c r="GI165" s="39"/>
      <c r="GJ165" s="39" t="e">
        <f t="shared" si="613"/>
        <v>#DIV/0!</v>
      </c>
      <c r="GK165" s="39" t="e">
        <f t="shared" si="614"/>
        <v>#DIV/0!</v>
      </c>
      <c r="GL165" s="39" t="e">
        <f t="shared" si="615"/>
        <v>#DIV/0!</v>
      </c>
      <c r="GM165" s="39" t="e">
        <f t="shared" si="616"/>
        <v>#DIV/0!</v>
      </c>
      <c r="GN165" s="39" t="e">
        <f t="shared" si="617"/>
        <v>#DIV/0!</v>
      </c>
      <c r="GO165" s="57"/>
      <c r="GP165" s="57" t="e">
        <f t="shared" si="618"/>
        <v>#DIV/0!</v>
      </c>
      <c r="GQ165" s="59" t="e">
        <f t="shared" si="619"/>
        <v>#DIV/0!</v>
      </c>
      <c r="GR165" s="41" t="e">
        <f t="shared" si="620"/>
        <v>#DIV/0!</v>
      </c>
      <c r="GS165" s="57" t="e">
        <f t="shared" si="621"/>
        <v>#DIV/0!</v>
      </c>
      <c r="GT165" s="57" t="e">
        <f t="shared" si="622"/>
        <v>#DIV/0!</v>
      </c>
      <c r="GU165" s="57" t="e">
        <f t="shared" si="623"/>
        <v>#DIV/0!</v>
      </c>
      <c r="GV165" s="57"/>
      <c r="GW165" s="42" t="e">
        <f t="shared" si="624"/>
        <v>#DIV/0!</v>
      </c>
      <c r="GX165" s="42" t="e">
        <f t="shared" si="625"/>
        <v>#DIV/0!</v>
      </c>
      <c r="GY165" s="42" t="e">
        <f t="shared" si="626"/>
        <v>#DIV/0!</v>
      </c>
      <c r="GZ165" s="57"/>
      <c r="HA165" s="2" t="e">
        <f t="shared" si="627"/>
        <v>#DIV/0!</v>
      </c>
      <c r="HB165" s="2" t="e">
        <f t="shared" si="628"/>
        <v>#DIV/0!</v>
      </c>
      <c r="HC165" s="2" t="e">
        <f t="shared" si="629"/>
        <v>#DIV/0!</v>
      </c>
      <c r="HD165" s="2" t="e">
        <f t="shared" si="630"/>
        <v>#DIV/0!</v>
      </c>
      <c r="HE165" s="2" t="e">
        <f t="shared" si="631"/>
        <v>#DIV/0!</v>
      </c>
      <c r="HF165" s="2" t="e">
        <f t="shared" si="632"/>
        <v>#DIV/0!</v>
      </c>
      <c r="HG165" s="2" t="e">
        <f t="shared" si="633"/>
        <v>#DIV/0!</v>
      </c>
      <c r="HH165" s="2" t="e">
        <f t="shared" si="634"/>
        <v>#DIV/0!</v>
      </c>
      <c r="HI165" s="2" t="e">
        <f t="shared" si="635"/>
        <v>#DIV/0!</v>
      </c>
      <c r="HJ165" s="11" t="e">
        <f t="shared" si="636"/>
        <v>#DIV/0!</v>
      </c>
      <c r="HK165" s="60" t="e">
        <f t="shared" si="637"/>
        <v>#DIV/0!</v>
      </c>
      <c r="HL165" s="57"/>
      <c r="HM165" s="57" t="e">
        <f t="shared" si="638"/>
        <v>#DIV/0!</v>
      </c>
      <c r="HN165" s="57" t="e">
        <f t="shared" si="639"/>
        <v>#DIV/0!</v>
      </c>
      <c r="HO165" s="57" t="e">
        <f t="shared" si="640"/>
        <v>#DIV/0!</v>
      </c>
      <c r="HP165" s="57" t="e">
        <f t="shared" si="641"/>
        <v>#DIV/0!</v>
      </c>
      <c r="HQ165" s="57" t="e">
        <f t="shared" si="642"/>
        <v>#DIV/0!</v>
      </c>
      <c r="HR165" s="57"/>
      <c r="HS165" s="57" t="e">
        <f t="shared" si="643"/>
        <v>#DIV/0!</v>
      </c>
      <c r="HT165" s="57" t="e">
        <f t="shared" si="644"/>
        <v>#DIV/0!</v>
      </c>
      <c r="HU165" s="57" t="e">
        <f t="shared" si="645"/>
        <v>#DIV/0!</v>
      </c>
      <c r="HV165" s="57" t="e">
        <f t="shared" si="646"/>
        <v>#DIV/0!</v>
      </c>
      <c r="HW165" s="57" t="e">
        <f t="shared" si="647"/>
        <v>#DIV/0!</v>
      </c>
      <c r="HX165" s="57"/>
      <c r="HY165" s="57" t="e">
        <f t="shared" si="648"/>
        <v>#DIV/0!</v>
      </c>
      <c r="HZ165" s="57" t="e">
        <f t="shared" si="649"/>
        <v>#DIV/0!</v>
      </c>
      <c r="IA165" s="57"/>
      <c r="IB165" s="61">
        <f t="shared" si="650"/>
        <v>0</v>
      </c>
      <c r="IC165" s="57" t="str">
        <f t="shared" si="651"/>
        <v/>
      </c>
      <c r="ID165" s="42"/>
      <c r="IE165" s="2" t="str">
        <f t="shared" si="652"/>
        <v/>
      </c>
      <c r="IF165" s="60" t="e">
        <f t="shared" si="653"/>
        <v>#DIV/0!</v>
      </c>
      <c r="IG165" s="60" t="str">
        <f t="shared" si="654"/>
        <v/>
      </c>
      <c r="IH165" s="60" t="str">
        <f t="shared" si="655"/>
        <v>zinco-</v>
      </c>
      <c r="II165" s="60" t="str">
        <f t="shared" si="656"/>
        <v>mangano-</v>
      </c>
      <c r="IJ165" s="60" t="e">
        <f t="shared" si="657"/>
        <v>#DIV/0!</v>
      </c>
      <c r="IK165" s="60" t="e">
        <f t="shared" si="658"/>
        <v>#DIV/0!</v>
      </c>
      <c r="IL165" s="60" t="e">
        <f t="shared" si="659"/>
        <v>#DIV/0!</v>
      </c>
      <c r="IM165" s="60" t="e">
        <f t="shared" si="660"/>
        <v>#DIV/0!</v>
      </c>
      <c r="IN165" s="60" t="str">
        <f t="shared" si="661"/>
        <v/>
      </c>
      <c r="IO165" s="60" t="str">
        <f t="shared" si="662"/>
        <v/>
      </c>
      <c r="IP165" s="57"/>
      <c r="IQ165" s="57" t="str">
        <f t="shared" si="663"/>
        <v>ERROR!!</v>
      </c>
    </row>
    <row r="166" spans="24:251">
      <c r="X166" s="29">
        <f t="shared" si="519"/>
        <v>0</v>
      </c>
      <c r="Y166" s="29">
        <f t="shared" si="520"/>
        <v>0</v>
      </c>
      <c r="Z166" s="29" t="e">
        <f t="shared" si="521"/>
        <v>#DIV/0!</v>
      </c>
      <c r="AA166" s="29" t="e">
        <f t="shared" si="522"/>
        <v>#DIV/0!</v>
      </c>
      <c r="AB166" s="29" t="e">
        <f t="shared" si="523"/>
        <v>#DIV/0!</v>
      </c>
      <c r="AC166" s="29" t="e">
        <f t="shared" si="524"/>
        <v>#DIV/0!</v>
      </c>
      <c r="AF166" s="23">
        <v>60.084299999999999</v>
      </c>
      <c r="AG166" s="23">
        <v>79.878799999999998</v>
      </c>
      <c r="AH166" s="23">
        <v>101.96120000000001</v>
      </c>
      <c r="AI166" s="23">
        <v>151.99039999999999</v>
      </c>
      <c r="AJ166" s="23">
        <v>159.69</v>
      </c>
      <c r="AK166" s="23">
        <v>71.846400000000003</v>
      </c>
      <c r="AL166" s="23">
        <v>70.9375</v>
      </c>
      <c r="AM166" s="23">
        <v>40.304400000000001</v>
      </c>
      <c r="AN166" s="23">
        <v>56.077399999999997</v>
      </c>
      <c r="AO166" s="23">
        <v>61.978999999999999</v>
      </c>
      <c r="AP166" s="23">
        <v>94.195999999999998</v>
      </c>
      <c r="AQ166" s="23">
        <v>18.998000000000001</v>
      </c>
      <c r="AR166" s="23">
        <v>35.450000000000003</v>
      </c>
      <c r="AS166" s="23">
        <v>29.88</v>
      </c>
      <c r="AT166" s="23">
        <v>74.691999999999993</v>
      </c>
      <c r="AU166" s="23">
        <v>81.39</v>
      </c>
      <c r="AX166" s="54">
        <f t="shared" si="525"/>
        <v>0</v>
      </c>
      <c r="AY166" s="54">
        <f t="shared" si="526"/>
        <v>0</v>
      </c>
      <c r="AZ166" s="54">
        <f t="shared" si="527"/>
        <v>0</v>
      </c>
      <c r="BA166" s="54">
        <f t="shared" si="528"/>
        <v>0</v>
      </c>
      <c r="BB166" s="54">
        <f t="shared" si="529"/>
        <v>0</v>
      </c>
      <c r="BC166" s="54">
        <f t="shared" si="530"/>
        <v>0</v>
      </c>
      <c r="BD166" s="54">
        <f t="shared" si="531"/>
        <v>0</v>
      </c>
      <c r="BE166" s="54">
        <f t="shared" si="532"/>
        <v>0</v>
      </c>
      <c r="BF166" s="54">
        <f t="shared" si="533"/>
        <v>0</v>
      </c>
      <c r="BG166" s="54">
        <f t="shared" si="534"/>
        <v>0</v>
      </c>
      <c r="BH166" s="54">
        <f t="shared" si="535"/>
        <v>0</v>
      </c>
      <c r="BI166" s="54">
        <f t="shared" si="536"/>
        <v>0</v>
      </c>
      <c r="BJ166" s="54">
        <f t="shared" si="537"/>
        <v>0</v>
      </c>
      <c r="BK166" s="54">
        <f t="shared" si="538"/>
        <v>0</v>
      </c>
      <c r="BL166" s="54">
        <f t="shared" si="539"/>
        <v>0</v>
      </c>
      <c r="BM166" s="42"/>
      <c r="BO166" s="54">
        <f>'Norm-coeff'!$C$2+$AX166*'Norm-coeff'!$D$2+$AY166*'Norm-coeff'!$E$2+$AZ166*'Norm-coeff'!$F$2+$BA166*'Norm-coeff'!$G$2+$BB166*'Norm-coeff'!$H$2+$BC166*'Norm-coeff'!$I$2+$BD166*'Norm-coeff'!$J$2+$BE166*'Norm-coeff'!$K$2+$BF166*'Norm-coeff'!$L$2+$BG166*'Norm-coeff'!$M$2+$BH166*'Norm-coeff'!$N$2+$BI166*'Norm-coeff'!$O$2</f>
        <v>5.4045421474420303</v>
      </c>
      <c r="BP166" s="54">
        <f>'Norm-coeff'!$C$3+$AX166*'Norm-coeff'!$D$3+$AY166*'Norm-coeff'!$E$3+$AZ166*'Norm-coeff'!$F$3+$BA166*'Norm-coeff'!$G$3+$BB166*'Norm-coeff'!$H$3+$BC166*'Norm-coeff'!$I$3+$BD166*'Norm-coeff'!$J$3+$BE166*'Norm-coeff'!$K$3+$BF166*'Norm-coeff'!$L$3+$BG166*'Norm-coeff'!$M$3+$BH166*'Norm-coeff'!$N$3+$BI166*'Norm-coeff'!$O$3</f>
        <v>3.15319116612705</v>
      </c>
      <c r="BQ166" s="54">
        <f>'Norm-coeff'!$C$4+$AX166*'Norm-coeff'!$D$4+$AY166*'Norm-coeff'!$E$4+$AZ166*'Norm-coeff'!$F$4+$BA166*'Norm-coeff'!$G$4+$BB166*'Norm-coeff'!$H$4+$BC166*'Norm-coeff'!$I$4+$BD166*'Norm-coeff'!$J$4+$BE166*'Norm-coeff'!$K$4+$BF166*'Norm-coeff'!$L$4+$BG166*'Norm-coeff'!$M$4+$BH166*'Norm-coeff'!$N$4+$BI166*'Norm-coeff'!$O$4</f>
        <v>1.42115649462768</v>
      </c>
      <c r="BR166" s="54">
        <f>'Norm-coeff'!$C$5+$AX166*'Norm-coeff'!$D$5+$AY166*'Norm-coeff'!$E$5+$AZ166*'Norm-coeff'!$F$5+$BA166*'Norm-coeff'!$G$5+$BB166*'Norm-coeff'!$H$5+$BC166*'Norm-coeff'!$I$5+$BD166*'Norm-coeff'!$J$5+$BE166*'Norm-coeff'!$K$5+$BF166*'Norm-coeff'!$L$5+$BG166*'Norm-coeff'!$M$5+$BH166*'Norm-coeff'!$N$5+$BI166*'Norm-coeff'!$O$5</f>
        <v>1.0553329241296201</v>
      </c>
      <c r="BS166" s="54">
        <f>'Norm-coeff'!$C$6+$AX166*'Norm-coeff'!$D$6+$AY166*'Norm-coeff'!$E$6+$AZ166*'Norm-coeff'!$F$6+$BA166*'Norm-coeff'!$G$6+$BB166*'Norm-coeff'!$H$6+$BC166*'Norm-coeff'!$I$6+$BD166*'Norm-coeff'!$J$6+$BE166*'Norm-coeff'!$K$6+$BF166*'Norm-coeff'!$L$6+$BG166*'Norm-coeff'!$M$6+$BH166*'Norm-coeff'!$N$6+$BI166*'Norm-coeff'!$O$6</f>
        <v>-1.48700885495103E-2</v>
      </c>
      <c r="BT166" s="54">
        <f>'Norm-coeff'!$C$7+$AX166*'Norm-coeff'!$D$7+$AY166*'Norm-coeff'!$E$7+$AZ166*'Norm-coeff'!$F$7+$BA166*'Norm-coeff'!$G$7+$BB166*'Norm-coeff'!$H$7+$BC166*'Norm-coeff'!$I$7+$BD166*'Norm-coeff'!$J$7+$BE166*'Norm-coeff'!$K$7+$BF166*'Norm-coeff'!$L$7+$BG166*'Norm-coeff'!$M$7+$BH166*'Norm-coeff'!$N$7+$BI166*'Norm-coeff'!$O$7</f>
        <v>2.0907583608832998</v>
      </c>
      <c r="BU166" s="54">
        <f>'Norm-coeff'!$C$8+$AX166*'Norm-coeff'!$D$8+$AY166*'Norm-coeff'!$E$8+$AZ166*'Norm-coeff'!$F$8+$BA166*'Norm-coeff'!$G$8+$BB166*'Norm-coeff'!$H$8+$BC166*'Norm-coeff'!$I$8+$BD166*'Norm-coeff'!$J$8+$BE166*'Norm-coeff'!$K$8+$BF166*'Norm-coeff'!$L$8+$BG166*'Norm-coeff'!$M$8+$BH166*'Norm-coeff'!$N$8+$BI166*'Norm-coeff'!$O$8</f>
        <v>0.65894159836244504</v>
      </c>
      <c r="BV166" s="54">
        <f>'Norm-coeff'!$C$9+$AX166*'Norm-coeff'!$D$9+$AY166*'Norm-coeff'!$E$9+$AZ166*'Norm-coeff'!$F$9+$BA166*'Norm-coeff'!$G$9+$BB166*'Norm-coeff'!$H$9+$BC166*'Norm-coeff'!$I$9+$BD166*'Norm-coeff'!$J$9+$BE166*'Norm-coeff'!$K$9+$BF166*'Norm-coeff'!$L$9+$BG166*'Norm-coeff'!$M$9+$BH166*'Norm-coeff'!$N$9+$BI166*'Norm-coeff'!$O$9</f>
        <v>1.48961085014701</v>
      </c>
      <c r="BW166" s="54">
        <f>'Norm-coeff'!$C$10+$AX166*'Norm-coeff'!$D$10+$AY166*'Norm-coeff'!$E$10+$AZ166*'Norm-coeff'!$F$10+$BA166*'Norm-coeff'!$G$10+$BB166*'Norm-coeff'!$H$10+$BC166*'Norm-coeff'!$I$10+$BD166*'Norm-coeff'!$J$10+$BE166*'Norm-coeff'!$K$10+$BF166*'Norm-coeff'!$L$10+$BG166*'Norm-coeff'!$M$10+$BH166*'Norm-coeff'!$N$10+$BI166*'Norm-coeff'!$O$10</f>
        <v>1.42058735749591</v>
      </c>
      <c r="BX166" s="54">
        <f>'Norm-coeff'!$C$11+$AX166*'Norm-coeff'!$D$11+$AY166*'Norm-coeff'!$E$11+$AZ166*'Norm-coeff'!$F$11+$BA166*'Norm-coeff'!$G$11+$BB166*'Norm-coeff'!$H$11+$BC166*'Norm-coeff'!$I$11+$BD166*'Norm-coeff'!$J$11+$BE166*'Norm-coeff'!$K$11+$BF166*'Norm-coeff'!$L$11+$BG166*'Norm-coeff'!$M$11+$BH166*'Norm-coeff'!$N$11+$BI166*'Norm-coeff'!$O$11</f>
        <v>0.221233014421479</v>
      </c>
      <c r="BY166" s="54">
        <f>'Norm-coeff'!$C$12+$AX166*'Norm-coeff'!$D$12+$AY166*'Norm-coeff'!$E$12+$AZ166*'Norm-coeff'!$F$12+$BA166*'Norm-coeff'!$G$12+$BB166*'Norm-coeff'!$H$12+$BC166*'Norm-coeff'!$I$12+$BD166*'Norm-coeff'!$J$12+$BE166*'Norm-coeff'!$K$12+$BF166*'Norm-coeff'!$L$12+$BG166*'Norm-coeff'!$M$12+$BH166*'Norm-coeff'!$N$12+$BI166*'Norm-coeff'!$O$12</f>
        <v>0.283527502056037</v>
      </c>
      <c r="BZ166" s="54">
        <f>'Norm-coeff'!$C$13+$AX166*'Norm-coeff'!$D$13+$AY166*'Norm-coeff'!$E$13+$AZ166*'Norm-coeff'!$F$13+$BA166*'Norm-coeff'!$G$13+$BB166*'Norm-coeff'!$H$13+$BC166*'Norm-coeff'!$I$13+$BD166*'Norm-coeff'!$J$13+$BE166*'Norm-coeff'!$K$13+$BF166*'Norm-coeff'!$L$13+$BG166*'Norm-coeff'!$M$13+$BH166*'Norm-coeff'!$N$13+$BI166*'Norm-coeff'!$O$13</f>
        <v>-4.1864930554451202E-2</v>
      </c>
      <c r="CA166" s="54">
        <f>'Norm-coeff'!$C$14+$AX166*'Norm-coeff'!$D$14+$AY166*'Norm-coeff'!$E$14+$AZ166*'Norm-coeff'!$F$14+$BA166*'Norm-coeff'!$G$14+$BB166*'Norm-coeff'!$H$14+$BC166*'Norm-coeff'!$I$14+$BD166*'Norm-coeff'!$J$14+$BE166*'Norm-coeff'!$K$14+$BF166*'Norm-coeff'!$L$14+$BG166*'Norm-coeff'!$M$14+$BH166*'Norm-coeff'!$N$14+$BI166*'Norm-coeff'!$O$14</f>
        <v>4.2526983164477103</v>
      </c>
      <c r="CC166" s="54">
        <f t="shared" si="664"/>
        <v>0</v>
      </c>
      <c r="CG166" s="54">
        <f t="shared" si="540"/>
        <v>0</v>
      </c>
      <c r="CH166" s="54">
        <f t="shared" si="518"/>
        <v>0</v>
      </c>
      <c r="CI166" s="54">
        <f t="shared" si="541"/>
        <v>0</v>
      </c>
      <c r="CJ166" s="56">
        <f t="shared" si="542"/>
        <v>0</v>
      </c>
      <c r="CK166" s="54">
        <f t="shared" si="543"/>
        <v>0</v>
      </c>
      <c r="CL166" s="54">
        <f t="shared" si="544"/>
        <v>0</v>
      </c>
      <c r="CM166" s="54">
        <f t="shared" si="545"/>
        <v>0</v>
      </c>
      <c r="CN166" s="54">
        <f t="shared" si="546"/>
        <v>0</v>
      </c>
      <c r="CO166" s="54">
        <f t="shared" si="547"/>
        <v>0</v>
      </c>
      <c r="CP166" s="54">
        <f t="shared" si="548"/>
        <v>0</v>
      </c>
      <c r="CQ166" s="54">
        <f t="shared" si="549"/>
        <v>0</v>
      </c>
      <c r="CR166" s="54">
        <f t="shared" si="550"/>
        <v>0</v>
      </c>
      <c r="CS166" s="54">
        <f t="shared" si="551"/>
        <v>0</v>
      </c>
      <c r="CU166" s="54">
        <f t="shared" si="552"/>
        <v>0</v>
      </c>
      <c r="CV166" s="54">
        <f t="shared" si="553"/>
        <v>0</v>
      </c>
      <c r="CW166" s="54">
        <f t="shared" si="554"/>
        <v>0</v>
      </c>
      <c r="CX166" s="54">
        <f t="shared" si="555"/>
        <v>0</v>
      </c>
      <c r="CZ166" s="54">
        <f t="shared" si="556"/>
        <v>0</v>
      </c>
      <c r="DA166" s="54">
        <f t="shared" si="557"/>
        <v>0</v>
      </c>
      <c r="DB166" s="54">
        <f t="shared" si="558"/>
        <v>0</v>
      </c>
      <c r="DC166" s="54">
        <f t="shared" si="559"/>
        <v>0</v>
      </c>
      <c r="DD166" s="54">
        <f t="shared" si="560"/>
        <v>0</v>
      </c>
      <c r="DE166" s="54">
        <f t="shared" si="561"/>
        <v>0</v>
      </c>
      <c r="DF166" s="54">
        <f t="shared" si="562"/>
        <v>0</v>
      </c>
      <c r="DG166" s="54">
        <f t="shared" si="563"/>
        <v>2</v>
      </c>
      <c r="DH166" s="71">
        <f t="shared" si="564"/>
        <v>0</v>
      </c>
      <c r="DI166" s="71">
        <f t="shared" si="565"/>
        <v>0</v>
      </c>
      <c r="DJ166" s="54">
        <f t="shared" si="566"/>
        <v>0</v>
      </c>
      <c r="DK166" s="54">
        <f t="shared" si="567"/>
        <v>2</v>
      </c>
      <c r="DL166" s="4">
        <f t="shared" si="492"/>
        <v>0</v>
      </c>
      <c r="DM166" s="3">
        <f t="shared" si="568"/>
        <v>0</v>
      </c>
      <c r="DN166" s="3">
        <f t="shared" si="569"/>
        <v>0</v>
      </c>
      <c r="DO166" s="4" t="e">
        <f t="shared" si="570"/>
        <v>#DIV/0!</v>
      </c>
      <c r="DP166" s="57"/>
      <c r="DQ166" s="57"/>
      <c r="DR166" s="56">
        <f t="shared" si="493"/>
        <v>2</v>
      </c>
      <c r="DS166" s="56">
        <f t="shared" si="494"/>
        <v>0</v>
      </c>
      <c r="DT166" s="38">
        <f t="shared" si="495"/>
        <v>0</v>
      </c>
      <c r="DU166" s="38">
        <f t="shared" si="571"/>
        <v>2</v>
      </c>
      <c r="DV166" s="38">
        <f t="shared" si="496"/>
        <v>0</v>
      </c>
      <c r="DW166" s="39">
        <f t="shared" si="497"/>
        <v>0</v>
      </c>
      <c r="DX166" s="39">
        <f t="shared" si="498"/>
        <v>0</v>
      </c>
      <c r="DY166" s="39">
        <f t="shared" si="499"/>
        <v>0</v>
      </c>
      <c r="DZ166" s="39">
        <f t="shared" si="500"/>
        <v>0</v>
      </c>
      <c r="EA166" s="39">
        <f t="shared" si="501"/>
        <v>0</v>
      </c>
      <c r="EB166" s="37" t="e">
        <f t="shared" si="572"/>
        <v>#DIV/0!</v>
      </c>
      <c r="EC166" s="37" t="e">
        <f t="shared" si="573"/>
        <v>#DIV/0!</v>
      </c>
      <c r="ED166" s="37" t="e">
        <f t="shared" si="574"/>
        <v>#DIV/0!</v>
      </c>
      <c r="EE166" s="37" t="e">
        <f t="shared" si="575"/>
        <v>#DIV/0!</v>
      </c>
      <c r="EF166" s="39" t="e">
        <f t="shared" si="576"/>
        <v>#DIV/0!</v>
      </c>
      <c r="EG166" s="37" t="e">
        <f t="shared" si="577"/>
        <v>#DIV/0!</v>
      </c>
      <c r="EH166" s="37" t="e">
        <f t="shared" si="578"/>
        <v>#DIV/0!</v>
      </c>
      <c r="EI166" s="11" t="b">
        <f t="shared" si="579"/>
        <v>1</v>
      </c>
      <c r="EJ166" s="11" t="b">
        <f t="shared" si="580"/>
        <v>0</v>
      </c>
      <c r="EK166" s="39" t="e">
        <f t="shared" si="581"/>
        <v>#DIV/0!</v>
      </c>
      <c r="EL166" s="39" t="e">
        <f t="shared" si="582"/>
        <v>#DIV/0!</v>
      </c>
      <c r="EM166" s="39" t="e">
        <f t="shared" si="583"/>
        <v>#DIV/0!</v>
      </c>
      <c r="EN166" s="39" t="e">
        <f t="shared" si="584"/>
        <v>#DIV/0!</v>
      </c>
      <c r="EO166" s="39" t="e">
        <f t="shared" si="585"/>
        <v>#DIV/0!</v>
      </c>
      <c r="EP166" s="39" t="e">
        <f t="shared" si="586"/>
        <v>#DIV/0!</v>
      </c>
      <c r="EQ166" s="39" t="e">
        <f t="shared" si="587"/>
        <v>#DIV/0!</v>
      </c>
      <c r="ER166" s="39" t="e">
        <f t="shared" si="588"/>
        <v>#DIV/0!</v>
      </c>
      <c r="ES166" s="58" t="str">
        <f t="shared" si="589"/>
        <v>(OH,F,Cl)-dominate amphibole</v>
      </c>
      <c r="ET166" s="58" t="e">
        <f t="shared" si="590"/>
        <v>#N/A</v>
      </c>
      <c r="EU166" s="56">
        <f t="shared" si="502"/>
        <v>0</v>
      </c>
      <c r="EV166" s="56">
        <f t="shared" si="503"/>
        <v>0</v>
      </c>
      <c r="EW166" s="56">
        <f t="shared" si="504"/>
        <v>0</v>
      </c>
      <c r="EX166" s="56">
        <f t="shared" si="505"/>
        <v>0</v>
      </c>
      <c r="EY166" s="56">
        <f t="shared" si="506"/>
        <v>0</v>
      </c>
      <c r="EZ166" s="56">
        <f t="shared" si="507"/>
        <v>0</v>
      </c>
      <c r="FA166" s="39">
        <f t="shared" si="508"/>
        <v>0</v>
      </c>
      <c r="FB166" s="39">
        <f t="shared" si="509"/>
        <v>0</v>
      </c>
      <c r="FC166" s="54">
        <f t="shared" si="510"/>
        <v>0</v>
      </c>
      <c r="FD166" s="54">
        <f t="shared" si="511"/>
        <v>0</v>
      </c>
      <c r="FE166" s="39">
        <f t="shared" si="512"/>
        <v>0</v>
      </c>
      <c r="FF166" s="54">
        <f t="shared" si="513"/>
        <v>0</v>
      </c>
      <c r="FG166" s="39">
        <f t="shared" si="514"/>
        <v>0</v>
      </c>
      <c r="FH166" s="39">
        <f t="shared" si="591"/>
        <v>0</v>
      </c>
      <c r="FI166" s="39">
        <f t="shared" si="592"/>
        <v>0</v>
      </c>
      <c r="FJ166" s="39">
        <f t="shared" si="593"/>
        <v>0</v>
      </c>
      <c r="FK166" s="39" t="e">
        <f t="shared" si="594"/>
        <v>#DIV/0!</v>
      </c>
      <c r="FL166" s="39" t="e">
        <f t="shared" si="595"/>
        <v>#DIV/0!</v>
      </c>
      <c r="FM166" s="39" t="e">
        <f t="shared" si="596"/>
        <v>#DIV/0!</v>
      </c>
      <c r="FN166" s="39">
        <f t="shared" si="597"/>
        <v>1</v>
      </c>
      <c r="FO166" s="39">
        <f t="shared" si="515"/>
        <v>0</v>
      </c>
      <c r="FP166" s="39">
        <f t="shared" si="516"/>
        <v>0</v>
      </c>
      <c r="FQ166" s="39">
        <f t="shared" si="517"/>
        <v>0</v>
      </c>
      <c r="FR166" s="39">
        <f t="shared" si="598"/>
        <v>0</v>
      </c>
      <c r="FS166" s="39">
        <f t="shared" si="599"/>
        <v>0</v>
      </c>
      <c r="FU166" s="39" t="e">
        <f t="shared" si="600"/>
        <v>#DIV/0!</v>
      </c>
      <c r="FV166" s="39" t="e">
        <f t="shared" si="601"/>
        <v>#DIV/0!</v>
      </c>
      <c r="FW166" s="39" t="e">
        <f t="shared" si="602"/>
        <v>#DIV/0!</v>
      </c>
      <c r="FY166" s="39" t="e">
        <f t="shared" si="603"/>
        <v>#DIV/0!</v>
      </c>
      <c r="FZ166" s="39" t="e">
        <f t="shared" si="604"/>
        <v>#DIV/0!</v>
      </c>
      <c r="GA166" s="39" t="e">
        <f t="shared" si="605"/>
        <v>#DIV/0!</v>
      </c>
      <c r="GB166" s="39" t="e">
        <f t="shared" si="606"/>
        <v>#DIV/0!</v>
      </c>
      <c r="GC166" s="39" t="e">
        <f t="shared" si="607"/>
        <v>#DIV/0!</v>
      </c>
      <c r="GD166" s="39" t="e">
        <f t="shared" si="608"/>
        <v>#DIV/0!</v>
      </c>
      <c r="GE166" s="39" t="e">
        <f t="shared" si="609"/>
        <v>#DIV/0!</v>
      </c>
      <c r="GF166" s="39" t="e">
        <f t="shared" si="610"/>
        <v>#DIV/0!</v>
      </c>
      <c r="GG166" s="39" t="e">
        <f t="shared" si="611"/>
        <v>#DIV/0!</v>
      </c>
      <c r="GH166" s="39" t="e">
        <f t="shared" si="612"/>
        <v>#DIV/0!</v>
      </c>
      <c r="GI166" s="39"/>
      <c r="GJ166" s="39" t="e">
        <f t="shared" si="613"/>
        <v>#DIV/0!</v>
      </c>
      <c r="GK166" s="39" t="e">
        <f t="shared" si="614"/>
        <v>#DIV/0!</v>
      </c>
      <c r="GL166" s="39" t="e">
        <f t="shared" si="615"/>
        <v>#DIV/0!</v>
      </c>
      <c r="GM166" s="39" t="e">
        <f t="shared" si="616"/>
        <v>#DIV/0!</v>
      </c>
      <c r="GN166" s="39" t="e">
        <f t="shared" si="617"/>
        <v>#DIV/0!</v>
      </c>
      <c r="GO166" s="57"/>
      <c r="GP166" s="57" t="e">
        <f t="shared" si="618"/>
        <v>#DIV/0!</v>
      </c>
      <c r="GQ166" s="59" t="e">
        <f t="shared" si="619"/>
        <v>#DIV/0!</v>
      </c>
      <c r="GR166" s="41" t="e">
        <f t="shared" si="620"/>
        <v>#DIV/0!</v>
      </c>
      <c r="GS166" s="57" t="e">
        <f t="shared" si="621"/>
        <v>#DIV/0!</v>
      </c>
      <c r="GT166" s="57" t="e">
        <f t="shared" si="622"/>
        <v>#DIV/0!</v>
      </c>
      <c r="GU166" s="57" t="e">
        <f t="shared" si="623"/>
        <v>#DIV/0!</v>
      </c>
      <c r="GV166" s="57"/>
      <c r="GW166" s="42" t="e">
        <f t="shared" si="624"/>
        <v>#DIV/0!</v>
      </c>
      <c r="GX166" s="42" t="e">
        <f t="shared" si="625"/>
        <v>#DIV/0!</v>
      </c>
      <c r="GY166" s="42" t="e">
        <f t="shared" si="626"/>
        <v>#DIV/0!</v>
      </c>
      <c r="GZ166" s="57"/>
      <c r="HA166" s="2" t="e">
        <f t="shared" si="627"/>
        <v>#DIV/0!</v>
      </c>
      <c r="HB166" s="2" t="e">
        <f t="shared" si="628"/>
        <v>#DIV/0!</v>
      </c>
      <c r="HC166" s="2" t="e">
        <f t="shared" si="629"/>
        <v>#DIV/0!</v>
      </c>
      <c r="HD166" s="2" t="e">
        <f t="shared" si="630"/>
        <v>#DIV/0!</v>
      </c>
      <c r="HE166" s="2" t="e">
        <f t="shared" si="631"/>
        <v>#DIV/0!</v>
      </c>
      <c r="HF166" s="2" t="e">
        <f t="shared" si="632"/>
        <v>#DIV/0!</v>
      </c>
      <c r="HG166" s="2" t="e">
        <f t="shared" si="633"/>
        <v>#DIV/0!</v>
      </c>
      <c r="HH166" s="2" t="e">
        <f t="shared" si="634"/>
        <v>#DIV/0!</v>
      </c>
      <c r="HI166" s="2" t="e">
        <f t="shared" si="635"/>
        <v>#DIV/0!</v>
      </c>
      <c r="HJ166" s="11" t="e">
        <f t="shared" si="636"/>
        <v>#DIV/0!</v>
      </c>
      <c r="HK166" s="60" t="e">
        <f t="shared" si="637"/>
        <v>#DIV/0!</v>
      </c>
      <c r="HL166" s="57"/>
      <c r="HM166" s="57" t="e">
        <f t="shared" si="638"/>
        <v>#DIV/0!</v>
      </c>
      <c r="HN166" s="57" t="e">
        <f t="shared" si="639"/>
        <v>#DIV/0!</v>
      </c>
      <c r="HO166" s="57" t="e">
        <f t="shared" si="640"/>
        <v>#DIV/0!</v>
      </c>
      <c r="HP166" s="57" t="e">
        <f t="shared" si="641"/>
        <v>#DIV/0!</v>
      </c>
      <c r="HQ166" s="57" t="e">
        <f t="shared" si="642"/>
        <v>#DIV/0!</v>
      </c>
      <c r="HR166" s="57"/>
      <c r="HS166" s="57" t="e">
        <f t="shared" si="643"/>
        <v>#DIV/0!</v>
      </c>
      <c r="HT166" s="57" t="e">
        <f t="shared" si="644"/>
        <v>#DIV/0!</v>
      </c>
      <c r="HU166" s="57" t="e">
        <f t="shared" si="645"/>
        <v>#DIV/0!</v>
      </c>
      <c r="HV166" s="57" t="e">
        <f t="shared" si="646"/>
        <v>#DIV/0!</v>
      </c>
      <c r="HW166" s="57" t="e">
        <f t="shared" si="647"/>
        <v>#DIV/0!</v>
      </c>
      <c r="HX166" s="57"/>
      <c r="HY166" s="57" t="e">
        <f t="shared" si="648"/>
        <v>#DIV/0!</v>
      </c>
      <c r="HZ166" s="57" t="e">
        <f t="shared" si="649"/>
        <v>#DIV/0!</v>
      </c>
      <c r="IA166" s="57"/>
      <c r="IB166" s="61">
        <f t="shared" si="650"/>
        <v>0</v>
      </c>
      <c r="IC166" s="57" t="str">
        <f t="shared" si="651"/>
        <v/>
      </c>
      <c r="ID166" s="42"/>
      <c r="IE166" s="2" t="str">
        <f t="shared" si="652"/>
        <v/>
      </c>
      <c r="IF166" s="60" t="e">
        <f t="shared" si="653"/>
        <v>#DIV/0!</v>
      </c>
      <c r="IG166" s="60" t="str">
        <f t="shared" si="654"/>
        <v/>
      </c>
      <c r="IH166" s="60" t="str">
        <f t="shared" si="655"/>
        <v>zinco-</v>
      </c>
      <c r="II166" s="60" t="str">
        <f t="shared" si="656"/>
        <v>mangano-</v>
      </c>
      <c r="IJ166" s="60" t="e">
        <f t="shared" si="657"/>
        <v>#DIV/0!</v>
      </c>
      <c r="IK166" s="60" t="e">
        <f t="shared" si="658"/>
        <v>#DIV/0!</v>
      </c>
      <c r="IL166" s="60" t="e">
        <f t="shared" si="659"/>
        <v>#DIV/0!</v>
      </c>
      <c r="IM166" s="60" t="e">
        <f t="shared" si="660"/>
        <v>#DIV/0!</v>
      </c>
      <c r="IN166" s="60" t="str">
        <f t="shared" si="661"/>
        <v/>
      </c>
      <c r="IO166" s="60" t="str">
        <f t="shared" si="662"/>
        <v/>
      </c>
      <c r="IP166" s="57"/>
      <c r="IQ166" s="57" t="str">
        <f t="shared" si="663"/>
        <v>ERROR!!</v>
      </c>
    </row>
    <row r="167" spans="24:251">
      <c r="X167" s="29">
        <f t="shared" si="519"/>
        <v>0</v>
      </c>
      <c r="Y167" s="29">
        <f t="shared" si="520"/>
        <v>0</v>
      </c>
      <c r="Z167" s="29" t="e">
        <f t="shared" si="521"/>
        <v>#DIV/0!</v>
      </c>
      <c r="AA167" s="29" t="e">
        <f t="shared" si="522"/>
        <v>#DIV/0!</v>
      </c>
      <c r="AB167" s="29" t="e">
        <f t="shared" si="523"/>
        <v>#DIV/0!</v>
      </c>
      <c r="AC167" s="29" t="e">
        <f t="shared" si="524"/>
        <v>#DIV/0!</v>
      </c>
      <c r="AF167" s="23">
        <v>60.084299999999999</v>
      </c>
      <c r="AG167" s="23">
        <v>79.878799999999998</v>
      </c>
      <c r="AH167" s="23">
        <v>101.96120000000001</v>
      </c>
      <c r="AI167" s="23">
        <v>151.99039999999999</v>
      </c>
      <c r="AJ167" s="23">
        <v>159.69</v>
      </c>
      <c r="AK167" s="23">
        <v>71.846400000000003</v>
      </c>
      <c r="AL167" s="23">
        <v>70.9375</v>
      </c>
      <c r="AM167" s="23">
        <v>40.304400000000001</v>
      </c>
      <c r="AN167" s="23">
        <v>56.077399999999997</v>
      </c>
      <c r="AO167" s="23">
        <v>61.978999999999999</v>
      </c>
      <c r="AP167" s="23">
        <v>94.195999999999998</v>
      </c>
      <c r="AQ167" s="23">
        <v>18.998000000000001</v>
      </c>
      <c r="AR167" s="23">
        <v>35.450000000000003</v>
      </c>
      <c r="AS167" s="23">
        <v>29.88</v>
      </c>
      <c r="AT167" s="23">
        <v>74.691999999999993</v>
      </c>
      <c r="AU167" s="23">
        <v>81.39</v>
      </c>
      <c r="AX167" s="54">
        <f t="shared" si="525"/>
        <v>0</v>
      </c>
      <c r="AY167" s="54">
        <f t="shared" si="526"/>
        <v>0</v>
      </c>
      <c r="AZ167" s="54">
        <f t="shared" si="527"/>
        <v>0</v>
      </c>
      <c r="BA167" s="54">
        <f t="shared" si="528"/>
        <v>0</v>
      </c>
      <c r="BB167" s="54">
        <f t="shared" si="529"/>
        <v>0</v>
      </c>
      <c r="BC167" s="54">
        <f t="shared" si="530"/>
        <v>0</v>
      </c>
      <c r="BD167" s="54">
        <f t="shared" si="531"/>
        <v>0</v>
      </c>
      <c r="BE167" s="54">
        <f t="shared" si="532"/>
        <v>0</v>
      </c>
      <c r="BF167" s="54">
        <f t="shared" si="533"/>
        <v>0</v>
      </c>
      <c r="BG167" s="54">
        <f t="shared" si="534"/>
        <v>0</v>
      </c>
      <c r="BH167" s="54">
        <f t="shared" si="535"/>
        <v>0</v>
      </c>
      <c r="BI167" s="54">
        <f t="shared" si="536"/>
        <v>0</v>
      </c>
      <c r="BJ167" s="54">
        <f t="shared" si="537"/>
        <v>0</v>
      </c>
      <c r="BK167" s="54">
        <f t="shared" si="538"/>
        <v>0</v>
      </c>
      <c r="BL167" s="54">
        <f t="shared" si="539"/>
        <v>0</v>
      </c>
      <c r="BM167" s="42"/>
      <c r="BO167" s="54">
        <f>'Norm-coeff'!$C$2+$AX167*'Norm-coeff'!$D$2+$AY167*'Norm-coeff'!$E$2+$AZ167*'Norm-coeff'!$F$2+$BA167*'Norm-coeff'!$G$2+$BB167*'Norm-coeff'!$H$2+$BC167*'Norm-coeff'!$I$2+$BD167*'Norm-coeff'!$J$2+$BE167*'Norm-coeff'!$K$2+$BF167*'Norm-coeff'!$L$2+$BG167*'Norm-coeff'!$M$2+$BH167*'Norm-coeff'!$N$2+$BI167*'Norm-coeff'!$O$2</f>
        <v>5.4045421474420303</v>
      </c>
      <c r="BP167" s="54">
        <f>'Norm-coeff'!$C$3+$AX167*'Norm-coeff'!$D$3+$AY167*'Norm-coeff'!$E$3+$AZ167*'Norm-coeff'!$F$3+$BA167*'Norm-coeff'!$G$3+$BB167*'Norm-coeff'!$H$3+$BC167*'Norm-coeff'!$I$3+$BD167*'Norm-coeff'!$J$3+$BE167*'Norm-coeff'!$K$3+$BF167*'Norm-coeff'!$L$3+$BG167*'Norm-coeff'!$M$3+$BH167*'Norm-coeff'!$N$3+$BI167*'Norm-coeff'!$O$3</f>
        <v>3.15319116612705</v>
      </c>
      <c r="BQ167" s="54">
        <f>'Norm-coeff'!$C$4+$AX167*'Norm-coeff'!$D$4+$AY167*'Norm-coeff'!$E$4+$AZ167*'Norm-coeff'!$F$4+$BA167*'Norm-coeff'!$G$4+$BB167*'Norm-coeff'!$H$4+$BC167*'Norm-coeff'!$I$4+$BD167*'Norm-coeff'!$J$4+$BE167*'Norm-coeff'!$K$4+$BF167*'Norm-coeff'!$L$4+$BG167*'Norm-coeff'!$M$4+$BH167*'Norm-coeff'!$N$4+$BI167*'Norm-coeff'!$O$4</f>
        <v>1.42115649462768</v>
      </c>
      <c r="BR167" s="54">
        <f>'Norm-coeff'!$C$5+$AX167*'Norm-coeff'!$D$5+$AY167*'Norm-coeff'!$E$5+$AZ167*'Norm-coeff'!$F$5+$BA167*'Norm-coeff'!$G$5+$BB167*'Norm-coeff'!$H$5+$BC167*'Norm-coeff'!$I$5+$BD167*'Norm-coeff'!$J$5+$BE167*'Norm-coeff'!$K$5+$BF167*'Norm-coeff'!$L$5+$BG167*'Norm-coeff'!$M$5+$BH167*'Norm-coeff'!$N$5+$BI167*'Norm-coeff'!$O$5</f>
        <v>1.0553329241296201</v>
      </c>
      <c r="BS167" s="54">
        <f>'Norm-coeff'!$C$6+$AX167*'Norm-coeff'!$D$6+$AY167*'Norm-coeff'!$E$6+$AZ167*'Norm-coeff'!$F$6+$BA167*'Norm-coeff'!$G$6+$BB167*'Norm-coeff'!$H$6+$BC167*'Norm-coeff'!$I$6+$BD167*'Norm-coeff'!$J$6+$BE167*'Norm-coeff'!$K$6+$BF167*'Norm-coeff'!$L$6+$BG167*'Norm-coeff'!$M$6+$BH167*'Norm-coeff'!$N$6+$BI167*'Norm-coeff'!$O$6</f>
        <v>-1.48700885495103E-2</v>
      </c>
      <c r="BT167" s="54">
        <f>'Norm-coeff'!$C$7+$AX167*'Norm-coeff'!$D$7+$AY167*'Norm-coeff'!$E$7+$AZ167*'Norm-coeff'!$F$7+$BA167*'Norm-coeff'!$G$7+$BB167*'Norm-coeff'!$H$7+$BC167*'Norm-coeff'!$I$7+$BD167*'Norm-coeff'!$J$7+$BE167*'Norm-coeff'!$K$7+$BF167*'Norm-coeff'!$L$7+$BG167*'Norm-coeff'!$M$7+$BH167*'Norm-coeff'!$N$7+$BI167*'Norm-coeff'!$O$7</f>
        <v>2.0907583608832998</v>
      </c>
      <c r="BU167" s="54">
        <f>'Norm-coeff'!$C$8+$AX167*'Norm-coeff'!$D$8+$AY167*'Norm-coeff'!$E$8+$AZ167*'Norm-coeff'!$F$8+$BA167*'Norm-coeff'!$G$8+$BB167*'Norm-coeff'!$H$8+$BC167*'Norm-coeff'!$I$8+$BD167*'Norm-coeff'!$J$8+$BE167*'Norm-coeff'!$K$8+$BF167*'Norm-coeff'!$L$8+$BG167*'Norm-coeff'!$M$8+$BH167*'Norm-coeff'!$N$8+$BI167*'Norm-coeff'!$O$8</f>
        <v>0.65894159836244504</v>
      </c>
      <c r="BV167" s="54">
        <f>'Norm-coeff'!$C$9+$AX167*'Norm-coeff'!$D$9+$AY167*'Norm-coeff'!$E$9+$AZ167*'Norm-coeff'!$F$9+$BA167*'Norm-coeff'!$G$9+$BB167*'Norm-coeff'!$H$9+$BC167*'Norm-coeff'!$I$9+$BD167*'Norm-coeff'!$J$9+$BE167*'Norm-coeff'!$K$9+$BF167*'Norm-coeff'!$L$9+$BG167*'Norm-coeff'!$M$9+$BH167*'Norm-coeff'!$N$9+$BI167*'Norm-coeff'!$O$9</f>
        <v>1.48961085014701</v>
      </c>
      <c r="BW167" s="54">
        <f>'Norm-coeff'!$C$10+$AX167*'Norm-coeff'!$D$10+$AY167*'Norm-coeff'!$E$10+$AZ167*'Norm-coeff'!$F$10+$BA167*'Norm-coeff'!$G$10+$BB167*'Norm-coeff'!$H$10+$BC167*'Norm-coeff'!$I$10+$BD167*'Norm-coeff'!$J$10+$BE167*'Norm-coeff'!$K$10+$BF167*'Norm-coeff'!$L$10+$BG167*'Norm-coeff'!$M$10+$BH167*'Norm-coeff'!$N$10+$BI167*'Norm-coeff'!$O$10</f>
        <v>1.42058735749591</v>
      </c>
      <c r="BX167" s="54">
        <f>'Norm-coeff'!$C$11+$AX167*'Norm-coeff'!$D$11+$AY167*'Norm-coeff'!$E$11+$AZ167*'Norm-coeff'!$F$11+$BA167*'Norm-coeff'!$G$11+$BB167*'Norm-coeff'!$H$11+$BC167*'Norm-coeff'!$I$11+$BD167*'Norm-coeff'!$J$11+$BE167*'Norm-coeff'!$K$11+$BF167*'Norm-coeff'!$L$11+$BG167*'Norm-coeff'!$M$11+$BH167*'Norm-coeff'!$N$11+$BI167*'Norm-coeff'!$O$11</f>
        <v>0.221233014421479</v>
      </c>
      <c r="BY167" s="54">
        <f>'Norm-coeff'!$C$12+$AX167*'Norm-coeff'!$D$12+$AY167*'Norm-coeff'!$E$12+$AZ167*'Norm-coeff'!$F$12+$BA167*'Norm-coeff'!$G$12+$BB167*'Norm-coeff'!$H$12+$BC167*'Norm-coeff'!$I$12+$BD167*'Norm-coeff'!$J$12+$BE167*'Norm-coeff'!$K$12+$BF167*'Norm-coeff'!$L$12+$BG167*'Norm-coeff'!$M$12+$BH167*'Norm-coeff'!$N$12+$BI167*'Norm-coeff'!$O$12</f>
        <v>0.283527502056037</v>
      </c>
      <c r="BZ167" s="54">
        <f>'Norm-coeff'!$C$13+$AX167*'Norm-coeff'!$D$13+$AY167*'Norm-coeff'!$E$13+$AZ167*'Norm-coeff'!$F$13+$BA167*'Norm-coeff'!$G$13+$BB167*'Norm-coeff'!$H$13+$BC167*'Norm-coeff'!$I$13+$BD167*'Norm-coeff'!$J$13+$BE167*'Norm-coeff'!$K$13+$BF167*'Norm-coeff'!$L$13+$BG167*'Norm-coeff'!$M$13+$BH167*'Norm-coeff'!$N$13+$BI167*'Norm-coeff'!$O$13</f>
        <v>-4.1864930554451202E-2</v>
      </c>
      <c r="CA167" s="54">
        <f>'Norm-coeff'!$C$14+$AX167*'Norm-coeff'!$D$14+$AY167*'Norm-coeff'!$E$14+$AZ167*'Norm-coeff'!$F$14+$BA167*'Norm-coeff'!$G$14+$BB167*'Norm-coeff'!$H$14+$BC167*'Norm-coeff'!$I$14+$BD167*'Norm-coeff'!$J$14+$BE167*'Norm-coeff'!$K$14+$BF167*'Norm-coeff'!$L$14+$BG167*'Norm-coeff'!$M$14+$BH167*'Norm-coeff'!$N$14+$BI167*'Norm-coeff'!$O$14</f>
        <v>4.2526983164477103</v>
      </c>
      <c r="CC167" s="54">
        <f t="shared" si="664"/>
        <v>0</v>
      </c>
      <c r="CG167" s="54">
        <f t="shared" si="540"/>
        <v>0</v>
      </c>
      <c r="CH167" s="54">
        <f t="shared" si="518"/>
        <v>0</v>
      </c>
      <c r="CI167" s="54">
        <f t="shared" si="541"/>
        <v>0</v>
      </c>
      <c r="CJ167" s="56">
        <f t="shared" si="542"/>
        <v>0</v>
      </c>
      <c r="CK167" s="54">
        <f t="shared" si="543"/>
        <v>0</v>
      </c>
      <c r="CL167" s="54">
        <f t="shared" si="544"/>
        <v>0</v>
      </c>
      <c r="CM167" s="54">
        <f t="shared" si="545"/>
        <v>0</v>
      </c>
      <c r="CN167" s="54">
        <f t="shared" si="546"/>
        <v>0</v>
      </c>
      <c r="CO167" s="54">
        <f t="shared" si="547"/>
        <v>0</v>
      </c>
      <c r="CP167" s="54">
        <f t="shared" si="548"/>
        <v>0</v>
      </c>
      <c r="CQ167" s="54">
        <f t="shared" si="549"/>
        <v>0</v>
      </c>
      <c r="CR167" s="54">
        <f t="shared" si="550"/>
        <v>0</v>
      </c>
      <c r="CS167" s="54">
        <f t="shared" si="551"/>
        <v>0</v>
      </c>
      <c r="CU167" s="54">
        <f t="shared" si="552"/>
        <v>0</v>
      </c>
      <c r="CV167" s="54">
        <f t="shared" si="553"/>
        <v>0</v>
      </c>
      <c r="CW167" s="54">
        <f t="shared" si="554"/>
        <v>0</v>
      </c>
      <c r="CX167" s="54">
        <f t="shared" si="555"/>
        <v>0</v>
      </c>
      <c r="CZ167" s="54">
        <f t="shared" si="556"/>
        <v>0</v>
      </c>
      <c r="DA167" s="54">
        <f t="shared" si="557"/>
        <v>0</v>
      </c>
      <c r="DB167" s="54">
        <f t="shared" si="558"/>
        <v>0</v>
      </c>
      <c r="DC167" s="54">
        <f t="shared" si="559"/>
        <v>0</v>
      </c>
      <c r="DD167" s="54">
        <f t="shared" si="560"/>
        <v>0</v>
      </c>
      <c r="DE167" s="54">
        <f t="shared" si="561"/>
        <v>0</v>
      </c>
      <c r="DF167" s="54">
        <f t="shared" si="562"/>
        <v>0</v>
      </c>
      <c r="DG167" s="54">
        <f t="shared" si="563"/>
        <v>2</v>
      </c>
      <c r="DH167" s="71">
        <f t="shared" si="564"/>
        <v>0</v>
      </c>
      <c r="DI167" s="71">
        <f t="shared" si="565"/>
        <v>0</v>
      </c>
      <c r="DJ167" s="54">
        <f t="shared" si="566"/>
        <v>0</v>
      </c>
      <c r="DK167" s="54">
        <f t="shared" si="567"/>
        <v>2</v>
      </c>
      <c r="DL167" s="4">
        <f t="shared" si="492"/>
        <v>0</v>
      </c>
      <c r="DM167" s="3">
        <f t="shared" si="568"/>
        <v>0</v>
      </c>
      <c r="DN167" s="3">
        <f t="shared" si="569"/>
        <v>0</v>
      </c>
      <c r="DO167" s="4" t="e">
        <f t="shared" si="570"/>
        <v>#DIV/0!</v>
      </c>
      <c r="DP167" s="57"/>
      <c r="DQ167" s="57"/>
      <c r="DR167" s="56">
        <f t="shared" si="493"/>
        <v>2</v>
      </c>
      <c r="DS167" s="56">
        <f t="shared" si="494"/>
        <v>0</v>
      </c>
      <c r="DT167" s="38">
        <f t="shared" si="495"/>
        <v>0</v>
      </c>
      <c r="DU167" s="38">
        <f t="shared" si="571"/>
        <v>2</v>
      </c>
      <c r="DV167" s="38">
        <f t="shared" si="496"/>
        <v>0</v>
      </c>
      <c r="DW167" s="39">
        <f t="shared" si="497"/>
        <v>0</v>
      </c>
      <c r="DX167" s="39">
        <f t="shared" si="498"/>
        <v>0</v>
      </c>
      <c r="DY167" s="39">
        <f t="shared" si="499"/>
        <v>0</v>
      </c>
      <c r="DZ167" s="39">
        <f t="shared" si="500"/>
        <v>0</v>
      </c>
      <c r="EA167" s="39">
        <f t="shared" si="501"/>
        <v>0</v>
      </c>
      <c r="EB167" s="37" t="e">
        <f t="shared" si="572"/>
        <v>#DIV/0!</v>
      </c>
      <c r="EC167" s="37" t="e">
        <f t="shared" si="573"/>
        <v>#DIV/0!</v>
      </c>
      <c r="ED167" s="37" t="e">
        <f t="shared" si="574"/>
        <v>#DIV/0!</v>
      </c>
      <c r="EE167" s="37" t="e">
        <f t="shared" si="575"/>
        <v>#DIV/0!</v>
      </c>
      <c r="EF167" s="39" t="e">
        <f t="shared" si="576"/>
        <v>#DIV/0!</v>
      </c>
      <c r="EG167" s="37" t="e">
        <f t="shared" si="577"/>
        <v>#DIV/0!</v>
      </c>
      <c r="EH167" s="37" t="e">
        <f t="shared" si="578"/>
        <v>#DIV/0!</v>
      </c>
      <c r="EI167" s="11" t="b">
        <f t="shared" si="579"/>
        <v>1</v>
      </c>
      <c r="EJ167" s="11" t="b">
        <f t="shared" si="580"/>
        <v>0</v>
      </c>
      <c r="EK167" s="39" t="e">
        <f t="shared" si="581"/>
        <v>#DIV/0!</v>
      </c>
      <c r="EL167" s="39" t="e">
        <f t="shared" si="582"/>
        <v>#DIV/0!</v>
      </c>
      <c r="EM167" s="39" t="e">
        <f t="shared" si="583"/>
        <v>#DIV/0!</v>
      </c>
      <c r="EN167" s="39" t="e">
        <f t="shared" si="584"/>
        <v>#DIV/0!</v>
      </c>
      <c r="EO167" s="39" t="e">
        <f t="shared" si="585"/>
        <v>#DIV/0!</v>
      </c>
      <c r="EP167" s="39" t="e">
        <f t="shared" si="586"/>
        <v>#DIV/0!</v>
      </c>
      <c r="EQ167" s="39" t="e">
        <f t="shared" si="587"/>
        <v>#DIV/0!</v>
      </c>
      <c r="ER167" s="39" t="e">
        <f t="shared" si="588"/>
        <v>#DIV/0!</v>
      </c>
      <c r="ES167" s="58" t="str">
        <f t="shared" si="589"/>
        <v>(OH,F,Cl)-dominate amphibole</v>
      </c>
      <c r="ET167" s="58" t="e">
        <f t="shared" si="590"/>
        <v>#N/A</v>
      </c>
      <c r="EU167" s="56">
        <f t="shared" si="502"/>
        <v>0</v>
      </c>
      <c r="EV167" s="56">
        <f t="shared" si="503"/>
        <v>0</v>
      </c>
      <c r="EW167" s="56">
        <f t="shared" si="504"/>
        <v>0</v>
      </c>
      <c r="EX167" s="56">
        <f t="shared" si="505"/>
        <v>0</v>
      </c>
      <c r="EY167" s="56">
        <f t="shared" si="506"/>
        <v>0</v>
      </c>
      <c r="EZ167" s="56">
        <f t="shared" si="507"/>
        <v>0</v>
      </c>
      <c r="FA167" s="39">
        <f t="shared" si="508"/>
        <v>0</v>
      </c>
      <c r="FB167" s="39">
        <f t="shared" si="509"/>
        <v>0</v>
      </c>
      <c r="FC167" s="54">
        <f t="shared" si="510"/>
        <v>0</v>
      </c>
      <c r="FD167" s="54">
        <f t="shared" si="511"/>
        <v>0</v>
      </c>
      <c r="FE167" s="39">
        <f t="shared" si="512"/>
        <v>0</v>
      </c>
      <c r="FF167" s="54">
        <f t="shared" si="513"/>
        <v>0</v>
      </c>
      <c r="FG167" s="39">
        <f t="shared" si="514"/>
        <v>0</v>
      </c>
      <c r="FH167" s="39">
        <f t="shared" si="591"/>
        <v>0</v>
      </c>
      <c r="FI167" s="39">
        <f t="shared" si="592"/>
        <v>0</v>
      </c>
      <c r="FJ167" s="39">
        <f t="shared" si="593"/>
        <v>0</v>
      </c>
      <c r="FK167" s="39" t="e">
        <f t="shared" si="594"/>
        <v>#DIV/0!</v>
      </c>
      <c r="FL167" s="39" t="e">
        <f t="shared" si="595"/>
        <v>#DIV/0!</v>
      </c>
      <c r="FM167" s="39" t="e">
        <f t="shared" si="596"/>
        <v>#DIV/0!</v>
      </c>
      <c r="FN167" s="39">
        <f t="shared" si="597"/>
        <v>1</v>
      </c>
      <c r="FO167" s="39">
        <f t="shared" si="515"/>
        <v>0</v>
      </c>
      <c r="FP167" s="39">
        <f t="shared" si="516"/>
        <v>0</v>
      </c>
      <c r="FQ167" s="39">
        <f t="shared" si="517"/>
        <v>0</v>
      </c>
      <c r="FR167" s="39">
        <f t="shared" si="598"/>
        <v>0</v>
      </c>
      <c r="FS167" s="39">
        <f t="shared" si="599"/>
        <v>0</v>
      </c>
      <c r="FU167" s="39" t="e">
        <f t="shared" si="600"/>
        <v>#DIV/0!</v>
      </c>
      <c r="FV167" s="39" t="e">
        <f t="shared" si="601"/>
        <v>#DIV/0!</v>
      </c>
      <c r="FW167" s="39" t="e">
        <f t="shared" si="602"/>
        <v>#DIV/0!</v>
      </c>
      <c r="FY167" s="39" t="e">
        <f t="shared" si="603"/>
        <v>#DIV/0!</v>
      </c>
      <c r="FZ167" s="39" t="e">
        <f t="shared" si="604"/>
        <v>#DIV/0!</v>
      </c>
      <c r="GA167" s="39" t="e">
        <f t="shared" si="605"/>
        <v>#DIV/0!</v>
      </c>
      <c r="GB167" s="39" t="e">
        <f t="shared" si="606"/>
        <v>#DIV/0!</v>
      </c>
      <c r="GC167" s="39" t="e">
        <f t="shared" si="607"/>
        <v>#DIV/0!</v>
      </c>
      <c r="GD167" s="39" t="e">
        <f t="shared" si="608"/>
        <v>#DIV/0!</v>
      </c>
      <c r="GE167" s="39" t="e">
        <f t="shared" si="609"/>
        <v>#DIV/0!</v>
      </c>
      <c r="GF167" s="39" t="e">
        <f t="shared" si="610"/>
        <v>#DIV/0!</v>
      </c>
      <c r="GG167" s="39" t="e">
        <f t="shared" si="611"/>
        <v>#DIV/0!</v>
      </c>
      <c r="GH167" s="39" t="e">
        <f t="shared" si="612"/>
        <v>#DIV/0!</v>
      </c>
      <c r="GI167" s="39"/>
      <c r="GJ167" s="39" t="e">
        <f t="shared" si="613"/>
        <v>#DIV/0!</v>
      </c>
      <c r="GK167" s="39" t="e">
        <f t="shared" si="614"/>
        <v>#DIV/0!</v>
      </c>
      <c r="GL167" s="39" t="e">
        <f t="shared" si="615"/>
        <v>#DIV/0!</v>
      </c>
      <c r="GM167" s="39" t="e">
        <f t="shared" si="616"/>
        <v>#DIV/0!</v>
      </c>
      <c r="GN167" s="39" t="e">
        <f t="shared" si="617"/>
        <v>#DIV/0!</v>
      </c>
      <c r="GO167" s="57"/>
      <c r="GP167" s="57" t="e">
        <f t="shared" si="618"/>
        <v>#DIV/0!</v>
      </c>
      <c r="GQ167" s="59" t="e">
        <f t="shared" si="619"/>
        <v>#DIV/0!</v>
      </c>
      <c r="GR167" s="41" t="e">
        <f t="shared" si="620"/>
        <v>#DIV/0!</v>
      </c>
      <c r="GS167" s="57" t="e">
        <f t="shared" si="621"/>
        <v>#DIV/0!</v>
      </c>
      <c r="GT167" s="57" t="e">
        <f t="shared" si="622"/>
        <v>#DIV/0!</v>
      </c>
      <c r="GU167" s="57" t="e">
        <f t="shared" si="623"/>
        <v>#DIV/0!</v>
      </c>
      <c r="GV167" s="57"/>
      <c r="GW167" s="42" t="e">
        <f t="shared" si="624"/>
        <v>#DIV/0!</v>
      </c>
      <c r="GX167" s="42" t="e">
        <f t="shared" si="625"/>
        <v>#DIV/0!</v>
      </c>
      <c r="GY167" s="42" t="e">
        <f t="shared" si="626"/>
        <v>#DIV/0!</v>
      </c>
      <c r="GZ167" s="57"/>
      <c r="HA167" s="2" t="e">
        <f t="shared" si="627"/>
        <v>#DIV/0!</v>
      </c>
      <c r="HB167" s="2" t="e">
        <f t="shared" si="628"/>
        <v>#DIV/0!</v>
      </c>
      <c r="HC167" s="2" t="e">
        <f t="shared" si="629"/>
        <v>#DIV/0!</v>
      </c>
      <c r="HD167" s="2" t="e">
        <f t="shared" si="630"/>
        <v>#DIV/0!</v>
      </c>
      <c r="HE167" s="2" t="e">
        <f t="shared" si="631"/>
        <v>#DIV/0!</v>
      </c>
      <c r="HF167" s="2" t="e">
        <f t="shared" si="632"/>
        <v>#DIV/0!</v>
      </c>
      <c r="HG167" s="2" t="e">
        <f t="shared" si="633"/>
        <v>#DIV/0!</v>
      </c>
      <c r="HH167" s="2" t="e">
        <f t="shared" si="634"/>
        <v>#DIV/0!</v>
      </c>
      <c r="HI167" s="2" t="e">
        <f t="shared" si="635"/>
        <v>#DIV/0!</v>
      </c>
      <c r="HJ167" s="11" t="e">
        <f t="shared" si="636"/>
        <v>#DIV/0!</v>
      </c>
      <c r="HK167" s="60" t="e">
        <f t="shared" si="637"/>
        <v>#DIV/0!</v>
      </c>
      <c r="HL167" s="57"/>
      <c r="HM167" s="57" t="e">
        <f t="shared" si="638"/>
        <v>#DIV/0!</v>
      </c>
      <c r="HN167" s="57" t="e">
        <f t="shared" si="639"/>
        <v>#DIV/0!</v>
      </c>
      <c r="HO167" s="57" t="e">
        <f t="shared" si="640"/>
        <v>#DIV/0!</v>
      </c>
      <c r="HP167" s="57" t="e">
        <f t="shared" si="641"/>
        <v>#DIV/0!</v>
      </c>
      <c r="HQ167" s="57" t="e">
        <f t="shared" si="642"/>
        <v>#DIV/0!</v>
      </c>
      <c r="HR167" s="57"/>
      <c r="HS167" s="57" t="e">
        <f t="shared" si="643"/>
        <v>#DIV/0!</v>
      </c>
      <c r="HT167" s="57" t="e">
        <f t="shared" si="644"/>
        <v>#DIV/0!</v>
      </c>
      <c r="HU167" s="57" t="e">
        <f t="shared" si="645"/>
        <v>#DIV/0!</v>
      </c>
      <c r="HV167" s="57" t="e">
        <f t="shared" si="646"/>
        <v>#DIV/0!</v>
      </c>
      <c r="HW167" s="57" t="e">
        <f t="shared" si="647"/>
        <v>#DIV/0!</v>
      </c>
      <c r="HX167" s="57"/>
      <c r="HY167" s="57" t="e">
        <f t="shared" si="648"/>
        <v>#DIV/0!</v>
      </c>
      <c r="HZ167" s="57" t="e">
        <f t="shared" si="649"/>
        <v>#DIV/0!</v>
      </c>
      <c r="IA167" s="57"/>
      <c r="IB167" s="61">
        <f t="shared" si="650"/>
        <v>0</v>
      </c>
      <c r="IC167" s="57" t="str">
        <f t="shared" si="651"/>
        <v/>
      </c>
      <c r="ID167" s="42"/>
      <c r="IE167" s="2" t="str">
        <f t="shared" si="652"/>
        <v/>
      </c>
      <c r="IF167" s="60" t="e">
        <f t="shared" si="653"/>
        <v>#DIV/0!</v>
      </c>
      <c r="IG167" s="60" t="str">
        <f t="shared" si="654"/>
        <v/>
      </c>
      <c r="IH167" s="60" t="str">
        <f t="shared" si="655"/>
        <v>zinco-</v>
      </c>
      <c r="II167" s="60" t="str">
        <f t="shared" si="656"/>
        <v>mangano-</v>
      </c>
      <c r="IJ167" s="60" t="e">
        <f t="shared" si="657"/>
        <v>#DIV/0!</v>
      </c>
      <c r="IK167" s="60" t="e">
        <f t="shared" si="658"/>
        <v>#DIV/0!</v>
      </c>
      <c r="IL167" s="60" t="e">
        <f t="shared" si="659"/>
        <v>#DIV/0!</v>
      </c>
      <c r="IM167" s="60" t="e">
        <f t="shared" si="660"/>
        <v>#DIV/0!</v>
      </c>
      <c r="IN167" s="60" t="str">
        <f t="shared" si="661"/>
        <v/>
      </c>
      <c r="IO167" s="60" t="str">
        <f t="shared" si="662"/>
        <v/>
      </c>
      <c r="IP167" s="57"/>
      <c r="IQ167" s="57" t="str">
        <f t="shared" si="663"/>
        <v>ERROR!!</v>
      </c>
    </row>
    <row r="168" spans="24:251">
      <c r="X168" s="29">
        <f t="shared" si="519"/>
        <v>0</v>
      </c>
      <c r="Y168" s="29">
        <f t="shared" si="520"/>
        <v>0</v>
      </c>
      <c r="Z168" s="29" t="e">
        <f t="shared" si="521"/>
        <v>#DIV/0!</v>
      </c>
      <c r="AA168" s="29" t="e">
        <f t="shared" si="522"/>
        <v>#DIV/0!</v>
      </c>
      <c r="AB168" s="29" t="e">
        <f t="shared" si="523"/>
        <v>#DIV/0!</v>
      </c>
      <c r="AC168" s="29" t="e">
        <f t="shared" si="524"/>
        <v>#DIV/0!</v>
      </c>
      <c r="AF168" s="23">
        <v>60.084299999999999</v>
      </c>
      <c r="AG168" s="23">
        <v>79.878799999999998</v>
      </c>
      <c r="AH168" s="23">
        <v>101.96120000000001</v>
      </c>
      <c r="AI168" s="23">
        <v>151.99039999999999</v>
      </c>
      <c r="AJ168" s="23">
        <v>159.69</v>
      </c>
      <c r="AK168" s="23">
        <v>71.846400000000003</v>
      </c>
      <c r="AL168" s="23">
        <v>70.9375</v>
      </c>
      <c r="AM168" s="23">
        <v>40.304400000000001</v>
      </c>
      <c r="AN168" s="23">
        <v>56.077399999999997</v>
      </c>
      <c r="AO168" s="23">
        <v>61.978999999999999</v>
      </c>
      <c r="AP168" s="23">
        <v>94.195999999999998</v>
      </c>
      <c r="AQ168" s="23">
        <v>18.998000000000001</v>
      </c>
      <c r="AR168" s="23">
        <v>35.450000000000003</v>
      </c>
      <c r="AS168" s="23">
        <v>29.88</v>
      </c>
      <c r="AT168" s="23">
        <v>74.691999999999993</v>
      </c>
      <c r="AU168" s="23">
        <v>81.39</v>
      </c>
      <c r="AX168" s="54">
        <f t="shared" si="525"/>
        <v>0</v>
      </c>
      <c r="AY168" s="54">
        <f t="shared" si="526"/>
        <v>0</v>
      </c>
      <c r="AZ168" s="54">
        <f t="shared" si="527"/>
        <v>0</v>
      </c>
      <c r="BA168" s="54">
        <f t="shared" si="528"/>
        <v>0</v>
      </c>
      <c r="BB168" s="54">
        <f t="shared" si="529"/>
        <v>0</v>
      </c>
      <c r="BC168" s="54">
        <f t="shared" si="530"/>
        <v>0</v>
      </c>
      <c r="BD168" s="54">
        <f t="shared" si="531"/>
        <v>0</v>
      </c>
      <c r="BE168" s="54">
        <f t="shared" si="532"/>
        <v>0</v>
      </c>
      <c r="BF168" s="54">
        <f t="shared" si="533"/>
        <v>0</v>
      </c>
      <c r="BG168" s="54">
        <f t="shared" si="534"/>
        <v>0</v>
      </c>
      <c r="BH168" s="54">
        <f t="shared" si="535"/>
        <v>0</v>
      </c>
      <c r="BI168" s="54">
        <f t="shared" si="536"/>
        <v>0</v>
      </c>
      <c r="BJ168" s="54">
        <f t="shared" si="537"/>
        <v>0</v>
      </c>
      <c r="BK168" s="54">
        <f t="shared" si="538"/>
        <v>0</v>
      </c>
      <c r="BL168" s="54">
        <f t="shared" si="539"/>
        <v>0</v>
      </c>
      <c r="BM168" s="42"/>
      <c r="BO168" s="54">
        <f>'Norm-coeff'!$C$2+$AX168*'Norm-coeff'!$D$2+$AY168*'Norm-coeff'!$E$2+$AZ168*'Norm-coeff'!$F$2+$BA168*'Norm-coeff'!$G$2+$BB168*'Norm-coeff'!$H$2+$BC168*'Norm-coeff'!$I$2+$BD168*'Norm-coeff'!$J$2+$BE168*'Norm-coeff'!$K$2+$BF168*'Norm-coeff'!$L$2+$BG168*'Norm-coeff'!$M$2+$BH168*'Norm-coeff'!$N$2+$BI168*'Norm-coeff'!$O$2</f>
        <v>5.4045421474420303</v>
      </c>
      <c r="BP168" s="54">
        <f>'Norm-coeff'!$C$3+$AX168*'Norm-coeff'!$D$3+$AY168*'Norm-coeff'!$E$3+$AZ168*'Norm-coeff'!$F$3+$BA168*'Norm-coeff'!$G$3+$BB168*'Norm-coeff'!$H$3+$BC168*'Norm-coeff'!$I$3+$BD168*'Norm-coeff'!$J$3+$BE168*'Norm-coeff'!$K$3+$BF168*'Norm-coeff'!$L$3+$BG168*'Norm-coeff'!$M$3+$BH168*'Norm-coeff'!$N$3+$BI168*'Norm-coeff'!$O$3</f>
        <v>3.15319116612705</v>
      </c>
      <c r="BQ168" s="54">
        <f>'Norm-coeff'!$C$4+$AX168*'Norm-coeff'!$D$4+$AY168*'Norm-coeff'!$E$4+$AZ168*'Norm-coeff'!$F$4+$BA168*'Norm-coeff'!$G$4+$BB168*'Norm-coeff'!$H$4+$BC168*'Norm-coeff'!$I$4+$BD168*'Norm-coeff'!$J$4+$BE168*'Norm-coeff'!$K$4+$BF168*'Norm-coeff'!$L$4+$BG168*'Norm-coeff'!$M$4+$BH168*'Norm-coeff'!$N$4+$BI168*'Norm-coeff'!$O$4</f>
        <v>1.42115649462768</v>
      </c>
      <c r="BR168" s="54">
        <f>'Norm-coeff'!$C$5+$AX168*'Norm-coeff'!$D$5+$AY168*'Norm-coeff'!$E$5+$AZ168*'Norm-coeff'!$F$5+$BA168*'Norm-coeff'!$G$5+$BB168*'Norm-coeff'!$H$5+$BC168*'Norm-coeff'!$I$5+$BD168*'Norm-coeff'!$J$5+$BE168*'Norm-coeff'!$K$5+$BF168*'Norm-coeff'!$L$5+$BG168*'Norm-coeff'!$M$5+$BH168*'Norm-coeff'!$N$5+$BI168*'Norm-coeff'!$O$5</f>
        <v>1.0553329241296201</v>
      </c>
      <c r="BS168" s="54">
        <f>'Norm-coeff'!$C$6+$AX168*'Norm-coeff'!$D$6+$AY168*'Norm-coeff'!$E$6+$AZ168*'Norm-coeff'!$F$6+$BA168*'Norm-coeff'!$G$6+$BB168*'Norm-coeff'!$H$6+$BC168*'Norm-coeff'!$I$6+$BD168*'Norm-coeff'!$J$6+$BE168*'Norm-coeff'!$K$6+$BF168*'Norm-coeff'!$L$6+$BG168*'Norm-coeff'!$M$6+$BH168*'Norm-coeff'!$N$6+$BI168*'Norm-coeff'!$O$6</f>
        <v>-1.48700885495103E-2</v>
      </c>
      <c r="BT168" s="54">
        <f>'Norm-coeff'!$C$7+$AX168*'Norm-coeff'!$D$7+$AY168*'Norm-coeff'!$E$7+$AZ168*'Norm-coeff'!$F$7+$BA168*'Norm-coeff'!$G$7+$BB168*'Norm-coeff'!$H$7+$BC168*'Norm-coeff'!$I$7+$BD168*'Norm-coeff'!$J$7+$BE168*'Norm-coeff'!$K$7+$BF168*'Norm-coeff'!$L$7+$BG168*'Norm-coeff'!$M$7+$BH168*'Norm-coeff'!$N$7+$BI168*'Norm-coeff'!$O$7</f>
        <v>2.0907583608832998</v>
      </c>
      <c r="BU168" s="54">
        <f>'Norm-coeff'!$C$8+$AX168*'Norm-coeff'!$D$8+$AY168*'Norm-coeff'!$E$8+$AZ168*'Norm-coeff'!$F$8+$BA168*'Norm-coeff'!$G$8+$BB168*'Norm-coeff'!$H$8+$BC168*'Norm-coeff'!$I$8+$BD168*'Norm-coeff'!$J$8+$BE168*'Norm-coeff'!$K$8+$BF168*'Norm-coeff'!$L$8+$BG168*'Norm-coeff'!$M$8+$BH168*'Norm-coeff'!$N$8+$BI168*'Norm-coeff'!$O$8</f>
        <v>0.65894159836244504</v>
      </c>
      <c r="BV168" s="54">
        <f>'Norm-coeff'!$C$9+$AX168*'Norm-coeff'!$D$9+$AY168*'Norm-coeff'!$E$9+$AZ168*'Norm-coeff'!$F$9+$BA168*'Norm-coeff'!$G$9+$BB168*'Norm-coeff'!$H$9+$BC168*'Norm-coeff'!$I$9+$BD168*'Norm-coeff'!$J$9+$BE168*'Norm-coeff'!$K$9+$BF168*'Norm-coeff'!$L$9+$BG168*'Norm-coeff'!$M$9+$BH168*'Norm-coeff'!$N$9+$BI168*'Norm-coeff'!$O$9</f>
        <v>1.48961085014701</v>
      </c>
      <c r="BW168" s="54">
        <f>'Norm-coeff'!$C$10+$AX168*'Norm-coeff'!$D$10+$AY168*'Norm-coeff'!$E$10+$AZ168*'Norm-coeff'!$F$10+$BA168*'Norm-coeff'!$G$10+$BB168*'Norm-coeff'!$H$10+$BC168*'Norm-coeff'!$I$10+$BD168*'Norm-coeff'!$J$10+$BE168*'Norm-coeff'!$K$10+$BF168*'Norm-coeff'!$L$10+$BG168*'Norm-coeff'!$M$10+$BH168*'Norm-coeff'!$N$10+$BI168*'Norm-coeff'!$O$10</f>
        <v>1.42058735749591</v>
      </c>
      <c r="BX168" s="54">
        <f>'Norm-coeff'!$C$11+$AX168*'Norm-coeff'!$D$11+$AY168*'Norm-coeff'!$E$11+$AZ168*'Norm-coeff'!$F$11+$BA168*'Norm-coeff'!$G$11+$BB168*'Norm-coeff'!$H$11+$BC168*'Norm-coeff'!$I$11+$BD168*'Norm-coeff'!$J$11+$BE168*'Norm-coeff'!$K$11+$BF168*'Norm-coeff'!$L$11+$BG168*'Norm-coeff'!$M$11+$BH168*'Norm-coeff'!$N$11+$BI168*'Norm-coeff'!$O$11</f>
        <v>0.221233014421479</v>
      </c>
      <c r="BY168" s="54">
        <f>'Norm-coeff'!$C$12+$AX168*'Norm-coeff'!$D$12+$AY168*'Norm-coeff'!$E$12+$AZ168*'Norm-coeff'!$F$12+$BA168*'Norm-coeff'!$G$12+$BB168*'Norm-coeff'!$H$12+$BC168*'Norm-coeff'!$I$12+$BD168*'Norm-coeff'!$J$12+$BE168*'Norm-coeff'!$K$12+$BF168*'Norm-coeff'!$L$12+$BG168*'Norm-coeff'!$M$12+$BH168*'Norm-coeff'!$N$12+$BI168*'Norm-coeff'!$O$12</f>
        <v>0.283527502056037</v>
      </c>
      <c r="BZ168" s="54">
        <f>'Norm-coeff'!$C$13+$AX168*'Norm-coeff'!$D$13+$AY168*'Norm-coeff'!$E$13+$AZ168*'Norm-coeff'!$F$13+$BA168*'Norm-coeff'!$G$13+$BB168*'Norm-coeff'!$H$13+$BC168*'Norm-coeff'!$I$13+$BD168*'Norm-coeff'!$J$13+$BE168*'Norm-coeff'!$K$13+$BF168*'Norm-coeff'!$L$13+$BG168*'Norm-coeff'!$M$13+$BH168*'Norm-coeff'!$N$13+$BI168*'Norm-coeff'!$O$13</f>
        <v>-4.1864930554451202E-2</v>
      </c>
      <c r="CA168" s="54">
        <f>'Norm-coeff'!$C$14+$AX168*'Norm-coeff'!$D$14+$AY168*'Norm-coeff'!$E$14+$AZ168*'Norm-coeff'!$F$14+$BA168*'Norm-coeff'!$G$14+$BB168*'Norm-coeff'!$H$14+$BC168*'Norm-coeff'!$I$14+$BD168*'Norm-coeff'!$J$14+$BE168*'Norm-coeff'!$K$14+$BF168*'Norm-coeff'!$L$14+$BG168*'Norm-coeff'!$M$14+$BH168*'Norm-coeff'!$N$14+$BI168*'Norm-coeff'!$O$14</f>
        <v>4.2526983164477103</v>
      </c>
      <c r="CC168" s="54">
        <f t="shared" si="664"/>
        <v>0</v>
      </c>
      <c r="CG168" s="54">
        <f t="shared" si="540"/>
        <v>0</v>
      </c>
      <c r="CH168" s="54">
        <f t="shared" si="518"/>
        <v>0</v>
      </c>
      <c r="CI168" s="54">
        <f t="shared" si="541"/>
        <v>0</v>
      </c>
      <c r="CJ168" s="56">
        <f t="shared" si="542"/>
        <v>0</v>
      </c>
      <c r="CK168" s="54">
        <f t="shared" si="543"/>
        <v>0</v>
      </c>
      <c r="CL168" s="54">
        <f t="shared" si="544"/>
        <v>0</v>
      </c>
      <c r="CM168" s="54">
        <f t="shared" si="545"/>
        <v>0</v>
      </c>
      <c r="CN168" s="54">
        <f t="shared" si="546"/>
        <v>0</v>
      </c>
      <c r="CO168" s="54">
        <f t="shared" si="547"/>
        <v>0</v>
      </c>
      <c r="CP168" s="54">
        <f t="shared" si="548"/>
        <v>0</v>
      </c>
      <c r="CQ168" s="54">
        <f t="shared" si="549"/>
        <v>0</v>
      </c>
      <c r="CR168" s="54">
        <f t="shared" si="550"/>
        <v>0</v>
      </c>
      <c r="CS168" s="54">
        <f t="shared" si="551"/>
        <v>0</v>
      </c>
      <c r="CU168" s="54">
        <f t="shared" si="552"/>
        <v>0</v>
      </c>
      <c r="CV168" s="54">
        <f t="shared" si="553"/>
        <v>0</v>
      </c>
      <c r="CW168" s="54">
        <f t="shared" si="554"/>
        <v>0</v>
      </c>
      <c r="CX168" s="54">
        <f t="shared" si="555"/>
        <v>0</v>
      </c>
      <c r="CZ168" s="54">
        <f t="shared" si="556"/>
        <v>0</v>
      </c>
      <c r="DA168" s="54">
        <f t="shared" si="557"/>
        <v>0</v>
      </c>
      <c r="DB168" s="54">
        <f t="shared" si="558"/>
        <v>0</v>
      </c>
      <c r="DC168" s="54">
        <f t="shared" si="559"/>
        <v>0</v>
      </c>
      <c r="DD168" s="54">
        <f t="shared" si="560"/>
        <v>0</v>
      </c>
      <c r="DE168" s="54">
        <f t="shared" si="561"/>
        <v>0</v>
      </c>
      <c r="DF168" s="54">
        <f t="shared" si="562"/>
        <v>0</v>
      </c>
      <c r="DG168" s="54">
        <f t="shared" si="563"/>
        <v>2</v>
      </c>
      <c r="DH168" s="71">
        <f t="shared" si="564"/>
        <v>0</v>
      </c>
      <c r="DI168" s="71">
        <f t="shared" si="565"/>
        <v>0</v>
      </c>
      <c r="DJ168" s="54">
        <f t="shared" si="566"/>
        <v>0</v>
      </c>
      <c r="DK168" s="54">
        <f t="shared" si="567"/>
        <v>2</v>
      </c>
      <c r="DL168" s="4">
        <f t="shared" si="492"/>
        <v>0</v>
      </c>
      <c r="DM168" s="3">
        <f t="shared" si="568"/>
        <v>0</v>
      </c>
      <c r="DN168" s="3">
        <f t="shared" si="569"/>
        <v>0</v>
      </c>
      <c r="DO168" s="4" t="e">
        <f t="shared" si="570"/>
        <v>#DIV/0!</v>
      </c>
      <c r="DP168" s="57"/>
      <c r="DQ168" s="57"/>
      <c r="DR168" s="56">
        <f t="shared" si="493"/>
        <v>2</v>
      </c>
      <c r="DS168" s="56">
        <f t="shared" si="494"/>
        <v>0</v>
      </c>
      <c r="DT168" s="38">
        <f t="shared" si="495"/>
        <v>0</v>
      </c>
      <c r="DU168" s="38">
        <f t="shared" si="571"/>
        <v>2</v>
      </c>
      <c r="DV168" s="38">
        <f t="shared" si="496"/>
        <v>0</v>
      </c>
      <c r="DW168" s="39">
        <f t="shared" si="497"/>
        <v>0</v>
      </c>
      <c r="DX168" s="39">
        <f t="shared" si="498"/>
        <v>0</v>
      </c>
      <c r="DY168" s="39">
        <f t="shared" si="499"/>
        <v>0</v>
      </c>
      <c r="DZ168" s="39">
        <f t="shared" si="500"/>
        <v>0</v>
      </c>
      <c r="EA168" s="39">
        <f t="shared" si="501"/>
        <v>0</v>
      </c>
      <c r="EB168" s="37" t="e">
        <f t="shared" si="572"/>
        <v>#DIV/0!</v>
      </c>
      <c r="EC168" s="37" t="e">
        <f t="shared" si="573"/>
        <v>#DIV/0!</v>
      </c>
      <c r="ED168" s="37" t="e">
        <f t="shared" si="574"/>
        <v>#DIV/0!</v>
      </c>
      <c r="EE168" s="37" t="e">
        <f t="shared" si="575"/>
        <v>#DIV/0!</v>
      </c>
      <c r="EF168" s="39" t="e">
        <f t="shared" si="576"/>
        <v>#DIV/0!</v>
      </c>
      <c r="EG168" s="37" t="e">
        <f t="shared" si="577"/>
        <v>#DIV/0!</v>
      </c>
      <c r="EH168" s="37" t="e">
        <f t="shared" si="578"/>
        <v>#DIV/0!</v>
      </c>
      <c r="EI168" s="11" t="b">
        <f t="shared" si="579"/>
        <v>1</v>
      </c>
      <c r="EJ168" s="11" t="b">
        <f t="shared" si="580"/>
        <v>0</v>
      </c>
      <c r="EK168" s="39" t="e">
        <f t="shared" si="581"/>
        <v>#DIV/0!</v>
      </c>
      <c r="EL168" s="39" t="e">
        <f t="shared" si="582"/>
        <v>#DIV/0!</v>
      </c>
      <c r="EM168" s="39" t="e">
        <f t="shared" si="583"/>
        <v>#DIV/0!</v>
      </c>
      <c r="EN168" s="39" t="e">
        <f t="shared" si="584"/>
        <v>#DIV/0!</v>
      </c>
      <c r="EO168" s="39" t="e">
        <f t="shared" si="585"/>
        <v>#DIV/0!</v>
      </c>
      <c r="EP168" s="39" t="e">
        <f t="shared" si="586"/>
        <v>#DIV/0!</v>
      </c>
      <c r="EQ168" s="39" t="e">
        <f t="shared" si="587"/>
        <v>#DIV/0!</v>
      </c>
      <c r="ER168" s="39" t="e">
        <f t="shared" si="588"/>
        <v>#DIV/0!</v>
      </c>
      <c r="ES168" s="58" t="str">
        <f t="shared" si="589"/>
        <v>(OH,F,Cl)-dominate amphibole</v>
      </c>
      <c r="ET168" s="58" t="e">
        <f t="shared" si="590"/>
        <v>#N/A</v>
      </c>
      <c r="EU168" s="56">
        <f t="shared" si="502"/>
        <v>0</v>
      </c>
      <c r="EV168" s="56">
        <f t="shared" si="503"/>
        <v>0</v>
      </c>
      <c r="EW168" s="56">
        <f t="shared" si="504"/>
        <v>0</v>
      </c>
      <c r="EX168" s="56">
        <f t="shared" si="505"/>
        <v>0</v>
      </c>
      <c r="EY168" s="56">
        <f t="shared" si="506"/>
        <v>0</v>
      </c>
      <c r="EZ168" s="56">
        <f t="shared" si="507"/>
        <v>0</v>
      </c>
      <c r="FA168" s="39">
        <f t="shared" si="508"/>
        <v>0</v>
      </c>
      <c r="FB168" s="39">
        <f t="shared" si="509"/>
        <v>0</v>
      </c>
      <c r="FC168" s="54">
        <f t="shared" si="510"/>
        <v>0</v>
      </c>
      <c r="FD168" s="54">
        <f t="shared" si="511"/>
        <v>0</v>
      </c>
      <c r="FE168" s="39">
        <f t="shared" si="512"/>
        <v>0</v>
      </c>
      <c r="FF168" s="54">
        <f t="shared" si="513"/>
        <v>0</v>
      </c>
      <c r="FG168" s="39">
        <f t="shared" si="514"/>
        <v>0</v>
      </c>
      <c r="FH168" s="39">
        <f t="shared" si="591"/>
        <v>0</v>
      </c>
      <c r="FI168" s="39">
        <f t="shared" si="592"/>
        <v>0</v>
      </c>
      <c r="FJ168" s="39">
        <f t="shared" si="593"/>
        <v>0</v>
      </c>
      <c r="FK168" s="39" t="e">
        <f t="shared" si="594"/>
        <v>#DIV/0!</v>
      </c>
      <c r="FL168" s="39" t="e">
        <f t="shared" si="595"/>
        <v>#DIV/0!</v>
      </c>
      <c r="FM168" s="39" t="e">
        <f t="shared" si="596"/>
        <v>#DIV/0!</v>
      </c>
      <c r="FN168" s="39">
        <f t="shared" si="597"/>
        <v>1</v>
      </c>
      <c r="FO168" s="39">
        <f t="shared" si="515"/>
        <v>0</v>
      </c>
      <c r="FP168" s="39">
        <f t="shared" si="516"/>
        <v>0</v>
      </c>
      <c r="FQ168" s="39">
        <f t="shared" si="517"/>
        <v>0</v>
      </c>
      <c r="FR168" s="39">
        <f t="shared" si="598"/>
        <v>0</v>
      </c>
      <c r="FS168" s="39">
        <f t="shared" si="599"/>
        <v>0</v>
      </c>
      <c r="FU168" s="39" t="e">
        <f t="shared" si="600"/>
        <v>#DIV/0!</v>
      </c>
      <c r="FV168" s="39" t="e">
        <f t="shared" si="601"/>
        <v>#DIV/0!</v>
      </c>
      <c r="FW168" s="39" t="e">
        <f t="shared" si="602"/>
        <v>#DIV/0!</v>
      </c>
      <c r="FY168" s="39" t="e">
        <f t="shared" si="603"/>
        <v>#DIV/0!</v>
      </c>
      <c r="FZ168" s="39" t="e">
        <f t="shared" si="604"/>
        <v>#DIV/0!</v>
      </c>
      <c r="GA168" s="39" t="e">
        <f t="shared" si="605"/>
        <v>#DIV/0!</v>
      </c>
      <c r="GB168" s="39" t="e">
        <f t="shared" si="606"/>
        <v>#DIV/0!</v>
      </c>
      <c r="GC168" s="39" t="e">
        <f t="shared" si="607"/>
        <v>#DIV/0!</v>
      </c>
      <c r="GD168" s="39" t="e">
        <f t="shared" si="608"/>
        <v>#DIV/0!</v>
      </c>
      <c r="GE168" s="39" t="e">
        <f t="shared" si="609"/>
        <v>#DIV/0!</v>
      </c>
      <c r="GF168" s="39" t="e">
        <f t="shared" si="610"/>
        <v>#DIV/0!</v>
      </c>
      <c r="GG168" s="39" t="e">
        <f t="shared" si="611"/>
        <v>#DIV/0!</v>
      </c>
      <c r="GH168" s="39" t="e">
        <f t="shared" si="612"/>
        <v>#DIV/0!</v>
      </c>
      <c r="GI168" s="39"/>
      <c r="GJ168" s="39" t="e">
        <f t="shared" si="613"/>
        <v>#DIV/0!</v>
      </c>
      <c r="GK168" s="39" t="e">
        <f t="shared" si="614"/>
        <v>#DIV/0!</v>
      </c>
      <c r="GL168" s="39" t="e">
        <f t="shared" si="615"/>
        <v>#DIV/0!</v>
      </c>
      <c r="GM168" s="39" t="e">
        <f t="shared" si="616"/>
        <v>#DIV/0!</v>
      </c>
      <c r="GN168" s="39" t="e">
        <f t="shared" si="617"/>
        <v>#DIV/0!</v>
      </c>
      <c r="GO168" s="57"/>
      <c r="GP168" s="57" t="e">
        <f t="shared" si="618"/>
        <v>#DIV/0!</v>
      </c>
      <c r="GQ168" s="59" t="e">
        <f t="shared" si="619"/>
        <v>#DIV/0!</v>
      </c>
      <c r="GR168" s="41" t="e">
        <f t="shared" si="620"/>
        <v>#DIV/0!</v>
      </c>
      <c r="GS168" s="57" t="e">
        <f t="shared" si="621"/>
        <v>#DIV/0!</v>
      </c>
      <c r="GT168" s="57" t="e">
        <f t="shared" si="622"/>
        <v>#DIV/0!</v>
      </c>
      <c r="GU168" s="57" t="e">
        <f t="shared" si="623"/>
        <v>#DIV/0!</v>
      </c>
      <c r="GV168" s="57"/>
      <c r="GW168" s="42" t="e">
        <f t="shared" si="624"/>
        <v>#DIV/0!</v>
      </c>
      <c r="GX168" s="42" t="e">
        <f t="shared" si="625"/>
        <v>#DIV/0!</v>
      </c>
      <c r="GY168" s="42" t="e">
        <f t="shared" si="626"/>
        <v>#DIV/0!</v>
      </c>
      <c r="GZ168" s="57"/>
      <c r="HA168" s="2" t="e">
        <f t="shared" si="627"/>
        <v>#DIV/0!</v>
      </c>
      <c r="HB168" s="2" t="e">
        <f t="shared" si="628"/>
        <v>#DIV/0!</v>
      </c>
      <c r="HC168" s="2" t="e">
        <f t="shared" si="629"/>
        <v>#DIV/0!</v>
      </c>
      <c r="HD168" s="2" t="e">
        <f t="shared" si="630"/>
        <v>#DIV/0!</v>
      </c>
      <c r="HE168" s="2" t="e">
        <f t="shared" si="631"/>
        <v>#DIV/0!</v>
      </c>
      <c r="HF168" s="2" t="e">
        <f t="shared" si="632"/>
        <v>#DIV/0!</v>
      </c>
      <c r="HG168" s="2" t="e">
        <f t="shared" si="633"/>
        <v>#DIV/0!</v>
      </c>
      <c r="HH168" s="2" t="e">
        <f t="shared" si="634"/>
        <v>#DIV/0!</v>
      </c>
      <c r="HI168" s="2" t="e">
        <f t="shared" si="635"/>
        <v>#DIV/0!</v>
      </c>
      <c r="HJ168" s="11" t="e">
        <f t="shared" si="636"/>
        <v>#DIV/0!</v>
      </c>
      <c r="HK168" s="60" t="e">
        <f t="shared" si="637"/>
        <v>#DIV/0!</v>
      </c>
      <c r="HL168" s="57"/>
      <c r="HM168" s="57" t="e">
        <f t="shared" si="638"/>
        <v>#DIV/0!</v>
      </c>
      <c r="HN168" s="57" t="e">
        <f t="shared" si="639"/>
        <v>#DIV/0!</v>
      </c>
      <c r="HO168" s="57" t="e">
        <f t="shared" si="640"/>
        <v>#DIV/0!</v>
      </c>
      <c r="HP168" s="57" t="e">
        <f t="shared" si="641"/>
        <v>#DIV/0!</v>
      </c>
      <c r="HQ168" s="57" t="e">
        <f t="shared" si="642"/>
        <v>#DIV/0!</v>
      </c>
      <c r="HR168" s="57"/>
      <c r="HS168" s="57" t="e">
        <f t="shared" si="643"/>
        <v>#DIV/0!</v>
      </c>
      <c r="HT168" s="57" t="e">
        <f t="shared" si="644"/>
        <v>#DIV/0!</v>
      </c>
      <c r="HU168" s="57" t="e">
        <f t="shared" si="645"/>
        <v>#DIV/0!</v>
      </c>
      <c r="HV168" s="57" t="e">
        <f t="shared" si="646"/>
        <v>#DIV/0!</v>
      </c>
      <c r="HW168" s="57" t="e">
        <f t="shared" si="647"/>
        <v>#DIV/0!</v>
      </c>
      <c r="HX168" s="57"/>
      <c r="HY168" s="57" t="e">
        <f t="shared" si="648"/>
        <v>#DIV/0!</v>
      </c>
      <c r="HZ168" s="57" t="e">
        <f t="shared" si="649"/>
        <v>#DIV/0!</v>
      </c>
      <c r="IA168" s="57"/>
      <c r="IB168" s="61">
        <f t="shared" si="650"/>
        <v>0</v>
      </c>
      <c r="IC168" s="57" t="str">
        <f t="shared" si="651"/>
        <v/>
      </c>
      <c r="ID168" s="42"/>
      <c r="IE168" s="2" t="str">
        <f t="shared" si="652"/>
        <v/>
      </c>
      <c r="IF168" s="60" t="e">
        <f t="shared" si="653"/>
        <v>#DIV/0!</v>
      </c>
      <c r="IG168" s="60" t="str">
        <f t="shared" si="654"/>
        <v/>
      </c>
      <c r="IH168" s="60" t="str">
        <f t="shared" si="655"/>
        <v>zinco-</v>
      </c>
      <c r="II168" s="60" t="str">
        <f t="shared" si="656"/>
        <v>mangano-</v>
      </c>
      <c r="IJ168" s="60" t="e">
        <f t="shared" si="657"/>
        <v>#DIV/0!</v>
      </c>
      <c r="IK168" s="60" t="e">
        <f t="shared" si="658"/>
        <v>#DIV/0!</v>
      </c>
      <c r="IL168" s="60" t="e">
        <f t="shared" si="659"/>
        <v>#DIV/0!</v>
      </c>
      <c r="IM168" s="60" t="e">
        <f t="shared" si="660"/>
        <v>#DIV/0!</v>
      </c>
      <c r="IN168" s="60" t="str">
        <f t="shared" si="661"/>
        <v/>
      </c>
      <c r="IO168" s="60" t="str">
        <f t="shared" si="662"/>
        <v/>
      </c>
      <c r="IP168" s="57"/>
      <c r="IQ168" s="57" t="str">
        <f t="shared" si="663"/>
        <v>ERROR!!</v>
      </c>
    </row>
    <row r="169" spans="24:251">
      <c r="X169" s="29">
        <f t="shared" si="519"/>
        <v>0</v>
      </c>
      <c r="Y169" s="29">
        <f t="shared" si="520"/>
        <v>0</v>
      </c>
      <c r="Z169" s="29" t="e">
        <f t="shared" si="521"/>
        <v>#DIV/0!</v>
      </c>
      <c r="AA169" s="29" t="e">
        <f t="shared" si="522"/>
        <v>#DIV/0!</v>
      </c>
      <c r="AB169" s="29" t="e">
        <f t="shared" si="523"/>
        <v>#DIV/0!</v>
      </c>
      <c r="AC169" s="29" t="e">
        <f t="shared" si="524"/>
        <v>#DIV/0!</v>
      </c>
      <c r="AF169" s="23">
        <v>60.084299999999999</v>
      </c>
      <c r="AG169" s="23">
        <v>79.878799999999998</v>
      </c>
      <c r="AH169" s="23">
        <v>101.96120000000001</v>
      </c>
      <c r="AI169" s="23">
        <v>151.99039999999999</v>
      </c>
      <c r="AJ169" s="23">
        <v>159.69</v>
      </c>
      <c r="AK169" s="23">
        <v>71.846400000000003</v>
      </c>
      <c r="AL169" s="23">
        <v>70.9375</v>
      </c>
      <c r="AM169" s="23">
        <v>40.304400000000001</v>
      </c>
      <c r="AN169" s="23">
        <v>56.077399999999997</v>
      </c>
      <c r="AO169" s="23">
        <v>61.978999999999999</v>
      </c>
      <c r="AP169" s="23">
        <v>94.195999999999998</v>
      </c>
      <c r="AQ169" s="23">
        <v>18.998000000000001</v>
      </c>
      <c r="AR169" s="23">
        <v>35.450000000000003</v>
      </c>
      <c r="AS169" s="23">
        <v>29.88</v>
      </c>
      <c r="AT169" s="23">
        <v>74.691999999999993</v>
      </c>
      <c r="AU169" s="23">
        <v>81.39</v>
      </c>
      <c r="AX169" s="54">
        <f t="shared" si="525"/>
        <v>0</v>
      </c>
      <c r="AY169" s="54">
        <f t="shared" si="526"/>
        <v>0</v>
      </c>
      <c r="AZ169" s="54">
        <f t="shared" si="527"/>
        <v>0</v>
      </c>
      <c r="BA169" s="54">
        <f t="shared" si="528"/>
        <v>0</v>
      </c>
      <c r="BB169" s="54">
        <f t="shared" si="529"/>
        <v>0</v>
      </c>
      <c r="BC169" s="54">
        <f t="shared" si="530"/>
        <v>0</v>
      </c>
      <c r="BD169" s="54">
        <f t="shared" si="531"/>
        <v>0</v>
      </c>
      <c r="BE169" s="54">
        <f t="shared" si="532"/>
        <v>0</v>
      </c>
      <c r="BF169" s="54">
        <f t="shared" si="533"/>
        <v>0</v>
      </c>
      <c r="BG169" s="54">
        <f t="shared" si="534"/>
        <v>0</v>
      </c>
      <c r="BH169" s="54">
        <f t="shared" si="535"/>
        <v>0</v>
      </c>
      <c r="BI169" s="54">
        <f t="shared" si="536"/>
        <v>0</v>
      </c>
      <c r="BJ169" s="54">
        <f t="shared" si="537"/>
        <v>0</v>
      </c>
      <c r="BK169" s="54">
        <f t="shared" si="538"/>
        <v>0</v>
      </c>
      <c r="BL169" s="54">
        <f t="shared" si="539"/>
        <v>0</v>
      </c>
      <c r="BM169" s="42"/>
      <c r="BO169" s="54">
        <f>'Norm-coeff'!$C$2+$AX169*'Norm-coeff'!$D$2+$AY169*'Norm-coeff'!$E$2+$AZ169*'Norm-coeff'!$F$2+$BA169*'Norm-coeff'!$G$2+$BB169*'Norm-coeff'!$H$2+$BC169*'Norm-coeff'!$I$2+$BD169*'Norm-coeff'!$J$2+$BE169*'Norm-coeff'!$K$2+$BF169*'Norm-coeff'!$L$2+$BG169*'Norm-coeff'!$M$2+$BH169*'Norm-coeff'!$N$2+$BI169*'Norm-coeff'!$O$2</f>
        <v>5.4045421474420303</v>
      </c>
      <c r="BP169" s="54">
        <f>'Norm-coeff'!$C$3+$AX169*'Norm-coeff'!$D$3+$AY169*'Norm-coeff'!$E$3+$AZ169*'Norm-coeff'!$F$3+$BA169*'Norm-coeff'!$G$3+$BB169*'Norm-coeff'!$H$3+$BC169*'Norm-coeff'!$I$3+$BD169*'Norm-coeff'!$J$3+$BE169*'Norm-coeff'!$K$3+$BF169*'Norm-coeff'!$L$3+$BG169*'Norm-coeff'!$M$3+$BH169*'Norm-coeff'!$N$3+$BI169*'Norm-coeff'!$O$3</f>
        <v>3.15319116612705</v>
      </c>
      <c r="BQ169" s="54">
        <f>'Norm-coeff'!$C$4+$AX169*'Norm-coeff'!$D$4+$AY169*'Norm-coeff'!$E$4+$AZ169*'Norm-coeff'!$F$4+$BA169*'Norm-coeff'!$G$4+$BB169*'Norm-coeff'!$H$4+$BC169*'Norm-coeff'!$I$4+$BD169*'Norm-coeff'!$J$4+$BE169*'Norm-coeff'!$K$4+$BF169*'Norm-coeff'!$L$4+$BG169*'Norm-coeff'!$M$4+$BH169*'Norm-coeff'!$N$4+$BI169*'Norm-coeff'!$O$4</f>
        <v>1.42115649462768</v>
      </c>
      <c r="BR169" s="54">
        <f>'Norm-coeff'!$C$5+$AX169*'Norm-coeff'!$D$5+$AY169*'Norm-coeff'!$E$5+$AZ169*'Norm-coeff'!$F$5+$BA169*'Norm-coeff'!$G$5+$BB169*'Norm-coeff'!$H$5+$BC169*'Norm-coeff'!$I$5+$BD169*'Norm-coeff'!$J$5+$BE169*'Norm-coeff'!$K$5+$BF169*'Norm-coeff'!$L$5+$BG169*'Norm-coeff'!$M$5+$BH169*'Norm-coeff'!$N$5+$BI169*'Norm-coeff'!$O$5</f>
        <v>1.0553329241296201</v>
      </c>
      <c r="BS169" s="54">
        <f>'Norm-coeff'!$C$6+$AX169*'Norm-coeff'!$D$6+$AY169*'Norm-coeff'!$E$6+$AZ169*'Norm-coeff'!$F$6+$BA169*'Norm-coeff'!$G$6+$BB169*'Norm-coeff'!$H$6+$BC169*'Norm-coeff'!$I$6+$BD169*'Norm-coeff'!$J$6+$BE169*'Norm-coeff'!$K$6+$BF169*'Norm-coeff'!$L$6+$BG169*'Norm-coeff'!$M$6+$BH169*'Norm-coeff'!$N$6+$BI169*'Norm-coeff'!$O$6</f>
        <v>-1.48700885495103E-2</v>
      </c>
      <c r="BT169" s="54">
        <f>'Norm-coeff'!$C$7+$AX169*'Norm-coeff'!$D$7+$AY169*'Norm-coeff'!$E$7+$AZ169*'Norm-coeff'!$F$7+$BA169*'Norm-coeff'!$G$7+$BB169*'Norm-coeff'!$H$7+$BC169*'Norm-coeff'!$I$7+$BD169*'Norm-coeff'!$J$7+$BE169*'Norm-coeff'!$K$7+$BF169*'Norm-coeff'!$L$7+$BG169*'Norm-coeff'!$M$7+$BH169*'Norm-coeff'!$N$7+$BI169*'Norm-coeff'!$O$7</f>
        <v>2.0907583608832998</v>
      </c>
      <c r="BU169" s="54">
        <f>'Norm-coeff'!$C$8+$AX169*'Norm-coeff'!$D$8+$AY169*'Norm-coeff'!$E$8+$AZ169*'Norm-coeff'!$F$8+$BA169*'Norm-coeff'!$G$8+$BB169*'Norm-coeff'!$H$8+$BC169*'Norm-coeff'!$I$8+$BD169*'Norm-coeff'!$J$8+$BE169*'Norm-coeff'!$K$8+$BF169*'Norm-coeff'!$L$8+$BG169*'Norm-coeff'!$M$8+$BH169*'Norm-coeff'!$N$8+$BI169*'Norm-coeff'!$O$8</f>
        <v>0.65894159836244504</v>
      </c>
      <c r="BV169" s="54">
        <f>'Norm-coeff'!$C$9+$AX169*'Norm-coeff'!$D$9+$AY169*'Norm-coeff'!$E$9+$AZ169*'Norm-coeff'!$F$9+$BA169*'Norm-coeff'!$G$9+$BB169*'Norm-coeff'!$H$9+$BC169*'Norm-coeff'!$I$9+$BD169*'Norm-coeff'!$J$9+$BE169*'Norm-coeff'!$K$9+$BF169*'Norm-coeff'!$L$9+$BG169*'Norm-coeff'!$M$9+$BH169*'Norm-coeff'!$N$9+$BI169*'Norm-coeff'!$O$9</f>
        <v>1.48961085014701</v>
      </c>
      <c r="BW169" s="54">
        <f>'Norm-coeff'!$C$10+$AX169*'Norm-coeff'!$D$10+$AY169*'Norm-coeff'!$E$10+$AZ169*'Norm-coeff'!$F$10+$BA169*'Norm-coeff'!$G$10+$BB169*'Norm-coeff'!$H$10+$BC169*'Norm-coeff'!$I$10+$BD169*'Norm-coeff'!$J$10+$BE169*'Norm-coeff'!$K$10+$BF169*'Norm-coeff'!$L$10+$BG169*'Norm-coeff'!$M$10+$BH169*'Norm-coeff'!$N$10+$BI169*'Norm-coeff'!$O$10</f>
        <v>1.42058735749591</v>
      </c>
      <c r="BX169" s="54">
        <f>'Norm-coeff'!$C$11+$AX169*'Norm-coeff'!$D$11+$AY169*'Norm-coeff'!$E$11+$AZ169*'Norm-coeff'!$F$11+$BA169*'Norm-coeff'!$G$11+$BB169*'Norm-coeff'!$H$11+$BC169*'Norm-coeff'!$I$11+$BD169*'Norm-coeff'!$J$11+$BE169*'Norm-coeff'!$K$11+$BF169*'Norm-coeff'!$L$11+$BG169*'Norm-coeff'!$M$11+$BH169*'Norm-coeff'!$N$11+$BI169*'Norm-coeff'!$O$11</f>
        <v>0.221233014421479</v>
      </c>
      <c r="BY169" s="54">
        <f>'Norm-coeff'!$C$12+$AX169*'Norm-coeff'!$D$12+$AY169*'Norm-coeff'!$E$12+$AZ169*'Norm-coeff'!$F$12+$BA169*'Norm-coeff'!$G$12+$BB169*'Norm-coeff'!$H$12+$BC169*'Norm-coeff'!$I$12+$BD169*'Norm-coeff'!$J$12+$BE169*'Norm-coeff'!$K$12+$BF169*'Norm-coeff'!$L$12+$BG169*'Norm-coeff'!$M$12+$BH169*'Norm-coeff'!$N$12+$BI169*'Norm-coeff'!$O$12</f>
        <v>0.283527502056037</v>
      </c>
      <c r="BZ169" s="54">
        <f>'Norm-coeff'!$C$13+$AX169*'Norm-coeff'!$D$13+$AY169*'Norm-coeff'!$E$13+$AZ169*'Norm-coeff'!$F$13+$BA169*'Norm-coeff'!$G$13+$BB169*'Norm-coeff'!$H$13+$BC169*'Norm-coeff'!$I$13+$BD169*'Norm-coeff'!$J$13+$BE169*'Norm-coeff'!$K$13+$BF169*'Norm-coeff'!$L$13+$BG169*'Norm-coeff'!$M$13+$BH169*'Norm-coeff'!$N$13+$BI169*'Norm-coeff'!$O$13</f>
        <v>-4.1864930554451202E-2</v>
      </c>
      <c r="CA169" s="54">
        <f>'Norm-coeff'!$C$14+$AX169*'Norm-coeff'!$D$14+$AY169*'Norm-coeff'!$E$14+$AZ169*'Norm-coeff'!$F$14+$BA169*'Norm-coeff'!$G$14+$BB169*'Norm-coeff'!$H$14+$BC169*'Norm-coeff'!$I$14+$BD169*'Norm-coeff'!$J$14+$BE169*'Norm-coeff'!$K$14+$BF169*'Norm-coeff'!$L$14+$BG169*'Norm-coeff'!$M$14+$BH169*'Norm-coeff'!$N$14+$BI169*'Norm-coeff'!$O$14</f>
        <v>4.2526983164477103</v>
      </c>
      <c r="CC169" s="54">
        <f t="shared" si="664"/>
        <v>0</v>
      </c>
      <c r="CG169" s="54">
        <f t="shared" si="540"/>
        <v>0</v>
      </c>
      <c r="CH169" s="54">
        <f t="shared" si="518"/>
        <v>0</v>
      </c>
      <c r="CI169" s="54">
        <f t="shared" si="541"/>
        <v>0</v>
      </c>
      <c r="CJ169" s="56">
        <f t="shared" si="542"/>
        <v>0</v>
      </c>
      <c r="CK169" s="54">
        <f t="shared" si="543"/>
        <v>0</v>
      </c>
      <c r="CL169" s="54">
        <f t="shared" si="544"/>
        <v>0</v>
      </c>
      <c r="CM169" s="54">
        <f t="shared" si="545"/>
        <v>0</v>
      </c>
      <c r="CN169" s="54">
        <f t="shared" si="546"/>
        <v>0</v>
      </c>
      <c r="CO169" s="54">
        <f t="shared" si="547"/>
        <v>0</v>
      </c>
      <c r="CP169" s="54">
        <f t="shared" si="548"/>
        <v>0</v>
      </c>
      <c r="CQ169" s="54">
        <f t="shared" si="549"/>
        <v>0</v>
      </c>
      <c r="CR169" s="54">
        <f t="shared" si="550"/>
        <v>0</v>
      </c>
      <c r="CS169" s="54">
        <f t="shared" si="551"/>
        <v>0</v>
      </c>
      <c r="CU169" s="54">
        <f t="shared" si="552"/>
        <v>0</v>
      </c>
      <c r="CV169" s="54">
        <f t="shared" si="553"/>
        <v>0</v>
      </c>
      <c r="CW169" s="54">
        <f t="shared" si="554"/>
        <v>0</v>
      </c>
      <c r="CX169" s="54">
        <f t="shared" si="555"/>
        <v>0</v>
      </c>
      <c r="CZ169" s="54">
        <f t="shared" si="556"/>
        <v>0</v>
      </c>
      <c r="DA169" s="54">
        <f t="shared" si="557"/>
        <v>0</v>
      </c>
      <c r="DB169" s="54">
        <f t="shared" si="558"/>
        <v>0</v>
      </c>
      <c r="DC169" s="54">
        <f t="shared" si="559"/>
        <v>0</v>
      </c>
      <c r="DD169" s="54">
        <f t="shared" si="560"/>
        <v>0</v>
      </c>
      <c r="DE169" s="54">
        <f t="shared" si="561"/>
        <v>0</v>
      </c>
      <c r="DF169" s="54">
        <f t="shared" si="562"/>
        <v>0</v>
      </c>
      <c r="DG169" s="54">
        <f t="shared" si="563"/>
        <v>2</v>
      </c>
      <c r="DH169" s="71">
        <f t="shared" si="564"/>
        <v>0</v>
      </c>
      <c r="DI169" s="71">
        <f t="shared" si="565"/>
        <v>0</v>
      </c>
      <c r="DJ169" s="54">
        <f t="shared" si="566"/>
        <v>0</v>
      </c>
      <c r="DK169" s="54">
        <f t="shared" si="567"/>
        <v>2</v>
      </c>
      <c r="DL169" s="4">
        <f t="shared" si="492"/>
        <v>0</v>
      </c>
      <c r="DM169" s="3">
        <f t="shared" si="568"/>
        <v>0</v>
      </c>
      <c r="DN169" s="3">
        <f t="shared" si="569"/>
        <v>0</v>
      </c>
      <c r="DO169" s="4" t="e">
        <f t="shared" si="570"/>
        <v>#DIV/0!</v>
      </c>
      <c r="DP169" s="57"/>
      <c r="DQ169" s="57"/>
      <c r="DR169" s="56">
        <f t="shared" si="493"/>
        <v>2</v>
      </c>
      <c r="DS169" s="56">
        <f t="shared" si="494"/>
        <v>0</v>
      </c>
      <c r="DT169" s="38">
        <f t="shared" si="495"/>
        <v>0</v>
      </c>
      <c r="DU169" s="38">
        <f t="shared" si="571"/>
        <v>2</v>
      </c>
      <c r="DV169" s="38">
        <f t="shared" si="496"/>
        <v>0</v>
      </c>
      <c r="DW169" s="39">
        <f t="shared" si="497"/>
        <v>0</v>
      </c>
      <c r="DX169" s="39">
        <f t="shared" si="498"/>
        <v>0</v>
      </c>
      <c r="DY169" s="39">
        <f t="shared" si="499"/>
        <v>0</v>
      </c>
      <c r="DZ169" s="39">
        <f t="shared" si="500"/>
        <v>0</v>
      </c>
      <c r="EA169" s="39">
        <f t="shared" si="501"/>
        <v>0</v>
      </c>
      <c r="EB169" s="37" t="e">
        <f t="shared" si="572"/>
        <v>#DIV/0!</v>
      </c>
      <c r="EC169" s="37" t="e">
        <f t="shared" si="573"/>
        <v>#DIV/0!</v>
      </c>
      <c r="ED169" s="37" t="e">
        <f t="shared" si="574"/>
        <v>#DIV/0!</v>
      </c>
      <c r="EE169" s="37" t="e">
        <f t="shared" si="575"/>
        <v>#DIV/0!</v>
      </c>
      <c r="EF169" s="39" t="e">
        <f t="shared" si="576"/>
        <v>#DIV/0!</v>
      </c>
      <c r="EG169" s="37" t="e">
        <f t="shared" si="577"/>
        <v>#DIV/0!</v>
      </c>
      <c r="EH169" s="37" t="e">
        <f t="shared" si="578"/>
        <v>#DIV/0!</v>
      </c>
      <c r="EI169" s="11" t="b">
        <f t="shared" si="579"/>
        <v>1</v>
      </c>
      <c r="EJ169" s="11" t="b">
        <f t="shared" si="580"/>
        <v>0</v>
      </c>
      <c r="EK169" s="39" t="e">
        <f t="shared" si="581"/>
        <v>#DIV/0!</v>
      </c>
      <c r="EL169" s="39" t="e">
        <f t="shared" si="582"/>
        <v>#DIV/0!</v>
      </c>
      <c r="EM169" s="39" t="e">
        <f t="shared" si="583"/>
        <v>#DIV/0!</v>
      </c>
      <c r="EN169" s="39" t="e">
        <f t="shared" si="584"/>
        <v>#DIV/0!</v>
      </c>
      <c r="EO169" s="39" t="e">
        <f t="shared" si="585"/>
        <v>#DIV/0!</v>
      </c>
      <c r="EP169" s="39" t="e">
        <f t="shared" si="586"/>
        <v>#DIV/0!</v>
      </c>
      <c r="EQ169" s="39" t="e">
        <f t="shared" si="587"/>
        <v>#DIV/0!</v>
      </c>
      <c r="ER169" s="39" t="e">
        <f t="shared" si="588"/>
        <v>#DIV/0!</v>
      </c>
      <c r="ES169" s="58" t="str">
        <f t="shared" si="589"/>
        <v>(OH,F,Cl)-dominate amphibole</v>
      </c>
      <c r="ET169" s="58" t="e">
        <f t="shared" si="590"/>
        <v>#N/A</v>
      </c>
      <c r="EU169" s="56">
        <f t="shared" si="502"/>
        <v>0</v>
      </c>
      <c r="EV169" s="56">
        <f t="shared" si="503"/>
        <v>0</v>
      </c>
      <c r="EW169" s="56">
        <f t="shared" si="504"/>
        <v>0</v>
      </c>
      <c r="EX169" s="56">
        <f t="shared" si="505"/>
        <v>0</v>
      </c>
      <c r="EY169" s="56">
        <f t="shared" si="506"/>
        <v>0</v>
      </c>
      <c r="EZ169" s="56">
        <f t="shared" si="507"/>
        <v>0</v>
      </c>
      <c r="FA169" s="39">
        <f t="shared" si="508"/>
        <v>0</v>
      </c>
      <c r="FB169" s="39">
        <f t="shared" si="509"/>
        <v>0</v>
      </c>
      <c r="FC169" s="54">
        <f t="shared" si="510"/>
        <v>0</v>
      </c>
      <c r="FD169" s="54">
        <f t="shared" si="511"/>
        <v>0</v>
      </c>
      <c r="FE169" s="39">
        <f t="shared" si="512"/>
        <v>0</v>
      </c>
      <c r="FF169" s="54">
        <f t="shared" si="513"/>
        <v>0</v>
      </c>
      <c r="FG169" s="39">
        <f t="shared" si="514"/>
        <v>0</v>
      </c>
      <c r="FH169" s="39">
        <f t="shared" si="591"/>
        <v>0</v>
      </c>
      <c r="FI169" s="39">
        <f t="shared" si="592"/>
        <v>0</v>
      </c>
      <c r="FJ169" s="39">
        <f t="shared" si="593"/>
        <v>0</v>
      </c>
      <c r="FK169" s="39" t="e">
        <f t="shared" si="594"/>
        <v>#DIV/0!</v>
      </c>
      <c r="FL169" s="39" t="e">
        <f t="shared" si="595"/>
        <v>#DIV/0!</v>
      </c>
      <c r="FM169" s="39" t="e">
        <f t="shared" si="596"/>
        <v>#DIV/0!</v>
      </c>
      <c r="FN169" s="39">
        <f t="shared" si="597"/>
        <v>1</v>
      </c>
      <c r="FO169" s="39">
        <f t="shared" si="515"/>
        <v>0</v>
      </c>
      <c r="FP169" s="39">
        <f t="shared" si="516"/>
        <v>0</v>
      </c>
      <c r="FQ169" s="39">
        <f t="shared" si="517"/>
        <v>0</v>
      </c>
      <c r="FR169" s="39">
        <f t="shared" si="598"/>
        <v>0</v>
      </c>
      <c r="FS169" s="39">
        <f t="shared" si="599"/>
        <v>0</v>
      </c>
      <c r="FU169" s="39" t="e">
        <f t="shared" si="600"/>
        <v>#DIV/0!</v>
      </c>
      <c r="FV169" s="39" t="e">
        <f t="shared" si="601"/>
        <v>#DIV/0!</v>
      </c>
      <c r="FW169" s="39" t="e">
        <f t="shared" si="602"/>
        <v>#DIV/0!</v>
      </c>
      <c r="FY169" s="39" t="e">
        <f t="shared" si="603"/>
        <v>#DIV/0!</v>
      </c>
      <c r="FZ169" s="39" t="e">
        <f t="shared" si="604"/>
        <v>#DIV/0!</v>
      </c>
      <c r="GA169" s="39" t="e">
        <f t="shared" si="605"/>
        <v>#DIV/0!</v>
      </c>
      <c r="GB169" s="39" t="e">
        <f t="shared" si="606"/>
        <v>#DIV/0!</v>
      </c>
      <c r="GC169" s="39" t="e">
        <f t="shared" si="607"/>
        <v>#DIV/0!</v>
      </c>
      <c r="GD169" s="39" t="e">
        <f t="shared" si="608"/>
        <v>#DIV/0!</v>
      </c>
      <c r="GE169" s="39" t="e">
        <f t="shared" si="609"/>
        <v>#DIV/0!</v>
      </c>
      <c r="GF169" s="39" t="e">
        <f t="shared" si="610"/>
        <v>#DIV/0!</v>
      </c>
      <c r="GG169" s="39" t="e">
        <f t="shared" si="611"/>
        <v>#DIV/0!</v>
      </c>
      <c r="GH169" s="39" t="e">
        <f t="shared" si="612"/>
        <v>#DIV/0!</v>
      </c>
      <c r="GI169" s="39"/>
      <c r="GJ169" s="39" t="e">
        <f t="shared" si="613"/>
        <v>#DIV/0!</v>
      </c>
      <c r="GK169" s="39" t="e">
        <f t="shared" si="614"/>
        <v>#DIV/0!</v>
      </c>
      <c r="GL169" s="39" t="e">
        <f t="shared" si="615"/>
        <v>#DIV/0!</v>
      </c>
      <c r="GM169" s="39" t="e">
        <f t="shared" si="616"/>
        <v>#DIV/0!</v>
      </c>
      <c r="GN169" s="39" t="e">
        <f t="shared" si="617"/>
        <v>#DIV/0!</v>
      </c>
      <c r="GO169" s="57"/>
      <c r="GP169" s="57" t="e">
        <f t="shared" si="618"/>
        <v>#DIV/0!</v>
      </c>
      <c r="GQ169" s="59" t="e">
        <f t="shared" si="619"/>
        <v>#DIV/0!</v>
      </c>
      <c r="GR169" s="41" t="e">
        <f t="shared" si="620"/>
        <v>#DIV/0!</v>
      </c>
      <c r="GS169" s="57" t="e">
        <f t="shared" si="621"/>
        <v>#DIV/0!</v>
      </c>
      <c r="GT169" s="57" t="e">
        <f t="shared" si="622"/>
        <v>#DIV/0!</v>
      </c>
      <c r="GU169" s="57" t="e">
        <f t="shared" si="623"/>
        <v>#DIV/0!</v>
      </c>
      <c r="GV169" s="57"/>
      <c r="GW169" s="42" t="e">
        <f t="shared" si="624"/>
        <v>#DIV/0!</v>
      </c>
      <c r="GX169" s="42" t="e">
        <f t="shared" si="625"/>
        <v>#DIV/0!</v>
      </c>
      <c r="GY169" s="42" t="e">
        <f t="shared" si="626"/>
        <v>#DIV/0!</v>
      </c>
      <c r="GZ169" s="57"/>
      <c r="HA169" s="2" t="e">
        <f t="shared" si="627"/>
        <v>#DIV/0!</v>
      </c>
      <c r="HB169" s="2" t="e">
        <f t="shared" si="628"/>
        <v>#DIV/0!</v>
      </c>
      <c r="HC169" s="2" t="e">
        <f t="shared" si="629"/>
        <v>#DIV/0!</v>
      </c>
      <c r="HD169" s="2" t="e">
        <f t="shared" si="630"/>
        <v>#DIV/0!</v>
      </c>
      <c r="HE169" s="2" t="e">
        <f t="shared" si="631"/>
        <v>#DIV/0!</v>
      </c>
      <c r="HF169" s="2" t="e">
        <f t="shared" si="632"/>
        <v>#DIV/0!</v>
      </c>
      <c r="HG169" s="2" t="e">
        <f t="shared" si="633"/>
        <v>#DIV/0!</v>
      </c>
      <c r="HH169" s="2" t="e">
        <f t="shared" si="634"/>
        <v>#DIV/0!</v>
      </c>
      <c r="HI169" s="2" t="e">
        <f t="shared" si="635"/>
        <v>#DIV/0!</v>
      </c>
      <c r="HJ169" s="11" t="e">
        <f t="shared" si="636"/>
        <v>#DIV/0!</v>
      </c>
      <c r="HK169" s="60" t="e">
        <f t="shared" si="637"/>
        <v>#DIV/0!</v>
      </c>
      <c r="HL169" s="57"/>
      <c r="HM169" s="57" t="e">
        <f t="shared" si="638"/>
        <v>#DIV/0!</v>
      </c>
      <c r="HN169" s="57" t="e">
        <f t="shared" si="639"/>
        <v>#DIV/0!</v>
      </c>
      <c r="HO169" s="57" t="e">
        <f t="shared" si="640"/>
        <v>#DIV/0!</v>
      </c>
      <c r="HP169" s="57" t="e">
        <f t="shared" si="641"/>
        <v>#DIV/0!</v>
      </c>
      <c r="HQ169" s="57" t="e">
        <f t="shared" si="642"/>
        <v>#DIV/0!</v>
      </c>
      <c r="HR169" s="57"/>
      <c r="HS169" s="57" t="e">
        <f t="shared" si="643"/>
        <v>#DIV/0!</v>
      </c>
      <c r="HT169" s="57" t="e">
        <f t="shared" si="644"/>
        <v>#DIV/0!</v>
      </c>
      <c r="HU169" s="57" t="e">
        <f t="shared" si="645"/>
        <v>#DIV/0!</v>
      </c>
      <c r="HV169" s="57" t="e">
        <f t="shared" si="646"/>
        <v>#DIV/0!</v>
      </c>
      <c r="HW169" s="57" t="e">
        <f t="shared" si="647"/>
        <v>#DIV/0!</v>
      </c>
      <c r="HX169" s="57"/>
      <c r="HY169" s="57" t="e">
        <f t="shared" si="648"/>
        <v>#DIV/0!</v>
      </c>
      <c r="HZ169" s="57" t="e">
        <f t="shared" si="649"/>
        <v>#DIV/0!</v>
      </c>
      <c r="IA169" s="57"/>
      <c r="IB169" s="61">
        <f t="shared" si="650"/>
        <v>0</v>
      </c>
      <c r="IC169" s="57" t="str">
        <f t="shared" si="651"/>
        <v/>
      </c>
      <c r="ID169" s="42"/>
      <c r="IE169" s="2" t="str">
        <f t="shared" si="652"/>
        <v/>
      </c>
      <c r="IF169" s="60" t="e">
        <f t="shared" si="653"/>
        <v>#DIV/0!</v>
      </c>
      <c r="IG169" s="60" t="str">
        <f t="shared" si="654"/>
        <v/>
      </c>
      <c r="IH169" s="60" t="str">
        <f t="shared" si="655"/>
        <v>zinco-</v>
      </c>
      <c r="II169" s="60" t="str">
        <f t="shared" si="656"/>
        <v>mangano-</v>
      </c>
      <c r="IJ169" s="60" t="e">
        <f t="shared" si="657"/>
        <v>#DIV/0!</v>
      </c>
      <c r="IK169" s="60" t="e">
        <f t="shared" si="658"/>
        <v>#DIV/0!</v>
      </c>
      <c r="IL169" s="60" t="e">
        <f t="shared" si="659"/>
        <v>#DIV/0!</v>
      </c>
      <c r="IM169" s="60" t="e">
        <f t="shared" si="660"/>
        <v>#DIV/0!</v>
      </c>
      <c r="IN169" s="60" t="str">
        <f t="shared" si="661"/>
        <v/>
      </c>
      <c r="IO169" s="60" t="str">
        <f t="shared" si="662"/>
        <v/>
      </c>
      <c r="IP169" s="57"/>
      <c r="IQ169" s="57" t="str">
        <f t="shared" si="663"/>
        <v>ERROR!!</v>
      </c>
    </row>
    <row r="170" spans="24:251">
      <c r="X170" s="29">
        <f t="shared" si="519"/>
        <v>0</v>
      </c>
      <c r="Y170" s="29">
        <f t="shared" si="520"/>
        <v>0</v>
      </c>
      <c r="Z170" s="29" t="e">
        <f t="shared" si="521"/>
        <v>#DIV/0!</v>
      </c>
      <c r="AA170" s="29" t="e">
        <f t="shared" si="522"/>
        <v>#DIV/0!</v>
      </c>
      <c r="AB170" s="29" t="e">
        <f t="shared" si="523"/>
        <v>#DIV/0!</v>
      </c>
      <c r="AC170" s="29" t="e">
        <f t="shared" si="524"/>
        <v>#DIV/0!</v>
      </c>
      <c r="AF170" s="23">
        <v>60.084299999999999</v>
      </c>
      <c r="AG170" s="23">
        <v>79.878799999999998</v>
      </c>
      <c r="AH170" s="23">
        <v>101.96120000000001</v>
      </c>
      <c r="AI170" s="23">
        <v>151.99039999999999</v>
      </c>
      <c r="AJ170" s="23">
        <v>159.69</v>
      </c>
      <c r="AK170" s="23">
        <v>71.846400000000003</v>
      </c>
      <c r="AL170" s="23">
        <v>70.9375</v>
      </c>
      <c r="AM170" s="23">
        <v>40.304400000000001</v>
      </c>
      <c r="AN170" s="23">
        <v>56.077399999999997</v>
      </c>
      <c r="AO170" s="23">
        <v>61.978999999999999</v>
      </c>
      <c r="AP170" s="23">
        <v>94.195999999999998</v>
      </c>
      <c r="AQ170" s="23">
        <v>18.998000000000001</v>
      </c>
      <c r="AR170" s="23">
        <v>35.450000000000003</v>
      </c>
      <c r="AS170" s="23">
        <v>29.88</v>
      </c>
      <c r="AT170" s="23">
        <v>74.691999999999993</v>
      </c>
      <c r="AU170" s="23">
        <v>81.39</v>
      </c>
      <c r="AX170" s="54">
        <f t="shared" si="525"/>
        <v>0</v>
      </c>
      <c r="AY170" s="54">
        <f t="shared" si="526"/>
        <v>0</v>
      </c>
      <c r="AZ170" s="54">
        <f t="shared" si="527"/>
        <v>0</v>
      </c>
      <c r="BA170" s="54">
        <f t="shared" si="528"/>
        <v>0</v>
      </c>
      <c r="BB170" s="54">
        <f t="shared" si="529"/>
        <v>0</v>
      </c>
      <c r="BC170" s="54">
        <f t="shared" si="530"/>
        <v>0</v>
      </c>
      <c r="BD170" s="54">
        <f t="shared" si="531"/>
        <v>0</v>
      </c>
      <c r="BE170" s="54">
        <f t="shared" si="532"/>
        <v>0</v>
      </c>
      <c r="BF170" s="54">
        <f t="shared" si="533"/>
        <v>0</v>
      </c>
      <c r="BG170" s="54">
        <f t="shared" si="534"/>
        <v>0</v>
      </c>
      <c r="BH170" s="54">
        <f t="shared" si="535"/>
        <v>0</v>
      </c>
      <c r="BI170" s="54">
        <f t="shared" si="536"/>
        <v>0</v>
      </c>
      <c r="BJ170" s="54">
        <f t="shared" si="537"/>
        <v>0</v>
      </c>
      <c r="BK170" s="54">
        <f t="shared" si="538"/>
        <v>0</v>
      </c>
      <c r="BL170" s="54">
        <f t="shared" si="539"/>
        <v>0</v>
      </c>
      <c r="BM170" s="42"/>
      <c r="BO170" s="54">
        <f>'Norm-coeff'!$C$2+$AX170*'Norm-coeff'!$D$2+$AY170*'Norm-coeff'!$E$2+$AZ170*'Norm-coeff'!$F$2+$BA170*'Norm-coeff'!$G$2+$BB170*'Norm-coeff'!$H$2+$BC170*'Norm-coeff'!$I$2+$BD170*'Norm-coeff'!$J$2+$BE170*'Norm-coeff'!$K$2+$BF170*'Norm-coeff'!$L$2+$BG170*'Norm-coeff'!$M$2+$BH170*'Norm-coeff'!$N$2+$BI170*'Norm-coeff'!$O$2</f>
        <v>5.4045421474420303</v>
      </c>
      <c r="BP170" s="54">
        <f>'Norm-coeff'!$C$3+$AX170*'Norm-coeff'!$D$3+$AY170*'Norm-coeff'!$E$3+$AZ170*'Norm-coeff'!$F$3+$BA170*'Norm-coeff'!$G$3+$BB170*'Norm-coeff'!$H$3+$BC170*'Norm-coeff'!$I$3+$BD170*'Norm-coeff'!$J$3+$BE170*'Norm-coeff'!$K$3+$BF170*'Norm-coeff'!$L$3+$BG170*'Norm-coeff'!$M$3+$BH170*'Norm-coeff'!$N$3+$BI170*'Norm-coeff'!$O$3</f>
        <v>3.15319116612705</v>
      </c>
      <c r="BQ170" s="54">
        <f>'Norm-coeff'!$C$4+$AX170*'Norm-coeff'!$D$4+$AY170*'Norm-coeff'!$E$4+$AZ170*'Norm-coeff'!$F$4+$BA170*'Norm-coeff'!$G$4+$BB170*'Norm-coeff'!$H$4+$BC170*'Norm-coeff'!$I$4+$BD170*'Norm-coeff'!$J$4+$BE170*'Norm-coeff'!$K$4+$BF170*'Norm-coeff'!$L$4+$BG170*'Norm-coeff'!$M$4+$BH170*'Norm-coeff'!$N$4+$BI170*'Norm-coeff'!$O$4</f>
        <v>1.42115649462768</v>
      </c>
      <c r="BR170" s="54">
        <f>'Norm-coeff'!$C$5+$AX170*'Norm-coeff'!$D$5+$AY170*'Norm-coeff'!$E$5+$AZ170*'Norm-coeff'!$F$5+$BA170*'Norm-coeff'!$G$5+$BB170*'Norm-coeff'!$H$5+$BC170*'Norm-coeff'!$I$5+$BD170*'Norm-coeff'!$J$5+$BE170*'Norm-coeff'!$K$5+$BF170*'Norm-coeff'!$L$5+$BG170*'Norm-coeff'!$M$5+$BH170*'Norm-coeff'!$N$5+$BI170*'Norm-coeff'!$O$5</f>
        <v>1.0553329241296201</v>
      </c>
      <c r="BS170" s="54">
        <f>'Norm-coeff'!$C$6+$AX170*'Norm-coeff'!$D$6+$AY170*'Norm-coeff'!$E$6+$AZ170*'Norm-coeff'!$F$6+$BA170*'Norm-coeff'!$G$6+$BB170*'Norm-coeff'!$H$6+$BC170*'Norm-coeff'!$I$6+$BD170*'Norm-coeff'!$J$6+$BE170*'Norm-coeff'!$K$6+$BF170*'Norm-coeff'!$L$6+$BG170*'Norm-coeff'!$M$6+$BH170*'Norm-coeff'!$N$6+$BI170*'Norm-coeff'!$O$6</f>
        <v>-1.48700885495103E-2</v>
      </c>
      <c r="BT170" s="54">
        <f>'Norm-coeff'!$C$7+$AX170*'Norm-coeff'!$D$7+$AY170*'Norm-coeff'!$E$7+$AZ170*'Norm-coeff'!$F$7+$BA170*'Norm-coeff'!$G$7+$BB170*'Norm-coeff'!$H$7+$BC170*'Norm-coeff'!$I$7+$BD170*'Norm-coeff'!$J$7+$BE170*'Norm-coeff'!$K$7+$BF170*'Norm-coeff'!$L$7+$BG170*'Norm-coeff'!$M$7+$BH170*'Norm-coeff'!$N$7+$BI170*'Norm-coeff'!$O$7</f>
        <v>2.0907583608832998</v>
      </c>
      <c r="BU170" s="54">
        <f>'Norm-coeff'!$C$8+$AX170*'Norm-coeff'!$D$8+$AY170*'Norm-coeff'!$E$8+$AZ170*'Norm-coeff'!$F$8+$BA170*'Norm-coeff'!$G$8+$BB170*'Norm-coeff'!$H$8+$BC170*'Norm-coeff'!$I$8+$BD170*'Norm-coeff'!$J$8+$BE170*'Norm-coeff'!$K$8+$BF170*'Norm-coeff'!$L$8+$BG170*'Norm-coeff'!$M$8+$BH170*'Norm-coeff'!$N$8+$BI170*'Norm-coeff'!$O$8</f>
        <v>0.65894159836244504</v>
      </c>
      <c r="BV170" s="54">
        <f>'Norm-coeff'!$C$9+$AX170*'Norm-coeff'!$D$9+$AY170*'Norm-coeff'!$E$9+$AZ170*'Norm-coeff'!$F$9+$BA170*'Norm-coeff'!$G$9+$BB170*'Norm-coeff'!$H$9+$BC170*'Norm-coeff'!$I$9+$BD170*'Norm-coeff'!$J$9+$BE170*'Norm-coeff'!$K$9+$BF170*'Norm-coeff'!$L$9+$BG170*'Norm-coeff'!$M$9+$BH170*'Norm-coeff'!$N$9+$BI170*'Norm-coeff'!$O$9</f>
        <v>1.48961085014701</v>
      </c>
      <c r="BW170" s="54">
        <f>'Norm-coeff'!$C$10+$AX170*'Norm-coeff'!$D$10+$AY170*'Norm-coeff'!$E$10+$AZ170*'Norm-coeff'!$F$10+$BA170*'Norm-coeff'!$G$10+$BB170*'Norm-coeff'!$H$10+$BC170*'Norm-coeff'!$I$10+$BD170*'Norm-coeff'!$J$10+$BE170*'Norm-coeff'!$K$10+$BF170*'Norm-coeff'!$L$10+$BG170*'Norm-coeff'!$M$10+$BH170*'Norm-coeff'!$N$10+$BI170*'Norm-coeff'!$O$10</f>
        <v>1.42058735749591</v>
      </c>
      <c r="BX170" s="54">
        <f>'Norm-coeff'!$C$11+$AX170*'Norm-coeff'!$D$11+$AY170*'Norm-coeff'!$E$11+$AZ170*'Norm-coeff'!$F$11+$BA170*'Norm-coeff'!$G$11+$BB170*'Norm-coeff'!$H$11+$BC170*'Norm-coeff'!$I$11+$BD170*'Norm-coeff'!$J$11+$BE170*'Norm-coeff'!$K$11+$BF170*'Norm-coeff'!$L$11+$BG170*'Norm-coeff'!$M$11+$BH170*'Norm-coeff'!$N$11+$BI170*'Norm-coeff'!$O$11</f>
        <v>0.221233014421479</v>
      </c>
      <c r="BY170" s="54">
        <f>'Norm-coeff'!$C$12+$AX170*'Norm-coeff'!$D$12+$AY170*'Norm-coeff'!$E$12+$AZ170*'Norm-coeff'!$F$12+$BA170*'Norm-coeff'!$G$12+$BB170*'Norm-coeff'!$H$12+$BC170*'Norm-coeff'!$I$12+$BD170*'Norm-coeff'!$J$12+$BE170*'Norm-coeff'!$K$12+$BF170*'Norm-coeff'!$L$12+$BG170*'Norm-coeff'!$M$12+$BH170*'Norm-coeff'!$N$12+$BI170*'Norm-coeff'!$O$12</f>
        <v>0.283527502056037</v>
      </c>
      <c r="BZ170" s="54">
        <f>'Norm-coeff'!$C$13+$AX170*'Norm-coeff'!$D$13+$AY170*'Norm-coeff'!$E$13+$AZ170*'Norm-coeff'!$F$13+$BA170*'Norm-coeff'!$G$13+$BB170*'Norm-coeff'!$H$13+$BC170*'Norm-coeff'!$I$13+$BD170*'Norm-coeff'!$J$13+$BE170*'Norm-coeff'!$K$13+$BF170*'Norm-coeff'!$L$13+$BG170*'Norm-coeff'!$M$13+$BH170*'Norm-coeff'!$N$13+$BI170*'Norm-coeff'!$O$13</f>
        <v>-4.1864930554451202E-2</v>
      </c>
      <c r="CA170" s="54">
        <f>'Norm-coeff'!$C$14+$AX170*'Norm-coeff'!$D$14+$AY170*'Norm-coeff'!$E$14+$AZ170*'Norm-coeff'!$F$14+$BA170*'Norm-coeff'!$G$14+$BB170*'Norm-coeff'!$H$14+$BC170*'Norm-coeff'!$I$14+$BD170*'Norm-coeff'!$J$14+$BE170*'Norm-coeff'!$K$14+$BF170*'Norm-coeff'!$L$14+$BG170*'Norm-coeff'!$M$14+$BH170*'Norm-coeff'!$N$14+$BI170*'Norm-coeff'!$O$14</f>
        <v>4.2526983164477103</v>
      </c>
      <c r="CC170" s="54">
        <f t="shared" si="664"/>
        <v>0</v>
      </c>
      <c r="CG170" s="54">
        <f t="shared" si="540"/>
        <v>0</v>
      </c>
      <c r="CH170" s="54">
        <f t="shared" si="518"/>
        <v>0</v>
      </c>
      <c r="CI170" s="54">
        <f t="shared" si="541"/>
        <v>0</v>
      </c>
      <c r="CJ170" s="56">
        <f t="shared" si="542"/>
        <v>0</v>
      </c>
      <c r="CK170" s="54">
        <f t="shared" si="543"/>
        <v>0</v>
      </c>
      <c r="CL170" s="54">
        <f t="shared" si="544"/>
        <v>0</v>
      </c>
      <c r="CM170" s="54">
        <f t="shared" si="545"/>
        <v>0</v>
      </c>
      <c r="CN170" s="54">
        <f t="shared" si="546"/>
        <v>0</v>
      </c>
      <c r="CO170" s="54">
        <f t="shared" si="547"/>
        <v>0</v>
      </c>
      <c r="CP170" s="54">
        <f t="shared" si="548"/>
        <v>0</v>
      </c>
      <c r="CQ170" s="54">
        <f t="shared" si="549"/>
        <v>0</v>
      </c>
      <c r="CR170" s="54">
        <f t="shared" si="550"/>
        <v>0</v>
      </c>
      <c r="CS170" s="54">
        <f t="shared" si="551"/>
        <v>0</v>
      </c>
      <c r="CU170" s="54">
        <f t="shared" si="552"/>
        <v>0</v>
      </c>
      <c r="CV170" s="54">
        <f t="shared" si="553"/>
        <v>0</v>
      </c>
      <c r="CW170" s="54">
        <f t="shared" si="554"/>
        <v>0</v>
      </c>
      <c r="CX170" s="54">
        <f t="shared" si="555"/>
        <v>0</v>
      </c>
      <c r="CZ170" s="54">
        <f t="shared" si="556"/>
        <v>0</v>
      </c>
      <c r="DA170" s="54">
        <f t="shared" si="557"/>
        <v>0</v>
      </c>
      <c r="DB170" s="54">
        <f t="shared" si="558"/>
        <v>0</v>
      </c>
      <c r="DC170" s="54">
        <f t="shared" si="559"/>
        <v>0</v>
      </c>
      <c r="DD170" s="54">
        <f t="shared" si="560"/>
        <v>0</v>
      </c>
      <c r="DE170" s="54">
        <f t="shared" si="561"/>
        <v>0</v>
      </c>
      <c r="DF170" s="54">
        <f t="shared" si="562"/>
        <v>0</v>
      </c>
      <c r="DG170" s="54">
        <f t="shared" si="563"/>
        <v>2</v>
      </c>
      <c r="DH170" s="71">
        <f t="shared" si="564"/>
        <v>0</v>
      </c>
      <c r="DI170" s="71">
        <f t="shared" si="565"/>
        <v>0</v>
      </c>
      <c r="DJ170" s="54">
        <f t="shared" si="566"/>
        <v>0</v>
      </c>
      <c r="DK170" s="54">
        <f t="shared" si="567"/>
        <v>2</v>
      </c>
      <c r="DL170" s="4">
        <f t="shared" si="492"/>
        <v>0</v>
      </c>
      <c r="DM170" s="3">
        <f t="shared" si="568"/>
        <v>0</v>
      </c>
      <c r="DN170" s="3">
        <f t="shared" si="569"/>
        <v>0</v>
      </c>
      <c r="DO170" s="4" t="e">
        <f t="shared" si="570"/>
        <v>#DIV/0!</v>
      </c>
      <c r="DP170" s="57"/>
      <c r="DQ170" s="57"/>
      <c r="DR170" s="56">
        <f t="shared" si="493"/>
        <v>2</v>
      </c>
      <c r="DS170" s="56">
        <f t="shared" si="494"/>
        <v>0</v>
      </c>
      <c r="DT170" s="38">
        <f t="shared" si="495"/>
        <v>0</v>
      </c>
      <c r="DU170" s="38">
        <f t="shared" si="571"/>
        <v>2</v>
      </c>
      <c r="DV170" s="38">
        <f t="shared" si="496"/>
        <v>0</v>
      </c>
      <c r="DW170" s="39">
        <f t="shared" si="497"/>
        <v>0</v>
      </c>
      <c r="DX170" s="39">
        <f t="shared" si="498"/>
        <v>0</v>
      </c>
      <c r="DY170" s="39">
        <f t="shared" si="499"/>
        <v>0</v>
      </c>
      <c r="DZ170" s="39">
        <f t="shared" si="500"/>
        <v>0</v>
      </c>
      <c r="EA170" s="39">
        <f t="shared" si="501"/>
        <v>0</v>
      </c>
      <c r="EB170" s="37" t="e">
        <f t="shared" si="572"/>
        <v>#DIV/0!</v>
      </c>
      <c r="EC170" s="37" t="e">
        <f t="shared" si="573"/>
        <v>#DIV/0!</v>
      </c>
      <c r="ED170" s="37" t="e">
        <f t="shared" si="574"/>
        <v>#DIV/0!</v>
      </c>
      <c r="EE170" s="37" t="e">
        <f t="shared" si="575"/>
        <v>#DIV/0!</v>
      </c>
      <c r="EF170" s="39" t="e">
        <f t="shared" si="576"/>
        <v>#DIV/0!</v>
      </c>
      <c r="EG170" s="37" t="e">
        <f t="shared" si="577"/>
        <v>#DIV/0!</v>
      </c>
      <c r="EH170" s="37" t="e">
        <f t="shared" si="578"/>
        <v>#DIV/0!</v>
      </c>
      <c r="EI170" s="11" t="b">
        <f t="shared" si="579"/>
        <v>1</v>
      </c>
      <c r="EJ170" s="11" t="b">
        <f t="shared" si="580"/>
        <v>0</v>
      </c>
      <c r="EK170" s="39" t="e">
        <f t="shared" si="581"/>
        <v>#DIV/0!</v>
      </c>
      <c r="EL170" s="39" t="e">
        <f t="shared" si="582"/>
        <v>#DIV/0!</v>
      </c>
      <c r="EM170" s="39" t="e">
        <f t="shared" si="583"/>
        <v>#DIV/0!</v>
      </c>
      <c r="EN170" s="39" t="e">
        <f t="shared" si="584"/>
        <v>#DIV/0!</v>
      </c>
      <c r="EO170" s="39" t="e">
        <f t="shared" si="585"/>
        <v>#DIV/0!</v>
      </c>
      <c r="EP170" s="39" t="e">
        <f t="shared" si="586"/>
        <v>#DIV/0!</v>
      </c>
      <c r="EQ170" s="39" t="e">
        <f t="shared" si="587"/>
        <v>#DIV/0!</v>
      </c>
      <c r="ER170" s="39" t="e">
        <f t="shared" si="588"/>
        <v>#DIV/0!</v>
      </c>
      <c r="ES170" s="58" t="str">
        <f t="shared" si="589"/>
        <v>(OH,F,Cl)-dominate amphibole</v>
      </c>
      <c r="ET170" s="58" t="e">
        <f t="shared" si="590"/>
        <v>#N/A</v>
      </c>
      <c r="EU170" s="56">
        <f t="shared" si="502"/>
        <v>0</v>
      </c>
      <c r="EV170" s="56">
        <f t="shared" si="503"/>
        <v>0</v>
      </c>
      <c r="EW170" s="56">
        <f t="shared" si="504"/>
        <v>0</v>
      </c>
      <c r="EX170" s="56">
        <f t="shared" si="505"/>
        <v>0</v>
      </c>
      <c r="EY170" s="56">
        <f t="shared" si="506"/>
        <v>0</v>
      </c>
      <c r="EZ170" s="56">
        <f t="shared" si="507"/>
        <v>0</v>
      </c>
      <c r="FA170" s="39">
        <f t="shared" si="508"/>
        <v>0</v>
      </c>
      <c r="FB170" s="39">
        <f t="shared" si="509"/>
        <v>0</v>
      </c>
      <c r="FC170" s="54">
        <f t="shared" si="510"/>
        <v>0</v>
      </c>
      <c r="FD170" s="54">
        <f t="shared" si="511"/>
        <v>0</v>
      </c>
      <c r="FE170" s="39">
        <f t="shared" si="512"/>
        <v>0</v>
      </c>
      <c r="FF170" s="54">
        <f t="shared" si="513"/>
        <v>0</v>
      </c>
      <c r="FG170" s="39">
        <f t="shared" si="514"/>
        <v>0</v>
      </c>
      <c r="FH170" s="39">
        <f t="shared" si="591"/>
        <v>0</v>
      </c>
      <c r="FI170" s="39">
        <f t="shared" si="592"/>
        <v>0</v>
      </c>
      <c r="FJ170" s="39">
        <f t="shared" si="593"/>
        <v>0</v>
      </c>
      <c r="FK170" s="39" t="e">
        <f t="shared" si="594"/>
        <v>#DIV/0!</v>
      </c>
      <c r="FL170" s="39" t="e">
        <f t="shared" si="595"/>
        <v>#DIV/0!</v>
      </c>
      <c r="FM170" s="39" t="e">
        <f t="shared" si="596"/>
        <v>#DIV/0!</v>
      </c>
      <c r="FN170" s="39">
        <f t="shared" si="597"/>
        <v>1</v>
      </c>
      <c r="FO170" s="39">
        <f t="shared" si="515"/>
        <v>0</v>
      </c>
      <c r="FP170" s="39">
        <f t="shared" si="516"/>
        <v>0</v>
      </c>
      <c r="FQ170" s="39">
        <f t="shared" si="517"/>
        <v>0</v>
      </c>
      <c r="FR170" s="39">
        <f t="shared" si="598"/>
        <v>0</v>
      </c>
      <c r="FS170" s="39">
        <f t="shared" si="599"/>
        <v>0</v>
      </c>
      <c r="FU170" s="39" t="e">
        <f t="shared" si="600"/>
        <v>#DIV/0!</v>
      </c>
      <c r="FV170" s="39" t="e">
        <f t="shared" si="601"/>
        <v>#DIV/0!</v>
      </c>
      <c r="FW170" s="39" t="e">
        <f t="shared" si="602"/>
        <v>#DIV/0!</v>
      </c>
      <c r="FY170" s="39" t="e">
        <f t="shared" si="603"/>
        <v>#DIV/0!</v>
      </c>
      <c r="FZ170" s="39" t="e">
        <f t="shared" si="604"/>
        <v>#DIV/0!</v>
      </c>
      <c r="GA170" s="39" t="e">
        <f t="shared" si="605"/>
        <v>#DIV/0!</v>
      </c>
      <c r="GB170" s="39" t="e">
        <f t="shared" si="606"/>
        <v>#DIV/0!</v>
      </c>
      <c r="GC170" s="39" t="e">
        <f t="shared" si="607"/>
        <v>#DIV/0!</v>
      </c>
      <c r="GD170" s="39" t="e">
        <f t="shared" si="608"/>
        <v>#DIV/0!</v>
      </c>
      <c r="GE170" s="39" t="e">
        <f t="shared" si="609"/>
        <v>#DIV/0!</v>
      </c>
      <c r="GF170" s="39" t="e">
        <f t="shared" si="610"/>
        <v>#DIV/0!</v>
      </c>
      <c r="GG170" s="39" t="e">
        <f t="shared" si="611"/>
        <v>#DIV/0!</v>
      </c>
      <c r="GH170" s="39" t="e">
        <f t="shared" si="612"/>
        <v>#DIV/0!</v>
      </c>
      <c r="GI170" s="39"/>
      <c r="GJ170" s="39" t="e">
        <f t="shared" si="613"/>
        <v>#DIV/0!</v>
      </c>
      <c r="GK170" s="39" t="e">
        <f t="shared" si="614"/>
        <v>#DIV/0!</v>
      </c>
      <c r="GL170" s="39" t="e">
        <f t="shared" si="615"/>
        <v>#DIV/0!</v>
      </c>
      <c r="GM170" s="39" t="e">
        <f t="shared" si="616"/>
        <v>#DIV/0!</v>
      </c>
      <c r="GN170" s="39" t="e">
        <f t="shared" si="617"/>
        <v>#DIV/0!</v>
      </c>
      <c r="GO170" s="57"/>
      <c r="GP170" s="57" t="e">
        <f t="shared" si="618"/>
        <v>#DIV/0!</v>
      </c>
      <c r="GQ170" s="59" t="e">
        <f t="shared" si="619"/>
        <v>#DIV/0!</v>
      </c>
      <c r="GR170" s="41" t="e">
        <f t="shared" si="620"/>
        <v>#DIV/0!</v>
      </c>
      <c r="GS170" s="57" t="e">
        <f t="shared" si="621"/>
        <v>#DIV/0!</v>
      </c>
      <c r="GT170" s="57" t="e">
        <f t="shared" si="622"/>
        <v>#DIV/0!</v>
      </c>
      <c r="GU170" s="57" t="e">
        <f t="shared" si="623"/>
        <v>#DIV/0!</v>
      </c>
      <c r="GV170" s="57"/>
      <c r="GW170" s="42" t="e">
        <f t="shared" si="624"/>
        <v>#DIV/0!</v>
      </c>
      <c r="GX170" s="42" t="e">
        <f t="shared" si="625"/>
        <v>#DIV/0!</v>
      </c>
      <c r="GY170" s="42" t="e">
        <f t="shared" si="626"/>
        <v>#DIV/0!</v>
      </c>
      <c r="GZ170" s="57"/>
      <c r="HA170" s="2" t="e">
        <f t="shared" si="627"/>
        <v>#DIV/0!</v>
      </c>
      <c r="HB170" s="2" t="e">
        <f t="shared" si="628"/>
        <v>#DIV/0!</v>
      </c>
      <c r="HC170" s="2" t="e">
        <f t="shared" si="629"/>
        <v>#DIV/0!</v>
      </c>
      <c r="HD170" s="2" t="e">
        <f t="shared" si="630"/>
        <v>#DIV/0!</v>
      </c>
      <c r="HE170" s="2" t="e">
        <f t="shared" si="631"/>
        <v>#DIV/0!</v>
      </c>
      <c r="HF170" s="2" t="e">
        <f t="shared" si="632"/>
        <v>#DIV/0!</v>
      </c>
      <c r="HG170" s="2" t="e">
        <f t="shared" si="633"/>
        <v>#DIV/0!</v>
      </c>
      <c r="HH170" s="2" t="e">
        <f t="shared" si="634"/>
        <v>#DIV/0!</v>
      </c>
      <c r="HI170" s="2" t="e">
        <f t="shared" si="635"/>
        <v>#DIV/0!</v>
      </c>
      <c r="HJ170" s="11" t="e">
        <f t="shared" si="636"/>
        <v>#DIV/0!</v>
      </c>
      <c r="HK170" s="60" t="e">
        <f t="shared" si="637"/>
        <v>#DIV/0!</v>
      </c>
      <c r="HL170" s="57"/>
      <c r="HM170" s="57" t="e">
        <f t="shared" si="638"/>
        <v>#DIV/0!</v>
      </c>
      <c r="HN170" s="57" t="e">
        <f t="shared" si="639"/>
        <v>#DIV/0!</v>
      </c>
      <c r="HO170" s="57" t="e">
        <f t="shared" si="640"/>
        <v>#DIV/0!</v>
      </c>
      <c r="HP170" s="57" t="e">
        <f t="shared" si="641"/>
        <v>#DIV/0!</v>
      </c>
      <c r="HQ170" s="57" t="e">
        <f t="shared" si="642"/>
        <v>#DIV/0!</v>
      </c>
      <c r="HR170" s="57"/>
      <c r="HS170" s="57" t="e">
        <f t="shared" si="643"/>
        <v>#DIV/0!</v>
      </c>
      <c r="HT170" s="57" t="e">
        <f t="shared" si="644"/>
        <v>#DIV/0!</v>
      </c>
      <c r="HU170" s="57" t="e">
        <f t="shared" si="645"/>
        <v>#DIV/0!</v>
      </c>
      <c r="HV170" s="57" t="e">
        <f t="shared" si="646"/>
        <v>#DIV/0!</v>
      </c>
      <c r="HW170" s="57" t="e">
        <f t="shared" si="647"/>
        <v>#DIV/0!</v>
      </c>
      <c r="HX170" s="57"/>
      <c r="HY170" s="57" t="e">
        <f t="shared" si="648"/>
        <v>#DIV/0!</v>
      </c>
      <c r="HZ170" s="57" t="e">
        <f t="shared" si="649"/>
        <v>#DIV/0!</v>
      </c>
      <c r="IA170" s="57"/>
      <c r="IB170" s="61">
        <f t="shared" si="650"/>
        <v>0</v>
      </c>
      <c r="IC170" s="57" t="str">
        <f t="shared" si="651"/>
        <v/>
      </c>
      <c r="ID170" s="42"/>
      <c r="IE170" s="2" t="str">
        <f t="shared" si="652"/>
        <v/>
      </c>
      <c r="IF170" s="60" t="e">
        <f t="shared" si="653"/>
        <v>#DIV/0!</v>
      </c>
      <c r="IG170" s="60" t="str">
        <f t="shared" si="654"/>
        <v/>
      </c>
      <c r="IH170" s="60" t="str">
        <f t="shared" si="655"/>
        <v>zinco-</v>
      </c>
      <c r="II170" s="60" t="str">
        <f t="shared" si="656"/>
        <v>mangano-</v>
      </c>
      <c r="IJ170" s="60" t="e">
        <f t="shared" si="657"/>
        <v>#DIV/0!</v>
      </c>
      <c r="IK170" s="60" t="e">
        <f t="shared" si="658"/>
        <v>#DIV/0!</v>
      </c>
      <c r="IL170" s="60" t="e">
        <f t="shared" si="659"/>
        <v>#DIV/0!</v>
      </c>
      <c r="IM170" s="60" t="e">
        <f t="shared" si="660"/>
        <v>#DIV/0!</v>
      </c>
      <c r="IN170" s="60" t="str">
        <f t="shared" si="661"/>
        <v/>
      </c>
      <c r="IO170" s="60" t="str">
        <f t="shared" si="662"/>
        <v/>
      </c>
      <c r="IP170" s="57"/>
      <c r="IQ170" s="57" t="str">
        <f t="shared" si="663"/>
        <v>ERROR!!</v>
      </c>
    </row>
    <row r="171" spans="24:251">
      <c r="X171" s="29">
        <f t="shared" si="519"/>
        <v>0</v>
      </c>
      <c r="Y171" s="29">
        <f t="shared" si="520"/>
        <v>0</v>
      </c>
      <c r="Z171" s="29" t="e">
        <f t="shared" si="521"/>
        <v>#DIV/0!</v>
      </c>
      <c r="AA171" s="29" t="e">
        <f t="shared" si="522"/>
        <v>#DIV/0!</v>
      </c>
      <c r="AB171" s="29" t="e">
        <f t="shared" si="523"/>
        <v>#DIV/0!</v>
      </c>
      <c r="AC171" s="29" t="e">
        <f t="shared" si="524"/>
        <v>#DIV/0!</v>
      </c>
      <c r="AF171" s="23">
        <v>60.084299999999999</v>
      </c>
      <c r="AG171" s="23">
        <v>79.878799999999998</v>
      </c>
      <c r="AH171" s="23">
        <v>101.96120000000001</v>
      </c>
      <c r="AI171" s="23">
        <v>151.99039999999999</v>
      </c>
      <c r="AJ171" s="23">
        <v>159.69</v>
      </c>
      <c r="AK171" s="23">
        <v>71.846400000000003</v>
      </c>
      <c r="AL171" s="23">
        <v>70.9375</v>
      </c>
      <c r="AM171" s="23">
        <v>40.304400000000001</v>
      </c>
      <c r="AN171" s="23">
        <v>56.077399999999997</v>
      </c>
      <c r="AO171" s="23">
        <v>61.978999999999999</v>
      </c>
      <c r="AP171" s="23">
        <v>94.195999999999998</v>
      </c>
      <c r="AQ171" s="23">
        <v>18.998000000000001</v>
      </c>
      <c r="AR171" s="23">
        <v>35.450000000000003</v>
      </c>
      <c r="AS171" s="23">
        <v>29.88</v>
      </c>
      <c r="AT171" s="23">
        <v>74.691999999999993</v>
      </c>
      <c r="AU171" s="23">
        <v>81.39</v>
      </c>
      <c r="AX171" s="54">
        <f t="shared" si="525"/>
        <v>0</v>
      </c>
      <c r="AY171" s="54">
        <f t="shared" si="526"/>
        <v>0</v>
      </c>
      <c r="AZ171" s="54">
        <f t="shared" si="527"/>
        <v>0</v>
      </c>
      <c r="BA171" s="54">
        <f t="shared" si="528"/>
        <v>0</v>
      </c>
      <c r="BB171" s="54">
        <f t="shared" si="529"/>
        <v>0</v>
      </c>
      <c r="BC171" s="54">
        <f t="shared" si="530"/>
        <v>0</v>
      </c>
      <c r="BD171" s="54">
        <f t="shared" si="531"/>
        <v>0</v>
      </c>
      <c r="BE171" s="54">
        <f t="shared" si="532"/>
        <v>0</v>
      </c>
      <c r="BF171" s="54">
        <f t="shared" si="533"/>
        <v>0</v>
      </c>
      <c r="BG171" s="54">
        <f t="shared" si="534"/>
        <v>0</v>
      </c>
      <c r="BH171" s="54">
        <f t="shared" si="535"/>
        <v>0</v>
      </c>
      <c r="BI171" s="54">
        <f t="shared" si="536"/>
        <v>0</v>
      </c>
      <c r="BJ171" s="54">
        <f t="shared" si="537"/>
        <v>0</v>
      </c>
      <c r="BK171" s="54">
        <f t="shared" si="538"/>
        <v>0</v>
      </c>
      <c r="BL171" s="54">
        <f t="shared" si="539"/>
        <v>0</v>
      </c>
      <c r="BM171" s="42"/>
      <c r="BO171" s="54">
        <f>'Norm-coeff'!$C$2+$AX171*'Norm-coeff'!$D$2+$AY171*'Norm-coeff'!$E$2+$AZ171*'Norm-coeff'!$F$2+$BA171*'Norm-coeff'!$G$2+$BB171*'Norm-coeff'!$H$2+$BC171*'Norm-coeff'!$I$2+$BD171*'Norm-coeff'!$J$2+$BE171*'Norm-coeff'!$K$2+$BF171*'Norm-coeff'!$L$2+$BG171*'Norm-coeff'!$M$2+$BH171*'Norm-coeff'!$N$2+$BI171*'Norm-coeff'!$O$2</f>
        <v>5.4045421474420303</v>
      </c>
      <c r="BP171" s="54">
        <f>'Norm-coeff'!$C$3+$AX171*'Norm-coeff'!$D$3+$AY171*'Norm-coeff'!$E$3+$AZ171*'Norm-coeff'!$F$3+$BA171*'Norm-coeff'!$G$3+$BB171*'Norm-coeff'!$H$3+$BC171*'Norm-coeff'!$I$3+$BD171*'Norm-coeff'!$J$3+$BE171*'Norm-coeff'!$K$3+$BF171*'Norm-coeff'!$L$3+$BG171*'Norm-coeff'!$M$3+$BH171*'Norm-coeff'!$N$3+$BI171*'Norm-coeff'!$O$3</f>
        <v>3.15319116612705</v>
      </c>
      <c r="BQ171" s="54">
        <f>'Norm-coeff'!$C$4+$AX171*'Norm-coeff'!$D$4+$AY171*'Norm-coeff'!$E$4+$AZ171*'Norm-coeff'!$F$4+$BA171*'Norm-coeff'!$G$4+$BB171*'Norm-coeff'!$H$4+$BC171*'Norm-coeff'!$I$4+$BD171*'Norm-coeff'!$J$4+$BE171*'Norm-coeff'!$K$4+$BF171*'Norm-coeff'!$L$4+$BG171*'Norm-coeff'!$M$4+$BH171*'Norm-coeff'!$N$4+$BI171*'Norm-coeff'!$O$4</f>
        <v>1.42115649462768</v>
      </c>
      <c r="BR171" s="54">
        <f>'Norm-coeff'!$C$5+$AX171*'Norm-coeff'!$D$5+$AY171*'Norm-coeff'!$E$5+$AZ171*'Norm-coeff'!$F$5+$BA171*'Norm-coeff'!$G$5+$BB171*'Norm-coeff'!$H$5+$BC171*'Norm-coeff'!$I$5+$BD171*'Norm-coeff'!$J$5+$BE171*'Norm-coeff'!$K$5+$BF171*'Norm-coeff'!$L$5+$BG171*'Norm-coeff'!$M$5+$BH171*'Norm-coeff'!$N$5+$BI171*'Norm-coeff'!$O$5</f>
        <v>1.0553329241296201</v>
      </c>
      <c r="BS171" s="54">
        <f>'Norm-coeff'!$C$6+$AX171*'Norm-coeff'!$D$6+$AY171*'Norm-coeff'!$E$6+$AZ171*'Norm-coeff'!$F$6+$BA171*'Norm-coeff'!$G$6+$BB171*'Norm-coeff'!$H$6+$BC171*'Norm-coeff'!$I$6+$BD171*'Norm-coeff'!$J$6+$BE171*'Norm-coeff'!$K$6+$BF171*'Norm-coeff'!$L$6+$BG171*'Norm-coeff'!$M$6+$BH171*'Norm-coeff'!$N$6+$BI171*'Norm-coeff'!$O$6</f>
        <v>-1.48700885495103E-2</v>
      </c>
      <c r="BT171" s="54">
        <f>'Norm-coeff'!$C$7+$AX171*'Norm-coeff'!$D$7+$AY171*'Norm-coeff'!$E$7+$AZ171*'Norm-coeff'!$F$7+$BA171*'Norm-coeff'!$G$7+$BB171*'Norm-coeff'!$H$7+$BC171*'Norm-coeff'!$I$7+$BD171*'Norm-coeff'!$J$7+$BE171*'Norm-coeff'!$K$7+$BF171*'Norm-coeff'!$L$7+$BG171*'Norm-coeff'!$M$7+$BH171*'Norm-coeff'!$N$7+$BI171*'Norm-coeff'!$O$7</f>
        <v>2.0907583608832998</v>
      </c>
      <c r="BU171" s="54">
        <f>'Norm-coeff'!$C$8+$AX171*'Norm-coeff'!$D$8+$AY171*'Norm-coeff'!$E$8+$AZ171*'Norm-coeff'!$F$8+$BA171*'Norm-coeff'!$G$8+$BB171*'Norm-coeff'!$H$8+$BC171*'Norm-coeff'!$I$8+$BD171*'Norm-coeff'!$J$8+$BE171*'Norm-coeff'!$K$8+$BF171*'Norm-coeff'!$L$8+$BG171*'Norm-coeff'!$M$8+$BH171*'Norm-coeff'!$N$8+$BI171*'Norm-coeff'!$O$8</f>
        <v>0.65894159836244504</v>
      </c>
      <c r="BV171" s="54">
        <f>'Norm-coeff'!$C$9+$AX171*'Norm-coeff'!$D$9+$AY171*'Norm-coeff'!$E$9+$AZ171*'Norm-coeff'!$F$9+$BA171*'Norm-coeff'!$G$9+$BB171*'Norm-coeff'!$H$9+$BC171*'Norm-coeff'!$I$9+$BD171*'Norm-coeff'!$J$9+$BE171*'Norm-coeff'!$K$9+$BF171*'Norm-coeff'!$L$9+$BG171*'Norm-coeff'!$M$9+$BH171*'Norm-coeff'!$N$9+$BI171*'Norm-coeff'!$O$9</f>
        <v>1.48961085014701</v>
      </c>
      <c r="BW171" s="54">
        <f>'Norm-coeff'!$C$10+$AX171*'Norm-coeff'!$D$10+$AY171*'Norm-coeff'!$E$10+$AZ171*'Norm-coeff'!$F$10+$BA171*'Norm-coeff'!$G$10+$BB171*'Norm-coeff'!$H$10+$BC171*'Norm-coeff'!$I$10+$BD171*'Norm-coeff'!$J$10+$BE171*'Norm-coeff'!$K$10+$BF171*'Norm-coeff'!$L$10+$BG171*'Norm-coeff'!$M$10+$BH171*'Norm-coeff'!$N$10+$BI171*'Norm-coeff'!$O$10</f>
        <v>1.42058735749591</v>
      </c>
      <c r="BX171" s="54">
        <f>'Norm-coeff'!$C$11+$AX171*'Norm-coeff'!$D$11+$AY171*'Norm-coeff'!$E$11+$AZ171*'Norm-coeff'!$F$11+$BA171*'Norm-coeff'!$G$11+$BB171*'Norm-coeff'!$H$11+$BC171*'Norm-coeff'!$I$11+$BD171*'Norm-coeff'!$J$11+$BE171*'Norm-coeff'!$K$11+$BF171*'Norm-coeff'!$L$11+$BG171*'Norm-coeff'!$M$11+$BH171*'Norm-coeff'!$N$11+$BI171*'Norm-coeff'!$O$11</f>
        <v>0.221233014421479</v>
      </c>
      <c r="BY171" s="54">
        <f>'Norm-coeff'!$C$12+$AX171*'Norm-coeff'!$D$12+$AY171*'Norm-coeff'!$E$12+$AZ171*'Norm-coeff'!$F$12+$BA171*'Norm-coeff'!$G$12+$BB171*'Norm-coeff'!$H$12+$BC171*'Norm-coeff'!$I$12+$BD171*'Norm-coeff'!$J$12+$BE171*'Norm-coeff'!$K$12+$BF171*'Norm-coeff'!$L$12+$BG171*'Norm-coeff'!$M$12+$BH171*'Norm-coeff'!$N$12+$BI171*'Norm-coeff'!$O$12</f>
        <v>0.283527502056037</v>
      </c>
      <c r="BZ171" s="54">
        <f>'Norm-coeff'!$C$13+$AX171*'Norm-coeff'!$D$13+$AY171*'Norm-coeff'!$E$13+$AZ171*'Norm-coeff'!$F$13+$BA171*'Norm-coeff'!$G$13+$BB171*'Norm-coeff'!$H$13+$BC171*'Norm-coeff'!$I$13+$BD171*'Norm-coeff'!$J$13+$BE171*'Norm-coeff'!$K$13+$BF171*'Norm-coeff'!$L$13+$BG171*'Norm-coeff'!$M$13+$BH171*'Norm-coeff'!$N$13+$BI171*'Norm-coeff'!$O$13</f>
        <v>-4.1864930554451202E-2</v>
      </c>
      <c r="CA171" s="54">
        <f>'Norm-coeff'!$C$14+$AX171*'Norm-coeff'!$D$14+$AY171*'Norm-coeff'!$E$14+$AZ171*'Norm-coeff'!$F$14+$BA171*'Norm-coeff'!$G$14+$BB171*'Norm-coeff'!$H$14+$BC171*'Norm-coeff'!$I$14+$BD171*'Norm-coeff'!$J$14+$BE171*'Norm-coeff'!$K$14+$BF171*'Norm-coeff'!$L$14+$BG171*'Norm-coeff'!$M$14+$BH171*'Norm-coeff'!$N$14+$BI171*'Norm-coeff'!$O$14</f>
        <v>4.2526983164477103</v>
      </c>
      <c r="CC171" s="54">
        <f t="shared" si="664"/>
        <v>0</v>
      </c>
      <c r="CG171" s="54">
        <f t="shared" si="540"/>
        <v>0</v>
      </c>
      <c r="CH171" s="54">
        <f t="shared" si="518"/>
        <v>0</v>
      </c>
      <c r="CI171" s="54">
        <f t="shared" si="541"/>
        <v>0</v>
      </c>
      <c r="CJ171" s="56">
        <f t="shared" si="542"/>
        <v>0</v>
      </c>
      <c r="CK171" s="54">
        <f t="shared" si="543"/>
        <v>0</v>
      </c>
      <c r="CL171" s="54">
        <f t="shared" si="544"/>
        <v>0</v>
      </c>
      <c r="CM171" s="54">
        <f t="shared" si="545"/>
        <v>0</v>
      </c>
      <c r="CN171" s="54">
        <f t="shared" si="546"/>
        <v>0</v>
      </c>
      <c r="CO171" s="54">
        <f t="shared" si="547"/>
        <v>0</v>
      </c>
      <c r="CP171" s="54">
        <f t="shared" si="548"/>
        <v>0</v>
      </c>
      <c r="CQ171" s="54">
        <f t="shared" si="549"/>
        <v>0</v>
      </c>
      <c r="CR171" s="54">
        <f t="shared" si="550"/>
        <v>0</v>
      </c>
      <c r="CS171" s="54">
        <f t="shared" si="551"/>
        <v>0</v>
      </c>
      <c r="CU171" s="54">
        <f t="shared" si="552"/>
        <v>0</v>
      </c>
      <c r="CV171" s="54">
        <f t="shared" si="553"/>
        <v>0</v>
      </c>
      <c r="CW171" s="54">
        <f t="shared" si="554"/>
        <v>0</v>
      </c>
      <c r="CX171" s="54">
        <f t="shared" si="555"/>
        <v>0</v>
      </c>
      <c r="CZ171" s="54">
        <f t="shared" si="556"/>
        <v>0</v>
      </c>
      <c r="DA171" s="54">
        <f t="shared" si="557"/>
        <v>0</v>
      </c>
      <c r="DB171" s="54">
        <f t="shared" si="558"/>
        <v>0</v>
      </c>
      <c r="DC171" s="54">
        <f t="shared" si="559"/>
        <v>0</v>
      </c>
      <c r="DD171" s="54">
        <f t="shared" si="560"/>
        <v>0</v>
      </c>
      <c r="DE171" s="54">
        <f t="shared" si="561"/>
        <v>0</v>
      </c>
      <c r="DF171" s="54">
        <f t="shared" si="562"/>
        <v>0</v>
      </c>
      <c r="DG171" s="54">
        <f t="shared" si="563"/>
        <v>2</v>
      </c>
      <c r="DH171" s="71">
        <f t="shared" si="564"/>
        <v>0</v>
      </c>
      <c r="DI171" s="71">
        <f t="shared" si="565"/>
        <v>0</v>
      </c>
      <c r="DJ171" s="54">
        <f t="shared" si="566"/>
        <v>0</v>
      </c>
      <c r="DK171" s="54">
        <f t="shared" si="567"/>
        <v>2</v>
      </c>
      <c r="DL171" s="4">
        <f t="shared" si="492"/>
        <v>0</v>
      </c>
      <c r="DM171" s="3">
        <f t="shared" si="568"/>
        <v>0</v>
      </c>
      <c r="DN171" s="3">
        <f t="shared" si="569"/>
        <v>0</v>
      </c>
      <c r="DO171" s="4" t="e">
        <f t="shared" si="570"/>
        <v>#DIV/0!</v>
      </c>
      <c r="DP171" s="57"/>
      <c r="DQ171" s="57"/>
      <c r="DR171" s="56">
        <f t="shared" si="493"/>
        <v>2</v>
      </c>
      <c r="DS171" s="56">
        <f t="shared" si="494"/>
        <v>0</v>
      </c>
      <c r="DT171" s="38">
        <f t="shared" si="495"/>
        <v>0</v>
      </c>
      <c r="DU171" s="38">
        <f t="shared" si="571"/>
        <v>2</v>
      </c>
      <c r="DV171" s="38">
        <f t="shared" si="496"/>
        <v>0</v>
      </c>
      <c r="DW171" s="39">
        <f t="shared" si="497"/>
        <v>0</v>
      </c>
      <c r="DX171" s="39">
        <f t="shared" si="498"/>
        <v>0</v>
      </c>
      <c r="DY171" s="39">
        <f t="shared" si="499"/>
        <v>0</v>
      </c>
      <c r="DZ171" s="39">
        <f t="shared" si="500"/>
        <v>0</v>
      </c>
      <c r="EA171" s="39">
        <f t="shared" si="501"/>
        <v>0</v>
      </c>
      <c r="EB171" s="37" t="e">
        <f t="shared" si="572"/>
        <v>#DIV/0!</v>
      </c>
      <c r="EC171" s="37" t="e">
        <f t="shared" si="573"/>
        <v>#DIV/0!</v>
      </c>
      <c r="ED171" s="37" t="e">
        <f t="shared" si="574"/>
        <v>#DIV/0!</v>
      </c>
      <c r="EE171" s="37" t="e">
        <f t="shared" si="575"/>
        <v>#DIV/0!</v>
      </c>
      <c r="EF171" s="39" t="e">
        <f t="shared" si="576"/>
        <v>#DIV/0!</v>
      </c>
      <c r="EG171" s="37" t="e">
        <f t="shared" si="577"/>
        <v>#DIV/0!</v>
      </c>
      <c r="EH171" s="37" t="e">
        <f t="shared" si="578"/>
        <v>#DIV/0!</v>
      </c>
      <c r="EI171" s="11" t="b">
        <f t="shared" si="579"/>
        <v>1</v>
      </c>
      <c r="EJ171" s="11" t="b">
        <f t="shared" si="580"/>
        <v>0</v>
      </c>
      <c r="EK171" s="39" t="e">
        <f t="shared" si="581"/>
        <v>#DIV/0!</v>
      </c>
      <c r="EL171" s="39" t="e">
        <f t="shared" si="582"/>
        <v>#DIV/0!</v>
      </c>
      <c r="EM171" s="39" t="e">
        <f t="shared" si="583"/>
        <v>#DIV/0!</v>
      </c>
      <c r="EN171" s="39" t="e">
        <f t="shared" si="584"/>
        <v>#DIV/0!</v>
      </c>
      <c r="EO171" s="39" t="e">
        <f t="shared" si="585"/>
        <v>#DIV/0!</v>
      </c>
      <c r="EP171" s="39" t="e">
        <f t="shared" si="586"/>
        <v>#DIV/0!</v>
      </c>
      <c r="EQ171" s="39" t="e">
        <f t="shared" si="587"/>
        <v>#DIV/0!</v>
      </c>
      <c r="ER171" s="39" t="e">
        <f t="shared" si="588"/>
        <v>#DIV/0!</v>
      </c>
      <c r="ES171" s="58" t="str">
        <f t="shared" si="589"/>
        <v>(OH,F,Cl)-dominate amphibole</v>
      </c>
      <c r="ET171" s="58" t="e">
        <f t="shared" si="590"/>
        <v>#N/A</v>
      </c>
      <c r="EU171" s="56">
        <f t="shared" si="502"/>
        <v>0</v>
      </c>
      <c r="EV171" s="56">
        <f t="shared" si="503"/>
        <v>0</v>
      </c>
      <c r="EW171" s="56">
        <f t="shared" si="504"/>
        <v>0</v>
      </c>
      <c r="EX171" s="56">
        <f t="shared" si="505"/>
        <v>0</v>
      </c>
      <c r="EY171" s="56">
        <f t="shared" si="506"/>
        <v>0</v>
      </c>
      <c r="EZ171" s="56">
        <f t="shared" si="507"/>
        <v>0</v>
      </c>
      <c r="FA171" s="39">
        <f t="shared" si="508"/>
        <v>0</v>
      </c>
      <c r="FB171" s="39">
        <f t="shared" si="509"/>
        <v>0</v>
      </c>
      <c r="FC171" s="54">
        <f t="shared" si="510"/>
        <v>0</v>
      </c>
      <c r="FD171" s="54">
        <f t="shared" si="511"/>
        <v>0</v>
      </c>
      <c r="FE171" s="39">
        <f t="shared" si="512"/>
        <v>0</v>
      </c>
      <c r="FF171" s="54">
        <f t="shared" si="513"/>
        <v>0</v>
      </c>
      <c r="FG171" s="39">
        <f t="shared" si="514"/>
        <v>0</v>
      </c>
      <c r="FH171" s="39">
        <f t="shared" si="591"/>
        <v>0</v>
      </c>
      <c r="FI171" s="39">
        <f t="shared" si="592"/>
        <v>0</v>
      </c>
      <c r="FJ171" s="39">
        <f t="shared" si="593"/>
        <v>0</v>
      </c>
      <c r="FK171" s="39" t="e">
        <f t="shared" si="594"/>
        <v>#DIV/0!</v>
      </c>
      <c r="FL171" s="39" t="e">
        <f t="shared" si="595"/>
        <v>#DIV/0!</v>
      </c>
      <c r="FM171" s="39" t="e">
        <f t="shared" si="596"/>
        <v>#DIV/0!</v>
      </c>
      <c r="FN171" s="39">
        <f t="shared" si="597"/>
        <v>1</v>
      </c>
      <c r="FO171" s="39">
        <f t="shared" si="515"/>
        <v>0</v>
      </c>
      <c r="FP171" s="39">
        <f t="shared" si="516"/>
        <v>0</v>
      </c>
      <c r="FQ171" s="39">
        <f t="shared" si="517"/>
        <v>0</v>
      </c>
      <c r="FR171" s="39">
        <f t="shared" si="598"/>
        <v>0</v>
      </c>
      <c r="FS171" s="39">
        <f t="shared" si="599"/>
        <v>0</v>
      </c>
      <c r="FU171" s="39" t="e">
        <f t="shared" si="600"/>
        <v>#DIV/0!</v>
      </c>
      <c r="FV171" s="39" t="e">
        <f t="shared" si="601"/>
        <v>#DIV/0!</v>
      </c>
      <c r="FW171" s="39" t="e">
        <f t="shared" si="602"/>
        <v>#DIV/0!</v>
      </c>
      <c r="FY171" s="39" t="e">
        <f t="shared" si="603"/>
        <v>#DIV/0!</v>
      </c>
      <c r="FZ171" s="39" t="e">
        <f t="shared" si="604"/>
        <v>#DIV/0!</v>
      </c>
      <c r="GA171" s="39" t="e">
        <f t="shared" si="605"/>
        <v>#DIV/0!</v>
      </c>
      <c r="GB171" s="39" t="e">
        <f t="shared" si="606"/>
        <v>#DIV/0!</v>
      </c>
      <c r="GC171" s="39" t="e">
        <f t="shared" si="607"/>
        <v>#DIV/0!</v>
      </c>
      <c r="GD171" s="39" t="e">
        <f t="shared" si="608"/>
        <v>#DIV/0!</v>
      </c>
      <c r="GE171" s="39" t="e">
        <f t="shared" si="609"/>
        <v>#DIV/0!</v>
      </c>
      <c r="GF171" s="39" t="e">
        <f t="shared" si="610"/>
        <v>#DIV/0!</v>
      </c>
      <c r="GG171" s="39" t="e">
        <f t="shared" si="611"/>
        <v>#DIV/0!</v>
      </c>
      <c r="GH171" s="39" t="e">
        <f t="shared" si="612"/>
        <v>#DIV/0!</v>
      </c>
      <c r="GI171" s="39"/>
      <c r="GJ171" s="39" t="e">
        <f t="shared" si="613"/>
        <v>#DIV/0!</v>
      </c>
      <c r="GK171" s="39" t="e">
        <f t="shared" si="614"/>
        <v>#DIV/0!</v>
      </c>
      <c r="GL171" s="39" t="e">
        <f t="shared" si="615"/>
        <v>#DIV/0!</v>
      </c>
      <c r="GM171" s="39" t="e">
        <f t="shared" si="616"/>
        <v>#DIV/0!</v>
      </c>
      <c r="GN171" s="39" t="e">
        <f t="shared" si="617"/>
        <v>#DIV/0!</v>
      </c>
      <c r="GO171" s="57"/>
      <c r="GP171" s="57" t="e">
        <f t="shared" si="618"/>
        <v>#DIV/0!</v>
      </c>
      <c r="GQ171" s="59" t="e">
        <f t="shared" si="619"/>
        <v>#DIV/0!</v>
      </c>
      <c r="GR171" s="41" t="e">
        <f t="shared" si="620"/>
        <v>#DIV/0!</v>
      </c>
      <c r="GS171" s="57" t="e">
        <f t="shared" si="621"/>
        <v>#DIV/0!</v>
      </c>
      <c r="GT171" s="57" t="e">
        <f t="shared" si="622"/>
        <v>#DIV/0!</v>
      </c>
      <c r="GU171" s="57" t="e">
        <f t="shared" si="623"/>
        <v>#DIV/0!</v>
      </c>
      <c r="GV171" s="57"/>
      <c r="GW171" s="42" t="e">
        <f t="shared" si="624"/>
        <v>#DIV/0!</v>
      </c>
      <c r="GX171" s="42" t="e">
        <f t="shared" si="625"/>
        <v>#DIV/0!</v>
      </c>
      <c r="GY171" s="42" t="e">
        <f t="shared" si="626"/>
        <v>#DIV/0!</v>
      </c>
      <c r="GZ171" s="57"/>
      <c r="HA171" s="2" t="e">
        <f t="shared" si="627"/>
        <v>#DIV/0!</v>
      </c>
      <c r="HB171" s="2" t="e">
        <f t="shared" si="628"/>
        <v>#DIV/0!</v>
      </c>
      <c r="HC171" s="2" t="e">
        <f t="shared" si="629"/>
        <v>#DIV/0!</v>
      </c>
      <c r="HD171" s="2" t="e">
        <f t="shared" si="630"/>
        <v>#DIV/0!</v>
      </c>
      <c r="HE171" s="2" t="e">
        <f t="shared" si="631"/>
        <v>#DIV/0!</v>
      </c>
      <c r="HF171" s="2" t="e">
        <f t="shared" si="632"/>
        <v>#DIV/0!</v>
      </c>
      <c r="HG171" s="2" t="e">
        <f t="shared" si="633"/>
        <v>#DIV/0!</v>
      </c>
      <c r="HH171" s="2" t="e">
        <f t="shared" si="634"/>
        <v>#DIV/0!</v>
      </c>
      <c r="HI171" s="2" t="e">
        <f t="shared" si="635"/>
        <v>#DIV/0!</v>
      </c>
      <c r="HJ171" s="11" t="e">
        <f t="shared" si="636"/>
        <v>#DIV/0!</v>
      </c>
      <c r="HK171" s="60" t="e">
        <f t="shared" si="637"/>
        <v>#DIV/0!</v>
      </c>
      <c r="HL171" s="57"/>
      <c r="HM171" s="57" t="e">
        <f t="shared" si="638"/>
        <v>#DIV/0!</v>
      </c>
      <c r="HN171" s="57" t="e">
        <f t="shared" si="639"/>
        <v>#DIV/0!</v>
      </c>
      <c r="HO171" s="57" t="e">
        <f t="shared" si="640"/>
        <v>#DIV/0!</v>
      </c>
      <c r="HP171" s="57" t="e">
        <f t="shared" si="641"/>
        <v>#DIV/0!</v>
      </c>
      <c r="HQ171" s="57" t="e">
        <f t="shared" si="642"/>
        <v>#DIV/0!</v>
      </c>
      <c r="HR171" s="57"/>
      <c r="HS171" s="57" t="e">
        <f t="shared" si="643"/>
        <v>#DIV/0!</v>
      </c>
      <c r="HT171" s="57" t="e">
        <f t="shared" si="644"/>
        <v>#DIV/0!</v>
      </c>
      <c r="HU171" s="57" t="e">
        <f t="shared" si="645"/>
        <v>#DIV/0!</v>
      </c>
      <c r="HV171" s="57" t="e">
        <f t="shared" si="646"/>
        <v>#DIV/0!</v>
      </c>
      <c r="HW171" s="57" t="e">
        <f t="shared" si="647"/>
        <v>#DIV/0!</v>
      </c>
      <c r="HX171" s="57"/>
      <c r="HY171" s="57" t="e">
        <f t="shared" si="648"/>
        <v>#DIV/0!</v>
      </c>
      <c r="HZ171" s="57" t="e">
        <f t="shared" si="649"/>
        <v>#DIV/0!</v>
      </c>
      <c r="IA171" s="57"/>
      <c r="IB171" s="61">
        <f t="shared" si="650"/>
        <v>0</v>
      </c>
      <c r="IC171" s="57" t="str">
        <f t="shared" si="651"/>
        <v/>
      </c>
      <c r="ID171" s="42"/>
      <c r="IE171" s="2" t="str">
        <f t="shared" si="652"/>
        <v/>
      </c>
      <c r="IF171" s="60" t="e">
        <f t="shared" si="653"/>
        <v>#DIV/0!</v>
      </c>
      <c r="IG171" s="60" t="str">
        <f t="shared" si="654"/>
        <v/>
      </c>
      <c r="IH171" s="60" t="str">
        <f t="shared" si="655"/>
        <v>zinco-</v>
      </c>
      <c r="II171" s="60" t="str">
        <f t="shared" si="656"/>
        <v>mangano-</v>
      </c>
      <c r="IJ171" s="60" t="e">
        <f t="shared" si="657"/>
        <v>#DIV/0!</v>
      </c>
      <c r="IK171" s="60" t="e">
        <f t="shared" si="658"/>
        <v>#DIV/0!</v>
      </c>
      <c r="IL171" s="60" t="e">
        <f t="shared" si="659"/>
        <v>#DIV/0!</v>
      </c>
      <c r="IM171" s="60" t="e">
        <f t="shared" si="660"/>
        <v>#DIV/0!</v>
      </c>
      <c r="IN171" s="60" t="str">
        <f t="shared" si="661"/>
        <v/>
      </c>
      <c r="IO171" s="60" t="str">
        <f t="shared" si="662"/>
        <v/>
      </c>
      <c r="IP171" s="57"/>
      <c r="IQ171" s="57" t="str">
        <f t="shared" si="663"/>
        <v>ERROR!!</v>
      </c>
    </row>
    <row r="172" spans="24:251">
      <c r="X172" s="29">
        <f t="shared" si="519"/>
        <v>0</v>
      </c>
      <c r="Y172" s="29">
        <f t="shared" si="520"/>
        <v>0</v>
      </c>
      <c r="Z172" s="29" t="e">
        <f t="shared" si="521"/>
        <v>#DIV/0!</v>
      </c>
      <c r="AA172" s="29" t="e">
        <f t="shared" si="522"/>
        <v>#DIV/0!</v>
      </c>
      <c r="AB172" s="29" t="e">
        <f t="shared" si="523"/>
        <v>#DIV/0!</v>
      </c>
      <c r="AC172" s="29" t="e">
        <f t="shared" si="524"/>
        <v>#DIV/0!</v>
      </c>
      <c r="AF172" s="23">
        <v>60.084299999999999</v>
      </c>
      <c r="AG172" s="23">
        <v>79.878799999999998</v>
      </c>
      <c r="AH172" s="23">
        <v>101.96120000000001</v>
      </c>
      <c r="AI172" s="23">
        <v>151.99039999999999</v>
      </c>
      <c r="AJ172" s="23">
        <v>159.69</v>
      </c>
      <c r="AK172" s="23">
        <v>71.846400000000003</v>
      </c>
      <c r="AL172" s="23">
        <v>70.9375</v>
      </c>
      <c r="AM172" s="23">
        <v>40.304400000000001</v>
      </c>
      <c r="AN172" s="23">
        <v>56.077399999999997</v>
      </c>
      <c r="AO172" s="23">
        <v>61.978999999999999</v>
      </c>
      <c r="AP172" s="23">
        <v>94.195999999999998</v>
      </c>
      <c r="AQ172" s="23">
        <v>18.998000000000001</v>
      </c>
      <c r="AR172" s="23">
        <v>35.450000000000003</v>
      </c>
      <c r="AS172" s="23">
        <v>29.88</v>
      </c>
      <c r="AT172" s="23">
        <v>74.691999999999993</v>
      </c>
      <c r="AU172" s="23">
        <v>81.39</v>
      </c>
      <c r="AX172" s="54">
        <f t="shared" si="525"/>
        <v>0</v>
      </c>
      <c r="AY172" s="54">
        <f t="shared" si="526"/>
        <v>0</v>
      </c>
      <c r="AZ172" s="54">
        <f t="shared" si="527"/>
        <v>0</v>
      </c>
      <c r="BA172" s="54">
        <f t="shared" si="528"/>
        <v>0</v>
      </c>
      <c r="BB172" s="54">
        <f t="shared" si="529"/>
        <v>0</v>
      </c>
      <c r="BC172" s="54">
        <f t="shared" si="530"/>
        <v>0</v>
      </c>
      <c r="BD172" s="54">
        <f t="shared" si="531"/>
        <v>0</v>
      </c>
      <c r="BE172" s="54">
        <f t="shared" si="532"/>
        <v>0</v>
      </c>
      <c r="BF172" s="54">
        <f t="shared" si="533"/>
        <v>0</v>
      </c>
      <c r="BG172" s="54">
        <f t="shared" si="534"/>
        <v>0</v>
      </c>
      <c r="BH172" s="54">
        <f t="shared" si="535"/>
        <v>0</v>
      </c>
      <c r="BI172" s="54">
        <f t="shared" si="536"/>
        <v>0</v>
      </c>
      <c r="BJ172" s="54">
        <f t="shared" si="537"/>
        <v>0</v>
      </c>
      <c r="BK172" s="54">
        <f t="shared" si="538"/>
        <v>0</v>
      </c>
      <c r="BL172" s="54">
        <f t="shared" si="539"/>
        <v>0</v>
      </c>
      <c r="BM172" s="42"/>
      <c r="BO172" s="54">
        <f>'Norm-coeff'!$C$2+$AX172*'Norm-coeff'!$D$2+$AY172*'Norm-coeff'!$E$2+$AZ172*'Norm-coeff'!$F$2+$BA172*'Norm-coeff'!$G$2+$BB172*'Norm-coeff'!$H$2+$BC172*'Norm-coeff'!$I$2+$BD172*'Norm-coeff'!$J$2+$BE172*'Norm-coeff'!$K$2+$BF172*'Norm-coeff'!$L$2+$BG172*'Norm-coeff'!$M$2+$BH172*'Norm-coeff'!$N$2+$BI172*'Norm-coeff'!$O$2</f>
        <v>5.4045421474420303</v>
      </c>
      <c r="BP172" s="54">
        <f>'Norm-coeff'!$C$3+$AX172*'Norm-coeff'!$D$3+$AY172*'Norm-coeff'!$E$3+$AZ172*'Norm-coeff'!$F$3+$BA172*'Norm-coeff'!$G$3+$BB172*'Norm-coeff'!$H$3+$BC172*'Norm-coeff'!$I$3+$BD172*'Norm-coeff'!$J$3+$BE172*'Norm-coeff'!$K$3+$BF172*'Norm-coeff'!$L$3+$BG172*'Norm-coeff'!$M$3+$BH172*'Norm-coeff'!$N$3+$BI172*'Norm-coeff'!$O$3</f>
        <v>3.15319116612705</v>
      </c>
      <c r="BQ172" s="54">
        <f>'Norm-coeff'!$C$4+$AX172*'Norm-coeff'!$D$4+$AY172*'Norm-coeff'!$E$4+$AZ172*'Norm-coeff'!$F$4+$BA172*'Norm-coeff'!$G$4+$BB172*'Norm-coeff'!$H$4+$BC172*'Norm-coeff'!$I$4+$BD172*'Norm-coeff'!$J$4+$BE172*'Norm-coeff'!$K$4+$BF172*'Norm-coeff'!$L$4+$BG172*'Norm-coeff'!$M$4+$BH172*'Norm-coeff'!$N$4+$BI172*'Norm-coeff'!$O$4</f>
        <v>1.42115649462768</v>
      </c>
      <c r="BR172" s="54">
        <f>'Norm-coeff'!$C$5+$AX172*'Norm-coeff'!$D$5+$AY172*'Norm-coeff'!$E$5+$AZ172*'Norm-coeff'!$F$5+$BA172*'Norm-coeff'!$G$5+$BB172*'Norm-coeff'!$H$5+$BC172*'Norm-coeff'!$I$5+$BD172*'Norm-coeff'!$J$5+$BE172*'Norm-coeff'!$K$5+$BF172*'Norm-coeff'!$L$5+$BG172*'Norm-coeff'!$M$5+$BH172*'Norm-coeff'!$N$5+$BI172*'Norm-coeff'!$O$5</f>
        <v>1.0553329241296201</v>
      </c>
      <c r="BS172" s="54">
        <f>'Norm-coeff'!$C$6+$AX172*'Norm-coeff'!$D$6+$AY172*'Norm-coeff'!$E$6+$AZ172*'Norm-coeff'!$F$6+$BA172*'Norm-coeff'!$G$6+$BB172*'Norm-coeff'!$H$6+$BC172*'Norm-coeff'!$I$6+$BD172*'Norm-coeff'!$J$6+$BE172*'Norm-coeff'!$K$6+$BF172*'Norm-coeff'!$L$6+$BG172*'Norm-coeff'!$M$6+$BH172*'Norm-coeff'!$N$6+$BI172*'Norm-coeff'!$O$6</f>
        <v>-1.48700885495103E-2</v>
      </c>
      <c r="BT172" s="54">
        <f>'Norm-coeff'!$C$7+$AX172*'Norm-coeff'!$D$7+$AY172*'Norm-coeff'!$E$7+$AZ172*'Norm-coeff'!$F$7+$BA172*'Norm-coeff'!$G$7+$BB172*'Norm-coeff'!$H$7+$BC172*'Norm-coeff'!$I$7+$BD172*'Norm-coeff'!$J$7+$BE172*'Norm-coeff'!$K$7+$BF172*'Norm-coeff'!$L$7+$BG172*'Norm-coeff'!$M$7+$BH172*'Norm-coeff'!$N$7+$BI172*'Norm-coeff'!$O$7</f>
        <v>2.0907583608832998</v>
      </c>
      <c r="BU172" s="54">
        <f>'Norm-coeff'!$C$8+$AX172*'Norm-coeff'!$D$8+$AY172*'Norm-coeff'!$E$8+$AZ172*'Norm-coeff'!$F$8+$BA172*'Norm-coeff'!$G$8+$BB172*'Norm-coeff'!$H$8+$BC172*'Norm-coeff'!$I$8+$BD172*'Norm-coeff'!$J$8+$BE172*'Norm-coeff'!$K$8+$BF172*'Norm-coeff'!$L$8+$BG172*'Norm-coeff'!$M$8+$BH172*'Norm-coeff'!$N$8+$BI172*'Norm-coeff'!$O$8</f>
        <v>0.65894159836244504</v>
      </c>
      <c r="BV172" s="54">
        <f>'Norm-coeff'!$C$9+$AX172*'Norm-coeff'!$D$9+$AY172*'Norm-coeff'!$E$9+$AZ172*'Norm-coeff'!$F$9+$BA172*'Norm-coeff'!$G$9+$BB172*'Norm-coeff'!$H$9+$BC172*'Norm-coeff'!$I$9+$BD172*'Norm-coeff'!$J$9+$BE172*'Norm-coeff'!$K$9+$BF172*'Norm-coeff'!$L$9+$BG172*'Norm-coeff'!$M$9+$BH172*'Norm-coeff'!$N$9+$BI172*'Norm-coeff'!$O$9</f>
        <v>1.48961085014701</v>
      </c>
      <c r="BW172" s="54">
        <f>'Norm-coeff'!$C$10+$AX172*'Norm-coeff'!$D$10+$AY172*'Norm-coeff'!$E$10+$AZ172*'Norm-coeff'!$F$10+$BA172*'Norm-coeff'!$G$10+$BB172*'Norm-coeff'!$H$10+$BC172*'Norm-coeff'!$I$10+$BD172*'Norm-coeff'!$J$10+$BE172*'Norm-coeff'!$K$10+$BF172*'Norm-coeff'!$L$10+$BG172*'Norm-coeff'!$M$10+$BH172*'Norm-coeff'!$N$10+$BI172*'Norm-coeff'!$O$10</f>
        <v>1.42058735749591</v>
      </c>
      <c r="BX172" s="54">
        <f>'Norm-coeff'!$C$11+$AX172*'Norm-coeff'!$D$11+$AY172*'Norm-coeff'!$E$11+$AZ172*'Norm-coeff'!$F$11+$BA172*'Norm-coeff'!$G$11+$BB172*'Norm-coeff'!$H$11+$BC172*'Norm-coeff'!$I$11+$BD172*'Norm-coeff'!$J$11+$BE172*'Norm-coeff'!$K$11+$BF172*'Norm-coeff'!$L$11+$BG172*'Norm-coeff'!$M$11+$BH172*'Norm-coeff'!$N$11+$BI172*'Norm-coeff'!$O$11</f>
        <v>0.221233014421479</v>
      </c>
      <c r="BY172" s="54">
        <f>'Norm-coeff'!$C$12+$AX172*'Norm-coeff'!$D$12+$AY172*'Norm-coeff'!$E$12+$AZ172*'Norm-coeff'!$F$12+$BA172*'Norm-coeff'!$G$12+$BB172*'Norm-coeff'!$H$12+$BC172*'Norm-coeff'!$I$12+$BD172*'Norm-coeff'!$J$12+$BE172*'Norm-coeff'!$K$12+$BF172*'Norm-coeff'!$L$12+$BG172*'Norm-coeff'!$M$12+$BH172*'Norm-coeff'!$N$12+$BI172*'Norm-coeff'!$O$12</f>
        <v>0.283527502056037</v>
      </c>
      <c r="BZ172" s="54">
        <f>'Norm-coeff'!$C$13+$AX172*'Norm-coeff'!$D$13+$AY172*'Norm-coeff'!$E$13+$AZ172*'Norm-coeff'!$F$13+$BA172*'Norm-coeff'!$G$13+$BB172*'Norm-coeff'!$H$13+$BC172*'Norm-coeff'!$I$13+$BD172*'Norm-coeff'!$J$13+$BE172*'Norm-coeff'!$K$13+$BF172*'Norm-coeff'!$L$13+$BG172*'Norm-coeff'!$M$13+$BH172*'Norm-coeff'!$N$13+$BI172*'Norm-coeff'!$O$13</f>
        <v>-4.1864930554451202E-2</v>
      </c>
      <c r="CA172" s="54">
        <f>'Norm-coeff'!$C$14+$AX172*'Norm-coeff'!$D$14+$AY172*'Norm-coeff'!$E$14+$AZ172*'Norm-coeff'!$F$14+$BA172*'Norm-coeff'!$G$14+$BB172*'Norm-coeff'!$H$14+$BC172*'Norm-coeff'!$I$14+$BD172*'Norm-coeff'!$J$14+$BE172*'Norm-coeff'!$K$14+$BF172*'Norm-coeff'!$L$14+$BG172*'Norm-coeff'!$M$14+$BH172*'Norm-coeff'!$N$14+$BI172*'Norm-coeff'!$O$14</f>
        <v>4.2526983164477103</v>
      </c>
      <c r="CC172" s="54">
        <f t="shared" si="664"/>
        <v>0</v>
      </c>
      <c r="CG172" s="54">
        <f t="shared" si="540"/>
        <v>0</v>
      </c>
      <c r="CH172" s="54">
        <f t="shared" si="518"/>
        <v>0</v>
      </c>
      <c r="CI172" s="54">
        <f t="shared" si="541"/>
        <v>0</v>
      </c>
      <c r="CJ172" s="56">
        <f t="shared" si="542"/>
        <v>0</v>
      </c>
      <c r="CK172" s="54">
        <f t="shared" si="543"/>
        <v>0</v>
      </c>
      <c r="CL172" s="54">
        <f t="shared" si="544"/>
        <v>0</v>
      </c>
      <c r="CM172" s="54">
        <f t="shared" si="545"/>
        <v>0</v>
      </c>
      <c r="CN172" s="54">
        <f t="shared" si="546"/>
        <v>0</v>
      </c>
      <c r="CO172" s="54">
        <f t="shared" si="547"/>
        <v>0</v>
      </c>
      <c r="CP172" s="54">
        <f t="shared" si="548"/>
        <v>0</v>
      </c>
      <c r="CQ172" s="54">
        <f t="shared" si="549"/>
        <v>0</v>
      </c>
      <c r="CR172" s="54">
        <f t="shared" si="550"/>
        <v>0</v>
      </c>
      <c r="CS172" s="54">
        <f t="shared" si="551"/>
        <v>0</v>
      </c>
      <c r="CU172" s="54">
        <f t="shared" si="552"/>
        <v>0</v>
      </c>
      <c r="CV172" s="54">
        <f t="shared" si="553"/>
        <v>0</v>
      </c>
      <c r="CW172" s="54">
        <f t="shared" si="554"/>
        <v>0</v>
      </c>
      <c r="CX172" s="54">
        <f t="shared" si="555"/>
        <v>0</v>
      </c>
      <c r="CZ172" s="54">
        <f t="shared" si="556"/>
        <v>0</v>
      </c>
      <c r="DA172" s="54">
        <f t="shared" si="557"/>
        <v>0</v>
      </c>
      <c r="DB172" s="54">
        <f t="shared" si="558"/>
        <v>0</v>
      </c>
      <c r="DC172" s="54">
        <f t="shared" si="559"/>
        <v>0</v>
      </c>
      <c r="DD172" s="54">
        <f t="shared" si="560"/>
        <v>0</v>
      </c>
      <c r="DE172" s="54">
        <f t="shared" si="561"/>
        <v>0</v>
      </c>
      <c r="DF172" s="54">
        <f t="shared" si="562"/>
        <v>0</v>
      </c>
      <c r="DG172" s="54">
        <f t="shared" si="563"/>
        <v>2</v>
      </c>
      <c r="DH172" s="71">
        <f t="shared" si="564"/>
        <v>0</v>
      </c>
      <c r="DI172" s="71">
        <f t="shared" si="565"/>
        <v>0</v>
      </c>
      <c r="DJ172" s="54">
        <f t="shared" si="566"/>
        <v>0</v>
      </c>
      <c r="DK172" s="54">
        <f t="shared" si="567"/>
        <v>2</v>
      </c>
      <c r="DL172" s="4">
        <f t="shared" si="492"/>
        <v>0</v>
      </c>
      <c r="DM172" s="3">
        <f t="shared" si="568"/>
        <v>0</v>
      </c>
      <c r="DN172" s="3">
        <f t="shared" si="569"/>
        <v>0</v>
      </c>
      <c r="DO172" s="4" t="e">
        <f t="shared" si="570"/>
        <v>#DIV/0!</v>
      </c>
      <c r="DP172" s="57"/>
      <c r="DQ172" s="57"/>
      <c r="DR172" s="56">
        <f t="shared" si="493"/>
        <v>2</v>
      </c>
      <c r="DS172" s="56">
        <f t="shared" si="494"/>
        <v>0</v>
      </c>
      <c r="DT172" s="38">
        <f t="shared" si="495"/>
        <v>0</v>
      </c>
      <c r="DU172" s="38">
        <f t="shared" si="571"/>
        <v>2</v>
      </c>
      <c r="DV172" s="38">
        <f t="shared" si="496"/>
        <v>0</v>
      </c>
      <c r="DW172" s="39">
        <f t="shared" si="497"/>
        <v>0</v>
      </c>
      <c r="DX172" s="39">
        <f t="shared" si="498"/>
        <v>0</v>
      </c>
      <c r="DY172" s="39">
        <f t="shared" si="499"/>
        <v>0</v>
      </c>
      <c r="DZ172" s="39">
        <f t="shared" si="500"/>
        <v>0</v>
      </c>
      <c r="EA172" s="39">
        <f t="shared" si="501"/>
        <v>0</v>
      </c>
      <c r="EB172" s="37" t="e">
        <f t="shared" si="572"/>
        <v>#DIV/0!</v>
      </c>
      <c r="EC172" s="37" t="e">
        <f t="shared" si="573"/>
        <v>#DIV/0!</v>
      </c>
      <c r="ED172" s="37" t="e">
        <f t="shared" si="574"/>
        <v>#DIV/0!</v>
      </c>
      <c r="EE172" s="37" t="e">
        <f t="shared" si="575"/>
        <v>#DIV/0!</v>
      </c>
      <c r="EF172" s="39" t="e">
        <f t="shared" si="576"/>
        <v>#DIV/0!</v>
      </c>
      <c r="EG172" s="37" t="e">
        <f t="shared" si="577"/>
        <v>#DIV/0!</v>
      </c>
      <c r="EH172" s="37" t="e">
        <f t="shared" si="578"/>
        <v>#DIV/0!</v>
      </c>
      <c r="EI172" s="11" t="b">
        <f t="shared" si="579"/>
        <v>1</v>
      </c>
      <c r="EJ172" s="11" t="b">
        <f t="shared" si="580"/>
        <v>0</v>
      </c>
      <c r="EK172" s="39" t="e">
        <f t="shared" si="581"/>
        <v>#DIV/0!</v>
      </c>
      <c r="EL172" s="39" t="e">
        <f t="shared" si="582"/>
        <v>#DIV/0!</v>
      </c>
      <c r="EM172" s="39" t="e">
        <f t="shared" si="583"/>
        <v>#DIV/0!</v>
      </c>
      <c r="EN172" s="39" t="e">
        <f t="shared" si="584"/>
        <v>#DIV/0!</v>
      </c>
      <c r="EO172" s="39" t="e">
        <f t="shared" si="585"/>
        <v>#DIV/0!</v>
      </c>
      <c r="EP172" s="39" t="e">
        <f t="shared" si="586"/>
        <v>#DIV/0!</v>
      </c>
      <c r="EQ172" s="39" t="e">
        <f t="shared" si="587"/>
        <v>#DIV/0!</v>
      </c>
      <c r="ER172" s="39" t="e">
        <f t="shared" si="588"/>
        <v>#DIV/0!</v>
      </c>
      <c r="ES172" s="58" t="str">
        <f t="shared" si="589"/>
        <v>(OH,F,Cl)-dominate amphibole</v>
      </c>
      <c r="ET172" s="58" t="e">
        <f t="shared" si="590"/>
        <v>#N/A</v>
      </c>
      <c r="EU172" s="56">
        <f t="shared" si="502"/>
        <v>0</v>
      </c>
      <c r="EV172" s="56">
        <f t="shared" si="503"/>
        <v>0</v>
      </c>
      <c r="EW172" s="56">
        <f t="shared" si="504"/>
        <v>0</v>
      </c>
      <c r="EX172" s="56">
        <f t="shared" si="505"/>
        <v>0</v>
      </c>
      <c r="EY172" s="56">
        <f t="shared" si="506"/>
        <v>0</v>
      </c>
      <c r="EZ172" s="56">
        <f t="shared" si="507"/>
        <v>0</v>
      </c>
      <c r="FA172" s="39">
        <f t="shared" si="508"/>
        <v>0</v>
      </c>
      <c r="FB172" s="39">
        <f t="shared" si="509"/>
        <v>0</v>
      </c>
      <c r="FC172" s="54">
        <f t="shared" si="510"/>
        <v>0</v>
      </c>
      <c r="FD172" s="54">
        <f t="shared" si="511"/>
        <v>0</v>
      </c>
      <c r="FE172" s="39">
        <f t="shared" si="512"/>
        <v>0</v>
      </c>
      <c r="FF172" s="54">
        <f t="shared" si="513"/>
        <v>0</v>
      </c>
      <c r="FG172" s="39">
        <f t="shared" si="514"/>
        <v>0</v>
      </c>
      <c r="FH172" s="39">
        <f t="shared" si="591"/>
        <v>0</v>
      </c>
      <c r="FI172" s="39">
        <f t="shared" si="592"/>
        <v>0</v>
      </c>
      <c r="FJ172" s="39">
        <f t="shared" si="593"/>
        <v>0</v>
      </c>
      <c r="FK172" s="39" t="e">
        <f t="shared" si="594"/>
        <v>#DIV/0!</v>
      </c>
      <c r="FL172" s="39" t="e">
        <f t="shared" si="595"/>
        <v>#DIV/0!</v>
      </c>
      <c r="FM172" s="39" t="e">
        <f t="shared" si="596"/>
        <v>#DIV/0!</v>
      </c>
      <c r="FN172" s="39">
        <f t="shared" si="597"/>
        <v>1</v>
      </c>
      <c r="FO172" s="39">
        <f t="shared" si="515"/>
        <v>0</v>
      </c>
      <c r="FP172" s="39">
        <f t="shared" si="516"/>
        <v>0</v>
      </c>
      <c r="FQ172" s="39">
        <f t="shared" si="517"/>
        <v>0</v>
      </c>
      <c r="FR172" s="39">
        <f t="shared" si="598"/>
        <v>0</v>
      </c>
      <c r="FS172" s="39">
        <f t="shared" si="599"/>
        <v>0</v>
      </c>
      <c r="FU172" s="39" t="e">
        <f t="shared" si="600"/>
        <v>#DIV/0!</v>
      </c>
      <c r="FV172" s="39" t="e">
        <f t="shared" si="601"/>
        <v>#DIV/0!</v>
      </c>
      <c r="FW172" s="39" t="e">
        <f t="shared" si="602"/>
        <v>#DIV/0!</v>
      </c>
      <c r="FY172" s="39" t="e">
        <f t="shared" si="603"/>
        <v>#DIV/0!</v>
      </c>
      <c r="FZ172" s="39" t="e">
        <f t="shared" si="604"/>
        <v>#DIV/0!</v>
      </c>
      <c r="GA172" s="39" t="e">
        <f t="shared" si="605"/>
        <v>#DIV/0!</v>
      </c>
      <c r="GB172" s="39" t="e">
        <f t="shared" si="606"/>
        <v>#DIV/0!</v>
      </c>
      <c r="GC172" s="39" t="e">
        <f t="shared" si="607"/>
        <v>#DIV/0!</v>
      </c>
      <c r="GD172" s="39" t="e">
        <f t="shared" si="608"/>
        <v>#DIV/0!</v>
      </c>
      <c r="GE172" s="39" t="e">
        <f t="shared" si="609"/>
        <v>#DIV/0!</v>
      </c>
      <c r="GF172" s="39" t="e">
        <f t="shared" si="610"/>
        <v>#DIV/0!</v>
      </c>
      <c r="GG172" s="39" t="e">
        <f t="shared" si="611"/>
        <v>#DIV/0!</v>
      </c>
      <c r="GH172" s="39" t="e">
        <f t="shared" si="612"/>
        <v>#DIV/0!</v>
      </c>
      <c r="GI172" s="39"/>
      <c r="GJ172" s="39" t="e">
        <f t="shared" si="613"/>
        <v>#DIV/0!</v>
      </c>
      <c r="GK172" s="39" t="e">
        <f t="shared" si="614"/>
        <v>#DIV/0!</v>
      </c>
      <c r="GL172" s="39" t="e">
        <f t="shared" si="615"/>
        <v>#DIV/0!</v>
      </c>
      <c r="GM172" s="39" t="e">
        <f t="shared" si="616"/>
        <v>#DIV/0!</v>
      </c>
      <c r="GN172" s="39" t="e">
        <f t="shared" si="617"/>
        <v>#DIV/0!</v>
      </c>
      <c r="GO172" s="57"/>
      <c r="GP172" s="57" t="e">
        <f t="shared" si="618"/>
        <v>#DIV/0!</v>
      </c>
      <c r="GQ172" s="59" t="e">
        <f t="shared" si="619"/>
        <v>#DIV/0!</v>
      </c>
      <c r="GR172" s="41" t="e">
        <f t="shared" si="620"/>
        <v>#DIV/0!</v>
      </c>
      <c r="GS172" s="57" t="e">
        <f t="shared" si="621"/>
        <v>#DIV/0!</v>
      </c>
      <c r="GT172" s="57" t="e">
        <f t="shared" si="622"/>
        <v>#DIV/0!</v>
      </c>
      <c r="GU172" s="57" t="e">
        <f t="shared" si="623"/>
        <v>#DIV/0!</v>
      </c>
      <c r="GV172" s="57"/>
      <c r="GW172" s="42" t="e">
        <f t="shared" si="624"/>
        <v>#DIV/0!</v>
      </c>
      <c r="GX172" s="42" t="e">
        <f t="shared" si="625"/>
        <v>#DIV/0!</v>
      </c>
      <c r="GY172" s="42" t="e">
        <f t="shared" si="626"/>
        <v>#DIV/0!</v>
      </c>
      <c r="GZ172" s="57"/>
      <c r="HA172" s="2" t="e">
        <f t="shared" si="627"/>
        <v>#DIV/0!</v>
      </c>
      <c r="HB172" s="2" t="e">
        <f t="shared" si="628"/>
        <v>#DIV/0!</v>
      </c>
      <c r="HC172" s="2" t="e">
        <f t="shared" si="629"/>
        <v>#DIV/0!</v>
      </c>
      <c r="HD172" s="2" t="e">
        <f t="shared" si="630"/>
        <v>#DIV/0!</v>
      </c>
      <c r="HE172" s="2" t="e">
        <f t="shared" si="631"/>
        <v>#DIV/0!</v>
      </c>
      <c r="HF172" s="2" t="e">
        <f t="shared" si="632"/>
        <v>#DIV/0!</v>
      </c>
      <c r="HG172" s="2" t="e">
        <f t="shared" si="633"/>
        <v>#DIV/0!</v>
      </c>
      <c r="HH172" s="2" t="e">
        <f t="shared" si="634"/>
        <v>#DIV/0!</v>
      </c>
      <c r="HI172" s="2" t="e">
        <f t="shared" si="635"/>
        <v>#DIV/0!</v>
      </c>
      <c r="HJ172" s="11" t="e">
        <f t="shared" si="636"/>
        <v>#DIV/0!</v>
      </c>
      <c r="HK172" s="60" t="e">
        <f t="shared" si="637"/>
        <v>#DIV/0!</v>
      </c>
      <c r="HL172" s="57"/>
      <c r="HM172" s="57" t="e">
        <f t="shared" si="638"/>
        <v>#DIV/0!</v>
      </c>
      <c r="HN172" s="57" t="e">
        <f t="shared" si="639"/>
        <v>#DIV/0!</v>
      </c>
      <c r="HO172" s="57" t="e">
        <f t="shared" si="640"/>
        <v>#DIV/0!</v>
      </c>
      <c r="HP172" s="57" t="e">
        <f t="shared" si="641"/>
        <v>#DIV/0!</v>
      </c>
      <c r="HQ172" s="57" t="e">
        <f t="shared" si="642"/>
        <v>#DIV/0!</v>
      </c>
      <c r="HR172" s="57"/>
      <c r="HS172" s="57" t="e">
        <f t="shared" si="643"/>
        <v>#DIV/0!</v>
      </c>
      <c r="HT172" s="57" t="e">
        <f t="shared" si="644"/>
        <v>#DIV/0!</v>
      </c>
      <c r="HU172" s="57" t="e">
        <f t="shared" si="645"/>
        <v>#DIV/0!</v>
      </c>
      <c r="HV172" s="57" t="e">
        <f t="shared" si="646"/>
        <v>#DIV/0!</v>
      </c>
      <c r="HW172" s="57" t="e">
        <f t="shared" si="647"/>
        <v>#DIV/0!</v>
      </c>
      <c r="HX172" s="57"/>
      <c r="HY172" s="57" t="e">
        <f t="shared" si="648"/>
        <v>#DIV/0!</v>
      </c>
      <c r="HZ172" s="57" t="e">
        <f t="shared" si="649"/>
        <v>#DIV/0!</v>
      </c>
      <c r="IA172" s="57"/>
      <c r="IB172" s="61">
        <f t="shared" si="650"/>
        <v>0</v>
      </c>
      <c r="IC172" s="57" t="str">
        <f t="shared" si="651"/>
        <v/>
      </c>
      <c r="ID172" s="42"/>
      <c r="IE172" s="2" t="str">
        <f t="shared" si="652"/>
        <v/>
      </c>
      <c r="IF172" s="60" t="e">
        <f t="shared" si="653"/>
        <v>#DIV/0!</v>
      </c>
      <c r="IG172" s="60" t="str">
        <f t="shared" si="654"/>
        <v/>
      </c>
      <c r="IH172" s="60" t="str">
        <f t="shared" si="655"/>
        <v>zinco-</v>
      </c>
      <c r="II172" s="60" t="str">
        <f t="shared" si="656"/>
        <v>mangano-</v>
      </c>
      <c r="IJ172" s="60" t="e">
        <f t="shared" si="657"/>
        <v>#DIV/0!</v>
      </c>
      <c r="IK172" s="60" t="e">
        <f t="shared" si="658"/>
        <v>#DIV/0!</v>
      </c>
      <c r="IL172" s="60" t="e">
        <f t="shared" si="659"/>
        <v>#DIV/0!</v>
      </c>
      <c r="IM172" s="60" t="e">
        <f t="shared" si="660"/>
        <v>#DIV/0!</v>
      </c>
      <c r="IN172" s="60" t="str">
        <f t="shared" si="661"/>
        <v/>
      </c>
      <c r="IO172" s="60" t="str">
        <f t="shared" si="662"/>
        <v/>
      </c>
      <c r="IP172" s="57"/>
      <c r="IQ172" s="57" t="str">
        <f t="shared" si="663"/>
        <v>ERROR!!</v>
      </c>
    </row>
    <row r="173" spans="24:251">
      <c r="X173" s="29">
        <f t="shared" si="519"/>
        <v>0</v>
      </c>
      <c r="Y173" s="29">
        <f t="shared" si="520"/>
        <v>0</v>
      </c>
      <c r="Z173" s="29" t="e">
        <f t="shared" si="521"/>
        <v>#DIV/0!</v>
      </c>
      <c r="AA173" s="29" t="e">
        <f t="shared" si="522"/>
        <v>#DIV/0!</v>
      </c>
      <c r="AB173" s="29" t="e">
        <f t="shared" si="523"/>
        <v>#DIV/0!</v>
      </c>
      <c r="AC173" s="29" t="e">
        <f t="shared" si="524"/>
        <v>#DIV/0!</v>
      </c>
      <c r="AF173" s="23">
        <v>60.084299999999999</v>
      </c>
      <c r="AG173" s="23">
        <v>79.878799999999998</v>
      </c>
      <c r="AH173" s="23">
        <v>101.96120000000001</v>
      </c>
      <c r="AI173" s="23">
        <v>151.99039999999999</v>
      </c>
      <c r="AJ173" s="23">
        <v>159.69</v>
      </c>
      <c r="AK173" s="23">
        <v>71.846400000000003</v>
      </c>
      <c r="AL173" s="23">
        <v>70.9375</v>
      </c>
      <c r="AM173" s="23">
        <v>40.304400000000001</v>
      </c>
      <c r="AN173" s="23">
        <v>56.077399999999997</v>
      </c>
      <c r="AO173" s="23">
        <v>61.978999999999999</v>
      </c>
      <c r="AP173" s="23">
        <v>94.195999999999998</v>
      </c>
      <c r="AQ173" s="23">
        <v>18.998000000000001</v>
      </c>
      <c r="AR173" s="23">
        <v>35.450000000000003</v>
      </c>
      <c r="AS173" s="23">
        <v>29.88</v>
      </c>
      <c r="AT173" s="23">
        <v>74.691999999999993</v>
      </c>
      <c r="AU173" s="23">
        <v>81.39</v>
      </c>
      <c r="AX173" s="54">
        <f t="shared" si="525"/>
        <v>0</v>
      </c>
      <c r="AY173" s="54">
        <f t="shared" si="526"/>
        <v>0</v>
      </c>
      <c r="AZ173" s="54">
        <f t="shared" si="527"/>
        <v>0</v>
      </c>
      <c r="BA173" s="54">
        <f t="shared" si="528"/>
        <v>0</v>
      </c>
      <c r="BB173" s="54">
        <f t="shared" si="529"/>
        <v>0</v>
      </c>
      <c r="BC173" s="54">
        <f t="shared" si="530"/>
        <v>0</v>
      </c>
      <c r="BD173" s="54">
        <f t="shared" si="531"/>
        <v>0</v>
      </c>
      <c r="BE173" s="54">
        <f t="shared" si="532"/>
        <v>0</v>
      </c>
      <c r="BF173" s="54">
        <f t="shared" si="533"/>
        <v>0</v>
      </c>
      <c r="BG173" s="54">
        <f t="shared" si="534"/>
        <v>0</v>
      </c>
      <c r="BH173" s="54">
        <f t="shared" si="535"/>
        <v>0</v>
      </c>
      <c r="BI173" s="54">
        <f t="shared" si="536"/>
        <v>0</v>
      </c>
      <c r="BJ173" s="54">
        <f t="shared" si="537"/>
        <v>0</v>
      </c>
      <c r="BK173" s="54">
        <f t="shared" si="538"/>
        <v>0</v>
      </c>
      <c r="BL173" s="54">
        <f t="shared" si="539"/>
        <v>0</v>
      </c>
      <c r="BM173" s="42"/>
      <c r="BO173" s="54">
        <f>'Norm-coeff'!$C$2+$AX173*'Norm-coeff'!$D$2+$AY173*'Norm-coeff'!$E$2+$AZ173*'Norm-coeff'!$F$2+$BA173*'Norm-coeff'!$G$2+$BB173*'Norm-coeff'!$H$2+$BC173*'Norm-coeff'!$I$2+$BD173*'Norm-coeff'!$J$2+$BE173*'Norm-coeff'!$K$2+$BF173*'Norm-coeff'!$L$2+$BG173*'Norm-coeff'!$M$2+$BH173*'Norm-coeff'!$N$2+$BI173*'Norm-coeff'!$O$2</f>
        <v>5.4045421474420303</v>
      </c>
      <c r="BP173" s="54">
        <f>'Norm-coeff'!$C$3+$AX173*'Norm-coeff'!$D$3+$AY173*'Norm-coeff'!$E$3+$AZ173*'Norm-coeff'!$F$3+$BA173*'Norm-coeff'!$G$3+$BB173*'Norm-coeff'!$H$3+$BC173*'Norm-coeff'!$I$3+$BD173*'Norm-coeff'!$J$3+$BE173*'Norm-coeff'!$K$3+$BF173*'Norm-coeff'!$L$3+$BG173*'Norm-coeff'!$M$3+$BH173*'Norm-coeff'!$N$3+$BI173*'Norm-coeff'!$O$3</f>
        <v>3.15319116612705</v>
      </c>
      <c r="BQ173" s="54">
        <f>'Norm-coeff'!$C$4+$AX173*'Norm-coeff'!$D$4+$AY173*'Norm-coeff'!$E$4+$AZ173*'Norm-coeff'!$F$4+$BA173*'Norm-coeff'!$G$4+$BB173*'Norm-coeff'!$H$4+$BC173*'Norm-coeff'!$I$4+$BD173*'Norm-coeff'!$J$4+$BE173*'Norm-coeff'!$K$4+$BF173*'Norm-coeff'!$L$4+$BG173*'Norm-coeff'!$M$4+$BH173*'Norm-coeff'!$N$4+$BI173*'Norm-coeff'!$O$4</f>
        <v>1.42115649462768</v>
      </c>
      <c r="BR173" s="54">
        <f>'Norm-coeff'!$C$5+$AX173*'Norm-coeff'!$D$5+$AY173*'Norm-coeff'!$E$5+$AZ173*'Norm-coeff'!$F$5+$BA173*'Norm-coeff'!$G$5+$BB173*'Norm-coeff'!$H$5+$BC173*'Norm-coeff'!$I$5+$BD173*'Norm-coeff'!$J$5+$BE173*'Norm-coeff'!$K$5+$BF173*'Norm-coeff'!$L$5+$BG173*'Norm-coeff'!$M$5+$BH173*'Norm-coeff'!$N$5+$BI173*'Norm-coeff'!$O$5</f>
        <v>1.0553329241296201</v>
      </c>
      <c r="BS173" s="54">
        <f>'Norm-coeff'!$C$6+$AX173*'Norm-coeff'!$D$6+$AY173*'Norm-coeff'!$E$6+$AZ173*'Norm-coeff'!$F$6+$BA173*'Norm-coeff'!$G$6+$BB173*'Norm-coeff'!$H$6+$BC173*'Norm-coeff'!$I$6+$BD173*'Norm-coeff'!$J$6+$BE173*'Norm-coeff'!$K$6+$BF173*'Norm-coeff'!$L$6+$BG173*'Norm-coeff'!$M$6+$BH173*'Norm-coeff'!$N$6+$BI173*'Norm-coeff'!$O$6</f>
        <v>-1.48700885495103E-2</v>
      </c>
      <c r="BT173" s="54">
        <f>'Norm-coeff'!$C$7+$AX173*'Norm-coeff'!$D$7+$AY173*'Norm-coeff'!$E$7+$AZ173*'Norm-coeff'!$F$7+$BA173*'Norm-coeff'!$G$7+$BB173*'Norm-coeff'!$H$7+$BC173*'Norm-coeff'!$I$7+$BD173*'Norm-coeff'!$J$7+$BE173*'Norm-coeff'!$K$7+$BF173*'Norm-coeff'!$L$7+$BG173*'Norm-coeff'!$M$7+$BH173*'Norm-coeff'!$N$7+$BI173*'Norm-coeff'!$O$7</f>
        <v>2.0907583608832998</v>
      </c>
      <c r="BU173" s="54">
        <f>'Norm-coeff'!$C$8+$AX173*'Norm-coeff'!$D$8+$AY173*'Norm-coeff'!$E$8+$AZ173*'Norm-coeff'!$F$8+$BA173*'Norm-coeff'!$G$8+$BB173*'Norm-coeff'!$H$8+$BC173*'Norm-coeff'!$I$8+$BD173*'Norm-coeff'!$J$8+$BE173*'Norm-coeff'!$K$8+$BF173*'Norm-coeff'!$L$8+$BG173*'Norm-coeff'!$M$8+$BH173*'Norm-coeff'!$N$8+$BI173*'Norm-coeff'!$O$8</f>
        <v>0.65894159836244504</v>
      </c>
      <c r="BV173" s="54">
        <f>'Norm-coeff'!$C$9+$AX173*'Norm-coeff'!$D$9+$AY173*'Norm-coeff'!$E$9+$AZ173*'Norm-coeff'!$F$9+$BA173*'Norm-coeff'!$G$9+$BB173*'Norm-coeff'!$H$9+$BC173*'Norm-coeff'!$I$9+$BD173*'Norm-coeff'!$J$9+$BE173*'Norm-coeff'!$K$9+$BF173*'Norm-coeff'!$L$9+$BG173*'Norm-coeff'!$M$9+$BH173*'Norm-coeff'!$N$9+$BI173*'Norm-coeff'!$O$9</f>
        <v>1.48961085014701</v>
      </c>
      <c r="BW173" s="54">
        <f>'Norm-coeff'!$C$10+$AX173*'Norm-coeff'!$D$10+$AY173*'Norm-coeff'!$E$10+$AZ173*'Norm-coeff'!$F$10+$BA173*'Norm-coeff'!$G$10+$BB173*'Norm-coeff'!$H$10+$BC173*'Norm-coeff'!$I$10+$BD173*'Norm-coeff'!$J$10+$BE173*'Norm-coeff'!$K$10+$BF173*'Norm-coeff'!$L$10+$BG173*'Norm-coeff'!$M$10+$BH173*'Norm-coeff'!$N$10+$BI173*'Norm-coeff'!$O$10</f>
        <v>1.42058735749591</v>
      </c>
      <c r="BX173" s="54">
        <f>'Norm-coeff'!$C$11+$AX173*'Norm-coeff'!$D$11+$AY173*'Norm-coeff'!$E$11+$AZ173*'Norm-coeff'!$F$11+$BA173*'Norm-coeff'!$G$11+$BB173*'Norm-coeff'!$H$11+$BC173*'Norm-coeff'!$I$11+$BD173*'Norm-coeff'!$J$11+$BE173*'Norm-coeff'!$K$11+$BF173*'Norm-coeff'!$L$11+$BG173*'Norm-coeff'!$M$11+$BH173*'Norm-coeff'!$N$11+$BI173*'Norm-coeff'!$O$11</f>
        <v>0.221233014421479</v>
      </c>
      <c r="BY173" s="54">
        <f>'Norm-coeff'!$C$12+$AX173*'Norm-coeff'!$D$12+$AY173*'Norm-coeff'!$E$12+$AZ173*'Norm-coeff'!$F$12+$BA173*'Norm-coeff'!$G$12+$BB173*'Norm-coeff'!$H$12+$BC173*'Norm-coeff'!$I$12+$BD173*'Norm-coeff'!$J$12+$BE173*'Norm-coeff'!$K$12+$BF173*'Norm-coeff'!$L$12+$BG173*'Norm-coeff'!$M$12+$BH173*'Norm-coeff'!$N$12+$BI173*'Norm-coeff'!$O$12</f>
        <v>0.283527502056037</v>
      </c>
      <c r="BZ173" s="54">
        <f>'Norm-coeff'!$C$13+$AX173*'Norm-coeff'!$D$13+$AY173*'Norm-coeff'!$E$13+$AZ173*'Norm-coeff'!$F$13+$BA173*'Norm-coeff'!$G$13+$BB173*'Norm-coeff'!$H$13+$BC173*'Norm-coeff'!$I$13+$BD173*'Norm-coeff'!$J$13+$BE173*'Norm-coeff'!$K$13+$BF173*'Norm-coeff'!$L$13+$BG173*'Norm-coeff'!$M$13+$BH173*'Norm-coeff'!$N$13+$BI173*'Norm-coeff'!$O$13</f>
        <v>-4.1864930554451202E-2</v>
      </c>
      <c r="CA173" s="54">
        <f>'Norm-coeff'!$C$14+$AX173*'Norm-coeff'!$D$14+$AY173*'Norm-coeff'!$E$14+$AZ173*'Norm-coeff'!$F$14+$BA173*'Norm-coeff'!$G$14+$BB173*'Norm-coeff'!$H$14+$BC173*'Norm-coeff'!$I$14+$BD173*'Norm-coeff'!$J$14+$BE173*'Norm-coeff'!$K$14+$BF173*'Norm-coeff'!$L$14+$BG173*'Norm-coeff'!$M$14+$BH173*'Norm-coeff'!$N$14+$BI173*'Norm-coeff'!$O$14</f>
        <v>4.2526983164477103</v>
      </c>
      <c r="CC173" s="54">
        <f t="shared" si="664"/>
        <v>0</v>
      </c>
      <c r="CG173" s="54">
        <f t="shared" si="540"/>
        <v>0</v>
      </c>
      <c r="CH173" s="54">
        <f t="shared" si="518"/>
        <v>0</v>
      </c>
      <c r="CI173" s="54">
        <f t="shared" si="541"/>
        <v>0</v>
      </c>
      <c r="CJ173" s="56">
        <f t="shared" si="542"/>
        <v>0</v>
      </c>
      <c r="CK173" s="54">
        <f t="shared" si="543"/>
        <v>0</v>
      </c>
      <c r="CL173" s="54">
        <f t="shared" si="544"/>
        <v>0</v>
      </c>
      <c r="CM173" s="54">
        <f t="shared" si="545"/>
        <v>0</v>
      </c>
      <c r="CN173" s="54">
        <f t="shared" si="546"/>
        <v>0</v>
      </c>
      <c r="CO173" s="54">
        <f t="shared" si="547"/>
        <v>0</v>
      </c>
      <c r="CP173" s="54">
        <f t="shared" si="548"/>
        <v>0</v>
      </c>
      <c r="CQ173" s="54">
        <f t="shared" si="549"/>
        <v>0</v>
      </c>
      <c r="CR173" s="54">
        <f t="shared" si="550"/>
        <v>0</v>
      </c>
      <c r="CS173" s="54">
        <f t="shared" si="551"/>
        <v>0</v>
      </c>
      <c r="CU173" s="54">
        <f t="shared" si="552"/>
        <v>0</v>
      </c>
      <c r="CV173" s="54">
        <f t="shared" si="553"/>
        <v>0</v>
      </c>
      <c r="CW173" s="54">
        <f t="shared" si="554"/>
        <v>0</v>
      </c>
      <c r="CX173" s="54">
        <f t="shared" si="555"/>
        <v>0</v>
      </c>
      <c r="CZ173" s="54">
        <f t="shared" si="556"/>
        <v>0</v>
      </c>
      <c r="DA173" s="54">
        <f t="shared" si="557"/>
        <v>0</v>
      </c>
      <c r="DB173" s="54">
        <f t="shared" si="558"/>
        <v>0</v>
      </c>
      <c r="DC173" s="54">
        <f t="shared" si="559"/>
        <v>0</v>
      </c>
      <c r="DD173" s="54">
        <f t="shared" si="560"/>
        <v>0</v>
      </c>
      <c r="DE173" s="54">
        <f t="shared" si="561"/>
        <v>0</v>
      </c>
      <c r="DF173" s="54">
        <f t="shared" si="562"/>
        <v>0</v>
      </c>
      <c r="DG173" s="54">
        <f t="shared" si="563"/>
        <v>2</v>
      </c>
      <c r="DH173" s="71">
        <f t="shared" si="564"/>
        <v>0</v>
      </c>
      <c r="DI173" s="71">
        <f t="shared" si="565"/>
        <v>0</v>
      </c>
      <c r="DJ173" s="54">
        <f t="shared" si="566"/>
        <v>0</v>
      </c>
      <c r="DK173" s="54">
        <f t="shared" si="567"/>
        <v>2</v>
      </c>
      <c r="DL173" s="4">
        <f t="shared" si="492"/>
        <v>0</v>
      </c>
      <c r="DM173" s="3">
        <f t="shared" si="568"/>
        <v>0</v>
      </c>
      <c r="DN173" s="3">
        <f t="shared" si="569"/>
        <v>0</v>
      </c>
      <c r="DO173" s="4" t="e">
        <f t="shared" si="570"/>
        <v>#DIV/0!</v>
      </c>
      <c r="DP173" s="57"/>
      <c r="DQ173" s="57"/>
      <c r="DR173" s="56">
        <f t="shared" si="493"/>
        <v>2</v>
      </c>
      <c r="DS173" s="56">
        <f t="shared" si="494"/>
        <v>0</v>
      </c>
      <c r="DT173" s="38">
        <f t="shared" si="495"/>
        <v>0</v>
      </c>
      <c r="DU173" s="38">
        <f t="shared" si="571"/>
        <v>2</v>
      </c>
      <c r="DV173" s="38">
        <f t="shared" si="496"/>
        <v>0</v>
      </c>
      <c r="DW173" s="39">
        <f t="shared" si="497"/>
        <v>0</v>
      </c>
      <c r="DX173" s="39">
        <f t="shared" si="498"/>
        <v>0</v>
      </c>
      <c r="DY173" s="39">
        <f t="shared" si="499"/>
        <v>0</v>
      </c>
      <c r="DZ173" s="39">
        <f t="shared" si="500"/>
        <v>0</v>
      </c>
      <c r="EA173" s="39">
        <f t="shared" si="501"/>
        <v>0</v>
      </c>
      <c r="EB173" s="37" t="e">
        <f t="shared" si="572"/>
        <v>#DIV/0!</v>
      </c>
      <c r="EC173" s="37" t="e">
        <f t="shared" si="573"/>
        <v>#DIV/0!</v>
      </c>
      <c r="ED173" s="37" t="e">
        <f t="shared" si="574"/>
        <v>#DIV/0!</v>
      </c>
      <c r="EE173" s="37" t="e">
        <f t="shared" si="575"/>
        <v>#DIV/0!</v>
      </c>
      <c r="EF173" s="39" t="e">
        <f t="shared" si="576"/>
        <v>#DIV/0!</v>
      </c>
      <c r="EG173" s="37" t="e">
        <f t="shared" si="577"/>
        <v>#DIV/0!</v>
      </c>
      <c r="EH173" s="37" t="e">
        <f t="shared" si="578"/>
        <v>#DIV/0!</v>
      </c>
      <c r="EI173" s="11" t="b">
        <f t="shared" si="579"/>
        <v>1</v>
      </c>
      <c r="EJ173" s="11" t="b">
        <f t="shared" si="580"/>
        <v>0</v>
      </c>
      <c r="EK173" s="39" t="e">
        <f t="shared" si="581"/>
        <v>#DIV/0!</v>
      </c>
      <c r="EL173" s="39" t="e">
        <f t="shared" si="582"/>
        <v>#DIV/0!</v>
      </c>
      <c r="EM173" s="39" t="e">
        <f t="shared" si="583"/>
        <v>#DIV/0!</v>
      </c>
      <c r="EN173" s="39" t="e">
        <f t="shared" si="584"/>
        <v>#DIV/0!</v>
      </c>
      <c r="EO173" s="39" t="e">
        <f t="shared" si="585"/>
        <v>#DIV/0!</v>
      </c>
      <c r="EP173" s="39" t="e">
        <f t="shared" si="586"/>
        <v>#DIV/0!</v>
      </c>
      <c r="EQ173" s="39" t="e">
        <f t="shared" si="587"/>
        <v>#DIV/0!</v>
      </c>
      <c r="ER173" s="39" t="e">
        <f t="shared" si="588"/>
        <v>#DIV/0!</v>
      </c>
      <c r="ES173" s="58" t="str">
        <f t="shared" si="589"/>
        <v>(OH,F,Cl)-dominate amphibole</v>
      </c>
      <c r="ET173" s="58" t="e">
        <f t="shared" si="590"/>
        <v>#N/A</v>
      </c>
      <c r="EU173" s="56">
        <f t="shared" si="502"/>
        <v>0</v>
      </c>
      <c r="EV173" s="56">
        <f t="shared" si="503"/>
        <v>0</v>
      </c>
      <c r="EW173" s="56">
        <f t="shared" si="504"/>
        <v>0</v>
      </c>
      <c r="EX173" s="56">
        <f t="shared" si="505"/>
        <v>0</v>
      </c>
      <c r="EY173" s="56">
        <f t="shared" si="506"/>
        <v>0</v>
      </c>
      <c r="EZ173" s="56">
        <f t="shared" si="507"/>
        <v>0</v>
      </c>
      <c r="FA173" s="39">
        <f t="shared" si="508"/>
        <v>0</v>
      </c>
      <c r="FB173" s="39">
        <f t="shared" si="509"/>
        <v>0</v>
      </c>
      <c r="FC173" s="54">
        <f t="shared" si="510"/>
        <v>0</v>
      </c>
      <c r="FD173" s="54">
        <f t="shared" si="511"/>
        <v>0</v>
      </c>
      <c r="FE173" s="39">
        <f t="shared" si="512"/>
        <v>0</v>
      </c>
      <c r="FF173" s="54">
        <f t="shared" si="513"/>
        <v>0</v>
      </c>
      <c r="FG173" s="39">
        <f t="shared" si="514"/>
        <v>0</v>
      </c>
      <c r="FH173" s="39">
        <f t="shared" si="591"/>
        <v>0</v>
      </c>
      <c r="FI173" s="39">
        <f t="shared" si="592"/>
        <v>0</v>
      </c>
      <c r="FJ173" s="39">
        <f t="shared" si="593"/>
        <v>0</v>
      </c>
      <c r="FK173" s="39" t="e">
        <f t="shared" si="594"/>
        <v>#DIV/0!</v>
      </c>
      <c r="FL173" s="39" t="e">
        <f t="shared" si="595"/>
        <v>#DIV/0!</v>
      </c>
      <c r="FM173" s="39" t="e">
        <f t="shared" si="596"/>
        <v>#DIV/0!</v>
      </c>
      <c r="FN173" s="39">
        <f t="shared" si="597"/>
        <v>1</v>
      </c>
      <c r="FO173" s="39">
        <f t="shared" si="515"/>
        <v>0</v>
      </c>
      <c r="FP173" s="39">
        <f t="shared" si="516"/>
        <v>0</v>
      </c>
      <c r="FQ173" s="39">
        <f t="shared" si="517"/>
        <v>0</v>
      </c>
      <c r="FR173" s="39">
        <f t="shared" si="598"/>
        <v>0</v>
      </c>
      <c r="FS173" s="39">
        <f t="shared" si="599"/>
        <v>0</v>
      </c>
      <c r="FU173" s="39" t="e">
        <f t="shared" si="600"/>
        <v>#DIV/0!</v>
      </c>
      <c r="FV173" s="39" t="e">
        <f t="shared" si="601"/>
        <v>#DIV/0!</v>
      </c>
      <c r="FW173" s="39" t="e">
        <f t="shared" si="602"/>
        <v>#DIV/0!</v>
      </c>
      <c r="FY173" s="39" t="e">
        <f t="shared" si="603"/>
        <v>#DIV/0!</v>
      </c>
      <c r="FZ173" s="39" t="e">
        <f t="shared" si="604"/>
        <v>#DIV/0!</v>
      </c>
      <c r="GA173" s="39" t="e">
        <f t="shared" si="605"/>
        <v>#DIV/0!</v>
      </c>
      <c r="GB173" s="39" t="e">
        <f t="shared" si="606"/>
        <v>#DIV/0!</v>
      </c>
      <c r="GC173" s="39" t="e">
        <f t="shared" si="607"/>
        <v>#DIV/0!</v>
      </c>
      <c r="GD173" s="39" t="e">
        <f t="shared" si="608"/>
        <v>#DIV/0!</v>
      </c>
      <c r="GE173" s="39" t="e">
        <f t="shared" si="609"/>
        <v>#DIV/0!</v>
      </c>
      <c r="GF173" s="39" t="e">
        <f t="shared" si="610"/>
        <v>#DIV/0!</v>
      </c>
      <c r="GG173" s="39" t="e">
        <f t="shared" si="611"/>
        <v>#DIV/0!</v>
      </c>
      <c r="GH173" s="39" t="e">
        <f t="shared" si="612"/>
        <v>#DIV/0!</v>
      </c>
      <c r="GI173" s="39"/>
      <c r="GJ173" s="39" t="e">
        <f t="shared" si="613"/>
        <v>#DIV/0!</v>
      </c>
      <c r="GK173" s="39" t="e">
        <f t="shared" si="614"/>
        <v>#DIV/0!</v>
      </c>
      <c r="GL173" s="39" t="e">
        <f t="shared" si="615"/>
        <v>#DIV/0!</v>
      </c>
      <c r="GM173" s="39" t="e">
        <f t="shared" si="616"/>
        <v>#DIV/0!</v>
      </c>
      <c r="GN173" s="39" t="e">
        <f t="shared" si="617"/>
        <v>#DIV/0!</v>
      </c>
      <c r="GO173" s="57"/>
      <c r="GP173" s="57" t="e">
        <f t="shared" si="618"/>
        <v>#DIV/0!</v>
      </c>
      <c r="GQ173" s="59" t="e">
        <f t="shared" si="619"/>
        <v>#DIV/0!</v>
      </c>
      <c r="GR173" s="41" t="e">
        <f t="shared" si="620"/>
        <v>#DIV/0!</v>
      </c>
      <c r="GS173" s="57" t="e">
        <f t="shared" si="621"/>
        <v>#DIV/0!</v>
      </c>
      <c r="GT173" s="57" t="e">
        <f t="shared" si="622"/>
        <v>#DIV/0!</v>
      </c>
      <c r="GU173" s="57" t="e">
        <f t="shared" si="623"/>
        <v>#DIV/0!</v>
      </c>
      <c r="GV173" s="57"/>
      <c r="GW173" s="42" t="e">
        <f t="shared" si="624"/>
        <v>#DIV/0!</v>
      </c>
      <c r="GX173" s="42" t="e">
        <f t="shared" si="625"/>
        <v>#DIV/0!</v>
      </c>
      <c r="GY173" s="42" t="e">
        <f t="shared" si="626"/>
        <v>#DIV/0!</v>
      </c>
      <c r="GZ173" s="57"/>
      <c r="HA173" s="2" t="e">
        <f t="shared" si="627"/>
        <v>#DIV/0!</v>
      </c>
      <c r="HB173" s="2" t="e">
        <f t="shared" si="628"/>
        <v>#DIV/0!</v>
      </c>
      <c r="HC173" s="2" t="e">
        <f t="shared" si="629"/>
        <v>#DIV/0!</v>
      </c>
      <c r="HD173" s="2" t="e">
        <f t="shared" si="630"/>
        <v>#DIV/0!</v>
      </c>
      <c r="HE173" s="2" t="e">
        <f t="shared" si="631"/>
        <v>#DIV/0!</v>
      </c>
      <c r="HF173" s="2" t="e">
        <f t="shared" si="632"/>
        <v>#DIV/0!</v>
      </c>
      <c r="HG173" s="2" t="e">
        <f t="shared" si="633"/>
        <v>#DIV/0!</v>
      </c>
      <c r="HH173" s="2" t="e">
        <f t="shared" si="634"/>
        <v>#DIV/0!</v>
      </c>
      <c r="HI173" s="2" t="e">
        <f t="shared" si="635"/>
        <v>#DIV/0!</v>
      </c>
      <c r="HJ173" s="11" t="e">
        <f t="shared" si="636"/>
        <v>#DIV/0!</v>
      </c>
      <c r="HK173" s="60" t="e">
        <f t="shared" si="637"/>
        <v>#DIV/0!</v>
      </c>
      <c r="HL173" s="57"/>
      <c r="HM173" s="57" t="e">
        <f t="shared" si="638"/>
        <v>#DIV/0!</v>
      </c>
      <c r="HN173" s="57" t="e">
        <f t="shared" si="639"/>
        <v>#DIV/0!</v>
      </c>
      <c r="HO173" s="57" t="e">
        <f t="shared" si="640"/>
        <v>#DIV/0!</v>
      </c>
      <c r="HP173" s="57" t="e">
        <f t="shared" si="641"/>
        <v>#DIV/0!</v>
      </c>
      <c r="HQ173" s="57" t="e">
        <f t="shared" si="642"/>
        <v>#DIV/0!</v>
      </c>
      <c r="HR173" s="57"/>
      <c r="HS173" s="57" t="e">
        <f t="shared" si="643"/>
        <v>#DIV/0!</v>
      </c>
      <c r="HT173" s="57" t="e">
        <f t="shared" si="644"/>
        <v>#DIV/0!</v>
      </c>
      <c r="HU173" s="57" t="e">
        <f t="shared" si="645"/>
        <v>#DIV/0!</v>
      </c>
      <c r="HV173" s="57" t="e">
        <f t="shared" si="646"/>
        <v>#DIV/0!</v>
      </c>
      <c r="HW173" s="57" t="e">
        <f t="shared" si="647"/>
        <v>#DIV/0!</v>
      </c>
      <c r="HX173" s="57"/>
      <c r="HY173" s="57" t="e">
        <f t="shared" si="648"/>
        <v>#DIV/0!</v>
      </c>
      <c r="HZ173" s="57" t="e">
        <f t="shared" si="649"/>
        <v>#DIV/0!</v>
      </c>
      <c r="IA173" s="57"/>
      <c r="IB173" s="61">
        <f t="shared" si="650"/>
        <v>0</v>
      </c>
      <c r="IC173" s="57" t="str">
        <f t="shared" si="651"/>
        <v/>
      </c>
      <c r="ID173" s="42"/>
      <c r="IE173" s="2" t="str">
        <f t="shared" si="652"/>
        <v/>
      </c>
      <c r="IF173" s="60" t="e">
        <f t="shared" si="653"/>
        <v>#DIV/0!</v>
      </c>
      <c r="IG173" s="60" t="str">
        <f t="shared" si="654"/>
        <v/>
      </c>
      <c r="IH173" s="60" t="str">
        <f t="shared" si="655"/>
        <v>zinco-</v>
      </c>
      <c r="II173" s="60" t="str">
        <f t="shared" si="656"/>
        <v>mangano-</v>
      </c>
      <c r="IJ173" s="60" t="e">
        <f t="shared" si="657"/>
        <v>#DIV/0!</v>
      </c>
      <c r="IK173" s="60" t="e">
        <f t="shared" si="658"/>
        <v>#DIV/0!</v>
      </c>
      <c r="IL173" s="60" t="e">
        <f t="shared" si="659"/>
        <v>#DIV/0!</v>
      </c>
      <c r="IM173" s="60" t="e">
        <f t="shared" si="660"/>
        <v>#DIV/0!</v>
      </c>
      <c r="IN173" s="60" t="str">
        <f t="shared" si="661"/>
        <v/>
      </c>
      <c r="IO173" s="60" t="str">
        <f t="shared" si="662"/>
        <v/>
      </c>
      <c r="IP173" s="57"/>
      <c r="IQ173" s="57" t="str">
        <f t="shared" si="663"/>
        <v>ERROR!!</v>
      </c>
    </row>
    <row r="174" spans="24:251">
      <c r="X174" s="29">
        <f t="shared" si="519"/>
        <v>0</v>
      </c>
      <c r="Y174" s="29">
        <f t="shared" si="520"/>
        <v>0</v>
      </c>
      <c r="Z174" s="29" t="e">
        <f t="shared" si="521"/>
        <v>#DIV/0!</v>
      </c>
      <c r="AA174" s="29" t="e">
        <f t="shared" si="522"/>
        <v>#DIV/0!</v>
      </c>
      <c r="AB174" s="29" t="e">
        <f t="shared" si="523"/>
        <v>#DIV/0!</v>
      </c>
      <c r="AC174" s="29" t="e">
        <f t="shared" si="524"/>
        <v>#DIV/0!</v>
      </c>
      <c r="AF174" s="23">
        <v>60.084299999999999</v>
      </c>
      <c r="AG174" s="23">
        <v>79.878799999999998</v>
      </c>
      <c r="AH174" s="23">
        <v>101.96120000000001</v>
      </c>
      <c r="AI174" s="23">
        <v>151.99039999999999</v>
      </c>
      <c r="AJ174" s="23">
        <v>159.69</v>
      </c>
      <c r="AK174" s="23">
        <v>71.846400000000003</v>
      </c>
      <c r="AL174" s="23">
        <v>70.9375</v>
      </c>
      <c r="AM174" s="23">
        <v>40.304400000000001</v>
      </c>
      <c r="AN174" s="23">
        <v>56.077399999999997</v>
      </c>
      <c r="AO174" s="23">
        <v>61.978999999999999</v>
      </c>
      <c r="AP174" s="23">
        <v>94.195999999999998</v>
      </c>
      <c r="AQ174" s="23">
        <v>18.998000000000001</v>
      </c>
      <c r="AR174" s="23">
        <v>35.450000000000003</v>
      </c>
      <c r="AS174" s="23">
        <v>29.88</v>
      </c>
      <c r="AT174" s="23">
        <v>74.691999999999993</v>
      </c>
      <c r="AU174" s="23">
        <v>81.39</v>
      </c>
      <c r="AX174" s="54">
        <f t="shared" si="525"/>
        <v>0</v>
      </c>
      <c r="AY174" s="54">
        <f t="shared" si="526"/>
        <v>0</v>
      </c>
      <c r="AZ174" s="54">
        <f t="shared" si="527"/>
        <v>0</v>
      </c>
      <c r="BA174" s="54">
        <f t="shared" si="528"/>
        <v>0</v>
      </c>
      <c r="BB174" s="54">
        <f t="shared" si="529"/>
        <v>0</v>
      </c>
      <c r="BC174" s="54">
        <f t="shared" si="530"/>
        <v>0</v>
      </c>
      <c r="BD174" s="54">
        <f t="shared" si="531"/>
        <v>0</v>
      </c>
      <c r="BE174" s="54">
        <f t="shared" si="532"/>
        <v>0</v>
      </c>
      <c r="BF174" s="54">
        <f t="shared" si="533"/>
        <v>0</v>
      </c>
      <c r="BG174" s="54">
        <f t="shared" si="534"/>
        <v>0</v>
      </c>
      <c r="BH174" s="54">
        <f t="shared" si="535"/>
        <v>0</v>
      </c>
      <c r="BI174" s="54">
        <f t="shared" si="536"/>
        <v>0</v>
      </c>
      <c r="BJ174" s="54">
        <f t="shared" si="537"/>
        <v>0</v>
      </c>
      <c r="BK174" s="54">
        <f t="shared" si="538"/>
        <v>0</v>
      </c>
      <c r="BL174" s="54">
        <f t="shared" si="539"/>
        <v>0</v>
      </c>
      <c r="BM174" s="42"/>
      <c r="BO174" s="54">
        <f>'Norm-coeff'!$C$2+$AX174*'Norm-coeff'!$D$2+$AY174*'Norm-coeff'!$E$2+$AZ174*'Norm-coeff'!$F$2+$BA174*'Norm-coeff'!$G$2+$BB174*'Norm-coeff'!$H$2+$BC174*'Norm-coeff'!$I$2+$BD174*'Norm-coeff'!$J$2+$BE174*'Norm-coeff'!$K$2+$BF174*'Norm-coeff'!$L$2+$BG174*'Norm-coeff'!$M$2+$BH174*'Norm-coeff'!$N$2+$BI174*'Norm-coeff'!$O$2</f>
        <v>5.4045421474420303</v>
      </c>
      <c r="BP174" s="54">
        <f>'Norm-coeff'!$C$3+$AX174*'Norm-coeff'!$D$3+$AY174*'Norm-coeff'!$E$3+$AZ174*'Norm-coeff'!$F$3+$BA174*'Norm-coeff'!$G$3+$BB174*'Norm-coeff'!$H$3+$BC174*'Norm-coeff'!$I$3+$BD174*'Norm-coeff'!$J$3+$BE174*'Norm-coeff'!$K$3+$BF174*'Norm-coeff'!$L$3+$BG174*'Norm-coeff'!$M$3+$BH174*'Norm-coeff'!$N$3+$BI174*'Norm-coeff'!$O$3</f>
        <v>3.15319116612705</v>
      </c>
      <c r="BQ174" s="54">
        <f>'Norm-coeff'!$C$4+$AX174*'Norm-coeff'!$D$4+$AY174*'Norm-coeff'!$E$4+$AZ174*'Norm-coeff'!$F$4+$BA174*'Norm-coeff'!$G$4+$BB174*'Norm-coeff'!$H$4+$BC174*'Norm-coeff'!$I$4+$BD174*'Norm-coeff'!$J$4+$BE174*'Norm-coeff'!$K$4+$BF174*'Norm-coeff'!$L$4+$BG174*'Norm-coeff'!$M$4+$BH174*'Norm-coeff'!$N$4+$BI174*'Norm-coeff'!$O$4</f>
        <v>1.42115649462768</v>
      </c>
      <c r="BR174" s="54">
        <f>'Norm-coeff'!$C$5+$AX174*'Norm-coeff'!$D$5+$AY174*'Norm-coeff'!$E$5+$AZ174*'Norm-coeff'!$F$5+$BA174*'Norm-coeff'!$G$5+$BB174*'Norm-coeff'!$H$5+$BC174*'Norm-coeff'!$I$5+$BD174*'Norm-coeff'!$J$5+$BE174*'Norm-coeff'!$K$5+$BF174*'Norm-coeff'!$L$5+$BG174*'Norm-coeff'!$M$5+$BH174*'Norm-coeff'!$N$5+$BI174*'Norm-coeff'!$O$5</f>
        <v>1.0553329241296201</v>
      </c>
      <c r="BS174" s="54">
        <f>'Norm-coeff'!$C$6+$AX174*'Norm-coeff'!$D$6+$AY174*'Norm-coeff'!$E$6+$AZ174*'Norm-coeff'!$F$6+$BA174*'Norm-coeff'!$G$6+$BB174*'Norm-coeff'!$H$6+$BC174*'Norm-coeff'!$I$6+$BD174*'Norm-coeff'!$J$6+$BE174*'Norm-coeff'!$K$6+$BF174*'Norm-coeff'!$L$6+$BG174*'Norm-coeff'!$M$6+$BH174*'Norm-coeff'!$N$6+$BI174*'Norm-coeff'!$O$6</f>
        <v>-1.48700885495103E-2</v>
      </c>
      <c r="BT174" s="54">
        <f>'Norm-coeff'!$C$7+$AX174*'Norm-coeff'!$D$7+$AY174*'Norm-coeff'!$E$7+$AZ174*'Norm-coeff'!$F$7+$BA174*'Norm-coeff'!$G$7+$BB174*'Norm-coeff'!$H$7+$BC174*'Norm-coeff'!$I$7+$BD174*'Norm-coeff'!$J$7+$BE174*'Norm-coeff'!$K$7+$BF174*'Norm-coeff'!$L$7+$BG174*'Norm-coeff'!$M$7+$BH174*'Norm-coeff'!$N$7+$BI174*'Norm-coeff'!$O$7</f>
        <v>2.0907583608832998</v>
      </c>
      <c r="BU174" s="54">
        <f>'Norm-coeff'!$C$8+$AX174*'Norm-coeff'!$D$8+$AY174*'Norm-coeff'!$E$8+$AZ174*'Norm-coeff'!$F$8+$BA174*'Norm-coeff'!$G$8+$BB174*'Norm-coeff'!$H$8+$BC174*'Norm-coeff'!$I$8+$BD174*'Norm-coeff'!$J$8+$BE174*'Norm-coeff'!$K$8+$BF174*'Norm-coeff'!$L$8+$BG174*'Norm-coeff'!$M$8+$BH174*'Norm-coeff'!$N$8+$BI174*'Norm-coeff'!$O$8</f>
        <v>0.65894159836244504</v>
      </c>
      <c r="BV174" s="54">
        <f>'Norm-coeff'!$C$9+$AX174*'Norm-coeff'!$D$9+$AY174*'Norm-coeff'!$E$9+$AZ174*'Norm-coeff'!$F$9+$BA174*'Norm-coeff'!$G$9+$BB174*'Norm-coeff'!$H$9+$BC174*'Norm-coeff'!$I$9+$BD174*'Norm-coeff'!$J$9+$BE174*'Norm-coeff'!$K$9+$BF174*'Norm-coeff'!$L$9+$BG174*'Norm-coeff'!$M$9+$BH174*'Norm-coeff'!$N$9+$BI174*'Norm-coeff'!$O$9</f>
        <v>1.48961085014701</v>
      </c>
      <c r="BW174" s="54">
        <f>'Norm-coeff'!$C$10+$AX174*'Norm-coeff'!$D$10+$AY174*'Norm-coeff'!$E$10+$AZ174*'Norm-coeff'!$F$10+$BA174*'Norm-coeff'!$G$10+$BB174*'Norm-coeff'!$H$10+$BC174*'Norm-coeff'!$I$10+$BD174*'Norm-coeff'!$J$10+$BE174*'Norm-coeff'!$K$10+$BF174*'Norm-coeff'!$L$10+$BG174*'Norm-coeff'!$M$10+$BH174*'Norm-coeff'!$N$10+$BI174*'Norm-coeff'!$O$10</f>
        <v>1.42058735749591</v>
      </c>
      <c r="BX174" s="54">
        <f>'Norm-coeff'!$C$11+$AX174*'Norm-coeff'!$D$11+$AY174*'Norm-coeff'!$E$11+$AZ174*'Norm-coeff'!$F$11+$BA174*'Norm-coeff'!$G$11+$BB174*'Norm-coeff'!$H$11+$BC174*'Norm-coeff'!$I$11+$BD174*'Norm-coeff'!$J$11+$BE174*'Norm-coeff'!$K$11+$BF174*'Norm-coeff'!$L$11+$BG174*'Norm-coeff'!$M$11+$BH174*'Norm-coeff'!$N$11+$BI174*'Norm-coeff'!$O$11</f>
        <v>0.221233014421479</v>
      </c>
      <c r="BY174" s="54">
        <f>'Norm-coeff'!$C$12+$AX174*'Norm-coeff'!$D$12+$AY174*'Norm-coeff'!$E$12+$AZ174*'Norm-coeff'!$F$12+$BA174*'Norm-coeff'!$G$12+$BB174*'Norm-coeff'!$H$12+$BC174*'Norm-coeff'!$I$12+$BD174*'Norm-coeff'!$J$12+$BE174*'Norm-coeff'!$K$12+$BF174*'Norm-coeff'!$L$12+$BG174*'Norm-coeff'!$M$12+$BH174*'Norm-coeff'!$N$12+$BI174*'Norm-coeff'!$O$12</f>
        <v>0.283527502056037</v>
      </c>
      <c r="BZ174" s="54">
        <f>'Norm-coeff'!$C$13+$AX174*'Norm-coeff'!$D$13+$AY174*'Norm-coeff'!$E$13+$AZ174*'Norm-coeff'!$F$13+$BA174*'Norm-coeff'!$G$13+$BB174*'Norm-coeff'!$H$13+$BC174*'Norm-coeff'!$I$13+$BD174*'Norm-coeff'!$J$13+$BE174*'Norm-coeff'!$K$13+$BF174*'Norm-coeff'!$L$13+$BG174*'Norm-coeff'!$M$13+$BH174*'Norm-coeff'!$N$13+$BI174*'Norm-coeff'!$O$13</f>
        <v>-4.1864930554451202E-2</v>
      </c>
      <c r="CA174" s="54">
        <f>'Norm-coeff'!$C$14+$AX174*'Norm-coeff'!$D$14+$AY174*'Norm-coeff'!$E$14+$AZ174*'Norm-coeff'!$F$14+$BA174*'Norm-coeff'!$G$14+$BB174*'Norm-coeff'!$H$14+$BC174*'Norm-coeff'!$I$14+$BD174*'Norm-coeff'!$J$14+$BE174*'Norm-coeff'!$K$14+$BF174*'Norm-coeff'!$L$14+$BG174*'Norm-coeff'!$M$14+$BH174*'Norm-coeff'!$N$14+$BI174*'Norm-coeff'!$O$14</f>
        <v>4.2526983164477103</v>
      </c>
      <c r="CC174" s="54">
        <f t="shared" si="664"/>
        <v>0</v>
      </c>
      <c r="CG174" s="54">
        <f t="shared" si="540"/>
        <v>0</v>
      </c>
      <c r="CH174" s="54">
        <f t="shared" si="518"/>
        <v>0</v>
      </c>
      <c r="CI174" s="54">
        <f t="shared" si="541"/>
        <v>0</v>
      </c>
      <c r="CJ174" s="56">
        <f t="shared" si="542"/>
        <v>0</v>
      </c>
      <c r="CK174" s="54">
        <f t="shared" si="543"/>
        <v>0</v>
      </c>
      <c r="CL174" s="54">
        <f t="shared" si="544"/>
        <v>0</v>
      </c>
      <c r="CM174" s="54">
        <f t="shared" si="545"/>
        <v>0</v>
      </c>
      <c r="CN174" s="54">
        <f t="shared" si="546"/>
        <v>0</v>
      </c>
      <c r="CO174" s="54">
        <f t="shared" si="547"/>
        <v>0</v>
      </c>
      <c r="CP174" s="54">
        <f t="shared" si="548"/>
        <v>0</v>
      </c>
      <c r="CQ174" s="54">
        <f t="shared" si="549"/>
        <v>0</v>
      </c>
      <c r="CR174" s="54">
        <f t="shared" si="550"/>
        <v>0</v>
      </c>
      <c r="CS174" s="54">
        <f t="shared" si="551"/>
        <v>0</v>
      </c>
      <c r="CU174" s="54">
        <f t="shared" si="552"/>
        <v>0</v>
      </c>
      <c r="CV174" s="54">
        <f t="shared" si="553"/>
        <v>0</v>
      </c>
      <c r="CW174" s="54">
        <f t="shared" si="554"/>
        <v>0</v>
      </c>
      <c r="CX174" s="54">
        <f t="shared" si="555"/>
        <v>0</v>
      </c>
      <c r="CZ174" s="54">
        <f t="shared" si="556"/>
        <v>0</v>
      </c>
      <c r="DA174" s="54">
        <f t="shared" si="557"/>
        <v>0</v>
      </c>
      <c r="DB174" s="54">
        <f t="shared" si="558"/>
        <v>0</v>
      </c>
      <c r="DC174" s="54">
        <f t="shared" si="559"/>
        <v>0</v>
      </c>
      <c r="DD174" s="54">
        <f t="shared" si="560"/>
        <v>0</v>
      </c>
      <c r="DE174" s="54">
        <f t="shared" si="561"/>
        <v>0</v>
      </c>
      <c r="DF174" s="54">
        <f t="shared" si="562"/>
        <v>0</v>
      </c>
      <c r="DG174" s="54">
        <f t="shared" si="563"/>
        <v>2</v>
      </c>
      <c r="DH174" s="71">
        <f t="shared" si="564"/>
        <v>0</v>
      </c>
      <c r="DI174" s="71">
        <f t="shared" si="565"/>
        <v>0</v>
      </c>
      <c r="DJ174" s="54">
        <f t="shared" si="566"/>
        <v>0</v>
      </c>
      <c r="DK174" s="54">
        <f t="shared" si="567"/>
        <v>2</v>
      </c>
      <c r="DL174" s="4">
        <f t="shared" si="492"/>
        <v>0</v>
      </c>
      <c r="DM174" s="3">
        <f t="shared" si="568"/>
        <v>0</v>
      </c>
      <c r="DN174" s="3">
        <f t="shared" si="569"/>
        <v>0</v>
      </c>
      <c r="DO174" s="4" t="e">
        <f t="shared" si="570"/>
        <v>#DIV/0!</v>
      </c>
      <c r="DP174" s="57"/>
      <c r="DQ174" s="57"/>
      <c r="DR174" s="56">
        <f t="shared" si="493"/>
        <v>2</v>
      </c>
      <c r="DS174" s="56">
        <f t="shared" si="494"/>
        <v>0</v>
      </c>
      <c r="DT174" s="38">
        <f t="shared" si="495"/>
        <v>0</v>
      </c>
      <c r="DU174" s="38">
        <f t="shared" si="571"/>
        <v>2</v>
      </c>
      <c r="DV174" s="38">
        <f t="shared" si="496"/>
        <v>0</v>
      </c>
      <c r="DW174" s="39">
        <f t="shared" si="497"/>
        <v>0</v>
      </c>
      <c r="DX174" s="39">
        <f t="shared" si="498"/>
        <v>0</v>
      </c>
      <c r="DY174" s="39">
        <f t="shared" si="499"/>
        <v>0</v>
      </c>
      <c r="DZ174" s="39">
        <f t="shared" si="500"/>
        <v>0</v>
      </c>
      <c r="EA174" s="39">
        <f t="shared" si="501"/>
        <v>0</v>
      </c>
      <c r="EB174" s="37" t="e">
        <f t="shared" si="572"/>
        <v>#DIV/0!</v>
      </c>
      <c r="EC174" s="37" t="e">
        <f t="shared" si="573"/>
        <v>#DIV/0!</v>
      </c>
      <c r="ED174" s="37" t="e">
        <f t="shared" si="574"/>
        <v>#DIV/0!</v>
      </c>
      <c r="EE174" s="37" t="e">
        <f t="shared" si="575"/>
        <v>#DIV/0!</v>
      </c>
      <c r="EF174" s="39" t="e">
        <f t="shared" si="576"/>
        <v>#DIV/0!</v>
      </c>
      <c r="EG174" s="37" t="e">
        <f t="shared" si="577"/>
        <v>#DIV/0!</v>
      </c>
      <c r="EH174" s="37" t="e">
        <f t="shared" si="578"/>
        <v>#DIV/0!</v>
      </c>
      <c r="EI174" s="11" t="b">
        <f t="shared" si="579"/>
        <v>1</v>
      </c>
      <c r="EJ174" s="11" t="b">
        <f t="shared" si="580"/>
        <v>0</v>
      </c>
      <c r="EK174" s="39" t="e">
        <f t="shared" si="581"/>
        <v>#DIV/0!</v>
      </c>
      <c r="EL174" s="39" t="e">
        <f t="shared" si="582"/>
        <v>#DIV/0!</v>
      </c>
      <c r="EM174" s="39" t="e">
        <f t="shared" si="583"/>
        <v>#DIV/0!</v>
      </c>
      <c r="EN174" s="39" t="e">
        <f t="shared" si="584"/>
        <v>#DIV/0!</v>
      </c>
      <c r="EO174" s="39" t="e">
        <f t="shared" si="585"/>
        <v>#DIV/0!</v>
      </c>
      <c r="EP174" s="39" t="e">
        <f t="shared" si="586"/>
        <v>#DIV/0!</v>
      </c>
      <c r="EQ174" s="39" t="e">
        <f t="shared" si="587"/>
        <v>#DIV/0!</v>
      </c>
      <c r="ER174" s="39" t="e">
        <f t="shared" si="588"/>
        <v>#DIV/0!</v>
      </c>
      <c r="ES174" s="58" t="str">
        <f t="shared" si="589"/>
        <v>(OH,F,Cl)-dominate amphibole</v>
      </c>
      <c r="ET174" s="58" t="e">
        <f t="shared" si="590"/>
        <v>#N/A</v>
      </c>
      <c r="EU174" s="56">
        <f t="shared" si="502"/>
        <v>0</v>
      </c>
      <c r="EV174" s="56">
        <f t="shared" si="503"/>
        <v>0</v>
      </c>
      <c r="EW174" s="56">
        <f t="shared" si="504"/>
        <v>0</v>
      </c>
      <c r="EX174" s="56">
        <f t="shared" si="505"/>
        <v>0</v>
      </c>
      <c r="EY174" s="56">
        <f t="shared" si="506"/>
        <v>0</v>
      </c>
      <c r="EZ174" s="56">
        <f t="shared" si="507"/>
        <v>0</v>
      </c>
      <c r="FA174" s="39">
        <f t="shared" si="508"/>
        <v>0</v>
      </c>
      <c r="FB174" s="39">
        <f t="shared" si="509"/>
        <v>0</v>
      </c>
      <c r="FC174" s="54">
        <f t="shared" si="510"/>
        <v>0</v>
      </c>
      <c r="FD174" s="54">
        <f t="shared" si="511"/>
        <v>0</v>
      </c>
      <c r="FE174" s="39">
        <f t="shared" si="512"/>
        <v>0</v>
      </c>
      <c r="FF174" s="54">
        <f t="shared" si="513"/>
        <v>0</v>
      </c>
      <c r="FG174" s="39">
        <f t="shared" si="514"/>
        <v>0</v>
      </c>
      <c r="FH174" s="39">
        <f t="shared" si="591"/>
        <v>0</v>
      </c>
      <c r="FI174" s="39">
        <f t="shared" si="592"/>
        <v>0</v>
      </c>
      <c r="FJ174" s="39">
        <f t="shared" si="593"/>
        <v>0</v>
      </c>
      <c r="FK174" s="39" t="e">
        <f t="shared" si="594"/>
        <v>#DIV/0!</v>
      </c>
      <c r="FL174" s="39" t="e">
        <f t="shared" si="595"/>
        <v>#DIV/0!</v>
      </c>
      <c r="FM174" s="39" t="e">
        <f t="shared" si="596"/>
        <v>#DIV/0!</v>
      </c>
      <c r="FN174" s="39">
        <f t="shared" si="597"/>
        <v>1</v>
      </c>
      <c r="FO174" s="39">
        <f t="shared" si="515"/>
        <v>0</v>
      </c>
      <c r="FP174" s="39">
        <f t="shared" si="516"/>
        <v>0</v>
      </c>
      <c r="FQ174" s="39">
        <f t="shared" si="517"/>
        <v>0</v>
      </c>
      <c r="FR174" s="39">
        <f t="shared" si="598"/>
        <v>0</v>
      </c>
      <c r="FS174" s="39">
        <f t="shared" si="599"/>
        <v>0</v>
      </c>
      <c r="FU174" s="39" t="e">
        <f t="shared" si="600"/>
        <v>#DIV/0!</v>
      </c>
      <c r="FV174" s="39" t="e">
        <f t="shared" si="601"/>
        <v>#DIV/0!</v>
      </c>
      <c r="FW174" s="39" t="e">
        <f t="shared" si="602"/>
        <v>#DIV/0!</v>
      </c>
      <c r="FY174" s="39" t="e">
        <f t="shared" si="603"/>
        <v>#DIV/0!</v>
      </c>
      <c r="FZ174" s="39" t="e">
        <f t="shared" si="604"/>
        <v>#DIV/0!</v>
      </c>
      <c r="GA174" s="39" t="e">
        <f t="shared" si="605"/>
        <v>#DIV/0!</v>
      </c>
      <c r="GB174" s="39" t="e">
        <f t="shared" si="606"/>
        <v>#DIV/0!</v>
      </c>
      <c r="GC174" s="39" t="e">
        <f t="shared" si="607"/>
        <v>#DIV/0!</v>
      </c>
      <c r="GD174" s="39" t="e">
        <f t="shared" si="608"/>
        <v>#DIV/0!</v>
      </c>
      <c r="GE174" s="39" t="e">
        <f t="shared" si="609"/>
        <v>#DIV/0!</v>
      </c>
      <c r="GF174" s="39" t="e">
        <f t="shared" si="610"/>
        <v>#DIV/0!</v>
      </c>
      <c r="GG174" s="39" t="e">
        <f t="shared" si="611"/>
        <v>#DIV/0!</v>
      </c>
      <c r="GH174" s="39" t="e">
        <f t="shared" si="612"/>
        <v>#DIV/0!</v>
      </c>
      <c r="GI174" s="39"/>
      <c r="GJ174" s="39" t="e">
        <f t="shared" si="613"/>
        <v>#DIV/0!</v>
      </c>
      <c r="GK174" s="39" t="e">
        <f t="shared" si="614"/>
        <v>#DIV/0!</v>
      </c>
      <c r="GL174" s="39" t="e">
        <f t="shared" si="615"/>
        <v>#DIV/0!</v>
      </c>
      <c r="GM174" s="39" t="e">
        <f t="shared" si="616"/>
        <v>#DIV/0!</v>
      </c>
      <c r="GN174" s="39" t="e">
        <f t="shared" si="617"/>
        <v>#DIV/0!</v>
      </c>
      <c r="GO174" s="57"/>
      <c r="GP174" s="57" t="e">
        <f t="shared" si="618"/>
        <v>#DIV/0!</v>
      </c>
      <c r="GQ174" s="59" t="e">
        <f t="shared" si="619"/>
        <v>#DIV/0!</v>
      </c>
      <c r="GR174" s="41" t="e">
        <f t="shared" si="620"/>
        <v>#DIV/0!</v>
      </c>
      <c r="GS174" s="57" t="e">
        <f t="shared" si="621"/>
        <v>#DIV/0!</v>
      </c>
      <c r="GT174" s="57" t="e">
        <f t="shared" si="622"/>
        <v>#DIV/0!</v>
      </c>
      <c r="GU174" s="57" t="e">
        <f t="shared" si="623"/>
        <v>#DIV/0!</v>
      </c>
      <c r="GV174" s="57"/>
      <c r="GW174" s="42" t="e">
        <f t="shared" si="624"/>
        <v>#DIV/0!</v>
      </c>
      <c r="GX174" s="42" t="e">
        <f t="shared" si="625"/>
        <v>#DIV/0!</v>
      </c>
      <c r="GY174" s="42" t="e">
        <f t="shared" si="626"/>
        <v>#DIV/0!</v>
      </c>
      <c r="GZ174" s="57"/>
      <c r="HA174" s="2" t="e">
        <f t="shared" si="627"/>
        <v>#DIV/0!</v>
      </c>
      <c r="HB174" s="2" t="e">
        <f t="shared" si="628"/>
        <v>#DIV/0!</v>
      </c>
      <c r="HC174" s="2" t="e">
        <f t="shared" si="629"/>
        <v>#DIV/0!</v>
      </c>
      <c r="HD174" s="2" t="e">
        <f t="shared" si="630"/>
        <v>#DIV/0!</v>
      </c>
      <c r="HE174" s="2" t="e">
        <f t="shared" si="631"/>
        <v>#DIV/0!</v>
      </c>
      <c r="HF174" s="2" t="e">
        <f t="shared" si="632"/>
        <v>#DIV/0!</v>
      </c>
      <c r="HG174" s="2" t="e">
        <f t="shared" si="633"/>
        <v>#DIV/0!</v>
      </c>
      <c r="HH174" s="2" t="e">
        <f t="shared" si="634"/>
        <v>#DIV/0!</v>
      </c>
      <c r="HI174" s="2" t="e">
        <f t="shared" si="635"/>
        <v>#DIV/0!</v>
      </c>
      <c r="HJ174" s="11" t="e">
        <f t="shared" si="636"/>
        <v>#DIV/0!</v>
      </c>
      <c r="HK174" s="60" t="e">
        <f t="shared" si="637"/>
        <v>#DIV/0!</v>
      </c>
      <c r="HL174" s="57"/>
      <c r="HM174" s="57" t="e">
        <f t="shared" si="638"/>
        <v>#DIV/0!</v>
      </c>
      <c r="HN174" s="57" t="e">
        <f t="shared" si="639"/>
        <v>#DIV/0!</v>
      </c>
      <c r="HO174" s="57" t="e">
        <f t="shared" si="640"/>
        <v>#DIV/0!</v>
      </c>
      <c r="HP174" s="57" t="e">
        <f t="shared" si="641"/>
        <v>#DIV/0!</v>
      </c>
      <c r="HQ174" s="57" t="e">
        <f t="shared" si="642"/>
        <v>#DIV/0!</v>
      </c>
      <c r="HR174" s="57"/>
      <c r="HS174" s="57" t="e">
        <f t="shared" si="643"/>
        <v>#DIV/0!</v>
      </c>
      <c r="HT174" s="57" t="e">
        <f t="shared" si="644"/>
        <v>#DIV/0!</v>
      </c>
      <c r="HU174" s="57" t="e">
        <f t="shared" si="645"/>
        <v>#DIV/0!</v>
      </c>
      <c r="HV174" s="57" t="e">
        <f t="shared" si="646"/>
        <v>#DIV/0!</v>
      </c>
      <c r="HW174" s="57" t="e">
        <f t="shared" si="647"/>
        <v>#DIV/0!</v>
      </c>
      <c r="HX174" s="57"/>
      <c r="HY174" s="57" t="e">
        <f t="shared" si="648"/>
        <v>#DIV/0!</v>
      </c>
      <c r="HZ174" s="57" t="e">
        <f t="shared" si="649"/>
        <v>#DIV/0!</v>
      </c>
      <c r="IA174" s="57"/>
      <c r="IB174" s="61">
        <f t="shared" si="650"/>
        <v>0</v>
      </c>
      <c r="IC174" s="57" t="str">
        <f t="shared" si="651"/>
        <v/>
      </c>
      <c r="ID174" s="42"/>
      <c r="IE174" s="2" t="str">
        <f t="shared" si="652"/>
        <v/>
      </c>
      <c r="IF174" s="60" t="e">
        <f t="shared" si="653"/>
        <v>#DIV/0!</v>
      </c>
      <c r="IG174" s="60" t="str">
        <f t="shared" si="654"/>
        <v/>
      </c>
      <c r="IH174" s="60" t="str">
        <f t="shared" si="655"/>
        <v>zinco-</v>
      </c>
      <c r="II174" s="60" t="str">
        <f t="shared" si="656"/>
        <v>mangano-</v>
      </c>
      <c r="IJ174" s="60" t="e">
        <f t="shared" si="657"/>
        <v>#DIV/0!</v>
      </c>
      <c r="IK174" s="60" t="e">
        <f t="shared" si="658"/>
        <v>#DIV/0!</v>
      </c>
      <c r="IL174" s="60" t="e">
        <f t="shared" si="659"/>
        <v>#DIV/0!</v>
      </c>
      <c r="IM174" s="60" t="e">
        <f t="shared" si="660"/>
        <v>#DIV/0!</v>
      </c>
      <c r="IN174" s="60" t="str">
        <f t="shared" si="661"/>
        <v/>
      </c>
      <c r="IO174" s="60" t="str">
        <f t="shared" si="662"/>
        <v/>
      </c>
      <c r="IP174" s="57"/>
      <c r="IQ174" s="57" t="str">
        <f t="shared" si="663"/>
        <v>ERROR!!</v>
      </c>
    </row>
    <row r="175" spans="24:251">
      <c r="X175" s="29">
        <f t="shared" si="519"/>
        <v>0</v>
      </c>
      <c r="Y175" s="29">
        <f t="shared" si="520"/>
        <v>0</v>
      </c>
      <c r="Z175" s="29" t="e">
        <f t="shared" si="521"/>
        <v>#DIV/0!</v>
      </c>
      <c r="AA175" s="29" t="e">
        <f t="shared" si="522"/>
        <v>#DIV/0!</v>
      </c>
      <c r="AB175" s="29" t="e">
        <f t="shared" si="523"/>
        <v>#DIV/0!</v>
      </c>
      <c r="AC175" s="29" t="e">
        <f t="shared" si="524"/>
        <v>#DIV/0!</v>
      </c>
      <c r="AF175" s="23">
        <v>60.084299999999999</v>
      </c>
      <c r="AG175" s="23">
        <v>79.878799999999998</v>
      </c>
      <c r="AH175" s="23">
        <v>101.96120000000001</v>
      </c>
      <c r="AI175" s="23">
        <v>151.99039999999999</v>
      </c>
      <c r="AJ175" s="23">
        <v>159.69</v>
      </c>
      <c r="AK175" s="23">
        <v>71.846400000000003</v>
      </c>
      <c r="AL175" s="23">
        <v>70.9375</v>
      </c>
      <c r="AM175" s="23">
        <v>40.304400000000001</v>
      </c>
      <c r="AN175" s="23">
        <v>56.077399999999997</v>
      </c>
      <c r="AO175" s="23">
        <v>61.978999999999999</v>
      </c>
      <c r="AP175" s="23">
        <v>94.195999999999998</v>
      </c>
      <c r="AQ175" s="23">
        <v>18.998000000000001</v>
      </c>
      <c r="AR175" s="23">
        <v>35.450000000000003</v>
      </c>
      <c r="AS175" s="23">
        <v>29.88</v>
      </c>
      <c r="AT175" s="23">
        <v>74.691999999999993</v>
      </c>
      <c r="AU175" s="23">
        <v>81.39</v>
      </c>
      <c r="AX175" s="54">
        <f t="shared" si="525"/>
        <v>0</v>
      </c>
      <c r="AY175" s="54">
        <f t="shared" si="526"/>
        <v>0</v>
      </c>
      <c r="AZ175" s="54">
        <f t="shared" si="527"/>
        <v>0</v>
      </c>
      <c r="BA175" s="54">
        <f t="shared" si="528"/>
        <v>0</v>
      </c>
      <c r="BB175" s="54">
        <f t="shared" si="529"/>
        <v>0</v>
      </c>
      <c r="BC175" s="54">
        <f t="shared" si="530"/>
        <v>0</v>
      </c>
      <c r="BD175" s="54">
        <f t="shared" si="531"/>
        <v>0</v>
      </c>
      <c r="BE175" s="54">
        <f t="shared" si="532"/>
        <v>0</v>
      </c>
      <c r="BF175" s="54">
        <f t="shared" si="533"/>
        <v>0</v>
      </c>
      <c r="BG175" s="54">
        <f t="shared" si="534"/>
        <v>0</v>
      </c>
      <c r="BH175" s="54">
        <f t="shared" si="535"/>
        <v>0</v>
      </c>
      <c r="BI175" s="54">
        <f t="shared" si="536"/>
        <v>0</v>
      </c>
      <c r="BJ175" s="54">
        <f t="shared" si="537"/>
        <v>0</v>
      </c>
      <c r="BK175" s="54">
        <f t="shared" si="538"/>
        <v>0</v>
      </c>
      <c r="BL175" s="54">
        <f t="shared" si="539"/>
        <v>0</v>
      </c>
      <c r="BM175" s="42"/>
      <c r="BO175" s="54">
        <f>'Norm-coeff'!$C$2+$AX175*'Norm-coeff'!$D$2+$AY175*'Norm-coeff'!$E$2+$AZ175*'Norm-coeff'!$F$2+$BA175*'Norm-coeff'!$G$2+$BB175*'Norm-coeff'!$H$2+$BC175*'Norm-coeff'!$I$2+$BD175*'Norm-coeff'!$J$2+$BE175*'Norm-coeff'!$K$2+$BF175*'Norm-coeff'!$L$2+$BG175*'Norm-coeff'!$M$2+$BH175*'Norm-coeff'!$N$2+$BI175*'Norm-coeff'!$O$2</f>
        <v>5.4045421474420303</v>
      </c>
      <c r="BP175" s="54">
        <f>'Norm-coeff'!$C$3+$AX175*'Norm-coeff'!$D$3+$AY175*'Norm-coeff'!$E$3+$AZ175*'Norm-coeff'!$F$3+$BA175*'Norm-coeff'!$G$3+$BB175*'Norm-coeff'!$H$3+$BC175*'Norm-coeff'!$I$3+$BD175*'Norm-coeff'!$J$3+$BE175*'Norm-coeff'!$K$3+$BF175*'Norm-coeff'!$L$3+$BG175*'Norm-coeff'!$M$3+$BH175*'Norm-coeff'!$N$3+$BI175*'Norm-coeff'!$O$3</f>
        <v>3.15319116612705</v>
      </c>
      <c r="BQ175" s="54">
        <f>'Norm-coeff'!$C$4+$AX175*'Norm-coeff'!$D$4+$AY175*'Norm-coeff'!$E$4+$AZ175*'Norm-coeff'!$F$4+$BA175*'Norm-coeff'!$G$4+$BB175*'Norm-coeff'!$H$4+$BC175*'Norm-coeff'!$I$4+$BD175*'Norm-coeff'!$J$4+$BE175*'Norm-coeff'!$K$4+$BF175*'Norm-coeff'!$L$4+$BG175*'Norm-coeff'!$M$4+$BH175*'Norm-coeff'!$N$4+$BI175*'Norm-coeff'!$O$4</f>
        <v>1.42115649462768</v>
      </c>
      <c r="BR175" s="54">
        <f>'Norm-coeff'!$C$5+$AX175*'Norm-coeff'!$D$5+$AY175*'Norm-coeff'!$E$5+$AZ175*'Norm-coeff'!$F$5+$BA175*'Norm-coeff'!$G$5+$BB175*'Norm-coeff'!$H$5+$BC175*'Norm-coeff'!$I$5+$BD175*'Norm-coeff'!$J$5+$BE175*'Norm-coeff'!$K$5+$BF175*'Norm-coeff'!$L$5+$BG175*'Norm-coeff'!$M$5+$BH175*'Norm-coeff'!$N$5+$BI175*'Norm-coeff'!$O$5</f>
        <v>1.0553329241296201</v>
      </c>
      <c r="BS175" s="54">
        <f>'Norm-coeff'!$C$6+$AX175*'Norm-coeff'!$D$6+$AY175*'Norm-coeff'!$E$6+$AZ175*'Norm-coeff'!$F$6+$BA175*'Norm-coeff'!$G$6+$BB175*'Norm-coeff'!$H$6+$BC175*'Norm-coeff'!$I$6+$BD175*'Norm-coeff'!$J$6+$BE175*'Norm-coeff'!$K$6+$BF175*'Norm-coeff'!$L$6+$BG175*'Norm-coeff'!$M$6+$BH175*'Norm-coeff'!$N$6+$BI175*'Norm-coeff'!$O$6</f>
        <v>-1.48700885495103E-2</v>
      </c>
      <c r="BT175" s="54">
        <f>'Norm-coeff'!$C$7+$AX175*'Norm-coeff'!$D$7+$AY175*'Norm-coeff'!$E$7+$AZ175*'Norm-coeff'!$F$7+$BA175*'Norm-coeff'!$G$7+$BB175*'Norm-coeff'!$H$7+$BC175*'Norm-coeff'!$I$7+$BD175*'Norm-coeff'!$J$7+$BE175*'Norm-coeff'!$K$7+$BF175*'Norm-coeff'!$L$7+$BG175*'Norm-coeff'!$M$7+$BH175*'Norm-coeff'!$N$7+$BI175*'Norm-coeff'!$O$7</f>
        <v>2.0907583608832998</v>
      </c>
      <c r="BU175" s="54">
        <f>'Norm-coeff'!$C$8+$AX175*'Norm-coeff'!$D$8+$AY175*'Norm-coeff'!$E$8+$AZ175*'Norm-coeff'!$F$8+$BA175*'Norm-coeff'!$G$8+$BB175*'Norm-coeff'!$H$8+$BC175*'Norm-coeff'!$I$8+$BD175*'Norm-coeff'!$J$8+$BE175*'Norm-coeff'!$K$8+$BF175*'Norm-coeff'!$L$8+$BG175*'Norm-coeff'!$M$8+$BH175*'Norm-coeff'!$N$8+$BI175*'Norm-coeff'!$O$8</f>
        <v>0.65894159836244504</v>
      </c>
      <c r="BV175" s="54">
        <f>'Norm-coeff'!$C$9+$AX175*'Norm-coeff'!$D$9+$AY175*'Norm-coeff'!$E$9+$AZ175*'Norm-coeff'!$F$9+$BA175*'Norm-coeff'!$G$9+$BB175*'Norm-coeff'!$H$9+$BC175*'Norm-coeff'!$I$9+$BD175*'Norm-coeff'!$J$9+$BE175*'Norm-coeff'!$K$9+$BF175*'Norm-coeff'!$L$9+$BG175*'Norm-coeff'!$M$9+$BH175*'Norm-coeff'!$N$9+$BI175*'Norm-coeff'!$O$9</f>
        <v>1.48961085014701</v>
      </c>
      <c r="BW175" s="54">
        <f>'Norm-coeff'!$C$10+$AX175*'Norm-coeff'!$D$10+$AY175*'Norm-coeff'!$E$10+$AZ175*'Norm-coeff'!$F$10+$BA175*'Norm-coeff'!$G$10+$BB175*'Norm-coeff'!$H$10+$BC175*'Norm-coeff'!$I$10+$BD175*'Norm-coeff'!$J$10+$BE175*'Norm-coeff'!$K$10+$BF175*'Norm-coeff'!$L$10+$BG175*'Norm-coeff'!$M$10+$BH175*'Norm-coeff'!$N$10+$BI175*'Norm-coeff'!$O$10</f>
        <v>1.42058735749591</v>
      </c>
      <c r="BX175" s="54">
        <f>'Norm-coeff'!$C$11+$AX175*'Norm-coeff'!$D$11+$AY175*'Norm-coeff'!$E$11+$AZ175*'Norm-coeff'!$F$11+$BA175*'Norm-coeff'!$G$11+$BB175*'Norm-coeff'!$H$11+$BC175*'Norm-coeff'!$I$11+$BD175*'Norm-coeff'!$J$11+$BE175*'Norm-coeff'!$K$11+$BF175*'Norm-coeff'!$L$11+$BG175*'Norm-coeff'!$M$11+$BH175*'Norm-coeff'!$N$11+$BI175*'Norm-coeff'!$O$11</f>
        <v>0.221233014421479</v>
      </c>
      <c r="BY175" s="54">
        <f>'Norm-coeff'!$C$12+$AX175*'Norm-coeff'!$D$12+$AY175*'Norm-coeff'!$E$12+$AZ175*'Norm-coeff'!$F$12+$BA175*'Norm-coeff'!$G$12+$BB175*'Norm-coeff'!$H$12+$BC175*'Norm-coeff'!$I$12+$BD175*'Norm-coeff'!$J$12+$BE175*'Norm-coeff'!$K$12+$BF175*'Norm-coeff'!$L$12+$BG175*'Norm-coeff'!$M$12+$BH175*'Norm-coeff'!$N$12+$BI175*'Norm-coeff'!$O$12</f>
        <v>0.283527502056037</v>
      </c>
      <c r="BZ175" s="54">
        <f>'Norm-coeff'!$C$13+$AX175*'Norm-coeff'!$D$13+$AY175*'Norm-coeff'!$E$13+$AZ175*'Norm-coeff'!$F$13+$BA175*'Norm-coeff'!$G$13+$BB175*'Norm-coeff'!$H$13+$BC175*'Norm-coeff'!$I$13+$BD175*'Norm-coeff'!$J$13+$BE175*'Norm-coeff'!$K$13+$BF175*'Norm-coeff'!$L$13+$BG175*'Norm-coeff'!$M$13+$BH175*'Norm-coeff'!$N$13+$BI175*'Norm-coeff'!$O$13</f>
        <v>-4.1864930554451202E-2</v>
      </c>
      <c r="CA175" s="54">
        <f>'Norm-coeff'!$C$14+$AX175*'Norm-coeff'!$D$14+$AY175*'Norm-coeff'!$E$14+$AZ175*'Norm-coeff'!$F$14+$BA175*'Norm-coeff'!$G$14+$BB175*'Norm-coeff'!$H$14+$BC175*'Norm-coeff'!$I$14+$BD175*'Norm-coeff'!$J$14+$BE175*'Norm-coeff'!$K$14+$BF175*'Norm-coeff'!$L$14+$BG175*'Norm-coeff'!$M$14+$BH175*'Norm-coeff'!$N$14+$BI175*'Norm-coeff'!$O$14</f>
        <v>4.2526983164477103</v>
      </c>
      <c r="CC175" s="54">
        <f t="shared" si="664"/>
        <v>0</v>
      </c>
      <c r="CG175" s="54">
        <f t="shared" si="540"/>
        <v>0</v>
      </c>
      <c r="CH175" s="54">
        <f t="shared" si="518"/>
        <v>0</v>
      </c>
      <c r="CI175" s="54">
        <f t="shared" si="541"/>
        <v>0</v>
      </c>
      <c r="CJ175" s="56">
        <f t="shared" si="542"/>
        <v>0</v>
      </c>
      <c r="CK175" s="54">
        <f t="shared" si="543"/>
        <v>0</v>
      </c>
      <c r="CL175" s="54">
        <f t="shared" si="544"/>
        <v>0</v>
      </c>
      <c r="CM175" s="54">
        <f t="shared" si="545"/>
        <v>0</v>
      </c>
      <c r="CN175" s="54">
        <f t="shared" si="546"/>
        <v>0</v>
      </c>
      <c r="CO175" s="54">
        <f t="shared" si="547"/>
        <v>0</v>
      </c>
      <c r="CP175" s="54">
        <f t="shared" si="548"/>
        <v>0</v>
      </c>
      <c r="CQ175" s="54">
        <f t="shared" si="549"/>
        <v>0</v>
      </c>
      <c r="CR175" s="54">
        <f t="shared" si="550"/>
        <v>0</v>
      </c>
      <c r="CS175" s="54">
        <f t="shared" si="551"/>
        <v>0</v>
      </c>
      <c r="CU175" s="54">
        <f t="shared" si="552"/>
        <v>0</v>
      </c>
      <c r="CV175" s="54">
        <f t="shared" si="553"/>
        <v>0</v>
      </c>
      <c r="CW175" s="54">
        <f t="shared" si="554"/>
        <v>0</v>
      </c>
      <c r="CX175" s="54">
        <f t="shared" si="555"/>
        <v>0</v>
      </c>
      <c r="CZ175" s="54">
        <f t="shared" si="556"/>
        <v>0</v>
      </c>
      <c r="DA175" s="54">
        <f t="shared" si="557"/>
        <v>0</v>
      </c>
      <c r="DB175" s="54">
        <f t="shared" si="558"/>
        <v>0</v>
      </c>
      <c r="DC175" s="54">
        <f t="shared" si="559"/>
        <v>0</v>
      </c>
      <c r="DD175" s="54">
        <f t="shared" si="560"/>
        <v>0</v>
      </c>
      <c r="DE175" s="54">
        <f t="shared" si="561"/>
        <v>0</v>
      </c>
      <c r="DF175" s="54">
        <f t="shared" si="562"/>
        <v>0</v>
      </c>
      <c r="DG175" s="54">
        <f t="shared" si="563"/>
        <v>2</v>
      </c>
      <c r="DH175" s="71">
        <f t="shared" si="564"/>
        <v>0</v>
      </c>
      <c r="DI175" s="71">
        <f t="shared" si="565"/>
        <v>0</v>
      </c>
      <c r="DJ175" s="54">
        <f t="shared" si="566"/>
        <v>0</v>
      </c>
      <c r="DK175" s="54">
        <f t="shared" si="567"/>
        <v>2</v>
      </c>
      <c r="DL175" s="4">
        <f t="shared" si="492"/>
        <v>0</v>
      </c>
      <c r="DM175" s="3">
        <f t="shared" si="568"/>
        <v>0</v>
      </c>
      <c r="DN175" s="3">
        <f t="shared" si="569"/>
        <v>0</v>
      </c>
      <c r="DO175" s="4" t="e">
        <f t="shared" si="570"/>
        <v>#DIV/0!</v>
      </c>
      <c r="DP175" s="57"/>
      <c r="DQ175" s="57"/>
      <c r="DR175" s="56">
        <f t="shared" si="493"/>
        <v>2</v>
      </c>
      <c r="DS175" s="56">
        <f t="shared" si="494"/>
        <v>0</v>
      </c>
      <c r="DT175" s="38">
        <f t="shared" si="495"/>
        <v>0</v>
      </c>
      <c r="DU175" s="38">
        <f t="shared" si="571"/>
        <v>2</v>
      </c>
      <c r="DV175" s="38">
        <f t="shared" si="496"/>
        <v>0</v>
      </c>
      <c r="DW175" s="39">
        <f t="shared" si="497"/>
        <v>0</v>
      </c>
      <c r="DX175" s="39">
        <f t="shared" si="498"/>
        <v>0</v>
      </c>
      <c r="DY175" s="39">
        <f t="shared" si="499"/>
        <v>0</v>
      </c>
      <c r="DZ175" s="39">
        <f t="shared" si="500"/>
        <v>0</v>
      </c>
      <c r="EA175" s="39">
        <f t="shared" si="501"/>
        <v>0</v>
      </c>
      <c r="EB175" s="37" t="e">
        <f t="shared" si="572"/>
        <v>#DIV/0!</v>
      </c>
      <c r="EC175" s="37" t="e">
        <f t="shared" si="573"/>
        <v>#DIV/0!</v>
      </c>
      <c r="ED175" s="37" t="e">
        <f t="shared" si="574"/>
        <v>#DIV/0!</v>
      </c>
      <c r="EE175" s="37" t="e">
        <f t="shared" si="575"/>
        <v>#DIV/0!</v>
      </c>
      <c r="EF175" s="39" t="e">
        <f t="shared" si="576"/>
        <v>#DIV/0!</v>
      </c>
      <c r="EG175" s="37" t="e">
        <f t="shared" si="577"/>
        <v>#DIV/0!</v>
      </c>
      <c r="EH175" s="37" t="e">
        <f t="shared" si="578"/>
        <v>#DIV/0!</v>
      </c>
      <c r="EI175" s="11" t="b">
        <f t="shared" si="579"/>
        <v>1</v>
      </c>
      <c r="EJ175" s="11" t="b">
        <f t="shared" si="580"/>
        <v>0</v>
      </c>
      <c r="EK175" s="39" t="e">
        <f t="shared" si="581"/>
        <v>#DIV/0!</v>
      </c>
      <c r="EL175" s="39" t="e">
        <f t="shared" si="582"/>
        <v>#DIV/0!</v>
      </c>
      <c r="EM175" s="39" t="e">
        <f t="shared" si="583"/>
        <v>#DIV/0!</v>
      </c>
      <c r="EN175" s="39" t="e">
        <f t="shared" si="584"/>
        <v>#DIV/0!</v>
      </c>
      <c r="EO175" s="39" t="e">
        <f t="shared" si="585"/>
        <v>#DIV/0!</v>
      </c>
      <c r="EP175" s="39" t="e">
        <f t="shared" si="586"/>
        <v>#DIV/0!</v>
      </c>
      <c r="EQ175" s="39" t="e">
        <f t="shared" si="587"/>
        <v>#DIV/0!</v>
      </c>
      <c r="ER175" s="39" t="e">
        <f t="shared" si="588"/>
        <v>#DIV/0!</v>
      </c>
      <c r="ES175" s="58" t="str">
        <f t="shared" si="589"/>
        <v>(OH,F,Cl)-dominate amphibole</v>
      </c>
      <c r="ET175" s="58" t="e">
        <f t="shared" si="590"/>
        <v>#N/A</v>
      </c>
      <c r="EU175" s="56">
        <f t="shared" si="502"/>
        <v>0</v>
      </c>
      <c r="EV175" s="56">
        <f t="shared" si="503"/>
        <v>0</v>
      </c>
      <c r="EW175" s="56">
        <f t="shared" si="504"/>
        <v>0</v>
      </c>
      <c r="EX175" s="56">
        <f t="shared" si="505"/>
        <v>0</v>
      </c>
      <c r="EY175" s="56">
        <f t="shared" si="506"/>
        <v>0</v>
      </c>
      <c r="EZ175" s="56">
        <f t="shared" si="507"/>
        <v>0</v>
      </c>
      <c r="FA175" s="39">
        <f t="shared" si="508"/>
        <v>0</v>
      </c>
      <c r="FB175" s="39">
        <f t="shared" si="509"/>
        <v>0</v>
      </c>
      <c r="FC175" s="54">
        <f t="shared" si="510"/>
        <v>0</v>
      </c>
      <c r="FD175" s="54">
        <f t="shared" si="511"/>
        <v>0</v>
      </c>
      <c r="FE175" s="39">
        <f t="shared" si="512"/>
        <v>0</v>
      </c>
      <c r="FF175" s="54">
        <f t="shared" si="513"/>
        <v>0</v>
      </c>
      <c r="FG175" s="39">
        <f t="shared" si="514"/>
        <v>0</v>
      </c>
      <c r="FH175" s="39">
        <f t="shared" si="591"/>
        <v>0</v>
      </c>
      <c r="FI175" s="39">
        <f t="shared" si="592"/>
        <v>0</v>
      </c>
      <c r="FJ175" s="39">
        <f t="shared" si="593"/>
        <v>0</v>
      </c>
      <c r="FK175" s="39" t="e">
        <f t="shared" si="594"/>
        <v>#DIV/0!</v>
      </c>
      <c r="FL175" s="39" t="e">
        <f t="shared" si="595"/>
        <v>#DIV/0!</v>
      </c>
      <c r="FM175" s="39" t="e">
        <f t="shared" si="596"/>
        <v>#DIV/0!</v>
      </c>
      <c r="FN175" s="39">
        <f t="shared" si="597"/>
        <v>1</v>
      </c>
      <c r="FO175" s="39">
        <f t="shared" si="515"/>
        <v>0</v>
      </c>
      <c r="FP175" s="39">
        <f t="shared" si="516"/>
        <v>0</v>
      </c>
      <c r="FQ175" s="39">
        <f t="shared" si="517"/>
        <v>0</v>
      </c>
      <c r="FR175" s="39">
        <f t="shared" si="598"/>
        <v>0</v>
      </c>
      <c r="FS175" s="39">
        <f t="shared" si="599"/>
        <v>0</v>
      </c>
      <c r="FU175" s="39" t="e">
        <f t="shared" si="600"/>
        <v>#DIV/0!</v>
      </c>
      <c r="FV175" s="39" t="e">
        <f t="shared" si="601"/>
        <v>#DIV/0!</v>
      </c>
      <c r="FW175" s="39" t="e">
        <f t="shared" si="602"/>
        <v>#DIV/0!</v>
      </c>
      <c r="FY175" s="39" t="e">
        <f t="shared" si="603"/>
        <v>#DIV/0!</v>
      </c>
      <c r="FZ175" s="39" t="e">
        <f t="shared" si="604"/>
        <v>#DIV/0!</v>
      </c>
      <c r="GA175" s="39" t="e">
        <f t="shared" si="605"/>
        <v>#DIV/0!</v>
      </c>
      <c r="GB175" s="39" t="e">
        <f t="shared" si="606"/>
        <v>#DIV/0!</v>
      </c>
      <c r="GC175" s="39" t="e">
        <f t="shared" si="607"/>
        <v>#DIV/0!</v>
      </c>
      <c r="GD175" s="39" t="e">
        <f t="shared" si="608"/>
        <v>#DIV/0!</v>
      </c>
      <c r="GE175" s="39" t="e">
        <f t="shared" si="609"/>
        <v>#DIV/0!</v>
      </c>
      <c r="GF175" s="39" t="e">
        <f t="shared" si="610"/>
        <v>#DIV/0!</v>
      </c>
      <c r="GG175" s="39" t="e">
        <f t="shared" si="611"/>
        <v>#DIV/0!</v>
      </c>
      <c r="GH175" s="39" t="e">
        <f t="shared" si="612"/>
        <v>#DIV/0!</v>
      </c>
      <c r="GI175" s="39"/>
      <c r="GJ175" s="39" t="e">
        <f t="shared" si="613"/>
        <v>#DIV/0!</v>
      </c>
      <c r="GK175" s="39" t="e">
        <f t="shared" si="614"/>
        <v>#DIV/0!</v>
      </c>
      <c r="GL175" s="39" t="e">
        <f t="shared" si="615"/>
        <v>#DIV/0!</v>
      </c>
      <c r="GM175" s="39" t="e">
        <f t="shared" si="616"/>
        <v>#DIV/0!</v>
      </c>
      <c r="GN175" s="39" t="e">
        <f t="shared" si="617"/>
        <v>#DIV/0!</v>
      </c>
      <c r="GO175" s="57"/>
      <c r="GP175" s="57" t="e">
        <f t="shared" si="618"/>
        <v>#DIV/0!</v>
      </c>
      <c r="GQ175" s="59" t="e">
        <f t="shared" si="619"/>
        <v>#DIV/0!</v>
      </c>
      <c r="GR175" s="41" t="e">
        <f t="shared" si="620"/>
        <v>#DIV/0!</v>
      </c>
      <c r="GS175" s="57" t="e">
        <f t="shared" si="621"/>
        <v>#DIV/0!</v>
      </c>
      <c r="GT175" s="57" t="e">
        <f t="shared" si="622"/>
        <v>#DIV/0!</v>
      </c>
      <c r="GU175" s="57" t="e">
        <f t="shared" si="623"/>
        <v>#DIV/0!</v>
      </c>
      <c r="GV175" s="57"/>
      <c r="GW175" s="42" t="e">
        <f t="shared" si="624"/>
        <v>#DIV/0!</v>
      </c>
      <c r="GX175" s="42" t="e">
        <f t="shared" si="625"/>
        <v>#DIV/0!</v>
      </c>
      <c r="GY175" s="42" t="e">
        <f t="shared" si="626"/>
        <v>#DIV/0!</v>
      </c>
      <c r="GZ175" s="57"/>
      <c r="HA175" s="2" t="e">
        <f t="shared" si="627"/>
        <v>#DIV/0!</v>
      </c>
      <c r="HB175" s="2" t="e">
        <f t="shared" si="628"/>
        <v>#DIV/0!</v>
      </c>
      <c r="HC175" s="2" t="e">
        <f t="shared" si="629"/>
        <v>#DIV/0!</v>
      </c>
      <c r="HD175" s="2" t="e">
        <f t="shared" si="630"/>
        <v>#DIV/0!</v>
      </c>
      <c r="HE175" s="2" t="e">
        <f t="shared" si="631"/>
        <v>#DIV/0!</v>
      </c>
      <c r="HF175" s="2" t="e">
        <f t="shared" si="632"/>
        <v>#DIV/0!</v>
      </c>
      <c r="HG175" s="2" t="e">
        <f t="shared" si="633"/>
        <v>#DIV/0!</v>
      </c>
      <c r="HH175" s="2" t="e">
        <f t="shared" si="634"/>
        <v>#DIV/0!</v>
      </c>
      <c r="HI175" s="2" t="e">
        <f t="shared" si="635"/>
        <v>#DIV/0!</v>
      </c>
      <c r="HJ175" s="11" t="e">
        <f t="shared" si="636"/>
        <v>#DIV/0!</v>
      </c>
      <c r="HK175" s="60" t="e">
        <f t="shared" si="637"/>
        <v>#DIV/0!</v>
      </c>
      <c r="HL175" s="57"/>
      <c r="HM175" s="57" t="e">
        <f t="shared" si="638"/>
        <v>#DIV/0!</v>
      </c>
      <c r="HN175" s="57" t="e">
        <f t="shared" si="639"/>
        <v>#DIV/0!</v>
      </c>
      <c r="HO175" s="57" t="e">
        <f t="shared" si="640"/>
        <v>#DIV/0!</v>
      </c>
      <c r="HP175" s="57" t="e">
        <f t="shared" si="641"/>
        <v>#DIV/0!</v>
      </c>
      <c r="HQ175" s="57" t="e">
        <f t="shared" si="642"/>
        <v>#DIV/0!</v>
      </c>
      <c r="HR175" s="57"/>
      <c r="HS175" s="57" t="e">
        <f t="shared" si="643"/>
        <v>#DIV/0!</v>
      </c>
      <c r="HT175" s="57" t="e">
        <f t="shared" si="644"/>
        <v>#DIV/0!</v>
      </c>
      <c r="HU175" s="57" t="e">
        <f t="shared" si="645"/>
        <v>#DIV/0!</v>
      </c>
      <c r="HV175" s="57" t="e">
        <f t="shared" si="646"/>
        <v>#DIV/0!</v>
      </c>
      <c r="HW175" s="57" t="e">
        <f t="shared" si="647"/>
        <v>#DIV/0!</v>
      </c>
      <c r="HX175" s="57"/>
      <c r="HY175" s="57" t="e">
        <f t="shared" si="648"/>
        <v>#DIV/0!</v>
      </c>
      <c r="HZ175" s="57" t="e">
        <f t="shared" si="649"/>
        <v>#DIV/0!</v>
      </c>
      <c r="IA175" s="57"/>
      <c r="IB175" s="61">
        <f t="shared" si="650"/>
        <v>0</v>
      </c>
      <c r="IC175" s="57" t="str">
        <f t="shared" si="651"/>
        <v/>
      </c>
      <c r="ID175" s="42"/>
      <c r="IE175" s="2" t="str">
        <f t="shared" si="652"/>
        <v/>
      </c>
      <c r="IF175" s="60" t="e">
        <f t="shared" si="653"/>
        <v>#DIV/0!</v>
      </c>
      <c r="IG175" s="60" t="str">
        <f t="shared" si="654"/>
        <v/>
      </c>
      <c r="IH175" s="60" t="str">
        <f t="shared" si="655"/>
        <v>zinco-</v>
      </c>
      <c r="II175" s="60" t="str">
        <f t="shared" si="656"/>
        <v>mangano-</v>
      </c>
      <c r="IJ175" s="60" t="e">
        <f t="shared" si="657"/>
        <v>#DIV/0!</v>
      </c>
      <c r="IK175" s="60" t="e">
        <f t="shared" si="658"/>
        <v>#DIV/0!</v>
      </c>
      <c r="IL175" s="60" t="e">
        <f t="shared" si="659"/>
        <v>#DIV/0!</v>
      </c>
      <c r="IM175" s="60" t="e">
        <f t="shared" si="660"/>
        <v>#DIV/0!</v>
      </c>
      <c r="IN175" s="60" t="str">
        <f t="shared" si="661"/>
        <v/>
      </c>
      <c r="IO175" s="60" t="str">
        <f t="shared" si="662"/>
        <v/>
      </c>
      <c r="IP175" s="57"/>
      <c r="IQ175" s="57" t="str">
        <f t="shared" si="663"/>
        <v>ERROR!!</v>
      </c>
    </row>
    <row r="176" spans="24:251">
      <c r="X176" s="29">
        <f t="shared" si="519"/>
        <v>0</v>
      </c>
      <c r="Y176" s="29">
        <f t="shared" si="520"/>
        <v>0</v>
      </c>
      <c r="Z176" s="29" t="e">
        <f t="shared" si="521"/>
        <v>#DIV/0!</v>
      </c>
      <c r="AA176" s="29" t="e">
        <f t="shared" si="522"/>
        <v>#DIV/0!</v>
      </c>
      <c r="AB176" s="29" t="e">
        <f t="shared" si="523"/>
        <v>#DIV/0!</v>
      </c>
      <c r="AC176" s="29" t="e">
        <f t="shared" si="524"/>
        <v>#DIV/0!</v>
      </c>
      <c r="AF176" s="23">
        <v>60.084299999999999</v>
      </c>
      <c r="AG176" s="23">
        <v>79.878799999999998</v>
      </c>
      <c r="AH176" s="23">
        <v>101.96120000000001</v>
      </c>
      <c r="AI176" s="23">
        <v>151.99039999999999</v>
      </c>
      <c r="AJ176" s="23">
        <v>159.69</v>
      </c>
      <c r="AK176" s="23">
        <v>71.846400000000003</v>
      </c>
      <c r="AL176" s="23">
        <v>70.9375</v>
      </c>
      <c r="AM176" s="23">
        <v>40.304400000000001</v>
      </c>
      <c r="AN176" s="23">
        <v>56.077399999999997</v>
      </c>
      <c r="AO176" s="23">
        <v>61.978999999999999</v>
      </c>
      <c r="AP176" s="23">
        <v>94.195999999999998</v>
      </c>
      <c r="AQ176" s="23">
        <v>18.998000000000001</v>
      </c>
      <c r="AR176" s="23">
        <v>35.450000000000003</v>
      </c>
      <c r="AS176" s="23">
        <v>29.88</v>
      </c>
      <c r="AT176" s="23">
        <v>74.691999999999993</v>
      </c>
      <c r="AU176" s="23">
        <v>81.39</v>
      </c>
      <c r="AX176" s="54">
        <f t="shared" si="525"/>
        <v>0</v>
      </c>
      <c r="AY176" s="54">
        <f t="shared" si="526"/>
        <v>0</v>
      </c>
      <c r="AZ176" s="54">
        <f t="shared" si="527"/>
        <v>0</v>
      </c>
      <c r="BA176" s="54">
        <f t="shared" si="528"/>
        <v>0</v>
      </c>
      <c r="BB176" s="54">
        <f t="shared" si="529"/>
        <v>0</v>
      </c>
      <c r="BC176" s="54">
        <f t="shared" si="530"/>
        <v>0</v>
      </c>
      <c r="BD176" s="54">
        <f t="shared" si="531"/>
        <v>0</v>
      </c>
      <c r="BE176" s="54">
        <f t="shared" si="532"/>
        <v>0</v>
      </c>
      <c r="BF176" s="54">
        <f t="shared" si="533"/>
        <v>0</v>
      </c>
      <c r="BG176" s="54">
        <f t="shared" si="534"/>
        <v>0</v>
      </c>
      <c r="BH176" s="54">
        <f t="shared" si="535"/>
        <v>0</v>
      </c>
      <c r="BI176" s="54">
        <f t="shared" si="536"/>
        <v>0</v>
      </c>
      <c r="BJ176" s="54">
        <f t="shared" si="537"/>
        <v>0</v>
      </c>
      <c r="BK176" s="54">
        <f t="shared" si="538"/>
        <v>0</v>
      </c>
      <c r="BL176" s="54">
        <f t="shared" si="539"/>
        <v>0</v>
      </c>
      <c r="BM176" s="42"/>
      <c r="BO176" s="54">
        <f>'Norm-coeff'!$C$2+$AX176*'Norm-coeff'!$D$2+$AY176*'Norm-coeff'!$E$2+$AZ176*'Norm-coeff'!$F$2+$BA176*'Norm-coeff'!$G$2+$BB176*'Norm-coeff'!$H$2+$BC176*'Norm-coeff'!$I$2+$BD176*'Norm-coeff'!$J$2+$BE176*'Norm-coeff'!$K$2+$BF176*'Norm-coeff'!$L$2+$BG176*'Norm-coeff'!$M$2+$BH176*'Norm-coeff'!$N$2+$BI176*'Norm-coeff'!$O$2</f>
        <v>5.4045421474420303</v>
      </c>
      <c r="BP176" s="54">
        <f>'Norm-coeff'!$C$3+$AX176*'Norm-coeff'!$D$3+$AY176*'Norm-coeff'!$E$3+$AZ176*'Norm-coeff'!$F$3+$BA176*'Norm-coeff'!$G$3+$BB176*'Norm-coeff'!$H$3+$BC176*'Norm-coeff'!$I$3+$BD176*'Norm-coeff'!$J$3+$BE176*'Norm-coeff'!$K$3+$BF176*'Norm-coeff'!$L$3+$BG176*'Norm-coeff'!$M$3+$BH176*'Norm-coeff'!$N$3+$BI176*'Norm-coeff'!$O$3</f>
        <v>3.15319116612705</v>
      </c>
      <c r="BQ176" s="54">
        <f>'Norm-coeff'!$C$4+$AX176*'Norm-coeff'!$D$4+$AY176*'Norm-coeff'!$E$4+$AZ176*'Norm-coeff'!$F$4+$BA176*'Norm-coeff'!$G$4+$BB176*'Norm-coeff'!$H$4+$BC176*'Norm-coeff'!$I$4+$BD176*'Norm-coeff'!$J$4+$BE176*'Norm-coeff'!$K$4+$BF176*'Norm-coeff'!$L$4+$BG176*'Norm-coeff'!$M$4+$BH176*'Norm-coeff'!$N$4+$BI176*'Norm-coeff'!$O$4</f>
        <v>1.42115649462768</v>
      </c>
      <c r="BR176" s="54">
        <f>'Norm-coeff'!$C$5+$AX176*'Norm-coeff'!$D$5+$AY176*'Norm-coeff'!$E$5+$AZ176*'Norm-coeff'!$F$5+$BA176*'Norm-coeff'!$G$5+$BB176*'Norm-coeff'!$H$5+$BC176*'Norm-coeff'!$I$5+$BD176*'Norm-coeff'!$J$5+$BE176*'Norm-coeff'!$K$5+$BF176*'Norm-coeff'!$L$5+$BG176*'Norm-coeff'!$M$5+$BH176*'Norm-coeff'!$N$5+$BI176*'Norm-coeff'!$O$5</f>
        <v>1.0553329241296201</v>
      </c>
      <c r="BS176" s="54">
        <f>'Norm-coeff'!$C$6+$AX176*'Norm-coeff'!$D$6+$AY176*'Norm-coeff'!$E$6+$AZ176*'Norm-coeff'!$F$6+$BA176*'Norm-coeff'!$G$6+$BB176*'Norm-coeff'!$H$6+$BC176*'Norm-coeff'!$I$6+$BD176*'Norm-coeff'!$J$6+$BE176*'Norm-coeff'!$K$6+$BF176*'Norm-coeff'!$L$6+$BG176*'Norm-coeff'!$M$6+$BH176*'Norm-coeff'!$N$6+$BI176*'Norm-coeff'!$O$6</f>
        <v>-1.48700885495103E-2</v>
      </c>
      <c r="BT176" s="54">
        <f>'Norm-coeff'!$C$7+$AX176*'Norm-coeff'!$D$7+$AY176*'Norm-coeff'!$E$7+$AZ176*'Norm-coeff'!$F$7+$BA176*'Norm-coeff'!$G$7+$BB176*'Norm-coeff'!$H$7+$BC176*'Norm-coeff'!$I$7+$BD176*'Norm-coeff'!$J$7+$BE176*'Norm-coeff'!$K$7+$BF176*'Norm-coeff'!$L$7+$BG176*'Norm-coeff'!$M$7+$BH176*'Norm-coeff'!$N$7+$BI176*'Norm-coeff'!$O$7</f>
        <v>2.0907583608832998</v>
      </c>
      <c r="BU176" s="54">
        <f>'Norm-coeff'!$C$8+$AX176*'Norm-coeff'!$D$8+$AY176*'Norm-coeff'!$E$8+$AZ176*'Norm-coeff'!$F$8+$BA176*'Norm-coeff'!$G$8+$BB176*'Norm-coeff'!$H$8+$BC176*'Norm-coeff'!$I$8+$BD176*'Norm-coeff'!$J$8+$BE176*'Norm-coeff'!$K$8+$BF176*'Norm-coeff'!$L$8+$BG176*'Norm-coeff'!$M$8+$BH176*'Norm-coeff'!$N$8+$BI176*'Norm-coeff'!$O$8</f>
        <v>0.65894159836244504</v>
      </c>
      <c r="BV176" s="54">
        <f>'Norm-coeff'!$C$9+$AX176*'Norm-coeff'!$D$9+$AY176*'Norm-coeff'!$E$9+$AZ176*'Norm-coeff'!$F$9+$BA176*'Norm-coeff'!$G$9+$BB176*'Norm-coeff'!$H$9+$BC176*'Norm-coeff'!$I$9+$BD176*'Norm-coeff'!$J$9+$BE176*'Norm-coeff'!$K$9+$BF176*'Norm-coeff'!$L$9+$BG176*'Norm-coeff'!$M$9+$BH176*'Norm-coeff'!$N$9+$BI176*'Norm-coeff'!$O$9</f>
        <v>1.48961085014701</v>
      </c>
      <c r="BW176" s="54">
        <f>'Norm-coeff'!$C$10+$AX176*'Norm-coeff'!$D$10+$AY176*'Norm-coeff'!$E$10+$AZ176*'Norm-coeff'!$F$10+$BA176*'Norm-coeff'!$G$10+$BB176*'Norm-coeff'!$H$10+$BC176*'Norm-coeff'!$I$10+$BD176*'Norm-coeff'!$J$10+$BE176*'Norm-coeff'!$K$10+$BF176*'Norm-coeff'!$L$10+$BG176*'Norm-coeff'!$M$10+$BH176*'Norm-coeff'!$N$10+$BI176*'Norm-coeff'!$O$10</f>
        <v>1.42058735749591</v>
      </c>
      <c r="BX176" s="54">
        <f>'Norm-coeff'!$C$11+$AX176*'Norm-coeff'!$D$11+$AY176*'Norm-coeff'!$E$11+$AZ176*'Norm-coeff'!$F$11+$BA176*'Norm-coeff'!$G$11+$BB176*'Norm-coeff'!$H$11+$BC176*'Norm-coeff'!$I$11+$BD176*'Norm-coeff'!$J$11+$BE176*'Norm-coeff'!$K$11+$BF176*'Norm-coeff'!$L$11+$BG176*'Norm-coeff'!$M$11+$BH176*'Norm-coeff'!$N$11+$BI176*'Norm-coeff'!$O$11</f>
        <v>0.221233014421479</v>
      </c>
      <c r="BY176" s="54">
        <f>'Norm-coeff'!$C$12+$AX176*'Norm-coeff'!$D$12+$AY176*'Norm-coeff'!$E$12+$AZ176*'Norm-coeff'!$F$12+$BA176*'Norm-coeff'!$G$12+$BB176*'Norm-coeff'!$H$12+$BC176*'Norm-coeff'!$I$12+$BD176*'Norm-coeff'!$J$12+$BE176*'Norm-coeff'!$K$12+$BF176*'Norm-coeff'!$L$12+$BG176*'Norm-coeff'!$M$12+$BH176*'Norm-coeff'!$N$12+$BI176*'Norm-coeff'!$O$12</f>
        <v>0.283527502056037</v>
      </c>
      <c r="BZ176" s="54">
        <f>'Norm-coeff'!$C$13+$AX176*'Norm-coeff'!$D$13+$AY176*'Norm-coeff'!$E$13+$AZ176*'Norm-coeff'!$F$13+$BA176*'Norm-coeff'!$G$13+$BB176*'Norm-coeff'!$H$13+$BC176*'Norm-coeff'!$I$13+$BD176*'Norm-coeff'!$J$13+$BE176*'Norm-coeff'!$K$13+$BF176*'Norm-coeff'!$L$13+$BG176*'Norm-coeff'!$M$13+$BH176*'Norm-coeff'!$N$13+$BI176*'Norm-coeff'!$O$13</f>
        <v>-4.1864930554451202E-2</v>
      </c>
      <c r="CA176" s="54">
        <f>'Norm-coeff'!$C$14+$AX176*'Norm-coeff'!$D$14+$AY176*'Norm-coeff'!$E$14+$AZ176*'Norm-coeff'!$F$14+$BA176*'Norm-coeff'!$G$14+$BB176*'Norm-coeff'!$H$14+$BC176*'Norm-coeff'!$I$14+$BD176*'Norm-coeff'!$J$14+$BE176*'Norm-coeff'!$K$14+$BF176*'Norm-coeff'!$L$14+$BG176*'Norm-coeff'!$M$14+$BH176*'Norm-coeff'!$N$14+$BI176*'Norm-coeff'!$O$14</f>
        <v>4.2526983164477103</v>
      </c>
      <c r="CC176" s="54">
        <f t="shared" si="664"/>
        <v>0</v>
      </c>
      <c r="CG176" s="54">
        <f t="shared" si="540"/>
        <v>0</v>
      </c>
      <c r="CH176" s="54">
        <f t="shared" si="518"/>
        <v>0</v>
      </c>
      <c r="CI176" s="54">
        <f t="shared" si="541"/>
        <v>0</v>
      </c>
      <c r="CJ176" s="56">
        <f t="shared" si="542"/>
        <v>0</v>
      </c>
      <c r="CK176" s="54">
        <f t="shared" si="543"/>
        <v>0</v>
      </c>
      <c r="CL176" s="54">
        <f t="shared" si="544"/>
        <v>0</v>
      </c>
      <c r="CM176" s="54">
        <f t="shared" si="545"/>
        <v>0</v>
      </c>
      <c r="CN176" s="54">
        <f t="shared" si="546"/>
        <v>0</v>
      </c>
      <c r="CO176" s="54">
        <f t="shared" si="547"/>
        <v>0</v>
      </c>
      <c r="CP176" s="54">
        <f t="shared" si="548"/>
        <v>0</v>
      </c>
      <c r="CQ176" s="54">
        <f t="shared" si="549"/>
        <v>0</v>
      </c>
      <c r="CR176" s="54">
        <f t="shared" si="550"/>
        <v>0</v>
      </c>
      <c r="CS176" s="54">
        <f t="shared" si="551"/>
        <v>0</v>
      </c>
      <c r="CU176" s="54">
        <f t="shared" si="552"/>
        <v>0</v>
      </c>
      <c r="CV176" s="54">
        <f t="shared" si="553"/>
        <v>0</v>
      </c>
      <c r="CW176" s="54">
        <f t="shared" si="554"/>
        <v>0</v>
      </c>
      <c r="CX176" s="54">
        <f t="shared" si="555"/>
        <v>0</v>
      </c>
      <c r="CZ176" s="54">
        <f t="shared" si="556"/>
        <v>0</v>
      </c>
      <c r="DA176" s="54">
        <f t="shared" si="557"/>
        <v>0</v>
      </c>
      <c r="DB176" s="54">
        <f t="shared" si="558"/>
        <v>0</v>
      </c>
      <c r="DC176" s="54">
        <f t="shared" si="559"/>
        <v>0</v>
      </c>
      <c r="DD176" s="54">
        <f t="shared" si="560"/>
        <v>0</v>
      </c>
      <c r="DE176" s="54">
        <f t="shared" si="561"/>
        <v>0</v>
      </c>
      <c r="DF176" s="54">
        <f t="shared" si="562"/>
        <v>0</v>
      </c>
      <c r="DG176" s="54">
        <f t="shared" si="563"/>
        <v>2</v>
      </c>
      <c r="DH176" s="71">
        <f t="shared" si="564"/>
        <v>0</v>
      </c>
      <c r="DI176" s="71">
        <f t="shared" si="565"/>
        <v>0</v>
      </c>
      <c r="DJ176" s="54">
        <f t="shared" si="566"/>
        <v>0</v>
      </c>
      <c r="DK176" s="54">
        <f t="shared" si="567"/>
        <v>2</v>
      </c>
      <c r="DL176" s="4">
        <f t="shared" si="492"/>
        <v>0</v>
      </c>
      <c r="DM176" s="3">
        <f t="shared" si="568"/>
        <v>0</v>
      </c>
      <c r="DN176" s="3">
        <f t="shared" si="569"/>
        <v>0</v>
      </c>
      <c r="DO176" s="4" t="e">
        <f t="shared" si="570"/>
        <v>#DIV/0!</v>
      </c>
      <c r="DP176" s="57"/>
      <c r="DQ176" s="57"/>
      <c r="DR176" s="56">
        <f t="shared" si="493"/>
        <v>2</v>
      </c>
      <c r="DS176" s="56">
        <f t="shared" si="494"/>
        <v>0</v>
      </c>
      <c r="DT176" s="38">
        <f t="shared" si="495"/>
        <v>0</v>
      </c>
      <c r="DU176" s="38">
        <f t="shared" si="571"/>
        <v>2</v>
      </c>
      <c r="DV176" s="38">
        <f t="shared" si="496"/>
        <v>0</v>
      </c>
      <c r="DW176" s="39">
        <f t="shared" si="497"/>
        <v>0</v>
      </c>
      <c r="DX176" s="39">
        <f t="shared" si="498"/>
        <v>0</v>
      </c>
      <c r="DY176" s="39">
        <f t="shared" si="499"/>
        <v>0</v>
      </c>
      <c r="DZ176" s="39">
        <f t="shared" si="500"/>
        <v>0</v>
      </c>
      <c r="EA176" s="39">
        <f t="shared" si="501"/>
        <v>0</v>
      </c>
      <c r="EB176" s="37" t="e">
        <f t="shared" si="572"/>
        <v>#DIV/0!</v>
      </c>
      <c r="EC176" s="37" t="e">
        <f t="shared" si="573"/>
        <v>#DIV/0!</v>
      </c>
      <c r="ED176" s="37" t="e">
        <f t="shared" si="574"/>
        <v>#DIV/0!</v>
      </c>
      <c r="EE176" s="37" t="e">
        <f t="shared" si="575"/>
        <v>#DIV/0!</v>
      </c>
      <c r="EF176" s="39" t="e">
        <f t="shared" si="576"/>
        <v>#DIV/0!</v>
      </c>
      <c r="EG176" s="37" t="e">
        <f t="shared" si="577"/>
        <v>#DIV/0!</v>
      </c>
      <c r="EH176" s="37" t="e">
        <f t="shared" si="578"/>
        <v>#DIV/0!</v>
      </c>
      <c r="EI176" s="11" t="b">
        <f t="shared" si="579"/>
        <v>1</v>
      </c>
      <c r="EJ176" s="11" t="b">
        <f t="shared" si="580"/>
        <v>0</v>
      </c>
      <c r="EK176" s="39" t="e">
        <f t="shared" si="581"/>
        <v>#DIV/0!</v>
      </c>
      <c r="EL176" s="39" t="e">
        <f t="shared" si="582"/>
        <v>#DIV/0!</v>
      </c>
      <c r="EM176" s="39" t="e">
        <f t="shared" si="583"/>
        <v>#DIV/0!</v>
      </c>
      <c r="EN176" s="39" t="e">
        <f t="shared" si="584"/>
        <v>#DIV/0!</v>
      </c>
      <c r="EO176" s="39" t="e">
        <f t="shared" si="585"/>
        <v>#DIV/0!</v>
      </c>
      <c r="EP176" s="39" t="e">
        <f t="shared" si="586"/>
        <v>#DIV/0!</v>
      </c>
      <c r="EQ176" s="39" t="e">
        <f t="shared" si="587"/>
        <v>#DIV/0!</v>
      </c>
      <c r="ER176" s="39" t="e">
        <f t="shared" si="588"/>
        <v>#DIV/0!</v>
      </c>
      <c r="ES176" s="58" t="str">
        <f t="shared" si="589"/>
        <v>(OH,F,Cl)-dominate amphibole</v>
      </c>
      <c r="ET176" s="58" t="e">
        <f t="shared" si="590"/>
        <v>#N/A</v>
      </c>
      <c r="EU176" s="56">
        <f t="shared" si="502"/>
        <v>0</v>
      </c>
      <c r="EV176" s="56">
        <f t="shared" si="503"/>
        <v>0</v>
      </c>
      <c r="EW176" s="56">
        <f t="shared" si="504"/>
        <v>0</v>
      </c>
      <c r="EX176" s="56">
        <f t="shared" si="505"/>
        <v>0</v>
      </c>
      <c r="EY176" s="56">
        <f t="shared" si="506"/>
        <v>0</v>
      </c>
      <c r="EZ176" s="56">
        <f t="shared" si="507"/>
        <v>0</v>
      </c>
      <c r="FA176" s="39">
        <f t="shared" si="508"/>
        <v>0</v>
      </c>
      <c r="FB176" s="39">
        <f t="shared" si="509"/>
        <v>0</v>
      </c>
      <c r="FC176" s="54">
        <f t="shared" si="510"/>
        <v>0</v>
      </c>
      <c r="FD176" s="54">
        <f t="shared" si="511"/>
        <v>0</v>
      </c>
      <c r="FE176" s="39">
        <f t="shared" si="512"/>
        <v>0</v>
      </c>
      <c r="FF176" s="54">
        <f t="shared" si="513"/>
        <v>0</v>
      </c>
      <c r="FG176" s="39">
        <f t="shared" si="514"/>
        <v>0</v>
      </c>
      <c r="FH176" s="39">
        <f t="shared" si="591"/>
        <v>0</v>
      </c>
      <c r="FI176" s="39">
        <f t="shared" si="592"/>
        <v>0</v>
      </c>
      <c r="FJ176" s="39">
        <f t="shared" si="593"/>
        <v>0</v>
      </c>
      <c r="FK176" s="39" t="e">
        <f t="shared" si="594"/>
        <v>#DIV/0!</v>
      </c>
      <c r="FL176" s="39" t="e">
        <f t="shared" si="595"/>
        <v>#DIV/0!</v>
      </c>
      <c r="FM176" s="39" t="e">
        <f t="shared" si="596"/>
        <v>#DIV/0!</v>
      </c>
      <c r="FN176" s="39">
        <f t="shared" si="597"/>
        <v>1</v>
      </c>
      <c r="FO176" s="39">
        <f t="shared" si="515"/>
        <v>0</v>
      </c>
      <c r="FP176" s="39">
        <f t="shared" si="516"/>
        <v>0</v>
      </c>
      <c r="FQ176" s="39">
        <f t="shared" si="517"/>
        <v>0</v>
      </c>
      <c r="FR176" s="39">
        <f t="shared" si="598"/>
        <v>0</v>
      </c>
      <c r="FS176" s="39">
        <f t="shared" si="599"/>
        <v>0</v>
      </c>
      <c r="FU176" s="39" t="e">
        <f t="shared" si="600"/>
        <v>#DIV/0!</v>
      </c>
      <c r="FV176" s="39" t="e">
        <f t="shared" si="601"/>
        <v>#DIV/0!</v>
      </c>
      <c r="FW176" s="39" t="e">
        <f t="shared" si="602"/>
        <v>#DIV/0!</v>
      </c>
      <c r="FY176" s="39" t="e">
        <f t="shared" si="603"/>
        <v>#DIV/0!</v>
      </c>
      <c r="FZ176" s="39" t="e">
        <f t="shared" si="604"/>
        <v>#DIV/0!</v>
      </c>
      <c r="GA176" s="39" t="e">
        <f t="shared" si="605"/>
        <v>#DIV/0!</v>
      </c>
      <c r="GB176" s="39" t="e">
        <f t="shared" si="606"/>
        <v>#DIV/0!</v>
      </c>
      <c r="GC176" s="39" t="e">
        <f t="shared" si="607"/>
        <v>#DIV/0!</v>
      </c>
      <c r="GD176" s="39" t="e">
        <f t="shared" si="608"/>
        <v>#DIV/0!</v>
      </c>
      <c r="GE176" s="39" t="e">
        <f t="shared" si="609"/>
        <v>#DIV/0!</v>
      </c>
      <c r="GF176" s="39" t="e">
        <f t="shared" si="610"/>
        <v>#DIV/0!</v>
      </c>
      <c r="GG176" s="39" t="e">
        <f t="shared" si="611"/>
        <v>#DIV/0!</v>
      </c>
      <c r="GH176" s="39" t="e">
        <f t="shared" si="612"/>
        <v>#DIV/0!</v>
      </c>
      <c r="GI176" s="39"/>
      <c r="GJ176" s="39" t="e">
        <f t="shared" si="613"/>
        <v>#DIV/0!</v>
      </c>
      <c r="GK176" s="39" t="e">
        <f t="shared" si="614"/>
        <v>#DIV/0!</v>
      </c>
      <c r="GL176" s="39" t="e">
        <f t="shared" si="615"/>
        <v>#DIV/0!</v>
      </c>
      <c r="GM176" s="39" t="e">
        <f t="shared" si="616"/>
        <v>#DIV/0!</v>
      </c>
      <c r="GN176" s="39" t="e">
        <f t="shared" si="617"/>
        <v>#DIV/0!</v>
      </c>
      <c r="GO176" s="57"/>
      <c r="GP176" s="57" t="e">
        <f t="shared" si="618"/>
        <v>#DIV/0!</v>
      </c>
      <c r="GQ176" s="59" t="e">
        <f t="shared" si="619"/>
        <v>#DIV/0!</v>
      </c>
      <c r="GR176" s="41" t="e">
        <f t="shared" si="620"/>
        <v>#DIV/0!</v>
      </c>
      <c r="GS176" s="57" t="e">
        <f t="shared" si="621"/>
        <v>#DIV/0!</v>
      </c>
      <c r="GT176" s="57" t="e">
        <f t="shared" si="622"/>
        <v>#DIV/0!</v>
      </c>
      <c r="GU176" s="57" t="e">
        <f t="shared" si="623"/>
        <v>#DIV/0!</v>
      </c>
      <c r="GV176" s="57"/>
      <c r="GW176" s="42" t="e">
        <f t="shared" si="624"/>
        <v>#DIV/0!</v>
      </c>
      <c r="GX176" s="42" t="e">
        <f t="shared" si="625"/>
        <v>#DIV/0!</v>
      </c>
      <c r="GY176" s="42" t="e">
        <f t="shared" si="626"/>
        <v>#DIV/0!</v>
      </c>
      <c r="GZ176" s="57"/>
      <c r="HA176" s="2" t="e">
        <f t="shared" si="627"/>
        <v>#DIV/0!</v>
      </c>
      <c r="HB176" s="2" t="e">
        <f t="shared" si="628"/>
        <v>#DIV/0!</v>
      </c>
      <c r="HC176" s="2" t="e">
        <f t="shared" si="629"/>
        <v>#DIV/0!</v>
      </c>
      <c r="HD176" s="2" t="e">
        <f t="shared" si="630"/>
        <v>#DIV/0!</v>
      </c>
      <c r="HE176" s="2" t="e">
        <f t="shared" si="631"/>
        <v>#DIV/0!</v>
      </c>
      <c r="HF176" s="2" t="e">
        <f t="shared" si="632"/>
        <v>#DIV/0!</v>
      </c>
      <c r="HG176" s="2" t="e">
        <f t="shared" si="633"/>
        <v>#DIV/0!</v>
      </c>
      <c r="HH176" s="2" t="e">
        <f t="shared" si="634"/>
        <v>#DIV/0!</v>
      </c>
      <c r="HI176" s="2" t="e">
        <f t="shared" si="635"/>
        <v>#DIV/0!</v>
      </c>
      <c r="HJ176" s="11" t="e">
        <f t="shared" si="636"/>
        <v>#DIV/0!</v>
      </c>
      <c r="HK176" s="60" t="e">
        <f t="shared" si="637"/>
        <v>#DIV/0!</v>
      </c>
      <c r="HL176" s="57"/>
      <c r="HM176" s="57" t="e">
        <f t="shared" si="638"/>
        <v>#DIV/0!</v>
      </c>
      <c r="HN176" s="57" t="e">
        <f t="shared" si="639"/>
        <v>#DIV/0!</v>
      </c>
      <c r="HO176" s="57" t="e">
        <f t="shared" si="640"/>
        <v>#DIV/0!</v>
      </c>
      <c r="HP176" s="57" t="e">
        <f t="shared" si="641"/>
        <v>#DIV/0!</v>
      </c>
      <c r="HQ176" s="57" t="e">
        <f t="shared" si="642"/>
        <v>#DIV/0!</v>
      </c>
      <c r="HR176" s="57"/>
      <c r="HS176" s="57" t="e">
        <f t="shared" si="643"/>
        <v>#DIV/0!</v>
      </c>
      <c r="HT176" s="57" t="e">
        <f t="shared" si="644"/>
        <v>#DIV/0!</v>
      </c>
      <c r="HU176" s="57" t="e">
        <f t="shared" si="645"/>
        <v>#DIV/0!</v>
      </c>
      <c r="HV176" s="57" t="e">
        <f t="shared" si="646"/>
        <v>#DIV/0!</v>
      </c>
      <c r="HW176" s="57" t="e">
        <f t="shared" si="647"/>
        <v>#DIV/0!</v>
      </c>
      <c r="HX176" s="57"/>
      <c r="HY176" s="57" t="e">
        <f t="shared" si="648"/>
        <v>#DIV/0!</v>
      </c>
      <c r="HZ176" s="57" t="e">
        <f t="shared" si="649"/>
        <v>#DIV/0!</v>
      </c>
      <c r="IA176" s="57"/>
      <c r="IB176" s="61">
        <f t="shared" si="650"/>
        <v>0</v>
      </c>
      <c r="IC176" s="57" t="str">
        <f t="shared" si="651"/>
        <v/>
      </c>
      <c r="ID176" s="42"/>
      <c r="IE176" s="2" t="str">
        <f t="shared" si="652"/>
        <v/>
      </c>
      <c r="IF176" s="60" t="e">
        <f t="shared" si="653"/>
        <v>#DIV/0!</v>
      </c>
      <c r="IG176" s="60" t="str">
        <f t="shared" si="654"/>
        <v/>
      </c>
      <c r="IH176" s="60" t="str">
        <f t="shared" si="655"/>
        <v>zinco-</v>
      </c>
      <c r="II176" s="60" t="str">
        <f t="shared" si="656"/>
        <v>mangano-</v>
      </c>
      <c r="IJ176" s="60" t="e">
        <f t="shared" si="657"/>
        <v>#DIV/0!</v>
      </c>
      <c r="IK176" s="60" t="e">
        <f t="shared" si="658"/>
        <v>#DIV/0!</v>
      </c>
      <c r="IL176" s="60" t="e">
        <f t="shared" si="659"/>
        <v>#DIV/0!</v>
      </c>
      <c r="IM176" s="60" t="e">
        <f t="shared" si="660"/>
        <v>#DIV/0!</v>
      </c>
      <c r="IN176" s="60" t="str">
        <f t="shared" si="661"/>
        <v/>
      </c>
      <c r="IO176" s="60" t="str">
        <f t="shared" si="662"/>
        <v/>
      </c>
      <c r="IP176" s="57"/>
      <c r="IQ176" s="57" t="str">
        <f t="shared" si="663"/>
        <v>ERROR!!</v>
      </c>
    </row>
    <row r="177" spans="24:251">
      <c r="X177" s="29">
        <f t="shared" si="519"/>
        <v>0</v>
      </c>
      <c r="Y177" s="29">
        <f t="shared" si="520"/>
        <v>0</v>
      </c>
      <c r="Z177" s="29" t="e">
        <f t="shared" si="521"/>
        <v>#DIV/0!</v>
      </c>
      <c r="AA177" s="29" t="e">
        <f t="shared" si="522"/>
        <v>#DIV/0!</v>
      </c>
      <c r="AB177" s="29" t="e">
        <f t="shared" si="523"/>
        <v>#DIV/0!</v>
      </c>
      <c r="AC177" s="29" t="e">
        <f t="shared" si="524"/>
        <v>#DIV/0!</v>
      </c>
      <c r="AF177" s="23">
        <v>60.084299999999999</v>
      </c>
      <c r="AG177" s="23">
        <v>79.878799999999998</v>
      </c>
      <c r="AH177" s="23">
        <v>101.96120000000001</v>
      </c>
      <c r="AI177" s="23">
        <v>151.99039999999999</v>
      </c>
      <c r="AJ177" s="23">
        <v>159.69</v>
      </c>
      <c r="AK177" s="23">
        <v>71.846400000000003</v>
      </c>
      <c r="AL177" s="23">
        <v>70.9375</v>
      </c>
      <c r="AM177" s="23">
        <v>40.304400000000001</v>
      </c>
      <c r="AN177" s="23">
        <v>56.077399999999997</v>
      </c>
      <c r="AO177" s="23">
        <v>61.978999999999999</v>
      </c>
      <c r="AP177" s="23">
        <v>94.195999999999998</v>
      </c>
      <c r="AQ177" s="23">
        <v>18.998000000000001</v>
      </c>
      <c r="AR177" s="23">
        <v>35.450000000000003</v>
      </c>
      <c r="AS177" s="23">
        <v>29.88</v>
      </c>
      <c r="AT177" s="23">
        <v>74.691999999999993</v>
      </c>
      <c r="AU177" s="23">
        <v>81.39</v>
      </c>
      <c r="AX177" s="54">
        <f t="shared" si="525"/>
        <v>0</v>
      </c>
      <c r="AY177" s="54">
        <f t="shared" si="526"/>
        <v>0</v>
      </c>
      <c r="AZ177" s="54">
        <f t="shared" si="527"/>
        <v>0</v>
      </c>
      <c r="BA177" s="54">
        <f t="shared" si="528"/>
        <v>0</v>
      </c>
      <c r="BB177" s="54">
        <f t="shared" si="529"/>
        <v>0</v>
      </c>
      <c r="BC177" s="54">
        <f t="shared" si="530"/>
        <v>0</v>
      </c>
      <c r="BD177" s="54">
        <f t="shared" si="531"/>
        <v>0</v>
      </c>
      <c r="BE177" s="54">
        <f t="shared" si="532"/>
        <v>0</v>
      </c>
      <c r="BF177" s="54">
        <f t="shared" si="533"/>
        <v>0</v>
      </c>
      <c r="BG177" s="54">
        <f t="shared" si="534"/>
        <v>0</v>
      </c>
      <c r="BH177" s="54">
        <f t="shared" si="535"/>
        <v>0</v>
      </c>
      <c r="BI177" s="54">
        <f t="shared" si="536"/>
        <v>0</v>
      </c>
      <c r="BJ177" s="54">
        <f t="shared" si="537"/>
        <v>0</v>
      </c>
      <c r="BK177" s="54">
        <f t="shared" si="538"/>
        <v>0</v>
      </c>
      <c r="BL177" s="54">
        <f t="shared" si="539"/>
        <v>0</v>
      </c>
      <c r="BM177" s="42"/>
      <c r="BO177" s="54">
        <f>'Norm-coeff'!$C$2+$AX177*'Norm-coeff'!$D$2+$AY177*'Norm-coeff'!$E$2+$AZ177*'Norm-coeff'!$F$2+$BA177*'Norm-coeff'!$G$2+$BB177*'Norm-coeff'!$H$2+$BC177*'Norm-coeff'!$I$2+$BD177*'Norm-coeff'!$J$2+$BE177*'Norm-coeff'!$K$2+$BF177*'Norm-coeff'!$L$2+$BG177*'Norm-coeff'!$M$2+$BH177*'Norm-coeff'!$N$2+$BI177*'Norm-coeff'!$O$2</f>
        <v>5.4045421474420303</v>
      </c>
      <c r="BP177" s="54">
        <f>'Norm-coeff'!$C$3+$AX177*'Norm-coeff'!$D$3+$AY177*'Norm-coeff'!$E$3+$AZ177*'Norm-coeff'!$F$3+$BA177*'Norm-coeff'!$G$3+$BB177*'Norm-coeff'!$H$3+$BC177*'Norm-coeff'!$I$3+$BD177*'Norm-coeff'!$J$3+$BE177*'Norm-coeff'!$K$3+$BF177*'Norm-coeff'!$L$3+$BG177*'Norm-coeff'!$M$3+$BH177*'Norm-coeff'!$N$3+$BI177*'Norm-coeff'!$O$3</f>
        <v>3.15319116612705</v>
      </c>
      <c r="BQ177" s="54">
        <f>'Norm-coeff'!$C$4+$AX177*'Norm-coeff'!$D$4+$AY177*'Norm-coeff'!$E$4+$AZ177*'Norm-coeff'!$F$4+$BA177*'Norm-coeff'!$G$4+$BB177*'Norm-coeff'!$H$4+$BC177*'Norm-coeff'!$I$4+$BD177*'Norm-coeff'!$J$4+$BE177*'Norm-coeff'!$K$4+$BF177*'Norm-coeff'!$L$4+$BG177*'Norm-coeff'!$M$4+$BH177*'Norm-coeff'!$N$4+$BI177*'Norm-coeff'!$O$4</f>
        <v>1.42115649462768</v>
      </c>
      <c r="BR177" s="54">
        <f>'Norm-coeff'!$C$5+$AX177*'Norm-coeff'!$D$5+$AY177*'Norm-coeff'!$E$5+$AZ177*'Norm-coeff'!$F$5+$BA177*'Norm-coeff'!$G$5+$BB177*'Norm-coeff'!$H$5+$BC177*'Norm-coeff'!$I$5+$BD177*'Norm-coeff'!$J$5+$BE177*'Norm-coeff'!$K$5+$BF177*'Norm-coeff'!$L$5+$BG177*'Norm-coeff'!$M$5+$BH177*'Norm-coeff'!$N$5+$BI177*'Norm-coeff'!$O$5</f>
        <v>1.0553329241296201</v>
      </c>
      <c r="BS177" s="54">
        <f>'Norm-coeff'!$C$6+$AX177*'Norm-coeff'!$D$6+$AY177*'Norm-coeff'!$E$6+$AZ177*'Norm-coeff'!$F$6+$BA177*'Norm-coeff'!$G$6+$BB177*'Norm-coeff'!$H$6+$BC177*'Norm-coeff'!$I$6+$BD177*'Norm-coeff'!$J$6+$BE177*'Norm-coeff'!$K$6+$BF177*'Norm-coeff'!$L$6+$BG177*'Norm-coeff'!$M$6+$BH177*'Norm-coeff'!$N$6+$BI177*'Norm-coeff'!$O$6</f>
        <v>-1.48700885495103E-2</v>
      </c>
      <c r="BT177" s="54">
        <f>'Norm-coeff'!$C$7+$AX177*'Norm-coeff'!$D$7+$AY177*'Norm-coeff'!$E$7+$AZ177*'Norm-coeff'!$F$7+$BA177*'Norm-coeff'!$G$7+$BB177*'Norm-coeff'!$H$7+$BC177*'Norm-coeff'!$I$7+$BD177*'Norm-coeff'!$J$7+$BE177*'Norm-coeff'!$K$7+$BF177*'Norm-coeff'!$L$7+$BG177*'Norm-coeff'!$M$7+$BH177*'Norm-coeff'!$N$7+$BI177*'Norm-coeff'!$O$7</f>
        <v>2.0907583608832998</v>
      </c>
      <c r="BU177" s="54">
        <f>'Norm-coeff'!$C$8+$AX177*'Norm-coeff'!$D$8+$AY177*'Norm-coeff'!$E$8+$AZ177*'Norm-coeff'!$F$8+$BA177*'Norm-coeff'!$G$8+$BB177*'Norm-coeff'!$H$8+$BC177*'Norm-coeff'!$I$8+$BD177*'Norm-coeff'!$J$8+$BE177*'Norm-coeff'!$K$8+$BF177*'Norm-coeff'!$L$8+$BG177*'Norm-coeff'!$M$8+$BH177*'Norm-coeff'!$N$8+$BI177*'Norm-coeff'!$O$8</f>
        <v>0.65894159836244504</v>
      </c>
      <c r="BV177" s="54">
        <f>'Norm-coeff'!$C$9+$AX177*'Norm-coeff'!$D$9+$AY177*'Norm-coeff'!$E$9+$AZ177*'Norm-coeff'!$F$9+$BA177*'Norm-coeff'!$G$9+$BB177*'Norm-coeff'!$H$9+$BC177*'Norm-coeff'!$I$9+$BD177*'Norm-coeff'!$J$9+$BE177*'Norm-coeff'!$K$9+$BF177*'Norm-coeff'!$L$9+$BG177*'Norm-coeff'!$M$9+$BH177*'Norm-coeff'!$N$9+$BI177*'Norm-coeff'!$O$9</f>
        <v>1.48961085014701</v>
      </c>
      <c r="BW177" s="54">
        <f>'Norm-coeff'!$C$10+$AX177*'Norm-coeff'!$D$10+$AY177*'Norm-coeff'!$E$10+$AZ177*'Norm-coeff'!$F$10+$BA177*'Norm-coeff'!$G$10+$BB177*'Norm-coeff'!$H$10+$BC177*'Norm-coeff'!$I$10+$BD177*'Norm-coeff'!$J$10+$BE177*'Norm-coeff'!$K$10+$BF177*'Norm-coeff'!$L$10+$BG177*'Norm-coeff'!$M$10+$BH177*'Norm-coeff'!$N$10+$BI177*'Norm-coeff'!$O$10</f>
        <v>1.42058735749591</v>
      </c>
      <c r="BX177" s="54">
        <f>'Norm-coeff'!$C$11+$AX177*'Norm-coeff'!$D$11+$AY177*'Norm-coeff'!$E$11+$AZ177*'Norm-coeff'!$F$11+$BA177*'Norm-coeff'!$G$11+$BB177*'Norm-coeff'!$H$11+$BC177*'Norm-coeff'!$I$11+$BD177*'Norm-coeff'!$J$11+$BE177*'Norm-coeff'!$K$11+$BF177*'Norm-coeff'!$L$11+$BG177*'Norm-coeff'!$M$11+$BH177*'Norm-coeff'!$N$11+$BI177*'Norm-coeff'!$O$11</f>
        <v>0.221233014421479</v>
      </c>
      <c r="BY177" s="54">
        <f>'Norm-coeff'!$C$12+$AX177*'Norm-coeff'!$D$12+$AY177*'Norm-coeff'!$E$12+$AZ177*'Norm-coeff'!$F$12+$BA177*'Norm-coeff'!$G$12+$BB177*'Norm-coeff'!$H$12+$BC177*'Norm-coeff'!$I$12+$BD177*'Norm-coeff'!$J$12+$BE177*'Norm-coeff'!$K$12+$BF177*'Norm-coeff'!$L$12+$BG177*'Norm-coeff'!$M$12+$BH177*'Norm-coeff'!$N$12+$BI177*'Norm-coeff'!$O$12</f>
        <v>0.283527502056037</v>
      </c>
      <c r="BZ177" s="54">
        <f>'Norm-coeff'!$C$13+$AX177*'Norm-coeff'!$D$13+$AY177*'Norm-coeff'!$E$13+$AZ177*'Norm-coeff'!$F$13+$BA177*'Norm-coeff'!$G$13+$BB177*'Norm-coeff'!$H$13+$BC177*'Norm-coeff'!$I$13+$BD177*'Norm-coeff'!$J$13+$BE177*'Norm-coeff'!$K$13+$BF177*'Norm-coeff'!$L$13+$BG177*'Norm-coeff'!$M$13+$BH177*'Norm-coeff'!$N$13+$BI177*'Norm-coeff'!$O$13</f>
        <v>-4.1864930554451202E-2</v>
      </c>
      <c r="CA177" s="54">
        <f>'Norm-coeff'!$C$14+$AX177*'Norm-coeff'!$D$14+$AY177*'Norm-coeff'!$E$14+$AZ177*'Norm-coeff'!$F$14+$BA177*'Norm-coeff'!$G$14+$BB177*'Norm-coeff'!$H$14+$BC177*'Norm-coeff'!$I$14+$BD177*'Norm-coeff'!$J$14+$BE177*'Norm-coeff'!$K$14+$BF177*'Norm-coeff'!$L$14+$BG177*'Norm-coeff'!$M$14+$BH177*'Norm-coeff'!$N$14+$BI177*'Norm-coeff'!$O$14</f>
        <v>4.2526983164477103</v>
      </c>
      <c r="CC177" s="54">
        <f t="shared" si="664"/>
        <v>0</v>
      </c>
      <c r="CG177" s="54">
        <f t="shared" si="540"/>
        <v>0</v>
      </c>
      <c r="CH177" s="54">
        <f t="shared" si="518"/>
        <v>0</v>
      </c>
      <c r="CI177" s="54">
        <f t="shared" si="541"/>
        <v>0</v>
      </c>
      <c r="CJ177" s="56">
        <f t="shared" si="542"/>
        <v>0</v>
      </c>
      <c r="CK177" s="54">
        <f t="shared" si="543"/>
        <v>0</v>
      </c>
      <c r="CL177" s="54">
        <f t="shared" si="544"/>
        <v>0</v>
      </c>
      <c r="CM177" s="54">
        <f t="shared" si="545"/>
        <v>0</v>
      </c>
      <c r="CN177" s="54">
        <f t="shared" si="546"/>
        <v>0</v>
      </c>
      <c r="CO177" s="54">
        <f t="shared" si="547"/>
        <v>0</v>
      </c>
      <c r="CP177" s="54">
        <f t="shared" si="548"/>
        <v>0</v>
      </c>
      <c r="CQ177" s="54">
        <f t="shared" si="549"/>
        <v>0</v>
      </c>
      <c r="CR177" s="54">
        <f t="shared" si="550"/>
        <v>0</v>
      </c>
      <c r="CS177" s="54">
        <f t="shared" si="551"/>
        <v>0</v>
      </c>
      <c r="CU177" s="54">
        <f t="shared" si="552"/>
        <v>0</v>
      </c>
      <c r="CV177" s="54">
        <f t="shared" si="553"/>
        <v>0</v>
      </c>
      <c r="CW177" s="54">
        <f t="shared" si="554"/>
        <v>0</v>
      </c>
      <c r="CX177" s="54">
        <f t="shared" si="555"/>
        <v>0</v>
      </c>
      <c r="CZ177" s="54">
        <f t="shared" si="556"/>
        <v>0</v>
      </c>
      <c r="DA177" s="54">
        <f t="shared" si="557"/>
        <v>0</v>
      </c>
      <c r="DB177" s="54">
        <f t="shared" si="558"/>
        <v>0</v>
      </c>
      <c r="DC177" s="54">
        <f t="shared" si="559"/>
        <v>0</v>
      </c>
      <c r="DD177" s="54">
        <f t="shared" si="560"/>
        <v>0</v>
      </c>
      <c r="DE177" s="54">
        <f t="shared" si="561"/>
        <v>0</v>
      </c>
      <c r="DF177" s="54">
        <f t="shared" si="562"/>
        <v>0</v>
      </c>
      <c r="DG177" s="54">
        <f t="shared" si="563"/>
        <v>2</v>
      </c>
      <c r="DH177" s="71">
        <f t="shared" si="564"/>
        <v>0</v>
      </c>
      <c r="DI177" s="71">
        <f t="shared" si="565"/>
        <v>0</v>
      </c>
      <c r="DJ177" s="54">
        <f t="shared" si="566"/>
        <v>0</v>
      </c>
      <c r="DK177" s="54">
        <f t="shared" si="567"/>
        <v>2</v>
      </c>
      <c r="DL177" s="4">
        <f t="shared" si="492"/>
        <v>0</v>
      </c>
      <c r="DM177" s="3">
        <f t="shared" si="568"/>
        <v>0</v>
      </c>
      <c r="DN177" s="3">
        <f t="shared" si="569"/>
        <v>0</v>
      </c>
      <c r="DO177" s="4" t="e">
        <f t="shared" si="570"/>
        <v>#DIV/0!</v>
      </c>
      <c r="DP177" s="57"/>
      <c r="DQ177" s="57"/>
      <c r="DR177" s="56">
        <f t="shared" si="493"/>
        <v>2</v>
      </c>
      <c r="DS177" s="56">
        <f t="shared" si="494"/>
        <v>0</v>
      </c>
      <c r="DT177" s="38">
        <f t="shared" si="495"/>
        <v>0</v>
      </c>
      <c r="DU177" s="38">
        <f t="shared" si="571"/>
        <v>2</v>
      </c>
      <c r="DV177" s="38">
        <f t="shared" si="496"/>
        <v>0</v>
      </c>
      <c r="DW177" s="39">
        <f t="shared" si="497"/>
        <v>0</v>
      </c>
      <c r="DX177" s="39">
        <f t="shared" si="498"/>
        <v>0</v>
      </c>
      <c r="DY177" s="39">
        <f t="shared" si="499"/>
        <v>0</v>
      </c>
      <c r="DZ177" s="39">
        <f t="shared" si="500"/>
        <v>0</v>
      </c>
      <c r="EA177" s="39">
        <f t="shared" si="501"/>
        <v>0</v>
      </c>
      <c r="EB177" s="37" t="e">
        <f t="shared" si="572"/>
        <v>#DIV/0!</v>
      </c>
      <c r="EC177" s="37" t="e">
        <f t="shared" si="573"/>
        <v>#DIV/0!</v>
      </c>
      <c r="ED177" s="37" t="e">
        <f t="shared" si="574"/>
        <v>#DIV/0!</v>
      </c>
      <c r="EE177" s="37" t="e">
        <f t="shared" si="575"/>
        <v>#DIV/0!</v>
      </c>
      <c r="EF177" s="39" t="e">
        <f t="shared" si="576"/>
        <v>#DIV/0!</v>
      </c>
      <c r="EG177" s="37" t="e">
        <f t="shared" si="577"/>
        <v>#DIV/0!</v>
      </c>
      <c r="EH177" s="37" t="e">
        <f t="shared" si="578"/>
        <v>#DIV/0!</v>
      </c>
      <c r="EI177" s="11" t="b">
        <f t="shared" si="579"/>
        <v>1</v>
      </c>
      <c r="EJ177" s="11" t="b">
        <f t="shared" si="580"/>
        <v>0</v>
      </c>
      <c r="EK177" s="39" t="e">
        <f t="shared" si="581"/>
        <v>#DIV/0!</v>
      </c>
      <c r="EL177" s="39" t="e">
        <f t="shared" si="582"/>
        <v>#DIV/0!</v>
      </c>
      <c r="EM177" s="39" t="e">
        <f t="shared" si="583"/>
        <v>#DIV/0!</v>
      </c>
      <c r="EN177" s="39" t="e">
        <f t="shared" si="584"/>
        <v>#DIV/0!</v>
      </c>
      <c r="EO177" s="39" t="e">
        <f t="shared" si="585"/>
        <v>#DIV/0!</v>
      </c>
      <c r="EP177" s="39" t="e">
        <f t="shared" si="586"/>
        <v>#DIV/0!</v>
      </c>
      <c r="EQ177" s="39" t="e">
        <f t="shared" si="587"/>
        <v>#DIV/0!</v>
      </c>
      <c r="ER177" s="39" t="e">
        <f t="shared" si="588"/>
        <v>#DIV/0!</v>
      </c>
      <c r="ES177" s="58" t="str">
        <f t="shared" si="589"/>
        <v>(OH,F,Cl)-dominate amphibole</v>
      </c>
      <c r="ET177" s="58" t="e">
        <f t="shared" si="590"/>
        <v>#N/A</v>
      </c>
      <c r="EU177" s="56">
        <f t="shared" si="502"/>
        <v>0</v>
      </c>
      <c r="EV177" s="56">
        <f t="shared" si="503"/>
        <v>0</v>
      </c>
      <c r="EW177" s="56">
        <f t="shared" si="504"/>
        <v>0</v>
      </c>
      <c r="EX177" s="56">
        <f t="shared" si="505"/>
        <v>0</v>
      </c>
      <c r="EY177" s="56">
        <f t="shared" si="506"/>
        <v>0</v>
      </c>
      <c r="EZ177" s="56">
        <f t="shared" si="507"/>
        <v>0</v>
      </c>
      <c r="FA177" s="39">
        <f t="shared" si="508"/>
        <v>0</v>
      </c>
      <c r="FB177" s="39">
        <f t="shared" si="509"/>
        <v>0</v>
      </c>
      <c r="FC177" s="54">
        <f t="shared" si="510"/>
        <v>0</v>
      </c>
      <c r="FD177" s="54">
        <f t="shared" si="511"/>
        <v>0</v>
      </c>
      <c r="FE177" s="39">
        <f t="shared" si="512"/>
        <v>0</v>
      </c>
      <c r="FF177" s="54">
        <f t="shared" si="513"/>
        <v>0</v>
      </c>
      <c r="FG177" s="39">
        <f t="shared" si="514"/>
        <v>0</v>
      </c>
      <c r="FH177" s="39">
        <f t="shared" si="591"/>
        <v>0</v>
      </c>
      <c r="FI177" s="39">
        <f t="shared" si="592"/>
        <v>0</v>
      </c>
      <c r="FJ177" s="39">
        <f t="shared" si="593"/>
        <v>0</v>
      </c>
      <c r="FK177" s="39" t="e">
        <f t="shared" si="594"/>
        <v>#DIV/0!</v>
      </c>
      <c r="FL177" s="39" t="e">
        <f t="shared" si="595"/>
        <v>#DIV/0!</v>
      </c>
      <c r="FM177" s="39" t="e">
        <f t="shared" si="596"/>
        <v>#DIV/0!</v>
      </c>
      <c r="FN177" s="39">
        <f t="shared" si="597"/>
        <v>1</v>
      </c>
      <c r="FO177" s="39">
        <f t="shared" si="515"/>
        <v>0</v>
      </c>
      <c r="FP177" s="39">
        <f t="shared" si="516"/>
        <v>0</v>
      </c>
      <c r="FQ177" s="39">
        <f t="shared" si="517"/>
        <v>0</v>
      </c>
      <c r="FR177" s="39">
        <f t="shared" si="598"/>
        <v>0</v>
      </c>
      <c r="FS177" s="39">
        <f t="shared" si="599"/>
        <v>0</v>
      </c>
      <c r="FU177" s="39" t="e">
        <f t="shared" si="600"/>
        <v>#DIV/0!</v>
      </c>
      <c r="FV177" s="39" t="e">
        <f t="shared" si="601"/>
        <v>#DIV/0!</v>
      </c>
      <c r="FW177" s="39" t="e">
        <f t="shared" si="602"/>
        <v>#DIV/0!</v>
      </c>
      <c r="FY177" s="39" t="e">
        <f t="shared" si="603"/>
        <v>#DIV/0!</v>
      </c>
      <c r="FZ177" s="39" t="e">
        <f t="shared" si="604"/>
        <v>#DIV/0!</v>
      </c>
      <c r="GA177" s="39" t="e">
        <f t="shared" si="605"/>
        <v>#DIV/0!</v>
      </c>
      <c r="GB177" s="39" t="e">
        <f t="shared" si="606"/>
        <v>#DIV/0!</v>
      </c>
      <c r="GC177" s="39" t="e">
        <f t="shared" si="607"/>
        <v>#DIV/0!</v>
      </c>
      <c r="GD177" s="39" t="e">
        <f t="shared" si="608"/>
        <v>#DIV/0!</v>
      </c>
      <c r="GE177" s="39" t="e">
        <f t="shared" si="609"/>
        <v>#DIV/0!</v>
      </c>
      <c r="GF177" s="39" t="e">
        <f t="shared" si="610"/>
        <v>#DIV/0!</v>
      </c>
      <c r="GG177" s="39" t="e">
        <f t="shared" si="611"/>
        <v>#DIV/0!</v>
      </c>
      <c r="GH177" s="39" t="e">
        <f t="shared" si="612"/>
        <v>#DIV/0!</v>
      </c>
      <c r="GI177" s="39"/>
      <c r="GJ177" s="39" t="e">
        <f t="shared" si="613"/>
        <v>#DIV/0!</v>
      </c>
      <c r="GK177" s="39" t="e">
        <f t="shared" si="614"/>
        <v>#DIV/0!</v>
      </c>
      <c r="GL177" s="39" t="e">
        <f t="shared" si="615"/>
        <v>#DIV/0!</v>
      </c>
      <c r="GM177" s="39" t="e">
        <f t="shared" si="616"/>
        <v>#DIV/0!</v>
      </c>
      <c r="GN177" s="39" t="e">
        <f t="shared" si="617"/>
        <v>#DIV/0!</v>
      </c>
      <c r="GO177" s="57"/>
      <c r="GP177" s="57" t="e">
        <f t="shared" si="618"/>
        <v>#DIV/0!</v>
      </c>
      <c r="GQ177" s="59" t="e">
        <f t="shared" si="619"/>
        <v>#DIV/0!</v>
      </c>
      <c r="GR177" s="41" t="e">
        <f t="shared" si="620"/>
        <v>#DIV/0!</v>
      </c>
      <c r="GS177" s="57" t="e">
        <f t="shared" si="621"/>
        <v>#DIV/0!</v>
      </c>
      <c r="GT177" s="57" t="e">
        <f t="shared" si="622"/>
        <v>#DIV/0!</v>
      </c>
      <c r="GU177" s="57" t="e">
        <f t="shared" si="623"/>
        <v>#DIV/0!</v>
      </c>
      <c r="GV177" s="57"/>
      <c r="GW177" s="42" t="e">
        <f t="shared" si="624"/>
        <v>#DIV/0!</v>
      </c>
      <c r="GX177" s="42" t="e">
        <f t="shared" si="625"/>
        <v>#DIV/0!</v>
      </c>
      <c r="GY177" s="42" t="e">
        <f t="shared" si="626"/>
        <v>#DIV/0!</v>
      </c>
      <c r="GZ177" s="57"/>
      <c r="HA177" s="2" t="e">
        <f t="shared" si="627"/>
        <v>#DIV/0!</v>
      </c>
      <c r="HB177" s="2" t="e">
        <f t="shared" si="628"/>
        <v>#DIV/0!</v>
      </c>
      <c r="HC177" s="2" t="e">
        <f t="shared" si="629"/>
        <v>#DIV/0!</v>
      </c>
      <c r="HD177" s="2" t="e">
        <f t="shared" si="630"/>
        <v>#DIV/0!</v>
      </c>
      <c r="HE177" s="2" t="e">
        <f t="shared" si="631"/>
        <v>#DIV/0!</v>
      </c>
      <c r="HF177" s="2" t="e">
        <f t="shared" si="632"/>
        <v>#DIV/0!</v>
      </c>
      <c r="HG177" s="2" t="e">
        <f t="shared" si="633"/>
        <v>#DIV/0!</v>
      </c>
      <c r="HH177" s="2" t="e">
        <f t="shared" si="634"/>
        <v>#DIV/0!</v>
      </c>
      <c r="HI177" s="2" t="e">
        <f t="shared" si="635"/>
        <v>#DIV/0!</v>
      </c>
      <c r="HJ177" s="11" t="e">
        <f t="shared" si="636"/>
        <v>#DIV/0!</v>
      </c>
      <c r="HK177" s="60" t="e">
        <f t="shared" si="637"/>
        <v>#DIV/0!</v>
      </c>
      <c r="HL177" s="57"/>
      <c r="HM177" s="57" t="e">
        <f t="shared" si="638"/>
        <v>#DIV/0!</v>
      </c>
      <c r="HN177" s="57" t="e">
        <f t="shared" si="639"/>
        <v>#DIV/0!</v>
      </c>
      <c r="HO177" s="57" t="e">
        <f t="shared" si="640"/>
        <v>#DIV/0!</v>
      </c>
      <c r="HP177" s="57" t="e">
        <f t="shared" si="641"/>
        <v>#DIV/0!</v>
      </c>
      <c r="HQ177" s="57" t="e">
        <f t="shared" si="642"/>
        <v>#DIV/0!</v>
      </c>
      <c r="HR177" s="57"/>
      <c r="HS177" s="57" t="e">
        <f t="shared" si="643"/>
        <v>#DIV/0!</v>
      </c>
      <c r="HT177" s="57" t="e">
        <f t="shared" si="644"/>
        <v>#DIV/0!</v>
      </c>
      <c r="HU177" s="57" t="e">
        <f t="shared" si="645"/>
        <v>#DIV/0!</v>
      </c>
      <c r="HV177" s="57" t="e">
        <f t="shared" si="646"/>
        <v>#DIV/0!</v>
      </c>
      <c r="HW177" s="57" t="e">
        <f t="shared" si="647"/>
        <v>#DIV/0!</v>
      </c>
      <c r="HX177" s="57"/>
      <c r="HY177" s="57" t="e">
        <f t="shared" si="648"/>
        <v>#DIV/0!</v>
      </c>
      <c r="HZ177" s="57" t="e">
        <f t="shared" si="649"/>
        <v>#DIV/0!</v>
      </c>
      <c r="IA177" s="57"/>
      <c r="IB177" s="61">
        <f t="shared" si="650"/>
        <v>0</v>
      </c>
      <c r="IC177" s="57" t="str">
        <f t="shared" si="651"/>
        <v/>
      </c>
      <c r="ID177" s="42"/>
      <c r="IE177" s="2" t="str">
        <f t="shared" si="652"/>
        <v/>
      </c>
      <c r="IF177" s="60" t="e">
        <f t="shared" si="653"/>
        <v>#DIV/0!</v>
      </c>
      <c r="IG177" s="60" t="str">
        <f t="shared" si="654"/>
        <v/>
      </c>
      <c r="IH177" s="60" t="str">
        <f t="shared" si="655"/>
        <v>zinco-</v>
      </c>
      <c r="II177" s="60" t="str">
        <f t="shared" si="656"/>
        <v>mangano-</v>
      </c>
      <c r="IJ177" s="60" t="e">
        <f t="shared" si="657"/>
        <v>#DIV/0!</v>
      </c>
      <c r="IK177" s="60" t="e">
        <f t="shared" si="658"/>
        <v>#DIV/0!</v>
      </c>
      <c r="IL177" s="60" t="e">
        <f t="shared" si="659"/>
        <v>#DIV/0!</v>
      </c>
      <c r="IM177" s="60" t="e">
        <f t="shared" si="660"/>
        <v>#DIV/0!</v>
      </c>
      <c r="IN177" s="60" t="str">
        <f t="shared" si="661"/>
        <v/>
      </c>
      <c r="IO177" s="60" t="str">
        <f t="shared" si="662"/>
        <v/>
      </c>
      <c r="IP177" s="57"/>
      <c r="IQ177" s="57" t="str">
        <f t="shared" si="663"/>
        <v>ERROR!!</v>
      </c>
    </row>
    <row r="178" spans="24:251">
      <c r="X178" s="29">
        <f t="shared" si="519"/>
        <v>0</v>
      </c>
      <c r="Y178" s="29">
        <f t="shared" si="520"/>
        <v>0</v>
      </c>
      <c r="Z178" s="29" t="e">
        <f t="shared" si="521"/>
        <v>#DIV/0!</v>
      </c>
      <c r="AA178" s="29" t="e">
        <f t="shared" si="522"/>
        <v>#DIV/0!</v>
      </c>
      <c r="AB178" s="29" t="e">
        <f t="shared" si="523"/>
        <v>#DIV/0!</v>
      </c>
      <c r="AC178" s="29" t="e">
        <f t="shared" si="524"/>
        <v>#DIV/0!</v>
      </c>
      <c r="AF178" s="23">
        <v>60.084299999999999</v>
      </c>
      <c r="AG178" s="23">
        <v>79.878799999999998</v>
      </c>
      <c r="AH178" s="23">
        <v>101.96120000000001</v>
      </c>
      <c r="AI178" s="23">
        <v>151.99039999999999</v>
      </c>
      <c r="AJ178" s="23">
        <v>159.69</v>
      </c>
      <c r="AK178" s="23">
        <v>71.846400000000003</v>
      </c>
      <c r="AL178" s="23">
        <v>70.9375</v>
      </c>
      <c r="AM178" s="23">
        <v>40.304400000000001</v>
      </c>
      <c r="AN178" s="23">
        <v>56.077399999999997</v>
      </c>
      <c r="AO178" s="23">
        <v>61.978999999999999</v>
      </c>
      <c r="AP178" s="23">
        <v>94.195999999999998</v>
      </c>
      <c r="AQ178" s="23">
        <v>18.998000000000001</v>
      </c>
      <c r="AR178" s="23">
        <v>35.450000000000003</v>
      </c>
      <c r="AS178" s="23">
        <v>29.88</v>
      </c>
      <c r="AT178" s="23">
        <v>74.691999999999993</v>
      </c>
      <c r="AU178" s="23">
        <v>81.39</v>
      </c>
      <c r="AX178" s="54">
        <f t="shared" si="525"/>
        <v>0</v>
      </c>
      <c r="AY178" s="54">
        <f t="shared" si="526"/>
        <v>0</v>
      </c>
      <c r="AZ178" s="54">
        <f t="shared" si="527"/>
        <v>0</v>
      </c>
      <c r="BA178" s="54">
        <f t="shared" si="528"/>
        <v>0</v>
      </c>
      <c r="BB178" s="54">
        <f t="shared" si="529"/>
        <v>0</v>
      </c>
      <c r="BC178" s="54">
        <f t="shared" si="530"/>
        <v>0</v>
      </c>
      <c r="BD178" s="54">
        <f t="shared" si="531"/>
        <v>0</v>
      </c>
      <c r="BE178" s="54">
        <f t="shared" si="532"/>
        <v>0</v>
      </c>
      <c r="BF178" s="54">
        <f t="shared" si="533"/>
        <v>0</v>
      </c>
      <c r="BG178" s="54">
        <f t="shared" si="534"/>
        <v>0</v>
      </c>
      <c r="BH178" s="54">
        <f t="shared" si="535"/>
        <v>0</v>
      </c>
      <c r="BI178" s="54">
        <f t="shared" si="536"/>
        <v>0</v>
      </c>
      <c r="BJ178" s="54">
        <f t="shared" si="537"/>
        <v>0</v>
      </c>
      <c r="BK178" s="54">
        <f t="shared" si="538"/>
        <v>0</v>
      </c>
      <c r="BL178" s="54">
        <f t="shared" si="539"/>
        <v>0</v>
      </c>
      <c r="BM178" s="42"/>
      <c r="BO178" s="54">
        <f>'Norm-coeff'!$C$2+$AX178*'Norm-coeff'!$D$2+$AY178*'Norm-coeff'!$E$2+$AZ178*'Norm-coeff'!$F$2+$BA178*'Norm-coeff'!$G$2+$BB178*'Norm-coeff'!$H$2+$BC178*'Norm-coeff'!$I$2+$BD178*'Norm-coeff'!$J$2+$BE178*'Norm-coeff'!$K$2+$BF178*'Norm-coeff'!$L$2+$BG178*'Norm-coeff'!$M$2+$BH178*'Norm-coeff'!$N$2+$BI178*'Norm-coeff'!$O$2</f>
        <v>5.4045421474420303</v>
      </c>
      <c r="BP178" s="54">
        <f>'Norm-coeff'!$C$3+$AX178*'Norm-coeff'!$D$3+$AY178*'Norm-coeff'!$E$3+$AZ178*'Norm-coeff'!$F$3+$BA178*'Norm-coeff'!$G$3+$BB178*'Norm-coeff'!$H$3+$BC178*'Norm-coeff'!$I$3+$BD178*'Norm-coeff'!$J$3+$BE178*'Norm-coeff'!$K$3+$BF178*'Norm-coeff'!$L$3+$BG178*'Norm-coeff'!$M$3+$BH178*'Norm-coeff'!$N$3+$BI178*'Norm-coeff'!$O$3</f>
        <v>3.15319116612705</v>
      </c>
      <c r="BQ178" s="54">
        <f>'Norm-coeff'!$C$4+$AX178*'Norm-coeff'!$D$4+$AY178*'Norm-coeff'!$E$4+$AZ178*'Norm-coeff'!$F$4+$BA178*'Norm-coeff'!$G$4+$BB178*'Norm-coeff'!$H$4+$BC178*'Norm-coeff'!$I$4+$BD178*'Norm-coeff'!$J$4+$BE178*'Norm-coeff'!$K$4+$BF178*'Norm-coeff'!$L$4+$BG178*'Norm-coeff'!$M$4+$BH178*'Norm-coeff'!$N$4+$BI178*'Norm-coeff'!$O$4</f>
        <v>1.42115649462768</v>
      </c>
      <c r="BR178" s="54">
        <f>'Norm-coeff'!$C$5+$AX178*'Norm-coeff'!$D$5+$AY178*'Norm-coeff'!$E$5+$AZ178*'Norm-coeff'!$F$5+$BA178*'Norm-coeff'!$G$5+$BB178*'Norm-coeff'!$H$5+$BC178*'Norm-coeff'!$I$5+$BD178*'Norm-coeff'!$J$5+$BE178*'Norm-coeff'!$K$5+$BF178*'Norm-coeff'!$L$5+$BG178*'Norm-coeff'!$M$5+$BH178*'Norm-coeff'!$N$5+$BI178*'Norm-coeff'!$O$5</f>
        <v>1.0553329241296201</v>
      </c>
      <c r="BS178" s="54">
        <f>'Norm-coeff'!$C$6+$AX178*'Norm-coeff'!$D$6+$AY178*'Norm-coeff'!$E$6+$AZ178*'Norm-coeff'!$F$6+$BA178*'Norm-coeff'!$G$6+$BB178*'Norm-coeff'!$H$6+$BC178*'Norm-coeff'!$I$6+$BD178*'Norm-coeff'!$J$6+$BE178*'Norm-coeff'!$K$6+$BF178*'Norm-coeff'!$L$6+$BG178*'Norm-coeff'!$M$6+$BH178*'Norm-coeff'!$N$6+$BI178*'Norm-coeff'!$O$6</f>
        <v>-1.48700885495103E-2</v>
      </c>
      <c r="BT178" s="54">
        <f>'Norm-coeff'!$C$7+$AX178*'Norm-coeff'!$D$7+$AY178*'Norm-coeff'!$E$7+$AZ178*'Norm-coeff'!$F$7+$BA178*'Norm-coeff'!$G$7+$BB178*'Norm-coeff'!$H$7+$BC178*'Norm-coeff'!$I$7+$BD178*'Norm-coeff'!$J$7+$BE178*'Norm-coeff'!$K$7+$BF178*'Norm-coeff'!$L$7+$BG178*'Norm-coeff'!$M$7+$BH178*'Norm-coeff'!$N$7+$BI178*'Norm-coeff'!$O$7</f>
        <v>2.0907583608832998</v>
      </c>
      <c r="BU178" s="54">
        <f>'Norm-coeff'!$C$8+$AX178*'Norm-coeff'!$D$8+$AY178*'Norm-coeff'!$E$8+$AZ178*'Norm-coeff'!$F$8+$BA178*'Norm-coeff'!$G$8+$BB178*'Norm-coeff'!$H$8+$BC178*'Norm-coeff'!$I$8+$BD178*'Norm-coeff'!$J$8+$BE178*'Norm-coeff'!$K$8+$BF178*'Norm-coeff'!$L$8+$BG178*'Norm-coeff'!$M$8+$BH178*'Norm-coeff'!$N$8+$BI178*'Norm-coeff'!$O$8</f>
        <v>0.65894159836244504</v>
      </c>
      <c r="BV178" s="54">
        <f>'Norm-coeff'!$C$9+$AX178*'Norm-coeff'!$D$9+$AY178*'Norm-coeff'!$E$9+$AZ178*'Norm-coeff'!$F$9+$BA178*'Norm-coeff'!$G$9+$BB178*'Norm-coeff'!$H$9+$BC178*'Norm-coeff'!$I$9+$BD178*'Norm-coeff'!$J$9+$BE178*'Norm-coeff'!$K$9+$BF178*'Norm-coeff'!$L$9+$BG178*'Norm-coeff'!$M$9+$BH178*'Norm-coeff'!$N$9+$BI178*'Norm-coeff'!$O$9</f>
        <v>1.48961085014701</v>
      </c>
      <c r="BW178" s="54">
        <f>'Norm-coeff'!$C$10+$AX178*'Norm-coeff'!$D$10+$AY178*'Norm-coeff'!$E$10+$AZ178*'Norm-coeff'!$F$10+$BA178*'Norm-coeff'!$G$10+$BB178*'Norm-coeff'!$H$10+$BC178*'Norm-coeff'!$I$10+$BD178*'Norm-coeff'!$J$10+$BE178*'Norm-coeff'!$K$10+$BF178*'Norm-coeff'!$L$10+$BG178*'Norm-coeff'!$M$10+$BH178*'Norm-coeff'!$N$10+$BI178*'Norm-coeff'!$O$10</f>
        <v>1.42058735749591</v>
      </c>
      <c r="BX178" s="54">
        <f>'Norm-coeff'!$C$11+$AX178*'Norm-coeff'!$D$11+$AY178*'Norm-coeff'!$E$11+$AZ178*'Norm-coeff'!$F$11+$BA178*'Norm-coeff'!$G$11+$BB178*'Norm-coeff'!$H$11+$BC178*'Norm-coeff'!$I$11+$BD178*'Norm-coeff'!$J$11+$BE178*'Norm-coeff'!$K$11+$BF178*'Norm-coeff'!$L$11+$BG178*'Norm-coeff'!$M$11+$BH178*'Norm-coeff'!$N$11+$BI178*'Norm-coeff'!$O$11</f>
        <v>0.221233014421479</v>
      </c>
      <c r="BY178" s="54">
        <f>'Norm-coeff'!$C$12+$AX178*'Norm-coeff'!$D$12+$AY178*'Norm-coeff'!$E$12+$AZ178*'Norm-coeff'!$F$12+$BA178*'Norm-coeff'!$G$12+$BB178*'Norm-coeff'!$H$12+$BC178*'Norm-coeff'!$I$12+$BD178*'Norm-coeff'!$J$12+$BE178*'Norm-coeff'!$K$12+$BF178*'Norm-coeff'!$L$12+$BG178*'Norm-coeff'!$M$12+$BH178*'Norm-coeff'!$N$12+$BI178*'Norm-coeff'!$O$12</f>
        <v>0.283527502056037</v>
      </c>
      <c r="BZ178" s="54">
        <f>'Norm-coeff'!$C$13+$AX178*'Norm-coeff'!$D$13+$AY178*'Norm-coeff'!$E$13+$AZ178*'Norm-coeff'!$F$13+$BA178*'Norm-coeff'!$G$13+$BB178*'Norm-coeff'!$H$13+$BC178*'Norm-coeff'!$I$13+$BD178*'Norm-coeff'!$J$13+$BE178*'Norm-coeff'!$K$13+$BF178*'Norm-coeff'!$L$13+$BG178*'Norm-coeff'!$M$13+$BH178*'Norm-coeff'!$N$13+$BI178*'Norm-coeff'!$O$13</f>
        <v>-4.1864930554451202E-2</v>
      </c>
      <c r="CA178" s="54">
        <f>'Norm-coeff'!$C$14+$AX178*'Norm-coeff'!$D$14+$AY178*'Norm-coeff'!$E$14+$AZ178*'Norm-coeff'!$F$14+$BA178*'Norm-coeff'!$G$14+$BB178*'Norm-coeff'!$H$14+$BC178*'Norm-coeff'!$I$14+$BD178*'Norm-coeff'!$J$14+$BE178*'Norm-coeff'!$K$14+$BF178*'Norm-coeff'!$L$14+$BG178*'Norm-coeff'!$M$14+$BH178*'Norm-coeff'!$N$14+$BI178*'Norm-coeff'!$O$14</f>
        <v>4.2526983164477103</v>
      </c>
      <c r="CC178" s="54">
        <f t="shared" si="664"/>
        <v>0</v>
      </c>
      <c r="CG178" s="54">
        <f t="shared" si="540"/>
        <v>0</v>
      </c>
      <c r="CH178" s="54">
        <f t="shared" si="518"/>
        <v>0</v>
      </c>
      <c r="CI178" s="54">
        <f t="shared" si="541"/>
        <v>0</v>
      </c>
      <c r="CJ178" s="56">
        <f t="shared" si="542"/>
        <v>0</v>
      </c>
      <c r="CK178" s="54">
        <f t="shared" si="543"/>
        <v>0</v>
      </c>
      <c r="CL178" s="54">
        <f t="shared" si="544"/>
        <v>0</v>
      </c>
      <c r="CM178" s="54">
        <f t="shared" si="545"/>
        <v>0</v>
      </c>
      <c r="CN178" s="54">
        <f t="shared" si="546"/>
        <v>0</v>
      </c>
      <c r="CO178" s="54">
        <f t="shared" si="547"/>
        <v>0</v>
      </c>
      <c r="CP178" s="54">
        <f t="shared" si="548"/>
        <v>0</v>
      </c>
      <c r="CQ178" s="54">
        <f t="shared" si="549"/>
        <v>0</v>
      </c>
      <c r="CR178" s="54">
        <f t="shared" si="550"/>
        <v>0</v>
      </c>
      <c r="CS178" s="54">
        <f t="shared" si="551"/>
        <v>0</v>
      </c>
      <c r="CU178" s="54">
        <f t="shared" si="552"/>
        <v>0</v>
      </c>
      <c r="CV178" s="54">
        <f t="shared" si="553"/>
        <v>0</v>
      </c>
      <c r="CW178" s="54">
        <f t="shared" si="554"/>
        <v>0</v>
      </c>
      <c r="CX178" s="54">
        <f t="shared" si="555"/>
        <v>0</v>
      </c>
      <c r="CZ178" s="54">
        <f t="shared" si="556"/>
        <v>0</v>
      </c>
      <c r="DA178" s="54">
        <f t="shared" si="557"/>
        <v>0</v>
      </c>
      <c r="DB178" s="54">
        <f t="shared" si="558"/>
        <v>0</v>
      </c>
      <c r="DC178" s="54">
        <f t="shared" si="559"/>
        <v>0</v>
      </c>
      <c r="DD178" s="54">
        <f t="shared" si="560"/>
        <v>0</v>
      </c>
      <c r="DE178" s="54">
        <f t="shared" si="561"/>
        <v>0</v>
      </c>
      <c r="DF178" s="54">
        <f t="shared" si="562"/>
        <v>0</v>
      </c>
      <c r="DG178" s="54">
        <f t="shared" si="563"/>
        <v>2</v>
      </c>
      <c r="DH178" s="71">
        <f t="shared" si="564"/>
        <v>0</v>
      </c>
      <c r="DI178" s="71">
        <f t="shared" si="565"/>
        <v>0</v>
      </c>
      <c r="DJ178" s="54">
        <f t="shared" si="566"/>
        <v>0</v>
      </c>
      <c r="DK178" s="54">
        <f t="shared" si="567"/>
        <v>2</v>
      </c>
      <c r="DL178" s="4">
        <f t="shared" si="492"/>
        <v>0</v>
      </c>
      <c r="DM178" s="3">
        <f t="shared" si="568"/>
        <v>0</v>
      </c>
      <c r="DN178" s="3">
        <f t="shared" si="569"/>
        <v>0</v>
      </c>
      <c r="DO178" s="4" t="e">
        <f t="shared" si="570"/>
        <v>#DIV/0!</v>
      </c>
      <c r="DP178" s="57"/>
      <c r="DQ178" s="57"/>
      <c r="DR178" s="56">
        <f t="shared" si="493"/>
        <v>2</v>
      </c>
      <c r="DS178" s="56">
        <f t="shared" si="494"/>
        <v>0</v>
      </c>
      <c r="DT178" s="38">
        <f t="shared" si="495"/>
        <v>0</v>
      </c>
      <c r="DU178" s="38">
        <f t="shared" si="571"/>
        <v>2</v>
      </c>
      <c r="DV178" s="38">
        <f t="shared" si="496"/>
        <v>0</v>
      </c>
      <c r="DW178" s="39">
        <f t="shared" si="497"/>
        <v>0</v>
      </c>
      <c r="DX178" s="39">
        <f t="shared" si="498"/>
        <v>0</v>
      </c>
      <c r="DY178" s="39">
        <f t="shared" si="499"/>
        <v>0</v>
      </c>
      <c r="DZ178" s="39">
        <f t="shared" si="500"/>
        <v>0</v>
      </c>
      <c r="EA178" s="39">
        <f t="shared" si="501"/>
        <v>0</v>
      </c>
      <c r="EB178" s="37" t="e">
        <f t="shared" si="572"/>
        <v>#DIV/0!</v>
      </c>
      <c r="EC178" s="37" t="e">
        <f t="shared" si="573"/>
        <v>#DIV/0!</v>
      </c>
      <c r="ED178" s="37" t="e">
        <f t="shared" si="574"/>
        <v>#DIV/0!</v>
      </c>
      <c r="EE178" s="37" t="e">
        <f t="shared" si="575"/>
        <v>#DIV/0!</v>
      </c>
      <c r="EF178" s="39" t="e">
        <f t="shared" si="576"/>
        <v>#DIV/0!</v>
      </c>
      <c r="EG178" s="37" t="e">
        <f t="shared" si="577"/>
        <v>#DIV/0!</v>
      </c>
      <c r="EH178" s="37" t="e">
        <f t="shared" si="578"/>
        <v>#DIV/0!</v>
      </c>
      <c r="EI178" s="11" t="b">
        <f t="shared" si="579"/>
        <v>1</v>
      </c>
      <c r="EJ178" s="11" t="b">
        <f t="shared" si="580"/>
        <v>0</v>
      </c>
      <c r="EK178" s="39" t="e">
        <f t="shared" si="581"/>
        <v>#DIV/0!</v>
      </c>
      <c r="EL178" s="39" t="e">
        <f t="shared" si="582"/>
        <v>#DIV/0!</v>
      </c>
      <c r="EM178" s="39" t="e">
        <f t="shared" si="583"/>
        <v>#DIV/0!</v>
      </c>
      <c r="EN178" s="39" t="e">
        <f t="shared" si="584"/>
        <v>#DIV/0!</v>
      </c>
      <c r="EO178" s="39" t="e">
        <f t="shared" si="585"/>
        <v>#DIV/0!</v>
      </c>
      <c r="EP178" s="39" t="e">
        <f t="shared" si="586"/>
        <v>#DIV/0!</v>
      </c>
      <c r="EQ178" s="39" t="e">
        <f t="shared" si="587"/>
        <v>#DIV/0!</v>
      </c>
      <c r="ER178" s="39" t="e">
        <f t="shared" si="588"/>
        <v>#DIV/0!</v>
      </c>
      <c r="ES178" s="58" t="str">
        <f t="shared" si="589"/>
        <v>(OH,F,Cl)-dominate amphibole</v>
      </c>
      <c r="ET178" s="58" t="e">
        <f t="shared" si="590"/>
        <v>#N/A</v>
      </c>
      <c r="EU178" s="56">
        <f t="shared" si="502"/>
        <v>0</v>
      </c>
      <c r="EV178" s="56">
        <f t="shared" si="503"/>
        <v>0</v>
      </c>
      <c r="EW178" s="56">
        <f t="shared" si="504"/>
        <v>0</v>
      </c>
      <c r="EX178" s="56">
        <f t="shared" si="505"/>
        <v>0</v>
      </c>
      <c r="EY178" s="56">
        <f t="shared" si="506"/>
        <v>0</v>
      </c>
      <c r="EZ178" s="56">
        <f t="shared" si="507"/>
        <v>0</v>
      </c>
      <c r="FA178" s="39">
        <f t="shared" si="508"/>
        <v>0</v>
      </c>
      <c r="FB178" s="39">
        <f t="shared" si="509"/>
        <v>0</v>
      </c>
      <c r="FC178" s="54">
        <f t="shared" si="510"/>
        <v>0</v>
      </c>
      <c r="FD178" s="54">
        <f t="shared" si="511"/>
        <v>0</v>
      </c>
      <c r="FE178" s="39">
        <f t="shared" si="512"/>
        <v>0</v>
      </c>
      <c r="FF178" s="54">
        <f t="shared" si="513"/>
        <v>0</v>
      </c>
      <c r="FG178" s="39">
        <f t="shared" si="514"/>
        <v>0</v>
      </c>
      <c r="FH178" s="39">
        <f t="shared" si="591"/>
        <v>0</v>
      </c>
      <c r="FI178" s="39">
        <f t="shared" si="592"/>
        <v>0</v>
      </c>
      <c r="FJ178" s="39">
        <f t="shared" si="593"/>
        <v>0</v>
      </c>
      <c r="FK178" s="39" t="e">
        <f t="shared" si="594"/>
        <v>#DIV/0!</v>
      </c>
      <c r="FL178" s="39" t="e">
        <f t="shared" si="595"/>
        <v>#DIV/0!</v>
      </c>
      <c r="FM178" s="39" t="e">
        <f t="shared" si="596"/>
        <v>#DIV/0!</v>
      </c>
      <c r="FN178" s="39">
        <f t="shared" si="597"/>
        <v>1</v>
      </c>
      <c r="FO178" s="39">
        <f t="shared" si="515"/>
        <v>0</v>
      </c>
      <c r="FP178" s="39">
        <f t="shared" si="516"/>
        <v>0</v>
      </c>
      <c r="FQ178" s="39">
        <f t="shared" si="517"/>
        <v>0</v>
      </c>
      <c r="FR178" s="39">
        <f t="shared" si="598"/>
        <v>0</v>
      </c>
      <c r="FS178" s="39">
        <f t="shared" si="599"/>
        <v>0</v>
      </c>
      <c r="FU178" s="39" t="e">
        <f t="shared" si="600"/>
        <v>#DIV/0!</v>
      </c>
      <c r="FV178" s="39" t="e">
        <f t="shared" si="601"/>
        <v>#DIV/0!</v>
      </c>
      <c r="FW178" s="39" t="e">
        <f t="shared" si="602"/>
        <v>#DIV/0!</v>
      </c>
      <c r="FY178" s="39" t="e">
        <f t="shared" si="603"/>
        <v>#DIV/0!</v>
      </c>
      <c r="FZ178" s="39" t="e">
        <f t="shared" si="604"/>
        <v>#DIV/0!</v>
      </c>
      <c r="GA178" s="39" t="e">
        <f t="shared" si="605"/>
        <v>#DIV/0!</v>
      </c>
      <c r="GB178" s="39" t="e">
        <f t="shared" si="606"/>
        <v>#DIV/0!</v>
      </c>
      <c r="GC178" s="39" t="e">
        <f t="shared" si="607"/>
        <v>#DIV/0!</v>
      </c>
      <c r="GD178" s="39" t="e">
        <f t="shared" si="608"/>
        <v>#DIV/0!</v>
      </c>
      <c r="GE178" s="39" t="e">
        <f t="shared" si="609"/>
        <v>#DIV/0!</v>
      </c>
      <c r="GF178" s="39" t="e">
        <f t="shared" si="610"/>
        <v>#DIV/0!</v>
      </c>
      <c r="GG178" s="39" t="e">
        <f t="shared" si="611"/>
        <v>#DIV/0!</v>
      </c>
      <c r="GH178" s="39" t="e">
        <f t="shared" si="612"/>
        <v>#DIV/0!</v>
      </c>
      <c r="GI178" s="39"/>
      <c r="GJ178" s="39" t="e">
        <f t="shared" si="613"/>
        <v>#DIV/0!</v>
      </c>
      <c r="GK178" s="39" t="e">
        <f t="shared" si="614"/>
        <v>#DIV/0!</v>
      </c>
      <c r="GL178" s="39" t="e">
        <f t="shared" si="615"/>
        <v>#DIV/0!</v>
      </c>
      <c r="GM178" s="39" t="e">
        <f t="shared" si="616"/>
        <v>#DIV/0!</v>
      </c>
      <c r="GN178" s="39" t="e">
        <f t="shared" si="617"/>
        <v>#DIV/0!</v>
      </c>
      <c r="GO178" s="57"/>
      <c r="GP178" s="57" t="e">
        <f t="shared" si="618"/>
        <v>#DIV/0!</v>
      </c>
      <c r="GQ178" s="59" t="e">
        <f t="shared" si="619"/>
        <v>#DIV/0!</v>
      </c>
      <c r="GR178" s="41" t="e">
        <f t="shared" si="620"/>
        <v>#DIV/0!</v>
      </c>
      <c r="GS178" s="57" t="e">
        <f t="shared" si="621"/>
        <v>#DIV/0!</v>
      </c>
      <c r="GT178" s="57" t="e">
        <f t="shared" si="622"/>
        <v>#DIV/0!</v>
      </c>
      <c r="GU178" s="57" t="e">
        <f t="shared" si="623"/>
        <v>#DIV/0!</v>
      </c>
      <c r="GV178" s="57"/>
      <c r="GW178" s="42" t="e">
        <f t="shared" si="624"/>
        <v>#DIV/0!</v>
      </c>
      <c r="GX178" s="42" t="e">
        <f t="shared" si="625"/>
        <v>#DIV/0!</v>
      </c>
      <c r="GY178" s="42" t="e">
        <f t="shared" si="626"/>
        <v>#DIV/0!</v>
      </c>
      <c r="GZ178" s="57"/>
      <c r="HA178" s="2" t="e">
        <f t="shared" si="627"/>
        <v>#DIV/0!</v>
      </c>
      <c r="HB178" s="2" t="e">
        <f t="shared" si="628"/>
        <v>#DIV/0!</v>
      </c>
      <c r="HC178" s="2" t="e">
        <f t="shared" si="629"/>
        <v>#DIV/0!</v>
      </c>
      <c r="HD178" s="2" t="e">
        <f t="shared" si="630"/>
        <v>#DIV/0!</v>
      </c>
      <c r="HE178" s="2" t="e">
        <f t="shared" si="631"/>
        <v>#DIV/0!</v>
      </c>
      <c r="HF178" s="2" t="e">
        <f t="shared" si="632"/>
        <v>#DIV/0!</v>
      </c>
      <c r="HG178" s="2" t="e">
        <f t="shared" si="633"/>
        <v>#DIV/0!</v>
      </c>
      <c r="HH178" s="2" t="e">
        <f t="shared" si="634"/>
        <v>#DIV/0!</v>
      </c>
      <c r="HI178" s="2" t="e">
        <f t="shared" si="635"/>
        <v>#DIV/0!</v>
      </c>
      <c r="HJ178" s="11" t="e">
        <f t="shared" si="636"/>
        <v>#DIV/0!</v>
      </c>
      <c r="HK178" s="60" t="e">
        <f t="shared" si="637"/>
        <v>#DIV/0!</v>
      </c>
      <c r="HL178" s="57"/>
      <c r="HM178" s="57" t="e">
        <f t="shared" si="638"/>
        <v>#DIV/0!</v>
      </c>
      <c r="HN178" s="57" t="e">
        <f t="shared" si="639"/>
        <v>#DIV/0!</v>
      </c>
      <c r="HO178" s="57" t="e">
        <f t="shared" si="640"/>
        <v>#DIV/0!</v>
      </c>
      <c r="HP178" s="57" t="e">
        <f t="shared" si="641"/>
        <v>#DIV/0!</v>
      </c>
      <c r="HQ178" s="57" t="e">
        <f t="shared" si="642"/>
        <v>#DIV/0!</v>
      </c>
      <c r="HR178" s="57"/>
      <c r="HS178" s="57" t="e">
        <f t="shared" si="643"/>
        <v>#DIV/0!</v>
      </c>
      <c r="HT178" s="57" t="e">
        <f t="shared" si="644"/>
        <v>#DIV/0!</v>
      </c>
      <c r="HU178" s="57" t="e">
        <f t="shared" si="645"/>
        <v>#DIV/0!</v>
      </c>
      <c r="HV178" s="57" t="e">
        <f t="shared" si="646"/>
        <v>#DIV/0!</v>
      </c>
      <c r="HW178" s="57" t="e">
        <f t="shared" si="647"/>
        <v>#DIV/0!</v>
      </c>
      <c r="HX178" s="57"/>
      <c r="HY178" s="57" t="e">
        <f t="shared" si="648"/>
        <v>#DIV/0!</v>
      </c>
      <c r="HZ178" s="57" t="e">
        <f t="shared" si="649"/>
        <v>#DIV/0!</v>
      </c>
      <c r="IA178" s="57"/>
      <c r="IB178" s="61">
        <f t="shared" si="650"/>
        <v>0</v>
      </c>
      <c r="IC178" s="57" t="str">
        <f t="shared" si="651"/>
        <v/>
      </c>
      <c r="ID178" s="42"/>
      <c r="IE178" s="2" t="str">
        <f t="shared" si="652"/>
        <v/>
      </c>
      <c r="IF178" s="60" t="e">
        <f t="shared" si="653"/>
        <v>#DIV/0!</v>
      </c>
      <c r="IG178" s="60" t="str">
        <f t="shared" si="654"/>
        <v/>
      </c>
      <c r="IH178" s="60" t="str">
        <f t="shared" si="655"/>
        <v>zinco-</v>
      </c>
      <c r="II178" s="60" t="str">
        <f t="shared" si="656"/>
        <v>mangano-</v>
      </c>
      <c r="IJ178" s="60" t="e">
        <f t="shared" si="657"/>
        <v>#DIV/0!</v>
      </c>
      <c r="IK178" s="60" t="e">
        <f t="shared" si="658"/>
        <v>#DIV/0!</v>
      </c>
      <c r="IL178" s="60" t="e">
        <f t="shared" si="659"/>
        <v>#DIV/0!</v>
      </c>
      <c r="IM178" s="60" t="e">
        <f t="shared" si="660"/>
        <v>#DIV/0!</v>
      </c>
      <c r="IN178" s="60" t="str">
        <f t="shared" si="661"/>
        <v/>
      </c>
      <c r="IO178" s="60" t="str">
        <f t="shared" si="662"/>
        <v/>
      </c>
      <c r="IP178" s="57"/>
      <c r="IQ178" s="57" t="str">
        <f t="shared" si="663"/>
        <v>ERROR!!</v>
      </c>
    </row>
    <row r="179" spans="24:251">
      <c r="X179" s="29">
        <f t="shared" si="519"/>
        <v>0</v>
      </c>
      <c r="Y179" s="29">
        <f t="shared" si="520"/>
        <v>0</v>
      </c>
      <c r="Z179" s="29" t="e">
        <f t="shared" si="521"/>
        <v>#DIV/0!</v>
      </c>
      <c r="AA179" s="29" t="e">
        <f t="shared" si="522"/>
        <v>#DIV/0!</v>
      </c>
      <c r="AB179" s="29" t="e">
        <f t="shared" si="523"/>
        <v>#DIV/0!</v>
      </c>
      <c r="AC179" s="29" t="e">
        <f t="shared" si="524"/>
        <v>#DIV/0!</v>
      </c>
      <c r="AF179" s="23">
        <v>60.084299999999999</v>
      </c>
      <c r="AG179" s="23">
        <v>79.878799999999998</v>
      </c>
      <c r="AH179" s="23">
        <v>101.96120000000001</v>
      </c>
      <c r="AI179" s="23">
        <v>151.99039999999999</v>
      </c>
      <c r="AJ179" s="23">
        <v>159.69</v>
      </c>
      <c r="AK179" s="23">
        <v>71.846400000000003</v>
      </c>
      <c r="AL179" s="23">
        <v>70.9375</v>
      </c>
      <c r="AM179" s="23">
        <v>40.304400000000001</v>
      </c>
      <c r="AN179" s="23">
        <v>56.077399999999997</v>
      </c>
      <c r="AO179" s="23">
        <v>61.978999999999999</v>
      </c>
      <c r="AP179" s="23">
        <v>94.195999999999998</v>
      </c>
      <c r="AQ179" s="23">
        <v>18.998000000000001</v>
      </c>
      <c r="AR179" s="23">
        <v>35.450000000000003</v>
      </c>
      <c r="AS179" s="23">
        <v>29.88</v>
      </c>
      <c r="AT179" s="23">
        <v>74.691999999999993</v>
      </c>
      <c r="AU179" s="23">
        <v>81.39</v>
      </c>
      <c r="AX179" s="54">
        <f t="shared" si="525"/>
        <v>0</v>
      </c>
      <c r="AY179" s="54">
        <f t="shared" si="526"/>
        <v>0</v>
      </c>
      <c r="AZ179" s="54">
        <f t="shared" si="527"/>
        <v>0</v>
      </c>
      <c r="BA179" s="54">
        <f t="shared" si="528"/>
        <v>0</v>
      </c>
      <c r="BB179" s="54">
        <f t="shared" si="529"/>
        <v>0</v>
      </c>
      <c r="BC179" s="54">
        <f t="shared" si="530"/>
        <v>0</v>
      </c>
      <c r="BD179" s="54">
        <f t="shared" si="531"/>
        <v>0</v>
      </c>
      <c r="BE179" s="54">
        <f t="shared" si="532"/>
        <v>0</v>
      </c>
      <c r="BF179" s="54">
        <f t="shared" si="533"/>
        <v>0</v>
      </c>
      <c r="BG179" s="54">
        <f t="shared" si="534"/>
        <v>0</v>
      </c>
      <c r="BH179" s="54">
        <f t="shared" si="535"/>
        <v>0</v>
      </c>
      <c r="BI179" s="54">
        <f t="shared" si="536"/>
        <v>0</v>
      </c>
      <c r="BJ179" s="54">
        <f t="shared" si="537"/>
        <v>0</v>
      </c>
      <c r="BK179" s="54">
        <f t="shared" si="538"/>
        <v>0</v>
      </c>
      <c r="BL179" s="54">
        <f t="shared" si="539"/>
        <v>0</v>
      </c>
      <c r="BM179" s="42"/>
      <c r="BO179" s="54">
        <f>'Norm-coeff'!$C$2+$AX179*'Norm-coeff'!$D$2+$AY179*'Norm-coeff'!$E$2+$AZ179*'Norm-coeff'!$F$2+$BA179*'Norm-coeff'!$G$2+$BB179*'Norm-coeff'!$H$2+$BC179*'Norm-coeff'!$I$2+$BD179*'Norm-coeff'!$J$2+$BE179*'Norm-coeff'!$K$2+$BF179*'Norm-coeff'!$L$2+$BG179*'Norm-coeff'!$M$2+$BH179*'Norm-coeff'!$N$2+$BI179*'Norm-coeff'!$O$2</f>
        <v>5.4045421474420303</v>
      </c>
      <c r="BP179" s="54">
        <f>'Norm-coeff'!$C$3+$AX179*'Norm-coeff'!$D$3+$AY179*'Norm-coeff'!$E$3+$AZ179*'Norm-coeff'!$F$3+$BA179*'Norm-coeff'!$G$3+$BB179*'Norm-coeff'!$H$3+$BC179*'Norm-coeff'!$I$3+$BD179*'Norm-coeff'!$J$3+$BE179*'Norm-coeff'!$K$3+$BF179*'Norm-coeff'!$L$3+$BG179*'Norm-coeff'!$M$3+$BH179*'Norm-coeff'!$N$3+$BI179*'Norm-coeff'!$O$3</f>
        <v>3.15319116612705</v>
      </c>
      <c r="BQ179" s="54">
        <f>'Norm-coeff'!$C$4+$AX179*'Norm-coeff'!$D$4+$AY179*'Norm-coeff'!$E$4+$AZ179*'Norm-coeff'!$F$4+$BA179*'Norm-coeff'!$G$4+$BB179*'Norm-coeff'!$H$4+$BC179*'Norm-coeff'!$I$4+$BD179*'Norm-coeff'!$J$4+$BE179*'Norm-coeff'!$K$4+$BF179*'Norm-coeff'!$L$4+$BG179*'Norm-coeff'!$M$4+$BH179*'Norm-coeff'!$N$4+$BI179*'Norm-coeff'!$O$4</f>
        <v>1.42115649462768</v>
      </c>
      <c r="BR179" s="54">
        <f>'Norm-coeff'!$C$5+$AX179*'Norm-coeff'!$D$5+$AY179*'Norm-coeff'!$E$5+$AZ179*'Norm-coeff'!$F$5+$BA179*'Norm-coeff'!$G$5+$BB179*'Norm-coeff'!$H$5+$BC179*'Norm-coeff'!$I$5+$BD179*'Norm-coeff'!$J$5+$BE179*'Norm-coeff'!$K$5+$BF179*'Norm-coeff'!$L$5+$BG179*'Norm-coeff'!$M$5+$BH179*'Norm-coeff'!$N$5+$BI179*'Norm-coeff'!$O$5</f>
        <v>1.0553329241296201</v>
      </c>
      <c r="BS179" s="54">
        <f>'Norm-coeff'!$C$6+$AX179*'Norm-coeff'!$D$6+$AY179*'Norm-coeff'!$E$6+$AZ179*'Norm-coeff'!$F$6+$BA179*'Norm-coeff'!$G$6+$BB179*'Norm-coeff'!$H$6+$BC179*'Norm-coeff'!$I$6+$BD179*'Norm-coeff'!$J$6+$BE179*'Norm-coeff'!$K$6+$BF179*'Norm-coeff'!$L$6+$BG179*'Norm-coeff'!$M$6+$BH179*'Norm-coeff'!$N$6+$BI179*'Norm-coeff'!$O$6</f>
        <v>-1.48700885495103E-2</v>
      </c>
      <c r="BT179" s="54">
        <f>'Norm-coeff'!$C$7+$AX179*'Norm-coeff'!$D$7+$AY179*'Norm-coeff'!$E$7+$AZ179*'Norm-coeff'!$F$7+$BA179*'Norm-coeff'!$G$7+$BB179*'Norm-coeff'!$H$7+$BC179*'Norm-coeff'!$I$7+$BD179*'Norm-coeff'!$J$7+$BE179*'Norm-coeff'!$K$7+$BF179*'Norm-coeff'!$L$7+$BG179*'Norm-coeff'!$M$7+$BH179*'Norm-coeff'!$N$7+$BI179*'Norm-coeff'!$O$7</f>
        <v>2.0907583608832998</v>
      </c>
      <c r="BU179" s="54">
        <f>'Norm-coeff'!$C$8+$AX179*'Norm-coeff'!$D$8+$AY179*'Norm-coeff'!$E$8+$AZ179*'Norm-coeff'!$F$8+$BA179*'Norm-coeff'!$G$8+$BB179*'Norm-coeff'!$H$8+$BC179*'Norm-coeff'!$I$8+$BD179*'Norm-coeff'!$J$8+$BE179*'Norm-coeff'!$K$8+$BF179*'Norm-coeff'!$L$8+$BG179*'Norm-coeff'!$M$8+$BH179*'Norm-coeff'!$N$8+$BI179*'Norm-coeff'!$O$8</f>
        <v>0.65894159836244504</v>
      </c>
      <c r="BV179" s="54">
        <f>'Norm-coeff'!$C$9+$AX179*'Norm-coeff'!$D$9+$AY179*'Norm-coeff'!$E$9+$AZ179*'Norm-coeff'!$F$9+$BA179*'Norm-coeff'!$G$9+$BB179*'Norm-coeff'!$H$9+$BC179*'Norm-coeff'!$I$9+$BD179*'Norm-coeff'!$J$9+$BE179*'Norm-coeff'!$K$9+$BF179*'Norm-coeff'!$L$9+$BG179*'Norm-coeff'!$M$9+$BH179*'Norm-coeff'!$N$9+$BI179*'Norm-coeff'!$O$9</f>
        <v>1.48961085014701</v>
      </c>
      <c r="BW179" s="54">
        <f>'Norm-coeff'!$C$10+$AX179*'Norm-coeff'!$D$10+$AY179*'Norm-coeff'!$E$10+$AZ179*'Norm-coeff'!$F$10+$BA179*'Norm-coeff'!$G$10+$BB179*'Norm-coeff'!$H$10+$BC179*'Norm-coeff'!$I$10+$BD179*'Norm-coeff'!$J$10+$BE179*'Norm-coeff'!$K$10+$BF179*'Norm-coeff'!$L$10+$BG179*'Norm-coeff'!$M$10+$BH179*'Norm-coeff'!$N$10+$BI179*'Norm-coeff'!$O$10</f>
        <v>1.42058735749591</v>
      </c>
      <c r="BX179" s="54">
        <f>'Norm-coeff'!$C$11+$AX179*'Norm-coeff'!$D$11+$AY179*'Norm-coeff'!$E$11+$AZ179*'Norm-coeff'!$F$11+$BA179*'Norm-coeff'!$G$11+$BB179*'Norm-coeff'!$H$11+$BC179*'Norm-coeff'!$I$11+$BD179*'Norm-coeff'!$J$11+$BE179*'Norm-coeff'!$K$11+$BF179*'Norm-coeff'!$L$11+$BG179*'Norm-coeff'!$M$11+$BH179*'Norm-coeff'!$N$11+$BI179*'Norm-coeff'!$O$11</f>
        <v>0.221233014421479</v>
      </c>
      <c r="BY179" s="54">
        <f>'Norm-coeff'!$C$12+$AX179*'Norm-coeff'!$D$12+$AY179*'Norm-coeff'!$E$12+$AZ179*'Norm-coeff'!$F$12+$BA179*'Norm-coeff'!$G$12+$BB179*'Norm-coeff'!$H$12+$BC179*'Norm-coeff'!$I$12+$BD179*'Norm-coeff'!$J$12+$BE179*'Norm-coeff'!$K$12+$BF179*'Norm-coeff'!$L$12+$BG179*'Norm-coeff'!$M$12+$BH179*'Norm-coeff'!$N$12+$BI179*'Norm-coeff'!$O$12</f>
        <v>0.283527502056037</v>
      </c>
      <c r="BZ179" s="54">
        <f>'Norm-coeff'!$C$13+$AX179*'Norm-coeff'!$D$13+$AY179*'Norm-coeff'!$E$13+$AZ179*'Norm-coeff'!$F$13+$BA179*'Norm-coeff'!$G$13+$BB179*'Norm-coeff'!$H$13+$BC179*'Norm-coeff'!$I$13+$BD179*'Norm-coeff'!$J$13+$BE179*'Norm-coeff'!$K$13+$BF179*'Norm-coeff'!$L$13+$BG179*'Norm-coeff'!$M$13+$BH179*'Norm-coeff'!$N$13+$BI179*'Norm-coeff'!$O$13</f>
        <v>-4.1864930554451202E-2</v>
      </c>
      <c r="CA179" s="54">
        <f>'Norm-coeff'!$C$14+$AX179*'Norm-coeff'!$D$14+$AY179*'Norm-coeff'!$E$14+$AZ179*'Norm-coeff'!$F$14+$BA179*'Norm-coeff'!$G$14+$BB179*'Norm-coeff'!$H$14+$BC179*'Norm-coeff'!$I$14+$BD179*'Norm-coeff'!$J$14+$BE179*'Norm-coeff'!$K$14+$BF179*'Norm-coeff'!$L$14+$BG179*'Norm-coeff'!$M$14+$BH179*'Norm-coeff'!$N$14+$BI179*'Norm-coeff'!$O$14</f>
        <v>4.2526983164477103</v>
      </c>
      <c r="CC179" s="54">
        <f t="shared" si="664"/>
        <v>0</v>
      </c>
      <c r="CG179" s="54">
        <f t="shared" si="540"/>
        <v>0</v>
      </c>
      <c r="CH179" s="54">
        <f t="shared" si="518"/>
        <v>0</v>
      </c>
      <c r="CI179" s="54">
        <f t="shared" si="541"/>
        <v>0</v>
      </c>
      <c r="CJ179" s="56">
        <f t="shared" si="542"/>
        <v>0</v>
      </c>
      <c r="CK179" s="54">
        <f t="shared" si="543"/>
        <v>0</v>
      </c>
      <c r="CL179" s="54">
        <f t="shared" si="544"/>
        <v>0</v>
      </c>
      <c r="CM179" s="54">
        <f t="shared" si="545"/>
        <v>0</v>
      </c>
      <c r="CN179" s="54">
        <f t="shared" si="546"/>
        <v>0</v>
      </c>
      <c r="CO179" s="54">
        <f t="shared" si="547"/>
        <v>0</v>
      </c>
      <c r="CP179" s="54">
        <f t="shared" si="548"/>
        <v>0</v>
      </c>
      <c r="CQ179" s="54">
        <f t="shared" si="549"/>
        <v>0</v>
      </c>
      <c r="CR179" s="54">
        <f t="shared" si="550"/>
        <v>0</v>
      </c>
      <c r="CS179" s="54">
        <f t="shared" si="551"/>
        <v>0</v>
      </c>
      <c r="CU179" s="54">
        <f t="shared" si="552"/>
        <v>0</v>
      </c>
      <c r="CV179" s="54">
        <f t="shared" si="553"/>
        <v>0</v>
      </c>
      <c r="CW179" s="54">
        <f t="shared" si="554"/>
        <v>0</v>
      </c>
      <c r="CX179" s="54">
        <f t="shared" si="555"/>
        <v>0</v>
      </c>
      <c r="CZ179" s="54">
        <f t="shared" si="556"/>
        <v>0</v>
      </c>
      <c r="DA179" s="54">
        <f t="shared" si="557"/>
        <v>0</v>
      </c>
      <c r="DB179" s="54">
        <f t="shared" si="558"/>
        <v>0</v>
      </c>
      <c r="DC179" s="54">
        <f t="shared" si="559"/>
        <v>0</v>
      </c>
      <c r="DD179" s="54">
        <f t="shared" si="560"/>
        <v>0</v>
      </c>
      <c r="DE179" s="54">
        <f t="shared" si="561"/>
        <v>0</v>
      </c>
      <c r="DF179" s="54">
        <f t="shared" si="562"/>
        <v>0</v>
      </c>
      <c r="DG179" s="54">
        <f t="shared" si="563"/>
        <v>2</v>
      </c>
      <c r="DH179" s="71">
        <f t="shared" si="564"/>
        <v>0</v>
      </c>
      <c r="DI179" s="71">
        <f t="shared" si="565"/>
        <v>0</v>
      </c>
      <c r="DJ179" s="54">
        <f t="shared" si="566"/>
        <v>0</v>
      </c>
      <c r="DK179" s="54">
        <f t="shared" si="567"/>
        <v>2</v>
      </c>
      <c r="DL179" s="4">
        <f t="shared" si="492"/>
        <v>0</v>
      </c>
      <c r="DM179" s="3">
        <f t="shared" si="568"/>
        <v>0</v>
      </c>
      <c r="DN179" s="3">
        <f t="shared" si="569"/>
        <v>0</v>
      </c>
      <c r="DO179" s="4" t="e">
        <f t="shared" si="570"/>
        <v>#DIV/0!</v>
      </c>
      <c r="DP179" s="57"/>
      <c r="DQ179" s="57"/>
      <c r="DR179" s="56">
        <f t="shared" si="493"/>
        <v>2</v>
      </c>
      <c r="DS179" s="56">
        <f t="shared" si="494"/>
        <v>0</v>
      </c>
      <c r="DT179" s="38">
        <f t="shared" si="495"/>
        <v>0</v>
      </c>
      <c r="DU179" s="38">
        <f t="shared" si="571"/>
        <v>2</v>
      </c>
      <c r="DV179" s="38">
        <f t="shared" si="496"/>
        <v>0</v>
      </c>
      <c r="DW179" s="39">
        <f t="shared" si="497"/>
        <v>0</v>
      </c>
      <c r="DX179" s="39">
        <f t="shared" si="498"/>
        <v>0</v>
      </c>
      <c r="DY179" s="39">
        <f t="shared" si="499"/>
        <v>0</v>
      </c>
      <c r="DZ179" s="39">
        <f t="shared" si="500"/>
        <v>0</v>
      </c>
      <c r="EA179" s="39">
        <f t="shared" si="501"/>
        <v>0</v>
      </c>
      <c r="EB179" s="37" t="e">
        <f t="shared" si="572"/>
        <v>#DIV/0!</v>
      </c>
      <c r="EC179" s="37" t="e">
        <f t="shared" si="573"/>
        <v>#DIV/0!</v>
      </c>
      <c r="ED179" s="37" t="e">
        <f t="shared" si="574"/>
        <v>#DIV/0!</v>
      </c>
      <c r="EE179" s="37" t="e">
        <f t="shared" si="575"/>
        <v>#DIV/0!</v>
      </c>
      <c r="EF179" s="39" t="e">
        <f t="shared" si="576"/>
        <v>#DIV/0!</v>
      </c>
      <c r="EG179" s="37" t="e">
        <f t="shared" si="577"/>
        <v>#DIV/0!</v>
      </c>
      <c r="EH179" s="37" t="e">
        <f t="shared" si="578"/>
        <v>#DIV/0!</v>
      </c>
      <c r="EI179" s="11" t="b">
        <f t="shared" si="579"/>
        <v>1</v>
      </c>
      <c r="EJ179" s="11" t="b">
        <f t="shared" si="580"/>
        <v>0</v>
      </c>
      <c r="EK179" s="39" t="e">
        <f t="shared" si="581"/>
        <v>#DIV/0!</v>
      </c>
      <c r="EL179" s="39" t="e">
        <f t="shared" si="582"/>
        <v>#DIV/0!</v>
      </c>
      <c r="EM179" s="39" t="e">
        <f t="shared" si="583"/>
        <v>#DIV/0!</v>
      </c>
      <c r="EN179" s="39" t="e">
        <f t="shared" si="584"/>
        <v>#DIV/0!</v>
      </c>
      <c r="EO179" s="39" t="e">
        <f t="shared" si="585"/>
        <v>#DIV/0!</v>
      </c>
      <c r="EP179" s="39" t="e">
        <f t="shared" si="586"/>
        <v>#DIV/0!</v>
      </c>
      <c r="EQ179" s="39" t="e">
        <f t="shared" si="587"/>
        <v>#DIV/0!</v>
      </c>
      <c r="ER179" s="39" t="e">
        <f t="shared" si="588"/>
        <v>#DIV/0!</v>
      </c>
      <c r="ES179" s="58" t="str">
        <f t="shared" si="589"/>
        <v>(OH,F,Cl)-dominate amphibole</v>
      </c>
      <c r="ET179" s="58" t="e">
        <f t="shared" si="590"/>
        <v>#N/A</v>
      </c>
      <c r="EU179" s="56">
        <f t="shared" si="502"/>
        <v>0</v>
      </c>
      <c r="EV179" s="56">
        <f t="shared" si="503"/>
        <v>0</v>
      </c>
      <c r="EW179" s="56">
        <f t="shared" si="504"/>
        <v>0</v>
      </c>
      <c r="EX179" s="56">
        <f t="shared" si="505"/>
        <v>0</v>
      </c>
      <c r="EY179" s="56">
        <f t="shared" si="506"/>
        <v>0</v>
      </c>
      <c r="EZ179" s="56">
        <f t="shared" si="507"/>
        <v>0</v>
      </c>
      <c r="FA179" s="39">
        <f t="shared" si="508"/>
        <v>0</v>
      </c>
      <c r="FB179" s="39">
        <f t="shared" si="509"/>
        <v>0</v>
      </c>
      <c r="FC179" s="54">
        <f t="shared" si="510"/>
        <v>0</v>
      </c>
      <c r="FD179" s="54">
        <f t="shared" si="511"/>
        <v>0</v>
      </c>
      <c r="FE179" s="39">
        <f t="shared" si="512"/>
        <v>0</v>
      </c>
      <c r="FF179" s="54">
        <f t="shared" si="513"/>
        <v>0</v>
      </c>
      <c r="FG179" s="39">
        <f t="shared" si="514"/>
        <v>0</v>
      </c>
      <c r="FH179" s="39">
        <f t="shared" si="591"/>
        <v>0</v>
      </c>
      <c r="FI179" s="39">
        <f t="shared" si="592"/>
        <v>0</v>
      </c>
      <c r="FJ179" s="39">
        <f t="shared" si="593"/>
        <v>0</v>
      </c>
      <c r="FK179" s="39" t="e">
        <f t="shared" si="594"/>
        <v>#DIV/0!</v>
      </c>
      <c r="FL179" s="39" t="e">
        <f t="shared" si="595"/>
        <v>#DIV/0!</v>
      </c>
      <c r="FM179" s="39" t="e">
        <f t="shared" si="596"/>
        <v>#DIV/0!</v>
      </c>
      <c r="FN179" s="39">
        <f t="shared" si="597"/>
        <v>1</v>
      </c>
      <c r="FO179" s="39">
        <f t="shared" si="515"/>
        <v>0</v>
      </c>
      <c r="FP179" s="39">
        <f t="shared" si="516"/>
        <v>0</v>
      </c>
      <c r="FQ179" s="39">
        <f t="shared" si="517"/>
        <v>0</v>
      </c>
      <c r="FR179" s="39">
        <f t="shared" si="598"/>
        <v>0</v>
      </c>
      <c r="FS179" s="39">
        <f t="shared" si="599"/>
        <v>0</v>
      </c>
      <c r="FU179" s="39" t="e">
        <f t="shared" si="600"/>
        <v>#DIV/0!</v>
      </c>
      <c r="FV179" s="39" t="e">
        <f t="shared" si="601"/>
        <v>#DIV/0!</v>
      </c>
      <c r="FW179" s="39" t="e">
        <f t="shared" si="602"/>
        <v>#DIV/0!</v>
      </c>
      <c r="FY179" s="39" t="e">
        <f t="shared" si="603"/>
        <v>#DIV/0!</v>
      </c>
      <c r="FZ179" s="39" t="e">
        <f t="shared" si="604"/>
        <v>#DIV/0!</v>
      </c>
      <c r="GA179" s="39" t="e">
        <f t="shared" si="605"/>
        <v>#DIV/0!</v>
      </c>
      <c r="GB179" s="39" t="e">
        <f t="shared" si="606"/>
        <v>#DIV/0!</v>
      </c>
      <c r="GC179" s="39" t="e">
        <f t="shared" si="607"/>
        <v>#DIV/0!</v>
      </c>
      <c r="GD179" s="39" t="e">
        <f t="shared" si="608"/>
        <v>#DIV/0!</v>
      </c>
      <c r="GE179" s="39" t="e">
        <f t="shared" si="609"/>
        <v>#DIV/0!</v>
      </c>
      <c r="GF179" s="39" t="e">
        <f t="shared" si="610"/>
        <v>#DIV/0!</v>
      </c>
      <c r="GG179" s="39" t="e">
        <f t="shared" si="611"/>
        <v>#DIV/0!</v>
      </c>
      <c r="GH179" s="39" t="e">
        <f t="shared" si="612"/>
        <v>#DIV/0!</v>
      </c>
      <c r="GI179" s="39"/>
      <c r="GJ179" s="39" t="e">
        <f t="shared" si="613"/>
        <v>#DIV/0!</v>
      </c>
      <c r="GK179" s="39" t="e">
        <f t="shared" si="614"/>
        <v>#DIV/0!</v>
      </c>
      <c r="GL179" s="39" t="e">
        <f t="shared" si="615"/>
        <v>#DIV/0!</v>
      </c>
      <c r="GM179" s="39" t="e">
        <f t="shared" si="616"/>
        <v>#DIV/0!</v>
      </c>
      <c r="GN179" s="39" t="e">
        <f t="shared" si="617"/>
        <v>#DIV/0!</v>
      </c>
      <c r="GO179" s="57"/>
      <c r="GP179" s="57" t="e">
        <f t="shared" si="618"/>
        <v>#DIV/0!</v>
      </c>
      <c r="GQ179" s="59" t="e">
        <f t="shared" si="619"/>
        <v>#DIV/0!</v>
      </c>
      <c r="GR179" s="41" t="e">
        <f t="shared" si="620"/>
        <v>#DIV/0!</v>
      </c>
      <c r="GS179" s="57" t="e">
        <f t="shared" si="621"/>
        <v>#DIV/0!</v>
      </c>
      <c r="GT179" s="57" t="e">
        <f t="shared" si="622"/>
        <v>#DIV/0!</v>
      </c>
      <c r="GU179" s="57" t="e">
        <f t="shared" si="623"/>
        <v>#DIV/0!</v>
      </c>
      <c r="GV179" s="57"/>
      <c r="GW179" s="42" t="e">
        <f t="shared" si="624"/>
        <v>#DIV/0!</v>
      </c>
      <c r="GX179" s="42" t="e">
        <f t="shared" si="625"/>
        <v>#DIV/0!</v>
      </c>
      <c r="GY179" s="42" t="e">
        <f t="shared" si="626"/>
        <v>#DIV/0!</v>
      </c>
      <c r="GZ179" s="57"/>
      <c r="HA179" s="2" t="e">
        <f t="shared" si="627"/>
        <v>#DIV/0!</v>
      </c>
      <c r="HB179" s="2" t="e">
        <f t="shared" si="628"/>
        <v>#DIV/0!</v>
      </c>
      <c r="HC179" s="2" t="e">
        <f t="shared" si="629"/>
        <v>#DIV/0!</v>
      </c>
      <c r="HD179" s="2" t="e">
        <f t="shared" si="630"/>
        <v>#DIV/0!</v>
      </c>
      <c r="HE179" s="2" t="e">
        <f t="shared" si="631"/>
        <v>#DIV/0!</v>
      </c>
      <c r="HF179" s="2" t="e">
        <f t="shared" si="632"/>
        <v>#DIV/0!</v>
      </c>
      <c r="HG179" s="2" t="e">
        <f t="shared" si="633"/>
        <v>#DIV/0!</v>
      </c>
      <c r="HH179" s="2" t="e">
        <f t="shared" si="634"/>
        <v>#DIV/0!</v>
      </c>
      <c r="HI179" s="2" t="e">
        <f t="shared" si="635"/>
        <v>#DIV/0!</v>
      </c>
      <c r="HJ179" s="11" t="e">
        <f t="shared" si="636"/>
        <v>#DIV/0!</v>
      </c>
      <c r="HK179" s="60" t="e">
        <f t="shared" si="637"/>
        <v>#DIV/0!</v>
      </c>
      <c r="HL179" s="57"/>
      <c r="HM179" s="57" t="e">
        <f t="shared" si="638"/>
        <v>#DIV/0!</v>
      </c>
      <c r="HN179" s="57" t="e">
        <f t="shared" si="639"/>
        <v>#DIV/0!</v>
      </c>
      <c r="HO179" s="57" t="e">
        <f t="shared" si="640"/>
        <v>#DIV/0!</v>
      </c>
      <c r="HP179" s="57" t="e">
        <f t="shared" si="641"/>
        <v>#DIV/0!</v>
      </c>
      <c r="HQ179" s="57" t="e">
        <f t="shared" si="642"/>
        <v>#DIV/0!</v>
      </c>
      <c r="HR179" s="57"/>
      <c r="HS179" s="57" t="e">
        <f t="shared" si="643"/>
        <v>#DIV/0!</v>
      </c>
      <c r="HT179" s="57" t="e">
        <f t="shared" si="644"/>
        <v>#DIV/0!</v>
      </c>
      <c r="HU179" s="57" t="e">
        <f t="shared" si="645"/>
        <v>#DIV/0!</v>
      </c>
      <c r="HV179" s="57" t="e">
        <f t="shared" si="646"/>
        <v>#DIV/0!</v>
      </c>
      <c r="HW179" s="57" t="e">
        <f t="shared" si="647"/>
        <v>#DIV/0!</v>
      </c>
      <c r="HX179" s="57"/>
      <c r="HY179" s="57" t="e">
        <f t="shared" si="648"/>
        <v>#DIV/0!</v>
      </c>
      <c r="HZ179" s="57" t="e">
        <f t="shared" si="649"/>
        <v>#DIV/0!</v>
      </c>
      <c r="IA179" s="57"/>
      <c r="IB179" s="61">
        <f t="shared" si="650"/>
        <v>0</v>
      </c>
      <c r="IC179" s="57" t="str">
        <f t="shared" si="651"/>
        <v/>
      </c>
      <c r="ID179" s="42"/>
      <c r="IE179" s="2" t="str">
        <f t="shared" si="652"/>
        <v/>
      </c>
      <c r="IF179" s="60" t="e">
        <f t="shared" si="653"/>
        <v>#DIV/0!</v>
      </c>
      <c r="IG179" s="60" t="str">
        <f t="shared" si="654"/>
        <v/>
      </c>
      <c r="IH179" s="60" t="str">
        <f t="shared" si="655"/>
        <v>zinco-</v>
      </c>
      <c r="II179" s="60" t="str">
        <f t="shared" si="656"/>
        <v>mangano-</v>
      </c>
      <c r="IJ179" s="60" t="e">
        <f t="shared" si="657"/>
        <v>#DIV/0!</v>
      </c>
      <c r="IK179" s="60" t="e">
        <f t="shared" si="658"/>
        <v>#DIV/0!</v>
      </c>
      <c r="IL179" s="60" t="e">
        <f t="shared" si="659"/>
        <v>#DIV/0!</v>
      </c>
      <c r="IM179" s="60" t="e">
        <f t="shared" si="660"/>
        <v>#DIV/0!</v>
      </c>
      <c r="IN179" s="60" t="str">
        <f t="shared" si="661"/>
        <v/>
      </c>
      <c r="IO179" s="60" t="str">
        <f t="shared" si="662"/>
        <v/>
      </c>
      <c r="IP179" s="57"/>
      <c r="IQ179" s="57" t="str">
        <f t="shared" si="663"/>
        <v>ERROR!!</v>
      </c>
    </row>
    <row r="180" spans="24:251">
      <c r="X180" s="29">
        <f t="shared" si="519"/>
        <v>0</v>
      </c>
      <c r="Y180" s="29">
        <f t="shared" si="520"/>
        <v>0</v>
      </c>
      <c r="Z180" s="29" t="e">
        <f t="shared" si="521"/>
        <v>#DIV/0!</v>
      </c>
      <c r="AA180" s="29" t="e">
        <f t="shared" si="522"/>
        <v>#DIV/0!</v>
      </c>
      <c r="AB180" s="29" t="e">
        <f t="shared" si="523"/>
        <v>#DIV/0!</v>
      </c>
      <c r="AC180" s="29" t="e">
        <f t="shared" si="524"/>
        <v>#DIV/0!</v>
      </c>
      <c r="AF180" s="23">
        <v>60.084299999999999</v>
      </c>
      <c r="AG180" s="23">
        <v>79.878799999999998</v>
      </c>
      <c r="AH180" s="23">
        <v>101.96120000000001</v>
      </c>
      <c r="AI180" s="23">
        <v>151.99039999999999</v>
      </c>
      <c r="AJ180" s="23">
        <v>159.69</v>
      </c>
      <c r="AK180" s="23">
        <v>71.846400000000003</v>
      </c>
      <c r="AL180" s="23">
        <v>70.9375</v>
      </c>
      <c r="AM180" s="23">
        <v>40.304400000000001</v>
      </c>
      <c r="AN180" s="23">
        <v>56.077399999999997</v>
      </c>
      <c r="AO180" s="23">
        <v>61.978999999999999</v>
      </c>
      <c r="AP180" s="23">
        <v>94.195999999999998</v>
      </c>
      <c r="AQ180" s="23">
        <v>18.998000000000001</v>
      </c>
      <c r="AR180" s="23">
        <v>35.450000000000003</v>
      </c>
      <c r="AS180" s="23">
        <v>29.88</v>
      </c>
      <c r="AT180" s="23">
        <v>74.691999999999993</v>
      </c>
      <c r="AU180" s="23">
        <v>81.39</v>
      </c>
      <c r="AX180" s="54">
        <f t="shared" si="525"/>
        <v>0</v>
      </c>
      <c r="AY180" s="54">
        <f t="shared" si="526"/>
        <v>0</v>
      </c>
      <c r="AZ180" s="54">
        <f t="shared" si="527"/>
        <v>0</v>
      </c>
      <c r="BA180" s="54">
        <f t="shared" si="528"/>
        <v>0</v>
      </c>
      <c r="BB180" s="54">
        <f t="shared" si="529"/>
        <v>0</v>
      </c>
      <c r="BC180" s="54">
        <f t="shared" si="530"/>
        <v>0</v>
      </c>
      <c r="BD180" s="54">
        <f t="shared" si="531"/>
        <v>0</v>
      </c>
      <c r="BE180" s="54">
        <f t="shared" si="532"/>
        <v>0</v>
      </c>
      <c r="BF180" s="54">
        <f t="shared" si="533"/>
        <v>0</v>
      </c>
      <c r="BG180" s="54">
        <f t="shared" si="534"/>
        <v>0</v>
      </c>
      <c r="BH180" s="54">
        <f t="shared" si="535"/>
        <v>0</v>
      </c>
      <c r="BI180" s="54">
        <f t="shared" si="536"/>
        <v>0</v>
      </c>
      <c r="BJ180" s="54">
        <f t="shared" si="537"/>
        <v>0</v>
      </c>
      <c r="BK180" s="54">
        <f t="shared" si="538"/>
        <v>0</v>
      </c>
      <c r="BL180" s="54">
        <f t="shared" si="539"/>
        <v>0</v>
      </c>
      <c r="BM180" s="42"/>
      <c r="BO180" s="54">
        <f>'Norm-coeff'!$C$2+$AX180*'Norm-coeff'!$D$2+$AY180*'Norm-coeff'!$E$2+$AZ180*'Norm-coeff'!$F$2+$BA180*'Norm-coeff'!$G$2+$BB180*'Norm-coeff'!$H$2+$BC180*'Norm-coeff'!$I$2+$BD180*'Norm-coeff'!$J$2+$BE180*'Norm-coeff'!$K$2+$BF180*'Norm-coeff'!$L$2+$BG180*'Norm-coeff'!$M$2+$BH180*'Norm-coeff'!$N$2+$BI180*'Norm-coeff'!$O$2</f>
        <v>5.4045421474420303</v>
      </c>
      <c r="BP180" s="54">
        <f>'Norm-coeff'!$C$3+$AX180*'Norm-coeff'!$D$3+$AY180*'Norm-coeff'!$E$3+$AZ180*'Norm-coeff'!$F$3+$BA180*'Norm-coeff'!$G$3+$BB180*'Norm-coeff'!$H$3+$BC180*'Norm-coeff'!$I$3+$BD180*'Norm-coeff'!$J$3+$BE180*'Norm-coeff'!$K$3+$BF180*'Norm-coeff'!$L$3+$BG180*'Norm-coeff'!$M$3+$BH180*'Norm-coeff'!$N$3+$BI180*'Norm-coeff'!$O$3</f>
        <v>3.15319116612705</v>
      </c>
      <c r="BQ180" s="54">
        <f>'Norm-coeff'!$C$4+$AX180*'Norm-coeff'!$D$4+$AY180*'Norm-coeff'!$E$4+$AZ180*'Norm-coeff'!$F$4+$BA180*'Norm-coeff'!$G$4+$BB180*'Norm-coeff'!$H$4+$BC180*'Norm-coeff'!$I$4+$BD180*'Norm-coeff'!$J$4+$BE180*'Norm-coeff'!$K$4+$BF180*'Norm-coeff'!$L$4+$BG180*'Norm-coeff'!$M$4+$BH180*'Norm-coeff'!$N$4+$BI180*'Norm-coeff'!$O$4</f>
        <v>1.42115649462768</v>
      </c>
      <c r="BR180" s="54">
        <f>'Norm-coeff'!$C$5+$AX180*'Norm-coeff'!$D$5+$AY180*'Norm-coeff'!$E$5+$AZ180*'Norm-coeff'!$F$5+$BA180*'Norm-coeff'!$G$5+$BB180*'Norm-coeff'!$H$5+$BC180*'Norm-coeff'!$I$5+$BD180*'Norm-coeff'!$J$5+$BE180*'Norm-coeff'!$K$5+$BF180*'Norm-coeff'!$L$5+$BG180*'Norm-coeff'!$M$5+$BH180*'Norm-coeff'!$N$5+$BI180*'Norm-coeff'!$O$5</f>
        <v>1.0553329241296201</v>
      </c>
      <c r="BS180" s="54">
        <f>'Norm-coeff'!$C$6+$AX180*'Norm-coeff'!$D$6+$AY180*'Norm-coeff'!$E$6+$AZ180*'Norm-coeff'!$F$6+$BA180*'Norm-coeff'!$G$6+$BB180*'Norm-coeff'!$H$6+$BC180*'Norm-coeff'!$I$6+$BD180*'Norm-coeff'!$J$6+$BE180*'Norm-coeff'!$K$6+$BF180*'Norm-coeff'!$L$6+$BG180*'Norm-coeff'!$M$6+$BH180*'Norm-coeff'!$N$6+$BI180*'Norm-coeff'!$O$6</f>
        <v>-1.48700885495103E-2</v>
      </c>
      <c r="BT180" s="54">
        <f>'Norm-coeff'!$C$7+$AX180*'Norm-coeff'!$D$7+$AY180*'Norm-coeff'!$E$7+$AZ180*'Norm-coeff'!$F$7+$BA180*'Norm-coeff'!$G$7+$BB180*'Norm-coeff'!$H$7+$BC180*'Norm-coeff'!$I$7+$BD180*'Norm-coeff'!$J$7+$BE180*'Norm-coeff'!$K$7+$BF180*'Norm-coeff'!$L$7+$BG180*'Norm-coeff'!$M$7+$BH180*'Norm-coeff'!$N$7+$BI180*'Norm-coeff'!$O$7</f>
        <v>2.0907583608832998</v>
      </c>
      <c r="BU180" s="54">
        <f>'Norm-coeff'!$C$8+$AX180*'Norm-coeff'!$D$8+$AY180*'Norm-coeff'!$E$8+$AZ180*'Norm-coeff'!$F$8+$BA180*'Norm-coeff'!$G$8+$BB180*'Norm-coeff'!$H$8+$BC180*'Norm-coeff'!$I$8+$BD180*'Norm-coeff'!$J$8+$BE180*'Norm-coeff'!$K$8+$BF180*'Norm-coeff'!$L$8+$BG180*'Norm-coeff'!$M$8+$BH180*'Norm-coeff'!$N$8+$BI180*'Norm-coeff'!$O$8</f>
        <v>0.65894159836244504</v>
      </c>
      <c r="BV180" s="54">
        <f>'Norm-coeff'!$C$9+$AX180*'Norm-coeff'!$D$9+$AY180*'Norm-coeff'!$E$9+$AZ180*'Norm-coeff'!$F$9+$BA180*'Norm-coeff'!$G$9+$BB180*'Norm-coeff'!$H$9+$BC180*'Norm-coeff'!$I$9+$BD180*'Norm-coeff'!$J$9+$BE180*'Norm-coeff'!$K$9+$BF180*'Norm-coeff'!$L$9+$BG180*'Norm-coeff'!$M$9+$BH180*'Norm-coeff'!$N$9+$BI180*'Norm-coeff'!$O$9</f>
        <v>1.48961085014701</v>
      </c>
      <c r="BW180" s="54">
        <f>'Norm-coeff'!$C$10+$AX180*'Norm-coeff'!$D$10+$AY180*'Norm-coeff'!$E$10+$AZ180*'Norm-coeff'!$F$10+$BA180*'Norm-coeff'!$G$10+$BB180*'Norm-coeff'!$H$10+$BC180*'Norm-coeff'!$I$10+$BD180*'Norm-coeff'!$J$10+$BE180*'Norm-coeff'!$K$10+$BF180*'Norm-coeff'!$L$10+$BG180*'Norm-coeff'!$M$10+$BH180*'Norm-coeff'!$N$10+$BI180*'Norm-coeff'!$O$10</f>
        <v>1.42058735749591</v>
      </c>
      <c r="BX180" s="54">
        <f>'Norm-coeff'!$C$11+$AX180*'Norm-coeff'!$D$11+$AY180*'Norm-coeff'!$E$11+$AZ180*'Norm-coeff'!$F$11+$BA180*'Norm-coeff'!$G$11+$BB180*'Norm-coeff'!$H$11+$BC180*'Norm-coeff'!$I$11+$BD180*'Norm-coeff'!$J$11+$BE180*'Norm-coeff'!$K$11+$BF180*'Norm-coeff'!$L$11+$BG180*'Norm-coeff'!$M$11+$BH180*'Norm-coeff'!$N$11+$BI180*'Norm-coeff'!$O$11</f>
        <v>0.221233014421479</v>
      </c>
      <c r="BY180" s="54">
        <f>'Norm-coeff'!$C$12+$AX180*'Norm-coeff'!$D$12+$AY180*'Norm-coeff'!$E$12+$AZ180*'Norm-coeff'!$F$12+$BA180*'Norm-coeff'!$G$12+$BB180*'Norm-coeff'!$H$12+$BC180*'Norm-coeff'!$I$12+$BD180*'Norm-coeff'!$J$12+$BE180*'Norm-coeff'!$K$12+$BF180*'Norm-coeff'!$L$12+$BG180*'Norm-coeff'!$M$12+$BH180*'Norm-coeff'!$N$12+$BI180*'Norm-coeff'!$O$12</f>
        <v>0.283527502056037</v>
      </c>
      <c r="BZ180" s="54">
        <f>'Norm-coeff'!$C$13+$AX180*'Norm-coeff'!$D$13+$AY180*'Norm-coeff'!$E$13+$AZ180*'Norm-coeff'!$F$13+$BA180*'Norm-coeff'!$G$13+$BB180*'Norm-coeff'!$H$13+$BC180*'Norm-coeff'!$I$13+$BD180*'Norm-coeff'!$J$13+$BE180*'Norm-coeff'!$K$13+$BF180*'Norm-coeff'!$L$13+$BG180*'Norm-coeff'!$M$13+$BH180*'Norm-coeff'!$N$13+$BI180*'Norm-coeff'!$O$13</f>
        <v>-4.1864930554451202E-2</v>
      </c>
      <c r="CA180" s="54">
        <f>'Norm-coeff'!$C$14+$AX180*'Norm-coeff'!$D$14+$AY180*'Norm-coeff'!$E$14+$AZ180*'Norm-coeff'!$F$14+$BA180*'Norm-coeff'!$G$14+$BB180*'Norm-coeff'!$H$14+$BC180*'Norm-coeff'!$I$14+$BD180*'Norm-coeff'!$J$14+$BE180*'Norm-coeff'!$K$14+$BF180*'Norm-coeff'!$L$14+$BG180*'Norm-coeff'!$M$14+$BH180*'Norm-coeff'!$N$14+$BI180*'Norm-coeff'!$O$14</f>
        <v>4.2526983164477103</v>
      </c>
      <c r="CC180" s="54">
        <f t="shared" si="664"/>
        <v>0</v>
      </c>
      <c r="CG180" s="54">
        <f t="shared" si="540"/>
        <v>0</v>
      </c>
      <c r="CH180" s="54">
        <f t="shared" si="518"/>
        <v>0</v>
      </c>
      <c r="CI180" s="54">
        <f t="shared" si="541"/>
        <v>0</v>
      </c>
      <c r="CJ180" s="56">
        <f t="shared" si="542"/>
        <v>0</v>
      </c>
      <c r="CK180" s="54">
        <f t="shared" si="543"/>
        <v>0</v>
      </c>
      <c r="CL180" s="54">
        <f t="shared" si="544"/>
        <v>0</v>
      </c>
      <c r="CM180" s="54">
        <f t="shared" si="545"/>
        <v>0</v>
      </c>
      <c r="CN180" s="54">
        <f t="shared" si="546"/>
        <v>0</v>
      </c>
      <c r="CO180" s="54">
        <f t="shared" si="547"/>
        <v>0</v>
      </c>
      <c r="CP180" s="54">
        <f t="shared" si="548"/>
        <v>0</v>
      </c>
      <c r="CQ180" s="54">
        <f t="shared" si="549"/>
        <v>0</v>
      </c>
      <c r="CR180" s="54">
        <f t="shared" si="550"/>
        <v>0</v>
      </c>
      <c r="CS180" s="54">
        <f t="shared" si="551"/>
        <v>0</v>
      </c>
      <c r="CU180" s="54">
        <f t="shared" si="552"/>
        <v>0</v>
      </c>
      <c r="CV180" s="54">
        <f t="shared" si="553"/>
        <v>0</v>
      </c>
      <c r="CW180" s="54">
        <f t="shared" si="554"/>
        <v>0</v>
      </c>
      <c r="CX180" s="54">
        <f t="shared" si="555"/>
        <v>0</v>
      </c>
      <c r="CZ180" s="54">
        <f t="shared" si="556"/>
        <v>0</v>
      </c>
      <c r="DA180" s="54">
        <f t="shared" si="557"/>
        <v>0</v>
      </c>
      <c r="DB180" s="54">
        <f t="shared" si="558"/>
        <v>0</v>
      </c>
      <c r="DC180" s="54">
        <f t="shared" si="559"/>
        <v>0</v>
      </c>
      <c r="DD180" s="54">
        <f t="shared" si="560"/>
        <v>0</v>
      </c>
      <c r="DE180" s="54">
        <f t="shared" si="561"/>
        <v>0</v>
      </c>
      <c r="DF180" s="54">
        <f t="shared" si="562"/>
        <v>0</v>
      </c>
      <c r="DG180" s="54">
        <f t="shared" si="563"/>
        <v>2</v>
      </c>
      <c r="DH180" s="71">
        <f t="shared" si="564"/>
        <v>0</v>
      </c>
      <c r="DI180" s="71">
        <f t="shared" si="565"/>
        <v>0</v>
      </c>
      <c r="DJ180" s="54">
        <f t="shared" si="566"/>
        <v>0</v>
      </c>
      <c r="DK180" s="54">
        <f t="shared" si="567"/>
        <v>2</v>
      </c>
      <c r="DL180" s="4">
        <f t="shared" si="492"/>
        <v>0</v>
      </c>
      <c r="DM180" s="3">
        <f t="shared" si="568"/>
        <v>0</v>
      </c>
      <c r="DN180" s="3">
        <f t="shared" si="569"/>
        <v>0</v>
      </c>
      <c r="DO180" s="4" t="e">
        <f t="shared" si="570"/>
        <v>#DIV/0!</v>
      </c>
      <c r="DP180" s="57"/>
      <c r="DQ180" s="57"/>
      <c r="DR180" s="56">
        <f t="shared" si="493"/>
        <v>2</v>
      </c>
      <c r="DS180" s="56">
        <f t="shared" si="494"/>
        <v>0</v>
      </c>
      <c r="DT180" s="38">
        <f t="shared" si="495"/>
        <v>0</v>
      </c>
      <c r="DU180" s="38">
        <f t="shared" si="571"/>
        <v>2</v>
      </c>
      <c r="DV180" s="38">
        <f t="shared" si="496"/>
        <v>0</v>
      </c>
      <c r="DW180" s="39">
        <f t="shared" si="497"/>
        <v>0</v>
      </c>
      <c r="DX180" s="39">
        <f t="shared" si="498"/>
        <v>0</v>
      </c>
      <c r="DY180" s="39">
        <f t="shared" si="499"/>
        <v>0</v>
      </c>
      <c r="DZ180" s="39">
        <f t="shared" si="500"/>
        <v>0</v>
      </c>
      <c r="EA180" s="39">
        <f t="shared" si="501"/>
        <v>0</v>
      </c>
      <c r="EB180" s="37" t="e">
        <f t="shared" si="572"/>
        <v>#DIV/0!</v>
      </c>
      <c r="EC180" s="37" t="e">
        <f t="shared" si="573"/>
        <v>#DIV/0!</v>
      </c>
      <c r="ED180" s="37" t="e">
        <f t="shared" si="574"/>
        <v>#DIV/0!</v>
      </c>
      <c r="EE180" s="37" t="e">
        <f t="shared" si="575"/>
        <v>#DIV/0!</v>
      </c>
      <c r="EF180" s="39" t="e">
        <f t="shared" si="576"/>
        <v>#DIV/0!</v>
      </c>
      <c r="EG180" s="37" t="e">
        <f t="shared" si="577"/>
        <v>#DIV/0!</v>
      </c>
      <c r="EH180" s="37" t="e">
        <f t="shared" si="578"/>
        <v>#DIV/0!</v>
      </c>
      <c r="EI180" s="11" t="b">
        <f t="shared" si="579"/>
        <v>1</v>
      </c>
      <c r="EJ180" s="11" t="b">
        <f t="shared" si="580"/>
        <v>0</v>
      </c>
      <c r="EK180" s="39" t="e">
        <f t="shared" si="581"/>
        <v>#DIV/0!</v>
      </c>
      <c r="EL180" s="39" t="e">
        <f t="shared" si="582"/>
        <v>#DIV/0!</v>
      </c>
      <c r="EM180" s="39" t="e">
        <f t="shared" si="583"/>
        <v>#DIV/0!</v>
      </c>
      <c r="EN180" s="39" t="e">
        <f t="shared" si="584"/>
        <v>#DIV/0!</v>
      </c>
      <c r="EO180" s="39" t="e">
        <f t="shared" si="585"/>
        <v>#DIV/0!</v>
      </c>
      <c r="EP180" s="39" t="e">
        <f t="shared" si="586"/>
        <v>#DIV/0!</v>
      </c>
      <c r="EQ180" s="39" t="e">
        <f t="shared" si="587"/>
        <v>#DIV/0!</v>
      </c>
      <c r="ER180" s="39" t="e">
        <f t="shared" si="588"/>
        <v>#DIV/0!</v>
      </c>
      <c r="ES180" s="58" t="str">
        <f t="shared" si="589"/>
        <v>(OH,F,Cl)-dominate amphibole</v>
      </c>
      <c r="ET180" s="58" t="e">
        <f t="shared" si="590"/>
        <v>#N/A</v>
      </c>
      <c r="EU180" s="56">
        <f t="shared" si="502"/>
        <v>0</v>
      </c>
      <c r="EV180" s="56">
        <f t="shared" si="503"/>
        <v>0</v>
      </c>
      <c r="EW180" s="56">
        <f t="shared" si="504"/>
        <v>0</v>
      </c>
      <c r="EX180" s="56">
        <f t="shared" si="505"/>
        <v>0</v>
      </c>
      <c r="EY180" s="56">
        <f t="shared" si="506"/>
        <v>0</v>
      </c>
      <c r="EZ180" s="56">
        <f t="shared" si="507"/>
        <v>0</v>
      </c>
      <c r="FA180" s="39">
        <f t="shared" si="508"/>
        <v>0</v>
      </c>
      <c r="FB180" s="39">
        <f t="shared" si="509"/>
        <v>0</v>
      </c>
      <c r="FC180" s="54">
        <f t="shared" si="510"/>
        <v>0</v>
      </c>
      <c r="FD180" s="54">
        <f t="shared" si="511"/>
        <v>0</v>
      </c>
      <c r="FE180" s="39">
        <f t="shared" si="512"/>
        <v>0</v>
      </c>
      <c r="FF180" s="54">
        <f t="shared" si="513"/>
        <v>0</v>
      </c>
      <c r="FG180" s="39">
        <f t="shared" si="514"/>
        <v>0</v>
      </c>
      <c r="FH180" s="39">
        <f t="shared" si="591"/>
        <v>0</v>
      </c>
      <c r="FI180" s="39">
        <f t="shared" si="592"/>
        <v>0</v>
      </c>
      <c r="FJ180" s="39">
        <f t="shared" si="593"/>
        <v>0</v>
      </c>
      <c r="FK180" s="39" t="e">
        <f t="shared" si="594"/>
        <v>#DIV/0!</v>
      </c>
      <c r="FL180" s="39" t="e">
        <f t="shared" si="595"/>
        <v>#DIV/0!</v>
      </c>
      <c r="FM180" s="39" t="e">
        <f t="shared" si="596"/>
        <v>#DIV/0!</v>
      </c>
      <c r="FN180" s="39">
        <f t="shared" si="597"/>
        <v>1</v>
      </c>
      <c r="FO180" s="39">
        <f t="shared" si="515"/>
        <v>0</v>
      </c>
      <c r="FP180" s="39">
        <f t="shared" si="516"/>
        <v>0</v>
      </c>
      <c r="FQ180" s="39">
        <f t="shared" si="517"/>
        <v>0</v>
      </c>
      <c r="FR180" s="39">
        <f t="shared" si="598"/>
        <v>0</v>
      </c>
      <c r="FS180" s="39">
        <f t="shared" si="599"/>
        <v>0</v>
      </c>
      <c r="FU180" s="39" t="e">
        <f t="shared" si="600"/>
        <v>#DIV/0!</v>
      </c>
      <c r="FV180" s="39" t="e">
        <f t="shared" si="601"/>
        <v>#DIV/0!</v>
      </c>
      <c r="FW180" s="39" t="e">
        <f t="shared" si="602"/>
        <v>#DIV/0!</v>
      </c>
      <c r="FY180" s="39" t="e">
        <f t="shared" si="603"/>
        <v>#DIV/0!</v>
      </c>
      <c r="FZ180" s="39" t="e">
        <f t="shared" si="604"/>
        <v>#DIV/0!</v>
      </c>
      <c r="GA180" s="39" t="e">
        <f t="shared" si="605"/>
        <v>#DIV/0!</v>
      </c>
      <c r="GB180" s="39" t="e">
        <f t="shared" si="606"/>
        <v>#DIV/0!</v>
      </c>
      <c r="GC180" s="39" t="e">
        <f t="shared" si="607"/>
        <v>#DIV/0!</v>
      </c>
      <c r="GD180" s="39" t="e">
        <f t="shared" si="608"/>
        <v>#DIV/0!</v>
      </c>
      <c r="GE180" s="39" t="e">
        <f t="shared" si="609"/>
        <v>#DIV/0!</v>
      </c>
      <c r="GF180" s="39" t="e">
        <f t="shared" si="610"/>
        <v>#DIV/0!</v>
      </c>
      <c r="GG180" s="39" t="e">
        <f t="shared" si="611"/>
        <v>#DIV/0!</v>
      </c>
      <c r="GH180" s="39" t="e">
        <f t="shared" si="612"/>
        <v>#DIV/0!</v>
      </c>
      <c r="GI180" s="39"/>
      <c r="GJ180" s="39" t="e">
        <f t="shared" si="613"/>
        <v>#DIV/0!</v>
      </c>
      <c r="GK180" s="39" t="e">
        <f t="shared" si="614"/>
        <v>#DIV/0!</v>
      </c>
      <c r="GL180" s="39" t="e">
        <f t="shared" si="615"/>
        <v>#DIV/0!</v>
      </c>
      <c r="GM180" s="39" t="e">
        <f t="shared" si="616"/>
        <v>#DIV/0!</v>
      </c>
      <c r="GN180" s="39" t="e">
        <f t="shared" si="617"/>
        <v>#DIV/0!</v>
      </c>
      <c r="GO180" s="57"/>
      <c r="GP180" s="57" t="e">
        <f t="shared" si="618"/>
        <v>#DIV/0!</v>
      </c>
      <c r="GQ180" s="59" t="e">
        <f t="shared" si="619"/>
        <v>#DIV/0!</v>
      </c>
      <c r="GR180" s="41" t="e">
        <f t="shared" si="620"/>
        <v>#DIV/0!</v>
      </c>
      <c r="GS180" s="57" t="e">
        <f t="shared" si="621"/>
        <v>#DIV/0!</v>
      </c>
      <c r="GT180" s="57" t="e">
        <f t="shared" si="622"/>
        <v>#DIV/0!</v>
      </c>
      <c r="GU180" s="57" t="e">
        <f t="shared" si="623"/>
        <v>#DIV/0!</v>
      </c>
      <c r="GV180" s="57"/>
      <c r="GW180" s="42" t="e">
        <f t="shared" si="624"/>
        <v>#DIV/0!</v>
      </c>
      <c r="GX180" s="42" t="e">
        <f t="shared" si="625"/>
        <v>#DIV/0!</v>
      </c>
      <c r="GY180" s="42" t="e">
        <f t="shared" si="626"/>
        <v>#DIV/0!</v>
      </c>
      <c r="GZ180" s="57"/>
      <c r="HA180" s="2" t="e">
        <f t="shared" si="627"/>
        <v>#DIV/0!</v>
      </c>
      <c r="HB180" s="2" t="e">
        <f t="shared" si="628"/>
        <v>#DIV/0!</v>
      </c>
      <c r="HC180" s="2" t="e">
        <f t="shared" si="629"/>
        <v>#DIV/0!</v>
      </c>
      <c r="HD180" s="2" t="e">
        <f t="shared" si="630"/>
        <v>#DIV/0!</v>
      </c>
      <c r="HE180" s="2" t="e">
        <f t="shared" si="631"/>
        <v>#DIV/0!</v>
      </c>
      <c r="HF180" s="2" t="e">
        <f t="shared" si="632"/>
        <v>#DIV/0!</v>
      </c>
      <c r="HG180" s="2" t="e">
        <f t="shared" si="633"/>
        <v>#DIV/0!</v>
      </c>
      <c r="HH180" s="2" t="e">
        <f t="shared" si="634"/>
        <v>#DIV/0!</v>
      </c>
      <c r="HI180" s="2" t="e">
        <f t="shared" si="635"/>
        <v>#DIV/0!</v>
      </c>
      <c r="HJ180" s="11" t="e">
        <f t="shared" si="636"/>
        <v>#DIV/0!</v>
      </c>
      <c r="HK180" s="60" t="e">
        <f t="shared" si="637"/>
        <v>#DIV/0!</v>
      </c>
      <c r="HL180" s="57"/>
      <c r="HM180" s="57" t="e">
        <f t="shared" si="638"/>
        <v>#DIV/0!</v>
      </c>
      <c r="HN180" s="57" t="e">
        <f t="shared" si="639"/>
        <v>#DIV/0!</v>
      </c>
      <c r="HO180" s="57" t="e">
        <f t="shared" si="640"/>
        <v>#DIV/0!</v>
      </c>
      <c r="HP180" s="57" t="e">
        <f t="shared" si="641"/>
        <v>#DIV/0!</v>
      </c>
      <c r="HQ180" s="57" t="e">
        <f t="shared" si="642"/>
        <v>#DIV/0!</v>
      </c>
      <c r="HR180" s="57"/>
      <c r="HS180" s="57" t="e">
        <f t="shared" si="643"/>
        <v>#DIV/0!</v>
      </c>
      <c r="HT180" s="57" t="e">
        <f t="shared" si="644"/>
        <v>#DIV/0!</v>
      </c>
      <c r="HU180" s="57" t="e">
        <f t="shared" si="645"/>
        <v>#DIV/0!</v>
      </c>
      <c r="HV180" s="57" t="e">
        <f t="shared" si="646"/>
        <v>#DIV/0!</v>
      </c>
      <c r="HW180" s="57" t="e">
        <f t="shared" si="647"/>
        <v>#DIV/0!</v>
      </c>
      <c r="HX180" s="57"/>
      <c r="HY180" s="57" t="e">
        <f t="shared" si="648"/>
        <v>#DIV/0!</v>
      </c>
      <c r="HZ180" s="57" t="e">
        <f t="shared" si="649"/>
        <v>#DIV/0!</v>
      </c>
      <c r="IA180" s="57"/>
      <c r="IB180" s="61">
        <f t="shared" si="650"/>
        <v>0</v>
      </c>
      <c r="IC180" s="57" t="str">
        <f t="shared" si="651"/>
        <v/>
      </c>
      <c r="ID180" s="42"/>
      <c r="IE180" s="2" t="str">
        <f t="shared" si="652"/>
        <v/>
      </c>
      <c r="IF180" s="60" t="e">
        <f t="shared" si="653"/>
        <v>#DIV/0!</v>
      </c>
      <c r="IG180" s="60" t="str">
        <f t="shared" si="654"/>
        <v/>
      </c>
      <c r="IH180" s="60" t="str">
        <f t="shared" si="655"/>
        <v>zinco-</v>
      </c>
      <c r="II180" s="60" t="str">
        <f t="shared" si="656"/>
        <v>mangano-</v>
      </c>
      <c r="IJ180" s="60" t="e">
        <f t="shared" si="657"/>
        <v>#DIV/0!</v>
      </c>
      <c r="IK180" s="60" t="e">
        <f t="shared" si="658"/>
        <v>#DIV/0!</v>
      </c>
      <c r="IL180" s="60" t="e">
        <f t="shared" si="659"/>
        <v>#DIV/0!</v>
      </c>
      <c r="IM180" s="60" t="e">
        <f t="shared" si="660"/>
        <v>#DIV/0!</v>
      </c>
      <c r="IN180" s="60" t="str">
        <f t="shared" si="661"/>
        <v/>
      </c>
      <c r="IO180" s="60" t="str">
        <f t="shared" si="662"/>
        <v/>
      </c>
      <c r="IP180" s="57"/>
      <c r="IQ180" s="57" t="str">
        <f t="shared" si="663"/>
        <v>ERROR!!</v>
      </c>
    </row>
    <row r="181" spans="24:251">
      <c r="X181" s="29">
        <f t="shared" si="519"/>
        <v>0</v>
      </c>
      <c r="Y181" s="29">
        <f t="shared" si="520"/>
        <v>0</v>
      </c>
      <c r="Z181" s="29" t="e">
        <f t="shared" si="521"/>
        <v>#DIV/0!</v>
      </c>
      <c r="AA181" s="29" t="e">
        <f t="shared" si="522"/>
        <v>#DIV/0!</v>
      </c>
      <c r="AB181" s="29" t="e">
        <f t="shared" si="523"/>
        <v>#DIV/0!</v>
      </c>
      <c r="AC181" s="29" t="e">
        <f t="shared" si="524"/>
        <v>#DIV/0!</v>
      </c>
      <c r="AF181" s="23">
        <v>60.084299999999999</v>
      </c>
      <c r="AG181" s="23">
        <v>79.878799999999998</v>
      </c>
      <c r="AH181" s="23">
        <v>101.96120000000001</v>
      </c>
      <c r="AI181" s="23">
        <v>151.99039999999999</v>
      </c>
      <c r="AJ181" s="23">
        <v>159.69</v>
      </c>
      <c r="AK181" s="23">
        <v>71.846400000000003</v>
      </c>
      <c r="AL181" s="23">
        <v>70.9375</v>
      </c>
      <c r="AM181" s="23">
        <v>40.304400000000001</v>
      </c>
      <c r="AN181" s="23">
        <v>56.077399999999997</v>
      </c>
      <c r="AO181" s="23">
        <v>61.978999999999999</v>
      </c>
      <c r="AP181" s="23">
        <v>94.195999999999998</v>
      </c>
      <c r="AQ181" s="23">
        <v>18.998000000000001</v>
      </c>
      <c r="AR181" s="23">
        <v>35.450000000000003</v>
      </c>
      <c r="AS181" s="23">
        <v>29.88</v>
      </c>
      <c r="AT181" s="23">
        <v>74.691999999999993</v>
      </c>
      <c r="AU181" s="23">
        <v>81.39</v>
      </c>
      <c r="AX181" s="54">
        <f t="shared" si="525"/>
        <v>0</v>
      </c>
      <c r="AY181" s="54">
        <f t="shared" si="526"/>
        <v>0</v>
      </c>
      <c r="AZ181" s="54">
        <f t="shared" si="527"/>
        <v>0</v>
      </c>
      <c r="BA181" s="54">
        <f t="shared" si="528"/>
        <v>0</v>
      </c>
      <c r="BB181" s="54">
        <f t="shared" si="529"/>
        <v>0</v>
      </c>
      <c r="BC181" s="54">
        <f t="shared" si="530"/>
        <v>0</v>
      </c>
      <c r="BD181" s="54">
        <f t="shared" si="531"/>
        <v>0</v>
      </c>
      <c r="BE181" s="54">
        <f t="shared" si="532"/>
        <v>0</v>
      </c>
      <c r="BF181" s="54">
        <f t="shared" si="533"/>
        <v>0</v>
      </c>
      <c r="BG181" s="54">
        <f t="shared" si="534"/>
        <v>0</v>
      </c>
      <c r="BH181" s="54">
        <f t="shared" si="535"/>
        <v>0</v>
      </c>
      <c r="BI181" s="54">
        <f t="shared" si="536"/>
        <v>0</v>
      </c>
      <c r="BJ181" s="54">
        <f t="shared" si="537"/>
        <v>0</v>
      </c>
      <c r="BK181" s="54">
        <f t="shared" si="538"/>
        <v>0</v>
      </c>
      <c r="BL181" s="54">
        <f t="shared" si="539"/>
        <v>0</v>
      </c>
      <c r="BM181" s="42"/>
      <c r="BO181" s="54">
        <f>'Norm-coeff'!$C$2+$AX181*'Norm-coeff'!$D$2+$AY181*'Norm-coeff'!$E$2+$AZ181*'Norm-coeff'!$F$2+$BA181*'Norm-coeff'!$G$2+$BB181*'Norm-coeff'!$H$2+$BC181*'Norm-coeff'!$I$2+$BD181*'Norm-coeff'!$J$2+$BE181*'Norm-coeff'!$K$2+$BF181*'Norm-coeff'!$L$2+$BG181*'Norm-coeff'!$M$2+$BH181*'Norm-coeff'!$N$2+$BI181*'Norm-coeff'!$O$2</f>
        <v>5.4045421474420303</v>
      </c>
      <c r="BP181" s="54">
        <f>'Norm-coeff'!$C$3+$AX181*'Norm-coeff'!$D$3+$AY181*'Norm-coeff'!$E$3+$AZ181*'Norm-coeff'!$F$3+$BA181*'Norm-coeff'!$G$3+$BB181*'Norm-coeff'!$H$3+$BC181*'Norm-coeff'!$I$3+$BD181*'Norm-coeff'!$J$3+$BE181*'Norm-coeff'!$K$3+$BF181*'Norm-coeff'!$L$3+$BG181*'Norm-coeff'!$M$3+$BH181*'Norm-coeff'!$N$3+$BI181*'Norm-coeff'!$O$3</f>
        <v>3.15319116612705</v>
      </c>
      <c r="BQ181" s="54">
        <f>'Norm-coeff'!$C$4+$AX181*'Norm-coeff'!$D$4+$AY181*'Norm-coeff'!$E$4+$AZ181*'Norm-coeff'!$F$4+$BA181*'Norm-coeff'!$G$4+$BB181*'Norm-coeff'!$H$4+$BC181*'Norm-coeff'!$I$4+$BD181*'Norm-coeff'!$J$4+$BE181*'Norm-coeff'!$K$4+$BF181*'Norm-coeff'!$L$4+$BG181*'Norm-coeff'!$M$4+$BH181*'Norm-coeff'!$N$4+$BI181*'Norm-coeff'!$O$4</f>
        <v>1.42115649462768</v>
      </c>
      <c r="BR181" s="54">
        <f>'Norm-coeff'!$C$5+$AX181*'Norm-coeff'!$D$5+$AY181*'Norm-coeff'!$E$5+$AZ181*'Norm-coeff'!$F$5+$BA181*'Norm-coeff'!$G$5+$BB181*'Norm-coeff'!$H$5+$BC181*'Norm-coeff'!$I$5+$BD181*'Norm-coeff'!$J$5+$BE181*'Norm-coeff'!$K$5+$BF181*'Norm-coeff'!$L$5+$BG181*'Norm-coeff'!$M$5+$BH181*'Norm-coeff'!$N$5+$BI181*'Norm-coeff'!$O$5</f>
        <v>1.0553329241296201</v>
      </c>
      <c r="BS181" s="54">
        <f>'Norm-coeff'!$C$6+$AX181*'Norm-coeff'!$D$6+$AY181*'Norm-coeff'!$E$6+$AZ181*'Norm-coeff'!$F$6+$BA181*'Norm-coeff'!$G$6+$BB181*'Norm-coeff'!$H$6+$BC181*'Norm-coeff'!$I$6+$BD181*'Norm-coeff'!$J$6+$BE181*'Norm-coeff'!$K$6+$BF181*'Norm-coeff'!$L$6+$BG181*'Norm-coeff'!$M$6+$BH181*'Norm-coeff'!$N$6+$BI181*'Norm-coeff'!$O$6</f>
        <v>-1.48700885495103E-2</v>
      </c>
      <c r="BT181" s="54">
        <f>'Norm-coeff'!$C$7+$AX181*'Norm-coeff'!$D$7+$AY181*'Norm-coeff'!$E$7+$AZ181*'Norm-coeff'!$F$7+$BA181*'Norm-coeff'!$G$7+$BB181*'Norm-coeff'!$H$7+$BC181*'Norm-coeff'!$I$7+$BD181*'Norm-coeff'!$J$7+$BE181*'Norm-coeff'!$K$7+$BF181*'Norm-coeff'!$L$7+$BG181*'Norm-coeff'!$M$7+$BH181*'Norm-coeff'!$N$7+$BI181*'Norm-coeff'!$O$7</f>
        <v>2.0907583608832998</v>
      </c>
      <c r="BU181" s="54">
        <f>'Norm-coeff'!$C$8+$AX181*'Norm-coeff'!$D$8+$AY181*'Norm-coeff'!$E$8+$AZ181*'Norm-coeff'!$F$8+$BA181*'Norm-coeff'!$G$8+$BB181*'Norm-coeff'!$H$8+$BC181*'Norm-coeff'!$I$8+$BD181*'Norm-coeff'!$J$8+$BE181*'Norm-coeff'!$K$8+$BF181*'Norm-coeff'!$L$8+$BG181*'Norm-coeff'!$M$8+$BH181*'Norm-coeff'!$N$8+$BI181*'Norm-coeff'!$O$8</f>
        <v>0.65894159836244504</v>
      </c>
      <c r="BV181" s="54">
        <f>'Norm-coeff'!$C$9+$AX181*'Norm-coeff'!$D$9+$AY181*'Norm-coeff'!$E$9+$AZ181*'Norm-coeff'!$F$9+$BA181*'Norm-coeff'!$G$9+$BB181*'Norm-coeff'!$H$9+$BC181*'Norm-coeff'!$I$9+$BD181*'Norm-coeff'!$J$9+$BE181*'Norm-coeff'!$K$9+$BF181*'Norm-coeff'!$L$9+$BG181*'Norm-coeff'!$M$9+$BH181*'Norm-coeff'!$N$9+$BI181*'Norm-coeff'!$O$9</f>
        <v>1.48961085014701</v>
      </c>
      <c r="BW181" s="54">
        <f>'Norm-coeff'!$C$10+$AX181*'Norm-coeff'!$D$10+$AY181*'Norm-coeff'!$E$10+$AZ181*'Norm-coeff'!$F$10+$BA181*'Norm-coeff'!$G$10+$BB181*'Norm-coeff'!$H$10+$BC181*'Norm-coeff'!$I$10+$BD181*'Norm-coeff'!$J$10+$BE181*'Norm-coeff'!$K$10+$BF181*'Norm-coeff'!$L$10+$BG181*'Norm-coeff'!$M$10+$BH181*'Norm-coeff'!$N$10+$BI181*'Norm-coeff'!$O$10</f>
        <v>1.42058735749591</v>
      </c>
      <c r="BX181" s="54">
        <f>'Norm-coeff'!$C$11+$AX181*'Norm-coeff'!$D$11+$AY181*'Norm-coeff'!$E$11+$AZ181*'Norm-coeff'!$F$11+$BA181*'Norm-coeff'!$G$11+$BB181*'Norm-coeff'!$H$11+$BC181*'Norm-coeff'!$I$11+$BD181*'Norm-coeff'!$J$11+$BE181*'Norm-coeff'!$K$11+$BF181*'Norm-coeff'!$L$11+$BG181*'Norm-coeff'!$M$11+$BH181*'Norm-coeff'!$N$11+$BI181*'Norm-coeff'!$O$11</f>
        <v>0.221233014421479</v>
      </c>
      <c r="BY181" s="54">
        <f>'Norm-coeff'!$C$12+$AX181*'Norm-coeff'!$D$12+$AY181*'Norm-coeff'!$E$12+$AZ181*'Norm-coeff'!$F$12+$BA181*'Norm-coeff'!$G$12+$BB181*'Norm-coeff'!$H$12+$BC181*'Norm-coeff'!$I$12+$BD181*'Norm-coeff'!$J$12+$BE181*'Norm-coeff'!$K$12+$BF181*'Norm-coeff'!$L$12+$BG181*'Norm-coeff'!$M$12+$BH181*'Norm-coeff'!$N$12+$BI181*'Norm-coeff'!$O$12</f>
        <v>0.283527502056037</v>
      </c>
      <c r="BZ181" s="54">
        <f>'Norm-coeff'!$C$13+$AX181*'Norm-coeff'!$D$13+$AY181*'Norm-coeff'!$E$13+$AZ181*'Norm-coeff'!$F$13+$BA181*'Norm-coeff'!$G$13+$BB181*'Norm-coeff'!$H$13+$BC181*'Norm-coeff'!$I$13+$BD181*'Norm-coeff'!$J$13+$BE181*'Norm-coeff'!$K$13+$BF181*'Norm-coeff'!$L$13+$BG181*'Norm-coeff'!$M$13+$BH181*'Norm-coeff'!$N$13+$BI181*'Norm-coeff'!$O$13</f>
        <v>-4.1864930554451202E-2</v>
      </c>
      <c r="CA181" s="54">
        <f>'Norm-coeff'!$C$14+$AX181*'Norm-coeff'!$D$14+$AY181*'Norm-coeff'!$E$14+$AZ181*'Norm-coeff'!$F$14+$BA181*'Norm-coeff'!$G$14+$BB181*'Norm-coeff'!$H$14+$BC181*'Norm-coeff'!$I$14+$BD181*'Norm-coeff'!$J$14+$BE181*'Norm-coeff'!$K$14+$BF181*'Norm-coeff'!$L$14+$BG181*'Norm-coeff'!$M$14+$BH181*'Norm-coeff'!$N$14+$BI181*'Norm-coeff'!$O$14</f>
        <v>4.2526983164477103</v>
      </c>
      <c r="CC181" s="54">
        <f t="shared" si="664"/>
        <v>0</v>
      </c>
      <c r="CG181" s="54">
        <f t="shared" si="540"/>
        <v>0</v>
      </c>
      <c r="CH181" s="54">
        <f t="shared" si="518"/>
        <v>0</v>
      </c>
      <c r="CI181" s="54">
        <f t="shared" si="541"/>
        <v>0</v>
      </c>
      <c r="CJ181" s="56">
        <f t="shared" si="542"/>
        <v>0</v>
      </c>
      <c r="CK181" s="54">
        <f t="shared" si="543"/>
        <v>0</v>
      </c>
      <c r="CL181" s="54">
        <f t="shared" si="544"/>
        <v>0</v>
      </c>
      <c r="CM181" s="54">
        <f t="shared" si="545"/>
        <v>0</v>
      </c>
      <c r="CN181" s="54">
        <f t="shared" si="546"/>
        <v>0</v>
      </c>
      <c r="CO181" s="54">
        <f t="shared" si="547"/>
        <v>0</v>
      </c>
      <c r="CP181" s="54">
        <f t="shared" si="548"/>
        <v>0</v>
      </c>
      <c r="CQ181" s="54">
        <f t="shared" si="549"/>
        <v>0</v>
      </c>
      <c r="CR181" s="54">
        <f t="shared" si="550"/>
        <v>0</v>
      </c>
      <c r="CS181" s="54">
        <f t="shared" si="551"/>
        <v>0</v>
      </c>
      <c r="CU181" s="54">
        <f t="shared" si="552"/>
        <v>0</v>
      </c>
      <c r="CV181" s="54">
        <f t="shared" si="553"/>
        <v>0</v>
      </c>
      <c r="CW181" s="54">
        <f t="shared" si="554"/>
        <v>0</v>
      </c>
      <c r="CX181" s="54">
        <f t="shared" si="555"/>
        <v>0</v>
      </c>
      <c r="CZ181" s="54">
        <f t="shared" si="556"/>
        <v>0</v>
      </c>
      <c r="DA181" s="54">
        <f t="shared" si="557"/>
        <v>0</v>
      </c>
      <c r="DB181" s="54">
        <f t="shared" si="558"/>
        <v>0</v>
      </c>
      <c r="DC181" s="54">
        <f t="shared" si="559"/>
        <v>0</v>
      </c>
      <c r="DD181" s="54">
        <f t="shared" si="560"/>
        <v>0</v>
      </c>
      <c r="DE181" s="54">
        <f t="shared" si="561"/>
        <v>0</v>
      </c>
      <c r="DF181" s="54">
        <f t="shared" si="562"/>
        <v>0</v>
      </c>
      <c r="DG181" s="54">
        <f t="shared" si="563"/>
        <v>2</v>
      </c>
      <c r="DH181" s="71">
        <f t="shared" si="564"/>
        <v>0</v>
      </c>
      <c r="DI181" s="71">
        <f t="shared" si="565"/>
        <v>0</v>
      </c>
      <c r="DJ181" s="54">
        <f t="shared" si="566"/>
        <v>0</v>
      </c>
      <c r="DK181" s="54">
        <f t="shared" si="567"/>
        <v>2</v>
      </c>
      <c r="DL181" s="4">
        <f t="shared" si="492"/>
        <v>0</v>
      </c>
      <c r="DM181" s="3">
        <f t="shared" si="568"/>
        <v>0</v>
      </c>
      <c r="DN181" s="3">
        <f t="shared" si="569"/>
        <v>0</v>
      </c>
      <c r="DO181" s="4" t="e">
        <f t="shared" si="570"/>
        <v>#DIV/0!</v>
      </c>
      <c r="DP181" s="57"/>
      <c r="DQ181" s="57"/>
      <c r="DR181" s="56">
        <f t="shared" si="493"/>
        <v>2</v>
      </c>
      <c r="DS181" s="56">
        <f t="shared" si="494"/>
        <v>0</v>
      </c>
      <c r="DT181" s="38">
        <f t="shared" si="495"/>
        <v>0</v>
      </c>
      <c r="DU181" s="38">
        <f t="shared" si="571"/>
        <v>2</v>
      </c>
      <c r="DV181" s="38">
        <f t="shared" si="496"/>
        <v>0</v>
      </c>
      <c r="DW181" s="39">
        <f t="shared" si="497"/>
        <v>0</v>
      </c>
      <c r="DX181" s="39">
        <f t="shared" si="498"/>
        <v>0</v>
      </c>
      <c r="DY181" s="39">
        <f t="shared" si="499"/>
        <v>0</v>
      </c>
      <c r="DZ181" s="39">
        <f t="shared" si="500"/>
        <v>0</v>
      </c>
      <c r="EA181" s="39">
        <f t="shared" si="501"/>
        <v>0</v>
      </c>
      <c r="EB181" s="37" t="e">
        <f t="shared" si="572"/>
        <v>#DIV/0!</v>
      </c>
      <c r="EC181" s="37" t="e">
        <f t="shared" si="573"/>
        <v>#DIV/0!</v>
      </c>
      <c r="ED181" s="37" t="e">
        <f t="shared" si="574"/>
        <v>#DIV/0!</v>
      </c>
      <c r="EE181" s="37" t="e">
        <f t="shared" si="575"/>
        <v>#DIV/0!</v>
      </c>
      <c r="EF181" s="39" t="e">
        <f t="shared" si="576"/>
        <v>#DIV/0!</v>
      </c>
      <c r="EG181" s="37" t="e">
        <f t="shared" si="577"/>
        <v>#DIV/0!</v>
      </c>
      <c r="EH181" s="37" t="e">
        <f t="shared" si="578"/>
        <v>#DIV/0!</v>
      </c>
      <c r="EI181" s="11" t="b">
        <f t="shared" si="579"/>
        <v>1</v>
      </c>
      <c r="EJ181" s="11" t="b">
        <f t="shared" si="580"/>
        <v>0</v>
      </c>
      <c r="EK181" s="39" t="e">
        <f t="shared" si="581"/>
        <v>#DIV/0!</v>
      </c>
      <c r="EL181" s="39" t="e">
        <f t="shared" si="582"/>
        <v>#DIV/0!</v>
      </c>
      <c r="EM181" s="39" t="e">
        <f t="shared" si="583"/>
        <v>#DIV/0!</v>
      </c>
      <c r="EN181" s="39" t="e">
        <f t="shared" si="584"/>
        <v>#DIV/0!</v>
      </c>
      <c r="EO181" s="39" t="e">
        <f t="shared" si="585"/>
        <v>#DIV/0!</v>
      </c>
      <c r="EP181" s="39" t="e">
        <f t="shared" si="586"/>
        <v>#DIV/0!</v>
      </c>
      <c r="EQ181" s="39" t="e">
        <f t="shared" si="587"/>
        <v>#DIV/0!</v>
      </c>
      <c r="ER181" s="39" t="e">
        <f t="shared" si="588"/>
        <v>#DIV/0!</v>
      </c>
      <c r="ES181" s="58" t="str">
        <f t="shared" si="589"/>
        <v>(OH,F,Cl)-dominate amphibole</v>
      </c>
      <c r="ET181" s="58" t="e">
        <f t="shared" si="590"/>
        <v>#N/A</v>
      </c>
      <c r="EU181" s="56">
        <f t="shared" si="502"/>
        <v>0</v>
      </c>
      <c r="EV181" s="56">
        <f t="shared" si="503"/>
        <v>0</v>
      </c>
      <c r="EW181" s="56">
        <f t="shared" si="504"/>
        <v>0</v>
      </c>
      <c r="EX181" s="56">
        <f t="shared" si="505"/>
        <v>0</v>
      </c>
      <c r="EY181" s="56">
        <f t="shared" si="506"/>
        <v>0</v>
      </c>
      <c r="EZ181" s="56">
        <f t="shared" si="507"/>
        <v>0</v>
      </c>
      <c r="FA181" s="39">
        <f t="shared" si="508"/>
        <v>0</v>
      </c>
      <c r="FB181" s="39">
        <f t="shared" si="509"/>
        <v>0</v>
      </c>
      <c r="FC181" s="54">
        <f t="shared" si="510"/>
        <v>0</v>
      </c>
      <c r="FD181" s="54">
        <f t="shared" si="511"/>
        <v>0</v>
      </c>
      <c r="FE181" s="39">
        <f t="shared" si="512"/>
        <v>0</v>
      </c>
      <c r="FF181" s="54">
        <f t="shared" si="513"/>
        <v>0</v>
      </c>
      <c r="FG181" s="39">
        <f t="shared" si="514"/>
        <v>0</v>
      </c>
      <c r="FH181" s="39">
        <f t="shared" si="591"/>
        <v>0</v>
      </c>
      <c r="FI181" s="39">
        <f t="shared" si="592"/>
        <v>0</v>
      </c>
      <c r="FJ181" s="39">
        <f t="shared" si="593"/>
        <v>0</v>
      </c>
      <c r="FK181" s="39" t="e">
        <f t="shared" si="594"/>
        <v>#DIV/0!</v>
      </c>
      <c r="FL181" s="39" t="e">
        <f t="shared" si="595"/>
        <v>#DIV/0!</v>
      </c>
      <c r="FM181" s="39" t="e">
        <f t="shared" si="596"/>
        <v>#DIV/0!</v>
      </c>
      <c r="FN181" s="39">
        <f t="shared" si="597"/>
        <v>1</v>
      </c>
      <c r="FO181" s="39">
        <f t="shared" si="515"/>
        <v>0</v>
      </c>
      <c r="FP181" s="39">
        <f t="shared" si="516"/>
        <v>0</v>
      </c>
      <c r="FQ181" s="39">
        <f t="shared" si="517"/>
        <v>0</v>
      </c>
      <c r="FR181" s="39">
        <f t="shared" si="598"/>
        <v>0</v>
      </c>
      <c r="FS181" s="39">
        <f t="shared" si="599"/>
        <v>0</v>
      </c>
      <c r="FU181" s="39" t="e">
        <f t="shared" si="600"/>
        <v>#DIV/0!</v>
      </c>
      <c r="FV181" s="39" t="e">
        <f t="shared" si="601"/>
        <v>#DIV/0!</v>
      </c>
      <c r="FW181" s="39" t="e">
        <f t="shared" si="602"/>
        <v>#DIV/0!</v>
      </c>
      <c r="FY181" s="39" t="e">
        <f t="shared" si="603"/>
        <v>#DIV/0!</v>
      </c>
      <c r="FZ181" s="39" t="e">
        <f t="shared" si="604"/>
        <v>#DIV/0!</v>
      </c>
      <c r="GA181" s="39" t="e">
        <f t="shared" si="605"/>
        <v>#DIV/0!</v>
      </c>
      <c r="GB181" s="39" t="e">
        <f t="shared" si="606"/>
        <v>#DIV/0!</v>
      </c>
      <c r="GC181" s="39" t="e">
        <f t="shared" si="607"/>
        <v>#DIV/0!</v>
      </c>
      <c r="GD181" s="39" t="e">
        <f t="shared" si="608"/>
        <v>#DIV/0!</v>
      </c>
      <c r="GE181" s="39" t="e">
        <f t="shared" si="609"/>
        <v>#DIV/0!</v>
      </c>
      <c r="GF181" s="39" t="e">
        <f t="shared" si="610"/>
        <v>#DIV/0!</v>
      </c>
      <c r="GG181" s="39" t="e">
        <f t="shared" si="611"/>
        <v>#DIV/0!</v>
      </c>
      <c r="GH181" s="39" t="e">
        <f t="shared" si="612"/>
        <v>#DIV/0!</v>
      </c>
      <c r="GI181" s="39"/>
      <c r="GJ181" s="39" t="e">
        <f t="shared" si="613"/>
        <v>#DIV/0!</v>
      </c>
      <c r="GK181" s="39" t="e">
        <f t="shared" si="614"/>
        <v>#DIV/0!</v>
      </c>
      <c r="GL181" s="39" t="e">
        <f t="shared" si="615"/>
        <v>#DIV/0!</v>
      </c>
      <c r="GM181" s="39" t="e">
        <f t="shared" si="616"/>
        <v>#DIV/0!</v>
      </c>
      <c r="GN181" s="39" t="e">
        <f t="shared" si="617"/>
        <v>#DIV/0!</v>
      </c>
      <c r="GO181" s="57"/>
      <c r="GP181" s="57" t="e">
        <f t="shared" si="618"/>
        <v>#DIV/0!</v>
      </c>
      <c r="GQ181" s="59" t="e">
        <f t="shared" si="619"/>
        <v>#DIV/0!</v>
      </c>
      <c r="GR181" s="41" t="e">
        <f t="shared" si="620"/>
        <v>#DIV/0!</v>
      </c>
      <c r="GS181" s="57" t="e">
        <f t="shared" si="621"/>
        <v>#DIV/0!</v>
      </c>
      <c r="GT181" s="57" t="e">
        <f t="shared" si="622"/>
        <v>#DIV/0!</v>
      </c>
      <c r="GU181" s="57" t="e">
        <f t="shared" si="623"/>
        <v>#DIV/0!</v>
      </c>
      <c r="GV181" s="57"/>
      <c r="GW181" s="42" t="e">
        <f t="shared" si="624"/>
        <v>#DIV/0!</v>
      </c>
      <c r="GX181" s="42" t="e">
        <f t="shared" si="625"/>
        <v>#DIV/0!</v>
      </c>
      <c r="GY181" s="42" t="e">
        <f t="shared" si="626"/>
        <v>#DIV/0!</v>
      </c>
      <c r="GZ181" s="57"/>
      <c r="HA181" s="2" t="e">
        <f t="shared" si="627"/>
        <v>#DIV/0!</v>
      </c>
      <c r="HB181" s="2" t="e">
        <f t="shared" si="628"/>
        <v>#DIV/0!</v>
      </c>
      <c r="HC181" s="2" t="e">
        <f t="shared" si="629"/>
        <v>#DIV/0!</v>
      </c>
      <c r="HD181" s="2" t="e">
        <f t="shared" si="630"/>
        <v>#DIV/0!</v>
      </c>
      <c r="HE181" s="2" t="e">
        <f t="shared" si="631"/>
        <v>#DIV/0!</v>
      </c>
      <c r="HF181" s="2" t="e">
        <f t="shared" si="632"/>
        <v>#DIV/0!</v>
      </c>
      <c r="HG181" s="2" t="e">
        <f t="shared" si="633"/>
        <v>#DIV/0!</v>
      </c>
      <c r="HH181" s="2" t="e">
        <f t="shared" si="634"/>
        <v>#DIV/0!</v>
      </c>
      <c r="HI181" s="2" t="e">
        <f t="shared" si="635"/>
        <v>#DIV/0!</v>
      </c>
      <c r="HJ181" s="11" t="e">
        <f t="shared" si="636"/>
        <v>#DIV/0!</v>
      </c>
      <c r="HK181" s="60" t="e">
        <f t="shared" si="637"/>
        <v>#DIV/0!</v>
      </c>
      <c r="HL181" s="57"/>
      <c r="HM181" s="57" t="e">
        <f t="shared" si="638"/>
        <v>#DIV/0!</v>
      </c>
      <c r="HN181" s="57" t="e">
        <f t="shared" si="639"/>
        <v>#DIV/0!</v>
      </c>
      <c r="HO181" s="57" t="e">
        <f t="shared" si="640"/>
        <v>#DIV/0!</v>
      </c>
      <c r="HP181" s="57" t="e">
        <f t="shared" si="641"/>
        <v>#DIV/0!</v>
      </c>
      <c r="HQ181" s="57" t="e">
        <f t="shared" si="642"/>
        <v>#DIV/0!</v>
      </c>
      <c r="HR181" s="57"/>
      <c r="HS181" s="57" t="e">
        <f t="shared" si="643"/>
        <v>#DIV/0!</v>
      </c>
      <c r="HT181" s="57" t="e">
        <f t="shared" si="644"/>
        <v>#DIV/0!</v>
      </c>
      <c r="HU181" s="57" t="e">
        <f t="shared" si="645"/>
        <v>#DIV/0!</v>
      </c>
      <c r="HV181" s="57" t="e">
        <f t="shared" si="646"/>
        <v>#DIV/0!</v>
      </c>
      <c r="HW181" s="57" t="e">
        <f t="shared" si="647"/>
        <v>#DIV/0!</v>
      </c>
      <c r="HX181" s="57"/>
      <c r="HY181" s="57" t="e">
        <f t="shared" si="648"/>
        <v>#DIV/0!</v>
      </c>
      <c r="HZ181" s="57" t="e">
        <f t="shared" si="649"/>
        <v>#DIV/0!</v>
      </c>
      <c r="IA181" s="57"/>
      <c r="IB181" s="61">
        <f t="shared" si="650"/>
        <v>0</v>
      </c>
      <c r="IC181" s="57" t="str">
        <f t="shared" si="651"/>
        <v/>
      </c>
      <c r="ID181" s="42"/>
      <c r="IE181" s="2" t="str">
        <f t="shared" si="652"/>
        <v/>
      </c>
      <c r="IF181" s="60" t="e">
        <f t="shared" si="653"/>
        <v>#DIV/0!</v>
      </c>
      <c r="IG181" s="60" t="str">
        <f t="shared" si="654"/>
        <v/>
      </c>
      <c r="IH181" s="60" t="str">
        <f t="shared" si="655"/>
        <v>zinco-</v>
      </c>
      <c r="II181" s="60" t="str">
        <f t="shared" si="656"/>
        <v>mangano-</v>
      </c>
      <c r="IJ181" s="60" t="e">
        <f t="shared" si="657"/>
        <v>#DIV/0!</v>
      </c>
      <c r="IK181" s="60" t="e">
        <f t="shared" si="658"/>
        <v>#DIV/0!</v>
      </c>
      <c r="IL181" s="60" t="e">
        <f t="shared" si="659"/>
        <v>#DIV/0!</v>
      </c>
      <c r="IM181" s="60" t="e">
        <f t="shared" si="660"/>
        <v>#DIV/0!</v>
      </c>
      <c r="IN181" s="60" t="str">
        <f t="shared" si="661"/>
        <v/>
      </c>
      <c r="IO181" s="60" t="str">
        <f t="shared" si="662"/>
        <v/>
      </c>
      <c r="IP181" s="57"/>
      <c r="IQ181" s="57" t="str">
        <f t="shared" si="663"/>
        <v>ERROR!!</v>
      </c>
    </row>
    <row r="182" spans="24:251">
      <c r="X182" s="29">
        <f t="shared" si="519"/>
        <v>0</v>
      </c>
      <c r="Y182" s="29">
        <f t="shared" si="520"/>
        <v>0</v>
      </c>
      <c r="Z182" s="29" t="e">
        <f t="shared" si="521"/>
        <v>#DIV/0!</v>
      </c>
      <c r="AA182" s="29" t="e">
        <f t="shared" si="522"/>
        <v>#DIV/0!</v>
      </c>
      <c r="AB182" s="29" t="e">
        <f t="shared" si="523"/>
        <v>#DIV/0!</v>
      </c>
      <c r="AC182" s="29" t="e">
        <f t="shared" si="524"/>
        <v>#DIV/0!</v>
      </c>
      <c r="AF182" s="23">
        <v>60.084299999999999</v>
      </c>
      <c r="AG182" s="23">
        <v>79.878799999999998</v>
      </c>
      <c r="AH182" s="23">
        <v>101.96120000000001</v>
      </c>
      <c r="AI182" s="23">
        <v>151.99039999999999</v>
      </c>
      <c r="AJ182" s="23">
        <v>159.69</v>
      </c>
      <c r="AK182" s="23">
        <v>71.846400000000003</v>
      </c>
      <c r="AL182" s="23">
        <v>70.9375</v>
      </c>
      <c r="AM182" s="23">
        <v>40.304400000000001</v>
      </c>
      <c r="AN182" s="23">
        <v>56.077399999999997</v>
      </c>
      <c r="AO182" s="23">
        <v>61.978999999999999</v>
      </c>
      <c r="AP182" s="23">
        <v>94.195999999999998</v>
      </c>
      <c r="AQ182" s="23">
        <v>18.998000000000001</v>
      </c>
      <c r="AR182" s="23">
        <v>35.450000000000003</v>
      </c>
      <c r="AS182" s="23">
        <v>29.88</v>
      </c>
      <c r="AT182" s="23">
        <v>74.691999999999993</v>
      </c>
      <c r="AU182" s="23">
        <v>81.39</v>
      </c>
      <c r="AX182" s="54">
        <f t="shared" si="525"/>
        <v>0</v>
      </c>
      <c r="AY182" s="54">
        <f t="shared" si="526"/>
        <v>0</v>
      </c>
      <c r="AZ182" s="54">
        <f t="shared" si="527"/>
        <v>0</v>
      </c>
      <c r="BA182" s="54">
        <f t="shared" si="528"/>
        <v>0</v>
      </c>
      <c r="BB182" s="54">
        <f t="shared" si="529"/>
        <v>0</v>
      </c>
      <c r="BC182" s="54">
        <f t="shared" si="530"/>
        <v>0</v>
      </c>
      <c r="BD182" s="54">
        <f t="shared" si="531"/>
        <v>0</v>
      </c>
      <c r="BE182" s="54">
        <f t="shared" si="532"/>
        <v>0</v>
      </c>
      <c r="BF182" s="54">
        <f t="shared" si="533"/>
        <v>0</v>
      </c>
      <c r="BG182" s="54">
        <f t="shared" si="534"/>
        <v>0</v>
      </c>
      <c r="BH182" s="54">
        <f t="shared" si="535"/>
        <v>0</v>
      </c>
      <c r="BI182" s="54">
        <f t="shared" si="536"/>
        <v>0</v>
      </c>
      <c r="BJ182" s="54">
        <f t="shared" si="537"/>
        <v>0</v>
      </c>
      <c r="BK182" s="54">
        <f t="shared" si="538"/>
        <v>0</v>
      </c>
      <c r="BL182" s="54">
        <f t="shared" si="539"/>
        <v>0</v>
      </c>
      <c r="BM182" s="42"/>
      <c r="BO182" s="54">
        <f>'Norm-coeff'!$C$2+$AX182*'Norm-coeff'!$D$2+$AY182*'Norm-coeff'!$E$2+$AZ182*'Norm-coeff'!$F$2+$BA182*'Norm-coeff'!$G$2+$BB182*'Norm-coeff'!$H$2+$BC182*'Norm-coeff'!$I$2+$BD182*'Norm-coeff'!$J$2+$BE182*'Norm-coeff'!$K$2+$BF182*'Norm-coeff'!$L$2+$BG182*'Norm-coeff'!$M$2+$BH182*'Norm-coeff'!$N$2+$BI182*'Norm-coeff'!$O$2</f>
        <v>5.4045421474420303</v>
      </c>
      <c r="BP182" s="54">
        <f>'Norm-coeff'!$C$3+$AX182*'Norm-coeff'!$D$3+$AY182*'Norm-coeff'!$E$3+$AZ182*'Norm-coeff'!$F$3+$BA182*'Norm-coeff'!$G$3+$BB182*'Norm-coeff'!$H$3+$BC182*'Norm-coeff'!$I$3+$BD182*'Norm-coeff'!$J$3+$BE182*'Norm-coeff'!$K$3+$BF182*'Norm-coeff'!$L$3+$BG182*'Norm-coeff'!$M$3+$BH182*'Norm-coeff'!$N$3+$BI182*'Norm-coeff'!$O$3</f>
        <v>3.15319116612705</v>
      </c>
      <c r="BQ182" s="54">
        <f>'Norm-coeff'!$C$4+$AX182*'Norm-coeff'!$D$4+$AY182*'Norm-coeff'!$E$4+$AZ182*'Norm-coeff'!$F$4+$BA182*'Norm-coeff'!$G$4+$BB182*'Norm-coeff'!$H$4+$BC182*'Norm-coeff'!$I$4+$BD182*'Norm-coeff'!$J$4+$BE182*'Norm-coeff'!$K$4+$BF182*'Norm-coeff'!$L$4+$BG182*'Norm-coeff'!$M$4+$BH182*'Norm-coeff'!$N$4+$BI182*'Norm-coeff'!$O$4</f>
        <v>1.42115649462768</v>
      </c>
      <c r="BR182" s="54">
        <f>'Norm-coeff'!$C$5+$AX182*'Norm-coeff'!$D$5+$AY182*'Norm-coeff'!$E$5+$AZ182*'Norm-coeff'!$F$5+$BA182*'Norm-coeff'!$G$5+$BB182*'Norm-coeff'!$H$5+$BC182*'Norm-coeff'!$I$5+$BD182*'Norm-coeff'!$J$5+$BE182*'Norm-coeff'!$K$5+$BF182*'Norm-coeff'!$L$5+$BG182*'Norm-coeff'!$M$5+$BH182*'Norm-coeff'!$N$5+$BI182*'Norm-coeff'!$O$5</f>
        <v>1.0553329241296201</v>
      </c>
      <c r="BS182" s="54">
        <f>'Norm-coeff'!$C$6+$AX182*'Norm-coeff'!$D$6+$AY182*'Norm-coeff'!$E$6+$AZ182*'Norm-coeff'!$F$6+$BA182*'Norm-coeff'!$G$6+$BB182*'Norm-coeff'!$H$6+$BC182*'Norm-coeff'!$I$6+$BD182*'Norm-coeff'!$J$6+$BE182*'Norm-coeff'!$K$6+$BF182*'Norm-coeff'!$L$6+$BG182*'Norm-coeff'!$M$6+$BH182*'Norm-coeff'!$N$6+$BI182*'Norm-coeff'!$O$6</f>
        <v>-1.48700885495103E-2</v>
      </c>
      <c r="BT182" s="54">
        <f>'Norm-coeff'!$C$7+$AX182*'Norm-coeff'!$D$7+$AY182*'Norm-coeff'!$E$7+$AZ182*'Norm-coeff'!$F$7+$BA182*'Norm-coeff'!$G$7+$BB182*'Norm-coeff'!$H$7+$BC182*'Norm-coeff'!$I$7+$BD182*'Norm-coeff'!$J$7+$BE182*'Norm-coeff'!$K$7+$BF182*'Norm-coeff'!$L$7+$BG182*'Norm-coeff'!$M$7+$BH182*'Norm-coeff'!$N$7+$BI182*'Norm-coeff'!$O$7</f>
        <v>2.0907583608832998</v>
      </c>
      <c r="BU182" s="54">
        <f>'Norm-coeff'!$C$8+$AX182*'Norm-coeff'!$D$8+$AY182*'Norm-coeff'!$E$8+$AZ182*'Norm-coeff'!$F$8+$BA182*'Norm-coeff'!$G$8+$BB182*'Norm-coeff'!$H$8+$BC182*'Norm-coeff'!$I$8+$BD182*'Norm-coeff'!$J$8+$BE182*'Norm-coeff'!$K$8+$BF182*'Norm-coeff'!$L$8+$BG182*'Norm-coeff'!$M$8+$BH182*'Norm-coeff'!$N$8+$BI182*'Norm-coeff'!$O$8</f>
        <v>0.65894159836244504</v>
      </c>
      <c r="BV182" s="54">
        <f>'Norm-coeff'!$C$9+$AX182*'Norm-coeff'!$D$9+$AY182*'Norm-coeff'!$E$9+$AZ182*'Norm-coeff'!$F$9+$BA182*'Norm-coeff'!$G$9+$BB182*'Norm-coeff'!$H$9+$BC182*'Norm-coeff'!$I$9+$BD182*'Norm-coeff'!$J$9+$BE182*'Norm-coeff'!$K$9+$BF182*'Norm-coeff'!$L$9+$BG182*'Norm-coeff'!$M$9+$BH182*'Norm-coeff'!$N$9+$BI182*'Norm-coeff'!$O$9</f>
        <v>1.48961085014701</v>
      </c>
      <c r="BW182" s="54">
        <f>'Norm-coeff'!$C$10+$AX182*'Norm-coeff'!$D$10+$AY182*'Norm-coeff'!$E$10+$AZ182*'Norm-coeff'!$F$10+$BA182*'Norm-coeff'!$G$10+$BB182*'Norm-coeff'!$H$10+$BC182*'Norm-coeff'!$I$10+$BD182*'Norm-coeff'!$J$10+$BE182*'Norm-coeff'!$K$10+$BF182*'Norm-coeff'!$L$10+$BG182*'Norm-coeff'!$M$10+$BH182*'Norm-coeff'!$N$10+$BI182*'Norm-coeff'!$O$10</f>
        <v>1.42058735749591</v>
      </c>
      <c r="BX182" s="54">
        <f>'Norm-coeff'!$C$11+$AX182*'Norm-coeff'!$D$11+$AY182*'Norm-coeff'!$E$11+$AZ182*'Norm-coeff'!$F$11+$BA182*'Norm-coeff'!$G$11+$BB182*'Norm-coeff'!$H$11+$BC182*'Norm-coeff'!$I$11+$BD182*'Norm-coeff'!$J$11+$BE182*'Norm-coeff'!$K$11+$BF182*'Norm-coeff'!$L$11+$BG182*'Norm-coeff'!$M$11+$BH182*'Norm-coeff'!$N$11+$BI182*'Norm-coeff'!$O$11</f>
        <v>0.221233014421479</v>
      </c>
      <c r="BY182" s="54">
        <f>'Norm-coeff'!$C$12+$AX182*'Norm-coeff'!$D$12+$AY182*'Norm-coeff'!$E$12+$AZ182*'Norm-coeff'!$F$12+$BA182*'Norm-coeff'!$G$12+$BB182*'Norm-coeff'!$H$12+$BC182*'Norm-coeff'!$I$12+$BD182*'Norm-coeff'!$J$12+$BE182*'Norm-coeff'!$K$12+$BF182*'Norm-coeff'!$L$12+$BG182*'Norm-coeff'!$M$12+$BH182*'Norm-coeff'!$N$12+$BI182*'Norm-coeff'!$O$12</f>
        <v>0.283527502056037</v>
      </c>
      <c r="BZ182" s="54">
        <f>'Norm-coeff'!$C$13+$AX182*'Norm-coeff'!$D$13+$AY182*'Norm-coeff'!$E$13+$AZ182*'Norm-coeff'!$F$13+$BA182*'Norm-coeff'!$G$13+$BB182*'Norm-coeff'!$H$13+$BC182*'Norm-coeff'!$I$13+$BD182*'Norm-coeff'!$J$13+$BE182*'Norm-coeff'!$K$13+$BF182*'Norm-coeff'!$L$13+$BG182*'Norm-coeff'!$M$13+$BH182*'Norm-coeff'!$N$13+$BI182*'Norm-coeff'!$O$13</f>
        <v>-4.1864930554451202E-2</v>
      </c>
      <c r="CA182" s="54">
        <f>'Norm-coeff'!$C$14+$AX182*'Norm-coeff'!$D$14+$AY182*'Norm-coeff'!$E$14+$AZ182*'Norm-coeff'!$F$14+$BA182*'Norm-coeff'!$G$14+$BB182*'Norm-coeff'!$H$14+$BC182*'Norm-coeff'!$I$14+$BD182*'Norm-coeff'!$J$14+$BE182*'Norm-coeff'!$K$14+$BF182*'Norm-coeff'!$L$14+$BG182*'Norm-coeff'!$M$14+$BH182*'Norm-coeff'!$N$14+$BI182*'Norm-coeff'!$O$14</f>
        <v>4.2526983164477103</v>
      </c>
      <c r="CC182" s="54">
        <f t="shared" si="664"/>
        <v>0</v>
      </c>
      <c r="CG182" s="54">
        <f t="shared" si="540"/>
        <v>0</v>
      </c>
      <c r="CH182" s="54">
        <f t="shared" si="518"/>
        <v>0</v>
      </c>
      <c r="CI182" s="54">
        <f t="shared" si="541"/>
        <v>0</v>
      </c>
      <c r="CJ182" s="56">
        <f t="shared" si="542"/>
        <v>0</v>
      </c>
      <c r="CK182" s="54">
        <f t="shared" si="543"/>
        <v>0</v>
      </c>
      <c r="CL182" s="54">
        <f t="shared" si="544"/>
        <v>0</v>
      </c>
      <c r="CM182" s="54">
        <f t="shared" si="545"/>
        <v>0</v>
      </c>
      <c r="CN182" s="54">
        <f t="shared" si="546"/>
        <v>0</v>
      </c>
      <c r="CO182" s="54">
        <f t="shared" si="547"/>
        <v>0</v>
      </c>
      <c r="CP182" s="54">
        <f t="shared" si="548"/>
        <v>0</v>
      </c>
      <c r="CQ182" s="54">
        <f t="shared" si="549"/>
        <v>0</v>
      </c>
      <c r="CR182" s="54">
        <f t="shared" si="550"/>
        <v>0</v>
      </c>
      <c r="CS182" s="54">
        <f t="shared" si="551"/>
        <v>0</v>
      </c>
      <c r="CU182" s="54">
        <f t="shared" si="552"/>
        <v>0</v>
      </c>
      <c r="CV182" s="54">
        <f t="shared" si="553"/>
        <v>0</v>
      </c>
      <c r="CW182" s="54">
        <f t="shared" si="554"/>
        <v>0</v>
      </c>
      <c r="CX182" s="54">
        <f t="shared" si="555"/>
        <v>0</v>
      </c>
      <c r="CZ182" s="54">
        <f t="shared" si="556"/>
        <v>0</v>
      </c>
      <c r="DA182" s="54">
        <f t="shared" si="557"/>
        <v>0</v>
      </c>
      <c r="DB182" s="54">
        <f t="shared" si="558"/>
        <v>0</v>
      </c>
      <c r="DC182" s="54">
        <f t="shared" si="559"/>
        <v>0</v>
      </c>
      <c r="DD182" s="54">
        <f t="shared" si="560"/>
        <v>0</v>
      </c>
      <c r="DE182" s="54">
        <f t="shared" si="561"/>
        <v>0</v>
      </c>
      <c r="DF182" s="54">
        <f t="shared" si="562"/>
        <v>0</v>
      </c>
      <c r="DG182" s="54">
        <f t="shared" si="563"/>
        <v>2</v>
      </c>
      <c r="DH182" s="71">
        <f t="shared" si="564"/>
        <v>0</v>
      </c>
      <c r="DI182" s="71">
        <f t="shared" si="565"/>
        <v>0</v>
      </c>
      <c r="DJ182" s="54">
        <f t="shared" si="566"/>
        <v>0</v>
      </c>
      <c r="DK182" s="54">
        <f t="shared" si="567"/>
        <v>2</v>
      </c>
      <c r="DL182" s="4">
        <f t="shared" si="492"/>
        <v>0</v>
      </c>
      <c r="DM182" s="3">
        <f t="shared" si="568"/>
        <v>0</v>
      </c>
      <c r="DN182" s="3">
        <f t="shared" si="569"/>
        <v>0</v>
      </c>
      <c r="DO182" s="4" t="e">
        <f t="shared" si="570"/>
        <v>#DIV/0!</v>
      </c>
      <c r="DP182" s="57"/>
      <c r="DQ182" s="57"/>
      <c r="DR182" s="56">
        <f t="shared" si="493"/>
        <v>2</v>
      </c>
      <c r="DS182" s="56">
        <f t="shared" si="494"/>
        <v>0</v>
      </c>
      <c r="DT182" s="38">
        <f t="shared" si="495"/>
        <v>0</v>
      </c>
      <c r="DU182" s="38">
        <f t="shared" si="571"/>
        <v>2</v>
      </c>
      <c r="DV182" s="38">
        <f t="shared" si="496"/>
        <v>0</v>
      </c>
      <c r="DW182" s="39">
        <f t="shared" si="497"/>
        <v>0</v>
      </c>
      <c r="DX182" s="39">
        <f t="shared" si="498"/>
        <v>0</v>
      </c>
      <c r="DY182" s="39">
        <f t="shared" si="499"/>
        <v>0</v>
      </c>
      <c r="DZ182" s="39">
        <f t="shared" si="500"/>
        <v>0</v>
      </c>
      <c r="EA182" s="39">
        <f t="shared" si="501"/>
        <v>0</v>
      </c>
      <c r="EB182" s="37" t="e">
        <f t="shared" si="572"/>
        <v>#DIV/0!</v>
      </c>
      <c r="EC182" s="37" t="e">
        <f t="shared" si="573"/>
        <v>#DIV/0!</v>
      </c>
      <c r="ED182" s="37" t="e">
        <f t="shared" si="574"/>
        <v>#DIV/0!</v>
      </c>
      <c r="EE182" s="37" t="e">
        <f t="shared" si="575"/>
        <v>#DIV/0!</v>
      </c>
      <c r="EF182" s="39" t="e">
        <f t="shared" si="576"/>
        <v>#DIV/0!</v>
      </c>
      <c r="EG182" s="37" t="e">
        <f t="shared" si="577"/>
        <v>#DIV/0!</v>
      </c>
      <c r="EH182" s="37" t="e">
        <f t="shared" si="578"/>
        <v>#DIV/0!</v>
      </c>
      <c r="EI182" s="11" t="b">
        <f t="shared" si="579"/>
        <v>1</v>
      </c>
      <c r="EJ182" s="11" t="b">
        <f t="shared" si="580"/>
        <v>0</v>
      </c>
      <c r="EK182" s="39" t="e">
        <f t="shared" si="581"/>
        <v>#DIV/0!</v>
      </c>
      <c r="EL182" s="39" t="e">
        <f t="shared" si="582"/>
        <v>#DIV/0!</v>
      </c>
      <c r="EM182" s="39" t="e">
        <f t="shared" si="583"/>
        <v>#DIV/0!</v>
      </c>
      <c r="EN182" s="39" t="e">
        <f t="shared" si="584"/>
        <v>#DIV/0!</v>
      </c>
      <c r="EO182" s="39" t="e">
        <f t="shared" si="585"/>
        <v>#DIV/0!</v>
      </c>
      <c r="EP182" s="39" t="e">
        <f t="shared" si="586"/>
        <v>#DIV/0!</v>
      </c>
      <c r="EQ182" s="39" t="e">
        <f t="shared" si="587"/>
        <v>#DIV/0!</v>
      </c>
      <c r="ER182" s="39" t="e">
        <f t="shared" si="588"/>
        <v>#DIV/0!</v>
      </c>
      <c r="ES182" s="58" t="str">
        <f t="shared" si="589"/>
        <v>(OH,F,Cl)-dominate amphibole</v>
      </c>
      <c r="ET182" s="58" t="e">
        <f t="shared" si="590"/>
        <v>#N/A</v>
      </c>
      <c r="EU182" s="56">
        <f t="shared" si="502"/>
        <v>0</v>
      </c>
      <c r="EV182" s="56">
        <f t="shared" si="503"/>
        <v>0</v>
      </c>
      <c r="EW182" s="56">
        <f t="shared" si="504"/>
        <v>0</v>
      </c>
      <c r="EX182" s="56">
        <f t="shared" si="505"/>
        <v>0</v>
      </c>
      <c r="EY182" s="56">
        <f t="shared" si="506"/>
        <v>0</v>
      </c>
      <c r="EZ182" s="56">
        <f t="shared" si="507"/>
        <v>0</v>
      </c>
      <c r="FA182" s="39">
        <f t="shared" si="508"/>
        <v>0</v>
      </c>
      <c r="FB182" s="39">
        <f t="shared" si="509"/>
        <v>0</v>
      </c>
      <c r="FC182" s="54">
        <f t="shared" si="510"/>
        <v>0</v>
      </c>
      <c r="FD182" s="54">
        <f t="shared" si="511"/>
        <v>0</v>
      </c>
      <c r="FE182" s="39">
        <f t="shared" si="512"/>
        <v>0</v>
      </c>
      <c r="FF182" s="54">
        <f t="shared" si="513"/>
        <v>0</v>
      </c>
      <c r="FG182" s="39">
        <f t="shared" si="514"/>
        <v>0</v>
      </c>
      <c r="FH182" s="39">
        <f t="shared" si="591"/>
        <v>0</v>
      </c>
      <c r="FI182" s="39">
        <f t="shared" si="592"/>
        <v>0</v>
      </c>
      <c r="FJ182" s="39">
        <f t="shared" si="593"/>
        <v>0</v>
      </c>
      <c r="FK182" s="39" t="e">
        <f t="shared" si="594"/>
        <v>#DIV/0!</v>
      </c>
      <c r="FL182" s="39" t="e">
        <f t="shared" si="595"/>
        <v>#DIV/0!</v>
      </c>
      <c r="FM182" s="39" t="e">
        <f t="shared" si="596"/>
        <v>#DIV/0!</v>
      </c>
      <c r="FN182" s="39">
        <f t="shared" si="597"/>
        <v>1</v>
      </c>
      <c r="FO182" s="39">
        <f t="shared" si="515"/>
        <v>0</v>
      </c>
      <c r="FP182" s="39">
        <f t="shared" si="516"/>
        <v>0</v>
      </c>
      <c r="FQ182" s="39">
        <f t="shared" si="517"/>
        <v>0</v>
      </c>
      <c r="FR182" s="39">
        <f t="shared" si="598"/>
        <v>0</v>
      </c>
      <c r="FS182" s="39">
        <f t="shared" si="599"/>
        <v>0</v>
      </c>
      <c r="FU182" s="39" t="e">
        <f t="shared" si="600"/>
        <v>#DIV/0!</v>
      </c>
      <c r="FV182" s="39" t="e">
        <f t="shared" si="601"/>
        <v>#DIV/0!</v>
      </c>
      <c r="FW182" s="39" t="e">
        <f t="shared" si="602"/>
        <v>#DIV/0!</v>
      </c>
      <c r="FY182" s="39" t="e">
        <f t="shared" si="603"/>
        <v>#DIV/0!</v>
      </c>
      <c r="FZ182" s="39" t="e">
        <f t="shared" si="604"/>
        <v>#DIV/0!</v>
      </c>
      <c r="GA182" s="39" t="e">
        <f t="shared" si="605"/>
        <v>#DIV/0!</v>
      </c>
      <c r="GB182" s="39" t="e">
        <f t="shared" si="606"/>
        <v>#DIV/0!</v>
      </c>
      <c r="GC182" s="39" t="e">
        <f t="shared" si="607"/>
        <v>#DIV/0!</v>
      </c>
      <c r="GD182" s="39" t="e">
        <f t="shared" si="608"/>
        <v>#DIV/0!</v>
      </c>
      <c r="GE182" s="39" t="e">
        <f t="shared" si="609"/>
        <v>#DIV/0!</v>
      </c>
      <c r="GF182" s="39" t="e">
        <f t="shared" si="610"/>
        <v>#DIV/0!</v>
      </c>
      <c r="GG182" s="39" t="e">
        <f t="shared" si="611"/>
        <v>#DIV/0!</v>
      </c>
      <c r="GH182" s="39" t="e">
        <f t="shared" si="612"/>
        <v>#DIV/0!</v>
      </c>
      <c r="GI182" s="39"/>
      <c r="GJ182" s="39" t="e">
        <f t="shared" si="613"/>
        <v>#DIV/0!</v>
      </c>
      <c r="GK182" s="39" t="e">
        <f t="shared" si="614"/>
        <v>#DIV/0!</v>
      </c>
      <c r="GL182" s="39" t="e">
        <f t="shared" si="615"/>
        <v>#DIV/0!</v>
      </c>
      <c r="GM182" s="39" t="e">
        <f t="shared" si="616"/>
        <v>#DIV/0!</v>
      </c>
      <c r="GN182" s="39" t="e">
        <f t="shared" si="617"/>
        <v>#DIV/0!</v>
      </c>
      <c r="GO182" s="57"/>
      <c r="GP182" s="57" t="e">
        <f t="shared" si="618"/>
        <v>#DIV/0!</v>
      </c>
      <c r="GQ182" s="59" t="e">
        <f t="shared" si="619"/>
        <v>#DIV/0!</v>
      </c>
      <c r="GR182" s="41" t="e">
        <f t="shared" si="620"/>
        <v>#DIV/0!</v>
      </c>
      <c r="GS182" s="57" t="e">
        <f t="shared" si="621"/>
        <v>#DIV/0!</v>
      </c>
      <c r="GT182" s="57" t="e">
        <f t="shared" si="622"/>
        <v>#DIV/0!</v>
      </c>
      <c r="GU182" s="57" t="e">
        <f t="shared" si="623"/>
        <v>#DIV/0!</v>
      </c>
      <c r="GV182" s="57"/>
      <c r="GW182" s="42" t="e">
        <f t="shared" si="624"/>
        <v>#DIV/0!</v>
      </c>
      <c r="GX182" s="42" t="e">
        <f t="shared" si="625"/>
        <v>#DIV/0!</v>
      </c>
      <c r="GY182" s="42" t="e">
        <f t="shared" si="626"/>
        <v>#DIV/0!</v>
      </c>
      <c r="GZ182" s="57"/>
      <c r="HA182" s="2" t="e">
        <f t="shared" si="627"/>
        <v>#DIV/0!</v>
      </c>
      <c r="HB182" s="2" t="e">
        <f t="shared" si="628"/>
        <v>#DIV/0!</v>
      </c>
      <c r="HC182" s="2" t="e">
        <f t="shared" si="629"/>
        <v>#DIV/0!</v>
      </c>
      <c r="HD182" s="2" t="e">
        <f t="shared" si="630"/>
        <v>#DIV/0!</v>
      </c>
      <c r="HE182" s="2" t="e">
        <f t="shared" si="631"/>
        <v>#DIV/0!</v>
      </c>
      <c r="HF182" s="2" t="e">
        <f t="shared" si="632"/>
        <v>#DIV/0!</v>
      </c>
      <c r="HG182" s="2" t="e">
        <f t="shared" si="633"/>
        <v>#DIV/0!</v>
      </c>
      <c r="HH182" s="2" t="e">
        <f t="shared" si="634"/>
        <v>#DIV/0!</v>
      </c>
      <c r="HI182" s="2" t="e">
        <f t="shared" si="635"/>
        <v>#DIV/0!</v>
      </c>
      <c r="HJ182" s="11" t="e">
        <f t="shared" si="636"/>
        <v>#DIV/0!</v>
      </c>
      <c r="HK182" s="60" t="e">
        <f t="shared" si="637"/>
        <v>#DIV/0!</v>
      </c>
      <c r="HL182" s="57"/>
      <c r="HM182" s="57" t="e">
        <f t="shared" si="638"/>
        <v>#DIV/0!</v>
      </c>
      <c r="HN182" s="57" t="e">
        <f t="shared" si="639"/>
        <v>#DIV/0!</v>
      </c>
      <c r="HO182" s="57" t="e">
        <f t="shared" si="640"/>
        <v>#DIV/0!</v>
      </c>
      <c r="HP182" s="57" t="e">
        <f t="shared" si="641"/>
        <v>#DIV/0!</v>
      </c>
      <c r="HQ182" s="57" t="e">
        <f t="shared" si="642"/>
        <v>#DIV/0!</v>
      </c>
      <c r="HR182" s="57"/>
      <c r="HS182" s="57" t="e">
        <f t="shared" si="643"/>
        <v>#DIV/0!</v>
      </c>
      <c r="HT182" s="57" t="e">
        <f t="shared" si="644"/>
        <v>#DIV/0!</v>
      </c>
      <c r="HU182" s="57" t="e">
        <f t="shared" si="645"/>
        <v>#DIV/0!</v>
      </c>
      <c r="HV182" s="57" t="e">
        <f t="shared" si="646"/>
        <v>#DIV/0!</v>
      </c>
      <c r="HW182" s="57" t="e">
        <f t="shared" si="647"/>
        <v>#DIV/0!</v>
      </c>
      <c r="HX182" s="57"/>
      <c r="HY182" s="57" t="e">
        <f t="shared" si="648"/>
        <v>#DIV/0!</v>
      </c>
      <c r="HZ182" s="57" t="e">
        <f t="shared" si="649"/>
        <v>#DIV/0!</v>
      </c>
      <c r="IA182" s="57"/>
      <c r="IB182" s="61">
        <f t="shared" si="650"/>
        <v>0</v>
      </c>
      <c r="IC182" s="57" t="str">
        <f t="shared" si="651"/>
        <v/>
      </c>
      <c r="ID182" s="42"/>
      <c r="IE182" s="2" t="str">
        <f t="shared" si="652"/>
        <v/>
      </c>
      <c r="IF182" s="60" t="e">
        <f t="shared" si="653"/>
        <v>#DIV/0!</v>
      </c>
      <c r="IG182" s="60" t="str">
        <f t="shared" si="654"/>
        <v/>
      </c>
      <c r="IH182" s="60" t="str">
        <f t="shared" si="655"/>
        <v>zinco-</v>
      </c>
      <c r="II182" s="60" t="str">
        <f t="shared" si="656"/>
        <v>mangano-</v>
      </c>
      <c r="IJ182" s="60" t="e">
        <f t="shared" si="657"/>
        <v>#DIV/0!</v>
      </c>
      <c r="IK182" s="60" t="e">
        <f t="shared" si="658"/>
        <v>#DIV/0!</v>
      </c>
      <c r="IL182" s="60" t="e">
        <f t="shared" si="659"/>
        <v>#DIV/0!</v>
      </c>
      <c r="IM182" s="60" t="e">
        <f t="shared" si="660"/>
        <v>#DIV/0!</v>
      </c>
      <c r="IN182" s="60" t="str">
        <f t="shared" si="661"/>
        <v/>
      </c>
      <c r="IO182" s="60" t="str">
        <f t="shared" si="662"/>
        <v/>
      </c>
      <c r="IP182" s="57"/>
      <c r="IQ182" s="57" t="str">
        <f t="shared" si="663"/>
        <v>ERROR!!</v>
      </c>
    </row>
    <row r="183" spans="24:251">
      <c r="X183" s="29">
        <f t="shared" si="519"/>
        <v>0</v>
      </c>
      <c r="Y183" s="29">
        <f t="shared" si="520"/>
        <v>0</v>
      </c>
      <c r="Z183" s="29" t="e">
        <f t="shared" si="521"/>
        <v>#DIV/0!</v>
      </c>
      <c r="AA183" s="29" t="e">
        <f t="shared" si="522"/>
        <v>#DIV/0!</v>
      </c>
      <c r="AB183" s="29" t="e">
        <f t="shared" si="523"/>
        <v>#DIV/0!</v>
      </c>
      <c r="AC183" s="29" t="e">
        <f t="shared" si="524"/>
        <v>#DIV/0!</v>
      </c>
      <c r="AF183" s="23">
        <v>60.084299999999999</v>
      </c>
      <c r="AG183" s="23">
        <v>79.878799999999998</v>
      </c>
      <c r="AH183" s="23">
        <v>101.96120000000001</v>
      </c>
      <c r="AI183" s="23">
        <v>151.99039999999999</v>
      </c>
      <c r="AJ183" s="23">
        <v>159.69</v>
      </c>
      <c r="AK183" s="23">
        <v>71.846400000000003</v>
      </c>
      <c r="AL183" s="23">
        <v>70.9375</v>
      </c>
      <c r="AM183" s="23">
        <v>40.304400000000001</v>
      </c>
      <c r="AN183" s="23">
        <v>56.077399999999997</v>
      </c>
      <c r="AO183" s="23">
        <v>61.978999999999999</v>
      </c>
      <c r="AP183" s="23">
        <v>94.195999999999998</v>
      </c>
      <c r="AQ183" s="23">
        <v>18.998000000000001</v>
      </c>
      <c r="AR183" s="23">
        <v>35.450000000000003</v>
      </c>
      <c r="AS183" s="23">
        <v>29.88</v>
      </c>
      <c r="AT183" s="23">
        <v>74.691999999999993</v>
      </c>
      <c r="AU183" s="23">
        <v>81.39</v>
      </c>
      <c r="AX183" s="54">
        <f t="shared" si="525"/>
        <v>0</v>
      </c>
      <c r="AY183" s="54">
        <f t="shared" si="526"/>
        <v>0</v>
      </c>
      <c r="AZ183" s="54">
        <f t="shared" si="527"/>
        <v>0</v>
      </c>
      <c r="BA183" s="54">
        <f t="shared" si="528"/>
        <v>0</v>
      </c>
      <c r="BB183" s="54">
        <f t="shared" si="529"/>
        <v>0</v>
      </c>
      <c r="BC183" s="54">
        <f t="shared" si="530"/>
        <v>0</v>
      </c>
      <c r="BD183" s="54">
        <f t="shared" si="531"/>
        <v>0</v>
      </c>
      <c r="BE183" s="54">
        <f t="shared" si="532"/>
        <v>0</v>
      </c>
      <c r="BF183" s="54">
        <f t="shared" si="533"/>
        <v>0</v>
      </c>
      <c r="BG183" s="54">
        <f t="shared" si="534"/>
        <v>0</v>
      </c>
      <c r="BH183" s="54">
        <f t="shared" si="535"/>
        <v>0</v>
      </c>
      <c r="BI183" s="54">
        <f t="shared" si="536"/>
        <v>0</v>
      </c>
      <c r="BJ183" s="54">
        <f t="shared" si="537"/>
        <v>0</v>
      </c>
      <c r="BK183" s="54">
        <f t="shared" si="538"/>
        <v>0</v>
      </c>
      <c r="BL183" s="54">
        <f t="shared" si="539"/>
        <v>0</v>
      </c>
      <c r="BM183" s="42"/>
      <c r="BO183" s="54">
        <f>'Norm-coeff'!$C$2+$AX183*'Norm-coeff'!$D$2+$AY183*'Norm-coeff'!$E$2+$AZ183*'Norm-coeff'!$F$2+$BA183*'Norm-coeff'!$G$2+$BB183*'Norm-coeff'!$H$2+$BC183*'Norm-coeff'!$I$2+$BD183*'Norm-coeff'!$J$2+$BE183*'Norm-coeff'!$K$2+$BF183*'Norm-coeff'!$L$2+$BG183*'Norm-coeff'!$M$2+$BH183*'Norm-coeff'!$N$2+$BI183*'Norm-coeff'!$O$2</f>
        <v>5.4045421474420303</v>
      </c>
      <c r="BP183" s="54">
        <f>'Norm-coeff'!$C$3+$AX183*'Norm-coeff'!$D$3+$AY183*'Norm-coeff'!$E$3+$AZ183*'Norm-coeff'!$F$3+$BA183*'Norm-coeff'!$G$3+$BB183*'Norm-coeff'!$H$3+$BC183*'Norm-coeff'!$I$3+$BD183*'Norm-coeff'!$J$3+$BE183*'Norm-coeff'!$K$3+$BF183*'Norm-coeff'!$L$3+$BG183*'Norm-coeff'!$M$3+$BH183*'Norm-coeff'!$N$3+$BI183*'Norm-coeff'!$O$3</f>
        <v>3.15319116612705</v>
      </c>
      <c r="BQ183" s="54">
        <f>'Norm-coeff'!$C$4+$AX183*'Norm-coeff'!$D$4+$AY183*'Norm-coeff'!$E$4+$AZ183*'Norm-coeff'!$F$4+$BA183*'Norm-coeff'!$G$4+$BB183*'Norm-coeff'!$H$4+$BC183*'Norm-coeff'!$I$4+$BD183*'Norm-coeff'!$J$4+$BE183*'Norm-coeff'!$K$4+$BF183*'Norm-coeff'!$L$4+$BG183*'Norm-coeff'!$M$4+$BH183*'Norm-coeff'!$N$4+$BI183*'Norm-coeff'!$O$4</f>
        <v>1.42115649462768</v>
      </c>
      <c r="BR183" s="54">
        <f>'Norm-coeff'!$C$5+$AX183*'Norm-coeff'!$D$5+$AY183*'Norm-coeff'!$E$5+$AZ183*'Norm-coeff'!$F$5+$BA183*'Norm-coeff'!$G$5+$BB183*'Norm-coeff'!$H$5+$BC183*'Norm-coeff'!$I$5+$BD183*'Norm-coeff'!$J$5+$BE183*'Norm-coeff'!$K$5+$BF183*'Norm-coeff'!$L$5+$BG183*'Norm-coeff'!$M$5+$BH183*'Norm-coeff'!$N$5+$BI183*'Norm-coeff'!$O$5</f>
        <v>1.0553329241296201</v>
      </c>
      <c r="BS183" s="54">
        <f>'Norm-coeff'!$C$6+$AX183*'Norm-coeff'!$D$6+$AY183*'Norm-coeff'!$E$6+$AZ183*'Norm-coeff'!$F$6+$BA183*'Norm-coeff'!$G$6+$BB183*'Norm-coeff'!$H$6+$BC183*'Norm-coeff'!$I$6+$BD183*'Norm-coeff'!$J$6+$BE183*'Norm-coeff'!$K$6+$BF183*'Norm-coeff'!$L$6+$BG183*'Norm-coeff'!$M$6+$BH183*'Norm-coeff'!$N$6+$BI183*'Norm-coeff'!$O$6</f>
        <v>-1.48700885495103E-2</v>
      </c>
      <c r="BT183" s="54">
        <f>'Norm-coeff'!$C$7+$AX183*'Norm-coeff'!$D$7+$AY183*'Norm-coeff'!$E$7+$AZ183*'Norm-coeff'!$F$7+$BA183*'Norm-coeff'!$G$7+$BB183*'Norm-coeff'!$H$7+$BC183*'Norm-coeff'!$I$7+$BD183*'Norm-coeff'!$J$7+$BE183*'Norm-coeff'!$K$7+$BF183*'Norm-coeff'!$L$7+$BG183*'Norm-coeff'!$M$7+$BH183*'Norm-coeff'!$N$7+$BI183*'Norm-coeff'!$O$7</f>
        <v>2.0907583608832998</v>
      </c>
      <c r="BU183" s="54">
        <f>'Norm-coeff'!$C$8+$AX183*'Norm-coeff'!$D$8+$AY183*'Norm-coeff'!$E$8+$AZ183*'Norm-coeff'!$F$8+$BA183*'Norm-coeff'!$G$8+$BB183*'Norm-coeff'!$H$8+$BC183*'Norm-coeff'!$I$8+$BD183*'Norm-coeff'!$J$8+$BE183*'Norm-coeff'!$K$8+$BF183*'Norm-coeff'!$L$8+$BG183*'Norm-coeff'!$M$8+$BH183*'Norm-coeff'!$N$8+$BI183*'Norm-coeff'!$O$8</f>
        <v>0.65894159836244504</v>
      </c>
      <c r="BV183" s="54">
        <f>'Norm-coeff'!$C$9+$AX183*'Norm-coeff'!$D$9+$AY183*'Norm-coeff'!$E$9+$AZ183*'Norm-coeff'!$F$9+$BA183*'Norm-coeff'!$G$9+$BB183*'Norm-coeff'!$H$9+$BC183*'Norm-coeff'!$I$9+$BD183*'Norm-coeff'!$J$9+$BE183*'Norm-coeff'!$K$9+$BF183*'Norm-coeff'!$L$9+$BG183*'Norm-coeff'!$M$9+$BH183*'Norm-coeff'!$N$9+$BI183*'Norm-coeff'!$O$9</f>
        <v>1.48961085014701</v>
      </c>
      <c r="BW183" s="54">
        <f>'Norm-coeff'!$C$10+$AX183*'Norm-coeff'!$D$10+$AY183*'Norm-coeff'!$E$10+$AZ183*'Norm-coeff'!$F$10+$BA183*'Norm-coeff'!$G$10+$BB183*'Norm-coeff'!$H$10+$BC183*'Norm-coeff'!$I$10+$BD183*'Norm-coeff'!$J$10+$BE183*'Norm-coeff'!$K$10+$BF183*'Norm-coeff'!$L$10+$BG183*'Norm-coeff'!$M$10+$BH183*'Norm-coeff'!$N$10+$BI183*'Norm-coeff'!$O$10</f>
        <v>1.42058735749591</v>
      </c>
      <c r="BX183" s="54">
        <f>'Norm-coeff'!$C$11+$AX183*'Norm-coeff'!$D$11+$AY183*'Norm-coeff'!$E$11+$AZ183*'Norm-coeff'!$F$11+$BA183*'Norm-coeff'!$G$11+$BB183*'Norm-coeff'!$H$11+$BC183*'Norm-coeff'!$I$11+$BD183*'Norm-coeff'!$J$11+$BE183*'Norm-coeff'!$K$11+$BF183*'Norm-coeff'!$L$11+$BG183*'Norm-coeff'!$M$11+$BH183*'Norm-coeff'!$N$11+$BI183*'Norm-coeff'!$O$11</f>
        <v>0.221233014421479</v>
      </c>
      <c r="BY183" s="54">
        <f>'Norm-coeff'!$C$12+$AX183*'Norm-coeff'!$D$12+$AY183*'Norm-coeff'!$E$12+$AZ183*'Norm-coeff'!$F$12+$BA183*'Norm-coeff'!$G$12+$BB183*'Norm-coeff'!$H$12+$BC183*'Norm-coeff'!$I$12+$BD183*'Norm-coeff'!$J$12+$BE183*'Norm-coeff'!$K$12+$BF183*'Norm-coeff'!$L$12+$BG183*'Norm-coeff'!$M$12+$BH183*'Norm-coeff'!$N$12+$BI183*'Norm-coeff'!$O$12</f>
        <v>0.283527502056037</v>
      </c>
      <c r="BZ183" s="54">
        <f>'Norm-coeff'!$C$13+$AX183*'Norm-coeff'!$D$13+$AY183*'Norm-coeff'!$E$13+$AZ183*'Norm-coeff'!$F$13+$BA183*'Norm-coeff'!$G$13+$BB183*'Norm-coeff'!$H$13+$BC183*'Norm-coeff'!$I$13+$BD183*'Norm-coeff'!$J$13+$BE183*'Norm-coeff'!$K$13+$BF183*'Norm-coeff'!$L$13+$BG183*'Norm-coeff'!$M$13+$BH183*'Norm-coeff'!$N$13+$BI183*'Norm-coeff'!$O$13</f>
        <v>-4.1864930554451202E-2</v>
      </c>
      <c r="CA183" s="54">
        <f>'Norm-coeff'!$C$14+$AX183*'Norm-coeff'!$D$14+$AY183*'Norm-coeff'!$E$14+$AZ183*'Norm-coeff'!$F$14+$BA183*'Norm-coeff'!$G$14+$BB183*'Norm-coeff'!$H$14+$BC183*'Norm-coeff'!$I$14+$BD183*'Norm-coeff'!$J$14+$BE183*'Norm-coeff'!$K$14+$BF183*'Norm-coeff'!$L$14+$BG183*'Norm-coeff'!$M$14+$BH183*'Norm-coeff'!$N$14+$BI183*'Norm-coeff'!$O$14</f>
        <v>4.2526983164477103</v>
      </c>
      <c r="CC183" s="54">
        <f t="shared" si="664"/>
        <v>0</v>
      </c>
      <c r="CG183" s="54">
        <f t="shared" si="540"/>
        <v>0</v>
      </c>
      <c r="CH183" s="54">
        <f t="shared" si="518"/>
        <v>0</v>
      </c>
      <c r="CI183" s="54">
        <f t="shared" si="541"/>
        <v>0</v>
      </c>
      <c r="CJ183" s="56">
        <f t="shared" si="542"/>
        <v>0</v>
      </c>
      <c r="CK183" s="54">
        <f t="shared" si="543"/>
        <v>0</v>
      </c>
      <c r="CL183" s="54">
        <f t="shared" si="544"/>
        <v>0</v>
      </c>
      <c r="CM183" s="54">
        <f t="shared" si="545"/>
        <v>0</v>
      </c>
      <c r="CN183" s="54">
        <f t="shared" si="546"/>
        <v>0</v>
      </c>
      <c r="CO183" s="54">
        <f t="shared" si="547"/>
        <v>0</v>
      </c>
      <c r="CP183" s="54">
        <f t="shared" si="548"/>
        <v>0</v>
      </c>
      <c r="CQ183" s="54">
        <f t="shared" si="549"/>
        <v>0</v>
      </c>
      <c r="CR183" s="54">
        <f t="shared" si="550"/>
        <v>0</v>
      </c>
      <c r="CS183" s="54">
        <f t="shared" si="551"/>
        <v>0</v>
      </c>
      <c r="CU183" s="54">
        <f t="shared" si="552"/>
        <v>0</v>
      </c>
      <c r="CV183" s="54">
        <f t="shared" si="553"/>
        <v>0</v>
      </c>
      <c r="CW183" s="54">
        <f t="shared" si="554"/>
        <v>0</v>
      </c>
      <c r="CX183" s="54">
        <f t="shared" si="555"/>
        <v>0</v>
      </c>
      <c r="CZ183" s="54">
        <f t="shared" si="556"/>
        <v>0</v>
      </c>
      <c r="DA183" s="54">
        <f t="shared" si="557"/>
        <v>0</v>
      </c>
      <c r="DB183" s="54">
        <f t="shared" si="558"/>
        <v>0</v>
      </c>
      <c r="DC183" s="54">
        <f t="shared" si="559"/>
        <v>0</v>
      </c>
      <c r="DD183" s="54">
        <f t="shared" si="560"/>
        <v>0</v>
      </c>
      <c r="DE183" s="54">
        <f t="shared" si="561"/>
        <v>0</v>
      </c>
      <c r="DF183" s="54">
        <f t="shared" si="562"/>
        <v>0</v>
      </c>
      <c r="DG183" s="54">
        <f t="shared" si="563"/>
        <v>2</v>
      </c>
      <c r="DH183" s="71">
        <f t="shared" si="564"/>
        <v>0</v>
      </c>
      <c r="DI183" s="71">
        <f t="shared" si="565"/>
        <v>0</v>
      </c>
      <c r="DJ183" s="54">
        <f t="shared" si="566"/>
        <v>0</v>
      </c>
      <c r="DK183" s="54">
        <f t="shared" si="567"/>
        <v>2</v>
      </c>
      <c r="DL183" s="4">
        <f t="shared" si="492"/>
        <v>0</v>
      </c>
      <c r="DM183" s="3">
        <f t="shared" si="568"/>
        <v>0</v>
      </c>
      <c r="DN183" s="3">
        <f t="shared" si="569"/>
        <v>0</v>
      </c>
      <c r="DO183" s="4" t="e">
        <f t="shared" si="570"/>
        <v>#DIV/0!</v>
      </c>
      <c r="DP183" s="57"/>
      <c r="DQ183" s="57"/>
      <c r="DR183" s="56">
        <f t="shared" si="493"/>
        <v>2</v>
      </c>
      <c r="DS183" s="56">
        <f t="shared" si="494"/>
        <v>0</v>
      </c>
      <c r="DT183" s="38">
        <f t="shared" si="495"/>
        <v>0</v>
      </c>
      <c r="DU183" s="38">
        <f t="shared" si="571"/>
        <v>2</v>
      </c>
      <c r="DV183" s="38">
        <f t="shared" si="496"/>
        <v>0</v>
      </c>
      <c r="DW183" s="39">
        <f t="shared" si="497"/>
        <v>0</v>
      </c>
      <c r="DX183" s="39">
        <f t="shared" si="498"/>
        <v>0</v>
      </c>
      <c r="DY183" s="39">
        <f t="shared" si="499"/>
        <v>0</v>
      </c>
      <c r="DZ183" s="39">
        <f t="shared" si="500"/>
        <v>0</v>
      </c>
      <c r="EA183" s="39">
        <f t="shared" si="501"/>
        <v>0</v>
      </c>
      <c r="EB183" s="37" t="e">
        <f t="shared" si="572"/>
        <v>#DIV/0!</v>
      </c>
      <c r="EC183" s="37" t="e">
        <f t="shared" si="573"/>
        <v>#DIV/0!</v>
      </c>
      <c r="ED183" s="37" t="e">
        <f t="shared" si="574"/>
        <v>#DIV/0!</v>
      </c>
      <c r="EE183" s="37" t="e">
        <f t="shared" si="575"/>
        <v>#DIV/0!</v>
      </c>
      <c r="EF183" s="39" t="e">
        <f t="shared" si="576"/>
        <v>#DIV/0!</v>
      </c>
      <c r="EG183" s="37" t="e">
        <f t="shared" si="577"/>
        <v>#DIV/0!</v>
      </c>
      <c r="EH183" s="37" t="e">
        <f t="shared" si="578"/>
        <v>#DIV/0!</v>
      </c>
      <c r="EI183" s="11" t="b">
        <f t="shared" si="579"/>
        <v>1</v>
      </c>
      <c r="EJ183" s="11" t="b">
        <f t="shared" si="580"/>
        <v>0</v>
      </c>
      <c r="EK183" s="39" t="e">
        <f t="shared" si="581"/>
        <v>#DIV/0!</v>
      </c>
      <c r="EL183" s="39" t="e">
        <f t="shared" si="582"/>
        <v>#DIV/0!</v>
      </c>
      <c r="EM183" s="39" t="e">
        <f t="shared" si="583"/>
        <v>#DIV/0!</v>
      </c>
      <c r="EN183" s="39" t="e">
        <f t="shared" si="584"/>
        <v>#DIV/0!</v>
      </c>
      <c r="EO183" s="39" t="e">
        <f t="shared" si="585"/>
        <v>#DIV/0!</v>
      </c>
      <c r="EP183" s="39" t="e">
        <f t="shared" si="586"/>
        <v>#DIV/0!</v>
      </c>
      <c r="EQ183" s="39" t="e">
        <f t="shared" si="587"/>
        <v>#DIV/0!</v>
      </c>
      <c r="ER183" s="39" t="e">
        <f t="shared" si="588"/>
        <v>#DIV/0!</v>
      </c>
      <c r="ES183" s="58" t="str">
        <f t="shared" si="589"/>
        <v>(OH,F,Cl)-dominate amphibole</v>
      </c>
      <c r="ET183" s="58" t="e">
        <f t="shared" si="590"/>
        <v>#N/A</v>
      </c>
      <c r="EU183" s="56">
        <f t="shared" si="502"/>
        <v>0</v>
      </c>
      <c r="EV183" s="56">
        <f t="shared" si="503"/>
        <v>0</v>
      </c>
      <c r="EW183" s="56">
        <f t="shared" si="504"/>
        <v>0</v>
      </c>
      <c r="EX183" s="56">
        <f t="shared" si="505"/>
        <v>0</v>
      </c>
      <c r="EY183" s="56">
        <f t="shared" si="506"/>
        <v>0</v>
      </c>
      <c r="EZ183" s="56">
        <f t="shared" si="507"/>
        <v>0</v>
      </c>
      <c r="FA183" s="39">
        <f t="shared" si="508"/>
        <v>0</v>
      </c>
      <c r="FB183" s="39">
        <f t="shared" si="509"/>
        <v>0</v>
      </c>
      <c r="FC183" s="54">
        <f t="shared" si="510"/>
        <v>0</v>
      </c>
      <c r="FD183" s="54">
        <f t="shared" si="511"/>
        <v>0</v>
      </c>
      <c r="FE183" s="39">
        <f t="shared" si="512"/>
        <v>0</v>
      </c>
      <c r="FF183" s="54">
        <f t="shared" si="513"/>
        <v>0</v>
      </c>
      <c r="FG183" s="39">
        <f t="shared" si="514"/>
        <v>0</v>
      </c>
      <c r="FH183" s="39">
        <f t="shared" si="591"/>
        <v>0</v>
      </c>
      <c r="FI183" s="39">
        <f t="shared" si="592"/>
        <v>0</v>
      </c>
      <c r="FJ183" s="39">
        <f t="shared" si="593"/>
        <v>0</v>
      </c>
      <c r="FK183" s="39" t="e">
        <f t="shared" si="594"/>
        <v>#DIV/0!</v>
      </c>
      <c r="FL183" s="39" t="e">
        <f t="shared" si="595"/>
        <v>#DIV/0!</v>
      </c>
      <c r="FM183" s="39" t="e">
        <f t="shared" si="596"/>
        <v>#DIV/0!</v>
      </c>
      <c r="FN183" s="39">
        <f t="shared" si="597"/>
        <v>1</v>
      </c>
      <c r="FO183" s="39">
        <f t="shared" si="515"/>
        <v>0</v>
      </c>
      <c r="FP183" s="39">
        <f t="shared" si="516"/>
        <v>0</v>
      </c>
      <c r="FQ183" s="39">
        <f t="shared" si="517"/>
        <v>0</v>
      </c>
      <c r="FR183" s="39">
        <f t="shared" si="598"/>
        <v>0</v>
      </c>
      <c r="FS183" s="39">
        <f t="shared" si="599"/>
        <v>0</v>
      </c>
      <c r="FU183" s="39" t="e">
        <f t="shared" si="600"/>
        <v>#DIV/0!</v>
      </c>
      <c r="FV183" s="39" t="e">
        <f t="shared" si="601"/>
        <v>#DIV/0!</v>
      </c>
      <c r="FW183" s="39" t="e">
        <f t="shared" si="602"/>
        <v>#DIV/0!</v>
      </c>
      <c r="FY183" s="39" t="e">
        <f t="shared" si="603"/>
        <v>#DIV/0!</v>
      </c>
      <c r="FZ183" s="39" t="e">
        <f t="shared" si="604"/>
        <v>#DIV/0!</v>
      </c>
      <c r="GA183" s="39" t="e">
        <f t="shared" si="605"/>
        <v>#DIV/0!</v>
      </c>
      <c r="GB183" s="39" t="e">
        <f t="shared" si="606"/>
        <v>#DIV/0!</v>
      </c>
      <c r="GC183" s="39" t="e">
        <f t="shared" si="607"/>
        <v>#DIV/0!</v>
      </c>
      <c r="GD183" s="39" t="e">
        <f t="shared" si="608"/>
        <v>#DIV/0!</v>
      </c>
      <c r="GE183" s="39" t="e">
        <f t="shared" si="609"/>
        <v>#DIV/0!</v>
      </c>
      <c r="GF183" s="39" t="e">
        <f t="shared" si="610"/>
        <v>#DIV/0!</v>
      </c>
      <c r="GG183" s="39" t="e">
        <f t="shared" si="611"/>
        <v>#DIV/0!</v>
      </c>
      <c r="GH183" s="39" t="e">
        <f t="shared" si="612"/>
        <v>#DIV/0!</v>
      </c>
      <c r="GI183" s="39"/>
      <c r="GJ183" s="39" t="e">
        <f t="shared" si="613"/>
        <v>#DIV/0!</v>
      </c>
      <c r="GK183" s="39" t="e">
        <f t="shared" si="614"/>
        <v>#DIV/0!</v>
      </c>
      <c r="GL183" s="39" t="e">
        <f t="shared" si="615"/>
        <v>#DIV/0!</v>
      </c>
      <c r="GM183" s="39" t="e">
        <f t="shared" si="616"/>
        <v>#DIV/0!</v>
      </c>
      <c r="GN183" s="39" t="e">
        <f t="shared" si="617"/>
        <v>#DIV/0!</v>
      </c>
      <c r="GO183" s="57"/>
      <c r="GP183" s="57" t="e">
        <f t="shared" si="618"/>
        <v>#DIV/0!</v>
      </c>
      <c r="GQ183" s="59" t="e">
        <f t="shared" si="619"/>
        <v>#DIV/0!</v>
      </c>
      <c r="GR183" s="41" t="e">
        <f t="shared" si="620"/>
        <v>#DIV/0!</v>
      </c>
      <c r="GS183" s="57" t="e">
        <f t="shared" si="621"/>
        <v>#DIV/0!</v>
      </c>
      <c r="GT183" s="57" t="e">
        <f t="shared" si="622"/>
        <v>#DIV/0!</v>
      </c>
      <c r="GU183" s="57" t="e">
        <f t="shared" si="623"/>
        <v>#DIV/0!</v>
      </c>
      <c r="GV183" s="57"/>
      <c r="GW183" s="42" t="e">
        <f t="shared" si="624"/>
        <v>#DIV/0!</v>
      </c>
      <c r="GX183" s="42" t="e">
        <f t="shared" si="625"/>
        <v>#DIV/0!</v>
      </c>
      <c r="GY183" s="42" t="e">
        <f t="shared" si="626"/>
        <v>#DIV/0!</v>
      </c>
      <c r="GZ183" s="57"/>
      <c r="HA183" s="2" t="e">
        <f t="shared" si="627"/>
        <v>#DIV/0!</v>
      </c>
      <c r="HB183" s="2" t="e">
        <f t="shared" si="628"/>
        <v>#DIV/0!</v>
      </c>
      <c r="HC183" s="2" t="e">
        <f t="shared" si="629"/>
        <v>#DIV/0!</v>
      </c>
      <c r="HD183" s="2" t="e">
        <f t="shared" si="630"/>
        <v>#DIV/0!</v>
      </c>
      <c r="HE183" s="2" t="e">
        <f t="shared" si="631"/>
        <v>#DIV/0!</v>
      </c>
      <c r="HF183" s="2" t="e">
        <f t="shared" si="632"/>
        <v>#DIV/0!</v>
      </c>
      <c r="HG183" s="2" t="e">
        <f t="shared" si="633"/>
        <v>#DIV/0!</v>
      </c>
      <c r="HH183" s="2" t="e">
        <f t="shared" si="634"/>
        <v>#DIV/0!</v>
      </c>
      <c r="HI183" s="2" t="e">
        <f t="shared" si="635"/>
        <v>#DIV/0!</v>
      </c>
      <c r="HJ183" s="11" t="e">
        <f t="shared" si="636"/>
        <v>#DIV/0!</v>
      </c>
      <c r="HK183" s="60" t="e">
        <f t="shared" si="637"/>
        <v>#DIV/0!</v>
      </c>
      <c r="HL183" s="57"/>
      <c r="HM183" s="57" t="e">
        <f t="shared" si="638"/>
        <v>#DIV/0!</v>
      </c>
      <c r="HN183" s="57" t="e">
        <f t="shared" si="639"/>
        <v>#DIV/0!</v>
      </c>
      <c r="HO183" s="57" t="e">
        <f t="shared" si="640"/>
        <v>#DIV/0!</v>
      </c>
      <c r="HP183" s="57" t="e">
        <f t="shared" si="641"/>
        <v>#DIV/0!</v>
      </c>
      <c r="HQ183" s="57" t="e">
        <f t="shared" si="642"/>
        <v>#DIV/0!</v>
      </c>
      <c r="HR183" s="57"/>
      <c r="HS183" s="57" t="e">
        <f t="shared" si="643"/>
        <v>#DIV/0!</v>
      </c>
      <c r="HT183" s="57" t="e">
        <f t="shared" si="644"/>
        <v>#DIV/0!</v>
      </c>
      <c r="HU183" s="57" t="e">
        <f t="shared" si="645"/>
        <v>#DIV/0!</v>
      </c>
      <c r="HV183" s="57" t="e">
        <f t="shared" si="646"/>
        <v>#DIV/0!</v>
      </c>
      <c r="HW183" s="57" t="e">
        <f t="shared" si="647"/>
        <v>#DIV/0!</v>
      </c>
      <c r="HX183" s="57"/>
      <c r="HY183" s="57" t="e">
        <f t="shared" si="648"/>
        <v>#DIV/0!</v>
      </c>
      <c r="HZ183" s="57" t="e">
        <f t="shared" si="649"/>
        <v>#DIV/0!</v>
      </c>
      <c r="IA183" s="57"/>
      <c r="IB183" s="61">
        <f t="shared" si="650"/>
        <v>0</v>
      </c>
      <c r="IC183" s="57" t="str">
        <f t="shared" si="651"/>
        <v/>
      </c>
      <c r="ID183" s="42"/>
      <c r="IE183" s="2" t="str">
        <f t="shared" si="652"/>
        <v/>
      </c>
      <c r="IF183" s="60" t="e">
        <f t="shared" si="653"/>
        <v>#DIV/0!</v>
      </c>
      <c r="IG183" s="60" t="str">
        <f t="shared" si="654"/>
        <v/>
      </c>
      <c r="IH183" s="60" t="str">
        <f t="shared" si="655"/>
        <v>zinco-</v>
      </c>
      <c r="II183" s="60" t="str">
        <f t="shared" si="656"/>
        <v>mangano-</v>
      </c>
      <c r="IJ183" s="60" t="e">
        <f t="shared" si="657"/>
        <v>#DIV/0!</v>
      </c>
      <c r="IK183" s="60" t="e">
        <f t="shared" si="658"/>
        <v>#DIV/0!</v>
      </c>
      <c r="IL183" s="60" t="e">
        <f t="shared" si="659"/>
        <v>#DIV/0!</v>
      </c>
      <c r="IM183" s="60" t="e">
        <f t="shared" si="660"/>
        <v>#DIV/0!</v>
      </c>
      <c r="IN183" s="60" t="str">
        <f t="shared" si="661"/>
        <v/>
      </c>
      <c r="IO183" s="60" t="str">
        <f t="shared" si="662"/>
        <v/>
      </c>
      <c r="IP183" s="57"/>
      <c r="IQ183" s="57" t="str">
        <f t="shared" si="663"/>
        <v>ERROR!!</v>
      </c>
    </row>
    <row r="184" spans="24:251">
      <c r="X184" s="29">
        <f t="shared" si="519"/>
        <v>0</v>
      </c>
      <c r="Y184" s="29">
        <f t="shared" si="520"/>
        <v>0</v>
      </c>
      <c r="Z184" s="29" t="e">
        <f t="shared" si="521"/>
        <v>#DIV/0!</v>
      </c>
      <c r="AA184" s="29" t="e">
        <f t="shared" si="522"/>
        <v>#DIV/0!</v>
      </c>
      <c r="AB184" s="29" t="e">
        <f t="shared" si="523"/>
        <v>#DIV/0!</v>
      </c>
      <c r="AC184" s="29" t="e">
        <f t="shared" si="524"/>
        <v>#DIV/0!</v>
      </c>
      <c r="AF184" s="23">
        <v>60.084299999999999</v>
      </c>
      <c r="AG184" s="23">
        <v>79.878799999999998</v>
      </c>
      <c r="AH184" s="23">
        <v>101.96120000000001</v>
      </c>
      <c r="AI184" s="23">
        <v>151.99039999999999</v>
      </c>
      <c r="AJ184" s="23">
        <v>159.69</v>
      </c>
      <c r="AK184" s="23">
        <v>71.846400000000003</v>
      </c>
      <c r="AL184" s="23">
        <v>70.9375</v>
      </c>
      <c r="AM184" s="23">
        <v>40.304400000000001</v>
      </c>
      <c r="AN184" s="23">
        <v>56.077399999999997</v>
      </c>
      <c r="AO184" s="23">
        <v>61.978999999999999</v>
      </c>
      <c r="AP184" s="23">
        <v>94.195999999999998</v>
      </c>
      <c r="AQ184" s="23">
        <v>18.998000000000001</v>
      </c>
      <c r="AR184" s="23">
        <v>35.450000000000003</v>
      </c>
      <c r="AS184" s="23">
        <v>29.88</v>
      </c>
      <c r="AT184" s="23">
        <v>74.691999999999993</v>
      </c>
      <c r="AU184" s="23">
        <v>81.39</v>
      </c>
      <c r="AX184" s="54">
        <f t="shared" si="525"/>
        <v>0</v>
      </c>
      <c r="AY184" s="54">
        <f t="shared" si="526"/>
        <v>0</v>
      </c>
      <c r="AZ184" s="54">
        <f t="shared" si="527"/>
        <v>0</v>
      </c>
      <c r="BA184" s="54">
        <f t="shared" si="528"/>
        <v>0</v>
      </c>
      <c r="BB184" s="54">
        <f t="shared" si="529"/>
        <v>0</v>
      </c>
      <c r="BC184" s="54">
        <f t="shared" si="530"/>
        <v>0</v>
      </c>
      <c r="BD184" s="54">
        <f t="shared" si="531"/>
        <v>0</v>
      </c>
      <c r="BE184" s="54">
        <f t="shared" si="532"/>
        <v>0</v>
      </c>
      <c r="BF184" s="54">
        <f t="shared" si="533"/>
        <v>0</v>
      </c>
      <c r="BG184" s="54">
        <f t="shared" si="534"/>
        <v>0</v>
      </c>
      <c r="BH184" s="54">
        <f t="shared" si="535"/>
        <v>0</v>
      </c>
      <c r="BI184" s="54">
        <f t="shared" si="536"/>
        <v>0</v>
      </c>
      <c r="BJ184" s="54">
        <f t="shared" si="537"/>
        <v>0</v>
      </c>
      <c r="BK184" s="54">
        <f t="shared" si="538"/>
        <v>0</v>
      </c>
      <c r="BL184" s="54">
        <f t="shared" si="539"/>
        <v>0</v>
      </c>
      <c r="BM184" s="42"/>
      <c r="BO184" s="54">
        <f>'Norm-coeff'!$C$2+$AX184*'Norm-coeff'!$D$2+$AY184*'Norm-coeff'!$E$2+$AZ184*'Norm-coeff'!$F$2+$BA184*'Norm-coeff'!$G$2+$BB184*'Norm-coeff'!$H$2+$BC184*'Norm-coeff'!$I$2+$BD184*'Norm-coeff'!$J$2+$BE184*'Norm-coeff'!$K$2+$BF184*'Norm-coeff'!$L$2+$BG184*'Norm-coeff'!$M$2+$BH184*'Norm-coeff'!$N$2+$BI184*'Norm-coeff'!$O$2</f>
        <v>5.4045421474420303</v>
      </c>
      <c r="BP184" s="54">
        <f>'Norm-coeff'!$C$3+$AX184*'Norm-coeff'!$D$3+$AY184*'Norm-coeff'!$E$3+$AZ184*'Norm-coeff'!$F$3+$BA184*'Norm-coeff'!$G$3+$BB184*'Norm-coeff'!$H$3+$BC184*'Norm-coeff'!$I$3+$BD184*'Norm-coeff'!$J$3+$BE184*'Norm-coeff'!$K$3+$BF184*'Norm-coeff'!$L$3+$BG184*'Norm-coeff'!$M$3+$BH184*'Norm-coeff'!$N$3+$BI184*'Norm-coeff'!$O$3</f>
        <v>3.15319116612705</v>
      </c>
      <c r="BQ184" s="54">
        <f>'Norm-coeff'!$C$4+$AX184*'Norm-coeff'!$D$4+$AY184*'Norm-coeff'!$E$4+$AZ184*'Norm-coeff'!$F$4+$BA184*'Norm-coeff'!$G$4+$BB184*'Norm-coeff'!$H$4+$BC184*'Norm-coeff'!$I$4+$BD184*'Norm-coeff'!$J$4+$BE184*'Norm-coeff'!$K$4+$BF184*'Norm-coeff'!$L$4+$BG184*'Norm-coeff'!$M$4+$BH184*'Norm-coeff'!$N$4+$BI184*'Norm-coeff'!$O$4</f>
        <v>1.42115649462768</v>
      </c>
      <c r="BR184" s="54">
        <f>'Norm-coeff'!$C$5+$AX184*'Norm-coeff'!$D$5+$AY184*'Norm-coeff'!$E$5+$AZ184*'Norm-coeff'!$F$5+$BA184*'Norm-coeff'!$G$5+$BB184*'Norm-coeff'!$H$5+$BC184*'Norm-coeff'!$I$5+$BD184*'Norm-coeff'!$J$5+$BE184*'Norm-coeff'!$K$5+$BF184*'Norm-coeff'!$L$5+$BG184*'Norm-coeff'!$M$5+$BH184*'Norm-coeff'!$N$5+$BI184*'Norm-coeff'!$O$5</f>
        <v>1.0553329241296201</v>
      </c>
      <c r="BS184" s="54">
        <f>'Norm-coeff'!$C$6+$AX184*'Norm-coeff'!$D$6+$AY184*'Norm-coeff'!$E$6+$AZ184*'Norm-coeff'!$F$6+$BA184*'Norm-coeff'!$G$6+$BB184*'Norm-coeff'!$H$6+$BC184*'Norm-coeff'!$I$6+$BD184*'Norm-coeff'!$J$6+$BE184*'Norm-coeff'!$K$6+$BF184*'Norm-coeff'!$L$6+$BG184*'Norm-coeff'!$M$6+$BH184*'Norm-coeff'!$N$6+$BI184*'Norm-coeff'!$O$6</f>
        <v>-1.48700885495103E-2</v>
      </c>
      <c r="BT184" s="54">
        <f>'Norm-coeff'!$C$7+$AX184*'Norm-coeff'!$D$7+$AY184*'Norm-coeff'!$E$7+$AZ184*'Norm-coeff'!$F$7+$BA184*'Norm-coeff'!$G$7+$BB184*'Norm-coeff'!$H$7+$BC184*'Norm-coeff'!$I$7+$BD184*'Norm-coeff'!$J$7+$BE184*'Norm-coeff'!$K$7+$BF184*'Norm-coeff'!$L$7+$BG184*'Norm-coeff'!$M$7+$BH184*'Norm-coeff'!$N$7+$BI184*'Norm-coeff'!$O$7</f>
        <v>2.0907583608832998</v>
      </c>
      <c r="BU184" s="54">
        <f>'Norm-coeff'!$C$8+$AX184*'Norm-coeff'!$D$8+$AY184*'Norm-coeff'!$E$8+$AZ184*'Norm-coeff'!$F$8+$BA184*'Norm-coeff'!$G$8+$BB184*'Norm-coeff'!$H$8+$BC184*'Norm-coeff'!$I$8+$BD184*'Norm-coeff'!$J$8+$BE184*'Norm-coeff'!$K$8+$BF184*'Norm-coeff'!$L$8+$BG184*'Norm-coeff'!$M$8+$BH184*'Norm-coeff'!$N$8+$BI184*'Norm-coeff'!$O$8</f>
        <v>0.65894159836244504</v>
      </c>
      <c r="BV184" s="54">
        <f>'Norm-coeff'!$C$9+$AX184*'Norm-coeff'!$D$9+$AY184*'Norm-coeff'!$E$9+$AZ184*'Norm-coeff'!$F$9+$BA184*'Norm-coeff'!$G$9+$BB184*'Norm-coeff'!$H$9+$BC184*'Norm-coeff'!$I$9+$BD184*'Norm-coeff'!$J$9+$BE184*'Norm-coeff'!$K$9+$BF184*'Norm-coeff'!$L$9+$BG184*'Norm-coeff'!$M$9+$BH184*'Norm-coeff'!$N$9+$BI184*'Norm-coeff'!$O$9</f>
        <v>1.48961085014701</v>
      </c>
      <c r="BW184" s="54">
        <f>'Norm-coeff'!$C$10+$AX184*'Norm-coeff'!$D$10+$AY184*'Norm-coeff'!$E$10+$AZ184*'Norm-coeff'!$F$10+$BA184*'Norm-coeff'!$G$10+$BB184*'Norm-coeff'!$H$10+$BC184*'Norm-coeff'!$I$10+$BD184*'Norm-coeff'!$J$10+$BE184*'Norm-coeff'!$K$10+$BF184*'Norm-coeff'!$L$10+$BG184*'Norm-coeff'!$M$10+$BH184*'Norm-coeff'!$N$10+$BI184*'Norm-coeff'!$O$10</f>
        <v>1.42058735749591</v>
      </c>
      <c r="BX184" s="54">
        <f>'Norm-coeff'!$C$11+$AX184*'Norm-coeff'!$D$11+$AY184*'Norm-coeff'!$E$11+$AZ184*'Norm-coeff'!$F$11+$BA184*'Norm-coeff'!$G$11+$BB184*'Norm-coeff'!$H$11+$BC184*'Norm-coeff'!$I$11+$BD184*'Norm-coeff'!$J$11+$BE184*'Norm-coeff'!$K$11+$BF184*'Norm-coeff'!$L$11+$BG184*'Norm-coeff'!$M$11+$BH184*'Norm-coeff'!$N$11+$BI184*'Norm-coeff'!$O$11</f>
        <v>0.221233014421479</v>
      </c>
      <c r="BY184" s="54">
        <f>'Norm-coeff'!$C$12+$AX184*'Norm-coeff'!$D$12+$AY184*'Norm-coeff'!$E$12+$AZ184*'Norm-coeff'!$F$12+$BA184*'Norm-coeff'!$G$12+$BB184*'Norm-coeff'!$H$12+$BC184*'Norm-coeff'!$I$12+$BD184*'Norm-coeff'!$J$12+$BE184*'Norm-coeff'!$K$12+$BF184*'Norm-coeff'!$L$12+$BG184*'Norm-coeff'!$M$12+$BH184*'Norm-coeff'!$N$12+$BI184*'Norm-coeff'!$O$12</f>
        <v>0.283527502056037</v>
      </c>
      <c r="BZ184" s="54">
        <f>'Norm-coeff'!$C$13+$AX184*'Norm-coeff'!$D$13+$AY184*'Norm-coeff'!$E$13+$AZ184*'Norm-coeff'!$F$13+$BA184*'Norm-coeff'!$G$13+$BB184*'Norm-coeff'!$H$13+$BC184*'Norm-coeff'!$I$13+$BD184*'Norm-coeff'!$J$13+$BE184*'Norm-coeff'!$K$13+$BF184*'Norm-coeff'!$L$13+$BG184*'Norm-coeff'!$M$13+$BH184*'Norm-coeff'!$N$13+$BI184*'Norm-coeff'!$O$13</f>
        <v>-4.1864930554451202E-2</v>
      </c>
      <c r="CA184" s="54">
        <f>'Norm-coeff'!$C$14+$AX184*'Norm-coeff'!$D$14+$AY184*'Norm-coeff'!$E$14+$AZ184*'Norm-coeff'!$F$14+$BA184*'Norm-coeff'!$G$14+$BB184*'Norm-coeff'!$H$14+$BC184*'Norm-coeff'!$I$14+$BD184*'Norm-coeff'!$J$14+$BE184*'Norm-coeff'!$K$14+$BF184*'Norm-coeff'!$L$14+$BG184*'Norm-coeff'!$M$14+$BH184*'Norm-coeff'!$N$14+$BI184*'Norm-coeff'!$O$14</f>
        <v>4.2526983164477103</v>
      </c>
      <c r="CC184" s="54">
        <f t="shared" si="664"/>
        <v>0</v>
      </c>
      <c r="CG184" s="54">
        <f t="shared" si="540"/>
        <v>0</v>
      </c>
      <c r="CH184" s="54">
        <f t="shared" si="518"/>
        <v>0</v>
      </c>
      <c r="CI184" s="54">
        <f t="shared" si="541"/>
        <v>0</v>
      </c>
      <c r="CJ184" s="56">
        <f t="shared" si="542"/>
        <v>0</v>
      </c>
      <c r="CK184" s="54">
        <f t="shared" si="543"/>
        <v>0</v>
      </c>
      <c r="CL184" s="54">
        <f t="shared" si="544"/>
        <v>0</v>
      </c>
      <c r="CM184" s="54">
        <f t="shared" si="545"/>
        <v>0</v>
      </c>
      <c r="CN184" s="54">
        <f t="shared" si="546"/>
        <v>0</v>
      </c>
      <c r="CO184" s="54">
        <f t="shared" si="547"/>
        <v>0</v>
      </c>
      <c r="CP184" s="54">
        <f t="shared" si="548"/>
        <v>0</v>
      </c>
      <c r="CQ184" s="54">
        <f t="shared" si="549"/>
        <v>0</v>
      </c>
      <c r="CR184" s="54">
        <f t="shared" si="550"/>
        <v>0</v>
      </c>
      <c r="CS184" s="54">
        <f t="shared" si="551"/>
        <v>0</v>
      </c>
      <c r="CU184" s="54">
        <f t="shared" si="552"/>
        <v>0</v>
      </c>
      <c r="CV184" s="54">
        <f t="shared" si="553"/>
        <v>0</v>
      </c>
      <c r="CW184" s="54">
        <f t="shared" si="554"/>
        <v>0</v>
      </c>
      <c r="CX184" s="54">
        <f t="shared" si="555"/>
        <v>0</v>
      </c>
      <c r="CZ184" s="54">
        <f t="shared" si="556"/>
        <v>0</v>
      </c>
      <c r="DA184" s="54">
        <f t="shared" si="557"/>
        <v>0</v>
      </c>
      <c r="DB184" s="54">
        <f t="shared" si="558"/>
        <v>0</v>
      </c>
      <c r="DC184" s="54">
        <f t="shared" si="559"/>
        <v>0</v>
      </c>
      <c r="DD184" s="54">
        <f t="shared" si="560"/>
        <v>0</v>
      </c>
      <c r="DE184" s="54">
        <f t="shared" si="561"/>
        <v>0</v>
      </c>
      <c r="DF184" s="54">
        <f t="shared" si="562"/>
        <v>0</v>
      </c>
      <c r="DG184" s="54">
        <f t="shared" si="563"/>
        <v>2</v>
      </c>
      <c r="DH184" s="71">
        <f t="shared" si="564"/>
        <v>0</v>
      </c>
      <c r="DI184" s="71">
        <f t="shared" si="565"/>
        <v>0</v>
      </c>
      <c r="DJ184" s="54">
        <f t="shared" si="566"/>
        <v>0</v>
      </c>
      <c r="DK184" s="54">
        <f t="shared" si="567"/>
        <v>2</v>
      </c>
      <c r="DL184" s="4">
        <f t="shared" si="492"/>
        <v>0</v>
      </c>
      <c r="DM184" s="3">
        <f t="shared" si="568"/>
        <v>0</v>
      </c>
      <c r="DN184" s="3">
        <f t="shared" si="569"/>
        <v>0</v>
      </c>
      <c r="DO184" s="4" t="e">
        <f t="shared" si="570"/>
        <v>#DIV/0!</v>
      </c>
      <c r="DP184" s="57"/>
      <c r="DQ184" s="57"/>
      <c r="DR184" s="56">
        <f t="shared" si="493"/>
        <v>2</v>
      </c>
      <c r="DS184" s="56">
        <f t="shared" si="494"/>
        <v>0</v>
      </c>
      <c r="DT184" s="38">
        <f t="shared" si="495"/>
        <v>0</v>
      </c>
      <c r="DU184" s="38">
        <f t="shared" si="571"/>
        <v>2</v>
      </c>
      <c r="DV184" s="38">
        <f t="shared" si="496"/>
        <v>0</v>
      </c>
      <c r="DW184" s="39">
        <f t="shared" si="497"/>
        <v>0</v>
      </c>
      <c r="DX184" s="39">
        <f t="shared" si="498"/>
        <v>0</v>
      </c>
      <c r="DY184" s="39">
        <f t="shared" si="499"/>
        <v>0</v>
      </c>
      <c r="DZ184" s="39">
        <f t="shared" si="500"/>
        <v>0</v>
      </c>
      <c r="EA184" s="39">
        <f t="shared" si="501"/>
        <v>0</v>
      </c>
      <c r="EB184" s="37" t="e">
        <f t="shared" si="572"/>
        <v>#DIV/0!</v>
      </c>
      <c r="EC184" s="37" t="e">
        <f t="shared" si="573"/>
        <v>#DIV/0!</v>
      </c>
      <c r="ED184" s="37" t="e">
        <f t="shared" si="574"/>
        <v>#DIV/0!</v>
      </c>
      <c r="EE184" s="37" t="e">
        <f t="shared" si="575"/>
        <v>#DIV/0!</v>
      </c>
      <c r="EF184" s="39" t="e">
        <f t="shared" si="576"/>
        <v>#DIV/0!</v>
      </c>
      <c r="EG184" s="37" t="e">
        <f t="shared" si="577"/>
        <v>#DIV/0!</v>
      </c>
      <c r="EH184" s="37" t="e">
        <f t="shared" si="578"/>
        <v>#DIV/0!</v>
      </c>
      <c r="EI184" s="11" t="b">
        <f t="shared" si="579"/>
        <v>1</v>
      </c>
      <c r="EJ184" s="11" t="b">
        <f t="shared" si="580"/>
        <v>0</v>
      </c>
      <c r="EK184" s="39" t="e">
        <f t="shared" si="581"/>
        <v>#DIV/0!</v>
      </c>
      <c r="EL184" s="39" t="e">
        <f t="shared" si="582"/>
        <v>#DIV/0!</v>
      </c>
      <c r="EM184" s="39" t="e">
        <f t="shared" si="583"/>
        <v>#DIV/0!</v>
      </c>
      <c r="EN184" s="39" t="e">
        <f t="shared" si="584"/>
        <v>#DIV/0!</v>
      </c>
      <c r="EO184" s="39" t="e">
        <f t="shared" si="585"/>
        <v>#DIV/0!</v>
      </c>
      <c r="EP184" s="39" t="e">
        <f t="shared" si="586"/>
        <v>#DIV/0!</v>
      </c>
      <c r="EQ184" s="39" t="e">
        <f t="shared" si="587"/>
        <v>#DIV/0!</v>
      </c>
      <c r="ER184" s="39" t="e">
        <f t="shared" si="588"/>
        <v>#DIV/0!</v>
      </c>
      <c r="ES184" s="58" t="str">
        <f t="shared" si="589"/>
        <v>(OH,F,Cl)-dominate amphibole</v>
      </c>
      <c r="ET184" s="58" t="e">
        <f t="shared" si="590"/>
        <v>#N/A</v>
      </c>
      <c r="EU184" s="56">
        <f t="shared" si="502"/>
        <v>0</v>
      </c>
      <c r="EV184" s="56">
        <f t="shared" si="503"/>
        <v>0</v>
      </c>
      <c r="EW184" s="56">
        <f t="shared" si="504"/>
        <v>0</v>
      </c>
      <c r="EX184" s="56">
        <f t="shared" si="505"/>
        <v>0</v>
      </c>
      <c r="EY184" s="56">
        <f t="shared" si="506"/>
        <v>0</v>
      </c>
      <c r="EZ184" s="56">
        <f t="shared" si="507"/>
        <v>0</v>
      </c>
      <c r="FA184" s="39">
        <f t="shared" si="508"/>
        <v>0</v>
      </c>
      <c r="FB184" s="39">
        <f t="shared" si="509"/>
        <v>0</v>
      </c>
      <c r="FC184" s="54">
        <f t="shared" si="510"/>
        <v>0</v>
      </c>
      <c r="FD184" s="54">
        <f t="shared" si="511"/>
        <v>0</v>
      </c>
      <c r="FE184" s="39">
        <f t="shared" si="512"/>
        <v>0</v>
      </c>
      <c r="FF184" s="54">
        <f t="shared" si="513"/>
        <v>0</v>
      </c>
      <c r="FG184" s="39">
        <f t="shared" si="514"/>
        <v>0</v>
      </c>
      <c r="FH184" s="39">
        <f t="shared" si="591"/>
        <v>0</v>
      </c>
      <c r="FI184" s="39">
        <f t="shared" si="592"/>
        <v>0</v>
      </c>
      <c r="FJ184" s="39">
        <f t="shared" si="593"/>
        <v>0</v>
      </c>
      <c r="FK184" s="39" t="e">
        <f t="shared" si="594"/>
        <v>#DIV/0!</v>
      </c>
      <c r="FL184" s="39" t="e">
        <f t="shared" si="595"/>
        <v>#DIV/0!</v>
      </c>
      <c r="FM184" s="39" t="e">
        <f t="shared" si="596"/>
        <v>#DIV/0!</v>
      </c>
      <c r="FN184" s="39">
        <f t="shared" si="597"/>
        <v>1</v>
      </c>
      <c r="FO184" s="39">
        <f t="shared" si="515"/>
        <v>0</v>
      </c>
      <c r="FP184" s="39">
        <f t="shared" si="516"/>
        <v>0</v>
      </c>
      <c r="FQ184" s="39">
        <f t="shared" si="517"/>
        <v>0</v>
      </c>
      <c r="FR184" s="39">
        <f t="shared" si="598"/>
        <v>0</v>
      </c>
      <c r="FS184" s="39">
        <f t="shared" si="599"/>
        <v>0</v>
      </c>
      <c r="FU184" s="39" t="e">
        <f t="shared" si="600"/>
        <v>#DIV/0!</v>
      </c>
      <c r="FV184" s="39" t="e">
        <f t="shared" si="601"/>
        <v>#DIV/0!</v>
      </c>
      <c r="FW184" s="39" t="e">
        <f t="shared" si="602"/>
        <v>#DIV/0!</v>
      </c>
      <c r="FY184" s="39" t="e">
        <f t="shared" si="603"/>
        <v>#DIV/0!</v>
      </c>
      <c r="FZ184" s="39" t="e">
        <f t="shared" si="604"/>
        <v>#DIV/0!</v>
      </c>
      <c r="GA184" s="39" t="e">
        <f t="shared" si="605"/>
        <v>#DIV/0!</v>
      </c>
      <c r="GB184" s="39" t="e">
        <f t="shared" si="606"/>
        <v>#DIV/0!</v>
      </c>
      <c r="GC184" s="39" t="e">
        <f t="shared" si="607"/>
        <v>#DIV/0!</v>
      </c>
      <c r="GD184" s="39" t="e">
        <f t="shared" si="608"/>
        <v>#DIV/0!</v>
      </c>
      <c r="GE184" s="39" t="e">
        <f t="shared" si="609"/>
        <v>#DIV/0!</v>
      </c>
      <c r="GF184" s="39" t="e">
        <f t="shared" si="610"/>
        <v>#DIV/0!</v>
      </c>
      <c r="GG184" s="39" t="e">
        <f t="shared" si="611"/>
        <v>#DIV/0!</v>
      </c>
      <c r="GH184" s="39" t="e">
        <f t="shared" si="612"/>
        <v>#DIV/0!</v>
      </c>
      <c r="GI184" s="39"/>
      <c r="GJ184" s="39" t="e">
        <f t="shared" si="613"/>
        <v>#DIV/0!</v>
      </c>
      <c r="GK184" s="39" t="e">
        <f t="shared" si="614"/>
        <v>#DIV/0!</v>
      </c>
      <c r="GL184" s="39" t="e">
        <f t="shared" si="615"/>
        <v>#DIV/0!</v>
      </c>
      <c r="GM184" s="39" t="e">
        <f t="shared" si="616"/>
        <v>#DIV/0!</v>
      </c>
      <c r="GN184" s="39" t="e">
        <f t="shared" si="617"/>
        <v>#DIV/0!</v>
      </c>
      <c r="GO184" s="57"/>
      <c r="GP184" s="57" t="e">
        <f t="shared" si="618"/>
        <v>#DIV/0!</v>
      </c>
      <c r="GQ184" s="59" t="e">
        <f t="shared" si="619"/>
        <v>#DIV/0!</v>
      </c>
      <c r="GR184" s="41" t="e">
        <f t="shared" si="620"/>
        <v>#DIV/0!</v>
      </c>
      <c r="GS184" s="57" t="e">
        <f t="shared" si="621"/>
        <v>#DIV/0!</v>
      </c>
      <c r="GT184" s="57" t="e">
        <f t="shared" si="622"/>
        <v>#DIV/0!</v>
      </c>
      <c r="GU184" s="57" t="e">
        <f t="shared" si="623"/>
        <v>#DIV/0!</v>
      </c>
      <c r="GV184" s="57"/>
      <c r="GW184" s="42" t="e">
        <f t="shared" si="624"/>
        <v>#DIV/0!</v>
      </c>
      <c r="GX184" s="42" t="e">
        <f t="shared" si="625"/>
        <v>#DIV/0!</v>
      </c>
      <c r="GY184" s="42" t="e">
        <f t="shared" si="626"/>
        <v>#DIV/0!</v>
      </c>
      <c r="GZ184" s="57"/>
      <c r="HA184" s="2" t="e">
        <f t="shared" si="627"/>
        <v>#DIV/0!</v>
      </c>
      <c r="HB184" s="2" t="e">
        <f t="shared" si="628"/>
        <v>#DIV/0!</v>
      </c>
      <c r="HC184" s="2" t="e">
        <f t="shared" si="629"/>
        <v>#DIV/0!</v>
      </c>
      <c r="HD184" s="2" t="e">
        <f t="shared" si="630"/>
        <v>#DIV/0!</v>
      </c>
      <c r="HE184" s="2" t="e">
        <f t="shared" si="631"/>
        <v>#DIV/0!</v>
      </c>
      <c r="HF184" s="2" t="e">
        <f t="shared" si="632"/>
        <v>#DIV/0!</v>
      </c>
      <c r="HG184" s="2" t="e">
        <f t="shared" si="633"/>
        <v>#DIV/0!</v>
      </c>
      <c r="HH184" s="2" t="e">
        <f t="shared" si="634"/>
        <v>#DIV/0!</v>
      </c>
      <c r="HI184" s="2" t="e">
        <f t="shared" si="635"/>
        <v>#DIV/0!</v>
      </c>
      <c r="HJ184" s="11" t="e">
        <f t="shared" si="636"/>
        <v>#DIV/0!</v>
      </c>
      <c r="HK184" s="60" t="e">
        <f t="shared" si="637"/>
        <v>#DIV/0!</v>
      </c>
      <c r="HL184" s="57"/>
      <c r="HM184" s="57" t="e">
        <f t="shared" si="638"/>
        <v>#DIV/0!</v>
      </c>
      <c r="HN184" s="57" t="e">
        <f t="shared" si="639"/>
        <v>#DIV/0!</v>
      </c>
      <c r="HO184" s="57" t="e">
        <f t="shared" si="640"/>
        <v>#DIV/0!</v>
      </c>
      <c r="HP184" s="57" t="e">
        <f t="shared" si="641"/>
        <v>#DIV/0!</v>
      </c>
      <c r="HQ184" s="57" t="e">
        <f t="shared" si="642"/>
        <v>#DIV/0!</v>
      </c>
      <c r="HR184" s="57"/>
      <c r="HS184" s="57" t="e">
        <f t="shared" si="643"/>
        <v>#DIV/0!</v>
      </c>
      <c r="HT184" s="57" t="e">
        <f t="shared" si="644"/>
        <v>#DIV/0!</v>
      </c>
      <c r="HU184" s="57" t="e">
        <f t="shared" si="645"/>
        <v>#DIV/0!</v>
      </c>
      <c r="HV184" s="57" t="e">
        <f t="shared" si="646"/>
        <v>#DIV/0!</v>
      </c>
      <c r="HW184" s="57" t="e">
        <f t="shared" si="647"/>
        <v>#DIV/0!</v>
      </c>
      <c r="HX184" s="57"/>
      <c r="HY184" s="57" t="e">
        <f t="shared" si="648"/>
        <v>#DIV/0!</v>
      </c>
      <c r="HZ184" s="57" t="e">
        <f t="shared" si="649"/>
        <v>#DIV/0!</v>
      </c>
      <c r="IA184" s="57"/>
      <c r="IB184" s="61">
        <f t="shared" si="650"/>
        <v>0</v>
      </c>
      <c r="IC184" s="57" t="str">
        <f t="shared" si="651"/>
        <v/>
      </c>
      <c r="ID184" s="42"/>
      <c r="IE184" s="2" t="str">
        <f t="shared" si="652"/>
        <v/>
      </c>
      <c r="IF184" s="60" t="e">
        <f t="shared" si="653"/>
        <v>#DIV/0!</v>
      </c>
      <c r="IG184" s="60" t="str">
        <f t="shared" si="654"/>
        <v/>
      </c>
      <c r="IH184" s="60" t="str">
        <f t="shared" si="655"/>
        <v>zinco-</v>
      </c>
      <c r="II184" s="60" t="str">
        <f t="shared" si="656"/>
        <v>mangano-</v>
      </c>
      <c r="IJ184" s="60" t="e">
        <f t="shared" si="657"/>
        <v>#DIV/0!</v>
      </c>
      <c r="IK184" s="60" t="e">
        <f t="shared" si="658"/>
        <v>#DIV/0!</v>
      </c>
      <c r="IL184" s="60" t="e">
        <f t="shared" si="659"/>
        <v>#DIV/0!</v>
      </c>
      <c r="IM184" s="60" t="e">
        <f t="shared" si="660"/>
        <v>#DIV/0!</v>
      </c>
      <c r="IN184" s="60" t="str">
        <f t="shared" si="661"/>
        <v/>
      </c>
      <c r="IO184" s="60" t="str">
        <f t="shared" si="662"/>
        <v/>
      </c>
      <c r="IP184" s="57"/>
      <c r="IQ184" s="57" t="str">
        <f t="shared" si="663"/>
        <v>ERROR!!</v>
      </c>
    </row>
    <row r="185" spans="24:251">
      <c r="X185" s="29">
        <f t="shared" si="519"/>
        <v>0</v>
      </c>
      <c r="Y185" s="29">
        <f t="shared" si="520"/>
        <v>0</v>
      </c>
      <c r="Z185" s="29" t="e">
        <f t="shared" si="521"/>
        <v>#DIV/0!</v>
      </c>
      <c r="AA185" s="29" t="e">
        <f t="shared" si="522"/>
        <v>#DIV/0!</v>
      </c>
      <c r="AB185" s="29" t="e">
        <f t="shared" si="523"/>
        <v>#DIV/0!</v>
      </c>
      <c r="AC185" s="29" t="e">
        <f t="shared" si="524"/>
        <v>#DIV/0!</v>
      </c>
      <c r="AF185" s="23">
        <v>60.084299999999999</v>
      </c>
      <c r="AG185" s="23">
        <v>79.878799999999998</v>
      </c>
      <c r="AH185" s="23">
        <v>101.96120000000001</v>
      </c>
      <c r="AI185" s="23">
        <v>151.99039999999999</v>
      </c>
      <c r="AJ185" s="23">
        <v>159.69</v>
      </c>
      <c r="AK185" s="23">
        <v>71.846400000000003</v>
      </c>
      <c r="AL185" s="23">
        <v>70.9375</v>
      </c>
      <c r="AM185" s="23">
        <v>40.304400000000001</v>
      </c>
      <c r="AN185" s="23">
        <v>56.077399999999997</v>
      </c>
      <c r="AO185" s="23">
        <v>61.978999999999999</v>
      </c>
      <c r="AP185" s="23">
        <v>94.195999999999998</v>
      </c>
      <c r="AQ185" s="23">
        <v>18.998000000000001</v>
      </c>
      <c r="AR185" s="23">
        <v>35.450000000000003</v>
      </c>
      <c r="AS185" s="23">
        <v>29.88</v>
      </c>
      <c r="AT185" s="23">
        <v>74.691999999999993</v>
      </c>
      <c r="AU185" s="23">
        <v>81.39</v>
      </c>
      <c r="AX185" s="54">
        <f t="shared" si="525"/>
        <v>0</v>
      </c>
      <c r="AY185" s="54">
        <f t="shared" si="526"/>
        <v>0</v>
      </c>
      <c r="AZ185" s="54">
        <f t="shared" si="527"/>
        <v>0</v>
      </c>
      <c r="BA185" s="54">
        <f t="shared" si="528"/>
        <v>0</v>
      </c>
      <c r="BB185" s="54">
        <f t="shared" si="529"/>
        <v>0</v>
      </c>
      <c r="BC185" s="54">
        <f t="shared" si="530"/>
        <v>0</v>
      </c>
      <c r="BD185" s="54">
        <f t="shared" si="531"/>
        <v>0</v>
      </c>
      <c r="BE185" s="54">
        <f t="shared" si="532"/>
        <v>0</v>
      </c>
      <c r="BF185" s="54">
        <f t="shared" si="533"/>
        <v>0</v>
      </c>
      <c r="BG185" s="54">
        <f t="shared" si="534"/>
        <v>0</v>
      </c>
      <c r="BH185" s="54">
        <f t="shared" si="535"/>
        <v>0</v>
      </c>
      <c r="BI185" s="54">
        <f t="shared" si="536"/>
        <v>0</v>
      </c>
      <c r="BJ185" s="54">
        <f t="shared" si="537"/>
        <v>0</v>
      </c>
      <c r="BK185" s="54">
        <f t="shared" si="538"/>
        <v>0</v>
      </c>
      <c r="BL185" s="54">
        <f t="shared" si="539"/>
        <v>0</v>
      </c>
      <c r="BM185" s="42"/>
      <c r="BO185" s="54">
        <f>'Norm-coeff'!$C$2+$AX185*'Norm-coeff'!$D$2+$AY185*'Norm-coeff'!$E$2+$AZ185*'Norm-coeff'!$F$2+$BA185*'Norm-coeff'!$G$2+$BB185*'Norm-coeff'!$H$2+$BC185*'Norm-coeff'!$I$2+$BD185*'Norm-coeff'!$J$2+$BE185*'Norm-coeff'!$K$2+$BF185*'Norm-coeff'!$L$2+$BG185*'Norm-coeff'!$M$2+$BH185*'Norm-coeff'!$N$2+$BI185*'Norm-coeff'!$O$2</f>
        <v>5.4045421474420303</v>
      </c>
      <c r="BP185" s="54">
        <f>'Norm-coeff'!$C$3+$AX185*'Norm-coeff'!$D$3+$AY185*'Norm-coeff'!$E$3+$AZ185*'Norm-coeff'!$F$3+$BA185*'Norm-coeff'!$G$3+$BB185*'Norm-coeff'!$H$3+$BC185*'Norm-coeff'!$I$3+$BD185*'Norm-coeff'!$J$3+$BE185*'Norm-coeff'!$K$3+$BF185*'Norm-coeff'!$L$3+$BG185*'Norm-coeff'!$M$3+$BH185*'Norm-coeff'!$N$3+$BI185*'Norm-coeff'!$O$3</f>
        <v>3.15319116612705</v>
      </c>
      <c r="BQ185" s="54">
        <f>'Norm-coeff'!$C$4+$AX185*'Norm-coeff'!$D$4+$AY185*'Norm-coeff'!$E$4+$AZ185*'Norm-coeff'!$F$4+$BA185*'Norm-coeff'!$G$4+$BB185*'Norm-coeff'!$H$4+$BC185*'Norm-coeff'!$I$4+$BD185*'Norm-coeff'!$J$4+$BE185*'Norm-coeff'!$K$4+$BF185*'Norm-coeff'!$L$4+$BG185*'Norm-coeff'!$M$4+$BH185*'Norm-coeff'!$N$4+$BI185*'Norm-coeff'!$O$4</f>
        <v>1.42115649462768</v>
      </c>
      <c r="BR185" s="54">
        <f>'Norm-coeff'!$C$5+$AX185*'Norm-coeff'!$D$5+$AY185*'Norm-coeff'!$E$5+$AZ185*'Norm-coeff'!$F$5+$BA185*'Norm-coeff'!$G$5+$BB185*'Norm-coeff'!$H$5+$BC185*'Norm-coeff'!$I$5+$BD185*'Norm-coeff'!$J$5+$BE185*'Norm-coeff'!$K$5+$BF185*'Norm-coeff'!$L$5+$BG185*'Norm-coeff'!$M$5+$BH185*'Norm-coeff'!$N$5+$BI185*'Norm-coeff'!$O$5</f>
        <v>1.0553329241296201</v>
      </c>
      <c r="BS185" s="54">
        <f>'Norm-coeff'!$C$6+$AX185*'Norm-coeff'!$D$6+$AY185*'Norm-coeff'!$E$6+$AZ185*'Norm-coeff'!$F$6+$BA185*'Norm-coeff'!$G$6+$BB185*'Norm-coeff'!$H$6+$BC185*'Norm-coeff'!$I$6+$BD185*'Norm-coeff'!$J$6+$BE185*'Norm-coeff'!$K$6+$BF185*'Norm-coeff'!$L$6+$BG185*'Norm-coeff'!$M$6+$BH185*'Norm-coeff'!$N$6+$BI185*'Norm-coeff'!$O$6</f>
        <v>-1.48700885495103E-2</v>
      </c>
      <c r="BT185" s="54">
        <f>'Norm-coeff'!$C$7+$AX185*'Norm-coeff'!$D$7+$AY185*'Norm-coeff'!$E$7+$AZ185*'Norm-coeff'!$F$7+$BA185*'Norm-coeff'!$G$7+$BB185*'Norm-coeff'!$H$7+$BC185*'Norm-coeff'!$I$7+$BD185*'Norm-coeff'!$J$7+$BE185*'Norm-coeff'!$K$7+$BF185*'Norm-coeff'!$L$7+$BG185*'Norm-coeff'!$M$7+$BH185*'Norm-coeff'!$N$7+$BI185*'Norm-coeff'!$O$7</f>
        <v>2.0907583608832998</v>
      </c>
      <c r="BU185" s="54">
        <f>'Norm-coeff'!$C$8+$AX185*'Norm-coeff'!$D$8+$AY185*'Norm-coeff'!$E$8+$AZ185*'Norm-coeff'!$F$8+$BA185*'Norm-coeff'!$G$8+$BB185*'Norm-coeff'!$H$8+$BC185*'Norm-coeff'!$I$8+$BD185*'Norm-coeff'!$J$8+$BE185*'Norm-coeff'!$K$8+$BF185*'Norm-coeff'!$L$8+$BG185*'Norm-coeff'!$M$8+$BH185*'Norm-coeff'!$N$8+$BI185*'Norm-coeff'!$O$8</f>
        <v>0.65894159836244504</v>
      </c>
      <c r="BV185" s="54">
        <f>'Norm-coeff'!$C$9+$AX185*'Norm-coeff'!$D$9+$AY185*'Norm-coeff'!$E$9+$AZ185*'Norm-coeff'!$F$9+$BA185*'Norm-coeff'!$G$9+$BB185*'Norm-coeff'!$H$9+$BC185*'Norm-coeff'!$I$9+$BD185*'Norm-coeff'!$J$9+$BE185*'Norm-coeff'!$K$9+$BF185*'Norm-coeff'!$L$9+$BG185*'Norm-coeff'!$M$9+$BH185*'Norm-coeff'!$N$9+$BI185*'Norm-coeff'!$O$9</f>
        <v>1.48961085014701</v>
      </c>
      <c r="BW185" s="54">
        <f>'Norm-coeff'!$C$10+$AX185*'Norm-coeff'!$D$10+$AY185*'Norm-coeff'!$E$10+$AZ185*'Norm-coeff'!$F$10+$BA185*'Norm-coeff'!$G$10+$BB185*'Norm-coeff'!$H$10+$BC185*'Norm-coeff'!$I$10+$BD185*'Norm-coeff'!$J$10+$BE185*'Norm-coeff'!$K$10+$BF185*'Norm-coeff'!$L$10+$BG185*'Norm-coeff'!$M$10+$BH185*'Norm-coeff'!$N$10+$BI185*'Norm-coeff'!$O$10</f>
        <v>1.42058735749591</v>
      </c>
      <c r="BX185" s="54">
        <f>'Norm-coeff'!$C$11+$AX185*'Norm-coeff'!$D$11+$AY185*'Norm-coeff'!$E$11+$AZ185*'Norm-coeff'!$F$11+$BA185*'Norm-coeff'!$G$11+$BB185*'Norm-coeff'!$H$11+$BC185*'Norm-coeff'!$I$11+$BD185*'Norm-coeff'!$J$11+$BE185*'Norm-coeff'!$K$11+$BF185*'Norm-coeff'!$L$11+$BG185*'Norm-coeff'!$M$11+$BH185*'Norm-coeff'!$N$11+$BI185*'Norm-coeff'!$O$11</f>
        <v>0.221233014421479</v>
      </c>
      <c r="BY185" s="54">
        <f>'Norm-coeff'!$C$12+$AX185*'Norm-coeff'!$D$12+$AY185*'Norm-coeff'!$E$12+$AZ185*'Norm-coeff'!$F$12+$BA185*'Norm-coeff'!$G$12+$BB185*'Norm-coeff'!$H$12+$BC185*'Norm-coeff'!$I$12+$BD185*'Norm-coeff'!$J$12+$BE185*'Norm-coeff'!$K$12+$BF185*'Norm-coeff'!$L$12+$BG185*'Norm-coeff'!$M$12+$BH185*'Norm-coeff'!$N$12+$BI185*'Norm-coeff'!$O$12</f>
        <v>0.283527502056037</v>
      </c>
      <c r="BZ185" s="54">
        <f>'Norm-coeff'!$C$13+$AX185*'Norm-coeff'!$D$13+$AY185*'Norm-coeff'!$E$13+$AZ185*'Norm-coeff'!$F$13+$BA185*'Norm-coeff'!$G$13+$BB185*'Norm-coeff'!$H$13+$BC185*'Norm-coeff'!$I$13+$BD185*'Norm-coeff'!$J$13+$BE185*'Norm-coeff'!$K$13+$BF185*'Norm-coeff'!$L$13+$BG185*'Norm-coeff'!$M$13+$BH185*'Norm-coeff'!$N$13+$BI185*'Norm-coeff'!$O$13</f>
        <v>-4.1864930554451202E-2</v>
      </c>
      <c r="CA185" s="54">
        <f>'Norm-coeff'!$C$14+$AX185*'Norm-coeff'!$D$14+$AY185*'Norm-coeff'!$E$14+$AZ185*'Norm-coeff'!$F$14+$BA185*'Norm-coeff'!$G$14+$BB185*'Norm-coeff'!$H$14+$BC185*'Norm-coeff'!$I$14+$BD185*'Norm-coeff'!$J$14+$BE185*'Norm-coeff'!$K$14+$BF185*'Norm-coeff'!$L$14+$BG185*'Norm-coeff'!$M$14+$BH185*'Norm-coeff'!$N$14+$BI185*'Norm-coeff'!$O$14</f>
        <v>4.2526983164477103</v>
      </c>
      <c r="CC185" s="54">
        <f t="shared" si="664"/>
        <v>0</v>
      </c>
      <c r="CG185" s="54">
        <f t="shared" si="540"/>
        <v>0</v>
      </c>
      <c r="CH185" s="54">
        <f t="shared" si="518"/>
        <v>0</v>
      </c>
      <c r="CI185" s="54">
        <f t="shared" si="541"/>
        <v>0</v>
      </c>
      <c r="CJ185" s="56">
        <f t="shared" si="542"/>
        <v>0</v>
      </c>
      <c r="CK185" s="54">
        <f t="shared" si="543"/>
        <v>0</v>
      </c>
      <c r="CL185" s="54">
        <f t="shared" si="544"/>
        <v>0</v>
      </c>
      <c r="CM185" s="54">
        <f t="shared" si="545"/>
        <v>0</v>
      </c>
      <c r="CN185" s="54">
        <f t="shared" si="546"/>
        <v>0</v>
      </c>
      <c r="CO185" s="54">
        <f t="shared" si="547"/>
        <v>0</v>
      </c>
      <c r="CP185" s="54">
        <f t="shared" si="548"/>
        <v>0</v>
      </c>
      <c r="CQ185" s="54">
        <f t="shared" si="549"/>
        <v>0</v>
      </c>
      <c r="CR185" s="54">
        <f t="shared" si="550"/>
        <v>0</v>
      </c>
      <c r="CS185" s="54">
        <f t="shared" si="551"/>
        <v>0</v>
      </c>
      <c r="CU185" s="54">
        <f t="shared" si="552"/>
        <v>0</v>
      </c>
      <c r="CV185" s="54">
        <f t="shared" si="553"/>
        <v>0</v>
      </c>
      <c r="CW185" s="54">
        <f t="shared" si="554"/>
        <v>0</v>
      </c>
      <c r="CX185" s="54">
        <f t="shared" si="555"/>
        <v>0</v>
      </c>
      <c r="CZ185" s="54">
        <f t="shared" si="556"/>
        <v>0</v>
      </c>
      <c r="DA185" s="54">
        <f t="shared" si="557"/>
        <v>0</v>
      </c>
      <c r="DB185" s="54">
        <f t="shared" si="558"/>
        <v>0</v>
      </c>
      <c r="DC185" s="54">
        <f t="shared" si="559"/>
        <v>0</v>
      </c>
      <c r="DD185" s="54">
        <f t="shared" si="560"/>
        <v>0</v>
      </c>
      <c r="DE185" s="54">
        <f t="shared" si="561"/>
        <v>0</v>
      </c>
      <c r="DF185" s="54">
        <f t="shared" si="562"/>
        <v>0</v>
      </c>
      <c r="DG185" s="54">
        <f t="shared" si="563"/>
        <v>2</v>
      </c>
      <c r="DH185" s="71">
        <f t="shared" si="564"/>
        <v>0</v>
      </c>
      <c r="DI185" s="71">
        <f t="shared" si="565"/>
        <v>0</v>
      </c>
      <c r="DJ185" s="54">
        <f t="shared" si="566"/>
        <v>0</v>
      </c>
      <c r="DK185" s="54">
        <f t="shared" si="567"/>
        <v>2</v>
      </c>
      <c r="DL185" s="4">
        <f t="shared" si="492"/>
        <v>0</v>
      </c>
      <c r="DM185" s="3">
        <f t="shared" si="568"/>
        <v>0</v>
      </c>
      <c r="DN185" s="3">
        <f t="shared" si="569"/>
        <v>0</v>
      </c>
      <c r="DO185" s="4" t="e">
        <f t="shared" si="570"/>
        <v>#DIV/0!</v>
      </c>
      <c r="DP185" s="57"/>
      <c r="DQ185" s="57"/>
      <c r="DR185" s="56">
        <f t="shared" si="493"/>
        <v>2</v>
      </c>
      <c r="DS185" s="56">
        <f t="shared" si="494"/>
        <v>0</v>
      </c>
      <c r="DT185" s="38">
        <f t="shared" si="495"/>
        <v>0</v>
      </c>
      <c r="DU185" s="38">
        <f t="shared" si="571"/>
        <v>2</v>
      </c>
      <c r="DV185" s="38">
        <f t="shared" si="496"/>
        <v>0</v>
      </c>
      <c r="DW185" s="39">
        <f t="shared" si="497"/>
        <v>0</v>
      </c>
      <c r="DX185" s="39">
        <f t="shared" si="498"/>
        <v>0</v>
      </c>
      <c r="DY185" s="39">
        <f t="shared" si="499"/>
        <v>0</v>
      </c>
      <c r="DZ185" s="39">
        <f t="shared" si="500"/>
        <v>0</v>
      </c>
      <c r="EA185" s="39">
        <f t="shared" si="501"/>
        <v>0</v>
      </c>
      <c r="EB185" s="37" t="e">
        <f t="shared" si="572"/>
        <v>#DIV/0!</v>
      </c>
      <c r="EC185" s="37" t="e">
        <f t="shared" si="573"/>
        <v>#DIV/0!</v>
      </c>
      <c r="ED185" s="37" t="e">
        <f t="shared" si="574"/>
        <v>#DIV/0!</v>
      </c>
      <c r="EE185" s="37" t="e">
        <f t="shared" si="575"/>
        <v>#DIV/0!</v>
      </c>
      <c r="EF185" s="39" t="e">
        <f t="shared" si="576"/>
        <v>#DIV/0!</v>
      </c>
      <c r="EG185" s="37" t="e">
        <f t="shared" si="577"/>
        <v>#DIV/0!</v>
      </c>
      <c r="EH185" s="37" t="e">
        <f t="shared" si="578"/>
        <v>#DIV/0!</v>
      </c>
      <c r="EI185" s="11" t="b">
        <f t="shared" si="579"/>
        <v>1</v>
      </c>
      <c r="EJ185" s="11" t="b">
        <f t="shared" si="580"/>
        <v>0</v>
      </c>
      <c r="EK185" s="39" t="e">
        <f t="shared" si="581"/>
        <v>#DIV/0!</v>
      </c>
      <c r="EL185" s="39" t="e">
        <f t="shared" si="582"/>
        <v>#DIV/0!</v>
      </c>
      <c r="EM185" s="39" t="e">
        <f t="shared" si="583"/>
        <v>#DIV/0!</v>
      </c>
      <c r="EN185" s="39" t="e">
        <f t="shared" si="584"/>
        <v>#DIV/0!</v>
      </c>
      <c r="EO185" s="39" t="e">
        <f t="shared" si="585"/>
        <v>#DIV/0!</v>
      </c>
      <c r="EP185" s="39" t="e">
        <f t="shared" si="586"/>
        <v>#DIV/0!</v>
      </c>
      <c r="EQ185" s="39" t="e">
        <f t="shared" si="587"/>
        <v>#DIV/0!</v>
      </c>
      <c r="ER185" s="39" t="e">
        <f t="shared" si="588"/>
        <v>#DIV/0!</v>
      </c>
      <c r="ES185" s="58" t="str">
        <f t="shared" si="589"/>
        <v>(OH,F,Cl)-dominate amphibole</v>
      </c>
      <c r="ET185" s="58" t="e">
        <f t="shared" si="590"/>
        <v>#N/A</v>
      </c>
      <c r="EU185" s="56">
        <f t="shared" si="502"/>
        <v>0</v>
      </c>
      <c r="EV185" s="56">
        <f t="shared" si="503"/>
        <v>0</v>
      </c>
      <c r="EW185" s="56">
        <f t="shared" si="504"/>
        <v>0</v>
      </c>
      <c r="EX185" s="56">
        <f t="shared" si="505"/>
        <v>0</v>
      </c>
      <c r="EY185" s="56">
        <f t="shared" si="506"/>
        <v>0</v>
      </c>
      <c r="EZ185" s="56">
        <f t="shared" si="507"/>
        <v>0</v>
      </c>
      <c r="FA185" s="39">
        <f t="shared" si="508"/>
        <v>0</v>
      </c>
      <c r="FB185" s="39">
        <f t="shared" si="509"/>
        <v>0</v>
      </c>
      <c r="FC185" s="54">
        <f t="shared" si="510"/>
        <v>0</v>
      </c>
      <c r="FD185" s="54">
        <f t="shared" si="511"/>
        <v>0</v>
      </c>
      <c r="FE185" s="39">
        <f t="shared" si="512"/>
        <v>0</v>
      </c>
      <c r="FF185" s="54">
        <f t="shared" si="513"/>
        <v>0</v>
      </c>
      <c r="FG185" s="39">
        <f t="shared" si="514"/>
        <v>0</v>
      </c>
      <c r="FH185" s="39">
        <f t="shared" si="591"/>
        <v>0</v>
      </c>
      <c r="FI185" s="39">
        <f t="shared" si="592"/>
        <v>0</v>
      </c>
      <c r="FJ185" s="39">
        <f t="shared" si="593"/>
        <v>0</v>
      </c>
      <c r="FK185" s="39" t="e">
        <f t="shared" si="594"/>
        <v>#DIV/0!</v>
      </c>
      <c r="FL185" s="39" t="e">
        <f t="shared" si="595"/>
        <v>#DIV/0!</v>
      </c>
      <c r="FM185" s="39" t="e">
        <f t="shared" si="596"/>
        <v>#DIV/0!</v>
      </c>
      <c r="FN185" s="39">
        <f t="shared" si="597"/>
        <v>1</v>
      </c>
      <c r="FO185" s="39">
        <f t="shared" si="515"/>
        <v>0</v>
      </c>
      <c r="FP185" s="39">
        <f t="shared" si="516"/>
        <v>0</v>
      </c>
      <c r="FQ185" s="39">
        <f t="shared" si="517"/>
        <v>0</v>
      </c>
      <c r="FR185" s="39">
        <f t="shared" si="598"/>
        <v>0</v>
      </c>
      <c r="FS185" s="39">
        <f t="shared" si="599"/>
        <v>0</v>
      </c>
      <c r="FU185" s="39" t="e">
        <f t="shared" si="600"/>
        <v>#DIV/0!</v>
      </c>
      <c r="FV185" s="39" t="e">
        <f t="shared" si="601"/>
        <v>#DIV/0!</v>
      </c>
      <c r="FW185" s="39" t="e">
        <f t="shared" si="602"/>
        <v>#DIV/0!</v>
      </c>
      <c r="FY185" s="39" t="e">
        <f t="shared" si="603"/>
        <v>#DIV/0!</v>
      </c>
      <c r="FZ185" s="39" t="e">
        <f t="shared" si="604"/>
        <v>#DIV/0!</v>
      </c>
      <c r="GA185" s="39" t="e">
        <f t="shared" si="605"/>
        <v>#DIV/0!</v>
      </c>
      <c r="GB185" s="39" t="e">
        <f t="shared" si="606"/>
        <v>#DIV/0!</v>
      </c>
      <c r="GC185" s="39" t="e">
        <f t="shared" si="607"/>
        <v>#DIV/0!</v>
      </c>
      <c r="GD185" s="39" t="e">
        <f t="shared" si="608"/>
        <v>#DIV/0!</v>
      </c>
      <c r="GE185" s="39" t="e">
        <f t="shared" si="609"/>
        <v>#DIV/0!</v>
      </c>
      <c r="GF185" s="39" t="e">
        <f t="shared" si="610"/>
        <v>#DIV/0!</v>
      </c>
      <c r="GG185" s="39" t="e">
        <f t="shared" si="611"/>
        <v>#DIV/0!</v>
      </c>
      <c r="GH185" s="39" t="e">
        <f t="shared" si="612"/>
        <v>#DIV/0!</v>
      </c>
      <c r="GI185" s="39"/>
      <c r="GJ185" s="39" t="e">
        <f t="shared" si="613"/>
        <v>#DIV/0!</v>
      </c>
      <c r="GK185" s="39" t="e">
        <f t="shared" si="614"/>
        <v>#DIV/0!</v>
      </c>
      <c r="GL185" s="39" t="e">
        <f t="shared" si="615"/>
        <v>#DIV/0!</v>
      </c>
      <c r="GM185" s="39" t="e">
        <f t="shared" si="616"/>
        <v>#DIV/0!</v>
      </c>
      <c r="GN185" s="39" t="e">
        <f t="shared" si="617"/>
        <v>#DIV/0!</v>
      </c>
      <c r="GO185" s="57"/>
      <c r="GP185" s="57" t="e">
        <f t="shared" si="618"/>
        <v>#DIV/0!</v>
      </c>
      <c r="GQ185" s="59" t="e">
        <f t="shared" si="619"/>
        <v>#DIV/0!</v>
      </c>
      <c r="GR185" s="41" t="e">
        <f t="shared" si="620"/>
        <v>#DIV/0!</v>
      </c>
      <c r="GS185" s="57" t="e">
        <f t="shared" si="621"/>
        <v>#DIV/0!</v>
      </c>
      <c r="GT185" s="57" t="e">
        <f t="shared" si="622"/>
        <v>#DIV/0!</v>
      </c>
      <c r="GU185" s="57" t="e">
        <f t="shared" si="623"/>
        <v>#DIV/0!</v>
      </c>
      <c r="GV185" s="57"/>
      <c r="GW185" s="42" t="e">
        <f t="shared" si="624"/>
        <v>#DIV/0!</v>
      </c>
      <c r="GX185" s="42" t="e">
        <f t="shared" si="625"/>
        <v>#DIV/0!</v>
      </c>
      <c r="GY185" s="42" t="e">
        <f t="shared" si="626"/>
        <v>#DIV/0!</v>
      </c>
      <c r="GZ185" s="57"/>
      <c r="HA185" s="2" t="e">
        <f t="shared" si="627"/>
        <v>#DIV/0!</v>
      </c>
      <c r="HB185" s="2" t="e">
        <f t="shared" si="628"/>
        <v>#DIV/0!</v>
      </c>
      <c r="HC185" s="2" t="e">
        <f t="shared" si="629"/>
        <v>#DIV/0!</v>
      </c>
      <c r="HD185" s="2" t="e">
        <f t="shared" si="630"/>
        <v>#DIV/0!</v>
      </c>
      <c r="HE185" s="2" t="e">
        <f t="shared" si="631"/>
        <v>#DIV/0!</v>
      </c>
      <c r="HF185" s="2" t="e">
        <f t="shared" si="632"/>
        <v>#DIV/0!</v>
      </c>
      <c r="HG185" s="2" t="e">
        <f t="shared" si="633"/>
        <v>#DIV/0!</v>
      </c>
      <c r="HH185" s="2" t="e">
        <f t="shared" si="634"/>
        <v>#DIV/0!</v>
      </c>
      <c r="HI185" s="2" t="e">
        <f t="shared" si="635"/>
        <v>#DIV/0!</v>
      </c>
      <c r="HJ185" s="11" t="e">
        <f t="shared" si="636"/>
        <v>#DIV/0!</v>
      </c>
      <c r="HK185" s="60" t="e">
        <f t="shared" si="637"/>
        <v>#DIV/0!</v>
      </c>
      <c r="HL185" s="57"/>
      <c r="HM185" s="57" t="e">
        <f t="shared" si="638"/>
        <v>#DIV/0!</v>
      </c>
      <c r="HN185" s="57" t="e">
        <f t="shared" si="639"/>
        <v>#DIV/0!</v>
      </c>
      <c r="HO185" s="57" t="e">
        <f t="shared" si="640"/>
        <v>#DIV/0!</v>
      </c>
      <c r="HP185" s="57" t="e">
        <f t="shared" si="641"/>
        <v>#DIV/0!</v>
      </c>
      <c r="HQ185" s="57" t="e">
        <f t="shared" si="642"/>
        <v>#DIV/0!</v>
      </c>
      <c r="HR185" s="57"/>
      <c r="HS185" s="57" t="e">
        <f t="shared" si="643"/>
        <v>#DIV/0!</v>
      </c>
      <c r="HT185" s="57" t="e">
        <f t="shared" si="644"/>
        <v>#DIV/0!</v>
      </c>
      <c r="HU185" s="57" t="e">
        <f t="shared" si="645"/>
        <v>#DIV/0!</v>
      </c>
      <c r="HV185" s="57" t="e">
        <f t="shared" si="646"/>
        <v>#DIV/0!</v>
      </c>
      <c r="HW185" s="57" t="e">
        <f t="shared" si="647"/>
        <v>#DIV/0!</v>
      </c>
      <c r="HX185" s="57"/>
      <c r="HY185" s="57" t="e">
        <f t="shared" si="648"/>
        <v>#DIV/0!</v>
      </c>
      <c r="HZ185" s="57" t="e">
        <f t="shared" si="649"/>
        <v>#DIV/0!</v>
      </c>
      <c r="IA185" s="57"/>
      <c r="IB185" s="61">
        <f t="shared" si="650"/>
        <v>0</v>
      </c>
      <c r="IC185" s="57" t="str">
        <f t="shared" si="651"/>
        <v/>
      </c>
      <c r="ID185" s="42"/>
      <c r="IE185" s="2" t="str">
        <f t="shared" si="652"/>
        <v/>
      </c>
      <c r="IF185" s="60" t="e">
        <f t="shared" si="653"/>
        <v>#DIV/0!</v>
      </c>
      <c r="IG185" s="60" t="str">
        <f t="shared" si="654"/>
        <v/>
      </c>
      <c r="IH185" s="60" t="str">
        <f t="shared" si="655"/>
        <v>zinco-</v>
      </c>
      <c r="II185" s="60" t="str">
        <f t="shared" si="656"/>
        <v>mangano-</v>
      </c>
      <c r="IJ185" s="60" t="e">
        <f t="shared" si="657"/>
        <v>#DIV/0!</v>
      </c>
      <c r="IK185" s="60" t="e">
        <f t="shared" si="658"/>
        <v>#DIV/0!</v>
      </c>
      <c r="IL185" s="60" t="e">
        <f t="shared" si="659"/>
        <v>#DIV/0!</v>
      </c>
      <c r="IM185" s="60" t="e">
        <f t="shared" si="660"/>
        <v>#DIV/0!</v>
      </c>
      <c r="IN185" s="60" t="str">
        <f t="shared" si="661"/>
        <v/>
      </c>
      <c r="IO185" s="60" t="str">
        <f t="shared" si="662"/>
        <v/>
      </c>
      <c r="IP185" s="57"/>
      <c r="IQ185" s="57" t="str">
        <f t="shared" si="663"/>
        <v>ERROR!!</v>
      </c>
    </row>
    <row r="186" spans="24:251">
      <c r="X186" s="29">
        <f t="shared" si="519"/>
        <v>0</v>
      </c>
      <c r="Y186" s="29">
        <f t="shared" si="520"/>
        <v>0</v>
      </c>
      <c r="Z186" s="29" t="e">
        <f t="shared" si="521"/>
        <v>#DIV/0!</v>
      </c>
      <c r="AA186" s="29" t="e">
        <f t="shared" si="522"/>
        <v>#DIV/0!</v>
      </c>
      <c r="AB186" s="29" t="e">
        <f t="shared" si="523"/>
        <v>#DIV/0!</v>
      </c>
      <c r="AC186" s="29" t="e">
        <f t="shared" si="524"/>
        <v>#DIV/0!</v>
      </c>
      <c r="AF186" s="23">
        <v>60.084299999999999</v>
      </c>
      <c r="AG186" s="23">
        <v>79.878799999999998</v>
      </c>
      <c r="AH186" s="23">
        <v>101.96120000000001</v>
      </c>
      <c r="AI186" s="23">
        <v>151.99039999999999</v>
      </c>
      <c r="AJ186" s="23">
        <v>159.69</v>
      </c>
      <c r="AK186" s="23">
        <v>71.846400000000003</v>
      </c>
      <c r="AL186" s="23">
        <v>70.9375</v>
      </c>
      <c r="AM186" s="23">
        <v>40.304400000000001</v>
      </c>
      <c r="AN186" s="23">
        <v>56.077399999999997</v>
      </c>
      <c r="AO186" s="23">
        <v>61.978999999999999</v>
      </c>
      <c r="AP186" s="23">
        <v>94.195999999999998</v>
      </c>
      <c r="AQ186" s="23">
        <v>18.998000000000001</v>
      </c>
      <c r="AR186" s="23">
        <v>35.450000000000003</v>
      </c>
      <c r="AS186" s="23">
        <v>29.88</v>
      </c>
      <c r="AT186" s="23">
        <v>74.691999999999993</v>
      </c>
      <c r="AU186" s="23">
        <v>81.39</v>
      </c>
      <c r="AX186" s="54">
        <f t="shared" si="525"/>
        <v>0</v>
      </c>
      <c r="AY186" s="54">
        <f t="shared" si="526"/>
        <v>0</v>
      </c>
      <c r="AZ186" s="54">
        <f t="shared" si="527"/>
        <v>0</v>
      </c>
      <c r="BA186" s="54">
        <f t="shared" si="528"/>
        <v>0</v>
      </c>
      <c r="BB186" s="54">
        <f t="shared" si="529"/>
        <v>0</v>
      </c>
      <c r="BC186" s="54">
        <f t="shared" si="530"/>
        <v>0</v>
      </c>
      <c r="BD186" s="54">
        <f t="shared" si="531"/>
        <v>0</v>
      </c>
      <c r="BE186" s="54">
        <f t="shared" si="532"/>
        <v>0</v>
      </c>
      <c r="BF186" s="54">
        <f t="shared" si="533"/>
        <v>0</v>
      </c>
      <c r="BG186" s="54">
        <f t="shared" si="534"/>
        <v>0</v>
      </c>
      <c r="BH186" s="54">
        <f t="shared" si="535"/>
        <v>0</v>
      </c>
      <c r="BI186" s="54">
        <f t="shared" si="536"/>
        <v>0</v>
      </c>
      <c r="BJ186" s="54">
        <f t="shared" si="537"/>
        <v>0</v>
      </c>
      <c r="BK186" s="54">
        <f t="shared" si="538"/>
        <v>0</v>
      </c>
      <c r="BL186" s="54">
        <f t="shared" si="539"/>
        <v>0</v>
      </c>
      <c r="BM186" s="42"/>
      <c r="BO186" s="54">
        <f>'Norm-coeff'!$C$2+$AX186*'Norm-coeff'!$D$2+$AY186*'Norm-coeff'!$E$2+$AZ186*'Norm-coeff'!$F$2+$BA186*'Norm-coeff'!$G$2+$BB186*'Norm-coeff'!$H$2+$BC186*'Norm-coeff'!$I$2+$BD186*'Norm-coeff'!$J$2+$BE186*'Norm-coeff'!$K$2+$BF186*'Norm-coeff'!$L$2+$BG186*'Norm-coeff'!$M$2+$BH186*'Norm-coeff'!$N$2+$BI186*'Norm-coeff'!$O$2</f>
        <v>5.4045421474420303</v>
      </c>
      <c r="BP186" s="54">
        <f>'Norm-coeff'!$C$3+$AX186*'Norm-coeff'!$D$3+$AY186*'Norm-coeff'!$E$3+$AZ186*'Norm-coeff'!$F$3+$BA186*'Norm-coeff'!$G$3+$BB186*'Norm-coeff'!$H$3+$BC186*'Norm-coeff'!$I$3+$BD186*'Norm-coeff'!$J$3+$BE186*'Norm-coeff'!$K$3+$BF186*'Norm-coeff'!$L$3+$BG186*'Norm-coeff'!$M$3+$BH186*'Norm-coeff'!$N$3+$BI186*'Norm-coeff'!$O$3</f>
        <v>3.15319116612705</v>
      </c>
      <c r="BQ186" s="54">
        <f>'Norm-coeff'!$C$4+$AX186*'Norm-coeff'!$D$4+$AY186*'Norm-coeff'!$E$4+$AZ186*'Norm-coeff'!$F$4+$BA186*'Norm-coeff'!$G$4+$BB186*'Norm-coeff'!$H$4+$BC186*'Norm-coeff'!$I$4+$BD186*'Norm-coeff'!$J$4+$BE186*'Norm-coeff'!$K$4+$BF186*'Norm-coeff'!$L$4+$BG186*'Norm-coeff'!$M$4+$BH186*'Norm-coeff'!$N$4+$BI186*'Norm-coeff'!$O$4</f>
        <v>1.42115649462768</v>
      </c>
      <c r="BR186" s="54">
        <f>'Norm-coeff'!$C$5+$AX186*'Norm-coeff'!$D$5+$AY186*'Norm-coeff'!$E$5+$AZ186*'Norm-coeff'!$F$5+$BA186*'Norm-coeff'!$G$5+$BB186*'Norm-coeff'!$H$5+$BC186*'Norm-coeff'!$I$5+$BD186*'Norm-coeff'!$J$5+$BE186*'Norm-coeff'!$K$5+$BF186*'Norm-coeff'!$L$5+$BG186*'Norm-coeff'!$M$5+$BH186*'Norm-coeff'!$N$5+$BI186*'Norm-coeff'!$O$5</f>
        <v>1.0553329241296201</v>
      </c>
      <c r="BS186" s="54">
        <f>'Norm-coeff'!$C$6+$AX186*'Norm-coeff'!$D$6+$AY186*'Norm-coeff'!$E$6+$AZ186*'Norm-coeff'!$F$6+$BA186*'Norm-coeff'!$G$6+$BB186*'Norm-coeff'!$H$6+$BC186*'Norm-coeff'!$I$6+$BD186*'Norm-coeff'!$J$6+$BE186*'Norm-coeff'!$K$6+$BF186*'Norm-coeff'!$L$6+$BG186*'Norm-coeff'!$M$6+$BH186*'Norm-coeff'!$N$6+$BI186*'Norm-coeff'!$O$6</f>
        <v>-1.48700885495103E-2</v>
      </c>
      <c r="BT186" s="54">
        <f>'Norm-coeff'!$C$7+$AX186*'Norm-coeff'!$D$7+$AY186*'Norm-coeff'!$E$7+$AZ186*'Norm-coeff'!$F$7+$BA186*'Norm-coeff'!$G$7+$BB186*'Norm-coeff'!$H$7+$BC186*'Norm-coeff'!$I$7+$BD186*'Norm-coeff'!$J$7+$BE186*'Norm-coeff'!$K$7+$BF186*'Norm-coeff'!$L$7+$BG186*'Norm-coeff'!$M$7+$BH186*'Norm-coeff'!$N$7+$BI186*'Norm-coeff'!$O$7</f>
        <v>2.0907583608832998</v>
      </c>
      <c r="BU186" s="54">
        <f>'Norm-coeff'!$C$8+$AX186*'Norm-coeff'!$D$8+$AY186*'Norm-coeff'!$E$8+$AZ186*'Norm-coeff'!$F$8+$BA186*'Norm-coeff'!$G$8+$BB186*'Norm-coeff'!$H$8+$BC186*'Norm-coeff'!$I$8+$BD186*'Norm-coeff'!$J$8+$BE186*'Norm-coeff'!$K$8+$BF186*'Norm-coeff'!$L$8+$BG186*'Norm-coeff'!$M$8+$BH186*'Norm-coeff'!$N$8+$BI186*'Norm-coeff'!$O$8</f>
        <v>0.65894159836244504</v>
      </c>
      <c r="BV186" s="54">
        <f>'Norm-coeff'!$C$9+$AX186*'Norm-coeff'!$D$9+$AY186*'Norm-coeff'!$E$9+$AZ186*'Norm-coeff'!$F$9+$BA186*'Norm-coeff'!$G$9+$BB186*'Norm-coeff'!$H$9+$BC186*'Norm-coeff'!$I$9+$BD186*'Norm-coeff'!$J$9+$BE186*'Norm-coeff'!$K$9+$BF186*'Norm-coeff'!$L$9+$BG186*'Norm-coeff'!$M$9+$BH186*'Norm-coeff'!$N$9+$BI186*'Norm-coeff'!$O$9</f>
        <v>1.48961085014701</v>
      </c>
      <c r="BW186" s="54">
        <f>'Norm-coeff'!$C$10+$AX186*'Norm-coeff'!$D$10+$AY186*'Norm-coeff'!$E$10+$AZ186*'Norm-coeff'!$F$10+$BA186*'Norm-coeff'!$G$10+$BB186*'Norm-coeff'!$H$10+$BC186*'Norm-coeff'!$I$10+$BD186*'Norm-coeff'!$J$10+$BE186*'Norm-coeff'!$K$10+$BF186*'Norm-coeff'!$L$10+$BG186*'Norm-coeff'!$M$10+$BH186*'Norm-coeff'!$N$10+$BI186*'Norm-coeff'!$O$10</f>
        <v>1.42058735749591</v>
      </c>
      <c r="BX186" s="54">
        <f>'Norm-coeff'!$C$11+$AX186*'Norm-coeff'!$D$11+$AY186*'Norm-coeff'!$E$11+$AZ186*'Norm-coeff'!$F$11+$BA186*'Norm-coeff'!$G$11+$BB186*'Norm-coeff'!$H$11+$BC186*'Norm-coeff'!$I$11+$BD186*'Norm-coeff'!$J$11+$BE186*'Norm-coeff'!$K$11+$BF186*'Norm-coeff'!$L$11+$BG186*'Norm-coeff'!$M$11+$BH186*'Norm-coeff'!$N$11+$BI186*'Norm-coeff'!$O$11</f>
        <v>0.221233014421479</v>
      </c>
      <c r="BY186" s="54">
        <f>'Norm-coeff'!$C$12+$AX186*'Norm-coeff'!$D$12+$AY186*'Norm-coeff'!$E$12+$AZ186*'Norm-coeff'!$F$12+$BA186*'Norm-coeff'!$G$12+$BB186*'Norm-coeff'!$H$12+$BC186*'Norm-coeff'!$I$12+$BD186*'Norm-coeff'!$J$12+$BE186*'Norm-coeff'!$K$12+$BF186*'Norm-coeff'!$L$12+$BG186*'Norm-coeff'!$M$12+$BH186*'Norm-coeff'!$N$12+$BI186*'Norm-coeff'!$O$12</f>
        <v>0.283527502056037</v>
      </c>
      <c r="BZ186" s="54">
        <f>'Norm-coeff'!$C$13+$AX186*'Norm-coeff'!$D$13+$AY186*'Norm-coeff'!$E$13+$AZ186*'Norm-coeff'!$F$13+$BA186*'Norm-coeff'!$G$13+$BB186*'Norm-coeff'!$H$13+$BC186*'Norm-coeff'!$I$13+$BD186*'Norm-coeff'!$J$13+$BE186*'Norm-coeff'!$K$13+$BF186*'Norm-coeff'!$L$13+$BG186*'Norm-coeff'!$M$13+$BH186*'Norm-coeff'!$N$13+$BI186*'Norm-coeff'!$O$13</f>
        <v>-4.1864930554451202E-2</v>
      </c>
      <c r="CA186" s="54">
        <f>'Norm-coeff'!$C$14+$AX186*'Norm-coeff'!$D$14+$AY186*'Norm-coeff'!$E$14+$AZ186*'Norm-coeff'!$F$14+$BA186*'Norm-coeff'!$G$14+$BB186*'Norm-coeff'!$H$14+$BC186*'Norm-coeff'!$I$14+$BD186*'Norm-coeff'!$J$14+$BE186*'Norm-coeff'!$K$14+$BF186*'Norm-coeff'!$L$14+$BG186*'Norm-coeff'!$M$14+$BH186*'Norm-coeff'!$N$14+$BI186*'Norm-coeff'!$O$14</f>
        <v>4.2526983164477103</v>
      </c>
      <c r="CC186" s="54">
        <f t="shared" si="664"/>
        <v>0</v>
      </c>
      <c r="CG186" s="54">
        <f t="shared" si="540"/>
        <v>0</v>
      </c>
      <c r="CH186" s="54">
        <f t="shared" si="518"/>
        <v>0</v>
      </c>
      <c r="CI186" s="54">
        <f t="shared" si="541"/>
        <v>0</v>
      </c>
      <c r="CJ186" s="56">
        <f t="shared" si="542"/>
        <v>0</v>
      </c>
      <c r="CK186" s="54">
        <f t="shared" si="543"/>
        <v>0</v>
      </c>
      <c r="CL186" s="54">
        <f t="shared" si="544"/>
        <v>0</v>
      </c>
      <c r="CM186" s="54">
        <f t="shared" si="545"/>
        <v>0</v>
      </c>
      <c r="CN186" s="54">
        <f t="shared" si="546"/>
        <v>0</v>
      </c>
      <c r="CO186" s="54">
        <f t="shared" si="547"/>
        <v>0</v>
      </c>
      <c r="CP186" s="54">
        <f t="shared" si="548"/>
        <v>0</v>
      </c>
      <c r="CQ186" s="54">
        <f t="shared" si="549"/>
        <v>0</v>
      </c>
      <c r="CR186" s="54">
        <f t="shared" si="550"/>
        <v>0</v>
      </c>
      <c r="CS186" s="54">
        <f t="shared" si="551"/>
        <v>0</v>
      </c>
      <c r="CU186" s="54">
        <f t="shared" si="552"/>
        <v>0</v>
      </c>
      <c r="CV186" s="54">
        <f t="shared" si="553"/>
        <v>0</v>
      </c>
      <c r="CW186" s="54">
        <f t="shared" si="554"/>
        <v>0</v>
      </c>
      <c r="CX186" s="54">
        <f t="shared" si="555"/>
        <v>0</v>
      </c>
      <c r="CZ186" s="54">
        <f t="shared" si="556"/>
        <v>0</v>
      </c>
      <c r="DA186" s="54">
        <f t="shared" si="557"/>
        <v>0</v>
      </c>
      <c r="DB186" s="54">
        <f t="shared" si="558"/>
        <v>0</v>
      </c>
      <c r="DC186" s="54">
        <f t="shared" si="559"/>
        <v>0</v>
      </c>
      <c r="DD186" s="54">
        <f t="shared" si="560"/>
        <v>0</v>
      </c>
      <c r="DE186" s="54">
        <f t="shared" si="561"/>
        <v>0</v>
      </c>
      <c r="DF186" s="54">
        <f t="shared" si="562"/>
        <v>0</v>
      </c>
      <c r="DG186" s="54">
        <f t="shared" si="563"/>
        <v>2</v>
      </c>
      <c r="DH186" s="71">
        <f t="shared" si="564"/>
        <v>0</v>
      </c>
      <c r="DI186" s="71">
        <f t="shared" si="565"/>
        <v>0</v>
      </c>
      <c r="DJ186" s="54">
        <f t="shared" si="566"/>
        <v>0</v>
      </c>
      <c r="DK186" s="54">
        <f t="shared" si="567"/>
        <v>2</v>
      </c>
      <c r="DL186" s="4">
        <f t="shared" si="492"/>
        <v>0</v>
      </c>
      <c r="DM186" s="3">
        <f t="shared" si="568"/>
        <v>0</v>
      </c>
      <c r="DN186" s="3">
        <f t="shared" si="569"/>
        <v>0</v>
      </c>
      <c r="DO186" s="4" t="e">
        <f t="shared" si="570"/>
        <v>#DIV/0!</v>
      </c>
      <c r="DP186" s="57"/>
      <c r="DQ186" s="57"/>
      <c r="DR186" s="56">
        <f t="shared" si="493"/>
        <v>2</v>
      </c>
      <c r="DS186" s="56">
        <f t="shared" si="494"/>
        <v>0</v>
      </c>
      <c r="DT186" s="38">
        <f t="shared" si="495"/>
        <v>0</v>
      </c>
      <c r="DU186" s="38">
        <f t="shared" si="571"/>
        <v>2</v>
      </c>
      <c r="DV186" s="38">
        <f t="shared" si="496"/>
        <v>0</v>
      </c>
      <c r="DW186" s="39">
        <f t="shared" si="497"/>
        <v>0</v>
      </c>
      <c r="DX186" s="39">
        <f t="shared" si="498"/>
        <v>0</v>
      </c>
      <c r="DY186" s="39">
        <f t="shared" si="499"/>
        <v>0</v>
      </c>
      <c r="DZ186" s="39">
        <f t="shared" si="500"/>
        <v>0</v>
      </c>
      <c r="EA186" s="39">
        <f t="shared" si="501"/>
        <v>0</v>
      </c>
      <c r="EB186" s="37" t="e">
        <f t="shared" si="572"/>
        <v>#DIV/0!</v>
      </c>
      <c r="EC186" s="37" t="e">
        <f t="shared" si="573"/>
        <v>#DIV/0!</v>
      </c>
      <c r="ED186" s="37" t="e">
        <f t="shared" si="574"/>
        <v>#DIV/0!</v>
      </c>
      <c r="EE186" s="37" t="e">
        <f t="shared" si="575"/>
        <v>#DIV/0!</v>
      </c>
      <c r="EF186" s="39" t="e">
        <f t="shared" si="576"/>
        <v>#DIV/0!</v>
      </c>
      <c r="EG186" s="37" t="e">
        <f t="shared" si="577"/>
        <v>#DIV/0!</v>
      </c>
      <c r="EH186" s="37" t="e">
        <f t="shared" si="578"/>
        <v>#DIV/0!</v>
      </c>
      <c r="EI186" s="11" t="b">
        <f t="shared" si="579"/>
        <v>1</v>
      </c>
      <c r="EJ186" s="11" t="b">
        <f t="shared" si="580"/>
        <v>0</v>
      </c>
      <c r="EK186" s="39" t="e">
        <f t="shared" si="581"/>
        <v>#DIV/0!</v>
      </c>
      <c r="EL186" s="39" t="e">
        <f t="shared" si="582"/>
        <v>#DIV/0!</v>
      </c>
      <c r="EM186" s="39" t="e">
        <f t="shared" si="583"/>
        <v>#DIV/0!</v>
      </c>
      <c r="EN186" s="39" t="e">
        <f t="shared" si="584"/>
        <v>#DIV/0!</v>
      </c>
      <c r="EO186" s="39" t="e">
        <f t="shared" si="585"/>
        <v>#DIV/0!</v>
      </c>
      <c r="EP186" s="39" t="e">
        <f t="shared" si="586"/>
        <v>#DIV/0!</v>
      </c>
      <c r="EQ186" s="39" t="e">
        <f t="shared" si="587"/>
        <v>#DIV/0!</v>
      </c>
      <c r="ER186" s="39" t="e">
        <f t="shared" si="588"/>
        <v>#DIV/0!</v>
      </c>
      <c r="ES186" s="58" t="str">
        <f t="shared" si="589"/>
        <v>(OH,F,Cl)-dominate amphibole</v>
      </c>
      <c r="ET186" s="58" t="e">
        <f t="shared" si="590"/>
        <v>#N/A</v>
      </c>
      <c r="EU186" s="56">
        <f t="shared" si="502"/>
        <v>0</v>
      </c>
      <c r="EV186" s="56">
        <f t="shared" si="503"/>
        <v>0</v>
      </c>
      <c r="EW186" s="56">
        <f t="shared" si="504"/>
        <v>0</v>
      </c>
      <c r="EX186" s="56">
        <f t="shared" si="505"/>
        <v>0</v>
      </c>
      <c r="EY186" s="56">
        <f t="shared" si="506"/>
        <v>0</v>
      </c>
      <c r="EZ186" s="56">
        <f t="shared" si="507"/>
        <v>0</v>
      </c>
      <c r="FA186" s="39">
        <f t="shared" si="508"/>
        <v>0</v>
      </c>
      <c r="FB186" s="39">
        <f t="shared" si="509"/>
        <v>0</v>
      </c>
      <c r="FC186" s="54">
        <f t="shared" si="510"/>
        <v>0</v>
      </c>
      <c r="FD186" s="54">
        <f t="shared" si="511"/>
        <v>0</v>
      </c>
      <c r="FE186" s="39">
        <f t="shared" si="512"/>
        <v>0</v>
      </c>
      <c r="FF186" s="54">
        <f t="shared" si="513"/>
        <v>0</v>
      </c>
      <c r="FG186" s="39">
        <f t="shared" si="514"/>
        <v>0</v>
      </c>
      <c r="FH186" s="39">
        <f t="shared" si="591"/>
        <v>0</v>
      </c>
      <c r="FI186" s="39">
        <f t="shared" si="592"/>
        <v>0</v>
      </c>
      <c r="FJ186" s="39">
        <f t="shared" si="593"/>
        <v>0</v>
      </c>
      <c r="FK186" s="39" t="e">
        <f t="shared" si="594"/>
        <v>#DIV/0!</v>
      </c>
      <c r="FL186" s="39" t="e">
        <f t="shared" si="595"/>
        <v>#DIV/0!</v>
      </c>
      <c r="FM186" s="39" t="e">
        <f t="shared" si="596"/>
        <v>#DIV/0!</v>
      </c>
      <c r="FN186" s="39">
        <f t="shared" si="597"/>
        <v>1</v>
      </c>
      <c r="FO186" s="39">
        <f t="shared" si="515"/>
        <v>0</v>
      </c>
      <c r="FP186" s="39">
        <f t="shared" si="516"/>
        <v>0</v>
      </c>
      <c r="FQ186" s="39">
        <f t="shared" si="517"/>
        <v>0</v>
      </c>
      <c r="FR186" s="39">
        <f t="shared" si="598"/>
        <v>0</v>
      </c>
      <c r="FS186" s="39">
        <f t="shared" si="599"/>
        <v>0</v>
      </c>
      <c r="FU186" s="39" t="e">
        <f t="shared" si="600"/>
        <v>#DIV/0!</v>
      </c>
      <c r="FV186" s="39" t="e">
        <f t="shared" si="601"/>
        <v>#DIV/0!</v>
      </c>
      <c r="FW186" s="39" t="e">
        <f t="shared" si="602"/>
        <v>#DIV/0!</v>
      </c>
      <c r="FY186" s="39" t="e">
        <f t="shared" si="603"/>
        <v>#DIV/0!</v>
      </c>
      <c r="FZ186" s="39" t="e">
        <f t="shared" si="604"/>
        <v>#DIV/0!</v>
      </c>
      <c r="GA186" s="39" t="e">
        <f t="shared" si="605"/>
        <v>#DIV/0!</v>
      </c>
      <c r="GB186" s="39" t="e">
        <f t="shared" si="606"/>
        <v>#DIV/0!</v>
      </c>
      <c r="GC186" s="39" t="e">
        <f t="shared" si="607"/>
        <v>#DIV/0!</v>
      </c>
      <c r="GD186" s="39" t="e">
        <f t="shared" si="608"/>
        <v>#DIV/0!</v>
      </c>
      <c r="GE186" s="39" t="e">
        <f t="shared" si="609"/>
        <v>#DIV/0!</v>
      </c>
      <c r="GF186" s="39" t="e">
        <f t="shared" si="610"/>
        <v>#DIV/0!</v>
      </c>
      <c r="GG186" s="39" t="e">
        <f t="shared" si="611"/>
        <v>#DIV/0!</v>
      </c>
      <c r="GH186" s="39" t="e">
        <f t="shared" si="612"/>
        <v>#DIV/0!</v>
      </c>
      <c r="GI186" s="39"/>
      <c r="GJ186" s="39" t="e">
        <f t="shared" si="613"/>
        <v>#DIV/0!</v>
      </c>
      <c r="GK186" s="39" t="e">
        <f t="shared" si="614"/>
        <v>#DIV/0!</v>
      </c>
      <c r="GL186" s="39" t="e">
        <f t="shared" si="615"/>
        <v>#DIV/0!</v>
      </c>
      <c r="GM186" s="39" t="e">
        <f t="shared" si="616"/>
        <v>#DIV/0!</v>
      </c>
      <c r="GN186" s="39" t="e">
        <f t="shared" si="617"/>
        <v>#DIV/0!</v>
      </c>
      <c r="GO186" s="57"/>
      <c r="GP186" s="57" t="e">
        <f t="shared" si="618"/>
        <v>#DIV/0!</v>
      </c>
      <c r="GQ186" s="59" t="e">
        <f t="shared" si="619"/>
        <v>#DIV/0!</v>
      </c>
      <c r="GR186" s="41" t="e">
        <f t="shared" si="620"/>
        <v>#DIV/0!</v>
      </c>
      <c r="GS186" s="57" t="e">
        <f t="shared" si="621"/>
        <v>#DIV/0!</v>
      </c>
      <c r="GT186" s="57" t="e">
        <f t="shared" si="622"/>
        <v>#DIV/0!</v>
      </c>
      <c r="GU186" s="57" t="e">
        <f t="shared" si="623"/>
        <v>#DIV/0!</v>
      </c>
      <c r="GV186" s="57"/>
      <c r="GW186" s="42" t="e">
        <f t="shared" si="624"/>
        <v>#DIV/0!</v>
      </c>
      <c r="GX186" s="42" t="e">
        <f t="shared" si="625"/>
        <v>#DIV/0!</v>
      </c>
      <c r="GY186" s="42" t="e">
        <f t="shared" si="626"/>
        <v>#DIV/0!</v>
      </c>
      <c r="GZ186" s="57"/>
      <c r="HA186" s="2" t="e">
        <f t="shared" si="627"/>
        <v>#DIV/0!</v>
      </c>
      <c r="HB186" s="2" t="e">
        <f t="shared" si="628"/>
        <v>#DIV/0!</v>
      </c>
      <c r="HC186" s="2" t="e">
        <f t="shared" si="629"/>
        <v>#DIV/0!</v>
      </c>
      <c r="HD186" s="2" t="e">
        <f t="shared" si="630"/>
        <v>#DIV/0!</v>
      </c>
      <c r="HE186" s="2" t="e">
        <f t="shared" si="631"/>
        <v>#DIV/0!</v>
      </c>
      <c r="HF186" s="2" t="e">
        <f t="shared" si="632"/>
        <v>#DIV/0!</v>
      </c>
      <c r="HG186" s="2" t="e">
        <f t="shared" si="633"/>
        <v>#DIV/0!</v>
      </c>
      <c r="HH186" s="2" t="e">
        <f t="shared" si="634"/>
        <v>#DIV/0!</v>
      </c>
      <c r="HI186" s="2" t="e">
        <f t="shared" si="635"/>
        <v>#DIV/0!</v>
      </c>
      <c r="HJ186" s="11" t="e">
        <f t="shared" si="636"/>
        <v>#DIV/0!</v>
      </c>
      <c r="HK186" s="60" t="e">
        <f t="shared" si="637"/>
        <v>#DIV/0!</v>
      </c>
      <c r="HL186" s="57"/>
      <c r="HM186" s="57" t="e">
        <f t="shared" si="638"/>
        <v>#DIV/0!</v>
      </c>
      <c r="HN186" s="57" t="e">
        <f t="shared" si="639"/>
        <v>#DIV/0!</v>
      </c>
      <c r="HO186" s="57" t="e">
        <f t="shared" si="640"/>
        <v>#DIV/0!</v>
      </c>
      <c r="HP186" s="57" t="e">
        <f t="shared" si="641"/>
        <v>#DIV/0!</v>
      </c>
      <c r="HQ186" s="57" t="e">
        <f t="shared" si="642"/>
        <v>#DIV/0!</v>
      </c>
      <c r="HR186" s="57"/>
      <c r="HS186" s="57" t="e">
        <f t="shared" si="643"/>
        <v>#DIV/0!</v>
      </c>
      <c r="HT186" s="57" t="e">
        <f t="shared" si="644"/>
        <v>#DIV/0!</v>
      </c>
      <c r="HU186" s="57" t="e">
        <f t="shared" si="645"/>
        <v>#DIV/0!</v>
      </c>
      <c r="HV186" s="57" t="e">
        <f t="shared" si="646"/>
        <v>#DIV/0!</v>
      </c>
      <c r="HW186" s="57" t="e">
        <f t="shared" si="647"/>
        <v>#DIV/0!</v>
      </c>
      <c r="HX186" s="57"/>
      <c r="HY186" s="57" t="e">
        <f t="shared" si="648"/>
        <v>#DIV/0!</v>
      </c>
      <c r="HZ186" s="57" t="e">
        <f t="shared" si="649"/>
        <v>#DIV/0!</v>
      </c>
      <c r="IA186" s="57"/>
      <c r="IB186" s="61">
        <f t="shared" si="650"/>
        <v>0</v>
      </c>
      <c r="IC186" s="57" t="str">
        <f t="shared" si="651"/>
        <v/>
      </c>
      <c r="ID186" s="42"/>
      <c r="IE186" s="2" t="str">
        <f t="shared" si="652"/>
        <v/>
      </c>
      <c r="IF186" s="60" t="e">
        <f t="shared" si="653"/>
        <v>#DIV/0!</v>
      </c>
      <c r="IG186" s="60" t="str">
        <f t="shared" si="654"/>
        <v/>
      </c>
      <c r="IH186" s="60" t="str">
        <f t="shared" si="655"/>
        <v>zinco-</v>
      </c>
      <c r="II186" s="60" t="str">
        <f t="shared" si="656"/>
        <v>mangano-</v>
      </c>
      <c r="IJ186" s="60" t="e">
        <f t="shared" si="657"/>
        <v>#DIV/0!</v>
      </c>
      <c r="IK186" s="60" t="e">
        <f t="shared" si="658"/>
        <v>#DIV/0!</v>
      </c>
      <c r="IL186" s="60" t="e">
        <f t="shared" si="659"/>
        <v>#DIV/0!</v>
      </c>
      <c r="IM186" s="60" t="e">
        <f t="shared" si="660"/>
        <v>#DIV/0!</v>
      </c>
      <c r="IN186" s="60" t="str">
        <f t="shared" si="661"/>
        <v/>
      </c>
      <c r="IO186" s="60" t="str">
        <f t="shared" si="662"/>
        <v/>
      </c>
      <c r="IP186" s="57"/>
      <c r="IQ186" s="57" t="str">
        <f t="shared" si="663"/>
        <v>ERROR!!</v>
      </c>
    </row>
    <row r="187" spans="24:251">
      <c r="X187" s="29">
        <f t="shared" si="519"/>
        <v>0</v>
      </c>
      <c r="Y187" s="29">
        <f t="shared" si="520"/>
        <v>0</v>
      </c>
      <c r="Z187" s="29" t="e">
        <f t="shared" si="521"/>
        <v>#DIV/0!</v>
      </c>
      <c r="AA187" s="29" t="e">
        <f t="shared" si="522"/>
        <v>#DIV/0!</v>
      </c>
      <c r="AB187" s="29" t="e">
        <f t="shared" si="523"/>
        <v>#DIV/0!</v>
      </c>
      <c r="AC187" s="29" t="e">
        <f t="shared" si="524"/>
        <v>#DIV/0!</v>
      </c>
      <c r="AF187" s="23">
        <v>60.084299999999999</v>
      </c>
      <c r="AG187" s="23">
        <v>79.878799999999998</v>
      </c>
      <c r="AH187" s="23">
        <v>101.96120000000001</v>
      </c>
      <c r="AI187" s="23">
        <v>151.99039999999999</v>
      </c>
      <c r="AJ187" s="23">
        <v>159.69</v>
      </c>
      <c r="AK187" s="23">
        <v>71.846400000000003</v>
      </c>
      <c r="AL187" s="23">
        <v>70.9375</v>
      </c>
      <c r="AM187" s="23">
        <v>40.304400000000001</v>
      </c>
      <c r="AN187" s="23">
        <v>56.077399999999997</v>
      </c>
      <c r="AO187" s="23">
        <v>61.978999999999999</v>
      </c>
      <c r="AP187" s="23">
        <v>94.195999999999998</v>
      </c>
      <c r="AQ187" s="23">
        <v>18.998000000000001</v>
      </c>
      <c r="AR187" s="23">
        <v>35.450000000000003</v>
      </c>
      <c r="AS187" s="23">
        <v>29.88</v>
      </c>
      <c r="AT187" s="23">
        <v>74.691999999999993</v>
      </c>
      <c r="AU187" s="23">
        <v>81.39</v>
      </c>
      <c r="AX187" s="54">
        <f t="shared" si="525"/>
        <v>0</v>
      </c>
      <c r="AY187" s="54">
        <f t="shared" si="526"/>
        <v>0</v>
      </c>
      <c r="AZ187" s="54">
        <f t="shared" si="527"/>
        <v>0</v>
      </c>
      <c r="BA187" s="54">
        <f t="shared" si="528"/>
        <v>0</v>
      </c>
      <c r="BB187" s="54">
        <f t="shared" si="529"/>
        <v>0</v>
      </c>
      <c r="BC187" s="54">
        <f t="shared" si="530"/>
        <v>0</v>
      </c>
      <c r="BD187" s="54">
        <f t="shared" si="531"/>
        <v>0</v>
      </c>
      <c r="BE187" s="54">
        <f t="shared" si="532"/>
        <v>0</v>
      </c>
      <c r="BF187" s="54">
        <f t="shared" si="533"/>
        <v>0</v>
      </c>
      <c r="BG187" s="54">
        <f t="shared" si="534"/>
        <v>0</v>
      </c>
      <c r="BH187" s="54">
        <f t="shared" si="535"/>
        <v>0</v>
      </c>
      <c r="BI187" s="54">
        <f t="shared" si="536"/>
        <v>0</v>
      </c>
      <c r="BJ187" s="54">
        <f t="shared" si="537"/>
        <v>0</v>
      </c>
      <c r="BK187" s="54">
        <f t="shared" si="538"/>
        <v>0</v>
      </c>
      <c r="BL187" s="54">
        <f t="shared" si="539"/>
        <v>0</v>
      </c>
      <c r="BM187" s="42"/>
      <c r="BO187" s="54">
        <f>'Norm-coeff'!$C$2+$AX187*'Norm-coeff'!$D$2+$AY187*'Norm-coeff'!$E$2+$AZ187*'Norm-coeff'!$F$2+$BA187*'Norm-coeff'!$G$2+$BB187*'Norm-coeff'!$H$2+$BC187*'Norm-coeff'!$I$2+$BD187*'Norm-coeff'!$J$2+$BE187*'Norm-coeff'!$K$2+$BF187*'Norm-coeff'!$L$2+$BG187*'Norm-coeff'!$M$2+$BH187*'Norm-coeff'!$N$2+$BI187*'Norm-coeff'!$O$2</f>
        <v>5.4045421474420303</v>
      </c>
      <c r="BP187" s="54">
        <f>'Norm-coeff'!$C$3+$AX187*'Norm-coeff'!$D$3+$AY187*'Norm-coeff'!$E$3+$AZ187*'Norm-coeff'!$F$3+$BA187*'Norm-coeff'!$G$3+$BB187*'Norm-coeff'!$H$3+$BC187*'Norm-coeff'!$I$3+$BD187*'Norm-coeff'!$J$3+$BE187*'Norm-coeff'!$K$3+$BF187*'Norm-coeff'!$L$3+$BG187*'Norm-coeff'!$M$3+$BH187*'Norm-coeff'!$N$3+$BI187*'Norm-coeff'!$O$3</f>
        <v>3.15319116612705</v>
      </c>
      <c r="BQ187" s="54">
        <f>'Norm-coeff'!$C$4+$AX187*'Norm-coeff'!$D$4+$AY187*'Norm-coeff'!$E$4+$AZ187*'Norm-coeff'!$F$4+$BA187*'Norm-coeff'!$G$4+$BB187*'Norm-coeff'!$H$4+$BC187*'Norm-coeff'!$I$4+$BD187*'Norm-coeff'!$J$4+$BE187*'Norm-coeff'!$K$4+$BF187*'Norm-coeff'!$L$4+$BG187*'Norm-coeff'!$M$4+$BH187*'Norm-coeff'!$N$4+$BI187*'Norm-coeff'!$O$4</f>
        <v>1.42115649462768</v>
      </c>
      <c r="BR187" s="54">
        <f>'Norm-coeff'!$C$5+$AX187*'Norm-coeff'!$D$5+$AY187*'Norm-coeff'!$E$5+$AZ187*'Norm-coeff'!$F$5+$BA187*'Norm-coeff'!$G$5+$BB187*'Norm-coeff'!$H$5+$BC187*'Norm-coeff'!$I$5+$BD187*'Norm-coeff'!$J$5+$BE187*'Norm-coeff'!$K$5+$BF187*'Norm-coeff'!$L$5+$BG187*'Norm-coeff'!$M$5+$BH187*'Norm-coeff'!$N$5+$BI187*'Norm-coeff'!$O$5</f>
        <v>1.0553329241296201</v>
      </c>
      <c r="BS187" s="54">
        <f>'Norm-coeff'!$C$6+$AX187*'Norm-coeff'!$D$6+$AY187*'Norm-coeff'!$E$6+$AZ187*'Norm-coeff'!$F$6+$BA187*'Norm-coeff'!$G$6+$BB187*'Norm-coeff'!$H$6+$BC187*'Norm-coeff'!$I$6+$BD187*'Norm-coeff'!$J$6+$BE187*'Norm-coeff'!$K$6+$BF187*'Norm-coeff'!$L$6+$BG187*'Norm-coeff'!$M$6+$BH187*'Norm-coeff'!$N$6+$BI187*'Norm-coeff'!$O$6</f>
        <v>-1.48700885495103E-2</v>
      </c>
      <c r="BT187" s="54">
        <f>'Norm-coeff'!$C$7+$AX187*'Norm-coeff'!$D$7+$AY187*'Norm-coeff'!$E$7+$AZ187*'Norm-coeff'!$F$7+$BA187*'Norm-coeff'!$G$7+$BB187*'Norm-coeff'!$H$7+$BC187*'Norm-coeff'!$I$7+$BD187*'Norm-coeff'!$J$7+$BE187*'Norm-coeff'!$K$7+$BF187*'Norm-coeff'!$L$7+$BG187*'Norm-coeff'!$M$7+$BH187*'Norm-coeff'!$N$7+$BI187*'Norm-coeff'!$O$7</f>
        <v>2.0907583608832998</v>
      </c>
      <c r="BU187" s="54">
        <f>'Norm-coeff'!$C$8+$AX187*'Norm-coeff'!$D$8+$AY187*'Norm-coeff'!$E$8+$AZ187*'Norm-coeff'!$F$8+$BA187*'Norm-coeff'!$G$8+$BB187*'Norm-coeff'!$H$8+$BC187*'Norm-coeff'!$I$8+$BD187*'Norm-coeff'!$J$8+$BE187*'Norm-coeff'!$K$8+$BF187*'Norm-coeff'!$L$8+$BG187*'Norm-coeff'!$M$8+$BH187*'Norm-coeff'!$N$8+$BI187*'Norm-coeff'!$O$8</f>
        <v>0.65894159836244504</v>
      </c>
      <c r="BV187" s="54">
        <f>'Norm-coeff'!$C$9+$AX187*'Norm-coeff'!$D$9+$AY187*'Norm-coeff'!$E$9+$AZ187*'Norm-coeff'!$F$9+$BA187*'Norm-coeff'!$G$9+$BB187*'Norm-coeff'!$H$9+$BC187*'Norm-coeff'!$I$9+$BD187*'Norm-coeff'!$J$9+$BE187*'Norm-coeff'!$K$9+$BF187*'Norm-coeff'!$L$9+$BG187*'Norm-coeff'!$M$9+$BH187*'Norm-coeff'!$N$9+$BI187*'Norm-coeff'!$O$9</f>
        <v>1.48961085014701</v>
      </c>
      <c r="BW187" s="54">
        <f>'Norm-coeff'!$C$10+$AX187*'Norm-coeff'!$D$10+$AY187*'Norm-coeff'!$E$10+$AZ187*'Norm-coeff'!$F$10+$BA187*'Norm-coeff'!$G$10+$BB187*'Norm-coeff'!$H$10+$BC187*'Norm-coeff'!$I$10+$BD187*'Norm-coeff'!$J$10+$BE187*'Norm-coeff'!$K$10+$BF187*'Norm-coeff'!$L$10+$BG187*'Norm-coeff'!$M$10+$BH187*'Norm-coeff'!$N$10+$BI187*'Norm-coeff'!$O$10</f>
        <v>1.42058735749591</v>
      </c>
      <c r="BX187" s="54">
        <f>'Norm-coeff'!$C$11+$AX187*'Norm-coeff'!$D$11+$AY187*'Norm-coeff'!$E$11+$AZ187*'Norm-coeff'!$F$11+$BA187*'Norm-coeff'!$G$11+$BB187*'Norm-coeff'!$H$11+$BC187*'Norm-coeff'!$I$11+$BD187*'Norm-coeff'!$J$11+$BE187*'Norm-coeff'!$K$11+$BF187*'Norm-coeff'!$L$11+$BG187*'Norm-coeff'!$M$11+$BH187*'Norm-coeff'!$N$11+$BI187*'Norm-coeff'!$O$11</f>
        <v>0.221233014421479</v>
      </c>
      <c r="BY187" s="54">
        <f>'Norm-coeff'!$C$12+$AX187*'Norm-coeff'!$D$12+$AY187*'Norm-coeff'!$E$12+$AZ187*'Norm-coeff'!$F$12+$BA187*'Norm-coeff'!$G$12+$BB187*'Norm-coeff'!$H$12+$BC187*'Norm-coeff'!$I$12+$BD187*'Norm-coeff'!$J$12+$BE187*'Norm-coeff'!$K$12+$BF187*'Norm-coeff'!$L$12+$BG187*'Norm-coeff'!$M$12+$BH187*'Norm-coeff'!$N$12+$BI187*'Norm-coeff'!$O$12</f>
        <v>0.283527502056037</v>
      </c>
      <c r="BZ187" s="54">
        <f>'Norm-coeff'!$C$13+$AX187*'Norm-coeff'!$D$13+$AY187*'Norm-coeff'!$E$13+$AZ187*'Norm-coeff'!$F$13+$BA187*'Norm-coeff'!$G$13+$BB187*'Norm-coeff'!$H$13+$BC187*'Norm-coeff'!$I$13+$BD187*'Norm-coeff'!$J$13+$BE187*'Norm-coeff'!$K$13+$BF187*'Norm-coeff'!$L$13+$BG187*'Norm-coeff'!$M$13+$BH187*'Norm-coeff'!$N$13+$BI187*'Norm-coeff'!$O$13</f>
        <v>-4.1864930554451202E-2</v>
      </c>
      <c r="CA187" s="54">
        <f>'Norm-coeff'!$C$14+$AX187*'Norm-coeff'!$D$14+$AY187*'Norm-coeff'!$E$14+$AZ187*'Norm-coeff'!$F$14+$BA187*'Norm-coeff'!$G$14+$BB187*'Norm-coeff'!$H$14+$BC187*'Norm-coeff'!$I$14+$BD187*'Norm-coeff'!$J$14+$BE187*'Norm-coeff'!$K$14+$BF187*'Norm-coeff'!$L$14+$BG187*'Norm-coeff'!$M$14+$BH187*'Norm-coeff'!$N$14+$BI187*'Norm-coeff'!$O$14</f>
        <v>4.2526983164477103</v>
      </c>
      <c r="CC187" s="54">
        <f t="shared" si="664"/>
        <v>0</v>
      </c>
      <c r="CG187" s="54">
        <f t="shared" si="540"/>
        <v>0</v>
      </c>
      <c r="CH187" s="54">
        <f t="shared" si="518"/>
        <v>0</v>
      </c>
      <c r="CI187" s="54">
        <f t="shared" si="541"/>
        <v>0</v>
      </c>
      <c r="CJ187" s="56">
        <f t="shared" si="542"/>
        <v>0</v>
      </c>
      <c r="CK187" s="54">
        <f t="shared" si="543"/>
        <v>0</v>
      </c>
      <c r="CL187" s="54">
        <f t="shared" si="544"/>
        <v>0</v>
      </c>
      <c r="CM187" s="54">
        <f t="shared" si="545"/>
        <v>0</v>
      </c>
      <c r="CN187" s="54">
        <f t="shared" si="546"/>
        <v>0</v>
      </c>
      <c r="CO187" s="54">
        <f t="shared" si="547"/>
        <v>0</v>
      </c>
      <c r="CP187" s="54">
        <f t="shared" si="548"/>
        <v>0</v>
      </c>
      <c r="CQ187" s="54">
        <f t="shared" si="549"/>
        <v>0</v>
      </c>
      <c r="CR187" s="54">
        <f t="shared" si="550"/>
        <v>0</v>
      </c>
      <c r="CS187" s="54">
        <f t="shared" si="551"/>
        <v>0</v>
      </c>
      <c r="CU187" s="54">
        <f t="shared" si="552"/>
        <v>0</v>
      </c>
      <c r="CV187" s="54">
        <f t="shared" si="553"/>
        <v>0</v>
      </c>
      <c r="CW187" s="54">
        <f t="shared" si="554"/>
        <v>0</v>
      </c>
      <c r="CX187" s="54">
        <f t="shared" si="555"/>
        <v>0</v>
      </c>
      <c r="CZ187" s="54">
        <f t="shared" si="556"/>
        <v>0</v>
      </c>
      <c r="DA187" s="54">
        <f t="shared" si="557"/>
        <v>0</v>
      </c>
      <c r="DB187" s="54">
        <f t="shared" si="558"/>
        <v>0</v>
      </c>
      <c r="DC187" s="54">
        <f t="shared" si="559"/>
        <v>0</v>
      </c>
      <c r="DD187" s="54">
        <f t="shared" si="560"/>
        <v>0</v>
      </c>
      <c r="DE187" s="54">
        <f t="shared" si="561"/>
        <v>0</v>
      </c>
      <c r="DF187" s="54">
        <f t="shared" si="562"/>
        <v>0</v>
      </c>
      <c r="DG187" s="54">
        <f t="shared" si="563"/>
        <v>2</v>
      </c>
      <c r="DH187" s="71">
        <f t="shared" si="564"/>
        <v>0</v>
      </c>
      <c r="DI187" s="71">
        <f t="shared" si="565"/>
        <v>0</v>
      </c>
      <c r="DJ187" s="54">
        <f t="shared" si="566"/>
        <v>0</v>
      </c>
      <c r="DK187" s="54">
        <f t="shared" si="567"/>
        <v>2</v>
      </c>
      <c r="DL187" s="4">
        <f t="shared" si="492"/>
        <v>0</v>
      </c>
      <c r="DM187" s="3">
        <f t="shared" si="568"/>
        <v>0</v>
      </c>
      <c r="DN187" s="3">
        <f t="shared" si="569"/>
        <v>0</v>
      </c>
      <c r="DO187" s="4" t="e">
        <f t="shared" si="570"/>
        <v>#DIV/0!</v>
      </c>
      <c r="DP187" s="57"/>
      <c r="DQ187" s="57"/>
      <c r="DR187" s="56">
        <f t="shared" si="493"/>
        <v>2</v>
      </c>
      <c r="DS187" s="56">
        <f t="shared" si="494"/>
        <v>0</v>
      </c>
      <c r="DT187" s="38">
        <f t="shared" si="495"/>
        <v>0</v>
      </c>
      <c r="DU187" s="38">
        <f t="shared" si="571"/>
        <v>2</v>
      </c>
      <c r="DV187" s="38">
        <f t="shared" si="496"/>
        <v>0</v>
      </c>
      <c r="DW187" s="39">
        <f t="shared" si="497"/>
        <v>0</v>
      </c>
      <c r="DX187" s="39">
        <f t="shared" si="498"/>
        <v>0</v>
      </c>
      <c r="DY187" s="39">
        <f t="shared" si="499"/>
        <v>0</v>
      </c>
      <c r="DZ187" s="39">
        <f t="shared" si="500"/>
        <v>0</v>
      </c>
      <c r="EA187" s="39">
        <f t="shared" si="501"/>
        <v>0</v>
      </c>
      <c r="EB187" s="37" t="e">
        <f t="shared" si="572"/>
        <v>#DIV/0!</v>
      </c>
      <c r="EC187" s="37" t="e">
        <f t="shared" si="573"/>
        <v>#DIV/0!</v>
      </c>
      <c r="ED187" s="37" t="e">
        <f t="shared" si="574"/>
        <v>#DIV/0!</v>
      </c>
      <c r="EE187" s="37" t="e">
        <f t="shared" si="575"/>
        <v>#DIV/0!</v>
      </c>
      <c r="EF187" s="39" t="e">
        <f t="shared" si="576"/>
        <v>#DIV/0!</v>
      </c>
      <c r="EG187" s="37" t="e">
        <f t="shared" si="577"/>
        <v>#DIV/0!</v>
      </c>
      <c r="EH187" s="37" t="e">
        <f t="shared" si="578"/>
        <v>#DIV/0!</v>
      </c>
      <c r="EI187" s="11" t="b">
        <f t="shared" si="579"/>
        <v>1</v>
      </c>
      <c r="EJ187" s="11" t="b">
        <f t="shared" si="580"/>
        <v>0</v>
      </c>
      <c r="EK187" s="39" t="e">
        <f t="shared" si="581"/>
        <v>#DIV/0!</v>
      </c>
      <c r="EL187" s="39" t="e">
        <f t="shared" si="582"/>
        <v>#DIV/0!</v>
      </c>
      <c r="EM187" s="39" t="e">
        <f t="shared" si="583"/>
        <v>#DIV/0!</v>
      </c>
      <c r="EN187" s="39" t="e">
        <f t="shared" si="584"/>
        <v>#DIV/0!</v>
      </c>
      <c r="EO187" s="39" t="e">
        <f t="shared" si="585"/>
        <v>#DIV/0!</v>
      </c>
      <c r="EP187" s="39" t="e">
        <f t="shared" si="586"/>
        <v>#DIV/0!</v>
      </c>
      <c r="EQ187" s="39" t="e">
        <f t="shared" si="587"/>
        <v>#DIV/0!</v>
      </c>
      <c r="ER187" s="39" t="e">
        <f t="shared" si="588"/>
        <v>#DIV/0!</v>
      </c>
      <c r="ES187" s="58" t="str">
        <f t="shared" si="589"/>
        <v>(OH,F,Cl)-dominate amphibole</v>
      </c>
      <c r="ET187" s="58" t="e">
        <f t="shared" si="590"/>
        <v>#N/A</v>
      </c>
      <c r="EU187" s="56">
        <f t="shared" si="502"/>
        <v>0</v>
      </c>
      <c r="EV187" s="56">
        <f t="shared" si="503"/>
        <v>0</v>
      </c>
      <c r="EW187" s="56">
        <f t="shared" si="504"/>
        <v>0</v>
      </c>
      <c r="EX187" s="56">
        <f t="shared" si="505"/>
        <v>0</v>
      </c>
      <c r="EY187" s="56">
        <f t="shared" si="506"/>
        <v>0</v>
      </c>
      <c r="EZ187" s="56">
        <f t="shared" si="507"/>
        <v>0</v>
      </c>
      <c r="FA187" s="39">
        <f t="shared" si="508"/>
        <v>0</v>
      </c>
      <c r="FB187" s="39">
        <f t="shared" si="509"/>
        <v>0</v>
      </c>
      <c r="FC187" s="54">
        <f t="shared" si="510"/>
        <v>0</v>
      </c>
      <c r="FD187" s="54">
        <f t="shared" si="511"/>
        <v>0</v>
      </c>
      <c r="FE187" s="39">
        <f t="shared" si="512"/>
        <v>0</v>
      </c>
      <c r="FF187" s="54">
        <f t="shared" si="513"/>
        <v>0</v>
      </c>
      <c r="FG187" s="39">
        <f t="shared" si="514"/>
        <v>0</v>
      </c>
      <c r="FH187" s="39">
        <f t="shared" si="591"/>
        <v>0</v>
      </c>
      <c r="FI187" s="39">
        <f t="shared" si="592"/>
        <v>0</v>
      </c>
      <c r="FJ187" s="39">
        <f t="shared" si="593"/>
        <v>0</v>
      </c>
      <c r="FK187" s="39" t="e">
        <f t="shared" si="594"/>
        <v>#DIV/0!</v>
      </c>
      <c r="FL187" s="39" t="e">
        <f t="shared" si="595"/>
        <v>#DIV/0!</v>
      </c>
      <c r="FM187" s="39" t="e">
        <f t="shared" si="596"/>
        <v>#DIV/0!</v>
      </c>
      <c r="FN187" s="39">
        <f t="shared" si="597"/>
        <v>1</v>
      </c>
      <c r="FO187" s="39">
        <f t="shared" si="515"/>
        <v>0</v>
      </c>
      <c r="FP187" s="39">
        <f t="shared" si="516"/>
        <v>0</v>
      </c>
      <c r="FQ187" s="39">
        <f t="shared" si="517"/>
        <v>0</v>
      </c>
      <c r="FR187" s="39">
        <f t="shared" si="598"/>
        <v>0</v>
      </c>
      <c r="FS187" s="39">
        <f t="shared" si="599"/>
        <v>0</v>
      </c>
      <c r="FU187" s="39" t="e">
        <f t="shared" si="600"/>
        <v>#DIV/0!</v>
      </c>
      <c r="FV187" s="39" t="e">
        <f t="shared" si="601"/>
        <v>#DIV/0!</v>
      </c>
      <c r="FW187" s="39" t="e">
        <f t="shared" si="602"/>
        <v>#DIV/0!</v>
      </c>
      <c r="FY187" s="39" t="e">
        <f t="shared" si="603"/>
        <v>#DIV/0!</v>
      </c>
      <c r="FZ187" s="39" t="e">
        <f t="shared" si="604"/>
        <v>#DIV/0!</v>
      </c>
      <c r="GA187" s="39" t="e">
        <f t="shared" si="605"/>
        <v>#DIV/0!</v>
      </c>
      <c r="GB187" s="39" t="e">
        <f t="shared" si="606"/>
        <v>#DIV/0!</v>
      </c>
      <c r="GC187" s="39" t="e">
        <f t="shared" si="607"/>
        <v>#DIV/0!</v>
      </c>
      <c r="GD187" s="39" t="e">
        <f t="shared" si="608"/>
        <v>#DIV/0!</v>
      </c>
      <c r="GE187" s="39" t="e">
        <f t="shared" si="609"/>
        <v>#DIV/0!</v>
      </c>
      <c r="GF187" s="39" t="e">
        <f t="shared" si="610"/>
        <v>#DIV/0!</v>
      </c>
      <c r="GG187" s="39" t="e">
        <f t="shared" si="611"/>
        <v>#DIV/0!</v>
      </c>
      <c r="GH187" s="39" t="e">
        <f t="shared" si="612"/>
        <v>#DIV/0!</v>
      </c>
      <c r="GI187" s="39"/>
      <c r="GJ187" s="39" t="e">
        <f t="shared" si="613"/>
        <v>#DIV/0!</v>
      </c>
      <c r="GK187" s="39" t="e">
        <f t="shared" si="614"/>
        <v>#DIV/0!</v>
      </c>
      <c r="GL187" s="39" t="e">
        <f t="shared" si="615"/>
        <v>#DIV/0!</v>
      </c>
      <c r="GM187" s="39" t="e">
        <f t="shared" si="616"/>
        <v>#DIV/0!</v>
      </c>
      <c r="GN187" s="39" t="e">
        <f t="shared" si="617"/>
        <v>#DIV/0!</v>
      </c>
      <c r="GO187" s="57"/>
      <c r="GP187" s="57" t="e">
        <f t="shared" si="618"/>
        <v>#DIV/0!</v>
      </c>
      <c r="GQ187" s="59" t="e">
        <f t="shared" si="619"/>
        <v>#DIV/0!</v>
      </c>
      <c r="GR187" s="41" t="e">
        <f t="shared" si="620"/>
        <v>#DIV/0!</v>
      </c>
      <c r="GS187" s="57" t="e">
        <f t="shared" si="621"/>
        <v>#DIV/0!</v>
      </c>
      <c r="GT187" s="57" t="e">
        <f t="shared" si="622"/>
        <v>#DIV/0!</v>
      </c>
      <c r="GU187" s="57" t="e">
        <f t="shared" si="623"/>
        <v>#DIV/0!</v>
      </c>
      <c r="GV187" s="57"/>
      <c r="GW187" s="42" t="e">
        <f t="shared" si="624"/>
        <v>#DIV/0!</v>
      </c>
      <c r="GX187" s="42" t="e">
        <f t="shared" si="625"/>
        <v>#DIV/0!</v>
      </c>
      <c r="GY187" s="42" t="e">
        <f t="shared" si="626"/>
        <v>#DIV/0!</v>
      </c>
      <c r="GZ187" s="57"/>
      <c r="HA187" s="2" t="e">
        <f t="shared" si="627"/>
        <v>#DIV/0!</v>
      </c>
      <c r="HB187" s="2" t="e">
        <f t="shared" si="628"/>
        <v>#DIV/0!</v>
      </c>
      <c r="HC187" s="2" t="e">
        <f t="shared" si="629"/>
        <v>#DIV/0!</v>
      </c>
      <c r="HD187" s="2" t="e">
        <f t="shared" si="630"/>
        <v>#DIV/0!</v>
      </c>
      <c r="HE187" s="2" t="e">
        <f t="shared" si="631"/>
        <v>#DIV/0!</v>
      </c>
      <c r="HF187" s="2" t="e">
        <f t="shared" si="632"/>
        <v>#DIV/0!</v>
      </c>
      <c r="HG187" s="2" t="e">
        <f t="shared" si="633"/>
        <v>#DIV/0!</v>
      </c>
      <c r="HH187" s="2" t="e">
        <f t="shared" si="634"/>
        <v>#DIV/0!</v>
      </c>
      <c r="HI187" s="2" t="e">
        <f t="shared" si="635"/>
        <v>#DIV/0!</v>
      </c>
      <c r="HJ187" s="11" t="e">
        <f t="shared" si="636"/>
        <v>#DIV/0!</v>
      </c>
      <c r="HK187" s="60" t="e">
        <f t="shared" si="637"/>
        <v>#DIV/0!</v>
      </c>
      <c r="HL187" s="57"/>
      <c r="HM187" s="57" t="e">
        <f t="shared" si="638"/>
        <v>#DIV/0!</v>
      </c>
      <c r="HN187" s="57" t="e">
        <f t="shared" si="639"/>
        <v>#DIV/0!</v>
      </c>
      <c r="HO187" s="57" t="e">
        <f t="shared" si="640"/>
        <v>#DIV/0!</v>
      </c>
      <c r="HP187" s="57" t="e">
        <f t="shared" si="641"/>
        <v>#DIV/0!</v>
      </c>
      <c r="HQ187" s="57" t="e">
        <f t="shared" si="642"/>
        <v>#DIV/0!</v>
      </c>
      <c r="HR187" s="57"/>
      <c r="HS187" s="57" t="e">
        <f t="shared" si="643"/>
        <v>#DIV/0!</v>
      </c>
      <c r="HT187" s="57" t="e">
        <f t="shared" si="644"/>
        <v>#DIV/0!</v>
      </c>
      <c r="HU187" s="57" t="e">
        <f t="shared" si="645"/>
        <v>#DIV/0!</v>
      </c>
      <c r="HV187" s="57" t="e">
        <f t="shared" si="646"/>
        <v>#DIV/0!</v>
      </c>
      <c r="HW187" s="57" t="e">
        <f t="shared" si="647"/>
        <v>#DIV/0!</v>
      </c>
      <c r="HX187" s="57"/>
      <c r="HY187" s="57" t="e">
        <f t="shared" si="648"/>
        <v>#DIV/0!</v>
      </c>
      <c r="HZ187" s="57" t="e">
        <f t="shared" si="649"/>
        <v>#DIV/0!</v>
      </c>
      <c r="IA187" s="57"/>
      <c r="IB187" s="61">
        <f t="shared" si="650"/>
        <v>0</v>
      </c>
      <c r="IC187" s="57" t="str">
        <f t="shared" si="651"/>
        <v/>
      </c>
      <c r="ID187" s="42"/>
      <c r="IE187" s="2" t="str">
        <f t="shared" si="652"/>
        <v/>
      </c>
      <c r="IF187" s="60" t="e">
        <f t="shared" si="653"/>
        <v>#DIV/0!</v>
      </c>
      <c r="IG187" s="60" t="str">
        <f t="shared" si="654"/>
        <v/>
      </c>
      <c r="IH187" s="60" t="str">
        <f t="shared" si="655"/>
        <v>zinco-</v>
      </c>
      <c r="II187" s="60" t="str">
        <f t="shared" si="656"/>
        <v>mangano-</v>
      </c>
      <c r="IJ187" s="60" t="e">
        <f t="shared" si="657"/>
        <v>#DIV/0!</v>
      </c>
      <c r="IK187" s="60" t="e">
        <f t="shared" si="658"/>
        <v>#DIV/0!</v>
      </c>
      <c r="IL187" s="60" t="e">
        <f t="shared" si="659"/>
        <v>#DIV/0!</v>
      </c>
      <c r="IM187" s="60" t="e">
        <f t="shared" si="660"/>
        <v>#DIV/0!</v>
      </c>
      <c r="IN187" s="60" t="str">
        <f t="shared" si="661"/>
        <v/>
      </c>
      <c r="IO187" s="60" t="str">
        <f t="shared" si="662"/>
        <v/>
      </c>
      <c r="IP187" s="57"/>
      <c r="IQ187" s="57" t="str">
        <f t="shared" si="663"/>
        <v>ERROR!!</v>
      </c>
    </row>
    <row r="188" spans="24:251">
      <c r="X188" s="29">
        <f t="shared" si="519"/>
        <v>0</v>
      </c>
      <c r="Y188" s="29">
        <f t="shared" si="520"/>
        <v>0</v>
      </c>
      <c r="Z188" s="29" t="e">
        <f t="shared" si="521"/>
        <v>#DIV/0!</v>
      </c>
      <c r="AA188" s="29" t="e">
        <f t="shared" si="522"/>
        <v>#DIV/0!</v>
      </c>
      <c r="AB188" s="29" t="e">
        <f t="shared" si="523"/>
        <v>#DIV/0!</v>
      </c>
      <c r="AC188" s="29" t="e">
        <f t="shared" si="524"/>
        <v>#DIV/0!</v>
      </c>
      <c r="AF188" s="23">
        <v>60.084299999999999</v>
      </c>
      <c r="AG188" s="23">
        <v>79.878799999999998</v>
      </c>
      <c r="AH188" s="23">
        <v>101.96120000000001</v>
      </c>
      <c r="AI188" s="23">
        <v>151.99039999999999</v>
      </c>
      <c r="AJ188" s="23">
        <v>159.69</v>
      </c>
      <c r="AK188" s="23">
        <v>71.846400000000003</v>
      </c>
      <c r="AL188" s="23">
        <v>70.9375</v>
      </c>
      <c r="AM188" s="23">
        <v>40.304400000000001</v>
      </c>
      <c r="AN188" s="23">
        <v>56.077399999999997</v>
      </c>
      <c r="AO188" s="23">
        <v>61.978999999999999</v>
      </c>
      <c r="AP188" s="23">
        <v>94.195999999999998</v>
      </c>
      <c r="AQ188" s="23">
        <v>18.998000000000001</v>
      </c>
      <c r="AR188" s="23">
        <v>35.450000000000003</v>
      </c>
      <c r="AS188" s="23">
        <v>29.88</v>
      </c>
      <c r="AT188" s="23">
        <v>74.691999999999993</v>
      </c>
      <c r="AU188" s="23">
        <v>81.39</v>
      </c>
      <c r="AX188" s="54">
        <f t="shared" si="525"/>
        <v>0</v>
      </c>
      <c r="AY188" s="54">
        <f t="shared" si="526"/>
        <v>0</v>
      </c>
      <c r="AZ188" s="54">
        <f t="shared" si="527"/>
        <v>0</v>
      </c>
      <c r="BA188" s="54">
        <f t="shared" si="528"/>
        <v>0</v>
      </c>
      <c r="BB188" s="54">
        <f t="shared" si="529"/>
        <v>0</v>
      </c>
      <c r="BC188" s="54">
        <f t="shared" si="530"/>
        <v>0</v>
      </c>
      <c r="BD188" s="54">
        <f t="shared" si="531"/>
        <v>0</v>
      </c>
      <c r="BE188" s="54">
        <f t="shared" si="532"/>
        <v>0</v>
      </c>
      <c r="BF188" s="54">
        <f t="shared" si="533"/>
        <v>0</v>
      </c>
      <c r="BG188" s="54">
        <f t="shared" si="534"/>
        <v>0</v>
      </c>
      <c r="BH188" s="54">
        <f t="shared" si="535"/>
        <v>0</v>
      </c>
      <c r="BI188" s="54">
        <f t="shared" si="536"/>
        <v>0</v>
      </c>
      <c r="BJ188" s="54">
        <f t="shared" si="537"/>
        <v>0</v>
      </c>
      <c r="BK188" s="54">
        <f t="shared" si="538"/>
        <v>0</v>
      </c>
      <c r="BL188" s="54">
        <f t="shared" si="539"/>
        <v>0</v>
      </c>
      <c r="BM188" s="42"/>
      <c r="BO188" s="54">
        <f>'Norm-coeff'!$C$2+$AX188*'Norm-coeff'!$D$2+$AY188*'Norm-coeff'!$E$2+$AZ188*'Norm-coeff'!$F$2+$BA188*'Norm-coeff'!$G$2+$BB188*'Norm-coeff'!$H$2+$BC188*'Norm-coeff'!$I$2+$BD188*'Norm-coeff'!$J$2+$BE188*'Norm-coeff'!$K$2+$BF188*'Norm-coeff'!$L$2+$BG188*'Norm-coeff'!$M$2+$BH188*'Norm-coeff'!$N$2+$BI188*'Norm-coeff'!$O$2</f>
        <v>5.4045421474420303</v>
      </c>
      <c r="BP188" s="54">
        <f>'Norm-coeff'!$C$3+$AX188*'Norm-coeff'!$D$3+$AY188*'Norm-coeff'!$E$3+$AZ188*'Norm-coeff'!$F$3+$BA188*'Norm-coeff'!$G$3+$BB188*'Norm-coeff'!$H$3+$BC188*'Norm-coeff'!$I$3+$BD188*'Norm-coeff'!$J$3+$BE188*'Norm-coeff'!$K$3+$BF188*'Norm-coeff'!$L$3+$BG188*'Norm-coeff'!$M$3+$BH188*'Norm-coeff'!$N$3+$BI188*'Norm-coeff'!$O$3</f>
        <v>3.15319116612705</v>
      </c>
      <c r="BQ188" s="54">
        <f>'Norm-coeff'!$C$4+$AX188*'Norm-coeff'!$D$4+$AY188*'Norm-coeff'!$E$4+$AZ188*'Norm-coeff'!$F$4+$BA188*'Norm-coeff'!$G$4+$BB188*'Norm-coeff'!$H$4+$BC188*'Norm-coeff'!$I$4+$BD188*'Norm-coeff'!$J$4+$BE188*'Norm-coeff'!$K$4+$BF188*'Norm-coeff'!$L$4+$BG188*'Norm-coeff'!$M$4+$BH188*'Norm-coeff'!$N$4+$BI188*'Norm-coeff'!$O$4</f>
        <v>1.42115649462768</v>
      </c>
      <c r="BR188" s="54">
        <f>'Norm-coeff'!$C$5+$AX188*'Norm-coeff'!$D$5+$AY188*'Norm-coeff'!$E$5+$AZ188*'Norm-coeff'!$F$5+$BA188*'Norm-coeff'!$G$5+$BB188*'Norm-coeff'!$H$5+$BC188*'Norm-coeff'!$I$5+$BD188*'Norm-coeff'!$J$5+$BE188*'Norm-coeff'!$K$5+$BF188*'Norm-coeff'!$L$5+$BG188*'Norm-coeff'!$M$5+$BH188*'Norm-coeff'!$N$5+$BI188*'Norm-coeff'!$O$5</f>
        <v>1.0553329241296201</v>
      </c>
      <c r="BS188" s="54">
        <f>'Norm-coeff'!$C$6+$AX188*'Norm-coeff'!$D$6+$AY188*'Norm-coeff'!$E$6+$AZ188*'Norm-coeff'!$F$6+$BA188*'Norm-coeff'!$G$6+$BB188*'Norm-coeff'!$H$6+$BC188*'Norm-coeff'!$I$6+$BD188*'Norm-coeff'!$J$6+$BE188*'Norm-coeff'!$K$6+$BF188*'Norm-coeff'!$L$6+$BG188*'Norm-coeff'!$M$6+$BH188*'Norm-coeff'!$N$6+$BI188*'Norm-coeff'!$O$6</f>
        <v>-1.48700885495103E-2</v>
      </c>
      <c r="BT188" s="54">
        <f>'Norm-coeff'!$C$7+$AX188*'Norm-coeff'!$D$7+$AY188*'Norm-coeff'!$E$7+$AZ188*'Norm-coeff'!$F$7+$BA188*'Norm-coeff'!$G$7+$BB188*'Norm-coeff'!$H$7+$BC188*'Norm-coeff'!$I$7+$BD188*'Norm-coeff'!$J$7+$BE188*'Norm-coeff'!$K$7+$BF188*'Norm-coeff'!$L$7+$BG188*'Norm-coeff'!$M$7+$BH188*'Norm-coeff'!$N$7+$BI188*'Norm-coeff'!$O$7</f>
        <v>2.0907583608832998</v>
      </c>
      <c r="BU188" s="54">
        <f>'Norm-coeff'!$C$8+$AX188*'Norm-coeff'!$D$8+$AY188*'Norm-coeff'!$E$8+$AZ188*'Norm-coeff'!$F$8+$BA188*'Norm-coeff'!$G$8+$BB188*'Norm-coeff'!$H$8+$BC188*'Norm-coeff'!$I$8+$BD188*'Norm-coeff'!$J$8+$BE188*'Norm-coeff'!$K$8+$BF188*'Norm-coeff'!$L$8+$BG188*'Norm-coeff'!$M$8+$BH188*'Norm-coeff'!$N$8+$BI188*'Norm-coeff'!$O$8</f>
        <v>0.65894159836244504</v>
      </c>
      <c r="BV188" s="54">
        <f>'Norm-coeff'!$C$9+$AX188*'Norm-coeff'!$D$9+$AY188*'Norm-coeff'!$E$9+$AZ188*'Norm-coeff'!$F$9+$BA188*'Norm-coeff'!$G$9+$BB188*'Norm-coeff'!$H$9+$BC188*'Norm-coeff'!$I$9+$BD188*'Norm-coeff'!$J$9+$BE188*'Norm-coeff'!$K$9+$BF188*'Norm-coeff'!$L$9+$BG188*'Norm-coeff'!$M$9+$BH188*'Norm-coeff'!$N$9+$BI188*'Norm-coeff'!$O$9</f>
        <v>1.48961085014701</v>
      </c>
      <c r="BW188" s="54">
        <f>'Norm-coeff'!$C$10+$AX188*'Norm-coeff'!$D$10+$AY188*'Norm-coeff'!$E$10+$AZ188*'Norm-coeff'!$F$10+$BA188*'Norm-coeff'!$G$10+$BB188*'Norm-coeff'!$H$10+$BC188*'Norm-coeff'!$I$10+$BD188*'Norm-coeff'!$J$10+$BE188*'Norm-coeff'!$K$10+$BF188*'Norm-coeff'!$L$10+$BG188*'Norm-coeff'!$M$10+$BH188*'Norm-coeff'!$N$10+$BI188*'Norm-coeff'!$O$10</f>
        <v>1.42058735749591</v>
      </c>
      <c r="BX188" s="54">
        <f>'Norm-coeff'!$C$11+$AX188*'Norm-coeff'!$D$11+$AY188*'Norm-coeff'!$E$11+$AZ188*'Norm-coeff'!$F$11+$BA188*'Norm-coeff'!$G$11+$BB188*'Norm-coeff'!$H$11+$BC188*'Norm-coeff'!$I$11+$BD188*'Norm-coeff'!$J$11+$BE188*'Norm-coeff'!$K$11+$BF188*'Norm-coeff'!$L$11+$BG188*'Norm-coeff'!$M$11+$BH188*'Norm-coeff'!$N$11+$BI188*'Norm-coeff'!$O$11</f>
        <v>0.221233014421479</v>
      </c>
      <c r="BY188" s="54">
        <f>'Norm-coeff'!$C$12+$AX188*'Norm-coeff'!$D$12+$AY188*'Norm-coeff'!$E$12+$AZ188*'Norm-coeff'!$F$12+$BA188*'Norm-coeff'!$G$12+$BB188*'Norm-coeff'!$H$12+$BC188*'Norm-coeff'!$I$12+$BD188*'Norm-coeff'!$J$12+$BE188*'Norm-coeff'!$K$12+$BF188*'Norm-coeff'!$L$12+$BG188*'Norm-coeff'!$M$12+$BH188*'Norm-coeff'!$N$12+$BI188*'Norm-coeff'!$O$12</f>
        <v>0.283527502056037</v>
      </c>
      <c r="BZ188" s="54">
        <f>'Norm-coeff'!$C$13+$AX188*'Norm-coeff'!$D$13+$AY188*'Norm-coeff'!$E$13+$AZ188*'Norm-coeff'!$F$13+$BA188*'Norm-coeff'!$G$13+$BB188*'Norm-coeff'!$H$13+$BC188*'Norm-coeff'!$I$13+$BD188*'Norm-coeff'!$J$13+$BE188*'Norm-coeff'!$K$13+$BF188*'Norm-coeff'!$L$13+$BG188*'Norm-coeff'!$M$13+$BH188*'Norm-coeff'!$N$13+$BI188*'Norm-coeff'!$O$13</f>
        <v>-4.1864930554451202E-2</v>
      </c>
      <c r="CA188" s="54">
        <f>'Norm-coeff'!$C$14+$AX188*'Norm-coeff'!$D$14+$AY188*'Norm-coeff'!$E$14+$AZ188*'Norm-coeff'!$F$14+$BA188*'Norm-coeff'!$G$14+$BB188*'Norm-coeff'!$H$14+$BC188*'Norm-coeff'!$I$14+$BD188*'Norm-coeff'!$J$14+$BE188*'Norm-coeff'!$K$14+$BF188*'Norm-coeff'!$L$14+$BG188*'Norm-coeff'!$M$14+$BH188*'Norm-coeff'!$N$14+$BI188*'Norm-coeff'!$O$14</f>
        <v>4.2526983164477103</v>
      </c>
      <c r="CC188" s="54">
        <f t="shared" si="664"/>
        <v>0</v>
      </c>
      <c r="CG188" s="54">
        <f t="shared" si="540"/>
        <v>0</v>
      </c>
      <c r="CH188" s="54">
        <f t="shared" si="518"/>
        <v>0</v>
      </c>
      <c r="CI188" s="54">
        <f t="shared" si="541"/>
        <v>0</v>
      </c>
      <c r="CJ188" s="56">
        <f t="shared" si="542"/>
        <v>0</v>
      </c>
      <c r="CK188" s="54">
        <f t="shared" si="543"/>
        <v>0</v>
      </c>
      <c r="CL188" s="54">
        <f t="shared" si="544"/>
        <v>0</v>
      </c>
      <c r="CM188" s="54">
        <f t="shared" si="545"/>
        <v>0</v>
      </c>
      <c r="CN188" s="54">
        <f t="shared" si="546"/>
        <v>0</v>
      </c>
      <c r="CO188" s="54">
        <f t="shared" si="547"/>
        <v>0</v>
      </c>
      <c r="CP188" s="54">
        <f t="shared" si="548"/>
        <v>0</v>
      </c>
      <c r="CQ188" s="54">
        <f t="shared" si="549"/>
        <v>0</v>
      </c>
      <c r="CR188" s="54">
        <f t="shared" si="550"/>
        <v>0</v>
      </c>
      <c r="CS188" s="54">
        <f t="shared" si="551"/>
        <v>0</v>
      </c>
      <c r="CU188" s="54">
        <f t="shared" si="552"/>
        <v>0</v>
      </c>
      <c r="CV188" s="54">
        <f t="shared" si="553"/>
        <v>0</v>
      </c>
      <c r="CW188" s="54">
        <f t="shared" si="554"/>
        <v>0</v>
      </c>
      <c r="CX188" s="54">
        <f t="shared" si="555"/>
        <v>0</v>
      </c>
      <c r="CZ188" s="54">
        <f t="shared" si="556"/>
        <v>0</v>
      </c>
      <c r="DA188" s="54">
        <f t="shared" si="557"/>
        <v>0</v>
      </c>
      <c r="DB188" s="54">
        <f t="shared" si="558"/>
        <v>0</v>
      </c>
      <c r="DC188" s="54">
        <f t="shared" si="559"/>
        <v>0</v>
      </c>
      <c r="DD188" s="54">
        <f t="shared" si="560"/>
        <v>0</v>
      </c>
      <c r="DE188" s="54">
        <f t="shared" si="561"/>
        <v>0</v>
      </c>
      <c r="DF188" s="54">
        <f t="shared" si="562"/>
        <v>0</v>
      </c>
      <c r="DG188" s="54">
        <f t="shared" si="563"/>
        <v>2</v>
      </c>
      <c r="DH188" s="71">
        <f t="shared" si="564"/>
        <v>0</v>
      </c>
      <c r="DI188" s="71">
        <f t="shared" si="565"/>
        <v>0</v>
      </c>
      <c r="DJ188" s="54">
        <f t="shared" si="566"/>
        <v>0</v>
      </c>
      <c r="DK188" s="54">
        <f t="shared" si="567"/>
        <v>2</v>
      </c>
      <c r="DL188" s="4">
        <f t="shared" si="492"/>
        <v>0</v>
      </c>
      <c r="DM188" s="3">
        <f t="shared" si="568"/>
        <v>0</v>
      </c>
      <c r="DN188" s="3">
        <f t="shared" si="569"/>
        <v>0</v>
      </c>
      <c r="DO188" s="4" t="e">
        <f t="shared" si="570"/>
        <v>#DIV/0!</v>
      </c>
      <c r="DP188" s="57"/>
      <c r="DQ188" s="57"/>
      <c r="DR188" s="56">
        <f t="shared" si="493"/>
        <v>2</v>
      </c>
      <c r="DS188" s="56">
        <f t="shared" si="494"/>
        <v>0</v>
      </c>
      <c r="DT188" s="38">
        <f t="shared" si="495"/>
        <v>0</v>
      </c>
      <c r="DU188" s="38">
        <f t="shared" si="571"/>
        <v>2</v>
      </c>
      <c r="DV188" s="38">
        <f t="shared" si="496"/>
        <v>0</v>
      </c>
      <c r="DW188" s="39">
        <f t="shared" si="497"/>
        <v>0</v>
      </c>
      <c r="DX188" s="39">
        <f t="shared" si="498"/>
        <v>0</v>
      </c>
      <c r="DY188" s="39">
        <f t="shared" si="499"/>
        <v>0</v>
      </c>
      <c r="DZ188" s="39">
        <f t="shared" si="500"/>
        <v>0</v>
      </c>
      <c r="EA188" s="39">
        <f t="shared" si="501"/>
        <v>0</v>
      </c>
      <c r="EB188" s="37" t="e">
        <f t="shared" si="572"/>
        <v>#DIV/0!</v>
      </c>
      <c r="EC188" s="37" t="e">
        <f t="shared" si="573"/>
        <v>#DIV/0!</v>
      </c>
      <c r="ED188" s="37" t="e">
        <f t="shared" si="574"/>
        <v>#DIV/0!</v>
      </c>
      <c r="EE188" s="37" t="e">
        <f t="shared" si="575"/>
        <v>#DIV/0!</v>
      </c>
      <c r="EF188" s="39" t="e">
        <f t="shared" si="576"/>
        <v>#DIV/0!</v>
      </c>
      <c r="EG188" s="37" t="e">
        <f t="shared" si="577"/>
        <v>#DIV/0!</v>
      </c>
      <c r="EH188" s="37" t="e">
        <f t="shared" si="578"/>
        <v>#DIV/0!</v>
      </c>
      <c r="EI188" s="11" t="b">
        <f t="shared" si="579"/>
        <v>1</v>
      </c>
      <c r="EJ188" s="11" t="b">
        <f t="shared" si="580"/>
        <v>0</v>
      </c>
      <c r="EK188" s="39" t="e">
        <f t="shared" si="581"/>
        <v>#DIV/0!</v>
      </c>
      <c r="EL188" s="39" t="e">
        <f t="shared" si="582"/>
        <v>#DIV/0!</v>
      </c>
      <c r="EM188" s="39" t="e">
        <f t="shared" si="583"/>
        <v>#DIV/0!</v>
      </c>
      <c r="EN188" s="39" t="e">
        <f t="shared" si="584"/>
        <v>#DIV/0!</v>
      </c>
      <c r="EO188" s="39" t="e">
        <f t="shared" si="585"/>
        <v>#DIV/0!</v>
      </c>
      <c r="EP188" s="39" t="e">
        <f t="shared" si="586"/>
        <v>#DIV/0!</v>
      </c>
      <c r="EQ188" s="39" t="e">
        <f t="shared" si="587"/>
        <v>#DIV/0!</v>
      </c>
      <c r="ER188" s="39" t="e">
        <f t="shared" si="588"/>
        <v>#DIV/0!</v>
      </c>
      <c r="ES188" s="58" t="str">
        <f t="shared" si="589"/>
        <v>(OH,F,Cl)-dominate amphibole</v>
      </c>
      <c r="ET188" s="58" t="e">
        <f t="shared" si="590"/>
        <v>#N/A</v>
      </c>
      <c r="EU188" s="56">
        <f t="shared" si="502"/>
        <v>0</v>
      </c>
      <c r="EV188" s="56">
        <f t="shared" si="503"/>
        <v>0</v>
      </c>
      <c r="EW188" s="56">
        <f t="shared" si="504"/>
        <v>0</v>
      </c>
      <c r="EX188" s="56">
        <f t="shared" si="505"/>
        <v>0</v>
      </c>
      <c r="EY188" s="56">
        <f t="shared" si="506"/>
        <v>0</v>
      </c>
      <c r="EZ188" s="56">
        <f t="shared" si="507"/>
        <v>0</v>
      </c>
      <c r="FA188" s="39">
        <f t="shared" si="508"/>
        <v>0</v>
      </c>
      <c r="FB188" s="39">
        <f t="shared" si="509"/>
        <v>0</v>
      </c>
      <c r="FC188" s="54">
        <f t="shared" si="510"/>
        <v>0</v>
      </c>
      <c r="FD188" s="54">
        <f t="shared" si="511"/>
        <v>0</v>
      </c>
      <c r="FE188" s="39">
        <f t="shared" si="512"/>
        <v>0</v>
      </c>
      <c r="FF188" s="54">
        <f t="shared" si="513"/>
        <v>0</v>
      </c>
      <c r="FG188" s="39">
        <f t="shared" si="514"/>
        <v>0</v>
      </c>
      <c r="FH188" s="39">
        <f t="shared" si="591"/>
        <v>0</v>
      </c>
      <c r="FI188" s="39">
        <f t="shared" si="592"/>
        <v>0</v>
      </c>
      <c r="FJ188" s="39">
        <f t="shared" si="593"/>
        <v>0</v>
      </c>
      <c r="FK188" s="39" t="e">
        <f t="shared" si="594"/>
        <v>#DIV/0!</v>
      </c>
      <c r="FL188" s="39" t="e">
        <f t="shared" si="595"/>
        <v>#DIV/0!</v>
      </c>
      <c r="FM188" s="39" t="e">
        <f t="shared" si="596"/>
        <v>#DIV/0!</v>
      </c>
      <c r="FN188" s="39">
        <f t="shared" si="597"/>
        <v>1</v>
      </c>
      <c r="FO188" s="39">
        <f t="shared" si="515"/>
        <v>0</v>
      </c>
      <c r="FP188" s="39">
        <f t="shared" si="516"/>
        <v>0</v>
      </c>
      <c r="FQ188" s="39">
        <f t="shared" si="517"/>
        <v>0</v>
      </c>
      <c r="FR188" s="39">
        <f t="shared" si="598"/>
        <v>0</v>
      </c>
      <c r="FS188" s="39">
        <f t="shared" si="599"/>
        <v>0</v>
      </c>
      <c r="FU188" s="39" t="e">
        <f t="shared" si="600"/>
        <v>#DIV/0!</v>
      </c>
      <c r="FV188" s="39" t="e">
        <f t="shared" si="601"/>
        <v>#DIV/0!</v>
      </c>
      <c r="FW188" s="39" t="e">
        <f t="shared" si="602"/>
        <v>#DIV/0!</v>
      </c>
      <c r="FY188" s="39" t="e">
        <f t="shared" si="603"/>
        <v>#DIV/0!</v>
      </c>
      <c r="FZ188" s="39" t="e">
        <f t="shared" si="604"/>
        <v>#DIV/0!</v>
      </c>
      <c r="GA188" s="39" t="e">
        <f t="shared" si="605"/>
        <v>#DIV/0!</v>
      </c>
      <c r="GB188" s="39" t="e">
        <f t="shared" si="606"/>
        <v>#DIV/0!</v>
      </c>
      <c r="GC188" s="39" t="e">
        <f t="shared" si="607"/>
        <v>#DIV/0!</v>
      </c>
      <c r="GD188" s="39" t="e">
        <f t="shared" si="608"/>
        <v>#DIV/0!</v>
      </c>
      <c r="GE188" s="39" t="e">
        <f t="shared" si="609"/>
        <v>#DIV/0!</v>
      </c>
      <c r="GF188" s="39" t="e">
        <f t="shared" si="610"/>
        <v>#DIV/0!</v>
      </c>
      <c r="GG188" s="39" t="e">
        <f t="shared" si="611"/>
        <v>#DIV/0!</v>
      </c>
      <c r="GH188" s="39" t="e">
        <f t="shared" si="612"/>
        <v>#DIV/0!</v>
      </c>
      <c r="GI188" s="39"/>
      <c r="GJ188" s="39" t="e">
        <f t="shared" si="613"/>
        <v>#DIV/0!</v>
      </c>
      <c r="GK188" s="39" t="e">
        <f t="shared" si="614"/>
        <v>#DIV/0!</v>
      </c>
      <c r="GL188" s="39" t="e">
        <f t="shared" si="615"/>
        <v>#DIV/0!</v>
      </c>
      <c r="GM188" s="39" t="e">
        <f t="shared" si="616"/>
        <v>#DIV/0!</v>
      </c>
      <c r="GN188" s="39" t="e">
        <f t="shared" si="617"/>
        <v>#DIV/0!</v>
      </c>
      <c r="GO188" s="57"/>
      <c r="GP188" s="57" t="e">
        <f t="shared" si="618"/>
        <v>#DIV/0!</v>
      </c>
      <c r="GQ188" s="59" t="e">
        <f t="shared" si="619"/>
        <v>#DIV/0!</v>
      </c>
      <c r="GR188" s="41" t="e">
        <f t="shared" si="620"/>
        <v>#DIV/0!</v>
      </c>
      <c r="GS188" s="57" t="e">
        <f t="shared" si="621"/>
        <v>#DIV/0!</v>
      </c>
      <c r="GT188" s="57" t="e">
        <f t="shared" si="622"/>
        <v>#DIV/0!</v>
      </c>
      <c r="GU188" s="57" t="e">
        <f t="shared" si="623"/>
        <v>#DIV/0!</v>
      </c>
      <c r="GV188" s="57"/>
      <c r="GW188" s="42" t="e">
        <f t="shared" si="624"/>
        <v>#DIV/0!</v>
      </c>
      <c r="GX188" s="42" t="e">
        <f t="shared" si="625"/>
        <v>#DIV/0!</v>
      </c>
      <c r="GY188" s="42" t="e">
        <f t="shared" si="626"/>
        <v>#DIV/0!</v>
      </c>
      <c r="GZ188" s="57"/>
      <c r="HA188" s="2" t="e">
        <f t="shared" si="627"/>
        <v>#DIV/0!</v>
      </c>
      <c r="HB188" s="2" t="e">
        <f t="shared" si="628"/>
        <v>#DIV/0!</v>
      </c>
      <c r="HC188" s="2" t="e">
        <f t="shared" si="629"/>
        <v>#DIV/0!</v>
      </c>
      <c r="HD188" s="2" t="e">
        <f t="shared" si="630"/>
        <v>#DIV/0!</v>
      </c>
      <c r="HE188" s="2" t="e">
        <f t="shared" si="631"/>
        <v>#DIV/0!</v>
      </c>
      <c r="HF188" s="2" t="e">
        <f t="shared" si="632"/>
        <v>#DIV/0!</v>
      </c>
      <c r="HG188" s="2" t="e">
        <f t="shared" si="633"/>
        <v>#DIV/0!</v>
      </c>
      <c r="HH188" s="2" t="e">
        <f t="shared" si="634"/>
        <v>#DIV/0!</v>
      </c>
      <c r="HI188" s="2" t="e">
        <f t="shared" si="635"/>
        <v>#DIV/0!</v>
      </c>
      <c r="HJ188" s="11" t="e">
        <f t="shared" si="636"/>
        <v>#DIV/0!</v>
      </c>
      <c r="HK188" s="60" t="e">
        <f t="shared" si="637"/>
        <v>#DIV/0!</v>
      </c>
      <c r="HL188" s="57"/>
      <c r="HM188" s="57" t="e">
        <f t="shared" si="638"/>
        <v>#DIV/0!</v>
      </c>
      <c r="HN188" s="57" t="e">
        <f t="shared" si="639"/>
        <v>#DIV/0!</v>
      </c>
      <c r="HO188" s="57" t="e">
        <f t="shared" si="640"/>
        <v>#DIV/0!</v>
      </c>
      <c r="HP188" s="57" t="e">
        <f t="shared" si="641"/>
        <v>#DIV/0!</v>
      </c>
      <c r="HQ188" s="57" t="e">
        <f t="shared" si="642"/>
        <v>#DIV/0!</v>
      </c>
      <c r="HR188" s="57"/>
      <c r="HS188" s="57" t="e">
        <f t="shared" si="643"/>
        <v>#DIV/0!</v>
      </c>
      <c r="HT188" s="57" t="e">
        <f t="shared" si="644"/>
        <v>#DIV/0!</v>
      </c>
      <c r="HU188" s="57" t="e">
        <f t="shared" si="645"/>
        <v>#DIV/0!</v>
      </c>
      <c r="HV188" s="57" t="e">
        <f t="shared" si="646"/>
        <v>#DIV/0!</v>
      </c>
      <c r="HW188" s="57" t="e">
        <f t="shared" si="647"/>
        <v>#DIV/0!</v>
      </c>
      <c r="HX188" s="57"/>
      <c r="HY188" s="57" t="e">
        <f t="shared" si="648"/>
        <v>#DIV/0!</v>
      </c>
      <c r="HZ188" s="57" t="e">
        <f t="shared" si="649"/>
        <v>#DIV/0!</v>
      </c>
      <c r="IA188" s="57"/>
      <c r="IB188" s="61">
        <f t="shared" si="650"/>
        <v>0</v>
      </c>
      <c r="IC188" s="57" t="str">
        <f t="shared" si="651"/>
        <v/>
      </c>
      <c r="ID188" s="42"/>
      <c r="IE188" s="2" t="str">
        <f t="shared" si="652"/>
        <v/>
      </c>
      <c r="IF188" s="60" t="e">
        <f t="shared" si="653"/>
        <v>#DIV/0!</v>
      </c>
      <c r="IG188" s="60" t="str">
        <f t="shared" si="654"/>
        <v/>
      </c>
      <c r="IH188" s="60" t="str">
        <f t="shared" si="655"/>
        <v>zinco-</v>
      </c>
      <c r="II188" s="60" t="str">
        <f t="shared" si="656"/>
        <v>mangano-</v>
      </c>
      <c r="IJ188" s="60" t="e">
        <f t="shared" si="657"/>
        <v>#DIV/0!</v>
      </c>
      <c r="IK188" s="60" t="e">
        <f t="shared" si="658"/>
        <v>#DIV/0!</v>
      </c>
      <c r="IL188" s="60" t="e">
        <f t="shared" si="659"/>
        <v>#DIV/0!</v>
      </c>
      <c r="IM188" s="60" t="e">
        <f t="shared" si="660"/>
        <v>#DIV/0!</v>
      </c>
      <c r="IN188" s="60" t="str">
        <f t="shared" si="661"/>
        <v/>
      </c>
      <c r="IO188" s="60" t="str">
        <f t="shared" si="662"/>
        <v/>
      </c>
      <c r="IP188" s="57"/>
      <c r="IQ188" s="57" t="str">
        <f t="shared" si="663"/>
        <v>ERROR!!</v>
      </c>
    </row>
    <row r="189" spans="24:251">
      <c r="X189" s="29">
        <f t="shared" si="519"/>
        <v>0</v>
      </c>
      <c r="Y189" s="29">
        <f t="shared" si="520"/>
        <v>0</v>
      </c>
      <c r="Z189" s="29" t="e">
        <f t="shared" si="521"/>
        <v>#DIV/0!</v>
      </c>
      <c r="AA189" s="29" t="e">
        <f t="shared" si="522"/>
        <v>#DIV/0!</v>
      </c>
      <c r="AB189" s="29" t="e">
        <f t="shared" si="523"/>
        <v>#DIV/0!</v>
      </c>
      <c r="AC189" s="29" t="e">
        <f t="shared" si="524"/>
        <v>#DIV/0!</v>
      </c>
      <c r="AF189" s="23">
        <v>60.084299999999999</v>
      </c>
      <c r="AG189" s="23">
        <v>79.878799999999998</v>
      </c>
      <c r="AH189" s="23">
        <v>101.96120000000001</v>
      </c>
      <c r="AI189" s="23">
        <v>151.99039999999999</v>
      </c>
      <c r="AJ189" s="23">
        <v>159.69</v>
      </c>
      <c r="AK189" s="23">
        <v>71.846400000000003</v>
      </c>
      <c r="AL189" s="23">
        <v>70.9375</v>
      </c>
      <c r="AM189" s="23">
        <v>40.304400000000001</v>
      </c>
      <c r="AN189" s="23">
        <v>56.077399999999997</v>
      </c>
      <c r="AO189" s="23">
        <v>61.978999999999999</v>
      </c>
      <c r="AP189" s="23">
        <v>94.195999999999998</v>
      </c>
      <c r="AQ189" s="23">
        <v>18.998000000000001</v>
      </c>
      <c r="AR189" s="23">
        <v>35.450000000000003</v>
      </c>
      <c r="AS189" s="23">
        <v>29.88</v>
      </c>
      <c r="AT189" s="23">
        <v>74.691999999999993</v>
      </c>
      <c r="AU189" s="23">
        <v>81.39</v>
      </c>
      <c r="AX189" s="54">
        <f t="shared" si="525"/>
        <v>0</v>
      </c>
      <c r="AY189" s="54">
        <f t="shared" si="526"/>
        <v>0</v>
      </c>
      <c r="AZ189" s="54">
        <f t="shared" si="527"/>
        <v>0</v>
      </c>
      <c r="BA189" s="54">
        <f t="shared" si="528"/>
        <v>0</v>
      </c>
      <c r="BB189" s="54">
        <f t="shared" si="529"/>
        <v>0</v>
      </c>
      <c r="BC189" s="54">
        <f t="shared" si="530"/>
        <v>0</v>
      </c>
      <c r="BD189" s="54">
        <f t="shared" si="531"/>
        <v>0</v>
      </c>
      <c r="BE189" s="54">
        <f t="shared" si="532"/>
        <v>0</v>
      </c>
      <c r="BF189" s="54">
        <f t="shared" si="533"/>
        <v>0</v>
      </c>
      <c r="BG189" s="54">
        <f t="shared" si="534"/>
        <v>0</v>
      </c>
      <c r="BH189" s="54">
        <f t="shared" si="535"/>
        <v>0</v>
      </c>
      <c r="BI189" s="54">
        <f t="shared" si="536"/>
        <v>0</v>
      </c>
      <c r="BJ189" s="54">
        <f t="shared" si="537"/>
        <v>0</v>
      </c>
      <c r="BK189" s="54">
        <f t="shared" si="538"/>
        <v>0</v>
      </c>
      <c r="BL189" s="54">
        <f t="shared" si="539"/>
        <v>0</v>
      </c>
      <c r="BM189" s="42"/>
      <c r="BO189" s="54">
        <f>'Norm-coeff'!$C$2+$AX189*'Norm-coeff'!$D$2+$AY189*'Norm-coeff'!$E$2+$AZ189*'Norm-coeff'!$F$2+$BA189*'Norm-coeff'!$G$2+$BB189*'Norm-coeff'!$H$2+$BC189*'Norm-coeff'!$I$2+$BD189*'Norm-coeff'!$J$2+$BE189*'Norm-coeff'!$K$2+$BF189*'Norm-coeff'!$L$2+$BG189*'Norm-coeff'!$M$2+$BH189*'Norm-coeff'!$N$2+$BI189*'Norm-coeff'!$O$2</f>
        <v>5.4045421474420303</v>
      </c>
      <c r="BP189" s="54">
        <f>'Norm-coeff'!$C$3+$AX189*'Norm-coeff'!$D$3+$AY189*'Norm-coeff'!$E$3+$AZ189*'Norm-coeff'!$F$3+$BA189*'Norm-coeff'!$G$3+$BB189*'Norm-coeff'!$H$3+$BC189*'Norm-coeff'!$I$3+$BD189*'Norm-coeff'!$J$3+$BE189*'Norm-coeff'!$K$3+$BF189*'Norm-coeff'!$L$3+$BG189*'Norm-coeff'!$M$3+$BH189*'Norm-coeff'!$N$3+$BI189*'Norm-coeff'!$O$3</f>
        <v>3.15319116612705</v>
      </c>
      <c r="BQ189" s="54">
        <f>'Norm-coeff'!$C$4+$AX189*'Norm-coeff'!$D$4+$AY189*'Norm-coeff'!$E$4+$AZ189*'Norm-coeff'!$F$4+$BA189*'Norm-coeff'!$G$4+$BB189*'Norm-coeff'!$H$4+$BC189*'Norm-coeff'!$I$4+$BD189*'Norm-coeff'!$J$4+$BE189*'Norm-coeff'!$K$4+$BF189*'Norm-coeff'!$L$4+$BG189*'Norm-coeff'!$M$4+$BH189*'Norm-coeff'!$N$4+$BI189*'Norm-coeff'!$O$4</f>
        <v>1.42115649462768</v>
      </c>
      <c r="BR189" s="54">
        <f>'Norm-coeff'!$C$5+$AX189*'Norm-coeff'!$D$5+$AY189*'Norm-coeff'!$E$5+$AZ189*'Norm-coeff'!$F$5+$BA189*'Norm-coeff'!$G$5+$BB189*'Norm-coeff'!$H$5+$BC189*'Norm-coeff'!$I$5+$BD189*'Norm-coeff'!$J$5+$BE189*'Norm-coeff'!$K$5+$BF189*'Norm-coeff'!$L$5+$BG189*'Norm-coeff'!$M$5+$BH189*'Norm-coeff'!$N$5+$BI189*'Norm-coeff'!$O$5</f>
        <v>1.0553329241296201</v>
      </c>
      <c r="BS189" s="54">
        <f>'Norm-coeff'!$C$6+$AX189*'Norm-coeff'!$D$6+$AY189*'Norm-coeff'!$E$6+$AZ189*'Norm-coeff'!$F$6+$BA189*'Norm-coeff'!$G$6+$BB189*'Norm-coeff'!$H$6+$BC189*'Norm-coeff'!$I$6+$BD189*'Norm-coeff'!$J$6+$BE189*'Norm-coeff'!$K$6+$BF189*'Norm-coeff'!$L$6+$BG189*'Norm-coeff'!$M$6+$BH189*'Norm-coeff'!$N$6+$BI189*'Norm-coeff'!$O$6</f>
        <v>-1.48700885495103E-2</v>
      </c>
      <c r="BT189" s="54">
        <f>'Norm-coeff'!$C$7+$AX189*'Norm-coeff'!$D$7+$AY189*'Norm-coeff'!$E$7+$AZ189*'Norm-coeff'!$F$7+$BA189*'Norm-coeff'!$G$7+$BB189*'Norm-coeff'!$H$7+$BC189*'Norm-coeff'!$I$7+$BD189*'Norm-coeff'!$J$7+$BE189*'Norm-coeff'!$K$7+$BF189*'Norm-coeff'!$L$7+$BG189*'Norm-coeff'!$M$7+$BH189*'Norm-coeff'!$N$7+$BI189*'Norm-coeff'!$O$7</f>
        <v>2.0907583608832998</v>
      </c>
      <c r="BU189" s="54">
        <f>'Norm-coeff'!$C$8+$AX189*'Norm-coeff'!$D$8+$AY189*'Norm-coeff'!$E$8+$AZ189*'Norm-coeff'!$F$8+$BA189*'Norm-coeff'!$G$8+$BB189*'Norm-coeff'!$H$8+$BC189*'Norm-coeff'!$I$8+$BD189*'Norm-coeff'!$J$8+$BE189*'Norm-coeff'!$K$8+$BF189*'Norm-coeff'!$L$8+$BG189*'Norm-coeff'!$M$8+$BH189*'Norm-coeff'!$N$8+$BI189*'Norm-coeff'!$O$8</f>
        <v>0.65894159836244504</v>
      </c>
      <c r="BV189" s="54">
        <f>'Norm-coeff'!$C$9+$AX189*'Norm-coeff'!$D$9+$AY189*'Norm-coeff'!$E$9+$AZ189*'Norm-coeff'!$F$9+$BA189*'Norm-coeff'!$G$9+$BB189*'Norm-coeff'!$H$9+$BC189*'Norm-coeff'!$I$9+$BD189*'Norm-coeff'!$J$9+$BE189*'Norm-coeff'!$K$9+$BF189*'Norm-coeff'!$L$9+$BG189*'Norm-coeff'!$M$9+$BH189*'Norm-coeff'!$N$9+$BI189*'Norm-coeff'!$O$9</f>
        <v>1.48961085014701</v>
      </c>
      <c r="BW189" s="54">
        <f>'Norm-coeff'!$C$10+$AX189*'Norm-coeff'!$D$10+$AY189*'Norm-coeff'!$E$10+$AZ189*'Norm-coeff'!$F$10+$BA189*'Norm-coeff'!$G$10+$BB189*'Norm-coeff'!$H$10+$BC189*'Norm-coeff'!$I$10+$BD189*'Norm-coeff'!$J$10+$BE189*'Norm-coeff'!$K$10+$BF189*'Norm-coeff'!$L$10+$BG189*'Norm-coeff'!$M$10+$BH189*'Norm-coeff'!$N$10+$BI189*'Norm-coeff'!$O$10</f>
        <v>1.42058735749591</v>
      </c>
      <c r="BX189" s="54">
        <f>'Norm-coeff'!$C$11+$AX189*'Norm-coeff'!$D$11+$AY189*'Norm-coeff'!$E$11+$AZ189*'Norm-coeff'!$F$11+$BA189*'Norm-coeff'!$G$11+$BB189*'Norm-coeff'!$H$11+$BC189*'Norm-coeff'!$I$11+$BD189*'Norm-coeff'!$J$11+$BE189*'Norm-coeff'!$K$11+$BF189*'Norm-coeff'!$L$11+$BG189*'Norm-coeff'!$M$11+$BH189*'Norm-coeff'!$N$11+$BI189*'Norm-coeff'!$O$11</f>
        <v>0.221233014421479</v>
      </c>
      <c r="BY189" s="54">
        <f>'Norm-coeff'!$C$12+$AX189*'Norm-coeff'!$D$12+$AY189*'Norm-coeff'!$E$12+$AZ189*'Norm-coeff'!$F$12+$BA189*'Norm-coeff'!$G$12+$BB189*'Norm-coeff'!$H$12+$BC189*'Norm-coeff'!$I$12+$BD189*'Norm-coeff'!$J$12+$BE189*'Norm-coeff'!$K$12+$BF189*'Norm-coeff'!$L$12+$BG189*'Norm-coeff'!$M$12+$BH189*'Norm-coeff'!$N$12+$BI189*'Norm-coeff'!$O$12</f>
        <v>0.283527502056037</v>
      </c>
      <c r="BZ189" s="54">
        <f>'Norm-coeff'!$C$13+$AX189*'Norm-coeff'!$D$13+$AY189*'Norm-coeff'!$E$13+$AZ189*'Norm-coeff'!$F$13+$BA189*'Norm-coeff'!$G$13+$BB189*'Norm-coeff'!$H$13+$BC189*'Norm-coeff'!$I$13+$BD189*'Norm-coeff'!$J$13+$BE189*'Norm-coeff'!$K$13+$BF189*'Norm-coeff'!$L$13+$BG189*'Norm-coeff'!$M$13+$BH189*'Norm-coeff'!$N$13+$BI189*'Norm-coeff'!$O$13</f>
        <v>-4.1864930554451202E-2</v>
      </c>
      <c r="CA189" s="54">
        <f>'Norm-coeff'!$C$14+$AX189*'Norm-coeff'!$D$14+$AY189*'Norm-coeff'!$E$14+$AZ189*'Norm-coeff'!$F$14+$BA189*'Norm-coeff'!$G$14+$BB189*'Norm-coeff'!$H$14+$BC189*'Norm-coeff'!$I$14+$BD189*'Norm-coeff'!$J$14+$BE189*'Norm-coeff'!$K$14+$BF189*'Norm-coeff'!$L$14+$BG189*'Norm-coeff'!$M$14+$BH189*'Norm-coeff'!$N$14+$BI189*'Norm-coeff'!$O$14</f>
        <v>4.2526983164477103</v>
      </c>
      <c r="CC189" s="54">
        <f t="shared" si="664"/>
        <v>0</v>
      </c>
      <c r="CG189" s="54">
        <f t="shared" si="540"/>
        <v>0</v>
      </c>
      <c r="CH189" s="54">
        <f t="shared" si="518"/>
        <v>0</v>
      </c>
      <c r="CI189" s="54">
        <f t="shared" si="541"/>
        <v>0</v>
      </c>
      <c r="CJ189" s="56">
        <f t="shared" si="542"/>
        <v>0</v>
      </c>
      <c r="CK189" s="54">
        <f t="shared" si="543"/>
        <v>0</v>
      </c>
      <c r="CL189" s="54">
        <f t="shared" si="544"/>
        <v>0</v>
      </c>
      <c r="CM189" s="54">
        <f t="shared" si="545"/>
        <v>0</v>
      </c>
      <c r="CN189" s="54">
        <f t="shared" si="546"/>
        <v>0</v>
      </c>
      <c r="CO189" s="54">
        <f t="shared" si="547"/>
        <v>0</v>
      </c>
      <c r="CP189" s="54">
        <f t="shared" si="548"/>
        <v>0</v>
      </c>
      <c r="CQ189" s="54">
        <f t="shared" si="549"/>
        <v>0</v>
      </c>
      <c r="CR189" s="54">
        <f t="shared" si="550"/>
        <v>0</v>
      </c>
      <c r="CS189" s="54">
        <f t="shared" si="551"/>
        <v>0</v>
      </c>
      <c r="CU189" s="54">
        <f t="shared" si="552"/>
        <v>0</v>
      </c>
      <c r="CV189" s="54">
        <f t="shared" si="553"/>
        <v>0</v>
      </c>
      <c r="CW189" s="54">
        <f t="shared" si="554"/>
        <v>0</v>
      </c>
      <c r="CX189" s="54">
        <f t="shared" si="555"/>
        <v>0</v>
      </c>
      <c r="CZ189" s="54">
        <f t="shared" si="556"/>
        <v>0</v>
      </c>
      <c r="DA189" s="54">
        <f t="shared" si="557"/>
        <v>0</v>
      </c>
      <c r="DB189" s="54">
        <f t="shared" si="558"/>
        <v>0</v>
      </c>
      <c r="DC189" s="54">
        <f t="shared" si="559"/>
        <v>0</v>
      </c>
      <c r="DD189" s="54">
        <f t="shared" si="560"/>
        <v>0</v>
      </c>
      <c r="DE189" s="54">
        <f t="shared" si="561"/>
        <v>0</v>
      </c>
      <c r="DF189" s="54">
        <f t="shared" si="562"/>
        <v>0</v>
      </c>
      <c r="DG189" s="54">
        <f t="shared" si="563"/>
        <v>2</v>
      </c>
      <c r="DH189" s="71">
        <f t="shared" si="564"/>
        <v>0</v>
      </c>
      <c r="DI189" s="71">
        <f t="shared" si="565"/>
        <v>0</v>
      </c>
      <c r="DJ189" s="54">
        <f t="shared" si="566"/>
        <v>0</v>
      </c>
      <c r="DK189" s="54">
        <f t="shared" si="567"/>
        <v>2</v>
      </c>
      <c r="DL189" s="4">
        <f t="shared" si="492"/>
        <v>0</v>
      </c>
      <c r="DM189" s="3">
        <f t="shared" si="568"/>
        <v>0</v>
      </c>
      <c r="DN189" s="3">
        <f t="shared" si="569"/>
        <v>0</v>
      </c>
      <c r="DO189" s="4" t="e">
        <f t="shared" si="570"/>
        <v>#DIV/0!</v>
      </c>
      <c r="DP189" s="57"/>
      <c r="DQ189" s="57"/>
      <c r="DR189" s="56">
        <f t="shared" si="493"/>
        <v>2</v>
      </c>
      <c r="DS189" s="56">
        <f t="shared" si="494"/>
        <v>0</v>
      </c>
      <c r="DT189" s="38">
        <f t="shared" si="495"/>
        <v>0</v>
      </c>
      <c r="DU189" s="38">
        <f t="shared" si="571"/>
        <v>2</v>
      </c>
      <c r="DV189" s="38">
        <f t="shared" si="496"/>
        <v>0</v>
      </c>
      <c r="DW189" s="39">
        <f t="shared" si="497"/>
        <v>0</v>
      </c>
      <c r="DX189" s="39">
        <f t="shared" si="498"/>
        <v>0</v>
      </c>
      <c r="DY189" s="39">
        <f t="shared" si="499"/>
        <v>0</v>
      </c>
      <c r="DZ189" s="39">
        <f t="shared" si="500"/>
        <v>0</v>
      </c>
      <c r="EA189" s="39">
        <f t="shared" si="501"/>
        <v>0</v>
      </c>
      <c r="EB189" s="37" t="e">
        <f t="shared" si="572"/>
        <v>#DIV/0!</v>
      </c>
      <c r="EC189" s="37" t="e">
        <f t="shared" si="573"/>
        <v>#DIV/0!</v>
      </c>
      <c r="ED189" s="37" t="e">
        <f t="shared" si="574"/>
        <v>#DIV/0!</v>
      </c>
      <c r="EE189" s="37" t="e">
        <f t="shared" si="575"/>
        <v>#DIV/0!</v>
      </c>
      <c r="EF189" s="39" t="e">
        <f t="shared" si="576"/>
        <v>#DIV/0!</v>
      </c>
      <c r="EG189" s="37" t="e">
        <f t="shared" si="577"/>
        <v>#DIV/0!</v>
      </c>
      <c r="EH189" s="37" t="e">
        <f t="shared" si="578"/>
        <v>#DIV/0!</v>
      </c>
      <c r="EI189" s="11" t="b">
        <f t="shared" si="579"/>
        <v>1</v>
      </c>
      <c r="EJ189" s="11" t="b">
        <f t="shared" si="580"/>
        <v>0</v>
      </c>
      <c r="EK189" s="39" t="e">
        <f t="shared" si="581"/>
        <v>#DIV/0!</v>
      </c>
      <c r="EL189" s="39" t="e">
        <f t="shared" si="582"/>
        <v>#DIV/0!</v>
      </c>
      <c r="EM189" s="39" t="e">
        <f t="shared" si="583"/>
        <v>#DIV/0!</v>
      </c>
      <c r="EN189" s="39" t="e">
        <f t="shared" si="584"/>
        <v>#DIV/0!</v>
      </c>
      <c r="EO189" s="39" t="e">
        <f t="shared" si="585"/>
        <v>#DIV/0!</v>
      </c>
      <c r="EP189" s="39" t="e">
        <f t="shared" si="586"/>
        <v>#DIV/0!</v>
      </c>
      <c r="EQ189" s="39" t="e">
        <f t="shared" si="587"/>
        <v>#DIV/0!</v>
      </c>
      <c r="ER189" s="39" t="e">
        <f t="shared" si="588"/>
        <v>#DIV/0!</v>
      </c>
      <c r="ES189" s="58" t="str">
        <f t="shared" si="589"/>
        <v>(OH,F,Cl)-dominate amphibole</v>
      </c>
      <c r="ET189" s="58" t="e">
        <f t="shared" si="590"/>
        <v>#N/A</v>
      </c>
      <c r="EU189" s="56">
        <f t="shared" si="502"/>
        <v>0</v>
      </c>
      <c r="EV189" s="56">
        <f t="shared" si="503"/>
        <v>0</v>
      </c>
      <c r="EW189" s="56">
        <f t="shared" si="504"/>
        <v>0</v>
      </c>
      <c r="EX189" s="56">
        <f t="shared" si="505"/>
        <v>0</v>
      </c>
      <c r="EY189" s="56">
        <f t="shared" si="506"/>
        <v>0</v>
      </c>
      <c r="EZ189" s="56">
        <f t="shared" si="507"/>
        <v>0</v>
      </c>
      <c r="FA189" s="39">
        <f t="shared" si="508"/>
        <v>0</v>
      </c>
      <c r="FB189" s="39">
        <f t="shared" si="509"/>
        <v>0</v>
      </c>
      <c r="FC189" s="54">
        <f t="shared" si="510"/>
        <v>0</v>
      </c>
      <c r="FD189" s="54">
        <f t="shared" si="511"/>
        <v>0</v>
      </c>
      <c r="FE189" s="39">
        <f t="shared" si="512"/>
        <v>0</v>
      </c>
      <c r="FF189" s="54">
        <f t="shared" si="513"/>
        <v>0</v>
      </c>
      <c r="FG189" s="39">
        <f t="shared" si="514"/>
        <v>0</v>
      </c>
      <c r="FH189" s="39">
        <f t="shared" si="591"/>
        <v>0</v>
      </c>
      <c r="FI189" s="39">
        <f t="shared" si="592"/>
        <v>0</v>
      </c>
      <c r="FJ189" s="39">
        <f t="shared" si="593"/>
        <v>0</v>
      </c>
      <c r="FK189" s="39" t="e">
        <f t="shared" si="594"/>
        <v>#DIV/0!</v>
      </c>
      <c r="FL189" s="39" t="e">
        <f t="shared" si="595"/>
        <v>#DIV/0!</v>
      </c>
      <c r="FM189" s="39" t="e">
        <f t="shared" si="596"/>
        <v>#DIV/0!</v>
      </c>
      <c r="FN189" s="39">
        <f t="shared" si="597"/>
        <v>1</v>
      </c>
      <c r="FO189" s="39">
        <f t="shared" si="515"/>
        <v>0</v>
      </c>
      <c r="FP189" s="39">
        <f t="shared" si="516"/>
        <v>0</v>
      </c>
      <c r="FQ189" s="39">
        <f t="shared" si="517"/>
        <v>0</v>
      </c>
      <c r="FR189" s="39">
        <f t="shared" si="598"/>
        <v>0</v>
      </c>
      <c r="FS189" s="39">
        <f t="shared" si="599"/>
        <v>0</v>
      </c>
      <c r="FU189" s="39" t="e">
        <f t="shared" si="600"/>
        <v>#DIV/0!</v>
      </c>
      <c r="FV189" s="39" t="e">
        <f t="shared" si="601"/>
        <v>#DIV/0!</v>
      </c>
      <c r="FW189" s="39" t="e">
        <f t="shared" si="602"/>
        <v>#DIV/0!</v>
      </c>
      <c r="FY189" s="39" t="e">
        <f t="shared" si="603"/>
        <v>#DIV/0!</v>
      </c>
      <c r="FZ189" s="39" t="e">
        <f t="shared" si="604"/>
        <v>#DIV/0!</v>
      </c>
      <c r="GA189" s="39" t="e">
        <f t="shared" si="605"/>
        <v>#DIV/0!</v>
      </c>
      <c r="GB189" s="39" t="e">
        <f t="shared" si="606"/>
        <v>#DIV/0!</v>
      </c>
      <c r="GC189" s="39" t="e">
        <f t="shared" si="607"/>
        <v>#DIV/0!</v>
      </c>
      <c r="GD189" s="39" t="e">
        <f t="shared" si="608"/>
        <v>#DIV/0!</v>
      </c>
      <c r="GE189" s="39" t="e">
        <f t="shared" si="609"/>
        <v>#DIV/0!</v>
      </c>
      <c r="GF189" s="39" t="e">
        <f t="shared" si="610"/>
        <v>#DIV/0!</v>
      </c>
      <c r="GG189" s="39" t="e">
        <f t="shared" si="611"/>
        <v>#DIV/0!</v>
      </c>
      <c r="GH189" s="39" t="e">
        <f t="shared" si="612"/>
        <v>#DIV/0!</v>
      </c>
      <c r="GI189" s="39"/>
      <c r="GJ189" s="39" t="e">
        <f t="shared" si="613"/>
        <v>#DIV/0!</v>
      </c>
      <c r="GK189" s="39" t="e">
        <f t="shared" si="614"/>
        <v>#DIV/0!</v>
      </c>
      <c r="GL189" s="39" t="e">
        <f t="shared" si="615"/>
        <v>#DIV/0!</v>
      </c>
      <c r="GM189" s="39" t="e">
        <f t="shared" si="616"/>
        <v>#DIV/0!</v>
      </c>
      <c r="GN189" s="39" t="e">
        <f t="shared" si="617"/>
        <v>#DIV/0!</v>
      </c>
      <c r="GO189" s="57"/>
      <c r="GP189" s="57" t="e">
        <f t="shared" si="618"/>
        <v>#DIV/0!</v>
      </c>
      <c r="GQ189" s="59" t="e">
        <f t="shared" si="619"/>
        <v>#DIV/0!</v>
      </c>
      <c r="GR189" s="41" t="e">
        <f t="shared" si="620"/>
        <v>#DIV/0!</v>
      </c>
      <c r="GS189" s="57" t="e">
        <f t="shared" si="621"/>
        <v>#DIV/0!</v>
      </c>
      <c r="GT189" s="57" t="e">
        <f t="shared" si="622"/>
        <v>#DIV/0!</v>
      </c>
      <c r="GU189" s="57" t="e">
        <f t="shared" si="623"/>
        <v>#DIV/0!</v>
      </c>
      <c r="GV189" s="57"/>
      <c r="GW189" s="42" t="e">
        <f t="shared" si="624"/>
        <v>#DIV/0!</v>
      </c>
      <c r="GX189" s="42" t="e">
        <f t="shared" si="625"/>
        <v>#DIV/0!</v>
      </c>
      <c r="GY189" s="42" t="e">
        <f t="shared" si="626"/>
        <v>#DIV/0!</v>
      </c>
      <c r="GZ189" s="57"/>
      <c r="HA189" s="2" t="e">
        <f t="shared" si="627"/>
        <v>#DIV/0!</v>
      </c>
      <c r="HB189" s="2" t="e">
        <f t="shared" si="628"/>
        <v>#DIV/0!</v>
      </c>
      <c r="HC189" s="2" t="e">
        <f t="shared" si="629"/>
        <v>#DIV/0!</v>
      </c>
      <c r="HD189" s="2" t="e">
        <f t="shared" si="630"/>
        <v>#DIV/0!</v>
      </c>
      <c r="HE189" s="2" t="e">
        <f t="shared" si="631"/>
        <v>#DIV/0!</v>
      </c>
      <c r="HF189" s="2" t="e">
        <f t="shared" si="632"/>
        <v>#DIV/0!</v>
      </c>
      <c r="HG189" s="2" t="e">
        <f t="shared" si="633"/>
        <v>#DIV/0!</v>
      </c>
      <c r="HH189" s="2" t="e">
        <f t="shared" si="634"/>
        <v>#DIV/0!</v>
      </c>
      <c r="HI189" s="2" t="e">
        <f t="shared" si="635"/>
        <v>#DIV/0!</v>
      </c>
      <c r="HJ189" s="11" t="e">
        <f t="shared" si="636"/>
        <v>#DIV/0!</v>
      </c>
      <c r="HK189" s="60" t="e">
        <f t="shared" si="637"/>
        <v>#DIV/0!</v>
      </c>
      <c r="HL189" s="57"/>
      <c r="HM189" s="57" t="e">
        <f t="shared" si="638"/>
        <v>#DIV/0!</v>
      </c>
      <c r="HN189" s="57" t="e">
        <f t="shared" si="639"/>
        <v>#DIV/0!</v>
      </c>
      <c r="HO189" s="57" t="e">
        <f t="shared" si="640"/>
        <v>#DIV/0!</v>
      </c>
      <c r="HP189" s="57" t="e">
        <f t="shared" si="641"/>
        <v>#DIV/0!</v>
      </c>
      <c r="HQ189" s="57" t="e">
        <f t="shared" si="642"/>
        <v>#DIV/0!</v>
      </c>
      <c r="HR189" s="57"/>
      <c r="HS189" s="57" t="e">
        <f t="shared" si="643"/>
        <v>#DIV/0!</v>
      </c>
      <c r="HT189" s="57" t="e">
        <f t="shared" si="644"/>
        <v>#DIV/0!</v>
      </c>
      <c r="HU189" s="57" t="e">
        <f t="shared" si="645"/>
        <v>#DIV/0!</v>
      </c>
      <c r="HV189" s="57" t="e">
        <f t="shared" si="646"/>
        <v>#DIV/0!</v>
      </c>
      <c r="HW189" s="57" t="e">
        <f t="shared" si="647"/>
        <v>#DIV/0!</v>
      </c>
      <c r="HX189" s="57"/>
      <c r="HY189" s="57" t="e">
        <f t="shared" si="648"/>
        <v>#DIV/0!</v>
      </c>
      <c r="HZ189" s="57" t="e">
        <f t="shared" si="649"/>
        <v>#DIV/0!</v>
      </c>
      <c r="IA189" s="57"/>
      <c r="IB189" s="61">
        <f t="shared" si="650"/>
        <v>0</v>
      </c>
      <c r="IC189" s="57" t="str">
        <f t="shared" si="651"/>
        <v/>
      </c>
      <c r="ID189" s="42"/>
      <c r="IE189" s="2" t="str">
        <f t="shared" si="652"/>
        <v/>
      </c>
      <c r="IF189" s="60" t="e">
        <f t="shared" si="653"/>
        <v>#DIV/0!</v>
      </c>
      <c r="IG189" s="60" t="str">
        <f t="shared" si="654"/>
        <v/>
      </c>
      <c r="IH189" s="60" t="str">
        <f t="shared" si="655"/>
        <v>zinco-</v>
      </c>
      <c r="II189" s="60" t="str">
        <f t="shared" si="656"/>
        <v>mangano-</v>
      </c>
      <c r="IJ189" s="60" t="e">
        <f t="shared" si="657"/>
        <v>#DIV/0!</v>
      </c>
      <c r="IK189" s="60" t="e">
        <f t="shared" si="658"/>
        <v>#DIV/0!</v>
      </c>
      <c r="IL189" s="60" t="e">
        <f t="shared" si="659"/>
        <v>#DIV/0!</v>
      </c>
      <c r="IM189" s="60" t="e">
        <f t="shared" si="660"/>
        <v>#DIV/0!</v>
      </c>
      <c r="IN189" s="60" t="str">
        <f t="shared" si="661"/>
        <v/>
      </c>
      <c r="IO189" s="60" t="str">
        <f t="shared" si="662"/>
        <v/>
      </c>
      <c r="IP189" s="57"/>
      <c r="IQ189" s="57" t="str">
        <f t="shared" si="663"/>
        <v>ERROR!!</v>
      </c>
    </row>
    <row r="190" spans="24:251">
      <c r="X190" s="29">
        <f t="shared" si="519"/>
        <v>0</v>
      </c>
      <c r="Y190" s="29">
        <f t="shared" si="520"/>
        <v>0</v>
      </c>
      <c r="Z190" s="29" t="e">
        <f t="shared" si="521"/>
        <v>#DIV/0!</v>
      </c>
      <c r="AA190" s="29" t="e">
        <f t="shared" si="522"/>
        <v>#DIV/0!</v>
      </c>
      <c r="AB190" s="29" t="e">
        <f t="shared" si="523"/>
        <v>#DIV/0!</v>
      </c>
      <c r="AC190" s="29" t="e">
        <f t="shared" si="524"/>
        <v>#DIV/0!</v>
      </c>
      <c r="AF190" s="23">
        <v>60.084299999999999</v>
      </c>
      <c r="AG190" s="23">
        <v>79.878799999999998</v>
      </c>
      <c r="AH190" s="23">
        <v>101.96120000000001</v>
      </c>
      <c r="AI190" s="23">
        <v>151.99039999999999</v>
      </c>
      <c r="AJ190" s="23">
        <v>159.69</v>
      </c>
      <c r="AK190" s="23">
        <v>71.846400000000003</v>
      </c>
      <c r="AL190" s="23">
        <v>70.9375</v>
      </c>
      <c r="AM190" s="23">
        <v>40.304400000000001</v>
      </c>
      <c r="AN190" s="23">
        <v>56.077399999999997</v>
      </c>
      <c r="AO190" s="23">
        <v>61.978999999999999</v>
      </c>
      <c r="AP190" s="23">
        <v>94.195999999999998</v>
      </c>
      <c r="AQ190" s="23">
        <v>18.998000000000001</v>
      </c>
      <c r="AR190" s="23">
        <v>35.450000000000003</v>
      </c>
      <c r="AS190" s="23">
        <v>29.88</v>
      </c>
      <c r="AT190" s="23">
        <v>74.691999999999993</v>
      </c>
      <c r="AU190" s="23">
        <v>81.39</v>
      </c>
      <c r="AX190" s="54">
        <f t="shared" si="525"/>
        <v>0</v>
      </c>
      <c r="AY190" s="54">
        <f t="shared" si="526"/>
        <v>0</v>
      </c>
      <c r="AZ190" s="54">
        <f t="shared" si="527"/>
        <v>0</v>
      </c>
      <c r="BA190" s="54">
        <f t="shared" si="528"/>
        <v>0</v>
      </c>
      <c r="BB190" s="54">
        <f t="shared" si="529"/>
        <v>0</v>
      </c>
      <c r="BC190" s="54">
        <f t="shared" si="530"/>
        <v>0</v>
      </c>
      <c r="BD190" s="54">
        <f t="shared" si="531"/>
        <v>0</v>
      </c>
      <c r="BE190" s="54">
        <f t="shared" si="532"/>
        <v>0</v>
      </c>
      <c r="BF190" s="54">
        <f t="shared" si="533"/>
        <v>0</v>
      </c>
      <c r="BG190" s="54">
        <f t="shared" si="534"/>
        <v>0</v>
      </c>
      <c r="BH190" s="54">
        <f t="shared" si="535"/>
        <v>0</v>
      </c>
      <c r="BI190" s="54">
        <f t="shared" si="536"/>
        <v>0</v>
      </c>
      <c r="BJ190" s="54">
        <f t="shared" si="537"/>
        <v>0</v>
      </c>
      <c r="BK190" s="54">
        <f t="shared" si="538"/>
        <v>0</v>
      </c>
      <c r="BL190" s="54">
        <f t="shared" si="539"/>
        <v>0</v>
      </c>
      <c r="BM190" s="42"/>
      <c r="BO190" s="54">
        <f>'Norm-coeff'!$C$2+$AX190*'Norm-coeff'!$D$2+$AY190*'Norm-coeff'!$E$2+$AZ190*'Norm-coeff'!$F$2+$BA190*'Norm-coeff'!$G$2+$BB190*'Norm-coeff'!$H$2+$BC190*'Norm-coeff'!$I$2+$BD190*'Norm-coeff'!$J$2+$BE190*'Norm-coeff'!$K$2+$BF190*'Norm-coeff'!$L$2+$BG190*'Norm-coeff'!$M$2+$BH190*'Norm-coeff'!$N$2+$BI190*'Norm-coeff'!$O$2</f>
        <v>5.4045421474420303</v>
      </c>
      <c r="BP190" s="54">
        <f>'Norm-coeff'!$C$3+$AX190*'Norm-coeff'!$D$3+$AY190*'Norm-coeff'!$E$3+$AZ190*'Norm-coeff'!$F$3+$BA190*'Norm-coeff'!$G$3+$BB190*'Norm-coeff'!$H$3+$BC190*'Norm-coeff'!$I$3+$BD190*'Norm-coeff'!$J$3+$BE190*'Norm-coeff'!$K$3+$BF190*'Norm-coeff'!$L$3+$BG190*'Norm-coeff'!$M$3+$BH190*'Norm-coeff'!$N$3+$BI190*'Norm-coeff'!$O$3</f>
        <v>3.15319116612705</v>
      </c>
      <c r="BQ190" s="54">
        <f>'Norm-coeff'!$C$4+$AX190*'Norm-coeff'!$D$4+$AY190*'Norm-coeff'!$E$4+$AZ190*'Norm-coeff'!$F$4+$BA190*'Norm-coeff'!$G$4+$BB190*'Norm-coeff'!$H$4+$BC190*'Norm-coeff'!$I$4+$BD190*'Norm-coeff'!$J$4+$BE190*'Norm-coeff'!$K$4+$BF190*'Norm-coeff'!$L$4+$BG190*'Norm-coeff'!$M$4+$BH190*'Norm-coeff'!$N$4+$BI190*'Norm-coeff'!$O$4</f>
        <v>1.42115649462768</v>
      </c>
      <c r="BR190" s="54">
        <f>'Norm-coeff'!$C$5+$AX190*'Norm-coeff'!$D$5+$AY190*'Norm-coeff'!$E$5+$AZ190*'Norm-coeff'!$F$5+$BA190*'Norm-coeff'!$G$5+$BB190*'Norm-coeff'!$H$5+$BC190*'Norm-coeff'!$I$5+$BD190*'Norm-coeff'!$J$5+$BE190*'Norm-coeff'!$K$5+$BF190*'Norm-coeff'!$L$5+$BG190*'Norm-coeff'!$M$5+$BH190*'Norm-coeff'!$N$5+$BI190*'Norm-coeff'!$O$5</f>
        <v>1.0553329241296201</v>
      </c>
      <c r="BS190" s="54">
        <f>'Norm-coeff'!$C$6+$AX190*'Norm-coeff'!$D$6+$AY190*'Norm-coeff'!$E$6+$AZ190*'Norm-coeff'!$F$6+$BA190*'Norm-coeff'!$G$6+$BB190*'Norm-coeff'!$H$6+$BC190*'Norm-coeff'!$I$6+$BD190*'Norm-coeff'!$J$6+$BE190*'Norm-coeff'!$K$6+$BF190*'Norm-coeff'!$L$6+$BG190*'Norm-coeff'!$M$6+$BH190*'Norm-coeff'!$N$6+$BI190*'Norm-coeff'!$O$6</f>
        <v>-1.48700885495103E-2</v>
      </c>
      <c r="BT190" s="54">
        <f>'Norm-coeff'!$C$7+$AX190*'Norm-coeff'!$D$7+$AY190*'Norm-coeff'!$E$7+$AZ190*'Norm-coeff'!$F$7+$BA190*'Norm-coeff'!$G$7+$BB190*'Norm-coeff'!$H$7+$BC190*'Norm-coeff'!$I$7+$BD190*'Norm-coeff'!$J$7+$BE190*'Norm-coeff'!$K$7+$BF190*'Norm-coeff'!$L$7+$BG190*'Norm-coeff'!$M$7+$BH190*'Norm-coeff'!$N$7+$BI190*'Norm-coeff'!$O$7</f>
        <v>2.0907583608832998</v>
      </c>
      <c r="BU190" s="54">
        <f>'Norm-coeff'!$C$8+$AX190*'Norm-coeff'!$D$8+$AY190*'Norm-coeff'!$E$8+$AZ190*'Norm-coeff'!$F$8+$BA190*'Norm-coeff'!$G$8+$BB190*'Norm-coeff'!$H$8+$BC190*'Norm-coeff'!$I$8+$BD190*'Norm-coeff'!$J$8+$BE190*'Norm-coeff'!$K$8+$BF190*'Norm-coeff'!$L$8+$BG190*'Norm-coeff'!$M$8+$BH190*'Norm-coeff'!$N$8+$BI190*'Norm-coeff'!$O$8</f>
        <v>0.65894159836244504</v>
      </c>
      <c r="BV190" s="54">
        <f>'Norm-coeff'!$C$9+$AX190*'Norm-coeff'!$D$9+$AY190*'Norm-coeff'!$E$9+$AZ190*'Norm-coeff'!$F$9+$BA190*'Norm-coeff'!$G$9+$BB190*'Norm-coeff'!$H$9+$BC190*'Norm-coeff'!$I$9+$BD190*'Norm-coeff'!$J$9+$BE190*'Norm-coeff'!$K$9+$BF190*'Norm-coeff'!$L$9+$BG190*'Norm-coeff'!$M$9+$BH190*'Norm-coeff'!$N$9+$BI190*'Norm-coeff'!$O$9</f>
        <v>1.48961085014701</v>
      </c>
      <c r="BW190" s="54">
        <f>'Norm-coeff'!$C$10+$AX190*'Norm-coeff'!$D$10+$AY190*'Norm-coeff'!$E$10+$AZ190*'Norm-coeff'!$F$10+$BA190*'Norm-coeff'!$G$10+$BB190*'Norm-coeff'!$H$10+$BC190*'Norm-coeff'!$I$10+$BD190*'Norm-coeff'!$J$10+$BE190*'Norm-coeff'!$K$10+$BF190*'Norm-coeff'!$L$10+$BG190*'Norm-coeff'!$M$10+$BH190*'Norm-coeff'!$N$10+$BI190*'Norm-coeff'!$O$10</f>
        <v>1.42058735749591</v>
      </c>
      <c r="BX190" s="54">
        <f>'Norm-coeff'!$C$11+$AX190*'Norm-coeff'!$D$11+$AY190*'Norm-coeff'!$E$11+$AZ190*'Norm-coeff'!$F$11+$BA190*'Norm-coeff'!$G$11+$BB190*'Norm-coeff'!$H$11+$BC190*'Norm-coeff'!$I$11+$BD190*'Norm-coeff'!$J$11+$BE190*'Norm-coeff'!$K$11+$BF190*'Norm-coeff'!$L$11+$BG190*'Norm-coeff'!$M$11+$BH190*'Norm-coeff'!$N$11+$BI190*'Norm-coeff'!$O$11</f>
        <v>0.221233014421479</v>
      </c>
      <c r="BY190" s="54">
        <f>'Norm-coeff'!$C$12+$AX190*'Norm-coeff'!$D$12+$AY190*'Norm-coeff'!$E$12+$AZ190*'Norm-coeff'!$F$12+$BA190*'Norm-coeff'!$G$12+$BB190*'Norm-coeff'!$H$12+$BC190*'Norm-coeff'!$I$12+$BD190*'Norm-coeff'!$J$12+$BE190*'Norm-coeff'!$K$12+$BF190*'Norm-coeff'!$L$12+$BG190*'Norm-coeff'!$M$12+$BH190*'Norm-coeff'!$N$12+$BI190*'Norm-coeff'!$O$12</f>
        <v>0.283527502056037</v>
      </c>
      <c r="BZ190" s="54">
        <f>'Norm-coeff'!$C$13+$AX190*'Norm-coeff'!$D$13+$AY190*'Norm-coeff'!$E$13+$AZ190*'Norm-coeff'!$F$13+$BA190*'Norm-coeff'!$G$13+$BB190*'Norm-coeff'!$H$13+$BC190*'Norm-coeff'!$I$13+$BD190*'Norm-coeff'!$J$13+$BE190*'Norm-coeff'!$K$13+$BF190*'Norm-coeff'!$L$13+$BG190*'Norm-coeff'!$M$13+$BH190*'Norm-coeff'!$N$13+$BI190*'Norm-coeff'!$O$13</f>
        <v>-4.1864930554451202E-2</v>
      </c>
      <c r="CA190" s="54">
        <f>'Norm-coeff'!$C$14+$AX190*'Norm-coeff'!$D$14+$AY190*'Norm-coeff'!$E$14+$AZ190*'Norm-coeff'!$F$14+$BA190*'Norm-coeff'!$G$14+$BB190*'Norm-coeff'!$H$14+$BC190*'Norm-coeff'!$I$14+$BD190*'Norm-coeff'!$J$14+$BE190*'Norm-coeff'!$K$14+$BF190*'Norm-coeff'!$L$14+$BG190*'Norm-coeff'!$M$14+$BH190*'Norm-coeff'!$N$14+$BI190*'Norm-coeff'!$O$14</f>
        <v>4.2526983164477103</v>
      </c>
      <c r="CC190" s="54">
        <f t="shared" si="664"/>
        <v>0</v>
      </c>
      <c r="CG190" s="54">
        <f t="shared" si="540"/>
        <v>0</v>
      </c>
      <c r="CH190" s="54">
        <f t="shared" si="518"/>
        <v>0</v>
      </c>
      <c r="CI190" s="54">
        <f t="shared" si="541"/>
        <v>0</v>
      </c>
      <c r="CJ190" s="56">
        <f t="shared" si="542"/>
        <v>0</v>
      </c>
      <c r="CK190" s="54">
        <f t="shared" si="543"/>
        <v>0</v>
      </c>
      <c r="CL190" s="54">
        <f t="shared" si="544"/>
        <v>0</v>
      </c>
      <c r="CM190" s="54">
        <f t="shared" si="545"/>
        <v>0</v>
      </c>
      <c r="CN190" s="54">
        <f t="shared" si="546"/>
        <v>0</v>
      </c>
      <c r="CO190" s="54">
        <f t="shared" si="547"/>
        <v>0</v>
      </c>
      <c r="CP190" s="54">
        <f t="shared" si="548"/>
        <v>0</v>
      </c>
      <c r="CQ190" s="54">
        <f t="shared" si="549"/>
        <v>0</v>
      </c>
      <c r="CR190" s="54">
        <f t="shared" si="550"/>
        <v>0</v>
      </c>
      <c r="CS190" s="54">
        <f t="shared" si="551"/>
        <v>0</v>
      </c>
      <c r="CU190" s="54">
        <f t="shared" si="552"/>
        <v>0</v>
      </c>
      <c r="CV190" s="54">
        <f t="shared" si="553"/>
        <v>0</v>
      </c>
      <c r="CW190" s="54">
        <f t="shared" si="554"/>
        <v>0</v>
      </c>
      <c r="CX190" s="54">
        <f t="shared" si="555"/>
        <v>0</v>
      </c>
      <c r="CZ190" s="54">
        <f t="shared" si="556"/>
        <v>0</v>
      </c>
      <c r="DA190" s="54">
        <f t="shared" si="557"/>
        <v>0</v>
      </c>
      <c r="DB190" s="54">
        <f t="shared" si="558"/>
        <v>0</v>
      </c>
      <c r="DC190" s="54">
        <f t="shared" si="559"/>
        <v>0</v>
      </c>
      <c r="DD190" s="54">
        <f t="shared" si="560"/>
        <v>0</v>
      </c>
      <c r="DE190" s="54">
        <f t="shared" si="561"/>
        <v>0</v>
      </c>
      <c r="DF190" s="54">
        <f t="shared" si="562"/>
        <v>0</v>
      </c>
      <c r="DG190" s="54">
        <f t="shared" si="563"/>
        <v>2</v>
      </c>
      <c r="DH190" s="71">
        <f t="shared" si="564"/>
        <v>0</v>
      </c>
      <c r="DI190" s="71">
        <f t="shared" si="565"/>
        <v>0</v>
      </c>
      <c r="DJ190" s="54">
        <f t="shared" si="566"/>
        <v>0</v>
      </c>
      <c r="DK190" s="54">
        <f t="shared" si="567"/>
        <v>2</v>
      </c>
      <c r="DL190" s="4">
        <f t="shared" si="492"/>
        <v>0</v>
      </c>
      <c r="DM190" s="3">
        <f t="shared" si="568"/>
        <v>0</v>
      </c>
      <c r="DN190" s="3">
        <f t="shared" si="569"/>
        <v>0</v>
      </c>
      <c r="DO190" s="4" t="e">
        <f t="shared" si="570"/>
        <v>#DIV/0!</v>
      </c>
      <c r="DP190" s="57"/>
      <c r="DQ190" s="57"/>
      <c r="DR190" s="56">
        <f t="shared" si="493"/>
        <v>2</v>
      </c>
      <c r="DS190" s="56">
        <f t="shared" si="494"/>
        <v>0</v>
      </c>
      <c r="DT190" s="38">
        <f t="shared" si="495"/>
        <v>0</v>
      </c>
      <c r="DU190" s="38">
        <f t="shared" si="571"/>
        <v>2</v>
      </c>
      <c r="DV190" s="38">
        <f t="shared" si="496"/>
        <v>0</v>
      </c>
      <c r="DW190" s="39">
        <f t="shared" si="497"/>
        <v>0</v>
      </c>
      <c r="DX190" s="39">
        <f t="shared" si="498"/>
        <v>0</v>
      </c>
      <c r="DY190" s="39">
        <f t="shared" si="499"/>
        <v>0</v>
      </c>
      <c r="DZ190" s="39">
        <f t="shared" si="500"/>
        <v>0</v>
      </c>
      <c r="EA190" s="39">
        <f t="shared" si="501"/>
        <v>0</v>
      </c>
      <c r="EB190" s="37" t="e">
        <f t="shared" si="572"/>
        <v>#DIV/0!</v>
      </c>
      <c r="EC190" s="37" t="e">
        <f t="shared" si="573"/>
        <v>#DIV/0!</v>
      </c>
      <c r="ED190" s="37" t="e">
        <f t="shared" si="574"/>
        <v>#DIV/0!</v>
      </c>
      <c r="EE190" s="37" t="e">
        <f t="shared" si="575"/>
        <v>#DIV/0!</v>
      </c>
      <c r="EF190" s="39" t="e">
        <f t="shared" si="576"/>
        <v>#DIV/0!</v>
      </c>
      <c r="EG190" s="37" t="e">
        <f t="shared" si="577"/>
        <v>#DIV/0!</v>
      </c>
      <c r="EH190" s="37" t="e">
        <f t="shared" si="578"/>
        <v>#DIV/0!</v>
      </c>
      <c r="EI190" s="11" t="b">
        <f t="shared" si="579"/>
        <v>1</v>
      </c>
      <c r="EJ190" s="11" t="b">
        <f t="shared" si="580"/>
        <v>0</v>
      </c>
      <c r="EK190" s="39" t="e">
        <f t="shared" si="581"/>
        <v>#DIV/0!</v>
      </c>
      <c r="EL190" s="39" t="e">
        <f t="shared" si="582"/>
        <v>#DIV/0!</v>
      </c>
      <c r="EM190" s="39" t="e">
        <f t="shared" si="583"/>
        <v>#DIV/0!</v>
      </c>
      <c r="EN190" s="39" t="e">
        <f t="shared" si="584"/>
        <v>#DIV/0!</v>
      </c>
      <c r="EO190" s="39" t="e">
        <f t="shared" si="585"/>
        <v>#DIV/0!</v>
      </c>
      <c r="EP190" s="39" t="e">
        <f t="shared" si="586"/>
        <v>#DIV/0!</v>
      </c>
      <c r="EQ190" s="39" t="e">
        <f t="shared" si="587"/>
        <v>#DIV/0!</v>
      </c>
      <c r="ER190" s="39" t="e">
        <f t="shared" si="588"/>
        <v>#DIV/0!</v>
      </c>
      <c r="ES190" s="58" t="str">
        <f t="shared" si="589"/>
        <v>(OH,F,Cl)-dominate amphibole</v>
      </c>
      <c r="ET190" s="58" t="e">
        <f t="shared" si="590"/>
        <v>#N/A</v>
      </c>
      <c r="EU190" s="56">
        <f t="shared" si="502"/>
        <v>0</v>
      </c>
      <c r="EV190" s="56">
        <f t="shared" si="503"/>
        <v>0</v>
      </c>
      <c r="EW190" s="56">
        <f t="shared" si="504"/>
        <v>0</v>
      </c>
      <c r="EX190" s="56">
        <f t="shared" si="505"/>
        <v>0</v>
      </c>
      <c r="EY190" s="56">
        <f t="shared" si="506"/>
        <v>0</v>
      </c>
      <c r="EZ190" s="56">
        <f t="shared" si="507"/>
        <v>0</v>
      </c>
      <c r="FA190" s="39">
        <f t="shared" si="508"/>
        <v>0</v>
      </c>
      <c r="FB190" s="39">
        <f t="shared" si="509"/>
        <v>0</v>
      </c>
      <c r="FC190" s="54">
        <f t="shared" si="510"/>
        <v>0</v>
      </c>
      <c r="FD190" s="54">
        <f t="shared" si="511"/>
        <v>0</v>
      </c>
      <c r="FE190" s="39">
        <f t="shared" si="512"/>
        <v>0</v>
      </c>
      <c r="FF190" s="54">
        <f t="shared" si="513"/>
        <v>0</v>
      </c>
      <c r="FG190" s="39">
        <f t="shared" si="514"/>
        <v>0</v>
      </c>
      <c r="FH190" s="39">
        <f t="shared" si="591"/>
        <v>0</v>
      </c>
      <c r="FI190" s="39">
        <f t="shared" si="592"/>
        <v>0</v>
      </c>
      <c r="FJ190" s="39">
        <f t="shared" si="593"/>
        <v>0</v>
      </c>
      <c r="FK190" s="39" t="e">
        <f t="shared" si="594"/>
        <v>#DIV/0!</v>
      </c>
      <c r="FL190" s="39" t="e">
        <f t="shared" si="595"/>
        <v>#DIV/0!</v>
      </c>
      <c r="FM190" s="39" t="e">
        <f t="shared" si="596"/>
        <v>#DIV/0!</v>
      </c>
      <c r="FN190" s="39">
        <f t="shared" si="597"/>
        <v>1</v>
      </c>
      <c r="FO190" s="39">
        <f t="shared" si="515"/>
        <v>0</v>
      </c>
      <c r="FP190" s="39">
        <f t="shared" si="516"/>
        <v>0</v>
      </c>
      <c r="FQ190" s="39">
        <f t="shared" si="517"/>
        <v>0</v>
      </c>
      <c r="FR190" s="39">
        <f t="shared" si="598"/>
        <v>0</v>
      </c>
      <c r="FS190" s="39">
        <f t="shared" si="599"/>
        <v>0</v>
      </c>
      <c r="FU190" s="39" t="e">
        <f t="shared" si="600"/>
        <v>#DIV/0!</v>
      </c>
      <c r="FV190" s="39" t="e">
        <f t="shared" si="601"/>
        <v>#DIV/0!</v>
      </c>
      <c r="FW190" s="39" t="e">
        <f t="shared" si="602"/>
        <v>#DIV/0!</v>
      </c>
      <c r="FY190" s="39" t="e">
        <f t="shared" si="603"/>
        <v>#DIV/0!</v>
      </c>
      <c r="FZ190" s="39" t="e">
        <f t="shared" si="604"/>
        <v>#DIV/0!</v>
      </c>
      <c r="GA190" s="39" t="e">
        <f t="shared" si="605"/>
        <v>#DIV/0!</v>
      </c>
      <c r="GB190" s="39" t="e">
        <f t="shared" si="606"/>
        <v>#DIV/0!</v>
      </c>
      <c r="GC190" s="39" t="e">
        <f t="shared" si="607"/>
        <v>#DIV/0!</v>
      </c>
      <c r="GD190" s="39" t="e">
        <f t="shared" si="608"/>
        <v>#DIV/0!</v>
      </c>
      <c r="GE190" s="39" t="e">
        <f t="shared" si="609"/>
        <v>#DIV/0!</v>
      </c>
      <c r="GF190" s="39" t="e">
        <f t="shared" si="610"/>
        <v>#DIV/0!</v>
      </c>
      <c r="GG190" s="39" t="e">
        <f t="shared" si="611"/>
        <v>#DIV/0!</v>
      </c>
      <c r="GH190" s="39" t="e">
        <f t="shared" si="612"/>
        <v>#DIV/0!</v>
      </c>
      <c r="GI190" s="39"/>
      <c r="GJ190" s="39" t="e">
        <f t="shared" si="613"/>
        <v>#DIV/0!</v>
      </c>
      <c r="GK190" s="39" t="e">
        <f t="shared" si="614"/>
        <v>#DIV/0!</v>
      </c>
      <c r="GL190" s="39" t="e">
        <f t="shared" si="615"/>
        <v>#DIV/0!</v>
      </c>
      <c r="GM190" s="39" t="e">
        <f t="shared" si="616"/>
        <v>#DIV/0!</v>
      </c>
      <c r="GN190" s="39" t="e">
        <f t="shared" si="617"/>
        <v>#DIV/0!</v>
      </c>
      <c r="GO190" s="57"/>
      <c r="GP190" s="57" t="e">
        <f t="shared" si="618"/>
        <v>#DIV/0!</v>
      </c>
      <c r="GQ190" s="59" t="e">
        <f t="shared" si="619"/>
        <v>#DIV/0!</v>
      </c>
      <c r="GR190" s="41" t="e">
        <f t="shared" si="620"/>
        <v>#DIV/0!</v>
      </c>
      <c r="GS190" s="57" t="e">
        <f t="shared" si="621"/>
        <v>#DIV/0!</v>
      </c>
      <c r="GT190" s="57" t="e">
        <f t="shared" si="622"/>
        <v>#DIV/0!</v>
      </c>
      <c r="GU190" s="57" t="e">
        <f t="shared" si="623"/>
        <v>#DIV/0!</v>
      </c>
      <c r="GV190" s="57"/>
      <c r="GW190" s="42" t="e">
        <f t="shared" si="624"/>
        <v>#DIV/0!</v>
      </c>
      <c r="GX190" s="42" t="e">
        <f t="shared" si="625"/>
        <v>#DIV/0!</v>
      </c>
      <c r="GY190" s="42" t="e">
        <f t="shared" si="626"/>
        <v>#DIV/0!</v>
      </c>
      <c r="GZ190" s="57"/>
      <c r="HA190" s="2" t="e">
        <f t="shared" si="627"/>
        <v>#DIV/0!</v>
      </c>
      <c r="HB190" s="2" t="e">
        <f t="shared" si="628"/>
        <v>#DIV/0!</v>
      </c>
      <c r="HC190" s="2" t="e">
        <f t="shared" si="629"/>
        <v>#DIV/0!</v>
      </c>
      <c r="HD190" s="2" t="e">
        <f t="shared" si="630"/>
        <v>#DIV/0!</v>
      </c>
      <c r="HE190" s="2" t="e">
        <f t="shared" si="631"/>
        <v>#DIV/0!</v>
      </c>
      <c r="HF190" s="2" t="e">
        <f t="shared" si="632"/>
        <v>#DIV/0!</v>
      </c>
      <c r="HG190" s="2" t="e">
        <f t="shared" si="633"/>
        <v>#DIV/0!</v>
      </c>
      <c r="HH190" s="2" t="e">
        <f t="shared" si="634"/>
        <v>#DIV/0!</v>
      </c>
      <c r="HI190" s="2" t="e">
        <f t="shared" si="635"/>
        <v>#DIV/0!</v>
      </c>
      <c r="HJ190" s="11" t="e">
        <f t="shared" si="636"/>
        <v>#DIV/0!</v>
      </c>
      <c r="HK190" s="60" t="e">
        <f t="shared" si="637"/>
        <v>#DIV/0!</v>
      </c>
      <c r="HL190" s="57"/>
      <c r="HM190" s="57" t="e">
        <f t="shared" si="638"/>
        <v>#DIV/0!</v>
      </c>
      <c r="HN190" s="57" t="e">
        <f t="shared" si="639"/>
        <v>#DIV/0!</v>
      </c>
      <c r="HO190" s="57" t="e">
        <f t="shared" si="640"/>
        <v>#DIV/0!</v>
      </c>
      <c r="HP190" s="57" t="e">
        <f t="shared" si="641"/>
        <v>#DIV/0!</v>
      </c>
      <c r="HQ190" s="57" t="e">
        <f t="shared" si="642"/>
        <v>#DIV/0!</v>
      </c>
      <c r="HR190" s="57"/>
      <c r="HS190" s="57" t="e">
        <f t="shared" si="643"/>
        <v>#DIV/0!</v>
      </c>
      <c r="HT190" s="57" t="e">
        <f t="shared" si="644"/>
        <v>#DIV/0!</v>
      </c>
      <c r="HU190" s="57" t="e">
        <f t="shared" si="645"/>
        <v>#DIV/0!</v>
      </c>
      <c r="HV190" s="57" t="e">
        <f t="shared" si="646"/>
        <v>#DIV/0!</v>
      </c>
      <c r="HW190" s="57" t="e">
        <f t="shared" si="647"/>
        <v>#DIV/0!</v>
      </c>
      <c r="HX190" s="57"/>
      <c r="HY190" s="57" t="e">
        <f t="shared" si="648"/>
        <v>#DIV/0!</v>
      </c>
      <c r="HZ190" s="57" t="e">
        <f t="shared" si="649"/>
        <v>#DIV/0!</v>
      </c>
      <c r="IA190" s="57"/>
      <c r="IB190" s="61">
        <f t="shared" si="650"/>
        <v>0</v>
      </c>
      <c r="IC190" s="57" t="str">
        <f t="shared" si="651"/>
        <v/>
      </c>
      <c r="ID190" s="42"/>
      <c r="IE190" s="2" t="str">
        <f t="shared" si="652"/>
        <v/>
      </c>
      <c r="IF190" s="60" t="e">
        <f t="shared" si="653"/>
        <v>#DIV/0!</v>
      </c>
      <c r="IG190" s="60" t="str">
        <f t="shared" si="654"/>
        <v/>
      </c>
      <c r="IH190" s="60" t="str">
        <f t="shared" si="655"/>
        <v>zinco-</v>
      </c>
      <c r="II190" s="60" t="str">
        <f t="shared" si="656"/>
        <v>mangano-</v>
      </c>
      <c r="IJ190" s="60" t="e">
        <f t="shared" si="657"/>
        <v>#DIV/0!</v>
      </c>
      <c r="IK190" s="60" t="e">
        <f t="shared" si="658"/>
        <v>#DIV/0!</v>
      </c>
      <c r="IL190" s="60" t="e">
        <f t="shared" si="659"/>
        <v>#DIV/0!</v>
      </c>
      <c r="IM190" s="60" t="e">
        <f t="shared" si="660"/>
        <v>#DIV/0!</v>
      </c>
      <c r="IN190" s="60" t="str">
        <f t="shared" si="661"/>
        <v/>
      </c>
      <c r="IO190" s="60" t="str">
        <f t="shared" si="662"/>
        <v/>
      </c>
      <c r="IP190" s="57"/>
      <c r="IQ190" s="57" t="str">
        <f t="shared" si="663"/>
        <v>ERROR!!</v>
      </c>
    </row>
    <row r="191" spans="24:251">
      <c r="X191" s="29">
        <f t="shared" si="519"/>
        <v>0</v>
      </c>
      <c r="Y191" s="29">
        <f t="shared" si="520"/>
        <v>0</v>
      </c>
      <c r="Z191" s="29" t="e">
        <f t="shared" si="521"/>
        <v>#DIV/0!</v>
      </c>
      <c r="AA191" s="29" t="e">
        <f t="shared" si="522"/>
        <v>#DIV/0!</v>
      </c>
      <c r="AB191" s="29" t="e">
        <f t="shared" si="523"/>
        <v>#DIV/0!</v>
      </c>
      <c r="AC191" s="29" t="e">
        <f t="shared" si="524"/>
        <v>#DIV/0!</v>
      </c>
      <c r="AF191" s="23">
        <v>60.084299999999999</v>
      </c>
      <c r="AG191" s="23">
        <v>79.878799999999998</v>
      </c>
      <c r="AH191" s="23">
        <v>101.96120000000001</v>
      </c>
      <c r="AI191" s="23">
        <v>151.99039999999999</v>
      </c>
      <c r="AJ191" s="23">
        <v>159.69</v>
      </c>
      <c r="AK191" s="23">
        <v>71.846400000000003</v>
      </c>
      <c r="AL191" s="23">
        <v>70.9375</v>
      </c>
      <c r="AM191" s="23">
        <v>40.304400000000001</v>
      </c>
      <c r="AN191" s="23">
        <v>56.077399999999997</v>
      </c>
      <c r="AO191" s="23">
        <v>61.978999999999999</v>
      </c>
      <c r="AP191" s="23">
        <v>94.195999999999998</v>
      </c>
      <c r="AQ191" s="23">
        <v>18.998000000000001</v>
      </c>
      <c r="AR191" s="23">
        <v>35.450000000000003</v>
      </c>
      <c r="AS191" s="23">
        <v>29.88</v>
      </c>
      <c r="AT191" s="23">
        <v>74.691999999999993</v>
      </c>
      <c r="AU191" s="23">
        <v>81.39</v>
      </c>
      <c r="AX191" s="54">
        <f t="shared" si="525"/>
        <v>0</v>
      </c>
      <c r="AY191" s="54">
        <f t="shared" si="526"/>
        <v>0</v>
      </c>
      <c r="AZ191" s="54">
        <f t="shared" si="527"/>
        <v>0</v>
      </c>
      <c r="BA191" s="54">
        <f t="shared" si="528"/>
        <v>0</v>
      </c>
      <c r="BB191" s="54">
        <f t="shared" si="529"/>
        <v>0</v>
      </c>
      <c r="BC191" s="54">
        <f t="shared" si="530"/>
        <v>0</v>
      </c>
      <c r="BD191" s="54">
        <f t="shared" si="531"/>
        <v>0</v>
      </c>
      <c r="BE191" s="54">
        <f t="shared" si="532"/>
        <v>0</v>
      </c>
      <c r="BF191" s="54">
        <f t="shared" si="533"/>
        <v>0</v>
      </c>
      <c r="BG191" s="54">
        <f t="shared" si="534"/>
        <v>0</v>
      </c>
      <c r="BH191" s="54">
        <f t="shared" si="535"/>
        <v>0</v>
      </c>
      <c r="BI191" s="54">
        <f t="shared" si="536"/>
        <v>0</v>
      </c>
      <c r="BJ191" s="54">
        <f t="shared" si="537"/>
        <v>0</v>
      </c>
      <c r="BK191" s="54">
        <f t="shared" si="538"/>
        <v>0</v>
      </c>
      <c r="BL191" s="54">
        <f t="shared" si="539"/>
        <v>0</v>
      </c>
      <c r="BM191" s="42"/>
      <c r="BO191" s="54">
        <f>'Norm-coeff'!$C$2+$AX191*'Norm-coeff'!$D$2+$AY191*'Norm-coeff'!$E$2+$AZ191*'Norm-coeff'!$F$2+$BA191*'Norm-coeff'!$G$2+$BB191*'Norm-coeff'!$H$2+$BC191*'Norm-coeff'!$I$2+$BD191*'Norm-coeff'!$J$2+$BE191*'Norm-coeff'!$K$2+$BF191*'Norm-coeff'!$L$2+$BG191*'Norm-coeff'!$M$2+$BH191*'Norm-coeff'!$N$2+$BI191*'Norm-coeff'!$O$2</f>
        <v>5.4045421474420303</v>
      </c>
      <c r="BP191" s="54">
        <f>'Norm-coeff'!$C$3+$AX191*'Norm-coeff'!$D$3+$AY191*'Norm-coeff'!$E$3+$AZ191*'Norm-coeff'!$F$3+$BA191*'Norm-coeff'!$G$3+$BB191*'Norm-coeff'!$H$3+$BC191*'Norm-coeff'!$I$3+$BD191*'Norm-coeff'!$J$3+$BE191*'Norm-coeff'!$K$3+$BF191*'Norm-coeff'!$L$3+$BG191*'Norm-coeff'!$M$3+$BH191*'Norm-coeff'!$N$3+$BI191*'Norm-coeff'!$O$3</f>
        <v>3.15319116612705</v>
      </c>
      <c r="BQ191" s="54">
        <f>'Norm-coeff'!$C$4+$AX191*'Norm-coeff'!$D$4+$AY191*'Norm-coeff'!$E$4+$AZ191*'Norm-coeff'!$F$4+$BA191*'Norm-coeff'!$G$4+$BB191*'Norm-coeff'!$H$4+$BC191*'Norm-coeff'!$I$4+$BD191*'Norm-coeff'!$J$4+$BE191*'Norm-coeff'!$K$4+$BF191*'Norm-coeff'!$L$4+$BG191*'Norm-coeff'!$M$4+$BH191*'Norm-coeff'!$N$4+$BI191*'Norm-coeff'!$O$4</f>
        <v>1.42115649462768</v>
      </c>
      <c r="BR191" s="54">
        <f>'Norm-coeff'!$C$5+$AX191*'Norm-coeff'!$D$5+$AY191*'Norm-coeff'!$E$5+$AZ191*'Norm-coeff'!$F$5+$BA191*'Norm-coeff'!$G$5+$BB191*'Norm-coeff'!$H$5+$BC191*'Norm-coeff'!$I$5+$BD191*'Norm-coeff'!$J$5+$BE191*'Norm-coeff'!$K$5+$BF191*'Norm-coeff'!$L$5+$BG191*'Norm-coeff'!$M$5+$BH191*'Norm-coeff'!$N$5+$BI191*'Norm-coeff'!$O$5</f>
        <v>1.0553329241296201</v>
      </c>
      <c r="BS191" s="54">
        <f>'Norm-coeff'!$C$6+$AX191*'Norm-coeff'!$D$6+$AY191*'Norm-coeff'!$E$6+$AZ191*'Norm-coeff'!$F$6+$BA191*'Norm-coeff'!$G$6+$BB191*'Norm-coeff'!$H$6+$BC191*'Norm-coeff'!$I$6+$BD191*'Norm-coeff'!$J$6+$BE191*'Norm-coeff'!$K$6+$BF191*'Norm-coeff'!$L$6+$BG191*'Norm-coeff'!$M$6+$BH191*'Norm-coeff'!$N$6+$BI191*'Norm-coeff'!$O$6</f>
        <v>-1.48700885495103E-2</v>
      </c>
      <c r="BT191" s="54">
        <f>'Norm-coeff'!$C$7+$AX191*'Norm-coeff'!$D$7+$AY191*'Norm-coeff'!$E$7+$AZ191*'Norm-coeff'!$F$7+$BA191*'Norm-coeff'!$G$7+$BB191*'Norm-coeff'!$H$7+$BC191*'Norm-coeff'!$I$7+$BD191*'Norm-coeff'!$J$7+$BE191*'Norm-coeff'!$K$7+$BF191*'Norm-coeff'!$L$7+$BG191*'Norm-coeff'!$M$7+$BH191*'Norm-coeff'!$N$7+$BI191*'Norm-coeff'!$O$7</f>
        <v>2.0907583608832998</v>
      </c>
      <c r="BU191" s="54">
        <f>'Norm-coeff'!$C$8+$AX191*'Norm-coeff'!$D$8+$AY191*'Norm-coeff'!$E$8+$AZ191*'Norm-coeff'!$F$8+$BA191*'Norm-coeff'!$G$8+$BB191*'Norm-coeff'!$H$8+$BC191*'Norm-coeff'!$I$8+$BD191*'Norm-coeff'!$J$8+$BE191*'Norm-coeff'!$K$8+$BF191*'Norm-coeff'!$L$8+$BG191*'Norm-coeff'!$M$8+$BH191*'Norm-coeff'!$N$8+$BI191*'Norm-coeff'!$O$8</f>
        <v>0.65894159836244504</v>
      </c>
      <c r="BV191" s="54">
        <f>'Norm-coeff'!$C$9+$AX191*'Norm-coeff'!$D$9+$AY191*'Norm-coeff'!$E$9+$AZ191*'Norm-coeff'!$F$9+$BA191*'Norm-coeff'!$G$9+$BB191*'Norm-coeff'!$H$9+$BC191*'Norm-coeff'!$I$9+$BD191*'Norm-coeff'!$J$9+$BE191*'Norm-coeff'!$K$9+$BF191*'Norm-coeff'!$L$9+$BG191*'Norm-coeff'!$M$9+$BH191*'Norm-coeff'!$N$9+$BI191*'Norm-coeff'!$O$9</f>
        <v>1.48961085014701</v>
      </c>
      <c r="BW191" s="54">
        <f>'Norm-coeff'!$C$10+$AX191*'Norm-coeff'!$D$10+$AY191*'Norm-coeff'!$E$10+$AZ191*'Norm-coeff'!$F$10+$BA191*'Norm-coeff'!$G$10+$BB191*'Norm-coeff'!$H$10+$BC191*'Norm-coeff'!$I$10+$BD191*'Norm-coeff'!$J$10+$BE191*'Norm-coeff'!$K$10+$BF191*'Norm-coeff'!$L$10+$BG191*'Norm-coeff'!$M$10+$BH191*'Norm-coeff'!$N$10+$BI191*'Norm-coeff'!$O$10</f>
        <v>1.42058735749591</v>
      </c>
      <c r="BX191" s="54">
        <f>'Norm-coeff'!$C$11+$AX191*'Norm-coeff'!$D$11+$AY191*'Norm-coeff'!$E$11+$AZ191*'Norm-coeff'!$F$11+$BA191*'Norm-coeff'!$G$11+$BB191*'Norm-coeff'!$H$11+$BC191*'Norm-coeff'!$I$11+$BD191*'Norm-coeff'!$J$11+$BE191*'Norm-coeff'!$K$11+$BF191*'Norm-coeff'!$L$11+$BG191*'Norm-coeff'!$M$11+$BH191*'Norm-coeff'!$N$11+$BI191*'Norm-coeff'!$O$11</f>
        <v>0.221233014421479</v>
      </c>
      <c r="BY191" s="54">
        <f>'Norm-coeff'!$C$12+$AX191*'Norm-coeff'!$D$12+$AY191*'Norm-coeff'!$E$12+$AZ191*'Norm-coeff'!$F$12+$BA191*'Norm-coeff'!$G$12+$BB191*'Norm-coeff'!$H$12+$BC191*'Norm-coeff'!$I$12+$BD191*'Norm-coeff'!$J$12+$BE191*'Norm-coeff'!$K$12+$BF191*'Norm-coeff'!$L$12+$BG191*'Norm-coeff'!$M$12+$BH191*'Norm-coeff'!$N$12+$BI191*'Norm-coeff'!$O$12</f>
        <v>0.283527502056037</v>
      </c>
      <c r="BZ191" s="54">
        <f>'Norm-coeff'!$C$13+$AX191*'Norm-coeff'!$D$13+$AY191*'Norm-coeff'!$E$13+$AZ191*'Norm-coeff'!$F$13+$BA191*'Norm-coeff'!$G$13+$BB191*'Norm-coeff'!$H$13+$BC191*'Norm-coeff'!$I$13+$BD191*'Norm-coeff'!$J$13+$BE191*'Norm-coeff'!$K$13+$BF191*'Norm-coeff'!$L$13+$BG191*'Norm-coeff'!$M$13+$BH191*'Norm-coeff'!$N$13+$BI191*'Norm-coeff'!$O$13</f>
        <v>-4.1864930554451202E-2</v>
      </c>
      <c r="CA191" s="54">
        <f>'Norm-coeff'!$C$14+$AX191*'Norm-coeff'!$D$14+$AY191*'Norm-coeff'!$E$14+$AZ191*'Norm-coeff'!$F$14+$BA191*'Norm-coeff'!$G$14+$BB191*'Norm-coeff'!$H$14+$BC191*'Norm-coeff'!$I$14+$BD191*'Norm-coeff'!$J$14+$BE191*'Norm-coeff'!$K$14+$BF191*'Norm-coeff'!$L$14+$BG191*'Norm-coeff'!$M$14+$BH191*'Norm-coeff'!$N$14+$BI191*'Norm-coeff'!$O$14</f>
        <v>4.2526983164477103</v>
      </c>
      <c r="CC191" s="54">
        <f t="shared" si="664"/>
        <v>0</v>
      </c>
      <c r="CG191" s="54">
        <f t="shared" si="540"/>
        <v>0</v>
      </c>
      <c r="CH191" s="54">
        <f t="shared" si="518"/>
        <v>0</v>
      </c>
      <c r="CI191" s="54">
        <f t="shared" si="541"/>
        <v>0</v>
      </c>
      <c r="CJ191" s="56">
        <f t="shared" si="542"/>
        <v>0</v>
      </c>
      <c r="CK191" s="54">
        <f t="shared" si="543"/>
        <v>0</v>
      </c>
      <c r="CL191" s="54">
        <f t="shared" si="544"/>
        <v>0</v>
      </c>
      <c r="CM191" s="54">
        <f t="shared" si="545"/>
        <v>0</v>
      </c>
      <c r="CN191" s="54">
        <f t="shared" si="546"/>
        <v>0</v>
      </c>
      <c r="CO191" s="54">
        <f t="shared" si="547"/>
        <v>0</v>
      </c>
      <c r="CP191" s="54">
        <f t="shared" si="548"/>
        <v>0</v>
      </c>
      <c r="CQ191" s="54">
        <f t="shared" si="549"/>
        <v>0</v>
      </c>
      <c r="CR191" s="54">
        <f t="shared" si="550"/>
        <v>0</v>
      </c>
      <c r="CS191" s="54">
        <f t="shared" si="551"/>
        <v>0</v>
      </c>
      <c r="CU191" s="54">
        <f t="shared" si="552"/>
        <v>0</v>
      </c>
      <c r="CV191" s="54">
        <f t="shared" si="553"/>
        <v>0</v>
      </c>
      <c r="CW191" s="54">
        <f t="shared" si="554"/>
        <v>0</v>
      </c>
      <c r="CX191" s="54">
        <f t="shared" si="555"/>
        <v>0</v>
      </c>
      <c r="CZ191" s="54">
        <f t="shared" si="556"/>
        <v>0</v>
      </c>
      <c r="DA191" s="54">
        <f t="shared" si="557"/>
        <v>0</v>
      </c>
      <c r="DB191" s="54">
        <f t="shared" si="558"/>
        <v>0</v>
      </c>
      <c r="DC191" s="54">
        <f t="shared" si="559"/>
        <v>0</v>
      </c>
      <c r="DD191" s="54">
        <f t="shared" si="560"/>
        <v>0</v>
      </c>
      <c r="DE191" s="54">
        <f t="shared" si="561"/>
        <v>0</v>
      </c>
      <c r="DF191" s="54">
        <f t="shared" si="562"/>
        <v>0</v>
      </c>
      <c r="DG191" s="54">
        <f t="shared" si="563"/>
        <v>2</v>
      </c>
      <c r="DH191" s="71">
        <f t="shared" si="564"/>
        <v>0</v>
      </c>
      <c r="DI191" s="71">
        <f t="shared" si="565"/>
        <v>0</v>
      </c>
      <c r="DJ191" s="54">
        <f t="shared" si="566"/>
        <v>0</v>
      </c>
      <c r="DK191" s="54">
        <f t="shared" si="567"/>
        <v>2</v>
      </c>
      <c r="DL191" s="4">
        <f t="shared" si="492"/>
        <v>0</v>
      </c>
      <c r="DM191" s="3">
        <f t="shared" si="568"/>
        <v>0</v>
      </c>
      <c r="DN191" s="3">
        <f t="shared" si="569"/>
        <v>0</v>
      </c>
      <c r="DO191" s="4" t="e">
        <f t="shared" si="570"/>
        <v>#DIV/0!</v>
      </c>
      <c r="DP191" s="57"/>
      <c r="DQ191" s="57"/>
      <c r="DR191" s="56">
        <f t="shared" si="493"/>
        <v>2</v>
      </c>
      <c r="DS191" s="56">
        <f t="shared" si="494"/>
        <v>0</v>
      </c>
      <c r="DT191" s="38">
        <f t="shared" si="495"/>
        <v>0</v>
      </c>
      <c r="DU191" s="38">
        <f t="shared" si="571"/>
        <v>2</v>
      </c>
      <c r="DV191" s="38">
        <f t="shared" si="496"/>
        <v>0</v>
      </c>
      <c r="DW191" s="39">
        <f t="shared" si="497"/>
        <v>0</v>
      </c>
      <c r="DX191" s="39">
        <f t="shared" si="498"/>
        <v>0</v>
      </c>
      <c r="DY191" s="39">
        <f t="shared" si="499"/>
        <v>0</v>
      </c>
      <c r="DZ191" s="39">
        <f t="shared" si="500"/>
        <v>0</v>
      </c>
      <c r="EA191" s="39">
        <f t="shared" si="501"/>
        <v>0</v>
      </c>
      <c r="EB191" s="37" t="e">
        <f t="shared" si="572"/>
        <v>#DIV/0!</v>
      </c>
      <c r="EC191" s="37" t="e">
        <f t="shared" si="573"/>
        <v>#DIV/0!</v>
      </c>
      <c r="ED191" s="37" t="e">
        <f t="shared" si="574"/>
        <v>#DIV/0!</v>
      </c>
      <c r="EE191" s="37" t="e">
        <f t="shared" si="575"/>
        <v>#DIV/0!</v>
      </c>
      <c r="EF191" s="39" t="e">
        <f t="shared" si="576"/>
        <v>#DIV/0!</v>
      </c>
      <c r="EG191" s="37" t="e">
        <f t="shared" si="577"/>
        <v>#DIV/0!</v>
      </c>
      <c r="EH191" s="37" t="e">
        <f t="shared" si="578"/>
        <v>#DIV/0!</v>
      </c>
      <c r="EI191" s="11" t="b">
        <f t="shared" si="579"/>
        <v>1</v>
      </c>
      <c r="EJ191" s="11" t="b">
        <f t="shared" si="580"/>
        <v>0</v>
      </c>
      <c r="EK191" s="39" t="e">
        <f t="shared" si="581"/>
        <v>#DIV/0!</v>
      </c>
      <c r="EL191" s="39" t="e">
        <f t="shared" si="582"/>
        <v>#DIV/0!</v>
      </c>
      <c r="EM191" s="39" t="e">
        <f t="shared" si="583"/>
        <v>#DIV/0!</v>
      </c>
      <c r="EN191" s="39" t="e">
        <f t="shared" si="584"/>
        <v>#DIV/0!</v>
      </c>
      <c r="EO191" s="39" t="e">
        <f t="shared" si="585"/>
        <v>#DIV/0!</v>
      </c>
      <c r="EP191" s="39" t="e">
        <f t="shared" si="586"/>
        <v>#DIV/0!</v>
      </c>
      <c r="EQ191" s="39" t="e">
        <f t="shared" si="587"/>
        <v>#DIV/0!</v>
      </c>
      <c r="ER191" s="39" t="e">
        <f t="shared" si="588"/>
        <v>#DIV/0!</v>
      </c>
      <c r="ES191" s="58" t="str">
        <f t="shared" si="589"/>
        <v>(OH,F,Cl)-dominate amphibole</v>
      </c>
      <c r="ET191" s="58" t="e">
        <f t="shared" si="590"/>
        <v>#N/A</v>
      </c>
      <c r="EU191" s="56">
        <f t="shared" si="502"/>
        <v>0</v>
      </c>
      <c r="EV191" s="56">
        <f t="shared" si="503"/>
        <v>0</v>
      </c>
      <c r="EW191" s="56">
        <f t="shared" si="504"/>
        <v>0</v>
      </c>
      <c r="EX191" s="56">
        <f t="shared" si="505"/>
        <v>0</v>
      </c>
      <c r="EY191" s="56">
        <f t="shared" si="506"/>
        <v>0</v>
      </c>
      <c r="EZ191" s="56">
        <f t="shared" si="507"/>
        <v>0</v>
      </c>
      <c r="FA191" s="39">
        <f t="shared" si="508"/>
        <v>0</v>
      </c>
      <c r="FB191" s="39">
        <f t="shared" si="509"/>
        <v>0</v>
      </c>
      <c r="FC191" s="54">
        <f t="shared" si="510"/>
        <v>0</v>
      </c>
      <c r="FD191" s="54">
        <f t="shared" si="511"/>
        <v>0</v>
      </c>
      <c r="FE191" s="39">
        <f t="shared" si="512"/>
        <v>0</v>
      </c>
      <c r="FF191" s="54">
        <f t="shared" si="513"/>
        <v>0</v>
      </c>
      <c r="FG191" s="39">
        <f t="shared" si="514"/>
        <v>0</v>
      </c>
      <c r="FH191" s="39">
        <f t="shared" si="591"/>
        <v>0</v>
      </c>
      <c r="FI191" s="39">
        <f t="shared" si="592"/>
        <v>0</v>
      </c>
      <c r="FJ191" s="39">
        <f t="shared" si="593"/>
        <v>0</v>
      </c>
      <c r="FK191" s="39" t="e">
        <f t="shared" si="594"/>
        <v>#DIV/0!</v>
      </c>
      <c r="FL191" s="39" t="e">
        <f t="shared" si="595"/>
        <v>#DIV/0!</v>
      </c>
      <c r="FM191" s="39" t="e">
        <f t="shared" si="596"/>
        <v>#DIV/0!</v>
      </c>
      <c r="FN191" s="39">
        <f t="shared" si="597"/>
        <v>1</v>
      </c>
      <c r="FO191" s="39">
        <f t="shared" si="515"/>
        <v>0</v>
      </c>
      <c r="FP191" s="39">
        <f t="shared" si="516"/>
        <v>0</v>
      </c>
      <c r="FQ191" s="39">
        <f t="shared" si="517"/>
        <v>0</v>
      </c>
      <c r="FR191" s="39">
        <f t="shared" si="598"/>
        <v>0</v>
      </c>
      <c r="FS191" s="39">
        <f t="shared" si="599"/>
        <v>0</v>
      </c>
      <c r="FU191" s="39" t="e">
        <f t="shared" si="600"/>
        <v>#DIV/0!</v>
      </c>
      <c r="FV191" s="39" t="e">
        <f t="shared" si="601"/>
        <v>#DIV/0!</v>
      </c>
      <c r="FW191" s="39" t="e">
        <f t="shared" si="602"/>
        <v>#DIV/0!</v>
      </c>
      <c r="FY191" s="39" t="e">
        <f t="shared" si="603"/>
        <v>#DIV/0!</v>
      </c>
      <c r="FZ191" s="39" t="e">
        <f t="shared" si="604"/>
        <v>#DIV/0!</v>
      </c>
      <c r="GA191" s="39" t="e">
        <f t="shared" si="605"/>
        <v>#DIV/0!</v>
      </c>
      <c r="GB191" s="39" t="e">
        <f t="shared" si="606"/>
        <v>#DIV/0!</v>
      </c>
      <c r="GC191" s="39" t="e">
        <f t="shared" si="607"/>
        <v>#DIV/0!</v>
      </c>
      <c r="GD191" s="39" t="e">
        <f t="shared" si="608"/>
        <v>#DIV/0!</v>
      </c>
      <c r="GE191" s="39" t="e">
        <f t="shared" si="609"/>
        <v>#DIV/0!</v>
      </c>
      <c r="GF191" s="39" t="e">
        <f t="shared" si="610"/>
        <v>#DIV/0!</v>
      </c>
      <c r="GG191" s="39" t="e">
        <f t="shared" si="611"/>
        <v>#DIV/0!</v>
      </c>
      <c r="GH191" s="39" t="e">
        <f t="shared" si="612"/>
        <v>#DIV/0!</v>
      </c>
      <c r="GI191" s="39"/>
      <c r="GJ191" s="39" t="e">
        <f t="shared" si="613"/>
        <v>#DIV/0!</v>
      </c>
      <c r="GK191" s="39" t="e">
        <f t="shared" si="614"/>
        <v>#DIV/0!</v>
      </c>
      <c r="GL191" s="39" t="e">
        <f t="shared" si="615"/>
        <v>#DIV/0!</v>
      </c>
      <c r="GM191" s="39" t="e">
        <f t="shared" si="616"/>
        <v>#DIV/0!</v>
      </c>
      <c r="GN191" s="39" t="e">
        <f t="shared" si="617"/>
        <v>#DIV/0!</v>
      </c>
      <c r="GO191" s="57"/>
      <c r="GP191" s="57" t="e">
        <f t="shared" si="618"/>
        <v>#DIV/0!</v>
      </c>
      <c r="GQ191" s="59" t="e">
        <f t="shared" si="619"/>
        <v>#DIV/0!</v>
      </c>
      <c r="GR191" s="41" t="e">
        <f t="shared" si="620"/>
        <v>#DIV/0!</v>
      </c>
      <c r="GS191" s="57" t="e">
        <f t="shared" si="621"/>
        <v>#DIV/0!</v>
      </c>
      <c r="GT191" s="57" t="e">
        <f t="shared" si="622"/>
        <v>#DIV/0!</v>
      </c>
      <c r="GU191" s="57" t="e">
        <f t="shared" si="623"/>
        <v>#DIV/0!</v>
      </c>
      <c r="GV191" s="57"/>
      <c r="GW191" s="42" t="e">
        <f t="shared" si="624"/>
        <v>#DIV/0!</v>
      </c>
      <c r="GX191" s="42" t="e">
        <f t="shared" si="625"/>
        <v>#DIV/0!</v>
      </c>
      <c r="GY191" s="42" t="e">
        <f t="shared" si="626"/>
        <v>#DIV/0!</v>
      </c>
      <c r="GZ191" s="57"/>
      <c r="HA191" s="2" t="e">
        <f t="shared" si="627"/>
        <v>#DIV/0!</v>
      </c>
      <c r="HB191" s="2" t="e">
        <f t="shared" si="628"/>
        <v>#DIV/0!</v>
      </c>
      <c r="HC191" s="2" t="e">
        <f t="shared" si="629"/>
        <v>#DIV/0!</v>
      </c>
      <c r="HD191" s="2" t="e">
        <f t="shared" si="630"/>
        <v>#DIV/0!</v>
      </c>
      <c r="HE191" s="2" t="e">
        <f t="shared" si="631"/>
        <v>#DIV/0!</v>
      </c>
      <c r="HF191" s="2" t="e">
        <f t="shared" si="632"/>
        <v>#DIV/0!</v>
      </c>
      <c r="HG191" s="2" t="e">
        <f t="shared" si="633"/>
        <v>#DIV/0!</v>
      </c>
      <c r="HH191" s="2" t="e">
        <f t="shared" si="634"/>
        <v>#DIV/0!</v>
      </c>
      <c r="HI191" s="2" t="e">
        <f t="shared" si="635"/>
        <v>#DIV/0!</v>
      </c>
      <c r="HJ191" s="11" t="e">
        <f t="shared" si="636"/>
        <v>#DIV/0!</v>
      </c>
      <c r="HK191" s="60" t="e">
        <f t="shared" si="637"/>
        <v>#DIV/0!</v>
      </c>
      <c r="HL191" s="57"/>
      <c r="HM191" s="57" t="e">
        <f t="shared" si="638"/>
        <v>#DIV/0!</v>
      </c>
      <c r="HN191" s="57" t="e">
        <f t="shared" si="639"/>
        <v>#DIV/0!</v>
      </c>
      <c r="HO191" s="57" t="e">
        <f t="shared" si="640"/>
        <v>#DIV/0!</v>
      </c>
      <c r="HP191" s="57" t="e">
        <f t="shared" si="641"/>
        <v>#DIV/0!</v>
      </c>
      <c r="HQ191" s="57" t="e">
        <f t="shared" si="642"/>
        <v>#DIV/0!</v>
      </c>
      <c r="HR191" s="57"/>
      <c r="HS191" s="57" t="e">
        <f t="shared" si="643"/>
        <v>#DIV/0!</v>
      </c>
      <c r="HT191" s="57" t="e">
        <f t="shared" si="644"/>
        <v>#DIV/0!</v>
      </c>
      <c r="HU191" s="57" t="e">
        <f t="shared" si="645"/>
        <v>#DIV/0!</v>
      </c>
      <c r="HV191" s="57" t="e">
        <f t="shared" si="646"/>
        <v>#DIV/0!</v>
      </c>
      <c r="HW191" s="57" t="e">
        <f t="shared" si="647"/>
        <v>#DIV/0!</v>
      </c>
      <c r="HX191" s="57"/>
      <c r="HY191" s="57" t="e">
        <f t="shared" si="648"/>
        <v>#DIV/0!</v>
      </c>
      <c r="HZ191" s="57" t="e">
        <f t="shared" si="649"/>
        <v>#DIV/0!</v>
      </c>
      <c r="IA191" s="57"/>
      <c r="IB191" s="61">
        <f t="shared" si="650"/>
        <v>0</v>
      </c>
      <c r="IC191" s="57" t="str">
        <f t="shared" si="651"/>
        <v/>
      </c>
      <c r="ID191" s="42"/>
      <c r="IE191" s="2" t="str">
        <f t="shared" si="652"/>
        <v/>
      </c>
      <c r="IF191" s="60" t="e">
        <f t="shared" si="653"/>
        <v>#DIV/0!</v>
      </c>
      <c r="IG191" s="60" t="str">
        <f t="shared" si="654"/>
        <v/>
      </c>
      <c r="IH191" s="60" t="str">
        <f t="shared" si="655"/>
        <v>zinco-</v>
      </c>
      <c r="II191" s="60" t="str">
        <f t="shared" si="656"/>
        <v>mangano-</v>
      </c>
      <c r="IJ191" s="60" t="e">
        <f t="shared" si="657"/>
        <v>#DIV/0!</v>
      </c>
      <c r="IK191" s="60" t="e">
        <f t="shared" si="658"/>
        <v>#DIV/0!</v>
      </c>
      <c r="IL191" s="60" t="e">
        <f t="shared" si="659"/>
        <v>#DIV/0!</v>
      </c>
      <c r="IM191" s="60" t="e">
        <f t="shared" si="660"/>
        <v>#DIV/0!</v>
      </c>
      <c r="IN191" s="60" t="str">
        <f t="shared" si="661"/>
        <v/>
      </c>
      <c r="IO191" s="60" t="str">
        <f t="shared" si="662"/>
        <v/>
      </c>
      <c r="IP191" s="57"/>
      <c r="IQ191" s="57" t="str">
        <f t="shared" si="663"/>
        <v>ERROR!!</v>
      </c>
    </row>
    <row r="192" spans="24:251">
      <c r="X192" s="29">
        <f t="shared" si="519"/>
        <v>0</v>
      </c>
      <c r="Y192" s="29">
        <f t="shared" si="520"/>
        <v>0</v>
      </c>
      <c r="Z192" s="29" t="e">
        <f t="shared" si="521"/>
        <v>#DIV/0!</v>
      </c>
      <c r="AA192" s="29" t="e">
        <f t="shared" si="522"/>
        <v>#DIV/0!</v>
      </c>
      <c r="AB192" s="29" t="e">
        <f t="shared" si="523"/>
        <v>#DIV/0!</v>
      </c>
      <c r="AC192" s="29" t="e">
        <f t="shared" si="524"/>
        <v>#DIV/0!</v>
      </c>
      <c r="AF192" s="23">
        <v>60.084299999999999</v>
      </c>
      <c r="AG192" s="23">
        <v>79.878799999999998</v>
      </c>
      <c r="AH192" s="23">
        <v>101.96120000000001</v>
      </c>
      <c r="AI192" s="23">
        <v>151.99039999999999</v>
      </c>
      <c r="AJ192" s="23">
        <v>159.69</v>
      </c>
      <c r="AK192" s="23">
        <v>71.846400000000003</v>
      </c>
      <c r="AL192" s="23">
        <v>70.9375</v>
      </c>
      <c r="AM192" s="23">
        <v>40.304400000000001</v>
      </c>
      <c r="AN192" s="23">
        <v>56.077399999999997</v>
      </c>
      <c r="AO192" s="23">
        <v>61.978999999999999</v>
      </c>
      <c r="AP192" s="23">
        <v>94.195999999999998</v>
      </c>
      <c r="AQ192" s="23">
        <v>18.998000000000001</v>
      </c>
      <c r="AR192" s="23">
        <v>35.450000000000003</v>
      </c>
      <c r="AS192" s="23">
        <v>29.88</v>
      </c>
      <c r="AT192" s="23">
        <v>74.691999999999993</v>
      </c>
      <c r="AU192" s="23">
        <v>81.39</v>
      </c>
      <c r="AX192" s="54">
        <f t="shared" si="525"/>
        <v>0</v>
      </c>
      <c r="AY192" s="54">
        <f t="shared" si="526"/>
        <v>0</v>
      </c>
      <c r="AZ192" s="54">
        <f t="shared" si="527"/>
        <v>0</v>
      </c>
      <c r="BA192" s="54">
        <f t="shared" si="528"/>
        <v>0</v>
      </c>
      <c r="BB192" s="54">
        <f t="shared" si="529"/>
        <v>0</v>
      </c>
      <c r="BC192" s="54">
        <f t="shared" si="530"/>
        <v>0</v>
      </c>
      <c r="BD192" s="54">
        <f t="shared" si="531"/>
        <v>0</v>
      </c>
      <c r="BE192" s="54">
        <f t="shared" si="532"/>
        <v>0</v>
      </c>
      <c r="BF192" s="54">
        <f t="shared" si="533"/>
        <v>0</v>
      </c>
      <c r="BG192" s="54">
        <f t="shared" si="534"/>
        <v>0</v>
      </c>
      <c r="BH192" s="54">
        <f t="shared" si="535"/>
        <v>0</v>
      </c>
      <c r="BI192" s="54">
        <f t="shared" si="536"/>
        <v>0</v>
      </c>
      <c r="BJ192" s="54">
        <f t="shared" si="537"/>
        <v>0</v>
      </c>
      <c r="BK192" s="54">
        <f t="shared" si="538"/>
        <v>0</v>
      </c>
      <c r="BL192" s="54">
        <f t="shared" si="539"/>
        <v>0</v>
      </c>
      <c r="BM192" s="42"/>
      <c r="BO192" s="54">
        <f>'Norm-coeff'!$C$2+$AX192*'Norm-coeff'!$D$2+$AY192*'Norm-coeff'!$E$2+$AZ192*'Norm-coeff'!$F$2+$BA192*'Norm-coeff'!$G$2+$BB192*'Norm-coeff'!$H$2+$BC192*'Norm-coeff'!$I$2+$BD192*'Norm-coeff'!$J$2+$BE192*'Norm-coeff'!$K$2+$BF192*'Norm-coeff'!$L$2+$BG192*'Norm-coeff'!$M$2+$BH192*'Norm-coeff'!$N$2+$BI192*'Norm-coeff'!$O$2</f>
        <v>5.4045421474420303</v>
      </c>
      <c r="BP192" s="54">
        <f>'Norm-coeff'!$C$3+$AX192*'Norm-coeff'!$D$3+$AY192*'Norm-coeff'!$E$3+$AZ192*'Norm-coeff'!$F$3+$BA192*'Norm-coeff'!$G$3+$BB192*'Norm-coeff'!$H$3+$BC192*'Norm-coeff'!$I$3+$BD192*'Norm-coeff'!$J$3+$BE192*'Norm-coeff'!$K$3+$BF192*'Norm-coeff'!$L$3+$BG192*'Norm-coeff'!$M$3+$BH192*'Norm-coeff'!$N$3+$BI192*'Norm-coeff'!$O$3</f>
        <v>3.15319116612705</v>
      </c>
      <c r="BQ192" s="54">
        <f>'Norm-coeff'!$C$4+$AX192*'Norm-coeff'!$D$4+$AY192*'Norm-coeff'!$E$4+$AZ192*'Norm-coeff'!$F$4+$BA192*'Norm-coeff'!$G$4+$BB192*'Norm-coeff'!$H$4+$BC192*'Norm-coeff'!$I$4+$BD192*'Norm-coeff'!$J$4+$BE192*'Norm-coeff'!$K$4+$BF192*'Norm-coeff'!$L$4+$BG192*'Norm-coeff'!$M$4+$BH192*'Norm-coeff'!$N$4+$BI192*'Norm-coeff'!$O$4</f>
        <v>1.42115649462768</v>
      </c>
      <c r="BR192" s="54">
        <f>'Norm-coeff'!$C$5+$AX192*'Norm-coeff'!$D$5+$AY192*'Norm-coeff'!$E$5+$AZ192*'Norm-coeff'!$F$5+$BA192*'Norm-coeff'!$G$5+$BB192*'Norm-coeff'!$H$5+$BC192*'Norm-coeff'!$I$5+$BD192*'Norm-coeff'!$J$5+$BE192*'Norm-coeff'!$K$5+$BF192*'Norm-coeff'!$L$5+$BG192*'Norm-coeff'!$M$5+$BH192*'Norm-coeff'!$N$5+$BI192*'Norm-coeff'!$O$5</f>
        <v>1.0553329241296201</v>
      </c>
      <c r="BS192" s="54">
        <f>'Norm-coeff'!$C$6+$AX192*'Norm-coeff'!$D$6+$AY192*'Norm-coeff'!$E$6+$AZ192*'Norm-coeff'!$F$6+$BA192*'Norm-coeff'!$G$6+$BB192*'Norm-coeff'!$H$6+$BC192*'Norm-coeff'!$I$6+$BD192*'Norm-coeff'!$J$6+$BE192*'Norm-coeff'!$K$6+$BF192*'Norm-coeff'!$L$6+$BG192*'Norm-coeff'!$M$6+$BH192*'Norm-coeff'!$N$6+$BI192*'Norm-coeff'!$O$6</f>
        <v>-1.48700885495103E-2</v>
      </c>
      <c r="BT192" s="54">
        <f>'Norm-coeff'!$C$7+$AX192*'Norm-coeff'!$D$7+$AY192*'Norm-coeff'!$E$7+$AZ192*'Norm-coeff'!$F$7+$BA192*'Norm-coeff'!$G$7+$BB192*'Norm-coeff'!$H$7+$BC192*'Norm-coeff'!$I$7+$BD192*'Norm-coeff'!$J$7+$BE192*'Norm-coeff'!$K$7+$BF192*'Norm-coeff'!$L$7+$BG192*'Norm-coeff'!$M$7+$BH192*'Norm-coeff'!$N$7+$BI192*'Norm-coeff'!$O$7</f>
        <v>2.0907583608832998</v>
      </c>
      <c r="BU192" s="54">
        <f>'Norm-coeff'!$C$8+$AX192*'Norm-coeff'!$D$8+$AY192*'Norm-coeff'!$E$8+$AZ192*'Norm-coeff'!$F$8+$BA192*'Norm-coeff'!$G$8+$BB192*'Norm-coeff'!$H$8+$BC192*'Norm-coeff'!$I$8+$BD192*'Norm-coeff'!$J$8+$BE192*'Norm-coeff'!$K$8+$BF192*'Norm-coeff'!$L$8+$BG192*'Norm-coeff'!$M$8+$BH192*'Norm-coeff'!$N$8+$BI192*'Norm-coeff'!$O$8</f>
        <v>0.65894159836244504</v>
      </c>
      <c r="BV192" s="54">
        <f>'Norm-coeff'!$C$9+$AX192*'Norm-coeff'!$D$9+$AY192*'Norm-coeff'!$E$9+$AZ192*'Norm-coeff'!$F$9+$BA192*'Norm-coeff'!$G$9+$BB192*'Norm-coeff'!$H$9+$BC192*'Norm-coeff'!$I$9+$BD192*'Norm-coeff'!$J$9+$BE192*'Norm-coeff'!$K$9+$BF192*'Norm-coeff'!$L$9+$BG192*'Norm-coeff'!$M$9+$BH192*'Norm-coeff'!$N$9+$BI192*'Norm-coeff'!$O$9</f>
        <v>1.48961085014701</v>
      </c>
      <c r="BW192" s="54">
        <f>'Norm-coeff'!$C$10+$AX192*'Norm-coeff'!$D$10+$AY192*'Norm-coeff'!$E$10+$AZ192*'Norm-coeff'!$F$10+$BA192*'Norm-coeff'!$G$10+$BB192*'Norm-coeff'!$H$10+$BC192*'Norm-coeff'!$I$10+$BD192*'Norm-coeff'!$J$10+$BE192*'Norm-coeff'!$K$10+$BF192*'Norm-coeff'!$L$10+$BG192*'Norm-coeff'!$M$10+$BH192*'Norm-coeff'!$N$10+$BI192*'Norm-coeff'!$O$10</f>
        <v>1.42058735749591</v>
      </c>
      <c r="BX192" s="54">
        <f>'Norm-coeff'!$C$11+$AX192*'Norm-coeff'!$D$11+$AY192*'Norm-coeff'!$E$11+$AZ192*'Norm-coeff'!$F$11+$BA192*'Norm-coeff'!$G$11+$BB192*'Norm-coeff'!$H$11+$BC192*'Norm-coeff'!$I$11+$BD192*'Norm-coeff'!$J$11+$BE192*'Norm-coeff'!$K$11+$BF192*'Norm-coeff'!$L$11+$BG192*'Norm-coeff'!$M$11+$BH192*'Norm-coeff'!$N$11+$BI192*'Norm-coeff'!$O$11</f>
        <v>0.221233014421479</v>
      </c>
      <c r="BY192" s="54">
        <f>'Norm-coeff'!$C$12+$AX192*'Norm-coeff'!$D$12+$AY192*'Norm-coeff'!$E$12+$AZ192*'Norm-coeff'!$F$12+$BA192*'Norm-coeff'!$G$12+$BB192*'Norm-coeff'!$H$12+$BC192*'Norm-coeff'!$I$12+$BD192*'Norm-coeff'!$J$12+$BE192*'Norm-coeff'!$K$12+$BF192*'Norm-coeff'!$L$12+$BG192*'Norm-coeff'!$M$12+$BH192*'Norm-coeff'!$N$12+$BI192*'Norm-coeff'!$O$12</f>
        <v>0.283527502056037</v>
      </c>
      <c r="BZ192" s="54">
        <f>'Norm-coeff'!$C$13+$AX192*'Norm-coeff'!$D$13+$AY192*'Norm-coeff'!$E$13+$AZ192*'Norm-coeff'!$F$13+$BA192*'Norm-coeff'!$G$13+$BB192*'Norm-coeff'!$H$13+$BC192*'Norm-coeff'!$I$13+$BD192*'Norm-coeff'!$J$13+$BE192*'Norm-coeff'!$K$13+$BF192*'Norm-coeff'!$L$13+$BG192*'Norm-coeff'!$M$13+$BH192*'Norm-coeff'!$N$13+$BI192*'Norm-coeff'!$O$13</f>
        <v>-4.1864930554451202E-2</v>
      </c>
      <c r="CA192" s="54">
        <f>'Norm-coeff'!$C$14+$AX192*'Norm-coeff'!$D$14+$AY192*'Norm-coeff'!$E$14+$AZ192*'Norm-coeff'!$F$14+$BA192*'Norm-coeff'!$G$14+$BB192*'Norm-coeff'!$H$14+$BC192*'Norm-coeff'!$I$14+$BD192*'Norm-coeff'!$J$14+$BE192*'Norm-coeff'!$K$14+$BF192*'Norm-coeff'!$L$14+$BG192*'Norm-coeff'!$M$14+$BH192*'Norm-coeff'!$N$14+$BI192*'Norm-coeff'!$O$14</f>
        <v>4.2526983164477103</v>
      </c>
      <c r="CC192" s="54">
        <f t="shared" si="664"/>
        <v>0</v>
      </c>
      <c r="CG192" s="54">
        <f t="shared" si="540"/>
        <v>0</v>
      </c>
      <c r="CH192" s="54">
        <f t="shared" si="518"/>
        <v>0</v>
      </c>
      <c r="CI192" s="54">
        <f t="shared" si="541"/>
        <v>0</v>
      </c>
      <c r="CJ192" s="56">
        <f t="shared" si="542"/>
        <v>0</v>
      </c>
      <c r="CK192" s="54">
        <f t="shared" si="543"/>
        <v>0</v>
      </c>
      <c r="CL192" s="54">
        <f t="shared" si="544"/>
        <v>0</v>
      </c>
      <c r="CM192" s="54">
        <f t="shared" si="545"/>
        <v>0</v>
      </c>
      <c r="CN192" s="54">
        <f t="shared" si="546"/>
        <v>0</v>
      </c>
      <c r="CO192" s="54">
        <f t="shared" si="547"/>
        <v>0</v>
      </c>
      <c r="CP192" s="54">
        <f t="shared" si="548"/>
        <v>0</v>
      </c>
      <c r="CQ192" s="54">
        <f t="shared" si="549"/>
        <v>0</v>
      </c>
      <c r="CR192" s="54">
        <f t="shared" si="550"/>
        <v>0</v>
      </c>
      <c r="CS192" s="54">
        <f t="shared" si="551"/>
        <v>0</v>
      </c>
      <c r="CU192" s="54">
        <f t="shared" si="552"/>
        <v>0</v>
      </c>
      <c r="CV192" s="54">
        <f t="shared" si="553"/>
        <v>0</v>
      </c>
      <c r="CW192" s="54">
        <f t="shared" si="554"/>
        <v>0</v>
      </c>
      <c r="CX192" s="54">
        <f t="shared" si="555"/>
        <v>0</v>
      </c>
      <c r="CZ192" s="54">
        <f t="shared" si="556"/>
        <v>0</v>
      </c>
      <c r="DA192" s="54">
        <f t="shared" si="557"/>
        <v>0</v>
      </c>
      <c r="DB192" s="54">
        <f t="shared" si="558"/>
        <v>0</v>
      </c>
      <c r="DC192" s="54">
        <f t="shared" si="559"/>
        <v>0</v>
      </c>
      <c r="DD192" s="54">
        <f t="shared" si="560"/>
        <v>0</v>
      </c>
      <c r="DE192" s="54">
        <f t="shared" si="561"/>
        <v>0</v>
      </c>
      <c r="DF192" s="54">
        <f t="shared" si="562"/>
        <v>0</v>
      </c>
      <c r="DG192" s="54">
        <f t="shared" si="563"/>
        <v>2</v>
      </c>
      <c r="DH192" s="71">
        <f t="shared" si="564"/>
        <v>0</v>
      </c>
      <c r="DI192" s="71">
        <f t="shared" si="565"/>
        <v>0</v>
      </c>
      <c r="DJ192" s="54">
        <f t="shared" si="566"/>
        <v>0</v>
      </c>
      <c r="DK192" s="54">
        <f t="shared" si="567"/>
        <v>2</v>
      </c>
      <c r="DL192" s="4">
        <f t="shared" si="492"/>
        <v>0</v>
      </c>
      <c r="DM192" s="3">
        <f t="shared" si="568"/>
        <v>0</v>
      </c>
      <c r="DN192" s="3">
        <f t="shared" si="569"/>
        <v>0</v>
      </c>
      <c r="DO192" s="4" t="e">
        <f t="shared" si="570"/>
        <v>#DIV/0!</v>
      </c>
      <c r="DP192" s="57"/>
      <c r="DQ192" s="57"/>
      <c r="DR192" s="56">
        <f t="shared" si="493"/>
        <v>2</v>
      </c>
      <c r="DS192" s="56">
        <f t="shared" si="494"/>
        <v>0</v>
      </c>
      <c r="DT192" s="38">
        <f t="shared" si="495"/>
        <v>0</v>
      </c>
      <c r="DU192" s="38">
        <f t="shared" si="571"/>
        <v>2</v>
      </c>
      <c r="DV192" s="38">
        <f t="shared" si="496"/>
        <v>0</v>
      </c>
      <c r="DW192" s="39">
        <f t="shared" si="497"/>
        <v>0</v>
      </c>
      <c r="DX192" s="39">
        <f t="shared" si="498"/>
        <v>0</v>
      </c>
      <c r="DY192" s="39">
        <f t="shared" si="499"/>
        <v>0</v>
      </c>
      <c r="DZ192" s="39">
        <f t="shared" si="500"/>
        <v>0</v>
      </c>
      <c r="EA192" s="39">
        <f t="shared" si="501"/>
        <v>0</v>
      </c>
      <c r="EB192" s="37" t="e">
        <f t="shared" si="572"/>
        <v>#DIV/0!</v>
      </c>
      <c r="EC192" s="37" t="e">
        <f t="shared" si="573"/>
        <v>#DIV/0!</v>
      </c>
      <c r="ED192" s="37" t="e">
        <f t="shared" si="574"/>
        <v>#DIV/0!</v>
      </c>
      <c r="EE192" s="37" t="e">
        <f t="shared" si="575"/>
        <v>#DIV/0!</v>
      </c>
      <c r="EF192" s="39" t="e">
        <f t="shared" si="576"/>
        <v>#DIV/0!</v>
      </c>
      <c r="EG192" s="37" t="e">
        <f t="shared" si="577"/>
        <v>#DIV/0!</v>
      </c>
      <c r="EH192" s="37" t="e">
        <f t="shared" si="578"/>
        <v>#DIV/0!</v>
      </c>
      <c r="EI192" s="11" t="b">
        <f t="shared" si="579"/>
        <v>1</v>
      </c>
      <c r="EJ192" s="11" t="b">
        <f t="shared" si="580"/>
        <v>0</v>
      </c>
      <c r="EK192" s="39" t="e">
        <f t="shared" si="581"/>
        <v>#DIV/0!</v>
      </c>
      <c r="EL192" s="39" t="e">
        <f t="shared" si="582"/>
        <v>#DIV/0!</v>
      </c>
      <c r="EM192" s="39" t="e">
        <f t="shared" si="583"/>
        <v>#DIV/0!</v>
      </c>
      <c r="EN192" s="39" t="e">
        <f t="shared" si="584"/>
        <v>#DIV/0!</v>
      </c>
      <c r="EO192" s="39" t="e">
        <f t="shared" si="585"/>
        <v>#DIV/0!</v>
      </c>
      <c r="EP192" s="39" t="e">
        <f t="shared" si="586"/>
        <v>#DIV/0!</v>
      </c>
      <c r="EQ192" s="39" t="e">
        <f t="shared" si="587"/>
        <v>#DIV/0!</v>
      </c>
      <c r="ER192" s="39" t="e">
        <f t="shared" si="588"/>
        <v>#DIV/0!</v>
      </c>
      <c r="ES192" s="58" t="str">
        <f t="shared" si="589"/>
        <v>(OH,F,Cl)-dominate amphibole</v>
      </c>
      <c r="ET192" s="58" t="e">
        <f t="shared" si="590"/>
        <v>#N/A</v>
      </c>
      <c r="EU192" s="56">
        <f t="shared" si="502"/>
        <v>0</v>
      </c>
      <c r="EV192" s="56">
        <f t="shared" si="503"/>
        <v>0</v>
      </c>
      <c r="EW192" s="56">
        <f t="shared" si="504"/>
        <v>0</v>
      </c>
      <c r="EX192" s="56">
        <f t="shared" si="505"/>
        <v>0</v>
      </c>
      <c r="EY192" s="56">
        <f t="shared" si="506"/>
        <v>0</v>
      </c>
      <c r="EZ192" s="56">
        <f t="shared" si="507"/>
        <v>0</v>
      </c>
      <c r="FA192" s="39">
        <f t="shared" si="508"/>
        <v>0</v>
      </c>
      <c r="FB192" s="39">
        <f t="shared" si="509"/>
        <v>0</v>
      </c>
      <c r="FC192" s="54">
        <f t="shared" si="510"/>
        <v>0</v>
      </c>
      <c r="FD192" s="54">
        <f t="shared" si="511"/>
        <v>0</v>
      </c>
      <c r="FE192" s="39">
        <f t="shared" si="512"/>
        <v>0</v>
      </c>
      <c r="FF192" s="54">
        <f t="shared" si="513"/>
        <v>0</v>
      </c>
      <c r="FG192" s="39">
        <f t="shared" si="514"/>
        <v>0</v>
      </c>
      <c r="FH192" s="39">
        <f t="shared" si="591"/>
        <v>0</v>
      </c>
      <c r="FI192" s="39">
        <f t="shared" si="592"/>
        <v>0</v>
      </c>
      <c r="FJ192" s="39">
        <f t="shared" si="593"/>
        <v>0</v>
      </c>
      <c r="FK192" s="39" t="e">
        <f t="shared" si="594"/>
        <v>#DIV/0!</v>
      </c>
      <c r="FL192" s="39" t="e">
        <f t="shared" si="595"/>
        <v>#DIV/0!</v>
      </c>
      <c r="FM192" s="39" t="e">
        <f t="shared" si="596"/>
        <v>#DIV/0!</v>
      </c>
      <c r="FN192" s="39">
        <f t="shared" si="597"/>
        <v>1</v>
      </c>
      <c r="FO192" s="39">
        <f t="shared" si="515"/>
        <v>0</v>
      </c>
      <c r="FP192" s="39">
        <f t="shared" si="516"/>
        <v>0</v>
      </c>
      <c r="FQ192" s="39">
        <f t="shared" si="517"/>
        <v>0</v>
      </c>
      <c r="FR192" s="39">
        <f t="shared" si="598"/>
        <v>0</v>
      </c>
      <c r="FS192" s="39">
        <f t="shared" si="599"/>
        <v>0</v>
      </c>
      <c r="FU192" s="39" t="e">
        <f t="shared" si="600"/>
        <v>#DIV/0!</v>
      </c>
      <c r="FV192" s="39" t="e">
        <f t="shared" si="601"/>
        <v>#DIV/0!</v>
      </c>
      <c r="FW192" s="39" t="e">
        <f t="shared" si="602"/>
        <v>#DIV/0!</v>
      </c>
      <c r="FY192" s="39" t="e">
        <f t="shared" si="603"/>
        <v>#DIV/0!</v>
      </c>
      <c r="FZ192" s="39" t="e">
        <f t="shared" si="604"/>
        <v>#DIV/0!</v>
      </c>
      <c r="GA192" s="39" t="e">
        <f t="shared" si="605"/>
        <v>#DIV/0!</v>
      </c>
      <c r="GB192" s="39" t="e">
        <f t="shared" si="606"/>
        <v>#DIV/0!</v>
      </c>
      <c r="GC192" s="39" t="e">
        <f t="shared" si="607"/>
        <v>#DIV/0!</v>
      </c>
      <c r="GD192" s="39" t="e">
        <f t="shared" si="608"/>
        <v>#DIV/0!</v>
      </c>
      <c r="GE192" s="39" t="e">
        <f t="shared" si="609"/>
        <v>#DIV/0!</v>
      </c>
      <c r="GF192" s="39" t="e">
        <f t="shared" si="610"/>
        <v>#DIV/0!</v>
      </c>
      <c r="GG192" s="39" t="e">
        <f t="shared" si="611"/>
        <v>#DIV/0!</v>
      </c>
      <c r="GH192" s="39" t="e">
        <f t="shared" si="612"/>
        <v>#DIV/0!</v>
      </c>
      <c r="GI192" s="39"/>
      <c r="GJ192" s="39" t="e">
        <f t="shared" si="613"/>
        <v>#DIV/0!</v>
      </c>
      <c r="GK192" s="39" t="e">
        <f t="shared" si="614"/>
        <v>#DIV/0!</v>
      </c>
      <c r="GL192" s="39" t="e">
        <f t="shared" si="615"/>
        <v>#DIV/0!</v>
      </c>
      <c r="GM192" s="39" t="e">
        <f t="shared" si="616"/>
        <v>#DIV/0!</v>
      </c>
      <c r="GN192" s="39" t="e">
        <f t="shared" si="617"/>
        <v>#DIV/0!</v>
      </c>
      <c r="GO192" s="57"/>
      <c r="GP192" s="57" t="e">
        <f t="shared" si="618"/>
        <v>#DIV/0!</v>
      </c>
      <c r="GQ192" s="59" t="e">
        <f t="shared" si="619"/>
        <v>#DIV/0!</v>
      </c>
      <c r="GR192" s="41" t="e">
        <f t="shared" si="620"/>
        <v>#DIV/0!</v>
      </c>
      <c r="GS192" s="57" t="e">
        <f t="shared" si="621"/>
        <v>#DIV/0!</v>
      </c>
      <c r="GT192" s="57" t="e">
        <f t="shared" si="622"/>
        <v>#DIV/0!</v>
      </c>
      <c r="GU192" s="57" t="e">
        <f t="shared" si="623"/>
        <v>#DIV/0!</v>
      </c>
      <c r="GV192" s="57"/>
      <c r="GW192" s="42" t="e">
        <f t="shared" si="624"/>
        <v>#DIV/0!</v>
      </c>
      <c r="GX192" s="42" t="e">
        <f t="shared" si="625"/>
        <v>#DIV/0!</v>
      </c>
      <c r="GY192" s="42" t="e">
        <f t="shared" si="626"/>
        <v>#DIV/0!</v>
      </c>
      <c r="GZ192" s="57"/>
      <c r="HA192" s="2" t="e">
        <f t="shared" si="627"/>
        <v>#DIV/0!</v>
      </c>
      <c r="HB192" s="2" t="e">
        <f t="shared" si="628"/>
        <v>#DIV/0!</v>
      </c>
      <c r="HC192" s="2" t="e">
        <f t="shared" si="629"/>
        <v>#DIV/0!</v>
      </c>
      <c r="HD192" s="2" t="e">
        <f t="shared" si="630"/>
        <v>#DIV/0!</v>
      </c>
      <c r="HE192" s="2" t="e">
        <f t="shared" si="631"/>
        <v>#DIV/0!</v>
      </c>
      <c r="HF192" s="2" t="e">
        <f t="shared" si="632"/>
        <v>#DIV/0!</v>
      </c>
      <c r="HG192" s="2" t="e">
        <f t="shared" si="633"/>
        <v>#DIV/0!</v>
      </c>
      <c r="HH192" s="2" t="e">
        <f t="shared" si="634"/>
        <v>#DIV/0!</v>
      </c>
      <c r="HI192" s="2" t="e">
        <f t="shared" si="635"/>
        <v>#DIV/0!</v>
      </c>
      <c r="HJ192" s="11" t="e">
        <f t="shared" si="636"/>
        <v>#DIV/0!</v>
      </c>
      <c r="HK192" s="60" t="e">
        <f t="shared" si="637"/>
        <v>#DIV/0!</v>
      </c>
      <c r="HL192" s="57"/>
      <c r="HM192" s="57" t="e">
        <f t="shared" si="638"/>
        <v>#DIV/0!</v>
      </c>
      <c r="HN192" s="57" t="e">
        <f t="shared" si="639"/>
        <v>#DIV/0!</v>
      </c>
      <c r="HO192" s="57" t="e">
        <f t="shared" si="640"/>
        <v>#DIV/0!</v>
      </c>
      <c r="HP192" s="57" t="e">
        <f t="shared" si="641"/>
        <v>#DIV/0!</v>
      </c>
      <c r="HQ192" s="57" t="e">
        <f t="shared" si="642"/>
        <v>#DIV/0!</v>
      </c>
      <c r="HR192" s="57"/>
      <c r="HS192" s="57" t="e">
        <f t="shared" si="643"/>
        <v>#DIV/0!</v>
      </c>
      <c r="HT192" s="57" t="e">
        <f t="shared" si="644"/>
        <v>#DIV/0!</v>
      </c>
      <c r="HU192" s="57" t="e">
        <f t="shared" si="645"/>
        <v>#DIV/0!</v>
      </c>
      <c r="HV192" s="57" t="e">
        <f t="shared" si="646"/>
        <v>#DIV/0!</v>
      </c>
      <c r="HW192" s="57" t="e">
        <f t="shared" si="647"/>
        <v>#DIV/0!</v>
      </c>
      <c r="HX192" s="57"/>
      <c r="HY192" s="57" t="e">
        <f t="shared" si="648"/>
        <v>#DIV/0!</v>
      </c>
      <c r="HZ192" s="57" t="e">
        <f t="shared" si="649"/>
        <v>#DIV/0!</v>
      </c>
      <c r="IA192" s="57"/>
      <c r="IB192" s="61">
        <f t="shared" si="650"/>
        <v>0</v>
      </c>
      <c r="IC192" s="57" t="str">
        <f t="shared" si="651"/>
        <v/>
      </c>
      <c r="ID192" s="42"/>
      <c r="IE192" s="2" t="str">
        <f t="shared" si="652"/>
        <v/>
      </c>
      <c r="IF192" s="60" t="e">
        <f t="shared" si="653"/>
        <v>#DIV/0!</v>
      </c>
      <c r="IG192" s="60" t="str">
        <f t="shared" si="654"/>
        <v/>
      </c>
      <c r="IH192" s="60" t="str">
        <f t="shared" si="655"/>
        <v>zinco-</v>
      </c>
      <c r="II192" s="60" t="str">
        <f t="shared" si="656"/>
        <v>mangano-</v>
      </c>
      <c r="IJ192" s="60" t="e">
        <f t="shared" si="657"/>
        <v>#DIV/0!</v>
      </c>
      <c r="IK192" s="60" t="e">
        <f t="shared" si="658"/>
        <v>#DIV/0!</v>
      </c>
      <c r="IL192" s="60" t="e">
        <f t="shared" si="659"/>
        <v>#DIV/0!</v>
      </c>
      <c r="IM192" s="60" t="e">
        <f t="shared" si="660"/>
        <v>#DIV/0!</v>
      </c>
      <c r="IN192" s="60" t="str">
        <f t="shared" si="661"/>
        <v/>
      </c>
      <c r="IO192" s="60" t="str">
        <f t="shared" si="662"/>
        <v/>
      </c>
      <c r="IP192" s="57"/>
      <c r="IQ192" s="57" t="str">
        <f t="shared" si="663"/>
        <v>ERROR!!</v>
      </c>
    </row>
    <row r="193" spans="24:251">
      <c r="X193" s="29">
        <f t="shared" si="519"/>
        <v>0</v>
      </c>
      <c r="Y193" s="29">
        <f t="shared" si="520"/>
        <v>0</v>
      </c>
      <c r="Z193" s="29" t="e">
        <f t="shared" si="521"/>
        <v>#DIV/0!</v>
      </c>
      <c r="AA193" s="29" t="e">
        <f t="shared" si="522"/>
        <v>#DIV/0!</v>
      </c>
      <c r="AB193" s="29" t="e">
        <f t="shared" si="523"/>
        <v>#DIV/0!</v>
      </c>
      <c r="AC193" s="29" t="e">
        <f t="shared" si="524"/>
        <v>#DIV/0!</v>
      </c>
      <c r="AF193" s="23">
        <v>60.084299999999999</v>
      </c>
      <c r="AG193" s="23">
        <v>79.878799999999998</v>
      </c>
      <c r="AH193" s="23">
        <v>101.96120000000001</v>
      </c>
      <c r="AI193" s="23">
        <v>151.99039999999999</v>
      </c>
      <c r="AJ193" s="23">
        <v>159.69</v>
      </c>
      <c r="AK193" s="23">
        <v>71.846400000000003</v>
      </c>
      <c r="AL193" s="23">
        <v>70.9375</v>
      </c>
      <c r="AM193" s="23">
        <v>40.304400000000001</v>
      </c>
      <c r="AN193" s="23">
        <v>56.077399999999997</v>
      </c>
      <c r="AO193" s="23">
        <v>61.978999999999999</v>
      </c>
      <c r="AP193" s="23">
        <v>94.195999999999998</v>
      </c>
      <c r="AQ193" s="23">
        <v>18.998000000000001</v>
      </c>
      <c r="AR193" s="23">
        <v>35.450000000000003</v>
      </c>
      <c r="AS193" s="23">
        <v>29.88</v>
      </c>
      <c r="AT193" s="23">
        <v>74.691999999999993</v>
      </c>
      <c r="AU193" s="23">
        <v>81.39</v>
      </c>
      <c r="AX193" s="54">
        <f t="shared" si="525"/>
        <v>0</v>
      </c>
      <c r="AY193" s="54">
        <f t="shared" si="526"/>
        <v>0</v>
      </c>
      <c r="AZ193" s="54">
        <f t="shared" si="527"/>
        <v>0</v>
      </c>
      <c r="BA193" s="54">
        <f t="shared" si="528"/>
        <v>0</v>
      </c>
      <c r="BB193" s="54">
        <f t="shared" si="529"/>
        <v>0</v>
      </c>
      <c r="BC193" s="54">
        <f t="shared" si="530"/>
        <v>0</v>
      </c>
      <c r="BD193" s="54">
        <f t="shared" si="531"/>
        <v>0</v>
      </c>
      <c r="BE193" s="54">
        <f t="shared" si="532"/>
        <v>0</v>
      </c>
      <c r="BF193" s="54">
        <f t="shared" si="533"/>
        <v>0</v>
      </c>
      <c r="BG193" s="54">
        <f t="shared" si="534"/>
        <v>0</v>
      </c>
      <c r="BH193" s="54">
        <f t="shared" si="535"/>
        <v>0</v>
      </c>
      <c r="BI193" s="54">
        <f t="shared" si="536"/>
        <v>0</v>
      </c>
      <c r="BJ193" s="54">
        <f t="shared" si="537"/>
        <v>0</v>
      </c>
      <c r="BK193" s="54">
        <f t="shared" si="538"/>
        <v>0</v>
      </c>
      <c r="BL193" s="54">
        <f t="shared" si="539"/>
        <v>0</v>
      </c>
      <c r="BM193" s="42"/>
      <c r="BO193" s="54">
        <f>'Norm-coeff'!$C$2+$AX193*'Norm-coeff'!$D$2+$AY193*'Norm-coeff'!$E$2+$AZ193*'Norm-coeff'!$F$2+$BA193*'Norm-coeff'!$G$2+$BB193*'Norm-coeff'!$H$2+$BC193*'Norm-coeff'!$I$2+$BD193*'Norm-coeff'!$J$2+$BE193*'Norm-coeff'!$K$2+$BF193*'Norm-coeff'!$L$2+$BG193*'Norm-coeff'!$M$2+$BH193*'Norm-coeff'!$N$2+$BI193*'Norm-coeff'!$O$2</f>
        <v>5.4045421474420303</v>
      </c>
      <c r="BP193" s="54">
        <f>'Norm-coeff'!$C$3+$AX193*'Norm-coeff'!$D$3+$AY193*'Norm-coeff'!$E$3+$AZ193*'Norm-coeff'!$F$3+$BA193*'Norm-coeff'!$G$3+$BB193*'Norm-coeff'!$H$3+$BC193*'Norm-coeff'!$I$3+$BD193*'Norm-coeff'!$J$3+$BE193*'Norm-coeff'!$K$3+$BF193*'Norm-coeff'!$L$3+$BG193*'Norm-coeff'!$M$3+$BH193*'Norm-coeff'!$N$3+$BI193*'Norm-coeff'!$O$3</f>
        <v>3.15319116612705</v>
      </c>
      <c r="BQ193" s="54">
        <f>'Norm-coeff'!$C$4+$AX193*'Norm-coeff'!$D$4+$AY193*'Norm-coeff'!$E$4+$AZ193*'Norm-coeff'!$F$4+$BA193*'Norm-coeff'!$G$4+$BB193*'Norm-coeff'!$H$4+$BC193*'Norm-coeff'!$I$4+$BD193*'Norm-coeff'!$J$4+$BE193*'Norm-coeff'!$K$4+$BF193*'Norm-coeff'!$L$4+$BG193*'Norm-coeff'!$M$4+$BH193*'Norm-coeff'!$N$4+$BI193*'Norm-coeff'!$O$4</f>
        <v>1.42115649462768</v>
      </c>
      <c r="BR193" s="54">
        <f>'Norm-coeff'!$C$5+$AX193*'Norm-coeff'!$D$5+$AY193*'Norm-coeff'!$E$5+$AZ193*'Norm-coeff'!$F$5+$BA193*'Norm-coeff'!$G$5+$BB193*'Norm-coeff'!$H$5+$BC193*'Norm-coeff'!$I$5+$BD193*'Norm-coeff'!$J$5+$BE193*'Norm-coeff'!$K$5+$BF193*'Norm-coeff'!$L$5+$BG193*'Norm-coeff'!$M$5+$BH193*'Norm-coeff'!$N$5+$BI193*'Norm-coeff'!$O$5</f>
        <v>1.0553329241296201</v>
      </c>
      <c r="BS193" s="54">
        <f>'Norm-coeff'!$C$6+$AX193*'Norm-coeff'!$D$6+$AY193*'Norm-coeff'!$E$6+$AZ193*'Norm-coeff'!$F$6+$BA193*'Norm-coeff'!$G$6+$BB193*'Norm-coeff'!$H$6+$BC193*'Norm-coeff'!$I$6+$BD193*'Norm-coeff'!$J$6+$BE193*'Norm-coeff'!$K$6+$BF193*'Norm-coeff'!$L$6+$BG193*'Norm-coeff'!$M$6+$BH193*'Norm-coeff'!$N$6+$BI193*'Norm-coeff'!$O$6</f>
        <v>-1.48700885495103E-2</v>
      </c>
      <c r="BT193" s="54">
        <f>'Norm-coeff'!$C$7+$AX193*'Norm-coeff'!$D$7+$AY193*'Norm-coeff'!$E$7+$AZ193*'Norm-coeff'!$F$7+$BA193*'Norm-coeff'!$G$7+$BB193*'Norm-coeff'!$H$7+$BC193*'Norm-coeff'!$I$7+$BD193*'Norm-coeff'!$J$7+$BE193*'Norm-coeff'!$K$7+$BF193*'Norm-coeff'!$L$7+$BG193*'Norm-coeff'!$M$7+$BH193*'Norm-coeff'!$N$7+$BI193*'Norm-coeff'!$O$7</f>
        <v>2.0907583608832998</v>
      </c>
      <c r="BU193" s="54">
        <f>'Norm-coeff'!$C$8+$AX193*'Norm-coeff'!$D$8+$AY193*'Norm-coeff'!$E$8+$AZ193*'Norm-coeff'!$F$8+$BA193*'Norm-coeff'!$G$8+$BB193*'Norm-coeff'!$H$8+$BC193*'Norm-coeff'!$I$8+$BD193*'Norm-coeff'!$J$8+$BE193*'Norm-coeff'!$K$8+$BF193*'Norm-coeff'!$L$8+$BG193*'Norm-coeff'!$M$8+$BH193*'Norm-coeff'!$N$8+$BI193*'Norm-coeff'!$O$8</f>
        <v>0.65894159836244504</v>
      </c>
      <c r="BV193" s="54">
        <f>'Norm-coeff'!$C$9+$AX193*'Norm-coeff'!$D$9+$AY193*'Norm-coeff'!$E$9+$AZ193*'Norm-coeff'!$F$9+$BA193*'Norm-coeff'!$G$9+$BB193*'Norm-coeff'!$H$9+$BC193*'Norm-coeff'!$I$9+$BD193*'Norm-coeff'!$J$9+$BE193*'Norm-coeff'!$K$9+$BF193*'Norm-coeff'!$L$9+$BG193*'Norm-coeff'!$M$9+$BH193*'Norm-coeff'!$N$9+$BI193*'Norm-coeff'!$O$9</f>
        <v>1.48961085014701</v>
      </c>
      <c r="BW193" s="54">
        <f>'Norm-coeff'!$C$10+$AX193*'Norm-coeff'!$D$10+$AY193*'Norm-coeff'!$E$10+$AZ193*'Norm-coeff'!$F$10+$BA193*'Norm-coeff'!$G$10+$BB193*'Norm-coeff'!$H$10+$BC193*'Norm-coeff'!$I$10+$BD193*'Norm-coeff'!$J$10+$BE193*'Norm-coeff'!$K$10+$BF193*'Norm-coeff'!$L$10+$BG193*'Norm-coeff'!$M$10+$BH193*'Norm-coeff'!$N$10+$BI193*'Norm-coeff'!$O$10</f>
        <v>1.42058735749591</v>
      </c>
      <c r="BX193" s="54">
        <f>'Norm-coeff'!$C$11+$AX193*'Norm-coeff'!$D$11+$AY193*'Norm-coeff'!$E$11+$AZ193*'Norm-coeff'!$F$11+$BA193*'Norm-coeff'!$G$11+$BB193*'Norm-coeff'!$H$11+$BC193*'Norm-coeff'!$I$11+$BD193*'Norm-coeff'!$J$11+$BE193*'Norm-coeff'!$K$11+$BF193*'Norm-coeff'!$L$11+$BG193*'Norm-coeff'!$M$11+$BH193*'Norm-coeff'!$N$11+$BI193*'Norm-coeff'!$O$11</f>
        <v>0.221233014421479</v>
      </c>
      <c r="BY193" s="54">
        <f>'Norm-coeff'!$C$12+$AX193*'Norm-coeff'!$D$12+$AY193*'Norm-coeff'!$E$12+$AZ193*'Norm-coeff'!$F$12+$BA193*'Norm-coeff'!$G$12+$BB193*'Norm-coeff'!$H$12+$BC193*'Norm-coeff'!$I$12+$BD193*'Norm-coeff'!$J$12+$BE193*'Norm-coeff'!$K$12+$BF193*'Norm-coeff'!$L$12+$BG193*'Norm-coeff'!$M$12+$BH193*'Norm-coeff'!$N$12+$BI193*'Norm-coeff'!$O$12</f>
        <v>0.283527502056037</v>
      </c>
      <c r="BZ193" s="54">
        <f>'Norm-coeff'!$C$13+$AX193*'Norm-coeff'!$D$13+$AY193*'Norm-coeff'!$E$13+$AZ193*'Norm-coeff'!$F$13+$BA193*'Norm-coeff'!$G$13+$BB193*'Norm-coeff'!$H$13+$BC193*'Norm-coeff'!$I$13+$BD193*'Norm-coeff'!$J$13+$BE193*'Norm-coeff'!$K$13+$BF193*'Norm-coeff'!$L$13+$BG193*'Norm-coeff'!$M$13+$BH193*'Norm-coeff'!$N$13+$BI193*'Norm-coeff'!$O$13</f>
        <v>-4.1864930554451202E-2</v>
      </c>
      <c r="CA193" s="54">
        <f>'Norm-coeff'!$C$14+$AX193*'Norm-coeff'!$D$14+$AY193*'Norm-coeff'!$E$14+$AZ193*'Norm-coeff'!$F$14+$BA193*'Norm-coeff'!$G$14+$BB193*'Norm-coeff'!$H$14+$BC193*'Norm-coeff'!$I$14+$BD193*'Norm-coeff'!$J$14+$BE193*'Norm-coeff'!$K$14+$BF193*'Norm-coeff'!$L$14+$BG193*'Norm-coeff'!$M$14+$BH193*'Norm-coeff'!$N$14+$BI193*'Norm-coeff'!$O$14</f>
        <v>4.2526983164477103</v>
      </c>
      <c r="CC193" s="54">
        <f t="shared" si="664"/>
        <v>0</v>
      </c>
      <c r="CG193" s="54">
        <f t="shared" si="540"/>
        <v>0</v>
      </c>
      <c r="CH193" s="54">
        <f t="shared" si="518"/>
        <v>0</v>
      </c>
      <c r="CI193" s="54">
        <f t="shared" si="541"/>
        <v>0</v>
      </c>
      <c r="CJ193" s="56">
        <f t="shared" si="542"/>
        <v>0</v>
      </c>
      <c r="CK193" s="54">
        <f t="shared" si="543"/>
        <v>0</v>
      </c>
      <c r="CL193" s="54">
        <f t="shared" si="544"/>
        <v>0</v>
      </c>
      <c r="CM193" s="54">
        <f t="shared" si="545"/>
        <v>0</v>
      </c>
      <c r="CN193" s="54">
        <f t="shared" si="546"/>
        <v>0</v>
      </c>
      <c r="CO193" s="54">
        <f t="shared" si="547"/>
        <v>0</v>
      </c>
      <c r="CP193" s="54">
        <f t="shared" si="548"/>
        <v>0</v>
      </c>
      <c r="CQ193" s="54">
        <f t="shared" si="549"/>
        <v>0</v>
      </c>
      <c r="CR193" s="54">
        <f t="shared" si="550"/>
        <v>0</v>
      </c>
      <c r="CS193" s="54">
        <f t="shared" si="551"/>
        <v>0</v>
      </c>
      <c r="CU193" s="54">
        <f t="shared" si="552"/>
        <v>0</v>
      </c>
      <c r="CV193" s="54">
        <f t="shared" si="553"/>
        <v>0</v>
      </c>
      <c r="CW193" s="54">
        <f t="shared" si="554"/>
        <v>0</v>
      </c>
      <c r="CX193" s="54">
        <f t="shared" si="555"/>
        <v>0</v>
      </c>
      <c r="CZ193" s="54">
        <f t="shared" si="556"/>
        <v>0</v>
      </c>
      <c r="DA193" s="54">
        <f t="shared" si="557"/>
        <v>0</v>
      </c>
      <c r="DB193" s="54">
        <f t="shared" si="558"/>
        <v>0</v>
      </c>
      <c r="DC193" s="54">
        <f t="shared" si="559"/>
        <v>0</v>
      </c>
      <c r="DD193" s="54">
        <f t="shared" si="560"/>
        <v>0</v>
      </c>
      <c r="DE193" s="54">
        <f t="shared" si="561"/>
        <v>0</v>
      </c>
      <c r="DF193" s="54">
        <f t="shared" si="562"/>
        <v>0</v>
      </c>
      <c r="DG193" s="54">
        <f t="shared" si="563"/>
        <v>2</v>
      </c>
      <c r="DH193" s="71">
        <f t="shared" si="564"/>
        <v>0</v>
      </c>
      <c r="DI193" s="71">
        <f t="shared" si="565"/>
        <v>0</v>
      </c>
      <c r="DJ193" s="54">
        <f t="shared" si="566"/>
        <v>0</v>
      </c>
      <c r="DK193" s="54">
        <f t="shared" si="567"/>
        <v>2</v>
      </c>
      <c r="DL193" s="4">
        <f t="shared" si="492"/>
        <v>0</v>
      </c>
      <c r="DM193" s="3">
        <f t="shared" si="568"/>
        <v>0</v>
      </c>
      <c r="DN193" s="3">
        <f t="shared" si="569"/>
        <v>0</v>
      </c>
      <c r="DO193" s="4" t="e">
        <f t="shared" si="570"/>
        <v>#DIV/0!</v>
      </c>
      <c r="DP193" s="57"/>
      <c r="DQ193" s="57"/>
      <c r="DR193" s="56">
        <f t="shared" si="493"/>
        <v>2</v>
      </c>
      <c r="DS193" s="56">
        <f t="shared" si="494"/>
        <v>0</v>
      </c>
      <c r="DT193" s="38">
        <f t="shared" si="495"/>
        <v>0</v>
      </c>
      <c r="DU193" s="38">
        <f t="shared" si="571"/>
        <v>2</v>
      </c>
      <c r="DV193" s="38">
        <f t="shared" si="496"/>
        <v>0</v>
      </c>
      <c r="DW193" s="39">
        <f t="shared" si="497"/>
        <v>0</v>
      </c>
      <c r="DX193" s="39">
        <f t="shared" si="498"/>
        <v>0</v>
      </c>
      <c r="DY193" s="39">
        <f t="shared" si="499"/>
        <v>0</v>
      </c>
      <c r="DZ193" s="39">
        <f t="shared" si="500"/>
        <v>0</v>
      </c>
      <c r="EA193" s="39">
        <f t="shared" si="501"/>
        <v>0</v>
      </c>
      <c r="EB193" s="37" t="e">
        <f t="shared" si="572"/>
        <v>#DIV/0!</v>
      </c>
      <c r="EC193" s="37" t="e">
        <f t="shared" si="573"/>
        <v>#DIV/0!</v>
      </c>
      <c r="ED193" s="37" t="e">
        <f t="shared" si="574"/>
        <v>#DIV/0!</v>
      </c>
      <c r="EE193" s="37" t="e">
        <f t="shared" si="575"/>
        <v>#DIV/0!</v>
      </c>
      <c r="EF193" s="39" t="e">
        <f t="shared" si="576"/>
        <v>#DIV/0!</v>
      </c>
      <c r="EG193" s="37" t="e">
        <f t="shared" si="577"/>
        <v>#DIV/0!</v>
      </c>
      <c r="EH193" s="37" t="e">
        <f t="shared" si="578"/>
        <v>#DIV/0!</v>
      </c>
      <c r="EI193" s="11" t="b">
        <f t="shared" si="579"/>
        <v>1</v>
      </c>
      <c r="EJ193" s="11" t="b">
        <f t="shared" si="580"/>
        <v>0</v>
      </c>
      <c r="EK193" s="39" t="e">
        <f t="shared" si="581"/>
        <v>#DIV/0!</v>
      </c>
      <c r="EL193" s="39" t="e">
        <f t="shared" si="582"/>
        <v>#DIV/0!</v>
      </c>
      <c r="EM193" s="39" t="e">
        <f t="shared" si="583"/>
        <v>#DIV/0!</v>
      </c>
      <c r="EN193" s="39" t="e">
        <f t="shared" si="584"/>
        <v>#DIV/0!</v>
      </c>
      <c r="EO193" s="39" t="e">
        <f t="shared" si="585"/>
        <v>#DIV/0!</v>
      </c>
      <c r="EP193" s="39" t="e">
        <f t="shared" si="586"/>
        <v>#DIV/0!</v>
      </c>
      <c r="EQ193" s="39" t="e">
        <f t="shared" si="587"/>
        <v>#DIV/0!</v>
      </c>
      <c r="ER193" s="39" t="e">
        <f t="shared" si="588"/>
        <v>#DIV/0!</v>
      </c>
      <c r="ES193" s="58" t="str">
        <f t="shared" si="589"/>
        <v>(OH,F,Cl)-dominate amphibole</v>
      </c>
      <c r="ET193" s="58" t="e">
        <f t="shared" si="590"/>
        <v>#N/A</v>
      </c>
      <c r="EU193" s="56">
        <f t="shared" si="502"/>
        <v>0</v>
      </c>
      <c r="EV193" s="56">
        <f t="shared" si="503"/>
        <v>0</v>
      </c>
      <c r="EW193" s="56">
        <f t="shared" si="504"/>
        <v>0</v>
      </c>
      <c r="EX193" s="56">
        <f t="shared" si="505"/>
        <v>0</v>
      </c>
      <c r="EY193" s="56">
        <f t="shared" si="506"/>
        <v>0</v>
      </c>
      <c r="EZ193" s="56">
        <f t="shared" si="507"/>
        <v>0</v>
      </c>
      <c r="FA193" s="39">
        <f t="shared" si="508"/>
        <v>0</v>
      </c>
      <c r="FB193" s="39">
        <f t="shared" si="509"/>
        <v>0</v>
      </c>
      <c r="FC193" s="54">
        <f t="shared" si="510"/>
        <v>0</v>
      </c>
      <c r="FD193" s="54">
        <f t="shared" si="511"/>
        <v>0</v>
      </c>
      <c r="FE193" s="39">
        <f t="shared" si="512"/>
        <v>0</v>
      </c>
      <c r="FF193" s="54">
        <f t="shared" si="513"/>
        <v>0</v>
      </c>
      <c r="FG193" s="39">
        <f t="shared" si="514"/>
        <v>0</v>
      </c>
      <c r="FH193" s="39">
        <f t="shared" si="591"/>
        <v>0</v>
      </c>
      <c r="FI193" s="39">
        <f t="shared" si="592"/>
        <v>0</v>
      </c>
      <c r="FJ193" s="39">
        <f t="shared" si="593"/>
        <v>0</v>
      </c>
      <c r="FK193" s="39" t="e">
        <f t="shared" si="594"/>
        <v>#DIV/0!</v>
      </c>
      <c r="FL193" s="39" t="e">
        <f t="shared" si="595"/>
        <v>#DIV/0!</v>
      </c>
      <c r="FM193" s="39" t="e">
        <f t="shared" si="596"/>
        <v>#DIV/0!</v>
      </c>
      <c r="FN193" s="39">
        <f t="shared" si="597"/>
        <v>1</v>
      </c>
      <c r="FO193" s="39">
        <f t="shared" si="515"/>
        <v>0</v>
      </c>
      <c r="FP193" s="39">
        <f t="shared" si="516"/>
        <v>0</v>
      </c>
      <c r="FQ193" s="39">
        <f t="shared" si="517"/>
        <v>0</v>
      </c>
      <c r="FR193" s="39">
        <f t="shared" si="598"/>
        <v>0</v>
      </c>
      <c r="FS193" s="39">
        <f t="shared" si="599"/>
        <v>0</v>
      </c>
      <c r="FU193" s="39" t="e">
        <f t="shared" si="600"/>
        <v>#DIV/0!</v>
      </c>
      <c r="FV193" s="39" t="e">
        <f t="shared" si="601"/>
        <v>#DIV/0!</v>
      </c>
      <c r="FW193" s="39" t="e">
        <f t="shared" si="602"/>
        <v>#DIV/0!</v>
      </c>
      <c r="FY193" s="39" t="e">
        <f t="shared" si="603"/>
        <v>#DIV/0!</v>
      </c>
      <c r="FZ193" s="39" t="e">
        <f t="shared" si="604"/>
        <v>#DIV/0!</v>
      </c>
      <c r="GA193" s="39" t="e">
        <f t="shared" si="605"/>
        <v>#DIV/0!</v>
      </c>
      <c r="GB193" s="39" t="e">
        <f t="shared" si="606"/>
        <v>#DIV/0!</v>
      </c>
      <c r="GC193" s="39" t="e">
        <f t="shared" si="607"/>
        <v>#DIV/0!</v>
      </c>
      <c r="GD193" s="39" t="e">
        <f t="shared" si="608"/>
        <v>#DIV/0!</v>
      </c>
      <c r="GE193" s="39" t="e">
        <f t="shared" si="609"/>
        <v>#DIV/0!</v>
      </c>
      <c r="GF193" s="39" t="e">
        <f t="shared" si="610"/>
        <v>#DIV/0!</v>
      </c>
      <c r="GG193" s="39" t="e">
        <f t="shared" si="611"/>
        <v>#DIV/0!</v>
      </c>
      <c r="GH193" s="39" t="e">
        <f t="shared" si="612"/>
        <v>#DIV/0!</v>
      </c>
      <c r="GI193" s="39"/>
      <c r="GJ193" s="39" t="e">
        <f t="shared" si="613"/>
        <v>#DIV/0!</v>
      </c>
      <c r="GK193" s="39" t="e">
        <f t="shared" si="614"/>
        <v>#DIV/0!</v>
      </c>
      <c r="GL193" s="39" t="e">
        <f t="shared" si="615"/>
        <v>#DIV/0!</v>
      </c>
      <c r="GM193" s="39" t="e">
        <f t="shared" si="616"/>
        <v>#DIV/0!</v>
      </c>
      <c r="GN193" s="39" t="e">
        <f t="shared" si="617"/>
        <v>#DIV/0!</v>
      </c>
      <c r="GO193" s="57"/>
      <c r="GP193" s="57" t="e">
        <f t="shared" si="618"/>
        <v>#DIV/0!</v>
      </c>
      <c r="GQ193" s="59" t="e">
        <f t="shared" si="619"/>
        <v>#DIV/0!</v>
      </c>
      <c r="GR193" s="41" t="e">
        <f t="shared" si="620"/>
        <v>#DIV/0!</v>
      </c>
      <c r="GS193" s="57" t="e">
        <f t="shared" si="621"/>
        <v>#DIV/0!</v>
      </c>
      <c r="GT193" s="57" t="e">
        <f t="shared" si="622"/>
        <v>#DIV/0!</v>
      </c>
      <c r="GU193" s="57" t="e">
        <f t="shared" si="623"/>
        <v>#DIV/0!</v>
      </c>
      <c r="GV193" s="57"/>
      <c r="GW193" s="42" t="e">
        <f t="shared" si="624"/>
        <v>#DIV/0!</v>
      </c>
      <c r="GX193" s="42" t="e">
        <f t="shared" si="625"/>
        <v>#DIV/0!</v>
      </c>
      <c r="GY193" s="42" t="e">
        <f t="shared" si="626"/>
        <v>#DIV/0!</v>
      </c>
      <c r="GZ193" s="57"/>
      <c r="HA193" s="2" t="e">
        <f t="shared" si="627"/>
        <v>#DIV/0!</v>
      </c>
      <c r="HB193" s="2" t="e">
        <f t="shared" si="628"/>
        <v>#DIV/0!</v>
      </c>
      <c r="HC193" s="2" t="e">
        <f t="shared" si="629"/>
        <v>#DIV/0!</v>
      </c>
      <c r="HD193" s="2" t="e">
        <f t="shared" si="630"/>
        <v>#DIV/0!</v>
      </c>
      <c r="HE193" s="2" t="e">
        <f t="shared" si="631"/>
        <v>#DIV/0!</v>
      </c>
      <c r="HF193" s="2" t="e">
        <f t="shared" si="632"/>
        <v>#DIV/0!</v>
      </c>
      <c r="HG193" s="2" t="e">
        <f t="shared" si="633"/>
        <v>#DIV/0!</v>
      </c>
      <c r="HH193" s="2" t="e">
        <f t="shared" si="634"/>
        <v>#DIV/0!</v>
      </c>
      <c r="HI193" s="2" t="e">
        <f t="shared" si="635"/>
        <v>#DIV/0!</v>
      </c>
      <c r="HJ193" s="11" t="e">
        <f t="shared" si="636"/>
        <v>#DIV/0!</v>
      </c>
      <c r="HK193" s="60" t="e">
        <f t="shared" si="637"/>
        <v>#DIV/0!</v>
      </c>
      <c r="HL193" s="57"/>
      <c r="HM193" s="57" t="e">
        <f t="shared" si="638"/>
        <v>#DIV/0!</v>
      </c>
      <c r="HN193" s="57" t="e">
        <f t="shared" si="639"/>
        <v>#DIV/0!</v>
      </c>
      <c r="HO193" s="57" t="e">
        <f t="shared" si="640"/>
        <v>#DIV/0!</v>
      </c>
      <c r="HP193" s="57" t="e">
        <f t="shared" si="641"/>
        <v>#DIV/0!</v>
      </c>
      <c r="HQ193" s="57" t="e">
        <f t="shared" si="642"/>
        <v>#DIV/0!</v>
      </c>
      <c r="HR193" s="57"/>
      <c r="HS193" s="57" t="e">
        <f t="shared" si="643"/>
        <v>#DIV/0!</v>
      </c>
      <c r="HT193" s="57" t="e">
        <f t="shared" si="644"/>
        <v>#DIV/0!</v>
      </c>
      <c r="HU193" s="57" t="e">
        <f t="shared" si="645"/>
        <v>#DIV/0!</v>
      </c>
      <c r="HV193" s="57" t="e">
        <f t="shared" si="646"/>
        <v>#DIV/0!</v>
      </c>
      <c r="HW193" s="57" t="e">
        <f t="shared" si="647"/>
        <v>#DIV/0!</v>
      </c>
      <c r="HX193" s="57"/>
      <c r="HY193" s="57" t="e">
        <f t="shared" si="648"/>
        <v>#DIV/0!</v>
      </c>
      <c r="HZ193" s="57" t="e">
        <f t="shared" si="649"/>
        <v>#DIV/0!</v>
      </c>
      <c r="IA193" s="57"/>
      <c r="IB193" s="61">
        <f t="shared" si="650"/>
        <v>0</v>
      </c>
      <c r="IC193" s="57" t="str">
        <f t="shared" si="651"/>
        <v/>
      </c>
      <c r="ID193" s="42"/>
      <c r="IE193" s="2" t="str">
        <f t="shared" si="652"/>
        <v/>
      </c>
      <c r="IF193" s="60" t="e">
        <f t="shared" si="653"/>
        <v>#DIV/0!</v>
      </c>
      <c r="IG193" s="60" t="str">
        <f t="shared" si="654"/>
        <v/>
      </c>
      <c r="IH193" s="60" t="str">
        <f t="shared" si="655"/>
        <v>zinco-</v>
      </c>
      <c r="II193" s="60" t="str">
        <f t="shared" si="656"/>
        <v>mangano-</v>
      </c>
      <c r="IJ193" s="60" t="e">
        <f t="shared" si="657"/>
        <v>#DIV/0!</v>
      </c>
      <c r="IK193" s="60" t="e">
        <f t="shared" si="658"/>
        <v>#DIV/0!</v>
      </c>
      <c r="IL193" s="60" t="e">
        <f t="shared" si="659"/>
        <v>#DIV/0!</v>
      </c>
      <c r="IM193" s="60" t="e">
        <f t="shared" si="660"/>
        <v>#DIV/0!</v>
      </c>
      <c r="IN193" s="60" t="str">
        <f t="shared" si="661"/>
        <v/>
      </c>
      <c r="IO193" s="60" t="str">
        <f t="shared" si="662"/>
        <v/>
      </c>
      <c r="IP193" s="57"/>
      <c r="IQ193" s="57" t="str">
        <f t="shared" si="663"/>
        <v>ERROR!!</v>
      </c>
    </row>
    <row r="194" spans="24:251">
      <c r="X194" s="29">
        <f t="shared" si="519"/>
        <v>0</v>
      </c>
      <c r="Y194" s="29">
        <f t="shared" si="520"/>
        <v>0</v>
      </c>
      <c r="Z194" s="29" t="e">
        <f t="shared" si="521"/>
        <v>#DIV/0!</v>
      </c>
      <c r="AA194" s="29" t="e">
        <f t="shared" si="522"/>
        <v>#DIV/0!</v>
      </c>
      <c r="AB194" s="29" t="e">
        <f t="shared" si="523"/>
        <v>#DIV/0!</v>
      </c>
      <c r="AC194" s="29" t="e">
        <f t="shared" si="524"/>
        <v>#DIV/0!</v>
      </c>
      <c r="AF194" s="23">
        <v>60.084299999999999</v>
      </c>
      <c r="AG194" s="23">
        <v>79.878799999999998</v>
      </c>
      <c r="AH194" s="23">
        <v>101.96120000000001</v>
      </c>
      <c r="AI194" s="23">
        <v>151.99039999999999</v>
      </c>
      <c r="AJ194" s="23">
        <v>159.69</v>
      </c>
      <c r="AK194" s="23">
        <v>71.846400000000003</v>
      </c>
      <c r="AL194" s="23">
        <v>70.9375</v>
      </c>
      <c r="AM194" s="23">
        <v>40.304400000000001</v>
      </c>
      <c r="AN194" s="23">
        <v>56.077399999999997</v>
      </c>
      <c r="AO194" s="23">
        <v>61.978999999999999</v>
      </c>
      <c r="AP194" s="23">
        <v>94.195999999999998</v>
      </c>
      <c r="AQ194" s="23">
        <v>18.998000000000001</v>
      </c>
      <c r="AR194" s="23">
        <v>35.450000000000003</v>
      </c>
      <c r="AS194" s="23">
        <v>29.88</v>
      </c>
      <c r="AT194" s="23">
        <v>74.691999999999993</v>
      </c>
      <c r="AU194" s="23">
        <v>81.39</v>
      </c>
      <c r="AX194" s="54">
        <f t="shared" si="525"/>
        <v>0</v>
      </c>
      <c r="AY194" s="54">
        <f t="shared" si="526"/>
        <v>0</v>
      </c>
      <c r="AZ194" s="54">
        <f t="shared" si="527"/>
        <v>0</v>
      </c>
      <c r="BA194" s="54">
        <f t="shared" si="528"/>
        <v>0</v>
      </c>
      <c r="BB194" s="54">
        <f t="shared" si="529"/>
        <v>0</v>
      </c>
      <c r="BC194" s="54">
        <f t="shared" si="530"/>
        <v>0</v>
      </c>
      <c r="BD194" s="54">
        <f t="shared" si="531"/>
        <v>0</v>
      </c>
      <c r="BE194" s="54">
        <f t="shared" si="532"/>
        <v>0</v>
      </c>
      <c r="BF194" s="54">
        <f t="shared" si="533"/>
        <v>0</v>
      </c>
      <c r="BG194" s="54">
        <f t="shared" si="534"/>
        <v>0</v>
      </c>
      <c r="BH194" s="54">
        <f t="shared" si="535"/>
        <v>0</v>
      </c>
      <c r="BI194" s="54">
        <f t="shared" si="536"/>
        <v>0</v>
      </c>
      <c r="BJ194" s="54">
        <f t="shared" si="537"/>
        <v>0</v>
      </c>
      <c r="BK194" s="54">
        <f t="shared" si="538"/>
        <v>0</v>
      </c>
      <c r="BL194" s="54">
        <f t="shared" si="539"/>
        <v>0</v>
      </c>
      <c r="BM194" s="42"/>
      <c r="BO194" s="54">
        <f>'Norm-coeff'!$C$2+$AX194*'Norm-coeff'!$D$2+$AY194*'Norm-coeff'!$E$2+$AZ194*'Norm-coeff'!$F$2+$BA194*'Norm-coeff'!$G$2+$BB194*'Norm-coeff'!$H$2+$BC194*'Norm-coeff'!$I$2+$BD194*'Norm-coeff'!$J$2+$BE194*'Norm-coeff'!$K$2+$BF194*'Norm-coeff'!$L$2+$BG194*'Norm-coeff'!$M$2+$BH194*'Norm-coeff'!$N$2+$BI194*'Norm-coeff'!$O$2</f>
        <v>5.4045421474420303</v>
      </c>
      <c r="BP194" s="54">
        <f>'Norm-coeff'!$C$3+$AX194*'Norm-coeff'!$D$3+$AY194*'Norm-coeff'!$E$3+$AZ194*'Norm-coeff'!$F$3+$BA194*'Norm-coeff'!$G$3+$BB194*'Norm-coeff'!$H$3+$BC194*'Norm-coeff'!$I$3+$BD194*'Norm-coeff'!$J$3+$BE194*'Norm-coeff'!$K$3+$BF194*'Norm-coeff'!$L$3+$BG194*'Norm-coeff'!$M$3+$BH194*'Norm-coeff'!$N$3+$BI194*'Norm-coeff'!$O$3</f>
        <v>3.15319116612705</v>
      </c>
      <c r="BQ194" s="54">
        <f>'Norm-coeff'!$C$4+$AX194*'Norm-coeff'!$D$4+$AY194*'Norm-coeff'!$E$4+$AZ194*'Norm-coeff'!$F$4+$BA194*'Norm-coeff'!$G$4+$BB194*'Norm-coeff'!$H$4+$BC194*'Norm-coeff'!$I$4+$BD194*'Norm-coeff'!$J$4+$BE194*'Norm-coeff'!$K$4+$BF194*'Norm-coeff'!$L$4+$BG194*'Norm-coeff'!$M$4+$BH194*'Norm-coeff'!$N$4+$BI194*'Norm-coeff'!$O$4</f>
        <v>1.42115649462768</v>
      </c>
      <c r="BR194" s="54">
        <f>'Norm-coeff'!$C$5+$AX194*'Norm-coeff'!$D$5+$AY194*'Norm-coeff'!$E$5+$AZ194*'Norm-coeff'!$F$5+$BA194*'Norm-coeff'!$G$5+$BB194*'Norm-coeff'!$H$5+$BC194*'Norm-coeff'!$I$5+$BD194*'Norm-coeff'!$J$5+$BE194*'Norm-coeff'!$K$5+$BF194*'Norm-coeff'!$L$5+$BG194*'Norm-coeff'!$M$5+$BH194*'Norm-coeff'!$N$5+$BI194*'Norm-coeff'!$O$5</f>
        <v>1.0553329241296201</v>
      </c>
      <c r="BS194" s="54">
        <f>'Norm-coeff'!$C$6+$AX194*'Norm-coeff'!$D$6+$AY194*'Norm-coeff'!$E$6+$AZ194*'Norm-coeff'!$F$6+$BA194*'Norm-coeff'!$G$6+$BB194*'Norm-coeff'!$H$6+$BC194*'Norm-coeff'!$I$6+$BD194*'Norm-coeff'!$J$6+$BE194*'Norm-coeff'!$K$6+$BF194*'Norm-coeff'!$L$6+$BG194*'Norm-coeff'!$M$6+$BH194*'Norm-coeff'!$N$6+$BI194*'Norm-coeff'!$O$6</f>
        <v>-1.48700885495103E-2</v>
      </c>
      <c r="BT194" s="54">
        <f>'Norm-coeff'!$C$7+$AX194*'Norm-coeff'!$D$7+$AY194*'Norm-coeff'!$E$7+$AZ194*'Norm-coeff'!$F$7+$BA194*'Norm-coeff'!$G$7+$BB194*'Norm-coeff'!$H$7+$BC194*'Norm-coeff'!$I$7+$BD194*'Norm-coeff'!$J$7+$BE194*'Norm-coeff'!$K$7+$BF194*'Norm-coeff'!$L$7+$BG194*'Norm-coeff'!$M$7+$BH194*'Norm-coeff'!$N$7+$BI194*'Norm-coeff'!$O$7</f>
        <v>2.0907583608832998</v>
      </c>
      <c r="BU194" s="54">
        <f>'Norm-coeff'!$C$8+$AX194*'Norm-coeff'!$D$8+$AY194*'Norm-coeff'!$E$8+$AZ194*'Norm-coeff'!$F$8+$BA194*'Norm-coeff'!$G$8+$BB194*'Norm-coeff'!$H$8+$BC194*'Norm-coeff'!$I$8+$BD194*'Norm-coeff'!$J$8+$BE194*'Norm-coeff'!$K$8+$BF194*'Norm-coeff'!$L$8+$BG194*'Norm-coeff'!$M$8+$BH194*'Norm-coeff'!$N$8+$BI194*'Norm-coeff'!$O$8</f>
        <v>0.65894159836244504</v>
      </c>
      <c r="BV194" s="54">
        <f>'Norm-coeff'!$C$9+$AX194*'Norm-coeff'!$D$9+$AY194*'Norm-coeff'!$E$9+$AZ194*'Norm-coeff'!$F$9+$BA194*'Norm-coeff'!$G$9+$BB194*'Norm-coeff'!$H$9+$BC194*'Norm-coeff'!$I$9+$BD194*'Norm-coeff'!$J$9+$BE194*'Norm-coeff'!$K$9+$BF194*'Norm-coeff'!$L$9+$BG194*'Norm-coeff'!$M$9+$BH194*'Norm-coeff'!$N$9+$BI194*'Norm-coeff'!$O$9</f>
        <v>1.48961085014701</v>
      </c>
      <c r="BW194" s="54">
        <f>'Norm-coeff'!$C$10+$AX194*'Norm-coeff'!$D$10+$AY194*'Norm-coeff'!$E$10+$AZ194*'Norm-coeff'!$F$10+$BA194*'Norm-coeff'!$G$10+$BB194*'Norm-coeff'!$H$10+$BC194*'Norm-coeff'!$I$10+$BD194*'Norm-coeff'!$J$10+$BE194*'Norm-coeff'!$K$10+$BF194*'Norm-coeff'!$L$10+$BG194*'Norm-coeff'!$M$10+$BH194*'Norm-coeff'!$N$10+$BI194*'Norm-coeff'!$O$10</f>
        <v>1.42058735749591</v>
      </c>
      <c r="BX194" s="54">
        <f>'Norm-coeff'!$C$11+$AX194*'Norm-coeff'!$D$11+$AY194*'Norm-coeff'!$E$11+$AZ194*'Norm-coeff'!$F$11+$BA194*'Norm-coeff'!$G$11+$BB194*'Norm-coeff'!$H$11+$BC194*'Norm-coeff'!$I$11+$BD194*'Norm-coeff'!$J$11+$BE194*'Norm-coeff'!$K$11+$BF194*'Norm-coeff'!$L$11+$BG194*'Norm-coeff'!$M$11+$BH194*'Norm-coeff'!$N$11+$BI194*'Norm-coeff'!$O$11</f>
        <v>0.221233014421479</v>
      </c>
      <c r="BY194" s="54">
        <f>'Norm-coeff'!$C$12+$AX194*'Norm-coeff'!$D$12+$AY194*'Norm-coeff'!$E$12+$AZ194*'Norm-coeff'!$F$12+$BA194*'Norm-coeff'!$G$12+$BB194*'Norm-coeff'!$H$12+$BC194*'Norm-coeff'!$I$12+$BD194*'Norm-coeff'!$J$12+$BE194*'Norm-coeff'!$K$12+$BF194*'Norm-coeff'!$L$12+$BG194*'Norm-coeff'!$M$12+$BH194*'Norm-coeff'!$N$12+$BI194*'Norm-coeff'!$O$12</f>
        <v>0.283527502056037</v>
      </c>
      <c r="BZ194" s="54">
        <f>'Norm-coeff'!$C$13+$AX194*'Norm-coeff'!$D$13+$AY194*'Norm-coeff'!$E$13+$AZ194*'Norm-coeff'!$F$13+$BA194*'Norm-coeff'!$G$13+$BB194*'Norm-coeff'!$H$13+$BC194*'Norm-coeff'!$I$13+$BD194*'Norm-coeff'!$J$13+$BE194*'Norm-coeff'!$K$13+$BF194*'Norm-coeff'!$L$13+$BG194*'Norm-coeff'!$M$13+$BH194*'Norm-coeff'!$N$13+$BI194*'Norm-coeff'!$O$13</f>
        <v>-4.1864930554451202E-2</v>
      </c>
      <c r="CA194" s="54">
        <f>'Norm-coeff'!$C$14+$AX194*'Norm-coeff'!$D$14+$AY194*'Norm-coeff'!$E$14+$AZ194*'Norm-coeff'!$F$14+$BA194*'Norm-coeff'!$G$14+$BB194*'Norm-coeff'!$H$14+$BC194*'Norm-coeff'!$I$14+$BD194*'Norm-coeff'!$J$14+$BE194*'Norm-coeff'!$K$14+$BF194*'Norm-coeff'!$L$14+$BG194*'Norm-coeff'!$M$14+$BH194*'Norm-coeff'!$N$14+$BI194*'Norm-coeff'!$O$14</f>
        <v>4.2526983164477103</v>
      </c>
      <c r="CC194" s="54">
        <f t="shared" si="664"/>
        <v>0</v>
      </c>
      <c r="CG194" s="54">
        <f t="shared" si="540"/>
        <v>0</v>
      </c>
      <c r="CH194" s="54">
        <f t="shared" si="518"/>
        <v>0</v>
      </c>
      <c r="CI194" s="54">
        <f t="shared" si="541"/>
        <v>0</v>
      </c>
      <c r="CJ194" s="56">
        <f t="shared" si="542"/>
        <v>0</v>
      </c>
      <c r="CK194" s="54">
        <f t="shared" si="543"/>
        <v>0</v>
      </c>
      <c r="CL194" s="54">
        <f t="shared" si="544"/>
        <v>0</v>
      </c>
      <c r="CM194" s="54">
        <f t="shared" si="545"/>
        <v>0</v>
      </c>
      <c r="CN194" s="54">
        <f t="shared" si="546"/>
        <v>0</v>
      </c>
      <c r="CO194" s="54">
        <f t="shared" si="547"/>
        <v>0</v>
      </c>
      <c r="CP194" s="54">
        <f t="shared" si="548"/>
        <v>0</v>
      </c>
      <c r="CQ194" s="54">
        <f t="shared" si="549"/>
        <v>0</v>
      </c>
      <c r="CR194" s="54">
        <f t="shared" si="550"/>
        <v>0</v>
      </c>
      <c r="CS194" s="54">
        <f t="shared" si="551"/>
        <v>0</v>
      </c>
      <c r="CU194" s="54">
        <f t="shared" si="552"/>
        <v>0</v>
      </c>
      <c r="CV194" s="54">
        <f t="shared" si="553"/>
        <v>0</v>
      </c>
      <c r="CW194" s="54">
        <f t="shared" si="554"/>
        <v>0</v>
      </c>
      <c r="CX194" s="54">
        <f t="shared" si="555"/>
        <v>0</v>
      </c>
      <c r="CZ194" s="54">
        <f t="shared" si="556"/>
        <v>0</v>
      </c>
      <c r="DA194" s="54">
        <f t="shared" si="557"/>
        <v>0</v>
      </c>
      <c r="DB194" s="54">
        <f t="shared" si="558"/>
        <v>0</v>
      </c>
      <c r="DC194" s="54">
        <f t="shared" si="559"/>
        <v>0</v>
      </c>
      <c r="DD194" s="54">
        <f t="shared" si="560"/>
        <v>0</v>
      </c>
      <c r="DE194" s="54">
        <f t="shared" si="561"/>
        <v>0</v>
      </c>
      <c r="DF194" s="54">
        <f t="shared" si="562"/>
        <v>0</v>
      </c>
      <c r="DG194" s="54">
        <f t="shared" si="563"/>
        <v>2</v>
      </c>
      <c r="DH194" s="71">
        <f t="shared" si="564"/>
        <v>0</v>
      </c>
      <c r="DI194" s="71">
        <f t="shared" si="565"/>
        <v>0</v>
      </c>
      <c r="DJ194" s="54">
        <f t="shared" si="566"/>
        <v>0</v>
      </c>
      <c r="DK194" s="54">
        <f t="shared" si="567"/>
        <v>2</v>
      </c>
      <c r="DL194" s="4">
        <f t="shared" si="492"/>
        <v>0</v>
      </c>
      <c r="DM194" s="3">
        <f t="shared" si="568"/>
        <v>0</v>
      </c>
      <c r="DN194" s="3">
        <f t="shared" si="569"/>
        <v>0</v>
      </c>
      <c r="DO194" s="4" t="e">
        <f t="shared" si="570"/>
        <v>#DIV/0!</v>
      </c>
      <c r="DP194" s="57"/>
      <c r="DQ194" s="57"/>
      <c r="DR194" s="56">
        <f t="shared" si="493"/>
        <v>2</v>
      </c>
      <c r="DS194" s="56">
        <f t="shared" si="494"/>
        <v>0</v>
      </c>
      <c r="DT194" s="38">
        <f t="shared" si="495"/>
        <v>0</v>
      </c>
      <c r="DU194" s="38">
        <f t="shared" si="571"/>
        <v>2</v>
      </c>
      <c r="DV194" s="38">
        <f t="shared" si="496"/>
        <v>0</v>
      </c>
      <c r="DW194" s="39">
        <f t="shared" si="497"/>
        <v>0</v>
      </c>
      <c r="DX194" s="39">
        <f t="shared" si="498"/>
        <v>0</v>
      </c>
      <c r="DY194" s="39">
        <f t="shared" si="499"/>
        <v>0</v>
      </c>
      <c r="DZ194" s="39">
        <f t="shared" si="500"/>
        <v>0</v>
      </c>
      <c r="EA194" s="39">
        <f t="shared" si="501"/>
        <v>0</v>
      </c>
      <c r="EB194" s="37" t="e">
        <f t="shared" si="572"/>
        <v>#DIV/0!</v>
      </c>
      <c r="EC194" s="37" t="e">
        <f t="shared" si="573"/>
        <v>#DIV/0!</v>
      </c>
      <c r="ED194" s="37" t="e">
        <f t="shared" si="574"/>
        <v>#DIV/0!</v>
      </c>
      <c r="EE194" s="37" t="e">
        <f t="shared" si="575"/>
        <v>#DIV/0!</v>
      </c>
      <c r="EF194" s="39" t="e">
        <f t="shared" si="576"/>
        <v>#DIV/0!</v>
      </c>
      <c r="EG194" s="37" t="e">
        <f t="shared" si="577"/>
        <v>#DIV/0!</v>
      </c>
      <c r="EH194" s="37" t="e">
        <f t="shared" si="578"/>
        <v>#DIV/0!</v>
      </c>
      <c r="EI194" s="11" t="b">
        <f t="shared" si="579"/>
        <v>1</v>
      </c>
      <c r="EJ194" s="11" t="b">
        <f t="shared" si="580"/>
        <v>0</v>
      </c>
      <c r="EK194" s="39" t="e">
        <f t="shared" si="581"/>
        <v>#DIV/0!</v>
      </c>
      <c r="EL194" s="39" t="e">
        <f t="shared" si="582"/>
        <v>#DIV/0!</v>
      </c>
      <c r="EM194" s="39" t="e">
        <f t="shared" si="583"/>
        <v>#DIV/0!</v>
      </c>
      <c r="EN194" s="39" t="e">
        <f t="shared" si="584"/>
        <v>#DIV/0!</v>
      </c>
      <c r="EO194" s="39" t="e">
        <f t="shared" si="585"/>
        <v>#DIV/0!</v>
      </c>
      <c r="EP194" s="39" t="e">
        <f t="shared" si="586"/>
        <v>#DIV/0!</v>
      </c>
      <c r="EQ194" s="39" t="e">
        <f t="shared" si="587"/>
        <v>#DIV/0!</v>
      </c>
      <c r="ER194" s="39" t="e">
        <f t="shared" si="588"/>
        <v>#DIV/0!</v>
      </c>
      <c r="ES194" s="58" t="str">
        <f t="shared" si="589"/>
        <v>(OH,F,Cl)-dominate amphibole</v>
      </c>
      <c r="ET194" s="58" t="e">
        <f t="shared" si="590"/>
        <v>#N/A</v>
      </c>
      <c r="EU194" s="56">
        <f t="shared" si="502"/>
        <v>0</v>
      </c>
      <c r="EV194" s="56">
        <f t="shared" si="503"/>
        <v>0</v>
      </c>
      <c r="EW194" s="56">
        <f t="shared" si="504"/>
        <v>0</v>
      </c>
      <c r="EX194" s="56">
        <f t="shared" si="505"/>
        <v>0</v>
      </c>
      <c r="EY194" s="56">
        <f t="shared" si="506"/>
        <v>0</v>
      </c>
      <c r="EZ194" s="56">
        <f t="shared" si="507"/>
        <v>0</v>
      </c>
      <c r="FA194" s="39">
        <f t="shared" si="508"/>
        <v>0</v>
      </c>
      <c r="FB194" s="39">
        <f t="shared" si="509"/>
        <v>0</v>
      </c>
      <c r="FC194" s="54">
        <f t="shared" si="510"/>
        <v>0</v>
      </c>
      <c r="FD194" s="54">
        <f t="shared" si="511"/>
        <v>0</v>
      </c>
      <c r="FE194" s="39">
        <f t="shared" si="512"/>
        <v>0</v>
      </c>
      <c r="FF194" s="54">
        <f t="shared" si="513"/>
        <v>0</v>
      </c>
      <c r="FG194" s="39">
        <f t="shared" si="514"/>
        <v>0</v>
      </c>
      <c r="FH194" s="39">
        <f t="shared" si="591"/>
        <v>0</v>
      </c>
      <c r="FI194" s="39">
        <f t="shared" si="592"/>
        <v>0</v>
      </c>
      <c r="FJ194" s="39">
        <f t="shared" si="593"/>
        <v>0</v>
      </c>
      <c r="FK194" s="39" t="e">
        <f t="shared" si="594"/>
        <v>#DIV/0!</v>
      </c>
      <c r="FL194" s="39" t="e">
        <f t="shared" si="595"/>
        <v>#DIV/0!</v>
      </c>
      <c r="FM194" s="39" t="e">
        <f t="shared" si="596"/>
        <v>#DIV/0!</v>
      </c>
      <c r="FN194" s="39">
        <f t="shared" si="597"/>
        <v>1</v>
      </c>
      <c r="FO194" s="39">
        <f t="shared" si="515"/>
        <v>0</v>
      </c>
      <c r="FP194" s="39">
        <f t="shared" si="516"/>
        <v>0</v>
      </c>
      <c r="FQ194" s="39">
        <f t="shared" si="517"/>
        <v>0</v>
      </c>
      <c r="FR194" s="39">
        <f t="shared" si="598"/>
        <v>0</v>
      </c>
      <c r="FS194" s="39">
        <f t="shared" si="599"/>
        <v>0</v>
      </c>
      <c r="FU194" s="39" t="e">
        <f t="shared" si="600"/>
        <v>#DIV/0!</v>
      </c>
      <c r="FV194" s="39" t="e">
        <f t="shared" si="601"/>
        <v>#DIV/0!</v>
      </c>
      <c r="FW194" s="39" t="e">
        <f t="shared" si="602"/>
        <v>#DIV/0!</v>
      </c>
      <c r="FY194" s="39" t="e">
        <f t="shared" si="603"/>
        <v>#DIV/0!</v>
      </c>
      <c r="FZ194" s="39" t="e">
        <f t="shared" si="604"/>
        <v>#DIV/0!</v>
      </c>
      <c r="GA194" s="39" t="e">
        <f t="shared" si="605"/>
        <v>#DIV/0!</v>
      </c>
      <c r="GB194" s="39" t="e">
        <f t="shared" si="606"/>
        <v>#DIV/0!</v>
      </c>
      <c r="GC194" s="39" t="e">
        <f t="shared" si="607"/>
        <v>#DIV/0!</v>
      </c>
      <c r="GD194" s="39" t="e">
        <f t="shared" si="608"/>
        <v>#DIV/0!</v>
      </c>
      <c r="GE194" s="39" t="e">
        <f t="shared" si="609"/>
        <v>#DIV/0!</v>
      </c>
      <c r="GF194" s="39" t="e">
        <f t="shared" si="610"/>
        <v>#DIV/0!</v>
      </c>
      <c r="GG194" s="39" t="e">
        <f t="shared" si="611"/>
        <v>#DIV/0!</v>
      </c>
      <c r="GH194" s="39" t="e">
        <f t="shared" si="612"/>
        <v>#DIV/0!</v>
      </c>
      <c r="GI194" s="39"/>
      <c r="GJ194" s="39" t="e">
        <f t="shared" si="613"/>
        <v>#DIV/0!</v>
      </c>
      <c r="GK194" s="39" t="e">
        <f t="shared" si="614"/>
        <v>#DIV/0!</v>
      </c>
      <c r="GL194" s="39" t="e">
        <f t="shared" si="615"/>
        <v>#DIV/0!</v>
      </c>
      <c r="GM194" s="39" t="e">
        <f t="shared" si="616"/>
        <v>#DIV/0!</v>
      </c>
      <c r="GN194" s="39" t="e">
        <f t="shared" si="617"/>
        <v>#DIV/0!</v>
      </c>
      <c r="GO194" s="57"/>
      <c r="GP194" s="57" t="e">
        <f t="shared" si="618"/>
        <v>#DIV/0!</v>
      </c>
      <c r="GQ194" s="59" t="e">
        <f t="shared" si="619"/>
        <v>#DIV/0!</v>
      </c>
      <c r="GR194" s="41" t="e">
        <f t="shared" si="620"/>
        <v>#DIV/0!</v>
      </c>
      <c r="GS194" s="57" t="e">
        <f t="shared" si="621"/>
        <v>#DIV/0!</v>
      </c>
      <c r="GT194" s="57" t="e">
        <f t="shared" si="622"/>
        <v>#DIV/0!</v>
      </c>
      <c r="GU194" s="57" t="e">
        <f t="shared" si="623"/>
        <v>#DIV/0!</v>
      </c>
      <c r="GV194" s="57"/>
      <c r="GW194" s="42" t="e">
        <f t="shared" si="624"/>
        <v>#DIV/0!</v>
      </c>
      <c r="GX194" s="42" t="e">
        <f t="shared" si="625"/>
        <v>#DIV/0!</v>
      </c>
      <c r="GY194" s="42" t="e">
        <f t="shared" si="626"/>
        <v>#DIV/0!</v>
      </c>
      <c r="GZ194" s="57"/>
      <c r="HA194" s="2" t="e">
        <f t="shared" si="627"/>
        <v>#DIV/0!</v>
      </c>
      <c r="HB194" s="2" t="e">
        <f t="shared" si="628"/>
        <v>#DIV/0!</v>
      </c>
      <c r="HC194" s="2" t="e">
        <f t="shared" si="629"/>
        <v>#DIV/0!</v>
      </c>
      <c r="HD194" s="2" t="e">
        <f t="shared" si="630"/>
        <v>#DIV/0!</v>
      </c>
      <c r="HE194" s="2" t="e">
        <f t="shared" si="631"/>
        <v>#DIV/0!</v>
      </c>
      <c r="HF194" s="2" t="e">
        <f t="shared" si="632"/>
        <v>#DIV/0!</v>
      </c>
      <c r="HG194" s="2" t="e">
        <f t="shared" si="633"/>
        <v>#DIV/0!</v>
      </c>
      <c r="HH194" s="2" t="e">
        <f t="shared" si="634"/>
        <v>#DIV/0!</v>
      </c>
      <c r="HI194" s="2" t="e">
        <f t="shared" si="635"/>
        <v>#DIV/0!</v>
      </c>
      <c r="HJ194" s="11" t="e">
        <f t="shared" si="636"/>
        <v>#DIV/0!</v>
      </c>
      <c r="HK194" s="60" t="e">
        <f t="shared" si="637"/>
        <v>#DIV/0!</v>
      </c>
      <c r="HL194" s="57"/>
      <c r="HM194" s="57" t="e">
        <f t="shared" si="638"/>
        <v>#DIV/0!</v>
      </c>
      <c r="HN194" s="57" t="e">
        <f t="shared" si="639"/>
        <v>#DIV/0!</v>
      </c>
      <c r="HO194" s="57" t="e">
        <f t="shared" si="640"/>
        <v>#DIV/0!</v>
      </c>
      <c r="HP194" s="57" t="e">
        <f t="shared" si="641"/>
        <v>#DIV/0!</v>
      </c>
      <c r="HQ194" s="57" t="e">
        <f t="shared" si="642"/>
        <v>#DIV/0!</v>
      </c>
      <c r="HR194" s="57"/>
      <c r="HS194" s="57" t="e">
        <f t="shared" si="643"/>
        <v>#DIV/0!</v>
      </c>
      <c r="HT194" s="57" t="e">
        <f t="shared" si="644"/>
        <v>#DIV/0!</v>
      </c>
      <c r="HU194" s="57" t="e">
        <f t="shared" si="645"/>
        <v>#DIV/0!</v>
      </c>
      <c r="HV194" s="57" t="e">
        <f t="shared" si="646"/>
        <v>#DIV/0!</v>
      </c>
      <c r="HW194" s="57" t="e">
        <f t="shared" si="647"/>
        <v>#DIV/0!</v>
      </c>
      <c r="HX194" s="57"/>
      <c r="HY194" s="57" t="e">
        <f t="shared" si="648"/>
        <v>#DIV/0!</v>
      </c>
      <c r="HZ194" s="57" t="e">
        <f t="shared" si="649"/>
        <v>#DIV/0!</v>
      </c>
      <c r="IA194" s="57"/>
      <c r="IB194" s="61">
        <f t="shared" si="650"/>
        <v>0</v>
      </c>
      <c r="IC194" s="57" t="str">
        <f t="shared" si="651"/>
        <v/>
      </c>
      <c r="ID194" s="42"/>
      <c r="IE194" s="2" t="str">
        <f t="shared" si="652"/>
        <v/>
      </c>
      <c r="IF194" s="60" t="e">
        <f t="shared" si="653"/>
        <v>#DIV/0!</v>
      </c>
      <c r="IG194" s="60" t="str">
        <f t="shared" si="654"/>
        <v/>
      </c>
      <c r="IH194" s="60" t="str">
        <f t="shared" si="655"/>
        <v>zinco-</v>
      </c>
      <c r="II194" s="60" t="str">
        <f t="shared" si="656"/>
        <v>mangano-</v>
      </c>
      <c r="IJ194" s="60" t="e">
        <f t="shared" si="657"/>
        <v>#DIV/0!</v>
      </c>
      <c r="IK194" s="60" t="e">
        <f t="shared" si="658"/>
        <v>#DIV/0!</v>
      </c>
      <c r="IL194" s="60" t="e">
        <f t="shared" si="659"/>
        <v>#DIV/0!</v>
      </c>
      <c r="IM194" s="60" t="e">
        <f t="shared" si="660"/>
        <v>#DIV/0!</v>
      </c>
      <c r="IN194" s="60" t="str">
        <f t="shared" si="661"/>
        <v/>
      </c>
      <c r="IO194" s="60" t="str">
        <f t="shared" si="662"/>
        <v/>
      </c>
      <c r="IP194" s="57"/>
      <c r="IQ194" s="57" t="str">
        <f t="shared" si="663"/>
        <v>ERROR!!</v>
      </c>
    </row>
    <row r="195" spans="24:251">
      <c r="X195" s="29">
        <f t="shared" si="519"/>
        <v>0</v>
      </c>
      <c r="Y195" s="29">
        <f t="shared" si="520"/>
        <v>0</v>
      </c>
      <c r="Z195" s="29" t="e">
        <f t="shared" si="521"/>
        <v>#DIV/0!</v>
      </c>
      <c r="AA195" s="29" t="e">
        <f t="shared" si="522"/>
        <v>#DIV/0!</v>
      </c>
      <c r="AB195" s="29" t="e">
        <f t="shared" si="523"/>
        <v>#DIV/0!</v>
      </c>
      <c r="AC195" s="29" t="e">
        <f t="shared" si="524"/>
        <v>#DIV/0!</v>
      </c>
      <c r="AF195" s="23">
        <v>60.084299999999999</v>
      </c>
      <c r="AG195" s="23">
        <v>79.878799999999998</v>
      </c>
      <c r="AH195" s="23">
        <v>101.96120000000001</v>
      </c>
      <c r="AI195" s="23">
        <v>151.99039999999999</v>
      </c>
      <c r="AJ195" s="23">
        <v>159.69</v>
      </c>
      <c r="AK195" s="23">
        <v>71.846400000000003</v>
      </c>
      <c r="AL195" s="23">
        <v>70.9375</v>
      </c>
      <c r="AM195" s="23">
        <v>40.304400000000001</v>
      </c>
      <c r="AN195" s="23">
        <v>56.077399999999997</v>
      </c>
      <c r="AO195" s="23">
        <v>61.978999999999999</v>
      </c>
      <c r="AP195" s="23">
        <v>94.195999999999998</v>
      </c>
      <c r="AQ195" s="23">
        <v>18.998000000000001</v>
      </c>
      <c r="AR195" s="23">
        <v>35.450000000000003</v>
      </c>
      <c r="AS195" s="23">
        <v>29.88</v>
      </c>
      <c r="AT195" s="23">
        <v>74.691999999999993</v>
      </c>
      <c r="AU195" s="23">
        <v>81.39</v>
      </c>
      <c r="AX195" s="54">
        <f t="shared" si="525"/>
        <v>0</v>
      </c>
      <c r="AY195" s="54">
        <f t="shared" si="526"/>
        <v>0</v>
      </c>
      <c r="AZ195" s="54">
        <f t="shared" si="527"/>
        <v>0</v>
      </c>
      <c r="BA195" s="54">
        <f t="shared" si="528"/>
        <v>0</v>
      </c>
      <c r="BB195" s="54">
        <f t="shared" si="529"/>
        <v>0</v>
      </c>
      <c r="BC195" s="54">
        <f t="shared" si="530"/>
        <v>0</v>
      </c>
      <c r="BD195" s="54">
        <f t="shared" si="531"/>
        <v>0</v>
      </c>
      <c r="BE195" s="54">
        <f t="shared" si="532"/>
        <v>0</v>
      </c>
      <c r="BF195" s="54">
        <f t="shared" si="533"/>
        <v>0</v>
      </c>
      <c r="BG195" s="54">
        <f t="shared" si="534"/>
        <v>0</v>
      </c>
      <c r="BH195" s="54">
        <f t="shared" si="535"/>
        <v>0</v>
      </c>
      <c r="BI195" s="54">
        <f t="shared" si="536"/>
        <v>0</v>
      </c>
      <c r="BJ195" s="54">
        <f t="shared" si="537"/>
        <v>0</v>
      </c>
      <c r="BK195" s="54">
        <f t="shared" si="538"/>
        <v>0</v>
      </c>
      <c r="BL195" s="54">
        <f t="shared" si="539"/>
        <v>0</v>
      </c>
      <c r="BM195" s="42"/>
      <c r="BO195" s="54">
        <f>'Norm-coeff'!$C$2+$AX195*'Norm-coeff'!$D$2+$AY195*'Norm-coeff'!$E$2+$AZ195*'Norm-coeff'!$F$2+$BA195*'Norm-coeff'!$G$2+$BB195*'Norm-coeff'!$H$2+$BC195*'Norm-coeff'!$I$2+$BD195*'Norm-coeff'!$J$2+$BE195*'Norm-coeff'!$K$2+$BF195*'Norm-coeff'!$L$2+$BG195*'Norm-coeff'!$M$2+$BH195*'Norm-coeff'!$N$2+$BI195*'Norm-coeff'!$O$2</f>
        <v>5.4045421474420303</v>
      </c>
      <c r="BP195" s="54">
        <f>'Norm-coeff'!$C$3+$AX195*'Norm-coeff'!$D$3+$AY195*'Norm-coeff'!$E$3+$AZ195*'Norm-coeff'!$F$3+$BA195*'Norm-coeff'!$G$3+$BB195*'Norm-coeff'!$H$3+$BC195*'Norm-coeff'!$I$3+$BD195*'Norm-coeff'!$J$3+$BE195*'Norm-coeff'!$K$3+$BF195*'Norm-coeff'!$L$3+$BG195*'Norm-coeff'!$M$3+$BH195*'Norm-coeff'!$N$3+$BI195*'Norm-coeff'!$O$3</f>
        <v>3.15319116612705</v>
      </c>
      <c r="BQ195" s="54">
        <f>'Norm-coeff'!$C$4+$AX195*'Norm-coeff'!$D$4+$AY195*'Norm-coeff'!$E$4+$AZ195*'Norm-coeff'!$F$4+$BA195*'Norm-coeff'!$G$4+$BB195*'Norm-coeff'!$H$4+$BC195*'Norm-coeff'!$I$4+$BD195*'Norm-coeff'!$J$4+$BE195*'Norm-coeff'!$K$4+$BF195*'Norm-coeff'!$L$4+$BG195*'Norm-coeff'!$M$4+$BH195*'Norm-coeff'!$N$4+$BI195*'Norm-coeff'!$O$4</f>
        <v>1.42115649462768</v>
      </c>
      <c r="BR195" s="54">
        <f>'Norm-coeff'!$C$5+$AX195*'Norm-coeff'!$D$5+$AY195*'Norm-coeff'!$E$5+$AZ195*'Norm-coeff'!$F$5+$BA195*'Norm-coeff'!$G$5+$BB195*'Norm-coeff'!$H$5+$BC195*'Norm-coeff'!$I$5+$BD195*'Norm-coeff'!$J$5+$BE195*'Norm-coeff'!$K$5+$BF195*'Norm-coeff'!$L$5+$BG195*'Norm-coeff'!$M$5+$BH195*'Norm-coeff'!$N$5+$BI195*'Norm-coeff'!$O$5</f>
        <v>1.0553329241296201</v>
      </c>
      <c r="BS195" s="54">
        <f>'Norm-coeff'!$C$6+$AX195*'Norm-coeff'!$D$6+$AY195*'Norm-coeff'!$E$6+$AZ195*'Norm-coeff'!$F$6+$BA195*'Norm-coeff'!$G$6+$BB195*'Norm-coeff'!$H$6+$BC195*'Norm-coeff'!$I$6+$BD195*'Norm-coeff'!$J$6+$BE195*'Norm-coeff'!$K$6+$BF195*'Norm-coeff'!$L$6+$BG195*'Norm-coeff'!$M$6+$BH195*'Norm-coeff'!$N$6+$BI195*'Norm-coeff'!$O$6</f>
        <v>-1.48700885495103E-2</v>
      </c>
      <c r="BT195" s="54">
        <f>'Norm-coeff'!$C$7+$AX195*'Norm-coeff'!$D$7+$AY195*'Norm-coeff'!$E$7+$AZ195*'Norm-coeff'!$F$7+$BA195*'Norm-coeff'!$G$7+$BB195*'Norm-coeff'!$H$7+$BC195*'Norm-coeff'!$I$7+$BD195*'Norm-coeff'!$J$7+$BE195*'Norm-coeff'!$K$7+$BF195*'Norm-coeff'!$L$7+$BG195*'Norm-coeff'!$M$7+$BH195*'Norm-coeff'!$N$7+$BI195*'Norm-coeff'!$O$7</f>
        <v>2.0907583608832998</v>
      </c>
      <c r="BU195" s="54">
        <f>'Norm-coeff'!$C$8+$AX195*'Norm-coeff'!$D$8+$AY195*'Norm-coeff'!$E$8+$AZ195*'Norm-coeff'!$F$8+$BA195*'Norm-coeff'!$G$8+$BB195*'Norm-coeff'!$H$8+$BC195*'Norm-coeff'!$I$8+$BD195*'Norm-coeff'!$J$8+$BE195*'Norm-coeff'!$K$8+$BF195*'Norm-coeff'!$L$8+$BG195*'Norm-coeff'!$M$8+$BH195*'Norm-coeff'!$N$8+$BI195*'Norm-coeff'!$O$8</f>
        <v>0.65894159836244504</v>
      </c>
      <c r="BV195" s="54">
        <f>'Norm-coeff'!$C$9+$AX195*'Norm-coeff'!$D$9+$AY195*'Norm-coeff'!$E$9+$AZ195*'Norm-coeff'!$F$9+$BA195*'Norm-coeff'!$G$9+$BB195*'Norm-coeff'!$H$9+$BC195*'Norm-coeff'!$I$9+$BD195*'Norm-coeff'!$J$9+$BE195*'Norm-coeff'!$K$9+$BF195*'Norm-coeff'!$L$9+$BG195*'Norm-coeff'!$M$9+$BH195*'Norm-coeff'!$N$9+$BI195*'Norm-coeff'!$O$9</f>
        <v>1.48961085014701</v>
      </c>
      <c r="BW195" s="54">
        <f>'Norm-coeff'!$C$10+$AX195*'Norm-coeff'!$D$10+$AY195*'Norm-coeff'!$E$10+$AZ195*'Norm-coeff'!$F$10+$BA195*'Norm-coeff'!$G$10+$BB195*'Norm-coeff'!$H$10+$BC195*'Norm-coeff'!$I$10+$BD195*'Norm-coeff'!$J$10+$BE195*'Norm-coeff'!$K$10+$BF195*'Norm-coeff'!$L$10+$BG195*'Norm-coeff'!$M$10+$BH195*'Norm-coeff'!$N$10+$BI195*'Norm-coeff'!$O$10</f>
        <v>1.42058735749591</v>
      </c>
      <c r="BX195" s="54">
        <f>'Norm-coeff'!$C$11+$AX195*'Norm-coeff'!$D$11+$AY195*'Norm-coeff'!$E$11+$AZ195*'Norm-coeff'!$F$11+$BA195*'Norm-coeff'!$G$11+$BB195*'Norm-coeff'!$H$11+$BC195*'Norm-coeff'!$I$11+$BD195*'Norm-coeff'!$J$11+$BE195*'Norm-coeff'!$K$11+$BF195*'Norm-coeff'!$L$11+$BG195*'Norm-coeff'!$M$11+$BH195*'Norm-coeff'!$N$11+$BI195*'Norm-coeff'!$O$11</f>
        <v>0.221233014421479</v>
      </c>
      <c r="BY195" s="54">
        <f>'Norm-coeff'!$C$12+$AX195*'Norm-coeff'!$D$12+$AY195*'Norm-coeff'!$E$12+$AZ195*'Norm-coeff'!$F$12+$BA195*'Norm-coeff'!$G$12+$BB195*'Norm-coeff'!$H$12+$BC195*'Norm-coeff'!$I$12+$BD195*'Norm-coeff'!$J$12+$BE195*'Norm-coeff'!$K$12+$BF195*'Norm-coeff'!$L$12+$BG195*'Norm-coeff'!$M$12+$BH195*'Norm-coeff'!$N$12+$BI195*'Norm-coeff'!$O$12</f>
        <v>0.283527502056037</v>
      </c>
      <c r="BZ195" s="54">
        <f>'Norm-coeff'!$C$13+$AX195*'Norm-coeff'!$D$13+$AY195*'Norm-coeff'!$E$13+$AZ195*'Norm-coeff'!$F$13+$BA195*'Norm-coeff'!$G$13+$BB195*'Norm-coeff'!$H$13+$BC195*'Norm-coeff'!$I$13+$BD195*'Norm-coeff'!$J$13+$BE195*'Norm-coeff'!$K$13+$BF195*'Norm-coeff'!$L$13+$BG195*'Norm-coeff'!$M$13+$BH195*'Norm-coeff'!$N$13+$BI195*'Norm-coeff'!$O$13</f>
        <v>-4.1864930554451202E-2</v>
      </c>
      <c r="CA195" s="54">
        <f>'Norm-coeff'!$C$14+$AX195*'Norm-coeff'!$D$14+$AY195*'Norm-coeff'!$E$14+$AZ195*'Norm-coeff'!$F$14+$BA195*'Norm-coeff'!$G$14+$BB195*'Norm-coeff'!$H$14+$BC195*'Norm-coeff'!$I$14+$BD195*'Norm-coeff'!$J$14+$BE195*'Norm-coeff'!$K$14+$BF195*'Norm-coeff'!$L$14+$BG195*'Norm-coeff'!$M$14+$BH195*'Norm-coeff'!$N$14+$BI195*'Norm-coeff'!$O$14</f>
        <v>4.2526983164477103</v>
      </c>
      <c r="CC195" s="54">
        <f t="shared" si="664"/>
        <v>0</v>
      </c>
      <c r="CG195" s="54">
        <f t="shared" si="540"/>
        <v>0</v>
      </c>
      <c r="CH195" s="54">
        <f t="shared" si="518"/>
        <v>0</v>
      </c>
      <c r="CI195" s="54">
        <f t="shared" si="541"/>
        <v>0</v>
      </c>
      <c r="CJ195" s="56">
        <f t="shared" si="542"/>
        <v>0</v>
      </c>
      <c r="CK195" s="54">
        <f t="shared" si="543"/>
        <v>0</v>
      </c>
      <c r="CL195" s="54">
        <f t="shared" si="544"/>
        <v>0</v>
      </c>
      <c r="CM195" s="54">
        <f t="shared" si="545"/>
        <v>0</v>
      </c>
      <c r="CN195" s="54">
        <f t="shared" si="546"/>
        <v>0</v>
      </c>
      <c r="CO195" s="54">
        <f t="shared" si="547"/>
        <v>0</v>
      </c>
      <c r="CP195" s="54">
        <f t="shared" si="548"/>
        <v>0</v>
      </c>
      <c r="CQ195" s="54">
        <f t="shared" si="549"/>
        <v>0</v>
      </c>
      <c r="CR195" s="54">
        <f t="shared" si="550"/>
        <v>0</v>
      </c>
      <c r="CS195" s="54">
        <f t="shared" si="551"/>
        <v>0</v>
      </c>
      <c r="CU195" s="54">
        <f t="shared" si="552"/>
        <v>0</v>
      </c>
      <c r="CV195" s="54">
        <f t="shared" si="553"/>
        <v>0</v>
      </c>
      <c r="CW195" s="54">
        <f t="shared" si="554"/>
        <v>0</v>
      </c>
      <c r="CX195" s="54">
        <f t="shared" si="555"/>
        <v>0</v>
      </c>
      <c r="CZ195" s="54">
        <f t="shared" si="556"/>
        <v>0</v>
      </c>
      <c r="DA195" s="54">
        <f t="shared" si="557"/>
        <v>0</v>
      </c>
      <c r="DB195" s="54">
        <f t="shared" si="558"/>
        <v>0</v>
      </c>
      <c r="DC195" s="54">
        <f t="shared" si="559"/>
        <v>0</v>
      </c>
      <c r="DD195" s="54">
        <f t="shared" si="560"/>
        <v>0</v>
      </c>
      <c r="DE195" s="54">
        <f t="shared" si="561"/>
        <v>0</v>
      </c>
      <c r="DF195" s="54">
        <f t="shared" si="562"/>
        <v>0</v>
      </c>
      <c r="DG195" s="54">
        <f t="shared" si="563"/>
        <v>2</v>
      </c>
      <c r="DH195" s="71">
        <f t="shared" si="564"/>
        <v>0</v>
      </c>
      <c r="DI195" s="71">
        <f t="shared" si="565"/>
        <v>0</v>
      </c>
      <c r="DJ195" s="54">
        <f t="shared" si="566"/>
        <v>0</v>
      </c>
      <c r="DK195" s="54">
        <f t="shared" si="567"/>
        <v>2</v>
      </c>
      <c r="DL195" s="4">
        <f t="shared" ref="DL195:DL258" si="665">DM195+DN195</f>
        <v>0</v>
      </c>
      <c r="DM195" s="3">
        <f t="shared" si="568"/>
        <v>0</v>
      </c>
      <c r="DN195" s="3">
        <f t="shared" si="569"/>
        <v>0</v>
      </c>
      <c r="DO195" s="4" t="e">
        <f t="shared" si="570"/>
        <v>#DIV/0!</v>
      </c>
      <c r="DP195" s="57"/>
      <c r="DQ195" s="57"/>
      <c r="DR195" s="56">
        <f t="shared" ref="DR195:DR258" si="666">DG195</f>
        <v>2</v>
      </c>
      <c r="DS195" s="56">
        <f t="shared" ref="DS195:DS258" si="667">DH195</f>
        <v>0</v>
      </c>
      <c r="DT195" s="38">
        <f t="shared" ref="DT195:DT258" si="668">DI195</f>
        <v>0</v>
      </c>
      <c r="DU195" s="38">
        <f t="shared" si="571"/>
        <v>2</v>
      </c>
      <c r="DV195" s="38">
        <f t="shared" ref="DV195:DV258" si="669">DJ195</f>
        <v>0</v>
      </c>
      <c r="DW195" s="39">
        <f t="shared" ref="DW195:DW258" si="670">CZ195</f>
        <v>0</v>
      </c>
      <c r="DX195" s="39">
        <f t="shared" ref="DX195:DX258" si="671">DA195</f>
        <v>0</v>
      </c>
      <c r="DY195" s="39">
        <f t="shared" ref="DY195:DY258" si="672">CY195</f>
        <v>0</v>
      </c>
      <c r="DZ195" s="39">
        <f t="shared" ref="DZ195:DZ258" si="673">CV195+CW195+CX195</f>
        <v>0</v>
      </c>
      <c r="EA195" s="39">
        <f t="shared" ref="EA195:EA258" si="674">SUM(CV195:DA195)</f>
        <v>0</v>
      </c>
      <c r="EB195" s="37" t="e">
        <f t="shared" si="572"/>
        <v>#DIV/0!</v>
      </c>
      <c r="EC195" s="37" t="e">
        <f t="shared" si="573"/>
        <v>#DIV/0!</v>
      </c>
      <c r="ED195" s="37" t="e">
        <f t="shared" si="574"/>
        <v>#DIV/0!</v>
      </c>
      <c r="EE195" s="37" t="e">
        <f t="shared" si="575"/>
        <v>#DIV/0!</v>
      </c>
      <c r="EF195" s="39" t="e">
        <f t="shared" si="576"/>
        <v>#DIV/0!</v>
      </c>
      <c r="EG195" s="37" t="e">
        <f t="shared" si="577"/>
        <v>#DIV/0!</v>
      </c>
      <c r="EH195" s="37" t="e">
        <f t="shared" si="578"/>
        <v>#DIV/0!</v>
      </c>
      <c r="EI195" s="11" t="b">
        <f t="shared" si="579"/>
        <v>1</v>
      </c>
      <c r="EJ195" s="11" t="b">
        <f t="shared" si="580"/>
        <v>0</v>
      </c>
      <c r="EK195" s="39" t="e">
        <f t="shared" si="581"/>
        <v>#DIV/0!</v>
      </c>
      <c r="EL195" s="39" t="e">
        <f t="shared" si="582"/>
        <v>#DIV/0!</v>
      </c>
      <c r="EM195" s="39" t="e">
        <f t="shared" si="583"/>
        <v>#DIV/0!</v>
      </c>
      <c r="EN195" s="39" t="e">
        <f t="shared" si="584"/>
        <v>#DIV/0!</v>
      </c>
      <c r="EO195" s="39" t="e">
        <f t="shared" si="585"/>
        <v>#DIV/0!</v>
      </c>
      <c r="EP195" s="39" t="e">
        <f t="shared" si="586"/>
        <v>#DIV/0!</v>
      </c>
      <c r="EQ195" s="39" t="e">
        <f t="shared" si="587"/>
        <v>#DIV/0!</v>
      </c>
      <c r="ER195" s="39" t="e">
        <f t="shared" si="588"/>
        <v>#DIV/0!</v>
      </c>
      <c r="ES195" s="58" t="str">
        <f t="shared" si="589"/>
        <v>(OH,F,Cl)-dominate amphibole</v>
      </c>
      <c r="ET195" s="58" t="e">
        <f t="shared" si="590"/>
        <v>#N/A</v>
      </c>
      <c r="EU195" s="56">
        <f t="shared" ref="EU195:EU258" si="675">CV195</f>
        <v>0</v>
      </c>
      <c r="EV195" s="56">
        <f t="shared" ref="EV195:EV258" si="676">CW195</f>
        <v>0</v>
      </c>
      <c r="EW195" s="56">
        <f t="shared" ref="EW195:EW258" si="677">CX195</f>
        <v>0</v>
      </c>
      <c r="EX195" s="56">
        <f t="shared" ref="EX195:EX258" si="678">CQ195</f>
        <v>0</v>
      </c>
      <c r="EY195" s="56">
        <f t="shared" ref="EY195:EY258" si="679">CS195</f>
        <v>0</v>
      </c>
      <c r="EZ195" s="56">
        <f t="shared" ref="EZ195:EZ258" si="680">CR195</f>
        <v>0</v>
      </c>
      <c r="FA195" s="39">
        <f t="shared" ref="FA195:FA258" si="681">CP195</f>
        <v>0</v>
      </c>
      <c r="FB195" s="39">
        <f t="shared" ref="FB195:FB258" si="682">CO195</f>
        <v>0</v>
      </c>
      <c r="FC195" s="54">
        <f t="shared" ref="FC195:FC258" si="683">CK195</f>
        <v>0</v>
      </c>
      <c r="FD195" s="54">
        <f t="shared" ref="FD195:FD258" si="684">CM195</f>
        <v>0</v>
      </c>
      <c r="FE195" s="39">
        <f t="shared" ref="FE195:FE258" si="685">CN195</f>
        <v>0</v>
      </c>
      <c r="FF195" s="54">
        <f t="shared" ref="FF195:FF258" si="686">CL195</f>
        <v>0</v>
      </c>
      <c r="FG195" s="39">
        <f t="shared" ref="FG195:FG258" si="687">CT195</f>
        <v>0</v>
      </c>
      <c r="FH195" s="39">
        <f t="shared" si="591"/>
        <v>0</v>
      </c>
      <c r="FI195" s="39">
        <f t="shared" si="592"/>
        <v>0</v>
      </c>
      <c r="FJ195" s="39">
        <f t="shared" si="593"/>
        <v>0</v>
      </c>
      <c r="FK195" s="39" t="e">
        <f t="shared" si="594"/>
        <v>#DIV/0!</v>
      </c>
      <c r="FL195" s="39" t="e">
        <f t="shared" si="595"/>
        <v>#DIV/0!</v>
      </c>
      <c r="FM195" s="39" t="e">
        <f t="shared" si="596"/>
        <v>#DIV/0!</v>
      </c>
      <c r="FN195" s="39">
        <f t="shared" si="597"/>
        <v>1</v>
      </c>
      <c r="FO195" s="39">
        <f t="shared" ref="FO195:FO258" si="688">DC195</f>
        <v>0</v>
      </c>
      <c r="FP195" s="39">
        <f t="shared" ref="FP195:FP258" si="689">DD195</f>
        <v>0</v>
      </c>
      <c r="FQ195" s="39">
        <f t="shared" ref="FQ195:FQ258" si="690">DE195</f>
        <v>0</v>
      </c>
      <c r="FR195" s="39">
        <f t="shared" si="598"/>
        <v>0</v>
      </c>
      <c r="FS195" s="39">
        <f t="shared" si="599"/>
        <v>0</v>
      </c>
      <c r="FU195" s="39" t="e">
        <f t="shared" si="600"/>
        <v>#DIV/0!</v>
      </c>
      <c r="FV195" s="39" t="e">
        <f t="shared" si="601"/>
        <v>#DIV/0!</v>
      </c>
      <c r="FW195" s="39" t="e">
        <f t="shared" si="602"/>
        <v>#DIV/0!</v>
      </c>
      <c r="FY195" s="39" t="e">
        <f t="shared" si="603"/>
        <v>#DIV/0!</v>
      </c>
      <c r="FZ195" s="39" t="e">
        <f t="shared" si="604"/>
        <v>#DIV/0!</v>
      </c>
      <c r="GA195" s="39" t="e">
        <f t="shared" si="605"/>
        <v>#DIV/0!</v>
      </c>
      <c r="GB195" s="39" t="e">
        <f t="shared" si="606"/>
        <v>#DIV/0!</v>
      </c>
      <c r="GC195" s="39" t="e">
        <f t="shared" si="607"/>
        <v>#DIV/0!</v>
      </c>
      <c r="GD195" s="39" t="e">
        <f t="shared" si="608"/>
        <v>#DIV/0!</v>
      </c>
      <c r="GE195" s="39" t="e">
        <f t="shared" si="609"/>
        <v>#DIV/0!</v>
      </c>
      <c r="GF195" s="39" t="e">
        <f t="shared" si="610"/>
        <v>#DIV/0!</v>
      </c>
      <c r="GG195" s="39" t="e">
        <f t="shared" si="611"/>
        <v>#DIV/0!</v>
      </c>
      <c r="GH195" s="39" t="e">
        <f t="shared" si="612"/>
        <v>#DIV/0!</v>
      </c>
      <c r="GI195" s="39"/>
      <c r="GJ195" s="39" t="e">
        <f t="shared" si="613"/>
        <v>#DIV/0!</v>
      </c>
      <c r="GK195" s="39" t="e">
        <f t="shared" si="614"/>
        <v>#DIV/0!</v>
      </c>
      <c r="GL195" s="39" t="e">
        <f t="shared" si="615"/>
        <v>#DIV/0!</v>
      </c>
      <c r="GM195" s="39" t="e">
        <f t="shared" si="616"/>
        <v>#DIV/0!</v>
      </c>
      <c r="GN195" s="39" t="e">
        <f t="shared" si="617"/>
        <v>#DIV/0!</v>
      </c>
      <c r="GO195" s="57"/>
      <c r="GP195" s="57" t="e">
        <f t="shared" si="618"/>
        <v>#DIV/0!</v>
      </c>
      <c r="GQ195" s="59" t="e">
        <f t="shared" si="619"/>
        <v>#DIV/0!</v>
      </c>
      <c r="GR195" s="41" t="e">
        <f t="shared" si="620"/>
        <v>#DIV/0!</v>
      </c>
      <c r="GS195" s="57" t="e">
        <f t="shared" si="621"/>
        <v>#DIV/0!</v>
      </c>
      <c r="GT195" s="57" t="e">
        <f t="shared" si="622"/>
        <v>#DIV/0!</v>
      </c>
      <c r="GU195" s="57" t="e">
        <f t="shared" si="623"/>
        <v>#DIV/0!</v>
      </c>
      <c r="GV195" s="57"/>
      <c r="GW195" s="42" t="e">
        <f t="shared" si="624"/>
        <v>#DIV/0!</v>
      </c>
      <c r="GX195" s="42" t="e">
        <f t="shared" si="625"/>
        <v>#DIV/0!</v>
      </c>
      <c r="GY195" s="42" t="e">
        <f t="shared" si="626"/>
        <v>#DIV/0!</v>
      </c>
      <c r="GZ195" s="57"/>
      <c r="HA195" s="2" t="e">
        <f t="shared" si="627"/>
        <v>#DIV/0!</v>
      </c>
      <c r="HB195" s="2" t="e">
        <f t="shared" si="628"/>
        <v>#DIV/0!</v>
      </c>
      <c r="HC195" s="2" t="e">
        <f t="shared" si="629"/>
        <v>#DIV/0!</v>
      </c>
      <c r="HD195" s="2" t="e">
        <f t="shared" si="630"/>
        <v>#DIV/0!</v>
      </c>
      <c r="HE195" s="2" t="e">
        <f t="shared" si="631"/>
        <v>#DIV/0!</v>
      </c>
      <c r="HF195" s="2" t="e">
        <f t="shared" si="632"/>
        <v>#DIV/0!</v>
      </c>
      <c r="HG195" s="2" t="e">
        <f t="shared" si="633"/>
        <v>#DIV/0!</v>
      </c>
      <c r="HH195" s="2" t="e">
        <f t="shared" si="634"/>
        <v>#DIV/0!</v>
      </c>
      <c r="HI195" s="2" t="e">
        <f t="shared" si="635"/>
        <v>#DIV/0!</v>
      </c>
      <c r="HJ195" s="11" t="e">
        <f t="shared" si="636"/>
        <v>#DIV/0!</v>
      </c>
      <c r="HK195" s="60" t="e">
        <f t="shared" si="637"/>
        <v>#DIV/0!</v>
      </c>
      <c r="HL195" s="57"/>
      <c r="HM195" s="57" t="e">
        <f t="shared" si="638"/>
        <v>#DIV/0!</v>
      </c>
      <c r="HN195" s="57" t="e">
        <f t="shared" si="639"/>
        <v>#DIV/0!</v>
      </c>
      <c r="HO195" s="57" t="e">
        <f t="shared" si="640"/>
        <v>#DIV/0!</v>
      </c>
      <c r="HP195" s="57" t="e">
        <f t="shared" si="641"/>
        <v>#DIV/0!</v>
      </c>
      <c r="HQ195" s="57" t="e">
        <f t="shared" si="642"/>
        <v>#DIV/0!</v>
      </c>
      <c r="HR195" s="57"/>
      <c r="HS195" s="57" t="e">
        <f t="shared" si="643"/>
        <v>#DIV/0!</v>
      </c>
      <c r="HT195" s="57" t="e">
        <f t="shared" si="644"/>
        <v>#DIV/0!</v>
      </c>
      <c r="HU195" s="57" t="e">
        <f t="shared" si="645"/>
        <v>#DIV/0!</v>
      </c>
      <c r="HV195" s="57" t="e">
        <f t="shared" si="646"/>
        <v>#DIV/0!</v>
      </c>
      <c r="HW195" s="57" t="e">
        <f t="shared" si="647"/>
        <v>#DIV/0!</v>
      </c>
      <c r="HX195" s="57"/>
      <c r="HY195" s="57" t="e">
        <f t="shared" si="648"/>
        <v>#DIV/0!</v>
      </c>
      <c r="HZ195" s="57" t="e">
        <f t="shared" si="649"/>
        <v>#DIV/0!</v>
      </c>
      <c r="IA195" s="57"/>
      <c r="IB195" s="61">
        <f t="shared" si="650"/>
        <v>0</v>
      </c>
      <c r="IC195" s="57" t="str">
        <f t="shared" si="651"/>
        <v/>
      </c>
      <c r="ID195" s="42"/>
      <c r="IE195" s="2" t="str">
        <f t="shared" si="652"/>
        <v/>
      </c>
      <c r="IF195" s="60" t="e">
        <f t="shared" si="653"/>
        <v>#DIV/0!</v>
      </c>
      <c r="IG195" s="60" t="str">
        <f t="shared" si="654"/>
        <v/>
      </c>
      <c r="IH195" s="60" t="str">
        <f t="shared" si="655"/>
        <v>zinco-</v>
      </c>
      <c r="II195" s="60" t="str">
        <f t="shared" si="656"/>
        <v>mangano-</v>
      </c>
      <c r="IJ195" s="60" t="e">
        <f t="shared" si="657"/>
        <v>#DIV/0!</v>
      </c>
      <c r="IK195" s="60" t="e">
        <f t="shared" si="658"/>
        <v>#DIV/0!</v>
      </c>
      <c r="IL195" s="60" t="e">
        <f t="shared" si="659"/>
        <v>#DIV/0!</v>
      </c>
      <c r="IM195" s="60" t="e">
        <f t="shared" si="660"/>
        <v>#DIV/0!</v>
      </c>
      <c r="IN195" s="60" t="str">
        <f t="shared" si="661"/>
        <v/>
      </c>
      <c r="IO195" s="60" t="str">
        <f t="shared" si="662"/>
        <v/>
      </c>
      <c r="IP195" s="57"/>
      <c r="IQ195" s="57" t="str">
        <f t="shared" si="663"/>
        <v>ERROR!!</v>
      </c>
    </row>
    <row r="196" spans="24:251">
      <c r="X196" s="29">
        <f t="shared" si="519"/>
        <v>0</v>
      </c>
      <c r="Y196" s="29">
        <f t="shared" si="520"/>
        <v>0</v>
      </c>
      <c r="Z196" s="29" t="e">
        <f t="shared" si="521"/>
        <v>#DIV/0!</v>
      </c>
      <c r="AA196" s="29" t="e">
        <f t="shared" si="522"/>
        <v>#DIV/0!</v>
      </c>
      <c r="AB196" s="29" t="e">
        <f t="shared" si="523"/>
        <v>#DIV/0!</v>
      </c>
      <c r="AC196" s="29" t="e">
        <f t="shared" si="524"/>
        <v>#DIV/0!</v>
      </c>
      <c r="AF196" s="23">
        <v>60.084299999999999</v>
      </c>
      <c r="AG196" s="23">
        <v>79.878799999999998</v>
      </c>
      <c r="AH196" s="23">
        <v>101.96120000000001</v>
      </c>
      <c r="AI196" s="23">
        <v>151.99039999999999</v>
      </c>
      <c r="AJ196" s="23">
        <v>159.69</v>
      </c>
      <c r="AK196" s="23">
        <v>71.846400000000003</v>
      </c>
      <c r="AL196" s="23">
        <v>70.9375</v>
      </c>
      <c r="AM196" s="23">
        <v>40.304400000000001</v>
      </c>
      <c r="AN196" s="23">
        <v>56.077399999999997</v>
      </c>
      <c r="AO196" s="23">
        <v>61.978999999999999</v>
      </c>
      <c r="AP196" s="23">
        <v>94.195999999999998</v>
      </c>
      <c r="AQ196" s="23">
        <v>18.998000000000001</v>
      </c>
      <c r="AR196" s="23">
        <v>35.450000000000003</v>
      </c>
      <c r="AS196" s="23">
        <v>29.88</v>
      </c>
      <c r="AT196" s="23">
        <v>74.691999999999993</v>
      </c>
      <c r="AU196" s="23">
        <v>81.39</v>
      </c>
      <c r="AX196" s="54">
        <f t="shared" si="525"/>
        <v>0</v>
      </c>
      <c r="AY196" s="54">
        <f t="shared" si="526"/>
        <v>0</v>
      </c>
      <c r="AZ196" s="54">
        <f t="shared" si="527"/>
        <v>0</v>
      </c>
      <c r="BA196" s="54">
        <f t="shared" si="528"/>
        <v>0</v>
      </c>
      <c r="BB196" s="54">
        <f t="shared" si="529"/>
        <v>0</v>
      </c>
      <c r="BC196" s="54">
        <f t="shared" si="530"/>
        <v>0</v>
      </c>
      <c r="BD196" s="54">
        <f t="shared" si="531"/>
        <v>0</v>
      </c>
      <c r="BE196" s="54">
        <f t="shared" si="532"/>
        <v>0</v>
      </c>
      <c r="BF196" s="54">
        <f t="shared" si="533"/>
        <v>0</v>
      </c>
      <c r="BG196" s="54">
        <f t="shared" si="534"/>
        <v>0</v>
      </c>
      <c r="BH196" s="54">
        <f t="shared" si="535"/>
        <v>0</v>
      </c>
      <c r="BI196" s="54">
        <f t="shared" si="536"/>
        <v>0</v>
      </c>
      <c r="BJ196" s="54">
        <f t="shared" si="537"/>
        <v>0</v>
      </c>
      <c r="BK196" s="54">
        <f t="shared" si="538"/>
        <v>0</v>
      </c>
      <c r="BL196" s="54">
        <f t="shared" si="539"/>
        <v>0</v>
      </c>
      <c r="BM196" s="42"/>
      <c r="BO196" s="54">
        <f>'Norm-coeff'!$C$2+$AX196*'Norm-coeff'!$D$2+$AY196*'Norm-coeff'!$E$2+$AZ196*'Norm-coeff'!$F$2+$BA196*'Norm-coeff'!$G$2+$BB196*'Norm-coeff'!$H$2+$BC196*'Norm-coeff'!$I$2+$BD196*'Norm-coeff'!$J$2+$BE196*'Norm-coeff'!$K$2+$BF196*'Norm-coeff'!$L$2+$BG196*'Norm-coeff'!$M$2+$BH196*'Norm-coeff'!$N$2+$BI196*'Norm-coeff'!$O$2</f>
        <v>5.4045421474420303</v>
      </c>
      <c r="BP196" s="54">
        <f>'Norm-coeff'!$C$3+$AX196*'Norm-coeff'!$D$3+$AY196*'Norm-coeff'!$E$3+$AZ196*'Norm-coeff'!$F$3+$BA196*'Norm-coeff'!$G$3+$BB196*'Norm-coeff'!$H$3+$BC196*'Norm-coeff'!$I$3+$BD196*'Norm-coeff'!$J$3+$BE196*'Norm-coeff'!$K$3+$BF196*'Norm-coeff'!$L$3+$BG196*'Norm-coeff'!$M$3+$BH196*'Norm-coeff'!$N$3+$BI196*'Norm-coeff'!$O$3</f>
        <v>3.15319116612705</v>
      </c>
      <c r="BQ196" s="54">
        <f>'Norm-coeff'!$C$4+$AX196*'Norm-coeff'!$D$4+$AY196*'Norm-coeff'!$E$4+$AZ196*'Norm-coeff'!$F$4+$BA196*'Norm-coeff'!$G$4+$BB196*'Norm-coeff'!$H$4+$BC196*'Norm-coeff'!$I$4+$BD196*'Norm-coeff'!$J$4+$BE196*'Norm-coeff'!$K$4+$BF196*'Norm-coeff'!$L$4+$BG196*'Norm-coeff'!$M$4+$BH196*'Norm-coeff'!$N$4+$BI196*'Norm-coeff'!$O$4</f>
        <v>1.42115649462768</v>
      </c>
      <c r="BR196" s="54">
        <f>'Norm-coeff'!$C$5+$AX196*'Norm-coeff'!$D$5+$AY196*'Norm-coeff'!$E$5+$AZ196*'Norm-coeff'!$F$5+$BA196*'Norm-coeff'!$G$5+$BB196*'Norm-coeff'!$H$5+$BC196*'Norm-coeff'!$I$5+$BD196*'Norm-coeff'!$J$5+$BE196*'Norm-coeff'!$K$5+$BF196*'Norm-coeff'!$L$5+$BG196*'Norm-coeff'!$M$5+$BH196*'Norm-coeff'!$N$5+$BI196*'Norm-coeff'!$O$5</f>
        <v>1.0553329241296201</v>
      </c>
      <c r="BS196" s="54">
        <f>'Norm-coeff'!$C$6+$AX196*'Norm-coeff'!$D$6+$AY196*'Norm-coeff'!$E$6+$AZ196*'Norm-coeff'!$F$6+$BA196*'Norm-coeff'!$G$6+$BB196*'Norm-coeff'!$H$6+$BC196*'Norm-coeff'!$I$6+$BD196*'Norm-coeff'!$J$6+$BE196*'Norm-coeff'!$K$6+$BF196*'Norm-coeff'!$L$6+$BG196*'Norm-coeff'!$M$6+$BH196*'Norm-coeff'!$N$6+$BI196*'Norm-coeff'!$O$6</f>
        <v>-1.48700885495103E-2</v>
      </c>
      <c r="BT196" s="54">
        <f>'Norm-coeff'!$C$7+$AX196*'Norm-coeff'!$D$7+$AY196*'Norm-coeff'!$E$7+$AZ196*'Norm-coeff'!$F$7+$BA196*'Norm-coeff'!$G$7+$BB196*'Norm-coeff'!$H$7+$BC196*'Norm-coeff'!$I$7+$BD196*'Norm-coeff'!$J$7+$BE196*'Norm-coeff'!$K$7+$BF196*'Norm-coeff'!$L$7+$BG196*'Norm-coeff'!$M$7+$BH196*'Norm-coeff'!$N$7+$BI196*'Norm-coeff'!$O$7</f>
        <v>2.0907583608832998</v>
      </c>
      <c r="BU196" s="54">
        <f>'Norm-coeff'!$C$8+$AX196*'Norm-coeff'!$D$8+$AY196*'Norm-coeff'!$E$8+$AZ196*'Norm-coeff'!$F$8+$BA196*'Norm-coeff'!$G$8+$BB196*'Norm-coeff'!$H$8+$BC196*'Norm-coeff'!$I$8+$BD196*'Norm-coeff'!$J$8+$BE196*'Norm-coeff'!$K$8+$BF196*'Norm-coeff'!$L$8+$BG196*'Norm-coeff'!$M$8+$BH196*'Norm-coeff'!$N$8+$BI196*'Norm-coeff'!$O$8</f>
        <v>0.65894159836244504</v>
      </c>
      <c r="BV196" s="54">
        <f>'Norm-coeff'!$C$9+$AX196*'Norm-coeff'!$D$9+$AY196*'Norm-coeff'!$E$9+$AZ196*'Norm-coeff'!$F$9+$BA196*'Norm-coeff'!$G$9+$BB196*'Norm-coeff'!$H$9+$BC196*'Norm-coeff'!$I$9+$BD196*'Norm-coeff'!$J$9+$BE196*'Norm-coeff'!$K$9+$BF196*'Norm-coeff'!$L$9+$BG196*'Norm-coeff'!$M$9+$BH196*'Norm-coeff'!$N$9+$BI196*'Norm-coeff'!$O$9</f>
        <v>1.48961085014701</v>
      </c>
      <c r="BW196" s="54">
        <f>'Norm-coeff'!$C$10+$AX196*'Norm-coeff'!$D$10+$AY196*'Norm-coeff'!$E$10+$AZ196*'Norm-coeff'!$F$10+$BA196*'Norm-coeff'!$G$10+$BB196*'Norm-coeff'!$H$10+$BC196*'Norm-coeff'!$I$10+$BD196*'Norm-coeff'!$J$10+$BE196*'Norm-coeff'!$K$10+$BF196*'Norm-coeff'!$L$10+$BG196*'Norm-coeff'!$M$10+$BH196*'Norm-coeff'!$N$10+$BI196*'Norm-coeff'!$O$10</f>
        <v>1.42058735749591</v>
      </c>
      <c r="BX196" s="54">
        <f>'Norm-coeff'!$C$11+$AX196*'Norm-coeff'!$D$11+$AY196*'Norm-coeff'!$E$11+$AZ196*'Norm-coeff'!$F$11+$BA196*'Norm-coeff'!$G$11+$BB196*'Norm-coeff'!$H$11+$BC196*'Norm-coeff'!$I$11+$BD196*'Norm-coeff'!$J$11+$BE196*'Norm-coeff'!$K$11+$BF196*'Norm-coeff'!$L$11+$BG196*'Norm-coeff'!$M$11+$BH196*'Norm-coeff'!$N$11+$BI196*'Norm-coeff'!$O$11</f>
        <v>0.221233014421479</v>
      </c>
      <c r="BY196" s="54">
        <f>'Norm-coeff'!$C$12+$AX196*'Norm-coeff'!$D$12+$AY196*'Norm-coeff'!$E$12+$AZ196*'Norm-coeff'!$F$12+$BA196*'Norm-coeff'!$G$12+$BB196*'Norm-coeff'!$H$12+$BC196*'Norm-coeff'!$I$12+$BD196*'Norm-coeff'!$J$12+$BE196*'Norm-coeff'!$K$12+$BF196*'Norm-coeff'!$L$12+$BG196*'Norm-coeff'!$M$12+$BH196*'Norm-coeff'!$N$12+$BI196*'Norm-coeff'!$O$12</f>
        <v>0.283527502056037</v>
      </c>
      <c r="BZ196" s="54">
        <f>'Norm-coeff'!$C$13+$AX196*'Norm-coeff'!$D$13+$AY196*'Norm-coeff'!$E$13+$AZ196*'Norm-coeff'!$F$13+$BA196*'Norm-coeff'!$G$13+$BB196*'Norm-coeff'!$H$13+$BC196*'Norm-coeff'!$I$13+$BD196*'Norm-coeff'!$J$13+$BE196*'Norm-coeff'!$K$13+$BF196*'Norm-coeff'!$L$13+$BG196*'Norm-coeff'!$M$13+$BH196*'Norm-coeff'!$N$13+$BI196*'Norm-coeff'!$O$13</f>
        <v>-4.1864930554451202E-2</v>
      </c>
      <c r="CA196" s="54">
        <f>'Norm-coeff'!$C$14+$AX196*'Norm-coeff'!$D$14+$AY196*'Norm-coeff'!$E$14+$AZ196*'Norm-coeff'!$F$14+$BA196*'Norm-coeff'!$G$14+$BB196*'Norm-coeff'!$H$14+$BC196*'Norm-coeff'!$I$14+$BD196*'Norm-coeff'!$J$14+$BE196*'Norm-coeff'!$K$14+$BF196*'Norm-coeff'!$L$14+$BG196*'Norm-coeff'!$M$14+$BH196*'Norm-coeff'!$N$14+$BI196*'Norm-coeff'!$O$14</f>
        <v>4.2526983164477103</v>
      </c>
      <c r="CC196" s="54">
        <f t="shared" si="664"/>
        <v>0</v>
      </c>
      <c r="CG196" s="54">
        <f t="shared" si="540"/>
        <v>0</v>
      </c>
      <c r="CH196" s="54">
        <f t="shared" ref="CH196:CH259" si="691">IF(OR(AZ196&lt;=0,BP196&lt;0),0,BP196)</f>
        <v>0</v>
      </c>
      <c r="CI196" s="54">
        <f t="shared" si="541"/>
        <v>0</v>
      </c>
      <c r="CJ196" s="56">
        <f t="shared" si="542"/>
        <v>0</v>
      </c>
      <c r="CK196" s="54">
        <f t="shared" si="543"/>
        <v>0</v>
      </c>
      <c r="CL196" s="54">
        <f t="shared" si="544"/>
        <v>0</v>
      </c>
      <c r="CM196" s="54">
        <f t="shared" si="545"/>
        <v>0</v>
      </c>
      <c r="CN196" s="54">
        <f t="shared" si="546"/>
        <v>0</v>
      </c>
      <c r="CO196" s="54">
        <f t="shared" si="547"/>
        <v>0</v>
      </c>
      <c r="CP196" s="54">
        <f t="shared" si="548"/>
        <v>0</v>
      </c>
      <c r="CQ196" s="54">
        <f t="shared" si="549"/>
        <v>0</v>
      </c>
      <c r="CR196" s="54">
        <f t="shared" si="550"/>
        <v>0</v>
      </c>
      <c r="CS196" s="54">
        <f t="shared" si="551"/>
        <v>0</v>
      </c>
      <c r="CU196" s="54">
        <f t="shared" si="552"/>
        <v>0</v>
      </c>
      <c r="CV196" s="54">
        <f t="shared" si="553"/>
        <v>0</v>
      </c>
      <c r="CW196" s="54">
        <f t="shared" si="554"/>
        <v>0</v>
      </c>
      <c r="CX196" s="54">
        <f t="shared" si="555"/>
        <v>0</v>
      </c>
      <c r="CZ196" s="54">
        <f t="shared" si="556"/>
        <v>0</v>
      </c>
      <c r="DA196" s="54">
        <f t="shared" si="557"/>
        <v>0</v>
      </c>
      <c r="DB196" s="54">
        <f t="shared" si="558"/>
        <v>0</v>
      </c>
      <c r="DC196" s="54">
        <f t="shared" si="559"/>
        <v>0</v>
      </c>
      <c r="DD196" s="54">
        <f t="shared" si="560"/>
        <v>0</v>
      </c>
      <c r="DE196" s="54">
        <f t="shared" si="561"/>
        <v>0</v>
      </c>
      <c r="DF196" s="54">
        <f t="shared" si="562"/>
        <v>0</v>
      </c>
      <c r="DG196" s="54">
        <f t="shared" si="563"/>
        <v>2</v>
      </c>
      <c r="DH196" s="71">
        <f t="shared" si="564"/>
        <v>0</v>
      </c>
      <c r="DI196" s="71">
        <f t="shared" si="565"/>
        <v>0</v>
      </c>
      <c r="DJ196" s="54">
        <f t="shared" si="566"/>
        <v>0</v>
      </c>
      <c r="DK196" s="54">
        <f t="shared" si="567"/>
        <v>2</v>
      </c>
      <c r="DL196" s="4">
        <f t="shared" si="665"/>
        <v>0</v>
      </c>
      <c r="DM196" s="3">
        <f t="shared" si="568"/>
        <v>0</v>
      </c>
      <c r="DN196" s="3">
        <f t="shared" si="569"/>
        <v>0</v>
      </c>
      <c r="DO196" s="4" t="e">
        <f t="shared" si="570"/>
        <v>#DIV/0!</v>
      </c>
      <c r="DP196" s="57"/>
      <c r="DQ196" s="57"/>
      <c r="DR196" s="56">
        <f t="shared" si="666"/>
        <v>2</v>
      </c>
      <c r="DS196" s="56">
        <f t="shared" si="667"/>
        <v>0</v>
      </c>
      <c r="DT196" s="38">
        <f t="shared" si="668"/>
        <v>0</v>
      </c>
      <c r="DU196" s="38">
        <f t="shared" si="571"/>
        <v>2</v>
      </c>
      <c r="DV196" s="38">
        <f t="shared" si="669"/>
        <v>0</v>
      </c>
      <c r="DW196" s="39">
        <f t="shared" si="670"/>
        <v>0</v>
      </c>
      <c r="DX196" s="39">
        <f t="shared" si="671"/>
        <v>0</v>
      </c>
      <c r="DY196" s="39">
        <f t="shared" si="672"/>
        <v>0</v>
      </c>
      <c r="DZ196" s="39">
        <f t="shared" si="673"/>
        <v>0</v>
      </c>
      <c r="EA196" s="39">
        <f t="shared" si="674"/>
        <v>0</v>
      </c>
      <c r="EB196" s="37" t="e">
        <f t="shared" si="572"/>
        <v>#DIV/0!</v>
      </c>
      <c r="EC196" s="37" t="e">
        <f t="shared" si="573"/>
        <v>#DIV/0!</v>
      </c>
      <c r="ED196" s="37" t="e">
        <f t="shared" si="574"/>
        <v>#DIV/0!</v>
      </c>
      <c r="EE196" s="37" t="e">
        <f t="shared" si="575"/>
        <v>#DIV/0!</v>
      </c>
      <c r="EF196" s="39" t="e">
        <f t="shared" si="576"/>
        <v>#DIV/0!</v>
      </c>
      <c r="EG196" s="37" t="e">
        <f t="shared" si="577"/>
        <v>#DIV/0!</v>
      </c>
      <c r="EH196" s="37" t="e">
        <f t="shared" si="578"/>
        <v>#DIV/0!</v>
      </c>
      <c r="EI196" s="11" t="b">
        <f t="shared" si="579"/>
        <v>1</v>
      </c>
      <c r="EJ196" s="11" t="b">
        <f t="shared" si="580"/>
        <v>0</v>
      </c>
      <c r="EK196" s="39" t="e">
        <f t="shared" si="581"/>
        <v>#DIV/0!</v>
      </c>
      <c r="EL196" s="39" t="e">
        <f t="shared" si="582"/>
        <v>#DIV/0!</v>
      </c>
      <c r="EM196" s="39" t="e">
        <f t="shared" si="583"/>
        <v>#DIV/0!</v>
      </c>
      <c r="EN196" s="39" t="e">
        <f t="shared" si="584"/>
        <v>#DIV/0!</v>
      </c>
      <c r="EO196" s="39" t="e">
        <f t="shared" si="585"/>
        <v>#DIV/0!</v>
      </c>
      <c r="EP196" s="39" t="e">
        <f t="shared" si="586"/>
        <v>#DIV/0!</v>
      </c>
      <c r="EQ196" s="39" t="e">
        <f t="shared" si="587"/>
        <v>#DIV/0!</v>
      </c>
      <c r="ER196" s="39" t="e">
        <f t="shared" si="588"/>
        <v>#DIV/0!</v>
      </c>
      <c r="ES196" s="58" t="str">
        <f t="shared" si="589"/>
        <v>(OH,F,Cl)-dominate amphibole</v>
      </c>
      <c r="ET196" s="58" t="e">
        <f t="shared" si="590"/>
        <v>#N/A</v>
      </c>
      <c r="EU196" s="56">
        <f t="shared" si="675"/>
        <v>0</v>
      </c>
      <c r="EV196" s="56">
        <f t="shared" si="676"/>
        <v>0</v>
      </c>
      <c r="EW196" s="56">
        <f t="shared" si="677"/>
        <v>0</v>
      </c>
      <c r="EX196" s="56">
        <f t="shared" si="678"/>
        <v>0</v>
      </c>
      <c r="EY196" s="56">
        <f t="shared" si="679"/>
        <v>0</v>
      </c>
      <c r="EZ196" s="56">
        <f t="shared" si="680"/>
        <v>0</v>
      </c>
      <c r="FA196" s="39">
        <f t="shared" si="681"/>
        <v>0</v>
      </c>
      <c r="FB196" s="39">
        <f t="shared" si="682"/>
        <v>0</v>
      </c>
      <c r="FC196" s="54">
        <f t="shared" si="683"/>
        <v>0</v>
      </c>
      <c r="FD196" s="54">
        <f t="shared" si="684"/>
        <v>0</v>
      </c>
      <c r="FE196" s="39">
        <f t="shared" si="685"/>
        <v>0</v>
      </c>
      <c r="FF196" s="54">
        <f t="shared" si="686"/>
        <v>0</v>
      </c>
      <c r="FG196" s="39">
        <f t="shared" si="687"/>
        <v>0</v>
      </c>
      <c r="FH196" s="39">
        <f t="shared" si="591"/>
        <v>0</v>
      </c>
      <c r="FI196" s="39">
        <f t="shared" si="592"/>
        <v>0</v>
      </c>
      <c r="FJ196" s="39">
        <f t="shared" si="593"/>
        <v>0</v>
      </c>
      <c r="FK196" s="39" t="e">
        <f t="shared" si="594"/>
        <v>#DIV/0!</v>
      </c>
      <c r="FL196" s="39" t="e">
        <f t="shared" si="595"/>
        <v>#DIV/0!</v>
      </c>
      <c r="FM196" s="39" t="e">
        <f t="shared" si="596"/>
        <v>#DIV/0!</v>
      </c>
      <c r="FN196" s="39">
        <f t="shared" si="597"/>
        <v>1</v>
      </c>
      <c r="FO196" s="39">
        <f t="shared" si="688"/>
        <v>0</v>
      </c>
      <c r="FP196" s="39">
        <f t="shared" si="689"/>
        <v>0</v>
      </c>
      <c r="FQ196" s="39">
        <f t="shared" si="690"/>
        <v>0</v>
      </c>
      <c r="FR196" s="39">
        <f t="shared" si="598"/>
        <v>0</v>
      </c>
      <c r="FS196" s="39">
        <f t="shared" si="599"/>
        <v>0</v>
      </c>
      <c r="FU196" s="39" t="e">
        <f t="shared" si="600"/>
        <v>#DIV/0!</v>
      </c>
      <c r="FV196" s="39" t="e">
        <f t="shared" si="601"/>
        <v>#DIV/0!</v>
      </c>
      <c r="FW196" s="39" t="e">
        <f t="shared" si="602"/>
        <v>#DIV/0!</v>
      </c>
      <c r="FY196" s="39" t="e">
        <f t="shared" si="603"/>
        <v>#DIV/0!</v>
      </c>
      <c r="FZ196" s="39" t="e">
        <f t="shared" si="604"/>
        <v>#DIV/0!</v>
      </c>
      <c r="GA196" s="39" t="e">
        <f t="shared" si="605"/>
        <v>#DIV/0!</v>
      </c>
      <c r="GB196" s="39" t="e">
        <f t="shared" si="606"/>
        <v>#DIV/0!</v>
      </c>
      <c r="GC196" s="39" t="e">
        <f t="shared" si="607"/>
        <v>#DIV/0!</v>
      </c>
      <c r="GD196" s="39" t="e">
        <f t="shared" si="608"/>
        <v>#DIV/0!</v>
      </c>
      <c r="GE196" s="39" t="e">
        <f t="shared" si="609"/>
        <v>#DIV/0!</v>
      </c>
      <c r="GF196" s="39" t="e">
        <f t="shared" si="610"/>
        <v>#DIV/0!</v>
      </c>
      <c r="GG196" s="39" t="e">
        <f t="shared" si="611"/>
        <v>#DIV/0!</v>
      </c>
      <c r="GH196" s="39" t="e">
        <f t="shared" si="612"/>
        <v>#DIV/0!</v>
      </c>
      <c r="GI196" s="39"/>
      <c r="GJ196" s="39" t="e">
        <f t="shared" si="613"/>
        <v>#DIV/0!</v>
      </c>
      <c r="GK196" s="39" t="e">
        <f t="shared" si="614"/>
        <v>#DIV/0!</v>
      </c>
      <c r="GL196" s="39" t="e">
        <f t="shared" si="615"/>
        <v>#DIV/0!</v>
      </c>
      <c r="GM196" s="39" t="e">
        <f t="shared" si="616"/>
        <v>#DIV/0!</v>
      </c>
      <c r="GN196" s="39" t="e">
        <f t="shared" si="617"/>
        <v>#DIV/0!</v>
      </c>
      <c r="GO196" s="57"/>
      <c r="GP196" s="57" t="e">
        <f t="shared" si="618"/>
        <v>#DIV/0!</v>
      </c>
      <c r="GQ196" s="59" t="e">
        <f t="shared" si="619"/>
        <v>#DIV/0!</v>
      </c>
      <c r="GR196" s="41" t="e">
        <f t="shared" si="620"/>
        <v>#DIV/0!</v>
      </c>
      <c r="GS196" s="57" t="e">
        <f t="shared" si="621"/>
        <v>#DIV/0!</v>
      </c>
      <c r="GT196" s="57" t="e">
        <f t="shared" si="622"/>
        <v>#DIV/0!</v>
      </c>
      <c r="GU196" s="57" t="e">
        <f t="shared" si="623"/>
        <v>#DIV/0!</v>
      </c>
      <c r="GV196" s="57"/>
      <c r="GW196" s="42" t="e">
        <f t="shared" si="624"/>
        <v>#DIV/0!</v>
      </c>
      <c r="GX196" s="42" t="e">
        <f t="shared" si="625"/>
        <v>#DIV/0!</v>
      </c>
      <c r="GY196" s="42" t="e">
        <f t="shared" si="626"/>
        <v>#DIV/0!</v>
      </c>
      <c r="GZ196" s="57"/>
      <c r="HA196" s="2" t="e">
        <f t="shared" si="627"/>
        <v>#DIV/0!</v>
      </c>
      <c r="HB196" s="2" t="e">
        <f t="shared" si="628"/>
        <v>#DIV/0!</v>
      </c>
      <c r="HC196" s="2" t="e">
        <f t="shared" si="629"/>
        <v>#DIV/0!</v>
      </c>
      <c r="HD196" s="2" t="e">
        <f t="shared" si="630"/>
        <v>#DIV/0!</v>
      </c>
      <c r="HE196" s="2" t="e">
        <f t="shared" si="631"/>
        <v>#DIV/0!</v>
      </c>
      <c r="HF196" s="2" t="e">
        <f t="shared" si="632"/>
        <v>#DIV/0!</v>
      </c>
      <c r="HG196" s="2" t="e">
        <f t="shared" si="633"/>
        <v>#DIV/0!</v>
      </c>
      <c r="HH196" s="2" t="e">
        <f t="shared" si="634"/>
        <v>#DIV/0!</v>
      </c>
      <c r="HI196" s="2" t="e">
        <f t="shared" si="635"/>
        <v>#DIV/0!</v>
      </c>
      <c r="HJ196" s="11" t="e">
        <f t="shared" si="636"/>
        <v>#DIV/0!</v>
      </c>
      <c r="HK196" s="60" t="e">
        <f t="shared" si="637"/>
        <v>#DIV/0!</v>
      </c>
      <c r="HL196" s="57"/>
      <c r="HM196" s="57" t="e">
        <f t="shared" si="638"/>
        <v>#DIV/0!</v>
      </c>
      <c r="HN196" s="57" t="e">
        <f t="shared" si="639"/>
        <v>#DIV/0!</v>
      </c>
      <c r="HO196" s="57" t="e">
        <f t="shared" si="640"/>
        <v>#DIV/0!</v>
      </c>
      <c r="HP196" s="57" t="e">
        <f t="shared" si="641"/>
        <v>#DIV/0!</v>
      </c>
      <c r="HQ196" s="57" t="e">
        <f t="shared" si="642"/>
        <v>#DIV/0!</v>
      </c>
      <c r="HR196" s="57"/>
      <c r="HS196" s="57" t="e">
        <f t="shared" si="643"/>
        <v>#DIV/0!</v>
      </c>
      <c r="HT196" s="57" t="e">
        <f t="shared" si="644"/>
        <v>#DIV/0!</v>
      </c>
      <c r="HU196" s="57" t="e">
        <f t="shared" si="645"/>
        <v>#DIV/0!</v>
      </c>
      <c r="HV196" s="57" t="e">
        <f t="shared" si="646"/>
        <v>#DIV/0!</v>
      </c>
      <c r="HW196" s="57" t="e">
        <f t="shared" si="647"/>
        <v>#DIV/0!</v>
      </c>
      <c r="HX196" s="57"/>
      <c r="HY196" s="57" t="e">
        <f t="shared" si="648"/>
        <v>#DIV/0!</v>
      </c>
      <c r="HZ196" s="57" t="e">
        <f t="shared" si="649"/>
        <v>#DIV/0!</v>
      </c>
      <c r="IA196" s="57"/>
      <c r="IB196" s="61">
        <f t="shared" si="650"/>
        <v>0</v>
      </c>
      <c r="IC196" s="57" t="str">
        <f t="shared" si="651"/>
        <v/>
      </c>
      <c r="ID196" s="42"/>
      <c r="IE196" s="2" t="str">
        <f t="shared" si="652"/>
        <v/>
      </c>
      <c r="IF196" s="60" t="e">
        <f t="shared" si="653"/>
        <v>#DIV/0!</v>
      </c>
      <c r="IG196" s="60" t="str">
        <f t="shared" si="654"/>
        <v/>
      </c>
      <c r="IH196" s="60" t="str">
        <f t="shared" si="655"/>
        <v>zinco-</v>
      </c>
      <c r="II196" s="60" t="str">
        <f t="shared" si="656"/>
        <v>mangano-</v>
      </c>
      <c r="IJ196" s="60" t="e">
        <f t="shared" si="657"/>
        <v>#DIV/0!</v>
      </c>
      <c r="IK196" s="60" t="e">
        <f t="shared" si="658"/>
        <v>#DIV/0!</v>
      </c>
      <c r="IL196" s="60" t="e">
        <f t="shared" si="659"/>
        <v>#DIV/0!</v>
      </c>
      <c r="IM196" s="60" t="e">
        <f t="shared" si="660"/>
        <v>#DIV/0!</v>
      </c>
      <c r="IN196" s="60" t="str">
        <f t="shared" si="661"/>
        <v/>
      </c>
      <c r="IO196" s="60" t="str">
        <f t="shared" si="662"/>
        <v/>
      </c>
      <c r="IP196" s="57"/>
      <c r="IQ196" s="57" t="str">
        <f t="shared" si="663"/>
        <v>ERROR!!</v>
      </c>
    </row>
    <row r="197" spans="24:251">
      <c r="X197" s="29">
        <f t="shared" si="519"/>
        <v>0</v>
      </c>
      <c r="Y197" s="29">
        <f t="shared" si="520"/>
        <v>0</v>
      </c>
      <c r="Z197" s="29" t="e">
        <f t="shared" si="521"/>
        <v>#DIV/0!</v>
      </c>
      <c r="AA197" s="29" t="e">
        <f t="shared" si="522"/>
        <v>#DIV/0!</v>
      </c>
      <c r="AB197" s="29" t="e">
        <f t="shared" si="523"/>
        <v>#DIV/0!</v>
      </c>
      <c r="AC197" s="29" t="e">
        <f t="shared" si="524"/>
        <v>#DIV/0!</v>
      </c>
      <c r="AF197" s="23">
        <v>60.084299999999999</v>
      </c>
      <c r="AG197" s="23">
        <v>79.878799999999998</v>
      </c>
      <c r="AH197" s="23">
        <v>101.96120000000001</v>
      </c>
      <c r="AI197" s="23">
        <v>151.99039999999999</v>
      </c>
      <c r="AJ197" s="23">
        <v>159.69</v>
      </c>
      <c r="AK197" s="23">
        <v>71.846400000000003</v>
      </c>
      <c r="AL197" s="23">
        <v>70.9375</v>
      </c>
      <c r="AM197" s="23">
        <v>40.304400000000001</v>
      </c>
      <c r="AN197" s="23">
        <v>56.077399999999997</v>
      </c>
      <c r="AO197" s="23">
        <v>61.978999999999999</v>
      </c>
      <c r="AP197" s="23">
        <v>94.195999999999998</v>
      </c>
      <c r="AQ197" s="23">
        <v>18.998000000000001</v>
      </c>
      <c r="AR197" s="23">
        <v>35.450000000000003</v>
      </c>
      <c r="AS197" s="23">
        <v>29.88</v>
      </c>
      <c r="AT197" s="23">
        <v>74.691999999999993</v>
      </c>
      <c r="AU197" s="23">
        <v>81.39</v>
      </c>
      <c r="AX197" s="54">
        <f t="shared" si="525"/>
        <v>0</v>
      </c>
      <c r="AY197" s="54">
        <f t="shared" si="526"/>
        <v>0</v>
      </c>
      <c r="AZ197" s="54">
        <f t="shared" si="527"/>
        <v>0</v>
      </c>
      <c r="BA197" s="54">
        <f t="shared" si="528"/>
        <v>0</v>
      </c>
      <c r="BB197" s="54">
        <f t="shared" si="529"/>
        <v>0</v>
      </c>
      <c r="BC197" s="54">
        <f t="shared" si="530"/>
        <v>0</v>
      </c>
      <c r="BD197" s="54">
        <f t="shared" si="531"/>
        <v>0</v>
      </c>
      <c r="BE197" s="54">
        <f t="shared" si="532"/>
        <v>0</v>
      </c>
      <c r="BF197" s="54">
        <f t="shared" si="533"/>
        <v>0</v>
      </c>
      <c r="BG197" s="54">
        <f t="shared" si="534"/>
        <v>0</v>
      </c>
      <c r="BH197" s="54">
        <f t="shared" si="535"/>
        <v>0</v>
      </c>
      <c r="BI197" s="54">
        <f t="shared" si="536"/>
        <v>0</v>
      </c>
      <c r="BJ197" s="54">
        <f t="shared" si="537"/>
        <v>0</v>
      </c>
      <c r="BK197" s="54">
        <f t="shared" si="538"/>
        <v>0</v>
      </c>
      <c r="BL197" s="54">
        <f t="shared" si="539"/>
        <v>0</v>
      </c>
      <c r="BM197" s="42"/>
      <c r="BO197" s="54">
        <f>'Norm-coeff'!$C$2+$AX197*'Norm-coeff'!$D$2+$AY197*'Norm-coeff'!$E$2+$AZ197*'Norm-coeff'!$F$2+$BA197*'Norm-coeff'!$G$2+$BB197*'Norm-coeff'!$H$2+$BC197*'Norm-coeff'!$I$2+$BD197*'Norm-coeff'!$J$2+$BE197*'Norm-coeff'!$K$2+$BF197*'Norm-coeff'!$L$2+$BG197*'Norm-coeff'!$M$2+$BH197*'Norm-coeff'!$N$2+$BI197*'Norm-coeff'!$O$2</f>
        <v>5.4045421474420303</v>
      </c>
      <c r="BP197" s="54">
        <f>'Norm-coeff'!$C$3+$AX197*'Norm-coeff'!$D$3+$AY197*'Norm-coeff'!$E$3+$AZ197*'Norm-coeff'!$F$3+$BA197*'Norm-coeff'!$G$3+$BB197*'Norm-coeff'!$H$3+$BC197*'Norm-coeff'!$I$3+$BD197*'Norm-coeff'!$J$3+$BE197*'Norm-coeff'!$K$3+$BF197*'Norm-coeff'!$L$3+$BG197*'Norm-coeff'!$M$3+$BH197*'Norm-coeff'!$N$3+$BI197*'Norm-coeff'!$O$3</f>
        <v>3.15319116612705</v>
      </c>
      <c r="BQ197" s="54">
        <f>'Norm-coeff'!$C$4+$AX197*'Norm-coeff'!$D$4+$AY197*'Norm-coeff'!$E$4+$AZ197*'Norm-coeff'!$F$4+$BA197*'Norm-coeff'!$G$4+$BB197*'Norm-coeff'!$H$4+$BC197*'Norm-coeff'!$I$4+$BD197*'Norm-coeff'!$J$4+$BE197*'Norm-coeff'!$K$4+$BF197*'Norm-coeff'!$L$4+$BG197*'Norm-coeff'!$M$4+$BH197*'Norm-coeff'!$N$4+$BI197*'Norm-coeff'!$O$4</f>
        <v>1.42115649462768</v>
      </c>
      <c r="BR197" s="54">
        <f>'Norm-coeff'!$C$5+$AX197*'Norm-coeff'!$D$5+$AY197*'Norm-coeff'!$E$5+$AZ197*'Norm-coeff'!$F$5+$BA197*'Norm-coeff'!$G$5+$BB197*'Norm-coeff'!$H$5+$BC197*'Norm-coeff'!$I$5+$BD197*'Norm-coeff'!$J$5+$BE197*'Norm-coeff'!$K$5+$BF197*'Norm-coeff'!$L$5+$BG197*'Norm-coeff'!$M$5+$BH197*'Norm-coeff'!$N$5+$BI197*'Norm-coeff'!$O$5</f>
        <v>1.0553329241296201</v>
      </c>
      <c r="BS197" s="54">
        <f>'Norm-coeff'!$C$6+$AX197*'Norm-coeff'!$D$6+$AY197*'Norm-coeff'!$E$6+$AZ197*'Norm-coeff'!$F$6+$BA197*'Norm-coeff'!$G$6+$BB197*'Norm-coeff'!$H$6+$BC197*'Norm-coeff'!$I$6+$BD197*'Norm-coeff'!$J$6+$BE197*'Norm-coeff'!$K$6+$BF197*'Norm-coeff'!$L$6+$BG197*'Norm-coeff'!$M$6+$BH197*'Norm-coeff'!$N$6+$BI197*'Norm-coeff'!$O$6</f>
        <v>-1.48700885495103E-2</v>
      </c>
      <c r="BT197" s="54">
        <f>'Norm-coeff'!$C$7+$AX197*'Norm-coeff'!$D$7+$AY197*'Norm-coeff'!$E$7+$AZ197*'Norm-coeff'!$F$7+$BA197*'Norm-coeff'!$G$7+$BB197*'Norm-coeff'!$H$7+$BC197*'Norm-coeff'!$I$7+$BD197*'Norm-coeff'!$J$7+$BE197*'Norm-coeff'!$K$7+$BF197*'Norm-coeff'!$L$7+$BG197*'Norm-coeff'!$M$7+$BH197*'Norm-coeff'!$N$7+$BI197*'Norm-coeff'!$O$7</f>
        <v>2.0907583608832998</v>
      </c>
      <c r="BU197" s="54">
        <f>'Norm-coeff'!$C$8+$AX197*'Norm-coeff'!$D$8+$AY197*'Norm-coeff'!$E$8+$AZ197*'Norm-coeff'!$F$8+$BA197*'Norm-coeff'!$G$8+$BB197*'Norm-coeff'!$H$8+$BC197*'Norm-coeff'!$I$8+$BD197*'Norm-coeff'!$J$8+$BE197*'Norm-coeff'!$K$8+$BF197*'Norm-coeff'!$L$8+$BG197*'Norm-coeff'!$M$8+$BH197*'Norm-coeff'!$N$8+$BI197*'Norm-coeff'!$O$8</f>
        <v>0.65894159836244504</v>
      </c>
      <c r="BV197" s="54">
        <f>'Norm-coeff'!$C$9+$AX197*'Norm-coeff'!$D$9+$AY197*'Norm-coeff'!$E$9+$AZ197*'Norm-coeff'!$F$9+$BA197*'Norm-coeff'!$G$9+$BB197*'Norm-coeff'!$H$9+$BC197*'Norm-coeff'!$I$9+$BD197*'Norm-coeff'!$J$9+$BE197*'Norm-coeff'!$K$9+$BF197*'Norm-coeff'!$L$9+$BG197*'Norm-coeff'!$M$9+$BH197*'Norm-coeff'!$N$9+$BI197*'Norm-coeff'!$O$9</f>
        <v>1.48961085014701</v>
      </c>
      <c r="BW197" s="54">
        <f>'Norm-coeff'!$C$10+$AX197*'Norm-coeff'!$D$10+$AY197*'Norm-coeff'!$E$10+$AZ197*'Norm-coeff'!$F$10+$BA197*'Norm-coeff'!$G$10+$BB197*'Norm-coeff'!$H$10+$BC197*'Norm-coeff'!$I$10+$BD197*'Norm-coeff'!$J$10+$BE197*'Norm-coeff'!$K$10+$BF197*'Norm-coeff'!$L$10+$BG197*'Norm-coeff'!$M$10+$BH197*'Norm-coeff'!$N$10+$BI197*'Norm-coeff'!$O$10</f>
        <v>1.42058735749591</v>
      </c>
      <c r="BX197" s="54">
        <f>'Norm-coeff'!$C$11+$AX197*'Norm-coeff'!$D$11+$AY197*'Norm-coeff'!$E$11+$AZ197*'Norm-coeff'!$F$11+$BA197*'Norm-coeff'!$G$11+$BB197*'Norm-coeff'!$H$11+$BC197*'Norm-coeff'!$I$11+$BD197*'Norm-coeff'!$J$11+$BE197*'Norm-coeff'!$K$11+$BF197*'Norm-coeff'!$L$11+$BG197*'Norm-coeff'!$M$11+$BH197*'Norm-coeff'!$N$11+$BI197*'Norm-coeff'!$O$11</f>
        <v>0.221233014421479</v>
      </c>
      <c r="BY197" s="54">
        <f>'Norm-coeff'!$C$12+$AX197*'Norm-coeff'!$D$12+$AY197*'Norm-coeff'!$E$12+$AZ197*'Norm-coeff'!$F$12+$BA197*'Norm-coeff'!$G$12+$BB197*'Norm-coeff'!$H$12+$BC197*'Norm-coeff'!$I$12+$BD197*'Norm-coeff'!$J$12+$BE197*'Norm-coeff'!$K$12+$BF197*'Norm-coeff'!$L$12+$BG197*'Norm-coeff'!$M$12+$BH197*'Norm-coeff'!$N$12+$BI197*'Norm-coeff'!$O$12</f>
        <v>0.283527502056037</v>
      </c>
      <c r="BZ197" s="54">
        <f>'Norm-coeff'!$C$13+$AX197*'Norm-coeff'!$D$13+$AY197*'Norm-coeff'!$E$13+$AZ197*'Norm-coeff'!$F$13+$BA197*'Norm-coeff'!$G$13+$BB197*'Norm-coeff'!$H$13+$BC197*'Norm-coeff'!$I$13+$BD197*'Norm-coeff'!$J$13+$BE197*'Norm-coeff'!$K$13+$BF197*'Norm-coeff'!$L$13+$BG197*'Norm-coeff'!$M$13+$BH197*'Norm-coeff'!$N$13+$BI197*'Norm-coeff'!$O$13</f>
        <v>-4.1864930554451202E-2</v>
      </c>
      <c r="CA197" s="54">
        <f>'Norm-coeff'!$C$14+$AX197*'Norm-coeff'!$D$14+$AY197*'Norm-coeff'!$E$14+$AZ197*'Norm-coeff'!$F$14+$BA197*'Norm-coeff'!$G$14+$BB197*'Norm-coeff'!$H$14+$BC197*'Norm-coeff'!$I$14+$BD197*'Norm-coeff'!$J$14+$BE197*'Norm-coeff'!$K$14+$BF197*'Norm-coeff'!$L$14+$BG197*'Norm-coeff'!$M$14+$BH197*'Norm-coeff'!$N$14+$BI197*'Norm-coeff'!$O$14</f>
        <v>4.2526983164477103</v>
      </c>
      <c r="CC197" s="54">
        <f t="shared" si="664"/>
        <v>0</v>
      </c>
      <c r="CG197" s="54">
        <f t="shared" si="540"/>
        <v>0</v>
      </c>
      <c r="CH197" s="54">
        <f t="shared" si="691"/>
        <v>0</v>
      </c>
      <c r="CI197" s="54">
        <f t="shared" si="541"/>
        <v>0</v>
      </c>
      <c r="CJ197" s="56">
        <f t="shared" si="542"/>
        <v>0</v>
      </c>
      <c r="CK197" s="54">
        <f t="shared" si="543"/>
        <v>0</v>
      </c>
      <c r="CL197" s="54">
        <f t="shared" si="544"/>
        <v>0</v>
      </c>
      <c r="CM197" s="54">
        <f t="shared" si="545"/>
        <v>0</v>
      </c>
      <c r="CN197" s="54">
        <f t="shared" si="546"/>
        <v>0</v>
      </c>
      <c r="CO197" s="54">
        <f t="shared" si="547"/>
        <v>0</v>
      </c>
      <c r="CP197" s="54">
        <f t="shared" si="548"/>
        <v>0</v>
      </c>
      <c r="CQ197" s="54">
        <f t="shared" si="549"/>
        <v>0</v>
      </c>
      <c r="CR197" s="54">
        <f t="shared" si="550"/>
        <v>0</v>
      </c>
      <c r="CS197" s="54">
        <f t="shared" si="551"/>
        <v>0</v>
      </c>
      <c r="CU197" s="54">
        <f t="shared" si="552"/>
        <v>0</v>
      </c>
      <c r="CV197" s="54">
        <f t="shared" si="553"/>
        <v>0</v>
      </c>
      <c r="CW197" s="54">
        <f t="shared" si="554"/>
        <v>0</v>
      </c>
      <c r="CX197" s="54">
        <f t="shared" si="555"/>
        <v>0</v>
      </c>
      <c r="CZ197" s="54">
        <f t="shared" si="556"/>
        <v>0</v>
      </c>
      <c r="DA197" s="54">
        <f t="shared" si="557"/>
        <v>0</v>
      </c>
      <c r="DB197" s="54">
        <f t="shared" si="558"/>
        <v>0</v>
      </c>
      <c r="DC197" s="54">
        <f t="shared" si="559"/>
        <v>0</v>
      </c>
      <c r="DD197" s="54">
        <f t="shared" si="560"/>
        <v>0</v>
      </c>
      <c r="DE197" s="54">
        <f t="shared" si="561"/>
        <v>0</v>
      </c>
      <c r="DF197" s="54">
        <f t="shared" si="562"/>
        <v>0</v>
      </c>
      <c r="DG197" s="54">
        <f t="shared" si="563"/>
        <v>2</v>
      </c>
      <c r="DH197" s="71">
        <f t="shared" si="564"/>
        <v>0</v>
      </c>
      <c r="DI197" s="71">
        <f t="shared" si="565"/>
        <v>0</v>
      </c>
      <c r="DJ197" s="54">
        <f t="shared" si="566"/>
        <v>0</v>
      </c>
      <c r="DK197" s="54">
        <f t="shared" si="567"/>
        <v>2</v>
      </c>
      <c r="DL197" s="4">
        <f t="shared" si="665"/>
        <v>0</v>
      </c>
      <c r="DM197" s="3">
        <f t="shared" si="568"/>
        <v>0</v>
      </c>
      <c r="DN197" s="3">
        <f t="shared" si="569"/>
        <v>0</v>
      </c>
      <c r="DO197" s="4" t="e">
        <f t="shared" si="570"/>
        <v>#DIV/0!</v>
      </c>
      <c r="DP197" s="57"/>
      <c r="DQ197" s="57"/>
      <c r="DR197" s="56">
        <f t="shared" si="666"/>
        <v>2</v>
      </c>
      <c r="DS197" s="56">
        <f t="shared" si="667"/>
        <v>0</v>
      </c>
      <c r="DT197" s="38">
        <f t="shared" si="668"/>
        <v>0</v>
      </c>
      <c r="DU197" s="38">
        <f t="shared" si="571"/>
        <v>2</v>
      </c>
      <c r="DV197" s="38">
        <f t="shared" si="669"/>
        <v>0</v>
      </c>
      <c r="DW197" s="39">
        <f t="shared" si="670"/>
        <v>0</v>
      </c>
      <c r="DX197" s="39">
        <f t="shared" si="671"/>
        <v>0</v>
      </c>
      <c r="DY197" s="39">
        <f t="shared" si="672"/>
        <v>0</v>
      </c>
      <c r="DZ197" s="39">
        <f t="shared" si="673"/>
        <v>0</v>
      </c>
      <c r="EA197" s="39">
        <f t="shared" si="674"/>
        <v>0</v>
      </c>
      <c r="EB197" s="37" t="e">
        <f t="shared" si="572"/>
        <v>#DIV/0!</v>
      </c>
      <c r="EC197" s="37" t="e">
        <f t="shared" si="573"/>
        <v>#DIV/0!</v>
      </c>
      <c r="ED197" s="37" t="e">
        <f t="shared" si="574"/>
        <v>#DIV/0!</v>
      </c>
      <c r="EE197" s="37" t="e">
        <f t="shared" si="575"/>
        <v>#DIV/0!</v>
      </c>
      <c r="EF197" s="39" t="e">
        <f t="shared" si="576"/>
        <v>#DIV/0!</v>
      </c>
      <c r="EG197" s="37" t="e">
        <f t="shared" si="577"/>
        <v>#DIV/0!</v>
      </c>
      <c r="EH197" s="37" t="e">
        <f t="shared" si="578"/>
        <v>#DIV/0!</v>
      </c>
      <c r="EI197" s="11" t="b">
        <f t="shared" si="579"/>
        <v>1</v>
      </c>
      <c r="EJ197" s="11" t="b">
        <f t="shared" si="580"/>
        <v>0</v>
      </c>
      <c r="EK197" s="39" t="e">
        <f t="shared" si="581"/>
        <v>#DIV/0!</v>
      </c>
      <c r="EL197" s="39" t="e">
        <f t="shared" si="582"/>
        <v>#DIV/0!</v>
      </c>
      <c r="EM197" s="39" t="e">
        <f t="shared" si="583"/>
        <v>#DIV/0!</v>
      </c>
      <c r="EN197" s="39" t="e">
        <f t="shared" si="584"/>
        <v>#DIV/0!</v>
      </c>
      <c r="EO197" s="39" t="e">
        <f t="shared" si="585"/>
        <v>#DIV/0!</v>
      </c>
      <c r="EP197" s="39" t="e">
        <f t="shared" si="586"/>
        <v>#DIV/0!</v>
      </c>
      <c r="EQ197" s="39" t="e">
        <f t="shared" si="587"/>
        <v>#DIV/0!</v>
      </c>
      <c r="ER197" s="39" t="e">
        <f t="shared" si="588"/>
        <v>#DIV/0!</v>
      </c>
      <c r="ES197" s="58" t="str">
        <f t="shared" si="589"/>
        <v>(OH,F,Cl)-dominate amphibole</v>
      </c>
      <c r="ET197" s="58" t="e">
        <f t="shared" si="590"/>
        <v>#N/A</v>
      </c>
      <c r="EU197" s="56">
        <f t="shared" si="675"/>
        <v>0</v>
      </c>
      <c r="EV197" s="56">
        <f t="shared" si="676"/>
        <v>0</v>
      </c>
      <c r="EW197" s="56">
        <f t="shared" si="677"/>
        <v>0</v>
      </c>
      <c r="EX197" s="56">
        <f t="shared" si="678"/>
        <v>0</v>
      </c>
      <c r="EY197" s="56">
        <f t="shared" si="679"/>
        <v>0</v>
      </c>
      <c r="EZ197" s="56">
        <f t="shared" si="680"/>
        <v>0</v>
      </c>
      <c r="FA197" s="39">
        <f t="shared" si="681"/>
        <v>0</v>
      </c>
      <c r="FB197" s="39">
        <f t="shared" si="682"/>
        <v>0</v>
      </c>
      <c r="FC197" s="54">
        <f t="shared" si="683"/>
        <v>0</v>
      </c>
      <c r="FD197" s="54">
        <f t="shared" si="684"/>
        <v>0</v>
      </c>
      <c r="FE197" s="39">
        <f t="shared" si="685"/>
        <v>0</v>
      </c>
      <c r="FF197" s="54">
        <f t="shared" si="686"/>
        <v>0</v>
      </c>
      <c r="FG197" s="39">
        <f t="shared" si="687"/>
        <v>0</v>
      </c>
      <c r="FH197" s="39">
        <f t="shared" si="591"/>
        <v>0</v>
      </c>
      <c r="FI197" s="39">
        <f t="shared" si="592"/>
        <v>0</v>
      </c>
      <c r="FJ197" s="39">
        <f t="shared" si="593"/>
        <v>0</v>
      </c>
      <c r="FK197" s="39" t="e">
        <f t="shared" si="594"/>
        <v>#DIV/0!</v>
      </c>
      <c r="FL197" s="39" t="e">
        <f t="shared" si="595"/>
        <v>#DIV/0!</v>
      </c>
      <c r="FM197" s="39" t="e">
        <f t="shared" si="596"/>
        <v>#DIV/0!</v>
      </c>
      <c r="FN197" s="39">
        <f t="shared" si="597"/>
        <v>1</v>
      </c>
      <c r="FO197" s="39">
        <f t="shared" si="688"/>
        <v>0</v>
      </c>
      <c r="FP197" s="39">
        <f t="shared" si="689"/>
        <v>0</v>
      </c>
      <c r="FQ197" s="39">
        <f t="shared" si="690"/>
        <v>0</v>
      </c>
      <c r="FR197" s="39">
        <f t="shared" si="598"/>
        <v>0</v>
      </c>
      <c r="FS197" s="39">
        <f t="shared" si="599"/>
        <v>0</v>
      </c>
      <c r="FU197" s="39" t="e">
        <f t="shared" si="600"/>
        <v>#DIV/0!</v>
      </c>
      <c r="FV197" s="39" t="e">
        <f t="shared" si="601"/>
        <v>#DIV/0!</v>
      </c>
      <c r="FW197" s="39" t="e">
        <f t="shared" si="602"/>
        <v>#DIV/0!</v>
      </c>
      <c r="FY197" s="39" t="e">
        <f t="shared" si="603"/>
        <v>#DIV/0!</v>
      </c>
      <c r="FZ197" s="39" t="e">
        <f t="shared" si="604"/>
        <v>#DIV/0!</v>
      </c>
      <c r="GA197" s="39" t="e">
        <f t="shared" si="605"/>
        <v>#DIV/0!</v>
      </c>
      <c r="GB197" s="39" t="e">
        <f t="shared" si="606"/>
        <v>#DIV/0!</v>
      </c>
      <c r="GC197" s="39" t="e">
        <f t="shared" si="607"/>
        <v>#DIV/0!</v>
      </c>
      <c r="GD197" s="39" t="e">
        <f t="shared" si="608"/>
        <v>#DIV/0!</v>
      </c>
      <c r="GE197" s="39" t="e">
        <f t="shared" si="609"/>
        <v>#DIV/0!</v>
      </c>
      <c r="GF197" s="39" t="e">
        <f t="shared" si="610"/>
        <v>#DIV/0!</v>
      </c>
      <c r="GG197" s="39" t="e">
        <f t="shared" si="611"/>
        <v>#DIV/0!</v>
      </c>
      <c r="GH197" s="39" t="e">
        <f t="shared" si="612"/>
        <v>#DIV/0!</v>
      </c>
      <c r="GI197" s="39"/>
      <c r="GJ197" s="39" t="e">
        <f t="shared" si="613"/>
        <v>#DIV/0!</v>
      </c>
      <c r="GK197" s="39" t="e">
        <f t="shared" si="614"/>
        <v>#DIV/0!</v>
      </c>
      <c r="GL197" s="39" t="e">
        <f t="shared" si="615"/>
        <v>#DIV/0!</v>
      </c>
      <c r="GM197" s="39" t="e">
        <f t="shared" si="616"/>
        <v>#DIV/0!</v>
      </c>
      <c r="GN197" s="39" t="e">
        <f t="shared" si="617"/>
        <v>#DIV/0!</v>
      </c>
      <c r="GO197" s="57"/>
      <c r="GP197" s="57" t="e">
        <f t="shared" si="618"/>
        <v>#DIV/0!</v>
      </c>
      <c r="GQ197" s="59" t="e">
        <f t="shared" si="619"/>
        <v>#DIV/0!</v>
      </c>
      <c r="GR197" s="41" t="e">
        <f t="shared" si="620"/>
        <v>#DIV/0!</v>
      </c>
      <c r="GS197" s="57" t="e">
        <f t="shared" si="621"/>
        <v>#DIV/0!</v>
      </c>
      <c r="GT197" s="57" t="e">
        <f t="shared" si="622"/>
        <v>#DIV/0!</v>
      </c>
      <c r="GU197" s="57" t="e">
        <f t="shared" si="623"/>
        <v>#DIV/0!</v>
      </c>
      <c r="GV197" s="57"/>
      <c r="GW197" s="42" t="e">
        <f t="shared" si="624"/>
        <v>#DIV/0!</v>
      </c>
      <c r="GX197" s="42" t="e">
        <f t="shared" si="625"/>
        <v>#DIV/0!</v>
      </c>
      <c r="GY197" s="42" t="e">
        <f t="shared" si="626"/>
        <v>#DIV/0!</v>
      </c>
      <c r="GZ197" s="57"/>
      <c r="HA197" s="2" t="e">
        <f t="shared" si="627"/>
        <v>#DIV/0!</v>
      </c>
      <c r="HB197" s="2" t="e">
        <f t="shared" si="628"/>
        <v>#DIV/0!</v>
      </c>
      <c r="HC197" s="2" t="e">
        <f t="shared" si="629"/>
        <v>#DIV/0!</v>
      </c>
      <c r="HD197" s="2" t="e">
        <f t="shared" si="630"/>
        <v>#DIV/0!</v>
      </c>
      <c r="HE197" s="2" t="e">
        <f t="shared" si="631"/>
        <v>#DIV/0!</v>
      </c>
      <c r="HF197" s="2" t="e">
        <f t="shared" si="632"/>
        <v>#DIV/0!</v>
      </c>
      <c r="HG197" s="2" t="e">
        <f t="shared" si="633"/>
        <v>#DIV/0!</v>
      </c>
      <c r="HH197" s="2" t="e">
        <f t="shared" si="634"/>
        <v>#DIV/0!</v>
      </c>
      <c r="HI197" s="2" t="e">
        <f t="shared" si="635"/>
        <v>#DIV/0!</v>
      </c>
      <c r="HJ197" s="11" t="e">
        <f t="shared" si="636"/>
        <v>#DIV/0!</v>
      </c>
      <c r="HK197" s="60" t="e">
        <f t="shared" si="637"/>
        <v>#DIV/0!</v>
      </c>
      <c r="HL197" s="57"/>
      <c r="HM197" s="57" t="e">
        <f t="shared" si="638"/>
        <v>#DIV/0!</v>
      </c>
      <c r="HN197" s="57" t="e">
        <f t="shared" si="639"/>
        <v>#DIV/0!</v>
      </c>
      <c r="HO197" s="57" t="e">
        <f t="shared" si="640"/>
        <v>#DIV/0!</v>
      </c>
      <c r="HP197" s="57" t="e">
        <f t="shared" si="641"/>
        <v>#DIV/0!</v>
      </c>
      <c r="HQ197" s="57" t="e">
        <f t="shared" si="642"/>
        <v>#DIV/0!</v>
      </c>
      <c r="HR197" s="57"/>
      <c r="HS197" s="57" t="e">
        <f t="shared" si="643"/>
        <v>#DIV/0!</v>
      </c>
      <c r="HT197" s="57" t="e">
        <f t="shared" si="644"/>
        <v>#DIV/0!</v>
      </c>
      <c r="HU197" s="57" t="e">
        <f t="shared" si="645"/>
        <v>#DIV/0!</v>
      </c>
      <c r="HV197" s="57" t="e">
        <f t="shared" si="646"/>
        <v>#DIV/0!</v>
      </c>
      <c r="HW197" s="57" t="e">
        <f t="shared" si="647"/>
        <v>#DIV/0!</v>
      </c>
      <c r="HX197" s="57"/>
      <c r="HY197" s="57" t="e">
        <f t="shared" si="648"/>
        <v>#DIV/0!</v>
      </c>
      <c r="HZ197" s="57" t="e">
        <f t="shared" si="649"/>
        <v>#DIV/0!</v>
      </c>
      <c r="IA197" s="57"/>
      <c r="IB197" s="61">
        <f t="shared" si="650"/>
        <v>0</v>
      </c>
      <c r="IC197" s="57" t="str">
        <f t="shared" si="651"/>
        <v/>
      </c>
      <c r="ID197" s="42"/>
      <c r="IE197" s="2" t="str">
        <f t="shared" si="652"/>
        <v/>
      </c>
      <c r="IF197" s="60" t="e">
        <f t="shared" si="653"/>
        <v>#DIV/0!</v>
      </c>
      <c r="IG197" s="60" t="str">
        <f t="shared" si="654"/>
        <v/>
      </c>
      <c r="IH197" s="60" t="str">
        <f t="shared" si="655"/>
        <v>zinco-</v>
      </c>
      <c r="II197" s="60" t="str">
        <f t="shared" si="656"/>
        <v>mangano-</v>
      </c>
      <c r="IJ197" s="60" t="e">
        <f t="shared" si="657"/>
        <v>#DIV/0!</v>
      </c>
      <c r="IK197" s="60" t="e">
        <f t="shared" si="658"/>
        <v>#DIV/0!</v>
      </c>
      <c r="IL197" s="60" t="e">
        <f t="shared" si="659"/>
        <v>#DIV/0!</v>
      </c>
      <c r="IM197" s="60" t="e">
        <f t="shared" si="660"/>
        <v>#DIV/0!</v>
      </c>
      <c r="IN197" s="60" t="str">
        <f t="shared" si="661"/>
        <v/>
      </c>
      <c r="IO197" s="60" t="str">
        <f t="shared" si="662"/>
        <v/>
      </c>
      <c r="IP197" s="57"/>
      <c r="IQ197" s="57" t="str">
        <f t="shared" si="663"/>
        <v>ERROR!!</v>
      </c>
    </row>
    <row r="198" spans="24:251">
      <c r="X198" s="29">
        <f t="shared" si="519"/>
        <v>0</v>
      </c>
      <c r="Y198" s="29">
        <f t="shared" si="520"/>
        <v>0</v>
      </c>
      <c r="Z198" s="29" t="e">
        <f t="shared" si="521"/>
        <v>#DIV/0!</v>
      </c>
      <c r="AA198" s="29" t="e">
        <f t="shared" si="522"/>
        <v>#DIV/0!</v>
      </c>
      <c r="AB198" s="29" t="e">
        <f t="shared" si="523"/>
        <v>#DIV/0!</v>
      </c>
      <c r="AC198" s="29" t="e">
        <f t="shared" si="524"/>
        <v>#DIV/0!</v>
      </c>
      <c r="AF198" s="23">
        <v>60.084299999999999</v>
      </c>
      <c r="AG198" s="23">
        <v>79.878799999999998</v>
      </c>
      <c r="AH198" s="23">
        <v>101.96120000000001</v>
      </c>
      <c r="AI198" s="23">
        <v>151.99039999999999</v>
      </c>
      <c r="AJ198" s="23">
        <v>159.69</v>
      </c>
      <c r="AK198" s="23">
        <v>71.846400000000003</v>
      </c>
      <c r="AL198" s="23">
        <v>70.9375</v>
      </c>
      <c r="AM198" s="23">
        <v>40.304400000000001</v>
      </c>
      <c r="AN198" s="23">
        <v>56.077399999999997</v>
      </c>
      <c r="AO198" s="23">
        <v>61.978999999999999</v>
      </c>
      <c r="AP198" s="23">
        <v>94.195999999999998</v>
      </c>
      <c r="AQ198" s="23">
        <v>18.998000000000001</v>
      </c>
      <c r="AR198" s="23">
        <v>35.450000000000003</v>
      </c>
      <c r="AS198" s="23">
        <v>29.88</v>
      </c>
      <c r="AT198" s="23">
        <v>74.691999999999993</v>
      </c>
      <c r="AU198" s="23">
        <v>81.39</v>
      </c>
      <c r="AX198" s="54">
        <f t="shared" si="525"/>
        <v>0</v>
      </c>
      <c r="AY198" s="54">
        <f t="shared" si="526"/>
        <v>0</v>
      </c>
      <c r="AZ198" s="54">
        <f t="shared" si="527"/>
        <v>0</v>
      </c>
      <c r="BA198" s="54">
        <f t="shared" si="528"/>
        <v>0</v>
      </c>
      <c r="BB198" s="54">
        <f t="shared" si="529"/>
        <v>0</v>
      </c>
      <c r="BC198" s="54">
        <f t="shared" si="530"/>
        <v>0</v>
      </c>
      <c r="BD198" s="54">
        <f t="shared" si="531"/>
        <v>0</v>
      </c>
      <c r="BE198" s="54">
        <f t="shared" si="532"/>
        <v>0</v>
      </c>
      <c r="BF198" s="54">
        <f t="shared" si="533"/>
        <v>0</v>
      </c>
      <c r="BG198" s="54">
        <f t="shared" si="534"/>
        <v>0</v>
      </c>
      <c r="BH198" s="54">
        <f t="shared" si="535"/>
        <v>0</v>
      </c>
      <c r="BI198" s="54">
        <f t="shared" si="536"/>
        <v>0</v>
      </c>
      <c r="BJ198" s="54">
        <f t="shared" si="537"/>
        <v>0</v>
      </c>
      <c r="BK198" s="54">
        <f t="shared" si="538"/>
        <v>0</v>
      </c>
      <c r="BL198" s="54">
        <f t="shared" si="539"/>
        <v>0</v>
      </c>
      <c r="BM198" s="42"/>
      <c r="BO198" s="54">
        <f>'Norm-coeff'!$C$2+$AX198*'Norm-coeff'!$D$2+$AY198*'Norm-coeff'!$E$2+$AZ198*'Norm-coeff'!$F$2+$BA198*'Norm-coeff'!$G$2+$BB198*'Norm-coeff'!$H$2+$BC198*'Norm-coeff'!$I$2+$BD198*'Norm-coeff'!$J$2+$BE198*'Norm-coeff'!$K$2+$BF198*'Norm-coeff'!$L$2+$BG198*'Norm-coeff'!$M$2+$BH198*'Norm-coeff'!$N$2+$BI198*'Norm-coeff'!$O$2</f>
        <v>5.4045421474420303</v>
      </c>
      <c r="BP198" s="54">
        <f>'Norm-coeff'!$C$3+$AX198*'Norm-coeff'!$D$3+$AY198*'Norm-coeff'!$E$3+$AZ198*'Norm-coeff'!$F$3+$BA198*'Norm-coeff'!$G$3+$BB198*'Norm-coeff'!$H$3+$BC198*'Norm-coeff'!$I$3+$BD198*'Norm-coeff'!$J$3+$BE198*'Norm-coeff'!$K$3+$BF198*'Norm-coeff'!$L$3+$BG198*'Norm-coeff'!$M$3+$BH198*'Norm-coeff'!$N$3+$BI198*'Norm-coeff'!$O$3</f>
        <v>3.15319116612705</v>
      </c>
      <c r="BQ198" s="54">
        <f>'Norm-coeff'!$C$4+$AX198*'Norm-coeff'!$D$4+$AY198*'Norm-coeff'!$E$4+$AZ198*'Norm-coeff'!$F$4+$BA198*'Norm-coeff'!$G$4+$BB198*'Norm-coeff'!$H$4+$BC198*'Norm-coeff'!$I$4+$BD198*'Norm-coeff'!$J$4+$BE198*'Norm-coeff'!$K$4+$BF198*'Norm-coeff'!$L$4+$BG198*'Norm-coeff'!$M$4+$BH198*'Norm-coeff'!$N$4+$BI198*'Norm-coeff'!$O$4</f>
        <v>1.42115649462768</v>
      </c>
      <c r="BR198" s="54">
        <f>'Norm-coeff'!$C$5+$AX198*'Norm-coeff'!$D$5+$AY198*'Norm-coeff'!$E$5+$AZ198*'Norm-coeff'!$F$5+$BA198*'Norm-coeff'!$G$5+$BB198*'Norm-coeff'!$H$5+$BC198*'Norm-coeff'!$I$5+$BD198*'Norm-coeff'!$J$5+$BE198*'Norm-coeff'!$K$5+$BF198*'Norm-coeff'!$L$5+$BG198*'Norm-coeff'!$M$5+$BH198*'Norm-coeff'!$N$5+$BI198*'Norm-coeff'!$O$5</f>
        <v>1.0553329241296201</v>
      </c>
      <c r="BS198" s="54">
        <f>'Norm-coeff'!$C$6+$AX198*'Norm-coeff'!$D$6+$AY198*'Norm-coeff'!$E$6+$AZ198*'Norm-coeff'!$F$6+$BA198*'Norm-coeff'!$G$6+$BB198*'Norm-coeff'!$H$6+$BC198*'Norm-coeff'!$I$6+$BD198*'Norm-coeff'!$J$6+$BE198*'Norm-coeff'!$K$6+$BF198*'Norm-coeff'!$L$6+$BG198*'Norm-coeff'!$M$6+$BH198*'Norm-coeff'!$N$6+$BI198*'Norm-coeff'!$O$6</f>
        <v>-1.48700885495103E-2</v>
      </c>
      <c r="BT198" s="54">
        <f>'Norm-coeff'!$C$7+$AX198*'Norm-coeff'!$D$7+$AY198*'Norm-coeff'!$E$7+$AZ198*'Norm-coeff'!$F$7+$BA198*'Norm-coeff'!$G$7+$BB198*'Norm-coeff'!$H$7+$BC198*'Norm-coeff'!$I$7+$BD198*'Norm-coeff'!$J$7+$BE198*'Norm-coeff'!$K$7+$BF198*'Norm-coeff'!$L$7+$BG198*'Norm-coeff'!$M$7+$BH198*'Norm-coeff'!$N$7+$BI198*'Norm-coeff'!$O$7</f>
        <v>2.0907583608832998</v>
      </c>
      <c r="BU198" s="54">
        <f>'Norm-coeff'!$C$8+$AX198*'Norm-coeff'!$D$8+$AY198*'Norm-coeff'!$E$8+$AZ198*'Norm-coeff'!$F$8+$BA198*'Norm-coeff'!$G$8+$BB198*'Norm-coeff'!$H$8+$BC198*'Norm-coeff'!$I$8+$BD198*'Norm-coeff'!$J$8+$BE198*'Norm-coeff'!$K$8+$BF198*'Norm-coeff'!$L$8+$BG198*'Norm-coeff'!$M$8+$BH198*'Norm-coeff'!$N$8+$BI198*'Norm-coeff'!$O$8</f>
        <v>0.65894159836244504</v>
      </c>
      <c r="BV198" s="54">
        <f>'Norm-coeff'!$C$9+$AX198*'Norm-coeff'!$D$9+$AY198*'Norm-coeff'!$E$9+$AZ198*'Norm-coeff'!$F$9+$BA198*'Norm-coeff'!$G$9+$BB198*'Norm-coeff'!$H$9+$BC198*'Norm-coeff'!$I$9+$BD198*'Norm-coeff'!$J$9+$BE198*'Norm-coeff'!$K$9+$BF198*'Norm-coeff'!$L$9+$BG198*'Norm-coeff'!$M$9+$BH198*'Norm-coeff'!$N$9+$BI198*'Norm-coeff'!$O$9</f>
        <v>1.48961085014701</v>
      </c>
      <c r="BW198" s="54">
        <f>'Norm-coeff'!$C$10+$AX198*'Norm-coeff'!$D$10+$AY198*'Norm-coeff'!$E$10+$AZ198*'Norm-coeff'!$F$10+$BA198*'Norm-coeff'!$G$10+$BB198*'Norm-coeff'!$H$10+$BC198*'Norm-coeff'!$I$10+$BD198*'Norm-coeff'!$J$10+$BE198*'Norm-coeff'!$K$10+$BF198*'Norm-coeff'!$L$10+$BG198*'Norm-coeff'!$M$10+$BH198*'Norm-coeff'!$N$10+$BI198*'Norm-coeff'!$O$10</f>
        <v>1.42058735749591</v>
      </c>
      <c r="BX198" s="54">
        <f>'Norm-coeff'!$C$11+$AX198*'Norm-coeff'!$D$11+$AY198*'Norm-coeff'!$E$11+$AZ198*'Norm-coeff'!$F$11+$BA198*'Norm-coeff'!$G$11+$BB198*'Norm-coeff'!$H$11+$BC198*'Norm-coeff'!$I$11+$BD198*'Norm-coeff'!$J$11+$BE198*'Norm-coeff'!$K$11+$BF198*'Norm-coeff'!$L$11+$BG198*'Norm-coeff'!$M$11+$BH198*'Norm-coeff'!$N$11+$BI198*'Norm-coeff'!$O$11</f>
        <v>0.221233014421479</v>
      </c>
      <c r="BY198" s="54">
        <f>'Norm-coeff'!$C$12+$AX198*'Norm-coeff'!$D$12+$AY198*'Norm-coeff'!$E$12+$AZ198*'Norm-coeff'!$F$12+$BA198*'Norm-coeff'!$G$12+$BB198*'Norm-coeff'!$H$12+$BC198*'Norm-coeff'!$I$12+$BD198*'Norm-coeff'!$J$12+$BE198*'Norm-coeff'!$K$12+$BF198*'Norm-coeff'!$L$12+$BG198*'Norm-coeff'!$M$12+$BH198*'Norm-coeff'!$N$12+$BI198*'Norm-coeff'!$O$12</f>
        <v>0.283527502056037</v>
      </c>
      <c r="BZ198" s="54">
        <f>'Norm-coeff'!$C$13+$AX198*'Norm-coeff'!$D$13+$AY198*'Norm-coeff'!$E$13+$AZ198*'Norm-coeff'!$F$13+$BA198*'Norm-coeff'!$G$13+$BB198*'Norm-coeff'!$H$13+$BC198*'Norm-coeff'!$I$13+$BD198*'Norm-coeff'!$J$13+$BE198*'Norm-coeff'!$K$13+$BF198*'Norm-coeff'!$L$13+$BG198*'Norm-coeff'!$M$13+$BH198*'Norm-coeff'!$N$13+$BI198*'Norm-coeff'!$O$13</f>
        <v>-4.1864930554451202E-2</v>
      </c>
      <c r="CA198" s="54">
        <f>'Norm-coeff'!$C$14+$AX198*'Norm-coeff'!$D$14+$AY198*'Norm-coeff'!$E$14+$AZ198*'Norm-coeff'!$F$14+$BA198*'Norm-coeff'!$G$14+$BB198*'Norm-coeff'!$H$14+$BC198*'Norm-coeff'!$I$14+$BD198*'Norm-coeff'!$J$14+$BE198*'Norm-coeff'!$K$14+$BF198*'Norm-coeff'!$L$14+$BG198*'Norm-coeff'!$M$14+$BH198*'Norm-coeff'!$N$14+$BI198*'Norm-coeff'!$O$14</f>
        <v>4.2526983164477103</v>
      </c>
      <c r="CC198" s="54">
        <f t="shared" si="664"/>
        <v>0</v>
      </c>
      <c r="CG198" s="54">
        <f t="shared" si="540"/>
        <v>0</v>
      </c>
      <c r="CH198" s="54">
        <f t="shared" si="691"/>
        <v>0</v>
      </c>
      <c r="CI198" s="54">
        <f t="shared" si="541"/>
        <v>0</v>
      </c>
      <c r="CJ198" s="56">
        <f t="shared" si="542"/>
        <v>0</v>
      </c>
      <c r="CK198" s="54">
        <f t="shared" si="543"/>
        <v>0</v>
      </c>
      <c r="CL198" s="54">
        <f t="shared" si="544"/>
        <v>0</v>
      </c>
      <c r="CM198" s="54">
        <f t="shared" si="545"/>
        <v>0</v>
      </c>
      <c r="CN198" s="54">
        <f t="shared" si="546"/>
        <v>0</v>
      </c>
      <c r="CO198" s="54">
        <f t="shared" si="547"/>
        <v>0</v>
      </c>
      <c r="CP198" s="54">
        <f t="shared" si="548"/>
        <v>0</v>
      </c>
      <c r="CQ198" s="54">
        <f t="shared" si="549"/>
        <v>0</v>
      </c>
      <c r="CR198" s="54">
        <f t="shared" si="550"/>
        <v>0</v>
      </c>
      <c r="CS198" s="54">
        <f t="shared" si="551"/>
        <v>0</v>
      </c>
      <c r="CU198" s="54">
        <f t="shared" si="552"/>
        <v>0</v>
      </c>
      <c r="CV198" s="54">
        <f t="shared" si="553"/>
        <v>0</v>
      </c>
      <c r="CW198" s="54">
        <f t="shared" si="554"/>
        <v>0</v>
      </c>
      <c r="CX198" s="54">
        <f t="shared" si="555"/>
        <v>0</v>
      </c>
      <c r="CZ198" s="54">
        <f t="shared" si="556"/>
        <v>0</v>
      </c>
      <c r="DA198" s="54">
        <f t="shared" si="557"/>
        <v>0</v>
      </c>
      <c r="DB198" s="54">
        <f t="shared" si="558"/>
        <v>0</v>
      </c>
      <c r="DC198" s="54">
        <f t="shared" si="559"/>
        <v>0</v>
      </c>
      <c r="DD198" s="54">
        <f t="shared" si="560"/>
        <v>0</v>
      </c>
      <c r="DE198" s="54">
        <f t="shared" si="561"/>
        <v>0</v>
      </c>
      <c r="DF198" s="54">
        <f t="shared" si="562"/>
        <v>0</v>
      </c>
      <c r="DG198" s="54">
        <f t="shared" si="563"/>
        <v>2</v>
      </c>
      <c r="DH198" s="71">
        <f t="shared" si="564"/>
        <v>0</v>
      </c>
      <c r="DI198" s="71">
        <f t="shared" si="565"/>
        <v>0</v>
      </c>
      <c r="DJ198" s="54">
        <f t="shared" si="566"/>
        <v>0</v>
      </c>
      <c r="DK198" s="54">
        <f t="shared" si="567"/>
        <v>2</v>
      </c>
      <c r="DL198" s="4">
        <f t="shared" si="665"/>
        <v>0</v>
      </c>
      <c r="DM198" s="3">
        <f t="shared" si="568"/>
        <v>0</v>
      </c>
      <c r="DN198" s="3">
        <f t="shared" si="569"/>
        <v>0</v>
      </c>
      <c r="DO198" s="4" t="e">
        <f t="shared" si="570"/>
        <v>#DIV/0!</v>
      </c>
      <c r="DP198" s="57"/>
      <c r="DQ198" s="57"/>
      <c r="DR198" s="56">
        <f t="shared" si="666"/>
        <v>2</v>
      </c>
      <c r="DS198" s="56">
        <f t="shared" si="667"/>
        <v>0</v>
      </c>
      <c r="DT198" s="38">
        <f t="shared" si="668"/>
        <v>0</v>
      </c>
      <c r="DU198" s="38">
        <f t="shared" si="571"/>
        <v>2</v>
      </c>
      <c r="DV198" s="38">
        <f t="shared" si="669"/>
        <v>0</v>
      </c>
      <c r="DW198" s="39">
        <f t="shared" si="670"/>
        <v>0</v>
      </c>
      <c r="DX198" s="39">
        <f t="shared" si="671"/>
        <v>0</v>
      </c>
      <c r="DY198" s="39">
        <f t="shared" si="672"/>
        <v>0</v>
      </c>
      <c r="DZ198" s="39">
        <f t="shared" si="673"/>
        <v>0</v>
      </c>
      <c r="EA198" s="39">
        <f t="shared" si="674"/>
        <v>0</v>
      </c>
      <c r="EB198" s="37" t="e">
        <f t="shared" si="572"/>
        <v>#DIV/0!</v>
      </c>
      <c r="EC198" s="37" t="e">
        <f t="shared" si="573"/>
        <v>#DIV/0!</v>
      </c>
      <c r="ED198" s="37" t="e">
        <f t="shared" si="574"/>
        <v>#DIV/0!</v>
      </c>
      <c r="EE198" s="37" t="e">
        <f t="shared" si="575"/>
        <v>#DIV/0!</v>
      </c>
      <c r="EF198" s="39" t="e">
        <f t="shared" si="576"/>
        <v>#DIV/0!</v>
      </c>
      <c r="EG198" s="37" t="e">
        <f t="shared" si="577"/>
        <v>#DIV/0!</v>
      </c>
      <c r="EH198" s="37" t="e">
        <f t="shared" si="578"/>
        <v>#DIV/0!</v>
      </c>
      <c r="EI198" s="11" t="b">
        <f t="shared" si="579"/>
        <v>1</v>
      </c>
      <c r="EJ198" s="11" t="b">
        <f t="shared" si="580"/>
        <v>0</v>
      </c>
      <c r="EK198" s="39" t="e">
        <f t="shared" si="581"/>
        <v>#DIV/0!</v>
      </c>
      <c r="EL198" s="39" t="e">
        <f t="shared" si="582"/>
        <v>#DIV/0!</v>
      </c>
      <c r="EM198" s="39" t="e">
        <f t="shared" si="583"/>
        <v>#DIV/0!</v>
      </c>
      <c r="EN198" s="39" t="e">
        <f t="shared" si="584"/>
        <v>#DIV/0!</v>
      </c>
      <c r="EO198" s="39" t="e">
        <f t="shared" si="585"/>
        <v>#DIV/0!</v>
      </c>
      <c r="EP198" s="39" t="e">
        <f t="shared" si="586"/>
        <v>#DIV/0!</v>
      </c>
      <c r="EQ198" s="39" t="e">
        <f t="shared" si="587"/>
        <v>#DIV/0!</v>
      </c>
      <c r="ER198" s="39" t="e">
        <f t="shared" si="588"/>
        <v>#DIV/0!</v>
      </c>
      <c r="ES198" s="58" t="str">
        <f t="shared" si="589"/>
        <v>(OH,F,Cl)-dominate amphibole</v>
      </c>
      <c r="ET198" s="58" t="e">
        <f t="shared" si="590"/>
        <v>#N/A</v>
      </c>
      <c r="EU198" s="56">
        <f t="shared" si="675"/>
        <v>0</v>
      </c>
      <c r="EV198" s="56">
        <f t="shared" si="676"/>
        <v>0</v>
      </c>
      <c r="EW198" s="56">
        <f t="shared" si="677"/>
        <v>0</v>
      </c>
      <c r="EX198" s="56">
        <f t="shared" si="678"/>
        <v>0</v>
      </c>
      <c r="EY198" s="56">
        <f t="shared" si="679"/>
        <v>0</v>
      </c>
      <c r="EZ198" s="56">
        <f t="shared" si="680"/>
        <v>0</v>
      </c>
      <c r="FA198" s="39">
        <f t="shared" si="681"/>
        <v>0</v>
      </c>
      <c r="FB198" s="39">
        <f t="shared" si="682"/>
        <v>0</v>
      </c>
      <c r="FC198" s="54">
        <f t="shared" si="683"/>
        <v>0</v>
      </c>
      <c r="FD198" s="54">
        <f t="shared" si="684"/>
        <v>0</v>
      </c>
      <c r="FE198" s="39">
        <f t="shared" si="685"/>
        <v>0</v>
      </c>
      <c r="FF198" s="54">
        <f t="shared" si="686"/>
        <v>0</v>
      </c>
      <c r="FG198" s="39">
        <f t="shared" si="687"/>
        <v>0</v>
      </c>
      <c r="FH198" s="39">
        <f t="shared" si="591"/>
        <v>0</v>
      </c>
      <c r="FI198" s="39">
        <f t="shared" si="592"/>
        <v>0</v>
      </c>
      <c r="FJ198" s="39">
        <f t="shared" si="593"/>
        <v>0</v>
      </c>
      <c r="FK198" s="39" t="e">
        <f t="shared" si="594"/>
        <v>#DIV/0!</v>
      </c>
      <c r="FL198" s="39" t="e">
        <f t="shared" si="595"/>
        <v>#DIV/0!</v>
      </c>
      <c r="FM198" s="39" t="e">
        <f t="shared" si="596"/>
        <v>#DIV/0!</v>
      </c>
      <c r="FN198" s="39">
        <f t="shared" si="597"/>
        <v>1</v>
      </c>
      <c r="FO198" s="39">
        <f t="shared" si="688"/>
        <v>0</v>
      </c>
      <c r="FP198" s="39">
        <f t="shared" si="689"/>
        <v>0</v>
      </c>
      <c r="FQ198" s="39">
        <f t="shared" si="690"/>
        <v>0</v>
      </c>
      <c r="FR198" s="39">
        <f t="shared" si="598"/>
        <v>0</v>
      </c>
      <c r="FS198" s="39">
        <f t="shared" si="599"/>
        <v>0</v>
      </c>
      <c r="FU198" s="39" t="e">
        <f t="shared" si="600"/>
        <v>#DIV/0!</v>
      </c>
      <c r="FV198" s="39" t="e">
        <f t="shared" si="601"/>
        <v>#DIV/0!</v>
      </c>
      <c r="FW198" s="39" t="e">
        <f t="shared" si="602"/>
        <v>#DIV/0!</v>
      </c>
      <c r="FY198" s="39" t="e">
        <f t="shared" si="603"/>
        <v>#DIV/0!</v>
      </c>
      <c r="FZ198" s="39" t="e">
        <f t="shared" si="604"/>
        <v>#DIV/0!</v>
      </c>
      <c r="GA198" s="39" t="e">
        <f t="shared" si="605"/>
        <v>#DIV/0!</v>
      </c>
      <c r="GB198" s="39" t="e">
        <f t="shared" si="606"/>
        <v>#DIV/0!</v>
      </c>
      <c r="GC198" s="39" t="e">
        <f t="shared" si="607"/>
        <v>#DIV/0!</v>
      </c>
      <c r="GD198" s="39" t="e">
        <f t="shared" si="608"/>
        <v>#DIV/0!</v>
      </c>
      <c r="GE198" s="39" t="e">
        <f t="shared" si="609"/>
        <v>#DIV/0!</v>
      </c>
      <c r="GF198" s="39" t="e">
        <f t="shared" si="610"/>
        <v>#DIV/0!</v>
      </c>
      <c r="GG198" s="39" t="e">
        <f t="shared" si="611"/>
        <v>#DIV/0!</v>
      </c>
      <c r="GH198" s="39" t="e">
        <f t="shared" si="612"/>
        <v>#DIV/0!</v>
      </c>
      <c r="GI198" s="39"/>
      <c r="GJ198" s="39" t="e">
        <f t="shared" si="613"/>
        <v>#DIV/0!</v>
      </c>
      <c r="GK198" s="39" t="e">
        <f t="shared" si="614"/>
        <v>#DIV/0!</v>
      </c>
      <c r="GL198" s="39" t="e">
        <f t="shared" si="615"/>
        <v>#DIV/0!</v>
      </c>
      <c r="GM198" s="39" t="e">
        <f t="shared" si="616"/>
        <v>#DIV/0!</v>
      </c>
      <c r="GN198" s="39" t="e">
        <f t="shared" si="617"/>
        <v>#DIV/0!</v>
      </c>
      <c r="GO198" s="57"/>
      <c r="GP198" s="57" t="e">
        <f t="shared" si="618"/>
        <v>#DIV/0!</v>
      </c>
      <c r="GQ198" s="59" t="e">
        <f t="shared" si="619"/>
        <v>#DIV/0!</v>
      </c>
      <c r="GR198" s="41" t="e">
        <f t="shared" si="620"/>
        <v>#DIV/0!</v>
      </c>
      <c r="GS198" s="57" t="e">
        <f t="shared" si="621"/>
        <v>#DIV/0!</v>
      </c>
      <c r="GT198" s="57" t="e">
        <f t="shared" si="622"/>
        <v>#DIV/0!</v>
      </c>
      <c r="GU198" s="57" t="e">
        <f t="shared" si="623"/>
        <v>#DIV/0!</v>
      </c>
      <c r="GV198" s="57"/>
      <c r="GW198" s="42" t="e">
        <f t="shared" si="624"/>
        <v>#DIV/0!</v>
      </c>
      <c r="GX198" s="42" t="e">
        <f t="shared" si="625"/>
        <v>#DIV/0!</v>
      </c>
      <c r="GY198" s="42" t="e">
        <f t="shared" si="626"/>
        <v>#DIV/0!</v>
      </c>
      <c r="GZ198" s="57"/>
      <c r="HA198" s="2" t="e">
        <f t="shared" si="627"/>
        <v>#DIV/0!</v>
      </c>
      <c r="HB198" s="2" t="e">
        <f t="shared" si="628"/>
        <v>#DIV/0!</v>
      </c>
      <c r="HC198" s="2" t="e">
        <f t="shared" si="629"/>
        <v>#DIV/0!</v>
      </c>
      <c r="HD198" s="2" t="e">
        <f t="shared" si="630"/>
        <v>#DIV/0!</v>
      </c>
      <c r="HE198" s="2" t="e">
        <f t="shared" si="631"/>
        <v>#DIV/0!</v>
      </c>
      <c r="HF198" s="2" t="e">
        <f t="shared" si="632"/>
        <v>#DIV/0!</v>
      </c>
      <c r="HG198" s="2" t="e">
        <f t="shared" si="633"/>
        <v>#DIV/0!</v>
      </c>
      <c r="HH198" s="2" t="e">
        <f t="shared" si="634"/>
        <v>#DIV/0!</v>
      </c>
      <c r="HI198" s="2" t="e">
        <f t="shared" si="635"/>
        <v>#DIV/0!</v>
      </c>
      <c r="HJ198" s="11" t="e">
        <f t="shared" si="636"/>
        <v>#DIV/0!</v>
      </c>
      <c r="HK198" s="60" t="e">
        <f t="shared" si="637"/>
        <v>#DIV/0!</v>
      </c>
      <c r="HL198" s="57"/>
      <c r="HM198" s="57" t="e">
        <f t="shared" si="638"/>
        <v>#DIV/0!</v>
      </c>
      <c r="HN198" s="57" t="e">
        <f t="shared" si="639"/>
        <v>#DIV/0!</v>
      </c>
      <c r="HO198" s="57" t="e">
        <f t="shared" si="640"/>
        <v>#DIV/0!</v>
      </c>
      <c r="HP198" s="57" t="e">
        <f t="shared" si="641"/>
        <v>#DIV/0!</v>
      </c>
      <c r="HQ198" s="57" t="e">
        <f t="shared" si="642"/>
        <v>#DIV/0!</v>
      </c>
      <c r="HR198" s="57"/>
      <c r="HS198" s="57" t="e">
        <f t="shared" si="643"/>
        <v>#DIV/0!</v>
      </c>
      <c r="HT198" s="57" t="e">
        <f t="shared" si="644"/>
        <v>#DIV/0!</v>
      </c>
      <c r="HU198" s="57" t="e">
        <f t="shared" si="645"/>
        <v>#DIV/0!</v>
      </c>
      <c r="HV198" s="57" t="e">
        <f t="shared" si="646"/>
        <v>#DIV/0!</v>
      </c>
      <c r="HW198" s="57" t="e">
        <f t="shared" si="647"/>
        <v>#DIV/0!</v>
      </c>
      <c r="HX198" s="57"/>
      <c r="HY198" s="57" t="e">
        <f t="shared" si="648"/>
        <v>#DIV/0!</v>
      </c>
      <c r="HZ198" s="57" t="e">
        <f t="shared" si="649"/>
        <v>#DIV/0!</v>
      </c>
      <c r="IA198" s="57"/>
      <c r="IB198" s="61">
        <f t="shared" si="650"/>
        <v>0</v>
      </c>
      <c r="IC198" s="57" t="str">
        <f t="shared" si="651"/>
        <v/>
      </c>
      <c r="ID198" s="42"/>
      <c r="IE198" s="2" t="str">
        <f t="shared" si="652"/>
        <v/>
      </c>
      <c r="IF198" s="60" t="e">
        <f t="shared" si="653"/>
        <v>#DIV/0!</v>
      </c>
      <c r="IG198" s="60" t="str">
        <f t="shared" si="654"/>
        <v/>
      </c>
      <c r="IH198" s="60" t="str">
        <f t="shared" si="655"/>
        <v>zinco-</v>
      </c>
      <c r="II198" s="60" t="str">
        <f t="shared" si="656"/>
        <v>mangano-</v>
      </c>
      <c r="IJ198" s="60" t="e">
        <f t="shared" si="657"/>
        <v>#DIV/0!</v>
      </c>
      <c r="IK198" s="60" t="e">
        <f t="shared" si="658"/>
        <v>#DIV/0!</v>
      </c>
      <c r="IL198" s="60" t="e">
        <f t="shared" si="659"/>
        <v>#DIV/0!</v>
      </c>
      <c r="IM198" s="60" t="e">
        <f t="shared" si="660"/>
        <v>#DIV/0!</v>
      </c>
      <c r="IN198" s="60" t="str">
        <f t="shared" si="661"/>
        <v/>
      </c>
      <c r="IO198" s="60" t="str">
        <f t="shared" si="662"/>
        <v/>
      </c>
      <c r="IP198" s="57"/>
      <c r="IQ198" s="57" t="str">
        <f t="shared" si="663"/>
        <v>ERROR!!</v>
      </c>
    </row>
    <row r="199" spans="24:251">
      <c r="X199" s="29">
        <f t="shared" si="519"/>
        <v>0</v>
      </c>
      <c r="Y199" s="29">
        <f t="shared" si="520"/>
        <v>0</v>
      </c>
      <c r="Z199" s="29" t="e">
        <f t="shared" si="521"/>
        <v>#DIV/0!</v>
      </c>
      <c r="AA199" s="29" t="e">
        <f t="shared" si="522"/>
        <v>#DIV/0!</v>
      </c>
      <c r="AB199" s="29" t="e">
        <f t="shared" si="523"/>
        <v>#DIV/0!</v>
      </c>
      <c r="AC199" s="29" t="e">
        <f t="shared" si="524"/>
        <v>#DIV/0!</v>
      </c>
      <c r="AF199" s="23">
        <v>60.084299999999999</v>
      </c>
      <c r="AG199" s="23">
        <v>79.878799999999998</v>
      </c>
      <c r="AH199" s="23">
        <v>101.96120000000001</v>
      </c>
      <c r="AI199" s="23">
        <v>151.99039999999999</v>
      </c>
      <c r="AJ199" s="23">
        <v>159.69</v>
      </c>
      <c r="AK199" s="23">
        <v>71.846400000000003</v>
      </c>
      <c r="AL199" s="23">
        <v>70.9375</v>
      </c>
      <c r="AM199" s="23">
        <v>40.304400000000001</v>
      </c>
      <c r="AN199" s="23">
        <v>56.077399999999997</v>
      </c>
      <c r="AO199" s="23">
        <v>61.978999999999999</v>
      </c>
      <c r="AP199" s="23">
        <v>94.195999999999998</v>
      </c>
      <c r="AQ199" s="23">
        <v>18.998000000000001</v>
      </c>
      <c r="AR199" s="23">
        <v>35.450000000000003</v>
      </c>
      <c r="AS199" s="23">
        <v>29.88</v>
      </c>
      <c r="AT199" s="23">
        <v>74.691999999999993</v>
      </c>
      <c r="AU199" s="23">
        <v>81.39</v>
      </c>
      <c r="AX199" s="54">
        <f t="shared" si="525"/>
        <v>0</v>
      </c>
      <c r="AY199" s="54">
        <f t="shared" si="526"/>
        <v>0</v>
      </c>
      <c r="AZ199" s="54">
        <f t="shared" si="527"/>
        <v>0</v>
      </c>
      <c r="BA199" s="54">
        <f t="shared" si="528"/>
        <v>0</v>
      </c>
      <c r="BB199" s="54">
        <f t="shared" si="529"/>
        <v>0</v>
      </c>
      <c r="BC199" s="54">
        <f t="shared" si="530"/>
        <v>0</v>
      </c>
      <c r="BD199" s="54">
        <f t="shared" si="531"/>
        <v>0</v>
      </c>
      <c r="BE199" s="54">
        <f t="shared" si="532"/>
        <v>0</v>
      </c>
      <c r="BF199" s="54">
        <f t="shared" si="533"/>
        <v>0</v>
      </c>
      <c r="BG199" s="54">
        <f t="shared" si="534"/>
        <v>0</v>
      </c>
      <c r="BH199" s="54">
        <f t="shared" si="535"/>
        <v>0</v>
      </c>
      <c r="BI199" s="54">
        <f t="shared" si="536"/>
        <v>0</v>
      </c>
      <c r="BJ199" s="54">
        <f t="shared" si="537"/>
        <v>0</v>
      </c>
      <c r="BK199" s="54">
        <f t="shared" si="538"/>
        <v>0</v>
      </c>
      <c r="BL199" s="54">
        <f t="shared" si="539"/>
        <v>0</v>
      </c>
      <c r="BM199" s="42"/>
      <c r="BO199" s="54">
        <f>'Norm-coeff'!$C$2+$AX199*'Norm-coeff'!$D$2+$AY199*'Norm-coeff'!$E$2+$AZ199*'Norm-coeff'!$F$2+$BA199*'Norm-coeff'!$G$2+$BB199*'Norm-coeff'!$H$2+$BC199*'Norm-coeff'!$I$2+$BD199*'Norm-coeff'!$J$2+$BE199*'Norm-coeff'!$K$2+$BF199*'Norm-coeff'!$L$2+$BG199*'Norm-coeff'!$M$2+$BH199*'Norm-coeff'!$N$2+$BI199*'Norm-coeff'!$O$2</f>
        <v>5.4045421474420303</v>
      </c>
      <c r="BP199" s="54">
        <f>'Norm-coeff'!$C$3+$AX199*'Norm-coeff'!$D$3+$AY199*'Norm-coeff'!$E$3+$AZ199*'Norm-coeff'!$F$3+$BA199*'Norm-coeff'!$G$3+$BB199*'Norm-coeff'!$H$3+$BC199*'Norm-coeff'!$I$3+$BD199*'Norm-coeff'!$J$3+$BE199*'Norm-coeff'!$K$3+$BF199*'Norm-coeff'!$L$3+$BG199*'Norm-coeff'!$M$3+$BH199*'Norm-coeff'!$N$3+$BI199*'Norm-coeff'!$O$3</f>
        <v>3.15319116612705</v>
      </c>
      <c r="BQ199" s="54">
        <f>'Norm-coeff'!$C$4+$AX199*'Norm-coeff'!$D$4+$AY199*'Norm-coeff'!$E$4+$AZ199*'Norm-coeff'!$F$4+$BA199*'Norm-coeff'!$G$4+$BB199*'Norm-coeff'!$H$4+$BC199*'Norm-coeff'!$I$4+$BD199*'Norm-coeff'!$J$4+$BE199*'Norm-coeff'!$K$4+$BF199*'Norm-coeff'!$L$4+$BG199*'Norm-coeff'!$M$4+$BH199*'Norm-coeff'!$N$4+$BI199*'Norm-coeff'!$O$4</f>
        <v>1.42115649462768</v>
      </c>
      <c r="BR199" s="54">
        <f>'Norm-coeff'!$C$5+$AX199*'Norm-coeff'!$D$5+$AY199*'Norm-coeff'!$E$5+$AZ199*'Norm-coeff'!$F$5+$BA199*'Norm-coeff'!$G$5+$BB199*'Norm-coeff'!$H$5+$BC199*'Norm-coeff'!$I$5+$BD199*'Norm-coeff'!$J$5+$BE199*'Norm-coeff'!$K$5+$BF199*'Norm-coeff'!$L$5+$BG199*'Norm-coeff'!$M$5+$BH199*'Norm-coeff'!$N$5+$BI199*'Norm-coeff'!$O$5</f>
        <v>1.0553329241296201</v>
      </c>
      <c r="BS199" s="54">
        <f>'Norm-coeff'!$C$6+$AX199*'Norm-coeff'!$D$6+$AY199*'Norm-coeff'!$E$6+$AZ199*'Norm-coeff'!$F$6+$BA199*'Norm-coeff'!$G$6+$BB199*'Norm-coeff'!$H$6+$BC199*'Norm-coeff'!$I$6+$BD199*'Norm-coeff'!$J$6+$BE199*'Norm-coeff'!$K$6+$BF199*'Norm-coeff'!$L$6+$BG199*'Norm-coeff'!$M$6+$BH199*'Norm-coeff'!$N$6+$BI199*'Norm-coeff'!$O$6</f>
        <v>-1.48700885495103E-2</v>
      </c>
      <c r="BT199" s="54">
        <f>'Norm-coeff'!$C$7+$AX199*'Norm-coeff'!$D$7+$AY199*'Norm-coeff'!$E$7+$AZ199*'Norm-coeff'!$F$7+$BA199*'Norm-coeff'!$G$7+$BB199*'Norm-coeff'!$H$7+$BC199*'Norm-coeff'!$I$7+$BD199*'Norm-coeff'!$J$7+$BE199*'Norm-coeff'!$K$7+$BF199*'Norm-coeff'!$L$7+$BG199*'Norm-coeff'!$M$7+$BH199*'Norm-coeff'!$N$7+$BI199*'Norm-coeff'!$O$7</f>
        <v>2.0907583608832998</v>
      </c>
      <c r="BU199" s="54">
        <f>'Norm-coeff'!$C$8+$AX199*'Norm-coeff'!$D$8+$AY199*'Norm-coeff'!$E$8+$AZ199*'Norm-coeff'!$F$8+$BA199*'Norm-coeff'!$G$8+$BB199*'Norm-coeff'!$H$8+$BC199*'Norm-coeff'!$I$8+$BD199*'Norm-coeff'!$J$8+$BE199*'Norm-coeff'!$K$8+$BF199*'Norm-coeff'!$L$8+$BG199*'Norm-coeff'!$M$8+$BH199*'Norm-coeff'!$N$8+$BI199*'Norm-coeff'!$O$8</f>
        <v>0.65894159836244504</v>
      </c>
      <c r="BV199" s="54">
        <f>'Norm-coeff'!$C$9+$AX199*'Norm-coeff'!$D$9+$AY199*'Norm-coeff'!$E$9+$AZ199*'Norm-coeff'!$F$9+$BA199*'Norm-coeff'!$G$9+$BB199*'Norm-coeff'!$H$9+$BC199*'Norm-coeff'!$I$9+$BD199*'Norm-coeff'!$J$9+$BE199*'Norm-coeff'!$K$9+$BF199*'Norm-coeff'!$L$9+$BG199*'Norm-coeff'!$M$9+$BH199*'Norm-coeff'!$N$9+$BI199*'Norm-coeff'!$O$9</f>
        <v>1.48961085014701</v>
      </c>
      <c r="BW199" s="54">
        <f>'Norm-coeff'!$C$10+$AX199*'Norm-coeff'!$D$10+$AY199*'Norm-coeff'!$E$10+$AZ199*'Norm-coeff'!$F$10+$BA199*'Norm-coeff'!$G$10+$BB199*'Norm-coeff'!$H$10+$BC199*'Norm-coeff'!$I$10+$BD199*'Norm-coeff'!$J$10+$BE199*'Norm-coeff'!$K$10+$BF199*'Norm-coeff'!$L$10+$BG199*'Norm-coeff'!$M$10+$BH199*'Norm-coeff'!$N$10+$BI199*'Norm-coeff'!$O$10</f>
        <v>1.42058735749591</v>
      </c>
      <c r="BX199" s="54">
        <f>'Norm-coeff'!$C$11+$AX199*'Norm-coeff'!$D$11+$AY199*'Norm-coeff'!$E$11+$AZ199*'Norm-coeff'!$F$11+$BA199*'Norm-coeff'!$G$11+$BB199*'Norm-coeff'!$H$11+$BC199*'Norm-coeff'!$I$11+$BD199*'Norm-coeff'!$J$11+$BE199*'Norm-coeff'!$K$11+$BF199*'Norm-coeff'!$L$11+$BG199*'Norm-coeff'!$M$11+$BH199*'Norm-coeff'!$N$11+$BI199*'Norm-coeff'!$O$11</f>
        <v>0.221233014421479</v>
      </c>
      <c r="BY199" s="54">
        <f>'Norm-coeff'!$C$12+$AX199*'Norm-coeff'!$D$12+$AY199*'Norm-coeff'!$E$12+$AZ199*'Norm-coeff'!$F$12+$BA199*'Norm-coeff'!$G$12+$BB199*'Norm-coeff'!$H$12+$BC199*'Norm-coeff'!$I$12+$BD199*'Norm-coeff'!$J$12+$BE199*'Norm-coeff'!$K$12+$BF199*'Norm-coeff'!$L$12+$BG199*'Norm-coeff'!$M$12+$BH199*'Norm-coeff'!$N$12+$BI199*'Norm-coeff'!$O$12</f>
        <v>0.283527502056037</v>
      </c>
      <c r="BZ199" s="54">
        <f>'Norm-coeff'!$C$13+$AX199*'Norm-coeff'!$D$13+$AY199*'Norm-coeff'!$E$13+$AZ199*'Norm-coeff'!$F$13+$BA199*'Norm-coeff'!$G$13+$BB199*'Norm-coeff'!$H$13+$BC199*'Norm-coeff'!$I$13+$BD199*'Norm-coeff'!$J$13+$BE199*'Norm-coeff'!$K$13+$BF199*'Norm-coeff'!$L$13+$BG199*'Norm-coeff'!$M$13+$BH199*'Norm-coeff'!$N$13+$BI199*'Norm-coeff'!$O$13</f>
        <v>-4.1864930554451202E-2</v>
      </c>
      <c r="CA199" s="54">
        <f>'Norm-coeff'!$C$14+$AX199*'Norm-coeff'!$D$14+$AY199*'Norm-coeff'!$E$14+$AZ199*'Norm-coeff'!$F$14+$BA199*'Norm-coeff'!$G$14+$BB199*'Norm-coeff'!$H$14+$BC199*'Norm-coeff'!$I$14+$BD199*'Norm-coeff'!$J$14+$BE199*'Norm-coeff'!$K$14+$BF199*'Norm-coeff'!$L$14+$BG199*'Norm-coeff'!$M$14+$BH199*'Norm-coeff'!$N$14+$BI199*'Norm-coeff'!$O$14</f>
        <v>4.2526983164477103</v>
      </c>
      <c r="CC199" s="54">
        <f t="shared" si="664"/>
        <v>0</v>
      </c>
      <c r="CG199" s="54">
        <f t="shared" si="540"/>
        <v>0</v>
      </c>
      <c r="CH199" s="54">
        <f t="shared" si="691"/>
        <v>0</v>
      </c>
      <c r="CI199" s="54">
        <f t="shared" si="541"/>
        <v>0</v>
      </c>
      <c r="CJ199" s="56">
        <f t="shared" si="542"/>
        <v>0</v>
      </c>
      <c r="CK199" s="54">
        <f t="shared" si="543"/>
        <v>0</v>
      </c>
      <c r="CL199" s="54">
        <f t="shared" si="544"/>
        <v>0</v>
      </c>
      <c r="CM199" s="54">
        <f t="shared" si="545"/>
        <v>0</v>
      </c>
      <c r="CN199" s="54">
        <f t="shared" si="546"/>
        <v>0</v>
      </c>
      <c r="CO199" s="54">
        <f t="shared" si="547"/>
        <v>0</v>
      </c>
      <c r="CP199" s="54">
        <f t="shared" si="548"/>
        <v>0</v>
      </c>
      <c r="CQ199" s="54">
        <f t="shared" si="549"/>
        <v>0</v>
      </c>
      <c r="CR199" s="54">
        <f t="shared" si="550"/>
        <v>0</v>
      </c>
      <c r="CS199" s="54">
        <f t="shared" si="551"/>
        <v>0</v>
      </c>
      <c r="CU199" s="54">
        <f t="shared" si="552"/>
        <v>0</v>
      </c>
      <c r="CV199" s="54">
        <f t="shared" si="553"/>
        <v>0</v>
      </c>
      <c r="CW199" s="54">
        <f t="shared" si="554"/>
        <v>0</v>
      </c>
      <c r="CX199" s="54">
        <f t="shared" si="555"/>
        <v>0</v>
      </c>
      <c r="CZ199" s="54">
        <f t="shared" si="556"/>
        <v>0</v>
      </c>
      <c r="DA199" s="54">
        <f t="shared" si="557"/>
        <v>0</v>
      </c>
      <c r="DB199" s="54">
        <f t="shared" si="558"/>
        <v>0</v>
      </c>
      <c r="DC199" s="54">
        <f t="shared" si="559"/>
        <v>0</v>
      </c>
      <c r="DD199" s="54">
        <f t="shared" si="560"/>
        <v>0</v>
      </c>
      <c r="DE199" s="54">
        <f t="shared" si="561"/>
        <v>0</v>
      </c>
      <c r="DF199" s="54">
        <f t="shared" si="562"/>
        <v>0</v>
      </c>
      <c r="DG199" s="54">
        <f t="shared" si="563"/>
        <v>2</v>
      </c>
      <c r="DH199" s="71">
        <f t="shared" si="564"/>
        <v>0</v>
      </c>
      <c r="DI199" s="71">
        <f t="shared" si="565"/>
        <v>0</v>
      </c>
      <c r="DJ199" s="54">
        <f t="shared" si="566"/>
        <v>0</v>
      </c>
      <c r="DK199" s="54">
        <f t="shared" si="567"/>
        <v>2</v>
      </c>
      <c r="DL199" s="4">
        <f t="shared" si="665"/>
        <v>0</v>
      </c>
      <c r="DM199" s="3">
        <f t="shared" si="568"/>
        <v>0</v>
      </c>
      <c r="DN199" s="3">
        <f t="shared" si="569"/>
        <v>0</v>
      </c>
      <c r="DO199" s="4" t="e">
        <f t="shared" si="570"/>
        <v>#DIV/0!</v>
      </c>
      <c r="DP199" s="57"/>
      <c r="DQ199" s="57"/>
      <c r="DR199" s="56">
        <f t="shared" si="666"/>
        <v>2</v>
      </c>
      <c r="DS199" s="56">
        <f t="shared" si="667"/>
        <v>0</v>
      </c>
      <c r="DT199" s="38">
        <f t="shared" si="668"/>
        <v>0</v>
      </c>
      <c r="DU199" s="38">
        <f t="shared" si="571"/>
        <v>2</v>
      </c>
      <c r="DV199" s="38">
        <f t="shared" si="669"/>
        <v>0</v>
      </c>
      <c r="DW199" s="39">
        <f t="shared" si="670"/>
        <v>0</v>
      </c>
      <c r="DX199" s="39">
        <f t="shared" si="671"/>
        <v>0</v>
      </c>
      <c r="DY199" s="39">
        <f t="shared" si="672"/>
        <v>0</v>
      </c>
      <c r="DZ199" s="39">
        <f t="shared" si="673"/>
        <v>0</v>
      </c>
      <c r="EA199" s="39">
        <f t="shared" si="674"/>
        <v>0</v>
      </c>
      <c r="EB199" s="37" t="e">
        <f t="shared" si="572"/>
        <v>#DIV/0!</v>
      </c>
      <c r="EC199" s="37" t="e">
        <f t="shared" si="573"/>
        <v>#DIV/0!</v>
      </c>
      <c r="ED199" s="37" t="e">
        <f t="shared" si="574"/>
        <v>#DIV/0!</v>
      </c>
      <c r="EE199" s="37" t="e">
        <f t="shared" si="575"/>
        <v>#DIV/0!</v>
      </c>
      <c r="EF199" s="39" t="e">
        <f t="shared" si="576"/>
        <v>#DIV/0!</v>
      </c>
      <c r="EG199" s="37" t="e">
        <f t="shared" si="577"/>
        <v>#DIV/0!</v>
      </c>
      <c r="EH199" s="37" t="e">
        <f t="shared" si="578"/>
        <v>#DIV/0!</v>
      </c>
      <c r="EI199" s="11" t="b">
        <f t="shared" si="579"/>
        <v>1</v>
      </c>
      <c r="EJ199" s="11" t="b">
        <f t="shared" si="580"/>
        <v>0</v>
      </c>
      <c r="EK199" s="39" t="e">
        <f t="shared" si="581"/>
        <v>#DIV/0!</v>
      </c>
      <c r="EL199" s="39" t="e">
        <f t="shared" si="582"/>
        <v>#DIV/0!</v>
      </c>
      <c r="EM199" s="39" t="e">
        <f t="shared" si="583"/>
        <v>#DIV/0!</v>
      </c>
      <c r="EN199" s="39" t="e">
        <f t="shared" si="584"/>
        <v>#DIV/0!</v>
      </c>
      <c r="EO199" s="39" t="e">
        <f t="shared" si="585"/>
        <v>#DIV/0!</v>
      </c>
      <c r="EP199" s="39" t="e">
        <f t="shared" si="586"/>
        <v>#DIV/0!</v>
      </c>
      <c r="EQ199" s="39" t="e">
        <f t="shared" si="587"/>
        <v>#DIV/0!</v>
      </c>
      <c r="ER199" s="39" t="e">
        <f t="shared" si="588"/>
        <v>#DIV/0!</v>
      </c>
      <c r="ES199" s="58" t="str">
        <f t="shared" si="589"/>
        <v>(OH,F,Cl)-dominate amphibole</v>
      </c>
      <c r="ET199" s="58" t="e">
        <f t="shared" si="590"/>
        <v>#N/A</v>
      </c>
      <c r="EU199" s="56">
        <f t="shared" si="675"/>
        <v>0</v>
      </c>
      <c r="EV199" s="56">
        <f t="shared" si="676"/>
        <v>0</v>
      </c>
      <c r="EW199" s="56">
        <f t="shared" si="677"/>
        <v>0</v>
      </c>
      <c r="EX199" s="56">
        <f t="shared" si="678"/>
        <v>0</v>
      </c>
      <c r="EY199" s="56">
        <f t="shared" si="679"/>
        <v>0</v>
      </c>
      <c r="EZ199" s="56">
        <f t="shared" si="680"/>
        <v>0</v>
      </c>
      <c r="FA199" s="39">
        <f t="shared" si="681"/>
        <v>0</v>
      </c>
      <c r="FB199" s="39">
        <f t="shared" si="682"/>
        <v>0</v>
      </c>
      <c r="FC199" s="54">
        <f t="shared" si="683"/>
        <v>0</v>
      </c>
      <c r="FD199" s="54">
        <f t="shared" si="684"/>
        <v>0</v>
      </c>
      <c r="FE199" s="39">
        <f t="shared" si="685"/>
        <v>0</v>
      </c>
      <c r="FF199" s="54">
        <f t="shared" si="686"/>
        <v>0</v>
      </c>
      <c r="FG199" s="39">
        <f t="shared" si="687"/>
        <v>0</v>
      </c>
      <c r="FH199" s="39">
        <f t="shared" si="591"/>
        <v>0</v>
      </c>
      <c r="FI199" s="39">
        <f t="shared" si="592"/>
        <v>0</v>
      </c>
      <c r="FJ199" s="39">
        <f t="shared" si="593"/>
        <v>0</v>
      </c>
      <c r="FK199" s="39" t="e">
        <f t="shared" si="594"/>
        <v>#DIV/0!</v>
      </c>
      <c r="FL199" s="39" t="e">
        <f t="shared" si="595"/>
        <v>#DIV/0!</v>
      </c>
      <c r="FM199" s="39" t="e">
        <f t="shared" si="596"/>
        <v>#DIV/0!</v>
      </c>
      <c r="FN199" s="39">
        <f t="shared" si="597"/>
        <v>1</v>
      </c>
      <c r="FO199" s="39">
        <f t="shared" si="688"/>
        <v>0</v>
      </c>
      <c r="FP199" s="39">
        <f t="shared" si="689"/>
        <v>0</v>
      </c>
      <c r="FQ199" s="39">
        <f t="shared" si="690"/>
        <v>0</v>
      </c>
      <c r="FR199" s="39">
        <f t="shared" si="598"/>
        <v>0</v>
      </c>
      <c r="FS199" s="39">
        <f t="shared" si="599"/>
        <v>0</v>
      </c>
      <c r="FU199" s="39" t="e">
        <f t="shared" si="600"/>
        <v>#DIV/0!</v>
      </c>
      <c r="FV199" s="39" t="e">
        <f t="shared" si="601"/>
        <v>#DIV/0!</v>
      </c>
      <c r="FW199" s="39" t="e">
        <f t="shared" si="602"/>
        <v>#DIV/0!</v>
      </c>
      <c r="FY199" s="39" t="e">
        <f t="shared" si="603"/>
        <v>#DIV/0!</v>
      </c>
      <c r="FZ199" s="39" t="e">
        <f t="shared" si="604"/>
        <v>#DIV/0!</v>
      </c>
      <c r="GA199" s="39" t="e">
        <f t="shared" si="605"/>
        <v>#DIV/0!</v>
      </c>
      <c r="GB199" s="39" t="e">
        <f t="shared" si="606"/>
        <v>#DIV/0!</v>
      </c>
      <c r="GC199" s="39" t="e">
        <f t="shared" si="607"/>
        <v>#DIV/0!</v>
      </c>
      <c r="GD199" s="39" t="e">
        <f t="shared" si="608"/>
        <v>#DIV/0!</v>
      </c>
      <c r="GE199" s="39" t="e">
        <f t="shared" si="609"/>
        <v>#DIV/0!</v>
      </c>
      <c r="GF199" s="39" t="e">
        <f t="shared" si="610"/>
        <v>#DIV/0!</v>
      </c>
      <c r="GG199" s="39" t="e">
        <f t="shared" si="611"/>
        <v>#DIV/0!</v>
      </c>
      <c r="GH199" s="39" t="e">
        <f t="shared" si="612"/>
        <v>#DIV/0!</v>
      </c>
      <c r="GI199" s="39"/>
      <c r="GJ199" s="39" t="e">
        <f t="shared" si="613"/>
        <v>#DIV/0!</v>
      </c>
      <c r="GK199" s="39" t="e">
        <f t="shared" si="614"/>
        <v>#DIV/0!</v>
      </c>
      <c r="GL199" s="39" t="e">
        <f t="shared" si="615"/>
        <v>#DIV/0!</v>
      </c>
      <c r="GM199" s="39" t="e">
        <f t="shared" si="616"/>
        <v>#DIV/0!</v>
      </c>
      <c r="GN199" s="39" t="e">
        <f t="shared" si="617"/>
        <v>#DIV/0!</v>
      </c>
      <c r="GO199" s="57"/>
      <c r="GP199" s="57" t="e">
        <f t="shared" si="618"/>
        <v>#DIV/0!</v>
      </c>
      <c r="GQ199" s="59" t="e">
        <f t="shared" si="619"/>
        <v>#DIV/0!</v>
      </c>
      <c r="GR199" s="41" t="e">
        <f t="shared" si="620"/>
        <v>#DIV/0!</v>
      </c>
      <c r="GS199" s="57" t="e">
        <f t="shared" si="621"/>
        <v>#DIV/0!</v>
      </c>
      <c r="GT199" s="57" t="e">
        <f t="shared" si="622"/>
        <v>#DIV/0!</v>
      </c>
      <c r="GU199" s="57" t="e">
        <f t="shared" si="623"/>
        <v>#DIV/0!</v>
      </c>
      <c r="GV199" s="57"/>
      <c r="GW199" s="42" t="e">
        <f t="shared" si="624"/>
        <v>#DIV/0!</v>
      </c>
      <c r="GX199" s="42" t="e">
        <f t="shared" si="625"/>
        <v>#DIV/0!</v>
      </c>
      <c r="GY199" s="42" t="e">
        <f t="shared" si="626"/>
        <v>#DIV/0!</v>
      </c>
      <c r="GZ199" s="57"/>
      <c r="HA199" s="2" t="e">
        <f t="shared" si="627"/>
        <v>#DIV/0!</v>
      </c>
      <c r="HB199" s="2" t="e">
        <f t="shared" si="628"/>
        <v>#DIV/0!</v>
      </c>
      <c r="HC199" s="2" t="e">
        <f t="shared" si="629"/>
        <v>#DIV/0!</v>
      </c>
      <c r="HD199" s="2" t="e">
        <f t="shared" si="630"/>
        <v>#DIV/0!</v>
      </c>
      <c r="HE199" s="2" t="e">
        <f t="shared" si="631"/>
        <v>#DIV/0!</v>
      </c>
      <c r="HF199" s="2" t="e">
        <f t="shared" si="632"/>
        <v>#DIV/0!</v>
      </c>
      <c r="HG199" s="2" t="e">
        <f t="shared" si="633"/>
        <v>#DIV/0!</v>
      </c>
      <c r="HH199" s="2" t="e">
        <f t="shared" si="634"/>
        <v>#DIV/0!</v>
      </c>
      <c r="HI199" s="2" t="e">
        <f t="shared" si="635"/>
        <v>#DIV/0!</v>
      </c>
      <c r="HJ199" s="11" t="e">
        <f t="shared" si="636"/>
        <v>#DIV/0!</v>
      </c>
      <c r="HK199" s="60" t="e">
        <f t="shared" si="637"/>
        <v>#DIV/0!</v>
      </c>
      <c r="HL199" s="57"/>
      <c r="HM199" s="57" t="e">
        <f t="shared" si="638"/>
        <v>#DIV/0!</v>
      </c>
      <c r="HN199" s="57" t="e">
        <f t="shared" si="639"/>
        <v>#DIV/0!</v>
      </c>
      <c r="HO199" s="57" t="e">
        <f t="shared" si="640"/>
        <v>#DIV/0!</v>
      </c>
      <c r="HP199" s="57" t="e">
        <f t="shared" si="641"/>
        <v>#DIV/0!</v>
      </c>
      <c r="HQ199" s="57" t="e">
        <f t="shared" si="642"/>
        <v>#DIV/0!</v>
      </c>
      <c r="HR199" s="57"/>
      <c r="HS199" s="57" t="e">
        <f t="shared" si="643"/>
        <v>#DIV/0!</v>
      </c>
      <c r="HT199" s="57" t="e">
        <f t="shared" si="644"/>
        <v>#DIV/0!</v>
      </c>
      <c r="HU199" s="57" t="e">
        <f t="shared" si="645"/>
        <v>#DIV/0!</v>
      </c>
      <c r="HV199" s="57" t="e">
        <f t="shared" si="646"/>
        <v>#DIV/0!</v>
      </c>
      <c r="HW199" s="57" t="e">
        <f t="shared" si="647"/>
        <v>#DIV/0!</v>
      </c>
      <c r="HX199" s="57"/>
      <c r="HY199" s="57" t="e">
        <f t="shared" si="648"/>
        <v>#DIV/0!</v>
      </c>
      <c r="HZ199" s="57" t="e">
        <f t="shared" si="649"/>
        <v>#DIV/0!</v>
      </c>
      <c r="IA199" s="57"/>
      <c r="IB199" s="61">
        <f t="shared" si="650"/>
        <v>0</v>
      </c>
      <c r="IC199" s="57" t="str">
        <f t="shared" si="651"/>
        <v/>
      </c>
      <c r="ID199" s="42"/>
      <c r="IE199" s="2" t="str">
        <f t="shared" si="652"/>
        <v/>
      </c>
      <c r="IF199" s="60" t="e">
        <f t="shared" si="653"/>
        <v>#DIV/0!</v>
      </c>
      <c r="IG199" s="60" t="str">
        <f t="shared" si="654"/>
        <v/>
      </c>
      <c r="IH199" s="60" t="str">
        <f t="shared" si="655"/>
        <v>zinco-</v>
      </c>
      <c r="II199" s="60" t="str">
        <f t="shared" si="656"/>
        <v>mangano-</v>
      </c>
      <c r="IJ199" s="60" t="e">
        <f t="shared" si="657"/>
        <v>#DIV/0!</v>
      </c>
      <c r="IK199" s="60" t="e">
        <f t="shared" si="658"/>
        <v>#DIV/0!</v>
      </c>
      <c r="IL199" s="60" t="e">
        <f t="shared" si="659"/>
        <v>#DIV/0!</v>
      </c>
      <c r="IM199" s="60" t="e">
        <f t="shared" si="660"/>
        <v>#DIV/0!</v>
      </c>
      <c r="IN199" s="60" t="str">
        <f t="shared" si="661"/>
        <v/>
      </c>
      <c r="IO199" s="60" t="str">
        <f t="shared" si="662"/>
        <v/>
      </c>
      <c r="IP199" s="57"/>
      <c r="IQ199" s="57" t="str">
        <f t="shared" si="663"/>
        <v>ERROR!!</v>
      </c>
    </row>
    <row r="200" spans="24:251">
      <c r="X200" s="29">
        <f t="shared" si="519"/>
        <v>0</v>
      </c>
      <c r="Y200" s="29">
        <f t="shared" si="520"/>
        <v>0</v>
      </c>
      <c r="Z200" s="29" t="e">
        <f t="shared" si="521"/>
        <v>#DIV/0!</v>
      </c>
      <c r="AA200" s="29" t="e">
        <f t="shared" si="522"/>
        <v>#DIV/0!</v>
      </c>
      <c r="AB200" s="29" t="e">
        <f t="shared" si="523"/>
        <v>#DIV/0!</v>
      </c>
      <c r="AC200" s="29" t="e">
        <f t="shared" si="524"/>
        <v>#DIV/0!</v>
      </c>
      <c r="AF200" s="23">
        <v>60.084299999999999</v>
      </c>
      <c r="AG200" s="23">
        <v>79.878799999999998</v>
      </c>
      <c r="AH200" s="23">
        <v>101.96120000000001</v>
      </c>
      <c r="AI200" s="23">
        <v>151.99039999999999</v>
      </c>
      <c r="AJ200" s="23">
        <v>159.69</v>
      </c>
      <c r="AK200" s="23">
        <v>71.846400000000003</v>
      </c>
      <c r="AL200" s="23">
        <v>70.9375</v>
      </c>
      <c r="AM200" s="23">
        <v>40.304400000000001</v>
      </c>
      <c r="AN200" s="23">
        <v>56.077399999999997</v>
      </c>
      <c r="AO200" s="23">
        <v>61.978999999999999</v>
      </c>
      <c r="AP200" s="23">
        <v>94.195999999999998</v>
      </c>
      <c r="AQ200" s="23">
        <v>18.998000000000001</v>
      </c>
      <c r="AR200" s="23">
        <v>35.450000000000003</v>
      </c>
      <c r="AS200" s="23">
        <v>29.88</v>
      </c>
      <c r="AT200" s="23">
        <v>74.691999999999993</v>
      </c>
      <c r="AU200" s="23">
        <v>81.39</v>
      </c>
      <c r="AX200" s="54">
        <f t="shared" si="525"/>
        <v>0</v>
      </c>
      <c r="AY200" s="54">
        <f t="shared" si="526"/>
        <v>0</v>
      </c>
      <c r="AZ200" s="54">
        <f t="shared" si="527"/>
        <v>0</v>
      </c>
      <c r="BA200" s="54">
        <f t="shared" si="528"/>
        <v>0</v>
      </c>
      <c r="BB200" s="54">
        <f t="shared" si="529"/>
        <v>0</v>
      </c>
      <c r="BC200" s="54">
        <f t="shared" si="530"/>
        <v>0</v>
      </c>
      <c r="BD200" s="54">
        <f t="shared" si="531"/>
        <v>0</v>
      </c>
      <c r="BE200" s="54">
        <f t="shared" si="532"/>
        <v>0</v>
      </c>
      <c r="BF200" s="54">
        <f t="shared" si="533"/>
        <v>0</v>
      </c>
      <c r="BG200" s="54">
        <f t="shared" si="534"/>
        <v>0</v>
      </c>
      <c r="BH200" s="54">
        <f t="shared" si="535"/>
        <v>0</v>
      </c>
      <c r="BI200" s="54">
        <f t="shared" si="536"/>
        <v>0</v>
      </c>
      <c r="BJ200" s="54">
        <f t="shared" si="537"/>
        <v>0</v>
      </c>
      <c r="BK200" s="54">
        <f t="shared" si="538"/>
        <v>0</v>
      </c>
      <c r="BL200" s="54">
        <f t="shared" si="539"/>
        <v>0</v>
      </c>
      <c r="BM200" s="42"/>
      <c r="BO200" s="54">
        <f>'Norm-coeff'!$C$2+$AX200*'Norm-coeff'!$D$2+$AY200*'Norm-coeff'!$E$2+$AZ200*'Norm-coeff'!$F$2+$BA200*'Norm-coeff'!$G$2+$BB200*'Norm-coeff'!$H$2+$BC200*'Norm-coeff'!$I$2+$BD200*'Norm-coeff'!$J$2+$BE200*'Norm-coeff'!$K$2+$BF200*'Norm-coeff'!$L$2+$BG200*'Norm-coeff'!$M$2+$BH200*'Norm-coeff'!$N$2+$BI200*'Norm-coeff'!$O$2</f>
        <v>5.4045421474420303</v>
      </c>
      <c r="BP200" s="54">
        <f>'Norm-coeff'!$C$3+$AX200*'Norm-coeff'!$D$3+$AY200*'Norm-coeff'!$E$3+$AZ200*'Norm-coeff'!$F$3+$BA200*'Norm-coeff'!$G$3+$BB200*'Norm-coeff'!$H$3+$BC200*'Norm-coeff'!$I$3+$BD200*'Norm-coeff'!$J$3+$BE200*'Norm-coeff'!$K$3+$BF200*'Norm-coeff'!$L$3+$BG200*'Norm-coeff'!$M$3+$BH200*'Norm-coeff'!$N$3+$BI200*'Norm-coeff'!$O$3</f>
        <v>3.15319116612705</v>
      </c>
      <c r="BQ200" s="54">
        <f>'Norm-coeff'!$C$4+$AX200*'Norm-coeff'!$D$4+$AY200*'Norm-coeff'!$E$4+$AZ200*'Norm-coeff'!$F$4+$BA200*'Norm-coeff'!$G$4+$BB200*'Norm-coeff'!$H$4+$BC200*'Norm-coeff'!$I$4+$BD200*'Norm-coeff'!$J$4+$BE200*'Norm-coeff'!$K$4+$BF200*'Norm-coeff'!$L$4+$BG200*'Norm-coeff'!$M$4+$BH200*'Norm-coeff'!$N$4+$BI200*'Norm-coeff'!$O$4</f>
        <v>1.42115649462768</v>
      </c>
      <c r="BR200" s="54">
        <f>'Norm-coeff'!$C$5+$AX200*'Norm-coeff'!$D$5+$AY200*'Norm-coeff'!$E$5+$AZ200*'Norm-coeff'!$F$5+$BA200*'Norm-coeff'!$G$5+$BB200*'Norm-coeff'!$H$5+$BC200*'Norm-coeff'!$I$5+$BD200*'Norm-coeff'!$J$5+$BE200*'Norm-coeff'!$K$5+$BF200*'Norm-coeff'!$L$5+$BG200*'Norm-coeff'!$M$5+$BH200*'Norm-coeff'!$N$5+$BI200*'Norm-coeff'!$O$5</f>
        <v>1.0553329241296201</v>
      </c>
      <c r="BS200" s="54">
        <f>'Norm-coeff'!$C$6+$AX200*'Norm-coeff'!$D$6+$AY200*'Norm-coeff'!$E$6+$AZ200*'Norm-coeff'!$F$6+$BA200*'Norm-coeff'!$G$6+$BB200*'Norm-coeff'!$H$6+$BC200*'Norm-coeff'!$I$6+$BD200*'Norm-coeff'!$J$6+$BE200*'Norm-coeff'!$K$6+$BF200*'Norm-coeff'!$L$6+$BG200*'Norm-coeff'!$M$6+$BH200*'Norm-coeff'!$N$6+$BI200*'Norm-coeff'!$O$6</f>
        <v>-1.48700885495103E-2</v>
      </c>
      <c r="BT200" s="54">
        <f>'Norm-coeff'!$C$7+$AX200*'Norm-coeff'!$D$7+$AY200*'Norm-coeff'!$E$7+$AZ200*'Norm-coeff'!$F$7+$BA200*'Norm-coeff'!$G$7+$BB200*'Norm-coeff'!$H$7+$BC200*'Norm-coeff'!$I$7+$BD200*'Norm-coeff'!$J$7+$BE200*'Norm-coeff'!$K$7+$BF200*'Norm-coeff'!$L$7+$BG200*'Norm-coeff'!$M$7+$BH200*'Norm-coeff'!$N$7+$BI200*'Norm-coeff'!$O$7</f>
        <v>2.0907583608832998</v>
      </c>
      <c r="BU200" s="54">
        <f>'Norm-coeff'!$C$8+$AX200*'Norm-coeff'!$D$8+$AY200*'Norm-coeff'!$E$8+$AZ200*'Norm-coeff'!$F$8+$BA200*'Norm-coeff'!$G$8+$BB200*'Norm-coeff'!$H$8+$BC200*'Norm-coeff'!$I$8+$BD200*'Norm-coeff'!$J$8+$BE200*'Norm-coeff'!$K$8+$BF200*'Norm-coeff'!$L$8+$BG200*'Norm-coeff'!$M$8+$BH200*'Norm-coeff'!$N$8+$BI200*'Norm-coeff'!$O$8</f>
        <v>0.65894159836244504</v>
      </c>
      <c r="BV200" s="54">
        <f>'Norm-coeff'!$C$9+$AX200*'Norm-coeff'!$D$9+$AY200*'Norm-coeff'!$E$9+$AZ200*'Norm-coeff'!$F$9+$BA200*'Norm-coeff'!$G$9+$BB200*'Norm-coeff'!$H$9+$BC200*'Norm-coeff'!$I$9+$BD200*'Norm-coeff'!$J$9+$BE200*'Norm-coeff'!$K$9+$BF200*'Norm-coeff'!$L$9+$BG200*'Norm-coeff'!$M$9+$BH200*'Norm-coeff'!$N$9+$BI200*'Norm-coeff'!$O$9</f>
        <v>1.48961085014701</v>
      </c>
      <c r="BW200" s="54">
        <f>'Norm-coeff'!$C$10+$AX200*'Norm-coeff'!$D$10+$AY200*'Norm-coeff'!$E$10+$AZ200*'Norm-coeff'!$F$10+$BA200*'Norm-coeff'!$G$10+$BB200*'Norm-coeff'!$H$10+$BC200*'Norm-coeff'!$I$10+$BD200*'Norm-coeff'!$J$10+$BE200*'Norm-coeff'!$K$10+$BF200*'Norm-coeff'!$L$10+$BG200*'Norm-coeff'!$M$10+$BH200*'Norm-coeff'!$N$10+$BI200*'Norm-coeff'!$O$10</f>
        <v>1.42058735749591</v>
      </c>
      <c r="BX200" s="54">
        <f>'Norm-coeff'!$C$11+$AX200*'Norm-coeff'!$D$11+$AY200*'Norm-coeff'!$E$11+$AZ200*'Norm-coeff'!$F$11+$BA200*'Norm-coeff'!$G$11+$BB200*'Norm-coeff'!$H$11+$BC200*'Norm-coeff'!$I$11+$BD200*'Norm-coeff'!$J$11+$BE200*'Norm-coeff'!$K$11+$BF200*'Norm-coeff'!$L$11+$BG200*'Norm-coeff'!$M$11+$BH200*'Norm-coeff'!$N$11+$BI200*'Norm-coeff'!$O$11</f>
        <v>0.221233014421479</v>
      </c>
      <c r="BY200" s="54">
        <f>'Norm-coeff'!$C$12+$AX200*'Norm-coeff'!$D$12+$AY200*'Norm-coeff'!$E$12+$AZ200*'Norm-coeff'!$F$12+$BA200*'Norm-coeff'!$G$12+$BB200*'Norm-coeff'!$H$12+$BC200*'Norm-coeff'!$I$12+$BD200*'Norm-coeff'!$J$12+$BE200*'Norm-coeff'!$K$12+$BF200*'Norm-coeff'!$L$12+$BG200*'Norm-coeff'!$M$12+$BH200*'Norm-coeff'!$N$12+$BI200*'Norm-coeff'!$O$12</f>
        <v>0.283527502056037</v>
      </c>
      <c r="BZ200" s="54">
        <f>'Norm-coeff'!$C$13+$AX200*'Norm-coeff'!$D$13+$AY200*'Norm-coeff'!$E$13+$AZ200*'Norm-coeff'!$F$13+$BA200*'Norm-coeff'!$G$13+$BB200*'Norm-coeff'!$H$13+$BC200*'Norm-coeff'!$I$13+$BD200*'Norm-coeff'!$J$13+$BE200*'Norm-coeff'!$K$13+$BF200*'Norm-coeff'!$L$13+$BG200*'Norm-coeff'!$M$13+$BH200*'Norm-coeff'!$N$13+$BI200*'Norm-coeff'!$O$13</f>
        <v>-4.1864930554451202E-2</v>
      </c>
      <c r="CA200" s="54">
        <f>'Norm-coeff'!$C$14+$AX200*'Norm-coeff'!$D$14+$AY200*'Norm-coeff'!$E$14+$AZ200*'Norm-coeff'!$F$14+$BA200*'Norm-coeff'!$G$14+$BB200*'Norm-coeff'!$H$14+$BC200*'Norm-coeff'!$I$14+$BD200*'Norm-coeff'!$J$14+$BE200*'Norm-coeff'!$K$14+$BF200*'Norm-coeff'!$L$14+$BG200*'Norm-coeff'!$M$14+$BH200*'Norm-coeff'!$N$14+$BI200*'Norm-coeff'!$O$14</f>
        <v>4.2526983164477103</v>
      </c>
      <c r="CC200" s="54">
        <f t="shared" si="664"/>
        <v>0</v>
      </c>
      <c r="CG200" s="54">
        <f t="shared" si="540"/>
        <v>0</v>
      </c>
      <c r="CH200" s="54">
        <f t="shared" si="691"/>
        <v>0</v>
      </c>
      <c r="CI200" s="54">
        <f t="shared" si="541"/>
        <v>0</v>
      </c>
      <c r="CJ200" s="56">
        <f t="shared" si="542"/>
        <v>0</v>
      </c>
      <c r="CK200" s="54">
        <f t="shared" si="543"/>
        <v>0</v>
      </c>
      <c r="CL200" s="54">
        <f t="shared" si="544"/>
        <v>0</v>
      </c>
      <c r="CM200" s="54">
        <f t="shared" si="545"/>
        <v>0</v>
      </c>
      <c r="CN200" s="54">
        <f t="shared" si="546"/>
        <v>0</v>
      </c>
      <c r="CO200" s="54">
        <f t="shared" si="547"/>
        <v>0</v>
      </c>
      <c r="CP200" s="54">
        <f t="shared" si="548"/>
        <v>0</v>
      </c>
      <c r="CQ200" s="54">
        <f t="shared" si="549"/>
        <v>0</v>
      </c>
      <c r="CR200" s="54">
        <f t="shared" si="550"/>
        <v>0</v>
      </c>
      <c r="CS200" s="54">
        <f t="shared" si="551"/>
        <v>0</v>
      </c>
      <c r="CU200" s="54">
        <f t="shared" si="552"/>
        <v>0</v>
      </c>
      <c r="CV200" s="54">
        <f t="shared" si="553"/>
        <v>0</v>
      </c>
      <c r="CW200" s="54">
        <f t="shared" si="554"/>
        <v>0</v>
      </c>
      <c r="CX200" s="54">
        <f t="shared" si="555"/>
        <v>0</v>
      </c>
      <c r="CZ200" s="54">
        <f t="shared" si="556"/>
        <v>0</v>
      </c>
      <c r="DA200" s="54">
        <f t="shared" si="557"/>
        <v>0</v>
      </c>
      <c r="DB200" s="54">
        <f t="shared" si="558"/>
        <v>0</v>
      </c>
      <c r="DC200" s="54">
        <f t="shared" si="559"/>
        <v>0</v>
      </c>
      <c r="DD200" s="54">
        <f t="shared" si="560"/>
        <v>0</v>
      </c>
      <c r="DE200" s="54">
        <f t="shared" si="561"/>
        <v>0</v>
      </c>
      <c r="DF200" s="54">
        <f t="shared" si="562"/>
        <v>0</v>
      </c>
      <c r="DG200" s="54">
        <f t="shared" si="563"/>
        <v>2</v>
      </c>
      <c r="DH200" s="71">
        <f t="shared" si="564"/>
        <v>0</v>
      </c>
      <c r="DI200" s="71">
        <f t="shared" si="565"/>
        <v>0</v>
      </c>
      <c r="DJ200" s="54">
        <f t="shared" si="566"/>
        <v>0</v>
      </c>
      <c r="DK200" s="54">
        <f t="shared" si="567"/>
        <v>2</v>
      </c>
      <c r="DL200" s="4">
        <f t="shared" si="665"/>
        <v>0</v>
      </c>
      <c r="DM200" s="3">
        <f t="shared" si="568"/>
        <v>0</v>
      </c>
      <c r="DN200" s="3">
        <f t="shared" si="569"/>
        <v>0</v>
      </c>
      <c r="DO200" s="4" t="e">
        <f t="shared" si="570"/>
        <v>#DIV/0!</v>
      </c>
      <c r="DP200" s="57"/>
      <c r="DQ200" s="57"/>
      <c r="DR200" s="56">
        <f t="shared" si="666"/>
        <v>2</v>
      </c>
      <c r="DS200" s="56">
        <f t="shared" si="667"/>
        <v>0</v>
      </c>
      <c r="DT200" s="38">
        <f t="shared" si="668"/>
        <v>0</v>
      </c>
      <c r="DU200" s="38">
        <f t="shared" si="571"/>
        <v>2</v>
      </c>
      <c r="DV200" s="38">
        <f t="shared" si="669"/>
        <v>0</v>
      </c>
      <c r="DW200" s="39">
        <f t="shared" si="670"/>
        <v>0</v>
      </c>
      <c r="DX200" s="39">
        <f t="shared" si="671"/>
        <v>0</v>
      </c>
      <c r="DY200" s="39">
        <f t="shared" si="672"/>
        <v>0</v>
      </c>
      <c r="DZ200" s="39">
        <f t="shared" si="673"/>
        <v>0</v>
      </c>
      <c r="EA200" s="39">
        <f t="shared" si="674"/>
        <v>0</v>
      </c>
      <c r="EB200" s="37" t="e">
        <f t="shared" si="572"/>
        <v>#DIV/0!</v>
      </c>
      <c r="EC200" s="37" t="e">
        <f t="shared" si="573"/>
        <v>#DIV/0!</v>
      </c>
      <c r="ED200" s="37" t="e">
        <f t="shared" si="574"/>
        <v>#DIV/0!</v>
      </c>
      <c r="EE200" s="37" t="e">
        <f t="shared" si="575"/>
        <v>#DIV/0!</v>
      </c>
      <c r="EF200" s="39" t="e">
        <f t="shared" si="576"/>
        <v>#DIV/0!</v>
      </c>
      <c r="EG200" s="37" t="e">
        <f t="shared" si="577"/>
        <v>#DIV/0!</v>
      </c>
      <c r="EH200" s="37" t="e">
        <f t="shared" si="578"/>
        <v>#DIV/0!</v>
      </c>
      <c r="EI200" s="11" t="b">
        <f t="shared" si="579"/>
        <v>1</v>
      </c>
      <c r="EJ200" s="11" t="b">
        <f t="shared" si="580"/>
        <v>0</v>
      </c>
      <c r="EK200" s="39" t="e">
        <f t="shared" si="581"/>
        <v>#DIV/0!</v>
      </c>
      <c r="EL200" s="39" t="e">
        <f t="shared" si="582"/>
        <v>#DIV/0!</v>
      </c>
      <c r="EM200" s="39" t="e">
        <f t="shared" si="583"/>
        <v>#DIV/0!</v>
      </c>
      <c r="EN200" s="39" t="e">
        <f t="shared" si="584"/>
        <v>#DIV/0!</v>
      </c>
      <c r="EO200" s="39" t="e">
        <f t="shared" si="585"/>
        <v>#DIV/0!</v>
      </c>
      <c r="EP200" s="39" t="e">
        <f t="shared" si="586"/>
        <v>#DIV/0!</v>
      </c>
      <c r="EQ200" s="39" t="e">
        <f t="shared" si="587"/>
        <v>#DIV/0!</v>
      </c>
      <c r="ER200" s="39" t="e">
        <f t="shared" si="588"/>
        <v>#DIV/0!</v>
      </c>
      <c r="ES200" s="58" t="str">
        <f t="shared" si="589"/>
        <v>(OH,F,Cl)-dominate amphibole</v>
      </c>
      <c r="ET200" s="58" t="e">
        <f t="shared" si="590"/>
        <v>#N/A</v>
      </c>
      <c r="EU200" s="56">
        <f t="shared" si="675"/>
        <v>0</v>
      </c>
      <c r="EV200" s="56">
        <f t="shared" si="676"/>
        <v>0</v>
      </c>
      <c r="EW200" s="56">
        <f t="shared" si="677"/>
        <v>0</v>
      </c>
      <c r="EX200" s="56">
        <f t="shared" si="678"/>
        <v>0</v>
      </c>
      <c r="EY200" s="56">
        <f t="shared" si="679"/>
        <v>0</v>
      </c>
      <c r="EZ200" s="56">
        <f t="shared" si="680"/>
        <v>0</v>
      </c>
      <c r="FA200" s="39">
        <f t="shared" si="681"/>
        <v>0</v>
      </c>
      <c r="FB200" s="39">
        <f t="shared" si="682"/>
        <v>0</v>
      </c>
      <c r="FC200" s="54">
        <f t="shared" si="683"/>
        <v>0</v>
      </c>
      <c r="FD200" s="54">
        <f t="shared" si="684"/>
        <v>0</v>
      </c>
      <c r="FE200" s="39">
        <f t="shared" si="685"/>
        <v>0</v>
      </c>
      <c r="FF200" s="54">
        <f t="shared" si="686"/>
        <v>0</v>
      </c>
      <c r="FG200" s="39">
        <f t="shared" si="687"/>
        <v>0</v>
      </c>
      <c r="FH200" s="39">
        <f t="shared" si="591"/>
        <v>0</v>
      </c>
      <c r="FI200" s="39">
        <f t="shared" si="592"/>
        <v>0</v>
      </c>
      <c r="FJ200" s="39">
        <f t="shared" si="593"/>
        <v>0</v>
      </c>
      <c r="FK200" s="39" t="e">
        <f t="shared" si="594"/>
        <v>#DIV/0!</v>
      </c>
      <c r="FL200" s="39" t="e">
        <f t="shared" si="595"/>
        <v>#DIV/0!</v>
      </c>
      <c r="FM200" s="39" t="e">
        <f t="shared" si="596"/>
        <v>#DIV/0!</v>
      </c>
      <c r="FN200" s="39">
        <f t="shared" si="597"/>
        <v>1</v>
      </c>
      <c r="FO200" s="39">
        <f t="shared" si="688"/>
        <v>0</v>
      </c>
      <c r="FP200" s="39">
        <f t="shared" si="689"/>
        <v>0</v>
      </c>
      <c r="FQ200" s="39">
        <f t="shared" si="690"/>
        <v>0</v>
      </c>
      <c r="FR200" s="39">
        <f t="shared" si="598"/>
        <v>0</v>
      </c>
      <c r="FS200" s="39">
        <f t="shared" si="599"/>
        <v>0</v>
      </c>
      <c r="FU200" s="39" t="e">
        <f t="shared" si="600"/>
        <v>#DIV/0!</v>
      </c>
      <c r="FV200" s="39" t="e">
        <f t="shared" si="601"/>
        <v>#DIV/0!</v>
      </c>
      <c r="FW200" s="39" t="e">
        <f t="shared" si="602"/>
        <v>#DIV/0!</v>
      </c>
      <c r="FY200" s="39" t="e">
        <f t="shared" si="603"/>
        <v>#DIV/0!</v>
      </c>
      <c r="FZ200" s="39" t="e">
        <f t="shared" si="604"/>
        <v>#DIV/0!</v>
      </c>
      <c r="GA200" s="39" t="e">
        <f t="shared" si="605"/>
        <v>#DIV/0!</v>
      </c>
      <c r="GB200" s="39" t="e">
        <f t="shared" si="606"/>
        <v>#DIV/0!</v>
      </c>
      <c r="GC200" s="39" t="e">
        <f t="shared" si="607"/>
        <v>#DIV/0!</v>
      </c>
      <c r="GD200" s="39" t="e">
        <f t="shared" si="608"/>
        <v>#DIV/0!</v>
      </c>
      <c r="GE200" s="39" t="e">
        <f t="shared" si="609"/>
        <v>#DIV/0!</v>
      </c>
      <c r="GF200" s="39" t="e">
        <f t="shared" si="610"/>
        <v>#DIV/0!</v>
      </c>
      <c r="GG200" s="39" t="e">
        <f t="shared" si="611"/>
        <v>#DIV/0!</v>
      </c>
      <c r="GH200" s="39" t="e">
        <f t="shared" si="612"/>
        <v>#DIV/0!</v>
      </c>
      <c r="GI200" s="39"/>
      <c r="GJ200" s="39" t="e">
        <f t="shared" si="613"/>
        <v>#DIV/0!</v>
      </c>
      <c r="GK200" s="39" t="e">
        <f t="shared" si="614"/>
        <v>#DIV/0!</v>
      </c>
      <c r="GL200" s="39" t="e">
        <f t="shared" si="615"/>
        <v>#DIV/0!</v>
      </c>
      <c r="GM200" s="39" t="e">
        <f t="shared" si="616"/>
        <v>#DIV/0!</v>
      </c>
      <c r="GN200" s="39" t="e">
        <f t="shared" si="617"/>
        <v>#DIV/0!</v>
      </c>
      <c r="GO200" s="57"/>
      <c r="GP200" s="57" t="e">
        <f t="shared" si="618"/>
        <v>#DIV/0!</v>
      </c>
      <c r="GQ200" s="59" t="e">
        <f t="shared" si="619"/>
        <v>#DIV/0!</v>
      </c>
      <c r="GR200" s="41" t="e">
        <f t="shared" si="620"/>
        <v>#DIV/0!</v>
      </c>
      <c r="GS200" s="57" t="e">
        <f t="shared" si="621"/>
        <v>#DIV/0!</v>
      </c>
      <c r="GT200" s="57" t="e">
        <f t="shared" si="622"/>
        <v>#DIV/0!</v>
      </c>
      <c r="GU200" s="57" t="e">
        <f t="shared" si="623"/>
        <v>#DIV/0!</v>
      </c>
      <c r="GV200" s="57"/>
      <c r="GW200" s="42" t="e">
        <f t="shared" si="624"/>
        <v>#DIV/0!</v>
      </c>
      <c r="GX200" s="42" t="e">
        <f t="shared" si="625"/>
        <v>#DIV/0!</v>
      </c>
      <c r="GY200" s="42" t="e">
        <f t="shared" si="626"/>
        <v>#DIV/0!</v>
      </c>
      <c r="GZ200" s="57"/>
      <c r="HA200" s="2" t="e">
        <f t="shared" si="627"/>
        <v>#DIV/0!</v>
      </c>
      <c r="HB200" s="2" t="e">
        <f t="shared" si="628"/>
        <v>#DIV/0!</v>
      </c>
      <c r="HC200" s="2" t="e">
        <f t="shared" si="629"/>
        <v>#DIV/0!</v>
      </c>
      <c r="HD200" s="2" t="e">
        <f t="shared" si="630"/>
        <v>#DIV/0!</v>
      </c>
      <c r="HE200" s="2" t="e">
        <f t="shared" si="631"/>
        <v>#DIV/0!</v>
      </c>
      <c r="HF200" s="2" t="e">
        <f t="shared" si="632"/>
        <v>#DIV/0!</v>
      </c>
      <c r="HG200" s="2" t="e">
        <f t="shared" si="633"/>
        <v>#DIV/0!</v>
      </c>
      <c r="HH200" s="2" t="e">
        <f t="shared" si="634"/>
        <v>#DIV/0!</v>
      </c>
      <c r="HI200" s="2" t="e">
        <f t="shared" si="635"/>
        <v>#DIV/0!</v>
      </c>
      <c r="HJ200" s="11" t="e">
        <f t="shared" si="636"/>
        <v>#DIV/0!</v>
      </c>
      <c r="HK200" s="60" t="e">
        <f t="shared" si="637"/>
        <v>#DIV/0!</v>
      </c>
      <c r="HL200" s="57"/>
      <c r="HM200" s="57" t="e">
        <f t="shared" si="638"/>
        <v>#DIV/0!</v>
      </c>
      <c r="HN200" s="57" t="e">
        <f t="shared" si="639"/>
        <v>#DIV/0!</v>
      </c>
      <c r="HO200" s="57" t="e">
        <f t="shared" si="640"/>
        <v>#DIV/0!</v>
      </c>
      <c r="HP200" s="57" t="e">
        <f t="shared" si="641"/>
        <v>#DIV/0!</v>
      </c>
      <c r="HQ200" s="57" t="e">
        <f t="shared" si="642"/>
        <v>#DIV/0!</v>
      </c>
      <c r="HR200" s="57"/>
      <c r="HS200" s="57" t="e">
        <f t="shared" si="643"/>
        <v>#DIV/0!</v>
      </c>
      <c r="HT200" s="57" t="e">
        <f t="shared" si="644"/>
        <v>#DIV/0!</v>
      </c>
      <c r="HU200" s="57" t="e">
        <f t="shared" si="645"/>
        <v>#DIV/0!</v>
      </c>
      <c r="HV200" s="57" t="e">
        <f t="shared" si="646"/>
        <v>#DIV/0!</v>
      </c>
      <c r="HW200" s="57" t="e">
        <f t="shared" si="647"/>
        <v>#DIV/0!</v>
      </c>
      <c r="HX200" s="57"/>
      <c r="HY200" s="57" t="e">
        <f t="shared" si="648"/>
        <v>#DIV/0!</v>
      </c>
      <c r="HZ200" s="57" t="e">
        <f t="shared" si="649"/>
        <v>#DIV/0!</v>
      </c>
      <c r="IA200" s="57"/>
      <c r="IB200" s="61">
        <f t="shared" si="650"/>
        <v>0</v>
      </c>
      <c r="IC200" s="57" t="str">
        <f t="shared" si="651"/>
        <v/>
      </c>
      <c r="ID200" s="42"/>
      <c r="IE200" s="2" t="str">
        <f t="shared" si="652"/>
        <v/>
      </c>
      <c r="IF200" s="60" t="e">
        <f t="shared" si="653"/>
        <v>#DIV/0!</v>
      </c>
      <c r="IG200" s="60" t="str">
        <f t="shared" si="654"/>
        <v/>
      </c>
      <c r="IH200" s="60" t="str">
        <f t="shared" si="655"/>
        <v>zinco-</v>
      </c>
      <c r="II200" s="60" t="str">
        <f t="shared" si="656"/>
        <v>mangano-</v>
      </c>
      <c r="IJ200" s="60" t="e">
        <f t="shared" si="657"/>
        <v>#DIV/0!</v>
      </c>
      <c r="IK200" s="60" t="e">
        <f t="shared" si="658"/>
        <v>#DIV/0!</v>
      </c>
      <c r="IL200" s="60" t="e">
        <f t="shared" si="659"/>
        <v>#DIV/0!</v>
      </c>
      <c r="IM200" s="60" t="e">
        <f t="shared" si="660"/>
        <v>#DIV/0!</v>
      </c>
      <c r="IN200" s="60" t="str">
        <f t="shared" si="661"/>
        <v/>
      </c>
      <c r="IO200" s="60" t="str">
        <f t="shared" si="662"/>
        <v/>
      </c>
      <c r="IP200" s="57"/>
      <c r="IQ200" s="57" t="str">
        <f t="shared" si="663"/>
        <v>ERROR!!</v>
      </c>
    </row>
    <row r="201" spans="24:251">
      <c r="X201" s="29">
        <f t="shared" si="519"/>
        <v>0</v>
      </c>
      <c r="Y201" s="29">
        <f t="shared" si="520"/>
        <v>0</v>
      </c>
      <c r="Z201" s="29" t="e">
        <f t="shared" si="521"/>
        <v>#DIV/0!</v>
      </c>
      <c r="AA201" s="29" t="e">
        <f t="shared" si="522"/>
        <v>#DIV/0!</v>
      </c>
      <c r="AB201" s="29" t="e">
        <f t="shared" si="523"/>
        <v>#DIV/0!</v>
      </c>
      <c r="AC201" s="29" t="e">
        <f t="shared" si="524"/>
        <v>#DIV/0!</v>
      </c>
      <c r="AF201" s="23">
        <v>60.084299999999999</v>
      </c>
      <c r="AG201" s="23">
        <v>79.878799999999998</v>
      </c>
      <c r="AH201" s="23">
        <v>101.96120000000001</v>
      </c>
      <c r="AI201" s="23">
        <v>151.99039999999999</v>
      </c>
      <c r="AJ201" s="23">
        <v>159.69</v>
      </c>
      <c r="AK201" s="23">
        <v>71.846400000000003</v>
      </c>
      <c r="AL201" s="23">
        <v>70.9375</v>
      </c>
      <c r="AM201" s="23">
        <v>40.304400000000001</v>
      </c>
      <c r="AN201" s="23">
        <v>56.077399999999997</v>
      </c>
      <c r="AO201" s="23">
        <v>61.978999999999999</v>
      </c>
      <c r="AP201" s="23">
        <v>94.195999999999998</v>
      </c>
      <c r="AQ201" s="23">
        <v>18.998000000000001</v>
      </c>
      <c r="AR201" s="23">
        <v>35.450000000000003</v>
      </c>
      <c r="AS201" s="23">
        <v>29.88</v>
      </c>
      <c r="AT201" s="23">
        <v>74.691999999999993</v>
      </c>
      <c r="AU201" s="23">
        <v>81.39</v>
      </c>
      <c r="AX201" s="54">
        <f t="shared" si="525"/>
        <v>0</v>
      </c>
      <c r="AY201" s="54">
        <f t="shared" si="526"/>
        <v>0</v>
      </c>
      <c r="AZ201" s="54">
        <f t="shared" si="527"/>
        <v>0</v>
      </c>
      <c r="BA201" s="54">
        <f t="shared" si="528"/>
        <v>0</v>
      </c>
      <c r="BB201" s="54">
        <f t="shared" si="529"/>
        <v>0</v>
      </c>
      <c r="BC201" s="54">
        <f t="shared" si="530"/>
        <v>0</v>
      </c>
      <c r="BD201" s="54">
        <f t="shared" si="531"/>
        <v>0</v>
      </c>
      <c r="BE201" s="54">
        <f t="shared" si="532"/>
        <v>0</v>
      </c>
      <c r="BF201" s="54">
        <f t="shared" si="533"/>
        <v>0</v>
      </c>
      <c r="BG201" s="54">
        <f t="shared" si="534"/>
        <v>0</v>
      </c>
      <c r="BH201" s="54">
        <f t="shared" si="535"/>
        <v>0</v>
      </c>
      <c r="BI201" s="54">
        <f t="shared" si="536"/>
        <v>0</v>
      </c>
      <c r="BJ201" s="54">
        <f t="shared" si="537"/>
        <v>0</v>
      </c>
      <c r="BK201" s="54">
        <f t="shared" si="538"/>
        <v>0</v>
      </c>
      <c r="BL201" s="54">
        <f t="shared" si="539"/>
        <v>0</v>
      </c>
      <c r="BM201" s="42"/>
      <c r="BO201" s="54">
        <f>'Norm-coeff'!$C$2+$AX201*'Norm-coeff'!$D$2+$AY201*'Norm-coeff'!$E$2+$AZ201*'Norm-coeff'!$F$2+$BA201*'Norm-coeff'!$G$2+$BB201*'Norm-coeff'!$H$2+$BC201*'Norm-coeff'!$I$2+$BD201*'Norm-coeff'!$J$2+$BE201*'Norm-coeff'!$K$2+$BF201*'Norm-coeff'!$L$2+$BG201*'Norm-coeff'!$M$2+$BH201*'Norm-coeff'!$N$2+$BI201*'Norm-coeff'!$O$2</f>
        <v>5.4045421474420303</v>
      </c>
      <c r="BP201" s="54">
        <f>'Norm-coeff'!$C$3+$AX201*'Norm-coeff'!$D$3+$AY201*'Norm-coeff'!$E$3+$AZ201*'Norm-coeff'!$F$3+$BA201*'Norm-coeff'!$G$3+$BB201*'Norm-coeff'!$H$3+$BC201*'Norm-coeff'!$I$3+$BD201*'Norm-coeff'!$J$3+$BE201*'Norm-coeff'!$K$3+$BF201*'Norm-coeff'!$L$3+$BG201*'Norm-coeff'!$M$3+$BH201*'Norm-coeff'!$N$3+$BI201*'Norm-coeff'!$O$3</f>
        <v>3.15319116612705</v>
      </c>
      <c r="BQ201" s="54">
        <f>'Norm-coeff'!$C$4+$AX201*'Norm-coeff'!$D$4+$AY201*'Norm-coeff'!$E$4+$AZ201*'Norm-coeff'!$F$4+$BA201*'Norm-coeff'!$G$4+$BB201*'Norm-coeff'!$H$4+$BC201*'Norm-coeff'!$I$4+$BD201*'Norm-coeff'!$J$4+$BE201*'Norm-coeff'!$K$4+$BF201*'Norm-coeff'!$L$4+$BG201*'Norm-coeff'!$M$4+$BH201*'Norm-coeff'!$N$4+$BI201*'Norm-coeff'!$O$4</f>
        <v>1.42115649462768</v>
      </c>
      <c r="BR201" s="54">
        <f>'Norm-coeff'!$C$5+$AX201*'Norm-coeff'!$D$5+$AY201*'Norm-coeff'!$E$5+$AZ201*'Norm-coeff'!$F$5+$BA201*'Norm-coeff'!$G$5+$BB201*'Norm-coeff'!$H$5+$BC201*'Norm-coeff'!$I$5+$BD201*'Norm-coeff'!$J$5+$BE201*'Norm-coeff'!$K$5+$BF201*'Norm-coeff'!$L$5+$BG201*'Norm-coeff'!$M$5+$BH201*'Norm-coeff'!$N$5+$BI201*'Norm-coeff'!$O$5</f>
        <v>1.0553329241296201</v>
      </c>
      <c r="BS201" s="54">
        <f>'Norm-coeff'!$C$6+$AX201*'Norm-coeff'!$D$6+$AY201*'Norm-coeff'!$E$6+$AZ201*'Norm-coeff'!$F$6+$BA201*'Norm-coeff'!$G$6+$BB201*'Norm-coeff'!$H$6+$BC201*'Norm-coeff'!$I$6+$BD201*'Norm-coeff'!$J$6+$BE201*'Norm-coeff'!$K$6+$BF201*'Norm-coeff'!$L$6+$BG201*'Norm-coeff'!$M$6+$BH201*'Norm-coeff'!$N$6+$BI201*'Norm-coeff'!$O$6</f>
        <v>-1.48700885495103E-2</v>
      </c>
      <c r="BT201" s="54">
        <f>'Norm-coeff'!$C$7+$AX201*'Norm-coeff'!$D$7+$AY201*'Norm-coeff'!$E$7+$AZ201*'Norm-coeff'!$F$7+$BA201*'Norm-coeff'!$G$7+$BB201*'Norm-coeff'!$H$7+$BC201*'Norm-coeff'!$I$7+$BD201*'Norm-coeff'!$J$7+$BE201*'Norm-coeff'!$K$7+$BF201*'Norm-coeff'!$L$7+$BG201*'Norm-coeff'!$M$7+$BH201*'Norm-coeff'!$N$7+$BI201*'Norm-coeff'!$O$7</f>
        <v>2.0907583608832998</v>
      </c>
      <c r="BU201" s="54">
        <f>'Norm-coeff'!$C$8+$AX201*'Norm-coeff'!$D$8+$AY201*'Norm-coeff'!$E$8+$AZ201*'Norm-coeff'!$F$8+$BA201*'Norm-coeff'!$G$8+$BB201*'Norm-coeff'!$H$8+$BC201*'Norm-coeff'!$I$8+$BD201*'Norm-coeff'!$J$8+$BE201*'Norm-coeff'!$K$8+$BF201*'Norm-coeff'!$L$8+$BG201*'Norm-coeff'!$M$8+$BH201*'Norm-coeff'!$N$8+$BI201*'Norm-coeff'!$O$8</f>
        <v>0.65894159836244504</v>
      </c>
      <c r="BV201" s="54">
        <f>'Norm-coeff'!$C$9+$AX201*'Norm-coeff'!$D$9+$AY201*'Norm-coeff'!$E$9+$AZ201*'Norm-coeff'!$F$9+$BA201*'Norm-coeff'!$G$9+$BB201*'Norm-coeff'!$H$9+$BC201*'Norm-coeff'!$I$9+$BD201*'Norm-coeff'!$J$9+$BE201*'Norm-coeff'!$K$9+$BF201*'Norm-coeff'!$L$9+$BG201*'Norm-coeff'!$M$9+$BH201*'Norm-coeff'!$N$9+$BI201*'Norm-coeff'!$O$9</f>
        <v>1.48961085014701</v>
      </c>
      <c r="BW201" s="54">
        <f>'Norm-coeff'!$C$10+$AX201*'Norm-coeff'!$D$10+$AY201*'Norm-coeff'!$E$10+$AZ201*'Norm-coeff'!$F$10+$BA201*'Norm-coeff'!$G$10+$BB201*'Norm-coeff'!$H$10+$BC201*'Norm-coeff'!$I$10+$BD201*'Norm-coeff'!$J$10+$BE201*'Norm-coeff'!$K$10+$BF201*'Norm-coeff'!$L$10+$BG201*'Norm-coeff'!$M$10+$BH201*'Norm-coeff'!$N$10+$BI201*'Norm-coeff'!$O$10</f>
        <v>1.42058735749591</v>
      </c>
      <c r="BX201" s="54">
        <f>'Norm-coeff'!$C$11+$AX201*'Norm-coeff'!$D$11+$AY201*'Norm-coeff'!$E$11+$AZ201*'Norm-coeff'!$F$11+$BA201*'Norm-coeff'!$G$11+$BB201*'Norm-coeff'!$H$11+$BC201*'Norm-coeff'!$I$11+$BD201*'Norm-coeff'!$J$11+$BE201*'Norm-coeff'!$K$11+$BF201*'Norm-coeff'!$L$11+$BG201*'Norm-coeff'!$M$11+$BH201*'Norm-coeff'!$N$11+$BI201*'Norm-coeff'!$O$11</f>
        <v>0.221233014421479</v>
      </c>
      <c r="BY201" s="54">
        <f>'Norm-coeff'!$C$12+$AX201*'Norm-coeff'!$D$12+$AY201*'Norm-coeff'!$E$12+$AZ201*'Norm-coeff'!$F$12+$BA201*'Norm-coeff'!$G$12+$BB201*'Norm-coeff'!$H$12+$BC201*'Norm-coeff'!$I$12+$BD201*'Norm-coeff'!$J$12+$BE201*'Norm-coeff'!$K$12+$BF201*'Norm-coeff'!$L$12+$BG201*'Norm-coeff'!$M$12+$BH201*'Norm-coeff'!$N$12+$BI201*'Norm-coeff'!$O$12</f>
        <v>0.283527502056037</v>
      </c>
      <c r="BZ201" s="54">
        <f>'Norm-coeff'!$C$13+$AX201*'Norm-coeff'!$D$13+$AY201*'Norm-coeff'!$E$13+$AZ201*'Norm-coeff'!$F$13+$BA201*'Norm-coeff'!$G$13+$BB201*'Norm-coeff'!$H$13+$BC201*'Norm-coeff'!$I$13+$BD201*'Norm-coeff'!$J$13+$BE201*'Norm-coeff'!$K$13+$BF201*'Norm-coeff'!$L$13+$BG201*'Norm-coeff'!$M$13+$BH201*'Norm-coeff'!$N$13+$BI201*'Norm-coeff'!$O$13</f>
        <v>-4.1864930554451202E-2</v>
      </c>
      <c r="CA201" s="54">
        <f>'Norm-coeff'!$C$14+$AX201*'Norm-coeff'!$D$14+$AY201*'Norm-coeff'!$E$14+$AZ201*'Norm-coeff'!$F$14+$BA201*'Norm-coeff'!$G$14+$BB201*'Norm-coeff'!$H$14+$BC201*'Norm-coeff'!$I$14+$BD201*'Norm-coeff'!$J$14+$BE201*'Norm-coeff'!$K$14+$BF201*'Norm-coeff'!$L$14+$BG201*'Norm-coeff'!$M$14+$BH201*'Norm-coeff'!$N$14+$BI201*'Norm-coeff'!$O$14</f>
        <v>4.2526983164477103</v>
      </c>
      <c r="CC201" s="54">
        <f t="shared" si="664"/>
        <v>0</v>
      </c>
      <c r="CG201" s="54">
        <f t="shared" si="540"/>
        <v>0</v>
      </c>
      <c r="CH201" s="54">
        <f t="shared" si="691"/>
        <v>0</v>
      </c>
      <c r="CI201" s="54">
        <f t="shared" si="541"/>
        <v>0</v>
      </c>
      <c r="CJ201" s="56">
        <f t="shared" si="542"/>
        <v>0</v>
      </c>
      <c r="CK201" s="54">
        <f t="shared" si="543"/>
        <v>0</v>
      </c>
      <c r="CL201" s="54">
        <f t="shared" si="544"/>
        <v>0</v>
      </c>
      <c r="CM201" s="54">
        <f t="shared" si="545"/>
        <v>0</v>
      </c>
      <c r="CN201" s="54">
        <f t="shared" si="546"/>
        <v>0</v>
      </c>
      <c r="CO201" s="54">
        <f t="shared" si="547"/>
        <v>0</v>
      </c>
      <c r="CP201" s="54">
        <f t="shared" si="548"/>
        <v>0</v>
      </c>
      <c r="CQ201" s="54">
        <f t="shared" si="549"/>
        <v>0</v>
      </c>
      <c r="CR201" s="54">
        <f t="shared" si="550"/>
        <v>0</v>
      </c>
      <c r="CS201" s="54">
        <f t="shared" si="551"/>
        <v>0</v>
      </c>
      <c r="CU201" s="54">
        <f t="shared" si="552"/>
        <v>0</v>
      </c>
      <c r="CV201" s="54">
        <f t="shared" si="553"/>
        <v>0</v>
      </c>
      <c r="CW201" s="54">
        <f t="shared" si="554"/>
        <v>0</v>
      </c>
      <c r="CX201" s="54">
        <f t="shared" si="555"/>
        <v>0</v>
      </c>
      <c r="CZ201" s="54">
        <f t="shared" si="556"/>
        <v>0</v>
      </c>
      <c r="DA201" s="54">
        <f t="shared" si="557"/>
        <v>0</v>
      </c>
      <c r="DB201" s="54">
        <f t="shared" si="558"/>
        <v>0</v>
      </c>
      <c r="DC201" s="54">
        <f t="shared" si="559"/>
        <v>0</v>
      </c>
      <c r="DD201" s="54">
        <f t="shared" si="560"/>
        <v>0</v>
      </c>
      <c r="DE201" s="54">
        <f t="shared" si="561"/>
        <v>0</v>
      </c>
      <c r="DF201" s="54">
        <f t="shared" si="562"/>
        <v>0</v>
      </c>
      <c r="DG201" s="54">
        <f t="shared" si="563"/>
        <v>2</v>
      </c>
      <c r="DH201" s="71">
        <f t="shared" si="564"/>
        <v>0</v>
      </c>
      <c r="DI201" s="71">
        <f t="shared" si="565"/>
        <v>0</v>
      </c>
      <c r="DJ201" s="54">
        <f t="shared" si="566"/>
        <v>0</v>
      </c>
      <c r="DK201" s="54">
        <f t="shared" si="567"/>
        <v>2</v>
      </c>
      <c r="DL201" s="4">
        <f t="shared" si="665"/>
        <v>0</v>
      </c>
      <c r="DM201" s="3">
        <f t="shared" si="568"/>
        <v>0</v>
      </c>
      <c r="DN201" s="3">
        <f t="shared" si="569"/>
        <v>0</v>
      </c>
      <c r="DO201" s="4" t="e">
        <f t="shared" si="570"/>
        <v>#DIV/0!</v>
      </c>
      <c r="DP201" s="57"/>
      <c r="DQ201" s="57"/>
      <c r="DR201" s="56">
        <f t="shared" si="666"/>
        <v>2</v>
      </c>
      <c r="DS201" s="56">
        <f t="shared" si="667"/>
        <v>0</v>
      </c>
      <c r="DT201" s="38">
        <f t="shared" si="668"/>
        <v>0</v>
      </c>
      <c r="DU201" s="38">
        <f t="shared" si="571"/>
        <v>2</v>
      </c>
      <c r="DV201" s="38">
        <f t="shared" si="669"/>
        <v>0</v>
      </c>
      <c r="DW201" s="39">
        <f t="shared" si="670"/>
        <v>0</v>
      </c>
      <c r="DX201" s="39">
        <f t="shared" si="671"/>
        <v>0</v>
      </c>
      <c r="DY201" s="39">
        <f t="shared" si="672"/>
        <v>0</v>
      </c>
      <c r="DZ201" s="39">
        <f t="shared" si="673"/>
        <v>0</v>
      </c>
      <c r="EA201" s="39">
        <f t="shared" si="674"/>
        <v>0</v>
      </c>
      <c r="EB201" s="37" t="e">
        <f t="shared" si="572"/>
        <v>#DIV/0!</v>
      </c>
      <c r="EC201" s="37" t="e">
        <f t="shared" si="573"/>
        <v>#DIV/0!</v>
      </c>
      <c r="ED201" s="37" t="e">
        <f t="shared" si="574"/>
        <v>#DIV/0!</v>
      </c>
      <c r="EE201" s="37" t="e">
        <f t="shared" si="575"/>
        <v>#DIV/0!</v>
      </c>
      <c r="EF201" s="39" t="e">
        <f t="shared" si="576"/>
        <v>#DIV/0!</v>
      </c>
      <c r="EG201" s="37" t="e">
        <f t="shared" si="577"/>
        <v>#DIV/0!</v>
      </c>
      <c r="EH201" s="37" t="e">
        <f t="shared" si="578"/>
        <v>#DIV/0!</v>
      </c>
      <c r="EI201" s="11" t="b">
        <f t="shared" si="579"/>
        <v>1</v>
      </c>
      <c r="EJ201" s="11" t="b">
        <f t="shared" si="580"/>
        <v>0</v>
      </c>
      <c r="EK201" s="39" t="e">
        <f t="shared" si="581"/>
        <v>#DIV/0!</v>
      </c>
      <c r="EL201" s="39" t="e">
        <f t="shared" si="582"/>
        <v>#DIV/0!</v>
      </c>
      <c r="EM201" s="39" t="e">
        <f t="shared" si="583"/>
        <v>#DIV/0!</v>
      </c>
      <c r="EN201" s="39" t="e">
        <f t="shared" si="584"/>
        <v>#DIV/0!</v>
      </c>
      <c r="EO201" s="39" t="e">
        <f t="shared" si="585"/>
        <v>#DIV/0!</v>
      </c>
      <c r="EP201" s="39" t="e">
        <f t="shared" si="586"/>
        <v>#DIV/0!</v>
      </c>
      <c r="EQ201" s="39" t="e">
        <f t="shared" si="587"/>
        <v>#DIV/0!</v>
      </c>
      <c r="ER201" s="39" t="e">
        <f t="shared" si="588"/>
        <v>#DIV/0!</v>
      </c>
      <c r="ES201" s="58" t="str">
        <f t="shared" si="589"/>
        <v>(OH,F,Cl)-dominate amphibole</v>
      </c>
      <c r="ET201" s="58" t="e">
        <f t="shared" si="590"/>
        <v>#N/A</v>
      </c>
      <c r="EU201" s="56">
        <f t="shared" si="675"/>
        <v>0</v>
      </c>
      <c r="EV201" s="56">
        <f t="shared" si="676"/>
        <v>0</v>
      </c>
      <c r="EW201" s="56">
        <f t="shared" si="677"/>
        <v>0</v>
      </c>
      <c r="EX201" s="56">
        <f t="shared" si="678"/>
        <v>0</v>
      </c>
      <c r="EY201" s="56">
        <f t="shared" si="679"/>
        <v>0</v>
      </c>
      <c r="EZ201" s="56">
        <f t="shared" si="680"/>
        <v>0</v>
      </c>
      <c r="FA201" s="39">
        <f t="shared" si="681"/>
        <v>0</v>
      </c>
      <c r="FB201" s="39">
        <f t="shared" si="682"/>
        <v>0</v>
      </c>
      <c r="FC201" s="54">
        <f t="shared" si="683"/>
        <v>0</v>
      </c>
      <c r="FD201" s="54">
        <f t="shared" si="684"/>
        <v>0</v>
      </c>
      <c r="FE201" s="39">
        <f t="shared" si="685"/>
        <v>0</v>
      </c>
      <c r="FF201" s="54">
        <f t="shared" si="686"/>
        <v>0</v>
      </c>
      <c r="FG201" s="39">
        <f t="shared" si="687"/>
        <v>0</v>
      </c>
      <c r="FH201" s="39">
        <f t="shared" si="591"/>
        <v>0</v>
      </c>
      <c r="FI201" s="39">
        <f t="shared" si="592"/>
        <v>0</v>
      </c>
      <c r="FJ201" s="39">
        <f t="shared" si="593"/>
        <v>0</v>
      </c>
      <c r="FK201" s="39" t="e">
        <f t="shared" si="594"/>
        <v>#DIV/0!</v>
      </c>
      <c r="FL201" s="39" t="e">
        <f t="shared" si="595"/>
        <v>#DIV/0!</v>
      </c>
      <c r="FM201" s="39" t="e">
        <f t="shared" si="596"/>
        <v>#DIV/0!</v>
      </c>
      <c r="FN201" s="39">
        <f t="shared" si="597"/>
        <v>1</v>
      </c>
      <c r="FO201" s="39">
        <f t="shared" si="688"/>
        <v>0</v>
      </c>
      <c r="FP201" s="39">
        <f t="shared" si="689"/>
        <v>0</v>
      </c>
      <c r="FQ201" s="39">
        <f t="shared" si="690"/>
        <v>0</v>
      </c>
      <c r="FR201" s="39">
        <f t="shared" si="598"/>
        <v>0</v>
      </c>
      <c r="FS201" s="39">
        <f t="shared" si="599"/>
        <v>0</v>
      </c>
      <c r="FU201" s="39" t="e">
        <f t="shared" si="600"/>
        <v>#DIV/0!</v>
      </c>
      <c r="FV201" s="39" t="e">
        <f t="shared" si="601"/>
        <v>#DIV/0!</v>
      </c>
      <c r="FW201" s="39" t="e">
        <f t="shared" si="602"/>
        <v>#DIV/0!</v>
      </c>
      <c r="FY201" s="39" t="e">
        <f t="shared" si="603"/>
        <v>#DIV/0!</v>
      </c>
      <c r="FZ201" s="39" t="e">
        <f t="shared" si="604"/>
        <v>#DIV/0!</v>
      </c>
      <c r="GA201" s="39" t="e">
        <f t="shared" si="605"/>
        <v>#DIV/0!</v>
      </c>
      <c r="GB201" s="39" t="e">
        <f t="shared" si="606"/>
        <v>#DIV/0!</v>
      </c>
      <c r="GC201" s="39" t="e">
        <f t="shared" si="607"/>
        <v>#DIV/0!</v>
      </c>
      <c r="GD201" s="39" t="e">
        <f t="shared" si="608"/>
        <v>#DIV/0!</v>
      </c>
      <c r="GE201" s="39" t="e">
        <f t="shared" si="609"/>
        <v>#DIV/0!</v>
      </c>
      <c r="GF201" s="39" t="e">
        <f t="shared" si="610"/>
        <v>#DIV/0!</v>
      </c>
      <c r="GG201" s="39" t="e">
        <f t="shared" si="611"/>
        <v>#DIV/0!</v>
      </c>
      <c r="GH201" s="39" t="e">
        <f t="shared" si="612"/>
        <v>#DIV/0!</v>
      </c>
      <c r="GI201" s="39"/>
      <c r="GJ201" s="39" t="e">
        <f t="shared" si="613"/>
        <v>#DIV/0!</v>
      </c>
      <c r="GK201" s="39" t="e">
        <f t="shared" si="614"/>
        <v>#DIV/0!</v>
      </c>
      <c r="GL201" s="39" t="e">
        <f t="shared" si="615"/>
        <v>#DIV/0!</v>
      </c>
      <c r="GM201" s="39" t="e">
        <f t="shared" si="616"/>
        <v>#DIV/0!</v>
      </c>
      <c r="GN201" s="39" t="e">
        <f t="shared" si="617"/>
        <v>#DIV/0!</v>
      </c>
      <c r="GO201" s="57"/>
      <c r="GP201" s="57" t="e">
        <f t="shared" si="618"/>
        <v>#DIV/0!</v>
      </c>
      <c r="GQ201" s="59" t="e">
        <f t="shared" si="619"/>
        <v>#DIV/0!</v>
      </c>
      <c r="GR201" s="41" t="e">
        <f t="shared" si="620"/>
        <v>#DIV/0!</v>
      </c>
      <c r="GS201" s="57" t="e">
        <f t="shared" si="621"/>
        <v>#DIV/0!</v>
      </c>
      <c r="GT201" s="57" t="e">
        <f t="shared" si="622"/>
        <v>#DIV/0!</v>
      </c>
      <c r="GU201" s="57" t="e">
        <f t="shared" si="623"/>
        <v>#DIV/0!</v>
      </c>
      <c r="GV201" s="57"/>
      <c r="GW201" s="42" t="e">
        <f t="shared" si="624"/>
        <v>#DIV/0!</v>
      </c>
      <c r="GX201" s="42" t="e">
        <f t="shared" si="625"/>
        <v>#DIV/0!</v>
      </c>
      <c r="GY201" s="42" t="e">
        <f t="shared" si="626"/>
        <v>#DIV/0!</v>
      </c>
      <c r="GZ201" s="57"/>
      <c r="HA201" s="2" t="e">
        <f t="shared" si="627"/>
        <v>#DIV/0!</v>
      </c>
      <c r="HB201" s="2" t="e">
        <f t="shared" si="628"/>
        <v>#DIV/0!</v>
      </c>
      <c r="HC201" s="2" t="e">
        <f t="shared" si="629"/>
        <v>#DIV/0!</v>
      </c>
      <c r="HD201" s="2" t="e">
        <f t="shared" si="630"/>
        <v>#DIV/0!</v>
      </c>
      <c r="HE201" s="2" t="e">
        <f t="shared" si="631"/>
        <v>#DIV/0!</v>
      </c>
      <c r="HF201" s="2" t="e">
        <f t="shared" si="632"/>
        <v>#DIV/0!</v>
      </c>
      <c r="HG201" s="2" t="e">
        <f t="shared" si="633"/>
        <v>#DIV/0!</v>
      </c>
      <c r="HH201" s="2" t="e">
        <f t="shared" si="634"/>
        <v>#DIV/0!</v>
      </c>
      <c r="HI201" s="2" t="e">
        <f t="shared" si="635"/>
        <v>#DIV/0!</v>
      </c>
      <c r="HJ201" s="11" t="e">
        <f t="shared" si="636"/>
        <v>#DIV/0!</v>
      </c>
      <c r="HK201" s="60" t="e">
        <f t="shared" si="637"/>
        <v>#DIV/0!</v>
      </c>
      <c r="HL201" s="57"/>
      <c r="HM201" s="57" t="e">
        <f t="shared" si="638"/>
        <v>#DIV/0!</v>
      </c>
      <c r="HN201" s="57" t="e">
        <f t="shared" si="639"/>
        <v>#DIV/0!</v>
      </c>
      <c r="HO201" s="57" t="e">
        <f t="shared" si="640"/>
        <v>#DIV/0!</v>
      </c>
      <c r="HP201" s="57" t="e">
        <f t="shared" si="641"/>
        <v>#DIV/0!</v>
      </c>
      <c r="HQ201" s="57" t="e">
        <f t="shared" si="642"/>
        <v>#DIV/0!</v>
      </c>
      <c r="HR201" s="57"/>
      <c r="HS201" s="57" t="e">
        <f t="shared" si="643"/>
        <v>#DIV/0!</v>
      </c>
      <c r="HT201" s="57" t="e">
        <f t="shared" si="644"/>
        <v>#DIV/0!</v>
      </c>
      <c r="HU201" s="57" t="e">
        <f t="shared" si="645"/>
        <v>#DIV/0!</v>
      </c>
      <c r="HV201" s="57" t="e">
        <f t="shared" si="646"/>
        <v>#DIV/0!</v>
      </c>
      <c r="HW201" s="57" t="e">
        <f t="shared" si="647"/>
        <v>#DIV/0!</v>
      </c>
      <c r="HX201" s="57"/>
      <c r="HY201" s="57" t="e">
        <f t="shared" si="648"/>
        <v>#DIV/0!</v>
      </c>
      <c r="HZ201" s="57" t="e">
        <f t="shared" si="649"/>
        <v>#DIV/0!</v>
      </c>
      <c r="IA201" s="57"/>
      <c r="IB201" s="61">
        <f t="shared" si="650"/>
        <v>0</v>
      </c>
      <c r="IC201" s="57" t="str">
        <f t="shared" si="651"/>
        <v/>
      </c>
      <c r="ID201" s="42"/>
      <c r="IE201" s="2" t="str">
        <f t="shared" si="652"/>
        <v/>
      </c>
      <c r="IF201" s="60" t="e">
        <f t="shared" si="653"/>
        <v>#DIV/0!</v>
      </c>
      <c r="IG201" s="60" t="str">
        <f t="shared" si="654"/>
        <v/>
      </c>
      <c r="IH201" s="60" t="str">
        <f t="shared" si="655"/>
        <v>zinco-</v>
      </c>
      <c r="II201" s="60" t="str">
        <f t="shared" si="656"/>
        <v>mangano-</v>
      </c>
      <c r="IJ201" s="60" t="e">
        <f t="shared" si="657"/>
        <v>#DIV/0!</v>
      </c>
      <c r="IK201" s="60" t="e">
        <f t="shared" si="658"/>
        <v>#DIV/0!</v>
      </c>
      <c r="IL201" s="60" t="e">
        <f t="shared" si="659"/>
        <v>#DIV/0!</v>
      </c>
      <c r="IM201" s="60" t="e">
        <f t="shared" si="660"/>
        <v>#DIV/0!</v>
      </c>
      <c r="IN201" s="60" t="str">
        <f t="shared" si="661"/>
        <v/>
      </c>
      <c r="IO201" s="60" t="str">
        <f t="shared" si="662"/>
        <v/>
      </c>
      <c r="IP201" s="57"/>
      <c r="IQ201" s="57" t="str">
        <f t="shared" si="663"/>
        <v>ERROR!!</v>
      </c>
    </row>
    <row r="202" spans="24:251">
      <c r="X202" s="29">
        <f t="shared" si="519"/>
        <v>0</v>
      </c>
      <c r="Y202" s="29">
        <f t="shared" si="520"/>
        <v>0</v>
      </c>
      <c r="Z202" s="29" t="e">
        <f t="shared" si="521"/>
        <v>#DIV/0!</v>
      </c>
      <c r="AA202" s="29" t="e">
        <f t="shared" si="522"/>
        <v>#DIV/0!</v>
      </c>
      <c r="AB202" s="29" t="e">
        <f t="shared" si="523"/>
        <v>#DIV/0!</v>
      </c>
      <c r="AC202" s="29" t="e">
        <f t="shared" si="524"/>
        <v>#DIV/0!</v>
      </c>
      <c r="AF202" s="23">
        <v>60.084299999999999</v>
      </c>
      <c r="AG202" s="23">
        <v>79.878799999999998</v>
      </c>
      <c r="AH202" s="23">
        <v>101.96120000000001</v>
      </c>
      <c r="AI202" s="23">
        <v>151.99039999999999</v>
      </c>
      <c r="AJ202" s="23">
        <v>159.69</v>
      </c>
      <c r="AK202" s="23">
        <v>71.846400000000003</v>
      </c>
      <c r="AL202" s="23">
        <v>70.9375</v>
      </c>
      <c r="AM202" s="23">
        <v>40.304400000000001</v>
      </c>
      <c r="AN202" s="23">
        <v>56.077399999999997</v>
      </c>
      <c r="AO202" s="23">
        <v>61.978999999999999</v>
      </c>
      <c r="AP202" s="23">
        <v>94.195999999999998</v>
      </c>
      <c r="AQ202" s="23">
        <v>18.998000000000001</v>
      </c>
      <c r="AR202" s="23">
        <v>35.450000000000003</v>
      </c>
      <c r="AS202" s="23">
        <v>29.88</v>
      </c>
      <c r="AT202" s="23">
        <v>74.691999999999993</v>
      </c>
      <c r="AU202" s="23">
        <v>81.39</v>
      </c>
      <c r="AX202" s="54">
        <f t="shared" si="525"/>
        <v>0</v>
      </c>
      <c r="AY202" s="54">
        <f t="shared" si="526"/>
        <v>0</v>
      </c>
      <c r="AZ202" s="54">
        <f t="shared" si="527"/>
        <v>0</v>
      </c>
      <c r="BA202" s="54">
        <f t="shared" si="528"/>
        <v>0</v>
      </c>
      <c r="BB202" s="54">
        <f t="shared" si="529"/>
        <v>0</v>
      </c>
      <c r="BC202" s="54">
        <f t="shared" si="530"/>
        <v>0</v>
      </c>
      <c r="BD202" s="54">
        <f t="shared" si="531"/>
        <v>0</v>
      </c>
      <c r="BE202" s="54">
        <f t="shared" si="532"/>
        <v>0</v>
      </c>
      <c r="BF202" s="54">
        <f t="shared" si="533"/>
        <v>0</v>
      </c>
      <c r="BG202" s="54">
        <f t="shared" si="534"/>
        <v>0</v>
      </c>
      <c r="BH202" s="54">
        <f t="shared" si="535"/>
        <v>0</v>
      </c>
      <c r="BI202" s="54">
        <f t="shared" si="536"/>
        <v>0</v>
      </c>
      <c r="BJ202" s="54">
        <f t="shared" si="537"/>
        <v>0</v>
      </c>
      <c r="BK202" s="54">
        <f t="shared" si="538"/>
        <v>0</v>
      </c>
      <c r="BL202" s="54">
        <f t="shared" si="539"/>
        <v>0</v>
      </c>
      <c r="BM202" s="42"/>
      <c r="BO202" s="54">
        <f>'Norm-coeff'!$C$2+$AX202*'Norm-coeff'!$D$2+$AY202*'Norm-coeff'!$E$2+$AZ202*'Norm-coeff'!$F$2+$BA202*'Norm-coeff'!$G$2+$BB202*'Norm-coeff'!$H$2+$BC202*'Norm-coeff'!$I$2+$BD202*'Norm-coeff'!$J$2+$BE202*'Norm-coeff'!$K$2+$BF202*'Norm-coeff'!$L$2+$BG202*'Norm-coeff'!$M$2+$BH202*'Norm-coeff'!$N$2+$BI202*'Norm-coeff'!$O$2</f>
        <v>5.4045421474420303</v>
      </c>
      <c r="BP202" s="54">
        <f>'Norm-coeff'!$C$3+$AX202*'Norm-coeff'!$D$3+$AY202*'Norm-coeff'!$E$3+$AZ202*'Norm-coeff'!$F$3+$BA202*'Norm-coeff'!$G$3+$BB202*'Norm-coeff'!$H$3+$BC202*'Norm-coeff'!$I$3+$BD202*'Norm-coeff'!$J$3+$BE202*'Norm-coeff'!$K$3+$BF202*'Norm-coeff'!$L$3+$BG202*'Norm-coeff'!$M$3+$BH202*'Norm-coeff'!$N$3+$BI202*'Norm-coeff'!$O$3</f>
        <v>3.15319116612705</v>
      </c>
      <c r="BQ202" s="54">
        <f>'Norm-coeff'!$C$4+$AX202*'Norm-coeff'!$D$4+$AY202*'Norm-coeff'!$E$4+$AZ202*'Norm-coeff'!$F$4+$BA202*'Norm-coeff'!$G$4+$BB202*'Norm-coeff'!$H$4+$BC202*'Norm-coeff'!$I$4+$BD202*'Norm-coeff'!$J$4+$BE202*'Norm-coeff'!$K$4+$BF202*'Norm-coeff'!$L$4+$BG202*'Norm-coeff'!$M$4+$BH202*'Norm-coeff'!$N$4+$BI202*'Norm-coeff'!$O$4</f>
        <v>1.42115649462768</v>
      </c>
      <c r="BR202" s="54">
        <f>'Norm-coeff'!$C$5+$AX202*'Norm-coeff'!$D$5+$AY202*'Norm-coeff'!$E$5+$AZ202*'Norm-coeff'!$F$5+$BA202*'Norm-coeff'!$G$5+$BB202*'Norm-coeff'!$H$5+$BC202*'Norm-coeff'!$I$5+$BD202*'Norm-coeff'!$J$5+$BE202*'Norm-coeff'!$K$5+$BF202*'Norm-coeff'!$L$5+$BG202*'Norm-coeff'!$M$5+$BH202*'Norm-coeff'!$N$5+$BI202*'Norm-coeff'!$O$5</f>
        <v>1.0553329241296201</v>
      </c>
      <c r="BS202" s="54">
        <f>'Norm-coeff'!$C$6+$AX202*'Norm-coeff'!$D$6+$AY202*'Norm-coeff'!$E$6+$AZ202*'Norm-coeff'!$F$6+$BA202*'Norm-coeff'!$G$6+$BB202*'Norm-coeff'!$H$6+$BC202*'Norm-coeff'!$I$6+$BD202*'Norm-coeff'!$J$6+$BE202*'Norm-coeff'!$K$6+$BF202*'Norm-coeff'!$L$6+$BG202*'Norm-coeff'!$M$6+$BH202*'Norm-coeff'!$N$6+$BI202*'Norm-coeff'!$O$6</f>
        <v>-1.48700885495103E-2</v>
      </c>
      <c r="BT202" s="54">
        <f>'Norm-coeff'!$C$7+$AX202*'Norm-coeff'!$D$7+$AY202*'Norm-coeff'!$E$7+$AZ202*'Norm-coeff'!$F$7+$BA202*'Norm-coeff'!$G$7+$BB202*'Norm-coeff'!$H$7+$BC202*'Norm-coeff'!$I$7+$BD202*'Norm-coeff'!$J$7+$BE202*'Norm-coeff'!$K$7+$BF202*'Norm-coeff'!$L$7+$BG202*'Norm-coeff'!$M$7+$BH202*'Norm-coeff'!$N$7+$BI202*'Norm-coeff'!$O$7</f>
        <v>2.0907583608832998</v>
      </c>
      <c r="BU202" s="54">
        <f>'Norm-coeff'!$C$8+$AX202*'Norm-coeff'!$D$8+$AY202*'Norm-coeff'!$E$8+$AZ202*'Norm-coeff'!$F$8+$BA202*'Norm-coeff'!$G$8+$BB202*'Norm-coeff'!$H$8+$BC202*'Norm-coeff'!$I$8+$BD202*'Norm-coeff'!$J$8+$BE202*'Norm-coeff'!$K$8+$BF202*'Norm-coeff'!$L$8+$BG202*'Norm-coeff'!$M$8+$BH202*'Norm-coeff'!$N$8+$BI202*'Norm-coeff'!$O$8</f>
        <v>0.65894159836244504</v>
      </c>
      <c r="BV202" s="54">
        <f>'Norm-coeff'!$C$9+$AX202*'Norm-coeff'!$D$9+$AY202*'Norm-coeff'!$E$9+$AZ202*'Norm-coeff'!$F$9+$BA202*'Norm-coeff'!$G$9+$BB202*'Norm-coeff'!$H$9+$BC202*'Norm-coeff'!$I$9+$BD202*'Norm-coeff'!$J$9+$BE202*'Norm-coeff'!$K$9+$BF202*'Norm-coeff'!$L$9+$BG202*'Norm-coeff'!$M$9+$BH202*'Norm-coeff'!$N$9+$BI202*'Norm-coeff'!$O$9</f>
        <v>1.48961085014701</v>
      </c>
      <c r="BW202" s="54">
        <f>'Norm-coeff'!$C$10+$AX202*'Norm-coeff'!$D$10+$AY202*'Norm-coeff'!$E$10+$AZ202*'Norm-coeff'!$F$10+$BA202*'Norm-coeff'!$G$10+$BB202*'Norm-coeff'!$H$10+$BC202*'Norm-coeff'!$I$10+$BD202*'Norm-coeff'!$J$10+$BE202*'Norm-coeff'!$K$10+$BF202*'Norm-coeff'!$L$10+$BG202*'Norm-coeff'!$M$10+$BH202*'Norm-coeff'!$N$10+$BI202*'Norm-coeff'!$O$10</f>
        <v>1.42058735749591</v>
      </c>
      <c r="BX202" s="54">
        <f>'Norm-coeff'!$C$11+$AX202*'Norm-coeff'!$D$11+$AY202*'Norm-coeff'!$E$11+$AZ202*'Norm-coeff'!$F$11+$BA202*'Norm-coeff'!$G$11+$BB202*'Norm-coeff'!$H$11+$BC202*'Norm-coeff'!$I$11+$BD202*'Norm-coeff'!$J$11+$BE202*'Norm-coeff'!$K$11+$BF202*'Norm-coeff'!$L$11+$BG202*'Norm-coeff'!$M$11+$BH202*'Norm-coeff'!$N$11+$BI202*'Norm-coeff'!$O$11</f>
        <v>0.221233014421479</v>
      </c>
      <c r="BY202" s="54">
        <f>'Norm-coeff'!$C$12+$AX202*'Norm-coeff'!$D$12+$AY202*'Norm-coeff'!$E$12+$AZ202*'Norm-coeff'!$F$12+$BA202*'Norm-coeff'!$G$12+$BB202*'Norm-coeff'!$H$12+$BC202*'Norm-coeff'!$I$12+$BD202*'Norm-coeff'!$J$12+$BE202*'Norm-coeff'!$K$12+$BF202*'Norm-coeff'!$L$12+$BG202*'Norm-coeff'!$M$12+$BH202*'Norm-coeff'!$N$12+$BI202*'Norm-coeff'!$O$12</f>
        <v>0.283527502056037</v>
      </c>
      <c r="BZ202" s="54">
        <f>'Norm-coeff'!$C$13+$AX202*'Norm-coeff'!$D$13+$AY202*'Norm-coeff'!$E$13+$AZ202*'Norm-coeff'!$F$13+$BA202*'Norm-coeff'!$G$13+$BB202*'Norm-coeff'!$H$13+$BC202*'Norm-coeff'!$I$13+$BD202*'Norm-coeff'!$J$13+$BE202*'Norm-coeff'!$K$13+$BF202*'Norm-coeff'!$L$13+$BG202*'Norm-coeff'!$M$13+$BH202*'Norm-coeff'!$N$13+$BI202*'Norm-coeff'!$O$13</f>
        <v>-4.1864930554451202E-2</v>
      </c>
      <c r="CA202" s="54">
        <f>'Norm-coeff'!$C$14+$AX202*'Norm-coeff'!$D$14+$AY202*'Norm-coeff'!$E$14+$AZ202*'Norm-coeff'!$F$14+$BA202*'Norm-coeff'!$G$14+$BB202*'Norm-coeff'!$H$14+$BC202*'Norm-coeff'!$I$14+$BD202*'Norm-coeff'!$J$14+$BE202*'Norm-coeff'!$K$14+$BF202*'Norm-coeff'!$L$14+$BG202*'Norm-coeff'!$M$14+$BH202*'Norm-coeff'!$N$14+$BI202*'Norm-coeff'!$O$14</f>
        <v>4.2526983164477103</v>
      </c>
      <c r="CC202" s="54">
        <f t="shared" si="664"/>
        <v>0</v>
      </c>
      <c r="CG202" s="54">
        <f t="shared" si="540"/>
        <v>0</v>
      </c>
      <c r="CH202" s="54">
        <f t="shared" si="691"/>
        <v>0</v>
      </c>
      <c r="CI202" s="54">
        <f t="shared" si="541"/>
        <v>0</v>
      </c>
      <c r="CJ202" s="56">
        <f t="shared" si="542"/>
        <v>0</v>
      </c>
      <c r="CK202" s="54">
        <f t="shared" si="543"/>
        <v>0</v>
      </c>
      <c r="CL202" s="54">
        <f t="shared" si="544"/>
        <v>0</v>
      </c>
      <c r="CM202" s="54">
        <f t="shared" si="545"/>
        <v>0</v>
      </c>
      <c r="CN202" s="54">
        <f t="shared" si="546"/>
        <v>0</v>
      </c>
      <c r="CO202" s="54">
        <f t="shared" si="547"/>
        <v>0</v>
      </c>
      <c r="CP202" s="54">
        <f t="shared" si="548"/>
        <v>0</v>
      </c>
      <c r="CQ202" s="54">
        <f t="shared" si="549"/>
        <v>0</v>
      </c>
      <c r="CR202" s="54">
        <f t="shared" si="550"/>
        <v>0</v>
      </c>
      <c r="CS202" s="54">
        <f t="shared" si="551"/>
        <v>0</v>
      </c>
      <c r="CU202" s="54">
        <f t="shared" si="552"/>
        <v>0</v>
      </c>
      <c r="CV202" s="54">
        <f t="shared" si="553"/>
        <v>0</v>
      </c>
      <c r="CW202" s="54">
        <f t="shared" si="554"/>
        <v>0</v>
      </c>
      <c r="CX202" s="54">
        <f t="shared" si="555"/>
        <v>0</v>
      </c>
      <c r="CZ202" s="54">
        <f t="shared" si="556"/>
        <v>0</v>
      </c>
      <c r="DA202" s="54">
        <f t="shared" si="557"/>
        <v>0</v>
      </c>
      <c r="DB202" s="54">
        <f t="shared" si="558"/>
        <v>0</v>
      </c>
      <c r="DC202" s="54">
        <f t="shared" si="559"/>
        <v>0</v>
      </c>
      <c r="DD202" s="54">
        <f t="shared" si="560"/>
        <v>0</v>
      </c>
      <c r="DE202" s="54">
        <f t="shared" si="561"/>
        <v>0</v>
      </c>
      <c r="DF202" s="54">
        <f t="shared" si="562"/>
        <v>0</v>
      </c>
      <c r="DG202" s="54">
        <f t="shared" si="563"/>
        <v>2</v>
      </c>
      <c r="DH202" s="71">
        <f t="shared" si="564"/>
        <v>0</v>
      </c>
      <c r="DI202" s="71">
        <f t="shared" si="565"/>
        <v>0</v>
      </c>
      <c r="DJ202" s="54">
        <f t="shared" si="566"/>
        <v>0</v>
      </c>
      <c r="DK202" s="54">
        <f t="shared" si="567"/>
        <v>2</v>
      </c>
      <c r="DL202" s="4">
        <f t="shared" si="665"/>
        <v>0</v>
      </c>
      <c r="DM202" s="3">
        <f t="shared" si="568"/>
        <v>0</v>
      </c>
      <c r="DN202" s="3">
        <f t="shared" si="569"/>
        <v>0</v>
      </c>
      <c r="DO202" s="4" t="e">
        <f t="shared" si="570"/>
        <v>#DIV/0!</v>
      </c>
      <c r="DP202" s="57"/>
      <c r="DQ202" s="57"/>
      <c r="DR202" s="56">
        <f t="shared" si="666"/>
        <v>2</v>
      </c>
      <c r="DS202" s="56">
        <f t="shared" si="667"/>
        <v>0</v>
      </c>
      <c r="DT202" s="38">
        <f t="shared" si="668"/>
        <v>0</v>
      </c>
      <c r="DU202" s="38">
        <f t="shared" si="571"/>
        <v>2</v>
      </c>
      <c r="DV202" s="38">
        <f t="shared" si="669"/>
        <v>0</v>
      </c>
      <c r="DW202" s="39">
        <f t="shared" si="670"/>
        <v>0</v>
      </c>
      <c r="DX202" s="39">
        <f t="shared" si="671"/>
        <v>0</v>
      </c>
      <c r="DY202" s="39">
        <f t="shared" si="672"/>
        <v>0</v>
      </c>
      <c r="DZ202" s="39">
        <f t="shared" si="673"/>
        <v>0</v>
      </c>
      <c r="EA202" s="39">
        <f t="shared" si="674"/>
        <v>0</v>
      </c>
      <c r="EB202" s="37" t="e">
        <f t="shared" si="572"/>
        <v>#DIV/0!</v>
      </c>
      <c r="EC202" s="37" t="e">
        <f t="shared" si="573"/>
        <v>#DIV/0!</v>
      </c>
      <c r="ED202" s="37" t="e">
        <f t="shared" si="574"/>
        <v>#DIV/0!</v>
      </c>
      <c r="EE202" s="37" t="e">
        <f t="shared" si="575"/>
        <v>#DIV/0!</v>
      </c>
      <c r="EF202" s="39" t="e">
        <f t="shared" si="576"/>
        <v>#DIV/0!</v>
      </c>
      <c r="EG202" s="37" t="e">
        <f t="shared" si="577"/>
        <v>#DIV/0!</v>
      </c>
      <c r="EH202" s="37" t="e">
        <f t="shared" si="578"/>
        <v>#DIV/0!</v>
      </c>
      <c r="EI202" s="11" t="b">
        <f t="shared" si="579"/>
        <v>1</v>
      </c>
      <c r="EJ202" s="11" t="b">
        <f t="shared" si="580"/>
        <v>0</v>
      </c>
      <c r="EK202" s="39" t="e">
        <f t="shared" si="581"/>
        <v>#DIV/0!</v>
      </c>
      <c r="EL202" s="39" t="e">
        <f t="shared" si="582"/>
        <v>#DIV/0!</v>
      </c>
      <c r="EM202" s="39" t="e">
        <f t="shared" si="583"/>
        <v>#DIV/0!</v>
      </c>
      <c r="EN202" s="39" t="e">
        <f t="shared" si="584"/>
        <v>#DIV/0!</v>
      </c>
      <c r="EO202" s="39" t="e">
        <f t="shared" si="585"/>
        <v>#DIV/0!</v>
      </c>
      <c r="EP202" s="39" t="e">
        <f t="shared" si="586"/>
        <v>#DIV/0!</v>
      </c>
      <c r="EQ202" s="39" t="e">
        <f t="shared" si="587"/>
        <v>#DIV/0!</v>
      </c>
      <c r="ER202" s="39" t="e">
        <f t="shared" si="588"/>
        <v>#DIV/0!</v>
      </c>
      <c r="ES202" s="58" t="str">
        <f t="shared" si="589"/>
        <v>(OH,F,Cl)-dominate amphibole</v>
      </c>
      <c r="ET202" s="58" t="e">
        <f t="shared" si="590"/>
        <v>#N/A</v>
      </c>
      <c r="EU202" s="56">
        <f t="shared" si="675"/>
        <v>0</v>
      </c>
      <c r="EV202" s="56">
        <f t="shared" si="676"/>
        <v>0</v>
      </c>
      <c r="EW202" s="56">
        <f t="shared" si="677"/>
        <v>0</v>
      </c>
      <c r="EX202" s="56">
        <f t="shared" si="678"/>
        <v>0</v>
      </c>
      <c r="EY202" s="56">
        <f t="shared" si="679"/>
        <v>0</v>
      </c>
      <c r="EZ202" s="56">
        <f t="shared" si="680"/>
        <v>0</v>
      </c>
      <c r="FA202" s="39">
        <f t="shared" si="681"/>
        <v>0</v>
      </c>
      <c r="FB202" s="39">
        <f t="shared" si="682"/>
        <v>0</v>
      </c>
      <c r="FC202" s="54">
        <f t="shared" si="683"/>
        <v>0</v>
      </c>
      <c r="FD202" s="54">
        <f t="shared" si="684"/>
        <v>0</v>
      </c>
      <c r="FE202" s="39">
        <f t="shared" si="685"/>
        <v>0</v>
      </c>
      <c r="FF202" s="54">
        <f t="shared" si="686"/>
        <v>0</v>
      </c>
      <c r="FG202" s="39">
        <f t="shared" si="687"/>
        <v>0</v>
      </c>
      <c r="FH202" s="39">
        <f t="shared" si="591"/>
        <v>0</v>
      </c>
      <c r="FI202" s="39">
        <f t="shared" si="592"/>
        <v>0</v>
      </c>
      <c r="FJ202" s="39">
        <f t="shared" si="593"/>
        <v>0</v>
      </c>
      <c r="FK202" s="39" t="e">
        <f t="shared" si="594"/>
        <v>#DIV/0!</v>
      </c>
      <c r="FL202" s="39" t="e">
        <f t="shared" si="595"/>
        <v>#DIV/0!</v>
      </c>
      <c r="FM202" s="39" t="e">
        <f t="shared" si="596"/>
        <v>#DIV/0!</v>
      </c>
      <c r="FN202" s="39">
        <f t="shared" si="597"/>
        <v>1</v>
      </c>
      <c r="FO202" s="39">
        <f t="shared" si="688"/>
        <v>0</v>
      </c>
      <c r="FP202" s="39">
        <f t="shared" si="689"/>
        <v>0</v>
      </c>
      <c r="FQ202" s="39">
        <f t="shared" si="690"/>
        <v>0</v>
      </c>
      <c r="FR202" s="39">
        <f t="shared" si="598"/>
        <v>0</v>
      </c>
      <c r="FS202" s="39">
        <f t="shared" si="599"/>
        <v>0</v>
      </c>
      <c r="FU202" s="39" t="e">
        <f t="shared" si="600"/>
        <v>#DIV/0!</v>
      </c>
      <c r="FV202" s="39" t="e">
        <f t="shared" si="601"/>
        <v>#DIV/0!</v>
      </c>
      <c r="FW202" s="39" t="e">
        <f t="shared" si="602"/>
        <v>#DIV/0!</v>
      </c>
      <c r="FY202" s="39" t="e">
        <f t="shared" si="603"/>
        <v>#DIV/0!</v>
      </c>
      <c r="FZ202" s="39" t="e">
        <f t="shared" si="604"/>
        <v>#DIV/0!</v>
      </c>
      <c r="GA202" s="39" t="e">
        <f t="shared" si="605"/>
        <v>#DIV/0!</v>
      </c>
      <c r="GB202" s="39" t="e">
        <f t="shared" si="606"/>
        <v>#DIV/0!</v>
      </c>
      <c r="GC202" s="39" t="e">
        <f t="shared" si="607"/>
        <v>#DIV/0!</v>
      </c>
      <c r="GD202" s="39" t="e">
        <f t="shared" si="608"/>
        <v>#DIV/0!</v>
      </c>
      <c r="GE202" s="39" t="e">
        <f t="shared" si="609"/>
        <v>#DIV/0!</v>
      </c>
      <c r="GF202" s="39" t="e">
        <f t="shared" si="610"/>
        <v>#DIV/0!</v>
      </c>
      <c r="GG202" s="39" t="e">
        <f t="shared" si="611"/>
        <v>#DIV/0!</v>
      </c>
      <c r="GH202" s="39" t="e">
        <f t="shared" si="612"/>
        <v>#DIV/0!</v>
      </c>
      <c r="GI202" s="39"/>
      <c r="GJ202" s="39" t="e">
        <f t="shared" si="613"/>
        <v>#DIV/0!</v>
      </c>
      <c r="GK202" s="39" t="e">
        <f t="shared" si="614"/>
        <v>#DIV/0!</v>
      </c>
      <c r="GL202" s="39" t="e">
        <f t="shared" si="615"/>
        <v>#DIV/0!</v>
      </c>
      <c r="GM202" s="39" t="e">
        <f t="shared" si="616"/>
        <v>#DIV/0!</v>
      </c>
      <c r="GN202" s="39" t="e">
        <f t="shared" si="617"/>
        <v>#DIV/0!</v>
      </c>
      <c r="GO202" s="57"/>
      <c r="GP202" s="57" t="e">
        <f t="shared" si="618"/>
        <v>#DIV/0!</v>
      </c>
      <c r="GQ202" s="59" t="e">
        <f t="shared" si="619"/>
        <v>#DIV/0!</v>
      </c>
      <c r="GR202" s="41" t="e">
        <f t="shared" si="620"/>
        <v>#DIV/0!</v>
      </c>
      <c r="GS202" s="57" t="e">
        <f t="shared" si="621"/>
        <v>#DIV/0!</v>
      </c>
      <c r="GT202" s="57" t="e">
        <f t="shared" si="622"/>
        <v>#DIV/0!</v>
      </c>
      <c r="GU202" s="57" t="e">
        <f t="shared" si="623"/>
        <v>#DIV/0!</v>
      </c>
      <c r="GV202" s="57"/>
      <c r="GW202" s="42" t="e">
        <f t="shared" si="624"/>
        <v>#DIV/0!</v>
      </c>
      <c r="GX202" s="42" t="e">
        <f t="shared" si="625"/>
        <v>#DIV/0!</v>
      </c>
      <c r="GY202" s="42" t="e">
        <f t="shared" si="626"/>
        <v>#DIV/0!</v>
      </c>
      <c r="GZ202" s="57"/>
      <c r="HA202" s="2" t="e">
        <f t="shared" si="627"/>
        <v>#DIV/0!</v>
      </c>
      <c r="HB202" s="2" t="e">
        <f t="shared" si="628"/>
        <v>#DIV/0!</v>
      </c>
      <c r="HC202" s="2" t="e">
        <f t="shared" si="629"/>
        <v>#DIV/0!</v>
      </c>
      <c r="HD202" s="2" t="e">
        <f t="shared" si="630"/>
        <v>#DIV/0!</v>
      </c>
      <c r="HE202" s="2" t="e">
        <f t="shared" si="631"/>
        <v>#DIV/0!</v>
      </c>
      <c r="HF202" s="2" t="e">
        <f t="shared" si="632"/>
        <v>#DIV/0!</v>
      </c>
      <c r="HG202" s="2" t="e">
        <f t="shared" si="633"/>
        <v>#DIV/0!</v>
      </c>
      <c r="HH202" s="2" t="e">
        <f t="shared" si="634"/>
        <v>#DIV/0!</v>
      </c>
      <c r="HI202" s="2" t="e">
        <f t="shared" si="635"/>
        <v>#DIV/0!</v>
      </c>
      <c r="HJ202" s="11" t="e">
        <f t="shared" si="636"/>
        <v>#DIV/0!</v>
      </c>
      <c r="HK202" s="60" t="e">
        <f t="shared" si="637"/>
        <v>#DIV/0!</v>
      </c>
      <c r="HL202" s="57"/>
      <c r="HM202" s="57" t="e">
        <f t="shared" si="638"/>
        <v>#DIV/0!</v>
      </c>
      <c r="HN202" s="57" t="e">
        <f t="shared" si="639"/>
        <v>#DIV/0!</v>
      </c>
      <c r="HO202" s="57" t="e">
        <f t="shared" si="640"/>
        <v>#DIV/0!</v>
      </c>
      <c r="HP202" s="57" t="e">
        <f t="shared" si="641"/>
        <v>#DIV/0!</v>
      </c>
      <c r="HQ202" s="57" t="e">
        <f t="shared" si="642"/>
        <v>#DIV/0!</v>
      </c>
      <c r="HR202" s="57"/>
      <c r="HS202" s="57" t="e">
        <f t="shared" si="643"/>
        <v>#DIV/0!</v>
      </c>
      <c r="HT202" s="57" t="e">
        <f t="shared" si="644"/>
        <v>#DIV/0!</v>
      </c>
      <c r="HU202" s="57" t="e">
        <f t="shared" si="645"/>
        <v>#DIV/0!</v>
      </c>
      <c r="HV202" s="57" t="e">
        <f t="shared" si="646"/>
        <v>#DIV/0!</v>
      </c>
      <c r="HW202" s="57" t="e">
        <f t="shared" si="647"/>
        <v>#DIV/0!</v>
      </c>
      <c r="HX202" s="57"/>
      <c r="HY202" s="57" t="e">
        <f t="shared" si="648"/>
        <v>#DIV/0!</v>
      </c>
      <c r="HZ202" s="57" t="e">
        <f t="shared" si="649"/>
        <v>#DIV/0!</v>
      </c>
      <c r="IA202" s="57"/>
      <c r="IB202" s="61">
        <f t="shared" si="650"/>
        <v>0</v>
      </c>
      <c r="IC202" s="57" t="str">
        <f t="shared" si="651"/>
        <v/>
      </c>
      <c r="ID202" s="42"/>
      <c r="IE202" s="2" t="str">
        <f t="shared" si="652"/>
        <v/>
      </c>
      <c r="IF202" s="60" t="e">
        <f t="shared" si="653"/>
        <v>#DIV/0!</v>
      </c>
      <c r="IG202" s="60" t="str">
        <f t="shared" si="654"/>
        <v/>
      </c>
      <c r="IH202" s="60" t="str">
        <f t="shared" si="655"/>
        <v>zinco-</v>
      </c>
      <c r="II202" s="60" t="str">
        <f t="shared" si="656"/>
        <v>mangano-</v>
      </c>
      <c r="IJ202" s="60" t="e">
        <f t="shared" si="657"/>
        <v>#DIV/0!</v>
      </c>
      <c r="IK202" s="60" t="e">
        <f t="shared" si="658"/>
        <v>#DIV/0!</v>
      </c>
      <c r="IL202" s="60" t="e">
        <f t="shared" si="659"/>
        <v>#DIV/0!</v>
      </c>
      <c r="IM202" s="60" t="e">
        <f t="shared" si="660"/>
        <v>#DIV/0!</v>
      </c>
      <c r="IN202" s="60" t="str">
        <f t="shared" si="661"/>
        <v/>
      </c>
      <c r="IO202" s="60" t="str">
        <f t="shared" si="662"/>
        <v/>
      </c>
      <c r="IP202" s="57"/>
      <c r="IQ202" s="57" t="str">
        <f t="shared" si="663"/>
        <v>ERROR!!</v>
      </c>
    </row>
    <row r="203" spans="24:251">
      <c r="X203" s="29">
        <f t="shared" si="519"/>
        <v>0</v>
      </c>
      <c r="Y203" s="29">
        <f t="shared" si="520"/>
        <v>0</v>
      </c>
      <c r="Z203" s="29" t="e">
        <f t="shared" si="521"/>
        <v>#DIV/0!</v>
      </c>
      <c r="AA203" s="29" t="e">
        <f t="shared" si="522"/>
        <v>#DIV/0!</v>
      </c>
      <c r="AB203" s="29" t="e">
        <f t="shared" si="523"/>
        <v>#DIV/0!</v>
      </c>
      <c r="AC203" s="29" t="e">
        <f t="shared" si="524"/>
        <v>#DIV/0!</v>
      </c>
      <c r="AF203" s="23">
        <v>60.084299999999999</v>
      </c>
      <c r="AG203" s="23">
        <v>79.878799999999998</v>
      </c>
      <c r="AH203" s="23">
        <v>101.96120000000001</v>
      </c>
      <c r="AI203" s="23">
        <v>151.99039999999999</v>
      </c>
      <c r="AJ203" s="23">
        <v>159.69</v>
      </c>
      <c r="AK203" s="23">
        <v>71.846400000000003</v>
      </c>
      <c r="AL203" s="23">
        <v>70.9375</v>
      </c>
      <c r="AM203" s="23">
        <v>40.304400000000001</v>
      </c>
      <c r="AN203" s="23">
        <v>56.077399999999997</v>
      </c>
      <c r="AO203" s="23">
        <v>61.978999999999999</v>
      </c>
      <c r="AP203" s="23">
        <v>94.195999999999998</v>
      </c>
      <c r="AQ203" s="23">
        <v>18.998000000000001</v>
      </c>
      <c r="AR203" s="23">
        <v>35.450000000000003</v>
      </c>
      <c r="AS203" s="23">
        <v>29.88</v>
      </c>
      <c r="AT203" s="23">
        <v>74.691999999999993</v>
      </c>
      <c r="AU203" s="23">
        <v>81.39</v>
      </c>
      <c r="AX203" s="54">
        <f t="shared" si="525"/>
        <v>0</v>
      </c>
      <c r="AY203" s="54">
        <f t="shared" si="526"/>
        <v>0</v>
      </c>
      <c r="AZ203" s="54">
        <f t="shared" si="527"/>
        <v>0</v>
      </c>
      <c r="BA203" s="54">
        <f t="shared" si="528"/>
        <v>0</v>
      </c>
      <c r="BB203" s="54">
        <f t="shared" si="529"/>
        <v>0</v>
      </c>
      <c r="BC203" s="54">
        <f t="shared" si="530"/>
        <v>0</v>
      </c>
      <c r="BD203" s="54">
        <f t="shared" si="531"/>
        <v>0</v>
      </c>
      <c r="BE203" s="54">
        <f t="shared" si="532"/>
        <v>0</v>
      </c>
      <c r="BF203" s="54">
        <f t="shared" si="533"/>
        <v>0</v>
      </c>
      <c r="BG203" s="54">
        <f t="shared" si="534"/>
        <v>0</v>
      </c>
      <c r="BH203" s="54">
        <f t="shared" si="535"/>
        <v>0</v>
      </c>
      <c r="BI203" s="54">
        <f t="shared" si="536"/>
        <v>0</v>
      </c>
      <c r="BJ203" s="54">
        <f t="shared" si="537"/>
        <v>0</v>
      </c>
      <c r="BK203" s="54">
        <f t="shared" si="538"/>
        <v>0</v>
      </c>
      <c r="BL203" s="54">
        <f t="shared" si="539"/>
        <v>0</v>
      </c>
      <c r="BM203" s="42"/>
      <c r="BO203" s="54">
        <f>'Norm-coeff'!$C$2+$AX203*'Norm-coeff'!$D$2+$AY203*'Norm-coeff'!$E$2+$AZ203*'Norm-coeff'!$F$2+$BA203*'Norm-coeff'!$G$2+$BB203*'Norm-coeff'!$H$2+$BC203*'Norm-coeff'!$I$2+$BD203*'Norm-coeff'!$J$2+$BE203*'Norm-coeff'!$K$2+$BF203*'Norm-coeff'!$L$2+$BG203*'Norm-coeff'!$M$2+$BH203*'Norm-coeff'!$N$2+$BI203*'Norm-coeff'!$O$2</f>
        <v>5.4045421474420303</v>
      </c>
      <c r="BP203" s="54">
        <f>'Norm-coeff'!$C$3+$AX203*'Norm-coeff'!$D$3+$AY203*'Norm-coeff'!$E$3+$AZ203*'Norm-coeff'!$F$3+$BA203*'Norm-coeff'!$G$3+$BB203*'Norm-coeff'!$H$3+$BC203*'Norm-coeff'!$I$3+$BD203*'Norm-coeff'!$J$3+$BE203*'Norm-coeff'!$K$3+$BF203*'Norm-coeff'!$L$3+$BG203*'Norm-coeff'!$M$3+$BH203*'Norm-coeff'!$N$3+$BI203*'Norm-coeff'!$O$3</f>
        <v>3.15319116612705</v>
      </c>
      <c r="BQ203" s="54">
        <f>'Norm-coeff'!$C$4+$AX203*'Norm-coeff'!$D$4+$AY203*'Norm-coeff'!$E$4+$AZ203*'Norm-coeff'!$F$4+$BA203*'Norm-coeff'!$G$4+$BB203*'Norm-coeff'!$H$4+$BC203*'Norm-coeff'!$I$4+$BD203*'Norm-coeff'!$J$4+$BE203*'Norm-coeff'!$K$4+$BF203*'Norm-coeff'!$L$4+$BG203*'Norm-coeff'!$M$4+$BH203*'Norm-coeff'!$N$4+$BI203*'Norm-coeff'!$O$4</f>
        <v>1.42115649462768</v>
      </c>
      <c r="BR203" s="54">
        <f>'Norm-coeff'!$C$5+$AX203*'Norm-coeff'!$D$5+$AY203*'Norm-coeff'!$E$5+$AZ203*'Norm-coeff'!$F$5+$BA203*'Norm-coeff'!$G$5+$BB203*'Norm-coeff'!$H$5+$BC203*'Norm-coeff'!$I$5+$BD203*'Norm-coeff'!$J$5+$BE203*'Norm-coeff'!$K$5+$BF203*'Norm-coeff'!$L$5+$BG203*'Norm-coeff'!$M$5+$BH203*'Norm-coeff'!$N$5+$BI203*'Norm-coeff'!$O$5</f>
        <v>1.0553329241296201</v>
      </c>
      <c r="BS203" s="54">
        <f>'Norm-coeff'!$C$6+$AX203*'Norm-coeff'!$D$6+$AY203*'Norm-coeff'!$E$6+$AZ203*'Norm-coeff'!$F$6+$BA203*'Norm-coeff'!$G$6+$BB203*'Norm-coeff'!$H$6+$BC203*'Norm-coeff'!$I$6+$BD203*'Norm-coeff'!$J$6+$BE203*'Norm-coeff'!$K$6+$BF203*'Norm-coeff'!$L$6+$BG203*'Norm-coeff'!$M$6+$BH203*'Norm-coeff'!$N$6+$BI203*'Norm-coeff'!$O$6</f>
        <v>-1.48700885495103E-2</v>
      </c>
      <c r="BT203" s="54">
        <f>'Norm-coeff'!$C$7+$AX203*'Norm-coeff'!$D$7+$AY203*'Norm-coeff'!$E$7+$AZ203*'Norm-coeff'!$F$7+$BA203*'Norm-coeff'!$G$7+$BB203*'Norm-coeff'!$H$7+$BC203*'Norm-coeff'!$I$7+$BD203*'Norm-coeff'!$J$7+$BE203*'Norm-coeff'!$K$7+$BF203*'Norm-coeff'!$L$7+$BG203*'Norm-coeff'!$M$7+$BH203*'Norm-coeff'!$N$7+$BI203*'Norm-coeff'!$O$7</f>
        <v>2.0907583608832998</v>
      </c>
      <c r="BU203" s="54">
        <f>'Norm-coeff'!$C$8+$AX203*'Norm-coeff'!$D$8+$AY203*'Norm-coeff'!$E$8+$AZ203*'Norm-coeff'!$F$8+$BA203*'Norm-coeff'!$G$8+$BB203*'Norm-coeff'!$H$8+$BC203*'Norm-coeff'!$I$8+$BD203*'Norm-coeff'!$J$8+$BE203*'Norm-coeff'!$K$8+$BF203*'Norm-coeff'!$L$8+$BG203*'Norm-coeff'!$M$8+$BH203*'Norm-coeff'!$N$8+$BI203*'Norm-coeff'!$O$8</f>
        <v>0.65894159836244504</v>
      </c>
      <c r="BV203" s="54">
        <f>'Norm-coeff'!$C$9+$AX203*'Norm-coeff'!$D$9+$AY203*'Norm-coeff'!$E$9+$AZ203*'Norm-coeff'!$F$9+$BA203*'Norm-coeff'!$G$9+$BB203*'Norm-coeff'!$H$9+$BC203*'Norm-coeff'!$I$9+$BD203*'Norm-coeff'!$J$9+$BE203*'Norm-coeff'!$K$9+$BF203*'Norm-coeff'!$L$9+$BG203*'Norm-coeff'!$M$9+$BH203*'Norm-coeff'!$N$9+$BI203*'Norm-coeff'!$O$9</f>
        <v>1.48961085014701</v>
      </c>
      <c r="BW203" s="54">
        <f>'Norm-coeff'!$C$10+$AX203*'Norm-coeff'!$D$10+$AY203*'Norm-coeff'!$E$10+$AZ203*'Norm-coeff'!$F$10+$BA203*'Norm-coeff'!$G$10+$BB203*'Norm-coeff'!$H$10+$BC203*'Norm-coeff'!$I$10+$BD203*'Norm-coeff'!$J$10+$BE203*'Norm-coeff'!$K$10+$BF203*'Norm-coeff'!$L$10+$BG203*'Norm-coeff'!$M$10+$BH203*'Norm-coeff'!$N$10+$BI203*'Norm-coeff'!$O$10</f>
        <v>1.42058735749591</v>
      </c>
      <c r="BX203" s="54">
        <f>'Norm-coeff'!$C$11+$AX203*'Norm-coeff'!$D$11+$AY203*'Norm-coeff'!$E$11+$AZ203*'Norm-coeff'!$F$11+$BA203*'Norm-coeff'!$G$11+$BB203*'Norm-coeff'!$H$11+$BC203*'Norm-coeff'!$I$11+$BD203*'Norm-coeff'!$J$11+$BE203*'Norm-coeff'!$K$11+$BF203*'Norm-coeff'!$L$11+$BG203*'Norm-coeff'!$M$11+$BH203*'Norm-coeff'!$N$11+$BI203*'Norm-coeff'!$O$11</f>
        <v>0.221233014421479</v>
      </c>
      <c r="BY203" s="54">
        <f>'Norm-coeff'!$C$12+$AX203*'Norm-coeff'!$D$12+$AY203*'Norm-coeff'!$E$12+$AZ203*'Norm-coeff'!$F$12+$BA203*'Norm-coeff'!$G$12+$BB203*'Norm-coeff'!$H$12+$BC203*'Norm-coeff'!$I$12+$BD203*'Norm-coeff'!$J$12+$BE203*'Norm-coeff'!$K$12+$BF203*'Norm-coeff'!$L$12+$BG203*'Norm-coeff'!$M$12+$BH203*'Norm-coeff'!$N$12+$BI203*'Norm-coeff'!$O$12</f>
        <v>0.283527502056037</v>
      </c>
      <c r="BZ203" s="54">
        <f>'Norm-coeff'!$C$13+$AX203*'Norm-coeff'!$D$13+$AY203*'Norm-coeff'!$E$13+$AZ203*'Norm-coeff'!$F$13+$BA203*'Norm-coeff'!$G$13+$BB203*'Norm-coeff'!$H$13+$BC203*'Norm-coeff'!$I$13+$BD203*'Norm-coeff'!$J$13+$BE203*'Norm-coeff'!$K$13+$BF203*'Norm-coeff'!$L$13+$BG203*'Norm-coeff'!$M$13+$BH203*'Norm-coeff'!$N$13+$BI203*'Norm-coeff'!$O$13</f>
        <v>-4.1864930554451202E-2</v>
      </c>
      <c r="CA203" s="54">
        <f>'Norm-coeff'!$C$14+$AX203*'Norm-coeff'!$D$14+$AY203*'Norm-coeff'!$E$14+$AZ203*'Norm-coeff'!$F$14+$BA203*'Norm-coeff'!$G$14+$BB203*'Norm-coeff'!$H$14+$BC203*'Norm-coeff'!$I$14+$BD203*'Norm-coeff'!$J$14+$BE203*'Norm-coeff'!$K$14+$BF203*'Norm-coeff'!$L$14+$BG203*'Norm-coeff'!$M$14+$BH203*'Norm-coeff'!$N$14+$BI203*'Norm-coeff'!$O$14</f>
        <v>4.2526983164477103</v>
      </c>
      <c r="CC203" s="54">
        <f t="shared" si="664"/>
        <v>0</v>
      </c>
      <c r="CG203" s="54">
        <f t="shared" si="540"/>
        <v>0</v>
      </c>
      <c r="CH203" s="54">
        <f t="shared" si="691"/>
        <v>0</v>
      </c>
      <c r="CI203" s="54">
        <f t="shared" si="541"/>
        <v>0</v>
      </c>
      <c r="CJ203" s="56">
        <f t="shared" si="542"/>
        <v>0</v>
      </c>
      <c r="CK203" s="54">
        <f t="shared" si="543"/>
        <v>0</v>
      </c>
      <c r="CL203" s="54">
        <f t="shared" si="544"/>
        <v>0</v>
      </c>
      <c r="CM203" s="54">
        <f t="shared" si="545"/>
        <v>0</v>
      </c>
      <c r="CN203" s="54">
        <f t="shared" si="546"/>
        <v>0</v>
      </c>
      <c r="CO203" s="54">
        <f t="shared" si="547"/>
        <v>0</v>
      </c>
      <c r="CP203" s="54">
        <f t="shared" si="548"/>
        <v>0</v>
      </c>
      <c r="CQ203" s="54">
        <f t="shared" si="549"/>
        <v>0</v>
      </c>
      <c r="CR203" s="54">
        <f t="shared" si="550"/>
        <v>0</v>
      </c>
      <c r="CS203" s="54">
        <f t="shared" si="551"/>
        <v>0</v>
      </c>
      <c r="CU203" s="54">
        <f t="shared" si="552"/>
        <v>0</v>
      </c>
      <c r="CV203" s="54">
        <f t="shared" si="553"/>
        <v>0</v>
      </c>
      <c r="CW203" s="54">
        <f t="shared" si="554"/>
        <v>0</v>
      </c>
      <c r="CX203" s="54">
        <f t="shared" si="555"/>
        <v>0</v>
      </c>
      <c r="CZ203" s="54">
        <f t="shared" si="556"/>
        <v>0</v>
      </c>
      <c r="DA203" s="54">
        <f t="shared" si="557"/>
        <v>0</v>
      </c>
      <c r="DB203" s="54">
        <f t="shared" si="558"/>
        <v>0</v>
      </c>
      <c r="DC203" s="54">
        <f t="shared" si="559"/>
        <v>0</v>
      </c>
      <c r="DD203" s="54">
        <f t="shared" si="560"/>
        <v>0</v>
      </c>
      <c r="DE203" s="54">
        <f t="shared" si="561"/>
        <v>0</v>
      </c>
      <c r="DF203" s="54">
        <f t="shared" si="562"/>
        <v>0</v>
      </c>
      <c r="DG203" s="54">
        <f t="shared" si="563"/>
        <v>2</v>
      </c>
      <c r="DH203" s="71">
        <f t="shared" si="564"/>
        <v>0</v>
      </c>
      <c r="DI203" s="71">
        <f t="shared" si="565"/>
        <v>0</v>
      </c>
      <c r="DJ203" s="54">
        <f t="shared" si="566"/>
        <v>0</v>
      </c>
      <c r="DK203" s="54">
        <f t="shared" si="567"/>
        <v>2</v>
      </c>
      <c r="DL203" s="4">
        <f t="shared" si="665"/>
        <v>0</v>
      </c>
      <c r="DM203" s="3">
        <f t="shared" si="568"/>
        <v>0</v>
      </c>
      <c r="DN203" s="3">
        <f t="shared" si="569"/>
        <v>0</v>
      </c>
      <c r="DO203" s="4" t="e">
        <f t="shared" si="570"/>
        <v>#DIV/0!</v>
      </c>
      <c r="DP203" s="57"/>
      <c r="DQ203" s="57"/>
      <c r="DR203" s="56">
        <f t="shared" si="666"/>
        <v>2</v>
      </c>
      <c r="DS203" s="56">
        <f t="shared" si="667"/>
        <v>0</v>
      </c>
      <c r="DT203" s="38">
        <f t="shared" si="668"/>
        <v>0</v>
      </c>
      <c r="DU203" s="38">
        <f t="shared" si="571"/>
        <v>2</v>
      </c>
      <c r="DV203" s="38">
        <f t="shared" si="669"/>
        <v>0</v>
      </c>
      <c r="DW203" s="39">
        <f t="shared" si="670"/>
        <v>0</v>
      </c>
      <c r="DX203" s="39">
        <f t="shared" si="671"/>
        <v>0</v>
      </c>
      <c r="DY203" s="39">
        <f t="shared" si="672"/>
        <v>0</v>
      </c>
      <c r="DZ203" s="39">
        <f t="shared" si="673"/>
        <v>0</v>
      </c>
      <c r="EA203" s="39">
        <f t="shared" si="674"/>
        <v>0</v>
      </c>
      <c r="EB203" s="37" t="e">
        <f t="shared" si="572"/>
        <v>#DIV/0!</v>
      </c>
      <c r="EC203" s="37" t="e">
        <f t="shared" si="573"/>
        <v>#DIV/0!</v>
      </c>
      <c r="ED203" s="37" t="e">
        <f t="shared" si="574"/>
        <v>#DIV/0!</v>
      </c>
      <c r="EE203" s="37" t="e">
        <f t="shared" si="575"/>
        <v>#DIV/0!</v>
      </c>
      <c r="EF203" s="39" t="e">
        <f t="shared" si="576"/>
        <v>#DIV/0!</v>
      </c>
      <c r="EG203" s="37" t="e">
        <f t="shared" si="577"/>
        <v>#DIV/0!</v>
      </c>
      <c r="EH203" s="37" t="e">
        <f t="shared" si="578"/>
        <v>#DIV/0!</v>
      </c>
      <c r="EI203" s="11" t="b">
        <f t="shared" si="579"/>
        <v>1</v>
      </c>
      <c r="EJ203" s="11" t="b">
        <f t="shared" si="580"/>
        <v>0</v>
      </c>
      <c r="EK203" s="39" t="e">
        <f t="shared" si="581"/>
        <v>#DIV/0!</v>
      </c>
      <c r="EL203" s="39" t="e">
        <f t="shared" si="582"/>
        <v>#DIV/0!</v>
      </c>
      <c r="EM203" s="39" t="e">
        <f t="shared" si="583"/>
        <v>#DIV/0!</v>
      </c>
      <c r="EN203" s="39" t="e">
        <f t="shared" si="584"/>
        <v>#DIV/0!</v>
      </c>
      <c r="EO203" s="39" t="e">
        <f t="shared" si="585"/>
        <v>#DIV/0!</v>
      </c>
      <c r="EP203" s="39" t="e">
        <f t="shared" si="586"/>
        <v>#DIV/0!</v>
      </c>
      <c r="EQ203" s="39" t="e">
        <f t="shared" si="587"/>
        <v>#DIV/0!</v>
      </c>
      <c r="ER203" s="39" t="e">
        <f t="shared" si="588"/>
        <v>#DIV/0!</v>
      </c>
      <c r="ES203" s="58" t="str">
        <f t="shared" si="589"/>
        <v>(OH,F,Cl)-dominate amphibole</v>
      </c>
      <c r="ET203" s="58" t="e">
        <f t="shared" si="590"/>
        <v>#N/A</v>
      </c>
      <c r="EU203" s="56">
        <f t="shared" si="675"/>
        <v>0</v>
      </c>
      <c r="EV203" s="56">
        <f t="shared" si="676"/>
        <v>0</v>
      </c>
      <c r="EW203" s="56">
        <f t="shared" si="677"/>
        <v>0</v>
      </c>
      <c r="EX203" s="56">
        <f t="shared" si="678"/>
        <v>0</v>
      </c>
      <c r="EY203" s="56">
        <f t="shared" si="679"/>
        <v>0</v>
      </c>
      <c r="EZ203" s="56">
        <f t="shared" si="680"/>
        <v>0</v>
      </c>
      <c r="FA203" s="39">
        <f t="shared" si="681"/>
        <v>0</v>
      </c>
      <c r="FB203" s="39">
        <f t="shared" si="682"/>
        <v>0</v>
      </c>
      <c r="FC203" s="54">
        <f t="shared" si="683"/>
        <v>0</v>
      </c>
      <c r="FD203" s="54">
        <f t="shared" si="684"/>
        <v>0</v>
      </c>
      <c r="FE203" s="39">
        <f t="shared" si="685"/>
        <v>0</v>
      </c>
      <c r="FF203" s="54">
        <f t="shared" si="686"/>
        <v>0</v>
      </c>
      <c r="FG203" s="39">
        <f t="shared" si="687"/>
        <v>0</v>
      </c>
      <c r="FH203" s="39">
        <f t="shared" si="591"/>
        <v>0</v>
      </c>
      <c r="FI203" s="39">
        <f t="shared" si="592"/>
        <v>0</v>
      </c>
      <c r="FJ203" s="39">
        <f t="shared" si="593"/>
        <v>0</v>
      </c>
      <c r="FK203" s="39" t="e">
        <f t="shared" si="594"/>
        <v>#DIV/0!</v>
      </c>
      <c r="FL203" s="39" t="e">
        <f t="shared" si="595"/>
        <v>#DIV/0!</v>
      </c>
      <c r="FM203" s="39" t="e">
        <f t="shared" si="596"/>
        <v>#DIV/0!</v>
      </c>
      <c r="FN203" s="39">
        <f t="shared" si="597"/>
        <v>1</v>
      </c>
      <c r="FO203" s="39">
        <f t="shared" si="688"/>
        <v>0</v>
      </c>
      <c r="FP203" s="39">
        <f t="shared" si="689"/>
        <v>0</v>
      </c>
      <c r="FQ203" s="39">
        <f t="shared" si="690"/>
        <v>0</v>
      </c>
      <c r="FR203" s="39">
        <f t="shared" si="598"/>
        <v>0</v>
      </c>
      <c r="FS203" s="39">
        <f t="shared" si="599"/>
        <v>0</v>
      </c>
      <c r="FU203" s="39" t="e">
        <f t="shared" si="600"/>
        <v>#DIV/0!</v>
      </c>
      <c r="FV203" s="39" t="e">
        <f t="shared" si="601"/>
        <v>#DIV/0!</v>
      </c>
      <c r="FW203" s="39" t="e">
        <f t="shared" si="602"/>
        <v>#DIV/0!</v>
      </c>
      <c r="FY203" s="39" t="e">
        <f t="shared" si="603"/>
        <v>#DIV/0!</v>
      </c>
      <c r="FZ203" s="39" t="e">
        <f t="shared" si="604"/>
        <v>#DIV/0!</v>
      </c>
      <c r="GA203" s="39" t="e">
        <f t="shared" si="605"/>
        <v>#DIV/0!</v>
      </c>
      <c r="GB203" s="39" t="e">
        <f t="shared" si="606"/>
        <v>#DIV/0!</v>
      </c>
      <c r="GC203" s="39" t="e">
        <f t="shared" si="607"/>
        <v>#DIV/0!</v>
      </c>
      <c r="GD203" s="39" t="e">
        <f t="shared" si="608"/>
        <v>#DIV/0!</v>
      </c>
      <c r="GE203" s="39" t="e">
        <f t="shared" si="609"/>
        <v>#DIV/0!</v>
      </c>
      <c r="GF203" s="39" t="e">
        <f t="shared" si="610"/>
        <v>#DIV/0!</v>
      </c>
      <c r="GG203" s="39" t="e">
        <f t="shared" si="611"/>
        <v>#DIV/0!</v>
      </c>
      <c r="GH203" s="39" t="e">
        <f t="shared" si="612"/>
        <v>#DIV/0!</v>
      </c>
      <c r="GI203" s="39"/>
      <c r="GJ203" s="39" t="e">
        <f t="shared" si="613"/>
        <v>#DIV/0!</v>
      </c>
      <c r="GK203" s="39" t="e">
        <f t="shared" si="614"/>
        <v>#DIV/0!</v>
      </c>
      <c r="GL203" s="39" t="e">
        <f t="shared" si="615"/>
        <v>#DIV/0!</v>
      </c>
      <c r="GM203" s="39" t="e">
        <f t="shared" si="616"/>
        <v>#DIV/0!</v>
      </c>
      <c r="GN203" s="39" t="e">
        <f t="shared" si="617"/>
        <v>#DIV/0!</v>
      </c>
      <c r="GO203" s="57"/>
      <c r="GP203" s="57" t="e">
        <f t="shared" si="618"/>
        <v>#DIV/0!</v>
      </c>
      <c r="GQ203" s="59" t="e">
        <f t="shared" si="619"/>
        <v>#DIV/0!</v>
      </c>
      <c r="GR203" s="41" t="e">
        <f t="shared" si="620"/>
        <v>#DIV/0!</v>
      </c>
      <c r="GS203" s="57" t="e">
        <f t="shared" si="621"/>
        <v>#DIV/0!</v>
      </c>
      <c r="GT203" s="57" t="e">
        <f t="shared" si="622"/>
        <v>#DIV/0!</v>
      </c>
      <c r="GU203" s="57" t="e">
        <f t="shared" si="623"/>
        <v>#DIV/0!</v>
      </c>
      <c r="GV203" s="57"/>
      <c r="GW203" s="42" t="e">
        <f t="shared" si="624"/>
        <v>#DIV/0!</v>
      </c>
      <c r="GX203" s="42" t="e">
        <f t="shared" si="625"/>
        <v>#DIV/0!</v>
      </c>
      <c r="GY203" s="42" t="e">
        <f t="shared" si="626"/>
        <v>#DIV/0!</v>
      </c>
      <c r="GZ203" s="57"/>
      <c r="HA203" s="2" t="e">
        <f t="shared" si="627"/>
        <v>#DIV/0!</v>
      </c>
      <c r="HB203" s="2" t="e">
        <f t="shared" si="628"/>
        <v>#DIV/0!</v>
      </c>
      <c r="HC203" s="2" t="e">
        <f t="shared" si="629"/>
        <v>#DIV/0!</v>
      </c>
      <c r="HD203" s="2" t="e">
        <f t="shared" si="630"/>
        <v>#DIV/0!</v>
      </c>
      <c r="HE203" s="2" t="e">
        <f t="shared" si="631"/>
        <v>#DIV/0!</v>
      </c>
      <c r="HF203" s="2" t="e">
        <f t="shared" si="632"/>
        <v>#DIV/0!</v>
      </c>
      <c r="HG203" s="2" t="e">
        <f t="shared" si="633"/>
        <v>#DIV/0!</v>
      </c>
      <c r="HH203" s="2" t="e">
        <f t="shared" si="634"/>
        <v>#DIV/0!</v>
      </c>
      <c r="HI203" s="2" t="e">
        <f t="shared" si="635"/>
        <v>#DIV/0!</v>
      </c>
      <c r="HJ203" s="11" t="e">
        <f t="shared" si="636"/>
        <v>#DIV/0!</v>
      </c>
      <c r="HK203" s="60" t="e">
        <f t="shared" si="637"/>
        <v>#DIV/0!</v>
      </c>
      <c r="HL203" s="57"/>
      <c r="HM203" s="57" t="e">
        <f t="shared" si="638"/>
        <v>#DIV/0!</v>
      </c>
      <c r="HN203" s="57" t="e">
        <f t="shared" si="639"/>
        <v>#DIV/0!</v>
      </c>
      <c r="HO203" s="57" t="e">
        <f t="shared" si="640"/>
        <v>#DIV/0!</v>
      </c>
      <c r="HP203" s="57" t="e">
        <f t="shared" si="641"/>
        <v>#DIV/0!</v>
      </c>
      <c r="HQ203" s="57" t="e">
        <f t="shared" si="642"/>
        <v>#DIV/0!</v>
      </c>
      <c r="HR203" s="57"/>
      <c r="HS203" s="57" t="e">
        <f t="shared" si="643"/>
        <v>#DIV/0!</v>
      </c>
      <c r="HT203" s="57" t="e">
        <f t="shared" si="644"/>
        <v>#DIV/0!</v>
      </c>
      <c r="HU203" s="57" t="e">
        <f t="shared" si="645"/>
        <v>#DIV/0!</v>
      </c>
      <c r="HV203" s="57" t="e">
        <f t="shared" si="646"/>
        <v>#DIV/0!</v>
      </c>
      <c r="HW203" s="57" t="e">
        <f t="shared" si="647"/>
        <v>#DIV/0!</v>
      </c>
      <c r="HX203" s="57"/>
      <c r="HY203" s="57" t="e">
        <f t="shared" si="648"/>
        <v>#DIV/0!</v>
      </c>
      <c r="HZ203" s="57" t="e">
        <f t="shared" si="649"/>
        <v>#DIV/0!</v>
      </c>
      <c r="IA203" s="57"/>
      <c r="IB203" s="61">
        <f t="shared" si="650"/>
        <v>0</v>
      </c>
      <c r="IC203" s="57" t="str">
        <f t="shared" si="651"/>
        <v/>
      </c>
      <c r="ID203" s="42"/>
      <c r="IE203" s="2" t="str">
        <f t="shared" si="652"/>
        <v/>
      </c>
      <c r="IF203" s="60" t="e">
        <f t="shared" si="653"/>
        <v>#DIV/0!</v>
      </c>
      <c r="IG203" s="60" t="str">
        <f t="shared" si="654"/>
        <v/>
      </c>
      <c r="IH203" s="60" t="str">
        <f t="shared" si="655"/>
        <v>zinco-</v>
      </c>
      <c r="II203" s="60" t="str">
        <f t="shared" si="656"/>
        <v>mangano-</v>
      </c>
      <c r="IJ203" s="60" t="e">
        <f t="shared" si="657"/>
        <v>#DIV/0!</v>
      </c>
      <c r="IK203" s="60" t="e">
        <f t="shared" si="658"/>
        <v>#DIV/0!</v>
      </c>
      <c r="IL203" s="60" t="e">
        <f t="shared" si="659"/>
        <v>#DIV/0!</v>
      </c>
      <c r="IM203" s="60" t="e">
        <f t="shared" si="660"/>
        <v>#DIV/0!</v>
      </c>
      <c r="IN203" s="60" t="str">
        <f t="shared" si="661"/>
        <v/>
      </c>
      <c r="IO203" s="60" t="str">
        <f t="shared" si="662"/>
        <v/>
      </c>
      <c r="IP203" s="57"/>
      <c r="IQ203" s="57" t="str">
        <f t="shared" si="663"/>
        <v>ERROR!!</v>
      </c>
    </row>
    <row r="204" spans="24:251">
      <c r="X204" s="29">
        <f t="shared" ref="X204:X267" si="692">0.5*(S204/AQ204+T204/AR204)*16</f>
        <v>0</v>
      </c>
      <c r="Y204" s="29">
        <f t="shared" ref="Y204:Y267" si="693">SUM(G204:W204)-X204-K204-L204</f>
        <v>0</v>
      </c>
      <c r="Z204" s="29" t="e">
        <f t="shared" ref="Z204:Z267" si="694">M204/AK204*DO204/2*AJ204</f>
        <v>#DIV/0!</v>
      </c>
      <c r="AA204" s="29" t="e">
        <f t="shared" ref="AA204:AA267" si="695">M204/AK204*(1-DO204)*AK204</f>
        <v>#DIV/0!</v>
      </c>
      <c r="AB204" s="29" t="e">
        <f t="shared" ref="AB204:AB267" si="696">G204*DG204*18/AF204/CG204/2</f>
        <v>#DIV/0!</v>
      </c>
      <c r="AC204" s="29" t="e">
        <f t="shared" ref="AC204:AC267" si="697">Y204-M204+Z204+AA204+AB204</f>
        <v>#DIV/0!</v>
      </c>
      <c r="AF204" s="23">
        <v>60.084299999999999</v>
      </c>
      <c r="AG204" s="23">
        <v>79.878799999999998</v>
      </c>
      <c r="AH204" s="23">
        <v>101.96120000000001</v>
      </c>
      <c r="AI204" s="23">
        <v>151.99039999999999</v>
      </c>
      <c r="AJ204" s="23">
        <v>159.69</v>
      </c>
      <c r="AK204" s="23">
        <v>71.846400000000003</v>
      </c>
      <c r="AL204" s="23">
        <v>70.9375</v>
      </c>
      <c r="AM204" s="23">
        <v>40.304400000000001</v>
      </c>
      <c r="AN204" s="23">
        <v>56.077399999999997</v>
      </c>
      <c r="AO204" s="23">
        <v>61.978999999999999</v>
      </c>
      <c r="AP204" s="23">
        <v>94.195999999999998</v>
      </c>
      <c r="AQ204" s="23">
        <v>18.998000000000001</v>
      </c>
      <c r="AR204" s="23">
        <v>35.450000000000003</v>
      </c>
      <c r="AS204" s="23">
        <v>29.88</v>
      </c>
      <c r="AT204" s="23">
        <v>74.691999999999993</v>
      </c>
      <c r="AU204" s="23">
        <v>81.39</v>
      </c>
      <c r="AX204" s="54">
        <f t="shared" ref="AX204:AX267" si="698">G204/AF204</f>
        <v>0</v>
      </c>
      <c r="AY204" s="54">
        <f t="shared" ref="AY204:AY267" si="699">H204/AG204</f>
        <v>0</v>
      </c>
      <c r="AZ204" s="54">
        <f t="shared" ref="AZ204:AZ267" si="700">I204/AH204*2</f>
        <v>0</v>
      </c>
      <c r="BA204" s="54">
        <f t="shared" ref="BA204:BA267" si="701">J204/AI204*2</f>
        <v>0</v>
      </c>
      <c r="BB204" s="54">
        <f t="shared" ref="BB204:BB267" si="702">M204/AK204</f>
        <v>0</v>
      </c>
      <c r="BC204" s="54">
        <f t="shared" ref="BC204:BC267" si="703">N204/AL204</f>
        <v>0</v>
      </c>
      <c r="BD204" s="54">
        <f t="shared" ref="BD204:BD267" si="704">O204/AM204</f>
        <v>0</v>
      </c>
      <c r="BE204" s="54">
        <f t="shared" ref="BE204:BE267" si="705">P204/AN204</f>
        <v>0</v>
      </c>
      <c r="BF204" s="54">
        <f t="shared" ref="BF204:BF267" si="706">Q204/AO204*2</f>
        <v>0</v>
      </c>
      <c r="BG204" s="54">
        <f t="shared" ref="BG204:BG267" si="707">R204/AP204*2</f>
        <v>0</v>
      </c>
      <c r="BH204" s="54">
        <f t="shared" ref="BH204:BH267" si="708">S204/AQ204</f>
        <v>0</v>
      </c>
      <c r="BI204" s="54">
        <f t="shared" ref="BI204:BI267" si="709">T204/AR204</f>
        <v>0</v>
      </c>
      <c r="BJ204" s="54">
        <f t="shared" ref="BJ204:BJ267" si="710">W204/AS204*2</f>
        <v>0</v>
      </c>
      <c r="BK204" s="54">
        <f t="shared" ref="BK204:BK267" si="711">U204/AT204</f>
        <v>0</v>
      </c>
      <c r="BL204" s="54">
        <f t="shared" ref="BL204:BL267" si="712">V204/AU204</f>
        <v>0</v>
      </c>
      <c r="BM204" s="42"/>
      <c r="BO204" s="54">
        <f>'Norm-coeff'!$C$2+$AX204*'Norm-coeff'!$D$2+$AY204*'Norm-coeff'!$E$2+$AZ204*'Norm-coeff'!$F$2+$BA204*'Norm-coeff'!$G$2+$BB204*'Norm-coeff'!$H$2+$BC204*'Norm-coeff'!$I$2+$BD204*'Norm-coeff'!$J$2+$BE204*'Norm-coeff'!$K$2+$BF204*'Norm-coeff'!$L$2+$BG204*'Norm-coeff'!$M$2+$BH204*'Norm-coeff'!$N$2+$BI204*'Norm-coeff'!$O$2</f>
        <v>5.4045421474420303</v>
      </c>
      <c r="BP204" s="54">
        <f>'Norm-coeff'!$C$3+$AX204*'Norm-coeff'!$D$3+$AY204*'Norm-coeff'!$E$3+$AZ204*'Norm-coeff'!$F$3+$BA204*'Norm-coeff'!$G$3+$BB204*'Norm-coeff'!$H$3+$BC204*'Norm-coeff'!$I$3+$BD204*'Norm-coeff'!$J$3+$BE204*'Norm-coeff'!$K$3+$BF204*'Norm-coeff'!$L$3+$BG204*'Norm-coeff'!$M$3+$BH204*'Norm-coeff'!$N$3+$BI204*'Norm-coeff'!$O$3</f>
        <v>3.15319116612705</v>
      </c>
      <c r="BQ204" s="54">
        <f>'Norm-coeff'!$C$4+$AX204*'Norm-coeff'!$D$4+$AY204*'Norm-coeff'!$E$4+$AZ204*'Norm-coeff'!$F$4+$BA204*'Norm-coeff'!$G$4+$BB204*'Norm-coeff'!$H$4+$BC204*'Norm-coeff'!$I$4+$BD204*'Norm-coeff'!$J$4+$BE204*'Norm-coeff'!$K$4+$BF204*'Norm-coeff'!$L$4+$BG204*'Norm-coeff'!$M$4+$BH204*'Norm-coeff'!$N$4+$BI204*'Norm-coeff'!$O$4</f>
        <v>1.42115649462768</v>
      </c>
      <c r="BR204" s="54">
        <f>'Norm-coeff'!$C$5+$AX204*'Norm-coeff'!$D$5+$AY204*'Norm-coeff'!$E$5+$AZ204*'Norm-coeff'!$F$5+$BA204*'Norm-coeff'!$G$5+$BB204*'Norm-coeff'!$H$5+$BC204*'Norm-coeff'!$I$5+$BD204*'Norm-coeff'!$J$5+$BE204*'Norm-coeff'!$K$5+$BF204*'Norm-coeff'!$L$5+$BG204*'Norm-coeff'!$M$5+$BH204*'Norm-coeff'!$N$5+$BI204*'Norm-coeff'!$O$5</f>
        <v>1.0553329241296201</v>
      </c>
      <c r="BS204" s="54">
        <f>'Norm-coeff'!$C$6+$AX204*'Norm-coeff'!$D$6+$AY204*'Norm-coeff'!$E$6+$AZ204*'Norm-coeff'!$F$6+$BA204*'Norm-coeff'!$G$6+$BB204*'Norm-coeff'!$H$6+$BC204*'Norm-coeff'!$I$6+$BD204*'Norm-coeff'!$J$6+$BE204*'Norm-coeff'!$K$6+$BF204*'Norm-coeff'!$L$6+$BG204*'Norm-coeff'!$M$6+$BH204*'Norm-coeff'!$N$6+$BI204*'Norm-coeff'!$O$6</f>
        <v>-1.48700885495103E-2</v>
      </c>
      <c r="BT204" s="54">
        <f>'Norm-coeff'!$C$7+$AX204*'Norm-coeff'!$D$7+$AY204*'Norm-coeff'!$E$7+$AZ204*'Norm-coeff'!$F$7+$BA204*'Norm-coeff'!$G$7+$BB204*'Norm-coeff'!$H$7+$BC204*'Norm-coeff'!$I$7+$BD204*'Norm-coeff'!$J$7+$BE204*'Norm-coeff'!$K$7+$BF204*'Norm-coeff'!$L$7+$BG204*'Norm-coeff'!$M$7+$BH204*'Norm-coeff'!$N$7+$BI204*'Norm-coeff'!$O$7</f>
        <v>2.0907583608832998</v>
      </c>
      <c r="BU204" s="54">
        <f>'Norm-coeff'!$C$8+$AX204*'Norm-coeff'!$D$8+$AY204*'Norm-coeff'!$E$8+$AZ204*'Norm-coeff'!$F$8+$BA204*'Norm-coeff'!$G$8+$BB204*'Norm-coeff'!$H$8+$BC204*'Norm-coeff'!$I$8+$BD204*'Norm-coeff'!$J$8+$BE204*'Norm-coeff'!$K$8+$BF204*'Norm-coeff'!$L$8+$BG204*'Norm-coeff'!$M$8+$BH204*'Norm-coeff'!$N$8+$BI204*'Norm-coeff'!$O$8</f>
        <v>0.65894159836244504</v>
      </c>
      <c r="BV204" s="54">
        <f>'Norm-coeff'!$C$9+$AX204*'Norm-coeff'!$D$9+$AY204*'Norm-coeff'!$E$9+$AZ204*'Norm-coeff'!$F$9+$BA204*'Norm-coeff'!$G$9+$BB204*'Norm-coeff'!$H$9+$BC204*'Norm-coeff'!$I$9+$BD204*'Norm-coeff'!$J$9+$BE204*'Norm-coeff'!$K$9+$BF204*'Norm-coeff'!$L$9+$BG204*'Norm-coeff'!$M$9+$BH204*'Norm-coeff'!$N$9+$BI204*'Norm-coeff'!$O$9</f>
        <v>1.48961085014701</v>
      </c>
      <c r="BW204" s="54">
        <f>'Norm-coeff'!$C$10+$AX204*'Norm-coeff'!$D$10+$AY204*'Norm-coeff'!$E$10+$AZ204*'Norm-coeff'!$F$10+$BA204*'Norm-coeff'!$G$10+$BB204*'Norm-coeff'!$H$10+$BC204*'Norm-coeff'!$I$10+$BD204*'Norm-coeff'!$J$10+$BE204*'Norm-coeff'!$K$10+$BF204*'Norm-coeff'!$L$10+$BG204*'Norm-coeff'!$M$10+$BH204*'Norm-coeff'!$N$10+$BI204*'Norm-coeff'!$O$10</f>
        <v>1.42058735749591</v>
      </c>
      <c r="BX204" s="54">
        <f>'Norm-coeff'!$C$11+$AX204*'Norm-coeff'!$D$11+$AY204*'Norm-coeff'!$E$11+$AZ204*'Norm-coeff'!$F$11+$BA204*'Norm-coeff'!$G$11+$BB204*'Norm-coeff'!$H$11+$BC204*'Norm-coeff'!$I$11+$BD204*'Norm-coeff'!$J$11+$BE204*'Norm-coeff'!$K$11+$BF204*'Norm-coeff'!$L$11+$BG204*'Norm-coeff'!$M$11+$BH204*'Norm-coeff'!$N$11+$BI204*'Norm-coeff'!$O$11</f>
        <v>0.221233014421479</v>
      </c>
      <c r="BY204" s="54">
        <f>'Norm-coeff'!$C$12+$AX204*'Norm-coeff'!$D$12+$AY204*'Norm-coeff'!$E$12+$AZ204*'Norm-coeff'!$F$12+$BA204*'Norm-coeff'!$G$12+$BB204*'Norm-coeff'!$H$12+$BC204*'Norm-coeff'!$I$12+$BD204*'Norm-coeff'!$J$12+$BE204*'Norm-coeff'!$K$12+$BF204*'Norm-coeff'!$L$12+$BG204*'Norm-coeff'!$M$12+$BH204*'Norm-coeff'!$N$12+$BI204*'Norm-coeff'!$O$12</f>
        <v>0.283527502056037</v>
      </c>
      <c r="BZ204" s="54">
        <f>'Norm-coeff'!$C$13+$AX204*'Norm-coeff'!$D$13+$AY204*'Norm-coeff'!$E$13+$AZ204*'Norm-coeff'!$F$13+$BA204*'Norm-coeff'!$G$13+$BB204*'Norm-coeff'!$H$13+$BC204*'Norm-coeff'!$I$13+$BD204*'Norm-coeff'!$J$13+$BE204*'Norm-coeff'!$K$13+$BF204*'Norm-coeff'!$L$13+$BG204*'Norm-coeff'!$M$13+$BH204*'Norm-coeff'!$N$13+$BI204*'Norm-coeff'!$O$13</f>
        <v>-4.1864930554451202E-2</v>
      </c>
      <c r="CA204" s="54">
        <f>'Norm-coeff'!$C$14+$AX204*'Norm-coeff'!$D$14+$AY204*'Norm-coeff'!$E$14+$AZ204*'Norm-coeff'!$F$14+$BA204*'Norm-coeff'!$G$14+$BB204*'Norm-coeff'!$H$14+$BC204*'Norm-coeff'!$I$14+$BD204*'Norm-coeff'!$J$14+$BE204*'Norm-coeff'!$K$14+$BF204*'Norm-coeff'!$L$14+$BG204*'Norm-coeff'!$M$14+$BH204*'Norm-coeff'!$N$14+$BI204*'Norm-coeff'!$O$14</f>
        <v>4.2526983164477103</v>
      </c>
      <c r="CC204" s="54">
        <f t="shared" si="664"/>
        <v>0</v>
      </c>
      <c r="CG204" s="54">
        <f t="shared" ref="CG204:CG267" si="713">IF(OR(BO204&lt;=0,AX204&lt;=0),0,BO204)</f>
        <v>0</v>
      </c>
      <c r="CH204" s="54">
        <f t="shared" si="691"/>
        <v>0</v>
      </c>
      <c r="CI204" s="54">
        <f t="shared" ref="CI204:CI267" si="714">IF(AY204*CC204-CL204&lt;=0,0,AY204*CC204-CL204)</f>
        <v>0</v>
      </c>
      <c r="CJ204" s="56">
        <f t="shared" ref="CJ204:CJ267" si="715">SUM(CG204:CI204)</f>
        <v>0</v>
      </c>
      <c r="CK204" s="54">
        <f t="shared" ref="CK204:CK267" si="716">IF(AZ204*CC204-CH204&lt;=0,0,AZ204*CC204-CH204)</f>
        <v>0</v>
      </c>
      <c r="CL204" s="54">
        <f t="shared" ref="CL204:CL267" si="717">IF(OR(BU204&lt;=0,AY204&lt;=0),0,BU204)</f>
        <v>0</v>
      </c>
      <c r="CM204" s="54">
        <f t="shared" ref="CM204:CM267" si="718">IF(OR(BQ204&lt;=0,BB204&lt;=0),0,BQ204)</f>
        <v>0</v>
      </c>
      <c r="CN204" s="54">
        <f t="shared" ref="CN204:CN267" si="719">BA204*$CC204</f>
        <v>0</v>
      </c>
      <c r="CO204" s="54">
        <f t="shared" ref="CO204:CO267" si="720">BK204*$CC204</f>
        <v>0</v>
      </c>
      <c r="CP204" s="54">
        <f t="shared" ref="CP204:CP267" si="721">BL204*$CC204</f>
        <v>0</v>
      </c>
      <c r="CQ204" s="54">
        <f t="shared" ref="CQ204:CQ267" si="722">IF(OR(BS204&lt;=0,BC204&lt;=0),0,BS204)</f>
        <v>0</v>
      </c>
      <c r="CR204" s="54">
        <f t="shared" ref="CR204:CR267" si="723">IF(OR(BT204&lt;=0,BD204&lt;=0),0,IF(BT204&lt;=BD204*CC204,BT204,BD204*CC204))</f>
        <v>0</v>
      </c>
      <c r="CS204" s="54">
        <f t="shared" ref="CS204:CS267" si="724">IF(OR(BR204&lt;=0,BB204&lt;=0),0,BR204)</f>
        <v>0</v>
      </c>
      <c r="CU204" s="54">
        <f t="shared" ref="CU204:CU267" si="725">SUM(CK204:CT204)</f>
        <v>0</v>
      </c>
      <c r="CV204" s="54">
        <f t="shared" ref="CV204:CV267" si="726">IF(BC204*$CC204-CQ204&lt;=0, 0, BC204*$CC204-CQ204)</f>
        <v>0</v>
      </c>
      <c r="CW204" s="54">
        <f t="shared" ref="CW204:CW267" si="727">IF(BB204*CC204-CM204-CS204&lt;=0,0,BB204*CC204-CM204-CS204)</f>
        <v>0</v>
      </c>
      <c r="CX204" s="54">
        <f t="shared" ref="CX204:CX267" si="728">IF(BD204*$CC204-CR204&lt;=0, 0, BD204*$CC204-CR204)</f>
        <v>0</v>
      </c>
      <c r="CZ204" s="54">
        <f t="shared" ref="CZ204:CZ267" si="729">IF(OR(BV204&lt;=0,BE204&lt;=0),0,BV204)</f>
        <v>0</v>
      </c>
      <c r="DA204" s="54">
        <f t="shared" ref="DA204:DA267" si="730">IF(OR(BW204&lt;=0,BF204&lt;=0),0,BW204)</f>
        <v>0</v>
      </c>
      <c r="DB204" s="54">
        <f t="shared" ref="DB204:DB267" si="731">SUM(CV204:DA204)</f>
        <v>0</v>
      </c>
      <c r="DC204" s="54">
        <f t="shared" ref="DC204:DC267" si="732">IF(BE204*$CC204-CZ204&lt;=0,0,BE204*$CC204-CZ204)</f>
        <v>0</v>
      </c>
      <c r="DD204" s="54">
        <f t="shared" ref="DD204:DD267" si="733">IF(BF204*$CC204-DA204&lt;=0,0,BF204*$CC204-DA204)</f>
        <v>0</v>
      </c>
      <c r="DE204" s="54">
        <f t="shared" ref="DE204:DE267" si="734">IF(OR(BX204&lt;=0,BG204&lt;=0),0,BX204)</f>
        <v>0</v>
      </c>
      <c r="DF204" s="54">
        <f t="shared" ref="DF204:DF267" si="735">SUM(DC204:DE204)</f>
        <v>0</v>
      </c>
      <c r="DG204" s="54">
        <f t="shared" ref="DG204:DG267" si="736">IF(CA204&lt;=0,0,IF(CA204&gt;=2,2,CA204))</f>
        <v>2</v>
      </c>
      <c r="DH204" s="71">
        <f t="shared" ref="DH204:DH267" si="737">IF(OR(BY204&lt;=0,BH204&lt;=0),0,BY204)</f>
        <v>0</v>
      </c>
      <c r="DI204" s="71">
        <f t="shared" ref="DI204:DI267" si="738">IF(OR(BZ204&lt;=0,BI204&lt;=0),0,BZ204)</f>
        <v>0</v>
      </c>
      <c r="DJ204" s="54">
        <f t="shared" ref="DJ204:DJ267" si="739">IF(2-DG204-DH204-DI204&lt;=0,0,2-DG204-DH204-DI204)</f>
        <v>0</v>
      </c>
      <c r="DK204" s="54">
        <f t="shared" ref="DK204:DK267" si="740">SUM(DG204:DJ204)</f>
        <v>2</v>
      </c>
      <c r="DL204" s="4">
        <f t="shared" si="665"/>
        <v>0</v>
      </c>
      <c r="DM204" s="3">
        <f t="shared" ref="DM204:DM267" si="741">CM204</f>
        <v>0</v>
      </c>
      <c r="DN204" s="3">
        <f t="shared" ref="DN204:DN267" si="742">CS204+CW204</f>
        <v>0</v>
      </c>
      <c r="DO204" s="4" t="e">
        <f t="shared" ref="DO204:DO267" si="743">DM204/(DM204+DN204)</f>
        <v>#DIV/0!</v>
      </c>
      <c r="DP204" s="57"/>
      <c r="DQ204" s="57"/>
      <c r="DR204" s="56">
        <f t="shared" si="666"/>
        <v>2</v>
      </c>
      <c r="DS204" s="56">
        <f t="shared" si="667"/>
        <v>0</v>
      </c>
      <c r="DT204" s="38">
        <f t="shared" si="668"/>
        <v>0</v>
      </c>
      <c r="DU204" s="38">
        <f t="shared" ref="DU204:DU267" si="744">DR204+DS204+DT204</f>
        <v>2</v>
      </c>
      <c r="DV204" s="38">
        <f t="shared" si="669"/>
        <v>0</v>
      </c>
      <c r="DW204" s="39">
        <f t="shared" si="670"/>
        <v>0</v>
      </c>
      <c r="DX204" s="39">
        <f t="shared" si="671"/>
        <v>0</v>
      </c>
      <c r="DY204" s="39">
        <f t="shared" si="672"/>
        <v>0</v>
      </c>
      <c r="DZ204" s="39">
        <f t="shared" si="673"/>
        <v>0</v>
      </c>
      <c r="EA204" s="39">
        <f t="shared" si="674"/>
        <v>0</v>
      </c>
      <c r="EB204" s="37" t="e">
        <f t="shared" ref="EB204:EB267" si="745">DW204/EA204</f>
        <v>#DIV/0!</v>
      </c>
      <c r="EC204" s="37" t="e">
        <f t="shared" ref="EC204:EC267" si="746">DX204/EA204</f>
        <v>#DIV/0!</v>
      </c>
      <c r="ED204" s="37" t="e">
        <f t="shared" ref="ED204:ED267" si="747">DY204/EA204</f>
        <v>#DIV/0!</v>
      </c>
      <c r="EE204" s="37" t="e">
        <f t="shared" ref="EE204:EE267" si="748">DZ204/EA204</f>
        <v>#DIV/0!</v>
      </c>
      <c r="EF204" s="39" t="e">
        <f t="shared" ref="EF204:EF267" si="749">DW204/(DW204+DX204)</f>
        <v>#DIV/0!</v>
      </c>
      <c r="EG204" s="37" t="e">
        <f t="shared" ref="EG204:EG267" si="750">(DW204+DZ204)/EA204</f>
        <v>#DIV/0!</v>
      </c>
      <c r="EH204" s="37" t="e">
        <f t="shared" ref="EH204:EH267" si="751">(DX204+DY204)/EA204</f>
        <v>#DIV/0!</v>
      </c>
      <c r="EI204" s="11" t="b">
        <f t="shared" ref="EI204:EI267" si="752">IF(DU204&gt;=DV204,TRUE,FALSE)</f>
        <v>1</v>
      </c>
      <c r="EJ204" s="11" t="b">
        <f t="shared" ref="EJ204:EJ267" si="753">IF(DU204&gt;=DV204,FALSE,TRUE)</f>
        <v>0</v>
      </c>
      <c r="EK204" s="39" t="e">
        <f t="shared" ref="EK204:EK267" si="754">IF(AND(EG204&gt;=0.75,EE204&gt;EB204),TRUE,FALSE)</f>
        <v>#DIV/0!</v>
      </c>
      <c r="EL204" s="39" t="e">
        <f t="shared" ref="EL204:EL267" si="755">IF(AND(EG204&gt;=0.75,EB204&gt;=EE204),TRUE,FALSE)</f>
        <v>#DIV/0!</v>
      </c>
      <c r="EM204" s="39" t="e">
        <f t="shared" ref="EM204:EM267" si="756">IF(AND(0.75&gt;EG204,EG204&gt;0.25,EB204&gt;=EE204,0.75&gt;EH204,EH204&gt;0.25,EC204&gt;=ED204),TRUE,FALSE)</f>
        <v>#DIV/0!</v>
      </c>
      <c r="EN204" s="39" t="e">
        <f t="shared" ref="EN204:EN267" si="757">IF(AND(EH204&gt;=0.75,EC204&gt;=ED204),TRUE,FALSE)</f>
        <v>#DIV/0!</v>
      </c>
      <c r="EO204" s="39" t="e">
        <f t="shared" ref="EO204:EO267" si="758">IF(AND(EH204&gt;=0.75,ED204&gt;EC204),TRUE,FALSE)</f>
        <v>#DIV/0!</v>
      </c>
      <c r="EP204" s="39" t="e">
        <f t="shared" ref="EP204:EP267" si="759">IF(AND(0.75&gt;EG204,EG204&gt;0.25,EE204&gt;EB204,0.75&gt;EH204,EH204&gt;0.25,EC204&gt;=ED204),TRUE,FALSE)</f>
        <v>#DIV/0!</v>
      </c>
      <c r="EQ204" s="39" t="e">
        <f t="shared" ref="EQ204:EQ267" si="760">IF(AND(0.75&gt;EG204,EG204&gt;0.25,EE204&gt;EB204,0.75&gt;EH204,EH204&gt;0.25,ED204&gt;EC204),TRUE,FALSE)</f>
        <v>#DIV/0!</v>
      </c>
      <c r="ER204" s="39" t="e">
        <f t="shared" ref="ER204:ER267" si="761">IF(AND(0.75&gt;EG204,EG204&gt;0.25,EB204&gt;=EE204,0.75&gt;EH204,EH204&gt;0.25,ED204&gt;EC204),TRUE,FALSE)</f>
        <v>#DIV/0!</v>
      </c>
      <c r="ES204" s="58" t="str">
        <f t="shared" ref="ES204:ES267" si="762">IF(EI204,$EI$2,$EJ$2)</f>
        <v>(OH,F,Cl)-dominate amphibole</v>
      </c>
      <c r="ET204" s="58" t="e">
        <f t="shared" ref="ET204:ET267" si="763">IF(EI204=TRUE, INDEX(EK$2:ER$2,MATCH(TRUE,EK204:ER204,0)),"")</f>
        <v>#N/A</v>
      </c>
      <c r="EU204" s="56">
        <f t="shared" si="675"/>
        <v>0</v>
      </c>
      <c r="EV204" s="56">
        <f t="shared" si="676"/>
        <v>0</v>
      </c>
      <c r="EW204" s="56">
        <f t="shared" si="677"/>
        <v>0</v>
      </c>
      <c r="EX204" s="56">
        <f t="shared" si="678"/>
        <v>0</v>
      </c>
      <c r="EY204" s="56">
        <f t="shared" si="679"/>
        <v>0</v>
      </c>
      <c r="EZ204" s="56">
        <f t="shared" si="680"/>
        <v>0</v>
      </c>
      <c r="FA204" s="39">
        <f t="shared" si="681"/>
        <v>0</v>
      </c>
      <c r="FB204" s="39">
        <f t="shared" si="682"/>
        <v>0</v>
      </c>
      <c r="FC204" s="54">
        <f t="shared" si="683"/>
        <v>0</v>
      </c>
      <c r="FD204" s="54">
        <f t="shared" si="684"/>
        <v>0</v>
      </c>
      <c r="FE204" s="39">
        <f t="shared" si="685"/>
        <v>0</v>
      </c>
      <c r="FF204" s="54">
        <f t="shared" si="686"/>
        <v>0</v>
      </c>
      <c r="FG204" s="39">
        <f t="shared" si="687"/>
        <v>0</v>
      </c>
      <c r="FH204" s="39">
        <f t="shared" ref="FH204:FH267" si="764">EU204+EX204</f>
        <v>0</v>
      </c>
      <c r="FI204" s="39">
        <f t="shared" ref="FI204:FI267" si="765">EW204+EZ204</f>
        <v>0</v>
      </c>
      <c r="FJ204" s="39">
        <f t="shared" ref="FJ204:FJ267" si="766">EV204+EY204</f>
        <v>0</v>
      </c>
      <c r="FK204" s="39" t="e">
        <f t="shared" ref="FK204:FK267" si="767">FJ204/(FH204+FI204+FJ204)</f>
        <v>#DIV/0!</v>
      </c>
      <c r="FL204" s="39" t="e">
        <f t="shared" ref="FL204:FL267" si="768">FH204/(FH204+FI204+FJ204)</f>
        <v>#DIV/0!</v>
      </c>
      <c r="FM204" s="39" t="e">
        <f t="shared" ref="FM204:FM267" si="769">EZ204/(EZ204+EY204+EX204+FA204+FB204+FD204)</f>
        <v>#DIV/0!</v>
      </c>
      <c r="FN204" s="39">
        <f t="shared" ref="FN204:FN267" si="770">IF(1-FO204-FP204-FQ204&lt;=0,0,1-FO204-FP204-FQ204)</f>
        <v>1</v>
      </c>
      <c r="FO204" s="39">
        <f t="shared" si="688"/>
        <v>0</v>
      </c>
      <c r="FP204" s="39">
        <f t="shared" si="689"/>
        <v>0</v>
      </c>
      <c r="FQ204" s="39">
        <f t="shared" si="690"/>
        <v>0</v>
      </c>
      <c r="FR204" s="39">
        <f t="shared" ref="FR204:FR267" si="771">FP204+FQ204+2*FO204</f>
        <v>0</v>
      </c>
      <c r="FS204" s="39">
        <f t="shared" ref="FS204:FS267" si="772">FC204+FD204+FE204+2*FF204-FG204-MIN(DV204,FD204)</f>
        <v>0</v>
      </c>
      <c r="FU204" s="39" t="e">
        <f t="shared" ref="FU204:FU267" si="773">IF(AND(EK204=TRUE,FK204&lt;=0.5,FL204&lt;=1/7),TRUE,FALSE)</f>
        <v>#DIV/0!</v>
      </c>
      <c r="FV204" s="39" t="e">
        <f t="shared" ref="FV204:FV267" si="774">IF(AND(EK204=TRUE,FK204&gt;0.5,FL204&lt;=1/7),TRUE,FALSE)</f>
        <v>#DIV/0!</v>
      </c>
      <c r="FW204" s="39" t="e">
        <f t="shared" ref="FW204:FW267" si="775">IF(AND(EK204=TRUE,FL204&lt;=0.5, 4.5/7&gt;=FU204, FU204&gt;1/7),TRUE,FALSE)</f>
        <v>#DIV/0!</v>
      </c>
      <c r="FY204" s="39" t="e">
        <f t="shared" ref="FY204:FY267" si="776">IF(AND(EL204=TRUE,FR204&lt;0.5,FS204&lt;=0.5,FM204&gt;=0.9),TRUE,FALSE)</f>
        <v>#DIV/0!</v>
      </c>
      <c r="FZ204" s="39" t="e">
        <f t="shared" ref="FZ204:FZ267" si="777">IF(AND(EL204=TRUE,FR204&lt;0.5,1.5&gt;=FS204, FS204&gt;0.5,FF204&lt;0.5),TRUE,FALSE)</f>
        <v>#DIV/0!</v>
      </c>
      <c r="GA204" s="39" t="e">
        <f t="shared" ref="GA204:GA267" si="778">IF(AND(EL204=TRUE,FR204&lt;0.5,FS204&gt;1.5,FF204&lt;0.5),TRUE,FALSE)</f>
        <v>#DIV/0!</v>
      </c>
      <c r="GB204" s="39" t="e">
        <f t="shared" ref="GB204:GB267" si="779">IF(AND(EL204=TRUE,FR204&gt;=0.5,FS204&lt;=0.5,FF204&lt;0.5),TRUE,FALSE)</f>
        <v>#DIV/0!</v>
      </c>
      <c r="GC204" s="39" t="e">
        <f t="shared" ref="GC204:GC267" si="780">IF(AND(EL204=TRUE,FR204&gt;=0.5,1.5&gt;=FS204,FS204&gt;0.5,FC204=MAX(FC204:FE204),FF204&lt;0.5),TRUE,FALSE)</f>
        <v>#DIV/0!</v>
      </c>
      <c r="GD204" s="39" t="e">
        <f t="shared" ref="GD204:GD267" si="781">IF(AND(EL204=TRUE,FR204&gt;=0.5,FS204&gt;1.5,FF204&lt;0.5),TRUE,FALSE)</f>
        <v>#DIV/0!</v>
      </c>
      <c r="GE204" s="39" t="e">
        <f t="shared" ref="GE204:GE267" si="782">IF(AND(EL204=TRUE,FO204=MAX(FN204:FQ204)),TRUE,FALSE)</f>
        <v>#DIV/0!</v>
      </c>
      <c r="GF204" s="39" t="e">
        <f t="shared" ref="GF204:GF267" si="783">IF(AND(EI204=TRUE,EL204=TRUE,FR204&gt;=0.5,FF204&gt;=0.5),TRUE,FALSE)</f>
        <v>#DIV/0!</v>
      </c>
      <c r="GG204" s="39" t="e">
        <f t="shared" ref="GG204:GG267" si="784">IF(AND(EL204=TRUE,FR204&gt;=0.5,1.5&gt;=FS204, FS204&gt;0.5,FD204=MAX(FC204:FE204),FF204&lt;0.5),TRUE,FALSE)</f>
        <v>#DIV/0!</v>
      </c>
      <c r="GH204" s="39" t="e">
        <f t="shared" ref="GH204:GH267" si="785">IF(AND(EL204=TRUE,FR204&lt;0.5,FS204&lt;=0.5,FM204&lt;0.9),TRUE,FALSE)</f>
        <v>#DIV/0!</v>
      </c>
      <c r="GI204" s="39"/>
      <c r="GJ204" s="39" t="e">
        <f t="shared" ref="GJ204:GJ267" si="786">IF(AND(EM204=TRUE,FR204&lt;0.5,FS204&lt;1.5),TRUE,FALSE)</f>
        <v>#DIV/0!</v>
      </c>
      <c r="GK204" s="39" t="e">
        <f t="shared" ref="GK204:GK267" si="787">IF(AND(EM204=TRUE,FR204&lt;0.5,FS204&gt;=1.5),TRUE,FALSE)</f>
        <v>#DIV/0!</v>
      </c>
      <c r="GL204" s="39" t="e">
        <f t="shared" ref="GL204:GL267" si="788">IF(AND(EM204=TRUE,FR204&gt;=0.5,FS204&lt;0.5),TRUE,FALSE)</f>
        <v>#DIV/0!</v>
      </c>
      <c r="GM204" s="39" t="e">
        <f t="shared" ref="GM204:GM267" si="789">IF(AND(EM204=TRUE,FR204&gt;=0.5,FS204&lt;1.5,FS204&gt;=0.5),TRUE,FALSE)</f>
        <v>#DIV/0!</v>
      </c>
      <c r="GN204" s="39" t="e">
        <f t="shared" ref="GN204:GN267" si="790">IF(AND(EM204=TRUE,FR204&gt;=0.5,FS204&gt;=1.5),TRUE,FALSE)</f>
        <v>#DIV/0!</v>
      </c>
      <c r="GO204" s="57"/>
      <c r="GP204" s="57" t="e">
        <f t="shared" ref="GP204:GP267" si="791">IF(AND(EN204=TRUE,FR204&lt;0.5,FS204&gt;=1,FC204=MAX(FC204:FF204)),TRUE,FALSE)</f>
        <v>#DIV/0!</v>
      </c>
      <c r="GQ204" s="59" t="e">
        <f t="shared" ref="GQ204:GQ267" si="792">IF(AND(EN204=TRUE,FR204&gt;=0.5,FS204&lt;1.5,FS204&gt;=0.5,FG204&lt;0.5,FC204=MAX(FC204:FF204)),TRUE,FALSE)</f>
        <v>#DIV/0!</v>
      </c>
      <c r="GR204" s="41" t="e">
        <f t="shared" ref="GR204:GR267" si="793">IF(AND(EN204=TRUE,FR204&gt;=0.5,FS204&gt;=1.5,FG204&lt;0.5,FC204=MAX(FC204:FF204)),TRUE,FALSE)</f>
        <v>#DIV/0!</v>
      </c>
      <c r="GS204" s="57" t="e">
        <f t="shared" ref="GS204:GS267" si="794">IF(AND(EN204=TRUE,FG204&gt;=0.5),TRUE,FALSE)</f>
        <v>#DIV/0!</v>
      </c>
      <c r="GT204" s="57" t="e">
        <f t="shared" ref="GT204:GT267" si="795">IF(AND(EN204=TRUE,FN204=MAX(FN204:FQ204),FS204&gt;=0.5,FG204&lt;0.5,FD204=MAX(FC204:FE204)),TRUE,FALSE)</f>
        <v>#DIV/0!</v>
      </c>
      <c r="GU204" s="57" t="e">
        <f t="shared" ref="GU204:GU267" si="796">IF(AND(EN204=TRUE,FN204&lt;&gt;MAX(FN204:FQ204),FR204&gt;=0.5,FS204&lt;1.5,FS204&gt;=0.5,FG204&lt;0.5,FD204=MAX(FC204:FE204)),TRUE,FALSE)</f>
        <v>#DIV/0!</v>
      </c>
      <c r="GV204" s="57"/>
      <c r="GW204" s="42" t="e">
        <f t="shared" ref="GW204:GW267" si="797">IF(AND(EO204=TRUE,FR204&lt;0.5),TRUE,FALSE)</f>
        <v>#DIV/0!</v>
      </c>
      <c r="GX204" s="42" t="e">
        <f t="shared" ref="GX204:GX267" si="798">IF(AND(EO204=TRUE,FR204&gt;=0.5,FG204&gt;=0.5),TRUE,FALSE)</f>
        <v>#DIV/0!</v>
      </c>
      <c r="GY204" s="42" t="e">
        <f t="shared" ref="GY204:GY267" si="799">IF(AND(EO204=TRUE,FR204&gt;=0.5,FG204&lt;0.5),TRUE,FALSE)</f>
        <v>#DIV/0!</v>
      </c>
      <c r="GZ204" s="57"/>
      <c r="HA204" s="2" t="e">
        <f t="shared" ref="HA204:HA267" si="800">IF(AND(EP204=TRUE,FR204&lt;0.5,FS204&lt;1.5,EU204&lt;&gt;MAX(EU204:EW204),EZ204=MAX(EX204:FB204)),TRUE,FALSE)</f>
        <v>#DIV/0!</v>
      </c>
      <c r="HB204" s="2" t="e">
        <f t="shared" ref="HB204:HB267" si="801">IF(AND(EP204=TRUE,FR204&lt;0.5,FS204&gt;=1.5,EU204&lt;&gt;MAX(EU204:EW204),EZ204=MAX(EX204:FB204)),TRUE,FALSE)</f>
        <v>#DIV/0!</v>
      </c>
      <c r="HC204" s="2" t="e">
        <f t="shared" ref="HC204:HC267" si="802">IF(AND(EP204=TRUE,FR204&gt;=0.5,FS204&lt;0.5,EU204&lt;&gt;MAX(EU204:EW204),EZ204=MAX(EX204:FB204)),TRUE,FALSE)</f>
        <v>#DIV/0!</v>
      </c>
      <c r="HD204" s="2" t="e">
        <f t="shared" ref="HD204:HD267" si="803">IF(AND(EP204=TRUE,FR204&gt;=0.5,FS204&lt;1.5,FS204&gt;=0.5,EU204&lt;&gt;MAX(EU204:EW204),EZ204=MAX(EX204:FB204)),TRUE,FALSE)</f>
        <v>#DIV/0!</v>
      </c>
      <c r="HE204" s="2" t="e">
        <f t="shared" ref="HE204:HE267" si="804">IF(AND(EP204=TRUE,FR204&gt;=0.5,FS204&gt;=1.5,EU204&lt;&gt;MAX(EU204:EW204),EZ204=MAX(EX204:FB204)),TRUE,FALSE)</f>
        <v>#DIV/0!</v>
      </c>
      <c r="HF204" s="2" t="e">
        <f t="shared" ref="HF204:HF267" si="805">IF(AND(EP204=TRUE,FR204&lt;0.5,FS204&lt;1.5,EU204=MAX(EU204:EW204)),TRUE,FALSE)</f>
        <v>#DIV/0!</v>
      </c>
      <c r="HG204" s="2" t="e">
        <f t="shared" ref="HG204:HG267" si="806">IF(AND(EP204=TRUE,FR204&lt;0.5,FS204&gt;=1.5,EU204=MAX(EU204:EW204)),TRUE,FALSE)</f>
        <v>#DIV/0!</v>
      </c>
      <c r="HH204" s="2" t="e">
        <f t="shared" ref="HH204:HH267" si="807">IF(AND(EP204=TRUE,FR204&gt;=0.5,FS204&lt;0.5,EU204=MAX(EU204:EW204)),TRUE,FALSE)</f>
        <v>#DIV/0!</v>
      </c>
      <c r="HI204" s="2" t="e">
        <f t="shared" ref="HI204:HI267" si="808">IF(AND(EP204=TRUE,FR204&gt;=0.5,FS204&lt;1.5,FS204&gt;=0.5,EU204=MAX(EU204:EW204)),TRUE,FALSE)</f>
        <v>#DIV/0!</v>
      </c>
      <c r="HJ204" s="11" t="e">
        <f t="shared" ref="HJ204:HJ267" si="809">IF(AND(EP204=TRUE,FR204&gt;=0.5,FS204&gt;=1.5,EU204=MAX(EU204:EW204)),TRUE,FALSE)</f>
        <v>#DIV/0!</v>
      </c>
      <c r="HK204" s="60" t="e">
        <f t="shared" ref="HK204:HK267" si="810">IF(AND(EP204=TRUE,FR204&lt;0.5,FS204&lt;1.5,EY204=MAX(EX204:FB204)),TRUE,FALSE)</f>
        <v>#DIV/0!</v>
      </c>
      <c r="HL204" s="57"/>
      <c r="HM204" s="57" t="e">
        <f t="shared" ref="HM204:HM267" si="811">IF(AND(EQ204=TRUE,FR204&lt;0.5,FS204&lt;1.5),TRUE,FALSE)</f>
        <v>#DIV/0!</v>
      </c>
      <c r="HN204" s="57" t="e">
        <f t="shared" ref="HN204:HN267" si="812">IF(AND(EQ204=TRUE,FR204&lt;0.5,FS204&gt;=1.5),TRUE,FALSE)</f>
        <v>#DIV/0!</v>
      </c>
      <c r="HO204" s="57" t="e">
        <f t="shared" ref="HO204:HO267" si="813">IF(AND(EQ204=TRUE,FR204&gt;=0.5,FS204&lt;0.5),TRUE,FALSE)</f>
        <v>#DIV/0!</v>
      </c>
      <c r="HP204" s="57" t="e">
        <f t="shared" ref="HP204:HP267" si="814">IF(AND(EQ204=TRUE,FR204&gt;=0.5,FS204&lt;1.5,FS204&gt;=0.5),TRUE,FALSE)</f>
        <v>#DIV/0!</v>
      </c>
      <c r="HQ204" s="57" t="e">
        <f t="shared" ref="HQ204:HQ267" si="815">IF(AND(EQ204=TRUE,FR204&gt;=0.5,FS204&gt;=1.5),TRUE,FALSE)</f>
        <v>#DIV/0!</v>
      </c>
      <c r="HR204" s="57"/>
      <c r="HS204" s="57" t="e">
        <f t="shared" ref="HS204:HS267" si="816">IF(AND(ER204=TRUE,FR204&lt;0.5,FS204&lt;1.5),TRUE,FALSE)</f>
        <v>#DIV/0!</v>
      </c>
      <c r="HT204" s="57" t="e">
        <f t="shared" ref="HT204:HT267" si="817">IF(AND(ER204=TRUE,FR204&lt;0.5,FS204&gt;=1.5),TRUE,FALSE)</f>
        <v>#DIV/0!</v>
      </c>
      <c r="HU204" s="57" t="e">
        <f t="shared" ref="HU204:HU267" si="818">IF(AND(ER204=TRUE,FR204&gt;=0.5,FS204&lt;0.5),TRUE,FALSE)</f>
        <v>#DIV/0!</v>
      </c>
      <c r="HV204" s="57" t="e">
        <f t="shared" ref="HV204:HV267" si="819">IF(AND(ER204=TRUE,FR204&gt;=0.5,FS204&lt;1.5,FS204&gt;=0.5),TRUE,FALSE)</f>
        <v>#DIV/0!</v>
      </c>
      <c r="HW204" s="57" t="e">
        <f t="shared" ref="HW204:HW267" si="820">IF(AND(ER204=TRUE,FR204&gt;=0.5,FS204&gt;=1.5),TRUE,FALSE)</f>
        <v>#DIV/0!</v>
      </c>
      <c r="HX204" s="57"/>
      <c r="HY204" s="57" t="e">
        <f t="shared" ref="HY204:HY267" si="821">IF(AND(EJ204=TRUE,EN204=TRUE,FR204&gt;=0.5,FG204&lt;0.5,FF204&gt;=0.5),TRUE,FALSE)</f>
        <v>#DIV/0!</v>
      </c>
      <c r="HZ204" s="57" t="e">
        <f t="shared" ref="HZ204:HZ267" si="822">IF(AND(EJ204=TRUE,EL204=TRUE,FR204&gt;=0.5,FG204&lt;0.5,FF204&gt;=0.5),TRUE,FALSE)</f>
        <v>#DIV/0!</v>
      </c>
      <c r="IA204" s="57"/>
      <c r="IB204" s="61">
        <f t="shared" ref="IB204:IB267" si="823">COUNTIF(FU204:HZ204,TRUE)</f>
        <v>0</v>
      </c>
      <c r="IC204" s="57" t="str">
        <f t="shared" ref="IC204:IC267" si="824" xml:space="preserve"> IF(IB204=1,INDEX(FU$2:HZ$2,MATCH(TRUE,FU204:HZ204,0)),"")</f>
        <v/>
      </c>
      <c r="ID204" s="42"/>
      <c r="IE204" s="2" t="str">
        <f t="shared" ref="IE204:IE267" si="825">IF(AND(EI204=TRUE,FF204&lt;0.5,FF204&gt;0.3),IE$2,"")</f>
        <v/>
      </c>
      <c r="IF204" s="60" t="e">
        <f t="shared" ref="IF204:IF267" si="826">IF(AND(EJ204=TRUE,HY204&lt;&gt;TRUE,HZ204&lt;&gt;TRUE),IF$2,"")</f>
        <v>#DIV/0!</v>
      </c>
      <c r="IG204" s="60" t="str">
        <f t="shared" ref="IG204:IG267" si="827">IF(AND(FQ204=MAX(FN204:FQ204)),IG$2,"")</f>
        <v/>
      </c>
      <c r="IH204" s="60" t="str">
        <f t="shared" ref="IH204:IH267" si="828">IF(AND(FA204=MAX(EX204:FB204)),IH$2,"")</f>
        <v>zinco-</v>
      </c>
      <c r="II204" s="60" t="str">
        <f t="shared" ref="II204:II267" si="829">IF(AND(EX204=MAX(EX204:FB204)),II$2,"")</f>
        <v>mangano-</v>
      </c>
      <c r="IJ204" s="60" t="e">
        <f t="shared" ref="IJ204:IJ267" si="830">IF(AND(EZ204=MAX(EX204:FB204),OR(GT204=TRUE,GU204=TRUE,GG204=TRUE,FZ204=TRUE)),IJ$2,"")</f>
        <v>#DIV/0!</v>
      </c>
      <c r="IK204" s="60" t="e">
        <f t="shared" ref="IK204:IK267" si="831">IF(AND(EY204=MAX(EX204:FB204),FU204&lt;&gt;TRUE,FV204&lt;&gt;TRUE,FY204&lt;&gt;TRUE,GG204&lt;&gt;TRUE,GT204&lt;&gt;TRUE,GU204&lt;&gt;TRUE,HK204&lt;&gt;TRUE),IK$2,"")</f>
        <v>#DIV/0!</v>
      </c>
      <c r="IL204" s="60" t="e">
        <f t="shared" ref="IL204:IL267" si="832">IF(AND(FE204=MAX(FC204:FE204),OR(FY204=TRUE,GH204=TRUE,GB204=TRUE,GL204=TRUE,FU204=TRUE,FV204=TRUE)),IL$2,"")</f>
        <v>#DIV/0!</v>
      </c>
      <c r="IM204" s="60" t="e">
        <f t="shared" ref="IM204:IM267" si="833">IF(AND(FD204=MAX(FC204:FE204),FY204&lt;&gt;TRUE,GH204&lt;&gt;TRUE,GB204&lt;&gt;TRUE,GL204&lt;&gt;TRUE,FU204&lt;&gt;TRUE,FV204&lt;&gt;TRUE,GT204&lt;&gt;TRUE,GU204&lt;&gt;TRUE,GG204&lt;&gt;TRUE),IM$2,"")</f>
        <v>#DIV/0!</v>
      </c>
      <c r="IN204" s="60" t="str">
        <f t="shared" ref="IN204:IN267" si="834">IF(AND(DT204=MAX(DR204:DT204),EI204=TRUE),IN$2,"")</f>
        <v/>
      </c>
      <c r="IO204" s="60" t="str">
        <f t="shared" ref="IO204:IO267" si="835">IF(AND(DS204=MAX(DR204:DT204),EI204=TRUE),IO$2,"")</f>
        <v/>
      </c>
      <c r="IP204" s="57"/>
      <c r="IQ204" s="57" t="str">
        <f t="shared" ref="IQ204:IQ267" si="836">IF(IB204=1,CONCATENATE(IE204,IF204,IG204,IH204,II204,IJ204,IK204,IL204,IM204,IN204,IO204,IC204),"ERROR!!")</f>
        <v>ERROR!!</v>
      </c>
    </row>
    <row r="205" spans="24:251">
      <c r="X205" s="29">
        <f t="shared" si="692"/>
        <v>0</v>
      </c>
      <c r="Y205" s="29">
        <f t="shared" si="693"/>
        <v>0</v>
      </c>
      <c r="Z205" s="29" t="e">
        <f t="shared" si="694"/>
        <v>#DIV/0!</v>
      </c>
      <c r="AA205" s="29" t="e">
        <f t="shared" si="695"/>
        <v>#DIV/0!</v>
      </c>
      <c r="AB205" s="29" t="e">
        <f t="shared" si="696"/>
        <v>#DIV/0!</v>
      </c>
      <c r="AC205" s="29" t="e">
        <f t="shared" si="697"/>
        <v>#DIV/0!</v>
      </c>
      <c r="AF205" s="23">
        <v>60.084299999999999</v>
      </c>
      <c r="AG205" s="23">
        <v>79.878799999999998</v>
      </c>
      <c r="AH205" s="23">
        <v>101.96120000000001</v>
      </c>
      <c r="AI205" s="23">
        <v>151.99039999999999</v>
      </c>
      <c r="AJ205" s="23">
        <v>159.69</v>
      </c>
      <c r="AK205" s="23">
        <v>71.846400000000003</v>
      </c>
      <c r="AL205" s="23">
        <v>70.9375</v>
      </c>
      <c r="AM205" s="23">
        <v>40.304400000000001</v>
      </c>
      <c r="AN205" s="23">
        <v>56.077399999999997</v>
      </c>
      <c r="AO205" s="23">
        <v>61.978999999999999</v>
      </c>
      <c r="AP205" s="23">
        <v>94.195999999999998</v>
      </c>
      <c r="AQ205" s="23">
        <v>18.998000000000001</v>
      </c>
      <c r="AR205" s="23">
        <v>35.450000000000003</v>
      </c>
      <c r="AS205" s="23">
        <v>29.88</v>
      </c>
      <c r="AT205" s="23">
        <v>74.691999999999993</v>
      </c>
      <c r="AU205" s="23">
        <v>81.39</v>
      </c>
      <c r="AX205" s="54">
        <f t="shared" si="698"/>
        <v>0</v>
      </c>
      <c r="AY205" s="54">
        <f t="shared" si="699"/>
        <v>0</v>
      </c>
      <c r="AZ205" s="54">
        <f t="shared" si="700"/>
        <v>0</v>
      </c>
      <c r="BA205" s="54">
        <f t="shared" si="701"/>
        <v>0</v>
      </c>
      <c r="BB205" s="54">
        <f t="shared" si="702"/>
        <v>0</v>
      </c>
      <c r="BC205" s="54">
        <f t="shared" si="703"/>
        <v>0</v>
      </c>
      <c r="BD205" s="54">
        <f t="shared" si="704"/>
        <v>0</v>
      </c>
      <c r="BE205" s="54">
        <f t="shared" si="705"/>
        <v>0</v>
      </c>
      <c r="BF205" s="54">
        <f t="shared" si="706"/>
        <v>0</v>
      </c>
      <c r="BG205" s="54">
        <f t="shared" si="707"/>
        <v>0</v>
      </c>
      <c r="BH205" s="54">
        <f t="shared" si="708"/>
        <v>0</v>
      </c>
      <c r="BI205" s="54">
        <f t="shared" si="709"/>
        <v>0</v>
      </c>
      <c r="BJ205" s="54">
        <f t="shared" si="710"/>
        <v>0</v>
      </c>
      <c r="BK205" s="54">
        <f t="shared" si="711"/>
        <v>0</v>
      </c>
      <c r="BL205" s="54">
        <f t="shared" si="712"/>
        <v>0</v>
      </c>
      <c r="BM205" s="42"/>
      <c r="BO205" s="54">
        <f>'Norm-coeff'!$C$2+$AX205*'Norm-coeff'!$D$2+$AY205*'Norm-coeff'!$E$2+$AZ205*'Norm-coeff'!$F$2+$BA205*'Norm-coeff'!$G$2+$BB205*'Norm-coeff'!$H$2+$BC205*'Norm-coeff'!$I$2+$BD205*'Norm-coeff'!$J$2+$BE205*'Norm-coeff'!$K$2+$BF205*'Norm-coeff'!$L$2+$BG205*'Norm-coeff'!$M$2+$BH205*'Norm-coeff'!$N$2+$BI205*'Norm-coeff'!$O$2</f>
        <v>5.4045421474420303</v>
      </c>
      <c r="BP205" s="54">
        <f>'Norm-coeff'!$C$3+$AX205*'Norm-coeff'!$D$3+$AY205*'Norm-coeff'!$E$3+$AZ205*'Norm-coeff'!$F$3+$BA205*'Norm-coeff'!$G$3+$BB205*'Norm-coeff'!$H$3+$BC205*'Norm-coeff'!$I$3+$BD205*'Norm-coeff'!$J$3+$BE205*'Norm-coeff'!$K$3+$BF205*'Norm-coeff'!$L$3+$BG205*'Norm-coeff'!$M$3+$BH205*'Norm-coeff'!$N$3+$BI205*'Norm-coeff'!$O$3</f>
        <v>3.15319116612705</v>
      </c>
      <c r="BQ205" s="54">
        <f>'Norm-coeff'!$C$4+$AX205*'Norm-coeff'!$D$4+$AY205*'Norm-coeff'!$E$4+$AZ205*'Norm-coeff'!$F$4+$BA205*'Norm-coeff'!$G$4+$BB205*'Norm-coeff'!$H$4+$BC205*'Norm-coeff'!$I$4+$BD205*'Norm-coeff'!$J$4+$BE205*'Norm-coeff'!$K$4+$BF205*'Norm-coeff'!$L$4+$BG205*'Norm-coeff'!$M$4+$BH205*'Norm-coeff'!$N$4+$BI205*'Norm-coeff'!$O$4</f>
        <v>1.42115649462768</v>
      </c>
      <c r="BR205" s="54">
        <f>'Norm-coeff'!$C$5+$AX205*'Norm-coeff'!$D$5+$AY205*'Norm-coeff'!$E$5+$AZ205*'Norm-coeff'!$F$5+$BA205*'Norm-coeff'!$G$5+$BB205*'Norm-coeff'!$H$5+$BC205*'Norm-coeff'!$I$5+$BD205*'Norm-coeff'!$J$5+$BE205*'Norm-coeff'!$K$5+$BF205*'Norm-coeff'!$L$5+$BG205*'Norm-coeff'!$M$5+$BH205*'Norm-coeff'!$N$5+$BI205*'Norm-coeff'!$O$5</f>
        <v>1.0553329241296201</v>
      </c>
      <c r="BS205" s="54">
        <f>'Norm-coeff'!$C$6+$AX205*'Norm-coeff'!$D$6+$AY205*'Norm-coeff'!$E$6+$AZ205*'Norm-coeff'!$F$6+$BA205*'Norm-coeff'!$G$6+$BB205*'Norm-coeff'!$H$6+$BC205*'Norm-coeff'!$I$6+$BD205*'Norm-coeff'!$J$6+$BE205*'Norm-coeff'!$K$6+$BF205*'Norm-coeff'!$L$6+$BG205*'Norm-coeff'!$M$6+$BH205*'Norm-coeff'!$N$6+$BI205*'Norm-coeff'!$O$6</f>
        <v>-1.48700885495103E-2</v>
      </c>
      <c r="BT205" s="54">
        <f>'Norm-coeff'!$C$7+$AX205*'Norm-coeff'!$D$7+$AY205*'Norm-coeff'!$E$7+$AZ205*'Norm-coeff'!$F$7+$BA205*'Norm-coeff'!$G$7+$BB205*'Norm-coeff'!$H$7+$BC205*'Norm-coeff'!$I$7+$BD205*'Norm-coeff'!$J$7+$BE205*'Norm-coeff'!$K$7+$BF205*'Norm-coeff'!$L$7+$BG205*'Norm-coeff'!$M$7+$BH205*'Norm-coeff'!$N$7+$BI205*'Norm-coeff'!$O$7</f>
        <v>2.0907583608832998</v>
      </c>
      <c r="BU205" s="54">
        <f>'Norm-coeff'!$C$8+$AX205*'Norm-coeff'!$D$8+$AY205*'Norm-coeff'!$E$8+$AZ205*'Norm-coeff'!$F$8+$BA205*'Norm-coeff'!$G$8+$BB205*'Norm-coeff'!$H$8+$BC205*'Norm-coeff'!$I$8+$BD205*'Norm-coeff'!$J$8+$BE205*'Norm-coeff'!$K$8+$BF205*'Norm-coeff'!$L$8+$BG205*'Norm-coeff'!$M$8+$BH205*'Norm-coeff'!$N$8+$BI205*'Norm-coeff'!$O$8</f>
        <v>0.65894159836244504</v>
      </c>
      <c r="BV205" s="54">
        <f>'Norm-coeff'!$C$9+$AX205*'Norm-coeff'!$D$9+$AY205*'Norm-coeff'!$E$9+$AZ205*'Norm-coeff'!$F$9+$BA205*'Norm-coeff'!$G$9+$BB205*'Norm-coeff'!$H$9+$BC205*'Norm-coeff'!$I$9+$BD205*'Norm-coeff'!$J$9+$BE205*'Norm-coeff'!$K$9+$BF205*'Norm-coeff'!$L$9+$BG205*'Norm-coeff'!$M$9+$BH205*'Norm-coeff'!$N$9+$BI205*'Norm-coeff'!$O$9</f>
        <v>1.48961085014701</v>
      </c>
      <c r="BW205" s="54">
        <f>'Norm-coeff'!$C$10+$AX205*'Norm-coeff'!$D$10+$AY205*'Norm-coeff'!$E$10+$AZ205*'Norm-coeff'!$F$10+$BA205*'Norm-coeff'!$G$10+$BB205*'Norm-coeff'!$H$10+$BC205*'Norm-coeff'!$I$10+$BD205*'Norm-coeff'!$J$10+$BE205*'Norm-coeff'!$K$10+$BF205*'Norm-coeff'!$L$10+$BG205*'Norm-coeff'!$M$10+$BH205*'Norm-coeff'!$N$10+$BI205*'Norm-coeff'!$O$10</f>
        <v>1.42058735749591</v>
      </c>
      <c r="BX205" s="54">
        <f>'Norm-coeff'!$C$11+$AX205*'Norm-coeff'!$D$11+$AY205*'Norm-coeff'!$E$11+$AZ205*'Norm-coeff'!$F$11+$BA205*'Norm-coeff'!$G$11+$BB205*'Norm-coeff'!$H$11+$BC205*'Norm-coeff'!$I$11+$BD205*'Norm-coeff'!$J$11+$BE205*'Norm-coeff'!$K$11+$BF205*'Norm-coeff'!$L$11+$BG205*'Norm-coeff'!$M$11+$BH205*'Norm-coeff'!$N$11+$BI205*'Norm-coeff'!$O$11</f>
        <v>0.221233014421479</v>
      </c>
      <c r="BY205" s="54">
        <f>'Norm-coeff'!$C$12+$AX205*'Norm-coeff'!$D$12+$AY205*'Norm-coeff'!$E$12+$AZ205*'Norm-coeff'!$F$12+$BA205*'Norm-coeff'!$G$12+$BB205*'Norm-coeff'!$H$12+$BC205*'Norm-coeff'!$I$12+$BD205*'Norm-coeff'!$J$12+$BE205*'Norm-coeff'!$K$12+$BF205*'Norm-coeff'!$L$12+$BG205*'Norm-coeff'!$M$12+$BH205*'Norm-coeff'!$N$12+$BI205*'Norm-coeff'!$O$12</f>
        <v>0.283527502056037</v>
      </c>
      <c r="BZ205" s="54">
        <f>'Norm-coeff'!$C$13+$AX205*'Norm-coeff'!$D$13+$AY205*'Norm-coeff'!$E$13+$AZ205*'Norm-coeff'!$F$13+$BA205*'Norm-coeff'!$G$13+$BB205*'Norm-coeff'!$H$13+$BC205*'Norm-coeff'!$I$13+$BD205*'Norm-coeff'!$J$13+$BE205*'Norm-coeff'!$K$13+$BF205*'Norm-coeff'!$L$13+$BG205*'Norm-coeff'!$M$13+$BH205*'Norm-coeff'!$N$13+$BI205*'Norm-coeff'!$O$13</f>
        <v>-4.1864930554451202E-2</v>
      </c>
      <c r="CA205" s="54">
        <f>'Norm-coeff'!$C$14+$AX205*'Norm-coeff'!$D$14+$AY205*'Norm-coeff'!$E$14+$AZ205*'Norm-coeff'!$F$14+$BA205*'Norm-coeff'!$G$14+$BB205*'Norm-coeff'!$H$14+$BC205*'Norm-coeff'!$I$14+$BD205*'Norm-coeff'!$J$14+$BE205*'Norm-coeff'!$K$14+$BF205*'Norm-coeff'!$L$14+$BG205*'Norm-coeff'!$M$14+$BH205*'Norm-coeff'!$N$14+$BI205*'Norm-coeff'!$O$14</f>
        <v>4.2526983164477103</v>
      </c>
      <c r="CC205" s="54">
        <f t="shared" ref="CC205:CC268" si="837">IF(AX205&lt;=0,0,BO205/AX205)</f>
        <v>0</v>
      </c>
      <c r="CG205" s="54">
        <f t="shared" si="713"/>
        <v>0</v>
      </c>
      <c r="CH205" s="54">
        <f t="shared" si="691"/>
        <v>0</v>
      </c>
      <c r="CI205" s="54">
        <f t="shared" si="714"/>
        <v>0</v>
      </c>
      <c r="CJ205" s="56">
        <f t="shared" si="715"/>
        <v>0</v>
      </c>
      <c r="CK205" s="54">
        <f t="shared" si="716"/>
        <v>0</v>
      </c>
      <c r="CL205" s="54">
        <f t="shared" si="717"/>
        <v>0</v>
      </c>
      <c r="CM205" s="54">
        <f t="shared" si="718"/>
        <v>0</v>
      </c>
      <c r="CN205" s="54">
        <f t="shared" si="719"/>
        <v>0</v>
      </c>
      <c r="CO205" s="54">
        <f t="shared" si="720"/>
        <v>0</v>
      </c>
      <c r="CP205" s="54">
        <f t="shared" si="721"/>
        <v>0</v>
      </c>
      <c r="CQ205" s="54">
        <f t="shared" si="722"/>
        <v>0</v>
      </c>
      <c r="CR205" s="54">
        <f t="shared" si="723"/>
        <v>0</v>
      </c>
      <c r="CS205" s="54">
        <f t="shared" si="724"/>
        <v>0</v>
      </c>
      <c r="CU205" s="54">
        <f t="shared" si="725"/>
        <v>0</v>
      </c>
      <c r="CV205" s="54">
        <f t="shared" si="726"/>
        <v>0</v>
      </c>
      <c r="CW205" s="54">
        <f t="shared" si="727"/>
        <v>0</v>
      </c>
      <c r="CX205" s="54">
        <f t="shared" si="728"/>
        <v>0</v>
      </c>
      <c r="CZ205" s="54">
        <f t="shared" si="729"/>
        <v>0</v>
      </c>
      <c r="DA205" s="54">
        <f t="shared" si="730"/>
        <v>0</v>
      </c>
      <c r="DB205" s="54">
        <f t="shared" si="731"/>
        <v>0</v>
      </c>
      <c r="DC205" s="54">
        <f t="shared" si="732"/>
        <v>0</v>
      </c>
      <c r="DD205" s="54">
        <f t="shared" si="733"/>
        <v>0</v>
      </c>
      <c r="DE205" s="54">
        <f t="shared" si="734"/>
        <v>0</v>
      </c>
      <c r="DF205" s="54">
        <f t="shared" si="735"/>
        <v>0</v>
      </c>
      <c r="DG205" s="54">
        <f t="shared" si="736"/>
        <v>2</v>
      </c>
      <c r="DH205" s="71">
        <f t="shared" si="737"/>
        <v>0</v>
      </c>
      <c r="DI205" s="71">
        <f t="shared" si="738"/>
        <v>0</v>
      </c>
      <c r="DJ205" s="54">
        <f t="shared" si="739"/>
        <v>0</v>
      </c>
      <c r="DK205" s="54">
        <f t="shared" si="740"/>
        <v>2</v>
      </c>
      <c r="DL205" s="4">
        <f t="shared" si="665"/>
        <v>0</v>
      </c>
      <c r="DM205" s="3">
        <f t="shared" si="741"/>
        <v>0</v>
      </c>
      <c r="DN205" s="3">
        <f t="shared" si="742"/>
        <v>0</v>
      </c>
      <c r="DO205" s="4" t="e">
        <f t="shared" si="743"/>
        <v>#DIV/0!</v>
      </c>
      <c r="DP205" s="57"/>
      <c r="DQ205" s="57"/>
      <c r="DR205" s="56">
        <f t="shared" si="666"/>
        <v>2</v>
      </c>
      <c r="DS205" s="56">
        <f t="shared" si="667"/>
        <v>0</v>
      </c>
      <c r="DT205" s="38">
        <f t="shared" si="668"/>
        <v>0</v>
      </c>
      <c r="DU205" s="38">
        <f t="shared" si="744"/>
        <v>2</v>
      </c>
      <c r="DV205" s="38">
        <f t="shared" si="669"/>
        <v>0</v>
      </c>
      <c r="DW205" s="39">
        <f t="shared" si="670"/>
        <v>0</v>
      </c>
      <c r="DX205" s="39">
        <f t="shared" si="671"/>
        <v>0</v>
      </c>
      <c r="DY205" s="39">
        <f t="shared" si="672"/>
        <v>0</v>
      </c>
      <c r="DZ205" s="39">
        <f t="shared" si="673"/>
        <v>0</v>
      </c>
      <c r="EA205" s="39">
        <f t="shared" si="674"/>
        <v>0</v>
      </c>
      <c r="EB205" s="37" t="e">
        <f t="shared" si="745"/>
        <v>#DIV/0!</v>
      </c>
      <c r="EC205" s="37" t="e">
        <f t="shared" si="746"/>
        <v>#DIV/0!</v>
      </c>
      <c r="ED205" s="37" t="e">
        <f t="shared" si="747"/>
        <v>#DIV/0!</v>
      </c>
      <c r="EE205" s="37" t="e">
        <f t="shared" si="748"/>
        <v>#DIV/0!</v>
      </c>
      <c r="EF205" s="39" t="e">
        <f t="shared" si="749"/>
        <v>#DIV/0!</v>
      </c>
      <c r="EG205" s="37" t="e">
        <f t="shared" si="750"/>
        <v>#DIV/0!</v>
      </c>
      <c r="EH205" s="37" t="e">
        <f t="shared" si="751"/>
        <v>#DIV/0!</v>
      </c>
      <c r="EI205" s="11" t="b">
        <f t="shared" si="752"/>
        <v>1</v>
      </c>
      <c r="EJ205" s="11" t="b">
        <f t="shared" si="753"/>
        <v>0</v>
      </c>
      <c r="EK205" s="39" t="e">
        <f t="shared" si="754"/>
        <v>#DIV/0!</v>
      </c>
      <c r="EL205" s="39" t="e">
        <f t="shared" si="755"/>
        <v>#DIV/0!</v>
      </c>
      <c r="EM205" s="39" t="e">
        <f t="shared" si="756"/>
        <v>#DIV/0!</v>
      </c>
      <c r="EN205" s="39" t="e">
        <f t="shared" si="757"/>
        <v>#DIV/0!</v>
      </c>
      <c r="EO205" s="39" t="e">
        <f t="shared" si="758"/>
        <v>#DIV/0!</v>
      </c>
      <c r="EP205" s="39" t="e">
        <f t="shared" si="759"/>
        <v>#DIV/0!</v>
      </c>
      <c r="EQ205" s="39" t="e">
        <f t="shared" si="760"/>
        <v>#DIV/0!</v>
      </c>
      <c r="ER205" s="39" t="e">
        <f t="shared" si="761"/>
        <v>#DIV/0!</v>
      </c>
      <c r="ES205" s="58" t="str">
        <f t="shared" si="762"/>
        <v>(OH,F,Cl)-dominate amphibole</v>
      </c>
      <c r="ET205" s="58" t="e">
        <f t="shared" si="763"/>
        <v>#N/A</v>
      </c>
      <c r="EU205" s="56">
        <f t="shared" si="675"/>
        <v>0</v>
      </c>
      <c r="EV205" s="56">
        <f t="shared" si="676"/>
        <v>0</v>
      </c>
      <c r="EW205" s="56">
        <f t="shared" si="677"/>
        <v>0</v>
      </c>
      <c r="EX205" s="56">
        <f t="shared" si="678"/>
        <v>0</v>
      </c>
      <c r="EY205" s="56">
        <f t="shared" si="679"/>
        <v>0</v>
      </c>
      <c r="EZ205" s="56">
        <f t="shared" si="680"/>
        <v>0</v>
      </c>
      <c r="FA205" s="39">
        <f t="shared" si="681"/>
        <v>0</v>
      </c>
      <c r="FB205" s="39">
        <f t="shared" si="682"/>
        <v>0</v>
      </c>
      <c r="FC205" s="54">
        <f t="shared" si="683"/>
        <v>0</v>
      </c>
      <c r="FD205" s="54">
        <f t="shared" si="684"/>
        <v>0</v>
      </c>
      <c r="FE205" s="39">
        <f t="shared" si="685"/>
        <v>0</v>
      </c>
      <c r="FF205" s="54">
        <f t="shared" si="686"/>
        <v>0</v>
      </c>
      <c r="FG205" s="39">
        <f t="shared" si="687"/>
        <v>0</v>
      </c>
      <c r="FH205" s="39">
        <f t="shared" si="764"/>
        <v>0</v>
      </c>
      <c r="FI205" s="39">
        <f t="shared" si="765"/>
        <v>0</v>
      </c>
      <c r="FJ205" s="39">
        <f t="shared" si="766"/>
        <v>0</v>
      </c>
      <c r="FK205" s="39" t="e">
        <f t="shared" si="767"/>
        <v>#DIV/0!</v>
      </c>
      <c r="FL205" s="39" t="e">
        <f t="shared" si="768"/>
        <v>#DIV/0!</v>
      </c>
      <c r="FM205" s="39" t="e">
        <f t="shared" si="769"/>
        <v>#DIV/0!</v>
      </c>
      <c r="FN205" s="39">
        <f t="shared" si="770"/>
        <v>1</v>
      </c>
      <c r="FO205" s="39">
        <f t="shared" si="688"/>
        <v>0</v>
      </c>
      <c r="FP205" s="39">
        <f t="shared" si="689"/>
        <v>0</v>
      </c>
      <c r="FQ205" s="39">
        <f t="shared" si="690"/>
        <v>0</v>
      </c>
      <c r="FR205" s="39">
        <f t="shared" si="771"/>
        <v>0</v>
      </c>
      <c r="FS205" s="39">
        <f t="shared" si="772"/>
        <v>0</v>
      </c>
      <c r="FU205" s="39" t="e">
        <f t="shared" si="773"/>
        <v>#DIV/0!</v>
      </c>
      <c r="FV205" s="39" t="e">
        <f t="shared" si="774"/>
        <v>#DIV/0!</v>
      </c>
      <c r="FW205" s="39" t="e">
        <f t="shared" si="775"/>
        <v>#DIV/0!</v>
      </c>
      <c r="FY205" s="39" t="e">
        <f t="shared" si="776"/>
        <v>#DIV/0!</v>
      </c>
      <c r="FZ205" s="39" t="e">
        <f t="shared" si="777"/>
        <v>#DIV/0!</v>
      </c>
      <c r="GA205" s="39" t="e">
        <f t="shared" si="778"/>
        <v>#DIV/0!</v>
      </c>
      <c r="GB205" s="39" t="e">
        <f t="shared" si="779"/>
        <v>#DIV/0!</v>
      </c>
      <c r="GC205" s="39" t="e">
        <f t="shared" si="780"/>
        <v>#DIV/0!</v>
      </c>
      <c r="GD205" s="39" t="e">
        <f t="shared" si="781"/>
        <v>#DIV/0!</v>
      </c>
      <c r="GE205" s="39" t="e">
        <f t="shared" si="782"/>
        <v>#DIV/0!</v>
      </c>
      <c r="GF205" s="39" t="e">
        <f t="shared" si="783"/>
        <v>#DIV/0!</v>
      </c>
      <c r="GG205" s="39" t="e">
        <f t="shared" si="784"/>
        <v>#DIV/0!</v>
      </c>
      <c r="GH205" s="39" t="e">
        <f t="shared" si="785"/>
        <v>#DIV/0!</v>
      </c>
      <c r="GI205" s="39"/>
      <c r="GJ205" s="39" t="e">
        <f t="shared" si="786"/>
        <v>#DIV/0!</v>
      </c>
      <c r="GK205" s="39" t="e">
        <f t="shared" si="787"/>
        <v>#DIV/0!</v>
      </c>
      <c r="GL205" s="39" t="e">
        <f t="shared" si="788"/>
        <v>#DIV/0!</v>
      </c>
      <c r="GM205" s="39" t="e">
        <f t="shared" si="789"/>
        <v>#DIV/0!</v>
      </c>
      <c r="GN205" s="39" t="e">
        <f t="shared" si="790"/>
        <v>#DIV/0!</v>
      </c>
      <c r="GO205" s="57"/>
      <c r="GP205" s="57" t="e">
        <f t="shared" si="791"/>
        <v>#DIV/0!</v>
      </c>
      <c r="GQ205" s="59" t="e">
        <f t="shared" si="792"/>
        <v>#DIV/0!</v>
      </c>
      <c r="GR205" s="41" t="e">
        <f t="shared" si="793"/>
        <v>#DIV/0!</v>
      </c>
      <c r="GS205" s="57" t="e">
        <f t="shared" si="794"/>
        <v>#DIV/0!</v>
      </c>
      <c r="GT205" s="57" t="e">
        <f t="shared" si="795"/>
        <v>#DIV/0!</v>
      </c>
      <c r="GU205" s="57" t="e">
        <f t="shared" si="796"/>
        <v>#DIV/0!</v>
      </c>
      <c r="GV205" s="57"/>
      <c r="GW205" s="42" t="e">
        <f t="shared" si="797"/>
        <v>#DIV/0!</v>
      </c>
      <c r="GX205" s="42" t="e">
        <f t="shared" si="798"/>
        <v>#DIV/0!</v>
      </c>
      <c r="GY205" s="42" t="e">
        <f t="shared" si="799"/>
        <v>#DIV/0!</v>
      </c>
      <c r="GZ205" s="57"/>
      <c r="HA205" s="2" t="e">
        <f t="shared" si="800"/>
        <v>#DIV/0!</v>
      </c>
      <c r="HB205" s="2" t="e">
        <f t="shared" si="801"/>
        <v>#DIV/0!</v>
      </c>
      <c r="HC205" s="2" t="e">
        <f t="shared" si="802"/>
        <v>#DIV/0!</v>
      </c>
      <c r="HD205" s="2" t="e">
        <f t="shared" si="803"/>
        <v>#DIV/0!</v>
      </c>
      <c r="HE205" s="2" t="e">
        <f t="shared" si="804"/>
        <v>#DIV/0!</v>
      </c>
      <c r="HF205" s="2" t="e">
        <f t="shared" si="805"/>
        <v>#DIV/0!</v>
      </c>
      <c r="HG205" s="2" t="e">
        <f t="shared" si="806"/>
        <v>#DIV/0!</v>
      </c>
      <c r="HH205" s="2" t="e">
        <f t="shared" si="807"/>
        <v>#DIV/0!</v>
      </c>
      <c r="HI205" s="2" t="e">
        <f t="shared" si="808"/>
        <v>#DIV/0!</v>
      </c>
      <c r="HJ205" s="11" t="e">
        <f t="shared" si="809"/>
        <v>#DIV/0!</v>
      </c>
      <c r="HK205" s="60" t="e">
        <f t="shared" si="810"/>
        <v>#DIV/0!</v>
      </c>
      <c r="HL205" s="57"/>
      <c r="HM205" s="57" t="e">
        <f t="shared" si="811"/>
        <v>#DIV/0!</v>
      </c>
      <c r="HN205" s="57" t="e">
        <f t="shared" si="812"/>
        <v>#DIV/0!</v>
      </c>
      <c r="HO205" s="57" t="e">
        <f t="shared" si="813"/>
        <v>#DIV/0!</v>
      </c>
      <c r="HP205" s="57" t="e">
        <f t="shared" si="814"/>
        <v>#DIV/0!</v>
      </c>
      <c r="HQ205" s="57" t="e">
        <f t="shared" si="815"/>
        <v>#DIV/0!</v>
      </c>
      <c r="HR205" s="57"/>
      <c r="HS205" s="57" t="e">
        <f t="shared" si="816"/>
        <v>#DIV/0!</v>
      </c>
      <c r="HT205" s="57" t="e">
        <f t="shared" si="817"/>
        <v>#DIV/0!</v>
      </c>
      <c r="HU205" s="57" t="e">
        <f t="shared" si="818"/>
        <v>#DIV/0!</v>
      </c>
      <c r="HV205" s="57" t="e">
        <f t="shared" si="819"/>
        <v>#DIV/0!</v>
      </c>
      <c r="HW205" s="57" t="e">
        <f t="shared" si="820"/>
        <v>#DIV/0!</v>
      </c>
      <c r="HX205" s="57"/>
      <c r="HY205" s="57" t="e">
        <f t="shared" si="821"/>
        <v>#DIV/0!</v>
      </c>
      <c r="HZ205" s="57" t="e">
        <f t="shared" si="822"/>
        <v>#DIV/0!</v>
      </c>
      <c r="IA205" s="57"/>
      <c r="IB205" s="61">
        <f t="shared" si="823"/>
        <v>0</v>
      </c>
      <c r="IC205" s="57" t="str">
        <f t="shared" si="824"/>
        <v/>
      </c>
      <c r="ID205" s="42"/>
      <c r="IE205" s="2" t="str">
        <f t="shared" si="825"/>
        <v/>
      </c>
      <c r="IF205" s="60" t="e">
        <f t="shared" si="826"/>
        <v>#DIV/0!</v>
      </c>
      <c r="IG205" s="60" t="str">
        <f t="shared" si="827"/>
        <v/>
      </c>
      <c r="IH205" s="60" t="str">
        <f t="shared" si="828"/>
        <v>zinco-</v>
      </c>
      <c r="II205" s="60" t="str">
        <f t="shared" si="829"/>
        <v>mangano-</v>
      </c>
      <c r="IJ205" s="60" t="e">
        <f t="shared" si="830"/>
        <v>#DIV/0!</v>
      </c>
      <c r="IK205" s="60" t="e">
        <f t="shared" si="831"/>
        <v>#DIV/0!</v>
      </c>
      <c r="IL205" s="60" t="e">
        <f t="shared" si="832"/>
        <v>#DIV/0!</v>
      </c>
      <c r="IM205" s="60" t="e">
        <f t="shared" si="833"/>
        <v>#DIV/0!</v>
      </c>
      <c r="IN205" s="60" t="str">
        <f t="shared" si="834"/>
        <v/>
      </c>
      <c r="IO205" s="60" t="str">
        <f t="shared" si="835"/>
        <v/>
      </c>
      <c r="IP205" s="57"/>
      <c r="IQ205" s="57" t="str">
        <f t="shared" si="836"/>
        <v>ERROR!!</v>
      </c>
    </row>
    <row r="206" spans="24:251">
      <c r="X206" s="29">
        <f t="shared" si="692"/>
        <v>0</v>
      </c>
      <c r="Y206" s="29">
        <f t="shared" si="693"/>
        <v>0</v>
      </c>
      <c r="Z206" s="29" t="e">
        <f t="shared" si="694"/>
        <v>#DIV/0!</v>
      </c>
      <c r="AA206" s="29" t="e">
        <f t="shared" si="695"/>
        <v>#DIV/0!</v>
      </c>
      <c r="AB206" s="29" t="e">
        <f t="shared" si="696"/>
        <v>#DIV/0!</v>
      </c>
      <c r="AC206" s="29" t="e">
        <f t="shared" si="697"/>
        <v>#DIV/0!</v>
      </c>
      <c r="AF206" s="23">
        <v>60.084299999999999</v>
      </c>
      <c r="AG206" s="23">
        <v>79.878799999999998</v>
      </c>
      <c r="AH206" s="23">
        <v>101.96120000000001</v>
      </c>
      <c r="AI206" s="23">
        <v>151.99039999999999</v>
      </c>
      <c r="AJ206" s="23">
        <v>159.69</v>
      </c>
      <c r="AK206" s="23">
        <v>71.846400000000003</v>
      </c>
      <c r="AL206" s="23">
        <v>70.9375</v>
      </c>
      <c r="AM206" s="23">
        <v>40.304400000000001</v>
      </c>
      <c r="AN206" s="23">
        <v>56.077399999999997</v>
      </c>
      <c r="AO206" s="23">
        <v>61.978999999999999</v>
      </c>
      <c r="AP206" s="23">
        <v>94.195999999999998</v>
      </c>
      <c r="AQ206" s="23">
        <v>18.998000000000001</v>
      </c>
      <c r="AR206" s="23">
        <v>35.450000000000003</v>
      </c>
      <c r="AS206" s="23">
        <v>29.88</v>
      </c>
      <c r="AT206" s="23">
        <v>74.691999999999993</v>
      </c>
      <c r="AU206" s="23">
        <v>81.39</v>
      </c>
      <c r="AX206" s="54">
        <f t="shared" si="698"/>
        <v>0</v>
      </c>
      <c r="AY206" s="54">
        <f t="shared" si="699"/>
        <v>0</v>
      </c>
      <c r="AZ206" s="54">
        <f t="shared" si="700"/>
        <v>0</v>
      </c>
      <c r="BA206" s="54">
        <f t="shared" si="701"/>
        <v>0</v>
      </c>
      <c r="BB206" s="54">
        <f t="shared" si="702"/>
        <v>0</v>
      </c>
      <c r="BC206" s="54">
        <f t="shared" si="703"/>
        <v>0</v>
      </c>
      <c r="BD206" s="54">
        <f t="shared" si="704"/>
        <v>0</v>
      </c>
      <c r="BE206" s="54">
        <f t="shared" si="705"/>
        <v>0</v>
      </c>
      <c r="BF206" s="54">
        <f t="shared" si="706"/>
        <v>0</v>
      </c>
      <c r="BG206" s="54">
        <f t="shared" si="707"/>
        <v>0</v>
      </c>
      <c r="BH206" s="54">
        <f t="shared" si="708"/>
        <v>0</v>
      </c>
      <c r="BI206" s="54">
        <f t="shared" si="709"/>
        <v>0</v>
      </c>
      <c r="BJ206" s="54">
        <f t="shared" si="710"/>
        <v>0</v>
      </c>
      <c r="BK206" s="54">
        <f t="shared" si="711"/>
        <v>0</v>
      </c>
      <c r="BL206" s="54">
        <f t="shared" si="712"/>
        <v>0</v>
      </c>
      <c r="BM206" s="42"/>
      <c r="BO206" s="54">
        <f>'Norm-coeff'!$C$2+$AX206*'Norm-coeff'!$D$2+$AY206*'Norm-coeff'!$E$2+$AZ206*'Norm-coeff'!$F$2+$BA206*'Norm-coeff'!$G$2+$BB206*'Norm-coeff'!$H$2+$BC206*'Norm-coeff'!$I$2+$BD206*'Norm-coeff'!$J$2+$BE206*'Norm-coeff'!$K$2+$BF206*'Norm-coeff'!$L$2+$BG206*'Norm-coeff'!$M$2+$BH206*'Norm-coeff'!$N$2+$BI206*'Norm-coeff'!$O$2</f>
        <v>5.4045421474420303</v>
      </c>
      <c r="BP206" s="54">
        <f>'Norm-coeff'!$C$3+$AX206*'Norm-coeff'!$D$3+$AY206*'Norm-coeff'!$E$3+$AZ206*'Norm-coeff'!$F$3+$BA206*'Norm-coeff'!$G$3+$BB206*'Norm-coeff'!$H$3+$BC206*'Norm-coeff'!$I$3+$BD206*'Norm-coeff'!$J$3+$BE206*'Norm-coeff'!$K$3+$BF206*'Norm-coeff'!$L$3+$BG206*'Norm-coeff'!$M$3+$BH206*'Norm-coeff'!$N$3+$BI206*'Norm-coeff'!$O$3</f>
        <v>3.15319116612705</v>
      </c>
      <c r="BQ206" s="54">
        <f>'Norm-coeff'!$C$4+$AX206*'Norm-coeff'!$D$4+$AY206*'Norm-coeff'!$E$4+$AZ206*'Norm-coeff'!$F$4+$BA206*'Norm-coeff'!$G$4+$BB206*'Norm-coeff'!$H$4+$BC206*'Norm-coeff'!$I$4+$BD206*'Norm-coeff'!$J$4+$BE206*'Norm-coeff'!$K$4+$BF206*'Norm-coeff'!$L$4+$BG206*'Norm-coeff'!$M$4+$BH206*'Norm-coeff'!$N$4+$BI206*'Norm-coeff'!$O$4</f>
        <v>1.42115649462768</v>
      </c>
      <c r="BR206" s="54">
        <f>'Norm-coeff'!$C$5+$AX206*'Norm-coeff'!$D$5+$AY206*'Norm-coeff'!$E$5+$AZ206*'Norm-coeff'!$F$5+$BA206*'Norm-coeff'!$G$5+$BB206*'Norm-coeff'!$H$5+$BC206*'Norm-coeff'!$I$5+$BD206*'Norm-coeff'!$J$5+$BE206*'Norm-coeff'!$K$5+$BF206*'Norm-coeff'!$L$5+$BG206*'Norm-coeff'!$M$5+$BH206*'Norm-coeff'!$N$5+$BI206*'Norm-coeff'!$O$5</f>
        <v>1.0553329241296201</v>
      </c>
      <c r="BS206" s="54">
        <f>'Norm-coeff'!$C$6+$AX206*'Norm-coeff'!$D$6+$AY206*'Norm-coeff'!$E$6+$AZ206*'Norm-coeff'!$F$6+$BA206*'Norm-coeff'!$G$6+$BB206*'Norm-coeff'!$H$6+$BC206*'Norm-coeff'!$I$6+$BD206*'Norm-coeff'!$J$6+$BE206*'Norm-coeff'!$K$6+$BF206*'Norm-coeff'!$L$6+$BG206*'Norm-coeff'!$M$6+$BH206*'Norm-coeff'!$N$6+$BI206*'Norm-coeff'!$O$6</f>
        <v>-1.48700885495103E-2</v>
      </c>
      <c r="BT206" s="54">
        <f>'Norm-coeff'!$C$7+$AX206*'Norm-coeff'!$D$7+$AY206*'Norm-coeff'!$E$7+$AZ206*'Norm-coeff'!$F$7+$BA206*'Norm-coeff'!$G$7+$BB206*'Norm-coeff'!$H$7+$BC206*'Norm-coeff'!$I$7+$BD206*'Norm-coeff'!$J$7+$BE206*'Norm-coeff'!$K$7+$BF206*'Norm-coeff'!$L$7+$BG206*'Norm-coeff'!$M$7+$BH206*'Norm-coeff'!$N$7+$BI206*'Norm-coeff'!$O$7</f>
        <v>2.0907583608832998</v>
      </c>
      <c r="BU206" s="54">
        <f>'Norm-coeff'!$C$8+$AX206*'Norm-coeff'!$D$8+$AY206*'Norm-coeff'!$E$8+$AZ206*'Norm-coeff'!$F$8+$BA206*'Norm-coeff'!$G$8+$BB206*'Norm-coeff'!$H$8+$BC206*'Norm-coeff'!$I$8+$BD206*'Norm-coeff'!$J$8+$BE206*'Norm-coeff'!$K$8+$BF206*'Norm-coeff'!$L$8+$BG206*'Norm-coeff'!$M$8+$BH206*'Norm-coeff'!$N$8+$BI206*'Norm-coeff'!$O$8</f>
        <v>0.65894159836244504</v>
      </c>
      <c r="BV206" s="54">
        <f>'Norm-coeff'!$C$9+$AX206*'Norm-coeff'!$D$9+$AY206*'Norm-coeff'!$E$9+$AZ206*'Norm-coeff'!$F$9+$BA206*'Norm-coeff'!$G$9+$BB206*'Norm-coeff'!$H$9+$BC206*'Norm-coeff'!$I$9+$BD206*'Norm-coeff'!$J$9+$BE206*'Norm-coeff'!$K$9+$BF206*'Norm-coeff'!$L$9+$BG206*'Norm-coeff'!$M$9+$BH206*'Norm-coeff'!$N$9+$BI206*'Norm-coeff'!$O$9</f>
        <v>1.48961085014701</v>
      </c>
      <c r="BW206" s="54">
        <f>'Norm-coeff'!$C$10+$AX206*'Norm-coeff'!$D$10+$AY206*'Norm-coeff'!$E$10+$AZ206*'Norm-coeff'!$F$10+$BA206*'Norm-coeff'!$G$10+$BB206*'Norm-coeff'!$H$10+$BC206*'Norm-coeff'!$I$10+$BD206*'Norm-coeff'!$J$10+$BE206*'Norm-coeff'!$K$10+$BF206*'Norm-coeff'!$L$10+$BG206*'Norm-coeff'!$M$10+$BH206*'Norm-coeff'!$N$10+$BI206*'Norm-coeff'!$O$10</f>
        <v>1.42058735749591</v>
      </c>
      <c r="BX206" s="54">
        <f>'Norm-coeff'!$C$11+$AX206*'Norm-coeff'!$D$11+$AY206*'Norm-coeff'!$E$11+$AZ206*'Norm-coeff'!$F$11+$BA206*'Norm-coeff'!$G$11+$BB206*'Norm-coeff'!$H$11+$BC206*'Norm-coeff'!$I$11+$BD206*'Norm-coeff'!$J$11+$BE206*'Norm-coeff'!$K$11+$BF206*'Norm-coeff'!$L$11+$BG206*'Norm-coeff'!$M$11+$BH206*'Norm-coeff'!$N$11+$BI206*'Norm-coeff'!$O$11</f>
        <v>0.221233014421479</v>
      </c>
      <c r="BY206" s="54">
        <f>'Norm-coeff'!$C$12+$AX206*'Norm-coeff'!$D$12+$AY206*'Norm-coeff'!$E$12+$AZ206*'Norm-coeff'!$F$12+$BA206*'Norm-coeff'!$G$12+$BB206*'Norm-coeff'!$H$12+$BC206*'Norm-coeff'!$I$12+$BD206*'Norm-coeff'!$J$12+$BE206*'Norm-coeff'!$K$12+$BF206*'Norm-coeff'!$L$12+$BG206*'Norm-coeff'!$M$12+$BH206*'Norm-coeff'!$N$12+$BI206*'Norm-coeff'!$O$12</f>
        <v>0.283527502056037</v>
      </c>
      <c r="BZ206" s="54">
        <f>'Norm-coeff'!$C$13+$AX206*'Norm-coeff'!$D$13+$AY206*'Norm-coeff'!$E$13+$AZ206*'Norm-coeff'!$F$13+$BA206*'Norm-coeff'!$G$13+$BB206*'Norm-coeff'!$H$13+$BC206*'Norm-coeff'!$I$13+$BD206*'Norm-coeff'!$J$13+$BE206*'Norm-coeff'!$K$13+$BF206*'Norm-coeff'!$L$13+$BG206*'Norm-coeff'!$M$13+$BH206*'Norm-coeff'!$N$13+$BI206*'Norm-coeff'!$O$13</f>
        <v>-4.1864930554451202E-2</v>
      </c>
      <c r="CA206" s="54">
        <f>'Norm-coeff'!$C$14+$AX206*'Norm-coeff'!$D$14+$AY206*'Norm-coeff'!$E$14+$AZ206*'Norm-coeff'!$F$14+$BA206*'Norm-coeff'!$G$14+$BB206*'Norm-coeff'!$H$14+$BC206*'Norm-coeff'!$I$14+$BD206*'Norm-coeff'!$J$14+$BE206*'Norm-coeff'!$K$14+$BF206*'Norm-coeff'!$L$14+$BG206*'Norm-coeff'!$M$14+$BH206*'Norm-coeff'!$N$14+$BI206*'Norm-coeff'!$O$14</f>
        <v>4.2526983164477103</v>
      </c>
      <c r="CC206" s="54">
        <f t="shared" si="837"/>
        <v>0</v>
      </c>
      <c r="CG206" s="54">
        <f t="shared" si="713"/>
        <v>0</v>
      </c>
      <c r="CH206" s="54">
        <f t="shared" si="691"/>
        <v>0</v>
      </c>
      <c r="CI206" s="54">
        <f t="shared" si="714"/>
        <v>0</v>
      </c>
      <c r="CJ206" s="56">
        <f t="shared" si="715"/>
        <v>0</v>
      </c>
      <c r="CK206" s="54">
        <f t="shared" si="716"/>
        <v>0</v>
      </c>
      <c r="CL206" s="54">
        <f t="shared" si="717"/>
        <v>0</v>
      </c>
      <c r="CM206" s="54">
        <f t="shared" si="718"/>
        <v>0</v>
      </c>
      <c r="CN206" s="54">
        <f t="shared" si="719"/>
        <v>0</v>
      </c>
      <c r="CO206" s="54">
        <f t="shared" si="720"/>
        <v>0</v>
      </c>
      <c r="CP206" s="54">
        <f t="shared" si="721"/>
        <v>0</v>
      </c>
      <c r="CQ206" s="54">
        <f t="shared" si="722"/>
        <v>0</v>
      </c>
      <c r="CR206" s="54">
        <f t="shared" si="723"/>
        <v>0</v>
      </c>
      <c r="CS206" s="54">
        <f t="shared" si="724"/>
        <v>0</v>
      </c>
      <c r="CU206" s="54">
        <f t="shared" si="725"/>
        <v>0</v>
      </c>
      <c r="CV206" s="54">
        <f t="shared" si="726"/>
        <v>0</v>
      </c>
      <c r="CW206" s="54">
        <f t="shared" si="727"/>
        <v>0</v>
      </c>
      <c r="CX206" s="54">
        <f t="shared" si="728"/>
        <v>0</v>
      </c>
      <c r="CZ206" s="54">
        <f t="shared" si="729"/>
        <v>0</v>
      </c>
      <c r="DA206" s="54">
        <f t="shared" si="730"/>
        <v>0</v>
      </c>
      <c r="DB206" s="54">
        <f t="shared" si="731"/>
        <v>0</v>
      </c>
      <c r="DC206" s="54">
        <f t="shared" si="732"/>
        <v>0</v>
      </c>
      <c r="DD206" s="54">
        <f t="shared" si="733"/>
        <v>0</v>
      </c>
      <c r="DE206" s="54">
        <f t="shared" si="734"/>
        <v>0</v>
      </c>
      <c r="DF206" s="54">
        <f t="shared" si="735"/>
        <v>0</v>
      </c>
      <c r="DG206" s="54">
        <f t="shared" si="736"/>
        <v>2</v>
      </c>
      <c r="DH206" s="71">
        <f t="shared" si="737"/>
        <v>0</v>
      </c>
      <c r="DI206" s="71">
        <f t="shared" si="738"/>
        <v>0</v>
      </c>
      <c r="DJ206" s="54">
        <f t="shared" si="739"/>
        <v>0</v>
      </c>
      <c r="DK206" s="54">
        <f t="shared" si="740"/>
        <v>2</v>
      </c>
      <c r="DL206" s="4">
        <f t="shared" si="665"/>
        <v>0</v>
      </c>
      <c r="DM206" s="3">
        <f t="shared" si="741"/>
        <v>0</v>
      </c>
      <c r="DN206" s="3">
        <f t="shared" si="742"/>
        <v>0</v>
      </c>
      <c r="DO206" s="4" t="e">
        <f t="shared" si="743"/>
        <v>#DIV/0!</v>
      </c>
      <c r="DP206" s="57"/>
      <c r="DQ206" s="57"/>
      <c r="DR206" s="56">
        <f t="shared" si="666"/>
        <v>2</v>
      </c>
      <c r="DS206" s="56">
        <f t="shared" si="667"/>
        <v>0</v>
      </c>
      <c r="DT206" s="38">
        <f t="shared" si="668"/>
        <v>0</v>
      </c>
      <c r="DU206" s="38">
        <f t="shared" si="744"/>
        <v>2</v>
      </c>
      <c r="DV206" s="38">
        <f t="shared" si="669"/>
        <v>0</v>
      </c>
      <c r="DW206" s="39">
        <f t="shared" si="670"/>
        <v>0</v>
      </c>
      <c r="DX206" s="39">
        <f t="shared" si="671"/>
        <v>0</v>
      </c>
      <c r="DY206" s="39">
        <f t="shared" si="672"/>
        <v>0</v>
      </c>
      <c r="DZ206" s="39">
        <f t="shared" si="673"/>
        <v>0</v>
      </c>
      <c r="EA206" s="39">
        <f t="shared" si="674"/>
        <v>0</v>
      </c>
      <c r="EB206" s="37" t="e">
        <f t="shared" si="745"/>
        <v>#DIV/0!</v>
      </c>
      <c r="EC206" s="37" t="e">
        <f t="shared" si="746"/>
        <v>#DIV/0!</v>
      </c>
      <c r="ED206" s="37" t="e">
        <f t="shared" si="747"/>
        <v>#DIV/0!</v>
      </c>
      <c r="EE206" s="37" t="e">
        <f t="shared" si="748"/>
        <v>#DIV/0!</v>
      </c>
      <c r="EF206" s="39" t="e">
        <f t="shared" si="749"/>
        <v>#DIV/0!</v>
      </c>
      <c r="EG206" s="37" t="e">
        <f t="shared" si="750"/>
        <v>#DIV/0!</v>
      </c>
      <c r="EH206" s="37" t="e">
        <f t="shared" si="751"/>
        <v>#DIV/0!</v>
      </c>
      <c r="EI206" s="11" t="b">
        <f t="shared" si="752"/>
        <v>1</v>
      </c>
      <c r="EJ206" s="11" t="b">
        <f t="shared" si="753"/>
        <v>0</v>
      </c>
      <c r="EK206" s="39" t="e">
        <f t="shared" si="754"/>
        <v>#DIV/0!</v>
      </c>
      <c r="EL206" s="39" t="e">
        <f t="shared" si="755"/>
        <v>#DIV/0!</v>
      </c>
      <c r="EM206" s="39" t="e">
        <f t="shared" si="756"/>
        <v>#DIV/0!</v>
      </c>
      <c r="EN206" s="39" t="e">
        <f t="shared" si="757"/>
        <v>#DIV/0!</v>
      </c>
      <c r="EO206" s="39" t="e">
        <f t="shared" si="758"/>
        <v>#DIV/0!</v>
      </c>
      <c r="EP206" s="39" t="e">
        <f t="shared" si="759"/>
        <v>#DIV/0!</v>
      </c>
      <c r="EQ206" s="39" t="e">
        <f t="shared" si="760"/>
        <v>#DIV/0!</v>
      </c>
      <c r="ER206" s="39" t="e">
        <f t="shared" si="761"/>
        <v>#DIV/0!</v>
      </c>
      <c r="ES206" s="58" t="str">
        <f t="shared" si="762"/>
        <v>(OH,F,Cl)-dominate amphibole</v>
      </c>
      <c r="ET206" s="58" t="e">
        <f t="shared" si="763"/>
        <v>#N/A</v>
      </c>
      <c r="EU206" s="56">
        <f t="shared" si="675"/>
        <v>0</v>
      </c>
      <c r="EV206" s="56">
        <f t="shared" si="676"/>
        <v>0</v>
      </c>
      <c r="EW206" s="56">
        <f t="shared" si="677"/>
        <v>0</v>
      </c>
      <c r="EX206" s="56">
        <f t="shared" si="678"/>
        <v>0</v>
      </c>
      <c r="EY206" s="56">
        <f t="shared" si="679"/>
        <v>0</v>
      </c>
      <c r="EZ206" s="56">
        <f t="shared" si="680"/>
        <v>0</v>
      </c>
      <c r="FA206" s="39">
        <f t="shared" si="681"/>
        <v>0</v>
      </c>
      <c r="FB206" s="39">
        <f t="shared" si="682"/>
        <v>0</v>
      </c>
      <c r="FC206" s="54">
        <f t="shared" si="683"/>
        <v>0</v>
      </c>
      <c r="FD206" s="54">
        <f t="shared" si="684"/>
        <v>0</v>
      </c>
      <c r="FE206" s="39">
        <f t="shared" si="685"/>
        <v>0</v>
      </c>
      <c r="FF206" s="54">
        <f t="shared" si="686"/>
        <v>0</v>
      </c>
      <c r="FG206" s="39">
        <f t="shared" si="687"/>
        <v>0</v>
      </c>
      <c r="FH206" s="39">
        <f t="shared" si="764"/>
        <v>0</v>
      </c>
      <c r="FI206" s="39">
        <f t="shared" si="765"/>
        <v>0</v>
      </c>
      <c r="FJ206" s="39">
        <f t="shared" si="766"/>
        <v>0</v>
      </c>
      <c r="FK206" s="39" t="e">
        <f t="shared" si="767"/>
        <v>#DIV/0!</v>
      </c>
      <c r="FL206" s="39" t="e">
        <f t="shared" si="768"/>
        <v>#DIV/0!</v>
      </c>
      <c r="FM206" s="39" t="e">
        <f t="shared" si="769"/>
        <v>#DIV/0!</v>
      </c>
      <c r="FN206" s="39">
        <f t="shared" si="770"/>
        <v>1</v>
      </c>
      <c r="FO206" s="39">
        <f t="shared" si="688"/>
        <v>0</v>
      </c>
      <c r="FP206" s="39">
        <f t="shared" si="689"/>
        <v>0</v>
      </c>
      <c r="FQ206" s="39">
        <f t="shared" si="690"/>
        <v>0</v>
      </c>
      <c r="FR206" s="39">
        <f t="shared" si="771"/>
        <v>0</v>
      </c>
      <c r="FS206" s="39">
        <f t="shared" si="772"/>
        <v>0</v>
      </c>
      <c r="FU206" s="39" t="e">
        <f t="shared" si="773"/>
        <v>#DIV/0!</v>
      </c>
      <c r="FV206" s="39" t="e">
        <f t="shared" si="774"/>
        <v>#DIV/0!</v>
      </c>
      <c r="FW206" s="39" t="e">
        <f t="shared" si="775"/>
        <v>#DIV/0!</v>
      </c>
      <c r="FY206" s="39" t="e">
        <f t="shared" si="776"/>
        <v>#DIV/0!</v>
      </c>
      <c r="FZ206" s="39" t="e">
        <f t="shared" si="777"/>
        <v>#DIV/0!</v>
      </c>
      <c r="GA206" s="39" t="e">
        <f t="shared" si="778"/>
        <v>#DIV/0!</v>
      </c>
      <c r="GB206" s="39" t="e">
        <f t="shared" si="779"/>
        <v>#DIV/0!</v>
      </c>
      <c r="GC206" s="39" t="e">
        <f t="shared" si="780"/>
        <v>#DIV/0!</v>
      </c>
      <c r="GD206" s="39" t="e">
        <f t="shared" si="781"/>
        <v>#DIV/0!</v>
      </c>
      <c r="GE206" s="39" t="e">
        <f t="shared" si="782"/>
        <v>#DIV/0!</v>
      </c>
      <c r="GF206" s="39" t="e">
        <f t="shared" si="783"/>
        <v>#DIV/0!</v>
      </c>
      <c r="GG206" s="39" t="e">
        <f t="shared" si="784"/>
        <v>#DIV/0!</v>
      </c>
      <c r="GH206" s="39" t="e">
        <f t="shared" si="785"/>
        <v>#DIV/0!</v>
      </c>
      <c r="GI206" s="39"/>
      <c r="GJ206" s="39" t="e">
        <f t="shared" si="786"/>
        <v>#DIV/0!</v>
      </c>
      <c r="GK206" s="39" t="e">
        <f t="shared" si="787"/>
        <v>#DIV/0!</v>
      </c>
      <c r="GL206" s="39" t="e">
        <f t="shared" si="788"/>
        <v>#DIV/0!</v>
      </c>
      <c r="GM206" s="39" t="e">
        <f t="shared" si="789"/>
        <v>#DIV/0!</v>
      </c>
      <c r="GN206" s="39" t="e">
        <f t="shared" si="790"/>
        <v>#DIV/0!</v>
      </c>
      <c r="GO206" s="57"/>
      <c r="GP206" s="57" t="e">
        <f t="shared" si="791"/>
        <v>#DIV/0!</v>
      </c>
      <c r="GQ206" s="59" t="e">
        <f t="shared" si="792"/>
        <v>#DIV/0!</v>
      </c>
      <c r="GR206" s="41" t="e">
        <f t="shared" si="793"/>
        <v>#DIV/0!</v>
      </c>
      <c r="GS206" s="57" t="e">
        <f t="shared" si="794"/>
        <v>#DIV/0!</v>
      </c>
      <c r="GT206" s="57" t="e">
        <f t="shared" si="795"/>
        <v>#DIV/0!</v>
      </c>
      <c r="GU206" s="57" t="e">
        <f t="shared" si="796"/>
        <v>#DIV/0!</v>
      </c>
      <c r="GV206" s="57"/>
      <c r="GW206" s="42" t="e">
        <f t="shared" si="797"/>
        <v>#DIV/0!</v>
      </c>
      <c r="GX206" s="42" t="e">
        <f t="shared" si="798"/>
        <v>#DIV/0!</v>
      </c>
      <c r="GY206" s="42" t="e">
        <f t="shared" si="799"/>
        <v>#DIV/0!</v>
      </c>
      <c r="GZ206" s="57"/>
      <c r="HA206" s="2" t="e">
        <f t="shared" si="800"/>
        <v>#DIV/0!</v>
      </c>
      <c r="HB206" s="2" t="e">
        <f t="shared" si="801"/>
        <v>#DIV/0!</v>
      </c>
      <c r="HC206" s="2" t="e">
        <f t="shared" si="802"/>
        <v>#DIV/0!</v>
      </c>
      <c r="HD206" s="2" t="e">
        <f t="shared" si="803"/>
        <v>#DIV/0!</v>
      </c>
      <c r="HE206" s="2" t="e">
        <f t="shared" si="804"/>
        <v>#DIV/0!</v>
      </c>
      <c r="HF206" s="2" t="e">
        <f t="shared" si="805"/>
        <v>#DIV/0!</v>
      </c>
      <c r="HG206" s="2" t="e">
        <f t="shared" si="806"/>
        <v>#DIV/0!</v>
      </c>
      <c r="HH206" s="2" t="e">
        <f t="shared" si="807"/>
        <v>#DIV/0!</v>
      </c>
      <c r="HI206" s="2" t="e">
        <f t="shared" si="808"/>
        <v>#DIV/0!</v>
      </c>
      <c r="HJ206" s="11" t="e">
        <f t="shared" si="809"/>
        <v>#DIV/0!</v>
      </c>
      <c r="HK206" s="60" t="e">
        <f t="shared" si="810"/>
        <v>#DIV/0!</v>
      </c>
      <c r="HL206" s="57"/>
      <c r="HM206" s="57" t="e">
        <f t="shared" si="811"/>
        <v>#DIV/0!</v>
      </c>
      <c r="HN206" s="57" t="e">
        <f t="shared" si="812"/>
        <v>#DIV/0!</v>
      </c>
      <c r="HO206" s="57" t="e">
        <f t="shared" si="813"/>
        <v>#DIV/0!</v>
      </c>
      <c r="HP206" s="57" t="e">
        <f t="shared" si="814"/>
        <v>#DIV/0!</v>
      </c>
      <c r="HQ206" s="57" t="e">
        <f t="shared" si="815"/>
        <v>#DIV/0!</v>
      </c>
      <c r="HR206" s="57"/>
      <c r="HS206" s="57" t="e">
        <f t="shared" si="816"/>
        <v>#DIV/0!</v>
      </c>
      <c r="HT206" s="57" t="e">
        <f t="shared" si="817"/>
        <v>#DIV/0!</v>
      </c>
      <c r="HU206" s="57" t="e">
        <f t="shared" si="818"/>
        <v>#DIV/0!</v>
      </c>
      <c r="HV206" s="57" t="e">
        <f t="shared" si="819"/>
        <v>#DIV/0!</v>
      </c>
      <c r="HW206" s="57" t="e">
        <f t="shared" si="820"/>
        <v>#DIV/0!</v>
      </c>
      <c r="HX206" s="57"/>
      <c r="HY206" s="57" t="e">
        <f t="shared" si="821"/>
        <v>#DIV/0!</v>
      </c>
      <c r="HZ206" s="57" t="e">
        <f t="shared" si="822"/>
        <v>#DIV/0!</v>
      </c>
      <c r="IA206" s="57"/>
      <c r="IB206" s="61">
        <f t="shared" si="823"/>
        <v>0</v>
      </c>
      <c r="IC206" s="57" t="str">
        <f t="shared" si="824"/>
        <v/>
      </c>
      <c r="ID206" s="42"/>
      <c r="IE206" s="2" t="str">
        <f t="shared" si="825"/>
        <v/>
      </c>
      <c r="IF206" s="60" t="e">
        <f t="shared" si="826"/>
        <v>#DIV/0!</v>
      </c>
      <c r="IG206" s="60" t="str">
        <f t="shared" si="827"/>
        <v/>
      </c>
      <c r="IH206" s="60" t="str">
        <f t="shared" si="828"/>
        <v>zinco-</v>
      </c>
      <c r="II206" s="60" t="str">
        <f t="shared" si="829"/>
        <v>mangano-</v>
      </c>
      <c r="IJ206" s="60" t="e">
        <f t="shared" si="830"/>
        <v>#DIV/0!</v>
      </c>
      <c r="IK206" s="60" t="e">
        <f t="shared" si="831"/>
        <v>#DIV/0!</v>
      </c>
      <c r="IL206" s="60" t="e">
        <f t="shared" si="832"/>
        <v>#DIV/0!</v>
      </c>
      <c r="IM206" s="60" t="e">
        <f t="shared" si="833"/>
        <v>#DIV/0!</v>
      </c>
      <c r="IN206" s="60" t="str">
        <f t="shared" si="834"/>
        <v/>
      </c>
      <c r="IO206" s="60" t="str">
        <f t="shared" si="835"/>
        <v/>
      </c>
      <c r="IP206" s="57"/>
      <c r="IQ206" s="57" t="str">
        <f t="shared" si="836"/>
        <v>ERROR!!</v>
      </c>
    </row>
    <row r="207" spans="24:251">
      <c r="X207" s="29">
        <f t="shared" si="692"/>
        <v>0</v>
      </c>
      <c r="Y207" s="29">
        <f t="shared" si="693"/>
        <v>0</v>
      </c>
      <c r="Z207" s="29" t="e">
        <f t="shared" si="694"/>
        <v>#DIV/0!</v>
      </c>
      <c r="AA207" s="29" t="e">
        <f t="shared" si="695"/>
        <v>#DIV/0!</v>
      </c>
      <c r="AB207" s="29" t="e">
        <f t="shared" si="696"/>
        <v>#DIV/0!</v>
      </c>
      <c r="AC207" s="29" t="e">
        <f t="shared" si="697"/>
        <v>#DIV/0!</v>
      </c>
      <c r="AF207" s="23">
        <v>60.084299999999999</v>
      </c>
      <c r="AG207" s="23">
        <v>79.878799999999998</v>
      </c>
      <c r="AH207" s="23">
        <v>101.96120000000001</v>
      </c>
      <c r="AI207" s="23">
        <v>151.99039999999999</v>
      </c>
      <c r="AJ207" s="23">
        <v>159.69</v>
      </c>
      <c r="AK207" s="23">
        <v>71.846400000000003</v>
      </c>
      <c r="AL207" s="23">
        <v>70.9375</v>
      </c>
      <c r="AM207" s="23">
        <v>40.304400000000001</v>
      </c>
      <c r="AN207" s="23">
        <v>56.077399999999997</v>
      </c>
      <c r="AO207" s="23">
        <v>61.978999999999999</v>
      </c>
      <c r="AP207" s="23">
        <v>94.195999999999998</v>
      </c>
      <c r="AQ207" s="23">
        <v>18.998000000000001</v>
      </c>
      <c r="AR207" s="23">
        <v>35.450000000000003</v>
      </c>
      <c r="AS207" s="23">
        <v>29.88</v>
      </c>
      <c r="AT207" s="23">
        <v>74.691999999999993</v>
      </c>
      <c r="AU207" s="23">
        <v>81.39</v>
      </c>
      <c r="AX207" s="54">
        <f t="shared" si="698"/>
        <v>0</v>
      </c>
      <c r="AY207" s="54">
        <f t="shared" si="699"/>
        <v>0</v>
      </c>
      <c r="AZ207" s="54">
        <f t="shared" si="700"/>
        <v>0</v>
      </c>
      <c r="BA207" s="54">
        <f t="shared" si="701"/>
        <v>0</v>
      </c>
      <c r="BB207" s="54">
        <f t="shared" si="702"/>
        <v>0</v>
      </c>
      <c r="BC207" s="54">
        <f t="shared" si="703"/>
        <v>0</v>
      </c>
      <c r="BD207" s="54">
        <f t="shared" si="704"/>
        <v>0</v>
      </c>
      <c r="BE207" s="54">
        <f t="shared" si="705"/>
        <v>0</v>
      </c>
      <c r="BF207" s="54">
        <f t="shared" si="706"/>
        <v>0</v>
      </c>
      <c r="BG207" s="54">
        <f t="shared" si="707"/>
        <v>0</v>
      </c>
      <c r="BH207" s="54">
        <f t="shared" si="708"/>
        <v>0</v>
      </c>
      <c r="BI207" s="54">
        <f t="shared" si="709"/>
        <v>0</v>
      </c>
      <c r="BJ207" s="54">
        <f t="shared" si="710"/>
        <v>0</v>
      </c>
      <c r="BK207" s="54">
        <f t="shared" si="711"/>
        <v>0</v>
      </c>
      <c r="BL207" s="54">
        <f t="shared" si="712"/>
        <v>0</v>
      </c>
      <c r="BM207" s="42"/>
      <c r="BO207" s="54">
        <f>'Norm-coeff'!$C$2+$AX207*'Norm-coeff'!$D$2+$AY207*'Norm-coeff'!$E$2+$AZ207*'Norm-coeff'!$F$2+$BA207*'Norm-coeff'!$G$2+$BB207*'Norm-coeff'!$H$2+$BC207*'Norm-coeff'!$I$2+$BD207*'Norm-coeff'!$J$2+$BE207*'Norm-coeff'!$K$2+$BF207*'Norm-coeff'!$L$2+$BG207*'Norm-coeff'!$M$2+$BH207*'Norm-coeff'!$N$2+$BI207*'Norm-coeff'!$O$2</f>
        <v>5.4045421474420303</v>
      </c>
      <c r="BP207" s="54">
        <f>'Norm-coeff'!$C$3+$AX207*'Norm-coeff'!$D$3+$AY207*'Norm-coeff'!$E$3+$AZ207*'Norm-coeff'!$F$3+$BA207*'Norm-coeff'!$G$3+$BB207*'Norm-coeff'!$H$3+$BC207*'Norm-coeff'!$I$3+$BD207*'Norm-coeff'!$J$3+$BE207*'Norm-coeff'!$K$3+$BF207*'Norm-coeff'!$L$3+$BG207*'Norm-coeff'!$M$3+$BH207*'Norm-coeff'!$N$3+$BI207*'Norm-coeff'!$O$3</f>
        <v>3.15319116612705</v>
      </c>
      <c r="BQ207" s="54">
        <f>'Norm-coeff'!$C$4+$AX207*'Norm-coeff'!$D$4+$AY207*'Norm-coeff'!$E$4+$AZ207*'Norm-coeff'!$F$4+$BA207*'Norm-coeff'!$G$4+$BB207*'Norm-coeff'!$H$4+$BC207*'Norm-coeff'!$I$4+$BD207*'Norm-coeff'!$J$4+$BE207*'Norm-coeff'!$K$4+$BF207*'Norm-coeff'!$L$4+$BG207*'Norm-coeff'!$M$4+$BH207*'Norm-coeff'!$N$4+$BI207*'Norm-coeff'!$O$4</f>
        <v>1.42115649462768</v>
      </c>
      <c r="BR207" s="54">
        <f>'Norm-coeff'!$C$5+$AX207*'Norm-coeff'!$D$5+$AY207*'Norm-coeff'!$E$5+$AZ207*'Norm-coeff'!$F$5+$BA207*'Norm-coeff'!$G$5+$BB207*'Norm-coeff'!$H$5+$BC207*'Norm-coeff'!$I$5+$BD207*'Norm-coeff'!$J$5+$BE207*'Norm-coeff'!$K$5+$BF207*'Norm-coeff'!$L$5+$BG207*'Norm-coeff'!$M$5+$BH207*'Norm-coeff'!$N$5+$BI207*'Norm-coeff'!$O$5</f>
        <v>1.0553329241296201</v>
      </c>
      <c r="BS207" s="54">
        <f>'Norm-coeff'!$C$6+$AX207*'Norm-coeff'!$D$6+$AY207*'Norm-coeff'!$E$6+$AZ207*'Norm-coeff'!$F$6+$BA207*'Norm-coeff'!$G$6+$BB207*'Norm-coeff'!$H$6+$BC207*'Norm-coeff'!$I$6+$BD207*'Norm-coeff'!$J$6+$BE207*'Norm-coeff'!$K$6+$BF207*'Norm-coeff'!$L$6+$BG207*'Norm-coeff'!$M$6+$BH207*'Norm-coeff'!$N$6+$BI207*'Norm-coeff'!$O$6</f>
        <v>-1.48700885495103E-2</v>
      </c>
      <c r="BT207" s="54">
        <f>'Norm-coeff'!$C$7+$AX207*'Norm-coeff'!$D$7+$AY207*'Norm-coeff'!$E$7+$AZ207*'Norm-coeff'!$F$7+$BA207*'Norm-coeff'!$G$7+$BB207*'Norm-coeff'!$H$7+$BC207*'Norm-coeff'!$I$7+$BD207*'Norm-coeff'!$J$7+$BE207*'Norm-coeff'!$K$7+$BF207*'Norm-coeff'!$L$7+$BG207*'Norm-coeff'!$M$7+$BH207*'Norm-coeff'!$N$7+$BI207*'Norm-coeff'!$O$7</f>
        <v>2.0907583608832998</v>
      </c>
      <c r="BU207" s="54">
        <f>'Norm-coeff'!$C$8+$AX207*'Norm-coeff'!$D$8+$AY207*'Norm-coeff'!$E$8+$AZ207*'Norm-coeff'!$F$8+$BA207*'Norm-coeff'!$G$8+$BB207*'Norm-coeff'!$H$8+$BC207*'Norm-coeff'!$I$8+$BD207*'Norm-coeff'!$J$8+$BE207*'Norm-coeff'!$K$8+$BF207*'Norm-coeff'!$L$8+$BG207*'Norm-coeff'!$M$8+$BH207*'Norm-coeff'!$N$8+$BI207*'Norm-coeff'!$O$8</f>
        <v>0.65894159836244504</v>
      </c>
      <c r="BV207" s="54">
        <f>'Norm-coeff'!$C$9+$AX207*'Norm-coeff'!$D$9+$AY207*'Norm-coeff'!$E$9+$AZ207*'Norm-coeff'!$F$9+$BA207*'Norm-coeff'!$G$9+$BB207*'Norm-coeff'!$H$9+$BC207*'Norm-coeff'!$I$9+$BD207*'Norm-coeff'!$J$9+$BE207*'Norm-coeff'!$K$9+$BF207*'Norm-coeff'!$L$9+$BG207*'Norm-coeff'!$M$9+$BH207*'Norm-coeff'!$N$9+$BI207*'Norm-coeff'!$O$9</f>
        <v>1.48961085014701</v>
      </c>
      <c r="BW207" s="54">
        <f>'Norm-coeff'!$C$10+$AX207*'Norm-coeff'!$D$10+$AY207*'Norm-coeff'!$E$10+$AZ207*'Norm-coeff'!$F$10+$BA207*'Norm-coeff'!$G$10+$BB207*'Norm-coeff'!$H$10+$BC207*'Norm-coeff'!$I$10+$BD207*'Norm-coeff'!$J$10+$BE207*'Norm-coeff'!$K$10+$BF207*'Norm-coeff'!$L$10+$BG207*'Norm-coeff'!$M$10+$BH207*'Norm-coeff'!$N$10+$BI207*'Norm-coeff'!$O$10</f>
        <v>1.42058735749591</v>
      </c>
      <c r="BX207" s="54">
        <f>'Norm-coeff'!$C$11+$AX207*'Norm-coeff'!$D$11+$AY207*'Norm-coeff'!$E$11+$AZ207*'Norm-coeff'!$F$11+$BA207*'Norm-coeff'!$G$11+$BB207*'Norm-coeff'!$H$11+$BC207*'Norm-coeff'!$I$11+$BD207*'Norm-coeff'!$J$11+$BE207*'Norm-coeff'!$K$11+$BF207*'Norm-coeff'!$L$11+$BG207*'Norm-coeff'!$M$11+$BH207*'Norm-coeff'!$N$11+$BI207*'Norm-coeff'!$O$11</f>
        <v>0.221233014421479</v>
      </c>
      <c r="BY207" s="54">
        <f>'Norm-coeff'!$C$12+$AX207*'Norm-coeff'!$D$12+$AY207*'Norm-coeff'!$E$12+$AZ207*'Norm-coeff'!$F$12+$BA207*'Norm-coeff'!$G$12+$BB207*'Norm-coeff'!$H$12+$BC207*'Norm-coeff'!$I$12+$BD207*'Norm-coeff'!$J$12+$BE207*'Norm-coeff'!$K$12+$BF207*'Norm-coeff'!$L$12+$BG207*'Norm-coeff'!$M$12+$BH207*'Norm-coeff'!$N$12+$BI207*'Norm-coeff'!$O$12</f>
        <v>0.283527502056037</v>
      </c>
      <c r="BZ207" s="54">
        <f>'Norm-coeff'!$C$13+$AX207*'Norm-coeff'!$D$13+$AY207*'Norm-coeff'!$E$13+$AZ207*'Norm-coeff'!$F$13+$BA207*'Norm-coeff'!$G$13+$BB207*'Norm-coeff'!$H$13+$BC207*'Norm-coeff'!$I$13+$BD207*'Norm-coeff'!$J$13+$BE207*'Norm-coeff'!$K$13+$BF207*'Norm-coeff'!$L$13+$BG207*'Norm-coeff'!$M$13+$BH207*'Norm-coeff'!$N$13+$BI207*'Norm-coeff'!$O$13</f>
        <v>-4.1864930554451202E-2</v>
      </c>
      <c r="CA207" s="54">
        <f>'Norm-coeff'!$C$14+$AX207*'Norm-coeff'!$D$14+$AY207*'Norm-coeff'!$E$14+$AZ207*'Norm-coeff'!$F$14+$BA207*'Norm-coeff'!$G$14+$BB207*'Norm-coeff'!$H$14+$BC207*'Norm-coeff'!$I$14+$BD207*'Norm-coeff'!$J$14+$BE207*'Norm-coeff'!$K$14+$BF207*'Norm-coeff'!$L$14+$BG207*'Norm-coeff'!$M$14+$BH207*'Norm-coeff'!$N$14+$BI207*'Norm-coeff'!$O$14</f>
        <v>4.2526983164477103</v>
      </c>
      <c r="CC207" s="54">
        <f t="shared" si="837"/>
        <v>0</v>
      </c>
      <c r="CG207" s="54">
        <f t="shared" si="713"/>
        <v>0</v>
      </c>
      <c r="CH207" s="54">
        <f t="shared" si="691"/>
        <v>0</v>
      </c>
      <c r="CI207" s="54">
        <f t="shared" si="714"/>
        <v>0</v>
      </c>
      <c r="CJ207" s="56">
        <f t="shared" si="715"/>
        <v>0</v>
      </c>
      <c r="CK207" s="54">
        <f t="shared" si="716"/>
        <v>0</v>
      </c>
      <c r="CL207" s="54">
        <f t="shared" si="717"/>
        <v>0</v>
      </c>
      <c r="CM207" s="54">
        <f t="shared" si="718"/>
        <v>0</v>
      </c>
      <c r="CN207" s="54">
        <f t="shared" si="719"/>
        <v>0</v>
      </c>
      <c r="CO207" s="54">
        <f t="shared" si="720"/>
        <v>0</v>
      </c>
      <c r="CP207" s="54">
        <f t="shared" si="721"/>
        <v>0</v>
      </c>
      <c r="CQ207" s="54">
        <f t="shared" si="722"/>
        <v>0</v>
      </c>
      <c r="CR207" s="54">
        <f t="shared" si="723"/>
        <v>0</v>
      </c>
      <c r="CS207" s="54">
        <f t="shared" si="724"/>
        <v>0</v>
      </c>
      <c r="CU207" s="54">
        <f t="shared" si="725"/>
        <v>0</v>
      </c>
      <c r="CV207" s="54">
        <f t="shared" si="726"/>
        <v>0</v>
      </c>
      <c r="CW207" s="54">
        <f t="shared" si="727"/>
        <v>0</v>
      </c>
      <c r="CX207" s="54">
        <f t="shared" si="728"/>
        <v>0</v>
      </c>
      <c r="CZ207" s="54">
        <f t="shared" si="729"/>
        <v>0</v>
      </c>
      <c r="DA207" s="54">
        <f t="shared" si="730"/>
        <v>0</v>
      </c>
      <c r="DB207" s="54">
        <f t="shared" si="731"/>
        <v>0</v>
      </c>
      <c r="DC207" s="54">
        <f t="shared" si="732"/>
        <v>0</v>
      </c>
      <c r="DD207" s="54">
        <f t="shared" si="733"/>
        <v>0</v>
      </c>
      <c r="DE207" s="54">
        <f t="shared" si="734"/>
        <v>0</v>
      </c>
      <c r="DF207" s="54">
        <f t="shared" si="735"/>
        <v>0</v>
      </c>
      <c r="DG207" s="54">
        <f t="shared" si="736"/>
        <v>2</v>
      </c>
      <c r="DH207" s="71">
        <f t="shared" si="737"/>
        <v>0</v>
      </c>
      <c r="DI207" s="71">
        <f t="shared" si="738"/>
        <v>0</v>
      </c>
      <c r="DJ207" s="54">
        <f t="shared" si="739"/>
        <v>0</v>
      </c>
      <c r="DK207" s="54">
        <f t="shared" si="740"/>
        <v>2</v>
      </c>
      <c r="DL207" s="4">
        <f t="shared" si="665"/>
        <v>0</v>
      </c>
      <c r="DM207" s="3">
        <f t="shared" si="741"/>
        <v>0</v>
      </c>
      <c r="DN207" s="3">
        <f t="shared" si="742"/>
        <v>0</v>
      </c>
      <c r="DO207" s="4" t="e">
        <f t="shared" si="743"/>
        <v>#DIV/0!</v>
      </c>
      <c r="DP207" s="57"/>
      <c r="DQ207" s="57"/>
      <c r="DR207" s="56">
        <f t="shared" si="666"/>
        <v>2</v>
      </c>
      <c r="DS207" s="56">
        <f t="shared" si="667"/>
        <v>0</v>
      </c>
      <c r="DT207" s="38">
        <f t="shared" si="668"/>
        <v>0</v>
      </c>
      <c r="DU207" s="38">
        <f t="shared" si="744"/>
        <v>2</v>
      </c>
      <c r="DV207" s="38">
        <f t="shared" si="669"/>
        <v>0</v>
      </c>
      <c r="DW207" s="39">
        <f t="shared" si="670"/>
        <v>0</v>
      </c>
      <c r="DX207" s="39">
        <f t="shared" si="671"/>
        <v>0</v>
      </c>
      <c r="DY207" s="39">
        <f t="shared" si="672"/>
        <v>0</v>
      </c>
      <c r="DZ207" s="39">
        <f t="shared" si="673"/>
        <v>0</v>
      </c>
      <c r="EA207" s="39">
        <f t="shared" si="674"/>
        <v>0</v>
      </c>
      <c r="EB207" s="37" t="e">
        <f t="shared" si="745"/>
        <v>#DIV/0!</v>
      </c>
      <c r="EC207" s="37" t="e">
        <f t="shared" si="746"/>
        <v>#DIV/0!</v>
      </c>
      <c r="ED207" s="37" t="e">
        <f t="shared" si="747"/>
        <v>#DIV/0!</v>
      </c>
      <c r="EE207" s="37" t="e">
        <f t="shared" si="748"/>
        <v>#DIV/0!</v>
      </c>
      <c r="EF207" s="39" t="e">
        <f t="shared" si="749"/>
        <v>#DIV/0!</v>
      </c>
      <c r="EG207" s="37" t="e">
        <f t="shared" si="750"/>
        <v>#DIV/0!</v>
      </c>
      <c r="EH207" s="37" t="e">
        <f t="shared" si="751"/>
        <v>#DIV/0!</v>
      </c>
      <c r="EI207" s="11" t="b">
        <f t="shared" si="752"/>
        <v>1</v>
      </c>
      <c r="EJ207" s="11" t="b">
        <f t="shared" si="753"/>
        <v>0</v>
      </c>
      <c r="EK207" s="39" t="e">
        <f t="shared" si="754"/>
        <v>#DIV/0!</v>
      </c>
      <c r="EL207" s="39" t="e">
        <f t="shared" si="755"/>
        <v>#DIV/0!</v>
      </c>
      <c r="EM207" s="39" t="e">
        <f t="shared" si="756"/>
        <v>#DIV/0!</v>
      </c>
      <c r="EN207" s="39" t="e">
        <f t="shared" si="757"/>
        <v>#DIV/0!</v>
      </c>
      <c r="EO207" s="39" t="e">
        <f t="shared" si="758"/>
        <v>#DIV/0!</v>
      </c>
      <c r="EP207" s="39" t="e">
        <f t="shared" si="759"/>
        <v>#DIV/0!</v>
      </c>
      <c r="EQ207" s="39" t="e">
        <f t="shared" si="760"/>
        <v>#DIV/0!</v>
      </c>
      <c r="ER207" s="39" t="e">
        <f t="shared" si="761"/>
        <v>#DIV/0!</v>
      </c>
      <c r="ES207" s="58" t="str">
        <f t="shared" si="762"/>
        <v>(OH,F,Cl)-dominate amphibole</v>
      </c>
      <c r="ET207" s="58" t="e">
        <f t="shared" si="763"/>
        <v>#N/A</v>
      </c>
      <c r="EU207" s="56">
        <f t="shared" si="675"/>
        <v>0</v>
      </c>
      <c r="EV207" s="56">
        <f t="shared" si="676"/>
        <v>0</v>
      </c>
      <c r="EW207" s="56">
        <f t="shared" si="677"/>
        <v>0</v>
      </c>
      <c r="EX207" s="56">
        <f t="shared" si="678"/>
        <v>0</v>
      </c>
      <c r="EY207" s="56">
        <f t="shared" si="679"/>
        <v>0</v>
      </c>
      <c r="EZ207" s="56">
        <f t="shared" si="680"/>
        <v>0</v>
      </c>
      <c r="FA207" s="39">
        <f t="shared" si="681"/>
        <v>0</v>
      </c>
      <c r="FB207" s="39">
        <f t="shared" si="682"/>
        <v>0</v>
      </c>
      <c r="FC207" s="54">
        <f t="shared" si="683"/>
        <v>0</v>
      </c>
      <c r="FD207" s="54">
        <f t="shared" si="684"/>
        <v>0</v>
      </c>
      <c r="FE207" s="39">
        <f t="shared" si="685"/>
        <v>0</v>
      </c>
      <c r="FF207" s="54">
        <f t="shared" si="686"/>
        <v>0</v>
      </c>
      <c r="FG207" s="39">
        <f t="shared" si="687"/>
        <v>0</v>
      </c>
      <c r="FH207" s="39">
        <f t="shared" si="764"/>
        <v>0</v>
      </c>
      <c r="FI207" s="39">
        <f t="shared" si="765"/>
        <v>0</v>
      </c>
      <c r="FJ207" s="39">
        <f t="shared" si="766"/>
        <v>0</v>
      </c>
      <c r="FK207" s="39" t="e">
        <f t="shared" si="767"/>
        <v>#DIV/0!</v>
      </c>
      <c r="FL207" s="39" t="e">
        <f t="shared" si="768"/>
        <v>#DIV/0!</v>
      </c>
      <c r="FM207" s="39" t="e">
        <f t="shared" si="769"/>
        <v>#DIV/0!</v>
      </c>
      <c r="FN207" s="39">
        <f t="shared" si="770"/>
        <v>1</v>
      </c>
      <c r="FO207" s="39">
        <f t="shared" si="688"/>
        <v>0</v>
      </c>
      <c r="FP207" s="39">
        <f t="shared" si="689"/>
        <v>0</v>
      </c>
      <c r="FQ207" s="39">
        <f t="shared" si="690"/>
        <v>0</v>
      </c>
      <c r="FR207" s="39">
        <f t="shared" si="771"/>
        <v>0</v>
      </c>
      <c r="FS207" s="39">
        <f t="shared" si="772"/>
        <v>0</v>
      </c>
      <c r="FU207" s="39" t="e">
        <f t="shared" si="773"/>
        <v>#DIV/0!</v>
      </c>
      <c r="FV207" s="39" t="e">
        <f t="shared" si="774"/>
        <v>#DIV/0!</v>
      </c>
      <c r="FW207" s="39" t="e">
        <f t="shared" si="775"/>
        <v>#DIV/0!</v>
      </c>
      <c r="FY207" s="39" t="e">
        <f t="shared" si="776"/>
        <v>#DIV/0!</v>
      </c>
      <c r="FZ207" s="39" t="e">
        <f t="shared" si="777"/>
        <v>#DIV/0!</v>
      </c>
      <c r="GA207" s="39" t="e">
        <f t="shared" si="778"/>
        <v>#DIV/0!</v>
      </c>
      <c r="GB207" s="39" t="e">
        <f t="shared" si="779"/>
        <v>#DIV/0!</v>
      </c>
      <c r="GC207" s="39" t="e">
        <f t="shared" si="780"/>
        <v>#DIV/0!</v>
      </c>
      <c r="GD207" s="39" t="e">
        <f t="shared" si="781"/>
        <v>#DIV/0!</v>
      </c>
      <c r="GE207" s="39" t="e">
        <f t="shared" si="782"/>
        <v>#DIV/0!</v>
      </c>
      <c r="GF207" s="39" t="e">
        <f t="shared" si="783"/>
        <v>#DIV/0!</v>
      </c>
      <c r="GG207" s="39" t="e">
        <f t="shared" si="784"/>
        <v>#DIV/0!</v>
      </c>
      <c r="GH207" s="39" t="e">
        <f t="shared" si="785"/>
        <v>#DIV/0!</v>
      </c>
      <c r="GI207" s="39"/>
      <c r="GJ207" s="39" t="e">
        <f t="shared" si="786"/>
        <v>#DIV/0!</v>
      </c>
      <c r="GK207" s="39" t="e">
        <f t="shared" si="787"/>
        <v>#DIV/0!</v>
      </c>
      <c r="GL207" s="39" t="e">
        <f t="shared" si="788"/>
        <v>#DIV/0!</v>
      </c>
      <c r="GM207" s="39" t="e">
        <f t="shared" si="789"/>
        <v>#DIV/0!</v>
      </c>
      <c r="GN207" s="39" t="e">
        <f t="shared" si="790"/>
        <v>#DIV/0!</v>
      </c>
      <c r="GO207" s="57"/>
      <c r="GP207" s="57" t="e">
        <f t="shared" si="791"/>
        <v>#DIV/0!</v>
      </c>
      <c r="GQ207" s="59" t="e">
        <f t="shared" si="792"/>
        <v>#DIV/0!</v>
      </c>
      <c r="GR207" s="41" t="e">
        <f t="shared" si="793"/>
        <v>#DIV/0!</v>
      </c>
      <c r="GS207" s="57" t="e">
        <f t="shared" si="794"/>
        <v>#DIV/0!</v>
      </c>
      <c r="GT207" s="57" t="e">
        <f t="shared" si="795"/>
        <v>#DIV/0!</v>
      </c>
      <c r="GU207" s="57" t="e">
        <f t="shared" si="796"/>
        <v>#DIV/0!</v>
      </c>
      <c r="GV207" s="57"/>
      <c r="GW207" s="42" t="e">
        <f t="shared" si="797"/>
        <v>#DIV/0!</v>
      </c>
      <c r="GX207" s="42" t="e">
        <f t="shared" si="798"/>
        <v>#DIV/0!</v>
      </c>
      <c r="GY207" s="42" t="e">
        <f t="shared" si="799"/>
        <v>#DIV/0!</v>
      </c>
      <c r="GZ207" s="57"/>
      <c r="HA207" s="2" t="e">
        <f t="shared" si="800"/>
        <v>#DIV/0!</v>
      </c>
      <c r="HB207" s="2" t="e">
        <f t="shared" si="801"/>
        <v>#DIV/0!</v>
      </c>
      <c r="HC207" s="2" t="e">
        <f t="shared" si="802"/>
        <v>#DIV/0!</v>
      </c>
      <c r="HD207" s="2" t="e">
        <f t="shared" si="803"/>
        <v>#DIV/0!</v>
      </c>
      <c r="HE207" s="2" t="e">
        <f t="shared" si="804"/>
        <v>#DIV/0!</v>
      </c>
      <c r="HF207" s="2" t="e">
        <f t="shared" si="805"/>
        <v>#DIV/0!</v>
      </c>
      <c r="HG207" s="2" t="e">
        <f t="shared" si="806"/>
        <v>#DIV/0!</v>
      </c>
      <c r="HH207" s="2" t="e">
        <f t="shared" si="807"/>
        <v>#DIV/0!</v>
      </c>
      <c r="HI207" s="2" t="e">
        <f t="shared" si="808"/>
        <v>#DIV/0!</v>
      </c>
      <c r="HJ207" s="11" t="e">
        <f t="shared" si="809"/>
        <v>#DIV/0!</v>
      </c>
      <c r="HK207" s="60" t="e">
        <f t="shared" si="810"/>
        <v>#DIV/0!</v>
      </c>
      <c r="HL207" s="57"/>
      <c r="HM207" s="57" t="e">
        <f t="shared" si="811"/>
        <v>#DIV/0!</v>
      </c>
      <c r="HN207" s="57" t="e">
        <f t="shared" si="812"/>
        <v>#DIV/0!</v>
      </c>
      <c r="HO207" s="57" t="e">
        <f t="shared" si="813"/>
        <v>#DIV/0!</v>
      </c>
      <c r="HP207" s="57" t="e">
        <f t="shared" si="814"/>
        <v>#DIV/0!</v>
      </c>
      <c r="HQ207" s="57" t="e">
        <f t="shared" si="815"/>
        <v>#DIV/0!</v>
      </c>
      <c r="HR207" s="57"/>
      <c r="HS207" s="57" t="e">
        <f t="shared" si="816"/>
        <v>#DIV/0!</v>
      </c>
      <c r="HT207" s="57" t="e">
        <f t="shared" si="817"/>
        <v>#DIV/0!</v>
      </c>
      <c r="HU207" s="57" t="e">
        <f t="shared" si="818"/>
        <v>#DIV/0!</v>
      </c>
      <c r="HV207" s="57" t="e">
        <f t="shared" si="819"/>
        <v>#DIV/0!</v>
      </c>
      <c r="HW207" s="57" t="e">
        <f t="shared" si="820"/>
        <v>#DIV/0!</v>
      </c>
      <c r="HX207" s="57"/>
      <c r="HY207" s="57" t="e">
        <f t="shared" si="821"/>
        <v>#DIV/0!</v>
      </c>
      <c r="HZ207" s="57" t="e">
        <f t="shared" si="822"/>
        <v>#DIV/0!</v>
      </c>
      <c r="IA207" s="57"/>
      <c r="IB207" s="61">
        <f t="shared" si="823"/>
        <v>0</v>
      </c>
      <c r="IC207" s="57" t="str">
        <f t="shared" si="824"/>
        <v/>
      </c>
      <c r="ID207" s="42"/>
      <c r="IE207" s="2" t="str">
        <f t="shared" si="825"/>
        <v/>
      </c>
      <c r="IF207" s="60" t="e">
        <f t="shared" si="826"/>
        <v>#DIV/0!</v>
      </c>
      <c r="IG207" s="60" t="str">
        <f t="shared" si="827"/>
        <v/>
      </c>
      <c r="IH207" s="60" t="str">
        <f t="shared" si="828"/>
        <v>zinco-</v>
      </c>
      <c r="II207" s="60" t="str">
        <f t="shared" si="829"/>
        <v>mangano-</v>
      </c>
      <c r="IJ207" s="60" t="e">
        <f t="shared" si="830"/>
        <v>#DIV/0!</v>
      </c>
      <c r="IK207" s="60" t="e">
        <f t="shared" si="831"/>
        <v>#DIV/0!</v>
      </c>
      <c r="IL207" s="60" t="e">
        <f t="shared" si="832"/>
        <v>#DIV/0!</v>
      </c>
      <c r="IM207" s="60" t="e">
        <f t="shared" si="833"/>
        <v>#DIV/0!</v>
      </c>
      <c r="IN207" s="60" t="str">
        <f t="shared" si="834"/>
        <v/>
      </c>
      <c r="IO207" s="60" t="str">
        <f t="shared" si="835"/>
        <v/>
      </c>
      <c r="IP207" s="57"/>
      <c r="IQ207" s="57" t="str">
        <f t="shared" si="836"/>
        <v>ERROR!!</v>
      </c>
    </row>
    <row r="208" spans="24:251">
      <c r="X208" s="29">
        <f t="shared" si="692"/>
        <v>0</v>
      </c>
      <c r="Y208" s="29">
        <f t="shared" si="693"/>
        <v>0</v>
      </c>
      <c r="Z208" s="29" t="e">
        <f t="shared" si="694"/>
        <v>#DIV/0!</v>
      </c>
      <c r="AA208" s="29" t="e">
        <f t="shared" si="695"/>
        <v>#DIV/0!</v>
      </c>
      <c r="AB208" s="29" t="e">
        <f t="shared" si="696"/>
        <v>#DIV/0!</v>
      </c>
      <c r="AC208" s="29" t="e">
        <f t="shared" si="697"/>
        <v>#DIV/0!</v>
      </c>
      <c r="AF208" s="23">
        <v>60.084299999999999</v>
      </c>
      <c r="AG208" s="23">
        <v>79.878799999999998</v>
      </c>
      <c r="AH208" s="23">
        <v>101.96120000000001</v>
      </c>
      <c r="AI208" s="23">
        <v>151.99039999999999</v>
      </c>
      <c r="AJ208" s="23">
        <v>159.69</v>
      </c>
      <c r="AK208" s="23">
        <v>71.846400000000003</v>
      </c>
      <c r="AL208" s="23">
        <v>70.9375</v>
      </c>
      <c r="AM208" s="23">
        <v>40.304400000000001</v>
      </c>
      <c r="AN208" s="23">
        <v>56.077399999999997</v>
      </c>
      <c r="AO208" s="23">
        <v>61.978999999999999</v>
      </c>
      <c r="AP208" s="23">
        <v>94.195999999999998</v>
      </c>
      <c r="AQ208" s="23">
        <v>18.998000000000001</v>
      </c>
      <c r="AR208" s="23">
        <v>35.450000000000003</v>
      </c>
      <c r="AS208" s="23">
        <v>29.88</v>
      </c>
      <c r="AT208" s="23">
        <v>74.691999999999993</v>
      </c>
      <c r="AU208" s="23">
        <v>81.39</v>
      </c>
      <c r="AX208" s="54">
        <f t="shared" si="698"/>
        <v>0</v>
      </c>
      <c r="AY208" s="54">
        <f t="shared" si="699"/>
        <v>0</v>
      </c>
      <c r="AZ208" s="54">
        <f t="shared" si="700"/>
        <v>0</v>
      </c>
      <c r="BA208" s="54">
        <f t="shared" si="701"/>
        <v>0</v>
      </c>
      <c r="BB208" s="54">
        <f t="shared" si="702"/>
        <v>0</v>
      </c>
      <c r="BC208" s="54">
        <f t="shared" si="703"/>
        <v>0</v>
      </c>
      <c r="BD208" s="54">
        <f t="shared" si="704"/>
        <v>0</v>
      </c>
      <c r="BE208" s="54">
        <f t="shared" si="705"/>
        <v>0</v>
      </c>
      <c r="BF208" s="54">
        <f t="shared" si="706"/>
        <v>0</v>
      </c>
      <c r="BG208" s="54">
        <f t="shared" si="707"/>
        <v>0</v>
      </c>
      <c r="BH208" s="54">
        <f t="shared" si="708"/>
        <v>0</v>
      </c>
      <c r="BI208" s="54">
        <f t="shared" si="709"/>
        <v>0</v>
      </c>
      <c r="BJ208" s="54">
        <f t="shared" si="710"/>
        <v>0</v>
      </c>
      <c r="BK208" s="54">
        <f t="shared" si="711"/>
        <v>0</v>
      </c>
      <c r="BL208" s="54">
        <f t="shared" si="712"/>
        <v>0</v>
      </c>
      <c r="BM208" s="42"/>
      <c r="BO208" s="54">
        <f>'Norm-coeff'!$C$2+$AX208*'Norm-coeff'!$D$2+$AY208*'Norm-coeff'!$E$2+$AZ208*'Norm-coeff'!$F$2+$BA208*'Norm-coeff'!$G$2+$BB208*'Norm-coeff'!$H$2+$BC208*'Norm-coeff'!$I$2+$BD208*'Norm-coeff'!$J$2+$BE208*'Norm-coeff'!$K$2+$BF208*'Norm-coeff'!$L$2+$BG208*'Norm-coeff'!$M$2+$BH208*'Norm-coeff'!$N$2+$BI208*'Norm-coeff'!$O$2</f>
        <v>5.4045421474420303</v>
      </c>
      <c r="BP208" s="54">
        <f>'Norm-coeff'!$C$3+$AX208*'Norm-coeff'!$D$3+$AY208*'Norm-coeff'!$E$3+$AZ208*'Norm-coeff'!$F$3+$BA208*'Norm-coeff'!$G$3+$BB208*'Norm-coeff'!$H$3+$BC208*'Norm-coeff'!$I$3+$BD208*'Norm-coeff'!$J$3+$BE208*'Norm-coeff'!$K$3+$BF208*'Norm-coeff'!$L$3+$BG208*'Norm-coeff'!$M$3+$BH208*'Norm-coeff'!$N$3+$BI208*'Norm-coeff'!$O$3</f>
        <v>3.15319116612705</v>
      </c>
      <c r="BQ208" s="54">
        <f>'Norm-coeff'!$C$4+$AX208*'Norm-coeff'!$D$4+$AY208*'Norm-coeff'!$E$4+$AZ208*'Norm-coeff'!$F$4+$BA208*'Norm-coeff'!$G$4+$BB208*'Norm-coeff'!$H$4+$BC208*'Norm-coeff'!$I$4+$BD208*'Norm-coeff'!$J$4+$BE208*'Norm-coeff'!$K$4+$BF208*'Norm-coeff'!$L$4+$BG208*'Norm-coeff'!$M$4+$BH208*'Norm-coeff'!$N$4+$BI208*'Norm-coeff'!$O$4</f>
        <v>1.42115649462768</v>
      </c>
      <c r="BR208" s="54">
        <f>'Norm-coeff'!$C$5+$AX208*'Norm-coeff'!$D$5+$AY208*'Norm-coeff'!$E$5+$AZ208*'Norm-coeff'!$F$5+$BA208*'Norm-coeff'!$G$5+$BB208*'Norm-coeff'!$H$5+$BC208*'Norm-coeff'!$I$5+$BD208*'Norm-coeff'!$J$5+$BE208*'Norm-coeff'!$K$5+$BF208*'Norm-coeff'!$L$5+$BG208*'Norm-coeff'!$M$5+$BH208*'Norm-coeff'!$N$5+$BI208*'Norm-coeff'!$O$5</f>
        <v>1.0553329241296201</v>
      </c>
      <c r="BS208" s="54">
        <f>'Norm-coeff'!$C$6+$AX208*'Norm-coeff'!$D$6+$AY208*'Norm-coeff'!$E$6+$AZ208*'Norm-coeff'!$F$6+$BA208*'Norm-coeff'!$G$6+$BB208*'Norm-coeff'!$H$6+$BC208*'Norm-coeff'!$I$6+$BD208*'Norm-coeff'!$J$6+$BE208*'Norm-coeff'!$K$6+$BF208*'Norm-coeff'!$L$6+$BG208*'Norm-coeff'!$M$6+$BH208*'Norm-coeff'!$N$6+$BI208*'Norm-coeff'!$O$6</f>
        <v>-1.48700885495103E-2</v>
      </c>
      <c r="BT208" s="54">
        <f>'Norm-coeff'!$C$7+$AX208*'Norm-coeff'!$D$7+$AY208*'Norm-coeff'!$E$7+$AZ208*'Norm-coeff'!$F$7+$BA208*'Norm-coeff'!$G$7+$BB208*'Norm-coeff'!$H$7+$BC208*'Norm-coeff'!$I$7+$BD208*'Norm-coeff'!$J$7+$BE208*'Norm-coeff'!$K$7+$BF208*'Norm-coeff'!$L$7+$BG208*'Norm-coeff'!$M$7+$BH208*'Norm-coeff'!$N$7+$BI208*'Norm-coeff'!$O$7</f>
        <v>2.0907583608832998</v>
      </c>
      <c r="BU208" s="54">
        <f>'Norm-coeff'!$C$8+$AX208*'Norm-coeff'!$D$8+$AY208*'Norm-coeff'!$E$8+$AZ208*'Norm-coeff'!$F$8+$BA208*'Norm-coeff'!$G$8+$BB208*'Norm-coeff'!$H$8+$BC208*'Norm-coeff'!$I$8+$BD208*'Norm-coeff'!$J$8+$BE208*'Norm-coeff'!$K$8+$BF208*'Norm-coeff'!$L$8+$BG208*'Norm-coeff'!$M$8+$BH208*'Norm-coeff'!$N$8+$BI208*'Norm-coeff'!$O$8</f>
        <v>0.65894159836244504</v>
      </c>
      <c r="BV208" s="54">
        <f>'Norm-coeff'!$C$9+$AX208*'Norm-coeff'!$D$9+$AY208*'Norm-coeff'!$E$9+$AZ208*'Norm-coeff'!$F$9+$BA208*'Norm-coeff'!$G$9+$BB208*'Norm-coeff'!$H$9+$BC208*'Norm-coeff'!$I$9+$BD208*'Norm-coeff'!$J$9+$BE208*'Norm-coeff'!$K$9+$BF208*'Norm-coeff'!$L$9+$BG208*'Norm-coeff'!$M$9+$BH208*'Norm-coeff'!$N$9+$BI208*'Norm-coeff'!$O$9</f>
        <v>1.48961085014701</v>
      </c>
      <c r="BW208" s="54">
        <f>'Norm-coeff'!$C$10+$AX208*'Norm-coeff'!$D$10+$AY208*'Norm-coeff'!$E$10+$AZ208*'Norm-coeff'!$F$10+$BA208*'Norm-coeff'!$G$10+$BB208*'Norm-coeff'!$H$10+$BC208*'Norm-coeff'!$I$10+$BD208*'Norm-coeff'!$J$10+$BE208*'Norm-coeff'!$K$10+$BF208*'Norm-coeff'!$L$10+$BG208*'Norm-coeff'!$M$10+$BH208*'Norm-coeff'!$N$10+$BI208*'Norm-coeff'!$O$10</f>
        <v>1.42058735749591</v>
      </c>
      <c r="BX208" s="54">
        <f>'Norm-coeff'!$C$11+$AX208*'Norm-coeff'!$D$11+$AY208*'Norm-coeff'!$E$11+$AZ208*'Norm-coeff'!$F$11+$BA208*'Norm-coeff'!$G$11+$BB208*'Norm-coeff'!$H$11+$BC208*'Norm-coeff'!$I$11+$BD208*'Norm-coeff'!$J$11+$BE208*'Norm-coeff'!$K$11+$BF208*'Norm-coeff'!$L$11+$BG208*'Norm-coeff'!$M$11+$BH208*'Norm-coeff'!$N$11+$BI208*'Norm-coeff'!$O$11</f>
        <v>0.221233014421479</v>
      </c>
      <c r="BY208" s="54">
        <f>'Norm-coeff'!$C$12+$AX208*'Norm-coeff'!$D$12+$AY208*'Norm-coeff'!$E$12+$AZ208*'Norm-coeff'!$F$12+$BA208*'Norm-coeff'!$G$12+$BB208*'Norm-coeff'!$H$12+$BC208*'Norm-coeff'!$I$12+$BD208*'Norm-coeff'!$J$12+$BE208*'Norm-coeff'!$K$12+$BF208*'Norm-coeff'!$L$12+$BG208*'Norm-coeff'!$M$12+$BH208*'Norm-coeff'!$N$12+$BI208*'Norm-coeff'!$O$12</f>
        <v>0.283527502056037</v>
      </c>
      <c r="BZ208" s="54">
        <f>'Norm-coeff'!$C$13+$AX208*'Norm-coeff'!$D$13+$AY208*'Norm-coeff'!$E$13+$AZ208*'Norm-coeff'!$F$13+$BA208*'Norm-coeff'!$G$13+$BB208*'Norm-coeff'!$H$13+$BC208*'Norm-coeff'!$I$13+$BD208*'Norm-coeff'!$J$13+$BE208*'Norm-coeff'!$K$13+$BF208*'Norm-coeff'!$L$13+$BG208*'Norm-coeff'!$M$13+$BH208*'Norm-coeff'!$N$13+$BI208*'Norm-coeff'!$O$13</f>
        <v>-4.1864930554451202E-2</v>
      </c>
      <c r="CA208" s="54">
        <f>'Norm-coeff'!$C$14+$AX208*'Norm-coeff'!$D$14+$AY208*'Norm-coeff'!$E$14+$AZ208*'Norm-coeff'!$F$14+$BA208*'Norm-coeff'!$G$14+$BB208*'Norm-coeff'!$H$14+$BC208*'Norm-coeff'!$I$14+$BD208*'Norm-coeff'!$J$14+$BE208*'Norm-coeff'!$K$14+$BF208*'Norm-coeff'!$L$14+$BG208*'Norm-coeff'!$M$14+$BH208*'Norm-coeff'!$N$14+$BI208*'Norm-coeff'!$O$14</f>
        <v>4.2526983164477103</v>
      </c>
      <c r="CC208" s="54">
        <f t="shared" si="837"/>
        <v>0</v>
      </c>
      <c r="CG208" s="54">
        <f t="shared" si="713"/>
        <v>0</v>
      </c>
      <c r="CH208" s="54">
        <f t="shared" si="691"/>
        <v>0</v>
      </c>
      <c r="CI208" s="54">
        <f t="shared" si="714"/>
        <v>0</v>
      </c>
      <c r="CJ208" s="56">
        <f t="shared" si="715"/>
        <v>0</v>
      </c>
      <c r="CK208" s="54">
        <f t="shared" si="716"/>
        <v>0</v>
      </c>
      <c r="CL208" s="54">
        <f t="shared" si="717"/>
        <v>0</v>
      </c>
      <c r="CM208" s="54">
        <f t="shared" si="718"/>
        <v>0</v>
      </c>
      <c r="CN208" s="54">
        <f t="shared" si="719"/>
        <v>0</v>
      </c>
      <c r="CO208" s="54">
        <f t="shared" si="720"/>
        <v>0</v>
      </c>
      <c r="CP208" s="54">
        <f t="shared" si="721"/>
        <v>0</v>
      </c>
      <c r="CQ208" s="54">
        <f t="shared" si="722"/>
        <v>0</v>
      </c>
      <c r="CR208" s="54">
        <f t="shared" si="723"/>
        <v>0</v>
      </c>
      <c r="CS208" s="54">
        <f t="shared" si="724"/>
        <v>0</v>
      </c>
      <c r="CU208" s="54">
        <f t="shared" si="725"/>
        <v>0</v>
      </c>
      <c r="CV208" s="54">
        <f t="shared" si="726"/>
        <v>0</v>
      </c>
      <c r="CW208" s="54">
        <f t="shared" si="727"/>
        <v>0</v>
      </c>
      <c r="CX208" s="54">
        <f t="shared" si="728"/>
        <v>0</v>
      </c>
      <c r="CZ208" s="54">
        <f t="shared" si="729"/>
        <v>0</v>
      </c>
      <c r="DA208" s="54">
        <f t="shared" si="730"/>
        <v>0</v>
      </c>
      <c r="DB208" s="54">
        <f t="shared" si="731"/>
        <v>0</v>
      </c>
      <c r="DC208" s="54">
        <f t="shared" si="732"/>
        <v>0</v>
      </c>
      <c r="DD208" s="54">
        <f t="shared" si="733"/>
        <v>0</v>
      </c>
      <c r="DE208" s="54">
        <f t="shared" si="734"/>
        <v>0</v>
      </c>
      <c r="DF208" s="54">
        <f t="shared" si="735"/>
        <v>0</v>
      </c>
      <c r="DG208" s="54">
        <f t="shared" si="736"/>
        <v>2</v>
      </c>
      <c r="DH208" s="71">
        <f t="shared" si="737"/>
        <v>0</v>
      </c>
      <c r="DI208" s="71">
        <f t="shared" si="738"/>
        <v>0</v>
      </c>
      <c r="DJ208" s="54">
        <f t="shared" si="739"/>
        <v>0</v>
      </c>
      <c r="DK208" s="54">
        <f t="shared" si="740"/>
        <v>2</v>
      </c>
      <c r="DL208" s="4">
        <f t="shared" si="665"/>
        <v>0</v>
      </c>
      <c r="DM208" s="3">
        <f t="shared" si="741"/>
        <v>0</v>
      </c>
      <c r="DN208" s="3">
        <f t="shared" si="742"/>
        <v>0</v>
      </c>
      <c r="DO208" s="4" t="e">
        <f t="shared" si="743"/>
        <v>#DIV/0!</v>
      </c>
      <c r="DP208" s="57"/>
      <c r="DQ208" s="57"/>
      <c r="DR208" s="56">
        <f t="shared" si="666"/>
        <v>2</v>
      </c>
      <c r="DS208" s="56">
        <f t="shared" si="667"/>
        <v>0</v>
      </c>
      <c r="DT208" s="38">
        <f t="shared" si="668"/>
        <v>0</v>
      </c>
      <c r="DU208" s="38">
        <f t="shared" si="744"/>
        <v>2</v>
      </c>
      <c r="DV208" s="38">
        <f t="shared" si="669"/>
        <v>0</v>
      </c>
      <c r="DW208" s="39">
        <f t="shared" si="670"/>
        <v>0</v>
      </c>
      <c r="DX208" s="39">
        <f t="shared" si="671"/>
        <v>0</v>
      </c>
      <c r="DY208" s="39">
        <f t="shared" si="672"/>
        <v>0</v>
      </c>
      <c r="DZ208" s="39">
        <f t="shared" si="673"/>
        <v>0</v>
      </c>
      <c r="EA208" s="39">
        <f t="shared" si="674"/>
        <v>0</v>
      </c>
      <c r="EB208" s="37" t="e">
        <f t="shared" si="745"/>
        <v>#DIV/0!</v>
      </c>
      <c r="EC208" s="37" t="e">
        <f t="shared" si="746"/>
        <v>#DIV/0!</v>
      </c>
      <c r="ED208" s="37" t="e">
        <f t="shared" si="747"/>
        <v>#DIV/0!</v>
      </c>
      <c r="EE208" s="37" t="e">
        <f t="shared" si="748"/>
        <v>#DIV/0!</v>
      </c>
      <c r="EF208" s="39" t="e">
        <f t="shared" si="749"/>
        <v>#DIV/0!</v>
      </c>
      <c r="EG208" s="37" t="e">
        <f t="shared" si="750"/>
        <v>#DIV/0!</v>
      </c>
      <c r="EH208" s="37" t="e">
        <f t="shared" si="751"/>
        <v>#DIV/0!</v>
      </c>
      <c r="EI208" s="11" t="b">
        <f t="shared" si="752"/>
        <v>1</v>
      </c>
      <c r="EJ208" s="11" t="b">
        <f t="shared" si="753"/>
        <v>0</v>
      </c>
      <c r="EK208" s="39" t="e">
        <f t="shared" si="754"/>
        <v>#DIV/0!</v>
      </c>
      <c r="EL208" s="39" t="e">
        <f t="shared" si="755"/>
        <v>#DIV/0!</v>
      </c>
      <c r="EM208" s="39" t="e">
        <f t="shared" si="756"/>
        <v>#DIV/0!</v>
      </c>
      <c r="EN208" s="39" t="e">
        <f t="shared" si="757"/>
        <v>#DIV/0!</v>
      </c>
      <c r="EO208" s="39" t="e">
        <f t="shared" si="758"/>
        <v>#DIV/0!</v>
      </c>
      <c r="EP208" s="39" t="e">
        <f t="shared" si="759"/>
        <v>#DIV/0!</v>
      </c>
      <c r="EQ208" s="39" t="e">
        <f t="shared" si="760"/>
        <v>#DIV/0!</v>
      </c>
      <c r="ER208" s="39" t="e">
        <f t="shared" si="761"/>
        <v>#DIV/0!</v>
      </c>
      <c r="ES208" s="58" t="str">
        <f t="shared" si="762"/>
        <v>(OH,F,Cl)-dominate amphibole</v>
      </c>
      <c r="ET208" s="58" t="e">
        <f t="shared" si="763"/>
        <v>#N/A</v>
      </c>
      <c r="EU208" s="56">
        <f t="shared" si="675"/>
        <v>0</v>
      </c>
      <c r="EV208" s="56">
        <f t="shared" si="676"/>
        <v>0</v>
      </c>
      <c r="EW208" s="56">
        <f t="shared" si="677"/>
        <v>0</v>
      </c>
      <c r="EX208" s="56">
        <f t="shared" si="678"/>
        <v>0</v>
      </c>
      <c r="EY208" s="56">
        <f t="shared" si="679"/>
        <v>0</v>
      </c>
      <c r="EZ208" s="56">
        <f t="shared" si="680"/>
        <v>0</v>
      </c>
      <c r="FA208" s="39">
        <f t="shared" si="681"/>
        <v>0</v>
      </c>
      <c r="FB208" s="39">
        <f t="shared" si="682"/>
        <v>0</v>
      </c>
      <c r="FC208" s="54">
        <f t="shared" si="683"/>
        <v>0</v>
      </c>
      <c r="FD208" s="54">
        <f t="shared" si="684"/>
        <v>0</v>
      </c>
      <c r="FE208" s="39">
        <f t="shared" si="685"/>
        <v>0</v>
      </c>
      <c r="FF208" s="54">
        <f t="shared" si="686"/>
        <v>0</v>
      </c>
      <c r="FG208" s="39">
        <f t="shared" si="687"/>
        <v>0</v>
      </c>
      <c r="FH208" s="39">
        <f t="shared" si="764"/>
        <v>0</v>
      </c>
      <c r="FI208" s="39">
        <f t="shared" si="765"/>
        <v>0</v>
      </c>
      <c r="FJ208" s="39">
        <f t="shared" si="766"/>
        <v>0</v>
      </c>
      <c r="FK208" s="39" t="e">
        <f t="shared" si="767"/>
        <v>#DIV/0!</v>
      </c>
      <c r="FL208" s="39" t="e">
        <f t="shared" si="768"/>
        <v>#DIV/0!</v>
      </c>
      <c r="FM208" s="39" t="e">
        <f t="shared" si="769"/>
        <v>#DIV/0!</v>
      </c>
      <c r="FN208" s="39">
        <f t="shared" si="770"/>
        <v>1</v>
      </c>
      <c r="FO208" s="39">
        <f t="shared" si="688"/>
        <v>0</v>
      </c>
      <c r="FP208" s="39">
        <f t="shared" si="689"/>
        <v>0</v>
      </c>
      <c r="FQ208" s="39">
        <f t="shared" si="690"/>
        <v>0</v>
      </c>
      <c r="FR208" s="39">
        <f t="shared" si="771"/>
        <v>0</v>
      </c>
      <c r="FS208" s="39">
        <f t="shared" si="772"/>
        <v>0</v>
      </c>
      <c r="FU208" s="39" t="e">
        <f t="shared" si="773"/>
        <v>#DIV/0!</v>
      </c>
      <c r="FV208" s="39" t="e">
        <f t="shared" si="774"/>
        <v>#DIV/0!</v>
      </c>
      <c r="FW208" s="39" t="e">
        <f t="shared" si="775"/>
        <v>#DIV/0!</v>
      </c>
      <c r="FY208" s="39" t="e">
        <f t="shared" si="776"/>
        <v>#DIV/0!</v>
      </c>
      <c r="FZ208" s="39" t="e">
        <f t="shared" si="777"/>
        <v>#DIV/0!</v>
      </c>
      <c r="GA208" s="39" t="e">
        <f t="shared" si="778"/>
        <v>#DIV/0!</v>
      </c>
      <c r="GB208" s="39" t="e">
        <f t="shared" si="779"/>
        <v>#DIV/0!</v>
      </c>
      <c r="GC208" s="39" t="e">
        <f t="shared" si="780"/>
        <v>#DIV/0!</v>
      </c>
      <c r="GD208" s="39" t="e">
        <f t="shared" si="781"/>
        <v>#DIV/0!</v>
      </c>
      <c r="GE208" s="39" t="e">
        <f t="shared" si="782"/>
        <v>#DIV/0!</v>
      </c>
      <c r="GF208" s="39" t="e">
        <f t="shared" si="783"/>
        <v>#DIV/0!</v>
      </c>
      <c r="GG208" s="39" t="e">
        <f t="shared" si="784"/>
        <v>#DIV/0!</v>
      </c>
      <c r="GH208" s="39" t="e">
        <f t="shared" si="785"/>
        <v>#DIV/0!</v>
      </c>
      <c r="GI208" s="39"/>
      <c r="GJ208" s="39" t="e">
        <f t="shared" si="786"/>
        <v>#DIV/0!</v>
      </c>
      <c r="GK208" s="39" t="e">
        <f t="shared" si="787"/>
        <v>#DIV/0!</v>
      </c>
      <c r="GL208" s="39" t="e">
        <f t="shared" si="788"/>
        <v>#DIV/0!</v>
      </c>
      <c r="GM208" s="39" t="e">
        <f t="shared" si="789"/>
        <v>#DIV/0!</v>
      </c>
      <c r="GN208" s="39" t="e">
        <f t="shared" si="790"/>
        <v>#DIV/0!</v>
      </c>
      <c r="GO208" s="57"/>
      <c r="GP208" s="57" t="e">
        <f t="shared" si="791"/>
        <v>#DIV/0!</v>
      </c>
      <c r="GQ208" s="59" t="e">
        <f t="shared" si="792"/>
        <v>#DIV/0!</v>
      </c>
      <c r="GR208" s="41" t="e">
        <f t="shared" si="793"/>
        <v>#DIV/0!</v>
      </c>
      <c r="GS208" s="57" t="e">
        <f t="shared" si="794"/>
        <v>#DIV/0!</v>
      </c>
      <c r="GT208" s="57" t="e">
        <f t="shared" si="795"/>
        <v>#DIV/0!</v>
      </c>
      <c r="GU208" s="57" t="e">
        <f t="shared" si="796"/>
        <v>#DIV/0!</v>
      </c>
      <c r="GV208" s="57"/>
      <c r="GW208" s="42" t="e">
        <f t="shared" si="797"/>
        <v>#DIV/0!</v>
      </c>
      <c r="GX208" s="42" t="e">
        <f t="shared" si="798"/>
        <v>#DIV/0!</v>
      </c>
      <c r="GY208" s="42" t="e">
        <f t="shared" si="799"/>
        <v>#DIV/0!</v>
      </c>
      <c r="GZ208" s="57"/>
      <c r="HA208" s="2" t="e">
        <f t="shared" si="800"/>
        <v>#DIV/0!</v>
      </c>
      <c r="HB208" s="2" t="e">
        <f t="shared" si="801"/>
        <v>#DIV/0!</v>
      </c>
      <c r="HC208" s="2" t="e">
        <f t="shared" si="802"/>
        <v>#DIV/0!</v>
      </c>
      <c r="HD208" s="2" t="e">
        <f t="shared" si="803"/>
        <v>#DIV/0!</v>
      </c>
      <c r="HE208" s="2" t="e">
        <f t="shared" si="804"/>
        <v>#DIV/0!</v>
      </c>
      <c r="HF208" s="2" t="e">
        <f t="shared" si="805"/>
        <v>#DIV/0!</v>
      </c>
      <c r="HG208" s="2" t="e">
        <f t="shared" si="806"/>
        <v>#DIV/0!</v>
      </c>
      <c r="HH208" s="2" t="e">
        <f t="shared" si="807"/>
        <v>#DIV/0!</v>
      </c>
      <c r="HI208" s="2" t="e">
        <f t="shared" si="808"/>
        <v>#DIV/0!</v>
      </c>
      <c r="HJ208" s="11" t="e">
        <f t="shared" si="809"/>
        <v>#DIV/0!</v>
      </c>
      <c r="HK208" s="60" t="e">
        <f t="shared" si="810"/>
        <v>#DIV/0!</v>
      </c>
      <c r="HL208" s="57"/>
      <c r="HM208" s="57" t="e">
        <f t="shared" si="811"/>
        <v>#DIV/0!</v>
      </c>
      <c r="HN208" s="57" t="e">
        <f t="shared" si="812"/>
        <v>#DIV/0!</v>
      </c>
      <c r="HO208" s="57" t="e">
        <f t="shared" si="813"/>
        <v>#DIV/0!</v>
      </c>
      <c r="HP208" s="57" t="e">
        <f t="shared" si="814"/>
        <v>#DIV/0!</v>
      </c>
      <c r="HQ208" s="57" t="e">
        <f t="shared" si="815"/>
        <v>#DIV/0!</v>
      </c>
      <c r="HR208" s="57"/>
      <c r="HS208" s="57" t="e">
        <f t="shared" si="816"/>
        <v>#DIV/0!</v>
      </c>
      <c r="HT208" s="57" t="e">
        <f t="shared" si="817"/>
        <v>#DIV/0!</v>
      </c>
      <c r="HU208" s="57" t="e">
        <f t="shared" si="818"/>
        <v>#DIV/0!</v>
      </c>
      <c r="HV208" s="57" t="e">
        <f t="shared" si="819"/>
        <v>#DIV/0!</v>
      </c>
      <c r="HW208" s="57" t="e">
        <f t="shared" si="820"/>
        <v>#DIV/0!</v>
      </c>
      <c r="HX208" s="57"/>
      <c r="HY208" s="57" t="e">
        <f t="shared" si="821"/>
        <v>#DIV/0!</v>
      </c>
      <c r="HZ208" s="57" t="e">
        <f t="shared" si="822"/>
        <v>#DIV/0!</v>
      </c>
      <c r="IA208" s="57"/>
      <c r="IB208" s="61">
        <f t="shared" si="823"/>
        <v>0</v>
      </c>
      <c r="IC208" s="57" t="str">
        <f t="shared" si="824"/>
        <v/>
      </c>
      <c r="ID208" s="42"/>
      <c r="IE208" s="2" t="str">
        <f t="shared" si="825"/>
        <v/>
      </c>
      <c r="IF208" s="60" t="e">
        <f t="shared" si="826"/>
        <v>#DIV/0!</v>
      </c>
      <c r="IG208" s="60" t="str">
        <f t="shared" si="827"/>
        <v/>
      </c>
      <c r="IH208" s="60" t="str">
        <f t="shared" si="828"/>
        <v>zinco-</v>
      </c>
      <c r="II208" s="60" t="str">
        <f t="shared" si="829"/>
        <v>mangano-</v>
      </c>
      <c r="IJ208" s="60" t="e">
        <f t="shared" si="830"/>
        <v>#DIV/0!</v>
      </c>
      <c r="IK208" s="60" t="e">
        <f t="shared" si="831"/>
        <v>#DIV/0!</v>
      </c>
      <c r="IL208" s="60" t="e">
        <f t="shared" si="832"/>
        <v>#DIV/0!</v>
      </c>
      <c r="IM208" s="60" t="e">
        <f t="shared" si="833"/>
        <v>#DIV/0!</v>
      </c>
      <c r="IN208" s="60" t="str">
        <f t="shared" si="834"/>
        <v/>
      </c>
      <c r="IO208" s="60" t="str">
        <f t="shared" si="835"/>
        <v/>
      </c>
      <c r="IP208" s="57"/>
      <c r="IQ208" s="57" t="str">
        <f t="shared" si="836"/>
        <v>ERROR!!</v>
      </c>
    </row>
    <row r="209" spans="24:251">
      <c r="X209" s="29">
        <f t="shared" si="692"/>
        <v>0</v>
      </c>
      <c r="Y209" s="29">
        <f t="shared" si="693"/>
        <v>0</v>
      </c>
      <c r="Z209" s="29" t="e">
        <f t="shared" si="694"/>
        <v>#DIV/0!</v>
      </c>
      <c r="AA209" s="29" t="e">
        <f t="shared" si="695"/>
        <v>#DIV/0!</v>
      </c>
      <c r="AB209" s="29" t="e">
        <f t="shared" si="696"/>
        <v>#DIV/0!</v>
      </c>
      <c r="AC209" s="29" t="e">
        <f t="shared" si="697"/>
        <v>#DIV/0!</v>
      </c>
      <c r="AF209" s="23">
        <v>60.084299999999999</v>
      </c>
      <c r="AG209" s="23">
        <v>79.878799999999998</v>
      </c>
      <c r="AH209" s="23">
        <v>101.96120000000001</v>
      </c>
      <c r="AI209" s="23">
        <v>151.99039999999999</v>
      </c>
      <c r="AJ209" s="23">
        <v>159.69</v>
      </c>
      <c r="AK209" s="23">
        <v>71.846400000000003</v>
      </c>
      <c r="AL209" s="23">
        <v>70.9375</v>
      </c>
      <c r="AM209" s="23">
        <v>40.304400000000001</v>
      </c>
      <c r="AN209" s="23">
        <v>56.077399999999997</v>
      </c>
      <c r="AO209" s="23">
        <v>61.978999999999999</v>
      </c>
      <c r="AP209" s="23">
        <v>94.195999999999998</v>
      </c>
      <c r="AQ209" s="23">
        <v>18.998000000000001</v>
      </c>
      <c r="AR209" s="23">
        <v>35.450000000000003</v>
      </c>
      <c r="AS209" s="23">
        <v>29.88</v>
      </c>
      <c r="AT209" s="23">
        <v>74.691999999999993</v>
      </c>
      <c r="AU209" s="23">
        <v>81.39</v>
      </c>
      <c r="AX209" s="54">
        <f t="shared" si="698"/>
        <v>0</v>
      </c>
      <c r="AY209" s="54">
        <f t="shared" si="699"/>
        <v>0</v>
      </c>
      <c r="AZ209" s="54">
        <f t="shared" si="700"/>
        <v>0</v>
      </c>
      <c r="BA209" s="54">
        <f t="shared" si="701"/>
        <v>0</v>
      </c>
      <c r="BB209" s="54">
        <f t="shared" si="702"/>
        <v>0</v>
      </c>
      <c r="BC209" s="54">
        <f t="shared" si="703"/>
        <v>0</v>
      </c>
      <c r="BD209" s="54">
        <f t="shared" si="704"/>
        <v>0</v>
      </c>
      <c r="BE209" s="54">
        <f t="shared" si="705"/>
        <v>0</v>
      </c>
      <c r="BF209" s="54">
        <f t="shared" si="706"/>
        <v>0</v>
      </c>
      <c r="BG209" s="54">
        <f t="shared" si="707"/>
        <v>0</v>
      </c>
      <c r="BH209" s="54">
        <f t="shared" si="708"/>
        <v>0</v>
      </c>
      <c r="BI209" s="54">
        <f t="shared" si="709"/>
        <v>0</v>
      </c>
      <c r="BJ209" s="54">
        <f t="shared" si="710"/>
        <v>0</v>
      </c>
      <c r="BK209" s="54">
        <f t="shared" si="711"/>
        <v>0</v>
      </c>
      <c r="BL209" s="54">
        <f t="shared" si="712"/>
        <v>0</v>
      </c>
      <c r="BM209" s="42"/>
      <c r="BO209" s="54">
        <f>'Norm-coeff'!$C$2+$AX209*'Norm-coeff'!$D$2+$AY209*'Norm-coeff'!$E$2+$AZ209*'Norm-coeff'!$F$2+$BA209*'Norm-coeff'!$G$2+$BB209*'Norm-coeff'!$H$2+$BC209*'Norm-coeff'!$I$2+$BD209*'Norm-coeff'!$J$2+$BE209*'Norm-coeff'!$K$2+$BF209*'Norm-coeff'!$L$2+$BG209*'Norm-coeff'!$M$2+$BH209*'Norm-coeff'!$N$2+$BI209*'Norm-coeff'!$O$2</f>
        <v>5.4045421474420303</v>
      </c>
      <c r="BP209" s="54">
        <f>'Norm-coeff'!$C$3+$AX209*'Norm-coeff'!$D$3+$AY209*'Norm-coeff'!$E$3+$AZ209*'Norm-coeff'!$F$3+$BA209*'Norm-coeff'!$G$3+$BB209*'Norm-coeff'!$H$3+$BC209*'Norm-coeff'!$I$3+$BD209*'Norm-coeff'!$J$3+$BE209*'Norm-coeff'!$K$3+$BF209*'Norm-coeff'!$L$3+$BG209*'Norm-coeff'!$M$3+$BH209*'Norm-coeff'!$N$3+$BI209*'Norm-coeff'!$O$3</f>
        <v>3.15319116612705</v>
      </c>
      <c r="BQ209" s="54">
        <f>'Norm-coeff'!$C$4+$AX209*'Norm-coeff'!$D$4+$AY209*'Norm-coeff'!$E$4+$AZ209*'Norm-coeff'!$F$4+$BA209*'Norm-coeff'!$G$4+$BB209*'Norm-coeff'!$H$4+$BC209*'Norm-coeff'!$I$4+$BD209*'Norm-coeff'!$J$4+$BE209*'Norm-coeff'!$K$4+$BF209*'Norm-coeff'!$L$4+$BG209*'Norm-coeff'!$M$4+$BH209*'Norm-coeff'!$N$4+$BI209*'Norm-coeff'!$O$4</f>
        <v>1.42115649462768</v>
      </c>
      <c r="BR209" s="54">
        <f>'Norm-coeff'!$C$5+$AX209*'Norm-coeff'!$D$5+$AY209*'Norm-coeff'!$E$5+$AZ209*'Norm-coeff'!$F$5+$BA209*'Norm-coeff'!$G$5+$BB209*'Norm-coeff'!$H$5+$BC209*'Norm-coeff'!$I$5+$BD209*'Norm-coeff'!$J$5+$BE209*'Norm-coeff'!$K$5+$BF209*'Norm-coeff'!$L$5+$BG209*'Norm-coeff'!$M$5+$BH209*'Norm-coeff'!$N$5+$BI209*'Norm-coeff'!$O$5</f>
        <v>1.0553329241296201</v>
      </c>
      <c r="BS209" s="54">
        <f>'Norm-coeff'!$C$6+$AX209*'Norm-coeff'!$D$6+$AY209*'Norm-coeff'!$E$6+$AZ209*'Norm-coeff'!$F$6+$BA209*'Norm-coeff'!$G$6+$BB209*'Norm-coeff'!$H$6+$BC209*'Norm-coeff'!$I$6+$BD209*'Norm-coeff'!$J$6+$BE209*'Norm-coeff'!$K$6+$BF209*'Norm-coeff'!$L$6+$BG209*'Norm-coeff'!$M$6+$BH209*'Norm-coeff'!$N$6+$BI209*'Norm-coeff'!$O$6</f>
        <v>-1.48700885495103E-2</v>
      </c>
      <c r="BT209" s="54">
        <f>'Norm-coeff'!$C$7+$AX209*'Norm-coeff'!$D$7+$AY209*'Norm-coeff'!$E$7+$AZ209*'Norm-coeff'!$F$7+$BA209*'Norm-coeff'!$G$7+$BB209*'Norm-coeff'!$H$7+$BC209*'Norm-coeff'!$I$7+$BD209*'Norm-coeff'!$J$7+$BE209*'Norm-coeff'!$K$7+$BF209*'Norm-coeff'!$L$7+$BG209*'Norm-coeff'!$M$7+$BH209*'Norm-coeff'!$N$7+$BI209*'Norm-coeff'!$O$7</f>
        <v>2.0907583608832998</v>
      </c>
      <c r="BU209" s="54">
        <f>'Norm-coeff'!$C$8+$AX209*'Norm-coeff'!$D$8+$AY209*'Norm-coeff'!$E$8+$AZ209*'Norm-coeff'!$F$8+$BA209*'Norm-coeff'!$G$8+$BB209*'Norm-coeff'!$H$8+$BC209*'Norm-coeff'!$I$8+$BD209*'Norm-coeff'!$J$8+$BE209*'Norm-coeff'!$K$8+$BF209*'Norm-coeff'!$L$8+$BG209*'Norm-coeff'!$M$8+$BH209*'Norm-coeff'!$N$8+$BI209*'Norm-coeff'!$O$8</f>
        <v>0.65894159836244504</v>
      </c>
      <c r="BV209" s="54">
        <f>'Norm-coeff'!$C$9+$AX209*'Norm-coeff'!$D$9+$AY209*'Norm-coeff'!$E$9+$AZ209*'Norm-coeff'!$F$9+$BA209*'Norm-coeff'!$G$9+$BB209*'Norm-coeff'!$H$9+$BC209*'Norm-coeff'!$I$9+$BD209*'Norm-coeff'!$J$9+$BE209*'Norm-coeff'!$K$9+$BF209*'Norm-coeff'!$L$9+$BG209*'Norm-coeff'!$M$9+$BH209*'Norm-coeff'!$N$9+$BI209*'Norm-coeff'!$O$9</f>
        <v>1.48961085014701</v>
      </c>
      <c r="BW209" s="54">
        <f>'Norm-coeff'!$C$10+$AX209*'Norm-coeff'!$D$10+$AY209*'Norm-coeff'!$E$10+$AZ209*'Norm-coeff'!$F$10+$BA209*'Norm-coeff'!$G$10+$BB209*'Norm-coeff'!$H$10+$BC209*'Norm-coeff'!$I$10+$BD209*'Norm-coeff'!$J$10+$BE209*'Norm-coeff'!$K$10+$BF209*'Norm-coeff'!$L$10+$BG209*'Norm-coeff'!$M$10+$BH209*'Norm-coeff'!$N$10+$BI209*'Norm-coeff'!$O$10</f>
        <v>1.42058735749591</v>
      </c>
      <c r="BX209" s="54">
        <f>'Norm-coeff'!$C$11+$AX209*'Norm-coeff'!$D$11+$AY209*'Norm-coeff'!$E$11+$AZ209*'Norm-coeff'!$F$11+$BA209*'Norm-coeff'!$G$11+$BB209*'Norm-coeff'!$H$11+$BC209*'Norm-coeff'!$I$11+$BD209*'Norm-coeff'!$J$11+$BE209*'Norm-coeff'!$K$11+$BF209*'Norm-coeff'!$L$11+$BG209*'Norm-coeff'!$M$11+$BH209*'Norm-coeff'!$N$11+$BI209*'Norm-coeff'!$O$11</f>
        <v>0.221233014421479</v>
      </c>
      <c r="BY209" s="54">
        <f>'Norm-coeff'!$C$12+$AX209*'Norm-coeff'!$D$12+$AY209*'Norm-coeff'!$E$12+$AZ209*'Norm-coeff'!$F$12+$BA209*'Norm-coeff'!$G$12+$BB209*'Norm-coeff'!$H$12+$BC209*'Norm-coeff'!$I$12+$BD209*'Norm-coeff'!$J$12+$BE209*'Norm-coeff'!$K$12+$BF209*'Norm-coeff'!$L$12+$BG209*'Norm-coeff'!$M$12+$BH209*'Norm-coeff'!$N$12+$BI209*'Norm-coeff'!$O$12</f>
        <v>0.283527502056037</v>
      </c>
      <c r="BZ209" s="54">
        <f>'Norm-coeff'!$C$13+$AX209*'Norm-coeff'!$D$13+$AY209*'Norm-coeff'!$E$13+$AZ209*'Norm-coeff'!$F$13+$BA209*'Norm-coeff'!$G$13+$BB209*'Norm-coeff'!$H$13+$BC209*'Norm-coeff'!$I$13+$BD209*'Norm-coeff'!$J$13+$BE209*'Norm-coeff'!$K$13+$BF209*'Norm-coeff'!$L$13+$BG209*'Norm-coeff'!$M$13+$BH209*'Norm-coeff'!$N$13+$BI209*'Norm-coeff'!$O$13</f>
        <v>-4.1864930554451202E-2</v>
      </c>
      <c r="CA209" s="54">
        <f>'Norm-coeff'!$C$14+$AX209*'Norm-coeff'!$D$14+$AY209*'Norm-coeff'!$E$14+$AZ209*'Norm-coeff'!$F$14+$BA209*'Norm-coeff'!$G$14+$BB209*'Norm-coeff'!$H$14+$BC209*'Norm-coeff'!$I$14+$BD209*'Norm-coeff'!$J$14+$BE209*'Norm-coeff'!$K$14+$BF209*'Norm-coeff'!$L$14+$BG209*'Norm-coeff'!$M$14+$BH209*'Norm-coeff'!$N$14+$BI209*'Norm-coeff'!$O$14</f>
        <v>4.2526983164477103</v>
      </c>
      <c r="CC209" s="54">
        <f t="shared" si="837"/>
        <v>0</v>
      </c>
      <c r="CG209" s="54">
        <f t="shared" si="713"/>
        <v>0</v>
      </c>
      <c r="CH209" s="54">
        <f t="shared" si="691"/>
        <v>0</v>
      </c>
      <c r="CI209" s="54">
        <f t="shared" si="714"/>
        <v>0</v>
      </c>
      <c r="CJ209" s="56">
        <f t="shared" si="715"/>
        <v>0</v>
      </c>
      <c r="CK209" s="54">
        <f t="shared" si="716"/>
        <v>0</v>
      </c>
      <c r="CL209" s="54">
        <f t="shared" si="717"/>
        <v>0</v>
      </c>
      <c r="CM209" s="54">
        <f t="shared" si="718"/>
        <v>0</v>
      </c>
      <c r="CN209" s="54">
        <f t="shared" si="719"/>
        <v>0</v>
      </c>
      <c r="CO209" s="54">
        <f t="shared" si="720"/>
        <v>0</v>
      </c>
      <c r="CP209" s="54">
        <f t="shared" si="721"/>
        <v>0</v>
      </c>
      <c r="CQ209" s="54">
        <f t="shared" si="722"/>
        <v>0</v>
      </c>
      <c r="CR209" s="54">
        <f t="shared" si="723"/>
        <v>0</v>
      </c>
      <c r="CS209" s="54">
        <f t="shared" si="724"/>
        <v>0</v>
      </c>
      <c r="CU209" s="54">
        <f t="shared" si="725"/>
        <v>0</v>
      </c>
      <c r="CV209" s="54">
        <f t="shared" si="726"/>
        <v>0</v>
      </c>
      <c r="CW209" s="54">
        <f t="shared" si="727"/>
        <v>0</v>
      </c>
      <c r="CX209" s="54">
        <f t="shared" si="728"/>
        <v>0</v>
      </c>
      <c r="CZ209" s="54">
        <f t="shared" si="729"/>
        <v>0</v>
      </c>
      <c r="DA209" s="54">
        <f t="shared" si="730"/>
        <v>0</v>
      </c>
      <c r="DB209" s="54">
        <f t="shared" si="731"/>
        <v>0</v>
      </c>
      <c r="DC209" s="54">
        <f t="shared" si="732"/>
        <v>0</v>
      </c>
      <c r="DD209" s="54">
        <f t="shared" si="733"/>
        <v>0</v>
      </c>
      <c r="DE209" s="54">
        <f t="shared" si="734"/>
        <v>0</v>
      </c>
      <c r="DF209" s="54">
        <f t="shared" si="735"/>
        <v>0</v>
      </c>
      <c r="DG209" s="54">
        <f t="shared" si="736"/>
        <v>2</v>
      </c>
      <c r="DH209" s="71">
        <f t="shared" si="737"/>
        <v>0</v>
      </c>
      <c r="DI209" s="71">
        <f t="shared" si="738"/>
        <v>0</v>
      </c>
      <c r="DJ209" s="54">
        <f t="shared" si="739"/>
        <v>0</v>
      </c>
      <c r="DK209" s="54">
        <f t="shared" si="740"/>
        <v>2</v>
      </c>
      <c r="DL209" s="4">
        <f t="shared" si="665"/>
        <v>0</v>
      </c>
      <c r="DM209" s="3">
        <f t="shared" si="741"/>
        <v>0</v>
      </c>
      <c r="DN209" s="3">
        <f t="shared" si="742"/>
        <v>0</v>
      </c>
      <c r="DO209" s="4" t="e">
        <f t="shared" si="743"/>
        <v>#DIV/0!</v>
      </c>
      <c r="DP209" s="57"/>
      <c r="DQ209" s="57"/>
      <c r="DR209" s="56">
        <f t="shared" si="666"/>
        <v>2</v>
      </c>
      <c r="DS209" s="56">
        <f t="shared" si="667"/>
        <v>0</v>
      </c>
      <c r="DT209" s="38">
        <f t="shared" si="668"/>
        <v>0</v>
      </c>
      <c r="DU209" s="38">
        <f t="shared" si="744"/>
        <v>2</v>
      </c>
      <c r="DV209" s="38">
        <f t="shared" si="669"/>
        <v>0</v>
      </c>
      <c r="DW209" s="39">
        <f t="shared" si="670"/>
        <v>0</v>
      </c>
      <c r="DX209" s="39">
        <f t="shared" si="671"/>
        <v>0</v>
      </c>
      <c r="DY209" s="39">
        <f t="shared" si="672"/>
        <v>0</v>
      </c>
      <c r="DZ209" s="39">
        <f t="shared" si="673"/>
        <v>0</v>
      </c>
      <c r="EA209" s="39">
        <f t="shared" si="674"/>
        <v>0</v>
      </c>
      <c r="EB209" s="37" t="e">
        <f t="shared" si="745"/>
        <v>#DIV/0!</v>
      </c>
      <c r="EC209" s="37" t="e">
        <f t="shared" si="746"/>
        <v>#DIV/0!</v>
      </c>
      <c r="ED209" s="37" t="e">
        <f t="shared" si="747"/>
        <v>#DIV/0!</v>
      </c>
      <c r="EE209" s="37" t="e">
        <f t="shared" si="748"/>
        <v>#DIV/0!</v>
      </c>
      <c r="EF209" s="39" t="e">
        <f t="shared" si="749"/>
        <v>#DIV/0!</v>
      </c>
      <c r="EG209" s="37" t="e">
        <f t="shared" si="750"/>
        <v>#DIV/0!</v>
      </c>
      <c r="EH209" s="37" t="e">
        <f t="shared" si="751"/>
        <v>#DIV/0!</v>
      </c>
      <c r="EI209" s="11" t="b">
        <f t="shared" si="752"/>
        <v>1</v>
      </c>
      <c r="EJ209" s="11" t="b">
        <f t="shared" si="753"/>
        <v>0</v>
      </c>
      <c r="EK209" s="39" t="e">
        <f t="shared" si="754"/>
        <v>#DIV/0!</v>
      </c>
      <c r="EL209" s="39" t="e">
        <f t="shared" si="755"/>
        <v>#DIV/0!</v>
      </c>
      <c r="EM209" s="39" t="e">
        <f t="shared" si="756"/>
        <v>#DIV/0!</v>
      </c>
      <c r="EN209" s="39" t="e">
        <f t="shared" si="757"/>
        <v>#DIV/0!</v>
      </c>
      <c r="EO209" s="39" t="e">
        <f t="shared" si="758"/>
        <v>#DIV/0!</v>
      </c>
      <c r="EP209" s="39" t="e">
        <f t="shared" si="759"/>
        <v>#DIV/0!</v>
      </c>
      <c r="EQ209" s="39" t="e">
        <f t="shared" si="760"/>
        <v>#DIV/0!</v>
      </c>
      <c r="ER209" s="39" t="e">
        <f t="shared" si="761"/>
        <v>#DIV/0!</v>
      </c>
      <c r="ES209" s="58" t="str">
        <f t="shared" si="762"/>
        <v>(OH,F,Cl)-dominate amphibole</v>
      </c>
      <c r="ET209" s="58" t="e">
        <f t="shared" si="763"/>
        <v>#N/A</v>
      </c>
      <c r="EU209" s="56">
        <f t="shared" si="675"/>
        <v>0</v>
      </c>
      <c r="EV209" s="56">
        <f t="shared" si="676"/>
        <v>0</v>
      </c>
      <c r="EW209" s="56">
        <f t="shared" si="677"/>
        <v>0</v>
      </c>
      <c r="EX209" s="56">
        <f t="shared" si="678"/>
        <v>0</v>
      </c>
      <c r="EY209" s="56">
        <f t="shared" si="679"/>
        <v>0</v>
      </c>
      <c r="EZ209" s="56">
        <f t="shared" si="680"/>
        <v>0</v>
      </c>
      <c r="FA209" s="39">
        <f t="shared" si="681"/>
        <v>0</v>
      </c>
      <c r="FB209" s="39">
        <f t="shared" si="682"/>
        <v>0</v>
      </c>
      <c r="FC209" s="54">
        <f t="shared" si="683"/>
        <v>0</v>
      </c>
      <c r="FD209" s="54">
        <f t="shared" si="684"/>
        <v>0</v>
      </c>
      <c r="FE209" s="39">
        <f t="shared" si="685"/>
        <v>0</v>
      </c>
      <c r="FF209" s="54">
        <f t="shared" si="686"/>
        <v>0</v>
      </c>
      <c r="FG209" s="39">
        <f t="shared" si="687"/>
        <v>0</v>
      </c>
      <c r="FH209" s="39">
        <f t="shared" si="764"/>
        <v>0</v>
      </c>
      <c r="FI209" s="39">
        <f t="shared" si="765"/>
        <v>0</v>
      </c>
      <c r="FJ209" s="39">
        <f t="shared" si="766"/>
        <v>0</v>
      </c>
      <c r="FK209" s="39" t="e">
        <f t="shared" si="767"/>
        <v>#DIV/0!</v>
      </c>
      <c r="FL209" s="39" t="e">
        <f t="shared" si="768"/>
        <v>#DIV/0!</v>
      </c>
      <c r="FM209" s="39" t="e">
        <f t="shared" si="769"/>
        <v>#DIV/0!</v>
      </c>
      <c r="FN209" s="39">
        <f t="shared" si="770"/>
        <v>1</v>
      </c>
      <c r="FO209" s="39">
        <f t="shared" si="688"/>
        <v>0</v>
      </c>
      <c r="FP209" s="39">
        <f t="shared" si="689"/>
        <v>0</v>
      </c>
      <c r="FQ209" s="39">
        <f t="shared" si="690"/>
        <v>0</v>
      </c>
      <c r="FR209" s="39">
        <f t="shared" si="771"/>
        <v>0</v>
      </c>
      <c r="FS209" s="39">
        <f t="shared" si="772"/>
        <v>0</v>
      </c>
      <c r="FU209" s="39" t="e">
        <f t="shared" si="773"/>
        <v>#DIV/0!</v>
      </c>
      <c r="FV209" s="39" t="e">
        <f t="shared" si="774"/>
        <v>#DIV/0!</v>
      </c>
      <c r="FW209" s="39" t="e">
        <f t="shared" si="775"/>
        <v>#DIV/0!</v>
      </c>
      <c r="FY209" s="39" t="e">
        <f t="shared" si="776"/>
        <v>#DIV/0!</v>
      </c>
      <c r="FZ209" s="39" t="e">
        <f t="shared" si="777"/>
        <v>#DIV/0!</v>
      </c>
      <c r="GA209" s="39" t="e">
        <f t="shared" si="778"/>
        <v>#DIV/0!</v>
      </c>
      <c r="GB209" s="39" t="e">
        <f t="shared" si="779"/>
        <v>#DIV/0!</v>
      </c>
      <c r="GC209" s="39" t="e">
        <f t="shared" si="780"/>
        <v>#DIV/0!</v>
      </c>
      <c r="GD209" s="39" t="e">
        <f t="shared" si="781"/>
        <v>#DIV/0!</v>
      </c>
      <c r="GE209" s="39" t="e">
        <f t="shared" si="782"/>
        <v>#DIV/0!</v>
      </c>
      <c r="GF209" s="39" t="e">
        <f t="shared" si="783"/>
        <v>#DIV/0!</v>
      </c>
      <c r="GG209" s="39" t="e">
        <f t="shared" si="784"/>
        <v>#DIV/0!</v>
      </c>
      <c r="GH209" s="39" t="e">
        <f t="shared" si="785"/>
        <v>#DIV/0!</v>
      </c>
      <c r="GI209" s="39"/>
      <c r="GJ209" s="39" t="e">
        <f t="shared" si="786"/>
        <v>#DIV/0!</v>
      </c>
      <c r="GK209" s="39" t="e">
        <f t="shared" si="787"/>
        <v>#DIV/0!</v>
      </c>
      <c r="GL209" s="39" t="e">
        <f t="shared" si="788"/>
        <v>#DIV/0!</v>
      </c>
      <c r="GM209" s="39" t="e">
        <f t="shared" si="789"/>
        <v>#DIV/0!</v>
      </c>
      <c r="GN209" s="39" t="e">
        <f t="shared" si="790"/>
        <v>#DIV/0!</v>
      </c>
      <c r="GO209" s="57"/>
      <c r="GP209" s="57" t="e">
        <f t="shared" si="791"/>
        <v>#DIV/0!</v>
      </c>
      <c r="GQ209" s="59" t="e">
        <f t="shared" si="792"/>
        <v>#DIV/0!</v>
      </c>
      <c r="GR209" s="41" t="e">
        <f t="shared" si="793"/>
        <v>#DIV/0!</v>
      </c>
      <c r="GS209" s="57" t="e">
        <f t="shared" si="794"/>
        <v>#DIV/0!</v>
      </c>
      <c r="GT209" s="57" t="e">
        <f t="shared" si="795"/>
        <v>#DIV/0!</v>
      </c>
      <c r="GU209" s="57" t="e">
        <f t="shared" si="796"/>
        <v>#DIV/0!</v>
      </c>
      <c r="GV209" s="57"/>
      <c r="GW209" s="42" t="e">
        <f t="shared" si="797"/>
        <v>#DIV/0!</v>
      </c>
      <c r="GX209" s="42" t="e">
        <f t="shared" si="798"/>
        <v>#DIV/0!</v>
      </c>
      <c r="GY209" s="42" t="e">
        <f t="shared" si="799"/>
        <v>#DIV/0!</v>
      </c>
      <c r="GZ209" s="57"/>
      <c r="HA209" s="2" t="e">
        <f t="shared" si="800"/>
        <v>#DIV/0!</v>
      </c>
      <c r="HB209" s="2" t="e">
        <f t="shared" si="801"/>
        <v>#DIV/0!</v>
      </c>
      <c r="HC209" s="2" t="e">
        <f t="shared" si="802"/>
        <v>#DIV/0!</v>
      </c>
      <c r="HD209" s="2" t="e">
        <f t="shared" si="803"/>
        <v>#DIV/0!</v>
      </c>
      <c r="HE209" s="2" t="e">
        <f t="shared" si="804"/>
        <v>#DIV/0!</v>
      </c>
      <c r="HF209" s="2" t="e">
        <f t="shared" si="805"/>
        <v>#DIV/0!</v>
      </c>
      <c r="HG209" s="2" t="e">
        <f t="shared" si="806"/>
        <v>#DIV/0!</v>
      </c>
      <c r="HH209" s="2" t="e">
        <f t="shared" si="807"/>
        <v>#DIV/0!</v>
      </c>
      <c r="HI209" s="2" t="e">
        <f t="shared" si="808"/>
        <v>#DIV/0!</v>
      </c>
      <c r="HJ209" s="11" t="e">
        <f t="shared" si="809"/>
        <v>#DIV/0!</v>
      </c>
      <c r="HK209" s="60" t="e">
        <f t="shared" si="810"/>
        <v>#DIV/0!</v>
      </c>
      <c r="HL209" s="57"/>
      <c r="HM209" s="57" t="e">
        <f t="shared" si="811"/>
        <v>#DIV/0!</v>
      </c>
      <c r="HN209" s="57" t="e">
        <f t="shared" si="812"/>
        <v>#DIV/0!</v>
      </c>
      <c r="HO209" s="57" t="e">
        <f t="shared" si="813"/>
        <v>#DIV/0!</v>
      </c>
      <c r="HP209" s="57" t="e">
        <f t="shared" si="814"/>
        <v>#DIV/0!</v>
      </c>
      <c r="HQ209" s="57" t="e">
        <f t="shared" si="815"/>
        <v>#DIV/0!</v>
      </c>
      <c r="HR209" s="57"/>
      <c r="HS209" s="57" t="e">
        <f t="shared" si="816"/>
        <v>#DIV/0!</v>
      </c>
      <c r="HT209" s="57" t="e">
        <f t="shared" si="817"/>
        <v>#DIV/0!</v>
      </c>
      <c r="HU209" s="57" t="e">
        <f t="shared" si="818"/>
        <v>#DIV/0!</v>
      </c>
      <c r="HV209" s="57" t="e">
        <f t="shared" si="819"/>
        <v>#DIV/0!</v>
      </c>
      <c r="HW209" s="57" t="e">
        <f t="shared" si="820"/>
        <v>#DIV/0!</v>
      </c>
      <c r="HX209" s="57"/>
      <c r="HY209" s="57" t="e">
        <f t="shared" si="821"/>
        <v>#DIV/0!</v>
      </c>
      <c r="HZ209" s="57" t="e">
        <f t="shared" si="822"/>
        <v>#DIV/0!</v>
      </c>
      <c r="IA209" s="57"/>
      <c r="IB209" s="61">
        <f t="shared" si="823"/>
        <v>0</v>
      </c>
      <c r="IC209" s="57" t="str">
        <f t="shared" si="824"/>
        <v/>
      </c>
      <c r="ID209" s="42"/>
      <c r="IE209" s="2" t="str">
        <f t="shared" si="825"/>
        <v/>
      </c>
      <c r="IF209" s="60" t="e">
        <f t="shared" si="826"/>
        <v>#DIV/0!</v>
      </c>
      <c r="IG209" s="60" t="str">
        <f t="shared" si="827"/>
        <v/>
      </c>
      <c r="IH209" s="60" t="str">
        <f t="shared" si="828"/>
        <v>zinco-</v>
      </c>
      <c r="II209" s="60" t="str">
        <f t="shared" si="829"/>
        <v>mangano-</v>
      </c>
      <c r="IJ209" s="60" t="e">
        <f t="shared" si="830"/>
        <v>#DIV/0!</v>
      </c>
      <c r="IK209" s="60" t="e">
        <f t="shared" si="831"/>
        <v>#DIV/0!</v>
      </c>
      <c r="IL209" s="60" t="e">
        <f t="shared" si="832"/>
        <v>#DIV/0!</v>
      </c>
      <c r="IM209" s="60" t="e">
        <f t="shared" si="833"/>
        <v>#DIV/0!</v>
      </c>
      <c r="IN209" s="60" t="str">
        <f t="shared" si="834"/>
        <v/>
      </c>
      <c r="IO209" s="60" t="str">
        <f t="shared" si="835"/>
        <v/>
      </c>
      <c r="IP209" s="57"/>
      <c r="IQ209" s="57" t="str">
        <f t="shared" si="836"/>
        <v>ERROR!!</v>
      </c>
    </row>
    <row r="210" spans="24:251">
      <c r="X210" s="29">
        <f t="shared" si="692"/>
        <v>0</v>
      </c>
      <c r="Y210" s="29">
        <f t="shared" si="693"/>
        <v>0</v>
      </c>
      <c r="Z210" s="29" t="e">
        <f t="shared" si="694"/>
        <v>#DIV/0!</v>
      </c>
      <c r="AA210" s="29" t="e">
        <f t="shared" si="695"/>
        <v>#DIV/0!</v>
      </c>
      <c r="AB210" s="29" t="e">
        <f t="shared" si="696"/>
        <v>#DIV/0!</v>
      </c>
      <c r="AC210" s="29" t="e">
        <f t="shared" si="697"/>
        <v>#DIV/0!</v>
      </c>
      <c r="AF210" s="23">
        <v>60.084299999999999</v>
      </c>
      <c r="AG210" s="23">
        <v>79.878799999999998</v>
      </c>
      <c r="AH210" s="23">
        <v>101.96120000000001</v>
      </c>
      <c r="AI210" s="23">
        <v>151.99039999999999</v>
      </c>
      <c r="AJ210" s="23">
        <v>159.69</v>
      </c>
      <c r="AK210" s="23">
        <v>71.846400000000003</v>
      </c>
      <c r="AL210" s="23">
        <v>70.9375</v>
      </c>
      <c r="AM210" s="23">
        <v>40.304400000000001</v>
      </c>
      <c r="AN210" s="23">
        <v>56.077399999999997</v>
      </c>
      <c r="AO210" s="23">
        <v>61.978999999999999</v>
      </c>
      <c r="AP210" s="23">
        <v>94.195999999999998</v>
      </c>
      <c r="AQ210" s="23">
        <v>18.998000000000001</v>
      </c>
      <c r="AR210" s="23">
        <v>35.450000000000003</v>
      </c>
      <c r="AS210" s="23">
        <v>29.88</v>
      </c>
      <c r="AT210" s="23">
        <v>74.691999999999993</v>
      </c>
      <c r="AU210" s="23">
        <v>81.39</v>
      </c>
      <c r="AX210" s="54">
        <f t="shared" si="698"/>
        <v>0</v>
      </c>
      <c r="AY210" s="54">
        <f t="shared" si="699"/>
        <v>0</v>
      </c>
      <c r="AZ210" s="54">
        <f t="shared" si="700"/>
        <v>0</v>
      </c>
      <c r="BA210" s="54">
        <f t="shared" si="701"/>
        <v>0</v>
      </c>
      <c r="BB210" s="54">
        <f t="shared" si="702"/>
        <v>0</v>
      </c>
      <c r="BC210" s="54">
        <f t="shared" si="703"/>
        <v>0</v>
      </c>
      <c r="BD210" s="54">
        <f t="shared" si="704"/>
        <v>0</v>
      </c>
      <c r="BE210" s="54">
        <f t="shared" si="705"/>
        <v>0</v>
      </c>
      <c r="BF210" s="54">
        <f t="shared" si="706"/>
        <v>0</v>
      </c>
      <c r="BG210" s="54">
        <f t="shared" si="707"/>
        <v>0</v>
      </c>
      <c r="BH210" s="54">
        <f t="shared" si="708"/>
        <v>0</v>
      </c>
      <c r="BI210" s="54">
        <f t="shared" si="709"/>
        <v>0</v>
      </c>
      <c r="BJ210" s="54">
        <f t="shared" si="710"/>
        <v>0</v>
      </c>
      <c r="BK210" s="54">
        <f t="shared" si="711"/>
        <v>0</v>
      </c>
      <c r="BL210" s="54">
        <f t="shared" si="712"/>
        <v>0</v>
      </c>
      <c r="BM210" s="42"/>
      <c r="BO210" s="54">
        <f>'Norm-coeff'!$C$2+$AX210*'Norm-coeff'!$D$2+$AY210*'Norm-coeff'!$E$2+$AZ210*'Norm-coeff'!$F$2+$BA210*'Norm-coeff'!$G$2+$BB210*'Norm-coeff'!$H$2+$BC210*'Norm-coeff'!$I$2+$BD210*'Norm-coeff'!$J$2+$BE210*'Norm-coeff'!$K$2+$BF210*'Norm-coeff'!$L$2+$BG210*'Norm-coeff'!$M$2+$BH210*'Norm-coeff'!$N$2+$BI210*'Norm-coeff'!$O$2</f>
        <v>5.4045421474420303</v>
      </c>
      <c r="BP210" s="54">
        <f>'Norm-coeff'!$C$3+$AX210*'Norm-coeff'!$D$3+$AY210*'Norm-coeff'!$E$3+$AZ210*'Norm-coeff'!$F$3+$BA210*'Norm-coeff'!$G$3+$BB210*'Norm-coeff'!$H$3+$BC210*'Norm-coeff'!$I$3+$BD210*'Norm-coeff'!$J$3+$BE210*'Norm-coeff'!$K$3+$BF210*'Norm-coeff'!$L$3+$BG210*'Norm-coeff'!$M$3+$BH210*'Norm-coeff'!$N$3+$BI210*'Norm-coeff'!$O$3</f>
        <v>3.15319116612705</v>
      </c>
      <c r="BQ210" s="54">
        <f>'Norm-coeff'!$C$4+$AX210*'Norm-coeff'!$D$4+$AY210*'Norm-coeff'!$E$4+$AZ210*'Norm-coeff'!$F$4+$BA210*'Norm-coeff'!$G$4+$BB210*'Norm-coeff'!$H$4+$BC210*'Norm-coeff'!$I$4+$BD210*'Norm-coeff'!$J$4+$BE210*'Norm-coeff'!$K$4+$BF210*'Norm-coeff'!$L$4+$BG210*'Norm-coeff'!$M$4+$BH210*'Norm-coeff'!$N$4+$BI210*'Norm-coeff'!$O$4</f>
        <v>1.42115649462768</v>
      </c>
      <c r="BR210" s="54">
        <f>'Norm-coeff'!$C$5+$AX210*'Norm-coeff'!$D$5+$AY210*'Norm-coeff'!$E$5+$AZ210*'Norm-coeff'!$F$5+$BA210*'Norm-coeff'!$G$5+$BB210*'Norm-coeff'!$H$5+$BC210*'Norm-coeff'!$I$5+$BD210*'Norm-coeff'!$J$5+$BE210*'Norm-coeff'!$K$5+$BF210*'Norm-coeff'!$L$5+$BG210*'Norm-coeff'!$M$5+$BH210*'Norm-coeff'!$N$5+$BI210*'Norm-coeff'!$O$5</f>
        <v>1.0553329241296201</v>
      </c>
      <c r="BS210" s="54">
        <f>'Norm-coeff'!$C$6+$AX210*'Norm-coeff'!$D$6+$AY210*'Norm-coeff'!$E$6+$AZ210*'Norm-coeff'!$F$6+$BA210*'Norm-coeff'!$G$6+$BB210*'Norm-coeff'!$H$6+$BC210*'Norm-coeff'!$I$6+$BD210*'Norm-coeff'!$J$6+$BE210*'Norm-coeff'!$K$6+$BF210*'Norm-coeff'!$L$6+$BG210*'Norm-coeff'!$M$6+$BH210*'Norm-coeff'!$N$6+$BI210*'Norm-coeff'!$O$6</f>
        <v>-1.48700885495103E-2</v>
      </c>
      <c r="BT210" s="54">
        <f>'Norm-coeff'!$C$7+$AX210*'Norm-coeff'!$D$7+$AY210*'Norm-coeff'!$E$7+$AZ210*'Norm-coeff'!$F$7+$BA210*'Norm-coeff'!$G$7+$BB210*'Norm-coeff'!$H$7+$BC210*'Norm-coeff'!$I$7+$BD210*'Norm-coeff'!$J$7+$BE210*'Norm-coeff'!$K$7+$BF210*'Norm-coeff'!$L$7+$BG210*'Norm-coeff'!$M$7+$BH210*'Norm-coeff'!$N$7+$BI210*'Norm-coeff'!$O$7</f>
        <v>2.0907583608832998</v>
      </c>
      <c r="BU210" s="54">
        <f>'Norm-coeff'!$C$8+$AX210*'Norm-coeff'!$D$8+$AY210*'Norm-coeff'!$E$8+$AZ210*'Norm-coeff'!$F$8+$BA210*'Norm-coeff'!$G$8+$BB210*'Norm-coeff'!$H$8+$BC210*'Norm-coeff'!$I$8+$BD210*'Norm-coeff'!$J$8+$BE210*'Norm-coeff'!$K$8+$BF210*'Norm-coeff'!$L$8+$BG210*'Norm-coeff'!$M$8+$BH210*'Norm-coeff'!$N$8+$BI210*'Norm-coeff'!$O$8</f>
        <v>0.65894159836244504</v>
      </c>
      <c r="BV210" s="54">
        <f>'Norm-coeff'!$C$9+$AX210*'Norm-coeff'!$D$9+$AY210*'Norm-coeff'!$E$9+$AZ210*'Norm-coeff'!$F$9+$BA210*'Norm-coeff'!$G$9+$BB210*'Norm-coeff'!$H$9+$BC210*'Norm-coeff'!$I$9+$BD210*'Norm-coeff'!$J$9+$BE210*'Norm-coeff'!$K$9+$BF210*'Norm-coeff'!$L$9+$BG210*'Norm-coeff'!$M$9+$BH210*'Norm-coeff'!$N$9+$BI210*'Norm-coeff'!$O$9</f>
        <v>1.48961085014701</v>
      </c>
      <c r="BW210" s="54">
        <f>'Norm-coeff'!$C$10+$AX210*'Norm-coeff'!$D$10+$AY210*'Norm-coeff'!$E$10+$AZ210*'Norm-coeff'!$F$10+$BA210*'Norm-coeff'!$G$10+$BB210*'Norm-coeff'!$H$10+$BC210*'Norm-coeff'!$I$10+$BD210*'Norm-coeff'!$J$10+$BE210*'Norm-coeff'!$K$10+$BF210*'Norm-coeff'!$L$10+$BG210*'Norm-coeff'!$M$10+$BH210*'Norm-coeff'!$N$10+$BI210*'Norm-coeff'!$O$10</f>
        <v>1.42058735749591</v>
      </c>
      <c r="BX210" s="54">
        <f>'Norm-coeff'!$C$11+$AX210*'Norm-coeff'!$D$11+$AY210*'Norm-coeff'!$E$11+$AZ210*'Norm-coeff'!$F$11+$BA210*'Norm-coeff'!$G$11+$BB210*'Norm-coeff'!$H$11+$BC210*'Norm-coeff'!$I$11+$BD210*'Norm-coeff'!$J$11+$BE210*'Norm-coeff'!$K$11+$BF210*'Norm-coeff'!$L$11+$BG210*'Norm-coeff'!$M$11+$BH210*'Norm-coeff'!$N$11+$BI210*'Norm-coeff'!$O$11</f>
        <v>0.221233014421479</v>
      </c>
      <c r="BY210" s="54">
        <f>'Norm-coeff'!$C$12+$AX210*'Norm-coeff'!$D$12+$AY210*'Norm-coeff'!$E$12+$AZ210*'Norm-coeff'!$F$12+$BA210*'Norm-coeff'!$G$12+$BB210*'Norm-coeff'!$H$12+$BC210*'Norm-coeff'!$I$12+$BD210*'Norm-coeff'!$J$12+$BE210*'Norm-coeff'!$K$12+$BF210*'Norm-coeff'!$L$12+$BG210*'Norm-coeff'!$M$12+$BH210*'Norm-coeff'!$N$12+$BI210*'Norm-coeff'!$O$12</f>
        <v>0.283527502056037</v>
      </c>
      <c r="BZ210" s="54">
        <f>'Norm-coeff'!$C$13+$AX210*'Norm-coeff'!$D$13+$AY210*'Norm-coeff'!$E$13+$AZ210*'Norm-coeff'!$F$13+$BA210*'Norm-coeff'!$G$13+$BB210*'Norm-coeff'!$H$13+$BC210*'Norm-coeff'!$I$13+$BD210*'Norm-coeff'!$J$13+$BE210*'Norm-coeff'!$K$13+$BF210*'Norm-coeff'!$L$13+$BG210*'Norm-coeff'!$M$13+$BH210*'Norm-coeff'!$N$13+$BI210*'Norm-coeff'!$O$13</f>
        <v>-4.1864930554451202E-2</v>
      </c>
      <c r="CA210" s="54">
        <f>'Norm-coeff'!$C$14+$AX210*'Norm-coeff'!$D$14+$AY210*'Norm-coeff'!$E$14+$AZ210*'Norm-coeff'!$F$14+$BA210*'Norm-coeff'!$G$14+$BB210*'Norm-coeff'!$H$14+$BC210*'Norm-coeff'!$I$14+$BD210*'Norm-coeff'!$J$14+$BE210*'Norm-coeff'!$K$14+$BF210*'Norm-coeff'!$L$14+$BG210*'Norm-coeff'!$M$14+$BH210*'Norm-coeff'!$N$14+$BI210*'Norm-coeff'!$O$14</f>
        <v>4.2526983164477103</v>
      </c>
      <c r="CC210" s="54">
        <f t="shared" si="837"/>
        <v>0</v>
      </c>
      <c r="CG210" s="54">
        <f t="shared" si="713"/>
        <v>0</v>
      </c>
      <c r="CH210" s="54">
        <f t="shared" si="691"/>
        <v>0</v>
      </c>
      <c r="CI210" s="54">
        <f t="shared" si="714"/>
        <v>0</v>
      </c>
      <c r="CJ210" s="56">
        <f t="shared" si="715"/>
        <v>0</v>
      </c>
      <c r="CK210" s="54">
        <f t="shared" si="716"/>
        <v>0</v>
      </c>
      <c r="CL210" s="54">
        <f t="shared" si="717"/>
        <v>0</v>
      </c>
      <c r="CM210" s="54">
        <f t="shared" si="718"/>
        <v>0</v>
      </c>
      <c r="CN210" s="54">
        <f t="shared" si="719"/>
        <v>0</v>
      </c>
      <c r="CO210" s="54">
        <f t="shared" si="720"/>
        <v>0</v>
      </c>
      <c r="CP210" s="54">
        <f t="shared" si="721"/>
        <v>0</v>
      </c>
      <c r="CQ210" s="54">
        <f t="shared" si="722"/>
        <v>0</v>
      </c>
      <c r="CR210" s="54">
        <f t="shared" si="723"/>
        <v>0</v>
      </c>
      <c r="CS210" s="54">
        <f t="shared" si="724"/>
        <v>0</v>
      </c>
      <c r="CU210" s="54">
        <f t="shared" si="725"/>
        <v>0</v>
      </c>
      <c r="CV210" s="54">
        <f t="shared" si="726"/>
        <v>0</v>
      </c>
      <c r="CW210" s="54">
        <f t="shared" si="727"/>
        <v>0</v>
      </c>
      <c r="CX210" s="54">
        <f t="shared" si="728"/>
        <v>0</v>
      </c>
      <c r="CZ210" s="54">
        <f t="shared" si="729"/>
        <v>0</v>
      </c>
      <c r="DA210" s="54">
        <f t="shared" si="730"/>
        <v>0</v>
      </c>
      <c r="DB210" s="54">
        <f t="shared" si="731"/>
        <v>0</v>
      </c>
      <c r="DC210" s="54">
        <f t="shared" si="732"/>
        <v>0</v>
      </c>
      <c r="DD210" s="54">
        <f t="shared" si="733"/>
        <v>0</v>
      </c>
      <c r="DE210" s="54">
        <f t="shared" si="734"/>
        <v>0</v>
      </c>
      <c r="DF210" s="54">
        <f t="shared" si="735"/>
        <v>0</v>
      </c>
      <c r="DG210" s="54">
        <f t="shared" si="736"/>
        <v>2</v>
      </c>
      <c r="DH210" s="71">
        <f t="shared" si="737"/>
        <v>0</v>
      </c>
      <c r="DI210" s="71">
        <f t="shared" si="738"/>
        <v>0</v>
      </c>
      <c r="DJ210" s="54">
        <f t="shared" si="739"/>
        <v>0</v>
      </c>
      <c r="DK210" s="54">
        <f t="shared" si="740"/>
        <v>2</v>
      </c>
      <c r="DL210" s="4">
        <f t="shared" si="665"/>
        <v>0</v>
      </c>
      <c r="DM210" s="3">
        <f t="shared" si="741"/>
        <v>0</v>
      </c>
      <c r="DN210" s="3">
        <f t="shared" si="742"/>
        <v>0</v>
      </c>
      <c r="DO210" s="4" t="e">
        <f t="shared" si="743"/>
        <v>#DIV/0!</v>
      </c>
      <c r="DP210" s="57"/>
      <c r="DQ210" s="57"/>
      <c r="DR210" s="56">
        <f t="shared" si="666"/>
        <v>2</v>
      </c>
      <c r="DS210" s="56">
        <f t="shared" si="667"/>
        <v>0</v>
      </c>
      <c r="DT210" s="38">
        <f t="shared" si="668"/>
        <v>0</v>
      </c>
      <c r="DU210" s="38">
        <f t="shared" si="744"/>
        <v>2</v>
      </c>
      <c r="DV210" s="38">
        <f t="shared" si="669"/>
        <v>0</v>
      </c>
      <c r="DW210" s="39">
        <f t="shared" si="670"/>
        <v>0</v>
      </c>
      <c r="DX210" s="39">
        <f t="shared" si="671"/>
        <v>0</v>
      </c>
      <c r="DY210" s="39">
        <f t="shared" si="672"/>
        <v>0</v>
      </c>
      <c r="DZ210" s="39">
        <f t="shared" si="673"/>
        <v>0</v>
      </c>
      <c r="EA210" s="39">
        <f t="shared" si="674"/>
        <v>0</v>
      </c>
      <c r="EB210" s="37" t="e">
        <f t="shared" si="745"/>
        <v>#DIV/0!</v>
      </c>
      <c r="EC210" s="37" t="e">
        <f t="shared" si="746"/>
        <v>#DIV/0!</v>
      </c>
      <c r="ED210" s="37" t="e">
        <f t="shared" si="747"/>
        <v>#DIV/0!</v>
      </c>
      <c r="EE210" s="37" t="e">
        <f t="shared" si="748"/>
        <v>#DIV/0!</v>
      </c>
      <c r="EF210" s="39" t="e">
        <f t="shared" si="749"/>
        <v>#DIV/0!</v>
      </c>
      <c r="EG210" s="37" t="e">
        <f t="shared" si="750"/>
        <v>#DIV/0!</v>
      </c>
      <c r="EH210" s="37" t="e">
        <f t="shared" si="751"/>
        <v>#DIV/0!</v>
      </c>
      <c r="EI210" s="11" t="b">
        <f t="shared" si="752"/>
        <v>1</v>
      </c>
      <c r="EJ210" s="11" t="b">
        <f t="shared" si="753"/>
        <v>0</v>
      </c>
      <c r="EK210" s="39" t="e">
        <f t="shared" si="754"/>
        <v>#DIV/0!</v>
      </c>
      <c r="EL210" s="39" t="e">
        <f t="shared" si="755"/>
        <v>#DIV/0!</v>
      </c>
      <c r="EM210" s="39" t="e">
        <f t="shared" si="756"/>
        <v>#DIV/0!</v>
      </c>
      <c r="EN210" s="39" t="e">
        <f t="shared" si="757"/>
        <v>#DIV/0!</v>
      </c>
      <c r="EO210" s="39" t="e">
        <f t="shared" si="758"/>
        <v>#DIV/0!</v>
      </c>
      <c r="EP210" s="39" t="e">
        <f t="shared" si="759"/>
        <v>#DIV/0!</v>
      </c>
      <c r="EQ210" s="39" t="e">
        <f t="shared" si="760"/>
        <v>#DIV/0!</v>
      </c>
      <c r="ER210" s="39" t="e">
        <f t="shared" si="761"/>
        <v>#DIV/0!</v>
      </c>
      <c r="ES210" s="58" t="str">
        <f t="shared" si="762"/>
        <v>(OH,F,Cl)-dominate amphibole</v>
      </c>
      <c r="ET210" s="58" t="e">
        <f t="shared" si="763"/>
        <v>#N/A</v>
      </c>
      <c r="EU210" s="56">
        <f t="shared" si="675"/>
        <v>0</v>
      </c>
      <c r="EV210" s="56">
        <f t="shared" si="676"/>
        <v>0</v>
      </c>
      <c r="EW210" s="56">
        <f t="shared" si="677"/>
        <v>0</v>
      </c>
      <c r="EX210" s="56">
        <f t="shared" si="678"/>
        <v>0</v>
      </c>
      <c r="EY210" s="56">
        <f t="shared" si="679"/>
        <v>0</v>
      </c>
      <c r="EZ210" s="56">
        <f t="shared" si="680"/>
        <v>0</v>
      </c>
      <c r="FA210" s="39">
        <f t="shared" si="681"/>
        <v>0</v>
      </c>
      <c r="FB210" s="39">
        <f t="shared" si="682"/>
        <v>0</v>
      </c>
      <c r="FC210" s="54">
        <f t="shared" si="683"/>
        <v>0</v>
      </c>
      <c r="FD210" s="54">
        <f t="shared" si="684"/>
        <v>0</v>
      </c>
      <c r="FE210" s="39">
        <f t="shared" si="685"/>
        <v>0</v>
      </c>
      <c r="FF210" s="54">
        <f t="shared" si="686"/>
        <v>0</v>
      </c>
      <c r="FG210" s="39">
        <f t="shared" si="687"/>
        <v>0</v>
      </c>
      <c r="FH210" s="39">
        <f t="shared" si="764"/>
        <v>0</v>
      </c>
      <c r="FI210" s="39">
        <f t="shared" si="765"/>
        <v>0</v>
      </c>
      <c r="FJ210" s="39">
        <f t="shared" si="766"/>
        <v>0</v>
      </c>
      <c r="FK210" s="39" t="e">
        <f t="shared" si="767"/>
        <v>#DIV/0!</v>
      </c>
      <c r="FL210" s="39" t="e">
        <f t="shared" si="768"/>
        <v>#DIV/0!</v>
      </c>
      <c r="FM210" s="39" t="e">
        <f t="shared" si="769"/>
        <v>#DIV/0!</v>
      </c>
      <c r="FN210" s="39">
        <f t="shared" si="770"/>
        <v>1</v>
      </c>
      <c r="FO210" s="39">
        <f t="shared" si="688"/>
        <v>0</v>
      </c>
      <c r="FP210" s="39">
        <f t="shared" si="689"/>
        <v>0</v>
      </c>
      <c r="FQ210" s="39">
        <f t="shared" si="690"/>
        <v>0</v>
      </c>
      <c r="FR210" s="39">
        <f t="shared" si="771"/>
        <v>0</v>
      </c>
      <c r="FS210" s="39">
        <f t="shared" si="772"/>
        <v>0</v>
      </c>
      <c r="FU210" s="39" t="e">
        <f t="shared" si="773"/>
        <v>#DIV/0!</v>
      </c>
      <c r="FV210" s="39" t="e">
        <f t="shared" si="774"/>
        <v>#DIV/0!</v>
      </c>
      <c r="FW210" s="39" t="e">
        <f t="shared" si="775"/>
        <v>#DIV/0!</v>
      </c>
      <c r="FY210" s="39" t="e">
        <f t="shared" si="776"/>
        <v>#DIV/0!</v>
      </c>
      <c r="FZ210" s="39" t="e">
        <f t="shared" si="777"/>
        <v>#DIV/0!</v>
      </c>
      <c r="GA210" s="39" t="e">
        <f t="shared" si="778"/>
        <v>#DIV/0!</v>
      </c>
      <c r="GB210" s="39" t="e">
        <f t="shared" si="779"/>
        <v>#DIV/0!</v>
      </c>
      <c r="GC210" s="39" t="e">
        <f t="shared" si="780"/>
        <v>#DIV/0!</v>
      </c>
      <c r="GD210" s="39" t="e">
        <f t="shared" si="781"/>
        <v>#DIV/0!</v>
      </c>
      <c r="GE210" s="39" t="e">
        <f t="shared" si="782"/>
        <v>#DIV/0!</v>
      </c>
      <c r="GF210" s="39" t="e">
        <f t="shared" si="783"/>
        <v>#DIV/0!</v>
      </c>
      <c r="GG210" s="39" t="e">
        <f t="shared" si="784"/>
        <v>#DIV/0!</v>
      </c>
      <c r="GH210" s="39" t="e">
        <f t="shared" si="785"/>
        <v>#DIV/0!</v>
      </c>
      <c r="GI210" s="39"/>
      <c r="GJ210" s="39" t="e">
        <f t="shared" si="786"/>
        <v>#DIV/0!</v>
      </c>
      <c r="GK210" s="39" t="e">
        <f t="shared" si="787"/>
        <v>#DIV/0!</v>
      </c>
      <c r="GL210" s="39" t="e">
        <f t="shared" si="788"/>
        <v>#DIV/0!</v>
      </c>
      <c r="GM210" s="39" t="e">
        <f t="shared" si="789"/>
        <v>#DIV/0!</v>
      </c>
      <c r="GN210" s="39" t="e">
        <f t="shared" si="790"/>
        <v>#DIV/0!</v>
      </c>
      <c r="GO210" s="57"/>
      <c r="GP210" s="57" t="e">
        <f t="shared" si="791"/>
        <v>#DIV/0!</v>
      </c>
      <c r="GQ210" s="59" t="e">
        <f t="shared" si="792"/>
        <v>#DIV/0!</v>
      </c>
      <c r="GR210" s="41" t="e">
        <f t="shared" si="793"/>
        <v>#DIV/0!</v>
      </c>
      <c r="GS210" s="57" t="e">
        <f t="shared" si="794"/>
        <v>#DIV/0!</v>
      </c>
      <c r="GT210" s="57" t="e">
        <f t="shared" si="795"/>
        <v>#DIV/0!</v>
      </c>
      <c r="GU210" s="57" t="e">
        <f t="shared" si="796"/>
        <v>#DIV/0!</v>
      </c>
      <c r="GV210" s="57"/>
      <c r="GW210" s="42" t="e">
        <f t="shared" si="797"/>
        <v>#DIV/0!</v>
      </c>
      <c r="GX210" s="42" t="e">
        <f t="shared" si="798"/>
        <v>#DIV/0!</v>
      </c>
      <c r="GY210" s="42" t="e">
        <f t="shared" si="799"/>
        <v>#DIV/0!</v>
      </c>
      <c r="GZ210" s="57"/>
      <c r="HA210" s="2" t="e">
        <f t="shared" si="800"/>
        <v>#DIV/0!</v>
      </c>
      <c r="HB210" s="2" t="e">
        <f t="shared" si="801"/>
        <v>#DIV/0!</v>
      </c>
      <c r="HC210" s="2" t="e">
        <f t="shared" si="802"/>
        <v>#DIV/0!</v>
      </c>
      <c r="HD210" s="2" t="e">
        <f t="shared" si="803"/>
        <v>#DIV/0!</v>
      </c>
      <c r="HE210" s="2" t="e">
        <f t="shared" si="804"/>
        <v>#DIV/0!</v>
      </c>
      <c r="HF210" s="2" t="e">
        <f t="shared" si="805"/>
        <v>#DIV/0!</v>
      </c>
      <c r="HG210" s="2" t="e">
        <f t="shared" si="806"/>
        <v>#DIV/0!</v>
      </c>
      <c r="HH210" s="2" t="e">
        <f t="shared" si="807"/>
        <v>#DIV/0!</v>
      </c>
      <c r="HI210" s="2" t="e">
        <f t="shared" si="808"/>
        <v>#DIV/0!</v>
      </c>
      <c r="HJ210" s="11" t="e">
        <f t="shared" si="809"/>
        <v>#DIV/0!</v>
      </c>
      <c r="HK210" s="60" t="e">
        <f t="shared" si="810"/>
        <v>#DIV/0!</v>
      </c>
      <c r="HL210" s="57"/>
      <c r="HM210" s="57" t="e">
        <f t="shared" si="811"/>
        <v>#DIV/0!</v>
      </c>
      <c r="HN210" s="57" t="e">
        <f t="shared" si="812"/>
        <v>#DIV/0!</v>
      </c>
      <c r="HO210" s="57" t="e">
        <f t="shared" si="813"/>
        <v>#DIV/0!</v>
      </c>
      <c r="HP210" s="57" t="e">
        <f t="shared" si="814"/>
        <v>#DIV/0!</v>
      </c>
      <c r="HQ210" s="57" t="e">
        <f t="shared" si="815"/>
        <v>#DIV/0!</v>
      </c>
      <c r="HR210" s="57"/>
      <c r="HS210" s="57" t="e">
        <f t="shared" si="816"/>
        <v>#DIV/0!</v>
      </c>
      <c r="HT210" s="57" t="e">
        <f t="shared" si="817"/>
        <v>#DIV/0!</v>
      </c>
      <c r="HU210" s="57" t="e">
        <f t="shared" si="818"/>
        <v>#DIV/0!</v>
      </c>
      <c r="HV210" s="57" t="e">
        <f t="shared" si="819"/>
        <v>#DIV/0!</v>
      </c>
      <c r="HW210" s="57" t="e">
        <f t="shared" si="820"/>
        <v>#DIV/0!</v>
      </c>
      <c r="HX210" s="57"/>
      <c r="HY210" s="57" t="e">
        <f t="shared" si="821"/>
        <v>#DIV/0!</v>
      </c>
      <c r="HZ210" s="57" t="e">
        <f t="shared" si="822"/>
        <v>#DIV/0!</v>
      </c>
      <c r="IA210" s="57"/>
      <c r="IB210" s="61">
        <f t="shared" si="823"/>
        <v>0</v>
      </c>
      <c r="IC210" s="57" t="str">
        <f t="shared" si="824"/>
        <v/>
      </c>
      <c r="ID210" s="42"/>
      <c r="IE210" s="2" t="str">
        <f t="shared" si="825"/>
        <v/>
      </c>
      <c r="IF210" s="60" t="e">
        <f t="shared" si="826"/>
        <v>#DIV/0!</v>
      </c>
      <c r="IG210" s="60" t="str">
        <f t="shared" si="827"/>
        <v/>
      </c>
      <c r="IH210" s="60" t="str">
        <f t="shared" si="828"/>
        <v>zinco-</v>
      </c>
      <c r="II210" s="60" t="str">
        <f t="shared" si="829"/>
        <v>mangano-</v>
      </c>
      <c r="IJ210" s="60" t="e">
        <f t="shared" si="830"/>
        <v>#DIV/0!</v>
      </c>
      <c r="IK210" s="60" t="e">
        <f t="shared" si="831"/>
        <v>#DIV/0!</v>
      </c>
      <c r="IL210" s="60" t="e">
        <f t="shared" si="832"/>
        <v>#DIV/0!</v>
      </c>
      <c r="IM210" s="60" t="e">
        <f t="shared" si="833"/>
        <v>#DIV/0!</v>
      </c>
      <c r="IN210" s="60" t="str">
        <f t="shared" si="834"/>
        <v/>
      </c>
      <c r="IO210" s="60" t="str">
        <f t="shared" si="835"/>
        <v/>
      </c>
      <c r="IP210" s="57"/>
      <c r="IQ210" s="57" t="str">
        <f t="shared" si="836"/>
        <v>ERROR!!</v>
      </c>
    </row>
    <row r="211" spans="24:251">
      <c r="X211" s="29">
        <f t="shared" si="692"/>
        <v>0</v>
      </c>
      <c r="Y211" s="29">
        <f t="shared" si="693"/>
        <v>0</v>
      </c>
      <c r="Z211" s="29" t="e">
        <f t="shared" si="694"/>
        <v>#DIV/0!</v>
      </c>
      <c r="AA211" s="29" t="e">
        <f t="shared" si="695"/>
        <v>#DIV/0!</v>
      </c>
      <c r="AB211" s="29" t="e">
        <f t="shared" si="696"/>
        <v>#DIV/0!</v>
      </c>
      <c r="AC211" s="29" t="e">
        <f t="shared" si="697"/>
        <v>#DIV/0!</v>
      </c>
      <c r="AF211" s="23">
        <v>60.084299999999999</v>
      </c>
      <c r="AG211" s="23">
        <v>79.878799999999998</v>
      </c>
      <c r="AH211" s="23">
        <v>101.96120000000001</v>
      </c>
      <c r="AI211" s="23">
        <v>151.99039999999999</v>
      </c>
      <c r="AJ211" s="23">
        <v>159.69</v>
      </c>
      <c r="AK211" s="23">
        <v>71.846400000000003</v>
      </c>
      <c r="AL211" s="23">
        <v>70.9375</v>
      </c>
      <c r="AM211" s="23">
        <v>40.304400000000001</v>
      </c>
      <c r="AN211" s="23">
        <v>56.077399999999997</v>
      </c>
      <c r="AO211" s="23">
        <v>61.978999999999999</v>
      </c>
      <c r="AP211" s="23">
        <v>94.195999999999998</v>
      </c>
      <c r="AQ211" s="23">
        <v>18.998000000000001</v>
      </c>
      <c r="AR211" s="23">
        <v>35.450000000000003</v>
      </c>
      <c r="AS211" s="23">
        <v>29.88</v>
      </c>
      <c r="AT211" s="23">
        <v>74.691999999999993</v>
      </c>
      <c r="AU211" s="23">
        <v>81.39</v>
      </c>
      <c r="AX211" s="54">
        <f t="shared" si="698"/>
        <v>0</v>
      </c>
      <c r="AY211" s="54">
        <f t="shared" si="699"/>
        <v>0</v>
      </c>
      <c r="AZ211" s="54">
        <f t="shared" si="700"/>
        <v>0</v>
      </c>
      <c r="BA211" s="54">
        <f t="shared" si="701"/>
        <v>0</v>
      </c>
      <c r="BB211" s="54">
        <f t="shared" si="702"/>
        <v>0</v>
      </c>
      <c r="BC211" s="54">
        <f t="shared" si="703"/>
        <v>0</v>
      </c>
      <c r="BD211" s="54">
        <f t="shared" si="704"/>
        <v>0</v>
      </c>
      <c r="BE211" s="54">
        <f t="shared" si="705"/>
        <v>0</v>
      </c>
      <c r="BF211" s="54">
        <f t="shared" si="706"/>
        <v>0</v>
      </c>
      <c r="BG211" s="54">
        <f t="shared" si="707"/>
        <v>0</v>
      </c>
      <c r="BH211" s="54">
        <f t="shared" si="708"/>
        <v>0</v>
      </c>
      <c r="BI211" s="54">
        <f t="shared" si="709"/>
        <v>0</v>
      </c>
      <c r="BJ211" s="54">
        <f t="shared" si="710"/>
        <v>0</v>
      </c>
      <c r="BK211" s="54">
        <f t="shared" si="711"/>
        <v>0</v>
      </c>
      <c r="BL211" s="54">
        <f t="shared" si="712"/>
        <v>0</v>
      </c>
      <c r="BM211" s="42"/>
      <c r="BO211" s="54">
        <f>'Norm-coeff'!$C$2+$AX211*'Norm-coeff'!$D$2+$AY211*'Norm-coeff'!$E$2+$AZ211*'Norm-coeff'!$F$2+$BA211*'Norm-coeff'!$G$2+$BB211*'Norm-coeff'!$H$2+$BC211*'Norm-coeff'!$I$2+$BD211*'Norm-coeff'!$J$2+$BE211*'Norm-coeff'!$K$2+$BF211*'Norm-coeff'!$L$2+$BG211*'Norm-coeff'!$M$2+$BH211*'Norm-coeff'!$N$2+$BI211*'Norm-coeff'!$O$2</f>
        <v>5.4045421474420303</v>
      </c>
      <c r="BP211" s="54">
        <f>'Norm-coeff'!$C$3+$AX211*'Norm-coeff'!$D$3+$AY211*'Norm-coeff'!$E$3+$AZ211*'Norm-coeff'!$F$3+$BA211*'Norm-coeff'!$G$3+$BB211*'Norm-coeff'!$H$3+$BC211*'Norm-coeff'!$I$3+$BD211*'Norm-coeff'!$J$3+$BE211*'Norm-coeff'!$K$3+$BF211*'Norm-coeff'!$L$3+$BG211*'Norm-coeff'!$M$3+$BH211*'Norm-coeff'!$N$3+$BI211*'Norm-coeff'!$O$3</f>
        <v>3.15319116612705</v>
      </c>
      <c r="BQ211" s="54">
        <f>'Norm-coeff'!$C$4+$AX211*'Norm-coeff'!$D$4+$AY211*'Norm-coeff'!$E$4+$AZ211*'Norm-coeff'!$F$4+$BA211*'Norm-coeff'!$G$4+$BB211*'Norm-coeff'!$H$4+$BC211*'Norm-coeff'!$I$4+$BD211*'Norm-coeff'!$J$4+$BE211*'Norm-coeff'!$K$4+$BF211*'Norm-coeff'!$L$4+$BG211*'Norm-coeff'!$M$4+$BH211*'Norm-coeff'!$N$4+$BI211*'Norm-coeff'!$O$4</f>
        <v>1.42115649462768</v>
      </c>
      <c r="BR211" s="54">
        <f>'Norm-coeff'!$C$5+$AX211*'Norm-coeff'!$D$5+$AY211*'Norm-coeff'!$E$5+$AZ211*'Norm-coeff'!$F$5+$BA211*'Norm-coeff'!$G$5+$BB211*'Norm-coeff'!$H$5+$BC211*'Norm-coeff'!$I$5+$BD211*'Norm-coeff'!$J$5+$BE211*'Norm-coeff'!$K$5+$BF211*'Norm-coeff'!$L$5+$BG211*'Norm-coeff'!$M$5+$BH211*'Norm-coeff'!$N$5+$BI211*'Norm-coeff'!$O$5</f>
        <v>1.0553329241296201</v>
      </c>
      <c r="BS211" s="54">
        <f>'Norm-coeff'!$C$6+$AX211*'Norm-coeff'!$D$6+$AY211*'Norm-coeff'!$E$6+$AZ211*'Norm-coeff'!$F$6+$BA211*'Norm-coeff'!$G$6+$BB211*'Norm-coeff'!$H$6+$BC211*'Norm-coeff'!$I$6+$BD211*'Norm-coeff'!$J$6+$BE211*'Norm-coeff'!$K$6+$BF211*'Norm-coeff'!$L$6+$BG211*'Norm-coeff'!$M$6+$BH211*'Norm-coeff'!$N$6+$BI211*'Norm-coeff'!$O$6</f>
        <v>-1.48700885495103E-2</v>
      </c>
      <c r="BT211" s="54">
        <f>'Norm-coeff'!$C$7+$AX211*'Norm-coeff'!$D$7+$AY211*'Norm-coeff'!$E$7+$AZ211*'Norm-coeff'!$F$7+$BA211*'Norm-coeff'!$G$7+$BB211*'Norm-coeff'!$H$7+$BC211*'Norm-coeff'!$I$7+$BD211*'Norm-coeff'!$J$7+$BE211*'Norm-coeff'!$K$7+$BF211*'Norm-coeff'!$L$7+$BG211*'Norm-coeff'!$M$7+$BH211*'Norm-coeff'!$N$7+$BI211*'Norm-coeff'!$O$7</f>
        <v>2.0907583608832998</v>
      </c>
      <c r="BU211" s="54">
        <f>'Norm-coeff'!$C$8+$AX211*'Norm-coeff'!$D$8+$AY211*'Norm-coeff'!$E$8+$AZ211*'Norm-coeff'!$F$8+$BA211*'Norm-coeff'!$G$8+$BB211*'Norm-coeff'!$H$8+$BC211*'Norm-coeff'!$I$8+$BD211*'Norm-coeff'!$J$8+$BE211*'Norm-coeff'!$K$8+$BF211*'Norm-coeff'!$L$8+$BG211*'Norm-coeff'!$M$8+$BH211*'Norm-coeff'!$N$8+$BI211*'Norm-coeff'!$O$8</f>
        <v>0.65894159836244504</v>
      </c>
      <c r="BV211" s="54">
        <f>'Norm-coeff'!$C$9+$AX211*'Norm-coeff'!$D$9+$AY211*'Norm-coeff'!$E$9+$AZ211*'Norm-coeff'!$F$9+$BA211*'Norm-coeff'!$G$9+$BB211*'Norm-coeff'!$H$9+$BC211*'Norm-coeff'!$I$9+$BD211*'Norm-coeff'!$J$9+$BE211*'Norm-coeff'!$K$9+$BF211*'Norm-coeff'!$L$9+$BG211*'Norm-coeff'!$M$9+$BH211*'Norm-coeff'!$N$9+$BI211*'Norm-coeff'!$O$9</f>
        <v>1.48961085014701</v>
      </c>
      <c r="BW211" s="54">
        <f>'Norm-coeff'!$C$10+$AX211*'Norm-coeff'!$D$10+$AY211*'Norm-coeff'!$E$10+$AZ211*'Norm-coeff'!$F$10+$BA211*'Norm-coeff'!$G$10+$BB211*'Norm-coeff'!$H$10+$BC211*'Norm-coeff'!$I$10+$BD211*'Norm-coeff'!$J$10+$BE211*'Norm-coeff'!$K$10+$BF211*'Norm-coeff'!$L$10+$BG211*'Norm-coeff'!$M$10+$BH211*'Norm-coeff'!$N$10+$BI211*'Norm-coeff'!$O$10</f>
        <v>1.42058735749591</v>
      </c>
      <c r="BX211" s="54">
        <f>'Norm-coeff'!$C$11+$AX211*'Norm-coeff'!$D$11+$AY211*'Norm-coeff'!$E$11+$AZ211*'Norm-coeff'!$F$11+$BA211*'Norm-coeff'!$G$11+$BB211*'Norm-coeff'!$H$11+$BC211*'Norm-coeff'!$I$11+$BD211*'Norm-coeff'!$J$11+$BE211*'Norm-coeff'!$K$11+$BF211*'Norm-coeff'!$L$11+$BG211*'Norm-coeff'!$M$11+$BH211*'Norm-coeff'!$N$11+$BI211*'Norm-coeff'!$O$11</f>
        <v>0.221233014421479</v>
      </c>
      <c r="BY211" s="54">
        <f>'Norm-coeff'!$C$12+$AX211*'Norm-coeff'!$D$12+$AY211*'Norm-coeff'!$E$12+$AZ211*'Norm-coeff'!$F$12+$BA211*'Norm-coeff'!$G$12+$BB211*'Norm-coeff'!$H$12+$BC211*'Norm-coeff'!$I$12+$BD211*'Norm-coeff'!$J$12+$BE211*'Norm-coeff'!$K$12+$BF211*'Norm-coeff'!$L$12+$BG211*'Norm-coeff'!$M$12+$BH211*'Norm-coeff'!$N$12+$BI211*'Norm-coeff'!$O$12</f>
        <v>0.283527502056037</v>
      </c>
      <c r="BZ211" s="54">
        <f>'Norm-coeff'!$C$13+$AX211*'Norm-coeff'!$D$13+$AY211*'Norm-coeff'!$E$13+$AZ211*'Norm-coeff'!$F$13+$BA211*'Norm-coeff'!$G$13+$BB211*'Norm-coeff'!$H$13+$BC211*'Norm-coeff'!$I$13+$BD211*'Norm-coeff'!$J$13+$BE211*'Norm-coeff'!$K$13+$BF211*'Norm-coeff'!$L$13+$BG211*'Norm-coeff'!$M$13+$BH211*'Norm-coeff'!$N$13+$BI211*'Norm-coeff'!$O$13</f>
        <v>-4.1864930554451202E-2</v>
      </c>
      <c r="CA211" s="54">
        <f>'Norm-coeff'!$C$14+$AX211*'Norm-coeff'!$D$14+$AY211*'Norm-coeff'!$E$14+$AZ211*'Norm-coeff'!$F$14+$BA211*'Norm-coeff'!$G$14+$BB211*'Norm-coeff'!$H$14+$BC211*'Norm-coeff'!$I$14+$BD211*'Norm-coeff'!$J$14+$BE211*'Norm-coeff'!$K$14+$BF211*'Norm-coeff'!$L$14+$BG211*'Norm-coeff'!$M$14+$BH211*'Norm-coeff'!$N$14+$BI211*'Norm-coeff'!$O$14</f>
        <v>4.2526983164477103</v>
      </c>
      <c r="CC211" s="54">
        <f t="shared" si="837"/>
        <v>0</v>
      </c>
      <c r="CG211" s="54">
        <f t="shared" si="713"/>
        <v>0</v>
      </c>
      <c r="CH211" s="54">
        <f t="shared" si="691"/>
        <v>0</v>
      </c>
      <c r="CI211" s="54">
        <f t="shared" si="714"/>
        <v>0</v>
      </c>
      <c r="CJ211" s="56">
        <f t="shared" si="715"/>
        <v>0</v>
      </c>
      <c r="CK211" s="54">
        <f t="shared" si="716"/>
        <v>0</v>
      </c>
      <c r="CL211" s="54">
        <f t="shared" si="717"/>
        <v>0</v>
      </c>
      <c r="CM211" s="54">
        <f t="shared" si="718"/>
        <v>0</v>
      </c>
      <c r="CN211" s="54">
        <f t="shared" si="719"/>
        <v>0</v>
      </c>
      <c r="CO211" s="54">
        <f t="shared" si="720"/>
        <v>0</v>
      </c>
      <c r="CP211" s="54">
        <f t="shared" si="721"/>
        <v>0</v>
      </c>
      <c r="CQ211" s="54">
        <f t="shared" si="722"/>
        <v>0</v>
      </c>
      <c r="CR211" s="54">
        <f t="shared" si="723"/>
        <v>0</v>
      </c>
      <c r="CS211" s="54">
        <f t="shared" si="724"/>
        <v>0</v>
      </c>
      <c r="CU211" s="54">
        <f t="shared" si="725"/>
        <v>0</v>
      </c>
      <c r="CV211" s="54">
        <f t="shared" si="726"/>
        <v>0</v>
      </c>
      <c r="CW211" s="54">
        <f t="shared" si="727"/>
        <v>0</v>
      </c>
      <c r="CX211" s="54">
        <f t="shared" si="728"/>
        <v>0</v>
      </c>
      <c r="CZ211" s="54">
        <f t="shared" si="729"/>
        <v>0</v>
      </c>
      <c r="DA211" s="54">
        <f t="shared" si="730"/>
        <v>0</v>
      </c>
      <c r="DB211" s="54">
        <f t="shared" si="731"/>
        <v>0</v>
      </c>
      <c r="DC211" s="54">
        <f t="shared" si="732"/>
        <v>0</v>
      </c>
      <c r="DD211" s="54">
        <f t="shared" si="733"/>
        <v>0</v>
      </c>
      <c r="DE211" s="54">
        <f t="shared" si="734"/>
        <v>0</v>
      </c>
      <c r="DF211" s="54">
        <f t="shared" si="735"/>
        <v>0</v>
      </c>
      <c r="DG211" s="54">
        <f t="shared" si="736"/>
        <v>2</v>
      </c>
      <c r="DH211" s="71">
        <f t="shared" si="737"/>
        <v>0</v>
      </c>
      <c r="DI211" s="71">
        <f t="shared" si="738"/>
        <v>0</v>
      </c>
      <c r="DJ211" s="54">
        <f t="shared" si="739"/>
        <v>0</v>
      </c>
      <c r="DK211" s="54">
        <f t="shared" si="740"/>
        <v>2</v>
      </c>
      <c r="DL211" s="4">
        <f t="shared" si="665"/>
        <v>0</v>
      </c>
      <c r="DM211" s="3">
        <f t="shared" si="741"/>
        <v>0</v>
      </c>
      <c r="DN211" s="3">
        <f t="shared" si="742"/>
        <v>0</v>
      </c>
      <c r="DO211" s="4" t="e">
        <f t="shared" si="743"/>
        <v>#DIV/0!</v>
      </c>
      <c r="DP211" s="57"/>
      <c r="DQ211" s="57"/>
      <c r="DR211" s="56">
        <f t="shared" si="666"/>
        <v>2</v>
      </c>
      <c r="DS211" s="56">
        <f t="shared" si="667"/>
        <v>0</v>
      </c>
      <c r="DT211" s="38">
        <f t="shared" si="668"/>
        <v>0</v>
      </c>
      <c r="DU211" s="38">
        <f t="shared" si="744"/>
        <v>2</v>
      </c>
      <c r="DV211" s="38">
        <f t="shared" si="669"/>
        <v>0</v>
      </c>
      <c r="DW211" s="39">
        <f t="shared" si="670"/>
        <v>0</v>
      </c>
      <c r="DX211" s="39">
        <f t="shared" si="671"/>
        <v>0</v>
      </c>
      <c r="DY211" s="39">
        <f t="shared" si="672"/>
        <v>0</v>
      </c>
      <c r="DZ211" s="39">
        <f t="shared" si="673"/>
        <v>0</v>
      </c>
      <c r="EA211" s="39">
        <f t="shared" si="674"/>
        <v>0</v>
      </c>
      <c r="EB211" s="37" t="e">
        <f t="shared" si="745"/>
        <v>#DIV/0!</v>
      </c>
      <c r="EC211" s="37" t="e">
        <f t="shared" si="746"/>
        <v>#DIV/0!</v>
      </c>
      <c r="ED211" s="37" t="e">
        <f t="shared" si="747"/>
        <v>#DIV/0!</v>
      </c>
      <c r="EE211" s="37" t="e">
        <f t="shared" si="748"/>
        <v>#DIV/0!</v>
      </c>
      <c r="EF211" s="39" t="e">
        <f t="shared" si="749"/>
        <v>#DIV/0!</v>
      </c>
      <c r="EG211" s="37" t="e">
        <f t="shared" si="750"/>
        <v>#DIV/0!</v>
      </c>
      <c r="EH211" s="37" t="e">
        <f t="shared" si="751"/>
        <v>#DIV/0!</v>
      </c>
      <c r="EI211" s="11" t="b">
        <f t="shared" si="752"/>
        <v>1</v>
      </c>
      <c r="EJ211" s="11" t="b">
        <f t="shared" si="753"/>
        <v>0</v>
      </c>
      <c r="EK211" s="39" t="e">
        <f t="shared" si="754"/>
        <v>#DIV/0!</v>
      </c>
      <c r="EL211" s="39" t="e">
        <f t="shared" si="755"/>
        <v>#DIV/0!</v>
      </c>
      <c r="EM211" s="39" t="e">
        <f t="shared" si="756"/>
        <v>#DIV/0!</v>
      </c>
      <c r="EN211" s="39" t="e">
        <f t="shared" si="757"/>
        <v>#DIV/0!</v>
      </c>
      <c r="EO211" s="39" t="e">
        <f t="shared" si="758"/>
        <v>#DIV/0!</v>
      </c>
      <c r="EP211" s="39" t="e">
        <f t="shared" si="759"/>
        <v>#DIV/0!</v>
      </c>
      <c r="EQ211" s="39" t="e">
        <f t="shared" si="760"/>
        <v>#DIV/0!</v>
      </c>
      <c r="ER211" s="39" t="e">
        <f t="shared" si="761"/>
        <v>#DIV/0!</v>
      </c>
      <c r="ES211" s="58" t="str">
        <f t="shared" si="762"/>
        <v>(OH,F,Cl)-dominate amphibole</v>
      </c>
      <c r="ET211" s="58" t="e">
        <f t="shared" si="763"/>
        <v>#N/A</v>
      </c>
      <c r="EU211" s="56">
        <f t="shared" si="675"/>
        <v>0</v>
      </c>
      <c r="EV211" s="56">
        <f t="shared" si="676"/>
        <v>0</v>
      </c>
      <c r="EW211" s="56">
        <f t="shared" si="677"/>
        <v>0</v>
      </c>
      <c r="EX211" s="56">
        <f t="shared" si="678"/>
        <v>0</v>
      </c>
      <c r="EY211" s="56">
        <f t="shared" si="679"/>
        <v>0</v>
      </c>
      <c r="EZ211" s="56">
        <f t="shared" si="680"/>
        <v>0</v>
      </c>
      <c r="FA211" s="39">
        <f t="shared" si="681"/>
        <v>0</v>
      </c>
      <c r="FB211" s="39">
        <f t="shared" si="682"/>
        <v>0</v>
      </c>
      <c r="FC211" s="54">
        <f t="shared" si="683"/>
        <v>0</v>
      </c>
      <c r="FD211" s="54">
        <f t="shared" si="684"/>
        <v>0</v>
      </c>
      <c r="FE211" s="39">
        <f t="shared" si="685"/>
        <v>0</v>
      </c>
      <c r="FF211" s="54">
        <f t="shared" si="686"/>
        <v>0</v>
      </c>
      <c r="FG211" s="39">
        <f t="shared" si="687"/>
        <v>0</v>
      </c>
      <c r="FH211" s="39">
        <f t="shared" si="764"/>
        <v>0</v>
      </c>
      <c r="FI211" s="39">
        <f t="shared" si="765"/>
        <v>0</v>
      </c>
      <c r="FJ211" s="39">
        <f t="shared" si="766"/>
        <v>0</v>
      </c>
      <c r="FK211" s="39" t="e">
        <f t="shared" si="767"/>
        <v>#DIV/0!</v>
      </c>
      <c r="FL211" s="39" t="e">
        <f t="shared" si="768"/>
        <v>#DIV/0!</v>
      </c>
      <c r="FM211" s="39" t="e">
        <f t="shared" si="769"/>
        <v>#DIV/0!</v>
      </c>
      <c r="FN211" s="39">
        <f t="shared" si="770"/>
        <v>1</v>
      </c>
      <c r="FO211" s="39">
        <f t="shared" si="688"/>
        <v>0</v>
      </c>
      <c r="FP211" s="39">
        <f t="shared" si="689"/>
        <v>0</v>
      </c>
      <c r="FQ211" s="39">
        <f t="shared" si="690"/>
        <v>0</v>
      </c>
      <c r="FR211" s="39">
        <f t="shared" si="771"/>
        <v>0</v>
      </c>
      <c r="FS211" s="39">
        <f t="shared" si="772"/>
        <v>0</v>
      </c>
      <c r="FU211" s="39" t="e">
        <f t="shared" si="773"/>
        <v>#DIV/0!</v>
      </c>
      <c r="FV211" s="39" t="e">
        <f t="shared" si="774"/>
        <v>#DIV/0!</v>
      </c>
      <c r="FW211" s="39" t="e">
        <f t="shared" si="775"/>
        <v>#DIV/0!</v>
      </c>
      <c r="FY211" s="39" t="e">
        <f t="shared" si="776"/>
        <v>#DIV/0!</v>
      </c>
      <c r="FZ211" s="39" t="e">
        <f t="shared" si="777"/>
        <v>#DIV/0!</v>
      </c>
      <c r="GA211" s="39" t="e">
        <f t="shared" si="778"/>
        <v>#DIV/0!</v>
      </c>
      <c r="GB211" s="39" t="e">
        <f t="shared" si="779"/>
        <v>#DIV/0!</v>
      </c>
      <c r="GC211" s="39" t="e">
        <f t="shared" si="780"/>
        <v>#DIV/0!</v>
      </c>
      <c r="GD211" s="39" t="e">
        <f t="shared" si="781"/>
        <v>#DIV/0!</v>
      </c>
      <c r="GE211" s="39" t="e">
        <f t="shared" si="782"/>
        <v>#DIV/0!</v>
      </c>
      <c r="GF211" s="39" t="e">
        <f t="shared" si="783"/>
        <v>#DIV/0!</v>
      </c>
      <c r="GG211" s="39" t="e">
        <f t="shared" si="784"/>
        <v>#DIV/0!</v>
      </c>
      <c r="GH211" s="39" t="e">
        <f t="shared" si="785"/>
        <v>#DIV/0!</v>
      </c>
      <c r="GI211" s="39"/>
      <c r="GJ211" s="39" t="e">
        <f t="shared" si="786"/>
        <v>#DIV/0!</v>
      </c>
      <c r="GK211" s="39" t="e">
        <f t="shared" si="787"/>
        <v>#DIV/0!</v>
      </c>
      <c r="GL211" s="39" t="e">
        <f t="shared" si="788"/>
        <v>#DIV/0!</v>
      </c>
      <c r="GM211" s="39" t="e">
        <f t="shared" si="789"/>
        <v>#DIV/0!</v>
      </c>
      <c r="GN211" s="39" t="e">
        <f t="shared" si="790"/>
        <v>#DIV/0!</v>
      </c>
      <c r="GO211" s="57"/>
      <c r="GP211" s="57" t="e">
        <f t="shared" si="791"/>
        <v>#DIV/0!</v>
      </c>
      <c r="GQ211" s="59" t="e">
        <f t="shared" si="792"/>
        <v>#DIV/0!</v>
      </c>
      <c r="GR211" s="41" t="e">
        <f t="shared" si="793"/>
        <v>#DIV/0!</v>
      </c>
      <c r="GS211" s="57" t="e">
        <f t="shared" si="794"/>
        <v>#DIV/0!</v>
      </c>
      <c r="GT211" s="57" t="e">
        <f t="shared" si="795"/>
        <v>#DIV/0!</v>
      </c>
      <c r="GU211" s="57" t="e">
        <f t="shared" si="796"/>
        <v>#DIV/0!</v>
      </c>
      <c r="GV211" s="57"/>
      <c r="GW211" s="42" t="e">
        <f t="shared" si="797"/>
        <v>#DIV/0!</v>
      </c>
      <c r="GX211" s="42" t="e">
        <f t="shared" si="798"/>
        <v>#DIV/0!</v>
      </c>
      <c r="GY211" s="42" t="e">
        <f t="shared" si="799"/>
        <v>#DIV/0!</v>
      </c>
      <c r="GZ211" s="57"/>
      <c r="HA211" s="2" t="e">
        <f t="shared" si="800"/>
        <v>#DIV/0!</v>
      </c>
      <c r="HB211" s="2" t="e">
        <f t="shared" si="801"/>
        <v>#DIV/0!</v>
      </c>
      <c r="HC211" s="2" t="e">
        <f t="shared" si="802"/>
        <v>#DIV/0!</v>
      </c>
      <c r="HD211" s="2" t="e">
        <f t="shared" si="803"/>
        <v>#DIV/0!</v>
      </c>
      <c r="HE211" s="2" t="e">
        <f t="shared" si="804"/>
        <v>#DIV/0!</v>
      </c>
      <c r="HF211" s="2" t="e">
        <f t="shared" si="805"/>
        <v>#DIV/0!</v>
      </c>
      <c r="HG211" s="2" t="e">
        <f t="shared" si="806"/>
        <v>#DIV/0!</v>
      </c>
      <c r="HH211" s="2" t="e">
        <f t="shared" si="807"/>
        <v>#DIV/0!</v>
      </c>
      <c r="HI211" s="2" t="e">
        <f t="shared" si="808"/>
        <v>#DIV/0!</v>
      </c>
      <c r="HJ211" s="11" t="e">
        <f t="shared" si="809"/>
        <v>#DIV/0!</v>
      </c>
      <c r="HK211" s="60" t="e">
        <f t="shared" si="810"/>
        <v>#DIV/0!</v>
      </c>
      <c r="HL211" s="57"/>
      <c r="HM211" s="57" t="e">
        <f t="shared" si="811"/>
        <v>#DIV/0!</v>
      </c>
      <c r="HN211" s="57" t="e">
        <f t="shared" si="812"/>
        <v>#DIV/0!</v>
      </c>
      <c r="HO211" s="57" t="e">
        <f t="shared" si="813"/>
        <v>#DIV/0!</v>
      </c>
      <c r="HP211" s="57" t="e">
        <f t="shared" si="814"/>
        <v>#DIV/0!</v>
      </c>
      <c r="HQ211" s="57" t="e">
        <f t="shared" si="815"/>
        <v>#DIV/0!</v>
      </c>
      <c r="HR211" s="57"/>
      <c r="HS211" s="57" t="e">
        <f t="shared" si="816"/>
        <v>#DIV/0!</v>
      </c>
      <c r="HT211" s="57" t="e">
        <f t="shared" si="817"/>
        <v>#DIV/0!</v>
      </c>
      <c r="HU211" s="57" t="e">
        <f t="shared" si="818"/>
        <v>#DIV/0!</v>
      </c>
      <c r="HV211" s="57" t="e">
        <f t="shared" si="819"/>
        <v>#DIV/0!</v>
      </c>
      <c r="HW211" s="57" t="e">
        <f t="shared" si="820"/>
        <v>#DIV/0!</v>
      </c>
      <c r="HX211" s="57"/>
      <c r="HY211" s="57" t="e">
        <f t="shared" si="821"/>
        <v>#DIV/0!</v>
      </c>
      <c r="HZ211" s="57" t="e">
        <f t="shared" si="822"/>
        <v>#DIV/0!</v>
      </c>
      <c r="IA211" s="57"/>
      <c r="IB211" s="61">
        <f t="shared" si="823"/>
        <v>0</v>
      </c>
      <c r="IC211" s="57" t="str">
        <f t="shared" si="824"/>
        <v/>
      </c>
      <c r="ID211" s="42"/>
      <c r="IE211" s="2" t="str">
        <f t="shared" si="825"/>
        <v/>
      </c>
      <c r="IF211" s="60" t="e">
        <f t="shared" si="826"/>
        <v>#DIV/0!</v>
      </c>
      <c r="IG211" s="60" t="str">
        <f t="shared" si="827"/>
        <v/>
      </c>
      <c r="IH211" s="60" t="str">
        <f t="shared" si="828"/>
        <v>zinco-</v>
      </c>
      <c r="II211" s="60" t="str">
        <f t="shared" si="829"/>
        <v>mangano-</v>
      </c>
      <c r="IJ211" s="60" t="e">
        <f t="shared" si="830"/>
        <v>#DIV/0!</v>
      </c>
      <c r="IK211" s="60" t="e">
        <f t="shared" si="831"/>
        <v>#DIV/0!</v>
      </c>
      <c r="IL211" s="60" t="e">
        <f t="shared" si="832"/>
        <v>#DIV/0!</v>
      </c>
      <c r="IM211" s="60" t="e">
        <f t="shared" si="833"/>
        <v>#DIV/0!</v>
      </c>
      <c r="IN211" s="60" t="str">
        <f t="shared" si="834"/>
        <v/>
      </c>
      <c r="IO211" s="60" t="str">
        <f t="shared" si="835"/>
        <v/>
      </c>
      <c r="IP211" s="57"/>
      <c r="IQ211" s="57" t="str">
        <f t="shared" si="836"/>
        <v>ERROR!!</v>
      </c>
    </row>
    <row r="212" spans="24:251">
      <c r="X212" s="29">
        <f t="shared" si="692"/>
        <v>0</v>
      </c>
      <c r="Y212" s="29">
        <f t="shared" si="693"/>
        <v>0</v>
      </c>
      <c r="Z212" s="29" t="e">
        <f t="shared" si="694"/>
        <v>#DIV/0!</v>
      </c>
      <c r="AA212" s="29" t="e">
        <f t="shared" si="695"/>
        <v>#DIV/0!</v>
      </c>
      <c r="AB212" s="29" t="e">
        <f t="shared" si="696"/>
        <v>#DIV/0!</v>
      </c>
      <c r="AC212" s="29" t="e">
        <f t="shared" si="697"/>
        <v>#DIV/0!</v>
      </c>
      <c r="AF212" s="23">
        <v>60.084299999999999</v>
      </c>
      <c r="AG212" s="23">
        <v>79.878799999999998</v>
      </c>
      <c r="AH212" s="23">
        <v>101.96120000000001</v>
      </c>
      <c r="AI212" s="23">
        <v>151.99039999999999</v>
      </c>
      <c r="AJ212" s="23">
        <v>159.69</v>
      </c>
      <c r="AK212" s="23">
        <v>71.846400000000003</v>
      </c>
      <c r="AL212" s="23">
        <v>70.9375</v>
      </c>
      <c r="AM212" s="23">
        <v>40.304400000000001</v>
      </c>
      <c r="AN212" s="23">
        <v>56.077399999999997</v>
      </c>
      <c r="AO212" s="23">
        <v>61.978999999999999</v>
      </c>
      <c r="AP212" s="23">
        <v>94.195999999999998</v>
      </c>
      <c r="AQ212" s="23">
        <v>18.998000000000001</v>
      </c>
      <c r="AR212" s="23">
        <v>35.450000000000003</v>
      </c>
      <c r="AS212" s="23">
        <v>29.88</v>
      </c>
      <c r="AT212" s="23">
        <v>74.691999999999993</v>
      </c>
      <c r="AU212" s="23">
        <v>81.39</v>
      </c>
      <c r="AX212" s="54">
        <f t="shared" si="698"/>
        <v>0</v>
      </c>
      <c r="AY212" s="54">
        <f t="shared" si="699"/>
        <v>0</v>
      </c>
      <c r="AZ212" s="54">
        <f t="shared" si="700"/>
        <v>0</v>
      </c>
      <c r="BA212" s="54">
        <f t="shared" si="701"/>
        <v>0</v>
      </c>
      <c r="BB212" s="54">
        <f t="shared" si="702"/>
        <v>0</v>
      </c>
      <c r="BC212" s="54">
        <f t="shared" si="703"/>
        <v>0</v>
      </c>
      <c r="BD212" s="54">
        <f t="shared" si="704"/>
        <v>0</v>
      </c>
      <c r="BE212" s="54">
        <f t="shared" si="705"/>
        <v>0</v>
      </c>
      <c r="BF212" s="54">
        <f t="shared" si="706"/>
        <v>0</v>
      </c>
      <c r="BG212" s="54">
        <f t="shared" si="707"/>
        <v>0</v>
      </c>
      <c r="BH212" s="54">
        <f t="shared" si="708"/>
        <v>0</v>
      </c>
      <c r="BI212" s="54">
        <f t="shared" si="709"/>
        <v>0</v>
      </c>
      <c r="BJ212" s="54">
        <f t="shared" si="710"/>
        <v>0</v>
      </c>
      <c r="BK212" s="54">
        <f t="shared" si="711"/>
        <v>0</v>
      </c>
      <c r="BL212" s="54">
        <f t="shared" si="712"/>
        <v>0</v>
      </c>
      <c r="BM212" s="42"/>
      <c r="BO212" s="54">
        <f>'Norm-coeff'!$C$2+$AX212*'Norm-coeff'!$D$2+$AY212*'Norm-coeff'!$E$2+$AZ212*'Norm-coeff'!$F$2+$BA212*'Norm-coeff'!$G$2+$BB212*'Norm-coeff'!$H$2+$BC212*'Norm-coeff'!$I$2+$BD212*'Norm-coeff'!$J$2+$BE212*'Norm-coeff'!$K$2+$BF212*'Norm-coeff'!$L$2+$BG212*'Norm-coeff'!$M$2+$BH212*'Norm-coeff'!$N$2+$BI212*'Norm-coeff'!$O$2</f>
        <v>5.4045421474420303</v>
      </c>
      <c r="BP212" s="54">
        <f>'Norm-coeff'!$C$3+$AX212*'Norm-coeff'!$D$3+$AY212*'Norm-coeff'!$E$3+$AZ212*'Norm-coeff'!$F$3+$BA212*'Norm-coeff'!$G$3+$BB212*'Norm-coeff'!$H$3+$BC212*'Norm-coeff'!$I$3+$BD212*'Norm-coeff'!$J$3+$BE212*'Norm-coeff'!$K$3+$BF212*'Norm-coeff'!$L$3+$BG212*'Norm-coeff'!$M$3+$BH212*'Norm-coeff'!$N$3+$BI212*'Norm-coeff'!$O$3</f>
        <v>3.15319116612705</v>
      </c>
      <c r="BQ212" s="54">
        <f>'Norm-coeff'!$C$4+$AX212*'Norm-coeff'!$D$4+$AY212*'Norm-coeff'!$E$4+$AZ212*'Norm-coeff'!$F$4+$BA212*'Norm-coeff'!$G$4+$BB212*'Norm-coeff'!$H$4+$BC212*'Norm-coeff'!$I$4+$BD212*'Norm-coeff'!$J$4+$BE212*'Norm-coeff'!$K$4+$BF212*'Norm-coeff'!$L$4+$BG212*'Norm-coeff'!$M$4+$BH212*'Norm-coeff'!$N$4+$BI212*'Norm-coeff'!$O$4</f>
        <v>1.42115649462768</v>
      </c>
      <c r="BR212" s="54">
        <f>'Norm-coeff'!$C$5+$AX212*'Norm-coeff'!$D$5+$AY212*'Norm-coeff'!$E$5+$AZ212*'Norm-coeff'!$F$5+$BA212*'Norm-coeff'!$G$5+$BB212*'Norm-coeff'!$H$5+$BC212*'Norm-coeff'!$I$5+$BD212*'Norm-coeff'!$J$5+$BE212*'Norm-coeff'!$K$5+$BF212*'Norm-coeff'!$L$5+$BG212*'Norm-coeff'!$M$5+$BH212*'Norm-coeff'!$N$5+$BI212*'Norm-coeff'!$O$5</f>
        <v>1.0553329241296201</v>
      </c>
      <c r="BS212" s="54">
        <f>'Norm-coeff'!$C$6+$AX212*'Norm-coeff'!$D$6+$AY212*'Norm-coeff'!$E$6+$AZ212*'Norm-coeff'!$F$6+$BA212*'Norm-coeff'!$G$6+$BB212*'Norm-coeff'!$H$6+$BC212*'Norm-coeff'!$I$6+$BD212*'Norm-coeff'!$J$6+$BE212*'Norm-coeff'!$K$6+$BF212*'Norm-coeff'!$L$6+$BG212*'Norm-coeff'!$M$6+$BH212*'Norm-coeff'!$N$6+$BI212*'Norm-coeff'!$O$6</f>
        <v>-1.48700885495103E-2</v>
      </c>
      <c r="BT212" s="54">
        <f>'Norm-coeff'!$C$7+$AX212*'Norm-coeff'!$D$7+$AY212*'Norm-coeff'!$E$7+$AZ212*'Norm-coeff'!$F$7+$BA212*'Norm-coeff'!$G$7+$BB212*'Norm-coeff'!$H$7+$BC212*'Norm-coeff'!$I$7+$BD212*'Norm-coeff'!$J$7+$BE212*'Norm-coeff'!$K$7+$BF212*'Norm-coeff'!$L$7+$BG212*'Norm-coeff'!$M$7+$BH212*'Norm-coeff'!$N$7+$BI212*'Norm-coeff'!$O$7</f>
        <v>2.0907583608832998</v>
      </c>
      <c r="BU212" s="54">
        <f>'Norm-coeff'!$C$8+$AX212*'Norm-coeff'!$D$8+$AY212*'Norm-coeff'!$E$8+$AZ212*'Norm-coeff'!$F$8+$BA212*'Norm-coeff'!$G$8+$BB212*'Norm-coeff'!$H$8+$BC212*'Norm-coeff'!$I$8+$BD212*'Norm-coeff'!$J$8+$BE212*'Norm-coeff'!$K$8+$BF212*'Norm-coeff'!$L$8+$BG212*'Norm-coeff'!$M$8+$BH212*'Norm-coeff'!$N$8+$BI212*'Norm-coeff'!$O$8</f>
        <v>0.65894159836244504</v>
      </c>
      <c r="BV212" s="54">
        <f>'Norm-coeff'!$C$9+$AX212*'Norm-coeff'!$D$9+$AY212*'Norm-coeff'!$E$9+$AZ212*'Norm-coeff'!$F$9+$BA212*'Norm-coeff'!$G$9+$BB212*'Norm-coeff'!$H$9+$BC212*'Norm-coeff'!$I$9+$BD212*'Norm-coeff'!$J$9+$BE212*'Norm-coeff'!$K$9+$BF212*'Norm-coeff'!$L$9+$BG212*'Norm-coeff'!$M$9+$BH212*'Norm-coeff'!$N$9+$BI212*'Norm-coeff'!$O$9</f>
        <v>1.48961085014701</v>
      </c>
      <c r="BW212" s="54">
        <f>'Norm-coeff'!$C$10+$AX212*'Norm-coeff'!$D$10+$AY212*'Norm-coeff'!$E$10+$AZ212*'Norm-coeff'!$F$10+$BA212*'Norm-coeff'!$G$10+$BB212*'Norm-coeff'!$H$10+$BC212*'Norm-coeff'!$I$10+$BD212*'Norm-coeff'!$J$10+$BE212*'Norm-coeff'!$K$10+$BF212*'Norm-coeff'!$L$10+$BG212*'Norm-coeff'!$M$10+$BH212*'Norm-coeff'!$N$10+$BI212*'Norm-coeff'!$O$10</f>
        <v>1.42058735749591</v>
      </c>
      <c r="BX212" s="54">
        <f>'Norm-coeff'!$C$11+$AX212*'Norm-coeff'!$D$11+$AY212*'Norm-coeff'!$E$11+$AZ212*'Norm-coeff'!$F$11+$BA212*'Norm-coeff'!$G$11+$BB212*'Norm-coeff'!$H$11+$BC212*'Norm-coeff'!$I$11+$BD212*'Norm-coeff'!$J$11+$BE212*'Norm-coeff'!$K$11+$BF212*'Norm-coeff'!$L$11+$BG212*'Norm-coeff'!$M$11+$BH212*'Norm-coeff'!$N$11+$BI212*'Norm-coeff'!$O$11</f>
        <v>0.221233014421479</v>
      </c>
      <c r="BY212" s="54">
        <f>'Norm-coeff'!$C$12+$AX212*'Norm-coeff'!$D$12+$AY212*'Norm-coeff'!$E$12+$AZ212*'Norm-coeff'!$F$12+$BA212*'Norm-coeff'!$G$12+$BB212*'Norm-coeff'!$H$12+$BC212*'Norm-coeff'!$I$12+$BD212*'Norm-coeff'!$J$12+$BE212*'Norm-coeff'!$K$12+$BF212*'Norm-coeff'!$L$12+$BG212*'Norm-coeff'!$M$12+$BH212*'Norm-coeff'!$N$12+$BI212*'Norm-coeff'!$O$12</f>
        <v>0.283527502056037</v>
      </c>
      <c r="BZ212" s="54">
        <f>'Norm-coeff'!$C$13+$AX212*'Norm-coeff'!$D$13+$AY212*'Norm-coeff'!$E$13+$AZ212*'Norm-coeff'!$F$13+$BA212*'Norm-coeff'!$G$13+$BB212*'Norm-coeff'!$H$13+$BC212*'Norm-coeff'!$I$13+$BD212*'Norm-coeff'!$J$13+$BE212*'Norm-coeff'!$K$13+$BF212*'Norm-coeff'!$L$13+$BG212*'Norm-coeff'!$M$13+$BH212*'Norm-coeff'!$N$13+$BI212*'Norm-coeff'!$O$13</f>
        <v>-4.1864930554451202E-2</v>
      </c>
      <c r="CA212" s="54">
        <f>'Norm-coeff'!$C$14+$AX212*'Norm-coeff'!$D$14+$AY212*'Norm-coeff'!$E$14+$AZ212*'Norm-coeff'!$F$14+$BA212*'Norm-coeff'!$G$14+$BB212*'Norm-coeff'!$H$14+$BC212*'Norm-coeff'!$I$14+$BD212*'Norm-coeff'!$J$14+$BE212*'Norm-coeff'!$K$14+$BF212*'Norm-coeff'!$L$14+$BG212*'Norm-coeff'!$M$14+$BH212*'Norm-coeff'!$N$14+$BI212*'Norm-coeff'!$O$14</f>
        <v>4.2526983164477103</v>
      </c>
      <c r="CC212" s="54">
        <f t="shared" si="837"/>
        <v>0</v>
      </c>
      <c r="CG212" s="54">
        <f t="shared" si="713"/>
        <v>0</v>
      </c>
      <c r="CH212" s="54">
        <f t="shared" si="691"/>
        <v>0</v>
      </c>
      <c r="CI212" s="54">
        <f t="shared" si="714"/>
        <v>0</v>
      </c>
      <c r="CJ212" s="56">
        <f t="shared" si="715"/>
        <v>0</v>
      </c>
      <c r="CK212" s="54">
        <f t="shared" si="716"/>
        <v>0</v>
      </c>
      <c r="CL212" s="54">
        <f t="shared" si="717"/>
        <v>0</v>
      </c>
      <c r="CM212" s="54">
        <f t="shared" si="718"/>
        <v>0</v>
      </c>
      <c r="CN212" s="54">
        <f t="shared" si="719"/>
        <v>0</v>
      </c>
      <c r="CO212" s="54">
        <f t="shared" si="720"/>
        <v>0</v>
      </c>
      <c r="CP212" s="54">
        <f t="shared" si="721"/>
        <v>0</v>
      </c>
      <c r="CQ212" s="54">
        <f t="shared" si="722"/>
        <v>0</v>
      </c>
      <c r="CR212" s="54">
        <f t="shared" si="723"/>
        <v>0</v>
      </c>
      <c r="CS212" s="54">
        <f t="shared" si="724"/>
        <v>0</v>
      </c>
      <c r="CU212" s="54">
        <f t="shared" si="725"/>
        <v>0</v>
      </c>
      <c r="CV212" s="54">
        <f t="shared" si="726"/>
        <v>0</v>
      </c>
      <c r="CW212" s="54">
        <f t="shared" si="727"/>
        <v>0</v>
      </c>
      <c r="CX212" s="54">
        <f t="shared" si="728"/>
        <v>0</v>
      </c>
      <c r="CZ212" s="54">
        <f t="shared" si="729"/>
        <v>0</v>
      </c>
      <c r="DA212" s="54">
        <f t="shared" si="730"/>
        <v>0</v>
      </c>
      <c r="DB212" s="54">
        <f t="shared" si="731"/>
        <v>0</v>
      </c>
      <c r="DC212" s="54">
        <f t="shared" si="732"/>
        <v>0</v>
      </c>
      <c r="DD212" s="54">
        <f t="shared" si="733"/>
        <v>0</v>
      </c>
      <c r="DE212" s="54">
        <f t="shared" si="734"/>
        <v>0</v>
      </c>
      <c r="DF212" s="54">
        <f t="shared" si="735"/>
        <v>0</v>
      </c>
      <c r="DG212" s="54">
        <f t="shared" si="736"/>
        <v>2</v>
      </c>
      <c r="DH212" s="71">
        <f t="shared" si="737"/>
        <v>0</v>
      </c>
      <c r="DI212" s="71">
        <f t="shared" si="738"/>
        <v>0</v>
      </c>
      <c r="DJ212" s="54">
        <f t="shared" si="739"/>
        <v>0</v>
      </c>
      <c r="DK212" s="54">
        <f t="shared" si="740"/>
        <v>2</v>
      </c>
      <c r="DL212" s="4">
        <f t="shared" si="665"/>
        <v>0</v>
      </c>
      <c r="DM212" s="3">
        <f t="shared" si="741"/>
        <v>0</v>
      </c>
      <c r="DN212" s="3">
        <f t="shared" si="742"/>
        <v>0</v>
      </c>
      <c r="DO212" s="4" t="e">
        <f t="shared" si="743"/>
        <v>#DIV/0!</v>
      </c>
      <c r="DP212" s="57"/>
      <c r="DQ212" s="57"/>
      <c r="DR212" s="56">
        <f t="shared" si="666"/>
        <v>2</v>
      </c>
      <c r="DS212" s="56">
        <f t="shared" si="667"/>
        <v>0</v>
      </c>
      <c r="DT212" s="38">
        <f t="shared" si="668"/>
        <v>0</v>
      </c>
      <c r="DU212" s="38">
        <f t="shared" si="744"/>
        <v>2</v>
      </c>
      <c r="DV212" s="38">
        <f t="shared" si="669"/>
        <v>0</v>
      </c>
      <c r="DW212" s="39">
        <f t="shared" si="670"/>
        <v>0</v>
      </c>
      <c r="DX212" s="39">
        <f t="shared" si="671"/>
        <v>0</v>
      </c>
      <c r="DY212" s="39">
        <f t="shared" si="672"/>
        <v>0</v>
      </c>
      <c r="DZ212" s="39">
        <f t="shared" si="673"/>
        <v>0</v>
      </c>
      <c r="EA212" s="39">
        <f t="shared" si="674"/>
        <v>0</v>
      </c>
      <c r="EB212" s="37" t="e">
        <f t="shared" si="745"/>
        <v>#DIV/0!</v>
      </c>
      <c r="EC212" s="37" t="e">
        <f t="shared" si="746"/>
        <v>#DIV/0!</v>
      </c>
      <c r="ED212" s="37" t="e">
        <f t="shared" si="747"/>
        <v>#DIV/0!</v>
      </c>
      <c r="EE212" s="37" t="e">
        <f t="shared" si="748"/>
        <v>#DIV/0!</v>
      </c>
      <c r="EF212" s="39" t="e">
        <f t="shared" si="749"/>
        <v>#DIV/0!</v>
      </c>
      <c r="EG212" s="37" t="e">
        <f t="shared" si="750"/>
        <v>#DIV/0!</v>
      </c>
      <c r="EH212" s="37" t="e">
        <f t="shared" si="751"/>
        <v>#DIV/0!</v>
      </c>
      <c r="EI212" s="11" t="b">
        <f t="shared" si="752"/>
        <v>1</v>
      </c>
      <c r="EJ212" s="11" t="b">
        <f t="shared" si="753"/>
        <v>0</v>
      </c>
      <c r="EK212" s="39" t="e">
        <f t="shared" si="754"/>
        <v>#DIV/0!</v>
      </c>
      <c r="EL212" s="39" t="e">
        <f t="shared" si="755"/>
        <v>#DIV/0!</v>
      </c>
      <c r="EM212" s="39" t="e">
        <f t="shared" si="756"/>
        <v>#DIV/0!</v>
      </c>
      <c r="EN212" s="39" t="e">
        <f t="shared" si="757"/>
        <v>#DIV/0!</v>
      </c>
      <c r="EO212" s="39" t="e">
        <f t="shared" si="758"/>
        <v>#DIV/0!</v>
      </c>
      <c r="EP212" s="39" t="e">
        <f t="shared" si="759"/>
        <v>#DIV/0!</v>
      </c>
      <c r="EQ212" s="39" t="e">
        <f t="shared" si="760"/>
        <v>#DIV/0!</v>
      </c>
      <c r="ER212" s="39" t="e">
        <f t="shared" si="761"/>
        <v>#DIV/0!</v>
      </c>
      <c r="ES212" s="58" t="str">
        <f t="shared" si="762"/>
        <v>(OH,F,Cl)-dominate amphibole</v>
      </c>
      <c r="ET212" s="58" t="e">
        <f t="shared" si="763"/>
        <v>#N/A</v>
      </c>
      <c r="EU212" s="56">
        <f t="shared" si="675"/>
        <v>0</v>
      </c>
      <c r="EV212" s="56">
        <f t="shared" si="676"/>
        <v>0</v>
      </c>
      <c r="EW212" s="56">
        <f t="shared" si="677"/>
        <v>0</v>
      </c>
      <c r="EX212" s="56">
        <f t="shared" si="678"/>
        <v>0</v>
      </c>
      <c r="EY212" s="56">
        <f t="shared" si="679"/>
        <v>0</v>
      </c>
      <c r="EZ212" s="56">
        <f t="shared" si="680"/>
        <v>0</v>
      </c>
      <c r="FA212" s="39">
        <f t="shared" si="681"/>
        <v>0</v>
      </c>
      <c r="FB212" s="39">
        <f t="shared" si="682"/>
        <v>0</v>
      </c>
      <c r="FC212" s="54">
        <f t="shared" si="683"/>
        <v>0</v>
      </c>
      <c r="FD212" s="54">
        <f t="shared" si="684"/>
        <v>0</v>
      </c>
      <c r="FE212" s="39">
        <f t="shared" si="685"/>
        <v>0</v>
      </c>
      <c r="FF212" s="54">
        <f t="shared" si="686"/>
        <v>0</v>
      </c>
      <c r="FG212" s="39">
        <f t="shared" si="687"/>
        <v>0</v>
      </c>
      <c r="FH212" s="39">
        <f t="shared" si="764"/>
        <v>0</v>
      </c>
      <c r="FI212" s="39">
        <f t="shared" si="765"/>
        <v>0</v>
      </c>
      <c r="FJ212" s="39">
        <f t="shared" si="766"/>
        <v>0</v>
      </c>
      <c r="FK212" s="39" t="e">
        <f t="shared" si="767"/>
        <v>#DIV/0!</v>
      </c>
      <c r="FL212" s="39" t="e">
        <f t="shared" si="768"/>
        <v>#DIV/0!</v>
      </c>
      <c r="FM212" s="39" t="e">
        <f t="shared" si="769"/>
        <v>#DIV/0!</v>
      </c>
      <c r="FN212" s="39">
        <f t="shared" si="770"/>
        <v>1</v>
      </c>
      <c r="FO212" s="39">
        <f t="shared" si="688"/>
        <v>0</v>
      </c>
      <c r="FP212" s="39">
        <f t="shared" si="689"/>
        <v>0</v>
      </c>
      <c r="FQ212" s="39">
        <f t="shared" si="690"/>
        <v>0</v>
      </c>
      <c r="FR212" s="39">
        <f t="shared" si="771"/>
        <v>0</v>
      </c>
      <c r="FS212" s="39">
        <f t="shared" si="772"/>
        <v>0</v>
      </c>
      <c r="FU212" s="39" t="e">
        <f t="shared" si="773"/>
        <v>#DIV/0!</v>
      </c>
      <c r="FV212" s="39" t="e">
        <f t="shared" si="774"/>
        <v>#DIV/0!</v>
      </c>
      <c r="FW212" s="39" t="e">
        <f t="shared" si="775"/>
        <v>#DIV/0!</v>
      </c>
      <c r="FY212" s="39" t="e">
        <f t="shared" si="776"/>
        <v>#DIV/0!</v>
      </c>
      <c r="FZ212" s="39" t="e">
        <f t="shared" si="777"/>
        <v>#DIV/0!</v>
      </c>
      <c r="GA212" s="39" t="e">
        <f t="shared" si="778"/>
        <v>#DIV/0!</v>
      </c>
      <c r="GB212" s="39" t="e">
        <f t="shared" si="779"/>
        <v>#DIV/0!</v>
      </c>
      <c r="GC212" s="39" t="e">
        <f t="shared" si="780"/>
        <v>#DIV/0!</v>
      </c>
      <c r="GD212" s="39" t="e">
        <f t="shared" si="781"/>
        <v>#DIV/0!</v>
      </c>
      <c r="GE212" s="39" t="e">
        <f t="shared" si="782"/>
        <v>#DIV/0!</v>
      </c>
      <c r="GF212" s="39" t="e">
        <f t="shared" si="783"/>
        <v>#DIV/0!</v>
      </c>
      <c r="GG212" s="39" t="e">
        <f t="shared" si="784"/>
        <v>#DIV/0!</v>
      </c>
      <c r="GH212" s="39" t="e">
        <f t="shared" si="785"/>
        <v>#DIV/0!</v>
      </c>
      <c r="GI212" s="39"/>
      <c r="GJ212" s="39" t="e">
        <f t="shared" si="786"/>
        <v>#DIV/0!</v>
      </c>
      <c r="GK212" s="39" t="e">
        <f t="shared" si="787"/>
        <v>#DIV/0!</v>
      </c>
      <c r="GL212" s="39" t="e">
        <f t="shared" si="788"/>
        <v>#DIV/0!</v>
      </c>
      <c r="GM212" s="39" t="e">
        <f t="shared" si="789"/>
        <v>#DIV/0!</v>
      </c>
      <c r="GN212" s="39" t="e">
        <f t="shared" si="790"/>
        <v>#DIV/0!</v>
      </c>
      <c r="GO212" s="57"/>
      <c r="GP212" s="57" t="e">
        <f t="shared" si="791"/>
        <v>#DIV/0!</v>
      </c>
      <c r="GQ212" s="59" t="e">
        <f t="shared" si="792"/>
        <v>#DIV/0!</v>
      </c>
      <c r="GR212" s="41" t="e">
        <f t="shared" si="793"/>
        <v>#DIV/0!</v>
      </c>
      <c r="GS212" s="57" t="e">
        <f t="shared" si="794"/>
        <v>#DIV/0!</v>
      </c>
      <c r="GT212" s="57" t="e">
        <f t="shared" si="795"/>
        <v>#DIV/0!</v>
      </c>
      <c r="GU212" s="57" t="e">
        <f t="shared" si="796"/>
        <v>#DIV/0!</v>
      </c>
      <c r="GV212" s="57"/>
      <c r="GW212" s="42" t="e">
        <f t="shared" si="797"/>
        <v>#DIV/0!</v>
      </c>
      <c r="GX212" s="42" t="e">
        <f t="shared" si="798"/>
        <v>#DIV/0!</v>
      </c>
      <c r="GY212" s="42" t="e">
        <f t="shared" si="799"/>
        <v>#DIV/0!</v>
      </c>
      <c r="GZ212" s="57"/>
      <c r="HA212" s="2" t="e">
        <f t="shared" si="800"/>
        <v>#DIV/0!</v>
      </c>
      <c r="HB212" s="2" t="e">
        <f t="shared" si="801"/>
        <v>#DIV/0!</v>
      </c>
      <c r="HC212" s="2" t="e">
        <f t="shared" si="802"/>
        <v>#DIV/0!</v>
      </c>
      <c r="HD212" s="2" t="e">
        <f t="shared" si="803"/>
        <v>#DIV/0!</v>
      </c>
      <c r="HE212" s="2" t="e">
        <f t="shared" si="804"/>
        <v>#DIV/0!</v>
      </c>
      <c r="HF212" s="2" t="e">
        <f t="shared" si="805"/>
        <v>#DIV/0!</v>
      </c>
      <c r="HG212" s="2" t="e">
        <f t="shared" si="806"/>
        <v>#DIV/0!</v>
      </c>
      <c r="HH212" s="2" t="e">
        <f t="shared" si="807"/>
        <v>#DIV/0!</v>
      </c>
      <c r="HI212" s="2" t="e">
        <f t="shared" si="808"/>
        <v>#DIV/0!</v>
      </c>
      <c r="HJ212" s="11" t="e">
        <f t="shared" si="809"/>
        <v>#DIV/0!</v>
      </c>
      <c r="HK212" s="60" t="e">
        <f t="shared" si="810"/>
        <v>#DIV/0!</v>
      </c>
      <c r="HL212" s="57"/>
      <c r="HM212" s="57" t="e">
        <f t="shared" si="811"/>
        <v>#DIV/0!</v>
      </c>
      <c r="HN212" s="57" t="e">
        <f t="shared" si="812"/>
        <v>#DIV/0!</v>
      </c>
      <c r="HO212" s="57" t="e">
        <f t="shared" si="813"/>
        <v>#DIV/0!</v>
      </c>
      <c r="HP212" s="57" t="e">
        <f t="shared" si="814"/>
        <v>#DIV/0!</v>
      </c>
      <c r="HQ212" s="57" t="e">
        <f t="shared" si="815"/>
        <v>#DIV/0!</v>
      </c>
      <c r="HR212" s="57"/>
      <c r="HS212" s="57" t="e">
        <f t="shared" si="816"/>
        <v>#DIV/0!</v>
      </c>
      <c r="HT212" s="57" t="e">
        <f t="shared" si="817"/>
        <v>#DIV/0!</v>
      </c>
      <c r="HU212" s="57" t="e">
        <f t="shared" si="818"/>
        <v>#DIV/0!</v>
      </c>
      <c r="HV212" s="57" t="e">
        <f t="shared" si="819"/>
        <v>#DIV/0!</v>
      </c>
      <c r="HW212" s="57" t="e">
        <f t="shared" si="820"/>
        <v>#DIV/0!</v>
      </c>
      <c r="HX212" s="57"/>
      <c r="HY212" s="57" t="e">
        <f t="shared" si="821"/>
        <v>#DIV/0!</v>
      </c>
      <c r="HZ212" s="57" t="e">
        <f t="shared" si="822"/>
        <v>#DIV/0!</v>
      </c>
      <c r="IA212" s="57"/>
      <c r="IB212" s="61">
        <f t="shared" si="823"/>
        <v>0</v>
      </c>
      <c r="IC212" s="57" t="str">
        <f t="shared" si="824"/>
        <v/>
      </c>
      <c r="ID212" s="42"/>
      <c r="IE212" s="2" t="str">
        <f t="shared" si="825"/>
        <v/>
      </c>
      <c r="IF212" s="60" t="e">
        <f t="shared" si="826"/>
        <v>#DIV/0!</v>
      </c>
      <c r="IG212" s="60" t="str">
        <f t="shared" si="827"/>
        <v/>
      </c>
      <c r="IH212" s="60" t="str">
        <f t="shared" si="828"/>
        <v>zinco-</v>
      </c>
      <c r="II212" s="60" t="str">
        <f t="shared" si="829"/>
        <v>mangano-</v>
      </c>
      <c r="IJ212" s="60" t="e">
        <f t="shared" si="830"/>
        <v>#DIV/0!</v>
      </c>
      <c r="IK212" s="60" t="e">
        <f t="shared" si="831"/>
        <v>#DIV/0!</v>
      </c>
      <c r="IL212" s="60" t="e">
        <f t="shared" si="832"/>
        <v>#DIV/0!</v>
      </c>
      <c r="IM212" s="60" t="e">
        <f t="shared" si="833"/>
        <v>#DIV/0!</v>
      </c>
      <c r="IN212" s="60" t="str">
        <f t="shared" si="834"/>
        <v/>
      </c>
      <c r="IO212" s="60" t="str">
        <f t="shared" si="835"/>
        <v/>
      </c>
      <c r="IP212" s="57"/>
      <c r="IQ212" s="57" t="str">
        <f t="shared" si="836"/>
        <v>ERROR!!</v>
      </c>
    </row>
    <row r="213" spans="24:251">
      <c r="X213" s="29">
        <f t="shared" si="692"/>
        <v>0</v>
      </c>
      <c r="Y213" s="29">
        <f t="shared" si="693"/>
        <v>0</v>
      </c>
      <c r="Z213" s="29" t="e">
        <f t="shared" si="694"/>
        <v>#DIV/0!</v>
      </c>
      <c r="AA213" s="29" t="e">
        <f t="shared" si="695"/>
        <v>#DIV/0!</v>
      </c>
      <c r="AB213" s="29" t="e">
        <f t="shared" si="696"/>
        <v>#DIV/0!</v>
      </c>
      <c r="AC213" s="29" t="e">
        <f t="shared" si="697"/>
        <v>#DIV/0!</v>
      </c>
      <c r="AF213" s="23">
        <v>60.084299999999999</v>
      </c>
      <c r="AG213" s="23">
        <v>79.878799999999998</v>
      </c>
      <c r="AH213" s="23">
        <v>101.96120000000001</v>
      </c>
      <c r="AI213" s="23">
        <v>151.99039999999999</v>
      </c>
      <c r="AJ213" s="23">
        <v>159.69</v>
      </c>
      <c r="AK213" s="23">
        <v>71.846400000000003</v>
      </c>
      <c r="AL213" s="23">
        <v>70.9375</v>
      </c>
      <c r="AM213" s="23">
        <v>40.304400000000001</v>
      </c>
      <c r="AN213" s="23">
        <v>56.077399999999997</v>
      </c>
      <c r="AO213" s="23">
        <v>61.978999999999999</v>
      </c>
      <c r="AP213" s="23">
        <v>94.195999999999998</v>
      </c>
      <c r="AQ213" s="23">
        <v>18.998000000000001</v>
      </c>
      <c r="AR213" s="23">
        <v>35.450000000000003</v>
      </c>
      <c r="AS213" s="23">
        <v>29.88</v>
      </c>
      <c r="AT213" s="23">
        <v>74.691999999999993</v>
      </c>
      <c r="AU213" s="23">
        <v>81.39</v>
      </c>
      <c r="AX213" s="54">
        <f t="shared" si="698"/>
        <v>0</v>
      </c>
      <c r="AY213" s="54">
        <f t="shared" si="699"/>
        <v>0</v>
      </c>
      <c r="AZ213" s="54">
        <f t="shared" si="700"/>
        <v>0</v>
      </c>
      <c r="BA213" s="54">
        <f t="shared" si="701"/>
        <v>0</v>
      </c>
      <c r="BB213" s="54">
        <f t="shared" si="702"/>
        <v>0</v>
      </c>
      <c r="BC213" s="54">
        <f t="shared" si="703"/>
        <v>0</v>
      </c>
      <c r="BD213" s="54">
        <f t="shared" si="704"/>
        <v>0</v>
      </c>
      <c r="BE213" s="54">
        <f t="shared" si="705"/>
        <v>0</v>
      </c>
      <c r="BF213" s="54">
        <f t="shared" si="706"/>
        <v>0</v>
      </c>
      <c r="BG213" s="54">
        <f t="shared" si="707"/>
        <v>0</v>
      </c>
      <c r="BH213" s="54">
        <f t="shared" si="708"/>
        <v>0</v>
      </c>
      <c r="BI213" s="54">
        <f t="shared" si="709"/>
        <v>0</v>
      </c>
      <c r="BJ213" s="54">
        <f t="shared" si="710"/>
        <v>0</v>
      </c>
      <c r="BK213" s="54">
        <f t="shared" si="711"/>
        <v>0</v>
      </c>
      <c r="BL213" s="54">
        <f t="shared" si="712"/>
        <v>0</v>
      </c>
      <c r="BM213" s="42"/>
      <c r="BO213" s="54">
        <f>'Norm-coeff'!$C$2+$AX213*'Norm-coeff'!$D$2+$AY213*'Norm-coeff'!$E$2+$AZ213*'Norm-coeff'!$F$2+$BA213*'Norm-coeff'!$G$2+$BB213*'Norm-coeff'!$H$2+$BC213*'Norm-coeff'!$I$2+$BD213*'Norm-coeff'!$J$2+$BE213*'Norm-coeff'!$K$2+$BF213*'Norm-coeff'!$L$2+$BG213*'Norm-coeff'!$M$2+$BH213*'Norm-coeff'!$N$2+$BI213*'Norm-coeff'!$O$2</f>
        <v>5.4045421474420303</v>
      </c>
      <c r="BP213" s="54">
        <f>'Norm-coeff'!$C$3+$AX213*'Norm-coeff'!$D$3+$AY213*'Norm-coeff'!$E$3+$AZ213*'Norm-coeff'!$F$3+$BA213*'Norm-coeff'!$G$3+$BB213*'Norm-coeff'!$H$3+$BC213*'Norm-coeff'!$I$3+$BD213*'Norm-coeff'!$J$3+$BE213*'Norm-coeff'!$K$3+$BF213*'Norm-coeff'!$L$3+$BG213*'Norm-coeff'!$M$3+$BH213*'Norm-coeff'!$N$3+$BI213*'Norm-coeff'!$O$3</f>
        <v>3.15319116612705</v>
      </c>
      <c r="BQ213" s="54">
        <f>'Norm-coeff'!$C$4+$AX213*'Norm-coeff'!$D$4+$AY213*'Norm-coeff'!$E$4+$AZ213*'Norm-coeff'!$F$4+$BA213*'Norm-coeff'!$G$4+$BB213*'Norm-coeff'!$H$4+$BC213*'Norm-coeff'!$I$4+$BD213*'Norm-coeff'!$J$4+$BE213*'Norm-coeff'!$K$4+$BF213*'Norm-coeff'!$L$4+$BG213*'Norm-coeff'!$M$4+$BH213*'Norm-coeff'!$N$4+$BI213*'Norm-coeff'!$O$4</f>
        <v>1.42115649462768</v>
      </c>
      <c r="BR213" s="54">
        <f>'Norm-coeff'!$C$5+$AX213*'Norm-coeff'!$D$5+$AY213*'Norm-coeff'!$E$5+$AZ213*'Norm-coeff'!$F$5+$BA213*'Norm-coeff'!$G$5+$BB213*'Norm-coeff'!$H$5+$BC213*'Norm-coeff'!$I$5+$BD213*'Norm-coeff'!$J$5+$BE213*'Norm-coeff'!$K$5+$BF213*'Norm-coeff'!$L$5+$BG213*'Norm-coeff'!$M$5+$BH213*'Norm-coeff'!$N$5+$BI213*'Norm-coeff'!$O$5</f>
        <v>1.0553329241296201</v>
      </c>
      <c r="BS213" s="54">
        <f>'Norm-coeff'!$C$6+$AX213*'Norm-coeff'!$D$6+$AY213*'Norm-coeff'!$E$6+$AZ213*'Norm-coeff'!$F$6+$BA213*'Norm-coeff'!$G$6+$BB213*'Norm-coeff'!$H$6+$BC213*'Norm-coeff'!$I$6+$BD213*'Norm-coeff'!$J$6+$BE213*'Norm-coeff'!$K$6+$BF213*'Norm-coeff'!$L$6+$BG213*'Norm-coeff'!$M$6+$BH213*'Norm-coeff'!$N$6+$BI213*'Norm-coeff'!$O$6</f>
        <v>-1.48700885495103E-2</v>
      </c>
      <c r="BT213" s="54">
        <f>'Norm-coeff'!$C$7+$AX213*'Norm-coeff'!$D$7+$AY213*'Norm-coeff'!$E$7+$AZ213*'Norm-coeff'!$F$7+$BA213*'Norm-coeff'!$G$7+$BB213*'Norm-coeff'!$H$7+$BC213*'Norm-coeff'!$I$7+$BD213*'Norm-coeff'!$J$7+$BE213*'Norm-coeff'!$K$7+$BF213*'Norm-coeff'!$L$7+$BG213*'Norm-coeff'!$M$7+$BH213*'Norm-coeff'!$N$7+$BI213*'Norm-coeff'!$O$7</f>
        <v>2.0907583608832998</v>
      </c>
      <c r="BU213" s="54">
        <f>'Norm-coeff'!$C$8+$AX213*'Norm-coeff'!$D$8+$AY213*'Norm-coeff'!$E$8+$AZ213*'Norm-coeff'!$F$8+$BA213*'Norm-coeff'!$G$8+$BB213*'Norm-coeff'!$H$8+$BC213*'Norm-coeff'!$I$8+$BD213*'Norm-coeff'!$J$8+$BE213*'Norm-coeff'!$K$8+$BF213*'Norm-coeff'!$L$8+$BG213*'Norm-coeff'!$M$8+$BH213*'Norm-coeff'!$N$8+$BI213*'Norm-coeff'!$O$8</f>
        <v>0.65894159836244504</v>
      </c>
      <c r="BV213" s="54">
        <f>'Norm-coeff'!$C$9+$AX213*'Norm-coeff'!$D$9+$AY213*'Norm-coeff'!$E$9+$AZ213*'Norm-coeff'!$F$9+$BA213*'Norm-coeff'!$G$9+$BB213*'Norm-coeff'!$H$9+$BC213*'Norm-coeff'!$I$9+$BD213*'Norm-coeff'!$J$9+$BE213*'Norm-coeff'!$K$9+$BF213*'Norm-coeff'!$L$9+$BG213*'Norm-coeff'!$M$9+$BH213*'Norm-coeff'!$N$9+$BI213*'Norm-coeff'!$O$9</f>
        <v>1.48961085014701</v>
      </c>
      <c r="BW213" s="54">
        <f>'Norm-coeff'!$C$10+$AX213*'Norm-coeff'!$D$10+$AY213*'Norm-coeff'!$E$10+$AZ213*'Norm-coeff'!$F$10+$BA213*'Norm-coeff'!$G$10+$BB213*'Norm-coeff'!$H$10+$BC213*'Norm-coeff'!$I$10+$BD213*'Norm-coeff'!$J$10+$BE213*'Norm-coeff'!$K$10+$BF213*'Norm-coeff'!$L$10+$BG213*'Norm-coeff'!$M$10+$BH213*'Norm-coeff'!$N$10+$BI213*'Norm-coeff'!$O$10</f>
        <v>1.42058735749591</v>
      </c>
      <c r="BX213" s="54">
        <f>'Norm-coeff'!$C$11+$AX213*'Norm-coeff'!$D$11+$AY213*'Norm-coeff'!$E$11+$AZ213*'Norm-coeff'!$F$11+$BA213*'Norm-coeff'!$G$11+$BB213*'Norm-coeff'!$H$11+$BC213*'Norm-coeff'!$I$11+$BD213*'Norm-coeff'!$J$11+$BE213*'Norm-coeff'!$K$11+$BF213*'Norm-coeff'!$L$11+$BG213*'Norm-coeff'!$M$11+$BH213*'Norm-coeff'!$N$11+$BI213*'Norm-coeff'!$O$11</f>
        <v>0.221233014421479</v>
      </c>
      <c r="BY213" s="54">
        <f>'Norm-coeff'!$C$12+$AX213*'Norm-coeff'!$D$12+$AY213*'Norm-coeff'!$E$12+$AZ213*'Norm-coeff'!$F$12+$BA213*'Norm-coeff'!$G$12+$BB213*'Norm-coeff'!$H$12+$BC213*'Norm-coeff'!$I$12+$BD213*'Norm-coeff'!$J$12+$BE213*'Norm-coeff'!$K$12+$BF213*'Norm-coeff'!$L$12+$BG213*'Norm-coeff'!$M$12+$BH213*'Norm-coeff'!$N$12+$BI213*'Norm-coeff'!$O$12</f>
        <v>0.283527502056037</v>
      </c>
      <c r="BZ213" s="54">
        <f>'Norm-coeff'!$C$13+$AX213*'Norm-coeff'!$D$13+$AY213*'Norm-coeff'!$E$13+$AZ213*'Norm-coeff'!$F$13+$BA213*'Norm-coeff'!$G$13+$BB213*'Norm-coeff'!$H$13+$BC213*'Norm-coeff'!$I$13+$BD213*'Norm-coeff'!$J$13+$BE213*'Norm-coeff'!$K$13+$BF213*'Norm-coeff'!$L$13+$BG213*'Norm-coeff'!$M$13+$BH213*'Norm-coeff'!$N$13+$BI213*'Norm-coeff'!$O$13</f>
        <v>-4.1864930554451202E-2</v>
      </c>
      <c r="CA213" s="54">
        <f>'Norm-coeff'!$C$14+$AX213*'Norm-coeff'!$D$14+$AY213*'Norm-coeff'!$E$14+$AZ213*'Norm-coeff'!$F$14+$BA213*'Norm-coeff'!$G$14+$BB213*'Norm-coeff'!$H$14+$BC213*'Norm-coeff'!$I$14+$BD213*'Norm-coeff'!$J$14+$BE213*'Norm-coeff'!$K$14+$BF213*'Norm-coeff'!$L$14+$BG213*'Norm-coeff'!$M$14+$BH213*'Norm-coeff'!$N$14+$BI213*'Norm-coeff'!$O$14</f>
        <v>4.2526983164477103</v>
      </c>
      <c r="CC213" s="54">
        <f t="shared" si="837"/>
        <v>0</v>
      </c>
      <c r="CG213" s="54">
        <f t="shared" si="713"/>
        <v>0</v>
      </c>
      <c r="CH213" s="54">
        <f t="shared" si="691"/>
        <v>0</v>
      </c>
      <c r="CI213" s="54">
        <f t="shared" si="714"/>
        <v>0</v>
      </c>
      <c r="CJ213" s="56">
        <f t="shared" si="715"/>
        <v>0</v>
      </c>
      <c r="CK213" s="54">
        <f t="shared" si="716"/>
        <v>0</v>
      </c>
      <c r="CL213" s="54">
        <f t="shared" si="717"/>
        <v>0</v>
      </c>
      <c r="CM213" s="54">
        <f t="shared" si="718"/>
        <v>0</v>
      </c>
      <c r="CN213" s="54">
        <f t="shared" si="719"/>
        <v>0</v>
      </c>
      <c r="CO213" s="54">
        <f t="shared" si="720"/>
        <v>0</v>
      </c>
      <c r="CP213" s="54">
        <f t="shared" si="721"/>
        <v>0</v>
      </c>
      <c r="CQ213" s="54">
        <f t="shared" si="722"/>
        <v>0</v>
      </c>
      <c r="CR213" s="54">
        <f t="shared" si="723"/>
        <v>0</v>
      </c>
      <c r="CS213" s="54">
        <f t="shared" si="724"/>
        <v>0</v>
      </c>
      <c r="CU213" s="54">
        <f t="shared" si="725"/>
        <v>0</v>
      </c>
      <c r="CV213" s="54">
        <f t="shared" si="726"/>
        <v>0</v>
      </c>
      <c r="CW213" s="54">
        <f t="shared" si="727"/>
        <v>0</v>
      </c>
      <c r="CX213" s="54">
        <f t="shared" si="728"/>
        <v>0</v>
      </c>
      <c r="CZ213" s="54">
        <f t="shared" si="729"/>
        <v>0</v>
      </c>
      <c r="DA213" s="54">
        <f t="shared" si="730"/>
        <v>0</v>
      </c>
      <c r="DB213" s="54">
        <f t="shared" si="731"/>
        <v>0</v>
      </c>
      <c r="DC213" s="54">
        <f t="shared" si="732"/>
        <v>0</v>
      </c>
      <c r="DD213" s="54">
        <f t="shared" si="733"/>
        <v>0</v>
      </c>
      <c r="DE213" s="54">
        <f t="shared" si="734"/>
        <v>0</v>
      </c>
      <c r="DF213" s="54">
        <f t="shared" si="735"/>
        <v>0</v>
      </c>
      <c r="DG213" s="54">
        <f t="shared" si="736"/>
        <v>2</v>
      </c>
      <c r="DH213" s="71">
        <f t="shared" si="737"/>
        <v>0</v>
      </c>
      <c r="DI213" s="71">
        <f t="shared" si="738"/>
        <v>0</v>
      </c>
      <c r="DJ213" s="54">
        <f t="shared" si="739"/>
        <v>0</v>
      </c>
      <c r="DK213" s="54">
        <f t="shared" si="740"/>
        <v>2</v>
      </c>
      <c r="DL213" s="4">
        <f t="shared" si="665"/>
        <v>0</v>
      </c>
      <c r="DM213" s="3">
        <f t="shared" si="741"/>
        <v>0</v>
      </c>
      <c r="DN213" s="3">
        <f t="shared" si="742"/>
        <v>0</v>
      </c>
      <c r="DO213" s="4" t="e">
        <f t="shared" si="743"/>
        <v>#DIV/0!</v>
      </c>
      <c r="DP213" s="57"/>
      <c r="DQ213" s="57"/>
      <c r="DR213" s="56">
        <f t="shared" si="666"/>
        <v>2</v>
      </c>
      <c r="DS213" s="56">
        <f t="shared" si="667"/>
        <v>0</v>
      </c>
      <c r="DT213" s="38">
        <f t="shared" si="668"/>
        <v>0</v>
      </c>
      <c r="DU213" s="38">
        <f t="shared" si="744"/>
        <v>2</v>
      </c>
      <c r="DV213" s="38">
        <f t="shared" si="669"/>
        <v>0</v>
      </c>
      <c r="DW213" s="39">
        <f t="shared" si="670"/>
        <v>0</v>
      </c>
      <c r="DX213" s="39">
        <f t="shared" si="671"/>
        <v>0</v>
      </c>
      <c r="DY213" s="39">
        <f t="shared" si="672"/>
        <v>0</v>
      </c>
      <c r="DZ213" s="39">
        <f t="shared" si="673"/>
        <v>0</v>
      </c>
      <c r="EA213" s="39">
        <f t="shared" si="674"/>
        <v>0</v>
      </c>
      <c r="EB213" s="37" t="e">
        <f t="shared" si="745"/>
        <v>#DIV/0!</v>
      </c>
      <c r="EC213" s="37" t="e">
        <f t="shared" si="746"/>
        <v>#DIV/0!</v>
      </c>
      <c r="ED213" s="37" t="e">
        <f t="shared" si="747"/>
        <v>#DIV/0!</v>
      </c>
      <c r="EE213" s="37" t="e">
        <f t="shared" si="748"/>
        <v>#DIV/0!</v>
      </c>
      <c r="EF213" s="39" t="e">
        <f t="shared" si="749"/>
        <v>#DIV/0!</v>
      </c>
      <c r="EG213" s="37" t="e">
        <f t="shared" si="750"/>
        <v>#DIV/0!</v>
      </c>
      <c r="EH213" s="37" t="e">
        <f t="shared" si="751"/>
        <v>#DIV/0!</v>
      </c>
      <c r="EI213" s="11" t="b">
        <f t="shared" si="752"/>
        <v>1</v>
      </c>
      <c r="EJ213" s="11" t="b">
        <f t="shared" si="753"/>
        <v>0</v>
      </c>
      <c r="EK213" s="39" t="e">
        <f t="shared" si="754"/>
        <v>#DIV/0!</v>
      </c>
      <c r="EL213" s="39" t="e">
        <f t="shared" si="755"/>
        <v>#DIV/0!</v>
      </c>
      <c r="EM213" s="39" t="e">
        <f t="shared" si="756"/>
        <v>#DIV/0!</v>
      </c>
      <c r="EN213" s="39" t="e">
        <f t="shared" si="757"/>
        <v>#DIV/0!</v>
      </c>
      <c r="EO213" s="39" t="e">
        <f t="shared" si="758"/>
        <v>#DIV/0!</v>
      </c>
      <c r="EP213" s="39" t="e">
        <f t="shared" si="759"/>
        <v>#DIV/0!</v>
      </c>
      <c r="EQ213" s="39" t="e">
        <f t="shared" si="760"/>
        <v>#DIV/0!</v>
      </c>
      <c r="ER213" s="39" t="e">
        <f t="shared" si="761"/>
        <v>#DIV/0!</v>
      </c>
      <c r="ES213" s="58" t="str">
        <f t="shared" si="762"/>
        <v>(OH,F,Cl)-dominate amphibole</v>
      </c>
      <c r="ET213" s="58" t="e">
        <f t="shared" si="763"/>
        <v>#N/A</v>
      </c>
      <c r="EU213" s="56">
        <f t="shared" si="675"/>
        <v>0</v>
      </c>
      <c r="EV213" s="56">
        <f t="shared" si="676"/>
        <v>0</v>
      </c>
      <c r="EW213" s="56">
        <f t="shared" si="677"/>
        <v>0</v>
      </c>
      <c r="EX213" s="56">
        <f t="shared" si="678"/>
        <v>0</v>
      </c>
      <c r="EY213" s="56">
        <f t="shared" si="679"/>
        <v>0</v>
      </c>
      <c r="EZ213" s="56">
        <f t="shared" si="680"/>
        <v>0</v>
      </c>
      <c r="FA213" s="39">
        <f t="shared" si="681"/>
        <v>0</v>
      </c>
      <c r="FB213" s="39">
        <f t="shared" si="682"/>
        <v>0</v>
      </c>
      <c r="FC213" s="54">
        <f t="shared" si="683"/>
        <v>0</v>
      </c>
      <c r="FD213" s="54">
        <f t="shared" si="684"/>
        <v>0</v>
      </c>
      <c r="FE213" s="39">
        <f t="shared" si="685"/>
        <v>0</v>
      </c>
      <c r="FF213" s="54">
        <f t="shared" si="686"/>
        <v>0</v>
      </c>
      <c r="FG213" s="39">
        <f t="shared" si="687"/>
        <v>0</v>
      </c>
      <c r="FH213" s="39">
        <f t="shared" si="764"/>
        <v>0</v>
      </c>
      <c r="FI213" s="39">
        <f t="shared" si="765"/>
        <v>0</v>
      </c>
      <c r="FJ213" s="39">
        <f t="shared" si="766"/>
        <v>0</v>
      </c>
      <c r="FK213" s="39" t="e">
        <f t="shared" si="767"/>
        <v>#DIV/0!</v>
      </c>
      <c r="FL213" s="39" t="e">
        <f t="shared" si="768"/>
        <v>#DIV/0!</v>
      </c>
      <c r="FM213" s="39" t="e">
        <f t="shared" si="769"/>
        <v>#DIV/0!</v>
      </c>
      <c r="FN213" s="39">
        <f t="shared" si="770"/>
        <v>1</v>
      </c>
      <c r="FO213" s="39">
        <f t="shared" si="688"/>
        <v>0</v>
      </c>
      <c r="FP213" s="39">
        <f t="shared" si="689"/>
        <v>0</v>
      </c>
      <c r="FQ213" s="39">
        <f t="shared" si="690"/>
        <v>0</v>
      </c>
      <c r="FR213" s="39">
        <f t="shared" si="771"/>
        <v>0</v>
      </c>
      <c r="FS213" s="39">
        <f t="shared" si="772"/>
        <v>0</v>
      </c>
      <c r="FU213" s="39" t="e">
        <f t="shared" si="773"/>
        <v>#DIV/0!</v>
      </c>
      <c r="FV213" s="39" t="e">
        <f t="shared" si="774"/>
        <v>#DIV/0!</v>
      </c>
      <c r="FW213" s="39" t="e">
        <f t="shared" si="775"/>
        <v>#DIV/0!</v>
      </c>
      <c r="FY213" s="39" t="e">
        <f t="shared" si="776"/>
        <v>#DIV/0!</v>
      </c>
      <c r="FZ213" s="39" t="e">
        <f t="shared" si="777"/>
        <v>#DIV/0!</v>
      </c>
      <c r="GA213" s="39" t="e">
        <f t="shared" si="778"/>
        <v>#DIV/0!</v>
      </c>
      <c r="GB213" s="39" t="e">
        <f t="shared" si="779"/>
        <v>#DIV/0!</v>
      </c>
      <c r="GC213" s="39" t="e">
        <f t="shared" si="780"/>
        <v>#DIV/0!</v>
      </c>
      <c r="GD213" s="39" t="e">
        <f t="shared" si="781"/>
        <v>#DIV/0!</v>
      </c>
      <c r="GE213" s="39" t="e">
        <f t="shared" si="782"/>
        <v>#DIV/0!</v>
      </c>
      <c r="GF213" s="39" t="e">
        <f t="shared" si="783"/>
        <v>#DIV/0!</v>
      </c>
      <c r="GG213" s="39" t="e">
        <f t="shared" si="784"/>
        <v>#DIV/0!</v>
      </c>
      <c r="GH213" s="39" t="e">
        <f t="shared" si="785"/>
        <v>#DIV/0!</v>
      </c>
      <c r="GI213" s="39"/>
      <c r="GJ213" s="39" t="e">
        <f t="shared" si="786"/>
        <v>#DIV/0!</v>
      </c>
      <c r="GK213" s="39" t="e">
        <f t="shared" si="787"/>
        <v>#DIV/0!</v>
      </c>
      <c r="GL213" s="39" t="e">
        <f t="shared" si="788"/>
        <v>#DIV/0!</v>
      </c>
      <c r="GM213" s="39" t="e">
        <f t="shared" si="789"/>
        <v>#DIV/0!</v>
      </c>
      <c r="GN213" s="39" t="e">
        <f t="shared" si="790"/>
        <v>#DIV/0!</v>
      </c>
      <c r="GO213" s="57"/>
      <c r="GP213" s="57" t="e">
        <f t="shared" si="791"/>
        <v>#DIV/0!</v>
      </c>
      <c r="GQ213" s="59" t="e">
        <f t="shared" si="792"/>
        <v>#DIV/0!</v>
      </c>
      <c r="GR213" s="41" t="e">
        <f t="shared" si="793"/>
        <v>#DIV/0!</v>
      </c>
      <c r="GS213" s="57" t="e">
        <f t="shared" si="794"/>
        <v>#DIV/0!</v>
      </c>
      <c r="GT213" s="57" t="e">
        <f t="shared" si="795"/>
        <v>#DIV/0!</v>
      </c>
      <c r="GU213" s="57" t="e">
        <f t="shared" si="796"/>
        <v>#DIV/0!</v>
      </c>
      <c r="GV213" s="57"/>
      <c r="GW213" s="42" t="e">
        <f t="shared" si="797"/>
        <v>#DIV/0!</v>
      </c>
      <c r="GX213" s="42" t="e">
        <f t="shared" si="798"/>
        <v>#DIV/0!</v>
      </c>
      <c r="GY213" s="42" t="e">
        <f t="shared" si="799"/>
        <v>#DIV/0!</v>
      </c>
      <c r="GZ213" s="57"/>
      <c r="HA213" s="2" t="e">
        <f t="shared" si="800"/>
        <v>#DIV/0!</v>
      </c>
      <c r="HB213" s="2" t="e">
        <f t="shared" si="801"/>
        <v>#DIV/0!</v>
      </c>
      <c r="HC213" s="2" t="e">
        <f t="shared" si="802"/>
        <v>#DIV/0!</v>
      </c>
      <c r="HD213" s="2" t="e">
        <f t="shared" si="803"/>
        <v>#DIV/0!</v>
      </c>
      <c r="HE213" s="2" t="e">
        <f t="shared" si="804"/>
        <v>#DIV/0!</v>
      </c>
      <c r="HF213" s="2" t="e">
        <f t="shared" si="805"/>
        <v>#DIV/0!</v>
      </c>
      <c r="HG213" s="2" t="e">
        <f t="shared" si="806"/>
        <v>#DIV/0!</v>
      </c>
      <c r="HH213" s="2" t="e">
        <f t="shared" si="807"/>
        <v>#DIV/0!</v>
      </c>
      <c r="HI213" s="2" t="e">
        <f t="shared" si="808"/>
        <v>#DIV/0!</v>
      </c>
      <c r="HJ213" s="11" t="e">
        <f t="shared" si="809"/>
        <v>#DIV/0!</v>
      </c>
      <c r="HK213" s="60" t="e">
        <f t="shared" si="810"/>
        <v>#DIV/0!</v>
      </c>
      <c r="HL213" s="57"/>
      <c r="HM213" s="57" t="e">
        <f t="shared" si="811"/>
        <v>#DIV/0!</v>
      </c>
      <c r="HN213" s="57" t="e">
        <f t="shared" si="812"/>
        <v>#DIV/0!</v>
      </c>
      <c r="HO213" s="57" t="e">
        <f t="shared" si="813"/>
        <v>#DIV/0!</v>
      </c>
      <c r="HP213" s="57" t="e">
        <f t="shared" si="814"/>
        <v>#DIV/0!</v>
      </c>
      <c r="HQ213" s="57" t="e">
        <f t="shared" si="815"/>
        <v>#DIV/0!</v>
      </c>
      <c r="HR213" s="57"/>
      <c r="HS213" s="57" t="e">
        <f t="shared" si="816"/>
        <v>#DIV/0!</v>
      </c>
      <c r="HT213" s="57" t="e">
        <f t="shared" si="817"/>
        <v>#DIV/0!</v>
      </c>
      <c r="HU213" s="57" t="e">
        <f t="shared" si="818"/>
        <v>#DIV/0!</v>
      </c>
      <c r="HV213" s="57" t="e">
        <f t="shared" si="819"/>
        <v>#DIV/0!</v>
      </c>
      <c r="HW213" s="57" t="e">
        <f t="shared" si="820"/>
        <v>#DIV/0!</v>
      </c>
      <c r="HX213" s="57"/>
      <c r="HY213" s="57" t="e">
        <f t="shared" si="821"/>
        <v>#DIV/0!</v>
      </c>
      <c r="HZ213" s="57" t="e">
        <f t="shared" si="822"/>
        <v>#DIV/0!</v>
      </c>
      <c r="IA213" s="57"/>
      <c r="IB213" s="61">
        <f t="shared" si="823"/>
        <v>0</v>
      </c>
      <c r="IC213" s="57" t="str">
        <f t="shared" si="824"/>
        <v/>
      </c>
      <c r="ID213" s="42"/>
      <c r="IE213" s="2" t="str">
        <f t="shared" si="825"/>
        <v/>
      </c>
      <c r="IF213" s="60" t="e">
        <f t="shared" si="826"/>
        <v>#DIV/0!</v>
      </c>
      <c r="IG213" s="60" t="str">
        <f t="shared" si="827"/>
        <v/>
      </c>
      <c r="IH213" s="60" t="str">
        <f t="shared" si="828"/>
        <v>zinco-</v>
      </c>
      <c r="II213" s="60" t="str">
        <f t="shared" si="829"/>
        <v>mangano-</v>
      </c>
      <c r="IJ213" s="60" t="e">
        <f t="shared" si="830"/>
        <v>#DIV/0!</v>
      </c>
      <c r="IK213" s="60" t="e">
        <f t="shared" si="831"/>
        <v>#DIV/0!</v>
      </c>
      <c r="IL213" s="60" t="e">
        <f t="shared" si="832"/>
        <v>#DIV/0!</v>
      </c>
      <c r="IM213" s="60" t="e">
        <f t="shared" si="833"/>
        <v>#DIV/0!</v>
      </c>
      <c r="IN213" s="60" t="str">
        <f t="shared" si="834"/>
        <v/>
      </c>
      <c r="IO213" s="60" t="str">
        <f t="shared" si="835"/>
        <v/>
      </c>
      <c r="IP213" s="57"/>
      <c r="IQ213" s="57" t="str">
        <f t="shared" si="836"/>
        <v>ERROR!!</v>
      </c>
    </row>
    <row r="214" spans="24:251">
      <c r="X214" s="29">
        <f t="shared" si="692"/>
        <v>0</v>
      </c>
      <c r="Y214" s="29">
        <f t="shared" si="693"/>
        <v>0</v>
      </c>
      <c r="Z214" s="29" t="e">
        <f t="shared" si="694"/>
        <v>#DIV/0!</v>
      </c>
      <c r="AA214" s="29" t="e">
        <f t="shared" si="695"/>
        <v>#DIV/0!</v>
      </c>
      <c r="AB214" s="29" t="e">
        <f t="shared" si="696"/>
        <v>#DIV/0!</v>
      </c>
      <c r="AC214" s="29" t="e">
        <f t="shared" si="697"/>
        <v>#DIV/0!</v>
      </c>
      <c r="AF214" s="23">
        <v>60.084299999999999</v>
      </c>
      <c r="AG214" s="23">
        <v>79.878799999999998</v>
      </c>
      <c r="AH214" s="23">
        <v>101.96120000000001</v>
      </c>
      <c r="AI214" s="23">
        <v>151.99039999999999</v>
      </c>
      <c r="AJ214" s="23">
        <v>159.69</v>
      </c>
      <c r="AK214" s="23">
        <v>71.846400000000003</v>
      </c>
      <c r="AL214" s="23">
        <v>70.9375</v>
      </c>
      <c r="AM214" s="23">
        <v>40.304400000000001</v>
      </c>
      <c r="AN214" s="23">
        <v>56.077399999999997</v>
      </c>
      <c r="AO214" s="23">
        <v>61.978999999999999</v>
      </c>
      <c r="AP214" s="23">
        <v>94.195999999999998</v>
      </c>
      <c r="AQ214" s="23">
        <v>18.998000000000001</v>
      </c>
      <c r="AR214" s="23">
        <v>35.450000000000003</v>
      </c>
      <c r="AS214" s="23">
        <v>29.88</v>
      </c>
      <c r="AT214" s="23">
        <v>74.691999999999993</v>
      </c>
      <c r="AU214" s="23">
        <v>81.39</v>
      </c>
      <c r="AX214" s="54">
        <f t="shared" si="698"/>
        <v>0</v>
      </c>
      <c r="AY214" s="54">
        <f t="shared" si="699"/>
        <v>0</v>
      </c>
      <c r="AZ214" s="54">
        <f t="shared" si="700"/>
        <v>0</v>
      </c>
      <c r="BA214" s="54">
        <f t="shared" si="701"/>
        <v>0</v>
      </c>
      <c r="BB214" s="54">
        <f t="shared" si="702"/>
        <v>0</v>
      </c>
      <c r="BC214" s="54">
        <f t="shared" si="703"/>
        <v>0</v>
      </c>
      <c r="BD214" s="54">
        <f t="shared" si="704"/>
        <v>0</v>
      </c>
      <c r="BE214" s="54">
        <f t="shared" si="705"/>
        <v>0</v>
      </c>
      <c r="BF214" s="54">
        <f t="shared" si="706"/>
        <v>0</v>
      </c>
      <c r="BG214" s="54">
        <f t="shared" si="707"/>
        <v>0</v>
      </c>
      <c r="BH214" s="54">
        <f t="shared" si="708"/>
        <v>0</v>
      </c>
      <c r="BI214" s="54">
        <f t="shared" si="709"/>
        <v>0</v>
      </c>
      <c r="BJ214" s="54">
        <f t="shared" si="710"/>
        <v>0</v>
      </c>
      <c r="BK214" s="54">
        <f t="shared" si="711"/>
        <v>0</v>
      </c>
      <c r="BL214" s="54">
        <f t="shared" si="712"/>
        <v>0</v>
      </c>
      <c r="BM214" s="42"/>
      <c r="BO214" s="54">
        <f>'Norm-coeff'!$C$2+$AX214*'Norm-coeff'!$D$2+$AY214*'Norm-coeff'!$E$2+$AZ214*'Norm-coeff'!$F$2+$BA214*'Norm-coeff'!$G$2+$BB214*'Norm-coeff'!$H$2+$BC214*'Norm-coeff'!$I$2+$BD214*'Norm-coeff'!$J$2+$BE214*'Norm-coeff'!$K$2+$BF214*'Norm-coeff'!$L$2+$BG214*'Norm-coeff'!$M$2+$BH214*'Norm-coeff'!$N$2+$BI214*'Norm-coeff'!$O$2</f>
        <v>5.4045421474420303</v>
      </c>
      <c r="BP214" s="54">
        <f>'Norm-coeff'!$C$3+$AX214*'Norm-coeff'!$D$3+$AY214*'Norm-coeff'!$E$3+$AZ214*'Norm-coeff'!$F$3+$BA214*'Norm-coeff'!$G$3+$BB214*'Norm-coeff'!$H$3+$BC214*'Norm-coeff'!$I$3+$BD214*'Norm-coeff'!$J$3+$BE214*'Norm-coeff'!$K$3+$BF214*'Norm-coeff'!$L$3+$BG214*'Norm-coeff'!$M$3+$BH214*'Norm-coeff'!$N$3+$BI214*'Norm-coeff'!$O$3</f>
        <v>3.15319116612705</v>
      </c>
      <c r="BQ214" s="54">
        <f>'Norm-coeff'!$C$4+$AX214*'Norm-coeff'!$D$4+$AY214*'Norm-coeff'!$E$4+$AZ214*'Norm-coeff'!$F$4+$BA214*'Norm-coeff'!$G$4+$BB214*'Norm-coeff'!$H$4+$BC214*'Norm-coeff'!$I$4+$BD214*'Norm-coeff'!$J$4+$BE214*'Norm-coeff'!$K$4+$BF214*'Norm-coeff'!$L$4+$BG214*'Norm-coeff'!$M$4+$BH214*'Norm-coeff'!$N$4+$BI214*'Norm-coeff'!$O$4</f>
        <v>1.42115649462768</v>
      </c>
      <c r="BR214" s="54">
        <f>'Norm-coeff'!$C$5+$AX214*'Norm-coeff'!$D$5+$AY214*'Norm-coeff'!$E$5+$AZ214*'Norm-coeff'!$F$5+$BA214*'Norm-coeff'!$G$5+$BB214*'Norm-coeff'!$H$5+$BC214*'Norm-coeff'!$I$5+$BD214*'Norm-coeff'!$J$5+$BE214*'Norm-coeff'!$K$5+$BF214*'Norm-coeff'!$L$5+$BG214*'Norm-coeff'!$M$5+$BH214*'Norm-coeff'!$N$5+$BI214*'Norm-coeff'!$O$5</f>
        <v>1.0553329241296201</v>
      </c>
      <c r="BS214" s="54">
        <f>'Norm-coeff'!$C$6+$AX214*'Norm-coeff'!$D$6+$AY214*'Norm-coeff'!$E$6+$AZ214*'Norm-coeff'!$F$6+$BA214*'Norm-coeff'!$G$6+$BB214*'Norm-coeff'!$H$6+$BC214*'Norm-coeff'!$I$6+$BD214*'Norm-coeff'!$J$6+$BE214*'Norm-coeff'!$K$6+$BF214*'Norm-coeff'!$L$6+$BG214*'Norm-coeff'!$M$6+$BH214*'Norm-coeff'!$N$6+$BI214*'Norm-coeff'!$O$6</f>
        <v>-1.48700885495103E-2</v>
      </c>
      <c r="BT214" s="54">
        <f>'Norm-coeff'!$C$7+$AX214*'Norm-coeff'!$D$7+$AY214*'Norm-coeff'!$E$7+$AZ214*'Norm-coeff'!$F$7+$BA214*'Norm-coeff'!$G$7+$BB214*'Norm-coeff'!$H$7+$BC214*'Norm-coeff'!$I$7+$BD214*'Norm-coeff'!$J$7+$BE214*'Norm-coeff'!$K$7+$BF214*'Norm-coeff'!$L$7+$BG214*'Norm-coeff'!$M$7+$BH214*'Norm-coeff'!$N$7+$BI214*'Norm-coeff'!$O$7</f>
        <v>2.0907583608832998</v>
      </c>
      <c r="BU214" s="54">
        <f>'Norm-coeff'!$C$8+$AX214*'Norm-coeff'!$D$8+$AY214*'Norm-coeff'!$E$8+$AZ214*'Norm-coeff'!$F$8+$BA214*'Norm-coeff'!$G$8+$BB214*'Norm-coeff'!$H$8+$BC214*'Norm-coeff'!$I$8+$BD214*'Norm-coeff'!$J$8+$BE214*'Norm-coeff'!$K$8+$BF214*'Norm-coeff'!$L$8+$BG214*'Norm-coeff'!$M$8+$BH214*'Norm-coeff'!$N$8+$BI214*'Norm-coeff'!$O$8</f>
        <v>0.65894159836244504</v>
      </c>
      <c r="BV214" s="54">
        <f>'Norm-coeff'!$C$9+$AX214*'Norm-coeff'!$D$9+$AY214*'Norm-coeff'!$E$9+$AZ214*'Norm-coeff'!$F$9+$BA214*'Norm-coeff'!$G$9+$BB214*'Norm-coeff'!$H$9+$BC214*'Norm-coeff'!$I$9+$BD214*'Norm-coeff'!$J$9+$BE214*'Norm-coeff'!$K$9+$BF214*'Norm-coeff'!$L$9+$BG214*'Norm-coeff'!$M$9+$BH214*'Norm-coeff'!$N$9+$BI214*'Norm-coeff'!$O$9</f>
        <v>1.48961085014701</v>
      </c>
      <c r="BW214" s="54">
        <f>'Norm-coeff'!$C$10+$AX214*'Norm-coeff'!$D$10+$AY214*'Norm-coeff'!$E$10+$AZ214*'Norm-coeff'!$F$10+$BA214*'Norm-coeff'!$G$10+$BB214*'Norm-coeff'!$H$10+$BC214*'Norm-coeff'!$I$10+$BD214*'Norm-coeff'!$J$10+$BE214*'Norm-coeff'!$K$10+$BF214*'Norm-coeff'!$L$10+$BG214*'Norm-coeff'!$M$10+$BH214*'Norm-coeff'!$N$10+$BI214*'Norm-coeff'!$O$10</f>
        <v>1.42058735749591</v>
      </c>
      <c r="BX214" s="54">
        <f>'Norm-coeff'!$C$11+$AX214*'Norm-coeff'!$D$11+$AY214*'Norm-coeff'!$E$11+$AZ214*'Norm-coeff'!$F$11+$BA214*'Norm-coeff'!$G$11+$BB214*'Norm-coeff'!$H$11+$BC214*'Norm-coeff'!$I$11+$BD214*'Norm-coeff'!$J$11+$BE214*'Norm-coeff'!$K$11+$BF214*'Norm-coeff'!$L$11+$BG214*'Norm-coeff'!$M$11+$BH214*'Norm-coeff'!$N$11+$BI214*'Norm-coeff'!$O$11</f>
        <v>0.221233014421479</v>
      </c>
      <c r="BY214" s="54">
        <f>'Norm-coeff'!$C$12+$AX214*'Norm-coeff'!$D$12+$AY214*'Norm-coeff'!$E$12+$AZ214*'Norm-coeff'!$F$12+$BA214*'Norm-coeff'!$G$12+$BB214*'Norm-coeff'!$H$12+$BC214*'Norm-coeff'!$I$12+$BD214*'Norm-coeff'!$J$12+$BE214*'Norm-coeff'!$K$12+$BF214*'Norm-coeff'!$L$12+$BG214*'Norm-coeff'!$M$12+$BH214*'Norm-coeff'!$N$12+$BI214*'Norm-coeff'!$O$12</f>
        <v>0.283527502056037</v>
      </c>
      <c r="BZ214" s="54">
        <f>'Norm-coeff'!$C$13+$AX214*'Norm-coeff'!$D$13+$AY214*'Norm-coeff'!$E$13+$AZ214*'Norm-coeff'!$F$13+$BA214*'Norm-coeff'!$G$13+$BB214*'Norm-coeff'!$H$13+$BC214*'Norm-coeff'!$I$13+$BD214*'Norm-coeff'!$J$13+$BE214*'Norm-coeff'!$K$13+$BF214*'Norm-coeff'!$L$13+$BG214*'Norm-coeff'!$M$13+$BH214*'Norm-coeff'!$N$13+$BI214*'Norm-coeff'!$O$13</f>
        <v>-4.1864930554451202E-2</v>
      </c>
      <c r="CA214" s="54">
        <f>'Norm-coeff'!$C$14+$AX214*'Norm-coeff'!$D$14+$AY214*'Norm-coeff'!$E$14+$AZ214*'Norm-coeff'!$F$14+$BA214*'Norm-coeff'!$G$14+$BB214*'Norm-coeff'!$H$14+$BC214*'Norm-coeff'!$I$14+$BD214*'Norm-coeff'!$J$14+$BE214*'Norm-coeff'!$K$14+$BF214*'Norm-coeff'!$L$14+$BG214*'Norm-coeff'!$M$14+$BH214*'Norm-coeff'!$N$14+$BI214*'Norm-coeff'!$O$14</f>
        <v>4.2526983164477103</v>
      </c>
      <c r="CC214" s="54">
        <f t="shared" si="837"/>
        <v>0</v>
      </c>
      <c r="CG214" s="54">
        <f t="shared" si="713"/>
        <v>0</v>
      </c>
      <c r="CH214" s="54">
        <f t="shared" si="691"/>
        <v>0</v>
      </c>
      <c r="CI214" s="54">
        <f t="shared" si="714"/>
        <v>0</v>
      </c>
      <c r="CJ214" s="56">
        <f t="shared" si="715"/>
        <v>0</v>
      </c>
      <c r="CK214" s="54">
        <f t="shared" si="716"/>
        <v>0</v>
      </c>
      <c r="CL214" s="54">
        <f t="shared" si="717"/>
        <v>0</v>
      </c>
      <c r="CM214" s="54">
        <f t="shared" si="718"/>
        <v>0</v>
      </c>
      <c r="CN214" s="54">
        <f t="shared" si="719"/>
        <v>0</v>
      </c>
      <c r="CO214" s="54">
        <f t="shared" si="720"/>
        <v>0</v>
      </c>
      <c r="CP214" s="54">
        <f t="shared" si="721"/>
        <v>0</v>
      </c>
      <c r="CQ214" s="54">
        <f t="shared" si="722"/>
        <v>0</v>
      </c>
      <c r="CR214" s="54">
        <f t="shared" si="723"/>
        <v>0</v>
      </c>
      <c r="CS214" s="54">
        <f t="shared" si="724"/>
        <v>0</v>
      </c>
      <c r="CU214" s="54">
        <f t="shared" si="725"/>
        <v>0</v>
      </c>
      <c r="CV214" s="54">
        <f t="shared" si="726"/>
        <v>0</v>
      </c>
      <c r="CW214" s="54">
        <f t="shared" si="727"/>
        <v>0</v>
      </c>
      <c r="CX214" s="54">
        <f t="shared" si="728"/>
        <v>0</v>
      </c>
      <c r="CZ214" s="54">
        <f t="shared" si="729"/>
        <v>0</v>
      </c>
      <c r="DA214" s="54">
        <f t="shared" si="730"/>
        <v>0</v>
      </c>
      <c r="DB214" s="54">
        <f t="shared" si="731"/>
        <v>0</v>
      </c>
      <c r="DC214" s="54">
        <f t="shared" si="732"/>
        <v>0</v>
      </c>
      <c r="DD214" s="54">
        <f t="shared" si="733"/>
        <v>0</v>
      </c>
      <c r="DE214" s="54">
        <f t="shared" si="734"/>
        <v>0</v>
      </c>
      <c r="DF214" s="54">
        <f t="shared" si="735"/>
        <v>0</v>
      </c>
      <c r="DG214" s="54">
        <f t="shared" si="736"/>
        <v>2</v>
      </c>
      <c r="DH214" s="71">
        <f t="shared" si="737"/>
        <v>0</v>
      </c>
      <c r="DI214" s="71">
        <f t="shared" si="738"/>
        <v>0</v>
      </c>
      <c r="DJ214" s="54">
        <f t="shared" si="739"/>
        <v>0</v>
      </c>
      <c r="DK214" s="54">
        <f t="shared" si="740"/>
        <v>2</v>
      </c>
      <c r="DL214" s="4">
        <f t="shared" si="665"/>
        <v>0</v>
      </c>
      <c r="DM214" s="3">
        <f t="shared" si="741"/>
        <v>0</v>
      </c>
      <c r="DN214" s="3">
        <f t="shared" si="742"/>
        <v>0</v>
      </c>
      <c r="DO214" s="4" t="e">
        <f t="shared" si="743"/>
        <v>#DIV/0!</v>
      </c>
      <c r="DP214" s="57"/>
      <c r="DQ214" s="57"/>
      <c r="DR214" s="56">
        <f t="shared" si="666"/>
        <v>2</v>
      </c>
      <c r="DS214" s="56">
        <f t="shared" si="667"/>
        <v>0</v>
      </c>
      <c r="DT214" s="38">
        <f t="shared" si="668"/>
        <v>0</v>
      </c>
      <c r="DU214" s="38">
        <f t="shared" si="744"/>
        <v>2</v>
      </c>
      <c r="DV214" s="38">
        <f t="shared" si="669"/>
        <v>0</v>
      </c>
      <c r="DW214" s="39">
        <f t="shared" si="670"/>
        <v>0</v>
      </c>
      <c r="DX214" s="39">
        <f t="shared" si="671"/>
        <v>0</v>
      </c>
      <c r="DY214" s="39">
        <f t="shared" si="672"/>
        <v>0</v>
      </c>
      <c r="DZ214" s="39">
        <f t="shared" si="673"/>
        <v>0</v>
      </c>
      <c r="EA214" s="39">
        <f t="shared" si="674"/>
        <v>0</v>
      </c>
      <c r="EB214" s="37" t="e">
        <f t="shared" si="745"/>
        <v>#DIV/0!</v>
      </c>
      <c r="EC214" s="37" t="e">
        <f t="shared" si="746"/>
        <v>#DIV/0!</v>
      </c>
      <c r="ED214" s="37" t="e">
        <f t="shared" si="747"/>
        <v>#DIV/0!</v>
      </c>
      <c r="EE214" s="37" t="e">
        <f t="shared" si="748"/>
        <v>#DIV/0!</v>
      </c>
      <c r="EF214" s="39" t="e">
        <f t="shared" si="749"/>
        <v>#DIV/0!</v>
      </c>
      <c r="EG214" s="37" t="e">
        <f t="shared" si="750"/>
        <v>#DIV/0!</v>
      </c>
      <c r="EH214" s="37" t="e">
        <f t="shared" si="751"/>
        <v>#DIV/0!</v>
      </c>
      <c r="EI214" s="11" t="b">
        <f t="shared" si="752"/>
        <v>1</v>
      </c>
      <c r="EJ214" s="11" t="b">
        <f t="shared" si="753"/>
        <v>0</v>
      </c>
      <c r="EK214" s="39" t="e">
        <f t="shared" si="754"/>
        <v>#DIV/0!</v>
      </c>
      <c r="EL214" s="39" t="e">
        <f t="shared" si="755"/>
        <v>#DIV/0!</v>
      </c>
      <c r="EM214" s="39" t="e">
        <f t="shared" si="756"/>
        <v>#DIV/0!</v>
      </c>
      <c r="EN214" s="39" t="e">
        <f t="shared" si="757"/>
        <v>#DIV/0!</v>
      </c>
      <c r="EO214" s="39" t="e">
        <f t="shared" si="758"/>
        <v>#DIV/0!</v>
      </c>
      <c r="EP214" s="39" t="e">
        <f t="shared" si="759"/>
        <v>#DIV/0!</v>
      </c>
      <c r="EQ214" s="39" t="e">
        <f t="shared" si="760"/>
        <v>#DIV/0!</v>
      </c>
      <c r="ER214" s="39" t="e">
        <f t="shared" si="761"/>
        <v>#DIV/0!</v>
      </c>
      <c r="ES214" s="58" t="str">
        <f t="shared" si="762"/>
        <v>(OH,F,Cl)-dominate amphibole</v>
      </c>
      <c r="ET214" s="58" t="e">
        <f t="shared" si="763"/>
        <v>#N/A</v>
      </c>
      <c r="EU214" s="56">
        <f t="shared" si="675"/>
        <v>0</v>
      </c>
      <c r="EV214" s="56">
        <f t="shared" si="676"/>
        <v>0</v>
      </c>
      <c r="EW214" s="56">
        <f t="shared" si="677"/>
        <v>0</v>
      </c>
      <c r="EX214" s="56">
        <f t="shared" si="678"/>
        <v>0</v>
      </c>
      <c r="EY214" s="56">
        <f t="shared" si="679"/>
        <v>0</v>
      </c>
      <c r="EZ214" s="56">
        <f t="shared" si="680"/>
        <v>0</v>
      </c>
      <c r="FA214" s="39">
        <f t="shared" si="681"/>
        <v>0</v>
      </c>
      <c r="FB214" s="39">
        <f t="shared" si="682"/>
        <v>0</v>
      </c>
      <c r="FC214" s="54">
        <f t="shared" si="683"/>
        <v>0</v>
      </c>
      <c r="FD214" s="54">
        <f t="shared" si="684"/>
        <v>0</v>
      </c>
      <c r="FE214" s="39">
        <f t="shared" si="685"/>
        <v>0</v>
      </c>
      <c r="FF214" s="54">
        <f t="shared" si="686"/>
        <v>0</v>
      </c>
      <c r="FG214" s="39">
        <f t="shared" si="687"/>
        <v>0</v>
      </c>
      <c r="FH214" s="39">
        <f t="shared" si="764"/>
        <v>0</v>
      </c>
      <c r="FI214" s="39">
        <f t="shared" si="765"/>
        <v>0</v>
      </c>
      <c r="FJ214" s="39">
        <f t="shared" si="766"/>
        <v>0</v>
      </c>
      <c r="FK214" s="39" t="e">
        <f t="shared" si="767"/>
        <v>#DIV/0!</v>
      </c>
      <c r="FL214" s="39" t="e">
        <f t="shared" si="768"/>
        <v>#DIV/0!</v>
      </c>
      <c r="FM214" s="39" t="e">
        <f t="shared" si="769"/>
        <v>#DIV/0!</v>
      </c>
      <c r="FN214" s="39">
        <f t="shared" si="770"/>
        <v>1</v>
      </c>
      <c r="FO214" s="39">
        <f t="shared" si="688"/>
        <v>0</v>
      </c>
      <c r="FP214" s="39">
        <f t="shared" si="689"/>
        <v>0</v>
      </c>
      <c r="FQ214" s="39">
        <f t="shared" si="690"/>
        <v>0</v>
      </c>
      <c r="FR214" s="39">
        <f t="shared" si="771"/>
        <v>0</v>
      </c>
      <c r="FS214" s="39">
        <f t="shared" si="772"/>
        <v>0</v>
      </c>
      <c r="FU214" s="39" t="e">
        <f t="shared" si="773"/>
        <v>#DIV/0!</v>
      </c>
      <c r="FV214" s="39" t="e">
        <f t="shared" si="774"/>
        <v>#DIV/0!</v>
      </c>
      <c r="FW214" s="39" t="e">
        <f t="shared" si="775"/>
        <v>#DIV/0!</v>
      </c>
      <c r="FY214" s="39" t="e">
        <f t="shared" si="776"/>
        <v>#DIV/0!</v>
      </c>
      <c r="FZ214" s="39" t="e">
        <f t="shared" si="777"/>
        <v>#DIV/0!</v>
      </c>
      <c r="GA214" s="39" t="e">
        <f t="shared" si="778"/>
        <v>#DIV/0!</v>
      </c>
      <c r="GB214" s="39" t="e">
        <f t="shared" si="779"/>
        <v>#DIV/0!</v>
      </c>
      <c r="GC214" s="39" t="e">
        <f t="shared" si="780"/>
        <v>#DIV/0!</v>
      </c>
      <c r="GD214" s="39" t="e">
        <f t="shared" si="781"/>
        <v>#DIV/0!</v>
      </c>
      <c r="GE214" s="39" t="e">
        <f t="shared" si="782"/>
        <v>#DIV/0!</v>
      </c>
      <c r="GF214" s="39" t="e">
        <f t="shared" si="783"/>
        <v>#DIV/0!</v>
      </c>
      <c r="GG214" s="39" t="e">
        <f t="shared" si="784"/>
        <v>#DIV/0!</v>
      </c>
      <c r="GH214" s="39" t="e">
        <f t="shared" si="785"/>
        <v>#DIV/0!</v>
      </c>
      <c r="GI214" s="39"/>
      <c r="GJ214" s="39" t="e">
        <f t="shared" si="786"/>
        <v>#DIV/0!</v>
      </c>
      <c r="GK214" s="39" t="e">
        <f t="shared" si="787"/>
        <v>#DIV/0!</v>
      </c>
      <c r="GL214" s="39" t="e">
        <f t="shared" si="788"/>
        <v>#DIV/0!</v>
      </c>
      <c r="GM214" s="39" t="e">
        <f t="shared" si="789"/>
        <v>#DIV/0!</v>
      </c>
      <c r="GN214" s="39" t="e">
        <f t="shared" si="790"/>
        <v>#DIV/0!</v>
      </c>
      <c r="GO214" s="57"/>
      <c r="GP214" s="57" t="e">
        <f t="shared" si="791"/>
        <v>#DIV/0!</v>
      </c>
      <c r="GQ214" s="59" t="e">
        <f t="shared" si="792"/>
        <v>#DIV/0!</v>
      </c>
      <c r="GR214" s="41" t="e">
        <f t="shared" si="793"/>
        <v>#DIV/0!</v>
      </c>
      <c r="GS214" s="57" t="e">
        <f t="shared" si="794"/>
        <v>#DIV/0!</v>
      </c>
      <c r="GT214" s="57" t="e">
        <f t="shared" si="795"/>
        <v>#DIV/0!</v>
      </c>
      <c r="GU214" s="57" t="e">
        <f t="shared" si="796"/>
        <v>#DIV/0!</v>
      </c>
      <c r="GV214" s="57"/>
      <c r="GW214" s="42" t="e">
        <f t="shared" si="797"/>
        <v>#DIV/0!</v>
      </c>
      <c r="GX214" s="42" t="e">
        <f t="shared" si="798"/>
        <v>#DIV/0!</v>
      </c>
      <c r="GY214" s="42" t="e">
        <f t="shared" si="799"/>
        <v>#DIV/0!</v>
      </c>
      <c r="GZ214" s="57"/>
      <c r="HA214" s="2" t="e">
        <f t="shared" si="800"/>
        <v>#DIV/0!</v>
      </c>
      <c r="HB214" s="2" t="e">
        <f t="shared" si="801"/>
        <v>#DIV/0!</v>
      </c>
      <c r="HC214" s="2" t="e">
        <f t="shared" si="802"/>
        <v>#DIV/0!</v>
      </c>
      <c r="HD214" s="2" t="e">
        <f t="shared" si="803"/>
        <v>#DIV/0!</v>
      </c>
      <c r="HE214" s="2" t="e">
        <f t="shared" si="804"/>
        <v>#DIV/0!</v>
      </c>
      <c r="HF214" s="2" t="e">
        <f t="shared" si="805"/>
        <v>#DIV/0!</v>
      </c>
      <c r="HG214" s="2" t="e">
        <f t="shared" si="806"/>
        <v>#DIV/0!</v>
      </c>
      <c r="HH214" s="2" t="e">
        <f t="shared" si="807"/>
        <v>#DIV/0!</v>
      </c>
      <c r="HI214" s="2" t="e">
        <f t="shared" si="808"/>
        <v>#DIV/0!</v>
      </c>
      <c r="HJ214" s="11" t="e">
        <f t="shared" si="809"/>
        <v>#DIV/0!</v>
      </c>
      <c r="HK214" s="60" t="e">
        <f t="shared" si="810"/>
        <v>#DIV/0!</v>
      </c>
      <c r="HL214" s="57"/>
      <c r="HM214" s="57" t="e">
        <f t="shared" si="811"/>
        <v>#DIV/0!</v>
      </c>
      <c r="HN214" s="57" t="e">
        <f t="shared" si="812"/>
        <v>#DIV/0!</v>
      </c>
      <c r="HO214" s="57" t="e">
        <f t="shared" si="813"/>
        <v>#DIV/0!</v>
      </c>
      <c r="HP214" s="57" t="e">
        <f t="shared" si="814"/>
        <v>#DIV/0!</v>
      </c>
      <c r="HQ214" s="57" t="e">
        <f t="shared" si="815"/>
        <v>#DIV/0!</v>
      </c>
      <c r="HR214" s="57"/>
      <c r="HS214" s="57" t="e">
        <f t="shared" si="816"/>
        <v>#DIV/0!</v>
      </c>
      <c r="HT214" s="57" t="e">
        <f t="shared" si="817"/>
        <v>#DIV/0!</v>
      </c>
      <c r="HU214" s="57" t="e">
        <f t="shared" si="818"/>
        <v>#DIV/0!</v>
      </c>
      <c r="HV214" s="57" t="e">
        <f t="shared" si="819"/>
        <v>#DIV/0!</v>
      </c>
      <c r="HW214" s="57" t="e">
        <f t="shared" si="820"/>
        <v>#DIV/0!</v>
      </c>
      <c r="HX214" s="57"/>
      <c r="HY214" s="57" t="e">
        <f t="shared" si="821"/>
        <v>#DIV/0!</v>
      </c>
      <c r="HZ214" s="57" t="e">
        <f t="shared" si="822"/>
        <v>#DIV/0!</v>
      </c>
      <c r="IA214" s="57"/>
      <c r="IB214" s="61">
        <f t="shared" si="823"/>
        <v>0</v>
      </c>
      <c r="IC214" s="57" t="str">
        <f t="shared" si="824"/>
        <v/>
      </c>
      <c r="ID214" s="42"/>
      <c r="IE214" s="2" t="str">
        <f t="shared" si="825"/>
        <v/>
      </c>
      <c r="IF214" s="60" t="e">
        <f t="shared" si="826"/>
        <v>#DIV/0!</v>
      </c>
      <c r="IG214" s="60" t="str">
        <f t="shared" si="827"/>
        <v/>
      </c>
      <c r="IH214" s="60" t="str">
        <f t="shared" si="828"/>
        <v>zinco-</v>
      </c>
      <c r="II214" s="60" t="str">
        <f t="shared" si="829"/>
        <v>mangano-</v>
      </c>
      <c r="IJ214" s="60" t="e">
        <f t="shared" si="830"/>
        <v>#DIV/0!</v>
      </c>
      <c r="IK214" s="60" t="e">
        <f t="shared" si="831"/>
        <v>#DIV/0!</v>
      </c>
      <c r="IL214" s="60" t="e">
        <f t="shared" si="832"/>
        <v>#DIV/0!</v>
      </c>
      <c r="IM214" s="60" t="e">
        <f t="shared" si="833"/>
        <v>#DIV/0!</v>
      </c>
      <c r="IN214" s="60" t="str">
        <f t="shared" si="834"/>
        <v/>
      </c>
      <c r="IO214" s="60" t="str">
        <f t="shared" si="835"/>
        <v/>
      </c>
      <c r="IP214" s="57"/>
      <c r="IQ214" s="57" t="str">
        <f t="shared" si="836"/>
        <v>ERROR!!</v>
      </c>
    </row>
    <row r="215" spans="24:251">
      <c r="X215" s="29">
        <f t="shared" si="692"/>
        <v>0</v>
      </c>
      <c r="Y215" s="29">
        <f t="shared" si="693"/>
        <v>0</v>
      </c>
      <c r="Z215" s="29" t="e">
        <f t="shared" si="694"/>
        <v>#DIV/0!</v>
      </c>
      <c r="AA215" s="29" t="e">
        <f t="shared" si="695"/>
        <v>#DIV/0!</v>
      </c>
      <c r="AB215" s="29" t="e">
        <f t="shared" si="696"/>
        <v>#DIV/0!</v>
      </c>
      <c r="AC215" s="29" t="e">
        <f t="shared" si="697"/>
        <v>#DIV/0!</v>
      </c>
      <c r="AF215" s="23">
        <v>60.084299999999999</v>
      </c>
      <c r="AG215" s="23">
        <v>79.878799999999998</v>
      </c>
      <c r="AH215" s="23">
        <v>101.96120000000001</v>
      </c>
      <c r="AI215" s="23">
        <v>151.99039999999999</v>
      </c>
      <c r="AJ215" s="23">
        <v>159.69</v>
      </c>
      <c r="AK215" s="23">
        <v>71.846400000000003</v>
      </c>
      <c r="AL215" s="23">
        <v>70.9375</v>
      </c>
      <c r="AM215" s="23">
        <v>40.304400000000001</v>
      </c>
      <c r="AN215" s="23">
        <v>56.077399999999997</v>
      </c>
      <c r="AO215" s="23">
        <v>61.978999999999999</v>
      </c>
      <c r="AP215" s="23">
        <v>94.195999999999998</v>
      </c>
      <c r="AQ215" s="23">
        <v>18.998000000000001</v>
      </c>
      <c r="AR215" s="23">
        <v>35.450000000000003</v>
      </c>
      <c r="AS215" s="23">
        <v>29.88</v>
      </c>
      <c r="AT215" s="23">
        <v>74.691999999999993</v>
      </c>
      <c r="AU215" s="23">
        <v>81.39</v>
      </c>
      <c r="AX215" s="54">
        <f t="shared" si="698"/>
        <v>0</v>
      </c>
      <c r="AY215" s="54">
        <f t="shared" si="699"/>
        <v>0</v>
      </c>
      <c r="AZ215" s="54">
        <f t="shared" si="700"/>
        <v>0</v>
      </c>
      <c r="BA215" s="54">
        <f t="shared" si="701"/>
        <v>0</v>
      </c>
      <c r="BB215" s="54">
        <f t="shared" si="702"/>
        <v>0</v>
      </c>
      <c r="BC215" s="54">
        <f t="shared" si="703"/>
        <v>0</v>
      </c>
      <c r="BD215" s="54">
        <f t="shared" si="704"/>
        <v>0</v>
      </c>
      <c r="BE215" s="54">
        <f t="shared" si="705"/>
        <v>0</v>
      </c>
      <c r="BF215" s="54">
        <f t="shared" si="706"/>
        <v>0</v>
      </c>
      <c r="BG215" s="54">
        <f t="shared" si="707"/>
        <v>0</v>
      </c>
      <c r="BH215" s="54">
        <f t="shared" si="708"/>
        <v>0</v>
      </c>
      <c r="BI215" s="54">
        <f t="shared" si="709"/>
        <v>0</v>
      </c>
      <c r="BJ215" s="54">
        <f t="shared" si="710"/>
        <v>0</v>
      </c>
      <c r="BK215" s="54">
        <f t="shared" si="711"/>
        <v>0</v>
      </c>
      <c r="BL215" s="54">
        <f t="shared" si="712"/>
        <v>0</v>
      </c>
      <c r="BM215" s="42"/>
      <c r="BO215" s="54">
        <f>'Norm-coeff'!$C$2+$AX215*'Norm-coeff'!$D$2+$AY215*'Norm-coeff'!$E$2+$AZ215*'Norm-coeff'!$F$2+$BA215*'Norm-coeff'!$G$2+$BB215*'Norm-coeff'!$H$2+$BC215*'Norm-coeff'!$I$2+$BD215*'Norm-coeff'!$J$2+$BE215*'Norm-coeff'!$K$2+$BF215*'Norm-coeff'!$L$2+$BG215*'Norm-coeff'!$M$2+$BH215*'Norm-coeff'!$N$2+$BI215*'Norm-coeff'!$O$2</f>
        <v>5.4045421474420303</v>
      </c>
      <c r="BP215" s="54">
        <f>'Norm-coeff'!$C$3+$AX215*'Norm-coeff'!$D$3+$AY215*'Norm-coeff'!$E$3+$AZ215*'Norm-coeff'!$F$3+$BA215*'Norm-coeff'!$G$3+$BB215*'Norm-coeff'!$H$3+$BC215*'Norm-coeff'!$I$3+$BD215*'Norm-coeff'!$J$3+$BE215*'Norm-coeff'!$K$3+$BF215*'Norm-coeff'!$L$3+$BG215*'Norm-coeff'!$M$3+$BH215*'Norm-coeff'!$N$3+$BI215*'Norm-coeff'!$O$3</f>
        <v>3.15319116612705</v>
      </c>
      <c r="BQ215" s="54">
        <f>'Norm-coeff'!$C$4+$AX215*'Norm-coeff'!$D$4+$AY215*'Norm-coeff'!$E$4+$AZ215*'Norm-coeff'!$F$4+$BA215*'Norm-coeff'!$G$4+$BB215*'Norm-coeff'!$H$4+$BC215*'Norm-coeff'!$I$4+$BD215*'Norm-coeff'!$J$4+$BE215*'Norm-coeff'!$K$4+$BF215*'Norm-coeff'!$L$4+$BG215*'Norm-coeff'!$M$4+$BH215*'Norm-coeff'!$N$4+$BI215*'Norm-coeff'!$O$4</f>
        <v>1.42115649462768</v>
      </c>
      <c r="BR215" s="54">
        <f>'Norm-coeff'!$C$5+$AX215*'Norm-coeff'!$D$5+$AY215*'Norm-coeff'!$E$5+$AZ215*'Norm-coeff'!$F$5+$BA215*'Norm-coeff'!$G$5+$BB215*'Norm-coeff'!$H$5+$BC215*'Norm-coeff'!$I$5+$BD215*'Norm-coeff'!$J$5+$BE215*'Norm-coeff'!$K$5+$BF215*'Norm-coeff'!$L$5+$BG215*'Norm-coeff'!$M$5+$BH215*'Norm-coeff'!$N$5+$BI215*'Norm-coeff'!$O$5</f>
        <v>1.0553329241296201</v>
      </c>
      <c r="BS215" s="54">
        <f>'Norm-coeff'!$C$6+$AX215*'Norm-coeff'!$D$6+$AY215*'Norm-coeff'!$E$6+$AZ215*'Norm-coeff'!$F$6+$BA215*'Norm-coeff'!$G$6+$BB215*'Norm-coeff'!$H$6+$BC215*'Norm-coeff'!$I$6+$BD215*'Norm-coeff'!$J$6+$BE215*'Norm-coeff'!$K$6+$BF215*'Norm-coeff'!$L$6+$BG215*'Norm-coeff'!$M$6+$BH215*'Norm-coeff'!$N$6+$BI215*'Norm-coeff'!$O$6</f>
        <v>-1.48700885495103E-2</v>
      </c>
      <c r="BT215" s="54">
        <f>'Norm-coeff'!$C$7+$AX215*'Norm-coeff'!$D$7+$AY215*'Norm-coeff'!$E$7+$AZ215*'Norm-coeff'!$F$7+$BA215*'Norm-coeff'!$G$7+$BB215*'Norm-coeff'!$H$7+$BC215*'Norm-coeff'!$I$7+$BD215*'Norm-coeff'!$J$7+$BE215*'Norm-coeff'!$K$7+$BF215*'Norm-coeff'!$L$7+$BG215*'Norm-coeff'!$M$7+$BH215*'Norm-coeff'!$N$7+$BI215*'Norm-coeff'!$O$7</f>
        <v>2.0907583608832998</v>
      </c>
      <c r="BU215" s="54">
        <f>'Norm-coeff'!$C$8+$AX215*'Norm-coeff'!$D$8+$AY215*'Norm-coeff'!$E$8+$AZ215*'Norm-coeff'!$F$8+$BA215*'Norm-coeff'!$G$8+$BB215*'Norm-coeff'!$H$8+$BC215*'Norm-coeff'!$I$8+$BD215*'Norm-coeff'!$J$8+$BE215*'Norm-coeff'!$K$8+$BF215*'Norm-coeff'!$L$8+$BG215*'Norm-coeff'!$M$8+$BH215*'Norm-coeff'!$N$8+$BI215*'Norm-coeff'!$O$8</f>
        <v>0.65894159836244504</v>
      </c>
      <c r="BV215" s="54">
        <f>'Norm-coeff'!$C$9+$AX215*'Norm-coeff'!$D$9+$AY215*'Norm-coeff'!$E$9+$AZ215*'Norm-coeff'!$F$9+$BA215*'Norm-coeff'!$G$9+$BB215*'Norm-coeff'!$H$9+$BC215*'Norm-coeff'!$I$9+$BD215*'Norm-coeff'!$J$9+$BE215*'Norm-coeff'!$K$9+$BF215*'Norm-coeff'!$L$9+$BG215*'Norm-coeff'!$M$9+$BH215*'Norm-coeff'!$N$9+$BI215*'Norm-coeff'!$O$9</f>
        <v>1.48961085014701</v>
      </c>
      <c r="BW215" s="54">
        <f>'Norm-coeff'!$C$10+$AX215*'Norm-coeff'!$D$10+$AY215*'Norm-coeff'!$E$10+$AZ215*'Norm-coeff'!$F$10+$BA215*'Norm-coeff'!$G$10+$BB215*'Norm-coeff'!$H$10+$BC215*'Norm-coeff'!$I$10+$BD215*'Norm-coeff'!$J$10+$BE215*'Norm-coeff'!$K$10+$BF215*'Norm-coeff'!$L$10+$BG215*'Norm-coeff'!$M$10+$BH215*'Norm-coeff'!$N$10+$BI215*'Norm-coeff'!$O$10</f>
        <v>1.42058735749591</v>
      </c>
      <c r="BX215" s="54">
        <f>'Norm-coeff'!$C$11+$AX215*'Norm-coeff'!$D$11+$AY215*'Norm-coeff'!$E$11+$AZ215*'Norm-coeff'!$F$11+$BA215*'Norm-coeff'!$G$11+$BB215*'Norm-coeff'!$H$11+$BC215*'Norm-coeff'!$I$11+$BD215*'Norm-coeff'!$J$11+$BE215*'Norm-coeff'!$K$11+$BF215*'Norm-coeff'!$L$11+$BG215*'Norm-coeff'!$M$11+$BH215*'Norm-coeff'!$N$11+$BI215*'Norm-coeff'!$O$11</f>
        <v>0.221233014421479</v>
      </c>
      <c r="BY215" s="54">
        <f>'Norm-coeff'!$C$12+$AX215*'Norm-coeff'!$D$12+$AY215*'Norm-coeff'!$E$12+$AZ215*'Norm-coeff'!$F$12+$BA215*'Norm-coeff'!$G$12+$BB215*'Norm-coeff'!$H$12+$BC215*'Norm-coeff'!$I$12+$BD215*'Norm-coeff'!$J$12+$BE215*'Norm-coeff'!$K$12+$BF215*'Norm-coeff'!$L$12+$BG215*'Norm-coeff'!$M$12+$BH215*'Norm-coeff'!$N$12+$BI215*'Norm-coeff'!$O$12</f>
        <v>0.283527502056037</v>
      </c>
      <c r="BZ215" s="54">
        <f>'Norm-coeff'!$C$13+$AX215*'Norm-coeff'!$D$13+$AY215*'Norm-coeff'!$E$13+$AZ215*'Norm-coeff'!$F$13+$BA215*'Norm-coeff'!$G$13+$BB215*'Norm-coeff'!$H$13+$BC215*'Norm-coeff'!$I$13+$BD215*'Norm-coeff'!$J$13+$BE215*'Norm-coeff'!$K$13+$BF215*'Norm-coeff'!$L$13+$BG215*'Norm-coeff'!$M$13+$BH215*'Norm-coeff'!$N$13+$BI215*'Norm-coeff'!$O$13</f>
        <v>-4.1864930554451202E-2</v>
      </c>
      <c r="CA215" s="54">
        <f>'Norm-coeff'!$C$14+$AX215*'Norm-coeff'!$D$14+$AY215*'Norm-coeff'!$E$14+$AZ215*'Norm-coeff'!$F$14+$BA215*'Norm-coeff'!$G$14+$BB215*'Norm-coeff'!$H$14+$BC215*'Norm-coeff'!$I$14+$BD215*'Norm-coeff'!$J$14+$BE215*'Norm-coeff'!$K$14+$BF215*'Norm-coeff'!$L$14+$BG215*'Norm-coeff'!$M$14+$BH215*'Norm-coeff'!$N$14+$BI215*'Norm-coeff'!$O$14</f>
        <v>4.2526983164477103</v>
      </c>
      <c r="CC215" s="54">
        <f t="shared" si="837"/>
        <v>0</v>
      </c>
      <c r="CG215" s="54">
        <f t="shared" si="713"/>
        <v>0</v>
      </c>
      <c r="CH215" s="54">
        <f t="shared" si="691"/>
        <v>0</v>
      </c>
      <c r="CI215" s="54">
        <f t="shared" si="714"/>
        <v>0</v>
      </c>
      <c r="CJ215" s="56">
        <f t="shared" si="715"/>
        <v>0</v>
      </c>
      <c r="CK215" s="54">
        <f t="shared" si="716"/>
        <v>0</v>
      </c>
      <c r="CL215" s="54">
        <f t="shared" si="717"/>
        <v>0</v>
      </c>
      <c r="CM215" s="54">
        <f t="shared" si="718"/>
        <v>0</v>
      </c>
      <c r="CN215" s="54">
        <f t="shared" si="719"/>
        <v>0</v>
      </c>
      <c r="CO215" s="54">
        <f t="shared" si="720"/>
        <v>0</v>
      </c>
      <c r="CP215" s="54">
        <f t="shared" si="721"/>
        <v>0</v>
      </c>
      <c r="CQ215" s="54">
        <f t="shared" si="722"/>
        <v>0</v>
      </c>
      <c r="CR215" s="54">
        <f t="shared" si="723"/>
        <v>0</v>
      </c>
      <c r="CS215" s="54">
        <f t="shared" si="724"/>
        <v>0</v>
      </c>
      <c r="CU215" s="54">
        <f t="shared" si="725"/>
        <v>0</v>
      </c>
      <c r="CV215" s="54">
        <f t="shared" si="726"/>
        <v>0</v>
      </c>
      <c r="CW215" s="54">
        <f t="shared" si="727"/>
        <v>0</v>
      </c>
      <c r="CX215" s="54">
        <f t="shared" si="728"/>
        <v>0</v>
      </c>
      <c r="CZ215" s="54">
        <f t="shared" si="729"/>
        <v>0</v>
      </c>
      <c r="DA215" s="54">
        <f t="shared" si="730"/>
        <v>0</v>
      </c>
      <c r="DB215" s="54">
        <f t="shared" si="731"/>
        <v>0</v>
      </c>
      <c r="DC215" s="54">
        <f t="shared" si="732"/>
        <v>0</v>
      </c>
      <c r="DD215" s="54">
        <f t="shared" si="733"/>
        <v>0</v>
      </c>
      <c r="DE215" s="54">
        <f t="shared" si="734"/>
        <v>0</v>
      </c>
      <c r="DF215" s="54">
        <f t="shared" si="735"/>
        <v>0</v>
      </c>
      <c r="DG215" s="54">
        <f t="shared" si="736"/>
        <v>2</v>
      </c>
      <c r="DH215" s="71">
        <f t="shared" si="737"/>
        <v>0</v>
      </c>
      <c r="DI215" s="71">
        <f t="shared" si="738"/>
        <v>0</v>
      </c>
      <c r="DJ215" s="54">
        <f t="shared" si="739"/>
        <v>0</v>
      </c>
      <c r="DK215" s="54">
        <f t="shared" si="740"/>
        <v>2</v>
      </c>
      <c r="DL215" s="4">
        <f t="shared" si="665"/>
        <v>0</v>
      </c>
      <c r="DM215" s="3">
        <f t="shared" si="741"/>
        <v>0</v>
      </c>
      <c r="DN215" s="3">
        <f t="shared" si="742"/>
        <v>0</v>
      </c>
      <c r="DO215" s="4" t="e">
        <f t="shared" si="743"/>
        <v>#DIV/0!</v>
      </c>
      <c r="DP215" s="57"/>
      <c r="DQ215" s="57"/>
      <c r="DR215" s="56">
        <f t="shared" si="666"/>
        <v>2</v>
      </c>
      <c r="DS215" s="56">
        <f t="shared" si="667"/>
        <v>0</v>
      </c>
      <c r="DT215" s="38">
        <f t="shared" si="668"/>
        <v>0</v>
      </c>
      <c r="DU215" s="38">
        <f t="shared" si="744"/>
        <v>2</v>
      </c>
      <c r="DV215" s="38">
        <f t="shared" si="669"/>
        <v>0</v>
      </c>
      <c r="DW215" s="39">
        <f t="shared" si="670"/>
        <v>0</v>
      </c>
      <c r="DX215" s="39">
        <f t="shared" si="671"/>
        <v>0</v>
      </c>
      <c r="DY215" s="39">
        <f t="shared" si="672"/>
        <v>0</v>
      </c>
      <c r="DZ215" s="39">
        <f t="shared" si="673"/>
        <v>0</v>
      </c>
      <c r="EA215" s="39">
        <f t="shared" si="674"/>
        <v>0</v>
      </c>
      <c r="EB215" s="37" t="e">
        <f t="shared" si="745"/>
        <v>#DIV/0!</v>
      </c>
      <c r="EC215" s="37" t="e">
        <f t="shared" si="746"/>
        <v>#DIV/0!</v>
      </c>
      <c r="ED215" s="37" t="e">
        <f t="shared" si="747"/>
        <v>#DIV/0!</v>
      </c>
      <c r="EE215" s="37" t="e">
        <f t="shared" si="748"/>
        <v>#DIV/0!</v>
      </c>
      <c r="EF215" s="39" t="e">
        <f t="shared" si="749"/>
        <v>#DIV/0!</v>
      </c>
      <c r="EG215" s="37" t="e">
        <f t="shared" si="750"/>
        <v>#DIV/0!</v>
      </c>
      <c r="EH215" s="37" t="e">
        <f t="shared" si="751"/>
        <v>#DIV/0!</v>
      </c>
      <c r="EI215" s="11" t="b">
        <f t="shared" si="752"/>
        <v>1</v>
      </c>
      <c r="EJ215" s="11" t="b">
        <f t="shared" si="753"/>
        <v>0</v>
      </c>
      <c r="EK215" s="39" t="e">
        <f t="shared" si="754"/>
        <v>#DIV/0!</v>
      </c>
      <c r="EL215" s="39" t="e">
        <f t="shared" si="755"/>
        <v>#DIV/0!</v>
      </c>
      <c r="EM215" s="39" t="e">
        <f t="shared" si="756"/>
        <v>#DIV/0!</v>
      </c>
      <c r="EN215" s="39" t="e">
        <f t="shared" si="757"/>
        <v>#DIV/0!</v>
      </c>
      <c r="EO215" s="39" t="e">
        <f t="shared" si="758"/>
        <v>#DIV/0!</v>
      </c>
      <c r="EP215" s="39" t="e">
        <f t="shared" si="759"/>
        <v>#DIV/0!</v>
      </c>
      <c r="EQ215" s="39" t="e">
        <f t="shared" si="760"/>
        <v>#DIV/0!</v>
      </c>
      <c r="ER215" s="39" t="e">
        <f t="shared" si="761"/>
        <v>#DIV/0!</v>
      </c>
      <c r="ES215" s="58" t="str">
        <f t="shared" si="762"/>
        <v>(OH,F,Cl)-dominate amphibole</v>
      </c>
      <c r="ET215" s="58" t="e">
        <f t="shared" si="763"/>
        <v>#N/A</v>
      </c>
      <c r="EU215" s="56">
        <f t="shared" si="675"/>
        <v>0</v>
      </c>
      <c r="EV215" s="56">
        <f t="shared" si="676"/>
        <v>0</v>
      </c>
      <c r="EW215" s="56">
        <f t="shared" si="677"/>
        <v>0</v>
      </c>
      <c r="EX215" s="56">
        <f t="shared" si="678"/>
        <v>0</v>
      </c>
      <c r="EY215" s="56">
        <f t="shared" si="679"/>
        <v>0</v>
      </c>
      <c r="EZ215" s="56">
        <f t="shared" si="680"/>
        <v>0</v>
      </c>
      <c r="FA215" s="39">
        <f t="shared" si="681"/>
        <v>0</v>
      </c>
      <c r="FB215" s="39">
        <f t="shared" si="682"/>
        <v>0</v>
      </c>
      <c r="FC215" s="54">
        <f t="shared" si="683"/>
        <v>0</v>
      </c>
      <c r="FD215" s="54">
        <f t="shared" si="684"/>
        <v>0</v>
      </c>
      <c r="FE215" s="39">
        <f t="shared" si="685"/>
        <v>0</v>
      </c>
      <c r="FF215" s="54">
        <f t="shared" si="686"/>
        <v>0</v>
      </c>
      <c r="FG215" s="39">
        <f t="shared" si="687"/>
        <v>0</v>
      </c>
      <c r="FH215" s="39">
        <f t="shared" si="764"/>
        <v>0</v>
      </c>
      <c r="FI215" s="39">
        <f t="shared" si="765"/>
        <v>0</v>
      </c>
      <c r="FJ215" s="39">
        <f t="shared" si="766"/>
        <v>0</v>
      </c>
      <c r="FK215" s="39" t="e">
        <f t="shared" si="767"/>
        <v>#DIV/0!</v>
      </c>
      <c r="FL215" s="39" t="e">
        <f t="shared" si="768"/>
        <v>#DIV/0!</v>
      </c>
      <c r="FM215" s="39" t="e">
        <f t="shared" si="769"/>
        <v>#DIV/0!</v>
      </c>
      <c r="FN215" s="39">
        <f t="shared" si="770"/>
        <v>1</v>
      </c>
      <c r="FO215" s="39">
        <f t="shared" si="688"/>
        <v>0</v>
      </c>
      <c r="FP215" s="39">
        <f t="shared" si="689"/>
        <v>0</v>
      </c>
      <c r="FQ215" s="39">
        <f t="shared" si="690"/>
        <v>0</v>
      </c>
      <c r="FR215" s="39">
        <f t="shared" si="771"/>
        <v>0</v>
      </c>
      <c r="FS215" s="39">
        <f t="shared" si="772"/>
        <v>0</v>
      </c>
      <c r="FU215" s="39" t="e">
        <f t="shared" si="773"/>
        <v>#DIV/0!</v>
      </c>
      <c r="FV215" s="39" t="e">
        <f t="shared" si="774"/>
        <v>#DIV/0!</v>
      </c>
      <c r="FW215" s="39" t="e">
        <f t="shared" si="775"/>
        <v>#DIV/0!</v>
      </c>
      <c r="FY215" s="39" t="e">
        <f t="shared" si="776"/>
        <v>#DIV/0!</v>
      </c>
      <c r="FZ215" s="39" t="e">
        <f t="shared" si="777"/>
        <v>#DIV/0!</v>
      </c>
      <c r="GA215" s="39" t="e">
        <f t="shared" si="778"/>
        <v>#DIV/0!</v>
      </c>
      <c r="GB215" s="39" t="e">
        <f t="shared" si="779"/>
        <v>#DIV/0!</v>
      </c>
      <c r="GC215" s="39" t="e">
        <f t="shared" si="780"/>
        <v>#DIV/0!</v>
      </c>
      <c r="GD215" s="39" t="e">
        <f t="shared" si="781"/>
        <v>#DIV/0!</v>
      </c>
      <c r="GE215" s="39" t="e">
        <f t="shared" si="782"/>
        <v>#DIV/0!</v>
      </c>
      <c r="GF215" s="39" t="e">
        <f t="shared" si="783"/>
        <v>#DIV/0!</v>
      </c>
      <c r="GG215" s="39" t="e">
        <f t="shared" si="784"/>
        <v>#DIV/0!</v>
      </c>
      <c r="GH215" s="39" t="e">
        <f t="shared" si="785"/>
        <v>#DIV/0!</v>
      </c>
      <c r="GI215" s="39"/>
      <c r="GJ215" s="39" t="e">
        <f t="shared" si="786"/>
        <v>#DIV/0!</v>
      </c>
      <c r="GK215" s="39" t="e">
        <f t="shared" si="787"/>
        <v>#DIV/0!</v>
      </c>
      <c r="GL215" s="39" t="e">
        <f t="shared" si="788"/>
        <v>#DIV/0!</v>
      </c>
      <c r="GM215" s="39" t="e">
        <f t="shared" si="789"/>
        <v>#DIV/0!</v>
      </c>
      <c r="GN215" s="39" t="e">
        <f t="shared" si="790"/>
        <v>#DIV/0!</v>
      </c>
      <c r="GO215" s="57"/>
      <c r="GP215" s="57" t="e">
        <f t="shared" si="791"/>
        <v>#DIV/0!</v>
      </c>
      <c r="GQ215" s="59" t="e">
        <f t="shared" si="792"/>
        <v>#DIV/0!</v>
      </c>
      <c r="GR215" s="41" t="e">
        <f t="shared" si="793"/>
        <v>#DIV/0!</v>
      </c>
      <c r="GS215" s="57" t="e">
        <f t="shared" si="794"/>
        <v>#DIV/0!</v>
      </c>
      <c r="GT215" s="57" t="e">
        <f t="shared" si="795"/>
        <v>#DIV/0!</v>
      </c>
      <c r="GU215" s="57" t="e">
        <f t="shared" si="796"/>
        <v>#DIV/0!</v>
      </c>
      <c r="GV215" s="57"/>
      <c r="GW215" s="42" t="e">
        <f t="shared" si="797"/>
        <v>#DIV/0!</v>
      </c>
      <c r="GX215" s="42" t="e">
        <f t="shared" si="798"/>
        <v>#DIV/0!</v>
      </c>
      <c r="GY215" s="42" t="e">
        <f t="shared" si="799"/>
        <v>#DIV/0!</v>
      </c>
      <c r="GZ215" s="57"/>
      <c r="HA215" s="2" t="e">
        <f t="shared" si="800"/>
        <v>#DIV/0!</v>
      </c>
      <c r="HB215" s="2" t="e">
        <f t="shared" si="801"/>
        <v>#DIV/0!</v>
      </c>
      <c r="HC215" s="2" t="e">
        <f t="shared" si="802"/>
        <v>#DIV/0!</v>
      </c>
      <c r="HD215" s="2" t="e">
        <f t="shared" si="803"/>
        <v>#DIV/0!</v>
      </c>
      <c r="HE215" s="2" t="e">
        <f t="shared" si="804"/>
        <v>#DIV/0!</v>
      </c>
      <c r="HF215" s="2" t="e">
        <f t="shared" si="805"/>
        <v>#DIV/0!</v>
      </c>
      <c r="HG215" s="2" t="e">
        <f t="shared" si="806"/>
        <v>#DIV/0!</v>
      </c>
      <c r="HH215" s="2" t="e">
        <f t="shared" si="807"/>
        <v>#DIV/0!</v>
      </c>
      <c r="HI215" s="2" t="e">
        <f t="shared" si="808"/>
        <v>#DIV/0!</v>
      </c>
      <c r="HJ215" s="11" t="e">
        <f t="shared" si="809"/>
        <v>#DIV/0!</v>
      </c>
      <c r="HK215" s="60" t="e">
        <f t="shared" si="810"/>
        <v>#DIV/0!</v>
      </c>
      <c r="HL215" s="57"/>
      <c r="HM215" s="57" t="e">
        <f t="shared" si="811"/>
        <v>#DIV/0!</v>
      </c>
      <c r="HN215" s="57" t="e">
        <f t="shared" si="812"/>
        <v>#DIV/0!</v>
      </c>
      <c r="HO215" s="57" t="e">
        <f t="shared" si="813"/>
        <v>#DIV/0!</v>
      </c>
      <c r="HP215" s="57" t="e">
        <f t="shared" si="814"/>
        <v>#DIV/0!</v>
      </c>
      <c r="HQ215" s="57" t="e">
        <f t="shared" si="815"/>
        <v>#DIV/0!</v>
      </c>
      <c r="HR215" s="57"/>
      <c r="HS215" s="57" t="e">
        <f t="shared" si="816"/>
        <v>#DIV/0!</v>
      </c>
      <c r="HT215" s="57" t="e">
        <f t="shared" si="817"/>
        <v>#DIV/0!</v>
      </c>
      <c r="HU215" s="57" t="e">
        <f t="shared" si="818"/>
        <v>#DIV/0!</v>
      </c>
      <c r="HV215" s="57" t="e">
        <f t="shared" si="819"/>
        <v>#DIV/0!</v>
      </c>
      <c r="HW215" s="57" t="e">
        <f t="shared" si="820"/>
        <v>#DIV/0!</v>
      </c>
      <c r="HX215" s="57"/>
      <c r="HY215" s="57" t="e">
        <f t="shared" si="821"/>
        <v>#DIV/0!</v>
      </c>
      <c r="HZ215" s="57" t="e">
        <f t="shared" si="822"/>
        <v>#DIV/0!</v>
      </c>
      <c r="IA215" s="57"/>
      <c r="IB215" s="61">
        <f t="shared" si="823"/>
        <v>0</v>
      </c>
      <c r="IC215" s="57" t="str">
        <f t="shared" si="824"/>
        <v/>
      </c>
      <c r="ID215" s="42"/>
      <c r="IE215" s="2" t="str">
        <f t="shared" si="825"/>
        <v/>
      </c>
      <c r="IF215" s="60" t="e">
        <f t="shared" si="826"/>
        <v>#DIV/0!</v>
      </c>
      <c r="IG215" s="60" t="str">
        <f t="shared" si="827"/>
        <v/>
      </c>
      <c r="IH215" s="60" t="str">
        <f t="shared" si="828"/>
        <v>zinco-</v>
      </c>
      <c r="II215" s="60" t="str">
        <f t="shared" si="829"/>
        <v>mangano-</v>
      </c>
      <c r="IJ215" s="60" t="e">
        <f t="shared" si="830"/>
        <v>#DIV/0!</v>
      </c>
      <c r="IK215" s="60" t="e">
        <f t="shared" si="831"/>
        <v>#DIV/0!</v>
      </c>
      <c r="IL215" s="60" t="e">
        <f t="shared" si="832"/>
        <v>#DIV/0!</v>
      </c>
      <c r="IM215" s="60" t="e">
        <f t="shared" si="833"/>
        <v>#DIV/0!</v>
      </c>
      <c r="IN215" s="60" t="str">
        <f t="shared" si="834"/>
        <v/>
      </c>
      <c r="IO215" s="60" t="str">
        <f t="shared" si="835"/>
        <v/>
      </c>
      <c r="IP215" s="57"/>
      <c r="IQ215" s="57" t="str">
        <f t="shared" si="836"/>
        <v>ERROR!!</v>
      </c>
    </row>
    <row r="216" spans="24:251">
      <c r="X216" s="29">
        <f t="shared" si="692"/>
        <v>0</v>
      </c>
      <c r="Y216" s="29">
        <f t="shared" si="693"/>
        <v>0</v>
      </c>
      <c r="Z216" s="29" t="e">
        <f t="shared" si="694"/>
        <v>#DIV/0!</v>
      </c>
      <c r="AA216" s="29" t="e">
        <f t="shared" si="695"/>
        <v>#DIV/0!</v>
      </c>
      <c r="AB216" s="29" t="e">
        <f t="shared" si="696"/>
        <v>#DIV/0!</v>
      </c>
      <c r="AC216" s="29" t="e">
        <f t="shared" si="697"/>
        <v>#DIV/0!</v>
      </c>
      <c r="AF216" s="23">
        <v>60.084299999999999</v>
      </c>
      <c r="AG216" s="23">
        <v>79.878799999999998</v>
      </c>
      <c r="AH216" s="23">
        <v>101.96120000000001</v>
      </c>
      <c r="AI216" s="23">
        <v>151.99039999999999</v>
      </c>
      <c r="AJ216" s="23">
        <v>159.69</v>
      </c>
      <c r="AK216" s="23">
        <v>71.846400000000003</v>
      </c>
      <c r="AL216" s="23">
        <v>70.9375</v>
      </c>
      <c r="AM216" s="23">
        <v>40.304400000000001</v>
      </c>
      <c r="AN216" s="23">
        <v>56.077399999999997</v>
      </c>
      <c r="AO216" s="23">
        <v>61.978999999999999</v>
      </c>
      <c r="AP216" s="23">
        <v>94.195999999999998</v>
      </c>
      <c r="AQ216" s="23">
        <v>18.998000000000001</v>
      </c>
      <c r="AR216" s="23">
        <v>35.450000000000003</v>
      </c>
      <c r="AS216" s="23">
        <v>29.88</v>
      </c>
      <c r="AT216" s="23">
        <v>74.691999999999993</v>
      </c>
      <c r="AU216" s="23">
        <v>81.39</v>
      </c>
      <c r="AX216" s="54">
        <f t="shared" si="698"/>
        <v>0</v>
      </c>
      <c r="AY216" s="54">
        <f t="shared" si="699"/>
        <v>0</v>
      </c>
      <c r="AZ216" s="54">
        <f t="shared" si="700"/>
        <v>0</v>
      </c>
      <c r="BA216" s="54">
        <f t="shared" si="701"/>
        <v>0</v>
      </c>
      <c r="BB216" s="54">
        <f t="shared" si="702"/>
        <v>0</v>
      </c>
      <c r="BC216" s="54">
        <f t="shared" si="703"/>
        <v>0</v>
      </c>
      <c r="BD216" s="54">
        <f t="shared" si="704"/>
        <v>0</v>
      </c>
      <c r="BE216" s="54">
        <f t="shared" si="705"/>
        <v>0</v>
      </c>
      <c r="BF216" s="54">
        <f t="shared" si="706"/>
        <v>0</v>
      </c>
      <c r="BG216" s="54">
        <f t="shared" si="707"/>
        <v>0</v>
      </c>
      <c r="BH216" s="54">
        <f t="shared" si="708"/>
        <v>0</v>
      </c>
      <c r="BI216" s="54">
        <f t="shared" si="709"/>
        <v>0</v>
      </c>
      <c r="BJ216" s="54">
        <f t="shared" si="710"/>
        <v>0</v>
      </c>
      <c r="BK216" s="54">
        <f t="shared" si="711"/>
        <v>0</v>
      </c>
      <c r="BL216" s="54">
        <f t="shared" si="712"/>
        <v>0</v>
      </c>
      <c r="BM216" s="42"/>
      <c r="BO216" s="54">
        <f>'Norm-coeff'!$C$2+$AX216*'Norm-coeff'!$D$2+$AY216*'Norm-coeff'!$E$2+$AZ216*'Norm-coeff'!$F$2+$BA216*'Norm-coeff'!$G$2+$BB216*'Norm-coeff'!$H$2+$BC216*'Norm-coeff'!$I$2+$BD216*'Norm-coeff'!$J$2+$BE216*'Norm-coeff'!$K$2+$BF216*'Norm-coeff'!$L$2+$BG216*'Norm-coeff'!$M$2+$BH216*'Norm-coeff'!$N$2+$BI216*'Norm-coeff'!$O$2</f>
        <v>5.4045421474420303</v>
      </c>
      <c r="BP216" s="54">
        <f>'Norm-coeff'!$C$3+$AX216*'Norm-coeff'!$D$3+$AY216*'Norm-coeff'!$E$3+$AZ216*'Norm-coeff'!$F$3+$BA216*'Norm-coeff'!$G$3+$BB216*'Norm-coeff'!$H$3+$BC216*'Norm-coeff'!$I$3+$BD216*'Norm-coeff'!$J$3+$BE216*'Norm-coeff'!$K$3+$BF216*'Norm-coeff'!$L$3+$BG216*'Norm-coeff'!$M$3+$BH216*'Norm-coeff'!$N$3+$BI216*'Norm-coeff'!$O$3</f>
        <v>3.15319116612705</v>
      </c>
      <c r="BQ216" s="54">
        <f>'Norm-coeff'!$C$4+$AX216*'Norm-coeff'!$D$4+$AY216*'Norm-coeff'!$E$4+$AZ216*'Norm-coeff'!$F$4+$BA216*'Norm-coeff'!$G$4+$BB216*'Norm-coeff'!$H$4+$BC216*'Norm-coeff'!$I$4+$BD216*'Norm-coeff'!$J$4+$BE216*'Norm-coeff'!$K$4+$BF216*'Norm-coeff'!$L$4+$BG216*'Norm-coeff'!$M$4+$BH216*'Norm-coeff'!$N$4+$BI216*'Norm-coeff'!$O$4</f>
        <v>1.42115649462768</v>
      </c>
      <c r="BR216" s="54">
        <f>'Norm-coeff'!$C$5+$AX216*'Norm-coeff'!$D$5+$AY216*'Norm-coeff'!$E$5+$AZ216*'Norm-coeff'!$F$5+$BA216*'Norm-coeff'!$G$5+$BB216*'Norm-coeff'!$H$5+$BC216*'Norm-coeff'!$I$5+$BD216*'Norm-coeff'!$J$5+$BE216*'Norm-coeff'!$K$5+$BF216*'Norm-coeff'!$L$5+$BG216*'Norm-coeff'!$M$5+$BH216*'Norm-coeff'!$N$5+$BI216*'Norm-coeff'!$O$5</f>
        <v>1.0553329241296201</v>
      </c>
      <c r="BS216" s="54">
        <f>'Norm-coeff'!$C$6+$AX216*'Norm-coeff'!$D$6+$AY216*'Norm-coeff'!$E$6+$AZ216*'Norm-coeff'!$F$6+$BA216*'Norm-coeff'!$G$6+$BB216*'Norm-coeff'!$H$6+$BC216*'Norm-coeff'!$I$6+$BD216*'Norm-coeff'!$J$6+$BE216*'Norm-coeff'!$K$6+$BF216*'Norm-coeff'!$L$6+$BG216*'Norm-coeff'!$M$6+$BH216*'Norm-coeff'!$N$6+$BI216*'Norm-coeff'!$O$6</f>
        <v>-1.48700885495103E-2</v>
      </c>
      <c r="BT216" s="54">
        <f>'Norm-coeff'!$C$7+$AX216*'Norm-coeff'!$D$7+$AY216*'Norm-coeff'!$E$7+$AZ216*'Norm-coeff'!$F$7+$BA216*'Norm-coeff'!$G$7+$BB216*'Norm-coeff'!$H$7+$BC216*'Norm-coeff'!$I$7+$BD216*'Norm-coeff'!$J$7+$BE216*'Norm-coeff'!$K$7+$BF216*'Norm-coeff'!$L$7+$BG216*'Norm-coeff'!$M$7+$BH216*'Norm-coeff'!$N$7+$BI216*'Norm-coeff'!$O$7</f>
        <v>2.0907583608832998</v>
      </c>
      <c r="BU216" s="54">
        <f>'Norm-coeff'!$C$8+$AX216*'Norm-coeff'!$D$8+$AY216*'Norm-coeff'!$E$8+$AZ216*'Norm-coeff'!$F$8+$BA216*'Norm-coeff'!$G$8+$BB216*'Norm-coeff'!$H$8+$BC216*'Norm-coeff'!$I$8+$BD216*'Norm-coeff'!$J$8+$BE216*'Norm-coeff'!$K$8+$BF216*'Norm-coeff'!$L$8+$BG216*'Norm-coeff'!$M$8+$BH216*'Norm-coeff'!$N$8+$BI216*'Norm-coeff'!$O$8</f>
        <v>0.65894159836244504</v>
      </c>
      <c r="BV216" s="54">
        <f>'Norm-coeff'!$C$9+$AX216*'Norm-coeff'!$D$9+$AY216*'Norm-coeff'!$E$9+$AZ216*'Norm-coeff'!$F$9+$BA216*'Norm-coeff'!$G$9+$BB216*'Norm-coeff'!$H$9+$BC216*'Norm-coeff'!$I$9+$BD216*'Norm-coeff'!$J$9+$BE216*'Norm-coeff'!$K$9+$BF216*'Norm-coeff'!$L$9+$BG216*'Norm-coeff'!$M$9+$BH216*'Norm-coeff'!$N$9+$BI216*'Norm-coeff'!$O$9</f>
        <v>1.48961085014701</v>
      </c>
      <c r="BW216" s="54">
        <f>'Norm-coeff'!$C$10+$AX216*'Norm-coeff'!$D$10+$AY216*'Norm-coeff'!$E$10+$AZ216*'Norm-coeff'!$F$10+$BA216*'Norm-coeff'!$G$10+$BB216*'Norm-coeff'!$H$10+$BC216*'Norm-coeff'!$I$10+$BD216*'Norm-coeff'!$J$10+$BE216*'Norm-coeff'!$K$10+$BF216*'Norm-coeff'!$L$10+$BG216*'Norm-coeff'!$M$10+$BH216*'Norm-coeff'!$N$10+$BI216*'Norm-coeff'!$O$10</f>
        <v>1.42058735749591</v>
      </c>
      <c r="BX216" s="54">
        <f>'Norm-coeff'!$C$11+$AX216*'Norm-coeff'!$D$11+$AY216*'Norm-coeff'!$E$11+$AZ216*'Norm-coeff'!$F$11+$BA216*'Norm-coeff'!$G$11+$BB216*'Norm-coeff'!$H$11+$BC216*'Norm-coeff'!$I$11+$BD216*'Norm-coeff'!$J$11+$BE216*'Norm-coeff'!$K$11+$BF216*'Norm-coeff'!$L$11+$BG216*'Norm-coeff'!$M$11+$BH216*'Norm-coeff'!$N$11+$BI216*'Norm-coeff'!$O$11</f>
        <v>0.221233014421479</v>
      </c>
      <c r="BY216" s="54">
        <f>'Norm-coeff'!$C$12+$AX216*'Norm-coeff'!$D$12+$AY216*'Norm-coeff'!$E$12+$AZ216*'Norm-coeff'!$F$12+$BA216*'Norm-coeff'!$G$12+$BB216*'Norm-coeff'!$H$12+$BC216*'Norm-coeff'!$I$12+$BD216*'Norm-coeff'!$J$12+$BE216*'Norm-coeff'!$K$12+$BF216*'Norm-coeff'!$L$12+$BG216*'Norm-coeff'!$M$12+$BH216*'Norm-coeff'!$N$12+$BI216*'Norm-coeff'!$O$12</f>
        <v>0.283527502056037</v>
      </c>
      <c r="BZ216" s="54">
        <f>'Norm-coeff'!$C$13+$AX216*'Norm-coeff'!$D$13+$AY216*'Norm-coeff'!$E$13+$AZ216*'Norm-coeff'!$F$13+$BA216*'Norm-coeff'!$G$13+$BB216*'Norm-coeff'!$H$13+$BC216*'Norm-coeff'!$I$13+$BD216*'Norm-coeff'!$J$13+$BE216*'Norm-coeff'!$K$13+$BF216*'Norm-coeff'!$L$13+$BG216*'Norm-coeff'!$M$13+$BH216*'Norm-coeff'!$N$13+$BI216*'Norm-coeff'!$O$13</f>
        <v>-4.1864930554451202E-2</v>
      </c>
      <c r="CA216" s="54">
        <f>'Norm-coeff'!$C$14+$AX216*'Norm-coeff'!$D$14+$AY216*'Norm-coeff'!$E$14+$AZ216*'Norm-coeff'!$F$14+$BA216*'Norm-coeff'!$G$14+$BB216*'Norm-coeff'!$H$14+$BC216*'Norm-coeff'!$I$14+$BD216*'Norm-coeff'!$J$14+$BE216*'Norm-coeff'!$K$14+$BF216*'Norm-coeff'!$L$14+$BG216*'Norm-coeff'!$M$14+$BH216*'Norm-coeff'!$N$14+$BI216*'Norm-coeff'!$O$14</f>
        <v>4.2526983164477103</v>
      </c>
      <c r="CC216" s="54">
        <f t="shared" si="837"/>
        <v>0</v>
      </c>
      <c r="CG216" s="54">
        <f t="shared" si="713"/>
        <v>0</v>
      </c>
      <c r="CH216" s="54">
        <f t="shared" si="691"/>
        <v>0</v>
      </c>
      <c r="CI216" s="54">
        <f t="shared" si="714"/>
        <v>0</v>
      </c>
      <c r="CJ216" s="56">
        <f t="shared" si="715"/>
        <v>0</v>
      </c>
      <c r="CK216" s="54">
        <f t="shared" si="716"/>
        <v>0</v>
      </c>
      <c r="CL216" s="54">
        <f t="shared" si="717"/>
        <v>0</v>
      </c>
      <c r="CM216" s="54">
        <f t="shared" si="718"/>
        <v>0</v>
      </c>
      <c r="CN216" s="54">
        <f t="shared" si="719"/>
        <v>0</v>
      </c>
      <c r="CO216" s="54">
        <f t="shared" si="720"/>
        <v>0</v>
      </c>
      <c r="CP216" s="54">
        <f t="shared" si="721"/>
        <v>0</v>
      </c>
      <c r="CQ216" s="54">
        <f t="shared" si="722"/>
        <v>0</v>
      </c>
      <c r="CR216" s="54">
        <f t="shared" si="723"/>
        <v>0</v>
      </c>
      <c r="CS216" s="54">
        <f t="shared" si="724"/>
        <v>0</v>
      </c>
      <c r="CU216" s="54">
        <f t="shared" si="725"/>
        <v>0</v>
      </c>
      <c r="CV216" s="54">
        <f t="shared" si="726"/>
        <v>0</v>
      </c>
      <c r="CW216" s="54">
        <f t="shared" si="727"/>
        <v>0</v>
      </c>
      <c r="CX216" s="54">
        <f t="shared" si="728"/>
        <v>0</v>
      </c>
      <c r="CZ216" s="54">
        <f t="shared" si="729"/>
        <v>0</v>
      </c>
      <c r="DA216" s="54">
        <f t="shared" si="730"/>
        <v>0</v>
      </c>
      <c r="DB216" s="54">
        <f t="shared" si="731"/>
        <v>0</v>
      </c>
      <c r="DC216" s="54">
        <f t="shared" si="732"/>
        <v>0</v>
      </c>
      <c r="DD216" s="54">
        <f t="shared" si="733"/>
        <v>0</v>
      </c>
      <c r="DE216" s="54">
        <f t="shared" si="734"/>
        <v>0</v>
      </c>
      <c r="DF216" s="54">
        <f t="shared" si="735"/>
        <v>0</v>
      </c>
      <c r="DG216" s="54">
        <f t="shared" si="736"/>
        <v>2</v>
      </c>
      <c r="DH216" s="71">
        <f t="shared" si="737"/>
        <v>0</v>
      </c>
      <c r="DI216" s="71">
        <f t="shared" si="738"/>
        <v>0</v>
      </c>
      <c r="DJ216" s="54">
        <f t="shared" si="739"/>
        <v>0</v>
      </c>
      <c r="DK216" s="54">
        <f t="shared" si="740"/>
        <v>2</v>
      </c>
      <c r="DL216" s="4">
        <f t="shared" si="665"/>
        <v>0</v>
      </c>
      <c r="DM216" s="3">
        <f t="shared" si="741"/>
        <v>0</v>
      </c>
      <c r="DN216" s="3">
        <f t="shared" si="742"/>
        <v>0</v>
      </c>
      <c r="DO216" s="4" t="e">
        <f t="shared" si="743"/>
        <v>#DIV/0!</v>
      </c>
      <c r="DP216" s="57"/>
      <c r="DQ216" s="57"/>
      <c r="DR216" s="56">
        <f t="shared" si="666"/>
        <v>2</v>
      </c>
      <c r="DS216" s="56">
        <f t="shared" si="667"/>
        <v>0</v>
      </c>
      <c r="DT216" s="38">
        <f t="shared" si="668"/>
        <v>0</v>
      </c>
      <c r="DU216" s="38">
        <f t="shared" si="744"/>
        <v>2</v>
      </c>
      <c r="DV216" s="38">
        <f t="shared" si="669"/>
        <v>0</v>
      </c>
      <c r="DW216" s="39">
        <f t="shared" si="670"/>
        <v>0</v>
      </c>
      <c r="DX216" s="39">
        <f t="shared" si="671"/>
        <v>0</v>
      </c>
      <c r="DY216" s="39">
        <f t="shared" si="672"/>
        <v>0</v>
      </c>
      <c r="DZ216" s="39">
        <f t="shared" si="673"/>
        <v>0</v>
      </c>
      <c r="EA216" s="39">
        <f t="shared" si="674"/>
        <v>0</v>
      </c>
      <c r="EB216" s="37" t="e">
        <f t="shared" si="745"/>
        <v>#DIV/0!</v>
      </c>
      <c r="EC216" s="37" t="e">
        <f t="shared" si="746"/>
        <v>#DIV/0!</v>
      </c>
      <c r="ED216" s="37" t="e">
        <f t="shared" si="747"/>
        <v>#DIV/0!</v>
      </c>
      <c r="EE216" s="37" t="e">
        <f t="shared" si="748"/>
        <v>#DIV/0!</v>
      </c>
      <c r="EF216" s="39" t="e">
        <f t="shared" si="749"/>
        <v>#DIV/0!</v>
      </c>
      <c r="EG216" s="37" t="e">
        <f t="shared" si="750"/>
        <v>#DIV/0!</v>
      </c>
      <c r="EH216" s="37" t="e">
        <f t="shared" si="751"/>
        <v>#DIV/0!</v>
      </c>
      <c r="EI216" s="11" t="b">
        <f t="shared" si="752"/>
        <v>1</v>
      </c>
      <c r="EJ216" s="11" t="b">
        <f t="shared" si="753"/>
        <v>0</v>
      </c>
      <c r="EK216" s="39" t="e">
        <f t="shared" si="754"/>
        <v>#DIV/0!</v>
      </c>
      <c r="EL216" s="39" t="e">
        <f t="shared" si="755"/>
        <v>#DIV/0!</v>
      </c>
      <c r="EM216" s="39" t="e">
        <f t="shared" si="756"/>
        <v>#DIV/0!</v>
      </c>
      <c r="EN216" s="39" t="e">
        <f t="shared" si="757"/>
        <v>#DIV/0!</v>
      </c>
      <c r="EO216" s="39" t="e">
        <f t="shared" si="758"/>
        <v>#DIV/0!</v>
      </c>
      <c r="EP216" s="39" t="e">
        <f t="shared" si="759"/>
        <v>#DIV/0!</v>
      </c>
      <c r="EQ216" s="39" t="e">
        <f t="shared" si="760"/>
        <v>#DIV/0!</v>
      </c>
      <c r="ER216" s="39" t="e">
        <f t="shared" si="761"/>
        <v>#DIV/0!</v>
      </c>
      <c r="ES216" s="58" t="str">
        <f t="shared" si="762"/>
        <v>(OH,F,Cl)-dominate amphibole</v>
      </c>
      <c r="ET216" s="58" t="e">
        <f t="shared" si="763"/>
        <v>#N/A</v>
      </c>
      <c r="EU216" s="56">
        <f t="shared" si="675"/>
        <v>0</v>
      </c>
      <c r="EV216" s="56">
        <f t="shared" si="676"/>
        <v>0</v>
      </c>
      <c r="EW216" s="56">
        <f t="shared" si="677"/>
        <v>0</v>
      </c>
      <c r="EX216" s="56">
        <f t="shared" si="678"/>
        <v>0</v>
      </c>
      <c r="EY216" s="56">
        <f t="shared" si="679"/>
        <v>0</v>
      </c>
      <c r="EZ216" s="56">
        <f t="shared" si="680"/>
        <v>0</v>
      </c>
      <c r="FA216" s="39">
        <f t="shared" si="681"/>
        <v>0</v>
      </c>
      <c r="FB216" s="39">
        <f t="shared" si="682"/>
        <v>0</v>
      </c>
      <c r="FC216" s="54">
        <f t="shared" si="683"/>
        <v>0</v>
      </c>
      <c r="FD216" s="54">
        <f t="shared" si="684"/>
        <v>0</v>
      </c>
      <c r="FE216" s="39">
        <f t="shared" si="685"/>
        <v>0</v>
      </c>
      <c r="FF216" s="54">
        <f t="shared" si="686"/>
        <v>0</v>
      </c>
      <c r="FG216" s="39">
        <f t="shared" si="687"/>
        <v>0</v>
      </c>
      <c r="FH216" s="39">
        <f t="shared" si="764"/>
        <v>0</v>
      </c>
      <c r="FI216" s="39">
        <f t="shared" si="765"/>
        <v>0</v>
      </c>
      <c r="FJ216" s="39">
        <f t="shared" si="766"/>
        <v>0</v>
      </c>
      <c r="FK216" s="39" t="e">
        <f t="shared" si="767"/>
        <v>#DIV/0!</v>
      </c>
      <c r="FL216" s="39" t="e">
        <f t="shared" si="768"/>
        <v>#DIV/0!</v>
      </c>
      <c r="FM216" s="39" t="e">
        <f t="shared" si="769"/>
        <v>#DIV/0!</v>
      </c>
      <c r="FN216" s="39">
        <f t="shared" si="770"/>
        <v>1</v>
      </c>
      <c r="FO216" s="39">
        <f t="shared" si="688"/>
        <v>0</v>
      </c>
      <c r="FP216" s="39">
        <f t="shared" si="689"/>
        <v>0</v>
      </c>
      <c r="FQ216" s="39">
        <f t="shared" si="690"/>
        <v>0</v>
      </c>
      <c r="FR216" s="39">
        <f t="shared" si="771"/>
        <v>0</v>
      </c>
      <c r="FS216" s="39">
        <f t="shared" si="772"/>
        <v>0</v>
      </c>
      <c r="FU216" s="39" t="e">
        <f t="shared" si="773"/>
        <v>#DIV/0!</v>
      </c>
      <c r="FV216" s="39" t="e">
        <f t="shared" si="774"/>
        <v>#DIV/0!</v>
      </c>
      <c r="FW216" s="39" t="e">
        <f t="shared" si="775"/>
        <v>#DIV/0!</v>
      </c>
      <c r="FY216" s="39" t="e">
        <f t="shared" si="776"/>
        <v>#DIV/0!</v>
      </c>
      <c r="FZ216" s="39" t="e">
        <f t="shared" si="777"/>
        <v>#DIV/0!</v>
      </c>
      <c r="GA216" s="39" t="e">
        <f t="shared" si="778"/>
        <v>#DIV/0!</v>
      </c>
      <c r="GB216" s="39" t="e">
        <f t="shared" si="779"/>
        <v>#DIV/0!</v>
      </c>
      <c r="GC216" s="39" t="e">
        <f t="shared" si="780"/>
        <v>#DIV/0!</v>
      </c>
      <c r="GD216" s="39" t="e">
        <f t="shared" si="781"/>
        <v>#DIV/0!</v>
      </c>
      <c r="GE216" s="39" t="e">
        <f t="shared" si="782"/>
        <v>#DIV/0!</v>
      </c>
      <c r="GF216" s="39" t="e">
        <f t="shared" si="783"/>
        <v>#DIV/0!</v>
      </c>
      <c r="GG216" s="39" t="e">
        <f t="shared" si="784"/>
        <v>#DIV/0!</v>
      </c>
      <c r="GH216" s="39" t="e">
        <f t="shared" si="785"/>
        <v>#DIV/0!</v>
      </c>
      <c r="GI216" s="39"/>
      <c r="GJ216" s="39" t="e">
        <f t="shared" si="786"/>
        <v>#DIV/0!</v>
      </c>
      <c r="GK216" s="39" t="e">
        <f t="shared" si="787"/>
        <v>#DIV/0!</v>
      </c>
      <c r="GL216" s="39" t="e">
        <f t="shared" si="788"/>
        <v>#DIV/0!</v>
      </c>
      <c r="GM216" s="39" t="e">
        <f t="shared" si="789"/>
        <v>#DIV/0!</v>
      </c>
      <c r="GN216" s="39" t="e">
        <f t="shared" si="790"/>
        <v>#DIV/0!</v>
      </c>
      <c r="GO216" s="57"/>
      <c r="GP216" s="57" t="e">
        <f t="shared" si="791"/>
        <v>#DIV/0!</v>
      </c>
      <c r="GQ216" s="59" t="e">
        <f t="shared" si="792"/>
        <v>#DIV/0!</v>
      </c>
      <c r="GR216" s="41" t="e">
        <f t="shared" si="793"/>
        <v>#DIV/0!</v>
      </c>
      <c r="GS216" s="57" t="e">
        <f t="shared" si="794"/>
        <v>#DIV/0!</v>
      </c>
      <c r="GT216" s="57" t="e">
        <f t="shared" si="795"/>
        <v>#DIV/0!</v>
      </c>
      <c r="GU216" s="57" t="e">
        <f t="shared" si="796"/>
        <v>#DIV/0!</v>
      </c>
      <c r="GV216" s="57"/>
      <c r="GW216" s="42" t="e">
        <f t="shared" si="797"/>
        <v>#DIV/0!</v>
      </c>
      <c r="GX216" s="42" t="e">
        <f t="shared" si="798"/>
        <v>#DIV/0!</v>
      </c>
      <c r="GY216" s="42" t="e">
        <f t="shared" si="799"/>
        <v>#DIV/0!</v>
      </c>
      <c r="GZ216" s="57"/>
      <c r="HA216" s="2" t="e">
        <f t="shared" si="800"/>
        <v>#DIV/0!</v>
      </c>
      <c r="HB216" s="2" t="e">
        <f t="shared" si="801"/>
        <v>#DIV/0!</v>
      </c>
      <c r="HC216" s="2" t="e">
        <f t="shared" si="802"/>
        <v>#DIV/0!</v>
      </c>
      <c r="HD216" s="2" t="e">
        <f t="shared" si="803"/>
        <v>#DIV/0!</v>
      </c>
      <c r="HE216" s="2" t="e">
        <f t="shared" si="804"/>
        <v>#DIV/0!</v>
      </c>
      <c r="HF216" s="2" t="e">
        <f t="shared" si="805"/>
        <v>#DIV/0!</v>
      </c>
      <c r="HG216" s="2" t="e">
        <f t="shared" si="806"/>
        <v>#DIV/0!</v>
      </c>
      <c r="HH216" s="2" t="e">
        <f t="shared" si="807"/>
        <v>#DIV/0!</v>
      </c>
      <c r="HI216" s="2" t="e">
        <f t="shared" si="808"/>
        <v>#DIV/0!</v>
      </c>
      <c r="HJ216" s="11" t="e">
        <f t="shared" si="809"/>
        <v>#DIV/0!</v>
      </c>
      <c r="HK216" s="60" t="e">
        <f t="shared" si="810"/>
        <v>#DIV/0!</v>
      </c>
      <c r="HL216" s="57"/>
      <c r="HM216" s="57" t="e">
        <f t="shared" si="811"/>
        <v>#DIV/0!</v>
      </c>
      <c r="HN216" s="57" t="e">
        <f t="shared" si="812"/>
        <v>#DIV/0!</v>
      </c>
      <c r="HO216" s="57" t="e">
        <f t="shared" si="813"/>
        <v>#DIV/0!</v>
      </c>
      <c r="HP216" s="57" t="e">
        <f t="shared" si="814"/>
        <v>#DIV/0!</v>
      </c>
      <c r="HQ216" s="57" t="e">
        <f t="shared" si="815"/>
        <v>#DIV/0!</v>
      </c>
      <c r="HR216" s="57"/>
      <c r="HS216" s="57" t="e">
        <f t="shared" si="816"/>
        <v>#DIV/0!</v>
      </c>
      <c r="HT216" s="57" t="e">
        <f t="shared" si="817"/>
        <v>#DIV/0!</v>
      </c>
      <c r="HU216" s="57" t="e">
        <f t="shared" si="818"/>
        <v>#DIV/0!</v>
      </c>
      <c r="HV216" s="57" t="e">
        <f t="shared" si="819"/>
        <v>#DIV/0!</v>
      </c>
      <c r="HW216" s="57" t="e">
        <f t="shared" si="820"/>
        <v>#DIV/0!</v>
      </c>
      <c r="HX216" s="57"/>
      <c r="HY216" s="57" t="e">
        <f t="shared" si="821"/>
        <v>#DIV/0!</v>
      </c>
      <c r="HZ216" s="57" t="e">
        <f t="shared" si="822"/>
        <v>#DIV/0!</v>
      </c>
      <c r="IA216" s="57"/>
      <c r="IB216" s="61">
        <f t="shared" si="823"/>
        <v>0</v>
      </c>
      <c r="IC216" s="57" t="str">
        <f t="shared" si="824"/>
        <v/>
      </c>
      <c r="ID216" s="42"/>
      <c r="IE216" s="2" t="str">
        <f t="shared" si="825"/>
        <v/>
      </c>
      <c r="IF216" s="60" t="e">
        <f t="shared" si="826"/>
        <v>#DIV/0!</v>
      </c>
      <c r="IG216" s="60" t="str">
        <f t="shared" si="827"/>
        <v/>
      </c>
      <c r="IH216" s="60" t="str">
        <f t="shared" si="828"/>
        <v>zinco-</v>
      </c>
      <c r="II216" s="60" t="str">
        <f t="shared" si="829"/>
        <v>mangano-</v>
      </c>
      <c r="IJ216" s="60" t="e">
        <f t="shared" si="830"/>
        <v>#DIV/0!</v>
      </c>
      <c r="IK216" s="60" t="e">
        <f t="shared" si="831"/>
        <v>#DIV/0!</v>
      </c>
      <c r="IL216" s="60" t="e">
        <f t="shared" si="832"/>
        <v>#DIV/0!</v>
      </c>
      <c r="IM216" s="60" t="e">
        <f t="shared" si="833"/>
        <v>#DIV/0!</v>
      </c>
      <c r="IN216" s="60" t="str">
        <f t="shared" si="834"/>
        <v/>
      </c>
      <c r="IO216" s="60" t="str">
        <f t="shared" si="835"/>
        <v/>
      </c>
      <c r="IP216" s="57"/>
      <c r="IQ216" s="57" t="str">
        <f t="shared" si="836"/>
        <v>ERROR!!</v>
      </c>
    </row>
    <row r="217" spans="24:251">
      <c r="X217" s="29">
        <f t="shared" si="692"/>
        <v>0</v>
      </c>
      <c r="Y217" s="29">
        <f t="shared" si="693"/>
        <v>0</v>
      </c>
      <c r="Z217" s="29" t="e">
        <f t="shared" si="694"/>
        <v>#DIV/0!</v>
      </c>
      <c r="AA217" s="29" t="e">
        <f t="shared" si="695"/>
        <v>#DIV/0!</v>
      </c>
      <c r="AB217" s="29" t="e">
        <f t="shared" si="696"/>
        <v>#DIV/0!</v>
      </c>
      <c r="AC217" s="29" t="e">
        <f t="shared" si="697"/>
        <v>#DIV/0!</v>
      </c>
      <c r="AF217" s="23">
        <v>60.084299999999999</v>
      </c>
      <c r="AG217" s="23">
        <v>79.878799999999998</v>
      </c>
      <c r="AH217" s="23">
        <v>101.96120000000001</v>
      </c>
      <c r="AI217" s="23">
        <v>151.99039999999999</v>
      </c>
      <c r="AJ217" s="23">
        <v>159.69</v>
      </c>
      <c r="AK217" s="23">
        <v>71.846400000000003</v>
      </c>
      <c r="AL217" s="23">
        <v>70.9375</v>
      </c>
      <c r="AM217" s="23">
        <v>40.304400000000001</v>
      </c>
      <c r="AN217" s="23">
        <v>56.077399999999997</v>
      </c>
      <c r="AO217" s="23">
        <v>61.978999999999999</v>
      </c>
      <c r="AP217" s="23">
        <v>94.195999999999998</v>
      </c>
      <c r="AQ217" s="23">
        <v>18.998000000000001</v>
      </c>
      <c r="AR217" s="23">
        <v>35.450000000000003</v>
      </c>
      <c r="AS217" s="23">
        <v>29.88</v>
      </c>
      <c r="AT217" s="23">
        <v>74.691999999999993</v>
      </c>
      <c r="AU217" s="23">
        <v>81.39</v>
      </c>
      <c r="AX217" s="54">
        <f t="shared" si="698"/>
        <v>0</v>
      </c>
      <c r="AY217" s="54">
        <f t="shared" si="699"/>
        <v>0</v>
      </c>
      <c r="AZ217" s="54">
        <f t="shared" si="700"/>
        <v>0</v>
      </c>
      <c r="BA217" s="54">
        <f t="shared" si="701"/>
        <v>0</v>
      </c>
      <c r="BB217" s="54">
        <f t="shared" si="702"/>
        <v>0</v>
      </c>
      <c r="BC217" s="54">
        <f t="shared" si="703"/>
        <v>0</v>
      </c>
      <c r="BD217" s="54">
        <f t="shared" si="704"/>
        <v>0</v>
      </c>
      <c r="BE217" s="54">
        <f t="shared" si="705"/>
        <v>0</v>
      </c>
      <c r="BF217" s="54">
        <f t="shared" si="706"/>
        <v>0</v>
      </c>
      <c r="BG217" s="54">
        <f t="shared" si="707"/>
        <v>0</v>
      </c>
      <c r="BH217" s="54">
        <f t="shared" si="708"/>
        <v>0</v>
      </c>
      <c r="BI217" s="54">
        <f t="shared" si="709"/>
        <v>0</v>
      </c>
      <c r="BJ217" s="54">
        <f t="shared" si="710"/>
        <v>0</v>
      </c>
      <c r="BK217" s="54">
        <f t="shared" si="711"/>
        <v>0</v>
      </c>
      <c r="BL217" s="54">
        <f t="shared" si="712"/>
        <v>0</v>
      </c>
      <c r="BM217" s="42"/>
      <c r="BO217" s="54">
        <f>'Norm-coeff'!$C$2+$AX217*'Norm-coeff'!$D$2+$AY217*'Norm-coeff'!$E$2+$AZ217*'Norm-coeff'!$F$2+$BA217*'Norm-coeff'!$G$2+$BB217*'Norm-coeff'!$H$2+$BC217*'Norm-coeff'!$I$2+$BD217*'Norm-coeff'!$J$2+$BE217*'Norm-coeff'!$K$2+$BF217*'Norm-coeff'!$L$2+$BG217*'Norm-coeff'!$M$2+$BH217*'Norm-coeff'!$N$2+$BI217*'Norm-coeff'!$O$2</f>
        <v>5.4045421474420303</v>
      </c>
      <c r="BP217" s="54">
        <f>'Norm-coeff'!$C$3+$AX217*'Norm-coeff'!$D$3+$AY217*'Norm-coeff'!$E$3+$AZ217*'Norm-coeff'!$F$3+$BA217*'Norm-coeff'!$G$3+$BB217*'Norm-coeff'!$H$3+$BC217*'Norm-coeff'!$I$3+$BD217*'Norm-coeff'!$J$3+$BE217*'Norm-coeff'!$K$3+$BF217*'Norm-coeff'!$L$3+$BG217*'Norm-coeff'!$M$3+$BH217*'Norm-coeff'!$N$3+$BI217*'Norm-coeff'!$O$3</f>
        <v>3.15319116612705</v>
      </c>
      <c r="BQ217" s="54">
        <f>'Norm-coeff'!$C$4+$AX217*'Norm-coeff'!$D$4+$AY217*'Norm-coeff'!$E$4+$AZ217*'Norm-coeff'!$F$4+$BA217*'Norm-coeff'!$G$4+$BB217*'Norm-coeff'!$H$4+$BC217*'Norm-coeff'!$I$4+$BD217*'Norm-coeff'!$J$4+$BE217*'Norm-coeff'!$K$4+$BF217*'Norm-coeff'!$L$4+$BG217*'Norm-coeff'!$M$4+$BH217*'Norm-coeff'!$N$4+$BI217*'Norm-coeff'!$O$4</f>
        <v>1.42115649462768</v>
      </c>
      <c r="BR217" s="54">
        <f>'Norm-coeff'!$C$5+$AX217*'Norm-coeff'!$D$5+$AY217*'Norm-coeff'!$E$5+$AZ217*'Norm-coeff'!$F$5+$BA217*'Norm-coeff'!$G$5+$BB217*'Norm-coeff'!$H$5+$BC217*'Norm-coeff'!$I$5+$BD217*'Norm-coeff'!$J$5+$BE217*'Norm-coeff'!$K$5+$BF217*'Norm-coeff'!$L$5+$BG217*'Norm-coeff'!$M$5+$BH217*'Norm-coeff'!$N$5+$BI217*'Norm-coeff'!$O$5</f>
        <v>1.0553329241296201</v>
      </c>
      <c r="BS217" s="54">
        <f>'Norm-coeff'!$C$6+$AX217*'Norm-coeff'!$D$6+$AY217*'Norm-coeff'!$E$6+$AZ217*'Norm-coeff'!$F$6+$BA217*'Norm-coeff'!$G$6+$BB217*'Norm-coeff'!$H$6+$BC217*'Norm-coeff'!$I$6+$BD217*'Norm-coeff'!$J$6+$BE217*'Norm-coeff'!$K$6+$BF217*'Norm-coeff'!$L$6+$BG217*'Norm-coeff'!$M$6+$BH217*'Norm-coeff'!$N$6+$BI217*'Norm-coeff'!$O$6</f>
        <v>-1.48700885495103E-2</v>
      </c>
      <c r="BT217" s="54">
        <f>'Norm-coeff'!$C$7+$AX217*'Norm-coeff'!$D$7+$AY217*'Norm-coeff'!$E$7+$AZ217*'Norm-coeff'!$F$7+$BA217*'Norm-coeff'!$G$7+$BB217*'Norm-coeff'!$H$7+$BC217*'Norm-coeff'!$I$7+$BD217*'Norm-coeff'!$J$7+$BE217*'Norm-coeff'!$K$7+$BF217*'Norm-coeff'!$L$7+$BG217*'Norm-coeff'!$M$7+$BH217*'Norm-coeff'!$N$7+$BI217*'Norm-coeff'!$O$7</f>
        <v>2.0907583608832998</v>
      </c>
      <c r="BU217" s="54">
        <f>'Norm-coeff'!$C$8+$AX217*'Norm-coeff'!$D$8+$AY217*'Norm-coeff'!$E$8+$AZ217*'Norm-coeff'!$F$8+$BA217*'Norm-coeff'!$G$8+$BB217*'Norm-coeff'!$H$8+$BC217*'Norm-coeff'!$I$8+$BD217*'Norm-coeff'!$J$8+$BE217*'Norm-coeff'!$K$8+$BF217*'Norm-coeff'!$L$8+$BG217*'Norm-coeff'!$M$8+$BH217*'Norm-coeff'!$N$8+$BI217*'Norm-coeff'!$O$8</f>
        <v>0.65894159836244504</v>
      </c>
      <c r="BV217" s="54">
        <f>'Norm-coeff'!$C$9+$AX217*'Norm-coeff'!$D$9+$AY217*'Norm-coeff'!$E$9+$AZ217*'Norm-coeff'!$F$9+$BA217*'Norm-coeff'!$G$9+$BB217*'Norm-coeff'!$H$9+$BC217*'Norm-coeff'!$I$9+$BD217*'Norm-coeff'!$J$9+$BE217*'Norm-coeff'!$K$9+$BF217*'Norm-coeff'!$L$9+$BG217*'Norm-coeff'!$M$9+$BH217*'Norm-coeff'!$N$9+$BI217*'Norm-coeff'!$O$9</f>
        <v>1.48961085014701</v>
      </c>
      <c r="BW217" s="54">
        <f>'Norm-coeff'!$C$10+$AX217*'Norm-coeff'!$D$10+$AY217*'Norm-coeff'!$E$10+$AZ217*'Norm-coeff'!$F$10+$BA217*'Norm-coeff'!$G$10+$BB217*'Norm-coeff'!$H$10+$BC217*'Norm-coeff'!$I$10+$BD217*'Norm-coeff'!$J$10+$BE217*'Norm-coeff'!$K$10+$BF217*'Norm-coeff'!$L$10+$BG217*'Norm-coeff'!$M$10+$BH217*'Norm-coeff'!$N$10+$BI217*'Norm-coeff'!$O$10</f>
        <v>1.42058735749591</v>
      </c>
      <c r="BX217" s="54">
        <f>'Norm-coeff'!$C$11+$AX217*'Norm-coeff'!$D$11+$AY217*'Norm-coeff'!$E$11+$AZ217*'Norm-coeff'!$F$11+$BA217*'Norm-coeff'!$G$11+$BB217*'Norm-coeff'!$H$11+$BC217*'Norm-coeff'!$I$11+$BD217*'Norm-coeff'!$J$11+$BE217*'Norm-coeff'!$K$11+$BF217*'Norm-coeff'!$L$11+$BG217*'Norm-coeff'!$M$11+$BH217*'Norm-coeff'!$N$11+$BI217*'Norm-coeff'!$O$11</f>
        <v>0.221233014421479</v>
      </c>
      <c r="BY217" s="54">
        <f>'Norm-coeff'!$C$12+$AX217*'Norm-coeff'!$D$12+$AY217*'Norm-coeff'!$E$12+$AZ217*'Norm-coeff'!$F$12+$BA217*'Norm-coeff'!$G$12+$BB217*'Norm-coeff'!$H$12+$BC217*'Norm-coeff'!$I$12+$BD217*'Norm-coeff'!$J$12+$BE217*'Norm-coeff'!$K$12+$BF217*'Norm-coeff'!$L$12+$BG217*'Norm-coeff'!$M$12+$BH217*'Norm-coeff'!$N$12+$BI217*'Norm-coeff'!$O$12</f>
        <v>0.283527502056037</v>
      </c>
      <c r="BZ217" s="54">
        <f>'Norm-coeff'!$C$13+$AX217*'Norm-coeff'!$D$13+$AY217*'Norm-coeff'!$E$13+$AZ217*'Norm-coeff'!$F$13+$BA217*'Norm-coeff'!$G$13+$BB217*'Norm-coeff'!$H$13+$BC217*'Norm-coeff'!$I$13+$BD217*'Norm-coeff'!$J$13+$BE217*'Norm-coeff'!$K$13+$BF217*'Norm-coeff'!$L$13+$BG217*'Norm-coeff'!$M$13+$BH217*'Norm-coeff'!$N$13+$BI217*'Norm-coeff'!$O$13</f>
        <v>-4.1864930554451202E-2</v>
      </c>
      <c r="CA217" s="54">
        <f>'Norm-coeff'!$C$14+$AX217*'Norm-coeff'!$D$14+$AY217*'Norm-coeff'!$E$14+$AZ217*'Norm-coeff'!$F$14+$BA217*'Norm-coeff'!$G$14+$BB217*'Norm-coeff'!$H$14+$BC217*'Norm-coeff'!$I$14+$BD217*'Norm-coeff'!$J$14+$BE217*'Norm-coeff'!$K$14+$BF217*'Norm-coeff'!$L$14+$BG217*'Norm-coeff'!$M$14+$BH217*'Norm-coeff'!$N$14+$BI217*'Norm-coeff'!$O$14</f>
        <v>4.2526983164477103</v>
      </c>
      <c r="CC217" s="54">
        <f t="shared" si="837"/>
        <v>0</v>
      </c>
      <c r="CG217" s="54">
        <f t="shared" si="713"/>
        <v>0</v>
      </c>
      <c r="CH217" s="54">
        <f t="shared" si="691"/>
        <v>0</v>
      </c>
      <c r="CI217" s="54">
        <f t="shared" si="714"/>
        <v>0</v>
      </c>
      <c r="CJ217" s="56">
        <f t="shared" si="715"/>
        <v>0</v>
      </c>
      <c r="CK217" s="54">
        <f t="shared" si="716"/>
        <v>0</v>
      </c>
      <c r="CL217" s="54">
        <f t="shared" si="717"/>
        <v>0</v>
      </c>
      <c r="CM217" s="54">
        <f t="shared" si="718"/>
        <v>0</v>
      </c>
      <c r="CN217" s="54">
        <f t="shared" si="719"/>
        <v>0</v>
      </c>
      <c r="CO217" s="54">
        <f t="shared" si="720"/>
        <v>0</v>
      </c>
      <c r="CP217" s="54">
        <f t="shared" si="721"/>
        <v>0</v>
      </c>
      <c r="CQ217" s="54">
        <f t="shared" si="722"/>
        <v>0</v>
      </c>
      <c r="CR217" s="54">
        <f t="shared" si="723"/>
        <v>0</v>
      </c>
      <c r="CS217" s="54">
        <f t="shared" si="724"/>
        <v>0</v>
      </c>
      <c r="CU217" s="54">
        <f t="shared" si="725"/>
        <v>0</v>
      </c>
      <c r="CV217" s="54">
        <f t="shared" si="726"/>
        <v>0</v>
      </c>
      <c r="CW217" s="54">
        <f t="shared" si="727"/>
        <v>0</v>
      </c>
      <c r="CX217" s="54">
        <f t="shared" si="728"/>
        <v>0</v>
      </c>
      <c r="CZ217" s="54">
        <f t="shared" si="729"/>
        <v>0</v>
      </c>
      <c r="DA217" s="54">
        <f t="shared" si="730"/>
        <v>0</v>
      </c>
      <c r="DB217" s="54">
        <f t="shared" si="731"/>
        <v>0</v>
      </c>
      <c r="DC217" s="54">
        <f t="shared" si="732"/>
        <v>0</v>
      </c>
      <c r="DD217" s="54">
        <f t="shared" si="733"/>
        <v>0</v>
      </c>
      <c r="DE217" s="54">
        <f t="shared" si="734"/>
        <v>0</v>
      </c>
      <c r="DF217" s="54">
        <f t="shared" si="735"/>
        <v>0</v>
      </c>
      <c r="DG217" s="54">
        <f t="shared" si="736"/>
        <v>2</v>
      </c>
      <c r="DH217" s="71">
        <f t="shared" si="737"/>
        <v>0</v>
      </c>
      <c r="DI217" s="71">
        <f t="shared" si="738"/>
        <v>0</v>
      </c>
      <c r="DJ217" s="54">
        <f t="shared" si="739"/>
        <v>0</v>
      </c>
      <c r="DK217" s="54">
        <f t="shared" si="740"/>
        <v>2</v>
      </c>
      <c r="DL217" s="4">
        <f t="shared" si="665"/>
        <v>0</v>
      </c>
      <c r="DM217" s="3">
        <f t="shared" si="741"/>
        <v>0</v>
      </c>
      <c r="DN217" s="3">
        <f t="shared" si="742"/>
        <v>0</v>
      </c>
      <c r="DO217" s="4" t="e">
        <f t="shared" si="743"/>
        <v>#DIV/0!</v>
      </c>
      <c r="DP217" s="57"/>
      <c r="DQ217" s="57"/>
      <c r="DR217" s="56">
        <f t="shared" si="666"/>
        <v>2</v>
      </c>
      <c r="DS217" s="56">
        <f t="shared" si="667"/>
        <v>0</v>
      </c>
      <c r="DT217" s="38">
        <f t="shared" si="668"/>
        <v>0</v>
      </c>
      <c r="DU217" s="38">
        <f t="shared" si="744"/>
        <v>2</v>
      </c>
      <c r="DV217" s="38">
        <f t="shared" si="669"/>
        <v>0</v>
      </c>
      <c r="DW217" s="39">
        <f t="shared" si="670"/>
        <v>0</v>
      </c>
      <c r="DX217" s="39">
        <f t="shared" si="671"/>
        <v>0</v>
      </c>
      <c r="DY217" s="39">
        <f t="shared" si="672"/>
        <v>0</v>
      </c>
      <c r="DZ217" s="39">
        <f t="shared" si="673"/>
        <v>0</v>
      </c>
      <c r="EA217" s="39">
        <f t="shared" si="674"/>
        <v>0</v>
      </c>
      <c r="EB217" s="37" t="e">
        <f t="shared" si="745"/>
        <v>#DIV/0!</v>
      </c>
      <c r="EC217" s="37" t="e">
        <f t="shared" si="746"/>
        <v>#DIV/0!</v>
      </c>
      <c r="ED217" s="37" t="e">
        <f t="shared" si="747"/>
        <v>#DIV/0!</v>
      </c>
      <c r="EE217" s="37" t="e">
        <f t="shared" si="748"/>
        <v>#DIV/0!</v>
      </c>
      <c r="EF217" s="39" t="e">
        <f t="shared" si="749"/>
        <v>#DIV/0!</v>
      </c>
      <c r="EG217" s="37" t="e">
        <f t="shared" si="750"/>
        <v>#DIV/0!</v>
      </c>
      <c r="EH217" s="37" t="e">
        <f t="shared" si="751"/>
        <v>#DIV/0!</v>
      </c>
      <c r="EI217" s="11" t="b">
        <f t="shared" si="752"/>
        <v>1</v>
      </c>
      <c r="EJ217" s="11" t="b">
        <f t="shared" si="753"/>
        <v>0</v>
      </c>
      <c r="EK217" s="39" t="e">
        <f t="shared" si="754"/>
        <v>#DIV/0!</v>
      </c>
      <c r="EL217" s="39" t="e">
        <f t="shared" si="755"/>
        <v>#DIV/0!</v>
      </c>
      <c r="EM217" s="39" t="e">
        <f t="shared" si="756"/>
        <v>#DIV/0!</v>
      </c>
      <c r="EN217" s="39" t="e">
        <f t="shared" si="757"/>
        <v>#DIV/0!</v>
      </c>
      <c r="EO217" s="39" t="e">
        <f t="shared" si="758"/>
        <v>#DIV/0!</v>
      </c>
      <c r="EP217" s="39" t="e">
        <f t="shared" si="759"/>
        <v>#DIV/0!</v>
      </c>
      <c r="EQ217" s="39" t="e">
        <f t="shared" si="760"/>
        <v>#DIV/0!</v>
      </c>
      <c r="ER217" s="39" t="e">
        <f t="shared" si="761"/>
        <v>#DIV/0!</v>
      </c>
      <c r="ES217" s="58" t="str">
        <f t="shared" si="762"/>
        <v>(OH,F,Cl)-dominate amphibole</v>
      </c>
      <c r="ET217" s="58" t="e">
        <f t="shared" si="763"/>
        <v>#N/A</v>
      </c>
      <c r="EU217" s="56">
        <f t="shared" si="675"/>
        <v>0</v>
      </c>
      <c r="EV217" s="56">
        <f t="shared" si="676"/>
        <v>0</v>
      </c>
      <c r="EW217" s="56">
        <f t="shared" si="677"/>
        <v>0</v>
      </c>
      <c r="EX217" s="56">
        <f t="shared" si="678"/>
        <v>0</v>
      </c>
      <c r="EY217" s="56">
        <f t="shared" si="679"/>
        <v>0</v>
      </c>
      <c r="EZ217" s="56">
        <f t="shared" si="680"/>
        <v>0</v>
      </c>
      <c r="FA217" s="39">
        <f t="shared" si="681"/>
        <v>0</v>
      </c>
      <c r="FB217" s="39">
        <f t="shared" si="682"/>
        <v>0</v>
      </c>
      <c r="FC217" s="54">
        <f t="shared" si="683"/>
        <v>0</v>
      </c>
      <c r="FD217" s="54">
        <f t="shared" si="684"/>
        <v>0</v>
      </c>
      <c r="FE217" s="39">
        <f t="shared" si="685"/>
        <v>0</v>
      </c>
      <c r="FF217" s="54">
        <f t="shared" si="686"/>
        <v>0</v>
      </c>
      <c r="FG217" s="39">
        <f t="shared" si="687"/>
        <v>0</v>
      </c>
      <c r="FH217" s="39">
        <f t="shared" si="764"/>
        <v>0</v>
      </c>
      <c r="FI217" s="39">
        <f t="shared" si="765"/>
        <v>0</v>
      </c>
      <c r="FJ217" s="39">
        <f t="shared" si="766"/>
        <v>0</v>
      </c>
      <c r="FK217" s="39" t="e">
        <f t="shared" si="767"/>
        <v>#DIV/0!</v>
      </c>
      <c r="FL217" s="39" t="e">
        <f t="shared" si="768"/>
        <v>#DIV/0!</v>
      </c>
      <c r="FM217" s="39" t="e">
        <f t="shared" si="769"/>
        <v>#DIV/0!</v>
      </c>
      <c r="FN217" s="39">
        <f t="shared" si="770"/>
        <v>1</v>
      </c>
      <c r="FO217" s="39">
        <f t="shared" si="688"/>
        <v>0</v>
      </c>
      <c r="FP217" s="39">
        <f t="shared" si="689"/>
        <v>0</v>
      </c>
      <c r="FQ217" s="39">
        <f t="shared" si="690"/>
        <v>0</v>
      </c>
      <c r="FR217" s="39">
        <f t="shared" si="771"/>
        <v>0</v>
      </c>
      <c r="FS217" s="39">
        <f t="shared" si="772"/>
        <v>0</v>
      </c>
      <c r="FU217" s="39" t="e">
        <f t="shared" si="773"/>
        <v>#DIV/0!</v>
      </c>
      <c r="FV217" s="39" t="e">
        <f t="shared" si="774"/>
        <v>#DIV/0!</v>
      </c>
      <c r="FW217" s="39" t="e">
        <f t="shared" si="775"/>
        <v>#DIV/0!</v>
      </c>
      <c r="FY217" s="39" t="e">
        <f t="shared" si="776"/>
        <v>#DIV/0!</v>
      </c>
      <c r="FZ217" s="39" t="e">
        <f t="shared" si="777"/>
        <v>#DIV/0!</v>
      </c>
      <c r="GA217" s="39" t="e">
        <f t="shared" si="778"/>
        <v>#DIV/0!</v>
      </c>
      <c r="GB217" s="39" t="e">
        <f t="shared" si="779"/>
        <v>#DIV/0!</v>
      </c>
      <c r="GC217" s="39" t="e">
        <f t="shared" si="780"/>
        <v>#DIV/0!</v>
      </c>
      <c r="GD217" s="39" t="e">
        <f t="shared" si="781"/>
        <v>#DIV/0!</v>
      </c>
      <c r="GE217" s="39" t="e">
        <f t="shared" si="782"/>
        <v>#DIV/0!</v>
      </c>
      <c r="GF217" s="39" t="e">
        <f t="shared" si="783"/>
        <v>#DIV/0!</v>
      </c>
      <c r="GG217" s="39" t="e">
        <f t="shared" si="784"/>
        <v>#DIV/0!</v>
      </c>
      <c r="GH217" s="39" t="e">
        <f t="shared" si="785"/>
        <v>#DIV/0!</v>
      </c>
      <c r="GI217" s="39"/>
      <c r="GJ217" s="39" t="e">
        <f t="shared" si="786"/>
        <v>#DIV/0!</v>
      </c>
      <c r="GK217" s="39" t="e">
        <f t="shared" si="787"/>
        <v>#DIV/0!</v>
      </c>
      <c r="GL217" s="39" t="e">
        <f t="shared" si="788"/>
        <v>#DIV/0!</v>
      </c>
      <c r="GM217" s="39" t="e">
        <f t="shared" si="789"/>
        <v>#DIV/0!</v>
      </c>
      <c r="GN217" s="39" t="e">
        <f t="shared" si="790"/>
        <v>#DIV/0!</v>
      </c>
      <c r="GO217" s="57"/>
      <c r="GP217" s="57" t="e">
        <f t="shared" si="791"/>
        <v>#DIV/0!</v>
      </c>
      <c r="GQ217" s="59" t="e">
        <f t="shared" si="792"/>
        <v>#DIV/0!</v>
      </c>
      <c r="GR217" s="41" t="e">
        <f t="shared" si="793"/>
        <v>#DIV/0!</v>
      </c>
      <c r="GS217" s="57" t="e">
        <f t="shared" si="794"/>
        <v>#DIV/0!</v>
      </c>
      <c r="GT217" s="57" t="e">
        <f t="shared" si="795"/>
        <v>#DIV/0!</v>
      </c>
      <c r="GU217" s="57" t="e">
        <f t="shared" si="796"/>
        <v>#DIV/0!</v>
      </c>
      <c r="GV217" s="57"/>
      <c r="GW217" s="42" t="e">
        <f t="shared" si="797"/>
        <v>#DIV/0!</v>
      </c>
      <c r="GX217" s="42" t="e">
        <f t="shared" si="798"/>
        <v>#DIV/0!</v>
      </c>
      <c r="GY217" s="42" t="e">
        <f t="shared" si="799"/>
        <v>#DIV/0!</v>
      </c>
      <c r="GZ217" s="57"/>
      <c r="HA217" s="2" t="e">
        <f t="shared" si="800"/>
        <v>#DIV/0!</v>
      </c>
      <c r="HB217" s="2" t="e">
        <f t="shared" si="801"/>
        <v>#DIV/0!</v>
      </c>
      <c r="HC217" s="2" t="e">
        <f t="shared" si="802"/>
        <v>#DIV/0!</v>
      </c>
      <c r="HD217" s="2" t="e">
        <f t="shared" si="803"/>
        <v>#DIV/0!</v>
      </c>
      <c r="HE217" s="2" t="e">
        <f t="shared" si="804"/>
        <v>#DIV/0!</v>
      </c>
      <c r="HF217" s="2" t="e">
        <f t="shared" si="805"/>
        <v>#DIV/0!</v>
      </c>
      <c r="HG217" s="2" t="e">
        <f t="shared" si="806"/>
        <v>#DIV/0!</v>
      </c>
      <c r="HH217" s="2" t="e">
        <f t="shared" si="807"/>
        <v>#DIV/0!</v>
      </c>
      <c r="HI217" s="2" t="e">
        <f t="shared" si="808"/>
        <v>#DIV/0!</v>
      </c>
      <c r="HJ217" s="11" t="e">
        <f t="shared" si="809"/>
        <v>#DIV/0!</v>
      </c>
      <c r="HK217" s="60" t="e">
        <f t="shared" si="810"/>
        <v>#DIV/0!</v>
      </c>
      <c r="HL217" s="57"/>
      <c r="HM217" s="57" t="e">
        <f t="shared" si="811"/>
        <v>#DIV/0!</v>
      </c>
      <c r="HN217" s="57" t="e">
        <f t="shared" si="812"/>
        <v>#DIV/0!</v>
      </c>
      <c r="HO217" s="57" t="e">
        <f t="shared" si="813"/>
        <v>#DIV/0!</v>
      </c>
      <c r="HP217" s="57" t="e">
        <f t="shared" si="814"/>
        <v>#DIV/0!</v>
      </c>
      <c r="HQ217" s="57" t="e">
        <f t="shared" si="815"/>
        <v>#DIV/0!</v>
      </c>
      <c r="HR217" s="57"/>
      <c r="HS217" s="57" t="e">
        <f t="shared" si="816"/>
        <v>#DIV/0!</v>
      </c>
      <c r="HT217" s="57" t="e">
        <f t="shared" si="817"/>
        <v>#DIV/0!</v>
      </c>
      <c r="HU217" s="57" t="e">
        <f t="shared" si="818"/>
        <v>#DIV/0!</v>
      </c>
      <c r="HV217" s="57" t="e">
        <f t="shared" si="819"/>
        <v>#DIV/0!</v>
      </c>
      <c r="HW217" s="57" t="e">
        <f t="shared" si="820"/>
        <v>#DIV/0!</v>
      </c>
      <c r="HX217" s="57"/>
      <c r="HY217" s="57" t="e">
        <f t="shared" si="821"/>
        <v>#DIV/0!</v>
      </c>
      <c r="HZ217" s="57" t="e">
        <f t="shared" si="822"/>
        <v>#DIV/0!</v>
      </c>
      <c r="IA217" s="57"/>
      <c r="IB217" s="61">
        <f t="shared" si="823"/>
        <v>0</v>
      </c>
      <c r="IC217" s="57" t="str">
        <f t="shared" si="824"/>
        <v/>
      </c>
      <c r="ID217" s="42"/>
      <c r="IE217" s="2" t="str">
        <f t="shared" si="825"/>
        <v/>
      </c>
      <c r="IF217" s="60" t="e">
        <f t="shared" si="826"/>
        <v>#DIV/0!</v>
      </c>
      <c r="IG217" s="60" t="str">
        <f t="shared" si="827"/>
        <v/>
      </c>
      <c r="IH217" s="60" t="str">
        <f t="shared" si="828"/>
        <v>zinco-</v>
      </c>
      <c r="II217" s="60" t="str">
        <f t="shared" si="829"/>
        <v>mangano-</v>
      </c>
      <c r="IJ217" s="60" t="e">
        <f t="shared" si="830"/>
        <v>#DIV/0!</v>
      </c>
      <c r="IK217" s="60" t="e">
        <f t="shared" si="831"/>
        <v>#DIV/0!</v>
      </c>
      <c r="IL217" s="60" t="e">
        <f t="shared" si="832"/>
        <v>#DIV/0!</v>
      </c>
      <c r="IM217" s="60" t="e">
        <f t="shared" si="833"/>
        <v>#DIV/0!</v>
      </c>
      <c r="IN217" s="60" t="str">
        <f t="shared" si="834"/>
        <v/>
      </c>
      <c r="IO217" s="60" t="str">
        <f t="shared" si="835"/>
        <v/>
      </c>
      <c r="IP217" s="57"/>
      <c r="IQ217" s="57" t="str">
        <f t="shared" si="836"/>
        <v>ERROR!!</v>
      </c>
    </row>
    <row r="218" spans="24:251">
      <c r="X218" s="29">
        <f t="shared" si="692"/>
        <v>0</v>
      </c>
      <c r="Y218" s="29">
        <f t="shared" si="693"/>
        <v>0</v>
      </c>
      <c r="Z218" s="29" t="e">
        <f t="shared" si="694"/>
        <v>#DIV/0!</v>
      </c>
      <c r="AA218" s="29" t="e">
        <f t="shared" si="695"/>
        <v>#DIV/0!</v>
      </c>
      <c r="AB218" s="29" t="e">
        <f t="shared" si="696"/>
        <v>#DIV/0!</v>
      </c>
      <c r="AC218" s="29" t="e">
        <f t="shared" si="697"/>
        <v>#DIV/0!</v>
      </c>
      <c r="AF218" s="23">
        <v>60.084299999999999</v>
      </c>
      <c r="AG218" s="23">
        <v>79.878799999999998</v>
      </c>
      <c r="AH218" s="23">
        <v>101.96120000000001</v>
      </c>
      <c r="AI218" s="23">
        <v>151.99039999999999</v>
      </c>
      <c r="AJ218" s="23">
        <v>159.69</v>
      </c>
      <c r="AK218" s="23">
        <v>71.846400000000003</v>
      </c>
      <c r="AL218" s="23">
        <v>70.9375</v>
      </c>
      <c r="AM218" s="23">
        <v>40.304400000000001</v>
      </c>
      <c r="AN218" s="23">
        <v>56.077399999999997</v>
      </c>
      <c r="AO218" s="23">
        <v>61.978999999999999</v>
      </c>
      <c r="AP218" s="23">
        <v>94.195999999999998</v>
      </c>
      <c r="AQ218" s="23">
        <v>18.998000000000001</v>
      </c>
      <c r="AR218" s="23">
        <v>35.450000000000003</v>
      </c>
      <c r="AS218" s="23">
        <v>29.88</v>
      </c>
      <c r="AT218" s="23">
        <v>74.691999999999993</v>
      </c>
      <c r="AU218" s="23">
        <v>81.39</v>
      </c>
      <c r="AX218" s="54">
        <f t="shared" si="698"/>
        <v>0</v>
      </c>
      <c r="AY218" s="54">
        <f t="shared" si="699"/>
        <v>0</v>
      </c>
      <c r="AZ218" s="54">
        <f t="shared" si="700"/>
        <v>0</v>
      </c>
      <c r="BA218" s="54">
        <f t="shared" si="701"/>
        <v>0</v>
      </c>
      <c r="BB218" s="54">
        <f t="shared" si="702"/>
        <v>0</v>
      </c>
      <c r="BC218" s="54">
        <f t="shared" si="703"/>
        <v>0</v>
      </c>
      <c r="BD218" s="54">
        <f t="shared" si="704"/>
        <v>0</v>
      </c>
      <c r="BE218" s="54">
        <f t="shared" si="705"/>
        <v>0</v>
      </c>
      <c r="BF218" s="54">
        <f t="shared" si="706"/>
        <v>0</v>
      </c>
      <c r="BG218" s="54">
        <f t="shared" si="707"/>
        <v>0</v>
      </c>
      <c r="BH218" s="54">
        <f t="shared" si="708"/>
        <v>0</v>
      </c>
      <c r="BI218" s="54">
        <f t="shared" si="709"/>
        <v>0</v>
      </c>
      <c r="BJ218" s="54">
        <f t="shared" si="710"/>
        <v>0</v>
      </c>
      <c r="BK218" s="54">
        <f t="shared" si="711"/>
        <v>0</v>
      </c>
      <c r="BL218" s="54">
        <f t="shared" si="712"/>
        <v>0</v>
      </c>
      <c r="BM218" s="42"/>
      <c r="BO218" s="54">
        <f>'Norm-coeff'!$C$2+$AX218*'Norm-coeff'!$D$2+$AY218*'Norm-coeff'!$E$2+$AZ218*'Norm-coeff'!$F$2+$BA218*'Norm-coeff'!$G$2+$BB218*'Norm-coeff'!$H$2+$BC218*'Norm-coeff'!$I$2+$BD218*'Norm-coeff'!$J$2+$BE218*'Norm-coeff'!$K$2+$BF218*'Norm-coeff'!$L$2+$BG218*'Norm-coeff'!$M$2+$BH218*'Norm-coeff'!$N$2+$BI218*'Norm-coeff'!$O$2</f>
        <v>5.4045421474420303</v>
      </c>
      <c r="BP218" s="54">
        <f>'Norm-coeff'!$C$3+$AX218*'Norm-coeff'!$D$3+$AY218*'Norm-coeff'!$E$3+$AZ218*'Norm-coeff'!$F$3+$BA218*'Norm-coeff'!$G$3+$BB218*'Norm-coeff'!$H$3+$BC218*'Norm-coeff'!$I$3+$BD218*'Norm-coeff'!$J$3+$BE218*'Norm-coeff'!$K$3+$BF218*'Norm-coeff'!$L$3+$BG218*'Norm-coeff'!$M$3+$BH218*'Norm-coeff'!$N$3+$BI218*'Norm-coeff'!$O$3</f>
        <v>3.15319116612705</v>
      </c>
      <c r="BQ218" s="54">
        <f>'Norm-coeff'!$C$4+$AX218*'Norm-coeff'!$D$4+$AY218*'Norm-coeff'!$E$4+$AZ218*'Norm-coeff'!$F$4+$BA218*'Norm-coeff'!$G$4+$BB218*'Norm-coeff'!$H$4+$BC218*'Norm-coeff'!$I$4+$BD218*'Norm-coeff'!$J$4+$BE218*'Norm-coeff'!$K$4+$BF218*'Norm-coeff'!$L$4+$BG218*'Norm-coeff'!$M$4+$BH218*'Norm-coeff'!$N$4+$BI218*'Norm-coeff'!$O$4</f>
        <v>1.42115649462768</v>
      </c>
      <c r="BR218" s="54">
        <f>'Norm-coeff'!$C$5+$AX218*'Norm-coeff'!$D$5+$AY218*'Norm-coeff'!$E$5+$AZ218*'Norm-coeff'!$F$5+$BA218*'Norm-coeff'!$G$5+$BB218*'Norm-coeff'!$H$5+$BC218*'Norm-coeff'!$I$5+$BD218*'Norm-coeff'!$J$5+$BE218*'Norm-coeff'!$K$5+$BF218*'Norm-coeff'!$L$5+$BG218*'Norm-coeff'!$M$5+$BH218*'Norm-coeff'!$N$5+$BI218*'Norm-coeff'!$O$5</f>
        <v>1.0553329241296201</v>
      </c>
      <c r="BS218" s="54">
        <f>'Norm-coeff'!$C$6+$AX218*'Norm-coeff'!$D$6+$AY218*'Norm-coeff'!$E$6+$AZ218*'Norm-coeff'!$F$6+$BA218*'Norm-coeff'!$G$6+$BB218*'Norm-coeff'!$H$6+$BC218*'Norm-coeff'!$I$6+$BD218*'Norm-coeff'!$J$6+$BE218*'Norm-coeff'!$K$6+$BF218*'Norm-coeff'!$L$6+$BG218*'Norm-coeff'!$M$6+$BH218*'Norm-coeff'!$N$6+$BI218*'Norm-coeff'!$O$6</f>
        <v>-1.48700885495103E-2</v>
      </c>
      <c r="BT218" s="54">
        <f>'Norm-coeff'!$C$7+$AX218*'Norm-coeff'!$D$7+$AY218*'Norm-coeff'!$E$7+$AZ218*'Norm-coeff'!$F$7+$BA218*'Norm-coeff'!$G$7+$BB218*'Norm-coeff'!$H$7+$BC218*'Norm-coeff'!$I$7+$BD218*'Norm-coeff'!$J$7+$BE218*'Norm-coeff'!$K$7+$BF218*'Norm-coeff'!$L$7+$BG218*'Norm-coeff'!$M$7+$BH218*'Norm-coeff'!$N$7+$BI218*'Norm-coeff'!$O$7</f>
        <v>2.0907583608832998</v>
      </c>
      <c r="BU218" s="54">
        <f>'Norm-coeff'!$C$8+$AX218*'Norm-coeff'!$D$8+$AY218*'Norm-coeff'!$E$8+$AZ218*'Norm-coeff'!$F$8+$BA218*'Norm-coeff'!$G$8+$BB218*'Norm-coeff'!$H$8+$BC218*'Norm-coeff'!$I$8+$BD218*'Norm-coeff'!$J$8+$BE218*'Norm-coeff'!$K$8+$BF218*'Norm-coeff'!$L$8+$BG218*'Norm-coeff'!$M$8+$BH218*'Norm-coeff'!$N$8+$BI218*'Norm-coeff'!$O$8</f>
        <v>0.65894159836244504</v>
      </c>
      <c r="BV218" s="54">
        <f>'Norm-coeff'!$C$9+$AX218*'Norm-coeff'!$D$9+$AY218*'Norm-coeff'!$E$9+$AZ218*'Norm-coeff'!$F$9+$BA218*'Norm-coeff'!$G$9+$BB218*'Norm-coeff'!$H$9+$BC218*'Norm-coeff'!$I$9+$BD218*'Norm-coeff'!$J$9+$BE218*'Norm-coeff'!$K$9+$BF218*'Norm-coeff'!$L$9+$BG218*'Norm-coeff'!$M$9+$BH218*'Norm-coeff'!$N$9+$BI218*'Norm-coeff'!$O$9</f>
        <v>1.48961085014701</v>
      </c>
      <c r="BW218" s="54">
        <f>'Norm-coeff'!$C$10+$AX218*'Norm-coeff'!$D$10+$AY218*'Norm-coeff'!$E$10+$AZ218*'Norm-coeff'!$F$10+$BA218*'Norm-coeff'!$G$10+$BB218*'Norm-coeff'!$H$10+$BC218*'Norm-coeff'!$I$10+$BD218*'Norm-coeff'!$J$10+$BE218*'Norm-coeff'!$K$10+$BF218*'Norm-coeff'!$L$10+$BG218*'Norm-coeff'!$M$10+$BH218*'Norm-coeff'!$N$10+$BI218*'Norm-coeff'!$O$10</f>
        <v>1.42058735749591</v>
      </c>
      <c r="BX218" s="54">
        <f>'Norm-coeff'!$C$11+$AX218*'Norm-coeff'!$D$11+$AY218*'Norm-coeff'!$E$11+$AZ218*'Norm-coeff'!$F$11+$BA218*'Norm-coeff'!$G$11+$BB218*'Norm-coeff'!$H$11+$BC218*'Norm-coeff'!$I$11+$BD218*'Norm-coeff'!$J$11+$BE218*'Norm-coeff'!$K$11+$BF218*'Norm-coeff'!$L$11+$BG218*'Norm-coeff'!$M$11+$BH218*'Norm-coeff'!$N$11+$BI218*'Norm-coeff'!$O$11</f>
        <v>0.221233014421479</v>
      </c>
      <c r="BY218" s="54">
        <f>'Norm-coeff'!$C$12+$AX218*'Norm-coeff'!$D$12+$AY218*'Norm-coeff'!$E$12+$AZ218*'Norm-coeff'!$F$12+$BA218*'Norm-coeff'!$G$12+$BB218*'Norm-coeff'!$H$12+$BC218*'Norm-coeff'!$I$12+$BD218*'Norm-coeff'!$J$12+$BE218*'Norm-coeff'!$K$12+$BF218*'Norm-coeff'!$L$12+$BG218*'Norm-coeff'!$M$12+$BH218*'Norm-coeff'!$N$12+$BI218*'Norm-coeff'!$O$12</f>
        <v>0.283527502056037</v>
      </c>
      <c r="BZ218" s="54">
        <f>'Norm-coeff'!$C$13+$AX218*'Norm-coeff'!$D$13+$AY218*'Norm-coeff'!$E$13+$AZ218*'Norm-coeff'!$F$13+$BA218*'Norm-coeff'!$G$13+$BB218*'Norm-coeff'!$H$13+$BC218*'Norm-coeff'!$I$13+$BD218*'Norm-coeff'!$J$13+$BE218*'Norm-coeff'!$K$13+$BF218*'Norm-coeff'!$L$13+$BG218*'Norm-coeff'!$M$13+$BH218*'Norm-coeff'!$N$13+$BI218*'Norm-coeff'!$O$13</f>
        <v>-4.1864930554451202E-2</v>
      </c>
      <c r="CA218" s="54">
        <f>'Norm-coeff'!$C$14+$AX218*'Norm-coeff'!$D$14+$AY218*'Norm-coeff'!$E$14+$AZ218*'Norm-coeff'!$F$14+$BA218*'Norm-coeff'!$G$14+$BB218*'Norm-coeff'!$H$14+$BC218*'Norm-coeff'!$I$14+$BD218*'Norm-coeff'!$J$14+$BE218*'Norm-coeff'!$K$14+$BF218*'Norm-coeff'!$L$14+$BG218*'Norm-coeff'!$M$14+$BH218*'Norm-coeff'!$N$14+$BI218*'Norm-coeff'!$O$14</f>
        <v>4.2526983164477103</v>
      </c>
      <c r="CC218" s="54">
        <f t="shared" si="837"/>
        <v>0</v>
      </c>
      <c r="CG218" s="54">
        <f t="shared" si="713"/>
        <v>0</v>
      </c>
      <c r="CH218" s="54">
        <f t="shared" si="691"/>
        <v>0</v>
      </c>
      <c r="CI218" s="54">
        <f t="shared" si="714"/>
        <v>0</v>
      </c>
      <c r="CJ218" s="56">
        <f t="shared" si="715"/>
        <v>0</v>
      </c>
      <c r="CK218" s="54">
        <f t="shared" si="716"/>
        <v>0</v>
      </c>
      <c r="CL218" s="54">
        <f t="shared" si="717"/>
        <v>0</v>
      </c>
      <c r="CM218" s="54">
        <f t="shared" si="718"/>
        <v>0</v>
      </c>
      <c r="CN218" s="54">
        <f t="shared" si="719"/>
        <v>0</v>
      </c>
      <c r="CO218" s="54">
        <f t="shared" si="720"/>
        <v>0</v>
      </c>
      <c r="CP218" s="54">
        <f t="shared" si="721"/>
        <v>0</v>
      </c>
      <c r="CQ218" s="54">
        <f t="shared" si="722"/>
        <v>0</v>
      </c>
      <c r="CR218" s="54">
        <f t="shared" si="723"/>
        <v>0</v>
      </c>
      <c r="CS218" s="54">
        <f t="shared" si="724"/>
        <v>0</v>
      </c>
      <c r="CU218" s="54">
        <f t="shared" si="725"/>
        <v>0</v>
      </c>
      <c r="CV218" s="54">
        <f t="shared" si="726"/>
        <v>0</v>
      </c>
      <c r="CW218" s="54">
        <f t="shared" si="727"/>
        <v>0</v>
      </c>
      <c r="CX218" s="54">
        <f t="shared" si="728"/>
        <v>0</v>
      </c>
      <c r="CZ218" s="54">
        <f t="shared" si="729"/>
        <v>0</v>
      </c>
      <c r="DA218" s="54">
        <f t="shared" si="730"/>
        <v>0</v>
      </c>
      <c r="DB218" s="54">
        <f t="shared" si="731"/>
        <v>0</v>
      </c>
      <c r="DC218" s="54">
        <f t="shared" si="732"/>
        <v>0</v>
      </c>
      <c r="DD218" s="54">
        <f t="shared" si="733"/>
        <v>0</v>
      </c>
      <c r="DE218" s="54">
        <f t="shared" si="734"/>
        <v>0</v>
      </c>
      <c r="DF218" s="54">
        <f t="shared" si="735"/>
        <v>0</v>
      </c>
      <c r="DG218" s="54">
        <f t="shared" si="736"/>
        <v>2</v>
      </c>
      <c r="DH218" s="71">
        <f t="shared" si="737"/>
        <v>0</v>
      </c>
      <c r="DI218" s="71">
        <f t="shared" si="738"/>
        <v>0</v>
      </c>
      <c r="DJ218" s="54">
        <f t="shared" si="739"/>
        <v>0</v>
      </c>
      <c r="DK218" s="54">
        <f t="shared" si="740"/>
        <v>2</v>
      </c>
      <c r="DL218" s="4">
        <f t="shared" si="665"/>
        <v>0</v>
      </c>
      <c r="DM218" s="3">
        <f t="shared" si="741"/>
        <v>0</v>
      </c>
      <c r="DN218" s="3">
        <f t="shared" si="742"/>
        <v>0</v>
      </c>
      <c r="DO218" s="4" t="e">
        <f t="shared" si="743"/>
        <v>#DIV/0!</v>
      </c>
      <c r="DP218" s="57"/>
      <c r="DQ218" s="57"/>
      <c r="DR218" s="56">
        <f t="shared" si="666"/>
        <v>2</v>
      </c>
      <c r="DS218" s="56">
        <f t="shared" si="667"/>
        <v>0</v>
      </c>
      <c r="DT218" s="38">
        <f t="shared" si="668"/>
        <v>0</v>
      </c>
      <c r="DU218" s="38">
        <f t="shared" si="744"/>
        <v>2</v>
      </c>
      <c r="DV218" s="38">
        <f t="shared" si="669"/>
        <v>0</v>
      </c>
      <c r="DW218" s="39">
        <f t="shared" si="670"/>
        <v>0</v>
      </c>
      <c r="DX218" s="39">
        <f t="shared" si="671"/>
        <v>0</v>
      </c>
      <c r="DY218" s="39">
        <f t="shared" si="672"/>
        <v>0</v>
      </c>
      <c r="DZ218" s="39">
        <f t="shared" si="673"/>
        <v>0</v>
      </c>
      <c r="EA218" s="39">
        <f t="shared" si="674"/>
        <v>0</v>
      </c>
      <c r="EB218" s="37" t="e">
        <f t="shared" si="745"/>
        <v>#DIV/0!</v>
      </c>
      <c r="EC218" s="37" t="e">
        <f t="shared" si="746"/>
        <v>#DIV/0!</v>
      </c>
      <c r="ED218" s="37" t="e">
        <f t="shared" si="747"/>
        <v>#DIV/0!</v>
      </c>
      <c r="EE218" s="37" t="e">
        <f t="shared" si="748"/>
        <v>#DIV/0!</v>
      </c>
      <c r="EF218" s="39" t="e">
        <f t="shared" si="749"/>
        <v>#DIV/0!</v>
      </c>
      <c r="EG218" s="37" t="e">
        <f t="shared" si="750"/>
        <v>#DIV/0!</v>
      </c>
      <c r="EH218" s="37" t="e">
        <f t="shared" si="751"/>
        <v>#DIV/0!</v>
      </c>
      <c r="EI218" s="11" t="b">
        <f t="shared" si="752"/>
        <v>1</v>
      </c>
      <c r="EJ218" s="11" t="b">
        <f t="shared" si="753"/>
        <v>0</v>
      </c>
      <c r="EK218" s="39" t="e">
        <f t="shared" si="754"/>
        <v>#DIV/0!</v>
      </c>
      <c r="EL218" s="39" t="e">
        <f t="shared" si="755"/>
        <v>#DIV/0!</v>
      </c>
      <c r="EM218" s="39" t="e">
        <f t="shared" si="756"/>
        <v>#DIV/0!</v>
      </c>
      <c r="EN218" s="39" t="e">
        <f t="shared" si="757"/>
        <v>#DIV/0!</v>
      </c>
      <c r="EO218" s="39" t="e">
        <f t="shared" si="758"/>
        <v>#DIV/0!</v>
      </c>
      <c r="EP218" s="39" t="e">
        <f t="shared" si="759"/>
        <v>#DIV/0!</v>
      </c>
      <c r="EQ218" s="39" t="e">
        <f t="shared" si="760"/>
        <v>#DIV/0!</v>
      </c>
      <c r="ER218" s="39" t="e">
        <f t="shared" si="761"/>
        <v>#DIV/0!</v>
      </c>
      <c r="ES218" s="58" t="str">
        <f t="shared" si="762"/>
        <v>(OH,F,Cl)-dominate amphibole</v>
      </c>
      <c r="ET218" s="58" t="e">
        <f t="shared" si="763"/>
        <v>#N/A</v>
      </c>
      <c r="EU218" s="56">
        <f t="shared" si="675"/>
        <v>0</v>
      </c>
      <c r="EV218" s="56">
        <f t="shared" si="676"/>
        <v>0</v>
      </c>
      <c r="EW218" s="56">
        <f t="shared" si="677"/>
        <v>0</v>
      </c>
      <c r="EX218" s="56">
        <f t="shared" si="678"/>
        <v>0</v>
      </c>
      <c r="EY218" s="56">
        <f t="shared" si="679"/>
        <v>0</v>
      </c>
      <c r="EZ218" s="56">
        <f t="shared" si="680"/>
        <v>0</v>
      </c>
      <c r="FA218" s="39">
        <f t="shared" si="681"/>
        <v>0</v>
      </c>
      <c r="FB218" s="39">
        <f t="shared" si="682"/>
        <v>0</v>
      </c>
      <c r="FC218" s="54">
        <f t="shared" si="683"/>
        <v>0</v>
      </c>
      <c r="FD218" s="54">
        <f t="shared" si="684"/>
        <v>0</v>
      </c>
      <c r="FE218" s="39">
        <f t="shared" si="685"/>
        <v>0</v>
      </c>
      <c r="FF218" s="54">
        <f t="shared" si="686"/>
        <v>0</v>
      </c>
      <c r="FG218" s="39">
        <f t="shared" si="687"/>
        <v>0</v>
      </c>
      <c r="FH218" s="39">
        <f t="shared" si="764"/>
        <v>0</v>
      </c>
      <c r="FI218" s="39">
        <f t="shared" si="765"/>
        <v>0</v>
      </c>
      <c r="FJ218" s="39">
        <f t="shared" si="766"/>
        <v>0</v>
      </c>
      <c r="FK218" s="39" t="e">
        <f t="shared" si="767"/>
        <v>#DIV/0!</v>
      </c>
      <c r="FL218" s="39" t="e">
        <f t="shared" si="768"/>
        <v>#DIV/0!</v>
      </c>
      <c r="FM218" s="39" t="e">
        <f t="shared" si="769"/>
        <v>#DIV/0!</v>
      </c>
      <c r="FN218" s="39">
        <f t="shared" si="770"/>
        <v>1</v>
      </c>
      <c r="FO218" s="39">
        <f t="shared" si="688"/>
        <v>0</v>
      </c>
      <c r="FP218" s="39">
        <f t="shared" si="689"/>
        <v>0</v>
      </c>
      <c r="FQ218" s="39">
        <f t="shared" si="690"/>
        <v>0</v>
      </c>
      <c r="FR218" s="39">
        <f t="shared" si="771"/>
        <v>0</v>
      </c>
      <c r="FS218" s="39">
        <f t="shared" si="772"/>
        <v>0</v>
      </c>
      <c r="FU218" s="39" t="e">
        <f t="shared" si="773"/>
        <v>#DIV/0!</v>
      </c>
      <c r="FV218" s="39" t="e">
        <f t="shared" si="774"/>
        <v>#DIV/0!</v>
      </c>
      <c r="FW218" s="39" t="e">
        <f t="shared" si="775"/>
        <v>#DIV/0!</v>
      </c>
      <c r="FY218" s="39" t="e">
        <f t="shared" si="776"/>
        <v>#DIV/0!</v>
      </c>
      <c r="FZ218" s="39" t="e">
        <f t="shared" si="777"/>
        <v>#DIV/0!</v>
      </c>
      <c r="GA218" s="39" t="e">
        <f t="shared" si="778"/>
        <v>#DIV/0!</v>
      </c>
      <c r="GB218" s="39" t="e">
        <f t="shared" si="779"/>
        <v>#DIV/0!</v>
      </c>
      <c r="GC218" s="39" t="e">
        <f t="shared" si="780"/>
        <v>#DIV/0!</v>
      </c>
      <c r="GD218" s="39" t="e">
        <f t="shared" si="781"/>
        <v>#DIV/0!</v>
      </c>
      <c r="GE218" s="39" t="e">
        <f t="shared" si="782"/>
        <v>#DIV/0!</v>
      </c>
      <c r="GF218" s="39" t="e">
        <f t="shared" si="783"/>
        <v>#DIV/0!</v>
      </c>
      <c r="GG218" s="39" t="e">
        <f t="shared" si="784"/>
        <v>#DIV/0!</v>
      </c>
      <c r="GH218" s="39" t="e">
        <f t="shared" si="785"/>
        <v>#DIV/0!</v>
      </c>
      <c r="GI218" s="39"/>
      <c r="GJ218" s="39" t="e">
        <f t="shared" si="786"/>
        <v>#DIV/0!</v>
      </c>
      <c r="GK218" s="39" t="e">
        <f t="shared" si="787"/>
        <v>#DIV/0!</v>
      </c>
      <c r="GL218" s="39" t="e">
        <f t="shared" si="788"/>
        <v>#DIV/0!</v>
      </c>
      <c r="GM218" s="39" t="e">
        <f t="shared" si="789"/>
        <v>#DIV/0!</v>
      </c>
      <c r="GN218" s="39" t="e">
        <f t="shared" si="790"/>
        <v>#DIV/0!</v>
      </c>
      <c r="GO218" s="57"/>
      <c r="GP218" s="57" t="e">
        <f t="shared" si="791"/>
        <v>#DIV/0!</v>
      </c>
      <c r="GQ218" s="59" t="e">
        <f t="shared" si="792"/>
        <v>#DIV/0!</v>
      </c>
      <c r="GR218" s="41" t="e">
        <f t="shared" si="793"/>
        <v>#DIV/0!</v>
      </c>
      <c r="GS218" s="57" t="e">
        <f t="shared" si="794"/>
        <v>#DIV/0!</v>
      </c>
      <c r="GT218" s="57" t="e">
        <f t="shared" si="795"/>
        <v>#DIV/0!</v>
      </c>
      <c r="GU218" s="57" t="e">
        <f t="shared" si="796"/>
        <v>#DIV/0!</v>
      </c>
      <c r="GV218" s="57"/>
      <c r="GW218" s="42" t="e">
        <f t="shared" si="797"/>
        <v>#DIV/0!</v>
      </c>
      <c r="GX218" s="42" t="e">
        <f t="shared" si="798"/>
        <v>#DIV/0!</v>
      </c>
      <c r="GY218" s="42" t="e">
        <f t="shared" si="799"/>
        <v>#DIV/0!</v>
      </c>
      <c r="GZ218" s="57"/>
      <c r="HA218" s="2" t="e">
        <f t="shared" si="800"/>
        <v>#DIV/0!</v>
      </c>
      <c r="HB218" s="2" t="e">
        <f t="shared" si="801"/>
        <v>#DIV/0!</v>
      </c>
      <c r="HC218" s="2" t="e">
        <f t="shared" si="802"/>
        <v>#DIV/0!</v>
      </c>
      <c r="HD218" s="2" t="e">
        <f t="shared" si="803"/>
        <v>#DIV/0!</v>
      </c>
      <c r="HE218" s="2" t="e">
        <f t="shared" si="804"/>
        <v>#DIV/0!</v>
      </c>
      <c r="HF218" s="2" t="e">
        <f t="shared" si="805"/>
        <v>#DIV/0!</v>
      </c>
      <c r="HG218" s="2" t="e">
        <f t="shared" si="806"/>
        <v>#DIV/0!</v>
      </c>
      <c r="HH218" s="2" t="e">
        <f t="shared" si="807"/>
        <v>#DIV/0!</v>
      </c>
      <c r="HI218" s="2" t="e">
        <f t="shared" si="808"/>
        <v>#DIV/0!</v>
      </c>
      <c r="HJ218" s="11" t="e">
        <f t="shared" si="809"/>
        <v>#DIV/0!</v>
      </c>
      <c r="HK218" s="60" t="e">
        <f t="shared" si="810"/>
        <v>#DIV/0!</v>
      </c>
      <c r="HL218" s="57"/>
      <c r="HM218" s="57" t="e">
        <f t="shared" si="811"/>
        <v>#DIV/0!</v>
      </c>
      <c r="HN218" s="57" t="e">
        <f t="shared" si="812"/>
        <v>#DIV/0!</v>
      </c>
      <c r="HO218" s="57" t="e">
        <f t="shared" si="813"/>
        <v>#DIV/0!</v>
      </c>
      <c r="HP218" s="57" t="e">
        <f t="shared" si="814"/>
        <v>#DIV/0!</v>
      </c>
      <c r="HQ218" s="57" t="e">
        <f t="shared" si="815"/>
        <v>#DIV/0!</v>
      </c>
      <c r="HR218" s="57"/>
      <c r="HS218" s="57" t="e">
        <f t="shared" si="816"/>
        <v>#DIV/0!</v>
      </c>
      <c r="HT218" s="57" t="e">
        <f t="shared" si="817"/>
        <v>#DIV/0!</v>
      </c>
      <c r="HU218" s="57" t="e">
        <f t="shared" si="818"/>
        <v>#DIV/0!</v>
      </c>
      <c r="HV218" s="57" t="e">
        <f t="shared" si="819"/>
        <v>#DIV/0!</v>
      </c>
      <c r="HW218" s="57" t="e">
        <f t="shared" si="820"/>
        <v>#DIV/0!</v>
      </c>
      <c r="HX218" s="57"/>
      <c r="HY218" s="57" t="e">
        <f t="shared" si="821"/>
        <v>#DIV/0!</v>
      </c>
      <c r="HZ218" s="57" t="e">
        <f t="shared" si="822"/>
        <v>#DIV/0!</v>
      </c>
      <c r="IA218" s="57"/>
      <c r="IB218" s="61">
        <f t="shared" si="823"/>
        <v>0</v>
      </c>
      <c r="IC218" s="57" t="str">
        <f t="shared" si="824"/>
        <v/>
      </c>
      <c r="ID218" s="42"/>
      <c r="IE218" s="2" t="str">
        <f t="shared" si="825"/>
        <v/>
      </c>
      <c r="IF218" s="60" t="e">
        <f t="shared" si="826"/>
        <v>#DIV/0!</v>
      </c>
      <c r="IG218" s="60" t="str">
        <f t="shared" si="827"/>
        <v/>
      </c>
      <c r="IH218" s="60" t="str">
        <f t="shared" si="828"/>
        <v>zinco-</v>
      </c>
      <c r="II218" s="60" t="str">
        <f t="shared" si="829"/>
        <v>mangano-</v>
      </c>
      <c r="IJ218" s="60" t="e">
        <f t="shared" si="830"/>
        <v>#DIV/0!</v>
      </c>
      <c r="IK218" s="60" t="e">
        <f t="shared" si="831"/>
        <v>#DIV/0!</v>
      </c>
      <c r="IL218" s="60" t="e">
        <f t="shared" si="832"/>
        <v>#DIV/0!</v>
      </c>
      <c r="IM218" s="60" t="e">
        <f t="shared" si="833"/>
        <v>#DIV/0!</v>
      </c>
      <c r="IN218" s="60" t="str">
        <f t="shared" si="834"/>
        <v/>
      </c>
      <c r="IO218" s="60" t="str">
        <f t="shared" si="835"/>
        <v/>
      </c>
      <c r="IP218" s="57"/>
      <c r="IQ218" s="57" t="str">
        <f t="shared" si="836"/>
        <v>ERROR!!</v>
      </c>
    </row>
    <row r="219" spans="24:251">
      <c r="X219" s="29">
        <f t="shared" si="692"/>
        <v>0</v>
      </c>
      <c r="Y219" s="29">
        <f t="shared" si="693"/>
        <v>0</v>
      </c>
      <c r="Z219" s="29" t="e">
        <f t="shared" si="694"/>
        <v>#DIV/0!</v>
      </c>
      <c r="AA219" s="29" t="e">
        <f t="shared" si="695"/>
        <v>#DIV/0!</v>
      </c>
      <c r="AB219" s="29" t="e">
        <f t="shared" si="696"/>
        <v>#DIV/0!</v>
      </c>
      <c r="AC219" s="29" t="e">
        <f t="shared" si="697"/>
        <v>#DIV/0!</v>
      </c>
      <c r="AF219" s="23">
        <v>60.084299999999999</v>
      </c>
      <c r="AG219" s="23">
        <v>79.878799999999998</v>
      </c>
      <c r="AH219" s="23">
        <v>101.96120000000001</v>
      </c>
      <c r="AI219" s="23">
        <v>151.99039999999999</v>
      </c>
      <c r="AJ219" s="23">
        <v>159.69</v>
      </c>
      <c r="AK219" s="23">
        <v>71.846400000000003</v>
      </c>
      <c r="AL219" s="23">
        <v>70.9375</v>
      </c>
      <c r="AM219" s="23">
        <v>40.304400000000001</v>
      </c>
      <c r="AN219" s="23">
        <v>56.077399999999997</v>
      </c>
      <c r="AO219" s="23">
        <v>61.978999999999999</v>
      </c>
      <c r="AP219" s="23">
        <v>94.195999999999998</v>
      </c>
      <c r="AQ219" s="23">
        <v>18.998000000000001</v>
      </c>
      <c r="AR219" s="23">
        <v>35.450000000000003</v>
      </c>
      <c r="AS219" s="23">
        <v>29.88</v>
      </c>
      <c r="AT219" s="23">
        <v>74.691999999999993</v>
      </c>
      <c r="AU219" s="23">
        <v>81.39</v>
      </c>
      <c r="AX219" s="54">
        <f t="shared" si="698"/>
        <v>0</v>
      </c>
      <c r="AY219" s="54">
        <f t="shared" si="699"/>
        <v>0</v>
      </c>
      <c r="AZ219" s="54">
        <f t="shared" si="700"/>
        <v>0</v>
      </c>
      <c r="BA219" s="54">
        <f t="shared" si="701"/>
        <v>0</v>
      </c>
      <c r="BB219" s="54">
        <f t="shared" si="702"/>
        <v>0</v>
      </c>
      <c r="BC219" s="54">
        <f t="shared" si="703"/>
        <v>0</v>
      </c>
      <c r="BD219" s="54">
        <f t="shared" si="704"/>
        <v>0</v>
      </c>
      <c r="BE219" s="54">
        <f t="shared" si="705"/>
        <v>0</v>
      </c>
      <c r="BF219" s="54">
        <f t="shared" si="706"/>
        <v>0</v>
      </c>
      <c r="BG219" s="54">
        <f t="shared" si="707"/>
        <v>0</v>
      </c>
      <c r="BH219" s="54">
        <f t="shared" si="708"/>
        <v>0</v>
      </c>
      <c r="BI219" s="54">
        <f t="shared" si="709"/>
        <v>0</v>
      </c>
      <c r="BJ219" s="54">
        <f t="shared" si="710"/>
        <v>0</v>
      </c>
      <c r="BK219" s="54">
        <f t="shared" si="711"/>
        <v>0</v>
      </c>
      <c r="BL219" s="54">
        <f t="shared" si="712"/>
        <v>0</v>
      </c>
      <c r="BM219" s="42"/>
      <c r="BO219" s="54">
        <f>'Norm-coeff'!$C$2+$AX219*'Norm-coeff'!$D$2+$AY219*'Norm-coeff'!$E$2+$AZ219*'Norm-coeff'!$F$2+$BA219*'Norm-coeff'!$G$2+$BB219*'Norm-coeff'!$H$2+$BC219*'Norm-coeff'!$I$2+$BD219*'Norm-coeff'!$J$2+$BE219*'Norm-coeff'!$K$2+$BF219*'Norm-coeff'!$L$2+$BG219*'Norm-coeff'!$M$2+$BH219*'Norm-coeff'!$N$2+$BI219*'Norm-coeff'!$O$2</f>
        <v>5.4045421474420303</v>
      </c>
      <c r="BP219" s="54">
        <f>'Norm-coeff'!$C$3+$AX219*'Norm-coeff'!$D$3+$AY219*'Norm-coeff'!$E$3+$AZ219*'Norm-coeff'!$F$3+$BA219*'Norm-coeff'!$G$3+$BB219*'Norm-coeff'!$H$3+$BC219*'Norm-coeff'!$I$3+$BD219*'Norm-coeff'!$J$3+$BE219*'Norm-coeff'!$K$3+$BF219*'Norm-coeff'!$L$3+$BG219*'Norm-coeff'!$M$3+$BH219*'Norm-coeff'!$N$3+$BI219*'Norm-coeff'!$O$3</f>
        <v>3.15319116612705</v>
      </c>
      <c r="BQ219" s="54">
        <f>'Norm-coeff'!$C$4+$AX219*'Norm-coeff'!$D$4+$AY219*'Norm-coeff'!$E$4+$AZ219*'Norm-coeff'!$F$4+$BA219*'Norm-coeff'!$G$4+$BB219*'Norm-coeff'!$H$4+$BC219*'Norm-coeff'!$I$4+$BD219*'Norm-coeff'!$J$4+$BE219*'Norm-coeff'!$K$4+$BF219*'Norm-coeff'!$L$4+$BG219*'Norm-coeff'!$M$4+$BH219*'Norm-coeff'!$N$4+$BI219*'Norm-coeff'!$O$4</f>
        <v>1.42115649462768</v>
      </c>
      <c r="BR219" s="54">
        <f>'Norm-coeff'!$C$5+$AX219*'Norm-coeff'!$D$5+$AY219*'Norm-coeff'!$E$5+$AZ219*'Norm-coeff'!$F$5+$BA219*'Norm-coeff'!$G$5+$BB219*'Norm-coeff'!$H$5+$BC219*'Norm-coeff'!$I$5+$BD219*'Norm-coeff'!$J$5+$BE219*'Norm-coeff'!$K$5+$BF219*'Norm-coeff'!$L$5+$BG219*'Norm-coeff'!$M$5+$BH219*'Norm-coeff'!$N$5+$BI219*'Norm-coeff'!$O$5</f>
        <v>1.0553329241296201</v>
      </c>
      <c r="BS219" s="54">
        <f>'Norm-coeff'!$C$6+$AX219*'Norm-coeff'!$D$6+$AY219*'Norm-coeff'!$E$6+$AZ219*'Norm-coeff'!$F$6+$BA219*'Norm-coeff'!$G$6+$BB219*'Norm-coeff'!$H$6+$BC219*'Norm-coeff'!$I$6+$BD219*'Norm-coeff'!$J$6+$BE219*'Norm-coeff'!$K$6+$BF219*'Norm-coeff'!$L$6+$BG219*'Norm-coeff'!$M$6+$BH219*'Norm-coeff'!$N$6+$BI219*'Norm-coeff'!$O$6</f>
        <v>-1.48700885495103E-2</v>
      </c>
      <c r="BT219" s="54">
        <f>'Norm-coeff'!$C$7+$AX219*'Norm-coeff'!$D$7+$AY219*'Norm-coeff'!$E$7+$AZ219*'Norm-coeff'!$F$7+$BA219*'Norm-coeff'!$G$7+$BB219*'Norm-coeff'!$H$7+$BC219*'Norm-coeff'!$I$7+$BD219*'Norm-coeff'!$J$7+$BE219*'Norm-coeff'!$K$7+$BF219*'Norm-coeff'!$L$7+$BG219*'Norm-coeff'!$M$7+$BH219*'Norm-coeff'!$N$7+$BI219*'Norm-coeff'!$O$7</f>
        <v>2.0907583608832998</v>
      </c>
      <c r="BU219" s="54">
        <f>'Norm-coeff'!$C$8+$AX219*'Norm-coeff'!$D$8+$AY219*'Norm-coeff'!$E$8+$AZ219*'Norm-coeff'!$F$8+$BA219*'Norm-coeff'!$G$8+$BB219*'Norm-coeff'!$H$8+$BC219*'Norm-coeff'!$I$8+$BD219*'Norm-coeff'!$J$8+$BE219*'Norm-coeff'!$K$8+$BF219*'Norm-coeff'!$L$8+$BG219*'Norm-coeff'!$M$8+$BH219*'Norm-coeff'!$N$8+$BI219*'Norm-coeff'!$O$8</f>
        <v>0.65894159836244504</v>
      </c>
      <c r="BV219" s="54">
        <f>'Norm-coeff'!$C$9+$AX219*'Norm-coeff'!$D$9+$AY219*'Norm-coeff'!$E$9+$AZ219*'Norm-coeff'!$F$9+$BA219*'Norm-coeff'!$G$9+$BB219*'Norm-coeff'!$H$9+$BC219*'Norm-coeff'!$I$9+$BD219*'Norm-coeff'!$J$9+$BE219*'Norm-coeff'!$K$9+$BF219*'Norm-coeff'!$L$9+$BG219*'Norm-coeff'!$M$9+$BH219*'Norm-coeff'!$N$9+$BI219*'Norm-coeff'!$O$9</f>
        <v>1.48961085014701</v>
      </c>
      <c r="BW219" s="54">
        <f>'Norm-coeff'!$C$10+$AX219*'Norm-coeff'!$D$10+$AY219*'Norm-coeff'!$E$10+$AZ219*'Norm-coeff'!$F$10+$BA219*'Norm-coeff'!$G$10+$BB219*'Norm-coeff'!$H$10+$BC219*'Norm-coeff'!$I$10+$BD219*'Norm-coeff'!$J$10+$BE219*'Norm-coeff'!$K$10+$BF219*'Norm-coeff'!$L$10+$BG219*'Norm-coeff'!$M$10+$BH219*'Norm-coeff'!$N$10+$BI219*'Norm-coeff'!$O$10</f>
        <v>1.42058735749591</v>
      </c>
      <c r="BX219" s="54">
        <f>'Norm-coeff'!$C$11+$AX219*'Norm-coeff'!$D$11+$AY219*'Norm-coeff'!$E$11+$AZ219*'Norm-coeff'!$F$11+$BA219*'Norm-coeff'!$G$11+$BB219*'Norm-coeff'!$H$11+$BC219*'Norm-coeff'!$I$11+$BD219*'Norm-coeff'!$J$11+$BE219*'Norm-coeff'!$K$11+$BF219*'Norm-coeff'!$L$11+$BG219*'Norm-coeff'!$M$11+$BH219*'Norm-coeff'!$N$11+$BI219*'Norm-coeff'!$O$11</f>
        <v>0.221233014421479</v>
      </c>
      <c r="BY219" s="54">
        <f>'Norm-coeff'!$C$12+$AX219*'Norm-coeff'!$D$12+$AY219*'Norm-coeff'!$E$12+$AZ219*'Norm-coeff'!$F$12+$BA219*'Norm-coeff'!$G$12+$BB219*'Norm-coeff'!$H$12+$BC219*'Norm-coeff'!$I$12+$BD219*'Norm-coeff'!$J$12+$BE219*'Norm-coeff'!$K$12+$BF219*'Norm-coeff'!$L$12+$BG219*'Norm-coeff'!$M$12+$BH219*'Norm-coeff'!$N$12+$BI219*'Norm-coeff'!$O$12</f>
        <v>0.283527502056037</v>
      </c>
      <c r="BZ219" s="54">
        <f>'Norm-coeff'!$C$13+$AX219*'Norm-coeff'!$D$13+$AY219*'Norm-coeff'!$E$13+$AZ219*'Norm-coeff'!$F$13+$BA219*'Norm-coeff'!$G$13+$BB219*'Norm-coeff'!$H$13+$BC219*'Norm-coeff'!$I$13+$BD219*'Norm-coeff'!$J$13+$BE219*'Norm-coeff'!$K$13+$BF219*'Norm-coeff'!$L$13+$BG219*'Norm-coeff'!$M$13+$BH219*'Norm-coeff'!$N$13+$BI219*'Norm-coeff'!$O$13</f>
        <v>-4.1864930554451202E-2</v>
      </c>
      <c r="CA219" s="54">
        <f>'Norm-coeff'!$C$14+$AX219*'Norm-coeff'!$D$14+$AY219*'Norm-coeff'!$E$14+$AZ219*'Norm-coeff'!$F$14+$BA219*'Norm-coeff'!$G$14+$BB219*'Norm-coeff'!$H$14+$BC219*'Norm-coeff'!$I$14+$BD219*'Norm-coeff'!$J$14+$BE219*'Norm-coeff'!$K$14+$BF219*'Norm-coeff'!$L$14+$BG219*'Norm-coeff'!$M$14+$BH219*'Norm-coeff'!$N$14+$BI219*'Norm-coeff'!$O$14</f>
        <v>4.2526983164477103</v>
      </c>
      <c r="CC219" s="54">
        <f t="shared" si="837"/>
        <v>0</v>
      </c>
      <c r="CG219" s="54">
        <f t="shared" si="713"/>
        <v>0</v>
      </c>
      <c r="CH219" s="54">
        <f t="shared" si="691"/>
        <v>0</v>
      </c>
      <c r="CI219" s="54">
        <f t="shared" si="714"/>
        <v>0</v>
      </c>
      <c r="CJ219" s="56">
        <f t="shared" si="715"/>
        <v>0</v>
      </c>
      <c r="CK219" s="54">
        <f t="shared" si="716"/>
        <v>0</v>
      </c>
      <c r="CL219" s="54">
        <f t="shared" si="717"/>
        <v>0</v>
      </c>
      <c r="CM219" s="54">
        <f t="shared" si="718"/>
        <v>0</v>
      </c>
      <c r="CN219" s="54">
        <f t="shared" si="719"/>
        <v>0</v>
      </c>
      <c r="CO219" s="54">
        <f t="shared" si="720"/>
        <v>0</v>
      </c>
      <c r="CP219" s="54">
        <f t="shared" si="721"/>
        <v>0</v>
      </c>
      <c r="CQ219" s="54">
        <f t="shared" si="722"/>
        <v>0</v>
      </c>
      <c r="CR219" s="54">
        <f t="shared" si="723"/>
        <v>0</v>
      </c>
      <c r="CS219" s="54">
        <f t="shared" si="724"/>
        <v>0</v>
      </c>
      <c r="CU219" s="54">
        <f t="shared" si="725"/>
        <v>0</v>
      </c>
      <c r="CV219" s="54">
        <f t="shared" si="726"/>
        <v>0</v>
      </c>
      <c r="CW219" s="54">
        <f t="shared" si="727"/>
        <v>0</v>
      </c>
      <c r="CX219" s="54">
        <f t="shared" si="728"/>
        <v>0</v>
      </c>
      <c r="CZ219" s="54">
        <f t="shared" si="729"/>
        <v>0</v>
      </c>
      <c r="DA219" s="54">
        <f t="shared" si="730"/>
        <v>0</v>
      </c>
      <c r="DB219" s="54">
        <f t="shared" si="731"/>
        <v>0</v>
      </c>
      <c r="DC219" s="54">
        <f t="shared" si="732"/>
        <v>0</v>
      </c>
      <c r="DD219" s="54">
        <f t="shared" si="733"/>
        <v>0</v>
      </c>
      <c r="DE219" s="54">
        <f t="shared" si="734"/>
        <v>0</v>
      </c>
      <c r="DF219" s="54">
        <f t="shared" si="735"/>
        <v>0</v>
      </c>
      <c r="DG219" s="54">
        <f t="shared" si="736"/>
        <v>2</v>
      </c>
      <c r="DH219" s="71">
        <f t="shared" si="737"/>
        <v>0</v>
      </c>
      <c r="DI219" s="71">
        <f t="shared" si="738"/>
        <v>0</v>
      </c>
      <c r="DJ219" s="54">
        <f t="shared" si="739"/>
        <v>0</v>
      </c>
      <c r="DK219" s="54">
        <f t="shared" si="740"/>
        <v>2</v>
      </c>
      <c r="DL219" s="4">
        <f t="shared" si="665"/>
        <v>0</v>
      </c>
      <c r="DM219" s="3">
        <f t="shared" si="741"/>
        <v>0</v>
      </c>
      <c r="DN219" s="3">
        <f t="shared" si="742"/>
        <v>0</v>
      </c>
      <c r="DO219" s="4" t="e">
        <f t="shared" si="743"/>
        <v>#DIV/0!</v>
      </c>
      <c r="DP219" s="57"/>
      <c r="DQ219" s="57"/>
      <c r="DR219" s="56">
        <f t="shared" si="666"/>
        <v>2</v>
      </c>
      <c r="DS219" s="56">
        <f t="shared" si="667"/>
        <v>0</v>
      </c>
      <c r="DT219" s="38">
        <f t="shared" si="668"/>
        <v>0</v>
      </c>
      <c r="DU219" s="38">
        <f t="shared" si="744"/>
        <v>2</v>
      </c>
      <c r="DV219" s="38">
        <f t="shared" si="669"/>
        <v>0</v>
      </c>
      <c r="DW219" s="39">
        <f t="shared" si="670"/>
        <v>0</v>
      </c>
      <c r="DX219" s="39">
        <f t="shared" si="671"/>
        <v>0</v>
      </c>
      <c r="DY219" s="39">
        <f t="shared" si="672"/>
        <v>0</v>
      </c>
      <c r="DZ219" s="39">
        <f t="shared" si="673"/>
        <v>0</v>
      </c>
      <c r="EA219" s="39">
        <f t="shared" si="674"/>
        <v>0</v>
      </c>
      <c r="EB219" s="37" t="e">
        <f t="shared" si="745"/>
        <v>#DIV/0!</v>
      </c>
      <c r="EC219" s="37" t="e">
        <f t="shared" si="746"/>
        <v>#DIV/0!</v>
      </c>
      <c r="ED219" s="37" t="e">
        <f t="shared" si="747"/>
        <v>#DIV/0!</v>
      </c>
      <c r="EE219" s="37" t="e">
        <f t="shared" si="748"/>
        <v>#DIV/0!</v>
      </c>
      <c r="EF219" s="39" t="e">
        <f t="shared" si="749"/>
        <v>#DIV/0!</v>
      </c>
      <c r="EG219" s="37" t="e">
        <f t="shared" si="750"/>
        <v>#DIV/0!</v>
      </c>
      <c r="EH219" s="37" t="e">
        <f t="shared" si="751"/>
        <v>#DIV/0!</v>
      </c>
      <c r="EI219" s="11" t="b">
        <f t="shared" si="752"/>
        <v>1</v>
      </c>
      <c r="EJ219" s="11" t="b">
        <f t="shared" si="753"/>
        <v>0</v>
      </c>
      <c r="EK219" s="39" t="e">
        <f t="shared" si="754"/>
        <v>#DIV/0!</v>
      </c>
      <c r="EL219" s="39" t="e">
        <f t="shared" si="755"/>
        <v>#DIV/0!</v>
      </c>
      <c r="EM219" s="39" t="e">
        <f t="shared" si="756"/>
        <v>#DIV/0!</v>
      </c>
      <c r="EN219" s="39" t="e">
        <f t="shared" si="757"/>
        <v>#DIV/0!</v>
      </c>
      <c r="EO219" s="39" t="e">
        <f t="shared" si="758"/>
        <v>#DIV/0!</v>
      </c>
      <c r="EP219" s="39" t="e">
        <f t="shared" si="759"/>
        <v>#DIV/0!</v>
      </c>
      <c r="EQ219" s="39" t="e">
        <f t="shared" si="760"/>
        <v>#DIV/0!</v>
      </c>
      <c r="ER219" s="39" t="e">
        <f t="shared" si="761"/>
        <v>#DIV/0!</v>
      </c>
      <c r="ES219" s="58" t="str">
        <f t="shared" si="762"/>
        <v>(OH,F,Cl)-dominate amphibole</v>
      </c>
      <c r="ET219" s="58" t="e">
        <f t="shared" si="763"/>
        <v>#N/A</v>
      </c>
      <c r="EU219" s="56">
        <f t="shared" si="675"/>
        <v>0</v>
      </c>
      <c r="EV219" s="56">
        <f t="shared" si="676"/>
        <v>0</v>
      </c>
      <c r="EW219" s="56">
        <f t="shared" si="677"/>
        <v>0</v>
      </c>
      <c r="EX219" s="56">
        <f t="shared" si="678"/>
        <v>0</v>
      </c>
      <c r="EY219" s="56">
        <f t="shared" si="679"/>
        <v>0</v>
      </c>
      <c r="EZ219" s="56">
        <f t="shared" si="680"/>
        <v>0</v>
      </c>
      <c r="FA219" s="39">
        <f t="shared" si="681"/>
        <v>0</v>
      </c>
      <c r="FB219" s="39">
        <f t="shared" si="682"/>
        <v>0</v>
      </c>
      <c r="FC219" s="54">
        <f t="shared" si="683"/>
        <v>0</v>
      </c>
      <c r="FD219" s="54">
        <f t="shared" si="684"/>
        <v>0</v>
      </c>
      <c r="FE219" s="39">
        <f t="shared" si="685"/>
        <v>0</v>
      </c>
      <c r="FF219" s="54">
        <f t="shared" si="686"/>
        <v>0</v>
      </c>
      <c r="FG219" s="39">
        <f t="shared" si="687"/>
        <v>0</v>
      </c>
      <c r="FH219" s="39">
        <f t="shared" si="764"/>
        <v>0</v>
      </c>
      <c r="FI219" s="39">
        <f t="shared" si="765"/>
        <v>0</v>
      </c>
      <c r="FJ219" s="39">
        <f t="shared" si="766"/>
        <v>0</v>
      </c>
      <c r="FK219" s="39" t="e">
        <f t="shared" si="767"/>
        <v>#DIV/0!</v>
      </c>
      <c r="FL219" s="39" t="e">
        <f t="shared" si="768"/>
        <v>#DIV/0!</v>
      </c>
      <c r="FM219" s="39" t="e">
        <f t="shared" si="769"/>
        <v>#DIV/0!</v>
      </c>
      <c r="FN219" s="39">
        <f t="shared" si="770"/>
        <v>1</v>
      </c>
      <c r="FO219" s="39">
        <f t="shared" si="688"/>
        <v>0</v>
      </c>
      <c r="FP219" s="39">
        <f t="shared" si="689"/>
        <v>0</v>
      </c>
      <c r="FQ219" s="39">
        <f t="shared" si="690"/>
        <v>0</v>
      </c>
      <c r="FR219" s="39">
        <f t="shared" si="771"/>
        <v>0</v>
      </c>
      <c r="FS219" s="39">
        <f t="shared" si="772"/>
        <v>0</v>
      </c>
      <c r="FU219" s="39" t="e">
        <f t="shared" si="773"/>
        <v>#DIV/0!</v>
      </c>
      <c r="FV219" s="39" t="e">
        <f t="shared" si="774"/>
        <v>#DIV/0!</v>
      </c>
      <c r="FW219" s="39" t="e">
        <f t="shared" si="775"/>
        <v>#DIV/0!</v>
      </c>
      <c r="FY219" s="39" t="e">
        <f t="shared" si="776"/>
        <v>#DIV/0!</v>
      </c>
      <c r="FZ219" s="39" t="e">
        <f t="shared" si="777"/>
        <v>#DIV/0!</v>
      </c>
      <c r="GA219" s="39" t="e">
        <f t="shared" si="778"/>
        <v>#DIV/0!</v>
      </c>
      <c r="GB219" s="39" t="e">
        <f t="shared" si="779"/>
        <v>#DIV/0!</v>
      </c>
      <c r="GC219" s="39" t="e">
        <f t="shared" si="780"/>
        <v>#DIV/0!</v>
      </c>
      <c r="GD219" s="39" t="e">
        <f t="shared" si="781"/>
        <v>#DIV/0!</v>
      </c>
      <c r="GE219" s="39" t="e">
        <f t="shared" si="782"/>
        <v>#DIV/0!</v>
      </c>
      <c r="GF219" s="39" t="e">
        <f t="shared" si="783"/>
        <v>#DIV/0!</v>
      </c>
      <c r="GG219" s="39" t="e">
        <f t="shared" si="784"/>
        <v>#DIV/0!</v>
      </c>
      <c r="GH219" s="39" t="e">
        <f t="shared" si="785"/>
        <v>#DIV/0!</v>
      </c>
      <c r="GI219" s="39"/>
      <c r="GJ219" s="39" t="e">
        <f t="shared" si="786"/>
        <v>#DIV/0!</v>
      </c>
      <c r="GK219" s="39" t="e">
        <f t="shared" si="787"/>
        <v>#DIV/0!</v>
      </c>
      <c r="GL219" s="39" t="e">
        <f t="shared" si="788"/>
        <v>#DIV/0!</v>
      </c>
      <c r="GM219" s="39" t="e">
        <f t="shared" si="789"/>
        <v>#DIV/0!</v>
      </c>
      <c r="GN219" s="39" t="e">
        <f t="shared" si="790"/>
        <v>#DIV/0!</v>
      </c>
      <c r="GO219" s="57"/>
      <c r="GP219" s="57" t="e">
        <f t="shared" si="791"/>
        <v>#DIV/0!</v>
      </c>
      <c r="GQ219" s="59" t="e">
        <f t="shared" si="792"/>
        <v>#DIV/0!</v>
      </c>
      <c r="GR219" s="41" t="e">
        <f t="shared" si="793"/>
        <v>#DIV/0!</v>
      </c>
      <c r="GS219" s="57" t="e">
        <f t="shared" si="794"/>
        <v>#DIV/0!</v>
      </c>
      <c r="GT219" s="57" t="e">
        <f t="shared" si="795"/>
        <v>#DIV/0!</v>
      </c>
      <c r="GU219" s="57" t="e">
        <f t="shared" si="796"/>
        <v>#DIV/0!</v>
      </c>
      <c r="GV219" s="57"/>
      <c r="GW219" s="42" t="e">
        <f t="shared" si="797"/>
        <v>#DIV/0!</v>
      </c>
      <c r="GX219" s="42" t="e">
        <f t="shared" si="798"/>
        <v>#DIV/0!</v>
      </c>
      <c r="GY219" s="42" t="e">
        <f t="shared" si="799"/>
        <v>#DIV/0!</v>
      </c>
      <c r="GZ219" s="57"/>
      <c r="HA219" s="2" t="e">
        <f t="shared" si="800"/>
        <v>#DIV/0!</v>
      </c>
      <c r="HB219" s="2" t="e">
        <f t="shared" si="801"/>
        <v>#DIV/0!</v>
      </c>
      <c r="HC219" s="2" t="e">
        <f t="shared" si="802"/>
        <v>#DIV/0!</v>
      </c>
      <c r="HD219" s="2" t="e">
        <f t="shared" si="803"/>
        <v>#DIV/0!</v>
      </c>
      <c r="HE219" s="2" t="e">
        <f t="shared" si="804"/>
        <v>#DIV/0!</v>
      </c>
      <c r="HF219" s="2" t="e">
        <f t="shared" si="805"/>
        <v>#DIV/0!</v>
      </c>
      <c r="HG219" s="2" t="e">
        <f t="shared" si="806"/>
        <v>#DIV/0!</v>
      </c>
      <c r="HH219" s="2" t="e">
        <f t="shared" si="807"/>
        <v>#DIV/0!</v>
      </c>
      <c r="HI219" s="2" t="e">
        <f t="shared" si="808"/>
        <v>#DIV/0!</v>
      </c>
      <c r="HJ219" s="11" t="e">
        <f t="shared" si="809"/>
        <v>#DIV/0!</v>
      </c>
      <c r="HK219" s="60" t="e">
        <f t="shared" si="810"/>
        <v>#DIV/0!</v>
      </c>
      <c r="HL219" s="57"/>
      <c r="HM219" s="57" t="e">
        <f t="shared" si="811"/>
        <v>#DIV/0!</v>
      </c>
      <c r="HN219" s="57" t="e">
        <f t="shared" si="812"/>
        <v>#DIV/0!</v>
      </c>
      <c r="HO219" s="57" t="e">
        <f t="shared" si="813"/>
        <v>#DIV/0!</v>
      </c>
      <c r="HP219" s="57" t="e">
        <f t="shared" si="814"/>
        <v>#DIV/0!</v>
      </c>
      <c r="HQ219" s="57" t="e">
        <f t="shared" si="815"/>
        <v>#DIV/0!</v>
      </c>
      <c r="HR219" s="57"/>
      <c r="HS219" s="57" t="e">
        <f t="shared" si="816"/>
        <v>#DIV/0!</v>
      </c>
      <c r="HT219" s="57" t="e">
        <f t="shared" si="817"/>
        <v>#DIV/0!</v>
      </c>
      <c r="HU219" s="57" t="e">
        <f t="shared" si="818"/>
        <v>#DIV/0!</v>
      </c>
      <c r="HV219" s="57" t="e">
        <f t="shared" si="819"/>
        <v>#DIV/0!</v>
      </c>
      <c r="HW219" s="57" t="e">
        <f t="shared" si="820"/>
        <v>#DIV/0!</v>
      </c>
      <c r="HX219" s="57"/>
      <c r="HY219" s="57" t="e">
        <f t="shared" si="821"/>
        <v>#DIV/0!</v>
      </c>
      <c r="HZ219" s="57" t="e">
        <f t="shared" si="822"/>
        <v>#DIV/0!</v>
      </c>
      <c r="IA219" s="57"/>
      <c r="IB219" s="61">
        <f t="shared" si="823"/>
        <v>0</v>
      </c>
      <c r="IC219" s="57" t="str">
        <f t="shared" si="824"/>
        <v/>
      </c>
      <c r="ID219" s="42"/>
      <c r="IE219" s="2" t="str">
        <f t="shared" si="825"/>
        <v/>
      </c>
      <c r="IF219" s="60" t="e">
        <f t="shared" si="826"/>
        <v>#DIV/0!</v>
      </c>
      <c r="IG219" s="60" t="str">
        <f t="shared" si="827"/>
        <v/>
      </c>
      <c r="IH219" s="60" t="str">
        <f t="shared" si="828"/>
        <v>zinco-</v>
      </c>
      <c r="II219" s="60" t="str">
        <f t="shared" si="829"/>
        <v>mangano-</v>
      </c>
      <c r="IJ219" s="60" t="e">
        <f t="shared" si="830"/>
        <v>#DIV/0!</v>
      </c>
      <c r="IK219" s="60" t="e">
        <f t="shared" si="831"/>
        <v>#DIV/0!</v>
      </c>
      <c r="IL219" s="60" t="e">
        <f t="shared" si="832"/>
        <v>#DIV/0!</v>
      </c>
      <c r="IM219" s="60" t="e">
        <f t="shared" si="833"/>
        <v>#DIV/0!</v>
      </c>
      <c r="IN219" s="60" t="str">
        <f t="shared" si="834"/>
        <v/>
      </c>
      <c r="IO219" s="60" t="str">
        <f t="shared" si="835"/>
        <v/>
      </c>
      <c r="IP219" s="57"/>
      <c r="IQ219" s="57" t="str">
        <f t="shared" si="836"/>
        <v>ERROR!!</v>
      </c>
    </row>
    <row r="220" spans="24:251">
      <c r="X220" s="29">
        <f t="shared" si="692"/>
        <v>0</v>
      </c>
      <c r="Y220" s="29">
        <f t="shared" si="693"/>
        <v>0</v>
      </c>
      <c r="Z220" s="29" t="e">
        <f t="shared" si="694"/>
        <v>#DIV/0!</v>
      </c>
      <c r="AA220" s="29" t="e">
        <f t="shared" si="695"/>
        <v>#DIV/0!</v>
      </c>
      <c r="AB220" s="29" t="e">
        <f t="shared" si="696"/>
        <v>#DIV/0!</v>
      </c>
      <c r="AC220" s="29" t="e">
        <f t="shared" si="697"/>
        <v>#DIV/0!</v>
      </c>
      <c r="AF220" s="23">
        <v>60.084299999999999</v>
      </c>
      <c r="AG220" s="23">
        <v>79.878799999999998</v>
      </c>
      <c r="AH220" s="23">
        <v>101.96120000000001</v>
      </c>
      <c r="AI220" s="23">
        <v>151.99039999999999</v>
      </c>
      <c r="AJ220" s="23">
        <v>159.69</v>
      </c>
      <c r="AK220" s="23">
        <v>71.846400000000003</v>
      </c>
      <c r="AL220" s="23">
        <v>70.9375</v>
      </c>
      <c r="AM220" s="23">
        <v>40.304400000000001</v>
      </c>
      <c r="AN220" s="23">
        <v>56.077399999999997</v>
      </c>
      <c r="AO220" s="23">
        <v>61.978999999999999</v>
      </c>
      <c r="AP220" s="23">
        <v>94.195999999999998</v>
      </c>
      <c r="AQ220" s="23">
        <v>18.998000000000001</v>
      </c>
      <c r="AR220" s="23">
        <v>35.450000000000003</v>
      </c>
      <c r="AS220" s="23">
        <v>29.88</v>
      </c>
      <c r="AT220" s="23">
        <v>74.691999999999993</v>
      </c>
      <c r="AU220" s="23">
        <v>81.39</v>
      </c>
      <c r="AX220" s="54">
        <f t="shared" si="698"/>
        <v>0</v>
      </c>
      <c r="AY220" s="54">
        <f t="shared" si="699"/>
        <v>0</v>
      </c>
      <c r="AZ220" s="54">
        <f t="shared" si="700"/>
        <v>0</v>
      </c>
      <c r="BA220" s="54">
        <f t="shared" si="701"/>
        <v>0</v>
      </c>
      <c r="BB220" s="54">
        <f t="shared" si="702"/>
        <v>0</v>
      </c>
      <c r="BC220" s="54">
        <f t="shared" si="703"/>
        <v>0</v>
      </c>
      <c r="BD220" s="54">
        <f t="shared" si="704"/>
        <v>0</v>
      </c>
      <c r="BE220" s="54">
        <f t="shared" si="705"/>
        <v>0</v>
      </c>
      <c r="BF220" s="54">
        <f t="shared" si="706"/>
        <v>0</v>
      </c>
      <c r="BG220" s="54">
        <f t="shared" si="707"/>
        <v>0</v>
      </c>
      <c r="BH220" s="54">
        <f t="shared" si="708"/>
        <v>0</v>
      </c>
      <c r="BI220" s="54">
        <f t="shared" si="709"/>
        <v>0</v>
      </c>
      <c r="BJ220" s="54">
        <f t="shared" si="710"/>
        <v>0</v>
      </c>
      <c r="BK220" s="54">
        <f t="shared" si="711"/>
        <v>0</v>
      </c>
      <c r="BL220" s="54">
        <f t="shared" si="712"/>
        <v>0</v>
      </c>
      <c r="BM220" s="42"/>
      <c r="BO220" s="54">
        <f>'Norm-coeff'!$C$2+$AX220*'Norm-coeff'!$D$2+$AY220*'Norm-coeff'!$E$2+$AZ220*'Norm-coeff'!$F$2+$BA220*'Norm-coeff'!$G$2+$BB220*'Norm-coeff'!$H$2+$BC220*'Norm-coeff'!$I$2+$BD220*'Norm-coeff'!$J$2+$BE220*'Norm-coeff'!$K$2+$BF220*'Norm-coeff'!$L$2+$BG220*'Norm-coeff'!$M$2+$BH220*'Norm-coeff'!$N$2+$BI220*'Norm-coeff'!$O$2</f>
        <v>5.4045421474420303</v>
      </c>
      <c r="BP220" s="54">
        <f>'Norm-coeff'!$C$3+$AX220*'Norm-coeff'!$D$3+$AY220*'Norm-coeff'!$E$3+$AZ220*'Norm-coeff'!$F$3+$BA220*'Norm-coeff'!$G$3+$BB220*'Norm-coeff'!$H$3+$BC220*'Norm-coeff'!$I$3+$BD220*'Norm-coeff'!$J$3+$BE220*'Norm-coeff'!$K$3+$BF220*'Norm-coeff'!$L$3+$BG220*'Norm-coeff'!$M$3+$BH220*'Norm-coeff'!$N$3+$BI220*'Norm-coeff'!$O$3</f>
        <v>3.15319116612705</v>
      </c>
      <c r="BQ220" s="54">
        <f>'Norm-coeff'!$C$4+$AX220*'Norm-coeff'!$D$4+$AY220*'Norm-coeff'!$E$4+$AZ220*'Norm-coeff'!$F$4+$BA220*'Norm-coeff'!$G$4+$BB220*'Norm-coeff'!$H$4+$BC220*'Norm-coeff'!$I$4+$BD220*'Norm-coeff'!$J$4+$BE220*'Norm-coeff'!$K$4+$BF220*'Norm-coeff'!$L$4+$BG220*'Norm-coeff'!$M$4+$BH220*'Norm-coeff'!$N$4+$BI220*'Norm-coeff'!$O$4</f>
        <v>1.42115649462768</v>
      </c>
      <c r="BR220" s="54">
        <f>'Norm-coeff'!$C$5+$AX220*'Norm-coeff'!$D$5+$AY220*'Norm-coeff'!$E$5+$AZ220*'Norm-coeff'!$F$5+$BA220*'Norm-coeff'!$G$5+$BB220*'Norm-coeff'!$H$5+$BC220*'Norm-coeff'!$I$5+$BD220*'Norm-coeff'!$J$5+$BE220*'Norm-coeff'!$K$5+$BF220*'Norm-coeff'!$L$5+$BG220*'Norm-coeff'!$M$5+$BH220*'Norm-coeff'!$N$5+$BI220*'Norm-coeff'!$O$5</f>
        <v>1.0553329241296201</v>
      </c>
      <c r="BS220" s="54">
        <f>'Norm-coeff'!$C$6+$AX220*'Norm-coeff'!$D$6+$AY220*'Norm-coeff'!$E$6+$AZ220*'Norm-coeff'!$F$6+$BA220*'Norm-coeff'!$G$6+$BB220*'Norm-coeff'!$H$6+$BC220*'Norm-coeff'!$I$6+$BD220*'Norm-coeff'!$J$6+$BE220*'Norm-coeff'!$K$6+$BF220*'Norm-coeff'!$L$6+$BG220*'Norm-coeff'!$M$6+$BH220*'Norm-coeff'!$N$6+$BI220*'Norm-coeff'!$O$6</f>
        <v>-1.48700885495103E-2</v>
      </c>
      <c r="BT220" s="54">
        <f>'Norm-coeff'!$C$7+$AX220*'Norm-coeff'!$D$7+$AY220*'Norm-coeff'!$E$7+$AZ220*'Norm-coeff'!$F$7+$BA220*'Norm-coeff'!$G$7+$BB220*'Norm-coeff'!$H$7+$BC220*'Norm-coeff'!$I$7+$BD220*'Norm-coeff'!$J$7+$BE220*'Norm-coeff'!$K$7+$BF220*'Norm-coeff'!$L$7+$BG220*'Norm-coeff'!$M$7+$BH220*'Norm-coeff'!$N$7+$BI220*'Norm-coeff'!$O$7</f>
        <v>2.0907583608832998</v>
      </c>
      <c r="BU220" s="54">
        <f>'Norm-coeff'!$C$8+$AX220*'Norm-coeff'!$D$8+$AY220*'Norm-coeff'!$E$8+$AZ220*'Norm-coeff'!$F$8+$BA220*'Norm-coeff'!$G$8+$BB220*'Norm-coeff'!$H$8+$BC220*'Norm-coeff'!$I$8+$BD220*'Norm-coeff'!$J$8+$BE220*'Norm-coeff'!$K$8+$BF220*'Norm-coeff'!$L$8+$BG220*'Norm-coeff'!$M$8+$BH220*'Norm-coeff'!$N$8+$BI220*'Norm-coeff'!$O$8</f>
        <v>0.65894159836244504</v>
      </c>
      <c r="BV220" s="54">
        <f>'Norm-coeff'!$C$9+$AX220*'Norm-coeff'!$D$9+$AY220*'Norm-coeff'!$E$9+$AZ220*'Norm-coeff'!$F$9+$BA220*'Norm-coeff'!$G$9+$BB220*'Norm-coeff'!$H$9+$BC220*'Norm-coeff'!$I$9+$BD220*'Norm-coeff'!$J$9+$BE220*'Norm-coeff'!$K$9+$BF220*'Norm-coeff'!$L$9+$BG220*'Norm-coeff'!$M$9+$BH220*'Norm-coeff'!$N$9+$BI220*'Norm-coeff'!$O$9</f>
        <v>1.48961085014701</v>
      </c>
      <c r="BW220" s="54">
        <f>'Norm-coeff'!$C$10+$AX220*'Norm-coeff'!$D$10+$AY220*'Norm-coeff'!$E$10+$AZ220*'Norm-coeff'!$F$10+$BA220*'Norm-coeff'!$G$10+$BB220*'Norm-coeff'!$H$10+$BC220*'Norm-coeff'!$I$10+$BD220*'Norm-coeff'!$J$10+$BE220*'Norm-coeff'!$K$10+$BF220*'Norm-coeff'!$L$10+$BG220*'Norm-coeff'!$M$10+$BH220*'Norm-coeff'!$N$10+$BI220*'Norm-coeff'!$O$10</f>
        <v>1.42058735749591</v>
      </c>
      <c r="BX220" s="54">
        <f>'Norm-coeff'!$C$11+$AX220*'Norm-coeff'!$D$11+$AY220*'Norm-coeff'!$E$11+$AZ220*'Norm-coeff'!$F$11+$BA220*'Norm-coeff'!$G$11+$BB220*'Norm-coeff'!$H$11+$BC220*'Norm-coeff'!$I$11+$BD220*'Norm-coeff'!$J$11+$BE220*'Norm-coeff'!$K$11+$BF220*'Norm-coeff'!$L$11+$BG220*'Norm-coeff'!$M$11+$BH220*'Norm-coeff'!$N$11+$BI220*'Norm-coeff'!$O$11</f>
        <v>0.221233014421479</v>
      </c>
      <c r="BY220" s="54">
        <f>'Norm-coeff'!$C$12+$AX220*'Norm-coeff'!$D$12+$AY220*'Norm-coeff'!$E$12+$AZ220*'Norm-coeff'!$F$12+$BA220*'Norm-coeff'!$G$12+$BB220*'Norm-coeff'!$H$12+$BC220*'Norm-coeff'!$I$12+$BD220*'Norm-coeff'!$J$12+$BE220*'Norm-coeff'!$K$12+$BF220*'Norm-coeff'!$L$12+$BG220*'Norm-coeff'!$M$12+$BH220*'Norm-coeff'!$N$12+$BI220*'Norm-coeff'!$O$12</f>
        <v>0.283527502056037</v>
      </c>
      <c r="BZ220" s="54">
        <f>'Norm-coeff'!$C$13+$AX220*'Norm-coeff'!$D$13+$AY220*'Norm-coeff'!$E$13+$AZ220*'Norm-coeff'!$F$13+$BA220*'Norm-coeff'!$G$13+$BB220*'Norm-coeff'!$H$13+$BC220*'Norm-coeff'!$I$13+$BD220*'Norm-coeff'!$J$13+$BE220*'Norm-coeff'!$K$13+$BF220*'Norm-coeff'!$L$13+$BG220*'Norm-coeff'!$M$13+$BH220*'Norm-coeff'!$N$13+$BI220*'Norm-coeff'!$O$13</f>
        <v>-4.1864930554451202E-2</v>
      </c>
      <c r="CA220" s="54">
        <f>'Norm-coeff'!$C$14+$AX220*'Norm-coeff'!$D$14+$AY220*'Norm-coeff'!$E$14+$AZ220*'Norm-coeff'!$F$14+$BA220*'Norm-coeff'!$G$14+$BB220*'Norm-coeff'!$H$14+$BC220*'Norm-coeff'!$I$14+$BD220*'Norm-coeff'!$J$14+$BE220*'Norm-coeff'!$K$14+$BF220*'Norm-coeff'!$L$14+$BG220*'Norm-coeff'!$M$14+$BH220*'Norm-coeff'!$N$14+$BI220*'Norm-coeff'!$O$14</f>
        <v>4.2526983164477103</v>
      </c>
      <c r="CC220" s="54">
        <f t="shared" si="837"/>
        <v>0</v>
      </c>
      <c r="CG220" s="54">
        <f t="shared" si="713"/>
        <v>0</v>
      </c>
      <c r="CH220" s="54">
        <f t="shared" si="691"/>
        <v>0</v>
      </c>
      <c r="CI220" s="54">
        <f t="shared" si="714"/>
        <v>0</v>
      </c>
      <c r="CJ220" s="56">
        <f t="shared" si="715"/>
        <v>0</v>
      </c>
      <c r="CK220" s="54">
        <f t="shared" si="716"/>
        <v>0</v>
      </c>
      <c r="CL220" s="54">
        <f t="shared" si="717"/>
        <v>0</v>
      </c>
      <c r="CM220" s="54">
        <f t="shared" si="718"/>
        <v>0</v>
      </c>
      <c r="CN220" s="54">
        <f t="shared" si="719"/>
        <v>0</v>
      </c>
      <c r="CO220" s="54">
        <f t="shared" si="720"/>
        <v>0</v>
      </c>
      <c r="CP220" s="54">
        <f t="shared" si="721"/>
        <v>0</v>
      </c>
      <c r="CQ220" s="54">
        <f t="shared" si="722"/>
        <v>0</v>
      </c>
      <c r="CR220" s="54">
        <f t="shared" si="723"/>
        <v>0</v>
      </c>
      <c r="CS220" s="54">
        <f t="shared" si="724"/>
        <v>0</v>
      </c>
      <c r="CU220" s="54">
        <f t="shared" si="725"/>
        <v>0</v>
      </c>
      <c r="CV220" s="54">
        <f t="shared" si="726"/>
        <v>0</v>
      </c>
      <c r="CW220" s="54">
        <f t="shared" si="727"/>
        <v>0</v>
      </c>
      <c r="CX220" s="54">
        <f t="shared" si="728"/>
        <v>0</v>
      </c>
      <c r="CZ220" s="54">
        <f t="shared" si="729"/>
        <v>0</v>
      </c>
      <c r="DA220" s="54">
        <f t="shared" si="730"/>
        <v>0</v>
      </c>
      <c r="DB220" s="54">
        <f t="shared" si="731"/>
        <v>0</v>
      </c>
      <c r="DC220" s="54">
        <f t="shared" si="732"/>
        <v>0</v>
      </c>
      <c r="DD220" s="54">
        <f t="shared" si="733"/>
        <v>0</v>
      </c>
      <c r="DE220" s="54">
        <f t="shared" si="734"/>
        <v>0</v>
      </c>
      <c r="DF220" s="54">
        <f t="shared" si="735"/>
        <v>0</v>
      </c>
      <c r="DG220" s="54">
        <f t="shared" si="736"/>
        <v>2</v>
      </c>
      <c r="DH220" s="71">
        <f t="shared" si="737"/>
        <v>0</v>
      </c>
      <c r="DI220" s="71">
        <f t="shared" si="738"/>
        <v>0</v>
      </c>
      <c r="DJ220" s="54">
        <f t="shared" si="739"/>
        <v>0</v>
      </c>
      <c r="DK220" s="54">
        <f t="shared" si="740"/>
        <v>2</v>
      </c>
      <c r="DL220" s="4">
        <f t="shared" si="665"/>
        <v>0</v>
      </c>
      <c r="DM220" s="3">
        <f t="shared" si="741"/>
        <v>0</v>
      </c>
      <c r="DN220" s="3">
        <f t="shared" si="742"/>
        <v>0</v>
      </c>
      <c r="DO220" s="4" t="e">
        <f t="shared" si="743"/>
        <v>#DIV/0!</v>
      </c>
      <c r="DP220" s="57"/>
      <c r="DQ220" s="57"/>
      <c r="DR220" s="56">
        <f t="shared" si="666"/>
        <v>2</v>
      </c>
      <c r="DS220" s="56">
        <f t="shared" si="667"/>
        <v>0</v>
      </c>
      <c r="DT220" s="38">
        <f t="shared" si="668"/>
        <v>0</v>
      </c>
      <c r="DU220" s="38">
        <f t="shared" si="744"/>
        <v>2</v>
      </c>
      <c r="DV220" s="38">
        <f t="shared" si="669"/>
        <v>0</v>
      </c>
      <c r="DW220" s="39">
        <f t="shared" si="670"/>
        <v>0</v>
      </c>
      <c r="DX220" s="39">
        <f t="shared" si="671"/>
        <v>0</v>
      </c>
      <c r="DY220" s="39">
        <f t="shared" si="672"/>
        <v>0</v>
      </c>
      <c r="DZ220" s="39">
        <f t="shared" si="673"/>
        <v>0</v>
      </c>
      <c r="EA220" s="39">
        <f t="shared" si="674"/>
        <v>0</v>
      </c>
      <c r="EB220" s="37" t="e">
        <f t="shared" si="745"/>
        <v>#DIV/0!</v>
      </c>
      <c r="EC220" s="37" t="e">
        <f t="shared" si="746"/>
        <v>#DIV/0!</v>
      </c>
      <c r="ED220" s="37" t="e">
        <f t="shared" si="747"/>
        <v>#DIV/0!</v>
      </c>
      <c r="EE220" s="37" t="e">
        <f t="shared" si="748"/>
        <v>#DIV/0!</v>
      </c>
      <c r="EF220" s="39" t="e">
        <f t="shared" si="749"/>
        <v>#DIV/0!</v>
      </c>
      <c r="EG220" s="37" t="e">
        <f t="shared" si="750"/>
        <v>#DIV/0!</v>
      </c>
      <c r="EH220" s="37" t="e">
        <f t="shared" si="751"/>
        <v>#DIV/0!</v>
      </c>
      <c r="EI220" s="11" t="b">
        <f t="shared" si="752"/>
        <v>1</v>
      </c>
      <c r="EJ220" s="11" t="b">
        <f t="shared" si="753"/>
        <v>0</v>
      </c>
      <c r="EK220" s="39" t="e">
        <f t="shared" si="754"/>
        <v>#DIV/0!</v>
      </c>
      <c r="EL220" s="39" t="e">
        <f t="shared" si="755"/>
        <v>#DIV/0!</v>
      </c>
      <c r="EM220" s="39" t="e">
        <f t="shared" si="756"/>
        <v>#DIV/0!</v>
      </c>
      <c r="EN220" s="39" t="e">
        <f t="shared" si="757"/>
        <v>#DIV/0!</v>
      </c>
      <c r="EO220" s="39" t="e">
        <f t="shared" si="758"/>
        <v>#DIV/0!</v>
      </c>
      <c r="EP220" s="39" t="e">
        <f t="shared" si="759"/>
        <v>#DIV/0!</v>
      </c>
      <c r="EQ220" s="39" t="e">
        <f t="shared" si="760"/>
        <v>#DIV/0!</v>
      </c>
      <c r="ER220" s="39" t="e">
        <f t="shared" si="761"/>
        <v>#DIV/0!</v>
      </c>
      <c r="ES220" s="58" t="str">
        <f t="shared" si="762"/>
        <v>(OH,F,Cl)-dominate amphibole</v>
      </c>
      <c r="ET220" s="58" t="e">
        <f t="shared" si="763"/>
        <v>#N/A</v>
      </c>
      <c r="EU220" s="56">
        <f t="shared" si="675"/>
        <v>0</v>
      </c>
      <c r="EV220" s="56">
        <f t="shared" si="676"/>
        <v>0</v>
      </c>
      <c r="EW220" s="56">
        <f t="shared" si="677"/>
        <v>0</v>
      </c>
      <c r="EX220" s="56">
        <f t="shared" si="678"/>
        <v>0</v>
      </c>
      <c r="EY220" s="56">
        <f t="shared" si="679"/>
        <v>0</v>
      </c>
      <c r="EZ220" s="56">
        <f t="shared" si="680"/>
        <v>0</v>
      </c>
      <c r="FA220" s="39">
        <f t="shared" si="681"/>
        <v>0</v>
      </c>
      <c r="FB220" s="39">
        <f t="shared" si="682"/>
        <v>0</v>
      </c>
      <c r="FC220" s="54">
        <f t="shared" si="683"/>
        <v>0</v>
      </c>
      <c r="FD220" s="54">
        <f t="shared" si="684"/>
        <v>0</v>
      </c>
      <c r="FE220" s="39">
        <f t="shared" si="685"/>
        <v>0</v>
      </c>
      <c r="FF220" s="54">
        <f t="shared" si="686"/>
        <v>0</v>
      </c>
      <c r="FG220" s="39">
        <f t="shared" si="687"/>
        <v>0</v>
      </c>
      <c r="FH220" s="39">
        <f t="shared" si="764"/>
        <v>0</v>
      </c>
      <c r="FI220" s="39">
        <f t="shared" si="765"/>
        <v>0</v>
      </c>
      <c r="FJ220" s="39">
        <f t="shared" si="766"/>
        <v>0</v>
      </c>
      <c r="FK220" s="39" t="e">
        <f t="shared" si="767"/>
        <v>#DIV/0!</v>
      </c>
      <c r="FL220" s="39" t="e">
        <f t="shared" si="768"/>
        <v>#DIV/0!</v>
      </c>
      <c r="FM220" s="39" t="e">
        <f t="shared" si="769"/>
        <v>#DIV/0!</v>
      </c>
      <c r="FN220" s="39">
        <f t="shared" si="770"/>
        <v>1</v>
      </c>
      <c r="FO220" s="39">
        <f t="shared" si="688"/>
        <v>0</v>
      </c>
      <c r="FP220" s="39">
        <f t="shared" si="689"/>
        <v>0</v>
      </c>
      <c r="FQ220" s="39">
        <f t="shared" si="690"/>
        <v>0</v>
      </c>
      <c r="FR220" s="39">
        <f t="shared" si="771"/>
        <v>0</v>
      </c>
      <c r="FS220" s="39">
        <f t="shared" si="772"/>
        <v>0</v>
      </c>
      <c r="FU220" s="39" t="e">
        <f t="shared" si="773"/>
        <v>#DIV/0!</v>
      </c>
      <c r="FV220" s="39" t="e">
        <f t="shared" si="774"/>
        <v>#DIV/0!</v>
      </c>
      <c r="FW220" s="39" t="e">
        <f t="shared" si="775"/>
        <v>#DIV/0!</v>
      </c>
      <c r="FY220" s="39" t="e">
        <f t="shared" si="776"/>
        <v>#DIV/0!</v>
      </c>
      <c r="FZ220" s="39" t="e">
        <f t="shared" si="777"/>
        <v>#DIV/0!</v>
      </c>
      <c r="GA220" s="39" t="e">
        <f t="shared" si="778"/>
        <v>#DIV/0!</v>
      </c>
      <c r="GB220" s="39" t="e">
        <f t="shared" si="779"/>
        <v>#DIV/0!</v>
      </c>
      <c r="GC220" s="39" t="e">
        <f t="shared" si="780"/>
        <v>#DIV/0!</v>
      </c>
      <c r="GD220" s="39" t="e">
        <f t="shared" si="781"/>
        <v>#DIV/0!</v>
      </c>
      <c r="GE220" s="39" t="e">
        <f t="shared" si="782"/>
        <v>#DIV/0!</v>
      </c>
      <c r="GF220" s="39" t="e">
        <f t="shared" si="783"/>
        <v>#DIV/0!</v>
      </c>
      <c r="GG220" s="39" t="e">
        <f t="shared" si="784"/>
        <v>#DIV/0!</v>
      </c>
      <c r="GH220" s="39" t="e">
        <f t="shared" si="785"/>
        <v>#DIV/0!</v>
      </c>
      <c r="GI220" s="39"/>
      <c r="GJ220" s="39" t="e">
        <f t="shared" si="786"/>
        <v>#DIV/0!</v>
      </c>
      <c r="GK220" s="39" t="e">
        <f t="shared" si="787"/>
        <v>#DIV/0!</v>
      </c>
      <c r="GL220" s="39" t="e">
        <f t="shared" si="788"/>
        <v>#DIV/0!</v>
      </c>
      <c r="GM220" s="39" t="e">
        <f t="shared" si="789"/>
        <v>#DIV/0!</v>
      </c>
      <c r="GN220" s="39" t="e">
        <f t="shared" si="790"/>
        <v>#DIV/0!</v>
      </c>
      <c r="GO220" s="57"/>
      <c r="GP220" s="57" t="e">
        <f t="shared" si="791"/>
        <v>#DIV/0!</v>
      </c>
      <c r="GQ220" s="59" t="e">
        <f t="shared" si="792"/>
        <v>#DIV/0!</v>
      </c>
      <c r="GR220" s="41" t="e">
        <f t="shared" si="793"/>
        <v>#DIV/0!</v>
      </c>
      <c r="GS220" s="57" t="e">
        <f t="shared" si="794"/>
        <v>#DIV/0!</v>
      </c>
      <c r="GT220" s="57" t="e">
        <f t="shared" si="795"/>
        <v>#DIV/0!</v>
      </c>
      <c r="GU220" s="57" t="e">
        <f t="shared" si="796"/>
        <v>#DIV/0!</v>
      </c>
      <c r="GV220" s="57"/>
      <c r="GW220" s="42" t="e">
        <f t="shared" si="797"/>
        <v>#DIV/0!</v>
      </c>
      <c r="GX220" s="42" t="e">
        <f t="shared" si="798"/>
        <v>#DIV/0!</v>
      </c>
      <c r="GY220" s="42" t="e">
        <f t="shared" si="799"/>
        <v>#DIV/0!</v>
      </c>
      <c r="GZ220" s="57"/>
      <c r="HA220" s="2" t="e">
        <f t="shared" si="800"/>
        <v>#DIV/0!</v>
      </c>
      <c r="HB220" s="2" t="e">
        <f t="shared" si="801"/>
        <v>#DIV/0!</v>
      </c>
      <c r="HC220" s="2" t="e">
        <f t="shared" si="802"/>
        <v>#DIV/0!</v>
      </c>
      <c r="HD220" s="2" t="e">
        <f t="shared" si="803"/>
        <v>#DIV/0!</v>
      </c>
      <c r="HE220" s="2" t="e">
        <f t="shared" si="804"/>
        <v>#DIV/0!</v>
      </c>
      <c r="HF220" s="2" t="e">
        <f t="shared" si="805"/>
        <v>#DIV/0!</v>
      </c>
      <c r="HG220" s="2" t="e">
        <f t="shared" si="806"/>
        <v>#DIV/0!</v>
      </c>
      <c r="HH220" s="2" t="e">
        <f t="shared" si="807"/>
        <v>#DIV/0!</v>
      </c>
      <c r="HI220" s="2" t="e">
        <f t="shared" si="808"/>
        <v>#DIV/0!</v>
      </c>
      <c r="HJ220" s="11" t="e">
        <f t="shared" si="809"/>
        <v>#DIV/0!</v>
      </c>
      <c r="HK220" s="60" t="e">
        <f t="shared" si="810"/>
        <v>#DIV/0!</v>
      </c>
      <c r="HL220" s="57"/>
      <c r="HM220" s="57" t="e">
        <f t="shared" si="811"/>
        <v>#DIV/0!</v>
      </c>
      <c r="HN220" s="57" t="e">
        <f t="shared" si="812"/>
        <v>#DIV/0!</v>
      </c>
      <c r="HO220" s="57" t="e">
        <f t="shared" si="813"/>
        <v>#DIV/0!</v>
      </c>
      <c r="HP220" s="57" t="e">
        <f t="shared" si="814"/>
        <v>#DIV/0!</v>
      </c>
      <c r="HQ220" s="57" t="e">
        <f t="shared" si="815"/>
        <v>#DIV/0!</v>
      </c>
      <c r="HR220" s="57"/>
      <c r="HS220" s="57" t="e">
        <f t="shared" si="816"/>
        <v>#DIV/0!</v>
      </c>
      <c r="HT220" s="57" t="e">
        <f t="shared" si="817"/>
        <v>#DIV/0!</v>
      </c>
      <c r="HU220" s="57" t="e">
        <f t="shared" si="818"/>
        <v>#DIV/0!</v>
      </c>
      <c r="HV220" s="57" t="e">
        <f t="shared" si="819"/>
        <v>#DIV/0!</v>
      </c>
      <c r="HW220" s="57" t="e">
        <f t="shared" si="820"/>
        <v>#DIV/0!</v>
      </c>
      <c r="HX220" s="57"/>
      <c r="HY220" s="57" t="e">
        <f t="shared" si="821"/>
        <v>#DIV/0!</v>
      </c>
      <c r="HZ220" s="57" t="e">
        <f t="shared" si="822"/>
        <v>#DIV/0!</v>
      </c>
      <c r="IA220" s="57"/>
      <c r="IB220" s="61">
        <f t="shared" si="823"/>
        <v>0</v>
      </c>
      <c r="IC220" s="57" t="str">
        <f t="shared" si="824"/>
        <v/>
      </c>
      <c r="ID220" s="42"/>
      <c r="IE220" s="2" t="str">
        <f t="shared" si="825"/>
        <v/>
      </c>
      <c r="IF220" s="60" t="e">
        <f t="shared" si="826"/>
        <v>#DIV/0!</v>
      </c>
      <c r="IG220" s="60" t="str">
        <f t="shared" si="827"/>
        <v/>
      </c>
      <c r="IH220" s="60" t="str">
        <f t="shared" si="828"/>
        <v>zinco-</v>
      </c>
      <c r="II220" s="60" t="str">
        <f t="shared" si="829"/>
        <v>mangano-</v>
      </c>
      <c r="IJ220" s="60" t="e">
        <f t="shared" si="830"/>
        <v>#DIV/0!</v>
      </c>
      <c r="IK220" s="60" t="e">
        <f t="shared" si="831"/>
        <v>#DIV/0!</v>
      </c>
      <c r="IL220" s="60" t="e">
        <f t="shared" si="832"/>
        <v>#DIV/0!</v>
      </c>
      <c r="IM220" s="60" t="e">
        <f t="shared" si="833"/>
        <v>#DIV/0!</v>
      </c>
      <c r="IN220" s="60" t="str">
        <f t="shared" si="834"/>
        <v/>
      </c>
      <c r="IO220" s="60" t="str">
        <f t="shared" si="835"/>
        <v/>
      </c>
      <c r="IP220" s="57"/>
      <c r="IQ220" s="57" t="str">
        <f t="shared" si="836"/>
        <v>ERROR!!</v>
      </c>
    </row>
    <row r="221" spans="24:251">
      <c r="X221" s="29">
        <f t="shared" si="692"/>
        <v>0</v>
      </c>
      <c r="Y221" s="29">
        <f t="shared" si="693"/>
        <v>0</v>
      </c>
      <c r="Z221" s="29" t="e">
        <f t="shared" si="694"/>
        <v>#DIV/0!</v>
      </c>
      <c r="AA221" s="29" t="e">
        <f t="shared" si="695"/>
        <v>#DIV/0!</v>
      </c>
      <c r="AB221" s="29" t="e">
        <f t="shared" si="696"/>
        <v>#DIV/0!</v>
      </c>
      <c r="AC221" s="29" t="e">
        <f t="shared" si="697"/>
        <v>#DIV/0!</v>
      </c>
      <c r="AF221" s="23">
        <v>60.084299999999999</v>
      </c>
      <c r="AG221" s="23">
        <v>79.878799999999998</v>
      </c>
      <c r="AH221" s="23">
        <v>101.96120000000001</v>
      </c>
      <c r="AI221" s="23">
        <v>151.99039999999999</v>
      </c>
      <c r="AJ221" s="23">
        <v>159.69</v>
      </c>
      <c r="AK221" s="23">
        <v>71.846400000000003</v>
      </c>
      <c r="AL221" s="23">
        <v>70.9375</v>
      </c>
      <c r="AM221" s="23">
        <v>40.304400000000001</v>
      </c>
      <c r="AN221" s="23">
        <v>56.077399999999997</v>
      </c>
      <c r="AO221" s="23">
        <v>61.978999999999999</v>
      </c>
      <c r="AP221" s="23">
        <v>94.195999999999998</v>
      </c>
      <c r="AQ221" s="23">
        <v>18.998000000000001</v>
      </c>
      <c r="AR221" s="23">
        <v>35.450000000000003</v>
      </c>
      <c r="AS221" s="23">
        <v>29.88</v>
      </c>
      <c r="AT221" s="23">
        <v>74.691999999999993</v>
      </c>
      <c r="AU221" s="23">
        <v>81.39</v>
      </c>
      <c r="AX221" s="54">
        <f t="shared" si="698"/>
        <v>0</v>
      </c>
      <c r="AY221" s="54">
        <f t="shared" si="699"/>
        <v>0</v>
      </c>
      <c r="AZ221" s="54">
        <f t="shared" si="700"/>
        <v>0</v>
      </c>
      <c r="BA221" s="54">
        <f t="shared" si="701"/>
        <v>0</v>
      </c>
      <c r="BB221" s="54">
        <f t="shared" si="702"/>
        <v>0</v>
      </c>
      <c r="BC221" s="54">
        <f t="shared" si="703"/>
        <v>0</v>
      </c>
      <c r="BD221" s="54">
        <f t="shared" si="704"/>
        <v>0</v>
      </c>
      <c r="BE221" s="54">
        <f t="shared" si="705"/>
        <v>0</v>
      </c>
      <c r="BF221" s="54">
        <f t="shared" si="706"/>
        <v>0</v>
      </c>
      <c r="BG221" s="54">
        <f t="shared" si="707"/>
        <v>0</v>
      </c>
      <c r="BH221" s="54">
        <f t="shared" si="708"/>
        <v>0</v>
      </c>
      <c r="BI221" s="54">
        <f t="shared" si="709"/>
        <v>0</v>
      </c>
      <c r="BJ221" s="54">
        <f t="shared" si="710"/>
        <v>0</v>
      </c>
      <c r="BK221" s="54">
        <f t="shared" si="711"/>
        <v>0</v>
      </c>
      <c r="BL221" s="54">
        <f t="shared" si="712"/>
        <v>0</v>
      </c>
      <c r="BM221" s="42"/>
      <c r="BO221" s="54">
        <f>'Norm-coeff'!$C$2+$AX221*'Norm-coeff'!$D$2+$AY221*'Norm-coeff'!$E$2+$AZ221*'Norm-coeff'!$F$2+$BA221*'Norm-coeff'!$G$2+$BB221*'Norm-coeff'!$H$2+$BC221*'Norm-coeff'!$I$2+$BD221*'Norm-coeff'!$J$2+$BE221*'Norm-coeff'!$K$2+$BF221*'Norm-coeff'!$L$2+$BG221*'Norm-coeff'!$M$2+$BH221*'Norm-coeff'!$N$2+$BI221*'Norm-coeff'!$O$2</f>
        <v>5.4045421474420303</v>
      </c>
      <c r="BP221" s="54">
        <f>'Norm-coeff'!$C$3+$AX221*'Norm-coeff'!$D$3+$AY221*'Norm-coeff'!$E$3+$AZ221*'Norm-coeff'!$F$3+$BA221*'Norm-coeff'!$G$3+$BB221*'Norm-coeff'!$H$3+$BC221*'Norm-coeff'!$I$3+$BD221*'Norm-coeff'!$J$3+$BE221*'Norm-coeff'!$K$3+$BF221*'Norm-coeff'!$L$3+$BG221*'Norm-coeff'!$M$3+$BH221*'Norm-coeff'!$N$3+$BI221*'Norm-coeff'!$O$3</f>
        <v>3.15319116612705</v>
      </c>
      <c r="BQ221" s="54">
        <f>'Norm-coeff'!$C$4+$AX221*'Norm-coeff'!$D$4+$AY221*'Norm-coeff'!$E$4+$AZ221*'Norm-coeff'!$F$4+$BA221*'Norm-coeff'!$G$4+$BB221*'Norm-coeff'!$H$4+$BC221*'Norm-coeff'!$I$4+$BD221*'Norm-coeff'!$J$4+$BE221*'Norm-coeff'!$K$4+$BF221*'Norm-coeff'!$L$4+$BG221*'Norm-coeff'!$M$4+$BH221*'Norm-coeff'!$N$4+$BI221*'Norm-coeff'!$O$4</f>
        <v>1.42115649462768</v>
      </c>
      <c r="BR221" s="54">
        <f>'Norm-coeff'!$C$5+$AX221*'Norm-coeff'!$D$5+$AY221*'Norm-coeff'!$E$5+$AZ221*'Norm-coeff'!$F$5+$BA221*'Norm-coeff'!$G$5+$BB221*'Norm-coeff'!$H$5+$BC221*'Norm-coeff'!$I$5+$BD221*'Norm-coeff'!$J$5+$BE221*'Norm-coeff'!$K$5+$BF221*'Norm-coeff'!$L$5+$BG221*'Norm-coeff'!$M$5+$BH221*'Norm-coeff'!$N$5+$BI221*'Norm-coeff'!$O$5</f>
        <v>1.0553329241296201</v>
      </c>
      <c r="BS221" s="54">
        <f>'Norm-coeff'!$C$6+$AX221*'Norm-coeff'!$D$6+$AY221*'Norm-coeff'!$E$6+$AZ221*'Norm-coeff'!$F$6+$BA221*'Norm-coeff'!$G$6+$BB221*'Norm-coeff'!$H$6+$BC221*'Norm-coeff'!$I$6+$BD221*'Norm-coeff'!$J$6+$BE221*'Norm-coeff'!$K$6+$BF221*'Norm-coeff'!$L$6+$BG221*'Norm-coeff'!$M$6+$BH221*'Norm-coeff'!$N$6+$BI221*'Norm-coeff'!$O$6</f>
        <v>-1.48700885495103E-2</v>
      </c>
      <c r="BT221" s="54">
        <f>'Norm-coeff'!$C$7+$AX221*'Norm-coeff'!$D$7+$AY221*'Norm-coeff'!$E$7+$AZ221*'Norm-coeff'!$F$7+$BA221*'Norm-coeff'!$G$7+$BB221*'Norm-coeff'!$H$7+$BC221*'Norm-coeff'!$I$7+$BD221*'Norm-coeff'!$J$7+$BE221*'Norm-coeff'!$K$7+$BF221*'Norm-coeff'!$L$7+$BG221*'Norm-coeff'!$M$7+$BH221*'Norm-coeff'!$N$7+$BI221*'Norm-coeff'!$O$7</f>
        <v>2.0907583608832998</v>
      </c>
      <c r="BU221" s="54">
        <f>'Norm-coeff'!$C$8+$AX221*'Norm-coeff'!$D$8+$AY221*'Norm-coeff'!$E$8+$AZ221*'Norm-coeff'!$F$8+$BA221*'Norm-coeff'!$G$8+$BB221*'Norm-coeff'!$H$8+$BC221*'Norm-coeff'!$I$8+$BD221*'Norm-coeff'!$J$8+$BE221*'Norm-coeff'!$K$8+$BF221*'Norm-coeff'!$L$8+$BG221*'Norm-coeff'!$M$8+$BH221*'Norm-coeff'!$N$8+$BI221*'Norm-coeff'!$O$8</f>
        <v>0.65894159836244504</v>
      </c>
      <c r="BV221" s="54">
        <f>'Norm-coeff'!$C$9+$AX221*'Norm-coeff'!$D$9+$AY221*'Norm-coeff'!$E$9+$AZ221*'Norm-coeff'!$F$9+$BA221*'Norm-coeff'!$G$9+$BB221*'Norm-coeff'!$H$9+$BC221*'Norm-coeff'!$I$9+$BD221*'Norm-coeff'!$J$9+$BE221*'Norm-coeff'!$K$9+$BF221*'Norm-coeff'!$L$9+$BG221*'Norm-coeff'!$M$9+$BH221*'Norm-coeff'!$N$9+$BI221*'Norm-coeff'!$O$9</f>
        <v>1.48961085014701</v>
      </c>
      <c r="BW221" s="54">
        <f>'Norm-coeff'!$C$10+$AX221*'Norm-coeff'!$D$10+$AY221*'Norm-coeff'!$E$10+$AZ221*'Norm-coeff'!$F$10+$BA221*'Norm-coeff'!$G$10+$BB221*'Norm-coeff'!$H$10+$BC221*'Norm-coeff'!$I$10+$BD221*'Norm-coeff'!$J$10+$BE221*'Norm-coeff'!$K$10+$BF221*'Norm-coeff'!$L$10+$BG221*'Norm-coeff'!$M$10+$BH221*'Norm-coeff'!$N$10+$BI221*'Norm-coeff'!$O$10</f>
        <v>1.42058735749591</v>
      </c>
      <c r="BX221" s="54">
        <f>'Norm-coeff'!$C$11+$AX221*'Norm-coeff'!$D$11+$AY221*'Norm-coeff'!$E$11+$AZ221*'Norm-coeff'!$F$11+$BA221*'Norm-coeff'!$G$11+$BB221*'Norm-coeff'!$H$11+$BC221*'Norm-coeff'!$I$11+$BD221*'Norm-coeff'!$J$11+$BE221*'Norm-coeff'!$K$11+$BF221*'Norm-coeff'!$L$11+$BG221*'Norm-coeff'!$M$11+$BH221*'Norm-coeff'!$N$11+$BI221*'Norm-coeff'!$O$11</f>
        <v>0.221233014421479</v>
      </c>
      <c r="BY221" s="54">
        <f>'Norm-coeff'!$C$12+$AX221*'Norm-coeff'!$D$12+$AY221*'Norm-coeff'!$E$12+$AZ221*'Norm-coeff'!$F$12+$BA221*'Norm-coeff'!$G$12+$BB221*'Norm-coeff'!$H$12+$BC221*'Norm-coeff'!$I$12+$BD221*'Norm-coeff'!$J$12+$BE221*'Norm-coeff'!$K$12+$BF221*'Norm-coeff'!$L$12+$BG221*'Norm-coeff'!$M$12+$BH221*'Norm-coeff'!$N$12+$BI221*'Norm-coeff'!$O$12</f>
        <v>0.283527502056037</v>
      </c>
      <c r="BZ221" s="54">
        <f>'Norm-coeff'!$C$13+$AX221*'Norm-coeff'!$D$13+$AY221*'Norm-coeff'!$E$13+$AZ221*'Norm-coeff'!$F$13+$BA221*'Norm-coeff'!$G$13+$BB221*'Norm-coeff'!$H$13+$BC221*'Norm-coeff'!$I$13+$BD221*'Norm-coeff'!$J$13+$BE221*'Norm-coeff'!$K$13+$BF221*'Norm-coeff'!$L$13+$BG221*'Norm-coeff'!$M$13+$BH221*'Norm-coeff'!$N$13+$BI221*'Norm-coeff'!$O$13</f>
        <v>-4.1864930554451202E-2</v>
      </c>
      <c r="CA221" s="54">
        <f>'Norm-coeff'!$C$14+$AX221*'Norm-coeff'!$D$14+$AY221*'Norm-coeff'!$E$14+$AZ221*'Norm-coeff'!$F$14+$BA221*'Norm-coeff'!$G$14+$BB221*'Norm-coeff'!$H$14+$BC221*'Norm-coeff'!$I$14+$BD221*'Norm-coeff'!$J$14+$BE221*'Norm-coeff'!$K$14+$BF221*'Norm-coeff'!$L$14+$BG221*'Norm-coeff'!$M$14+$BH221*'Norm-coeff'!$N$14+$BI221*'Norm-coeff'!$O$14</f>
        <v>4.2526983164477103</v>
      </c>
      <c r="CC221" s="54">
        <f t="shared" si="837"/>
        <v>0</v>
      </c>
      <c r="CG221" s="54">
        <f t="shared" si="713"/>
        <v>0</v>
      </c>
      <c r="CH221" s="54">
        <f t="shared" si="691"/>
        <v>0</v>
      </c>
      <c r="CI221" s="54">
        <f t="shared" si="714"/>
        <v>0</v>
      </c>
      <c r="CJ221" s="56">
        <f t="shared" si="715"/>
        <v>0</v>
      </c>
      <c r="CK221" s="54">
        <f t="shared" si="716"/>
        <v>0</v>
      </c>
      <c r="CL221" s="54">
        <f t="shared" si="717"/>
        <v>0</v>
      </c>
      <c r="CM221" s="54">
        <f t="shared" si="718"/>
        <v>0</v>
      </c>
      <c r="CN221" s="54">
        <f t="shared" si="719"/>
        <v>0</v>
      </c>
      <c r="CO221" s="54">
        <f t="shared" si="720"/>
        <v>0</v>
      </c>
      <c r="CP221" s="54">
        <f t="shared" si="721"/>
        <v>0</v>
      </c>
      <c r="CQ221" s="54">
        <f t="shared" si="722"/>
        <v>0</v>
      </c>
      <c r="CR221" s="54">
        <f t="shared" si="723"/>
        <v>0</v>
      </c>
      <c r="CS221" s="54">
        <f t="shared" si="724"/>
        <v>0</v>
      </c>
      <c r="CU221" s="54">
        <f t="shared" si="725"/>
        <v>0</v>
      </c>
      <c r="CV221" s="54">
        <f t="shared" si="726"/>
        <v>0</v>
      </c>
      <c r="CW221" s="54">
        <f t="shared" si="727"/>
        <v>0</v>
      </c>
      <c r="CX221" s="54">
        <f t="shared" si="728"/>
        <v>0</v>
      </c>
      <c r="CZ221" s="54">
        <f t="shared" si="729"/>
        <v>0</v>
      </c>
      <c r="DA221" s="54">
        <f t="shared" si="730"/>
        <v>0</v>
      </c>
      <c r="DB221" s="54">
        <f t="shared" si="731"/>
        <v>0</v>
      </c>
      <c r="DC221" s="54">
        <f t="shared" si="732"/>
        <v>0</v>
      </c>
      <c r="DD221" s="54">
        <f t="shared" si="733"/>
        <v>0</v>
      </c>
      <c r="DE221" s="54">
        <f t="shared" si="734"/>
        <v>0</v>
      </c>
      <c r="DF221" s="54">
        <f t="shared" si="735"/>
        <v>0</v>
      </c>
      <c r="DG221" s="54">
        <f t="shared" si="736"/>
        <v>2</v>
      </c>
      <c r="DH221" s="71">
        <f t="shared" si="737"/>
        <v>0</v>
      </c>
      <c r="DI221" s="71">
        <f t="shared" si="738"/>
        <v>0</v>
      </c>
      <c r="DJ221" s="54">
        <f t="shared" si="739"/>
        <v>0</v>
      </c>
      <c r="DK221" s="54">
        <f t="shared" si="740"/>
        <v>2</v>
      </c>
      <c r="DL221" s="4">
        <f t="shared" si="665"/>
        <v>0</v>
      </c>
      <c r="DM221" s="3">
        <f t="shared" si="741"/>
        <v>0</v>
      </c>
      <c r="DN221" s="3">
        <f t="shared" si="742"/>
        <v>0</v>
      </c>
      <c r="DO221" s="4" t="e">
        <f t="shared" si="743"/>
        <v>#DIV/0!</v>
      </c>
      <c r="DP221" s="57"/>
      <c r="DQ221" s="57"/>
      <c r="DR221" s="56">
        <f t="shared" si="666"/>
        <v>2</v>
      </c>
      <c r="DS221" s="56">
        <f t="shared" si="667"/>
        <v>0</v>
      </c>
      <c r="DT221" s="38">
        <f t="shared" si="668"/>
        <v>0</v>
      </c>
      <c r="DU221" s="38">
        <f t="shared" si="744"/>
        <v>2</v>
      </c>
      <c r="DV221" s="38">
        <f t="shared" si="669"/>
        <v>0</v>
      </c>
      <c r="DW221" s="39">
        <f t="shared" si="670"/>
        <v>0</v>
      </c>
      <c r="DX221" s="39">
        <f t="shared" si="671"/>
        <v>0</v>
      </c>
      <c r="DY221" s="39">
        <f t="shared" si="672"/>
        <v>0</v>
      </c>
      <c r="DZ221" s="39">
        <f t="shared" si="673"/>
        <v>0</v>
      </c>
      <c r="EA221" s="39">
        <f t="shared" si="674"/>
        <v>0</v>
      </c>
      <c r="EB221" s="37" t="e">
        <f t="shared" si="745"/>
        <v>#DIV/0!</v>
      </c>
      <c r="EC221" s="37" t="e">
        <f t="shared" si="746"/>
        <v>#DIV/0!</v>
      </c>
      <c r="ED221" s="37" t="e">
        <f t="shared" si="747"/>
        <v>#DIV/0!</v>
      </c>
      <c r="EE221" s="37" t="e">
        <f t="shared" si="748"/>
        <v>#DIV/0!</v>
      </c>
      <c r="EF221" s="39" t="e">
        <f t="shared" si="749"/>
        <v>#DIV/0!</v>
      </c>
      <c r="EG221" s="37" t="e">
        <f t="shared" si="750"/>
        <v>#DIV/0!</v>
      </c>
      <c r="EH221" s="37" t="e">
        <f t="shared" si="751"/>
        <v>#DIV/0!</v>
      </c>
      <c r="EI221" s="11" t="b">
        <f t="shared" si="752"/>
        <v>1</v>
      </c>
      <c r="EJ221" s="11" t="b">
        <f t="shared" si="753"/>
        <v>0</v>
      </c>
      <c r="EK221" s="39" t="e">
        <f t="shared" si="754"/>
        <v>#DIV/0!</v>
      </c>
      <c r="EL221" s="39" t="e">
        <f t="shared" si="755"/>
        <v>#DIV/0!</v>
      </c>
      <c r="EM221" s="39" t="e">
        <f t="shared" si="756"/>
        <v>#DIV/0!</v>
      </c>
      <c r="EN221" s="39" t="e">
        <f t="shared" si="757"/>
        <v>#DIV/0!</v>
      </c>
      <c r="EO221" s="39" t="e">
        <f t="shared" si="758"/>
        <v>#DIV/0!</v>
      </c>
      <c r="EP221" s="39" t="e">
        <f t="shared" si="759"/>
        <v>#DIV/0!</v>
      </c>
      <c r="EQ221" s="39" t="e">
        <f t="shared" si="760"/>
        <v>#DIV/0!</v>
      </c>
      <c r="ER221" s="39" t="e">
        <f t="shared" si="761"/>
        <v>#DIV/0!</v>
      </c>
      <c r="ES221" s="58" t="str">
        <f t="shared" si="762"/>
        <v>(OH,F,Cl)-dominate amphibole</v>
      </c>
      <c r="ET221" s="58" t="e">
        <f t="shared" si="763"/>
        <v>#N/A</v>
      </c>
      <c r="EU221" s="56">
        <f t="shared" si="675"/>
        <v>0</v>
      </c>
      <c r="EV221" s="56">
        <f t="shared" si="676"/>
        <v>0</v>
      </c>
      <c r="EW221" s="56">
        <f t="shared" si="677"/>
        <v>0</v>
      </c>
      <c r="EX221" s="56">
        <f t="shared" si="678"/>
        <v>0</v>
      </c>
      <c r="EY221" s="56">
        <f t="shared" si="679"/>
        <v>0</v>
      </c>
      <c r="EZ221" s="56">
        <f t="shared" si="680"/>
        <v>0</v>
      </c>
      <c r="FA221" s="39">
        <f t="shared" si="681"/>
        <v>0</v>
      </c>
      <c r="FB221" s="39">
        <f t="shared" si="682"/>
        <v>0</v>
      </c>
      <c r="FC221" s="54">
        <f t="shared" si="683"/>
        <v>0</v>
      </c>
      <c r="FD221" s="54">
        <f t="shared" si="684"/>
        <v>0</v>
      </c>
      <c r="FE221" s="39">
        <f t="shared" si="685"/>
        <v>0</v>
      </c>
      <c r="FF221" s="54">
        <f t="shared" si="686"/>
        <v>0</v>
      </c>
      <c r="FG221" s="39">
        <f t="shared" si="687"/>
        <v>0</v>
      </c>
      <c r="FH221" s="39">
        <f t="shared" si="764"/>
        <v>0</v>
      </c>
      <c r="FI221" s="39">
        <f t="shared" si="765"/>
        <v>0</v>
      </c>
      <c r="FJ221" s="39">
        <f t="shared" si="766"/>
        <v>0</v>
      </c>
      <c r="FK221" s="39" t="e">
        <f t="shared" si="767"/>
        <v>#DIV/0!</v>
      </c>
      <c r="FL221" s="39" t="e">
        <f t="shared" si="768"/>
        <v>#DIV/0!</v>
      </c>
      <c r="FM221" s="39" t="e">
        <f t="shared" si="769"/>
        <v>#DIV/0!</v>
      </c>
      <c r="FN221" s="39">
        <f t="shared" si="770"/>
        <v>1</v>
      </c>
      <c r="FO221" s="39">
        <f t="shared" si="688"/>
        <v>0</v>
      </c>
      <c r="FP221" s="39">
        <f t="shared" si="689"/>
        <v>0</v>
      </c>
      <c r="FQ221" s="39">
        <f t="shared" si="690"/>
        <v>0</v>
      </c>
      <c r="FR221" s="39">
        <f t="shared" si="771"/>
        <v>0</v>
      </c>
      <c r="FS221" s="39">
        <f t="shared" si="772"/>
        <v>0</v>
      </c>
      <c r="FU221" s="39" t="e">
        <f t="shared" si="773"/>
        <v>#DIV/0!</v>
      </c>
      <c r="FV221" s="39" t="e">
        <f t="shared" si="774"/>
        <v>#DIV/0!</v>
      </c>
      <c r="FW221" s="39" t="e">
        <f t="shared" si="775"/>
        <v>#DIV/0!</v>
      </c>
      <c r="FY221" s="39" t="e">
        <f t="shared" si="776"/>
        <v>#DIV/0!</v>
      </c>
      <c r="FZ221" s="39" t="e">
        <f t="shared" si="777"/>
        <v>#DIV/0!</v>
      </c>
      <c r="GA221" s="39" t="e">
        <f t="shared" si="778"/>
        <v>#DIV/0!</v>
      </c>
      <c r="GB221" s="39" t="e">
        <f t="shared" si="779"/>
        <v>#DIV/0!</v>
      </c>
      <c r="GC221" s="39" t="e">
        <f t="shared" si="780"/>
        <v>#DIV/0!</v>
      </c>
      <c r="GD221" s="39" t="e">
        <f t="shared" si="781"/>
        <v>#DIV/0!</v>
      </c>
      <c r="GE221" s="39" t="e">
        <f t="shared" si="782"/>
        <v>#DIV/0!</v>
      </c>
      <c r="GF221" s="39" t="e">
        <f t="shared" si="783"/>
        <v>#DIV/0!</v>
      </c>
      <c r="GG221" s="39" t="e">
        <f t="shared" si="784"/>
        <v>#DIV/0!</v>
      </c>
      <c r="GH221" s="39" t="e">
        <f t="shared" si="785"/>
        <v>#DIV/0!</v>
      </c>
      <c r="GI221" s="39"/>
      <c r="GJ221" s="39" t="e">
        <f t="shared" si="786"/>
        <v>#DIV/0!</v>
      </c>
      <c r="GK221" s="39" t="e">
        <f t="shared" si="787"/>
        <v>#DIV/0!</v>
      </c>
      <c r="GL221" s="39" t="e">
        <f t="shared" si="788"/>
        <v>#DIV/0!</v>
      </c>
      <c r="GM221" s="39" t="e">
        <f t="shared" si="789"/>
        <v>#DIV/0!</v>
      </c>
      <c r="GN221" s="39" t="e">
        <f t="shared" si="790"/>
        <v>#DIV/0!</v>
      </c>
      <c r="GO221" s="57"/>
      <c r="GP221" s="57" t="e">
        <f t="shared" si="791"/>
        <v>#DIV/0!</v>
      </c>
      <c r="GQ221" s="59" t="e">
        <f t="shared" si="792"/>
        <v>#DIV/0!</v>
      </c>
      <c r="GR221" s="41" t="e">
        <f t="shared" si="793"/>
        <v>#DIV/0!</v>
      </c>
      <c r="GS221" s="57" t="e">
        <f t="shared" si="794"/>
        <v>#DIV/0!</v>
      </c>
      <c r="GT221" s="57" t="e">
        <f t="shared" si="795"/>
        <v>#DIV/0!</v>
      </c>
      <c r="GU221" s="57" t="e">
        <f t="shared" si="796"/>
        <v>#DIV/0!</v>
      </c>
      <c r="GV221" s="57"/>
      <c r="GW221" s="42" t="e">
        <f t="shared" si="797"/>
        <v>#DIV/0!</v>
      </c>
      <c r="GX221" s="42" t="e">
        <f t="shared" si="798"/>
        <v>#DIV/0!</v>
      </c>
      <c r="GY221" s="42" t="e">
        <f t="shared" si="799"/>
        <v>#DIV/0!</v>
      </c>
      <c r="GZ221" s="57"/>
      <c r="HA221" s="2" t="e">
        <f t="shared" si="800"/>
        <v>#DIV/0!</v>
      </c>
      <c r="HB221" s="2" t="e">
        <f t="shared" si="801"/>
        <v>#DIV/0!</v>
      </c>
      <c r="HC221" s="2" t="e">
        <f t="shared" si="802"/>
        <v>#DIV/0!</v>
      </c>
      <c r="HD221" s="2" t="e">
        <f t="shared" si="803"/>
        <v>#DIV/0!</v>
      </c>
      <c r="HE221" s="2" t="e">
        <f t="shared" si="804"/>
        <v>#DIV/0!</v>
      </c>
      <c r="HF221" s="2" t="e">
        <f t="shared" si="805"/>
        <v>#DIV/0!</v>
      </c>
      <c r="HG221" s="2" t="e">
        <f t="shared" si="806"/>
        <v>#DIV/0!</v>
      </c>
      <c r="HH221" s="2" t="e">
        <f t="shared" si="807"/>
        <v>#DIV/0!</v>
      </c>
      <c r="HI221" s="2" t="e">
        <f t="shared" si="808"/>
        <v>#DIV/0!</v>
      </c>
      <c r="HJ221" s="11" t="e">
        <f t="shared" si="809"/>
        <v>#DIV/0!</v>
      </c>
      <c r="HK221" s="60" t="e">
        <f t="shared" si="810"/>
        <v>#DIV/0!</v>
      </c>
      <c r="HL221" s="57"/>
      <c r="HM221" s="57" t="e">
        <f t="shared" si="811"/>
        <v>#DIV/0!</v>
      </c>
      <c r="HN221" s="57" t="e">
        <f t="shared" si="812"/>
        <v>#DIV/0!</v>
      </c>
      <c r="HO221" s="57" t="e">
        <f t="shared" si="813"/>
        <v>#DIV/0!</v>
      </c>
      <c r="HP221" s="57" t="e">
        <f t="shared" si="814"/>
        <v>#DIV/0!</v>
      </c>
      <c r="HQ221" s="57" t="e">
        <f t="shared" si="815"/>
        <v>#DIV/0!</v>
      </c>
      <c r="HR221" s="57"/>
      <c r="HS221" s="57" t="e">
        <f t="shared" si="816"/>
        <v>#DIV/0!</v>
      </c>
      <c r="HT221" s="57" t="e">
        <f t="shared" si="817"/>
        <v>#DIV/0!</v>
      </c>
      <c r="HU221" s="57" t="e">
        <f t="shared" si="818"/>
        <v>#DIV/0!</v>
      </c>
      <c r="HV221" s="57" t="e">
        <f t="shared" si="819"/>
        <v>#DIV/0!</v>
      </c>
      <c r="HW221" s="57" t="e">
        <f t="shared" si="820"/>
        <v>#DIV/0!</v>
      </c>
      <c r="HX221" s="57"/>
      <c r="HY221" s="57" t="e">
        <f t="shared" si="821"/>
        <v>#DIV/0!</v>
      </c>
      <c r="HZ221" s="57" t="e">
        <f t="shared" si="822"/>
        <v>#DIV/0!</v>
      </c>
      <c r="IA221" s="57"/>
      <c r="IB221" s="61">
        <f t="shared" si="823"/>
        <v>0</v>
      </c>
      <c r="IC221" s="57" t="str">
        <f t="shared" si="824"/>
        <v/>
      </c>
      <c r="ID221" s="42"/>
      <c r="IE221" s="2" t="str">
        <f t="shared" si="825"/>
        <v/>
      </c>
      <c r="IF221" s="60" t="e">
        <f t="shared" si="826"/>
        <v>#DIV/0!</v>
      </c>
      <c r="IG221" s="60" t="str">
        <f t="shared" si="827"/>
        <v/>
      </c>
      <c r="IH221" s="60" t="str">
        <f t="shared" si="828"/>
        <v>zinco-</v>
      </c>
      <c r="II221" s="60" t="str">
        <f t="shared" si="829"/>
        <v>mangano-</v>
      </c>
      <c r="IJ221" s="60" t="e">
        <f t="shared" si="830"/>
        <v>#DIV/0!</v>
      </c>
      <c r="IK221" s="60" t="e">
        <f t="shared" si="831"/>
        <v>#DIV/0!</v>
      </c>
      <c r="IL221" s="60" t="e">
        <f t="shared" si="832"/>
        <v>#DIV/0!</v>
      </c>
      <c r="IM221" s="60" t="e">
        <f t="shared" si="833"/>
        <v>#DIV/0!</v>
      </c>
      <c r="IN221" s="60" t="str">
        <f t="shared" si="834"/>
        <v/>
      </c>
      <c r="IO221" s="60" t="str">
        <f t="shared" si="835"/>
        <v/>
      </c>
      <c r="IP221" s="57"/>
      <c r="IQ221" s="57" t="str">
        <f t="shared" si="836"/>
        <v>ERROR!!</v>
      </c>
    </row>
    <row r="222" spans="24:251">
      <c r="X222" s="29">
        <f t="shared" si="692"/>
        <v>0</v>
      </c>
      <c r="Y222" s="29">
        <f t="shared" si="693"/>
        <v>0</v>
      </c>
      <c r="Z222" s="29" t="e">
        <f t="shared" si="694"/>
        <v>#DIV/0!</v>
      </c>
      <c r="AA222" s="29" t="e">
        <f t="shared" si="695"/>
        <v>#DIV/0!</v>
      </c>
      <c r="AB222" s="29" t="e">
        <f t="shared" si="696"/>
        <v>#DIV/0!</v>
      </c>
      <c r="AC222" s="29" t="e">
        <f t="shared" si="697"/>
        <v>#DIV/0!</v>
      </c>
      <c r="AF222" s="23">
        <v>60.084299999999999</v>
      </c>
      <c r="AG222" s="23">
        <v>79.878799999999998</v>
      </c>
      <c r="AH222" s="23">
        <v>101.96120000000001</v>
      </c>
      <c r="AI222" s="23">
        <v>151.99039999999999</v>
      </c>
      <c r="AJ222" s="23">
        <v>159.69</v>
      </c>
      <c r="AK222" s="23">
        <v>71.846400000000003</v>
      </c>
      <c r="AL222" s="23">
        <v>70.9375</v>
      </c>
      <c r="AM222" s="23">
        <v>40.304400000000001</v>
      </c>
      <c r="AN222" s="23">
        <v>56.077399999999997</v>
      </c>
      <c r="AO222" s="23">
        <v>61.978999999999999</v>
      </c>
      <c r="AP222" s="23">
        <v>94.195999999999998</v>
      </c>
      <c r="AQ222" s="23">
        <v>18.998000000000001</v>
      </c>
      <c r="AR222" s="23">
        <v>35.450000000000003</v>
      </c>
      <c r="AS222" s="23">
        <v>29.88</v>
      </c>
      <c r="AT222" s="23">
        <v>74.691999999999993</v>
      </c>
      <c r="AU222" s="23">
        <v>81.39</v>
      </c>
      <c r="AX222" s="54">
        <f t="shared" si="698"/>
        <v>0</v>
      </c>
      <c r="AY222" s="54">
        <f t="shared" si="699"/>
        <v>0</v>
      </c>
      <c r="AZ222" s="54">
        <f t="shared" si="700"/>
        <v>0</v>
      </c>
      <c r="BA222" s="54">
        <f t="shared" si="701"/>
        <v>0</v>
      </c>
      <c r="BB222" s="54">
        <f t="shared" si="702"/>
        <v>0</v>
      </c>
      <c r="BC222" s="54">
        <f t="shared" si="703"/>
        <v>0</v>
      </c>
      <c r="BD222" s="54">
        <f t="shared" si="704"/>
        <v>0</v>
      </c>
      <c r="BE222" s="54">
        <f t="shared" si="705"/>
        <v>0</v>
      </c>
      <c r="BF222" s="54">
        <f t="shared" si="706"/>
        <v>0</v>
      </c>
      <c r="BG222" s="54">
        <f t="shared" si="707"/>
        <v>0</v>
      </c>
      <c r="BH222" s="54">
        <f t="shared" si="708"/>
        <v>0</v>
      </c>
      <c r="BI222" s="54">
        <f t="shared" si="709"/>
        <v>0</v>
      </c>
      <c r="BJ222" s="54">
        <f t="shared" si="710"/>
        <v>0</v>
      </c>
      <c r="BK222" s="54">
        <f t="shared" si="711"/>
        <v>0</v>
      </c>
      <c r="BL222" s="54">
        <f t="shared" si="712"/>
        <v>0</v>
      </c>
      <c r="BM222" s="42"/>
      <c r="BO222" s="54">
        <f>'Norm-coeff'!$C$2+$AX222*'Norm-coeff'!$D$2+$AY222*'Norm-coeff'!$E$2+$AZ222*'Norm-coeff'!$F$2+$BA222*'Norm-coeff'!$G$2+$BB222*'Norm-coeff'!$H$2+$BC222*'Norm-coeff'!$I$2+$BD222*'Norm-coeff'!$J$2+$BE222*'Norm-coeff'!$K$2+$BF222*'Norm-coeff'!$L$2+$BG222*'Norm-coeff'!$M$2+$BH222*'Norm-coeff'!$N$2+$BI222*'Norm-coeff'!$O$2</f>
        <v>5.4045421474420303</v>
      </c>
      <c r="BP222" s="54">
        <f>'Norm-coeff'!$C$3+$AX222*'Norm-coeff'!$D$3+$AY222*'Norm-coeff'!$E$3+$AZ222*'Norm-coeff'!$F$3+$BA222*'Norm-coeff'!$G$3+$BB222*'Norm-coeff'!$H$3+$BC222*'Norm-coeff'!$I$3+$BD222*'Norm-coeff'!$J$3+$BE222*'Norm-coeff'!$K$3+$BF222*'Norm-coeff'!$L$3+$BG222*'Norm-coeff'!$M$3+$BH222*'Norm-coeff'!$N$3+$BI222*'Norm-coeff'!$O$3</f>
        <v>3.15319116612705</v>
      </c>
      <c r="BQ222" s="54">
        <f>'Norm-coeff'!$C$4+$AX222*'Norm-coeff'!$D$4+$AY222*'Norm-coeff'!$E$4+$AZ222*'Norm-coeff'!$F$4+$BA222*'Norm-coeff'!$G$4+$BB222*'Norm-coeff'!$H$4+$BC222*'Norm-coeff'!$I$4+$BD222*'Norm-coeff'!$J$4+$BE222*'Norm-coeff'!$K$4+$BF222*'Norm-coeff'!$L$4+$BG222*'Norm-coeff'!$M$4+$BH222*'Norm-coeff'!$N$4+$BI222*'Norm-coeff'!$O$4</f>
        <v>1.42115649462768</v>
      </c>
      <c r="BR222" s="54">
        <f>'Norm-coeff'!$C$5+$AX222*'Norm-coeff'!$D$5+$AY222*'Norm-coeff'!$E$5+$AZ222*'Norm-coeff'!$F$5+$BA222*'Norm-coeff'!$G$5+$BB222*'Norm-coeff'!$H$5+$BC222*'Norm-coeff'!$I$5+$BD222*'Norm-coeff'!$J$5+$BE222*'Norm-coeff'!$K$5+$BF222*'Norm-coeff'!$L$5+$BG222*'Norm-coeff'!$M$5+$BH222*'Norm-coeff'!$N$5+$BI222*'Norm-coeff'!$O$5</f>
        <v>1.0553329241296201</v>
      </c>
      <c r="BS222" s="54">
        <f>'Norm-coeff'!$C$6+$AX222*'Norm-coeff'!$D$6+$AY222*'Norm-coeff'!$E$6+$AZ222*'Norm-coeff'!$F$6+$BA222*'Norm-coeff'!$G$6+$BB222*'Norm-coeff'!$H$6+$BC222*'Norm-coeff'!$I$6+$BD222*'Norm-coeff'!$J$6+$BE222*'Norm-coeff'!$K$6+$BF222*'Norm-coeff'!$L$6+$BG222*'Norm-coeff'!$M$6+$BH222*'Norm-coeff'!$N$6+$BI222*'Norm-coeff'!$O$6</f>
        <v>-1.48700885495103E-2</v>
      </c>
      <c r="BT222" s="54">
        <f>'Norm-coeff'!$C$7+$AX222*'Norm-coeff'!$D$7+$AY222*'Norm-coeff'!$E$7+$AZ222*'Norm-coeff'!$F$7+$BA222*'Norm-coeff'!$G$7+$BB222*'Norm-coeff'!$H$7+$BC222*'Norm-coeff'!$I$7+$BD222*'Norm-coeff'!$J$7+$BE222*'Norm-coeff'!$K$7+$BF222*'Norm-coeff'!$L$7+$BG222*'Norm-coeff'!$M$7+$BH222*'Norm-coeff'!$N$7+$BI222*'Norm-coeff'!$O$7</f>
        <v>2.0907583608832998</v>
      </c>
      <c r="BU222" s="54">
        <f>'Norm-coeff'!$C$8+$AX222*'Norm-coeff'!$D$8+$AY222*'Norm-coeff'!$E$8+$AZ222*'Norm-coeff'!$F$8+$BA222*'Norm-coeff'!$G$8+$BB222*'Norm-coeff'!$H$8+$BC222*'Norm-coeff'!$I$8+$BD222*'Norm-coeff'!$J$8+$BE222*'Norm-coeff'!$K$8+$BF222*'Norm-coeff'!$L$8+$BG222*'Norm-coeff'!$M$8+$BH222*'Norm-coeff'!$N$8+$BI222*'Norm-coeff'!$O$8</f>
        <v>0.65894159836244504</v>
      </c>
      <c r="BV222" s="54">
        <f>'Norm-coeff'!$C$9+$AX222*'Norm-coeff'!$D$9+$AY222*'Norm-coeff'!$E$9+$AZ222*'Norm-coeff'!$F$9+$BA222*'Norm-coeff'!$G$9+$BB222*'Norm-coeff'!$H$9+$BC222*'Norm-coeff'!$I$9+$BD222*'Norm-coeff'!$J$9+$BE222*'Norm-coeff'!$K$9+$BF222*'Norm-coeff'!$L$9+$BG222*'Norm-coeff'!$M$9+$BH222*'Norm-coeff'!$N$9+$BI222*'Norm-coeff'!$O$9</f>
        <v>1.48961085014701</v>
      </c>
      <c r="BW222" s="54">
        <f>'Norm-coeff'!$C$10+$AX222*'Norm-coeff'!$D$10+$AY222*'Norm-coeff'!$E$10+$AZ222*'Norm-coeff'!$F$10+$BA222*'Norm-coeff'!$G$10+$BB222*'Norm-coeff'!$H$10+$BC222*'Norm-coeff'!$I$10+$BD222*'Norm-coeff'!$J$10+$BE222*'Norm-coeff'!$K$10+$BF222*'Norm-coeff'!$L$10+$BG222*'Norm-coeff'!$M$10+$BH222*'Norm-coeff'!$N$10+$BI222*'Norm-coeff'!$O$10</f>
        <v>1.42058735749591</v>
      </c>
      <c r="BX222" s="54">
        <f>'Norm-coeff'!$C$11+$AX222*'Norm-coeff'!$D$11+$AY222*'Norm-coeff'!$E$11+$AZ222*'Norm-coeff'!$F$11+$BA222*'Norm-coeff'!$G$11+$BB222*'Norm-coeff'!$H$11+$BC222*'Norm-coeff'!$I$11+$BD222*'Norm-coeff'!$J$11+$BE222*'Norm-coeff'!$K$11+$BF222*'Norm-coeff'!$L$11+$BG222*'Norm-coeff'!$M$11+$BH222*'Norm-coeff'!$N$11+$BI222*'Norm-coeff'!$O$11</f>
        <v>0.221233014421479</v>
      </c>
      <c r="BY222" s="54">
        <f>'Norm-coeff'!$C$12+$AX222*'Norm-coeff'!$D$12+$AY222*'Norm-coeff'!$E$12+$AZ222*'Norm-coeff'!$F$12+$BA222*'Norm-coeff'!$G$12+$BB222*'Norm-coeff'!$H$12+$BC222*'Norm-coeff'!$I$12+$BD222*'Norm-coeff'!$J$12+$BE222*'Norm-coeff'!$K$12+$BF222*'Norm-coeff'!$L$12+$BG222*'Norm-coeff'!$M$12+$BH222*'Norm-coeff'!$N$12+$BI222*'Norm-coeff'!$O$12</f>
        <v>0.283527502056037</v>
      </c>
      <c r="BZ222" s="54">
        <f>'Norm-coeff'!$C$13+$AX222*'Norm-coeff'!$D$13+$AY222*'Norm-coeff'!$E$13+$AZ222*'Norm-coeff'!$F$13+$BA222*'Norm-coeff'!$G$13+$BB222*'Norm-coeff'!$H$13+$BC222*'Norm-coeff'!$I$13+$BD222*'Norm-coeff'!$J$13+$BE222*'Norm-coeff'!$K$13+$BF222*'Norm-coeff'!$L$13+$BG222*'Norm-coeff'!$M$13+$BH222*'Norm-coeff'!$N$13+$BI222*'Norm-coeff'!$O$13</f>
        <v>-4.1864930554451202E-2</v>
      </c>
      <c r="CA222" s="54">
        <f>'Norm-coeff'!$C$14+$AX222*'Norm-coeff'!$D$14+$AY222*'Norm-coeff'!$E$14+$AZ222*'Norm-coeff'!$F$14+$BA222*'Norm-coeff'!$G$14+$BB222*'Norm-coeff'!$H$14+$BC222*'Norm-coeff'!$I$14+$BD222*'Norm-coeff'!$J$14+$BE222*'Norm-coeff'!$K$14+$BF222*'Norm-coeff'!$L$14+$BG222*'Norm-coeff'!$M$14+$BH222*'Norm-coeff'!$N$14+$BI222*'Norm-coeff'!$O$14</f>
        <v>4.2526983164477103</v>
      </c>
      <c r="CC222" s="54">
        <f t="shared" si="837"/>
        <v>0</v>
      </c>
      <c r="CG222" s="54">
        <f t="shared" si="713"/>
        <v>0</v>
      </c>
      <c r="CH222" s="54">
        <f t="shared" si="691"/>
        <v>0</v>
      </c>
      <c r="CI222" s="54">
        <f t="shared" si="714"/>
        <v>0</v>
      </c>
      <c r="CJ222" s="56">
        <f t="shared" si="715"/>
        <v>0</v>
      </c>
      <c r="CK222" s="54">
        <f t="shared" si="716"/>
        <v>0</v>
      </c>
      <c r="CL222" s="54">
        <f t="shared" si="717"/>
        <v>0</v>
      </c>
      <c r="CM222" s="54">
        <f t="shared" si="718"/>
        <v>0</v>
      </c>
      <c r="CN222" s="54">
        <f t="shared" si="719"/>
        <v>0</v>
      </c>
      <c r="CO222" s="54">
        <f t="shared" si="720"/>
        <v>0</v>
      </c>
      <c r="CP222" s="54">
        <f t="shared" si="721"/>
        <v>0</v>
      </c>
      <c r="CQ222" s="54">
        <f t="shared" si="722"/>
        <v>0</v>
      </c>
      <c r="CR222" s="54">
        <f t="shared" si="723"/>
        <v>0</v>
      </c>
      <c r="CS222" s="54">
        <f t="shared" si="724"/>
        <v>0</v>
      </c>
      <c r="CU222" s="54">
        <f t="shared" si="725"/>
        <v>0</v>
      </c>
      <c r="CV222" s="54">
        <f t="shared" si="726"/>
        <v>0</v>
      </c>
      <c r="CW222" s="54">
        <f t="shared" si="727"/>
        <v>0</v>
      </c>
      <c r="CX222" s="54">
        <f t="shared" si="728"/>
        <v>0</v>
      </c>
      <c r="CZ222" s="54">
        <f t="shared" si="729"/>
        <v>0</v>
      </c>
      <c r="DA222" s="54">
        <f t="shared" si="730"/>
        <v>0</v>
      </c>
      <c r="DB222" s="54">
        <f t="shared" si="731"/>
        <v>0</v>
      </c>
      <c r="DC222" s="54">
        <f t="shared" si="732"/>
        <v>0</v>
      </c>
      <c r="DD222" s="54">
        <f t="shared" si="733"/>
        <v>0</v>
      </c>
      <c r="DE222" s="54">
        <f t="shared" si="734"/>
        <v>0</v>
      </c>
      <c r="DF222" s="54">
        <f t="shared" si="735"/>
        <v>0</v>
      </c>
      <c r="DG222" s="54">
        <f t="shared" si="736"/>
        <v>2</v>
      </c>
      <c r="DH222" s="71">
        <f t="shared" si="737"/>
        <v>0</v>
      </c>
      <c r="DI222" s="71">
        <f t="shared" si="738"/>
        <v>0</v>
      </c>
      <c r="DJ222" s="54">
        <f t="shared" si="739"/>
        <v>0</v>
      </c>
      <c r="DK222" s="54">
        <f t="shared" si="740"/>
        <v>2</v>
      </c>
      <c r="DL222" s="4">
        <f t="shared" si="665"/>
        <v>0</v>
      </c>
      <c r="DM222" s="3">
        <f t="shared" si="741"/>
        <v>0</v>
      </c>
      <c r="DN222" s="3">
        <f t="shared" si="742"/>
        <v>0</v>
      </c>
      <c r="DO222" s="4" t="e">
        <f t="shared" si="743"/>
        <v>#DIV/0!</v>
      </c>
      <c r="DP222" s="57"/>
      <c r="DQ222" s="57"/>
      <c r="DR222" s="56">
        <f t="shared" si="666"/>
        <v>2</v>
      </c>
      <c r="DS222" s="56">
        <f t="shared" si="667"/>
        <v>0</v>
      </c>
      <c r="DT222" s="38">
        <f t="shared" si="668"/>
        <v>0</v>
      </c>
      <c r="DU222" s="38">
        <f t="shared" si="744"/>
        <v>2</v>
      </c>
      <c r="DV222" s="38">
        <f t="shared" si="669"/>
        <v>0</v>
      </c>
      <c r="DW222" s="39">
        <f t="shared" si="670"/>
        <v>0</v>
      </c>
      <c r="DX222" s="39">
        <f t="shared" si="671"/>
        <v>0</v>
      </c>
      <c r="DY222" s="39">
        <f t="shared" si="672"/>
        <v>0</v>
      </c>
      <c r="DZ222" s="39">
        <f t="shared" si="673"/>
        <v>0</v>
      </c>
      <c r="EA222" s="39">
        <f t="shared" si="674"/>
        <v>0</v>
      </c>
      <c r="EB222" s="37" t="e">
        <f t="shared" si="745"/>
        <v>#DIV/0!</v>
      </c>
      <c r="EC222" s="37" t="e">
        <f t="shared" si="746"/>
        <v>#DIV/0!</v>
      </c>
      <c r="ED222" s="37" t="e">
        <f t="shared" si="747"/>
        <v>#DIV/0!</v>
      </c>
      <c r="EE222" s="37" t="e">
        <f t="shared" si="748"/>
        <v>#DIV/0!</v>
      </c>
      <c r="EF222" s="39" t="e">
        <f t="shared" si="749"/>
        <v>#DIV/0!</v>
      </c>
      <c r="EG222" s="37" t="e">
        <f t="shared" si="750"/>
        <v>#DIV/0!</v>
      </c>
      <c r="EH222" s="37" t="e">
        <f t="shared" si="751"/>
        <v>#DIV/0!</v>
      </c>
      <c r="EI222" s="11" t="b">
        <f t="shared" si="752"/>
        <v>1</v>
      </c>
      <c r="EJ222" s="11" t="b">
        <f t="shared" si="753"/>
        <v>0</v>
      </c>
      <c r="EK222" s="39" t="e">
        <f t="shared" si="754"/>
        <v>#DIV/0!</v>
      </c>
      <c r="EL222" s="39" t="e">
        <f t="shared" si="755"/>
        <v>#DIV/0!</v>
      </c>
      <c r="EM222" s="39" t="e">
        <f t="shared" si="756"/>
        <v>#DIV/0!</v>
      </c>
      <c r="EN222" s="39" t="e">
        <f t="shared" si="757"/>
        <v>#DIV/0!</v>
      </c>
      <c r="EO222" s="39" t="e">
        <f t="shared" si="758"/>
        <v>#DIV/0!</v>
      </c>
      <c r="EP222" s="39" t="e">
        <f t="shared" si="759"/>
        <v>#DIV/0!</v>
      </c>
      <c r="EQ222" s="39" t="e">
        <f t="shared" si="760"/>
        <v>#DIV/0!</v>
      </c>
      <c r="ER222" s="39" t="e">
        <f t="shared" si="761"/>
        <v>#DIV/0!</v>
      </c>
      <c r="ES222" s="58" t="str">
        <f t="shared" si="762"/>
        <v>(OH,F,Cl)-dominate amphibole</v>
      </c>
      <c r="ET222" s="58" t="e">
        <f t="shared" si="763"/>
        <v>#N/A</v>
      </c>
      <c r="EU222" s="56">
        <f t="shared" si="675"/>
        <v>0</v>
      </c>
      <c r="EV222" s="56">
        <f t="shared" si="676"/>
        <v>0</v>
      </c>
      <c r="EW222" s="56">
        <f t="shared" si="677"/>
        <v>0</v>
      </c>
      <c r="EX222" s="56">
        <f t="shared" si="678"/>
        <v>0</v>
      </c>
      <c r="EY222" s="56">
        <f t="shared" si="679"/>
        <v>0</v>
      </c>
      <c r="EZ222" s="56">
        <f t="shared" si="680"/>
        <v>0</v>
      </c>
      <c r="FA222" s="39">
        <f t="shared" si="681"/>
        <v>0</v>
      </c>
      <c r="FB222" s="39">
        <f t="shared" si="682"/>
        <v>0</v>
      </c>
      <c r="FC222" s="54">
        <f t="shared" si="683"/>
        <v>0</v>
      </c>
      <c r="FD222" s="54">
        <f t="shared" si="684"/>
        <v>0</v>
      </c>
      <c r="FE222" s="39">
        <f t="shared" si="685"/>
        <v>0</v>
      </c>
      <c r="FF222" s="54">
        <f t="shared" si="686"/>
        <v>0</v>
      </c>
      <c r="FG222" s="39">
        <f t="shared" si="687"/>
        <v>0</v>
      </c>
      <c r="FH222" s="39">
        <f t="shared" si="764"/>
        <v>0</v>
      </c>
      <c r="FI222" s="39">
        <f t="shared" si="765"/>
        <v>0</v>
      </c>
      <c r="FJ222" s="39">
        <f t="shared" si="766"/>
        <v>0</v>
      </c>
      <c r="FK222" s="39" t="e">
        <f t="shared" si="767"/>
        <v>#DIV/0!</v>
      </c>
      <c r="FL222" s="39" t="e">
        <f t="shared" si="768"/>
        <v>#DIV/0!</v>
      </c>
      <c r="FM222" s="39" t="e">
        <f t="shared" si="769"/>
        <v>#DIV/0!</v>
      </c>
      <c r="FN222" s="39">
        <f t="shared" si="770"/>
        <v>1</v>
      </c>
      <c r="FO222" s="39">
        <f t="shared" si="688"/>
        <v>0</v>
      </c>
      <c r="FP222" s="39">
        <f t="shared" si="689"/>
        <v>0</v>
      </c>
      <c r="FQ222" s="39">
        <f t="shared" si="690"/>
        <v>0</v>
      </c>
      <c r="FR222" s="39">
        <f t="shared" si="771"/>
        <v>0</v>
      </c>
      <c r="FS222" s="39">
        <f t="shared" si="772"/>
        <v>0</v>
      </c>
      <c r="FU222" s="39" t="e">
        <f t="shared" si="773"/>
        <v>#DIV/0!</v>
      </c>
      <c r="FV222" s="39" t="e">
        <f t="shared" si="774"/>
        <v>#DIV/0!</v>
      </c>
      <c r="FW222" s="39" t="e">
        <f t="shared" si="775"/>
        <v>#DIV/0!</v>
      </c>
      <c r="FY222" s="39" t="e">
        <f t="shared" si="776"/>
        <v>#DIV/0!</v>
      </c>
      <c r="FZ222" s="39" t="e">
        <f t="shared" si="777"/>
        <v>#DIV/0!</v>
      </c>
      <c r="GA222" s="39" t="e">
        <f t="shared" si="778"/>
        <v>#DIV/0!</v>
      </c>
      <c r="GB222" s="39" t="e">
        <f t="shared" si="779"/>
        <v>#DIV/0!</v>
      </c>
      <c r="GC222" s="39" t="e">
        <f t="shared" si="780"/>
        <v>#DIV/0!</v>
      </c>
      <c r="GD222" s="39" t="e">
        <f t="shared" si="781"/>
        <v>#DIV/0!</v>
      </c>
      <c r="GE222" s="39" t="e">
        <f t="shared" si="782"/>
        <v>#DIV/0!</v>
      </c>
      <c r="GF222" s="39" t="e">
        <f t="shared" si="783"/>
        <v>#DIV/0!</v>
      </c>
      <c r="GG222" s="39" t="e">
        <f t="shared" si="784"/>
        <v>#DIV/0!</v>
      </c>
      <c r="GH222" s="39" t="e">
        <f t="shared" si="785"/>
        <v>#DIV/0!</v>
      </c>
      <c r="GI222" s="39"/>
      <c r="GJ222" s="39" t="e">
        <f t="shared" si="786"/>
        <v>#DIV/0!</v>
      </c>
      <c r="GK222" s="39" t="e">
        <f t="shared" si="787"/>
        <v>#DIV/0!</v>
      </c>
      <c r="GL222" s="39" t="e">
        <f t="shared" si="788"/>
        <v>#DIV/0!</v>
      </c>
      <c r="GM222" s="39" t="e">
        <f t="shared" si="789"/>
        <v>#DIV/0!</v>
      </c>
      <c r="GN222" s="39" t="e">
        <f t="shared" si="790"/>
        <v>#DIV/0!</v>
      </c>
      <c r="GO222" s="57"/>
      <c r="GP222" s="57" t="e">
        <f t="shared" si="791"/>
        <v>#DIV/0!</v>
      </c>
      <c r="GQ222" s="59" t="e">
        <f t="shared" si="792"/>
        <v>#DIV/0!</v>
      </c>
      <c r="GR222" s="41" t="e">
        <f t="shared" si="793"/>
        <v>#DIV/0!</v>
      </c>
      <c r="GS222" s="57" t="e">
        <f t="shared" si="794"/>
        <v>#DIV/0!</v>
      </c>
      <c r="GT222" s="57" t="e">
        <f t="shared" si="795"/>
        <v>#DIV/0!</v>
      </c>
      <c r="GU222" s="57" t="e">
        <f t="shared" si="796"/>
        <v>#DIV/0!</v>
      </c>
      <c r="GV222" s="57"/>
      <c r="GW222" s="42" t="e">
        <f t="shared" si="797"/>
        <v>#DIV/0!</v>
      </c>
      <c r="GX222" s="42" t="e">
        <f t="shared" si="798"/>
        <v>#DIV/0!</v>
      </c>
      <c r="GY222" s="42" t="e">
        <f t="shared" si="799"/>
        <v>#DIV/0!</v>
      </c>
      <c r="GZ222" s="57"/>
      <c r="HA222" s="2" t="e">
        <f t="shared" si="800"/>
        <v>#DIV/0!</v>
      </c>
      <c r="HB222" s="2" t="e">
        <f t="shared" si="801"/>
        <v>#DIV/0!</v>
      </c>
      <c r="HC222" s="2" t="e">
        <f t="shared" si="802"/>
        <v>#DIV/0!</v>
      </c>
      <c r="HD222" s="2" t="e">
        <f t="shared" si="803"/>
        <v>#DIV/0!</v>
      </c>
      <c r="HE222" s="2" t="e">
        <f t="shared" si="804"/>
        <v>#DIV/0!</v>
      </c>
      <c r="HF222" s="2" t="e">
        <f t="shared" si="805"/>
        <v>#DIV/0!</v>
      </c>
      <c r="HG222" s="2" t="e">
        <f t="shared" si="806"/>
        <v>#DIV/0!</v>
      </c>
      <c r="HH222" s="2" t="e">
        <f t="shared" si="807"/>
        <v>#DIV/0!</v>
      </c>
      <c r="HI222" s="2" t="e">
        <f t="shared" si="808"/>
        <v>#DIV/0!</v>
      </c>
      <c r="HJ222" s="11" t="e">
        <f t="shared" si="809"/>
        <v>#DIV/0!</v>
      </c>
      <c r="HK222" s="60" t="e">
        <f t="shared" si="810"/>
        <v>#DIV/0!</v>
      </c>
      <c r="HL222" s="57"/>
      <c r="HM222" s="57" t="e">
        <f t="shared" si="811"/>
        <v>#DIV/0!</v>
      </c>
      <c r="HN222" s="57" t="e">
        <f t="shared" si="812"/>
        <v>#DIV/0!</v>
      </c>
      <c r="HO222" s="57" t="e">
        <f t="shared" si="813"/>
        <v>#DIV/0!</v>
      </c>
      <c r="HP222" s="57" t="e">
        <f t="shared" si="814"/>
        <v>#DIV/0!</v>
      </c>
      <c r="HQ222" s="57" t="e">
        <f t="shared" si="815"/>
        <v>#DIV/0!</v>
      </c>
      <c r="HR222" s="57"/>
      <c r="HS222" s="57" t="e">
        <f t="shared" si="816"/>
        <v>#DIV/0!</v>
      </c>
      <c r="HT222" s="57" t="e">
        <f t="shared" si="817"/>
        <v>#DIV/0!</v>
      </c>
      <c r="HU222" s="57" t="e">
        <f t="shared" si="818"/>
        <v>#DIV/0!</v>
      </c>
      <c r="HV222" s="57" t="e">
        <f t="shared" si="819"/>
        <v>#DIV/0!</v>
      </c>
      <c r="HW222" s="57" t="e">
        <f t="shared" si="820"/>
        <v>#DIV/0!</v>
      </c>
      <c r="HX222" s="57"/>
      <c r="HY222" s="57" t="e">
        <f t="shared" si="821"/>
        <v>#DIV/0!</v>
      </c>
      <c r="HZ222" s="57" t="e">
        <f t="shared" si="822"/>
        <v>#DIV/0!</v>
      </c>
      <c r="IA222" s="57"/>
      <c r="IB222" s="61">
        <f t="shared" si="823"/>
        <v>0</v>
      </c>
      <c r="IC222" s="57" t="str">
        <f t="shared" si="824"/>
        <v/>
      </c>
      <c r="ID222" s="42"/>
      <c r="IE222" s="2" t="str">
        <f t="shared" si="825"/>
        <v/>
      </c>
      <c r="IF222" s="60" t="e">
        <f t="shared" si="826"/>
        <v>#DIV/0!</v>
      </c>
      <c r="IG222" s="60" t="str">
        <f t="shared" si="827"/>
        <v/>
      </c>
      <c r="IH222" s="60" t="str">
        <f t="shared" si="828"/>
        <v>zinco-</v>
      </c>
      <c r="II222" s="60" t="str">
        <f t="shared" si="829"/>
        <v>mangano-</v>
      </c>
      <c r="IJ222" s="60" t="e">
        <f t="shared" si="830"/>
        <v>#DIV/0!</v>
      </c>
      <c r="IK222" s="60" t="e">
        <f t="shared" si="831"/>
        <v>#DIV/0!</v>
      </c>
      <c r="IL222" s="60" t="e">
        <f t="shared" si="832"/>
        <v>#DIV/0!</v>
      </c>
      <c r="IM222" s="60" t="e">
        <f t="shared" si="833"/>
        <v>#DIV/0!</v>
      </c>
      <c r="IN222" s="60" t="str">
        <f t="shared" si="834"/>
        <v/>
      </c>
      <c r="IO222" s="60" t="str">
        <f t="shared" si="835"/>
        <v/>
      </c>
      <c r="IP222" s="57"/>
      <c r="IQ222" s="57" t="str">
        <f t="shared" si="836"/>
        <v>ERROR!!</v>
      </c>
    </row>
    <row r="223" spans="24:251">
      <c r="X223" s="29">
        <f t="shared" si="692"/>
        <v>0</v>
      </c>
      <c r="Y223" s="29">
        <f t="shared" si="693"/>
        <v>0</v>
      </c>
      <c r="Z223" s="29" t="e">
        <f t="shared" si="694"/>
        <v>#DIV/0!</v>
      </c>
      <c r="AA223" s="29" t="e">
        <f t="shared" si="695"/>
        <v>#DIV/0!</v>
      </c>
      <c r="AB223" s="29" t="e">
        <f t="shared" si="696"/>
        <v>#DIV/0!</v>
      </c>
      <c r="AC223" s="29" t="e">
        <f t="shared" si="697"/>
        <v>#DIV/0!</v>
      </c>
      <c r="AF223" s="23">
        <v>60.084299999999999</v>
      </c>
      <c r="AG223" s="23">
        <v>79.878799999999998</v>
      </c>
      <c r="AH223" s="23">
        <v>101.96120000000001</v>
      </c>
      <c r="AI223" s="23">
        <v>151.99039999999999</v>
      </c>
      <c r="AJ223" s="23">
        <v>159.69</v>
      </c>
      <c r="AK223" s="23">
        <v>71.846400000000003</v>
      </c>
      <c r="AL223" s="23">
        <v>70.9375</v>
      </c>
      <c r="AM223" s="23">
        <v>40.304400000000001</v>
      </c>
      <c r="AN223" s="23">
        <v>56.077399999999997</v>
      </c>
      <c r="AO223" s="23">
        <v>61.978999999999999</v>
      </c>
      <c r="AP223" s="23">
        <v>94.195999999999998</v>
      </c>
      <c r="AQ223" s="23">
        <v>18.998000000000001</v>
      </c>
      <c r="AR223" s="23">
        <v>35.450000000000003</v>
      </c>
      <c r="AS223" s="23">
        <v>29.88</v>
      </c>
      <c r="AT223" s="23">
        <v>74.691999999999993</v>
      </c>
      <c r="AU223" s="23">
        <v>81.39</v>
      </c>
      <c r="AX223" s="54">
        <f t="shared" si="698"/>
        <v>0</v>
      </c>
      <c r="AY223" s="54">
        <f t="shared" si="699"/>
        <v>0</v>
      </c>
      <c r="AZ223" s="54">
        <f t="shared" si="700"/>
        <v>0</v>
      </c>
      <c r="BA223" s="54">
        <f t="shared" si="701"/>
        <v>0</v>
      </c>
      <c r="BB223" s="54">
        <f t="shared" si="702"/>
        <v>0</v>
      </c>
      <c r="BC223" s="54">
        <f t="shared" si="703"/>
        <v>0</v>
      </c>
      <c r="BD223" s="54">
        <f t="shared" si="704"/>
        <v>0</v>
      </c>
      <c r="BE223" s="54">
        <f t="shared" si="705"/>
        <v>0</v>
      </c>
      <c r="BF223" s="54">
        <f t="shared" si="706"/>
        <v>0</v>
      </c>
      <c r="BG223" s="54">
        <f t="shared" si="707"/>
        <v>0</v>
      </c>
      <c r="BH223" s="54">
        <f t="shared" si="708"/>
        <v>0</v>
      </c>
      <c r="BI223" s="54">
        <f t="shared" si="709"/>
        <v>0</v>
      </c>
      <c r="BJ223" s="54">
        <f t="shared" si="710"/>
        <v>0</v>
      </c>
      <c r="BK223" s="54">
        <f t="shared" si="711"/>
        <v>0</v>
      </c>
      <c r="BL223" s="54">
        <f t="shared" si="712"/>
        <v>0</v>
      </c>
      <c r="BM223" s="42"/>
      <c r="BO223" s="54">
        <f>'Norm-coeff'!$C$2+$AX223*'Norm-coeff'!$D$2+$AY223*'Norm-coeff'!$E$2+$AZ223*'Norm-coeff'!$F$2+$BA223*'Norm-coeff'!$G$2+$BB223*'Norm-coeff'!$H$2+$BC223*'Norm-coeff'!$I$2+$BD223*'Norm-coeff'!$J$2+$BE223*'Norm-coeff'!$K$2+$BF223*'Norm-coeff'!$L$2+$BG223*'Norm-coeff'!$M$2+$BH223*'Norm-coeff'!$N$2+$BI223*'Norm-coeff'!$O$2</f>
        <v>5.4045421474420303</v>
      </c>
      <c r="BP223" s="54">
        <f>'Norm-coeff'!$C$3+$AX223*'Norm-coeff'!$D$3+$AY223*'Norm-coeff'!$E$3+$AZ223*'Norm-coeff'!$F$3+$BA223*'Norm-coeff'!$G$3+$BB223*'Norm-coeff'!$H$3+$BC223*'Norm-coeff'!$I$3+$BD223*'Norm-coeff'!$J$3+$BE223*'Norm-coeff'!$K$3+$BF223*'Norm-coeff'!$L$3+$BG223*'Norm-coeff'!$M$3+$BH223*'Norm-coeff'!$N$3+$BI223*'Norm-coeff'!$O$3</f>
        <v>3.15319116612705</v>
      </c>
      <c r="BQ223" s="54">
        <f>'Norm-coeff'!$C$4+$AX223*'Norm-coeff'!$D$4+$AY223*'Norm-coeff'!$E$4+$AZ223*'Norm-coeff'!$F$4+$BA223*'Norm-coeff'!$G$4+$BB223*'Norm-coeff'!$H$4+$BC223*'Norm-coeff'!$I$4+$BD223*'Norm-coeff'!$J$4+$BE223*'Norm-coeff'!$K$4+$BF223*'Norm-coeff'!$L$4+$BG223*'Norm-coeff'!$M$4+$BH223*'Norm-coeff'!$N$4+$BI223*'Norm-coeff'!$O$4</f>
        <v>1.42115649462768</v>
      </c>
      <c r="BR223" s="54">
        <f>'Norm-coeff'!$C$5+$AX223*'Norm-coeff'!$D$5+$AY223*'Norm-coeff'!$E$5+$AZ223*'Norm-coeff'!$F$5+$BA223*'Norm-coeff'!$G$5+$BB223*'Norm-coeff'!$H$5+$BC223*'Norm-coeff'!$I$5+$BD223*'Norm-coeff'!$J$5+$BE223*'Norm-coeff'!$K$5+$BF223*'Norm-coeff'!$L$5+$BG223*'Norm-coeff'!$M$5+$BH223*'Norm-coeff'!$N$5+$BI223*'Norm-coeff'!$O$5</f>
        <v>1.0553329241296201</v>
      </c>
      <c r="BS223" s="54">
        <f>'Norm-coeff'!$C$6+$AX223*'Norm-coeff'!$D$6+$AY223*'Norm-coeff'!$E$6+$AZ223*'Norm-coeff'!$F$6+$BA223*'Norm-coeff'!$G$6+$BB223*'Norm-coeff'!$H$6+$BC223*'Norm-coeff'!$I$6+$BD223*'Norm-coeff'!$J$6+$BE223*'Norm-coeff'!$K$6+$BF223*'Norm-coeff'!$L$6+$BG223*'Norm-coeff'!$M$6+$BH223*'Norm-coeff'!$N$6+$BI223*'Norm-coeff'!$O$6</f>
        <v>-1.48700885495103E-2</v>
      </c>
      <c r="BT223" s="54">
        <f>'Norm-coeff'!$C$7+$AX223*'Norm-coeff'!$D$7+$AY223*'Norm-coeff'!$E$7+$AZ223*'Norm-coeff'!$F$7+$BA223*'Norm-coeff'!$G$7+$BB223*'Norm-coeff'!$H$7+$BC223*'Norm-coeff'!$I$7+$BD223*'Norm-coeff'!$J$7+$BE223*'Norm-coeff'!$K$7+$BF223*'Norm-coeff'!$L$7+$BG223*'Norm-coeff'!$M$7+$BH223*'Norm-coeff'!$N$7+$BI223*'Norm-coeff'!$O$7</f>
        <v>2.0907583608832998</v>
      </c>
      <c r="BU223" s="54">
        <f>'Norm-coeff'!$C$8+$AX223*'Norm-coeff'!$D$8+$AY223*'Norm-coeff'!$E$8+$AZ223*'Norm-coeff'!$F$8+$BA223*'Norm-coeff'!$G$8+$BB223*'Norm-coeff'!$H$8+$BC223*'Norm-coeff'!$I$8+$BD223*'Norm-coeff'!$J$8+$BE223*'Norm-coeff'!$K$8+$BF223*'Norm-coeff'!$L$8+$BG223*'Norm-coeff'!$M$8+$BH223*'Norm-coeff'!$N$8+$BI223*'Norm-coeff'!$O$8</f>
        <v>0.65894159836244504</v>
      </c>
      <c r="BV223" s="54">
        <f>'Norm-coeff'!$C$9+$AX223*'Norm-coeff'!$D$9+$AY223*'Norm-coeff'!$E$9+$AZ223*'Norm-coeff'!$F$9+$BA223*'Norm-coeff'!$G$9+$BB223*'Norm-coeff'!$H$9+$BC223*'Norm-coeff'!$I$9+$BD223*'Norm-coeff'!$J$9+$BE223*'Norm-coeff'!$K$9+$BF223*'Norm-coeff'!$L$9+$BG223*'Norm-coeff'!$M$9+$BH223*'Norm-coeff'!$N$9+$BI223*'Norm-coeff'!$O$9</f>
        <v>1.48961085014701</v>
      </c>
      <c r="BW223" s="54">
        <f>'Norm-coeff'!$C$10+$AX223*'Norm-coeff'!$D$10+$AY223*'Norm-coeff'!$E$10+$AZ223*'Norm-coeff'!$F$10+$BA223*'Norm-coeff'!$G$10+$BB223*'Norm-coeff'!$H$10+$BC223*'Norm-coeff'!$I$10+$BD223*'Norm-coeff'!$J$10+$BE223*'Norm-coeff'!$K$10+$BF223*'Norm-coeff'!$L$10+$BG223*'Norm-coeff'!$M$10+$BH223*'Norm-coeff'!$N$10+$BI223*'Norm-coeff'!$O$10</f>
        <v>1.42058735749591</v>
      </c>
      <c r="BX223" s="54">
        <f>'Norm-coeff'!$C$11+$AX223*'Norm-coeff'!$D$11+$AY223*'Norm-coeff'!$E$11+$AZ223*'Norm-coeff'!$F$11+$BA223*'Norm-coeff'!$G$11+$BB223*'Norm-coeff'!$H$11+$BC223*'Norm-coeff'!$I$11+$BD223*'Norm-coeff'!$J$11+$BE223*'Norm-coeff'!$K$11+$BF223*'Norm-coeff'!$L$11+$BG223*'Norm-coeff'!$M$11+$BH223*'Norm-coeff'!$N$11+$BI223*'Norm-coeff'!$O$11</f>
        <v>0.221233014421479</v>
      </c>
      <c r="BY223" s="54">
        <f>'Norm-coeff'!$C$12+$AX223*'Norm-coeff'!$D$12+$AY223*'Norm-coeff'!$E$12+$AZ223*'Norm-coeff'!$F$12+$BA223*'Norm-coeff'!$G$12+$BB223*'Norm-coeff'!$H$12+$BC223*'Norm-coeff'!$I$12+$BD223*'Norm-coeff'!$J$12+$BE223*'Norm-coeff'!$K$12+$BF223*'Norm-coeff'!$L$12+$BG223*'Norm-coeff'!$M$12+$BH223*'Norm-coeff'!$N$12+$BI223*'Norm-coeff'!$O$12</f>
        <v>0.283527502056037</v>
      </c>
      <c r="BZ223" s="54">
        <f>'Norm-coeff'!$C$13+$AX223*'Norm-coeff'!$D$13+$AY223*'Norm-coeff'!$E$13+$AZ223*'Norm-coeff'!$F$13+$BA223*'Norm-coeff'!$G$13+$BB223*'Norm-coeff'!$H$13+$BC223*'Norm-coeff'!$I$13+$BD223*'Norm-coeff'!$J$13+$BE223*'Norm-coeff'!$K$13+$BF223*'Norm-coeff'!$L$13+$BG223*'Norm-coeff'!$M$13+$BH223*'Norm-coeff'!$N$13+$BI223*'Norm-coeff'!$O$13</f>
        <v>-4.1864930554451202E-2</v>
      </c>
      <c r="CA223" s="54">
        <f>'Norm-coeff'!$C$14+$AX223*'Norm-coeff'!$D$14+$AY223*'Norm-coeff'!$E$14+$AZ223*'Norm-coeff'!$F$14+$BA223*'Norm-coeff'!$G$14+$BB223*'Norm-coeff'!$H$14+$BC223*'Norm-coeff'!$I$14+$BD223*'Norm-coeff'!$J$14+$BE223*'Norm-coeff'!$K$14+$BF223*'Norm-coeff'!$L$14+$BG223*'Norm-coeff'!$M$14+$BH223*'Norm-coeff'!$N$14+$BI223*'Norm-coeff'!$O$14</f>
        <v>4.2526983164477103</v>
      </c>
      <c r="CC223" s="54">
        <f t="shared" si="837"/>
        <v>0</v>
      </c>
      <c r="CG223" s="54">
        <f t="shared" si="713"/>
        <v>0</v>
      </c>
      <c r="CH223" s="54">
        <f t="shared" si="691"/>
        <v>0</v>
      </c>
      <c r="CI223" s="54">
        <f t="shared" si="714"/>
        <v>0</v>
      </c>
      <c r="CJ223" s="56">
        <f t="shared" si="715"/>
        <v>0</v>
      </c>
      <c r="CK223" s="54">
        <f t="shared" si="716"/>
        <v>0</v>
      </c>
      <c r="CL223" s="54">
        <f t="shared" si="717"/>
        <v>0</v>
      </c>
      <c r="CM223" s="54">
        <f t="shared" si="718"/>
        <v>0</v>
      </c>
      <c r="CN223" s="54">
        <f t="shared" si="719"/>
        <v>0</v>
      </c>
      <c r="CO223" s="54">
        <f t="shared" si="720"/>
        <v>0</v>
      </c>
      <c r="CP223" s="54">
        <f t="shared" si="721"/>
        <v>0</v>
      </c>
      <c r="CQ223" s="54">
        <f t="shared" si="722"/>
        <v>0</v>
      </c>
      <c r="CR223" s="54">
        <f t="shared" si="723"/>
        <v>0</v>
      </c>
      <c r="CS223" s="54">
        <f t="shared" si="724"/>
        <v>0</v>
      </c>
      <c r="CU223" s="54">
        <f t="shared" si="725"/>
        <v>0</v>
      </c>
      <c r="CV223" s="54">
        <f t="shared" si="726"/>
        <v>0</v>
      </c>
      <c r="CW223" s="54">
        <f t="shared" si="727"/>
        <v>0</v>
      </c>
      <c r="CX223" s="54">
        <f t="shared" si="728"/>
        <v>0</v>
      </c>
      <c r="CZ223" s="54">
        <f t="shared" si="729"/>
        <v>0</v>
      </c>
      <c r="DA223" s="54">
        <f t="shared" si="730"/>
        <v>0</v>
      </c>
      <c r="DB223" s="54">
        <f t="shared" si="731"/>
        <v>0</v>
      </c>
      <c r="DC223" s="54">
        <f t="shared" si="732"/>
        <v>0</v>
      </c>
      <c r="DD223" s="54">
        <f t="shared" si="733"/>
        <v>0</v>
      </c>
      <c r="DE223" s="54">
        <f t="shared" si="734"/>
        <v>0</v>
      </c>
      <c r="DF223" s="54">
        <f t="shared" si="735"/>
        <v>0</v>
      </c>
      <c r="DG223" s="54">
        <f t="shared" si="736"/>
        <v>2</v>
      </c>
      <c r="DH223" s="71">
        <f t="shared" si="737"/>
        <v>0</v>
      </c>
      <c r="DI223" s="71">
        <f t="shared" si="738"/>
        <v>0</v>
      </c>
      <c r="DJ223" s="54">
        <f t="shared" si="739"/>
        <v>0</v>
      </c>
      <c r="DK223" s="54">
        <f t="shared" si="740"/>
        <v>2</v>
      </c>
      <c r="DL223" s="4">
        <f t="shared" si="665"/>
        <v>0</v>
      </c>
      <c r="DM223" s="3">
        <f t="shared" si="741"/>
        <v>0</v>
      </c>
      <c r="DN223" s="3">
        <f t="shared" si="742"/>
        <v>0</v>
      </c>
      <c r="DO223" s="4" t="e">
        <f t="shared" si="743"/>
        <v>#DIV/0!</v>
      </c>
      <c r="DP223" s="57"/>
      <c r="DQ223" s="57"/>
      <c r="DR223" s="56">
        <f t="shared" si="666"/>
        <v>2</v>
      </c>
      <c r="DS223" s="56">
        <f t="shared" si="667"/>
        <v>0</v>
      </c>
      <c r="DT223" s="38">
        <f t="shared" si="668"/>
        <v>0</v>
      </c>
      <c r="DU223" s="38">
        <f t="shared" si="744"/>
        <v>2</v>
      </c>
      <c r="DV223" s="38">
        <f t="shared" si="669"/>
        <v>0</v>
      </c>
      <c r="DW223" s="39">
        <f t="shared" si="670"/>
        <v>0</v>
      </c>
      <c r="DX223" s="39">
        <f t="shared" si="671"/>
        <v>0</v>
      </c>
      <c r="DY223" s="39">
        <f t="shared" si="672"/>
        <v>0</v>
      </c>
      <c r="DZ223" s="39">
        <f t="shared" si="673"/>
        <v>0</v>
      </c>
      <c r="EA223" s="39">
        <f t="shared" si="674"/>
        <v>0</v>
      </c>
      <c r="EB223" s="37" t="e">
        <f t="shared" si="745"/>
        <v>#DIV/0!</v>
      </c>
      <c r="EC223" s="37" t="e">
        <f t="shared" si="746"/>
        <v>#DIV/0!</v>
      </c>
      <c r="ED223" s="37" t="e">
        <f t="shared" si="747"/>
        <v>#DIV/0!</v>
      </c>
      <c r="EE223" s="37" t="e">
        <f t="shared" si="748"/>
        <v>#DIV/0!</v>
      </c>
      <c r="EF223" s="39" t="e">
        <f t="shared" si="749"/>
        <v>#DIV/0!</v>
      </c>
      <c r="EG223" s="37" t="e">
        <f t="shared" si="750"/>
        <v>#DIV/0!</v>
      </c>
      <c r="EH223" s="37" t="e">
        <f t="shared" si="751"/>
        <v>#DIV/0!</v>
      </c>
      <c r="EI223" s="11" t="b">
        <f t="shared" si="752"/>
        <v>1</v>
      </c>
      <c r="EJ223" s="11" t="b">
        <f t="shared" si="753"/>
        <v>0</v>
      </c>
      <c r="EK223" s="39" t="e">
        <f t="shared" si="754"/>
        <v>#DIV/0!</v>
      </c>
      <c r="EL223" s="39" t="e">
        <f t="shared" si="755"/>
        <v>#DIV/0!</v>
      </c>
      <c r="EM223" s="39" t="e">
        <f t="shared" si="756"/>
        <v>#DIV/0!</v>
      </c>
      <c r="EN223" s="39" t="e">
        <f t="shared" si="757"/>
        <v>#DIV/0!</v>
      </c>
      <c r="EO223" s="39" t="e">
        <f t="shared" si="758"/>
        <v>#DIV/0!</v>
      </c>
      <c r="EP223" s="39" t="e">
        <f t="shared" si="759"/>
        <v>#DIV/0!</v>
      </c>
      <c r="EQ223" s="39" t="e">
        <f t="shared" si="760"/>
        <v>#DIV/0!</v>
      </c>
      <c r="ER223" s="39" t="e">
        <f t="shared" si="761"/>
        <v>#DIV/0!</v>
      </c>
      <c r="ES223" s="58" t="str">
        <f t="shared" si="762"/>
        <v>(OH,F,Cl)-dominate amphibole</v>
      </c>
      <c r="ET223" s="58" t="e">
        <f t="shared" si="763"/>
        <v>#N/A</v>
      </c>
      <c r="EU223" s="56">
        <f t="shared" si="675"/>
        <v>0</v>
      </c>
      <c r="EV223" s="56">
        <f t="shared" si="676"/>
        <v>0</v>
      </c>
      <c r="EW223" s="56">
        <f t="shared" si="677"/>
        <v>0</v>
      </c>
      <c r="EX223" s="56">
        <f t="shared" si="678"/>
        <v>0</v>
      </c>
      <c r="EY223" s="56">
        <f t="shared" si="679"/>
        <v>0</v>
      </c>
      <c r="EZ223" s="56">
        <f t="shared" si="680"/>
        <v>0</v>
      </c>
      <c r="FA223" s="39">
        <f t="shared" si="681"/>
        <v>0</v>
      </c>
      <c r="FB223" s="39">
        <f t="shared" si="682"/>
        <v>0</v>
      </c>
      <c r="FC223" s="54">
        <f t="shared" si="683"/>
        <v>0</v>
      </c>
      <c r="FD223" s="54">
        <f t="shared" si="684"/>
        <v>0</v>
      </c>
      <c r="FE223" s="39">
        <f t="shared" si="685"/>
        <v>0</v>
      </c>
      <c r="FF223" s="54">
        <f t="shared" si="686"/>
        <v>0</v>
      </c>
      <c r="FG223" s="39">
        <f t="shared" si="687"/>
        <v>0</v>
      </c>
      <c r="FH223" s="39">
        <f t="shared" si="764"/>
        <v>0</v>
      </c>
      <c r="FI223" s="39">
        <f t="shared" si="765"/>
        <v>0</v>
      </c>
      <c r="FJ223" s="39">
        <f t="shared" si="766"/>
        <v>0</v>
      </c>
      <c r="FK223" s="39" t="e">
        <f t="shared" si="767"/>
        <v>#DIV/0!</v>
      </c>
      <c r="FL223" s="39" t="e">
        <f t="shared" si="768"/>
        <v>#DIV/0!</v>
      </c>
      <c r="FM223" s="39" t="e">
        <f t="shared" si="769"/>
        <v>#DIV/0!</v>
      </c>
      <c r="FN223" s="39">
        <f t="shared" si="770"/>
        <v>1</v>
      </c>
      <c r="FO223" s="39">
        <f t="shared" si="688"/>
        <v>0</v>
      </c>
      <c r="FP223" s="39">
        <f t="shared" si="689"/>
        <v>0</v>
      </c>
      <c r="FQ223" s="39">
        <f t="shared" si="690"/>
        <v>0</v>
      </c>
      <c r="FR223" s="39">
        <f t="shared" si="771"/>
        <v>0</v>
      </c>
      <c r="FS223" s="39">
        <f t="shared" si="772"/>
        <v>0</v>
      </c>
      <c r="FU223" s="39" t="e">
        <f t="shared" si="773"/>
        <v>#DIV/0!</v>
      </c>
      <c r="FV223" s="39" t="e">
        <f t="shared" si="774"/>
        <v>#DIV/0!</v>
      </c>
      <c r="FW223" s="39" t="e">
        <f t="shared" si="775"/>
        <v>#DIV/0!</v>
      </c>
      <c r="FY223" s="39" t="e">
        <f t="shared" si="776"/>
        <v>#DIV/0!</v>
      </c>
      <c r="FZ223" s="39" t="e">
        <f t="shared" si="777"/>
        <v>#DIV/0!</v>
      </c>
      <c r="GA223" s="39" t="e">
        <f t="shared" si="778"/>
        <v>#DIV/0!</v>
      </c>
      <c r="GB223" s="39" t="e">
        <f t="shared" si="779"/>
        <v>#DIV/0!</v>
      </c>
      <c r="GC223" s="39" t="e">
        <f t="shared" si="780"/>
        <v>#DIV/0!</v>
      </c>
      <c r="GD223" s="39" t="e">
        <f t="shared" si="781"/>
        <v>#DIV/0!</v>
      </c>
      <c r="GE223" s="39" t="e">
        <f t="shared" si="782"/>
        <v>#DIV/0!</v>
      </c>
      <c r="GF223" s="39" t="e">
        <f t="shared" si="783"/>
        <v>#DIV/0!</v>
      </c>
      <c r="GG223" s="39" t="e">
        <f t="shared" si="784"/>
        <v>#DIV/0!</v>
      </c>
      <c r="GH223" s="39" t="e">
        <f t="shared" si="785"/>
        <v>#DIV/0!</v>
      </c>
      <c r="GI223" s="39"/>
      <c r="GJ223" s="39" t="e">
        <f t="shared" si="786"/>
        <v>#DIV/0!</v>
      </c>
      <c r="GK223" s="39" t="e">
        <f t="shared" si="787"/>
        <v>#DIV/0!</v>
      </c>
      <c r="GL223" s="39" t="e">
        <f t="shared" si="788"/>
        <v>#DIV/0!</v>
      </c>
      <c r="GM223" s="39" t="e">
        <f t="shared" si="789"/>
        <v>#DIV/0!</v>
      </c>
      <c r="GN223" s="39" t="e">
        <f t="shared" si="790"/>
        <v>#DIV/0!</v>
      </c>
      <c r="GO223" s="57"/>
      <c r="GP223" s="57" t="e">
        <f t="shared" si="791"/>
        <v>#DIV/0!</v>
      </c>
      <c r="GQ223" s="59" t="e">
        <f t="shared" si="792"/>
        <v>#DIV/0!</v>
      </c>
      <c r="GR223" s="41" t="e">
        <f t="shared" si="793"/>
        <v>#DIV/0!</v>
      </c>
      <c r="GS223" s="57" t="e">
        <f t="shared" si="794"/>
        <v>#DIV/0!</v>
      </c>
      <c r="GT223" s="57" t="e">
        <f t="shared" si="795"/>
        <v>#DIV/0!</v>
      </c>
      <c r="GU223" s="57" t="e">
        <f t="shared" si="796"/>
        <v>#DIV/0!</v>
      </c>
      <c r="GV223" s="57"/>
      <c r="GW223" s="42" t="e">
        <f t="shared" si="797"/>
        <v>#DIV/0!</v>
      </c>
      <c r="GX223" s="42" t="e">
        <f t="shared" si="798"/>
        <v>#DIV/0!</v>
      </c>
      <c r="GY223" s="42" t="e">
        <f t="shared" si="799"/>
        <v>#DIV/0!</v>
      </c>
      <c r="GZ223" s="57"/>
      <c r="HA223" s="2" t="e">
        <f t="shared" si="800"/>
        <v>#DIV/0!</v>
      </c>
      <c r="HB223" s="2" t="e">
        <f t="shared" si="801"/>
        <v>#DIV/0!</v>
      </c>
      <c r="HC223" s="2" t="e">
        <f t="shared" si="802"/>
        <v>#DIV/0!</v>
      </c>
      <c r="HD223" s="2" t="e">
        <f t="shared" si="803"/>
        <v>#DIV/0!</v>
      </c>
      <c r="HE223" s="2" t="e">
        <f t="shared" si="804"/>
        <v>#DIV/0!</v>
      </c>
      <c r="HF223" s="2" t="e">
        <f t="shared" si="805"/>
        <v>#DIV/0!</v>
      </c>
      <c r="HG223" s="2" t="e">
        <f t="shared" si="806"/>
        <v>#DIV/0!</v>
      </c>
      <c r="HH223" s="2" t="e">
        <f t="shared" si="807"/>
        <v>#DIV/0!</v>
      </c>
      <c r="HI223" s="2" t="e">
        <f t="shared" si="808"/>
        <v>#DIV/0!</v>
      </c>
      <c r="HJ223" s="11" t="e">
        <f t="shared" si="809"/>
        <v>#DIV/0!</v>
      </c>
      <c r="HK223" s="60" t="e">
        <f t="shared" si="810"/>
        <v>#DIV/0!</v>
      </c>
      <c r="HL223" s="57"/>
      <c r="HM223" s="57" t="e">
        <f t="shared" si="811"/>
        <v>#DIV/0!</v>
      </c>
      <c r="HN223" s="57" t="e">
        <f t="shared" si="812"/>
        <v>#DIV/0!</v>
      </c>
      <c r="HO223" s="57" t="e">
        <f t="shared" si="813"/>
        <v>#DIV/0!</v>
      </c>
      <c r="HP223" s="57" t="e">
        <f t="shared" si="814"/>
        <v>#DIV/0!</v>
      </c>
      <c r="HQ223" s="57" t="e">
        <f t="shared" si="815"/>
        <v>#DIV/0!</v>
      </c>
      <c r="HR223" s="57"/>
      <c r="HS223" s="57" t="e">
        <f t="shared" si="816"/>
        <v>#DIV/0!</v>
      </c>
      <c r="HT223" s="57" t="e">
        <f t="shared" si="817"/>
        <v>#DIV/0!</v>
      </c>
      <c r="HU223" s="57" t="e">
        <f t="shared" si="818"/>
        <v>#DIV/0!</v>
      </c>
      <c r="HV223" s="57" t="e">
        <f t="shared" si="819"/>
        <v>#DIV/0!</v>
      </c>
      <c r="HW223" s="57" t="e">
        <f t="shared" si="820"/>
        <v>#DIV/0!</v>
      </c>
      <c r="HX223" s="57"/>
      <c r="HY223" s="57" t="e">
        <f t="shared" si="821"/>
        <v>#DIV/0!</v>
      </c>
      <c r="HZ223" s="57" t="e">
        <f t="shared" si="822"/>
        <v>#DIV/0!</v>
      </c>
      <c r="IA223" s="57"/>
      <c r="IB223" s="61">
        <f t="shared" si="823"/>
        <v>0</v>
      </c>
      <c r="IC223" s="57" t="str">
        <f t="shared" si="824"/>
        <v/>
      </c>
      <c r="ID223" s="42"/>
      <c r="IE223" s="2" t="str">
        <f t="shared" si="825"/>
        <v/>
      </c>
      <c r="IF223" s="60" t="e">
        <f t="shared" si="826"/>
        <v>#DIV/0!</v>
      </c>
      <c r="IG223" s="60" t="str">
        <f t="shared" si="827"/>
        <v/>
      </c>
      <c r="IH223" s="60" t="str">
        <f t="shared" si="828"/>
        <v>zinco-</v>
      </c>
      <c r="II223" s="60" t="str">
        <f t="shared" si="829"/>
        <v>mangano-</v>
      </c>
      <c r="IJ223" s="60" t="e">
        <f t="shared" si="830"/>
        <v>#DIV/0!</v>
      </c>
      <c r="IK223" s="60" t="e">
        <f t="shared" si="831"/>
        <v>#DIV/0!</v>
      </c>
      <c r="IL223" s="60" t="e">
        <f t="shared" si="832"/>
        <v>#DIV/0!</v>
      </c>
      <c r="IM223" s="60" t="e">
        <f t="shared" si="833"/>
        <v>#DIV/0!</v>
      </c>
      <c r="IN223" s="60" t="str">
        <f t="shared" si="834"/>
        <v/>
      </c>
      <c r="IO223" s="60" t="str">
        <f t="shared" si="835"/>
        <v/>
      </c>
      <c r="IP223" s="57"/>
      <c r="IQ223" s="57" t="str">
        <f t="shared" si="836"/>
        <v>ERROR!!</v>
      </c>
    </row>
    <row r="224" spans="24:251">
      <c r="X224" s="29">
        <f t="shared" si="692"/>
        <v>0</v>
      </c>
      <c r="Y224" s="29">
        <f t="shared" si="693"/>
        <v>0</v>
      </c>
      <c r="Z224" s="29" t="e">
        <f t="shared" si="694"/>
        <v>#DIV/0!</v>
      </c>
      <c r="AA224" s="29" t="e">
        <f t="shared" si="695"/>
        <v>#DIV/0!</v>
      </c>
      <c r="AB224" s="29" t="e">
        <f t="shared" si="696"/>
        <v>#DIV/0!</v>
      </c>
      <c r="AC224" s="29" t="e">
        <f t="shared" si="697"/>
        <v>#DIV/0!</v>
      </c>
      <c r="AF224" s="23">
        <v>60.084299999999999</v>
      </c>
      <c r="AG224" s="23">
        <v>79.878799999999998</v>
      </c>
      <c r="AH224" s="23">
        <v>101.96120000000001</v>
      </c>
      <c r="AI224" s="23">
        <v>151.99039999999999</v>
      </c>
      <c r="AJ224" s="23">
        <v>159.69</v>
      </c>
      <c r="AK224" s="23">
        <v>71.846400000000003</v>
      </c>
      <c r="AL224" s="23">
        <v>70.9375</v>
      </c>
      <c r="AM224" s="23">
        <v>40.304400000000001</v>
      </c>
      <c r="AN224" s="23">
        <v>56.077399999999997</v>
      </c>
      <c r="AO224" s="23">
        <v>61.978999999999999</v>
      </c>
      <c r="AP224" s="23">
        <v>94.195999999999998</v>
      </c>
      <c r="AQ224" s="23">
        <v>18.998000000000001</v>
      </c>
      <c r="AR224" s="23">
        <v>35.450000000000003</v>
      </c>
      <c r="AS224" s="23">
        <v>29.88</v>
      </c>
      <c r="AT224" s="23">
        <v>74.691999999999993</v>
      </c>
      <c r="AU224" s="23">
        <v>81.39</v>
      </c>
      <c r="AX224" s="54">
        <f t="shared" si="698"/>
        <v>0</v>
      </c>
      <c r="AY224" s="54">
        <f t="shared" si="699"/>
        <v>0</v>
      </c>
      <c r="AZ224" s="54">
        <f t="shared" si="700"/>
        <v>0</v>
      </c>
      <c r="BA224" s="54">
        <f t="shared" si="701"/>
        <v>0</v>
      </c>
      <c r="BB224" s="54">
        <f t="shared" si="702"/>
        <v>0</v>
      </c>
      <c r="BC224" s="54">
        <f t="shared" si="703"/>
        <v>0</v>
      </c>
      <c r="BD224" s="54">
        <f t="shared" si="704"/>
        <v>0</v>
      </c>
      <c r="BE224" s="54">
        <f t="shared" si="705"/>
        <v>0</v>
      </c>
      <c r="BF224" s="54">
        <f t="shared" si="706"/>
        <v>0</v>
      </c>
      <c r="BG224" s="54">
        <f t="shared" si="707"/>
        <v>0</v>
      </c>
      <c r="BH224" s="54">
        <f t="shared" si="708"/>
        <v>0</v>
      </c>
      <c r="BI224" s="54">
        <f t="shared" si="709"/>
        <v>0</v>
      </c>
      <c r="BJ224" s="54">
        <f t="shared" si="710"/>
        <v>0</v>
      </c>
      <c r="BK224" s="54">
        <f t="shared" si="711"/>
        <v>0</v>
      </c>
      <c r="BL224" s="54">
        <f t="shared" si="712"/>
        <v>0</v>
      </c>
      <c r="BM224" s="42"/>
      <c r="BO224" s="54">
        <f>'Norm-coeff'!$C$2+$AX224*'Norm-coeff'!$D$2+$AY224*'Norm-coeff'!$E$2+$AZ224*'Norm-coeff'!$F$2+$BA224*'Norm-coeff'!$G$2+$BB224*'Norm-coeff'!$H$2+$BC224*'Norm-coeff'!$I$2+$BD224*'Norm-coeff'!$J$2+$BE224*'Norm-coeff'!$K$2+$BF224*'Norm-coeff'!$L$2+$BG224*'Norm-coeff'!$M$2+$BH224*'Norm-coeff'!$N$2+$BI224*'Norm-coeff'!$O$2</f>
        <v>5.4045421474420303</v>
      </c>
      <c r="BP224" s="54">
        <f>'Norm-coeff'!$C$3+$AX224*'Norm-coeff'!$D$3+$AY224*'Norm-coeff'!$E$3+$AZ224*'Norm-coeff'!$F$3+$BA224*'Norm-coeff'!$G$3+$BB224*'Norm-coeff'!$H$3+$BC224*'Norm-coeff'!$I$3+$BD224*'Norm-coeff'!$J$3+$BE224*'Norm-coeff'!$K$3+$BF224*'Norm-coeff'!$L$3+$BG224*'Norm-coeff'!$M$3+$BH224*'Norm-coeff'!$N$3+$BI224*'Norm-coeff'!$O$3</f>
        <v>3.15319116612705</v>
      </c>
      <c r="BQ224" s="54">
        <f>'Norm-coeff'!$C$4+$AX224*'Norm-coeff'!$D$4+$AY224*'Norm-coeff'!$E$4+$AZ224*'Norm-coeff'!$F$4+$BA224*'Norm-coeff'!$G$4+$BB224*'Norm-coeff'!$H$4+$BC224*'Norm-coeff'!$I$4+$BD224*'Norm-coeff'!$J$4+$BE224*'Norm-coeff'!$K$4+$BF224*'Norm-coeff'!$L$4+$BG224*'Norm-coeff'!$M$4+$BH224*'Norm-coeff'!$N$4+$BI224*'Norm-coeff'!$O$4</f>
        <v>1.42115649462768</v>
      </c>
      <c r="BR224" s="54">
        <f>'Norm-coeff'!$C$5+$AX224*'Norm-coeff'!$D$5+$AY224*'Norm-coeff'!$E$5+$AZ224*'Norm-coeff'!$F$5+$BA224*'Norm-coeff'!$G$5+$BB224*'Norm-coeff'!$H$5+$BC224*'Norm-coeff'!$I$5+$BD224*'Norm-coeff'!$J$5+$BE224*'Norm-coeff'!$K$5+$BF224*'Norm-coeff'!$L$5+$BG224*'Norm-coeff'!$M$5+$BH224*'Norm-coeff'!$N$5+$BI224*'Norm-coeff'!$O$5</f>
        <v>1.0553329241296201</v>
      </c>
      <c r="BS224" s="54">
        <f>'Norm-coeff'!$C$6+$AX224*'Norm-coeff'!$D$6+$AY224*'Norm-coeff'!$E$6+$AZ224*'Norm-coeff'!$F$6+$BA224*'Norm-coeff'!$G$6+$BB224*'Norm-coeff'!$H$6+$BC224*'Norm-coeff'!$I$6+$BD224*'Norm-coeff'!$J$6+$BE224*'Norm-coeff'!$K$6+$BF224*'Norm-coeff'!$L$6+$BG224*'Norm-coeff'!$M$6+$BH224*'Norm-coeff'!$N$6+$BI224*'Norm-coeff'!$O$6</f>
        <v>-1.48700885495103E-2</v>
      </c>
      <c r="BT224" s="54">
        <f>'Norm-coeff'!$C$7+$AX224*'Norm-coeff'!$D$7+$AY224*'Norm-coeff'!$E$7+$AZ224*'Norm-coeff'!$F$7+$BA224*'Norm-coeff'!$G$7+$BB224*'Norm-coeff'!$H$7+$BC224*'Norm-coeff'!$I$7+$BD224*'Norm-coeff'!$J$7+$BE224*'Norm-coeff'!$K$7+$BF224*'Norm-coeff'!$L$7+$BG224*'Norm-coeff'!$M$7+$BH224*'Norm-coeff'!$N$7+$BI224*'Norm-coeff'!$O$7</f>
        <v>2.0907583608832998</v>
      </c>
      <c r="BU224" s="54">
        <f>'Norm-coeff'!$C$8+$AX224*'Norm-coeff'!$D$8+$AY224*'Norm-coeff'!$E$8+$AZ224*'Norm-coeff'!$F$8+$BA224*'Norm-coeff'!$G$8+$BB224*'Norm-coeff'!$H$8+$BC224*'Norm-coeff'!$I$8+$BD224*'Norm-coeff'!$J$8+$BE224*'Norm-coeff'!$K$8+$BF224*'Norm-coeff'!$L$8+$BG224*'Norm-coeff'!$M$8+$BH224*'Norm-coeff'!$N$8+$BI224*'Norm-coeff'!$O$8</f>
        <v>0.65894159836244504</v>
      </c>
      <c r="BV224" s="54">
        <f>'Norm-coeff'!$C$9+$AX224*'Norm-coeff'!$D$9+$AY224*'Norm-coeff'!$E$9+$AZ224*'Norm-coeff'!$F$9+$BA224*'Norm-coeff'!$G$9+$BB224*'Norm-coeff'!$H$9+$BC224*'Norm-coeff'!$I$9+$BD224*'Norm-coeff'!$J$9+$BE224*'Norm-coeff'!$K$9+$BF224*'Norm-coeff'!$L$9+$BG224*'Norm-coeff'!$M$9+$BH224*'Norm-coeff'!$N$9+$BI224*'Norm-coeff'!$O$9</f>
        <v>1.48961085014701</v>
      </c>
      <c r="BW224" s="54">
        <f>'Norm-coeff'!$C$10+$AX224*'Norm-coeff'!$D$10+$AY224*'Norm-coeff'!$E$10+$AZ224*'Norm-coeff'!$F$10+$BA224*'Norm-coeff'!$G$10+$BB224*'Norm-coeff'!$H$10+$BC224*'Norm-coeff'!$I$10+$BD224*'Norm-coeff'!$J$10+$BE224*'Norm-coeff'!$K$10+$BF224*'Norm-coeff'!$L$10+$BG224*'Norm-coeff'!$M$10+$BH224*'Norm-coeff'!$N$10+$BI224*'Norm-coeff'!$O$10</f>
        <v>1.42058735749591</v>
      </c>
      <c r="BX224" s="54">
        <f>'Norm-coeff'!$C$11+$AX224*'Norm-coeff'!$D$11+$AY224*'Norm-coeff'!$E$11+$AZ224*'Norm-coeff'!$F$11+$BA224*'Norm-coeff'!$G$11+$BB224*'Norm-coeff'!$H$11+$BC224*'Norm-coeff'!$I$11+$BD224*'Norm-coeff'!$J$11+$BE224*'Norm-coeff'!$K$11+$BF224*'Norm-coeff'!$L$11+$BG224*'Norm-coeff'!$M$11+$BH224*'Norm-coeff'!$N$11+$BI224*'Norm-coeff'!$O$11</f>
        <v>0.221233014421479</v>
      </c>
      <c r="BY224" s="54">
        <f>'Norm-coeff'!$C$12+$AX224*'Norm-coeff'!$D$12+$AY224*'Norm-coeff'!$E$12+$AZ224*'Norm-coeff'!$F$12+$BA224*'Norm-coeff'!$G$12+$BB224*'Norm-coeff'!$H$12+$BC224*'Norm-coeff'!$I$12+$BD224*'Norm-coeff'!$J$12+$BE224*'Norm-coeff'!$K$12+$BF224*'Norm-coeff'!$L$12+$BG224*'Norm-coeff'!$M$12+$BH224*'Norm-coeff'!$N$12+$BI224*'Norm-coeff'!$O$12</f>
        <v>0.283527502056037</v>
      </c>
      <c r="BZ224" s="54">
        <f>'Norm-coeff'!$C$13+$AX224*'Norm-coeff'!$D$13+$AY224*'Norm-coeff'!$E$13+$AZ224*'Norm-coeff'!$F$13+$BA224*'Norm-coeff'!$G$13+$BB224*'Norm-coeff'!$H$13+$BC224*'Norm-coeff'!$I$13+$BD224*'Norm-coeff'!$J$13+$BE224*'Norm-coeff'!$K$13+$BF224*'Norm-coeff'!$L$13+$BG224*'Norm-coeff'!$M$13+$BH224*'Norm-coeff'!$N$13+$BI224*'Norm-coeff'!$O$13</f>
        <v>-4.1864930554451202E-2</v>
      </c>
      <c r="CA224" s="54">
        <f>'Norm-coeff'!$C$14+$AX224*'Norm-coeff'!$D$14+$AY224*'Norm-coeff'!$E$14+$AZ224*'Norm-coeff'!$F$14+$BA224*'Norm-coeff'!$G$14+$BB224*'Norm-coeff'!$H$14+$BC224*'Norm-coeff'!$I$14+$BD224*'Norm-coeff'!$J$14+$BE224*'Norm-coeff'!$K$14+$BF224*'Norm-coeff'!$L$14+$BG224*'Norm-coeff'!$M$14+$BH224*'Norm-coeff'!$N$14+$BI224*'Norm-coeff'!$O$14</f>
        <v>4.2526983164477103</v>
      </c>
      <c r="CC224" s="54">
        <f t="shared" si="837"/>
        <v>0</v>
      </c>
      <c r="CG224" s="54">
        <f t="shared" si="713"/>
        <v>0</v>
      </c>
      <c r="CH224" s="54">
        <f t="shared" si="691"/>
        <v>0</v>
      </c>
      <c r="CI224" s="54">
        <f t="shared" si="714"/>
        <v>0</v>
      </c>
      <c r="CJ224" s="56">
        <f t="shared" si="715"/>
        <v>0</v>
      </c>
      <c r="CK224" s="54">
        <f t="shared" si="716"/>
        <v>0</v>
      </c>
      <c r="CL224" s="54">
        <f t="shared" si="717"/>
        <v>0</v>
      </c>
      <c r="CM224" s="54">
        <f t="shared" si="718"/>
        <v>0</v>
      </c>
      <c r="CN224" s="54">
        <f t="shared" si="719"/>
        <v>0</v>
      </c>
      <c r="CO224" s="54">
        <f t="shared" si="720"/>
        <v>0</v>
      </c>
      <c r="CP224" s="54">
        <f t="shared" si="721"/>
        <v>0</v>
      </c>
      <c r="CQ224" s="54">
        <f t="shared" si="722"/>
        <v>0</v>
      </c>
      <c r="CR224" s="54">
        <f t="shared" si="723"/>
        <v>0</v>
      </c>
      <c r="CS224" s="54">
        <f t="shared" si="724"/>
        <v>0</v>
      </c>
      <c r="CU224" s="54">
        <f t="shared" si="725"/>
        <v>0</v>
      </c>
      <c r="CV224" s="54">
        <f t="shared" si="726"/>
        <v>0</v>
      </c>
      <c r="CW224" s="54">
        <f t="shared" si="727"/>
        <v>0</v>
      </c>
      <c r="CX224" s="54">
        <f t="shared" si="728"/>
        <v>0</v>
      </c>
      <c r="CZ224" s="54">
        <f t="shared" si="729"/>
        <v>0</v>
      </c>
      <c r="DA224" s="54">
        <f t="shared" si="730"/>
        <v>0</v>
      </c>
      <c r="DB224" s="54">
        <f t="shared" si="731"/>
        <v>0</v>
      </c>
      <c r="DC224" s="54">
        <f t="shared" si="732"/>
        <v>0</v>
      </c>
      <c r="DD224" s="54">
        <f t="shared" si="733"/>
        <v>0</v>
      </c>
      <c r="DE224" s="54">
        <f t="shared" si="734"/>
        <v>0</v>
      </c>
      <c r="DF224" s="54">
        <f t="shared" si="735"/>
        <v>0</v>
      </c>
      <c r="DG224" s="54">
        <f t="shared" si="736"/>
        <v>2</v>
      </c>
      <c r="DH224" s="71">
        <f t="shared" si="737"/>
        <v>0</v>
      </c>
      <c r="DI224" s="71">
        <f t="shared" si="738"/>
        <v>0</v>
      </c>
      <c r="DJ224" s="54">
        <f t="shared" si="739"/>
        <v>0</v>
      </c>
      <c r="DK224" s="54">
        <f t="shared" si="740"/>
        <v>2</v>
      </c>
      <c r="DL224" s="4">
        <f t="shared" si="665"/>
        <v>0</v>
      </c>
      <c r="DM224" s="3">
        <f t="shared" si="741"/>
        <v>0</v>
      </c>
      <c r="DN224" s="3">
        <f t="shared" si="742"/>
        <v>0</v>
      </c>
      <c r="DO224" s="4" t="e">
        <f t="shared" si="743"/>
        <v>#DIV/0!</v>
      </c>
      <c r="DP224" s="57"/>
      <c r="DQ224" s="57"/>
      <c r="DR224" s="56">
        <f t="shared" si="666"/>
        <v>2</v>
      </c>
      <c r="DS224" s="56">
        <f t="shared" si="667"/>
        <v>0</v>
      </c>
      <c r="DT224" s="38">
        <f t="shared" si="668"/>
        <v>0</v>
      </c>
      <c r="DU224" s="38">
        <f t="shared" si="744"/>
        <v>2</v>
      </c>
      <c r="DV224" s="38">
        <f t="shared" si="669"/>
        <v>0</v>
      </c>
      <c r="DW224" s="39">
        <f t="shared" si="670"/>
        <v>0</v>
      </c>
      <c r="DX224" s="39">
        <f t="shared" si="671"/>
        <v>0</v>
      </c>
      <c r="DY224" s="39">
        <f t="shared" si="672"/>
        <v>0</v>
      </c>
      <c r="DZ224" s="39">
        <f t="shared" si="673"/>
        <v>0</v>
      </c>
      <c r="EA224" s="39">
        <f t="shared" si="674"/>
        <v>0</v>
      </c>
      <c r="EB224" s="37" t="e">
        <f t="shared" si="745"/>
        <v>#DIV/0!</v>
      </c>
      <c r="EC224" s="37" t="e">
        <f t="shared" si="746"/>
        <v>#DIV/0!</v>
      </c>
      <c r="ED224" s="37" t="e">
        <f t="shared" si="747"/>
        <v>#DIV/0!</v>
      </c>
      <c r="EE224" s="37" t="e">
        <f t="shared" si="748"/>
        <v>#DIV/0!</v>
      </c>
      <c r="EF224" s="39" t="e">
        <f t="shared" si="749"/>
        <v>#DIV/0!</v>
      </c>
      <c r="EG224" s="37" t="e">
        <f t="shared" si="750"/>
        <v>#DIV/0!</v>
      </c>
      <c r="EH224" s="37" t="e">
        <f t="shared" si="751"/>
        <v>#DIV/0!</v>
      </c>
      <c r="EI224" s="11" t="b">
        <f t="shared" si="752"/>
        <v>1</v>
      </c>
      <c r="EJ224" s="11" t="b">
        <f t="shared" si="753"/>
        <v>0</v>
      </c>
      <c r="EK224" s="39" t="e">
        <f t="shared" si="754"/>
        <v>#DIV/0!</v>
      </c>
      <c r="EL224" s="39" t="e">
        <f t="shared" si="755"/>
        <v>#DIV/0!</v>
      </c>
      <c r="EM224" s="39" t="e">
        <f t="shared" si="756"/>
        <v>#DIV/0!</v>
      </c>
      <c r="EN224" s="39" t="e">
        <f t="shared" si="757"/>
        <v>#DIV/0!</v>
      </c>
      <c r="EO224" s="39" t="e">
        <f t="shared" si="758"/>
        <v>#DIV/0!</v>
      </c>
      <c r="EP224" s="39" t="e">
        <f t="shared" si="759"/>
        <v>#DIV/0!</v>
      </c>
      <c r="EQ224" s="39" t="e">
        <f t="shared" si="760"/>
        <v>#DIV/0!</v>
      </c>
      <c r="ER224" s="39" t="e">
        <f t="shared" si="761"/>
        <v>#DIV/0!</v>
      </c>
      <c r="ES224" s="58" t="str">
        <f t="shared" si="762"/>
        <v>(OH,F,Cl)-dominate amphibole</v>
      </c>
      <c r="ET224" s="58" t="e">
        <f t="shared" si="763"/>
        <v>#N/A</v>
      </c>
      <c r="EU224" s="56">
        <f t="shared" si="675"/>
        <v>0</v>
      </c>
      <c r="EV224" s="56">
        <f t="shared" si="676"/>
        <v>0</v>
      </c>
      <c r="EW224" s="56">
        <f t="shared" si="677"/>
        <v>0</v>
      </c>
      <c r="EX224" s="56">
        <f t="shared" si="678"/>
        <v>0</v>
      </c>
      <c r="EY224" s="56">
        <f t="shared" si="679"/>
        <v>0</v>
      </c>
      <c r="EZ224" s="56">
        <f t="shared" si="680"/>
        <v>0</v>
      </c>
      <c r="FA224" s="39">
        <f t="shared" si="681"/>
        <v>0</v>
      </c>
      <c r="FB224" s="39">
        <f t="shared" si="682"/>
        <v>0</v>
      </c>
      <c r="FC224" s="54">
        <f t="shared" si="683"/>
        <v>0</v>
      </c>
      <c r="FD224" s="54">
        <f t="shared" si="684"/>
        <v>0</v>
      </c>
      <c r="FE224" s="39">
        <f t="shared" si="685"/>
        <v>0</v>
      </c>
      <c r="FF224" s="54">
        <f t="shared" si="686"/>
        <v>0</v>
      </c>
      <c r="FG224" s="39">
        <f t="shared" si="687"/>
        <v>0</v>
      </c>
      <c r="FH224" s="39">
        <f t="shared" si="764"/>
        <v>0</v>
      </c>
      <c r="FI224" s="39">
        <f t="shared" si="765"/>
        <v>0</v>
      </c>
      <c r="FJ224" s="39">
        <f t="shared" si="766"/>
        <v>0</v>
      </c>
      <c r="FK224" s="39" t="e">
        <f t="shared" si="767"/>
        <v>#DIV/0!</v>
      </c>
      <c r="FL224" s="39" t="e">
        <f t="shared" si="768"/>
        <v>#DIV/0!</v>
      </c>
      <c r="FM224" s="39" t="e">
        <f t="shared" si="769"/>
        <v>#DIV/0!</v>
      </c>
      <c r="FN224" s="39">
        <f t="shared" si="770"/>
        <v>1</v>
      </c>
      <c r="FO224" s="39">
        <f t="shared" si="688"/>
        <v>0</v>
      </c>
      <c r="FP224" s="39">
        <f t="shared" si="689"/>
        <v>0</v>
      </c>
      <c r="FQ224" s="39">
        <f t="shared" si="690"/>
        <v>0</v>
      </c>
      <c r="FR224" s="39">
        <f t="shared" si="771"/>
        <v>0</v>
      </c>
      <c r="FS224" s="39">
        <f t="shared" si="772"/>
        <v>0</v>
      </c>
      <c r="FU224" s="39" t="e">
        <f t="shared" si="773"/>
        <v>#DIV/0!</v>
      </c>
      <c r="FV224" s="39" t="e">
        <f t="shared" si="774"/>
        <v>#DIV/0!</v>
      </c>
      <c r="FW224" s="39" t="e">
        <f t="shared" si="775"/>
        <v>#DIV/0!</v>
      </c>
      <c r="FY224" s="39" t="e">
        <f t="shared" si="776"/>
        <v>#DIV/0!</v>
      </c>
      <c r="FZ224" s="39" t="e">
        <f t="shared" si="777"/>
        <v>#DIV/0!</v>
      </c>
      <c r="GA224" s="39" t="e">
        <f t="shared" si="778"/>
        <v>#DIV/0!</v>
      </c>
      <c r="GB224" s="39" t="e">
        <f t="shared" si="779"/>
        <v>#DIV/0!</v>
      </c>
      <c r="GC224" s="39" t="e">
        <f t="shared" si="780"/>
        <v>#DIV/0!</v>
      </c>
      <c r="GD224" s="39" t="e">
        <f t="shared" si="781"/>
        <v>#DIV/0!</v>
      </c>
      <c r="GE224" s="39" t="e">
        <f t="shared" si="782"/>
        <v>#DIV/0!</v>
      </c>
      <c r="GF224" s="39" t="e">
        <f t="shared" si="783"/>
        <v>#DIV/0!</v>
      </c>
      <c r="GG224" s="39" t="e">
        <f t="shared" si="784"/>
        <v>#DIV/0!</v>
      </c>
      <c r="GH224" s="39" t="e">
        <f t="shared" si="785"/>
        <v>#DIV/0!</v>
      </c>
      <c r="GI224" s="39"/>
      <c r="GJ224" s="39" t="e">
        <f t="shared" si="786"/>
        <v>#DIV/0!</v>
      </c>
      <c r="GK224" s="39" t="e">
        <f t="shared" si="787"/>
        <v>#DIV/0!</v>
      </c>
      <c r="GL224" s="39" t="e">
        <f t="shared" si="788"/>
        <v>#DIV/0!</v>
      </c>
      <c r="GM224" s="39" t="e">
        <f t="shared" si="789"/>
        <v>#DIV/0!</v>
      </c>
      <c r="GN224" s="39" t="e">
        <f t="shared" si="790"/>
        <v>#DIV/0!</v>
      </c>
      <c r="GO224" s="57"/>
      <c r="GP224" s="57" t="e">
        <f t="shared" si="791"/>
        <v>#DIV/0!</v>
      </c>
      <c r="GQ224" s="59" t="e">
        <f t="shared" si="792"/>
        <v>#DIV/0!</v>
      </c>
      <c r="GR224" s="41" t="e">
        <f t="shared" si="793"/>
        <v>#DIV/0!</v>
      </c>
      <c r="GS224" s="57" t="e">
        <f t="shared" si="794"/>
        <v>#DIV/0!</v>
      </c>
      <c r="GT224" s="57" t="e">
        <f t="shared" si="795"/>
        <v>#DIV/0!</v>
      </c>
      <c r="GU224" s="57" t="e">
        <f t="shared" si="796"/>
        <v>#DIV/0!</v>
      </c>
      <c r="GV224" s="57"/>
      <c r="GW224" s="42" t="e">
        <f t="shared" si="797"/>
        <v>#DIV/0!</v>
      </c>
      <c r="GX224" s="42" t="e">
        <f t="shared" si="798"/>
        <v>#DIV/0!</v>
      </c>
      <c r="GY224" s="42" t="e">
        <f t="shared" si="799"/>
        <v>#DIV/0!</v>
      </c>
      <c r="GZ224" s="57"/>
      <c r="HA224" s="2" t="e">
        <f t="shared" si="800"/>
        <v>#DIV/0!</v>
      </c>
      <c r="HB224" s="2" t="e">
        <f t="shared" si="801"/>
        <v>#DIV/0!</v>
      </c>
      <c r="HC224" s="2" t="e">
        <f t="shared" si="802"/>
        <v>#DIV/0!</v>
      </c>
      <c r="HD224" s="2" t="e">
        <f t="shared" si="803"/>
        <v>#DIV/0!</v>
      </c>
      <c r="HE224" s="2" t="e">
        <f t="shared" si="804"/>
        <v>#DIV/0!</v>
      </c>
      <c r="HF224" s="2" t="e">
        <f t="shared" si="805"/>
        <v>#DIV/0!</v>
      </c>
      <c r="HG224" s="2" t="e">
        <f t="shared" si="806"/>
        <v>#DIV/0!</v>
      </c>
      <c r="HH224" s="2" t="e">
        <f t="shared" si="807"/>
        <v>#DIV/0!</v>
      </c>
      <c r="HI224" s="2" t="e">
        <f t="shared" si="808"/>
        <v>#DIV/0!</v>
      </c>
      <c r="HJ224" s="11" t="e">
        <f t="shared" si="809"/>
        <v>#DIV/0!</v>
      </c>
      <c r="HK224" s="60" t="e">
        <f t="shared" si="810"/>
        <v>#DIV/0!</v>
      </c>
      <c r="HL224" s="57"/>
      <c r="HM224" s="57" t="e">
        <f t="shared" si="811"/>
        <v>#DIV/0!</v>
      </c>
      <c r="HN224" s="57" t="e">
        <f t="shared" si="812"/>
        <v>#DIV/0!</v>
      </c>
      <c r="HO224" s="57" t="e">
        <f t="shared" si="813"/>
        <v>#DIV/0!</v>
      </c>
      <c r="HP224" s="57" t="e">
        <f t="shared" si="814"/>
        <v>#DIV/0!</v>
      </c>
      <c r="HQ224" s="57" t="e">
        <f t="shared" si="815"/>
        <v>#DIV/0!</v>
      </c>
      <c r="HR224" s="57"/>
      <c r="HS224" s="57" t="e">
        <f t="shared" si="816"/>
        <v>#DIV/0!</v>
      </c>
      <c r="HT224" s="57" t="e">
        <f t="shared" si="817"/>
        <v>#DIV/0!</v>
      </c>
      <c r="HU224" s="57" t="e">
        <f t="shared" si="818"/>
        <v>#DIV/0!</v>
      </c>
      <c r="HV224" s="57" t="e">
        <f t="shared" si="819"/>
        <v>#DIV/0!</v>
      </c>
      <c r="HW224" s="57" t="e">
        <f t="shared" si="820"/>
        <v>#DIV/0!</v>
      </c>
      <c r="HX224" s="57"/>
      <c r="HY224" s="57" t="e">
        <f t="shared" si="821"/>
        <v>#DIV/0!</v>
      </c>
      <c r="HZ224" s="57" t="e">
        <f t="shared" si="822"/>
        <v>#DIV/0!</v>
      </c>
      <c r="IA224" s="57"/>
      <c r="IB224" s="61">
        <f t="shared" si="823"/>
        <v>0</v>
      </c>
      <c r="IC224" s="57" t="str">
        <f t="shared" si="824"/>
        <v/>
      </c>
      <c r="ID224" s="42"/>
      <c r="IE224" s="2" t="str">
        <f t="shared" si="825"/>
        <v/>
      </c>
      <c r="IF224" s="60" t="e">
        <f t="shared" si="826"/>
        <v>#DIV/0!</v>
      </c>
      <c r="IG224" s="60" t="str">
        <f t="shared" si="827"/>
        <v/>
      </c>
      <c r="IH224" s="60" t="str">
        <f t="shared" si="828"/>
        <v>zinco-</v>
      </c>
      <c r="II224" s="60" t="str">
        <f t="shared" si="829"/>
        <v>mangano-</v>
      </c>
      <c r="IJ224" s="60" t="e">
        <f t="shared" si="830"/>
        <v>#DIV/0!</v>
      </c>
      <c r="IK224" s="60" t="e">
        <f t="shared" si="831"/>
        <v>#DIV/0!</v>
      </c>
      <c r="IL224" s="60" t="e">
        <f t="shared" si="832"/>
        <v>#DIV/0!</v>
      </c>
      <c r="IM224" s="60" t="e">
        <f t="shared" si="833"/>
        <v>#DIV/0!</v>
      </c>
      <c r="IN224" s="60" t="str">
        <f t="shared" si="834"/>
        <v/>
      </c>
      <c r="IO224" s="60" t="str">
        <f t="shared" si="835"/>
        <v/>
      </c>
      <c r="IP224" s="57"/>
      <c r="IQ224" s="57" t="str">
        <f t="shared" si="836"/>
        <v>ERROR!!</v>
      </c>
    </row>
    <row r="225" spans="24:251">
      <c r="X225" s="29">
        <f t="shared" si="692"/>
        <v>0</v>
      </c>
      <c r="Y225" s="29">
        <f t="shared" si="693"/>
        <v>0</v>
      </c>
      <c r="Z225" s="29" t="e">
        <f t="shared" si="694"/>
        <v>#DIV/0!</v>
      </c>
      <c r="AA225" s="29" t="e">
        <f t="shared" si="695"/>
        <v>#DIV/0!</v>
      </c>
      <c r="AB225" s="29" t="e">
        <f t="shared" si="696"/>
        <v>#DIV/0!</v>
      </c>
      <c r="AC225" s="29" t="e">
        <f t="shared" si="697"/>
        <v>#DIV/0!</v>
      </c>
      <c r="AF225" s="23">
        <v>60.084299999999999</v>
      </c>
      <c r="AG225" s="23">
        <v>79.878799999999998</v>
      </c>
      <c r="AH225" s="23">
        <v>101.96120000000001</v>
      </c>
      <c r="AI225" s="23">
        <v>151.99039999999999</v>
      </c>
      <c r="AJ225" s="23">
        <v>159.69</v>
      </c>
      <c r="AK225" s="23">
        <v>71.846400000000003</v>
      </c>
      <c r="AL225" s="23">
        <v>70.9375</v>
      </c>
      <c r="AM225" s="23">
        <v>40.304400000000001</v>
      </c>
      <c r="AN225" s="23">
        <v>56.077399999999997</v>
      </c>
      <c r="AO225" s="23">
        <v>61.978999999999999</v>
      </c>
      <c r="AP225" s="23">
        <v>94.195999999999998</v>
      </c>
      <c r="AQ225" s="23">
        <v>18.998000000000001</v>
      </c>
      <c r="AR225" s="23">
        <v>35.450000000000003</v>
      </c>
      <c r="AS225" s="23">
        <v>29.88</v>
      </c>
      <c r="AT225" s="23">
        <v>74.691999999999993</v>
      </c>
      <c r="AU225" s="23">
        <v>81.39</v>
      </c>
      <c r="AX225" s="54">
        <f t="shared" si="698"/>
        <v>0</v>
      </c>
      <c r="AY225" s="54">
        <f t="shared" si="699"/>
        <v>0</v>
      </c>
      <c r="AZ225" s="54">
        <f t="shared" si="700"/>
        <v>0</v>
      </c>
      <c r="BA225" s="54">
        <f t="shared" si="701"/>
        <v>0</v>
      </c>
      <c r="BB225" s="54">
        <f t="shared" si="702"/>
        <v>0</v>
      </c>
      <c r="BC225" s="54">
        <f t="shared" si="703"/>
        <v>0</v>
      </c>
      <c r="BD225" s="54">
        <f t="shared" si="704"/>
        <v>0</v>
      </c>
      <c r="BE225" s="54">
        <f t="shared" si="705"/>
        <v>0</v>
      </c>
      <c r="BF225" s="54">
        <f t="shared" si="706"/>
        <v>0</v>
      </c>
      <c r="BG225" s="54">
        <f t="shared" si="707"/>
        <v>0</v>
      </c>
      <c r="BH225" s="54">
        <f t="shared" si="708"/>
        <v>0</v>
      </c>
      <c r="BI225" s="54">
        <f t="shared" si="709"/>
        <v>0</v>
      </c>
      <c r="BJ225" s="54">
        <f t="shared" si="710"/>
        <v>0</v>
      </c>
      <c r="BK225" s="54">
        <f t="shared" si="711"/>
        <v>0</v>
      </c>
      <c r="BL225" s="54">
        <f t="shared" si="712"/>
        <v>0</v>
      </c>
      <c r="BM225" s="42"/>
      <c r="BO225" s="54">
        <f>'Norm-coeff'!$C$2+$AX225*'Norm-coeff'!$D$2+$AY225*'Norm-coeff'!$E$2+$AZ225*'Norm-coeff'!$F$2+$BA225*'Norm-coeff'!$G$2+$BB225*'Norm-coeff'!$H$2+$BC225*'Norm-coeff'!$I$2+$BD225*'Norm-coeff'!$J$2+$BE225*'Norm-coeff'!$K$2+$BF225*'Norm-coeff'!$L$2+$BG225*'Norm-coeff'!$M$2+$BH225*'Norm-coeff'!$N$2+$BI225*'Norm-coeff'!$O$2</f>
        <v>5.4045421474420303</v>
      </c>
      <c r="BP225" s="54">
        <f>'Norm-coeff'!$C$3+$AX225*'Norm-coeff'!$D$3+$AY225*'Norm-coeff'!$E$3+$AZ225*'Norm-coeff'!$F$3+$BA225*'Norm-coeff'!$G$3+$BB225*'Norm-coeff'!$H$3+$BC225*'Norm-coeff'!$I$3+$BD225*'Norm-coeff'!$J$3+$BE225*'Norm-coeff'!$K$3+$BF225*'Norm-coeff'!$L$3+$BG225*'Norm-coeff'!$M$3+$BH225*'Norm-coeff'!$N$3+$BI225*'Norm-coeff'!$O$3</f>
        <v>3.15319116612705</v>
      </c>
      <c r="BQ225" s="54">
        <f>'Norm-coeff'!$C$4+$AX225*'Norm-coeff'!$D$4+$AY225*'Norm-coeff'!$E$4+$AZ225*'Norm-coeff'!$F$4+$BA225*'Norm-coeff'!$G$4+$BB225*'Norm-coeff'!$H$4+$BC225*'Norm-coeff'!$I$4+$BD225*'Norm-coeff'!$J$4+$BE225*'Norm-coeff'!$K$4+$BF225*'Norm-coeff'!$L$4+$BG225*'Norm-coeff'!$M$4+$BH225*'Norm-coeff'!$N$4+$BI225*'Norm-coeff'!$O$4</f>
        <v>1.42115649462768</v>
      </c>
      <c r="BR225" s="54">
        <f>'Norm-coeff'!$C$5+$AX225*'Norm-coeff'!$D$5+$AY225*'Norm-coeff'!$E$5+$AZ225*'Norm-coeff'!$F$5+$BA225*'Norm-coeff'!$G$5+$BB225*'Norm-coeff'!$H$5+$BC225*'Norm-coeff'!$I$5+$BD225*'Norm-coeff'!$J$5+$BE225*'Norm-coeff'!$K$5+$BF225*'Norm-coeff'!$L$5+$BG225*'Norm-coeff'!$M$5+$BH225*'Norm-coeff'!$N$5+$BI225*'Norm-coeff'!$O$5</f>
        <v>1.0553329241296201</v>
      </c>
      <c r="BS225" s="54">
        <f>'Norm-coeff'!$C$6+$AX225*'Norm-coeff'!$D$6+$AY225*'Norm-coeff'!$E$6+$AZ225*'Norm-coeff'!$F$6+$BA225*'Norm-coeff'!$G$6+$BB225*'Norm-coeff'!$H$6+$BC225*'Norm-coeff'!$I$6+$BD225*'Norm-coeff'!$J$6+$BE225*'Norm-coeff'!$K$6+$BF225*'Norm-coeff'!$L$6+$BG225*'Norm-coeff'!$M$6+$BH225*'Norm-coeff'!$N$6+$BI225*'Norm-coeff'!$O$6</f>
        <v>-1.48700885495103E-2</v>
      </c>
      <c r="BT225" s="54">
        <f>'Norm-coeff'!$C$7+$AX225*'Norm-coeff'!$D$7+$AY225*'Norm-coeff'!$E$7+$AZ225*'Norm-coeff'!$F$7+$BA225*'Norm-coeff'!$G$7+$BB225*'Norm-coeff'!$H$7+$BC225*'Norm-coeff'!$I$7+$BD225*'Norm-coeff'!$J$7+$BE225*'Norm-coeff'!$K$7+$BF225*'Norm-coeff'!$L$7+$BG225*'Norm-coeff'!$M$7+$BH225*'Norm-coeff'!$N$7+$BI225*'Norm-coeff'!$O$7</f>
        <v>2.0907583608832998</v>
      </c>
      <c r="BU225" s="54">
        <f>'Norm-coeff'!$C$8+$AX225*'Norm-coeff'!$D$8+$AY225*'Norm-coeff'!$E$8+$AZ225*'Norm-coeff'!$F$8+$BA225*'Norm-coeff'!$G$8+$BB225*'Norm-coeff'!$H$8+$BC225*'Norm-coeff'!$I$8+$BD225*'Norm-coeff'!$J$8+$BE225*'Norm-coeff'!$K$8+$BF225*'Norm-coeff'!$L$8+$BG225*'Norm-coeff'!$M$8+$BH225*'Norm-coeff'!$N$8+$BI225*'Norm-coeff'!$O$8</f>
        <v>0.65894159836244504</v>
      </c>
      <c r="BV225" s="54">
        <f>'Norm-coeff'!$C$9+$AX225*'Norm-coeff'!$D$9+$AY225*'Norm-coeff'!$E$9+$AZ225*'Norm-coeff'!$F$9+$BA225*'Norm-coeff'!$G$9+$BB225*'Norm-coeff'!$H$9+$BC225*'Norm-coeff'!$I$9+$BD225*'Norm-coeff'!$J$9+$BE225*'Norm-coeff'!$K$9+$BF225*'Norm-coeff'!$L$9+$BG225*'Norm-coeff'!$M$9+$BH225*'Norm-coeff'!$N$9+$BI225*'Norm-coeff'!$O$9</f>
        <v>1.48961085014701</v>
      </c>
      <c r="BW225" s="54">
        <f>'Norm-coeff'!$C$10+$AX225*'Norm-coeff'!$D$10+$AY225*'Norm-coeff'!$E$10+$AZ225*'Norm-coeff'!$F$10+$BA225*'Norm-coeff'!$G$10+$BB225*'Norm-coeff'!$H$10+$BC225*'Norm-coeff'!$I$10+$BD225*'Norm-coeff'!$J$10+$BE225*'Norm-coeff'!$K$10+$BF225*'Norm-coeff'!$L$10+$BG225*'Norm-coeff'!$M$10+$BH225*'Norm-coeff'!$N$10+$BI225*'Norm-coeff'!$O$10</f>
        <v>1.42058735749591</v>
      </c>
      <c r="BX225" s="54">
        <f>'Norm-coeff'!$C$11+$AX225*'Norm-coeff'!$D$11+$AY225*'Norm-coeff'!$E$11+$AZ225*'Norm-coeff'!$F$11+$BA225*'Norm-coeff'!$G$11+$BB225*'Norm-coeff'!$H$11+$BC225*'Norm-coeff'!$I$11+$BD225*'Norm-coeff'!$J$11+$BE225*'Norm-coeff'!$K$11+$BF225*'Norm-coeff'!$L$11+$BG225*'Norm-coeff'!$M$11+$BH225*'Norm-coeff'!$N$11+$BI225*'Norm-coeff'!$O$11</f>
        <v>0.221233014421479</v>
      </c>
      <c r="BY225" s="54">
        <f>'Norm-coeff'!$C$12+$AX225*'Norm-coeff'!$D$12+$AY225*'Norm-coeff'!$E$12+$AZ225*'Norm-coeff'!$F$12+$BA225*'Norm-coeff'!$G$12+$BB225*'Norm-coeff'!$H$12+$BC225*'Norm-coeff'!$I$12+$BD225*'Norm-coeff'!$J$12+$BE225*'Norm-coeff'!$K$12+$BF225*'Norm-coeff'!$L$12+$BG225*'Norm-coeff'!$M$12+$BH225*'Norm-coeff'!$N$12+$BI225*'Norm-coeff'!$O$12</f>
        <v>0.283527502056037</v>
      </c>
      <c r="BZ225" s="54">
        <f>'Norm-coeff'!$C$13+$AX225*'Norm-coeff'!$D$13+$AY225*'Norm-coeff'!$E$13+$AZ225*'Norm-coeff'!$F$13+$BA225*'Norm-coeff'!$G$13+$BB225*'Norm-coeff'!$H$13+$BC225*'Norm-coeff'!$I$13+$BD225*'Norm-coeff'!$J$13+$BE225*'Norm-coeff'!$K$13+$BF225*'Norm-coeff'!$L$13+$BG225*'Norm-coeff'!$M$13+$BH225*'Norm-coeff'!$N$13+$BI225*'Norm-coeff'!$O$13</f>
        <v>-4.1864930554451202E-2</v>
      </c>
      <c r="CA225" s="54">
        <f>'Norm-coeff'!$C$14+$AX225*'Norm-coeff'!$D$14+$AY225*'Norm-coeff'!$E$14+$AZ225*'Norm-coeff'!$F$14+$BA225*'Norm-coeff'!$G$14+$BB225*'Norm-coeff'!$H$14+$BC225*'Norm-coeff'!$I$14+$BD225*'Norm-coeff'!$J$14+$BE225*'Norm-coeff'!$K$14+$BF225*'Norm-coeff'!$L$14+$BG225*'Norm-coeff'!$M$14+$BH225*'Norm-coeff'!$N$14+$BI225*'Norm-coeff'!$O$14</f>
        <v>4.2526983164477103</v>
      </c>
      <c r="CC225" s="54">
        <f t="shared" si="837"/>
        <v>0</v>
      </c>
      <c r="CG225" s="54">
        <f t="shared" si="713"/>
        <v>0</v>
      </c>
      <c r="CH225" s="54">
        <f t="shared" si="691"/>
        <v>0</v>
      </c>
      <c r="CI225" s="54">
        <f t="shared" si="714"/>
        <v>0</v>
      </c>
      <c r="CJ225" s="56">
        <f t="shared" si="715"/>
        <v>0</v>
      </c>
      <c r="CK225" s="54">
        <f t="shared" si="716"/>
        <v>0</v>
      </c>
      <c r="CL225" s="54">
        <f t="shared" si="717"/>
        <v>0</v>
      </c>
      <c r="CM225" s="54">
        <f t="shared" si="718"/>
        <v>0</v>
      </c>
      <c r="CN225" s="54">
        <f t="shared" si="719"/>
        <v>0</v>
      </c>
      <c r="CO225" s="54">
        <f t="shared" si="720"/>
        <v>0</v>
      </c>
      <c r="CP225" s="54">
        <f t="shared" si="721"/>
        <v>0</v>
      </c>
      <c r="CQ225" s="54">
        <f t="shared" si="722"/>
        <v>0</v>
      </c>
      <c r="CR225" s="54">
        <f t="shared" si="723"/>
        <v>0</v>
      </c>
      <c r="CS225" s="54">
        <f t="shared" si="724"/>
        <v>0</v>
      </c>
      <c r="CU225" s="54">
        <f t="shared" si="725"/>
        <v>0</v>
      </c>
      <c r="CV225" s="54">
        <f t="shared" si="726"/>
        <v>0</v>
      </c>
      <c r="CW225" s="54">
        <f t="shared" si="727"/>
        <v>0</v>
      </c>
      <c r="CX225" s="54">
        <f t="shared" si="728"/>
        <v>0</v>
      </c>
      <c r="CZ225" s="54">
        <f t="shared" si="729"/>
        <v>0</v>
      </c>
      <c r="DA225" s="54">
        <f t="shared" si="730"/>
        <v>0</v>
      </c>
      <c r="DB225" s="54">
        <f t="shared" si="731"/>
        <v>0</v>
      </c>
      <c r="DC225" s="54">
        <f t="shared" si="732"/>
        <v>0</v>
      </c>
      <c r="DD225" s="54">
        <f t="shared" si="733"/>
        <v>0</v>
      </c>
      <c r="DE225" s="54">
        <f t="shared" si="734"/>
        <v>0</v>
      </c>
      <c r="DF225" s="54">
        <f t="shared" si="735"/>
        <v>0</v>
      </c>
      <c r="DG225" s="54">
        <f t="shared" si="736"/>
        <v>2</v>
      </c>
      <c r="DH225" s="71">
        <f t="shared" si="737"/>
        <v>0</v>
      </c>
      <c r="DI225" s="71">
        <f t="shared" si="738"/>
        <v>0</v>
      </c>
      <c r="DJ225" s="54">
        <f t="shared" si="739"/>
        <v>0</v>
      </c>
      <c r="DK225" s="54">
        <f t="shared" si="740"/>
        <v>2</v>
      </c>
      <c r="DL225" s="4">
        <f t="shared" si="665"/>
        <v>0</v>
      </c>
      <c r="DM225" s="3">
        <f t="shared" si="741"/>
        <v>0</v>
      </c>
      <c r="DN225" s="3">
        <f t="shared" si="742"/>
        <v>0</v>
      </c>
      <c r="DO225" s="4" t="e">
        <f t="shared" si="743"/>
        <v>#DIV/0!</v>
      </c>
      <c r="DP225" s="57"/>
      <c r="DQ225" s="57"/>
      <c r="DR225" s="56">
        <f t="shared" si="666"/>
        <v>2</v>
      </c>
      <c r="DS225" s="56">
        <f t="shared" si="667"/>
        <v>0</v>
      </c>
      <c r="DT225" s="38">
        <f t="shared" si="668"/>
        <v>0</v>
      </c>
      <c r="DU225" s="38">
        <f t="shared" si="744"/>
        <v>2</v>
      </c>
      <c r="DV225" s="38">
        <f t="shared" si="669"/>
        <v>0</v>
      </c>
      <c r="DW225" s="39">
        <f t="shared" si="670"/>
        <v>0</v>
      </c>
      <c r="DX225" s="39">
        <f t="shared" si="671"/>
        <v>0</v>
      </c>
      <c r="DY225" s="39">
        <f t="shared" si="672"/>
        <v>0</v>
      </c>
      <c r="DZ225" s="39">
        <f t="shared" si="673"/>
        <v>0</v>
      </c>
      <c r="EA225" s="39">
        <f t="shared" si="674"/>
        <v>0</v>
      </c>
      <c r="EB225" s="37" t="e">
        <f t="shared" si="745"/>
        <v>#DIV/0!</v>
      </c>
      <c r="EC225" s="37" t="e">
        <f t="shared" si="746"/>
        <v>#DIV/0!</v>
      </c>
      <c r="ED225" s="37" t="e">
        <f t="shared" si="747"/>
        <v>#DIV/0!</v>
      </c>
      <c r="EE225" s="37" t="e">
        <f t="shared" si="748"/>
        <v>#DIV/0!</v>
      </c>
      <c r="EF225" s="39" t="e">
        <f t="shared" si="749"/>
        <v>#DIV/0!</v>
      </c>
      <c r="EG225" s="37" t="e">
        <f t="shared" si="750"/>
        <v>#DIV/0!</v>
      </c>
      <c r="EH225" s="37" t="e">
        <f t="shared" si="751"/>
        <v>#DIV/0!</v>
      </c>
      <c r="EI225" s="11" t="b">
        <f t="shared" si="752"/>
        <v>1</v>
      </c>
      <c r="EJ225" s="11" t="b">
        <f t="shared" si="753"/>
        <v>0</v>
      </c>
      <c r="EK225" s="39" t="e">
        <f t="shared" si="754"/>
        <v>#DIV/0!</v>
      </c>
      <c r="EL225" s="39" t="e">
        <f t="shared" si="755"/>
        <v>#DIV/0!</v>
      </c>
      <c r="EM225" s="39" t="e">
        <f t="shared" si="756"/>
        <v>#DIV/0!</v>
      </c>
      <c r="EN225" s="39" t="e">
        <f t="shared" si="757"/>
        <v>#DIV/0!</v>
      </c>
      <c r="EO225" s="39" t="e">
        <f t="shared" si="758"/>
        <v>#DIV/0!</v>
      </c>
      <c r="EP225" s="39" t="e">
        <f t="shared" si="759"/>
        <v>#DIV/0!</v>
      </c>
      <c r="EQ225" s="39" t="e">
        <f t="shared" si="760"/>
        <v>#DIV/0!</v>
      </c>
      <c r="ER225" s="39" t="e">
        <f t="shared" si="761"/>
        <v>#DIV/0!</v>
      </c>
      <c r="ES225" s="58" t="str">
        <f t="shared" si="762"/>
        <v>(OH,F,Cl)-dominate amphibole</v>
      </c>
      <c r="ET225" s="58" t="e">
        <f t="shared" si="763"/>
        <v>#N/A</v>
      </c>
      <c r="EU225" s="56">
        <f t="shared" si="675"/>
        <v>0</v>
      </c>
      <c r="EV225" s="56">
        <f t="shared" si="676"/>
        <v>0</v>
      </c>
      <c r="EW225" s="56">
        <f t="shared" si="677"/>
        <v>0</v>
      </c>
      <c r="EX225" s="56">
        <f t="shared" si="678"/>
        <v>0</v>
      </c>
      <c r="EY225" s="56">
        <f t="shared" si="679"/>
        <v>0</v>
      </c>
      <c r="EZ225" s="56">
        <f t="shared" si="680"/>
        <v>0</v>
      </c>
      <c r="FA225" s="39">
        <f t="shared" si="681"/>
        <v>0</v>
      </c>
      <c r="FB225" s="39">
        <f t="shared" si="682"/>
        <v>0</v>
      </c>
      <c r="FC225" s="54">
        <f t="shared" si="683"/>
        <v>0</v>
      </c>
      <c r="FD225" s="54">
        <f t="shared" si="684"/>
        <v>0</v>
      </c>
      <c r="FE225" s="39">
        <f t="shared" si="685"/>
        <v>0</v>
      </c>
      <c r="FF225" s="54">
        <f t="shared" si="686"/>
        <v>0</v>
      </c>
      <c r="FG225" s="39">
        <f t="shared" si="687"/>
        <v>0</v>
      </c>
      <c r="FH225" s="39">
        <f t="shared" si="764"/>
        <v>0</v>
      </c>
      <c r="FI225" s="39">
        <f t="shared" si="765"/>
        <v>0</v>
      </c>
      <c r="FJ225" s="39">
        <f t="shared" si="766"/>
        <v>0</v>
      </c>
      <c r="FK225" s="39" t="e">
        <f t="shared" si="767"/>
        <v>#DIV/0!</v>
      </c>
      <c r="FL225" s="39" t="e">
        <f t="shared" si="768"/>
        <v>#DIV/0!</v>
      </c>
      <c r="FM225" s="39" t="e">
        <f t="shared" si="769"/>
        <v>#DIV/0!</v>
      </c>
      <c r="FN225" s="39">
        <f t="shared" si="770"/>
        <v>1</v>
      </c>
      <c r="FO225" s="39">
        <f t="shared" si="688"/>
        <v>0</v>
      </c>
      <c r="FP225" s="39">
        <f t="shared" si="689"/>
        <v>0</v>
      </c>
      <c r="FQ225" s="39">
        <f t="shared" si="690"/>
        <v>0</v>
      </c>
      <c r="FR225" s="39">
        <f t="shared" si="771"/>
        <v>0</v>
      </c>
      <c r="FS225" s="39">
        <f t="shared" si="772"/>
        <v>0</v>
      </c>
      <c r="FU225" s="39" t="e">
        <f t="shared" si="773"/>
        <v>#DIV/0!</v>
      </c>
      <c r="FV225" s="39" t="e">
        <f t="shared" si="774"/>
        <v>#DIV/0!</v>
      </c>
      <c r="FW225" s="39" t="e">
        <f t="shared" si="775"/>
        <v>#DIV/0!</v>
      </c>
      <c r="FY225" s="39" t="e">
        <f t="shared" si="776"/>
        <v>#DIV/0!</v>
      </c>
      <c r="FZ225" s="39" t="e">
        <f t="shared" si="777"/>
        <v>#DIV/0!</v>
      </c>
      <c r="GA225" s="39" t="e">
        <f t="shared" si="778"/>
        <v>#DIV/0!</v>
      </c>
      <c r="GB225" s="39" t="e">
        <f t="shared" si="779"/>
        <v>#DIV/0!</v>
      </c>
      <c r="GC225" s="39" t="e">
        <f t="shared" si="780"/>
        <v>#DIV/0!</v>
      </c>
      <c r="GD225" s="39" t="e">
        <f t="shared" si="781"/>
        <v>#DIV/0!</v>
      </c>
      <c r="GE225" s="39" t="e">
        <f t="shared" si="782"/>
        <v>#DIV/0!</v>
      </c>
      <c r="GF225" s="39" t="e">
        <f t="shared" si="783"/>
        <v>#DIV/0!</v>
      </c>
      <c r="GG225" s="39" t="e">
        <f t="shared" si="784"/>
        <v>#DIV/0!</v>
      </c>
      <c r="GH225" s="39" t="e">
        <f t="shared" si="785"/>
        <v>#DIV/0!</v>
      </c>
      <c r="GI225" s="39"/>
      <c r="GJ225" s="39" t="e">
        <f t="shared" si="786"/>
        <v>#DIV/0!</v>
      </c>
      <c r="GK225" s="39" t="e">
        <f t="shared" si="787"/>
        <v>#DIV/0!</v>
      </c>
      <c r="GL225" s="39" t="e">
        <f t="shared" si="788"/>
        <v>#DIV/0!</v>
      </c>
      <c r="GM225" s="39" t="e">
        <f t="shared" si="789"/>
        <v>#DIV/0!</v>
      </c>
      <c r="GN225" s="39" t="e">
        <f t="shared" si="790"/>
        <v>#DIV/0!</v>
      </c>
      <c r="GO225" s="57"/>
      <c r="GP225" s="57" t="e">
        <f t="shared" si="791"/>
        <v>#DIV/0!</v>
      </c>
      <c r="GQ225" s="59" t="e">
        <f t="shared" si="792"/>
        <v>#DIV/0!</v>
      </c>
      <c r="GR225" s="41" t="e">
        <f t="shared" si="793"/>
        <v>#DIV/0!</v>
      </c>
      <c r="GS225" s="57" t="e">
        <f t="shared" si="794"/>
        <v>#DIV/0!</v>
      </c>
      <c r="GT225" s="57" t="e">
        <f t="shared" si="795"/>
        <v>#DIV/0!</v>
      </c>
      <c r="GU225" s="57" t="e">
        <f t="shared" si="796"/>
        <v>#DIV/0!</v>
      </c>
      <c r="GV225" s="57"/>
      <c r="GW225" s="42" t="e">
        <f t="shared" si="797"/>
        <v>#DIV/0!</v>
      </c>
      <c r="GX225" s="42" t="e">
        <f t="shared" si="798"/>
        <v>#DIV/0!</v>
      </c>
      <c r="GY225" s="42" t="e">
        <f t="shared" si="799"/>
        <v>#DIV/0!</v>
      </c>
      <c r="GZ225" s="57"/>
      <c r="HA225" s="2" t="e">
        <f t="shared" si="800"/>
        <v>#DIV/0!</v>
      </c>
      <c r="HB225" s="2" t="e">
        <f t="shared" si="801"/>
        <v>#DIV/0!</v>
      </c>
      <c r="HC225" s="2" t="e">
        <f t="shared" si="802"/>
        <v>#DIV/0!</v>
      </c>
      <c r="HD225" s="2" t="e">
        <f t="shared" si="803"/>
        <v>#DIV/0!</v>
      </c>
      <c r="HE225" s="2" t="e">
        <f t="shared" si="804"/>
        <v>#DIV/0!</v>
      </c>
      <c r="HF225" s="2" t="e">
        <f t="shared" si="805"/>
        <v>#DIV/0!</v>
      </c>
      <c r="HG225" s="2" t="e">
        <f t="shared" si="806"/>
        <v>#DIV/0!</v>
      </c>
      <c r="HH225" s="2" t="e">
        <f t="shared" si="807"/>
        <v>#DIV/0!</v>
      </c>
      <c r="HI225" s="2" t="e">
        <f t="shared" si="808"/>
        <v>#DIV/0!</v>
      </c>
      <c r="HJ225" s="11" t="e">
        <f t="shared" si="809"/>
        <v>#DIV/0!</v>
      </c>
      <c r="HK225" s="60" t="e">
        <f t="shared" si="810"/>
        <v>#DIV/0!</v>
      </c>
      <c r="HL225" s="57"/>
      <c r="HM225" s="57" t="e">
        <f t="shared" si="811"/>
        <v>#DIV/0!</v>
      </c>
      <c r="HN225" s="57" t="e">
        <f t="shared" si="812"/>
        <v>#DIV/0!</v>
      </c>
      <c r="HO225" s="57" t="e">
        <f t="shared" si="813"/>
        <v>#DIV/0!</v>
      </c>
      <c r="HP225" s="57" t="e">
        <f t="shared" si="814"/>
        <v>#DIV/0!</v>
      </c>
      <c r="HQ225" s="57" t="e">
        <f t="shared" si="815"/>
        <v>#DIV/0!</v>
      </c>
      <c r="HR225" s="57"/>
      <c r="HS225" s="57" t="e">
        <f t="shared" si="816"/>
        <v>#DIV/0!</v>
      </c>
      <c r="HT225" s="57" t="e">
        <f t="shared" si="817"/>
        <v>#DIV/0!</v>
      </c>
      <c r="HU225" s="57" t="e">
        <f t="shared" si="818"/>
        <v>#DIV/0!</v>
      </c>
      <c r="HV225" s="57" t="e">
        <f t="shared" si="819"/>
        <v>#DIV/0!</v>
      </c>
      <c r="HW225" s="57" t="e">
        <f t="shared" si="820"/>
        <v>#DIV/0!</v>
      </c>
      <c r="HX225" s="57"/>
      <c r="HY225" s="57" t="e">
        <f t="shared" si="821"/>
        <v>#DIV/0!</v>
      </c>
      <c r="HZ225" s="57" t="e">
        <f t="shared" si="822"/>
        <v>#DIV/0!</v>
      </c>
      <c r="IA225" s="57"/>
      <c r="IB225" s="61">
        <f t="shared" si="823"/>
        <v>0</v>
      </c>
      <c r="IC225" s="57" t="str">
        <f t="shared" si="824"/>
        <v/>
      </c>
      <c r="ID225" s="42"/>
      <c r="IE225" s="2" t="str">
        <f t="shared" si="825"/>
        <v/>
      </c>
      <c r="IF225" s="60" t="e">
        <f t="shared" si="826"/>
        <v>#DIV/0!</v>
      </c>
      <c r="IG225" s="60" t="str">
        <f t="shared" si="827"/>
        <v/>
      </c>
      <c r="IH225" s="60" t="str">
        <f t="shared" si="828"/>
        <v>zinco-</v>
      </c>
      <c r="II225" s="60" t="str">
        <f t="shared" si="829"/>
        <v>mangano-</v>
      </c>
      <c r="IJ225" s="60" t="e">
        <f t="shared" si="830"/>
        <v>#DIV/0!</v>
      </c>
      <c r="IK225" s="60" t="e">
        <f t="shared" si="831"/>
        <v>#DIV/0!</v>
      </c>
      <c r="IL225" s="60" t="e">
        <f t="shared" si="832"/>
        <v>#DIV/0!</v>
      </c>
      <c r="IM225" s="60" t="e">
        <f t="shared" si="833"/>
        <v>#DIV/0!</v>
      </c>
      <c r="IN225" s="60" t="str">
        <f t="shared" si="834"/>
        <v/>
      </c>
      <c r="IO225" s="60" t="str">
        <f t="shared" si="835"/>
        <v/>
      </c>
      <c r="IP225" s="57"/>
      <c r="IQ225" s="57" t="str">
        <f t="shared" si="836"/>
        <v>ERROR!!</v>
      </c>
    </row>
    <row r="226" spans="24:251">
      <c r="X226" s="29">
        <f t="shared" si="692"/>
        <v>0</v>
      </c>
      <c r="Y226" s="29">
        <f t="shared" si="693"/>
        <v>0</v>
      </c>
      <c r="Z226" s="29" t="e">
        <f t="shared" si="694"/>
        <v>#DIV/0!</v>
      </c>
      <c r="AA226" s="29" t="e">
        <f t="shared" si="695"/>
        <v>#DIV/0!</v>
      </c>
      <c r="AB226" s="29" t="e">
        <f t="shared" si="696"/>
        <v>#DIV/0!</v>
      </c>
      <c r="AC226" s="29" t="e">
        <f t="shared" si="697"/>
        <v>#DIV/0!</v>
      </c>
      <c r="AF226" s="23">
        <v>60.084299999999999</v>
      </c>
      <c r="AG226" s="23">
        <v>79.878799999999998</v>
      </c>
      <c r="AH226" s="23">
        <v>101.96120000000001</v>
      </c>
      <c r="AI226" s="23">
        <v>151.99039999999999</v>
      </c>
      <c r="AJ226" s="23">
        <v>159.69</v>
      </c>
      <c r="AK226" s="23">
        <v>71.846400000000003</v>
      </c>
      <c r="AL226" s="23">
        <v>70.9375</v>
      </c>
      <c r="AM226" s="23">
        <v>40.304400000000001</v>
      </c>
      <c r="AN226" s="23">
        <v>56.077399999999997</v>
      </c>
      <c r="AO226" s="23">
        <v>61.978999999999999</v>
      </c>
      <c r="AP226" s="23">
        <v>94.195999999999998</v>
      </c>
      <c r="AQ226" s="23">
        <v>18.998000000000001</v>
      </c>
      <c r="AR226" s="23">
        <v>35.450000000000003</v>
      </c>
      <c r="AS226" s="23">
        <v>29.88</v>
      </c>
      <c r="AT226" s="23">
        <v>74.691999999999993</v>
      </c>
      <c r="AU226" s="23">
        <v>81.39</v>
      </c>
      <c r="AX226" s="54">
        <f t="shared" si="698"/>
        <v>0</v>
      </c>
      <c r="AY226" s="54">
        <f t="shared" si="699"/>
        <v>0</v>
      </c>
      <c r="AZ226" s="54">
        <f t="shared" si="700"/>
        <v>0</v>
      </c>
      <c r="BA226" s="54">
        <f t="shared" si="701"/>
        <v>0</v>
      </c>
      <c r="BB226" s="54">
        <f t="shared" si="702"/>
        <v>0</v>
      </c>
      <c r="BC226" s="54">
        <f t="shared" si="703"/>
        <v>0</v>
      </c>
      <c r="BD226" s="54">
        <f t="shared" si="704"/>
        <v>0</v>
      </c>
      <c r="BE226" s="54">
        <f t="shared" si="705"/>
        <v>0</v>
      </c>
      <c r="BF226" s="54">
        <f t="shared" si="706"/>
        <v>0</v>
      </c>
      <c r="BG226" s="54">
        <f t="shared" si="707"/>
        <v>0</v>
      </c>
      <c r="BH226" s="54">
        <f t="shared" si="708"/>
        <v>0</v>
      </c>
      <c r="BI226" s="54">
        <f t="shared" si="709"/>
        <v>0</v>
      </c>
      <c r="BJ226" s="54">
        <f t="shared" si="710"/>
        <v>0</v>
      </c>
      <c r="BK226" s="54">
        <f t="shared" si="711"/>
        <v>0</v>
      </c>
      <c r="BL226" s="54">
        <f t="shared" si="712"/>
        <v>0</v>
      </c>
      <c r="BM226" s="42"/>
      <c r="BO226" s="54">
        <f>'Norm-coeff'!$C$2+$AX226*'Norm-coeff'!$D$2+$AY226*'Norm-coeff'!$E$2+$AZ226*'Norm-coeff'!$F$2+$BA226*'Norm-coeff'!$G$2+$BB226*'Norm-coeff'!$H$2+$BC226*'Norm-coeff'!$I$2+$BD226*'Norm-coeff'!$J$2+$BE226*'Norm-coeff'!$K$2+$BF226*'Norm-coeff'!$L$2+$BG226*'Norm-coeff'!$M$2+$BH226*'Norm-coeff'!$N$2+$BI226*'Norm-coeff'!$O$2</f>
        <v>5.4045421474420303</v>
      </c>
      <c r="BP226" s="54">
        <f>'Norm-coeff'!$C$3+$AX226*'Norm-coeff'!$D$3+$AY226*'Norm-coeff'!$E$3+$AZ226*'Norm-coeff'!$F$3+$BA226*'Norm-coeff'!$G$3+$BB226*'Norm-coeff'!$H$3+$BC226*'Norm-coeff'!$I$3+$BD226*'Norm-coeff'!$J$3+$BE226*'Norm-coeff'!$K$3+$BF226*'Norm-coeff'!$L$3+$BG226*'Norm-coeff'!$M$3+$BH226*'Norm-coeff'!$N$3+$BI226*'Norm-coeff'!$O$3</f>
        <v>3.15319116612705</v>
      </c>
      <c r="BQ226" s="54">
        <f>'Norm-coeff'!$C$4+$AX226*'Norm-coeff'!$D$4+$AY226*'Norm-coeff'!$E$4+$AZ226*'Norm-coeff'!$F$4+$BA226*'Norm-coeff'!$G$4+$BB226*'Norm-coeff'!$H$4+$BC226*'Norm-coeff'!$I$4+$BD226*'Norm-coeff'!$J$4+$BE226*'Norm-coeff'!$K$4+$BF226*'Norm-coeff'!$L$4+$BG226*'Norm-coeff'!$M$4+$BH226*'Norm-coeff'!$N$4+$BI226*'Norm-coeff'!$O$4</f>
        <v>1.42115649462768</v>
      </c>
      <c r="BR226" s="54">
        <f>'Norm-coeff'!$C$5+$AX226*'Norm-coeff'!$D$5+$AY226*'Norm-coeff'!$E$5+$AZ226*'Norm-coeff'!$F$5+$BA226*'Norm-coeff'!$G$5+$BB226*'Norm-coeff'!$H$5+$BC226*'Norm-coeff'!$I$5+$BD226*'Norm-coeff'!$J$5+$BE226*'Norm-coeff'!$K$5+$BF226*'Norm-coeff'!$L$5+$BG226*'Norm-coeff'!$M$5+$BH226*'Norm-coeff'!$N$5+$BI226*'Norm-coeff'!$O$5</f>
        <v>1.0553329241296201</v>
      </c>
      <c r="BS226" s="54">
        <f>'Norm-coeff'!$C$6+$AX226*'Norm-coeff'!$D$6+$AY226*'Norm-coeff'!$E$6+$AZ226*'Norm-coeff'!$F$6+$BA226*'Norm-coeff'!$G$6+$BB226*'Norm-coeff'!$H$6+$BC226*'Norm-coeff'!$I$6+$BD226*'Norm-coeff'!$J$6+$BE226*'Norm-coeff'!$K$6+$BF226*'Norm-coeff'!$L$6+$BG226*'Norm-coeff'!$M$6+$BH226*'Norm-coeff'!$N$6+$BI226*'Norm-coeff'!$O$6</f>
        <v>-1.48700885495103E-2</v>
      </c>
      <c r="BT226" s="54">
        <f>'Norm-coeff'!$C$7+$AX226*'Norm-coeff'!$D$7+$AY226*'Norm-coeff'!$E$7+$AZ226*'Norm-coeff'!$F$7+$BA226*'Norm-coeff'!$G$7+$BB226*'Norm-coeff'!$H$7+$BC226*'Norm-coeff'!$I$7+$BD226*'Norm-coeff'!$J$7+$BE226*'Norm-coeff'!$K$7+$BF226*'Norm-coeff'!$L$7+$BG226*'Norm-coeff'!$M$7+$BH226*'Norm-coeff'!$N$7+$BI226*'Norm-coeff'!$O$7</f>
        <v>2.0907583608832998</v>
      </c>
      <c r="BU226" s="54">
        <f>'Norm-coeff'!$C$8+$AX226*'Norm-coeff'!$D$8+$AY226*'Norm-coeff'!$E$8+$AZ226*'Norm-coeff'!$F$8+$BA226*'Norm-coeff'!$G$8+$BB226*'Norm-coeff'!$H$8+$BC226*'Norm-coeff'!$I$8+$BD226*'Norm-coeff'!$J$8+$BE226*'Norm-coeff'!$K$8+$BF226*'Norm-coeff'!$L$8+$BG226*'Norm-coeff'!$M$8+$BH226*'Norm-coeff'!$N$8+$BI226*'Norm-coeff'!$O$8</f>
        <v>0.65894159836244504</v>
      </c>
      <c r="BV226" s="54">
        <f>'Norm-coeff'!$C$9+$AX226*'Norm-coeff'!$D$9+$AY226*'Norm-coeff'!$E$9+$AZ226*'Norm-coeff'!$F$9+$BA226*'Norm-coeff'!$G$9+$BB226*'Norm-coeff'!$H$9+$BC226*'Norm-coeff'!$I$9+$BD226*'Norm-coeff'!$J$9+$BE226*'Norm-coeff'!$K$9+$BF226*'Norm-coeff'!$L$9+$BG226*'Norm-coeff'!$M$9+$BH226*'Norm-coeff'!$N$9+$BI226*'Norm-coeff'!$O$9</f>
        <v>1.48961085014701</v>
      </c>
      <c r="BW226" s="54">
        <f>'Norm-coeff'!$C$10+$AX226*'Norm-coeff'!$D$10+$AY226*'Norm-coeff'!$E$10+$AZ226*'Norm-coeff'!$F$10+$BA226*'Norm-coeff'!$G$10+$BB226*'Norm-coeff'!$H$10+$BC226*'Norm-coeff'!$I$10+$BD226*'Norm-coeff'!$J$10+$BE226*'Norm-coeff'!$K$10+$BF226*'Norm-coeff'!$L$10+$BG226*'Norm-coeff'!$M$10+$BH226*'Norm-coeff'!$N$10+$BI226*'Norm-coeff'!$O$10</f>
        <v>1.42058735749591</v>
      </c>
      <c r="BX226" s="54">
        <f>'Norm-coeff'!$C$11+$AX226*'Norm-coeff'!$D$11+$AY226*'Norm-coeff'!$E$11+$AZ226*'Norm-coeff'!$F$11+$BA226*'Norm-coeff'!$G$11+$BB226*'Norm-coeff'!$H$11+$BC226*'Norm-coeff'!$I$11+$BD226*'Norm-coeff'!$J$11+$BE226*'Norm-coeff'!$K$11+$BF226*'Norm-coeff'!$L$11+$BG226*'Norm-coeff'!$M$11+$BH226*'Norm-coeff'!$N$11+$BI226*'Norm-coeff'!$O$11</f>
        <v>0.221233014421479</v>
      </c>
      <c r="BY226" s="54">
        <f>'Norm-coeff'!$C$12+$AX226*'Norm-coeff'!$D$12+$AY226*'Norm-coeff'!$E$12+$AZ226*'Norm-coeff'!$F$12+$BA226*'Norm-coeff'!$G$12+$BB226*'Norm-coeff'!$H$12+$BC226*'Norm-coeff'!$I$12+$BD226*'Norm-coeff'!$J$12+$BE226*'Norm-coeff'!$K$12+$BF226*'Norm-coeff'!$L$12+$BG226*'Norm-coeff'!$M$12+$BH226*'Norm-coeff'!$N$12+$BI226*'Norm-coeff'!$O$12</f>
        <v>0.283527502056037</v>
      </c>
      <c r="BZ226" s="54">
        <f>'Norm-coeff'!$C$13+$AX226*'Norm-coeff'!$D$13+$AY226*'Norm-coeff'!$E$13+$AZ226*'Norm-coeff'!$F$13+$BA226*'Norm-coeff'!$G$13+$BB226*'Norm-coeff'!$H$13+$BC226*'Norm-coeff'!$I$13+$BD226*'Norm-coeff'!$J$13+$BE226*'Norm-coeff'!$K$13+$BF226*'Norm-coeff'!$L$13+$BG226*'Norm-coeff'!$M$13+$BH226*'Norm-coeff'!$N$13+$BI226*'Norm-coeff'!$O$13</f>
        <v>-4.1864930554451202E-2</v>
      </c>
      <c r="CA226" s="54">
        <f>'Norm-coeff'!$C$14+$AX226*'Norm-coeff'!$D$14+$AY226*'Norm-coeff'!$E$14+$AZ226*'Norm-coeff'!$F$14+$BA226*'Norm-coeff'!$G$14+$BB226*'Norm-coeff'!$H$14+$BC226*'Norm-coeff'!$I$14+$BD226*'Norm-coeff'!$J$14+$BE226*'Norm-coeff'!$K$14+$BF226*'Norm-coeff'!$L$14+$BG226*'Norm-coeff'!$M$14+$BH226*'Norm-coeff'!$N$14+$BI226*'Norm-coeff'!$O$14</f>
        <v>4.2526983164477103</v>
      </c>
      <c r="CC226" s="54">
        <f t="shared" si="837"/>
        <v>0</v>
      </c>
      <c r="CG226" s="54">
        <f t="shared" si="713"/>
        <v>0</v>
      </c>
      <c r="CH226" s="54">
        <f t="shared" si="691"/>
        <v>0</v>
      </c>
      <c r="CI226" s="54">
        <f t="shared" si="714"/>
        <v>0</v>
      </c>
      <c r="CJ226" s="56">
        <f t="shared" si="715"/>
        <v>0</v>
      </c>
      <c r="CK226" s="54">
        <f t="shared" si="716"/>
        <v>0</v>
      </c>
      <c r="CL226" s="54">
        <f t="shared" si="717"/>
        <v>0</v>
      </c>
      <c r="CM226" s="54">
        <f t="shared" si="718"/>
        <v>0</v>
      </c>
      <c r="CN226" s="54">
        <f t="shared" si="719"/>
        <v>0</v>
      </c>
      <c r="CO226" s="54">
        <f t="shared" si="720"/>
        <v>0</v>
      </c>
      <c r="CP226" s="54">
        <f t="shared" si="721"/>
        <v>0</v>
      </c>
      <c r="CQ226" s="54">
        <f t="shared" si="722"/>
        <v>0</v>
      </c>
      <c r="CR226" s="54">
        <f t="shared" si="723"/>
        <v>0</v>
      </c>
      <c r="CS226" s="54">
        <f t="shared" si="724"/>
        <v>0</v>
      </c>
      <c r="CU226" s="54">
        <f t="shared" si="725"/>
        <v>0</v>
      </c>
      <c r="CV226" s="54">
        <f t="shared" si="726"/>
        <v>0</v>
      </c>
      <c r="CW226" s="54">
        <f t="shared" si="727"/>
        <v>0</v>
      </c>
      <c r="CX226" s="54">
        <f t="shared" si="728"/>
        <v>0</v>
      </c>
      <c r="CZ226" s="54">
        <f t="shared" si="729"/>
        <v>0</v>
      </c>
      <c r="DA226" s="54">
        <f t="shared" si="730"/>
        <v>0</v>
      </c>
      <c r="DB226" s="54">
        <f t="shared" si="731"/>
        <v>0</v>
      </c>
      <c r="DC226" s="54">
        <f t="shared" si="732"/>
        <v>0</v>
      </c>
      <c r="DD226" s="54">
        <f t="shared" si="733"/>
        <v>0</v>
      </c>
      <c r="DE226" s="54">
        <f t="shared" si="734"/>
        <v>0</v>
      </c>
      <c r="DF226" s="54">
        <f t="shared" si="735"/>
        <v>0</v>
      </c>
      <c r="DG226" s="54">
        <f t="shared" si="736"/>
        <v>2</v>
      </c>
      <c r="DH226" s="71">
        <f t="shared" si="737"/>
        <v>0</v>
      </c>
      <c r="DI226" s="71">
        <f t="shared" si="738"/>
        <v>0</v>
      </c>
      <c r="DJ226" s="54">
        <f t="shared" si="739"/>
        <v>0</v>
      </c>
      <c r="DK226" s="54">
        <f t="shared" si="740"/>
        <v>2</v>
      </c>
      <c r="DL226" s="4">
        <f t="shared" si="665"/>
        <v>0</v>
      </c>
      <c r="DM226" s="3">
        <f t="shared" si="741"/>
        <v>0</v>
      </c>
      <c r="DN226" s="3">
        <f t="shared" si="742"/>
        <v>0</v>
      </c>
      <c r="DO226" s="4" t="e">
        <f t="shared" si="743"/>
        <v>#DIV/0!</v>
      </c>
      <c r="DP226" s="57"/>
      <c r="DQ226" s="57"/>
      <c r="DR226" s="56">
        <f t="shared" si="666"/>
        <v>2</v>
      </c>
      <c r="DS226" s="56">
        <f t="shared" si="667"/>
        <v>0</v>
      </c>
      <c r="DT226" s="38">
        <f t="shared" si="668"/>
        <v>0</v>
      </c>
      <c r="DU226" s="38">
        <f t="shared" si="744"/>
        <v>2</v>
      </c>
      <c r="DV226" s="38">
        <f t="shared" si="669"/>
        <v>0</v>
      </c>
      <c r="DW226" s="39">
        <f t="shared" si="670"/>
        <v>0</v>
      </c>
      <c r="DX226" s="39">
        <f t="shared" si="671"/>
        <v>0</v>
      </c>
      <c r="DY226" s="39">
        <f t="shared" si="672"/>
        <v>0</v>
      </c>
      <c r="DZ226" s="39">
        <f t="shared" si="673"/>
        <v>0</v>
      </c>
      <c r="EA226" s="39">
        <f t="shared" si="674"/>
        <v>0</v>
      </c>
      <c r="EB226" s="37" t="e">
        <f t="shared" si="745"/>
        <v>#DIV/0!</v>
      </c>
      <c r="EC226" s="37" t="e">
        <f t="shared" si="746"/>
        <v>#DIV/0!</v>
      </c>
      <c r="ED226" s="37" t="e">
        <f t="shared" si="747"/>
        <v>#DIV/0!</v>
      </c>
      <c r="EE226" s="37" t="e">
        <f t="shared" si="748"/>
        <v>#DIV/0!</v>
      </c>
      <c r="EF226" s="39" t="e">
        <f t="shared" si="749"/>
        <v>#DIV/0!</v>
      </c>
      <c r="EG226" s="37" t="e">
        <f t="shared" si="750"/>
        <v>#DIV/0!</v>
      </c>
      <c r="EH226" s="37" t="e">
        <f t="shared" si="751"/>
        <v>#DIV/0!</v>
      </c>
      <c r="EI226" s="11" t="b">
        <f t="shared" si="752"/>
        <v>1</v>
      </c>
      <c r="EJ226" s="11" t="b">
        <f t="shared" si="753"/>
        <v>0</v>
      </c>
      <c r="EK226" s="39" t="e">
        <f t="shared" si="754"/>
        <v>#DIV/0!</v>
      </c>
      <c r="EL226" s="39" t="e">
        <f t="shared" si="755"/>
        <v>#DIV/0!</v>
      </c>
      <c r="EM226" s="39" t="e">
        <f t="shared" si="756"/>
        <v>#DIV/0!</v>
      </c>
      <c r="EN226" s="39" t="e">
        <f t="shared" si="757"/>
        <v>#DIV/0!</v>
      </c>
      <c r="EO226" s="39" t="e">
        <f t="shared" si="758"/>
        <v>#DIV/0!</v>
      </c>
      <c r="EP226" s="39" t="e">
        <f t="shared" si="759"/>
        <v>#DIV/0!</v>
      </c>
      <c r="EQ226" s="39" t="e">
        <f t="shared" si="760"/>
        <v>#DIV/0!</v>
      </c>
      <c r="ER226" s="39" t="e">
        <f t="shared" si="761"/>
        <v>#DIV/0!</v>
      </c>
      <c r="ES226" s="58" t="str">
        <f t="shared" si="762"/>
        <v>(OH,F,Cl)-dominate amphibole</v>
      </c>
      <c r="ET226" s="58" t="e">
        <f t="shared" si="763"/>
        <v>#N/A</v>
      </c>
      <c r="EU226" s="56">
        <f t="shared" si="675"/>
        <v>0</v>
      </c>
      <c r="EV226" s="56">
        <f t="shared" si="676"/>
        <v>0</v>
      </c>
      <c r="EW226" s="56">
        <f t="shared" si="677"/>
        <v>0</v>
      </c>
      <c r="EX226" s="56">
        <f t="shared" si="678"/>
        <v>0</v>
      </c>
      <c r="EY226" s="56">
        <f t="shared" si="679"/>
        <v>0</v>
      </c>
      <c r="EZ226" s="56">
        <f t="shared" si="680"/>
        <v>0</v>
      </c>
      <c r="FA226" s="39">
        <f t="shared" si="681"/>
        <v>0</v>
      </c>
      <c r="FB226" s="39">
        <f t="shared" si="682"/>
        <v>0</v>
      </c>
      <c r="FC226" s="54">
        <f t="shared" si="683"/>
        <v>0</v>
      </c>
      <c r="FD226" s="54">
        <f t="shared" si="684"/>
        <v>0</v>
      </c>
      <c r="FE226" s="39">
        <f t="shared" si="685"/>
        <v>0</v>
      </c>
      <c r="FF226" s="54">
        <f t="shared" si="686"/>
        <v>0</v>
      </c>
      <c r="FG226" s="39">
        <f t="shared" si="687"/>
        <v>0</v>
      </c>
      <c r="FH226" s="39">
        <f t="shared" si="764"/>
        <v>0</v>
      </c>
      <c r="FI226" s="39">
        <f t="shared" si="765"/>
        <v>0</v>
      </c>
      <c r="FJ226" s="39">
        <f t="shared" si="766"/>
        <v>0</v>
      </c>
      <c r="FK226" s="39" t="e">
        <f t="shared" si="767"/>
        <v>#DIV/0!</v>
      </c>
      <c r="FL226" s="39" t="e">
        <f t="shared" si="768"/>
        <v>#DIV/0!</v>
      </c>
      <c r="FM226" s="39" t="e">
        <f t="shared" si="769"/>
        <v>#DIV/0!</v>
      </c>
      <c r="FN226" s="39">
        <f t="shared" si="770"/>
        <v>1</v>
      </c>
      <c r="FO226" s="39">
        <f t="shared" si="688"/>
        <v>0</v>
      </c>
      <c r="FP226" s="39">
        <f t="shared" si="689"/>
        <v>0</v>
      </c>
      <c r="FQ226" s="39">
        <f t="shared" si="690"/>
        <v>0</v>
      </c>
      <c r="FR226" s="39">
        <f t="shared" si="771"/>
        <v>0</v>
      </c>
      <c r="FS226" s="39">
        <f t="shared" si="772"/>
        <v>0</v>
      </c>
      <c r="FU226" s="39" t="e">
        <f t="shared" si="773"/>
        <v>#DIV/0!</v>
      </c>
      <c r="FV226" s="39" t="e">
        <f t="shared" si="774"/>
        <v>#DIV/0!</v>
      </c>
      <c r="FW226" s="39" t="e">
        <f t="shared" si="775"/>
        <v>#DIV/0!</v>
      </c>
      <c r="FY226" s="39" t="e">
        <f t="shared" si="776"/>
        <v>#DIV/0!</v>
      </c>
      <c r="FZ226" s="39" t="e">
        <f t="shared" si="777"/>
        <v>#DIV/0!</v>
      </c>
      <c r="GA226" s="39" t="e">
        <f t="shared" si="778"/>
        <v>#DIV/0!</v>
      </c>
      <c r="GB226" s="39" t="e">
        <f t="shared" si="779"/>
        <v>#DIV/0!</v>
      </c>
      <c r="GC226" s="39" t="e">
        <f t="shared" si="780"/>
        <v>#DIV/0!</v>
      </c>
      <c r="GD226" s="39" t="e">
        <f t="shared" si="781"/>
        <v>#DIV/0!</v>
      </c>
      <c r="GE226" s="39" t="e">
        <f t="shared" si="782"/>
        <v>#DIV/0!</v>
      </c>
      <c r="GF226" s="39" t="e">
        <f t="shared" si="783"/>
        <v>#DIV/0!</v>
      </c>
      <c r="GG226" s="39" t="e">
        <f t="shared" si="784"/>
        <v>#DIV/0!</v>
      </c>
      <c r="GH226" s="39" t="e">
        <f t="shared" si="785"/>
        <v>#DIV/0!</v>
      </c>
      <c r="GI226" s="39"/>
      <c r="GJ226" s="39" t="e">
        <f t="shared" si="786"/>
        <v>#DIV/0!</v>
      </c>
      <c r="GK226" s="39" t="e">
        <f t="shared" si="787"/>
        <v>#DIV/0!</v>
      </c>
      <c r="GL226" s="39" t="e">
        <f t="shared" si="788"/>
        <v>#DIV/0!</v>
      </c>
      <c r="GM226" s="39" t="e">
        <f t="shared" si="789"/>
        <v>#DIV/0!</v>
      </c>
      <c r="GN226" s="39" t="e">
        <f t="shared" si="790"/>
        <v>#DIV/0!</v>
      </c>
      <c r="GO226" s="57"/>
      <c r="GP226" s="57" t="e">
        <f t="shared" si="791"/>
        <v>#DIV/0!</v>
      </c>
      <c r="GQ226" s="59" t="e">
        <f t="shared" si="792"/>
        <v>#DIV/0!</v>
      </c>
      <c r="GR226" s="41" t="e">
        <f t="shared" si="793"/>
        <v>#DIV/0!</v>
      </c>
      <c r="GS226" s="57" t="e">
        <f t="shared" si="794"/>
        <v>#DIV/0!</v>
      </c>
      <c r="GT226" s="57" t="e">
        <f t="shared" si="795"/>
        <v>#DIV/0!</v>
      </c>
      <c r="GU226" s="57" t="e">
        <f t="shared" si="796"/>
        <v>#DIV/0!</v>
      </c>
      <c r="GV226" s="57"/>
      <c r="GW226" s="42" t="e">
        <f t="shared" si="797"/>
        <v>#DIV/0!</v>
      </c>
      <c r="GX226" s="42" t="e">
        <f t="shared" si="798"/>
        <v>#DIV/0!</v>
      </c>
      <c r="GY226" s="42" t="e">
        <f t="shared" si="799"/>
        <v>#DIV/0!</v>
      </c>
      <c r="GZ226" s="57"/>
      <c r="HA226" s="2" t="e">
        <f t="shared" si="800"/>
        <v>#DIV/0!</v>
      </c>
      <c r="HB226" s="2" t="e">
        <f t="shared" si="801"/>
        <v>#DIV/0!</v>
      </c>
      <c r="HC226" s="2" t="e">
        <f t="shared" si="802"/>
        <v>#DIV/0!</v>
      </c>
      <c r="HD226" s="2" t="e">
        <f t="shared" si="803"/>
        <v>#DIV/0!</v>
      </c>
      <c r="HE226" s="2" t="e">
        <f t="shared" si="804"/>
        <v>#DIV/0!</v>
      </c>
      <c r="HF226" s="2" t="e">
        <f t="shared" si="805"/>
        <v>#DIV/0!</v>
      </c>
      <c r="HG226" s="2" t="e">
        <f t="shared" si="806"/>
        <v>#DIV/0!</v>
      </c>
      <c r="HH226" s="2" t="e">
        <f t="shared" si="807"/>
        <v>#DIV/0!</v>
      </c>
      <c r="HI226" s="2" t="e">
        <f t="shared" si="808"/>
        <v>#DIV/0!</v>
      </c>
      <c r="HJ226" s="11" t="e">
        <f t="shared" si="809"/>
        <v>#DIV/0!</v>
      </c>
      <c r="HK226" s="60" t="e">
        <f t="shared" si="810"/>
        <v>#DIV/0!</v>
      </c>
      <c r="HL226" s="57"/>
      <c r="HM226" s="57" t="e">
        <f t="shared" si="811"/>
        <v>#DIV/0!</v>
      </c>
      <c r="HN226" s="57" t="e">
        <f t="shared" si="812"/>
        <v>#DIV/0!</v>
      </c>
      <c r="HO226" s="57" t="e">
        <f t="shared" si="813"/>
        <v>#DIV/0!</v>
      </c>
      <c r="HP226" s="57" t="e">
        <f t="shared" si="814"/>
        <v>#DIV/0!</v>
      </c>
      <c r="HQ226" s="57" t="e">
        <f t="shared" si="815"/>
        <v>#DIV/0!</v>
      </c>
      <c r="HR226" s="57"/>
      <c r="HS226" s="57" t="e">
        <f t="shared" si="816"/>
        <v>#DIV/0!</v>
      </c>
      <c r="HT226" s="57" t="e">
        <f t="shared" si="817"/>
        <v>#DIV/0!</v>
      </c>
      <c r="HU226" s="57" t="e">
        <f t="shared" si="818"/>
        <v>#DIV/0!</v>
      </c>
      <c r="HV226" s="57" t="e">
        <f t="shared" si="819"/>
        <v>#DIV/0!</v>
      </c>
      <c r="HW226" s="57" t="e">
        <f t="shared" si="820"/>
        <v>#DIV/0!</v>
      </c>
      <c r="HX226" s="57"/>
      <c r="HY226" s="57" t="e">
        <f t="shared" si="821"/>
        <v>#DIV/0!</v>
      </c>
      <c r="HZ226" s="57" t="e">
        <f t="shared" si="822"/>
        <v>#DIV/0!</v>
      </c>
      <c r="IA226" s="57"/>
      <c r="IB226" s="61">
        <f t="shared" si="823"/>
        <v>0</v>
      </c>
      <c r="IC226" s="57" t="str">
        <f t="shared" si="824"/>
        <v/>
      </c>
      <c r="ID226" s="42"/>
      <c r="IE226" s="2" t="str">
        <f t="shared" si="825"/>
        <v/>
      </c>
      <c r="IF226" s="60" t="e">
        <f t="shared" si="826"/>
        <v>#DIV/0!</v>
      </c>
      <c r="IG226" s="60" t="str">
        <f t="shared" si="827"/>
        <v/>
      </c>
      <c r="IH226" s="60" t="str">
        <f t="shared" si="828"/>
        <v>zinco-</v>
      </c>
      <c r="II226" s="60" t="str">
        <f t="shared" si="829"/>
        <v>mangano-</v>
      </c>
      <c r="IJ226" s="60" t="e">
        <f t="shared" si="830"/>
        <v>#DIV/0!</v>
      </c>
      <c r="IK226" s="60" t="e">
        <f t="shared" si="831"/>
        <v>#DIV/0!</v>
      </c>
      <c r="IL226" s="60" t="e">
        <f t="shared" si="832"/>
        <v>#DIV/0!</v>
      </c>
      <c r="IM226" s="60" t="e">
        <f t="shared" si="833"/>
        <v>#DIV/0!</v>
      </c>
      <c r="IN226" s="60" t="str">
        <f t="shared" si="834"/>
        <v/>
      </c>
      <c r="IO226" s="60" t="str">
        <f t="shared" si="835"/>
        <v/>
      </c>
      <c r="IP226" s="57"/>
      <c r="IQ226" s="57" t="str">
        <f t="shared" si="836"/>
        <v>ERROR!!</v>
      </c>
    </row>
    <row r="227" spans="24:251">
      <c r="X227" s="29">
        <f t="shared" si="692"/>
        <v>0</v>
      </c>
      <c r="Y227" s="29">
        <f t="shared" si="693"/>
        <v>0</v>
      </c>
      <c r="Z227" s="29" t="e">
        <f t="shared" si="694"/>
        <v>#DIV/0!</v>
      </c>
      <c r="AA227" s="29" t="e">
        <f t="shared" si="695"/>
        <v>#DIV/0!</v>
      </c>
      <c r="AB227" s="29" t="e">
        <f t="shared" si="696"/>
        <v>#DIV/0!</v>
      </c>
      <c r="AC227" s="29" t="e">
        <f t="shared" si="697"/>
        <v>#DIV/0!</v>
      </c>
      <c r="AF227" s="23">
        <v>60.084299999999999</v>
      </c>
      <c r="AG227" s="23">
        <v>79.878799999999998</v>
      </c>
      <c r="AH227" s="23">
        <v>101.96120000000001</v>
      </c>
      <c r="AI227" s="23">
        <v>151.99039999999999</v>
      </c>
      <c r="AJ227" s="23">
        <v>159.69</v>
      </c>
      <c r="AK227" s="23">
        <v>71.846400000000003</v>
      </c>
      <c r="AL227" s="23">
        <v>70.9375</v>
      </c>
      <c r="AM227" s="23">
        <v>40.304400000000001</v>
      </c>
      <c r="AN227" s="23">
        <v>56.077399999999997</v>
      </c>
      <c r="AO227" s="23">
        <v>61.978999999999999</v>
      </c>
      <c r="AP227" s="23">
        <v>94.195999999999998</v>
      </c>
      <c r="AQ227" s="23">
        <v>18.998000000000001</v>
      </c>
      <c r="AR227" s="23">
        <v>35.450000000000003</v>
      </c>
      <c r="AS227" s="23">
        <v>29.88</v>
      </c>
      <c r="AT227" s="23">
        <v>74.691999999999993</v>
      </c>
      <c r="AU227" s="23">
        <v>81.39</v>
      </c>
      <c r="AX227" s="54">
        <f t="shared" si="698"/>
        <v>0</v>
      </c>
      <c r="AY227" s="54">
        <f t="shared" si="699"/>
        <v>0</v>
      </c>
      <c r="AZ227" s="54">
        <f t="shared" si="700"/>
        <v>0</v>
      </c>
      <c r="BA227" s="54">
        <f t="shared" si="701"/>
        <v>0</v>
      </c>
      <c r="BB227" s="54">
        <f t="shared" si="702"/>
        <v>0</v>
      </c>
      <c r="BC227" s="54">
        <f t="shared" si="703"/>
        <v>0</v>
      </c>
      <c r="BD227" s="54">
        <f t="shared" si="704"/>
        <v>0</v>
      </c>
      <c r="BE227" s="54">
        <f t="shared" si="705"/>
        <v>0</v>
      </c>
      <c r="BF227" s="54">
        <f t="shared" si="706"/>
        <v>0</v>
      </c>
      <c r="BG227" s="54">
        <f t="shared" si="707"/>
        <v>0</v>
      </c>
      <c r="BH227" s="54">
        <f t="shared" si="708"/>
        <v>0</v>
      </c>
      <c r="BI227" s="54">
        <f t="shared" si="709"/>
        <v>0</v>
      </c>
      <c r="BJ227" s="54">
        <f t="shared" si="710"/>
        <v>0</v>
      </c>
      <c r="BK227" s="54">
        <f t="shared" si="711"/>
        <v>0</v>
      </c>
      <c r="BL227" s="54">
        <f t="shared" si="712"/>
        <v>0</v>
      </c>
      <c r="BM227" s="42"/>
      <c r="BO227" s="54">
        <f>'Norm-coeff'!$C$2+$AX227*'Norm-coeff'!$D$2+$AY227*'Norm-coeff'!$E$2+$AZ227*'Norm-coeff'!$F$2+$BA227*'Norm-coeff'!$G$2+$BB227*'Norm-coeff'!$H$2+$BC227*'Norm-coeff'!$I$2+$BD227*'Norm-coeff'!$J$2+$BE227*'Norm-coeff'!$K$2+$BF227*'Norm-coeff'!$L$2+$BG227*'Norm-coeff'!$M$2+$BH227*'Norm-coeff'!$N$2+$BI227*'Norm-coeff'!$O$2</f>
        <v>5.4045421474420303</v>
      </c>
      <c r="BP227" s="54">
        <f>'Norm-coeff'!$C$3+$AX227*'Norm-coeff'!$D$3+$AY227*'Norm-coeff'!$E$3+$AZ227*'Norm-coeff'!$F$3+$BA227*'Norm-coeff'!$G$3+$BB227*'Norm-coeff'!$H$3+$BC227*'Norm-coeff'!$I$3+$BD227*'Norm-coeff'!$J$3+$BE227*'Norm-coeff'!$K$3+$BF227*'Norm-coeff'!$L$3+$BG227*'Norm-coeff'!$M$3+$BH227*'Norm-coeff'!$N$3+$BI227*'Norm-coeff'!$O$3</f>
        <v>3.15319116612705</v>
      </c>
      <c r="BQ227" s="54">
        <f>'Norm-coeff'!$C$4+$AX227*'Norm-coeff'!$D$4+$AY227*'Norm-coeff'!$E$4+$AZ227*'Norm-coeff'!$F$4+$BA227*'Norm-coeff'!$G$4+$BB227*'Norm-coeff'!$H$4+$BC227*'Norm-coeff'!$I$4+$BD227*'Norm-coeff'!$J$4+$BE227*'Norm-coeff'!$K$4+$BF227*'Norm-coeff'!$L$4+$BG227*'Norm-coeff'!$M$4+$BH227*'Norm-coeff'!$N$4+$BI227*'Norm-coeff'!$O$4</f>
        <v>1.42115649462768</v>
      </c>
      <c r="BR227" s="54">
        <f>'Norm-coeff'!$C$5+$AX227*'Norm-coeff'!$D$5+$AY227*'Norm-coeff'!$E$5+$AZ227*'Norm-coeff'!$F$5+$BA227*'Norm-coeff'!$G$5+$BB227*'Norm-coeff'!$H$5+$BC227*'Norm-coeff'!$I$5+$BD227*'Norm-coeff'!$J$5+$BE227*'Norm-coeff'!$K$5+$BF227*'Norm-coeff'!$L$5+$BG227*'Norm-coeff'!$M$5+$BH227*'Norm-coeff'!$N$5+$BI227*'Norm-coeff'!$O$5</f>
        <v>1.0553329241296201</v>
      </c>
      <c r="BS227" s="54">
        <f>'Norm-coeff'!$C$6+$AX227*'Norm-coeff'!$D$6+$AY227*'Norm-coeff'!$E$6+$AZ227*'Norm-coeff'!$F$6+$BA227*'Norm-coeff'!$G$6+$BB227*'Norm-coeff'!$H$6+$BC227*'Norm-coeff'!$I$6+$BD227*'Norm-coeff'!$J$6+$BE227*'Norm-coeff'!$K$6+$BF227*'Norm-coeff'!$L$6+$BG227*'Norm-coeff'!$M$6+$BH227*'Norm-coeff'!$N$6+$BI227*'Norm-coeff'!$O$6</f>
        <v>-1.48700885495103E-2</v>
      </c>
      <c r="BT227" s="54">
        <f>'Norm-coeff'!$C$7+$AX227*'Norm-coeff'!$D$7+$AY227*'Norm-coeff'!$E$7+$AZ227*'Norm-coeff'!$F$7+$BA227*'Norm-coeff'!$G$7+$BB227*'Norm-coeff'!$H$7+$BC227*'Norm-coeff'!$I$7+$BD227*'Norm-coeff'!$J$7+$BE227*'Norm-coeff'!$K$7+$BF227*'Norm-coeff'!$L$7+$BG227*'Norm-coeff'!$M$7+$BH227*'Norm-coeff'!$N$7+$BI227*'Norm-coeff'!$O$7</f>
        <v>2.0907583608832998</v>
      </c>
      <c r="BU227" s="54">
        <f>'Norm-coeff'!$C$8+$AX227*'Norm-coeff'!$D$8+$AY227*'Norm-coeff'!$E$8+$AZ227*'Norm-coeff'!$F$8+$BA227*'Norm-coeff'!$G$8+$BB227*'Norm-coeff'!$H$8+$BC227*'Norm-coeff'!$I$8+$BD227*'Norm-coeff'!$J$8+$BE227*'Norm-coeff'!$K$8+$BF227*'Norm-coeff'!$L$8+$BG227*'Norm-coeff'!$M$8+$BH227*'Norm-coeff'!$N$8+$BI227*'Norm-coeff'!$O$8</f>
        <v>0.65894159836244504</v>
      </c>
      <c r="BV227" s="54">
        <f>'Norm-coeff'!$C$9+$AX227*'Norm-coeff'!$D$9+$AY227*'Norm-coeff'!$E$9+$AZ227*'Norm-coeff'!$F$9+$BA227*'Norm-coeff'!$G$9+$BB227*'Norm-coeff'!$H$9+$BC227*'Norm-coeff'!$I$9+$BD227*'Norm-coeff'!$J$9+$BE227*'Norm-coeff'!$K$9+$BF227*'Norm-coeff'!$L$9+$BG227*'Norm-coeff'!$M$9+$BH227*'Norm-coeff'!$N$9+$BI227*'Norm-coeff'!$O$9</f>
        <v>1.48961085014701</v>
      </c>
      <c r="BW227" s="54">
        <f>'Norm-coeff'!$C$10+$AX227*'Norm-coeff'!$D$10+$AY227*'Norm-coeff'!$E$10+$AZ227*'Norm-coeff'!$F$10+$BA227*'Norm-coeff'!$G$10+$BB227*'Norm-coeff'!$H$10+$BC227*'Norm-coeff'!$I$10+$BD227*'Norm-coeff'!$J$10+$BE227*'Norm-coeff'!$K$10+$BF227*'Norm-coeff'!$L$10+$BG227*'Norm-coeff'!$M$10+$BH227*'Norm-coeff'!$N$10+$BI227*'Norm-coeff'!$O$10</f>
        <v>1.42058735749591</v>
      </c>
      <c r="BX227" s="54">
        <f>'Norm-coeff'!$C$11+$AX227*'Norm-coeff'!$D$11+$AY227*'Norm-coeff'!$E$11+$AZ227*'Norm-coeff'!$F$11+$BA227*'Norm-coeff'!$G$11+$BB227*'Norm-coeff'!$H$11+$BC227*'Norm-coeff'!$I$11+$BD227*'Norm-coeff'!$J$11+$BE227*'Norm-coeff'!$K$11+$BF227*'Norm-coeff'!$L$11+$BG227*'Norm-coeff'!$M$11+$BH227*'Norm-coeff'!$N$11+$BI227*'Norm-coeff'!$O$11</f>
        <v>0.221233014421479</v>
      </c>
      <c r="BY227" s="54">
        <f>'Norm-coeff'!$C$12+$AX227*'Norm-coeff'!$D$12+$AY227*'Norm-coeff'!$E$12+$AZ227*'Norm-coeff'!$F$12+$BA227*'Norm-coeff'!$G$12+$BB227*'Norm-coeff'!$H$12+$BC227*'Norm-coeff'!$I$12+$BD227*'Norm-coeff'!$J$12+$BE227*'Norm-coeff'!$K$12+$BF227*'Norm-coeff'!$L$12+$BG227*'Norm-coeff'!$M$12+$BH227*'Norm-coeff'!$N$12+$BI227*'Norm-coeff'!$O$12</f>
        <v>0.283527502056037</v>
      </c>
      <c r="BZ227" s="54">
        <f>'Norm-coeff'!$C$13+$AX227*'Norm-coeff'!$D$13+$AY227*'Norm-coeff'!$E$13+$AZ227*'Norm-coeff'!$F$13+$BA227*'Norm-coeff'!$G$13+$BB227*'Norm-coeff'!$H$13+$BC227*'Norm-coeff'!$I$13+$BD227*'Norm-coeff'!$J$13+$BE227*'Norm-coeff'!$K$13+$BF227*'Norm-coeff'!$L$13+$BG227*'Norm-coeff'!$M$13+$BH227*'Norm-coeff'!$N$13+$BI227*'Norm-coeff'!$O$13</f>
        <v>-4.1864930554451202E-2</v>
      </c>
      <c r="CA227" s="54">
        <f>'Norm-coeff'!$C$14+$AX227*'Norm-coeff'!$D$14+$AY227*'Norm-coeff'!$E$14+$AZ227*'Norm-coeff'!$F$14+$BA227*'Norm-coeff'!$G$14+$BB227*'Norm-coeff'!$H$14+$BC227*'Norm-coeff'!$I$14+$BD227*'Norm-coeff'!$J$14+$BE227*'Norm-coeff'!$K$14+$BF227*'Norm-coeff'!$L$14+$BG227*'Norm-coeff'!$M$14+$BH227*'Norm-coeff'!$N$14+$BI227*'Norm-coeff'!$O$14</f>
        <v>4.2526983164477103</v>
      </c>
      <c r="CC227" s="54">
        <f t="shared" si="837"/>
        <v>0</v>
      </c>
      <c r="CG227" s="54">
        <f t="shared" si="713"/>
        <v>0</v>
      </c>
      <c r="CH227" s="54">
        <f t="shared" si="691"/>
        <v>0</v>
      </c>
      <c r="CI227" s="54">
        <f t="shared" si="714"/>
        <v>0</v>
      </c>
      <c r="CJ227" s="56">
        <f t="shared" si="715"/>
        <v>0</v>
      </c>
      <c r="CK227" s="54">
        <f t="shared" si="716"/>
        <v>0</v>
      </c>
      <c r="CL227" s="54">
        <f t="shared" si="717"/>
        <v>0</v>
      </c>
      <c r="CM227" s="54">
        <f t="shared" si="718"/>
        <v>0</v>
      </c>
      <c r="CN227" s="54">
        <f t="shared" si="719"/>
        <v>0</v>
      </c>
      <c r="CO227" s="54">
        <f t="shared" si="720"/>
        <v>0</v>
      </c>
      <c r="CP227" s="54">
        <f t="shared" si="721"/>
        <v>0</v>
      </c>
      <c r="CQ227" s="54">
        <f t="shared" si="722"/>
        <v>0</v>
      </c>
      <c r="CR227" s="54">
        <f t="shared" si="723"/>
        <v>0</v>
      </c>
      <c r="CS227" s="54">
        <f t="shared" si="724"/>
        <v>0</v>
      </c>
      <c r="CU227" s="54">
        <f t="shared" si="725"/>
        <v>0</v>
      </c>
      <c r="CV227" s="54">
        <f t="shared" si="726"/>
        <v>0</v>
      </c>
      <c r="CW227" s="54">
        <f t="shared" si="727"/>
        <v>0</v>
      </c>
      <c r="CX227" s="54">
        <f t="shared" si="728"/>
        <v>0</v>
      </c>
      <c r="CZ227" s="54">
        <f t="shared" si="729"/>
        <v>0</v>
      </c>
      <c r="DA227" s="54">
        <f t="shared" si="730"/>
        <v>0</v>
      </c>
      <c r="DB227" s="54">
        <f t="shared" si="731"/>
        <v>0</v>
      </c>
      <c r="DC227" s="54">
        <f t="shared" si="732"/>
        <v>0</v>
      </c>
      <c r="DD227" s="54">
        <f t="shared" si="733"/>
        <v>0</v>
      </c>
      <c r="DE227" s="54">
        <f t="shared" si="734"/>
        <v>0</v>
      </c>
      <c r="DF227" s="54">
        <f t="shared" si="735"/>
        <v>0</v>
      </c>
      <c r="DG227" s="54">
        <f t="shared" si="736"/>
        <v>2</v>
      </c>
      <c r="DH227" s="71">
        <f t="shared" si="737"/>
        <v>0</v>
      </c>
      <c r="DI227" s="71">
        <f t="shared" si="738"/>
        <v>0</v>
      </c>
      <c r="DJ227" s="54">
        <f t="shared" si="739"/>
        <v>0</v>
      </c>
      <c r="DK227" s="54">
        <f t="shared" si="740"/>
        <v>2</v>
      </c>
      <c r="DL227" s="4">
        <f t="shared" si="665"/>
        <v>0</v>
      </c>
      <c r="DM227" s="3">
        <f t="shared" si="741"/>
        <v>0</v>
      </c>
      <c r="DN227" s="3">
        <f t="shared" si="742"/>
        <v>0</v>
      </c>
      <c r="DO227" s="4" t="e">
        <f t="shared" si="743"/>
        <v>#DIV/0!</v>
      </c>
      <c r="DP227" s="57"/>
      <c r="DQ227" s="57"/>
      <c r="DR227" s="56">
        <f t="shared" si="666"/>
        <v>2</v>
      </c>
      <c r="DS227" s="56">
        <f t="shared" si="667"/>
        <v>0</v>
      </c>
      <c r="DT227" s="38">
        <f t="shared" si="668"/>
        <v>0</v>
      </c>
      <c r="DU227" s="38">
        <f t="shared" si="744"/>
        <v>2</v>
      </c>
      <c r="DV227" s="38">
        <f t="shared" si="669"/>
        <v>0</v>
      </c>
      <c r="DW227" s="39">
        <f t="shared" si="670"/>
        <v>0</v>
      </c>
      <c r="DX227" s="39">
        <f t="shared" si="671"/>
        <v>0</v>
      </c>
      <c r="DY227" s="39">
        <f t="shared" si="672"/>
        <v>0</v>
      </c>
      <c r="DZ227" s="39">
        <f t="shared" si="673"/>
        <v>0</v>
      </c>
      <c r="EA227" s="39">
        <f t="shared" si="674"/>
        <v>0</v>
      </c>
      <c r="EB227" s="37" t="e">
        <f t="shared" si="745"/>
        <v>#DIV/0!</v>
      </c>
      <c r="EC227" s="37" t="e">
        <f t="shared" si="746"/>
        <v>#DIV/0!</v>
      </c>
      <c r="ED227" s="37" t="e">
        <f t="shared" si="747"/>
        <v>#DIV/0!</v>
      </c>
      <c r="EE227" s="37" t="e">
        <f t="shared" si="748"/>
        <v>#DIV/0!</v>
      </c>
      <c r="EF227" s="39" t="e">
        <f t="shared" si="749"/>
        <v>#DIV/0!</v>
      </c>
      <c r="EG227" s="37" t="e">
        <f t="shared" si="750"/>
        <v>#DIV/0!</v>
      </c>
      <c r="EH227" s="37" t="e">
        <f t="shared" si="751"/>
        <v>#DIV/0!</v>
      </c>
      <c r="EI227" s="11" t="b">
        <f t="shared" si="752"/>
        <v>1</v>
      </c>
      <c r="EJ227" s="11" t="b">
        <f t="shared" si="753"/>
        <v>0</v>
      </c>
      <c r="EK227" s="39" t="e">
        <f t="shared" si="754"/>
        <v>#DIV/0!</v>
      </c>
      <c r="EL227" s="39" t="e">
        <f t="shared" si="755"/>
        <v>#DIV/0!</v>
      </c>
      <c r="EM227" s="39" t="e">
        <f t="shared" si="756"/>
        <v>#DIV/0!</v>
      </c>
      <c r="EN227" s="39" t="e">
        <f t="shared" si="757"/>
        <v>#DIV/0!</v>
      </c>
      <c r="EO227" s="39" t="e">
        <f t="shared" si="758"/>
        <v>#DIV/0!</v>
      </c>
      <c r="EP227" s="39" t="e">
        <f t="shared" si="759"/>
        <v>#DIV/0!</v>
      </c>
      <c r="EQ227" s="39" t="e">
        <f t="shared" si="760"/>
        <v>#DIV/0!</v>
      </c>
      <c r="ER227" s="39" t="e">
        <f t="shared" si="761"/>
        <v>#DIV/0!</v>
      </c>
      <c r="ES227" s="58" t="str">
        <f t="shared" si="762"/>
        <v>(OH,F,Cl)-dominate amphibole</v>
      </c>
      <c r="ET227" s="58" t="e">
        <f t="shared" si="763"/>
        <v>#N/A</v>
      </c>
      <c r="EU227" s="56">
        <f t="shared" si="675"/>
        <v>0</v>
      </c>
      <c r="EV227" s="56">
        <f t="shared" si="676"/>
        <v>0</v>
      </c>
      <c r="EW227" s="56">
        <f t="shared" si="677"/>
        <v>0</v>
      </c>
      <c r="EX227" s="56">
        <f t="shared" si="678"/>
        <v>0</v>
      </c>
      <c r="EY227" s="56">
        <f t="shared" si="679"/>
        <v>0</v>
      </c>
      <c r="EZ227" s="56">
        <f t="shared" si="680"/>
        <v>0</v>
      </c>
      <c r="FA227" s="39">
        <f t="shared" si="681"/>
        <v>0</v>
      </c>
      <c r="FB227" s="39">
        <f t="shared" si="682"/>
        <v>0</v>
      </c>
      <c r="FC227" s="54">
        <f t="shared" si="683"/>
        <v>0</v>
      </c>
      <c r="FD227" s="54">
        <f t="shared" si="684"/>
        <v>0</v>
      </c>
      <c r="FE227" s="39">
        <f t="shared" si="685"/>
        <v>0</v>
      </c>
      <c r="FF227" s="54">
        <f t="shared" si="686"/>
        <v>0</v>
      </c>
      <c r="FG227" s="39">
        <f t="shared" si="687"/>
        <v>0</v>
      </c>
      <c r="FH227" s="39">
        <f t="shared" si="764"/>
        <v>0</v>
      </c>
      <c r="FI227" s="39">
        <f t="shared" si="765"/>
        <v>0</v>
      </c>
      <c r="FJ227" s="39">
        <f t="shared" si="766"/>
        <v>0</v>
      </c>
      <c r="FK227" s="39" t="e">
        <f t="shared" si="767"/>
        <v>#DIV/0!</v>
      </c>
      <c r="FL227" s="39" t="e">
        <f t="shared" si="768"/>
        <v>#DIV/0!</v>
      </c>
      <c r="FM227" s="39" t="e">
        <f t="shared" si="769"/>
        <v>#DIV/0!</v>
      </c>
      <c r="FN227" s="39">
        <f t="shared" si="770"/>
        <v>1</v>
      </c>
      <c r="FO227" s="39">
        <f t="shared" si="688"/>
        <v>0</v>
      </c>
      <c r="FP227" s="39">
        <f t="shared" si="689"/>
        <v>0</v>
      </c>
      <c r="FQ227" s="39">
        <f t="shared" si="690"/>
        <v>0</v>
      </c>
      <c r="FR227" s="39">
        <f t="shared" si="771"/>
        <v>0</v>
      </c>
      <c r="FS227" s="39">
        <f t="shared" si="772"/>
        <v>0</v>
      </c>
      <c r="FU227" s="39" t="e">
        <f t="shared" si="773"/>
        <v>#DIV/0!</v>
      </c>
      <c r="FV227" s="39" t="e">
        <f t="shared" si="774"/>
        <v>#DIV/0!</v>
      </c>
      <c r="FW227" s="39" t="e">
        <f t="shared" si="775"/>
        <v>#DIV/0!</v>
      </c>
      <c r="FY227" s="39" t="e">
        <f t="shared" si="776"/>
        <v>#DIV/0!</v>
      </c>
      <c r="FZ227" s="39" t="e">
        <f t="shared" si="777"/>
        <v>#DIV/0!</v>
      </c>
      <c r="GA227" s="39" t="e">
        <f t="shared" si="778"/>
        <v>#DIV/0!</v>
      </c>
      <c r="GB227" s="39" t="e">
        <f t="shared" si="779"/>
        <v>#DIV/0!</v>
      </c>
      <c r="GC227" s="39" t="e">
        <f t="shared" si="780"/>
        <v>#DIV/0!</v>
      </c>
      <c r="GD227" s="39" t="e">
        <f t="shared" si="781"/>
        <v>#DIV/0!</v>
      </c>
      <c r="GE227" s="39" t="e">
        <f t="shared" si="782"/>
        <v>#DIV/0!</v>
      </c>
      <c r="GF227" s="39" t="e">
        <f t="shared" si="783"/>
        <v>#DIV/0!</v>
      </c>
      <c r="GG227" s="39" t="e">
        <f t="shared" si="784"/>
        <v>#DIV/0!</v>
      </c>
      <c r="GH227" s="39" t="e">
        <f t="shared" si="785"/>
        <v>#DIV/0!</v>
      </c>
      <c r="GI227" s="39"/>
      <c r="GJ227" s="39" t="e">
        <f t="shared" si="786"/>
        <v>#DIV/0!</v>
      </c>
      <c r="GK227" s="39" t="e">
        <f t="shared" si="787"/>
        <v>#DIV/0!</v>
      </c>
      <c r="GL227" s="39" t="e">
        <f t="shared" si="788"/>
        <v>#DIV/0!</v>
      </c>
      <c r="GM227" s="39" t="e">
        <f t="shared" si="789"/>
        <v>#DIV/0!</v>
      </c>
      <c r="GN227" s="39" t="e">
        <f t="shared" si="790"/>
        <v>#DIV/0!</v>
      </c>
      <c r="GO227" s="57"/>
      <c r="GP227" s="57" t="e">
        <f t="shared" si="791"/>
        <v>#DIV/0!</v>
      </c>
      <c r="GQ227" s="59" t="e">
        <f t="shared" si="792"/>
        <v>#DIV/0!</v>
      </c>
      <c r="GR227" s="41" t="e">
        <f t="shared" si="793"/>
        <v>#DIV/0!</v>
      </c>
      <c r="GS227" s="57" t="e">
        <f t="shared" si="794"/>
        <v>#DIV/0!</v>
      </c>
      <c r="GT227" s="57" t="e">
        <f t="shared" si="795"/>
        <v>#DIV/0!</v>
      </c>
      <c r="GU227" s="57" t="e">
        <f t="shared" si="796"/>
        <v>#DIV/0!</v>
      </c>
      <c r="GV227" s="57"/>
      <c r="GW227" s="42" t="e">
        <f t="shared" si="797"/>
        <v>#DIV/0!</v>
      </c>
      <c r="GX227" s="42" t="e">
        <f t="shared" si="798"/>
        <v>#DIV/0!</v>
      </c>
      <c r="GY227" s="42" t="e">
        <f t="shared" si="799"/>
        <v>#DIV/0!</v>
      </c>
      <c r="GZ227" s="57"/>
      <c r="HA227" s="2" t="e">
        <f t="shared" si="800"/>
        <v>#DIV/0!</v>
      </c>
      <c r="HB227" s="2" t="e">
        <f t="shared" si="801"/>
        <v>#DIV/0!</v>
      </c>
      <c r="HC227" s="2" t="e">
        <f t="shared" si="802"/>
        <v>#DIV/0!</v>
      </c>
      <c r="HD227" s="2" t="e">
        <f t="shared" si="803"/>
        <v>#DIV/0!</v>
      </c>
      <c r="HE227" s="2" t="e">
        <f t="shared" si="804"/>
        <v>#DIV/0!</v>
      </c>
      <c r="HF227" s="2" t="e">
        <f t="shared" si="805"/>
        <v>#DIV/0!</v>
      </c>
      <c r="HG227" s="2" t="e">
        <f t="shared" si="806"/>
        <v>#DIV/0!</v>
      </c>
      <c r="HH227" s="2" t="e">
        <f t="shared" si="807"/>
        <v>#DIV/0!</v>
      </c>
      <c r="HI227" s="2" t="e">
        <f t="shared" si="808"/>
        <v>#DIV/0!</v>
      </c>
      <c r="HJ227" s="11" t="e">
        <f t="shared" si="809"/>
        <v>#DIV/0!</v>
      </c>
      <c r="HK227" s="60" t="e">
        <f t="shared" si="810"/>
        <v>#DIV/0!</v>
      </c>
      <c r="HL227" s="57"/>
      <c r="HM227" s="57" t="e">
        <f t="shared" si="811"/>
        <v>#DIV/0!</v>
      </c>
      <c r="HN227" s="57" t="e">
        <f t="shared" si="812"/>
        <v>#DIV/0!</v>
      </c>
      <c r="HO227" s="57" t="e">
        <f t="shared" si="813"/>
        <v>#DIV/0!</v>
      </c>
      <c r="HP227" s="57" t="e">
        <f t="shared" si="814"/>
        <v>#DIV/0!</v>
      </c>
      <c r="HQ227" s="57" t="e">
        <f t="shared" si="815"/>
        <v>#DIV/0!</v>
      </c>
      <c r="HR227" s="57"/>
      <c r="HS227" s="57" t="e">
        <f t="shared" si="816"/>
        <v>#DIV/0!</v>
      </c>
      <c r="HT227" s="57" t="e">
        <f t="shared" si="817"/>
        <v>#DIV/0!</v>
      </c>
      <c r="HU227" s="57" t="e">
        <f t="shared" si="818"/>
        <v>#DIV/0!</v>
      </c>
      <c r="HV227" s="57" t="e">
        <f t="shared" si="819"/>
        <v>#DIV/0!</v>
      </c>
      <c r="HW227" s="57" t="e">
        <f t="shared" si="820"/>
        <v>#DIV/0!</v>
      </c>
      <c r="HX227" s="57"/>
      <c r="HY227" s="57" t="e">
        <f t="shared" si="821"/>
        <v>#DIV/0!</v>
      </c>
      <c r="HZ227" s="57" t="e">
        <f t="shared" si="822"/>
        <v>#DIV/0!</v>
      </c>
      <c r="IA227" s="57"/>
      <c r="IB227" s="61">
        <f t="shared" si="823"/>
        <v>0</v>
      </c>
      <c r="IC227" s="57" t="str">
        <f t="shared" si="824"/>
        <v/>
      </c>
      <c r="ID227" s="42"/>
      <c r="IE227" s="2" t="str">
        <f t="shared" si="825"/>
        <v/>
      </c>
      <c r="IF227" s="60" t="e">
        <f t="shared" si="826"/>
        <v>#DIV/0!</v>
      </c>
      <c r="IG227" s="60" t="str">
        <f t="shared" si="827"/>
        <v/>
      </c>
      <c r="IH227" s="60" t="str">
        <f t="shared" si="828"/>
        <v>zinco-</v>
      </c>
      <c r="II227" s="60" t="str">
        <f t="shared" si="829"/>
        <v>mangano-</v>
      </c>
      <c r="IJ227" s="60" t="e">
        <f t="shared" si="830"/>
        <v>#DIV/0!</v>
      </c>
      <c r="IK227" s="60" t="e">
        <f t="shared" si="831"/>
        <v>#DIV/0!</v>
      </c>
      <c r="IL227" s="60" t="e">
        <f t="shared" si="832"/>
        <v>#DIV/0!</v>
      </c>
      <c r="IM227" s="60" t="e">
        <f t="shared" si="833"/>
        <v>#DIV/0!</v>
      </c>
      <c r="IN227" s="60" t="str">
        <f t="shared" si="834"/>
        <v/>
      </c>
      <c r="IO227" s="60" t="str">
        <f t="shared" si="835"/>
        <v/>
      </c>
      <c r="IP227" s="57"/>
      <c r="IQ227" s="57" t="str">
        <f t="shared" si="836"/>
        <v>ERROR!!</v>
      </c>
    </row>
    <row r="228" spans="24:251">
      <c r="X228" s="29">
        <f t="shared" si="692"/>
        <v>0</v>
      </c>
      <c r="Y228" s="29">
        <f t="shared" si="693"/>
        <v>0</v>
      </c>
      <c r="Z228" s="29" t="e">
        <f t="shared" si="694"/>
        <v>#DIV/0!</v>
      </c>
      <c r="AA228" s="29" t="e">
        <f t="shared" si="695"/>
        <v>#DIV/0!</v>
      </c>
      <c r="AB228" s="29" t="e">
        <f t="shared" si="696"/>
        <v>#DIV/0!</v>
      </c>
      <c r="AC228" s="29" t="e">
        <f t="shared" si="697"/>
        <v>#DIV/0!</v>
      </c>
      <c r="AF228" s="23">
        <v>60.084299999999999</v>
      </c>
      <c r="AG228" s="23">
        <v>79.878799999999998</v>
      </c>
      <c r="AH228" s="23">
        <v>101.96120000000001</v>
      </c>
      <c r="AI228" s="23">
        <v>151.99039999999999</v>
      </c>
      <c r="AJ228" s="23">
        <v>159.69</v>
      </c>
      <c r="AK228" s="23">
        <v>71.846400000000003</v>
      </c>
      <c r="AL228" s="23">
        <v>70.9375</v>
      </c>
      <c r="AM228" s="23">
        <v>40.304400000000001</v>
      </c>
      <c r="AN228" s="23">
        <v>56.077399999999997</v>
      </c>
      <c r="AO228" s="23">
        <v>61.978999999999999</v>
      </c>
      <c r="AP228" s="23">
        <v>94.195999999999998</v>
      </c>
      <c r="AQ228" s="23">
        <v>18.998000000000001</v>
      </c>
      <c r="AR228" s="23">
        <v>35.450000000000003</v>
      </c>
      <c r="AS228" s="23">
        <v>29.88</v>
      </c>
      <c r="AT228" s="23">
        <v>74.691999999999993</v>
      </c>
      <c r="AU228" s="23">
        <v>81.39</v>
      </c>
      <c r="AX228" s="54">
        <f t="shared" si="698"/>
        <v>0</v>
      </c>
      <c r="AY228" s="54">
        <f t="shared" si="699"/>
        <v>0</v>
      </c>
      <c r="AZ228" s="54">
        <f t="shared" si="700"/>
        <v>0</v>
      </c>
      <c r="BA228" s="54">
        <f t="shared" si="701"/>
        <v>0</v>
      </c>
      <c r="BB228" s="54">
        <f t="shared" si="702"/>
        <v>0</v>
      </c>
      <c r="BC228" s="54">
        <f t="shared" si="703"/>
        <v>0</v>
      </c>
      <c r="BD228" s="54">
        <f t="shared" si="704"/>
        <v>0</v>
      </c>
      <c r="BE228" s="54">
        <f t="shared" si="705"/>
        <v>0</v>
      </c>
      <c r="BF228" s="54">
        <f t="shared" si="706"/>
        <v>0</v>
      </c>
      <c r="BG228" s="54">
        <f t="shared" si="707"/>
        <v>0</v>
      </c>
      <c r="BH228" s="54">
        <f t="shared" si="708"/>
        <v>0</v>
      </c>
      <c r="BI228" s="54">
        <f t="shared" si="709"/>
        <v>0</v>
      </c>
      <c r="BJ228" s="54">
        <f t="shared" si="710"/>
        <v>0</v>
      </c>
      <c r="BK228" s="54">
        <f t="shared" si="711"/>
        <v>0</v>
      </c>
      <c r="BL228" s="54">
        <f t="shared" si="712"/>
        <v>0</v>
      </c>
      <c r="BM228" s="42"/>
      <c r="BO228" s="54">
        <f>'Norm-coeff'!$C$2+$AX228*'Norm-coeff'!$D$2+$AY228*'Norm-coeff'!$E$2+$AZ228*'Norm-coeff'!$F$2+$BA228*'Norm-coeff'!$G$2+$BB228*'Norm-coeff'!$H$2+$BC228*'Norm-coeff'!$I$2+$BD228*'Norm-coeff'!$J$2+$BE228*'Norm-coeff'!$K$2+$BF228*'Norm-coeff'!$L$2+$BG228*'Norm-coeff'!$M$2+$BH228*'Norm-coeff'!$N$2+$BI228*'Norm-coeff'!$O$2</f>
        <v>5.4045421474420303</v>
      </c>
      <c r="BP228" s="54">
        <f>'Norm-coeff'!$C$3+$AX228*'Norm-coeff'!$D$3+$AY228*'Norm-coeff'!$E$3+$AZ228*'Norm-coeff'!$F$3+$BA228*'Norm-coeff'!$G$3+$BB228*'Norm-coeff'!$H$3+$BC228*'Norm-coeff'!$I$3+$BD228*'Norm-coeff'!$J$3+$BE228*'Norm-coeff'!$K$3+$BF228*'Norm-coeff'!$L$3+$BG228*'Norm-coeff'!$M$3+$BH228*'Norm-coeff'!$N$3+$BI228*'Norm-coeff'!$O$3</f>
        <v>3.15319116612705</v>
      </c>
      <c r="BQ228" s="54">
        <f>'Norm-coeff'!$C$4+$AX228*'Norm-coeff'!$D$4+$AY228*'Norm-coeff'!$E$4+$AZ228*'Norm-coeff'!$F$4+$BA228*'Norm-coeff'!$G$4+$BB228*'Norm-coeff'!$H$4+$BC228*'Norm-coeff'!$I$4+$BD228*'Norm-coeff'!$J$4+$BE228*'Norm-coeff'!$K$4+$BF228*'Norm-coeff'!$L$4+$BG228*'Norm-coeff'!$M$4+$BH228*'Norm-coeff'!$N$4+$BI228*'Norm-coeff'!$O$4</f>
        <v>1.42115649462768</v>
      </c>
      <c r="BR228" s="54">
        <f>'Norm-coeff'!$C$5+$AX228*'Norm-coeff'!$D$5+$AY228*'Norm-coeff'!$E$5+$AZ228*'Norm-coeff'!$F$5+$BA228*'Norm-coeff'!$G$5+$BB228*'Norm-coeff'!$H$5+$BC228*'Norm-coeff'!$I$5+$BD228*'Norm-coeff'!$J$5+$BE228*'Norm-coeff'!$K$5+$BF228*'Norm-coeff'!$L$5+$BG228*'Norm-coeff'!$M$5+$BH228*'Norm-coeff'!$N$5+$BI228*'Norm-coeff'!$O$5</f>
        <v>1.0553329241296201</v>
      </c>
      <c r="BS228" s="54">
        <f>'Norm-coeff'!$C$6+$AX228*'Norm-coeff'!$D$6+$AY228*'Norm-coeff'!$E$6+$AZ228*'Norm-coeff'!$F$6+$BA228*'Norm-coeff'!$G$6+$BB228*'Norm-coeff'!$H$6+$BC228*'Norm-coeff'!$I$6+$BD228*'Norm-coeff'!$J$6+$BE228*'Norm-coeff'!$K$6+$BF228*'Norm-coeff'!$L$6+$BG228*'Norm-coeff'!$M$6+$BH228*'Norm-coeff'!$N$6+$BI228*'Norm-coeff'!$O$6</f>
        <v>-1.48700885495103E-2</v>
      </c>
      <c r="BT228" s="54">
        <f>'Norm-coeff'!$C$7+$AX228*'Norm-coeff'!$D$7+$AY228*'Norm-coeff'!$E$7+$AZ228*'Norm-coeff'!$F$7+$BA228*'Norm-coeff'!$G$7+$BB228*'Norm-coeff'!$H$7+$BC228*'Norm-coeff'!$I$7+$BD228*'Norm-coeff'!$J$7+$BE228*'Norm-coeff'!$K$7+$BF228*'Norm-coeff'!$L$7+$BG228*'Norm-coeff'!$M$7+$BH228*'Norm-coeff'!$N$7+$BI228*'Norm-coeff'!$O$7</f>
        <v>2.0907583608832998</v>
      </c>
      <c r="BU228" s="54">
        <f>'Norm-coeff'!$C$8+$AX228*'Norm-coeff'!$D$8+$AY228*'Norm-coeff'!$E$8+$AZ228*'Norm-coeff'!$F$8+$BA228*'Norm-coeff'!$G$8+$BB228*'Norm-coeff'!$H$8+$BC228*'Norm-coeff'!$I$8+$BD228*'Norm-coeff'!$J$8+$BE228*'Norm-coeff'!$K$8+$BF228*'Norm-coeff'!$L$8+$BG228*'Norm-coeff'!$M$8+$BH228*'Norm-coeff'!$N$8+$BI228*'Norm-coeff'!$O$8</f>
        <v>0.65894159836244504</v>
      </c>
      <c r="BV228" s="54">
        <f>'Norm-coeff'!$C$9+$AX228*'Norm-coeff'!$D$9+$AY228*'Norm-coeff'!$E$9+$AZ228*'Norm-coeff'!$F$9+$BA228*'Norm-coeff'!$G$9+$BB228*'Norm-coeff'!$H$9+$BC228*'Norm-coeff'!$I$9+$BD228*'Norm-coeff'!$J$9+$BE228*'Norm-coeff'!$K$9+$BF228*'Norm-coeff'!$L$9+$BG228*'Norm-coeff'!$M$9+$BH228*'Norm-coeff'!$N$9+$BI228*'Norm-coeff'!$O$9</f>
        <v>1.48961085014701</v>
      </c>
      <c r="BW228" s="54">
        <f>'Norm-coeff'!$C$10+$AX228*'Norm-coeff'!$D$10+$AY228*'Norm-coeff'!$E$10+$AZ228*'Norm-coeff'!$F$10+$BA228*'Norm-coeff'!$G$10+$BB228*'Norm-coeff'!$H$10+$BC228*'Norm-coeff'!$I$10+$BD228*'Norm-coeff'!$J$10+$BE228*'Norm-coeff'!$K$10+$BF228*'Norm-coeff'!$L$10+$BG228*'Norm-coeff'!$M$10+$BH228*'Norm-coeff'!$N$10+$BI228*'Norm-coeff'!$O$10</f>
        <v>1.42058735749591</v>
      </c>
      <c r="BX228" s="54">
        <f>'Norm-coeff'!$C$11+$AX228*'Norm-coeff'!$D$11+$AY228*'Norm-coeff'!$E$11+$AZ228*'Norm-coeff'!$F$11+$BA228*'Norm-coeff'!$G$11+$BB228*'Norm-coeff'!$H$11+$BC228*'Norm-coeff'!$I$11+$BD228*'Norm-coeff'!$J$11+$BE228*'Norm-coeff'!$K$11+$BF228*'Norm-coeff'!$L$11+$BG228*'Norm-coeff'!$M$11+$BH228*'Norm-coeff'!$N$11+$BI228*'Norm-coeff'!$O$11</f>
        <v>0.221233014421479</v>
      </c>
      <c r="BY228" s="54">
        <f>'Norm-coeff'!$C$12+$AX228*'Norm-coeff'!$D$12+$AY228*'Norm-coeff'!$E$12+$AZ228*'Norm-coeff'!$F$12+$BA228*'Norm-coeff'!$G$12+$BB228*'Norm-coeff'!$H$12+$BC228*'Norm-coeff'!$I$12+$BD228*'Norm-coeff'!$J$12+$BE228*'Norm-coeff'!$K$12+$BF228*'Norm-coeff'!$L$12+$BG228*'Norm-coeff'!$M$12+$BH228*'Norm-coeff'!$N$12+$BI228*'Norm-coeff'!$O$12</f>
        <v>0.283527502056037</v>
      </c>
      <c r="BZ228" s="54">
        <f>'Norm-coeff'!$C$13+$AX228*'Norm-coeff'!$D$13+$AY228*'Norm-coeff'!$E$13+$AZ228*'Norm-coeff'!$F$13+$BA228*'Norm-coeff'!$G$13+$BB228*'Norm-coeff'!$H$13+$BC228*'Norm-coeff'!$I$13+$BD228*'Norm-coeff'!$J$13+$BE228*'Norm-coeff'!$K$13+$BF228*'Norm-coeff'!$L$13+$BG228*'Norm-coeff'!$M$13+$BH228*'Norm-coeff'!$N$13+$BI228*'Norm-coeff'!$O$13</f>
        <v>-4.1864930554451202E-2</v>
      </c>
      <c r="CA228" s="54">
        <f>'Norm-coeff'!$C$14+$AX228*'Norm-coeff'!$D$14+$AY228*'Norm-coeff'!$E$14+$AZ228*'Norm-coeff'!$F$14+$BA228*'Norm-coeff'!$G$14+$BB228*'Norm-coeff'!$H$14+$BC228*'Norm-coeff'!$I$14+$BD228*'Norm-coeff'!$J$14+$BE228*'Norm-coeff'!$K$14+$BF228*'Norm-coeff'!$L$14+$BG228*'Norm-coeff'!$M$14+$BH228*'Norm-coeff'!$N$14+$BI228*'Norm-coeff'!$O$14</f>
        <v>4.2526983164477103</v>
      </c>
      <c r="CC228" s="54">
        <f t="shared" si="837"/>
        <v>0</v>
      </c>
      <c r="CG228" s="54">
        <f t="shared" si="713"/>
        <v>0</v>
      </c>
      <c r="CH228" s="54">
        <f t="shared" si="691"/>
        <v>0</v>
      </c>
      <c r="CI228" s="54">
        <f t="shared" si="714"/>
        <v>0</v>
      </c>
      <c r="CJ228" s="56">
        <f t="shared" si="715"/>
        <v>0</v>
      </c>
      <c r="CK228" s="54">
        <f t="shared" si="716"/>
        <v>0</v>
      </c>
      <c r="CL228" s="54">
        <f t="shared" si="717"/>
        <v>0</v>
      </c>
      <c r="CM228" s="54">
        <f t="shared" si="718"/>
        <v>0</v>
      </c>
      <c r="CN228" s="54">
        <f t="shared" si="719"/>
        <v>0</v>
      </c>
      <c r="CO228" s="54">
        <f t="shared" si="720"/>
        <v>0</v>
      </c>
      <c r="CP228" s="54">
        <f t="shared" si="721"/>
        <v>0</v>
      </c>
      <c r="CQ228" s="54">
        <f t="shared" si="722"/>
        <v>0</v>
      </c>
      <c r="CR228" s="54">
        <f t="shared" si="723"/>
        <v>0</v>
      </c>
      <c r="CS228" s="54">
        <f t="shared" si="724"/>
        <v>0</v>
      </c>
      <c r="CU228" s="54">
        <f t="shared" si="725"/>
        <v>0</v>
      </c>
      <c r="CV228" s="54">
        <f t="shared" si="726"/>
        <v>0</v>
      </c>
      <c r="CW228" s="54">
        <f t="shared" si="727"/>
        <v>0</v>
      </c>
      <c r="CX228" s="54">
        <f t="shared" si="728"/>
        <v>0</v>
      </c>
      <c r="CZ228" s="54">
        <f t="shared" si="729"/>
        <v>0</v>
      </c>
      <c r="DA228" s="54">
        <f t="shared" si="730"/>
        <v>0</v>
      </c>
      <c r="DB228" s="54">
        <f t="shared" si="731"/>
        <v>0</v>
      </c>
      <c r="DC228" s="54">
        <f t="shared" si="732"/>
        <v>0</v>
      </c>
      <c r="DD228" s="54">
        <f t="shared" si="733"/>
        <v>0</v>
      </c>
      <c r="DE228" s="54">
        <f t="shared" si="734"/>
        <v>0</v>
      </c>
      <c r="DF228" s="54">
        <f t="shared" si="735"/>
        <v>0</v>
      </c>
      <c r="DG228" s="54">
        <f t="shared" si="736"/>
        <v>2</v>
      </c>
      <c r="DH228" s="71">
        <f t="shared" si="737"/>
        <v>0</v>
      </c>
      <c r="DI228" s="71">
        <f t="shared" si="738"/>
        <v>0</v>
      </c>
      <c r="DJ228" s="54">
        <f t="shared" si="739"/>
        <v>0</v>
      </c>
      <c r="DK228" s="54">
        <f t="shared" si="740"/>
        <v>2</v>
      </c>
      <c r="DL228" s="4">
        <f t="shared" si="665"/>
        <v>0</v>
      </c>
      <c r="DM228" s="3">
        <f t="shared" si="741"/>
        <v>0</v>
      </c>
      <c r="DN228" s="3">
        <f t="shared" si="742"/>
        <v>0</v>
      </c>
      <c r="DO228" s="4" t="e">
        <f t="shared" si="743"/>
        <v>#DIV/0!</v>
      </c>
      <c r="DP228" s="57"/>
      <c r="DQ228" s="57"/>
      <c r="DR228" s="56">
        <f t="shared" si="666"/>
        <v>2</v>
      </c>
      <c r="DS228" s="56">
        <f t="shared" si="667"/>
        <v>0</v>
      </c>
      <c r="DT228" s="38">
        <f t="shared" si="668"/>
        <v>0</v>
      </c>
      <c r="DU228" s="38">
        <f t="shared" si="744"/>
        <v>2</v>
      </c>
      <c r="DV228" s="38">
        <f t="shared" si="669"/>
        <v>0</v>
      </c>
      <c r="DW228" s="39">
        <f t="shared" si="670"/>
        <v>0</v>
      </c>
      <c r="DX228" s="39">
        <f t="shared" si="671"/>
        <v>0</v>
      </c>
      <c r="DY228" s="39">
        <f t="shared" si="672"/>
        <v>0</v>
      </c>
      <c r="DZ228" s="39">
        <f t="shared" si="673"/>
        <v>0</v>
      </c>
      <c r="EA228" s="39">
        <f t="shared" si="674"/>
        <v>0</v>
      </c>
      <c r="EB228" s="37" t="e">
        <f t="shared" si="745"/>
        <v>#DIV/0!</v>
      </c>
      <c r="EC228" s="37" t="e">
        <f t="shared" si="746"/>
        <v>#DIV/0!</v>
      </c>
      <c r="ED228" s="37" t="e">
        <f t="shared" si="747"/>
        <v>#DIV/0!</v>
      </c>
      <c r="EE228" s="37" t="e">
        <f t="shared" si="748"/>
        <v>#DIV/0!</v>
      </c>
      <c r="EF228" s="39" t="e">
        <f t="shared" si="749"/>
        <v>#DIV/0!</v>
      </c>
      <c r="EG228" s="37" t="e">
        <f t="shared" si="750"/>
        <v>#DIV/0!</v>
      </c>
      <c r="EH228" s="37" t="e">
        <f t="shared" si="751"/>
        <v>#DIV/0!</v>
      </c>
      <c r="EI228" s="11" t="b">
        <f t="shared" si="752"/>
        <v>1</v>
      </c>
      <c r="EJ228" s="11" t="b">
        <f t="shared" si="753"/>
        <v>0</v>
      </c>
      <c r="EK228" s="39" t="e">
        <f t="shared" si="754"/>
        <v>#DIV/0!</v>
      </c>
      <c r="EL228" s="39" t="e">
        <f t="shared" si="755"/>
        <v>#DIV/0!</v>
      </c>
      <c r="EM228" s="39" t="e">
        <f t="shared" si="756"/>
        <v>#DIV/0!</v>
      </c>
      <c r="EN228" s="39" t="e">
        <f t="shared" si="757"/>
        <v>#DIV/0!</v>
      </c>
      <c r="EO228" s="39" t="e">
        <f t="shared" si="758"/>
        <v>#DIV/0!</v>
      </c>
      <c r="EP228" s="39" t="e">
        <f t="shared" si="759"/>
        <v>#DIV/0!</v>
      </c>
      <c r="EQ228" s="39" t="e">
        <f t="shared" si="760"/>
        <v>#DIV/0!</v>
      </c>
      <c r="ER228" s="39" t="e">
        <f t="shared" si="761"/>
        <v>#DIV/0!</v>
      </c>
      <c r="ES228" s="58" t="str">
        <f t="shared" si="762"/>
        <v>(OH,F,Cl)-dominate amphibole</v>
      </c>
      <c r="ET228" s="58" t="e">
        <f t="shared" si="763"/>
        <v>#N/A</v>
      </c>
      <c r="EU228" s="56">
        <f t="shared" si="675"/>
        <v>0</v>
      </c>
      <c r="EV228" s="56">
        <f t="shared" si="676"/>
        <v>0</v>
      </c>
      <c r="EW228" s="56">
        <f t="shared" si="677"/>
        <v>0</v>
      </c>
      <c r="EX228" s="56">
        <f t="shared" si="678"/>
        <v>0</v>
      </c>
      <c r="EY228" s="56">
        <f t="shared" si="679"/>
        <v>0</v>
      </c>
      <c r="EZ228" s="56">
        <f t="shared" si="680"/>
        <v>0</v>
      </c>
      <c r="FA228" s="39">
        <f t="shared" si="681"/>
        <v>0</v>
      </c>
      <c r="FB228" s="39">
        <f t="shared" si="682"/>
        <v>0</v>
      </c>
      <c r="FC228" s="54">
        <f t="shared" si="683"/>
        <v>0</v>
      </c>
      <c r="FD228" s="54">
        <f t="shared" si="684"/>
        <v>0</v>
      </c>
      <c r="FE228" s="39">
        <f t="shared" si="685"/>
        <v>0</v>
      </c>
      <c r="FF228" s="54">
        <f t="shared" si="686"/>
        <v>0</v>
      </c>
      <c r="FG228" s="39">
        <f t="shared" si="687"/>
        <v>0</v>
      </c>
      <c r="FH228" s="39">
        <f t="shared" si="764"/>
        <v>0</v>
      </c>
      <c r="FI228" s="39">
        <f t="shared" si="765"/>
        <v>0</v>
      </c>
      <c r="FJ228" s="39">
        <f t="shared" si="766"/>
        <v>0</v>
      </c>
      <c r="FK228" s="39" t="e">
        <f t="shared" si="767"/>
        <v>#DIV/0!</v>
      </c>
      <c r="FL228" s="39" t="e">
        <f t="shared" si="768"/>
        <v>#DIV/0!</v>
      </c>
      <c r="FM228" s="39" t="e">
        <f t="shared" si="769"/>
        <v>#DIV/0!</v>
      </c>
      <c r="FN228" s="39">
        <f t="shared" si="770"/>
        <v>1</v>
      </c>
      <c r="FO228" s="39">
        <f t="shared" si="688"/>
        <v>0</v>
      </c>
      <c r="FP228" s="39">
        <f t="shared" si="689"/>
        <v>0</v>
      </c>
      <c r="FQ228" s="39">
        <f t="shared" si="690"/>
        <v>0</v>
      </c>
      <c r="FR228" s="39">
        <f t="shared" si="771"/>
        <v>0</v>
      </c>
      <c r="FS228" s="39">
        <f t="shared" si="772"/>
        <v>0</v>
      </c>
      <c r="FU228" s="39" t="e">
        <f t="shared" si="773"/>
        <v>#DIV/0!</v>
      </c>
      <c r="FV228" s="39" t="e">
        <f t="shared" si="774"/>
        <v>#DIV/0!</v>
      </c>
      <c r="FW228" s="39" t="e">
        <f t="shared" si="775"/>
        <v>#DIV/0!</v>
      </c>
      <c r="FY228" s="39" t="e">
        <f t="shared" si="776"/>
        <v>#DIV/0!</v>
      </c>
      <c r="FZ228" s="39" t="e">
        <f t="shared" si="777"/>
        <v>#DIV/0!</v>
      </c>
      <c r="GA228" s="39" t="e">
        <f t="shared" si="778"/>
        <v>#DIV/0!</v>
      </c>
      <c r="GB228" s="39" t="e">
        <f t="shared" si="779"/>
        <v>#DIV/0!</v>
      </c>
      <c r="GC228" s="39" t="e">
        <f t="shared" si="780"/>
        <v>#DIV/0!</v>
      </c>
      <c r="GD228" s="39" t="e">
        <f t="shared" si="781"/>
        <v>#DIV/0!</v>
      </c>
      <c r="GE228" s="39" t="e">
        <f t="shared" si="782"/>
        <v>#DIV/0!</v>
      </c>
      <c r="GF228" s="39" t="e">
        <f t="shared" si="783"/>
        <v>#DIV/0!</v>
      </c>
      <c r="GG228" s="39" t="e">
        <f t="shared" si="784"/>
        <v>#DIV/0!</v>
      </c>
      <c r="GH228" s="39" t="e">
        <f t="shared" si="785"/>
        <v>#DIV/0!</v>
      </c>
      <c r="GI228" s="39"/>
      <c r="GJ228" s="39" t="e">
        <f t="shared" si="786"/>
        <v>#DIV/0!</v>
      </c>
      <c r="GK228" s="39" t="e">
        <f t="shared" si="787"/>
        <v>#DIV/0!</v>
      </c>
      <c r="GL228" s="39" t="e">
        <f t="shared" si="788"/>
        <v>#DIV/0!</v>
      </c>
      <c r="GM228" s="39" t="e">
        <f t="shared" si="789"/>
        <v>#DIV/0!</v>
      </c>
      <c r="GN228" s="39" t="e">
        <f t="shared" si="790"/>
        <v>#DIV/0!</v>
      </c>
      <c r="GO228" s="57"/>
      <c r="GP228" s="57" t="e">
        <f t="shared" si="791"/>
        <v>#DIV/0!</v>
      </c>
      <c r="GQ228" s="59" t="e">
        <f t="shared" si="792"/>
        <v>#DIV/0!</v>
      </c>
      <c r="GR228" s="41" t="e">
        <f t="shared" si="793"/>
        <v>#DIV/0!</v>
      </c>
      <c r="GS228" s="57" t="e">
        <f t="shared" si="794"/>
        <v>#DIV/0!</v>
      </c>
      <c r="GT228" s="57" t="e">
        <f t="shared" si="795"/>
        <v>#DIV/0!</v>
      </c>
      <c r="GU228" s="57" t="e">
        <f t="shared" si="796"/>
        <v>#DIV/0!</v>
      </c>
      <c r="GV228" s="57"/>
      <c r="GW228" s="42" t="e">
        <f t="shared" si="797"/>
        <v>#DIV/0!</v>
      </c>
      <c r="GX228" s="42" t="e">
        <f t="shared" si="798"/>
        <v>#DIV/0!</v>
      </c>
      <c r="GY228" s="42" t="e">
        <f t="shared" si="799"/>
        <v>#DIV/0!</v>
      </c>
      <c r="GZ228" s="57"/>
      <c r="HA228" s="2" t="e">
        <f t="shared" si="800"/>
        <v>#DIV/0!</v>
      </c>
      <c r="HB228" s="2" t="e">
        <f t="shared" si="801"/>
        <v>#DIV/0!</v>
      </c>
      <c r="HC228" s="2" t="e">
        <f t="shared" si="802"/>
        <v>#DIV/0!</v>
      </c>
      <c r="HD228" s="2" t="e">
        <f t="shared" si="803"/>
        <v>#DIV/0!</v>
      </c>
      <c r="HE228" s="2" t="e">
        <f t="shared" si="804"/>
        <v>#DIV/0!</v>
      </c>
      <c r="HF228" s="2" t="e">
        <f t="shared" si="805"/>
        <v>#DIV/0!</v>
      </c>
      <c r="HG228" s="2" t="e">
        <f t="shared" si="806"/>
        <v>#DIV/0!</v>
      </c>
      <c r="HH228" s="2" t="e">
        <f t="shared" si="807"/>
        <v>#DIV/0!</v>
      </c>
      <c r="HI228" s="2" t="e">
        <f t="shared" si="808"/>
        <v>#DIV/0!</v>
      </c>
      <c r="HJ228" s="11" t="e">
        <f t="shared" si="809"/>
        <v>#DIV/0!</v>
      </c>
      <c r="HK228" s="60" t="e">
        <f t="shared" si="810"/>
        <v>#DIV/0!</v>
      </c>
      <c r="HL228" s="57"/>
      <c r="HM228" s="57" t="e">
        <f t="shared" si="811"/>
        <v>#DIV/0!</v>
      </c>
      <c r="HN228" s="57" t="e">
        <f t="shared" si="812"/>
        <v>#DIV/0!</v>
      </c>
      <c r="HO228" s="57" t="e">
        <f t="shared" si="813"/>
        <v>#DIV/0!</v>
      </c>
      <c r="HP228" s="57" t="e">
        <f t="shared" si="814"/>
        <v>#DIV/0!</v>
      </c>
      <c r="HQ228" s="57" t="e">
        <f t="shared" si="815"/>
        <v>#DIV/0!</v>
      </c>
      <c r="HR228" s="57"/>
      <c r="HS228" s="57" t="e">
        <f t="shared" si="816"/>
        <v>#DIV/0!</v>
      </c>
      <c r="HT228" s="57" t="e">
        <f t="shared" si="817"/>
        <v>#DIV/0!</v>
      </c>
      <c r="HU228" s="57" t="e">
        <f t="shared" si="818"/>
        <v>#DIV/0!</v>
      </c>
      <c r="HV228" s="57" t="e">
        <f t="shared" si="819"/>
        <v>#DIV/0!</v>
      </c>
      <c r="HW228" s="57" t="e">
        <f t="shared" si="820"/>
        <v>#DIV/0!</v>
      </c>
      <c r="HX228" s="57"/>
      <c r="HY228" s="57" t="e">
        <f t="shared" si="821"/>
        <v>#DIV/0!</v>
      </c>
      <c r="HZ228" s="57" t="e">
        <f t="shared" si="822"/>
        <v>#DIV/0!</v>
      </c>
      <c r="IA228" s="57"/>
      <c r="IB228" s="61">
        <f t="shared" si="823"/>
        <v>0</v>
      </c>
      <c r="IC228" s="57" t="str">
        <f t="shared" si="824"/>
        <v/>
      </c>
      <c r="ID228" s="42"/>
      <c r="IE228" s="2" t="str">
        <f t="shared" si="825"/>
        <v/>
      </c>
      <c r="IF228" s="60" t="e">
        <f t="shared" si="826"/>
        <v>#DIV/0!</v>
      </c>
      <c r="IG228" s="60" t="str">
        <f t="shared" si="827"/>
        <v/>
      </c>
      <c r="IH228" s="60" t="str">
        <f t="shared" si="828"/>
        <v>zinco-</v>
      </c>
      <c r="II228" s="60" t="str">
        <f t="shared" si="829"/>
        <v>mangano-</v>
      </c>
      <c r="IJ228" s="60" t="e">
        <f t="shared" si="830"/>
        <v>#DIV/0!</v>
      </c>
      <c r="IK228" s="60" t="e">
        <f t="shared" si="831"/>
        <v>#DIV/0!</v>
      </c>
      <c r="IL228" s="60" t="e">
        <f t="shared" si="832"/>
        <v>#DIV/0!</v>
      </c>
      <c r="IM228" s="60" t="e">
        <f t="shared" si="833"/>
        <v>#DIV/0!</v>
      </c>
      <c r="IN228" s="60" t="str">
        <f t="shared" si="834"/>
        <v/>
      </c>
      <c r="IO228" s="60" t="str">
        <f t="shared" si="835"/>
        <v/>
      </c>
      <c r="IP228" s="57"/>
      <c r="IQ228" s="57" t="str">
        <f t="shared" si="836"/>
        <v>ERROR!!</v>
      </c>
    </row>
    <row r="229" spans="24:251">
      <c r="X229" s="29">
        <f t="shared" si="692"/>
        <v>0</v>
      </c>
      <c r="Y229" s="29">
        <f t="shared" si="693"/>
        <v>0</v>
      </c>
      <c r="Z229" s="29" t="e">
        <f t="shared" si="694"/>
        <v>#DIV/0!</v>
      </c>
      <c r="AA229" s="29" t="e">
        <f t="shared" si="695"/>
        <v>#DIV/0!</v>
      </c>
      <c r="AB229" s="29" t="e">
        <f t="shared" si="696"/>
        <v>#DIV/0!</v>
      </c>
      <c r="AC229" s="29" t="e">
        <f t="shared" si="697"/>
        <v>#DIV/0!</v>
      </c>
      <c r="AF229" s="23">
        <v>60.084299999999999</v>
      </c>
      <c r="AG229" s="23">
        <v>79.878799999999998</v>
      </c>
      <c r="AH229" s="23">
        <v>101.96120000000001</v>
      </c>
      <c r="AI229" s="23">
        <v>151.99039999999999</v>
      </c>
      <c r="AJ229" s="23">
        <v>159.69</v>
      </c>
      <c r="AK229" s="23">
        <v>71.846400000000003</v>
      </c>
      <c r="AL229" s="23">
        <v>70.9375</v>
      </c>
      <c r="AM229" s="23">
        <v>40.304400000000001</v>
      </c>
      <c r="AN229" s="23">
        <v>56.077399999999997</v>
      </c>
      <c r="AO229" s="23">
        <v>61.978999999999999</v>
      </c>
      <c r="AP229" s="23">
        <v>94.195999999999998</v>
      </c>
      <c r="AQ229" s="23">
        <v>18.998000000000001</v>
      </c>
      <c r="AR229" s="23">
        <v>35.450000000000003</v>
      </c>
      <c r="AS229" s="23">
        <v>29.88</v>
      </c>
      <c r="AT229" s="23">
        <v>74.691999999999993</v>
      </c>
      <c r="AU229" s="23">
        <v>81.39</v>
      </c>
      <c r="AX229" s="54">
        <f t="shared" si="698"/>
        <v>0</v>
      </c>
      <c r="AY229" s="54">
        <f t="shared" si="699"/>
        <v>0</v>
      </c>
      <c r="AZ229" s="54">
        <f t="shared" si="700"/>
        <v>0</v>
      </c>
      <c r="BA229" s="54">
        <f t="shared" si="701"/>
        <v>0</v>
      </c>
      <c r="BB229" s="54">
        <f t="shared" si="702"/>
        <v>0</v>
      </c>
      <c r="BC229" s="54">
        <f t="shared" si="703"/>
        <v>0</v>
      </c>
      <c r="BD229" s="54">
        <f t="shared" si="704"/>
        <v>0</v>
      </c>
      <c r="BE229" s="54">
        <f t="shared" si="705"/>
        <v>0</v>
      </c>
      <c r="BF229" s="54">
        <f t="shared" si="706"/>
        <v>0</v>
      </c>
      <c r="BG229" s="54">
        <f t="shared" si="707"/>
        <v>0</v>
      </c>
      <c r="BH229" s="54">
        <f t="shared" si="708"/>
        <v>0</v>
      </c>
      <c r="BI229" s="54">
        <f t="shared" si="709"/>
        <v>0</v>
      </c>
      <c r="BJ229" s="54">
        <f t="shared" si="710"/>
        <v>0</v>
      </c>
      <c r="BK229" s="54">
        <f t="shared" si="711"/>
        <v>0</v>
      </c>
      <c r="BL229" s="54">
        <f t="shared" si="712"/>
        <v>0</v>
      </c>
      <c r="BM229" s="42"/>
      <c r="BO229" s="54">
        <f>'Norm-coeff'!$C$2+$AX229*'Norm-coeff'!$D$2+$AY229*'Norm-coeff'!$E$2+$AZ229*'Norm-coeff'!$F$2+$BA229*'Norm-coeff'!$G$2+$BB229*'Norm-coeff'!$H$2+$BC229*'Norm-coeff'!$I$2+$BD229*'Norm-coeff'!$J$2+$BE229*'Norm-coeff'!$K$2+$BF229*'Norm-coeff'!$L$2+$BG229*'Norm-coeff'!$M$2+$BH229*'Norm-coeff'!$N$2+$BI229*'Norm-coeff'!$O$2</f>
        <v>5.4045421474420303</v>
      </c>
      <c r="BP229" s="54">
        <f>'Norm-coeff'!$C$3+$AX229*'Norm-coeff'!$D$3+$AY229*'Norm-coeff'!$E$3+$AZ229*'Norm-coeff'!$F$3+$BA229*'Norm-coeff'!$G$3+$BB229*'Norm-coeff'!$H$3+$BC229*'Norm-coeff'!$I$3+$BD229*'Norm-coeff'!$J$3+$BE229*'Norm-coeff'!$K$3+$BF229*'Norm-coeff'!$L$3+$BG229*'Norm-coeff'!$M$3+$BH229*'Norm-coeff'!$N$3+$BI229*'Norm-coeff'!$O$3</f>
        <v>3.15319116612705</v>
      </c>
      <c r="BQ229" s="54">
        <f>'Norm-coeff'!$C$4+$AX229*'Norm-coeff'!$D$4+$AY229*'Norm-coeff'!$E$4+$AZ229*'Norm-coeff'!$F$4+$BA229*'Norm-coeff'!$G$4+$BB229*'Norm-coeff'!$H$4+$BC229*'Norm-coeff'!$I$4+$BD229*'Norm-coeff'!$J$4+$BE229*'Norm-coeff'!$K$4+$BF229*'Norm-coeff'!$L$4+$BG229*'Norm-coeff'!$M$4+$BH229*'Norm-coeff'!$N$4+$BI229*'Norm-coeff'!$O$4</f>
        <v>1.42115649462768</v>
      </c>
      <c r="BR229" s="54">
        <f>'Norm-coeff'!$C$5+$AX229*'Norm-coeff'!$D$5+$AY229*'Norm-coeff'!$E$5+$AZ229*'Norm-coeff'!$F$5+$BA229*'Norm-coeff'!$G$5+$BB229*'Norm-coeff'!$H$5+$BC229*'Norm-coeff'!$I$5+$BD229*'Norm-coeff'!$J$5+$BE229*'Norm-coeff'!$K$5+$BF229*'Norm-coeff'!$L$5+$BG229*'Norm-coeff'!$M$5+$BH229*'Norm-coeff'!$N$5+$BI229*'Norm-coeff'!$O$5</f>
        <v>1.0553329241296201</v>
      </c>
      <c r="BS229" s="54">
        <f>'Norm-coeff'!$C$6+$AX229*'Norm-coeff'!$D$6+$AY229*'Norm-coeff'!$E$6+$AZ229*'Norm-coeff'!$F$6+$BA229*'Norm-coeff'!$G$6+$BB229*'Norm-coeff'!$H$6+$BC229*'Norm-coeff'!$I$6+$BD229*'Norm-coeff'!$J$6+$BE229*'Norm-coeff'!$K$6+$BF229*'Norm-coeff'!$L$6+$BG229*'Norm-coeff'!$M$6+$BH229*'Norm-coeff'!$N$6+$BI229*'Norm-coeff'!$O$6</f>
        <v>-1.48700885495103E-2</v>
      </c>
      <c r="BT229" s="54">
        <f>'Norm-coeff'!$C$7+$AX229*'Norm-coeff'!$D$7+$AY229*'Norm-coeff'!$E$7+$AZ229*'Norm-coeff'!$F$7+$BA229*'Norm-coeff'!$G$7+$BB229*'Norm-coeff'!$H$7+$BC229*'Norm-coeff'!$I$7+$BD229*'Norm-coeff'!$J$7+$BE229*'Norm-coeff'!$K$7+$BF229*'Norm-coeff'!$L$7+$BG229*'Norm-coeff'!$M$7+$BH229*'Norm-coeff'!$N$7+$BI229*'Norm-coeff'!$O$7</f>
        <v>2.0907583608832998</v>
      </c>
      <c r="BU229" s="54">
        <f>'Norm-coeff'!$C$8+$AX229*'Norm-coeff'!$D$8+$AY229*'Norm-coeff'!$E$8+$AZ229*'Norm-coeff'!$F$8+$BA229*'Norm-coeff'!$G$8+$BB229*'Norm-coeff'!$H$8+$BC229*'Norm-coeff'!$I$8+$BD229*'Norm-coeff'!$J$8+$BE229*'Norm-coeff'!$K$8+$BF229*'Norm-coeff'!$L$8+$BG229*'Norm-coeff'!$M$8+$BH229*'Norm-coeff'!$N$8+$BI229*'Norm-coeff'!$O$8</f>
        <v>0.65894159836244504</v>
      </c>
      <c r="BV229" s="54">
        <f>'Norm-coeff'!$C$9+$AX229*'Norm-coeff'!$D$9+$AY229*'Norm-coeff'!$E$9+$AZ229*'Norm-coeff'!$F$9+$BA229*'Norm-coeff'!$G$9+$BB229*'Norm-coeff'!$H$9+$BC229*'Norm-coeff'!$I$9+$BD229*'Norm-coeff'!$J$9+$BE229*'Norm-coeff'!$K$9+$BF229*'Norm-coeff'!$L$9+$BG229*'Norm-coeff'!$M$9+$BH229*'Norm-coeff'!$N$9+$BI229*'Norm-coeff'!$O$9</f>
        <v>1.48961085014701</v>
      </c>
      <c r="BW229" s="54">
        <f>'Norm-coeff'!$C$10+$AX229*'Norm-coeff'!$D$10+$AY229*'Norm-coeff'!$E$10+$AZ229*'Norm-coeff'!$F$10+$BA229*'Norm-coeff'!$G$10+$BB229*'Norm-coeff'!$H$10+$BC229*'Norm-coeff'!$I$10+$BD229*'Norm-coeff'!$J$10+$BE229*'Norm-coeff'!$K$10+$BF229*'Norm-coeff'!$L$10+$BG229*'Norm-coeff'!$M$10+$BH229*'Norm-coeff'!$N$10+$BI229*'Norm-coeff'!$O$10</f>
        <v>1.42058735749591</v>
      </c>
      <c r="BX229" s="54">
        <f>'Norm-coeff'!$C$11+$AX229*'Norm-coeff'!$D$11+$AY229*'Norm-coeff'!$E$11+$AZ229*'Norm-coeff'!$F$11+$BA229*'Norm-coeff'!$G$11+$BB229*'Norm-coeff'!$H$11+$BC229*'Norm-coeff'!$I$11+$BD229*'Norm-coeff'!$J$11+$BE229*'Norm-coeff'!$K$11+$BF229*'Norm-coeff'!$L$11+$BG229*'Norm-coeff'!$M$11+$BH229*'Norm-coeff'!$N$11+$BI229*'Norm-coeff'!$O$11</f>
        <v>0.221233014421479</v>
      </c>
      <c r="BY229" s="54">
        <f>'Norm-coeff'!$C$12+$AX229*'Norm-coeff'!$D$12+$AY229*'Norm-coeff'!$E$12+$AZ229*'Norm-coeff'!$F$12+$BA229*'Norm-coeff'!$G$12+$BB229*'Norm-coeff'!$H$12+$BC229*'Norm-coeff'!$I$12+$BD229*'Norm-coeff'!$J$12+$BE229*'Norm-coeff'!$K$12+$BF229*'Norm-coeff'!$L$12+$BG229*'Norm-coeff'!$M$12+$BH229*'Norm-coeff'!$N$12+$BI229*'Norm-coeff'!$O$12</f>
        <v>0.283527502056037</v>
      </c>
      <c r="BZ229" s="54">
        <f>'Norm-coeff'!$C$13+$AX229*'Norm-coeff'!$D$13+$AY229*'Norm-coeff'!$E$13+$AZ229*'Norm-coeff'!$F$13+$BA229*'Norm-coeff'!$G$13+$BB229*'Norm-coeff'!$H$13+$BC229*'Norm-coeff'!$I$13+$BD229*'Norm-coeff'!$J$13+$BE229*'Norm-coeff'!$K$13+$BF229*'Norm-coeff'!$L$13+$BG229*'Norm-coeff'!$M$13+$BH229*'Norm-coeff'!$N$13+$BI229*'Norm-coeff'!$O$13</f>
        <v>-4.1864930554451202E-2</v>
      </c>
      <c r="CA229" s="54">
        <f>'Norm-coeff'!$C$14+$AX229*'Norm-coeff'!$D$14+$AY229*'Norm-coeff'!$E$14+$AZ229*'Norm-coeff'!$F$14+$BA229*'Norm-coeff'!$G$14+$BB229*'Norm-coeff'!$H$14+$BC229*'Norm-coeff'!$I$14+$BD229*'Norm-coeff'!$J$14+$BE229*'Norm-coeff'!$K$14+$BF229*'Norm-coeff'!$L$14+$BG229*'Norm-coeff'!$M$14+$BH229*'Norm-coeff'!$N$14+$BI229*'Norm-coeff'!$O$14</f>
        <v>4.2526983164477103</v>
      </c>
      <c r="CC229" s="54">
        <f t="shared" si="837"/>
        <v>0</v>
      </c>
      <c r="CG229" s="54">
        <f t="shared" si="713"/>
        <v>0</v>
      </c>
      <c r="CH229" s="54">
        <f t="shared" si="691"/>
        <v>0</v>
      </c>
      <c r="CI229" s="54">
        <f t="shared" si="714"/>
        <v>0</v>
      </c>
      <c r="CJ229" s="56">
        <f t="shared" si="715"/>
        <v>0</v>
      </c>
      <c r="CK229" s="54">
        <f t="shared" si="716"/>
        <v>0</v>
      </c>
      <c r="CL229" s="54">
        <f t="shared" si="717"/>
        <v>0</v>
      </c>
      <c r="CM229" s="54">
        <f t="shared" si="718"/>
        <v>0</v>
      </c>
      <c r="CN229" s="54">
        <f t="shared" si="719"/>
        <v>0</v>
      </c>
      <c r="CO229" s="54">
        <f t="shared" si="720"/>
        <v>0</v>
      </c>
      <c r="CP229" s="54">
        <f t="shared" si="721"/>
        <v>0</v>
      </c>
      <c r="CQ229" s="54">
        <f t="shared" si="722"/>
        <v>0</v>
      </c>
      <c r="CR229" s="54">
        <f t="shared" si="723"/>
        <v>0</v>
      </c>
      <c r="CS229" s="54">
        <f t="shared" si="724"/>
        <v>0</v>
      </c>
      <c r="CU229" s="54">
        <f t="shared" si="725"/>
        <v>0</v>
      </c>
      <c r="CV229" s="54">
        <f t="shared" si="726"/>
        <v>0</v>
      </c>
      <c r="CW229" s="54">
        <f t="shared" si="727"/>
        <v>0</v>
      </c>
      <c r="CX229" s="54">
        <f t="shared" si="728"/>
        <v>0</v>
      </c>
      <c r="CZ229" s="54">
        <f t="shared" si="729"/>
        <v>0</v>
      </c>
      <c r="DA229" s="54">
        <f t="shared" si="730"/>
        <v>0</v>
      </c>
      <c r="DB229" s="54">
        <f t="shared" si="731"/>
        <v>0</v>
      </c>
      <c r="DC229" s="54">
        <f t="shared" si="732"/>
        <v>0</v>
      </c>
      <c r="DD229" s="54">
        <f t="shared" si="733"/>
        <v>0</v>
      </c>
      <c r="DE229" s="54">
        <f t="shared" si="734"/>
        <v>0</v>
      </c>
      <c r="DF229" s="54">
        <f t="shared" si="735"/>
        <v>0</v>
      </c>
      <c r="DG229" s="54">
        <f t="shared" si="736"/>
        <v>2</v>
      </c>
      <c r="DH229" s="71">
        <f t="shared" si="737"/>
        <v>0</v>
      </c>
      <c r="DI229" s="71">
        <f t="shared" si="738"/>
        <v>0</v>
      </c>
      <c r="DJ229" s="54">
        <f t="shared" si="739"/>
        <v>0</v>
      </c>
      <c r="DK229" s="54">
        <f t="shared" si="740"/>
        <v>2</v>
      </c>
      <c r="DL229" s="4">
        <f t="shared" si="665"/>
        <v>0</v>
      </c>
      <c r="DM229" s="3">
        <f t="shared" si="741"/>
        <v>0</v>
      </c>
      <c r="DN229" s="3">
        <f t="shared" si="742"/>
        <v>0</v>
      </c>
      <c r="DO229" s="4" t="e">
        <f t="shared" si="743"/>
        <v>#DIV/0!</v>
      </c>
      <c r="DP229" s="57"/>
      <c r="DQ229" s="57"/>
      <c r="DR229" s="56">
        <f t="shared" si="666"/>
        <v>2</v>
      </c>
      <c r="DS229" s="56">
        <f t="shared" si="667"/>
        <v>0</v>
      </c>
      <c r="DT229" s="38">
        <f t="shared" si="668"/>
        <v>0</v>
      </c>
      <c r="DU229" s="38">
        <f t="shared" si="744"/>
        <v>2</v>
      </c>
      <c r="DV229" s="38">
        <f t="shared" si="669"/>
        <v>0</v>
      </c>
      <c r="DW229" s="39">
        <f t="shared" si="670"/>
        <v>0</v>
      </c>
      <c r="DX229" s="39">
        <f t="shared" si="671"/>
        <v>0</v>
      </c>
      <c r="DY229" s="39">
        <f t="shared" si="672"/>
        <v>0</v>
      </c>
      <c r="DZ229" s="39">
        <f t="shared" si="673"/>
        <v>0</v>
      </c>
      <c r="EA229" s="39">
        <f t="shared" si="674"/>
        <v>0</v>
      </c>
      <c r="EB229" s="37" t="e">
        <f t="shared" si="745"/>
        <v>#DIV/0!</v>
      </c>
      <c r="EC229" s="37" t="e">
        <f t="shared" si="746"/>
        <v>#DIV/0!</v>
      </c>
      <c r="ED229" s="37" t="e">
        <f t="shared" si="747"/>
        <v>#DIV/0!</v>
      </c>
      <c r="EE229" s="37" t="e">
        <f t="shared" si="748"/>
        <v>#DIV/0!</v>
      </c>
      <c r="EF229" s="39" t="e">
        <f t="shared" si="749"/>
        <v>#DIV/0!</v>
      </c>
      <c r="EG229" s="37" t="e">
        <f t="shared" si="750"/>
        <v>#DIV/0!</v>
      </c>
      <c r="EH229" s="37" t="e">
        <f t="shared" si="751"/>
        <v>#DIV/0!</v>
      </c>
      <c r="EI229" s="11" t="b">
        <f t="shared" si="752"/>
        <v>1</v>
      </c>
      <c r="EJ229" s="11" t="b">
        <f t="shared" si="753"/>
        <v>0</v>
      </c>
      <c r="EK229" s="39" t="e">
        <f t="shared" si="754"/>
        <v>#DIV/0!</v>
      </c>
      <c r="EL229" s="39" t="e">
        <f t="shared" si="755"/>
        <v>#DIV/0!</v>
      </c>
      <c r="EM229" s="39" t="e">
        <f t="shared" si="756"/>
        <v>#DIV/0!</v>
      </c>
      <c r="EN229" s="39" t="e">
        <f t="shared" si="757"/>
        <v>#DIV/0!</v>
      </c>
      <c r="EO229" s="39" t="e">
        <f t="shared" si="758"/>
        <v>#DIV/0!</v>
      </c>
      <c r="EP229" s="39" t="e">
        <f t="shared" si="759"/>
        <v>#DIV/0!</v>
      </c>
      <c r="EQ229" s="39" t="e">
        <f t="shared" si="760"/>
        <v>#DIV/0!</v>
      </c>
      <c r="ER229" s="39" t="e">
        <f t="shared" si="761"/>
        <v>#DIV/0!</v>
      </c>
      <c r="ES229" s="58" t="str">
        <f t="shared" si="762"/>
        <v>(OH,F,Cl)-dominate amphibole</v>
      </c>
      <c r="ET229" s="58" t="e">
        <f t="shared" si="763"/>
        <v>#N/A</v>
      </c>
      <c r="EU229" s="56">
        <f t="shared" si="675"/>
        <v>0</v>
      </c>
      <c r="EV229" s="56">
        <f t="shared" si="676"/>
        <v>0</v>
      </c>
      <c r="EW229" s="56">
        <f t="shared" si="677"/>
        <v>0</v>
      </c>
      <c r="EX229" s="56">
        <f t="shared" si="678"/>
        <v>0</v>
      </c>
      <c r="EY229" s="56">
        <f t="shared" si="679"/>
        <v>0</v>
      </c>
      <c r="EZ229" s="56">
        <f t="shared" si="680"/>
        <v>0</v>
      </c>
      <c r="FA229" s="39">
        <f t="shared" si="681"/>
        <v>0</v>
      </c>
      <c r="FB229" s="39">
        <f t="shared" si="682"/>
        <v>0</v>
      </c>
      <c r="FC229" s="54">
        <f t="shared" si="683"/>
        <v>0</v>
      </c>
      <c r="FD229" s="54">
        <f t="shared" si="684"/>
        <v>0</v>
      </c>
      <c r="FE229" s="39">
        <f t="shared" si="685"/>
        <v>0</v>
      </c>
      <c r="FF229" s="54">
        <f t="shared" si="686"/>
        <v>0</v>
      </c>
      <c r="FG229" s="39">
        <f t="shared" si="687"/>
        <v>0</v>
      </c>
      <c r="FH229" s="39">
        <f t="shared" si="764"/>
        <v>0</v>
      </c>
      <c r="FI229" s="39">
        <f t="shared" si="765"/>
        <v>0</v>
      </c>
      <c r="FJ229" s="39">
        <f t="shared" si="766"/>
        <v>0</v>
      </c>
      <c r="FK229" s="39" t="e">
        <f t="shared" si="767"/>
        <v>#DIV/0!</v>
      </c>
      <c r="FL229" s="39" t="e">
        <f t="shared" si="768"/>
        <v>#DIV/0!</v>
      </c>
      <c r="FM229" s="39" t="e">
        <f t="shared" si="769"/>
        <v>#DIV/0!</v>
      </c>
      <c r="FN229" s="39">
        <f t="shared" si="770"/>
        <v>1</v>
      </c>
      <c r="FO229" s="39">
        <f t="shared" si="688"/>
        <v>0</v>
      </c>
      <c r="FP229" s="39">
        <f t="shared" si="689"/>
        <v>0</v>
      </c>
      <c r="FQ229" s="39">
        <f t="shared" si="690"/>
        <v>0</v>
      </c>
      <c r="FR229" s="39">
        <f t="shared" si="771"/>
        <v>0</v>
      </c>
      <c r="FS229" s="39">
        <f t="shared" si="772"/>
        <v>0</v>
      </c>
      <c r="FU229" s="39" t="e">
        <f t="shared" si="773"/>
        <v>#DIV/0!</v>
      </c>
      <c r="FV229" s="39" t="e">
        <f t="shared" si="774"/>
        <v>#DIV/0!</v>
      </c>
      <c r="FW229" s="39" t="e">
        <f t="shared" si="775"/>
        <v>#DIV/0!</v>
      </c>
      <c r="FY229" s="39" t="e">
        <f t="shared" si="776"/>
        <v>#DIV/0!</v>
      </c>
      <c r="FZ229" s="39" t="e">
        <f t="shared" si="777"/>
        <v>#DIV/0!</v>
      </c>
      <c r="GA229" s="39" t="e">
        <f t="shared" si="778"/>
        <v>#DIV/0!</v>
      </c>
      <c r="GB229" s="39" t="e">
        <f t="shared" si="779"/>
        <v>#DIV/0!</v>
      </c>
      <c r="GC229" s="39" t="e">
        <f t="shared" si="780"/>
        <v>#DIV/0!</v>
      </c>
      <c r="GD229" s="39" t="e">
        <f t="shared" si="781"/>
        <v>#DIV/0!</v>
      </c>
      <c r="GE229" s="39" t="e">
        <f t="shared" si="782"/>
        <v>#DIV/0!</v>
      </c>
      <c r="GF229" s="39" t="e">
        <f t="shared" si="783"/>
        <v>#DIV/0!</v>
      </c>
      <c r="GG229" s="39" t="e">
        <f t="shared" si="784"/>
        <v>#DIV/0!</v>
      </c>
      <c r="GH229" s="39" t="e">
        <f t="shared" si="785"/>
        <v>#DIV/0!</v>
      </c>
      <c r="GI229" s="39"/>
      <c r="GJ229" s="39" t="e">
        <f t="shared" si="786"/>
        <v>#DIV/0!</v>
      </c>
      <c r="GK229" s="39" t="e">
        <f t="shared" si="787"/>
        <v>#DIV/0!</v>
      </c>
      <c r="GL229" s="39" t="e">
        <f t="shared" si="788"/>
        <v>#DIV/0!</v>
      </c>
      <c r="GM229" s="39" t="e">
        <f t="shared" si="789"/>
        <v>#DIV/0!</v>
      </c>
      <c r="GN229" s="39" t="e">
        <f t="shared" si="790"/>
        <v>#DIV/0!</v>
      </c>
      <c r="GO229" s="57"/>
      <c r="GP229" s="57" t="e">
        <f t="shared" si="791"/>
        <v>#DIV/0!</v>
      </c>
      <c r="GQ229" s="59" t="e">
        <f t="shared" si="792"/>
        <v>#DIV/0!</v>
      </c>
      <c r="GR229" s="41" t="e">
        <f t="shared" si="793"/>
        <v>#DIV/0!</v>
      </c>
      <c r="GS229" s="57" t="e">
        <f t="shared" si="794"/>
        <v>#DIV/0!</v>
      </c>
      <c r="GT229" s="57" t="e">
        <f t="shared" si="795"/>
        <v>#DIV/0!</v>
      </c>
      <c r="GU229" s="57" t="e">
        <f t="shared" si="796"/>
        <v>#DIV/0!</v>
      </c>
      <c r="GV229" s="57"/>
      <c r="GW229" s="42" t="e">
        <f t="shared" si="797"/>
        <v>#DIV/0!</v>
      </c>
      <c r="GX229" s="42" t="e">
        <f t="shared" si="798"/>
        <v>#DIV/0!</v>
      </c>
      <c r="GY229" s="42" t="e">
        <f t="shared" si="799"/>
        <v>#DIV/0!</v>
      </c>
      <c r="GZ229" s="57"/>
      <c r="HA229" s="2" t="e">
        <f t="shared" si="800"/>
        <v>#DIV/0!</v>
      </c>
      <c r="HB229" s="2" t="e">
        <f t="shared" si="801"/>
        <v>#DIV/0!</v>
      </c>
      <c r="HC229" s="2" t="e">
        <f t="shared" si="802"/>
        <v>#DIV/0!</v>
      </c>
      <c r="HD229" s="2" t="e">
        <f t="shared" si="803"/>
        <v>#DIV/0!</v>
      </c>
      <c r="HE229" s="2" t="e">
        <f t="shared" si="804"/>
        <v>#DIV/0!</v>
      </c>
      <c r="HF229" s="2" t="e">
        <f t="shared" si="805"/>
        <v>#DIV/0!</v>
      </c>
      <c r="HG229" s="2" t="e">
        <f t="shared" si="806"/>
        <v>#DIV/0!</v>
      </c>
      <c r="HH229" s="2" t="e">
        <f t="shared" si="807"/>
        <v>#DIV/0!</v>
      </c>
      <c r="HI229" s="2" t="e">
        <f t="shared" si="808"/>
        <v>#DIV/0!</v>
      </c>
      <c r="HJ229" s="11" t="e">
        <f t="shared" si="809"/>
        <v>#DIV/0!</v>
      </c>
      <c r="HK229" s="60" t="e">
        <f t="shared" si="810"/>
        <v>#DIV/0!</v>
      </c>
      <c r="HL229" s="57"/>
      <c r="HM229" s="57" t="e">
        <f t="shared" si="811"/>
        <v>#DIV/0!</v>
      </c>
      <c r="HN229" s="57" t="e">
        <f t="shared" si="812"/>
        <v>#DIV/0!</v>
      </c>
      <c r="HO229" s="57" t="e">
        <f t="shared" si="813"/>
        <v>#DIV/0!</v>
      </c>
      <c r="HP229" s="57" t="e">
        <f t="shared" si="814"/>
        <v>#DIV/0!</v>
      </c>
      <c r="HQ229" s="57" t="e">
        <f t="shared" si="815"/>
        <v>#DIV/0!</v>
      </c>
      <c r="HR229" s="57"/>
      <c r="HS229" s="57" t="e">
        <f t="shared" si="816"/>
        <v>#DIV/0!</v>
      </c>
      <c r="HT229" s="57" t="e">
        <f t="shared" si="817"/>
        <v>#DIV/0!</v>
      </c>
      <c r="HU229" s="57" t="e">
        <f t="shared" si="818"/>
        <v>#DIV/0!</v>
      </c>
      <c r="HV229" s="57" t="e">
        <f t="shared" si="819"/>
        <v>#DIV/0!</v>
      </c>
      <c r="HW229" s="57" t="e">
        <f t="shared" si="820"/>
        <v>#DIV/0!</v>
      </c>
      <c r="HX229" s="57"/>
      <c r="HY229" s="57" t="e">
        <f t="shared" si="821"/>
        <v>#DIV/0!</v>
      </c>
      <c r="HZ229" s="57" t="e">
        <f t="shared" si="822"/>
        <v>#DIV/0!</v>
      </c>
      <c r="IA229" s="57"/>
      <c r="IB229" s="61">
        <f t="shared" si="823"/>
        <v>0</v>
      </c>
      <c r="IC229" s="57" t="str">
        <f t="shared" si="824"/>
        <v/>
      </c>
      <c r="ID229" s="42"/>
      <c r="IE229" s="2" t="str">
        <f t="shared" si="825"/>
        <v/>
      </c>
      <c r="IF229" s="60" t="e">
        <f t="shared" si="826"/>
        <v>#DIV/0!</v>
      </c>
      <c r="IG229" s="60" t="str">
        <f t="shared" si="827"/>
        <v/>
      </c>
      <c r="IH229" s="60" t="str">
        <f t="shared" si="828"/>
        <v>zinco-</v>
      </c>
      <c r="II229" s="60" t="str">
        <f t="shared" si="829"/>
        <v>mangano-</v>
      </c>
      <c r="IJ229" s="60" t="e">
        <f t="shared" si="830"/>
        <v>#DIV/0!</v>
      </c>
      <c r="IK229" s="60" t="e">
        <f t="shared" si="831"/>
        <v>#DIV/0!</v>
      </c>
      <c r="IL229" s="60" t="e">
        <f t="shared" si="832"/>
        <v>#DIV/0!</v>
      </c>
      <c r="IM229" s="60" t="e">
        <f t="shared" si="833"/>
        <v>#DIV/0!</v>
      </c>
      <c r="IN229" s="60" t="str">
        <f t="shared" si="834"/>
        <v/>
      </c>
      <c r="IO229" s="60" t="str">
        <f t="shared" si="835"/>
        <v/>
      </c>
      <c r="IP229" s="57"/>
      <c r="IQ229" s="57" t="str">
        <f t="shared" si="836"/>
        <v>ERROR!!</v>
      </c>
    </row>
    <row r="230" spans="24:251">
      <c r="X230" s="29">
        <f t="shared" si="692"/>
        <v>0</v>
      </c>
      <c r="Y230" s="29">
        <f t="shared" si="693"/>
        <v>0</v>
      </c>
      <c r="Z230" s="29" t="e">
        <f t="shared" si="694"/>
        <v>#DIV/0!</v>
      </c>
      <c r="AA230" s="29" t="e">
        <f t="shared" si="695"/>
        <v>#DIV/0!</v>
      </c>
      <c r="AB230" s="29" t="e">
        <f t="shared" si="696"/>
        <v>#DIV/0!</v>
      </c>
      <c r="AC230" s="29" t="e">
        <f t="shared" si="697"/>
        <v>#DIV/0!</v>
      </c>
      <c r="AF230" s="23">
        <v>60.084299999999999</v>
      </c>
      <c r="AG230" s="23">
        <v>79.878799999999998</v>
      </c>
      <c r="AH230" s="23">
        <v>101.96120000000001</v>
      </c>
      <c r="AI230" s="23">
        <v>151.99039999999999</v>
      </c>
      <c r="AJ230" s="23">
        <v>159.69</v>
      </c>
      <c r="AK230" s="23">
        <v>71.846400000000003</v>
      </c>
      <c r="AL230" s="23">
        <v>70.9375</v>
      </c>
      <c r="AM230" s="23">
        <v>40.304400000000001</v>
      </c>
      <c r="AN230" s="23">
        <v>56.077399999999997</v>
      </c>
      <c r="AO230" s="23">
        <v>61.978999999999999</v>
      </c>
      <c r="AP230" s="23">
        <v>94.195999999999998</v>
      </c>
      <c r="AQ230" s="23">
        <v>18.998000000000001</v>
      </c>
      <c r="AR230" s="23">
        <v>35.450000000000003</v>
      </c>
      <c r="AS230" s="23">
        <v>29.88</v>
      </c>
      <c r="AT230" s="23">
        <v>74.691999999999993</v>
      </c>
      <c r="AU230" s="23">
        <v>81.39</v>
      </c>
      <c r="AX230" s="54">
        <f t="shared" si="698"/>
        <v>0</v>
      </c>
      <c r="AY230" s="54">
        <f t="shared" si="699"/>
        <v>0</v>
      </c>
      <c r="AZ230" s="54">
        <f t="shared" si="700"/>
        <v>0</v>
      </c>
      <c r="BA230" s="54">
        <f t="shared" si="701"/>
        <v>0</v>
      </c>
      <c r="BB230" s="54">
        <f t="shared" si="702"/>
        <v>0</v>
      </c>
      <c r="BC230" s="54">
        <f t="shared" si="703"/>
        <v>0</v>
      </c>
      <c r="BD230" s="54">
        <f t="shared" si="704"/>
        <v>0</v>
      </c>
      <c r="BE230" s="54">
        <f t="shared" si="705"/>
        <v>0</v>
      </c>
      <c r="BF230" s="54">
        <f t="shared" si="706"/>
        <v>0</v>
      </c>
      <c r="BG230" s="54">
        <f t="shared" si="707"/>
        <v>0</v>
      </c>
      <c r="BH230" s="54">
        <f t="shared" si="708"/>
        <v>0</v>
      </c>
      <c r="BI230" s="54">
        <f t="shared" si="709"/>
        <v>0</v>
      </c>
      <c r="BJ230" s="54">
        <f t="shared" si="710"/>
        <v>0</v>
      </c>
      <c r="BK230" s="54">
        <f t="shared" si="711"/>
        <v>0</v>
      </c>
      <c r="BL230" s="54">
        <f t="shared" si="712"/>
        <v>0</v>
      </c>
      <c r="BM230" s="42"/>
      <c r="BO230" s="54">
        <f>'Norm-coeff'!$C$2+$AX230*'Norm-coeff'!$D$2+$AY230*'Norm-coeff'!$E$2+$AZ230*'Norm-coeff'!$F$2+$BA230*'Norm-coeff'!$G$2+$BB230*'Norm-coeff'!$H$2+$BC230*'Norm-coeff'!$I$2+$BD230*'Norm-coeff'!$J$2+$BE230*'Norm-coeff'!$K$2+$BF230*'Norm-coeff'!$L$2+$BG230*'Norm-coeff'!$M$2+$BH230*'Norm-coeff'!$N$2+$BI230*'Norm-coeff'!$O$2</f>
        <v>5.4045421474420303</v>
      </c>
      <c r="BP230" s="54">
        <f>'Norm-coeff'!$C$3+$AX230*'Norm-coeff'!$D$3+$AY230*'Norm-coeff'!$E$3+$AZ230*'Norm-coeff'!$F$3+$BA230*'Norm-coeff'!$G$3+$BB230*'Norm-coeff'!$H$3+$BC230*'Norm-coeff'!$I$3+$BD230*'Norm-coeff'!$J$3+$BE230*'Norm-coeff'!$K$3+$BF230*'Norm-coeff'!$L$3+$BG230*'Norm-coeff'!$M$3+$BH230*'Norm-coeff'!$N$3+$BI230*'Norm-coeff'!$O$3</f>
        <v>3.15319116612705</v>
      </c>
      <c r="BQ230" s="54">
        <f>'Norm-coeff'!$C$4+$AX230*'Norm-coeff'!$D$4+$AY230*'Norm-coeff'!$E$4+$AZ230*'Norm-coeff'!$F$4+$BA230*'Norm-coeff'!$G$4+$BB230*'Norm-coeff'!$H$4+$BC230*'Norm-coeff'!$I$4+$BD230*'Norm-coeff'!$J$4+$BE230*'Norm-coeff'!$K$4+$BF230*'Norm-coeff'!$L$4+$BG230*'Norm-coeff'!$M$4+$BH230*'Norm-coeff'!$N$4+$BI230*'Norm-coeff'!$O$4</f>
        <v>1.42115649462768</v>
      </c>
      <c r="BR230" s="54">
        <f>'Norm-coeff'!$C$5+$AX230*'Norm-coeff'!$D$5+$AY230*'Norm-coeff'!$E$5+$AZ230*'Norm-coeff'!$F$5+$BA230*'Norm-coeff'!$G$5+$BB230*'Norm-coeff'!$H$5+$BC230*'Norm-coeff'!$I$5+$BD230*'Norm-coeff'!$J$5+$BE230*'Norm-coeff'!$K$5+$BF230*'Norm-coeff'!$L$5+$BG230*'Norm-coeff'!$M$5+$BH230*'Norm-coeff'!$N$5+$BI230*'Norm-coeff'!$O$5</f>
        <v>1.0553329241296201</v>
      </c>
      <c r="BS230" s="54">
        <f>'Norm-coeff'!$C$6+$AX230*'Norm-coeff'!$D$6+$AY230*'Norm-coeff'!$E$6+$AZ230*'Norm-coeff'!$F$6+$BA230*'Norm-coeff'!$G$6+$BB230*'Norm-coeff'!$H$6+$BC230*'Norm-coeff'!$I$6+$BD230*'Norm-coeff'!$J$6+$BE230*'Norm-coeff'!$K$6+$BF230*'Norm-coeff'!$L$6+$BG230*'Norm-coeff'!$M$6+$BH230*'Norm-coeff'!$N$6+$BI230*'Norm-coeff'!$O$6</f>
        <v>-1.48700885495103E-2</v>
      </c>
      <c r="BT230" s="54">
        <f>'Norm-coeff'!$C$7+$AX230*'Norm-coeff'!$D$7+$AY230*'Norm-coeff'!$E$7+$AZ230*'Norm-coeff'!$F$7+$BA230*'Norm-coeff'!$G$7+$BB230*'Norm-coeff'!$H$7+$BC230*'Norm-coeff'!$I$7+$BD230*'Norm-coeff'!$J$7+$BE230*'Norm-coeff'!$K$7+$BF230*'Norm-coeff'!$L$7+$BG230*'Norm-coeff'!$M$7+$BH230*'Norm-coeff'!$N$7+$BI230*'Norm-coeff'!$O$7</f>
        <v>2.0907583608832998</v>
      </c>
      <c r="BU230" s="54">
        <f>'Norm-coeff'!$C$8+$AX230*'Norm-coeff'!$D$8+$AY230*'Norm-coeff'!$E$8+$AZ230*'Norm-coeff'!$F$8+$BA230*'Norm-coeff'!$G$8+$BB230*'Norm-coeff'!$H$8+$BC230*'Norm-coeff'!$I$8+$BD230*'Norm-coeff'!$J$8+$BE230*'Norm-coeff'!$K$8+$BF230*'Norm-coeff'!$L$8+$BG230*'Norm-coeff'!$M$8+$BH230*'Norm-coeff'!$N$8+$BI230*'Norm-coeff'!$O$8</f>
        <v>0.65894159836244504</v>
      </c>
      <c r="BV230" s="54">
        <f>'Norm-coeff'!$C$9+$AX230*'Norm-coeff'!$D$9+$AY230*'Norm-coeff'!$E$9+$AZ230*'Norm-coeff'!$F$9+$BA230*'Norm-coeff'!$G$9+$BB230*'Norm-coeff'!$H$9+$BC230*'Norm-coeff'!$I$9+$BD230*'Norm-coeff'!$J$9+$BE230*'Norm-coeff'!$K$9+$BF230*'Norm-coeff'!$L$9+$BG230*'Norm-coeff'!$M$9+$BH230*'Norm-coeff'!$N$9+$BI230*'Norm-coeff'!$O$9</f>
        <v>1.48961085014701</v>
      </c>
      <c r="BW230" s="54">
        <f>'Norm-coeff'!$C$10+$AX230*'Norm-coeff'!$D$10+$AY230*'Norm-coeff'!$E$10+$AZ230*'Norm-coeff'!$F$10+$BA230*'Norm-coeff'!$G$10+$BB230*'Norm-coeff'!$H$10+$BC230*'Norm-coeff'!$I$10+$BD230*'Norm-coeff'!$J$10+$BE230*'Norm-coeff'!$K$10+$BF230*'Norm-coeff'!$L$10+$BG230*'Norm-coeff'!$M$10+$BH230*'Norm-coeff'!$N$10+$BI230*'Norm-coeff'!$O$10</f>
        <v>1.42058735749591</v>
      </c>
      <c r="BX230" s="54">
        <f>'Norm-coeff'!$C$11+$AX230*'Norm-coeff'!$D$11+$AY230*'Norm-coeff'!$E$11+$AZ230*'Norm-coeff'!$F$11+$BA230*'Norm-coeff'!$G$11+$BB230*'Norm-coeff'!$H$11+$BC230*'Norm-coeff'!$I$11+$BD230*'Norm-coeff'!$J$11+$BE230*'Norm-coeff'!$K$11+$BF230*'Norm-coeff'!$L$11+$BG230*'Norm-coeff'!$M$11+$BH230*'Norm-coeff'!$N$11+$BI230*'Norm-coeff'!$O$11</f>
        <v>0.221233014421479</v>
      </c>
      <c r="BY230" s="54">
        <f>'Norm-coeff'!$C$12+$AX230*'Norm-coeff'!$D$12+$AY230*'Norm-coeff'!$E$12+$AZ230*'Norm-coeff'!$F$12+$BA230*'Norm-coeff'!$G$12+$BB230*'Norm-coeff'!$H$12+$BC230*'Norm-coeff'!$I$12+$BD230*'Norm-coeff'!$J$12+$BE230*'Norm-coeff'!$K$12+$BF230*'Norm-coeff'!$L$12+$BG230*'Norm-coeff'!$M$12+$BH230*'Norm-coeff'!$N$12+$BI230*'Norm-coeff'!$O$12</f>
        <v>0.283527502056037</v>
      </c>
      <c r="BZ230" s="54">
        <f>'Norm-coeff'!$C$13+$AX230*'Norm-coeff'!$D$13+$AY230*'Norm-coeff'!$E$13+$AZ230*'Norm-coeff'!$F$13+$BA230*'Norm-coeff'!$G$13+$BB230*'Norm-coeff'!$H$13+$BC230*'Norm-coeff'!$I$13+$BD230*'Norm-coeff'!$J$13+$BE230*'Norm-coeff'!$K$13+$BF230*'Norm-coeff'!$L$13+$BG230*'Norm-coeff'!$M$13+$BH230*'Norm-coeff'!$N$13+$BI230*'Norm-coeff'!$O$13</f>
        <v>-4.1864930554451202E-2</v>
      </c>
      <c r="CA230" s="54">
        <f>'Norm-coeff'!$C$14+$AX230*'Norm-coeff'!$D$14+$AY230*'Norm-coeff'!$E$14+$AZ230*'Norm-coeff'!$F$14+$BA230*'Norm-coeff'!$G$14+$BB230*'Norm-coeff'!$H$14+$BC230*'Norm-coeff'!$I$14+$BD230*'Norm-coeff'!$J$14+$BE230*'Norm-coeff'!$K$14+$BF230*'Norm-coeff'!$L$14+$BG230*'Norm-coeff'!$M$14+$BH230*'Norm-coeff'!$N$14+$BI230*'Norm-coeff'!$O$14</f>
        <v>4.2526983164477103</v>
      </c>
      <c r="CC230" s="54">
        <f t="shared" si="837"/>
        <v>0</v>
      </c>
      <c r="CG230" s="54">
        <f t="shared" si="713"/>
        <v>0</v>
      </c>
      <c r="CH230" s="54">
        <f t="shared" si="691"/>
        <v>0</v>
      </c>
      <c r="CI230" s="54">
        <f t="shared" si="714"/>
        <v>0</v>
      </c>
      <c r="CJ230" s="56">
        <f t="shared" si="715"/>
        <v>0</v>
      </c>
      <c r="CK230" s="54">
        <f t="shared" si="716"/>
        <v>0</v>
      </c>
      <c r="CL230" s="54">
        <f t="shared" si="717"/>
        <v>0</v>
      </c>
      <c r="CM230" s="54">
        <f t="shared" si="718"/>
        <v>0</v>
      </c>
      <c r="CN230" s="54">
        <f t="shared" si="719"/>
        <v>0</v>
      </c>
      <c r="CO230" s="54">
        <f t="shared" si="720"/>
        <v>0</v>
      </c>
      <c r="CP230" s="54">
        <f t="shared" si="721"/>
        <v>0</v>
      </c>
      <c r="CQ230" s="54">
        <f t="shared" si="722"/>
        <v>0</v>
      </c>
      <c r="CR230" s="54">
        <f t="shared" si="723"/>
        <v>0</v>
      </c>
      <c r="CS230" s="54">
        <f t="shared" si="724"/>
        <v>0</v>
      </c>
      <c r="CU230" s="54">
        <f t="shared" si="725"/>
        <v>0</v>
      </c>
      <c r="CV230" s="54">
        <f t="shared" si="726"/>
        <v>0</v>
      </c>
      <c r="CW230" s="54">
        <f t="shared" si="727"/>
        <v>0</v>
      </c>
      <c r="CX230" s="54">
        <f t="shared" si="728"/>
        <v>0</v>
      </c>
      <c r="CZ230" s="54">
        <f t="shared" si="729"/>
        <v>0</v>
      </c>
      <c r="DA230" s="54">
        <f t="shared" si="730"/>
        <v>0</v>
      </c>
      <c r="DB230" s="54">
        <f t="shared" si="731"/>
        <v>0</v>
      </c>
      <c r="DC230" s="54">
        <f t="shared" si="732"/>
        <v>0</v>
      </c>
      <c r="DD230" s="54">
        <f t="shared" si="733"/>
        <v>0</v>
      </c>
      <c r="DE230" s="54">
        <f t="shared" si="734"/>
        <v>0</v>
      </c>
      <c r="DF230" s="54">
        <f t="shared" si="735"/>
        <v>0</v>
      </c>
      <c r="DG230" s="54">
        <f t="shared" si="736"/>
        <v>2</v>
      </c>
      <c r="DH230" s="71">
        <f t="shared" si="737"/>
        <v>0</v>
      </c>
      <c r="DI230" s="71">
        <f t="shared" si="738"/>
        <v>0</v>
      </c>
      <c r="DJ230" s="54">
        <f t="shared" si="739"/>
        <v>0</v>
      </c>
      <c r="DK230" s="54">
        <f t="shared" si="740"/>
        <v>2</v>
      </c>
      <c r="DL230" s="4">
        <f t="shared" si="665"/>
        <v>0</v>
      </c>
      <c r="DM230" s="3">
        <f t="shared" si="741"/>
        <v>0</v>
      </c>
      <c r="DN230" s="3">
        <f t="shared" si="742"/>
        <v>0</v>
      </c>
      <c r="DO230" s="4" t="e">
        <f t="shared" si="743"/>
        <v>#DIV/0!</v>
      </c>
      <c r="DP230" s="57"/>
      <c r="DQ230" s="57"/>
      <c r="DR230" s="56">
        <f t="shared" si="666"/>
        <v>2</v>
      </c>
      <c r="DS230" s="56">
        <f t="shared" si="667"/>
        <v>0</v>
      </c>
      <c r="DT230" s="38">
        <f t="shared" si="668"/>
        <v>0</v>
      </c>
      <c r="DU230" s="38">
        <f t="shared" si="744"/>
        <v>2</v>
      </c>
      <c r="DV230" s="38">
        <f t="shared" si="669"/>
        <v>0</v>
      </c>
      <c r="DW230" s="39">
        <f t="shared" si="670"/>
        <v>0</v>
      </c>
      <c r="DX230" s="39">
        <f t="shared" si="671"/>
        <v>0</v>
      </c>
      <c r="DY230" s="39">
        <f t="shared" si="672"/>
        <v>0</v>
      </c>
      <c r="DZ230" s="39">
        <f t="shared" si="673"/>
        <v>0</v>
      </c>
      <c r="EA230" s="39">
        <f t="shared" si="674"/>
        <v>0</v>
      </c>
      <c r="EB230" s="37" t="e">
        <f t="shared" si="745"/>
        <v>#DIV/0!</v>
      </c>
      <c r="EC230" s="37" t="e">
        <f t="shared" si="746"/>
        <v>#DIV/0!</v>
      </c>
      <c r="ED230" s="37" t="e">
        <f t="shared" si="747"/>
        <v>#DIV/0!</v>
      </c>
      <c r="EE230" s="37" t="e">
        <f t="shared" si="748"/>
        <v>#DIV/0!</v>
      </c>
      <c r="EF230" s="39" t="e">
        <f t="shared" si="749"/>
        <v>#DIV/0!</v>
      </c>
      <c r="EG230" s="37" t="e">
        <f t="shared" si="750"/>
        <v>#DIV/0!</v>
      </c>
      <c r="EH230" s="37" t="e">
        <f t="shared" si="751"/>
        <v>#DIV/0!</v>
      </c>
      <c r="EI230" s="11" t="b">
        <f t="shared" si="752"/>
        <v>1</v>
      </c>
      <c r="EJ230" s="11" t="b">
        <f t="shared" si="753"/>
        <v>0</v>
      </c>
      <c r="EK230" s="39" t="e">
        <f t="shared" si="754"/>
        <v>#DIV/0!</v>
      </c>
      <c r="EL230" s="39" t="e">
        <f t="shared" si="755"/>
        <v>#DIV/0!</v>
      </c>
      <c r="EM230" s="39" t="e">
        <f t="shared" si="756"/>
        <v>#DIV/0!</v>
      </c>
      <c r="EN230" s="39" t="e">
        <f t="shared" si="757"/>
        <v>#DIV/0!</v>
      </c>
      <c r="EO230" s="39" t="e">
        <f t="shared" si="758"/>
        <v>#DIV/0!</v>
      </c>
      <c r="EP230" s="39" t="e">
        <f t="shared" si="759"/>
        <v>#DIV/0!</v>
      </c>
      <c r="EQ230" s="39" t="e">
        <f t="shared" si="760"/>
        <v>#DIV/0!</v>
      </c>
      <c r="ER230" s="39" t="e">
        <f t="shared" si="761"/>
        <v>#DIV/0!</v>
      </c>
      <c r="ES230" s="58" t="str">
        <f t="shared" si="762"/>
        <v>(OH,F,Cl)-dominate amphibole</v>
      </c>
      <c r="ET230" s="58" t="e">
        <f t="shared" si="763"/>
        <v>#N/A</v>
      </c>
      <c r="EU230" s="56">
        <f t="shared" si="675"/>
        <v>0</v>
      </c>
      <c r="EV230" s="56">
        <f t="shared" si="676"/>
        <v>0</v>
      </c>
      <c r="EW230" s="56">
        <f t="shared" si="677"/>
        <v>0</v>
      </c>
      <c r="EX230" s="56">
        <f t="shared" si="678"/>
        <v>0</v>
      </c>
      <c r="EY230" s="56">
        <f t="shared" si="679"/>
        <v>0</v>
      </c>
      <c r="EZ230" s="56">
        <f t="shared" si="680"/>
        <v>0</v>
      </c>
      <c r="FA230" s="39">
        <f t="shared" si="681"/>
        <v>0</v>
      </c>
      <c r="FB230" s="39">
        <f t="shared" si="682"/>
        <v>0</v>
      </c>
      <c r="FC230" s="54">
        <f t="shared" si="683"/>
        <v>0</v>
      </c>
      <c r="FD230" s="54">
        <f t="shared" si="684"/>
        <v>0</v>
      </c>
      <c r="FE230" s="39">
        <f t="shared" si="685"/>
        <v>0</v>
      </c>
      <c r="FF230" s="54">
        <f t="shared" si="686"/>
        <v>0</v>
      </c>
      <c r="FG230" s="39">
        <f t="shared" si="687"/>
        <v>0</v>
      </c>
      <c r="FH230" s="39">
        <f t="shared" si="764"/>
        <v>0</v>
      </c>
      <c r="FI230" s="39">
        <f t="shared" si="765"/>
        <v>0</v>
      </c>
      <c r="FJ230" s="39">
        <f t="shared" si="766"/>
        <v>0</v>
      </c>
      <c r="FK230" s="39" t="e">
        <f t="shared" si="767"/>
        <v>#DIV/0!</v>
      </c>
      <c r="FL230" s="39" t="e">
        <f t="shared" si="768"/>
        <v>#DIV/0!</v>
      </c>
      <c r="FM230" s="39" t="e">
        <f t="shared" si="769"/>
        <v>#DIV/0!</v>
      </c>
      <c r="FN230" s="39">
        <f t="shared" si="770"/>
        <v>1</v>
      </c>
      <c r="FO230" s="39">
        <f t="shared" si="688"/>
        <v>0</v>
      </c>
      <c r="FP230" s="39">
        <f t="shared" si="689"/>
        <v>0</v>
      </c>
      <c r="FQ230" s="39">
        <f t="shared" si="690"/>
        <v>0</v>
      </c>
      <c r="FR230" s="39">
        <f t="shared" si="771"/>
        <v>0</v>
      </c>
      <c r="FS230" s="39">
        <f t="shared" si="772"/>
        <v>0</v>
      </c>
      <c r="FU230" s="39" t="e">
        <f t="shared" si="773"/>
        <v>#DIV/0!</v>
      </c>
      <c r="FV230" s="39" t="e">
        <f t="shared" si="774"/>
        <v>#DIV/0!</v>
      </c>
      <c r="FW230" s="39" t="e">
        <f t="shared" si="775"/>
        <v>#DIV/0!</v>
      </c>
      <c r="FY230" s="39" t="e">
        <f t="shared" si="776"/>
        <v>#DIV/0!</v>
      </c>
      <c r="FZ230" s="39" t="e">
        <f t="shared" si="777"/>
        <v>#DIV/0!</v>
      </c>
      <c r="GA230" s="39" t="e">
        <f t="shared" si="778"/>
        <v>#DIV/0!</v>
      </c>
      <c r="GB230" s="39" t="e">
        <f t="shared" si="779"/>
        <v>#DIV/0!</v>
      </c>
      <c r="GC230" s="39" t="e">
        <f t="shared" si="780"/>
        <v>#DIV/0!</v>
      </c>
      <c r="GD230" s="39" t="e">
        <f t="shared" si="781"/>
        <v>#DIV/0!</v>
      </c>
      <c r="GE230" s="39" t="e">
        <f t="shared" si="782"/>
        <v>#DIV/0!</v>
      </c>
      <c r="GF230" s="39" t="e">
        <f t="shared" si="783"/>
        <v>#DIV/0!</v>
      </c>
      <c r="GG230" s="39" t="e">
        <f t="shared" si="784"/>
        <v>#DIV/0!</v>
      </c>
      <c r="GH230" s="39" t="e">
        <f t="shared" si="785"/>
        <v>#DIV/0!</v>
      </c>
      <c r="GI230" s="39"/>
      <c r="GJ230" s="39" t="e">
        <f t="shared" si="786"/>
        <v>#DIV/0!</v>
      </c>
      <c r="GK230" s="39" t="e">
        <f t="shared" si="787"/>
        <v>#DIV/0!</v>
      </c>
      <c r="GL230" s="39" t="e">
        <f t="shared" si="788"/>
        <v>#DIV/0!</v>
      </c>
      <c r="GM230" s="39" t="e">
        <f t="shared" si="789"/>
        <v>#DIV/0!</v>
      </c>
      <c r="GN230" s="39" t="e">
        <f t="shared" si="790"/>
        <v>#DIV/0!</v>
      </c>
      <c r="GO230" s="57"/>
      <c r="GP230" s="57" t="e">
        <f t="shared" si="791"/>
        <v>#DIV/0!</v>
      </c>
      <c r="GQ230" s="59" t="e">
        <f t="shared" si="792"/>
        <v>#DIV/0!</v>
      </c>
      <c r="GR230" s="41" t="e">
        <f t="shared" si="793"/>
        <v>#DIV/0!</v>
      </c>
      <c r="GS230" s="57" t="e">
        <f t="shared" si="794"/>
        <v>#DIV/0!</v>
      </c>
      <c r="GT230" s="57" t="e">
        <f t="shared" si="795"/>
        <v>#DIV/0!</v>
      </c>
      <c r="GU230" s="57" t="e">
        <f t="shared" si="796"/>
        <v>#DIV/0!</v>
      </c>
      <c r="GV230" s="57"/>
      <c r="GW230" s="42" t="e">
        <f t="shared" si="797"/>
        <v>#DIV/0!</v>
      </c>
      <c r="GX230" s="42" t="e">
        <f t="shared" si="798"/>
        <v>#DIV/0!</v>
      </c>
      <c r="GY230" s="42" t="e">
        <f t="shared" si="799"/>
        <v>#DIV/0!</v>
      </c>
      <c r="GZ230" s="57"/>
      <c r="HA230" s="2" t="e">
        <f t="shared" si="800"/>
        <v>#DIV/0!</v>
      </c>
      <c r="HB230" s="2" t="e">
        <f t="shared" si="801"/>
        <v>#DIV/0!</v>
      </c>
      <c r="HC230" s="2" t="e">
        <f t="shared" si="802"/>
        <v>#DIV/0!</v>
      </c>
      <c r="HD230" s="2" t="e">
        <f t="shared" si="803"/>
        <v>#DIV/0!</v>
      </c>
      <c r="HE230" s="2" t="e">
        <f t="shared" si="804"/>
        <v>#DIV/0!</v>
      </c>
      <c r="HF230" s="2" t="e">
        <f t="shared" si="805"/>
        <v>#DIV/0!</v>
      </c>
      <c r="HG230" s="2" t="e">
        <f t="shared" si="806"/>
        <v>#DIV/0!</v>
      </c>
      <c r="HH230" s="2" t="e">
        <f t="shared" si="807"/>
        <v>#DIV/0!</v>
      </c>
      <c r="HI230" s="2" t="e">
        <f t="shared" si="808"/>
        <v>#DIV/0!</v>
      </c>
      <c r="HJ230" s="11" t="e">
        <f t="shared" si="809"/>
        <v>#DIV/0!</v>
      </c>
      <c r="HK230" s="60" t="e">
        <f t="shared" si="810"/>
        <v>#DIV/0!</v>
      </c>
      <c r="HL230" s="57"/>
      <c r="HM230" s="57" t="e">
        <f t="shared" si="811"/>
        <v>#DIV/0!</v>
      </c>
      <c r="HN230" s="57" t="e">
        <f t="shared" si="812"/>
        <v>#DIV/0!</v>
      </c>
      <c r="HO230" s="57" t="e">
        <f t="shared" si="813"/>
        <v>#DIV/0!</v>
      </c>
      <c r="HP230" s="57" t="e">
        <f t="shared" si="814"/>
        <v>#DIV/0!</v>
      </c>
      <c r="HQ230" s="57" t="e">
        <f t="shared" si="815"/>
        <v>#DIV/0!</v>
      </c>
      <c r="HR230" s="57"/>
      <c r="HS230" s="57" t="e">
        <f t="shared" si="816"/>
        <v>#DIV/0!</v>
      </c>
      <c r="HT230" s="57" t="e">
        <f t="shared" si="817"/>
        <v>#DIV/0!</v>
      </c>
      <c r="HU230" s="57" t="e">
        <f t="shared" si="818"/>
        <v>#DIV/0!</v>
      </c>
      <c r="HV230" s="57" t="e">
        <f t="shared" si="819"/>
        <v>#DIV/0!</v>
      </c>
      <c r="HW230" s="57" t="e">
        <f t="shared" si="820"/>
        <v>#DIV/0!</v>
      </c>
      <c r="HX230" s="57"/>
      <c r="HY230" s="57" t="e">
        <f t="shared" si="821"/>
        <v>#DIV/0!</v>
      </c>
      <c r="HZ230" s="57" t="e">
        <f t="shared" si="822"/>
        <v>#DIV/0!</v>
      </c>
      <c r="IA230" s="57"/>
      <c r="IB230" s="61">
        <f t="shared" si="823"/>
        <v>0</v>
      </c>
      <c r="IC230" s="57" t="str">
        <f t="shared" si="824"/>
        <v/>
      </c>
      <c r="ID230" s="42"/>
      <c r="IE230" s="2" t="str">
        <f t="shared" si="825"/>
        <v/>
      </c>
      <c r="IF230" s="60" t="e">
        <f t="shared" si="826"/>
        <v>#DIV/0!</v>
      </c>
      <c r="IG230" s="60" t="str">
        <f t="shared" si="827"/>
        <v/>
      </c>
      <c r="IH230" s="60" t="str">
        <f t="shared" si="828"/>
        <v>zinco-</v>
      </c>
      <c r="II230" s="60" t="str">
        <f t="shared" si="829"/>
        <v>mangano-</v>
      </c>
      <c r="IJ230" s="60" t="e">
        <f t="shared" si="830"/>
        <v>#DIV/0!</v>
      </c>
      <c r="IK230" s="60" t="e">
        <f t="shared" si="831"/>
        <v>#DIV/0!</v>
      </c>
      <c r="IL230" s="60" t="e">
        <f t="shared" si="832"/>
        <v>#DIV/0!</v>
      </c>
      <c r="IM230" s="60" t="e">
        <f t="shared" si="833"/>
        <v>#DIV/0!</v>
      </c>
      <c r="IN230" s="60" t="str">
        <f t="shared" si="834"/>
        <v/>
      </c>
      <c r="IO230" s="60" t="str">
        <f t="shared" si="835"/>
        <v/>
      </c>
      <c r="IP230" s="57"/>
      <c r="IQ230" s="57" t="str">
        <f t="shared" si="836"/>
        <v>ERROR!!</v>
      </c>
    </row>
    <row r="231" spans="24:251">
      <c r="X231" s="29">
        <f t="shared" si="692"/>
        <v>0</v>
      </c>
      <c r="Y231" s="29">
        <f t="shared" si="693"/>
        <v>0</v>
      </c>
      <c r="Z231" s="29" t="e">
        <f t="shared" si="694"/>
        <v>#DIV/0!</v>
      </c>
      <c r="AA231" s="29" t="e">
        <f t="shared" si="695"/>
        <v>#DIV/0!</v>
      </c>
      <c r="AB231" s="29" t="e">
        <f t="shared" si="696"/>
        <v>#DIV/0!</v>
      </c>
      <c r="AC231" s="29" t="e">
        <f t="shared" si="697"/>
        <v>#DIV/0!</v>
      </c>
      <c r="AF231" s="23">
        <v>60.084299999999999</v>
      </c>
      <c r="AG231" s="23">
        <v>79.878799999999998</v>
      </c>
      <c r="AH231" s="23">
        <v>101.96120000000001</v>
      </c>
      <c r="AI231" s="23">
        <v>151.99039999999999</v>
      </c>
      <c r="AJ231" s="23">
        <v>159.69</v>
      </c>
      <c r="AK231" s="23">
        <v>71.846400000000003</v>
      </c>
      <c r="AL231" s="23">
        <v>70.9375</v>
      </c>
      <c r="AM231" s="23">
        <v>40.304400000000001</v>
      </c>
      <c r="AN231" s="23">
        <v>56.077399999999997</v>
      </c>
      <c r="AO231" s="23">
        <v>61.978999999999999</v>
      </c>
      <c r="AP231" s="23">
        <v>94.195999999999998</v>
      </c>
      <c r="AQ231" s="23">
        <v>18.998000000000001</v>
      </c>
      <c r="AR231" s="23">
        <v>35.450000000000003</v>
      </c>
      <c r="AS231" s="23">
        <v>29.88</v>
      </c>
      <c r="AT231" s="23">
        <v>74.691999999999993</v>
      </c>
      <c r="AU231" s="23">
        <v>81.39</v>
      </c>
      <c r="AX231" s="54">
        <f t="shared" si="698"/>
        <v>0</v>
      </c>
      <c r="AY231" s="54">
        <f t="shared" si="699"/>
        <v>0</v>
      </c>
      <c r="AZ231" s="54">
        <f t="shared" si="700"/>
        <v>0</v>
      </c>
      <c r="BA231" s="54">
        <f t="shared" si="701"/>
        <v>0</v>
      </c>
      <c r="BB231" s="54">
        <f t="shared" si="702"/>
        <v>0</v>
      </c>
      <c r="BC231" s="54">
        <f t="shared" si="703"/>
        <v>0</v>
      </c>
      <c r="BD231" s="54">
        <f t="shared" si="704"/>
        <v>0</v>
      </c>
      <c r="BE231" s="54">
        <f t="shared" si="705"/>
        <v>0</v>
      </c>
      <c r="BF231" s="54">
        <f t="shared" si="706"/>
        <v>0</v>
      </c>
      <c r="BG231" s="54">
        <f t="shared" si="707"/>
        <v>0</v>
      </c>
      <c r="BH231" s="54">
        <f t="shared" si="708"/>
        <v>0</v>
      </c>
      <c r="BI231" s="54">
        <f t="shared" si="709"/>
        <v>0</v>
      </c>
      <c r="BJ231" s="54">
        <f t="shared" si="710"/>
        <v>0</v>
      </c>
      <c r="BK231" s="54">
        <f t="shared" si="711"/>
        <v>0</v>
      </c>
      <c r="BL231" s="54">
        <f t="shared" si="712"/>
        <v>0</v>
      </c>
      <c r="BM231" s="42"/>
      <c r="BO231" s="54">
        <f>'Norm-coeff'!$C$2+$AX231*'Norm-coeff'!$D$2+$AY231*'Norm-coeff'!$E$2+$AZ231*'Norm-coeff'!$F$2+$BA231*'Norm-coeff'!$G$2+$BB231*'Norm-coeff'!$H$2+$BC231*'Norm-coeff'!$I$2+$BD231*'Norm-coeff'!$J$2+$BE231*'Norm-coeff'!$K$2+$BF231*'Norm-coeff'!$L$2+$BG231*'Norm-coeff'!$M$2+$BH231*'Norm-coeff'!$N$2+$BI231*'Norm-coeff'!$O$2</f>
        <v>5.4045421474420303</v>
      </c>
      <c r="BP231" s="54">
        <f>'Norm-coeff'!$C$3+$AX231*'Norm-coeff'!$D$3+$AY231*'Norm-coeff'!$E$3+$AZ231*'Norm-coeff'!$F$3+$BA231*'Norm-coeff'!$G$3+$BB231*'Norm-coeff'!$H$3+$BC231*'Norm-coeff'!$I$3+$BD231*'Norm-coeff'!$J$3+$BE231*'Norm-coeff'!$K$3+$BF231*'Norm-coeff'!$L$3+$BG231*'Norm-coeff'!$M$3+$BH231*'Norm-coeff'!$N$3+$BI231*'Norm-coeff'!$O$3</f>
        <v>3.15319116612705</v>
      </c>
      <c r="BQ231" s="54">
        <f>'Norm-coeff'!$C$4+$AX231*'Norm-coeff'!$D$4+$AY231*'Norm-coeff'!$E$4+$AZ231*'Norm-coeff'!$F$4+$BA231*'Norm-coeff'!$G$4+$BB231*'Norm-coeff'!$H$4+$BC231*'Norm-coeff'!$I$4+$BD231*'Norm-coeff'!$J$4+$BE231*'Norm-coeff'!$K$4+$BF231*'Norm-coeff'!$L$4+$BG231*'Norm-coeff'!$M$4+$BH231*'Norm-coeff'!$N$4+$BI231*'Norm-coeff'!$O$4</f>
        <v>1.42115649462768</v>
      </c>
      <c r="BR231" s="54">
        <f>'Norm-coeff'!$C$5+$AX231*'Norm-coeff'!$D$5+$AY231*'Norm-coeff'!$E$5+$AZ231*'Norm-coeff'!$F$5+$BA231*'Norm-coeff'!$G$5+$BB231*'Norm-coeff'!$H$5+$BC231*'Norm-coeff'!$I$5+$BD231*'Norm-coeff'!$J$5+$BE231*'Norm-coeff'!$K$5+$BF231*'Norm-coeff'!$L$5+$BG231*'Norm-coeff'!$M$5+$BH231*'Norm-coeff'!$N$5+$BI231*'Norm-coeff'!$O$5</f>
        <v>1.0553329241296201</v>
      </c>
      <c r="BS231" s="54">
        <f>'Norm-coeff'!$C$6+$AX231*'Norm-coeff'!$D$6+$AY231*'Norm-coeff'!$E$6+$AZ231*'Norm-coeff'!$F$6+$BA231*'Norm-coeff'!$G$6+$BB231*'Norm-coeff'!$H$6+$BC231*'Norm-coeff'!$I$6+$BD231*'Norm-coeff'!$J$6+$BE231*'Norm-coeff'!$K$6+$BF231*'Norm-coeff'!$L$6+$BG231*'Norm-coeff'!$M$6+$BH231*'Norm-coeff'!$N$6+$BI231*'Norm-coeff'!$O$6</f>
        <v>-1.48700885495103E-2</v>
      </c>
      <c r="BT231" s="54">
        <f>'Norm-coeff'!$C$7+$AX231*'Norm-coeff'!$D$7+$AY231*'Norm-coeff'!$E$7+$AZ231*'Norm-coeff'!$F$7+$BA231*'Norm-coeff'!$G$7+$BB231*'Norm-coeff'!$H$7+$BC231*'Norm-coeff'!$I$7+$BD231*'Norm-coeff'!$J$7+$BE231*'Norm-coeff'!$K$7+$BF231*'Norm-coeff'!$L$7+$BG231*'Norm-coeff'!$M$7+$BH231*'Norm-coeff'!$N$7+$BI231*'Norm-coeff'!$O$7</f>
        <v>2.0907583608832998</v>
      </c>
      <c r="BU231" s="54">
        <f>'Norm-coeff'!$C$8+$AX231*'Norm-coeff'!$D$8+$AY231*'Norm-coeff'!$E$8+$AZ231*'Norm-coeff'!$F$8+$BA231*'Norm-coeff'!$G$8+$BB231*'Norm-coeff'!$H$8+$BC231*'Norm-coeff'!$I$8+$BD231*'Norm-coeff'!$J$8+$BE231*'Norm-coeff'!$K$8+$BF231*'Norm-coeff'!$L$8+$BG231*'Norm-coeff'!$M$8+$BH231*'Norm-coeff'!$N$8+$BI231*'Norm-coeff'!$O$8</f>
        <v>0.65894159836244504</v>
      </c>
      <c r="BV231" s="54">
        <f>'Norm-coeff'!$C$9+$AX231*'Norm-coeff'!$D$9+$AY231*'Norm-coeff'!$E$9+$AZ231*'Norm-coeff'!$F$9+$BA231*'Norm-coeff'!$G$9+$BB231*'Norm-coeff'!$H$9+$BC231*'Norm-coeff'!$I$9+$BD231*'Norm-coeff'!$J$9+$BE231*'Norm-coeff'!$K$9+$BF231*'Norm-coeff'!$L$9+$BG231*'Norm-coeff'!$M$9+$BH231*'Norm-coeff'!$N$9+$BI231*'Norm-coeff'!$O$9</f>
        <v>1.48961085014701</v>
      </c>
      <c r="BW231" s="54">
        <f>'Norm-coeff'!$C$10+$AX231*'Norm-coeff'!$D$10+$AY231*'Norm-coeff'!$E$10+$AZ231*'Norm-coeff'!$F$10+$BA231*'Norm-coeff'!$G$10+$BB231*'Norm-coeff'!$H$10+$BC231*'Norm-coeff'!$I$10+$BD231*'Norm-coeff'!$J$10+$BE231*'Norm-coeff'!$K$10+$BF231*'Norm-coeff'!$L$10+$BG231*'Norm-coeff'!$M$10+$BH231*'Norm-coeff'!$N$10+$BI231*'Norm-coeff'!$O$10</f>
        <v>1.42058735749591</v>
      </c>
      <c r="BX231" s="54">
        <f>'Norm-coeff'!$C$11+$AX231*'Norm-coeff'!$D$11+$AY231*'Norm-coeff'!$E$11+$AZ231*'Norm-coeff'!$F$11+$BA231*'Norm-coeff'!$G$11+$BB231*'Norm-coeff'!$H$11+$BC231*'Norm-coeff'!$I$11+$BD231*'Norm-coeff'!$J$11+$BE231*'Norm-coeff'!$K$11+$BF231*'Norm-coeff'!$L$11+$BG231*'Norm-coeff'!$M$11+$BH231*'Norm-coeff'!$N$11+$BI231*'Norm-coeff'!$O$11</f>
        <v>0.221233014421479</v>
      </c>
      <c r="BY231" s="54">
        <f>'Norm-coeff'!$C$12+$AX231*'Norm-coeff'!$D$12+$AY231*'Norm-coeff'!$E$12+$AZ231*'Norm-coeff'!$F$12+$BA231*'Norm-coeff'!$G$12+$BB231*'Norm-coeff'!$H$12+$BC231*'Norm-coeff'!$I$12+$BD231*'Norm-coeff'!$J$12+$BE231*'Norm-coeff'!$K$12+$BF231*'Norm-coeff'!$L$12+$BG231*'Norm-coeff'!$M$12+$BH231*'Norm-coeff'!$N$12+$BI231*'Norm-coeff'!$O$12</f>
        <v>0.283527502056037</v>
      </c>
      <c r="BZ231" s="54">
        <f>'Norm-coeff'!$C$13+$AX231*'Norm-coeff'!$D$13+$AY231*'Norm-coeff'!$E$13+$AZ231*'Norm-coeff'!$F$13+$BA231*'Norm-coeff'!$G$13+$BB231*'Norm-coeff'!$H$13+$BC231*'Norm-coeff'!$I$13+$BD231*'Norm-coeff'!$J$13+$BE231*'Norm-coeff'!$K$13+$BF231*'Norm-coeff'!$L$13+$BG231*'Norm-coeff'!$M$13+$BH231*'Norm-coeff'!$N$13+$BI231*'Norm-coeff'!$O$13</f>
        <v>-4.1864930554451202E-2</v>
      </c>
      <c r="CA231" s="54">
        <f>'Norm-coeff'!$C$14+$AX231*'Norm-coeff'!$D$14+$AY231*'Norm-coeff'!$E$14+$AZ231*'Norm-coeff'!$F$14+$BA231*'Norm-coeff'!$G$14+$BB231*'Norm-coeff'!$H$14+$BC231*'Norm-coeff'!$I$14+$BD231*'Norm-coeff'!$J$14+$BE231*'Norm-coeff'!$K$14+$BF231*'Norm-coeff'!$L$14+$BG231*'Norm-coeff'!$M$14+$BH231*'Norm-coeff'!$N$14+$BI231*'Norm-coeff'!$O$14</f>
        <v>4.2526983164477103</v>
      </c>
      <c r="CC231" s="54">
        <f t="shared" si="837"/>
        <v>0</v>
      </c>
      <c r="CG231" s="54">
        <f t="shared" si="713"/>
        <v>0</v>
      </c>
      <c r="CH231" s="54">
        <f t="shared" si="691"/>
        <v>0</v>
      </c>
      <c r="CI231" s="54">
        <f t="shared" si="714"/>
        <v>0</v>
      </c>
      <c r="CJ231" s="56">
        <f t="shared" si="715"/>
        <v>0</v>
      </c>
      <c r="CK231" s="54">
        <f t="shared" si="716"/>
        <v>0</v>
      </c>
      <c r="CL231" s="54">
        <f t="shared" si="717"/>
        <v>0</v>
      </c>
      <c r="CM231" s="54">
        <f t="shared" si="718"/>
        <v>0</v>
      </c>
      <c r="CN231" s="54">
        <f t="shared" si="719"/>
        <v>0</v>
      </c>
      <c r="CO231" s="54">
        <f t="shared" si="720"/>
        <v>0</v>
      </c>
      <c r="CP231" s="54">
        <f t="shared" si="721"/>
        <v>0</v>
      </c>
      <c r="CQ231" s="54">
        <f t="shared" si="722"/>
        <v>0</v>
      </c>
      <c r="CR231" s="54">
        <f t="shared" si="723"/>
        <v>0</v>
      </c>
      <c r="CS231" s="54">
        <f t="shared" si="724"/>
        <v>0</v>
      </c>
      <c r="CU231" s="54">
        <f t="shared" si="725"/>
        <v>0</v>
      </c>
      <c r="CV231" s="54">
        <f t="shared" si="726"/>
        <v>0</v>
      </c>
      <c r="CW231" s="54">
        <f t="shared" si="727"/>
        <v>0</v>
      </c>
      <c r="CX231" s="54">
        <f t="shared" si="728"/>
        <v>0</v>
      </c>
      <c r="CZ231" s="54">
        <f t="shared" si="729"/>
        <v>0</v>
      </c>
      <c r="DA231" s="54">
        <f t="shared" si="730"/>
        <v>0</v>
      </c>
      <c r="DB231" s="54">
        <f t="shared" si="731"/>
        <v>0</v>
      </c>
      <c r="DC231" s="54">
        <f t="shared" si="732"/>
        <v>0</v>
      </c>
      <c r="DD231" s="54">
        <f t="shared" si="733"/>
        <v>0</v>
      </c>
      <c r="DE231" s="54">
        <f t="shared" si="734"/>
        <v>0</v>
      </c>
      <c r="DF231" s="54">
        <f t="shared" si="735"/>
        <v>0</v>
      </c>
      <c r="DG231" s="54">
        <f t="shared" si="736"/>
        <v>2</v>
      </c>
      <c r="DH231" s="71">
        <f t="shared" si="737"/>
        <v>0</v>
      </c>
      <c r="DI231" s="71">
        <f t="shared" si="738"/>
        <v>0</v>
      </c>
      <c r="DJ231" s="54">
        <f t="shared" si="739"/>
        <v>0</v>
      </c>
      <c r="DK231" s="54">
        <f t="shared" si="740"/>
        <v>2</v>
      </c>
      <c r="DL231" s="4">
        <f t="shared" si="665"/>
        <v>0</v>
      </c>
      <c r="DM231" s="3">
        <f t="shared" si="741"/>
        <v>0</v>
      </c>
      <c r="DN231" s="3">
        <f t="shared" si="742"/>
        <v>0</v>
      </c>
      <c r="DO231" s="4" t="e">
        <f t="shared" si="743"/>
        <v>#DIV/0!</v>
      </c>
      <c r="DP231" s="57"/>
      <c r="DQ231" s="57"/>
      <c r="DR231" s="56">
        <f t="shared" si="666"/>
        <v>2</v>
      </c>
      <c r="DS231" s="56">
        <f t="shared" si="667"/>
        <v>0</v>
      </c>
      <c r="DT231" s="38">
        <f t="shared" si="668"/>
        <v>0</v>
      </c>
      <c r="DU231" s="38">
        <f t="shared" si="744"/>
        <v>2</v>
      </c>
      <c r="DV231" s="38">
        <f t="shared" si="669"/>
        <v>0</v>
      </c>
      <c r="DW231" s="39">
        <f t="shared" si="670"/>
        <v>0</v>
      </c>
      <c r="DX231" s="39">
        <f t="shared" si="671"/>
        <v>0</v>
      </c>
      <c r="DY231" s="39">
        <f t="shared" si="672"/>
        <v>0</v>
      </c>
      <c r="DZ231" s="39">
        <f t="shared" si="673"/>
        <v>0</v>
      </c>
      <c r="EA231" s="39">
        <f t="shared" si="674"/>
        <v>0</v>
      </c>
      <c r="EB231" s="37" t="e">
        <f t="shared" si="745"/>
        <v>#DIV/0!</v>
      </c>
      <c r="EC231" s="37" t="e">
        <f t="shared" si="746"/>
        <v>#DIV/0!</v>
      </c>
      <c r="ED231" s="37" t="e">
        <f t="shared" si="747"/>
        <v>#DIV/0!</v>
      </c>
      <c r="EE231" s="37" t="e">
        <f t="shared" si="748"/>
        <v>#DIV/0!</v>
      </c>
      <c r="EF231" s="39" t="e">
        <f t="shared" si="749"/>
        <v>#DIV/0!</v>
      </c>
      <c r="EG231" s="37" t="e">
        <f t="shared" si="750"/>
        <v>#DIV/0!</v>
      </c>
      <c r="EH231" s="37" t="e">
        <f t="shared" si="751"/>
        <v>#DIV/0!</v>
      </c>
      <c r="EI231" s="11" t="b">
        <f t="shared" si="752"/>
        <v>1</v>
      </c>
      <c r="EJ231" s="11" t="b">
        <f t="shared" si="753"/>
        <v>0</v>
      </c>
      <c r="EK231" s="39" t="e">
        <f t="shared" si="754"/>
        <v>#DIV/0!</v>
      </c>
      <c r="EL231" s="39" t="e">
        <f t="shared" si="755"/>
        <v>#DIV/0!</v>
      </c>
      <c r="EM231" s="39" t="e">
        <f t="shared" si="756"/>
        <v>#DIV/0!</v>
      </c>
      <c r="EN231" s="39" t="e">
        <f t="shared" si="757"/>
        <v>#DIV/0!</v>
      </c>
      <c r="EO231" s="39" t="e">
        <f t="shared" si="758"/>
        <v>#DIV/0!</v>
      </c>
      <c r="EP231" s="39" t="e">
        <f t="shared" si="759"/>
        <v>#DIV/0!</v>
      </c>
      <c r="EQ231" s="39" t="e">
        <f t="shared" si="760"/>
        <v>#DIV/0!</v>
      </c>
      <c r="ER231" s="39" t="e">
        <f t="shared" si="761"/>
        <v>#DIV/0!</v>
      </c>
      <c r="ES231" s="58" t="str">
        <f t="shared" si="762"/>
        <v>(OH,F,Cl)-dominate amphibole</v>
      </c>
      <c r="ET231" s="58" t="e">
        <f t="shared" si="763"/>
        <v>#N/A</v>
      </c>
      <c r="EU231" s="56">
        <f t="shared" si="675"/>
        <v>0</v>
      </c>
      <c r="EV231" s="56">
        <f t="shared" si="676"/>
        <v>0</v>
      </c>
      <c r="EW231" s="56">
        <f t="shared" si="677"/>
        <v>0</v>
      </c>
      <c r="EX231" s="56">
        <f t="shared" si="678"/>
        <v>0</v>
      </c>
      <c r="EY231" s="56">
        <f t="shared" si="679"/>
        <v>0</v>
      </c>
      <c r="EZ231" s="56">
        <f t="shared" si="680"/>
        <v>0</v>
      </c>
      <c r="FA231" s="39">
        <f t="shared" si="681"/>
        <v>0</v>
      </c>
      <c r="FB231" s="39">
        <f t="shared" si="682"/>
        <v>0</v>
      </c>
      <c r="FC231" s="54">
        <f t="shared" si="683"/>
        <v>0</v>
      </c>
      <c r="FD231" s="54">
        <f t="shared" si="684"/>
        <v>0</v>
      </c>
      <c r="FE231" s="39">
        <f t="shared" si="685"/>
        <v>0</v>
      </c>
      <c r="FF231" s="54">
        <f t="shared" si="686"/>
        <v>0</v>
      </c>
      <c r="FG231" s="39">
        <f t="shared" si="687"/>
        <v>0</v>
      </c>
      <c r="FH231" s="39">
        <f t="shared" si="764"/>
        <v>0</v>
      </c>
      <c r="FI231" s="39">
        <f t="shared" si="765"/>
        <v>0</v>
      </c>
      <c r="FJ231" s="39">
        <f t="shared" si="766"/>
        <v>0</v>
      </c>
      <c r="FK231" s="39" t="e">
        <f t="shared" si="767"/>
        <v>#DIV/0!</v>
      </c>
      <c r="FL231" s="39" t="e">
        <f t="shared" si="768"/>
        <v>#DIV/0!</v>
      </c>
      <c r="FM231" s="39" t="e">
        <f t="shared" si="769"/>
        <v>#DIV/0!</v>
      </c>
      <c r="FN231" s="39">
        <f t="shared" si="770"/>
        <v>1</v>
      </c>
      <c r="FO231" s="39">
        <f t="shared" si="688"/>
        <v>0</v>
      </c>
      <c r="FP231" s="39">
        <f t="shared" si="689"/>
        <v>0</v>
      </c>
      <c r="FQ231" s="39">
        <f t="shared" si="690"/>
        <v>0</v>
      </c>
      <c r="FR231" s="39">
        <f t="shared" si="771"/>
        <v>0</v>
      </c>
      <c r="FS231" s="39">
        <f t="shared" si="772"/>
        <v>0</v>
      </c>
      <c r="FU231" s="39" t="e">
        <f t="shared" si="773"/>
        <v>#DIV/0!</v>
      </c>
      <c r="FV231" s="39" t="e">
        <f t="shared" si="774"/>
        <v>#DIV/0!</v>
      </c>
      <c r="FW231" s="39" t="e">
        <f t="shared" si="775"/>
        <v>#DIV/0!</v>
      </c>
      <c r="FY231" s="39" t="e">
        <f t="shared" si="776"/>
        <v>#DIV/0!</v>
      </c>
      <c r="FZ231" s="39" t="e">
        <f t="shared" si="777"/>
        <v>#DIV/0!</v>
      </c>
      <c r="GA231" s="39" t="e">
        <f t="shared" si="778"/>
        <v>#DIV/0!</v>
      </c>
      <c r="GB231" s="39" t="e">
        <f t="shared" si="779"/>
        <v>#DIV/0!</v>
      </c>
      <c r="GC231" s="39" t="e">
        <f t="shared" si="780"/>
        <v>#DIV/0!</v>
      </c>
      <c r="GD231" s="39" t="e">
        <f t="shared" si="781"/>
        <v>#DIV/0!</v>
      </c>
      <c r="GE231" s="39" t="e">
        <f t="shared" si="782"/>
        <v>#DIV/0!</v>
      </c>
      <c r="GF231" s="39" t="e">
        <f t="shared" si="783"/>
        <v>#DIV/0!</v>
      </c>
      <c r="GG231" s="39" t="e">
        <f t="shared" si="784"/>
        <v>#DIV/0!</v>
      </c>
      <c r="GH231" s="39" t="e">
        <f t="shared" si="785"/>
        <v>#DIV/0!</v>
      </c>
      <c r="GI231" s="39"/>
      <c r="GJ231" s="39" t="e">
        <f t="shared" si="786"/>
        <v>#DIV/0!</v>
      </c>
      <c r="GK231" s="39" t="e">
        <f t="shared" si="787"/>
        <v>#DIV/0!</v>
      </c>
      <c r="GL231" s="39" t="e">
        <f t="shared" si="788"/>
        <v>#DIV/0!</v>
      </c>
      <c r="GM231" s="39" t="e">
        <f t="shared" si="789"/>
        <v>#DIV/0!</v>
      </c>
      <c r="GN231" s="39" t="e">
        <f t="shared" si="790"/>
        <v>#DIV/0!</v>
      </c>
      <c r="GO231" s="57"/>
      <c r="GP231" s="57" t="e">
        <f t="shared" si="791"/>
        <v>#DIV/0!</v>
      </c>
      <c r="GQ231" s="59" t="e">
        <f t="shared" si="792"/>
        <v>#DIV/0!</v>
      </c>
      <c r="GR231" s="41" t="e">
        <f t="shared" si="793"/>
        <v>#DIV/0!</v>
      </c>
      <c r="GS231" s="57" t="e">
        <f t="shared" si="794"/>
        <v>#DIV/0!</v>
      </c>
      <c r="GT231" s="57" t="e">
        <f t="shared" si="795"/>
        <v>#DIV/0!</v>
      </c>
      <c r="GU231" s="57" t="e">
        <f t="shared" si="796"/>
        <v>#DIV/0!</v>
      </c>
      <c r="GV231" s="57"/>
      <c r="GW231" s="42" t="e">
        <f t="shared" si="797"/>
        <v>#DIV/0!</v>
      </c>
      <c r="GX231" s="42" t="e">
        <f t="shared" si="798"/>
        <v>#DIV/0!</v>
      </c>
      <c r="GY231" s="42" t="e">
        <f t="shared" si="799"/>
        <v>#DIV/0!</v>
      </c>
      <c r="GZ231" s="57"/>
      <c r="HA231" s="2" t="e">
        <f t="shared" si="800"/>
        <v>#DIV/0!</v>
      </c>
      <c r="HB231" s="2" t="e">
        <f t="shared" si="801"/>
        <v>#DIV/0!</v>
      </c>
      <c r="HC231" s="2" t="e">
        <f t="shared" si="802"/>
        <v>#DIV/0!</v>
      </c>
      <c r="HD231" s="2" t="e">
        <f t="shared" si="803"/>
        <v>#DIV/0!</v>
      </c>
      <c r="HE231" s="2" t="e">
        <f t="shared" si="804"/>
        <v>#DIV/0!</v>
      </c>
      <c r="HF231" s="2" t="e">
        <f t="shared" si="805"/>
        <v>#DIV/0!</v>
      </c>
      <c r="HG231" s="2" t="e">
        <f t="shared" si="806"/>
        <v>#DIV/0!</v>
      </c>
      <c r="HH231" s="2" t="e">
        <f t="shared" si="807"/>
        <v>#DIV/0!</v>
      </c>
      <c r="HI231" s="2" t="e">
        <f t="shared" si="808"/>
        <v>#DIV/0!</v>
      </c>
      <c r="HJ231" s="11" t="e">
        <f t="shared" si="809"/>
        <v>#DIV/0!</v>
      </c>
      <c r="HK231" s="60" t="e">
        <f t="shared" si="810"/>
        <v>#DIV/0!</v>
      </c>
      <c r="HL231" s="57"/>
      <c r="HM231" s="57" t="e">
        <f t="shared" si="811"/>
        <v>#DIV/0!</v>
      </c>
      <c r="HN231" s="57" t="e">
        <f t="shared" si="812"/>
        <v>#DIV/0!</v>
      </c>
      <c r="HO231" s="57" t="e">
        <f t="shared" si="813"/>
        <v>#DIV/0!</v>
      </c>
      <c r="HP231" s="57" t="e">
        <f t="shared" si="814"/>
        <v>#DIV/0!</v>
      </c>
      <c r="HQ231" s="57" t="e">
        <f t="shared" si="815"/>
        <v>#DIV/0!</v>
      </c>
      <c r="HR231" s="57"/>
      <c r="HS231" s="57" t="e">
        <f t="shared" si="816"/>
        <v>#DIV/0!</v>
      </c>
      <c r="HT231" s="57" t="e">
        <f t="shared" si="817"/>
        <v>#DIV/0!</v>
      </c>
      <c r="HU231" s="57" t="e">
        <f t="shared" si="818"/>
        <v>#DIV/0!</v>
      </c>
      <c r="HV231" s="57" t="e">
        <f t="shared" si="819"/>
        <v>#DIV/0!</v>
      </c>
      <c r="HW231" s="57" t="e">
        <f t="shared" si="820"/>
        <v>#DIV/0!</v>
      </c>
      <c r="HX231" s="57"/>
      <c r="HY231" s="57" t="e">
        <f t="shared" si="821"/>
        <v>#DIV/0!</v>
      </c>
      <c r="HZ231" s="57" t="e">
        <f t="shared" si="822"/>
        <v>#DIV/0!</v>
      </c>
      <c r="IA231" s="57"/>
      <c r="IB231" s="61">
        <f t="shared" si="823"/>
        <v>0</v>
      </c>
      <c r="IC231" s="57" t="str">
        <f t="shared" si="824"/>
        <v/>
      </c>
      <c r="ID231" s="42"/>
      <c r="IE231" s="2" t="str">
        <f t="shared" si="825"/>
        <v/>
      </c>
      <c r="IF231" s="60" t="e">
        <f t="shared" si="826"/>
        <v>#DIV/0!</v>
      </c>
      <c r="IG231" s="60" t="str">
        <f t="shared" si="827"/>
        <v/>
      </c>
      <c r="IH231" s="60" t="str">
        <f t="shared" si="828"/>
        <v>zinco-</v>
      </c>
      <c r="II231" s="60" t="str">
        <f t="shared" si="829"/>
        <v>mangano-</v>
      </c>
      <c r="IJ231" s="60" t="e">
        <f t="shared" si="830"/>
        <v>#DIV/0!</v>
      </c>
      <c r="IK231" s="60" t="e">
        <f t="shared" si="831"/>
        <v>#DIV/0!</v>
      </c>
      <c r="IL231" s="60" t="e">
        <f t="shared" si="832"/>
        <v>#DIV/0!</v>
      </c>
      <c r="IM231" s="60" t="e">
        <f t="shared" si="833"/>
        <v>#DIV/0!</v>
      </c>
      <c r="IN231" s="60" t="str">
        <f t="shared" si="834"/>
        <v/>
      </c>
      <c r="IO231" s="60" t="str">
        <f t="shared" si="835"/>
        <v/>
      </c>
      <c r="IP231" s="57"/>
      <c r="IQ231" s="57" t="str">
        <f t="shared" si="836"/>
        <v>ERROR!!</v>
      </c>
    </row>
    <row r="232" spans="24:251">
      <c r="X232" s="29">
        <f t="shared" si="692"/>
        <v>0</v>
      </c>
      <c r="Y232" s="29">
        <f t="shared" si="693"/>
        <v>0</v>
      </c>
      <c r="Z232" s="29" t="e">
        <f t="shared" si="694"/>
        <v>#DIV/0!</v>
      </c>
      <c r="AA232" s="29" t="e">
        <f t="shared" si="695"/>
        <v>#DIV/0!</v>
      </c>
      <c r="AB232" s="29" t="e">
        <f t="shared" si="696"/>
        <v>#DIV/0!</v>
      </c>
      <c r="AC232" s="29" t="e">
        <f t="shared" si="697"/>
        <v>#DIV/0!</v>
      </c>
      <c r="AF232" s="23">
        <v>60.084299999999999</v>
      </c>
      <c r="AG232" s="23">
        <v>79.878799999999998</v>
      </c>
      <c r="AH232" s="23">
        <v>101.96120000000001</v>
      </c>
      <c r="AI232" s="23">
        <v>151.99039999999999</v>
      </c>
      <c r="AJ232" s="23">
        <v>159.69</v>
      </c>
      <c r="AK232" s="23">
        <v>71.846400000000003</v>
      </c>
      <c r="AL232" s="23">
        <v>70.9375</v>
      </c>
      <c r="AM232" s="23">
        <v>40.304400000000001</v>
      </c>
      <c r="AN232" s="23">
        <v>56.077399999999997</v>
      </c>
      <c r="AO232" s="23">
        <v>61.978999999999999</v>
      </c>
      <c r="AP232" s="23">
        <v>94.195999999999998</v>
      </c>
      <c r="AQ232" s="23">
        <v>18.998000000000001</v>
      </c>
      <c r="AR232" s="23">
        <v>35.450000000000003</v>
      </c>
      <c r="AS232" s="23">
        <v>29.88</v>
      </c>
      <c r="AT232" s="23">
        <v>74.691999999999993</v>
      </c>
      <c r="AU232" s="23">
        <v>81.39</v>
      </c>
      <c r="AX232" s="54">
        <f t="shared" si="698"/>
        <v>0</v>
      </c>
      <c r="AY232" s="54">
        <f t="shared" si="699"/>
        <v>0</v>
      </c>
      <c r="AZ232" s="54">
        <f t="shared" si="700"/>
        <v>0</v>
      </c>
      <c r="BA232" s="54">
        <f t="shared" si="701"/>
        <v>0</v>
      </c>
      <c r="BB232" s="54">
        <f t="shared" si="702"/>
        <v>0</v>
      </c>
      <c r="BC232" s="54">
        <f t="shared" si="703"/>
        <v>0</v>
      </c>
      <c r="BD232" s="54">
        <f t="shared" si="704"/>
        <v>0</v>
      </c>
      <c r="BE232" s="54">
        <f t="shared" si="705"/>
        <v>0</v>
      </c>
      <c r="BF232" s="54">
        <f t="shared" si="706"/>
        <v>0</v>
      </c>
      <c r="BG232" s="54">
        <f t="shared" si="707"/>
        <v>0</v>
      </c>
      <c r="BH232" s="54">
        <f t="shared" si="708"/>
        <v>0</v>
      </c>
      <c r="BI232" s="54">
        <f t="shared" si="709"/>
        <v>0</v>
      </c>
      <c r="BJ232" s="54">
        <f t="shared" si="710"/>
        <v>0</v>
      </c>
      <c r="BK232" s="54">
        <f t="shared" si="711"/>
        <v>0</v>
      </c>
      <c r="BL232" s="54">
        <f t="shared" si="712"/>
        <v>0</v>
      </c>
      <c r="BM232" s="42"/>
      <c r="BO232" s="54">
        <f>'Norm-coeff'!$C$2+$AX232*'Norm-coeff'!$D$2+$AY232*'Norm-coeff'!$E$2+$AZ232*'Norm-coeff'!$F$2+$BA232*'Norm-coeff'!$G$2+$BB232*'Norm-coeff'!$H$2+$BC232*'Norm-coeff'!$I$2+$BD232*'Norm-coeff'!$J$2+$BE232*'Norm-coeff'!$K$2+$BF232*'Norm-coeff'!$L$2+$BG232*'Norm-coeff'!$M$2+$BH232*'Norm-coeff'!$N$2+$BI232*'Norm-coeff'!$O$2</f>
        <v>5.4045421474420303</v>
      </c>
      <c r="BP232" s="54">
        <f>'Norm-coeff'!$C$3+$AX232*'Norm-coeff'!$D$3+$AY232*'Norm-coeff'!$E$3+$AZ232*'Norm-coeff'!$F$3+$BA232*'Norm-coeff'!$G$3+$BB232*'Norm-coeff'!$H$3+$BC232*'Norm-coeff'!$I$3+$BD232*'Norm-coeff'!$J$3+$BE232*'Norm-coeff'!$K$3+$BF232*'Norm-coeff'!$L$3+$BG232*'Norm-coeff'!$M$3+$BH232*'Norm-coeff'!$N$3+$BI232*'Norm-coeff'!$O$3</f>
        <v>3.15319116612705</v>
      </c>
      <c r="BQ232" s="54">
        <f>'Norm-coeff'!$C$4+$AX232*'Norm-coeff'!$D$4+$AY232*'Norm-coeff'!$E$4+$AZ232*'Norm-coeff'!$F$4+$BA232*'Norm-coeff'!$G$4+$BB232*'Norm-coeff'!$H$4+$BC232*'Norm-coeff'!$I$4+$BD232*'Norm-coeff'!$J$4+$BE232*'Norm-coeff'!$K$4+$BF232*'Norm-coeff'!$L$4+$BG232*'Norm-coeff'!$M$4+$BH232*'Norm-coeff'!$N$4+$BI232*'Norm-coeff'!$O$4</f>
        <v>1.42115649462768</v>
      </c>
      <c r="BR232" s="54">
        <f>'Norm-coeff'!$C$5+$AX232*'Norm-coeff'!$D$5+$AY232*'Norm-coeff'!$E$5+$AZ232*'Norm-coeff'!$F$5+$BA232*'Norm-coeff'!$G$5+$BB232*'Norm-coeff'!$H$5+$BC232*'Norm-coeff'!$I$5+$BD232*'Norm-coeff'!$J$5+$BE232*'Norm-coeff'!$K$5+$BF232*'Norm-coeff'!$L$5+$BG232*'Norm-coeff'!$M$5+$BH232*'Norm-coeff'!$N$5+$BI232*'Norm-coeff'!$O$5</f>
        <v>1.0553329241296201</v>
      </c>
      <c r="BS232" s="54">
        <f>'Norm-coeff'!$C$6+$AX232*'Norm-coeff'!$D$6+$AY232*'Norm-coeff'!$E$6+$AZ232*'Norm-coeff'!$F$6+$BA232*'Norm-coeff'!$G$6+$BB232*'Norm-coeff'!$H$6+$BC232*'Norm-coeff'!$I$6+$BD232*'Norm-coeff'!$J$6+$BE232*'Norm-coeff'!$K$6+$BF232*'Norm-coeff'!$L$6+$BG232*'Norm-coeff'!$M$6+$BH232*'Norm-coeff'!$N$6+$BI232*'Norm-coeff'!$O$6</f>
        <v>-1.48700885495103E-2</v>
      </c>
      <c r="BT232" s="54">
        <f>'Norm-coeff'!$C$7+$AX232*'Norm-coeff'!$D$7+$AY232*'Norm-coeff'!$E$7+$AZ232*'Norm-coeff'!$F$7+$BA232*'Norm-coeff'!$G$7+$BB232*'Norm-coeff'!$H$7+$BC232*'Norm-coeff'!$I$7+$BD232*'Norm-coeff'!$J$7+$BE232*'Norm-coeff'!$K$7+$BF232*'Norm-coeff'!$L$7+$BG232*'Norm-coeff'!$M$7+$BH232*'Norm-coeff'!$N$7+$BI232*'Norm-coeff'!$O$7</f>
        <v>2.0907583608832998</v>
      </c>
      <c r="BU232" s="54">
        <f>'Norm-coeff'!$C$8+$AX232*'Norm-coeff'!$D$8+$AY232*'Norm-coeff'!$E$8+$AZ232*'Norm-coeff'!$F$8+$BA232*'Norm-coeff'!$G$8+$BB232*'Norm-coeff'!$H$8+$BC232*'Norm-coeff'!$I$8+$BD232*'Norm-coeff'!$J$8+$BE232*'Norm-coeff'!$K$8+$BF232*'Norm-coeff'!$L$8+$BG232*'Norm-coeff'!$M$8+$BH232*'Norm-coeff'!$N$8+$BI232*'Norm-coeff'!$O$8</f>
        <v>0.65894159836244504</v>
      </c>
      <c r="BV232" s="54">
        <f>'Norm-coeff'!$C$9+$AX232*'Norm-coeff'!$D$9+$AY232*'Norm-coeff'!$E$9+$AZ232*'Norm-coeff'!$F$9+$BA232*'Norm-coeff'!$G$9+$BB232*'Norm-coeff'!$H$9+$BC232*'Norm-coeff'!$I$9+$BD232*'Norm-coeff'!$J$9+$BE232*'Norm-coeff'!$K$9+$BF232*'Norm-coeff'!$L$9+$BG232*'Norm-coeff'!$M$9+$BH232*'Norm-coeff'!$N$9+$BI232*'Norm-coeff'!$O$9</f>
        <v>1.48961085014701</v>
      </c>
      <c r="BW232" s="54">
        <f>'Norm-coeff'!$C$10+$AX232*'Norm-coeff'!$D$10+$AY232*'Norm-coeff'!$E$10+$AZ232*'Norm-coeff'!$F$10+$BA232*'Norm-coeff'!$G$10+$BB232*'Norm-coeff'!$H$10+$BC232*'Norm-coeff'!$I$10+$BD232*'Norm-coeff'!$J$10+$BE232*'Norm-coeff'!$K$10+$BF232*'Norm-coeff'!$L$10+$BG232*'Norm-coeff'!$M$10+$BH232*'Norm-coeff'!$N$10+$BI232*'Norm-coeff'!$O$10</f>
        <v>1.42058735749591</v>
      </c>
      <c r="BX232" s="54">
        <f>'Norm-coeff'!$C$11+$AX232*'Norm-coeff'!$D$11+$AY232*'Norm-coeff'!$E$11+$AZ232*'Norm-coeff'!$F$11+$BA232*'Norm-coeff'!$G$11+$BB232*'Norm-coeff'!$H$11+$BC232*'Norm-coeff'!$I$11+$BD232*'Norm-coeff'!$J$11+$BE232*'Norm-coeff'!$K$11+$BF232*'Norm-coeff'!$L$11+$BG232*'Norm-coeff'!$M$11+$BH232*'Norm-coeff'!$N$11+$BI232*'Norm-coeff'!$O$11</f>
        <v>0.221233014421479</v>
      </c>
      <c r="BY232" s="54">
        <f>'Norm-coeff'!$C$12+$AX232*'Norm-coeff'!$D$12+$AY232*'Norm-coeff'!$E$12+$AZ232*'Norm-coeff'!$F$12+$BA232*'Norm-coeff'!$G$12+$BB232*'Norm-coeff'!$H$12+$BC232*'Norm-coeff'!$I$12+$BD232*'Norm-coeff'!$J$12+$BE232*'Norm-coeff'!$K$12+$BF232*'Norm-coeff'!$L$12+$BG232*'Norm-coeff'!$M$12+$BH232*'Norm-coeff'!$N$12+$BI232*'Norm-coeff'!$O$12</f>
        <v>0.283527502056037</v>
      </c>
      <c r="BZ232" s="54">
        <f>'Norm-coeff'!$C$13+$AX232*'Norm-coeff'!$D$13+$AY232*'Norm-coeff'!$E$13+$AZ232*'Norm-coeff'!$F$13+$BA232*'Norm-coeff'!$G$13+$BB232*'Norm-coeff'!$H$13+$BC232*'Norm-coeff'!$I$13+$BD232*'Norm-coeff'!$J$13+$BE232*'Norm-coeff'!$K$13+$BF232*'Norm-coeff'!$L$13+$BG232*'Norm-coeff'!$M$13+$BH232*'Norm-coeff'!$N$13+$BI232*'Norm-coeff'!$O$13</f>
        <v>-4.1864930554451202E-2</v>
      </c>
      <c r="CA232" s="54">
        <f>'Norm-coeff'!$C$14+$AX232*'Norm-coeff'!$D$14+$AY232*'Norm-coeff'!$E$14+$AZ232*'Norm-coeff'!$F$14+$BA232*'Norm-coeff'!$G$14+$BB232*'Norm-coeff'!$H$14+$BC232*'Norm-coeff'!$I$14+$BD232*'Norm-coeff'!$J$14+$BE232*'Norm-coeff'!$K$14+$BF232*'Norm-coeff'!$L$14+$BG232*'Norm-coeff'!$M$14+$BH232*'Norm-coeff'!$N$14+$BI232*'Norm-coeff'!$O$14</f>
        <v>4.2526983164477103</v>
      </c>
      <c r="CC232" s="54">
        <f t="shared" si="837"/>
        <v>0</v>
      </c>
      <c r="CG232" s="54">
        <f t="shared" si="713"/>
        <v>0</v>
      </c>
      <c r="CH232" s="54">
        <f t="shared" si="691"/>
        <v>0</v>
      </c>
      <c r="CI232" s="54">
        <f t="shared" si="714"/>
        <v>0</v>
      </c>
      <c r="CJ232" s="56">
        <f t="shared" si="715"/>
        <v>0</v>
      </c>
      <c r="CK232" s="54">
        <f t="shared" si="716"/>
        <v>0</v>
      </c>
      <c r="CL232" s="54">
        <f t="shared" si="717"/>
        <v>0</v>
      </c>
      <c r="CM232" s="54">
        <f t="shared" si="718"/>
        <v>0</v>
      </c>
      <c r="CN232" s="54">
        <f t="shared" si="719"/>
        <v>0</v>
      </c>
      <c r="CO232" s="54">
        <f t="shared" si="720"/>
        <v>0</v>
      </c>
      <c r="CP232" s="54">
        <f t="shared" si="721"/>
        <v>0</v>
      </c>
      <c r="CQ232" s="54">
        <f t="shared" si="722"/>
        <v>0</v>
      </c>
      <c r="CR232" s="54">
        <f t="shared" si="723"/>
        <v>0</v>
      </c>
      <c r="CS232" s="54">
        <f t="shared" si="724"/>
        <v>0</v>
      </c>
      <c r="CU232" s="54">
        <f t="shared" si="725"/>
        <v>0</v>
      </c>
      <c r="CV232" s="54">
        <f t="shared" si="726"/>
        <v>0</v>
      </c>
      <c r="CW232" s="54">
        <f t="shared" si="727"/>
        <v>0</v>
      </c>
      <c r="CX232" s="54">
        <f t="shared" si="728"/>
        <v>0</v>
      </c>
      <c r="CZ232" s="54">
        <f t="shared" si="729"/>
        <v>0</v>
      </c>
      <c r="DA232" s="54">
        <f t="shared" si="730"/>
        <v>0</v>
      </c>
      <c r="DB232" s="54">
        <f t="shared" si="731"/>
        <v>0</v>
      </c>
      <c r="DC232" s="54">
        <f t="shared" si="732"/>
        <v>0</v>
      </c>
      <c r="DD232" s="54">
        <f t="shared" si="733"/>
        <v>0</v>
      </c>
      <c r="DE232" s="54">
        <f t="shared" si="734"/>
        <v>0</v>
      </c>
      <c r="DF232" s="54">
        <f t="shared" si="735"/>
        <v>0</v>
      </c>
      <c r="DG232" s="54">
        <f t="shared" si="736"/>
        <v>2</v>
      </c>
      <c r="DH232" s="71">
        <f t="shared" si="737"/>
        <v>0</v>
      </c>
      <c r="DI232" s="71">
        <f t="shared" si="738"/>
        <v>0</v>
      </c>
      <c r="DJ232" s="54">
        <f t="shared" si="739"/>
        <v>0</v>
      </c>
      <c r="DK232" s="54">
        <f t="shared" si="740"/>
        <v>2</v>
      </c>
      <c r="DL232" s="4">
        <f t="shared" si="665"/>
        <v>0</v>
      </c>
      <c r="DM232" s="3">
        <f t="shared" si="741"/>
        <v>0</v>
      </c>
      <c r="DN232" s="3">
        <f t="shared" si="742"/>
        <v>0</v>
      </c>
      <c r="DO232" s="4" t="e">
        <f t="shared" si="743"/>
        <v>#DIV/0!</v>
      </c>
      <c r="DP232" s="57"/>
      <c r="DQ232" s="57"/>
      <c r="DR232" s="56">
        <f t="shared" si="666"/>
        <v>2</v>
      </c>
      <c r="DS232" s="56">
        <f t="shared" si="667"/>
        <v>0</v>
      </c>
      <c r="DT232" s="38">
        <f t="shared" si="668"/>
        <v>0</v>
      </c>
      <c r="DU232" s="38">
        <f t="shared" si="744"/>
        <v>2</v>
      </c>
      <c r="DV232" s="38">
        <f t="shared" si="669"/>
        <v>0</v>
      </c>
      <c r="DW232" s="39">
        <f t="shared" si="670"/>
        <v>0</v>
      </c>
      <c r="DX232" s="39">
        <f t="shared" si="671"/>
        <v>0</v>
      </c>
      <c r="DY232" s="39">
        <f t="shared" si="672"/>
        <v>0</v>
      </c>
      <c r="DZ232" s="39">
        <f t="shared" si="673"/>
        <v>0</v>
      </c>
      <c r="EA232" s="39">
        <f t="shared" si="674"/>
        <v>0</v>
      </c>
      <c r="EB232" s="37" t="e">
        <f t="shared" si="745"/>
        <v>#DIV/0!</v>
      </c>
      <c r="EC232" s="37" t="e">
        <f t="shared" si="746"/>
        <v>#DIV/0!</v>
      </c>
      <c r="ED232" s="37" t="e">
        <f t="shared" si="747"/>
        <v>#DIV/0!</v>
      </c>
      <c r="EE232" s="37" t="e">
        <f t="shared" si="748"/>
        <v>#DIV/0!</v>
      </c>
      <c r="EF232" s="39" t="e">
        <f t="shared" si="749"/>
        <v>#DIV/0!</v>
      </c>
      <c r="EG232" s="37" t="e">
        <f t="shared" si="750"/>
        <v>#DIV/0!</v>
      </c>
      <c r="EH232" s="37" t="e">
        <f t="shared" si="751"/>
        <v>#DIV/0!</v>
      </c>
      <c r="EI232" s="11" t="b">
        <f t="shared" si="752"/>
        <v>1</v>
      </c>
      <c r="EJ232" s="11" t="b">
        <f t="shared" si="753"/>
        <v>0</v>
      </c>
      <c r="EK232" s="39" t="e">
        <f t="shared" si="754"/>
        <v>#DIV/0!</v>
      </c>
      <c r="EL232" s="39" t="e">
        <f t="shared" si="755"/>
        <v>#DIV/0!</v>
      </c>
      <c r="EM232" s="39" t="e">
        <f t="shared" si="756"/>
        <v>#DIV/0!</v>
      </c>
      <c r="EN232" s="39" t="e">
        <f t="shared" si="757"/>
        <v>#DIV/0!</v>
      </c>
      <c r="EO232" s="39" t="e">
        <f t="shared" si="758"/>
        <v>#DIV/0!</v>
      </c>
      <c r="EP232" s="39" t="e">
        <f t="shared" si="759"/>
        <v>#DIV/0!</v>
      </c>
      <c r="EQ232" s="39" t="e">
        <f t="shared" si="760"/>
        <v>#DIV/0!</v>
      </c>
      <c r="ER232" s="39" t="e">
        <f t="shared" si="761"/>
        <v>#DIV/0!</v>
      </c>
      <c r="ES232" s="58" t="str">
        <f t="shared" si="762"/>
        <v>(OH,F,Cl)-dominate amphibole</v>
      </c>
      <c r="ET232" s="58" t="e">
        <f t="shared" si="763"/>
        <v>#N/A</v>
      </c>
      <c r="EU232" s="56">
        <f t="shared" si="675"/>
        <v>0</v>
      </c>
      <c r="EV232" s="56">
        <f t="shared" si="676"/>
        <v>0</v>
      </c>
      <c r="EW232" s="56">
        <f t="shared" si="677"/>
        <v>0</v>
      </c>
      <c r="EX232" s="56">
        <f t="shared" si="678"/>
        <v>0</v>
      </c>
      <c r="EY232" s="56">
        <f t="shared" si="679"/>
        <v>0</v>
      </c>
      <c r="EZ232" s="56">
        <f t="shared" si="680"/>
        <v>0</v>
      </c>
      <c r="FA232" s="39">
        <f t="shared" si="681"/>
        <v>0</v>
      </c>
      <c r="FB232" s="39">
        <f t="shared" si="682"/>
        <v>0</v>
      </c>
      <c r="FC232" s="54">
        <f t="shared" si="683"/>
        <v>0</v>
      </c>
      <c r="FD232" s="54">
        <f t="shared" si="684"/>
        <v>0</v>
      </c>
      <c r="FE232" s="39">
        <f t="shared" si="685"/>
        <v>0</v>
      </c>
      <c r="FF232" s="54">
        <f t="shared" si="686"/>
        <v>0</v>
      </c>
      <c r="FG232" s="39">
        <f t="shared" si="687"/>
        <v>0</v>
      </c>
      <c r="FH232" s="39">
        <f t="shared" si="764"/>
        <v>0</v>
      </c>
      <c r="FI232" s="39">
        <f t="shared" si="765"/>
        <v>0</v>
      </c>
      <c r="FJ232" s="39">
        <f t="shared" si="766"/>
        <v>0</v>
      </c>
      <c r="FK232" s="39" t="e">
        <f t="shared" si="767"/>
        <v>#DIV/0!</v>
      </c>
      <c r="FL232" s="39" t="e">
        <f t="shared" si="768"/>
        <v>#DIV/0!</v>
      </c>
      <c r="FM232" s="39" t="e">
        <f t="shared" si="769"/>
        <v>#DIV/0!</v>
      </c>
      <c r="FN232" s="39">
        <f t="shared" si="770"/>
        <v>1</v>
      </c>
      <c r="FO232" s="39">
        <f t="shared" si="688"/>
        <v>0</v>
      </c>
      <c r="FP232" s="39">
        <f t="shared" si="689"/>
        <v>0</v>
      </c>
      <c r="FQ232" s="39">
        <f t="shared" si="690"/>
        <v>0</v>
      </c>
      <c r="FR232" s="39">
        <f t="shared" si="771"/>
        <v>0</v>
      </c>
      <c r="FS232" s="39">
        <f t="shared" si="772"/>
        <v>0</v>
      </c>
      <c r="FU232" s="39" t="e">
        <f t="shared" si="773"/>
        <v>#DIV/0!</v>
      </c>
      <c r="FV232" s="39" t="e">
        <f t="shared" si="774"/>
        <v>#DIV/0!</v>
      </c>
      <c r="FW232" s="39" t="e">
        <f t="shared" si="775"/>
        <v>#DIV/0!</v>
      </c>
      <c r="FY232" s="39" t="e">
        <f t="shared" si="776"/>
        <v>#DIV/0!</v>
      </c>
      <c r="FZ232" s="39" t="e">
        <f t="shared" si="777"/>
        <v>#DIV/0!</v>
      </c>
      <c r="GA232" s="39" t="e">
        <f t="shared" si="778"/>
        <v>#DIV/0!</v>
      </c>
      <c r="GB232" s="39" t="e">
        <f t="shared" si="779"/>
        <v>#DIV/0!</v>
      </c>
      <c r="GC232" s="39" t="e">
        <f t="shared" si="780"/>
        <v>#DIV/0!</v>
      </c>
      <c r="GD232" s="39" t="e">
        <f t="shared" si="781"/>
        <v>#DIV/0!</v>
      </c>
      <c r="GE232" s="39" t="e">
        <f t="shared" si="782"/>
        <v>#DIV/0!</v>
      </c>
      <c r="GF232" s="39" t="e">
        <f t="shared" si="783"/>
        <v>#DIV/0!</v>
      </c>
      <c r="GG232" s="39" t="e">
        <f t="shared" si="784"/>
        <v>#DIV/0!</v>
      </c>
      <c r="GH232" s="39" t="e">
        <f t="shared" si="785"/>
        <v>#DIV/0!</v>
      </c>
      <c r="GI232" s="39"/>
      <c r="GJ232" s="39" t="e">
        <f t="shared" si="786"/>
        <v>#DIV/0!</v>
      </c>
      <c r="GK232" s="39" t="e">
        <f t="shared" si="787"/>
        <v>#DIV/0!</v>
      </c>
      <c r="GL232" s="39" t="e">
        <f t="shared" si="788"/>
        <v>#DIV/0!</v>
      </c>
      <c r="GM232" s="39" t="e">
        <f t="shared" si="789"/>
        <v>#DIV/0!</v>
      </c>
      <c r="GN232" s="39" t="e">
        <f t="shared" si="790"/>
        <v>#DIV/0!</v>
      </c>
      <c r="GO232" s="57"/>
      <c r="GP232" s="57" t="e">
        <f t="shared" si="791"/>
        <v>#DIV/0!</v>
      </c>
      <c r="GQ232" s="59" t="e">
        <f t="shared" si="792"/>
        <v>#DIV/0!</v>
      </c>
      <c r="GR232" s="41" t="e">
        <f t="shared" si="793"/>
        <v>#DIV/0!</v>
      </c>
      <c r="GS232" s="57" t="e">
        <f t="shared" si="794"/>
        <v>#DIV/0!</v>
      </c>
      <c r="GT232" s="57" t="e">
        <f t="shared" si="795"/>
        <v>#DIV/0!</v>
      </c>
      <c r="GU232" s="57" t="e">
        <f t="shared" si="796"/>
        <v>#DIV/0!</v>
      </c>
      <c r="GV232" s="57"/>
      <c r="GW232" s="42" t="e">
        <f t="shared" si="797"/>
        <v>#DIV/0!</v>
      </c>
      <c r="GX232" s="42" t="e">
        <f t="shared" si="798"/>
        <v>#DIV/0!</v>
      </c>
      <c r="GY232" s="42" t="e">
        <f t="shared" si="799"/>
        <v>#DIV/0!</v>
      </c>
      <c r="GZ232" s="57"/>
      <c r="HA232" s="2" t="e">
        <f t="shared" si="800"/>
        <v>#DIV/0!</v>
      </c>
      <c r="HB232" s="2" t="e">
        <f t="shared" si="801"/>
        <v>#DIV/0!</v>
      </c>
      <c r="HC232" s="2" t="e">
        <f t="shared" si="802"/>
        <v>#DIV/0!</v>
      </c>
      <c r="HD232" s="2" t="e">
        <f t="shared" si="803"/>
        <v>#DIV/0!</v>
      </c>
      <c r="HE232" s="2" t="e">
        <f t="shared" si="804"/>
        <v>#DIV/0!</v>
      </c>
      <c r="HF232" s="2" t="e">
        <f t="shared" si="805"/>
        <v>#DIV/0!</v>
      </c>
      <c r="HG232" s="2" t="e">
        <f t="shared" si="806"/>
        <v>#DIV/0!</v>
      </c>
      <c r="HH232" s="2" t="e">
        <f t="shared" si="807"/>
        <v>#DIV/0!</v>
      </c>
      <c r="HI232" s="2" t="e">
        <f t="shared" si="808"/>
        <v>#DIV/0!</v>
      </c>
      <c r="HJ232" s="11" t="e">
        <f t="shared" si="809"/>
        <v>#DIV/0!</v>
      </c>
      <c r="HK232" s="60" t="e">
        <f t="shared" si="810"/>
        <v>#DIV/0!</v>
      </c>
      <c r="HL232" s="57"/>
      <c r="HM232" s="57" t="e">
        <f t="shared" si="811"/>
        <v>#DIV/0!</v>
      </c>
      <c r="HN232" s="57" t="e">
        <f t="shared" si="812"/>
        <v>#DIV/0!</v>
      </c>
      <c r="HO232" s="57" t="e">
        <f t="shared" si="813"/>
        <v>#DIV/0!</v>
      </c>
      <c r="HP232" s="57" t="e">
        <f t="shared" si="814"/>
        <v>#DIV/0!</v>
      </c>
      <c r="HQ232" s="57" t="e">
        <f t="shared" si="815"/>
        <v>#DIV/0!</v>
      </c>
      <c r="HR232" s="57"/>
      <c r="HS232" s="57" t="e">
        <f t="shared" si="816"/>
        <v>#DIV/0!</v>
      </c>
      <c r="HT232" s="57" t="e">
        <f t="shared" si="817"/>
        <v>#DIV/0!</v>
      </c>
      <c r="HU232" s="57" t="e">
        <f t="shared" si="818"/>
        <v>#DIV/0!</v>
      </c>
      <c r="HV232" s="57" t="e">
        <f t="shared" si="819"/>
        <v>#DIV/0!</v>
      </c>
      <c r="HW232" s="57" t="e">
        <f t="shared" si="820"/>
        <v>#DIV/0!</v>
      </c>
      <c r="HX232" s="57"/>
      <c r="HY232" s="57" t="e">
        <f t="shared" si="821"/>
        <v>#DIV/0!</v>
      </c>
      <c r="HZ232" s="57" t="e">
        <f t="shared" si="822"/>
        <v>#DIV/0!</v>
      </c>
      <c r="IA232" s="57"/>
      <c r="IB232" s="61">
        <f t="shared" si="823"/>
        <v>0</v>
      </c>
      <c r="IC232" s="57" t="str">
        <f t="shared" si="824"/>
        <v/>
      </c>
      <c r="ID232" s="42"/>
      <c r="IE232" s="2" t="str">
        <f t="shared" si="825"/>
        <v/>
      </c>
      <c r="IF232" s="60" t="e">
        <f t="shared" si="826"/>
        <v>#DIV/0!</v>
      </c>
      <c r="IG232" s="60" t="str">
        <f t="shared" si="827"/>
        <v/>
      </c>
      <c r="IH232" s="60" t="str">
        <f t="shared" si="828"/>
        <v>zinco-</v>
      </c>
      <c r="II232" s="60" t="str">
        <f t="shared" si="829"/>
        <v>mangano-</v>
      </c>
      <c r="IJ232" s="60" t="e">
        <f t="shared" si="830"/>
        <v>#DIV/0!</v>
      </c>
      <c r="IK232" s="60" t="e">
        <f t="shared" si="831"/>
        <v>#DIV/0!</v>
      </c>
      <c r="IL232" s="60" t="e">
        <f t="shared" si="832"/>
        <v>#DIV/0!</v>
      </c>
      <c r="IM232" s="60" t="e">
        <f t="shared" si="833"/>
        <v>#DIV/0!</v>
      </c>
      <c r="IN232" s="60" t="str">
        <f t="shared" si="834"/>
        <v/>
      </c>
      <c r="IO232" s="60" t="str">
        <f t="shared" si="835"/>
        <v/>
      </c>
      <c r="IP232" s="57"/>
      <c r="IQ232" s="57" t="str">
        <f t="shared" si="836"/>
        <v>ERROR!!</v>
      </c>
    </row>
    <row r="233" spans="24:251">
      <c r="X233" s="29">
        <f t="shared" si="692"/>
        <v>0</v>
      </c>
      <c r="Y233" s="29">
        <f t="shared" si="693"/>
        <v>0</v>
      </c>
      <c r="Z233" s="29" t="e">
        <f t="shared" si="694"/>
        <v>#DIV/0!</v>
      </c>
      <c r="AA233" s="29" t="e">
        <f t="shared" si="695"/>
        <v>#DIV/0!</v>
      </c>
      <c r="AB233" s="29" t="e">
        <f t="shared" si="696"/>
        <v>#DIV/0!</v>
      </c>
      <c r="AC233" s="29" t="e">
        <f t="shared" si="697"/>
        <v>#DIV/0!</v>
      </c>
      <c r="AF233" s="23">
        <v>60.084299999999999</v>
      </c>
      <c r="AG233" s="23">
        <v>79.878799999999998</v>
      </c>
      <c r="AH233" s="23">
        <v>101.96120000000001</v>
      </c>
      <c r="AI233" s="23">
        <v>151.99039999999999</v>
      </c>
      <c r="AJ233" s="23">
        <v>159.69</v>
      </c>
      <c r="AK233" s="23">
        <v>71.846400000000003</v>
      </c>
      <c r="AL233" s="23">
        <v>70.9375</v>
      </c>
      <c r="AM233" s="23">
        <v>40.304400000000001</v>
      </c>
      <c r="AN233" s="23">
        <v>56.077399999999997</v>
      </c>
      <c r="AO233" s="23">
        <v>61.978999999999999</v>
      </c>
      <c r="AP233" s="23">
        <v>94.195999999999998</v>
      </c>
      <c r="AQ233" s="23">
        <v>18.998000000000001</v>
      </c>
      <c r="AR233" s="23">
        <v>35.450000000000003</v>
      </c>
      <c r="AS233" s="23">
        <v>29.88</v>
      </c>
      <c r="AT233" s="23">
        <v>74.691999999999993</v>
      </c>
      <c r="AU233" s="23">
        <v>81.39</v>
      </c>
      <c r="AX233" s="54">
        <f t="shared" si="698"/>
        <v>0</v>
      </c>
      <c r="AY233" s="54">
        <f t="shared" si="699"/>
        <v>0</v>
      </c>
      <c r="AZ233" s="54">
        <f t="shared" si="700"/>
        <v>0</v>
      </c>
      <c r="BA233" s="54">
        <f t="shared" si="701"/>
        <v>0</v>
      </c>
      <c r="BB233" s="54">
        <f t="shared" si="702"/>
        <v>0</v>
      </c>
      <c r="BC233" s="54">
        <f t="shared" si="703"/>
        <v>0</v>
      </c>
      <c r="BD233" s="54">
        <f t="shared" si="704"/>
        <v>0</v>
      </c>
      <c r="BE233" s="54">
        <f t="shared" si="705"/>
        <v>0</v>
      </c>
      <c r="BF233" s="54">
        <f t="shared" si="706"/>
        <v>0</v>
      </c>
      <c r="BG233" s="54">
        <f t="shared" si="707"/>
        <v>0</v>
      </c>
      <c r="BH233" s="54">
        <f t="shared" si="708"/>
        <v>0</v>
      </c>
      <c r="BI233" s="54">
        <f t="shared" si="709"/>
        <v>0</v>
      </c>
      <c r="BJ233" s="54">
        <f t="shared" si="710"/>
        <v>0</v>
      </c>
      <c r="BK233" s="54">
        <f t="shared" si="711"/>
        <v>0</v>
      </c>
      <c r="BL233" s="54">
        <f t="shared" si="712"/>
        <v>0</v>
      </c>
      <c r="BM233" s="42"/>
      <c r="BO233" s="54">
        <f>'Norm-coeff'!$C$2+$AX233*'Norm-coeff'!$D$2+$AY233*'Norm-coeff'!$E$2+$AZ233*'Norm-coeff'!$F$2+$BA233*'Norm-coeff'!$G$2+$BB233*'Norm-coeff'!$H$2+$BC233*'Norm-coeff'!$I$2+$BD233*'Norm-coeff'!$J$2+$BE233*'Norm-coeff'!$K$2+$BF233*'Norm-coeff'!$L$2+$BG233*'Norm-coeff'!$M$2+$BH233*'Norm-coeff'!$N$2+$BI233*'Norm-coeff'!$O$2</f>
        <v>5.4045421474420303</v>
      </c>
      <c r="BP233" s="54">
        <f>'Norm-coeff'!$C$3+$AX233*'Norm-coeff'!$D$3+$AY233*'Norm-coeff'!$E$3+$AZ233*'Norm-coeff'!$F$3+$BA233*'Norm-coeff'!$G$3+$BB233*'Norm-coeff'!$H$3+$BC233*'Norm-coeff'!$I$3+$BD233*'Norm-coeff'!$J$3+$BE233*'Norm-coeff'!$K$3+$BF233*'Norm-coeff'!$L$3+$BG233*'Norm-coeff'!$M$3+$BH233*'Norm-coeff'!$N$3+$BI233*'Norm-coeff'!$O$3</f>
        <v>3.15319116612705</v>
      </c>
      <c r="BQ233" s="54">
        <f>'Norm-coeff'!$C$4+$AX233*'Norm-coeff'!$D$4+$AY233*'Norm-coeff'!$E$4+$AZ233*'Norm-coeff'!$F$4+$BA233*'Norm-coeff'!$G$4+$BB233*'Norm-coeff'!$H$4+$BC233*'Norm-coeff'!$I$4+$BD233*'Norm-coeff'!$J$4+$BE233*'Norm-coeff'!$K$4+$BF233*'Norm-coeff'!$L$4+$BG233*'Norm-coeff'!$M$4+$BH233*'Norm-coeff'!$N$4+$BI233*'Norm-coeff'!$O$4</f>
        <v>1.42115649462768</v>
      </c>
      <c r="BR233" s="54">
        <f>'Norm-coeff'!$C$5+$AX233*'Norm-coeff'!$D$5+$AY233*'Norm-coeff'!$E$5+$AZ233*'Norm-coeff'!$F$5+$BA233*'Norm-coeff'!$G$5+$BB233*'Norm-coeff'!$H$5+$BC233*'Norm-coeff'!$I$5+$BD233*'Norm-coeff'!$J$5+$BE233*'Norm-coeff'!$K$5+$BF233*'Norm-coeff'!$L$5+$BG233*'Norm-coeff'!$M$5+$BH233*'Norm-coeff'!$N$5+$BI233*'Norm-coeff'!$O$5</f>
        <v>1.0553329241296201</v>
      </c>
      <c r="BS233" s="54">
        <f>'Norm-coeff'!$C$6+$AX233*'Norm-coeff'!$D$6+$AY233*'Norm-coeff'!$E$6+$AZ233*'Norm-coeff'!$F$6+$BA233*'Norm-coeff'!$G$6+$BB233*'Norm-coeff'!$H$6+$BC233*'Norm-coeff'!$I$6+$BD233*'Norm-coeff'!$J$6+$BE233*'Norm-coeff'!$K$6+$BF233*'Norm-coeff'!$L$6+$BG233*'Norm-coeff'!$M$6+$BH233*'Norm-coeff'!$N$6+$BI233*'Norm-coeff'!$O$6</f>
        <v>-1.48700885495103E-2</v>
      </c>
      <c r="BT233" s="54">
        <f>'Norm-coeff'!$C$7+$AX233*'Norm-coeff'!$D$7+$AY233*'Norm-coeff'!$E$7+$AZ233*'Norm-coeff'!$F$7+$BA233*'Norm-coeff'!$G$7+$BB233*'Norm-coeff'!$H$7+$BC233*'Norm-coeff'!$I$7+$BD233*'Norm-coeff'!$J$7+$BE233*'Norm-coeff'!$K$7+$BF233*'Norm-coeff'!$L$7+$BG233*'Norm-coeff'!$M$7+$BH233*'Norm-coeff'!$N$7+$BI233*'Norm-coeff'!$O$7</f>
        <v>2.0907583608832998</v>
      </c>
      <c r="BU233" s="54">
        <f>'Norm-coeff'!$C$8+$AX233*'Norm-coeff'!$D$8+$AY233*'Norm-coeff'!$E$8+$AZ233*'Norm-coeff'!$F$8+$BA233*'Norm-coeff'!$G$8+$BB233*'Norm-coeff'!$H$8+$BC233*'Norm-coeff'!$I$8+$BD233*'Norm-coeff'!$J$8+$BE233*'Norm-coeff'!$K$8+$BF233*'Norm-coeff'!$L$8+$BG233*'Norm-coeff'!$M$8+$BH233*'Norm-coeff'!$N$8+$BI233*'Norm-coeff'!$O$8</f>
        <v>0.65894159836244504</v>
      </c>
      <c r="BV233" s="54">
        <f>'Norm-coeff'!$C$9+$AX233*'Norm-coeff'!$D$9+$AY233*'Norm-coeff'!$E$9+$AZ233*'Norm-coeff'!$F$9+$BA233*'Norm-coeff'!$G$9+$BB233*'Norm-coeff'!$H$9+$BC233*'Norm-coeff'!$I$9+$BD233*'Norm-coeff'!$J$9+$BE233*'Norm-coeff'!$K$9+$BF233*'Norm-coeff'!$L$9+$BG233*'Norm-coeff'!$M$9+$BH233*'Norm-coeff'!$N$9+$BI233*'Norm-coeff'!$O$9</f>
        <v>1.48961085014701</v>
      </c>
      <c r="BW233" s="54">
        <f>'Norm-coeff'!$C$10+$AX233*'Norm-coeff'!$D$10+$AY233*'Norm-coeff'!$E$10+$AZ233*'Norm-coeff'!$F$10+$BA233*'Norm-coeff'!$G$10+$BB233*'Norm-coeff'!$H$10+$BC233*'Norm-coeff'!$I$10+$BD233*'Norm-coeff'!$J$10+$BE233*'Norm-coeff'!$K$10+$BF233*'Norm-coeff'!$L$10+$BG233*'Norm-coeff'!$M$10+$BH233*'Norm-coeff'!$N$10+$BI233*'Norm-coeff'!$O$10</f>
        <v>1.42058735749591</v>
      </c>
      <c r="BX233" s="54">
        <f>'Norm-coeff'!$C$11+$AX233*'Norm-coeff'!$D$11+$AY233*'Norm-coeff'!$E$11+$AZ233*'Norm-coeff'!$F$11+$BA233*'Norm-coeff'!$G$11+$BB233*'Norm-coeff'!$H$11+$BC233*'Norm-coeff'!$I$11+$BD233*'Norm-coeff'!$J$11+$BE233*'Norm-coeff'!$K$11+$BF233*'Norm-coeff'!$L$11+$BG233*'Norm-coeff'!$M$11+$BH233*'Norm-coeff'!$N$11+$BI233*'Norm-coeff'!$O$11</f>
        <v>0.221233014421479</v>
      </c>
      <c r="BY233" s="54">
        <f>'Norm-coeff'!$C$12+$AX233*'Norm-coeff'!$D$12+$AY233*'Norm-coeff'!$E$12+$AZ233*'Norm-coeff'!$F$12+$BA233*'Norm-coeff'!$G$12+$BB233*'Norm-coeff'!$H$12+$BC233*'Norm-coeff'!$I$12+$BD233*'Norm-coeff'!$J$12+$BE233*'Norm-coeff'!$K$12+$BF233*'Norm-coeff'!$L$12+$BG233*'Norm-coeff'!$M$12+$BH233*'Norm-coeff'!$N$12+$BI233*'Norm-coeff'!$O$12</f>
        <v>0.283527502056037</v>
      </c>
      <c r="BZ233" s="54">
        <f>'Norm-coeff'!$C$13+$AX233*'Norm-coeff'!$D$13+$AY233*'Norm-coeff'!$E$13+$AZ233*'Norm-coeff'!$F$13+$BA233*'Norm-coeff'!$G$13+$BB233*'Norm-coeff'!$H$13+$BC233*'Norm-coeff'!$I$13+$BD233*'Norm-coeff'!$J$13+$BE233*'Norm-coeff'!$K$13+$BF233*'Norm-coeff'!$L$13+$BG233*'Norm-coeff'!$M$13+$BH233*'Norm-coeff'!$N$13+$BI233*'Norm-coeff'!$O$13</f>
        <v>-4.1864930554451202E-2</v>
      </c>
      <c r="CA233" s="54">
        <f>'Norm-coeff'!$C$14+$AX233*'Norm-coeff'!$D$14+$AY233*'Norm-coeff'!$E$14+$AZ233*'Norm-coeff'!$F$14+$BA233*'Norm-coeff'!$G$14+$BB233*'Norm-coeff'!$H$14+$BC233*'Norm-coeff'!$I$14+$BD233*'Norm-coeff'!$J$14+$BE233*'Norm-coeff'!$K$14+$BF233*'Norm-coeff'!$L$14+$BG233*'Norm-coeff'!$M$14+$BH233*'Norm-coeff'!$N$14+$BI233*'Norm-coeff'!$O$14</f>
        <v>4.2526983164477103</v>
      </c>
      <c r="CC233" s="54">
        <f t="shared" si="837"/>
        <v>0</v>
      </c>
      <c r="CG233" s="54">
        <f t="shared" si="713"/>
        <v>0</v>
      </c>
      <c r="CH233" s="54">
        <f t="shared" si="691"/>
        <v>0</v>
      </c>
      <c r="CI233" s="54">
        <f t="shared" si="714"/>
        <v>0</v>
      </c>
      <c r="CJ233" s="56">
        <f t="shared" si="715"/>
        <v>0</v>
      </c>
      <c r="CK233" s="54">
        <f t="shared" si="716"/>
        <v>0</v>
      </c>
      <c r="CL233" s="54">
        <f t="shared" si="717"/>
        <v>0</v>
      </c>
      <c r="CM233" s="54">
        <f t="shared" si="718"/>
        <v>0</v>
      </c>
      <c r="CN233" s="54">
        <f t="shared" si="719"/>
        <v>0</v>
      </c>
      <c r="CO233" s="54">
        <f t="shared" si="720"/>
        <v>0</v>
      </c>
      <c r="CP233" s="54">
        <f t="shared" si="721"/>
        <v>0</v>
      </c>
      <c r="CQ233" s="54">
        <f t="shared" si="722"/>
        <v>0</v>
      </c>
      <c r="CR233" s="54">
        <f t="shared" si="723"/>
        <v>0</v>
      </c>
      <c r="CS233" s="54">
        <f t="shared" si="724"/>
        <v>0</v>
      </c>
      <c r="CU233" s="54">
        <f t="shared" si="725"/>
        <v>0</v>
      </c>
      <c r="CV233" s="54">
        <f t="shared" si="726"/>
        <v>0</v>
      </c>
      <c r="CW233" s="54">
        <f t="shared" si="727"/>
        <v>0</v>
      </c>
      <c r="CX233" s="54">
        <f t="shared" si="728"/>
        <v>0</v>
      </c>
      <c r="CZ233" s="54">
        <f t="shared" si="729"/>
        <v>0</v>
      </c>
      <c r="DA233" s="54">
        <f t="shared" si="730"/>
        <v>0</v>
      </c>
      <c r="DB233" s="54">
        <f t="shared" si="731"/>
        <v>0</v>
      </c>
      <c r="DC233" s="54">
        <f t="shared" si="732"/>
        <v>0</v>
      </c>
      <c r="DD233" s="54">
        <f t="shared" si="733"/>
        <v>0</v>
      </c>
      <c r="DE233" s="54">
        <f t="shared" si="734"/>
        <v>0</v>
      </c>
      <c r="DF233" s="54">
        <f t="shared" si="735"/>
        <v>0</v>
      </c>
      <c r="DG233" s="54">
        <f t="shared" si="736"/>
        <v>2</v>
      </c>
      <c r="DH233" s="71">
        <f t="shared" si="737"/>
        <v>0</v>
      </c>
      <c r="DI233" s="71">
        <f t="shared" si="738"/>
        <v>0</v>
      </c>
      <c r="DJ233" s="54">
        <f t="shared" si="739"/>
        <v>0</v>
      </c>
      <c r="DK233" s="54">
        <f t="shared" si="740"/>
        <v>2</v>
      </c>
      <c r="DL233" s="4">
        <f t="shared" si="665"/>
        <v>0</v>
      </c>
      <c r="DM233" s="3">
        <f t="shared" si="741"/>
        <v>0</v>
      </c>
      <c r="DN233" s="3">
        <f t="shared" si="742"/>
        <v>0</v>
      </c>
      <c r="DO233" s="4" t="e">
        <f t="shared" si="743"/>
        <v>#DIV/0!</v>
      </c>
      <c r="DP233" s="57"/>
      <c r="DQ233" s="57"/>
      <c r="DR233" s="56">
        <f t="shared" si="666"/>
        <v>2</v>
      </c>
      <c r="DS233" s="56">
        <f t="shared" si="667"/>
        <v>0</v>
      </c>
      <c r="DT233" s="38">
        <f t="shared" si="668"/>
        <v>0</v>
      </c>
      <c r="DU233" s="38">
        <f t="shared" si="744"/>
        <v>2</v>
      </c>
      <c r="DV233" s="38">
        <f t="shared" si="669"/>
        <v>0</v>
      </c>
      <c r="DW233" s="39">
        <f t="shared" si="670"/>
        <v>0</v>
      </c>
      <c r="DX233" s="39">
        <f t="shared" si="671"/>
        <v>0</v>
      </c>
      <c r="DY233" s="39">
        <f t="shared" si="672"/>
        <v>0</v>
      </c>
      <c r="DZ233" s="39">
        <f t="shared" si="673"/>
        <v>0</v>
      </c>
      <c r="EA233" s="39">
        <f t="shared" si="674"/>
        <v>0</v>
      </c>
      <c r="EB233" s="37" t="e">
        <f t="shared" si="745"/>
        <v>#DIV/0!</v>
      </c>
      <c r="EC233" s="37" t="e">
        <f t="shared" si="746"/>
        <v>#DIV/0!</v>
      </c>
      <c r="ED233" s="37" t="e">
        <f t="shared" si="747"/>
        <v>#DIV/0!</v>
      </c>
      <c r="EE233" s="37" t="e">
        <f t="shared" si="748"/>
        <v>#DIV/0!</v>
      </c>
      <c r="EF233" s="39" t="e">
        <f t="shared" si="749"/>
        <v>#DIV/0!</v>
      </c>
      <c r="EG233" s="37" t="e">
        <f t="shared" si="750"/>
        <v>#DIV/0!</v>
      </c>
      <c r="EH233" s="37" t="e">
        <f t="shared" si="751"/>
        <v>#DIV/0!</v>
      </c>
      <c r="EI233" s="11" t="b">
        <f t="shared" si="752"/>
        <v>1</v>
      </c>
      <c r="EJ233" s="11" t="b">
        <f t="shared" si="753"/>
        <v>0</v>
      </c>
      <c r="EK233" s="39" t="e">
        <f t="shared" si="754"/>
        <v>#DIV/0!</v>
      </c>
      <c r="EL233" s="39" t="e">
        <f t="shared" si="755"/>
        <v>#DIV/0!</v>
      </c>
      <c r="EM233" s="39" t="e">
        <f t="shared" si="756"/>
        <v>#DIV/0!</v>
      </c>
      <c r="EN233" s="39" t="e">
        <f t="shared" si="757"/>
        <v>#DIV/0!</v>
      </c>
      <c r="EO233" s="39" t="e">
        <f t="shared" si="758"/>
        <v>#DIV/0!</v>
      </c>
      <c r="EP233" s="39" t="e">
        <f t="shared" si="759"/>
        <v>#DIV/0!</v>
      </c>
      <c r="EQ233" s="39" t="e">
        <f t="shared" si="760"/>
        <v>#DIV/0!</v>
      </c>
      <c r="ER233" s="39" t="e">
        <f t="shared" si="761"/>
        <v>#DIV/0!</v>
      </c>
      <c r="ES233" s="58" t="str">
        <f t="shared" si="762"/>
        <v>(OH,F,Cl)-dominate amphibole</v>
      </c>
      <c r="ET233" s="58" t="e">
        <f t="shared" si="763"/>
        <v>#N/A</v>
      </c>
      <c r="EU233" s="56">
        <f t="shared" si="675"/>
        <v>0</v>
      </c>
      <c r="EV233" s="56">
        <f t="shared" si="676"/>
        <v>0</v>
      </c>
      <c r="EW233" s="56">
        <f t="shared" si="677"/>
        <v>0</v>
      </c>
      <c r="EX233" s="56">
        <f t="shared" si="678"/>
        <v>0</v>
      </c>
      <c r="EY233" s="56">
        <f t="shared" si="679"/>
        <v>0</v>
      </c>
      <c r="EZ233" s="56">
        <f t="shared" si="680"/>
        <v>0</v>
      </c>
      <c r="FA233" s="39">
        <f t="shared" si="681"/>
        <v>0</v>
      </c>
      <c r="FB233" s="39">
        <f t="shared" si="682"/>
        <v>0</v>
      </c>
      <c r="FC233" s="54">
        <f t="shared" si="683"/>
        <v>0</v>
      </c>
      <c r="FD233" s="54">
        <f t="shared" si="684"/>
        <v>0</v>
      </c>
      <c r="FE233" s="39">
        <f t="shared" si="685"/>
        <v>0</v>
      </c>
      <c r="FF233" s="54">
        <f t="shared" si="686"/>
        <v>0</v>
      </c>
      <c r="FG233" s="39">
        <f t="shared" si="687"/>
        <v>0</v>
      </c>
      <c r="FH233" s="39">
        <f t="shared" si="764"/>
        <v>0</v>
      </c>
      <c r="FI233" s="39">
        <f t="shared" si="765"/>
        <v>0</v>
      </c>
      <c r="FJ233" s="39">
        <f t="shared" si="766"/>
        <v>0</v>
      </c>
      <c r="FK233" s="39" t="e">
        <f t="shared" si="767"/>
        <v>#DIV/0!</v>
      </c>
      <c r="FL233" s="39" t="e">
        <f t="shared" si="768"/>
        <v>#DIV/0!</v>
      </c>
      <c r="FM233" s="39" t="e">
        <f t="shared" si="769"/>
        <v>#DIV/0!</v>
      </c>
      <c r="FN233" s="39">
        <f t="shared" si="770"/>
        <v>1</v>
      </c>
      <c r="FO233" s="39">
        <f t="shared" si="688"/>
        <v>0</v>
      </c>
      <c r="FP233" s="39">
        <f t="shared" si="689"/>
        <v>0</v>
      </c>
      <c r="FQ233" s="39">
        <f t="shared" si="690"/>
        <v>0</v>
      </c>
      <c r="FR233" s="39">
        <f t="shared" si="771"/>
        <v>0</v>
      </c>
      <c r="FS233" s="39">
        <f t="shared" si="772"/>
        <v>0</v>
      </c>
      <c r="FU233" s="39" t="e">
        <f t="shared" si="773"/>
        <v>#DIV/0!</v>
      </c>
      <c r="FV233" s="39" t="e">
        <f t="shared" si="774"/>
        <v>#DIV/0!</v>
      </c>
      <c r="FW233" s="39" t="e">
        <f t="shared" si="775"/>
        <v>#DIV/0!</v>
      </c>
      <c r="FY233" s="39" t="e">
        <f t="shared" si="776"/>
        <v>#DIV/0!</v>
      </c>
      <c r="FZ233" s="39" t="e">
        <f t="shared" si="777"/>
        <v>#DIV/0!</v>
      </c>
      <c r="GA233" s="39" t="e">
        <f t="shared" si="778"/>
        <v>#DIV/0!</v>
      </c>
      <c r="GB233" s="39" t="e">
        <f t="shared" si="779"/>
        <v>#DIV/0!</v>
      </c>
      <c r="GC233" s="39" t="e">
        <f t="shared" si="780"/>
        <v>#DIV/0!</v>
      </c>
      <c r="GD233" s="39" t="e">
        <f t="shared" si="781"/>
        <v>#DIV/0!</v>
      </c>
      <c r="GE233" s="39" t="e">
        <f t="shared" si="782"/>
        <v>#DIV/0!</v>
      </c>
      <c r="GF233" s="39" t="e">
        <f t="shared" si="783"/>
        <v>#DIV/0!</v>
      </c>
      <c r="GG233" s="39" t="e">
        <f t="shared" si="784"/>
        <v>#DIV/0!</v>
      </c>
      <c r="GH233" s="39" t="e">
        <f t="shared" si="785"/>
        <v>#DIV/0!</v>
      </c>
      <c r="GI233" s="39"/>
      <c r="GJ233" s="39" t="e">
        <f t="shared" si="786"/>
        <v>#DIV/0!</v>
      </c>
      <c r="GK233" s="39" t="e">
        <f t="shared" si="787"/>
        <v>#DIV/0!</v>
      </c>
      <c r="GL233" s="39" t="e">
        <f t="shared" si="788"/>
        <v>#DIV/0!</v>
      </c>
      <c r="GM233" s="39" t="e">
        <f t="shared" si="789"/>
        <v>#DIV/0!</v>
      </c>
      <c r="GN233" s="39" t="e">
        <f t="shared" si="790"/>
        <v>#DIV/0!</v>
      </c>
      <c r="GO233" s="57"/>
      <c r="GP233" s="57" t="e">
        <f t="shared" si="791"/>
        <v>#DIV/0!</v>
      </c>
      <c r="GQ233" s="59" t="e">
        <f t="shared" si="792"/>
        <v>#DIV/0!</v>
      </c>
      <c r="GR233" s="41" t="e">
        <f t="shared" si="793"/>
        <v>#DIV/0!</v>
      </c>
      <c r="GS233" s="57" t="e">
        <f t="shared" si="794"/>
        <v>#DIV/0!</v>
      </c>
      <c r="GT233" s="57" t="e">
        <f t="shared" si="795"/>
        <v>#DIV/0!</v>
      </c>
      <c r="GU233" s="57" t="e">
        <f t="shared" si="796"/>
        <v>#DIV/0!</v>
      </c>
      <c r="GV233" s="57"/>
      <c r="GW233" s="42" t="e">
        <f t="shared" si="797"/>
        <v>#DIV/0!</v>
      </c>
      <c r="GX233" s="42" t="e">
        <f t="shared" si="798"/>
        <v>#DIV/0!</v>
      </c>
      <c r="GY233" s="42" t="e">
        <f t="shared" si="799"/>
        <v>#DIV/0!</v>
      </c>
      <c r="GZ233" s="57"/>
      <c r="HA233" s="2" t="e">
        <f t="shared" si="800"/>
        <v>#DIV/0!</v>
      </c>
      <c r="HB233" s="2" t="e">
        <f t="shared" si="801"/>
        <v>#DIV/0!</v>
      </c>
      <c r="HC233" s="2" t="e">
        <f t="shared" si="802"/>
        <v>#DIV/0!</v>
      </c>
      <c r="HD233" s="2" t="e">
        <f t="shared" si="803"/>
        <v>#DIV/0!</v>
      </c>
      <c r="HE233" s="2" t="e">
        <f t="shared" si="804"/>
        <v>#DIV/0!</v>
      </c>
      <c r="HF233" s="2" t="e">
        <f t="shared" si="805"/>
        <v>#DIV/0!</v>
      </c>
      <c r="HG233" s="2" t="e">
        <f t="shared" si="806"/>
        <v>#DIV/0!</v>
      </c>
      <c r="HH233" s="2" t="e">
        <f t="shared" si="807"/>
        <v>#DIV/0!</v>
      </c>
      <c r="HI233" s="2" t="e">
        <f t="shared" si="808"/>
        <v>#DIV/0!</v>
      </c>
      <c r="HJ233" s="11" t="e">
        <f t="shared" si="809"/>
        <v>#DIV/0!</v>
      </c>
      <c r="HK233" s="60" t="e">
        <f t="shared" si="810"/>
        <v>#DIV/0!</v>
      </c>
      <c r="HL233" s="57"/>
      <c r="HM233" s="57" t="e">
        <f t="shared" si="811"/>
        <v>#DIV/0!</v>
      </c>
      <c r="HN233" s="57" t="e">
        <f t="shared" si="812"/>
        <v>#DIV/0!</v>
      </c>
      <c r="HO233" s="57" t="e">
        <f t="shared" si="813"/>
        <v>#DIV/0!</v>
      </c>
      <c r="HP233" s="57" t="e">
        <f t="shared" si="814"/>
        <v>#DIV/0!</v>
      </c>
      <c r="HQ233" s="57" t="e">
        <f t="shared" si="815"/>
        <v>#DIV/0!</v>
      </c>
      <c r="HR233" s="57"/>
      <c r="HS233" s="57" t="e">
        <f t="shared" si="816"/>
        <v>#DIV/0!</v>
      </c>
      <c r="HT233" s="57" t="e">
        <f t="shared" si="817"/>
        <v>#DIV/0!</v>
      </c>
      <c r="HU233" s="57" t="e">
        <f t="shared" si="818"/>
        <v>#DIV/0!</v>
      </c>
      <c r="HV233" s="57" t="e">
        <f t="shared" si="819"/>
        <v>#DIV/0!</v>
      </c>
      <c r="HW233" s="57" t="e">
        <f t="shared" si="820"/>
        <v>#DIV/0!</v>
      </c>
      <c r="HX233" s="57"/>
      <c r="HY233" s="57" t="e">
        <f t="shared" si="821"/>
        <v>#DIV/0!</v>
      </c>
      <c r="HZ233" s="57" t="e">
        <f t="shared" si="822"/>
        <v>#DIV/0!</v>
      </c>
      <c r="IA233" s="57"/>
      <c r="IB233" s="61">
        <f t="shared" si="823"/>
        <v>0</v>
      </c>
      <c r="IC233" s="57" t="str">
        <f t="shared" si="824"/>
        <v/>
      </c>
      <c r="ID233" s="42"/>
      <c r="IE233" s="2" t="str">
        <f t="shared" si="825"/>
        <v/>
      </c>
      <c r="IF233" s="60" t="e">
        <f t="shared" si="826"/>
        <v>#DIV/0!</v>
      </c>
      <c r="IG233" s="60" t="str">
        <f t="shared" si="827"/>
        <v/>
      </c>
      <c r="IH233" s="60" t="str">
        <f t="shared" si="828"/>
        <v>zinco-</v>
      </c>
      <c r="II233" s="60" t="str">
        <f t="shared" si="829"/>
        <v>mangano-</v>
      </c>
      <c r="IJ233" s="60" t="e">
        <f t="shared" si="830"/>
        <v>#DIV/0!</v>
      </c>
      <c r="IK233" s="60" t="e">
        <f t="shared" si="831"/>
        <v>#DIV/0!</v>
      </c>
      <c r="IL233" s="60" t="e">
        <f t="shared" si="832"/>
        <v>#DIV/0!</v>
      </c>
      <c r="IM233" s="60" t="e">
        <f t="shared" si="833"/>
        <v>#DIV/0!</v>
      </c>
      <c r="IN233" s="60" t="str">
        <f t="shared" si="834"/>
        <v/>
      </c>
      <c r="IO233" s="60" t="str">
        <f t="shared" si="835"/>
        <v/>
      </c>
      <c r="IP233" s="57"/>
      <c r="IQ233" s="57" t="str">
        <f t="shared" si="836"/>
        <v>ERROR!!</v>
      </c>
    </row>
    <row r="234" spans="24:251">
      <c r="X234" s="29">
        <f t="shared" si="692"/>
        <v>0</v>
      </c>
      <c r="Y234" s="29">
        <f t="shared" si="693"/>
        <v>0</v>
      </c>
      <c r="Z234" s="29" t="e">
        <f t="shared" si="694"/>
        <v>#DIV/0!</v>
      </c>
      <c r="AA234" s="29" t="e">
        <f t="shared" si="695"/>
        <v>#DIV/0!</v>
      </c>
      <c r="AB234" s="29" t="e">
        <f t="shared" si="696"/>
        <v>#DIV/0!</v>
      </c>
      <c r="AC234" s="29" t="e">
        <f t="shared" si="697"/>
        <v>#DIV/0!</v>
      </c>
      <c r="AF234" s="23">
        <v>60.084299999999999</v>
      </c>
      <c r="AG234" s="23">
        <v>79.878799999999998</v>
      </c>
      <c r="AH234" s="23">
        <v>101.96120000000001</v>
      </c>
      <c r="AI234" s="23">
        <v>151.99039999999999</v>
      </c>
      <c r="AJ234" s="23">
        <v>159.69</v>
      </c>
      <c r="AK234" s="23">
        <v>71.846400000000003</v>
      </c>
      <c r="AL234" s="23">
        <v>70.9375</v>
      </c>
      <c r="AM234" s="23">
        <v>40.304400000000001</v>
      </c>
      <c r="AN234" s="23">
        <v>56.077399999999997</v>
      </c>
      <c r="AO234" s="23">
        <v>61.978999999999999</v>
      </c>
      <c r="AP234" s="23">
        <v>94.195999999999998</v>
      </c>
      <c r="AQ234" s="23">
        <v>18.998000000000001</v>
      </c>
      <c r="AR234" s="23">
        <v>35.450000000000003</v>
      </c>
      <c r="AS234" s="23">
        <v>29.88</v>
      </c>
      <c r="AT234" s="23">
        <v>74.691999999999993</v>
      </c>
      <c r="AU234" s="23">
        <v>81.39</v>
      </c>
      <c r="AX234" s="54">
        <f t="shared" si="698"/>
        <v>0</v>
      </c>
      <c r="AY234" s="54">
        <f t="shared" si="699"/>
        <v>0</v>
      </c>
      <c r="AZ234" s="54">
        <f t="shared" si="700"/>
        <v>0</v>
      </c>
      <c r="BA234" s="54">
        <f t="shared" si="701"/>
        <v>0</v>
      </c>
      <c r="BB234" s="54">
        <f t="shared" si="702"/>
        <v>0</v>
      </c>
      <c r="BC234" s="54">
        <f t="shared" si="703"/>
        <v>0</v>
      </c>
      <c r="BD234" s="54">
        <f t="shared" si="704"/>
        <v>0</v>
      </c>
      <c r="BE234" s="54">
        <f t="shared" si="705"/>
        <v>0</v>
      </c>
      <c r="BF234" s="54">
        <f t="shared" si="706"/>
        <v>0</v>
      </c>
      <c r="BG234" s="54">
        <f t="shared" si="707"/>
        <v>0</v>
      </c>
      <c r="BH234" s="54">
        <f t="shared" si="708"/>
        <v>0</v>
      </c>
      <c r="BI234" s="54">
        <f t="shared" si="709"/>
        <v>0</v>
      </c>
      <c r="BJ234" s="54">
        <f t="shared" si="710"/>
        <v>0</v>
      </c>
      <c r="BK234" s="54">
        <f t="shared" si="711"/>
        <v>0</v>
      </c>
      <c r="BL234" s="54">
        <f t="shared" si="712"/>
        <v>0</v>
      </c>
      <c r="BM234" s="42"/>
      <c r="BO234" s="54">
        <f>'Norm-coeff'!$C$2+$AX234*'Norm-coeff'!$D$2+$AY234*'Norm-coeff'!$E$2+$AZ234*'Norm-coeff'!$F$2+$BA234*'Norm-coeff'!$G$2+$BB234*'Norm-coeff'!$H$2+$BC234*'Norm-coeff'!$I$2+$BD234*'Norm-coeff'!$J$2+$BE234*'Norm-coeff'!$K$2+$BF234*'Norm-coeff'!$L$2+$BG234*'Norm-coeff'!$M$2+$BH234*'Norm-coeff'!$N$2+$BI234*'Norm-coeff'!$O$2</f>
        <v>5.4045421474420303</v>
      </c>
      <c r="BP234" s="54">
        <f>'Norm-coeff'!$C$3+$AX234*'Norm-coeff'!$D$3+$AY234*'Norm-coeff'!$E$3+$AZ234*'Norm-coeff'!$F$3+$BA234*'Norm-coeff'!$G$3+$BB234*'Norm-coeff'!$H$3+$BC234*'Norm-coeff'!$I$3+$BD234*'Norm-coeff'!$J$3+$BE234*'Norm-coeff'!$K$3+$BF234*'Norm-coeff'!$L$3+$BG234*'Norm-coeff'!$M$3+$BH234*'Norm-coeff'!$N$3+$BI234*'Norm-coeff'!$O$3</f>
        <v>3.15319116612705</v>
      </c>
      <c r="BQ234" s="54">
        <f>'Norm-coeff'!$C$4+$AX234*'Norm-coeff'!$D$4+$AY234*'Norm-coeff'!$E$4+$AZ234*'Norm-coeff'!$F$4+$BA234*'Norm-coeff'!$G$4+$BB234*'Norm-coeff'!$H$4+$BC234*'Norm-coeff'!$I$4+$BD234*'Norm-coeff'!$J$4+$BE234*'Norm-coeff'!$K$4+$BF234*'Norm-coeff'!$L$4+$BG234*'Norm-coeff'!$M$4+$BH234*'Norm-coeff'!$N$4+$BI234*'Norm-coeff'!$O$4</f>
        <v>1.42115649462768</v>
      </c>
      <c r="BR234" s="54">
        <f>'Norm-coeff'!$C$5+$AX234*'Norm-coeff'!$D$5+$AY234*'Norm-coeff'!$E$5+$AZ234*'Norm-coeff'!$F$5+$BA234*'Norm-coeff'!$G$5+$BB234*'Norm-coeff'!$H$5+$BC234*'Norm-coeff'!$I$5+$BD234*'Norm-coeff'!$J$5+$BE234*'Norm-coeff'!$K$5+$BF234*'Norm-coeff'!$L$5+$BG234*'Norm-coeff'!$M$5+$BH234*'Norm-coeff'!$N$5+$BI234*'Norm-coeff'!$O$5</f>
        <v>1.0553329241296201</v>
      </c>
      <c r="BS234" s="54">
        <f>'Norm-coeff'!$C$6+$AX234*'Norm-coeff'!$D$6+$AY234*'Norm-coeff'!$E$6+$AZ234*'Norm-coeff'!$F$6+$BA234*'Norm-coeff'!$G$6+$BB234*'Norm-coeff'!$H$6+$BC234*'Norm-coeff'!$I$6+$BD234*'Norm-coeff'!$J$6+$BE234*'Norm-coeff'!$K$6+$BF234*'Norm-coeff'!$L$6+$BG234*'Norm-coeff'!$M$6+$BH234*'Norm-coeff'!$N$6+$BI234*'Norm-coeff'!$O$6</f>
        <v>-1.48700885495103E-2</v>
      </c>
      <c r="BT234" s="54">
        <f>'Norm-coeff'!$C$7+$AX234*'Norm-coeff'!$D$7+$AY234*'Norm-coeff'!$E$7+$AZ234*'Norm-coeff'!$F$7+$BA234*'Norm-coeff'!$G$7+$BB234*'Norm-coeff'!$H$7+$BC234*'Norm-coeff'!$I$7+$BD234*'Norm-coeff'!$J$7+$BE234*'Norm-coeff'!$K$7+$BF234*'Norm-coeff'!$L$7+$BG234*'Norm-coeff'!$M$7+$BH234*'Norm-coeff'!$N$7+$BI234*'Norm-coeff'!$O$7</f>
        <v>2.0907583608832998</v>
      </c>
      <c r="BU234" s="54">
        <f>'Norm-coeff'!$C$8+$AX234*'Norm-coeff'!$D$8+$AY234*'Norm-coeff'!$E$8+$AZ234*'Norm-coeff'!$F$8+$BA234*'Norm-coeff'!$G$8+$BB234*'Norm-coeff'!$H$8+$BC234*'Norm-coeff'!$I$8+$BD234*'Norm-coeff'!$J$8+$BE234*'Norm-coeff'!$K$8+$BF234*'Norm-coeff'!$L$8+$BG234*'Norm-coeff'!$M$8+$BH234*'Norm-coeff'!$N$8+$BI234*'Norm-coeff'!$O$8</f>
        <v>0.65894159836244504</v>
      </c>
      <c r="BV234" s="54">
        <f>'Norm-coeff'!$C$9+$AX234*'Norm-coeff'!$D$9+$AY234*'Norm-coeff'!$E$9+$AZ234*'Norm-coeff'!$F$9+$BA234*'Norm-coeff'!$G$9+$BB234*'Norm-coeff'!$H$9+$BC234*'Norm-coeff'!$I$9+$BD234*'Norm-coeff'!$J$9+$BE234*'Norm-coeff'!$K$9+$BF234*'Norm-coeff'!$L$9+$BG234*'Norm-coeff'!$M$9+$BH234*'Norm-coeff'!$N$9+$BI234*'Norm-coeff'!$O$9</f>
        <v>1.48961085014701</v>
      </c>
      <c r="BW234" s="54">
        <f>'Norm-coeff'!$C$10+$AX234*'Norm-coeff'!$D$10+$AY234*'Norm-coeff'!$E$10+$AZ234*'Norm-coeff'!$F$10+$BA234*'Norm-coeff'!$G$10+$BB234*'Norm-coeff'!$H$10+$BC234*'Norm-coeff'!$I$10+$BD234*'Norm-coeff'!$J$10+$BE234*'Norm-coeff'!$K$10+$BF234*'Norm-coeff'!$L$10+$BG234*'Norm-coeff'!$M$10+$BH234*'Norm-coeff'!$N$10+$BI234*'Norm-coeff'!$O$10</f>
        <v>1.42058735749591</v>
      </c>
      <c r="BX234" s="54">
        <f>'Norm-coeff'!$C$11+$AX234*'Norm-coeff'!$D$11+$AY234*'Norm-coeff'!$E$11+$AZ234*'Norm-coeff'!$F$11+$BA234*'Norm-coeff'!$G$11+$BB234*'Norm-coeff'!$H$11+$BC234*'Norm-coeff'!$I$11+$BD234*'Norm-coeff'!$J$11+$BE234*'Norm-coeff'!$K$11+$BF234*'Norm-coeff'!$L$11+$BG234*'Norm-coeff'!$M$11+$BH234*'Norm-coeff'!$N$11+$BI234*'Norm-coeff'!$O$11</f>
        <v>0.221233014421479</v>
      </c>
      <c r="BY234" s="54">
        <f>'Norm-coeff'!$C$12+$AX234*'Norm-coeff'!$D$12+$AY234*'Norm-coeff'!$E$12+$AZ234*'Norm-coeff'!$F$12+$BA234*'Norm-coeff'!$G$12+$BB234*'Norm-coeff'!$H$12+$BC234*'Norm-coeff'!$I$12+$BD234*'Norm-coeff'!$J$12+$BE234*'Norm-coeff'!$K$12+$BF234*'Norm-coeff'!$L$12+$BG234*'Norm-coeff'!$M$12+$BH234*'Norm-coeff'!$N$12+$BI234*'Norm-coeff'!$O$12</f>
        <v>0.283527502056037</v>
      </c>
      <c r="BZ234" s="54">
        <f>'Norm-coeff'!$C$13+$AX234*'Norm-coeff'!$D$13+$AY234*'Norm-coeff'!$E$13+$AZ234*'Norm-coeff'!$F$13+$BA234*'Norm-coeff'!$G$13+$BB234*'Norm-coeff'!$H$13+$BC234*'Norm-coeff'!$I$13+$BD234*'Norm-coeff'!$J$13+$BE234*'Norm-coeff'!$K$13+$BF234*'Norm-coeff'!$L$13+$BG234*'Norm-coeff'!$M$13+$BH234*'Norm-coeff'!$N$13+$BI234*'Norm-coeff'!$O$13</f>
        <v>-4.1864930554451202E-2</v>
      </c>
      <c r="CA234" s="54">
        <f>'Norm-coeff'!$C$14+$AX234*'Norm-coeff'!$D$14+$AY234*'Norm-coeff'!$E$14+$AZ234*'Norm-coeff'!$F$14+$BA234*'Norm-coeff'!$G$14+$BB234*'Norm-coeff'!$H$14+$BC234*'Norm-coeff'!$I$14+$BD234*'Norm-coeff'!$J$14+$BE234*'Norm-coeff'!$K$14+$BF234*'Norm-coeff'!$L$14+$BG234*'Norm-coeff'!$M$14+$BH234*'Norm-coeff'!$N$14+$BI234*'Norm-coeff'!$O$14</f>
        <v>4.2526983164477103</v>
      </c>
      <c r="CC234" s="54">
        <f t="shared" si="837"/>
        <v>0</v>
      </c>
      <c r="CG234" s="54">
        <f t="shared" si="713"/>
        <v>0</v>
      </c>
      <c r="CH234" s="54">
        <f t="shared" si="691"/>
        <v>0</v>
      </c>
      <c r="CI234" s="54">
        <f t="shared" si="714"/>
        <v>0</v>
      </c>
      <c r="CJ234" s="56">
        <f t="shared" si="715"/>
        <v>0</v>
      </c>
      <c r="CK234" s="54">
        <f t="shared" si="716"/>
        <v>0</v>
      </c>
      <c r="CL234" s="54">
        <f t="shared" si="717"/>
        <v>0</v>
      </c>
      <c r="CM234" s="54">
        <f t="shared" si="718"/>
        <v>0</v>
      </c>
      <c r="CN234" s="54">
        <f t="shared" si="719"/>
        <v>0</v>
      </c>
      <c r="CO234" s="54">
        <f t="shared" si="720"/>
        <v>0</v>
      </c>
      <c r="CP234" s="54">
        <f t="shared" si="721"/>
        <v>0</v>
      </c>
      <c r="CQ234" s="54">
        <f t="shared" si="722"/>
        <v>0</v>
      </c>
      <c r="CR234" s="54">
        <f t="shared" si="723"/>
        <v>0</v>
      </c>
      <c r="CS234" s="54">
        <f t="shared" si="724"/>
        <v>0</v>
      </c>
      <c r="CU234" s="54">
        <f t="shared" si="725"/>
        <v>0</v>
      </c>
      <c r="CV234" s="54">
        <f t="shared" si="726"/>
        <v>0</v>
      </c>
      <c r="CW234" s="54">
        <f t="shared" si="727"/>
        <v>0</v>
      </c>
      <c r="CX234" s="54">
        <f t="shared" si="728"/>
        <v>0</v>
      </c>
      <c r="CZ234" s="54">
        <f t="shared" si="729"/>
        <v>0</v>
      </c>
      <c r="DA234" s="54">
        <f t="shared" si="730"/>
        <v>0</v>
      </c>
      <c r="DB234" s="54">
        <f t="shared" si="731"/>
        <v>0</v>
      </c>
      <c r="DC234" s="54">
        <f t="shared" si="732"/>
        <v>0</v>
      </c>
      <c r="DD234" s="54">
        <f t="shared" si="733"/>
        <v>0</v>
      </c>
      <c r="DE234" s="54">
        <f t="shared" si="734"/>
        <v>0</v>
      </c>
      <c r="DF234" s="54">
        <f t="shared" si="735"/>
        <v>0</v>
      </c>
      <c r="DG234" s="54">
        <f t="shared" si="736"/>
        <v>2</v>
      </c>
      <c r="DH234" s="71">
        <f t="shared" si="737"/>
        <v>0</v>
      </c>
      <c r="DI234" s="71">
        <f t="shared" si="738"/>
        <v>0</v>
      </c>
      <c r="DJ234" s="54">
        <f t="shared" si="739"/>
        <v>0</v>
      </c>
      <c r="DK234" s="54">
        <f t="shared" si="740"/>
        <v>2</v>
      </c>
      <c r="DL234" s="4">
        <f t="shared" si="665"/>
        <v>0</v>
      </c>
      <c r="DM234" s="3">
        <f t="shared" si="741"/>
        <v>0</v>
      </c>
      <c r="DN234" s="3">
        <f t="shared" si="742"/>
        <v>0</v>
      </c>
      <c r="DO234" s="4" t="e">
        <f t="shared" si="743"/>
        <v>#DIV/0!</v>
      </c>
      <c r="DP234" s="57"/>
      <c r="DQ234" s="57"/>
      <c r="DR234" s="56">
        <f t="shared" si="666"/>
        <v>2</v>
      </c>
      <c r="DS234" s="56">
        <f t="shared" si="667"/>
        <v>0</v>
      </c>
      <c r="DT234" s="38">
        <f t="shared" si="668"/>
        <v>0</v>
      </c>
      <c r="DU234" s="38">
        <f t="shared" si="744"/>
        <v>2</v>
      </c>
      <c r="DV234" s="38">
        <f t="shared" si="669"/>
        <v>0</v>
      </c>
      <c r="DW234" s="39">
        <f t="shared" si="670"/>
        <v>0</v>
      </c>
      <c r="DX234" s="39">
        <f t="shared" si="671"/>
        <v>0</v>
      </c>
      <c r="DY234" s="39">
        <f t="shared" si="672"/>
        <v>0</v>
      </c>
      <c r="DZ234" s="39">
        <f t="shared" si="673"/>
        <v>0</v>
      </c>
      <c r="EA234" s="39">
        <f t="shared" si="674"/>
        <v>0</v>
      </c>
      <c r="EB234" s="37" t="e">
        <f t="shared" si="745"/>
        <v>#DIV/0!</v>
      </c>
      <c r="EC234" s="37" t="e">
        <f t="shared" si="746"/>
        <v>#DIV/0!</v>
      </c>
      <c r="ED234" s="37" t="e">
        <f t="shared" si="747"/>
        <v>#DIV/0!</v>
      </c>
      <c r="EE234" s="37" t="e">
        <f t="shared" si="748"/>
        <v>#DIV/0!</v>
      </c>
      <c r="EF234" s="39" t="e">
        <f t="shared" si="749"/>
        <v>#DIV/0!</v>
      </c>
      <c r="EG234" s="37" t="e">
        <f t="shared" si="750"/>
        <v>#DIV/0!</v>
      </c>
      <c r="EH234" s="37" t="e">
        <f t="shared" si="751"/>
        <v>#DIV/0!</v>
      </c>
      <c r="EI234" s="11" t="b">
        <f t="shared" si="752"/>
        <v>1</v>
      </c>
      <c r="EJ234" s="11" t="b">
        <f t="shared" si="753"/>
        <v>0</v>
      </c>
      <c r="EK234" s="39" t="e">
        <f t="shared" si="754"/>
        <v>#DIV/0!</v>
      </c>
      <c r="EL234" s="39" t="e">
        <f t="shared" si="755"/>
        <v>#DIV/0!</v>
      </c>
      <c r="EM234" s="39" t="e">
        <f t="shared" si="756"/>
        <v>#DIV/0!</v>
      </c>
      <c r="EN234" s="39" t="e">
        <f t="shared" si="757"/>
        <v>#DIV/0!</v>
      </c>
      <c r="EO234" s="39" t="e">
        <f t="shared" si="758"/>
        <v>#DIV/0!</v>
      </c>
      <c r="EP234" s="39" t="e">
        <f t="shared" si="759"/>
        <v>#DIV/0!</v>
      </c>
      <c r="EQ234" s="39" t="e">
        <f t="shared" si="760"/>
        <v>#DIV/0!</v>
      </c>
      <c r="ER234" s="39" t="e">
        <f t="shared" si="761"/>
        <v>#DIV/0!</v>
      </c>
      <c r="ES234" s="58" t="str">
        <f t="shared" si="762"/>
        <v>(OH,F,Cl)-dominate amphibole</v>
      </c>
      <c r="ET234" s="58" t="e">
        <f t="shared" si="763"/>
        <v>#N/A</v>
      </c>
      <c r="EU234" s="56">
        <f t="shared" si="675"/>
        <v>0</v>
      </c>
      <c r="EV234" s="56">
        <f t="shared" si="676"/>
        <v>0</v>
      </c>
      <c r="EW234" s="56">
        <f t="shared" si="677"/>
        <v>0</v>
      </c>
      <c r="EX234" s="56">
        <f t="shared" si="678"/>
        <v>0</v>
      </c>
      <c r="EY234" s="56">
        <f t="shared" si="679"/>
        <v>0</v>
      </c>
      <c r="EZ234" s="56">
        <f t="shared" si="680"/>
        <v>0</v>
      </c>
      <c r="FA234" s="39">
        <f t="shared" si="681"/>
        <v>0</v>
      </c>
      <c r="FB234" s="39">
        <f t="shared" si="682"/>
        <v>0</v>
      </c>
      <c r="FC234" s="54">
        <f t="shared" si="683"/>
        <v>0</v>
      </c>
      <c r="FD234" s="54">
        <f t="shared" si="684"/>
        <v>0</v>
      </c>
      <c r="FE234" s="39">
        <f t="shared" si="685"/>
        <v>0</v>
      </c>
      <c r="FF234" s="54">
        <f t="shared" si="686"/>
        <v>0</v>
      </c>
      <c r="FG234" s="39">
        <f t="shared" si="687"/>
        <v>0</v>
      </c>
      <c r="FH234" s="39">
        <f t="shared" si="764"/>
        <v>0</v>
      </c>
      <c r="FI234" s="39">
        <f t="shared" si="765"/>
        <v>0</v>
      </c>
      <c r="FJ234" s="39">
        <f t="shared" si="766"/>
        <v>0</v>
      </c>
      <c r="FK234" s="39" t="e">
        <f t="shared" si="767"/>
        <v>#DIV/0!</v>
      </c>
      <c r="FL234" s="39" t="e">
        <f t="shared" si="768"/>
        <v>#DIV/0!</v>
      </c>
      <c r="FM234" s="39" t="e">
        <f t="shared" si="769"/>
        <v>#DIV/0!</v>
      </c>
      <c r="FN234" s="39">
        <f t="shared" si="770"/>
        <v>1</v>
      </c>
      <c r="FO234" s="39">
        <f t="shared" si="688"/>
        <v>0</v>
      </c>
      <c r="FP234" s="39">
        <f t="shared" si="689"/>
        <v>0</v>
      </c>
      <c r="FQ234" s="39">
        <f t="shared" si="690"/>
        <v>0</v>
      </c>
      <c r="FR234" s="39">
        <f t="shared" si="771"/>
        <v>0</v>
      </c>
      <c r="FS234" s="39">
        <f t="shared" si="772"/>
        <v>0</v>
      </c>
      <c r="FU234" s="39" t="e">
        <f t="shared" si="773"/>
        <v>#DIV/0!</v>
      </c>
      <c r="FV234" s="39" t="e">
        <f t="shared" si="774"/>
        <v>#DIV/0!</v>
      </c>
      <c r="FW234" s="39" t="e">
        <f t="shared" si="775"/>
        <v>#DIV/0!</v>
      </c>
      <c r="FY234" s="39" t="e">
        <f t="shared" si="776"/>
        <v>#DIV/0!</v>
      </c>
      <c r="FZ234" s="39" t="e">
        <f t="shared" si="777"/>
        <v>#DIV/0!</v>
      </c>
      <c r="GA234" s="39" t="e">
        <f t="shared" si="778"/>
        <v>#DIV/0!</v>
      </c>
      <c r="GB234" s="39" t="e">
        <f t="shared" si="779"/>
        <v>#DIV/0!</v>
      </c>
      <c r="GC234" s="39" t="e">
        <f t="shared" si="780"/>
        <v>#DIV/0!</v>
      </c>
      <c r="GD234" s="39" t="e">
        <f t="shared" si="781"/>
        <v>#DIV/0!</v>
      </c>
      <c r="GE234" s="39" t="e">
        <f t="shared" si="782"/>
        <v>#DIV/0!</v>
      </c>
      <c r="GF234" s="39" t="e">
        <f t="shared" si="783"/>
        <v>#DIV/0!</v>
      </c>
      <c r="GG234" s="39" t="e">
        <f t="shared" si="784"/>
        <v>#DIV/0!</v>
      </c>
      <c r="GH234" s="39" t="e">
        <f t="shared" si="785"/>
        <v>#DIV/0!</v>
      </c>
      <c r="GI234" s="39"/>
      <c r="GJ234" s="39" t="e">
        <f t="shared" si="786"/>
        <v>#DIV/0!</v>
      </c>
      <c r="GK234" s="39" t="e">
        <f t="shared" si="787"/>
        <v>#DIV/0!</v>
      </c>
      <c r="GL234" s="39" t="e">
        <f t="shared" si="788"/>
        <v>#DIV/0!</v>
      </c>
      <c r="GM234" s="39" t="e">
        <f t="shared" si="789"/>
        <v>#DIV/0!</v>
      </c>
      <c r="GN234" s="39" t="e">
        <f t="shared" si="790"/>
        <v>#DIV/0!</v>
      </c>
      <c r="GO234" s="57"/>
      <c r="GP234" s="57" t="e">
        <f t="shared" si="791"/>
        <v>#DIV/0!</v>
      </c>
      <c r="GQ234" s="59" t="e">
        <f t="shared" si="792"/>
        <v>#DIV/0!</v>
      </c>
      <c r="GR234" s="41" t="e">
        <f t="shared" si="793"/>
        <v>#DIV/0!</v>
      </c>
      <c r="GS234" s="57" t="e">
        <f t="shared" si="794"/>
        <v>#DIV/0!</v>
      </c>
      <c r="GT234" s="57" t="e">
        <f t="shared" si="795"/>
        <v>#DIV/0!</v>
      </c>
      <c r="GU234" s="57" t="e">
        <f t="shared" si="796"/>
        <v>#DIV/0!</v>
      </c>
      <c r="GV234" s="57"/>
      <c r="GW234" s="42" t="e">
        <f t="shared" si="797"/>
        <v>#DIV/0!</v>
      </c>
      <c r="GX234" s="42" t="e">
        <f t="shared" si="798"/>
        <v>#DIV/0!</v>
      </c>
      <c r="GY234" s="42" t="e">
        <f t="shared" si="799"/>
        <v>#DIV/0!</v>
      </c>
      <c r="GZ234" s="57"/>
      <c r="HA234" s="2" t="e">
        <f t="shared" si="800"/>
        <v>#DIV/0!</v>
      </c>
      <c r="HB234" s="2" t="e">
        <f t="shared" si="801"/>
        <v>#DIV/0!</v>
      </c>
      <c r="HC234" s="2" t="e">
        <f t="shared" si="802"/>
        <v>#DIV/0!</v>
      </c>
      <c r="HD234" s="2" t="e">
        <f t="shared" si="803"/>
        <v>#DIV/0!</v>
      </c>
      <c r="HE234" s="2" t="e">
        <f t="shared" si="804"/>
        <v>#DIV/0!</v>
      </c>
      <c r="HF234" s="2" t="e">
        <f t="shared" si="805"/>
        <v>#DIV/0!</v>
      </c>
      <c r="HG234" s="2" t="e">
        <f t="shared" si="806"/>
        <v>#DIV/0!</v>
      </c>
      <c r="HH234" s="2" t="e">
        <f t="shared" si="807"/>
        <v>#DIV/0!</v>
      </c>
      <c r="HI234" s="2" t="e">
        <f t="shared" si="808"/>
        <v>#DIV/0!</v>
      </c>
      <c r="HJ234" s="11" t="e">
        <f t="shared" si="809"/>
        <v>#DIV/0!</v>
      </c>
      <c r="HK234" s="60" t="e">
        <f t="shared" si="810"/>
        <v>#DIV/0!</v>
      </c>
      <c r="HL234" s="57"/>
      <c r="HM234" s="57" t="e">
        <f t="shared" si="811"/>
        <v>#DIV/0!</v>
      </c>
      <c r="HN234" s="57" t="e">
        <f t="shared" si="812"/>
        <v>#DIV/0!</v>
      </c>
      <c r="HO234" s="57" t="e">
        <f t="shared" si="813"/>
        <v>#DIV/0!</v>
      </c>
      <c r="HP234" s="57" t="e">
        <f t="shared" si="814"/>
        <v>#DIV/0!</v>
      </c>
      <c r="HQ234" s="57" t="e">
        <f t="shared" si="815"/>
        <v>#DIV/0!</v>
      </c>
      <c r="HR234" s="57"/>
      <c r="HS234" s="57" t="e">
        <f t="shared" si="816"/>
        <v>#DIV/0!</v>
      </c>
      <c r="HT234" s="57" t="e">
        <f t="shared" si="817"/>
        <v>#DIV/0!</v>
      </c>
      <c r="HU234" s="57" t="e">
        <f t="shared" si="818"/>
        <v>#DIV/0!</v>
      </c>
      <c r="HV234" s="57" t="e">
        <f t="shared" si="819"/>
        <v>#DIV/0!</v>
      </c>
      <c r="HW234" s="57" t="e">
        <f t="shared" si="820"/>
        <v>#DIV/0!</v>
      </c>
      <c r="HX234" s="57"/>
      <c r="HY234" s="57" t="e">
        <f t="shared" si="821"/>
        <v>#DIV/0!</v>
      </c>
      <c r="HZ234" s="57" t="e">
        <f t="shared" si="822"/>
        <v>#DIV/0!</v>
      </c>
      <c r="IA234" s="57"/>
      <c r="IB234" s="61">
        <f t="shared" si="823"/>
        <v>0</v>
      </c>
      <c r="IC234" s="57" t="str">
        <f t="shared" si="824"/>
        <v/>
      </c>
      <c r="ID234" s="42"/>
      <c r="IE234" s="2" t="str">
        <f t="shared" si="825"/>
        <v/>
      </c>
      <c r="IF234" s="60" t="e">
        <f t="shared" si="826"/>
        <v>#DIV/0!</v>
      </c>
      <c r="IG234" s="60" t="str">
        <f t="shared" si="827"/>
        <v/>
      </c>
      <c r="IH234" s="60" t="str">
        <f t="shared" si="828"/>
        <v>zinco-</v>
      </c>
      <c r="II234" s="60" t="str">
        <f t="shared" si="829"/>
        <v>mangano-</v>
      </c>
      <c r="IJ234" s="60" t="e">
        <f t="shared" si="830"/>
        <v>#DIV/0!</v>
      </c>
      <c r="IK234" s="60" t="e">
        <f t="shared" si="831"/>
        <v>#DIV/0!</v>
      </c>
      <c r="IL234" s="60" t="e">
        <f t="shared" si="832"/>
        <v>#DIV/0!</v>
      </c>
      <c r="IM234" s="60" t="e">
        <f t="shared" si="833"/>
        <v>#DIV/0!</v>
      </c>
      <c r="IN234" s="60" t="str">
        <f t="shared" si="834"/>
        <v/>
      </c>
      <c r="IO234" s="60" t="str">
        <f t="shared" si="835"/>
        <v/>
      </c>
      <c r="IP234" s="57"/>
      <c r="IQ234" s="57" t="str">
        <f t="shared" si="836"/>
        <v>ERROR!!</v>
      </c>
    </row>
    <row r="235" spans="24:251">
      <c r="X235" s="29">
        <f t="shared" si="692"/>
        <v>0</v>
      </c>
      <c r="Y235" s="29">
        <f t="shared" si="693"/>
        <v>0</v>
      </c>
      <c r="Z235" s="29" t="e">
        <f t="shared" si="694"/>
        <v>#DIV/0!</v>
      </c>
      <c r="AA235" s="29" t="e">
        <f t="shared" si="695"/>
        <v>#DIV/0!</v>
      </c>
      <c r="AB235" s="29" t="e">
        <f t="shared" si="696"/>
        <v>#DIV/0!</v>
      </c>
      <c r="AC235" s="29" t="e">
        <f t="shared" si="697"/>
        <v>#DIV/0!</v>
      </c>
      <c r="AF235" s="23">
        <v>60.084299999999999</v>
      </c>
      <c r="AG235" s="23">
        <v>79.878799999999998</v>
      </c>
      <c r="AH235" s="23">
        <v>101.96120000000001</v>
      </c>
      <c r="AI235" s="23">
        <v>151.99039999999999</v>
      </c>
      <c r="AJ235" s="23">
        <v>159.69</v>
      </c>
      <c r="AK235" s="23">
        <v>71.846400000000003</v>
      </c>
      <c r="AL235" s="23">
        <v>70.9375</v>
      </c>
      <c r="AM235" s="23">
        <v>40.304400000000001</v>
      </c>
      <c r="AN235" s="23">
        <v>56.077399999999997</v>
      </c>
      <c r="AO235" s="23">
        <v>61.978999999999999</v>
      </c>
      <c r="AP235" s="23">
        <v>94.195999999999998</v>
      </c>
      <c r="AQ235" s="23">
        <v>18.998000000000001</v>
      </c>
      <c r="AR235" s="23">
        <v>35.450000000000003</v>
      </c>
      <c r="AS235" s="23">
        <v>29.88</v>
      </c>
      <c r="AT235" s="23">
        <v>74.691999999999993</v>
      </c>
      <c r="AU235" s="23">
        <v>81.39</v>
      </c>
      <c r="AX235" s="54">
        <f t="shared" si="698"/>
        <v>0</v>
      </c>
      <c r="AY235" s="54">
        <f t="shared" si="699"/>
        <v>0</v>
      </c>
      <c r="AZ235" s="54">
        <f t="shared" si="700"/>
        <v>0</v>
      </c>
      <c r="BA235" s="54">
        <f t="shared" si="701"/>
        <v>0</v>
      </c>
      <c r="BB235" s="54">
        <f t="shared" si="702"/>
        <v>0</v>
      </c>
      <c r="BC235" s="54">
        <f t="shared" si="703"/>
        <v>0</v>
      </c>
      <c r="BD235" s="54">
        <f t="shared" si="704"/>
        <v>0</v>
      </c>
      <c r="BE235" s="54">
        <f t="shared" si="705"/>
        <v>0</v>
      </c>
      <c r="BF235" s="54">
        <f t="shared" si="706"/>
        <v>0</v>
      </c>
      <c r="BG235" s="54">
        <f t="shared" si="707"/>
        <v>0</v>
      </c>
      <c r="BH235" s="54">
        <f t="shared" si="708"/>
        <v>0</v>
      </c>
      <c r="BI235" s="54">
        <f t="shared" si="709"/>
        <v>0</v>
      </c>
      <c r="BJ235" s="54">
        <f t="shared" si="710"/>
        <v>0</v>
      </c>
      <c r="BK235" s="54">
        <f t="shared" si="711"/>
        <v>0</v>
      </c>
      <c r="BL235" s="54">
        <f t="shared" si="712"/>
        <v>0</v>
      </c>
      <c r="BM235" s="42"/>
      <c r="BO235" s="54">
        <f>'Norm-coeff'!$C$2+$AX235*'Norm-coeff'!$D$2+$AY235*'Norm-coeff'!$E$2+$AZ235*'Norm-coeff'!$F$2+$BA235*'Norm-coeff'!$G$2+$BB235*'Norm-coeff'!$H$2+$BC235*'Norm-coeff'!$I$2+$BD235*'Norm-coeff'!$J$2+$BE235*'Norm-coeff'!$K$2+$BF235*'Norm-coeff'!$L$2+$BG235*'Norm-coeff'!$M$2+$BH235*'Norm-coeff'!$N$2+$BI235*'Norm-coeff'!$O$2</f>
        <v>5.4045421474420303</v>
      </c>
      <c r="BP235" s="54">
        <f>'Norm-coeff'!$C$3+$AX235*'Norm-coeff'!$D$3+$AY235*'Norm-coeff'!$E$3+$AZ235*'Norm-coeff'!$F$3+$BA235*'Norm-coeff'!$G$3+$BB235*'Norm-coeff'!$H$3+$BC235*'Norm-coeff'!$I$3+$BD235*'Norm-coeff'!$J$3+$BE235*'Norm-coeff'!$K$3+$BF235*'Norm-coeff'!$L$3+$BG235*'Norm-coeff'!$M$3+$BH235*'Norm-coeff'!$N$3+$BI235*'Norm-coeff'!$O$3</f>
        <v>3.15319116612705</v>
      </c>
      <c r="BQ235" s="54">
        <f>'Norm-coeff'!$C$4+$AX235*'Norm-coeff'!$D$4+$AY235*'Norm-coeff'!$E$4+$AZ235*'Norm-coeff'!$F$4+$BA235*'Norm-coeff'!$G$4+$BB235*'Norm-coeff'!$H$4+$BC235*'Norm-coeff'!$I$4+$BD235*'Norm-coeff'!$J$4+$BE235*'Norm-coeff'!$K$4+$BF235*'Norm-coeff'!$L$4+$BG235*'Norm-coeff'!$M$4+$BH235*'Norm-coeff'!$N$4+$BI235*'Norm-coeff'!$O$4</f>
        <v>1.42115649462768</v>
      </c>
      <c r="BR235" s="54">
        <f>'Norm-coeff'!$C$5+$AX235*'Norm-coeff'!$D$5+$AY235*'Norm-coeff'!$E$5+$AZ235*'Norm-coeff'!$F$5+$BA235*'Norm-coeff'!$G$5+$BB235*'Norm-coeff'!$H$5+$BC235*'Norm-coeff'!$I$5+$BD235*'Norm-coeff'!$J$5+$BE235*'Norm-coeff'!$K$5+$BF235*'Norm-coeff'!$L$5+$BG235*'Norm-coeff'!$M$5+$BH235*'Norm-coeff'!$N$5+$BI235*'Norm-coeff'!$O$5</f>
        <v>1.0553329241296201</v>
      </c>
      <c r="BS235" s="54">
        <f>'Norm-coeff'!$C$6+$AX235*'Norm-coeff'!$D$6+$AY235*'Norm-coeff'!$E$6+$AZ235*'Norm-coeff'!$F$6+$BA235*'Norm-coeff'!$G$6+$BB235*'Norm-coeff'!$H$6+$BC235*'Norm-coeff'!$I$6+$BD235*'Norm-coeff'!$J$6+$BE235*'Norm-coeff'!$K$6+$BF235*'Norm-coeff'!$L$6+$BG235*'Norm-coeff'!$M$6+$BH235*'Norm-coeff'!$N$6+$BI235*'Norm-coeff'!$O$6</f>
        <v>-1.48700885495103E-2</v>
      </c>
      <c r="BT235" s="54">
        <f>'Norm-coeff'!$C$7+$AX235*'Norm-coeff'!$D$7+$AY235*'Norm-coeff'!$E$7+$AZ235*'Norm-coeff'!$F$7+$BA235*'Norm-coeff'!$G$7+$BB235*'Norm-coeff'!$H$7+$BC235*'Norm-coeff'!$I$7+$BD235*'Norm-coeff'!$J$7+$BE235*'Norm-coeff'!$K$7+$BF235*'Norm-coeff'!$L$7+$BG235*'Norm-coeff'!$M$7+$BH235*'Norm-coeff'!$N$7+$BI235*'Norm-coeff'!$O$7</f>
        <v>2.0907583608832998</v>
      </c>
      <c r="BU235" s="54">
        <f>'Norm-coeff'!$C$8+$AX235*'Norm-coeff'!$D$8+$AY235*'Norm-coeff'!$E$8+$AZ235*'Norm-coeff'!$F$8+$BA235*'Norm-coeff'!$G$8+$BB235*'Norm-coeff'!$H$8+$BC235*'Norm-coeff'!$I$8+$BD235*'Norm-coeff'!$J$8+$BE235*'Norm-coeff'!$K$8+$BF235*'Norm-coeff'!$L$8+$BG235*'Norm-coeff'!$M$8+$BH235*'Norm-coeff'!$N$8+$BI235*'Norm-coeff'!$O$8</f>
        <v>0.65894159836244504</v>
      </c>
      <c r="BV235" s="54">
        <f>'Norm-coeff'!$C$9+$AX235*'Norm-coeff'!$D$9+$AY235*'Norm-coeff'!$E$9+$AZ235*'Norm-coeff'!$F$9+$BA235*'Norm-coeff'!$G$9+$BB235*'Norm-coeff'!$H$9+$BC235*'Norm-coeff'!$I$9+$BD235*'Norm-coeff'!$J$9+$BE235*'Norm-coeff'!$K$9+$BF235*'Norm-coeff'!$L$9+$BG235*'Norm-coeff'!$M$9+$BH235*'Norm-coeff'!$N$9+$BI235*'Norm-coeff'!$O$9</f>
        <v>1.48961085014701</v>
      </c>
      <c r="BW235" s="54">
        <f>'Norm-coeff'!$C$10+$AX235*'Norm-coeff'!$D$10+$AY235*'Norm-coeff'!$E$10+$AZ235*'Norm-coeff'!$F$10+$BA235*'Norm-coeff'!$G$10+$BB235*'Norm-coeff'!$H$10+$BC235*'Norm-coeff'!$I$10+$BD235*'Norm-coeff'!$J$10+$BE235*'Norm-coeff'!$K$10+$BF235*'Norm-coeff'!$L$10+$BG235*'Norm-coeff'!$M$10+$BH235*'Norm-coeff'!$N$10+$BI235*'Norm-coeff'!$O$10</f>
        <v>1.42058735749591</v>
      </c>
      <c r="BX235" s="54">
        <f>'Norm-coeff'!$C$11+$AX235*'Norm-coeff'!$D$11+$AY235*'Norm-coeff'!$E$11+$AZ235*'Norm-coeff'!$F$11+$BA235*'Norm-coeff'!$G$11+$BB235*'Norm-coeff'!$H$11+$BC235*'Norm-coeff'!$I$11+$BD235*'Norm-coeff'!$J$11+$BE235*'Norm-coeff'!$K$11+$BF235*'Norm-coeff'!$L$11+$BG235*'Norm-coeff'!$M$11+$BH235*'Norm-coeff'!$N$11+$BI235*'Norm-coeff'!$O$11</f>
        <v>0.221233014421479</v>
      </c>
      <c r="BY235" s="54">
        <f>'Norm-coeff'!$C$12+$AX235*'Norm-coeff'!$D$12+$AY235*'Norm-coeff'!$E$12+$AZ235*'Norm-coeff'!$F$12+$BA235*'Norm-coeff'!$G$12+$BB235*'Norm-coeff'!$H$12+$BC235*'Norm-coeff'!$I$12+$BD235*'Norm-coeff'!$J$12+$BE235*'Norm-coeff'!$K$12+$BF235*'Norm-coeff'!$L$12+$BG235*'Norm-coeff'!$M$12+$BH235*'Norm-coeff'!$N$12+$BI235*'Norm-coeff'!$O$12</f>
        <v>0.283527502056037</v>
      </c>
      <c r="BZ235" s="54">
        <f>'Norm-coeff'!$C$13+$AX235*'Norm-coeff'!$D$13+$AY235*'Norm-coeff'!$E$13+$AZ235*'Norm-coeff'!$F$13+$BA235*'Norm-coeff'!$G$13+$BB235*'Norm-coeff'!$H$13+$BC235*'Norm-coeff'!$I$13+$BD235*'Norm-coeff'!$J$13+$BE235*'Norm-coeff'!$K$13+$BF235*'Norm-coeff'!$L$13+$BG235*'Norm-coeff'!$M$13+$BH235*'Norm-coeff'!$N$13+$BI235*'Norm-coeff'!$O$13</f>
        <v>-4.1864930554451202E-2</v>
      </c>
      <c r="CA235" s="54">
        <f>'Norm-coeff'!$C$14+$AX235*'Norm-coeff'!$D$14+$AY235*'Norm-coeff'!$E$14+$AZ235*'Norm-coeff'!$F$14+$BA235*'Norm-coeff'!$G$14+$BB235*'Norm-coeff'!$H$14+$BC235*'Norm-coeff'!$I$14+$BD235*'Norm-coeff'!$J$14+$BE235*'Norm-coeff'!$K$14+$BF235*'Norm-coeff'!$L$14+$BG235*'Norm-coeff'!$M$14+$BH235*'Norm-coeff'!$N$14+$BI235*'Norm-coeff'!$O$14</f>
        <v>4.2526983164477103</v>
      </c>
      <c r="CC235" s="54">
        <f t="shared" si="837"/>
        <v>0</v>
      </c>
      <c r="CG235" s="54">
        <f t="shared" si="713"/>
        <v>0</v>
      </c>
      <c r="CH235" s="54">
        <f t="shared" si="691"/>
        <v>0</v>
      </c>
      <c r="CI235" s="54">
        <f t="shared" si="714"/>
        <v>0</v>
      </c>
      <c r="CJ235" s="56">
        <f t="shared" si="715"/>
        <v>0</v>
      </c>
      <c r="CK235" s="54">
        <f t="shared" si="716"/>
        <v>0</v>
      </c>
      <c r="CL235" s="54">
        <f t="shared" si="717"/>
        <v>0</v>
      </c>
      <c r="CM235" s="54">
        <f t="shared" si="718"/>
        <v>0</v>
      </c>
      <c r="CN235" s="54">
        <f t="shared" si="719"/>
        <v>0</v>
      </c>
      <c r="CO235" s="54">
        <f t="shared" si="720"/>
        <v>0</v>
      </c>
      <c r="CP235" s="54">
        <f t="shared" si="721"/>
        <v>0</v>
      </c>
      <c r="CQ235" s="54">
        <f t="shared" si="722"/>
        <v>0</v>
      </c>
      <c r="CR235" s="54">
        <f t="shared" si="723"/>
        <v>0</v>
      </c>
      <c r="CS235" s="54">
        <f t="shared" si="724"/>
        <v>0</v>
      </c>
      <c r="CU235" s="54">
        <f t="shared" si="725"/>
        <v>0</v>
      </c>
      <c r="CV235" s="54">
        <f t="shared" si="726"/>
        <v>0</v>
      </c>
      <c r="CW235" s="54">
        <f t="shared" si="727"/>
        <v>0</v>
      </c>
      <c r="CX235" s="54">
        <f t="shared" si="728"/>
        <v>0</v>
      </c>
      <c r="CZ235" s="54">
        <f t="shared" si="729"/>
        <v>0</v>
      </c>
      <c r="DA235" s="54">
        <f t="shared" si="730"/>
        <v>0</v>
      </c>
      <c r="DB235" s="54">
        <f t="shared" si="731"/>
        <v>0</v>
      </c>
      <c r="DC235" s="54">
        <f t="shared" si="732"/>
        <v>0</v>
      </c>
      <c r="DD235" s="54">
        <f t="shared" si="733"/>
        <v>0</v>
      </c>
      <c r="DE235" s="54">
        <f t="shared" si="734"/>
        <v>0</v>
      </c>
      <c r="DF235" s="54">
        <f t="shared" si="735"/>
        <v>0</v>
      </c>
      <c r="DG235" s="54">
        <f t="shared" si="736"/>
        <v>2</v>
      </c>
      <c r="DH235" s="71">
        <f t="shared" si="737"/>
        <v>0</v>
      </c>
      <c r="DI235" s="71">
        <f t="shared" si="738"/>
        <v>0</v>
      </c>
      <c r="DJ235" s="54">
        <f t="shared" si="739"/>
        <v>0</v>
      </c>
      <c r="DK235" s="54">
        <f t="shared" si="740"/>
        <v>2</v>
      </c>
      <c r="DL235" s="4">
        <f t="shared" si="665"/>
        <v>0</v>
      </c>
      <c r="DM235" s="3">
        <f t="shared" si="741"/>
        <v>0</v>
      </c>
      <c r="DN235" s="3">
        <f t="shared" si="742"/>
        <v>0</v>
      </c>
      <c r="DO235" s="4" t="e">
        <f t="shared" si="743"/>
        <v>#DIV/0!</v>
      </c>
      <c r="DP235" s="57"/>
      <c r="DQ235" s="57"/>
      <c r="DR235" s="56">
        <f t="shared" si="666"/>
        <v>2</v>
      </c>
      <c r="DS235" s="56">
        <f t="shared" si="667"/>
        <v>0</v>
      </c>
      <c r="DT235" s="38">
        <f t="shared" si="668"/>
        <v>0</v>
      </c>
      <c r="DU235" s="38">
        <f t="shared" si="744"/>
        <v>2</v>
      </c>
      <c r="DV235" s="38">
        <f t="shared" si="669"/>
        <v>0</v>
      </c>
      <c r="DW235" s="39">
        <f t="shared" si="670"/>
        <v>0</v>
      </c>
      <c r="DX235" s="39">
        <f t="shared" si="671"/>
        <v>0</v>
      </c>
      <c r="DY235" s="39">
        <f t="shared" si="672"/>
        <v>0</v>
      </c>
      <c r="DZ235" s="39">
        <f t="shared" si="673"/>
        <v>0</v>
      </c>
      <c r="EA235" s="39">
        <f t="shared" si="674"/>
        <v>0</v>
      </c>
      <c r="EB235" s="37" t="e">
        <f t="shared" si="745"/>
        <v>#DIV/0!</v>
      </c>
      <c r="EC235" s="37" t="e">
        <f t="shared" si="746"/>
        <v>#DIV/0!</v>
      </c>
      <c r="ED235" s="37" t="e">
        <f t="shared" si="747"/>
        <v>#DIV/0!</v>
      </c>
      <c r="EE235" s="37" t="e">
        <f t="shared" si="748"/>
        <v>#DIV/0!</v>
      </c>
      <c r="EF235" s="39" t="e">
        <f t="shared" si="749"/>
        <v>#DIV/0!</v>
      </c>
      <c r="EG235" s="37" t="e">
        <f t="shared" si="750"/>
        <v>#DIV/0!</v>
      </c>
      <c r="EH235" s="37" t="e">
        <f t="shared" si="751"/>
        <v>#DIV/0!</v>
      </c>
      <c r="EI235" s="11" t="b">
        <f t="shared" si="752"/>
        <v>1</v>
      </c>
      <c r="EJ235" s="11" t="b">
        <f t="shared" si="753"/>
        <v>0</v>
      </c>
      <c r="EK235" s="39" t="e">
        <f t="shared" si="754"/>
        <v>#DIV/0!</v>
      </c>
      <c r="EL235" s="39" t="e">
        <f t="shared" si="755"/>
        <v>#DIV/0!</v>
      </c>
      <c r="EM235" s="39" t="e">
        <f t="shared" si="756"/>
        <v>#DIV/0!</v>
      </c>
      <c r="EN235" s="39" t="e">
        <f t="shared" si="757"/>
        <v>#DIV/0!</v>
      </c>
      <c r="EO235" s="39" t="e">
        <f t="shared" si="758"/>
        <v>#DIV/0!</v>
      </c>
      <c r="EP235" s="39" t="e">
        <f t="shared" si="759"/>
        <v>#DIV/0!</v>
      </c>
      <c r="EQ235" s="39" t="e">
        <f t="shared" si="760"/>
        <v>#DIV/0!</v>
      </c>
      <c r="ER235" s="39" t="e">
        <f t="shared" si="761"/>
        <v>#DIV/0!</v>
      </c>
      <c r="ES235" s="58" t="str">
        <f t="shared" si="762"/>
        <v>(OH,F,Cl)-dominate amphibole</v>
      </c>
      <c r="ET235" s="58" t="e">
        <f t="shared" si="763"/>
        <v>#N/A</v>
      </c>
      <c r="EU235" s="56">
        <f t="shared" si="675"/>
        <v>0</v>
      </c>
      <c r="EV235" s="56">
        <f t="shared" si="676"/>
        <v>0</v>
      </c>
      <c r="EW235" s="56">
        <f t="shared" si="677"/>
        <v>0</v>
      </c>
      <c r="EX235" s="56">
        <f t="shared" si="678"/>
        <v>0</v>
      </c>
      <c r="EY235" s="56">
        <f t="shared" si="679"/>
        <v>0</v>
      </c>
      <c r="EZ235" s="56">
        <f t="shared" si="680"/>
        <v>0</v>
      </c>
      <c r="FA235" s="39">
        <f t="shared" si="681"/>
        <v>0</v>
      </c>
      <c r="FB235" s="39">
        <f t="shared" si="682"/>
        <v>0</v>
      </c>
      <c r="FC235" s="54">
        <f t="shared" si="683"/>
        <v>0</v>
      </c>
      <c r="FD235" s="54">
        <f t="shared" si="684"/>
        <v>0</v>
      </c>
      <c r="FE235" s="39">
        <f t="shared" si="685"/>
        <v>0</v>
      </c>
      <c r="FF235" s="54">
        <f t="shared" si="686"/>
        <v>0</v>
      </c>
      <c r="FG235" s="39">
        <f t="shared" si="687"/>
        <v>0</v>
      </c>
      <c r="FH235" s="39">
        <f t="shared" si="764"/>
        <v>0</v>
      </c>
      <c r="FI235" s="39">
        <f t="shared" si="765"/>
        <v>0</v>
      </c>
      <c r="FJ235" s="39">
        <f t="shared" si="766"/>
        <v>0</v>
      </c>
      <c r="FK235" s="39" t="e">
        <f t="shared" si="767"/>
        <v>#DIV/0!</v>
      </c>
      <c r="FL235" s="39" t="e">
        <f t="shared" si="768"/>
        <v>#DIV/0!</v>
      </c>
      <c r="FM235" s="39" t="e">
        <f t="shared" si="769"/>
        <v>#DIV/0!</v>
      </c>
      <c r="FN235" s="39">
        <f t="shared" si="770"/>
        <v>1</v>
      </c>
      <c r="FO235" s="39">
        <f t="shared" si="688"/>
        <v>0</v>
      </c>
      <c r="FP235" s="39">
        <f t="shared" si="689"/>
        <v>0</v>
      </c>
      <c r="FQ235" s="39">
        <f t="shared" si="690"/>
        <v>0</v>
      </c>
      <c r="FR235" s="39">
        <f t="shared" si="771"/>
        <v>0</v>
      </c>
      <c r="FS235" s="39">
        <f t="shared" si="772"/>
        <v>0</v>
      </c>
      <c r="FU235" s="39" t="e">
        <f t="shared" si="773"/>
        <v>#DIV/0!</v>
      </c>
      <c r="FV235" s="39" t="e">
        <f t="shared" si="774"/>
        <v>#DIV/0!</v>
      </c>
      <c r="FW235" s="39" t="e">
        <f t="shared" si="775"/>
        <v>#DIV/0!</v>
      </c>
      <c r="FY235" s="39" t="e">
        <f t="shared" si="776"/>
        <v>#DIV/0!</v>
      </c>
      <c r="FZ235" s="39" t="e">
        <f t="shared" si="777"/>
        <v>#DIV/0!</v>
      </c>
      <c r="GA235" s="39" t="e">
        <f t="shared" si="778"/>
        <v>#DIV/0!</v>
      </c>
      <c r="GB235" s="39" t="e">
        <f t="shared" si="779"/>
        <v>#DIV/0!</v>
      </c>
      <c r="GC235" s="39" t="e">
        <f t="shared" si="780"/>
        <v>#DIV/0!</v>
      </c>
      <c r="GD235" s="39" t="e">
        <f t="shared" si="781"/>
        <v>#DIV/0!</v>
      </c>
      <c r="GE235" s="39" t="e">
        <f t="shared" si="782"/>
        <v>#DIV/0!</v>
      </c>
      <c r="GF235" s="39" t="e">
        <f t="shared" si="783"/>
        <v>#DIV/0!</v>
      </c>
      <c r="GG235" s="39" t="e">
        <f t="shared" si="784"/>
        <v>#DIV/0!</v>
      </c>
      <c r="GH235" s="39" t="e">
        <f t="shared" si="785"/>
        <v>#DIV/0!</v>
      </c>
      <c r="GI235" s="39"/>
      <c r="GJ235" s="39" t="e">
        <f t="shared" si="786"/>
        <v>#DIV/0!</v>
      </c>
      <c r="GK235" s="39" t="e">
        <f t="shared" si="787"/>
        <v>#DIV/0!</v>
      </c>
      <c r="GL235" s="39" t="e">
        <f t="shared" si="788"/>
        <v>#DIV/0!</v>
      </c>
      <c r="GM235" s="39" t="e">
        <f t="shared" si="789"/>
        <v>#DIV/0!</v>
      </c>
      <c r="GN235" s="39" t="e">
        <f t="shared" si="790"/>
        <v>#DIV/0!</v>
      </c>
      <c r="GO235" s="57"/>
      <c r="GP235" s="57" t="e">
        <f t="shared" si="791"/>
        <v>#DIV/0!</v>
      </c>
      <c r="GQ235" s="59" t="e">
        <f t="shared" si="792"/>
        <v>#DIV/0!</v>
      </c>
      <c r="GR235" s="41" t="e">
        <f t="shared" si="793"/>
        <v>#DIV/0!</v>
      </c>
      <c r="GS235" s="57" t="e">
        <f t="shared" si="794"/>
        <v>#DIV/0!</v>
      </c>
      <c r="GT235" s="57" t="e">
        <f t="shared" si="795"/>
        <v>#DIV/0!</v>
      </c>
      <c r="GU235" s="57" t="e">
        <f t="shared" si="796"/>
        <v>#DIV/0!</v>
      </c>
      <c r="GV235" s="57"/>
      <c r="GW235" s="42" t="e">
        <f t="shared" si="797"/>
        <v>#DIV/0!</v>
      </c>
      <c r="GX235" s="42" t="e">
        <f t="shared" si="798"/>
        <v>#DIV/0!</v>
      </c>
      <c r="GY235" s="42" t="e">
        <f t="shared" si="799"/>
        <v>#DIV/0!</v>
      </c>
      <c r="GZ235" s="57"/>
      <c r="HA235" s="2" t="e">
        <f t="shared" si="800"/>
        <v>#DIV/0!</v>
      </c>
      <c r="HB235" s="2" t="e">
        <f t="shared" si="801"/>
        <v>#DIV/0!</v>
      </c>
      <c r="HC235" s="2" t="e">
        <f t="shared" si="802"/>
        <v>#DIV/0!</v>
      </c>
      <c r="HD235" s="2" t="e">
        <f t="shared" si="803"/>
        <v>#DIV/0!</v>
      </c>
      <c r="HE235" s="2" t="e">
        <f t="shared" si="804"/>
        <v>#DIV/0!</v>
      </c>
      <c r="HF235" s="2" t="e">
        <f t="shared" si="805"/>
        <v>#DIV/0!</v>
      </c>
      <c r="HG235" s="2" t="e">
        <f t="shared" si="806"/>
        <v>#DIV/0!</v>
      </c>
      <c r="HH235" s="2" t="e">
        <f t="shared" si="807"/>
        <v>#DIV/0!</v>
      </c>
      <c r="HI235" s="2" t="e">
        <f t="shared" si="808"/>
        <v>#DIV/0!</v>
      </c>
      <c r="HJ235" s="11" t="e">
        <f t="shared" si="809"/>
        <v>#DIV/0!</v>
      </c>
      <c r="HK235" s="60" t="e">
        <f t="shared" si="810"/>
        <v>#DIV/0!</v>
      </c>
      <c r="HL235" s="57"/>
      <c r="HM235" s="57" t="e">
        <f t="shared" si="811"/>
        <v>#DIV/0!</v>
      </c>
      <c r="HN235" s="57" t="e">
        <f t="shared" si="812"/>
        <v>#DIV/0!</v>
      </c>
      <c r="HO235" s="57" t="e">
        <f t="shared" si="813"/>
        <v>#DIV/0!</v>
      </c>
      <c r="HP235" s="57" t="e">
        <f t="shared" si="814"/>
        <v>#DIV/0!</v>
      </c>
      <c r="HQ235" s="57" t="e">
        <f t="shared" si="815"/>
        <v>#DIV/0!</v>
      </c>
      <c r="HR235" s="57"/>
      <c r="HS235" s="57" t="e">
        <f t="shared" si="816"/>
        <v>#DIV/0!</v>
      </c>
      <c r="HT235" s="57" t="e">
        <f t="shared" si="817"/>
        <v>#DIV/0!</v>
      </c>
      <c r="HU235" s="57" t="e">
        <f t="shared" si="818"/>
        <v>#DIV/0!</v>
      </c>
      <c r="HV235" s="57" t="e">
        <f t="shared" si="819"/>
        <v>#DIV/0!</v>
      </c>
      <c r="HW235" s="57" t="e">
        <f t="shared" si="820"/>
        <v>#DIV/0!</v>
      </c>
      <c r="HX235" s="57"/>
      <c r="HY235" s="57" t="e">
        <f t="shared" si="821"/>
        <v>#DIV/0!</v>
      </c>
      <c r="HZ235" s="57" t="e">
        <f t="shared" si="822"/>
        <v>#DIV/0!</v>
      </c>
      <c r="IA235" s="57"/>
      <c r="IB235" s="61">
        <f t="shared" si="823"/>
        <v>0</v>
      </c>
      <c r="IC235" s="57" t="str">
        <f t="shared" si="824"/>
        <v/>
      </c>
      <c r="ID235" s="42"/>
      <c r="IE235" s="2" t="str">
        <f t="shared" si="825"/>
        <v/>
      </c>
      <c r="IF235" s="60" t="e">
        <f t="shared" si="826"/>
        <v>#DIV/0!</v>
      </c>
      <c r="IG235" s="60" t="str">
        <f t="shared" si="827"/>
        <v/>
      </c>
      <c r="IH235" s="60" t="str">
        <f t="shared" si="828"/>
        <v>zinco-</v>
      </c>
      <c r="II235" s="60" t="str">
        <f t="shared" si="829"/>
        <v>mangano-</v>
      </c>
      <c r="IJ235" s="60" t="e">
        <f t="shared" si="830"/>
        <v>#DIV/0!</v>
      </c>
      <c r="IK235" s="60" t="e">
        <f t="shared" si="831"/>
        <v>#DIV/0!</v>
      </c>
      <c r="IL235" s="60" t="e">
        <f t="shared" si="832"/>
        <v>#DIV/0!</v>
      </c>
      <c r="IM235" s="60" t="e">
        <f t="shared" si="833"/>
        <v>#DIV/0!</v>
      </c>
      <c r="IN235" s="60" t="str">
        <f t="shared" si="834"/>
        <v/>
      </c>
      <c r="IO235" s="60" t="str">
        <f t="shared" si="835"/>
        <v/>
      </c>
      <c r="IP235" s="57"/>
      <c r="IQ235" s="57" t="str">
        <f t="shared" si="836"/>
        <v>ERROR!!</v>
      </c>
    </row>
    <row r="236" spans="24:251">
      <c r="X236" s="29">
        <f t="shared" si="692"/>
        <v>0</v>
      </c>
      <c r="Y236" s="29">
        <f t="shared" si="693"/>
        <v>0</v>
      </c>
      <c r="Z236" s="29" t="e">
        <f t="shared" si="694"/>
        <v>#DIV/0!</v>
      </c>
      <c r="AA236" s="29" t="e">
        <f t="shared" si="695"/>
        <v>#DIV/0!</v>
      </c>
      <c r="AB236" s="29" t="e">
        <f t="shared" si="696"/>
        <v>#DIV/0!</v>
      </c>
      <c r="AC236" s="29" t="e">
        <f t="shared" si="697"/>
        <v>#DIV/0!</v>
      </c>
      <c r="AF236" s="23">
        <v>60.084299999999999</v>
      </c>
      <c r="AG236" s="23">
        <v>79.878799999999998</v>
      </c>
      <c r="AH236" s="23">
        <v>101.96120000000001</v>
      </c>
      <c r="AI236" s="23">
        <v>151.99039999999999</v>
      </c>
      <c r="AJ236" s="23">
        <v>159.69</v>
      </c>
      <c r="AK236" s="23">
        <v>71.846400000000003</v>
      </c>
      <c r="AL236" s="23">
        <v>70.9375</v>
      </c>
      <c r="AM236" s="23">
        <v>40.304400000000001</v>
      </c>
      <c r="AN236" s="23">
        <v>56.077399999999997</v>
      </c>
      <c r="AO236" s="23">
        <v>61.978999999999999</v>
      </c>
      <c r="AP236" s="23">
        <v>94.195999999999998</v>
      </c>
      <c r="AQ236" s="23">
        <v>18.998000000000001</v>
      </c>
      <c r="AR236" s="23">
        <v>35.450000000000003</v>
      </c>
      <c r="AS236" s="23">
        <v>29.88</v>
      </c>
      <c r="AT236" s="23">
        <v>74.691999999999993</v>
      </c>
      <c r="AU236" s="23">
        <v>81.39</v>
      </c>
      <c r="AX236" s="54">
        <f t="shared" si="698"/>
        <v>0</v>
      </c>
      <c r="AY236" s="54">
        <f t="shared" si="699"/>
        <v>0</v>
      </c>
      <c r="AZ236" s="54">
        <f t="shared" si="700"/>
        <v>0</v>
      </c>
      <c r="BA236" s="54">
        <f t="shared" si="701"/>
        <v>0</v>
      </c>
      <c r="BB236" s="54">
        <f t="shared" si="702"/>
        <v>0</v>
      </c>
      <c r="BC236" s="54">
        <f t="shared" si="703"/>
        <v>0</v>
      </c>
      <c r="BD236" s="54">
        <f t="shared" si="704"/>
        <v>0</v>
      </c>
      <c r="BE236" s="54">
        <f t="shared" si="705"/>
        <v>0</v>
      </c>
      <c r="BF236" s="54">
        <f t="shared" si="706"/>
        <v>0</v>
      </c>
      <c r="BG236" s="54">
        <f t="shared" si="707"/>
        <v>0</v>
      </c>
      <c r="BH236" s="54">
        <f t="shared" si="708"/>
        <v>0</v>
      </c>
      <c r="BI236" s="54">
        <f t="shared" si="709"/>
        <v>0</v>
      </c>
      <c r="BJ236" s="54">
        <f t="shared" si="710"/>
        <v>0</v>
      </c>
      <c r="BK236" s="54">
        <f t="shared" si="711"/>
        <v>0</v>
      </c>
      <c r="BL236" s="54">
        <f t="shared" si="712"/>
        <v>0</v>
      </c>
      <c r="BM236" s="42"/>
      <c r="BO236" s="54">
        <f>'Norm-coeff'!$C$2+$AX236*'Norm-coeff'!$D$2+$AY236*'Norm-coeff'!$E$2+$AZ236*'Norm-coeff'!$F$2+$BA236*'Norm-coeff'!$G$2+$BB236*'Norm-coeff'!$H$2+$BC236*'Norm-coeff'!$I$2+$BD236*'Norm-coeff'!$J$2+$BE236*'Norm-coeff'!$K$2+$BF236*'Norm-coeff'!$L$2+$BG236*'Norm-coeff'!$M$2+$BH236*'Norm-coeff'!$N$2+$BI236*'Norm-coeff'!$O$2</f>
        <v>5.4045421474420303</v>
      </c>
      <c r="BP236" s="54">
        <f>'Norm-coeff'!$C$3+$AX236*'Norm-coeff'!$D$3+$AY236*'Norm-coeff'!$E$3+$AZ236*'Norm-coeff'!$F$3+$BA236*'Norm-coeff'!$G$3+$BB236*'Norm-coeff'!$H$3+$BC236*'Norm-coeff'!$I$3+$BD236*'Norm-coeff'!$J$3+$BE236*'Norm-coeff'!$K$3+$BF236*'Norm-coeff'!$L$3+$BG236*'Norm-coeff'!$M$3+$BH236*'Norm-coeff'!$N$3+$BI236*'Norm-coeff'!$O$3</f>
        <v>3.15319116612705</v>
      </c>
      <c r="BQ236" s="54">
        <f>'Norm-coeff'!$C$4+$AX236*'Norm-coeff'!$D$4+$AY236*'Norm-coeff'!$E$4+$AZ236*'Norm-coeff'!$F$4+$BA236*'Norm-coeff'!$G$4+$BB236*'Norm-coeff'!$H$4+$BC236*'Norm-coeff'!$I$4+$BD236*'Norm-coeff'!$J$4+$BE236*'Norm-coeff'!$K$4+$BF236*'Norm-coeff'!$L$4+$BG236*'Norm-coeff'!$M$4+$BH236*'Norm-coeff'!$N$4+$BI236*'Norm-coeff'!$O$4</f>
        <v>1.42115649462768</v>
      </c>
      <c r="BR236" s="54">
        <f>'Norm-coeff'!$C$5+$AX236*'Norm-coeff'!$D$5+$AY236*'Norm-coeff'!$E$5+$AZ236*'Norm-coeff'!$F$5+$BA236*'Norm-coeff'!$G$5+$BB236*'Norm-coeff'!$H$5+$BC236*'Norm-coeff'!$I$5+$BD236*'Norm-coeff'!$J$5+$BE236*'Norm-coeff'!$K$5+$BF236*'Norm-coeff'!$L$5+$BG236*'Norm-coeff'!$M$5+$BH236*'Norm-coeff'!$N$5+$BI236*'Norm-coeff'!$O$5</f>
        <v>1.0553329241296201</v>
      </c>
      <c r="BS236" s="54">
        <f>'Norm-coeff'!$C$6+$AX236*'Norm-coeff'!$D$6+$AY236*'Norm-coeff'!$E$6+$AZ236*'Norm-coeff'!$F$6+$BA236*'Norm-coeff'!$G$6+$BB236*'Norm-coeff'!$H$6+$BC236*'Norm-coeff'!$I$6+$BD236*'Norm-coeff'!$J$6+$BE236*'Norm-coeff'!$K$6+$BF236*'Norm-coeff'!$L$6+$BG236*'Norm-coeff'!$M$6+$BH236*'Norm-coeff'!$N$6+$BI236*'Norm-coeff'!$O$6</f>
        <v>-1.48700885495103E-2</v>
      </c>
      <c r="BT236" s="54">
        <f>'Norm-coeff'!$C$7+$AX236*'Norm-coeff'!$D$7+$AY236*'Norm-coeff'!$E$7+$AZ236*'Norm-coeff'!$F$7+$BA236*'Norm-coeff'!$G$7+$BB236*'Norm-coeff'!$H$7+$BC236*'Norm-coeff'!$I$7+$BD236*'Norm-coeff'!$J$7+$BE236*'Norm-coeff'!$K$7+$BF236*'Norm-coeff'!$L$7+$BG236*'Norm-coeff'!$M$7+$BH236*'Norm-coeff'!$N$7+$BI236*'Norm-coeff'!$O$7</f>
        <v>2.0907583608832998</v>
      </c>
      <c r="BU236" s="54">
        <f>'Norm-coeff'!$C$8+$AX236*'Norm-coeff'!$D$8+$AY236*'Norm-coeff'!$E$8+$AZ236*'Norm-coeff'!$F$8+$BA236*'Norm-coeff'!$G$8+$BB236*'Norm-coeff'!$H$8+$BC236*'Norm-coeff'!$I$8+$BD236*'Norm-coeff'!$J$8+$BE236*'Norm-coeff'!$K$8+$BF236*'Norm-coeff'!$L$8+$BG236*'Norm-coeff'!$M$8+$BH236*'Norm-coeff'!$N$8+$BI236*'Norm-coeff'!$O$8</f>
        <v>0.65894159836244504</v>
      </c>
      <c r="BV236" s="54">
        <f>'Norm-coeff'!$C$9+$AX236*'Norm-coeff'!$D$9+$AY236*'Norm-coeff'!$E$9+$AZ236*'Norm-coeff'!$F$9+$BA236*'Norm-coeff'!$G$9+$BB236*'Norm-coeff'!$H$9+$BC236*'Norm-coeff'!$I$9+$BD236*'Norm-coeff'!$J$9+$BE236*'Norm-coeff'!$K$9+$BF236*'Norm-coeff'!$L$9+$BG236*'Norm-coeff'!$M$9+$BH236*'Norm-coeff'!$N$9+$BI236*'Norm-coeff'!$O$9</f>
        <v>1.48961085014701</v>
      </c>
      <c r="BW236" s="54">
        <f>'Norm-coeff'!$C$10+$AX236*'Norm-coeff'!$D$10+$AY236*'Norm-coeff'!$E$10+$AZ236*'Norm-coeff'!$F$10+$BA236*'Norm-coeff'!$G$10+$BB236*'Norm-coeff'!$H$10+$BC236*'Norm-coeff'!$I$10+$BD236*'Norm-coeff'!$J$10+$BE236*'Norm-coeff'!$K$10+$BF236*'Norm-coeff'!$L$10+$BG236*'Norm-coeff'!$M$10+$BH236*'Norm-coeff'!$N$10+$BI236*'Norm-coeff'!$O$10</f>
        <v>1.42058735749591</v>
      </c>
      <c r="BX236" s="54">
        <f>'Norm-coeff'!$C$11+$AX236*'Norm-coeff'!$D$11+$AY236*'Norm-coeff'!$E$11+$AZ236*'Norm-coeff'!$F$11+$BA236*'Norm-coeff'!$G$11+$BB236*'Norm-coeff'!$H$11+$BC236*'Norm-coeff'!$I$11+$BD236*'Norm-coeff'!$J$11+$BE236*'Norm-coeff'!$K$11+$BF236*'Norm-coeff'!$L$11+$BG236*'Norm-coeff'!$M$11+$BH236*'Norm-coeff'!$N$11+$BI236*'Norm-coeff'!$O$11</f>
        <v>0.221233014421479</v>
      </c>
      <c r="BY236" s="54">
        <f>'Norm-coeff'!$C$12+$AX236*'Norm-coeff'!$D$12+$AY236*'Norm-coeff'!$E$12+$AZ236*'Norm-coeff'!$F$12+$BA236*'Norm-coeff'!$G$12+$BB236*'Norm-coeff'!$H$12+$BC236*'Norm-coeff'!$I$12+$BD236*'Norm-coeff'!$J$12+$BE236*'Norm-coeff'!$K$12+$BF236*'Norm-coeff'!$L$12+$BG236*'Norm-coeff'!$M$12+$BH236*'Norm-coeff'!$N$12+$BI236*'Norm-coeff'!$O$12</f>
        <v>0.283527502056037</v>
      </c>
      <c r="BZ236" s="54">
        <f>'Norm-coeff'!$C$13+$AX236*'Norm-coeff'!$D$13+$AY236*'Norm-coeff'!$E$13+$AZ236*'Norm-coeff'!$F$13+$BA236*'Norm-coeff'!$G$13+$BB236*'Norm-coeff'!$H$13+$BC236*'Norm-coeff'!$I$13+$BD236*'Norm-coeff'!$J$13+$BE236*'Norm-coeff'!$K$13+$BF236*'Norm-coeff'!$L$13+$BG236*'Norm-coeff'!$M$13+$BH236*'Norm-coeff'!$N$13+$BI236*'Norm-coeff'!$O$13</f>
        <v>-4.1864930554451202E-2</v>
      </c>
      <c r="CA236" s="54">
        <f>'Norm-coeff'!$C$14+$AX236*'Norm-coeff'!$D$14+$AY236*'Norm-coeff'!$E$14+$AZ236*'Norm-coeff'!$F$14+$BA236*'Norm-coeff'!$G$14+$BB236*'Norm-coeff'!$H$14+$BC236*'Norm-coeff'!$I$14+$BD236*'Norm-coeff'!$J$14+$BE236*'Norm-coeff'!$K$14+$BF236*'Norm-coeff'!$L$14+$BG236*'Norm-coeff'!$M$14+$BH236*'Norm-coeff'!$N$14+$BI236*'Norm-coeff'!$O$14</f>
        <v>4.2526983164477103</v>
      </c>
      <c r="CC236" s="54">
        <f t="shared" si="837"/>
        <v>0</v>
      </c>
      <c r="CG236" s="54">
        <f t="shared" si="713"/>
        <v>0</v>
      </c>
      <c r="CH236" s="54">
        <f t="shared" si="691"/>
        <v>0</v>
      </c>
      <c r="CI236" s="54">
        <f t="shared" si="714"/>
        <v>0</v>
      </c>
      <c r="CJ236" s="56">
        <f t="shared" si="715"/>
        <v>0</v>
      </c>
      <c r="CK236" s="54">
        <f t="shared" si="716"/>
        <v>0</v>
      </c>
      <c r="CL236" s="54">
        <f t="shared" si="717"/>
        <v>0</v>
      </c>
      <c r="CM236" s="54">
        <f t="shared" si="718"/>
        <v>0</v>
      </c>
      <c r="CN236" s="54">
        <f t="shared" si="719"/>
        <v>0</v>
      </c>
      <c r="CO236" s="54">
        <f t="shared" si="720"/>
        <v>0</v>
      </c>
      <c r="CP236" s="54">
        <f t="shared" si="721"/>
        <v>0</v>
      </c>
      <c r="CQ236" s="54">
        <f t="shared" si="722"/>
        <v>0</v>
      </c>
      <c r="CR236" s="54">
        <f t="shared" si="723"/>
        <v>0</v>
      </c>
      <c r="CS236" s="54">
        <f t="shared" si="724"/>
        <v>0</v>
      </c>
      <c r="CU236" s="54">
        <f t="shared" si="725"/>
        <v>0</v>
      </c>
      <c r="CV236" s="54">
        <f t="shared" si="726"/>
        <v>0</v>
      </c>
      <c r="CW236" s="54">
        <f t="shared" si="727"/>
        <v>0</v>
      </c>
      <c r="CX236" s="54">
        <f t="shared" si="728"/>
        <v>0</v>
      </c>
      <c r="CZ236" s="54">
        <f t="shared" si="729"/>
        <v>0</v>
      </c>
      <c r="DA236" s="54">
        <f t="shared" si="730"/>
        <v>0</v>
      </c>
      <c r="DB236" s="54">
        <f t="shared" si="731"/>
        <v>0</v>
      </c>
      <c r="DC236" s="54">
        <f t="shared" si="732"/>
        <v>0</v>
      </c>
      <c r="DD236" s="54">
        <f t="shared" si="733"/>
        <v>0</v>
      </c>
      <c r="DE236" s="54">
        <f t="shared" si="734"/>
        <v>0</v>
      </c>
      <c r="DF236" s="54">
        <f t="shared" si="735"/>
        <v>0</v>
      </c>
      <c r="DG236" s="54">
        <f t="shared" si="736"/>
        <v>2</v>
      </c>
      <c r="DH236" s="71">
        <f t="shared" si="737"/>
        <v>0</v>
      </c>
      <c r="DI236" s="71">
        <f t="shared" si="738"/>
        <v>0</v>
      </c>
      <c r="DJ236" s="54">
        <f t="shared" si="739"/>
        <v>0</v>
      </c>
      <c r="DK236" s="54">
        <f t="shared" si="740"/>
        <v>2</v>
      </c>
      <c r="DL236" s="4">
        <f t="shared" si="665"/>
        <v>0</v>
      </c>
      <c r="DM236" s="3">
        <f t="shared" si="741"/>
        <v>0</v>
      </c>
      <c r="DN236" s="3">
        <f t="shared" si="742"/>
        <v>0</v>
      </c>
      <c r="DO236" s="4" t="e">
        <f t="shared" si="743"/>
        <v>#DIV/0!</v>
      </c>
      <c r="DP236" s="57"/>
      <c r="DQ236" s="57"/>
      <c r="DR236" s="56">
        <f t="shared" si="666"/>
        <v>2</v>
      </c>
      <c r="DS236" s="56">
        <f t="shared" si="667"/>
        <v>0</v>
      </c>
      <c r="DT236" s="38">
        <f t="shared" si="668"/>
        <v>0</v>
      </c>
      <c r="DU236" s="38">
        <f t="shared" si="744"/>
        <v>2</v>
      </c>
      <c r="DV236" s="38">
        <f t="shared" si="669"/>
        <v>0</v>
      </c>
      <c r="DW236" s="39">
        <f t="shared" si="670"/>
        <v>0</v>
      </c>
      <c r="DX236" s="39">
        <f t="shared" si="671"/>
        <v>0</v>
      </c>
      <c r="DY236" s="39">
        <f t="shared" si="672"/>
        <v>0</v>
      </c>
      <c r="DZ236" s="39">
        <f t="shared" si="673"/>
        <v>0</v>
      </c>
      <c r="EA236" s="39">
        <f t="shared" si="674"/>
        <v>0</v>
      </c>
      <c r="EB236" s="37" t="e">
        <f t="shared" si="745"/>
        <v>#DIV/0!</v>
      </c>
      <c r="EC236" s="37" t="e">
        <f t="shared" si="746"/>
        <v>#DIV/0!</v>
      </c>
      <c r="ED236" s="37" t="e">
        <f t="shared" si="747"/>
        <v>#DIV/0!</v>
      </c>
      <c r="EE236" s="37" t="e">
        <f t="shared" si="748"/>
        <v>#DIV/0!</v>
      </c>
      <c r="EF236" s="39" t="e">
        <f t="shared" si="749"/>
        <v>#DIV/0!</v>
      </c>
      <c r="EG236" s="37" t="e">
        <f t="shared" si="750"/>
        <v>#DIV/0!</v>
      </c>
      <c r="EH236" s="37" t="e">
        <f t="shared" si="751"/>
        <v>#DIV/0!</v>
      </c>
      <c r="EI236" s="11" t="b">
        <f t="shared" si="752"/>
        <v>1</v>
      </c>
      <c r="EJ236" s="11" t="b">
        <f t="shared" si="753"/>
        <v>0</v>
      </c>
      <c r="EK236" s="39" t="e">
        <f t="shared" si="754"/>
        <v>#DIV/0!</v>
      </c>
      <c r="EL236" s="39" t="e">
        <f t="shared" si="755"/>
        <v>#DIV/0!</v>
      </c>
      <c r="EM236" s="39" t="e">
        <f t="shared" si="756"/>
        <v>#DIV/0!</v>
      </c>
      <c r="EN236" s="39" t="e">
        <f t="shared" si="757"/>
        <v>#DIV/0!</v>
      </c>
      <c r="EO236" s="39" t="e">
        <f t="shared" si="758"/>
        <v>#DIV/0!</v>
      </c>
      <c r="EP236" s="39" t="e">
        <f t="shared" si="759"/>
        <v>#DIV/0!</v>
      </c>
      <c r="EQ236" s="39" t="e">
        <f t="shared" si="760"/>
        <v>#DIV/0!</v>
      </c>
      <c r="ER236" s="39" t="e">
        <f t="shared" si="761"/>
        <v>#DIV/0!</v>
      </c>
      <c r="ES236" s="58" t="str">
        <f t="shared" si="762"/>
        <v>(OH,F,Cl)-dominate amphibole</v>
      </c>
      <c r="ET236" s="58" t="e">
        <f t="shared" si="763"/>
        <v>#N/A</v>
      </c>
      <c r="EU236" s="56">
        <f t="shared" si="675"/>
        <v>0</v>
      </c>
      <c r="EV236" s="56">
        <f t="shared" si="676"/>
        <v>0</v>
      </c>
      <c r="EW236" s="56">
        <f t="shared" si="677"/>
        <v>0</v>
      </c>
      <c r="EX236" s="56">
        <f t="shared" si="678"/>
        <v>0</v>
      </c>
      <c r="EY236" s="56">
        <f t="shared" si="679"/>
        <v>0</v>
      </c>
      <c r="EZ236" s="56">
        <f t="shared" si="680"/>
        <v>0</v>
      </c>
      <c r="FA236" s="39">
        <f t="shared" si="681"/>
        <v>0</v>
      </c>
      <c r="FB236" s="39">
        <f t="shared" si="682"/>
        <v>0</v>
      </c>
      <c r="FC236" s="54">
        <f t="shared" si="683"/>
        <v>0</v>
      </c>
      <c r="FD236" s="54">
        <f t="shared" si="684"/>
        <v>0</v>
      </c>
      <c r="FE236" s="39">
        <f t="shared" si="685"/>
        <v>0</v>
      </c>
      <c r="FF236" s="54">
        <f t="shared" si="686"/>
        <v>0</v>
      </c>
      <c r="FG236" s="39">
        <f t="shared" si="687"/>
        <v>0</v>
      </c>
      <c r="FH236" s="39">
        <f t="shared" si="764"/>
        <v>0</v>
      </c>
      <c r="FI236" s="39">
        <f t="shared" si="765"/>
        <v>0</v>
      </c>
      <c r="FJ236" s="39">
        <f t="shared" si="766"/>
        <v>0</v>
      </c>
      <c r="FK236" s="39" t="e">
        <f t="shared" si="767"/>
        <v>#DIV/0!</v>
      </c>
      <c r="FL236" s="39" t="e">
        <f t="shared" si="768"/>
        <v>#DIV/0!</v>
      </c>
      <c r="FM236" s="39" t="e">
        <f t="shared" si="769"/>
        <v>#DIV/0!</v>
      </c>
      <c r="FN236" s="39">
        <f t="shared" si="770"/>
        <v>1</v>
      </c>
      <c r="FO236" s="39">
        <f t="shared" si="688"/>
        <v>0</v>
      </c>
      <c r="FP236" s="39">
        <f t="shared" si="689"/>
        <v>0</v>
      </c>
      <c r="FQ236" s="39">
        <f t="shared" si="690"/>
        <v>0</v>
      </c>
      <c r="FR236" s="39">
        <f t="shared" si="771"/>
        <v>0</v>
      </c>
      <c r="FS236" s="39">
        <f t="shared" si="772"/>
        <v>0</v>
      </c>
      <c r="FU236" s="39" t="e">
        <f t="shared" si="773"/>
        <v>#DIV/0!</v>
      </c>
      <c r="FV236" s="39" t="e">
        <f t="shared" si="774"/>
        <v>#DIV/0!</v>
      </c>
      <c r="FW236" s="39" t="e">
        <f t="shared" si="775"/>
        <v>#DIV/0!</v>
      </c>
      <c r="FY236" s="39" t="e">
        <f t="shared" si="776"/>
        <v>#DIV/0!</v>
      </c>
      <c r="FZ236" s="39" t="e">
        <f t="shared" si="777"/>
        <v>#DIV/0!</v>
      </c>
      <c r="GA236" s="39" t="e">
        <f t="shared" si="778"/>
        <v>#DIV/0!</v>
      </c>
      <c r="GB236" s="39" t="e">
        <f t="shared" si="779"/>
        <v>#DIV/0!</v>
      </c>
      <c r="GC236" s="39" t="e">
        <f t="shared" si="780"/>
        <v>#DIV/0!</v>
      </c>
      <c r="GD236" s="39" t="e">
        <f t="shared" si="781"/>
        <v>#DIV/0!</v>
      </c>
      <c r="GE236" s="39" t="e">
        <f t="shared" si="782"/>
        <v>#DIV/0!</v>
      </c>
      <c r="GF236" s="39" t="e">
        <f t="shared" si="783"/>
        <v>#DIV/0!</v>
      </c>
      <c r="GG236" s="39" t="e">
        <f t="shared" si="784"/>
        <v>#DIV/0!</v>
      </c>
      <c r="GH236" s="39" t="e">
        <f t="shared" si="785"/>
        <v>#DIV/0!</v>
      </c>
      <c r="GI236" s="39"/>
      <c r="GJ236" s="39" t="e">
        <f t="shared" si="786"/>
        <v>#DIV/0!</v>
      </c>
      <c r="GK236" s="39" t="e">
        <f t="shared" si="787"/>
        <v>#DIV/0!</v>
      </c>
      <c r="GL236" s="39" t="e">
        <f t="shared" si="788"/>
        <v>#DIV/0!</v>
      </c>
      <c r="GM236" s="39" t="e">
        <f t="shared" si="789"/>
        <v>#DIV/0!</v>
      </c>
      <c r="GN236" s="39" t="e">
        <f t="shared" si="790"/>
        <v>#DIV/0!</v>
      </c>
      <c r="GO236" s="57"/>
      <c r="GP236" s="57" t="e">
        <f t="shared" si="791"/>
        <v>#DIV/0!</v>
      </c>
      <c r="GQ236" s="59" t="e">
        <f t="shared" si="792"/>
        <v>#DIV/0!</v>
      </c>
      <c r="GR236" s="41" t="e">
        <f t="shared" si="793"/>
        <v>#DIV/0!</v>
      </c>
      <c r="GS236" s="57" t="e">
        <f t="shared" si="794"/>
        <v>#DIV/0!</v>
      </c>
      <c r="GT236" s="57" t="e">
        <f t="shared" si="795"/>
        <v>#DIV/0!</v>
      </c>
      <c r="GU236" s="57" t="e">
        <f t="shared" si="796"/>
        <v>#DIV/0!</v>
      </c>
      <c r="GV236" s="57"/>
      <c r="GW236" s="42" t="e">
        <f t="shared" si="797"/>
        <v>#DIV/0!</v>
      </c>
      <c r="GX236" s="42" t="e">
        <f t="shared" si="798"/>
        <v>#DIV/0!</v>
      </c>
      <c r="GY236" s="42" t="e">
        <f t="shared" si="799"/>
        <v>#DIV/0!</v>
      </c>
      <c r="GZ236" s="57"/>
      <c r="HA236" s="2" t="e">
        <f t="shared" si="800"/>
        <v>#DIV/0!</v>
      </c>
      <c r="HB236" s="2" t="e">
        <f t="shared" si="801"/>
        <v>#DIV/0!</v>
      </c>
      <c r="HC236" s="2" t="e">
        <f t="shared" si="802"/>
        <v>#DIV/0!</v>
      </c>
      <c r="HD236" s="2" t="e">
        <f t="shared" si="803"/>
        <v>#DIV/0!</v>
      </c>
      <c r="HE236" s="2" t="e">
        <f t="shared" si="804"/>
        <v>#DIV/0!</v>
      </c>
      <c r="HF236" s="2" t="e">
        <f t="shared" si="805"/>
        <v>#DIV/0!</v>
      </c>
      <c r="HG236" s="2" t="e">
        <f t="shared" si="806"/>
        <v>#DIV/0!</v>
      </c>
      <c r="HH236" s="2" t="e">
        <f t="shared" si="807"/>
        <v>#DIV/0!</v>
      </c>
      <c r="HI236" s="2" t="e">
        <f t="shared" si="808"/>
        <v>#DIV/0!</v>
      </c>
      <c r="HJ236" s="11" t="e">
        <f t="shared" si="809"/>
        <v>#DIV/0!</v>
      </c>
      <c r="HK236" s="60" t="e">
        <f t="shared" si="810"/>
        <v>#DIV/0!</v>
      </c>
      <c r="HL236" s="57"/>
      <c r="HM236" s="57" t="e">
        <f t="shared" si="811"/>
        <v>#DIV/0!</v>
      </c>
      <c r="HN236" s="57" t="e">
        <f t="shared" si="812"/>
        <v>#DIV/0!</v>
      </c>
      <c r="HO236" s="57" t="e">
        <f t="shared" si="813"/>
        <v>#DIV/0!</v>
      </c>
      <c r="HP236" s="57" t="e">
        <f t="shared" si="814"/>
        <v>#DIV/0!</v>
      </c>
      <c r="HQ236" s="57" t="e">
        <f t="shared" si="815"/>
        <v>#DIV/0!</v>
      </c>
      <c r="HR236" s="57"/>
      <c r="HS236" s="57" t="e">
        <f t="shared" si="816"/>
        <v>#DIV/0!</v>
      </c>
      <c r="HT236" s="57" t="e">
        <f t="shared" si="817"/>
        <v>#DIV/0!</v>
      </c>
      <c r="HU236" s="57" t="e">
        <f t="shared" si="818"/>
        <v>#DIV/0!</v>
      </c>
      <c r="HV236" s="57" t="e">
        <f t="shared" si="819"/>
        <v>#DIV/0!</v>
      </c>
      <c r="HW236" s="57" t="e">
        <f t="shared" si="820"/>
        <v>#DIV/0!</v>
      </c>
      <c r="HX236" s="57"/>
      <c r="HY236" s="57" t="e">
        <f t="shared" si="821"/>
        <v>#DIV/0!</v>
      </c>
      <c r="HZ236" s="57" t="e">
        <f t="shared" si="822"/>
        <v>#DIV/0!</v>
      </c>
      <c r="IA236" s="57"/>
      <c r="IB236" s="61">
        <f t="shared" si="823"/>
        <v>0</v>
      </c>
      <c r="IC236" s="57" t="str">
        <f t="shared" si="824"/>
        <v/>
      </c>
      <c r="ID236" s="42"/>
      <c r="IE236" s="2" t="str">
        <f t="shared" si="825"/>
        <v/>
      </c>
      <c r="IF236" s="60" t="e">
        <f t="shared" si="826"/>
        <v>#DIV/0!</v>
      </c>
      <c r="IG236" s="60" t="str">
        <f t="shared" si="827"/>
        <v/>
      </c>
      <c r="IH236" s="60" t="str">
        <f t="shared" si="828"/>
        <v>zinco-</v>
      </c>
      <c r="II236" s="60" t="str">
        <f t="shared" si="829"/>
        <v>mangano-</v>
      </c>
      <c r="IJ236" s="60" t="e">
        <f t="shared" si="830"/>
        <v>#DIV/0!</v>
      </c>
      <c r="IK236" s="60" t="e">
        <f t="shared" si="831"/>
        <v>#DIV/0!</v>
      </c>
      <c r="IL236" s="60" t="e">
        <f t="shared" si="832"/>
        <v>#DIV/0!</v>
      </c>
      <c r="IM236" s="60" t="e">
        <f t="shared" si="833"/>
        <v>#DIV/0!</v>
      </c>
      <c r="IN236" s="60" t="str">
        <f t="shared" si="834"/>
        <v/>
      </c>
      <c r="IO236" s="60" t="str">
        <f t="shared" si="835"/>
        <v/>
      </c>
      <c r="IP236" s="57"/>
      <c r="IQ236" s="57" t="str">
        <f t="shared" si="836"/>
        <v>ERROR!!</v>
      </c>
    </row>
    <row r="237" spans="24:251">
      <c r="X237" s="29">
        <f t="shared" si="692"/>
        <v>0</v>
      </c>
      <c r="Y237" s="29">
        <f t="shared" si="693"/>
        <v>0</v>
      </c>
      <c r="Z237" s="29" t="e">
        <f t="shared" si="694"/>
        <v>#DIV/0!</v>
      </c>
      <c r="AA237" s="29" t="e">
        <f t="shared" si="695"/>
        <v>#DIV/0!</v>
      </c>
      <c r="AB237" s="29" t="e">
        <f t="shared" si="696"/>
        <v>#DIV/0!</v>
      </c>
      <c r="AC237" s="29" t="e">
        <f t="shared" si="697"/>
        <v>#DIV/0!</v>
      </c>
      <c r="AF237" s="23">
        <v>60.084299999999999</v>
      </c>
      <c r="AG237" s="23">
        <v>79.878799999999998</v>
      </c>
      <c r="AH237" s="23">
        <v>101.96120000000001</v>
      </c>
      <c r="AI237" s="23">
        <v>151.99039999999999</v>
      </c>
      <c r="AJ237" s="23">
        <v>159.69</v>
      </c>
      <c r="AK237" s="23">
        <v>71.846400000000003</v>
      </c>
      <c r="AL237" s="23">
        <v>70.9375</v>
      </c>
      <c r="AM237" s="23">
        <v>40.304400000000001</v>
      </c>
      <c r="AN237" s="23">
        <v>56.077399999999997</v>
      </c>
      <c r="AO237" s="23">
        <v>61.978999999999999</v>
      </c>
      <c r="AP237" s="23">
        <v>94.195999999999998</v>
      </c>
      <c r="AQ237" s="23">
        <v>18.998000000000001</v>
      </c>
      <c r="AR237" s="23">
        <v>35.450000000000003</v>
      </c>
      <c r="AS237" s="23">
        <v>29.88</v>
      </c>
      <c r="AT237" s="23">
        <v>74.691999999999993</v>
      </c>
      <c r="AU237" s="23">
        <v>81.39</v>
      </c>
      <c r="AX237" s="54">
        <f t="shared" si="698"/>
        <v>0</v>
      </c>
      <c r="AY237" s="54">
        <f t="shared" si="699"/>
        <v>0</v>
      </c>
      <c r="AZ237" s="54">
        <f t="shared" si="700"/>
        <v>0</v>
      </c>
      <c r="BA237" s="54">
        <f t="shared" si="701"/>
        <v>0</v>
      </c>
      <c r="BB237" s="54">
        <f t="shared" si="702"/>
        <v>0</v>
      </c>
      <c r="BC237" s="54">
        <f t="shared" si="703"/>
        <v>0</v>
      </c>
      <c r="BD237" s="54">
        <f t="shared" si="704"/>
        <v>0</v>
      </c>
      <c r="BE237" s="54">
        <f t="shared" si="705"/>
        <v>0</v>
      </c>
      <c r="BF237" s="54">
        <f t="shared" si="706"/>
        <v>0</v>
      </c>
      <c r="BG237" s="54">
        <f t="shared" si="707"/>
        <v>0</v>
      </c>
      <c r="BH237" s="54">
        <f t="shared" si="708"/>
        <v>0</v>
      </c>
      <c r="BI237" s="54">
        <f t="shared" si="709"/>
        <v>0</v>
      </c>
      <c r="BJ237" s="54">
        <f t="shared" si="710"/>
        <v>0</v>
      </c>
      <c r="BK237" s="54">
        <f t="shared" si="711"/>
        <v>0</v>
      </c>
      <c r="BL237" s="54">
        <f t="shared" si="712"/>
        <v>0</v>
      </c>
      <c r="BM237" s="42"/>
      <c r="BO237" s="54">
        <f>'Norm-coeff'!$C$2+$AX237*'Norm-coeff'!$D$2+$AY237*'Norm-coeff'!$E$2+$AZ237*'Norm-coeff'!$F$2+$BA237*'Norm-coeff'!$G$2+$BB237*'Norm-coeff'!$H$2+$BC237*'Norm-coeff'!$I$2+$BD237*'Norm-coeff'!$J$2+$BE237*'Norm-coeff'!$K$2+$BF237*'Norm-coeff'!$L$2+$BG237*'Norm-coeff'!$M$2+$BH237*'Norm-coeff'!$N$2+$BI237*'Norm-coeff'!$O$2</f>
        <v>5.4045421474420303</v>
      </c>
      <c r="BP237" s="54">
        <f>'Norm-coeff'!$C$3+$AX237*'Norm-coeff'!$D$3+$AY237*'Norm-coeff'!$E$3+$AZ237*'Norm-coeff'!$F$3+$BA237*'Norm-coeff'!$G$3+$BB237*'Norm-coeff'!$H$3+$BC237*'Norm-coeff'!$I$3+$BD237*'Norm-coeff'!$J$3+$BE237*'Norm-coeff'!$K$3+$BF237*'Norm-coeff'!$L$3+$BG237*'Norm-coeff'!$M$3+$BH237*'Norm-coeff'!$N$3+$BI237*'Norm-coeff'!$O$3</f>
        <v>3.15319116612705</v>
      </c>
      <c r="BQ237" s="54">
        <f>'Norm-coeff'!$C$4+$AX237*'Norm-coeff'!$D$4+$AY237*'Norm-coeff'!$E$4+$AZ237*'Norm-coeff'!$F$4+$BA237*'Norm-coeff'!$G$4+$BB237*'Norm-coeff'!$H$4+$BC237*'Norm-coeff'!$I$4+$BD237*'Norm-coeff'!$J$4+$BE237*'Norm-coeff'!$K$4+$BF237*'Norm-coeff'!$L$4+$BG237*'Norm-coeff'!$M$4+$BH237*'Norm-coeff'!$N$4+$BI237*'Norm-coeff'!$O$4</f>
        <v>1.42115649462768</v>
      </c>
      <c r="BR237" s="54">
        <f>'Norm-coeff'!$C$5+$AX237*'Norm-coeff'!$D$5+$AY237*'Norm-coeff'!$E$5+$AZ237*'Norm-coeff'!$F$5+$BA237*'Norm-coeff'!$G$5+$BB237*'Norm-coeff'!$H$5+$BC237*'Norm-coeff'!$I$5+$BD237*'Norm-coeff'!$J$5+$BE237*'Norm-coeff'!$K$5+$BF237*'Norm-coeff'!$L$5+$BG237*'Norm-coeff'!$M$5+$BH237*'Norm-coeff'!$N$5+$BI237*'Norm-coeff'!$O$5</f>
        <v>1.0553329241296201</v>
      </c>
      <c r="BS237" s="54">
        <f>'Norm-coeff'!$C$6+$AX237*'Norm-coeff'!$D$6+$AY237*'Norm-coeff'!$E$6+$AZ237*'Norm-coeff'!$F$6+$BA237*'Norm-coeff'!$G$6+$BB237*'Norm-coeff'!$H$6+$BC237*'Norm-coeff'!$I$6+$BD237*'Norm-coeff'!$J$6+$BE237*'Norm-coeff'!$K$6+$BF237*'Norm-coeff'!$L$6+$BG237*'Norm-coeff'!$M$6+$BH237*'Norm-coeff'!$N$6+$BI237*'Norm-coeff'!$O$6</f>
        <v>-1.48700885495103E-2</v>
      </c>
      <c r="BT237" s="54">
        <f>'Norm-coeff'!$C$7+$AX237*'Norm-coeff'!$D$7+$AY237*'Norm-coeff'!$E$7+$AZ237*'Norm-coeff'!$F$7+$BA237*'Norm-coeff'!$G$7+$BB237*'Norm-coeff'!$H$7+$BC237*'Norm-coeff'!$I$7+$BD237*'Norm-coeff'!$J$7+$BE237*'Norm-coeff'!$K$7+$BF237*'Norm-coeff'!$L$7+$BG237*'Norm-coeff'!$M$7+$BH237*'Norm-coeff'!$N$7+$BI237*'Norm-coeff'!$O$7</f>
        <v>2.0907583608832998</v>
      </c>
      <c r="BU237" s="54">
        <f>'Norm-coeff'!$C$8+$AX237*'Norm-coeff'!$D$8+$AY237*'Norm-coeff'!$E$8+$AZ237*'Norm-coeff'!$F$8+$BA237*'Norm-coeff'!$G$8+$BB237*'Norm-coeff'!$H$8+$BC237*'Norm-coeff'!$I$8+$BD237*'Norm-coeff'!$J$8+$BE237*'Norm-coeff'!$K$8+$BF237*'Norm-coeff'!$L$8+$BG237*'Norm-coeff'!$M$8+$BH237*'Norm-coeff'!$N$8+$BI237*'Norm-coeff'!$O$8</f>
        <v>0.65894159836244504</v>
      </c>
      <c r="BV237" s="54">
        <f>'Norm-coeff'!$C$9+$AX237*'Norm-coeff'!$D$9+$AY237*'Norm-coeff'!$E$9+$AZ237*'Norm-coeff'!$F$9+$BA237*'Norm-coeff'!$G$9+$BB237*'Norm-coeff'!$H$9+$BC237*'Norm-coeff'!$I$9+$BD237*'Norm-coeff'!$J$9+$BE237*'Norm-coeff'!$K$9+$BF237*'Norm-coeff'!$L$9+$BG237*'Norm-coeff'!$M$9+$BH237*'Norm-coeff'!$N$9+$BI237*'Norm-coeff'!$O$9</f>
        <v>1.48961085014701</v>
      </c>
      <c r="BW237" s="54">
        <f>'Norm-coeff'!$C$10+$AX237*'Norm-coeff'!$D$10+$AY237*'Norm-coeff'!$E$10+$AZ237*'Norm-coeff'!$F$10+$BA237*'Norm-coeff'!$G$10+$BB237*'Norm-coeff'!$H$10+$BC237*'Norm-coeff'!$I$10+$BD237*'Norm-coeff'!$J$10+$BE237*'Norm-coeff'!$K$10+$BF237*'Norm-coeff'!$L$10+$BG237*'Norm-coeff'!$M$10+$BH237*'Norm-coeff'!$N$10+$BI237*'Norm-coeff'!$O$10</f>
        <v>1.42058735749591</v>
      </c>
      <c r="BX237" s="54">
        <f>'Norm-coeff'!$C$11+$AX237*'Norm-coeff'!$D$11+$AY237*'Norm-coeff'!$E$11+$AZ237*'Norm-coeff'!$F$11+$BA237*'Norm-coeff'!$G$11+$BB237*'Norm-coeff'!$H$11+$BC237*'Norm-coeff'!$I$11+$BD237*'Norm-coeff'!$J$11+$BE237*'Norm-coeff'!$K$11+$BF237*'Norm-coeff'!$L$11+$BG237*'Norm-coeff'!$M$11+$BH237*'Norm-coeff'!$N$11+$BI237*'Norm-coeff'!$O$11</f>
        <v>0.221233014421479</v>
      </c>
      <c r="BY237" s="54">
        <f>'Norm-coeff'!$C$12+$AX237*'Norm-coeff'!$D$12+$AY237*'Norm-coeff'!$E$12+$AZ237*'Norm-coeff'!$F$12+$BA237*'Norm-coeff'!$G$12+$BB237*'Norm-coeff'!$H$12+$BC237*'Norm-coeff'!$I$12+$BD237*'Norm-coeff'!$J$12+$BE237*'Norm-coeff'!$K$12+$BF237*'Norm-coeff'!$L$12+$BG237*'Norm-coeff'!$M$12+$BH237*'Norm-coeff'!$N$12+$BI237*'Norm-coeff'!$O$12</f>
        <v>0.283527502056037</v>
      </c>
      <c r="BZ237" s="54">
        <f>'Norm-coeff'!$C$13+$AX237*'Norm-coeff'!$D$13+$AY237*'Norm-coeff'!$E$13+$AZ237*'Norm-coeff'!$F$13+$BA237*'Norm-coeff'!$G$13+$BB237*'Norm-coeff'!$H$13+$BC237*'Norm-coeff'!$I$13+$BD237*'Norm-coeff'!$J$13+$BE237*'Norm-coeff'!$K$13+$BF237*'Norm-coeff'!$L$13+$BG237*'Norm-coeff'!$M$13+$BH237*'Norm-coeff'!$N$13+$BI237*'Norm-coeff'!$O$13</f>
        <v>-4.1864930554451202E-2</v>
      </c>
      <c r="CA237" s="54">
        <f>'Norm-coeff'!$C$14+$AX237*'Norm-coeff'!$D$14+$AY237*'Norm-coeff'!$E$14+$AZ237*'Norm-coeff'!$F$14+$BA237*'Norm-coeff'!$G$14+$BB237*'Norm-coeff'!$H$14+$BC237*'Norm-coeff'!$I$14+$BD237*'Norm-coeff'!$J$14+$BE237*'Norm-coeff'!$K$14+$BF237*'Norm-coeff'!$L$14+$BG237*'Norm-coeff'!$M$14+$BH237*'Norm-coeff'!$N$14+$BI237*'Norm-coeff'!$O$14</f>
        <v>4.2526983164477103</v>
      </c>
      <c r="CC237" s="54">
        <f t="shared" si="837"/>
        <v>0</v>
      </c>
      <c r="CG237" s="54">
        <f t="shared" si="713"/>
        <v>0</v>
      </c>
      <c r="CH237" s="54">
        <f t="shared" si="691"/>
        <v>0</v>
      </c>
      <c r="CI237" s="54">
        <f t="shared" si="714"/>
        <v>0</v>
      </c>
      <c r="CJ237" s="56">
        <f t="shared" si="715"/>
        <v>0</v>
      </c>
      <c r="CK237" s="54">
        <f t="shared" si="716"/>
        <v>0</v>
      </c>
      <c r="CL237" s="54">
        <f t="shared" si="717"/>
        <v>0</v>
      </c>
      <c r="CM237" s="54">
        <f t="shared" si="718"/>
        <v>0</v>
      </c>
      <c r="CN237" s="54">
        <f t="shared" si="719"/>
        <v>0</v>
      </c>
      <c r="CO237" s="54">
        <f t="shared" si="720"/>
        <v>0</v>
      </c>
      <c r="CP237" s="54">
        <f t="shared" si="721"/>
        <v>0</v>
      </c>
      <c r="CQ237" s="54">
        <f t="shared" si="722"/>
        <v>0</v>
      </c>
      <c r="CR237" s="54">
        <f t="shared" si="723"/>
        <v>0</v>
      </c>
      <c r="CS237" s="54">
        <f t="shared" si="724"/>
        <v>0</v>
      </c>
      <c r="CU237" s="54">
        <f t="shared" si="725"/>
        <v>0</v>
      </c>
      <c r="CV237" s="54">
        <f t="shared" si="726"/>
        <v>0</v>
      </c>
      <c r="CW237" s="54">
        <f t="shared" si="727"/>
        <v>0</v>
      </c>
      <c r="CX237" s="54">
        <f t="shared" si="728"/>
        <v>0</v>
      </c>
      <c r="CZ237" s="54">
        <f t="shared" si="729"/>
        <v>0</v>
      </c>
      <c r="DA237" s="54">
        <f t="shared" si="730"/>
        <v>0</v>
      </c>
      <c r="DB237" s="54">
        <f t="shared" si="731"/>
        <v>0</v>
      </c>
      <c r="DC237" s="54">
        <f t="shared" si="732"/>
        <v>0</v>
      </c>
      <c r="DD237" s="54">
        <f t="shared" si="733"/>
        <v>0</v>
      </c>
      <c r="DE237" s="54">
        <f t="shared" si="734"/>
        <v>0</v>
      </c>
      <c r="DF237" s="54">
        <f t="shared" si="735"/>
        <v>0</v>
      </c>
      <c r="DG237" s="54">
        <f t="shared" si="736"/>
        <v>2</v>
      </c>
      <c r="DH237" s="71">
        <f t="shared" si="737"/>
        <v>0</v>
      </c>
      <c r="DI237" s="71">
        <f t="shared" si="738"/>
        <v>0</v>
      </c>
      <c r="DJ237" s="54">
        <f t="shared" si="739"/>
        <v>0</v>
      </c>
      <c r="DK237" s="54">
        <f t="shared" si="740"/>
        <v>2</v>
      </c>
      <c r="DL237" s="4">
        <f t="shared" si="665"/>
        <v>0</v>
      </c>
      <c r="DM237" s="3">
        <f t="shared" si="741"/>
        <v>0</v>
      </c>
      <c r="DN237" s="3">
        <f t="shared" si="742"/>
        <v>0</v>
      </c>
      <c r="DO237" s="4" t="e">
        <f t="shared" si="743"/>
        <v>#DIV/0!</v>
      </c>
      <c r="DP237" s="57"/>
      <c r="DQ237" s="57"/>
      <c r="DR237" s="56">
        <f t="shared" si="666"/>
        <v>2</v>
      </c>
      <c r="DS237" s="56">
        <f t="shared" si="667"/>
        <v>0</v>
      </c>
      <c r="DT237" s="38">
        <f t="shared" si="668"/>
        <v>0</v>
      </c>
      <c r="DU237" s="38">
        <f t="shared" si="744"/>
        <v>2</v>
      </c>
      <c r="DV237" s="38">
        <f t="shared" si="669"/>
        <v>0</v>
      </c>
      <c r="DW237" s="39">
        <f t="shared" si="670"/>
        <v>0</v>
      </c>
      <c r="DX237" s="39">
        <f t="shared" si="671"/>
        <v>0</v>
      </c>
      <c r="DY237" s="39">
        <f t="shared" si="672"/>
        <v>0</v>
      </c>
      <c r="DZ237" s="39">
        <f t="shared" si="673"/>
        <v>0</v>
      </c>
      <c r="EA237" s="39">
        <f t="shared" si="674"/>
        <v>0</v>
      </c>
      <c r="EB237" s="37" t="e">
        <f t="shared" si="745"/>
        <v>#DIV/0!</v>
      </c>
      <c r="EC237" s="37" t="e">
        <f t="shared" si="746"/>
        <v>#DIV/0!</v>
      </c>
      <c r="ED237" s="37" t="e">
        <f t="shared" si="747"/>
        <v>#DIV/0!</v>
      </c>
      <c r="EE237" s="37" t="e">
        <f t="shared" si="748"/>
        <v>#DIV/0!</v>
      </c>
      <c r="EF237" s="39" t="e">
        <f t="shared" si="749"/>
        <v>#DIV/0!</v>
      </c>
      <c r="EG237" s="37" t="e">
        <f t="shared" si="750"/>
        <v>#DIV/0!</v>
      </c>
      <c r="EH237" s="37" t="e">
        <f t="shared" si="751"/>
        <v>#DIV/0!</v>
      </c>
      <c r="EI237" s="11" t="b">
        <f t="shared" si="752"/>
        <v>1</v>
      </c>
      <c r="EJ237" s="11" t="b">
        <f t="shared" si="753"/>
        <v>0</v>
      </c>
      <c r="EK237" s="39" t="e">
        <f t="shared" si="754"/>
        <v>#DIV/0!</v>
      </c>
      <c r="EL237" s="39" t="e">
        <f t="shared" si="755"/>
        <v>#DIV/0!</v>
      </c>
      <c r="EM237" s="39" t="e">
        <f t="shared" si="756"/>
        <v>#DIV/0!</v>
      </c>
      <c r="EN237" s="39" t="e">
        <f t="shared" si="757"/>
        <v>#DIV/0!</v>
      </c>
      <c r="EO237" s="39" t="e">
        <f t="shared" si="758"/>
        <v>#DIV/0!</v>
      </c>
      <c r="EP237" s="39" t="e">
        <f t="shared" si="759"/>
        <v>#DIV/0!</v>
      </c>
      <c r="EQ237" s="39" t="e">
        <f t="shared" si="760"/>
        <v>#DIV/0!</v>
      </c>
      <c r="ER237" s="39" t="e">
        <f t="shared" si="761"/>
        <v>#DIV/0!</v>
      </c>
      <c r="ES237" s="58" t="str">
        <f t="shared" si="762"/>
        <v>(OH,F,Cl)-dominate amphibole</v>
      </c>
      <c r="ET237" s="58" t="e">
        <f t="shared" si="763"/>
        <v>#N/A</v>
      </c>
      <c r="EU237" s="56">
        <f t="shared" si="675"/>
        <v>0</v>
      </c>
      <c r="EV237" s="56">
        <f t="shared" si="676"/>
        <v>0</v>
      </c>
      <c r="EW237" s="56">
        <f t="shared" si="677"/>
        <v>0</v>
      </c>
      <c r="EX237" s="56">
        <f t="shared" si="678"/>
        <v>0</v>
      </c>
      <c r="EY237" s="56">
        <f t="shared" si="679"/>
        <v>0</v>
      </c>
      <c r="EZ237" s="56">
        <f t="shared" si="680"/>
        <v>0</v>
      </c>
      <c r="FA237" s="39">
        <f t="shared" si="681"/>
        <v>0</v>
      </c>
      <c r="FB237" s="39">
        <f t="shared" si="682"/>
        <v>0</v>
      </c>
      <c r="FC237" s="54">
        <f t="shared" si="683"/>
        <v>0</v>
      </c>
      <c r="FD237" s="54">
        <f t="shared" si="684"/>
        <v>0</v>
      </c>
      <c r="FE237" s="39">
        <f t="shared" si="685"/>
        <v>0</v>
      </c>
      <c r="FF237" s="54">
        <f t="shared" si="686"/>
        <v>0</v>
      </c>
      <c r="FG237" s="39">
        <f t="shared" si="687"/>
        <v>0</v>
      </c>
      <c r="FH237" s="39">
        <f t="shared" si="764"/>
        <v>0</v>
      </c>
      <c r="FI237" s="39">
        <f t="shared" si="765"/>
        <v>0</v>
      </c>
      <c r="FJ237" s="39">
        <f t="shared" si="766"/>
        <v>0</v>
      </c>
      <c r="FK237" s="39" t="e">
        <f t="shared" si="767"/>
        <v>#DIV/0!</v>
      </c>
      <c r="FL237" s="39" t="e">
        <f t="shared" si="768"/>
        <v>#DIV/0!</v>
      </c>
      <c r="FM237" s="39" t="e">
        <f t="shared" si="769"/>
        <v>#DIV/0!</v>
      </c>
      <c r="FN237" s="39">
        <f t="shared" si="770"/>
        <v>1</v>
      </c>
      <c r="FO237" s="39">
        <f t="shared" si="688"/>
        <v>0</v>
      </c>
      <c r="FP237" s="39">
        <f t="shared" si="689"/>
        <v>0</v>
      </c>
      <c r="FQ237" s="39">
        <f t="shared" si="690"/>
        <v>0</v>
      </c>
      <c r="FR237" s="39">
        <f t="shared" si="771"/>
        <v>0</v>
      </c>
      <c r="FS237" s="39">
        <f t="shared" si="772"/>
        <v>0</v>
      </c>
      <c r="FU237" s="39" t="e">
        <f t="shared" si="773"/>
        <v>#DIV/0!</v>
      </c>
      <c r="FV237" s="39" t="e">
        <f t="shared" si="774"/>
        <v>#DIV/0!</v>
      </c>
      <c r="FW237" s="39" t="e">
        <f t="shared" si="775"/>
        <v>#DIV/0!</v>
      </c>
      <c r="FY237" s="39" t="e">
        <f t="shared" si="776"/>
        <v>#DIV/0!</v>
      </c>
      <c r="FZ237" s="39" t="e">
        <f t="shared" si="777"/>
        <v>#DIV/0!</v>
      </c>
      <c r="GA237" s="39" t="e">
        <f t="shared" si="778"/>
        <v>#DIV/0!</v>
      </c>
      <c r="GB237" s="39" t="e">
        <f t="shared" si="779"/>
        <v>#DIV/0!</v>
      </c>
      <c r="GC237" s="39" t="e">
        <f t="shared" si="780"/>
        <v>#DIV/0!</v>
      </c>
      <c r="GD237" s="39" t="e">
        <f t="shared" si="781"/>
        <v>#DIV/0!</v>
      </c>
      <c r="GE237" s="39" t="e">
        <f t="shared" si="782"/>
        <v>#DIV/0!</v>
      </c>
      <c r="GF237" s="39" t="e">
        <f t="shared" si="783"/>
        <v>#DIV/0!</v>
      </c>
      <c r="GG237" s="39" t="e">
        <f t="shared" si="784"/>
        <v>#DIV/0!</v>
      </c>
      <c r="GH237" s="39" t="e">
        <f t="shared" si="785"/>
        <v>#DIV/0!</v>
      </c>
      <c r="GI237" s="39"/>
      <c r="GJ237" s="39" t="e">
        <f t="shared" si="786"/>
        <v>#DIV/0!</v>
      </c>
      <c r="GK237" s="39" t="e">
        <f t="shared" si="787"/>
        <v>#DIV/0!</v>
      </c>
      <c r="GL237" s="39" t="e">
        <f t="shared" si="788"/>
        <v>#DIV/0!</v>
      </c>
      <c r="GM237" s="39" t="e">
        <f t="shared" si="789"/>
        <v>#DIV/0!</v>
      </c>
      <c r="GN237" s="39" t="e">
        <f t="shared" si="790"/>
        <v>#DIV/0!</v>
      </c>
      <c r="GO237" s="57"/>
      <c r="GP237" s="57" t="e">
        <f t="shared" si="791"/>
        <v>#DIV/0!</v>
      </c>
      <c r="GQ237" s="59" t="e">
        <f t="shared" si="792"/>
        <v>#DIV/0!</v>
      </c>
      <c r="GR237" s="41" t="e">
        <f t="shared" si="793"/>
        <v>#DIV/0!</v>
      </c>
      <c r="GS237" s="57" t="e">
        <f t="shared" si="794"/>
        <v>#DIV/0!</v>
      </c>
      <c r="GT237" s="57" t="e">
        <f t="shared" si="795"/>
        <v>#DIV/0!</v>
      </c>
      <c r="GU237" s="57" t="e">
        <f t="shared" si="796"/>
        <v>#DIV/0!</v>
      </c>
      <c r="GV237" s="57"/>
      <c r="GW237" s="42" t="e">
        <f t="shared" si="797"/>
        <v>#DIV/0!</v>
      </c>
      <c r="GX237" s="42" t="e">
        <f t="shared" si="798"/>
        <v>#DIV/0!</v>
      </c>
      <c r="GY237" s="42" t="e">
        <f t="shared" si="799"/>
        <v>#DIV/0!</v>
      </c>
      <c r="GZ237" s="57"/>
      <c r="HA237" s="2" t="e">
        <f t="shared" si="800"/>
        <v>#DIV/0!</v>
      </c>
      <c r="HB237" s="2" t="e">
        <f t="shared" si="801"/>
        <v>#DIV/0!</v>
      </c>
      <c r="HC237" s="2" t="e">
        <f t="shared" si="802"/>
        <v>#DIV/0!</v>
      </c>
      <c r="HD237" s="2" t="e">
        <f t="shared" si="803"/>
        <v>#DIV/0!</v>
      </c>
      <c r="HE237" s="2" t="e">
        <f t="shared" si="804"/>
        <v>#DIV/0!</v>
      </c>
      <c r="HF237" s="2" t="e">
        <f t="shared" si="805"/>
        <v>#DIV/0!</v>
      </c>
      <c r="HG237" s="2" t="e">
        <f t="shared" si="806"/>
        <v>#DIV/0!</v>
      </c>
      <c r="HH237" s="2" t="e">
        <f t="shared" si="807"/>
        <v>#DIV/0!</v>
      </c>
      <c r="HI237" s="2" t="e">
        <f t="shared" si="808"/>
        <v>#DIV/0!</v>
      </c>
      <c r="HJ237" s="11" t="e">
        <f t="shared" si="809"/>
        <v>#DIV/0!</v>
      </c>
      <c r="HK237" s="60" t="e">
        <f t="shared" si="810"/>
        <v>#DIV/0!</v>
      </c>
      <c r="HL237" s="57"/>
      <c r="HM237" s="57" t="e">
        <f t="shared" si="811"/>
        <v>#DIV/0!</v>
      </c>
      <c r="HN237" s="57" t="e">
        <f t="shared" si="812"/>
        <v>#DIV/0!</v>
      </c>
      <c r="HO237" s="57" t="e">
        <f t="shared" si="813"/>
        <v>#DIV/0!</v>
      </c>
      <c r="HP237" s="57" t="e">
        <f t="shared" si="814"/>
        <v>#DIV/0!</v>
      </c>
      <c r="HQ237" s="57" t="e">
        <f t="shared" si="815"/>
        <v>#DIV/0!</v>
      </c>
      <c r="HR237" s="57"/>
      <c r="HS237" s="57" t="e">
        <f t="shared" si="816"/>
        <v>#DIV/0!</v>
      </c>
      <c r="HT237" s="57" t="e">
        <f t="shared" si="817"/>
        <v>#DIV/0!</v>
      </c>
      <c r="HU237" s="57" t="e">
        <f t="shared" si="818"/>
        <v>#DIV/0!</v>
      </c>
      <c r="HV237" s="57" t="e">
        <f t="shared" si="819"/>
        <v>#DIV/0!</v>
      </c>
      <c r="HW237" s="57" t="e">
        <f t="shared" si="820"/>
        <v>#DIV/0!</v>
      </c>
      <c r="HX237" s="57"/>
      <c r="HY237" s="57" t="e">
        <f t="shared" si="821"/>
        <v>#DIV/0!</v>
      </c>
      <c r="HZ237" s="57" t="e">
        <f t="shared" si="822"/>
        <v>#DIV/0!</v>
      </c>
      <c r="IA237" s="57"/>
      <c r="IB237" s="61">
        <f t="shared" si="823"/>
        <v>0</v>
      </c>
      <c r="IC237" s="57" t="str">
        <f t="shared" si="824"/>
        <v/>
      </c>
      <c r="ID237" s="42"/>
      <c r="IE237" s="2" t="str">
        <f t="shared" si="825"/>
        <v/>
      </c>
      <c r="IF237" s="60" t="e">
        <f t="shared" si="826"/>
        <v>#DIV/0!</v>
      </c>
      <c r="IG237" s="60" t="str">
        <f t="shared" si="827"/>
        <v/>
      </c>
      <c r="IH237" s="60" t="str">
        <f t="shared" si="828"/>
        <v>zinco-</v>
      </c>
      <c r="II237" s="60" t="str">
        <f t="shared" si="829"/>
        <v>mangano-</v>
      </c>
      <c r="IJ237" s="60" t="e">
        <f t="shared" si="830"/>
        <v>#DIV/0!</v>
      </c>
      <c r="IK237" s="60" t="e">
        <f t="shared" si="831"/>
        <v>#DIV/0!</v>
      </c>
      <c r="IL237" s="60" t="e">
        <f t="shared" si="832"/>
        <v>#DIV/0!</v>
      </c>
      <c r="IM237" s="60" t="e">
        <f t="shared" si="833"/>
        <v>#DIV/0!</v>
      </c>
      <c r="IN237" s="60" t="str">
        <f t="shared" si="834"/>
        <v/>
      </c>
      <c r="IO237" s="60" t="str">
        <f t="shared" si="835"/>
        <v/>
      </c>
      <c r="IP237" s="57"/>
      <c r="IQ237" s="57" t="str">
        <f t="shared" si="836"/>
        <v>ERROR!!</v>
      </c>
    </row>
    <row r="238" spans="24:251">
      <c r="X238" s="29">
        <f t="shared" si="692"/>
        <v>0</v>
      </c>
      <c r="Y238" s="29">
        <f t="shared" si="693"/>
        <v>0</v>
      </c>
      <c r="Z238" s="29" t="e">
        <f t="shared" si="694"/>
        <v>#DIV/0!</v>
      </c>
      <c r="AA238" s="29" t="e">
        <f t="shared" si="695"/>
        <v>#DIV/0!</v>
      </c>
      <c r="AB238" s="29" t="e">
        <f t="shared" si="696"/>
        <v>#DIV/0!</v>
      </c>
      <c r="AC238" s="29" t="e">
        <f t="shared" si="697"/>
        <v>#DIV/0!</v>
      </c>
      <c r="AF238" s="23">
        <v>60.084299999999999</v>
      </c>
      <c r="AG238" s="23">
        <v>79.878799999999998</v>
      </c>
      <c r="AH238" s="23">
        <v>101.96120000000001</v>
      </c>
      <c r="AI238" s="23">
        <v>151.99039999999999</v>
      </c>
      <c r="AJ238" s="23">
        <v>159.69</v>
      </c>
      <c r="AK238" s="23">
        <v>71.846400000000003</v>
      </c>
      <c r="AL238" s="23">
        <v>70.9375</v>
      </c>
      <c r="AM238" s="23">
        <v>40.304400000000001</v>
      </c>
      <c r="AN238" s="23">
        <v>56.077399999999997</v>
      </c>
      <c r="AO238" s="23">
        <v>61.978999999999999</v>
      </c>
      <c r="AP238" s="23">
        <v>94.195999999999998</v>
      </c>
      <c r="AQ238" s="23">
        <v>18.998000000000001</v>
      </c>
      <c r="AR238" s="23">
        <v>35.450000000000003</v>
      </c>
      <c r="AS238" s="23">
        <v>29.88</v>
      </c>
      <c r="AT238" s="23">
        <v>74.691999999999993</v>
      </c>
      <c r="AU238" s="23">
        <v>81.39</v>
      </c>
      <c r="AX238" s="54">
        <f t="shared" si="698"/>
        <v>0</v>
      </c>
      <c r="AY238" s="54">
        <f t="shared" si="699"/>
        <v>0</v>
      </c>
      <c r="AZ238" s="54">
        <f t="shared" si="700"/>
        <v>0</v>
      </c>
      <c r="BA238" s="54">
        <f t="shared" si="701"/>
        <v>0</v>
      </c>
      <c r="BB238" s="54">
        <f t="shared" si="702"/>
        <v>0</v>
      </c>
      <c r="BC238" s="54">
        <f t="shared" si="703"/>
        <v>0</v>
      </c>
      <c r="BD238" s="54">
        <f t="shared" si="704"/>
        <v>0</v>
      </c>
      <c r="BE238" s="54">
        <f t="shared" si="705"/>
        <v>0</v>
      </c>
      <c r="BF238" s="54">
        <f t="shared" si="706"/>
        <v>0</v>
      </c>
      <c r="BG238" s="54">
        <f t="shared" si="707"/>
        <v>0</v>
      </c>
      <c r="BH238" s="54">
        <f t="shared" si="708"/>
        <v>0</v>
      </c>
      <c r="BI238" s="54">
        <f t="shared" si="709"/>
        <v>0</v>
      </c>
      <c r="BJ238" s="54">
        <f t="shared" si="710"/>
        <v>0</v>
      </c>
      <c r="BK238" s="54">
        <f t="shared" si="711"/>
        <v>0</v>
      </c>
      <c r="BL238" s="54">
        <f t="shared" si="712"/>
        <v>0</v>
      </c>
      <c r="BM238" s="42"/>
      <c r="BO238" s="54">
        <f>'Norm-coeff'!$C$2+$AX238*'Norm-coeff'!$D$2+$AY238*'Norm-coeff'!$E$2+$AZ238*'Norm-coeff'!$F$2+$BA238*'Norm-coeff'!$G$2+$BB238*'Norm-coeff'!$H$2+$BC238*'Norm-coeff'!$I$2+$BD238*'Norm-coeff'!$J$2+$BE238*'Norm-coeff'!$K$2+$BF238*'Norm-coeff'!$L$2+$BG238*'Norm-coeff'!$M$2+$BH238*'Norm-coeff'!$N$2+$BI238*'Norm-coeff'!$O$2</f>
        <v>5.4045421474420303</v>
      </c>
      <c r="BP238" s="54">
        <f>'Norm-coeff'!$C$3+$AX238*'Norm-coeff'!$D$3+$AY238*'Norm-coeff'!$E$3+$AZ238*'Norm-coeff'!$F$3+$BA238*'Norm-coeff'!$G$3+$BB238*'Norm-coeff'!$H$3+$BC238*'Norm-coeff'!$I$3+$BD238*'Norm-coeff'!$J$3+$BE238*'Norm-coeff'!$K$3+$BF238*'Norm-coeff'!$L$3+$BG238*'Norm-coeff'!$M$3+$BH238*'Norm-coeff'!$N$3+$BI238*'Norm-coeff'!$O$3</f>
        <v>3.15319116612705</v>
      </c>
      <c r="BQ238" s="54">
        <f>'Norm-coeff'!$C$4+$AX238*'Norm-coeff'!$D$4+$AY238*'Norm-coeff'!$E$4+$AZ238*'Norm-coeff'!$F$4+$BA238*'Norm-coeff'!$G$4+$BB238*'Norm-coeff'!$H$4+$BC238*'Norm-coeff'!$I$4+$BD238*'Norm-coeff'!$J$4+$BE238*'Norm-coeff'!$K$4+$BF238*'Norm-coeff'!$L$4+$BG238*'Norm-coeff'!$M$4+$BH238*'Norm-coeff'!$N$4+$BI238*'Norm-coeff'!$O$4</f>
        <v>1.42115649462768</v>
      </c>
      <c r="BR238" s="54">
        <f>'Norm-coeff'!$C$5+$AX238*'Norm-coeff'!$D$5+$AY238*'Norm-coeff'!$E$5+$AZ238*'Norm-coeff'!$F$5+$BA238*'Norm-coeff'!$G$5+$BB238*'Norm-coeff'!$H$5+$BC238*'Norm-coeff'!$I$5+$BD238*'Norm-coeff'!$J$5+$BE238*'Norm-coeff'!$K$5+$BF238*'Norm-coeff'!$L$5+$BG238*'Norm-coeff'!$M$5+$BH238*'Norm-coeff'!$N$5+$BI238*'Norm-coeff'!$O$5</f>
        <v>1.0553329241296201</v>
      </c>
      <c r="BS238" s="54">
        <f>'Norm-coeff'!$C$6+$AX238*'Norm-coeff'!$D$6+$AY238*'Norm-coeff'!$E$6+$AZ238*'Norm-coeff'!$F$6+$BA238*'Norm-coeff'!$G$6+$BB238*'Norm-coeff'!$H$6+$BC238*'Norm-coeff'!$I$6+$BD238*'Norm-coeff'!$J$6+$BE238*'Norm-coeff'!$K$6+$BF238*'Norm-coeff'!$L$6+$BG238*'Norm-coeff'!$M$6+$BH238*'Norm-coeff'!$N$6+$BI238*'Norm-coeff'!$O$6</f>
        <v>-1.48700885495103E-2</v>
      </c>
      <c r="BT238" s="54">
        <f>'Norm-coeff'!$C$7+$AX238*'Norm-coeff'!$D$7+$AY238*'Norm-coeff'!$E$7+$AZ238*'Norm-coeff'!$F$7+$BA238*'Norm-coeff'!$G$7+$BB238*'Norm-coeff'!$H$7+$BC238*'Norm-coeff'!$I$7+$BD238*'Norm-coeff'!$J$7+$BE238*'Norm-coeff'!$K$7+$BF238*'Norm-coeff'!$L$7+$BG238*'Norm-coeff'!$M$7+$BH238*'Norm-coeff'!$N$7+$BI238*'Norm-coeff'!$O$7</f>
        <v>2.0907583608832998</v>
      </c>
      <c r="BU238" s="54">
        <f>'Norm-coeff'!$C$8+$AX238*'Norm-coeff'!$D$8+$AY238*'Norm-coeff'!$E$8+$AZ238*'Norm-coeff'!$F$8+$BA238*'Norm-coeff'!$G$8+$BB238*'Norm-coeff'!$H$8+$BC238*'Norm-coeff'!$I$8+$BD238*'Norm-coeff'!$J$8+$BE238*'Norm-coeff'!$K$8+$BF238*'Norm-coeff'!$L$8+$BG238*'Norm-coeff'!$M$8+$BH238*'Norm-coeff'!$N$8+$BI238*'Norm-coeff'!$O$8</f>
        <v>0.65894159836244504</v>
      </c>
      <c r="BV238" s="54">
        <f>'Norm-coeff'!$C$9+$AX238*'Norm-coeff'!$D$9+$AY238*'Norm-coeff'!$E$9+$AZ238*'Norm-coeff'!$F$9+$BA238*'Norm-coeff'!$G$9+$BB238*'Norm-coeff'!$H$9+$BC238*'Norm-coeff'!$I$9+$BD238*'Norm-coeff'!$J$9+$BE238*'Norm-coeff'!$K$9+$BF238*'Norm-coeff'!$L$9+$BG238*'Norm-coeff'!$M$9+$BH238*'Norm-coeff'!$N$9+$BI238*'Norm-coeff'!$O$9</f>
        <v>1.48961085014701</v>
      </c>
      <c r="BW238" s="54">
        <f>'Norm-coeff'!$C$10+$AX238*'Norm-coeff'!$D$10+$AY238*'Norm-coeff'!$E$10+$AZ238*'Norm-coeff'!$F$10+$BA238*'Norm-coeff'!$G$10+$BB238*'Norm-coeff'!$H$10+$BC238*'Norm-coeff'!$I$10+$BD238*'Norm-coeff'!$J$10+$BE238*'Norm-coeff'!$K$10+$BF238*'Norm-coeff'!$L$10+$BG238*'Norm-coeff'!$M$10+$BH238*'Norm-coeff'!$N$10+$BI238*'Norm-coeff'!$O$10</f>
        <v>1.42058735749591</v>
      </c>
      <c r="BX238" s="54">
        <f>'Norm-coeff'!$C$11+$AX238*'Norm-coeff'!$D$11+$AY238*'Norm-coeff'!$E$11+$AZ238*'Norm-coeff'!$F$11+$BA238*'Norm-coeff'!$G$11+$BB238*'Norm-coeff'!$H$11+$BC238*'Norm-coeff'!$I$11+$BD238*'Norm-coeff'!$J$11+$BE238*'Norm-coeff'!$K$11+$BF238*'Norm-coeff'!$L$11+$BG238*'Norm-coeff'!$M$11+$BH238*'Norm-coeff'!$N$11+$BI238*'Norm-coeff'!$O$11</f>
        <v>0.221233014421479</v>
      </c>
      <c r="BY238" s="54">
        <f>'Norm-coeff'!$C$12+$AX238*'Norm-coeff'!$D$12+$AY238*'Norm-coeff'!$E$12+$AZ238*'Norm-coeff'!$F$12+$BA238*'Norm-coeff'!$G$12+$BB238*'Norm-coeff'!$H$12+$BC238*'Norm-coeff'!$I$12+$BD238*'Norm-coeff'!$J$12+$BE238*'Norm-coeff'!$K$12+$BF238*'Norm-coeff'!$L$12+$BG238*'Norm-coeff'!$M$12+$BH238*'Norm-coeff'!$N$12+$BI238*'Norm-coeff'!$O$12</f>
        <v>0.283527502056037</v>
      </c>
      <c r="BZ238" s="54">
        <f>'Norm-coeff'!$C$13+$AX238*'Norm-coeff'!$D$13+$AY238*'Norm-coeff'!$E$13+$AZ238*'Norm-coeff'!$F$13+$BA238*'Norm-coeff'!$G$13+$BB238*'Norm-coeff'!$H$13+$BC238*'Norm-coeff'!$I$13+$BD238*'Norm-coeff'!$J$13+$BE238*'Norm-coeff'!$K$13+$BF238*'Norm-coeff'!$L$13+$BG238*'Norm-coeff'!$M$13+$BH238*'Norm-coeff'!$N$13+$BI238*'Norm-coeff'!$O$13</f>
        <v>-4.1864930554451202E-2</v>
      </c>
      <c r="CA238" s="54">
        <f>'Norm-coeff'!$C$14+$AX238*'Norm-coeff'!$D$14+$AY238*'Norm-coeff'!$E$14+$AZ238*'Norm-coeff'!$F$14+$BA238*'Norm-coeff'!$G$14+$BB238*'Norm-coeff'!$H$14+$BC238*'Norm-coeff'!$I$14+$BD238*'Norm-coeff'!$J$14+$BE238*'Norm-coeff'!$K$14+$BF238*'Norm-coeff'!$L$14+$BG238*'Norm-coeff'!$M$14+$BH238*'Norm-coeff'!$N$14+$BI238*'Norm-coeff'!$O$14</f>
        <v>4.2526983164477103</v>
      </c>
      <c r="CC238" s="54">
        <f t="shared" si="837"/>
        <v>0</v>
      </c>
      <c r="CG238" s="54">
        <f t="shared" si="713"/>
        <v>0</v>
      </c>
      <c r="CH238" s="54">
        <f t="shared" si="691"/>
        <v>0</v>
      </c>
      <c r="CI238" s="54">
        <f t="shared" si="714"/>
        <v>0</v>
      </c>
      <c r="CJ238" s="56">
        <f t="shared" si="715"/>
        <v>0</v>
      </c>
      <c r="CK238" s="54">
        <f t="shared" si="716"/>
        <v>0</v>
      </c>
      <c r="CL238" s="54">
        <f t="shared" si="717"/>
        <v>0</v>
      </c>
      <c r="CM238" s="54">
        <f t="shared" si="718"/>
        <v>0</v>
      </c>
      <c r="CN238" s="54">
        <f t="shared" si="719"/>
        <v>0</v>
      </c>
      <c r="CO238" s="54">
        <f t="shared" si="720"/>
        <v>0</v>
      </c>
      <c r="CP238" s="54">
        <f t="shared" si="721"/>
        <v>0</v>
      </c>
      <c r="CQ238" s="54">
        <f t="shared" si="722"/>
        <v>0</v>
      </c>
      <c r="CR238" s="54">
        <f t="shared" si="723"/>
        <v>0</v>
      </c>
      <c r="CS238" s="54">
        <f t="shared" si="724"/>
        <v>0</v>
      </c>
      <c r="CU238" s="54">
        <f t="shared" si="725"/>
        <v>0</v>
      </c>
      <c r="CV238" s="54">
        <f t="shared" si="726"/>
        <v>0</v>
      </c>
      <c r="CW238" s="54">
        <f t="shared" si="727"/>
        <v>0</v>
      </c>
      <c r="CX238" s="54">
        <f t="shared" si="728"/>
        <v>0</v>
      </c>
      <c r="CZ238" s="54">
        <f t="shared" si="729"/>
        <v>0</v>
      </c>
      <c r="DA238" s="54">
        <f t="shared" si="730"/>
        <v>0</v>
      </c>
      <c r="DB238" s="54">
        <f t="shared" si="731"/>
        <v>0</v>
      </c>
      <c r="DC238" s="54">
        <f t="shared" si="732"/>
        <v>0</v>
      </c>
      <c r="DD238" s="54">
        <f t="shared" si="733"/>
        <v>0</v>
      </c>
      <c r="DE238" s="54">
        <f t="shared" si="734"/>
        <v>0</v>
      </c>
      <c r="DF238" s="54">
        <f t="shared" si="735"/>
        <v>0</v>
      </c>
      <c r="DG238" s="54">
        <f t="shared" si="736"/>
        <v>2</v>
      </c>
      <c r="DH238" s="71">
        <f t="shared" si="737"/>
        <v>0</v>
      </c>
      <c r="DI238" s="71">
        <f t="shared" si="738"/>
        <v>0</v>
      </c>
      <c r="DJ238" s="54">
        <f t="shared" si="739"/>
        <v>0</v>
      </c>
      <c r="DK238" s="54">
        <f t="shared" si="740"/>
        <v>2</v>
      </c>
      <c r="DL238" s="4">
        <f t="shared" si="665"/>
        <v>0</v>
      </c>
      <c r="DM238" s="3">
        <f t="shared" si="741"/>
        <v>0</v>
      </c>
      <c r="DN238" s="3">
        <f t="shared" si="742"/>
        <v>0</v>
      </c>
      <c r="DO238" s="4" t="e">
        <f t="shared" si="743"/>
        <v>#DIV/0!</v>
      </c>
      <c r="DP238" s="57"/>
      <c r="DQ238" s="57"/>
      <c r="DR238" s="56">
        <f t="shared" si="666"/>
        <v>2</v>
      </c>
      <c r="DS238" s="56">
        <f t="shared" si="667"/>
        <v>0</v>
      </c>
      <c r="DT238" s="38">
        <f t="shared" si="668"/>
        <v>0</v>
      </c>
      <c r="DU238" s="38">
        <f t="shared" si="744"/>
        <v>2</v>
      </c>
      <c r="DV238" s="38">
        <f t="shared" si="669"/>
        <v>0</v>
      </c>
      <c r="DW238" s="39">
        <f t="shared" si="670"/>
        <v>0</v>
      </c>
      <c r="DX238" s="39">
        <f t="shared" si="671"/>
        <v>0</v>
      </c>
      <c r="DY238" s="39">
        <f t="shared" si="672"/>
        <v>0</v>
      </c>
      <c r="DZ238" s="39">
        <f t="shared" si="673"/>
        <v>0</v>
      </c>
      <c r="EA238" s="39">
        <f t="shared" si="674"/>
        <v>0</v>
      </c>
      <c r="EB238" s="37" t="e">
        <f t="shared" si="745"/>
        <v>#DIV/0!</v>
      </c>
      <c r="EC238" s="37" t="e">
        <f t="shared" si="746"/>
        <v>#DIV/0!</v>
      </c>
      <c r="ED238" s="37" t="e">
        <f t="shared" si="747"/>
        <v>#DIV/0!</v>
      </c>
      <c r="EE238" s="37" t="e">
        <f t="shared" si="748"/>
        <v>#DIV/0!</v>
      </c>
      <c r="EF238" s="39" t="e">
        <f t="shared" si="749"/>
        <v>#DIV/0!</v>
      </c>
      <c r="EG238" s="37" t="e">
        <f t="shared" si="750"/>
        <v>#DIV/0!</v>
      </c>
      <c r="EH238" s="37" t="e">
        <f t="shared" si="751"/>
        <v>#DIV/0!</v>
      </c>
      <c r="EI238" s="11" t="b">
        <f t="shared" si="752"/>
        <v>1</v>
      </c>
      <c r="EJ238" s="11" t="b">
        <f t="shared" si="753"/>
        <v>0</v>
      </c>
      <c r="EK238" s="39" t="e">
        <f t="shared" si="754"/>
        <v>#DIV/0!</v>
      </c>
      <c r="EL238" s="39" t="e">
        <f t="shared" si="755"/>
        <v>#DIV/0!</v>
      </c>
      <c r="EM238" s="39" t="e">
        <f t="shared" si="756"/>
        <v>#DIV/0!</v>
      </c>
      <c r="EN238" s="39" t="e">
        <f t="shared" si="757"/>
        <v>#DIV/0!</v>
      </c>
      <c r="EO238" s="39" t="e">
        <f t="shared" si="758"/>
        <v>#DIV/0!</v>
      </c>
      <c r="EP238" s="39" t="e">
        <f t="shared" si="759"/>
        <v>#DIV/0!</v>
      </c>
      <c r="EQ238" s="39" t="e">
        <f t="shared" si="760"/>
        <v>#DIV/0!</v>
      </c>
      <c r="ER238" s="39" t="e">
        <f t="shared" si="761"/>
        <v>#DIV/0!</v>
      </c>
      <c r="ES238" s="58" t="str">
        <f t="shared" si="762"/>
        <v>(OH,F,Cl)-dominate amphibole</v>
      </c>
      <c r="ET238" s="58" t="e">
        <f t="shared" si="763"/>
        <v>#N/A</v>
      </c>
      <c r="EU238" s="56">
        <f t="shared" si="675"/>
        <v>0</v>
      </c>
      <c r="EV238" s="56">
        <f t="shared" si="676"/>
        <v>0</v>
      </c>
      <c r="EW238" s="56">
        <f t="shared" si="677"/>
        <v>0</v>
      </c>
      <c r="EX238" s="56">
        <f t="shared" si="678"/>
        <v>0</v>
      </c>
      <c r="EY238" s="56">
        <f t="shared" si="679"/>
        <v>0</v>
      </c>
      <c r="EZ238" s="56">
        <f t="shared" si="680"/>
        <v>0</v>
      </c>
      <c r="FA238" s="39">
        <f t="shared" si="681"/>
        <v>0</v>
      </c>
      <c r="FB238" s="39">
        <f t="shared" si="682"/>
        <v>0</v>
      </c>
      <c r="FC238" s="54">
        <f t="shared" si="683"/>
        <v>0</v>
      </c>
      <c r="FD238" s="54">
        <f t="shared" si="684"/>
        <v>0</v>
      </c>
      <c r="FE238" s="39">
        <f t="shared" si="685"/>
        <v>0</v>
      </c>
      <c r="FF238" s="54">
        <f t="shared" si="686"/>
        <v>0</v>
      </c>
      <c r="FG238" s="39">
        <f t="shared" si="687"/>
        <v>0</v>
      </c>
      <c r="FH238" s="39">
        <f t="shared" si="764"/>
        <v>0</v>
      </c>
      <c r="FI238" s="39">
        <f t="shared" si="765"/>
        <v>0</v>
      </c>
      <c r="FJ238" s="39">
        <f t="shared" si="766"/>
        <v>0</v>
      </c>
      <c r="FK238" s="39" t="e">
        <f t="shared" si="767"/>
        <v>#DIV/0!</v>
      </c>
      <c r="FL238" s="39" t="e">
        <f t="shared" si="768"/>
        <v>#DIV/0!</v>
      </c>
      <c r="FM238" s="39" t="e">
        <f t="shared" si="769"/>
        <v>#DIV/0!</v>
      </c>
      <c r="FN238" s="39">
        <f t="shared" si="770"/>
        <v>1</v>
      </c>
      <c r="FO238" s="39">
        <f t="shared" si="688"/>
        <v>0</v>
      </c>
      <c r="FP238" s="39">
        <f t="shared" si="689"/>
        <v>0</v>
      </c>
      <c r="FQ238" s="39">
        <f t="shared" si="690"/>
        <v>0</v>
      </c>
      <c r="FR238" s="39">
        <f t="shared" si="771"/>
        <v>0</v>
      </c>
      <c r="FS238" s="39">
        <f t="shared" si="772"/>
        <v>0</v>
      </c>
      <c r="FU238" s="39" t="e">
        <f t="shared" si="773"/>
        <v>#DIV/0!</v>
      </c>
      <c r="FV238" s="39" t="e">
        <f t="shared" si="774"/>
        <v>#DIV/0!</v>
      </c>
      <c r="FW238" s="39" t="e">
        <f t="shared" si="775"/>
        <v>#DIV/0!</v>
      </c>
      <c r="FY238" s="39" t="e">
        <f t="shared" si="776"/>
        <v>#DIV/0!</v>
      </c>
      <c r="FZ238" s="39" t="e">
        <f t="shared" si="777"/>
        <v>#DIV/0!</v>
      </c>
      <c r="GA238" s="39" t="e">
        <f t="shared" si="778"/>
        <v>#DIV/0!</v>
      </c>
      <c r="GB238" s="39" t="e">
        <f t="shared" si="779"/>
        <v>#DIV/0!</v>
      </c>
      <c r="GC238" s="39" t="e">
        <f t="shared" si="780"/>
        <v>#DIV/0!</v>
      </c>
      <c r="GD238" s="39" t="e">
        <f t="shared" si="781"/>
        <v>#DIV/0!</v>
      </c>
      <c r="GE238" s="39" t="e">
        <f t="shared" si="782"/>
        <v>#DIV/0!</v>
      </c>
      <c r="GF238" s="39" t="e">
        <f t="shared" si="783"/>
        <v>#DIV/0!</v>
      </c>
      <c r="GG238" s="39" t="e">
        <f t="shared" si="784"/>
        <v>#DIV/0!</v>
      </c>
      <c r="GH238" s="39" t="e">
        <f t="shared" si="785"/>
        <v>#DIV/0!</v>
      </c>
      <c r="GI238" s="39"/>
      <c r="GJ238" s="39" t="e">
        <f t="shared" si="786"/>
        <v>#DIV/0!</v>
      </c>
      <c r="GK238" s="39" t="e">
        <f t="shared" si="787"/>
        <v>#DIV/0!</v>
      </c>
      <c r="GL238" s="39" t="e">
        <f t="shared" si="788"/>
        <v>#DIV/0!</v>
      </c>
      <c r="GM238" s="39" t="e">
        <f t="shared" si="789"/>
        <v>#DIV/0!</v>
      </c>
      <c r="GN238" s="39" t="e">
        <f t="shared" si="790"/>
        <v>#DIV/0!</v>
      </c>
      <c r="GO238" s="57"/>
      <c r="GP238" s="57" t="e">
        <f t="shared" si="791"/>
        <v>#DIV/0!</v>
      </c>
      <c r="GQ238" s="59" t="e">
        <f t="shared" si="792"/>
        <v>#DIV/0!</v>
      </c>
      <c r="GR238" s="41" t="e">
        <f t="shared" si="793"/>
        <v>#DIV/0!</v>
      </c>
      <c r="GS238" s="57" t="e">
        <f t="shared" si="794"/>
        <v>#DIV/0!</v>
      </c>
      <c r="GT238" s="57" t="e">
        <f t="shared" si="795"/>
        <v>#DIV/0!</v>
      </c>
      <c r="GU238" s="57" t="e">
        <f t="shared" si="796"/>
        <v>#DIV/0!</v>
      </c>
      <c r="GV238" s="57"/>
      <c r="GW238" s="42" t="e">
        <f t="shared" si="797"/>
        <v>#DIV/0!</v>
      </c>
      <c r="GX238" s="42" t="e">
        <f t="shared" si="798"/>
        <v>#DIV/0!</v>
      </c>
      <c r="GY238" s="42" t="e">
        <f t="shared" si="799"/>
        <v>#DIV/0!</v>
      </c>
      <c r="GZ238" s="57"/>
      <c r="HA238" s="2" t="e">
        <f t="shared" si="800"/>
        <v>#DIV/0!</v>
      </c>
      <c r="HB238" s="2" t="e">
        <f t="shared" si="801"/>
        <v>#DIV/0!</v>
      </c>
      <c r="HC238" s="2" t="e">
        <f t="shared" si="802"/>
        <v>#DIV/0!</v>
      </c>
      <c r="HD238" s="2" t="e">
        <f t="shared" si="803"/>
        <v>#DIV/0!</v>
      </c>
      <c r="HE238" s="2" t="e">
        <f t="shared" si="804"/>
        <v>#DIV/0!</v>
      </c>
      <c r="HF238" s="2" t="e">
        <f t="shared" si="805"/>
        <v>#DIV/0!</v>
      </c>
      <c r="HG238" s="2" t="e">
        <f t="shared" si="806"/>
        <v>#DIV/0!</v>
      </c>
      <c r="HH238" s="2" t="e">
        <f t="shared" si="807"/>
        <v>#DIV/0!</v>
      </c>
      <c r="HI238" s="2" t="e">
        <f t="shared" si="808"/>
        <v>#DIV/0!</v>
      </c>
      <c r="HJ238" s="11" t="e">
        <f t="shared" si="809"/>
        <v>#DIV/0!</v>
      </c>
      <c r="HK238" s="60" t="e">
        <f t="shared" si="810"/>
        <v>#DIV/0!</v>
      </c>
      <c r="HL238" s="57"/>
      <c r="HM238" s="57" t="e">
        <f t="shared" si="811"/>
        <v>#DIV/0!</v>
      </c>
      <c r="HN238" s="57" t="e">
        <f t="shared" si="812"/>
        <v>#DIV/0!</v>
      </c>
      <c r="HO238" s="57" t="e">
        <f t="shared" si="813"/>
        <v>#DIV/0!</v>
      </c>
      <c r="HP238" s="57" t="e">
        <f t="shared" si="814"/>
        <v>#DIV/0!</v>
      </c>
      <c r="HQ238" s="57" t="e">
        <f t="shared" si="815"/>
        <v>#DIV/0!</v>
      </c>
      <c r="HR238" s="57"/>
      <c r="HS238" s="57" t="e">
        <f t="shared" si="816"/>
        <v>#DIV/0!</v>
      </c>
      <c r="HT238" s="57" t="e">
        <f t="shared" si="817"/>
        <v>#DIV/0!</v>
      </c>
      <c r="HU238" s="57" t="e">
        <f t="shared" si="818"/>
        <v>#DIV/0!</v>
      </c>
      <c r="HV238" s="57" t="e">
        <f t="shared" si="819"/>
        <v>#DIV/0!</v>
      </c>
      <c r="HW238" s="57" t="e">
        <f t="shared" si="820"/>
        <v>#DIV/0!</v>
      </c>
      <c r="HX238" s="57"/>
      <c r="HY238" s="57" t="e">
        <f t="shared" si="821"/>
        <v>#DIV/0!</v>
      </c>
      <c r="HZ238" s="57" t="e">
        <f t="shared" si="822"/>
        <v>#DIV/0!</v>
      </c>
      <c r="IA238" s="57"/>
      <c r="IB238" s="61">
        <f t="shared" si="823"/>
        <v>0</v>
      </c>
      <c r="IC238" s="57" t="str">
        <f t="shared" si="824"/>
        <v/>
      </c>
      <c r="ID238" s="42"/>
      <c r="IE238" s="2" t="str">
        <f t="shared" si="825"/>
        <v/>
      </c>
      <c r="IF238" s="60" t="e">
        <f t="shared" si="826"/>
        <v>#DIV/0!</v>
      </c>
      <c r="IG238" s="60" t="str">
        <f t="shared" si="827"/>
        <v/>
      </c>
      <c r="IH238" s="60" t="str">
        <f t="shared" si="828"/>
        <v>zinco-</v>
      </c>
      <c r="II238" s="60" t="str">
        <f t="shared" si="829"/>
        <v>mangano-</v>
      </c>
      <c r="IJ238" s="60" t="e">
        <f t="shared" si="830"/>
        <v>#DIV/0!</v>
      </c>
      <c r="IK238" s="60" t="e">
        <f t="shared" si="831"/>
        <v>#DIV/0!</v>
      </c>
      <c r="IL238" s="60" t="e">
        <f t="shared" si="832"/>
        <v>#DIV/0!</v>
      </c>
      <c r="IM238" s="60" t="e">
        <f t="shared" si="833"/>
        <v>#DIV/0!</v>
      </c>
      <c r="IN238" s="60" t="str">
        <f t="shared" si="834"/>
        <v/>
      </c>
      <c r="IO238" s="60" t="str">
        <f t="shared" si="835"/>
        <v/>
      </c>
      <c r="IP238" s="57"/>
      <c r="IQ238" s="57" t="str">
        <f t="shared" si="836"/>
        <v>ERROR!!</v>
      </c>
    </row>
    <row r="239" spans="24:251">
      <c r="X239" s="29">
        <f t="shared" si="692"/>
        <v>0</v>
      </c>
      <c r="Y239" s="29">
        <f t="shared" si="693"/>
        <v>0</v>
      </c>
      <c r="Z239" s="29" t="e">
        <f t="shared" si="694"/>
        <v>#DIV/0!</v>
      </c>
      <c r="AA239" s="29" t="e">
        <f t="shared" si="695"/>
        <v>#DIV/0!</v>
      </c>
      <c r="AB239" s="29" t="e">
        <f t="shared" si="696"/>
        <v>#DIV/0!</v>
      </c>
      <c r="AC239" s="29" t="e">
        <f t="shared" si="697"/>
        <v>#DIV/0!</v>
      </c>
      <c r="AF239" s="23">
        <v>60.084299999999999</v>
      </c>
      <c r="AG239" s="23">
        <v>79.878799999999998</v>
      </c>
      <c r="AH239" s="23">
        <v>101.96120000000001</v>
      </c>
      <c r="AI239" s="23">
        <v>151.99039999999999</v>
      </c>
      <c r="AJ239" s="23">
        <v>159.69</v>
      </c>
      <c r="AK239" s="23">
        <v>71.846400000000003</v>
      </c>
      <c r="AL239" s="23">
        <v>70.9375</v>
      </c>
      <c r="AM239" s="23">
        <v>40.304400000000001</v>
      </c>
      <c r="AN239" s="23">
        <v>56.077399999999997</v>
      </c>
      <c r="AO239" s="23">
        <v>61.978999999999999</v>
      </c>
      <c r="AP239" s="23">
        <v>94.195999999999998</v>
      </c>
      <c r="AQ239" s="23">
        <v>18.998000000000001</v>
      </c>
      <c r="AR239" s="23">
        <v>35.450000000000003</v>
      </c>
      <c r="AS239" s="23">
        <v>29.88</v>
      </c>
      <c r="AT239" s="23">
        <v>74.691999999999993</v>
      </c>
      <c r="AU239" s="23">
        <v>81.39</v>
      </c>
      <c r="AX239" s="54">
        <f t="shared" si="698"/>
        <v>0</v>
      </c>
      <c r="AY239" s="54">
        <f t="shared" si="699"/>
        <v>0</v>
      </c>
      <c r="AZ239" s="54">
        <f t="shared" si="700"/>
        <v>0</v>
      </c>
      <c r="BA239" s="54">
        <f t="shared" si="701"/>
        <v>0</v>
      </c>
      <c r="BB239" s="54">
        <f t="shared" si="702"/>
        <v>0</v>
      </c>
      <c r="BC239" s="54">
        <f t="shared" si="703"/>
        <v>0</v>
      </c>
      <c r="BD239" s="54">
        <f t="shared" si="704"/>
        <v>0</v>
      </c>
      <c r="BE239" s="54">
        <f t="shared" si="705"/>
        <v>0</v>
      </c>
      <c r="BF239" s="54">
        <f t="shared" si="706"/>
        <v>0</v>
      </c>
      <c r="BG239" s="54">
        <f t="shared" si="707"/>
        <v>0</v>
      </c>
      <c r="BH239" s="54">
        <f t="shared" si="708"/>
        <v>0</v>
      </c>
      <c r="BI239" s="54">
        <f t="shared" si="709"/>
        <v>0</v>
      </c>
      <c r="BJ239" s="54">
        <f t="shared" si="710"/>
        <v>0</v>
      </c>
      <c r="BK239" s="54">
        <f t="shared" si="711"/>
        <v>0</v>
      </c>
      <c r="BL239" s="54">
        <f t="shared" si="712"/>
        <v>0</v>
      </c>
      <c r="BM239" s="42"/>
      <c r="BO239" s="54">
        <f>'Norm-coeff'!$C$2+$AX239*'Norm-coeff'!$D$2+$AY239*'Norm-coeff'!$E$2+$AZ239*'Norm-coeff'!$F$2+$BA239*'Norm-coeff'!$G$2+$BB239*'Norm-coeff'!$H$2+$BC239*'Norm-coeff'!$I$2+$BD239*'Norm-coeff'!$J$2+$BE239*'Norm-coeff'!$K$2+$BF239*'Norm-coeff'!$L$2+$BG239*'Norm-coeff'!$M$2+$BH239*'Norm-coeff'!$N$2+$BI239*'Norm-coeff'!$O$2</f>
        <v>5.4045421474420303</v>
      </c>
      <c r="BP239" s="54">
        <f>'Norm-coeff'!$C$3+$AX239*'Norm-coeff'!$D$3+$AY239*'Norm-coeff'!$E$3+$AZ239*'Norm-coeff'!$F$3+$BA239*'Norm-coeff'!$G$3+$BB239*'Norm-coeff'!$H$3+$BC239*'Norm-coeff'!$I$3+$BD239*'Norm-coeff'!$J$3+$BE239*'Norm-coeff'!$K$3+$BF239*'Norm-coeff'!$L$3+$BG239*'Norm-coeff'!$M$3+$BH239*'Norm-coeff'!$N$3+$BI239*'Norm-coeff'!$O$3</f>
        <v>3.15319116612705</v>
      </c>
      <c r="BQ239" s="54">
        <f>'Norm-coeff'!$C$4+$AX239*'Norm-coeff'!$D$4+$AY239*'Norm-coeff'!$E$4+$AZ239*'Norm-coeff'!$F$4+$BA239*'Norm-coeff'!$G$4+$BB239*'Norm-coeff'!$H$4+$BC239*'Norm-coeff'!$I$4+$BD239*'Norm-coeff'!$J$4+$BE239*'Norm-coeff'!$K$4+$BF239*'Norm-coeff'!$L$4+$BG239*'Norm-coeff'!$M$4+$BH239*'Norm-coeff'!$N$4+$BI239*'Norm-coeff'!$O$4</f>
        <v>1.42115649462768</v>
      </c>
      <c r="BR239" s="54">
        <f>'Norm-coeff'!$C$5+$AX239*'Norm-coeff'!$D$5+$AY239*'Norm-coeff'!$E$5+$AZ239*'Norm-coeff'!$F$5+$BA239*'Norm-coeff'!$G$5+$BB239*'Norm-coeff'!$H$5+$BC239*'Norm-coeff'!$I$5+$BD239*'Norm-coeff'!$J$5+$BE239*'Norm-coeff'!$K$5+$BF239*'Norm-coeff'!$L$5+$BG239*'Norm-coeff'!$M$5+$BH239*'Norm-coeff'!$N$5+$BI239*'Norm-coeff'!$O$5</f>
        <v>1.0553329241296201</v>
      </c>
      <c r="BS239" s="54">
        <f>'Norm-coeff'!$C$6+$AX239*'Norm-coeff'!$D$6+$AY239*'Norm-coeff'!$E$6+$AZ239*'Norm-coeff'!$F$6+$BA239*'Norm-coeff'!$G$6+$BB239*'Norm-coeff'!$H$6+$BC239*'Norm-coeff'!$I$6+$BD239*'Norm-coeff'!$J$6+$BE239*'Norm-coeff'!$K$6+$BF239*'Norm-coeff'!$L$6+$BG239*'Norm-coeff'!$M$6+$BH239*'Norm-coeff'!$N$6+$BI239*'Norm-coeff'!$O$6</f>
        <v>-1.48700885495103E-2</v>
      </c>
      <c r="BT239" s="54">
        <f>'Norm-coeff'!$C$7+$AX239*'Norm-coeff'!$D$7+$AY239*'Norm-coeff'!$E$7+$AZ239*'Norm-coeff'!$F$7+$BA239*'Norm-coeff'!$G$7+$BB239*'Norm-coeff'!$H$7+$BC239*'Norm-coeff'!$I$7+$BD239*'Norm-coeff'!$J$7+$BE239*'Norm-coeff'!$K$7+$BF239*'Norm-coeff'!$L$7+$BG239*'Norm-coeff'!$M$7+$BH239*'Norm-coeff'!$N$7+$BI239*'Norm-coeff'!$O$7</f>
        <v>2.0907583608832998</v>
      </c>
      <c r="BU239" s="54">
        <f>'Norm-coeff'!$C$8+$AX239*'Norm-coeff'!$D$8+$AY239*'Norm-coeff'!$E$8+$AZ239*'Norm-coeff'!$F$8+$BA239*'Norm-coeff'!$G$8+$BB239*'Norm-coeff'!$H$8+$BC239*'Norm-coeff'!$I$8+$BD239*'Norm-coeff'!$J$8+$BE239*'Norm-coeff'!$K$8+$BF239*'Norm-coeff'!$L$8+$BG239*'Norm-coeff'!$M$8+$BH239*'Norm-coeff'!$N$8+$BI239*'Norm-coeff'!$O$8</f>
        <v>0.65894159836244504</v>
      </c>
      <c r="BV239" s="54">
        <f>'Norm-coeff'!$C$9+$AX239*'Norm-coeff'!$D$9+$AY239*'Norm-coeff'!$E$9+$AZ239*'Norm-coeff'!$F$9+$BA239*'Norm-coeff'!$G$9+$BB239*'Norm-coeff'!$H$9+$BC239*'Norm-coeff'!$I$9+$BD239*'Norm-coeff'!$J$9+$BE239*'Norm-coeff'!$K$9+$BF239*'Norm-coeff'!$L$9+$BG239*'Norm-coeff'!$M$9+$BH239*'Norm-coeff'!$N$9+$BI239*'Norm-coeff'!$O$9</f>
        <v>1.48961085014701</v>
      </c>
      <c r="BW239" s="54">
        <f>'Norm-coeff'!$C$10+$AX239*'Norm-coeff'!$D$10+$AY239*'Norm-coeff'!$E$10+$AZ239*'Norm-coeff'!$F$10+$BA239*'Norm-coeff'!$G$10+$BB239*'Norm-coeff'!$H$10+$BC239*'Norm-coeff'!$I$10+$BD239*'Norm-coeff'!$J$10+$BE239*'Norm-coeff'!$K$10+$BF239*'Norm-coeff'!$L$10+$BG239*'Norm-coeff'!$M$10+$BH239*'Norm-coeff'!$N$10+$BI239*'Norm-coeff'!$O$10</f>
        <v>1.42058735749591</v>
      </c>
      <c r="BX239" s="54">
        <f>'Norm-coeff'!$C$11+$AX239*'Norm-coeff'!$D$11+$AY239*'Norm-coeff'!$E$11+$AZ239*'Norm-coeff'!$F$11+$BA239*'Norm-coeff'!$G$11+$BB239*'Norm-coeff'!$H$11+$BC239*'Norm-coeff'!$I$11+$BD239*'Norm-coeff'!$J$11+$BE239*'Norm-coeff'!$K$11+$BF239*'Norm-coeff'!$L$11+$BG239*'Norm-coeff'!$M$11+$BH239*'Norm-coeff'!$N$11+$BI239*'Norm-coeff'!$O$11</f>
        <v>0.221233014421479</v>
      </c>
      <c r="BY239" s="54">
        <f>'Norm-coeff'!$C$12+$AX239*'Norm-coeff'!$D$12+$AY239*'Norm-coeff'!$E$12+$AZ239*'Norm-coeff'!$F$12+$BA239*'Norm-coeff'!$G$12+$BB239*'Norm-coeff'!$H$12+$BC239*'Norm-coeff'!$I$12+$BD239*'Norm-coeff'!$J$12+$BE239*'Norm-coeff'!$K$12+$BF239*'Norm-coeff'!$L$12+$BG239*'Norm-coeff'!$M$12+$BH239*'Norm-coeff'!$N$12+$BI239*'Norm-coeff'!$O$12</f>
        <v>0.283527502056037</v>
      </c>
      <c r="BZ239" s="54">
        <f>'Norm-coeff'!$C$13+$AX239*'Norm-coeff'!$D$13+$AY239*'Norm-coeff'!$E$13+$AZ239*'Norm-coeff'!$F$13+$BA239*'Norm-coeff'!$G$13+$BB239*'Norm-coeff'!$H$13+$BC239*'Norm-coeff'!$I$13+$BD239*'Norm-coeff'!$J$13+$BE239*'Norm-coeff'!$K$13+$BF239*'Norm-coeff'!$L$13+$BG239*'Norm-coeff'!$M$13+$BH239*'Norm-coeff'!$N$13+$BI239*'Norm-coeff'!$O$13</f>
        <v>-4.1864930554451202E-2</v>
      </c>
      <c r="CA239" s="54">
        <f>'Norm-coeff'!$C$14+$AX239*'Norm-coeff'!$D$14+$AY239*'Norm-coeff'!$E$14+$AZ239*'Norm-coeff'!$F$14+$BA239*'Norm-coeff'!$G$14+$BB239*'Norm-coeff'!$H$14+$BC239*'Norm-coeff'!$I$14+$BD239*'Norm-coeff'!$J$14+$BE239*'Norm-coeff'!$K$14+$BF239*'Norm-coeff'!$L$14+$BG239*'Norm-coeff'!$M$14+$BH239*'Norm-coeff'!$N$14+$BI239*'Norm-coeff'!$O$14</f>
        <v>4.2526983164477103</v>
      </c>
      <c r="CC239" s="54">
        <f t="shared" si="837"/>
        <v>0</v>
      </c>
      <c r="CG239" s="54">
        <f t="shared" si="713"/>
        <v>0</v>
      </c>
      <c r="CH239" s="54">
        <f t="shared" si="691"/>
        <v>0</v>
      </c>
      <c r="CI239" s="54">
        <f t="shared" si="714"/>
        <v>0</v>
      </c>
      <c r="CJ239" s="56">
        <f t="shared" si="715"/>
        <v>0</v>
      </c>
      <c r="CK239" s="54">
        <f t="shared" si="716"/>
        <v>0</v>
      </c>
      <c r="CL239" s="54">
        <f t="shared" si="717"/>
        <v>0</v>
      </c>
      <c r="CM239" s="54">
        <f t="shared" si="718"/>
        <v>0</v>
      </c>
      <c r="CN239" s="54">
        <f t="shared" si="719"/>
        <v>0</v>
      </c>
      <c r="CO239" s="54">
        <f t="shared" si="720"/>
        <v>0</v>
      </c>
      <c r="CP239" s="54">
        <f t="shared" si="721"/>
        <v>0</v>
      </c>
      <c r="CQ239" s="54">
        <f t="shared" si="722"/>
        <v>0</v>
      </c>
      <c r="CR239" s="54">
        <f t="shared" si="723"/>
        <v>0</v>
      </c>
      <c r="CS239" s="54">
        <f t="shared" si="724"/>
        <v>0</v>
      </c>
      <c r="CU239" s="54">
        <f t="shared" si="725"/>
        <v>0</v>
      </c>
      <c r="CV239" s="54">
        <f t="shared" si="726"/>
        <v>0</v>
      </c>
      <c r="CW239" s="54">
        <f t="shared" si="727"/>
        <v>0</v>
      </c>
      <c r="CX239" s="54">
        <f t="shared" si="728"/>
        <v>0</v>
      </c>
      <c r="CZ239" s="54">
        <f t="shared" si="729"/>
        <v>0</v>
      </c>
      <c r="DA239" s="54">
        <f t="shared" si="730"/>
        <v>0</v>
      </c>
      <c r="DB239" s="54">
        <f t="shared" si="731"/>
        <v>0</v>
      </c>
      <c r="DC239" s="54">
        <f t="shared" si="732"/>
        <v>0</v>
      </c>
      <c r="DD239" s="54">
        <f t="shared" si="733"/>
        <v>0</v>
      </c>
      <c r="DE239" s="54">
        <f t="shared" si="734"/>
        <v>0</v>
      </c>
      <c r="DF239" s="54">
        <f t="shared" si="735"/>
        <v>0</v>
      </c>
      <c r="DG239" s="54">
        <f t="shared" si="736"/>
        <v>2</v>
      </c>
      <c r="DH239" s="71">
        <f t="shared" si="737"/>
        <v>0</v>
      </c>
      <c r="DI239" s="71">
        <f t="shared" si="738"/>
        <v>0</v>
      </c>
      <c r="DJ239" s="54">
        <f t="shared" si="739"/>
        <v>0</v>
      </c>
      <c r="DK239" s="54">
        <f t="shared" si="740"/>
        <v>2</v>
      </c>
      <c r="DL239" s="4">
        <f t="shared" si="665"/>
        <v>0</v>
      </c>
      <c r="DM239" s="3">
        <f t="shared" si="741"/>
        <v>0</v>
      </c>
      <c r="DN239" s="3">
        <f t="shared" si="742"/>
        <v>0</v>
      </c>
      <c r="DO239" s="4" t="e">
        <f t="shared" si="743"/>
        <v>#DIV/0!</v>
      </c>
      <c r="DP239" s="57"/>
      <c r="DQ239" s="57"/>
      <c r="DR239" s="56">
        <f t="shared" si="666"/>
        <v>2</v>
      </c>
      <c r="DS239" s="56">
        <f t="shared" si="667"/>
        <v>0</v>
      </c>
      <c r="DT239" s="38">
        <f t="shared" si="668"/>
        <v>0</v>
      </c>
      <c r="DU239" s="38">
        <f t="shared" si="744"/>
        <v>2</v>
      </c>
      <c r="DV239" s="38">
        <f t="shared" si="669"/>
        <v>0</v>
      </c>
      <c r="DW239" s="39">
        <f t="shared" si="670"/>
        <v>0</v>
      </c>
      <c r="DX239" s="39">
        <f t="shared" si="671"/>
        <v>0</v>
      </c>
      <c r="DY239" s="39">
        <f t="shared" si="672"/>
        <v>0</v>
      </c>
      <c r="DZ239" s="39">
        <f t="shared" si="673"/>
        <v>0</v>
      </c>
      <c r="EA239" s="39">
        <f t="shared" si="674"/>
        <v>0</v>
      </c>
      <c r="EB239" s="37" t="e">
        <f t="shared" si="745"/>
        <v>#DIV/0!</v>
      </c>
      <c r="EC239" s="37" t="e">
        <f t="shared" si="746"/>
        <v>#DIV/0!</v>
      </c>
      <c r="ED239" s="37" t="e">
        <f t="shared" si="747"/>
        <v>#DIV/0!</v>
      </c>
      <c r="EE239" s="37" t="e">
        <f t="shared" si="748"/>
        <v>#DIV/0!</v>
      </c>
      <c r="EF239" s="39" t="e">
        <f t="shared" si="749"/>
        <v>#DIV/0!</v>
      </c>
      <c r="EG239" s="37" t="e">
        <f t="shared" si="750"/>
        <v>#DIV/0!</v>
      </c>
      <c r="EH239" s="37" t="e">
        <f t="shared" si="751"/>
        <v>#DIV/0!</v>
      </c>
      <c r="EI239" s="11" t="b">
        <f t="shared" si="752"/>
        <v>1</v>
      </c>
      <c r="EJ239" s="11" t="b">
        <f t="shared" si="753"/>
        <v>0</v>
      </c>
      <c r="EK239" s="39" t="e">
        <f t="shared" si="754"/>
        <v>#DIV/0!</v>
      </c>
      <c r="EL239" s="39" t="e">
        <f t="shared" si="755"/>
        <v>#DIV/0!</v>
      </c>
      <c r="EM239" s="39" t="e">
        <f t="shared" si="756"/>
        <v>#DIV/0!</v>
      </c>
      <c r="EN239" s="39" t="e">
        <f t="shared" si="757"/>
        <v>#DIV/0!</v>
      </c>
      <c r="EO239" s="39" t="e">
        <f t="shared" si="758"/>
        <v>#DIV/0!</v>
      </c>
      <c r="EP239" s="39" t="e">
        <f t="shared" si="759"/>
        <v>#DIV/0!</v>
      </c>
      <c r="EQ239" s="39" t="e">
        <f t="shared" si="760"/>
        <v>#DIV/0!</v>
      </c>
      <c r="ER239" s="39" t="e">
        <f t="shared" si="761"/>
        <v>#DIV/0!</v>
      </c>
      <c r="ES239" s="58" t="str">
        <f t="shared" si="762"/>
        <v>(OH,F,Cl)-dominate amphibole</v>
      </c>
      <c r="ET239" s="58" t="e">
        <f t="shared" si="763"/>
        <v>#N/A</v>
      </c>
      <c r="EU239" s="56">
        <f t="shared" si="675"/>
        <v>0</v>
      </c>
      <c r="EV239" s="56">
        <f t="shared" si="676"/>
        <v>0</v>
      </c>
      <c r="EW239" s="56">
        <f t="shared" si="677"/>
        <v>0</v>
      </c>
      <c r="EX239" s="56">
        <f t="shared" si="678"/>
        <v>0</v>
      </c>
      <c r="EY239" s="56">
        <f t="shared" si="679"/>
        <v>0</v>
      </c>
      <c r="EZ239" s="56">
        <f t="shared" si="680"/>
        <v>0</v>
      </c>
      <c r="FA239" s="39">
        <f t="shared" si="681"/>
        <v>0</v>
      </c>
      <c r="FB239" s="39">
        <f t="shared" si="682"/>
        <v>0</v>
      </c>
      <c r="FC239" s="54">
        <f t="shared" si="683"/>
        <v>0</v>
      </c>
      <c r="FD239" s="54">
        <f t="shared" si="684"/>
        <v>0</v>
      </c>
      <c r="FE239" s="39">
        <f t="shared" si="685"/>
        <v>0</v>
      </c>
      <c r="FF239" s="54">
        <f t="shared" si="686"/>
        <v>0</v>
      </c>
      <c r="FG239" s="39">
        <f t="shared" si="687"/>
        <v>0</v>
      </c>
      <c r="FH239" s="39">
        <f t="shared" si="764"/>
        <v>0</v>
      </c>
      <c r="FI239" s="39">
        <f t="shared" si="765"/>
        <v>0</v>
      </c>
      <c r="FJ239" s="39">
        <f t="shared" si="766"/>
        <v>0</v>
      </c>
      <c r="FK239" s="39" t="e">
        <f t="shared" si="767"/>
        <v>#DIV/0!</v>
      </c>
      <c r="FL239" s="39" t="e">
        <f t="shared" si="768"/>
        <v>#DIV/0!</v>
      </c>
      <c r="FM239" s="39" t="e">
        <f t="shared" si="769"/>
        <v>#DIV/0!</v>
      </c>
      <c r="FN239" s="39">
        <f t="shared" si="770"/>
        <v>1</v>
      </c>
      <c r="FO239" s="39">
        <f t="shared" si="688"/>
        <v>0</v>
      </c>
      <c r="FP239" s="39">
        <f t="shared" si="689"/>
        <v>0</v>
      </c>
      <c r="FQ239" s="39">
        <f t="shared" si="690"/>
        <v>0</v>
      </c>
      <c r="FR239" s="39">
        <f t="shared" si="771"/>
        <v>0</v>
      </c>
      <c r="FS239" s="39">
        <f t="shared" si="772"/>
        <v>0</v>
      </c>
      <c r="FU239" s="39" t="e">
        <f t="shared" si="773"/>
        <v>#DIV/0!</v>
      </c>
      <c r="FV239" s="39" t="e">
        <f t="shared" si="774"/>
        <v>#DIV/0!</v>
      </c>
      <c r="FW239" s="39" t="e">
        <f t="shared" si="775"/>
        <v>#DIV/0!</v>
      </c>
      <c r="FY239" s="39" t="e">
        <f t="shared" si="776"/>
        <v>#DIV/0!</v>
      </c>
      <c r="FZ239" s="39" t="e">
        <f t="shared" si="777"/>
        <v>#DIV/0!</v>
      </c>
      <c r="GA239" s="39" t="e">
        <f t="shared" si="778"/>
        <v>#DIV/0!</v>
      </c>
      <c r="GB239" s="39" t="e">
        <f t="shared" si="779"/>
        <v>#DIV/0!</v>
      </c>
      <c r="GC239" s="39" t="e">
        <f t="shared" si="780"/>
        <v>#DIV/0!</v>
      </c>
      <c r="GD239" s="39" t="e">
        <f t="shared" si="781"/>
        <v>#DIV/0!</v>
      </c>
      <c r="GE239" s="39" t="e">
        <f t="shared" si="782"/>
        <v>#DIV/0!</v>
      </c>
      <c r="GF239" s="39" t="e">
        <f t="shared" si="783"/>
        <v>#DIV/0!</v>
      </c>
      <c r="GG239" s="39" t="e">
        <f t="shared" si="784"/>
        <v>#DIV/0!</v>
      </c>
      <c r="GH239" s="39" t="e">
        <f t="shared" si="785"/>
        <v>#DIV/0!</v>
      </c>
      <c r="GI239" s="39"/>
      <c r="GJ239" s="39" t="e">
        <f t="shared" si="786"/>
        <v>#DIV/0!</v>
      </c>
      <c r="GK239" s="39" t="e">
        <f t="shared" si="787"/>
        <v>#DIV/0!</v>
      </c>
      <c r="GL239" s="39" t="e">
        <f t="shared" si="788"/>
        <v>#DIV/0!</v>
      </c>
      <c r="GM239" s="39" t="e">
        <f t="shared" si="789"/>
        <v>#DIV/0!</v>
      </c>
      <c r="GN239" s="39" t="e">
        <f t="shared" si="790"/>
        <v>#DIV/0!</v>
      </c>
      <c r="GO239" s="57"/>
      <c r="GP239" s="57" t="e">
        <f t="shared" si="791"/>
        <v>#DIV/0!</v>
      </c>
      <c r="GQ239" s="59" t="e">
        <f t="shared" si="792"/>
        <v>#DIV/0!</v>
      </c>
      <c r="GR239" s="41" t="e">
        <f t="shared" si="793"/>
        <v>#DIV/0!</v>
      </c>
      <c r="GS239" s="57" t="e">
        <f t="shared" si="794"/>
        <v>#DIV/0!</v>
      </c>
      <c r="GT239" s="57" t="e">
        <f t="shared" si="795"/>
        <v>#DIV/0!</v>
      </c>
      <c r="GU239" s="57" t="e">
        <f t="shared" si="796"/>
        <v>#DIV/0!</v>
      </c>
      <c r="GV239" s="57"/>
      <c r="GW239" s="42" t="e">
        <f t="shared" si="797"/>
        <v>#DIV/0!</v>
      </c>
      <c r="GX239" s="42" t="e">
        <f t="shared" si="798"/>
        <v>#DIV/0!</v>
      </c>
      <c r="GY239" s="42" t="e">
        <f t="shared" si="799"/>
        <v>#DIV/0!</v>
      </c>
      <c r="GZ239" s="57"/>
      <c r="HA239" s="2" t="e">
        <f t="shared" si="800"/>
        <v>#DIV/0!</v>
      </c>
      <c r="HB239" s="2" t="e">
        <f t="shared" si="801"/>
        <v>#DIV/0!</v>
      </c>
      <c r="HC239" s="2" t="e">
        <f t="shared" si="802"/>
        <v>#DIV/0!</v>
      </c>
      <c r="HD239" s="2" t="e">
        <f t="shared" si="803"/>
        <v>#DIV/0!</v>
      </c>
      <c r="HE239" s="2" t="e">
        <f t="shared" si="804"/>
        <v>#DIV/0!</v>
      </c>
      <c r="HF239" s="2" t="e">
        <f t="shared" si="805"/>
        <v>#DIV/0!</v>
      </c>
      <c r="HG239" s="2" t="e">
        <f t="shared" si="806"/>
        <v>#DIV/0!</v>
      </c>
      <c r="HH239" s="2" t="e">
        <f t="shared" si="807"/>
        <v>#DIV/0!</v>
      </c>
      <c r="HI239" s="2" t="e">
        <f t="shared" si="808"/>
        <v>#DIV/0!</v>
      </c>
      <c r="HJ239" s="11" t="e">
        <f t="shared" si="809"/>
        <v>#DIV/0!</v>
      </c>
      <c r="HK239" s="60" t="e">
        <f t="shared" si="810"/>
        <v>#DIV/0!</v>
      </c>
      <c r="HL239" s="57"/>
      <c r="HM239" s="57" t="e">
        <f t="shared" si="811"/>
        <v>#DIV/0!</v>
      </c>
      <c r="HN239" s="57" t="e">
        <f t="shared" si="812"/>
        <v>#DIV/0!</v>
      </c>
      <c r="HO239" s="57" t="e">
        <f t="shared" si="813"/>
        <v>#DIV/0!</v>
      </c>
      <c r="HP239" s="57" t="e">
        <f t="shared" si="814"/>
        <v>#DIV/0!</v>
      </c>
      <c r="HQ239" s="57" t="e">
        <f t="shared" si="815"/>
        <v>#DIV/0!</v>
      </c>
      <c r="HR239" s="57"/>
      <c r="HS239" s="57" t="e">
        <f t="shared" si="816"/>
        <v>#DIV/0!</v>
      </c>
      <c r="HT239" s="57" t="e">
        <f t="shared" si="817"/>
        <v>#DIV/0!</v>
      </c>
      <c r="HU239" s="57" t="e">
        <f t="shared" si="818"/>
        <v>#DIV/0!</v>
      </c>
      <c r="HV239" s="57" t="e">
        <f t="shared" si="819"/>
        <v>#DIV/0!</v>
      </c>
      <c r="HW239" s="57" t="e">
        <f t="shared" si="820"/>
        <v>#DIV/0!</v>
      </c>
      <c r="HX239" s="57"/>
      <c r="HY239" s="57" t="e">
        <f t="shared" si="821"/>
        <v>#DIV/0!</v>
      </c>
      <c r="HZ239" s="57" t="e">
        <f t="shared" si="822"/>
        <v>#DIV/0!</v>
      </c>
      <c r="IA239" s="57"/>
      <c r="IB239" s="61">
        <f t="shared" si="823"/>
        <v>0</v>
      </c>
      <c r="IC239" s="57" t="str">
        <f t="shared" si="824"/>
        <v/>
      </c>
      <c r="ID239" s="42"/>
      <c r="IE239" s="2" t="str">
        <f t="shared" si="825"/>
        <v/>
      </c>
      <c r="IF239" s="60" t="e">
        <f t="shared" si="826"/>
        <v>#DIV/0!</v>
      </c>
      <c r="IG239" s="60" t="str">
        <f t="shared" si="827"/>
        <v/>
      </c>
      <c r="IH239" s="60" t="str">
        <f t="shared" si="828"/>
        <v>zinco-</v>
      </c>
      <c r="II239" s="60" t="str">
        <f t="shared" si="829"/>
        <v>mangano-</v>
      </c>
      <c r="IJ239" s="60" t="e">
        <f t="shared" si="830"/>
        <v>#DIV/0!</v>
      </c>
      <c r="IK239" s="60" t="e">
        <f t="shared" si="831"/>
        <v>#DIV/0!</v>
      </c>
      <c r="IL239" s="60" t="e">
        <f t="shared" si="832"/>
        <v>#DIV/0!</v>
      </c>
      <c r="IM239" s="60" t="e">
        <f t="shared" si="833"/>
        <v>#DIV/0!</v>
      </c>
      <c r="IN239" s="60" t="str">
        <f t="shared" si="834"/>
        <v/>
      </c>
      <c r="IO239" s="60" t="str">
        <f t="shared" si="835"/>
        <v/>
      </c>
      <c r="IP239" s="57"/>
      <c r="IQ239" s="57" t="str">
        <f t="shared" si="836"/>
        <v>ERROR!!</v>
      </c>
    </row>
    <row r="240" spans="24:251">
      <c r="X240" s="29">
        <f t="shared" si="692"/>
        <v>0</v>
      </c>
      <c r="Y240" s="29">
        <f t="shared" si="693"/>
        <v>0</v>
      </c>
      <c r="Z240" s="29" t="e">
        <f t="shared" si="694"/>
        <v>#DIV/0!</v>
      </c>
      <c r="AA240" s="29" t="e">
        <f t="shared" si="695"/>
        <v>#DIV/0!</v>
      </c>
      <c r="AB240" s="29" t="e">
        <f t="shared" si="696"/>
        <v>#DIV/0!</v>
      </c>
      <c r="AC240" s="29" t="e">
        <f t="shared" si="697"/>
        <v>#DIV/0!</v>
      </c>
      <c r="AF240" s="23">
        <v>60.084299999999999</v>
      </c>
      <c r="AG240" s="23">
        <v>79.878799999999998</v>
      </c>
      <c r="AH240" s="23">
        <v>101.96120000000001</v>
      </c>
      <c r="AI240" s="23">
        <v>151.99039999999999</v>
      </c>
      <c r="AJ240" s="23">
        <v>159.69</v>
      </c>
      <c r="AK240" s="23">
        <v>71.846400000000003</v>
      </c>
      <c r="AL240" s="23">
        <v>70.9375</v>
      </c>
      <c r="AM240" s="23">
        <v>40.304400000000001</v>
      </c>
      <c r="AN240" s="23">
        <v>56.077399999999997</v>
      </c>
      <c r="AO240" s="23">
        <v>61.978999999999999</v>
      </c>
      <c r="AP240" s="23">
        <v>94.195999999999998</v>
      </c>
      <c r="AQ240" s="23">
        <v>18.998000000000001</v>
      </c>
      <c r="AR240" s="23">
        <v>35.450000000000003</v>
      </c>
      <c r="AS240" s="23">
        <v>29.88</v>
      </c>
      <c r="AT240" s="23">
        <v>74.691999999999993</v>
      </c>
      <c r="AU240" s="23">
        <v>81.39</v>
      </c>
      <c r="AX240" s="54">
        <f t="shared" si="698"/>
        <v>0</v>
      </c>
      <c r="AY240" s="54">
        <f t="shared" si="699"/>
        <v>0</v>
      </c>
      <c r="AZ240" s="54">
        <f t="shared" si="700"/>
        <v>0</v>
      </c>
      <c r="BA240" s="54">
        <f t="shared" si="701"/>
        <v>0</v>
      </c>
      <c r="BB240" s="54">
        <f t="shared" si="702"/>
        <v>0</v>
      </c>
      <c r="BC240" s="54">
        <f t="shared" si="703"/>
        <v>0</v>
      </c>
      <c r="BD240" s="54">
        <f t="shared" si="704"/>
        <v>0</v>
      </c>
      <c r="BE240" s="54">
        <f t="shared" si="705"/>
        <v>0</v>
      </c>
      <c r="BF240" s="54">
        <f t="shared" si="706"/>
        <v>0</v>
      </c>
      <c r="BG240" s="54">
        <f t="shared" si="707"/>
        <v>0</v>
      </c>
      <c r="BH240" s="54">
        <f t="shared" si="708"/>
        <v>0</v>
      </c>
      <c r="BI240" s="54">
        <f t="shared" si="709"/>
        <v>0</v>
      </c>
      <c r="BJ240" s="54">
        <f t="shared" si="710"/>
        <v>0</v>
      </c>
      <c r="BK240" s="54">
        <f t="shared" si="711"/>
        <v>0</v>
      </c>
      <c r="BL240" s="54">
        <f t="shared" si="712"/>
        <v>0</v>
      </c>
      <c r="BM240" s="42"/>
      <c r="BO240" s="54">
        <f>'Norm-coeff'!$C$2+$AX240*'Norm-coeff'!$D$2+$AY240*'Norm-coeff'!$E$2+$AZ240*'Norm-coeff'!$F$2+$BA240*'Norm-coeff'!$G$2+$BB240*'Norm-coeff'!$H$2+$BC240*'Norm-coeff'!$I$2+$BD240*'Norm-coeff'!$J$2+$BE240*'Norm-coeff'!$K$2+$BF240*'Norm-coeff'!$L$2+$BG240*'Norm-coeff'!$M$2+$BH240*'Norm-coeff'!$N$2+$BI240*'Norm-coeff'!$O$2</f>
        <v>5.4045421474420303</v>
      </c>
      <c r="BP240" s="54">
        <f>'Norm-coeff'!$C$3+$AX240*'Norm-coeff'!$D$3+$AY240*'Norm-coeff'!$E$3+$AZ240*'Norm-coeff'!$F$3+$BA240*'Norm-coeff'!$G$3+$BB240*'Norm-coeff'!$H$3+$BC240*'Norm-coeff'!$I$3+$BD240*'Norm-coeff'!$J$3+$BE240*'Norm-coeff'!$K$3+$BF240*'Norm-coeff'!$L$3+$BG240*'Norm-coeff'!$M$3+$BH240*'Norm-coeff'!$N$3+$BI240*'Norm-coeff'!$O$3</f>
        <v>3.15319116612705</v>
      </c>
      <c r="BQ240" s="54">
        <f>'Norm-coeff'!$C$4+$AX240*'Norm-coeff'!$D$4+$AY240*'Norm-coeff'!$E$4+$AZ240*'Norm-coeff'!$F$4+$BA240*'Norm-coeff'!$G$4+$BB240*'Norm-coeff'!$H$4+$BC240*'Norm-coeff'!$I$4+$BD240*'Norm-coeff'!$J$4+$BE240*'Norm-coeff'!$K$4+$BF240*'Norm-coeff'!$L$4+$BG240*'Norm-coeff'!$M$4+$BH240*'Norm-coeff'!$N$4+$BI240*'Norm-coeff'!$O$4</f>
        <v>1.42115649462768</v>
      </c>
      <c r="BR240" s="54">
        <f>'Norm-coeff'!$C$5+$AX240*'Norm-coeff'!$D$5+$AY240*'Norm-coeff'!$E$5+$AZ240*'Norm-coeff'!$F$5+$BA240*'Norm-coeff'!$G$5+$BB240*'Norm-coeff'!$H$5+$BC240*'Norm-coeff'!$I$5+$BD240*'Norm-coeff'!$J$5+$BE240*'Norm-coeff'!$K$5+$BF240*'Norm-coeff'!$L$5+$BG240*'Norm-coeff'!$M$5+$BH240*'Norm-coeff'!$N$5+$BI240*'Norm-coeff'!$O$5</f>
        <v>1.0553329241296201</v>
      </c>
      <c r="BS240" s="54">
        <f>'Norm-coeff'!$C$6+$AX240*'Norm-coeff'!$D$6+$AY240*'Norm-coeff'!$E$6+$AZ240*'Norm-coeff'!$F$6+$BA240*'Norm-coeff'!$G$6+$BB240*'Norm-coeff'!$H$6+$BC240*'Norm-coeff'!$I$6+$BD240*'Norm-coeff'!$J$6+$BE240*'Norm-coeff'!$K$6+$BF240*'Norm-coeff'!$L$6+$BG240*'Norm-coeff'!$M$6+$BH240*'Norm-coeff'!$N$6+$BI240*'Norm-coeff'!$O$6</f>
        <v>-1.48700885495103E-2</v>
      </c>
      <c r="BT240" s="54">
        <f>'Norm-coeff'!$C$7+$AX240*'Norm-coeff'!$D$7+$AY240*'Norm-coeff'!$E$7+$AZ240*'Norm-coeff'!$F$7+$BA240*'Norm-coeff'!$G$7+$BB240*'Norm-coeff'!$H$7+$BC240*'Norm-coeff'!$I$7+$BD240*'Norm-coeff'!$J$7+$BE240*'Norm-coeff'!$K$7+$BF240*'Norm-coeff'!$L$7+$BG240*'Norm-coeff'!$M$7+$BH240*'Norm-coeff'!$N$7+$BI240*'Norm-coeff'!$O$7</f>
        <v>2.0907583608832998</v>
      </c>
      <c r="BU240" s="54">
        <f>'Norm-coeff'!$C$8+$AX240*'Norm-coeff'!$D$8+$AY240*'Norm-coeff'!$E$8+$AZ240*'Norm-coeff'!$F$8+$BA240*'Norm-coeff'!$G$8+$BB240*'Norm-coeff'!$H$8+$BC240*'Norm-coeff'!$I$8+$BD240*'Norm-coeff'!$J$8+$BE240*'Norm-coeff'!$K$8+$BF240*'Norm-coeff'!$L$8+$BG240*'Norm-coeff'!$M$8+$BH240*'Norm-coeff'!$N$8+$BI240*'Norm-coeff'!$O$8</f>
        <v>0.65894159836244504</v>
      </c>
      <c r="BV240" s="54">
        <f>'Norm-coeff'!$C$9+$AX240*'Norm-coeff'!$D$9+$AY240*'Norm-coeff'!$E$9+$AZ240*'Norm-coeff'!$F$9+$BA240*'Norm-coeff'!$G$9+$BB240*'Norm-coeff'!$H$9+$BC240*'Norm-coeff'!$I$9+$BD240*'Norm-coeff'!$J$9+$BE240*'Norm-coeff'!$K$9+$BF240*'Norm-coeff'!$L$9+$BG240*'Norm-coeff'!$M$9+$BH240*'Norm-coeff'!$N$9+$BI240*'Norm-coeff'!$O$9</f>
        <v>1.48961085014701</v>
      </c>
      <c r="BW240" s="54">
        <f>'Norm-coeff'!$C$10+$AX240*'Norm-coeff'!$D$10+$AY240*'Norm-coeff'!$E$10+$AZ240*'Norm-coeff'!$F$10+$BA240*'Norm-coeff'!$G$10+$BB240*'Norm-coeff'!$H$10+$BC240*'Norm-coeff'!$I$10+$BD240*'Norm-coeff'!$J$10+$BE240*'Norm-coeff'!$K$10+$BF240*'Norm-coeff'!$L$10+$BG240*'Norm-coeff'!$M$10+$BH240*'Norm-coeff'!$N$10+$BI240*'Norm-coeff'!$O$10</f>
        <v>1.42058735749591</v>
      </c>
      <c r="BX240" s="54">
        <f>'Norm-coeff'!$C$11+$AX240*'Norm-coeff'!$D$11+$AY240*'Norm-coeff'!$E$11+$AZ240*'Norm-coeff'!$F$11+$BA240*'Norm-coeff'!$G$11+$BB240*'Norm-coeff'!$H$11+$BC240*'Norm-coeff'!$I$11+$BD240*'Norm-coeff'!$J$11+$BE240*'Norm-coeff'!$K$11+$BF240*'Norm-coeff'!$L$11+$BG240*'Norm-coeff'!$M$11+$BH240*'Norm-coeff'!$N$11+$BI240*'Norm-coeff'!$O$11</f>
        <v>0.221233014421479</v>
      </c>
      <c r="BY240" s="54">
        <f>'Norm-coeff'!$C$12+$AX240*'Norm-coeff'!$D$12+$AY240*'Norm-coeff'!$E$12+$AZ240*'Norm-coeff'!$F$12+$BA240*'Norm-coeff'!$G$12+$BB240*'Norm-coeff'!$H$12+$BC240*'Norm-coeff'!$I$12+$BD240*'Norm-coeff'!$J$12+$BE240*'Norm-coeff'!$K$12+$BF240*'Norm-coeff'!$L$12+$BG240*'Norm-coeff'!$M$12+$BH240*'Norm-coeff'!$N$12+$BI240*'Norm-coeff'!$O$12</f>
        <v>0.283527502056037</v>
      </c>
      <c r="BZ240" s="54">
        <f>'Norm-coeff'!$C$13+$AX240*'Norm-coeff'!$D$13+$AY240*'Norm-coeff'!$E$13+$AZ240*'Norm-coeff'!$F$13+$BA240*'Norm-coeff'!$G$13+$BB240*'Norm-coeff'!$H$13+$BC240*'Norm-coeff'!$I$13+$BD240*'Norm-coeff'!$J$13+$BE240*'Norm-coeff'!$K$13+$BF240*'Norm-coeff'!$L$13+$BG240*'Norm-coeff'!$M$13+$BH240*'Norm-coeff'!$N$13+$BI240*'Norm-coeff'!$O$13</f>
        <v>-4.1864930554451202E-2</v>
      </c>
      <c r="CA240" s="54">
        <f>'Norm-coeff'!$C$14+$AX240*'Norm-coeff'!$D$14+$AY240*'Norm-coeff'!$E$14+$AZ240*'Norm-coeff'!$F$14+$BA240*'Norm-coeff'!$G$14+$BB240*'Norm-coeff'!$H$14+$BC240*'Norm-coeff'!$I$14+$BD240*'Norm-coeff'!$J$14+$BE240*'Norm-coeff'!$K$14+$BF240*'Norm-coeff'!$L$14+$BG240*'Norm-coeff'!$M$14+$BH240*'Norm-coeff'!$N$14+$BI240*'Norm-coeff'!$O$14</f>
        <v>4.2526983164477103</v>
      </c>
      <c r="CC240" s="54">
        <f t="shared" si="837"/>
        <v>0</v>
      </c>
      <c r="CG240" s="54">
        <f t="shared" si="713"/>
        <v>0</v>
      </c>
      <c r="CH240" s="54">
        <f t="shared" si="691"/>
        <v>0</v>
      </c>
      <c r="CI240" s="54">
        <f t="shared" si="714"/>
        <v>0</v>
      </c>
      <c r="CJ240" s="56">
        <f t="shared" si="715"/>
        <v>0</v>
      </c>
      <c r="CK240" s="54">
        <f t="shared" si="716"/>
        <v>0</v>
      </c>
      <c r="CL240" s="54">
        <f t="shared" si="717"/>
        <v>0</v>
      </c>
      <c r="CM240" s="54">
        <f t="shared" si="718"/>
        <v>0</v>
      </c>
      <c r="CN240" s="54">
        <f t="shared" si="719"/>
        <v>0</v>
      </c>
      <c r="CO240" s="54">
        <f t="shared" si="720"/>
        <v>0</v>
      </c>
      <c r="CP240" s="54">
        <f t="shared" si="721"/>
        <v>0</v>
      </c>
      <c r="CQ240" s="54">
        <f t="shared" si="722"/>
        <v>0</v>
      </c>
      <c r="CR240" s="54">
        <f t="shared" si="723"/>
        <v>0</v>
      </c>
      <c r="CS240" s="54">
        <f t="shared" si="724"/>
        <v>0</v>
      </c>
      <c r="CU240" s="54">
        <f t="shared" si="725"/>
        <v>0</v>
      </c>
      <c r="CV240" s="54">
        <f t="shared" si="726"/>
        <v>0</v>
      </c>
      <c r="CW240" s="54">
        <f t="shared" si="727"/>
        <v>0</v>
      </c>
      <c r="CX240" s="54">
        <f t="shared" si="728"/>
        <v>0</v>
      </c>
      <c r="CZ240" s="54">
        <f t="shared" si="729"/>
        <v>0</v>
      </c>
      <c r="DA240" s="54">
        <f t="shared" si="730"/>
        <v>0</v>
      </c>
      <c r="DB240" s="54">
        <f t="shared" si="731"/>
        <v>0</v>
      </c>
      <c r="DC240" s="54">
        <f t="shared" si="732"/>
        <v>0</v>
      </c>
      <c r="DD240" s="54">
        <f t="shared" si="733"/>
        <v>0</v>
      </c>
      <c r="DE240" s="54">
        <f t="shared" si="734"/>
        <v>0</v>
      </c>
      <c r="DF240" s="54">
        <f t="shared" si="735"/>
        <v>0</v>
      </c>
      <c r="DG240" s="54">
        <f t="shared" si="736"/>
        <v>2</v>
      </c>
      <c r="DH240" s="71">
        <f t="shared" si="737"/>
        <v>0</v>
      </c>
      <c r="DI240" s="71">
        <f t="shared" si="738"/>
        <v>0</v>
      </c>
      <c r="DJ240" s="54">
        <f t="shared" si="739"/>
        <v>0</v>
      </c>
      <c r="DK240" s="54">
        <f t="shared" si="740"/>
        <v>2</v>
      </c>
      <c r="DL240" s="4">
        <f t="shared" si="665"/>
        <v>0</v>
      </c>
      <c r="DM240" s="3">
        <f t="shared" si="741"/>
        <v>0</v>
      </c>
      <c r="DN240" s="3">
        <f t="shared" si="742"/>
        <v>0</v>
      </c>
      <c r="DO240" s="4" t="e">
        <f t="shared" si="743"/>
        <v>#DIV/0!</v>
      </c>
      <c r="DP240" s="57"/>
      <c r="DQ240" s="57"/>
      <c r="DR240" s="56">
        <f t="shared" si="666"/>
        <v>2</v>
      </c>
      <c r="DS240" s="56">
        <f t="shared" si="667"/>
        <v>0</v>
      </c>
      <c r="DT240" s="38">
        <f t="shared" si="668"/>
        <v>0</v>
      </c>
      <c r="DU240" s="38">
        <f t="shared" si="744"/>
        <v>2</v>
      </c>
      <c r="DV240" s="38">
        <f t="shared" si="669"/>
        <v>0</v>
      </c>
      <c r="DW240" s="39">
        <f t="shared" si="670"/>
        <v>0</v>
      </c>
      <c r="DX240" s="39">
        <f t="shared" si="671"/>
        <v>0</v>
      </c>
      <c r="DY240" s="39">
        <f t="shared" si="672"/>
        <v>0</v>
      </c>
      <c r="DZ240" s="39">
        <f t="shared" si="673"/>
        <v>0</v>
      </c>
      <c r="EA240" s="39">
        <f t="shared" si="674"/>
        <v>0</v>
      </c>
      <c r="EB240" s="37" t="e">
        <f t="shared" si="745"/>
        <v>#DIV/0!</v>
      </c>
      <c r="EC240" s="37" t="e">
        <f t="shared" si="746"/>
        <v>#DIV/0!</v>
      </c>
      <c r="ED240" s="37" t="e">
        <f t="shared" si="747"/>
        <v>#DIV/0!</v>
      </c>
      <c r="EE240" s="37" t="e">
        <f t="shared" si="748"/>
        <v>#DIV/0!</v>
      </c>
      <c r="EF240" s="39" t="e">
        <f t="shared" si="749"/>
        <v>#DIV/0!</v>
      </c>
      <c r="EG240" s="37" t="e">
        <f t="shared" si="750"/>
        <v>#DIV/0!</v>
      </c>
      <c r="EH240" s="37" t="e">
        <f t="shared" si="751"/>
        <v>#DIV/0!</v>
      </c>
      <c r="EI240" s="11" t="b">
        <f t="shared" si="752"/>
        <v>1</v>
      </c>
      <c r="EJ240" s="11" t="b">
        <f t="shared" si="753"/>
        <v>0</v>
      </c>
      <c r="EK240" s="39" t="e">
        <f t="shared" si="754"/>
        <v>#DIV/0!</v>
      </c>
      <c r="EL240" s="39" t="e">
        <f t="shared" si="755"/>
        <v>#DIV/0!</v>
      </c>
      <c r="EM240" s="39" t="e">
        <f t="shared" si="756"/>
        <v>#DIV/0!</v>
      </c>
      <c r="EN240" s="39" t="e">
        <f t="shared" si="757"/>
        <v>#DIV/0!</v>
      </c>
      <c r="EO240" s="39" t="e">
        <f t="shared" si="758"/>
        <v>#DIV/0!</v>
      </c>
      <c r="EP240" s="39" t="e">
        <f t="shared" si="759"/>
        <v>#DIV/0!</v>
      </c>
      <c r="EQ240" s="39" t="e">
        <f t="shared" si="760"/>
        <v>#DIV/0!</v>
      </c>
      <c r="ER240" s="39" t="e">
        <f t="shared" si="761"/>
        <v>#DIV/0!</v>
      </c>
      <c r="ES240" s="58" t="str">
        <f t="shared" si="762"/>
        <v>(OH,F,Cl)-dominate amphibole</v>
      </c>
      <c r="ET240" s="58" t="e">
        <f t="shared" si="763"/>
        <v>#N/A</v>
      </c>
      <c r="EU240" s="56">
        <f t="shared" si="675"/>
        <v>0</v>
      </c>
      <c r="EV240" s="56">
        <f t="shared" si="676"/>
        <v>0</v>
      </c>
      <c r="EW240" s="56">
        <f t="shared" si="677"/>
        <v>0</v>
      </c>
      <c r="EX240" s="56">
        <f t="shared" si="678"/>
        <v>0</v>
      </c>
      <c r="EY240" s="56">
        <f t="shared" si="679"/>
        <v>0</v>
      </c>
      <c r="EZ240" s="56">
        <f t="shared" si="680"/>
        <v>0</v>
      </c>
      <c r="FA240" s="39">
        <f t="shared" si="681"/>
        <v>0</v>
      </c>
      <c r="FB240" s="39">
        <f t="shared" si="682"/>
        <v>0</v>
      </c>
      <c r="FC240" s="54">
        <f t="shared" si="683"/>
        <v>0</v>
      </c>
      <c r="FD240" s="54">
        <f t="shared" si="684"/>
        <v>0</v>
      </c>
      <c r="FE240" s="39">
        <f t="shared" si="685"/>
        <v>0</v>
      </c>
      <c r="FF240" s="54">
        <f t="shared" si="686"/>
        <v>0</v>
      </c>
      <c r="FG240" s="39">
        <f t="shared" si="687"/>
        <v>0</v>
      </c>
      <c r="FH240" s="39">
        <f t="shared" si="764"/>
        <v>0</v>
      </c>
      <c r="FI240" s="39">
        <f t="shared" si="765"/>
        <v>0</v>
      </c>
      <c r="FJ240" s="39">
        <f t="shared" si="766"/>
        <v>0</v>
      </c>
      <c r="FK240" s="39" t="e">
        <f t="shared" si="767"/>
        <v>#DIV/0!</v>
      </c>
      <c r="FL240" s="39" t="e">
        <f t="shared" si="768"/>
        <v>#DIV/0!</v>
      </c>
      <c r="FM240" s="39" t="e">
        <f t="shared" si="769"/>
        <v>#DIV/0!</v>
      </c>
      <c r="FN240" s="39">
        <f t="shared" si="770"/>
        <v>1</v>
      </c>
      <c r="FO240" s="39">
        <f t="shared" si="688"/>
        <v>0</v>
      </c>
      <c r="FP240" s="39">
        <f t="shared" si="689"/>
        <v>0</v>
      </c>
      <c r="FQ240" s="39">
        <f t="shared" si="690"/>
        <v>0</v>
      </c>
      <c r="FR240" s="39">
        <f t="shared" si="771"/>
        <v>0</v>
      </c>
      <c r="FS240" s="39">
        <f t="shared" si="772"/>
        <v>0</v>
      </c>
      <c r="FU240" s="39" t="e">
        <f t="shared" si="773"/>
        <v>#DIV/0!</v>
      </c>
      <c r="FV240" s="39" t="e">
        <f t="shared" si="774"/>
        <v>#DIV/0!</v>
      </c>
      <c r="FW240" s="39" t="e">
        <f t="shared" si="775"/>
        <v>#DIV/0!</v>
      </c>
      <c r="FY240" s="39" t="e">
        <f t="shared" si="776"/>
        <v>#DIV/0!</v>
      </c>
      <c r="FZ240" s="39" t="e">
        <f t="shared" si="777"/>
        <v>#DIV/0!</v>
      </c>
      <c r="GA240" s="39" t="e">
        <f t="shared" si="778"/>
        <v>#DIV/0!</v>
      </c>
      <c r="GB240" s="39" t="e">
        <f t="shared" si="779"/>
        <v>#DIV/0!</v>
      </c>
      <c r="GC240" s="39" t="e">
        <f t="shared" si="780"/>
        <v>#DIV/0!</v>
      </c>
      <c r="GD240" s="39" t="e">
        <f t="shared" si="781"/>
        <v>#DIV/0!</v>
      </c>
      <c r="GE240" s="39" t="e">
        <f t="shared" si="782"/>
        <v>#DIV/0!</v>
      </c>
      <c r="GF240" s="39" t="e">
        <f t="shared" si="783"/>
        <v>#DIV/0!</v>
      </c>
      <c r="GG240" s="39" t="e">
        <f t="shared" si="784"/>
        <v>#DIV/0!</v>
      </c>
      <c r="GH240" s="39" t="e">
        <f t="shared" si="785"/>
        <v>#DIV/0!</v>
      </c>
      <c r="GI240" s="39"/>
      <c r="GJ240" s="39" t="e">
        <f t="shared" si="786"/>
        <v>#DIV/0!</v>
      </c>
      <c r="GK240" s="39" t="e">
        <f t="shared" si="787"/>
        <v>#DIV/0!</v>
      </c>
      <c r="GL240" s="39" t="e">
        <f t="shared" si="788"/>
        <v>#DIV/0!</v>
      </c>
      <c r="GM240" s="39" t="e">
        <f t="shared" si="789"/>
        <v>#DIV/0!</v>
      </c>
      <c r="GN240" s="39" t="e">
        <f t="shared" si="790"/>
        <v>#DIV/0!</v>
      </c>
      <c r="GO240" s="57"/>
      <c r="GP240" s="57" t="e">
        <f t="shared" si="791"/>
        <v>#DIV/0!</v>
      </c>
      <c r="GQ240" s="59" t="e">
        <f t="shared" si="792"/>
        <v>#DIV/0!</v>
      </c>
      <c r="GR240" s="41" t="e">
        <f t="shared" si="793"/>
        <v>#DIV/0!</v>
      </c>
      <c r="GS240" s="57" t="e">
        <f t="shared" si="794"/>
        <v>#DIV/0!</v>
      </c>
      <c r="GT240" s="57" t="e">
        <f t="shared" si="795"/>
        <v>#DIV/0!</v>
      </c>
      <c r="GU240" s="57" t="e">
        <f t="shared" si="796"/>
        <v>#DIV/0!</v>
      </c>
      <c r="GV240" s="57"/>
      <c r="GW240" s="42" t="e">
        <f t="shared" si="797"/>
        <v>#DIV/0!</v>
      </c>
      <c r="GX240" s="42" t="e">
        <f t="shared" si="798"/>
        <v>#DIV/0!</v>
      </c>
      <c r="GY240" s="42" t="e">
        <f t="shared" si="799"/>
        <v>#DIV/0!</v>
      </c>
      <c r="GZ240" s="57"/>
      <c r="HA240" s="2" t="e">
        <f t="shared" si="800"/>
        <v>#DIV/0!</v>
      </c>
      <c r="HB240" s="2" t="e">
        <f t="shared" si="801"/>
        <v>#DIV/0!</v>
      </c>
      <c r="HC240" s="2" t="e">
        <f t="shared" si="802"/>
        <v>#DIV/0!</v>
      </c>
      <c r="HD240" s="2" t="e">
        <f t="shared" si="803"/>
        <v>#DIV/0!</v>
      </c>
      <c r="HE240" s="2" t="e">
        <f t="shared" si="804"/>
        <v>#DIV/0!</v>
      </c>
      <c r="HF240" s="2" t="e">
        <f t="shared" si="805"/>
        <v>#DIV/0!</v>
      </c>
      <c r="HG240" s="2" t="e">
        <f t="shared" si="806"/>
        <v>#DIV/0!</v>
      </c>
      <c r="HH240" s="2" t="e">
        <f t="shared" si="807"/>
        <v>#DIV/0!</v>
      </c>
      <c r="HI240" s="2" t="e">
        <f t="shared" si="808"/>
        <v>#DIV/0!</v>
      </c>
      <c r="HJ240" s="11" t="e">
        <f t="shared" si="809"/>
        <v>#DIV/0!</v>
      </c>
      <c r="HK240" s="60" t="e">
        <f t="shared" si="810"/>
        <v>#DIV/0!</v>
      </c>
      <c r="HL240" s="57"/>
      <c r="HM240" s="57" t="e">
        <f t="shared" si="811"/>
        <v>#DIV/0!</v>
      </c>
      <c r="HN240" s="57" t="e">
        <f t="shared" si="812"/>
        <v>#DIV/0!</v>
      </c>
      <c r="HO240" s="57" t="e">
        <f t="shared" si="813"/>
        <v>#DIV/0!</v>
      </c>
      <c r="HP240" s="57" t="e">
        <f t="shared" si="814"/>
        <v>#DIV/0!</v>
      </c>
      <c r="HQ240" s="57" t="e">
        <f t="shared" si="815"/>
        <v>#DIV/0!</v>
      </c>
      <c r="HR240" s="57"/>
      <c r="HS240" s="57" t="e">
        <f t="shared" si="816"/>
        <v>#DIV/0!</v>
      </c>
      <c r="HT240" s="57" t="e">
        <f t="shared" si="817"/>
        <v>#DIV/0!</v>
      </c>
      <c r="HU240" s="57" t="e">
        <f t="shared" si="818"/>
        <v>#DIV/0!</v>
      </c>
      <c r="HV240" s="57" t="e">
        <f t="shared" si="819"/>
        <v>#DIV/0!</v>
      </c>
      <c r="HW240" s="57" t="e">
        <f t="shared" si="820"/>
        <v>#DIV/0!</v>
      </c>
      <c r="HX240" s="57"/>
      <c r="HY240" s="57" t="e">
        <f t="shared" si="821"/>
        <v>#DIV/0!</v>
      </c>
      <c r="HZ240" s="57" t="e">
        <f t="shared" si="822"/>
        <v>#DIV/0!</v>
      </c>
      <c r="IA240" s="57"/>
      <c r="IB240" s="61">
        <f t="shared" si="823"/>
        <v>0</v>
      </c>
      <c r="IC240" s="57" t="str">
        <f t="shared" si="824"/>
        <v/>
      </c>
      <c r="ID240" s="42"/>
      <c r="IE240" s="2" t="str">
        <f t="shared" si="825"/>
        <v/>
      </c>
      <c r="IF240" s="60" t="e">
        <f t="shared" si="826"/>
        <v>#DIV/0!</v>
      </c>
      <c r="IG240" s="60" t="str">
        <f t="shared" si="827"/>
        <v/>
      </c>
      <c r="IH240" s="60" t="str">
        <f t="shared" si="828"/>
        <v>zinco-</v>
      </c>
      <c r="II240" s="60" t="str">
        <f t="shared" si="829"/>
        <v>mangano-</v>
      </c>
      <c r="IJ240" s="60" t="e">
        <f t="shared" si="830"/>
        <v>#DIV/0!</v>
      </c>
      <c r="IK240" s="60" t="e">
        <f t="shared" si="831"/>
        <v>#DIV/0!</v>
      </c>
      <c r="IL240" s="60" t="e">
        <f t="shared" si="832"/>
        <v>#DIV/0!</v>
      </c>
      <c r="IM240" s="60" t="e">
        <f t="shared" si="833"/>
        <v>#DIV/0!</v>
      </c>
      <c r="IN240" s="60" t="str">
        <f t="shared" si="834"/>
        <v/>
      </c>
      <c r="IO240" s="60" t="str">
        <f t="shared" si="835"/>
        <v/>
      </c>
      <c r="IP240" s="57"/>
      <c r="IQ240" s="57" t="str">
        <f t="shared" si="836"/>
        <v>ERROR!!</v>
      </c>
    </row>
    <row r="241" spans="24:251">
      <c r="X241" s="29">
        <f t="shared" si="692"/>
        <v>0</v>
      </c>
      <c r="Y241" s="29">
        <f t="shared" si="693"/>
        <v>0</v>
      </c>
      <c r="Z241" s="29" t="e">
        <f t="shared" si="694"/>
        <v>#DIV/0!</v>
      </c>
      <c r="AA241" s="29" t="e">
        <f t="shared" si="695"/>
        <v>#DIV/0!</v>
      </c>
      <c r="AB241" s="29" t="e">
        <f t="shared" si="696"/>
        <v>#DIV/0!</v>
      </c>
      <c r="AC241" s="29" t="e">
        <f t="shared" si="697"/>
        <v>#DIV/0!</v>
      </c>
      <c r="AF241" s="23">
        <v>60.084299999999999</v>
      </c>
      <c r="AG241" s="23">
        <v>79.878799999999998</v>
      </c>
      <c r="AH241" s="23">
        <v>101.96120000000001</v>
      </c>
      <c r="AI241" s="23">
        <v>151.99039999999999</v>
      </c>
      <c r="AJ241" s="23">
        <v>159.69</v>
      </c>
      <c r="AK241" s="23">
        <v>71.846400000000003</v>
      </c>
      <c r="AL241" s="23">
        <v>70.9375</v>
      </c>
      <c r="AM241" s="23">
        <v>40.304400000000001</v>
      </c>
      <c r="AN241" s="23">
        <v>56.077399999999997</v>
      </c>
      <c r="AO241" s="23">
        <v>61.978999999999999</v>
      </c>
      <c r="AP241" s="23">
        <v>94.195999999999998</v>
      </c>
      <c r="AQ241" s="23">
        <v>18.998000000000001</v>
      </c>
      <c r="AR241" s="23">
        <v>35.450000000000003</v>
      </c>
      <c r="AS241" s="23">
        <v>29.88</v>
      </c>
      <c r="AT241" s="23">
        <v>74.691999999999993</v>
      </c>
      <c r="AU241" s="23">
        <v>81.39</v>
      </c>
      <c r="AX241" s="54">
        <f t="shared" si="698"/>
        <v>0</v>
      </c>
      <c r="AY241" s="54">
        <f t="shared" si="699"/>
        <v>0</v>
      </c>
      <c r="AZ241" s="54">
        <f t="shared" si="700"/>
        <v>0</v>
      </c>
      <c r="BA241" s="54">
        <f t="shared" si="701"/>
        <v>0</v>
      </c>
      <c r="BB241" s="54">
        <f t="shared" si="702"/>
        <v>0</v>
      </c>
      <c r="BC241" s="54">
        <f t="shared" si="703"/>
        <v>0</v>
      </c>
      <c r="BD241" s="54">
        <f t="shared" si="704"/>
        <v>0</v>
      </c>
      <c r="BE241" s="54">
        <f t="shared" si="705"/>
        <v>0</v>
      </c>
      <c r="BF241" s="54">
        <f t="shared" si="706"/>
        <v>0</v>
      </c>
      <c r="BG241" s="54">
        <f t="shared" si="707"/>
        <v>0</v>
      </c>
      <c r="BH241" s="54">
        <f t="shared" si="708"/>
        <v>0</v>
      </c>
      <c r="BI241" s="54">
        <f t="shared" si="709"/>
        <v>0</v>
      </c>
      <c r="BJ241" s="54">
        <f t="shared" si="710"/>
        <v>0</v>
      </c>
      <c r="BK241" s="54">
        <f t="shared" si="711"/>
        <v>0</v>
      </c>
      <c r="BL241" s="54">
        <f t="shared" si="712"/>
        <v>0</v>
      </c>
      <c r="BM241" s="42"/>
      <c r="BO241" s="54">
        <f>'Norm-coeff'!$C$2+$AX241*'Norm-coeff'!$D$2+$AY241*'Norm-coeff'!$E$2+$AZ241*'Norm-coeff'!$F$2+$BA241*'Norm-coeff'!$G$2+$BB241*'Norm-coeff'!$H$2+$BC241*'Norm-coeff'!$I$2+$BD241*'Norm-coeff'!$J$2+$BE241*'Norm-coeff'!$K$2+$BF241*'Norm-coeff'!$L$2+$BG241*'Norm-coeff'!$M$2+$BH241*'Norm-coeff'!$N$2+$BI241*'Norm-coeff'!$O$2</f>
        <v>5.4045421474420303</v>
      </c>
      <c r="BP241" s="54">
        <f>'Norm-coeff'!$C$3+$AX241*'Norm-coeff'!$D$3+$AY241*'Norm-coeff'!$E$3+$AZ241*'Norm-coeff'!$F$3+$BA241*'Norm-coeff'!$G$3+$BB241*'Norm-coeff'!$H$3+$BC241*'Norm-coeff'!$I$3+$BD241*'Norm-coeff'!$J$3+$BE241*'Norm-coeff'!$K$3+$BF241*'Norm-coeff'!$L$3+$BG241*'Norm-coeff'!$M$3+$BH241*'Norm-coeff'!$N$3+$BI241*'Norm-coeff'!$O$3</f>
        <v>3.15319116612705</v>
      </c>
      <c r="BQ241" s="54">
        <f>'Norm-coeff'!$C$4+$AX241*'Norm-coeff'!$D$4+$AY241*'Norm-coeff'!$E$4+$AZ241*'Norm-coeff'!$F$4+$BA241*'Norm-coeff'!$G$4+$BB241*'Norm-coeff'!$H$4+$BC241*'Norm-coeff'!$I$4+$BD241*'Norm-coeff'!$J$4+$BE241*'Norm-coeff'!$K$4+$BF241*'Norm-coeff'!$L$4+$BG241*'Norm-coeff'!$M$4+$BH241*'Norm-coeff'!$N$4+$BI241*'Norm-coeff'!$O$4</f>
        <v>1.42115649462768</v>
      </c>
      <c r="BR241" s="54">
        <f>'Norm-coeff'!$C$5+$AX241*'Norm-coeff'!$D$5+$AY241*'Norm-coeff'!$E$5+$AZ241*'Norm-coeff'!$F$5+$BA241*'Norm-coeff'!$G$5+$BB241*'Norm-coeff'!$H$5+$BC241*'Norm-coeff'!$I$5+$BD241*'Norm-coeff'!$J$5+$BE241*'Norm-coeff'!$K$5+$BF241*'Norm-coeff'!$L$5+$BG241*'Norm-coeff'!$M$5+$BH241*'Norm-coeff'!$N$5+$BI241*'Norm-coeff'!$O$5</f>
        <v>1.0553329241296201</v>
      </c>
      <c r="BS241" s="54">
        <f>'Norm-coeff'!$C$6+$AX241*'Norm-coeff'!$D$6+$AY241*'Norm-coeff'!$E$6+$AZ241*'Norm-coeff'!$F$6+$BA241*'Norm-coeff'!$G$6+$BB241*'Norm-coeff'!$H$6+$BC241*'Norm-coeff'!$I$6+$BD241*'Norm-coeff'!$J$6+$BE241*'Norm-coeff'!$K$6+$BF241*'Norm-coeff'!$L$6+$BG241*'Norm-coeff'!$M$6+$BH241*'Norm-coeff'!$N$6+$BI241*'Norm-coeff'!$O$6</f>
        <v>-1.48700885495103E-2</v>
      </c>
      <c r="BT241" s="54">
        <f>'Norm-coeff'!$C$7+$AX241*'Norm-coeff'!$D$7+$AY241*'Norm-coeff'!$E$7+$AZ241*'Norm-coeff'!$F$7+$BA241*'Norm-coeff'!$G$7+$BB241*'Norm-coeff'!$H$7+$BC241*'Norm-coeff'!$I$7+$BD241*'Norm-coeff'!$J$7+$BE241*'Norm-coeff'!$K$7+$BF241*'Norm-coeff'!$L$7+$BG241*'Norm-coeff'!$M$7+$BH241*'Norm-coeff'!$N$7+$BI241*'Norm-coeff'!$O$7</f>
        <v>2.0907583608832998</v>
      </c>
      <c r="BU241" s="54">
        <f>'Norm-coeff'!$C$8+$AX241*'Norm-coeff'!$D$8+$AY241*'Norm-coeff'!$E$8+$AZ241*'Norm-coeff'!$F$8+$BA241*'Norm-coeff'!$G$8+$BB241*'Norm-coeff'!$H$8+$BC241*'Norm-coeff'!$I$8+$BD241*'Norm-coeff'!$J$8+$BE241*'Norm-coeff'!$K$8+$BF241*'Norm-coeff'!$L$8+$BG241*'Norm-coeff'!$M$8+$BH241*'Norm-coeff'!$N$8+$BI241*'Norm-coeff'!$O$8</f>
        <v>0.65894159836244504</v>
      </c>
      <c r="BV241" s="54">
        <f>'Norm-coeff'!$C$9+$AX241*'Norm-coeff'!$D$9+$AY241*'Norm-coeff'!$E$9+$AZ241*'Norm-coeff'!$F$9+$BA241*'Norm-coeff'!$G$9+$BB241*'Norm-coeff'!$H$9+$BC241*'Norm-coeff'!$I$9+$BD241*'Norm-coeff'!$J$9+$BE241*'Norm-coeff'!$K$9+$BF241*'Norm-coeff'!$L$9+$BG241*'Norm-coeff'!$M$9+$BH241*'Norm-coeff'!$N$9+$BI241*'Norm-coeff'!$O$9</f>
        <v>1.48961085014701</v>
      </c>
      <c r="BW241" s="54">
        <f>'Norm-coeff'!$C$10+$AX241*'Norm-coeff'!$D$10+$AY241*'Norm-coeff'!$E$10+$AZ241*'Norm-coeff'!$F$10+$BA241*'Norm-coeff'!$G$10+$BB241*'Norm-coeff'!$H$10+$BC241*'Norm-coeff'!$I$10+$BD241*'Norm-coeff'!$J$10+$BE241*'Norm-coeff'!$K$10+$BF241*'Norm-coeff'!$L$10+$BG241*'Norm-coeff'!$M$10+$BH241*'Norm-coeff'!$N$10+$BI241*'Norm-coeff'!$O$10</f>
        <v>1.42058735749591</v>
      </c>
      <c r="BX241" s="54">
        <f>'Norm-coeff'!$C$11+$AX241*'Norm-coeff'!$D$11+$AY241*'Norm-coeff'!$E$11+$AZ241*'Norm-coeff'!$F$11+$BA241*'Norm-coeff'!$G$11+$BB241*'Norm-coeff'!$H$11+$BC241*'Norm-coeff'!$I$11+$BD241*'Norm-coeff'!$J$11+$BE241*'Norm-coeff'!$K$11+$BF241*'Norm-coeff'!$L$11+$BG241*'Norm-coeff'!$M$11+$BH241*'Norm-coeff'!$N$11+$BI241*'Norm-coeff'!$O$11</f>
        <v>0.221233014421479</v>
      </c>
      <c r="BY241" s="54">
        <f>'Norm-coeff'!$C$12+$AX241*'Norm-coeff'!$D$12+$AY241*'Norm-coeff'!$E$12+$AZ241*'Norm-coeff'!$F$12+$BA241*'Norm-coeff'!$G$12+$BB241*'Norm-coeff'!$H$12+$BC241*'Norm-coeff'!$I$12+$BD241*'Norm-coeff'!$J$12+$BE241*'Norm-coeff'!$K$12+$BF241*'Norm-coeff'!$L$12+$BG241*'Norm-coeff'!$M$12+$BH241*'Norm-coeff'!$N$12+$BI241*'Norm-coeff'!$O$12</f>
        <v>0.283527502056037</v>
      </c>
      <c r="BZ241" s="54">
        <f>'Norm-coeff'!$C$13+$AX241*'Norm-coeff'!$D$13+$AY241*'Norm-coeff'!$E$13+$AZ241*'Norm-coeff'!$F$13+$BA241*'Norm-coeff'!$G$13+$BB241*'Norm-coeff'!$H$13+$BC241*'Norm-coeff'!$I$13+$BD241*'Norm-coeff'!$J$13+$BE241*'Norm-coeff'!$K$13+$BF241*'Norm-coeff'!$L$13+$BG241*'Norm-coeff'!$M$13+$BH241*'Norm-coeff'!$N$13+$BI241*'Norm-coeff'!$O$13</f>
        <v>-4.1864930554451202E-2</v>
      </c>
      <c r="CA241" s="54">
        <f>'Norm-coeff'!$C$14+$AX241*'Norm-coeff'!$D$14+$AY241*'Norm-coeff'!$E$14+$AZ241*'Norm-coeff'!$F$14+$BA241*'Norm-coeff'!$G$14+$BB241*'Norm-coeff'!$H$14+$BC241*'Norm-coeff'!$I$14+$BD241*'Norm-coeff'!$J$14+$BE241*'Norm-coeff'!$K$14+$BF241*'Norm-coeff'!$L$14+$BG241*'Norm-coeff'!$M$14+$BH241*'Norm-coeff'!$N$14+$BI241*'Norm-coeff'!$O$14</f>
        <v>4.2526983164477103</v>
      </c>
      <c r="CC241" s="54">
        <f t="shared" si="837"/>
        <v>0</v>
      </c>
      <c r="CG241" s="54">
        <f t="shared" si="713"/>
        <v>0</v>
      </c>
      <c r="CH241" s="54">
        <f t="shared" si="691"/>
        <v>0</v>
      </c>
      <c r="CI241" s="54">
        <f t="shared" si="714"/>
        <v>0</v>
      </c>
      <c r="CJ241" s="56">
        <f t="shared" si="715"/>
        <v>0</v>
      </c>
      <c r="CK241" s="54">
        <f t="shared" si="716"/>
        <v>0</v>
      </c>
      <c r="CL241" s="54">
        <f t="shared" si="717"/>
        <v>0</v>
      </c>
      <c r="CM241" s="54">
        <f t="shared" si="718"/>
        <v>0</v>
      </c>
      <c r="CN241" s="54">
        <f t="shared" si="719"/>
        <v>0</v>
      </c>
      <c r="CO241" s="54">
        <f t="shared" si="720"/>
        <v>0</v>
      </c>
      <c r="CP241" s="54">
        <f t="shared" si="721"/>
        <v>0</v>
      </c>
      <c r="CQ241" s="54">
        <f t="shared" si="722"/>
        <v>0</v>
      </c>
      <c r="CR241" s="54">
        <f t="shared" si="723"/>
        <v>0</v>
      </c>
      <c r="CS241" s="54">
        <f t="shared" si="724"/>
        <v>0</v>
      </c>
      <c r="CU241" s="54">
        <f t="shared" si="725"/>
        <v>0</v>
      </c>
      <c r="CV241" s="54">
        <f t="shared" si="726"/>
        <v>0</v>
      </c>
      <c r="CW241" s="54">
        <f t="shared" si="727"/>
        <v>0</v>
      </c>
      <c r="CX241" s="54">
        <f t="shared" si="728"/>
        <v>0</v>
      </c>
      <c r="CZ241" s="54">
        <f t="shared" si="729"/>
        <v>0</v>
      </c>
      <c r="DA241" s="54">
        <f t="shared" si="730"/>
        <v>0</v>
      </c>
      <c r="DB241" s="54">
        <f t="shared" si="731"/>
        <v>0</v>
      </c>
      <c r="DC241" s="54">
        <f t="shared" si="732"/>
        <v>0</v>
      </c>
      <c r="DD241" s="54">
        <f t="shared" si="733"/>
        <v>0</v>
      </c>
      <c r="DE241" s="54">
        <f t="shared" si="734"/>
        <v>0</v>
      </c>
      <c r="DF241" s="54">
        <f t="shared" si="735"/>
        <v>0</v>
      </c>
      <c r="DG241" s="54">
        <f t="shared" si="736"/>
        <v>2</v>
      </c>
      <c r="DH241" s="71">
        <f t="shared" si="737"/>
        <v>0</v>
      </c>
      <c r="DI241" s="71">
        <f t="shared" si="738"/>
        <v>0</v>
      </c>
      <c r="DJ241" s="54">
        <f t="shared" si="739"/>
        <v>0</v>
      </c>
      <c r="DK241" s="54">
        <f t="shared" si="740"/>
        <v>2</v>
      </c>
      <c r="DL241" s="4">
        <f t="shared" si="665"/>
        <v>0</v>
      </c>
      <c r="DM241" s="3">
        <f t="shared" si="741"/>
        <v>0</v>
      </c>
      <c r="DN241" s="3">
        <f t="shared" si="742"/>
        <v>0</v>
      </c>
      <c r="DO241" s="4" t="e">
        <f t="shared" si="743"/>
        <v>#DIV/0!</v>
      </c>
      <c r="DP241" s="57"/>
      <c r="DQ241" s="57"/>
      <c r="DR241" s="56">
        <f t="shared" si="666"/>
        <v>2</v>
      </c>
      <c r="DS241" s="56">
        <f t="shared" si="667"/>
        <v>0</v>
      </c>
      <c r="DT241" s="38">
        <f t="shared" si="668"/>
        <v>0</v>
      </c>
      <c r="DU241" s="38">
        <f t="shared" si="744"/>
        <v>2</v>
      </c>
      <c r="DV241" s="38">
        <f t="shared" si="669"/>
        <v>0</v>
      </c>
      <c r="DW241" s="39">
        <f t="shared" si="670"/>
        <v>0</v>
      </c>
      <c r="DX241" s="39">
        <f t="shared" si="671"/>
        <v>0</v>
      </c>
      <c r="DY241" s="39">
        <f t="shared" si="672"/>
        <v>0</v>
      </c>
      <c r="DZ241" s="39">
        <f t="shared" si="673"/>
        <v>0</v>
      </c>
      <c r="EA241" s="39">
        <f t="shared" si="674"/>
        <v>0</v>
      </c>
      <c r="EB241" s="37" t="e">
        <f t="shared" si="745"/>
        <v>#DIV/0!</v>
      </c>
      <c r="EC241" s="37" t="e">
        <f t="shared" si="746"/>
        <v>#DIV/0!</v>
      </c>
      <c r="ED241" s="37" t="e">
        <f t="shared" si="747"/>
        <v>#DIV/0!</v>
      </c>
      <c r="EE241" s="37" t="e">
        <f t="shared" si="748"/>
        <v>#DIV/0!</v>
      </c>
      <c r="EF241" s="39" t="e">
        <f t="shared" si="749"/>
        <v>#DIV/0!</v>
      </c>
      <c r="EG241" s="37" t="e">
        <f t="shared" si="750"/>
        <v>#DIV/0!</v>
      </c>
      <c r="EH241" s="37" t="e">
        <f t="shared" si="751"/>
        <v>#DIV/0!</v>
      </c>
      <c r="EI241" s="11" t="b">
        <f t="shared" si="752"/>
        <v>1</v>
      </c>
      <c r="EJ241" s="11" t="b">
        <f t="shared" si="753"/>
        <v>0</v>
      </c>
      <c r="EK241" s="39" t="e">
        <f t="shared" si="754"/>
        <v>#DIV/0!</v>
      </c>
      <c r="EL241" s="39" t="e">
        <f t="shared" si="755"/>
        <v>#DIV/0!</v>
      </c>
      <c r="EM241" s="39" t="e">
        <f t="shared" si="756"/>
        <v>#DIV/0!</v>
      </c>
      <c r="EN241" s="39" t="e">
        <f t="shared" si="757"/>
        <v>#DIV/0!</v>
      </c>
      <c r="EO241" s="39" t="e">
        <f t="shared" si="758"/>
        <v>#DIV/0!</v>
      </c>
      <c r="EP241" s="39" t="e">
        <f t="shared" si="759"/>
        <v>#DIV/0!</v>
      </c>
      <c r="EQ241" s="39" t="e">
        <f t="shared" si="760"/>
        <v>#DIV/0!</v>
      </c>
      <c r="ER241" s="39" t="e">
        <f t="shared" si="761"/>
        <v>#DIV/0!</v>
      </c>
      <c r="ES241" s="58" t="str">
        <f t="shared" si="762"/>
        <v>(OH,F,Cl)-dominate amphibole</v>
      </c>
      <c r="ET241" s="58" t="e">
        <f t="shared" si="763"/>
        <v>#N/A</v>
      </c>
      <c r="EU241" s="56">
        <f t="shared" si="675"/>
        <v>0</v>
      </c>
      <c r="EV241" s="56">
        <f t="shared" si="676"/>
        <v>0</v>
      </c>
      <c r="EW241" s="56">
        <f t="shared" si="677"/>
        <v>0</v>
      </c>
      <c r="EX241" s="56">
        <f t="shared" si="678"/>
        <v>0</v>
      </c>
      <c r="EY241" s="56">
        <f t="shared" si="679"/>
        <v>0</v>
      </c>
      <c r="EZ241" s="56">
        <f t="shared" si="680"/>
        <v>0</v>
      </c>
      <c r="FA241" s="39">
        <f t="shared" si="681"/>
        <v>0</v>
      </c>
      <c r="FB241" s="39">
        <f t="shared" si="682"/>
        <v>0</v>
      </c>
      <c r="FC241" s="54">
        <f t="shared" si="683"/>
        <v>0</v>
      </c>
      <c r="FD241" s="54">
        <f t="shared" si="684"/>
        <v>0</v>
      </c>
      <c r="FE241" s="39">
        <f t="shared" si="685"/>
        <v>0</v>
      </c>
      <c r="FF241" s="54">
        <f t="shared" si="686"/>
        <v>0</v>
      </c>
      <c r="FG241" s="39">
        <f t="shared" si="687"/>
        <v>0</v>
      </c>
      <c r="FH241" s="39">
        <f t="shared" si="764"/>
        <v>0</v>
      </c>
      <c r="FI241" s="39">
        <f t="shared" si="765"/>
        <v>0</v>
      </c>
      <c r="FJ241" s="39">
        <f t="shared" si="766"/>
        <v>0</v>
      </c>
      <c r="FK241" s="39" t="e">
        <f t="shared" si="767"/>
        <v>#DIV/0!</v>
      </c>
      <c r="FL241" s="39" t="e">
        <f t="shared" si="768"/>
        <v>#DIV/0!</v>
      </c>
      <c r="FM241" s="39" t="e">
        <f t="shared" si="769"/>
        <v>#DIV/0!</v>
      </c>
      <c r="FN241" s="39">
        <f t="shared" si="770"/>
        <v>1</v>
      </c>
      <c r="FO241" s="39">
        <f t="shared" si="688"/>
        <v>0</v>
      </c>
      <c r="FP241" s="39">
        <f t="shared" si="689"/>
        <v>0</v>
      </c>
      <c r="FQ241" s="39">
        <f t="shared" si="690"/>
        <v>0</v>
      </c>
      <c r="FR241" s="39">
        <f t="shared" si="771"/>
        <v>0</v>
      </c>
      <c r="FS241" s="39">
        <f t="shared" si="772"/>
        <v>0</v>
      </c>
      <c r="FU241" s="39" t="e">
        <f t="shared" si="773"/>
        <v>#DIV/0!</v>
      </c>
      <c r="FV241" s="39" t="e">
        <f t="shared" si="774"/>
        <v>#DIV/0!</v>
      </c>
      <c r="FW241" s="39" t="e">
        <f t="shared" si="775"/>
        <v>#DIV/0!</v>
      </c>
      <c r="FY241" s="39" t="e">
        <f t="shared" si="776"/>
        <v>#DIV/0!</v>
      </c>
      <c r="FZ241" s="39" t="e">
        <f t="shared" si="777"/>
        <v>#DIV/0!</v>
      </c>
      <c r="GA241" s="39" t="e">
        <f t="shared" si="778"/>
        <v>#DIV/0!</v>
      </c>
      <c r="GB241" s="39" t="e">
        <f t="shared" si="779"/>
        <v>#DIV/0!</v>
      </c>
      <c r="GC241" s="39" t="e">
        <f t="shared" si="780"/>
        <v>#DIV/0!</v>
      </c>
      <c r="GD241" s="39" t="e">
        <f t="shared" si="781"/>
        <v>#DIV/0!</v>
      </c>
      <c r="GE241" s="39" t="e">
        <f t="shared" si="782"/>
        <v>#DIV/0!</v>
      </c>
      <c r="GF241" s="39" t="e">
        <f t="shared" si="783"/>
        <v>#DIV/0!</v>
      </c>
      <c r="GG241" s="39" t="e">
        <f t="shared" si="784"/>
        <v>#DIV/0!</v>
      </c>
      <c r="GH241" s="39" t="e">
        <f t="shared" si="785"/>
        <v>#DIV/0!</v>
      </c>
      <c r="GI241" s="39"/>
      <c r="GJ241" s="39" t="e">
        <f t="shared" si="786"/>
        <v>#DIV/0!</v>
      </c>
      <c r="GK241" s="39" t="e">
        <f t="shared" si="787"/>
        <v>#DIV/0!</v>
      </c>
      <c r="GL241" s="39" t="e">
        <f t="shared" si="788"/>
        <v>#DIV/0!</v>
      </c>
      <c r="GM241" s="39" t="e">
        <f t="shared" si="789"/>
        <v>#DIV/0!</v>
      </c>
      <c r="GN241" s="39" t="e">
        <f t="shared" si="790"/>
        <v>#DIV/0!</v>
      </c>
      <c r="GO241" s="57"/>
      <c r="GP241" s="57" t="e">
        <f t="shared" si="791"/>
        <v>#DIV/0!</v>
      </c>
      <c r="GQ241" s="59" t="e">
        <f t="shared" si="792"/>
        <v>#DIV/0!</v>
      </c>
      <c r="GR241" s="41" t="e">
        <f t="shared" si="793"/>
        <v>#DIV/0!</v>
      </c>
      <c r="GS241" s="57" t="e">
        <f t="shared" si="794"/>
        <v>#DIV/0!</v>
      </c>
      <c r="GT241" s="57" t="e">
        <f t="shared" si="795"/>
        <v>#DIV/0!</v>
      </c>
      <c r="GU241" s="57" t="e">
        <f t="shared" si="796"/>
        <v>#DIV/0!</v>
      </c>
      <c r="GV241" s="57"/>
      <c r="GW241" s="42" t="e">
        <f t="shared" si="797"/>
        <v>#DIV/0!</v>
      </c>
      <c r="GX241" s="42" t="e">
        <f t="shared" si="798"/>
        <v>#DIV/0!</v>
      </c>
      <c r="GY241" s="42" t="e">
        <f t="shared" si="799"/>
        <v>#DIV/0!</v>
      </c>
      <c r="GZ241" s="57"/>
      <c r="HA241" s="2" t="e">
        <f t="shared" si="800"/>
        <v>#DIV/0!</v>
      </c>
      <c r="HB241" s="2" t="e">
        <f t="shared" si="801"/>
        <v>#DIV/0!</v>
      </c>
      <c r="HC241" s="2" t="e">
        <f t="shared" si="802"/>
        <v>#DIV/0!</v>
      </c>
      <c r="HD241" s="2" t="e">
        <f t="shared" si="803"/>
        <v>#DIV/0!</v>
      </c>
      <c r="HE241" s="2" t="e">
        <f t="shared" si="804"/>
        <v>#DIV/0!</v>
      </c>
      <c r="HF241" s="2" t="e">
        <f t="shared" si="805"/>
        <v>#DIV/0!</v>
      </c>
      <c r="HG241" s="2" t="e">
        <f t="shared" si="806"/>
        <v>#DIV/0!</v>
      </c>
      <c r="HH241" s="2" t="e">
        <f t="shared" si="807"/>
        <v>#DIV/0!</v>
      </c>
      <c r="HI241" s="2" t="e">
        <f t="shared" si="808"/>
        <v>#DIV/0!</v>
      </c>
      <c r="HJ241" s="11" t="e">
        <f t="shared" si="809"/>
        <v>#DIV/0!</v>
      </c>
      <c r="HK241" s="60" t="e">
        <f t="shared" si="810"/>
        <v>#DIV/0!</v>
      </c>
      <c r="HL241" s="57"/>
      <c r="HM241" s="57" t="e">
        <f t="shared" si="811"/>
        <v>#DIV/0!</v>
      </c>
      <c r="HN241" s="57" t="e">
        <f t="shared" si="812"/>
        <v>#DIV/0!</v>
      </c>
      <c r="HO241" s="57" t="e">
        <f t="shared" si="813"/>
        <v>#DIV/0!</v>
      </c>
      <c r="HP241" s="57" t="e">
        <f t="shared" si="814"/>
        <v>#DIV/0!</v>
      </c>
      <c r="HQ241" s="57" t="e">
        <f t="shared" si="815"/>
        <v>#DIV/0!</v>
      </c>
      <c r="HR241" s="57"/>
      <c r="HS241" s="57" t="e">
        <f t="shared" si="816"/>
        <v>#DIV/0!</v>
      </c>
      <c r="HT241" s="57" t="e">
        <f t="shared" si="817"/>
        <v>#DIV/0!</v>
      </c>
      <c r="HU241" s="57" t="e">
        <f t="shared" si="818"/>
        <v>#DIV/0!</v>
      </c>
      <c r="HV241" s="57" t="e">
        <f t="shared" si="819"/>
        <v>#DIV/0!</v>
      </c>
      <c r="HW241" s="57" t="e">
        <f t="shared" si="820"/>
        <v>#DIV/0!</v>
      </c>
      <c r="HX241" s="57"/>
      <c r="HY241" s="57" t="e">
        <f t="shared" si="821"/>
        <v>#DIV/0!</v>
      </c>
      <c r="HZ241" s="57" t="e">
        <f t="shared" si="822"/>
        <v>#DIV/0!</v>
      </c>
      <c r="IA241" s="57"/>
      <c r="IB241" s="61">
        <f t="shared" si="823"/>
        <v>0</v>
      </c>
      <c r="IC241" s="57" t="str">
        <f t="shared" si="824"/>
        <v/>
      </c>
      <c r="ID241" s="42"/>
      <c r="IE241" s="2" t="str">
        <f t="shared" si="825"/>
        <v/>
      </c>
      <c r="IF241" s="60" t="e">
        <f t="shared" si="826"/>
        <v>#DIV/0!</v>
      </c>
      <c r="IG241" s="60" t="str">
        <f t="shared" si="827"/>
        <v/>
      </c>
      <c r="IH241" s="60" t="str">
        <f t="shared" si="828"/>
        <v>zinco-</v>
      </c>
      <c r="II241" s="60" t="str">
        <f t="shared" si="829"/>
        <v>mangano-</v>
      </c>
      <c r="IJ241" s="60" t="e">
        <f t="shared" si="830"/>
        <v>#DIV/0!</v>
      </c>
      <c r="IK241" s="60" t="e">
        <f t="shared" si="831"/>
        <v>#DIV/0!</v>
      </c>
      <c r="IL241" s="60" t="e">
        <f t="shared" si="832"/>
        <v>#DIV/0!</v>
      </c>
      <c r="IM241" s="60" t="e">
        <f t="shared" si="833"/>
        <v>#DIV/0!</v>
      </c>
      <c r="IN241" s="60" t="str">
        <f t="shared" si="834"/>
        <v/>
      </c>
      <c r="IO241" s="60" t="str">
        <f t="shared" si="835"/>
        <v/>
      </c>
      <c r="IP241" s="57"/>
      <c r="IQ241" s="57" t="str">
        <f t="shared" si="836"/>
        <v>ERROR!!</v>
      </c>
    </row>
    <row r="242" spans="24:251">
      <c r="X242" s="29">
        <f t="shared" si="692"/>
        <v>0</v>
      </c>
      <c r="Y242" s="29">
        <f t="shared" si="693"/>
        <v>0</v>
      </c>
      <c r="Z242" s="29" t="e">
        <f t="shared" si="694"/>
        <v>#DIV/0!</v>
      </c>
      <c r="AA242" s="29" t="e">
        <f t="shared" si="695"/>
        <v>#DIV/0!</v>
      </c>
      <c r="AB242" s="29" t="e">
        <f t="shared" si="696"/>
        <v>#DIV/0!</v>
      </c>
      <c r="AC242" s="29" t="e">
        <f t="shared" si="697"/>
        <v>#DIV/0!</v>
      </c>
      <c r="AF242" s="23">
        <v>60.084299999999999</v>
      </c>
      <c r="AG242" s="23">
        <v>79.878799999999998</v>
      </c>
      <c r="AH242" s="23">
        <v>101.96120000000001</v>
      </c>
      <c r="AI242" s="23">
        <v>151.99039999999999</v>
      </c>
      <c r="AJ242" s="23">
        <v>159.69</v>
      </c>
      <c r="AK242" s="23">
        <v>71.846400000000003</v>
      </c>
      <c r="AL242" s="23">
        <v>70.9375</v>
      </c>
      <c r="AM242" s="23">
        <v>40.304400000000001</v>
      </c>
      <c r="AN242" s="23">
        <v>56.077399999999997</v>
      </c>
      <c r="AO242" s="23">
        <v>61.978999999999999</v>
      </c>
      <c r="AP242" s="23">
        <v>94.195999999999998</v>
      </c>
      <c r="AQ242" s="23">
        <v>18.998000000000001</v>
      </c>
      <c r="AR242" s="23">
        <v>35.450000000000003</v>
      </c>
      <c r="AS242" s="23">
        <v>29.88</v>
      </c>
      <c r="AT242" s="23">
        <v>74.691999999999993</v>
      </c>
      <c r="AU242" s="23">
        <v>81.39</v>
      </c>
      <c r="AX242" s="54">
        <f t="shared" si="698"/>
        <v>0</v>
      </c>
      <c r="AY242" s="54">
        <f t="shared" si="699"/>
        <v>0</v>
      </c>
      <c r="AZ242" s="54">
        <f t="shared" si="700"/>
        <v>0</v>
      </c>
      <c r="BA242" s="54">
        <f t="shared" si="701"/>
        <v>0</v>
      </c>
      <c r="BB242" s="54">
        <f t="shared" si="702"/>
        <v>0</v>
      </c>
      <c r="BC242" s="54">
        <f t="shared" si="703"/>
        <v>0</v>
      </c>
      <c r="BD242" s="54">
        <f t="shared" si="704"/>
        <v>0</v>
      </c>
      <c r="BE242" s="54">
        <f t="shared" si="705"/>
        <v>0</v>
      </c>
      <c r="BF242" s="54">
        <f t="shared" si="706"/>
        <v>0</v>
      </c>
      <c r="BG242" s="54">
        <f t="shared" si="707"/>
        <v>0</v>
      </c>
      <c r="BH242" s="54">
        <f t="shared" si="708"/>
        <v>0</v>
      </c>
      <c r="BI242" s="54">
        <f t="shared" si="709"/>
        <v>0</v>
      </c>
      <c r="BJ242" s="54">
        <f t="shared" si="710"/>
        <v>0</v>
      </c>
      <c r="BK242" s="54">
        <f t="shared" si="711"/>
        <v>0</v>
      </c>
      <c r="BL242" s="54">
        <f t="shared" si="712"/>
        <v>0</v>
      </c>
      <c r="BM242" s="42"/>
      <c r="BO242" s="54">
        <f>'Norm-coeff'!$C$2+$AX242*'Norm-coeff'!$D$2+$AY242*'Norm-coeff'!$E$2+$AZ242*'Norm-coeff'!$F$2+$BA242*'Norm-coeff'!$G$2+$BB242*'Norm-coeff'!$H$2+$BC242*'Norm-coeff'!$I$2+$BD242*'Norm-coeff'!$J$2+$BE242*'Norm-coeff'!$K$2+$BF242*'Norm-coeff'!$L$2+$BG242*'Norm-coeff'!$M$2+$BH242*'Norm-coeff'!$N$2+$BI242*'Norm-coeff'!$O$2</f>
        <v>5.4045421474420303</v>
      </c>
      <c r="BP242" s="54">
        <f>'Norm-coeff'!$C$3+$AX242*'Norm-coeff'!$D$3+$AY242*'Norm-coeff'!$E$3+$AZ242*'Norm-coeff'!$F$3+$BA242*'Norm-coeff'!$G$3+$BB242*'Norm-coeff'!$H$3+$BC242*'Norm-coeff'!$I$3+$BD242*'Norm-coeff'!$J$3+$BE242*'Norm-coeff'!$K$3+$BF242*'Norm-coeff'!$L$3+$BG242*'Norm-coeff'!$M$3+$BH242*'Norm-coeff'!$N$3+$BI242*'Norm-coeff'!$O$3</f>
        <v>3.15319116612705</v>
      </c>
      <c r="BQ242" s="54">
        <f>'Norm-coeff'!$C$4+$AX242*'Norm-coeff'!$D$4+$AY242*'Norm-coeff'!$E$4+$AZ242*'Norm-coeff'!$F$4+$BA242*'Norm-coeff'!$G$4+$BB242*'Norm-coeff'!$H$4+$BC242*'Norm-coeff'!$I$4+$BD242*'Norm-coeff'!$J$4+$BE242*'Norm-coeff'!$K$4+$BF242*'Norm-coeff'!$L$4+$BG242*'Norm-coeff'!$M$4+$BH242*'Norm-coeff'!$N$4+$BI242*'Norm-coeff'!$O$4</f>
        <v>1.42115649462768</v>
      </c>
      <c r="BR242" s="54">
        <f>'Norm-coeff'!$C$5+$AX242*'Norm-coeff'!$D$5+$AY242*'Norm-coeff'!$E$5+$AZ242*'Norm-coeff'!$F$5+$BA242*'Norm-coeff'!$G$5+$BB242*'Norm-coeff'!$H$5+$BC242*'Norm-coeff'!$I$5+$BD242*'Norm-coeff'!$J$5+$BE242*'Norm-coeff'!$K$5+$BF242*'Norm-coeff'!$L$5+$BG242*'Norm-coeff'!$M$5+$BH242*'Norm-coeff'!$N$5+$BI242*'Norm-coeff'!$O$5</f>
        <v>1.0553329241296201</v>
      </c>
      <c r="BS242" s="54">
        <f>'Norm-coeff'!$C$6+$AX242*'Norm-coeff'!$D$6+$AY242*'Norm-coeff'!$E$6+$AZ242*'Norm-coeff'!$F$6+$BA242*'Norm-coeff'!$G$6+$BB242*'Norm-coeff'!$H$6+$BC242*'Norm-coeff'!$I$6+$BD242*'Norm-coeff'!$J$6+$BE242*'Norm-coeff'!$K$6+$BF242*'Norm-coeff'!$L$6+$BG242*'Norm-coeff'!$M$6+$BH242*'Norm-coeff'!$N$6+$BI242*'Norm-coeff'!$O$6</f>
        <v>-1.48700885495103E-2</v>
      </c>
      <c r="BT242" s="54">
        <f>'Norm-coeff'!$C$7+$AX242*'Norm-coeff'!$D$7+$AY242*'Norm-coeff'!$E$7+$AZ242*'Norm-coeff'!$F$7+$BA242*'Norm-coeff'!$G$7+$BB242*'Norm-coeff'!$H$7+$BC242*'Norm-coeff'!$I$7+$BD242*'Norm-coeff'!$J$7+$BE242*'Norm-coeff'!$K$7+$BF242*'Norm-coeff'!$L$7+$BG242*'Norm-coeff'!$M$7+$BH242*'Norm-coeff'!$N$7+$BI242*'Norm-coeff'!$O$7</f>
        <v>2.0907583608832998</v>
      </c>
      <c r="BU242" s="54">
        <f>'Norm-coeff'!$C$8+$AX242*'Norm-coeff'!$D$8+$AY242*'Norm-coeff'!$E$8+$AZ242*'Norm-coeff'!$F$8+$BA242*'Norm-coeff'!$G$8+$BB242*'Norm-coeff'!$H$8+$BC242*'Norm-coeff'!$I$8+$BD242*'Norm-coeff'!$J$8+$BE242*'Norm-coeff'!$K$8+$BF242*'Norm-coeff'!$L$8+$BG242*'Norm-coeff'!$M$8+$BH242*'Norm-coeff'!$N$8+$BI242*'Norm-coeff'!$O$8</f>
        <v>0.65894159836244504</v>
      </c>
      <c r="BV242" s="54">
        <f>'Norm-coeff'!$C$9+$AX242*'Norm-coeff'!$D$9+$AY242*'Norm-coeff'!$E$9+$AZ242*'Norm-coeff'!$F$9+$BA242*'Norm-coeff'!$G$9+$BB242*'Norm-coeff'!$H$9+$BC242*'Norm-coeff'!$I$9+$BD242*'Norm-coeff'!$J$9+$BE242*'Norm-coeff'!$K$9+$BF242*'Norm-coeff'!$L$9+$BG242*'Norm-coeff'!$M$9+$BH242*'Norm-coeff'!$N$9+$BI242*'Norm-coeff'!$O$9</f>
        <v>1.48961085014701</v>
      </c>
      <c r="BW242" s="54">
        <f>'Norm-coeff'!$C$10+$AX242*'Norm-coeff'!$D$10+$AY242*'Norm-coeff'!$E$10+$AZ242*'Norm-coeff'!$F$10+$BA242*'Norm-coeff'!$G$10+$BB242*'Norm-coeff'!$H$10+$BC242*'Norm-coeff'!$I$10+$BD242*'Norm-coeff'!$J$10+$BE242*'Norm-coeff'!$K$10+$BF242*'Norm-coeff'!$L$10+$BG242*'Norm-coeff'!$M$10+$BH242*'Norm-coeff'!$N$10+$BI242*'Norm-coeff'!$O$10</f>
        <v>1.42058735749591</v>
      </c>
      <c r="BX242" s="54">
        <f>'Norm-coeff'!$C$11+$AX242*'Norm-coeff'!$D$11+$AY242*'Norm-coeff'!$E$11+$AZ242*'Norm-coeff'!$F$11+$BA242*'Norm-coeff'!$G$11+$BB242*'Norm-coeff'!$H$11+$BC242*'Norm-coeff'!$I$11+$BD242*'Norm-coeff'!$J$11+$BE242*'Norm-coeff'!$K$11+$BF242*'Norm-coeff'!$L$11+$BG242*'Norm-coeff'!$M$11+$BH242*'Norm-coeff'!$N$11+$BI242*'Norm-coeff'!$O$11</f>
        <v>0.221233014421479</v>
      </c>
      <c r="BY242" s="54">
        <f>'Norm-coeff'!$C$12+$AX242*'Norm-coeff'!$D$12+$AY242*'Norm-coeff'!$E$12+$AZ242*'Norm-coeff'!$F$12+$BA242*'Norm-coeff'!$G$12+$BB242*'Norm-coeff'!$H$12+$BC242*'Norm-coeff'!$I$12+$BD242*'Norm-coeff'!$J$12+$BE242*'Norm-coeff'!$K$12+$BF242*'Norm-coeff'!$L$12+$BG242*'Norm-coeff'!$M$12+$BH242*'Norm-coeff'!$N$12+$BI242*'Norm-coeff'!$O$12</f>
        <v>0.283527502056037</v>
      </c>
      <c r="BZ242" s="54">
        <f>'Norm-coeff'!$C$13+$AX242*'Norm-coeff'!$D$13+$AY242*'Norm-coeff'!$E$13+$AZ242*'Norm-coeff'!$F$13+$BA242*'Norm-coeff'!$G$13+$BB242*'Norm-coeff'!$H$13+$BC242*'Norm-coeff'!$I$13+$BD242*'Norm-coeff'!$J$13+$BE242*'Norm-coeff'!$K$13+$BF242*'Norm-coeff'!$L$13+$BG242*'Norm-coeff'!$M$13+$BH242*'Norm-coeff'!$N$13+$BI242*'Norm-coeff'!$O$13</f>
        <v>-4.1864930554451202E-2</v>
      </c>
      <c r="CA242" s="54">
        <f>'Norm-coeff'!$C$14+$AX242*'Norm-coeff'!$D$14+$AY242*'Norm-coeff'!$E$14+$AZ242*'Norm-coeff'!$F$14+$BA242*'Norm-coeff'!$G$14+$BB242*'Norm-coeff'!$H$14+$BC242*'Norm-coeff'!$I$14+$BD242*'Norm-coeff'!$J$14+$BE242*'Norm-coeff'!$K$14+$BF242*'Norm-coeff'!$L$14+$BG242*'Norm-coeff'!$M$14+$BH242*'Norm-coeff'!$N$14+$BI242*'Norm-coeff'!$O$14</f>
        <v>4.2526983164477103</v>
      </c>
      <c r="CC242" s="54">
        <f t="shared" si="837"/>
        <v>0</v>
      </c>
      <c r="CG242" s="54">
        <f t="shared" si="713"/>
        <v>0</v>
      </c>
      <c r="CH242" s="54">
        <f t="shared" si="691"/>
        <v>0</v>
      </c>
      <c r="CI242" s="54">
        <f t="shared" si="714"/>
        <v>0</v>
      </c>
      <c r="CJ242" s="56">
        <f t="shared" si="715"/>
        <v>0</v>
      </c>
      <c r="CK242" s="54">
        <f t="shared" si="716"/>
        <v>0</v>
      </c>
      <c r="CL242" s="54">
        <f t="shared" si="717"/>
        <v>0</v>
      </c>
      <c r="CM242" s="54">
        <f t="shared" si="718"/>
        <v>0</v>
      </c>
      <c r="CN242" s="54">
        <f t="shared" si="719"/>
        <v>0</v>
      </c>
      <c r="CO242" s="54">
        <f t="shared" si="720"/>
        <v>0</v>
      </c>
      <c r="CP242" s="54">
        <f t="shared" si="721"/>
        <v>0</v>
      </c>
      <c r="CQ242" s="54">
        <f t="shared" si="722"/>
        <v>0</v>
      </c>
      <c r="CR242" s="54">
        <f t="shared" si="723"/>
        <v>0</v>
      </c>
      <c r="CS242" s="54">
        <f t="shared" si="724"/>
        <v>0</v>
      </c>
      <c r="CU242" s="54">
        <f t="shared" si="725"/>
        <v>0</v>
      </c>
      <c r="CV242" s="54">
        <f t="shared" si="726"/>
        <v>0</v>
      </c>
      <c r="CW242" s="54">
        <f t="shared" si="727"/>
        <v>0</v>
      </c>
      <c r="CX242" s="54">
        <f t="shared" si="728"/>
        <v>0</v>
      </c>
      <c r="CZ242" s="54">
        <f t="shared" si="729"/>
        <v>0</v>
      </c>
      <c r="DA242" s="54">
        <f t="shared" si="730"/>
        <v>0</v>
      </c>
      <c r="DB242" s="54">
        <f t="shared" si="731"/>
        <v>0</v>
      </c>
      <c r="DC242" s="54">
        <f t="shared" si="732"/>
        <v>0</v>
      </c>
      <c r="DD242" s="54">
        <f t="shared" si="733"/>
        <v>0</v>
      </c>
      <c r="DE242" s="54">
        <f t="shared" si="734"/>
        <v>0</v>
      </c>
      <c r="DF242" s="54">
        <f t="shared" si="735"/>
        <v>0</v>
      </c>
      <c r="DG242" s="54">
        <f t="shared" si="736"/>
        <v>2</v>
      </c>
      <c r="DH242" s="71">
        <f t="shared" si="737"/>
        <v>0</v>
      </c>
      <c r="DI242" s="71">
        <f t="shared" si="738"/>
        <v>0</v>
      </c>
      <c r="DJ242" s="54">
        <f t="shared" si="739"/>
        <v>0</v>
      </c>
      <c r="DK242" s="54">
        <f t="shared" si="740"/>
        <v>2</v>
      </c>
      <c r="DL242" s="4">
        <f t="shared" si="665"/>
        <v>0</v>
      </c>
      <c r="DM242" s="3">
        <f t="shared" si="741"/>
        <v>0</v>
      </c>
      <c r="DN242" s="3">
        <f t="shared" si="742"/>
        <v>0</v>
      </c>
      <c r="DO242" s="4" t="e">
        <f t="shared" si="743"/>
        <v>#DIV/0!</v>
      </c>
      <c r="DP242" s="57"/>
      <c r="DQ242" s="57"/>
      <c r="DR242" s="56">
        <f t="shared" si="666"/>
        <v>2</v>
      </c>
      <c r="DS242" s="56">
        <f t="shared" si="667"/>
        <v>0</v>
      </c>
      <c r="DT242" s="38">
        <f t="shared" si="668"/>
        <v>0</v>
      </c>
      <c r="DU242" s="38">
        <f t="shared" si="744"/>
        <v>2</v>
      </c>
      <c r="DV242" s="38">
        <f t="shared" si="669"/>
        <v>0</v>
      </c>
      <c r="DW242" s="39">
        <f t="shared" si="670"/>
        <v>0</v>
      </c>
      <c r="DX242" s="39">
        <f t="shared" si="671"/>
        <v>0</v>
      </c>
      <c r="DY242" s="39">
        <f t="shared" si="672"/>
        <v>0</v>
      </c>
      <c r="DZ242" s="39">
        <f t="shared" si="673"/>
        <v>0</v>
      </c>
      <c r="EA242" s="39">
        <f t="shared" si="674"/>
        <v>0</v>
      </c>
      <c r="EB242" s="37" t="e">
        <f t="shared" si="745"/>
        <v>#DIV/0!</v>
      </c>
      <c r="EC242" s="37" t="e">
        <f t="shared" si="746"/>
        <v>#DIV/0!</v>
      </c>
      <c r="ED242" s="37" t="e">
        <f t="shared" si="747"/>
        <v>#DIV/0!</v>
      </c>
      <c r="EE242" s="37" t="e">
        <f t="shared" si="748"/>
        <v>#DIV/0!</v>
      </c>
      <c r="EF242" s="39" t="e">
        <f t="shared" si="749"/>
        <v>#DIV/0!</v>
      </c>
      <c r="EG242" s="37" t="e">
        <f t="shared" si="750"/>
        <v>#DIV/0!</v>
      </c>
      <c r="EH242" s="37" t="e">
        <f t="shared" si="751"/>
        <v>#DIV/0!</v>
      </c>
      <c r="EI242" s="11" t="b">
        <f t="shared" si="752"/>
        <v>1</v>
      </c>
      <c r="EJ242" s="11" t="b">
        <f t="shared" si="753"/>
        <v>0</v>
      </c>
      <c r="EK242" s="39" t="e">
        <f t="shared" si="754"/>
        <v>#DIV/0!</v>
      </c>
      <c r="EL242" s="39" t="e">
        <f t="shared" si="755"/>
        <v>#DIV/0!</v>
      </c>
      <c r="EM242" s="39" t="e">
        <f t="shared" si="756"/>
        <v>#DIV/0!</v>
      </c>
      <c r="EN242" s="39" t="e">
        <f t="shared" si="757"/>
        <v>#DIV/0!</v>
      </c>
      <c r="EO242" s="39" t="e">
        <f t="shared" si="758"/>
        <v>#DIV/0!</v>
      </c>
      <c r="EP242" s="39" t="e">
        <f t="shared" si="759"/>
        <v>#DIV/0!</v>
      </c>
      <c r="EQ242" s="39" t="e">
        <f t="shared" si="760"/>
        <v>#DIV/0!</v>
      </c>
      <c r="ER242" s="39" t="e">
        <f t="shared" si="761"/>
        <v>#DIV/0!</v>
      </c>
      <c r="ES242" s="58" t="str">
        <f t="shared" si="762"/>
        <v>(OH,F,Cl)-dominate amphibole</v>
      </c>
      <c r="ET242" s="58" t="e">
        <f t="shared" si="763"/>
        <v>#N/A</v>
      </c>
      <c r="EU242" s="56">
        <f t="shared" si="675"/>
        <v>0</v>
      </c>
      <c r="EV242" s="56">
        <f t="shared" si="676"/>
        <v>0</v>
      </c>
      <c r="EW242" s="56">
        <f t="shared" si="677"/>
        <v>0</v>
      </c>
      <c r="EX242" s="56">
        <f t="shared" si="678"/>
        <v>0</v>
      </c>
      <c r="EY242" s="56">
        <f t="shared" si="679"/>
        <v>0</v>
      </c>
      <c r="EZ242" s="56">
        <f t="shared" si="680"/>
        <v>0</v>
      </c>
      <c r="FA242" s="39">
        <f t="shared" si="681"/>
        <v>0</v>
      </c>
      <c r="FB242" s="39">
        <f t="shared" si="682"/>
        <v>0</v>
      </c>
      <c r="FC242" s="54">
        <f t="shared" si="683"/>
        <v>0</v>
      </c>
      <c r="FD242" s="54">
        <f t="shared" si="684"/>
        <v>0</v>
      </c>
      <c r="FE242" s="39">
        <f t="shared" si="685"/>
        <v>0</v>
      </c>
      <c r="FF242" s="54">
        <f t="shared" si="686"/>
        <v>0</v>
      </c>
      <c r="FG242" s="39">
        <f t="shared" si="687"/>
        <v>0</v>
      </c>
      <c r="FH242" s="39">
        <f t="shared" si="764"/>
        <v>0</v>
      </c>
      <c r="FI242" s="39">
        <f t="shared" si="765"/>
        <v>0</v>
      </c>
      <c r="FJ242" s="39">
        <f t="shared" si="766"/>
        <v>0</v>
      </c>
      <c r="FK242" s="39" t="e">
        <f t="shared" si="767"/>
        <v>#DIV/0!</v>
      </c>
      <c r="FL242" s="39" t="e">
        <f t="shared" si="768"/>
        <v>#DIV/0!</v>
      </c>
      <c r="FM242" s="39" t="e">
        <f t="shared" si="769"/>
        <v>#DIV/0!</v>
      </c>
      <c r="FN242" s="39">
        <f t="shared" si="770"/>
        <v>1</v>
      </c>
      <c r="FO242" s="39">
        <f t="shared" si="688"/>
        <v>0</v>
      </c>
      <c r="FP242" s="39">
        <f t="shared" si="689"/>
        <v>0</v>
      </c>
      <c r="FQ242" s="39">
        <f t="shared" si="690"/>
        <v>0</v>
      </c>
      <c r="FR242" s="39">
        <f t="shared" si="771"/>
        <v>0</v>
      </c>
      <c r="FS242" s="39">
        <f t="shared" si="772"/>
        <v>0</v>
      </c>
      <c r="FU242" s="39" t="e">
        <f t="shared" si="773"/>
        <v>#DIV/0!</v>
      </c>
      <c r="FV242" s="39" t="e">
        <f t="shared" si="774"/>
        <v>#DIV/0!</v>
      </c>
      <c r="FW242" s="39" t="e">
        <f t="shared" si="775"/>
        <v>#DIV/0!</v>
      </c>
      <c r="FY242" s="39" t="e">
        <f t="shared" si="776"/>
        <v>#DIV/0!</v>
      </c>
      <c r="FZ242" s="39" t="e">
        <f t="shared" si="777"/>
        <v>#DIV/0!</v>
      </c>
      <c r="GA242" s="39" t="e">
        <f t="shared" si="778"/>
        <v>#DIV/0!</v>
      </c>
      <c r="GB242" s="39" t="e">
        <f t="shared" si="779"/>
        <v>#DIV/0!</v>
      </c>
      <c r="GC242" s="39" t="e">
        <f t="shared" si="780"/>
        <v>#DIV/0!</v>
      </c>
      <c r="GD242" s="39" t="e">
        <f t="shared" si="781"/>
        <v>#DIV/0!</v>
      </c>
      <c r="GE242" s="39" t="e">
        <f t="shared" si="782"/>
        <v>#DIV/0!</v>
      </c>
      <c r="GF242" s="39" t="e">
        <f t="shared" si="783"/>
        <v>#DIV/0!</v>
      </c>
      <c r="GG242" s="39" t="e">
        <f t="shared" si="784"/>
        <v>#DIV/0!</v>
      </c>
      <c r="GH242" s="39" t="e">
        <f t="shared" si="785"/>
        <v>#DIV/0!</v>
      </c>
      <c r="GI242" s="39"/>
      <c r="GJ242" s="39" t="e">
        <f t="shared" si="786"/>
        <v>#DIV/0!</v>
      </c>
      <c r="GK242" s="39" t="e">
        <f t="shared" si="787"/>
        <v>#DIV/0!</v>
      </c>
      <c r="GL242" s="39" t="e">
        <f t="shared" si="788"/>
        <v>#DIV/0!</v>
      </c>
      <c r="GM242" s="39" t="e">
        <f t="shared" si="789"/>
        <v>#DIV/0!</v>
      </c>
      <c r="GN242" s="39" t="e">
        <f t="shared" si="790"/>
        <v>#DIV/0!</v>
      </c>
      <c r="GO242" s="57"/>
      <c r="GP242" s="57" t="e">
        <f t="shared" si="791"/>
        <v>#DIV/0!</v>
      </c>
      <c r="GQ242" s="59" t="e">
        <f t="shared" si="792"/>
        <v>#DIV/0!</v>
      </c>
      <c r="GR242" s="41" t="e">
        <f t="shared" si="793"/>
        <v>#DIV/0!</v>
      </c>
      <c r="GS242" s="57" t="e">
        <f t="shared" si="794"/>
        <v>#DIV/0!</v>
      </c>
      <c r="GT242" s="57" t="e">
        <f t="shared" si="795"/>
        <v>#DIV/0!</v>
      </c>
      <c r="GU242" s="57" t="e">
        <f t="shared" si="796"/>
        <v>#DIV/0!</v>
      </c>
      <c r="GV242" s="57"/>
      <c r="GW242" s="42" t="e">
        <f t="shared" si="797"/>
        <v>#DIV/0!</v>
      </c>
      <c r="GX242" s="42" t="e">
        <f t="shared" si="798"/>
        <v>#DIV/0!</v>
      </c>
      <c r="GY242" s="42" t="e">
        <f t="shared" si="799"/>
        <v>#DIV/0!</v>
      </c>
      <c r="GZ242" s="57"/>
      <c r="HA242" s="2" t="e">
        <f t="shared" si="800"/>
        <v>#DIV/0!</v>
      </c>
      <c r="HB242" s="2" t="e">
        <f t="shared" si="801"/>
        <v>#DIV/0!</v>
      </c>
      <c r="HC242" s="2" t="e">
        <f t="shared" si="802"/>
        <v>#DIV/0!</v>
      </c>
      <c r="HD242" s="2" t="e">
        <f t="shared" si="803"/>
        <v>#DIV/0!</v>
      </c>
      <c r="HE242" s="2" t="e">
        <f t="shared" si="804"/>
        <v>#DIV/0!</v>
      </c>
      <c r="HF242" s="2" t="e">
        <f t="shared" si="805"/>
        <v>#DIV/0!</v>
      </c>
      <c r="HG242" s="2" t="e">
        <f t="shared" si="806"/>
        <v>#DIV/0!</v>
      </c>
      <c r="HH242" s="2" t="e">
        <f t="shared" si="807"/>
        <v>#DIV/0!</v>
      </c>
      <c r="HI242" s="2" t="e">
        <f t="shared" si="808"/>
        <v>#DIV/0!</v>
      </c>
      <c r="HJ242" s="11" t="e">
        <f t="shared" si="809"/>
        <v>#DIV/0!</v>
      </c>
      <c r="HK242" s="60" t="e">
        <f t="shared" si="810"/>
        <v>#DIV/0!</v>
      </c>
      <c r="HL242" s="57"/>
      <c r="HM242" s="57" t="e">
        <f t="shared" si="811"/>
        <v>#DIV/0!</v>
      </c>
      <c r="HN242" s="57" t="e">
        <f t="shared" si="812"/>
        <v>#DIV/0!</v>
      </c>
      <c r="HO242" s="57" t="e">
        <f t="shared" si="813"/>
        <v>#DIV/0!</v>
      </c>
      <c r="HP242" s="57" t="e">
        <f t="shared" si="814"/>
        <v>#DIV/0!</v>
      </c>
      <c r="HQ242" s="57" t="e">
        <f t="shared" si="815"/>
        <v>#DIV/0!</v>
      </c>
      <c r="HR242" s="57"/>
      <c r="HS242" s="57" t="e">
        <f t="shared" si="816"/>
        <v>#DIV/0!</v>
      </c>
      <c r="HT242" s="57" t="e">
        <f t="shared" si="817"/>
        <v>#DIV/0!</v>
      </c>
      <c r="HU242" s="57" t="e">
        <f t="shared" si="818"/>
        <v>#DIV/0!</v>
      </c>
      <c r="HV242" s="57" t="e">
        <f t="shared" si="819"/>
        <v>#DIV/0!</v>
      </c>
      <c r="HW242" s="57" t="e">
        <f t="shared" si="820"/>
        <v>#DIV/0!</v>
      </c>
      <c r="HX242" s="57"/>
      <c r="HY242" s="57" t="e">
        <f t="shared" si="821"/>
        <v>#DIV/0!</v>
      </c>
      <c r="HZ242" s="57" t="e">
        <f t="shared" si="822"/>
        <v>#DIV/0!</v>
      </c>
      <c r="IA242" s="57"/>
      <c r="IB242" s="61">
        <f t="shared" si="823"/>
        <v>0</v>
      </c>
      <c r="IC242" s="57" t="str">
        <f t="shared" si="824"/>
        <v/>
      </c>
      <c r="ID242" s="42"/>
      <c r="IE242" s="2" t="str">
        <f t="shared" si="825"/>
        <v/>
      </c>
      <c r="IF242" s="60" t="e">
        <f t="shared" si="826"/>
        <v>#DIV/0!</v>
      </c>
      <c r="IG242" s="60" t="str">
        <f t="shared" si="827"/>
        <v/>
      </c>
      <c r="IH242" s="60" t="str">
        <f t="shared" si="828"/>
        <v>zinco-</v>
      </c>
      <c r="II242" s="60" t="str">
        <f t="shared" si="829"/>
        <v>mangano-</v>
      </c>
      <c r="IJ242" s="60" t="e">
        <f t="shared" si="830"/>
        <v>#DIV/0!</v>
      </c>
      <c r="IK242" s="60" t="e">
        <f t="shared" si="831"/>
        <v>#DIV/0!</v>
      </c>
      <c r="IL242" s="60" t="e">
        <f t="shared" si="832"/>
        <v>#DIV/0!</v>
      </c>
      <c r="IM242" s="60" t="e">
        <f t="shared" si="833"/>
        <v>#DIV/0!</v>
      </c>
      <c r="IN242" s="60" t="str">
        <f t="shared" si="834"/>
        <v/>
      </c>
      <c r="IO242" s="60" t="str">
        <f t="shared" si="835"/>
        <v/>
      </c>
      <c r="IP242" s="57"/>
      <c r="IQ242" s="57" t="str">
        <f t="shared" si="836"/>
        <v>ERROR!!</v>
      </c>
    </row>
    <row r="243" spans="24:251">
      <c r="X243" s="29">
        <f t="shared" si="692"/>
        <v>0</v>
      </c>
      <c r="Y243" s="29">
        <f t="shared" si="693"/>
        <v>0</v>
      </c>
      <c r="Z243" s="29" t="e">
        <f t="shared" si="694"/>
        <v>#DIV/0!</v>
      </c>
      <c r="AA243" s="29" t="e">
        <f t="shared" si="695"/>
        <v>#DIV/0!</v>
      </c>
      <c r="AB243" s="29" t="e">
        <f t="shared" si="696"/>
        <v>#DIV/0!</v>
      </c>
      <c r="AC243" s="29" t="e">
        <f t="shared" si="697"/>
        <v>#DIV/0!</v>
      </c>
      <c r="AF243" s="23">
        <v>60.084299999999999</v>
      </c>
      <c r="AG243" s="23">
        <v>79.878799999999998</v>
      </c>
      <c r="AH243" s="23">
        <v>101.96120000000001</v>
      </c>
      <c r="AI243" s="23">
        <v>151.99039999999999</v>
      </c>
      <c r="AJ243" s="23">
        <v>159.69</v>
      </c>
      <c r="AK243" s="23">
        <v>71.846400000000003</v>
      </c>
      <c r="AL243" s="23">
        <v>70.9375</v>
      </c>
      <c r="AM243" s="23">
        <v>40.304400000000001</v>
      </c>
      <c r="AN243" s="23">
        <v>56.077399999999997</v>
      </c>
      <c r="AO243" s="23">
        <v>61.978999999999999</v>
      </c>
      <c r="AP243" s="23">
        <v>94.195999999999998</v>
      </c>
      <c r="AQ243" s="23">
        <v>18.998000000000001</v>
      </c>
      <c r="AR243" s="23">
        <v>35.450000000000003</v>
      </c>
      <c r="AS243" s="23">
        <v>29.88</v>
      </c>
      <c r="AT243" s="23">
        <v>74.691999999999993</v>
      </c>
      <c r="AU243" s="23">
        <v>81.39</v>
      </c>
      <c r="AX243" s="54">
        <f t="shared" si="698"/>
        <v>0</v>
      </c>
      <c r="AY243" s="54">
        <f t="shared" si="699"/>
        <v>0</v>
      </c>
      <c r="AZ243" s="54">
        <f t="shared" si="700"/>
        <v>0</v>
      </c>
      <c r="BA243" s="54">
        <f t="shared" si="701"/>
        <v>0</v>
      </c>
      <c r="BB243" s="54">
        <f t="shared" si="702"/>
        <v>0</v>
      </c>
      <c r="BC243" s="54">
        <f t="shared" si="703"/>
        <v>0</v>
      </c>
      <c r="BD243" s="54">
        <f t="shared" si="704"/>
        <v>0</v>
      </c>
      <c r="BE243" s="54">
        <f t="shared" si="705"/>
        <v>0</v>
      </c>
      <c r="BF243" s="54">
        <f t="shared" si="706"/>
        <v>0</v>
      </c>
      <c r="BG243" s="54">
        <f t="shared" si="707"/>
        <v>0</v>
      </c>
      <c r="BH243" s="54">
        <f t="shared" si="708"/>
        <v>0</v>
      </c>
      <c r="BI243" s="54">
        <f t="shared" si="709"/>
        <v>0</v>
      </c>
      <c r="BJ243" s="54">
        <f t="shared" si="710"/>
        <v>0</v>
      </c>
      <c r="BK243" s="54">
        <f t="shared" si="711"/>
        <v>0</v>
      </c>
      <c r="BL243" s="54">
        <f t="shared" si="712"/>
        <v>0</v>
      </c>
      <c r="BM243" s="42"/>
      <c r="BO243" s="54">
        <f>'Norm-coeff'!$C$2+$AX243*'Norm-coeff'!$D$2+$AY243*'Norm-coeff'!$E$2+$AZ243*'Norm-coeff'!$F$2+$BA243*'Norm-coeff'!$G$2+$BB243*'Norm-coeff'!$H$2+$BC243*'Norm-coeff'!$I$2+$BD243*'Norm-coeff'!$J$2+$BE243*'Norm-coeff'!$K$2+$BF243*'Norm-coeff'!$L$2+$BG243*'Norm-coeff'!$M$2+$BH243*'Norm-coeff'!$N$2+$BI243*'Norm-coeff'!$O$2</f>
        <v>5.4045421474420303</v>
      </c>
      <c r="BP243" s="54">
        <f>'Norm-coeff'!$C$3+$AX243*'Norm-coeff'!$D$3+$AY243*'Norm-coeff'!$E$3+$AZ243*'Norm-coeff'!$F$3+$BA243*'Norm-coeff'!$G$3+$BB243*'Norm-coeff'!$H$3+$BC243*'Norm-coeff'!$I$3+$BD243*'Norm-coeff'!$J$3+$BE243*'Norm-coeff'!$K$3+$BF243*'Norm-coeff'!$L$3+$BG243*'Norm-coeff'!$M$3+$BH243*'Norm-coeff'!$N$3+$BI243*'Norm-coeff'!$O$3</f>
        <v>3.15319116612705</v>
      </c>
      <c r="BQ243" s="54">
        <f>'Norm-coeff'!$C$4+$AX243*'Norm-coeff'!$D$4+$AY243*'Norm-coeff'!$E$4+$AZ243*'Norm-coeff'!$F$4+$BA243*'Norm-coeff'!$G$4+$BB243*'Norm-coeff'!$H$4+$BC243*'Norm-coeff'!$I$4+$BD243*'Norm-coeff'!$J$4+$BE243*'Norm-coeff'!$K$4+$BF243*'Norm-coeff'!$L$4+$BG243*'Norm-coeff'!$M$4+$BH243*'Norm-coeff'!$N$4+$BI243*'Norm-coeff'!$O$4</f>
        <v>1.42115649462768</v>
      </c>
      <c r="BR243" s="54">
        <f>'Norm-coeff'!$C$5+$AX243*'Norm-coeff'!$D$5+$AY243*'Norm-coeff'!$E$5+$AZ243*'Norm-coeff'!$F$5+$BA243*'Norm-coeff'!$G$5+$BB243*'Norm-coeff'!$H$5+$BC243*'Norm-coeff'!$I$5+$BD243*'Norm-coeff'!$J$5+$BE243*'Norm-coeff'!$K$5+$BF243*'Norm-coeff'!$L$5+$BG243*'Norm-coeff'!$M$5+$BH243*'Norm-coeff'!$N$5+$BI243*'Norm-coeff'!$O$5</f>
        <v>1.0553329241296201</v>
      </c>
      <c r="BS243" s="54">
        <f>'Norm-coeff'!$C$6+$AX243*'Norm-coeff'!$D$6+$AY243*'Norm-coeff'!$E$6+$AZ243*'Norm-coeff'!$F$6+$BA243*'Norm-coeff'!$G$6+$BB243*'Norm-coeff'!$H$6+$BC243*'Norm-coeff'!$I$6+$BD243*'Norm-coeff'!$J$6+$BE243*'Norm-coeff'!$K$6+$BF243*'Norm-coeff'!$L$6+$BG243*'Norm-coeff'!$M$6+$BH243*'Norm-coeff'!$N$6+$BI243*'Norm-coeff'!$O$6</f>
        <v>-1.48700885495103E-2</v>
      </c>
      <c r="BT243" s="54">
        <f>'Norm-coeff'!$C$7+$AX243*'Norm-coeff'!$D$7+$AY243*'Norm-coeff'!$E$7+$AZ243*'Norm-coeff'!$F$7+$BA243*'Norm-coeff'!$G$7+$BB243*'Norm-coeff'!$H$7+$BC243*'Norm-coeff'!$I$7+$BD243*'Norm-coeff'!$J$7+$BE243*'Norm-coeff'!$K$7+$BF243*'Norm-coeff'!$L$7+$BG243*'Norm-coeff'!$M$7+$BH243*'Norm-coeff'!$N$7+$BI243*'Norm-coeff'!$O$7</f>
        <v>2.0907583608832998</v>
      </c>
      <c r="BU243" s="54">
        <f>'Norm-coeff'!$C$8+$AX243*'Norm-coeff'!$D$8+$AY243*'Norm-coeff'!$E$8+$AZ243*'Norm-coeff'!$F$8+$BA243*'Norm-coeff'!$G$8+$BB243*'Norm-coeff'!$H$8+$BC243*'Norm-coeff'!$I$8+$BD243*'Norm-coeff'!$J$8+$BE243*'Norm-coeff'!$K$8+$BF243*'Norm-coeff'!$L$8+$BG243*'Norm-coeff'!$M$8+$BH243*'Norm-coeff'!$N$8+$BI243*'Norm-coeff'!$O$8</f>
        <v>0.65894159836244504</v>
      </c>
      <c r="BV243" s="54">
        <f>'Norm-coeff'!$C$9+$AX243*'Norm-coeff'!$D$9+$AY243*'Norm-coeff'!$E$9+$AZ243*'Norm-coeff'!$F$9+$BA243*'Norm-coeff'!$G$9+$BB243*'Norm-coeff'!$H$9+$BC243*'Norm-coeff'!$I$9+$BD243*'Norm-coeff'!$J$9+$BE243*'Norm-coeff'!$K$9+$BF243*'Norm-coeff'!$L$9+$BG243*'Norm-coeff'!$M$9+$BH243*'Norm-coeff'!$N$9+$BI243*'Norm-coeff'!$O$9</f>
        <v>1.48961085014701</v>
      </c>
      <c r="BW243" s="54">
        <f>'Norm-coeff'!$C$10+$AX243*'Norm-coeff'!$D$10+$AY243*'Norm-coeff'!$E$10+$AZ243*'Norm-coeff'!$F$10+$BA243*'Norm-coeff'!$G$10+$BB243*'Norm-coeff'!$H$10+$BC243*'Norm-coeff'!$I$10+$BD243*'Norm-coeff'!$J$10+$BE243*'Norm-coeff'!$K$10+$BF243*'Norm-coeff'!$L$10+$BG243*'Norm-coeff'!$M$10+$BH243*'Norm-coeff'!$N$10+$BI243*'Norm-coeff'!$O$10</f>
        <v>1.42058735749591</v>
      </c>
      <c r="BX243" s="54">
        <f>'Norm-coeff'!$C$11+$AX243*'Norm-coeff'!$D$11+$AY243*'Norm-coeff'!$E$11+$AZ243*'Norm-coeff'!$F$11+$BA243*'Norm-coeff'!$G$11+$BB243*'Norm-coeff'!$H$11+$BC243*'Norm-coeff'!$I$11+$BD243*'Norm-coeff'!$J$11+$BE243*'Norm-coeff'!$K$11+$BF243*'Norm-coeff'!$L$11+$BG243*'Norm-coeff'!$M$11+$BH243*'Norm-coeff'!$N$11+$BI243*'Norm-coeff'!$O$11</f>
        <v>0.221233014421479</v>
      </c>
      <c r="BY243" s="54">
        <f>'Norm-coeff'!$C$12+$AX243*'Norm-coeff'!$D$12+$AY243*'Norm-coeff'!$E$12+$AZ243*'Norm-coeff'!$F$12+$BA243*'Norm-coeff'!$G$12+$BB243*'Norm-coeff'!$H$12+$BC243*'Norm-coeff'!$I$12+$BD243*'Norm-coeff'!$J$12+$BE243*'Norm-coeff'!$K$12+$BF243*'Norm-coeff'!$L$12+$BG243*'Norm-coeff'!$M$12+$BH243*'Norm-coeff'!$N$12+$BI243*'Norm-coeff'!$O$12</f>
        <v>0.283527502056037</v>
      </c>
      <c r="BZ243" s="54">
        <f>'Norm-coeff'!$C$13+$AX243*'Norm-coeff'!$D$13+$AY243*'Norm-coeff'!$E$13+$AZ243*'Norm-coeff'!$F$13+$BA243*'Norm-coeff'!$G$13+$BB243*'Norm-coeff'!$H$13+$BC243*'Norm-coeff'!$I$13+$BD243*'Norm-coeff'!$J$13+$BE243*'Norm-coeff'!$K$13+$BF243*'Norm-coeff'!$L$13+$BG243*'Norm-coeff'!$M$13+$BH243*'Norm-coeff'!$N$13+$BI243*'Norm-coeff'!$O$13</f>
        <v>-4.1864930554451202E-2</v>
      </c>
      <c r="CA243" s="54">
        <f>'Norm-coeff'!$C$14+$AX243*'Norm-coeff'!$D$14+$AY243*'Norm-coeff'!$E$14+$AZ243*'Norm-coeff'!$F$14+$BA243*'Norm-coeff'!$G$14+$BB243*'Norm-coeff'!$H$14+$BC243*'Norm-coeff'!$I$14+$BD243*'Norm-coeff'!$J$14+$BE243*'Norm-coeff'!$K$14+$BF243*'Norm-coeff'!$L$14+$BG243*'Norm-coeff'!$M$14+$BH243*'Norm-coeff'!$N$14+$BI243*'Norm-coeff'!$O$14</f>
        <v>4.2526983164477103</v>
      </c>
      <c r="CC243" s="54">
        <f t="shared" si="837"/>
        <v>0</v>
      </c>
      <c r="CG243" s="54">
        <f t="shared" si="713"/>
        <v>0</v>
      </c>
      <c r="CH243" s="54">
        <f t="shared" si="691"/>
        <v>0</v>
      </c>
      <c r="CI243" s="54">
        <f t="shared" si="714"/>
        <v>0</v>
      </c>
      <c r="CJ243" s="56">
        <f t="shared" si="715"/>
        <v>0</v>
      </c>
      <c r="CK243" s="54">
        <f t="shared" si="716"/>
        <v>0</v>
      </c>
      <c r="CL243" s="54">
        <f t="shared" si="717"/>
        <v>0</v>
      </c>
      <c r="CM243" s="54">
        <f t="shared" si="718"/>
        <v>0</v>
      </c>
      <c r="CN243" s="54">
        <f t="shared" si="719"/>
        <v>0</v>
      </c>
      <c r="CO243" s="54">
        <f t="shared" si="720"/>
        <v>0</v>
      </c>
      <c r="CP243" s="54">
        <f t="shared" si="721"/>
        <v>0</v>
      </c>
      <c r="CQ243" s="54">
        <f t="shared" si="722"/>
        <v>0</v>
      </c>
      <c r="CR243" s="54">
        <f t="shared" si="723"/>
        <v>0</v>
      </c>
      <c r="CS243" s="54">
        <f t="shared" si="724"/>
        <v>0</v>
      </c>
      <c r="CU243" s="54">
        <f t="shared" si="725"/>
        <v>0</v>
      </c>
      <c r="CV243" s="54">
        <f t="shared" si="726"/>
        <v>0</v>
      </c>
      <c r="CW243" s="54">
        <f t="shared" si="727"/>
        <v>0</v>
      </c>
      <c r="CX243" s="54">
        <f t="shared" si="728"/>
        <v>0</v>
      </c>
      <c r="CZ243" s="54">
        <f t="shared" si="729"/>
        <v>0</v>
      </c>
      <c r="DA243" s="54">
        <f t="shared" si="730"/>
        <v>0</v>
      </c>
      <c r="DB243" s="54">
        <f t="shared" si="731"/>
        <v>0</v>
      </c>
      <c r="DC243" s="54">
        <f t="shared" si="732"/>
        <v>0</v>
      </c>
      <c r="DD243" s="54">
        <f t="shared" si="733"/>
        <v>0</v>
      </c>
      <c r="DE243" s="54">
        <f t="shared" si="734"/>
        <v>0</v>
      </c>
      <c r="DF243" s="54">
        <f t="shared" si="735"/>
        <v>0</v>
      </c>
      <c r="DG243" s="54">
        <f t="shared" si="736"/>
        <v>2</v>
      </c>
      <c r="DH243" s="71">
        <f t="shared" si="737"/>
        <v>0</v>
      </c>
      <c r="DI243" s="71">
        <f t="shared" si="738"/>
        <v>0</v>
      </c>
      <c r="DJ243" s="54">
        <f t="shared" si="739"/>
        <v>0</v>
      </c>
      <c r="DK243" s="54">
        <f t="shared" si="740"/>
        <v>2</v>
      </c>
      <c r="DL243" s="4">
        <f t="shared" si="665"/>
        <v>0</v>
      </c>
      <c r="DM243" s="3">
        <f t="shared" si="741"/>
        <v>0</v>
      </c>
      <c r="DN243" s="3">
        <f t="shared" si="742"/>
        <v>0</v>
      </c>
      <c r="DO243" s="4" t="e">
        <f t="shared" si="743"/>
        <v>#DIV/0!</v>
      </c>
      <c r="DP243" s="57"/>
      <c r="DQ243" s="57"/>
      <c r="DR243" s="56">
        <f t="shared" si="666"/>
        <v>2</v>
      </c>
      <c r="DS243" s="56">
        <f t="shared" si="667"/>
        <v>0</v>
      </c>
      <c r="DT243" s="38">
        <f t="shared" si="668"/>
        <v>0</v>
      </c>
      <c r="DU243" s="38">
        <f t="shared" si="744"/>
        <v>2</v>
      </c>
      <c r="DV243" s="38">
        <f t="shared" si="669"/>
        <v>0</v>
      </c>
      <c r="DW243" s="39">
        <f t="shared" si="670"/>
        <v>0</v>
      </c>
      <c r="DX243" s="39">
        <f t="shared" si="671"/>
        <v>0</v>
      </c>
      <c r="DY243" s="39">
        <f t="shared" si="672"/>
        <v>0</v>
      </c>
      <c r="DZ243" s="39">
        <f t="shared" si="673"/>
        <v>0</v>
      </c>
      <c r="EA243" s="39">
        <f t="shared" si="674"/>
        <v>0</v>
      </c>
      <c r="EB243" s="37" t="e">
        <f t="shared" si="745"/>
        <v>#DIV/0!</v>
      </c>
      <c r="EC243" s="37" t="e">
        <f t="shared" si="746"/>
        <v>#DIV/0!</v>
      </c>
      <c r="ED243" s="37" t="e">
        <f t="shared" si="747"/>
        <v>#DIV/0!</v>
      </c>
      <c r="EE243" s="37" t="e">
        <f t="shared" si="748"/>
        <v>#DIV/0!</v>
      </c>
      <c r="EF243" s="39" t="e">
        <f t="shared" si="749"/>
        <v>#DIV/0!</v>
      </c>
      <c r="EG243" s="37" t="e">
        <f t="shared" si="750"/>
        <v>#DIV/0!</v>
      </c>
      <c r="EH243" s="37" t="e">
        <f t="shared" si="751"/>
        <v>#DIV/0!</v>
      </c>
      <c r="EI243" s="11" t="b">
        <f t="shared" si="752"/>
        <v>1</v>
      </c>
      <c r="EJ243" s="11" t="b">
        <f t="shared" si="753"/>
        <v>0</v>
      </c>
      <c r="EK243" s="39" t="e">
        <f t="shared" si="754"/>
        <v>#DIV/0!</v>
      </c>
      <c r="EL243" s="39" t="e">
        <f t="shared" si="755"/>
        <v>#DIV/0!</v>
      </c>
      <c r="EM243" s="39" t="e">
        <f t="shared" si="756"/>
        <v>#DIV/0!</v>
      </c>
      <c r="EN243" s="39" t="e">
        <f t="shared" si="757"/>
        <v>#DIV/0!</v>
      </c>
      <c r="EO243" s="39" t="e">
        <f t="shared" si="758"/>
        <v>#DIV/0!</v>
      </c>
      <c r="EP243" s="39" t="e">
        <f t="shared" si="759"/>
        <v>#DIV/0!</v>
      </c>
      <c r="EQ243" s="39" t="e">
        <f t="shared" si="760"/>
        <v>#DIV/0!</v>
      </c>
      <c r="ER243" s="39" t="e">
        <f t="shared" si="761"/>
        <v>#DIV/0!</v>
      </c>
      <c r="ES243" s="58" t="str">
        <f t="shared" si="762"/>
        <v>(OH,F,Cl)-dominate amphibole</v>
      </c>
      <c r="ET243" s="58" t="e">
        <f t="shared" si="763"/>
        <v>#N/A</v>
      </c>
      <c r="EU243" s="56">
        <f t="shared" si="675"/>
        <v>0</v>
      </c>
      <c r="EV243" s="56">
        <f t="shared" si="676"/>
        <v>0</v>
      </c>
      <c r="EW243" s="56">
        <f t="shared" si="677"/>
        <v>0</v>
      </c>
      <c r="EX243" s="56">
        <f t="shared" si="678"/>
        <v>0</v>
      </c>
      <c r="EY243" s="56">
        <f t="shared" si="679"/>
        <v>0</v>
      </c>
      <c r="EZ243" s="56">
        <f t="shared" si="680"/>
        <v>0</v>
      </c>
      <c r="FA243" s="39">
        <f t="shared" si="681"/>
        <v>0</v>
      </c>
      <c r="FB243" s="39">
        <f t="shared" si="682"/>
        <v>0</v>
      </c>
      <c r="FC243" s="54">
        <f t="shared" si="683"/>
        <v>0</v>
      </c>
      <c r="FD243" s="54">
        <f t="shared" si="684"/>
        <v>0</v>
      </c>
      <c r="FE243" s="39">
        <f t="shared" si="685"/>
        <v>0</v>
      </c>
      <c r="FF243" s="54">
        <f t="shared" si="686"/>
        <v>0</v>
      </c>
      <c r="FG243" s="39">
        <f t="shared" si="687"/>
        <v>0</v>
      </c>
      <c r="FH243" s="39">
        <f t="shared" si="764"/>
        <v>0</v>
      </c>
      <c r="FI243" s="39">
        <f t="shared" si="765"/>
        <v>0</v>
      </c>
      <c r="FJ243" s="39">
        <f t="shared" si="766"/>
        <v>0</v>
      </c>
      <c r="FK243" s="39" t="e">
        <f t="shared" si="767"/>
        <v>#DIV/0!</v>
      </c>
      <c r="FL243" s="39" t="e">
        <f t="shared" si="768"/>
        <v>#DIV/0!</v>
      </c>
      <c r="FM243" s="39" t="e">
        <f t="shared" si="769"/>
        <v>#DIV/0!</v>
      </c>
      <c r="FN243" s="39">
        <f t="shared" si="770"/>
        <v>1</v>
      </c>
      <c r="FO243" s="39">
        <f t="shared" si="688"/>
        <v>0</v>
      </c>
      <c r="FP243" s="39">
        <f t="shared" si="689"/>
        <v>0</v>
      </c>
      <c r="FQ243" s="39">
        <f t="shared" si="690"/>
        <v>0</v>
      </c>
      <c r="FR243" s="39">
        <f t="shared" si="771"/>
        <v>0</v>
      </c>
      <c r="FS243" s="39">
        <f t="shared" si="772"/>
        <v>0</v>
      </c>
      <c r="FU243" s="39" t="e">
        <f t="shared" si="773"/>
        <v>#DIV/0!</v>
      </c>
      <c r="FV243" s="39" t="e">
        <f t="shared" si="774"/>
        <v>#DIV/0!</v>
      </c>
      <c r="FW243" s="39" t="e">
        <f t="shared" si="775"/>
        <v>#DIV/0!</v>
      </c>
      <c r="FY243" s="39" t="e">
        <f t="shared" si="776"/>
        <v>#DIV/0!</v>
      </c>
      <c r="FZ243" s="39" t="e">
        <f t="shared" si="777"/>
        <v>#DIV/0!</v>
      </c>
      <c r="GA243" s="39" t="e">
        <f t="shared" si="778"/>
        <v>#DIV/0!</v>
      </c>
      <c r="GB243" s="39" t="e">
        <f t="shared" si="779"/>
        <v>#DIV/0!</v>
      </c>
      <c r="GC243" s="39" t="e">
        <f t="shared" si="780"/>
        <v>#DIV/0!</v>
      </c>
      <c r="GD243" s="39" t="e">
        <f t="shared" si="781"/>
        <v>#DIV/0!</v>
      </c>
      <c r="GE243" s="39" t="e">
        <f t="shared" si="782"/>
        <v>#DIV/0!</v>
      </c>
      <c r="GF243" s="39" t="e">
        <f t="shared" si="783"/>
        <v>#DIV/0!</v>
      </c>
      <c r="GG243" s="39" t="e">
        <f t="shared" si="784"/>
        <v>#DIV/0!</v>
      </c>
      <c r="GH243" s="39" t="e">
        <f t="shared" si="785"/>
        <v>#DIV/0!</v>
      </c>
      <c r="GI243" s="39"/>
      <c r="GJ243" s="39" t="e">
        <f t="shared" si="786"/>
        <v>#DIV/0!</v>
      </c>
      <c r="GK243" s="39" t="e">
        <f t="shared" si="787"/>
        <v>#DIV/0!</v>
      </c>
      <c r="GL243" s="39" t="e">
        <f t="shared" si="788"/>
        <v>#DIV/0!</v>
      </c>
      <c r="GM243" s="39" t="e">
        <f t="shared" si="789"/>
        <v>#DIV/0!</v>
      </c>
      <c r="GN243" s="39" t="e">
        <f t="shared" si="790"/>
        <v>#DIV/0!</v>
      </c>
      <c r="GO243" s="57"/>
      <c r="GP243" s="57" t="e">
        <f t="shared" si="791"/>
        <v>#DIV/0!</v>
      </c>
      <c r="GQ243" s="59" t="e">
        <f t="shared" si="792"/>
        <v>#DIV/0!</v>
      </c>
      <c r="GR243" s="41" t="e">
        <f t="shared" si="793"/>
        <v>#DIV/0!</v>
      </c>
      <c r="GS243" s="57" t="e">
        <f t="shared" si="794"/>
        <v>#DIV/0!</v>
      </c>
      <c r="GT243" s="57" t="e">
        <f t="shared" si="795"/>
        <v>#DIV/0!</v>
      </c>
      <c r="GU243" s="57" t="e">
        <f t="shared" si="796"/>
        <v>#DIV/0!</v>
      </c>
      <c r="GV243" s="57"/>
      <c r="GW243" s="42" t="e">
        <f t="shared" si="797"/>
        <v>#DIV/0!</v>
      </c>
      <c r="GX243" s="42" t="e">
        <f t="shared" si="798"/>
        <v>#DIV/0!</v>
      </c>
      <c r="GY243" s="42" t="e">
        <f t="shared" si="799"/>
        <v>#DIV/0!</v>
      </c>
      <c r="GZ243" s="57"/>
      <c r="HA243" s="2" t="e">
        <f t="shared" si="800"/>
        <v>#DIV/0!</v>
      </c>
      <c r="HB243" s="2" t="e">
        <f t="shared" si="801"/>
        <v>#DIV/0!</v>
      </c>
      <c r="HC243" s="2" t="e">
        <f t="shared" si="802"/>
        <v>#DIV/0!</v>
      </c>
      <c r="HD243" s="2" t="e">
        <f t="shared" si="803"/>
        <v>#DIV/0!</v>
      </c>
      <c r="HE243" s="2" t="e">
        <f t="shared" si="804"/>
        <v>#DIV/0!</v>
      </c>
      <c r="HF243" s="2" t="e">
        <f t="shared" si="805"/>
        <v>#DIV/0!</v>
      </c>
      <c r="HG243" s="2" t="e">
        <f t="shared" si="806"/>
        <v>#DIV/0!</v>
      </c>
      <c r="HH243" s="2" t="e">
        <f t="shared" si="807"/>
        <v>#DIV/0!</v>
      </c>
      <c r="HI243" s="2" t="e">
        <f t="shared" si="808"/>
        <v>#DIV/0!</v>
      </c>
      <c r="HJ243" s="11" t="e">
        <f t="shared" si="809"/>
        <v>#DIV/0!</v>
      </c>
      <c r="HK243" s="60" t="e">
        <f t="shared" si="810"/>
        <v>#DIV/0!</v>
      </c>
      <c r="HL243" s="57"/>
      <c r="HM243" s="57" t="e">
        <f t="shared" si="811"/>
        <v>#DIV/0!</v>
      </c>
      <c r="HN243" s="57" t="e">
        <f t="shared" si="812"/>
        <v>#DIV/0!</v>
      </c>
      <c r="HO243" s="57" t="e">
        <f t="shared" si="813"/>
        <v>#DIV/0!</v>
      </c>
      <c r="HP243" s="57" t="e">
        <f t="shared" si="814"/>
        <v>#DIV/0!</v>
      </c>
      <c r="HQ243" s="57" t="e">
        <f t="shared" si="815"/>
        <v>#DIV/0!</v>
      </c>
      <c r="HR243" s="57"/>
      <c r="HS243" s="57" t="e">
        <f t="shared" si="816"/>
        <v>#DIV/0!</v>
      </c>
      <c r="HT243" s="57" t="e">
        <f t="shared" si="817"/>
        <v>#DIV/0!</v>
      </c>
      <c r="HU243" s="57" t="e">
        <f t="shared" si="818"/>
        <v>#DIV/0!</v>
      </c>
      <c r="HV243" s="57" t="e">
        <f t="shared" si="819"/>
        <v>#DIV/0!</v>
      </c>
      <c r="HW243" s="57" t="e">
        <f t="shared" si="820"/>
        <v>#DIV/0!</v>
      </c>
      <c r="HX243" s="57"/>
      <c r="HY243" s="57" t="e">
        <f t="shared" si="821"/>
        <v>#DIV/0!</v>
      </c>
      <c r="HZ243" s="57" t="e">
        <f t="shared" si="822"/>
        <v>#DIV/0!</v>
      </c>
      <c r="IA243" s="57"/>
      <c r="IB243" s="61">
        <f t="shared" si="823"/>
        <v>0</v>
      </c>
      <c r="IC243" s="57" t="str">
        <f t="shared" si="824"/>
        <v/>
      </c>
      <c r="ID243" s="42"/>
      <c r="IE243" s="2" t="str">
        <f t="shared" si="825"/>
        <v/>
      </c>
      <c r="IF243" s="60" t="e">
        <f t="shared" si="826"/>
        <v>#DIV/0!</v>
      </c>
      <c r="IG243" s="60" t="str">
        <f t="shared" si="827"/>
        <v/>
      </c>
      <c r="IH243" s="60" t="str">
        <f t="shared" si="828"/>
        <v>zinco-</v>
      </c>
      <c r="II243" s="60" t="str">
        <f t="shared" si="829"/>
        <v>mangano-</v>
      </c>
      <c r="IJ243" s="60" t="e">
        <f t="shared" si="830"/>
        <v>#DIV/0!</v>
      </c>
      <c r="IK243" s="60" t="e">
        <f t="shared" si="831"/>
        <v>#DIV/0!</v>
      </c>
      <c r="IL243" s="60" t="e">
        <f t="shared" si="832"/>
        <v>#DIV/0!</v>
      </c>
      <c r="IM243" s="60" t="e">
        <f t="shared" si="833"/>
        <v>#DIV/0!</v>
      </c>
      <c r="IN243" s="60" t="str">
        <f t="shared" si="834"/>
        <v/>
      </c>
      <c r="IO243" s="60" t="str">
        <f t="shared" si="835"/>
        <v/>
      </c>
      <c r="IP243" s="57"/>
      <c r="IQ243" s="57" t="str">
        <f t="shared" si="836"/>
        <v>ERROR!!</v>
      </c>
    </row>
    <row r="244" spans="24:251">
      <c r="X244" s="29">
        <f t="shared" si="692"/>
        <v>0</v>
      </c>
      <c r="Y244" s="29">
        <f t="shared" si="693"/>
        <v>0</v>
      </c>
      <c r="Z244" s="29" t="e">
        <f t="shared" si="694"/>
        <v>#DIV/0!</v>
      </c>
      <c r="AA244" s="29" t="e">
        <f t="shared" si="695"/>
        <v>#DIV/0!</v>
      </c>
      <c r="AB244" s="29" t="e">
        <f t="shared" si="696"/>
        <v>#DIV/0!</v>
      </c>
      <c r="AC244" s="29" t="e">
        <f t="shared" si="697"/>
        <v>#DIV/0!</v>
      </c>
      <c r="AF244" s="23">
        <v>60.084299999999999</v>
      </c>
      <c r="AG244" s="23">
        <v>79.878799999999998</v>
      </c>
      <c r="AH244" s="23">
        <v>101.96120000000001</v>
      </c>
      <c r="AI244" s="23">
        <v>151.99039999999999</v>
      </c>
      <c r="AJ244" s="23">
        <v>159.69</v>
      </c>
      <c r="AK244" s="23">
        <v>71.846400000000003</v>
      </c>
      <c r="AL244" s="23">
        <v>70.9375</v>
      </c>
      <c r="AM244" s="23">
        <v>40.304400000000001</v>
      </c>
      <c r="AN244" s="23">
        <v>56.077399999999997</v>
      </c>
      <c r="AO244" s="23">
        <v>61.978999999999999</v>
      </c>
      <c r="AP244" s="23">
        <v>94.195999999999998</v>
      </c>
      <c r="AQ244" s="23">
        <v>18.998000000000001</v>
      </c>
      <c r="AR244" s="23">
        <v>35.450000000000003</v>
      </c>
      <c r="AS244" s="23">
        <v>29.88</v>
      </c>
      <c r="AT244" s="23">
        <v>74.691999999999993</v>
      </c>
      <c r="AU244" s="23">
        <v>81.39</v>
      </c>
      <c r="AX244" s="54">
        <f t="shared" si="698"/>
        <v>0</v>
      </c>
      <c r="AY244" s="54">
        <f t="shared" si="699"/>
        <v>0</v>
      </c>
      <c r="AZ244" s="54">
        <f t="shared" si="700"/>
        <v>0</v>
      </c>
      <c r="BA244" s="54">
        <f t="shared" si="701"/>
        <v>0</v>
      </c>
      <c r="BB244" s="54">
        <f t="shared" si="702"/>
        <v>0</v>
      </c>
      <c r="BC244" s="54">
        <f t="shared" si="703"/>
        <v>0</v>
      </c>
      <c r="BD244" s="54">
        <f t="shared" si="704"/>
        <v>0</v>
      </c>
      <c r="BE244" s="54">
        <f t="shared" si="705"/>
        <v>0</v>
      </c>
      <c r="BF244" s="54">
        <f t="shared" si="706"/>
        <v>0</v>
      </c>
      <c r="BG244" s="54">
        <f t="shared" si="707"/>
        <v>0</v>
      </c>
      <c r="BH244" s="54">
        <f t="shared" si="708"/>
        <v>0</v>
      </c>
      <c r="BI244" s="54">
        <f t="shared" si="709"/>
        <v>0</v>
      </c>
      <c r="BJ244" s="54">
        <f t="shared" si="710"/>
        <v>0</v>
      </c>
      <c r="BK244" s="54">
        <f t="shared" si="711"/>
        <v>0</v>
      </c>
      <c r="BL244" s="54">
        <f t="shared" si="712"/>
        <v>0</v>
      </c>
      <c r="BM244" s="42"/>
      <c r="BO244" s="54">
        <f>'Norm-coeff'!$C$2+$AX244*'Norm-coeff'!$D$2+$AY244*'Norm-coeff'!$E$2+$AZ244*'Norm-coeff'!$F$2+$BA244*'Norm-coeff'!$G$2+$BB244*'Norm-coeff'!$H$2+$BC244*'Norm-coeff'!$I$2+$BD244*'Norm-coeff'!$J$2+$BE244*'Norm-coeff'!$K$2+$BF244*'Norm-coeff'!$L$2+$BG244*'Norm-coeff'!$M$2+$BH244*'Norm-coeff'!$N$2+$BI244*'Norm-coeff'!$O$2</f>
        <v>5.4045421474420303</v>
      </c>
      <c r="BP244" s="54">
        <f>'Norm-coeff'!$C$3+$AX244*'Norm-coeff'!$D$3+$AY244*'Norm-coeff'!$E$3+$AZ244*'Norm-coeff'!$F$3+$BA244*'Norm-coeff'!$G$3+$BB244*'Norm-coeff'!$H$3+$BC244*'Norm-coeff'!$I$3+$BD244*'Norm-coeff'!$J$3+$BE244*'Norm-coeff'!$K$3+$BF244*'Norm-coeff'!$L$3+$BG244*'Norm-coeff'!$M$3+$BH244*'Norm-coeff'!$N$3+$BI244*'Norm-coeff'!$O$3</f>
        <v>3.15319116612705</v>
      </c>
      <c r="BQ244" s="54">
        <f>'Norm-coeff'!$C$4+$AX244*'Norm-coeff'!$D$4+$AY244*'Norm-coeff'!$E$4+$AZ244*'Norm-coeff'!$F$4+$BA244*'Norm-coeff'!$G$4+$BB244*'Norm-coeff'!$H$4+$BC244*'Norm-coeff'!$I$4+$BD244*'Norm-coeff'!$J$4+$BE244*'Norm-coeff'!$K$4+$BF244*'Norm-coeff'!$L$4+$BG244*'Norm-coeff'!$M$4+$BH244*'Norm-coeff'!$N$4+$BI244*'Norm-coeff'!$O$4</f>
        <v>1.42115649462768</v>
      </c>
      <c r="BR244" s="54">
        <f>'Norm-coeff'!$C$5+$AX244*'Norm-coeff'!$D$5+$AY244*'Norm-coeff'!$E$5+$AZ244*'Norm-coeff'!$F$5+$BA244*'Norm-coeff'!$G$5+$BB244*'Norm-coeff'!$H$5+$BC244*'Norm-coeff'!$I$5+$BD244*'Norm-coeff'!$J$5+$BE244*'Norm-coeff'!$K$5+$BF244*'Norm-coeff'!$L$5+$BG244*'Norm-coeff'!$M$5+$BH244*'Norm-coeff'!$N$5+$BI244*'Norm-coeff'!$O$5</f>
        <v>1.0553329241296201</v>
      </c>
      <c r="BS244" s="54">
        <f>'Norm-coeff'!$C$6+$AX244*'Norm-coeff'!$D$6+$AY244*'Norm-coeff'!$E$6+$AZ244*'Norm-coeff'!$F$6+$BA244*'Norm-coeff'!$G$6+$BB244*'Norm-coeff'!$H$6+$BC244*'Norm-coeff'!$I$6+$BD244*'Norm-coeff'!$J$6+$BE244*'Norm-coeff'!$K$6+$BF244*'Norm-coeff'!$L$6+$BG244*'Norm-coeff'!$M$6+$BH244*'Norm-coeff'!$N$6+$BI244*'Norm-coeff'!$O$6</f>
        <v>-1.48700885495103E-2</v>
      </c>
      <c r="BT244" s="54">
        <f>'Norm-coeff'!$C$7+$AX244*'Norm-coeff'!$D$7+$AY244*'Norm-coeff'!$E$7+$AZ244*'Norm-coeff'!$F$7+$BA244*'Norm-coeff'!$G$7+$BB244*'Norm-coeff'!$H$7+$BC244*'Norm-coeff'!$I$7+$BD244*'Norm-coeff'!$J$7+$BE244*'Norm-coeff'!$K$7+$BF244*'Norm-coeff'!$L$7+$BG244*'Norm-coeff'!$M$7+$BH244*'Norm-coeff'!$N$7+$BI244*'Norm-coeff'!$O$7</f>
        <v>2.0907583608832998</v>
      </c>
      <c r="BU244" s="54">
        <f>'Norm-coeff'!$C$8+$AX244*'Norm-coeff'!$D$8+$AY244*'Norm-coeff'!$E$8+$AZ244*'Norm-coeff'!$F$8+$BA244*'Norm-coeff'!$G$8+$BB244*'Norm-coeff'!$H$8+$BC244*'Norm-coeff'!$I$8+$BD244*'Norm-coeff'!$J$8+$BE244*'Norm-coeff'!$K$8+$BF244*'Norm-coeff'!$L$8+$BG244*'Norm-coeff'!$M$8+$BH244*'Norm-coeff'!$N$8+$BI244*'Norm-coeff'!$O$8</f>
        <v>0.65894159836244504</v>
      </c>
      <c r="BV244" s="54">
        <f>'Norm-coeff'!$C$9+$AX244*'Norm-coeff'!$D$9+$AY244*'Norm-coeff'!$E$9+$AZ244*'Norm-coeff'!$F$9+$BA244*'Norm-coeff'!$G$9+$BB244*'Norm-coeff'!$H$9+$BC244*'Norm-coeff'!$I$9+$BD244*'Norm-coeff'!$J$9+$BE244*'Norm-coeff'!$K$9+$BF244*'Norm-coeff'!$L$9+$BG244*'Norm-coeff'!$M$9+$BH244*'Norm-coeff'!$N$9+$BI244*'Norm-coeff'!$O$9</f>
        <v>1.48961085014701</v>
      </c>
      <c r="BW244" s="54">
        <f>'Norm-coeff'!$C$10+$AX244*'Norm-coeff'!$D$10+$AY244*'Norm-coeff'!$E$10+$AZ244*'Norm-coeff'!$F$10+$BA244*'Norm-coeff'!$G$10+$BB244*'Norm-coeff'!$H$10+$BC244*'Norm-coeff'!$I$10+$BD244*'Norm-coeff'!$J$10+$BE244*'Norm-coeff'!$K$10+$BF244*'Norm-coeff'!$L$10+$BG244*'Norm-coeff'!$M$10+$BH244*'Norm-coeff'!$N$10+$BI244*'Norm-coeff'!$O$10</f>
        <v>1.42058735749591</v>
      </c>
      <c r="BX244" s="54">
        <f>'Norm-coeff'!$C$11+$AX244*'Norm-coeff'!$D$11+$AY244*'Norm-coeff'!$E$11+$AZ244*'Norm-coeff'!$F$11+$BA244*'Norm-coeff'!$G$11+$BB244*'Norm-coeff'!$H$11+$BC244*'Norm-coeff'!$I$11+$BD244*'Norm-coeff'!$J$11+$BE244*'Norm-coeff'!$K$11+$BF244*'Norm-coeff'!$L$11+$BG244*'Norm-coeff'!$M$11+$BH244*'Norm-coeff'!$N$11+$BI244*'Norm-coeff'!$O$11</f>
        <v>0.221233014421479</v>
      </c>
      <c r="BY244" s="54">
        <f>'Norm-coeff'!$C$12+$AX244*'Norm-coeff'!$D$12+$AY244*'Norm-coeff'!$E$12+$AZ244*'Norm-coeff'!$F$12+$BA244*'Norm-coeff'!$G$12+$BB244*'Norm-coeff'!$H$12+$BC244*'Norm-coeff'!$I$12+$BD244*'Norm-coeff'!$J$12+$BE244*'Norm-coeff'!$K$12+$BF244*'Norm-coeff'!$L$12+$BG244*'Norm-coeff'!$M$12+$BH244*'Norm-coeff'!$N$12+$BI244*'Norm-coeff'!$O$12</f>
        <v>0.283527502056037</v>
      </c>
      <c r="BZ244" s="54">
        <f>'Norm-coeff'!$C$13+$AX244*'Norm-coeff'!$D$13+$AY244*'Norm-coeff'!$E$13+$AZ244*'Norm-coeff'!$F$13+$BA244*'Norm-coeff'!$G$13+$BB244*'Norm-coeff'!$H$13+$BC244*'Norm-coeff'!$I$13+$BD244*'Norm-coeff'!$J$13+$BE244*'Norm-coeff'!$K$13+$BF244*'Norm-coeff'!$L$13+$BG244*'Norm-coeff'!$M$13+$BH244*'Norm-coeff'!$N$13+$BI244*'Norm-coeff'!$O$13</f>
        <v>-4.1864930554451202E-2</v>
      </c>
      <c r="CA244" s="54">
        <f>'Norm-coeff'!$C$14+$AX244*'Norm-coeff'!$D$14+$AY244*'Norm-coeff'!$E$14+$AZ244*'Norm-coeff'!$F$14+$BA244*'Norm-coeff'!$G$14+$BB244*'Norm-coeff'!$H$14+$BC244*'Norm-coeff'!$I$14+$BD244*'Norm-coeff'!$J$14+$BE244*'Norm-coeff'!$K$14+$BF244*'Norm-coeff'!$L$14+$BG244*'Norm-coeff'!$M$14+$BH244*'Norm-coeff'!$N$14+$BI244*'Norm-coeff'!$O$14</f>
        <v>4.2526983164477103</v>
      </c>
      <c r="CC244" s="54">
        <f t="shared" si="837"/>
        <v>0</v>
      </c>
      <c r="CG244" s="54">
        <f t="shared" si="713"/>
        <v>0</v>
      </c>
      <c r="CH244" s="54">
        <f t="shared" si="691"/>
        <v>0</v>
      </c>
      <c r="CI244" s="54">
        <f t="shared" si="714"/>
        <v>0</v>
      </c>
      <c r="CJ244" s="56">
        <f t="shared" si="715"/>
        <v>0</v>
      </c>
      <c r="CK244" s="54">
        <f t="shared" si="716"/>
        <v>0</v>
      </c>
      <c r="CL244" s="54">
        <f t="shared" si="717"/>
        <v>0</v>
      </c>
      <c r="CM244" s="54">
        <f t="shared" si="718"/>
        <v>0</v>
      </c>
      <c r="CN244" s="54">
        <f t="shared" si="719"/>
        <v>0</v>
      </c>
      <c r="CO244" s="54">
        <f t="shared" si="720"/>
        <v>0</v>
      </c>
      <c r="CP244" s="54">
        <f t="shared" si="721"/>
        <v>0</v>
      </c>
      <c r="CQ244" s="54">
        <f t="shared" si="722"/>
        <v>0</v>
      </c>
      <c r="CR244" s="54">
        <f t="shared" si="723"/>
        <v>0</v>
      </c>
      <c r="CS244" s="54">
        <f t="shared" si="724"/>
        <v>0</v>
      </c>
      <c r="CU244" s="54">
        <f t="shared" si="725"/>
        <v>0</v>
      </c>
      <c r="CV244" s="54">
        <f t="shared" si="726"/>
        <v>0</v>
      </c>
      <c r="CW244" s="54">
        <f t="shared" si="727"/>
        <v>0</v>
      </c>
      <c r="CX244" s="54">
        <f t="shared" si="728"/>
        <v>0</v>
      </c>
      <c r="CZ244" s="54">
        <f t="shared" si="729"/>
        <v>0</v>
      </c>
      <c r="DA244" s="54">
        <f t="shared" si="730"/>
        <v>0</v>
      </c>
      <c r="DB244" s="54">
        <f t="shared" si="731"/>
        <v>0</v>
      </c>
      <c r="DC244" s="54">
        <f t="shared" si="732"/>
        <v>0</v>
      </c>
      <c r="DD244" s="54">
        <f t="shared" si="733"/>
        <v>0</v>
      </c>
      <c r="DE244" s="54">
        <f t="shared" si="734"/>
        <v>0</v>
      </c>
      <c r="DF244" s="54">
        <f t="shared" si="735"/>
        <v>0</v>
      </c>
      <c r="DG244" s="54">
        <f t="shared" si="736"/>
        <v>2</v>
      </c>
      <c r="DH244" s="71">
        <f t="shared" si="737"/>
        <v>0</v>
      </c>
      <c r="DI244" s="71">
        <f t="shared" si="738"/>
        <v>0</v>
      </c>
      <c r="DJ244" s="54">
        <f t="shared" si="739"/>
        <v>0</v>
      </c>
      <c r="DK244" s="54">
        <f t="shared" si="740"/>
        <v>2</v>
      </c>
      <c r="DL244" s="4">
        <f t="shared" si="665"/>
        <v>0</v>
      </c>
      <c r="DM244" s="3">
        <f t="shared" si="741"/>
        <v>0</v>
      </c>
      <c r="DN244" s="3">
        <f t="shared" si="742"/>
        <v>0</v>
      </c>
      <c r="DO244" s="4" t="e">
        <f t="shared" si="743"/>
        <v>#DIV/0!</v>
      </c>
      <c r="DP244" s="57"/>
      <c r="DQ244" s="57"/>
      <c r="DR244" s="56">
        <f t="shared" si="666"/>
        <v>2</v>
      </c>
      <c r="DS244" s="56">
        <f t="shared" si="667"/>
        <v>0</v>
      </c>
      <c r="DT244" s="38">
        <f t="shared" si="668"/>
        <v>0</v>
      </c>
      <c r="DU244" s="38">
        <f t="shared" si="744"/>
        <v>2</v>
      </c>
      <c r="DV244" s="38">
        <f t="shared" si="669"/>
        <v>0</v>
      </c>
      <c r="DW244" s="39">
        <f t="shared" si="670"/>
        <v>0</v>
      </c>
      <c r="DX244" s="39">
        <f t="shared" si="671"/>
        <v>0</v>
      </c>
      <c r="DY244" s="39">
        <f t="shared" si="672"/>
        <v>0</v>
      </c>
      <c r="DZ244" s="39">
        <f t="shared" si="673"/>
        <v>0</v>
      </c>
      <c r="EA244" s="39">
        <f t="shared" si="674"/>
        <v>0</v>
      </c>
      <c r="EB244" s="37" t="e">
        <f t="shared" si="745"/>
        <v>#DIV/0!</v>
      </c>
      <c r="EC244" s="37" t="e">
        <f t="shared" si="746"/>
        <v>#DIV/0!</v>
      </c>
      <c r="ED244" s="37" t="e">
        <f t="shared" si="747"/>
        <v>#DIV/0!</v>
      </c>
      <c r="EE244" s="37" t="e">
        <f t="shared" si="748"/>
        <v>#DIV/0!</v>
      </c>
      <c r="EF244" s="39" t="e">
        <f t="shared" si="749"/>
        <v>#DIV/0!</v>
      </c>
      <c r="EG244" s="37" t="e">
        <f t="shared" si="750"/>
        <v>#DIV/0!</v>
      </c>
      <c r="EH244" s="37" t="e">
        <f t="shared" si="751"/>
        <v>#DIV/0!</v>
      </c>
      <c r="EI244" s="11" t="b">
        <f t="shared" si="752"/>
        <v>1</v>
      </c>
      <c r="EJ244" s="11" t="b">
        <f t="shared" si="753"/>
        <v>0</v>
      </c>
      <c r="EK244" s="39" t="e">
        <f t="shared" si="754"/>
        <v>#DIV/0!</v>
      </c>
      <c r="EL244" s="39" t="e">
        <f t="shared" si="755"/>
        <v>#DIV/0!</v>
      </c>
      <c r="EM244" s="39" t="e">
        <f t="shared" si="756"/>
        <v>#DIV/0!</v>
      </c>
      <c r="EN244" s="39" t="e">
        <f t="shared" si="757"/>
        <v>#DIV/0!</v>
      </c>
      <c r="EO244" s="39" t="e">
        <f t="shared" si="758"/>
        <v>#DIV/0!</v>
      </c>
      <c r="EP244" s="39" t="e">
        <f t="shared" si="759"/>
        <v>#DIV/0!</v>
      </c>
      <c r="EQ244" s="39" t="e">
        <f t="shared" si="760"/>
        <v>#DIV/0!</v>
      </c>
      <c r="ER244" s="39" t="e">
        <f t="shared" si="761"/>
        <v>#DIV/0!</v>
      </c>
      <c r="ES244" s="58" t="str">
        <f t="shared" si="762"/>
        <v>(OH,F,Cl)-dominate amphibole</v>
      </c>
      <c r="ET244" s="58" t="e">
        <f t="shared" si="763"/>
        <v>#N/A</v>
      </c>
      <c r="EU244" s="56">
        <f t="shared" si="675"/>
        <v>0</v>
      </c>
      <c r="EV244" s="56">
        <f t="shared" si="676"/>
        <v>0</v>
      </c>
      <c r="EW244" s="56">
        <f t="shared" si="677"/>
        <v>0</v>
      </c>
      <c r="EX244" s="56">
        <f t="shared" si="678"/>
        <v>0</v>
      </c>
      <c r="EY244" s="56">
        <f t="shared" si="679"/>
        <v>0</v>
      </c>
      <c r="EZ244" s="56">
        <f t="shared" si="680"/>
        <v>0</v>
      </c>
      <c r="FA244" s="39">
        <f t="shared" si="681"/>
        <v>0</v>
      </c>
      <c r="FB244" s="39">
        <f t="shared" si="682"/>
        <v>0</v>
      </c>
      <c r="FC244" s="54">
        <f t="shared" si="683"/>
        <v>0</v>
      </c>
      <c r="FD244" s="54">
        <f t="shared" si="684"/>
        <v>0</v>
      </c>
      <c r="FE244" s="39">
        <f t="shared" si="685"/>
        <v>0</v>
      </c>
      <c r="FF244" s="54">
        <f t="shared" si="686"/>
        <v>0</v>
      </c>
      <c r="FG244" s="39">
        <f t="shared" si="687"/>
        <v>0</v>
      </c>
      <c r="FH244" s="39">
        <f t="shared" si="764"/>
        <v>0</v>
      </c>
      <c r="FI244" s="39">
        <f t="shared" si="765"/>
        <v>0</v>
      </c>
      <c r="FJ244" s="39">
        <f t="shared" si="766"/>
        <v>0</v>
      </c>
      <c r="FK244" s="39" t="e">
        <f t="shared" si="767"/>
        <v>#DIV/0!</v>
      </c>
      <c r="FL244" s="39" t="e">
        <f t="shared" si="768"/>
        <v>#DIV/0!</v>
      </c>
      <c r="FM244" s="39" t="e">
        <f t="shared" si="769"/>
        <v>#DIV/0!</v>
      </c>
      <c r="FN244" s="39">
        <f t="shared" si="770"/>
        <v>1</v>
      </c>
      <c r="FO244" s="39">
        <f t="shared" si="688"/>
        <v>0</v>
      </c>
      <c r="FP244" s="39">
        <f t="shared" si="689"/>
        <v>0</v>
      </c>
      <c r="FQ244" s="39">
        <f t="shared" si="690"/>
        <v>0</v>
      </c>
      <c r="FR244" s="39">
        <f t="shared" si="771"/>
        <v>0</v>
      </c>
      <c r="FS244" s="39">
        <f t="shared" si="772"/>
        <v>0</v>
      </c>
      <c r="FU244" s="39" t="e">
        <f t="shared" si="773"/>
        <v>#DIV/0!</v>
      </c>
      <c r="FV244" s="39" t="e">
        <f t="shared" si="774"/>
        <v>#DIV/0!</v>
      </c>
      <c r="FW244" s="39" t="e">
        <f t="shared" si="775"/>
        <v>#DIV/0!</v>
      </c>
      <c r="FY244" s="39" t="e">
        <f t="shared" si="776"/>
        <v>#DIV/0!</v>
      </c>
      <c r="FZ244" s="39" t="e">
        <f t="shared" si="777"/>
        <v>#DIV/0!</v>
      </c>
      <c r="GA244" s="39" t="e">
        <f t="shared" si="778"/>
        <v>#DIV/0!</v>
      </c>
      <c r="GB244" s="39" t="e">
        <f t="shared" si="779"/>
        <v>#DIV/0!</v>
      </c>
      <c r="GC244" s="39" t="e">
        <f t="shared" si="780"/>
        <v>#DIV/0!</v>
      </c>
      <c r="GD244" s="39" t="e">
        <f t="shared" si="781"/>
        <v>#DIV/0!</v>
      </c>
      <c r="GE244" s="39" t="e">
        <f t="shared" si="782"/>
        <v>#DIV/0!</v>
      </c>
      <c r="GF244" s="39" t="e">
        <f t="shared" si="783"/>
        <v>#DIV/0!</v>
      </c>
      <c r="GG244" s="39" t="e">
        <f t="shared" si="784"/>
        <v>#DIV/0!</v>
      </c>
      <c r="GH244" s="39" t="e">
        <f t="shared" si="785"/>
        <v>#DIV/0!</v>
      </c>
      <c r="GI244" s="39"/>
      <c r="GJ244" s="39" t="e">
        <f t="shared" si="786"/>
        <v>#DIV/0!</v>
      </c>
      <c r="GK244" s="39" t="e">
        <f t="shared" si="787"/>
        <v>#DIV/0!</v>
      </c>
      <c r="GL244" s="39" t="e">
        <f t="shared" si="788"/>
        <v>#DIV/0!</v>
      </c>
      <c r="GM244" s="39" t="e">
        <f t="shared" si="789"/>
        <v>#DIV/0!</v>
      </c>
      <c r="GN244" s="39" t="e">
        <f t="shared" si="790"/>
        <v>#DIV/0!</v>
      </c>
      <c r="GO244" s="57"/>
      <c r="GP244" s="57" t="e">
        <f t="shared" si="791"/>
        <v>#DIV/0!</v>
      </c>
      <c r="GQ244" s="59" t="e">
        <f t="shared" si="792"/>
        <v>#DIV/0!</v>
      </c>
      <c r="GR244" s="41" t="e">
        <f t="shared" si="793"/>
        <v>#DIV/0!</v>
      </c>
      <c r="GS244" s="57" t="e">
        <f t="shared" si="794"/>
        <v>#DIV/0!</v>
      </c>
      <c r="GT244" s="57" t="e">
        <f t="shared" si="795"/>
        <v>#DIV/0!</v>
      </c>
      <c r="GU244" s="57" t="e">
        <f t="shared" si="796"/>
        <v>#DIV/0!</v>
      </c>
      <c r="GV244" s="57"/>
      <c r="GW244" s="42" t="e">
        <f t="shared" si="797"/>
        <v>#DIV/0!</v>
      </c>
      <c r="GX244" s="42" t="e">
        <f t="shared" si="798"/>
        <v>#DIV/0!</v>
      </c>
      <c r="GY244" s="42" t="e">
        <f t="shared" si="799"/>
        <v>#DIV/0!</v>
      </c>
      <c r="GZ244" s="57"/>
      <c r="HA244" s="2" t="e">
        <f t="shared" si="800"/>
        <v>#DIV/0!</v>
      </c>
      <c r="HB244" s="2" t="e">
        <f t="shared" si="801"/>
        <v>#DIV/0!</v>
      </c>
      <c r="HC244" s="2" t="e">
        <f t="shared" si="802"/>
        <v>#DIV/0!</v>
      </c>
      <c r="HD244" s="2" t="e">
        <f t="shared" si="803"/>
        <v>#DIV/0!</v>
      </c>
      <c r="HE244" s="2" t="e">
        <f t="shared" si="804"/>
        <v>#DIV/0!</v>
      </c>
      <c r="HF244" s="2" t="e">
        <f t="shared" si="805"/>
        <v>#DIV/0!</v>
      </c>
      <c r="HG244" s="2" t="e">
        <f t="shared" si="806"/>
        <v>#DIV/0!</v>
      </c>
      <c r="HH244" s="2" t="e">
        <f t="shared" si="807"/>
        <v>#DIV/0!</v>
      </c>
      <c r="HI244" s="2" t="e">
        <f t="shared" si="808"/>
        <v>#DIV/0!</v>
      </c>
      <c r="HJ244" s="11" t="e">
        <f t="shared" si="809"/>
        <v>#DIV/0!</v>
      </c>
      <c r="HK244" s="60" t="e">
        <f t="shared" si="810"/>
        <v>#DIV/0!</v>
      </c>
      <c r="HL244" s="57"/>
      <c r="HM244" s="57" t="e">
        <f t="shared" si="811"/>
        <v>#DIV/0!</v>
      </c>
      <c r="HN244" s="57" t="e">
        <f t="shared" si="812"/>
        <v>#DIV/0!</v>
      </c>
      <c r="HO244" s="57" t="e">
        <f t="shared" si="813"/>
        <v>#DIV/0!</v>
      </c>
      <c r="HP244" s="57" t="e">
        <f t="shared" si="814"/>
        <v>#DIV/0!</v>
      </c>
      <c r="HQ244" s="57" t="e">
        <f t="shared" si="815"/>
        <v>#DIV/0!</v>
      </c>
      <c r="HR244" s="57"/>
      <c r="HS244" s="57" t="e">
        <f t="shared" si="816"/>
        <v>#DIV/0!</v>
      </c>
      <c r="HT244" s="57" t="e">
        <f t="shared" si="817"/>
        <v>#DIV/0!</v>
      </c>
      <c r="HU244" s="57" t="e">
        <f t="shared" si="818"/>
        <v>#DIV/0!</v>
      </c>
      <c r="HV244" s="57" t="e">
        <f t="shared" si="819"/>
        <v>#DIV/0!</v>
      </c>
      <c r="HW244" s="57" t="e">
        <f t="shared" si="820"/>
        <v>#DIV/0!</v>
      </c>
      <c r="HX244" s="57"/>
      <c r="HY244" s="57" t="e">
        <f t="shared" si="821"/>
        <v>#DIV/0!</v>
      </c>
      <c r="HZ244" s="57" t="e">
        <f t="shared" si="822"/>
        <v>#DIV/0!</v>
      </c>
      <c r="IA244" s="57"/>
      <c r="IB244" s="61">
        <f t="shared" si="823"/>
        <v>0</v>
      </c>
      <c r="IC244" s="57" t="str">
        <f t="shared" si="824"/>
        <v/>
      </c>
      <c r="ID244" s="42"/>
      <c r="IE244" s="2" t="str">
        <f t="shared" si="825"/>
        <v/>
      </c>
      <c r="IF244" s="60" t="e">
        <f t="shared" si="826"/>
        <v>#DIV/0!</v>
      </c>
      <c r="IG244" s="60" t="str">
        <f t="shared" si="827"/>
        <v/>
      </c>
      <c r="IH244" s="60" t="str">
        <f t="shared" si="828"/>
        <v>zinco-</v>
      </c>
      <c r="II244" s="60" t="str">
        <f t="shared" si="829"/>
        <v>mangano-</v>
      </c>
      <c r="IJ244" s="60" t="e">
        <f t="shared" si="830"/>
        <v>#DIV/0!</v>
      </c>
      <c r="IK244" s="60" t="e">
        <f t="shared" si="831"/>
        <v>#DIV/0!</v>
      </c>
      <c r="IL244" s="60" t="e">
        <f t="shared" si="832"/>
        <v>#DIV/0!</v>
      </c>
      <c r="IM244" s="60" t="e">
        <f t="shared" si="833"/>
        <v>#DIV/0!</v>
      </c>
      <c r="IN244" s="60" t="str">
        <f t="shared" si="834"/>
        <v/>
      </c>
      <c r="IO244" s="60" t="str">
        <f t="shared" si="835"/>
        <v/>
      </c>
      <c r="IP244" s="57"/>
      <c r="IQ244" s="57" t="str">
        <f t="shared" si="836"/>
        <v>ERROR!!</v>
      </c>
    </row>
    <row r="245" spans="24:251">
      <c r="X245" s="29">
        <f t="shared" si="692"/>
        <v>0</v>
      </c>
      <c r="Y245" s="29">
        <f t="shared" si="693"/>
        <v>0</v>
      </c>
      <c r="Z245" s="29" t="e">
        <f t="shared" si="694"/>
        <v>#DIV/0!</v>
      </c>
      <c r="AA245" s="29" t="e">
        <f t="shared" si="695"/>
        <v>#DIV/0!</v>
      </c>
      <c r="AB245" s="29" t="e">
        <f t="shared" si="696"/>
        <v>#DIV/0!</v>
      </c>
      <c r="AC245" s="29" t="e">
        <f t="shared" si="697"/>
        <v>#DIV/0!</v>
      </c>
      <c r="AF245" s="23">
        <v>60.084299999999999</v>
      </c>
      <c r="AG245" s="23">
        <v>79.878799999999998</v>
      </c>
      <c r="AH245" s="23">
        <v>101.96120000000001</v>
      </c>
      <c r="AI245" s="23">
        <v>151.99039999999999</v>
      </c>
      <c r="AJ245" s="23">
        <v>159.69</v>
      </c>
      <c r="AK245" s="23">
        <v>71.846400000000003</v>
      </c>
      <c r="AL245" s="23">
        <v>70.9375</v>
      </c>
      <c r="AM245" s="23">
        <v>40.304400000000001</v>
      </c>
      <c r="AN245" s="23">
        <v>56.077399999999997</v>
      </c>
      <c r="AO245" s="23">
        <v>61.978999999999999</v>
      </c>
      <c r="AP245" s="23">
        <v>94.195999999999998</v>
      </c>
      <c r="AQ245" s="23">
        <v>18.998000000000001</v>
      </c>
      <c r="AR245" s="23">
        <v>35.450000000000003</v>
      </c>
      <c r="AS245" s="23">
        <v>29.88</v>
      </c>
      <c r="AT245" s="23">
        <v>74.691999999999993</v>
      </c>
      <c r="AU245" s="23">
        <v>81.39</v>
      </c>
      <c r="AX245" s="54">
        <f t="shared" si="698"/>
        <v>0</v>
      </c>
      <c r="AY245" s="54">
        <f t="shared" si="699"/>
        <v>0</v>
      </c>
      <c r="AZ245" s="54">
        <f t="shared" si="700"/>
        <v>0</v>
      </c>
      <c r="BA245" s="54">
        <f t="shared" si="701"/>
        <v>0</v>
      </c>
      <c r="BB245" s="54">
        <f t="shared" si="702"/>
        <v>0</v>
      </c>
      <c r="BC245" s="54">
        <f t="shared" si="703"/>
        <v>0</v>
      </c>
      <c r="BD245" s="54">
        <f t="shared" si="704"/>
        <v>0</v>
      </c>
      <c r="BE245" s="54">
        <f t="shared" si="705"/>
        <v>0</v>
      </c>
      <c r="BF245" s="54">
        <f t="shared" si="706"/>
        <v>0</v>
      </c>
      <c r="BG245" s="54">
        <f t="shared" si="707"/>
        <v>0</v>
      </c>
      <c r="BH245" s="54">
        <f t="shared" si="708"/>
        <v>0</v>
      </c>
      <c r="BI245" s="54">
        <f t="shared" si="709"/>
        <v>0</v>
      </c>
      <c r="BJ245" s="54">
        <f t="shared" si="710"/>
        <v>0</v>
      </c>
      <c r="BK245" s="54">
        <f t="shared" si="711"/>
        <v>0</v>
      </c>
      <c r="BL245" s="54">
        <f t="shared" si="712"/>
        <v>0</v>
      </c>
      <c r="BM245" s="42"/>
      <c r="BO245" s="54">
        <f>'Norm-coeff'!$C$2+$AX245*'Norm-coeff'!$D$2+$AY245*'Norm-coeff'!$E$2+$AZ245*'Norm-coeff'!$F$2+$BA245*'Norm-coeff'!$G$2+$BB245*'Norm-coeff'!$H$2+$BC245*'Norm-coeff'!$I$2+$BD245*'Norm-coeff'!$J$2+$BE245*'Norm-coeff'!$K$2+$BF245*'Norm-coeff'!$L$2+$BG245*'Norm-coeff'!$M$2+$BH245*'Norm-coeff'!$N$2+$BI245*'Norm-coeff'!$O$2</f>
        <v>5.4045421474420303</v>
      </c>
      <c r="BP245" s="54">
        <f>'Norm-coeff'!$C$3+$AX245*'Norm-coeff'!$D$3+$AY245*'Norm-coeff'!$E$3+$AZ245*'Norm-coeff'!$F$3+$BA245*'Norm-coeff'!$G$3+$BB245*'Norm-coeff'!$H$3+$BC245*'Norm-coeff'!$I$3+$BD245*'Norm-coeff'!$J$3+$BE245*'Norm-coeff'!$K$3+$BF245*'Norm-coeff'!$L$3+$BG245*'Norm-coeff'!$M$3+$BH245*'Norm-coeff'!$N$3+$BI245*'Norm-coeff'!$O$3</f>
        <v>3.15319116612705</v>
      </c>
      <c r="BQ245" s="54">
        <f>'Norm-coeff'!$C$4+$AX245*'Norm-coeff'!$D$4+$AY245*'Norm-coeff'!$E$4+$AZ245*'Norm-coeff'!$F$4+$BA245*'Norm-coeff'!$G$4+$BB245*'Norm-coeff'!$H$4+$BC245*'Norm-coeff'!$I$4+$BD245*'Norm-coeff'!$J$4+$BE245*'Norm-coeff'!$K$4+$BF245*'Norm-coeff'!$L$4+$BG245*'Norm-coeff'!$M$4+$BH245*'Norm-coeff'!$N$4+$BI245*'Norm-coeff'!$O$4</f>
        <v>1.42115649462768</v>
      </c>
      <c r="BR245" s="54">
        <f>'Norm-coeff'!$C$5+$AX245*'Norm-coeff'!$D$5+$AY245*'Norm-coeff'!$E$5+$AZ245*'Norm-coeff'!$F$5+$BA245*'Norm-coeff'!$G$5+$BB245*'Norm-coeff'!$H$5+$BC245*'Norm-coeff'!$I$5+$BD245*'Norm-coeff'!$J$5+$BE245*'Norm-coeff'!$K$5+$BF245*'Norm-coeff'!$L$5+$BG245*'Norm-coeff'!$M$5+$BH245*'Norm-coeff'!$N$5+$BI245*'Norm-coeff'!$O$5</f>
        <v>1.0553329241296201</v>
      </c>
      <c r="BS245" s="54">
        <f>'Norm-coeff'!$C$6+$AX245*'Norm-coeff'!$D$6+$AY245*'Norm-coeff'!$E$6+$AZ245*'Norm-coeff'!$F$6+$BA245*'Norm-coeff'!$G$6+$BB245*'Norm-coeff'!$H$6+$BC245*'Norm-coeff'!$I$6+$BD245*'Norm-coeff'!$J$6+$BE245*'Norm-coeff'!$K$6+$BF245*'Norm-coeff'!$L$6+$BG245*'Norm-coeff'!$M$6+$BH245*'Norm-coeff'!$N$6+$BI245*'Norm-coeff'!$O$6</f>
        <v>-1.48700885495103E-2</v>
      </c>
      <c r="BT245" s="54">
        <f>'Norm-coeff'!$C$7+$AX245*'Norm-coeff'!$D$7+$AY245*'Norm-coeff'!$E$7+$AZ245*'Norm-coeff'!$F$7+$BA245*'Norm-coeff'!$G$7+$BB245*'Norm-coeff'!$H$7+$BC245*'Norm-coeff'!$I$7+$BD245*'Norm-coeff'!$J$7+$BE245*'Norm-coeff'!$K$7+$BF245*'Norm-coeff'!$L$7+$BG245*'Norm-coeff'!$M$7+$BH245*'Norm-coeff'!$N$7+$BI245*'Norm-coeff'!$O$7</f>
        <v>2.0907583608832998</v>
      </c>
      <c r="BU245" s="54">
        <f>'Norm-coeff'!$C$8+$AX245*'Norm-coeff'!$D$8+$AY245*'Norm-coeff'!$E$8+$AZ245*'Norm-coeff'!$F$8+$BA245*'Norm-coeff'!$G$8+$BB245*'Norm-coeff'!$H$8+$BC245*'Norm-coeff'!$I$8+$BD245*'Norm-coeff'!$J$8+$BE245*'Norm-coeff'!$K$8+$BF245*'Norm-coeff'!$L$8+$BG245*'Norm-coeff'!$M$8+$BH245*'Norm-coeff'!$N$8+$BI245*'Norm-coeff'!$O$8</f>
        <v>0.65894159836244504</v>
      </c>
      <c r="BV245" s="54">
        <f>'Norm-coeff'!$C$9+$AX245*'Norm-coeff'!$D$9+$AY245*'Norm-coeff'!$E$9+$AZ245*'Norm-coeff'!$F$9+$BA245*'Norm-coeff'!$G$9+$BB245*'Norm-coeff'!$H$9+$BC245*'Norm-coeff'!$I$9+$BD245*'Norm-coeff'!$J$9+$BE245*'Norm-coeff'!$K$9+$BF245*'Norm-coeff'!$L$9+$BG245*'Norm-coeff'!$M$9+$BH245*'Norm-coeff'!$N$9+$BI245*'Norm-coeff'!$O$9</f>
        <v>1.48961085014701</v>
      </c>
      <c r="BW245" s="54">
        <f>'Norm-coeff'!$C$10+$AX245*'Norm-coeff'!$D$10+$AY245*'Norm-coeff'!$E$10+$AZ245*'Norm-coeff'!$F$10+$BA245*'Norm-coeff'!$G$10+$BB245*'Norm-coeff'!$H$10+$BC245*'Norm-coeff'!$I$10+$BD245*'Norm-coeff'!$J$10+$BE245*'Norm-coeff'!$K$10+$BF245*'Norm-coeff'!$L$10+$BG245*'Norm-coeff'!$M$10+$BH245*'Norm-coeff'!$N$10+$BI245*'Norm-coeff'!$O$10</f>
        <v>1.42058735749591</v>
      </c>
      <c r="BX245" s="54">
        <f>'Norm-coeff'!$C$11+$AX245*'Norm-coeff'!$D$11+$AY245*'Norm-coeff'!$E$11+$AZ245*'Norm-coeff'!$F$11+$BA245*'Norm-coeff'!$G$11+$BB245*'Norm-coeff'!$H$11+$BC245*'Norm-coeff'!$I$11+$BD245*'Norm-coeff'!$J$11+$BE245*'Norm-coeff'!$K$11+$BF245*'Norm-coeff'!$L$11+$BG245*'Norm-coeff'!$M$11+$BH245*'Norm-coeff'!$N$11+$BI245*'Norm-coeff'!$O$11</f>
        <v>0.221233014421479</v>
      </c>
      <c r="BY245" s="54">
        <f>'Norm-coeff'!$C$12+$AX245*'Norm-coeff'!$D$12+$AY245*'Norm-coeff'!$E$12+$AZ245*'Norm-coeff'!$F$12+$BA245*'Norm-coeff'!$G$12+$BB245*'Norm-coeff'!$H$12+$BC245*'Norm-coeff'!$I$12+$BD245*'Norm-coeff'!$J$12+$BE245*'Norm-coeff'!$K$12+$BF245*'Norm-coeff'!$L$12+$BG245*'Norm-coeff'!$M$12+$BH245*'Norm-coeff'!$N$12+$BI245*'Norm-coeff'!$O$12</f>
        <v>0.283527502056037</v>
      </c>
      <c r="BZ245" s="54">
        <f>'Norm-coeff'!$C$13+$AX245*'Norm-coeff'!$D$13+$AY245*'Norm-coeff'!$E$13+$AZ245*'Norm-coeff'!$F$13+$BA245*'Norm-coeff'!$G$13+$BB245*'Norm-coeff'!$H$13+$BC245*'Norm-coeff'!$I$13+$BD245*'Norm-coeff'!$J$13+$BE245*'Norm-coeff'!$K$13+$BF245*'Norm-coeff'!$L$13+$BG245*'Norm-coeff'!$M$13+$BH245*'Norm-coeff'!$N$13+$BI245*'Norm-coeff'!$O$13</f>
        <v>-4.1864930554451202E-2</v>
      </c>
      <c r="CA245" s="54">
        <f>'Norm-coeff'!$C$14+$AX245*'Norm-coeff'!$D$14+$AY245*'Norm-coeff'!$E$14+$AZ245*'Norm-coeff'!$F$14+$BA245*'Norm-coeff'!$G$14+$BB245*'Norm-coeff'!$H$14+$BC245*'Norm-coeff'!$I$14+$BD245*'Norm-coeff'!$J$14+$BE245*'Norm-coeff'!$K$14+$BF245*'Norm-coeff'!$L$14+$BG245*'Norm-coeff'!$M$14+$BH245*'Norm-coeff'!$N$14+$BI245*'Norm-coeff'!$O$14</f>
        <v>4.2526983164477103</v>
      </c>
      <c r="CC245" s="54">
        <f t="shared" si="837"/>
        <v>0</v>
      </c>
      <c r="CG245" s="54">
        <f t="shared" si="713"/>
        <v>0</v>
      </c>
      <c r="CH245" s="54">
        <f t="shared" si="691"/>
        <v>0</v>
      </c>
      <c r="CI245" s="54">
        <f t="shared" si="714"/>
        <v>0</v>
      </c>
      <c r="CJ245" s="56">
        <f t="shared" si="715"/>
        <v>0</v>
      </c>
      <c r="CK245" s="54">
        <f t="shared" si="716"/>
        <v>0</v>
      </c>
      <c r="CL245" s="54">
        <f t="shared" si="717"/>
        <v>0</v>
      </c>
      <c r="CM245" s="54">
        <f t="shared" si="718"/>
        <v>0</v>
      </c>
      <c r="CN245" s="54">
        <f t="shared" si="719"/>
        <v>0</v>
      </c>
      <c r="CO245" s="54">
        <f t="shared" si="720"/>
        <v>0</v>
      </c>
      <c r="CP245" s="54">
        <f t="shared" si="721"/>
        <v>0</v>
      </c>
      <c r="CQ245" s="54">
        <f t="shared" si="722"/>
        <v>0</v>
      </c>
      <c r="CR245" s="54">
        <f t="shared" si="723"/>
        <v>0</v>
      </c>
      <c r="CS245" s="54">
        <f t="shared" si="724"/>
        <v>0</v>
      </c>
      <c r="CU245" s="54">
        <f t="shared" si="725"/>
        <v>0</v>
      </c>
      <c r="CV245" s="54">
        <f t="shared" si="726"/>
        <v>0</v>
      </c>
      <c r="CW245" s="54">
        <f t="shared" si="727"/>
        <v>0</v>
      </c>
      <c r="CX245" s="54">
        <f t="shared" si="728"/>
        <v>0</v>
      </c>
      <c r="CZ245" s="54">
        <f t="shared" si="729"/>
        <v>0</v>
      </c>
      <c r="DA245" s="54">
        <f t="shared" si="730"/>
        <v>0</v>
      </c>
      <c r="DB245" s="54">
        <f t="shared" si="731"/>
        <v>0</v>
      </c>
      <c r="DC245" s="54">
        <f t="shared" si="732"/>
        <v>0</v>
      </c>
      <c r="DD245" s="54">
        <f t="shared" si="733"/>
        <v>0</v>
      </c>
      <c r="DE245" s="54">
        <f t="shared" si="734"/>
        <v>0</v>
      </c>
      <c r="DF245" s="54">
        <f t="shared" si="735"/>
        <v>0</v>
      </c>
      <c r="DG245" s="54">
        <f t="shared" si="736"/>
        <v>2</v>
      </c>
      <c r="DH245" s="71">
        <f t="shared" si="737"/>
        <v>0</v>
      </c>
      <c r="DI245" s="71">
        <f t="shared" si="738"/>
        <v>0</v>
      </c>
      <c r="DJ245" s="54">
        <f t="shared" si="739"/>
        <v>0</v>
      </c>
      <c r="DK245" s="54">
        <f t="shared" si="740"/>
        <v>2</v>
      </c>
      <c r="DL245" s="4">
        <f t="shared" si="665"/>
        <v>0</v>
      </c>
      <c r="DM245" s="3">
        <f t="shared" si="741"/>
        <v>0</v>
      </c>
      <c r="DN245" s="3">
        <f t="shared" si="742"/>
        <v>0</v>
      </c>
      <c r="DO245" s="4" t="e">
        <f t="shared" si="743"/>
        <v>#DIV/0!</v>
      </c>
      <c r="DP245" s="57"/>
      <c r="DQ245" s="57"/>
      <c r="DR245" s="56">
        <f t="shared" si="666"/>
        <v>2</v>
      </c>
      <c r="DS245" s="56">
        <f t="shared" si="667"/>
        <v>0</v>
      </c>
      <c r="DT245" s="38">
        <f t="shared" si="668"/>
        <v>0</v>
      </c>
      <c r="DU245" s="38">
        <f t="shared" si="744"/>
        <v>2</v>
      </c>
      <c r="DV245" s="38">
        <f t="shared" si="669"/>
        <v>0</v>
      </c>
      <c r="DW245" s="39">
        <f t="shared" si="670"/>
        <v>0</v>
      </c>
      <c r="DX245" s="39">
        <f t="shared" si="671"/>
        <v>0</v>
      </c>
      <c r="DY245" s="39">
        <f t="shared" si="672"/>
        <v>0</v>
      </c>
      <c r="DZ245" s="39">
        <f t="shared" si="673"/>
        <v>0</v>
      </c>
      <c r="EA245" s="39">
        <f t="shared" si="674"/>
        <v>0</v>
      </c>
      <c r="EB245" s="37" t="e">
        <f t="shared" si="745"/>
        <v>#DIV/0!</v>
      </c>
      <c r="EC245" s="37" t="e">
        <f t="shared" si="746"/>
        <v>#DIV/0!</v>
      </c>
      <c r="ED245" s="37" t="e">
        <f t="shared" si="747"/>
        <v>#DIV/0!</v>
      </c>
      <c r="EE245" s="37" t="e">
        <f t="shared" si="748"/>
        <v>#DIV/0!</v>
      </c>
      <c r="EF245" s="39" t="e">
        <f t="shared" si="749"/>
        <v>#DIV/0!</v>
      </c>
      <c r="EG245" s="37" t="e">
        <f t="shared" si="750"/>
        <v>#DIV/0!</v>
      </c>
      <c r="EH245" s="37" t="e">
        <f t="shared" si="751"/>
        <v>#DIV/0!</v>
      </c>
      <c r="EI245" s="11" t="b">
        <f t="shared" si="752"/>
        <v>1</v>
      </c>
      <c r="EJ245" s="11" t="b">
        <f t="shared" si="753"/>
        <v>0</v>
      </c>
      <c r="EK245" s="39" t="e">
        <f t="shared" si="754"/>
        <v>#DIV/0!</v>
      </c>
      <c r="EL245" s="39" t="e">
        <f t="shared" si="755"/>
        <v>#DIV/0!</v>
      </c>
      <c r="EM245" s="39" t="e">
        <f t="shared" si="756"/>
        <v>#DIV/0!</v>
      </c>
      <c r="EN245" s="39" t="e">
        <f t="shared" si="757"/>
        <v>#DIV/0!</v>
      </c>
      <c r="EO245" s="39" t="e">
        <f t="shared" si="758"/>
        <v>#DIV/0!</v>
      </c>
      <c r="EP245" s="39" t="e">
        <f t="shared" si="759"/>
        <v>#DIV/0!</v>
      </c>
      <c r="EQ245" s="39" t="e">
        <f t="shared" si="760"/>
        <v>#DIV/0!</v>
      </c>
      <c r="ER245" s="39" t="e">
        <f t="shared" si="761"/>
        <v>#DIV/0!</v>
      </c>
      <c r="ES245" s="58" t="str">
        <f t="shared" si="762"/>
        <v>(OH,F,Cl)-dominate amphibole</v>
      </c>
      <c r="ET245" s="58" t="e">
        <f t="shared" si="763"/>
        <v>#N/A</v>
      </c>
      <c r="EU245" s="56">
        <f t="shared" si="675"/>
        <v>0</v>
      </c>
      <c r="EV245" s="56">
        <f t="shared" si="676"/>
        <v>0</v>
      </c>
      <c r="EW245" s="56">
        <f t="shared" si="677"/>
        <v>0</v>
      </c>
      <c r="EX245" s="56">
        <f t="shared" si="678"/>
        <v>0</v>
      </c>
      <c r="EY245" s="56">
        <f t="shared" si="679"/>
        <v>0</v>
      </c>
      <c r="EZ245" s="56">
        <f t="shared" si="680"/>
        <v>0</v>
      </c>
      <c r="FA245" s="39">
        <f t="shared" si="681"/>
        <v>0</v>
      </c>
      <c r="FB245" s="39">
        <f t="shared" si="682"/>
        <v>0</v>
      </c>
      <c r="FC245" s="54">
        <f t="shared" si="683"/>
        <v>0</v>
      </c>
      <c r="FD245" s="54">
        <f t="shared" si="684"/>
        <v>0</v>
      </c>
      <c r="FE245" s="39">
        <f t="shared" si="685"/>
        <v>0</v>
      </c>
      <c r="FF245" s="54">
        <f t="shared" si="686"/>
        <v>0</v>
      </c>
      <c r="FG245" s="39">
        <f t="shared" si="687"/>
        <v>0</v>
      </c>
      <c r="FH245" s="39">
        <f t="shared" si="764"/>
        <v>0</v>
      </c>
      <c r="FI245" s="39">
        <f t="shared" si="765"/>
        <v>0</v>
      </c>
      <c r="FJ245" s="39">
        <f t="shared" si="766"/>
        <v>0</v>
      </c>
      <c r="FK245" s="39" t="e">
        <f t="shared" si="767"/>
        <v>#DIV/0!</v>
      </c>
      <c r="FL245" s="39" t="e">
        <f t="shared" si="768"/>
        <v>#DIV/0!</v>
      </c>
      <c r="FM245" s="39" t="e">
        <f t="shared" si="769"/>
        <v>#DIV/0!</v>
      </c>
      <c r="FN245" s="39">
        <f t="shared" si="770"/>
        <v>1</v>
      </c>
      <c r="FO245" s="39">
        <f t="shared" si="688"/>
        <v>0</v>
      </c>
      <c r="FP245" s="39">
        <f t="shared" si="689"/>
        <v>0</v>
      </c>
      <c r="FQ245" s="39">
        <f t="shared" si="690"/>
        <v>0</v>
      </c>
      <c r="FR245" s="39">
        <f t="shared" si="771"/>
        <v>0</v>
      </c>
      <c r="FS245" s="39">
        <f t="shared" si="772"/>
        <v>0</v>
      </c>
      <c r="FU245" s="39" t="e">
        <f t="shared" si="773"/>
        <v>#DIV/0!</v>
      </c>
      <c r="FV245" s="39" t="e">
        <f t="shared" si="774"/>
        <v>#DIV/0!</v>
      </c>
      <c r="FW245" s="39" t="e">
        <f t="shared" si="775"/>
        <v>#DIV/0!</v>
      </c>
      <c r="FY245" s="39" t="e">
        <f t="shared" si="776"/>
        <v>#DIV/0!</v>
      </c>
      <c r="FZ245" s="39" t="e">
        <f t="shared" si="777"/>
        <v>#DIV/0!</v>
      </c>
      <c r="GA245" s="39" t="e">
        <f t="shared" si="778"/>
        <v>#DIV/0!</v>
      </c>
      <c r="GB245" s="39" t="e">
        <f t="shared" si="779"/>
        <v>#DIV/0!</v>
      </c>
      <c r="GC245" s="39" t="e">
        <f t="shared" si="780"/>
        <v>#DIV/0!</v>
      </c>
      <c r="GD245" s="39" t="e">
        <f t="shared" si="781"/>
        <v>#DIV/0!</v>
      </c>
      <c r="GE245" s="39" t="e">
        <f t="shared" si="782"/>
        <v>#DIV/0!</v>
      </c>
      <c r="GF245" s="39" t="e">
        <f t="shared" si="783"/>
        <v>#DIV/0!</v>
      </c>
      <c r="GG245" s="39" t="e">
        <f t="shared" si="784"/>
        <v>#DIV/0!</v>
      </c>
      <c r="GH245" s="39" t="e">
        <f t="shared" si="785"/>
        <v>#DIV/0!</v>
      </c>
      <c r="GI245" s="39"/>
      <c r="GJ245" s="39" t="e">
        <f t="shared" si="786"/>
        <v>#DIV/0!</v>
      </c>
      <c r="GK245" s="39" t="e">
        <f t="shared" si="787"/>
        <v>#DIV/0!</v>
      </c>
      <c r="GL245" s="39" t="e">
        <f t="shared" si="788"/>
        <v>#DIV/0!</v>
      </c>
      <c r="GM245" s="39" t="e">
        <f t="shared" si="789"/>
        <v>#DIV/0!</v>
      </c>
      <c r="GN245" s="39" t="e">
        <f t="shared" si="790"/>
        <v>#DIV/0!</v>
      </c>
      <c r="GO245" s="57"/>
      <c r="GP245" s="57" t="e">
        <f t="shared" si="791"/>
        <v>#DIV/0!</v>
      </c>
      <c r="GQ245" s="59" t="e">
        <f t="shared" si="792"/>
        <v>#DIV/0!</v>
      </c>
      <c r="GR245" s="41" t="e">
        <f t="shared" si="793"/>
        <v>#DIV/0!</v>
      </c>
      <c r="GS245" s="57" t="e">
        <f t="shared" si="794"/>
        <v>#DIV/0!</v>
      </c>
      <c r="GT245" s="57" t="e">
        <f t="shared" si="795"/>
        <v>#DIV/0!</v>
      </c>
      <c r="GU245" s="57" t="e">
        <f t="shared" si="796"/>
        <v>#DIV/0!</v>
      </c>
      <c r="GV245" s="57"/>
      <c r="GW245" s="42" t="e">
        <f t="shared" si="797"/>
        <v>#DIV/0!</v>
      </c>
      <c r="GX245" s="42" t="e">
        <f t="shared" si="798"/>
        <v>#DIV/0!</v>
      </c>
      <c r="GY245" s="42" t="e">
        <f t="shared" si="799"/>
        <v>#DIV/0!</v>
      </c>
      <c r="GZ245" s="57"/>
      <c r="HA245" s="2" t="e">
        <f t="shared" si="800"/>
        <v>#DIV/0!</v>
      </c>
      <c r="HB245" s="2" t="e">
        <f t="shared" si="801"/>
        <v>#DIV/0!</v>
      </c>
      <c r="HC245" s="2" t="e">
        <f t="shared" si="802"/>
        <v>#DIV/0!</v>
      </c>
      <c r="HD245" s="2" t="e">
        <f t="shared" si="803"/>
        <v>#DIV/0!</v>
      </c>
      <c r="HE245" s="2" t="e">
        <f t="shared" si="804"/>
        <v>#DIV/0!</v>
      </c>
      <c r="HF245" s="2" t="e">
        <f t="shared" si="805"/>
        <v>#DIV/0!</v>
      </c>
      <c r="HG245" s="2" t="e">
        <f t="shared" si="806"/>
        <v>#DIV/0!</v>
      </c>
      <c r="HH245" s="2" t="e">
        <f t="shared" si="807"/>
        <v>#DIV/0!</v>
      </c>
      <c r="HI245" s="2" t="e">
        <f t="shared" si="808"/>
        <v>#DIV/0!</v>
      </c>
      <c r="HJ245" s="11" t="e">
        <f t="shared" si="809"/>
        <v>#DIV/0!</v>
      </c>
      <c r="HK245" s="60" t="e">
        <f t="shared" si="810"/>
        <v>#DIV/0!</v>
      </c>
      <c r="HL245" s="57"/>
      <c r="HM245" s="57" t="e">
        <f t="shared" si="811"/>
        <v>#DIV/0!</v>
      </c>
      <c r="HN245" s="57" t="e">
        <f t="shared" si="812"/>
        <v>#DIV/0!</v>
      </c>
      <c r="HO245" s="57" t="e">
        <f t="shared" si="813"/>
        <v>#DIV/0!</v>
      </c>
      <c r="HP245" s="57" t="e">
        <f t="shared" si="814"/>
        <v>#DIV/0!</v>
      </c>
      <c r="HQ245" s="57" t="e">
        <f t="shared" si="815"/>
        <v>#DIV/0!</v>
      </c>
      <c r="HR245" s="57"/>
      <c r="HS245" s="57" t="e">
        <f t="shared" si="816"/>
        <v>#DIV/0!</v>
      </c>
      <c r="HT245" s="57" t="e">
        <f t="shared" si="817"/>
        <v>#DIV/0!</v>
      </c>
      <c r="HU245" s="57" t="e">
        <f t="shared" si="818"/>
        <v>#DIV/0!</v>
      </c>
      <c r="HV245" s="57" t="e">
        <f t="shared" si="819"/>
        <v>#DIV/0!</v>
      </c>
      <c r="HW245" s="57" t="e">
        <f t="shared" si="820"/>
        <v>#DIV/0!</v>
      </c>
      <c r="HX245" s="57"/>
      <c r="HY245" s="57" t="e">
        <f t="shared" si="821"/>
        <v>#DIV/0!</v>
      </c>
      <c r="HZ245" s="57" t="e">
        <f t="shared" si="822"/>
        <v>#DIV/0!</v>
      </c>
      <c r="IA245" s="57"/>
      <c r="IB245" s="61">
        <f t="shared" si="823"/>
        <v>0</v>
      </c>
      <c r="IC245" s="57" t="str">
        <f t="shared" si="824"/>
        <v/>
      </c>
      <c r="ID245" s="42"/>
      <c r="IE245" s="2" t="str">
        <f t="shared" si="825"/>
        <v/>
      </c>
      <c r="IF245" s="60" t="e">
        <f t="shared" si="826"/>
        <v>#DIV/0!</v>
      </c>
      <c r="IG245" s="60" t="str">
        <f t="shared" si="827"/>
        <v/>
      </c>
      <c r="IH245" s="60" t="str">
        <f t="shared" si="828"/>
        <v>zinco-</v>
      </c>
      <c r="II245" s="60" t="str">
        <f t="shared" si="829"/>
        <v>mangano-</v>
      </c>
      <c r="IJ245" s="60" t="e">
        <f t="shared" si="830"/>
        <v>#DIV/0!</v>
      </c>
      <c r="IK245" s="60" t="e">
        <f t="shared" si="831"/>
        <v>#DIV/0!</v>
      </c>
      <c r="IL245" s="60" t="e">
        <f t="shared" si="832"/>
        <v>#DIV/0!</v>
      </c>
      <c r="IM245" s="60" t="e">
        <f t="shared" si="833"/>
        <v>#DIV/0!</v>
      </c>
      <c r="IN245" s="60" t="str">
        <f t="shared" si="834"/>
        <v/>
      </c>
      <c r="IO245" s="60" t="str">
        <f t="shared" si="835"/>
        <v/>
      </c>
      <c r="IP245" s="57"/>
      <c r="IQ245" s="57" t="str">
        <f t="shared" si="836"/>
        <v>ERROR!!</v>
      </c>
    </row>
    <row r="246" spans="24:251">
      <c r="X246" s="29">
        <f t="shared" si="692"/>
        <v>0</v>
      </c>
      <c r="Y246" s="29">
        <f t="shared" si="693"/>
        <v>0</v>
      </c>
      <c r="Z246" s="29" t="e">
        <f t="shared" si="694"/>
        <v>#DIV/0!</v>
      </c>
      <c r="AA246" s="29" t="e">
        <f t="shared" si="695"/>
        <v>#DIV/0!</v>
      </c>
      <c r="AB246" s="29" t="e">
        <f t="shared" si="696"/>
        <v>#DIV/0!</v>
      </c>
      <c r="AC246" s="29" t="e">
        <f t="shared" si="697"/>
        <v>#DIV/0!</v>
      </c>
      <c r="AF246" s="23">
        <v>60.084299999999999</v>
      </c>
      <c r="AG246" s="23">
        <v>79.878799999999998</v>
      </c>
      <c r="AH246" s="23">
        <v>101.96120000000001</v>
      </c>
      <c r="AI246" s="23">
        <v>151.99039999999999</v>
      </c>
      <c r="AJ246" s="23">
        <v>159.69</v>
      </c>
      <c r="AK246" s="23">
        <v>71.846400000000003</v>
      </c>
      <c r="AL246" s="23">
        <v>70.9375</v>
      </c>
      <c r="AM246" s="23">
        <v>40.304400000000001</v>
      </c>
      <c r="AN246" s="23">
        <v>56.077399999999997</v>
      </c>
      <c r="AO246" s="23">
        <v>61.978999999999999</v>
      </c>
      <c r="AP246" s="23">
        <v>94.195999999999998</v>
      </c>
      <c r="AQ246" s="23">
        <v>18.998000000000001</v>
      </c>
      <c r="AR246" s="23">
        <v>35.450000000000003</v>
      </c>
      <c r="AS246" s="23">
        <v>29.88</v>
      </c>
      <c r="AT246" s="23">
        <v>74.691999999999993</v>
      </c>
      <c r="AU246" s="23">
        <v>81.39</v>
      </c>
      <c r="AX246" s="54">
        <f t="shared" si="698"/>
        <v>0</v>
      </c>
      <c r="AY246" s="54">
        <f t="shared" si="699"/>
        <v>0</v>
      </c>
      <c r="AZ246" s="54">
        <f t="shared" si="700"/>
        <v>0</v>
      </c>
      <c r="BA246" s="54">
        <f t="shared" si="701"/>
        <v>0</v>
      </c>
      <c r="BB246" s="54">
        <f t="shared" si="702"/>
        <v>0</v>
      </c>
      <c r="BC246" s="54">
        <f t="shared" si="703"/>
        <v>0</v>
      </c>
      <c r="BD246" s="54">
        <f t="shared" si="704"/>
        <v>0</v>
      </c>
      <c r="BE246" s="54">
        <f t="shared" si="705"/>
        <v>0</v>
      </c>
      <c r="BF246" s="54">
        <f t="shared" si="706"/>
        <v>0</v>
      </c>
      <c r="BG246" s="54">
        <f t="shared" si="707"/>
        <v>0</v>
      </c>
      <c r="BH246" s="54">
        <f t="shared" si="708"/>
        <v>0</v>
      </c>
      <c r="BI246" s="54">
        <f t="shared" si="709"/>
        <v>0</v>
      </c>
      <c r="BJ246" s="54">
        <f t="shared" si="710"/>
        <v>0</v>
      </c>
      <c r="BK246" s="54">
        <f t="shared" si="711"/>
        <v>0</v>
      </c>
      <c r="BL246" s="54">
        <f t="shared" si="712"/>
        <v>0</v>
      </c>
      <c r="BM246" s="42"/>
      <c r="BO246" s="54">
        <f>'Norm-coeff'!$C$2+$AX246*'Norm-coeff'!$D$2+$AY246*'Norm-coeff'!$E$2+$AZ246*'Norm-coeff'!$F$2+$BA246*'Norm-coeff'!$G$2+$BB246*'Norm-coeff'!$H$2+$BC246*'Norm-coeff'!$I$2+$BD246*'Norm-coeff'!$J$2+$BE246*'Norm-coeff'!$K$2+$BF246*'Norm-coeff'!$L$2+$BG246*'Norm-coeff'!$M$2+$BH246*'Norm-coeff'!$N$2+$BI246*'Norm-coeff'!$O$2</f>
        <v>5.4045421474420303</v>
      </c>
      <c r="BP246" s="54">
        <f>'Norm-coeff'!$C$3+$AX246*'Norm-coeff'!$D$3+$AY246*'Norm-coeff'!$E$3+$AZ246*'Norm-coeff'!$F$3+$BA246*'Norm-coeff'!$G$3+$BB246*'Norm-coeff'!$H$3+$BC246*'Norm-coeff'!$I$3+$BD246*'Norm-coeff'!$J$3+$BE246*'Norm-coeff'!$K$3+$BF246*'Norm-coeff'!$L$3+$BG246*'Norm-coeff'!$M$3+$BH246*'Norm-coeff'!$N$3+$BI246*'Norm-coeff'!$O$3</f>
        <v>3.15319116612705</v>
      </c>
      <c r="BQ246" s="54">
        <f>'Norm-coeff'!$C$4+$AX246*'Norm-coeff'!$D$4+$AY246*'Norm-coeff'!$E$4+$AZ246*'Norm-coeff'!$F$4+$BA246*'Norm-coeff'!$G$4+$BB246*'Norm-coeff'!$H$4+$BC246*'Norm-coeff'!$I$4+$BD246*'Norm-coeff'!$J$4+$BE246*'Norm-coeff'!$K$4+$BF246*'Norm-coeff'!$L$4+$BG246*'Norm-coeff'!$M$4+$BH246*'Norm-coeff'!$N$4+$BI246*'Norm-coeff'!$O$4</f>
        <v>1.42115649462768</v>
      </c>
      <c r="BR246" s="54">
        <f>'Norm-coeff'!$C$5+$AX246*'Norm-coeff'!$D$5+$AY246*'Norm-coeff'!$E$5+$AZ246*'Norm-coeff'!$F$5+$BA246*'Norm-coeff'!$G$5+$BB246*'Norm-coeff'!$H$5+$BC246*'Norm-coeff'!$I$5+$BD246*'Norm-coeff'!$J$5+$BE246*'Norm-coeff'!$K$5+$BF246*'Norm-coeff'!$L$5+$BG246*'Norm-coeff'!$M$5+$BH246*'Norm-coeff'!$N$5+$BI246*'Norm-coeff'!$O$5</f>
        <v>1.0553329241296201</v>
      </c>
      <c r="BS246" s="54">
        <f>'Norm-coeff'!$C$6+$AX246*'Norm-coeff'!$D$6+$AY246*'Norm-coeff'!$E$6+$AZ246*'Norm-coeff'!$F$6+$BA246*'Norm-coeff'!$G$6+$BB246*'Norm-coeff'!$H$6+$BC246*'Norm-coeff'!$I$6+$BD246*'Norm-coeff'!$J$6+$BE246*'Norm-coeff'!$K$6+$BF246*'Norm-coeff'!$L$6+$BG246*'Norm-coeff'!$M$6+$BH246*'Norm-coeff'!$N$6+$BI246*'Norm-coeff'!$O$6</f>
        <v>-1.48700885495103E-2</v>
      </c>
      <c r="BT246" s="54">
        <f>'Norm-coeff'!$C$7+$AX246*'Norm-coeff'!$D$7+$AY246*'Norm-coeff'!$E$7+$AZ246*'Norm-coeff'!$F$7+$BA246*'Norm-coeff'!$G$7+$BB246*'Norm-coeff'!$H$7+$BC246*'Norm-coeff'!$I$7+$BD246*'Norm-coeff'!$J$7+$BE246*'Norm-coeff'!$K$7+$BF246*'Norm-coeff'!$L$7+$BG246*'Norm-coeff'!$M$7+$BH246*'Norm-coeff'!$N$7+$BI246*'Norm-coeff'!$O$7</f>
        <v>2.0907583608832998</v>
      </c>
      <c r="BU246" s="54">
        <f>'Norm-coeff'!$C$8+$AX246*'Norm-coeff'!$D$8+$AY246*'Norm-coeff'!$E$8+$AZ246*'Norm-coeff'!$F$8+$BA246*'Norm-coeff'!$G$8+$BB246*'Norm-coeff'!$H$8+$BC246*'Norm-coeff'!$I$8+$BD246*'Norm-coeff'!$J$8+$BE246*'Norm-coeff'!$K$8+$BF246*'Norm-coeff'!$L$8+$BG246*'Norm-coeff'!$M$8+$BH246*'Norm-coeff'!$N$8+$BI246*'Norm-coeff'!$O$8</f>
        <v>0.65894159836244504</v>
      </c>
      <c r="BV246" s="54">
        <f>'Norm-coeff'!$C$9+$AX246*'Norm-coeff'!$D$9+$AY246*'Norm-coeff'!$E$9+$AZ246*'Norm-coeff'!$F$9+$BA246*'Norm-coeff'!$G$9+$BB246*'Norm-coeff'!$H$9+$BC246*'Norm-coeff'!$I$9+$BD246*'Norm-coeff'!$J$9+$BE246*'Norm-coeff'!$K$9+$BF246*'Norm-coeff'!$L$9+$BG246*'Norm-coeff'!$M$9+$BH246*'Norm-coeff'!$N$9+$BI246*'Norm-coeff'!$O$9</f>
        <v>1.48961085014701</v>
      </c>
      <c r="BW246" s="54">
        <f>'Norm-coeff'!$C$10+$AX246*'Norm-coeff'!$D$10+$AY246*'Norm-coeff'!$E$10+$AZ246*'Norm-coeff'!$F$10+$BA246*'Norm-coeff'!$G$10+$BB246*'Norm-coeff'!$H$10+$BC246*'Norm-coeff'!$I$10+$BD246*'Norm-coeff'!$J$10+$BE246*'Norm-coeff'!$K$10+$BF246*'Norm-coeff'!$L$10+$BG246*'Norm-coeff'!$M$10+$BH246*'Norm-coeff'!$N$10+$BI246*'Norm-coeff'!$O$10</f>
        <v>1.42058735749591</v>
      </c>
      <c r="BX246" s="54">
        <f>'Norm-coeff'!$C$11+$AX246*'Norm-coeff'!$D$11+$AY246*'Norm-coeff'!$E$11+$AZ246*'Norm-coeff'!$F$11+$BA246*'Norm-coeff'!$G$11+$BB246*'Norm-coeff'!$H$11+$BC246*'Norm-coeff'!$I$11+$BD246*'Norm-coeff'!$J$11+$BE246*'Norm-coeff'!$K$11+$BF246*'Norm-coeff'!$L$11+$BG246*'Norm-coeff'!$M$11+$BH246*'Norm-coeff'!$N$11+$BI246*'Norm-coeff'!$O$11</f>
        <v>0.221233014421479</v>
      </c>
      <c r="BY246" s="54">
        <f>'Norm-coeff'!$C$12+$AX246*'Norm-coeff'!$D$12+$AY246*'Norm-coeff'!$E$12+$AZ246*'Norm-coeff'!$F$12+$BA246*'Norm-coeff'!$G$12+$BB246*'Norm-coeff'!$H$12+$BC246*'Norm-coeff'!$I$12+$BD246*'Norm-coeff'!$J$12+$BE246*'Norm-coeff'!$K$12+$BF246*'Norm-coeff'!$L$12+$BG246*'Norm-coeff'!$M$12+$BH246*'Norm-coeff'!$N$12+$BI246*'Norm-coeff'!$O$12</f>
        <v>0.283527502056037</v>
      </c>
      <c r="BZ246" s="54">
        <f>'Norm-coeff'!$C$13+$AX246*'Norm-coeff'!$D$13+$AY246*'Norm-coeff'!$E$13+$AZ246*'Norm-coeff'!$F$13+$BA246*'Norm-coeff'!$G$13+$BB246*'Norm-coeff'!$H$13+$BC246*'Norm-coeff'!$I$13+$BD246*'Norm-coeff'!$J$13+$BE246*'Norm-coeff'!$K$13+$BF246*'Norm-coeff'!$L$13+$BG246*'Norm-coeff'!$M$13+$BH246*'Norm-coeff'!$N$13+$BI246*'Norm-coeff'!$O$13</f>
        <v>-4.1864930554451202E-2</v>
      </c>
      <c r="CA246" s="54">
        <f>'Norm-coeff'!$C$14+$AX246*'Norm-coeff'!$D$14+$AY246*'Norm-coeff'!$E$14+$AZ246*'Norm-coeff'!$F$14+$BA246*'Norm-coeff'!$G$14+$BB246*'Norm-coeff'!$H$14+$BC246*'Norm-coeff'!$I$14+$BD246*'Norm-coeff'!$J$14+$BE246*'Norm-coeff'!$K$14+$BF246*'Norm-coeff'!$L$14+$BG246*'Norm-coeff'!$M$14+$BH246*'Norm-coeff'!$N$14+$BI246*'Norm-coeff'!$O$14</f>
        <v>4.2526983164477103</v>
      </c>
      <c r="CC246" s="54">
        <f t="shared" si="837"/>
        <v>0</v>
      </c>
      <c r="CG246" s="54">
        <f t="shared" si="713"/>
        <v>0</v>
      </c>
      <c r="CH246" s="54">
        <f t="shared" si="691"/>
        <v>0</v>
      </c>
      <c r="CI246" s="54">
        <f t="shared" si="714"/>
        <v>0</v>
      </c>
      <c r="CJ246" s="56">
        <f t="shared" si="715"/>
        <v>0</v>
      </c>
      <c r="CK246" s="54">
        <f t="shared" si="716"/>
        <v>0</v>
      </c>
      <c r="CL246" s="54">
        <f t="shared" si="717"/>
        <v>0</v>
      </c>
      <c r="CM246" s="54">
        <f t="shared" si="718"/>
        <v>0</v>
      </c>
      <c r="CN246" s="54">
        <f t="shared" si="719"/>
        <v>0</v>
      </c>
      <c r="CO246" s="54">
        <f t="shared" si="720"/>
        <v>0</v>
      </c>
      <c r="CP246" s="54">
        <f t="shared" si="721"/>
        <v>0</v>
      </c>
      <c r="CQ246" s="54">
        <f t="shared" si="722"/>
        <v>0</v>
      </c>
      <c r="CR246" s="54">
        <f t="shared" si="723"/>
        <v>0</v>
      </c>
      <c r="CS246" s="54">
        <f t="shared" si="724"/>
        <v>0</v>
      </c>
      <c r="CU246" s="54">
        <f t="shared" si="725"/>
        <v>0</v>
      </c>
      <c r="CV246" s="54">
        <f t="shared" si="726"/>
        <v>0</v>
      </c>
      <c r="CW246" s="54">
        <f t="shared" si="727"/>
        <v>0</v>
      </c>
      <c r="CX246" s="54">
        <f t="shared" si="728"/>
        <v>0</v>
      </c>
      <c r="CZ246" s="54">
        <f t="shared" si="729"/>
        <v>0</v>
      </c>
      <c r="DA246" s="54">
        <f t="shared" si="730"/>
        <v>0</v>
      </c>
      <c r="DB246" s="54">
        <f t="shared" si="731"/>
        <v>0</v>
      </c>
      <c r="DC246" s="54">
        <f t="shared" si="732"/>
        <v>0</v>
      </c>
      <c r="DD246" s="54">
        <f t="shared" si="733"/>
        <v>0</v>
      </c>
      <c r="DE246" s="54">
        <f t="shared" si="734"/>
        <v>0</v>
      </c>
      <c r="DF246" s="54">
        <f t="shared" si="735"/>
        <v>0</v>
      </c>
      <c r="DG246" s="54">
        <f t="shared" si="736"/>
        <v>2</v>
      </c>
      <c r="DH246" s="71">
        <f t="shared" si="737"/>
        <v>0</v>
      </c>
      <c r="DI246" s="71">
        <f t="shared" si="738"/>
        <v>0</v>
      </c>
      <c r="DJ246" s="54">
        <f t="shared" si="739"/>
        <v>0</v>
      </c>
      <c r="DK246" s="54">
        <f t="shared" si="740"/>
        <v>2</v>
      </c>
      <c r="DL246" s="4">
        <f t="shared" si="665"/>
        <v>0</v>
      </c>
      <c r="DM246" s="3">
        <f t="shared" si="741"/>
        <v>0</v>
      </c>
      <c r="DN246" s="3">
        <f t="shared" si="742"/>
        <v>0</v>
      </c>
      <c r="DO246" s="4" t="e">
        <f t="shared" si="743"/>
        <v>#DIV/0!</v>
      </c>
      <c r="DP246" s="57"/>
      <c r="DQ246" s="57"/>
      <c r="DR246" s="56">
        <f t="shared" si="666"/>
        <v>2</v>
      </c>
      <c r="DS246" s="56">
        <f t="shared" si="667"/>
        <v>0</v>
      </c>
      <c r="DT246" s="38">
        <f t="shared" si="668"/>
        <v>0</v>
      </c>
      <c r="DU246" s="38">
        <f t="shared" si="744"/>
        <v>2</v>
      </c>
      <c r="DV246" s="38">
        <f t="shared" si="669"/>
        <v>0</v>
      </c>
      <c r="DW246" s="39">
        <f t="shared" si="670"/>
        <v>0</v>
      </c>
      <c r="DX246" s="39">
        <f t="shared" si="671"/>
        <v>0</v>
      </c>
      <c r="DY246" s="39">
        <f t="shared" si="672"/>
        <v>0</v>
      </c>
      <c r="DZ246" s="39">
        <f t="shared" si="673"/>
        <v>0</v>
      </c>
      <c r="EA246" s="39">
        <f t="shared" si="674"/>
        <v>0</v>
      </c>
      <c r="EB246" s="37" t="e">
        <f t="shared" si="745"/>
        <v>#DIV/0!</v>
      </c>
      <c r="EC246" s="37" t="e">
        <f t="shared" si="746"/>
        <v>#DIV/0!</v>
      </c>
      <c r="ED246" s="37" t="e">
        <f t="shared" si="747"/>
        <v>#DIV/0!</v>
      </c>
      <c r="EE246" s="37" t="e">
        <f t="shared" si="748"/>
        <v>#DIV/0!</v>
      </c>
      <c r="EF246" s="39" t="e">
        <f t="shared" si="749"/>
        <v>#DIV/0!</v>
      </c>
      <c r="EG246" s="37" t="e">
        <f t="shared" si="750"/>
        <v>#DIV/0!</v>
      </c>
      <c r="EH246" s="37" t="e">
        <f t="shared" si="751"/>
        <v>#DIV/0!</v>
      </c>
      <c r="EI246" s="11" t="b">
        <f t="shared" si="752"/>
        <v>1</v>
      </c>
      <c r="EJ246" s="11" t="b">
        <f t="shared" si="753"/>
        <v>0</v>
      </c>
      <c r="EK246" s="39" t="e">
        <f t="shared" si="754"/>
        <v>#DIV/0!</v>
      </c>
      <c r="EL246" s="39" t="e">
        <f t="shared" si="755"/>
        <v>#DIV/0!</v>
      </c>
      <c r="EM246" s="39" t="e">
        <f t="shared" si="756"/>
        <v>#DIV/0!</v>
      </c>
      <c r="EN246" s="39" t="e">
        <f t="shared" si="757"/>
        <v>#DIV/0!</v>
      </c>
      <c r="EO246" s="39" t="e">
        <f t="shared" si="758"/>
        <v>#DIV/0!</v>
      </c>
      <c r="EP246" s="39" t="e">
        <f t="shared" si="759"/>
        <v>#DIV/0!</v>
      </c>
      <c r="EQ246" s="39" t="e">
        <f t="shared" si="760"/>
        <v>#DIV/0!</v>
      </c>
      <c r="ER246" s="39" t="e">
        <f t="shared" si="761"/>
        <v>#DIV/0!</v>
      </c>
      <c r="ES246" s="58" t="str">
        <f t="shared" si="762"/>
        <v>(OH,F,Cl)-dominate amphibole</v>
      </c>
      <c r="ET246" s="58" t="e">
        <f t="shared" si="763"/>
        <v>#N/A</v>
      </c>
      <c r="EU246" s="56">
        <f t="shared" si="675"/>
        <v>0</v>
      </c>
      <c r="EV246" s="56">
        <f t="shared" si="676"/>
        <v>0</v>
      </c>
      <c r="EW246" s="56">
        <f t="shared" si="677"/>
        <v>0</v>
      </c>
      <c r="EX246" s="56">
        <f t="shared" si="678"/>
        <v>0</v>
      </c>
      <c r="EY246" s="56">
        <f t="shared" si="679"/>
        <v>0</v>
      </c>
      <c r="EZ246" s="56">
        <f t="shared" si="680"/>
        <v>0</v>
      </c>
      <c r="FA246" s="39">
        <f t="shared" si="681"/>
        <v>0</v>
      </c>
      <c r="FB246" s="39">
        <f t="shared" si="682"/>
        <v>0</v>
      </c>
      <c r="FC246" s="54">
        <f t="shared" si="683"/>
        <v>0</v>
      </c>
      <c r="FD246" s="54">
        <f t="shared" si="684"/>
        <v>0</v>
      </c>
      <c r="FE246" s="39">
        <f t="shared" si="685"/>
        <v>0</v>
      </c>
      <c r="FF246" s="54">
        <f t="shared" si="686"/>
        <v>0</v>
      </c>
      <c r="FG246" s="39">
        <f t="shared" si="687"/>
        <v>0</v>
      </c>
      <c r="FH246" s="39">
        <f t="shared" si="764"/>
        <v>0</v>
      </c>
      <c r="FI246" s="39">
        <f t="shared" si="765"/>
        <v>0</v>
      </c>
      <c r="FJ246" s="39">
        <f t="shared" si="766"/>
        <v>0</v>
      </c>
      <c r="FK246" s="39" t="e">
        <f t="shared" si="767"/>
        <v>#DIV/0!</v>
      </c>
      <c r="FL246" s="39" t="e">
        <f t="shared" si="768"/>
        <v>#DIV/0!</v>
      </c>
      <c r="FM246" s="39" t="e">
        <f t="shared" si="769"/>
        <v>#DIV/0!</v>
      </c>
      <c r="FN246" s="39">
        <f t="shared" si="770"/>
        <v>1</v>
      </c>
      <c r="FO246" s="39">
        <f t="shared" si="688"/>
        <v>0</v>
      </c>
      <c r="FP246" s="39">
        <f t="shared" si="689"/>
        <v>0</v>
      </c>
      <c r="FQ246" s="39">
        <f t="shared" si="690"/>
        <v>0</v>
      </c>
      <c r="FR246" s="39">
        <f t="shared" si="771"/>
        <v>0</v>
      </c>
      <c r="FS246" s="39">
        <f t="shared" si="772"/>
        <v>0</v>
      </c>
      <c r="FU246" s="39" t="e">
        <f t="shared" si="773"/>
        <v>#DIV/0!</v>
      </c>
      <c r="FV246" s="39" t="e">
        <f t="shared" si="774"/>
        <v>#DIV/0!</v>
      </c>
      <c r="FW246" s="39" t="e">
        <f t="shared" si="775"/>
        <v>#DIV/0!</v>
      </c>
      <c r="FY246" s="39" t="e">
        <f t="shared" si="776"/>
        <v>#DIV/0!</v>
      </c>
      <c r="FZ246" s="39" t="e">
        <f t="shared" si="777"/>
        <v>#DIV/0!</v>
      </c>
      <c r="GA246" s="39" t="e">
        <f t="shared" si="778"/>
        <v>#DIV/0!</v>
      </c>
      <c r="GB246" s="39" t="e">
        <f t="shared" si="779"/>
        <v>#DIV/0!</v>
      </c>
      <c r="GC246" s="39" t="e">
        <f t="shared" si="780"/>
        <v>#DIV/0!</v>
      </c>
      <c r="GD246" s="39" t="e">
        <f t="shared" si="781"/>
        <v>#DIV/0!</v>
      </c>
      <c r="GE246" s="39" t="e">
        <f t="shared" si="782"/>
        <v>#DIV/0!</v>
      </c>
      <c r="GF246" s="39" t="e">
        <f t="shared" si="783"/>
        <v>#DIV/0!</v>
      </c>
      <c r="GG246" s="39" t="e">
        <f t="shared" si="784"/>
        <v>#DIV/0!</v>
      </c>
      <c r="GH246" s="39" t="e">
        <f t="shared" si="785"/>
        <v>#DIV/0!</v>
      </c>
      <c r="GI246" s="39"/>
      <c r="GJ246" s="39" t="e">
        <f t="shared" si="786"/>
        <v>#DIV/0!</v>
      </c>
      <c r="GK246" s="39" t="e">
        <f t="shared" si="787"/>
        <v>#DIV/0!</v>
      </c>
      <c r="GL246" s="39" t="e">
        <f t="shared" si="788"/>
        <v>#DIV/0!</v>
      </c>
      <c r="GM246" s="39" t="e">
        <f t="shared" si="789"/>
        <v>#DIV/0!</v>
      </c>
      <c r="GN246" s="39" t="e">
        <f t="shared" si="790"/>
        <v>#DIV/0!</v>
      </c>
      <c r="GO246" s="57"/>
      <c r="GP246" s="57" t="e">
        <f t="shared" si="791"/>
        <v>#DIV/0!</v>
      </c>
      <c r="GQ246" s="59" t="e">
        <f t="shared" si="792"/>
        <v>#DIV/0!</v>
      </c>
      <c r="GR246" s="41" t="e">
        <f t="shared" si="793"/>
        <v>#DIV/0!</v>
      </c>
      <c r="GS246" s="57" t="e">
        <f t="shared" si="794"/>
        <v>#DIV/0!</v>
      </c>
      <c r="GT246" s="57" t="e">
        <f t="shared" si="795"/>
        <v>#DIV/0!</v>
      </c>
      <c r="GU246" s="57" t="e">
        <f t="shared" si="796"/>
        <v>#DIV/0!</v>
      </c>
      <c r="GV246" s="57"/>
      <c r="GW246" s="42" t="e">
        <f t="shared" si="797"/>
        <v>#DIV/0!</v>
      </c>
      <c r="GX246" s="42" t="e">
        <f t="shared" si="798"/>
        <v>#DIV/0!</v>
      </c>
      <c r="GY246" s="42" t="e">
        <f t="shared" si="799"/>
        <v>#DIV/0!</v>
      </c>
      <c r="GZ246" s="57"/>
      <c r="HA246" s="2" t="e">
        <f t="shared" si="800"/>
        <v>#DIV/0!</v>
      </c>
      <c r="HB246" s="2" t="e">
        <f t="shared" si="801"/>
        <v>#DIV/0!</v>
      </c>
      <c r="HC246" s="2" t="e">
        <f t="shared" si="802"/>
        <v>#DIV/0!</v>
      </c>
      <c r="HD246" s="2" t="e">
        <f t="shared" si="803"/>
        <v>#DIV/0!</v>
      </c>
      <c r="HE246" s="2" t="e">
        <f t="shared" si="804"/>
        <v>#DIV/0!</v>
      </c>
      <c r="HF246" s="2" t="e">
        <f t="shared" si="805"/>
        <v>#DIV/0!</v>
      </c>
      <c r="HG246" s="2" t="e">
        <f t="shared" si="806"/>
        <v>#DIV/0!</v>
      </c>
      <c r="HH246" s="2" t="e">
        <f t="shared" si="807"/>
        <v>#DIV/0!</v>
      </c>
      <c r="HI246" s="2" t="e">
        <f t="shared" si="808"/>
        <v>#DIV/0!</v>
      </c>
      <c r="HJ246" s="11" t="e">
        <f t="shared" si="809"/>
        <v>#DIV/0!</v>
      </c>
      <c r="HK246" s="60" t="e">
        <f t="shared" si="810"/>
        <v>#DIV/0!</v>
      </c>
      <c r="HL246" s="57"/>
      <c r="HM246" s="57" t="e">
        <f t="shared" si="811"/>
        <v>#DIV/0!</v>
      </c>
      <c r="HN246" s="57" t="e">
        <f t="shared" si="812"/>
        <v>#DIV/0!</v>
      </c>
      <c r="HO246" s="57" t="e">
        <f t="shared" si="813"/>
        <v>#DIV/0!</v>
      </c>
      <c r="HP246" s="57" t="e">
        <f t="shared" si="814"/>
        <v>#DIV/0!</v>
      </c>
      <c r="HQ246" s="57" t="e">
        <f t="shared" si="815"/>
        <v>#DIV/0!</v>
      </c>
      <c r="HR246" s="57"/>
      <c r="HS246" s="57" t="e">
        <f t="shared" si="816"/>
        <v>#DIV/0!</v>
      </c>
      <c r="HT246" s="57" t="e">
        <f t="shared" si="817"/>
        <v>#DIV/0!</v>
      </c>
      <c r="HU246" s="57" t="e">
        <f t="shared" si="818"/>
        <v>#DIV/0!</v>
      </c>
      <c r="HV246" s="57" t="e">
        <f t="shared" si="819"/>
        <v>#DIV/0!</v>
      </c>
      <c r="HW246" s="57" t="e">
        <f t="shared" si="820"/>
        <v>#DIV/0!</v>
      </c>
      <c r="HX246" s="57"/>
      <c r="HY246" s="57" t="e">
        <f t="shared" si="821"/>
        <v>#DIV/0!</v>
      </c>
      <c r="HZ246" s="57" t="e">
        <f t="shared" si="822"/>
        <v>#DIV/0!</v>
      </c>
      <c r="IA246" s="57"/>
      <c r="IB246" s="61">
        <f t="shared" si="823"/>
        <v>0</v>
      </c>
      <c r="IC246" s="57" t="str">
        <f t="shared" si="824"/>
        <v/>
      </c>
      <c r="ID246" s="42"/>
      <c r="IE246" s="2" t="str">
        <f t="shared" si="825"/>
        <v/>
      </c>
      <c r="IF246" s="60" t="e">
        <f t="shared" si="826"/>
        <v>#DIV/0!</v>
      </c>
      <c r="IG246" s="60" t="str">
        <f t="shared" si="827"/>
        <v/>
      </c>
      <c r="IH246" s="60" t="str">
        <f t="shared" si="828"/>
        <v>zinco-</v>
      </c>
      <c r="II246" s="60" t="str">
        <f t="shared" si="829"/>
        <v>mangano-</v>
      </c>
      <c r="IJ246" s="60" t="e">
        <f t="shared" si="830"/>
        <v>#DIV/0!</v>
      </c>
      <c r="IK246" s="60" t="e">
        <f t="shared" si="831"/>
        <v>#DIV/0!</v>
      </c>
      <c r="IL246" s="60" t="e">
        <f t="shared" si="832"/>
        <v>#DIV/0!</v>
      </c>
      <c r="IM246" s="60" t="e">
        <f t="shared" si="833"/>
        <v>#DIV/0!</v>
      </c>
      <c r="IN246" s="60" t="str">
        <f t="shared" si="834"/>
        <v/>
      </c>
      <c r="IO246" s="60" t="str">
        <f t="shared" si="835"/>
        <v/>
      </c>
      <c r="IP246" s="57"/>
      <c r="IQ246" s="57" t="str">
        <f t="shared" si="836"/>
        <v>ERROR!!</v>
      </c>
    </row>
    <row r="247" spans="24:251">
      <c r="X247" s="29">
        <f t="shared" si="692"/>
        <v>0</v>
      </c>
      <c r="Y247" s="29">
        <f t="shared" si="693"/>
        <v>0</v>
      </c>
      <c r="Z247" s="29" t="e">
        <f t="shared" si="694"/>
        <v>#DIV/0!</v>
      </c>
      <c r="AA247" s="29" t="e">
        <f t="shared" si="695"/>
        <v>#DIV/0!</v>
      </c>
      <c r="AB247" s="29" t="e">
        <f t="shared" si="696"/>
        <v>#DIV/0!</v>
      </c>
      <c r="AC247" s="29" t="e">
        <f t="shared" si="697"/>
        <v>#DIV/0!</v>
      </c>
      <c r="AF247" s="23">
        <v>60.084299999999999</v>
      </c>
      <c r="AG247" s="23">
        <v>79.878799999999998</v>
      </c>
      <c r="AH247" s="23">
        <v>101.96120000000001</v>
      </c>
      <c r="AI247" s="23">
        <v>151.99039999999999</v>
      </c>
      <c r="AJ247" s="23">
        <v>159.69</v>
      </c>
      <c r="AK247" s="23">
        <v>71.846400000000003</v>
      </c>
      <c r="AL247" s="23">
        <v>70.9375</v>
      </c>
      <c r="AM247" s="23">
        <v>40.304400000000001</v>
      </c>
      <c r="AN247" s="23">
        <v>56.077399999999997</v>
      </c>
      <c r="AO247" s="23">
        <v>61.978999999999999</v>
      </c>
      <c r="AP247" s="23">
        <v>94.195999999999998</v>
      </c>
      <c r="AQ247" s="23">
        <v>18.998000000000001</v>
      </c>
      <c r="AR247" s="23">
        <v>35.450000000000003</v>
      </c>
      <c r="AS247" s="23">
        <v>29.88</v>
      </c>
      <c r="AT247" s="23">
        <v>74.691999999999993</v>
      </c>
      <c r="AU247" s="23">
        <v>81.39</v>
      </c>
      <c r="AX247" s="54">
        <f t="shared" si="698"/>
        <v>0</v>
      </c>
      <c r="AY247" s="54">
        <f t="shared" si="699"/>
        <v>0</v>
      </c>
      <c r="AZ247" s="54">
        <f t="shared" si="700"/>
        <v>0</v>
      </c>
      <c r="BA247" s="54">
        <f t="shared" si="701"/>
        <v>0</v>
      </c>
      <c r="BB247" s="54">
        <f t="shared" si="702"/>
        <v>0</v>
      </c>
      <c r="BC247" s="54">
        <f t="shared" si="703"/>
        <v>0</v>
      </c>
      <c r="BD247" s="54">
        <f t="shared" si="704"/>
        <v>0</v>
      </c>
      <c r="BE247" s="54">
        <f t="shared" si="705"/>
        <v>0</v>
      </c>
      <c r="BF247" s="54">
        <f t="shared" si="706"/>
        <v>0</v>
      </c>
      <c r="BG247" s="54">
        <f t="shared" si="707"/>
        <v>0</v>
      </c>
      <c r="BH247" s="54">
        <f t="shared" si="708"/>
        <v>0</v>
      </c>
      <c r="BI247" s="54">
        <f t="shared" si="709"/>
        <v>0</v>
      </c>
      <c r="BJ247" s="54">
        <f t="shared" si="710"/>
        <v>0</v>
      </c>
      <c r="BK247" s="54">
        <f t="shared" si="711"/>
        <v>0</v>
      </c>
      <c r="BL247" s="54">
        <f t="shared" si="712"/>
        <v>0</v>
      </c>
      <c r="BM247" s="42"/>
      <c r="BO247" s="54">
        <f>'Norm-coeff'!$C$2+$AX247*'Norm-coeff'!$D$2+$AY247*'Norm-coeff'!$E$2+$AZ247*'Norm-coeff'!$F$2+$BA247*'Norm-coeff'!$G$2+$BB247*'Norm-coeff'!$H$2+$BC247*'Norm-coeff'!$I$2+$BD247*'Norm-coeff'!$J$2+$BE247*'Norm-coeff'!$K$2+$BF247*'Norm-coeff'!$L$2+$BG247*'Norm-coeff'!$M$2+$BH247*'Norm-coeff'!$N$2+$BI247*'Norm-coeff'!$O$2</f>
        <v>5.4045421474420303</v>
      </c>
      <c r="BP247" s="54">
        <f>'Norm-coeff'!$C$3+$AX247*'Norm-coeff'!$D$3+$AY247*'Norm-coeff'!$E$3+$AZ247*'Norm-coeff'!$F$3+$BA247*'Norm-coeff'!$G$3+$BB247*'Norm-coeff'!$H$3+$BC247*'Norm-coeff'!$I$3+$BD247*'Norm-coeff'!$J$3+$BE247*'Norm-coeff'!$K$3+$BF247*'Norm-coeff'!$L$3+$BG247*'Norm-coeff'!$M$3+$BH247*'Norm-coeff'!$N$3+$BI247*'Norm-coeff'!$O$3</f>
        <v>3.15319116612705</v>
      </c>
      <c r="BQ247" s="54">
        <f>'Norm-coeff'!$C$4+$AX247*'Norm-coeff'!$D$4+$AY247*'Norm-coeff'!$E$4+$AZ247*'Norm-coeff'!$F$4+$BA247*'Norm-coeff'!$G$4+$BB247*'Norm-coeff'!$H$4+$BC247*'Norm-coeff'!$I$4+$BD247*'Norm-coeff'!$J$4+$BE247*'Norm-coeff'!$K$4+$BF247*'Norm-coeff'!$L$4+$BG247*'Norm-coeff'!$M$4+$BH247*'Norm-coeff'!$N$4+$BI247*'Norm-coeff'!$O$4</f>
        <v>1.42115649462768</v>
      </c>
      <c r="BR247" s="54">
        <f>'Norm-coeff'!$C$5+$AX247*'Norm-coeff'!$D$5+$AY247*'Norm-coeff'!$E$5+$AZ247*'Norm-coeff'!$F$5+$BA247*'Norm-coeff'!$G$5+$BB247*'Norm-coeff'!$H$5+$BC247*'Norm-coeff'!$I$5+$BD247*'Norm-coeff'!$J$5+$BE247*'Norm-coeff'!$K$5+$BF247*'Norm-coeff'!$L$5+$BG247*'Norm-coeff'!$M$5+$BH247*'Norm-coeff'!$N$5+$BI247*'Norm-coeff'!$O$5</f>
        <v>1.0553329241296201</v>
      </c>
      <c r="BS247" s="54">
        <f>'Norm-coeff'!$C$6+$AX247*'Norm-coeff'!$D$6+$AY247*'Norm-coeff'!$E$6+$AZ247*'Norm-coeff'!$F$6+$BA247*'Norm-coeff'!$G$6+$BB247*'Norm-coeff'!$H$6+$BC247*'Norm-coeff'!$I$6+$BD247*'Norm-coeff'!$J$6+$BE247*'Norm-coeff'!$K$6+$BF247*'Norm-coeff'!$L$6+$BG247*'Norm-coeff'!$M$6+$BH247*'Norm-coeff'!$N$6+$BI247*'Norm-coeff'!$O$6</f>
        <v>-1.48700885495103E-2</v>
      </c>
      <c r="BT247" s="54">
        <f>'Norm-coeff'!$C$7+$AX247*'Norm-coeff'!$D$7+$AY247*'Norm-coeff'!$E$7+$AZ247*'Norm-coeff'!$F$7+$BA247*'Norm-coeff'!$G$7+$BB247*'Norm-coeff'!$H$7+$BC247*'Norm-coeff'!$I$7+$BD247*'Norm-coeff'!$J$7+$BE247*'Norm-coeff'!$K$7+$BF247*'Norm-coeff'!$L$7+$BG247*'Norm-coeff'!$M$7+$BH247*'Norm-coeff'!$N$7+$BI247*'Norm-coeff'!$O$7</f>
        <v>2.0907583608832998</v>
      </c>
      <c r="BU247" s="54">
        <f>'Norm-coeff'!$C$8+$AX247*'Norm-coeff'!$D$8+$AY247*'Norm-coeff'!$E$8+$AZ247*'Norm-coeff'!$F$8+$BA247*'Norm-coeff'!$G$8+$BB247*'Norm-coeff'!$H$8+$BC247*'Norm-coeff'!$I$8+$BD247*'Norm-coeff'!$J$8+$BE247*'Norm-coeff'!$K$8+$BF247*'Norm-coeff'!$L$8+$BG247*'Norm-coeff'!$M$8+$BH247*'Norm-coeff'!$N$8+$BI247*'Norm-coeff'!$O$8</f>
        <v>0.65894159836244504</v>
      </c>
      <c r="BV247" s="54">
        <f>'Norm-coeff'!$C$9+$AX247*'Norm-coeff'!$D$9+$AY247*'Norm-coeff'!$E$9+$AZ247*'Norm-coeff'!$F$9+$BA247*'Norm-coeff'!$G$9+$BB247*'Norm-coeff'!$H$9+$BC247*'Norm-coeff'!$I$9+$BD247*'Norm-coeff'!$J$9+$BE247*'Norm-coeff'!$K$9+$BF247*'Norm-coeff'!$L$9+$BG247*'Norm-coeff'!$M$9+$BH247*'Norm-coeff'!$N$9+$BI247*'Norm-coeff'!$O$9</f>
        <v>1.48961085014701</v>
      </c>
      <c r="BW247" s="54">
        <f>'Norm-coeff'!$C$10+$AX247*'Norm-coeff'!$D$10+$AY247*'Norm-coeff'!$E$10+$AZ247*'Norm-coeff'!$F$10+$BA247*'Norm-coeff'!$G$10+$BB247*'Norm-coeff'!$H$10+$BC247*'Norm-coeff'!$I$10+$BD247*'Norm-coeff'!$J$10+$BE247*'Norm-coeff'!$K$10+$BF247*'Norm-coeff'!$L$10+$BG247*'Norm-coeff'!$M$10+$BH247*'Norm-coeff'!$N$10+$BI247*'Norm-coeff'!$O$10</f>
        <v>1.42058735749591</v>
      </c>
      <c r="BX247" s="54">
        <f>'Norm-coeff'!$C$11+$AX247*'Norm-coeff'!$D$11+$AY247*'Norm-coeff'!$E$11+$AZ247*'Norm-coeff'!$F$11+$BA247*'Norm-coeff'!$G$11+$BB247*'Norm-coeff'!$H$11+$BC247*'Norm-coeff'!$I$11+$BD247*'Norm-coeff'!$J$11+$BE247*'Norm-coeff'!$K$11+$BF247*'Norm-coeff'!$L$11+$BG247*'Norm-coeff'!$M$11+$BH247*'Norm-coeff'!$N$11+$BI247*'Norm-coeff'!$O$11</f>
        <v>0.221233014421479</v>
      </c>
      <c r="BY247" s="54">
        <f>'Norm-coeff'!$C$12+$AX247*'Norm-coeff'!$D$12+$AY247*'Norm-coeff'!$E$12+$AZ247*'Norm-coeff'!$F$12+$BA247*'Norm-coeff'!$G$12+$BB247*'Norm-coeff'!$H$12+$BC247*'Norm-coeff'!$I$12+$BD247*'Norm-coeff'!$J$12+$BE247*'Norm-coeff'!$K$12+$BF247*'Norm-coeff'!$L$12+$BG247*'Norm-coeff'!$M$12+$BH247*'Norm-coeff'!$N$12+$BI247*'Norm-coeff'!$O$12</f>
        <v>0.283527502056037</v>
      </c>
      <c r="BZ247" s="54">
        <f>'Norm-coeff'!$C$13+$AX247*'Norm-coeff'!$D$13+$AY247*'Norm-coeff'!$E$13+$AZ247*'Norm-coeff'!$F$13+$BA247*'Norm-coeff'!$G$13+$BB247*'Norm-coeff'!$H$13+$BC247*'Norm-coeff'!$I$13+$BD247*'Norm-coeff'!$J$13+$BE247*'Norm-coeff'!$K$13+$BF247*'Norm-coeff'!$L$13+$BG247*'Norm-coeff'!$M$13+$BH247*'Norm-coeff'!$N$13+$BI247*'Norm-coeff'!$O$13</f>
        <v>-4.1864930554451202E-2</v>
      </c>
      <c r="CA247" s="54">
        <f>'Norm-coeff'!$C$14+$AX247*'Norm-coeff'!$D$14+$AY247*'Norm-coeff'!$E$14+$AZ247*'Norm-coeff'!$F$14+$BA247*'Norm-coeff'!$G$14+$BB247*'Norm-coeff'!$H$14+$BC247*'Norm-coeff'!$I$14+$BD247*'Norm-coeff'!$J$14+$BE247*'Norm-coeff'!$K$14+$BF247*'Norm-coeff'!$L$14+$BG247*'Norm-coeff'!$M$14+$BH247*'Norm-coeff'!$N$14+$BI247*'Norm-coeff'!$O$14</f>
        <v>4.2526983164477103</v>
      </c>
      <c r="CC247" s="54">
        <f t="shared" si="837"/>
        <v>0</v>
      </c>
      <c r="CG247" s="54">
        <f t="shared" si="713"/>
        <v>0</v>
      </c>
      <c r="CH247" s="54">
        <f t="shared" si="691"/>
        <v>0</v>
      </c>
      <c r="CI247" s="54">
        <f t="shared" si="714"/>
        <v>0</v>
      </c>
      <c r="CJ247" s="56">
        <f t="shared" si="715"/>
        <v>0</v>
      </c>
      <c r="CK247" s="54">
        <f t="shared" si="716"/>
        <v>0</v>
      </c>
      <c r="CL247" s="54">
        <f t="shared" si="717"/>
        <v>0</v>
      </c>
      <c r="CM247" s="54">
        <f t="shared" si="718"/>
        <v>0</v>
      </c>
      <c r="CN247" s="54">
        <f t="shared" si="719"/>
        <v>0</v>
      </c>
      <c r="CO247" s="54">
        <f t="shared" si="720"/>
        <v>0</v>
      </c>
      <c r="CP247" s="54">
        <f t="shared" si="721"/>
        <v>0</v>
      </c>
      <c r="CQ247" s="54">
        <f t="shared" si="722"/>
        <v>0</v>
      </c>
      <c r="CR247" s="54">
        <f t="shared" si="723"/>
        <v>0</v>
      </c>
      <c r="CS247" s="54">
        <f t="shared" si="724"/>
        <v>0</v>
      </c>
      <c r="CU247" s="54">
        <f t="shared" si="725"/>
        <v>0</v>
      </c>
      <c r="CV247" s="54">
        <f t="shared" si="726"/>
        <v>0</v>
      </c>
      <c r="CW247" s="54">
        <f t="shared" si="727"/>
        <v>0</v>
      </c>
      <c r="CX247" s="54">
        <f t="shared" si="728"/>
        <v>0</v>
      </c>
      <c r="CZ247" s="54">
        <f t="shared" si="729"/>
        <v>0</v>
      </c>
      <c r="DA247" s="54">
        <f t="shared" si="730"/>
        <v>0</v>
      </c>
      <c r="DB247" s="54">
        <f t="shared" si="731"/>
        <v>0</v>
      </c>
      <c r="DC247" s="54">
        <f t="shared" si="732"/>
        <v>0</v>
      </c>
      <c r="DD247" s="54">
        <f t="shared" si="733"/>
        <v>0</v>
      </c>
      <c r="DE247" s="54">
        <f t="shared" si="734"/>
        <v>0</v>
      </c>
      <c r="DF247" s="54">
        <f t="shared" si="735"/>
        <v>0</v>
      </c>
      <c r="DG247" s="54">
        <f t="shared" si="736"/>
        <v>2</v>
      </c>
      <c r="DH247" s="71">
        <f t="shared" si="737"/>
        <v>0</v>
      </c>
      <c r="DI247" s="71">
        <f t="shared" si="738"/>
        <v>0</v>
      </c>
      <c r="DJ247" s="54">
        <f t="shared" si="739"/>
        <v>0</v>
      </c>
      <c r="DK247" s="54">
        <f t="shared" si="740"/>
        <v>2</v>
      </c>
      <c r="DL247" s="4">
        <f t="shared" si="665"/>
        <v>0</v>
      </c>
      <c r="DM247" s="3">
        <f t="shared" si="741"/>
        <v>0</v>
      </c>
      <c r="DN247" s="3">
        <f t="shared" si="742"/>
        <v>0</v>
      </c>
      <c r="DO247" s="4" t="e">
        <f t="shared" si="743"/>
        <v>#DIV/0!</v>
      </c>
      <c r="DP247" s="57"/>
      <c r="DQ247" s="57"/>
      <c r="DR247" s="56">
        <f t="shared" si="666"/>
        <v>2</v>
      </c>
      <c r="DS247" s="56">
        <f t="shared" si="667"/>
        <v>0</v>
      </c>
      <c r="DT247" s="38">
        <f t="shared" si="668"/>
        <v>0</v>
      </c>
      <c r="DU247" s="38">
        <f t="shared" si="744"/>
        <v>2</v>
      </c>
      <c r="DV247" s="38">
        <f t="shared" si="669"/>
        <v>0</v>
      </c>
      <c r="DW247" s="39">
        <f t="shared" si="670"/>
        <v>0</v>
      </c>
      <c r="DX247" s="39">
        <f t="shared" si="671"/>
        <v>0</v>
      </c>
      <c r="DY247" s="39">
        <f t="shared" si="672"/>
        <v>0</v>
      </c>
      <c r="DZ247" s="39">
        <f t="shared" si="673"/>
        <v>0</v>
      </c>
      <c r="EA247" s="39">
        <f t="shared" si="674"/>
        <v>0</v>
      </c>
      <c r="EB247" s="37" t="e">
        <f t="shared" si="745"/>
        <v>#DIV/0!</v>
      </c>
      <c r="EC247" s="37" t="e">
        <f t="shared" si="746"/>
        <v>#DIV/0!</v>
      </c>
      <c r="ED247" s="37" t="e">
        <f t="shared" si="747"/>
        <v>#DIV/0!</v>
      </c>
      <c r="EE247" s="37" t="e">
        <f t="shared" si="748"/>
        <v>#DIV/0!</v>
      </c>
      <c r="EF247" s="39" t="e">
        <f t="shared" si="749"/>
        <v>#DIV/0!</v>
      </c>
      <c r="EG247" s="37" t="e">
        <f t="shared" si="750"/>
        <v>#DIV/0!</v>
      </c>
      <c r="EH247" s="37" t="e">
        <f t="shared" si="751"/>
        <v>#DIV/0!</v>
      </c>
      <c r="EI247" s="11" t="b">
        <f t="shared" si="752"/>
        <v>1</v>
      </c>
      <c r="EJ247" s="11" t="b">
        <f t="shared" si="753"/>
        <v>0</v>
      </c>
      <c r="EK247" s="39" t="e">
        <f t="shared" si="754"/>
        <v>#DIV/0!</v>
      </c>
      <c r="EL247" s="39" t="e">
        <f t="shared" si="755"/>
        <v>#DIV/0!</v>
      </c>
      <c r="EM247" s="39" t="e">
        <f t="shared" si="756"/>
        <v>#DIV/0!</v>
      </c>
      <c r="EN247" s="39" t="e">
        <f t="shared" si="757"/>
        <v>#DIV/0!</v>
      </c>
      <c r="EO247" s="39" t="e">
        <f t="shared" si="758"/>
        <v>#DIV/0!</v>
      </c>
      <c r="EP247" s="39" t="e">
        <f t="shared" si="759"/>
        <v>#DIV/0!</v>
      </c>
      <c r="EQ247" s="39" t="e">
        <f t="shared" si="760"/>
        <v>#DIV/0!</v>
      </c>
      <c r="ER247" s="39" t="e">
        <f t="shared" si="761"/>
        <v>#DIV/0!</v>
      </c>
      <c r="ES247" s="58" t="str">
        <f t="shared" si="762"/>
        <v>(OH,F,Cl)-dominate amphibole</v>
      </c>
      <c r="ET247" s="58" t="e">
        <f t="shared" si="763"/>
        <v>#N/A</v>
      </c>
      <c r="EU247" s="56">
        <f t="shared" si="675"/>
        <v>0</v>
      </c>
      <c r="EV247" s="56">
        <f t="shared" si="676"/>
        <v>0</v>
      </c>
      <c r="EW247" s="56">
        <f t="shared" si="677"/>
        <v>0</v>
      </c>
      <c r="EX247" s="56">
        <f t="shared" si="678"/>
        <v>0</v>
      </c>
      <c r="EY247" s="56">
        <f t="shared" si="679"/>
        <v>0</v>
      </c>
      <c r="EZ247" s="56">
        <f t="shared" si="680"/>
        <v>0</v>
      </c>
      <c r="FA247" s="39">
        <f t="shared" si="681"/>
        <v>0</v>
      </c>
      <c r="FB247" s="39">
        <f t="shared" si="682"/>
        <v>0</v>
      </c>
      <c r="FC247" s="54">
        <f t="shared" si="683"/>
        <v>0</v>
      </c>
      <c r="FD247" s="54">
        <f t="shared" si="684"/>
        <v>0</v>
      </c>
      <c r="FE247" s="39">
        <f t="shared" si="685"/>
        <v>0</v>
      </c>
      <c r="FF247" s="54">
        <f t="shared" si="686"/>
        <v>0</v>
      </c>
      <c r="FG247" s="39">
        <f t="shared" si="687"/>
        <v>0</v>
      </c>
      <c r="FH247" s="39">
        <f t="shared" si="764"/>
        <v>0</v>
      </c>
      <c r="FI247" s="39">
        <f t="shared" si="765"/>
        <v>0</v>
      </c>
      <c r="FJ247" s="39">
        <f t="shared" si="766"/>
        <v>0</v>
      </c>
      <c r="FK247" s="39" t="e">
        <f t="shared" si="767"/>
        <v>#DIV/0!</v>
      </c>
      <c r="FL247" s="39" t="e">
        <f t="shared" si="768"/>
        <v>#DIV/0!</v>
      </c>
      <c r="FM247" s="39" t="e">
        <f t="shared" si="769"/>
        <v>#DIV/0!</v>
      </c>
      <c r="FN247" s="39">
        <f t="shared" si="770"/>
        <v>1</v>
      </c>
      <c r="FO247" s="39">
        <f t="shared" si="688"/>
        <v>0</v>
      </c>
      <c r="FP247" s="39">
        <f t="shared" si="689"/>
        <v>0</v>
      </c>
      <c r="FQ247" s="39">
        <f t="shared" si="690"/>
        <v>0</v>
      </c>
      <c r="FR247" s="39">
        <f t="shared" si="771"/>
        <v>0</v>
      </c>
      <c r="FS247" s="39">
        <f t="shared" si="772"/>
        <v>0</v>
      </c>
      <c r="FU247" s="39" t="e">
        <f t="shared" si="773"/>
        <v>#DIV/0!</v>
      </c>
      <c r="FV247" s="39" t="e">
        <f t="shared" si="774"/>
        <v>#DIV/0!</v>
      </c>
      <c r="FW247" s="39" t="e">
        <f t="shared" si="775"/>
        <v>#DIV/0!</v>
      </c>
      <c r="FY247" s="39" t="e">
        <f t="shared" si="776"/>
        <v>#DIV/0!</v>
      </c>
      <c r="FZ247" s="39" t="e">
        <f t="shared" si="777"/>
        <v>#DIV/0!</v>
      </c>
      <c r="GA247" s="39" t="e">
        <f t="shared" si="778"/>
        <v>#DIV/0!</v>
      </c>
      <c r="GB247" s="39" t="e">
        <f t="shared" si="779"/>
        <v>#DIV/0!</v>
      </c>
      <c r="GC247" s="39" t="e">
        <f t="shared" si="780"/>
        <v>#DIV/0!</v>
      </c>
      <c r="GD247" s="39" t="e">
        <f t="shared" si="781"/>
        <v>#DIV/0!</v>
      </c>
      <c r="GE247" s="39" t="e">
        <f t="shared" si="782"/>
        <v>#DIV/0!</v>
      </c>
      <c r="GF247" s="39" t="e">
        <f t="shared" si="783"/>
        <v>#DIV/0!</v>
      </c>
      <c r="GG247" s="39" t="e">
        <f t="shared" si="784"/>
        <v>#DIV/0!</v>
      </c>
      <c r="GH247" s="39" t="e">
        <f t="shared" si="785"/>
        <v>#DIV/0!</v>
      </c>
      <c r="GI247" s="39"/>
      <c r="GJ247" s="39" t="e">
        <f t="shared" si="786"/>
        <v>#DIV/0!</v>
      </c>
      <c r="GK247" s="39" t="e">
        <f t="shared" si="787"/>
        <v>#DIV/0!</v>
      </c>
      <c r="GL247" s="39" t="e">
        <f t="shared" si="788"/>
        <v>#DIV/0!</v>
      </c>
      <c r="GM247" s="39" t="e">
        <f t="shared" si="789"/>
        <v>#DIV/0!</v>
      </c>
      <c r="GN247" s="39" t="e">
        <f t="shared" si="790"/>
        <v>#DIV/0!</v>
      </c>
      <c r="GO247" s="57"/>
      <c r="GP247" s="57" t="e">
        <f t="shared" si="791"/>
        <v>#DIV/0!</v>
      </c>
      <c r="GQ247" s="59" t="e">
        <f t="shared" si="792"/>
        <v>#DIV/0!</v>
      </c>
      <c r="GR247" s="41" t="e">
        <f t="shared" si="793"/>
        <v>#DIV/0!</v>
      </c>
      <c r="GS247" s="57" t="e">
        <f t="shared" si="794"/>
        <v>#DIV/0!</v>
      </c>
      <c r="GT247" s="57" t="e">
        <f t="shared" si="795"/>
        <v>#DIV/0!</v>
      </c>
      <c r="GU247" s="57" t="e">
        <f t="shared" si="796"/>
        <v>#DIV/0!</v>
      </c>
      <c r="GV247" s="57"/>
      <c r="GW247" s="42" t="e">
        <f t="shared" si="797"/>
        <v>#DIV/0!</v>
      </c>
      <c r="GX247" s="42" t="e">
        <f t="shared" si="798"/>
        <v>#DIV/0!</v>
      </c>
      <c r="GY247" s="42" t="e">
        <f t="shared" si="799"/>
        <v>#DIV/0!</v>
      </c>
      <c r="GZ247" s="57"/>
      <c r="HA247" s="2" t="e">
        <f t="shared" si="800"/>
        <v>#DIV/0!</v>
      </c>
      <c r="HB247" s="2" t="e">
        <f t="shared" si="801"/>
        <v>#DIV/0!</v>
      </c>
      <c r="HC247" s="2" t="e">
        <f t="shared" si="802"/>
        <v>#DIV/0!</v>
      </c>
      <c r="HD247" s="2" t="e">
        <f t="shared" si="803"/>
        <v>#DIV/0!</v>
      </c>
      <c r="HE247" s="2" t="e">
        <f t="shared" si="804"/>
        <v>#DIV/0!</v>
      </c>
      <c r="HF247" s="2" t="e">
        <f t="shared" si="805"/>
        <v>#DIV/0!</v>
      </c>
      <c r="HG247" s="2" t="e">
        <f t="shared" si="806"/>
        <v>#DIV/0!</v>
      </c>
      <c r="HH247" s="2" t="e">
        <f t="shared" si="807"/>
        <v>#DIV/0!</v>
      </c>
      <c r="HI247" s="2" t="e">
        <f t="shared" si="808"/>
        <v>#DIV/0!</v>
      </c>
      <c r="HJ247" s="11" t="e">
        <f t="shared" si="809"/>
        <v>#DIV/0!</v>
      </c>
      <c r="HK247" s="60" t="e">
        <f t="shared" si="810"/>
        <v>#DIV/0!</v>
      </c>
      <c r="HL247" s="57"/>
      <c r="HM247" s="57" t="e">
        <f t="shared" si="811"/>
        <v>#DIV/0!</v>
      </c>
      <c r="HN247" s="57" t="e">
        <f t="shared" si="812"/>
        <v>#DIV/0!</v>
      </c>
      <c r="HO247" s="57" t="e">
        <f t="shared" si="813"/>
        <v>#DIV/0!</v>
      </c>
      <c r="HP247" s="57" t="e">
        <f t="shared" si="814"/>
        <v>#DIV/0!</v>
      </c>
      <c r="HQ247" s="57" t="e">
        <f t="shared" si="815"/>
        <v>#DIV/0!</v>
      </c>
      <c r="HR247" s="57"/>
      <c r="HS247" s="57" t="e">
        <f t="shared" si="816"/>
        <v>#DIV/0!</v>
      </c>
      <c r="HT247" s="57" t="e">
        <f t="shared" si="817"/>
        <v>#DIV/0!</v>
      </c>
      <c r="HU247" s="57" t="e">
        <f t="shared" si="818"/>
        <v>#DIV/0!</v>
      </c>
      <c r="HV247" s="57" t="e">
        <f t="shared" si="819"/>
        <v>#DIV/0!</v>
      </c>
      <c r="HW247" s="57" t="e">
        <f t="shared" si="820"/>
        <v>#DIV/0!</v>
      </c>
      <c r="HX247" s="57"/>
      <c r="HY247" s="57" t="e">
        <f t="shared" si="821"/>
        <v>#DIV/0!</v>
      </c>
      <c r="HZ247" s="57" t="e">
        <f t="shared" si="822"/>
        <v>#DIV/0!</v>
      </c>
      <c r="IA247" s="57"/>
      <c r="IB247" s="61">
        <f t="shared" si="823"/>
        <v>0</v>
      </c>
      <c r="IC247" s="57" t="str">
        <f t="shared" si="824"/>
        <v/>
      </c>
      <c r="ID247" s="42"/>
      <c r="IE247" s="2" t="str">
        <f t="shared" si="825"/>
        <v/>
      </c>
      <c r="IF247" s="60" t="e">
        <f t="shared" si="826"/>
        <v>#DIV/0!</v>
      </c>
      <c r="IG247" s="60" t="str">
        <f t="shared" si="827"/>
        <v/>
      </c>
      <c r="IH247" s="60" t="str">
        <f t="shared" si="828"/>
        <v>zinco-</v>
      </c>
      <c r="II247" s="60" t="str">
        <f t="shared" si="829"/>
        <v>mangano-</v>
      </c>
      <c r="IJ247" s="60" t="e">
        <f t="shared" si="830"/>
        <v>#DIV/0!</v>
      </c>
      <c r="IK247" s="60" t="e">
        <f t="shared" si="831"/>
        <v>#DIV/0!</v>
      </c>
      <c r="IL247" s="60" t="e">
        <f t="shared" si="832"/>
        <v>#DIV/0!</v>
      </c>
      <c r="IM247" s="60" t="e">
        <f t="shared" si="833"/>
        <v>#DIV/0!</v>
      </c>
      <c r="IN247" s="60" t="str">
        <f t="shared" si="834"/>
        <v/>
      </c>
      <c r="IO247" s="60" t="str">
        <f t="shared" si="835"/>
        <v/>
      </c>
      <c r="IP247" s="57"/>
      <c r="IQ247" s="57" t="str">
        <f t="shared" si="836"/>
        <v>ERROR!!</v>
      </c>
    </row>
    <row r="248" spans="24:251">
      <c r="X248" s="29">
        <f t="shared" si="692"/>
        <v>0</v>
      </c>
      <c r="Y248" s="29">
        <f t="shared" si="693"/>
        <v>0</v>
      </c>
      <c r="Z248" s="29" t="e">
        <f t="shared" si="694"/>
        <v>#DIV/0!</v>
      </c>
      <c r="AA248" s="29" t="e">
        <f t="shared" si="695"/>
        <v>#DIV/0!</v>
      </c>
      <c r="AB248" s="29" t="e">
        <f t="shared" si="696"/>
        <v>#DIV/0!</v>
      </c>
      <c r="AC248" s="29" t="e">
        <f t="shared" si="697"/>
        <v>#DIV/0!</v>
      </c>
      <c r="AF248" s="23">
        <v>60.084299999999999</v>
      </c>
      <c r="AG248" s="23">
        <v>79.878799999999998</v>
      </c>
      <c r="AH248" s="23">
        <v>101.96120000000001</v>
      </c>
      <c r="AI248" s="23">
        <v>151.99039999999999</v>
      </c>
      <c r="AJ248" s="23">
        <v>159.69</v>
      </c>
      <c r="AK248" s="23">
        <v>71.846400000000003</v>
      </c>
      <c r="AL248" s="23">
        <v>70.9375</v>
      </c>
      <c r="AM248" s="23">
        <v>40.304400000000001</v>
      </c>
      <c r="AN248" s="23">
        <v>56.077399999999997</v>
      </c>
      <c r="AO248" s="23">
        <v>61.978999999999999</v>
      </c>
      <c r="AP248" s="23">
        <v>94.195999999999998</v>
      </c>
      <c r="AQ248" s="23">
        <v>18.998000000000001</v>
      </c>
      <c r="AR248" s="23">
        <v>35.450000000000003</v>
      </c>
      <c r="AS248" s="23">
        <v>29.88</v>
      </c>
      <c r="AT248" s="23">
        <v>74.691999999999993</v>
      </c>
      <c r="AU248" s="23">
        <v>81.39</v>
      </c>
      <c r="AX248" s="54">
        <f t="shared" si="698"/>
        <v>0</v>
      </c>
      <c r="AY248" s="54">
        <f t="shared" si="699"/>
        <v>0</v>
      </c>
      <c r="AZ248" s="54">
        <f t="shared" si="700"/>
        <v>0</v>
      </c>
      <c r="BA248" s="54">
        <f t="shared" si="701"/>
        <v>0</v>
      </c>
      <c r="BB248" s="54">
        <f t="shared" si="702"/>
        <v>0</v>
      </c>
      <c r="BC248" s="54">
        <f t="shared" si="703"/>
        <v>0</v>
      </c>
      <c r="BD248" s="54">
        <f t="shared" si="704"/>
        <v>0</v>
      </c>
      <c r="BE248" s="54">
        <f t="shared" si="705"/>
        <v>0</v>
      </c>
      <c r="BF248" s="54">
        <f t="shared" si="706"/>
        <v>0</v>
      </c>
      <c r="BG248" s="54">
        <f t="shared" si="707"/>
        <v>0</v>
      </c>
      <c r="BH248" s="54">
        <f t="shared" si="708"/>
        <v>0</v>
      </c>
      <c r="BI248" s="54">
        <f t="shared" si="709"/>
        <v>0</v>
      </c>
      <c r="BJ248" s="54">
        <f t="shared" si="710"/>
        <v>0</v>
      </c>
      <c r="BK248" s="54">
        <f t="shared" si="711"/>
        <v>0</v>
      </c>
      <c r="BL248" s="54">
        <f t="shared" si="712"/>
        <v>0</v>
      </c>
      <c r="BM248" s="42"/>
      <c r="BO248" s="54">
        <f>'Norm-coeff'!$C$2+$AX248*'Norm-coeff'!$D$2+$AY248*'Norm-coeff'!$E$2+$AZ248*'Norm-coeff'!$F$2+$BA248*'Norm-coeff'!$G$2+$BB248*'Norm-coeff'!$H$2+$BC248*'Norm-coeff'!$I$2+$BD248*'Norm-coeff'!$J$2+$BE248*'Norm-coeff'!$K$2+$BF248*'Norm-coeff'!$L$2+$BG248*'Norm-coeff'!$M$2+$BH248*'Norm-coeff'!$N$2+$BI248*'Norm-coeff'!$O$2</f>
        <v>5.4045421474420303</v>
      </c>
      <c r="BP248" s="54">
        <f>'Norm-coeff'!$C$3+$AX248*'Norm-coeff'!$D$3+$AY248*'Norm-coeff'!$E$3+$AZ248*'Norm-coeff'!$F$3+$BA248*'Norm-coeff'!$G$3+$BB248*'Norm-coeff'!$H$3+$BC248*'Norm-coeff'!$I$3+$BD248*'Norm-coeff'!$J$3+$BE248*'Norm-coeff'!$K$3+$BF248*'Norm-coeff'!$L$3+$BG248*'Norm-coeff'!$M$3+$BH248*'Norm-coeff'!$N$3+$BI248*'Norm-coeff'!$O$3</f>
        <v>3.15319116612705</v>
      </c>
      <c r="BQ248" s="54">
        <f>'Norm-coeff'!$C$4+$AX248*'Norm-coeff'!$D$4+$AY248*'Norm-coeff'!$E$4+$AZ248*'Norm-coeff'!$F$4+$BA248*'Norm-coeff'!$G$4+$BB248*'Norm-coeff'!$H$4+$BC248*'Norm-coeff'!$I$4+$BD248*'Norm-coeff'!$J$4+$BE248*'Norm-coeff'!$K$4+$BF248*'Norm-coeff'!$L$4+$BG248*'Norm-coeff'!$M$4+$BH248*'Norm-coeff'!$N$4+$BI248*'Norm-coeff'!$O$4</f>
        <v>1.42115649462768</v>
      </c>
      <c r="BR248" s="54">
        <f>'Norm-coeff'!$C$5+$AX248*'Norm-coeff'!$D$5+$AY248*'Norm-coeff'!$E$5+$AZ248*'Norm-coeff'!$F$5+$BA248*'Norm-coeff'!$G$5+$BB248*'Norm-coeff'!$H$5+$BC248*'Norm-coeff'!$I$5+$BD248*'Norm-coeff'!$J$5+$BE248*'Norm-coeff'!$K$5+$BF248*'Norm-coeff'!$L$5+$BG248*'Norm-coeff'!$M$5+$BH248*'Norm-coeff'!$N$5+$BI248*'Norm-coeff'!$O$5</f>
        <v>1.0553329241296201</v>
      </c>
      <c r="BS248" s="54">
        <f>'Norm-coeff'!$C$6+$AX248*'Norm-coeff'!$D$6+$AY248*'Norm-coeff'!$E$6+$AZ248*'Norm-coeff'!$F$6+$BA248*'Norm-coeff'!$G$6+$BB248*'Norm-coeff'!$H$6+$BC248*'Norm-coeff'!$I$6+$BD248*'Norm-coeff'!$J$6+$BE248*'Norm-coeff'!$K$6+$BF248*'Norm-coeff'!$L$6+$BG248*'Norm-coeff'!$M$6+$BH248*'Norm-coeff'!$N$6+$BI248*'Norm-coeff'!$O$6</f>
        <v>-1.48700885495103E-2</v>
      </c>
      <c r="BT248" s="54">
        <f>'Norm-coeff'!$C$7+$AX248*'Norm-coeff'!$D$7+$AY248*'Norm-coeff'!$E$7+$AZ248*'Norm-coeff'!$F$7+$BA248*'Norm-coeff'!$G$7+$BB248*'Norm-coeff'!$H$7+$BC248*'Norm-coeff'!$I$7+$BD248*'Norm-coeff'!$J$7+$BE248*'Norm-coeff'!$K$7+$BF248*'Norm-coeff'!$L$7+$BG248*'Norm-coeff'!$M$7+$BH248*'Norm-coeff'!$N$7+$BI248*'Norm-coeff'!$O$7</f>
        <v>2.0907583608832998</v>
      </c>
      <c r="BU248" s="54">
        <f>'Norm-coeff'!$C$8+$AX248*'Norm-coeff'!$D$8+$AY248*'Norm-coeff'!$E$8+$AZ248*'Norm-coeff'!$F$8+$BA248*'Norm-coeff'!$G$8+$BB248*'Norm-coeff'!$H$8+$BC248*'Norm-coeff'!$I$8+$BD248*'Norm-coeff'!$J$8+$BE248*'Norm-coeff'!$K$8+$BF248*'Norm-coeff'!$L$8+$BG248*'Norm-coeff'!$M$8+$BH248*'Norm-coeff'!$N$8+$BI248*'Norm-coeff'!$O$8</f>
        <v>0.65894159836244504</v>
      </c>
      <c r="BV248" s="54">
        <f>'Norm-coeff'!$C$9+$AX248*'Norm-coeff'!$D$9+$AY248*'Norm-coeff'!$E$9+$AZ248*'Norm-coeff'!$F$9+$BA248*'Norm-coeff'!$G$9+$BB248*'Norm-coeff'!$H$9+$BC248*'Norm-coeff'!$I$9+$BD248*'Norm-coeff'!$J$9+$BE248*'Norm-coeff'!$K$9+$BF248*'Norm-coeff'!$L$9+$BG248*'Norm-coeff'!$M$9+$BH248*'Norm-coeff'!$N$9+$BI248*'Norm-coeff'!$O$9</f>
        <v>1.48961085014701</v>
      </c>
      <c r="BW248" s="54">
        <f>'Norm-coeff'!$C$10+$AX248*'Norm-coeff'!$D$10+$AY248*'Norm-coeff'!$E$10+$AZ248*'Norm-coeff'!$F$10+$BA248*'Norm-coeff'!$G$10+$BB248*'Norm-coeff'!$H$10+$BC248*'Norm-coeff'!$I$10+$BD248*'Norm-coeff'!$J$10+$BE248*'Norm-coeff'!$K$10+$BF248*'Norm-coeff'!$L$10+$BG248*'Norm-coeff'!$M$10+$BH248*'Norm-coeff'!$N$10+$BI248*'Norm-coeff'!$O$10</f>
        <v>1.42058735749591</v>
      </c>
      <c r="BX248" s="54">
        <f>'Norm-coeff'!$C$11+$AX248*'Norm-coeff'!$D$11+$AY248*'Norm-coeff'!$E$11+$AZ248*'Norm-coeff'!$F$11+$BA248*'Norm-coeff'!$G$11+$BB248*'Norm-coeff'!$H$11+$BC248*'Norm-coeff'!$I$11+$BD248*'Norm-coeff'!$J$11+$BE248*'Norm-coeff'!$K$11+$BF248*'Norm-coeff'!$L$11+$BG248*'Norm-coeff'!$M$11+$BH248*'Norm-coeff'!$N$11+$BI248*'Norm-coeff'!$O$11</f>
        <v>0.221233014421479</v>
      </c>
      <c r="BY248" s="54">
        <f>'Norm-coeff'!$C$12+$AX248*'Norm-coeff'!$D$12+$AY248*'Norm-coeff'!$E$12+$AZ248*'Norm-coeff'!$F$12+$BA248*'Norm-coeff'!$G$12+$BB248*'Norm-coeff'!$H$12+$BC248*'Norm-coeff'!$I$12+$BD248*'Norm-coeff'!$J$12+$BE248*'Norm-coeff'!$K$12+$BF248*'Norm-coeff'!$L$12+$BG248*'Norm-coeff'!$M$12+$BH248*'Norm-coeff'!$N$12+$BI248*'Norm-coeff'!$O$12</f>
        <v>0.283527502056037</v>
      </c>
      <c r="BZ248" s="54">
        <f>'Norm-coeff'!$C$13+$AX248*'Norm-coeff'!$D$13+$AY248*'Norm-coeff'!$E$13+$AZ248*'Norm-coeff'!$F$13+$BA248*'Norm-coeff'!$G$13+$BB248*'Norm-coeff'!$H$13+$BC248*'Norm-coeff'!$I$13+$BD248*'Norm-coeff'!$J$13+$BE248*'Norm-coeff'!$K$13+$BF248*'Norm-coeff'!$L$13+$BG248*'Norm-coeff'!$M$13+$BH248*'Norm-coeff'!$N$13+$BI248*'Norm-coeff'!$O$13</f>
        <v>-4.1864930554451202E-2</v>
      </c>
      <c r="CA248" s="54">
        <f>'Norm-coeff'!$C$14+$AX248*'Norm-coeff'!$D$14+$AY248*'Norm-coeff'!$E$14+$AZ248*'Norm-coeff'!$F$14+$BA248*'Norm-coeff'!$G$14+$BB248*'Norm-coeff'!$H$14+$BC248*'Norm-coeff'!$I$14+$BD248*'Norm-coeff'!$J$14+$BE248*'Norm-coeff'!$K$14+$BF248*'Norm-coeff'!$L$14+$BG248*'Norm-coeff'!$M$14+$BH248*'Norm-coeff'!$N$14+$BI248*'Norm-coeff'!$O$14</f>
        <v>4.2526983164477103</v>
      </c>
      <c r="CC248" s="54">
        <f t="shared" si="837"/>
        <v>0</v>
      </c>
      <c r="CG248" s="54">
        <f t="shared" si="713"/>
        <v>0</v>
      </c>
      <c r="CH248" s="54">
        <f t="shared" si="691"/>
        <v>0</v>
      </c>
      <c r="CI248" s="54">
        <f t="shared" si="714"/>
        <v>0</v>
      </c>
      <c r="CJ248" s="56">
        <f t="shared" si="715"/>
        <v>0</v>
      </c>
      <c r="CK248" s="54">
        <f t="shared" si="716"/>
        <v>0</v>
      </c>
      <c r="CL248" s="54">
        <f t="shared" si="717"/>
        <v>0</v>
      </c>
      <c r="CM248" s="54">
        <f t="shared" si="718"/>
        <v>0</v>
      </c>
      <c r="CN248" s="54">
        <f t="shared" si="719"/>
        <v>0</v>
      </c>
      <c r="CO248" s="54">
        <f t="shared" si="720"/>
        <v>0</v>
      </c>
      <c r="CP248" s="54">
        <f t="shared" si="721"/>
        <v>0</v>
      </c>
      <c r="CQ248" s="54">
        <f t="shared" si="722"/>
        <v>0</v>
      </c>
      <c r="CR248" s="54">
        <f t="shared" si="723"/>
        <v>0</v>
      </c>
      <c r="CS248" s="54">
        <f t="shared" si="724"/>
        <v>0</v>
      </c>
      <c r="CU248" s="54">
        <f t="shared" si="725"/>
        <v>0</v>
      </c>
      <c r="CV248" s="54">
        <f t="shared" si="726"/>
        <v>0</v>
      </c>
      <c r="CW248" s="54">
        <f t="shared" si="727"/>
        <v>0</v>
      </c>
      <c r="CX248" s="54">
        <f t="shared" si="728"/>
        <v>0</v>
      </c>
      <c r="CZ248" s="54">
        <f t="shared" si="729"/>
        <v>0</v>
      </c>
      <c r="DA248" s="54">
        <f t="shared" si="730"/>
        <v>0</v>
      </c>
      <c r="DB248" s="54">
        <f t="shared" si="731"/>
        <v>0</v>
      </c>
      <c r="DC248" s="54">
        <f t="shared" si="732"/>
        <v>0</v>
      </c>
      <c r="DD248" s="54">
        <f t="shared" si="733"/>
        <v>0</v>
      </c>
      <c r="DE248" s="54">
        <f t="shared" si="734"/>
        <v>0</v>
      </c>
      <c r="DF248" s="54">
        <f t="shared" si="735"/>
        <v>0</v>
      </c>
      <c r="DG248" s="54">
        <f t="shared" si="736"/>
        <v>2</v>
      </c>
      <c r="DH248" s="71">
        <f t="shared" si="737"/>
        <v>0</v>
      </c>
      <c r="DI248" s="71">
        <f t="shared" si="738"/>
        <v>0</v>
      </c>
      <c r="DJ248" s="54">
        <f t="shared" si="739"/>
        <v>0</v>
      </c>
      <c r="DK248" s="54">
        <f t="shared" si="740"/>
        <v>2</v>
      </c>
      <c r="DL248" s="4">
        <f t="shared" si="665"/>
        <v>0</v>
      </c>
      <c r="DM248" s="3">
        <f t="shared" si="741"/>
        <v>0</v>
      </c>
      <c r="DN248" s="3">
        <f t="shared" si="742"/>
        <v>0</v>
      </c>
      <c r="DO248" s="4" t="e">
        <f t="shared" si="743"/>
        <v>#DIV/0!</v>
      </c>
      <c r="DP248" s="57"/>
      <c r="DQ248" s="57"/>
      <c r="DR248" s="56">
        <f t="shared" si="666"/>
        <v>2</v>
      </c>
      <c r="DS248" s="56">
        <f t="shared" si="667"/>
        <v>0</v>
      </c>
      <c r="DT248" s="38">
        <f t="shared" si="668"/>
        <v>0</v>
      </c>
      <c r="DU248" s="38">
        <f t="shared" si="744"/>
        <v>2</v>
      </c>
      <c r="DV248" s="38">
        <f t="shared" si="669"/>
        <v>0</v>
      </c>
      <c r="DW248" s="39">
        <f t="shared" si="670"/>
        <v>0</v>
      </c>
      <c r="DX248" s="39">
        <f t="shared" si="671"/>
        <v>0</v>
      </c>
      <c r="DY248" s="39">
        <f t="shared" si="672"/>
        <v>0</v>
      </c>
      <c r="DZ248" s="39">
        <f t="shared" si="673"/>
        <v>0</v>
      </c>
      <c r="EA248" s="39">
        <f t="shared" si="674"/>
        <v>0</v>
      </c>
      <c r="EB248" s="37" t="e">
        <f t="shared" si="745"/>
        <v>#DIV/0!</v>
      </c>
      <c r="EC248" s="37" t="e">
        <f t="shared" si="746"/>
        <v>#DIV/0!</v>
      </c>
      <c r="ED248" s="37" t="e">
        <f t="shared" si="747"/>
        <v>#DIV/0!</v>
      </c>
      <c r="EE248" s="37" t="e">
        <f t="shared" si="748"/>
        <v>#DIV/0!</v>
      </c>
      <c r="EF248" s="39" t="e">
        <f t="shared" si="749"/>
        <v>#DIV/0!</v>
      </c>
      <c r="EG248" s="37" t="e">
        <f t="shared" si="750"/>
        <v>#DIV/0!</v>
      </c>
      <c r="EH248" s="37" t="e">
        <f t="shared" si="751"/>
        <v>#DIV/0!</v>
      </c>
      <c r="EI248" s="11" t="b">
        <f t="shared" si="752"/>
        <v>1</v>
      </c>
      <c r="EJ248" s="11" t="b">
        <f t="shared" si="753"/>
        <v>0</v>
      </c>
      <c r="EK248" s="39" t="e">
        <f t="shared" si="754"/>
        <v>#DIV/0!</v>
      </c>
      <c r="EL248" s="39" t="e">
        <f t="shared" si="755"/>
        <v>#DIV/0!</v>
      </c>
      <c r="EM248" s="39" t="e">
        <f t="shared" si="756"/>
        <v>#DIV/0!</v>
      </c>
      <c r="EN248" s="39" t="e">
        <f t="shared" si="757"/>
        <v>#DIV/0!</v>
      </c>
      <c r="EO248" s="39" t="e">
        <f t="shared" si="758"/>
        <v>#DIV/0!</v>
      </c>
      <c r="EP248" s="39" t="e">
        <f t="shared" si="759"/>
        <v>#DIV/0!</v>
      </c>
      <c r="EQ248" s="39" t="e">
        <f t="shared" si="760"/>
        <v>#DIV/0!</v>
      </c>
      <c r="ER248" s="39" t="e">
        <f t="shared" si="761"/>
        <v>#DIV/0!</v>
      </c>
      <c r="ES248" s="58" t="str">
        <f t="shared" si="762"/>
        <v>(OH,F,Cl)-dominate amphibole</v>
      </c>
      <c r="ET248" s="58" t="e">
        <f t="shared" si="763"/>
        <v>#N/A</v>
      </c>
      <c r="EU248" s="56">
        <f t="shared" si="675"/>
        <v>0</v>
      </c>
      <c r="EV248" s="56">
        <f t="shared" si="676"/>
        <v>0</v>
      </c>
      <c r="EW248" s="56">
        <f t="shared" si="677"/>
        <v>0</v>
      </c>
      <c r="EX248" s="56">
        <f t="shared" si="678"/>
        <v>0</v>
      </c>
      <c r="EY248" s="56">
        <f t="shared" si="679"/>
        <v>0</v>
      </c>
      <c r="EZ248" s="56">
        <f t="shared" si="680"/>
        <v>0</v>
      </c>
      <c r="FA248" s="39">
        <f t="shared" si="681"/>
        <v>0</v>
      </c>
      <c r="FB248" s="39">
        <f t="shared" si="682"/>
        <v>0</v>
      </c>
      <c r="FC248" s="54">
        <f t="shared" si="683"/>
        <v>0</v>
      </c>
      <c r="FD248" s="54">
        <f t="shared" si="684"/>
        <v>0</v>
      </c>
      <c r="FE248" s="39">
        <f t="shared" si="685"/>
        <v>0</v>
      </c>
      <c r="FF248" s="54">
        <f t="shared" si="686"/>
        <v>0</v>
      </c>
      <c r="FG248" s="39">
        <f t="shared" si="687"/>
        <v>0</v>
      </c>
      <c r="FH248" s="39">
        <f t="shared" si="764"/>
        <v>0</v>
      </c>
      <c r="FI248" s="39">
        <f t="shared" si="765"/>
        <v>0</v>
      </c>
      <c r="FJ248" s="39">
        <f t="shared" si="766"/>
        <v>0</v>
      </c>
      <c r="FK248" s="39" t="e">
        <f t="shared" si="767"/>
        <v>#DIV/0!</v>
      </c>
      <c r="FL248" s="39" t="e">
        <f t="shared" si="768"/>
        <v>#DIV/0!</v>
      </c>
      <c r="FM248" s="39" t="e">
        <f t="shared" si="769"/>
        <v>#DIV/0!</v>
      </c>
      <c r="FN248" s="39">
        <f t="shared" si="770"/>
        <v>1</v>
      </c>
      <c r="FO248" s="39">
        <f t="shared" si="688"/>
        <v>0</v>
      </c>
      <c r="FP248" s="39">
        <f t="shared" si="689"/>
        <v>0</v>
      </c>
      <c r="FQ248" s="39">
        <f t="shared" si="690"/>
        <v>0</v>
      </c>
      <c r="FR248" s="39">
        <f t="shared" si="771"/>
        <v>0</v>
      </c>
      <c r="FS248" s="39">
        <f t="shared" si="772"/>
        <v>0</v>
      </c>
      <c r="FU248" s="39" t="e">
        <f t="shared" si="773"/>
        <v>#DIV/0!</v>
      </c>
      <c r="FV248" s="39" t="e">
        <f t="shared" si="774"/>
        <v>#DIV/0!</v>
      </c>
      <c r="FW248" s="39" t="e">
        <f t="shared" si="775"/>
        <v>#DIV/0!</v>
      </c>
      <c r="FY248" s="39" t="e">
        <f t="shared" si="776"/>
        <v>#DIV/0!</v>
      </c>
      <c r="FZ248" s="39" t="e">
        <f t="shared" si="777"/>
        <v>#DIV/0!</v>
      </c>
      <c r="GA248" s="39" t="e">
        <f t="shared" si="778"/>
        <v>#DIV/0!</v>
      </c>
      <c r="GB248" s="39" t="e">
        <f t="shared" si="779"/>
        <v>#DIV/0!</v>
      </c>
      <c r="GC248" s="39" t="e">
        <f t="shared" si="780"/>
        <v>#DIV/0!</v>
      </c>
      <c r="GD248" s="39" t="e">
        <f t="shared" si="781"/>
        <v>#DIV/0!</v>
      </c>
      <c r="GE248" s="39" t="e">
        <f t="shared" si="782"/>
        <v>#DIV/0!</v>
      </c>
      <c r="GF248" s="39" t="e">
        <f t="shared" si="783"/>
        <v>#DIV/0!</v>
      </c>
      <c r="GG248" s="39" t="e">
        <f t="shared" si="784"/>
        <v>#DIV/0!</v>
      </c>
      <c r="GH248" s="39" t="e">
        <f t="shared" si="785"/>
        <v>#DIV/0!</v>
      </c>
      <c r="GI248" s="39"/>
      <c r="GJ248" s="39" t="e">
        <f t="shared" si="786"/>
        <v>#DIV/0!</v>
      </c>
      <c r="GK248" s="39" t="e">
        <f t="shared" si="787"/>
        <v>#DIV/0!</v>
      </c>
      <c r="GL248" s="39" t="e">
        <f t="shared" si="788"/>
        <v>#DIV/0!</v>
      </c>
      <c r="GM248" s="39" t="e">
        <f t="shared" si="789"/>
        <v>#DIV/0!</v>
      </c>
      <c r="GN248" s="39" t="e">
        <f t="shared" si="790"/>
        <v>#DIV/0!</v>
      </c>
      <c r="GO248" s="57"/>
      <c r="GP248" s="57" t="e">
        <f t="shared" si="791"/>
        <v>#DIV/0!</v>
      </c>
      <c r="GQ248" s="59" t="e">
        <f t="shared" si="792"/>
        <v>#DIV/0!</v>
      </c>
      <c r="GR248" s="41" t="e">
        <f t="shared" si="793"/>
        <v>#DIV/0!</v>
      </c>
      <c r="GS248" s="57" t="e">
        <f t="shared" si="794"/>
        <v>#DIV/0!</v>
      </c>
      <c r="GT248" s="57" t="e">
        <f t="shared" si="795"/>
        <v>#DIV/0!</v>
      </c>
      <c r="GU248" s="57" t="e">
        <f t="shared" si="796"/>
        <v>#DIV/0!</v>
      </c>
      <c r="GV248" s="57"/>
      <c r="GW248" s="42" t="e">
        <f t="shared" si="797"/>
        <v>#DIV/0!</v>
      </c>
      <c r="GX248" s="42" t="e">
        <f t="shared" si="798"/>
        <v>#DIV/0!</v>
      </c>
      <c r="GY248" s="42" t="e">
        <f t="shared" si="799"/>
        <v>#DIV/0!</v>
      </c>
      <c r="GZ248" s="57"/>
      <c r="HA248" s="2" t="e">
        <f t="shared" si="800"/>
        <v>#DIV/0!</v>
      </c>
      <c r="HB248" s="2" t="e">
        <f t="shared" si="801"/>
        <v>#DIV/0!</v>
      </c>
      <c r="HC248" s="2" t="e">
        <f t="shared" si="802"/>
        <v>#DIV/0!</v>
      </c>
      <c r="HD248" s="2" t="e">
        <f t="shared" si="803"/>
        <v>#DIV/0!</v>
      </c>
      <c r="HE248" s="2" t="e">
        <f t="shared" si="804"/>
        <v>#DIV/0!</v>
      </c>
      <c r="HF248" s="2" t="e">
        <f t="shared" si="805"/>
        <v>#DIV/0!</v>
      </c>
      <c r="HG248" s="2" t="e">
        <f t="shared" si="806"/>
        <v>#DIV/0!</v>
      </c>
      <c r="HH248" s="2" t="e">
        <f t="shared" si="807"/>
        <v>#DIV/0!</v>
      </c>
      <c r="HI248" s="2" t="e">
        <f t="shared" si="808"/>
        <v>#DIV/0!</v>
      </c>
      <c r="HJ248" s="11" t="e">
        <f t="shared" si="809"/>
        <v>#DIV/0!</v>
      </c>
      <c r="HK248" s="60" t="e">
        <f t="shared" si="810"/>
        <v>#DIV/0!</v>
      </c>
      <c r="HL248" s="57"/>
      <c r="HM248" s="57" t="e">
        <f t="shared" si="811"/>
        <v>#DIV/0!</v>
      </c>
      <c r="HN248" s="57" t="e">
        <f t="shared" si="812"/>
        <v>#DIV/0!</v>
      </c>
      <c r="HO248" s="57" t="e">
        <f t="shared" si="813"/>
        <v>#DIV/0!</v>
      </c>
      <c r="HP248" s="57" t="e">
        <f t="shared" si="814"/>
        <v>#DIV/0!</v>
      </c>
      <c r="HQ248" s="57" t="e">
        <f t="shared" si="815"/>
        <v>#DIV/0!</v>
      </c>
      <c r="HR248" s="57"/>
      <c r="HS248" s="57" t="e">
        <f t="shared" si="816"/>
        <v>#DIV/0!</v>
      </c>
      <c r="HT248" s="57" t="e">
        <f t="shared" si="817"/>
        <v>#DIV/0!</v>
      </c>
      <c r="HU248" s="57" t="e">
        <f t="shared" si="818"/>
        <v>#DIV/0!</v>
      </c>
      <c r="HV248" s="57" t="e">
        <f t="shared" si="819"/>
        <v>#DIV/0!</v>
      </c>
      <c r="HW248" s="57" t="e">
        <f t="shared" si="820"/>
        <v>#DIV/0!</v>
      </c>
      <c r="HX248" s="57"/>
      <c r="HY248" s="57" t="e">
        <f t="shared" si="821"/>
        <v>#DIV/0!</v>
      </c>
      <c r="HZ248" s="57" t="e">
        <f t="shared" si="822"/>
        <v>#DIV/0!</v>
      </c>
      <c r="IA248" s="57"/>
      <c r="IB248" s="61">
        <f t="shared" si="823"/>
        <v>0</v>
      </c>
      <c r="IC248" s="57" t="str">
        <f t="shared" si="824"/>
        <v/>
      </c>
      <c r="ID248" s="42"/>
      <c r="IE248" s="2" t="str">
        <f t="shared" si="825"/>
        <v/>
      </c>
      <c r="IF248" s="60" t="e">
        <f t="shared" si="826"/>
        <v>#DIV/0!</v>
      </c>
      <c r="IG248" s="60" t="str">
        <f t="shared" si="827"/>
        <v/>
      </c>
      <c r="IH248" s="60" t="str">
        <f t="shared" si="828"/>
        <v>zinco-</v>
      </c>
      <c r="II248" s="60" t="str">
        <f t="shared" si="829"/>
        <v>mangano-</v>
      </c>
      <c r="IJ248" s="60" t="e">
        <f t="shared" si="830"/>
        <v>#DIV/0!</v>
      </c>
      <c r="IK248" s="60" t="e">
        <f t="shared" si="831"/>
        <v>#DIV/0!</v>
      </c>
      <c r="IL248" s="60" t="e">
        <f t="shared" si="832"/>
        <v>#DIV/0!</v>
      </c>
      <c r="IM248" s="60" t="e">
        <f t="shared" si="833"/>
        <v>#DIV/0!</v>
      </c>
      <c r="IN248" s="60" t="str">
        <f t="shared" si="834"/>
        <v/>
      </c>
      <c r="IO248" s="60" t="str">
        <f t="shared" si="835"/>
        <v/>
      </c>
      <c r="IP248" s="57"/>
      <c r="IQ248" s="57" t="str">
        <f t="shared" si="836"/>
        <v>ERROR!!</v>
      </c>
    </row>
    <row r="249" spans="24:251">
      <c r="X249" s="29">
        <f t="shared" si="692"/>
        <v>0</v>
      </c>
      <c r="Y249" s="29">
        <f t="shared" si="693"/>
        <v>0</v>
      </c>
      <c r="Z249" s="29" t="e">
        <f t="shared" si="694"/>
        <v>#DIV/0!</v>
      </c>
      <c r="AA249" s="29" t="e">
        <f t="shared" si="695"/>
        <v>#DIV/0!</v>
      </c>
      <c r="AB249" s="29" t="e">
        <f t="shared" si="696"/>
        <v>#DIV/0!</v>
      </c>
      <c r="AC249" s="29" t="e">
        <f t="shared" si="697"/>
        <v>#DIV/0!</v>
      </c>
      <c r="AF249" s="23">
        <v>60.084299999999999</v>
      </c>
      <c r="AG249" s="23">
        <v>79.878799999999998</v>
      </c>
      <c r="AH249" s="23">
        <v>101.96120000000001</v>
      </c>
      <c r="AI249" s="23">
        <v>151.99039999999999</v>
      </c>
      <c r="AJ249" s="23">
        <v>159.69</v>
      </c>
      <c r="AK249" s="23">
        <v>71.846400000000003</v>
      </c>
      <c r="AL249" s="23">
        <v>70.9375</v>
      </c>
      <c r="AM249" s="23">
        <v>40.304400000000001</v>
      </c>
      <c r="AN249" s="23">
        <v>56.077399999999997</v>
      </c>
      <c r="AO249" s="23">
        <v>61.978999999999999</v>
      </c>
      <c r="AP249" s="23">
        <v>94.195999999999998</v>
      </c>
      <c r="AQ249" s="23">
        <v>18.998000000000001</v>
      </c>
      <c r="AR249" s="23">
        <v>35.450000000000003</v>
      </c>
      <c r="AS249" s="23">
        <v>29.88</v>
      </c>
      <c r="AT249" s="23">
        <v>74.691999999999993</v>
      </c>
      <c r="AU249" s="23">
        <v>81.39</v>
      </c>
      <c r="AX249" s="54">
        <f t="shared" si="698"/>
        <v>0</v>
      </c>
      <c r="AY249" s="54">
        <f t="shared" si="699"/>
        <v>0</v>
      </c>
      <c r="AZ249" s="54">
        <f t="shared" si="700"/>
        <v>0</v>
      </c>
      <c r="BA249" s="54">
        <f t="shared" si="701"/>
        <v>0</v>
      </c>
      <c r="BB249" s="54">
        <f t="shared" si="702"/>
        <v>0</v>
      </c>
      <c r="BC249" s="54">
        <f t="shared" si="703"/>
        <v>0</v>
      </c>
      <c r="BD249" s="54">
        <f t="shared" si="704"/>
        <v>0</v>
      </c>
      <c r="BE249" s="54">
        <f t="shared" si="705"/>
        <v>0</v>
      </c>
      <c r="BF249" s="54">
        <f t="shared" si="706"/>
        <v>0</v>
      </c>
      <c r="BG249" s="54">
        <f t="shared" si="707"/>
        <v>0</v>
      </c>
      <c r="BH249" s="54">
        <f t="shared" si="708"/>
        <v>0</v>
      </c>
      <c r="BI249" s="54">
        <f t="shared" si="709"/>
        <v>0</v>
      </c>
      <c r="BJ249" s="54">
        <f t="shared" si="710"/>
        <v>0</v>
      </c>
      <c r="BK249" s="54">
        <f t="shared" si="711"/>
        <v>0</v>
      </c>
      <c r="BL249" s="54">
        <f t="shared" si="712"/>
        <v>0</v>
      </c>
      <c r="BM249" s="42"/>
      <c r="BO249" s="54">
        <f>'Norm-coeff'!$C$2+$AX249*'Norm-coeff'!$D$2+$AY249*'Norm-coeff'!$E$2+$AZ249*'Norm-coeff'!$F$2+$BA249*'Norm-coeff'!$G$2+$BB249*'Norm-coeff'!$H$2+$BC249*'Norm-coeff'!$I$2+$BD249*'Norm-coeff'!$J$2+$BE249*'Norm-coeff'!$K$2+$BF249*'Norm-coeff'!$L$2+$BG249*'Norm-coeff'!$M$2+$BH249*'Norm-coeff'!$N$2+$BI249*'Norm-coeff'!$O$2</f>
        <v>5.4045421474420303</v>
      </c>
      <c r="BP249" s="54">
        <f>'Norm-coeff'!$C$3+$AX249*'Norm-coeff'!$D$3+$AY249*'Norm-coeff'!$E$3+$AZ249*'Norm-coeff'!$F$3+$BA249*'Norm-coeff'!$G$3+$BB249*'Norm-coeff'!$H$3+$BC249*'Norm-coeff'!$I$3+$BD249*'Norm-coeff'!$J$3+$BE249*'Norm-coeff'!$K$3+$BF249*'Norm-coeff'!$L$3+$BG249*'Norm-coeff'!$M$3+$BH249*'Norm-coeff'!$N$3+$BI249*'Norm-coeff'!$O$3</f>
        <v>3.15319116612705</v>
      </c>
      <c r="BQ249" s="54">
        <f>'Norm-coeff'!$C$4+$AX249*'Norm-coeff'!$D$4+$AY249*'Norm-coeff'!$E$4+$AZ249*'Norm-coeff'!$F$4+$BA249*'Norm-coeff'!$G$4+$BB249*'Norm-coeff'!$H$4+$BC249*'Norm-coeff'!$I$4+$BD249*'Norm-coeff'!$J$4+$BE249*'Norm-coeff'!$K$4+$BF249*'Norm-coeff'!$L$4+$BG249*'Norm-coeff'!$M$4+$BH249*'Norm-coeff'!$N$4+$BI249*'Norm-coeff'!$O$4</f>
        <v>1.42115649462768</v>
      </c>
      <c r="BR249" s="54">
        <f>'Norm-coeff'!$C$5+$AX249*'Norm-coeff'!$D$5+$AY249*'Norm-coeff'!$E$5+$AZ249*'Norm-coeff'!$F$5+$BA249*'Norm-coeff'!$G$5+$BB249*'Norm-coeff'!$H$5+$BC249*'Norm-coeff'!$I$5+$BD249*'Norm-coeff'!$J$5+$BE249*'Norm-coeff'!$K$5+$BF249*'Norm-coeff'!$L$5+$BG249*'Norm-coeff'!$M$5+$BH249*'Norm-coeff'!$N$5+$BI249*'Norm-coeff'!$O$5</f>
        <v>1.0553329241296201</v>
      </c>
      <c r="BS249" s="54">
        <f>'Norm-coeff'!$C$6+$AX249*'Norm-coeff'!$D$6+$AY249*'Norm-coeff'!$E$6+$AZ249*'Norm-coeff'!$F$6+$BA249*'Norm-coeff'!$G$6+$BB249*'Norm-coeff'!$H$6+$BC249*'Norm-coeff'!$I$6+$BD249*'Norm-coeff'!$J$6+$BE249*'Norm-coeff'!$K$6+$BF249*'Norm-coeff'!$L$6+$BG249*'Norm-coeff'!$M$6+$BH249*'Norm-coeff'!$N$6+$BI249*'Norm-coeff'!$O$6</f>
        <v>-1.48700885495103E-2</v>
      </c>
      <c r="BT249" s="54">
        <f>'Norm-coeff'!$C$7+$AX249*'Norm-coeff'!$D$7+$AY249*'Norm-coeff'!$E$7+$AZ249*'Norm-coeff'!$F$7+$BA249*'Norm-coeff'!$G$7+$BB249*'Norm-coeff'!$H$7+$BC249*'Norm-coeff'!$I$7+$BD249*'Norm-coeff'!$J$7+$BE249*'Norm-coeff'!$K$7+$BF249*'Norm-coeff'!$L$7+$BG249*'Norm-coeff'!$M$7+$BH249*'Norm-coeff'!$N$7+$BI249*'Norm-coeff'!$O$7</f>
        <v>2.0907583608832998</v>
      </c>
      <c r="BU249" s="54">
        <f>'Norm-coeff'!$C$8+$AX249*'Norm-coeff'!$D$8+$AY249*'Norm-coeff'!$E$8+$AZ249*'Norm-coeff'!$F$8+$BA249*'Norm-coeff'!$G$8+$BB249*'Norm-coeff'!$H$8+$BC249*'Norm-coeff'!$I$8+$BD249*'Norm-coeff'!$J$8+$BE249*'Norm-coeff'!$K$8+$BF249*'Norm-coeff'!$L$8+$BG249*'Norm-coeff'!$M$8+$BH249*'Norm-coeff'!$N$8+$BI249*'Norm-coeff'!$O$8</f>
        <v>0.65894159836244504</v>
      </c>
      <c r="BV249" s="54">
        <f>'Norm-coeff'!$C$9+$AX249*'Norm-coeff'!$D$9+$AY249*'Norm-coeff'!$E$9+$AZ249*'Norm-coeff'!$F$9+$BA249*'Norm-coeff'!$G$9+$BB249*'Norm-coeff'!$H$9+$BC249*'Norm-coeff'!$I$9+$BD249*'Norm-coeff'!$J$9+$BE249*'Norm-coeff'!$K$9+$BF249*'Norm-coeff'!$L$9+$BG249*'Norm-coeff'!$M$9+$BH249*'Norm-coeff'!$N$9+$BI249*'Norm-coeff'!$O$9</f>
        <v>1.48961085014701</v>
      </c>
      <c r="BW249" s="54">
        <f>'Norm-coeff'!$C$10+$AX249*'Norm-coeff'!$D$10+$AY249*'Norm-coeff'!$E$10+$AZ249*'Norm-coeff'!$F$10+$BA249*'Norm-coeff'!$G$10+$BB249*'Norm-coeff'!$H$10+$BC249*'Norm-coeff'!$I$10+$BD249*'Norm-coeff'!$J$10+$BE249*'Norm-coeff'!$K$10+$BF249*'Norm-coeff'!$L$10+$BG249*'Norm-coeff'!$M$10+$BH249*'Norm-coeff'!$N$10+$BI249*'Norm-coeff'!$O$10</f>
        <v>1.42058735749591</v>
      </c>
      <c r="BX249" s="54">
        <f>'Norm-coeff'!$C$11+$AX249*'Norm-coeff'!$D$11+$AY249*'Norm-coeff'!$E$11+$AZ249*'Norm-coeff'!$F$11+$BA249*'Norm-coeff'!$G$11+$BB249*'Norm-coeff'!$H$11+$BC249*'Norm-coeff'!$I$11+$BD249*'Norm-coeff'!$J$11+$BE249*'Norm-coeff'!$K$11+$BF249*'Norm-coeff'!$L$11+$BG249*'Norm-coeff'!$M$11+$BH249*'Norm-coeff'!$N$11+$BI249*'Norm-coeff'!$O$11</f>
        <v>0.221233014421479</v>
      </c>
      <c r="BY249" s="54">
        <f>'Norm-coeff'!$C$12+$AX249*'Norm-coeff'!$D$12+$AY249*'Norm-coeff'!$E$12+$AZ249*'Norm-coeff'!$F$12+$BA249*'Norm-coeff'!$G$12+$BB249*'Norm-coeff'!$H$12+$BC249*'Norm-coeff'!$I$12+$BD249*'Norm-coeff'!$J$12+$BE249*'Norm-coeff'!$K$12+$BF249*'Norm-coeff'!$L$12+$BG249*'Norm-coeff'!$M$12+$BH249*'Norm-coeff'!$N$12+$BI249*'Norm-coeff'!$O$12</f>
        <v>0.283527502056037</v>
      </c>
      <c r="BZ249" s="54">
        <f>'Norm-coeff'!$C$13+$AX249*'Norm-coeff'!$D$13+$AY249*'Norm-coeff'!$E$13+$AZ249*'Norm-coeff'!$F$13+$BA249*'Norm-coeff'!$G$13+$BB249*'Norm-coeff'!$H$13+$BC249*'Norm-coeff'!$I$13+$BD249*'Norm-coeff'!$J$13+$BE249*'Norm-coeff'!$K$13+$BF249*'Norm-coeff'!$L$13+$BG249*'Norm-coeff'!$M$13+$BH249*'Norm-coeff'!$N$13+$BI249*'Norm-coeff'!$O$13</f>
        <v>-4.1864930554451202E-2</v>
      </c>
      <c r="CA249" s="54">
        <f>'Norm-coeff'!$C$14+$AX249*'Norm-coeff'!$D$14+$AY249*'Norm-coeff'!$E$14+$AZ249*'Norm-coeff'!$F$14+$BA249*'Norm-coeff'!$G$14+$BB249*'Norm-coeff'!$H$14+$BC249*'Norm-coeff'!$I$14+$BD249*'Norm-coeff'!$J$14+$BE249*'Norm-coeff'!$K$14+$BF249*'Norm-coeff'!$L$14+$BG249*'Norm-coeff'!$M$14+$BH249*'Norm-coeff'!$N$14+$BI249*'Norm-coeff'!$O$14</f>
        <v>4.2526983164477103</v>
      </c>
      <c r="CC249" s="54">
        <f t="shared" si="837"/>
        <v>0</v>
      </c>
      <c r="CG249" s="54">
        <f t="shared" si="713"/>
        <v>0</v>
      </c>
      <c r="CH249" s="54">
        <f t="shared" si="691"/>
        <v>0</v>
      </c>
      <c r="CI249" s="54">
        <f t="shared" si="714"/>
        <v>0</v>
      </c>
      <c r="CJ249" s="56">
        <f t="shared" si="715"/>
        <v>0</v>
      </c>
      <c r="CK249" s="54">
        <f t="shared" si="716"/>
        <v>0</v>
      </c>
      <c r="CL249" s="54">
        <f t="shared" si="717"/>
        <v>0</v>
      </c>
      <c r="CM249" s="54">
        <f t="shared" si="718"/>
        <v>0</v>
      </c>
      <c r="CN249" s="54">
        <f t="shared" si="719"/>
        <v>0</v>
      </c>
      <c r="CO249" s="54">
        <f t="shared" si="720"/>
        <v>0</v>
      </c>
      <c r="CP249" s="54">
        <f t="shared" si="721"/>
        <v>0</v>
      </c>
      <c r="CQ249" s="54">
        <f t="shared" si="722"/>
        <v>0</v>
      </c>
      <c r="CR249" s="54">
        <f t="shared" si="723"/>
        <v>0</v>
      </c>
      <c r="CS249" s="54">
        <f t="shared" si="724"/>
        <v>0</v>
      </c>
      <c r="CU249" s="54">
        <f t="shared" si="725"/>
        <v>0</v>
      </c>
      <c r="CV249" s="54">
        <f t="shared" si="726"/>
        <v>0</v>
      </c>
      <c r="CW249" s="54">
        <f t="shared" si="727"/>
        <v>0</v>
      </c>
      <c r="CX249" s="54">
        <f t="shared" si="728"/>
        <v>0</v>
      </c>
      <c r="CZ249" s="54">
        <f t="shared" si="729"/>
        <v>0</v>
      </c>
      <c r="DA249" s="54">
        <f t="shared" si="730"/>
        <v>0</v>
      </c>
      <c r="DB249" s="54">
        <f t="shared" si="731"/>
        <v>0</v>
      </c>
      <c r="DC249" s="54">
        <f t="shared" si="732"/>
        <v>0</v>
      </c>
      <c r="DD249" s="54">
        <f t="shared" si="733"/>
        <v>0</v>
      </c>
      <c r="DE249" s="54">
        <f t="shared" si="734"/>
        <v>0</v>
      </c>
      <c r="DF249" s="54">
        <f t="shared" si="735"/>
        <v>0</v>
      </c>
      <c r="DG249" s="54">
        <f t="shared" si="736"/>
        <v>2</v>
      </c>
      <c r="DH249" s="71">
        <f t="shared" si="737"/>
        <v>0</v>
      </c>
      <c r="DI249" s="71">
        <f t="shared" si="738"/>
        <v>0</v>
      </c>
      <c r="DJ249" s="54">
        <f t="shared" si="739"/>
        <v>0</v>
      </c>
      <c r="DK249" s="54">
        <f t="shared" si="740"/>
        <v>2</v>
      </c>
      <c r="DL249" s="4">
        <f t="shared" si="665"/>
        <v>0</v>
      </c>
      <c r="DM249" s="3">
        <f t="shared" si="741"/>
        <v>0</v>
      </c>
      <c r="DN249" s="3">
        <f t="shared" si="742"/>
        <v>0</v>
      </c>
      <c r="DO249" s="4" t="e">
        <f t="shared" si="743"/>
        <v>#DIV/0!</v>
      </c>
      <c r="DP249" s="57"/>
      <c r="DQ249" s="57"/>
      <c r="DR249" s="56">
        <f t="shared" si="666"/>
        <v>2</v>
      </c>
      <c r="DS249" s="56">
        <f t="shared" si="667"/>
        <v>0</v>
      </c>
      <c r="DT249" s="38">
        <f t="shared" si="668"/>
        <v>0</v>
      </c>
      <c r="DU249" s="38">
        <f t="shared" si="744"/>
        <v>2</v>
      </c>
      <c r="DV249" s="38">
        <f t="shared" si="669"/>
        <v>0</v>
      </c>
      <c r="DW249" s="39">
        <f t="shared" si="670"/>
        <v>0</v>
      </c>
      <c r="DX249" s="39">
        <f t="shared" si="671"/>
        <v>0</v>
      </c>
      <c r="DY249" s="39">
        <f t="shared" si="672"/>
        <v>0</v>
      </c>
      <c r="DZ249" s="39">
        <f t="shared" si="673"/>
        <v>0</v>
      </c>
      <c r="EA249" s="39">
        <f t="shared" si="674"/>
        <v>0</v>
      </c>
      <c r="EB249" s="37" t="e">
        <f t="shared" si="745"/>
        <v>#DIV/0!</v>
      </c>
      <c r="EC249" s="37" t="e">
        <f t="shared" si="746"/>
        <v>#DIV/0!</v>
      </c>
      <c r="ED249" s="37" t="e">
        <f t="shared" si="747"/>
        <v>#DIV/0!</v>
      </c>
      <c r="EE249" s="37" t="e">
        <f t="shared" si="748"/>
        <v>#DIV/0!</v>
      </c>
      <c r="EF249" s="39" t="e">
        <f t="shared" si="749"/>
        <v>#DIV/0!</v>
      </c>
      <c r="EG249" s="37" t="e">
        <f t="shared" si="750"/>
        <v>#DIV/0!</v>
      </c>
      <c r="EH249" s="37" t="e">
        <f t="shared" si="751"/>
        <v>#DIV/0!</v>
      </c>
      <c r="EI249" s="11" t="b">
        <f t="shared" si="752"/>
        <v>1</v>
      </c>
      <c r="EJ249" s="11" t="b">
        <f t="shared" si="753"/>
        <v>0</v>
      </c>
      <c r="EK249" s="39" t="e">
        <f t="shared" si="754"/>
        <v>#DIV/0!</v>
      </c>
      <c r="EL249" s="39" t="e">
        <f t="shared" si="755"/>
        <v>#DIV/0!</v>
      </c>
      <c r="EM249" s="39" t="e">
        <f t="shared" si="756"/>
        <v>#DIV/0!</v>
      </c>
      <c r="EN249" s="39" t="e">
        <f t="shared" si="757"/>
        <v>#DIV/0!</v>
      </c>
      <c r="EO249" s="39" t="e">
        <f t="shared" si="758"/>
        <v>#DIV/0!</v>
      </c>
      <c r="EP249" s="39" t="e">
        <f t="shared" si="759"/>
        <v>#DIV/0!</v>
      </c>
      <c r="EQ249" s="39" t="e">
        <f t="shared" si="760"/>
        <v>#DIV/0!</v>
      </c>
      <c r="ER249" s="39" t="e">
        <f t="shared" si="761"/>
        <v>#DIV/0!</v>
      </c>
      <c r="ES249" s="58" t="str">
        <f t="shared" si="762"/>
        <v>(OH,F,Cl)-dominate amphibole</v>
      </c>
      <c r="ET249" s="58" t="e">
        <f t="shared" si="763"/>
        <v>#N/A</v>
      </c>
      <c r="EU249" s="56">
        <f t="shared" si="675"/>
        <v>0</v>
      </c>
      <c r="EV249" s="56">
        <f t="shared" si="676"/>
        <v>0</v>
      </c>
      <c r="EW249" s="56">
        <f t="shared" si="677"/>
        <v>0</v>
      </c>
      <c r="EX249" s="56">
        <f t="shared" si="678"/>
        <v>0</v>
      </c>
      <c r="EY249" s="56">
        <f t="shared" si="679"/>
        <v>0</v>
      </c>
      <c r="EZ249" s="56">
        <f t="shared" si="680"/>
        <v>0</v>
      </c>
      <c r="FA249" s="39">
        <f t="shared" si="681"/>
        <v>0</v>
      </c>
      <c r="FB249" s="39">
        <f t="shared" si="682"/>
        <v>0</v>
      </c>
      <c r="FC249" s="54">
        <f t="shared" si="683"/>
        <v>0</v>
      </c>
      <c r="FD249" s="54">
        <f t="shared" si="684"/>
        <v>0</v>
      </c>
      <c r="FE249" s="39">
        <f t="shared" si="685"/>
        <v>0</v>
      </c>
      <c r="FF249" s="54">
        <f t="shared" si="686"/>
        <v>0</v>
      </c>
      <c r="FG249" s="39">
        <f t="shared" si="687"/>
        <v>0</v>
      </c>
      <c r="FH249" s="39">
        <f t="shared" si="764"/>
        <v>0</v>
      </c>
      <c r="FI249" s="39">
        <f t="shared" si="765"/>
        <v>0</v>
      </c>
      <c r="FJ249" s="39">
        <f t="shared" si="766"/>
        <v>0</v>
      </c>
      <c r="FK249" s="39" t="e">
        <f t="shared" si="767"/>
        <v>#DIV/0!</v>
      </c>
      <c r="FL249" s="39" t="e">
        <f t="shared" si="768"/>
        <v>#DIV/0!</v>
      </c>
      <c r="FM249" s="39" t="e">
        <f t="shared" si="769"/>
        <v>#DIV/0!</v>
      </c>
      <c r="FN249" s="39">
        <f t="shared" si="770"/>
        <v>1</v>
      </c>
      <c r="FO249" s="39">
        <f t="shared" si="688"/>
        <v>0</v>
      </c>
      <c r="FP249" s="39">
        <f t="shared" si="689"/>
        <v>0</v>
      </c>
      <c r="FQ249" s="39">
        <f t="shared" si="690"/>
        <v>0</v>
      </c>
      <c r="FR249" s="39">
        <f t="shared" si="771"/>
        <v>0</v>
      </c>
      <c r="FS249" s="39">
        <f t="shared" si="772"/>
        <v>0</v>
      </c>
      <c r="FU249" s="39" t="e">
        <f t="shared" si="773"/>
        <v>#DIV/0!</v>
      </c>
      <c r="FV249" s="39" t="e">
        <f t="shared" si="774"/>
        <v>#DIV/0!</v>
      </c>
      <c r="FW249" s="39" t="e">
        <f t="shared" si="775"/>
        <v>#DIV/0!</v>
      </c>
      <c r="FY249" s="39" t="e">
        <f t="shared" si="776"/>
        <v>#DIV/0!</v>
      </c>
      <c r="FZ249" s="39" t="e">
        <f t="shared" si="777"/>
        <v>#DIV/0!</v>
      </c>
      <c r="GA249" s="39" t="e">
        <f t="shared" si="778"/>
        <v>#DIV/0!</v>
      </c>
      <c r="GB249" s="39" t="e">
        <f t="shared" si="779"/>
        <v>#DIV/0!</v>
      </c>
      <c r="GC249" s="39" t="e">
        <f t="shared" si="780"/>
        <v>#DIV/0!</v>
      </c>
      <c r="GD249" s="39" t="e">
        <f t="shared" si="781"/>
        <v>#DIV/0!</v>
      </c>
      <c r="GE249" s="39" t="e">
        <f t="shared" si="782"/>
        <v>#DIV/0!</v>
      </c>
      <c r="GF249" s="39" t="e">
        <f t="shared" si="783"/>
        <v>#DIV/0!</v>
      </c>
      <c r="GG249" s="39" t="e">
        <f t="shared" si="784"/>
        <v>#DIV/0!</v>
      </c>
      <c r="GH249" s="39" t="e">
        <f t="shared" si="785"/>
        <v>#DIV/0!</v>
      </c>
      <c r="GI249" s="39"/>
      <c r="GJ249" s="39" t="e">
        <f t="shared" si="786"/>
        <v>#DIV/0!</v>
      </c>
      <c r="GK249" s="39" t="e">
        <f t="shared" si="787"/>
        <v>#DIV/0!</v>
      </c>
      <c r="GL249" s="39" t="e">
        <f t="shared" si="788"/>
        <v>#DIV/0!</v>
      </c>
      <c r="GM249" s="39" t="e">
        <f t="shared" si="789"/>
        <v>#DIV/0!</v>
      </c>
      <c r="GN249" s="39" t="e">
        <f t="shared" si="790"/>
        <v>#DIV/0!</v>
      </c>
      <c r="GO249" s="57"/>
      <c r="GP249" s="57" t="e">
        <f t="shared" si="791"/>
        <v>#DIV/0!</v>
      </c>
      <c r="GQ249" s="59" t="e">
        <f t="shared" si="792"/>
        <v>#DIV/0!</v>
      </c>
      <c r="GR249" s="41" t="e">
        <f t="shared" si="793"/>
        <v>#DIV/0!</v>
      </c>
      <c r="GS249" s="57" t="e">
        <f t="shared" si="794"/>
        <v>#DIV/0!</v>
      </c>
      <c r="GT249" s="57" t="e">
        <f t="shared" si="795"/>
        <v>#DIV/0!</v>
      </c>
      <c r="GU249" s="57" t="e">
        <f t="shared" si="796"/>
        <v>#DIV/0!</v>
      </c>
      <c r="GV249" s="57"/>
      <c r="GW249" s="42" t="e">
        <f t="shared" si="797"/>
        <v>#DIV/0!</v>
      </c>
      <c r="GX249" s="42" t="e">
        <f t="shared" si="798"/>
        <v>#DIV/0!</v>
      </c>
      <c r="GY249" s="42" t="e">
        <f t="shared" si="799"/>
        <v>#DIV/0!</v>
      </c>
      <c r="GZ249" s="57"/>
      <c r="HA249" s="2" t="e">
        <f t="shared" si="800"/>
        <v>#DIV/0!</v>
      </c>
      <c r="HB249" s="2" t="e">
        <f t="shared" si="801"/>
        <v>#DIV/0!</v>
      </c>
      <c r="HC249" s="2" t="e">
        <f t="shared" si="802"/>
        <v>#DIV/0!</v>
      </c>
      <c r="HD249" s="2" t="e">
        <f t="shared" si="803"/>
        <v>#DIV/0!</v>
      </c>
      <c r="HE249" s="2" t="e">
        <f t="shared" si="804"/>
        <v>#DIV/0!</v>
      </c>
      <c r="HF249" s="2" t="e">
        <f t="shared" si="805"/>
        <v>#DIV/0!</v>
      </c>
      <c r="HG249" s="2" t="e">
        <f t="shared" si="806"/>
        <v>#DIV/0!</v>
      </c>
      <c r="HH249" s="2" t="e">
        <f t="shared" si="807"/>
        <v>#DIV/0!</v>
      </c>
      <c r="HI249" s="2" t="e">
        <f t="shared" si="808"/>
        <v>#DIV/0!</v>
      </c>
      <c r="HJ249" s="11" t="e">
        <f t="shared" si="809"/>
        <v>#DIV/0!</v>
      </c>
      <c r="HK249" s="60" t="e">
        <f t="shared" si="810"/>
        <v>#DIV/0!</v>
      </c>
      <c r="HL249" s="57"/>
      <c r="HM249" s="57" t="e">
        <f t="shared" si="811"/>
        <v>#DIV/0!</v>
      </c>
      <c r="HN249" s="57" t="e">
        <f t="shared" si="812"/>
        <v>#DIV/0!</v>
      </c>
      <c r="HO249" s="57" t="e">
        <f t="shared" si="813"/>
        <v>#DIV/0!</v>
      </c>
      <c r="HP249" s="57" t="e">
        <f t="shared" si="814"/>
        <v>#DIV/0!</v>
      </c>
      <c r="HQ249" s="57" t="e">
        <f t="shared" si="815"/>
        <v>#DIV/0!</v>
      </c>
      <c r="HR249" s="57"/>
      <c r="HS249" s="57" t="e">
        <f t="shared" si="816"/>
        <v>#DIV/0!</v>
      </c>
      <c r="HT249" s="57" t="e">
        <f t="shared" si="817"/>
        <v>#DIV/0!</v>
      </c>
      <c r="HU249" s="57" t="e">
        <f t="shared" si="818"/>
        <v>#DIV/0!</v>
      </c>
      <c r="HV249" s="57" t="e">
        <f t="shared" si="819"/>
        <v>#DIV/0!</v>
      </c>
      <c r="HW249" s="57" t="e">
        <f t="shared" si="820"/>
        <v>#DIV/0!</v>
      </c>
      <c r="HX249" s="57"/>
      <c r="HY249" s="57" t="e">
        <f t="shared" si="821"/>
        <v>#DIV/0!</v>
      </c>
      <c r="HZ249" s="57" t="e">
        <f t="shared" si="822"/>
        <v>#DIV/0!</v>
      </c>
      <c r="IA249" s="57"/>
      <c r="IB249" s="61">
        <f t="shared" si="823"/>
        <v>0</v>
      </c>
      <c r="IC249" s="57" t="str">
        <f t="shared" si="824"/>
        <v/>
      </c>
      <c r="ID249" s="42"/>
      <c r="IE249" s="2" t="str">
        <f t="shared" si="825"/>
        <v/>
      </c>
      <c r="IF249" s="60" t="e">
        <f t="shared" si="826"/>
        <v>#DIV/0!</v>
      </c>
      <c r="IG249" s="60" t="str">
        <f t="shared" si="827"/>
        <v/>
      </c>
      <c r="IH249" s="60" t="str">
        <f t="shared" si="828"/>
        <v>zinco-</v>
      </c>
      <c r="II249" s="60" t="str">
        <f t="shared" si="829"/>
        <v>mangano-</v>
      </c>
      <c r="IJ249" s="60" t="e">
        <f t="shared" si="830"/>
        <v>#DIV/0!</v>
      </c>
      <c r="IK249" s="60" t="e">
        <f t="shared" si="831"/>
        <v>#DIV/0!</v>
      </c>
      <c r="IL249" s="60" t="e">
        <f t="shared" si="832"/>
        <v>#DIV/0!</v>
      </c>
      <c r="IM249" s="60" t="e">
        <f t="shared" si="833"/>
        <v>#DIV/0!</v>
      </c>
      <c r="IN249" s="60" t="str">
        <f t="shared" si="834"/>
        <v/>
      </c>
      <c r="IO249" s="60" t="str">
        <f t="shared" si="835"/>
        <v/>
      </c>
      <c r="IP249" s="57"/>
      <c r="IQ249" s="57" t="str">
        <f t="shared" si="836"/>
        <v>ERROR!!</v>
      </c>
    </row>
    <row r="250" spans="24:251">
      <c r="X250" s="29">
        <f t="shared" si="692"/>
        <v>0</v>
      </c>
      <c r="Y250" s="29">
        <f t="shared" si="693"/>
        <v>0</v>
      </c>
      <c r="Z250" s="29" t="e">
        <f t="shared" si="694"/>
        <v>#DIV/0!</v>
      </c>
      <c r="AA250" s="29" t="e">
        <f t="shared" si="695"/>
        <v>#DIV/0!</v>
      </c>
      <c r="AB250" s="29" t="e">
        <f t="shared" si="696"/>
        <v>#DIV/0!</v>
      </c>
      <c r="AC250" s="29" t="e">
        <f t="shared" si="697"/>
        <v>#DIV/0!</v>
      </c>
      <c r="AF250" s="23">
        <v>60.084299999999999</v>
      </c>
      <c r="AG250" s="23">
        <v>79.878799999999998</v>
      </c>
      <c r="AH250" s="23">
        <v>101.96120000000001</v>
      </c>
      <c r="AI250" s="23">
        <v>151.99039999999999</v>
      </c>
      <c r="AJ250" s="23">
        <v>159.69</v>
      </c>
      <c r="AK250" s="23">
        <v>71.846400000000003</v>
      </c>
      <c r="AL250" s="23">
        <v>70.9375</v>
      </c>
      <c r="AM250" s="23">
        <v>40.304400000000001</v>
      </c>
      <c r="AN250" s="23">
        <v>56.077399999999997</v>
      </c>
      <c r="AO250" s="23">
        <v>61.978999999999999</v>
      </c>
      <c r="AP250" s="23">
        <v>94.195999999999998</v>
      </c>
      <c r="AQ250" s="23">
        <v>18.998000000000001</v>
      </c>
      <c r="AR250" s="23">
        <v>35.450000000000003</v>
      </c>
      <c r="AS250" s="23">
        <v>29.88</v>
      </c>
      <c r="AT250" s="23">
        <v>74.691999999999993</v>
      </c>
      <c r="AU250" s="23">
        <v>81.39</v>
      </c>
      <c r="AX250" s="54">
        <f t="shared" si="698"/>
        <v>0</v>
      </c>
      <c r="AY250" s="54">
        <f t="shared" si="699"/>
        <v>0</v>
      </c>
      <c r="AZ250" s="54">
        <f t="shared" si="700"/>
        <v>0</v>
      </c>
      <c r="BA250" s="54">
        <f t="shared" si="701"/>
        <v>0</v>
      </c>
      <c r="BB250" s="54">
        <f t="shared" si="702"/>
        <v>0</v>
      </c>
      <c r="BC250" s="54">
        <f t="shared" si="703"/>
        <v>0</v>
      </c>
      <c r="BD250" s="54">
        <f t="shared" si="704"/>
        <v>0</v>
      </c>
      <c r="BE250" s="54">
        <f t="shared" si="705"/>
        <v>0</v>
      </c>
      <c r="BF250" s="54">
        <f t="shared" si="706"/>
        <v>0</v>
      </c>
      <c r="BG250" s="54">
        <f t="shared" si="707"/>
        <v>0</v>
      </c>
      <c r="BH250" s="54">
        <f t="shared" si="708"/>
        <v>0</v>
      </c>
      <c r="BI250" s="54">
        <f t="shared" si="709"/>
        <v>0</v>
      </c>
      <c r="BJ250" s="54">
        <f t="shared" si="710"/>
        <v>0</v>
      </c>
      <c r="BK250" s="54">
        <f t="shared" si="711"/>
        <v>0</v>
      </c>
      <c r="BL250" s="54">
        <f t="shared" si="712"/>
        <v>0</v>
      </c>
      <c r="BM250" s="42"/>
      <c r="BO250" s="54">
        <f>'Norm-coeff'!$C$2+$AX250*'Norm-coeff'!$D$2+$AY250*'Norm-coeff'!$E$2+$AZ250*'Norm-coeff'!$F$2+$BA250*'Norm-coeff'!$G$2+$BB250*'Norm-coeff'!$H$2+$BC250*'Norm-coeff'!$I$2+$BD250*'Norm-coeff'!$J$2+$BE250*'Norm-coeff'!$K$2+$BF250*'Norm-coeff'!$L$2+$BG250*'Norm-coeff'!$M$2+$BH250*'Norm-coeff'!$N$2+$BI250*'Norm-coeff'!$O$2</f>
        <v>5.4045421474420303</v>
      </c>
      <c r="BP250" s="54">
        <f>'Norm-coeff'!$C$3+$AX250*'Norm-coeff'!$D$3+$AY250*'Norm-coeff'!$E$3+$AZ250*'Norm-coeff'!$F$3+$BA250*'Norm-coeff'!$G$3+$BB250*'Norm-coeff'!$H$3+$BC250*'Norm-coeff'!$I$3+$BD250*'Norm-coeff'!$J$3+$BE250*'Norm-coeff'!$K$3+$BF250*'Norm-coeff'!$L$3+$BG250*'Norm-coeff'!$M$3+$BH250*'Norm-coeff'!$N$3+$BI250*'Norm-coeff'!$O$3</f>
        <v>3.15319116612705</v>
      </c>
      <c r="BQ250" s="54">
        <f>'Norm-coeff'!$C$4+$AX250*'Norm-coeff'!$D$4+$AY250*'Norm-coeff'!$E$4+$AZ250*'Norm-coeff'!$F$4+$BA250*'Norm-coeff'!$G$4+$BB250*'Norm-coeff'!$H$4+$BC250*'Norm-coeff'!$I$4+$BD250*'Norm-coeff'!$J$4+$BE250*'Norm-coeff'!$K$4+$BF250*'Norm-coeff'!$L$4+$BG250*'Norm-coeff'!$M$4+$BH250*'Norm-coeff'!$N$4+$BI250*'Norm-coeff'!$O$4</f>
        <v>1.42115649462768</v>
      </c>
      <c r="BR250" s="54">
        <f>'Norm-coeff'!$C$5+$AX250*'Norm-coeff'!$D$5+$AY250*'Norm-coeff'!$E$5+$AZ250*'Norm-coeff'!$F$5+$BA250*'Norm-coeff'!$G$5+$BB250*'Norm-coeff'!$H$5+$BC250*'Norm-coeff'!$I$5+$BD250*'Norm-coeff'!$J$5+$BE250*'Norm-coeff'!$K$5+$BF250*'Norm-coeff'!$L$5+$BG250*'Norm-coeff'!$M$5+$BH250*'Norm-coeff'!$N$5+$BI250*'Norm-coeff'!$O$5</f>
        <v>1.0553329241296201</v>
      </c>
      <c r="BS250" s="54">
        <f>'Norm-coeff'!$C$6+$AX250*'Norm-coeff'!$D$6+$AY250*'Norm-coeff'!$E$6+$AZ250*'Norm-coeff'!$F$6+$BA250*'Norm-coeff'!$G$6+$BB250*'Norm-coeff'!$H$6+$BC250*'Norm-coeff'!$I$6+$BD250*'Norm-coeff'!$J$6+$BE250*'Norm-coeff'!$K$6+$BF250*'Norm-coeff'!$L$6+$BG250*'Norm-coeff'!$M$6+$BH250*'Norm-coeff'!$N$6+$BI250*'Norm-coeff'!$O$6</f>
        <v>-1.48700885495103E-2</v>
      </c>
      <c r="BT250" s="54">
        <f>'Norm-coeff'!$C$7+$AX250*'Norm-coeff'!$D$7+$AY250*'Norm-coeff'!$E$7+$AZ250*'Norm-coeff'!$F$7+$BA250*'Norm-coeff'!$G$7+$BB250*'Norm-coeff'!$H$7+$BC250*'Norm-coeff'!$I$7+$BD250*'Norm-coeff'!$J$7+$BE250*'Norm-coeff'!$K$7+$BF250*'Norm-coeff'!$L$7+$BG250*'Norm-coeff'!$M$7+$BH250*'Norm-coeff'!$N$7+$BI250*'Norm-coeff'!$O$7</f>
        <v>2.0907583608832998</v>
      </c>
      <c r="BU250" s="54">
        <f>'Norm-coeff'!$C$8+$AX250*'Norm-coeff'!$D$8+$AY250*'Norm-coeff'!$E$8+$AZ250*'Norm-coeff'!$F$8+$BA250*'Norm-coeff'!$G$8+$BB250*'Norm-coeff'!$H$8+$BC250*'Norm-coeff'!$I$8+$BD250*'Norm-coeff'!$J$8+$BE250*'Norm-coeff'!$K$8+$BF250*'Norm-coeff'!$L$8+$BG250*'Norm-coeff'!$M$8+$BH250*'Norm-coeff'!$N$8+$BI250*'Norm-coeff'!$O$8</f>
        <v>0.65894159836244504</v>
      </c>
      <c r="BV250" s="54">
        <f>'Norm-coeff'!$C$9+$AX250*'Norm-coeff'!$D$9+$AY250*'Norm-coeff'!$E$9+$AZ250*'Norm-coeff'!$F$9+$BA250*'Norm-coeff'!$G$9+$BB250*'Norm-coeff'!$H$9+$BC250*'Norm-coeff'!$I$9+$BD250*'Norm-coeff'!$J$9+$BE250*'Norm-coeff'!$K$9+$BF250*'Norm-coeff'!$L$9+$BG250*'Norm-coeff'!$M$9+$BH250*'Norm-coeff'!$N$9+$BI250*'Norm-coeff'!$O$9</f>
        <v>1.48961085014701</v>
      </c>
      <c r="BW250" s="54">
        <f>'Norm-coeff'!$C$10+$AX250*'Norm-coeff'!$D$10+$AY250*'Norm-coeff'!$E$10+$AZ250*'Norm-coeff'!$F$10+$BA250*'Norm-coeff'!$G$10+$BB250*'Norm-coeff'!$H$10+$BC250*'Norm-coeff'!$I$10+$BD250*'Norm-coeff'!$J$10+$BE250*'Norm-coeff'!$K$10+$BF250*'Norm-coeff'!$L$10+$BG250*'Norm-coeff'!$M$10+$BH250*'Norm-coeff'!$N$10+$BI250*'Norm-coeff'!$O$10</f>
        <v>1.42058735749591</v>
      </c>
      <c r="BX250" s="54">
        <f>'Norm-coeff'!$C$11+$AX250*'Norm-coeff'!$D$11+$AY250*'Norm-coeff'!$E$11+$AZ250*'Norm-coeff'!$F$11+$BA250*'Norm-coeff'!$G$11+$BB250*'Norm-coeff'!$H$11+$BC250*'Norm-coeff'!$I$11+$BD250*'Norm-coeff'!$J$11+$BE250*'Norm-coeff'!$K$11+$BF250*'Norm-coeff'!$L$11+$BG250*'Norm-coeff'!$M$11+$BH250*'Norm-coeff'!$N$11+$BI250*'Norm-coeff'!$O$11</f>
        <v>0.221233014421479</v>
      </c>
      <c r="BY250" s="54">
        <f>'Norm-coeff'!$C$12+$AX250*'Norm-coeff'!$D$12+$AY250*'Norm-coeff'!$E$12+$AZ250*'Norm-coeff'!$F$12+$BA250*'Norm-coeff'!$G$12+$BB250*'Norm-coeff'!$H$12+$BC250*'Norm-coeff'!$I$12+$BD250*'Norm-coeff'!$J$12+$BE250*'Norm-coeff'!$K$12+$BF250*'Norm-coeff'!$L$12+$BG250*'Norm-coeff'!$M$12+$BH250*'Norm-coeff'!$N$12+$BI250*'Norm-coeff'!$O$12</f>
        <v>0.283527502056037</v>
      </c>
      <c r="BZ250" s="54">
        <f>'Norm-coeff'!$C$13+$AX250*'Norm-coeff'!$D$13+$AY250*'Norm-coeff'!$E$13+$AZ250*'Norm-coeff'!$F$13+$BA250*'Norm-coeff'!$G$13+$BB250*'Norm-coeff'!$H$13+$BC250*'Norm-coeff'!$I$13+$BD250*'Norm-coeff'!$J$13+$BE250*'Norm-coeff'!$K$13+$BF250*'Norm-coeff'!$L$13+$BG250*'Norm-coeff'!$M$13+$BH250*'Norm-coeff'!$N$13+$BI250*'Norm-coeff'!$O$13</f>
        <v>-4.1864930554451202E-2</v>
      </c>
      <c r="CA250" s="54">
        <f>'Norm-coeff'!$C$14+$AX250*'Norm-coeff'!$D$14+$AY250*'Norm-coeff'!$E$14+$AZ250*'Norm-coeff'!$F$14+$BA250*'Norm-coeff'!$G$14+$BB250*'Norm-coeff'!$H$14+$BC250*'Norm-coeff'!$I$14+$BD250*'Norm-coeff'!$J$14+$BE250*'Norm-coeff'!$K$14+$BF250*'Norm-coeff'!$L$14+$BG250*'Norm-coeff'!$M$14+$BH250*'Norm-coeff'!$N$14+$BI250*'Norm-coeff'!$O$14</f>
        <v>4.2526983164477103</v>
      </c>
      <c r="CC250" s="54">
        <f t="shared" si="837"/>
        <v>0</v>
      </c>
      <c r="CG250" s="54">
        <f t="shared" si="713"/>
        <v>0</v>
      </c>
      <c r="CH250" s="54">
        <f t="shared" si="691"/>
        <v>0</v>
      </c>
      <c r="CI250" s="54">
        <f t="shared" si="714"/>
        <v>0</v>
      </c>
      <c r="CJ250" s="56">
        <f t="shared" si="715"/>
        <v>0</v>
      </c>
      <c r="CK250" s="54">
        <f t="shared" si="716"/>
        <v>0</v>
      </c>
      <c r="CL250" s="54">
        <f t="shared" si="717"/>
        <v>0</v>
      </c>
      <c r="CM250" s="54">
        <f t="shared" si="718"/>
        <v>0</v>
      </c>
      <c r="CN250" s="54">
        <f t="shared" si="719"/>
        <v>0</v>
      </c>
      <c r="CO250" s="54">
        <f t="shared" si="720"/>
        <v>0</v>
      </c>
      <c r="CP250" s="54">
        <f t="shared" si="721"/>
        <v>0</v>
      </c>
      <c r="CQ250" s="54">
        <f t="shared" si="722"/>
        <v>0</v>
      </c>
      <c r="CR250" s="54">
        <f t="shared" si="723"/>
        <v>0</v>
      </c>
      <c r="CS250" s="54">
        <f t="shared" si="724"/>
        <v>0</v>
      </c>
      <c r="CU250" s="54">
        <f t="shared" si="725"/>
        <v>0</v>
      </c>
      <c r="CV250" s="54">
        <f t="shared" si="726"/>
        <v>0</v>
      </c>
      <c r="CW250" s="54">
        <f t="shared" si="727"/>
        <v>0</v>
      </c>
      <c r="CX250" s="54">
        <f t="shared" si="728"/>
        <v>0</v>
      </c>
      <c r="CZ250" s="54">
        <f t="shared" si="729"/>
        <v>0</v>
      </c>
      <c r="DA250" s="54">
        <f t="shared" si="730"/>
        <v>0</v>
      </c>
      <c r="DB250" s="54">
        <f t="shared" si="731"/>
        <v>0</v>
      </c>
      <c r="DC250" s="54">
        <f t="shared" si="732"/>
        <v>0</v>
      </c>
      <c r="DD250" s="54">
        <f t="shared" si="733"/>
        <v>0</v>
      </c>
      <c r="DE250" s="54">
        <f t="shared" si="734"/>
        <v>0</v>
      </c>
      <c r="DF250" s="54">
        <f t="shared" si="735"/>
        <v>0</v>
      </c>
      <c r="DG250" s="54">
        <f t="shared" si="736"/>
        <v>2</v>
      </c>
      <c r="DH250" s="71">
        <f t="shared" si="737"/>
        <v>0</v>
      </c>
      <c r="DI250" s="71">
        <f t="shared" si="738"/>
        <v>0</v>
      </c>
      <c r="DJ250" s="54">
        <f t="shared" si="739"/>
        <v>0</v>
      </c>
      <c r="DK250" s="54">
        <f t="shared" si="740"/>
        <v>2</v>
      </c>
      <c r="DL250" s="4">
        <f t="shared" si="665"/>
        <v>0</v>
      </c>
      <c r="DM250" s="3">
        <f t="shared" si="741"/>
        <v>0</v>
      </c>
      <c r="DN250" s="3">
        <f t="shared" si="742"/>
        <v>0</v>
      </c>
      <c r="DO250" s="4" t="e">
        <f t="shared" si="743"/>
        <v>#DIV/0!</v>
      </c>
      <c r="DP250" s="57"/>
      <c r="DQ250" s="57"/>
      <c r="DR250" s="56">
        <f t="shared" si="666"/>
        <v>2</v>
      </c>
      <c r="DS250" s="56">
        <f t="shared" si="667"/>
        <v>0</v>
      </c>
      <c r="DT250" s="38">
        <f t="shared" si="668"/>
        <v>0</v>
      </c>
      <c r="DU250" s="38">
        <f t="shared" si="744"/>
        <v>2</v>
      </c>
      <c r="DV250" s="38">
        <f t="shared" si="669"/>
        <v>0</v>
      </c>
      <c r="DW250" s="39">
        <f t="shared" si="670"/>
        <v>0</v>
      </c>
      <c r="DX250" s="39">
        <f t="shared" si="671"/>
        <v>0</v>
      </c>
      <c r="DY250" s="39">
        <f t="shared" si="672"/>
        <v>0</v>
      </c>
      <c r="DZ250" s="39">
        <f t="shared" si="673"/>
        <v>0</v>
      </c>
      <c r="EA250" s="39">
        <f t="shared" si="674"/>
        <v>0</v>
      </c>
      <c r="EB250" s="37" t="e">
        <f t="shared" si="745"/>
        <v>#DIV/0!</v>
      </c>
      <c r="EC250" s="37" t="e">
        <f t="shared" si="746"/>
        <v>#DIV/0!</v>
      </c>
      <c r="ED250" s="37" t="e">
        <f t="shared" si="747"/>
        <v>#DIV/0!</v>
      </c>
      <c r="EE250" s="37" t="e">
        <f t="shared" si="748"/>
        <v>#DIV/0!</v>
      </c>
      <c r="EF250" s="39" t="e">
        <f t="shared" si="749"/>
        <v>#DIV/0!</v>
      </c>
      <c r="EG250" s="37" t="e">
        <f t="shared" si="750"/>
        <v>#DIV/0!</v>
      </c>
      <c r="EH250" s="37" t="e">
        <f t="shared" si="751"/>
        <v>#DIV/0!</v>
      </c>
      <c r="EI250" s="11" t="b">
        <f t="shared" si="752"/>
        <v>1</v>
      </c>
      <c r="EJ250" s="11" t="b">
        <f t="shared" si="753"/>
        <v>0</v>
      </c>
      <c r="EK250" s="39" t="e">
        <f t="shared" si="754"/>
        <v>#DIV/0!</v>
      </c>
      <c r="EL250" s="39" t="e">
        <f t="shared" si="755"/>
        <v>#DIV/0!</v>
      </c>
      <c r="EM250" s="39" t="e">
        <f t="shared" si="756"/>
        <v>#DIV/0!</v>
      </c>
      <c r="EN250" s="39" t="e">
        <f t="shared" si="757"/>
        <v>#DIV/0!</v>
      </c>
      <c r="EO250" s="39" t="e">
        <f t="shared" si="758"/>
        <v>#DIV/0!</v>
      </c>
      <c r="EP250" s="39" t="e">
        <f t="shared" si="759"/>
        <v>#DIV/0!</v>
      </c>
      <c r="EQ250" s="39" t="e">
        <f t="shared" si="760"/>
        <v>#DIV/0!</v>
      </c>
      <c r="ER250" s="39" t="e">
        <f t="shared" si="761"/>
        <v>#DIV/0!</v>
      </c>
      <c r="ES250" s="58" t="str">
        <f t="shared" si="762"/>
        <v>(OH,F,Cl)-dominate amphibole</v>
      </c>
      <c r="ET250" s="58" t="e">
        <f t="shared" si="763"/>
        <v>#N/A</v>
      </c>
      <c r="EU250" s="56">
        <f t="shared" si="675"/>
        <v>0</v>
      </c>
      <c r="EV250" s="56">
        <f t="shared" si="676"/>
        <v>0</v>
      </c>
      <c r="EW250" s="56">
        <f t="shared" si="677"/>
        <v>0</v>
      </c>
      <c r="EX250" s="56">
        <f t="shared" si="678"/>
        <v>0</v>
      </c>
      <c r="EY250" s="56">
        <f t="shared" si="679"/>
        <v>0</v>
      </c>
      <c r="EZ250" s="56">
        <f t="shared" si="680"/>
        <v>0</v>
      </c>
      <c r="FA250" s="39">
        <f t="shared" si="681"/>
        <v>0</v>
      </c>
      <c r="FB250" s="39">
        <f t="shared" si="682"/>
        <v>0</v>
      </c>
      <c r="FC250" s="54">
        <f t="shared" si="683"/>
        <v>0</v>
      </c>
      <c r="FD250" s="54">
        <f t="shared" si="684"/>
        <v>0</v>
      </c>
      <c r="FE250" s="39">
        <f t="shared" si="685"/>
        <v>0</v>
      </c>
      <c r="FF250" s="54">
        <f t="shared" si="686"/>
        <v>0</v>
      </c>
      <c r="FG250" s="39">
        <f t="shared" si="687"/>
        <v>0</v>
      </c>
      <c r="FH250" s="39">
        <f t="shared" si="764"/>
        <v>0</v>
      </c>
      <c r="FI250" s="39">
        <f t="shared" si="765"/>
        <v>0</v>
      </c>
      <c r="FJ250" s="39">
        <f t="shared" si="766"/>
        <v>0</v>
      </c>
      <c r="FK250" s="39" t="e">
        <f t="shared" si="767"/>
        <v>#DIV/0!</v>
      </c>
      <c r="FL250" s="39" t="e">
        <f t="shared" si="768"/>
        <v>#DIV/0!</v>
      </c>
      <c r="FM250" s="39" t="e">
        <f t="shared" si="769"/>
        <v>#DIV/0!</v>
      </c>
      <c r="FN250" s="39">
        <f t="shared" si="770"/>
        <v>1</v>
      </c>
      <c r="FO250" s="39">
        <f t="shared" si="688"/>
        <v>0</v>
      </c>
      <c r="FP250" s="39">
        <f t="shared" si="689"/>
        <v>0</v>
      </c>
      <c r="FQ250" s="39">
        <f t="shared" si="690"/>
        <v>0</v>
      </c>
      <c r="FR250" s="39">
        <f t="shared" si="771"/>
        <v>0</v>
      </c>
      <c r="FS250" s="39">
        <f t="shared" si="772"/>
        <v>0</v>
      </c>
      <c r="FU250" s="39" t="e">
        <f t="shared" si="773"/>
        <v>#DIV/0!</v>
      </c>
      <c r="FV250" s="39" t="e">
        <f t="shared" si="774"/>
        <v>#DIV/0!</v>
      </c>
      <c r="FW250" s="39" t="e">
        <f t="shared" si="775"/>
        <v>#DIV/0!</v>
      </c>
      <c r="FY250" s="39" t="e">
        <f t="shared" si="776"/>
        <v>#DIV/0!</v>
      </c>
      <c r="FZ250" s="39" t="e">
        <f t="shared" si="777"/>
        <v>#DIV/0!</v>
      </c>
      <c r="GA250" s="39" t="e">
        <f t="shared" si="778"/>
        <v>#DIV/0!</v>
      </c>
      <c r="GB250" s="39" t="e">
        <f t="shared" si="779"/>
        <v>#DIV/0!</v>
      </c>
      <c r="GC250" s="39" t="e">
        <f t="shared" si="780"/>
        <v>#DIV/0!</v>
      </c>
      <c r="GD250" s="39" t="e">
        <f t="shared" si="781"/>
        <v>#DIV/0!</v>
      </c>
      <c r="GE250" s="39" t="e">
        <f t="shared" si="782"/>
        <v>#DIV/0!</v>
      </c>
      <c r="GF250" s="39" t="e">
        <f t="shared" si="783"/>
        <v>#DIV/0!</v>
      </c>
      <c r="GG250" s="39" t="e">
        <f t="shared" si="784"/>
        <v>#DIV/0!</v>
      </c>
      <c r="GH250" s="39" t="e">
        <f t="shared" si="785"/>
        <v>#DIV/0!</v>
      </c>
      <c r="GI250" s="39"/>
      <c r="GJ250" s="39" t="e">
        <f t="shared" si="786"/>
        <v>#DIV/0!</v>
      </c>
      <c r="GK250" s="39" t="e">
        <f t="shared" si="787"/>
        <v>#DIV/0!</v>
      </c>
      <c r="GL250" s="39" t="e">
        <f t="shared" si="788"/>
        <v>#DIV/0!</v>
      </c>
      <c r="GM250" s="39" t="e">
        <f t="shared" si="789"/>
        <v>#DIV/0!</v>
      </c>
      <c r="GN250" s="39" t="e">
        <f t="shared" si="790"/>
        <v>#DIV/0!</v>
      </c>
      <c r="GO250" s="57"/>
      <c r="GP250" s="57" t="e">
        <f t="shared" si="791"/>
        <v>#DIV/0!</v>
      </c>
      <c r="GQ250" s="59" t="e">
        <f t="shared" si="792"/>
        <v>#DIV/0!</v>
      </c>
      <c r="GR250" s="41" t="e">
        <f t="shared" si="793"/>
        <v>#DIV/0!</v>
      </c>
      <c r="GS250" s="57" t="e">
        <f t="shared" si="794"/>
        <v>#DIV/0!</v>
      </c>
      <c r="GT250" s="57" t="e">
        <f t="shared" si="795"/>
        <v>#DIV/0!</v>
      </c>
      <c r="GU250" s="57" t="e">
        <f t="shared" si="796"/>
        <v>#DIV/0!</v>
      </c>
      <c r="GV250" s="57"/>
      <c r="GW250" s="42" t="e">
        <f t="shared" si="797"/>
        <v>#DIV/0!</v>
      </c>
      <c r="GX250" s="42" t="e">
        <f t="shared" si="798"/>
        <v>#DIV/0!</v>
      </c>
      <c r="GY250" s="42" t="e">
        <f t="shared" si="799"/>
        <v>#DIV/0!</v>
      </c>
      <c r="GZ250" s="57"/>
      <c r="HA250" s="2" t="e">
        <f t="shared" si="800"/>
        <v>#DIV/0!</v>
      </c>
      <c r="HB250" s="2" t="e">
        <f t="shared" si="801"/>
        <v>#DIV/0!</v>
      </c>
      <c r="HC250" s="2" t="e">
        <f t="shared" si="802"/>
        <v>#DIV/0!</v>
      </c>
      <c r="HD250" s="2" t="e">
        <f t="shared" si="803"/>
        <v>#DIV/0!</v>
      </c>
      <c r="HE250" s="2" t="e">
        <f t="shared" si="804"/>
        <v>#DIV/0!</v>
      </c>
      <c r="HF250" s="2" t="e">
        <f t="shared" si="805"/>
        <v>#DIV/0!</v>
      </c>
      <c r="HG250" s="2" t="e">
        <f t="shared" si="806"/>
        <v>#DIV/0!</v>
      </c>
      <c r="HH250" s="2" t="e">
        <f t="shared" si="807"/>
        <v>#DIV/0!</v>
      </c>
      <c r="HI250" s="2" t="e">
        <f t="shared" si="808"/>
        <v>#DIV/0!</v>
      </c>
      <c r="HJ250" s="11" t="e">
        <f t="shared" si="809"/>
        <v>#DIV/0!</v>
      </c>
      <c r="HK250" s="60" t="e">
        <f t="shared" si="810"/>
        <v>#DIV/0!</v>
      </c>
      <c r="HL250" s="57"/>
      <c r="HM250" s="57" t="e">
        <f t="shared" si="811"/>
        <v>#DIV/0!</v>
      </c>
      <c r="HN250" s="57" t="e">
        <f t="shared" si="812"/>
        <v>#DIV/0!</v>
      </c>
      <c r="HO250" s="57" t="e">
        <f t="shared" si="813"/>
        <v>#DIV/0!</v>
      </c>
      <c r="HP250" s="57" t="e">
        <f t="shared" si="814"/>
        <v>#DIV/0!</v>
      </c>
      <c r="HQ250" s="57" t="e">
        <f t="shared" si="815"/>
        <v>#DIV/0!</v>
      </c>
      <c r="HR250" s="57"/>
      <c r="HS250" s="57" t="e">
        <f t="shared" si="816"/>
        <v>#DIV/0!</v>
      </c>
      <c r="HT250" s="57" t="e">
        <f t="shared" si="817"/>
        <v>#DIV/0!</v>
      </c>
      <c r="HU250" s="57" t="e">
        <f t="shared" si="818"/>
        <v>#DIV/0!</v>
      </c>
      <c r="HV250" s="57" t="e">
        <f t="shared" si="819"/>
        <v>#DIV/0!</v>
      </c>
      <c r="HW250" s="57" t="e">
        <f t="shared" si="820"/>
        <v>#DIV/0!</v>
      </c>
      <c r="HX250" s="57"/>
      <c r="HY250" s="57" t="e">
        <f t="shared" si="821"/>
        <v>#DIV/0!</v>
      </c>
      <c r="HZ250" s="57" t="e">
        <f t="shared" si="822"/>
        <v>#DIV/0!</v>
      </c>
      <c r="IA250" s="57"/>
      <c r="IB250" s="61">
        <f t="shared" si="823"/>
        <v>0</v>
      </c>
      <c r="IC250" s="57" t="str">
        <f t="shared" si="824"/>
        <v/>
      </c>
      <c r="ID250" s="42"/>
      <c r="IE250" s="2" t="str">
        <f t="shared" si="825"/>
        <v/>
      </c>
      <c r="IF250" s="60" t="e">
        <f t="shared" si="826"/>
        <v>#DIV/0!</v>
      </c>
      <c r="IG250" s="60" t="str">
        <f t="shared" si="827"/>
        <v/>
      </c>
      <c r="IH250" s="60" t="str">
        <f t="shared" si="828"/>
        <v>zinco-</v>
      </c>
      <c r="II250" s="60" t="str">
        <f t="shared" si="829"/>
        <v>mangano-</v>
      </c>
      <c r="IJ250" s="60" t="e">
        <f t="shared" si="830"/>
        <v>#DIV/0!</v>
      </c>
      <c r="IK250" s="60" t="e">
        <f t="shared" si="831"/>
        <v>#DIV/0!</v>
      </c>
      <c r="IL250" s="60" t="e">
        <f t="shared" si="832"/>
        <v>#DIV/0!</v>
      </c>
      <c r="IM250" s="60" t="e">
        <f t="shared" si="833"/>
        <v>#DIV/0!</v>
      </c>
      <c r="IN250" s="60" t="str">
        <f t="shared" si="834"/>
        <v/>
      </c>
      <c r="IO250" s="60" t="str">
        <f t="shared" si="835"/>
        <v/>
      </c>
      <c r="IP250" s="57"/>
      <c r="IQ250" s="57" t="str">
        <f t="shared" si="836"/>
        <v>ERROR!!</v>
      </c>
    </row>
    <row r="251" spans="24:251">
      <c r="X251" s="29">
        <f t="shared" si="692"/>
        <v>0</v>
      </c>
      <c r="Y251" s="29">
        <f t="shared" si="693"/>
        <v>0</v>
      </c>
      <c r="Z251" s="29" t="e">
        <f t="shared" si="694"/>
        <v>#DIV/0!</v>
      </c>
      <c r="AA251" s="29" t="e">
        <f t="shared" si="695"/>
        <v>#DIV/0!</v>
      </c>
      <c r="AB251" s="29" t="e">
        <f t="shared" si="696"/>
        <v>#DIV/0!</v>
      </c>
      <c r="AC251" s="29" t="e">
        <f t="shared" si="697"/>
        <v>#DIV/0!</v>
      </c>
      <c r="AF251" s="23">
        <v>60.084299999999999</v>
      </c>
      <c r="AG251" s="23">
        <v>79.878799999999998</v>
      </c>
      <c r="AH251" s="23">
        <v>101.96120000000001</v>
      </c>
      <c r="AI251" s="23">
        <v>151.99039999999999</v>
      </c>
      <c r="AJ251" s="23">
        <v>159.69</v>
      </c>
      <c r="AK251" s="23">
        <v>71.846400000000003</v>
      </c>
      <c r="AL251" s="23">
        <v>70.9375</v>
      </c>
      <c r="AM251" s="23">
        <v>40.304400000000001</v>
      </c>
      <c r="AN251" s="23">
        <v>56.077399999999997</v>
      </c>
      <c r="AO251" s="23">
        <v>61.978999999999999</v>
      </c>
      <c r="AP251" s="23">
        <v>94.195999999999998</v>
      </c>
      <c r="AQ251" s="23">
        <v>18.998000000000001</v>
      </c>
      <c r="AR251" s="23">
        <v>35.450000000000003</v>
      </c>
      <c r="AS251" s="23">
        <v>29.88</v>
      </c>
      <c r="AT251" s="23">
        <v>74.691999999999993</v>
      </c>
      <c r="AU251" s="23">
        <v>81.39</v>
      </c>
      <c r="AX251" s="54">
        <f t="shared" si="698"/>
        <v>0</v>
      </c>
      <c r="AY251" s="54">
        <f t="shared" si="699"/>
        <v>0</v>
      </c>
      <c r="AZ251" s="54">
        <f t="shared" si="700"/>
        <v>0</v>
      </c>
      <c r="BA251" s="54">
        <f t="shared" si="701"/>
        <v>0</v>
      </c>
      <c r="BB251" s="54">
        <f t="shared" si="702"/>
        <v>0</v>
      </c>
      <c r="BC251" s="54">
        <f t="shared" si="703"/>
        <v>0</v>
      </c>
      <c r="BD251" s="54">
        <f t="shared" si="704"/>
        <v>0</v>
      </c>
      <c r="BE251" s="54">
        <f t="shared" si="705"/>
        <v>0</v>
      </c>
      <c r="BF251" s="54">
        <f t="shared" si="706"/>
        <v>0</v>
      </c>
      <c r="BG251" s="54">
        <f t="shared" si="707"/>
        <v>0</v>
      </c>
      <c r="BH251" s="54">
        <f t="shared" si="708"/>
        <v>0</v>
      </c>
      <c r="BI251" s="54">
        <f t="shared" si="709"/>
        <v>0</v>
      </c>
      <c r="BJ251" s="54">
        <f t="shared" si="710"/>
        <v>0</v>
      </c>
      <c r="BK251" s="54">
        <f t="shared" si="711"/>
        <v>0</v>
      </c>
      <c r="BL251" s="54">
        <f t="shared" si="712"/>
        <v>0</v>
      </c>
      <c r="BM251" s="42"/>
      <c r="BO251" s="54">
        <f>'Norm-coeff'!$C$2+$AX251*'Norm-coeff'!$D$2+$AY251*'Norm-coeff'!$E$2+$AZ251*'Norm-coeff'!$F$2+$BA251*'Norm-coeff'!$G$2+$BB251*'Norm-coeff'!$H$2+$BC251*'Norm-coeff'!$I$2+$BD251*'Norm-coeff'!$J$2+$BE251*'Norm-coeff'!$K$2+$BF251*'Norm-coeff'!$L$2+$BG251*'Norm-coeff'!$M$2+$BH251*'Norm-coeff'!$N$2+$BI251*'Norm-coeff'!$O$2</f>
        <v>5.4045421474420303</v>
      </c>
      <c r="BP251" s="54">
        <f>'Norm-coeff'!$C$3+$AX251*'Norm-coeff'!$D$3+$AY251*'Norm-coeff'!$E$3+$AZ251*'Norm-coeff'!$F$3+$BA251*'Norm-coeff'!$G$3+$BB251*'Norm-coeff'!$H$3+$BC251*'Norm-coeff'!$I$3+$BD251*'Norm-coeff'!$J$3+$BE251*'Norm-coeff'!$K$3+$BF251*'Norm-coeff'!$L$3+$BG251*'Norm-coeff'!$M$3+$BH251*'Norm-coeff'!$N$3+$BI251*'Norm-coeff'!$O$3</f>
        <v>3.15319116612705</v>
      </c>
      <c r="BQ251" s="54">
        <f>'Norm-coeff'!$C$4+$AX251*'Norm-coeff'!$D$4+$AY251*'Norm-coeff'!$E$4+$AZ251*'Norm-coeff'!$F$4+$BA251*'Norm-coeff'!$G$4+$BB251*'Norm-coeff'!$H$4+$BC251*'Norm-coeff'!$I$4+$BD251*'Norm-coeff'!$J$4+$BE251*'Norm-coeff'!$K$4+$BF251*'Norm-coeff'!$L$4+$BG251*'Norm-coeff'!$M$4+$BH251*'Norm-coeff'!$N$4+$BI251*'Norm-coeff'!$O$4</f>
        <v>1.42115649462768</v>
      </c>
      <c r="BR251" s="54">
        <f>'Norm-coeff'!$C$5+$AX251*'Norm-coeff'!$D$5+$AY251*'Norm-coeff'!$E$5+$AZ251*'Norm-coeff'!$F$5+$BA251*'Norm-coeff'!$G$5+$BB251*'Norm-coeff'!$H$5+$BC251*'Norm-coeff'!$I$5+$BD251*'Norm-coeff'!$J$5+$BE251*'Norm-coeff'!$K$5+$BF251*'Norm-coeff'!$L$5+$BG251*'Norm-coeff'!$M$5+$BH251*'Norm-coeff'!$N$5+$BI251*'Norm-coeff'!$O$5</f>
        <v>1.0553329241296201</v>
      </c>
      <c r="BS251" s="54">
        <f>'Norm-coeff'!$C$6+$AX251*'Norm-coeff'!$D$6+$AY251*'Norm-coeff'!$E$6+$AZ251*'Norm-coeff'!$F$6+$BA251*'Norm-coeff'!$G$6+$BB251*'Norm-coeff'!$H$6+$BC251*'Norm-coeff'!$I$6+$BD251*'Norm-coeff'!$J$6+$BE251*'Norm-coeff'!$K$6+$BF251*'Norm-coeff'!$L$6+$BG251*'Norm-coeff'!$M$6+$BH251*'Norm-coeff'!$N$6+$BI251*'Norm-coeff'!$O$6</f>
        <v>-1.48700885495103E-2</v>
      </c>
      <c r="BT251" s="54">
        <f>'Norm-coeff'!$C$7+$AX251*'Norm-coeff'!$D$7+$AY251*'Norm-coeff'!$E$7+$AZ251*'Norm-coeff'!$F$7+$BA251*'Norm-coeff'!$G$7+$BB251*'Norm-coeff'!$H$7+$BC251*'Norm-coeff'!$I$7+$BD251*'Norm-coeff'!$J$7+$BE251*'Norm-coeff'!$K$7+$BF251*'Norm-coeff'!$L$7+$BG251*'Norm-coeff'!$M$7+$BH251*'Norm-coeff'!$N$7+$BI251*'Norm-coeff'!$O$7</f>
        <v>2.0907583608832998</v>
      </c>
      <c r="BU251" s="54">
        <f>'Norm-coeff'!$C$8+$AX251*'Norm-coeff'!$D$8+$AY251*'Norm-coeff'!$E$8+$AZ251*'Norm-coeff'!$F$8+$BA251*'Norm-coeff'!$G$8+$BB251*'Norm-coeff'!$H$8+$BC251*'Norm-coeff'!$I$8+$BD251*'Norm-coeff'!$J$8+$BE251*'Norm-coeff'!$K$8+$BF251*'Norm-coeff'!$L$8+$BG251*'Norm-coeff'!$M$8+$BH251*'Norm-coeff'!$N$8+$BI251*'Norm-coeff'!$O$8</f>
        <v>0.65894159836244504</v>
      </c>
      <c r="BV251" s="54">
        <f>'Norm-coeff'!$C$9+$AX251*'Norm-coeff'!$D$9+$AY251*'Norm-coeff'!$E$9+$AZ251*'Norm-coeff'!$F$9+$BA251*'Norm-coeff'!$G$9+$BB251*'Norm-coeff'!$H$9+$BC251*'Norm-coeff'!$I$9+$BD251*'Norm-coeff'!$J$9+$BE251*'Norm-coeff'!$K$9+$BF251*'Norm-coeff'!$L$9+$BG251*'Norm-coeff'!$M$9+$BH251*'Norm-coeff'!$N$9+$BI251*'Norm-coeff'!$O$9</f>
        <v>1.48961085014701</v>
      </c>
      <c r="BW251" s="54">
        <f>'Norm-coeff'!$C$10+$AX251*'Norm-coeff'!$D$10+$AY251*'Norm-coeff'!$E$10+$AZ251*'Norm-coeff'!$F$10+$BA251*'Norm-coeff'!$G$10+$BB251*'Norm-coeff'!$H$10+$BC251*'Norm-coeff'!$I$10+$BD251*'Norm-coeff'!$J$10+$BE251*'Norm-coeff'!$K$10+$BF251*'Norm-coeff'!$L$10+$BG251*'Norm-coeff'!$M$10+$BH251*'Norm-coeff'!$N$10+$BI251*'Norm-coeff'!$O$10</f>
        <v>1.42058735749591</v>
      </c>
      <c r="BX251" s="54">
        <f>'Norm-coeff'!$C$11+$AX251*'Norm-coeff'!$D$11+$AY251*'Norm-coeff'!$E$11+$AZ251*'Norm-coeff'!$F$11+$BA251*'Norm-coeff'!$G$11+$BB251*'Norm-coeff'!$H$11+$BC251*'Norm-coeff'!$I$11+$BD251*'Norm-coeff'!$J$11+$BE251*'Norm-coeff'!$K$11+$BF251*'Norm-coeff'!$L$11+$BG251*'Norm-coeff'!$M$11+$BH251*'Norm-coeff'!$N$11+$BI251*'Norm-coeff'!$O$11</f>
        <v>0.221233014421479</v>
      </c>
      <c r="BY251" s="54">
        <f>'Norm-coeff'!$C$12+$AX251*'Norm-coeff'!$D$12+$AY251*'Norm-coeff'!$E$12+$AZ251*'Norm-coeff'!$F$12+$BA251*'Norm-coeff'!$G$12+$BB251*'Norm-coeff'!$H$12+$BC251*'Norm-coeff'!$I$12+$BD251*'Norm-coeff'!$J$12+$BE251*'Norm-coeff'!$K$12+$BF251*'Norm-coeff'!$L$12+$BG251*'Norm-coeff'!$M$12+$BH251*'Norm-coeff'!$N$12+$BI251*'Norm-coeff'!$O$12</f>
        <v>0.283527502056037</v>
      </c>
      <c r="BZ251" s="54">
        <f>'Norm-coeff'!$C$13+$AX251*'Norm-coeff'!$D$13+$AY251*'Norm-coeff'!$E$13+$AZ251*'Norm-coeff'!$F$13+$BA251*'Norm-coeff'!$G$13+$BB251*'Norm-coeff'!$H$13+$BC251*'Norm-coeff'!$I$13+$BD251*'Norm-coeff'!$J$13+$BE251*'Norm-coeff'!$K$13+$BF251*'Norm-coeff'!$L$13+$BG251*'Norm-coeff'!$M$13+$BH251*'Norm-coeff'!$N$13+$BI251*'Norm-coeff'!$O$13</f>
        <v>-4.1864930554451202E-2</v>
      </c>
      <c r="CA251" s="54">
        <f>'Norm-coeff'!$C$14+$AX251*'Norm-coeff'!$D$14+$AY251*'Norm-coeff'!$E$14+$AZ251*'Norm-coeff'!$F$14+$BA251*'Norm-coeff'!$G$14+$BB251*'Norm-coeff'!$H$14+$BC251*'Norm-coeff'!$I$14+$BD251*'Norm-coeff'!$J$14+$BE251*'Norm-coeff'!$K$14+$BF251*'Norm-coeff'!$L$14+$BG251*'Norm-coeff'!$M$14+$BH251*'Norm-coeff'!$N$14+$BI251*'Norm-coeff'!$O$14</f>
        <v>4.2526983164477103</v>
      </c>
      <c r="CC251" s="54">
        <f t="shared" si="837"/>
        <v>0</v>
      </c>
      <c r="CG251" s="54">
        <f t="shared" si="713"/>
        <v>0</v>
      </c>
      <c r="CH251" s="54">
        <f t="shared" si="691"/>
        <v>0</v>
      </c>
      <c r="CI251" s="54">
        <f t="shared" si="714"/>
        <v>0</v>
      </c>
      <c r="CJ251" s="56">
        <f t="shared" si="715"/>
        <v>0</v>
      </c>
      <c r="CK251" s="54">
        <f t="shared" si="716"/>
        <v>0</v>
      </c>
      <c r="CL251" s="54">
        <f t="shared" si="717"/>
        <v>0</v>
      </c>
      <c r="CM251" s="54">
        <f t="shared" si="718"/>
        <v>0</v>
      </c>
      <c r="CN251" s="54">
        <f t="shared" si="719"/>
        <v>0</v>
      </c>
      <c r="CO251" s="54">
        <f t="shared" si="720"/>
        <v>0</v>
      </c>
      <c r="CP251" s="54">
        <f t="shared" si="721"/>
        <v>0</v>
      </c>
      <c r="CQ251" s="54">
        <f t="shared" si="722"/>
        <v>0</v>
      </c>
      <c r="CR251" s="54">
        <f t="shared" si="723"/>
        <v>0</v>
      </c>
      <c r="CS251" s="54">
        <f t="shared" si="724"/>
        <v>0</v>
      </c>
      <c r="CU251" s="54">
        <f t="shared" si="725"/>
        <v>0</v>
      </c>
      <c r="CV251" s="54">
        <f t="shared" si="726"/>
        <v>0</v>
      </c>
      <c r="CW251" s="54">
        <f t="shared" si="727"/>
        <v>0</v>
      </c>
      <c r="CX251" s="54">
        <f t="shared" si="728"/>
        <v>0</v>
      </c>
      <c r="CZ251" s="54">
        <f t="shared" si="729"/>
        <v>0</v>
      </c>
      <c r="DA251" s="54">
        <f t="shared" si="730"/>
        <v>0</v>
      </c>
      <c r="DB251" s="54">
        <f t="shared" si="731"/>
        <v>0</v>
      </c>
      <c r="DC251" s="54">
        <f t="shared" si="732"/>
        <v>0</v>
      </c>
      <c r="DD251" s="54">
        <f t="shared" si="733"/>
        <v>0</v>
      </c>
      <c r="DE251" s="54">
        <f t="shared" si="734"/>
        <v>0</v>
      </c>
      <c r="DF251" s="54">
        <f t="shared" si="735"/>
        <v>0</v>
      </c>
      <c r="DG251" s="54">
        <f t="shared" si="736"/>
        <v>2</v>
      </c>
      <c r="DH251" s="71">
        <f t="shared" si="737"/>
        <v>0</v>
      </c>
      <c r="DI251" s="71">
        <f t="shared" si="738"/>
        <v>0</v>
      </c>
      <c r="DJ251" s="54">
        <f t="shared" si="739"/>
        <v>0</v>
      </c>
      <c r="DK251" s="54">
        <f t="shared" si="740"/>
        <v>2</v>
      </c>
      <c r="DL251" s="4">
        <f t="shared" si="665"/>
        <v>0</v>
      </c>
      <c r="DM251" s="3">
        <f t="shared" si="741"/>
        <v>0</v>
      </c>
      <c r="DN251" s="3">
        <f t="shared" si="742"/>
        <v>0</v>
      </c>
      <c r="DO251" s="4" t="e">
        <f t="shared" si="743"/>
        <v>#DIV/0!</v>
      </c>
      <c r="DP251" s="57"/>
      <c r="DQ251" s="57"/>
      <c r="DR251" s="56">
        <f t="shared" si="666"/>
        <v>2</v>
      </c>
      <c r="DS251" s="56">
        <f t="shared" si="667"/>
        <v>0</v>
      </c>
      <c r="DT251" s="38">
        <f t="shared" si="668"/>
        <v>0</v>
      </c>
      <c r="DU251" s="38">
        <f t="shared" si="744"/>
        <v>2</v>
      </c>
      <c r="DV251" s="38">
        <f t="shared" si="669"/>
        <v>0</v>
      </c>
      <c r="DW251" s="39">
        <f t="shared" si="670"/>
        <v>0</v>
      </c>
      <c r="DX251" s="39">
        <f t="shared" si="671"/>
        <v>0</v>
      </c>
      <c r="DY251" s="39">
        <f t="shared" si="672"/>
        <v>0</v>
      </c>
      <c r="DZ251" s="39">
        <f t="shared" si="673"/>
        <v>0</v>
      </c>
      <c r="EA251" s="39">
        <f t="shared" si="674"/>
        <v>0</v>
      </c>
      <c r="EB251" s="37" t="e">
        <f t="shared" si="745"/>
        <v>#DIV/0!</v>
      </c>
      <c r="EC251" s="37" t="e">
        <f t="shared" si="746"/>
        <v>#DIV/0!</v>
      </c>
      <c r="ED251" s="37" t="e">
        <f t="shared" si="747"/>
        <v>#DIV/0!</v>
      </c>
      <c r="EE251" s="37" t="e">
        <f t="shared" si="748"/>
        <v>#DIV/0!</v>
      </c>
      <c r="EF251" s="39" t="e">
        <f t="shared" si="749"/>
        <v>#DIV/0!</v>
      </c>
      <c r="EG251" s="37" t="e">
        <f t="shared" si="750"/>
        <v>#DIV/0!</v>
      </c>
      <c r="EH251" s="37" t="e">
        <f t="shared" si="751"/>
        <v>#DIV/0!</v>
      </c>
      <c r="EI251" s="11" t="b">
        <f t="shared" si="752"/>
        <v>1</v>
      </c>
      <c r="EJ251" s="11" t="b">
        <f t="shared" si="753"/>
        <v>0</v>
      </c>
      <c r="EK251" s="39" t="e">
        <f t="shared" si="754"/>
        <v>#DIV/0!</v>
      </c>
      <c r="EL251" s="39" t="e">
        <f t="shared" si="755"/>
        <v>#DIV/0!</v>
      </c>
      <c r="EM251" s="39" t="e">
        <f t="shared" si="756"/>
        <v>#DIV/0!</v>
      </c>
      <c r="EN251" s="39" t="e">
        <f t="shared" si="757"/>
        <v>#DIV/0!</v>
      </c>
      <c r="EO251" s="39" t="e">
        <f t="shared" si="758"/>
        <v>#DIV/0!</v>
      </c>
      <c r="EP251" s="39" t="e">
        <f t="shared" si="759"/>
        <v>#DIV/0!</v>
      </c>
      <c r="EQ251" s="39" t="e">
        <f t="shared" si="760"/>
        <v>#DIV/0!</v>
      </c>
      <c r="ER251" s="39" t="e">
        <f t="shared" si="761"/>
        <v>#DIV/0!</v>
      </c>
      <c r="ES251" s="58" t="str">
        <f t="shared" si="762"/>
        <v>(OH,F,Cl)-dominate amphibole</v>
      </c>
      <c r="ET251" s="58" t="e">
        <f t="shared" si="763"/>
        <v>#N/A</v>
      </c>
      <c r="EU251" s="56">
        <f t="shared" si="675"/>
        <v>0</v>
      </c>
      <c r="EV251" s="56">
        <f t="shared" si="676"/>
        <v>0</v>
      </c>
      <c r="EW251" s="56">
        <f t="shared" si="677"/>
        <v>0</v>
      </c>
      <c r="EX251" s="56">
        <f t="shared" si="678"/>
        <v>0</v>
      </c>
      <c r="EY251" s="56">
        <f t="shared" si="679"/>
        <v>0</v>
      </c>
      <c r="EZ251" s="56">
        <f t="shared" si="680"/>
        <v>0</v>
      </c>
      <c r="FA251" s="39">
        <f t="shared" si="681"/>
        <v>0</v>
      </c>
      <c r="FB251" s="39">
        <f t="shared" si="682"/>
        <v>0</v>
      </c>
      <c r="FC251" s="54">
        <f t="shared" si="683"/>
        <v>0</v>
      </c>
      <c r="FD251" s="54">
        <f t="shared" si="684"/>
        <v>0</v>
      </c>
      <c r="FE251" s="39">
        <f t="shared" si="685"/>
        <v>0</v>
      </c>
      <c r="FF251" s="54">
        <f t="shared" si="686"/>
        <v>0</v>
      </c>
      <c r="FG251" s="39">
        <f t="shared" si="687"/>
        <v>0</v>
      </c>
      <c r="FH251" s="39">
        <f t="shared" si="764"/>
        <v>0</v>
      </c>
      <c r="FI251" s="39">
        <f t="shared" si="765"/>
        <v>0</v>
      </c>
      <c r="FJ251" s="39">
        <f t="shared" si="766"/>
        <v>0</v>
      </c>
      <c r="FK251" s="39" t="e">
        <f t="shared" si="767"/>
        <v>#DIV/0!</v>
      </c>
      <c r="FL251" s="39" t="e">
        <f t="shared" si="768"/>
        <v>#DIV/0!</v>
      </c>
      <c r="FM251" s="39" t="e">
        <f t="shared" si="769"/>
        <v>#DIV/0!</v>
      </c>
      <c r="FN251" s="39">
        <f t="shared" si="770"/>
        <v>1</v>
      </c>
      <c r="FO251" s="39">
        <f t="shared" si="688"/>
        <v>0</v>
      </c>
      <c r="FP251" s="39">
        <f t="shared" si="689"/>
        <v>0</v>
      </c>
      <c r="FQ251" s="39">
        <f t="shared" si="690"/>
        <v>0</v>
      </c>
      <c r="FR251" s="39">
        <f t="shared" si="771"/>
        <v>0</v>
      </c>
      <c r="FS251" s="39">
        <f t="shared" si="772"/>
        <v>0</v>
      </c>
      <c r="FU251" s="39" t="e">
        <f t="shared" si="773"/>
        <v>#DIV/0!</v>
      </c>
      <c r="FV251" s="39" t="e">
        <f t="shared" si="774"/>
        <v>#DIV/0!</v>
      </c>
      <c r="FW251" s="39" t="e">
        <f t="shared" si="775"/>
        <v>#DIV/0!</v>
      </c>
      <c r="FY251" s="39" t="e">
        <f t="shared" si="776"/>
        <v>#DIV/0!</v>
      </c>
      <c r="FZ251" s="39" t="e">
        <f t="shared" si="777"/>
        <v>#DIV/0!</v>
      </c>
      <c r="GA251" s="39" t="e">
        <f t="shared" si="778"/>
        <v>#DIV/0!</v>
      </c>
      <c r="GB251" s="39" t="e">
        <f t="shared" si="779"/>
        <v>#DIV/0!</v>
      </c>
      <c r="GC251" s="39" t="e">
        <f t="shared" si="780"/>
        <v>#DIV/0!</v>
      </c>
      <c r="GD251" s="39" t="e">
        <f t="shared" si="781"/>
        <v>#DIV/0!</v>
      </c>
      <c r="GE251" s="39" t="e">
        <f t="shared" si="782"/>
        <v>#DIV/0!</v>
      </c>
      <c r="GF251" s="39" t="e">
        <f t="shared" si="783"/>
        <v>#DIV/0!</v>
      </c>
      <c r="GG251" s="39" t="e">
        <f t="shared" si="784"/>
        <v>#DIV/0!</v>
      </c>
      <c r="GH251" s="39" t="e">
        <f t="shared" si="785"/>
        <v>#DIV/0!</v>
      </c>
      <c r="GI251" s="39"/>
      <c r="GJ251" s="39" t="e">
        <f t="shared" si="786"/>
        <v>#DIV/0!</v>
      </c>
      <c r="GK251" s="39" t="e">
        <f t="shared" si="787"/>
        <v>#DIV/0!</v>
      </c>
      <c r="GL251" s="39" t="e">
        <f t="shared" si="788"/>
        <v>#DIV/0!</v>
      </c>
      <c r="GM251" s="39" t="e">
        <f t="shared" si="789"/>
        <v>#DIV/0!</v>
      </c>
      <c r="GN251" s="39" t="e">
        <f t="shared" si="790"/>
        <v>#DIV/0!</v>
      </c>
      <c r="GO251" s="57"/>
      <c r="GP251" s="57" t="e">
        <f t="shared" si="791"/>
        <v>#DIV/0!</v>
      </c>
      <c r="GQ251" s="59" t="e">
        <f t="shared" si="792"/>
        <v>#DIV/0!</v>
      </c>
      <c r="GR251" s="41" t="e">
        <f t="shared" si="793"/>
        <v>#DIV/0!</v>
      </c>
      <c r="GS251" s="57" t="e">
        <f t="shared" si="794"/>
        <v>#DIV/0!</v>
      </c>
      <c r="GT251" s="57" t="e">
        <f t="shared" si="795"/>
        <v>#DIV/0!</v>
      </c>
      <c r="GU251" s="57" t="e">
        <f t="shared" si="796"/>
        <v>#DIV/0!</v>
      </c>
      <c r="GV251" s="57"/>
      <c r="GW251" s="42" t="e">
        <f t="shared" si="797"/>
        <v>#DIV/0!</v>
      </c>
      <c r="GX251" s="42" t="e">
        <f t="shared" si="798"/>
        <v>#DIV/0!</v>
      </c>
      <c r="GY251" s="42" t="e">
        <f t="shared" si="799"/>
        <v>#DIV/0!</v>
      </c>
      <c r="GZ251" s="57"/>
      <c r="HA251" s="2" t="e">
        <f t="shared" si="800"/>
        <v>#DIV/0!</v>
      </c>
      <c r="HB251" s="2" t="e">
        <f t="shared" si="801"/>
        <v>#DIV/0!</v>
      </c>
      <c r="HC251" s="2" t="e">
        <f t="shared" si="802"/>
        <v>#DIV/0!</v>
      </c>
      <c r="HD251" s="2" t="e">
        <f t="shared" si="803"/>
        <v>#DIV/0!</v>
      </c>
      <c r="HE251" s="2" t="e">
        <f t="shared" si="804"/>
        <v>#DIV/0!</v>
      </c>
      <c r="HF251" s="2" t="e">
        <f t="shared" si="805"/>
        <v>#DIV/0!</v>
      </c>
      <c r="HG251" s="2" t="e">
        <f t="shared" si="806"/>
        <v>#DIV/0!</v>
      </c>
      <c r="HH251" s="2" t="e">
        <f t="shared" si="807"/>
        <v>#DIV/0!</v>
      </c>
      <c r="HI251" s="2" t="e">
        <f t="shared" si="808"/>
        <v>#DIV/0!</v>
      </c>
      <c r="HJ251" s="11" t="e">
        <f t="shared" si="809"/>
        <v>#DIV/0!</v>
      </c>
      <c r="HK251" s="60" t="e">
        <f t="shared" si="810"/>
        <v>#DIV/0!</v>
      </c>
      <c r="HL251" s="57"/>
      <c r="HM251" s="57" t="e">
        <f t="shared" si="811"/>
        <v>#DIV/0!</v>
      </c>
      <c r="HN251" s="57" t="e">
        <f t="shared" si="812"/>
        <v>#DIV/0!</v>
      </c>
      <c r="HO251" s="57" t="e">
        <f t="shared" si="813"/>
        <v>#DIV/0!</v>
      </c>
      <c r="HP251" s="57" t="e">
        <f t="shared" si="814"/>
        <v>#DIV/0!</v>
      </c>
      <c r="HQ251" s="57" t="e">
        <f t="shared" si="815"/>
        <v>#DIV/0!</v>
      </c>
      <c r="HR251" s="57"/>
      <c r="HS251" s="57" t="e">
        <f t="shared" si="816"/>
        <v>#DIV/0!</v>
      </c>
      <c r="HT251" s="57" t="e">
        <f t="shared" si="817"/>
        <v>#DIV/0!</v>
      </c>
      <c r="HU251" s="57" t="e">
        <f t="shared" si="818"/>
        <v>#DIV/0!</v>
      </c>
      <c r="HV251" s="57" t="e">
        <f t="shared" si="819"/>
        <v>#DIV/0!</v>
      </c>
      <c r="HW251" s="57" t="e">
        <f t="shared" si="820"/>
        <v>#DIV/0!</v>
      </c>
      <c r="HX251" s="57"/>
      <c r="HY251" s="57" t="e">
        <f t="shared" si="821"/>
        <v>#DIV/0!</v>
      </c>
      <c r="HZ251" s="57" t="e">
        <f t="shared" si="822"/>
        <v>#DIV/0!</v>
      </c>
      <c r="IA251" s="57"/>
      <c r="IB251" s="61">
        <f t="shared" si="823"/>
        <v>0</v>
      </c>
      <c r="IC251" s="57" t="str">
        <f t="shared" si="824"/>
        <v/>
      </c>
      <c r="ID251" s="42"/>
      <c r="IE251" s="2" t="str">
        <f t="shared" si="825"/>
        <v/>
      </c>
      <c r="IF251" s="60" t="e">
        <f t="shared" si="826"/>
        <v>#DIV/0!</v>
      </c>
      <c r="IG251" s="60" t="str">
        <f t="shared" si="827"/>
        <v/>
      </c>
      <c r="IH251" s="60" t="str">
        <f t="shared" si="828"/>
        <v>zinco-</v>
      </c>
      <c r="II251" s="60" t="str">
        <f t="shared" si="829"/>
        <v>mangano-</v>
      </c>
      <c r="IJ251" s="60" t="e">
        <f t="shared" si="830"/>
        <v>#DIV/0!</v>
      </c>
      <c r="IK251" s="60" t="e">
        <f t="shared" si="831"/>
        <v>#DIV/0!</v>
      </c>
      <c r="IL251" s="60" t="e">
        <f t="shared" si="832"/>
        <v>#DIV/0!</v>
      </c>
      <c r="IM251" s="60" t="e">
        <f t="shared" si="833"/>
        <v>#DIV/0!</v>
      </c>
      <c r="IN251" s="60" t="str">
        <f t="shared" si="834"/>
        <v/>
      </c>
      <c r="IO251" s="60" t="str">
        <f t="shared" si="835"/>
        <v/>
      </c>
      <c r="IP251" s="57"/>
      <c r="IQ251" s="57" t="str">
        <f t="shared" si="836"/>
        <v>ERROR!!</v>
      </c>
    </row>
    <row r="252" spans="24:251">
      <c r="X252" s="29">
        <f t="shared" si="692"/>
        <v>0</v>
      </c>
      <c r="Y252" s="29">
        <f t="shared" si="693"/>
        <v>0</v>
      </c>
      <c r="Z252" s="29" t="e">
        <f t="shared" si="694"/>
        <v>#DIV/0!</v>
      </c>
      <c r="AA252" s="29" t="e">
        <f t="shared" si="695"/>
        <v>#DIV/0!</v>
      </c>
      <c r="AB252" s="29" t="e">
        <f t="shared" si="696"/>
        <v>#DIV/0!</v>
      </c>
      <c r="AC252" s="29" t="e">
        <f t="shared" si="697"/>
        <v>#DIV/0!</v>
      </c>
      <c r="AF252" s="23">
        <v>60.084299999999999</v>
      </c>
      <c r="AG252" s="23">
        <v>79.878799999999998</v>
      </c>
      <c r="AH252" s="23">
        <v>101.96120000000001</v>
      </c>
      <c r="AI252" s="23">
        <v>151.99039999999999</v>
      </c>
      <c r="AJ252" s="23">
        <v>159.69</v>
      </c>
      <c r="AK252" s="23">
        <v>71.846400000000003</v>
      </c>
      <c r="AL252" s="23">
        <v>70.9375</v>
      </c>
      <c r="AM252" s="23">
        <v>40.304400000000001</v>
      </c>
      <c r="AN252" s="23">
        <v>56.077399999999997</v>
      </c>
      <c r="AO252" s="23">
        <v>61.978999999999999</v>
      </c>
      <c r="AP252" s="23">
        <v>94.195999999999998</v>
      </c>
      <c r="AQ252" s="23">
        <v>18.998000000000001</v>
      </c>
      <c r="AR252" s="23">
        <v>35.450000000000003</v>
      </c>
      <c r="AS252" s="23">
        <v>29.88</v>
      </c>
      <c r="AT252" s="23">
        <v>74.691999999999993</v>
      </c>
      <c r="AU252" s="23">
        <v>81.39</v>
      </c>
      <c r="AX252" s="54">
        <f t="shared" si="698"/>
        <v>0</v>
      </c>
      <c r="AY252" s="54">
        <f t="shared" si="699"/>
        <v>0</v>
      </c>
      <c r="AZ252" s="54">
        <f t="shared" si="700"/>
        <v>0</v>
      </c>
      <c r="BA252" s="54">
        <f t="shared" si="701"/>
        <v>0</v>
      </c>
      <c r="BB252" s="54">
        <f t="shared" si="702"/>
        <v>0</v>
      </c>
      <c r="BC252" s="54">
        <f t="shared" si="703"/>
        <v>0</v>
      </c>
      <c r="BD252" s="54">
        <f t="shared" si="704"/>
        <v>0</v>
      </c>
      <c r="BE252" s="54">
        <f t="shared" si="705"/>
        <v>0</v>
      </c>
      <c r="BF252" s="54">
        <f t="shared" si="706"/>
        <v>0</v>
      </c>
      <c r="BG252" s="54">
        <f t="shared" si="707"/>
        <v>0</v>
      </c>
      <c r="BH252" s="54">
        <f t="shared" si="708"/>
        <v>0</v>
      </c>
      <c r="BI252" s="54">
        <f t="shared" si="709"/>
        <v>0</v>
      </c>
      <c r="BJ252" s="54">
        <f t="shared" si="710"/>
        <v>0</v>
      </c>
      <c r="BK252" s="54">
        <f t="shared" si="711"/>
        <v>0</v>
      </c>
      <c r="BL252" s="54">
        <f t="shared" si="712"/>
        <v>0</v>
      </c>
      <c r="BM252" s="42"/>
      <c r="BO252" s="54">
        <f>'Norm-coeff'!$C$2+$AX252*'Norm-coeff'!$D$2+$AY252*'Norm-coeff'!$E$2+$AZ252*'Norm-coeff'!$F$2+$BA252*'Norm-coeff'!$G$2+$BB252*'Norm-coeff'!$H$2+$BC252*'Norm-coeff'!$I$2+$BD252*'Norm-coeff'!$J$2+$BE252*'Norm-coeff'!$K$2+$BF252*'Norm-coeff'!$L$2+$BG252*'Norm-coeff'!$M$2+$BH252*'Norm-coeff'!$N$2+$BI252*'Norm-coeff'!$O$2</f>
        <v>5.4045421474420303</v>
      </c>
      <c r="BP252" s="54">
        <f>'Norm-coeff'!$C$3+$AX252*'Norm-coeff'!$D$3+$AY252*'Norm-coeff'!$E$3+$AZ252*'Norm-coeff'!$F$3+$BA252*'Norm-coeff'!$G$3+$BB252*'Norm-coeff'!$H$3+$BC252*'Norm-coeff'!$I$3+$BD252*'Norm-coeff'!$J$3+$BE252*'Norm-coeff'!$K$3+$BF252*'Norm-coeff'!$L$3+$BG252*'Norm-coeff'!$M$3+$BH252*'Norm-coeff'!$N$3+$BI252*'Norm-coeff'!$O$3</f>
        <v>3.15319116612705</v>
      </c>
      <c r="BQ252" s="54">
        <f>'Norm-coeff'!$C$4+$AX252*'Norm-coeff'!$D$4+$AY252*'Norm-coeff'!$E$4+$AZ252*'Norm-coeff'!$F$4+$BA252*'Norm-coeff'!$G$4+$BB252*'Norm-coeff'!$H$4+$BC252*'Norm-coeff'!$I$4+$BD252*'Norm-coeff'!$J$4+$BE252*'Norm-coeff'!$K$4+$BF252*'Norm-coeff'!$L$4+$BG252*'Norm-coeff'!$M$4+$BH252*'Norm-coeff'!$N$4+$BI252*'Norm-coeff'!$O$4</f>
        <v>1.42115649462768</v>
      </c>
      <c r="BR252" s="54">
        <f>'Norm-coeff'!$C$5+$AX252*'Norm-coeff'!$D$5+$AY252*'Norm-coeff'!$E$5+$AZ252*'Norm-coeff'!$F$5+$BA252*'Norm-coeff'!$G$5+$BB252*'Norm-coeff'!$H$5+$BC252*'Norm-coeff'!$I$5+$BD252*'Norm-coeff'!$J$5+$BE252*'Norm-coeff'!$K$5+$BF252*'Norm-coeff'!$L$5+$BG252*'Norm-coeff'!$M$5+$BH252*'Norm-coeff'!$N$5+$BI252*'Norm-coeff'!$O$5</f>
        <v>1.0553329241296201</v>
      </c>
      <c r="BS252" s="54">
        <f>'Norm-coeff'!$C$6+$AX252*'Norm-coeff'!$D$6+$AY252*'Norm-coeff'!$E$6+$AZ252*'Norm-coeff'!$F$6+$BA252*'Norm-coeff'!$G$6+$BB252*'Norm-coeff'!$H$6+$BC252*'Norm-coeff'!$I$6+$BD252*'Norm-coeff'!$J$6+$BE252*'Norm-coeff'!$K$6+$BF252*'Norm-coeff'!$L$6+$BG252*'Norm-coeff'!$M$6+$BH252*'Norm-coeff'!$N$6+$BI252*'Norm-coeff'!$O$6</f>
        <v>-1.48700885495103E-2</v>
      </c>
      <c r="BT252" s="54">
        <f>'Norm-coeff'!$C$7+$AX252*'Norm-coeff'!$D$7+$AY252*'Norm-coeff'!$E$7+$AZ252*'Norm-coeff'!$F$7+$BA252*'Norm-coeff'!$G$7+$BB252*'Norm-coeff'!$H$7+$BC252*'Norm-coeff'!$I$7+$BD252*'Norm-coeff'!$J$7+$BE252*'Norm-coeff'!$K$7+$BF252*'Norm-coeff'!$L$7+$BG252*'Norm-coeff'!$M$7+$BH252*'Norm-coeff'!$N$7+$BI252*'Norm-coeff'!$O$7</f>
        <v>2.0907583608832998</v>
      </c>
      <c r="BU252" s="54">
        <f>'Norm-coeff'!$C$8+$AX252*'Norm-coeff'!$D$8+$AY252*'Norm-coeff'!$E$8+$AZ252*'Norm-coeff'!$F$8+$BA252*'Norm-coeff'!$G$8+$BB252*'Norm-coeff'!$H$8+$BC252*'Norm-coeff'!$I$8+$BD252*'Norm-coeff'!$J$8+$BE252*'Norm-coeff'!$K$8+$BF252*'Norm-coeff'!$L$8+$BG252*'Norm-coeff'!$M$8+$BH252*'Norm-coeff'!$N$8+$BI252*'Norm-coeff'!$O$8</f>
        <v>0.65894159836244504</v>
      </c>
      <c r="BV252" s="54">
        <f>'Norm-coeff'!$C$9+$AX252*'Norm-coeff'!$D$9+$AY252*'Norm-coeff'!$E$9+$AZ252*'Norm-coeff'!$F$9+$BA252*'Norm-coeff'!$G$9+$BB252*'Norm-coeff'!$H$9+$BC252*'Norm-coeff'!$I$9+$BD252*'Norm-coeff'!$J$9+$BE252*'Norm-coeff'!$K$9+$BF252*'Norm-coeff'!$L$9+$BG252*'Norm-coeff'!$M$9+$BH252*'Norm-coeff'!$N$9+$BI252*'Norm-coeff'!$O$9</f>
        <v>1.48961085014701</v>
      </c>
      <c r="BW252" s="54">
        <f>'Norm-coeff'!$C$10+$AX252*'Norm-coeff'!$D$10+$AY252*'Norm-coeff'!$E$10+$AZ252*'Norm-coeff'!$F$10+$BA252*'Norm-coeff'!$G$10+$BB252*'Norm-coeff'!$H$10+$BC252*'Norm-coeff'!$I$10+$BD252*'Norm-coeff'!$J$10+$BE252*'Norm-coeff'!$K$10+$BF252*'Norm-coeff'!$L$10+$BG252*'Norm-coeff'!$M$10+$BH252*'Norm-coeff'!$N$10+$BI252*'Norm-coeff'!$O$10</f>
        <v>1.42058735749591</v>
      </c>
      <c r="BX252" s="54">
        <f>'Norm-coeff'!$C$11+$AX252*'Norm-coeff'!$D$11+$AY252*'Norm-coeff'!$E$11+$AZ252*'Norm-coeff'!$F$11+$BA252*'Norm-coeff'!$G$11+$BB252*'Norm-coeff'!$H$11+$BC252*'Norm-coeff'!$I$11+$BD252*'Norm-coeff'!$J$11+$BE252*'Norm-coeff'!$K$11+$BF252*'Norm-coeff'!$L$11+$BG252*'Norm-coeff'!$M$11+$BH252*'Norm-coeff'!$N$11+$BI252*'Norm-coeff'!$O$11</f>
        <v>0.221233014421479</v>
      </c>
      <c r="BY252" s="54">
        <f>'Norm-coeff'!$C$12+$AX252*'Norm-coeff'!$D$12+$AY252*'Norm-coeff'!$E$12+$AZ252*'Norm-coeff'!$F$12+$BA252*'Norm-coeff'!$G$12+$BB252*'Norm-coeff'!$H$12+$BC252*'Norm-coeff'!$I$12+$BD252*'Norm-coeff'!$J$12+$BE252*'Norm-coeff'!$K$12+$BF252*'Norm-coeff'!$L$12+$BG252*'Norm-coeff'!$M$12+$BH252*'Norm-coeff'!$N$12+$BI252*'Norm-coeff'!$O$12</f>
        <v>0.283527502056037</v>
      </c>
      <c r="BZ252" s="54">
        <f>'Norm-coeff'!$C$13+$AX252*'Norm-coeff'!$D$13+$AY252*'Norm-coeff'!$E$13+$AZ252*'Norm-coeff'!$F$13+$BA252*'Norm-coeff'!$G$13+$BB252*'Norm-coeff'!$H$13+$BC252*'Norm-coeff'!$I$13+$BD252*'Norm-coeff'!$J$13+$BE252*'Norm-coeff'!$K$13+$BF252*'Norm-coeff'!$L$13+$BG252*'Norm-coeff'!$M$13+$BH252*'Norm-coeff'!$N$13+$BI252*'Norm-coeff'!$O$13</f>
        <v>-4.1864930554451202E-2</v>
      </c>
      <c r="CA252" s="54">
        <f>'Norm-coeff'!$C$14+$AX252*'Norm-coeff'!$D$14+$AY252*'Norm-coeff'!$E$14+$AZ252*'Norm-coeff'!$F$14+$BA252*'Norm-coeff'!$G$14+$BB252*'Norm-coeff'!$H$14+$BC252*'Norm-coeff'!$I$14+$BD252*'Norm-coeff'!$J$14+$BE252*'Norm-coeff'!$K$14+$BF252*'Norm-coeff'!$L$14+$BG252*'Norm-coeff'!$M$14+$BH252*'Norm-coeff'!$N$14+$BI252*'Norm-coeff'!$O$14</f>
        <v>4.2526983164477103</v>
      </c>
      <c r="CC252" s="54">
        <f t="shared" si="837"/>
        <v>0</v>
      </c>
      <c r="CG252" s="54">
        <f t="shared" si="713"/>
        <v>0</v>
      </c>
      <c r="CH252" s="54">
        <f t="shared" si="691"/>
        <v>0</v>
      </c>
      <c r="CI252" s="54">
        <f t="shared" si="714"/>
        <v>0</v>
      </c>
      <c r="CJ252" s="56">
        <f t="shared" si="715"/>
        <v>0</v>
      </c>
      <c r="CK252" s="54">
        <f t="shared" si="716"/>
        <v>0</v>
      </c>
      <c r="CL252" s="54">
        <f t="shared" si="717"/>
        <v>0</v>
      </c>
      <c r="CM252" s="54">
        <f t="shared" si="718"/>
        <v>0</v>
      </c>
      <c r="CN252" s="54">
        <f t="shared" si="719"/>
        <v>0</v>
      </c>
      <c r="CO252" s="54">
        <f t="shared" si="720"/>
        <v>0</v>
      </c>
      <c r="CP252" s="54">
        <f t="shared" si="721"/>
        <v>0</v>
      </c>
      <c r="CQ252" s="54">
        <f t="shared" si="722"/>
        <v>0</v>
      </c>
      <c r="CR252" s="54">
        <f t="shared" si="723"/>
        <v>0</v>
      </c>
      <c r="CS252" s="54">
        <f t="shared" si="724"/>
        <v>0</v>
      </c>
      <c r="CU252" s="54">
        <f t="shared" si="725"/>
        <v>0</v>
      </c>
      <c r="CV252" s="54">
        <f t="shared" si="726"/>
        <v>0</v>
      </c>
      <c r="CW252" s="54">
        <f t="shared" si="727"/>
        <v>0</v>
      </c>
      <c r="CX252" s="54">
        <f t="shared" si="728"/>
        <v>0</v>
      </c>
      <c r="CZ252" s="54">
        <f t="shared" si="729"/>
        <v>0</v>
      </c>
      <c r="DA252" s="54">
        <f t="shared" si="730"/>
        <v>0</v>
      </c>
      <c r="DB252" s="54">
        <f t="shared" si="731"/>
        <v>0</v>
      </c>
      <c r="DC252" s="54">
        <f t="shared" si="732"/>
        <v>0</v>
      </c>
      <c r="DD252" s="54">
        <f t="shared" si="733"/>
        <v>0</v>
      </c>
      <c r="DE252" s="54">
        <f t="shared" si="734"/>
        <v>0</v>
      </c>
      <c r="DF252" s="54">
        <f t="shared" si="735"/>
        <v>0</v>
      </c>
      <c r="DG252" s="54">
        <f t="shared" si="736"/>
        <v>2</v>
      </c>
      <c r="DH252" s="71">
        <f t="shared" si="737"/>
        <v>0</v>
      </c>
      <c r="DI252" s="71">
        <f t="shared" si="738"/>
        <v>0</v>
      </c>
      <c r="DJ252" s="54">
        <f t="shared" si="739"/>
        <v>0</v>
      </c>
      <c r="DK252" s="54">
        <f t="shared" si="740"/>
        <v>2</v>
      </c>
      <c r="DL252" s="4">
        <f t="shared" si="665"/>
        <v>0</v>
      </c>
      <c r="DM252" s="3">
        <f t="shared" si="741"/>
        <v>0</v>
      </c>
      <c r="DN252" s="3">
        <f t="shared" si="742"/>
        <v>0</v>
      </c>
      <c r="DO252" s="4" t="e">
        <f t="shared" si="743"/>
        <v>#DIV/0!</v>
      </c>
      <c r="DP252" s="57"/>
      <c r="DQ252" s="57"/>
      <c r="DR252" s="56">
        <f t="shared" si="666"/>
        <v>2</v>
      </c>
      <c r="DS252" s="56">
        <f t="shared" si="667"/>
        <v>0</v>
      </c>
      <c r="DT252" s="38">
        <f t="shared" si="668"/>
        <v>0</v>
      </c>
      <c r="DU252" s="38">
        <f t="shared" si="744"/>
        <v>2</v>
      </c>
      <c r="DV252" s="38">
        <f t="shared" si="669"/>
        <v>0</v>
      </c>
      <c r="DW252" s="39">
        <f t="shared" si="670"/>
        <v>0</v>
      </c>
      <c r="DX252" s="39">
        <f t="shared" si="671"/>
        <v>0</v>
      </c>
      <c r="DY252" s="39">
        <f t="shared" si="672"/>
        <v>0</v>
      </c>
      <c r="DZ252" s="39">
        <f t="shared" si="673"/>
        <v>0</v>
      </c>
      <c r="EA252" s="39">
        <f t="shared" si="674"/>
        <v>0</v>
      </c>
      <c r="EB252" s="37" t="e">
        <f t="shared" si="745"/>
        <v>#DIV/0!</v>
      </c>
      <c r="EC252" s="37" t="e">
        <f t="shared" si="746"/>
        <v>#DIV/0!</v>
      </c>
      <c r="ED252" s="37" t="e">
        <f t="shared" si="747"/>
        <v>#DIV/0!</v>
      </c>
      <c r="EE252" s="37" t="e">
        <f t="shared" si="748"/>
        <v>#DIV/0!</v>
      </c>
      <c r="EF252" s="39" t="e">
        <f t="shared" si="749"/>
        <v>#DIV/0!</v>
      </c>
      <c r="EG252" s="37" t="e">
        <f t="shared" si="750"/>
        <v>#DIV/0!</v>
      </c>
      <c r="EH252" s="37" t="e">
        <f t="shared" si="751"/>
        <v>#DIV/0!</v>
      </c>
      <c r="EI252" s="11" t="b">
        <f t="shared" si="752"/>
        <v>1</v>
      </c>
      <c r="EJ252" s="11" t="b">
        <f t="shared" si="753"/>
        <v>0</v>
      </c>
      <c r="EK252" s="39" t="e">
        <f t="shared" si="754"/>
        <v>#DIV/0!</v>
      </c>
      <c r="EL252" s="39" t="e">
        <f t="shared" si="755"/>
        <v>#DIV/0!</v>
      </c>
      <c r="EM252" s="39" t="e">
        <f t="shared" si="756"/>
        <v>#DIV/0!</v>
      </c>
      <c r="EN252" s="39" t="e">
        <f t="shared" si="757"/>
        <v>#DIV/0!</v>
      </c>
      <c r="EO252" s="39" t="e">
        <f t="shared" si="758"/>
        <v>#DIV/0!</v>
      </c>
      <c r="EP252" s="39" t="e">
        <f t="shared" si="759"/>
        <v>#DIV/0!</v>
      </c>
      <c r="EQ252" s="39" t="e">
        <f t="shared" si="760"/>
        <v>#DIV/0!</v>
      </c>
      <c r="ER252" s="39" t="e">
        <f t="shared" si="761"/>
        <v>#DIV/0!</v>
      </c>
      <c r="ES252" s="58" t="str">
        <f t="shared" si="762"/>
        <v>(OH,F,Cl)-dominate amphibole</v>
      </c>
      <c r="ET252" s="58" t="e">
        <f t="shared" si="763"/>
        <v>#N/A</v>
      </c>
      <c r="EU252" s="56">
        <f t="shared" si="675"/>
        <v>0</v>
      </c>
      <c r="EV252" s="56">
        <f t="shared" si="676"/>
        <v>0</v>
      </c>
      <c r="EW252" s="56">
        <f t="shared" si="677"/>
        <v>0</v>
      </c>
      <c r="EX252" s="56">
        <f t="shared" si="678"/>
        <v>0</v>
      </c>
      <c r="EY252" s="56">
        <f t="shared" si="679"/>
        <v>0</v>
      </c>
      <c r="EZ252" s="56">
        <f t="shared" si="680"/>
        <v>0</v>
      </c>
      <c r="FA252" s="39">
        <f t="shared" si="681"/>
        <v>0</v>
      </c>
      <c r="FB252" s="39">
        <f t="shared" si="682"/>
        <v>0</v>
      </c>
      <c r="FC252" s="54">
        <f t="shared" si="683"/>
        <v>0</v>
      </c>
      <c r="FD252" s="54">
        <f t="shared" si="684"/>
        <v>0</v>
      </c>
      <c r="FE252" s="39">
        <f t="shared" si="685"/>
        <v>0</v>
      </c>
      <c r="FF252" s="54">
        <f t="shared" si="686"/>
        <v>0</v>
      </c>
      <c r="FG252" s="39">
        <f t="shared" si="687"/>
        <v>0</v>
      </c>
      <c r="FH252" s="39">
        <f t="shared" si="764"/>
        <v>0</v>
      </c>
      <c r="FI252" s="39">
        <f t="shared" si="765"/>
        <v>0</v>
      </c>
      <c r="FJ252" s="39">
        <f t="shared" si="766"/>
        <v>0</v>
      </c>
      <c r="FK252" s="39" t="e">
        <f t="shared" si="767"/>
        <v>#DIV/0!</v>
      </c>
      <c r="FL252" s="39" t="e">
        <f t="shared" si="768"/>
        <v>#DIV/0!</v>
      </c>
      <c r="FM252" s="39" t="e">
        <f t="shared" si="769"/>
        <v>#DIV/0!</v>
      </c>
      <c r="FN252" s="39">
        <f t="shared" si="770"/>
        <v>1</v>
      </c>
      <c r="FO252" s="39">
        <f t="shared" si="688"/>
        <v>0</v>
      </c>
      <c r="FP252" s="39">
        <f t="shared" si="689"/>
        <v>0</v>
      </c>
      <c r="FQ252" s="39">
        <f t="shared" si="690"/>
        <v>0</v>
      </c>
      <c r="FR252" s="39">
        <f t="shared" si="771"/>
        <v>0</v>
      </c>
      <c r="FS252" s="39">
        <f t="shared" si="772"/>
        <v>0</v>
      </c>
      <c r="FU252" s="39" t="e">
        <f t="shared" si="773"/>
        <v>#DIV/0!</v>
      </c>
      <c r="FV252" s="39" t="e">
        <f t="shared" si="774"/>
        <v>#DIV/0!</v>
      </c>
      <c r="FW252" s="39" t="e">
        <f t="shared" si="775"/>
        <v>#DIV/0!</v>
      </c>
      <c r="FY252" s="39" t="e">
        <f t="shared" si="776"/>
        <v>#DIV/0!</v>
      </c>
      <c r="FZ252" s="39" t="e">
        <f t="shared" si="777"/>
        <v>#DIV/0!</v>
      </c>
      <c r="GA252" s="39" t="e">
        <f t="shared" si="778"/>
        <v>#DIV/0!</v>
      </c>
      <c r="GB252" s="39" t="e">
        <f t="shared" si="779"/>
        <v>#DIV/0!</v>
      </c>
      <c r="GC252" s="39" t="e">
        <f t="shared" si="780"/>
        <v>#DIV/0!</v>
      </c>
      <c r="GD252" s="39" t="e">
        <f t="shared" si="781"/>
        <v>#DIV/0!</v>
      </c>
      <c r="GE252" s="39" t="e">
        <f t="shared" si="782"/>
        <v>#DIV/0!</v>
      </c>
      <c r="GF252" s="39" t="e">
        <f t="shared" si="783"/>
        <v>#DIV/0!</v>
      </c>
      <c r="GG252" s="39" t="e">
        <f t="shared" si="784"/>
        <v>#DIV/0!</v>
      </c>
      <c r="GH252" s="39" t="e">
        <f t="shared" si="785"/>
        <v>#DIV/0!</v>
      </c>
      <c r="GI252" s="39"/>
      <c r="GJ252" s="39" t="e">
        <f t="shared" si="786"/>
        <v>#DIV/0!</v>
      </c>
      <c r="GK252" s="39" t="e">
        <f t="shared" si="787"/>
        <v>#DIV/0!</v>
      </c>
      <c r="GL252" s="39" t="e">
        <f t="shared" si="788"/>
        <v>#DIV/0!</v>
      </c>
      <c r="GM252" s="39" t="e">
        <f t="shared" si="789"/>
        <v>#DIV/0!</v>
      </c>
      <c r="GN252" s="39" t="e">
        <f t="shared" si="790"/>
        <v>#DIV/0!</v>
      </c>
      <c r="GO252" s="57"/>
      <c r="GP252" s="57" t="e">
        <f t="shared" si="791"/>
        <v>#DIV/0!</v>
      </c>
      <c r="GQ252" s="59" t="e">
        <f t="shared" si="792"/>
        <v>#DIV/0!</v>
      </c>
      <c r="GR252" s="41" t="e">
        <f t="shared" si="793"/>
        <v>#DIV/0!</v>
      </c>
      <c r="GS252" s="57" t="e">
        <f t="shared" si="794"/>
        <v>#DIV/0!</v>
      </c>
      <c r="GT252" s="57" t="e">
        <f t="shared" si="795"/>
        <v>#DIV/0!</v>
      </c>
      <c r="GU252" s="57" t="e">
        <f t="shared" si="796"/>
        <v>#DIV/0!</v>
      </c>
      <c r="GV252" s="57"/>
      <c r="GW252" s="42" t="e">
        <f t="shared" si="797"/>
        <v>#DIV/0!</v>
      </c>
      <c r="GX252" s="42" t="e">
        <f t="shared" si="798"/>
        <v>#DIV/0!</v>
      </c>
      <c r="GY252" s="42" t="e">
        <f t="shared" si="799"/>
        <v>#DIV/0!</v>
      </c>
      <c r="GZ252" s="57"/>
      <c r="HA252" s="2" t="e">
        <f t="shared" si="800"/>
        <v>#DIV/0!</v>
      </c>
      <c r="HB252" s="2" t="e">
        <f t="shared" si="801"/>
        <v>#DIV/0!</v>
      </c>
      <c r="HC252" s="2" t="e">
        <f t="shared" si="802"/>
        <v>#DIV/0!</v>
      </c>
      <c r="HD252" s="2" t="e">
        <f t="shared" si="803"/>
        <v>#DIV/0!</v>
      </c>
      <c r="HE252" s="2" t="e">
        <f t="shared" si="804"/>
        <v>#DIV/0!</v>
      </c>
      <c r="HF252" s="2" t="e">
        <f t="shared" si="805"/>
        <v>#DIV/0!</v>
      </c>
      <c r="HG252" s="2" t="e">
        <f t="shared" si="806"/>
        <v>#DIV/0!</v>
      </c>
      <c r="HH252" s="2" t="e">
        <f t="shared" si="807"/>
        <v>#DIV/0!</v>
      </c>
      <c r="HI252" s="2" t="e">
        <f t="shared" si="808"/>
        <v>#DIV/0!</v>
      </c>
      <c r="HJ252" s="11" t="e">
        <f t="shared" si="809"/>
        <v>#DIV/0!</v>
      </c>
      <c r="HK252" s="60" t="e">
        <f t="shared" si="810"/>
        <v>#DIV/0!</v>
      </c>
      <c r="HL252" s="57"/>
      <c r="HM252" s="57" t="e">
        <f t="shared" si="811"/>
        <v>#DIV/0!</v>
      </c>
      <c r="HN252" s="57" t="e">
        <f t="shared" si="812"/>
        <v>#DIV/0!</v>
      </c>
      <c r="HO252" s="57" t="e">
        <f t="shared" si="813"/>
        <v>#DIV/0!</v>
      </c>
      <c r="HP252" s="57" t="e">
        <f t="shared" si="814"/>
        <v>#DIV/0!</v>
      </c>
      <c r="HQ252" s="57" t="e">
        <f t="shared" si="815"/>
        <v>#DIV/0!</v>
      </c>
      <c r="HR252" s="57"/>
      <c r="HS252" s="57" t="e">
        <f t="shared" si="816"/>
        <v>#DIV/0!</v>
      </c>
      <c r="HT252" s="57" t="e">
        <f t="shared" si="817"/>
        <v>#DIV/0!</v>
      </c>
      <c r="HU252" s="57" t="e">
        <f t="shared" si="818"/>
        <v>#DIV/0!</v>
      </c>
      <c r="HV252" s="57" t="e">
        <f t="shared" si="819"/>
        <v>#DIV/0!</v>
      </c>
      <c r="HW252" s="57" t="e">
        <f t="shared" si="820"/>
        <v>#DIV/0!</v>
      </c>
      <c r="HX252" s="57"/>
      <c r="HY252" s="57" t="e">
        <f t="shared" si="821"/>
        <v>#DIV/0!</v>
      </c>
      <c r="HZ252" s="57" t="e">
        <f t="shared" si="822"/>
        <v>#DIV/0!</v>
      </c>
      <c r="IA252" s="57"/>
      <c r="IB252" s="61">
        <f t="shared" si="823"/>
        <v>0</v>
      </c>
      <c r="IC252" s="57" t="str">
        <f t="shared" si="824"/>
        <v/>
      </c>
      <c r="ID252" s="42"/>
      <c r="IE252" s="2" t="str">
        <f t="shared" si="825"/>
        <v/>
      </c>
      <c r="IF252" s="60" t="e">
        <f t="shared" si="826"/>
        <v>#DIV/0!</v>
      </c>
      <c r="IG252" s="60" t="str">
        <f t="shared" si="827"/>
        <v/>
      </c>
      <c r="IH252" s="60" t="str">
        <f t="shared" si="828"/>
        <v>zinco-</v>
      </c>
      <c r="II252" s="60" t="str">
        <f t="shared" si="829"/>
        <v>mangano-</v>
      </c>
      <c r="IJ252" s="60" t="e">
        <f t="shared" si="830"/>
        <v>#DIV/0!</v>
      </c>
      <c r="IK252" s="60" t="e">
        <f t="shared" si="831"/>
        <v>#DIV/0!</v>
      </c>
      <c r="IL252" s="60" t="e">
        <f t="shared" si="832"/>
        <v>#DIV/0!</v>
      </c>
      <c r="IM252" s="60" t="e">
        <f t="shared" si="833"/>
        <v>#DIV/0!</v>
      </c>
      <c r="IN252" s="60" t="str">
        <f t="shared" si="834"/>
        <v/>
      </c>
      <c r="IO252" s="60" t="str">
        <f t="shared" si="835"/>
        <v/>
      </c>
      <c r="IP252" s="57"/>
      <c r="IQ252" s="57" t="str">
        <f t="shared" si="836"/>
        <v>ERROR!!</v>
      </c>
    </row>
    <row r="253" spans="24:251">
      <c r="X253" s="29">
        <f t="shared" si="692"/>
        <v>0</v>
      </c>
      <c r="Y253" s="29">
        <f t="shared" si="693"/>
        <v>0</v>
      </c>
      <c r="Z253" s="29" t="e">
        <f t="shared" si="694"/>
        <v>#DIV/0!</v>
      </c>
      <c r="AA253" s="29" t="e">
        <f t="shared" si="695"/>
        <v>#DIV/0!</v>
      </c>
      <c r="AB253" s="29" t="e">
        <f t="shared" si="696"/>
        <v>#DIV/0!</v>
      </c>
      <c r="AC253" s="29" t="e">
        <f t="shared" si="697"/>
        <v>#DIV/0!</v>
      </c>
      <c r="AF253" s="23">
        <v>60.084299999999999</v>
      </c>
      <c r="AG253" s="23">
        <v>79.878799999999998</v>
      </c>
      <c r="AH253" s="23">
        <v>101.96120000000001</v>
      </c>
      <c r="AI253" s="23">
        <v>151.99039999999999</v>
      </c>
      <c r="AJ253" s="23">
        <v>159.69</v>
      </c>
      <c r="AK253" s="23">
        <v>71.846400000000003</v>
      </c>
      <c r="AL253" s="23">
        <v>70.9375</v>
      </c>
      <c r="AM253" s="23">
        <v>40.304400000000001</v>
      </c>
      <c r="AN253" s="23">
        <v>56.077399999999997</v>
      </c>
      <c r="AO253" s="23">
        <v>61.978999999999999</v>
      </c>
      <c r="AP253" s="23">
        <v>94.195999999999998</v>
      </c>
      <c r="AQ253" s="23">
        <v>18.998000000000001</v>
      </c>
      <c r="AR253" s="23">
        <v>35.450000000000003</v>
      </c>
      <c r="AS253" s="23">
        <v>29.88</v>
      </c>
      <c r="AT253" s="23">
        <v>74.691999999999993</v>
      </c>
      <c r="AU253" s="23">
        <v>81.39</v>
      </c>
      <c r="AX253" s="54">
        <f t="shared" si="698"/>
        <v>0</v>
      </c>
      <c r="AY253" s="54">
        <f t="shared" si="699"/>
        <v>0</v>
      </c>
      <c r="AZ253" s="54">
        <f t="shared" si="700"/>
        <v>0</v>
      </c>
      <c r="BA253" s="54">
        <f t="shared" si="701"/>
        <v>0</v>
      </c>
      <c r="BB253" s="54">
        <f t="shared" si="702"/>
        <v>0</v>
      </c>
      <c r="BC253" s="54">
        <f t="shared" si="703"/>
        <v>0</v>
      </c>
      <c r="BD253" s="54">
        <f t="shared" si="704"/>
        <v>0</v>
      </c>
      <c r="BE253" s="54">
        <f t="shared" si="705"/>
        <v>0</v>
      </c>
      <c r="BF253" s="54">
        <f t="shared" si="706"/>
        <v>0</v>
      </c>
      <c r="BG253" s="54">
        <f t="shared" si="707"/>
        <v>0</v>
      </c>
      <c r="BH253" s="54">
        <f t="shared" si="708"/>
        <v>0</v>
      </c>
      <c r="BI253" s="54">
        <f t="shared" si="709"/>
        <v>0</v>
      </c>
      <c r="BJ253" s="54">
        <f t="shared" si="710"/>
        <v>0</v>
      </c>
      <c r="BK253" s="54">
        <f t="shared" si="711"/>
        <v>0</v>
      </c>
      <c r="BL253" s="54">
        <f t="shared" si="712"/>
        <v>0</v>
      </c>
      <c r="BM253" s="42"/>
      <c r="BO253" s="54">
        <f>'Norm-coeff'!$C$2+$AX253*'Norm-coeff'!$D$2+$AY253*'Norm-coeff'!$E$2+$AZ253*'Norm-coeff'!$F$2+$BA253*'Norm-coeff'!$G$2+$BB253*'Norm-coeff'!$H$2+$BC253*'Norm-coeff'!$I$2+$BD253*'Norm-coeff'!$J$2+$BE253*'Norm-coeff'!$K$2+$BF253*'Norm-coeff'!$L$2+$BG253*'Norm-coeff'!$M$2+$BH253*'Norm-coeff'!$N$2+$BI253*'Norm-coeff'!$O$2</f>
        <v>5.4045421474420303</v>
      </c>
      <c r="BP253" s="54">
        <f>'Norm-coeff'!$C$3+$AX253*'Norm-coeff'!$D$3+$AY253*'Norm-coeff'!$E$3+$AZ253*'Norm-coeff'!$F$3+$BA253*'Norm-coeff'!$G$3+$BB253*'Norm-coeff'!$H$3+$BC253*'Norm-coeff'!$I$3+$BD253*'Norm-coeff'!$J$3+$BE253*'Norm-coeff'!$K$3+$BF253*'Norm-coeff'!$L$3+$BG253*'Norm-coeff'!$M$3+$BH253*'Norm-coeff'!$N$3+$BI253*'Norm-coeff'!$O$3</f>
        <v>3.15319116612705</v>
      </c>
      <c r="BQ253" s="54">
        <f>'Norm-coeff'!$C$4+$AX253*'Norm-coeff'!$D$4+$AY253*'Norm-coeff'!$E$4+$AZ253*'Norm-coeff'!$F$4+$BA253*'Norm-coeff'!$G$4+$BB253*'Norm-coeff'!$H$4+$BC253*'Norm-coeff'!$I$4+$BD253*'Norm-coeff'!$J$4+$BE253*'Norm-coeff'!$K$4+$BF253*'Norm-coeff'!$L$4+$BG253*'Norm-coeff'!$M$4+$BH253*'Norm-coeff'!$N$4+$BI253*'Norm-coeff'!$O$4</f>
        <v>1.42115649462768</v>
      </c>
      <c r="BR253" s="54">
        <f>'Norm-coeff'!$C$5+$AX253*'Norm-coeff'!$D$5+$AY253*'Norm-coeff'!$E$5+$AZ253*'Norm-coeff'!$F$5+$BA253*'Norm-coeff'!$G$5+$BB253*'Norm-coeff'!$H$5+$BC253*'Norm-coeff'!$I$5+$BD253*'Norm-coeff'!$J$5+$BE253*'Norm-coeff'!$K$5+$BF253*'Norm-coeff'!$L$5+$BG253*'Norm-coeff'!$M$5+$BH253*'Norm-coeff'!$N$5+$BI253*'Norm-coeff'!$O$5</f>
        <v>1.0553329241296201</v>
      </c>
      <c r="BS253" s="54">
        <f>'Norm-coeff'!$C$6+$AX253*'Norm-coeff'!$D$6+$AY253*'Norm-coeff'!$E$6+$AZ253*'Norm-coeff'!$F$6+$BA253*'Norm-coeff'!$G$6+$BB253*'Norm-coeff'!$H$6+$BC253*'Norm-coeff'!$I$6+$BD253*'Norm-coeff'!$J$6+$BE253*'Norm-coeff'!$K$6+$BF253*'Norm-coeff'!$L$6+$BG253*'Norm-coeff'!$M$6+$BH253*'Norm-coeff'!$N$6+$BI253*'Norm-coeff'!$O$6</f>
        <v>-1.48700885495103E-2</v>
      </c>
      <c r="BT253" s="54">
        <f>'Norm-coeff'!$C$7+$AX253*'Norm-coeff'!$D$7+$AY253*'Norm-coeff'!$E$7+$AZ253*'Norm-coeff'!$F$7+$BA253*'Norm-coeff'!$G$7+$BB253*'Norm-coeff'!$H$7+$BC253*'Norm-coeff'!$I$7+$BD253*'Norm-coeff'!$J$7+$BE253*'Norm-coeff'!$K$7+$BF253*'Norm-coeff'!$L$7+$BG253*'Norm-coeff'!$M$7+$BH253*'Norm-coeff'!$N$7+$BI253*'Norm-coeff'!$O$7</f>
        <v>2.0907583608832998</v>
      </c>
      <c r="BU253" s="54">
        <f>'Norm-coeff'!$C$8+$AX253*'Norm-coeff'!$D$8+$AY253*'Norm-coeff'!$E$8+$AZ253*'Norm-coeff'!$F$8+$BA253*'Norm-coeff'!$G$8+$BB253*'Norm-coeff'!$H$8+$BC253*'Norm-coeff'!$I$8+$BD253*'Norm-coeff'!$J$8+$BE253*'Norm-coeff'!$K$8+$BF253*'Norm-coeff'!$L$8+$BG253*'Norm-coeff'!$M$8+$BH253*'Norm-coeff'!$N$8+$BI253*'Norm-coeff'!$O$8</f>
        <v>0.65894159836244504</v>
      </c>
      <c r="BV253" s="54">
        <f>'Norm-coeff'!$C$9+$AX253*'Norm-coeff'!$D$9+$AY253*'Norm-coeff'!$E$9+$AZ253*'Norm-coeff'!$F$9+$BA253*'Norm-coeff'!$G$9+$BB253*'Norm-coeff'!$H$9+$BC253*'Norm-coeff'!$I$9+$BD253*'Norm-coeff'!$J$9+$BE253*'Norm-coeff'!$K$9+$BF253*'Norm-coeff'!$L$9+$BG253*'Norm-coeff'!$M$9+$BH253*'Norm-coeff'!$N$9+$BI253*'Norm-coeff'!$O$9</f>
        <v>1.48961085014701</v>
      </c>
      <c r="BW253" s="54">
        <f>'Norm-coeff'!$C$10+$AX253*'Norm-coeff'!$D$10+$AY253*'Norm-coeff'!$E$10+$AZ253*'Norm-coeff'!$F$10+$BA253*'Norm-coeff'!$G$10+$BB253*'Norm-coeff'!$H$10+$BC253*'Norm-coeff'!$I$10+$BD253*'Norm-coeff'!$J$10+$BE253*'Norm-coeff'!$K$10+$BF253*'Norm-coeff'!$L$10+$BG253*'Norm-coeff'!$M$10+$BH253*'Norm-coeff'!$N$10+$BI253*'Norm-coeff'!$O$10</f>
        <v>1.42058735749591</v>
      </c>
      <c r="BX253" s="54">
        <f>'Norm-coeff'!$C$11+$AX253*'Norm-coeff'!$D$11+$AY253*'Norm-coeff'!$E$11+$AZ253*'Norm-coeff'!$F$11+$BA253*'Norm-coeff'!$G$11+$BB253*'Norm-coeff'!$H$11+$BC253*'Norm-coeff'!$I$11+$BD253*'Norm-coeff'!$J$11+$BE253*'Norm-coeff'!$K$11+$BF253*'Norm-coeff'!$L$11+$BG253*'Norm-coeff'!$M$11+$BH253*'Norm-coeff'!$N$11+$BI253*'Norm-coeff'!$O$11</f>
        <v>0.221233014421479</v>
      </c>
      <c r="BY253" s="54">
        <f>'Norm-coeff'!$C$12+$AX253*'Norm-coeff'!$D$12+$AY253*'Norm-coeff'!$E$12+$AZ253*'Norm-coeff'!$F$12+$BA253*'Norm-coeff'!$G$12+$BB253*'Norm-coeff'!$H$12+$BC253*'Norm-coeff'!$I$12+$BD253*'Norm-coeff'!$J$12+$BE253*'Norm-coeff'!$K$12+$BF253*'Norm-coeff'!$L$12+$BG253*'Norm-coeff'!$M$12+$BH253*'Norm-coeff'!$N$12+$BI253*'Norm-coeff'!$O$12</f>
        <v>0.283527502056037</v>
      </c>
      <c r="BZ253" s="54">
        <f>'Norm-coeff'!$C$13+$AX253*'Norm-coeff'!$D$13+$AY253*'Norm-coeff'!$E$13+$AZ253*'Norm-coeff'!$F$13+$BA253*'Norm-coeff'!$G$13+$BB253*'Norm-coeff'!$H$13+$BC253*'Norm-coeff'!$I$13+$BD253*'Norm-coeff'!$J$13+$BE253*'Norm-coeff'!$K$13+$BF253*'Norm-coeff'!$L$13+$BG253*'Norm-coeff'!$M$13+$BH253*'Norm-coeff'!$N$13+$BI253*'Norm-coeff'!$O$13</f>
        <v>-4.1864930554451202E-2</v>
      </c>
      <c r="CA253" s="54">
        <f>'Norm-coeff'!$C$14+$AX253*'Norm-coeff'!$D$14+$AY253*'Norm-coeff'!$E$14+$AZ253*'Norm-coeff'!$F$14+$BA253*'Norm-coeff'!$G$14+$BB253*'Norm-coeff'!$H$14+$BC253*'Norm-coeff'!$I$14+$BD253*'Norm-coeff'!$J$14+$BE253*'Norm-coeff'!$K$14+$BF253*'Norm-coeff'!$L$14+$BG253*'Norm-coeff'!$M$14+$BH253*'Norm-coeff'!$N$14+$BI253*'Norm-coeff'!$O$14</f>
        <v>4.2526983164477103</v>
      </c>
      <c r="CC253" s="54">
        <f t="shared" si="837"/>
        <v>0</v>
      </c>
      <c r="CG253" s="54">
        <f t="shared" si="713"/>
        <v>0</v>
      </c>
      <c r="CH253" s="54">
        <f t="shared" si="691"/>
        <v>0</v>
      </c>
      <c r="CI253" s="54">
        <f t="shared" si="714"/>
        <v>0</v>
      </c>
      <c r="CJ253" s="56">
        <f t="shared" si="715"/>
        <v>0</v>
      </c>
      <c r="CK253" s="54">
        <f t="shared" si="716"/>
        <v>0</v>
      </c>
      <c r="CL253" s="54">
        <f t="shared" si="717"/>
        <v>0</v>
      </c>
      <c r="CM253" s="54">
        <f t="shared" si="718"/>
        <v>0</v>
      </c>
      <c r="CN253" s="54">
        <f t="shared" si="719"/>
        <v>0</v>
      </c>
      <c r="CO253" s="54">
        <f t="shared" si="720"/>
        <v>0</v>
      </c>
      <c r="CP253" s="54">
        <f t="shared" si="721"/>
        <v>0</v>
      </c>
      <c r="CQ253" s="54">
        <f t="shared" si="722"/>
        <v>0</v>
      </c>
      <c r="CR253" s="54">
        <f t="shared" si="723"/>
        <v>0</v>
      </c>
      <c r="CS253" s="54">
        <f t="shared" si="724"/>
        <v>0</v>
      </c>
      <c r="CU253" s="54">
        <f t="shared" si="725"/>
        <v>0</v>
      </c>
      <c r="CV253" s="54">
        <f t="shared" si="726"/>
        <v>0</v>
      </c>
      <c r="CW253" s="54">
        <f t="shared" si="727"/>
        <v>0</v>
      </c>
      <c r="CX253" s="54">
        <f t="shared" si="728"/>
        <v>0</v>
      </c>
      <c r="CZ253" s="54">
        <f t="shared" si="729"/>
        <v>0</v>
      </c>
      <c r="DA253" s="54">
        <f t="shared" si="730"/>
        <v>0</v>
      </c>
      <c r="DB253" s="54">
        <f t="shared" si="731"/>
        <v>0</v>
      </c>
      <c r="DC253" s="54">
        <f t="shared" si="732"/>
        <v>0</v>
      </c>
      <c r="DD253" s="54">
        <f t="shared" si="733"/>
        <v>0</v>
      </c>
      <c r="DE253" s="54">
        <f t="shared" si="734"/>
        <v>0</v>
      </c>
      <c r="DF253" s="54">
        <f t="shared" si="735"/>
        <v>0</v>
      </c>
      <c r="DG253" s="54">
        <f t="shared" si="736"/>
        <v>2</v>
      </c>
      <c r="DH253" s="71">
        <f t="shared" si="737"/>
        <v>0</v>
      </c>
      <c r="DI253" s="71">
        <f t="shared" si="738"/>
        <v>0</v>
      </c>
      <c r="DJ253" s="54">
        <f t="shared" si="739"/>
        <v>0</v>
      </c>
      <c r="DK253" s="54">
        <f t="shared" si="740"/>
        <v>2</v>
      </c>
      <c r="DL253" s="4">
        <f t="shared" si="665"/>
        <v>0</v>
      </c>
      <c r="DM253" s="3">
        <f t="shared" si="741"/>
        <v>0</v>
      </c>
      <c r="DN253" s="3">
        <f t="shared" si="742"/>
        <v>0</v>
      </c>
      <c r="DO253" s="4" t="e">
        <f t="shared" si="743"/>
        <v>#DIV/0!</v>
      </c>
      <c r="DP253" s="57"/>
      <c r="DQ253" s="57"/>
      <c r="DR253" s="56">
        <f t="shared" si="666"/>
        <v>2</v>
      </c>
      <c r="DS253" s="56">
        <f t="shared" si="667"/>
        <v>0</v>
      </c>
      <c r="DT253" s="38">
        <f t="shared" si="668"/>
        <v>0</v>
      </c>
      <c r="DU253" s="38">
        <f t="shared" si="744"/>
        <v>2</v>
      </c>
      <c r="DV253" s="38">
        <f t="shared" si="669"/>
        <v>0</v>
      </c>
      <c r="DW253" s="39">
        <f t="shared" si="670"/>
        <v>0</v>
      </c>
      <c r="DX253" s="39">
        <f t="shared" si="671"/>
        <v>0</v>
      </c>
      <c r="DY253" s="39">
        <f t="shared" si="672"/>
        <v>0</v>
      </c>
      <c r="DZ253" s="39">
        <f t="shared" si="673"/>
        <v>0</v>
      </c>
      <c r="EA253" s="39">
        <f t="shared" si="674"/>
        <v>0</v>
      </c>
      <c r="EB253" s="37" t="e">
        <f t="shared" si="745"/>
        <v>#DIV/0!</v>
      </c>
      <c r="EC253" s="37" t="e">
        <f t="shared" si="746"/>
        <v>#DIV/0!</v>
      </c>
      <c r="ED253" s="37" t="e">
        <f t="shared" si="747"/>
        <v>#DIV/0!</v>
      </c>
      <c r="EE253" s="37" t="e">
        <f t="shared" si="748"/>
        <v>#DIV/0!</v>
      </c>
      <c r="EF253" s="39" t="e">
        <f t="shared" si="749"/>
        <v>#DIV/0!</v>
      </c>
      <c r="EG253" s="37" t="e">
        <f t="shared" si="750"/>
        <v>#DIV/0!</v>
      </c>
      <c r="EH253" s="37" t="e">
        <f t="shared" si="751"/>
        <v>#DIV/0!</v>
      </c>
      <c r="EI253" s="11" t="b">
        <f t="shared" si="752"/>
        <v>1</v>
      </c>
      <c r="EJ253" s="11" t="b">
        <f t="shared" si="753"/>
        <v>0</v>
      </c>
      <c r="EK253" s="39" t="e">
        <f t="shared" si="754"/>
        <v>#DIV/0!</v>
      </c>
      <c r="EL253" s="39" t="e">
        <f t="shared" si="755"/>
        <v>#DIV/0!</v>
      </c>
      <c r="EM253" s="39" t="e">
        <f t="shared" si="756"/>
        <v>#DIV/0!</v>
      </c>
      <c r="EN253" s="39" t="e">
        <f t="shared" si="757"/>
        <v>#DIV/0!</v>
      </c>
      <c r="EO253" s="39" t="e">
        <f t="shared" si="758"/>
        <v>#DIV/0!</v>
      </c>
      <c r="EP253" s="39" t="e">
        <f t="shared" si="759"/>
        <v>#DIV/0!</v>
      </c>
      <c r="EQ253" s="39" t="e">
        <f t="shared" si="760"/>
        <v>#DIV/0!</v>
      </c>
      <c r="ER253" s="39" t="e">
        <f t="shared" si="761"/>
        <v>#DIV/0!</v>
      </c>
      <c r="ES253" s="58" t="str">
        <f t="shared" si="762"/>
        <v>(OH,F,Cl)-dominate amphibole</v>
      </c>
      <c r="ET253" s="58" t="e">
        <f t="shared" si="763"/>
        <v>#N/A</v>
      </c>
      <c r="EU253" s="56">
        <f t="shared" si="675"/>
        <v>0</v>
      </c>
      <c r="EV253" s="56">
        <f t="shared" si="676"/>
        <v>0</v>
      </c>
      <c r="EW253" s="56">
        <f t="shared" si="677"/>
        <v>0</v>
      </c>
      <c r="EX253" s="56">
        <f t="shared" si="678"/>
        <v>0</v>
      </c>
      <c r="EY253" s="56">
        <f t="shared" si="679"/>
        <v>0</v>
      </c>
      <c r="EZ253" s="56">
        <f t="shared" si="680"/>
        <v>0</v>
      </c>
      <c r="FA253" s="39">
        <f t="shared" si="681"/>
        <v>0</v>
      </c>
      <c r="FB253" s="39">
        <f t="shared" si="682"/>
        <v>0</v>
      </c>
      <c r="FC253" s="54">
        <f t="shared" si="683"/>
        <v>0</v>
      </c>
      <c r="FD253" s="54">
        <f t="shared" si="684"/>
        <v>0</v>
      </c>
      <c r="FE253" s="39">
        <f t="shared" si="685"/>
        <v>0</v>
      </c>
      <c r="FF253" s="54">
        <f t="shared" si="686"/>
        <v>0</v>
      </c>
      <c r="FG253" s="39">
        <f t="shared" si="687"/>
        <v>0</v>
      </c>
      <c r="FH253" s="39">
        <f t="shared" si="764"/>
        <v>0</v>
      </c>
      <c r="FI253" s="39">
        <f t="shared" si="765"/>
        <v>0</v>
      </c>
      <c r="FJ253" s="39">
        <f t="shared" si="766"/>
        <v>0</v>
      </c>
      <c r="FK253" s="39" t="e">
        <f t="shared" si="767"/>
        <v>#DIV/0!</v>
      </c>
      <c r="FL253" s="39" t="e">
        <f t="shared" si="768"/>
        <v>#DIV/0!</v>
      </c>
      <c r="FM253" s="39" t="e">
        <f t="shared" si="769"/>
        <v>#DIV/0!</v>
      </c>
      <c r="FN253" s="39">
        <f t="shared" si="770"/>
        <v>1</v>
      </c>
      <c r="FO253" s="39">
        <f t="shared" si="688"/>
        <v>0</v>
      </c>
      <c r="FP253" s="39">
        <f t="shared" si="689"/>
        <v>0</v>
      </c>
      <c r="FQ253" s="39">
        <f t="shared" si="690"/>
        <v>0</v>
      </c>
      <c r="FR253" s="39">
        <f t="shared" si="771"/>
        <v>0</v>
      </c>
      <c r="FS253" s="39">
        <f t="shared" si="772"/>
        <v>0</v>
      </c>
      <c r="FU253" s="39" t="e">
        <f t="shared" si="773"/>
        <v>#DIV/0!</v>
      </c>
      <c r="FV253" s="39" t="e">
        <f t="shared" si="774"/>
        <v>#DIV/0!</v>
      </c>
      <c r="FW253" s="39" t="e">
        <f t="shared" si="775"/>
        <v>#DIV/0!</v>
      </c>
      <c r="FY253" s="39" t="e">
        <f t="shared" si="776"/>
        <v>#DIV/0!</v>
      </c>
      <c r="FZ253" s="39" t="e">
        <f t="shared" si="777"/>
        <v>#DIV/0!</v>
      </c>
      <c r="GA253" s="39" t="e">
        <f t="shared" si="778"/>
        <v>#DIV/0!</v>
      </c>
      <c r="GB253" s="39" t="e">
        <f t="shared" si="779"/>
        <v>#DIV/0!</v>
      </c>
      <c r="GC253" s="39" t="e">
        <f t="shared" si="780"/>
        <v>#DIV/0!</v>
      </c>
      <c r="GD253" s="39" t="e">
        <f t="shared" si="781"/>
        <v>#DIV/0!</v>
      </c>
      <c r="GE253" s="39" t="e">
        <f t="shared" si="782"/>
        <v>#DIV/0!</v>
      </c>
      <c r="GF253" s="39" t="e">
        <f t="shared" si="783"/>
        <v>#DIV/0!</v>
      </c>
      <c r="GG253" s="39" t="e">
        <f t="shared" si="784"/>
        <v>#DIV/0!</v>
      </c>
      <c r="GH253" s="39" t="e">
        <f t="shared" si="785"/>
        <v>#DIV/0!</v>
      </c>
      <c r="GI253" s="39"/>
      <c r="GJ253" s="39" t="e">
        <f t="shared" si="786"/>
        <v>#DIV/0!</v>
      </c>
      <c r="GK253" s="39" t="e">
        <f t="shared" si="787"/>
        <v>#DIV/0!</v>
      </c>
      <c r="GL253" s="39" t="e">
        <f t="shared" si="788"/>
        <v>#DIV/0!</v>
      </c>
      <c r="GM253" s="39" t="e">
        <f t="shared" si="789"/>
        <v>#DIV/0!</v>
      </c>
      <c r="GN253" s="39" t="e">
        <f t="shared" si="790"/>
        <v>#DIV/0!</v>
      </c>
      <c r="GO253" s="57"/>
      <c r="GP253" s="57" t="e">
        <f t="shared" si="791"/>
        <v>#DIV/0!</v>
      </c>
      <c r="GQ253" s="59" t="e">
        <f t="shared" si="792"/>
        <v>#DIV/0!</v>
      </c>
      <c r="GR253" s="41" t="e">
        <f t="shared" si="793"/>
        <v>#DIV/0!</v>
      </c>
      <c r="GS253" s="57" t="e">
        <f t="shared" si="794"/>
        <v>#DIV/0!</v>
      </c>
      <c r="GT253" s="57" t="e">
        <f t="shared" si="795"/>
        <v>#DIV/0!</v>
      </c>
      <c r="GU253" s="57" t="e">
        <f t="shared" si="796"/>
        <v>#DIV/0!</v>
      </c>
      <c r="GV253" s="57"/>
      <c r="GW253" s="42" t="e">
        <f t="shared" si="797"/>
        <v>#DIV/0!</v>
      </c>
      <c r="GX253" s="42" t="e">
        <f t="shared" si="798"/>
        <v>#DIV/0!</v>
      </c>
      <c r="GY253" s="42" t="e">
        <f t="shared" si="799"/>
        <v>#DIV/0!</v>
      </c>
      <c r="GZ253" s="57"/>
      <c r="HA253" s="2" t="e">
        <f t="shared" si="800"/>
        <v>#DIV/0!</v>
      </c>
      <c r="HB253" s="2" t="e">
        <f t="shared" si="801"/>
        <v>#DIV/0!</v>
      </c>
      <c r="HC253" s="2" t="e">
        <f t="shared" si="802"/>
        <v>#DIV/0!</v>
      </c>
      <c r="HD253" s="2" t="e">
        <f t="shared" si="803"/>
        <v>#DIV/0!</v>
      </c>
      <c r="HE253" s="2" t="e">
        <f t="shared" si="804"/>
        <v>#DIV/0!</v>
      </c>
      <c r="HF253" s="2" t="e">
        <f t="shared" si="805"/>
        <v>#DIV/0!</v>
      </c>
      <c r="HG253" s="2" t="e">
        <f t="shared" si="806"/>
        <v>#DIV/0!</v>
      </c>
      <c r="HH253" s="2" t="e">
        <f t="shared" si="807"/>
        <v>#DIV/0!</v>
      </c>
      <c r="HI253" s="2" t="e">
        <f t="shared" si="808"/>
        <v>#DIV/0!</v>
      </c>
      <c r="HJ253" s="11" t="e">
        <f t="shared" si="809"/>
        <v>#DIV/0!</v>
      </c>
      <c r="HK253" s="60" t="e">
        <f t="shared" si="810"/>
        <v>#DIV/0!</v>
      </c>
      <c r="HL253" s="57"/>
      <c r="HM253" s="57" t="e">
        <f t="shared" si="811"/>
        <v>#DIV/0!</v>
      </c>
      <c r="HN253" s="57" t="e">
        <f t="shared" si="812"/>
        <v>#DIV/0!</v>
      </c>
      <c r="HO253" s="57" t="e">
        <f t="shared" si="813"/>
        <v>#DIV/0!</v>
      </c>
      <c r="HP253" s="57" t="e">
        <f t="shared" si="814"/>
        <v>#DIV/0!</v>
      </c>
      <c r="HQ253" s="57" t="e">
        <f t="shared" si="815"/>
        <v>#DIV/0!</v>
      </c>
      <c r="HR253" s="57"/>
      <c r="HS253" s="57" t="e">
        <f t="shared" si="816"/>
        <v>#DIV/0!</v>
      </c>
      <c r="HT253" s="57" t="e">
        <f t="shared" si="817"/>
        <v>#DIV/0!</v>
      </c>
      <c r="HU253" s="57" t="e">
        <f t="shared" si="818"/>
        <v>#DIV/0!</v>
      </c>
      <c r="HV253" s="57" t="e">
        <f t="shared" si="819"/>
        <v>#DIV/0!</v>
      </c>
      <c r="HW253" s="57" t="e">
        <f t="shared" si="820"/>
        <v>#DIV/0!</v>
      </c>
      <c r="HX253" s="57"/>
      <c r="HY253" s="57" t="e">
        <f t="shared" si="821"/>
        <v>#DIV/0!</v>
      </c>
      <c r="HZ253" s="57" t="e">
        <f t="shared" si="822"/>
        <v>#DIV/0!</v>
      </c>
      <c r="IA253" s="57"/>
      <c r="IB253" s="61">
        <f t="shared" si="823"/>
        <v>0</v>
      </c>
      <c r="IC253" s="57" t="str">
        <f t="shared" si="824"/>
        <v/>
      </c>
      <c r="ID253" s="42"/>
      <c r="IE253" s="2" t="str">
        <f t="shared" si="825"/>
        <v/>
      </c>
      <c r="IF253" s="60" t="e">
        <f t="shared" si="826"/>
        <v>#DIV/0!</v>
      </c>
      <c r="IG253" s="60" t="str">
        <f t="shared" si="827"/>
        <v/>
      </c>
      <c r="IH253" s="60" t="str">
        <f t="shared" si="828"/>
        <v>zinco-</v>
      </c>
      <c r="II253" s="60" t="str">
        <f t="shared" si="829"/>
        <v>mangano-</v>
      </c>
      <c r="IJ253" s="60" t="e">
        <f t="shared" si="830"/>
        <v>#DIV/0!</v>
      </c>
      <c r="IK253" s="60" t="e">
        <f t="shared" si="831"/>
        <v>#DIV/0!</v>
      </c>
      <c r="IL253" s="60" t="e">
        <f t="shared" si="832"/>
        <v>#DIV/0!</v>
      </c>
      <c r="IM253" s="60" t="e">
        <f t="shared" si="833"/>
        <v>#DIV/0!</v>
      </c>
      <c r="IN253" s="60" t="str">
        <f t="shared" si="834"/>
        <v/>
      </c>
      <c r="IO253" s="60" t="str">
        <f t="shared" si="835"/>
        <v/>
      </c>
      <c r="IP253" s="57"/>
      <c r="IQ253" s="57" t="str">
        <f t="shared" si="836"/>
        <v>ERROR!!</v>
      </c>
    </row>
    <row r="254" spans="24:251">
      <c r="X254" s="29">
        <f t="shared" si="692"/>
        <v>0</v>
      </c>
      <c r="Y254" s="29">
        <f t="shared" si="693"/>
        <v>0</v>
      </c>
      <c r="Z254" s="29" t="e">
        <f t="shared" si="694"/>
        <v>#DIV/0!</v>
      </c>
      <c r="AA254" s="29" t="e">
        <f t="shared" si="695"/>
        <v>#DIV/0!</v>
      </c>
      <c r="AB254" s="29" t="e">
        <f t="shared" si="696"/>
        <v>#DIV/0!</v>
      </c>
      <c r="AC254" s="29" t="e">
        <f t="shared" si="697"/>
        <v>#DIV/0!</v>
      </c>
      <c r="AF254" s="23">
        <v>60.084299999999999</v>
      </c>
      <c r="AG254" s="23">
        <v>79.878799999999998</v>
      </c>
      <c r="AH254" s="23">
        <v>101.96120000000001</v>
      </c>
      <c r="AI254" s="23">
        <v>151.99039999999999</v>
      </c>
      <c r="AJ254" s="23">
        <v>159.69</v>
      </c>
      <c r="AK254" s="23">
        <v>71.846400000000003</v>
      </c>
      <c r="AL254" s="23">
        <v>70.9375</v>
      </c>
      <c r="AM254" s="23">
        <v>40.304400000000001</v>
      </c>
      <c r="AN254" s="23">
        <v>56.077399999999997</v>
      </c>
      <c r="AO254" s="23">
        <v>61.978999999999999</v>
      </c>
      <c r="AP254" s="23">
        <v>94.195999999999998</v>
      </c>
      <c r="AQ254" s="23">
        <v>18.998000000000001</v>
      </c>
      <c r="AR254" s="23">
        <v>35.450000000000003</v>
      </c>
      <c r="AS254" s="23">
        <v>29.88</v>
      </c>
      <c r="AT254" s="23">
        <v>74.691999999999993</v>
      </c>
      <c r="AU254" s="23">
        <v>81.39</v>
      </c>
      <c r="AX254" s="54">
        <f t="shared" si="698"/>
        <v>0</v>
      </c>
      <c r="AY254" s="54">
        <f t="shared" si="699"/>
        <v>0</v>
      </c>
      <c r="AZ254" s="54">
        <f t="shared" si="700"/>
        <v>0</v>
      </c>
      <c r="BA254" s="54">
        <f t="shared" si="701"/>
        <v>0</v>
      </c>
      <c r="BB254" s="54">
        <f t="shared" si="702"/>
        <v>0</v>
      </c>
      <c r="BC254" s="54">
        <f t="shared" si="703"/>
        <v>0</v>
      </c>
      <c r="BD254" s="54">
        <f t="shared" si="704"/>
        <v>0</v>
      </c>
      <c r="BE254" s="54">
        <f t="shared" si="705"/>
        <v>0</v>
      </c>
      <c r="BF254" s="54">
        <f t="shared" si="706"/>
        <v>0</v>
      </c>
      <c r="BG254" s="54">
        <f t="shared" si="707"/>
        <v>0</v>
      </c>
      <c r="BH254" s="54">
        <f t="shared" si="708"/>
        <v>0</v>
      </c>
      <c r="BI254" s="54">
        <f t="shared" si="709"/>
        <v>0</v>
      </c>
      <c r="BJ254" s="54">
        <f t="shared" si="710"/>
        <v>0</v>
      </c>
      <c r="BK254" s="54">
        <f t="shared" si="711"/>
        <v>0</v>
      </c>
      <c r="BL254" s="54">
        <f t="shared" si="712"/>
        <v>0</v>
      </c>
      <c r="BM254" s="42"/>
      <c r="BO254" s="54">
        <f>'Norm-coeff'!$C$2+$AX254*'Norm-coeff'!$D$2+$AY254*'Norm-coeff'!$E$2+$AZ254*'Norm-coeff'!$F$2+$BA254*'Norm-coeff'!$G$2+$BB254*'Norm-coeff'!$H$2+$BC254*'Norm-coeff'!$I$2+$BD254*'Norm-coeff'!$J$2+$BE254*'Norm-coeff'!$K$2+$BF254*'Norm-coeff'!$L$2+$BG254*'Norm-coeff'!$M$2+$BH254*'Norm-coeff'!$N$2+$BI254*'Norm-coeff'!$O$2</f>
        <v>5.4045421474420303</v>
      </c>
      <c r="BP254" s="54">
        <f>'Norm-coeff'!$C$3+$AX254*'Norm-coeff'!$D$3+$AY254*'Norm-coeff'!$E$3+$AZ254*'Norm-coeff'!$F$3+$BA254*'Norm-coeff'!$G$3+$BB254*'Norm-coeff'!$H$3+$BC254*'Norm-coeff'!$I$3+$BD254*'Norm-coeff'!$J$3+$BE254*'Norm-coeff'!$K$3+$BF254*'Norm-coeff'!$L$3+$BG254*'Norm-coeff'!$M$3+$BH254*'Norm-coeff'!$N$3+$BI254*'Norm-coeff'!$O$3</f>
        <v>3.15319116612705</v>
      </c>
      <c r="BQ254" s="54">
        <f>'Norm-coeff'!$C$4+$AX254*'Norm-coeff'!$D$4+$AY254*'Norm-coeff'!$E$4+$AZ254*'Norm-coeff'!$F$4+$BA254*'Norm-coeff'!$G$4+$BB254*'Norm-coeff'!$H$4+$BC254*'Norm-coeff'!$I$4+$BD254*'Norm-coeff'!$J$4+$BE254*'Norm-coeff'!$K$4+$BF254*'Norm-coeff'!$L$4+$BG254*'Norm-coeff'!$M$4+$BH254*'Norm-coeff'!$N$4+$BI254*'Norm-coeff'!$O$4</f>
        <v>1.42115649462768</v>
      </c>
      <c r="BR254" s="54">
        <f>'Norm-coeff'!$C$5+$AX254*'Norm-coeff'!$D$5+$AY254*'Norm-coeff'!$E$5+$AZ254*'Norm-coeff'!$F$5+$BA254*'Norm-coeff'!$G$5+$BB254*'Norm-coeff'!$H$5+$BC254*'Norm-coeff'!$I$5+$BD254*'Norm-coeff'!$J$5+$BE254*'Norm-coeff'!$K$5+$BF254*'Norm-coeff'!$L$5+$BG254*'Norm-coeff'!$M$5+$BH254*'Norm-coeff'!$N$5+$BI254*'Norm-coeff'!$O$5</f>
        <v>1.0553329241296201</v>
      </c>
      <c r="BS254" s="54">
        <f>'Norm-coeff'!$C$6+$AX254*'Norm-coeff'!$D$6+$AY254*'Norm-coeff'!$E$6+$AZ254*'Norm-coeff'!$F$6+$BA254*'Norm-coeff'!$G$6+$BB254*'Norm-coeff'!$H$6+$BC254*'Norm-coeff'!$I$6+$BD254*'Norm-coeff'!$J$6+$BE254*'Norm-coeff'!$K$6+$BF254*'Norm-coeff'!$L$6+$BG254*'Norm-coeff'!$M$6+$BH254*'Norm-coeff'!$N$6+$BI254*'Norm-coeff'!$O$6</f>
        <v>-1.48700885495103E-2</v>
      </c>
      <c r="BT254" s="54">
        <f>'Norm-coeff'!$C$7+$AX254*'Norm-coeff'!$D$7+$AY254*'Norm-coeff'!$E$7+$AZ254*'Norm-coeff'!$F$7+$BA254*'Norm-coeff'!$G$7+$BB254*'Norm-coeff'!$H$7+$BC254*'Norm-coeff'!$I$7+$BD254*'Norm-coeff'!$J$7+$BE254*'Norm-coeff'!$K$7+$BF254*'Norm-coeff'!$L$7+$BG254*'Norm-coeff'!$M$7+$BH254*'Norm-coeff'!$N$7+$BI254*'Norm-coeff'!$O$7</f>
        <v>2.0907583608832998</v>
      </c>
      <c r="BU254" s="54">
        <f>'Norm-coeff'!$C$8+$AX254*'Norm-coeff'!$D$8+$AY254*'Norm-coeff'!$E$8+$AZ254*'Norm-coeff'!$F$8+$BA254*'Norm-coeff'!$G$8+$BB254*'Norm-coeff'!$H$8+$BC254*'Norm-coeff'!$I$8+$BD254*'Norm-coeff'!$J$8+$BE254*'Norm-coeff'!$K$8+$BF254*'Norm-coeff'!$L$8+$BG254*'Norm-coeff'!$M$8+$BH254*'Norm-coeff'!$N$8+$BI254*'Norm-coeff'!$O$8</f>
        <v>0.65894159836244504</v>
      </c>
      <c r="BV254" s="54">
        <f>'Norm-coeff'!$C$9+$AX254*'Norm-coeff'!$D$9+$AY254*'Norm-coeff'!$E$9+$AZ254*'Norm-coeff'!$F$9+$BA254*'Norm-coeff'!$G$9+$BB254*'Norm-coeff'!$H$9+$BC254*'Norm-coeff'!$I$9+$BD254*'Norm-coeff'!$J$9+$BE254*'Norm-coeff'!$K$9+$BF254*'Norm-coeff'!$L$9+$BG254*'Norm-coeff'!$M$9+$BH254*'Norm-coeff'!$N$9+$BI254*'Norm-coeff'!$O$9</f>
        <v>1.48961085014701</v>
      </c>
      <c r="BW254" s="54">
        <f>'Norm-coeff'!$C$10+$AX254*'Norm-coeff'!$D$10+$AY254*'Norm-coeff'!$E$10+$AZ254*'Norm-coeff'!$F$10+$BA254*'Norm-coeff'!$G$10+$BB254*'Norm-coeff'!$H$10+$BC254*'Norm-coeff'!$I$10+$BD254*'Norm-coeff'!$J$10+$BE254*'Norm-coeff'!$K$10+$BF254*'Norm-coeff'!$L$10+$BG254*'Norm-coeff'!$M$10+$BH254*'Norm-coeff'!$N$10+$BI254*'Norm-coeff'!$O$10</f>
        <v>1.42058735749591</v>
      </c>
      <c r="BX254" s="54">
        <f>'Norm-coeff'!$C$11+$AX254*'Norm-coeff'!$D$11+$AY254*'Norm-coeff'!$E$11+$AZ254*'Norm-coeff'!$F$11+$BA254*'Norm-coeff'!$G$11+$BB254*'Norm-coeff'!$H$11+$BC254*'Norm-coeff'!$I$11+$BD254*'Norm-coeff'!$J$11+$BE254*'Norm-coeff'!$K$11+$BF254*'Norm-coeff'!$L$11+$BG254*'Norm-coeff'!$M$11+$BH254*'Norm-coeff'!$N$11+$BI254*'Norm-coeff'!$O$11</f>
        <v>0.221233014421479</v>
      </c>
      <c r="BY254" s="54">
        <f>'Norm-coeff'!$C$12+$AX254*'Norm-coeff'!$D$12+$AY254*'Norm-coeff'!$E$12+$AZ254*'Norm-coeff'!$F$12+$BA254*'Norm-coeff'!$G$12+$BB254*'Norm-coeff'!$H$12+$BC254*'Norm-coeff'!$I$12+$BD254*'Norm-coeff'!$J$12+$BE254*'Norm-coeff'!$K$12+$BF254*'Norm-coeff'!$L$12+$BG254*'Norm-coeff'!$M$12+$BH254*'Norm-coeff'!$N$12+$BI254*'Norm-coeff'!$O$12</f>
        <v>0.283527502056037</v>
      </c>
      <c r="BZ254" s="54">
        <f>'Norm-coeff'!$C$13+$AX254*'Norm-coeff'!$D$13+$AY254*'Norm-coeff'!$E$13+$AZ254*'Norm-coeff'!$F$13+$BA254*'Norm-coeff'!$G$13+$BB254*'Norm-coeff'!$H$13+$BC254*'Norm-coeff'!$I$13+$BD254*'Norm-coeff'!$J$13+$BE254*'Norm-coeff'!$K$13+$BF254*'Norm-coeff'!$L$13+$BG254*'Norm-coeff'!$M$13+$BH254*'Norm-coeff'!$N$13+$BI254*'Norm-coeff'!$O$13</f>
        <v>-4.1864930554451202E-2</v>
      </c>
      <c r="CA254" s="54">
        <f>'Norm-coeff'!$C$14+$AX254*'Norm-coeff'!$D$14+$AY254*'Norm-coeff'!$E$14+$AZ254*'Norm-coeff'!$F$14+$BA254*'Norm-coeff'!$G$14+$BB254*'Norm-coeff'!$H$14+$BC254*'Norm-coeff'!$I$14+$BD254*'Norm-coeff'!$J$14+$BE254*'Norm-coeff'!$K$14+$BF254*'Norm-coeff'!$L$14+$BG254*'Norm-coeff'!$M$14+$BH254*'Norm-coeff'!$N$14+$BI254*'Norm-coeff'!$O$14</f>
        <v>4.2526983164477103</v>
      </c>
      <c r="CC254" s="54">
        <f t="shared" si="837"/>
        <v>0</v>
      </c>
      <c r="CG254" s="54">
        <f t="shared" si="713"/>
        <v>0</v>
      </c>
      <c r="CH254" s="54">
        <f t="shared" si="691"/>
        <v>0</v>
      </c>
      <c r="CI254" s="54">
        <f t="shared" si="714"/>
        <v>0</v>
      </c>
      <c r="CJ254" s="56">
        <f t="shared" si="715"/>
        <v>0</v>
      </c>
      <c r="CK254" s="54">
        <f t="shared" si="716"/>
        <v>0</v>
      </c>
      <c r="CL254" s="54">
        <f t="shared" si="717"/>
        <v>0</v>
      </c>
      <c r="CM254" s="54">
        <f t="shared" si="718"/>
        <v>0</v>
      </c>
      <c r="CN254" s="54">
        <f t="shared" si="719"/>
        <v>0</v>
      </c>
      <c r="CO254" s="54">
        <f t="shared" si="720"/>
        <v>0</v>
      </c>
      <c r="CP254" s="54">
        <f t="shared" si="721"/>
        <v>0</v>
      </c>
      <c r="CQ254" s="54">
        <f t="shared" si="722"/>
        <v>0</v>
      </c>
      <c r="CR254" s="54">
        <f t="shared" si="723"/>
        <v>0</v>
      </c>
      <c r="CS254" s="54">
        <f t="shared" si="724"/>
        <v>0</v>
      </c>
      <c r="CU254" s="54">
        <f t="shared" si="725"/>
        <v>0</v>
      </c>
      <c r="CV254" s="54">
        <f t="shared" si="726"/>
        <v>0</v>
      </c>
      <c r="CW254" s="54">
        <f t="shared" si="727"/>
        <v>0</v>
      </c>
      <c r="CX254" s="54">
        <f t="shared" si="728"/>
        <v>0</v>
      </c>
      <c r="CZ254" s="54">
        <f t="shared" si="729"/>
        <v>0</v>
      </c>
      <c r="DA254" s="54">
        <f t="shared" si="730"/>
        <v>0</v>
      </c>
      <c r="DB254" s="54">
        <f t="shared" si="731"/>
        <v>0</v>
      </c>
      <c r="DC254" s="54">
        <f t="shared" si="732"/>
        <v>0</v>
      </c>
      <c r="DD254" s="54">
        <f t="shared" si="733"/>
        <v>0</v>
      </c>
      <c r="DE254" s="54">
        <f t="shared" si="734"/>
        <v>0</v>
      </c>
      <c r="DF254" s="54">
        <f t="shared" si="735"/>
        <v>0</v>
      </c>
      <c r="DG254" s="54">
        <f t="shared" si="736"/>
        <v>2</v>
      </c>
      <c r="DH254" s="71">
        <f t="shared" si="737"/>
        <v>0</v>
      </c>
      <c r="DI254" s="71">
        <f t="shared" si="738"/>
        <v>0</v>
      </c>
      <c r="DJ254" s="54">
        <f t="shared" si="739"/>
        <v>0</v>
      </c>
      <c r="DK254" s="54">
        <f t="shared" si="740"/>
        <v>2</v>
      </c>
      <c r="DL254" s="4">
        <f t="shared" si="665"/>
        <v>0</v>
      </c>
      <c r="DM254" s="3">
        <f t="shared" si="741"/>
        <v>0</v>
      </c>
      <c r="DN254" s="3">
        <f t="shared" si="742"/>
        <v>0</v>
      </c>
      <c r="DO254" s="4" t="e">
        <f t="shared" si="743"/>
        <v>#DIV/0!</v>
      </c>
      <c r="DP254" s="57"/>
      <c r="DQ254" s="57"/>
      <c r="DR254" s="56">
        <f t="shared" si="666"/>
        <v>2</v>
      </c>
      <c r="DS254" s="56">
        <f t="shared" si="667"/>
        <v>0</v>
      </c>
      <c r="DT254" s="38">
        <f t="shared" si="668"/>
        <v>0</v>
      </c>
      <c r="DU254" s="38">
        <f t="shared" si="744"/>
        <v>2</v>
      </c>
      <c r="DV254" s="38">
        <f t="shared" si="669"/>
        <v>0</v>
      </c>
      <c r="DW254" s="39">
        <f t="shared" si="670"/>
        <v>0</v>
      </c>
      <c r="DX254" s="39">
        <f t="shared" si="671"/>
        <v>0</v>
      </c>
      <c r="DY254" s="39">
        <f t="shared" si="672"/>
        <v>0</v>
      </c>
      <c r="DZ254" s="39">
        <f t="shared" si="673"/>
        <v>0</v>
      </c>
      <c r="EA254" s="39">
        <f t="shared" si="674"/>
        <v>0</v>
      </c>
      <c r="EB254" s="37" t="e">
        <f t="shared" si="745"/>
        <v>#DIV/0!</v>
      </c>
      <c r="EC254" s="37" t="e">
        <f t="shared" si="746"/>
        <v>#DIV/0!</v>
      </c>
      <c r="ED254" s="37" t="e">
        <f t="shared" si="747"/>
        <v>#DIV/0!</v>
      </c>
      <c r="EE254" s="37" t="e">
        <f t="shared" si="748"/>
        <v>#DIV/0!</v>
      </c>
      <c r="EF254" s="39" t="e">
        <f t="shared" si="749"/>
        <v>#DIV/0!</v>
      </c>
      <c r="EG254" s="37" t="e">
        <f t="shared" si="750"/>
        <v>#DIV/0!</v>
      </c>
      <c r="EH254" s="37" t="e">
        <f t="shared" si="751"/>
        <v>#DIV/0!</v>
      </c>
      <c r="EI254" s="11" t="b">
        <f t="shared" si="752"/>
        <v>1</v>
      </c>
      <c r="EJ254" s="11" t="b">
        <f t="shared" si="753"/>
        <v>0</v>
      </c>
      <c r="EK254" s="39" t="e">
        <f t="shared" si="754"/>
        <v>#DIV/0!</v>
      </c>
      <c r="EL254" s="39" t="e">
        <f t="shared" si="755"/>
        <v>#DIV/0!</v>
      </c>
      <c r="EM254" s="39" t="e">
        <f t="shared" si="756"/>
        <v>#DIV/0!</v>
      </c>
      <c r="EN254" s="39" t="e">
        <f t="shared" si="757"/>
        <v>#DIV/0!</v>
      </c>
      <c r="EO254" s="39" t="e">
        <f t="shared" si="758"/>
        <v>#DIV/0!</v>
      </c>
      <c r="EP254" s="39" t="e">
        <f t="shared" si="759"/>
        <v>#DIV/0!</v>
      </c>
      <c r="EQ254" s="39" t="e">
        <f t="shared" si="760"/>
        <v>#DIV/0!</v>
      </c>
      <c r="ER254" s="39" t="e">
        <f t="shared" si="761"/>
        <v>#DIV/0!</v>
      </c>
      <c r="ES254" s="58" t="str">
        <f t="shared" si="762"/>
        <v>(OH,F,Cl)-dominate amphibole</v>
      </c>
      <c r="ET254" s="58" t="e">
        <f t="shared" si="763"/>
        <v>#N/A</v>
      </c>
      <c r="EU254" s="56">
        <f t="shared" si="675"/>
        <v>0</v>
      </c>
      <c r="EV254" s="56">
        <f t="shared" si="676"/>
        <v>0</v>
      </c>
      <c r="EW254" s="56">
        <f t="shared" si="677"/>
        <v>0</v>
      </c>
      <c r="EX254" s="56">
        <f t="shared" si="678"/>
        <v>0</v>
      </c>
      <c r="EY254" s="56">
        <f t="shared" si="679"/>
        <v>0</v>
      </c>
      <c r="EZ254" s="56">
        <f t="shared" si="680"/>
        <v>0</v>
      </c>
      <c r="FA254" s="39">
        <f t="shared" si="681"/>
        <v>0</v>
      </c>
      <c r="FB254" s="39">
        <f t="shared" si="682"/>
        <v>0</v>
      </c>
      <c r="FC254" s="54">
        <f t="shared" si="683"/>
        <v>0</v>
      </c>
      <c r="FD254" s="54">
        <f t="shared" si="684"/>
        <v>0</v>
      </c>
      <c r="FE254" s="39">
        <f t="shared" si="685"/>
        <v>0</v>
      </c>
      <c r="FF254" s="54">
        <f t="shared" si="686"/>
        <v>0</v>
      </c>
      <c r="FG254" s="39">
        <f t="shared" si="687"/>
        <v>0</v>
      </c>
      <c r="FH254" s="39">
        <f t="shared" si="764"/>
        <v>0</v>
      </c>
      <c r="FI254" s="39">
        <f t="shared" si="765"/>
        <v>0</v>
      </c>
      <c r="FJ254" s="39">
        <f t="shared" si="766"/>
        <v>0</v>
      </c>
      <c r="FK254" s="39" t="e">
        <f t="shared" si="767"/>
        <v>#DIV/0!</v>
      </c>
      <c r="FL254" s="39" t="e">
        <f t="shared" si="768"/>
        <v>#DIV/0!</v>
      </c>
      <c r="FM254" s="39" t="e">
        <f t="shared" si="769"/>
        <v>#DIV/0!</v>
      </c>
      <c r="FN254" s="39">
        <f t="shared" si="770"/>
        <v>1</v>
      </c>
      <c r="FO254" s="39">
        <f t="shared" si="688"/>
        <v>0</v>
      </c>
      <c r="FP254" s="39">
        <f t="shared" si="689"/>
        <v>0</v>
      </c>
      <c r="FQ254" s="39">
        <f t="shared" si="690"/>
        <v>0</v>
      </c>
      <c r="FR254" s="39">
        <f t="shared" si="771"/>
        <v>0</v>
      </c>
      <c r="FS254" s="39">
        <f t="shared" si="772"/>
        <v>0</v>
      </c>
      <c r="FU254" s="39" t="e">
        <f t="shared" si="773"/>
        <v>#DIV/0!</v>
      </c>
      <c r="FV254" s="39" t="e">
        <f t="shared" si="774"/>
        <v>#DIV/0!</v>
      </c>
      <c r="FW254" s="39" t="e">
        <f t="shared" si="775"/>
        <v>#DIV/0!</v>
      </c>
      <c r="FY254" s="39" t="e">
        <f t="shared" si="776"/>
        <v>#DIV/0!</v>
      </c>
      <c r="FZ254" s="39" t="e">
        <f t="shared" si="777"/>
        <v>#DIV/0!</v>
      </c>
      <c r="GA254" s="39" t="e">
        <f t="shared" si="778"/>
        <v>#DIV/0!</v>
      </c>
      <c r="GB254" s="39" t="e">
        <f t="shared" si="779"/>
        <v>#DIV/0!</v>
      </c>
      <c r="GC254" s="39" t="e">
        <f t="shared" si="780"/>
        <v>#DIV/0!</v>
      </c>
      <c r="GD254" s="39" t="e">
        <f t="shared" si="781"/>
        <v>#DIV/0!</v>
      </c>
      <c r="GE254" s="39" t="e">
        <f t="shared" si="782"/>
        <v>#DIV/0!</v>
      </c>
      <c r="GF254" s="39" t="e">
        <f t="shared" si="783"/>
        <v>#DIV/0!</v>
      </c>
      <c r="GG254" s="39" t="e">
        <f t="shared" si="784"/>
        <v>#DIV/0!</v>
      </c>
      <c r="GH254" s="39" t="e">
        <f t="shared" si="785"/>
        <v>#DIV/0!</v>
      </c>
      <c r="GI254" s="39"/>
      <c r="GJ254" s="39" t="e">
        <f t="shared" si="786"/>
        <v>#DIV/0!</v>
      </c>
      <c r="GK254" s="39" t="e">
        <f t="shared" si="787"/>
        <v>#DIV/0!</v>
      </c>
      <c r="GL254" s="39" t="e">
        <f t="shared" si="788"/>
        <v>#DIV/0!</v>
      </c>
      <c r="GM254" s="39" t="e">
        <f t="shared" si="789"/>
        <v>#DIV/0!</v>
      </c>
      <c r="GN254" s="39" t="e">
        <f t="shared" si="790"/>
        <v>#DIV/0!</v>
      </c>
      <c r="GO254" s="57"/>
      <c r="GP254" s="57" t="e">
        <f t="shared" si="791"/>
        <v>#DIV/0!</v>
      </c>
      <c r="GQ254" s="59" t="e">
        <f t="shared" si="792"/>
        <v>#DIV/0!</v>
      </c>
      <c r="GR254" s="41" t="e">
        <f t="shared" si="793"/>
        <v>#DIV/0!</v>
      </c>
      <c r="GS254" s="57" t="e">
        <f t="shared" si="794"/>
        <v>#DIV/0!</v>
      </c>
      <c r="GT254" s="57" t="e">
        <f t="shared" si="795"/>
        <v>#DIV/0!</v>
      </c>
      <c r="GU254" s="57" t="e">
        <f t="shared" si="796"/>
        <v>#DIV/0!</v>
      </c>
      <c r="GV254" s="57"/>
      <c r="GW254" s="42" t="e">
        <f t="shared" si="797"/>
        <v>#DIV/0!</v>
      </c>
      <c r="GX254" s="42" t="e">
        <f t="shared" si="798"/>
        <v>#DIV/0!</v>
      </c>
      <c r="GY254" s="42" t="e">
        <f t="shared" si="799"/>
        <v>#DIV/0!</v>
      </c>
      <c r="GZ254" s="57"/>
      <c r="HA254" s="2" t="e">
        <f t="shared" si="800"/>
        <v>#DIV/0!</v>
      </c>
      <c r="HB254" s="2" t="e">
        <f t="shared" si="801"/>
        <v>#DIV/0!</v>
      </c>
      <c r="HC254" s="2" t="e">
        <f t="shared" si="802"/>
        <v>#DIV/0!</v>
      </c>
      <c r="HD254" s="2" t="e">
        <f t="shared" si="803"/>
        <v>#DIV/0!</v>
      </c>
      <c r="HE254" s="2" t="e">
        <f t="shared" si="804"/>
        <v>#DIV/0!</v>
      </c>
      <c r="HF254" s="2" t="e">
        <f t="shared" si="805"/>
        <v>#DIV/0!</v>
      </c>
      <c r="HG254" s="2" t="e">
        <f t="shared" si="806"/>
        <v>#DIV/0!</v>
      </c>
      <c r="HH254" s="2" t="e">
        <f t="shared" si="807"/>
        <v>#DIV/0!</v>
      </c>
      <c r="HI254" s="2" t="e">
        <f t="shared" si="808"/>
        <v>#DIV/0!</v>
      </c>
      <c r="HJ254" s="11" t="e">
        <f t="shared" si="809"/>
        <v>#DIV/0!</v>
      </c>
      <c r="HK254" s="60" t="e">
        <f t="shared" si="810"/>
        <v>#DIV/0!</v>
      </c>
      <c r="HL254" s="57"/>
      <c r="HM254" s="57" t="e">
        <f t="shared" si="811"/>
        <v>#DIV/0!</v>
      </c>
      <c r="HN254" s="57" t="e">
        <f t="shared" si="812"/>
        <v>#DIV/0!</v>
      </c>
      <c r="HO254" s="57" t="e">
        <f t="shared" si="813"/>
        <v>#DIV/0!</v>
      </c>
      <c r="HP254" s="57" t="e">
        <f t="shared" si="814"/>
        <v>#DIV/0!</v>
      </c>
      <c r="HQ254" s="57" t="e">
        <f t="shared" si="815"/>
        <v>#DIV/0!</v>
      </c>
      <c r="HR254" s="57"/>
      <c r="HS254" s="57" t="e">
        <f t="shared" si="816"/>
        <v>#DIV/0!</v>
      </c>
      <c r="HT254" s="57" t="e">
        <f t="shared" si="817"/>
        <v>#DIV/0!</v>
      </c>
      <c r="HU254" s="57" t="e">
        <f t="shared" si="818"/>
        <v>#DIV/0!</v>
      </c>
      <c r="HV254" s="57" t="e">
        <f t="shared" si="819"/>
        <v>#DIV/0!</v>
      </c>
      <c r="HW254" s="57" t="e">
        <f t="shared" si="820"/>
        <v>#DIV/0!</v>
      </c>
      <c r="HX254" s="57"/>
      <c r="HY254" s="57" t="e">
        <f t="shared" si="821"/>
        <v>#DIV/0!</v>
      </c>
      <c r="HZ254" s="57" t="e">
        <f t="shared" si="822"/>
        <v>#DIV/0!</v>
      </c>
      <c r="IA254" s="57"/>
      <c r="IB254" s="61">
        <f t="shared" si="823"/>
        <v>0</v>
      </c>
      <c r="IC254" s="57" t="str">
        <f t="shared" si="824"/>
        <v/>
      </c>
      <c r="ID254" s="42"/>
      <c r="IE254" s="2" t="str">
        <f t="shared" si="825"/>
        <v/>
      </c>
      <c r="IF254" s="60" t="e">
        <f t="shared" si="826"/>
        <v>#DIV/0!</v>
      </c>
      <c r="IG254" s="60" t="str">
        <f t="shared" si="827"/>
        <v/>
      </c>
      <c r="IH254" s="60" t="str">
        <f t="shared" si="828"/>
        <v>zinco-</v>
      </c>
      <c r="II254" s="60" t="str">
        <f t="shared" si="829"/>
        <v>mangano-</v>
      </c>
      <c r="IJ254" s="60" t="e">
        <f t="shared" si="830"/>
        <v>#DIV/0!</v>
      </c>
      <c r="IK254" s="60" t="e">
        <f t="shared" si="831"/>
        <v>#DIV/0!</v>
      </c>
      <c r="IL254" s="60" t="e">
        <f t="shared" si="832"/>
        <v>#DIV/0!</v>
      </c>
      <c r="IM254" s="60" t="e">
        <f t="shared" si="833"/>
        <v>#DIV/0!</v>
      </c>
      <c r="IN254" s="60" t="str">
        <f t="shared" si="834"/>
        <v/>
      </c>
      <c r="IO254" s="60" t="str">
        <f t="shared" si="835"/>
        <v/>
      </c>
      <c r="IP254" s="57"/>
      <c r="IQ254" s="57" t="str">
        <f t="shared" si="836"/>
        <v>ERROR!!</v>
      </c>
    </row>
    <row r="255" spans="24:251">
      <c r="X255" s="29">
        <f t="shared" si="692"/>
        <v>0</v>
      </c>
      <c r="Y255" s="29">
        <f t="shared" si="693"/>
        <v>0</v>
      </c>
      <c r="Z255" s="29" t="e">
        <f t="shared" si="694"/>
        <v>#DIV/0!</v>
      </c>
      <c r="AA255" s="29" t="e">
        <f t="shared" si="695"/>
        <v>#DIV/0!</v>
      </c>
      <c r="AB255" s="29" t="e">
        <f t="shared" si="696"/>
        <v>#DIV/0!</v>
      </c>
      <c r="AC255" s="29" t="e">
        <f t="shared" si="697"/>
        <v>#DIV/0!</v>
      </c>
      <c r="AF255" s="23">
        <v>60.084299999999999</v>
      </c>
      <c r="AG255" s="23">
        <v>79.878799999999998</v>
      </c>
      <c r="AH255" s="23">
        <v>101.96120000000001</v>
      </c>
      <c r="AI255" s="23">
        <v>151.99039999999999</v>
      </c>
      <c r="AJ255" s="23">
        <v>159.69</v>
      </c>
      <c r="AK255" s="23">
        <v>71.846400000000003</v>
      </c>
      <c r="AL255" s="23">
        <v>70.9375</v>
      </c>
      <c r="AM255" s="23">
        <v>40.304400000000001</v>
      </c>
      <c r="AN255" s="23">
        <v>56.077399999999997</v>
      </c>
      <c r="AO255" s="23">
        <v>61.978999999999999</v>
      </c>
      <c r="AP255" s="23">
        <v>94.195999999999998</v>
      </c>
      <c r="AQ255" s="23">
        <v>18.998000000000001</v>
      </c>
      <c r="AR255" s="23">
        <v>35.450000000000003</v>
      </c>
      <c r="AS255" s="23">
        <v>29.88</v>
      </c>
      <c r="AT255" s="23">
        <v>74.691999999999993</v>
      </c>
      <c r="AU255" s="23">
        <v>81.39</v>
      </c>
      <c r="AX255" s="54">
        <f t="shared" si="698"/>
        <v>0</v>
      </c>
      <c r="AY255" s="54">
        <f t="shared" si="699"/>
        <v>0</v>
      </c>
      <c r="AZ255" s="54">
        <f t="shared" si="700"/>
        <v>0</v>
      </c>
      <c r="BA255" s="54">
        <f t="shared" si="701"/>
        <v>0</v>
      </c>
      <c r="BB255" s="54">
        <f t="shared" si="702"/>
        <v>0</v>
      </c>
      <c r="BC255" s="54">
        <f t="shared" si="703"/>
        <v>0</v>
      </c>
      <c r="BD255" s="54">
        <f t="shared" si="704"/>
        <v>0</v>
      </c>
      <c r="BE255" s="54">
        <f t="shared" si="705"/>
        <v>0</v>
      </c>
      <c r="BF255" s="54">
        <f t="shared" si="706"/>
        <v>0</v>
      </c>
      <c r="BG255" s="54">
        <f t="shared" si="707"/>
        <v>0</v>
      </c>
      <c r="BH255" s="54">
        <f t="shared" si="708"/>
        <v>0</v>
      </c>
      <c r="BI255" s="54">
        <f t="shared" si="709"/>
        <v>0</v>
      </c>
      <c r="BJ255" s="54">
        <f t="shared" si="710"/>
        <v>0</v>
      </c>
      <c r="BK255" s="54">
        <f t="shared" si="711"/>
        <v>0</v>
      </c>
      <c r="BL255" s="54">
        <f t="shared" si="712"/>
        <v>0</v>
      </c>
      <c r="BM255" s="42"/>
      <c r="BO255" s="54">
        <f>'Norm-coeff'!$C$2+$AX255*'Norm-coeff'!$D$2+$AY255*'Norm-coeff'!$E$2+$AZ255*'Norm-coeff'!$F$2+$BA255*'Norm-coeff'!$G$2+$BB255*'Norm-coeff'!$H$2+$BC255*'Norm-coeff'!$I$2+$BD255*'Norm-coeff'!$J$2+$BE255*'Norm-coeff'!$K$2+$BF255*'Norm-coeff'!$L$2+$BG255*'Norm-coeff'!$M$2+$BH255*'Norm-coeff'!$N$2+$BI255*'Norm-coeff'!$O$2</f>
        <v>5.4045421474420303</v>
      </c>
      <c r="BP255" s="54">
        <f>'Norm-coeff'!$C$3+$AX255*'Norm-coeff'!$D$3+$AY255*'Norm-coeff'!$E$3+$AZ255*'Norm-coeff'!$F$3+$BA255*'Norm-coeff'!$G$3+$BB255*'Norm-coeff'!$H$3+$BC255*'Norm-coeff'!$I$3+$BD255*'Norm-coeff'!$J$3+$BE255*'Norm-coeff'!$K$3+$BF255*'Norm-coeff'!$L$3+$BG255*'Norm-coeff'!$M$3+$BH255*'Norm-coeff'!$N$3+$BI255*'Norm-coeff'!$O$3</f>
        <v>3.15319116612705</v>
      </c>
      <c r="BQ255" s="54">
        <f>'Norm-coeff'!$C$4+$AX255*'Norm-coeff'!$D$4+$AY255*'Norm-coeff'!$E$4+$AZ255*'Norm-coeff'!$F$4+$BA255*'Norm-coeff'!$G$4+$BB255*'Norm-coeff'!$H$4+$BC255*'Norm-coeff'!$I$4+$BD255*'Norm-coeff'!$J$4+$BE255*'Norm-coeff'!$K$4+$BF255*'Norm-coeff'!$L$4+$BG255*'Norm-coeff'!$M$4+$BH255*'Norm-coeff'!$N$4+$BI255*'Norm-coeff'!$O$4</f>
        <v>1.42115649462768</v>
      </c>
      <c r="BR255" s="54">
        <f>'Norm-coeff'!$C$5+$AX255*'Norm-coeff'!$D$5+$AY255*'Norm-coeff'!$E$5+$AZ255*'Norm-coeff'!$F$5+$BA255*'Norm-coeff'!$G$5+$BB255*'Norm-coeff'!$H$5+$BC255*'Norm-coeff'!$I$5+$BD255*'Norm-coeff'!$J$5+$BE255*'Norm-coeff'!$K$5+$BF255*'Norm-coeff'!$L$5+$BG255*'Norm-coeff'!$M$5+$BH255*'Norm-coeff'!$N$5+$BI255*'Norm-coeff'!$O$5</f>
        <v>1.0553329241296201</v>
      </c>
      <c r="BS255" s="54">
        <f>'Norm-coeff'!$C$6+$AX255*'Norm-coeff'!$D$6+$AY255*'Norm-coeff'!$E$6+$AZ255*'Norm-coeff'!$F$6+$BA255*'Norm-coeff'!$G$6+$BB255*'Norm-coeff'!$H$6+$BC255*'Norm-coeff'!$I$6+$BD255*'Norm-coeff'!$J$6+$BE255*'Norm-coeff'!$K$6+$BF255*'Norm-coeff'!$L$6+$BG255*'Norm-coeff'!$M$6+$BH255*'Norm-coeff'!$N$6+$BI255*'Norm-coeff'!$O$6</f>
        <v>-1.48700885495103E-2</v>
      </c>
      <c r="BT255" s="54">
        <f>'Norm-coeff'!$C$7+$AX255*'Norm-coeff'!$D$7+$AY255*'Norm-coeff'!$E$7+$AZ255*'Norm-coeff'!$F$7+$BA255*'Norm-coeff'!$G$7+$BB255*'Norm-coeff'!$H$7+$BC255*'Norm-coeff'!$I$7+$BD255*'Norm-coeff'!$J$7+$BE255*'Norm-coeff'!$K$7+$BF255*'Norm-coeff'!$L$7+$BG255*'Norm-coeff'!$M$7+$BH255*'Norm-coeff'!$N$7+$BI255*'Norm-coeff'!$O$7</f>
        <v>2.0907583608832998</v>
      </c>
      <c r="BU255" s="54">
        <f>'Norm-coeff'!$C$8+$AX255*'Norm-coeff'!$D$8+$AY255*'Norm-coeff'!$E$8+$AZ255*'Norm-coeff'!$F$8+$BA255*'Norm-coeff'!$G$8+$BB255*'Norm-coeff'!$H$8+$BC255*'Norm-coeff'!$I$8+$BD255*'Norm-coeff'!$J$8+$BE255*'Norm-coeff'!$K$8+$BF255*'Norm-coeff'!$L$8+$BG255*'Norm-coeff'!$M$8+$BH255*'Norm-coeff'!$N$8+$BI255*'Norm-coeff'!$O$8</f>
        <v>0.65894159836244504</v>
      </c>
      <c r="BV255" s="54">
        <f>'Norm-coeff'!$C$9+$AX255*'Norm-coeff'!$D$9+$AY255*'Norm-coeff'!$E$9+$AZ255*'Norm-coeff'!$F$9+$BA255*'Norm-coeff'!$G$9+$BB255*'Norm-coeff'!$H$9+$BC255*'Norm-coeff'!$I$9+$BD255*'Norm-coeff'!$J$9+$BE255*'Norm-coeff'!$K$9+$BF255*'Norm-coeff'!$L$9+$BG255*'Norm-coeff'!$M$9+$BH255*'Norm-coeff'!$N$9+$BI255*'Norm-coeff'!$O$9</f>
        <v>1.48961085014701</v>
      </c>
      <c r="BW255" s="54">
        <f>'Norm-coeff'!$C$10+$AX255*'Norm-coeff'!$D$10+$AY255*'Norm-coeff'!$E$10+$AZ255*'Norm-coeff'!$F$10+$BA255*'Norm-coeff'!$G$10+$BB255*'Norm-coeff'!$H$10+$BC255*'Norm-coeff'!$I$10+$BD255*'Norm-coeff'!$J$10+$BE255*'Norm-coeff'!$K$10+$BF255*'Norm-coeff'!$L$10+$BG255*'Norm-coeff'!$M$10+$BH255*'Norm-coeff'!$N$10+$BI255*'Norm-coeff'!$O$10</f>
        <v>1.42058735749591</v>
      </c>
      <c r="BX255" s="54">
        <f>'Norm-coeff'!$C$11+$AX255*'Norm-coeff'!$D$11+$AY255*'Norm-coeff'!$E$11+$AZ255*'Norm-coeff'!$F$11+$BA255*'Norm-coeff'!$G$11+$BB255*'Norm-coeff'!$H$11+$BC255*'Norm-coeff'!$I$11+$BD255*'Norm-coeff'!$J$11+$BE255*'Norm-coeff'!$K$11+$BF255*'Norm-coeff'!$L$11+$BG255*'Norm-coeff'!$M$11+$BH255*'Norm-coeff'!$N$11+$BI255*'Norm-coeff'!$O$11</f>
        <v>0.221233014421479</v>
      </c>
      <c r="BY255" s="54">
        <f>'Norm-coeff'!$C$12+$AX255*'Norm-coeff'!$D$12+$AY255*'Norm-coeff'!$E$12+$AZ255*'Norm-coeff'!$F$12+$BA255*'Norm-coeff'!$G$12+$BB255*'Norm-coeff'!$H$12+$BC255*'Norm-coeff'!$I$12+$BD255*'Norm-coeff'!$J$12+$BE255*'Norm-coeff'!$K$12+$BF255*'Norm-coeff'!$L$12+$BG255*'Norm-coeff'!$M$12+$BH255*'Norm-coeff'!$N$12+$BI255*'Norm-coeff'!$O$12</f>
        <v>0.283527502056037</v>
      </c>
      <c r="BZ255" s="54">
        <f>'Norm-coeff'!$C$13+$AX255*'Norm-coeff'!$D$13+$AY255*'Norm-coeff'!$E$13+$AZ255*'Norm-coeff'!$F$13+$BA255*'Norm-coeff'!$G$13+$BB255*'Norm-coeff'!$H$13+$BC255*'Norm-coeff'!$I$13+$BD255*'Norm-coeff'!$J$13+$BE255*'Norm-coeff'!$K$13+$BF255*'Norm-coeff'!$L$13+$BG255*'Norm-coeff'!$M$13+$BH255*'Norm-coeff'!$N$13+$BI255*'Norm-coeff'!$O$13</f>
        <v>-4.1864930554451202E-2</v>
      </c>
      <c r="CA255" s="54">
        <f>'Norm-coeff'!$C$14+$AX255*'Norm-coeff'!$D$14+$AY255*'Norm-coeff'!$E$14+$AZ255*'Norm-coeff'!$F$14+$BA255*'Norm-coeff'!$G$14+$BB255*'Norm-coeff'!$H$14+$BC255*'Norm-coeff'!$I$14+$BD255*'Norm-coeff'!$J$14+$BE255*'Norm-coeff'!$K$14+$BF255*'Norm-coeff'!$L$14+$BG255*'Norm-coeff'!$M$14+$BH255*'Norm-coeff'!$N$14+$BI255*'Norm-coeff'!$O$14</f>
        <v>4.2526983164477103</v>
      </c>
      <c r="CC255" s="54">
        <f t="shared" si="837"/>
        <v>0</v>
      </c>
      <c r="CG255" s="54">
        <f t="shared" si="713"/>
        <v>0</v>
      </c>
      <c r="CH255" s="54">
        <f t="shared" si="691"/>
        <v>0</v>
      </c>
      <c r="CI255" s="54">
        <f t="shared" si="714"/>
        <v>0</v>
      </c>
      <c r="CJ255" s="56">
        <f t="shared" si="715"/>
        <v>0</v>
      </c>
      <c r="CK255" s="54">
        <f t="shared" si="716"/>
        <v>0</v>
      </c>
      <c r="CL255" s="54">
        <f t="shared" si="717"/>
        <v>0</v>
      </c>
      <c r="CM255" s="54">
        <f t="shared" si="718"/>
        <v>0</v>
      </c>
      <c r="CN255" s="54">
        <f t="shared" si="719"/>
        <v>0</v>
      </c>
      <c r="CO255" s="54">
        <f t="shared" si="720"/>
        <v>0</v>
      </c>
      <c r="CP255" s="54">
        <f t="shared" si="721"/>
        <v>0</v>
      </c>
      <c r="CQ255" s="54">
        <f t="shared" si="722"/>
        <v>0</v>
      </c>
      <c r="CR255" s="54">
        <f t="shared" si="723"/>
        <v>0</v>
      </c>
      <c r="CS255" s="54">
        <f t="shared" si="724"/>
        <v>0</v>
      </c>
      <c r="CU255" s="54">
        <f t="shared" si="725"/>
        <v>0</v>
      </c>
      <c r="CV255" s="54">
        <f t="shared" si="726"/>
        <v>0</v>
      </c>
      <c r="CW255" s="54">
        <f t="shared" si="727"/>
        <v>0</v>
      </c>
      <c r="CX255" s="54">
        <f t="shared" si="728"/>
        <v>0</v>
      </c>
      <c r="CZ255" s="54">
        <f t="shared" si="729"/>
        <v>0</v>
      </c>
      <c r="DA255" s="54">
        <f t="shared" si="730"/>
        <v>0</v>
      </c>
      <c r="DB255" s="54">
        <f t="shared" si="731"/>
        <v>0</v>
      </c>
      <c r="DC255" s="54">
        <f t="shared" si="732"/>
        <v>0</v>
      </c>
      <c r="DD255" s="54">
        <f t="shared" si="733"/>
        <v>0</v>
      </c>
      <c r="DE255" s="54">
        <f t="shared" si="734"/>
        <v>0</v>
      </c>
      <c r="DF255" s="54">
        <f t="shared" si="735"/>
        <v>0</v>
      </c>
      <c r="DG255" s="54">
        <f t="shared" si="736"/>
        <v>2</v>
      </c>
      <c r="DH255" s="71">
        <f t="shared" si="737"/>
        <v>0</v>
      </c>
      <c r="DI255" s="71">
        <f t="shared" si="738"/>
        <v>0</v>
      </c>
      <c r="DJ255" s="54">
        <f t="shared" si="739"/>
        <v>0</v>
      </c>
      <c r="DK255" s="54">
        <f t="shared" si="740"/>
        <v>2</v>
      </c>
      <c r="DL255" s="4">
        <f t="shared" si="665"/>
        <v>0</v>
      </c>
      <c r="DM255" s="3">
        <f t="shared" si="741"/>
        <v>0</v>
      </c>
      <c r="DN255" s="3">
        <f t="shared" si="742"/>
        <v>0</v>
      </c>
      <c r="DO255" s="4" t="e">
        <f t="shared" si="743"/>
        <v>#DIV/0!</v>
      </c>
      <c r="DP255" s="57"/>
      <c r="DQ255" s="57"/>
      <c r="DR255" s="56">
        <f t="shared" si="666"/>
        <v>2</v>
      </c>
      <c r="DS255" s="56">
        <f t="shared" si="667"/>
        <v>0</v>
      </c>
      <c r="DT255" s="38">
        <f t="shared" si="668"/>
        <v>0</v>
      </c>
      <c r="DU255" s="38">
        <f t="shared" si="744"/>
        <v>2</v>
      </c>
      <c r="DV255" s="38">
        <f t="shared" si="669"/>
        <v>0</v>
      </c>
      <c r="DW255" s="39">
        <f t="shared" si="670"/>
        <v>0</v>
      </c>
      <c r="DX255" s="39">
        <f t="shared" si="671"/>
        <v>0</v>
      </c>
      <c r="DY255" s="39">
        <f t="shared" si="672"/>
        <v>0</v>
      </c>
      <c r="DZ255" s="39">
        <f t="shared" si="673"/>
        <v>0</v>
      </c>
      <c r="EA255" s="39">
        <f t="shared" si="674"/>
        <v>0</v>
      </c>
      <c r="EB255" s="37" t="e">
        <f t="shared" si="745"/>
        <v>#DIV/0!</v>
      </c>
      <c r="EC255" s="37" t="e">
        <f t="shared" si="746"/>
        <v>#DIV/0!</v>
      </c>
      <c r="ED255" s="37" t="e">
        <f t="shared" si="747"/>
        <v>#DIV/0!</v>
      </c>
      <c r="EE255" s="37" t="e">
        <f t="shared" si="748"/>
        <v>#DIV/0!</v>
      </c>
      <c r="EF255" s="39" t="e">
        <f t="shared" si="749"/>
        <v>#DIV/0!</v>
      </c>
      <c r="EG255" s="37" t="e">
        <f t="shared" si="750"/>
        <v>#DIV/0!</v>
      </c>
      <c r="EH255" s="37" t="e">
        <f t="shared" si="751"/>
        <v>#DIV/0!</v>
      </c>
      <c r="EI255" s="11" t="b">
        <f t="shared" si="752"/>
        <v>1</v>
      </c>
      <c r="EJ255" s="11" t="b">
        <f t="shared" si="753"/>
        <v>0</v>
      </c>
      <c r="EK255" s="39" t="e">
        <f t="shared" si="754"/>
        <v>#DIV/0!</v>
      </c>
      <c r="EL255" s="39" t="e">
        <f t="shared" si="755"/>
        <v>#DIV/0!</v>
      </c>
      <c r="EM255" s="39" t="e">
        <f t="shared" si="756"/>
        <v>#DIV/0!</v>
      </c>
      <c r="EN255" s="39" t="e">
        <f t="shared" si="757"/>
        <v>#DIV/0!</v>
      </c>
      <c r="EO255" s="39" t="e">
        <f t="shared" si="758"/>
        <v>#DIV/0!</v>
      </c>
      <c r="EP255" s="39" t="e">
        <f t="shared" si="759"/>
        <v>#DIV/0!</v>
      </c>
      <c r="EQ255" s="39" t="e">
        <f t="shared" si="760"/>
        <v>#DIV/0!</v>
      </c>
      <c r="ER255" s="39" t="e">
        <f t="shared" si="761"/>
        <v>#DIV/0!</v>
      </c>
      <c r="ES255" s="58" t="str">
        <f t="shared" si="762"/>
        <v>(OH,F,Cl)-dominate amphibole</v>
      </c>
      <c r="ET255" s="58" t="e">
        <f t="shared" si="763"/>
        <v>#N/A</v>
      </c>
      <c r="EU255" s="56">
        <f t="shared" si="675"/>
        <v>0</v>
      </c>
      <c r="EV255" s="56">
        <f t="shared" si="676"/>
        <v>0</v>
      </c>
      <c r="EW255" s="56">
        <f t="shared" si="677"/>
        <v>0</v>
      </c>
      <c r="EX255" s="56">
        <f t="shared" si="678"/>
        <v>0</v>
      </c>
      <c r="EY255" s="56">
        <f t="shared" si="679"/>
        <v>0</v>
      </c>
      <c r="EZ255" s="56">
        <f t="shared" si="680"/>
        <v>0</v>
      </c>
      <c r="FA255" s="39">
        <f t="shared" si="681"/>
        <v>0</v>
      </c>
      <c r="FB255" s="39">
        <f t="shared" si="682"/>
        <v>0</v>
      </c>
      <c r="FC255" s="54">
        <f t="shared" si="683"/>
        <v>0</v>
      </c>
      <c r="FD255" s="54">
        <f t="shared" si="684"/>
        <v>0</v>
      </c>
      <c r="FE255" s="39">
        <f t="shared" si="685"/>
        <v>0</v>
      </c>
      <c r="FF255" s="54">
        <f t="shared" si="686"/>
        <v>0</v>
      </c>
      <c r="FG255" s="39">
        <f t="shared" si="687"/>
        <v>0</v>
      </c>
      <c r="FH255" s="39">
        <f t="shared" si="764"/>
        <v>0</v>
      </c>
      <c r="FI255" s="39">
        <f t="shared" si="765"/>
        <v>0</v>
      </c>
      <c r="FJ255" s="39">
        <f t="shared" si="766"/>
        <v>0</v>
      </c>
      <c r="FK255" s="39" t="e">
        <f t="shared" si="767"/>
        <v>#DIV/0!</v>
      </c>
      <c r="FL255" s="39" t="e">
        <f t="shared" si="768"/>
        <v>#DIV/0!</v>
      </c>
      <c r="FM255" s="39" t="e">
        <f t="shared" si="769"/>
        <v>#DIV/0!</v>
      </c>
      <c r="FN255" s="39">
        <f t="shared" si="770"/>
        <v>1</v>
      </c>
      <c r="FO255" s="39">
        <f t="shared" si="688"/>
        <v>0</v>
      </c>
      <c r="FP255" s="39">
        <f t="shared" si="689"/>
        <v>0</v>
      </c>
      <c r="FQ255" s="39">
        <f t="shared" si="690"/>
        <v>0</v>
      </c>
      <c r="FR255" s="39">
        <f t="shared" si="771"/>
        <v>0</v>
      </c>
      <c r="FS255" s="39">
        <f t="shared" si="772"/>
        <v>0</v>
      </c>
      <c r="FU255" s="39" t="e">
        <f t="shared" si="773"/>
        <v>#DIV/0!</v>
      </c>
      <c r="FV255" s="39" t="e">
        <f t="shared" si="774"/>
        <v>#DIV/0!</v>
      </c>
      <c r="FW255" s="39" t="e">
        <f t="shared" si="775"/>
        <v>#DIV/0!</v>
      </c>
      <c r="FY255" s="39" t="e">
        <f t="shared" si="776"/>
        <v>#DIV/0!</v>
      </c>
      <c r="FZ255" s="39" t="e">
        <f t="shared" si="777"/>
        <v>#DIV/0!</v>
      </c>
      <c r="GA255" s="39" t="e">
        <f t="shared" si="778"/>
        <v>#DIV/0!</v>
      </c>
      <c r="GB255" s="39" t="e">
        <f t="shared" si="779"/>
        <v>#DIV/0!</v>
      </c>
      <c r="GC255" s="39" t="e">
        <f t="shared" si="780"/>
        <v>#DIV/0!</v>
      </c>
      <c r="GD255" s="39" t="e">
        <f t="shared" si="781"/>
        <v>#DIV/0!</v>
      </c>
      <c r="GE255" s="39" t="e">
        <f t="shared" si="782"/>
        <v>#DIV/0!</v>
      </c>
      <c r="GF255" s="39" t="e">
        <f t="shared" si="783"/>
        <v>#DIV/0!</v>
      </c>
      <c r="GG255" s="39" t="e">
        <f t="shared" si="784"/>
        <v>#DIV/0!</v>
      </c>
      <c r="GH255" s="39" t="e">
        <f t="shared" si="785"/>
        <v>#DIV/0!</v>
      </c>
      <c r="GI255" s="39"/>
      <c r="GJ255" s="39" t="e">
        <f t="shared" si="786"/>
        <v>#DIV/0!</v>
      </c>
      <c r="GK255" s="39" t="e">
        <f t="shared" si="787"/>
        <v>#DIV/0!</v>
      </c>
      <c r="GL255" s="39" t="e">
        <f t="shared" si="788"/>
        <v>#DIV/0!</v>
      </c>
      <c r="GM255" s="39" t="e">
        <f t="shared" si="789"/>
        <v>#DIV/0!</v>
      </c>
      <c r="GN255" s="39" t="e">
        <f t="shared" si="790"/>
        <v>#DIV/0!</v>
      </c>
      <c r="GO255" s="57"/>
      <c r="GP255" s="57" t="e">
        <f t="shared" si="791"/>
        <v>#DIV/0!</v>
      </c>
      <c r="GQ255" s="59" t="e">
        <f t="shared" si="792"/>
        <v>#DIV/0!</v>
      </c>
      <c r="GR255" s="41" t="e">
        <f t="shared" si="793"/>
        <v>#DIV/0!</v>
      </c>
      <c r="GS255" s="57" t="e">
        <f t="shared" si="794"/>
        <v>#DIV/0!</v>
      </c>
      <c r="GT255" s="57" t="e">
        <f t="shared" si="795"/>
        <v>#DIV/0!</v>
      </c>
      <c r="GU255" s="57" t="e">
        <f t="shared" si="796"/>
        <v>#DIV/0!</v>
      </c>
      <c r="GV255" s="57"/>
      <c r="GW255" s="42" t="e">
        <f t="shared" si="797"/>
        <v>#DIV/0!</v>
      </c>
      <c r="GX255" s="42" t="e">
        <f t="shared" si="798"/>
        <v>#DIV/0!</v>
      </c>
      <c r="GY255" s="42" t="e">
        <f t="shared" si="799"/>
        <v>#DIV/0!</v>
      </c>
      <c r="GZ255" s="57"/>
      <c r="HA255" s="2" t="e">
        <f t="shared" si="800"/>
        <v>#DIV/0!</v>
      </c>
      <c r="HB255" s="2" t="e">
        <f t="shared" si="801"/>
        <v>#DIV/0!</v>
      </c>
      <c r="HC255" s="2" t="e">
        <f t="shared" si="802"/>
        <v>#DIV/0!</v>
      </c>
      <c r="HD255" s="2" t="e">
        <f t="shared" si="803"/>
        <v>#DIV/0!</v>
      </c>
      <c r="HE255" s="2" t="e">
        <f t="shared" si="804"/>
        <v>#DIV/0!</v>
      </c>
      <c r="HF255" s="2" t="e">
        <f t="shared" si="805"/>
        <v>#DIV/0!</v>
      </c>
      <c r="HG255" s="2" t="e">
        <f t="shared" si="806"/>
        <v>#DIV/0!</v>
      </c>
      <c r="HH255" s="2" t="e">
        <f t="shared" si="807"/>
        <v>#DIV/0!</v>
      </c>
      <c r="HI255" s="2" t="e">
        <f t="shared" si="808"/>
        <v>#DIV/0!</v>
      </c>
      <c r="HJ255" s="11" t="e">
        <f t="shared" si="809"/>
        <v>#DIV/0!</v>
      </c>
      <c r="HK255" s="60" t="e">
        <f t="shared" si="810"/>
        <v>#DIV/0!</v>
      </c>
      <c r="HL255" s="57"/>
      <c r="HM255" s="57" t="e">
        <f t="shared" si="811"/>
        <v>#DIV/0!</v>
      </c>
      <c r="HN255" s="57" t="e">
        <f t="shared" si="812"/>
        <v>#DIV/0!</v>
      </c>
      <c r="HO255" s="57" t="e">
        <f t="shared" si="813"/>
        <v>#DIV/0!</v>
      </c>
      <c r="HP255" s="57" t="e">
        <f t="shared" si="814"/>
        <v>#DIV/0!</v>
      </c>
      <c r="HQ255" s="57" t="e">
        <f t="shared" si="815"/>
        <v>#DIV/0!</v>
      </c>
      <c r="HR255" s="57"/>
      <c r="HS255" s="57" t="e">
        <f t="shared" si="816"/>
        <v>#DIV/0!</v>
      </c>
      <c r="HT255" s="57" t="e">
        <f t="shared" si="817"/>
        <v>#DIV/0!</v>
      </c>
      <c r="HU255" s="57" t="e">
        <f t="shared" si="818"/>
        <v>#DIV/0!</v>
      </c>
      <c r="HV255" s="57" t="e">
        <f t="shared" si="819"/>
        <v>#DIV/0!</v>
      </c>
      <c r="HW255" s="57" t="e">
        <f t="shared" si="820"/>
        <v>#DIV/0!</v>
      </c>
      <c r="HX255" s="57"/>
      <c r="HY255" s="57" t="e">
        <f t="shared" si="821"/>
        <v>#DIV/0!</v>
      </c>
      <c r="HZ255" s="57" t="e">
        <f t="shared" si="822"/>
        <v>#DIV/0!</v>
      </c>
      <c r="IA255" s="57"/>
      <c r="IB255" s="61">
        <f t="shared" si="823"/>
        <v>0</v>
      </c>
      <c r="IC255" s="57" t="str">
        <f t="shared" si="824"/>
        <v/>
      </c>
      <c r="ID255" s="42"/>
      <c r="IE255" s="2" t="str">
        <f t="shared" si="825"/>
        <v/>
      </c>
      <c r="IF255" s="60" t="e">
        <f t="shared" si="826"/>
        <v>#DIV/0!</v>
      </c>
      <c r="IG255" s="60" t="str">
        <f t="shared" si="827"/>
        <v/>
      </c>
      <c r="IH255" s="60" t="str">
        <f t="shared" si="828"/>
        <v>zinco-</v>
      </c>
      <c r="II255" s="60" t="str">
        <f t="shared" si="829"/>
        <v>mangano-</v>
      </c>
      <c r="IJ255" s="60" t="e">
        <f t="shared" si="830"/>
        <v>#DIV/0!</v>
      </c>
      <c r="IK255" s="60" t="e">
        <f t="shared" si="831"/>
        <v>#DIV/0!</v>
      </c>
      <c r="IL255" s="60" t="e">
        <f t="shared" si="832"/>
        <v>#DIV/0!</v>
      </c>
      <c r="IM255" s="60" t="e">
        <f t="shared" si="833"/>
        <v>#DIV/0!</v>
      </c>
      <c r="IN255" s="60" t="str">
        <f t="shared" si="834"/>
        <v/>
      </c>
      <c r="IO255" s="60" t="str">
        <f t="shared" si="835"/>
        <v/>
      </c>
      <c r="IP255" s="57"/>
      <c r="IQ255" s="57" t="str">
        <f t="shared" si="836"/>
        <v>ERROR!!</v>
      </c>
    </row>
    <row r="256" spans="24:251">
      <c r="X256" s="29">
        <f t="shared" si="692"/>
        <v>0</v>
      </c>
      <c r="Y256" s="29">
        <f t="shared" si="693"/>
        <v>0</v>
      </c>
      <c r="Z256" s="29" t="e">
        <f t="shared" si="694"/>
        <v>#DIV/0!</v>
      </c>
      <c r="AA256" s="29" t="e">
        <f t="shared" si="695"/>
        <v>#DIV/0!</v>
      </c>
      <c r="AB256" s="29" t="e">
        <f t="shared" si="696"/>
        <v>#DIV/0!</v>
      </c>
      <c r="AC256" s="29" t="e">
        <f t="shared" si="697"/>
        <v>#DIV/0!</v>
      </c>
      <c r="AF256" s="23">
        <v>60.084299999999999</v>
      </c>
      <c r="AG256" s="23">
        <v>79.878799999999998</v>
      </c>
      <c r="AH256" s="23">
        <v>101.96120000000001</v>
      </c>
      <c r="AI256" s="23">
        <v>151.99039999999999</v>
      </c>
      <c r="AJ256" s="23">
        <v>159.69</v>
      </c>
      <c r="AK256" s="23">
        <v>71.846400000000003</v>
      </c>
      <c r="AL256" s="23">
        <v>70.9375</v>
      </c>
      <c r="AM256" s="23">
        <v>40.304400000000001</v>
      </c>
      <c r="AN256" s="23">
        <v>56.077399999999997</v>
      </c>
      <c r="AO256" s="23">
        <v>61.978999999999999</v>
      </c>
      <c r="AP256" s="23">
        <v>94.195999999999998</v>
      </c>
      <c r="AQ256" s="23">
        <v>18.998000000000001</v>
      </c>
      <c r="AR256" s="23">
        <v>35.450000000000003</v>
      </c>
      <c r="AS256" s="23">
        <v>29.88</v>
      </c>
      <c r="AT256" s="23">
        <v>74.691999999999993</v>
      </c>
      <c r="AU256" s="23">
        <v>81.39</v>
      </c>
      <c r="AX256" s="54">
        <f t="shared" si="698"/>
        <v>0</v>
      </c>
      <c r="AY256" s="54">
        <f t="shared" si="699"/>
        <v>0</v>
      </c>
      <c r="AZ256" s="54">
        <f t="shared" si="700"/>
        <v>0</v>
      </c>
      <c r="BA256" s="54">
        <f t="shared" si="701"/>
        <v>0</v>
      </c>
      <c r="BB256" s="54">
        <f t="shared" si="702"/>
        <v>0</v>
      </c>
      <c r="BC256" s="54">
        <f t="shared" si="703"/>
        <v>0</v>
      </c>
      <c r="BD256" s="54">
        <f t="shared" si="704"/>
        <v>0</v>
      </c>
      <c r="BE256" s="54">
        <f t="shared" si="705"/>
        <v>0</v>
      </c>
      <c r="BF256" s="54">
        <f t="shared" si="706"/>
        <v>0</v>
      </c>
      <c r="BG256" s="54">
        <f t="shared" si="707"/>
        <v>0</v>
      </c>
      <c r="BH256" s="54">
        <f t="shared" si="708"/>
        <v>0</v>
      </c>
      <c r="BI256" s="54">
        <f t="shared" si="709"/>
        <v>0</v>
      </c>
      <c r="BJ256" s="54">
        <f t="shared" si="710"/>
        <v>0</v>
      </c>
      <c r="BK256" s="54">
        <f t="shared" si="711"/>
        <v>0</v>
      </c>
      <c r="BL256" s="54">
        <f t="shared" si="712"/>
        <v>0</v>
      </c>
      <c r="BM256" s="42"/>
      <c r="BO256" s="54">
        <f>'Norm-coeff'!$C$2+$AX256*'Norm-coeff'!$D$2+$AY256*'Norm-coeff'!$E$2+$AZ256*'Norm-coeff'!$F$2+$BA256*'Norm-coeff'!$G$2+$BB256*'Norm-coeff'!$H$2+$BC256*'Norm-coeff'!$I$2+$BD256*'Norm-coeff'!$J$2+$BE256*'Norm-coeff'!$K$2+$BF256*'Norm-coeff'!$L$2+$BG256*'Norm-coeff'!$M$2+$BH256*'Norm-coeff'!$N$2+$BI256*'Norm-coeff'!$O$2</f>
        <v>5.4045421474420303</v>
      </c>
      <c r="BP256" s="54">
        <f>'Norm-coeff'!$C$3+$AX256*'Norm-coeff'!$D$3+$AY256*'Norm-coeff'!$E$3+$AZ256*'Norm-coeff'!$F$3+$BA256*'Norm-coeff'!$G$3+$BB256*'Norm-coeff'!$H$3+$BC256*'Norm-coeff'!$I$3+$BD256*'Norm-coeff'!$J$3+$BE256*'Norm-coeff'!$K$3+$BF256*'Norm-coeff'!$L$3+$BG256*'Norm-coeff'!$M$3+$BH256*'Norm-coeff'!$N$3+$BI256*'Norm-coeff'!$O$3</f>
        <v>3.15319116612705</v>
      </c>
      <c r="BQ256" s="54">
        <f>'Norm-coeff'!$C$4+$AX256*'Norm-coeff'!$D$4+$AY256*'Norm-coeff'!$E$4+$AZ256*'Norm-coeff'!$F$4+$BA256*'Norm-coeff'!$G$4+$BB256*'Norm-coeff'!$H$4+$BC256*'Norm-coeff'!$I$4+$BD256*'Norm-coeff'!$J$4+$BE256*'Norm-coeff'!$K$4+$BF256*'Norm-coeff'!$L$4+$BG256*'Norm-coeff'!$M$4+$BH256*'Norm-coeff'!$N$4+$BI256*'Norm-coeff'!$O$4</f>
        <v>1.42115649462768</v>
      </c>
      <c r="BR256" s="54">
        <f>'Norm-coeff'!$C$5+$AX256*'Norm-coeff'!$D$5+$AY256*'Norm-coeff'!$E$5+$AZ256*'Norm-coeff'!$F$5+$BA256*'Norm-coeff'!$G$5+$BB256*'Norm-coeff'!$H$5+$BC256*'Norm-coeff'!$I$5+$BD256*'Norm-coeff'!$J$5+$BE256*'Norm-coeff'!$K$5+$BF256*'Norm-coeff'!$L$5+$BG256*'Norm-coeff'!$M$5+$BH256*'Norm-coeff'!$N$5+$BI256*'Norm-coeff'!$O$5</f>
        <v>1.0553329241296201</v>
      </c>
      <c r="BS256" s="54">
        <f>'Norm-coeff'!$C$6+$AX256*'Norm-coeff'!$D$6+$AY256*'Norm-coeff'!$E$6+$AZ256*'Norm-coeff'!$F$6+$BA256*'Norm-coeff'!$G$6+$BB256*'Norm-coeff'!$H$6+$BC256*'Norm-coeff'!$I$6+$BD256*'Norm-coeff'!$J$6+$BE256*'Norm-coeff'!$K$6+$BF256*'Norm-coeff'!$L$6+$BG256*'Norm-coeff'!$M$6+$BH256*'Norm-coeff'!$N$6+$BI256*'Norm-coeff'!$O$6</f>
        <v>-1.48700885495103E-2</v>
      </c>
      <c r="BT256" s="54">
        <f>'Norm-coeff'!$C$7+$AX256*'Norm-coeff'!$D$7+$AY256*'Norm-coeff'!$E$7+$AZ256*'Norm-coeff'!$F$7+$BA256*'Norm-coeff'!$G$7+$BB256*'Norm-coeff'!$H$7+$BC256*'Norm-coeff'!$I$7+$BD256*'Norm-coeff'!$J$7+$BE256*'Norm-coeff'!$K$7+$BF256*'Norm-coeff'!$L$7+$BG256*'Norm-coeff'!$M$7+$BH256*'Norm-coeff'!$N$7+$BI256*'Norm-coeff'!$O$7</f>
        <v>2.0907583608832998</v>
      </c>
      <c r="BU256" s="54">
        <f>'Norm-coeff'!$C$8+$AX256*'Norm-coeff'!$D$8+$AY256*'Norm-coeff'!$E$8+$AZ256*'Norm-coeff'!$F$8+$BA256*'Norm-coeff'!$G$8+$BB256*'Norm-coeff'!$H$8+$BC256*'Norm-coeff'!$I$8+$BD256*'Norm-coeff'!$J$8+$BE256*'Norm-coeff'!$K$8+$BF256*'Norm-coeff'!$L$8+$BG256*'Norm-coeff'!$M$8+$BH256*'Norm-coeff'!$N$8+$BI256*'Norm-coeff'!$O$8</f>
        <v>0.65894159836244504</v>
      </c>
      <c r="BV256" s="54">
        <f>'Norm-coeff'!$C$9+$AX256*'Norm-coeff'!$D$9+$AY256*'Norm-coeff'!$E$9+$AZ256*'Norm-coeff'!$F$9+$BA256*'Norm-coeff'!$G$9+$BB256*'Norm-coeff'!$H$9+$BC256*'Norm-coeff'!$I$9+$BD256*'Norm-coeff'!$J$9+$BE256*'Norm-coeff'!$K$9+$BF256*'Norm-coeff'!$L$9+$BG256*'Norm-coeff'!$M$9+$BH256*'Norm-coeff'!$N$9+$BI256*'Norm-coeff'!$O$9</f>
        <v>1.48961085014701</v>
      </c>
      <c r="BW256" s="54">
        <f>'Norm-coeff'!$C$10+$AX256*'Norm-coeff'!$D$10+$AY256*'Norm-coeff'!$E$10+$AZ256*'Norm-coeff'!$F$10+$BA256*'Norm-coeff'!$G$10+$BB256*'Norm-coeff'!$H$10+$BC256*'Norm-coeff'!$I$10+$BD256*'Norm-coeff'!$J$10+$BE256*'Norm-coeff'!$K$10+$BF256*'Norm-coeff'!$L$10+$BG256*'Norm-coeff'!$M$10+$BH256*'Norm-coeff'!$N$10+$BI256*'Norm-coeff'!$O$10</f>
        <v>1.42058735749591</v>
      </c>
      <c r="BX256" s="54">
        <f>'Norm-coeff'!$C$11+$AX256*'Norm-coeff'!$D$11+$AY256*'Norm-coeff'!$E$11+$AZ256*'Norm-coeff'!$F$11+$BA256*'Norm-coeff'!$G$11+$BB256*'Norm-coeff'!$H$11+$BC256*'Norm-coeff'!$I$11+$BD256*'Norm-coeff'!$J$11+$BE256*'Norm-coeff'!$K$11+$BF256*'Norm-coeff'!$L$11+$BG256*'Norm-coeff'!$M$11+$BH256*'Norm-coeff'!$N$11+$BI256*'Norm-coeff'!$O$11</f>
        <v>0.221233014421479</v>
      </c>
      <c r="BY256" s="54">
        <f>'Norm-coeff'!$C$12+$AX256*'Norm-coeff'!$D$12+$AY256*'Norm-coeff'!$E$12+$AZ256*'Norm-coeff'!$F$12+$BA256*'Norm-coeff'!$G$12+$BB256*'Norm-coeff'!$H$12+$BC256*'Norm-coeff'!$I$12+$BD256*'Norm-coeff'!$J$12+$BE256*'Norm-coeff'!$K$12+$BF256*'Norm-coeff'!$L$12+$BG256*'Norm-coeff'!$M$12+$BH256*'Norm-coeff'!$N$12+$BI256*'Norm-coeff'!$O$12</f>
        <v>0.283527502056037</v>
      </c>
      <c r="BZ256" s="54">
        <f>'Norm-coeff'!$C$13+$AX256*'Norm-coeff'!$D$13+$AY256*'Norm-coeff'!$E$13+$AZ256*'Norm-coeff'!$F$13+$BA256*'Norm-coeff'!$G$13+$BB256*'Norm-coeff'!$H$13+$BC256*'Norm-coeff'!$I$13+$BD256*'Norm-coeff'!$J$13+$BE256*'Norm-coeff'!$K$13+$BF256*'Norm-coeff'!$L$13+$BG256*'Norm-coeff'!$M$13+$BH256*'Norm-coeff'!$N$13+$BI256*'Norm-coeff'!$O$13</f>
        <v>-4.1864930554451202E-2</v>
      </c>
      <c r="CA256" s="54">
        <f>'Norm-coeff'!$C$14+$AX256*'Norm-coeff'!$D$14+$AY256*'Norm-coeff'!$E$14+$AZ256*'Norm-coeff'!$F$14+$BA256*'Norm-coeff'!$G$14+$BB256*'Norm-coeff'!$H$14+$BC256*'Norm-coeff'!$I$14+$BD256*'Norm-coeff'!$J$14+$BE256*'Norm-coeff'!$K$14+$BF256*'Norm-coeff'!$L$14+$BG256*'Norm-coeff'!$M$14+$BH256*'Norm-coeff'!$N$14+$BI256*'Norm-coeff'!$O$14</f>
        <v>4.2526983164477103</v>
      </c>
      <c r="CC256" s="54">
        <f t="shared" si="837"/>
        <v>0</v>
      </c>
      <c r="CG256" s="54">
        <f t="shared" si="713"/>
        <v>0</v>
      </c>
      <c r="CH256" s="54">
        <f t="shared" si="691"/>
        <v>0</v>
      </c>
      <c r="CI256" s="54">
        <f t="shared" si="714"/>
        <v>0</v>
      </c>
      <c r="CJ256" s="56">
        <f t="shared" si="715"/>
        <v>0</v>
      </c>
      <c r="CK256" s="54">
        <f t="shared" si="716"/>
        <v>0</v>
      </c>
      <c r="CL256" s="54">
        <f t="shared" si="717"/>
        <v>0</v>
      </c>
      <c r="CM256" s="54">
        <f t="shared" si="718"/>
        <v>0</v>
      </c>
      <c r="CN256" s="54">
        <f t="shared" si="719"/>
        <v>0</v>
      </c>
      <c r="CO256" s="54">
        <f t="shared" si="720"/>
        <v>0</v>
      </c>
      <c r="CP256" s="54">
        <f t="shared" si="721"/>
        <v>0</v>
      </c>
      <c r="CQ256" s="54">
        <f t="shared" si="722"/>
        <v>0</v>
      </c>
      <c r="CR256" s="54">
        <f t="shared" si="723"/>
        <v>0</v>
      </c>
      <c r="CS256" s="54">
        <f t="shared" si="724"/>
        <v>0</v>
      </c>
      <c r="CU256" s="54">
        <f t="shared" si="725"/>
        <v>0</v>
      </c>
      <c r="CV256" s="54">
        <f t="shared" si="726"/>
        <v>0</v>
      </c>
      <c r="CW256" s="54">
        <f t="shared" si="727"/>
        <v>0</v>
      </c>
      <c r="CX256" s="54">
        <f t="shared" si="728"/>
        <v>0</v>
      </c>
      <c r="CZ256" s="54">
        <f t="shared" si="729"/>
        <v>0</v>
      </c>
      <c r="DA256" s="54">
        <f t="shared" si="730"/>
        <v>0</v>
      </c>
      <c r="DB256" s="54">
        <f t="shared" si="731"/>
        <v>0</v>
      </c>
      <c r="DC256" s="54">
        <f t="shared" si="732"/>
        <v>0</v>
      </c>
      <c r="DD256" s="54">
        <f t="shared" si="733"/>
        <v>0</v>
      </c>
      <c r="DE256" s="54">
        <f t="shared" si="734"/>
        <v>0</v>
      </c>
      <c r="DF256" s="54">
        <f t="shared" si="735"/>
        <v>0</v>
      </c>
      <c r="DG256" s="54">
        <f t="shared" si="736"/>
        <v>2</v>
      </c>
      <c r="DH256" s="71">
        <f t="shared" si="737"/>
        <v>0</v>
      </c>
      <c r="DI256" s="71">
        <f t="shared" si="738"/>
        <v>0</v>
      </c>
      <c r="DJ256" s="54">
        <f t="shared" si="739"/>
        <v>0</v>
      </c>
      <c r="DK256" s="54">
        <f t="shared" si="740"/>
        <v>2</v>
      </c>
      <c r="DL256" s="4">
        <f t="shared" si="665"/>
        <v>0</v>
      </c>
      <c r="DM256" s="3">
        <f t="shared" si="741"/>
        <v>0</v>
      </c>
      <c r="DN256" s="3">
        <f t="shared" si="742"/>
        <v>0</v>
      </c>
      <c r="DO256" s="4" t="e">
        <f t="shared" si="743"/>
        <v>#DIV/0!</v>
      </c>
      <c r="DP256" s="57"/>
      <c r="DQ256" s="57"/>
      <c r="DR256" s="56">
        <f t="shared" si="666"/>
        <v>2</v>
      </c>
      <c r="DS256" s="56">
        <f t="shared" si="667"/>
        <v>0</v>
      </c>
      <c r="DT256" s="38">
        <f t="shared" si="668"/>
        <v>0</v>
      </c>
      <c r="DU256" s="38">
        <f t="shared" si="744"/>
        <v>2</v>
      </c>
      <c r="DV256" s="38">
        <f t="shared" si="669"/>
        <v>0</v>
      </c>
      <c r="DW256" s="39">
        <f t="shared" si="670"/>
        <v>0</v>
      </c>
      <c r="DX256" s="39">
        <f t="shared" si="671"/>
        <v>0</v>
      </c>
      <c r="DY256" s="39">
        <f t="shared" si="672"/>
        <v>0</v>
      </c>
      <c r="DZ256" s="39">
        <f t="shared" si="673"/>
        <v>0</v>
      </c>
      <c r="EA256" s="39">
        <f t="shared" si="674"/>
        <v>0</v>
      </c>
      <c r="EB256" s="37" t="e">
        <f t="shared" si="745"/>
        <v>#DIV/0!</v>
      </c>
      <c r="EC256" s="37" t="e">
        <f t="shared" si="746"/>
        <v>#DIV/0!</v>
      </c>
      <c r="ED256" s="37" t="e">
        <f t="shared" si="747"/>
        <v>#DIV/0!</v>
      </c>
      <c r="EE256" s="37" t="e">
        <f t="shared" si="748"/>
        <v>#DIV/0!</v>
      </c>
      <c r="EF256" s="39" t="e">
        <f t="shared" si="749"/>
        <v>#DIV/0!</v>
      </c>
      <c r="EG256" s="37" t="e">
        <f t="shared" si="750"/>
        <v>#DIV/0!</v>
      </c>
      <c r="EH256" s="37" t="e">
        <f t="shared" si="751"/>
        <v>#DIV/0!</v>
      </c>
      <c r="EI256" s="11" t="b">
        <f t="shared" si="752"/>
        <v>1</v>
      </c>
      <c r="EJ256" s="11" t="b">
        <f t="shared" si="753"/>
        <v>0</v>
      </c>
      <c r="EK256" s="39" t="e">
        <f t="shared" si="754"/>
        <v>#DIV/0!</v>
      </c>
      <c r="EL256" s="39" t="e">
        <f t="shared" si="755"/>
        <v>#DIV/0!</v>
      </c>
      <c r="EM256" s="39" t="e">
        <f t="shared" si="756"/>
        <v>#DIV/0!</v>
      </c>
      <c r="EN256" s="39" t="e">
        <f t="shared" si="757"/>
        <v>#DIV/0!</v>
      </c>
      <c r="EO256" s="39" t="e">
        <f t="shared" si="758"/>
        <v>#DIV/0!</v>
      </c>
      <c r="EP256" s="39" t="e">
        <f t="shared" si="759"/>
        <v>#DIV/0!</v>
      </c>
      <c r="EQ256" s="39" t="e">
        <f t="shared" si="760"/>
        <v>#DIV/0!</v>
      </c>
      <c r="ER256" s="39" t="e">
        <f t="shared" si="761"/>
        <v>#DIV/0!</v>
      </c>
      <c r="ES256" s="58" t="str">
        <f t="shared" si="762"/>
        <v>(OH,F,Cl)-dominate amphibole</v>
      </c>
      <c r="ET256" s="58" t="e">
        <f t="shared" si="763"/>
        <v>#N/A</v>
      </c>
      <c r="EU256" s="56">
        <f t="shared" si="675"/>
        <v>0</v>
      </c>
      <c r="EV256" s="56">
        <f t="shared" si="676"/>
        <v>0</v>
      </c>
      <c r="EW256" s="56">
        <f t="shared" si="677"/>
        <v>0</v>
      </c>
      <c r="EX256" s="56">
        <f t="shared" si="678"/>
        <v>0</v>
      </c>
      <c r="EY256" s="56">
        <f t="shared" si="679"/>
        <v>0</v>
      </c>
      <c r="EZ256" s="56">
        <f t="shared" si="680"/>
        <v>0</v>
      </c>
      <c r="FA256" s="39">
        <f t="shared" si="681"/>
        <v>0</v>
      </c>
      <c r="FB256" s="39">
        <f t="shared" si="682"/>
        <v>0</v>
      </c>
      <c r="FC256" s="54">
        <f t="shared" si="683"/>
        <v>0</v>
      </c>
      <c r="FD256" s="54">
        <f t="shared" si="684"/>
        <v>0</v>
      </c>
      <c r="FE256" s="39">
        <f t="shared" si="685"/>
        <v>0</v>
      </c>
      <c r="FF256" s="54">
        <f t="shared" si="686"/>
        <v>0</v>
      </c>
      <c r="FG256" s="39">
        <f t="shared" si="687"/>
        <v>0</v>
      </c>
      <c r="FH256" s="39">
        <f t="shared" si="764"/>
        <v>0</v>
      </c>
      <c r="FI256" s="39">
        <f t="shared" si="765"/>
        <v>0</v>
      </c>
      <c r="FJ256" s="39">
        <f t="shared" si="766"/>
        <v>0</v>
      </c>
      <c r="FK256" s="39" t="e">
        <f t="shared" si="767"/>
        <v>#DIV/0!</v>
      </c>
      <c r="FL256" s="39" t="e">
        <f t="shared" si="768"/>
        <v>#DIV/0!</v>
      </c>
      <c r="FM256" s="39" t="e">
        <f t="shared" si="769"/>
        <v>#DIV/0!</v>
      </c>
      <c r="FN256" s="39">
        <f t="shared" si="770"/>
        <v>1</v>
      </c>
      <c r="FO256" s="39">
        <f t="shared" si="688"/>
        <v>0</v>
      </c>
      <c r="FP256" s="39">
        <f t="shared" si="689"/>
        <v>0</v>
      </c>
      <c r="FQ256" s="39">
        <f t="shared" si="690"/>
        <v>0</v>
      </c>
      <c r="FR256" s="39">
        <f t="shared" si="771"/>
        <v>0</v>
      </c>
      <c r="FS256" s="39">
        <f t="shared" si="772"/>
        <v>0</v>
      </c>
      <c r="FU256" s="39" t="e">
        <f t="shared" si="773"/>
        <v>#DIV/0!</v>
      </c>
      <c r="FV256" s="39" t="e">
        <f t="shared" si="774"/>
        <v>#DIV/0!</v>
      </c>
      <c r="FW256" s="39" t="e">
        <f t="shared" si="775"/>
        <v>#DIV/0!</v>
      </c>
      <c r="FY256" s="39" t="e">
        <f t="shared" si="776"/>
        <v>#DIV/0!</v>
      </c>
      <c r="FZ256" s="39" t="e">
        <f t="shared" si="777"/>
        <v>#DIV/0!</v>
      </c>
      <c r="GA256" s="39" t="e">
        <f t="shared" si="778"/>
        <v>#DIV/0!</v>
      </c>
      <c r="GB256" s="39" t="e">
        <f t="shared" si="779"/>
        <v>#DIV/0!</v>
      </c>
      <c r="GC256" s="39" t="e">
        <f t="shared" si="780"/>
        <v>#DIV/0!</v>
      </c>
      <c r="GD256" s="39" t="e">
        <f t="shared" si="781"/>
        <v>#DIV/0!</v>
      </c>
      <c r="GE256" s="39" t="e">
        <f t="shared" si="782"/>
        <v>#DIV/0!</v>
      </c>
      <c r="GF256" s="39" t="e">
        <f t="shared" si="783"/>
        <v>#DIV/0!</v>
      </c>
      <c r="GG256" s="39" t="e">
        <f t="shared" si="784"/>
        <v>#DIV/0!</v>
      </c>
      <c r="GH256" s="39" t="e">
        <f t="shared" si="785"/>
        <v>#DIV/0!</v>
      </c>
      <c r="GI256" s="39"/>
      <c r="GJ256" s="39" t="e">
        <f t="shared" si="786"/>
        <v>#DIV/0!</v>
      </c>
      <c r="GK256" s="39" t="e">
        <f t="shared" si="787"/>
        <v>#DIV/0!</v>
      </c>
      <c r="GL256" s="39" t="e">
        <f t="shared" si="788"/>
        <v>#DIV/0!</v>
      </c>
      <c r="GM256" s="39" t="e">
        <f t="shared" si="789"/>
        <v>#DIV/0!</v>
      </c>
      <c r="GN256" s="39" t="e">
        <f t="shared" si="790"/>
        <v>#DIV/0!</v>
      </c>
      <c r="GO256" s="57"/>
      <c r="GP256" s="57" t="e">
        <f t="shared" si="791"/>
        <v>#DIV/0!</v>
      </c>
      <c r="GQ256" s="59" t="e">
        <f t="shared" si="792"/>
        <v>#DIV/0!</v>
      </c>
      <c r="GR256" s="41" t="e">
        <f t="shared" si="793"/>
        <v>#DIV/0!</v>
      </c>
      <c r="GS256" s="57" t="e">
        <f t="shared" si="794"/>
        <v>#DIV/0!</v>
      </c>
      <c r="GT256" s="57" t="e">
        <f t="shared" si="795"/>
        <v>#DIV/0!</v>
      </c>
      <c r="GU256" s="57" t="e">
        <f t="shared" si="796"/>
        <v>#DIV/0!</v>
      </c>
      <c r="GV256" s="57"/>
      <c r="GW256" s="42" t="e">
        <f t="shared" si="797"/>
        <v>#DIV/0!</v>
      </c>
      <c r="GX256" s="42" t="e">
        <f t="shared" si="798"/>
        <v>#DIV/0!</v>
      </c>
      <c r="GY256" s="42" t="e">
        <f t="shared" si="799"/>
        <v>#DIV/0!</v>
      </c>
      <c r="GZ256" s="57"/>
      <c r="HA256" s="2" t="e">
        <f t="shared" si="800"/>
        <v>#DIV/0!</v>
      </c>
      <c r="HB256" s="2" t="e">
        <f t="shared" si="801"/>
        <v>#DIV/0!</v>
      </c>
      <c r="HC256" s="2" t="e">
        <f t="shared" si="802"/>
        <v>#DIV/0!</v>
      </c>
      <c r="HD256" s="2" t="e">
        <f t="shared" si="803"/>
        <v>#DIV/0!</v>
      </c>
      <c r="HE256" s="2" t="e">
        <f t="shared" si="804"/>
        <v>#DIV/0!</v>
      </c>
      <c r="HF256" s="2" t="e">
        <f t="shared" si="805"/>
        <v>#DIV/0!</v>
      </c>
      <c r="HG256" s="2" t="e">
        <f t="shared" si="806"/>
        <v>#DIV/0!</v>
      </c>
      <c r="HH256" s="2" t="e">
        <f t="shared" si="807"/>
        <v>#DIV/0!</v>
      </c>
      <c r="HI256" s="2" t="e">
        <f t="shared" si="808"/>
        <v>#DIV/0!</v>
      </c>
      <c r="HJ256" s="11" t="e">
        <f t="shared" si="809"/>
        <v>#DIV/0!</v>
      </c>
      <c r="HK256" s="60" t="e">
        <f t="shared" si="810"/>
        <v>#DIV/0!</v>
      </c>
      <c r="HL256" s="57"/>
      <c r="HM256" s="57" t="e">
        <f t="shared" si="811"/>
        <v>#DIV/0!</v>
      </c>
      <c r="HN256" s="57" t="e">
        <f t="shared" si="812"/>
        <v>#DIV/0!</v>
      </c>
      <c r="HO256" s="57" t="e">
        <f t="shared" si="813"/>
        <v>#DIV/0!</v>
      </c>
      <c r="HP256" s="57" t="e">
        <f t="shared" si="814"/>
        <v>#DIV/0!</v>
      </c>
      <c r="HQ256" s="57" t="e">
        <f t="shared" si="815"/>
        <v>#DIV/0!</v>
      </c>
      <c r="HR256" s="57"/>
      <c r="HS256" s="57" t="e">
        <f t="shared" si="816"/>
        <v>#DIV/0!</v>
      </c>
      <c r="HT256" s="57" t="e">
        <f t="shared" si="817"/>
        <v>#DIV/0!</v>
      </c>
      <c r="HU256" s="57" t="e">
        <f t="shared" si="818"/>
        <v>#DIV/0!</v>
      </c>
      <c r="HV256" s="57" t="e">
        <f t="shared" si="819"/>
        <v>#DIV/0!</v>
      </c>
      <c r="HW256" s="57" t="e">
        <f t="shared" si="820"/>
        <v>#DIV/0!</v>
      </c>
      <c r="HX256" s="57"/>
      <c r="HY256" s="57" t="e">
        <f t="shared" si="821"/>
        <v>#DIV/0!</v>
      </c>
      <c r="HZ256" s="57" t="e">
        <f t="shared" si="822"/>
        <v>#DIV/0!</v>
      </c>
      <c r="IA256" s="57"/>
      <c r="IB256" s="61">
        <f t="shared" si="823"/>
        <v>0</v>
      </c>
      <c r="IC256" s="57" t="str">
        <f t="shared" si="824"/>
        <v/>
      </c>
      <c r="ID256" s="42"/>
      <c r="IE256" s="2" t="str">
        <f t="shared" si="825"/>
        <v/>
      </c>
      <c r="IF256" s="60" t="e">
        <f t="shared" si="826"/>
        <v>#DIV/0!</v>
      </c>
      <c r="IG256" s="60" t="str">
        <f t="shared" si="827"/>
        <v/>
      </c>
      <c r="IH256" s="60" t="str">
        <f t="shared" si="828"/>
        <v>zinco-</v>
      </c>
      <c r="II256" s="60" t="str">
        <f t="shared" si="829"/>
        <v>mangano-</v>
      </c>
      <c r="IJ256" s="60" t="e">
        <f t="shared" si="830"/>
        <v>#DIV/0!</v>
      </c>
      <c r="IK256" s="60" t="e">
        <f t="shared" si="831"/>
        <v>#DIV/0!</v>
      </c>
      <c r="IL256" s="60" t="e">
        <f t="shared" si="832"/>
        <v>#DIV/0!</v>
      </c>
      <c r="IM256" s="60" t="e">
        <f t="shared" si="833"/>
        <v>#DIV/0!</v>
      </c>
      <c r="IN256" s="60" t="str">
        <f t="shared" si="834"/>
        <v/>
      </c>
      <c r="IO256" s="60" t="str">
        <f t="shared" si="835"/>
        <v/>
      </c>
      <c r="IP256" s="57"/>
      <c r="IQ256" s="57" t="str">
        <f t="shared" si="836"/>
        <v>ERROR!!</v>
      </c>
    </row>
    <row r="257" spans="24:251">
      <c r="X257" s="29">
        <f t="shared" si="692"/>
        <v>0</v>
      </c>
      <c r="Y257" s="29">
        <f t="shared" si="693"/>
        <v>0</v>
      </c>
      <c r="Z257" s="29" t="e">
        <f t="shared" si="694"/>
        <v>#DIV/0!</v>
      </c>
      <c r="AA257" s="29" t="e">
        <f t="shared" si="695"/>
        <v>#DIV/0!</v>
      </c>
      <c r="AB257" s="29" t="e">
        <f t="shared" si="696"/>
        <v>#DIV/0!</v>
      </c>
      <c r="AC257" s="29" t="e">
        <f t="shared" si="697"/>
        <v>#DIV/0!</v>
      </c>
      <c r="AF257" s="23">
        <v>60.084299999999999</v>
      </c>
      <c r="AG257" s="23">
        <v>79.878799999999998</v>
      </c>
      <c r="AH257" s="23">
        <v>101.96120000000001</v>
      </c>
      <c r="AI257" s="23">
        <v>151.99039999999999</v>
      </c>
      <c r="AJ257" s="23">
        <v>159.69</v>
      </c>
      <c r="AK257" s="23">
        <v>71.846400000000003</v>
      </c>
      <c r="AL257" s="23">
        <v>70.9375</v>
      </c>
      <c r="AM257" s="23">
        <v>40.304400000000001</v>
      </c>
      <c r="AN257" s="23">
        <v>56.077399999999997</v>
      </c>
      <c r="AO257" s="23">
        <v>61.978999999999999</v>
      </c>
      <c r="AP257" s="23">
        <v>94.195999999999998</v>
      </c>
      <c r="AQ257" s="23">
        <v>18.998000000000001</v>
      </c>
      <c r="AR257" s="23">
        <v>35.450000000000003</v>
      </c>
      <c r="AS257" s="23">
        <v>29.88</v>
      </c>
      <c r="AT257" s="23">
        <v>74.691999999999993</v>
      </c>
      <c r="AU257" s="23">
        <v>81.39</v>
      </c>
      <c r="AX257" s="54">
        <f t="shared" si="698"/>
        <v>0</v>
      </c>
      <c r="AY257" s="54">
        <f t="shared" si="699"/>
        <v>0</v>
      </c>
      <c r="AZ257" s="54">
        <f t="shared" si="700"/>
        <v>0</v>
      </c>
      <c r="BA257" s="54">
        <f t="shared" si="701"/>
        <v>0</v>
      </c>
      <c r="BB257" s="54">
        <f t="shared" si="702"/>
        <v>0</v>
      </c>
      <c r="BC257" s="54">
        <f t="shared" si="703"/>
        <v>0</v>
      </c>
      <c r="BD257" s="54">
        <f t="shared" si="704"/>
        <v>0</v>
      </c>
      <c r="BE257" s="54">
        <f t="shared" si="705"/>
        <v>0</v>
      </c>
      <c r="BF257" s="54">
        <f t="shared" si="706"/>
        <v>0</v>
      </c>
      <c r="BG257" s="54">
        <f t="shared" si="707"/>
        <v>0</v>
      </c>
      <c r="BH257" s="54">
        <f t="shared" si="708"/>
        <v>0</v>
      </c>
      <c r="BI257" s="54">
        <f t="shared" si="709"/>
        <v>0</v>
      </c>
      <c r="BJ257" s="54">
        <f t="shared" si="710"/>
        <v>0</v>
      </c>
      <c r="BK257" s="54">
        <f t="shared" si="711"/>
        <v>0</v>
      </c>
      <c r="BL257" s="54">
        <f t="shared" si="712"/>
        <v>0</v>
      </c>
      <c r="BM257" s="42"/>
      <c r="BO257" s="54">
        <f>'Norm-coeff'!$C$2+$AX257*'Norm-coeff'!$D$2+$AY257*'Norm-coeff'!$E$2+$AZ257*'Norm-coeff'!$F$2+$BA257*'Norm-coeff'!$G$2+$BB257*'Norm-coeff'!$H$2+$BC257*'Norm-coeff'!$I$2+$BD257*'Norm-coeff'!$J$2+$BE257*'Norm-coeff'!$K$2+$BF257*'Norm-coeff'!$L$2+$BG257*'Norm-coeff'!$M$2+$BH257*'Norm-coeff'!$N$2+$BI257*'Norm-coeff'!$O$2</f>
        <v>5.4045421474420303</v>
      </c>
      <c r="BP257" s="54">
        <f>'Norm-coeff'!$C$3+$AX257*'Norm-coeff'!$D$3+$AY257*'Norm-coeff'!$E$3+$AZ257*'Norm-coeff'!$F$3+$BA257*'Norm-coeff'!$G$3+$BB257*'Norm-coeff'!$H$3+$BC257*'Norm-coeff'!$I$3+$BD257*'Norm-coeff'!$J$3+$BE257*'Norm-coeff'!$K$3+$BF257*'Norm-coeff'!$L$3+$BG257*'Norm-coeff'!$M$3+$BH257*'Norm-coeff'!$N$3+$BI257*'Norm-coeff'!$O$3</f>
        <v>3.15319116612705</v>
      </c>
      <c r="BQ257" s="54">
        <f>'Norm-coeff'!$C$4+$AX257*'Norm-coeff'!$D$4+$AY257*'Norm-coeff'!$E$4+$AZ257*'Norm-coeff'!$F$4+$BA257*'Norm-coeff'!$G$4+$BB257*'Norm-coeff'!$H$4+$BC257*'Norm-coeff'!$I$4+$BD257*'Norm-coeff'!$J$4+$BE257*'Norm-coeff'!$K$4+$BF257*'Norm-coeff'!$L$4+$BG257*'Norm-coeff'!$M$4+$BH257*'Norm-coeff'!$N$4+$BI257*'Norm-coeff'!$O$4</f>
        <v>1.42115649462768</v>
      </c>
      <c r="BR257" s="54">
        <f>'Norm-coeff'!$C$5+$AX257*'Norm-coeff'!$D$5+$AY257*'Norm-coeff'!$E$5+$AZ257*'Norm-coeff'!$F$5+$BA257*'Norm-coeff'!$G$5+$BB257*'Norm-coeff'!$H$5+$BC257*'Norm-coeff'!$I$5+$BD257*'Norm-coeff'!$J$5+$BE257*'Norm-coeff'!$K$5+$BF257*'Norm-coeff'!$L$5+$BG257*'Norm-coeff'!$M$5+$BH257*'Norm-coeff'!$N$5+$BI257*'Norm-coeff'!$O$5</f>
        <v>1.0553329241296201</v>
      </c>
      <c r="BS257" s="54">
        <f>'Norm-coeff'!$C$6+$AX257*'Norm-coeff'!$D$6+$AY257*'Norm-coeff'!$E$6+$AZ257*'Norm-coeff'!$F$6+$BA257*'Norm-coeff'!$G$6+$BB257*'Norm-coeff'!$H$6+$BC257*'Norm-coeff'!$I$6+$BD257*'Norm-coeff'!$J$6+$BE257*'Norm-coeff'!$K$6+$BF257*'Norm-coeff'!$L$6+$BG257*'Norm-coeff'!$M$6+$BH257*'Norm-coeff'!$N$6+$BI257*'Norm-coeff'!$O$6</f>
        <v>-1.48700885495103E-2</v>
      </c>
      <c r="BT257" s="54">
        <f>'Norm-coeff'!$C$7+$AX257*'Norm-coeff'!$D$7+$AY257*'Norm-coeff'!$E$7+$AZ257*'Norm-coeff'!$F$7+$BA257*'Norm-coeff'!$G$7+$BB257*'Norm-coeff'!$H$7+$BC257*'Norm-coeff'!$I$7+$BD257*'Norm-coeff'!$J$7+$BE257*'Norm-coeff'!$K$7+$BF257*'Norm-coeff'!$L$7+$BG257*'Norm-coeff'!$M$7+$BH257*'Norm-coeff'!$N$7+$BI257*'Norm-coeff'!$O$7</f>
        <v>2.0907583608832998</v>
      </c>
      <c r="BU257" s="54">
        <f>'Norm-coeff'!$C$8+$AX257*'Norm-coeff'!$D$8+$AY257*'Norm-coeff'!$E$8+$AZ257*'Norm-coeff'!$F$8+$BA257*'Norm-coeff'!$G$8+$BB257*'Norm-coeff'!$H$8+$BC257*'Norm-coeff'!$I$8+$BD257*'Norm-coeff'!$J$8+$BE257*'Norm-coeff'!$K$8+$BF257*'Norm-coeff'!$L$8+$BG257*'Norm-coeff'!$M$8+$BH257*'Norm-coeff'!$N$8+$BI257*'Norm-coeff'!$O$8</f>
        <v>0.65894159836244504</v>
      </c>
      <c r="BV257" s="54">
        <f>'Norm-coeff'!$C$9+$AX257*'Norm-coeff'!$D$9+$AY257*'Norm-coeff'!$E$9+$AZ257*'Norm-coeff'!$F$9+$BA257*'Norm-coeff'!$G$9+$BB257*'Norm-coeff'!$H$9+$BC257*'Norm-coeff'!$I$9+$BD257*'Norm-coeff'!$J$9+$BE257*'Norm-coeff'!$K$9+$BF257*'Norm-coeff'!$L$9+$BG257*'Norm-coeff'!$M$9+$BH257*'Norm-coeff'!$N$9+$BI257*'Norm-coeff'!$O$9</f>
        <v>1.48961085014701</v>
      </c>
      <c r="BW257" s="54">
        <f>'Norm-coeff'!$C$10+$AX257*'Norm-coeff'!$D$10+$AY257*'Norm-coeff'!$E$10+$AZ257*'Norm-coeff'!$F$10+$BA257*'Norm-coeff'!$G$10+$BB257*'Norm-coeff'!$H$10+$BC257*'Norm-coeff'!$I$10+$BD257*'Norm-coeff'!$J$10+$BE257*'Norm-coeff'!$K$10+$BF257*'Norm-coeff'!$L$10+$BG257*'Norm-coeff'!$M$10+$BH257*'Norm-coeff'!$N$10+$BI257*'Norm-coeff'!$O$10</f>
        <v>1.42058735749591</v>
      </c>
      <c r="BX257" s="54">
        <f>'Norm-coeff'!$C$11+$AX257*'Norm-coeff'!$D$11+$AY257*'Norm-coeff'!$E$11+$AZ257*'Norm-coeff'!$F$11+$BA257*'Norm-coeff'!$G$11+$BB257*'Norm-coeff'!$H$11+$BC257*'Norm-coeff'!$I$11+$BD257*'Norm-coeff'!$J$11+$BE257*'Norm-coeff'!$K$11+$BF257*'Norm-coeff'!$L$11+$BG257*'Norm-coeff'!$M$11+$BH257*'Norm-coeff'!$N$11+$BI257*'Norm-coeff'!$O$11</f>
        <v>0.221233014421479</v>
      </c>
      <c r="BY257" s="54">
        <f>'Norm-coeff'!$C$12+$AX257*'Norm-coeff'!$D$12+$AY257*'Norm-coeff'!$E$12+$AZ257*'Norm-coeff'!$F$12+$BA257*'Norm-coeff'!$G$12+$BB257*'Norm-coeff'!$H$12+$BC257*'Norm-coeff'!$I$12+$BD257*'Norm-coeff'!$J$12+$BE257*'Norm-coeff'!$K$12+$BF257*'Norm-coeff'!$L$12+$BG257*'Norm-coeff'!$M$12+$BH257*'Norm-coeff'!$N$12+$BI257*'Norm-coeff'!$O$12</f>
        <v>0.283527502056037</v>
      </c>
      <c r="BZ257" s="54">
        <f>'Norm-coeff'!$C$13+$AX257*'Norm-coeff'!$D$13+$AY257*'Norm-coeff'!$E$13+$AZ257*'Norm-coeff'!$F$13+$BA257*'Norm-coeff'!$G$13+$BB257*'Norm-coeff'!$H$13+$BC257*'Norm-coeff'!$I$13+$BD257*'Norm-coeff'!$J$13+$BE257*'Norm-coeff'!$K$13+$BF257*'Norm-coeff'!$L$13+$BG257*'Norm-coeff'!$M$13+$BH257*'Norm-coeff'!$N$13+$BI257*'Norm-coeff'!$O$13</f>
        <v>-4.1864930554451202E-2</v>
      </c>
      <c r="CA257" s="54">
        <f>'Norm-coeff'!$C$14+$AX257*'Norm-coeff'!$D$14+$AY257*'Norm-coeff'!$E$14+$AZ257*'Norm-coeff'!$F$14+$BA257*'Norm-coeff'!$G$14+$BB257*'Norm-coeff'!$H$14+$BC257*'Norm-coeff'!$I$14+$BD257*'Norm-coeff'!$J$14+$BE257*'Norm-coeff'!$K$14+$BF257*'Norm-coeff'!$L$14+$BG257*'Norm-coeff'!$M$14+$BH257*'Norm-coeff'!$N$14+$BI257*'Norm-coeff'!$O$14</f>
        <v>4.2526983164477103</v>
      </c>
      <c r="CC257" s="54">
        <f t="shared" si="837"/>
        <v>0</v>
      </c>
      <c r="CG257" s="54">
        <f t="shared" si="713"/>
        <v>0</v>
      </c>
      <c r="CH257" s="54">
        <f t="shared" si="691"/>
        <v>0</v>
      </c>
      <c r="CI257" s="54">
        <f t="shared" si="714"/>
        <v>0</v>
      </c>
      <c r="CJ257" s="56">
        <f t="shared" si="715"/>
        <v>0</v>
      </c>
      <c r="CK257" s="54">
        <f t="shared" si="716"/>
        <v>0</v>
      </c>
      <c r="CL257" s="54">
        <f t="shared" si="717"/>
        <v>0</v>
      </c>
      <c r="CM257" s="54">
        <f t="shared" si="718"/>
        <v>0</v>
      </c>
      <c r="CN257" s="54">
        <f t="shared" si="719"/>
        <v>0</v>
      </c>
      <c r="CO257" s="54">
        <f t="shared" si="720"/>
        <v>0</v>
      </c>
      <c r="CP257" s="54">
        <f t="shared" si="721"/>
        <v>0</v>
      </c>
      <c r="CQ257" s="54">
        <f t="shared" si="722"/>
        <v>0</v>
      </c>
      <c r="CR257" s="54">
        <f t="shared" si="723"/>
        <v>0</v>
      </c>
      <c r="CS257" s="54">
        <f t="shared" si="724"/>
        <v>0</v>
      </c>
      <c r="CU257" s="54">
        <f t="shared" si="725"/>
        <v>0</v>
      </c>
      <c r="CV257" s="54">
        <f t="shared" si="726"/>
        <v>0</v>
      </c>
      <c r="CW257" s="54">
        <f t="shared" si="727"/>
        <v>0</v>
      </c>
      <c r="CX257" s="54">
        <f t="shared" si="728"/>
        <v>0</v>
      </c>
      <c r="CZ257" s="54">
        <f t="shared" si="729"/>
        <v>0</v>
      </c>
      <c r="DA257" s="54">
        <f t="shared" si="730"/>
        <v>0</v>
      </c>
      <c r="DB257" s="54">
        <f t="shared" si="731"/>
        <v>0</v>
      </c>
      <c r="DC257" s="54">
        <f t="shared" si="732"/>
        <v>0</v>
      </c>
      <c r="DD257" s="54">
        <f t="shared" si="733"/>
        <v>0</v>
      </c>
      <c r="DE257" s="54">
        <f t="shared" si="734"/>
        <v>0</v>
      </c>
      <c r="DF257" s="54">
        <f t="shared" si="735"/>
        <v>0</v>
      </c>
      <c r="DG257" s="54">
        <f t="shared" si="736"/>
        <v>2</v>
      </c>
      <c r="DH257" s="71">
        <f t="shared" si="737"/>
        <v>0</v>
      </c>
      <c r="DI257" s="71">
        <f t="shared" si="738"/>
        <v>0</v>
      </c>
      <c r="DJ257" s="54">
        <f t="shared" si="739"/>
        <v>0</v>
      </c>
      <c r="DK257" s="54">
        <f t="shared" si="740"/>
        <v>2</v>
      </c>
      <c r="DL257" s="4">
        <f t="shared" si="665"/>
        <v>0</v>
      </c>
      <c r="DM257" s="3">
        <f t="shared" si="741"/>
        <v>0</v>
      </c>
      <c r="DN257" s="3">
        <f t="shared" si="742"/>
        <v>0</v>
      </c>
      <c r="DO257" s="4" t="e">
        <f t="shared" si="743"/>
        <v>#DIV/0!</v>
      </c>
      <c r="DP257" s="57"/>
      <c r="DQ257" s="57"/>
      <c r="DR257" s="56">
        <f t="shared" si="666"/>
        <v>2</v>
      </c>
      <c r="DS257" s="56">
        <f t="shared" si="667"/>
        <v>0</v>
      </c>
      <c r="DT257" s="38">
        <f t="shared" si="668"/>
        <v>0</v>
      </c>
      <c r="DU257" s="38">
        <f t="shared" si="744"/>
        <v>2</v>
      </c>
      <c r="DV257" s="38">
        <f t="shared" si="669"/>
        <v>0</v>
      </c>
      <c r="DW257" s="39">
        <f t="shared" si="670"/>
        <v>0</v>
      </c>
      <c r="DX257" s="39">
        <f t="shared" si="671"/>
        <v>0</v>
      </c>
      <c r="DY257" s="39">
        <f t="shared" si="672"/>
        <v>0</v>
      </c>
      <c r="DZ257" s="39">
        <f t="shared" si="673"/>
        <v>0</v>
      </c>
      <c r="EA257" s="39">
        <f t="shared" si="674"/>
        <v>0</v>
      </c>
      <c r="EB257" s="37" t="e">
        <f t="shared" si="745"/>
        <v>#DIV/0!</v>
      </c>
      <c r="EC257" s="37" t="e">
        <f t="shared" si="746"/>
        <v>#DIV/0!</v>
      </c>
      <c r="ED257" s="37" t="e">
        <f t="shared" si="747"/>
        <v>#DIV/0!</v>
      </c>
      <c r="EE257" s="37" t="e">
        <f t="shared" si="748"/>
        <v>#DIV/0!</v>
      </c>
      <c r="EF257" s="39" t="e">
        <f t="shared" si="749"/>
        <v>#DIV/0!</v>
      </c>
      <c r="EG257" s="37" t="e">
        <f t="shared" si="750"/>
        <v>#DIV/0!</v>
      </c>
      <c r="EH257" s="37" t="e">
        <f t="shared" si="751"/>
        <v>#DIV/0!</v>
      </c>
      <c r="EI257" s="11" t="b">
        <f t="shared" si="752"/>
        <v>1</v>
      </c>
      <c r="EJ257" s="11" t="b">
        <f t="shared" si="753"/>
        <v>0</v>
      </c>
      <c r="EK257" s="39" t="e">
        <f t="shared" si="754"/>
        <v>#DIV/0!</v>
      </c>
      <c r="EL257" s="39" t="e">
        <f t="shared" si="755"/>
        <v>#DIV/0!</v>
      </c>
      <c r="EM257" s="39" t="e">
        <f t="shared" si="756"/>
        <v>#DIV/0!</v>
      </c>
      <c r="EN257" s="39" t="e">
        <f t="shared" si="757"/>
        <v>#DIV/0!</v>
      </c>
      <c r="EO257" s="39" t="e">
        <f t="shared" si="758"/>
        <v>#DIV/0!</v>
      </c>
      <c r="EP257" s="39" t="e">
        <f t="shared" si="759"/>
        <v>#DIV/0!</v>
      </c>
      <c r="EQ257" s="39" t="e">
        <f t="shared" si="760"/>
        <v>#DIV/0!</v>
      </c>
      <c r="ER257" s="39" t="e">
        <f t="shared" si="761"/>
        <v>#DIV/0!</v>
      </c>
      <c r="ES257" s="58" t="str">
        <f t="shared" si="762"/>
        <v>(OH,F,Cl)-dominate amphibole</v>
      </c>
      <c r="ET257" s="58" t="e">
        <f t="shared" si="763"/>
        <v>#N/A</v>
      </c>
      <c r="EU257" s="56">
        <f t="shared" si="675"/>
        <v>0</v>
      </c>
      <c r="EV257" s="56">
        <f t="shared" si="676"/>
        <v>0</v>
      </c>
      <c r="EW257" s="56">
        <f t="shared" si="677"/>
        <v>0</v>
      </c>
      <c r="EX257" s="56">
        <f t="shared" si="678"/>
        <v>0</v>
      </c>
      <c r="EY257" s="56">
        <f t="shared" si="679"/>
        <v>0</v>
      </c>
      <c r="EZ257" s="56">
        <f t="shared" si="680"/>
        <v>0</v>
      </c>
      <c r="FA257" s="39">
        <f t="shared" si="681"/>
        <v>0</v>
      </c>
      <c r="FB257" s="39">
        <f t="shared" si="682"/>
        <v>0</v>
      </c>
      <c r="FC257" s="54">
        <f t="shared" si="683"/>
        <v>0</v>
      </c>
      <c r="FD257" s="54">
        <f t="shared" si="684"/>
        <v>0</v>
      </c>
      <c r="FE257" s="39">
        <f t="shared" si="685"/>
        <v>0</v>
      </c>
      <c r="FF257" s="54">
        <f t="shared" si="686"/>
        <v>0</v>
      </c>
      <c r="FG257" s="39">
        <f t="shared" si="687"/>
        <v>0</v>
      </c>
      <c r="FH257" s="39">
        <f t="shared" si="764"/>
        <v>0</v>
      </c>
      <c r="FI257" s="39">
        <f t="shared" si="765"/>
        <v>0</v>
      </c>
      <c r="FJ257" s="39">
        <f t="shared" si="766"/>
        <v>0</v>
      </c>
      <c r="FK257" s="39" t="e">
        <f t="shared" si="767"/>
        <v>#DIV/0!</v>
      </c>
      <c r="FL257" s="39" t="e">
        <f t="shared" si="768"/>
        <v>#DIV/0!</v>
      </c>
      <c r="FM257" s="39" t="e">
        <f t="shared" si="769"/>
        <v>#DIV/0!</v>
      </c>
      <c r="FN257" s="39">
        <f t="shared" si="770"/>
        <v>1</v>
      </c>
      <c r="FO257" s="39">
        <f t="shared" si="688"/>
        <v>0</v>
      </c>
      <c r="FP257" s="39">
        <f t="shared" si="689"/>
        <v>0</v>
      </c>
      <c r="FQ257" s="39">
        <f t="shared" si="690"/>
        <v>0</v>
      </c>
      <c r="FR257" s="39">
        <f t="shared" si="771"/>
        <v>0</v>
      </c>
      <c r="FS257" s="39">
        <f t="shared" si="772"/>
        <v>0</v>
      </c>
      <c r="FU257" s="39" t="e">
        <f t="shared" si="773"/>
        <v>#DIV/0!</v>
      </c>
      <c r="FV257" s="39" t="e">
        <f t="shared" si="774"/>
        <v>#DIV/0!</v>
      </c>
      <c r="FW257" s="39" t="e">
        <f t="shared" si="775"/>
        <v>#DIV/0!</v>
      </c>
      <c r="FY257" s="39" t="e">
        <f t="shared" si="776"/>
        <v>#DIV/0!</v>
      </c>
      <c r="FZ257" s="39" t="e">
        <f t="shared" si="777"/>
        <v>#DIV/0!</v>
      </c>
      <c r="GA257" s="39" t="e">
        <f t="shared" si="778"/>
        <v>#DIV/0!</v>
      </c>
      <c r="GB257" s="39" t="e">
        <f t="shared" si="779"/>
        <v>#DIV/0!</v>
      </c>
      <c r="GC257" s="39" t="e">
        <f t="shared" si="780"/>
        <v>#DIV/0!</v>
      </c>
      <c r="GD257" s="39" t="e">
        <f t="shared" si="781"/>
        <v>#DIV/0!</v>
      </c>
      <c r="GE257" s="39" t="e">
        <f t="shared" si="782"/>
        <v>#DIV/0!</v>
      </c>
      <c r="GF257" s="39" t="e">
        <f t="shared" si="783"/>
        <v>#DIV/0!</v>
      </c>
      <c r="GG257" s="39" t="e">
        <f t="shared" si="784"/>
        <v>#DIV/0!</v>
      </c>
      <c r="GH257" s="39" t="e">
        <f t="shared" si="785"/>
        <v>#DIV/0!</v>
      </c>
      <c r="GI257" s="39"/>
      <c r="GJ257" s="39" t="e">
        <f t="shared" si="786"/>
        <v>#DIV/0!</v>
      </c>
      <c r="GK257" s="39" t="e">
        <f t="shared" si="787"/>
        <v>#DIV/0!</v>
      </c>
      <c r="GL257" s="39" t="e">
        <f t="shared" si="788"/>
        <v>#DIV/0!</v>
      </c>
      <c r="GM257" s="39" t="e">
        <f t="shared" si="789"/>
        <v>#DIV/0!</v>
      </c>
      <c r="GN257" s="39" t="e">
        <f t="shared" si="790"/>
        <v>#DIV/0!</v>
      </c>
      <c r="GO257" s="57"/>
      <c r="GP257" s="57" t="e">
        <f t="shared" si="791"/>
        <v>#DIV/0!</v>
      </c>
      <c r="GQ257" s="59" t="e">
        <f t="shared" si="792"/>
        <v>#DIV/0!</v>
      </c>
      <c r="GR257" s="41" t="e">
        <f t="shared" si="793"/>
        <v>#DIV/0!</v>
      </c>
      <c r="GS257" s="57" t="e">
        <f t="shared" si="794"/>
        <v>#DIV/0!</v>
      </c>
      <c r="GT257" s="57" t="e">
        <f t="shared" si="795"/>
        <v>#DIV/0!</v>
      </c>
      <c r="GU257" s="57" t="e">
        <f t="shared" si="796"/>
        <v>#DIV/0!</v>
      </c>
      <c r="GV257" s="57"/>
      <c r="GW257" s="42" t="e">
        <f t="shared" si="797"/>
        <v>#DIV/0!</v>
      </c>
      <c r="GX257" s="42" t="e">
        <f t="shared" si="798"/>
        <v>#DIV/0!</v>
      </c>
      <c r="GY257" s="42" t="e">
        <f t="shared" si="799"/>
        <v>#DIV/0!</v>
      </c>
      <c r="GZ257" s="57"/>
      <c r="HA257" s="2" t="e">
        <f t="shared" si="800"/>
        <v>#DIV/0!</v>
      </c>
      <c r="HB257" s="2" t="e">
        <f t="shared" si="801"/>
        <v>#DIV/0!</v>
      </c>
      <c r="HC257" s="2" t="e">
        <f t="shared" si="802"/>
        <v>#DIV/0!</v>
      </c>
      <c r="HD257" s="2" t="e">
        <f t="shared" si="803"/>
        <v>#DIV/0!</v>
      </c>
      <c r="HE257" s="2" t="e">
        <f t="shared" si="804"/>
        <v>#DIV/0!</v>
      </c>
      <c r="HF257" s="2" t="e">
        <f t="shared" si="805"/>
        <v>#DIV/0!</v>
      </c>
      <c r="HG257" s="2" t="e">
        <f t="shared" si="806"/>
        <v>#DIV/0!</v>
      </c>
      <c r="HH257" s="2" t="e">
        <f t="shared" si="807"/>
        <v>#DIV/0!</v>
      </c>
      <c r="HI257" s="2" t="e">
        <f t="shared" si="808"/>
        <v>#DIV/0!</v>
      </c>
      <c r="HJ257" s="11" t="e">
        <f t="shared" si="809"/>
        <v>#DIV/0!</v>
      </c>
      <c r="HK257" s="60" t="e">
        <f t="shared" si="810"/>
        <v>#DIV/0!</v>
      </c>
      <c r="HL257" s="57"/>
      <c r="HM257" s="57" t="e">
        <f t="shared" si="811"/>
        <v>#DIV/0!</v>
      </c>
      <c r="HN257" s="57" t="e">
        <f t="shared" si="812"/>
        <v>#DIV/0!</v>
      </c>
      <c r="HO257" s="57" t="e">
        <f t="shared" si="813"/>
        <v>#DIV/0!</v>
      </c>
      <c r="HP257" s="57" t="e">
        <f t="shared" si="814"/>
        <v>#DIV/0!</v>
      </c>
      <c r="HQ257" s="57" t="e">
        <f t="shared" si="815"/>
        <v>#DIV/0!</v>
      </c>
      <c r="HR257" s="57"/>
      <c r="HS257" s="57" t="e">
        <f t="shared" si="816"/>
        <v>#DIV/0!</v>
      </c>
      <c r="HT257" s="57" t="e">
        <f t="shared" si="817"/>
        <v>#DIV/0!</v>
      </c>
      <c r="HU257" s="57" t="e">
        <f t="shared" si="818"/>
        <v>#DIV/0!</v>
      </c>
      <c r="HV257" s="57" t="e">
        <f t="shared" si="819"/>
        <v>#DIV/0!</v>
      </c>
      <c r="HW257" s="57" t="e">
        <f t="shared" si="820"/>
        <v>#DIV/0!</v>
      </c>
      <c r="HX257" s="57"/>
      <c r="HY257" s="57" t="e">
        <f t="shared" si="821"/>
        <v>#DIV/0!</v>
      </c>
      <c r="HZ257" s="57" t="e">
        <f t="shared" si="822"/>
        <v>#DIV/0!</v>
      </c>
      <c r="IA257" s="57"/>
      <c r="IB257" s="61">
        <f t="shared" si="823"/>
        <v>0</v>
      </c>
      <c r="IC257" s="57" t="str">
        <f t="shared" si="824"/>
        <v/>
      </c>
      <c r="ID257" s="42"/>
      <c r="IE257" s="2" t="str">
        <f t="shared" si="825"/>
        <v/>
      </c>
      <c r="IF257" s="60" t="e">
        <f t="shared" si="826"/>
        <v>#DIV/0!</v>
      </c>
      <c r="IG257" s="60" t="str">
        <f t="shared" si="827"/>
        <v/>
      </c>
      <c r="IH257" s="60" t="str">
        <f t="shared" si="828"/>
        <v>zinco-</v>
      </c>
      <c r="II257" s="60" t="str">
        <f t="shared" si="829"/>
        <v>mangano-</v>
      </c>
      <c r="IJ257" s="60" t="e">
        <f t="shared" si="830"/>
        <v>#DIV/0!</v>
      </c>
      <c r="IK257" s="60" t="e">
        <f t="shared" si="831"/>
        <v>#DIV/0!</v>
      </c>
      <c r="IL257" s="60" t="e">
        <f t="shared" si="832"/>
        <v>#DIV/0!</v>
      </c>
      <c r="IM257" s="60" t="e">
        <f t="shared" si="833"/>
        <v>#DIV/0!</v>
      </c>
      <c r="IN257" s="60" t="str">
        <f t="shared" si="834"/>
        <v/>
      </c>
      <c r="IO257" s="60" t="str">
        <f t="shared" si="835"/>
        <v/>
      </c>
      <c r="IP257" s="57"/>
      <c r="IQ257" s="57" t="str">
        <f t="shared" si="836"/>
        <v>ERROR!!</v>
      </c>
    </row>
    <row r="258" spans="24:251">
      <c r="X258" s="29">
        <f t="shared" si="692"/>
        <v>0</v>
      </c>
      <c r="Y258" s="29">
        <f t="shared" si="693"/>
        <v>0</v>
      </c>
      <c r="Z258" s="29" t="e">
        <f t="shared" si="694"/>
        <v>#DIV/0!</v>
      </c>
      <c r="AA258" s="29" t="e">
        <f t="shared" si="695"/>
        <v>#DIV/0!</v>
      </c>
      <c r="AB258" s="29" t="e">
        <f t="shared" si="696"/>
        <v>#DIV/0!</v>
      </c>
      <c r="AC258" s="29" t="e">
        <f t="shared" si="697"/>
        <v>#DIV/0!</v>
      </c>
      <c r="AF258" s="23">
        <v>60.084299999999999</v>
      </c>
      <c r="AG258" s="23">
        <v>79.878799999999998</v>
      </c>
      <c r="AH258" s="23">
        <v>101.96120000000001</v>
      </c>
      <c r="AI258" s="23">
        <v>151.99039999999999</v>
      </c>
      <c r="AJ258" s="23">
        <v>159.69</v>
      </c>
      <c r="AK258" s="23">
        <v>71.846400000000003</v>
      </c>
      <c r="AL258" s="23">
        <v>70.9375</v>
      </c>
      <c r="AM258" s="23">
        <v>40.304400000000001</v>
      </c>
      <c r="AN258" s="23">
        <v>56.077399999999997</v>
      </c>
      <c r="AO258" s="23">
        <v>61.978999999999999</v>
      </c>
      <c r="AP258" s="23">
        <v>94.195999999999998</v>
      </c>
      <c r="AQ258" s="23">
        <v>18.998000000000001</v>
      </c>
      <c r="AR258" s="23">
        <v>35.450000000000003</v>
      </c>
      <c r="AS258" s="23">
        <v>29.88</v>
      </c>
      <c r="AT258" s="23">
        <v>74.691999999999993</v>
      </c>
      <c r="AU258" s="23">
        <v>81.39</v>
      </c>
      <c r="AX258" s="54">
        <f t="shared" si="698"/>
        <v>0</v>
      </c>
      <c r="AY258" s="54">
        <f t="shared" si="699"/>
        <v>0</v>
      </c>
      <c r="AZ258" s="54">
        <f t="shared" si="700"/>
        <v>0</v>
      </c>
      <c r="BA258" s="54">
        <f t="shared" si="701"/>
        <v>0</v>
      </c>
      <c r="BB258" s="54">
        <f t="shared" si="702"/>
        <v>0</v>
      </c>
      <c r="BC258" s="54">
        <f t="shared" si="703"/>
        <v>0</v>
      </c>
      <c r="BD258" s="54">
        <f t="shared" si="704"/>
        <v>0</v>
      </c>
      <c r="BE258" s="54">
        <f t="shared" si="705"/>
        <v>0</v>
      </c>
      <c r="BF258" s="54">
        <f t="shared" si="706"/>
        <v>0</v>
      </c>
      <c r="BG258" s="54">
        <f t="shared" si="707"/>
        <v>0</v>
      </c>
      <c r="BH258" s="54">
        <f t="shared" si="708"/>
        <v>0</v>
      </c>
      <c r="BI258" s="54">
        <f t="shared" si="709"/>
        <v>0</v>
      </c>
      <c r="BJ258" s="54">
        <f t="shared" si="710"/>
        <v>0</v>
      </c>
      <c r="BK258" s="54">
        <f t="shared" si="711"/>
        <v>0</v>
      </c>
      <c r="BL258" s="54">
        <f t="shared" si="712"/>
        <v>0</v>
      </c>
      <c r="BM258" s="42"/>
      <c r="BO258" s="54">
        <f>'Norm-coeff'!$C$2+$AX258*'Norm-coeff'!$D$2+$AY258*'Norm-coeff'!$E$2+$AZ258*'Norm-coeff'!$F$2+$BA258*'Norm-coeff'!$G$2+$BB258*'Norm-coeff'!$H$2+$BC258*'Norm-coeff'!$I$2+$BD258*'Norm-coeff'!$J$2+$BE258*'Norm-coeff'!$K$2+$BF258*'Norm-coeff'!$L$2+$BG258*'Norm-coeff'!$M$2+$BH258*'Norm-coeff'!$N$2+$BI258*'Norm-coeff'!$O$2</f>
        <v>5.4045421474420303</v>
      </c>
      <c r="BP258" s="54">
        <f>'Norm-coeff'!$C$3+$AX258*'Norm-coeff'!$D$3+$AY258*'Norm-coeff'!$E$3+$AZ258*'Norm-coeff'!$F$3+$BA258*'Norm-coeff'!$G$3+$BB258*'Norm-coeff'!$H$3+$BC258*'Norm-coeff'!$I$3+$BD258*'Norm-coeff'!$J$3+$BE258*'Norm-coeff'!$K$3+$BF258*'Norm-coeff'!$L$3+$BG258*'Norm-coeff'!$M$3+$BH258*'Norm-coeff'!$N$3+$BI258*'Norm-coeff'!$O$3</f>
        <v>3.15319116612705</v>
      </c>
      <c r="BQ258" s="54">
        <f>'Norm-coeff'!$C$4+$AX258*'Norm-coeff'!$D$4+$AY258*'Norm-coeff'!$E$4+$AZ258*'Norm-coeff'!$F$4+$BA258*'Norm-coeff'!$G$4+$BB258*'Norm-coeff'!$H$4+$BC258*'Norm-coeff'!$I$4+$BD258*'Norm-coeff'!$J$4+$BE258*'Norm-coeff'!$K$4+$BF258*'Norm-coeff'!$L$4+$BG258*'Norm-coeff'!$M$4+$BH258*'Norm-coeff'!$N$4+$BI258*'Norm-coeff'!$O$4</f>
        <v>1.42115649462768</v>
      </c>
      <c r="BR258" s="54">
        <f>'Norm-coeff'!$C$5+$AX258*'Norm-coeff'!$D$5+$AY258*'Norm-coeff'!$E$5+$AZ258*'Norm-coeff'!$F$5+$BA258*'Norm-coeff'!$G$5+$BB258*'Norm-coeff'!$H$5+$BC258*'Norm-coeff'!$I$5+$BD258*'Norm-coeff'!$J$5+$BE258*'Norm-coeff'!$K$5+$BF258*'Norm-coeff'!$L$5+$BG258*'Norm-coeff'!$M$5+$BH258*'Norm-coeff'!$N$5+$BI258*'Norm-coeff'!$O$5</f>
        <v>1.0553329241296201</v>
      </c>
      <c r="BS258" s="54">
        <f>'Norm-coeff'!$C$6+$AX258*'Norm-coeff'!$D$6+$AY258*'Norm-coeff'!$E$6+$AZ258*'Norm-coeff'!$F$6+$BA258*'Norm-coeff'!$G$6+$BB258*'Norm-coeff'!$H$6+$BC258*'Norm-coeff'!$I$6+$BD258*'Norm-coeff'!$J$6+$BE258*'Norm-coeff'!$K$6+$BF258*'Norm-coeff'!$L$6+$BG258*'Norm-coeff'!$M$6+$BH258*'Norm-coeff'!$N$6+$BI258*'Norm-coeff'!$O$6</f>
        <v>-1.48700885495103E-2</v>
      </c>
      <c r="BT258" s="54">
        <f>'Norm-coeff'!$C$7+$AX258*'Norm-coeff'!$D$7+$AY258*'Norm-coeff'!$E$7+$AZ258*'Norm-coeff'!$F$7+$BA258*'Norm-coeff'!$G$7+$BB258*'Norm-coeff'!$H$7+$BC258*'Norm-coeff'!$I$7+$BD258*'Norm-coeff'!$J$7+$BE258*'Norm-coeff'!$K$7+$BF258*'Norm-coeff'!$L$7+$BG258*'Norm-coeff'!$M$7+$BH258*'Norm-coeff'!$N$7+$BI258*'Norm-coeff'!$O$7</f>
        <v>2.0907583608832998</v>
      </c>
      <c r="BU258" s="54">
        <f>'Norm-coeff'!$C$8+$AX258*'Norm-coeff'!$D$8+$AY258*'Norm-coeff'!$E$8+$AZ258*'Norm-coeff'!$F$8+$BA258*'Norm-coeff'!$G$8+$BB258*'Norm-coeff'!$H$8+$BC258*'Norm-coeff'!$I$8+$BD258*'Norm-coeff'!$J$8+$BE258*'Norm-coeff'!$K$8+$BF258*'Norm-coeff'!$L$8+$BG258*'Norm-coeff'!$M$8+$BH258*'Norm-coeff'!$N$8+$BI258*'Norm-coeff'!$O$8</f>
        <v>0.65894159836244504</v>
      </c>
      <c r="BV258" s="54">
        <f>'Norm-coeff'!$C$9+$AX258*'Norm-coeff'!$D$9+$AY258*'Norm-coeff'!$E$9+$AZ258*'Norm-coeff'!$F$9+$BA258*'Norm-coeff'!$G$9+$BB258*'Norm-coeff'!$H$9+$BC258*'Norm-coeff'!$I$9+$BD258*'Norm-coeff'!$J$9+$BE258*'Norm-coeff'!$K$9+$BF258*'Norm-coeff'!$L$9+$BG258*'Norm-coeff'!$M$9+$BH258*'Norm-coeff'!$N$9+$BI258*'Norm-coeff'!$O$9</f>
        <v>1.48961085014701</v>
      </c>
      <c r="BW258" s="54">
        <f>'Norm-coeff'!$C$10+$AX258*'Norm-coeff'!$D$10+$AY258*'Norm-coeff'!$E$10+$AZ258*'Norm-coeff'!$F$10+$BA258*'Norm-coeff'!$G$10+$BB258*'Norm-coeff'!$H$10+$BC258*'Norm-coeff'!$I$10+$BD258*'Norm-coeff'!$J$10+$BE258*'Norm-coeff'!$K$10+$BF258*'Norm-coeff'!$L$10+$BG258*'Norm-coeff'!$M$10+$BH258*'Norm-coeff'!$N$10+$BI258*'Norm-coeff'!$O$10</f>
        <v>1.42058735749591</v>
      </c>
      <c r="BX258" s="54">
        <f>'Norm-coeff'!$C$11+$AX258*'Norm-coeff'!$D$11+$AY258*'Norm-coeff'!$E$11+$AZ258*'Norm-coeff'!$F$11+$BA258*'Norm-coeff'!$G$11+$BB258*'Norm-coeff'!$H$11+$BC258*'Norm-coeff'!$I$11+$BD258*'Norm-coeff'!$J$11+$BE258*'Norm-coeff'!$K$11+$BF258*'Norm-coeff'!$L$11+$BG258*'Norm-coeff'!$M$11+$BH258*'Norm-coeff'!$N$11+$BI258*'Norm-coeff'!$O$11</f>
        <v>0.221233014421479</v>
      </c>
      <c r="BY258" s="54">
        <f>'Norm-coeff'!$C$12+$AX258*'Norm-coeff'!$D$12+$AY258*'Norm-coeff'!$E$12+$AZ258*'Norm-coeff'!$F$12+$BA258*'Norm-coeff'!$G$12+$BB258*'Norm-coeff'!$H$12+$BC258*'Norm-coeff'!$I$12+$BD258*'Norm-coeff'!$J$12+$BE258*'Norm-coeff'!$K$12+$BF258*'Norm-coeff'!$L$12+$BG258*'Norm-coeff'!$M$12+$BH258*'Norm-coeff'!$N$12+$BI258*'Norm-coeff'!$O$12</f>
        <v>0.283527502056037</v>
      </c>
      <c r="BZ258" s="54">
        <f>'Norm-coeff'!$C$13+$AX258*'Norm-coeff'!$D$13+$AY258*'Norm-coeff'!$E$13+$AZ258*'Norm-coeff'!$F$13+$BA258*'Norm-coeff'!$G$13+$BB258*'Norm-coeff'!$H$13+$BC258*'Norm-coeff'!$I$13+$BD258*'Norm-coeff'!$J$13+$BE258*'Norm-coeff'!$K$13+$BF258*'Norm-coeff'!$L$13+$BG258*'Norm-coeff'!$M$13+$BH258*'Norm-coeff'!$N$13+$BI258*'Norm-coeff'!$O$13</f>
        <v>-4.1864930554451202E-2</v>
      </c>
      <c r="CA258" s="54">
        <f>'Norm-coeff'!$C$14+$AX258*'Norm-coeff'!$D$14+$AY258*'Norm-coeff'!$E$14+$AZ258*'Norm-coeff'!$F$14+$BA258*'Norm-coeff'!$G$14+$BB258*'Norm-coeff'!$H$14+$BC258*'Norm-coeff'!$I$14+$BD258*'Norm-coeff'!$J$14+$BE258*'Norm-coeff'!$K$14+$BF258*'Norm-coeff'!$L$14+$BG258*'Norm-coeff'!$M$14+$BH258*'Norm-coeff'!$N$14+$BI258*'Norm-coeff'!$O$14</f>
        <v>4.2526983164477103</v>
      </c>
      <c r="CC258" s="54">
        <f t="shared" si="837"/>
        <v>0</v>
      </c>
      <c r="CG258" s="54">
        <f t="shared" si="713"/>
        <v>0</v>
      </c>
      <c r="CH258" s="54">
        <f t="shared" si="691"/>
        <v>0</v>
      </c>
      <c r="CI258" s="54">
        <f t="shared" si="714"/>
        <v>0</v>
      </c>
      <c r="CJ258" s="56">
        <f t="shared" si="715"/>
        <v>0</v>
      </c>
      <c r="CK258" s="54">
        <f t="shared" si="716"/>
        <v>0</v>
      </c>
      <c r="CL258" s="54">
        <f t="shared" si="717"/>
        <v>0</v>
      </c>
      <c r="CM258" s="54">
        <f t="shared" si="718"/>
        <v>0</v>
      </c>
      <c r="CN258" s="54">
        <f t="shared" si="719"/>
        <v>0</v>
      </c>
      <c r="CO258" s="54">
        <f t="shared" si="720"/>
        <v>0</v>
      </c>
      <c r="CP258" s="54">
        <f t="shared" si="721"/>
        <v>0</v>
      </c>
      <c r="CQ258" s="54">
        <f t="shared" si="722"/>
        <v>0</v>
      </c>
      <c r="CR258" s="54">
        <f t="shared" si="723"/>
        <v>0</v>
      </c>
      <c r="CS258" s="54">
        <f t="shared" si="724"/>
        <v>0</v>
      </c>
      <c r="CU258" s="54">
        <f t="shared" si="725"/>
        <v>0</v>
      </c>
      <c r="CV258" s="54">
        <f t="shared" si="726"/>
        <v>0</v>
      </c>
      <c r="CW258" s="54">
        <f t="shared" si="727"/>
        <v>0</v>
      </c>
      <c r="CX258" s="54">
        <f t="shared" si="728"/>
        <v>0</v>
      </c>
      <c r="CZ258" s="54">
        <f t="shared" si="729"/>
        <v>0</v>
      </c>
      <c r="DA258" s="54">
        <f t="shared" si="730"/>
        <v>0</v>
      </c>
      <c r="DB258" s="54">
        <f t="shared" si="731"/>
        <v>0</v>
      </c>
      <c r="DC258" s="54">
        <f t="shared" si="732"/>
        <v>0</v>
      </c>
      <c r="DD258" s="54">
        <f t="shared" si="733"/>
        <v>0</v>
      </c>
      <c r="DE258" s="54">
        <f t="shared" si="734"/>
        <v>0</v>
      </c>
      <c r="DF258" s="54">
        <f t="shared" si="735"/>
        <v>0</v>
      </c>
      <c r="DG258" s="54">
        <f t="shared" si="736"/>
        <v>2</v>
      </c>
      <c r="DH258" s="71">
        <f t="shared" si="737"/>
        <v>0</v>
      </c>
      <c r="DI258" s="71">
        <f t="shared" si="738"/>
        <v>0</v>
      </c>
      <c r="DJ258" s="54">
        <f t="shared" si="739"/>
        <v>0</v>
      </c>
      <c r="DK258" s="54">
        <f t="shared" si="740"/>
        <v>2</v>
      </c>
      <c r="DL258" s="4">
        <f t="shared" si="665"/>
        <v>0</v>
      </c>
      <c r="DM258" s="3">
        <f t="shared" si="741"/>
        <v>0</v>
      </c>
      <c r="DN258" s="3">
        <f t="shared" si="742"/>
        <v>0</v>
      </c>
      <c r="DO258" s="4" t="e">
        <f t="shared" si="743"/>
        <v>#DIV/0!</v>
      </c>
      <c r="DP258" s="57"/>
      <c r="DQ258" s="57"/>
      <c r="DR258" s="56">
        <f t="shared" si="666"/>
        <v>2</v>
      </c>
      <c r="DS258" s="56">
        <f t="shared" si="667"/>
        <v>0</v>
      </c>
      <c r="DT258" s="38">
        <f t="shared" si="668"/>
        <v>0</v>
      </c>
      <c r="DU258" s="38">
        <f t="shared" si="744"/>
        <v>2</v>
      </c>
      <c r="DV258" s="38">
        <f t="shared" si="669"/>
        <v>0</v>
      </c>
      <c r="DW258" s="39">
        <f t="shared" si="670"/>
        <v>0</v>
      </c>
      <c r="DX258" s="39">
        <f t="shared" si="671"/>
        <v>0</v>
      </c>
      <c r="DY258" s="39">
        <f t="shared" si="672"/>
        <v>0</v>
      </c>
      <c r="DZ258" s="39">
        <f t="shared" si="673"/>
        <v>0</v>
      </c>
      <c r="EA258" s="39">
        <f t="shared" si="674"/>
        <v>0</v>
      </c>
      <c r="EB258" s="37" t="e">
        <f t="shared" si="745"/>
        <v>#DIV/0!</v>
      </c>
      <c r="EC258" s="37" t="e">
        <f t="shared" si="746"/>
        <v>#DIV/0!</v>
      </c>
      <c r="ED258" s="37" t="e">
        <f t="shared" si="747"/>
        <v>#DIV/0!</v>
      </c>
      <c r="EE258" s="37" t="e">
        <f t="shared" si="748"/>
        <v>#DIV/0!</v>
      </c>
      <c r="EF258" s="39" t="e">
        <f t="shared" si="749"/>
        <v>#DIV/0!</v>
      </c>
      <c r="EG258" s="37" t="e">
        <f t="shared" si="750"/>
        <v>#DIV/0!</v>
      </c>
      <c r="EH258" s="37" t="e">
        <f t="shared" si="751"/>
        <v>#DIV/0!</v>
      </c>
      <c r="EI258" s="11" t="b">
        <f t="shared" si="752"/>
        <v>1</v>
      </c>
      <c r="EJ258" s="11" t="b">
        <f t="shared" si="753"/>
        <v>0</v>
      </c>
      <c r="EK258" s="39" t="e">
        <f t="shared" si="754"/>
        <v>#DIV/0!</v>
      </c>
      <c r="EL258" s="39" t="e">
        <f t="shared" si="755"/>
        <v>#DIV/0!</v>
      </c>
      <c r="EM258" s="39" t="e">
        <f t="shared" si="756"/>
        <v>#DIV/0!</v>
      </c>
      <c r="EN258" s="39" t="e">
        <f t="shared" si="757"/>
        <v>#DIV/0!</v>
      </c>
      <c r="EO258" s="39" t="e">
        <f t="shared" si="758"/>
        <v>#DIV/0!</v>
      </c>
      <c r="EP258" s="39" t="e">
        <f t="shared" si="759"/>
        <v>#DIV/0!</v>
      </c>
      <c r="EQ258" s="39" t="e">
        <f t="shared" si="760"/>
        <v>#DIV/0!</v>
      </c>
      <c r="ER258" s="39" t="e">
        <f t="shared" si="761"/>
        <v>#DIV/0!</v>
      </c>
      <c r="ES258" s="58" t="str">
        <f t="shared" si="762"/>
        <v>(OH,F,Cl)-dominate amphibole</v>
      </c>
      <c r="ET258" s="58" t="e">
        <f t="shared" si="763"/>
        <v>#N/A</v>
      </c>
      <c r="EU258" s="56">
        <f t="shared" si="675"/>
        <v>0</v>
      </c>
      <c r="EV258" s="56">
        <f t="shared" si="676"/>
        <v>0</v>
      </c>
      <c r="EW258" s="56">
        <f t="shared" si="677"/>
        <v>0</v>
      </c>
      <c r="EX258" s="56">
        <f t="shared" si="678"/>
        <v>0</v>
      </c>
      <c r="EY258" s="56">
        <f t="shared" si="679"/>
        <v>0</v>
      </c>
      <c r="EZ258" s="56">
        <f t="shared" si="680"/>
        <v>0</v>
      </c>
      <c r="FA258" s="39">
        <f t="shared" si="681"/>
        <v>0</v>
      </c>
      <c r="FB258" s="39">
        <f t="shared" si="682"/>
        <v>0</v>
      </c>
      <c r="FC258" s="54">
        <f t="shared" si="683"/>
        <v>0</v>
      </c>
      <c r="FD258" s="54">
        <f t="shared" si="684"/>
        <v>0</v>
      </c>
      <c r="FE258" s="39">
        <f t="shared" si="685"/>
        <v>0</v>
      </c>
      <c r="FF258" s="54">
        <f t="shared" si="686"/>
        <v>0</v>
      </c>
      <c r="FG258" s="39">
        <f t="shared" si="687"/>
        <v>0</v>
      </c>
      <c r="FH258" s="39">
        <f t="shared" si="764"/>
        <v>0</v>
      </c>
      <c r="FI258" s="39">
        <f t="shared" si="765"/>
        <v>0</v>
      </c>
      <c r="FJ258" s="39">
        <f t="shared" si="766"/>
        <v>0</v>
      </c>
      <c r="FK258" s="39" t="e">
        <f t="shared" si="767"/>
        <v>#DIV/0!</v>
      </c>
      <c r="FL258" s="39" t="e">
        <f t="shared" si="768"/>
        <v>#DIV/0!</v>
      </c>
      <c r="FM258" s="39" t="e">
        <f t="shared" si="769"/>
        <v>#DIV/0!</v>
      </c>
      <c r="FN258" s="39">
        <f t="shared" si="770"/>
        <v>1</v>
      </c>
      <c r="FO258" s="39">
        <f t="shared" si="688"/>
        <v>0</v>
      </c>
      <c r="FP258" s="39">
        <f t="shared" si="689"/>
        <v>0</v>
      </c>
      <c r="FQ258" s="39">
        <f t="shared" si="690"/>
        <v>0</v>
      </c>
      <c r="FR258" s="39">
        <f t="shared" si="771"/>
        <v>0</v>
      </c>
      <c r="FS258" s="39">
        <f t="shared" si="772"/>
        <v>0</v>
      </c>
      <c r="FU258" s="39" t="e">
        <f t="shared" si="773"/>
        <v>#DIV/0!</v>
      </c>
      <c r="FV258" s="39" t="e">
        <f t="shared" si="774"/>
        <v>#DIV/0!</v>
      </c>
      <c r="FW258" s="39" t="e">
        <f t="shared" si="775"/>
        <v>#DIV/0!</v>
      </c>
      <c r="FY258" s="39" t="e">
        <f t="shared" si="776"/>
        <v>#DIV/0!</v>
      </c>
      <c r="FZ258" s="39" t="e">
        <f t="shared" si="777"/>
        <v>#DIV/0!</v>
      </c>
      <c r="GA258" s="39" t="e">
        <f t="shared" si="778"/>
        <v>#DIV/0!</v>
      </c>
      <c r="GB258" s="39" t="e">
        <f t="shared" si="779"/>
        <v>#DIV/0!</v>
      </c>
      <c r="GC258" s="39" t="e">
        <f t="shared" si="780"/>
        <v>#DIV/0!</v>
      </c>
      <c r="GD258" s="39" t="e">
        <f t="shared" si="781"/>
        <v>#DIV/0!</v>
      </c>
      <c r="GE258" s="39" t="e">
        <f t="shared" si="782"/>
        <v>#DIV/0!</v>
      </c>
      <c r="GF258" s="39" t="e">
        <f t="shared" si="783"/>
        <v>#DIV/0!</v>
      </c>
      <c r="GG258" s="39" t="e">
        <f t="shared" si="784"/>
        <v>#DIV/0!</v>
      </c>
      <c r="GH258" s="39" t="e">
        <f t="shared" si="785"/>
        <v>#DIV/0!</v>
      </c>
      <c r="GI258" s="39"/>
      <c r="GJ258" s="39" t="e">
        <f t="shared" si="786"/>
        <v>#DIV/0!</v>
      </c>
      <c r="GK258" s="39" t="e">
        <f t="shared" si="787"/>
        <v>#DIV/0!</v>
      </c>
      <c r="GL258" s="39" t="e">
        <f t="shared" si="788"/>
        <v>#DIV/0!</v>
      </c>
      <c r="GM258" s="39" t="e">
        <f t="shared" si="789"/>
        <v>#DIV/0!</v>
      </c>
      <c r="GN258" s="39" t="e">
        <f t="shared" si="790"/>
        <v>#DIV/0!</v>
      </c>
      <c r="GO258" s="57"/>
      <c r="GP258" s="57" t="e">
        <f t="shared" si="791"/>
        <v>#DIV/0!</v>
      </c>
      <c r="GQ258" s="59" t="e">
        <f t="shared" si="792"/>
        <v>#DIV/0!</v>
      </c>
      <c r="GR258" s="41" t="e">
        <f t="shared" si="793"/>
        <v>#DIV/0!</v>
      </c>
      <c r="GS258" s="57" t="e">
        <f t="shared" si="794"/>
        <v>#DIV/0!</v>
      </c>
      <c r="GT258" s="57" t="e">
        <f t="shared" si="795"/>
        <v>#DIV/0!</v>
      </c>
      <c r="GU258" s="57" t="e">
        <f t="shared" si="796"/>
        <v>#DIV/0!</v>
      </c>
      <c r="GV258" s="57"/>
      <c r="GW258" s="42" t="e">
        <f t="shared" si="797"/>
        <v>#DIV/0!</v>
      </c>
      <c r="GX258" s="42" t="e">
        <f t="shared" si="798"/>
        <v>#DIV/0!</v>
      </c>
      <c r="GY258" s="42" t="e">
        <f t="shared" si="799"/>
        <v>#DIV/0!</v>
      </c>
      <c r="GZ258" s="57"/>
      <c r="HA258" s="2" t="e">
        <f t="shared" si="800"/>
        <v>#DIV/0!</v>
      </c>
      <c r="HB258" s="2" t="e">
        <f t="shared" si="801"/>
        <v>#DIV/0!</v>
      </c>
      <c r="HC258" s="2" t="e">
        <f t="shared" si="802"/>
        <v>#DIV/0!</v>
      </c>
      <c r="HD258" s="2" t="e">
        <f t="shared" si="803"/>
        <v>#DIV/0!</v>
      </c>
      <c r="HE258" s="2" t="e">
        <f t="shared" si="804"/>
        <v>#DIV/0!</v>
      </c>
      <c r="HF258" s="2" t="e">
        <f t="shared" si="805"/>
        <v>#DIV/0!</v>
      </c>
      <c r="HG258" s="2" t="e">
        <f t="shared" si="806"/>
        <v>#DIV/0!</v>
      </c>
      <c r="HH258" s="2" t="e">
        <f t="shared" si="807"/>
        <v>#DIV/0!</v>
      </c>
      <c r="HI258" s="2" t="e">
        <f t="shared" si="808"/>
        <v>#DIV/0!</v>
      </c>
      <c r="HJ258" s="11" t="e">
        <f t="shared" si="809"/>
        <v>#DIV/0!</v>
      </c>
      <c r="HK258" s="60" t="e">
        <f t="shared" si="810"/>
        <v>#DIV/0!</v>
      </c>
      <c r="HL258" s="57"/>
      <c r="HM258" s="57" t="e">
        <f t="shared" si="811"/>
        <v>#DIV/0!</v>
      </c>
      <c r="HN258" s="57" t="e">
        <f t="shared" si="812"/>
        <v>#DIV/0!</v>
      </c>
      <c r="HO258" s="57" t="e">
        <f t="shared" si="813"/>
        <v>#DIV/0!</v>
      </c>
      <c r="HP258" s="57" t="e">
        <f t="shared" si="814"/>
        <v>#DIV/0!</v>
      </c>
      <c r="HQ258" s="57" t="e">
        <f t="shared" si="815"/>
        <v>#DIV/0!</v>
      </c>
      <c r="HR258" s="57"/>
      <c r="HS258" s="57" t="e">
        <f t="shared" si="816"/>
        <v>#DIV/0!</v>
      </c>
      <c r="HT258" s="57" t="e">
        <f t="shared" si="817"/>
        <v>#DIV/0!</v>
      </c>
      <c r="HU258" s="57" t="e">
        <f t="shared" si="818"/>
        <v>#DIV/0!</v>
      </c>
      <c r="HV258" s="57" t="e">
        <f t="shared" si="819"/>
        <v>#DIV/0!</v>
      </c>
      <c r="HW258" s="57" t="e">
        <f t="shared" si="820"/>
        <v>#DIV/0!</v>
      </c>
      <c r="HX258" s="57"/>
      <c r="HY258" s="57" t="e">
        <f t="shared" si="821"/>
        <v>#DIV/0!</v>
      </c>
      <c r="HZ258" s="57" t="e">
        <f t="shared" si="822"/>
        <v>#DIV/0!</v>
      </c>
      <c r="IA258" s="57"/>
      <c r="IB258" s="61">
        <f t="shared" si="823"/>
        <v>0</v>
      </c>
      <c r="IC258" s="57" t="str">
        <f t="shared" si="824"/>
        <v/>
      </c>
      <c r="ID258" s="42"/>
      <c r="IE258" s="2" t="str">
        <f t="shared" si="825"/>
        <v/>
      </c>
      <c r="IF258" s="60" t="e">
        <f t="shared" si="826"/>
        <v>#DIV/0!</v>
      </c>
      <c r="IG258" s="60" t="str">
        <f t="shared" si="827"/>
        <v/>
      </c>
      <c r="IH258" s="60" t="str">
        <f t="shared" si="828"/>
        <v>zinco-</v>
      </c>
      <c r="II258" s="60" t="str">
        <f t="shared" si="829"/>
        <v>mangano-</v>
      </c>
      <c r="IJ258" s="60" t="e">
        <f t="shared" si="830"/>
        <v>#DIV/0!</v>
      </c>
      <c r="IK258" s="60" t="e">
        <f t="shared" si="831"/>
        <v>#DIV/0!</v>
      </c>
      <c r="IL258" s="60" t="e">
        <f t="shared" si="832"/>
        <v>#DIV/0!</v>
      </c>
      <c r="IM258" s="60" t="e">
        <f t="shared" si="833"/>
        <v>#DIV/0!</v>
      </c>
      <c r="IN258" s="60" t="str">
        <f t="shared" si="834"/>
        <v/>
      </c>
      <c r="IO258" s="60" t="str">
        <f t="shared" si="835"/>
        <v/>
      </c>
      <c r="IP258" s="57"/>
      <c r="IQ258" s="57" t="str">
        <f t="shared" si="836"/>
        <v>ERROR!!</v>
      </c>
    </row>
    <row r="259" spans="24:251">
      <c r="X259" s="29">
        <f t="shared" si="692"/>
        <v>0</v>
      </c>
      <c r="Y259" s="29">
        <f t="shared" si="693"/>
        <v>0</v>
      </c>
      <c r="Z259" s="29" t="e">
        <f t="shared" si="694"/>
        <v>#DIV/0!</v>
      </c>
      <c r="AA259" s="29" t="e">
        <f t="shared" si="695"/>
        <v>#DIV/0!</v>
      </c>
      <c r="AB259" s="29" t="e">
        <f t="shared" si="696"/>
        <v>#DIV/0!</v>
      </c>
      <c r="AC259" s="29" t="e">
        <f t="shared" si="697"/>
        <v>#DIV/0!</v>
      </c>
      <c r="AF259" s="23">
        <v>60.084299999999999</v>
      </c>
      <c r="AG259" s="23">
        <v>79.878799999999998</v>
      </c>
      <c r="AH259" s="23">
        <v>101.96120000000001</v>
      </c>
      <c r="AI259" s="23">
        <v>151.99039999999999</v>
      </c>
      <c r="AJ259" s="23">
        <v>159.69</v>
      </c>
      <c r="AK259" s="23">
        <v>71.846400000000003</v>
      </c>
      <c r="AL259" s="23">
        <v>70.9375</v>
      </c>
      <c r="AM259" s="23">
        <v>40.304400000000001</v>
      </c>
      <c r="AN259" s="23">
        <v>56.077399999999997</v>
      </c>
      <c r="AO259" s="23">
        <v>61.978999999999999</v>
      </c>
      <c r="AP259" s="23">
        <v>94.195999999999998</v>
      </c>
      <c r="AQ259" s="23">
        <v>18.998000000000001</v>
      </c>
      <c r="AR259" s="23">
        <v>35.450000000000003</v>
      </c>
      <c r="AS259" s="23">
        <v>29.88</v>
      </c>
      <c r="AT259" s="23">
        <v>74.691999999999993</v>
      </c>
      <c r="AU259" s="23">
        <v>81.39</v>
      </c>
      <c r="AX259" s="54">
        <f t="shared" si="698"/>
        <v>0</v>
      </c>
      <c r="AY259" s="54">
        <f t="shared" si="699"/>
        <v>0</v>
      </c>
      <c r="AZ259" s="54">
        <f t="shared" si="700"/>
        <v>0</v>
      </c>
      <c r="BA259" s="54">
        <f t="shared" si="701"/>
        <v>0</v>
      </c>
      <c r="BB259" s="54">
        <f t="shared" si="702"/>
        <v>0</v>
      </c>
      <c r="BC259" s="54">
        <f t="shared" si="703"/>
        <v>0</v>
      </c>
      <c r="BD259" s="54">
        <f t="shared" si="704"/>
        <v>0</v>
      </c>
      <c r="BE259" s="54">
        <f t="shared" si="705"/>
        <v>0</v>
      </c>
      <c r="BF259" s="54">
        <f t="shared" si="706"/>
        <v>0</v>
      </c>
      <c r="BG259" s="54">
        <f t="shared" si="707"/>
        <v>0</v>
      </c>
      <c r="BH259" s="54">
        <f t="shared" si="708"/>
        <v>0</v>
      </c>
      <c r="BI259" s="54">
        <f t="shared" si="709"/>
        <v>0</v>
      </c>
      <c r="BJ259" s="54">
        <f t="shared" si="710"/>
        <v>0</v>
      </c>
      <c r="BK259" s="54">
        <f t="shared" si="711"/>
        <v>0</v>
      </c>
      <c r="BL259" s="54">
        <f t="shared" si="712"/>
        <v>0</v>
      </c>
      <c r="BM259" s="42"/>
      <c r="BO259" s="54">
        <f>'Norm-coeff'!$C$2+$AX259*'Norm-coeff'!$D$2+$AY259*'Norm-coeff'!$E$2+$AZ259*'Norm-coeff'!$F$2+$BA259*'Norm-coeff'!$G$2+$BB259*'Norm-coeff'!$H$2+$BC259*'Norm-coeff'!$I$2+$BD259*'Norm-coeff'!$J$2+$BE259*'Norm-coeff'!$K$2+$BF259*'Norm-coeff'!$L$2+$BG259*'Norm-coeff'!$M$2+$BH259*'Norm-coeff'!$N$2+$BI259*'Norm-coeff'!$O$2</f>
        <v>5.4045421474420303</v>
      </c>
      <c r="BP259" s="54">
        <f>'Norm-coeff'!$C$3+$AX259*'Norm-coeff'!$D$3+$AY259*'Norm-coeff'!$E$3+$AZ259*'Norm-coeff'!$F$3+$BA259*'Norm-coeff'!$G$3+$BB259*'Norm-coeff'!$H$3+$BC259*'Norm-coeff'!$I$3+$BD259*'Norm-coeff'!$J$3+$BE259*'Norm-coeff'!$K$3+$BF259*'Norm-coeff'!$L$3+$BG259*'Norm-coeff'!$M$3+$BH259*'Norm-coeff'!$N$3+$BI259*'Norm-coeff'!$O$3</f>
        <v>3.15319116612705</v>
      </c>
      <c r="BQ259" s="54">
        <f>'Norm-coeff'!$C$4+$AX259*'Norm-coeff'!$D$4+$AY259*'Norm-coeff'!$E$4+$AZ259*'Norm-coeff'!$F$4+$BA259*'Norm-coeff'!$G$4+$BB259*'Norm-coeff'!$H$4+$BC259*'Norm-coeff'!$I$4+$BD259*'Norm-coeff'!$J$4+$BE259*'Norm-coeff'!$K$4+$BF259*'Norm-coeff'!$L$4+$BG259*'Norm-coeff'!$M$4+$BH259*'Norm-coeff'!$N$4+$BI259*'Norm-coeff'!$O$4</f>
        <v>1.42115649462768</v>
      </c>
      <c r="BR259" s="54">
        <f>'Norm-coeff'!$C$5+$AX259*'Norm-coeff'!$D$5+$AY259*'Norm-coeff'!$E$5+$AZ259*'Norm-coeff'!$F$5+$BA259*'Norm-coeff'!$G$5+$BB259*'Norm-coeff'!$H$5+$BC259*'Norm-coeff'!$I$5+$BD259*'Norm-coeff'!$J$5+$BE259*'Norm-coeff'!$K$5+$BF259*'Norm-coeff'!$L$5+$BG259*'Norm-coeff'!$M$5+$BH259*'Norm-coeff'!$N$5+$BI259*'Norm-coeff'!$O$5</f>
        <v>1.0553329241296201</v>
      </c>
      <c r="BS259" s="54">
        <f>'Norm-coeff'!$C$6+$AX259*'Norm-coeff'!$D$6+$AY259*'Norm-coeff'!$E$6+$AZ259*'Norm-coeff'!$F$6+$BA259*'Norm-coeff'!$G$6+$BB259*'Norm-coeff'!$H$6+$BC259*'Norm-coeff'!$I$6+$BD259*'Norm-coeff'!$J$6+$BE259*'Norm-coeff'!$K$6+$BF259*'Norm-coeff'!$L$6+$BG259*'Norm-coeff'!$M$6+$BH259*'Norm-coeff'!$N$6+$BI259*'Norm-coeff'!$O$6</f>
        <v>-1.48700885495103E-2</v>
      </c>
      <c r="BT259" s="54">
        <f>'Norm-coeff'!$C$7+$AX259*'Norm-coeff'!$D$7+$AY259*'Norm-coeff'!$E$7+$AZ259*'Norm-coeff'!$F$7+$BA259*'Norm-coeff'!$G$7+$BB259*'Norm-coeff'!$H$7+$BC259*'Norm-coeff'!$I$7+$BD259*'Norm-coeff'!$J$7+$BE259*'Norm-coeff'!$K$7+$BF259*'Norm-coeff'!$L$7+$BG259*'Norm-coeff'!$M$7+$BH259*'Norm-coeff'!$N$7+$BI259*'Norm-coeff'!$O$7</f>
        <v>2.0907583608832998</v>
      </c>
      <c r="BU259" s="54">
        <f>'Norm-coeff'!$C$8+$AX259*'Norm-coeff'!$D$8+$AY259*'Norm-coeff'!$E$8+$AZ259*'Norm-coeff'!$F$8+$BA259*'Norm-coeff'!$G$8+$BB259*'Norm-coeff'!$H$8+$BC259*'Norm-coeff'!$I$8+$BD259*'Norm-coeff'!$J$8+$BE259*'Norm-coeff'!$K$8+$BF259*'Norm-coeff'!$L$8+$BG259*'Norm-coeff'!$M$8+$BH259*'Norm-coeff'!$N$8+$BI259*'Norm-coeff'!$O$8</f>
        <v>0.65894159836244504</v>
      </c>
      <c r="BV259" s="54">
        <f>'Norm-coeff'!$C$9+$AX259*'Norm-coeff'!$D$9+$AY259*'Norm-coeff'!$E$9+$AZ259*'Norm-coeff'!$F$9+$BA259*'Norm-coeff'!$G$9+$BB259*'Norm-coeff'!$H$9+$BC259*'Norm-coeff'!$I$9+$BD259*'Norm-coeff'!$J$9+$BE259*'Norm-coeff'!$K$9+$BF259*'Norm-coeff'!$L$9+$BG259*'Norm-coeff'!$M$9+$BH259*'Norm-coeff'!$N$9+$BI259*'Norm-coeff'!$O$9</f>
        <v>1.48961085014701</v>
      </c>
      <c r="BW259" s="54">
        <f>'Norm-coeff'!$C$10+$AX259*'Norm-coeff'!$D$10+$AY259*'Norm-coeff'!$E$10+$AZ259*'Norm-coeff'!$F$10+$BA259*'Norm-coeff'!$G$10+$BB259*'Norm-coeff'!$H$10+$BC259*'Norm-coeff'!$I$10+$BD259*'Norm-coeff'!$J$10+$BE259*'Norm-coeff'!$K$10+$BF259*'Norm-coeff'!$L$10+$BG259*'Norm-coeff'!$M$10+$BH259*'Norm-coeff'!$N$10+$BI259*'Norm-coeff'!$O$10</f>
        <v>1.42058735749591</v>
      </c>
      <c r="BX259" s="54">
        <f>'Norm-coeff'!$C$11+$AX259*'Norm-coeff'!$D$11+$AY259*'Norm-coeff'!$E$11+$AZ259*'Norm-coeff'!$F$11+$BA259*'Norm-coeff'!$G$11+$BB259*'Norm-coeff'!$H$11+$BC259*'Norm-coeff'!$I$11+$BD259*'Norm-coeff'!$J$11+$BE259*'Norm-coeff'!$K$11+$BF259*'Norm-coeff'!$L$11+$BG259*'Norm-coeff'!$M$11+$BH259*'Norm-coeff'!$N$11+$BI259*'Norm-coeff'!$O$11</f>
        <v>0.221233014421479</v>
      </c>
      <c r="BY259" s="54">
        <f>'Norm-coeff'!$C$12+$AX259*'Norm-coeff'!$D$12+$AY259*'Norm-coeff'!$E$12+$AZ259*'Norm-coeff'!$F$12+$BA259*'Norm-coeff'!$G$12+$BB259*'Norm-coeff'!$H$12+$BC259*'Norm-coeff'!$I$12+$BD259*'Norm-coeff'!$J$12+$BE259*'Norm-coeff'!$K$12+$BF259*'Norm-coeff'!$L$12+$BG259*'Norm-coeff'!$M$12+$BH259*'Norm-coeff'!$N$12+$BI259*'Norm-coeff'!$O$12</f>
        <v>0.283527502056037</v>
      </c>
      <c r="BZ259" s="54">
        <f>'Norm-coeff'!$C$13+$AX259*'Norm-coeff'!$D$13+$AY259*'Norm-coeff'!$E$13+$AZ259*'Norm-coeff'!$F$13+$BA259*'Norm-coeff'!$G$13+$BB259*'Norm-coeff'!$H$13+$BC259*'Norm-coeff'!$I$13+$BD259*'Norm-coeff'!$J$13+$BE259*'Norm-coeff'!$K$13+$BF259*'Norm-coeff'!$L$13+$BG259*'Norm-coeff'!$M$13+$BH259*'Norm-coeff'!$N$13+$BI259*'Norm-coeff'!$O$13</f>
        <v>-4.1864930554451202E-2</v>
      </c>
      <c r="CA259" s="54">
        <f>'Norm-coeff'!$C$14+$AX259*'Norm-coeff'!$D$14+$AY259*'Norm-coeff'!$E$14+$AZ259*'Norm-coeff'!$F$14+$BA259*'Norm-coeff'!$G$14+$BB259*'Norm-coeff'!$H$14+$BC259*'Norm-coeff'!$I$14+$BD259*'Norm-coeff'!$J$14+$BE259*'Norm-coeff'!$K$14+$BF259*'Norm-coeff'!$L$14+$BG259*'Norm-coeff'!$M$14+$BH259*'Norm-coeff'!$N$14+$BI259*'Norm-coeff'!$O$14</f>
        <v>4.2526983164477103</v>
      </c>
      <c r="CC259" s="54">
        <f t="shared" si="837"/>
        <v>0</v>
      </c>
      <c r="CG259" s="54">
        <f t="shared" si="713"/>
        <v>0</v>
      </c>
      <c r="CH259" s="54">
        <f t="shared" si="691"/>
        <v>0</v>
      </c>
      <c r="CI259" s="54">
        <f t="shared" si="714"/>
        <v>0</v>
      </c>
      <c r="CJ259" s="56">
        <f t="shared" si="715"/>
        <v>0</v>
      </c>
      <c r="CK259" s="54">
        <f t="shared" si="716"/>
        <v>0</v>
      </c>
      <c r="CL259" s="54">
        <f t="shared" si="717"/>
        <v>0</v>
      </c>
      <c r="CM259" s="54">
        <f t="shared" si="718"/>
        <v>0</v>
      </c>
      <c r="CN259" s="54">
        <f t="shared" si="719"/>
        <v>0</v>
      </c>
      <c r="CO259" s="54">
        <f t="shared" si="720"/>
        <v>0</v>
      </c>
      <c r="CP259" s="54">
        <f t="shared" si="721"/>
        <v>0</v>
      </c>
      <c r="CQ259" s="54">
        <f t="shared" si="722"/>
        <v>0</v>
      </c>
      <c r="CR259" s="54">
        <f t="shared" si="723"/>
        <v>0</v>
      </c>
      <c r="CS259" s="54">
        <f t="shared" si="724"/>
        <v>0</v>
      </c>
      <c r="CU259" s="54">
        <f t="shared" si="725"/>
        <v>0</v>
      </c>
      <c r="CV259" s="54">
        <f t="shared" si="726"/>
        <v>0</v>
      </c>
      <c r="CW259" s="54">
        <f t="shared" si="727"/>
        <v>0</v>
      </c>
      <c r="CX259" s="54">
        <f t="shared" si="728"/>
        <v>0</v>
      </c>
      <c r="CZ259" s="54">
        <f t="shared" si="729"/>
        <v>0</v>
      </c>
      <c r="DA259" s="54">
        <f t="shared" si="730"/>
        <v>0</v>
      </c>
      <c r="DB259" s="54">
        <f t="shared" si="731"/>
        <v>0</v>
      </c>
      <c r="DC259" s="54">
        <f t="shared" si="732"/>
        <v>0</v>
      </c>
      <c r="DD259" s="54">
        <f t="shared" si="733"/>
        <v>0</v>
      </c>
      <c r="DE259" s="54">
        <f t="shared" si="734"/>
        <v>0</v>
      </c>
      <c r="DF259" s="54">
        <f t="shared" si="735"/>
        <v>0</v>
      </c>
      <c r="DG259" s="54">
        <f t="shared" si="736"/>
        <v>2</v>
      </c>
      <c r="DH259" s="71">
        <f t="shared" si="737"/>
        <v>0</v>
      </c>
      <c r="DI259" s="71">
        <f t="shared" si="738"/>
        <v>0</v>
      </c>
      <c r="DJ259" s="54">
        <f t="shared" si="739"/>
        <v>0</v>
      </c>
      <c r="DK259" s="54">
        <f t="shared" si="740"/>
        <v>2</v>
      </c>
      <c r="DL259" s="4">
        <f t="shared" ref="DL259:DL322" si="838">DM259+DN259</f>
        <v>0</v>
      </c>
      <c r="DM259" s="3">
        <f t="shared" si="741"/>
        <v>0</v>
      </c>
      <c r="DN259" s="3">
        <f t="shared" si="742"/>
        <v>0</v>
      </c>
      <c r="DO259" s="4" t="e">
        <f t="shared" si="743"/>
        <v>#DIV/0!</v>
      </c>
      <c r="DP259" s="57"/>
      <c r="DQ259" s="57"/>
      <c r="DR259" s="56">
        <f t="shared" ref="DR259:DR322" si="839">DG259</f>
        <v>2</v>
      </c>
      <c r="DS259" s="56">
        <f t="shared" ref="DS259:DS322" si="840">DH259</f>
        <v>0</v>
      </c>
      <c r="DT259" s="38">
        <f t="shared" ref="DT259:DT322" si="841">DI259</f>
        <v>0</v>
      </c>
      <c r="DU259" s="38">
        <f t="shared" si="744"/>
        <v>2</v>
      </c>
      <c r="DV259" s="38">
        <f t="shared" ref="DV259:DV322" si="842">DJ259</f>
        <v>0</v>
      </c>
      <c r="DW259" s="39">
        <f t="shared" ref="DW259:DW322" si="843">CZ259</f>
        <v>0</v>
      </c>
      <c r="DX259" s="39">
        <f t="shared" ref="DX259:DX322" si="844">DA259</f>
        <v>0</v>
      </c>
      <c r="DY259" s="39">
        <f t="shared" ref="DY259:DY322" si="845">CY259</f>
        <v>0</v>
      </c>
      <c r="DZ259" s="39">
        <f t="shared" ref="DZ259:DZ322" si="846">CV259+CW259+CX259</f>
        <v>0</v>
      </c>
      <c r="EA259" s="39">
        <f t="shared" ref="EA259:EA322" si="847">SUM(CV259:DA259)</f>
        <v>0</v>
      </c>
      <c r="EB259" s="37" t="e">
        <f t="shared" si="745"/>
        <v>#DIV/0!</v>
      </c>
      <c r="EC259" s="37" t="e">
        <f t="shared" si="746"/>
        <v>#DIV/0!</v>
      </c>
      <c r="ED259" s="37" t="e">
        <f t="shared" si="747"/>
        <v>#DIV/0!</v>
      </c>
      <c r="EE259" s="37" t="e">
        <f t="shared" si="748"/>
        <v>#DIV/0!</v>
      </c>
      <c r="EF259" s="39" t="e">
        <f t="shared" si="749"/>
        <v>#DIV/0!</v>
      </c>
      <c r="EG259" s="37" t="e">
        <f t="shared" si="750"/>
        <v>#DIV/0!</v>
      </c>
      <c r="EH259" s="37" t="e">
        <f t="shared" si="751"/>
        <v>#DIV/0!</v>
      </c>
      <c r="EI259" s="11" t="b">
        <f t="shared" si="752"/>
        <v>1</v>
      </c>
      <c r="EJ259" s="11" t="b">
        <f t="shared" si="753"/>
        <v>0</v>
      </c>
      <c r="EK259" s="39" t="e">
        <f t="shared" si="754"/>
        <v>#DIV/0!</v>
      </c>
      <c r="EL259" s="39" t="e">
        <f t="shared" si="755"/>
        <v>#DIV/0!</v>
      </c>
      <c r="EM259" s="39" t="e">
        <f t="shared" si="756"/>
        <v>#DIV/0!</v>
      </c>
      <c r="EN259" s="39" t="e">
        <f t="shared" si="757"/>
        <v>#DIV/0!</v>
      </c>
      <c r="EO259" s="39" t="e">
        <f t="shared" si="758"/>
        <v>#DIV/0!</v>
      </c>
      <c r="EP259" s="39" t="e">
        <f t="shared" si="759"/>
        <v>#DIV/0!</v>
      </c>
      <c r="EQ259" s="39" t="e">
        <f t="shared" si="760"/>
        <v>#DIV/0!</v>
      </c>
      <c r="ER259" s="39" t="e">
        <f t="shared" si="761"/>
        <v>#DIV/0!</v>
      </c>
      <c r="ES259" s="58" t="str">
        <f t="shared" si="762"/>
        <v>(OH,F,Cl)-dominate amphibole</v>
      </c>
      <c r="ET259" s="58" t="e">
        <f t="shared" si="763"/>
        <v>#N/A</v>
      </c>
      <c r="EU259" s="56">
        <f t="shared" ref="EU259:EU322" si="848">CV259</f>
        <v>0</v>
      </c>
      <c r="EV259" s="56">
        <f t="shared" ref="EV259:EV322" si="849">CW259</f>
        <v>0</v>
      </c>
      <c r="EW259" s="56">
        <f t="shared" ref="EW259:EW322" si="850">CX259</f>
        <v>0</v>
      </c>
      <c r="EX259" s="56">
        <f t="shared" ref="EX259:EX322" si="851">CQ259</f>
        <v>0</v>
      </c>
      <c r="EY259" s="56">
        <f t="shared" ref="EY259:EY322" si="852">CS259</f>
        <v>0</v>
      </c>
      <c r="EZ259" s="56">
        <f t="shared" ref="EZ259:EZ322" si="853">CR259</f>
        <v>0</v>
      </c>
      <c r="FA259" s="39">
        <f t="shared" ref="FA259:FA322" si="854">CP259</f>
        <v>0</v>
      </c>
      <c r="FB259" s="39">
        <f t="shared" ref="FB259:FB322" si="855">CO259</f>
        <v>0</v>
      </c>
      <c r="FC259" s="54">
        <f t="shared" ref="FC259:FC322" si="856">CK259</f>
        <v>0</v>
      </c>
      <c r="FD259" s="54">
        <f t="shared" ref="FD259:FD322" si="857">CM259</f>
        <v>0</v>
      </c>
      <c r="FE259" s="39">
        <f t="shared" ref="FE259:FE322" si="858">CN259</f>
        <v>0</v>
      </c>
      <c r="FF259" s="54">
        <f t="shared" ref="FF259:FF322" si="859">CL259</f>
        <v>0</v>
      </c>
      <c r="FG259" s="39">
        <f t="shared" ref="FG259:FG322" si="860">CT259</f>
        <v>0</v>
      </c>
      <c r="FH259" s="39">
        <f t="shared" si="764"/>
        <v>0</v>
      </c>
      <c r="FI259" s="39">
        <f t="shared" si="765"/>
        <v>0</v>
      </c>
      <c r="FJ259" s="39">
        <f t="shared" si="766"/>
        <v>0</v>
      </c>
      <c r="FK259" s="39" t="e">
        <f t="shared" si="767"/>
        <v>#DIV/0!</v>
      </c>
      <c r="FL259" s="39" t="e">
        <f t="shared" si="768"/>
        <v>#DIV/0!</v>
      </c>
      <c r="FM259" s="39" t="e">
        <f t="shared" si="769"/>
        <v>#DIV/0!</v>
      </c>
      <c r="FN259" s="39">
        <f t="shared" si="770"/>
        <v>1</v>
      </c>
      <c r="FO259" s="39">
        <f t="shared" ref="FO259:FO322" si="861">DC259</f>
        <v>0</v>
      </c>
      <c r="FP259" s="39">
        <f t="shared" ref="FP259:FP322" si="862">DD259</f>
        <v>0</v>
      </c>
      <c r="FQ259" s="39">
        <f t="shared" ref="FQ259:FQ322" si="863">DE259</f>
        <v>0</v>
      </c>
      <c r="FR259" s="39">
        <f t="shared" si="771"/>
        <v>0</v>
      </c>
      <c r="FS259" s="39">
        <f t="shared" si="772"/>
        <v>0</v>
      </c>
      <c r="FU259" s="39" t="e">
        <f t="shared" si="773"/>
        <v>#DIV/0!</v>
      </c>
      <c r="FV259" s="39" t="e">
        <f t="shared" si="774"/>
        <v>#DIV/0!</v>
      </c>
      <c r="FW259" s="39" t="e">
        <f t="shared" si="775"/>
        <v>#DIV/0!</v>
      </c>
      <c r="FY259" s="39" t="e">
        <f t="shared" si="776"/>
        <v>#DIV/0!</v>
      </c>
      <c r="FZ259" s="39" t="e">
        <f t="shared" si="777"/>
        <v>#DIV/0!</v>
      </c>
      <c r="GA259" s="39" t="e">
        <f t="shared" si="778"/>
        <v>#DIV/0!</v>
      </c>
      <c r="GB259" s="39" t="e">
        <f t="shared" si="779"/>
        <v>#DIV/0!</v>
      </c>
      <c r="GC259" s="39" t="e">
        <f t="shared" si="780"/>
        <v>#DIV/0!</v>
      </c>
      <c r="GD259" s="39" t="e">
        <f t="shared" si="781"/>
        <v>#DIV/0!</v>
      </c>
      <c r="GE259" s="39" t="e">
        <f t="shared" si="782"/>
        <v>#DIV/0!</v>
      </c>
      <c r="GF259" s="39" t="e">
        <f t="shared" si="783"/>
        <v>#DIV/0!</v>
      </c>
      <c r="GG259" s="39" t="e">
        <f t="shared" si="784"/>
        <v>#DIV/0!</v>
      </c>
      <c r="GH259" s="39" t="e">
        <f t="shared" si="785"/>
        <v>#DIV/0!</v>
      </c>
      <c r="GI259" s="39"/>
      <c r="GJ259" s="39" t="e">
        <f t="shared" si="786"/>
        <v>#DIV/0!</v>
      </c>
      <c r="GK259" s="39" t="e">
        <f t="shared" si="787"/>
        <v>#DIV/0!</v>
      </c>
      <c r="GL259" s="39" t="e">
        <f t="shared" si="788"/>
        <v>#DIV/0!</v>
      </c>
      <c r="GM259" s="39" t="e">
        <f t="shared" si="789"/>
        <v>#DIV/0!</v>
      </c>
      <c r="GN259" s="39" t="e">
        <f t="shared" si="790"/>
        <v>#DIV/0!</v>
      </c>
      <c r="GO259" s="57"/>
      <c r="GP259" s="57" t="e">
        <f t="shared" si="791"/>
        <v>#DIV/0!</v>
      </c>
      <c r="GQ259" s="59" t="e">
        <f t="shared" si="792"/>
        <v>#DIV/0!</v>
      </c>
      <c r="GR259" s="41" t="e">
        <f t="shared" si="793"/>
        <v>#DIV/0!</v>
      </c>
      <c r="GS259" s="57" t="e">
        <f t="shared" si="794"/>
        <v>#DIV/0!</v>
      </c>
      <c r="GT259" s="57" t="e">
        <f t="shared" si="795"/>
        <v>#DIV/0!</v>
      </c>
      <c r="GU259" s="57" t="e">
        <f t="shared" si="796"/>
        <v>#DIV/0!</v>
      </c>
      <c r="GV259" s="57"/>
      <c r="GW259" s="42" t="e">
        <f t="shared" si="797"/>
        <v>#DIV/0!</v>
      </c>
      <c r="GX259" s="42" t="e">
        <f t="shared" si="798"/>
        <v>#DIV/0!</v>
      </c>
      <c r="GY259" s="42" t="e">
        <f t="shared" si="799"/>
        <v>#DIV/0!</v>
      </c>
      <c r="GZ259" s="57"/>
      <c r="HA259" s="2" t="e">
        <f t="shared" si="800"/>
        <v>#DIV/0!</v>
      </c>
      <c r="HB259" s="2" t="e">
        <f t="shared" si="801"/>
        <v>#DIV/0!</v>
      </c>
      <c r="HC259" s="2" t="e">
        <f t="shared" si="802"/>
        <v>#DIV/0!</v>
      </c>
      <c r="HD259" s="2" t="e">
        <f t="shared" si="803"/>
        <v>#DIV/0!</v>
      </c>
      <c r="HE259" s="2" t="e">
        <f t="shared" si="804"/>
        <v>#DIV/0!</v>
      </c>
      <c r="HF259" s="2" t="e">
        <f t="shared" si="805"/>
        <v>#DIV/0!</v>
      </c>
      <c r="HG259" s="2" t="e">
        <f t="shared" si="806"/>
        <v>#DIV/0!</v>
      </c>
      <c r="HH259" s="2" t="e">
        <f t="shared" si="807"/>
        <v>#DIV/0!</v>
      </c>
      <c r="HI259" s="2" t="e">
        <f t="shared" si="808"/>
        <v>#DIV/0!</v>
      </c>
      <c r="HJ259" s="11" t="e">
        <f t="shared" si="809"/>
        <v>#DIV/0!</v>
      </c>
      <c r="HK259" s="60" t="e">
        <f t="shared" si="810"/>
        <v>#DIV/0!</v>
      </c>
      <c r="HL259" s="57"/>
      <c r="HM259" s="57" t="e">
        <f t="shared" si="811"/>
        <v>#DIV/0!</v>
      </c>
      <c r="HN259" s="57" t="e">
        <f t="shared" si="812"/>
        <v>#DIV/0!</v>
      </c>
      <c r="HO259" s="57" t="e">
        <f t="shared" si="813"/>
        <v>#DIV/0!</v>
      </c>
      <c r="HP259" s="57" t="e">
        <f t="shared" si="814"/>
        <v>#DIV/0!</v>
      </c>
      <c r="HQ259" s="57" t="e">
        <f t="shared" si="815"/>
        <v>#DIV/0!</v>
      </c>
      <c r="HR259" s="57"/>
      <c r="HS259" s="57" t="e">
        <f t="shared" si="816"/>
        <v>#DIV/0!</v>
      </c>
      <c r="HT259" s="57" t="e">
        <f t="shared" si="817"/>
        <v>#DIV/0!</v>
      </c>
      <c r="HU259" s="57" t="e">
        <f t="shared" si="818"/>
        <v>#DIV/0!</v>
      </c>
      <c r="HV259" s="57" t="e">
        <f t="shared" si="819"/>
        <v>#DIV/0!</v>
      </c>
      <c r="HW259" s="57" t="e">
        <f t="shared" si="820"/>
        <v>#DIV/0!</v>
      </c>
      <c r="HX259" s="57"/>
      <c r="HY259" s="57" t="e">
        <f t="shared" si="821"/>
        <v>#DIV/0!</v>
      </c>
      <c r="HZ259" s="57" t="e">
        <f t="shared" si="822"/>
        <v>#DIV/0!</v>
      </c>
      <c r="IA259" s="57"/>
      <c r="IB259" s="61">
        <f t="shared" si="823"/>
        <v>0</v>
      </c>
      <c r="IC259" s="57" t="str">
        <f t="shared" si="824"/>
        <v/>
      </c>
      <c r="ID259" s="42"/>
      <c r="IE259" s="2" t="str">
        <f t="shared" si="825"/>
        <v/>
      </c>
      <c r="IF259" s="60" t="e">
        <f t="shared" si="826"/>
        <v>#DIV/0!</v>
      </c>
      <c r="IG259" s="60" t="str">
        <f t="shared" si="827"/>
        <v/>
      </c>
      <c r="IH259" s="60" t="str">
        <f t="shared" si="828"/>
        <v>zinco-</v>
      </c>
      <c r="II259" s="60" t="str">
        <f t="shared" si="829"/>
        <v>mangano-</v>
      </c>
      <c r="IJ259" s="60" t="e">
        <f t="shared" si="830"/>
        <v>#DIV/0!</v>
      </c>
      <c r="IK259" s="60" t="e">
        <f t="shared" si="831"/>
        <v>#DIV/0!</v>
      </c>
      <c r="IL259" s="60" t="e">
        <f t="shared" si="832"/>
        <v>#DIV/0!</v>
      </c>
      <c r="IM259" s="60" t="e">
        <f t="shared" si="833"/>
        <v>#DIV/0!</v>
      </c>
      <c r="IN259" s="60" t="str">
        <f t="shared" si="834"/>
        <v/>
      </c>
      <c r="IO259" s="60" t="str">
        <f t="shared" si="835"/>
        <v/>
      </c>
      <c r="IP259" s="57"/>
      <c r="IQ259" s="57" t="str">
        <f t="shared" si="836"/>
        <v>ERROR!!</v>
      </c>
    </row>
    <row r="260" spans="24:251">
      <c r="X260" s="29">
        <f t="shared" si="692"/>
        <v>0</v>
      </c>
      <c r="Y260" s="29">
        <f t="shared" si="693"/>
        <v>0</v>
      </c>
      <c r="Z260" s="29" t="e">
        <f t="shared" si="694"/>
        <v>#DIV/0!</v>
      </c>
      <c r="AA260" s="29" t="e">
        <f t="shared" si="695"/>
        <v>#DIV/0!</v>
      </c>
      <c r="AB260" s="29" t="e">
        <f t="shared" si="696"/>
        <v>#DIV/0!</v>
      </c>
      <c r="AC260" s="29" t="e">
        <f t="shared" si="697"/>
        <v>#DIV/0!</v>
      </c>
      <c r="AF260" s="23">
        <v>60.084299999999999</v>
      </c>
      <c r="AG260" s="23">
        <v>79.878799999999998</v>
      </c>
      <c r="AH260" s="23">
        <v>101.96120000000001</v>
      </c>
      <c r="AI260" s="23">
        <v>151.99039999999999</v>
      </c>
      <c r="AJ260" s="23">
        <v>159.69</v>
      </c>
      <c r="AK260" s="23">
        <v>71.846400000000003</v>
      </c>
      <c r="AL260" s="23">
        <v>70.9375</v>
      </c>
      <c r="AM260" s="23">
        <v>40.304400000000001</v>
      </c>
      <c r="AN260" s="23">
        <v>56.077399999999997</v>
      </c>
      <c r="AO260" s="23">
        <v>61.978999999999999</v>
      </c>
      <c r="AP260" s="23">
        <v>94.195999999999998</v>
      </c>
      <c r="AQ260" s="23">
        <v>18.998000000000001</v>
      </c>
      <c r="AR260" s="23">
        <v>35.450000000000003</v>
      </c>
      <c r="AS260" s="23">
        <v>29.88</v>
      </c>
      <c r="AT260" s="23">
        <v>74.691999999999993</v>
      </c>
      <c r="AU260" s="23">
        <v>81.39</v>
      </c>
      <c r="AX260" s="54">
        <f t="shared" si="698"/>
        <v>0</v>
      </c>
      <c r="AY260" s="54">
        <f t="shared" si="699"/>
        <v>0</v>
      </c>
      <c r="AZ260" s="54">
        <f t="shared" si="700"/>
        <v>0</v>
      </c>
      <c r="BA260" s="54">
        <f t="shared" si="701"/>
        <v>0</v>
      </c>
      <c r="BB260" s="54">
        <f t="shared" si="702"/>
        <v>0</v>
      </c>
      <c r="BC260" s="54">
        <f t="shared" si="703"/>
        <v>0</v>
      </c>
      <c r="BD260" s="54">
        <f t="shared" si="704"/>
        <v>0</v>
      </c>
      <c r="BE260" s="54">
        <f t="shared" si="705"/>
        <v>0</v>
      </c>
      <c r="BF260" s="54">
        <f t="shared" si="706"/>
        <v>0</v>
      </c>
      <c r="BG260" s="54">
        <f t="shared" si="707"/>
        <v>0</v>
      </c>
      <c r="BH260" s="54">
        <f t="shared" si="708"/>
        <v>0</v>
      </c>
      <c r="BI260" s="54">
        <f t="shared" si="709"/>
        <v>0</v>
      </c>
      <c r="BJ260" s="54">
        <f t="shared" si="710"/>
        <v>0</v>
      </c>
      <c r="BK260" s="54">
        <f t="shared" si="711"/>
        <v>0</v>
      </c>
      <c r="BL260" s="54">
        <f t="shared" si="712"/>
        <v>0</v>
      </c>
      <c r="BM260" s="42"/>
      <c r="BO260" s="54">
        <f>'Norm-coeff'!$C$2+$AX260*'Norm-coeff'!$D$2+$AY260*'Norm-coeff'!$E$2+$AZ260*'Norm-coeff'!$F$2+$BA260*'Norm-coeff'!$G$2+$BB260*'Norm-coeff'!$H$2+$BC260*'Norm-coeff'!$I$2+$BD260*'Norm-coeff'!$J$2+$BE260*'Norm-coeff'!$K$2+$BF260*'Norm-coeff'!$L$2+$BG260*'Norm-coeff'!$M$2+$BH260*'Norm-coeff'!$N$2+$BI260*'Norm-coeff'!$O$2</f>
        <v>5.4045421474420303</v>
      </c>
      <c r="BP260" s="54">
        <f>'Norm-coeff'!$C$3+$AX260*'Norm-coeff'!$D$3+$AY260*'Norm-coeff'!$E$3+$AZ260*'Norm-coeff'!$F$3+$BA260*'Norm-coeff'!$G$3+$BB260*'Norm-coeff'!$H$3+$BC260*'Norm-coeff'!$I$3+$BD260*'Norm-coeff'!$J$3+$BE260*'Norm-coeff'!$K$3+$BF260*'Norm-coeff'!$L$3+$BG260*'Norm-coeff'!$M$3+$BH260*'Norm-coeff'!$N$3+$BI260*'Norm-coeff'!$O$3</f>
        <v>3.15319116612705</v>
      </c>
      <c r="BQ260" s="54">
        <f>'Norm-coeff'!$C$4+$AX260*'Norm-coeff'!$D$4+$AY260*'Norm-coeff'!$E$4+$AZ260*'Norm-coeff'!$F$4+$BA260*'Norm-coeff'!$G$4+$BB260*'Norm-coeff'!$H$4+$BC260*'Norm-coeff'!$I$4+$BD260*'Norm-coeff'!$J$4+$BE260*'Norm-coeff'!$K$4+$BF260*'Norm-coeff'!$L$4+$BG260*'Norm-coeff'!$M$4+$BH260*'Norm-coeff'!$N$4+$BI260*'Norm-coeff'!$O$4</f>
        <v>1.42115649462768</v>
      </c>
      <c r="BR260" s="54">
        <f>'Norm-coeff'!$C$5+$AX260*'Norm-coeff'!$D$5+$AY260*'Norm-coeff'!$E$5+$AZ260*'Norm-coeff'!$F$5+$BA260*'Norm-coeff'!$G$5+$BB260*'Norm-coeff'!$H$5+$BC260*'Norm-coeff'!$I$5+$BD260*'Norm-coeff'!$J$5+$BE260*'Norm-coeff'!$K$5+$BF260*'Norm-coeff'!$L$5+$BG260*'Norm-coeff'!$M$5+$BH260*'Norm-coeff'!$N$5+$BI260*'Norm-coeff'!$O$5</f>
        <v>1.0553329241296201</v>
      </c>
      <c r="BS260" s="54">
        <f>'Norm-coeff'!$C$6+$AX260*'Norm-coeff'!$D$6+$AY260*'Norm-coeff'!$E$6+$AZ260*'Norm-coeff'!$F$6+$BA260*'Norm-coeff'!$G$6+$BB260*'Norm-coeff'!$H$6+$BC260*'Norm-coeff'!$I$6+$BD260*'Norm-coeff'!$J$6+$BE260*'Norm-coeff'!$K$6+$BF260*'Norm-coeff'!$L$6+$BG260*'Norm-coeff'!$M$6+$BH260*'Norm-coeff'!$N$6+$BI260*'Norm-coeff'!$O$6</f>
        <v>-1.48700885495103E-2</v>
      </c>
      <c r="BT260" s="54">
        <f>'Norm-coeff'!$C$7+$AX260*'Norm-coeff'!$D$7+$AY260*'Norm-coeff'!$E$7+$AZ260*'Norm-coeff'!$F$7+$BA260*'Norm-coeff'!$G$7+$BB260*'Norm-coeff'!$H$7+$BC260*'Norm-coeff'!$I$7+$BD260*'Norm-coeff'!$J$7+$BE260*'Norm-coeff'!$K$7+$BF260*'Norm-coeff'!$L$7+$BG260*'Norm-coeff'!$M$7+$BH260*'Norm-coeff'!$N$7+$BI260*'Norm-coeff'!$O$7</f>
        <v>2.0907583608832998</v>
      </c>
      <c r="BU260" s="54">
        <f>'Norm-coeff'!$C$8+$AX260*'Norm-coeff'!$D$8+$AY260*'Norm-coeff'!$E$8+$AZ260*'Norm-coeff'!$F$8+$BA260*'Norm-coeff'!$G$8+$BB260*'Norm-coeff'!$H$8+$BC260*'Norm-coeff'!$I$8+$BD260*'Norm-coeff'!$J$8+$BE260*'Norm-coeff'!$K$8+$BF260*'Norm-coeff'!$L$8+$BG260*'Norm-coeff'!$M$8+$BH260*'Norm-coeff'!$N$8+$BI260*'Norm-coeff'!$O$8</f>
        <v>0.65894159836244504</v>
      </c>
      <c r="BV260" s="54">
        <f>'Norm-coeff'!$C$9+$AX260*'Norm-coeff'!$D$9+$AY260*'Norm-coeff'!$E$9+$AZ260*'Norm-coeff'!$F$9+$BA260*'Norm-coeff'!$G$9+$BB260*'Norm-coeff'!$H$9+$BC260*'Norm-coeff'!$I$9+$BD260*'Norm-coeff'!$J$9+$BE260*'Norm-coeff'!$K$9+$BF260*'Norm-coeff'!$L$9+$BG260*'Norm-coeff'!$M$9+$BH260*'Norm-coeff'!$N$9+$BI260*'Norm-coeff'!$O$9</f>
        <v>1.48961085014701</v>
      </c>
      <c r="BW260" s="54">
        <f>'Norm-coeff'!$C$10+$AX260*'Norm-coeff'!$D$10+$AY260*'Norm-coeff'!$E$10+$AZ260*'Norm-coeff'!$F$10+$BA260*'Norm-coeff'!$G$10+$BB260*'Norm-coeff'!$H$10+$BC260*'Norm-coeff'!$I$10+$BD260*'Norm-coeff'!$J$10+$BE260*'Norm-coeff'!$K$10+$BF260*'Norm-coeff'!$L$10+$BG260*'Norm-coeff'!$M$10+$BH260*'Norm-coeff'!$N$10+$BI260*'Norm-coeff'!$O$10</f>
        <v>1.42058735749591</v>
      </c>
      <c r="BX260" s="54">
        <f>'Norm-coeff'!$C$11+$AX260*'Norm-coeff'!$D$11+$AY260*'Norm-coeff'!$E$11+$AZ260*'Norm-coeff'!$F$11+$BA260*'Norm-coeff'!$G$11+$BB260*'Norm-coeff'!$H$11+$BC260*'Norm-coeff'!$I$11+$BD260*'Norm-coeff'!$J$11+$BE260*'Norm-coeff'!$K$11+$BF260*'Norm-coeff'!$L$11+$BG260*'Norm-coeff'!$M$11+$BH260*'Norm-coeff'!$N$11+$BI260*'Norm-coeff'!$O$11</f>
        <v>0.221233014421479</v>
      </c>
      <c r="BY260" s="54">
        <f>'Norm-coeff'!$C$12+$AX260*'Norm-coeff'!$D$12+$AY260*'Norm-coeff'!$E$12+$AZ260*'Norm-coeff'!$F$12+$BA260*'Norm-coeff'!$G$12+$BB260*'Norm-coeff'!$H$12+$BC260*'Norm-coeff'!$I$12+$BD260*'Norm-coeff'!$J$12+$BE260*'Norm-coeff'!$K$12+$BF260*'Norm-coeff'!$L$12+$BG260*'Norm-coeff'!$M$12+$BH260*'Norm-coeff'!$N$12+$BI260*'Norm-coeff'!$O$12</f>
        <v>0.283527502056037</v>
      </c>
      <c r="BZ260" s="54">
        <f>'Norm-coeff'!$C$13+$AX260*'Norm-coeff'!$D$13+$AY260*'Norm-coeff'!$E$13+$AZ260*'Norm-coeff'!$F$13+$BA260*'Norm-coeff'!$G$13+$BB260*'Norm-coeff'!$H$13+$BC260*'Norm-coeff'!$I$13+$BD260*'Norm-coeff'!$J$13+$BE260*'Norm-coeff'!$K$13+$BF260*'Norm-coeff'!$L$13+$BG260*'Norm-coeff'!$M$13+$BH260*'Norm-coeff'!$N$13+$BI260*'Norm-coeff'!$O$13</f>
        <v>-4.1864930554451202E-2</v>
      </c>
      <c r="CA260" s="54">
        <f>'Norm-coeff'!$C$14+$AX260*'Norm-coeff'!$D$14+$AY260*'Norm-coeff'!$E$14+$AZ260*'Norm-coeff'!$F$14+$BA260*'Norm-coeff'!$G$14+$BB260*'Norm-coeff'!$H$14+$BC260*'Norm-coeff'!$I$14+$BD260*'Norm-coeff'!$J$14+$BE260*'Norm-coeff'!$K$14+$BF260*'Norm-coeff'!$L$14+$BG260*'Norm-coeff'!$M$14+$BH260*'Norm-coeff'!$N$14+$BI260*'Norm-coeff'!$O$14</f>
        <v>4.2526983164477103</v>
      </c>
      <c r="CC260" s="54">
        <f t="shared" si="837"/>
        <v>0</v>
      </c>
      <c r="CG260" s="54">
        <f t="shared" si="713"/>
        <v>0</v>
      </c>
      <c r="CH260" s="54">
        <f t="shared" ref="CH260:CH323" si="864">IF(OR(AZ260&lt;=0,BP260&lt;0),0,BP260)</f>
        <v>0</v>
      </c>
      <c r="CI260" s="54">
        <f t="shared" si="714"/>
        <v>0</v>
      </c>
      <c r="CJ260" s="56">
        <f t="shared" si="715"/>
        <v>0</v>
      </c>
      <c r="CK260" s="54">
        <f t="shared" si="716"/>
        <v>0</v>
      </c>
      <c r="CL260" s="54">
        <f t="shared" si="717"/>
        <v>0</v>
      </c>
      <c r="CM260" s="54">
        <f t="shared" si="718"/>
        <v>0</v>
      </c>
      <c r="CN260" s="54">
        <f t="shared" si="719"/>
        <v>0</v>
      </c>
      <c r="CO260" s="54">
        <f t="shared" si="720"/>
        <v>0</v>
      </c>
      <c r="CP260" s="54">
        <f t="shared" si="721"/>
        <v>0</v>
      </c>
      <c r="CQ260" s="54">
        <f t="shared" si="722"/>
        <v>0</v>
      </c>
      <c r="CR260" s="54">
        <f t="shared" si="723"/>
        <v>0</v>
      </c>
      <c r="CS260" s="54">
        <f t="shared" si="724"/>
        <v>0</v>
      </c>
      <c r="CU260" s="54">
        <f t="shared" si="725"/>
        <v>0</v>
      </c>
      <c r="CV260" s="54">
        <f t="shared" si="726"/>
        <v>0</v>
      </c>
      <c r="CW260" s="54">
        <f t="shared" si="727"/>
        <v>0</v>
      </c>
      <c r="CX260" s="54">
        <f t="shared" si="728"/>
        <v>0</v>
      </c>
      <c r="CZ260" s="54">
        <f t="shared" si="729"/>
        <v>0</v>
      </c>
      <c r="DA260" s="54">
        <f t="shared" si="730"/>
        <v>0</v>
      </c>
      <c r="DB260" s="54">
        <f t="shared" si="731"/>
        <v>0</v>
      </c>
      <c r="DC260" s="54">
        <f t="shared" si="732"/>
        <v>0</v>
      </c>
      <c r="DD260" s="54">
        <f t="shared" si="733"/>
        <v>0</v>
      </c>
      <c r="DE260" s="54">
        <f t="shared" si="734"/>
        <v>0</v>
      </c>
      <c r="DF260" s="54">
        <f t="shared" si="735"/>
        <v>0</v>
      </c>
      <c r="DG260" s="54">
        <f t="shared" si="736"/>
        <v>2</v>
      </c>
      <c r="DH260" s="71">
        <f t="shared" si="737"/>
        <v>0</v>
      </c>
      <c r="DI260" s="71">
        <f t="shared" si="738"/>
        <v>0</v>
      </c>
      <c r="DJ260" s="54">
        <f t="shared" si="739"/>
        <v>0</v>
      </c>
      <c r="DK260" s="54">
        <f t="shared" si="740"/>
        <v>2</v>
      </c>
      <c r="DL260" s="4">
        <f t="shared" si="838"/>
        <v>0</v>
      </c>
      <c r="DM260" s="3">
        <f t="shared" si="741"/>
        <v>0</v>
      </c>
      <c r="DN260" s="3">
        <f t="shared" si="742"/>
        <v>0</v>
      </c>
      <c r="DO260" s="4" t="e">
        <f t="shared" si="743"/>
        <v>#DIV/0!</v>
      </c>
      <c r="DP260" s="57"/>
      <c r="DQ260" s="57"/>
      <c r="DR260" s="56">
        <f t="shared" si="839"/>
        <v>2</v>
      </c>
      <c r="DS260" s="56">
        <f t="shared" si="840"/>
        <v>0</v>
      </c>
      <c r="DT260" s="38">
        <f t="shared" si="841"/>
        <v>0</v>
      </c>
      <c r="DU260" s="38">
        <f t="shared" si="744"/>
        <v>2</v>
      </c>
      <c r="DV260" s="38">
        <f t="shared" si="842"/>
        <v>0</v>
      </c>
      <c r="DW260" s="39">
        <f t="shared" si="843"/>
        <v>0</v>
      </c>
      <c r="DX260" s="39">
        <f t="shared" si="844"/>
        <v>0</v>
      </c>
      <c r="DY260" s="39">
        <f t="shared" si="845"/>
        <v>0</v>
      </c>
      <c r="DZ260" s="39">
        <f t="shared" si="846"/>
        <v>0</v>
      </c>
      <c r="EA260" s="39">
        <f t="shared" si="847"/>
        <v>0</v>
      </c>
      <c r="EB260" s="37" t="e">
        <f t="shared" si="745"/>
        <v>#DIV/0!</v>
      </c>
      <c r="EC260" s="37" t="e">
        <f t="shared" si="746"/>
        <v>#DIV/0!</v>
      </c>
      <c r="ED260" s="37" t="e">
        <f t="shared" si="747"/>
        <v>#DIV/0!</v>
      </c>
      <c r="EE260" s="37" t="e">
        <f t="shared" si="748"/>
        <v>#DIV/0!</v>
      </c>
      <c r="EF260" s="39" t="e">
        <f t="shared" si="749"/>
        <v>#DIV/0!</v>
      </c>
      <c r="EG260" s="37" t="e">
        <f t="shared" si="750"/>
        <v>#DIV/0!</v>
      </c>
      <c r="EH260" s="37" t="e">
        <f t="shared" si="751"/>
        <v>#DIV/0!</v>
      </c>
      <c r="EI260" s="11" t="b">
        <f t="shared" si="752"/>
        <v>1</v>
      </c>
      <c r="EJ260" s="11" t="b">
        <f t="shared" si="753"/>
        <v>0</v>
      </c>
      <c r="EK260" s="39" t="e">
        <f t="shared" si="754"/>
        <v>#DIV/0!</v>
      </c>
      <c r="EL260" s="39" t="e">
        <f t="shared" si="755"/>
        <v>#DIV/0!</v>
      </c>
      <c r="EM260" s="39" t="e">
        <f t="shared" si="756"/>
        <v>#DIV/0!</v>
      </c>
      <c r="EN260" s="39" t="e">
        <f t="shared" si="757"/>
        <v>#DIV/0!</v>
      </c>
      <c r="EO260" s="39" t="e">
        <f t="shared" si="758"/>
        <v>#DIV/0!</v>
      </c>
      <c r="EP260" s="39" t="e">
        <f t="shared" si="759"/>
        <v>#DIV/0!</v>
      </c>
      <c r="EQ260" s="39" t="e">
        <f t="shared" si="760"/>
        <v>#DIV/0!</v>
      </c>
      <c r="ER260" s="39" t="e">
        <f t="shared" si="761"/>
        <v>#DIV/0!</v>
      </c>
      <c r="ES260" s="58" t="str">
        <f t="shared" si="762"/>
        <v>(OH,F,Cl)-dominate amphibole</v>
      </c>
      <c r="ET260" s="58" t="e">
        <f t="shared" si="763"/>
        <v>#N/A</v>
      </c>
      <c r="EU260" s="56">
        <f t="shared" si="848"/>
        <v>0</v>
      </c>
      <c r="EV260" s="56">
        <f t="shared" si="849"/>
        <v>0</v>
      </c>
      <c r="EW260" s="56">
        <f t="shared" si="850"/>
        <v>0</v>
      </c>
      <c r="EX260" s="56">
        <f t="shared" si="851"/>
        <v>0</v>
      </c>
      <c r="EY260" s="56">
        <f t="shared" si="852"/>
        <v>0</v>
      </c>
      <c r="EZ260" s="56">
        <f t="shared" si="853"/>
        <v>0</v>
      </c>
      <c r="FA260" s="39">
        <f t="shared" si="854"/>
        <v>0</v>
      </c>
      <c r="FB260" s="39">
        <f t="shared" si="855"/>
        <v>0</v>
      </c>
      <c r="FC260" s="54">
        <f t="shared" si="856"/>
        <v>0</v>
      </c>
      <c r="FD260" s="54">
        <f t="shared" si="857"/>
        <v>0</v>
      </c>
      <c r="FE260" s="39">
        <f t="shared" si="858"/>
        <v>0</v>
      </c>
      <c r="FF260" s="54">
        <f t="shared" si="859"/>
        <v>0</v>
      </c>
      <c r="FG260" s="39">
        <f t="shared" si="860"/>
        <v>0</v>
      </c>
      <c r="FH260" s="39">
        <f t="shared" si="764"/>
        <v>0</v>
      </c>
      <c r="FI260" s="39">
        <f t="shared" si="765"/>
        <v>0</v>
      </c>
      <c r="FJ260" s="39">
        <f t="shared" si="766"/>
        <v>0</v>
      </c>
      <c r="FK260" s="39" t="e">
        <f t="shared" si="767"/>
        <v>#DIV/0!</v>
      </c>
      <c r="FL260" s="39" t="e">
        <f t="shared" si="768"/>
        <v>#DIV/0!</v>
      </c>
      <c r="FM260" s="39" t="e">
        <f t="shared" si="769"/>
        <v>#DIV/0!</v>
      </c>
      <c r="FN260" s="39">
        <f t="shared" si="770"/>
        <v>1</v>
      </c>
      <c r="FO260" s="39">
        <f t="shared" si="861"/>
        <v>0</v>
      </c>
      <c r="FP260" s="39">
        <f t="shared" si="862"/>
        <v>0</v>
      </c>
      <c r="FQ260" s="39">
        <f t="shared" si="863"/>
        <v>0</v>
      </c>
      <c r="FR260" s="39">
        <f t="shared" si="771"/>
        <v>0</v>
      </c>
      <c r="FS260" s="39">
        <f t="shared" si="772"/>
        <v>0</v>
      </c>
      <c r="FU260" s="39" t="e">
        <f t="shared" si="773"/>
        <v>#DIV/0!</v>
      </c>
      <c r="FV260" s="39" t="e">
        <f t="shared" si="774"/>
        <v>#DIV/0!</v>
      </c>
      <c r="FW260" s="39" t="e">
        <f t="shared" si="775"/>
        <v>#DIV/0!</v>
      </c>
      <c r="FY260" s="39" t="e">
        <f t="shared" si="776"/>
        <v>#DIV/0!</v>
      </c>
      <c r="FZ260" s="39" t="e">
        <f t="shared" si="777"/>
        <v>#DIV/0!</v>
      </c>
      <c r="GA260" s="39" t="e">
        <f t="shared" si="778"/>
        <v>#DIV/0!</v>
      </c>
      <c r="GB260" s="39" t="e">
        <f t="shared" si="779"/>
        <v>#DIV/0!</v>
      </c>
      <c r="GC260" s="39" t="e">
        <f t="shared" si="780"/>
        <v>#DIV/0!</v>
      </c>
      <c r="GD260" s="39" t="e">
        <f t="shared" si="781"/>
        <v>#DIV/0!</v>
      </c>
      <c r="GE260" s="39" t="e">
        <f t="shared" si="782"/>
        <v>#DIV/0!</v>
      </c>
      <c r="GF260" s="39" t="e">
        <f t="shared" si="783"/>
        <v>#DIV/0!</v>
      </c>
      <c r="GG260" s="39" t="e">
        <f t="shared" si="784"/>
        <v>#DIV/0!</v>
      </c>
      <c r="GH260" s="39" t="e">
        <f t="shared" si="785"/>
        <v>#DIV/0!</v>
      </c>
      <c r="GI260" s="39"/>
      <c r="GJ260" s="39" t="e">
        <f t="shared" si="786"/>
        <v>#DIV/0!</v>
      </c>
      <c r="GK260" s="39" t="e">
        <f t="shared" si="787"/>
        <v>#DIV/0!</v>
      </c>
      <c r="GL260" s="39" t="e">
        <f t="shared" si="788"/>
        <v>#DIV/0!</v>
      </c>
      <c r="GM260" s="39" t="e">
        <f t="shared" si="789"/>
        <v>#DIV/0!</v>
      </c>
      <c r="GN260" s="39" t="e">
        <f t="shared" si="790"/>
        <v>#DIV/0!</v>
      </c>
      <c r="GO260" s="57"/>
      <c r="GP260" s="57" t="e">
        <f t="shared" si="791"/>
        <v>#DIV/0!</v>
      </c>
      <c r="GQ260" s="59" t="e">
        <f t="shared" si="792"/>
        <v>#DIV/0!</v>
      </c>
      <c r="GR260" s="41" t="e">
        <f t="shared" si="793"/>
        <v>#DIV/0!</v>
      </c>
      <c r="GS260" s="57" t="e">
        <f t="shared" si="794"/>
        <v>#DIV/0!</v>
      </c>
      <c r="GT260" s="57" t="e">
        <f t="shared" si="795"/>
        <v>#DIV/0!</v>
      </c>
      <c r="GU260" s="57" t="e">
        <f t="shared" si="796"/>
        <v>#DIV/0!</v>
      </c>
      <c r="GV260" s="57"/>
      <c r="GW260" s="42" t="e">
        <f t="shared" si="797"/>
        <v>#DIV/0!</v>
      </c>
      <c r="GX260" s="42" t="e">
        <f t="shared" si="798"/>
        <v>#DIV/0!</v>
      </c>
      <c r="GY260" s="42" t="e">
        <f t="shared" si="799"/>
        <v>#DIV/0!</v>
      </c>
      <c r="GZ260" s="57"/>
      <c r="HA260" s="2" t="e">
        <f t="shared" si="800"/>
        <v>#DIV/0!</v>
      </c>
      <c r="HB260" s="2" t="e">
        <f t="shared" si="801"/>
        <v>#DIV/0!</v>
      </c>
      <c r="HC260" s="2" t="e">
        <f t="shared" si="802"/>
        <v>#DIV/0!</v>
      </c>
      <c r="HD260" s="2" t="e">
        <f t="shared" si="803"/>
        <v>#DIV/0!</v>
      </c>
      <c r="HE260" s="2" t="e">
        <f t="shared" si="804"/>
        <v>#DIV/0!</v>
      </c>
      <c r="HF260" s="2" t="e">
        <f t="shared" si="805"/>
        <v>#DIV/0!</v>
      </c>
      <c r="HG260" s="2" t="e">
        <f t="shared" si="806"/>
        <v>#DIV/0!</v>
      </c>
      <c r="HH260" s="2" t="e">
        <f t="shared" si="807"/>
        <v>#DIV/0!</v>
      </c>
      <c r="HI260" s="2" t="e">
        <f t="shared" si="808"/>
        <v>#DIV/0!</v>
      </c>
      <c r="HJ260" s="11" t="e">
        <f t="shared" si="809"/>
        <v>#DIV/0!</v>
      </c>
      <c r="HK260" s="60" t="e">
        <f t="shared" si="810"/>
        <v>#DIV/0!</v>
      </c>
      <c r="HL260" s="57"/>
      <c r="HM260" s="57" t="e">
        <f t="shared" si="811"/>
        <v>#DIV/0!</v>
      </c>
      <c r="HN260" s="57" t="e">
        <f t="shared" si="812"/>
        <v>#DIV/0!</v>
      </c>
      <c r="HO260" s="57" t="e">
        <f t="shared" si="813"/>
        <v>#DIV/0!</v>
      </c>
      <c r="HP260" s="57" t="e">
        <f t="shared" si="814"/>
        <v>#DIV/0!</v>
      </c>
      <c r="HQ260" s="57" t="e">
        <f t="shared" si="815"/>
        <v>#DIV/0!</v>
      </c>
      <c r="HR260" s="57"/>
      <c r="HS260" s="57" t="e">
        <f t="shared" si="816"/>
        <v>#DIV/0!</v>
      </c>
      <c r="HT260" s="57" t="e">
        <f t="shared" si="817"/>
        <v>#DIV/0!</v>
      </c>
      <c r="HU260" s="57" t="e">
        <f t="shared" si="818"/>
        <v>#DIV/0!</v>
      </c>
      <c r="HV260" s="57" t="e">
        <f t="shared" si="819"/>
        <v>#DIV/0!</v>
      </c>
      <c r="HW260" s="57" t="e">
        <f t="shared" si="820"/>
        <v>#DIV/0!</v>
      </c>
      <c r="HX260" s="57"/>
      <c r="HY260" s="57" t="e">
        <f t="shared" si="821"/>
        <v>#DIV/0!</v>
      </c>
      <c r="HZ260" s="57" t="e">
        <f t="shared" si="822"/>
        <v>#DIV/0!</v>
      </c>
      <c r="IA260" s="57"/>
      <c r="IB260" s="61">
        <f t="shared" si="823"/>
        <v>0</v>
      </c>
      <c r="IC260" s="57" t="str">
        <f t="shared" si="824"/>
        <v/>
      </c>
      <c r="ID260" s="42"/>
      <c r="IE260" s="2" t="str">
        <f t="shared" si="825"/>
        <v/>
      </c>
      <c r="IF260" s="60" t="e">
        <f t="shared" si="826"/>
        <v>#DIV/0!</v>
      </c>
      <c r="IG260" s="60" t="str">
        <f t="shared" si="827"/>
        <v/>
      </c>
      <c r="IH260" s="60" t="str">
        <f t="shared" si="828"/>
        <v>zinco-</v>
      </c>
      <c r="II260" s="60" t="str">
        <f t="shared" si="829"/>
        <v>mangano-</v>
      </c>
      <c r="IJ260" s="60" t="e">
        <f t="shared" si="830"/>
        <v>#DIV/0!</v>
      </c>
      <c r="IK260" s="60" t="e">
        <f t="shared" si="831"/>
        <v>#DIV/0!</v>
      </c>
      <c r="IL260" s="60" t="e">
        <f t="shared" si="832"/>
        <v>#DIV/0!</v>
      </c>
      <c r="IM260" s="60" t="e">
        <f t="shared" si="833"/>
        <v>#DIV/0!</v>
      </c>
      <c r="IN260" s="60" t="str">
        <f t="shared" si="834"/>
        <v/>
      </c>
      <c r="IO260" s="60" t="str">
        <f t="shared" si="835"/>
        <v/>
      </c>
      <c r="IP260" s="57"/>
      <c r="IQ260" s="57" t="str">
        <f t="shared" si="836"/>
        <v>ERROR!!</v>
      </c>
    </row>
    <row r="261" spans="24:251">
      <c r="X261" s="29">
        <f t="shared" si="692"/>
        <v>0</v>
      </c>
      <c r="Y261" s="29">
        <f t="shared" si="693"/>
        <v>0</v>
      </c>
      <c r="Z261" s="29" t="e">
        <f t="shared" si="694"/>
        <v>#DIV/0!</v>
      </c>
      <c r="AA261" s="29" t="e">
        <f t="shared" si="695"/>
        <v>#DIV/0!</v>
      </c>
      <c r="AB261" s="29" t="e">
        <f t="shared" si="696"/>
        <v>#DIV/0!</v>
      </c>
      <c r="AC261" s="29" t="e">
        <f t="shared" si="697"/>
        <v>#DIV/0!</v>
      </c>
      <c r="AF261" s="23">
        <v>60.084299999999999</v>
      </c>
      <c r="AG261" s="23">
        <v>79.878799999999998</v>
      </c>
      <c r="AH261" s="23">
        <v>101.96120000000001</v>
      </c>
      <c r="AI261" s="23">
        <v>151.99039999999999</v>
      </c>
      <c r="AJ261" s="23">
        <v>159.69</v>
      </c>
      <c r="AK261" s="23">
        <v>71.846400000000003</v>
      </c>
      <c r="AL261" s="23">
        <v>70.9375</v>
      </c>
      <c r="AM261" s="23">
        <v>40.304400000000001</v>
      </c>
      <c r="AN261" s="23">
        <v>56.077399999999997</v>
      </c>
      <c r="AO261" s="23">
        <v>61.978999999999999</v>
      </c>
      <c r="AP261" s="23">
        <v>94.195999999999998</v>
      </c>
      <c r="AQ261" s="23">
        <v>18.998000000000001</v>
      </c>
      <c r="AR261" s="23">
        <v>35.450000000000003</v>
      </c>
      <c r="AS261" s="23">
        <v>29.88</v>
      </c>
      <c r="AT261" s="23">
        <v>74.691999999999993</v>
      </c>
      <c r="AU261" s="23">
        <v>81.39</v>
      </c>
      <c r="AX261" s="54">
        <f t="shared" si="698"/>
        <v>0</v>
      </c>
      <c r="AY261" s="54">
        <f t="shared" si="699"/>
        <v>0</v>
      </c>
      <c r="AZ261" s="54">
        <f t="shared" si="700"/>
        <v>0</v>
      </c>
      <c r="BA261" s="54">
        <f t="shared" si="701"/>
        <v>0</v>
      </c>
      <c r="BB261" s="54">
        <f t="shared" si="702"/>
        <v>0</v>
      </c>
      <c r="BC261" s="54">
        <f t="shared" si="703"/>
        <v>0</v>
      </c>
      <c r="BD261" s="54">
        <f t="shared" si="704"/>
        <v>0</v>
      </c>
      <c r="BE261" s="54">
        <f t="shared" si="705"/>
        <v>0</v>
      </c>
      <c r="BF261" s="54">
        <f t="shared" si="706"/>
        <v>0</v>
      </c>
      <c r="BG261" s="54">
        <f t="shared" si="707"/>
        <v>0</v>
      </c>
      <c r="BH261" s="54">
        <f t="shared" si="708"/>
        <v>0</v>
      </c>
      <c r="BI261" s="54">
        <f t="shared" si="709"/>
        <v>0</v>
      </c>
      <c r="BJ261" s="54">
        <f t="shared" si="710"/>
        <v>0</v>
      </c>
      <c r="BK261" s="54">
        <f t="shared" si="711"/>
        <v>0</v>
      </c>
      <c r="BL261" s="54">
        <f t="shared" si="712"/>
        <v>0</v>
      </c>
      <c r="BM261" s="42"/>
      <c r="BO261" s="54">
        <f>'Norm-coeff'!$C$2+$AX261*'Norm-coeff'!$D$2+$AY261*'Norm-coeff'!$E$2+$AZ261*'Norm-coeff'!$F$2+$BA261*'Norm-coeff'!$G$2+$BB261*'Norm-coeff'!$H$2+$BC261*'Norm-coeff'!$I$2+$BD261*'Norm-coeff'!$J$2+$BE261*'Norm-coeff'!$K$2+$BF261*'Norm-coeff'!$L$2+$BG261*'Norm-coeff'!$M$2+$BH261*'Norm-coeff'!$N$2+$BI261*'Norm-coeff'!$O$2</f>
        <v>5.4045421474420303</v>
      </c>
      <c r="BP261" s="54">
        <f>'Norm-coeff'!$C$3+$AX261*'Norm-coeff'!$D$3+$AY261*'Norm-coeff'!$E$3+$AZ261*'Norm-coeff'!$F$3+$BA261*'Norm-coeff'!$G$3+$BB261*'Norm-coeff'!$H$3+$BC261*'Norm-coeff'!$I$3+$BD261*'Norm-coeff'!$J$3+$BE261*'Norm-coeff'!$K$3+$BF261*'Norm-coeff'!$L$3+$BG261*'Norm-coeff'!$M$3+$BH261*'Norm-coeff'!$N$3+$BI261*'Norm-coeff'!$O$3</f>
        <v>3.15319116612705</v>
      </c>
      <c r="BQ261" s="54">
        <f>'Norm-coeff'!$C$4+$AX261*'Norm-coeff'!$D$4+$AY261*'Norm-coeff'!$E$4+$AZ261*'Norm-coeff'!$F$4+$BA261*'Norm-coeff'!$G$4+$BB261*'Norm-coeff'!$H$4+$BC261*'Norm-coeff'!$I$4+$BD261*'Norm-coeff'!$J$4+$BE261*'Norm-coeff'!$K$4+$BF261*'Norm-coeff'!$L$4+$BG261*'Norm-coeff'!$M$4+$BH261*'Norm-coeff'!$N$4+$BI261*'Norm-coeff'!$O$4</f>
        <v>1.42115649462768</v>
      </c>
      <c r="BR261" s="54">
        <f>'Norm-coeff'!$C$5+$AX261*'Norm-coeff'!$D$5+$AY261*'Norm-coeff'!$E$5+$AZ261*'Norm-coeff'!$F$5+$BA261*'Norm-coeff'!$G$5+$BB261*'Norm-coeff'!$H$5+$BC261*'Norm-coeff'!$I$5+$BD261*'Norm-coeff'!$J$5+$BE261*'Norm-coeff'!$K$5+$BF261*'Norm-coeff'!$L$5+$BG261*'Norm-coeff'!$M$5+$BH261*'Norm-coeff'!$N$5+$BI261*'Norm-coeff'!$O$5</f>
        <v>1.0553329241296201</v>
      </c>
      <c r="BS261" s="54">
        <f>'Norm-coeff'!$C$6+$AX261*'Norm-coeff'!$D$6+$AY261*'Norm-coeff'!$E$6+$AZ261*'Norm-coeff'!$F$6+$BA261*'Norm-coeff'!$G$6+$BB261*'Norm-coeff'!$H$6+$BC261*'Norm-coeff'!$I$6+$BD261*'Norm-coeff'!$J$6+$BE261*'Norm-coeff'!$K$6+$BF261*'Norm-coeff'!$L$6+$BG261*'Norm-coeff'!$M$6+$BH261*'Norm-coeff'!$N$6+$BI261*'Norm-coeff'!$O$6</f>
        <v>-1.48700885495103E-2</v>
      </c>
      <c r="BT261" s="54">
        <f>'Norm-coeff'!$C$7+$AX261*'Norm-coeff'!$D$7+$AY261*'Norm-coeff'!$E$7+$AZ261*'Norm-coeff'!$F$7+$BA261*'Norm-coeff'!$G$7+$BB261*'Norm-coeff'!$H$7+$BC261*'Norm-coeff'!$I$7+$BD261*'Norm-coeff'!$J$7+$BE261*'Norm-coeff'!$K$7+$BF261*'Norm-coeff'!$L$7+$BG261*'Norm-coeff'!$M$7+$BH261*'Norm-coeff'!$N$7+$BI261*'Norm-coeff'!$O$7</f>
        <v>2.0907583608832998</v>
      </c>
      <c r="BU261" s="54">
        <f>'Norm-coeff'!$C$8+$AX261*'Norm-coeff'!$D$8+$AY261*'Norm-coeff'!$E$8+$AZ261*'Norm-coeff'!$F$8+$BA261*'Norm-coeff'!$G$8+$BB261*'Norm-coeff'!$H$8+$BC261*'Norm-coeff'!$I$8+$BD261*'Norm-coeff'!$J$8+$BE261*'Norm-coeff'!$K$8+$BF261*'Norm-coeff'!$L$8+$BG261*'Norm-coeff'!$M$8+$BH261*'Norm-coeff'!$N$8+$BI261*'Norm-coeff'!$O$8</f>
        <v>0.65894159836244504</v>
      </c>
      <c r="BV261" s="54">
        <f>'Norm-coeff'!$C$9+$AX261*'Norm-coeff'!$D$9+$AY261*'Norm-coeff'!$E$9+$AZ261*'Norm-coeff'!$F$9+$BA261*'Norm-coeff'!$G$9+$BB261*'Norm-coeff'!$H$9+$BC261*'Norm-coeff'!$I$9+$BD261*'Norm-coeff'!$J$9+$BE261*'Norm-coeff'!$K$9+$BF261*'Norm-coeff'!$L$9+$BG261*'Norm-coeff'!$M$9+$BH261*'Norm-coeff'!$N$9+$BI261*'Norm-coeff'!$O$9</f>
        <v>1.48961085014701</v>
      </c>
      <c r="BW261" s="54">
        <f>'Norm-coeff'!$C$10+$AX261*'Norm-coeff'!$D$10+$AY261*'Norm-coeff'!$E$10+$AZ261*'Norm-coeff'!$F$10+$BA261*'Norm-coeff'!$G$10+$BB261*'Norm-coeff'!$H$10+$BC261*'Norm-coeff'!$I$10+$BD261*'Norm-coeff'!$J$10+$BE261*'Norm-coeff'!$K$10+$BF261*'Norm-coeff'!$L$10+$BG261*'Norm-coeff'!$M$10+$BH261*'Norm-coeff'!$N$10+$BI261*'Norm-coeff'!$O$10</f>
        <v>1.42058735749591</v>
      </c>
      <c r="BX261" s="54">
        <f>'Norm-coeff'!$C$11+$AX261*'Norm-coeff'!$D$11+$AY261*'Norm-coeff'!$E$11+$AZ261*'Norm-coeff'!$F$11+$BA261*'Norm-coeff'!$G$11+$BB261*'Norm-coeff'!$H$11+$BC261*'Norm-coeff'!$I$11+$BD261*'Norm-coeff'!$J$11+$BE261*'Norm-coeff'!$K$11+$BF261*'Norm-coeff'!$L$11+$BG261*'Norm-coeff'!$M$11+$BH261*'Norm-coeff'!$N$11+$BI261*'Norm-coeff'!$O$11</f>
        <v>0.221233014421479</v>
      </c>
      <c r="BY261" s="54">
        <f>'Norm-coeff'!$C$12+$AX261*'Norm-coeff'!$D$12+$AY261*'Norm-coeff'!$E$12+$AZ261*'Norm-coeff'!$F$12+$BA261*'Norm-coeff'!$G$12+$BB261*'Norm-coeff'!$H$12+$BC261*'Norm-coeff'!$I$12+$BD261*'Norm-coeff'!$J$12+$BE261*'Norm-coeff'!$K$12+$BF261*'Norm-coeff'!$L$12+$BG261*'Norm-coeff'!$M$12+$BH261*'Norm-coeff'!$N$12+$BI261*'Norm-coeff'!$O$12</f>
        <v>0.283527502056037</v>
      </c>
      <c r="BZ261" s="54">
        <f>'Norm-coeff'!$C$13+$AX261*'Norm-coeff'!$D$13+$AY261*'Norm-coeff'!$E$13+$AZ261*'Norm-coeff'!$F$13+$BA261*'Norm-coeff'!$G$13+$BB261*'Norm-coeff'!$H$13+$BC261*'Norm-coeff'!$I$13+$BD261*'Norm-coeff'!$J$13+$BE261*'Norm-coeff'!$K$13+$BF261*'Norm-coeff'!$L$13+$BG261*'Norm-coeff'!$M$13+$BH261*'Norm-coeff'!$N$13+$BI261*'Norm-coeff'!$O$13</f>
        <v>-4.1864930554451202E-2</v>
      </c>
      <c r="CA261" s="54">
        <f>'Norm-coeff'!$C$14+$AX261*'Norm-coeff'!$D$14+$AY261*'Norm-coeff'!$E$14+$AZ261*'Norm-coeff'!$F$14+$BA261*'Norm-coeff'!$G$14+$BB261*'Norm-coeff'!$H$14+$BC261*'Norm-coeff'!$I$14+$BD261*'Norm-coeff'!$J$14+$BE261*'Norm-coeff'!$K$14+$BF261*'Norm-coeff'!$L$14+$BG261*'Norm-coeff'!$M$14+$BH261*'Norm-coeff'!$N$14+$BI261*'Norm-coeff'!$O$14</f>
        <v>4.2526983164477103</v>
      </c>
      <c r="CC261" s="54">
        <f t="shared" si="837"/>
        <v>0</v>
      </c>
      <c r="CG261" s="54">
        <f t="shared" si="713"/>
        <v>0</v>
      </c>
      <c r="CH261" s="54">
        <f t="shared" si="864"/>
        <v>0</v>
      </c>
      <c r="CI261" s="54">
        <f t="shared" si="714"/>
        <v>0</v>
      </c>
      <c r="CJ261" s="56">
        <f t="shared" si="715"/>
        <v>0</v>
      </c>
      <c r="CK261" s="54">
        <f t="shared" si="716"/>
        <v>0</v>
      </c>
      <c r="CL261" s="54">
        <f t="shared" si="717"/>
        <v>0</v>
      </c>
      <c r="CM261" s="54">
        <f t="shared" si="718"/>
        <v>0</v>
      </c>
      <c r="CN261" s="54">
        <f t="shared" si="719"/>
        <v>0</v>
      </c>
      <c r="CO261" s="54">
        <f t="shared" si="720"/>
        <v>0</v>
      </c>
      <c r="CP261" s="54">
        <f t="shared" si="721"/>
        <v>0</v>
      </c>
      <c r="CQ261" s="54">
        <f t="shared" si="722"/>
        <v>0</v>
      </c>
      <c r="CR261" s="54">
        <f t="shared" si="723"/>
        <v>0</v>
      </c>
      <c r="CS261" s="54">
        <f t="shared" si="724"/>
        <v>0</v>
      </c>
      <c r="CU261" s="54">
        <f t="shared" si="725"/>
        <v>0</v>
      </c>
      <c r="CV261" s="54">
        <f t="shared" si="726"/>
        <v>0</v>
      </c>
      <c r="CW261" s="54">
        <f t="shared" si="727"/>
        <v>0</v>
      </c>
      <c r="CX261" s="54">
        <f t="shared" si="728"/>
        <v>0</v>
      </c>
      <c r="CZ261" s="54">
        <f t="shared" si="729"/>
        <v>0</v>
      </c>
      <c r="DA261" s="54">
        <f t="shared" si="730"/>
        <v>0</v>
      </c>
      <c r="DB261" s="54">
        <f t="shared" si="731"/>
        <v>0</v>
      </c>
      <c r="DC261" s="54">
        <f t="shared" si="732"/>
        <v>0</v>
      </c>
      <c r="DD261" s="54">
        <f t="shared" si="733"/>
        <v>0</v>
      </c>
      <c r="DE261" s="54">
        <f t="shared" si="734"/>
        <v>0</v>
      </c>
      <c r="DF261" s="54">
        <f t="shared" si="735"/>
        <v>0</v>
      </c>
      <c r="DG261" s="54">
        <f t="shared" si="736"/>
        <v>2</v>
      </c>
      <c r="DH261" s="71">
        <f t="shared" si="737"/>
        <v>0</v>
      </c>
      <c r="DI261" s="71">
        <f t="shared" si="738"/>
        <v>0</v>
      </c>
      <c r="DJ261" s="54">
        <f t="shared" si="739"/>
        <v>0</v>
      </c>
      <c r="DK261" s="54">
        <f t="shared" si="740"/>
        <v>2</v>
      </c>
      <c r="DL261" s="4">
        <f t="shared" si="838"/>
        <v>0</v>
      </c>
      <c r="DM261" s="3">
        <f t="shared" si="741"/>
        <v>0</v>
      </c>
      <c r="DN261" s="3">
        <f t="shared" si="742"/>
        <v>0</v>
      </c>
      <c r="DO261" s="4" t="e">
        <f t="shared" si="743"/>
        <v>#DIV/0!</v>
      </c>
      <c r="DP261" s="57"/>
      <c r="DQ261" s="57"/>
      <c r="DR261" s="56">
        <f t="shared" si="839"/>
        <v>2</v>
      </c>
      <c r="DS261" s="56">
        <f t="shared" si="840"/>
        <v>0</v>
      </c>
      <c r="DT261" s="38">
        <f t="shared" si="841"/>
        <v>0</v>
      </c>
      <c r="DU261" s="38">
        <f t="shared" si="744"/>
        <v>2</v>
      </c>
      <c r="DV261" s="38">
        <f t="shared" si="842"/>
        <v>0</v>
      </c>
      <c r="DW261" s="39">
        <f t="shared" si="843"/>
        <v>0</v>
      </c>
      <c r="DX261" s="39">
        <f t="shared" si="844"/>
        <v>0</v>
      </c>
      <c r="DY261" s="39">
        <f t="shared" si="845"/>
        <v>0</v>
      </c>
      <c r="DZ261" s="39">
        <f t="shared" si="846"/>
        <v>0</v>
      </c>
      <c r="EA261" s="39">
        <f t="shared" si="847"/>
        <v>0</v>
      </c>
      <c r="EB261" s="37" t="e">
        <f t="shared" si="745"/>
        <v>#DIV/0!</v>
      </c>
      <c r="EC261" s="37" t="e">
        <f t="shared" si="746"/>
        <v>#DIV/0!</v>
      </c>
      <c r="ED261" s="37" t="e">
        <f t="shared" si="747"/>
        <v>#DIV/0!</v>
      </c>
      <c r="EE261" s="37" t="e">
        <f t="shared" si="748"/>
        <v>#DIV/0!</v>
      </c>
      <c r="EF261" s="39" t="e">
        <f t="shared" si="749"/>
        <v>#DIV/0!</v>
      </c>
      <c r="EG261" s="37" t="e">
        <f t="shared" si="750"/>
        <v>#DIV/0!</v>
      </c>
      <c r="EH261" s="37" t="e">
        <f t="shared" si="751"/>
        <v>#DIV/0!</v>
      </c>
      <c r="EI261" s="11" t="b">
        <f t="shared" si="752"/>
        <v>1</v>
      </c>
      <c r="EJ261" s="11" t="b">
        <f t="shared" si="753"/>
        <v>0</v>
      </c>
      <c r="EK261" s="39" t="e">
        <f t="shared" si="754"/>
        <v>#DIV/0!</v>
      </c>
      <c r="EL261" s="39" t="e">
        <f t="shared" si="755"/>
        <v>#DIV/0!</v>
      </c>
      <c r="EM261" s="39" t="e">
        <f t="shared" si="756"/>
        <v>#DIV/0!</v>
      </c>
      <c r="EN261" s="39" t="e">
        <f t="shared" si="757"/>
        <v>#DIV/0!</v>
      </c>
      <c r="EO261" s="39" t="e">
        <f t="shared" si="758"/>
        <v>#DIV/0!</v>
      </c>
      <c r="EP261" s="39" t="e">
        <f t="shared" si="759"/>
        <v>#DIV/0!</v>
      </c>
      <c r="EQ261" s="39" t="e">
        <f t="shared" si="760"/>
        <v>#DIV/0!</v>
      </c>
      <c r="ER261" s="39" t="e">
        <f t="shared" si="761"/>
        <v>#DIV/0!</v>
      </c>
      <c r="ES261" s="58" t="str">
        <f t="shared" si="762"/>
        <v>(OH,F,Cl)-dominate amphibole</v>
      </c>
      <c r="ET261" s="58" t="e">
        <f t="shared" si="763"/>
        <v>#N/A</v>
      </c>
      <c r="EU261" s="56">
        <f t="shared" si="848"/>
        <v>0</v>
      </c>
      <c r="EV261" s="56">
        <f t="shared" si="849"/>
        <v>0</v>
      </c>
      <c r="EW261" s="56">
        <f t="shared" si="850"/>
        <v>0</v>
      </c>
      <c r="EX261" s="56">
        <f t="shared" si="851"/>
        <v>0</v>
      </c>
      <c r="EY261" s="56">
        <f t="shared" si="852"/>
        <v>0</v>
      </c>
      <c r="EZ261" s="56">
        <f t="shared" si="853"/>
        <v>0</v>
      </c>
      <c r="FA261" s="39">
        <f t="shared" si="854"/>
        <v>0</v>
      </c>
      <c r="FB261" s="39">
        <f t="shared" si="855"/>
        <v>0</v>
      </c>
      <c r="FC261" s="54">
        <f t="shared" si="856"/>
        <v>0</v>
      </c>
      <c r="FD261" s="54">
        <f t="shared" si="857"/>
        <v>0</v>
      </c>
      <c r="FE261" s="39">
        <f t="shared" si="858"/>
        <v>0</v>
      </c>
      <c r="FF261" s="54">
        <f t="shared" si="859"/>
        <v>0</v>
      </c>
      <c r="FG261" s="39">
        <f t="shared" si="860"/>
        <v>0</v>
      </c>
      <c r="FH261" s="39">
        <f t="shared" si="764"/>
        <v>0</v>
      </c>
      <c r="FI261" s="39">
        <f t="shared" si="765"/>
        <v>0</v>
      </c>
      <c r="FJ261" s="39">
        <f t="shared" si="766"/>
        <v>0</v>
      </c>
      <c r="FK261" s="39" t="e">
        <f t="shared" si="767"/>
        <v>#DIV/0!</v>
      </c>
      <c r="FL261" s="39" t="e">
        <f t="shared" si="768"/>
        <v>#DIV/0!</v>
      </c>
      <c r="FM261" s="39" t="e">
        <f t="shared" si="769"/>
        <v>#DIV/0!</v>
      </c>
      <c r="FN261" s="39">
        <f t="shared" si="770"/>
        <v>1</v>
      </c>
      <c r="FO261" s="39">
        <f t="shared" si="861"/>
        <v>0</v>
      </c>
      <c r="FP261" s="39">
        <f t="shared" si="862"/>
        <v>0</v>
      </c>
      <c r="FQ261" s="39">
        <f t="shared" si="863"/>
        <v>0</v>
      </c>
      <c r="FR261" s="39">
        <f t="shared" si="771"/>
        <v>0</v>
      </c>
      <c r="FS261" s="39">
        <f t="shared" si="772"/>
        <v>0</v>
      </c>
      <c r="FU261" s="39" t="e">
        <f t="shared" si="773"/>
        <v>#DIV/0!</v>
      </c>
      <c r="FV261" s="39" t="e">
        <f t="shared" si="774"/>
        <v>#DIV/0!</v>
      </c>
      <c r="FW261" s="39" t="e">
        <f t="shared" si="775"/>
        <v>#DIV/0!</v>
      </c>
      <c r="FY261" s="39" t="e">
        <f t="shared" si="776"/>
        <v>#DIV/0!</v>
      </c>
      <c r="FZ261" s="39" t="e">
        <f t="shared" si="777"/>
        <v>#DIV/0!</v>
      </c>
      <c r="GA261" s="39" t="e">
        <f t="shared" si="778"/>
        <v>#DIV/0!</v>
      </c>
      <c r="GB261" s="39" t="e">
        <f t="shared" si="779"/>
        <v>#DIV/0!</v>
      </c>
      <c r="GC261" s="39" t="e">
        <f t="shared" si="780"/>
        <v>#DIV/0!</v>
      </c>
      <c r="GD261" s="39" t="e">
        <f t="shared" si="781"/>
        <v>#DIV/0!</v>
      </c>
      <c r="GE261" s="39" t="e">
        <f t="shared" si="782"/>
        <v>#DIV/0!</v>
      </c>
      <c r="GF261" s="39" t="e">
        <f t="shared" si="783"/>
        <v>#DIV/0!</v>
      </c>
      <c r="GG261" s="39" t="e">
        <f t="shared" si="784"/>
        <v>#DIV/0!</v>
      </c>
      <c r="GH261" s="39" t="e">
        <f t="shared" si="785"/>
        <v>#DIV/0!</v>
      </c>
      <c r="GI261" s="39"/>
      <c r="GJ261" s="39" t="e">
        <f t="shared" si="786"/>
        <v>#DIV/0!</v>
      </c>
      <c r="GK261" s="39" t="e">
        <f t="shared" si="787"/>
        <v>#DIV/0!</v>
      </c>
      <c r="GL261" s="39" t="e">
        <f t="shared" si="788"/>
        <v>#DIV/0!</v>
      </c>
      <c r="GM261" s="39" t="e">
        <f t="shared" si="789"/>
        <v>#DIV/0!</v>
      </c>
      <c r="GN261" s="39" t="e">
        <f t="shared" si="790"/>
        <v>#DIV/0!</v>
      </c>
      <c r="GO261" s="57"/>
      <c r="GP261" s="57" t="e">
        <f t="shared" si="791"/>
        <v>#DIV/0!</v>
      </c>
      <c r="GQ261" s="59" t="e">
        <f t="shared" si="792"/>
        <v>#DIV/0!</v>
      </c>
      <c r="GR261" s="41" t="e">
        <f t="shared" si="793"/>
        <v>#DIV/0!</v>
      </c>
      <c r="GS261" s="57" t="e">
        <f t="shared" si="794"/>
        <v>#DIV/0!</v>
      </c>
      <c r="GT261" s="57" t="e">
        <f t="shared" si="795"/>
        <v>#DIV/0!</v>
      </c>
      <c r="GU261" s="57" t="e">
        <f t="shared" si="796"/>
        <v>#DIV/0!</v>
      </c>
      <c r="GV261" s="57"/>
      <c r="GW261" s="42" t="e">
        <f t="shared" si="797"/>
        <v>#DIV/0!</v>
      </c>
      <c r="GX261" s="42" t="e">
        <f t="shared" si="798"/>
        <v>#DIV/0!</v>
      </c>
      <c r="GY261" s="42" t="e">
        <f t="shared" si="799"/>
        <v>#DIV/0!</v>
      </c>
      <c r="GZ261" s="57"/>
      <c r="HA261" s="2" t="e">
        <f t="shared" si="800"/>
        <v>#DIV/0!</v>
      </c>
      <c r="HB261" s="2" t="e">
        <f t="shared" si="801"/>
        <v>#DIV/0!</v>
      </c>
      <c r="HC261" s="2" t="e">
        <f t="shared" si="802"/>
        <v>#DIV/0!</v>
      </c>
      <c r="HD261" s="2" t="e">
        <f t="shared" si="803"/>
        <v>#DIV/0!</v>
      </c>
      <c r="HE261" s="2" t="e">
        <f t="shared" si="804"/>
        <v>#DIV/0!</v>
      </c>
      <c r="HF261" s="2" t="e">
        <f t="shared" si="805"/>
        <v>#DIV/0!</v>
      </c>
      <c r="HG261" s="2" t="e">
        <f t="shared" si="806"/>
        <v>#DIV/0!</v>
      </c>
      <c r="HH261" s="2" t="e">
        <f t="shared" si="807"/>
        <v>#DIV/0!</v>
      </c>
      <c r="HI261" s="2" t="e">
        <f t="shared" si="808"/>
        <v>#DIV/0!</v>
      </c>
      <c r="HJ261" s="11" t="e">
        <f t="shared" si="809"/>
        <v>#DIV/0!</v>
      </c>
      <c r="HK261" s="60" t="e">
        <f t="shared" si="810"/>
        <v>#DIV/0!</v>
      </c>
      <c r="HL261" s="57"/>
      <c r="HM261" s="57" t="e">
        <f t="shared" si="811"/>
        <v>#DIV/0!</v>
      </c>
      <c r="HN261" s="57" t="e">
        <f t="shared" si="812"/>
        <v>#DIV/0!</v>
      </c>
      <c r="HO261" s="57" t="e">
        <f t="shared" si="813"/>
        <v>#DIV/0!</v>
      </c>
      <c r="HP261" s="57" t="e">
        <f t="shared" si="814"/>
        <v>#DIV/0!</v>
      </c>
      <c r="HQ261" s="57" t="e">
        <f t="shared" si="815"/>
        <v>#DIV/0!</v>
      </c>
      <c r="HR261" s="57"/>
      <c r="HS261" s="57" t="e">
        <f t="shared" si="816"/>
        <v>#DIV/0!</v>
      </c>
      <c r="HT261" s="57" t="e">
        <f t="shared" si="817"/>
        <v>#DIV/0!</v>
      </c>
      <c r="HU261" s="57" t="e">
        <f t="shared" si="818"/>
        <v>#DIV/0!</v>
      </c>
      <c r="HV261" s="57" t="e">
        <f t="shared" si="819"/>
        <v>#DIV/0!</v>
      </c>
      <c r="HW261" s="57" t="e">
        <f t="shared" si="820"/>
        <v>#DIV/0!</v>
      </c>
      <c r="HX261" s="57"/>
      <c r="HY261" s="57" t="e">
        <f t="shared" si="821"/>
        <v>#DIV/0!</v>
      </c>
      <c r="HZ261" s="57" t="e">
        <f t="shared" si="822"/>
        <v>#DIV/0!</v>
      </c>
      <c r="IA261" s="57"/>
      <c r="IB261" s="61">
        <f t="shared" si="823"/>
        <v>0</v>
      </c>
      <c r="IC261" s="57" t="str">
        <f t="shared" si="824"/>
        <v/>
      </c>
      <c r="ID261" s="42"/>
      <c r="IE261" s="2" t="str">
        <f t="shared" si="825"/>
        <v/>
      </c>
      <c r="IF261" s="60" t="e">
        <f t="shared" si="826"/>
        <v>#DIV/0!</v>
      </c>
      <c r="IG261" s="60" t="str">
        <f t="shared" si="827"/>
        <v/>
      </c>
      <c r="IH261" s="60" t="str">
        <f t="shared" si="828"/>
        <v>zinco-</v>
      </c>
      <c r="II261" s="60" t="str">
        <f t="shared" si="829"/>
        <v>mangano-</v>
      </c>
      <c r="IJ261" s="60" t="e">
        <f t="shared" si="830"/>
        <v>#DIV/0!</v>
      </c>
      <c r="IK261" s="60" t="e">
        <f t="shared" si="831"/>
        <v>#DIV/0!</v>
      </c>
      <c r="IL261" s="60" t="e">
        <f t="shared" si="832"/>
        <v>#DIV/0!</v>
      </c>
      <c r="IM261" s="60" t="e">
        <f t="shared" si="833"/>
        <v>#DIV/0!</v>
      </c>
      <c r="IN261" s="60" t="str">
        <f t="shared" si="834"/>
        <v/>
      </c>
      <c r="IO261" s="60" t="str">
        <f t="shared" si="835"/>
        <v/>
      </c>
      <c r="IP261" s="57"/>
      <c r="IQ261" s="57" t="str">
        <f t="shared" si="836"/>
        <v>ERROR!!</v>
      </c>
    </row>
    <row r="262" spans="24:251">
      <c r="X262" s="29">
        <f t="shared" si="692"/>
        <v>0</v>
      </c>
      <c r="Y262" s="29">
        <f t="shared" si="693"/>
        <v>0</v>
      </c>
      <c r="Z262" s="29" t="e">
        <f t="shared" si="694"/>
        <v>#DIV/0!</v>
      </c>
      <c r="AA262" s="29" t="e">
        <f t="shared" si="695"/>
        <v>#DIV/0!</v>
      </c>
      <c r="AB262" s="29" t="e">
        <f t="shared" si="696"/>
        <v>#DIV/0!</v>
      </c>
      <c r="AC262" s="29" t="e">
        <f t="shared" si="697"/>
        <v>#DIV/0!</v>
      </c>
      <c r="AF262" s="23">
        <v>60.084299999999999</v>
      </c>
      <c r="AG262" s="23">
        <v>79.878799999999998</v>
      </c>
      <c r="AH262" s="23">
        <v>101.96120000000001</v>
      </c>
      <c r="AI262" s="23">
        <v>151.99039999999999</v>
      </c>
      <c r="AJ262" s="23">
        <v>159.69</v>
      </c>
      <c r="AK262" s="23">
        <v>71.846400000000003</v>
      </c>
      <c r="AL262" s="23">
        <v>70.9375</v>
      </c>
      <c r="AM262" s="23">
        <v>40.304400000000001</v>
      </c>
      <c r="AN262" s="23">
        <v>56.077399999999997</v>
      </c>
      <c r="AO262" s="23">
        <v>61.978999999999999</v>
      </c>
      <c r="AP262" s="23">
        <v>94.195999999999998</v>
      </c>
      <c r="AQ262" s="23">
        <v>18.998000000000001</v>
      </c>
      <c r="AR262" s="23">
        <v>35.450000000000003</v>
      </c>
      <c r="AS262" s="23">
        <v>29.88</v>
      </c>
      <c r="AT262" s="23">
        <v>74.691999999999993</v>
      </c>
      <c r="AU262" s="23">
        <v>81.39</v>
      </c>
      <c r="AX262" s="54">
        <f t="shared" si="698"/>
        <v>0</v>
      </c>
      <c r="AY262" s="54">
        <f t="shared" si="699"/>
        <v>0</v>
      </c>
      <c r="AZ262" s="54">
        <f t="shared" si="700"/>
        <v>0</v>
      </c>
      <c r="BA262" s="54">
        <f t="shared" si="701"/>
        <v>0</v>
      </c>
      <c r="BB262" s="54">
        <f t="shared" si="702"/>
        <v>0</v>
      </c>
      <c r="BC262" s="54">
        <f t="shared" si="703"/>
        <v>0</v>
      </c>
      <c r="BD262" s="54">
        <f t="shared" si="704"/>
        <v>0</v>
      </c>
      <c r="BE262" s="54">
        <f t="shared" si="705"/>
        <v>0</v>
      </c>
      <c r="BF262" s="54">
        <f t="shared" si="706"/>
        <v>0</v>
      </c>
      <c r="BG262" s="54">
        <f t="shared" si="707"/>
        <v>0</v>
      </c>
      <c r="BH262" s="54">
        <f t="shared" si="708"/>
        <v>0</v>
      </c>
      <c r="BI262" s="54">
        <f t="shared" si="709"/>
        <v>0</v>
      </c>
      <c r="BJ262" s="54">
        <f t="shared" si="710"/>
        <v>0</v>
      </c>
      <c r="BK262" s="54">
        <f t="shared" si="711"/>
        <v>0</v>
      </c>
      <c r="BL262" s="54">
        <f t="shared" si="712"/>
        <v>0</v>
      </c>
      <c r="BM262" s="42"/>
      <c r="BO262" s="54">
        <f>'Norm-coeff'!$C$2+$AX262*'Norm-coeff'!$D$2+$AY262*'Norm-coeff'!$E$2+$AZ262*'Norm-coeff'!$F$2+$BA262*'Norm-coeff'!$G$2+$BB262*'Norm-coeff'!$H$2+$BC262*'Norm-coeff'!$I$2+$BD262*'Norm-coeff'!$J$2+$BE262*'Norm-coeff'!$K$2+$BF262*'Norm-coeff'!$L$2+$BG262*'Norm-coeff'!$M$2+$BH262*'Norm-coeff'!$N$2+$BI262*'Norm-coeff'!$O$2</f>
        <v>5.4045421474420303</v>
      </c>
      <c r="BP262" s="54">
        <f>'Norm-coeff'!$C$3+$AX262*'Norm-coeff'!$D$3+$AY262*'Norm-coeff'!$E$3+$AZ262*'Norm-coeff'!$F$3+$BA262*'Norm-coeff'!$G$3+$BB262*'Norm-coeff'!$H$3+$BC262*'Norm-coeff'!$I$3+$BD262*'Norm-coeff'!$J$3+$BE262*'Norm-coeff'!$K$3+$BF262*'Norm-coeff'!$L$3+$BG262*'Norm-coeff'!$M$3+$BH262*'Norm-coeff'!$N$3+$BI262*'Norm-coeff'!$O$3</f>
        <v>3.15319116612705</v>
      </c>
      <c r="BQ262" s="54">
        <f>'Norm-coeff'!$C$4+$AX262*'Norm-coeff'!$D$4+$AY262*'Norm-coeff'!$E$4+$AZ262*'Norm-coeff'!$F$4+$BA262*'Norm-coeff'!$G$4+$BB262*'Norm-coeff'!$H$4+$BC262*'Norm-coeff'!$I$4+$BD262*'Norm-coeff'!$J$4+$BE262*'Norm-coeff'!$K$4+$BF262*'Norm-coeff'!$L$4+$BG262*'Norm-coeff'!$M$4+$BH262*'Norm-coeff'!$N$4+$BI262*'Norm-coeff'!$O$4</f>
        <v>1.42115649462768</v>
      </c>
      <c r="BR262" s="54">
        <f>'Norm-coeff'!$C$5+$AX262*'Norm-coeff'!$D$5+$AY262*'Norm-coeff'!$E$5+$AZ262*'Norm-coeff'!$F$5+$BA262*'Norm-coeff'!$G$5+$BB262*'Norm-coeff'!$H$5+$BC262*'Norm-coeff'!$I$5+$BD262*'Norm-coeff'!$J$5+$BE262*'Norm-coeff'!$K$5+$BF262*'Norm-coeff'!$L$5+$BG262*'Norm-coeff'!$M$5+$BH262*'Norm-coeff'!$N$5+$BI262*'Norm-coeff'!$O$5</f>
        <v>1.0553329241296201</v>
      </c>
      <c r="BS262" s="54">
        <f>'Norm-coeff'!$C$6+$AX262*'Norm-coeff'!$D$6+$AY262*'Norm-coeff'!$E$6+$AZ262*'Norm-coeff'!$F$6+$BA262*'Norm-coeff'!$G$6+$BB262*'Norm-coeff'!$H$6+$BC262*'Norm-coeff'!$I$6+$BD262*'Norm-coeff'!$J$6+$BE262*'Norm-coeff'!$K$6+$BF262*'Norm-coeff'!$L$6+$BG262*'Norm-coeff'!$M$6+$BH262*'Norm-coeff'!$N$6+$BI262*'Norm-coeff'!$O$6</f>
        <v>-1.48700885495103E-2</v>
      </c>
      <c r="BT262" s="54">
        <f>'Norm-coeff'!$C$7+$AX262*'Norm-coeff'!$D$7+$AY262*'Norm-coeff'!$E$7+$AZ262*'Norm-coeff'!$F$7+$BA262*'Norm-coeff'!$G$7+$BB262*'Norm-coeff'!$H$7+$BC262*'Norm-coeff'!$I$7+$BD262*'Norm-coeff'!$J$7+$BE262*'Norm-coeff'!$K$7+$BF262*'Norm-coeff'!$L$7+$BG262*'Norm-coeff'!$M$7+$BH262*'Norm-coeff'!$N$7+$BI262*'Norm-coeff'!$O$7</f>
        <v>2.0907583608832998</v>
      </c>
      <c r="BU262" s="54">
        <f>'Norm-coeff'!$C$8+$AX262*'Norm-coeff'!$D$8+$AY262*'Norm-coeff'!$E$8+$AZ262*'Norm-coeff'!$F$8+$BA262*'Norm-coeff'!$G$8+$BB262*'Norm-coeff'!$H$8+$BC262*'Norm-coeff'!$I$8+$BD262*'Norm-coeff'!$J$8+$BE262*'Norm-coeff'!$K$8+$BF262*'Norm-coeff'!$L$8+$BG262*'Norm-coeff'!$M$8+$BH262*'Norm-coeff'!$N$8+$BI262*'Norm-coeff'!$O$8</f>
        <v>0.65894159836244504</v>
      </c>
      <c r="BV262" s="54">
        <f>'Norm-coeff'!$C$9+$AX262*'Norm-coeff'!$D$9+$AY262*'Norm-coeff'!$E$9+$AZ262*'Norm-coeff'!$F$9+$BA262*'Norm-coeff'!$G$9+$BB262*'Norm-coeff'!$H$9+$BC262*'Norm-coeff'!$I$9+$BD262*'Norm-coeff'!$J$9+$BE262*'Norm-coeff'!$K$9+$BF262*'Norm-coeff'!$L$9+$BG262*'Norm-coeff'!$M$9+$BH262*'Norm-coeff'!$N$9+$BI262*'Norm-coeff'!$O$9</f>
        <v>1.48961085014701</v>
      </c>
      <c r="BW262" s="54">
        <f>'Norm-coeff'!$C$10+$AX262*'Norm-coeff'!$D$10+$AY262*'Norm-coeff'!$E$10+$AZ262*'Norm-coeff'!$F$10+$BA262*'Norm-coeff'!$G$10+$BB262*'Norm-coeff'!$H$10+$BC262*'Norm-coeff'!$I$10+$BD262*'Norm-coeff'!$J$10+$BE262*'Norm-coeff'!$K$10+$BF262*'Norm-coeff'!$L$10+$BG262*'Norm-coeff'!$M$10+$BH262*'Norm-coeff'!$N$10+$BI262*'Norm-coeff'!$O$10</f>
        <v>1.42058735749591</v>
      </c>
      <c r="BX262" s="54">
        <f>'Norm-coeff'!$C$11+$AX262*'Norm-coeff'!$D$11+$AY262*'Norm-coeff'!$E$11+$AZ262*'Norm-coeff'!$F$11+$BA262*'Norm-coeff'!$G$11+$BB262*'Norm-coeff'!$H$11+$BC262*'Norm-coeff'!$I$11+$BD262*'Norm-coeff'!$J$11+$BE262*'Norm-coeff'!$K$11+$BF262*'Norm-coeff'!$L$11+$BG262*'Norm-coeff'!$M$11+$BH262*'Norm-coeff'!$N$11+$BI262*'Norm-coeff'!$O$11</f>
        <v>0.221233014421479</v>
      </c>
      <c r="BY262" s="54">
        <f>'Norm-coeff'!$C$12+$AX262*'Norm-coeff'!$D$12+$AY262*'Norm-coeff'!$E$12+$AZ262*'Norm-coeff'!$F$12+$BA262*'Norm-coeff'!$G$12+$BB262*'Norm-coeff'!$H$12+$BC262*'Norm-coeff'!$I$12+$BD262*'Norm-coeff'!$J$12+$BE262*'Norm-coeff'!$K$12+$BF262*'Norm-coeff'!$L$12+$BG262*'Norm-coeff'!$M$12+$BH262*'Norm-coeff'!$N$12+$BI262*'Norm-coeff'!$O$12</f>
        <v>0.283527502056037</v>
      </c>
      <c r="BZ262" s="54">
        <f>'Norm-coeff'!$C$13+$AX262*'Norm-coeff'!$D$13+$AY262*'Norm-coeff'!$E$13+$AZ262*'Norm-coeff'!$F$13+$BA262*'Norm-coeff'!$G$13+$BB262*'Norm-coeff'!$H$13+$BC262*'Norm-coeff'!$I$13+$BD262*'Norm-coeff'!$J$13+$BE262*'Norm-coeff'!$K$13+$BF262*'Norm-coeff'!$L$13+$BG262*'Norm-coeff'!$M$13+$BH262*'Norm-coeff'!$N$13+$BI262*'Norm-coeff'!$O$13</f>
        <v>-4.1864930554451202E-2</v>
      </c>
      <c r="CA262" s="54">
        <f>'Norm-coeff'!$C$14+$AX262*'Norm-coeff'!$D$14+$AY262*'Norm-coeff'!$E$14+$AZ262*'Norm-coeff'!$F$14+$BA262*'Norm-coeff'!$G$14+$BB262*'Norm-coeff'!$H$14+$BC262*'Norm-coeff'!$I$14+$BD262*'Norm-coeff'!$J$14+$BE262*'Norm-coeff'!$K$14+$BF262*'Norm-coeff'!$L$14+$BG262*'Norm-coeff'!$M$14+$BH262*'Norm-coeff'!$N$14+$BI262*'Norm-coeff'!$O$14</f>
        <v>4.2526983164477103</v>
      </c>
      <c r="CC262" s="54">
        <f t="shared" si="837"/>
        <v>0</v>
      </c>
      <c r="CG262" s="54">
        <f t="shared" si="713"/>
        <v>0</v>
      </c>
      <c r="CH262" s="54">
        <f t="shared" si="864"/>
        <v>0</v>
      </c>
      <c r="CI262" s="54">
        <f t="shared" si="714"/>
        <v>0</v>
      </c>
      <c r="CJ262" s="56">
        <f t="shared" si="715"/>
        <v>0</v>
      </c>
      <c r="CK262" s="54">
        <f t="shared" si="716"/>
        <v>0</v>
      </c>
      <c r="CL262" s="54">
        <f t="shared" si="717"/>
        <v>0</v>
      </c>
      <c r="CM262" s="54">
        <f t="shared" si="718"/>
        <v>0</v>
      </c>
      <c r="CN262" s="54">
        <f t="shared" si="719"/>
        <v>0</v>
      </c>
      <c r="CO262" s="54">
        <f t="shared" si="720"/>
        <v>0</v>
      </c>
      <c r="CP262" s="54">
        <f t="shared" si="721"/>
        <v>0</v>
      </c>
      <c r="CQ262" s="54">
        <f t="shared" si="722"/>
        <v>0</v>
      </c>
      <c r="CR262" s="54">
        <f t="shared" si="723"/>
        <v>0</v>
      </c>
      <c r="CS262" s="54">
        <f t="shared" si="724"/>
        <v>0</v>
      </c>
      <c r="CU262" s="54">
        <f t="shared" si="725"/>
        <v>0</v>
      </c>
      <c r="CV262" s="54">
        <f t="shared" si="726"/>
        <v>0</v>
      </c>
      <c r="CW262" s="54">
        <f t="shared" si="727"/>
        <v>0</v>
      </c>
      <c r="CX262" s="54">
        <f t="shared" si="728"/>
        <v>0</v>
      </c>
      <c r="CZ262" s="54">
        <f t="shared" si="729"/>
        <v>0</v>
      </c>
      <c r="DA262" s="54">
        <f t="shared" si="730"/>
        <v>0</v>
      </c>
      <c r="DB262" s="54">
        <f t="shared" si="731"/>
        <v>0</v>
      </c>
      <c r="DC262" s="54">
        <f t="shared" si="732"/>
        <v>0</v>
      </c>
      <c r="DD262" s="54">
        <f t="shared" si="733"/>
        <v>0</v>
      </c>
      <c r="DE262" s="54">
        <f t="shared" si="734"/>
        <v>0</v>
      </c>
      <c r="DF262" s="54">
        <f t="shared" si="735"/>
        <v>0</v>
      </c>
      <c r="DG262" s="54">
        <f t="shared" si="736"/>
        <v>2</v>
      </c>
      <c r="DH262" s="71">
        <f t="shared" si="737"/>
        <v>0</v>
      </c>
      <c r="DI262" s="71">
        <f t="shared" si="738"/>
        <v>0</v>
      </c>
      <c r="DJ262" s="54">
        <f t="shared" si="739"/>
        <v>0</v>
      </c>
      <c r="DK262" s="54">
        <f t="shared" si="740"/>
        <v>2</v>
      </c>
      <c r="DL262" s="4">
        <f t="shared" si="838"/>
        <v>0</v>
      </c>
      <c r="DM262" s="3">
        <f t="shared" si="741"/>
        <v>0</v>
      </c>
      <c r="DN262" s="3">
        <f t="shared" si="742"/>
        <v>0</v>
      </c>
      <c r="DO262" s="4" t="e">
        <f t="shared" si="743"/>
        <v>#DIV/0!</v>
      </c>
      <c r="DP262" s="57"/>
      <c r="DQ262" s="57"/>
      <c r="DR262" s="56">
        <f t="shared" si="839"/>
        <v>2</v>
      </c>
      <c r="DS262" s="56">
        <f t="shared" si="840"/>
        <v>0</v>
      </c>
      <c r="DT262" s="38">
        <f t="shared" si="841"/>
        <v>0</v>
      </c>
      <c r="DU262" s="38">
        <f t="shared" si="744"/>
        <v>2</v>
      </c>
      <c r="DV262" s="38">
        <f t="shared" si="842"/>
        <v>0</v>
      </c>
      <c r="DW262" s="39">
        <f t="shared" si="843"/>
        <v>0</v>
      </c>
      <c r="DX262" s="39">
        <f t="shared" si="844"/>
        <v>0</v>
      </c>
      <c r="DY262" s="39">
        <f t="shared" si="845"/>
        <v>0</v>
      </c>
      <c r="DZ262" s="39">
        <f t="shared" si="846"/>
        <v>0</v>
      </c>
      <c r="EA262" s="39">
        <f t="shared" si="847"/>
        <v>0</v>
      </c>
      <c r="EB262" s="37" t="e">
        <f t="shared" si="745"/>
        <v>#DIV/0!</v>
      </c>
      <c r="EC262" s="37" t="e">
        <f t="shared" si="746"/>
        <v>#DIV/0!</v>
      </c>
      <c r="ED262" s="37" t="e">
        <f t="shared" si="747"/>
        <v>#DIV/0!</v>
      </c>
      <c r="EE262" s="37" t="e">
        <f t="shared" si="748"/>
        <v>#DIV/0!</v>
      </c>
      <c r="EF262" s="39" t="e">
        <f t="shared" si="749"/>
        <v>#DIV/0!</v>
      </c>
      <c r="EG262" s="37" t="e">
        <f t="shared" si="750"/>
        <v>#DIV/0!</v>
      </c>
      <c r="EH262" s="37" t="e">
        <f t="shared" si="751"/>
        <v>#DIV/0!</v>
      </c>
      <c r="EI262" s="11" t="b">
        <f t="shared" si="752"/>
        <v>1</v>
      </c>
      <c r="EJ262" s="11" t="b">
        <f t="shared" si="753"/>
        <v>0</v>
      </c>
      <c r="EK262" s="39" t="e">
        <f t="shared" si="754"/>
        <v>#DIV/0!</v>
      </c>
      <c r="EL262" s="39" t="e">
        <f t="shared" si="755"/>
        <v>#DIV/0!</v>
      </c>
      <c r="EM262" s="39" t="e">
        <f t="shared" si="756"/>
        <v>#DIV/0!</v>
      </c>
      <c r="EN262" s="39" t="e">
        <f t="shared" si="757"/>
        <v>#DIV/0!</v>
      </c>
      <c r="EO262" s="39" t="e">
        <f t="shared" si="758"/>
        <v>#DIV/0!</v>
      </c>
      <c r="EP262" s="39" t="e">
        <f t="shared" si="759"/>
        <v>#DIV/0!</v>
      </c>
      <c r="EQ262" s="39" t="e">
        <f t="shared" si="760"/>
        <v>#DIV/0!</v>
      </c>
      <c r="ER262" s="39" t="e">
        <f t="shared" si="761"/>
        <v>#DIV/0!</v>
      </c>
      <c r="ES262" s="58" t="str">
        <f t="shared" si="762"/>
        <v>(OH,F,Cl)-dominate amphibole</v>
      </c>
      <c r="ET262" s="58" t="e">
        <f t="shared" si="763"/>
        <v>#N/A</v>
      </c>
      <c r="EU262" s="56">
        <f t="shared" si="848"/>
        <v>0</v>
      </c>
      <c r="EV262" s="56">
        <f t="shared" si="849"/>
        <v>0</v>
      </c>
      <c r="EW262" s="56">
        <f t="shared" si="850"/>
        <v>0</v>
      </c>
      <c r="EX262" s="56">
        <f t="shared" si="851"/>
        <v>0</v>
      </c>
      <c r="EY262" s="56">
        <f t="shared" si="852"/>
        <v>0</v>
      </c>
      <c r="EZ262" s="56">
        <f t="shared" si="853"/>
        <v>0</v>
      </c>
      <c r="FA262" s="39">
        <f t="shared" si="854"/>
        <v>0</v>
      </c>
      <c r="FB262" s="39">
        <f t="shared" si="855"/>
        <v>0</v>
      </c>
      <c r="FC262" s="54">
        <f t="shared" si="856"/>
        <v>0</v>
      </c>
      <c r="FD262" s="54">
        <f t="shared" si="857"/>
        <v>0</v>
      </c>
      <c r="FE262" s="39">
        <f t="shared" si="858"/>
        <v>0</v>
      </c>
      <c r="FF262" s="54">
        <f t="shared" si="859"/>
        <v>0</v>
      </c>
      <c r="FG262" s="39">
        <f t="shared" si="860"/>
        <v>0</v>
      </c>
      <c r="FH262" s="39">
        <f t="shared" si="764"/>
        <v>0</v>
      </c>
      <c r="FI262" s="39">
        <f t="shared" si="765"/>
        <v>0</v>
      </c>
      <c r="FJ262" s="39">
        <f t="shared" si="766"/>
        <v>0</v>
      </c>
      <c r="FK262" s="39" t="e">
        <f t="shared" si="767"/>
        <v>#DIV/0!</v>
      </c>
      <c r="FL262" s="39" t="e">
        <f t="shared" si="768"/>
        <v>#DIV/0!</v>
      </c>
      <c r="FM262" s="39" t="e">
        <f t="shared" si="769"/>
        <v>#DIV/0!</v>
      </c>
      <c r="FN262" s="39">
        <f t="shared" si="770"/>
        <v>1</v>
      </c>
      <c r="FO262" s="39">
        <f t="shared" si="861"/>
        <v>0</v>
      </c>
      <c r="FP262" s="39">
        <f t="shared" si="862"/>
        <v>0</v>
      </c>
      <c r="FQ262" s="39">
        <f t="shared" si="863"/>
        <v>0</v>
      </c>
      <c r="FR262" s="39">
        <f t="shared" si="771"/>
        <v>0</v>
      </c>
      <c r="FS262" s="39">
        <f t="shared" si="772"/>
        <v>0</v>
      </c>
      <c r="FU262" s="39" t="e">
        <f t="shared" si="773"/>
        <v>#DIV/0!</v>
      </c>
      <c r="FV262" s="39" t="e">
        <f t="shared" si="774"/>
        <v>#DIV/0!</v>
      </c>
      <c r="FW262" s="39" t="e">
        <f t="shared" si="775"/>
        <v>#DIV/0!</v>
      </c>
      <c r="FY262" s="39" t="e">
        <f t="shared" si="776"/>
        <v>#DIV/0!</v>
      </c>
      <c r="FZ262" s="39" t="e">
        <f t="shared" si="777"/>
        <v>#DIV/0!</v>
      </c>
      <c r="GA262" s="39" t="e">
        <f t="shared" si="778"/>
        <v>#DIV/0!</v>
      </c>
      <c r="GB262" s="39" t="e">
        <f t="shared" si="779"/>
        <v>#DIV/0!</v>
      </c>
      <c r="GC262" s="39" t="e">
        <f t="shared" si="780"/>
        <v>#DIV/0!</v>
      </c>
      <c r="GD262" s="39" t="e">
        <f t="shared" si="781"/>
        <v>#DIV/0!</v>
      </c>
      <c r="GE262" s="39" t="e">
        <f t="shared" si="782"/>
        <v>#DIV/0!</v>
      </c>
      <c r="GF262" s="39" t="e">
        <f t="shared" si="783"/>
        <v>#DIV/0!</v>
      </c>
      <c r="GG262" s="39" t="e">
        <f t="shared" si="784"/>
        <v>#DIV/0!</v>
      </c>
      <c r="GH262" s="39" t="e">
        <f t="shared" si="785"/>
        <v>#DIV/0!</v>
      </c>
      <c r="GI262" s="39"/>
      <c r="GJ262" s="39" t="e">
        <f t="shared" si="786"/>
        <v>#DIV/0!</v>
      </c>
      <c r="GK262" s="39" t="e">
        <f t="shared" si="787"/>
        <v>#DIV/0!</v>
      </c>
      <c r="GL262" s="39" t="e">
        <f t="shared" si="788"/>
        <v>#DIV/0!</v>
      </c>
      <c r="GM262" s="39" t="e">
        <f t="shared" si="789"/>
        <v>#DIV/0!</v>
      </c>
      <c r="GN262" s="39" t="e">
        <f t="shared" si="790"/>
        <v>#DIV/0!</v>
      </c>
      <c r="GO262" s="57"/>
      <c r="GP262" s="57" t="e">
        <f t="shared" si="791"/>
        <v>#DIV/0!</v>
      </c>
      <c r="GQ262" s="59" t="e">
        <f t="shared" si="792"/>
        <v>#DIV/0!</v>
      </c>
      <c r="GR262" s="41" t="e">
        <f t="shared" si="793"/>
        <v>#DIV/0!</v>
      </c>
      <c r="GS262" s="57" t="e">
        <f t="shared" si="794"/>
        <v>#DIV/0!</v>
      </c>
      <c r="GT262" s="57" t="e">
        <f t="shared" si="795"/>
        <v>#DIV/0!</v>
      </c>
      <c r="GU262" s="57" t="e">
        <f t="shared" si="796"/>
        <v>#DIV/0!</v>
      </c>
      <c r="GV262" s="57"/>
      <c r="GW262" s="42" t="e">
        <f t="shared" si="797"/>
        <v>#DIV/0!</v>
      </c>
      <c r="GX262" s="42" t="e">
        <f t="shared" si="798"/>
        <v>#DIV/0!</v>
      </c>
      <c r="GY262" s="42" t="e">
        <f t="shared" si="799"/>
        <v>#DIV/0!</v>
      </c>
      <c r="GZ262" s="57"/>
      <c r="HA262" s="2" t="e">
        <f t="shared" si="800"/>
        <v>#DIV/0!</v>
      </c>
      <c r="HB262" s="2" t="e">
        <f t="shared" si="801"/>
        <v>#DIV/0!</v>
      </c>
      <c r="HC262" s="2" t="e">
        <f t="shared" si="802"/>
        <v>#DIV/0!</v>
      </c>
      <c r="HD262" s="2" t="e">
        <f t="shared" si="803"/>
        <v>#DIV/0!</v>
      </c>
      <c r="HE262" s="2" t="e">
        <f t="shared" si="804"/>
        <v>#DIV/0!</v>
      </c>
      <c r="HF262" s="2" t="e">
        <f t="shared" si="805"/>
        <v>#DIV/0!</v>
      </c>
      <c r="HG262" s="2" t="e">
        <f t="shared" si="806"/>
        <v>#DIV/0!</v>
      </c>
      <c r="HH262" s="2" t="e">
        <f t="shared" si="807"/>
        <v>#DIV/0!</v>
      </c>
      <c r="HI262" s="2" t="e">
        <f t="shared" si="808"/>
        <v>#DIV/0!</v>
      </c>
      <c r="HJ262" s="11" t="e">
        <f t="shared" si="809"/>
        <v>#DIV/0!</v>
      </c>
      <c r="HK262" s="60" t="e">
        <f t="shared" si="810"/>
        <v>#DIV/0!</v>
      </c>
      <c r="HL262" s="57"/>
      <c r="HM262" s="57" t="e">
        <f t="shared" si="811"/>
        <v>#DIV/0!</v>
      </c>
      <c r="HN262" s="57" t="e">
        <f t="shared" si="812"/>
        <v>#DIV/0!</v>
      </c>
      <c r="HO262" s="57" t="e">
        <f t="shared" si="813"/>
        <v>#DIV/0!</v>
      </c>
      <c r="HP262" s="57" t="e">
        <f t="shared" si="814"/>
        <v>#DIV/0!</v>
      </c>
      <c r="HQ262" s="57" t="e">
        <f t="shared" si="815"/>
        <v>#DIV/0!</v>
      </c>
      <c r="HR262" s="57"/>
      <c r="HS262" s="57" t="e">
        <f t="shared" si="816"/>
        <v>#DIV/0!</v>
      </c>
      <c r="HT262" s="57" t="e">
        <f t="shared" si="817"/>
        <v>#DIV/0!</v>
      </c>
      <c r="HU262" s="57" t="e">
        <f t="shared" si="818"/>
        <v>#DIV/0!</v>
      </c>
      <c r="HV262" s="57" t="e">
        <f t="shared" si="819"/>
        <v>#DIV/0!</v>
      </c>
      <c r="HW262" s="57" t="e">
        <f t="shared" si="820"/>
        <v>#DIV/0!</v>
      </c>
      <c r="HX262" s="57"/>
      <c r="HY262" s="57" t="e">
        <f t="shared" si="821"/>
        <v>#DIV/0!</v>
      </c>
      <c r="HZ262" s="57" t="e">
        <f t="shared" si="822"/>
        <v>#DIV/0!</v>
      </c>
      <c r="IA262" s="57"/>
      <c r="IB262" s="61">
        <f t="shared" si="823"/>
        <v>0</v>
      </c>
      <c r="IC262" s="57" t="str">
        <f t="shared" si="824"/>
        <v/>
      </c>
      <c r="ID262" s="42"/>
      <c r="IE262" s="2" t="str">
        <f t="shared" si="825"/>
        <v/>
      </c>
      <c r="IF262" s="60" t="e">
        <f t="shared" si="826"/>
        <v>#DIV/0!</v>
      </c>
      <c r="IG262" s="60" t="str">
        <f t="shared" si="827"/>
        <v/>
      </c>
      <c r="IH262" s="60" t="str">
        <f t="shared" si="828"/>
        <v>zinco-</v>
      </c>
      <c r="II262" s="60" t="str">
        <f t="shared" si="829"/>
        <v>mangano-</v>
      </c>
      <c r="IJ262" s="60" t="e">
        <f t="shared" si="830"/>
        <v>#DIV/0!</v>
      </c>
      <c r="IK262" s="60" t="e">
        <f t="shared" si="831"/>
        <v>#DIV/0!</v>
      </c>
      <c r="IL262" s="60" t="e">
        <f t="shared" si="832"/>
        <v>#DIV/0!</v>
      </c>
      <c r="IM262" s="60" t="e">
        <f t="shared" si="833"/>
        <v>#DIV/0!</v>
      </c>
      <c r="IN262" s="60" t="str">
        <f t="shared" si="834"/>
        <v/>
      </c>
      <c r="IO262" s="60" t="str">
        <f t="shared" si="835"/>
        <v/>
      </c>
      <c r="IP262" s="57"/>
      <c r="IQ262" s="57" t="str">
        <f t="shared" si="836"/>
        <v>ERROR!!</v>
      </c>
    </row>
    <row r="263" spans="24:251">
      <c r="X263" s="29">
        <f t="shared" si="692"/>
        <v>0</v>
      </c>
      <c r="Y263" s="29">
        <f t="shared" si="693"/>
        <v>0</v>
      </c>
      <c r="Z263" s="29" t="e">
        <f t="shared" si="694"/>
        <v>#DIV/0!</v>
      </c>
      <c r="AA263" s="29" t="e">
        <f t="shared" si="695"/>
        <v>#DIV/0!</v>
      </c>
      <c r="AB263" s="29" t="e">
        <f t="shared" si="696"/>
        <v>#DIV/0!</v>
      </c>
      <c r="AC263" s="29" t="e">
        <f t="shared" si="697"/>
        <v>#DIV/0!</v>
      </c>
      <c r="AF263" s="23">
        <v>60.084299999999999</v>
      </c>
      <c r="AG263" s="23">
        <v>79.878799999999998</v>
      </c>
      <c r="AH263" s="23">
        <v>101.96120000000001</v>
      </c>
      <c r="AI263" s="23">
        <v>151.99039999999999</v>
      </c>
      <c r="AJ263" s="23">
        <v>159.69</v>
      </c>
      <c r="AK263" s="23">
        <v>71.846400000000003</v>
      </c>
      <c r="AL263" s="23">
        <v>70.9375</v>
      </c>
      <c r="AM263" s="23">
        <v>40.304400000000001</v>
      </c>
      <c r="AN263" s="23">
        <v>56.077399999999997</v>
      </c>
      <c r="AO263" s="23">
        <v>61.978999999999999</v>
      </c>
      <c r="AP263" s="23">
        <v>94.195999999999998</v>
      </c>
      <c r="AQ263" s="23">
        <v>18.998000000000001</v>
      </c>
      <c r="AR263" s="23">
        <v>35.450000000000003</v>
      </c>
      <c r="AS263" s="23">
        <v>29.88</v>
      </c>
      <c r="AT263" s="23">
        <v>74.691999999999993</v>
      </c>
      <c r="AU263" s="23">
        <v>81.39</v>
      </c>
      <c r="AX263" s="54">
        <f t="shared" si="698"/>
        <v>0</v>
      </c>
      <c r="AY263" s="54">
        <f t="shared" si="699"/>
        <v>0</v>
      </c>
      <c r="AZ263" s="54">
        <f t="shared" si="700"/>
        <v>0</v>
      </c>
      <c r="BA263" s="54">
        <f t="shared" si="701"/>
        <v>0</v>
      </c>
      <c r="BB263" s="54">
        <f t="shared" si="702"/>
        <v>0</v>
      </c>
      <c r="BC263" s="54">
        <f t="shared" si="703"/>
        <v>0</v>
      </c>
      <c r="BD263" s="54">
        <f t="shared" si="704"/>
        <v>0</v>
      </c>
      <c r="BE263" s="54">
        <f t="shared" si="705"/>
        <v>0</v>
      </c>
      <c r="BF263" s="54">
        <f t="shared" si="706"/>
        <v>0</v>
      </c>
      <c r="BG263" s="54">
        <f t="shared" si="707"/>
        <v>0</v>
      </c>
      <c r="BH263" s="54">
        <f t="shared" si="708"/>
        <v>0</v>
      </c>
      <c r="BI263" s="54">
        <f t="shared" si="709"/>
        <v>0</v>
      </c>
      <c r="BJ263" s="54">
        <f t="shared" si="710"/>
        <v>0</v>
      </c>
      <c r="BK263" s="54">
        <f t="shared" si="711"/>
        <v>0</v>
      </c>
      <c r="BL263" s="54">
        <f t="shared" si="712"/>
        <v>0</v>
      </c>
      <c r="BM263" s="42"/>
      <c r="BO263" s="54">
        <f>'Norm-coeff'!$C$2+$AX263*'Norm-coeff'!$D$2+$AY263*'Norm-coeff'!$E$2+$AZ263*'Norm-coeff'!$F$2+$BA263*'Norm-coeff'!$G$2+$BB263*'Norm-coeff'!$H$2+$BC263*'Norm-coeff'!$I$2+$BD263*'Norm-coeff'!$J$2+$BE263*'Norm-coeff'!$K$2+$BF263*'Norm-coeff'!$L$2+$BG263*'Norm-coeff'!$M$2+$BH263*'Norm-coeff'!$N$2+$BI263*'Norm-coeff'!$O$2</f>
        <v>5.4045421474420303</v>
      </c>
      <c r="BP263" s="54">
        <f>'Norm-coeff'!$C$3+$AX263*'Norm-coeff'!$D$3+$AY263*'Norm-coeff'!$E$3+$AZ263*'Norm-coeff'!$F$3+$BA263*'Norm-coeff'!$G$3+$BB263*'Norm-coeff'!$H$3+$BC263*'Norm-coeff'!$I$3+$BD263*'Norm-coeff'!$J$3+$BE263*'Norm-coeff'!$K$3+$BF263*'Norm-coeff'!$L$3+$BG263*'Norm-coeff'!$M$3+$BH263*'Norm-coeff'!$N$3+$BI263*'Norm-coeff'!$O$3</f>
        <v>3.15319116612705</v>
      </c>
      <c r="BQ263" s="54">
        <f>'Norm-coeff'!$C$4+$AX263*'Norm-coeff'!$D$4+$AY263*'Norm-coeff'!$E$4+$AZ263*'Norm-coeff'!$F$4+$BA263*'Norm-coeff'!$G$4+$BB263*'Norm-coeff'!$H$4+$BC263*'Norm-coeff'!$I$4+$BD263*'Norm-coeff'!$J$4+$BE263*'Norm-coeff'!$K$4+$BF263*'Norm-coeff'!$L$4+$BG263*'Norm-coeff'!$M$4+$BH263*'Norm-coeff'!$N$4+$BI263*'Norm-coeff'!$O$4</f>
        <v>1.42115649462768</v>
      </c>
      <c r="BR263" s="54">
        <f>'Norm-coeff'!$C$5+$AX263*'Norm-coeff'!$D$5+$AY263*'Norm-coeff'!$E$5+$AZ263*'Norm-coeff'!$F$5+$BA263*'Norm-coeff'!$G$5+$BB263*'Norm-coeff'!$H$5+$BC263*'Norm-coeff'!$I$5+$BD263*'Norm-coeff'!$J$5+$BE263*'Norm-coeff'!$K$5+$BF263*'Norm-coeff'!$L$5+$BG263*'Norm-coeff'!$M$5+$BH263*'Norm-coeff'!$N$5+$BI263*'Norm-coeff'!$O$5</f>
        <v>1.0553329241296201</v>
      </c>
      <c r="BS263" s="54">
        <f>'Norm-coeff'!$C$6+$AX263*'Norm-coeff'!$D$6+$AY263*'Norm-coeff'!$E$6+$AZ263*'Norm-coeff'!$F$6+$BA263*'Norm-coeff'!$G$6+$BB263*'Norm-coeff'!$H$6+$BC263*'Norm-coeff'!$I$6+$BD263*'Norm-coeff'!$J$6+$BE263*'Norm-coeff'!$K$6+$BF263*'Norm-coeff'!$L$6+$BG263*'Norm-coeff'!$M$6+$BH263*'Norm-coeff'!$N$6+$BI263*'Norm-coeff'!$O$6</f>
        <v>-1.48700885495103E-2</v>
      </c>
      <c r="BT263" s="54">
        <f>'Norm-coeff'!$C$7+$AX263*'Norm-coeff'!$D$7+$AY263*'Norm-coeff'!$E$7+$AZ263*'Norm-coeff'!$F$7+$BA263*'Norm-coeff'!$G$7+$BB263*'Norm-coeff'!$H$7+$BC263*'Norm-coeff'!$I$7+$BD263*'Norm-coeff'!$J$7+$BE263*'Norm-coeff'!$K$7+$BF263*'Norm-coeff'!$L$7+$BG263*'Norm-coeff'!$M$7+$BH263*'Norm-coeff'!$N$7+$BI263*'Norm-coeff'!$O$7</f>
        <v>2.0907583608832998</v>
      </c>
      <c r="BU263" s="54">
        <f>'Norm-coeff'!$C$8+$AX263*'Norm-coeff'!$D$8+$AY263*'Norm-coeff'!$E$8+$AZ263*'Norm-coeff'!$F$8+$BA263*'Norm-coeff'!$G$8+$BB263*'Norm-coeff'!$H$8+$BC263*'Norm-coeff'!$I$8+$BD263*'Norm-coeff'!$J$8+$BE263*'Norm-coeff'!$K$8+$BF263*'Norm-coeff'!$L$8+$BG263*'Norm-coeff'!$M$8+$BH263*'Norm-coeff'!$N$8+$BI263*'Norm-coeff'!$O$8</f>
        <v>0.65894159836244504</v>
      </c>
      <c r="BV263" s="54">
        <f>'Norm-coeff'!$C$9+$AX263*'Norm-coeff'!$D$9+$AY263*'Norm-coeff'!$E$9+$AZ263*'Norm-coeff'!$F$9+$BA263*'Norm-coeff'!$G$9+$BB263*'Norm-coeff'!$H$9+$BC263*'Norm-coeff'!$I$9+$BD263*'Norm-coeff'!$J$9+$BE263*'Norm-coeff'!$K$9+$BF263*'Norm-coeff'!$L$9+$BG263*'Norm-coeff'!$M$9+$BH263*'Norm-coeff'!$N$9+$BI263*'Norm-coeff'!$O$9</f>
        <v>1.48961085014701</v>
      </c>
      <c r="BW263" s="54">
        <f>'Norm-coeff'!$C$10+$AX263*'Norm-coeff'!$D$10+$AY263*'Norm-coeff'!$E$10+$AZ263*'Norm-coeff'!$F$10+$BA263*'Norm-coeff'!$G$10+$BB263*'Norm-coeff'!$H$10+$BC263*'Norm-coeff'!$I$10+$BD263*'Norm-coeff'!$J$10+$BE263*'Norm-coeff'!$K$10+$BF263*'Norm-coeff'!$L$10+$BG263*'Norm-coeff'!$M$10+$BH263*'Norm-coeff'!$N$10+$BI263*'Norm-coeff'!$O$10</f>
        <v>1.42058735749591</v>
      </c>
      <c r="BX263" s="54">
        <f>'Norm-coeff'!$C$11+$AX263*'Norm-coeff'!$D$11+$AY263*'Norm-coeff'!$E$11+$AZ263*'Norm-coeff'!$F$11+$BA263*'Norm-coeff'!$G$11+$BB263*'Norm-coeff'!$H$11+$BC263*'Norm-coeff'!$I$11+$BD263*'Norm-coeff'!$J$11+$BE263*'Norm-coeff'!$K$11+$BF263*'Norm-coeff'!$L$11+$BG263*'Norm-coeff'!$M$11+$BH263*'Norm-coeff'!$N$11+$BI263*'Norm-coeff'!$O$11</f>
        <v>0.221233014421479</v>
      </c>
      <c r="BY263" s="54">
        <f>'Norm-coeff'!$C$12+$AX263*'Norm-coeff'!$D$12+$AY263*'Norm-coeff'!$E$12+$AZ263*'Norm-coeff'!$F$12+$BA263*'Norm-coeff'!$G$12+$BB263*'Norm-coeff'!$H$12+$BC263*'Norm-coeff'!$I$12+$BD263*'Norm-coeff'!$J$12+$BE263*'Norm-coeff'!$K$12+$BF263*'Norm-coeff'!$L$12+$BG263*'Norm-coeff'!$M$12+$BH263*'Norm-coeff'!$N$12+$BI263*'Norm-coeff'!$O$12</f>
        <v>0.283527502056037</v>
      </c>
      <c r="BZ263" s="54">
        <f>'Norm-coeff'!$C$13+$AX263*'Norm-coeff'!$D$13+$AY263*'Norm-coeff'!$E$13+$AZ263*'Norm-coeff'!$F$13+$BA263*'Norm-coeff'!$G$13+$BB263*'Norm-coeff'!$H$13+$BC263*'Norm-coeff'!$I$13+$BD263*'Norm-coeff'!$J$13+$BE263*'Norm-coeff'!$K$13+$BF263*'Norm-coeff'!$L$13+$BG263*'Norm-coeff'!$M$13+$BH263*'Norm-coeff'!$N$13+$BI263*'Norm-coeff'!$O$13</f>
        <v>-4.1864930554451202E-2</v>
      </c>
      <c r="CA263" s="54">
        <f>'Norm-coeff'!$C$14+$AX263*'Norm-coeff'!$D$14+$AY263*'Norm-coeff'!$E$14+$AZ263*'Norm-coeff'!$F$14+$BA263*'Norm-coeff'!$G$14+$BB263*'Norm-coeff'!$H$14+$BC263*'Norm-coeff'!$I$14+$BD263*'Norm-coeff'!$J$14+$BE263*'Norm-coeff'!$K$14+$BF263*'Norm-coeff'!$L$14+$BG263*'Norm-coeff'!$M$14+$BH263*'Norm-coeff'!$N$14+$BI263*'Norm-coeff'!$O$14</f>
        <v>4.2526983164477103</v>
      </c>
      <c r="CC263" s="54">
        <f t="shared" si="837"/>
        <v>0</v>
      </c>
      <c r="CG263" s="54">
        <f t="shared" si="713"/>
        <v>0</v>
      </c>
      <c r="CH263" s="54">
        <f t="shared" si="864"/>
        <v>0</v>
      </c>
      <c r="CI263" s="54">
        <f t="shared" si="714"/>
        <v>0</v>
      </c>
      <c r="CJ263" s="56">
        <f t="shared" si="715"/>
        <v>0</v>
      </c>
      <c r="CK263" s="54">
        <f t="shared" si="716"/>
        <v>0</v>
      </c>
      <c r="CL263" s="54">
        <f t="shared" si="717"/>
        <v>0</v>
      </c>
      <c r="CM263" s="54">
        <f t="shared" si="718"/>
        <v>0</v>
      </c>
      <c r="CN263" s="54">
        <f t="shared" si="719"/>
        <v>0</v>
      </c>
      <c r="CO263" s="54">
        <f t="shared" si="720"/>
        <v>0</v>
      </c>
      <c r="CP263" s="54">
        <f t="shared" si="721"/>
        <v>0</v>
      </c>
      <c r="CQ263" s="54">
        <f t="shared" si="722"/>
        <v>0</v>
      </c>
      <c r="CR263" s="54">
        <f t="shared" si="723"/>
        <v>0</v>
      </c>
      <c r="CS263" s="54">
        <f t="shared" si="724"/>
        <v>0</v>
      </c>
      <c r="CU263" s="54">
        <f t="shared" si="725"/>
        <v>0</v>
      </c>
      <c r="CV263" s="54">
        <f t="shared" si="726"/>
        <v>0</v>
      </c>
      <c r="CW263" s="54">
        <f t="shared" si="727"/>
        <v>0</v>
      </c>
      <c r="CX263" s="54">
        <f t="shared" si="728"/>
        <v>0</v>
      </c>
      <c r="CZ263" s="54">
        <f t="shared" si="729"/>
        <v>0</v>
      </c>
      <c r="DA263" s="54">
        <f t="shared" si="730"/>
        <v>0</v>
      </c>
      <c r="DB263" s="54">
        <f t="shared" si="731"/>
        <v>0</v>
      </c>
      <c r="DC263" s="54">
        <f t="shared" si="732"/>
        <v>0</v>
      </c>
      <c r="DD263" s="54">
        <f t="shared" si="733"/>
        <v>0</v>
      </c>
      <c r="DE263" s="54">
        <f t="shared" si="734"/>
        <v>0</v>
      </c>
      <c r="DF263" s="54">
        <f t="shared" si="735"/>
        <v>0</v>
      </c>
      <c r="DG263" s="54">
        <f t="shared" si="736"/>
        <v>2</v>
      </c>
      <c r="DH263" s="71">
        <f t="shared" si="737"/>
        <v>0</v>
      </c>
      <c r="DI263" s="71">
        <f t="shared" si="738"/>
        <v>0</v>
      </c>
      <c r="DJ263" s="54">
        <f t="shared" si="739"/>
        <v>0</v>
      </c>
      <c r="DK263" s="54">
        <f t="shared" si="740"/>
        <v>2</v>
      </c>
      <c r="DL263" s="4">
        <f t="shared" si="838"/>
        <v>0</v>
      </c>
      <c r="DM263" s="3">
        <f t="shared" si="741"/>
        <v>0</v>
      </c>
      <c r="DN263" s="3">
        <f t="shared" si="742"/>
        <v>0</v>
      </c>
      <c r="DO263" s="4" t="e">
        <f t="shared" si="743"/>
        <v>#DIV/0!</v>
      </c>
      <c r="DP263" s="57"/>
      <c r="DQ263" s="57"/>
      <c r="DR263" s="56">
        <f t="shared" si="839"/>
        <v>2</v>
      </c>
      <c r="DS263" s="56">
        <f t="shared" si="840"/>
        <v>0</v>
      </c>
      <c r="DT263" s="38">
        <f t="shared" si="841"/>
        <v>0</v>
      </c>
      <c r="DU263" s="38">
        <f t="shared" si="744"/>
        <v>2</v>
      </c>
      <c r="DV263" s="38">
        <f t="shared" si="842"/>
        <v>0</v>
      </c>
      <c r="DW263" s="39">
        <f t="shared" si="843"/>
        <v>0</v>
      </c>
      <c r="DX263" s="39">
        <f t="shared" si="844"/>
        <v>0</v>
      </c>
      <c r="DY263" s="39">
        <f t="shared" si="845"/>
        <v>0</v>
      </c>
      <c r="DZ263" s="39">
        <f t="shared" si="846"/>
        <v>0</v>
      </c>
      <c r="EA263" s="39">
        <f t="shared" si="847"/>
        <v>0</v>
      </c>
      <c r="EB263" s="37" t="e">
        <f t="shared" si="745"/>
        <v>#DIV/0!</v>
      </c>
      <c r="EC263" s="37" t="e">
        <f t="shared" si="746"/>
        <v>#DIV/0!</v>
      </c>
      <c r="ED263" s="37" t="e">
        <f t="shared" si="747"/>
        <v>#DIV/0!</v>
      </c>
      <c r="EE263" s="37" t="e">
        <f t="shared" si="748"/>
        <v>#DIV/0!</v>
      </c>
      <c r="EF263" s="39" t="e">
        <f t="shared" si="749"/>
        <v>#DIV/0!</v>
      </c>
      <c r="EG263" s="37" t="e">
        <f t="shared" si="750"/>
        <v>#DIV/0!</v>
      </c>
      <c r="EH263" s="37" t="e">
        <f t="shared" si="751"/>
        <v>#DIV/0!</v>
      </c>
      <c r="EI263" s="11" t="b">
        <f t="shared" si="752"/>
        <v>1</v>
      </c>
      <c r="EJ263" s="11" t="b">
        <f t="shared" si="753"/>
        <v>0</v>
      </c>
      <c r="EK263" s="39" t="e">
        <f t="shared" si="754"/>
        <v>#DIV/0!</v>
      </c>
      <c r="EL263" s="39" t="e">
        <f t="shared" si="755"/>
        <v>#DIV/0!</v>
      </c>
      <c r="EM263" s="39" t="e">
        <f t="shared" si="756"/>
        <v>#DIV/0!</v>
      </c>
      <c r="EN263" s="39" t="e">
        <f t="shared" si="757"/>
        <v>#DIV/0!</v>
      </c>
      <c r="EO263" s="39" t="e">
        <f t="shared" si="758"/>
        <v>#DIV/0!</v>
      </c>
      <c r="EP263" s="39" t="e">
        <f t="shared" si="759"/>
        <v>#DIV/0!</v>
      </c>
      <c r="EQ263" s="39" t="e">
        <f t="shared" si="760"/>
        <v>#DIV/0!</v>
      </c>
      <c r="ER263" s="39" t="e">
        <f t="shared" si="761"/>
        <v>#DIV/0!</v>
      </c>
      <c r="ES263" s="58" t="str">
        <f t="shared" si="762"/>
        <v>(OH,F,Cl)-dominate amphibole</v>
      </c>
      <c r="ET263" s="58" t="e">
        <f t="shared" si="763"/>
        <v>#N/A</v>
      </c>
      <c r="EU263" s="56">
        <f t="shared" si="848"/>
        <v>0</v>
      </c>
      <c r="EV263" s="56">
        <f t="shared" si="849"/>
        <v>0</v>
      </c>
      <c r="EW263" s="56">
        <f t="shared" si="850"/>
        <v>0</v>
      </c>
      <c r="EX263" s="56">
        <f t="shared" si="851"/>
        <v>0</v>
      </c>
      <c r="EY263" s="56">
        <f t="shared" si="852"/>
        <v>0</v>
      </c>
      <c r="EZ263" s="56">
        <f t="shared" si="853"/>
        <v>0</v>
      </c>
      <c r="FA263" s="39">
        <f t="shared" si="854"/>
        <v>0</v>
      </c>
      <c r="FB263" s="39">
        <f t="shared" si="855"/>
        <v>0</v>
      </c>
      <c r="FC263" s="54">
        <f t="shared" si="856"/>
        <v>0</v>
      </c>
      <c r="FD263" s="54">
        <f t="shared" si="857"/>
        <v>0</v>
      </c>
      <c r="FE263" s="39">
        <f t="shared" si="858"/>
        <v>0</v>
      </c>
      <c r="FF263" s="54">
        <f t="shared" si="859"/>
        <v>0</v>
      </c>
      <c r="FG263" s="39">
        <f t="shared" si="860"/>
        <v>0</v>
      </c>
      <c r="FH263" s="39">
        <f t="shared" si="764"/>
        <v>0</v>
      </c>
      <c r="FI263" s="39">
        <f t="shared" si="765"/>
        <v>0</v>
      </c>
      <c r="FJ263" s="39">
        <f t="shared" si="766"/>
        <v>0</v>
      </c>
      <c r="FK263" s="39" t="e">
        <f t="shared" si="767"/>
        <v>#DIV/0!</v>
      </c>
      <c r="FL263" s="39" t="e">
        <f t="shared" si="768"/>
        <v>#DIV/0!</v>
      </c>
      <c r="FM263" s="39" t="e">
        <f t="shared" si="769"/>
        <v>#DIV/0!</v>
      </c>
      <c r="FN263" s="39">
        <f t="shared" si="770"/>
        <v>1</v>
      </c>
      <c r="FO263" s="39">
        <f t="shared" si="861"/>
        <v>0</v>
      </c>
      <c r="FP263" s="39">
        <f t="shared" si="862"/>
        <v>0</v>
      </c>
      <c r="FQ263" s="39">
        <f t="shared" si="863"/>
        <v>0</v>
      </c>
      <c r="FR263" s="39">
        <f t="shared" si="771"/>
        <v>0</v>
      </c>
      <c r="FS263" s="39">
        <f t="shared" si="772"/>
        <v>0</v>
      </c>
      <c r="FU263" s="39" t="e">
        <f t="shared" si="773"/>
        <v>#DIV/0!</v>
      </c>
      <c r="FV263" s="39" t="e">
        <f t="shared" si="774"/>
        <v>#DIV/0!</v>
      </c>
      <c r="FW263" s="39" t="e">
        <f t="shared" si="775"/>
        <v>#DIV/0!</v>
      </c>
      <c r="FY263" s="39" t="e">
        <f t="shared" si="776"/>
        <v>#DIV/0!</v>
      </c>
      <c r="FZ263" s="39" t="e">
        <f t="shared" si="777"/>
        <v>#DIV/0!</v>
      </c>
      <c r="GA263" s="39" t="e">
        <f t="shared" si="778"/>
        <v>#DIV/0!</v>
      </c>
      <c r="GB263" s="39" t="e">
        <f t="shared" si="779"/>
        <v>#DIV/0!</v>
      </c>
      <c r="GC263" s="39" t="e">
        <f t="shared" si="780"/>
        <v>#DIV/0!</v>
      </c>
      <c r="GD263" s="39" t="e">
        <f t="shared" si="781"/>
        <v>#DIV/0!</v>
      </c>
      <c r="GE263" s="39" t="e">
        <f t="shared" si="782"/>
        <v>#DIV/0!</v>
      </c>
      <c r="GF263" s="39" t="e">
        <f t="shared" si="783"/>
        <v>#DIV/0!</v>
      </c>
      <c r="GG263" s="39" t="e">
        <f t="shared" si="784"/>
        <v>#DIV/0!</v>
      </c>
      <c r="GH263" s="39" t="e">
        <f t="shared" si="785"/>
        <v>#DIV/0!</v>
      </c>
      <c r="GI263" s="39"/>
      <c r="GJ263" s="39" t="e">
        <f t="shared" si="786"/>
        <v>#DIV/0!</v>
      </c>
      <c r="GK263" s="39" t="e">
        <f t="shared" si="787"/>
        <v>#DIV/0!</v>
      </c>
      <c r="GL263" s="39" t="e">
        <f t="shared" si="788"/>
        <v>#DIV/0!</v>
      </c>
      <c r="GM263" s="39" t="e">
        <f t="shared" si="789"/>
        <v>#DIV/0!</v>
      </c>
      <c r="GN263" s="39" t="e">
        <f t="shared" si="790"/>
        <v>#DIV/0!</v>
      </c>
      <c r="GO263" s="57"/>
      <c r="GP263" s="57" t="e">
        <f t="shared" si="791"/>
        <v>#DIV/0!</v>
      </c>
      <c r="GQ263" s="59" t="e">
        <f t="shared" si="792"/>
        <v>#DIV/0!</v>
      </c>
      <c r="GR263" s="41" t="e">
        <f t="shared" si="793"/>
        <v>#DIV/0!</v>
      </c>
      <c r="GS263" s="57" t="e">
        <f t="shared" si="794"/>
        <v>#DIV/0!</v>
      </c>
      <c r="GT263" s="57" t="e">
        <f t="shared" si="795"/>
        <v>#DIV/0!</v>
      </c>
      <c r="GU263" s="57" t="e">
        <f t="shared" si="796"/>
        <v>#DIV/0!</v>
      </c>
      <c r="GV263" s="57"/>
      <c r="GW263" s="42" t="e">
        <f t="shared" si="797"/>
        <v>#DIV/0!</v>
      </c>
      <c r="GX263" s="42" t="e">
        <f t="shared" si="798"/>
        <v>#DIV/0!</v>
      </c>
      <c r="GY263" s="42" t="e">
        <f t="shared" si="799"/>
        <v>#DIV/0!</v>
      </c>
      <c r="GZ263" s="57"/>
      <c r="HA263" s="2" t="e">
        <f t="shared" si="800"/>
        <v>#DIV/0!</v>
      </c>
      <c r="HB263" s="2" t="e">
        <f t="shared" si="801"/>
        <v>#DIV/0!</v>
      </c>
      <c r="HC263" s="2" t="e">
        <f t="shared" si="802"/>
        <v>#DIV/0!</v>
      </c>
      <c r="HD263" s="2" t="e">
        <f t="shared" si="803"/>
        <v>#DIV/0!</v>
      </c>
      <c r="HE263" s="2" t="e">
        <f t="shared" si="804"/>
        <v>#DIV/0!</v>
      </c>
      <c r="HF263" s="2" t="e">
        <f t="shared" si="805"/>
        <v>#DIV/0!</v>
      </c>
      <c r="HG263" s="2" t="e">
        <f t="shared" si="806"/>
        <v>#DIV/0!</v>
      </c>
      <c r="HH263" s="2" t="e">
        <f t="shared" si="807"/>
        <v>#DIV/0!</v>
      </c>
      <c r="HI263" s="2" t="e">
        <f t="shared" si="808"/>
        <v>#DIV/0!</v>
      </c>
      <c r="HJ263" s="11" t="e">
        <f t="shared" si="809"/>
        <v>#DIV/0!</v>
      </c>
      <c r="HK263" s="60" t="e">
        <f t="shared" si="810"/>
        <v>#DIV/0!</v>
      </c>
      <c r="HL263" s="57"/>
      <c r="HM263" s="57" t="e">
        <f t="shared" si="811"/>
        <v>#DIV/0!</v>
      </c>
      <c r="HN263" s="57" t="e">
        <f t="shared" si="812"/>
        <v>#DIV/0!</v>
      </c>
      <c r="HO263" s="57" t="e">
        <f t="shared" si="813"/>
        <v>#DIV/0!</v>
      </c>
      <c r="HP263" s="57" t="e">
        <f t="shared" si="814"/>
        <v>#DIV/0!</v>
      </c>
      <c r="HQ263" s="57" t="e">
        <f t="shared" si="815"/>
        <v>#DIV/0!</v>
      </c>
      <c r="HR263" s="57"/>
      <c r="HS263" s="57" t="e">
        <f t="shared" si="816"/>
        <v>#DIV/0!</v>
      </c>
      <c r="HT263" s="57" t="e">
        <f t="shared" si="817"/>
        <v>#DIV/0!</v>
      </c>
      <c r="HU263" s="57" t="e">
        <f t="shared" si="818"/>
        <v>#DIV/0!</v>
      </c>
      <c r="HV263" s="57" t="e">
        <f t="shared" si="819"/>
        <v>#DIV/0!</v>
      </c>
      <c r="HW263" s="57" t="e">
        <f t="shared" si="820"/>
        <v>#DIV/0!</v>
      </c>
      <c r="HX263" s="57"/>
      <c r="HY263" s="57" t="e">
        <f t="shared" si="821"/>
        <v>#DIV/0!</v>
      </c>
      <c r="HZ263" s="57" t="e">
        <f t="shared" si="822"/>
        <v>#DIV/0!</v>
      </c>
      <c r="IA263" s="57"/>
      <c r="IB263" s="61">
        <f t="shared" si="823"/>
        <v>0</v>
      </c>
      <c r="IC263" s="57" t="str">
        <f t="shared" si="824"/>
        <v/>
      </c>
      <c r="ID263" s="42"/>
      <c r="IE263" s="2" t="str">
        <f t="shared" si="825"/>
        <v/>
      </c>
      <c r="IF263" s="60" t="e">
        <f t="shared" si="826"/>
        <v>#DIV/0!</v>
      </c>
      <c r="IG263" s="60" t="str">
        <f t="shared" si="827"/>
        <v/>
      </c>
      <c r="IH263" s="60" t="str">
        <f t="shared" si="828"/>
        <v>zinco-</v>
      </c>
      <c r="II263" s="60" t="str">
        <f t="shared" si="829"/>
        <v>mangano-</v>
      </c>
      <c r="IJ263" s="60" t="e">
        <f t="shared" si="830"/>
        <v>#DIV/0!</v>
      </c>
      <c r="IK263" s="60" t="e">
        <f t="shared" si="831"/>
        <v>#DIV/0!</v>
      </c>
      <c r="IL263" s="60" t="e">
        <f t="shared" si="832"/>
        <v>#DIV/0!</v>
      </c>
      <c r="IM263" s="60" t="e">
        <f t="shared" si="833"/>
        <v>#DIV/0!</v>
      </c>
      <c r="IN263" s="60" t="str">
        <f t="shared" si="834"/>
        <v/>
      </c>
      <c r="IO263" s="60" t="str">
        <f t="shared" si="835"/>
        <v/>
      </c>
      <c r="IP263" s="57"/>
      <c r="IQ263" s="57" t="str">
        <f t="shared" si="836"/>
        <v>ERROR!!</v>
      </c>
    </row>
    <row r="264" spans="24:251">
      <c r="X264" s="29">
        <f t="shared" si="692"/>
        <v>0</v>
      </c>
      <c r="Y264" s="29">
        <f t="shared" si="693"/>
        <v>0</v>
      </c>
      <c r="Z264" s="29" t="e">
        <f t="shared" si="694"/>
        <v>#DIV/0!</v>
      </c>
      <c r="AA264" s="29" t="e">
        <f t="shared" si="695"/>
        <v>#DIV/0!</v>
      </c>
      <c r="AB264" s="29" t="e">
        <f t="shared" si="696"/>
        <v>#DIV/0!</v>
      </c>
      <c r="AC264" s="29" t="e">
        <f t="shared" si="697"/>
        <v>#DIV/0!</v>
      </c>
      <c r="AF264" s="23">
        <v>60.084299999999999</v>
      </c>
      <c r="AG264" s="23">
        <v>79.878799999999998</v>
      </c>
      <c r="AH264" s="23">
        <v>101.96120000000001</v>
      </c>
      <c r="AI264" s="23">
        <v>151.99039999999999</v>
      </c>
      <c r="AJ264" s="23">
        <v>159.69</v>
      </c>
      <c r="AK264" s="23">
        <v>71.846400000000003</v>
      </c>
      <c r="AL264" s="23">
        <v>70.9375</v>
      </c>
      <c r="AM264" s="23">
        <v>40.304400000000001</v>
      </c>
      <c r="AN264" s="23">
        <v>56.077399999999997</v>
      </c>
      <c r="AO264" s="23">
        <v>61.978999999999999</v>
      </c>
      <c r="AP264" s="23">
        <v>94.195999999999998</v>
      </c>
      <c r="AQ264" s="23">
        <v>18.998000000000001</v>
      </c>
      <c r="AR264" s="23">
        <v>35.450000000000003</v>
      </c>
      <c r="AS264" s="23">
        <v>29.88</v>
      </c>
      <c r="AT264" s="23">
        <v>74.691999999999993</v>
      </c>
      <c r="AU264" s="23">
        <v>81.39</v>
      </c>
      <c r="AX264" s="54">
        <f t="shared" si="698"/>
        <v>0</v>
      </c>
      <c r="AY264" s="54">
        <f t="shared" si="699"/>
        <v>0</v>
      </c>
      <c r="AZ264" s="54">
        <f t="shared" si="700"/>
        <v>0</v>
      </c>
      <c r="BA264" s="54">
        <f t="shared" si="701"/>
        <v>0</v>
      </c>
      <c r="BB264" s="54">
        <f t="shared" si="702"/>
        <v>0</v>
      </c>
      <c r="BC264" s="54">
        <f t="shared" si="703"/>
        <v>0</v>
      </c>
      <c r="BD264" s="54">
        <f t="shared" si="704"/>
        <v>0</v>
      </c>
      <c r="BE264" s="54">
        <f t="shared" si="705"/>
        <v>0</v>
      </c>
      <c r="BF264" s="54">
        <f t="shared" si="706"/>
        <v>0</v>
      </c>
      <c r="BG264" s="54">
        <f t="shared" si="707"/>
        <v>0</v>
      </c>
      <c r="BH264" s="54">
        <f t="shared" si="708"/>
        <v>0</v>
      </c>
      <c r="BI264" s="54">
        <f t="shared" si="709"/>
        <v>0</v>
      </c>
      <c r="BJ264" s="54">
        <f t="shared" si="710"/>
        <v>0</v>
      </c>
      <c r="BK264" s="54">
        <f t="shared" si="711"/>
        <v>0</v>
      </c>
      <c r="BL264" s="54">
        <f t="shared" si="712"/>
        <v>0</v>
      </c>
      <c r="BM264" s="42"/>
      <c r="BO264" s="54">
        <f>'Norm-coeff'!$C$2+$AX264*'Norm-coeff'!$D$2+$AY264*'Norm-coeff'!$E$2+$AZ264*'Norm-coeff'!$F$2+$BA264*'Norm-coeff'!$G$2+$BB264*'Norm-coeff'!$H$2+$BC264*'Norm-coeff'!$I$2+$BD264*'Norm-coeff'!$J$2+$BE264*'Norm-coeff'!$K$2+$BF264*'Norm-coeff'!$L$2+$BG264*'Norm-coeff'!$M$2+$BH264*'Norm-coeff'!$N$2+$BI264*'Norm-coeff'!$O$2</f>
        <v>5.4045421474420303</v>
      </c>
      <c r="BP264" s="54">
        <f>'Norm-coeff'!$C$3+$AX264*'Norm-coeff'!$D$3+$AY264*'Norm-coeff'!$E$3+$AZ264*'Norm-coeff'!$F$3+$BA264*'Norm-coeff'!$G$3+$BB264*'Norm-coeff'!$H$3+$BC264*'Norm-coeff'!$I$3+$BD264*'Norm-coeff'!$J$3+$BE264*'Norm-coeff'!$K$3+$BF264*'Norm-coeff'!$L$3+$BG264*'Norm-coeff'!$M$3+$BH264*'Norm-coeff'!$N$3+$BI264*'Norm-coeff'!$O$3</f>
        <v>3.15319116612705</v>
      </c>
      <c r="BQ264" s="54">
        <f>'Norm-coeff'!$C$4+$AX264*'Norm-coeff'!$D$4+$AY264*'Norm-coeff'!$E$4+$AZ264*'Norm-coeff'!$F$4+$BA264*'Norm-coeff'!$G$4+$BB264*'Norm-coeff'!$H$4+$BC264*'Norm-coeff'!$I$4+$BD264*'Norm-coeff'!$J$4+$BE264*'Norm-coeff'!$K$4+$BF264*'Norm-coeff'!$L$4+$BG264*'Norm-coeff'!$M$4+$BH264*'Norm-coeff'!$N$4+$BI264*'Norm-coeff'!$O$4</f>
        <v>1.42115649462768</v>
      </c>
      <c r="BR264" s="54">
        <f>'Norm-coeff'!$C$5+$AX264*'Norm-coeff'!$D$5+$AY264*'Norm-coeff'!$E$5+$AZ264*'Norm-coeff'!$F$5+$BA264*'Norm-coeff'!$G$5+$BB264*'Norm-coeff'!$H$5+$BC264*'Norm-coeff'!$I$5+$BD264*'Norm-coeff'!$J$5+$BE264*'Norm-coeff'!$K$5+$BF264*'Norm-coeff'!$L$5+$BG264*'Norm-coeff'!$M$5+$BH264*'Norm-coeff'!$N$5+$BI264*'Norm-coeff'!$O$5</f>
        <v>1.0553329241296201</v>
      </c>
      <c r="BS264" s="54">
        <f>'Norm-coeff'!$C$6+$AX264*'Norm-coeff'!$D$6+$AY264*'Norm-coeff'!$E$6+$AZ264*'Norm-coeff'!$F$6+$BA264*'Norm-coeff'!$G$6+$BB264*'Norm-coeff'!$H$6+$BC264*'Norm-coeff'!$I$6+$BD264*'Norm-coeff'!$J$6+$BE264*'Norm-coeff'!$K$6+$BF264*'Norm-coeff'!$L$6+$BG264*'Norm-coeff'!$M$6+$BH264*'Norm-coeff'!$N$6+$BI264*'Norm-coeff'!$O$6</f>
        <v>-1.48700885495103E-2</v>
      </c>
      <c r="BT264" s="54">
        <f>'Norm-coeff'!$C$7+$AX264*'Norm-coeff'!$D$7+$AY264*'Norm-coeff'!$E$7+$AZ264*'Norm-coeff'!$F$7+$BA264*'Norm-coeff'!$G$7+$BB264*'Norm-coeff'!$H$7+$BC264*'Norm-coeff'!$I$7+$BD264*'Norm-coeff'!$J$7+$BE264*'Norm-coeff'!$K$7+$BF264*'Norm-coeff'!$L$7+$BG264*'Norm-coeff'!$M$7+$BH264*'Norm-coeff'!$N$7+$BI264*'Norm-coeff'!$O$7</f>
        <v>2.0907583608832998</v>
      </c>
      <c r="BU264" s="54">
        <f>'Norm-coeff'!$C$8+$AX264*'Norm-coeff'!$D$8+$AY264*'Norm-coeff'!$E$8+$AZ264*'Norm-coeff'!$F$8+$BA264*'Norm-coeff'!$G$8+$BB264*'Norm-coeff'!$H$8+$BC264*'Norm-coeff'!$I$8+$BD264*'Norm-coeff'!$J$8+$BE264*'Norm-coeff'!$K$8+$BF264*'Norm-coeff'!$L$8+$BG264*'Norm-coeff'!$M$8+$BH264*'Norm-coeff'!$N$8+$BI264*'Norm-coeff'!$O$8</f>
        <v>0.65894159836244504</v>
      </c>
      <c r="BV264" s="54">
        <f>'Norm-coeff'!$C$9+$AX264*'Norm-coeff'!$D$9+$AY264*'Norm-coeff'!$E$9+$AZ264*'Norm-coeff'!$F$9+$BA264*'Norm-coeff'!$G$9+$BB264*'Norm-coeff'!$H$9+$BC264*'Norm-coeff'!$I$9+$BD264*'Norm-coeff'!$J$9+$BE264*'Norm-coeff'!$K$9+$BF264*'Norm-coeff'!$L$9+$BG264*'Norm-coeff'!$M$9+$BH264*'Norm-coeff'!$N$9+$BI264*'Norm-coeff'!$O$9</f>
        <v>1.48961085014701</v>
      </c>
      <c r="BW264" s="54">
        <f>'Norm-coeff'!$C$10+$AX264*'Norm-coeff'!$D$10+$AY264*'Norm-coeff'!$E$10+$AZ264*'Norm-coeff'!$F$10+$BA264*'Norm-coeff'!$G$10+$BB264*'Norm-coeff'!$H$10+$BC264*'Norm-coeff'!$I$10+$BD264*'Norm-coeff'!$J$10+$BE264*'Norm-coeff'!$K$10+$BF264*'Norm-coeff'!$L$10+$BG264*'Norm-coeff'!$M$10+$BH264*'Norm-coeff'!$N$10+$BI264*'Norm-coeff'!$O$10</f>
        <v>1.42058735749591</v>
      </c>
      <c r="BX264" s="54">
        <f>'Norm-coeff'!$C$11+$AX264*'Norm-coeff'!$D$11+$AY264*'Norm-coeff'!$E$11+$AZ264*'Norm-coeff'!$F$11+$BA264*'Norm-coeff'!$G$11+$BB264*'Norm-coeff'!$H$11+$BC264*'Norm-coeff'!$I$11+$BD264*'Norm-coeff'!$J$11+$BE264*'Norm-coeff'!$K$11+$BF264*'Norm-coeff'!$L$11+$BG264*'Norm-coeff'!$M$11+$BH264*'Norm-coeff'!$N$11+$BI264*'Norm-coeff'!$O$11</f>
        <v>0.221233014421479</v>
      </c>
      <c r="BY264" s="54">
        <f>'Norm-coeff'!$C$12+$AX264*'Norm-coeff'!$D$12+$AY264*'Norm-coeff'!$E$12+$AZ264*'Norm-coeff'!$F$12+$BA264*'Norm-coeff'!$G$12+$BB264*'Norm-coeff'!$H$12+$BC264*'Norm-coeff'!$I$12+$BD264*'Norm-coeff'!$J$12+$BE264*'Norm-coeff'!$K$12+$BF264*'Norm-coeff'!$L$12+$BG264*'Norm-coeff'!$M$12+$BH264*'Norm-coeff'!$N$12+$BI264*'Norm-coeff'!$O$12</f>
        <v>0.283527502056037</v>
      </c>
      <c r="BZ264" s="54">
        <f>'Norm-coeff'!$C$13+$AX264*'Norm-coeff'!$D$13+$AY264*'Norm-coeff'!$E$13+$AZ264*'Norm-coeff'!$F$13+$BA264*'Norm-coeff'!$G$13+$BB264*'Norm-coeff'!$H$13+$BC264*'Norm-coeff'!$I$13+$BD264*'Norm-coeff'!$J$13+$BE264*'Norm-coeff'!$K$13+$BF264*'Norm-coeff'!$L$13+$BG264*'Norm-coeff'!$M$13+$BH264*'Norm-coeff'!$N$13+$BI264*'Norm-coeff'!$O$13</f>
        <v>-4.1864930554451202E-2</v>
      </c>
      <c r="CA264" s="54">
        <f>'Norm-coeff'!$C$14+$AX264*'Norm-coeff'!$D$14+$AY264*'Norm-coeff'!$E$14+$AZ264*'Norm-coeff'!$F$14+$BA264*'Norm-coeff'!$G$14+$BB264*'Norm-coeff'!$H$14+$BC264*'Norm-coeff'!$I$14+$BD264*'Norm-coeff'!$J$14+$BE264*'Norm-coeff'!$K$14+$BF264*'Norm-coeff'!$L$14+$BG264*'Norm-coeff'!$M$14+$BH264*'Norm-coeff'!$N$14+$BI264*'Norm-coeff'!$O$14</f>
        <v>4.2526983164477103</v>
      </c>
      <c r="CC264" s="54">
        <f t="shared" si="837"/>
        <v>0</v>
      </c>
      <c r="CG264" s="54">
        <f t="shared" si="713"/>
        <v>0</v>
      </c>
      <c r="CH264" s="54">
        <f t="shared" si="864"/>
        <v>0</v>
      </c>
      <c r="CI264" s="54">
        <f t="shared" si="714"/>
        <v>0</v>
      </c>
      <c r="CJ264" s="56">
        <f t="shared" si="715"/>
        <v>0</v>
      </c>
      <c r="CK264" s="54">
        <f t="shared" si="716"/>
        <v>0</v>
      </c>
      <c r="CL264" s="54">
        <f t="shared" si="717"/>
        <v>0</v>
      </c>
      <c r="CM264" s="54">
        <f t="shared" si="718"/>
        <v>0</v>
      </c>
      <c r="CN264" s="54">
        <f t="shared" si="719"/>
        <v>0</v>
      </c>
      <c r="CO264" s="54">
        <f t="shared" si="720"/>
        <v>0</v>
      </c>
      <c r="CP264" s="54">
        <f t="shared" si="721"/>
        <v>0</v>
      </c>
      <c r="CQ264" s="54">
        <f t="shared" si="722"/>
        <v>0</v>
      </c>
      <c r="CR264" s="54">
        <f t="shared" si="723"/>
        <v>0</v>
      </c>
      <c r="CS264" s="54">
        <f t="shared" si="724"/>
        <v>0</v>
      </c>
      <c r="CU264" s="54">
        <f t="shared" si="725"/>
        <v>0</v>
      </c>
      <c r="CV264" s="54">
        <f t="shared" si="726"/>
        <v>0</v>
      </c>
      <c r="CW264" s="54">
        <f t="shared" si="727"/>
        <v>0</v>
      </c>
      <c r="CX264" s="54">
        <f t="shared" si="728"/>
        <v>0</v>
      </c>
      <c r="CZ264" s="54">
        <f t="shared" si="729"/>
        <v>0</v>
      </c>
      <c r="DA264" s="54">
        <f t="shared" si="730"/>
        <v>0</v>
      </c>
      <c r="DB264" s="54">
        <f t="shared" si="731"/>
        <v>0</v>
      </c>
      <c r="DC264" s="54">
        <f t="shared" si="732"/>
        <v>0</v>
      </c>
      <c r="DD264" s="54">
        <f t="shared" si="733"/>
        <v>0</v>
      </c>
      <c r="DE264" s="54">
        <f t="shared" si="734"/>
        <v>0</v>
      </c>
      <c r="DF264" s="54">
        <f t="shared" si="735"/>
        <v>0</v>
      </c>
      <c r="DG264" s="54">
        <f t="shared" si="736"/>
        <v>2</v>
      </c>
      <c r="DH264" s="71">
        <f t="shared" si="737"/>
        <v>0</v>
      </c>
      <c r="DI264" s="71">
        <f t="shared" si="738"/>
        <v>0</v>
      </c>
      <c r="DJ264" s="54">
        <f t="shared" si="739"/>
        <v>0</v>
      </c>
      <c r="DK264" s="54">
        <f t="shared" si="740"/>
        <v>2</v>
      </c>
      <c r="DL264" s="4">
        <f t="shared" si="838"/>
        <v>0</v>
      </c>
      <c r="DM264" s="3">
        <f t="shared" si="741"/>
        <v>0</v>
      </c>
      <c r="DN264" s="3">
        <f t="shared" si="742"/>
        <v>0</v>
      </c>
      <c r="DO264" s="4" t="e">
        <f t="shared" si="743"/>
        <v>#DIV/0!</v>
      </c>
      <c r="DP264" s="57"/>
      <c r="DQ264" s="57"/>
      <c r="DR264" s="56">
        <f t="shared" si="839"/>
        <v>2</v>
      </c>
      <c r="DS264" s="56">
        <f t="shared" si="840"/>
        <v>0</v>
      </c>
      <c r="DT264" s="38">
        <f t="shared" si="841"/>
        <v>0</v>
      </c>
      <c r="DU264" s="38">
        <f t="shared" si="744"/>
        <v>2</v>
      </c>
      <c r="DV264" s="38">
        <f t="shared" si="842"/>
        <v>0</v>
      </c>
      <c r="DW264" s="39">
        <f t="shared" si="843"/>
        <v>0</v>
      </c>
      <c r="DX264" s="39">
        <f t="shared" si="844"/>
        <v>0</v>
      </c>
      <c r="DY264" s="39">
        <f t="shared" si="845"/>
        <v>0</v>
      </c>
      <c r="DZ264" s="39">
        <f t="shared" si="846"/>
        <v>0</v>
      </c>
      <c r="EA264" s="39">
        <f t="shared" si="847"/>
        <v>0</v>
      </c>
      <c r="EB264" s="37" t="e">
        <f t="shared" si="745"/>
        <v>#DIV/0!</v>
      </c>
      <c r="EC264" s="37" t="e">
        <f t="shared" si="746"/>
        <v>#DIV/0!</v>
      </c>
      <c r="ED264" s="37" t="e">
        <f t="shared" si="747"/>
        <v>#DIV/0!</v>
      </c>
      <c r="EE264" s="37" t="e">
        <f t="shared" si="748"/>
        <v>#DIV/0!</v>
      </c>
      <c r="EF264" s="39" t="e">
        <f t="shared" si="749"/>
        <v>#DIV/0!</v>
      </c>
      <c r="EG264" s="37" t="e">
        <f t="shared" si="750"/>
        <v>#DIV/0!</v>
      </c>
      <c r="EH264" s="37" t="e">
        <f t="shared" si="751"/>
        <v>#DIV/0!</v>
      </c>
      <c r="EI264" s="11" t="b">
        <f t="shared" si="752"/>
        <v>1</v>
      </c>
      <c r="EJ264" s="11" t="b">
        <f t="shared" si="753"/>
        <v>0</v>
      </c>
      <c r="EK264" s="39" t="e">
        <f t="shared" si="754"/>
        <v>#DIV/0!</v>
      </c>
      <c r="EL264" s="39" t="e">
        <f t="shared" si="755"/>
        <v>#DIV/0!</v>
      </c>
      <c r="EM264" s="39" t="e">
        <f t="shared" si="756"/>
        <v>#DIV/0!</v>
      </c>
      <c r="EN264" s="39" t="e">
        <f t="shared" si="757"/>
        <v>#DIV/0!</v>
      </c>
      <c r="EO264" s="39" t="e">
        <f t="shared" si="758"/>
        <v>#DIV/0!</v>
      </c>
      <c r="EP264" s="39" t="e">
        <f t="shared" si="759"/>
        <v>#DIV/0!</v>
      </c>
      <c r="EQ264" s="39" t="e">
        <f t="shared" si="760"/>
        <v>#DIV/0!</v>
      </c>
      <c r="ER264" s="39" t="e">
        <f t="shared" si="761"/>
        <v>#DIV/0!</v>
      </c>
      <c r="ES264" s="58" t="str">
        <f t="shared" si="762"/>
        <v>(OH,F,Cl)-dominate amphibole</v>
      </c>
      <c r="ET264" s="58" t="e">
        <f t="shared" si="763"/>
        <v>#N/A</v>
      </c>
      <c r="EU264" s="56">
        <f t="shared" si="848"/>
        <v>0</v>
      </c>
      <c r="EV264" s="56">
        <f t="shared" si="849"/>
        <v>0</v>
      </c>
      <c r="EW264" s="56">
        <f t="shared" si="850"/>
        <v>0</v>
      </c>
      <c r="EX264" s="56">
        <f t="shared" si="851"/>
        <v>0</v>
      </c>
      <c r="EY264" s="56">
        <f t="shared" si="852"/>
        <v>0</v>
      </c>
      <c r="EZ264" s="56">
        <f t="shared" si="853"/>
        <v>0</v>
      </c>
      <c r="FA264" s="39">
        <f t="shared" si="854"/>
        <v>0</v>
      </c>
      <c r="FB264" s="39">
        <f t="shared" si="855"/>
        <v>0</v>
      </c>
      <c r="FC264" s="54">
        <f t="shared" si="856"/>
        <v>0</v>
      </c>
      <c r="FD264" s="54">
        <f t="shared" si="857"/>
        <v>0</v>
      </c>
      <c r="FE264" s="39">
        <f t="shared" si="858"/>
        <v>0</v>
      </c>
      <c r="FF264" s="54">
        <f t="shared" si="859"/>
        <v>0</v>
      </c>
      <c r="FG264" s="39">
        <f t="shared" si="860"/>
        <v>0</v>
      </c>
      <c r="FH264" s="39">
        <f t="shared" si="764"/>
        <v>0</v>
      </c>
      <c r="FI264" s="39">
        <f t="shared" si="765"/>
        <v>0</v>
      </c>
      <c r="FJ264" s="39">
        <f t="shared" si="766"/>
        <v>0</v>
      </c>
      <c r="FK264" s="39" t="e">
        <f t="shared" si="767"/>
        <v>#DIV/0!</v>
      </c>
      <c r="FL264" s="39" t="e">
        <f t="shared" si="768"/>
        <v>#DIV/0!</v>
      </c>
      <c r="FM264" s="39" t="e">
        <f t="shared" si="769"/>
        <v>#DIV/0!</v>
      </c>
      <c r="FN264" s="39">
        <f t="shared" si="770"/>
        <v>1</v>
      </c>
      <c r="FO264" s="39">
        <f t="shared" si="861"/>
        <v>0</v>
      </c>
      <c r="FP264" s="39">
        <f t="shared" si="862"/>
        <v>0</v>
      </c>
      <c r="FQ264" s="39">
        <f t="shared" si="863"/>
        <v>0</v>
      </c>
      <c r="FR264" s="39">
        <f t="shared" si="771"/>
        <v>0</v>
      </c>
      <c r="FS264" s="39">
        <f t="shared" si="772"/>
        <v>0</v>
      </c>
      <c r="FU264" s="39" t="e">
        <f t="shared" si="773"/>
        <v>#DIV/0!</v>
      </c>
      <c r="FV264" s="39" t="e">
        <f t="shared" si="774"/>
        <v>#DIV/0!</v>
      </c>
      <c r="FW264" s="39" t="e">
        <f t="shared" si="775"/>
        <v>#DIV/0!</v>
      </c>
      <c r="FY264" s="39" t="e">
        <f t="shared" si="776"/>
        <v>#DIV/0!</v>
      </c>
      <c r="FZ264" s="39" t="e">
        <f t="shared" si="777"/>
        <v>#DIV/0!</v>
      </c>
      <c r="GA264" s="39" t="e">
        <f t="shared" si="778"/>
        <v>#DIV/0!</v>
      </c>
      <c r="GB264" s="39" t="e">
        <f t="shared" si="779"/>
        <v>#DIV/0!</v>
      </c>
      <c r="GC264" s="39" t="e">
        <f t="shared" si="780"/>
        <v>#DIV/0!</v>
      </c>
      <c r="GD264" s="39" t="e">
        <f t="shared" si="781"/>
        <v>#DIV/0!</v>
      </c>
      <c r="GE264" s="39" t="e">
        <f t="shared" si="782"/>
        <v>#DIV/0!</v>
      </c>
      <c r="GF264" s="39" t="e">
        <f t="shared" si="783"/>
        <v>#DIV/0!</v>
      </c>
      <c r="GG264" s="39" t="e">
        <f t="shared" si="784"/>
        <v>#DIV/0!</v>
      </c>
      <c r="GH264" s="39" t="e">
        <f t="shared" si="785"/>
        <v>#DIV/0!</v>
      </c>
      <c r="GI264" s="39"/>
      <c r="GJ264" s="39" t="e">
        <f t="shared" si="786"/>
        <v>#DIV/0!</v>
      </c>
      <c r="GK264" s="39" t="e">
        <f t="shared" si="787"/>
        <v>#DIV/0!</v>
      </c>
      <c r="GL264" s="39" t="e">
        <f t="shared" si="788"/>
        <v>#DIV/0!</v>
      </c>
      <c r="GM264" s="39" t="e">
        <f t="shared" si="789"/>
        <v>#DIV/0!</v>
      </c>
      <c r="GN264" s="39" t="e">
        <f t="shared" si="790"/>
        <v>#DIV/0!</v>
      </c>
      <c r="GO264" s="57"/>
      <c r="GP264" s="57" t="e">
        <f t="shared" si="791"/>
        <v>#DIV/0!</v>
      </c>
      <c r="GQ264" s="59" t="e">
        <f t="shared" si="792"/>
        <v>#DIV/0!</v>
      </c>
      <c r="GR264" s="41" t="e">
        <f t="shared" si="793"/>
        <v>#DIV/0!</v>
      </c>
      <c r="GS264" s="57" t="e">
        <f t="shared" si="794"/>
        <v>#DIV/0!</v>
      </c>
      <c r="GT264" s="57" t="e">
        <f t="shared" si="795"/>
        <v>#DIV/0!</v>
      </c>
      <c r="GU264" s="57" t="e">
        <f t="shared" si="796"/>
        <v>#DIV/0!</v>
      </c>
      <c r="GV264" s="57"/>
      <c r="GW264" s="42" t="e">
        <f t="shared" si="797"/>
        <v>#DIV/0!</v>
      </c>
      <c r="GX264" s="42" t="e">
        <f t="shared" si="798"/>
        <v>#DIV/0!</v>
      </c>
      <c r="GY264" s="42" t="e">
        <f t="shared" si="799"/>
        <v>#DIV/0!</v>
      </c>
      <c r="GZ264" s="57"/>
      <c r="HA264" s="2" t="e">
        <f t="shared" si="800"/>
        <v>#DIV/0!</v>
      </c>
      <c r="HB264" s="2" t="e">
        <f t="shared" si="801"/>
        <v>#DIV/0!</v>
      </c>
      <c r="HC264" s="2" t="e">
        <f t="shared" si="802"/>
        <v>#DIV/0!</v>
      </c>
      <c r="HD264" s="2" t="e">
        <f t="shared" si="803"/>
        <v>#DIV/0!</v>
      </c>
      <c r="HE264" s="2" t="e">
        <f t="shared" si="804"/>
        <v>#DIV/0!</v>
      </c>
      <c r="HF264" s="2" t="e">
        <f t="shared" si="805"/>
        <v>#DIV/0!</v>
      </c>
      <c r="HG264" s="2" t="e">
        <f t="shared" si="806"/>
        <v>#DIV/0!</v>
      </c>
      <c r="HH264" s="2" t="e">
        <f t="shared" si="807"/>
        <v>#DIV/0!</v>
      </c>
      <c r="HI264" s="2" t="e">
        <f t="shared" si="808"/>
        <v>#DIV/0!</v>
      </c>
      <c r="HJ264" s="11" t="e">
        <f t="shared" si="809"/>
        <v>#DIV/0!</v>
      </c>
      <c r="HK264" s="60" t="e">
        <f t="shared" si="810"/>
        <v>#DIV/0!</v>
      </c>
      <c r="HL264" s="57"/>
      <c r="HM264" s="57" t="e">
        <f t="shared" si="811"/>
        <v>#DIV/0!</v>
      </c>
      <c r="HN264" s="57" t="e">
        <f t="shared" si="812"/>
        <v>#DIV/0!</v>
      </c>
      <c r="HO264" s="57" t="e">
        <f t="shared" si="813"/>
        <v>#DIV/0!</v>
      </c>
      <c r="HP264" s="57" t="e">
        <f t="shared" si="814"/>
        <v>#DIV/0!</v>
      </c>
      <c r="HQ264" s="57" t="e">
        <f t="shared" si="815"/>
        <v>#DIV/0!</v>
      </c>
      <c r="HR264" s="57"/>
      <c r="HS264" s="57" t="e">
        <f t="shared" si="816"/>
        <v>#DIV/0!</v>
      </c>
      <c r="HT264" s="57" t="e">
        <f t="shared" si="817"/>
        <v>#DIV/0!</v>
      </c>
      <c r="HU264" s="57" t="e">
        <f t="shared" si="818"/>
        <v>#DIV/0!</v>
      </c>
      <c r="HV264" s="57" t="e">
        <f t="shared" si="819"/>
        <v>#DIV/0!</v>
      </c>
      <c r="HW264" s="57" t="e">
        <f t="shared" si="820"/>
        <v>#DIV/0!</v>
      </c>
      <c r="HX264" s="57"/>
      <c r="HY264" s="57" t="e">
        <f t="shared" si="821"/>
        <v>#DIV/0!</v>
      </c>
      <c r="HZ264" s="57" t="e">
        <f t="shared" si="822"/>
        <v>#DIV/0!</v>
      </c>
      <c r="IA264" s="57"/>
      <c r="IB264" s="61">
        <f t="shared" si="823"/>
        <v>0</v>
      </c>
      <c r="IC264" s="57" t="str">
        <f t="shared" si="824"/>
        <v/>
      </c>
      <c r="ID264" s="42"/>
      <c r="IE264" s="2" t="str">
        <f t="shared" si="825"/>
        <v/>
      </c>
      <c r="IF264" s="60" t="e">
        <f t="shared" si="826"/>
        <v>#DIV/0!</v>
      </c>
      <c r="IG264" s="60" t="str">
        <f t="shared" si="827"/>
        <v/>
      </c>
      <c r="IH264" s="60" t="str">
        <f t="shared" si="828"/>
        <v>zinco-</v>
      </c>
      <c r="II264" s="60" t="str">
        <f t="shared" si="829"/>
        <v>mangano-</v>
      </c>
      <c r="IJ264" s="60" t="e">
        <f t="shared" si="830"/>
        <v>#DIV/0!</v>
      </c>
      <c r="IK264" s="60" t="e">
        <f t="shared" si="831"/>
        <v>#DIV/0!</v>
      </c>
      <c r="IL264" s="60" t="e">
        <f t="shared" si="832"/>
        <v>#DIV/0!</v>
      </c>
      <c r="IM264" s="60" t="e">
        <f t="shared" si="833"/>
        <v>#DIV/0!</v>
      </c>
      <c r="IN264" s="60" t="str">
        <f t="shared" si="834"/>
        <v/>
      </c>
      <c r="IO264" s="60" t="str">
        <f t="shared" si="835"/>
        <v/>
      </c>
      <c r="IP264" s="57"/>
      <c r="IQ264" s="57" t="str">
        <f t="shared" si="836"/>
        <v>ERROR!!</v>
      </c>
    </row>
    <row r="265" spans="24:251">
      <c r="X265" s="29">
        <f t="shared" si="692"/>
        <v>0</v>
      </c>
      <c r="Y265" s="29">
        <f t="shared" si="693"/>
        <v>0</v>
      </c>
      <c r="Z265" s="29" t="e">
        <f t="shared" si="694"/>
        <v>#DIV/0!</v>
      </c>
      <c r="AA265" s="29" t="e">
        <f t="shared" si="695"/>
        <v>#DIV/0!</v>
      </c>
      <c r="AB265" s="29" t="e">
        <f t="shared" si="696"/>
        <v>#DIV/0!</v>
      </c>
      <c r="AC265" s="29" t="e">
        <f t="shared" si="697"/>
        <v>#DIV/0!</v>
      </c>
      <c r="AF265" s="23">
        <v>60.084299999999999</v>
      </c>
      <c r="AG265" s="23">
        <v>79.878799999999998</v>
      </c>
      <c r="AH265" s="23">
        <v>101.96120000000001</v>
      </c>
      <c r="AI265" s="23">
        <v>151.99039999999999</v>
      </c>
      <c r="AJ265" s="23">
        <v>159.69</v>
      </c>
      <c r="AK265" s="23">
        <v>71.846400000000003</v>
      </c>
      <c r="AL265" s="23">
        <v>70.9375</v>
      </c>
      <c r="AM265" s="23">
        <v>40.304400000000001</v>
      </c>
      <c r="AN265" s="23">
        <v>56.077399999999997</v>
      </c>
      <c r="AO265" s="23">
        <v>61.978999999999999</v>
      </c>
      <c r="AP265" s="23">
        <v>94.195999999999998</v>
      </c>
      <c r="AQ265" s="23">
        <v>18.998000000000001</v>
      </c>
      <c r="AR265" s="23">
        <v>35.450000000000003</v>
      </c>
      <c r="AS265" s="23">
        <v>29.88</v>
      </c>
      <c r="AT265" s="23">
        <v>74.691999999999993</v>
      </c>
      <c r="AU265" s="23">
        <v>81.39</v>
      </c>
      <c r="AX265" s="54">
        <f t="shared" si="698"/>
        <v>0</v>
      </c>
      <c r="AY265" s="54">
        <f t="shared" si="699"/>
        <v>0</v>
      </c>
      <c r="AZ265" s="54">
        <f t="shared" si="700"/>
        <v>0</v>
      </c>
      <c r="BA265" s="54">
        <f t="shared" si="701"/>
        <v>0</v>
      </c>
      <c r="BB265" s="54">
        <f t="shared" si="702"/>
        <v>0</v>
      </c>
      <c r="BC265" s="54">
        <f t="shared" si="703"/>
        <v>0</v>
      </c>
      <c r="BD265" s="54">
        <f t="shared" si="704"/>
        <v>0</v>
      </c>
      <c r="BE265" s="54">
        <f t="shared" si="705"/>
        <v>0</v>
      </c>
      <c r="BF265" s="54">
        <f t="shared" si="706"/>
        <v>0</v>
      </c>
      <c r="BG265" s="54">
        <f t="shared" si="707"/>
        <v>0</v>
      </c>
      <c r="BH265" s="54">
        <f t="shared" si="708"/>
        <v>0</v>
      </c>
      <c r="BI265" s="54">
        <f t="shared" si="709"/>
        <v>0</v>
      </c>
      <c r="BJ265" s="54">
        <f t="shared" si="710"/>
        <v>0</v>
      </c>
      <c r="BK265" s="54">
        <f t="shared" si="711"/>
        <v>0</v>
      </c>
      <c r="BL265" s="54">
        <f t="shared" si="712"/>
        <v>0</v>
      </c>
      <c r="BM265" s="42"/>
      <c r="BO265" s="54">
        <f>'Norm-coeff'!$C$2+$AX265*'Norm-coeff'!$D$2+$AY265*'Norm-coeff'!$E$2+$AZ265*'Norm-coeff'!$F$2+$BA265*'Norm-coeff'!$G$2+$BB265*'Norm-coeff'!$H$2+$BC265*'Norm-coeff'!$I$2+$BD265*'Norm-coeff'!$J$2+$BE265*'Norm-coeff'!$K$2+$BF265*'Norm-coeff'!$L$2+$BG265*'Norm-coeff'!$M$2+$BH265*'Norm-coeff'!$N$2+$BI265*'Norm-coeff'!$O$2</f>
        <v>5.4045421474420303</v>
      </c>
      <c r="BP265" s="54">
        <f>'Norm-coeff'!$C$3+$AX265*'Norm-coeff'!$D$3+$AY265*'Norm-coeff'!$E$3+$AZ265*'Norm-coeff'!$F$3+$BA265*'Norm-coeff'!$G$3+$BB265*'Norm-coeff'!$H$3+$BC265*'Norm-coeff'!$I$3+$BD265*'Norm-coeff'!$J$3+$BE265*'Norm-coeff'!$K$3+$BF265*'Norm-coeff'!$L$3+$BG265*'Norm-coeff'!$M$3+$BH265*'Norm-coeff'!$N$3+$BI265*'Norm-coeff'!$O$3</f>
        <v>3.15319116612705</v>
      </c>
      <c r="BQ265" s="54">
        <f>'Norm-coeff'!$C$4+$AX265*'Norm-coeff'!$D$4+$AY265*'Norm-coeff'!$E$4+$AZ265*'Norm-coeff'!$F$4+$BA265*'Norm-coeff'!$G$4+$BB265*'Norm-coeff'!$H$4+$BC265*'Norm-coeff'!$I$4+$BD265*'Norm-coeff'!$J$4+$BE265*'Norm-coeff'!$K$4+$BF265*'Norm-coeff'!$L$4+$BG265*'Norm-coeff'!$M$4+$BH265*'Norm-coeff'!$N$4+$BI265*'Norm-coeff'!$O$4</f>
        <v>1.42115649462768</v>
      </c>
      <c r="BR265" s="54">
        <f>'Norm-coeff'!$C$5+$AX265*'Norm-coeff'!$D$5+$AY265*'Norm-coeff'!$E$5+$AZ265*'Norm-coeff'!$F$5+$BA265*'Norm-coeff'!$G$5+$BB265*'Norm-coeff'!$H$5+$BC265*'Norm-coeff'!$I$5+$BD265*'Norm-coeff'!$J$5+$BE265*'Norm-coeff'!$K$5+$BF265*'Norm-coeff'!$L$5+$BG265*'Norm-coeff'!$M$5+$BH265*'Norm-coeff'!$N$5+$BI265*'Norm-coeff'!$O$5</f>
        <v>1.0553329241296201</v>
      </c>
      <c r="BS265" s="54">
        <f>'Norm-coeff'!$C$6+$AX265*'Norm-coeff'!$D$6+$AY265*'Norm-coeff'!$E$6+$AZ265*'Norm-coeff'!$F$6+$BA265*'Norm-coeff'!$G$6+$BB265*'Norm-coeff'!$H$6+$BC265*'Norm-coeff'!$I$6+$BD265*'Norm-coeff'!$J$6+$BE265*'Norm-coeff'!$K$6+$BF265*'Norm-coeff'!$L$6+$BG265*'Norm-coeff'!$M$6+$BH265*'Norm-coeff'!$N$6+$BI265*'Norm-coeff'!$O$6</f>
        <v>-1.48700885495103E-2</v>
      </c>
      <c r="BT265" s="54">
        <f>'Norm-coeff'!$C$7+$AX265*'Norm-coeff'!$D$7+$AY265*'Norm-coeff'!$E$7+$AZ265*'Norm-coeff'!$F$7+$BA265*'Norm-coeff'!$G$7+$BB265*'Norm-coeff'!$H$7+$BC265*'Norm-coeff'!$I$7+$BD265*'Norm-coeff'!$J$7+$BE265*'Norm-coeff'!$K$7+$BF265*'Norm-coeff'!$L$7+$BG265*'Norm-coeff'!$M$7+$BH265*'Norm-coeff'!$N$7+$BI265*'Norm-coeff'!$O$7</f>
        <v>2.0907583608832998</v>
      </c>
      <c r="BU265" s="54">
        <f>'Norm-coeff'!$C$8+$AX265*'Norm-coeff'!$D$8+$AY265*'Norm-coeff'!$E$8+$AZ265*'Norm-coeff'!$F$8+$BA265*'Norm-coeff'!$G$8+$BB265*'Norm-coeff'!$H$8+$BC265*'Norm-coeff'!$I$8+$BD265*'Norm-coeff'!$J$8+$BE265*'Norm-coeff'!$K$8+$BF265*'Norm-coeff'!$L$8+$BG265*'Norm-coeff'!$M$8+$BH265*'Norm-coeff'!$N$8+$BI265*'Norm-coeff'!$O$8</f>
        <v>0.65894159836244504</v>
      </c>
      <c r="BV265" s="54">
        <f>'Norm-coeff'!$C$9+$AX265*'Norm-coeff'!$D$9+$AY265*'Norm-coeff'!$E$9+$AZ265*'Norm-coeff'!$F$9+$BA265*'Norm-coeff'!$G$9+$BB265*'Norm-coeff'!$H$9+$BC265*'Norm-coeff'!$I$9+$BD265*'Norm-coeff'!$J$9+$BE265*'Norm-coeff'!$K$9+$BF265*'Norm-coeff'!$L$9+$BG265*'Norm-coeff'!$M$9+$BH265*'Norm-coeff'!$N$9+$BI265*'Norm-coeff'!$O$9</f>
        <v>1.48961085014701</v>
      </c>
      <c r="BW265" s="54">
        <f>'Norm-coeff'!$C$10+$AX265*'Norm-coeff'!$D$10+$AY265*'Norm-coeff'!$E$10+$AZ265*'Norm-coeff'!$F$10+$BA265*'Norm-coeff'!$G$10+$BB265*'Norm-coeff'!$H$10+$BC265*'Norm-coeff'!$I$10+$BD265*'Norm-coeff'!$J$10+$BE265*'Norm-coeff'!$K$10+$BF265*'Norm-coeff'!$L$10+$BG265*'Norm-coeff'!$M$10+$BH265*'Norm-coeff'!$N$10+$BI265*'Norm-coeff'!$O$10</f>
        <v>1.42058735749591</v>
      </c>
      <c r="BX265" s="54">
        <f>'Norm-coeff'!$C$11+$AX265*'Norm-coeff'!$D$11+$AY265*'Norm-coeff'!$E$11+$AZ265*'Norm-coeff'!$F$11+$BA265*'Norm-coeff'!$G$11+$BB265*'Norm-coeff'!$H$11+$BC265*'Norm-coeff'!$I$11+$BD265*'Norm-coeff'!$J$11+$BE265*'Norm-coeff'!$K$11+$BF265*'Norm-coeff'!$L$11+$BG265*'Norm-coeff'!$M$11+$BH265*'Norm-coeff'!$N$11+$BI265*'Norm-coeff'!$O$11</f>
        <v>0.221233014421479</v>
      </c>
      <c r="BY265" s="54">
        <f>'Norm-coeff'!$C$12+$AX265*'Norm-coeff'!$D$12+$AY265*'Norm-coeff'!$E$12+$AZ265*'Norm-coeff'!$F$12+$BA265*'Norm-coeff'!$G$12+$BB265*'Norm-coeff'!$H$12+$BC265*'Norm-coeff'!$I$12+$BD265*'Norm-coeff'!$J$12+$BE265*'Norm-coeff'!$K$12+$BF265*'Norm-coeff'!$L$12+$BG265*'Norm-coeff'!$M$12+$BH265*'Norm-coeff'!$N$12+$BI265*'Norm-coeff'!$O$12</f>
        <v>0.283527502056037</v>
      </c>
      <c r="BZ265" s="54">
        <f>'Norm-coeff'!$C$13+$AX265*'Norm-coeff'!$D$13+$AY265*'Norm-coeff'!$E$13+$AZ265*'Norm-coeff'!$F$13+$BA265*'Norm-coeff'!$G$13+$BB265*'Norm-coeff'!$H$13+$BC265*'Norm-coeff'!$I$13+$BD265*'Norm-coeff'!$J$13+$BE265*'Norm-coeff'!$K$13+$BF265*'Norm-coeff'!$L$13+$BG265*'Norm-coeff'!$M$13+$BH265*'Norm-coeff'!$N$13+$BI265*'Norm-coeff'!$O$13</f>
        <v>-4.1864930554451202E-2</v>
      </c>
      <c r="CA265" s="54">
        <f>'Norm-coeff'!$C$14+$AX265*'Norm-coeff'!$D$14+$AY265*'Norm-coeff'!$E$14+$AZ265*'Norm-coeff'!$F$14+$BA265*'Norm-coeff'!$G$14+$BB265*'Norm-coeff'!$H$14+$BC265*'Norm-coeff'!$I$14+$BD265*'Norm-coeff'!$J$14+$BE265*'Norm-coeff'!$K$14+$BF265*'Norm-coeff'!$L$14+$BG265*'Norm-coeff'!$M$14+$BH265*'Norm-coeff'!$N$14+$BI265*'Norm-coeff'!$O$14</f>
        <v>4.2526983164477103</v>
      </c>
      <c r="CC265" s="54">
        <f t="shared" si="837"/>
        <v>0</v>
      </c>
      <c r="CG265" s="54">
        <f t="shared" si="713"/>
        <v>0</v>
      </c>
      <c r="CH265" s="54">
        <f t="shared" si="864"/>
        <v>0</v>
      </c>
      <c r="CI265" s="54">
        <f t="shared" si="714"/>
        <v>0</v>
      </c>
      <c r="CJ265" s="56">
        <f t="shared" si="715"/>
        <v>0</v>
      </c>
      <c r="CK265" s="54">
        <f t="shared" si="716"/>
        <v>0</v>
      </c>
      <c r="CL265" s="54">
        <f t="shared" si="717"/>
        <v>0</v>
      </c>
      <c r="CM265" s="54">
        <f t="shared" si="718"/>
        <v>0</v>
      </c>
      <c r="CN265" s="54">
        <f t="shared" si="719"/>
        <v>0</v>
      </c>
      <c r="CO265" s="54">
        <f t="shared" si="720"/>
        <v>0</v>
      </c>
      <c r="CP265" s="54">
        <f t="shared" si="721"/>
        <v>0</v>
      </c>
      <c r="CQ265" s="54">
        <f t="shared" si="722"/>
        <v>0</v>
      </c>
      <c r="CR265" s="54">
        <f t="shared" si="723"/>
        <v>0</v>
      </c>
      <c r="CS265" s="54">
        <f t="shared" si="724"/>
        <v>0</v>
      </c>
      <c r="CU265" s="54">
        <f t="shared" si="725"/>
        <v>0</v>
      </c>
      <c r="CV265" s="54">
        <f t="shared" si="726"/>
        <v>0</v>
      </c>
      <c r="CW265" s="54">
        <f t="shared" si="727"/>
        <v>0</v>
      </c>
      <c r="CX265" s="54">
        <f t="shared" si="728"/>
        <v>0</v>
      </c>
      <c r="CZ265" s="54">
        <f t="shared" si="729"/>
        <v>0</v>
      </c>
      <c r="DA265" s="54">
        <f t="shared" si="730"/>
        <v>0</v>
      </c>
      <c r="DB265" s="54">
        <f t="shared" si="731"/>
        <v>0</v>
      </c>
      <c r="DC265" s="54">
        <f t="shared" si="732"/>
        <v>0</v>
      </c>
      <c r="DD265" s="54">
        <f t="shared" si="733"/>
        <v>0</v>
      </c>
      <c r="DE265" s="54">
        <f t="shared" si="734"/>
        <v>0</v>
      </c>
      <c r="DF265" s="54">
        <f t="shared" si="735"/>
        <v>0</v>
      </c>
      <c r="DG265" s="54">
        <f t="shared" si="736"/>
        <v>2</v>
      </c>
      <c r="DH265" s="71">
        <f t="shared" si="737"/>
        <v>0</v>
      </c>
      <c r="DI265" s="71">
        <f t="shared" si="738"/>
        <v>0</v>
      </c>
      <c r="DJ265" s="54">
        <f t="shared" si="739"/>
        <v>0</v>
      </c>
      <c r="DK265" s="54">
        <f t="shared" si="740"/>
        <v>2</v>
      </c>
      <c r="DL265" s="4">
        <f t="shared" si="838"/>
        <v>0</v>
      </c>
      <c r="DM265" s="3">
        <f t="shared" si="741"/>
        <v>0</v>
      </c>
      <c r="DN265" s="3">
        <f t="shared" si="742"/>
        <v>0</v>
      </c>
      <c r="DO265" s="4" t="e">
        <f t="shared" si="743"/>
        <v>#DIV/0!</v>
      </c>
      <c r="DP265" s="57"/>
      <c r="DQ265" s="57"/>
      <c r="DR265" s="56">
        <f t="shared" si="839"/>
        <v>2</v>
      </c>
      <c r="DS265" s="56">
        <f t="shared" si="840"/>
        <v>0</v>
      </c>
      <c r="DT265" s="38">
        <f t="shared" si="841"/>
        <v>0</v>
      </c>
      <c r="DU265" s="38">
        <f t="shared" si="744"/>
        <v>2</v>
      </c>
      <c r="DV265" s="38">
        <f t="shared" si="842"/>
        <v>0</v>
      </c>
      <c r="DW265" s="39">
        <f t="shared" si="843"/>
        <v>0</v>
      </c>
      <c r="DX265" s="39">
        <f t="shared" si="844"/>
        <v>0</v>
      </c>
      <c r="DY265" s="39">
        <f t="shared" si="845"/>
        <v>0</v>
      </c>
      <c r="DZ265" s="39">
        <f t="shared" si="846"/>
        <v>0</v>
      </c>
      <c r="EA265" s="39">
        <f t="shared" si="847"/>
        <v>0</v>
      </c>
      <c r="EB265" s="37" t="e">
        <f t="shared" si="745"/>
        <v>#DIV/0!</v>
      </c>
      <c r="EC265" s="37" t="e">
        <f t="shared" si="746"/>
        <v>#DIV/0!</v>
      </c>
      <c r="ED265" s="37" t="e">
        <f t="shared" si="747"/>
        <v>#DIV/0!</v>
      </c>
      <c r="EE265" s="37" t="e">
        <f t="shared" si="748"/>
        <v>#DIV/0!</v>
      </c>
      <c r="EF265" s="39" t="e">
        <f t="shared" si="749"/>
        <v>#DIV/0!</v>
      </c>
      <c r="EG265" s="37" t="e">
        <f t="shared" si="750"/>
        <v>#DIV/0!</v>
      </c>
      <c r="EH265" s="37" t="e">
        <f t="shared" si="751"/>
        <v>#DIV/0!</v>
      </c>
      <c r="EI265" s="11" t="b">
        <f t="shared" si="752"/>
        <v>1</v>
      </c>
      <c r="EJ265" s="11" t="b">
        <f t="shared" si="753"/>
        <v>0</v>
      </c>
      <c r="EK265" s="39" t="e">
        <f t="shared" si="754"/>
        <v>#DIV/0!</v>
      </c>
      <c r="EL265" s="39" t="e">
        <f t="shared" si="755"/>
        <v>#DIV/0!</v>
      </c>
      <c r="EM265" s="39" t="e">
        <f t="shared" si="756"/>
        <v>#DIV/0!</v>
      </c>
      <c r="EN265" s="39" t="e">
        <f t="shared" si="757"/>
        <v>#DIV/0!</v>
      </c>
      <c r="EO265" s="39" t="e">
        <f t="shared" si="758"/>
        <v>#DIV/0!</v>
      </c>
      <c r="EP265" s="39" t="e">
        <f t="shared" si="759"/>
        <v>#DIV/0!</v>
      </c>
      <c r="EQ265" s="39" t="e">
        <f t="shared" si="760"/>
        <v>#DIV/0!</v>
      </c>
      <c r="ER265" s="39" t="e">
        <f t="shared" si="761"/>
        <v>#DIV/0!</v>
      </c>
      <c r="ES265" s="58" t="str">
        <f t="shared" si="762"/>
        <v>(OH,F,Cl)-dominate amphibole</v>
      </c>
      <c r="ET265" s="58" t="e">
        <f t="shared" si="763"/>
        <v>#N/A</v>
      </c>
      <c r="EU265" s="56">
        <f t="shared" si="848"/>
        <v>0</v>
      </c>
      <c r="EV265" s="56">
        <f t="shared" si="849"/>
        <v>0</v>
      </c>
      <c r="EW265" s="56">
        <f t="shared" si="850"/>
        <v>0</v>
      </c>
      <c r="EX265" s="56">
        <f t="shared" si="851"/>
        <v>0</v>
      </c>
      <c r="EY265" s="56">
        <f t="shared" si="852"/>
        <v>0</v>
      </c>
      <c r="EZ265" s="56">
        <f t="shared" si="853"/>
        <v>0</v>
      </c>
      <c r="FA265" s="39">
        <f t="shared" si="854"/>
        <v>0</v>
      </c>
      <c r="FB265" s="39">
        <f t="shared" si="855"/>
        <v>0</v>
      </c>
      <c r="FC265" s="54">
        <f t="shared" si="856"/>
        <v>0</v>
      </c>
      <c r="FD265" s="54">
        <f t="shared" si="857"/>
        <v>0</v>
      </c>
      <c r="FE265" s="39">
        <f t="shared" si="858"/>
        <v>0</v>
      </c>
      <c r="FF265" s="54">
        <f t="shared" si="859"/>
        <v>0</v>
      </c>
      <c r="FG265" s="39">
        <f t="shared" si="860"/>
        <v>0</v>
      </c>
      <c r="FH265" s="39">
        <f t="shared" si="764"/>
        <v>0</v>
      </c>
      <c r="FI265" s="39">
        <f t="shared" si="765"/>
        <v>0</v>
      </c>
      <c r="FJ265" s="39">
        <f t="shared" si="766"/>
        <v>0</v>
      </c>
      <c r="FK265" s="39" t="e">
        <f t="shared" si="767"/>
        <v>#DIV/0!</v>
      </c>
      <c r="FL265" s="39" t="e">
        <f t="shared" si="768"/>
        <v>#DIV/0!</v>
      </c>
      <c r="FM265" s="39" t="e">
        <f t="shared" si="769"/>
        <v>#DIV/0!</v>
      </c>
      <c r="FN265" s="39">
        <f t="shared" si="770"/>
        <v>1</v>
      </c>
      <c r="FO265" s="39">
        <f t="shared" si="861"/>
        <v>0</v>
      </c>
      <c r="FP265" s="39">
        <f t="shared" si="862"/>
        <v>0</v>
      </c>
      <c r="FQ265" s="39">
        <f t="shared" si="863"/>
        <v>0</v>
      </c>
      <c r="FR265" s="39">
        <f t="shared" si="771"/>
        <v>0</v>
      </c>
      <c r="FS265" s="39">
        <f t="shared" si="772"/>
        <v>0</v>
      </c>
      <c r="FU265" s="39" t="e">
        <f t="shared" si="773"/>
        <v>#DIV/0!</v>
      </c>
      <c r="FV265" s="39" t="e">
        <f t="shared" si="774"/>
        <v>#DIV/0!</v>
      </c>
      <c r="FW265" s="39" t="e">
        <f t="shared" si="775"/>
        <v>#DIV/0!</v>
      </c>
      <c r="FY265" s="39" t="e">
        <f t="shared" si="776"/>
        <v>#DIV/0!</v>
      </c>
      <c r="FZ265" s="39" t="e">
        <f t="shared" si="777"/>
        <v>#DIV/0!</v>
      </c>
      <c r="GA265" s="39" t="e">
        <f t="shared" si="778"/>
        <v>#DIV/0!</v>
      </c>
      <c r="GB265" s="39" t="e">
        <f t="shared" si="779"/>
        <v>#DIV/0!</v>
      </c>
      <c r="GC265" s="39" t="e">
        <f t="shared" si="780"/>
        <v>#DIV/0!</v>
      </c>
      <c r="GD265" s="39" t="e">
        <f t="shared" si="781"/>
        <v>#DIV/0!</v>
      </c>
      <c r="GE265" s="39" t="e">
        <f t="shared" si="782"/>
        <v>#DIV/0!</v>
      </c>
      <c r="GF265" s="39" t="e">
        <f t="shared" si="783"/>
        <v>#DIV/0!</v>
      </c>
      <c r="GG265" s="39" t="e">
        <f t="shared" si="784"/>
        <v>#DIV/0!</v>
      </c>
      <c r="GH265" s="39" t="e">
        <f t="shared" si="785"/>
        <v>#DIV/0!</v>
      </c>
      <c r="GI265" s="39"/>
      <c r="GJ265" s="39" t="e">
        <f t="shared" si="786"/>
        <v>#DIV/0!</v>
      </c>
      <c r="GK265" s="39" t="e">
        <f t="shared" si="787"/>
        <v>#DIV/0!</v>
      </c>
      <c r="GL265" s="39" t="e">
        <f t="shared" si="788"/>
        <v>#DIV/0!</v>
      </c>
      <c r="GM265" s="39" t="e">
        <f t="shared" si="789"/>
        <v>#DIV/0!</v>
      </c>
      <c r="GN265" s="39" t="e">
        <f t="shared" si="790"/>
        <v>#DIV/0!</v>
      </c>
      <c r="GO265" s="57"/>
      <c r="GP265" s="57" t="e">
        <f t="shared" si="791"/>
        <v>#DIV/0!</v>
      </c>
      <c r="GQ265" s="59" t="e">
        <f t="shared" si="792"/>
        <v>#DIV/0!</v>
      </c>
      <c r="GR265" s="41" t="e">
        <f t="shared" si="793"/>
        <v>#DIV/0!</v>
      </c>
      <c r="GS265" s="57" t="e">
        <f t="shared" si="794"/>
        <v>#DIV/0!</v>
      </c>
      <c r="GT265" s="57" t="e">
        <f t="shared" si="795"/>
        <v>#DIV/0!</v>
      </c>
      <c r="GU265" s="57" t="e">
        <f t="shared" si="796"/>
        <v>#DIV/0!</v>
      </c>
      <c r="GV265" s="57"/>
      <c r="GW265" s="42" t="e">
        <f t="shared" si="797"/>
        <v>#DIV/0!</v>
      </c>
      <c r="GX265" s="42" t="e">
        <f t="shared" si="798"/>
        <v>#DIV/0!</v>
      </c>
      <c r="GY265" s="42" t="e">
        <f t="shared" si="799"/>
        <v>#DIV/0!</v>
      </c>
      <c r="GZ265" s="57"/>
      <c r="HA265" s="2" t="e">
        <f t="shared" si="800"/>
        <v>#DIV/0!</v>
      </c>
      <c r="HB265" s="2" t="e">
        <f t="shared" si="801"/>
        <v>#DIV/0!</v>
      </c>
      <c r="HC265" s="2" t="e">
        <f t="shared" si="802"/>
        <v>#DIV/0!</v>
      </c>
      <c r="HD265" s="2" t="e">
        <f t="shared" si="803"/>
        <v>#DIV/0!</v>
      </c>
      <c r="HE265" s="2" t="e">
        <f t="shared" si="804"/>
        <v>#DIV/0!</v>
      </c>
      <c r="HF265" s="2" t="e">
        <f t="shared" si="805"/>
        <v>#DIV/0!</v>
      </c>
      <c r="HG265" s="2" t="e">
        <f t="shared" si="806"/>
        <v>#DIV/0!</v>
      </c>
      <c r="HH265" s="2" t="e">
        <f t="shared" si="807"/>
        <v>#DIV/0!</v>
      </c>
      <c r="HI265" s="2" t="e">
        <f t="shared" si="808"/>
        <v>#DIV/0!</v>
      </c>
      <c r="HJ265" s="11" t="e">
        <f t="shared" si="809"/>
        <v>#DIV/0!</v>
      </c>
      <c r="HK265" s="60" t="e">
        <f t="shared" si="810"/>
        <v>#DIV/0!</v>
      </c>
      <c r="HL265" s="57"/>
      <c r="HM265" s="57" t="e">
        <f t="shared" si="811"/>
        <v>#DIV/0!</v>
      </c>
      <c r="HN265" s="57" t="e">
        <f t="shared" si="812"/>
        <v>#DIV/0!</v>
      </c>
      <c r="HO265" s="57" t="e">
        <f t="shared" si="813"/>
        <v>#DIV/0!</v>
      </c>
      <c r="HP265" s="57" t="e">
        <f t="shared" si="814"/>
        <v>#DIV/0!</v>
      </c>
      <c r="HQ265" s="57" t="e">
        <f t="shared" si="815"/>
        <v>#DIV/0!</v>
      </c>
      <c r="HR265" s="57"/>
      <c r="HS265" s="57" t="e">
        <f t="shared" si="816"/>
        <v>#DIV/0!</v>
      </c>
      <c r="HT265" s="57" t="e">
        <f t="shared" si="817"/>
        <v>#DIV/0!</v>
      </c>
      <c r="HU265" s="57" t="e">
        <f t="shared" si="818"/>
        <v>#DIV/0!</v>
      </c>
      <c r="HV265" s="57" t="e">
        <f t="shared" si="819"/>
        <v>#DIV/0!</v>
      </c>
      <c r="HW265" s="57" t="e">
        <f t="shared" si="820"/>
        <v>#DIV/0!</v>
      </c>
      <c r="HX265" s="57"/>
      <c r="HY265" s="57" t="e">
        <f t="shared" si="821"/>
        <v>#DIV/0!</v>
      </c>
      <c r="HZ265" s="57" t="e">
        <f t="shared" si="822"/>
        <v>#DIV/0!</v>
      </c>
      <c r="IA265" s="57"/>
      <c r="IB265" s="61">
        <f t="shared" si="823"/>
        <v>0</v>
      </c>
      <c r="IC265" s="57" t="str">
        <f t="shared" si="824"/>
        <v/>
      </c>
      <c r="ID265" s="42"/>
      <c r="IE265" s="2" t="str">
        <f t="shared" si="825"/>
        <v/>
      </c>
      <c r="IF265" s="60" t="e">
        <f t="shared" si="826"/>
        <v>#DIV/0!</v>
      </c>
      <c r="IG265" s="60" t="str">
        <f t="shared" si="827"/>
        <v/>
      </c>
      <c r="IH265" s="60" t="str">
        <f t="shared" si="828"/>
        <v>zinco-</v>
      </c>
      <c r="II265" s="60" t="str">
        <f t="shared" si="829"/>
        <v>mangano-</v>
      </c>
      <c r="IJ265" s="60" t="e">
        <f t="shared" si="830"/>
        <v>#DIV/0!</v>
      </c>
      <c r="IK265" s="60" t="e">
        <f t="shared" si="831"/>
        <v>#DIV/0!</v>
      </c>
      <c r="IL265" s="60" t="e">
        <f t="shared" si="832"/>
        <v>#DIV/0!</v>
      </c>
      <c r="IM265" s="60" t="e">
        <f t="shared" si="833"/>
        <v>#DIV/0!</v>
      </c>
      <c r="IN265" s="60" t="str">
        <f t="shared" si="834"/>
        <v/>
      </c>
      <c r="IO265" s="60" t="str">
        <f t="shared" si="835"/>
        <v/>
      </c>
      <c r="IP265" s="57"/>
      <c r="IQ265" s="57" t="str">
        <f t="shared" si="836"/>
        <v>ERROR!!</v>
      </c>
    </row>
    <row r="266" spans="24:251">
      <c r="X266" s="29">
        <f t="shared" si="692"/>
        <v>0</v>
      </c>
      <c r="Y266" s="29">
        <f t="shared" si="693"/>
        <v>0</v>
      </c>
      <c r="Z266" s="29" t="e">
        <f t="shared" si="694"/>
        <v>#DIV/0!</v>
      </c>
      <c r="AA266" s="29" t="e">
        <f t="shared" si="695"/>
        <v>#DIV/0!</v>
      </c>
      <c r="AB266" s="29" t="e">
        <f t="shared" si="696"/>
        <v>#DIV/0!</v>
      </c>
      <c r="AC266" s="29" t="e">
        <f t="shared" si="697"/>
        <v>#DIV/0!</v>
      </c>
      <c r="AF266" s="23">
        <v>60.084299999999999</v>
      </c>
      <c r="AG266" s="23">
        <v>79.878799999999998</v>
      </c>
      <c r="AH266" s="23">
        <v>101.96120000000001</v>
      </c>
      <c r="AI266" s="23">
        <v>151.99039999999999</v>
      </c>
      <c r="AJ266" s="23">
        <v>159.69</v>
      </c>
      <c r="AK266" s="23">
        <v>71.846400000000003</v>
      </c>
      <c r="AL266" s="23">
        <v>70.9375</v>
      </c>
      <c r="AM266" s="23">
        <v>40.304400000000001</v>
      </c>
      <c r="AN266" s="23">
        <v>56.077399999999997</v>
      </c>
      <c r="AO266" s="23">
        <v>61.978999999999999</v>
      </c>
      <c r="AP266" s="23">
        <v>94.195999999999998</v>
      </c>
      <c r="AQ266" s="23">
        <v>18.998000000000001</v>
      </c>
      <c r="AR266" s="23">
        <v>35.450000000000003</v>
      </c>
      <c r="AS266" s="23">
        <v>29.88</v>
      </c>
      <c r="AT266" s="23">
        <v>74.691999999999993</v>
      </c>
      <c r="AU266" s="23">
        <v>81.39</v>
      </c>
      <c r="AX266" s="54">
        <f t="shared" si="698"/>
        <v>0</v>
      </c>
      <c r="AY266" s="54">
        <f t="shared" si="699"/>
        <v>0</v>
      </c>
      <c r="AZ266" s="54">
        <f t="shared" si="700"/>
        <v>0</v>
      </c>
      <c r="BA266" s="54">
        <f t="shared" si="701"/>
        <v>0</v>
      </c>
      <c r="BB266" s="54">
        <f t="shared" si="702"/>
        <v>0</v>
      </c>
      <c r="BC266" s="54">
        <f t="shared" si="703"/>
        <v>0</v>
      </c>
      <c r="BD266" s="54">
        <f t="shared" si="704"/>
        <v>0</v>
      </c>
      <c r="BE266" s="54">
        <f t="shared" si="705"/>
        <v>0</v>
      </c>
      <c r="BF266" s="54">
        <f t="shared" si="706"/>
        <v>0</v>
      </c>
      <c r="BG266" s="54">
        <f t="shared" si="707"/>
        <v>0</v>
      </c>
      <c r="BH266" s="54">
        <f t="shared" si="708"/>
        <v>0</v>
      </c>
      <c r="BI266" s="54">
        <f t="shared" si="709"/>
        <v>0</v>
      </c>
      <c r="BJ266" s="54">
        <f t="shared" si="710"/>
        <v>0</v>
      </c>
      <c r="BK266" s="54">
        <f t="shared" si="711"/>
        <v>0</v>
      </c>
      <c r="BL266" s="54">
        <f t="shared" si="712"/>
        <v>0</v>
      </c>
      <c r="BM266" s="42"/>
      <c r="BO266" s="54">
        <f>'Norm-coeff'!$C$2+$AX266*'Norm-coeff'!$D$2+$AY266*'Norm-coeff'!$E$2+$AZ266*'Norm-coeff'!$F$2+$BA266*'Norm-coeff'!$G$2+$BB266*'Norm-coeff'!$H$2+$BC266*'Norm-coeff'!$I$2+$BD266*'Norm-coeff'!$J$2+$BE266*'Norm-coeff'!$K$2+$BF266*'Norm-coeff'!$L$2+$BG266*'Norm-coeff'!$M$2+$BH266*'Norm-coeff'!$N$2+$BI266*'Norm-coeff'!$O$2</f>
        <v>5.4045421474420303</v>
      </c>
      <c r="BP266" s="54">
        <f>'Norm-coeff'!$C$3+$AX266*'Norm-coeff'!$D$3+$AY266*'Norm-coeff'!$E$3+$AZ266*'Norm-coeff'!$F$3+$BA266*'Norm-coeff'!$G$3+$BB266*'Norm-coeff'!$H$3+$BC266*'Norm-coeff'!$I$3+$BD266*'Norm-coeff'!$J$3+$BE266*'Norm-coeff'!$K$3+$BF266*'Norm-coeff'!$L$3+$BG266*'Norm-coeff'!$M$3+$BH266*'Norm-coeff'!$N$3+$BI266*'Norm-coeff'!$O$3</f>
        <v>3.15319116612705</v>
      </c>
      <c r="BQ266" s="54">
        <f>'Norm-coeff'!$C$4+$AX266*'Norm-coeff'!$D$4+$AY266*'Norm-coeff'!$E$4+$AZ266*'Norm-coeff'!$F$4+$BA266*'Norm-coeff'!$G$4+$BB266*'Norm-coeff'!$H$4+$BC266*'Norm-coeff'!$I$4+$BD266*'Norm-coeff'!$J$4+$BE266*'Norm-coeff'!$K$4+$BF266*'Norm-coeff'!$L$4+$BG266*'Norm-coeff'!$M$4+$BH266*'Norm-coeff'!$N$4+$BI266*'Norm-coeff'!$O$4</f>
        <v>1.42115649462768</v>
      </c>
      <c r="BR266" s="54">
        <f>'Norm-coeff'!$C$5+$AX266*'Norm-coeff'!$D$5+$AY266*'Norm-coeff'!$E$5+$AZ266*'Norm-coeff'!$F$5+$BA266*'Norm-coeff'!$G$5+$BB266*'Norm-coeff'!$H$5+$BC266*'Norm-coeff'!$I$5+$BD266*'Norm-coeff'!$J$5+$BE266*'Norm-coeff'!$K$5+$BF266*'Norm-coeff'!$L$5+$BG266*'Norm-coeff'!$M$5+$BH266*'Norm-coeff'!$N$5+$BI266*'Norm-coeff'!$O$5</f>
        <v>1.0553329241296201</v>
      </c>
      <c r="BS266" s="54">
        <f>'Norm-coeff'!$C$6+$AX266*'Norm-coeff'!$D$6+$AY266*'Norm-coeff'!$E$6+$AZ266*'Norm-coeff'!$F$6+$BA266*'Norm-coeff'!$G$6+$BB266*'Norm-coeff'!$H$6+$BC266*'Norm-coeff'!$I$6+$BD266*'Norm-coeff'!$J$6+$BE266*'Norm-coeff'!$K$6+$BF266*'Norm-coeff'!$L$6+$BG266*'Norm-coeff'!$M$6+$BH266*'Norm-coeff'!$N$6+$BI266*'Norm-coeff'!$O$6</f>
        <v>-1.48700885495103E-2</v>
      </c>
      <c r="BT266" s="54">
        <f>'Norm-coeff'!$C$7+$AX266*'Norm-coeff'!$D$7+$AY266*'Norm-coeff'!$E$7+$AZ266*'Norm-coeff'!$F$7+$BA266*'Norm-coeff'!$G$7+$BB266*'Norm-coeff'!$H$7+$BC266*'Norm-coeff'!$I$7+$BD266*'Norm-coeff'!$J$7+$BE266*'Norm-coeff'!$K$7+$BF266*'Norm-coeff'!$L$7+$BG266*'Norm-coeff'!$M$7+$BH266*'Norm-coeff'!$N$7+$BI266*'Norm-coeff'!$O$7</f>
        <v>2.0907583608832998</v>
      </c>
      <c r="BU266" s="54">
        <f>'Norm-coeff'!$C$8+$AX266*'Norm-coeff'!$D$8+$AY266*'Norm-coeff'!$E$8+$AZ266*'Norm-coeff'!$F$8+$BA266*'Norm-coeff'!$G$8+$BB266*'Norm-coeff'!$H$8+$BC266*'Norm-coeff'!$I$8+$BD266*'Norm-coeff'!$J$8+$BE266*'Norm-coeff'!$K$8+$BF266*'Norm-coeff'!$L$8+$BG266*'Norm-coeff'!$M$8+$BH266*'Norm-coeff'!$N$8+$BI266*'Norm-coeff'!$O$8</f>
        <v>0.65894159836244504</v>
      </c>
      <c r="BV266" s="54">
        <f>'Norm-coeff'!$C$9+$AX266*'Norm-coeff'!$D$9+$AY266*'Norm-coeff'!$E$9+$AZ266*'Norm-coeff'!$F$9+$BA266*'Norm-coeff'!$G$9+$BB266*'Norm-coeff'!$H$9+$BC266*'Norm-coeff'!$I$9+$BD266*'Norm-coeff'!$J$9+$BE266*'Norm-coeff'!$K$9+$BF266*'Norm-coeff'!$L$9+$BG266*'Norm-coeff'!$M$9+$BH266*'Norm-coeff'!$N$9+$BI266*'Norm-coeff'!$O$9</f>
        <v>1.48961085014701</v>
      </c>
      <c r="BW266" s="54">
        <f>'Norm-coeff'!$C$10+$AX266*'Norm-coeff'!$D$10+$AY266*'Norm-coeff'!$E$10+$AZ266*'Norm-coeff'!$F$10+$BA266*'Norm-coeff'!$G$10+$BB266*'Norm-coeff'!$H$10+$BC266*'Norm-coeff'!$I$10+$BD266*'Norm-coeff'!$J$10+$BE266*'Norm-coeff'!$K$10+$BF266*'Norm-coeff'!$L$10+$BG266*'Norm-coeff'!$M$10+$BH266*'Norm-coeff'!$N$10+$BI266*'Norm-coeff'!$O$10</f>
        <v>1.42058735749591</v>
      </c>
      <c r="BX266" s="54">
        <f>'Norm-coeff'!$C$11+$AX266*'Norm-coeff'!$D$11+$AY266*'Norm-coeff'!$E$11+$AZ266*'Norm-coeff'!$F$11+$BA266*'Norm-coeff'!$G$11+$BB266*'Norm-coeff'!$H$11+$BC266*'Norm-coeff'!$I$11+$BD266*'Norm-coeff'!$J$11+$BE266*'Norm-coeff'!$K$11+$BF266*'Norm-coeff'!$L$11+$BG266*'Norm-coeff'!$M$11+$BH266*'Norm-coeff'!$N$11+$BI266*'Norm-coeff'!$O$11</f>
        <v>0.221233014421479</v>
      </c>
      <c r="BY266" s="54">
        <f>'Norm-coeff'!$C$12+$AX266*'Norm-coeff'!$D$12+$AY266*'Norm-coeff'!$E$12+$AZ266*'Norm-coeff'!$F$12+$BA266*'Norm-coeff'!$G$12+$BB266*'Norm-coeff'!$H$12+$BC266*'Norm-coeff'!$I$12+$BD266*'Norm-coeff'!$J$12+$BE266*'Norm-coeff'!$K$12+$BF266*'Norm-coeff'!$L$12+$BG266*'Norm-coeff'!$M$12+$BH266*'Norm-coeff'!$N$12+$BI266*'Norm-coeff'!$O$12</f>
        <v>0.283527502056037</v>
      </c>
      <c r="BZ266" s="54">
        <f>'Norm-coeff'!$C$13+$AX266*'Norm-coeff'!$D$13+$AY266*'Norm-coeff'!$E$13+$AZ266*'Norm-coeff'!$F$13+$BA266*'Norm-coeff'!$G$13+$BB266*'Norm-coeff'!$H$13+$BC266*'Norm-coeff'!$I$13+$BD266*'Norm-coeff'!$J$13+$BE266*'Norm-coeff'!$K$13+$BF266*'Norm-coeff'!$L$13+$BG266*'Norm-coeff'!$M$13+$BH266*'Norm-coeff'!$N$13+$BI266*'Norm-coeff'!$O$13</f>
        <v>-4.1864930554451202E-2</v>
      </c>
      <c r="CA266" s="54">
        <f>'Norm-coeff'!$C$14+$AX266*'Norm-coeff'!$D$14+$AY266*'Norm-coeff'!$E$14+$AZ266*'Norm-coeff'!$F$14+$BA266*'Norm-coeff'!$G$14+$BB266*'Norm-coeff'!$H$14+$BC266*'Norm-coeff'!$I$14+$BD266*'Norm-coeff'!$J$14+$BE266*'Norm-coeff'!$K$14+$BF266*'Norm-coeff'!$L$14+$BG266*'Norm-coeff'!$M$14+$BH266*'Norm-coeff'!$N$14+$BI266*'Norm-coeff'!$O$14</f>
        <v>4.2526983164477103</v>
      </c>
      <c r="CC266" s="54">
        <f t="shared" si="837"/>
        <v>0</v>
      </c>
      <c r="CG266" s="54">
        <f t="shared" si="713"/>
        <v>0</v>
      </c>
      <c r="CH266" s="54">
        <f t="shared" si="864"/>
        <v>0</v>
      </c>
      <c r="CI266" s="54">
        <f t="shared" si="714"/>
        <v>0</v>
      </c>
      <c r="CJ266" s="56">
        <f t="shared" si="715"/>
        <v>0</v>
      </c>
      <c r="CK266" s="54">
        <f t="shared" si="716"/>
        <v>0</v>
      </c>
      <c r="CL266" s="54">
        <f t="shared" si="717"/>
        <v>0</v>
      </c>
      <c r="CM266" s="54">
        <f t="shared" si="718"/>
        <v>0</v>
      </c>
      <c r="CN266" s="54">
        <f t="shared" si="719"/>
        <v>0</v>
      </c>
      <c r="CO266" s="54">
        <f t="shared" si="720"/>
        <v>0</v>
      </c>
      <c r="CP266" s="54">
        <f t="shared" si="721"/>
        <v>0</v>
      </c>
      <c r="CQ266" s="54">
        <f t="shared" si="722"/>
        <v>0</v>
      </c>
      <c r="CR266" s="54">
        <f t="shared" si="723"/>
        <v>0</v>
      </c>
      <c r="CS266" s="54">
        <f t="shared" si="724"/>
        <v>0</v>
      </c>
      <c r="CU266" s="54">
        <f t="shared" si="725"/>
        <v>0</v>
      </c>
      <c r="CV266" s="54">
        <f t="shared" si="726"/>
        <v>0</v>
      </c>
      <c r="CW266" s="54">
        <f t="shared" si="727"/>
        <v>0</v>
      </c>
      <c r="CX266" s="54">
        <f t="shared" si="728"/>
        <v>0</v>
      </c>
      <c r="CZ266" s="54">
        <f t="shared" si="729"/>
        <v>0</v>
      </c>
      <c r="DA266" s="54">
        <f t="shared" si="730"/>
        <v>0</v>
      </c>
      <c r="DB266" s="54">
        <f t="shared" si="731"/>
        <v>0</v>
      </c>
      <c r="DC266" s="54">
        <f t="shared" si="732"/>
        <v>0</v>
      </c>
      <c r="DD266" s="54">
        <f t="shared" si="733"/>
        <v>0</v>
      </c>
      <c r="DE266" s="54">
        <f t="shared" si="734"/>
        <v>0</v>
      </c>
      <c r="DF266" s="54">
        <f t="shared" si="735"/>
        <v>0</v>
      </c>
      <c r="DG266" s="54">
        <f t="shared" si="736"/>
        <v>2</v>
      </c>
      <c r="DH266" s="71">
        <f t="shared" si="737"/>
        <v>0</v>
      </c>
      <c r="DI266" s="71">
        <f t="shared" si="738"/>
        <v>0</v>
      </c>
      <c r="DJ266" s="54">
        <f t="shared" si="739"/>
        <v>0</v>
      </c>
      <c r="DK266" s="54">
        <f t="shared" si="740"/>
        <v>2</v>
      </c>
      <c r="DL266" s="4">
        <f t="shared" si="838"/>
        <v>0</v>
      </c>
      <c r="DM266" s="3">
        <f t="shared" si="741"/>
        <v>0</v>
      </c>
      <c r="DN266" s="3">
        <f t="shared" si="742"/>
        <v>0</v>
      </c>
      <c r="DO266" s="4" t="e">
        <f t="shared" si="743"/>
        <v>#DIV/0!</v>
      </c>
      <c r="DP266" s="57"/>
      <c r="DQ266" s="57"/>
      <c r="DR266" s="56">
        <f t="shared" si="839"/>
        <v>2</v>
      </c>
      <c r="DS266" s="56">
        <f t="shared" si="840"/>
        <v>0</v>
      </c>
      <c r="DT266" s="38">
        <f t="shared" si="841"/>
        <v>0</v>
      </c>
      <c r="DU266" s="38">
        <f t="shared" si="744"/>
        <v>2</v>
      </c>
      <c r="DV266" s="38">
        <f t="shared" si="842"/>
        <v>0</v>
      </c>
      <c r="DW266" s="39">
        <f t="shared" si="843"/>
        <v>0</v>
      </c>
      <c r="DX266" s="39">
        <f t="shared" si="844"/>
        <v>0</v>
      </c>
      <c r="DY266" s="39">
        <f t="shared" si="845"/>
        <v>0</v>
      </c>
      <c r="DZ266" s="39">
        <f t="shared" si="846"/>
        <v>0</v>
      </c>
      <c r="EA266" s="39">
        <f t="shared" si="847"/>
        <v>0</v>
      </c>
      <c r="EB266" s="37" t="e">
        <f t="shared" si="745"/>
        <v>#DIV/0!</v>
      </c>
      <c r="EC266" s="37" t="e">
        <f t="shared" si="746"/>
        <v>#DIV/0!</v>
      </c>
      <c r="ED266" s="37" t="e">
        <f t="shared" si="747"/>
        <v>#DIV/0!</v>
      </c>
      <c r="EE266" s="37" t="e">
        <f t="shared" si="748"/>
        <v>#DIV/0!</v>
      </c>
      <c r="EF266" s="39" t="e">
        <f t="shared" si="749"/>
        <v>#DIV/0!</v>
      </c>
      <c r="EG266" s="37" t="e">
        <f t="shared" si="750"/>
        <v>#DIV/0!</v>
      </c>
      <c r="EH266" s="37" t="e">
        <f t="shared" si="751"/>
        <v>#DIV/0!</v>
      </c>
      <c r="EI266" s="11" t="b">
        <f t="shared" si="752"/>
        <v>1</v>
      </c>
      <c r="EJ266" s="11" t="b">
        <f t="shared" si="753"/>
        <v>0</v>
      </c>
      <c r="EK266" s="39" t="e">
        <f t="shared" si="754"/>
        <v>#DIV/0!</v>
      </c>
      <c r="EL266" s="39" t="e">
        <f t="shared" si="755"/>
        <v>#DIV/0!</v>
      </c>
      <c r="EM266" s="39" t="e">
        <f t="shared" si="756"/>
        <v>#DIV/0!</v>
      </c>
      <c r="EN266" s="39" t="e">
        <f t="shared" si="757"/>
        <v>#DIV/0!</v>
      </c>
      <c r="EO266" s="39" t="e">
        <f t="shared" si="758"/>
        <v>#DIV/0!</v>
      </c>
      <c r="EP266" s="39" t="e">
        <f t="shared" si="759"/>
        <v>#DIV/0!</v>
      </c>
      <c r="EQ266" s="39" t="e">
        <f t="shared" si="760"/>
        <v>#DIV/0!</v>
      </c>
      <c r="ER266" s="39" t="e">
        <f t="shared" si="761"/>
        <v>#DIV/0!</v>
      </c>
      <c r="ES266" s="58" t="str">
        <f t="shared" si="762"/>
        <v>(OH,F,Cl)-dominate amphibole</v>
      </c>
      <c r="ET266" s="58" t="e">
        <f t="shared" si="763"/>
        <v>#N/A</v>
      </c>
      <c r="EU266" s="56">
        <f t="shared" si="848"/>
        <v>0</v>
      </c>
      <c r="EV266" s="56">
        <f t="shared" si="849"/>
        <v>0</v>
      </c>
      <c r="EW266" s="56">
        <f t="shared" si="850"/>
        <v>0</v>
      </c>
      <c r="EX266" s="56">
        <f t="shared" si="851"/>
        <v>0</v>
      </c>
      <c r="EY266" s="56">
        <f t="shared" si="852"/>
        <v>0</v>
      </c>
      <c r="EZ266" s="56">
        <f t="shared" si="853"/>
        <v>0</v>
      </c>
      <c r="FA266" s="39">
        <f t="shared" si="854"/>
        <v>0</v>
      </c>
      <c r="FB266" s="39">
        <f t="shared" si="855"/>
        <v>0</v>
      </c>
      <c r="FC266" s="54">
        <f t="shared" si="856"/>
        <v>0</v>
      </c>
      <c r="FD266" s="54">
        <f t="shared" si="857"/>
        <v>0</v>
      </c>
      <c r="FE266" s="39">
        <f t="shared" si="858"/>
        <v>0</v>
      </c>
      <c r="FF266" s="54">
        <f t="shared" si="859"/>
        <v>0</v>
      </c>
      <c r="FG266" s="39">
        <f t="shared" si="860"/>
        <v>0</v>
      </c>
      <c r="FH266" s="39">
        <f t="shared" si="764"/>
        <v>0</v>
      </c>
      <c r="FI266" s="39">
        <f t="shared" si="765"/>
        <v>0</v>
      </c>
      <c r="FJ266" s="39">
        <f t="shared" si="766"/>
        <v>0</v>
      </c>
      <c r="FK266" s="39" t="e">
        <f t="shared" si="767"/>
        <v>#DIV/0!</v>
      </c>
      <c r="FL266" s="39" t="e">
        <f t="shared" si="768"/>
        <v>#DIV/0!</v>
      </c>
      <c r="FM266" s="39" t="e">
        <f t="shared" si="769"/>
        <v>#DIV/0!</v>
      </c>
      <c r="FN266" s="39">
        <f t="shared" si="770"/>
        <v>1</v>
      </c>
      <c r="FO266" s="39">
        <f t="shared" si="861"/>
        <v>0</v>
      </c>
      <c r="FP266" s="39">
        <f t="shared" si="862"/>
        <v>0</v>
      </c>
      <c r="FQ266" s="39">
        <f t="shared" si="863"/>
        <v>0</v>
      </c>
      <c r="FR266" s="39">
        <f t="shared" si="771"/>
        <v>0</v>
      </c>
      <c r="FS266" s="39">
        <f t="shared" si="772"/>
        <v>0</v>
      </c>
      <c r="FU266" s="39" t="e">
        <f t="shared" si="773"/>
        <v>#DIV/0!</v>
      </c>
      <c r="FV266" s="39" t="e">
        <f t="shared" si="774"/>
        <v>#DIV/0!</v>
      </c>
      <c r="FW266" s="39" t="e">
        <f t="shared" si="775"/>
        <v>#DIV/0!</v>
      </c>
      <c r="FY266" s="39" t="e">
        <f t="shared" si="776"/>
        <v>#DIV/0!</v>
      </c>
      <c r="FZ266" s="39" t="e">
        <f t="shared" si="777"/>
        <v>#DIV/0!</v>
      </c>
      <c r="GA266" s="39" t="e">
        <f t="shared" si="778"/>
        <v>#DIV/0!</v>
      </c>
      <c r="GB266" s="39" t="e">
        <f t="shared" si="779"/>
        <v>#DIV/0!</v>
      </c>
      <c r="GC266" s="39" t="e">
        <f t="shared" si="780"/>
        <v>#DIV/0!</v>
      </c>
      <c r="GD266" s="39" t="e">
        <f t="shared" si="781"/>
        <v>#DIV/0!</v>
      </c>
      <c r="GE266" s="39" t="e">
        <f t="shared" si="782"/>
        <v>#DIV/0!</v>
      </c>
      <c r="GF266" s="39" t="e">
        <f t="shared" si="783"/>
        <v>#DIV/0!</v>
      </c>
      <c r="GG266" s="39" t="e">
        <f t="shared" si="784"/>
        <v>#DIV/0!</v>
      </c>
      <c r="GH266" s="39" t="e">
        <f t="shared" si="785"/>
        <v>#DIV/0!</v>
      </c>
      <c r="GI266" s="39"/>
      <c r="GJ266" s="39" t="e">
        <f t="shared" si="786"/>
        <v>#DIV/0!</v>
      </c>
      <c r="GK266" s="39" t="e">
        <f t="shared" si="787"/>
        <v>#DIV/0!</v>
      </c>
      <c r="GL266" s="39" t="e">
        <f t="shared" si="788"/>
        <v>#DIV/0!</v>
      </c>
      <c r="GM266" s="39" t="e">
        <f t="shared" si="789"/>
        <v>#DIV/0!</v>
      </c>
      <c r="GN266" s="39" t="e">
        <f t="shared" si="790"/>
        <v>#DIV/0!</v>
      </c>
      <c r="GO266" s="57"/>
      <c r="GP266" s="57" t="e">
        <f t="shared" si="791"/>
        <v>#DIV/0!</v>
      </c>
      <c r="GQ266" s="59" t="e">
        <f t="shared" si="792"/>
        <v>#DIV/0!</v>
      </c>
      <c r="GR266" s="41" t="e">
        <f t="shared" si="793"/>
        <v>#DIV/0!</v>
      </c>
      <c r="GS266" s="57" t="e">
        <f t="shared" si="794"/>
        <v>#DIV/0!</v>
      </c>
      <c r="GT266" s="57" t="e">
        <f t="shared" si="795"/>
        <v>#DIV/0!</v>
      </c>
      <c r="GU266" s="57" t="e">
        <f t="shared" si="796"/>
        <v>#DIV/0!</v>
      </c>
      <c r="GV266" s="57"/>
      <c r="GW266" s="42" t="e">
        <f t="shared" si="797"/>
        <v>#DIV/0!</v>
      </c>
      <c r="GX266" s="42" t="e">
        <f t="shared" si="798"/>
        <v>#DIV/0!</v>
      </c>
      <c r="GY266" s="42" t="e">
        <f t="shared" si="799"/>
        <v>#DIV/0!</v>
      </c>
      <c r="GZ266" s="57"/>
      <c r="HA266" s="2" t="e">
        <f t="shared" si="800"/>
        <v>#DIV/0!</v>
      </c>
      <c r="HB266" s="2" t="e">
        <f t="shared" si="801"/>
        <v>#DIV/0!</v>
      </c>
      <c r="HC266" s="2" t="e">
        <f t="shared" si="802"/>
        <v>#DIV/0!</v>
      </c>
      <c r="HD266" s="2" t="e">
        <f t="shared" si="803"/>
        <v>#DIV/0!</v>
      </c>
      <c r="HE266" s="2" t="e">
        <f t="shared" si="804"/>
        <v>#DIV/0!</v>
      </c>
      <c r="HF266" s="2" t="e">
        <f t="shared" si="805"/>
        <v>#DIV/0!</v>
      </c>
      <c r="HG266" s="2" t="e">
        <f t="shared" si="806"/>
        <v>#DIV/0!</v>
      </c>
      <c r="HH266" s="2" t="e">
        <f t="shared" si="807"/>
        <v>#DIV/0!</v>
      </c>
      <c r="HI266" s="2" t="e">
        <f t="shared" si="808"/>
        <v>#DIV/0!</v>
      </c>
      <c r="HJ266" s="11" t="e">
        <f t="shared" si="809"/>
        <v>#DIV/0!</v>
      </c>
      <c r="HK266" s="60" t="e">
        <f t="shared" si="810"/>
        <v>#DIV/0!</v>
      </c>
      <c r="HL266" s="57"/>
      <c r="HM266" s="57" t="e">
        <f t="shared" si="811"/>
        <v>#DIV/0!</v>
      </c>
      <c r="HN266" s="57" t="e">
        <f t="shared" si="812"/>
        <v>#DIV/0!</v>
      </c>
      <c r="HO266" s="57" t="e">
        <f t="shared" si="813"/>
        <v>#DIV/0!</v>
      </c>
      <c r="HP266" s="57" t="e">
        <f t="shared" si="814"/>
        <v>#DIV/0!</v>
      </c>
      <c r="HQ266" s="57" t="e">
        <f t="shared" si="815"/>
        <v>#DIV/0!</v>
      </c>
      <c r="HR266" s="57"/>
      <c r="HS266" s="57" t="e">
        <f t="shared" si="816"/>
        <v>#DIV/0!</v>
      </c>
      <c r="HT266" s="57" t="e">
        <f t="shared" si="817"/>
        <v>#DIV/0!</v>
      </c>
      <c r="HU266" s="57" t="e">
        <f t="shared" si="818"/>
        <v>#DIV/0!</v>
      </c>
      <c r="HV266" s="57" t="e">
        <f t="shared" si="819"/>
        <v>#DIV/0!</v>
      </c>
      <c r="HW266" s="57" t="e">
        <f t="shared" si="820"/>
        <v>#DIV/0!</v>
      </c>
      <c r="HX266" s="57"/>
      <c r="HY266" s="57" t="e">
        <f t="shared" si="821"/>
        <v>#DIV/0!</v>
      </c>
      <c r="HZ266" s="57" t="e">
        <f t="shared" si="822"/>
        <v>#DIV/0!</v>
      </c>
      <c r="IA266" s="57"/>
      <c r="IB266" s="61">
        <f t="shared" si="823"/>
        <v>0</v>
      </c>
      <c r="IC266" s="57" t="str">
        <f t="shared" si="824"/>
        <v/>
      </c>
      <c r="ID266" s="42"/>
      <c r="IE266" s="2" t="str">
        <f t="shared" si="825"/>
        <v/>
      </c>
      <c r="IF266" s="60" t="e">
        <f t="shared" si="826"/>
        <v>#DIV/0!</v>
      </c>
      <c r="IG266" s="60" t="str">
        <f t="shared" si="827"/>
        <v/>
      </c>
      <c r="IH266" s="60" t="str">
        <f t="shared" si="828"/>
        <v>zinco-</v>
      </c>
      <c r="II266" s="60" t="str">
        <f t="shared" si="829"/>
        <v>mangano-</v>
      </c>
      <c r="IJ266" s="60" t="e">
        <f t="shared" si="830"/>
        <v>#DIV/0!</v>
      </c>
      <c r="IK266" s="60" t="e">
        <f t="shared" si="831"/>
        <v>#DIV/0!</v>
      </c>
      <c r="IL266" s="60" t="e">
        <f t="shared" si="832"/>
        <v>#DIV/0!</v>
      </c>
      <c r="IM266" s="60" t="e">
        <f t="shared" si="833"/>
        <v>#DIV/0!</v>
      </c>
      <c r="IN266" s="60" t="str">
        <f t="shared" si="834"/>
        <v/>
      </c>
      <c r="IO266" s="60" t="str">
        <f t="shared" si="835"/>
        <v/>
      </c>
      <c r="IP266" s="57"/>
      <c r="IQ266" s="57" t="str">
        <f t="shared" si="836"/>
        <v>ERROR!!</v>
      </c>
    </row>
    <row r="267" spans="24:251">
      <c r="X267" s="29">
        <f t="shared" si="692"/>
        <v>0</v>
      </c>
      <c r="Y267" s="29">
        <f t="shared" si="693"/>
        <v>0</v>
      </c>
      <c r="Z267" s="29" t="e">
        <f t="shared" si="694"/>
        <v>#DIV/0!</v>
      </c>
      <c r="AA267" s="29" t="e">
        <f t="shared" si="695"/>
        <v>#DIV/0!</v>
      </c>
      <c r="AB267" s="29" t="e">
        <f t="shared" si="696"/>
        <v>#DIV/0!</v>
      </c>
      <c r="AC267" s="29" t="e">
        <f t="shared" si="697"/>
        <v>#DIV/0!</v>
      </c>
      <c r="AF267" s="23">
        <v>60.084299999999999</v>
      </c>
      <c r="AG267" s="23">
        <v>79.878799999999998</v>
      </c>
      <c r="AH267" s="23">
        <v>101.96120000000001</v>
      </c>
      <c r="AI267" s="23">
        <v>151.99039999999999</v>
      </c>
      <c r="AJ267" s="23">
        <v>159.69</v>
      </c>
      <c r="AK267" s="23">
        <v>71.846400000000003</v>
      </c>
      <c r="AL267" s="23">
        <v>70.9375</v>
      </c>
      <c r="AM267" s="23">
        <v>40.304400000000001</v>
      </c>
      <c r="AN267" s="23">
        <v>56.077399999999997</v>
      </c>
      <c r="AO267" s="23">
        <v>61.978999999999999</v>
      </c>
      <c r="AP267" s="23">
        <v>94.195999999999998</v>
      </c>
      <c r="AQ267" s="23">
        <v>18.998000000000001</v>
      </c>
      <c r="AR267" s="23">
        <v>35.450000000000003</v>
      </c>
      <c r="AS267" s="23">
        <v>29.88</v>
      </c>
      <c r="AT267" s="23">
        <v>74.691999999999993</v>
      </c>
      <c r="AU267" s="23">
        <v>81.39</v>
      </c>
      <c r="AX267" s="54">
        <f t="shared" si="698"/>
        <v>0</v>
      </c>
      <c r="AY267" s="54">
        <f t="shared" si="699"/>
        <v>0</v>
      </c>
      <c r="AZ267" s="54">
        <f t="shared" si="700"/>
        <v>0</v>
      </c>
      <c r="BA267" s="54">
        <f t="shared" si="701"/>
        <v>0</v>
      </c>
      <c r="BB267" s="54">
        <f t="shared" si="702"/>
        <v>0</v>
      </c>
      <c r="BC267" s="54">
        <f t="shared" si="703"/>
        <v>0</v>
      </c>
      <c r="BD267" s="54">
        <f t="shared" si="704"/>
        <v>0</v>
      </c>
      <c r="BE267" s="54">
        <f t="shared" si="705"/>
        <v>0</v>
      </c>
      <c r="BF267" s="54">
        <f t="shared" si="706"/>
        <v>0</v>
      </c>
      <c r="BG267" s="54">
        <f t="shared" si="707"/>
        <v>0</v>
      </c>
      <c r="BH267" s="54">
        <f t="shared" si="708"/>
        <v>0</v>
      </c>
      <c r="BI267" s="54">
        <f t="shared" si="709"/>
        <v>0</v>
      </c>
      <c r="BJ267" s="54">
        <f t="shared" si="710"/>
        <v>0</v>
      </c>
      <c r="BK267" s="54">
        <f t="shared" si="711"/>
        <v>0</v>
      </c>
      <c r="BL267" s="54">
        <f t="shared" si="712"/>
        <v>0</v>
      </c>
      <c r="BM267" s="42"/>
      <c r="BO267" s="54">
        <f>'Norm-coeff'!$C$2+$AX267*'Norm-coeff'!$D$2+$AY267*'Norm-coeff'!$E$2+$AZ267*'Norm-coeff'!$F$2+$BA267*'Norm-coeff'!$G$2+$BB267*'Norm-coeff'!$H$2+$BC267*'Norm-coeff'!$I$2+$BD267*'Norm-coeff'!$J$2+$BE267*'Norm-coeff'!$K$2+$BF267*'Norm-coeff'!$L$2+$BG267*'Norm-coeff'!$M$2+$BH267*'Norm-coeff'!$N$2+$BI267*'Norm-coeff'!$O$2</f>
        <v>5.4045421474420303</v>
      </c>
      <c r="BP267" s="54">
        <f>'Norm-coeff'!$C$3+$AX267*'Norm-coeff'!$D$3+$AY267*'Norm-coeff'!$E$3+$AZ267*'Norm-coeff'!$F$3+$BA267*'Norm-coeff'!$G$3+$BB267*'Norm-coeff'!$H$3+$BC267*'Norm-coeff'!$I$3+$BD267*'Norm-coeff'!$J$3+$BE267*'Norm-coeff'!$K$3+$BF267*'Norm-coeff'!$L$3+$BG267*'Norm-coeff'!$M$3+$BH267*'Norm-coeff'!$N$3+$BI267*'Norm-coeff'!$O$3</f>
        <v>3.15319116612705</v>
      </c>
      <c r="BQ267" s="54">
        <f>'Norm-coeff'!$C$4+$AX267*'Norm-coeff'!$D$4+$AY267*'Norm-coeff'!$E$4+$AZ267*'Norm-coeff'!$F$4+$BA267*'Norm-coeff'!$G$4+$BB267*'Norm-coeff'!$H$4+$BC267*'Norm-coeff'!$I$4+$BD267*'Norm-coeff'!$J$4+$BE267*'Norm-coeff'!$K$4+$BF267*'Norm-coeff'!$L$4+$BG267*'Norm-coeff'!$M$4+$BH267*'Norm-coeff'!$N$4+$BI267*'Norm-coeff'!$O$4</f>
        <v>1.42115649462768</v>
      </c>
      <c r="BR267" s="54">
        <f>'Norm-coeff'!$C$5+$AX267*'Norm-coeff'!$D$5+$AY267*'Norm-coeff'!$E$5+$AZ267*'Norm-coeff'!$F$5+$BA267*'Norm-coeff'!$G$5+$BB267*'Norm-coeff'!$H$5+$BC267*'Norm-coeff'!$I$5+$BD267*'Norm-coeff'!$J$5+$BE267*'Norm-coeff'!$K$5+$BF267*'Norm-coeff'!$L$5+$BG267*'Norm-coeff'!$M$5+$BH267*'Norm-coeff'!$N$5+$BI267*'Norm-coeff'!$O$5</f>
        <v>1.0553329241296201</v>
      </c>
      <c r="BS267" s="54">
        <f>'Norm-coeff'!$C$6+$AX267*'Norm-coeff'!$D$6+$AY267*'Norm-coeff'!$E$6+$AZ267*'Norm-coeff'!$F$6+$BA267*'Norm-coeff'!$G$6+$BB267*'Norm-coeff'!$H$6+$BC267*'Norm-coeff'!$I$6+$BD267*'Norm-coeff'!$J$6+$BE267*'Norm-coeff'!$K$6+$BF267*'Norm-coeff'!$L$6+$BG267*'Norm-coeff'!$M$6+$BH267*'Norm-coeff'!$N$6+$BI267*'Norm-coeff'!$O$6</f>
        <v>-1.48700885495103E-2</v>
      </c>
      <c r="BT267" s="54">
        <f>'Norm-coeff'!$C$7+$AX267*'Norm-coeff'!$D$7+$AY267*'Norm-coeff'!$E$7+$AZ267*'Norm-coeff'!$F$7+$BA267*'Norm-coeff'!$G$7+$BB267*'Norm-coeff'!$H$7+$BC267*'Norm-coeff'!$I$7+$BD267*'Norm-coeff'!$J$7+$BE267*'Norm-coeff'!$K$7+$BF267*'Norm-coeff'!$L$7+$BG267*'Norm-coeff'!$M$7+$BH267*'Norm-coeff'!$N$7+$BI267*'Norm-coeff'!$O$7</f>
        <v>2.0907583608832998</v>
      </c>
      <c r="BU267" s="54">
        <f>'Norm-coeff'!$C$8+$AX267*'Norm-coeff'!$D$8+$AY267*'Norm-coeff'!$E$8+$AZ267*'Norm-coeff'!$F$8+$BA267*'Norm-coeff'!$G$8+$BB267*'Norm-coeff'!$H$8+$BC267*'Norm-coeff'!$I$8+$BD267*'Norm-coeff'!$J$8+$BE267*'Norm-coeff'!$K$8+$BF267*'Norm-coeff'!$L$8+$BG267*'Norm-coeff'!$M$8+$BH267*'Norm-coeff'!$N$8+$BI267*'Norm-coeff'!$O$8</f>
        <v>0.65894159836244504</v>
      </c>
      <c r="BV267" s="54">
        <f>'Norm-coeff'!$C$9+$AX267*'Norm-coeff'!$D$9+$AY267*'Norm-coeff'!$E$9+$AZ267*'Norm-coeff'!$F$9+$BA267*'Norm-coeff'!$G$9+$BB267*'Norm-coeff'!$H$9+$BC267*'Norm-coeff'!$I$9+$BD267*'Norm-coeff'!$J$9+$BE267*'Norm-coeff'!$K$9+$BF267*'Norm-coeff'!$L$9+$BG267*'Norm-coeff'!$M$9+$BH267*'Norm-coeff'!$N$9+$BI267*'Norm-coeff'!$O$9</f>
        <v>1.48961085014701</v>
      </c>
      <c r="BW267" s="54">
        <f>'Norm-coeff'!$C$10+$AX267*'Norm-coeff'!$D$10+$AY267*'Norm-coeff'!$E$10+$AZ267*'Norm-coeff'!$F$10+$BA267*'Norm-coeff'!$G$10+$BB267*'Norm-coeff'!$H$10+$BC267*'Norm-coeff'!$I$10+$BD267*'Norm-coeff'!$J$10+$BE267*'Norm-coeff'!$K$10+$BF267*'Norm-coeff'!$L$10+$BG267*'Norm-coeff'!$M$10+$BH267*'Norm-coeff'!$N$10+$BI267*'Norm-coeff'!$O$10</f>
        <v>1.42058735749591</v>
      </c>
      <c r="BX267" s="54">
        <f>'Norm-coeff'!$C$11+$AX267*'Norm-coeff'!$D$11+$AY267*'Norm-coeff'!$E$11+$AZ267*'Norm-coeff'!$F$11+$BA267*'Norm-coeff'!$G$11+$BB267*'Norm-coeff'!$H$11+$BC267*'Norm-coeff'!$I$11+$BD267*'Norm-coeff'!$J$11+$BE267*'Norm-coeff'!$K$11+$BF267*'Norm-coeff'!$L$11+$BG267*'Norm-coeff'!$M$11+$BH267*'Norm-coeff'!$N$11+$BI267*'Norm-coeff'!$O$11</f>
        <v>0.221233014421479</v>
      </c>
      <c r="BY267" s="54">
        <f>'Norm-coeff'!$C$12+$AX267*'Norm-coeff'!$D$12+$AY267*'Norm-coeff'!$E$12+$AZ267*'Norm-coeff'!$F$12+$BA267*'Norm-coeff'!$G$12+$BB267*'Norm-coeff'!$H$12+$BC267*'Norm-coeff'!$I$12+$BD267*'Norm-coeff'!$J$12+$BE267*'Norm-coeff'!$K$12+$BF267*'Norm-coeff'!$L$12+$BG267*'Norm-coeff'!$M$12+$BH267*'Norm-coeff'!$N$12+$BI267*'Norm-coeff'!$O$12</f>
        <v>0.283527502056037</v>
      </c>
      <c r="BZ267" s="54">
        <f>'Norm-coeff'!$C$13+$AX267*'Norm-coeff'!$D$13+$AY267*'Norm-coeff'!$E$13+$AZ267*'Norm-coeff'!$F$13+$BA267*'Norm-coeff'!$G$13+$BB267*'Norm-coeff'!$H$13+$BC267*'Norm-coeff'!$I$13+$BD267*'Norm-coeff'!$J$13+$BE267*'Norm-coeff'!$K$13+$BF267*'Norm-coeff'!$L$13+$BG267*'Norm-coeff'!$M$13+$BH267*'Norm-coeff'!$N$13+$BI267*'Norm-coeff'!$O$13</f>
        <v>-4.1864930554451202E-2</v>
      </c>
      <c r="CA267" s="54">
        <f>'Norm-coeff'!$C$14+$AX267*'Norm-coeff'!$D$14+$AY267*'Norm-coeff'!$E$14+$AZ267*'Norm-coeff'!$F$14+$BA267*'Norm-coeff'!$G$14+$BB267*'Norm-coeff'!$H$14+$BC267*'Norm-coeff'!$I$14+$BD267*'Norm-coeff'!$J$14+$BE267*'Norm-coeff'!$K$14+$BF267*'Norm-coeff'!$L$14+$BG267*'Norm-coeff'!$M$14+$BH267*'Norm-coeff'!$N$14+$BI267*'Norm-coeff'!$O$14</f>
        <v>4.2526983164477103</v>
      </c>
      <c r="CC267" s="54">
        <f t="shared" si="837"/>
        <v>0</v>
      </c>
      <c r="CG267" s="54">
        <f t="shared" si="713"/>
        <v>0</v>
      </c>
      <c r="CH267" s="54">
        <f t="shared" si="864"/>
        <v>0</v>
      </c>
      <c r="CI267" s="54">
        <f t="shared" si="714"/>
        <v>0</v>
      </c>
      <c r="CJ267" s="56">
        <f t="shared" si="715"/>
        <v>0</v>
      </c>
      <c r="CK267" s="54">
        <f t="shared" si="716"/>
        <v>0</v>
      </c>
      <c r="CL267" s="54">
        <f t="shared" si="717"/>
        <v>0</v>
      </c>
      <c r="CM267" s="54">
        <f t="shared" si="718"/>
        <v>0</v>
      </c>
      <c r="CN267" s="54">
        <f t="shared" si="719"/>
        <v>0</v>
      </c>
      <c r="CO267" s="54">
        <f t="shared" si="720"/>
        <v>0</v>
      </c>
      <c r="CP267" s="54">
        <f t="shared" si="721"/>
        <v>0</v>
      </c>
      <c r="CQ267" s="54">
        <f t="shared" si="722"/>
        <v>0</v>
      </c>
      <c r="CR267" s="54">
        <f t="shared" si="723"/>
        <v>0</v>
      </c>
      <c r="CS267" s="54">
        <f t="shared" si="724"/>
        <v>0</v>
      </c>
      <c r="CU267" s="54">
        <f t="shared" si="725"/>
        <v>0</v>
      </c>
      <c r="CV267" s="54">
        <f t="shared" si="726"/>
        <v>0</v>
      </c>
      <c r="CW267" s="54">
        <f t="shared" si="727"/>
        <v>0</v>
      </c>
      <c r="CX267" s="54">
        <f t="shared" si="728"/>
        <v>0</v>
      </c>
      <c r="CZ267" s="54">
        <f t="shared" si="729"/>
        <v>0</v>
      </c>
      <c r="DA267" s="54">
        <f t="shared" si="730"/>
        <v>0</v>
      </c>
      <c r="DB267" s="54">
        <f t="shared" si="731"/>
        <v>0</v>
      </c>
      <c r="DC267" s="54">
        <f t="shared" si="732"/>
        <v>0</v>
      </c>
      <c r="DD267" s="54">
        <f t="shared" si="733"/>
        <v>0</v>
      </c>
      <c r="DE267" s="54">
        <f t="shared" si="734"/>
        <v>0</v>
      </c>
      <c r="DF267" s="54">
        <f t="shared" si="735"/>
        <v>0</v>
      </c>
      <c r="DG267" s="54">
        <f t="shared" si="736"/>
        <v>2</v>
      </c>
      <c r="DH267" s="71">
        <f t="shared" si="737"/>
        <v>0</v>
      </c>
      <c r="DI267" s="71">
        <f t="shared" si="738"/>
        <v>0</v>
      </c>
      <c r="DJ267" s="54">
        <f t="shared" si="739"/>
        <v>0</v>
      </c>
      <c r="DK267" s="54">
        <f t="shared" si="740"/>
        <v>2</v>
      </c>
      <c r="DL267" s="4">
        <f t="shared" si="838"/>
        <v>0</v>
      </c>
      <c r="DM267" s="3">
        <f t="shared" si="741"/>
        <v>0</v>
      </c>
      <c r="DN267" s="3">
        <f t="shared" si="742"/>
        <v>0</v>
      </c>
      <c r="DO267" s="4" t="e">
        <f t="shared" si="743"/>
        <v>#DIV/0!</v>
      </c>
      <c r="DP267" s="57"/>
      <c r="DQ267" s="57"/>
      <c r="DR267" s="56">
        <f t="shared" si="839"/>
        <v>2</v>
      </c>
      <c r="DS267" s="56">
        <f t="shared" si="840"/>
        <v>0</v>
      </c>
      <c r="DT267" s="38">
        <f t="shared" si="841"/>
        <v>0</v>
      </c>
      <c r="DU267" s="38">
        <f t="shared" si="744"/>
        <v>2</v>
      </c>
      <c r="DV267" s="38">
        <f t="shared" si="842"/>
        <v>0</v>
      </c>
      <c r="DW267" s="39">
        <f t="shared" si="843"/>
        <v>0</v>
      </c>
      <c r="DX267" s="39">
        <f t="shared" si="844"/>
        <v>0</v>
      </c>
      <c r="DY267" s="39">
        <f t="shared" si="845"/>
        <v>0</v>
      </c>
      <c r="DZ267" s="39">
        <f t="shared" si="846"/>
        <v>0</v>
      </c>
      <c r="EA267" s="39">
        <f t="shared" si="847"/>
        <v>0</v>
      </c>
      <c r="EB267" s="37" t="e">
        <f t="shared" si="745"/>
        <v>#DIV/0!</v>
      </c>
      <c r="EC267" s="37" t="e">
        <f t="shared" si="746"/>
        <v>#DIV/0!</v>
      </c>
      <c r="ED267" s="37" t="e">
        <f t="shared" si="747"/>
        <v>#DIV/0!</v>
      </c>
      <c r="EE267" s="37" t="e">
        <f t="shared" si="748"/>
        <v>#DIV/0!</v>
      </c>
      <c r="EF267" s="39" t="e">
        <f t="shared" si="749"/>
        <v>#DIV/0!</v>
      </c>
      <c r="EG267" s="37" t="e">
        <f t="shared" si="750"/>
        <v>#DIV/0!</v>
      </c>
      <c r="EH267" s="37" t="e">
        <f t="shared" si="751"/>
        <v>#DIV/0!</v>
      </c>
      <c r="EI267" s="11" t="b">
        <f t="shared" si="752"/>
        <v>1</v>
      </c>
      <c r="EJ267" s="11" t="b">
        <f t="shared" si="753"/>
        <v>0</v>
      </c>
      <c r="EK267" s="39" t="e">
        <f t="shared" si="754"/>
        <v>#DIV/0!</v>
      </c>
      <c r="EL267" s="39" t="e">
        <f t="shared" si="755"/>
        <v>#DIV/0!</v>
      </c>
      <c r="EM267" s="39" t="e">
        <f t="shared" si="756"/>
        <v>#DIV/0!</v>
      </c>
      <c r="EN267" s="39" t="e">
        <f t="shared" si="757"/>
        <v>#DIV/0!</v>
      </c>
      <c r="EO267" s="39" t="e">
        <f t="shared" si="758"/>
        <v>#DIV/0!</v>
      </c>
      <c r="EP267" s="39" t="e">
        <f t="shared" si="759"/>
        <v>#DIV/0!</v>
      </c>
      <c r="EQ267" s="39" t="e">
        <f t="shared" si="760"/>
        <v>#DIV/0!</v>
      </c>
      <c r="ER267" s="39" t="e">
        <f t="shared" si="761"/>
        <v>#DIV/0!</v>
      </c>
      <c r="ES267" s="58" t="str">
        <f t="shared" si="762"/>
        <v>(OH,F,Cl)-dominate amphibole</v>
      </c>
      <c r="ET267" s="58" t="e">
        <f t="shared" si="763"/>
        <v>#N/A</v>
      </c>
      <c r="EU267" s="56">
        <f t="shared" si="848"/>
        <v>0</v>
      </c>
      <c r="EV267" s="56">
        <f t="shared" si="849"/>
        <v>0</v>
      </c>
      <c r="EW267" s="56">
        <f t="shared" si="850"/>
        <v>0</v>
      </c>
      <c r="EX267" s="56">
        <f t="shared" si="851"/>
        <v>0</v>
      </c>
      <c r="EY267" s="56">
        <f t="shared" si="852"/>
        <v>0</v>
      </c>
      <c r="EZ267" s="56">
        <f t="shared" si="853"/>
        <v>0</v>
      </c>
      <c r="FA267" s="39">
        <f t="shared" si="854"/>
        <v>0</v>
      </c>
      <c r="FB267" s="39">
        <f t="shared" si="855"/>
        <v>0</v>
      </c>
      <c r="FC267" s="54">
        <f t="shared" si="856"/>
        <v>0</v>
      </c>
      <c r="FD267" s="54">
        <f t="shared" si="857"/>
        <v>0</v>
      </c>
      <c r="FE267" s="39">
        <f t="shared" si="858"/>
        <v>0</v>
      </c>
      <c r="FF267" s="54">
        <f t="shared" si="859"/>
        <v>0</v>
      </c>
      <c r="FG267" s="39">
        <f t="shared" si="860"/>
        <v>0</v>
      </c>
      <c r="FH267" s="39">
        <f t="shared" si="764"/>
        <v>0</v>
      </c>
      <c r="FI267" s="39">
        <f t="shared" si="765"/>
        <v>0</v>
      </c>
      <c r="FJ267" s="39">
        <f t="shared" si="766"/>
        <v>0</v>
      </c>
      <c r="FK267" s="39" t="e">
        <f t="shared" si="767"/>
        <v>#DIV/0!</v>
      </c>
      <c r="FL267" s="39" t="e">
        <f t="shared" si="768"/>
        <v>#DIV/0!</v>
      </c>
      <c r="FM267" s="39" t="e">
        <f t="shared" si="769"/>
        <v>#DIV/0!</v>
      </c>
      <c r="FN267" s="39">
        <f t="shared" si="770"/>
        <v>1</v>
      </c>
      <c r="FO267" s="39">
        <f t="shared" si="861"/>
        <v>0</v>
      </c>
      <c r="FP267" s="39">
        <f t="shared" si="862"/>
        <v>0</v>
      </c>
      <c r="FQ267" s="39">
        <f t="shared" si="863"/>
        <v>0</v>
      </c>
      <c r="FR267" s="39">
        <f t="shared" si="771"/>
        <v>0</v>
      </c>
      <c r="FS267" s="39">
        <f t="shared" si="772"/>
        <v>0</v>
      </c>
      <c r="FU267" s="39" t="e">
        <f t="shared" si="773"/>
        <v>#DIV/0!</v>
      </c>
      <c r="FV267" s="39" t="e">
        <f t="shared" si="774"/>
        <v>#DIV/0!</v>
      </c>
      <c r="FW267" s="39" t="e">
        <f t="shared" si="775"/>
        <v>#DIV/0!</v>
      </c>
      <c r="FY267" s="39" t="e">
        <f t="shared" si="776"/>
        <v>#DIV/0!</v>
      </c>
      <c r="FZ267" s="39" t="e">
        <f t="shared" si="777"/>
        <v>#DIV/0!</v>
      </c>
      <c r="GA267" s="39" t="e">
        <f t="shared" si="778"/>
        <v>#DIV/0!</v>
      </c>
      <c r="GB267" s="39" t="e">
        <f t="shared" si="779"/>
        <v>#DIV/0!</v>
      </c>
      <c r="GC267" s="39" t="e">
        <f t="shared" si="780"/>
        <v>#DIV/0!</v>
      </c>
      <c r="GD267" s="39" t="e">
        <f t="shared" si="781"/>
        <v>#DIV/0!</v>
      </c>
      <c r="GE267" s="39" t="e">
        <f t="shared" si="782"/>
        <v>#DIV/0!</v>
      </c>
      <c r="GF267" s="39" t="e">
        <f t="shared" si="783"/>
        <v>#DIV/0!</v>
      </c>
      <c r="GG267" s="39" t="e">
        <f t="shared" si="784"/>
        <v>#DIV/0!</v>
      </c>
      <c r="GH267" s="39" t="e">
        <f t="shared" si="785"/>
        <v>#DIV/0!</v>
      </c>
      <c r="GI267" s="39"/>
      <c r="GJ267" s="39" t="e">
        <f t="shared" si="786"/>
        <v>#DIV/0!</v>
      </c>
      <c r="GK267" s="39" t="e">
        <f t="shared" si="787"/>
        <v>#DIV/0!</v>
      </c>
      <c r="GL267" s="39" t="e">
        <f t="shared" si="788"/>
        <v>#DIV/0!</v>
      </c>
      <c r="GM267" s="39" t="e">
        <f t="shared" si="789"/>
        <v>#DIV/0!</v>
      </c>
      <c r="GN267" s="39" t="e">
        <f t="shared" si="790"/>
        <v>#DIV/0!</v>
      </c>
      <c r="GO267" s="57"/>
      <c r="GP267" s="57" t="e">
        <f t="shared" si="791"/>
        <v>#DIV/0!</v>
      </c>
      <c r="GQ267" s="59" t="e">
        <f t="shared" si="792"/>
        <v>#DIV/0!</v>
      </c>
      <c r="GR267" s="41" t="e">
        <f t="shared" si="793"/>
        <v>#DIV/0!</v>
      </c>
      <c r="GS267" s="57" t="e">
        <f t="shared" si="794"/>
        <v>#DIV/0!</v>
      </c>
      <c r="GT267" s="57" t="e">
        <f t="shared" si="795"/>
        <v>#DIV/0!</v>
      </c>
      <c r="GU267" s="57" t="e">
        <f t="shared" si="796"/>
        <v>#DIV/0!</v>
      </c>
      <c r="GV267" s="57"/>
      <c r="GW267" s="42" t="e">
        <f t="shared" si="797"/>
        <v>#DIV/0!</v>
      </c>
      <c r="GX267" s="42" t="e">
        <f t="shared" si="798"/>
        <v>#DIV/0!</v>
      </c>
      <c r="GY267" s="42" t="e">
        <f t="shared" si="799"/>
        <v>#DIV/0!</v>
      </c>
      <c r="GZ267" s="57"/>
      <c r="HA267" s="2" t="e">
        <f t="shared" si="800"/>
        <v>#DIV/0!</v>
      </c>
      <c r="HB267" s="2" t="e">
        <f t="shared" si="801"/>
        <v>#DIV/0!</v>
      </c>
      <c r="HC267" s="2" t="e">
        <f t="shared" si="802"/>
        <v>#DIV/0!</v>
      </c>
      <c r="HD267" s="2" t="e">
        <f t="shared" si="803"/>
        <v>#DIV/0!</v>
      </c>
      <c r="HE267" s="2" t="e">
        <f t="shared" si="804"/>
        <v>#DIV/0!</v>
      </c>
      <c r="HF267" s="2" t="e">
        <f t="shared" si="805"/>
        <v>#DIV/0!</v>
      </c>
      <c r="HG267" s="2" t="e">
        <f t="shared" si="806"/>
        <v>#DIV/0!</v>
      </c>
      <c r="HH267" s="2" t="e">
        <f t="shared" si="807"/>
        <v>#DIV/0!</v>
      </c>
      <c r="HI267" s="2" t="e">
        <f t="shared" si="808"/>
        <v>#DIV/0!</v>
      </c>
      <c r="HJ267" s="11" t="e">
        <f t="shared" si="809"/>
        <v>#DIV/0!</v>
      </c>
      <c r="HK267" s="60" t="e">
        <f t="shared" si="810"/>
        <v>#DIV/0!</v>
      </c>
      <c r="HL267" s="57"/>
      <c r="HM267" s="57" t="e">
        <f t="shared" si="811"/>
        <v>#DIV/0!</v>
      </c>
      <c r="HN267" s="57" t="e">
        <f t="shared" si="812"/>
        <v>#DIV/0!</v>
      </c>
      <c r="HO267" s="57" t="e">
        <f t="shared" si="813"/>
        <v>#DIV/0!</v>
      </c>
      <c r="HP267" s="57" t="e">
        <f t="shared" si="814"/>
        <v>#DIV/0!</v>
      </c>
      <c r="HQ267" s="57" t="e">
        <f t="shared" si="815"/>
        <v>#DIV/0!</v>
      </c>
      <c r="HR267" s="57"/>
      <c r="HS267" s="57" t="e">
        <f t="shared" si="816"/>
        <v>#DIV/0!</v>
      </c>
      <c r="HT267" s="57" t="e">
        <f t="shared" si="817"/>
        <v>#DIV/0!</v>
      </c>
      <c r="HU267" s="57" t="e">
        <f t="shared" si="818"/>
        <v>#DIV/0!</v>
      </c>
      <c r="HV267" s="57" t="e">
        <f t="shared" si="819"/>
        <v>#DIV/0!</v>
      </c>
      <c r="HW267" s="57" t="e">
        <f t="shared" si="820"/>
        <v>#DIV/0!</v>
      </c>
      <c r="HX267" s="57"/>
      <c r="HY267" s="57" t="e">
        <f t="shared" si="821"/>
        <v>#DIV/0!</v>
      </c>
      <c r="HZ267" s="57" t="e">
        <f t="shared" si="822"/>
        <v>#DIV/0!</v>
      </c>
      <c r="IA267" s="57"/>
      <c r="IB267" s="61">
        <f t="shared" si="823"/>
        <v>0</v>
      </c>
      <c r="IC267" s="57" t="str">
        <f t="shared" si="824"/>
        <v/>
      </c>
      <c r="ID267" s="42"/>
      <c r="IE267" s="2" t="str">
        <f t="shared" si="825"/>
        <v/>
      </c>
      <c r="IF267" s="60" t="e">
        <f t="shared" si="826"/>
        <v>#DIV/0!</v>
      </c>
      <c r="IG267" s="60" t="str">
        <f t="shared" si="827"/>
        <v/>
      </c>
      <c r="IH267" s="60" t="str">
        <f t="shared" si="828"/>
        <v>zinco-</v>
      </c>
      <c r="II267" s="60" t="str">
        <f t="shared" si="829"/>
        <v>mangano-</v>
      </c>
      <c r="IJ267" s="60" t="e">
        <f t="shared" si="830"/>
        <v>#DIV/0!</v>
      </c>
      <c r="IK267" s="60" t="e">
        <f t="shared" si="831"/>
        <v>#DIV/0!</v>
      </c>
      <c r="IL267" s="60" t="e">
        <f t="shared" si="832"/>
        <v>#DIV/0!</v>
      </c>
      <c r="IM267" s="60" t="e">
        <f t="shared" si="833"/>
        <v>#DIV/0!</v>
      </c>
      <c r="IN267" s="60" t="str">
        <f t="shared" si="834"/>
        <v/>
      </c>
      <c r="IO267" s="60" t="str">
        <f t="shared" si="835"/>
        <v/>
      </c>
      <c r="IP267" s="57"/>
      <c r="IQ267" s="57" t="str">
        <f t="shared" si="836"/>
        <v>ERROR!!</v>
      </c>
    </row>
    <row r="268" spans="24:251">
      <c r="X268" s="29">
        <f t="shared" ref="X268:X331" si="865">0.5*(S268/AQ268+T268/AR268)*16</f>
        <v>0</v>
      </c>
      <c r="Y268" s="29">
        <f t="shared" ref="Y268:Y331" si="866">SUM(G268:W268)-X268-K268-L268</f>
        <v>0</v>
      </c>
      <c r="Z268" s="29" t="e">
        <f t="shared" ref="Z268:Z331" si="867">M268/AK268*DO268/2*AJ268</f>
        <v>#DIV/0!</v>
      </c>
      <c r="AA268" s="29" t="e">
        <f t="shared" ref="AA268:AA331" si="868">M268/AK268*(1-DO268)*AK268</f>
        <v>#DIV/0!</v>
      </c>
      <c r="AB268" s="29" t="e">
        <f t="shared" ref="AB268:AB331" si="869">G268*DG268*18/AF268/CG268/2</f>
        <v>#DIV/0!</v>
      </c>
      <c r="AC268" s="29" t="e">
        <f t="shared" ref="AC268:AC331" si="870">Y268-M268+Z268+AA268+AB268</f>
        <v>#DIV/0!</v>
      </c>
      <c r="AF268" s="23">
        <v>60.084299999999999</v>
      </c>
      <c r="AG268" s="23">
        <v>79.878799999999998</v>
      </c>
      <c r="AH268" s="23">
        <v>101.96120000000001</v>
      </c>
      <c r="AI268" s="23">
        <v>151.99039999999999</v>
      </c>
      <c r="AJ268" s="23">
        <v>159.69</v>
      </c>
      <c r="AK268" s="23">
        <v>71.846400000000003</v>
      </c>
      <c r="AL268" s="23">
        <v>70.9375</v>
      </c>
      <c r="AM268" s="23">
        <v>40.304400000000001</v>
      </c>
      <c r="AN268" s="23">
        <v>56.077399999999997</v>
      </c>
      <c r="AO268" s="23">
        <v>61.978999999999999</v>
      </c>
      <c r="AP268" s="23">
        <v>94.195999999999998</v>
      </c>
      <c r="AQ268" s="23">
        <v>18.998000000000001</v>
      </c>
      <c r="AR268" s="23">
        <v>35.450000000000003</v>
      </c>
      <c r="AS268" s="23">
        <v>29.88</v>
      </c>
      <c r="AT268" s="23">
        <v>74.691999999999993</v>
      </c>
      <c r="AU268" s="23">
        <v>81.39</v>
      </c>
      <c r="AX268" s="54">
        <f t="shared" ref="AX268:AX331" si="871">G268/AF268</f>
        <v>0</v>
      </c>
      <c r="AY268" s="54">
        <f t="shared" ref="AY268:AY331" si="872">H268/AG268</f>
        <v>0</v>
      </c>
      <c r="AZ268" s="54">
        <f t="shared" ref="AZ268:AZ331" si="873">I268/AH268*2</f>
        <v>0</v>
      </c>
      <c r="BA268" s="54">
        <f t="shared" ref="BA268:BA331" si="874">J268/AI268*2</f>
        <v>0</v>
      </c>
      <c r="BB268" s="54">
        <f t="shared" ref="BB268:BB331" si="875">M268/AK268</f>
        <v>0</v>
      </c>
      <c r="BC268" s="54">
        <f t="shared" ref="BC268:BC331" si="876">N268/AL268</f>
        <v>0</v>
      </c>
      <c r="BD268" s="54">
        <f t="shared" ref="BD268:BD331" si="877">O268/AM268</f>
        <v>0</v>
      </c>
      <c r="BE268" s="54">
        <f t="shared" ref="BE268:BE331" si="878">P268/AN268</f>
        <v>0</v>
      </c>
      <c r="BF268" s="54">
        <f t="shared" ref="BF268:BF331" si="879">Q268/AO268*2</f>
        <v>0</v>
      </c>
      <c r="BG268" s="54">
        <f t="shared" ref="BG268:BG331" si="880">R268/AP268*2</f>
        <v>0</v>
      </c>
      <c r="BH268" s="54">
        <f t="shared" ref="BH268:BH331" si="881">S268/AQ268</f>
        <v>0</v>
      </c>
      <c r="BI268" s="54">
        <f t="shared" ref="BI268:BI331" si="882">T268/AR268</f>
        <v>0</v>
      </c>
      <c r="BJ268" s="54">
        <f t="shared" ref="BJ268:BJ331" si="883">W268/AS268*2</f>
        <v>0</v>
      </c>
      <c r="BK268" s="54">
        <f t="shared" ref="BK268:BK331" si="884">U268/AT268</f>
        <v>0</v>
      </c>
      <c r="BL268" s="54">
        <f t="shared" ref="BL268:BL331" si="885">V268/AU268</f>
        <v>0</v>
      </c>
      <c r="BM268" s="42"/>
      <c r="BO268" s="54">
        <f>'Norm-coeff'!$C$2+$AX268*'Norm-coeff'!$D$2+$AY268*'Norm-coeff'!$E$2+$AZ268*'Norm-coeff'!$F$2+$BA268*'Norm-coeff'!$G$2+$BB268*'Norm-coeff'!$H$2+$BC268*'Norm-coeff'!$I$2+$BD268*'Norm-coeff'!$J$2+$BE268*'Norm-coeff'!$K$2+$BF268*'Norm-coeff'!$L$2+$BG268*'Norm-coeff'!$M$2+$BH268*'Norm-coeff'!$N$2+$BI268*'Norm-coeff'!$O$2</f>
        <v>5.4045421474420303</v>
      </c>
      <c r="BP268" s="54">
        <f>'Norm-coeff'!$C$3+$AX268*'Norm-coeff'!$D$3+$AY268*'Norm-coeff'!$E$3+$AZ268*'Norm-coeff'!$F$3+$BA268*'Norm-coeff'!$G$3+$BB268*'Norm-coeff'!$H$3+$BC268*'Norm-coeff'!$I$3+$BD268*'Norm-coeff'!$J$3+$BE268*'Norm-coeff'!$K$3+$BF268*'Norm-coeff'!$L$3+$BG268*'Norm-coeff'!$M$3+$BH268*'Norm-coeff'!$N$3+$BI268*'Norm-coeff'!$O$3</f>
        <v>3.15319116612705</v>
      </c>
      <c r="BQ268" s="54">
        <f>'Norm-coeff'!$C$4+$AX268*'Norm-coeff'!$D$4+$AY268*'Norm-coeff'!$E$4+$AZ268*'Norm-coeff'!$F$4+$BA268*'Norm-coeff'!$G$4+$BB268*'Norm-coeff'!$H$4+$BC268*'Norm-coeff'!$I$4+$BD268*'Norm-coeff'!$J$4+$BE268*'Norm-coeff'!$K$4+$BF268*'Norm-coeff'!$L$4+$BG268*'Norm-coeff'!$M$4+$BH268*'Norm-coeff'!$N$4+$BI268*'Norm-coeff'!$O$4</f>
        <v>1.42115649462768</v>
      </c>
      <c r="BR268" s="54">
        <f>'Norm-coeff'!$C$5+$AX268*'Norm-coeff'!$D$5+$AY268*'Norm-coeff'!$E$5+$AZ268*'Norm-coeff'!$F$5+$BA268*'Norm-coeff'!$G$5+$BB268*'Norm-coeff'!$H$5+$BC268*'Norm-coeff'!$I$5+$BD268*'Norm-coeff'!$J$5+$BE268*'Norm-coeff'!$K$5+$BF268*'Norm-coeff'!$L$5+$BG268*'Norm-coeff'!$M$5+$BH268*'Norm-coeff'!$N$5+$BI268*'Norm-coeff'!$O$5</f>
        <v>1.0553329241296201</v>
      </c>
      <c r="BS268" s="54">
        <f>'Norm-coeff'!$C$6+$AX268*'Norm-coeff'!$D$6+$AY268*'Norm-coeff'!$E$6+$AZ268*'Norm-coeff'!$F$6+$BA268*'Norm-coeff'!$G$6+$BB268*'Norm-coeff'!$H$6+$BC268*'Norm-coeff'!$I$6+$BD268*'Norm-coeff'!$J$6+$BE268*'Norm-coeff'!$K$6+$BF268*'Norm-coeff'!$L$6+$BG268*'Norm-coeff'!$M$6+$BH268*'Norm-coeff'!$N$6+$BI268*'Norm-coeff'!$O$6</f>
        <v>-1.48700885495103E-2</v>
      </c>
      <c r="BT268" s="54">
        <f>'Norm-coeff'!$C$7+$AX268*'Norm-coeff'!$D$7+$AY268*'Norm-coeff'!$E$7+$AZ268*'Norm-coeff'!$F$7+$BA268*'Norm-coeff'!$G$7+$BB268*'Norm-coeff'!$H$7+$BC268*'Norm-coeff'!$I$7+$BD268*'Norm-coeff'!$J$7+$BE268*'Norm-coeff'!$K$7+$BF268*'Norm-coeff'!$L$7+$BG268*'Norm-coeff'!$M$7+$BH268*'Norm-coeff'!$N$7+$BI268*'Norm-coeff'!$O$7</f>
        <v>2.0907583608832998</v>
      </c>
      <c r="BU268" s="54">
        <f>'Norm-coeff'!$C$8+$AX268*'Norm-coeff'!$D$8+$AY268*'Norm-coeff'!$E$8+$AZ268*'Norm-coeff'!$F$8+$BA268*'Norm-coeff'!$G$8+$BB268*'Norm-coeff'!$H$8+$BC268*'Norm-coeff'!$I$8+$BD268*'Norm-coeff'!$J$8+$BE268*'Norm-coeff'!$K$8+$BF268*'Norm-coeff'!$L$8+$BG268*'Norm-coeff'!$M$8+$BH268*'Norm-coeff'!$N$8+$BI268*'Norm-coeff'!$O$8</f>
        <v>0.65894159836244504</v>
      </c>
      <c r="BV268" s="54">
        <f>'Norm-coeff'!$C$9+$AX268*'Norm-coeff'!$D$9+$AY268*'Norm-coeff'!$E$9+$AZ268*'Norm-coeff'!$F$9+$BA268*'Norm-coeff'!$G$9+$BB268*'Norm-coeff'!$H$9+$BC268*'Norm-coeff'!$I$9+$BD268*'Norm-coeff'!$J$9+$BE268*'Norm-coeff'!$K$9+$BF268*'Norm-coeff'!$L$9+$BG268*'Norm-coeff'!$M$9+$BH268*'Norm-coeff'!$N$9+$BI268*'Norm-coeff'!$O$9</f>
        <v>1.48961085014701</v>
      </c>
      <c r="BW268" s="54">
        <f>'Norm-coeff'!$C$10+$AX268*'Norm-coeff'!$D$10+$AY268*'Norm-coeff'!$E$10+$AZ268*'Norm-coeff'!$F$10+$BA268*'Norm-coeff'!$G$10+$BB268*'Norm-coeff'!$H$10+$BC268*'Norm-coeff'!$I$10+$BD268*'Norm-coeff'!$J$10+$BE268*'Norm-coeff'!$K$10+$BF268*'Norm-coeff'!$L$10+$BG268*'Norm-coeff'!$M$10+$BH268*'Norm-coeff'!$N$10+$BI268*'Norm-coeff'!$O$10</f>
        <v>1.42058735749591</v>
      </c>
      <c r="BX268" s="54">
        <f>'Norm-coeff'!$C$11+$AX268*'Norm-coeff'!$D$11+$AY268*'Norm-coeff'!$E$11+$AZ268*'Norm-coeff'!$F$11+$BA268*'Norm-coeff'!$G$11+$BB268*'Norm-coeff'!$H$11+$BC268*'Norm-coeff'!$I$11+$BD268*'Norm-coeff'!$J$11+$BE268*'Norm-coeff'!$K$11+$BF268*'Norm-coeff'!$L$11+$BG268*'Norm-coeff'!$M$11+$BH268*'Norm-coeff'!$N$11+$BI268*'Norm-coeff'!$O$11</f>
        <v>0.221233014421479</v>
      </c>
      <c r="BY268" s="54">
        <f>'Norm-coeff'!$C$12+$AX268*'Norm-coeff'!$D$12+$AY268*'Norm-coeff'!$E$12+$AZ268*'Norm-coeff'!$F$12+$BA268*'Norm-coeff'!$G$12+$BB268*'Norm-coeff'!$H$12+$BC268*'Norm-coeff'!$I$12+$BD268*'Norm-coeff'!$J$12+$BE268*'Norm-coeff'!$K$12+$BF268*'Norm-coeff'!$L$12+$BG268*'Norm-coeff'!$M$12+$BH268*'Norm-coeff'!$N$12+$BI268*'Norm-coeff'!$O$12</f>
        <v>0.283527502056037</v>
      </c>
      <c r="BZ268" s="54">
        <f>'Norm-coeff'!$C$13+$AX268*'Norm-coeff'!$D$13+$AY268*'Norm-coeff'!$E$13+$AZ268*'Norm-coeff'!$F$13+$BA268*'Norm-coeff'!$G$13+$BB268*'Norm-coeff'!$H$13+$BC268*'Norm-coeff'!$I$13+$BD268*'Norm-coeff'!$J$13+$BE268*'Norm-coeff'!$K$13+$BF268*'Norm-coeff'!$L$13+$BG268*'Norm-coeff'!$M$13+$BH268*'Norm-coeff'!$N$13+$BI268*'Norm-coeff'!$O$13</f>
        <v>-4.1864930554451202E-2</v>
      </c>
      <c r="CA268" s="54">
        <f>'Norm-coeff'!$C$14+$AX268*'Norm-coeff'!$D$14+$AY268*'Norm-coeff'!$E$14+$AZ268*'Norm-coeff'!$F$14+$BA268*'Norm-coeff'!$G$14+$BB268*'Norm-coeff'!$H$14+$BC268*'Norm-coeff'!$I$14+$BD268*'Norm-coeff'!$J$14+$BE268*'Norm-coeff'!$K$14+$BF268*'Norm-coeff'!$L$14+$BG268*'Norm-coeff'!$M$14+$BH268*'Norm-coeff'!$N$14+$BI268*'Norm-coeff'!$O$14</f>
        <v>4.2526983164477103</v>
      </c>
      <c r="CC268" s="54">
        <f t="shared" si="837"/>
        <v>0</v>
      </c>
      <c r="CG268" s="54">
        <f t="shared" ref="CG268:CG331" si="886">IF(OR(BO268&lt;=0,AX268&lt;=0),0,BO268)</f>
        <v>0</v>
      </c>
      <c r="CH268" s="54">
        <f t="shared" si="864"/>
        <v>0</v>
      </c>
      <c r="CI268" s="54">
        <f t="shared" ref="CI268:CI331" si="887">IF(AY268*CC268-CL268&lt;=0,0,AY268*CC268-CL268)</f>
        <v>0</v>
      </c>
      <c r="CJ268" s="56">
        <f t="shared" ref="CJ268:CJ331" si="888">SUM(CG268:CI268)</f>
        <v>0</v>
      </c>
      <c r="CK268" s="54">
        <f t="shared" ref="CK268:CK331" si="889">IF(AZ268*CC268-CH268&lt;=0,0,AZ268*CC268-CH268)</f>
        <v>0</v>
      </c>
      <c r="CL268" s="54">
        <f t="shared" ref="CL268:CL331" si="890">IF(OR(BU268&lt;=0,AY268&lt;=0),0,BU268)</f>
        <v>0</v>
      </c>
      <c r="CM268" s="54">
        <f t="shared" ref="CM268:CM331" si="891">IF(OR(BQ268&lt;=0,BB268&lt;=0),0,BQ268)</f>
        <v>0</v>
      </c>
      <c r="CN268" s="54">
        <f t="shared" ref="CN268:CN331" si="892">BA268*$CC268</f>
        <v>0</v>
      </c>
      <c r="CO268" s="54">
        <f t="shared" ref="CO268:CO331" si="893">BK268*$CC268</f>
        <v>0</v>
      </c>
      <c r="CP268" s="54">
        <f t="shared" ref="CP268:CP331" si="894">BL268*$CC268</f>
        <v>0</v>
      </c>
      <c r="CQ268" s="54">
        <f t="shared" ref="CQ268:CQ331" si="895">IF(OR(BS268&lt;=0,BC268&lt;=0),0,BS268)</f>
        <v>0</v>
      </c>
      <c r="CR268" s="54">
        <f t="shared" ref="CR268:CR331" si="896">IF(OR(BT268&lt;=0,BD268&lt;=0),0,IF(BT268&lt;=BD268*CC268,BT268,BD268*CC268))</f>
        <v>0</v>
      </c>
      <c r="CS268" s="54">
        <f t="shared" ref="CS268:CS331" si="897">IF(OR(BR268&lt;=0,BB268&lt;=0),0,BR268)</f>
        <v>0</v>
      </c>
      <c r="CU268" s="54">
        <f t="shared" ref="CU268:CU331" si="898">SUM(CK268:CT268)</f>
        <v>0</v>
      </c>
      <c r="CV268" s="54">
        <f t="shared" ref="CV268:CV331" si="899">IF(BC268*$CC268-CQ268&lt;=0, 0, BC268*$CC268-CQ268)</f>
        <v>0</v>
      </c>
      <c r="CW268" s="54">
        <f t="shared" ref="CW268:CW331" si="900">IF(BB268*CC268-CM268-CS268&lt;=0,0,BB268*CC268-CM268-CS268)</f>
        <v>0</v>
      </c>
      <c r="CX268" s="54">
        <f t="shared" ref="CX268:CX331" si="901">IF(BD268*$CC268-CR268&lt;=0, 0, BD268*$CC268-CR268)</f>
        <v>0</v>
      </c>
      <c r="CZ268" s="54">
        <f t="shared" ref="CZ268:CZ331" si="902">IF(OR(BV268&lt;=0,BE268&lt;=0),0,BV268)</f>
        <v>0</v>
      </c>
      <c r="DA268" s="54">
        <f t="shared" ref="DA268:DA331" si="903">IF(OR(BW268&lt;=0,BF268&lt;=0),0,BW268)</f>
        <v>0</v>
      </c>
      <c r="DB268" s="54">
        <f t="shared" ref="DB268:DB331" si="904">SUM(CV268:DA268)</f>
        <v>0</v>
      </c>
      <c r="DC268" s="54">
        <f t="shared" ref="DC268:DC331" si="905">IF(BE268*$CC268-CZ268&lt;=0,0,BE268*$CC268-CZ268)</f>
        <v>0</v>
      </c>
      <c r="DD268" s="54">
        <f t="shared" ref="DD268:DD331" si="906">IF(BF268*$CC268-DA268&lt;=0,0,BF268*$CC268-DA268)</f>
        <v>0</v>
      </c>
      <c r="DE268" s="54">
        <f t="shared" ref="DE268:DE331" si="907">IF(OR(BX268&lt;=0,BG268&lt;=0),0,BX268)</f>
        <v>0</v>
      </c>
      <c r="DF268" s="54">
        <f t="shared" ref="DF268:DF331" si="908">SUM(DC268:DE268)</f>
        <v>0</v>
      </c>
      <c r="DG268" s="54">
        <f t="shared" ref="DG268:DG331" si="909">IF(CA268&lt;=0,0,IF(CA268&gt;=2,2,CA268))</f>
        <v>2</v>
      </c>
      <c r="DH268" s="71">
        <f t="shared" ref="DH268:DH331" si="910">IF(OR(BY268&lt;=0,BH268&lt;=0),0,BY268)</f>
        <v>0</v>
      </c>
      <c r="DI268" s="71">
        <f t="shared" ref="DI268:DI331" si="911">IF(OR(BZ268&lt;=0,BI268&lt;=0),0,BZ268)</f>
        <v>0</v>
      </c>
      <c r="DJ268" s="54">
        <f t="shared" ref="DJ268:DJ331" si="912">IF(2-DG268-DH268-DI268&lt;=0,0,2-DG268-DH268-DI268)</f>
        <v>0</v>
      </c>
      <c r="DK268" s="54">
        <f t="shared" ref="DK268:DK331" si="913">SUM(DG268:DJ268)</f>
        <v>2</v>
      </c>
      <c r="DL268" s="4">
        <f t="shared" si="838"/>
        <v>0</v>
      </c>
      <c r="DM268" s="3">
        <f t="shared" ref="DM268:DM331" si="914">CM268</f>
        <v>0</v>
      </c>
      <c r="DN268" s="3">
        <f t="shared" ref="DN268:DN331" si="915">CS268+CW268</f>
        <v>0</v>
      </c>
      <c r="DO268" s="4" t="e">
        <f t="shared" ref="DO268:DO331" si="916">DM268/(DM268+DN268)</f>
        <v>#DIV/0!</v>
      </c>
      <c r="DP268" s="57"/>
      <c r="DQ268" s="57"/>
      <c r="DR268" s="56">
        <f t="shared" si="839"/>
        <v>2</v>
      </c>
      <c r="DS268" s="56">
        <f t="shared" si="840"/>
        <v>0</v>
      </c>
      <c r="DT268" s="38">
        <f t="shared" si="841"/>
        <v>0</v>
      </c>
      <c r="DU268" s="38">
        <f t="shared" ref="DU268:DU331" si="917">DR268+DS268+DT268</f>
        <v>2</v>
      </c>
      <c r="DV268" s="38">
        <f t="shared" si="842"/>
        <v>0</v>
      </c>
      <c r="DW268" s="39">
        <f t="shared" si="843"/>
        <v>0</v>
      </c>
      <c r="DX268" s="39">
        <f t="shared" si="844"/>
        <v>0</v>
      </c>
      <c r="DY268" s="39">
        <f t="shared" si="845"/>
        <v>0</v>
      </c>
      <c r="DZ268" s="39">
        <f t="shared" si="846"/>
        <v>0</v>
      </c>
      <c r="EA268" s="39">
        <f t="shared" si="847"/>
        <v>0</v>
      </c>
      <c r="EB268" s="37" t="e">
        <f t="shared" ref="EB268:EB331" si="918">DW268/EA268</f>
        <v>#DIV/0!</v>
      </c>
      <c r="EC268" s="37" t="e">
        <f t="shared" ref="EC268:EC331" si="919">DX268/EA268</f>
        <v>#DIV/0!</v>
      </c>
      <c r="ED268" s="37" t="e">
        <f t="shared" ref="ED268:ED331" si="920">DY268/EA268</f>
        <v>#DIV/0!</v>
      </c>
      <c r="EE268" s="37" t="e">
        <f t="shared" ref="EE268:EE331" si="921">DZ268/EA268</f>
        <v>#DIV/0!</v>
      </c>
      <c r="EF268" s="39" t="e">
        <f t="shared" ref="EF268:EF331" si="922">DW268/(DW268+DX268)</f>
        <v>#DIV/0!</v>
      </c>
      <c r="EG268" s="37" t="e">
        <f t="shared" ref="EG268:EG331" si="923">(DW268+DZ268)/EA268</f>
        <v>#DIV/0!</v>
      </c>
      <c r="EH268" s="37" t="e">
        <f t="shared" ref="EH268:EH331" si="924">(DX268+DY268)/EA268</f>
        <v>#DIV/0!</v>
      </c>
      <c r="EI268" s="11" t="b">
        <f t="shared" ref="EI268:EI331" si="925">IF(DU268&gt;=DV268,TRUE,FALSE)</f>
        <v>1</v>
      </c>
      <c r="EJ268" s="11" t="b">
        <f t="shared" ref="EJ268:EJ331" si="926">IF(DU268&gt;=DV268,FALSE,TRUE)</f>
        <v>0</v>
      </c>
      <c r="EK268" s="39" t="e">
        <f t="shared" ref="EK268:EK331" si="927">IF(AND(EG268&gt;=0.75,EE268&gt;EB268),TRUE,FALSE)</f>
        <v>#DIV/0!</v>
      </c>
      <c r="EL268" s="39" t="e">
        <f t="shared" ref="EL268:EL331" si="928">IF(AND(EG268&gt;=0.75,EB268&gt;=EE268),TRUE,FALSE)</f>
        <v>#DIV/0!</v>
      </c>
      <c r="EM268" s="39" t="e">
        <f t="shared" ref="EM268:EM331" si="929">IF(AND(0.75&gt;EG268,EG268&gt;0.25,EB268&gt;=EE268,0.75&gt;EH268,EH268&gt;0.25,EC268&gt;=ED268),TRUE,FALSE)</f>
        <v>#DIV/0!</v>
      </c>
      <c r="EN268" s="39" t="e">
        <f t="shared" ref="EN268:EN331" si="930">IF(AND(EH268&gt;=0.75,EC268&gt;=ED268),TRUE,FALSE)</f>
        <v>#DIV/0!</v>
      </c>
      <c r="EO268" s="39" t="e">
        <f t="shared" ref="EO268:EO331" si="931">IF(AND(EH268&gt;=0.75,ED268&gt;EC268),TRUE,FALSE)</f>
        <v>#DIV/0!</v>
      </c>
      <c r="EP268" s="39" t="e">
        <f t="shared" ref="EP268:EP331" si="932">IF(AND(0.75&gt;EG268,EG268&gt;0.25,EE268&gt;EB268,0.75&gt;EH268,EH268&gt;0.25,EC268&gt;=ED268),TRUE,FALSE)</f>
        <v>#DIV/0!</v>
      </c>
      <c r="EQ268" s="39" t="e">
        <f t="shared" ref="EQ268:EQ331" si="933">IF(AND(0.75&gt;EG268,EG268&gt;0.25,EE268&gt;EB268,0.75&gt;EH268,EH268&gt;0.25,ED268&gt;EC268),TRUE,FALSE)</f>
        <v>#DIV/0!</v>
      </c>
      <c r="ER268" s="39" t="e">
        <f t="shared" ref="ER268:ER331" si="934">IF(AND(0.75&gt;EG268,EG268&gt;0.25,EB268&gt;=EE268,0.75&gt;EH268,EH268&gt;0.25,ED268&gt;EC268),TRUE,FALSE)</f>
        <v>#DIV/0!</v>
      </c>
      <c r="ES268" s="58" t="str">
        <f t="shared" ref="ES268:ES331" si="935">IF(EI268,$EI$2,$EJ$2)</f>
        <v>(OH,F,Cl)-dominate amphibole</v>
      </c>
      <c r="ET268" s="58" t="e">
        <f t="shared" ref="ET268:ET331" si="936">IF(EI268=TRUE, INDEX(EK$2:ER$2,MATCH(TRUE,EK268:ER268,0)),"")</f>
        <v>#N/A</v>
      </c>
      <c r="EU268" s="56">
        <f t="shared" si="848"/>
        <v>0</v>
      </c>
      <c r="EV268" s="56">
        <f t="shared" si="849"/>
        <v>0</v>
      </c>
      <c r="EW268" s="56">
        <f t="shared" si="850"/>
        <v>0</v>
      </c>
      <c r="EX268" s="56">
        <f t="shared" si="851"/>
        <v>0</v>
      </c>
      <c r="EY268" s="56">
        <f t="shared" si="852"/>
        <v>0</v>
      </c>
      <c r="EZ268" s="56">
        <f t="shared" si="853"/>
        <v>0</v>
      </c>
      <c r="FA268" s="39">
        <f t="shared" si="854"/>
        <v>0</v>
      </c>
      <c r="FB268" s="39">
        <f t="shared" si="855"/>
        <v>0</v>
      </c>
      <c r="FC268" s="54">
        <f t="shared" si="856"/>
        <v>0</v>
      </c>
      <c r="FD268" s="54">
        <f t="shared" si="857"/>
        <v>0</v>
      </c>
      <c r="FE268" s="39">
        <f t="shared" si="858"/>
        <v>0</v>
      </c>
      <c r="FF268" s="54">
        <f t="shared" si="859"/>
        <v>0</v>
      </c>
      <c r="FG268" s="39">
        <f t="shared" si="860"/>
        <v>0</v>
      </c>
      <c r="FH268" s="39">
        <f t="shared" ref="FH268:FH331" si="937">EU268+EX268</f>
        <v>0</v>
      </c>
      <c r="FI268" s="39">
        <f t="shared" ref="FI268:FI331" si="938">EW268+EZ268</f>
        <v>0</v>
      </c>
      <c r="FJ268" s="39">
        <f t="shared" ref="FJ268:FJ331" si="939">EV268+EY268</f>
        <v>0</v>
      </c>
      <c r="FK268" s="39" t="e">
        <f t="shared" ref="FK268:FK331" si="940">FJ268/(FH268+FI268+FJ268)</f>
        <v>#DIV/0!</v>
      </c>
      <c r="FL268" s="39" t="e">
        <f t="shared" ref="FL268:FL331" si="941">FH268/(FH268+FI268+FJ268)</f>
        <v>#DIV/0!</v>
      </c>
      <c r="FM268" s="39" t="e">
        <f t="shared" ref="FM268:FM331" si="942">EZ268/(EZ268+EY268+EX268+FA268+FB268+FD268)</f>
        <v>#DIV/0!</v>
      </c>
      <c r="FN268" s="39">
        <f t="shared" ref="FN268:FN331" si="943">IF(1-FO268-FP268-FQ268&lt;=0,0,1-FO268-FP268-FQ268)</f>
        <v>1</v>
      </c>
      <c r="FO268" s="39">
        <f t="shared" si="861"/>
        <v>0</v>
      </c>
      <c r="FP268" s="39">
        <f t="shared" si="862"/>
        <v>0</v>
      </c>
      <c r="FQ268" s="39">
        <f t="shared" si="863"/>
        <v>0</v>
      </c>
      <c r="FR268" s="39">
        <f t="shared" ref="FR268:FR331" si="944">FP268+FQ268+2*FO268</f>
        <v>0</v>
      </c>
      <c r="FS268" s="39">
        <f t="shared" ref="FS268:FS331" si="945">FC268+FD268+FE268+2*FF268-FG268-MIN(DV268,FD268)</f>
        <v>0</v>
      </c>
      <c r="FU268" s="39" t="e">
        <f t="shared" ref="FU268:FU331" si="946">IF(AND(EK268=TRUE,FK268&lt;=0.5,FL268&lt;=1/7),TRUE,FALSE)</f>
        <v>#DIV/0!</v>
      </c>
      <c r="FV268" s="39" t="e">
        <f t="shared" ref="FV268:FV331" si="947">IF(AND(EK268=TRUE,FK268&gt;0.5,FL268&lt;=1/7),TRUE,FALSE)</f>
        <v>#DIV/0!</v>
      </c>
      <c r="FW268" s="39" t="e">
        <f t="shared" ref="FW268:FW331" si="948">IF(AND(EK268=TRUE,FL268&lt;=0.5, 4.5/7&gt;=FU268, FU268&gt;1/7),TRUE,FALSE)</f>
        <v>#DIV/0!</v>
      </c>
      <c r="FY268" s="39" t="e">
        <f t="shared" ref="FY268:FY331" si="949">IF(AND(EL268=TRUE,FR268&lt;0.5,FS268&lt;=0.5,FM268&gt;=0.9),TRUE,FALSE)</f>
        <v>#DIV/0!</v>
      </c>
      <c r="FZ268" s="39" t="e">
        <f t="shared" ref="FZ268:FZ331" si="950">IF(AND(EL268=TRUE,FR268&lt;0.5,1.5&gt;=FS268, FS268&gt;0.5,FF268&lt;0.5),TRUE,FALSE)</f>
        <v>#DIV/0!</v>
      </c>
      <c r="GA268" s="39" t="e">
        <f t="shared" ref="GA268:GA331" si="951">IF(AND(EL268=TRUE,FR268&lt;0.5,FS268&gt;1.5,FF268&lt;0.5),TRUE,FALSE)</f>
        <v>#DIV/0!</v>
      </c>
      <c r="GB268" s="39" t="e">
        <f t="shared" ref="GB268:GB331" si="952">IF(AND(EL268=TRUE,FR268&gt;=0.5,FS268&lt;=0.5,FF268&lt;0.5),TRUE,FALSE)</f>
        <v>#DIV/0!</v>
      </c>
      <c r="GC268" s="39" t="e">
        <f t="shared" ref="GC268:GC331" si="953">IF(AND(EL268=TRUE,FR268&gt;=0.5,1.5&gt;=FS268,FS268&gt;0.5,FC268=MAX(FC268:FE268),FF268&lt;0.5),TRUE,FALSE)</f>
        <v>#DIV/0!</v>
      </c>
      <c r="GD268" s="39" t="e">
        <f t="shared" ref="GD268:GD331" si="954">IF(AND(EL268=TRUE,FR268&gt;=0.5,FS268&gt;1.5,FF268&lt;0.5),TRUE,FALSE)</f>
        <v>#DIV/0!</v>
      </c>
      <c r="GE268" s="39" t="e">
        <f t="shared" ref="GE268:GE331" si="955">IF(AND(EL268=TRUE,FO268=MAX(FN268:FQ268)),TRUE,FALSE)</f>
        <v>#DIV/0!</v>
      </c>
      <c r="GF268" s="39" t="e">
        <f t="shared" ref="GF268:GF331" si="956">IF(AND(EI268=TRUE,EL268=TRUE,FR268&gt;=0.5,FF268&gt;=0.5),TRUE,FALSE)</f>
        <v>#DIV/0!</v>
      </c>
      <c r="GG268" s="39" t="e">
        <f t="shared" ref="GG268:GG331" si="957">IF(AND(EL268=TRUE,FR268&gt;=0.5,1.5&gt;=FS268, FS268&gt;0.5,FD268=MAX(FC268:FE268),FF268&lt;0.5),TRUE,FALSE)</f>
        <v>#DIV/0!</v>
      </c>
      <c r="GH268" s="39" t="e">
        <f t="shared" ref="GH268:GH331" si="958">IF(AND(EL268=TRUE,FR268&lt;0.5,FS268&lt;=0.5,FM268&lt;0.9),TRUE,FALSE)</f>
        <v>#DIV/0!</v>
      </c>
      <c r="GI268" s="39"/>
      <c r="GJ268" s="39" t="e">
        <f t="shared" ref="GJ268:GJ331" si="959">IF(AND(EM268=TRUE,FR268&lt;0.5,FS268&lt;1.5),TRUE,FALSE)</f>
        <v>#DIV/0!</v>
      </c>
      <c r="GK268" s="39" t="e">
        <f t="shared" ref="GK268:GK331" si="960">IF(AND(EM268=TRUE,FR268&lt;0.5,FS268&gt;=1.5),TRUE,FALSE)</f>
        <v>#DIV/0!</v>
      </c>
      <c r="GL268" s="39" t="e">
        <f t="shared" ref="GL268:GL331" si="961">IF(AND(EM268=TRUE,FR268&gt;=0.5,FS268&lt;0.5),TRUE,FALSE)</f>
        <v>#DIV/0!</v>
      </c>
      <c r="GM268" s="39" t="e">
        <f t="shared" ref="GM268:GM331" si="962">IF(AND(EM268=TRUE,FR268&gt;=0.5,FS268&lt;1.5,FS268&gt;=0.5),TRUE,FALSE)</f>
        <v>#DIV/0!</v>
      </c>
      <c r="GN268" s="39" t="e">
        <f t="shared" ref="GN268:GN331" si="963">IF(AND(EM268=TRUE,FR268&gt;=0.5,FS268&gt;=1.5),TRUE,FALSE)</f>
        <v>#DIV/0!</v>
      </c>
      <c r="GO268" s="57"/>
      <c r="GP268" s="57" t="e">
        <f t="shared" ref="GP268:GP331" si="964">IF(AND(EN268=TRUE,FR268&lt;0.5,FS268&gt;=1,FC268=MAX(FC268:FF268)),TRUE,FALSE)</f>
        <v>#DIV/0!</v>
      </c>
      <c r="GQ268" s="59" t="e">
        <f t="shared" ref="GQ268:GQ331" si="965">IF(AND(EN268=TRUE,FR268&gt;=0.5,FS268&lt;1.5,FS268&gt;=0.5,FG268&lt;0.5,FC268=MAX(FC268:FF268)),TRUE,FALSE)</f>
        <v>#DIV/0!</v>
      </c>
      <c r="GR268" s="41" t="e">
        <f t="shared" ref="GR268:GR331" si="966">IF(AND(EN268=TRUE,FR268&gt;=0.5,FS268&gt;=1.5,FG268&lt;0.5,FC268=MAX(FC268:FF268)),TRUE,FALSE)</f>
        <v>#DIV/0!</v>
      </c>
      <c r="GS268" s="57" t="e">
        <f t="shared" ref="GS268:GS331" si="967">IF(AND(EN268=TRUE,FG268&gt;=0.5),TRUE,FALSE)</f>
        <v>#DIV/0!</v>
      </c>
      <c r="GT268" s="57" t="e">
        <f t="shared" ref="GT268:GT331" si="968">IF(AND(EN268=TRUE,FN268=MAX(FN268:FQ268),FS268&gt;=0.5,FG268&lt;0.5,FD268=MAX(FC268:FE268)),TRUE,FALSE)</f>
        <v>#DIV/0!</v>
      </c>
      <c r="GU268" s="57" t="e">
        <f t="shared" ref="GU268:GU331" si="969">IF(AND(EN268=TRUE,FN268&lt;&gt;MAX(FN268:FQ268),FR268&gt;=0.5,FS268&lt;1.5,FS268&gt;=0.5,FG268&lt;0.5,FD268=MAX(FC268:FE268)),TRUE,FALSE)</f>
        <v>#DIV/0!</v>
      </c>
      <c r="GV268" s="57"/>
      <c r="GW268" s="42" t="e">
        <f t="shared" ref="GW268:GW331" si="970">IF(AND(EO268=TRUE,FR268&lt;0.5),TRUE,FALSE)</f>
        <v>#DIV/0!</v>
      </c>
      <c r="GX268" s="42" t="e">
        <f t="shared" ref="GX268:GX331" si="971">IF(AND(EO268=TRUE,FR268&gt;=0.5,FG268&gt;=0.5),TRUE,FALSE)</f>
        <v>#DIV/0!</v>
      </c>
      <c r="GY268" s="42" t="e">
        <f t="shared" ref="GY268:GY331" si="972">IF(AND(EO268=TRUE,FR268&gt;=0.5,FG268&lt;0.5),TRUE,FALSE)</f>
        <v>#DIV/0!</v>
      </c>
      <c r="GZ268" s="57"/>
      <c r="HA268" s="2" t="e">
        <f t="shared" ref="HA268:HA331" si="973">IF(AND(EP268=TRUE,FR268&lt;0.5,FS268&lt;1.5,EU268&lt;&gt;MAX(EU268:EW268),EZ268=MAX(EX268:FB268)),TRUE,FALSE)</f>
        <v>#DIV/0!</v>
      </c>
      <c r="HB268" s="2" t="e">
        <f t="shared" ref="HB268:HB331" si="974">IF(AND(EP268=TRUE,FR268&lt;0.5,FS268&gt;=1.5,EU268&lt;&gt;MAX(EU268:EW268),EZ268=MAX(EX268:FB268)),TRUE,FALSE)</f>
        <v>#DIV/0!</v>
      </c>
      <c r="HC268" s="2" t="e">
        <f t="shared" ref="HC268:HC331" si="975">IF(AND(EP268=TRUE,FR268&gt;=0.5,FS268&lt;0.5,EU268&lt;&gt;MAX(EU268:EW268),EZ268=MAX(EX268:FB268)),TRUE,FALSE)</f>
        <v>#DIV/0!</v>
      </c>
      <c r="HD268" s="2" t="e">
        <f t="shared" ref="HD268:HD331" si="976">IF(AND(EP268=TRUE,FR268&gt;=0.5,FS268&lt;1.5,FS268&gt;=0.5,EU268&lt;&gt;MAX(EU268:EW268),EZ268=MAX(EX268:FB268)),TRUE,FALSE)</f>
        <v>#DIV/0!</v>
      </c>
      <c r="HE268" s="2" t="e">
        <f t="shared" ref="HE268:HE331" si="977">IF(AND(EP268=TRUE,FR268&gt;=0.5,FS268&gt;=1.5,EU268&lt;&gt;MAX(EU268:EW268),EZ268=MAX(EX268:FB268)),TRUE,FALSE)</f>
        <v>#DIV/0!</v>
      </c>
      <c r="HF268" s="2" t="e">
        <f t="shared" ref="HF268:HF331" si="978">IF(AND(EP268=TRUE,FR268&lt;0.5,FS268&lt;1.5,EU268=MAX(EU268:EW268)),TRUE,FALSE)</f>
        <v>#DIV/0!</v>
      </c>
      <c r="HG268" s="2" t="e">
        <f t="shared" ref="HG268:HG331" si="979">IF(AND(EP268=TRUE,FR268&lt;0.5,FS268&gt;=1.5,EU268=MAX(EU268:EW268)),TRUE,FALSE)</f>
        <v>#DIV/0!</v>
      </c>
      <c r="HH268" s="2" t="e">
        <f t="shared" ref="HH268:HH331" si="980">IF(AND(EP268=TRUE,FR268&gt;=0.5,FS268&lt;0.5,EU268=MAX(EU268:EW268)),TRUE,FALSE)</f>
        <v>#DIV/0!</v>
      </c>
      <c r="HI268" s="2" t="e">
        <f t="shared" ref="HI268:HI331" si="981">IF(AND(EP268=TRUE,FR268&gt;=0.5,FS268&lt;1.5,FS268&gt;=0.5,EU268=MAX(EU268:EW268)),TRUE,FALSE)</f>
        <v>#DIV/0!</v>
      </c>
      <c r="HJ268" s="11" t="e">
        <f t="shared" ref="HJ268:HJ331" si="982">IF(AND(EP268=TRUE,FR268&gt;=0.5,FS268&gt;=1.5,EU268=MAX(EU268:EW268)),TRUE,FALSE)</f>
        <v>#DIV/0!</v>
      </c>
      <c r="HK268" s="60" t="e">
        <f t="shared" ref="HK268:HK331" si="983">IF(AND(EP268=TRUE,FR268&lt;0.5,FS268&lt;1.5,EY268=MAX(EX268:FB268)),TRUE,FALSE)</f>
        <v>#DIV/0!</v>
      </c>
      <c r="HL268" s="57"/>
      <c r="HM268" s="57" t="e">
        <f t="shared" ref="HM268:HM331" si="984">IF(AND(EQ268=TRUE,FR268&lt;0.5,FS268&lt;1.5),TRUE,FALSE)</f>
        <v>#DIV/0!</v>
      </c>
      <c r="HN268" s="57" t="e">
        <f t="shared" ref="HN268:HN331" si="985">IF(AND(EQ268=TRUE,FR268&lt;0.5,FS268&gt;=1.5),TRUE,FALSE)</f>
        <v>#DIV/0!</v>
      </c>
      <c r="HO268" s="57" t="e">
        <f t="shared" ref="HO268:HO331" si="986">IF(AND(EQ268=TRUE,FR268&gt;=0.5,FS268&lt;0.5),TRUE,FALSE)</f>
        <v>#DIV/0!</v>
      </c>
      <c r="HP268" s="57" t="e">
        <f t="shared" ref="HP268:HP331" si="987">IF(AND(EQ268=TRUE,FR268&gt;=0.5,FS268&lt;1.5,FS268&gt;=0.5),TRUE,FALSE)</f>
        <v>#DIV/0!</v>
      </c>
      <c r="HQ268" s="57" t="e">
        <f t="shared" ref="HQ268:HQ331" si="988">IF(AND(EQ268=TRUE,FR268&gt;=0.5,FS268&gt;=1.5),TRUE,FALSE)</f>
        <v>#DIV/0!</v>
      </c>
      <c r="HR268" s="57"/>
      <c r="HS268" s="57" t="e">
        <f t="shared" ref="HS268:HS331" si="989">IF(AND(ER268=TRUE,FR268&lt;0.5,FS268&lt;1.5),TRUE,FALSE)</f>
        <v>#DIV/0!</v>
      </c>
      <c r="HT268" s="57" t="e">
        <f t="shared" ref="HT268:HT331" si="990">IF(AND(ER268=TRUE,FR268&lt;0.5,FS268&gt;=1.5),TRUE,FALSE)</f>
        <v>#DIV/0!</v>
      </c>
      <c r="HU268" s="57" t="e">
        <f t="shared" ref="HU268:HU331" si="991">IF(AND(ER268=TRUE,FR268&gt;=0.5,FS268&lt;0.5),TRUE,FALSE)</f>
        <v>#DIV/0!</v>
      </c>
      <c r="HV268" s="57" t="e">
        <f t="shared" ref="HV268:HV331" si="992">IF(AND(ER268=TRUE,FR268&gt;=0.5,FS268&lt;1.5,FS268&gt;=0.5),TRUE,FALSE)</f>
        <v>#DIV/0!</v>
      </c>
      <c r="HW268" s="57" t="e">
        <f t="shared" ref="HW268:HW331" si="993">IF(AND(ER268=TRUE,FR268&gt;=0.5,FS268&gt;=1.5),TRUE,FALSE)</f>
        <v>#DIV/0!</v>
      </c>
      <c r="HX268" s="57"/>
      <c r="HY268" s="57" t="e">
        <f t="shared" ref="HY268:HY331" si="994">IF(AND(EJ268=TRUE,EN268=TRUE,FR268&gt;=0.5,FG268&lt;0.5,FF268&gt;=0.5),TRUE,FALSE)</f>
        <v>#DIV/0!</v>
      </c>
      <c r="HZ268" s="57" t="e">
        <f t="shared" ref="HZ268:HZ331" si="995">IF(AND(EJ268=TRUE,EL268=TRUE,FR268&gt;=0.5,FG268&lt;0.5,FF268&gt;=0.5),TRUE,FALSE)</f>
        <v>#DIV/0!</v>
      </c>
      <c r="IA268" s="57"/>
      <c r="IB268" s="61">
        <f t="shared" ref="IB268:IB331" si="996">COUNTIF(FU268:HZ268,TRUE)</f>
        <v>0</v>
      </c>
      <c r="IC268" s="57" t="str">
        <f t="shared" ref="IC268:IC331" si="997" xml:space="preserve"> IF(IB268=1,INDEX(FU$2:HZ$2,MATCH(TRUE,FU268:HZ268,0)),"")</f>
        <v/>
      </c>
      <c r="ID268" s="42"/>
      <c r="IE268" s="2" t="str">
        <f t="shared" ref="IE268:IE331" si="998">IF(AND(EI268=TRUE,FF268&lt;0.5,FF268&gt;0.3),IE$2,"")</f>
        <v/>
      </c>
      <c r="IF268" s="60" t="e">
        <f t="shared" ref="IF268:IF331" si="999">IF(AND(EJ268=TRUE,HY268&lt;&gt;TRUE,HZ268&lt;&gt;TRUE),IF$2,"")</f>
        <v>#DIV/0!</v>
      </c>
      <c r="IG268" s="60" t="str">
        <f t="shared" ref="IG268:IG331" si="1000">IF(AND(FQ268=MAX(FN268:FQ268)),IG$2,"")</f>
        <v/>
      </c>
      <c r="IH268" s="60" t="str">
        <f t="shared" ref="IH268:IH331" si="1001">IF(AND(FA268=MAX(EX268:FB268)),IH$2,"")</f>
        <v>zinco-</v>
      </c>
      <c r="II268" s="60" t="str">
        <f t="shared" ref="II268:II331" si="1002">IF(AND(EX268=MAX(EX268:FB268)),II$2,"")</f>
        <v>mangano-</v>
      </c>
      <c r="IJ268" s="60" t="e">
        <f t="shared" ref="IJ268:IJ331" si="1003">IF(AND(EZ268=MAX(EX268:FB268),OR(GT268=TRUE,GU268=TRUE,GG268=TRUE,FZ268=TRUE)),IJ$2,"")</f>
        <v>#DIV/0!</v>
      </c>
      <c r="IK268" s="60" t="e">
        <f t="shared" ref="IK268:IK331" si="1004">IF(AND(EY268=MAX(EX268:FB268),FU268&lt;&gt;TRUE,FV268&lt;&gt;TRUE,FY268&lt;&gt;TRUE,GG268&lt;&gt;TRUE,GT268&lt;&gt;TRUE,GU268&lt;&gt;TRUE,HK268&lt;&gt;TRUE),IK$2,"")</f>
        <v>#DIV/0!</v>
      </c>
      <c r="IL268" s="60" t="e">
        <f t="shared" ref="IL268:IL331" si="1005">IF(AND(FE268=MAX(FC268:FE268),OR(FY268=TRUE,GH268=TRUE,GB268=TRUE,GL268=TRUE,FU268=TRUE,FV268=TRUE)),IL$2,"")</f>
        <v>#DIV/0!</v>
      </c>
      <c r="IM268" s="60" t="e">
        <f t="shared" ref="IM268:IM331" si="1006">IF(AND(FD268=MAX(FC268:FE268),FY268&lt;&gt;TRUE,GH268&lt;&gt;TRUE,GB268&lt;&gt;TRUE,GL268&lt;&gt;TRUE,FU268&lt;&gt;TRUE,FV268&lt;&gt;TRUE,GT268&lt;&gt;TRUE,GU268&lt;&gt;TRUE,GG268&lt;&gt;TRUE),IM$2,"")</f>
        <v>#DIV/0!</v>
      </c>
      <c r="IN268" s="60" t="str">
        <f t="shared" ref="IN268:IN331" si="1007">IF(AND(DT268=MAX(DR268:DT268),EI268=TRUE),IN$2,"")</f>
        <v/>
      </c>
      <c r="IO268" s="60" t="str">
        <f t="shared" ref="IO268:IO331" si="1008">IF(AND(DS268=MAX(DR268:DT268),EI268=TRUE),IO$2,"")</f>
        <v/>
      </c>
      <c r="IP268" s="57"/>
      <c r="IQ268" s="57" t="str">
        <f t="shared" ref="IQ268:IQ331" si="1009">IF(IB268=1,CONCATENATE(IE268,IF268,IG268,IH268,II268,IJ268,IK268,IL268,IM268,IN268,IO268,IC268),"ERROR!!")</f>
        <v>ERROR!!</v>
      </c>
    </row>
    <row r="269" spans="24:251">
      <c r="X269" s="29">
        <f t="shared" si="865"/>
        <v>0</v>
      </c>
      <c r="Y269" s="29">
        <f t="shared" si="866"/>
        <v>0</v>
      </c>
      <c r="Z269" s="29" t="e">
        <f t="shared" si="867"/>
        <v>#DIV/0!</v>
      </c>
      <c r="AA269" s="29" t="e">
        <f t="shared" si="868"/>
        <v>#DIV/0!</v>
      </c>
      <c r="AB269" s="29" t="e">
        <f t="shared" si="869"/>
        <v>#DIV/0!</v>
      </c>
      <c r="AC269" s="29" t="e">
        <f t="shared" si="870"/>
        <v>#DIV/0!</v>
      </c>
      <c r="AF269" s="23">
        <v>60.084299999999999</v>
      </c>
      <c r="AG269" s="23">
        <v>79.878799999999998</v>
      </c>
      <c r="AH269" s="23">
        <v>101.96120000000001</v>
      </c>
      <c r="AI269" s="23">
        <v>151.99039999999999</v>
      </c>
      <c r="AJ269" s="23">
        <v>159.69</v>
      </c>
      <c r="AK269" s="23">
        <v>71.846400000000003</v>
      </c>
      <c r="AL269" s="23">
        <v>70.9375</v>
      </c>
      <c r="AM269" s="23">
        <v>40.304400000000001</v>
      </c>
      <c r="AN269" s="23">
        <v>56.077399999999997</v>
      </c>
      <c r="AO269" s="23">
        <v>61.978999999999999</v>
      </c>
      <c r="AP269" s="23">
        <v>94.195999999999998</v>
      </c>
      <c r="AQ269" s="23">
        <v>18.998000000000001</v>
      </c>
      <c r="AR269" s="23">
        <v>35.450000000000003</v>
      </c>
      <c r="AS269" s="23">
        <v>29.88</v>
      </c>
      <c r="AT269" s="23">
        <v>74.691999999999993</v>
      </c>
      <c r="AU269" s="23">
        <v>81.39</v>
      </c>
      <c r="AX269" s="54">
        <f t="shared" si="871"/>
        <v>0</v>
      </c>
      <c r="AY269" s="54">
        <f t="shared" si="872"/>
        <v>0</v>
      </c>
      <c r="AZ269" s="54">
        <f t="shared" si="873"/>
        <v>0</v>
      </c>
      <c r="BA269" s="54">
        <f t="shared" si="874"/>
        <v>0</v>
      </c>
      <c r="BB269" s="54">
        <f t="shared" si="875"/>
        <v>0</v>
      </c>
      <c r="BC269" s="54">
        <f t="shared" si="876"/>
        <v>0</v>
      </c>
      <c r="BD269" s="54">
        <f t="shared" si="877"/>
        <v>0</v>
      </c>
      <c r="BE269" s="54">
        <f t="shared" si="878"/>
        <v>0</v>
      </c>
      <c r="BF269" s="54">
        <f t="shared" si="879"/>
        <v>0</v>
      </c>
      <c r="BG269" s="54">
        <f t="shared" si="880"/>
        <v>0</v>
      </c>
      <c r="BH269" s="54">
        <f t="shared" si="881"/>
        <v>0</v>
      </c>
      <c r="BI269" s="54">
        <f t="shared" si="882"/>
        <v>0</v>
      </c>
      <c r="BJ269" s="54">
        <f t="shared" si="883"/>
        <v>0</v>
      </c>
      <c r="BK269" s="54">
        <f t="shared" si="884"/>
        <v>0</v>
      </c>
      <c r="BL269" s="54">
        <f t="shared" si="885"/>
        <v>0</v>
      </c>
      <c r="BM269" s="42"/>
      <c r="BO269" s="54">
        <f>'Norm-coeff'!$C$2+$AX269*'Norm-coeff'!$D$2+$AY269*'Norm-coeff'!$E$2+$AZ269*'Norm-coeff'!$F$2+$BA269*'Norm-coeff'!$G$2+$BB269*'Norm-coeff'!$H$2+$BC269*'Norm-coeff'!$I$2+$BD269*'Norm-coeff'!$J$2+$BE269*'Norm-coeff'!$K$2+$BF269*'Norm-coeff'!$L$2+$BG269*'Norm-coeff'!$M$2+$BH269*'Norm-coeff'!$N$2+$BI269*'Norm-coeff'!$O$2</f>
        <v>5.4045421474420303</v>
      </c>
      <c r="BP269" s="54">
        <f>'Norm-coeff'!$C$3+$AX269*'Norm-coeff'!$D$3+$AY269*'Norm-coeff'!$E$3+$AZ269*'Norm-coeff'!$F$3+$BA269*'Norm-coeff'!$G$3+$BB269*'Norm-coeff'!$H$3+$BC269*'Norm-coeff'!$I$3+$BD269*'Norm-coeff'!$J$3+$BE269*'Norm-coeff'!$K$3+$BF269*'Norm-coeff'!$L$3+$BG269*'Norm-coeff'!$M$3+$BH269*'Norm-coeff'!$N$3+$BI269*'Norm-coeff'!$O$3</f>
        <v>3.15319116612705</v>
      </c>
      <c r="BQ269" s="54">
        <f>'Norm-coeff'!$C$4+$AX269*'Norm-coeff'!$D$4+$AY269*'Norm-coeff'!$E$4+$AZ269*'Norm-coeff'!$F$4+$BA269*'Norm-coeff'!$G$4+$BB269*'Norm-coeff'!$H$4+$BC269*'Norm-coeff'!$I$4+$BD269*'Norm-coeff'!$J$4+$BE269*'Norm-coeff'!$K$4+$BF269*'Norm-coeff'!$L$4+$BG269*'Norm-coeff'!$M$4+$BH269*'Norm-coeff'!$N$4+$BI269*'Norm-coeff'!$O$4</f>
        <v>1.42115649462768</v>
      </c>
      <c r="BR269" s="54">
        <f>'Norm-coeff'!$C$5+$AX269*'Norm-coeff'!$D$5+$AY269*'Norm-coeff'!$E$5+$AZ269*'Norm-coeff'!$F$5+$BA269*'Norm-coeff'!$G$5+$BB269*'Norm-coeff'!$H$5+$BC269*'Norm-coeff'!$I$5+$BD269*'Norm-coeff'!$J$5+$BE269*'Norm-coeff'!$K$5+$BF269*'Norm-coeff'!$L$5+$BG269*'Norm-coeff'!$M$5+$BH269*'Norm-coeff'!$N$5+$BI269*'Norm-coeff'!$O$5</f>
        <v>1.0553329241296201</v>
      </c>
      <c r="BS269" s="54">
        <f>'Norm-coeff'!$C$6+$AX269*'Norm-coeff'!$D$6+$AY269*'Norm-coeff'!$E$6+$AZ269*'Norm-coeff'!$F$6+$BA269*'Norm-coeff'!$G$6+$BB269*'Norm-coeff'!$H$6+$BC269*'Norm-coeff'!$I$6+$BD269*'Norm-coeff'!$J$6+$BE269*'Norm-coeff'!$K$6+$BF269*'Norm-coeff'!$L$6+$BG269*'Norm-coeff'!$M$6+$BH269*'Norm-coeff'!$N$6+$BI269*'Norm-coeff'!$O$6</f>
        <v>-1.48700885495103E-2</v>
      </c>
      <c r="BT269" s="54">
        <f>'Norm-coeff'!$C$7+$AX269*'Norm-coeff'!$D$7+$AY269*'Norm-coeff'!$E$7+$AZ269*'Norm-coeff'!$F$7+$BA269*'Norm-coeff'!$G$7+$BB269*'Norm-coeff'!$H$7+$BC269*'Norm-coeff'!$I$7+$BD269*'Norm-coeff'!$J$7+$BE269*'Norm-coeff'!$K$7+$BF269*'Norm-coeff'!$L$7+$BG269*'Norm-coeff'!$M$7+$BH269*'Norm-coeff'!$N$7+$BI269*'Norm-coeff'!$O$7</f>
        <v>2.0907583608832998</v>
      </c>
      <c r="BU269" s="54">
        <f>'Norm-coeff'!$C$8+$AX269*'Norm-coeff'!$D$8+$AY269*'Norm-coeff'!$E$8+$AZ269*'Norm-coeff'!$F$8+$BA269*'Norm-coeff'!$G$8+$BB269*'Norm-coeff'!$H$8+$BC269*'Norm-coeff'!$I$8+$BD269*'Norm-coeff'!$J$8+$BE269*'Norm-coeff'!$K$8+$BF269*'Norm-coeff'!$L$8+$BG269*'Norm-coeff'!$M$8+$BH269*'Norm-coeff'!$N$8+$BI269*'Norm-coeff'!$O$8</f>
        <v>0.65894159836244504</v>
      </c>
      <c r="BV269" s="54">
        <f>'Norm-coeff'!$C$9+$AX269*'Norm-coeff'!$D$9+$AY269*'Norm-coeff'!$E$9+$AZ269*'Norm-coeff'!$F$9+$BA269*'Norm-coeff'!$G$9+$BB269*'Norm-coeff'!$H$9+$BC269*'Norm-coeff'!$I$9+$BD269*'Norm-coeff'!$J$9+$BE269*'Norm-coeff'!$K$9+$BF269*'Norm-coeff'!$L$9+$BG269*'Norm-coeff'!$M$9+$BH269*'Norm-coeff'!$N$9+$BI269*'Norm-coeff'!$O$9</f>
        <v>1.48961085014701</v>
      </c>
      <c r="BW269" s="54">
        <f>'Norm-coeff'!$C$10+$AX269*'Norm-coeff'!$D$10+$AY269*'Norm-coeff'!$E$10+$AZ269*'Norm-coeff'!$F$10+$BA269*'Norm-coeff'!$G$10+$BB269*'Norm-coeff'!$H$10+$BC269*'Norm-coeff'!$I$10+$BD269*'Norm-coeff'!$J$10+$BE269*'Norm-coeff'!$K$10+$BF269*'Norm-coeff'!$L$10+$BG269*'Norm-coeff'!$M$10+$BH269*'Norm-coeff'!$N$10+$BI269*'Norm-coeff'!$O$10</f>
        <v>1.42058735749591</v>
      </c>
      <c r="BX269" s="54">
        <f>'Norm-coeff'!$C$11+$AX269*'Norm-coeff'!$D$11+$AY269*'Norm-coeff'!$E$11+$AZ269*'Norm-coeff'!$F$11+$BA269*'Norm-coeff'!$G$11+$BB269*'Norm-coeff'!$H$11+$BC269*'Norm-coeff'!$I$11+$BD269*'Norm-coeff'!$J$11+$BE269*'Norm-coeff'!$K$11+$BF269*'Norm-coeff'!$L$11+$BG269*'Norm-coeff'!$M$11+$BH269*'Norm-coeff'!$N$11+$BI269*'Norm-coeff'!$O$11</f>
        <v>0.221233014421479</v>
      </c>
      <c r="BY269" s="54">
        <f>'Norm-coeff'!$C$12+$AX269*'Norm-coeff'!$D$12+$AY269*'Norm-coeff'!$E$12+$AZ269*'Norm-coeff'!$F$12+$BA269*'Norm-coeff'!$G$12+$BB269*'Norm-coeff'!$H$12+$BC269*'Norm-coeff'!$I$12+$BD269*'Norm-coeff'!$J$12+$BE269*'Norm-coeff'!$K$12+$BF269*'Norm-coeff'!$L$12+$BG269*'Norm-coeff'!$M$12+$BH269*'Norm-coeff'!$N$12+$BI269*'Norm-coeff'!$O$12</f>
        <v>0.283527502056037</v>
      </c>
      <c r="BZ269" s="54">
        <f>'Norm-coeff'!$C$13+$AX269*'Norm-coeff'!$D$13+$AY269*'Norm-coeff'!$E$13+$AZ269*'Norm-coeff'!$F$13+$BA269*'Norm-coeff'!$G$13+$BB269*'Norm-coeff'!$H$13+$BC269*'Norm-coeff'!$I$13+$BD269*'Norm-coeff'!$J$13+$BE269*'Norm-coeff'!$K$13+$BF269*'Norm-coeff'!$L$13+$BG269*'Norm-coeff'!$M$13+$BH269*'Norm-coeff'!$N$13+$BI269*'Norm-coeff'!$O$13</f>
        <v>-4.1864930554451202E-2</v>
      </c>
      <c r="CA269" s="54">
        <f>'Norm-coeff'!$C$14+$AX269*'Norm-coeff'!$D$14+$AY269*'Norm-coeff'!$E$14+$AZ269*'Norm-coeff'!$F$14+$BA269*'Norm-coeff'!$G$14+$BB269*'Norm-coeff'!$H$14+$BC269*'Norm-coeff'!$I$14+$BD269*'Norm-coeff'!$J$14+$BE269*'Norm-coeff'!$K$14+$BF269*'Norm-coeff'!$L$14+$BG269*'Norm-coeff'!$M$14+$BH269*'Norm-coeff'!$N$14+$BI269*'Norm-coeff'!$O$14</f>
        <v>4.2526983164477103</v>
      </c>
      <c r="CC269" s="54">
        <f t="shared" ref="CC269:CC332" si="1010">IF(AX269&lt;=0,0,BO269/AX269)</f>
        <v>0</v>
      </c>
      <c r="CG269" s="54">
        <f t="shared" si="886"/>
        <v>0</v>
      </c>
      <c r="CH269" s="54">
        <f t="shared" si="864"/>
        <v>0</v>
      </c>
      <c r="CI269" s="54">
        <f t="shared" si="887"/>
        <v>0</v>
      </c>
      <c r="CJ269" s="56">
        <f t="shared" si="888"/>
        <v>0</v>
      </c>
      <c r="CK269" s="54">
        <f t="shared" si="889"/>
        <v>0</v>
      </c>
      <c r="CL269" s="54">
        <f t="shared" si="890"/>
        <v>0</v>
      </c>
      <c r="CM269" s="54">
        <f t="shared" si="891"/>
        <v>0</v>
      </c>
      <c r="CN269" s="54">
        <f t="shared" si="892"/>
        <v>0</v>
      </c>
      <c r="CO269" s="54">
        <f t="shared" si="893"/>
        <v>0</v>
      </c>
      <c r="CP269" s="54">
        <f t="shared" si="894"/>
        <v>0</v>
      </c>
      <c r="CQ269" s="54">
        <f t="shared" si="895"/>
        <v>0</v>
      </c>
      <c r="CR269" s="54">
        <f t="shared" si="896"/>
        <v>0</v>
      </c>
      <c r="CS269" s="54">
        <f t="shared" si="897"/>
        <v>0</v>
      </c>
      <c r="CU269" s="54">
        <f t="shared" si="898"/>
        <v>0</v>
      </c>
      <c r="CV269" s="54">
        <f t="shared" si="899"/>
        <v>0</v>
      </c>
      <c r="CW269" s="54">
        <f t="shared" si="900"/>
        <v>0</v>
      </c>
      <c r="CX269" s="54">
        <f t="shared" si="901"/>
        <v>0</v>
      </c>
      <c r="CZ269" s="54">
        <f t="shared" si="902"/>
        <v>0</v>
      </c>
      <c r="DA269" s="54">
        <f t="shared" si="903"/>
        <v>0</v>
      </c>
      <c r="DB269" s="54">
        <f t="shared" si="904"/>
        <v>0</v>
      </c>
      <c r="DC269" s="54">
        <f t="shared" si="905"/>
        <v>0</v>
      </c>
      <c r="DD269" s="54">
        <f t="shared" si="906"/>
        <v>0</v>
      </c>
      <c r="DE269" s="54">
        <f t="shared" si="907"/>
        <v>0</v>
      </c>
      <c r="DF269" s="54">
        <f t="shared" si="908"/>
        <v>0</v>
      </c>
      <c r="DG269" s="54">
        <f t="shared" si="909"/>
        <v>2</v>
      </c>
      <c r="DH269" s="71">
        <f t="shared" si="910"/>
        <v>0</v>
      </c>
      <c r="DI269" s="71">
        <f t="shared" si="911"/>
        <v>0</v>
      </c>
      <c r="DJ269" s="54">
        <f t="shared" si="912"/>
        <v>0</v>
      </c>
      <c r="DK269" s="54">
        <f t="shared" si="913"/>
        <v>2</v>
      </c>
      <c r="DL269" s="4">
        <f t="shared" si="838"/>
        <v>0</v>
      </c>
      <c r="DM269" s="3">
        <f t="shared" si="914"/>
        <v>0</v>
      </c>
      <c r="DN269" s="3">
        <f t="shared" si="915"/>
        <v>0</v>
      </c>
      <c r="DO269" s="4" t="e">
        <f t="shared" si="916"/>
        <v>#DIV/0!</v>
      </c>
      <c r="DP269" s="57"/>
      <c r="DQ269" s="57"/>
      <c r="DR269" s="56">
        <f t="shared" si="839"/>
        <v>2</v>
      </c>
      <c r="DS269" s="56">
        <f t="shared" si="840"/>
        <v>0</v>
      </c>
      <c r="DT269" s="38">
        <f t="shared" si="841"/>
        <v>0</v>
      </c>
      <c r="DU269" s="38">
        <f t="shared" si="917"/>
        <v>2</v>
      </c>
      <c r="DV269" s="38">
        <f t="shared" si="842"/>
        <v>0</v>
      </c>
      <c r="DW269" s="39">
        <f t="shared" si="843"/>
        <v>0</v>
      </c>
      <c r="DX269" s="39">
        <f t="shared" si="844"/>
        <v>0</v>
      </c>
      <c r="DY269" s="39">
        <f t="shared" si="845"/>
        <v>0</v>
      </c>
      <c r="DZ269" s="39">
        <f t="shared" si="846"/>
        <v>0</v>
      </c>
      <c r="EA269" s="39">
        <f t="shared" si="847"/>
        <v>0</v>
      </c>
      <c r="EB269" s="37" t="e">
        <f t="shared" si="918"/>
        <v>#DIV/0!</v>
      </c>
      <c r="EC269" s="37" t="e">
        <f t="shared" si="919"/>
        <v>#DIV/0!</v>
      </c>
      <c r="ED269" s="37" t="e">
        <f t="shared" si="920"/>
        <v>#DIV/0!</v>
      </c>
      <c r="EE269" s="37" t="e">
        <f t="shared" si="921"/>
        <v>#DIV/0!</v>
      </c>
      <c r="EF269" s="39" t="e">
        <f t="shared" si="922"/>
        <v>#DIV/0!</v>
      </c>
      <c r="EG269" s="37" t="e">
        <f t="shared" si="923"/>
        <v>#DIV/0!</v>
      </c>
      <c r="EH269" s="37" t="e">
        <f t="shared" si="924"/>
        <v>#DIV/0!</v>
      </c>
      <c r="EI269" s="11" t="b">
        <f t="shared" si="925"/>
        <v>1</v>
      </c>
      <c r="EJ269" s="11" t="b">
        <f t="shared" si="926"/>
        <v>0</v>
      </c>
      <c r="EK269" s="39" t="e">
        <f t="shared" si="927"/>
        <v>#DIV/0!</v>
      </c>
      <c r="EL269" s="39" t="e">
        <f t="shared" si="928"/>
        <v>#DIV/0!</v>
      </c>
      <c r="EM269" s="39" t="e">
        <f t="shared" si="929"/>
        <v>#DIV/0!</v>
      </c>
      <c r="EN269" s="39" t="e">
        <f t="shared" si="930"/>
        <v>#DIV/0!</v>
      </c>
      <c r="EO269" s="39" t="e">
        <f t="shared" si="931"/>
        <v>#DIV/0!</v>
      </c>
      <c r="EP269" s="39" t="e">
        <f t="shared" si="932"/>
        <v>#DIV/0!</v>
      </c>
      <c r="EQ269" s="39" t="e">
        <f t="shared" si="933"/>
        <v>#DIV/0!</v>
      </c>
      <c r="ER269" s="39" t="e">
        <f t="shared" si="934"/>
        <v>#DIV/0!</v>
      </c>
      <c r="ES269" s="58" t="str">
        <f t="shared" si="935"/>
        <v>(OH,F,Cl)-dominate amphibole</v>
      </c>
      <c r="ET269" s="58" t="e">
        <f t="shared" si="936"/>
        <v>#N/A</v>
      </c>
      <c r="EU269" s="56">
        <f t="shared" si="848"/>
        <v>0</v>
      </c>
      <c r="EV269" s="56">
        <f t="shared" si="849"/>
        <v>0</v>
      </c>
      <c r="EW269" s="56">
        <f t="shared" si="850"/>
        <v>0</v>
      </c>
      <c r="EX269" s="56">
        <f t="shared" si="851"/>
        <v>0</v>
      </c>
      <c r="EY269" s="56">
        <f t="shared" si="852"/>
        <v>0</v>
      </c>
      <c r="EZ269" s="56">
        <f t="shared" si="853"/>
        <v>0</v>
      </c>
      <c r="FA269" s="39">
        <f t="shared" si="854"/>
        <v>0</v>
      </c>
      <c r="FB269" s="39">
        <f t="shared" si="855"/>
        <v>0</v>
      </c>
      <c r="FC269" s="54">
        <f t="shared" si="856"/>
        <v>0</v>
      </c>
      <c r="FD269" s="54">
        <f t="shared" si="857"/>
        <v>0</v>
      </c>
      <c r="FE269" s="39">
        <f t="shared" si="858"/>
        <v>0</v>
      </c>
      <c r="FF269" s="54">
        <f t="shared" si="859"/>
        <v>0</v>
      </c>
      <c r="FG269" s="39">
        <f t="shared" si="860"/>
        <v>0</v>
      </c>
      <c r="FH269" s="39">
        <f t="shared" si="937"/>
        <v>0</v>
      </c>
      <c r="FI269" s="39">
        <f t="shared" si="938"/>
        <v>0</v>
      </c>
      <c r="FJ269" s="39">
        <f t="shared" si="939"/>
        <v>0</v>
      </c>
      <c r="FK269" s="39" t="e">
        <f t="shared" si="940"/>
        <v>#DIV/0!</v>
      </c>
      <c r="FL269" s="39" t="e">
        <f t="shared" si="941"/>
        <v>#DIV/0!</v>
      </c>
      <c r="FM269" s="39" t="e">
        <f t="shared" si="942"/>
        <v>#DIV/0!</v>
      </c>
      <c r="FN269" s="39">
        <f t="shared" si="943"/>
        <v>1</v>
      </c>
      <c r="FO269" s="39">
        <f t="shared" si="861"/>
        <v>0</v>
      </c>
      <c r="FP269" s="39">
        <f t="shared" si="862"/>
        <v>0</v>
      </c>
      <c r="FQ269" s="39">
        <f t="shared" si="863"/>
        <v>0</v>
      </c>
      <c r="FR269" s="39">
        <f t="shared" si="944"/>
        <v>0</v>
      </c>
      <c r="FS269" s="39">
        <f t="shared" si="945"/>
        <v>0</v>
      </c>
      <c r="FU269" s="39" t="e">
        <f t="shared" si="946"/>
        <v>#DIV/0!</v>
      </c>
      <c r="FV269" s="39" t="e">
        <f t="shared" si="947"/>
        <v>#DIV/0!</v>
      </c>
      <c r="FW269" s="39" t="e">
        <f t="shared" si="948"/>
        <v>#DIV/0!</v>
      </c>
      <c r="FY269" s="39" t="e">
        <f t="shared" si="949"/>
        <v>#DIV/0!</v>
      </c>
      <c r="FZ269" s="39" t="e">
        <f t="shared" si="950"/>
        <v>#DIV/0!</v>
      </c>
      <c r="GA269" s="39" t="e">
        <f t="shared" si="951"/>
        <v>#DIV/0!</v>
      </c>
      <c r="GB269" s="39" t="e">
        <f t="shared" si="952"/>
        <v>#DIV/0!</v>
      </c>
      <c r="GC269" s="39" t="e">
        <f t="shared" si="953"/>
        <v>#DIV/0!</v>
      </c>
      <c r="GD269" s="39" t="e">
        <f t="shared" si="954"/>
        <v>#DIV/0!</v>
      </c>
      <c r="GE269" s="39" t="e">
        <f t="shared" si="955"/>
        <v>#DIV/0!</v>
      </c>
      <c r="GF269" s="39" t="e">
        <f t="shared" si="956"/>
        <v>#DIV/0!</v>
      </c>
      <c r="GG269" s="39" t="e">
        <f t="shared" si="957"/>
        <v>#DIV/0!</v>
      </c>
      <c r="GH269" s="39" t="e">
        <f t="shared" si="958"/>
        <v>#DIV/0!</v>
      </c>
      <c r="GI269" s="39"/>
      <c r="GJ269" s="39" t="e">
        <f t="shared" si="959"/>
        <v>#DIV/0!</v>
      </c>
      <c r="GK269" s="39" t="e">
        <f t="shared" si="960"/>
        <v>#DIV/0!</v>
      </c>
      <c r="GL269" s="39" t="e">
        <f t="shared" si="961"/>
        <v>#DIV/0!</v>
      </c>
      <c r="GM269" s="39" t="e">
        <f t="shared" si="962"/>
        <v>#DIV/0!</v>
      </c>
      <c r="GN269" s="39" t="e">
        <f t="shared" si="963"/>
        <v>#DIV/0!</v>
      </c>
      <c r="GO269" s="57"/>
      <c r="GP269" s="57" t="e">
        <f t="shared" si="964"/>
        <v>#DIV/0!</v>
      </c>
      <c r="GQ269" s="59" t="e">
        <f t="shared" si="965"/>
        <v>#DIV/0!</v>
      </c>
      <c r="GR269" s="41" t="e">
        <f t="shared" si="966"/>
        <v>#DIV/0!</v>
      </c>
      <c r="GS269" s="57" t="e">
        <f t="shared" si="967"/>
        <v>#DIV/0!</v>
      </c>
      <c r="GT269" s="57" t="e">
        <f t="shared" si="968"/>
        <v>#DIV/0!</v>
      </c>
      <c r="GU269" s="57" t="e">
        <f t="shared" si="969"/>
        <v>#DIV/0!</v>
      </c>
      <c r="GV269" s="57"/>
      <c r="GW269" s="42" t="e">
        <f t="shared" si="970"/>
        <v>#DIV/0!</v>
      </c>
      <c r="GX269" s="42" t="e">
        <f t="shared" si="971"/>
        <v>#DIV/0!</v>
      </c>
      <c r="GY269" s="42" t="e">
        <f t="shared" si="972"/>
        <v>#DIV/0!</v>
      </c>
      <c r="GZ269" s="57"/>
      <c r="HA269" s="2" t="e">
        <f t="shared" si="973"/>
        <v>#DIV/0!</v>
      </c>
      <c r="HB269" s="2" t="e">
        <f t="shared" si="974"/>
        <v>#DIV/0!</v>
      </c>
      <c r="HC269" s="2" t="e">
        <f t="shared" si="975"/>
        <v>#DIV/0!</v>
      </c>
      <c r="HD269" s="2" t="e">
        <f t="shared" si="976"/>
        <v>#DIV/0!</v>
      </c>
      <c r="HE269" s="2" t="e">
        <f t="shared" si="977"/>
        <v>#DIV/0!</v>
      </c>
      <c r="HF269" s="2" t="e">
        <f t="shared" si="978"/>
        <v>#DIV/0!</v>
      </c>
      <c r="HG269" s="2" t="e">
        <f t="shared" si="979"/>
        <v>#DIV/0!</v>
      </c>
      <c r="HH269" s="2" t="e">
        <f t="shared" si="980"/>
        <v>#DIV/0!</v>
      </c>
      <c r="HI269" s="2" t="e">
        <f t="shared" si="981"/>
        <v>#DIV/0!</v>
      </c>
      <c r="HJ269" s="11" t="e">
        <f t="shared" si="982"/>
        <v>#DIV/0!</v>
      </c>
      <c r="HK269" s="60" t="e">
        <f t="shared" si="983"/>
        <v>#DIV/0!</v>
      </c>
      <c r="HL269" s="57"/>
      <c r="HM269" s="57" t="e">
        <f t="shared" si="984"/>
        <v>#DIV/0!</v>
      </c>
      <c r="HN269" s="57" t="e">
        <f t="shared" si="985"/>
        <v>#DIV/0!</v>
      </c>
      <c r="HO269" s="57" t="e">
        <f t="shared" si="986"/>
        <v>#DIV/0!</v>
      </c>
      <c r="HP269" s="57" t="e">
        <f t="shared" si="987"/>
        <v>#DIV/0!</v>
      </c>
      <c r="HQ269" s="57" t="e">
        <f t="shared" si="988"/>
        <v>#DIV/0!</v>
      </c>
      <c r="HR269" s="57"/>
      <c r="HS269" s="57" t="e">
        <f t="shared" si="989"/>
        <v>#DIV/0!</v>
      </c>
      <c r="HT269" s="57" t="e">
        <f t="shared" si="990"/>
        <v>#DIV/0!</v>
      </c>
      <c r="HU269" s="57" t="e">
        <f t="shared" si="991"/>
        <v>#DIV/0!</v>
      </c>
      <c r="HV269" s="57" t="e">
        <f t="shared" si="992"/>
        <v>#DIV/0!</v>
      </c>
      <c r="HW269" s="57" t="e">
        <f t="shared" si="993"/>
        <v>#DIV/0!</v>
      </c>
      <c r="HX269" s="57"/>
      <c r="HY269" s="57" t="e">
        <f t="shared" si="994"/>
        <v>#DIV/0!</v>
      </c>
      <c r="HZ269" s="57" t="e">
        <f t="shared" si="995"/>
        <v>#DIV/0!</v>
      </c>
      <c r="IA269" s="57"/>
      <c r="IB269" s="61">
        <f t="shared" si="996"/>
        <v>0</v>
      </c>
      <c r="IC269" s="57" t="str">
        <f t="shared" si="997"/>
        <v/>
      </c>
      <c r="ID269" s="42"/>
      <c r="IE269" s="2" t="str">
        <f t="shared" si="998"/>
        <v/>
      </c>
      <c r="IF269" s="60" t="e">
        <f t="shared" si="999"/>
        <v>#DIV/0!</v>
      </c>
      <c r="IG269" s="60" t="str">
        <f t="shared" si="1000"/>
        <v/>
      </c>
      <c r="IH269" s="60" t="str">
        <f t="shared" si="1001"/>
        <v>zinco-</v>
      </c>
      <c r="II269" s="60" t="str">
        <f t="shared" si="1002"/>
        <v>mangano-</v>
      </c>
      <c r="IJ269" s="60" t="e">
        <f t="shared" si="1003"/>
        <v>#DIV/0!</v>
      </c>
      <c r="IK269" s="60" t="e">
        <f t="shared" si="1004"/>
        <v>#DIV/0!</v>
      </c>
      <c r="IL269" s="60" t="e">
        <f t="shared" si="1005"/>
        <v>#DIV/0!</v>
      </c>
      <c r="IM269" s="60" t="e">
        <f t="shared" si="1006"/>
        <v>#DIV/0!</v>
      </c>
      <c r="IN269" s="60" t="str">
        <f t="shared" si="1007"/>
        <v/>
      </c>
      <c r="IO269" s="60" t="str">
        <f t="shared" si="1008"/>
        <v/>
      </c>
      <c r="IP269" s="57"/>
      <c r="IQ269" s="57" t="str">
        <f t="shared" si="1009"/>
        <v>ERROR!!</v>
      </c>
    </row>
    <row r="270" spans="24:251">
      <c r="X270" s="29">
        <f t="shared" si="865"/>
        <v>0</v>
      </c>
      <c r="Y270" s="29">
        <f t="shared" si="866"/>
        <v>0</v>
      </c>
      <c r="Z270" s="29" t="e">
        <f t="shared" si="867"/>
        <v>#DIV/0!</v>
      </c>
      <c r="AA270" s="29" t="e">
        <f t="shared" si="868"/>
        <v>#DIV/0!</v>
      </c>
      <c r="AB270" s="29" t="e">
        <f t="shared" si="869"/>
        <v>#DIV/0!</v>
      </c>
      <c r="AC270" s="29" t="e">
        <f t="shared" si="870"/>
        <v>#DIV/0!</v>
      </c>
      <c r="AF270" s="23">
        <v>60.084299999999999</v>
      </c>
      <c r="AG270" s="23">
        <v>79.878799999999998</v>
      </c>
      <c r="AH270" s="23">
        <v>101.96120000000001</v>
      </c>
      <c r="AI270" s="23">
        <v>151.99039999999999</v>
      </c>
      <c r="AJ270" s="23">
        <v>159.69</v>
      </c>
      <c r="AK270" s="23">
        <v>71.846400000000003</v>
      </c>
      <c r="AL270" s="23">
        <v>70.9375</v>
      </c>
      <c r="AM270" s="23">
        <v>40.304400000000001</v>
      </c>
      <c r="AN270" s="23">
        <v>56.077399999999997</v>
      </c>
      <c r="AO270" s="23">
        <v>61.978999999999999</v>
      </c>
      <c r="AP270" s="23">
        <v>94.195999999999998</v>
      </c>
      <c r="AQ270" s="23">
        <v>18.998000000000001</v>
      </c>
      <c r="AR270" s="23">
        <v>35.450000000000003</v>
      </c>
      <c r="AS270" s="23">
        <v>29.88</v>
      </c>
      <c r="AT270" s="23">
        <v>74.691999999999993</v>
      </c>
      <c r="AU270" s="23">
        <v>81.39</v>
      </c>
      <c r="AX270" s="54">
        <f t="shared" si="871"/>
        <v>0</v>
      </c>
      <c r="AY270" s="54">
        <f t="shared" si="872"/>
        <v>0</v>
      </c>
      <c r="AZ270" s="54">
        <f t="shared" si="873"/>
        <v>0</v>
      </c>
      <c r="BA270" s="54">
        <f t="shared" si="874"/>
        <v>0</v>
      </c>
      <c r="BB270" s="54">
        <f t="shared" si="875"/>
        <v>0</v>
      </c>
      <c r="BC270" s="54">
        <f t="shared" si="876"/>
        <v>0</v>
      </c>
      <c r="BD270" s="54">
        <f t="shared" si="877"/>
        <v>0</v>
      </c>
      <c r="BE270" s="54">
        <f t="shared" si="878"/>
        <v>0</v>
      </c>
      <c r="BF270" s="54">
        <f t="shared" si="879"/>
        <v>0</v>
      </c>
      <c r="BG270" s="54">
        <f t="shared" si="880"/>
        <v>0</v>
      </c>
      <c r="BH270" s="54">
        <f t="shared" si="881"/>
        <v>0</v>
      </c>
      <c r="BI270" s="54">
        <f t="shared" si="882"/>
        <v>0</v>
      </c>
      <c r="BJ270" s="54">
        <f t="shared" si="883"/>
        <v>0</v>
      </c>
      <c r="BK270" s="54">
        <f t="shared" si="884"/>
        <v>0</v>
      </c>
      <c r="BL270" s="54">
        <f t="shared" si="885"/>
        <v>0</v>
      </c>
      <c r="BM270" s="42"/>
      <c r="BO270" s="54">
        <f>'Norm-coeff'!$C$2+$AX270*'Norm-coeff'!$D$2+$AY270*'Norm-coeff'!$E$2+$AZ270*'Norm-coeff'!$F$2+$BA270*'Norm-coeff'!$G$2+$BB270*'Norm-coeff'!$H$2+$BC270*'Norm-coeff'!$I$2+$BD270*'Norm-coeff'!$J$2+$BE270*'Norm-coeff'!$K$2+$BF270*'Norm-coeff'!$L$2+$BG270*'Norm-coeff'!$M$2+$BH270*'Norm-coeff'!$N$2+$BI270*'Norm-coeff'!$O$2</f>
        <v>5.4045421474420303</v>
      </c>
      <c r="BP270" s="54">
        <f>'Norm-coeff'!$C$3+$AX270*'Norm-coeff'!$D$3+$AY270*'Norm-coeff'!$E$3+$AZ270*'Norm-coeff'!$F$3+$BA270*'Norm-coeff'!$G$3+$BB270*'Norm-coeff'!$H$3+$BC270*'Norm-coeff'!$I$3+$BD270*'Norm-coeff'!$J$3+$BE270*'Norm-coeff'!$K$3+$BF270*'Norm-coeff'!$L$3+$BG270*'Norm-coeff'!$M$3+$BH270*'Norm-coeff'!$N$3+$BI270*'Norm-coeff'!$O$3</f>
        <v>3.15319116612705</v>
      </c>
      <c r="BQ270" s="54">
        <f>'Norm-coeff'!$C$4+$AX270*'Norm-coeff'!$D$4+$AY270*'Norm-coeff'!$E$4+$AZ270*'Norm-coeff'!$F$4+$BA270*'Norm-coeff'!$G$4+$BB270*'Norm-coeff'!$H$4+$BC270*'Norm-coeff'!$I$4+$BD270*'Norm-coeff'!$J$4+$BE270*'Norm-coeff'!$K$4+$BF270*'Norm-coeff'!$L$4+$BG270*'Norm-coeff'!$M$4+$BH270*'Norm-coeff'!$N$4+$BI270*'Norm-coeff'!$O$4</f>
        <v>1.42115649462768</v>
      </c>
      <c r="BR270" s="54">
        <f>'Norm-coeff'!$C$5+$AX270*'Norm-coeff'!$D$5+$AY270*'Norm-coeff'!$E$5+$AZ270*'Norm-coeff'!$F$5+$BA270*'Norm-coeff'!$G$5+$BB270*'Norm-coeff'!$H$5+$BC270*'Norm-coeff'!$I$5+$BD270*'Norm-coeff'!$J$5+$BE270*'Norm-coeff'!$K$5+$BF270*'Norm-coeff'!$L$5+$BG270*'Norm-coeff'!$M$5+$BH270*'Norm-coeff'!$N$5+$BI270*'Norm-coeff'!$O$5</f>
        <v>1.0553329241296201</v>
      </c>
      <c r="BS270" s="54">
        <f>'Norm-coeff'!$C$6+$AX270*'Norm-coeff'!$D$6+$AY270*'Norm-coeff'!$E$6+$AZ270*'Norm-coeff'!$F$6+$BA270*'Norm-coeff'!$G$6+$BB270*'Norm-coeff'!$H$6+$BC270*'Norm-coeff'!$I$6+$BD270*'Norm-coeff'!$J$6+$BE270*'Norm-coeff'!$K$6+$BF270*'Norm-coeff'!$L$6+$BG270*'Norm-coeff'!$M$6+$BH270*'Norm-coeff'!$N$6+$BI270*'Norm-coeff'!$O$6</f>
        <v>-1.48700885495103E-2</v>
      </c>
      <c r="BT270" s="54">
        <f>'Norm-coeff'!$C$7+$AX270*'Norm-coeff'!$D$7+$AY270*'Norm-coeff'!$E$7+$AZ270*'Norm-coeff'!$F$7+$BA270*'Norm-coeff'!$G$7+$BB270*'Norm-coeff'!$H$7+$BC270*'Norm-coeff'!$I$7+$BD270*'Norm-coeff'!$J$7+$BE270*'Norm-coeff'!$K$7+$BF270*'Norm-coeff'!$L$7+$BG270*'Norm-coeff'!$M$7+$BH270*'Norm-coeff'!$N$7+$BI270*'Norm-coeff'!$O$7</f>
        <v>2.0907583608832998</v>
      </c>
      <c r="BU270" s="54">
        <f>'Norm-coeff'!$C$8+$AX270*'Norm-coeff'!$D$8+$AY270*'Norm-coeff'!$E$8+$AZ270*'Norm-coeff'!$F$8+$BA270*'Norm-coeff'!$G$8+$BB270*'Norm-coeff'!$H$8+$BC270*'Norm-coeff'!$I$8+$BD270*'Norm-coeff'!$J$8+$BE270*'Norm-coeff'!$K$8+$BF270*'Norm-coeff'!$L$8+$BG270*'Norm-coeff'!$M$8+$BH270*'Norm-coeff'!$N$8+$BI270*'Norm-coeff'!$O$8</f>
        <v>0.65894159836244504</v>
      </c>
      <c r="BV270" s="54">
        <f>'Norm-coeff'!$C$9+$AX270*'Norm-coeff'!$D$9+$AY270*'Norm-coeff'!$E$9+$AZ270*'Norm-coeff'!$F$9+$BA270*'Norm-coeff'!$G$9+$BB270*'Norm-coeff'!$H$9+$BC270*'Norm-coeff'!$I$9+$BD270*'Norm-coeff'!$J$9+$BE270*'Norm-coeff'!$K$9+$BF270*'Norm-coeff'!$L$9+$BG270*'Norm-coeff'!$M$9+$BH270*'Norm-coeff'!$N$9+$BI270*'Norm-coeff'!$O$9</f>
        <v>1.48961085014701</v>
      </c>
      <c r="BW270" s="54">
        <f>'Norm-coeff'!$C$10+$AX270*'Norm-coeff'!$D$10+$AY270*'Norm-coeff'!$E$10+$AZ270*'Norm-coeff'!$F$10+$BA270*'Norm-coeff'!$G$10+$BB270*'Norm-coeff'!$H$10+$BC270*'Norm-coeff'!$I$10+$BD270*'Norm-coeff'!$J$10+$BE270*'Norm-coeff'!$K$10+$BF270*'Norm-coeff'!$L$10+$BG270*'Norm-coeff'!$M$10+$BH270*'Norm-coeff'!$N$10+$BI270*'Norm-coeff'!$O$10</f>
        <v>1.42058735749591</v>
      </c>
      <c r="BX270" s="54">
        <f>'Norm-coeff'!$C$11+$AX270*'Norm-coeff'!$D$11+$AY270*'Norm-coeff'!$E$11+$AZ270*'Norm-coeff'!$F$11+$BA270*'Norm-coeff'!$G$11+$BB270*'Norm-coeff'!$H$11+$BC270*'Norm-coeff'!$I$11+$BD270*'Norm-coeff'!$J$11+$BE270*'Norm-coeff'!$K$11+$BF270*'Norm-coeff'!$L$11+$BG270*'Norm-coeff'!$M$11+$BH270*'Norm-coeff'!$N$11+$BI270*'Norm-coeff'!$O$11</f>
        <v>0.221233014421479</v>
      </c>
      <c r="BY270" s="54">
        <f>'Norm-coeff'!$C$12+$AX270*'Norm-coeff'!$D$12+$AY270*'Norm-coeff'!$E$12+$AZ270*'Norm-coeff'!$F$12+$BA270*'Norm-coeff'!$G$12+$BB270*'Norm-coeff'!$H$12+$BC270*'Norm-coeff'!$I$12+$BD270*'Norm-coeff'!$J$12+$BE270*'Norm-coeff'!$K$12+$BF270*'Norm-coeff'!$L$12+$BG270*'Norm-coeff'!$M$12+$BH270*'Norm-coeff'!$N$12+$BI270*'Norm-coeff'!$O$12</f>
        <v>0.283527502056037</v>
      </c>
      <c r="BZ270" s="54">
        <f>'Norm-coeff'!$C$13+$AX270*'Norm-coeff'!$D$13+$AY270*'Norm-coeff'!$E$13+$AZ270*'Norm-coeff'!$F$13+$BA270*'Norm-coeff'!$G$13+$BB270*'Norm-coeff'!$H$13+$BC270*'Norm-coeff'!$I$13+$BD270*'Norm-coeff'!$J$13+$BE270*'Norm-coeff'!$K$13+$BF270*'Norm-coeff'!$L$13+$BG270*'Norm-coeff'!$M$13+$BH270*'Norm-coeff'!$N$13+$BI270*'Norm-coeff'!$O$13</f>
        <v>-4.1864930554451202E-2</v>
      </c>
      <c r="CA270" s="54">
        <f>'Norm-coeff'!$C$14+$AX270*'Norm-coeff'!$D$14+$AY270*'Norm-coeff'!$E$14+$AZ270*'Norm-coeff'!$F$14+$BA270*'Norm-coeff'!$G$14+$BB270*'Norm-coeff'!$H$14+$BC270*'Norm-coeff'!$I$14+$BD270*'Norm-coeff'!$J$14+$BE270*'Norm-coeff'!$K$14+$BF270*'Norm-coeff'!$L$14+$BG270*'Norm-coeff'!$M$14+$BH270*'Norm-coeff'!$N$14+$BI270*'Norm-coeff'!$O$14</f>
        <v>4.2526983164477103</v>
      </c>
      <c r="CC270" s="54">
        <f t="shared" si="1010"/>
        <v>0</v>
      </c>
      <c r="CG270" s="54">
        <f t="shared" si="886"/>
        <v>0</v>
      </c>
      <c r="CH270" s="54">
        <f t="shared" si="864"/>
        <v>0</v>
      </c>
      <c r="CI270" s="54">
        <f t="shared" si="887"/>
        <v>0</v>
      </c>
      <c r="CJ270" s="56">
        <f t="shared" si="888"/>
        <v>0</v>
      </c>
      <c r="CK270" s="54">
        <f t="shared" si="889"/>
        <v>0</v>
      </c>
      <c r="CL270" s="54">
        <f t="shared" si="890"/>
        <v>0</v>
      </c>
      <c r="CM270" s="54">
        <f t="shared" si="891"/>
        <v>0</v>
      </c>
      <c r="CN270" s="54">
        <f t="shared" si="892"/>
        <v>0</v>
      </c>
      <c r="CO270" s="54">
        <f t="shared" si="893"/>
        <v>0</v>
      </c>
      <c r="CP270" s="54">
        <f t="shared" si="894"/>
        <v>0</v>
      </c>
      <c r="CQ270" s="54">
        <f t="shared" si="895"/>
        <v>0</v>
      </c>
      <c r="CR270" s="54">
        <f t="shared" si="896"/>
        <v>0</v>
      </c>
      <c r="CS270" s="54">
        <f t="shared" si="897"/>
        <v>0</v>
      </c>
      <c r="CU270" s="54">
        <f t="shared" si="898"/>
        <v>0</v>
      </c>
      <c r="CV270" s="54">
        <f t="shared" si="899"/>
        <v>0</v>
      </c>
      <c r="CW270" s="54">
        <f t="shared" si="900"/>
        <v>0</v>
      </c>
      <c r="CX270" s="54">
        <f t="shared" si="901"/>
        <v>0</v>
      </c>
      <c r="CZ270" s="54">
        <f t="shared" si="902"/>
        <v>0</v>
      </c>
      <c r="DA270" s="54">
        <f t="shared" si="903"/>
        <v>0</v>
      </c>
      <c r="DB270" s="54">
        <f t="shared" si="904"/>
        <v>0</v>
      </c>
      <c r="DC270" s="54">
        <f t="shared" si="905"/>
        <v>0</v>
      </c>
      <c r="DD270" s="54">
        <f t="shared" si="906"/>
        <v>0</v>
      </c>
      <c r="DE270" s="54">
        <f t="shared" si="907"/>
        <v>0</v>
      </c>
      <c r="DF270" s="54">
        <f t="shared" si="908"/>
        <v>0</v>
      </c>
      <c r="DG270" s="54">
        <f t="shared" si="909"/>
        <v>2</v>
      </c>
      <c r="DH270" s="71">
        <f t="shared" si="910"/>
        <v>0</v>
      </c>
      <c r="DI270" s="71">
        <f t="shared" si="911"/>
        <v>0</v>
      </c>
      <c r="DJ270" s="54">
        <f t="shared" si="912"/>
        <v>0</v>
      </c>
      <c r="DK270" s="54">
        <f t="shared" si="913"/>
        <v>2</v>
      </c>
      <c r="DL270" s="4">
        <f t="shared" si="838"/>
        <v>0</v>
      </c>
      <c r="DM270" s="3">
        <f t="shared" si="914"/>
        <v>0</v>
      </c>
      <c r="DN270" s="3">
        <f t="shared" si="915"/>
        <v>0</v>
      </c>
      <c r="DO270" s="4" t="e">
        <f t="shared" si="916"/>
        <v>#DIV/0!</v>
      </c>
      <c r="DP270" s="57"/>
      <c r="DQ270" s="57"/>
      <c r="DR270" s="56">
        <f t="shared" si="839"/>
        <v>2</v>
      </c>
      <c r="DS270" s="56">
        <f t="shared" si="840"/>
        <v>0</v>
      </c>
      <c r="DT270" s="38">
        <f t="shared" si="841"/>
        <v>0</v>
      </c>
      <c r="DU270" s="38">
        <f t="shared" si="917"/>
        <v>2</v>
      </c>
      <c r="DV270" s="38">
        <f t="shared" si="842"/>
        <v>0</v>
      </c>
      <c r="DW270" s="39">
        <f t="shared" si="843"/>
        <v>0</v>
      </c>
      <c r="DX270" s="39">
        <f t="shared" si="844"/>
        <v>0</v>
      </c>
      <c r="DY270" s="39">
        <f t="shared" si="845"/>
        <v>0</v>
      </c>
      <c r="DZ270" s="39">
        <f t="shared" si="846"/>
        <v>0</v>
      </c>
      <c r="EA270" s="39">
        <f t="shared" si="847"/>
        <v>0</v>
      </c>
      <c r="EB270" s="37" t="e">
        <f t="shared" si="918"/>
        <v>#DIV/0!</v>
      </c>
      <c r="EC270" s="37" t="e">
        <f t="shared" si="919"/>
        <v>#DIV/0!</v>
      </c>
      <c r="ED270" s="37" t="e">
        <f t="shared" si="920"/>
        <v>#DIV/0!</v>
      </c>
      <c r="EE270" s="37" t="e">
        <f t="shared" si="921"/>
        <v>#DIV/0!</v>
      </c>
      <c r="EF270" s="39" t="e">
        <f t="shared" si="922"/>
        <v>#DIV/0!</v>
      </c>
      <c r="EG270" s="37" t="e">
        <f t="shared" si="923"/>
        <v>#DIV/0!</v>
      </c>
      <c r="EH270" s="37" t="e">
        <f t="shared" si="924"/>
        <v>#DIV/0!</v>
      </c>
      <c r="EI270" s="11" t="b">
        <f t="shared" si="925"/>
        <v>1</v>
      </c>
      <c r="EJ270" s="11" t="b">
        <f t="shared" si="926"/>
        <v>0</v>
      </c>
      <c r="EK270" s="39" t="e">
        <f t="shared" si="927"/>
        <v>#DIV/0!</v>
      </c>
      <c r="EL270" s="39" t="e">
        <f t="shared" si="928"/>
        <v>#DIV/0!</v>
      </c>
      <c r="EM270" s="39" t="e">
        <f t="shared" si="929"/>
        <v>#DIV/0!</v>
      </c>
      <c r="EN270" s="39" t="e">
        <f t="shared" si="930"/>
        <v>#DIV/0!</v>
      </c>
      <c r="EO270" s="39" t="e">
        <f t="shared" si="931"/>
        <v>#DIV/0!</v>
      </c>
      <c r="EP270" s="39" t="e">
        <f t="shared" si="932"/>
        <v>#DIV/0!</v>
      </c>
      <c r="EQ270" s="39" t="e">
        <f t="shared" si="933"/>
        <v>#DIV/0!</v>
      </c>
      <c r="ER270" s="39" t="e">
        <f t="shared" si="934"/>
        <v>#DIV/0!</v>
      </c>
      <c r="ES270" s="58" t="str">
        <f t="shared" si="935"/>
        <v>(OH,F,Cl)-dominate amphibole</v>
      </c>
      <c r="ET270" s="58" t="e">
        <f t="shared" si="936"/>
        <v>#N/A</v>
      </c>
      <c r="EU270" s="56">
        <f t="shared" si="848"/>
        <v>0</v>
      </c>
      <c r="EV270" s="56">
        <f t="shared" si="849"/>
        <v>0</v>
      </c>
      <c r="EW270" s="56">
        <f t="shared" si="850"/>
        <v>0</v>
      </c>
      <c r="EX270" s="56">
        <f t="shared" si="851"/>
        <v>0</v>
      </c>
      <c r="EY270" s="56">
        <f t="shared" si="852"/>
        <v>0</v>
      </c>
      <c r="EZ270" s="56">
        <f t="shared" si="853"/>
        <v>0</v>
      </c>
      <c r="FA270" s="39">
        <f t="shared" si="854"/>
        <v>0</v>
      </c>
      <c r="FB270" s="39">
        <f t="shared" si="855"/>
        <v>0</v>
      </c>
      <c r="FC270" s="54">
        <f t="shared" si="856"/>
        <v>0</v>
      </c>
      <c r="FD270" s="54">
        <f t="shared" si="857"/>
        <v>0</v>
      </c>
      <c r="FE270" s="39">
        <f t="shared" si="858"/>
        <v>0</v>
      </c>
      <c r="FF270" s="54">
        <f t="shared" si="859"/>
        <v>0</v>
      </c>
      <c r="FG270" s="39">
        <f t="shared" si="860"/>
        <v>0</v>
      </c>
      <c r="FH270" s="39">
        <f t="shared" si="937"/>
        <v>0</v>
      </c>
      <c r="FI270" s="39">
        <f t="shared" si="938"/>
        <v>0</v>
      </c>
      <c r="FJ270" s="39">
        <f t="shared" si="939"/>
        <v>0</v>
      </c>
      <c r="FK270" s="39" t="e">
        <f t="shared" si="940"/>
        <v>#DIV/0!</v>
      </c>
      <c r="FL270" s="39" t="e">
        <f t="shared" si="941"/>
        <v>#DIV/0!</v>
      </c>
      <c r="FM270" s="39" t="e">
        <f t="shared" si="942"/>
        <v>#DIV/0!</v>
      </c>
      <c r="FN270" s="39">
        <f t="shared" si="943"/>
        <v>1</v>
      </c>
      <c r="FO270" s="39">
        <f t="shared" si="861"/>
        <v>0</v>
      </c>
      <c r="FP270" s="39">
        <f t="shared" si="862"/>
        <v>0</v>
      </c>
      <c r="FQ270" s="39">
        <f t="shared" si="863"/>
        <v>0</v>
      </c>
      <c r="FR270" s="39">
        <f t="shared" si="944"/>
        <v>0</v>
      </c>
      <c r="FS270" s="39">
        <f t="shared" si="945"/>
        <v>0</v>
      </c>
      <c r="FU270" s="39" t="e">
        <f t="shared" si="946"/>
        <v>#DIV/0!</v>
      </c>
      <c r="FV270" s="39" t="e">
        <f t="shared" si="947"/>
        <v>#DIV/0!</v>
      </c>
      <c r="FW270" s="39" t="e">
        <f t="shared" si="948"/>
        <v>#DIV/0!</v>
      </c>
      <c r="FY270" s="39" t="e">
        <f t="shared" si="949"/>
        <v>#DIV/0!</v>
      </c>
      <c r="FZ270" s="39" t="e">
        <f t="shared" si="950"/>
        <v>#DIV/0!</v>
      </c>
      <c r="GA270" s="39" t="e">
        <f t="shared" si="951"/>
        <v>#DIV/0!</v>
      </c>
      <c r="GB270" s="39" t="e">
        <f t="shared" si="952"/>
        <v>#DIV/0!</v>
      </c>
      <c r="GC270" s="39" t="e">
        <f t="shared" si="953"/>
        <v>#DIV/0!</v>
      </c>
      <c r="GD270" s="39" t="e">
        <f t="shared" si="954"/>
        <v>#DIV/0!</v>
      </c>
      <c r="GE270" s="39" t="e">
        <f t="shared" si="955"/>
        <v>#DIV/0!</v>
      </c>
      <c r="GF270" s="39" t="e">
        <f t="shared" si="956"/>
        <v>#DIV/0!</v>
      </c>
      <c r="GG270" s="39" t="e">
        <f t="shared" si="957"/>
        <v>#DIV/0!</v>
      </c>
      <c r="GH270" s="39" t="e">
        <f t="shared" si="958"/>
        <v>#DIV/0!</v>
      </c>
      <c r="GI270" s="39"/>
      <c r="GJ270" s="39" t="e">
        <f t="shared" si="959"/>
        <v>#DIV/0!</v>
      </c>
      <c r="GK270" s="39" t="e">
        <f t="shared" si="960"/>
        <v>#DIV/0!</v>
      </c>
      <c r="GL270" s="39" t="e">
        <f t="shared" si="961"/>
        <v>#DIV/0!</v>
      </c>
      <c r="GM270" s="39" t="e">
        <f t="shared" si="962"/>
        <v>#DIV/0!</v>
      </c>
      <c r="GN270" s="39" t="e">
        <f t="shared" si="963"/>
        <v>#DIV/0!</v>
      </c>
      <c r="GO270" s="57"/>
      <c r="GP270" s="57" t="e">
        <f t="shared" si="964"/>
        <v>#DIV/0!</v>
      </c>
      <c r="GQ270" s="59" t="e">
        <f t="shared" si="965"/>
        <v>#DIV/0!</v>
      </c>
      <c r="GR270" s="41" t="e">
        <f t="shared" si="966"/>
        <v>#DIV/0!</v>
      </c>
      <c r="GS270" s="57" t="e">
        <f t="shared" si="967"/>
        <v>#DIV/0!</v>
      </c>
      <c r="GT270" s="57" t="e">
        <f t="shared" si="968"/>
        <v>#DIV/0!</v>
      </c>
      <c r="GU270" s="57" t="e">
        <f t="shared" si="969"/>
        <v>#DIV/0!</v>
      </c>
      <c r="GV270" s="57"/>
      <c r="GW270" s="42" t="e">
        <f t="shared" si="970"/>
        <v>#DIV/0!</v>
      </c>
      <c r="GX270" s="42" t="e">
        <f t="shared" si="971"/>
        <v>#DIV/0!</v>
      </c>
      <c r="GY270" s="42" t="e">
        <f t="shared" si="972"/>
        <v>#DIV/0!</v>
      </c>
      <c r="GZ270" s="57"/>
      <c r="HA270" s="2" t="e">
        <f t="shared" si="973"/>
        <v>#DIV/0!</v>
      </c>
      <c r="HB270" s="2" t="e">
        <f t="shared" si="974"/>
        <v>#DIV/0!</v>
      </c>
      <c r="HC270" s="2" t="e">
        <f t="shared" si="975"/>
        <v>#DIV/0!</v>
      </c>
      <c r="HD270" s="2" t="e">
        <f t="shared" si="976"/>
        <v>#DIV/0!</v>
      </c>
      <c r="HE270" s="2" t="e">
        <f t="shared" si="977"/>
        <v>#DIV/0!</v>
      </c>
      <c r="HF270" s="2" t="e">
        <f t="shared" si="978"/>
        <v>#DIV/0!</v>
      </c>
      <c r="HG270" s="2" t="e">
        <f t="shared" si="979"/>
        <v>#DIV/0!</v>
      </c>
      <c r="HH270" s="2" t="e">
        <f t="shared" si="980"/>
        <v>#DIV/0!</v>
      </c>
      <c r="HI270" s="2" t="e">
        <f t="shared" si="981"/>
        <v>#DIV/0!</v>
      </c>
      <c r="HJ270" s="11" t="e">
        <f t="shared" si="982"/>
        <v>#DIV/0!</v>
      </c>
      <c r="HK270" s="60" t="e">
        <f t="shared" si="983"/>
        <v>#DIV/0!</v>
      </c>
      <c r="HL270" s="57"/>
      <c r="HM270" s="57" t="e">
        <f t="shared" si="984"/>
        <v>#DIV/0!</v>
      </c>
      <c r="HN270" s="57" t="e">
        <f t="shared" si="985"/>
        <v>#DIV/0!</v>
      </c>
      <c r="HO270" s="57" t="e">
        <f t="shared" si="986"/>
        <v>#DIV/0!</v>
      </c>
      <c r="HP270" s="57" t="e">
        <f t="shared" si="987"/>
        <v>#DIV/0!</v>
      </c>
      <c r="HQ270" s="57" t="e">
        <f t="shared" si="988"/>
        <v>#DIV/0!</v>
      </c>
      <c r="HR270" s="57"/>
      <c r="HS270" s="57" t="e">
        <f t="shared" si="989"/>
        <v>#DIV/0!</v>
      </c>
      <c r="HT270" s="57" t="e">
        <f t="shared" si="990"/>
        <v>#DIV/0!</v>
      </c>
      <c r="HU270" s="57" t="e">
        <f t="shared" si="991"/>
        <v>#DIV/0!</v>
      </c>
      <c r="HV270" s="57" t="e">
        <f t="shared" si="992"/>
        <v>#DIV/0!</v>
      </c>
      <c r="HW270" s="57" t="e">
        <f t="shared" si="993"/>
        <v>#DIV/0!</v>
      </c>
      <c r="HX270" s="57"/>
      <c r="HY270" s="57" t="e">
        <f t="shared" si="994"/>
        <v>#DIV/0!</v>
      </c>
      <c r="HZ270" s="57" t="e">
        <f t="shared" si="995"/>
        <v>#DIV/0!</v>
      </c>
      <c r="IA270" s="57"/>
      <c r="IB270" s="61">
        <f t="shared" si="996"/>
        <v>0</v>
      </c>
      <c r="IC270" s="57" t="str">
        <f t="shared" si="997"/>
        <v/>
      </c>
      <c r="ID270" s="42"/>
      <c r="IE270" s="2" t="str">
        <f t="shared" si="998"/>
        <v/>
      </c>
      <c r="IF270" s="60" t="e">
        <f t="shared" si="999"/>
        <v>#DIV/0!</v>
      </c>
      <c r="IG270" s="60" t="str">
        <f t="shared" si="1000"/>
        <v/>
      </c>
      <c r="IH270" s="60" t="str">
        <f t="shared" si="1001"/>
        <v>zinco-</v>
      </c>
      <c r="II270" s="60" t="str">
        <f t="shared" si="1002"/>
        <v>mangano-</v>
      </c>
      <c r="IJ270" s="60" t="e">
        <f t="shared" si="1003"/>
        <v>#DIV/0!</v>
      </c>
      <c r="IK270" s="60" t="e">
        <f t="shared" si="1004"/>
        <v>#DIV/0!</v>
      </c>
      <c r="IL270" s="60" t="e">
        <f t="shared" si="1005"/>
        <v>#DIV/0!</v>
      </c>
      <c r="IM270" s="60" t="e">
        <f t="shared" si="1006"/>
        <v>#DIV/0!</v>
      </c>
      <c r="IN270" s="60" t="str">
        <f t="shared" si="1007"/>
        <v/>
      </c>
      <c r="IO270" s="60" t="str">
        <f t="shared" si="1008"/>
        <v/>
      </c>
      <c r="IP270" s="57"/>
      <c r="IQ270" s="57" t="str">
        <f t="shared" si="1009"/>
        <v>ERROR!!</v>
      </c>
    </row>
    <row r="271" spans="24:251">
      <c r="X271" s="29">
        <f t="shared" si="865"/>
        <v>0</v>
      </c>
      <c r="Y271" s="29">
        <f t="shared" si="866"/>
        <v>0</v>
      </c>
      <c r="Z271" s="29" t="e">
        <f t="shared" si="867"/>
        <v>#DIV/0!</v>
      </c>
      <c r="AA271" s="29" t="e">
        <f t="shared" si="868"/>
        <v>#DIV/0!</v>
      </c>
      <c r="AB271" s="29" t="e">
        <f t="shared" si="869"/>
        <v>#DIV/0!</v>
      </c>
      <c r="AC271" s="29" t="e">
        <f t="shared" si="870"/>
        <v>#DIV/0!</v>
      </c>
      <c r="AF271" s="23">
        <v>60.084299999999999</v>
      </c>
      <c r="AG271" s="23">
        <v>79.878799999999998</v>
      </c>
      <c r="AH271" s="23">
        <v>101.96120000000001</v>
      </c>
      <c r="AI271" s="23">
        <v>151.99039999999999</v>
      </c>
      <c r="AJ271" s="23">
        <v>159.69</v>
      </c>
      <c r="AK271" s="23">
        <v>71.846400000000003</v>
      </c>
      <c r="AL271" s="23">
        <v>70.9375</v>
      </c>
      <c r="AM271" s="23">
        <v>40.304400000000001</v>
      </c>
      <c r="AN271" s="23">
        <v>56.077399999999997</v>
      </c>
      <c r="AO271" s="23">
        <v>61.978999999999999</v>
      </c>
      <c r="AP271" s="23">
        <v>94.195999999999998</v>
      </c>
      <c r="AQ271" s="23">
        <v>18.998000000000001</v>
      </c>
      <c r="AR271" s="23">
        <v>35.450000000000003</v>
      </c>
      <c r="AS271" s="23">
        <v>29.88</v>
      </c>
      <c r="AT271" s="23">
        <v>74.691999999999993</v>
      </c>
      <c r="AU271" s="23">
        <v>81.39</v>
      </c>
      <c r="AX271" s="54">
        <f t="shared" si="871"/>
        <v>0</v>
      </c>
      <c r="AY271" s="54">
        <f t="shared" si="872"/>
        <v>0</v>
      </c>
      <c r="AZ271" s="54">
        <f t="shared" si="873"/>
        <v>0</v>
      </c>
      <c r="BA271" s="54">
        <f t="shared" si="874"/>
        <v>0</v>
      </c>
      <c r="BB271" s="54">
        <f t="shared" si="875"/>
        <v>0</v>
      </c>
      <c r="BC271" s="54">
        <f t="shared" si="876"/>
        <v>0</v>
      </c>
      <c r="BD271" s="54">
        <f t="shared" si="877"/>
        <v>0</v>
      </c>
      <c r="BE271" s="54">
        <f t="shared" si="878"/>
        <v>0</v>
      </c>
      <c r="BF271" s="54">
        <f t="shared" si="879"/>
        <v>0</v>
      </c>
      <c r="BG271" s="54">
        <f t="shared" si="880"/>
        <v>0</v>
      </c>
      <c r="BH271" s="54">
        <f t="shared" si="881"/>
        <v>0</v>
      </c>
      <c r="BI271" s="54">
        <f t="shared" si="882"/>
        <v>0</v>
      </c>
      <c r="BJ271" s="54">
        <f t="shared" si="883"/>
        <v>0</v>
      </c>
      <c r="BK271" s="54">
        <f t="shared" si="884"/>
        <v>0</v>
      </c>
      <c r="BL271" s="54">
        <f t="shared" si="885"/>
        <v>0</v>
      </c>
      <c r="BM271" s="42"/>
      <c r="BO271" s="54">
        <f>'Norm-coeff'!$C$2+$AX271*'Norm-coeff'!$D$2+$AY271*'Norm-coeff'!$E$2+$AZ271*'Norm-coeff'!$F$2+$BA271*'Norm-coeff'!$G$2+$BB271*'Norm-coeff'!$H$2+$BC271*'Norm-coeff'!$I$2+$BD271*'Norm-coeff'!$J$2+$BE271*'Norm-coeff'!$K$2+$BF271*'Norm-coeff'!$L$2+$BG271*'Norm-coeff'!$M$2+$BH271*'Norm-coeff'!$N$2+$BI271*'Norm-coeff'!$O$2</f>
        <v>5.4045421474420303</v>
      </c>
      <c r="BP271" s="54">
        <f>'Norm-coeff'!$C$3+$AX271*'Norm-coeff'!$D$3+$AY271*'Norm-coeff'!$E$3+$AZ271*'Norm-coeff'!$F$3+$BA271*'Norm-coeff'!$G$3+$BB271*'Norm-coeff'!$H$3+$BC271*'Norm-coeff'!$I$3+$BD271*'Norm-coeff'!$J$3+$BE271*'Norm-coeff'!$K$3+$BF271*'Norm-coeff'!$L$3+$BG271*'Norm-coeff'!$M$3+$BH271*'Norm-coeff'!$N$3+$BI271*'Norm-coeff'!$O$3</f>
        <v>3.15319116612705</v>
      </c>
      <c r="BQ271" s="54">
        <f>'Norm-coeff'!$C$4+$AX271*'Norm-coeff'!$D$4+$AY271*'Norm-coeff'!$E$4+$AZ271*'Norm-coeff'!$F$4+$BA271*'Norm-coeff'!$G$4+$BB271*'Norm-coeff'!$H$4+$BC271*'Norm-coeff'!$I$4+$BD271*'Norm-coeff'!$J$4+$BE271*'Norm-coeff'!$K$4+$BF271*'Norm-coeff'!$L$4+$BG271*'Norm-coeff'!$M$4+$BH271*'Norm-coeff'!$N$4+$BI271*'Norm-coeff'!$O$4</f>
        <v>1.42115649462768</v>
      </c>
      <c r="BR271" s="54">
        <f>'Norm-coeff'!$C$5+$AX271*'Norm-coeff'!$D$5+$AY271*'Norm-coeff'!$E$5+$AZ271*'Norm-coeff'!$F$5+$BA271*'Norm-coeff'!$G$5+$BB271*'Norm-coeff'!$H$5+$BC271*'Norm-coeff'!$I$5+$BD271*'Norm-coeff'!$J$5+$BE271*'Norm-coeff'!$K$5+$BF271*'Norm-coeff'!$L$5+$BG271*'Norm-coeff'!$M$5+$BH271*'Norm-coeff'!$N$5+$BI271*'Norm-coeff'!$O$5</f>
        <v>1.0553329241296201</v>
      </c>
      <c r="BS271" s="54">
        <f>'Norm-coeff'!$C$6+$AX271*'Norm-coeff'!$D$6+$AY271*'Norm-coeff'!$E$6+$AZ271*'Norm-coeff'!$F$6+$BA271*'Norm-coeff'!$G$6+$BB271*'Norm-coeff'!$H$6+$BC271*'Norm-coeff'!$I$6+$BD271*'Norm-coeff'!$J$6+$BE271*'Norm-coeff'!$K$6+$BF271*'Norm-coeff'!$L$6+$BG271*'Norm-coeff'!$M$6+$BH271*'Norm-coeff'!$N$6+$BI271*'Norm-coeff'!$O$6</f>
        <v>-1.48700885495103E-2</v>
      </c>
      <c r="BT271" s="54">
        <f>'Norm-coeff'!$C$7+$AX271*'Norm-coeff'!$D$7+$AY271*'Norm-coeff'!$E$7+$AZ271*'Norm-coeff'!$F$7+$BA271*'Norm-coeff'!$G$7+$BB271*'Norm-coeff'!$H$7+$BC271*'Norm-coeff'!$I$7+$BD271*'Norm-coeff'!$J$7+$BE271*'Norm-coeff'!$K$7+$BF271*'Norm-coeff'!$L$7+$BG271*'Norm-coeff'!$M$7+$BH271*'Norm-coeff'!$N$7+$BI271*'Norm-coeff'!$O$7</f>
        <v>2.0907583608832998</v>
      </c>
      <c r="BU271" s="54">
        <f>'Norm-coeff'!$C$8+$AX271*'Norm-coeff'!$D$8+$AY271*'Norm-coeff'!$E$8+$AZ271*'Norm-coeff'!$F$8+$BA271*'Norm-coeff'!$G$8+$BB271*'Norm-coeff'!$H$8+$BC271*'Norm-coeff'!$I$8+$BD271*'Norm-coeff'!$J$8+$BE271*'Norm-coeff'!$K$8+$BF271*'Norm-coeff'!$L$8+$BG271*'Norm-coeff'!$M$8+$BH271*'Norm-coeff'!$N$8+$BI271*'Norm-coeff'!$O$8</f>
        <v>0.65894159836244504</v>
      </c>
      <c r="BV271" s="54">
        <f>'Norm-coeff'!$C$9+$AX271*'Norm-coeff'!$D$9+$AY271*'Norm-coeff'!$E$9+$AZ271*'Norm-coeff'!$F$9+$BA271*'Norm-coeff'!$G$9+$BB271*'Norm-coeff'!$H$9+$BC271*'Norm-coeff'!$I$9+$BD271*'Norm-coeff'!$J$9+$BE271*'Norm-coeff'!$K$9+$BF271*'Norm-coeff'!$L$9+$BG271*'Norm-coeff'!$M$9+$BH271*'Norm-coeff'!$N$9+$BI271*'Norm-coeff'!$O$9</f>
        <v>1.48961085014701</v>
      </c>
      <c r="BW271" s="54">
        <f>'Norm-coeff'!$C$10+$AX271*'Norm-coeff'!$D$10+$AY271*'Norm-coeff'!$E$10+$AZ271*'Norm-coeff'!$F$10+$BA271*'Norm-coeff'!$G$10+$BB271*'Norm-coeff'!$H$10+$BC271*'Norm-coeff'!$I$10+$BD271*'Norm-coeff'!$J$10+$BE271*'Norm-coeff'!$K$10+$BF271*'Norm-coeff'!$L$10+$BG271*'Norm-coeff'!$M$10+$BH271*'Norm-coeff'!$N$10+$BI271*'Norm-coeff'!$O$10</f>
        <v>1.42058735749591</v>
      </c>
      <c r="BX271" s="54">
        <f>'Norm-coeff'!$C$11+$AX271*'Norm-coeff'!$D$11+$AY271*'Norm-coeff'!$E$11+$AZ271*'Norm-coeff'!$F$11+$BA271*'Norm-coeff'!$G$11+$BB271*'Norm-coeff'!$H$11+$BC271*'Norm-coeff'!$I$11+$BD271*'Norm-coeff'!$J$11+$BE271*'Norm-coeff'!$K$11+$BF271*'Norm-coeff'!$L$11+$BG271*'Norm-coeff'!$M$11+$BH271*'Norm-coeff'!$N$11+$BI271*'Norm-coeff'!$O$11</f>
        <v>0.221233014421479</v>
      </c>
      <c r="BY271" s="54">
        <f>'Norm-coeff'!$C$12+$AX271*'Norm-coeff'!$D$12+$AY271*'Norm-coeff'!$E$12+$AZ271*'Norm-coeff'!$F$12+$BA271*'Norm-coeff'!$G$12+$BB271*'Norm-coeff'!$H$12+$BC271*'Norm-coeff'!$I$12+$BD271*'Norm-coeff'!$J$12+$BE271*'Norm-coeff'!$K$12+$BF271*'Norm-coeff'!$L$12+$BG271*'Norm-coeff'!$M$12+$BH271*'Norm-coeff'!$N$12+$BI271*'Norm-coeff'!$O$12</f>
        <v>0.283527502056037</v>
      </c>
      <c r="BZ271" s="54">
        <f>'Norm-coeff'!$C$13+$AX271*'Norm-coeff'!$D$13+$AY271*'Norm-coeff'!$E$13+$AZ271*'Norm-coeff'!$F$13+$BA271*'Norm-coeff'!$G$13+$BB271*'Norm-coeff'!$H$13+$BC271*'Norm-coeff'!$I$13+$BD271*'Norm-coeff'!$J$13+$BE271*'Norm-coeff'!$K$13+$BF271*'Norm-coeff'!$L$13+$BG271*'Norm-coeff'!$M$13+$BH271*'Norm-coeff'!$N$13+$BI271*'Norm-coeff'!$O$13</f>
        <v>-4.1864930554451202E-2</v>
      </c>
      <c r="CA271" s="54">
        <f>'Norm-coeff'!$C$14+$AX271*'Norm-coeff'!$D$14+$AY271*'Norm-coeff'!$E$14+$AZ271*'Norm-coeff'!$F$14+$BA271*'Norm-coeff'!$G$14+$BB271*'Norm-coeff'!$H$14+$BC271*'Norm-coeff'!$I$14+$BD271*'Norm-coeff'!$J$14+$BE271*'Norm-coeff'!$K$14+$BF271*'Norm-coeff'!$L$14+$BG271*'Norm-coeff'!$M$14+$BH271*'Norm-coeff'!$N$14+$BI271*'Norm-coeff'!$O$14</f>
        <v>4.2526983164477103</v>
      </c>
      <c r="CC271" s="54">
        <f t="shared" si="1010"/>
        <v>0</v>
      </c>
      <c r="CG271" s="54">
        <f t="shared" si="886"/>
        <v>0</v>
      </c>
      <c r="CH271" s="54">
        <f t="shared" si="864"/>
        <v>0</v>
      </c>
      <c r="CI271" s="54">
        <f t="shared" si="887"/>
        <v>0</v>
      </c>
      <c r="CJ271" s="56">
        <f t="shared" si="888"/>
        <v>0</v>
      </c>
      <c r="CK271" s="54">
        <f t="shared" si="889"/>
        <v>0</v>
      </c>
      <c r="CL271" s="54">
        <f t="shared" si="890"/>
        <v>0</v>
      </c>
      <c r="CM271" s="54">
        <f t="shared" si="891"/>
        <v>0</v>
      </c>
      <c r="CN271" s="54">
        <f t="shared" si="892"/>
        <v>0</v>
      </c>
      <c r="CO271" s="54">
        <f t="shared" si="893"/>
        <v>0</v>
      </c>
      <c r="CP271" s="54">
        <f t="shared" si="894"/>
        <v>0</v>
      </c>
      <c r="CQ271" s="54">
        <f t="shared" si="895"/>
        <v>0</v>
      </c>
      <c r="CR271" s="54">
        <f t="shared" si="896"/>
        <v>0</v>
      </c>
      <c r="CS271" s="54">
        <f t="shared" si="897"/>
        <v>0</v>
      </c>
      <c r="CU271" s="54">
        <f t="shared" si="898"/>
        <v>0</v>
      </c>
      <c r="CV271" s="54">
        <f t="shared" si="899"/>
        <v>0</v>
      </c>
      <c r="CW271" s="54">
        <f t="shared" si="900"/>
        <v>0</v>
      </c>
      <c r="CX271" s="54">
        <f t="shared" si="901"/>
        <v>0</v>
      </c>
      <c r="CZ271" s="54">
        <f t="shared" si="902"/>
        <v>0</v>
      </c>
      <c r="DA271" s="54">
        <f t="shared" si="903"/>
        <v>0</v>
      </c>
      <c r="DB271" s="54">
        <f t="shared" si="904"/>
        <v>0</v>
      </c>
      <c r="DC271" s="54">
        <f t="shared" si="905"/>
        <v>0</v>
      </c>
      <c r="DD271" s="54">
        <f t="shared" si="906"/>
        <v>0</v>
      </c>
      <c r="DE271" s="54">
        <f t="shared" si="907"/>
        <v>0</v>
      </c>
      <c r="DF271" s="54">
        <f t="shared" si="908"/>
        <v>0</v>
      </c>
      <c r="DG271" s="54">
        <f t="shared" si="909"/>
        <v>2</v>
      </c>
      <c r="DH271" s="71">
        <f t="shared" si="910"/>
        <v>0</v>
      </c>
      <c r="DI271" s="71">
        <f t="shared" si="911"/>
        <v>0</v>
      </c>
      <c r="DJ271" s="54">
        <f t="shared" si="912"/>
        <v>0</v>
      </c>
      <c r="DK271" s="54">
        <f t="shared" si="913"/>
        <v>2</v>
      </c>
      <c r="DL271" s="4">
        <f t="shared" si="838"/>
        <v>0</v>
      </c>
      <c r="DM271" s="3">
        <f t="shared" si="914"/>
        <v>0</v>
      </c>
      <c r="DN271" s="3">
        <f t="shared" si="915"/>
        <v>0</v>
      </c>
      <c r="DO271" s="4" t="e">
        <f t="shared" si="916"/>
        <v>#DIV/0!</v>
      </c>
      <c r="DP271" s="57"/>
      <c r="DQ271" s="57"/>
      <c r="DR271" s="56">
        <f t="shared" si="839"/>
        <v>2</v>
      </c>
      <c r="DS271" s="56">
        <f t="shared" si="840"/>
        <v>0</v>
      </c>
      <c r="DT271" s="38">
        <f t="shared" si="841"/>
        <v>0</v>
      </c>
      <c r="DU271" s="38">
        <f t="shared" si="917"/>
        <v>2</v>
      </c>
      <c r="DV271" s="38">
        <f t="shared" si="842"/>
        <v>0</v>
      </c>
      <c r="DW271" s="39">
        <f t="shared" si="843"/>
        <v>0</v>
      </c>
      <c r="DX271" s="39">
        <f t="shared" si="844"/>
        <v>0</v>
      </c>
      <c r="DY271" s="39">
        <f t="shared" si="845"/>
        <v>0</v>
      </c>
      <c r="DZ271" s="39">
        <f t="shared" si="846"/>
        <v>0</v>
      </c>
      <c r="EA271" s="39">
        <f t="shared" si="847"/>
        <v>0</v>
      </c>
      <c r="EB271" s="37" t="e">
        <f t="shared" si="918"/>
        <v>#DIV/0!</v>
      </c>
      <c r="EC271" s="37" t="e">
        <f t="shared" si="919"/>
        <v>#DIV/0!</v>
      </c>
      <c r="ED271" s="37" t="e">
        <f t="shared" si="920"/>
        <v>#DIV/0!</v>
      </c>
      <c r="EE271" s="37" t="e">
        <f t="shared" si="921"/>
        <v>#DIV/0!</v>
      </c>
      <c r="EF271" s="39" t="e">
        <f t="shared" si="922"/>
        <v>#DIV/0!</v>
      </c>
      <c r="EG271" s="37" t="e">
        <f t="shared" si="923"/>
        <v>#DIV/0!</v>
      </c>
      <c r="EH271" s="37" t="e">
        <f t="shared" si="924"/>
        <v>#DIV/0!</v>
      </c>
      <c r="EI271" s="11" t="b">
        <f t="shared" si="925"/>
        <v>1</v>
      </c>
      <c r="EJ271" s="11" t="b">
        <f t="shared" si="926"/>
        <v>0</v>
      </c>
      <c r="EK271" s="39" t="e">
        <f t="shared" si="927"/>
        <v>#DIV/0!</v>
      </c>
      <c r="EL271" s="39" t="e">
        <f t="shared" si="928"/>
        <v>#DIV/0!</v>
      </c>
      <c r="EM271" s="39" t="e">
        <f t="shared" si="929"/>
        <v>#DIV/0!</v>
      </c>
      <c r="EN271" s="39" t="e">
        <f t="shared" si="930"/>
        <v>#DIV/0!</v>
      </c>
      <c r="EO271" s="39" t="e">
        <f t="shared" si="931"/>
        <v>#DIV/0!</v>
      </c>
      <c r="EP271" s="39" t="e">
        <f t="shared" si="932"/>
        <v>#DIV/0!</v>
      </c>
      <c r="EQ271" s="39" t="e">
        <f t="shared" si="933"/>
        <v>#DIV/0!</v>
      </c>
      <c r="ER271" s="39" t="e">
        <f t="shared" si="934"/>
        <v>#DIV/0!</v>
      </c>
      <c r="ES271" s="58" t="str">
        <f t="shared" si="935"/>
        <v>(OH,F,Cl)-dominate amphibole</v>
      </c>
      <c r="ET271" s="58" t="e">
        <f t="shared" si="936"/>
        <v>#N/A</v>
      </c>
      <c r="EU271" s="56">
        <f t="shared" si="848"/>
        <v>0</v>
      </c>
      <c r="EV271" s="56">
        <f t="shared" si="849"/>
        <v>0</v>
      </c>
      <c r="EW271" s="56">
        <f t="shared" si="850"/>
        <v>0</v>
      </c>
      <c r="EX271" s="56">
        <f t="shared" si="851"/>
        <v>0</v>
      </c>
      <c r="EY271" s="56">
        <f t="shared" si="852"/>
        <v>0</v>
      </c>
      <c r="EZ271" s="56">
        <f t="shared" si="853"/>
        <v>0</v>
      </c>
      <c r="FA271" s="39">
        <f t="shared" si="854"/>
        <v>0</v>
      </c>
      <c r="FB271" s="39">
        <f t="shared" si="855"/>
        <v>0</v>
      </c>
      <c r="FC271" s="54">
        <f t="shared" si="856"/>
        <v>0</v>
      </c>
      <c r="FD271" s="54">
        <f t="shared" si="857"/>
        <v>0</v>
      </c>
      <c r="FE271" s="39">
        <f t="shared" si="858"/>
        <v>0</v>
      </c>
      <c r="FF271" s="54">
        <f t="shared" si="859"/>
        <v>0</v>
      </c>
      <c r="FG271" s="39">
        <f t="shared" si="860"/>
        <v>0</v>
      </c>
      <c r="FH271" s="39">
        <f t="shared" si="937"/>
        <v>0</v>
      </c>
      <c r="FI271" s="39">
        <f t="shared" si="938"/>
        <v>0</v>
      </c>
      <c r="FJ271" s="39">
        <f t="shared" si="939"/>
        <v>0</v>
      </c>
      <c r="FK271" s="39" t="e">
        <f t="shared" si="940"/>
        <v>#DIV/0!</v>
      </c>
      <c r="FL271" s="39" t="e">
        <f t="shared" si="941"/>
        <v>#DIV/0!</v>
      </c>
      <c r="FM271" s="39" t="e">
        <f t="shared" si="942"/>
        <v>#DIV/0!</v>
      </c>
      <c r="FN271" s="39">
        <f t="shared" si="943"/>
        <v>1</v>
      </c>
      <c r="FO271" s="39">
        <f t="shared" si="861"/>
        <v>0</v>
      </c>
      <c r="FP271" s="39">
        <f t="shared" si="862"/>
        <v>0</v>
      </c>
      <c r="FQ271" s="39">
        <f t="shared" si="863"/>
        <v>0</v>
      </c>
      <c r="FR271" s="39">
        <f t="shared" si="944"/>
        <v>0</v>
      </c>
      <c r="FS271" s="39">
        <f t="shared" si="945"/>
        <v>0</v>
      </c>
      <c r="FU271" s="39" t="e">
        <f t="shared" si="946"/>
        <v>#DIV/0!</v>
      </c>
      <c r="FV271" s="39" t="e">
        <f t="shared" si="947"/>
        <v>#DIV/0!</v>
      </c>
      <c r="FW271" s="39" t="e">
        <f t="shared" si="948"/>
        <v>#DIV/0!</v>
      </c>
      <c r="FY271" s="39" t="e">
        <f t="shared" si="949"/>
        <v>#DIV/0!</v>
      </c>
      <c r="FZ271" s="39" t="e">
        <f t="shared" si="950"/>
        <v>#DIV/0!</v>
      </c>
      <c r="GA271" s="39" t="e">
        <f t="shared" si="951"/>
        <v>#DIV/0!</v>
      </c>
      <c r="GB271" s="39" t="e">
        <f t="shared" si="952"/>
        <v>#DIV/0!</v>
      </c>
      <c r="GC271" s="39" t="e">
        <f t="shared" si="953"/>
        <v>#DIV/0!</v>
      </c>
      <c r="GD271" s="39" t="e">
        <f t="shared" si="954"/>
        <v>#DIV/0!</v>
      </c>
      <c r="GE271" s="39" t="e">
        <f t="shared" si="955"/>
        <v>#DIV/0!</v>
      </c>
      <c r="GF271" s="39" t="e">
        <f t="shared" si="956"/>
        <v>#DIV/0!</v>
      </c>
      <c r="GG271" s="39" t="e">
        <f t="shared" si="957"/>
        <v>#DIV/0!</v>
      </c>
      <c r="GH271" s="39" t="e">
        <f t="shared" si="958"/>
        <v>#DIV/0!</v>
      </c>
      <c r="GI271" s="39"/>
      <c r="GJ271" s="39" t="e">
        <f t="shared" si="959"/>
        <v>#DIV/0!</v>
      </c>
      <c r="GK271" s="39" t="e">
        <f t="shared" si="960"/>
        <v>#DIV/0!</v>
      </c>
      <c r="GL271" s="39" t="e">
        <f t="shared" si="961"/>
        <v>#DIV/0!</v>
      </c>
      <c r="GM271" s="39" t="e">
        <f t="shared" si="962"/>
        <v>#DIV/0!</v>
      </c>
      <c r="GN271" s="39" t="e">
        <f t="shared" si="963"/>
        <v>#DIV/0!</v>
      </c>
      <c r="GO271" s="57"/>
      <c r="GP271" s="57" t="e">
        <f t="shared" si="964"/>
        <v>#DIV/0!</v>
      </c>
      <c r="GQ271" s="59" t="e">
        <f t="shared" si="965"/>
        <v>#DIV/0!</v>
      </c>
      <c r="GR271" s="41" t="e">
        <f t="shared" si="966"/>
        <v>#DIV/0!</v>
      </c>
      <c r="GS271" s="57" t="e">
        <f t="shared" si="967"/>
        <v>#DIV/0!</v>
      </c>
      <c r="GT271" s="57" t="e">
        <f t="shared" si="968"/>
        <v>#DIV/0!</v>
      </c>
      <c r="GU271" s="57" t="e">
        <f t="shared" si="969"/>
        <v>#DIV/0!</v>
      </c>
      <c r="GV271" s="57"/>
      <c r="GW271" s="42" t="e">
        <f t="shared" si="970"/>
        <v>#DIV/0!</v>
      </c>
      <c r="GX271" s="42" t="e">
        <f t="shared" si="971"/>
        <v>#DIV/0!</v>
      </c>
      <c r="GY271" s="42" t="e">
        <f t="shared" si="972"/>
        <v>#DIV/0!</v>
      </c>
      <c r="GZ271" s="57"/>
      <c r="HA271" s="2" t="e">
        <f t="shared" si="973"/>
        <v>#DIV/0!</v>
      </c>
      <c r="HB271" s="2" t="e">
        <f t="shared" si="974"/>
        <v>#DIV/0!</v>
      </c>
      <c r="HC271" s="2" t="e">
        <f t="shared" si="975"/>
        <v>#DIV/0!</v>
      </c>
      <c r="HD271" s="2" t="e">
        <f t="shared" si="976"/>
        <v>#DIV/0!</v>
      </c>
      <c r="HE271" s="2" t="e">
        <f t="shared" si="977"/>
        <v>#DIV/0!</v>
      </c>
      <c r="HF271" s="2" t="e">
        <f t="shared" si="978"/>
        <v>#DIV/0!</v>
      </c>
      <c r="HG271" s="2" t="e">
        <f t="shared" si="979"/>
        <v>#DIV/0!</v>
      </c>
      <c r="HH271" s="2" t="e">
        <f t="shared" si="980"/>
        <v>#DIV/0!</v>
      </c>
      <c r="HI271" s="2" t="e">
        <f t="shared" si="981"/>
        <v>#DIV/0!</v>
      </c>
      <c r="HJ271" s="11" t="e">
        <f t="shared" si="982"/>
        <v>#DIV/0!</v>
      </c>
      <c r="HK271" s="60" t="e">
        <f t="shared" si="983"/>
        <v>#DIV/0!</v>
      </c>
      <c r="HL271" s="57"/>
      <c r="HM271" s="57" t="e">
        <f t="shared" si="984"/>
        <v>#DIV/0!</v>
      </c>
      <c r="HN271" s="57" t="e">
        <f t="shared" si="985"/>
        <v>#DIV/0!</v>
      </c>
      <c r="HO271" s="57" t="e">
        <f t="shared" si="986"/>
        <v>#DIV/0!</v>
      </c>
      <c r="HP271" s="57" t="e">
        <f t="shared" si="987"/>
        <v>#DIV/0!</v>
      </c>
      <c r="HQ271" s="57" t="e">
        <f t="shared" si="988"/>
        <v>#DIV/0!</v>
      </c>
      <c r="HR271" s="57"/>
      <c r="HS271" s="57" t="e">
        <f t="shared" si="989"/>
        <v>#DIV/0!</v>
      </c>
      <c r="HT271" s="57" t="e">
        <f t="shared" si="990"/>
        <v>#DIV/0!</v>
      </c>
      <c r="HU271" s="57" t="e">
        <f t="shared" si="991"/>
        <v>#DIV/0!</v>
      </c>
      <c r="HV271" s="57" t="e">
        <f t="shared" si="992"/>
        <v>#DIV/0!</v>
      </c>
      <c r="HW271" s="57" t="e">
        <f t="shared" si="993"/>
        <v>#DIV/0!</v>
      </c>
      <c r="HX271" s="57"/>
      <c r="HY271" s="57" t="e">
        <f t="shared" si="994"/>
        <v>#DIV/0!</v>
      </c>
      <c r="HZ271" s="57" t="e">
        <f t="shared" si="995"/>
        <v>#DIV/0!</v>
      </c>
      <c r="IA271" s="57"/>
      <c r="IB271" s="61">
        <f t="shared" si="996"/>
        <v>0</v>
      </c>
      <c r="IC271" s="57" t="str">
        <f t="shared" si="997"/>
        <v/>
      </c>
      <c r="ID271" s="42"/>
      <c r="IE271" s="2" t="str">
        <f t="shared" si="998"/>
        <v/>
      </c>
      <c r="IF271" s="60" t="e">
        <f t="shared" si="999"/>
        <v>#DIV/0!</v>
      </c>
      <c r="IG271" s="60" t="str">
        <f t="shared" si="1000"/>
        <v/>
      </c>
      <c r="IH271" s="60" t="str">
        <f t="shared" si="1001"/>
        <v>zinco-</v>
      </c>
      <c r="II271" s="60" t="str">
        <f t="shared" si="1002"/>
        <v>mangano-</v>
      </c>
      <c r="IJ271" s="60" t="e">
        <f t="shared" si="1003"/>
        <v>#DIV/0!</v>
      </c>
      <c r="IK271" s="60" t="e">
        <f t="shared" si="1004"/>
        <v>#DIV/0!</v>
      </c>
      <c r="IL271" s="60" t="e">
        <f t="shared" si="1005"/>
        <v>#DIV/0!</v>
      </c>
      <c r="IM271" s="60" t="e">
        <f t="shared" si="1006"/>
        <v>#DIV/0!</v>
      </c>
      <c r="IN271" s="60" t="str">
        <f t="shared" si="1007"/>
        <v/>
      </c>
      <c r="IO271" s="60" t="str">
        <f t="shared" si="1008"/>
        <v/>
      </c>
      <c r="IP271" s="57"/>
      <c r="IQ271" s="57" t="str">
        <f t="shared" si="1009"/>
        <v>ERROR!!</v>
      </c>
    </row>
    <row r="272" spans="24:251">
      <c r="X272" s="29">
        <f t="shared" si="865"/>
        <v>0</v>
      </c>
      <c r="Y272" s="29">
        <f t="shared" si="866"/>
        <v>0</v>
      </c>
      <c r="Z272" s="29" t="e">
        <f t="shared" si="867"/>
        <v>#DIV/0!</v>
      </c>
      <c r="AA272" s="29" t="e">
        <f t="shared" si="868"/>
        <v>#DIV/0!</v>
      </c>
      <c r="AB272" s="29" t="e">
        <f t="shared" si="869"/>
        <v>#DIV/0!</v>
      </c>
      <c r="AC272" s="29" t="e">
        <f t="shared" si="870"/>
        <v>#DIV/0!</v>
      </c>
      <c r="AF272" s="23">
        <v>60.084299999999999</v>
      </c>
      <c r="AG272" s="23">
        <v>79.878799999999998</v>
      </c>
      <c r="AH272" s="23">
        <v>101.96120000000001</v>
      </c>
      <c r="AI272" s="23">
        <v>151.99039999999999</v>
      </c>
      <c r="AJ272" s="23">
        <v>159.69</v>
      </c>
      <c r="AK272" s="23">
        <v>71.846400000000003</v>
      </c>
      <c r="AL272" s="23">
        <v>70.9375</v>
      </c>
      <c r="AM272" s="23">
        <v>40.304400000000001</v>
      </c>
      <c r="AN272" s="23">
        <v>56.077399999999997</v>
      </c>
      <c r="AO272" s="23">
        <v>61.978999999999999</v>
      </c>
      <c r="AP272" s="23">
        <v>94.195999999999998</v>
      </c>
      <c r="AQ272" s="23">
        <v>18.998000000000001</v>
      </c>
      <c r="AR272" s="23">
        <v>35.450000000000003</v>
      </c>
      <c r="AS272" s="23">
        <v>29.88</v>
      </c>
      <c r="AT272" s="23">
        <v>74.691999999999993</v>
      </c>
      <c r="AU272" s="23">
        <v>81.39</v>
      </c>
      <c r="AX272" s="54">
        <f t="shared" si="871"/>
        <v>0</v>
      </c>
      <c r="AY272" s="54">
        <f t="shared" si="872"/>
        <v>0</v>
      </c>
      <c r="AZ272" s="54">
        <f t="shared" si="873"/>
        <v>0</v>
      </c>
      <c r="BA272" s="54">
        <f t="shared" si="874"/>
        <v>0</v>
      </c>
      <c r="BB272" s="54">
        <f t="shared" si="875"/>
        <v>0</v>
      </c>
      <c r="BC272" s="54">
        <f t="shared" si="876"/>
        <v>0</v>
      </c>
      <c r="BD272" s="54">
        <f t="shared" si="877"/>
        <v>0</v>
      </c>
      <c r="BE272" s="54">
        <f t="shared" si="878"/>
        <v>0</v>
      </c>
      <c r="BF272" s="54">
        <f t="shared" si="879"/>
        <v>0</v>
      </c>
      <c r="BG272" s="54">
        <f t="shared" si="880"/>
        <v>0</v>
      </c>
      <c r="BH272" s="54">
        <f t="shared" si="881"/>
        <v>0</v>
      </c>
      <c r="BI272" s="54">
        <f t="shared" si="882"/>
        <v>0</v>
      </c>
      <c r="BJ272" s="54">
        <f t="shared" si="883"/>
        <v>0</v>
      </c>
      <c r="BK272" s="54">
        <f t="shared" si="884"/>
        <v>0</v>
      </c>
      <c r="BL272" s="54">
        <f t="shared" si="885"/>
        <v>0</v>
      </c>
      <c r="BM272" s="42"/>
      <c r="BO272" s="54">
        <f>'Norm-coeff'!$C$2+$AX272*'Norm-coeff'!$D$2+$AY272*'Norm-coeff'!$E$2+$AZ272*'Norm-coeff'!$F$2+$BA272*'Norm-coeff'!$G$2+$BB272*'Norm-coeff'!$H$2+$BC272*'Norm-coeff'!$I$2+$BD272*'Norm-coeff'!$J$2+$BE272*'Norm-coeff'!$K$2+$BF272*'Norm-coeff'!$L$2+$BG272*'Norm-coeff'!$M$2+$BH272*'Norm-coeff'!$N$2+$BI272*'Norm-coeff'!$O$2</f>
        <v>5.4045421474420303</v>
      </c>
      <c r="BP272" s="54">
        <f>'Norm-coeff'!$C$3+$AX272*'Norm-coeff'!$D$3+$AY272*'Norm-coeff'!$E$3+$AZ272*'Norm-coeff'!$F$3+$BA272*'Norm-coeff'!$G$3+$BB272*'Norm-coeff'!$H$3+$BC272*'Norm-coeff'!$I$3+$BD272*'Norm-coeff'!$J$3+$BE272*'Norm-coeff'!$K$3+$BF272*'Norm-coeff'!$L$3+$BG272*'Norm-coeff'!$M$3+$BH272*'Norm-coeff'!$N$3+$BI272*'Norm-coeff'!$O$3</f>
        <v>3.15319116612705</v>
      </c>
      <c r="BQ272" s="54">
        <f>'Norm-coeff'!$C$4+$AX272*'Norm-coeff'!$D$4+$AY272*'Norm-coeff'!$E$4+$AZ272*'Norm-coeff'!$F$4+$BA272*'Norm-coeff'!$G$4+$BB272*'Norm-coeff'!$H$4+$BC272*'Norm-coeff'!$I$4+$BD272*'Norm-coeff'!$J$4+$BE272*'Norm-coeff'!$K$4+$BF272*'Norm-coeff'!$L$4+$BG272*'Norm-coeff'!$M$4+$BH272*'Norm-coeff'!$N$4+$BI272*'Norm-coeff'!$O$4</f>
        <v>1.42115649462768</v>
      </c>
      <c r="BR272" s="54">
        <f>'Norm-coeff'!$C$5+$AX272*'Norm-coeff'!$D$5+$AY272*'Norm-coeff'!$E$5+$AZ272*'Norm-coeff'!$F$5+$BA272*'Norm-coeff'!$G$5+$BB272*'Norm-coeff'!$H$5+$BC272*'Norm-coeff'!$I$5+$BD272*'Norm-coeff'!$J$5+$BE272*'Norm-coeff'!$K$5+$BF272*'Norm-coeff'!$L$5+$BG272*'Norm-coeff'!$M$5+$BH272*'Norm-coeff'!$N$5+$BI272*'Norm-coeff'!$O$5</f>
        <v>1.0553329241296201</v>
      </c>
      <c r="BS272" s="54">
        <f>'Norm-coeff'!$C$6+$AX272*'Norm-coeff'!$D$6+$AY272*'Norm-coeff'!$E$6+$AZ272*'Norm-coeff'!$F$6+$BA272*'Norm-coeff'!$G$6+$BB272*'Norm-coeff'!$H$6+$BC272*'Norm-coeff'!$I$6+$BD272*'Norm-coeff'!$J$6+$BE272*'Norm-coeff'!$K$6+$BF272*'Norm-coeff'!$L$6+$BG272*'Norm-coeff'!$M$6+$BH272*'Norm-coeff'!$N$6+$BI272*'Norm-coeff'!$O$6</f>
        <v>-1.48700885495103E-2</v>
      </c>
      <c r="BT272" s="54">
        <f>'Norm-coeff'!$C$7+$AX272*'Norm-coeff'!$D$7+$AY272*'Norm-coeff'!$E$7+$AZ272*'Norm-coeff'!$F$7+$BA272*'Norm-coeff'!$G$7+$BB272*'Norm-coeff'!$H$7+$BC272*'Norm-coeff'!$I$7+$BD272*'Norm-coeff'!$J$7+$BE272*'Norm-coeff'!$K$7+$BF272*'Norm-coeff'!$L$7+$BG272*'Norm-coeff'!$M$7+$BH272*'Norm-coeff'!$N$7+$BI272*'Norm-coeff'!$O$7</f>
        <v>2.0907583608832998</v>
      </c>
      <c r="BU272" s="54">
        <f>'Norm-coeff'!$C$8+$AX272*'Norm-coeff'!$D$8+$AY272*'Norm-coeff'!$E$8+$AZ272*'Norm-coeff'!$F$8+$BA272*'Norm-coeff'!$G$8+$BB272*'Norm-coeff'!$H$8+$BC272*'Norm-coeff'!$I$8+$BD272*'Norm-coeff'!$J$8+$BE272*'Norm-coeff'!$K$8+$BF272*'Norm-coeff'!$L$8+$BG272*'Norm-coeff'!$M$8+$BH272*'Norm-coeff'!$N$8+$BI272*'Norm-coeff'!$O$8</f>
        <v>0.65894159836244504</v>
      </c>
      <c r="BV272" s="54">
        <f>'Norm-coeff'!$C$9+$AX272*'Norm-coeff'!$D$9+$AY272*'Norm-coeff'!$E$9+$AZ272*'Norm-coeff'!$F$9+$BA272*'Norm-coeff'!$G$9+$BB272*'Norm-coeff'!$H$9+$BC272*'Norm-coeff'!$I$9+$BD272*'Norm-coeff'!$J$9+$BE272*'Norm-coeff'!$K$9+$BF272*'Norm-coeff'!$L$9+$BG272*'Norm-coeff'!$M$9+$BH272*'Norm-coeff'!$N$9+$BI272*'Norm-coeff'!$O$9</f>
        <v>1.48961085014701</v>
      </c>
      <c r="BW272" s="54">
        <f>'Norm-coeff'!$C$10+$AX272*'Norm-coeff'!$D$10+$AY272*'Norm-coeff'!$E$10+$AZ272*'Norm-coeff'!$F$10+$BA272*'Norm-coeff'!$G$10+$BB272*'Norm-coeff'!$H$10+$BC272*'Norm-coeff'!$I$10+$BD272*'Norm-coeff'!$J$10+$BE272*'Norm-coeff'!$K$10+$BF272*'Norm-coeff'!$L$10+$BG272*'Norm-coeff'!$M$10+$BH272*'Norm-coeff'!$N$10+$BI272*'Norm-coeff'!$O$10</f>
        <v>1.42058735749591</v>
      </c>
      <c r="BX272" s="54">
        <f>'Norm-coeff'!$C$11+$AX272*'Norm-coeff'!$D$11+$AY272*'Norm-coeff'!$E$11+$AZ272*'Norm-coeff'!$F$11+$BA272*'Norm-coeff'!$G$11+$BB272*'Norm-coeff'!$H$11+$BC272*'Norm-coeff'!$I$11+$BD272*'Norm-coeff'!$J$11+$BE272*'Norm-coeff'!$K$11+$BF272*'Norm-coeff'!$L$11+$BG272*'Norm-coeff'!$M$11+$BH272*'Norm-coeff'!$N$11+$BI272*'Norm-coeff'!$O$11</f>
        <v>0.221233014421479</v>
      </c>
      <c r="BY272" s="54">
        <f>'Norm-coeff'!$C$12+$AX272*'Norm-coeff'!$D$12+$AY272*'Norm-coeff'!$E$12+$AZ272*'Norm-coeff'!$F$12+$BA272*'Norm-coeff'!$G$12+$BB272*'Norm-coeff'!$H$12+$BC272*'Norm-coeff'!$I$12+$BD272*'Norm-coeff'!$J$12+$BE272*'Norm-coeff'!$K$12+$BF272*'Norm-coeff'!$L$12+$BG272*'Norm-coeff'!$M$12+$BH272*'Norm-coeff'!$N$12+$BI272*'Norm-coeff'!$O$12</f>
        <v>0.283527502056037</v>
      </c>
      <c r="BZ272" s="54">
        <f>'Norm-coeff'!$C$13+$AX272*'Norm-coeff'!$D$13+$AY272*'Norm-coeff'!$E$13+$AZ272*'Norm-coeff'!$F$13+$BA272*'Norm-coeff'!$G$13+$BB272*'Norm-coeff'!$H$13+$BC272*'Norm-coeff'!$I$13+$BD272*'Norm-coeff'!$J$13+$BE272*'Norm-coeff'!$K$13+$BF272*'Norm-coeff'!$L$13+$BG272*'Norm-coeff'!$M$13+$BH272*'Norm-coeff'!$N$13+$BI272*'Norm-coeff'!$O$13</f>
        <v>-4.1864930554451202E-2</v>
      </c>
      <c r="CA272" s="54">
        <f>'Norm-coeff'!$C$14+$AX272*'Norm-coeff'!$D$14+$AY272*'Norm-coeff'!$E$14+$AZ272*'Norm-coeff'!$F$14+$BA272*'Norm-coeff'!$G$14+$BB272*'Norm-coeff'!$H$14+$BC272*'Norm-coeff'!$I$14+$BD272*'Norm-coeff'!$J$14+$BE272*'Norm-coeff'!$K$14+$BF272*'Norm-coeff'!$L$14+$BG272*'Norm-coeff'!$M$14+$BH272*'Norm-coeff'!$N$14+$BI272*'Norm-coeff'!$O$14</f>
        <v>4.2526983164477103</v>
      </c>
      <c r="CC272" s="54">
        <f t="shared" si="1010"/>
        <v>0</v>
      </c>
      <c r="CG272" s="54">
        <f t="shared" si="886"/>
        <v>0</v>
      </c>
      <c r="CH272" s="54">
        <f t="shared" si="864"/>
        <v>0</v>
      </c>
      <c r="CI272" s="54">
        <f t="shared" si="887"/>
        <v>0</v>
      </c>
      <c r="CJ272" s="56">
        <f t="shared" si="888"/>
        <v>0</v>
      </c>
      <c r="CK272" s="54">
        <f t="shared" si="889"/>
        <v>0</v>
      </c>
      <c r="CL272" s="54">
        <f t="shared" si="890"/>
        <v>0</v>
      </c>
      <c r="CM272" s="54">
        <f t="shared" si="891"/>
        <v>0</v>
      </c>
      <c r="CN272" s="54">
        <f t="shared" si="892"/>
        <v>0</v>
      </c>
      <c r="CO272" s="54">
        <f t="shared" si="893"/>
        <v>0</v>
      </c>
      <c r="CP272" s="54">
        <f t="shared" si="894"/>
        <v>0</v>
      </c>
      <c r="CQ272" s="54">
        <f t="shared" si="895"/>
        <v>0</v>
      </c>
      <c r="CR272" s="54">
        <f t="shared" si="896"/>
        <v>0</v>
      </c>
      <c r="CS272" s="54">
        <f t="shared" si="897"/>
        <v>0</v>
      </c>
      <c r="CU272" s="54">
        <f t="shared" si="898"/>
        <v>0</v>
      </c>
      <c r="CV272" s="54">
        <f t="shared" si="899"/>
        <v>0</v>
      </c>
      <c r="CW272" s="54">
        <f t="shared" si="900"/>
        <v>0</v>
      </c>
      <c r="CX272" s="54">
        <f t="shared" si="901"/>
        <v>0</v>
      </c>
      <c r="CZ272" s="54">
        <f t="shared" si="902"/>
        <v>0</v>
      </c>
      <c r="DA272" s="54">
        <f t="shared" si="903"/>
        <v>0</v>
      </c>
      <c r="DB272" s="54">
        <f t="shared" si="904"/>
        <v>0</v>
      </c>
      <c r="DC272" s="54">
        <f t="shared" si="905"/>
        <v>0</v>
      </c>
      <c r="DD272" s="54">
        <f t="shared" si="906"/>
        <v>0</v>
      </c>
      <c r="DE272" s="54">
        <f t="shared" si="907"/>
        <v>0</v>
      </c>
      <c r="DF272" s="54">
        <f t="shared" si="908"/>
        <v>0</v>
      </c>
      <c r="DG272" s="54">
        <f t="shared" si="909"/>
        <v>2</v>
      </c>
      <c r="DH272" s="71">
        <f t="shared" si="910"/>
        <v>0</v>
      </c>
      <c r="DI272" s="71">
        <f t="shared" si="911"/>
        <v>0</v>
      </c>
      <c r="DJ272" s="54">
        <f t="shared" si="912"/>
        <v>0</v>
      </c>
      <c r="DK272" s="54">
        <f t="shared" si="913"/>
        <v>2</v>
      </c>
      <c r="DL272" s="4">
        <f t="shared" si="838"/>
        <v>0</v>
      </c>
      <c r="DM272" s="3">
        <f t="shared" si="914"/>
        <v>0</v>
      </c>
      <c r="DN272" s="3">
        <f t="shared" si="915"/>
        <v>0</v>
      </c>
      <c r="DO272" s="4" t="e">
        <f t="shared" si="916"/>
        <v>#DIV/0!</v>
      </c>
      <c r="DP272" s="57"/>
      <c r="DQ272" s="57"/>
      <c r="DR272" s="56">
        <f t="shared" si="839"/>
        <v>2</v>
      </c>
      <c r="DS272" s="56">
        <f t="shared" si="840"/>
        <v>0</v>
      </c>
      <c r="DT272" s="38">
        <f t="shared" si="841"/>
        <v>0</v>
      </c>
      <c r="DU272" s="38">
        <f t="shared" si="917"/>
        <v>2</v>
      </c>
      <c r="DV272" s="38">
        <f t="shared" si="842"/>
        <v>0</v>
      </c>
      <c r="DW272" s="39">
        <f t="shared" si="843"/>
        <v>0</v>
      </c>
      <c r="DX272" s="39">
        <f t="shared" si="844"/>
        <v>0</v>
      </c>
      <c r="DY272" s="39">
        <f t="shared" si="845"/>
        <v>0</v>
      </c>
      <c r="DZ272" s="39">
        <f t="shared" si="846"/>
        <v>0</v>
      </c>
      <c r="EA272" s="39">
        <f t="shared" si="847"/>
        <v>0</v>
      </c>
      <c r="EB272" s="37" t="e">
        <f t="shared" si="918"/>
        <v>#DIV/0!</v>
      </c>
      <c r="EC272" s="37" t="e">
        <f t="shared" si="919"/>
        <v>#DIV/0!</v>
      </c>
      <c r="ED272" s="37" t="e">
        <f t="shared" si="920"/>
        <v>#DIV/0!</v>
      </c>
      <c r="EE272" s="37" t="e">
        <f t="shared" si="921"/>
        <v>#DIV/0!</v>
      </c>
      <c r="EF272" s="39" t="e">
        <f t="shared" si="922"/>
        <v>#DIV/0!</v>
      </c>
      <c r="EG272" s="37" t="e">
        <f t="shared" si="923"/>
        <v>#DIV/0!</v>
      </c>
      <c r="EH272" s="37" t="e">
        <f t="shared" si="924"/>
        <v>#DIV/0!</v>
      </c>
      <c r="EI272" s="11" t="b">
        <f t="shared" si="925"/>
        <v>1</v>
      </c>
      <c r="EJ272" s="11" t="b">
        <f t="shared" si="926"/>
        <v>0</v>
      </c>
      <c r="EK272" s="39" t="e">
        <f t="shared" si="927"/>
        <v>#DIV/0!</v>
      </c>
      <c r="EL272" s="39" t="e">
        <f t="shared" si="928"/>
        <v>#DIV/0!</v>
      </c>
      <c r="EM272" s="39" t="e">
        <f t="shared" si="929"/>
        <v>#DIV/0!</v>
      </c>
      <c r="EN272" s="39" t="e">
        <f t="shared" si="930"/>
        <v>#DIV/0!</v>
      </c>
      <c r="EO272" s="39" t="e">
        <f t="shared" si="931"/>
        <v>#DIV/0!</v>
      </c>
      <c r="EP272" s="39" t="e">
        <f t="shared" si="932"/>
        <v>#DIV/0!</v>
      </c>
      <c r="EQ272" s="39" t="e">
        <f t="shared" si="933"/>
        <v>#DIV/0!</v>
      </c>
      <c r="ER272" s="39" t="e">
        <f t="shared" si="934"/>
        <v>#DIV/0!</v>
      </c>
      <c r="ES272" s="58" t="str">
        <f t="shared" si="935"/>
        <v>(OH,F,Cl)-dominate amphibole</v>
      </c>
      <c r="ET272" s="58" t="e">
        <f t="shared" si="936"/>
        <v>#N/A</v>
      </c>
      <c r="EU272" s="56">
        <f t="shared" si="848"/>
        <v>0</v>
      </c>
      <c r="EV272" s="56">
        <f t="shared" si="849"/>
        <v>0</v>
      </c>
      <c r="EW272" s="56">
        <f t="shared" si="850"/>
        <v>0</v>
      </c>
      <c r="EX272" s="56">
        <f t="shared" si="851"/>
        <v>0</v>
      </c>
      <c r="EY272" s="56">
        <f t="shared" si="852"/>
        <v>0</v>
      </c>
      <c r="EZ272" s="56">
        <f t="shared" si="853"/>
        <v>0</v>
      </c>
      <c r="FA272" s="39">
        <f t="shared" si="854"/>
        <v>0</v>
      </c>
      <c r="FB272" s="39">
        <f t="shared" si="855"/>
        <v>0</v>
      </c>
      <c r="FC272" s="54">
        <f t="shared" si="856"/>
        <v>0</v>
      </c>
      <c r="FD272" s="54">
        <f t="shared" si="857"/>
        <v>0</v>
      </c>
      <c r="FE272" s="39">
        <f t="shared" si="858"/>
        <v>0</v>
      </c>
      <c r="FF272" s="54">
        <f t="shared" si="859"/>
        <v>0</v>
      </c>
      <c r="FG272" s="39">
        <f t="shared" si="860"/>
        <v>0</v>
      </c>
      <c r="FH272" s="39">
        <f t="shared" si="937"/>
        <v>0</v>
      </c>
      <c r="FI272" s="39">
        <f t="shared" si="938"/>
        <v>0</v>
      </c>
      <c r="FJ272" s="39">
        <f t="shared" si="939"/>
        <v>0</v>
      </c>
      <c r="FK272" s="39" t="e">
        <f t="shared" si="940"/>
        <v>#DIV/0!</v>
      </c>
      <c r="FL272" s="39" t="e">
        <f t="shared" si="941"/>
        <v>#DIV/0!</v>
      </c>
      <c r="FM272" s="39" t="e">
        <f t="shared" si="942"/>
        <v>#DIV/0!</v>
      </c>
      <c r="FN272" s="39">
        <f t="shared" si="943"/>
        <v>1</v>
      </c>
      <c r="FO272" s="39">
        <f t="shared" si="861"/>
        <v>0</v>
      </c>
      <c r="FP272" s="39">
        <f t="shared" si="862"/>
        <v>0</v>
      </c>
      <c r="FQ272" s="39">
        <f t="shared" si="863"/>
        <v>0</v>
      </c>
      <c r="FR272" s="39">
        <f t="shared" si="944"/>
        <v>0</v>
      </c>
      <c r="FS272" s="39">
        <f t="shared" si="945"/>
        <v>0</v>
      </c>
      <c r="FU272" s="39" t="e">
        <f t="shared" si="946"/>
        <v>#DIV/0!</v>
      </c>
      <c r="FV272" s="39" t="e">
        <f t="shared" si="947"/>
        <v>#DIV/0!</v>
      </c>
      <c r="FW272" s="39" t="e">
        <f t="shared" si="948"/>
        <v>#DIV/0!</v>
      </c>
      <c r="FY272" s="39" t="e">
        <f t="shared" si="949"/>
        <v>#DIV/0!</v>
      </c>
      <c r="FZ272" s="39" t="e">
        <f t="shared" si="950"/>
        <v>#DIV/0!</v>
      </c>
      <c r="GA272" s="39" t="e">
        <f t="shared" si="951"/>
        <v>#DIV/0!</v>
      </c>
      <c r="GB272" s="39" t="e">
        <f t="shared" si="952"/>
        <v>#DIV/0!</v>
      </c>
      <c r="GC272" s="39" t="e">
        <f t="shared" si="953"/>
        <v>#DIV/0!</v>
      </c>
      <c r="GD272" s="39" t="e">
        <f t="shared" si="954"/>
        <v>#DIV/0!</v>
      </c>
      <c r="GE272" s="39" t="e">
        <f t="shared" si="955"/>
        <v>#DIV/0!</v>
      </c>
      <c r="GF272" s="39" t="e">
        <f t="shared" si="956"/>
        <v>#DIV/0!</v>
      </c>
      <c r="GG272" s="39" t="e">
        <f t="shared" si="957"/>
        <v>#DIV/0!</v>
      </c>
      <c r="GH272" s="39" t="e">
        <f t="shared" si="958"/>
        <v>#DIV/0!</v>
      </c>
      <c r="GI272" s="39"/>
      <c r="GJ272" s="39" t="e">
        <f t="shared" si="959"/>
        <v>#DIV/0!</v>
      </c>
      <c r="GK272" s="39" t="e">
        <f t="shared" si="960"/>
        <v>#DIV/0!</v>
      </c>
      <c r="GL272" s="39" t="e">
        <f t="shared" si="961"/>
        <v>#DIV/0!</v>
      </c>
      <c r="GM272" s="39" t="e">
        <f t="shared" si="962"/>
        <v>#DIV/0!</v>
      </c>
      <c r="GN272" s="39" t="e">
        <f t="shared" si="963"/>
        <v>#DIV/0!</v>
      </c>
      <c r="GO272" s="57"/>
      <c r="GP272" s="57" t="e">
        <f t="shared" si="964"/>
        <v>#DIV/0!</v>
      </c>
      <c r="GQ272" s="59" t="e">
        <f t="shared" si="965"/>
        <v>#DIV/0!</v>
      </c>
      <c r="GR272" s="41" t="e">
        <f t="shared" si="966"/>
        <v>#DIV/0!</v>
      </c>
      <c r="GS272" s="57" t="e">
        <f t="shared" si="967"/>
        <v>#DIV/0!</v>
      </c>
      <c r="GT272" s="57" t="e">
        <f t="shared" si="968"/>
        <v>#DIV/0!</v>
      </c>
      <c r="GU272" s="57" t="e">
        <f t="shared" si="969"/>
        <v>#DIV/0!</v>
      </c>
      <c r="GV272" s="57"/>
      <c r="GW272" s="42" t="e">
        <f t="shared" si="970"/>
        <v>#DIV/0!</v>
      </c>
      <c r="GX272" s="42" t="e">
        <f t="shared" si="971"/>
        <v>#DIV/0!</v>
      </c>
      <c r="GY272" s="42" t="e">
        <f t="shared" si="972"/>
        <v>#DIV/0!</v>
      </c>
      <c r="GZ272" s="57"/>
      <c r="HA272" s="2" t="e">
        <f t="shared" si="973"/>
        <v>#DIV/0!</v>
      </c>
      <c r="HB272" s="2" t="e">
        <f t="shared" si="974"/>
        <v>#DIV/0!</v>
      </c>
      <c r="HC272" s="2" t="e">
        <f t="shared" si="975"/>
        <v>#DIV/0!</v>
      </c>
      <c r="HD272" s="2" t="e">
        <f t="shared" si="976"/>
        <v>#DIV/0!</v>
      </c>
      <c r="HE272" s="2" t="e">
        <f t="shared" si="977"/>
        <v>#DIV/0!</v>
      </c>
      <c r="HF272" s="2" t="e">
        <f t="shared" si="978"/>
        <v>#DIV/0!</v>
      </c>
      <c r="HG272" s="2" t="e">
        <f t="shared" si="979"/>
        <v>#DIV/0!</v>
      </c>
      <c r="HH272" s="2" t="e">
        <f t="shared" si="980"/>
        <v>#DIV/0!</v>
      </c>
      <c r="HI272" s="2" t="e">
        <f t="shared" si="981"/>
        <v>#DIV/0!</v>
      </c>
      <c r="HJ272" s="11" t="e">
        <f t="shared" si="982"/>
        <v>#DIV/0!</v>
      </c>
      <c r="HK272" s="60" t="e">
        <f t="shared" si="983"/>
        <v>#DIV/0!</v>
      </c>
      <c r="HL272" s="57"/>
      <c r="HM272" s="57" t="e">
        <f t="shared" si="984"/>
        <v>#DIV/0!</v>
      </c>
      <c r="HN272" s="57" t="e">
        <f t="shared" si="985"/>
        <v>#DIV/0!</v>
      </c>
      <c r="HO272" s="57" t="e">
        <f t="shared" si="986"/>
        <v>#DIV/0!</v>
      </c>
      <c r="HP272" s="57" t="e">
        <f t="shared" si="987"/>
        <v>#DIV/0!</v>
      </c>
      <c r="HQ272" s="57" t="e">
        <f t="shared" si="988"/>
        <v>#DIV/0!</v>
      </c>
      <c r="HR272" s="57"/>
      <c r="HS272" s="57" t="e">
        <f t="shared" si="989"/>
        <v>#DIV/0!</v>
      </c>
      <c r="HT272" s="57" t="e">
        <f t="shared" si="990"/>
        <v>#DIV/0!</v>
      </c>
      <c r="HU272" s="57" t="e">
        <f t="shared" si="991"/>
        <v>#DIV/0!</v>
      </c>
      <c r="HV272" s="57" t="e">
        <f t="shared" si="992"/>
        <v>#DIV/0!</v>
      </c>
      <c r="HW272" s="57" t="e">
        <f t="shared" si="993"/>
        <v>#DIV/0!</v>
      </c>
      <c r="HX272" s="57"/>
      <c r="HY272" s="57" t="e">
        <f t="shared" si="994"/>
        <v>#DIV/0!</v>
      </c>
      <c r="HZ272" s="57" t="e">
        <f t="shared" si="995"/>
        <v>#DIV/0!</v>
      </c>
      <c r="IA272" s="57"/>
      <c r="IB272" s="61">
        <f t="shared" si="996"/>
        <v>0</v>
      </c>
      <c r="IC272" s="57" t="str">
        <f t="shared" si="997"/>
        <v/>
      </c>
      <c r="ID272" s="42"/>
      <c r="IE272" s="2" t="str">
        <f t="shared" si="998"/>
        <v/>
      </c>
      <c r="IF272" s="60" t="e">
        <f t="shared" si="999"/>
        <v>#DIV/0!</v>
      </c>
      <c r="IG272" s="60" t="str">
        <f t="shared" si="1000"/>
        <v/>
      </c>
      <c r="IH272" s="60" t="str">
        <f t="shared" si="1001"/>
        <v>zinco-</v>
      </c>
      <c r="II272" s="60" t="str">
        <f t="shared" si="1002"/>
        <v>mangano-</v>
      </c>
      <c r="IJ272" s="60" t="e">
        <f t="shared" si="1003"/>
        <v>#DIV/0!</v>
      </c>
      <c r="IK272" s="60" t="e">
        <f t="shared" si="1004"/>
        <v>#DIV/0!</v>
      </c>
      <c r="IL272" s="60" t="e">
        <f t="shared" si="1005"/>
        <v>#DIV/0!</v>
      </c>
      <c r="IM272" s="60" t="e">
        <f t="shared" si="1006"/>
        <v>#DIV/0!</v>
      </c>
      <c r="IN272" s="60" t="str">
        <f t="shared" si="1007"/>
        <v/>
      </c>
      <c r="IO272" s="60" t="str">
        <f t="shared" si="1008"/>
        <v/>
      </c>
      <c r="IP272" s="57"/>
      <c r="IQ272" s="57" t="str">
        <f t="shared" si="1009"/>
        <v>ERROR!!</v>
      </c>
    </row>
    <row r="273" spans="24:251">
      <c r="X273" s="29">
        <f t="shared" si="865"/>
        <v>0</v>
      </c>
      <c r="Y273" s="29">
        <f t="shared" si="866"/>
        <v>0</v>
      </c>
      <c r="Z273" s="29" t="e">
        <f t="shared" si="867"/>
        <v>#DIV/0!</v>
      </c>
      <c r="AA273" s="29" t="e">
        <f t="shared" si="868"/>
        <v>#DIV/0!</v>
      </c>
      <c r="AB273" s="29" t="e">
        <f t="shared" si="869"/>
        <v>#DIV/0!</v>
      </c>
      <c r="AC273" s="29" t="e">
        <f t="shared" si="870"/>
        <v>#DIV/0!</v>
      </c>
      <c r="AF273" s="23">
        <v>60.084299999999999</v>
      </c>
      <c r="AG273" s="23">
        <v>79.878799999999998</v>
      </c>
      <c r="AH273" s="23">
        <v>101.96120000000001</v>
      </c>
      <c r="AI273" s="23">
        <v>151.99039999999999</v>
      </c>
      <c r="AJ273" s="23">
        <v>159.69</v>
      </c>
      <c r="AK273" s="23">
        <v>71.846400000000003</v>
      </c>
      <c r="AL273" s="23">
        <v>70.9375</v>
      </c>
      <c r="AM273" s="23">
        <v>40.304400000000001</v>
      </c>
      <c r="AN273" s="23">
        <v>56.077399999999997</v>
      </c>
      <c r="AO273" s="23">
        <v>61.978999999999999</v>
      </c>
      <c r="AP273" s="23">
        <v>94.195999999999998</v>
      </c>
      <c r="AQ273" s="23">
        <v>18.998000000000001</v>
      </c>
      <c r="AR273" s="23">
        <v>35.450000000000003</v>
      </c>
      <c r="AS273" s="23">
        <v>29.88</v>
      </c>
      <c r="AT273" s="23">
        <v>74.691999999999993</v>
      </c>
      <c r="AU273" s="23">
        <v>81.39</v>
      </c>
      <c r="AX273" s="54">
        <f t="shared" si="871"/>
        <v>0</v>
      </c>
      <c r="AY273" s="54">
        <f t="shared" si="872"/>
        <v>0</v>
      </c>
      <c r="AZ273" s="54">
        <f t="shared" si="873"/>
        <v>0</v>
      </c>
      <c r="BA273" s="54">
        <f t="shared" si="874"/>
        <v>0</v>
      </c>
      <c r="BB273" s="54">
        <f t="shared" si="875"/>
        <v>0</v>
      </c>
      <c r="BC273" s="54">
        <f t="shared" si="876"/>
        <v>0</v>
      </c>
      <c r="BD273" s="54">
        <f t="shared" si="877"/>
        <v>0</v>
      </c>
      <c r="BE273" s="54">
        <f t="shared" si="878"/>
        <v>0</v>
      </c>
      <c r="BF273" s="54">
        <f t="shared" si="879"/>
        <v>0</v>
      </c>
      <c r="BG273" s="54">
        <f t="shared" si="880"/>
        <v>0</v>
      </c>
      <c r="BH273" s="54">
        <f t="shared" si="881"/>
        <v>0</v>
      </c>
      <c r="BI273" s="54">
        <f t="shared" si="882"/>
        <v>0</v>
      </c>
      <c r="BJ273" s="54">
        <f t="shared" si="883"/>
        <v>0</v>
      </c>
      <c r="BK273" s="54">
        <f t="shared" si="884"/>
        <v>0</v>
      </c>
      <c r="BL273" s="54">
        <f t="shared" si="885"/>
        <v>0</v>
      </c>
      <c r="BM273" s="42"/>
      <c r="BO273" s="54">
        <f>'Norm-coeff'!$C$2+$AX273*'Norm-coeff'!$D$2+$AY273*'Norm-coeff'!$E$2+$AZ273*'Norm-coeff'!$F$2+$BA273*'Norm-coeff'!$G$2+$BB273*'Norm-coeff'!$H$2+$BC273*'Norm-coeff'!$I$2+$BD273*'Norm-coeff'!$J$2+$BE273*'Norm-coeff'!$K$2+$BF273*'Norm-coeff'!$L$2+$BG273*'Norm-coeff'!$M$2+$BH273*'Norm-coeff'!$N$2+$BI273*'Norm-coeff'!$O$2</f>
        <v>5.4045421474420303</v>
      </c>
      <c r="BP273" s="54">
        <f>'Norm-coeff'!$C$3+$AX273*'Norm-coeff'!$D$3+$AY273*'Norm-coeff'!$E$3+$AZ273*'Norm-coeff'!$F$3+$BA273*'Norm-coeff'!$G$3+$BB273*'Norm-coeff'!$H$3+$BC273*'Norm-coeff'!$I$3+$BD273*'Norm-coeff'!$J$3+$BE273*'Norm-coeff'!$K$3+$BF273*'Norm-coeff'!$L$3+$BG273*'Norm-coeff'!$M$3+$BH273*'Norm-coeff'!$N$3+$BI273*'Norm-coeff'!$O$3</f>
        <v>3.15319116612705</v>
      </c>
      <c r="BQ273" s="54">
        <f>'Norm-coeff'!$C$4+$AX273*'Norm-coeff'!$D$4+$AY273*'Norm-coeff'!$E$4+$AZ273*'Norm-coeff'!$F$4+$BA273*'Norm-coeff'!$G$4+$BB273*'Norm-coeff'!$H$4+$BC273*'Norm-coeff'!$I$4+$BD273*'Norm-coeff'!$J$4+$BE273*'Norm-coeff'!$K$4+$BF273*'Norm-coeff'!$L$4+$BG273*'Norm-coeff'!$M$4+$BH273*'Norm-coeff'!$N$4+$BI273*'Norm-coeff'!$O$4</f>
        <v>1.42115649462768</v>
      </c>
      <c r="BR273" s="54">
        <f>'Norm-coeff'!$C$5+$AX273*'Norm-coeff'!$D$5+$AY273*'Norm-coeff'!$E$5+$AZ273*'Norm-coeff'!$F$5+$BA273*'Norm-coeff'!$G$5+$BB273*'Norm-coeff'!$H$5+$BC273*'Norm-coeff'!$I$5+$BD273*'Norm-coeff'!$J$5+$BE273*'Norm-coeff'!$K$5+$BF273*'Norm-coeff'!$L$5+$BG273*'Norm-coeff'!$M$5+$BH273*'Norm-coeff'!$N$5+$BI273*'Norm-coeff'!$O$5</f>
        <v>1.0553329241296201</v>
      </c>
      <c r="BS273" s="54">
        <f>'Norm-coeff'!$C$6+$AX273*'Norm-coeff'!$D$6+$AY273*'Norm-coeff'!$E$6+$AZ273*'Norm-coeff'!$F$6+$BA273*'Norm-coeff'!$G$6+$BB273*'Norm-coeff'!$H$6+$BC273*'Norm-coeff'!$I$6+$BD273*'Norm-coeff'!$J$6+$BE273*'Norm-coeff'!$K$6+$BF273*'Norm-coeff'!$L$6+$BG273*'Norm-coeff'!$M$6+$BH273*'Norm-coeff'!$N$6+$BI273*'Norm-coeff'!$O$6</f>
        <v>-1.48700885495103E-2</v>
      </c>
      <c r="BT273" s="54">
        <f>'Norm-coeff'!$C$7+$AX273*'Norm-coeff'!$D$7+$AY273*'Norm-coeff'!$E$7+$AZ273*'Norm-coeff'!$F$7+$BA273*'Norm-coeff'!$G$7+$BB273*'Norm-coeff'!$H$7+$BC273*'Norm-coeff'!$I$7+$BD273*'Norm-coeff'!$J$7+$BE273*'Norm-coeff'!$K$7+$BF273*'Norm-coeff'!$L$7+$BG273*'Norm-coeff'!$M$7+$BH273*'Norm-coeff'!$N$7+$BI273*'Norm-coeff'!$O$7</f>
        <v>2.0907583608832998</v>
      </c>
      <c r="BU273" s="54">
        <f>'Norm-coeff'!$C$8+$AX273*'Norm-coeff'!$D$8+$AY273*'Norm-coeff'!$E$8+$AZ273*'Norm-coeff'!$F$8+$BA273*'Norm-coeff'!$G$8+$BB273*'Norm-coeff'!$H$8+$BC273*'Norm-coeff'!$I$8+$BD273*'Norm-coeff'!$J$8+$BE273*'Norm-coeff'!$K$8+$BF273*'Norm-coeff'!$L$8+$BG273*'Norm-coeff'!$M$8+$BH273*'Norm-coeff'!$N$8+$BI273*'Norm-coeff'!$O$8</f>
        <v>0.65894159836244504</v>
      </c>
      <c r="BV273" s="54">
        <f>'Norm-coeff'!$C$9+$AX273*'Norm-coeff'!$D$9+$AY273*'Norm-coeff'!$E$9+$AZ273*'Norm-coeff'!$F$9+$BA273*'Norm-coeff'!$G$9+$BB273*'Norm-coeff'!$H$9+$BC273*'Norm-coeff'!$I$9+$BD273*'Norm-coeff'!$J$9+$BE273*'Norm-coeff'!$K$9+$BF273*'Norm-coeff'!$L$9+$BG273*'Norm-coeff'!$M$9+$BH273*'Norm-coeff'!$N$9+$BI273*'Norm-coeff'!$O$9</f>
        <v>1.48961085014701</v>
      </c>
      <c r="BW273" s="54">
        <f>'Norm-coeff'!$C$10+$AX273*'Norm-coeff'!$D$10+$AY273*'Norm-coeff'!$E$10+$AZ273*'Norm-coeff'!$F$10+$BA273*'Norm-coeff'!$G$10+$BB273*'Norm-coeff'!$H$10+$BC273*'Norm-coeff'!$I$10+$BD273*'Norm-coeff'!$J$10+$BE273*'Norm-coeff'!$K$10+$BF273*'Norm-coeff'!$L$10+$BG273*'Norm-coeff'!$M$10+$BH273*'Norm-coeff'!$N$10+$BI273*'Norm-coeff'!$O$10</f>
        <v>1.42058735749591</v>
      </c>
      <c r="BX273" s="54">
        <f>'Norm-coeff'!$C$11+$AX273*'Norm-coeff'!$D$11+$AY273*'Norm-coeff'!$E$11+$AZ273*'Norm-coeff'!$F$11+$BA273*'Norm-coeff'!$G$11+$BB273*'Norm-coeff'!$H$11+$BC273*'Norm-coeff'!$I$11+$BD273*'Norm-coeff'!$J$11+$BE273*'Norm-coeff'!$K$11+$BF273*'Norm-coeff'!$L$11+$BG273*'Norm-coeff'!$M$11+$BH273*'Norm-coeff'!$N$11+$BI273*'Norm-coeff'!$O$11</f>
        <v>0.221233014421479</v>
      </c>
      <c r="BY273" s="54">
        <f>'Norm-coeff'!$C$12+$AX273*'Norm-coeff'!$D$12+$AY273*'Norm-coeff'!$E$12+$AZ273*'Norm-coeff'!$F$12+$BA273*'Norm-coeff'!$G$12+$BB273*'Norm-coeff'!$H$12+$BC273*'Norm-coeff'!$I$12+$BD273*'Norm-coeff'!$J$12+$BE273*'Norm-coeff'!$K$12+$BF273*'Norm-coeff'!$L$12+$BG273*'Norm-coeff'!$M$12+$BH273*'Norm-coeff'!$N$12+$BI273*'Norm-coeff'!$O$12</f>
        <v>0.283527502056037</v>
      </c>
      <c r="BZ273" s="54">
        <f>'Norm-coeff'!$C$13+$AX273*'Norm-coeff'!$D$13+$AY273*'Norm-coeff'!$E$13+$AZ273*'Norm-coeff'!$F$13+$BA273*'Norm-coeff'!$G$13+$BB273*'Norm-coeff'!$H$13+$BC273*'Norm-coeff'!$I$13+$BD273*'Norm-coeff'!$J$13+$BE273*'Norm-coeff'!$K$13+$BF273*'Norm-coeff'!$L$13+$BG273*'Norm-coeff'!$M$13+$BH273*'Norm-coeff'!$N$13+$BI273*'Norm-coeff'!$O$13</f>
        <v>-4.1864930554451202E-2</v>
      </c>
      <c r="CA273" s="54">
        <f>'Norm-coeff'!$C$14+$AX273*'Norm-coeff'!$D$14+$AY273*'Norm-coeff'!$E$14+$AZ273*'Norm-coeff'!$F$14+$BA273*'Norm-coeff'!$G$14+$BB273*'Norm-coeff'!$H$14+$BC273*'Norm-coeff'!$I$14+$BD273*'Norm-coeff'!$J$14+$BE273*'Norm-coeff'!$K$14+$BF273*'Norm-coeff'!$L$14+$BG273*'Norm-coeff'!$M$14+$BH273*'Norm-coeff'!$N$14+$BI273*'Norm-coeff'!$O$14</f>
        <v>4.2526983164477103</v>
      </c>
      <c r="CC273" s="54">
        <f t="shared" si="1010"/>
        <v>0</v>
      </c>
      <c r="CG273" s="54">
        <f t="shared" si="886"/>
        <v>0</v>
      </c>
      <c r="CH273" s="54">
        <f t="shared" si="864"/>
        <v>0</v>
      </c>
      <c r="CI273" s="54">
        <f t="shared" si="887"/>
        <v>0</v>
      </c>
      <c r="CJ273" s="56">
        <f t="shared" si="888"/>
        <v>0</v>
      </c>
      <c r="CK273" s="54">
        <f t="shared" si="889"/>
        <v>0</v>
      </c>
      <c r="CL273" s="54">
        <f t="shared" si="890"/>
        <v>0</v>
      </c>
      <c r="CM273" s="54">
        <f t="shared" si="891"/>
        <v>0</v>
      </c>
      <c r="CN273" s="54">
        <f t="shared" si="892"/>
        <v>0</v>
      </c>
      <c r="CO273" s="54">
        <f t="shared" si="893"/>
        <v>0</v>
      </c>
      <c r="CP273" s="54">
        <f t="shared" si="894"/>
        <v>0</v>
      </c>
      <c r="CQ273" s="54">
        <f t="shared" si="895"/>
        <v>0</v>
      </c>
      <c r="CR273" s="54">
        <f t="shared" si="896"/>
        <v>0</v>
      </c>
      <c r="CS273" s="54">
        <f t="shared" si="897"/>
        <v>0</v>
      </c>
      <c r="CU273" s="54">
        <f t="shared" si="898"/>
        <v>0</v>
      </c>
      <c r="CV273" s="54">
        <f t="shared" si="899"/>
        <v>0</v>
      </c>
      <c r="CW273" s="54">
        <f t="shared" si="900"/>
        <v>0</v>
      </c>
      <c r="CX273" s="54">
        <f t="shared" si="901"/>
        <v>0</v>
      </c>
      <c r="CZ273" s="54">
        <f t="shared" si="902"/>
        <v>0</v>
      </c>
      <c r="DA273" s="54">
        <f t="shared" si="903"/>
        <v>0</v>
      </c>
      <c r="DB273" s="54">
        <f t="shared" si="904"/>
        <v>0</v>
      </c>
      <c r="DC273" s="54">
        <f t="shared" si="905"/>
        <v>0</v>
      </c>
      <c r="DD273" s="54">
        <f t="shared" si="906"/>
        <v>0</v>
      </c>
      <c r="DE273" s="54">
        <f t="shared" si="907"/>
        <v>0</v>
      </c>
      <c r="DF273" s="54">
        <f t="shared" si="908"/>
        <v>0</v>
      </c>
      <c r="DG273" s="54">
        <f t="shared" si="909"/>
        <v>2</v>
      </c>
      <c r="DH273" s="71">
        <f t="shared" si="910"/>
        <v>0</v>
      </c>
      <c r="DI273" s="71">
        <f t="shared" si="911"/>
        <v>0</v>
      </c>
      <c r="DJ273" s="54">
        <f t="shared" si="912"/>
        <v>0</v>
      </c>
      <c r="DK273" s="54">
        <f t="shared" si="913"/>
        <v>2</v>
      </c>
      <c r="DL273" s="4">
        <f t="shared" si="838"/>
        <v>0</v>
      </c>
      <c r="DM273" s="3">
        <f t="shared" si="914"/>
        <v>0</v>
      </c>
      <c r="DN273" s="3">
        <f t="shared" si="915"/>
        <v>0</v>
      </c>
      <c r="DO273" s="4" t="e">
        <f t="shared" si="916"/>
        <v>#DIV/0!</v>
      </c>
      <c r="DP273" s="57"/>
      <c r="DQ273" s="57"/>
      <c r="DR273" s="56">
        <f t="shared" si="839"/>
        <v>2</v>
      </c>
      <c r="DS273" s="56">
        <f t="shared" si="840"/>
        <v>0</v>
      </c>
      <c r="DT273" s="38">
        <f t="shared" si="841"/>
        <v>0</v>
      </c>
      <c r="DU273" s="38">
        <f t="shared" si="917"/>
        <v>2</v>
      </c>
      <c r="DV273" s="38">
        <f t="shared" si="842"/>
        <v>0</v>
      </c>
      <c r="DW273" s="39">
        <f t="shared" si="843"/>
        <v>0</v>
      </c>
      <c r="DX273" s="39">
        <f t="shared" si="844"/>
        <v>0</v>
      </c>
      <c r="DY273" s="39">
        <f t="shared" si="845"/>
        <v>0</v>
      </c>
      <c r="DZ273" s="39">
        <f t="shared" si="846"/>
        <v>0</v>
      </c>
      <c r="EA273" s="39">
        <f t="shared" si="847"/>
        <v>0</v>
      </c>
      <c r="EB273" s="37" t="e">
        <f t="shared" si="918"/>
        <v>#DIV/0!</v>
      </c>
      <c r="EC273" s="37" t="e">
        <f t="shared" si="919"/>
        <v>#DIV/0!</v>
      </c>
      <c r="ED273" s="37" t="e">
        <f t="shared" si="920"/>
        <v>#DIV/0!</v>
      </c>
      <c r="EE273" s="37" t="e">
        <f t="shared" si="921"/>
        <v>#DIV/0!</v>
      </c>
      <c r="EF273" s="39" t="e">
        <f t="shared" si="922"/>
        <v>#DIV/0!</v>
      </c>
      <c r="EG273" s="37" t="e">
        <f t="shared" si="923"/>
        <v>#DIV/0!</v>
      </c>
      <c r="EH273" s="37" t="e">
        <f t="shared" si="924"/>
        <v>#DIV/0!</v>
      </c>
      <c r="EI273" s="11" t="b">
        <f t="shared" si="925"/>
        <v>1</v>
      </c>
      <c r="EJ273" s="11" t="b">
        <f t="shared" si="926"/>
        <v>0</v>
      </c>
      <c r="EK273" s="39" t="e">
        <f t="shared" si="927"/>
        <v>#DIV/0!</v>
      </c>
      <c r="EL273" s="39" t="e">
        <f t="shared" si="928"/>
        <v>#DIV/0!</v>
      </c>
      <c r="EM273" s="39" t="e">
        <f t="shared" si="929"/>
        <v>#DIV/0!</v>
      </c>
      <c r="EN273" s="39" t="e">
        <f t="shared" si="930"/>
        <v>#DIV/0!</v>
      </c>
      <c r="EO273" s="39" t="e">
        <f t="shared" si="931"/>
        <v>#DIV/0!</v>
      </c>
      <c r="EP273" s="39" t="e">
        <f t="shared" si="932"/>
        <v>#DIV/0!</v>
      </c>
      <c r="EQ273" s="39" t="e">
        <f t="shared" si="933"/>
        <v>#DIV/0!</v>
      </c>
      <c r="ER273" s="39" t="e">
        <f t="shared" si="934"/>
        <v>#DIV/0!</v>
      </c>
      <c r="ES273" s="58" t="str">
        <f t="shared" si="935"/>
        <v>(OH,F,Cl)-dominate amphibole</v>
      </c>
      <c r="ET273" s="58" t="e">
        <f t="shared" si="936"/>
        <v>#N/A</v>
      </c>
      <c r="EU273" s="56">
        <f t="shared" si="848"/>
        <v>0</v>
      </c>
      <c r="EV273" s="56">
        <f t="shared" si="849"/>
        <v>0</v>
      </c>
      <c r="EW273" s="56">
        <f t="shared" si="850"/>
        <v>0</v>
      </c>
      <c r="EX273" s="56">
        <f t="shared" si="851"/>
        <v>0</v>
      </c>
      <c r="EY273" s="56">
        <f t="shared" si="852"/>
        <v>0</v>
      </c>
      <c r="EZ273" s="56">
        <f t="shared" si="853"/>
        <v>0</v>
      </c>
      <c r="FA273" s="39">
        <f t="shared" si="854"/>
        <v>0</v>
      </c>
      <c r="FB273" s="39">
        <f t="shared" si="855"/>
        <v>0</v>
      </c>
      <c r="FC273" s="54">
        <f t="shared" si="856"/>
        <v>0</v>
      </c>
      <c r="FD273" s="54">
        <f t="shared" si="857"/>
        <v>0</v>
      </c>
      <c r="FE273" s="39">
        <f t="shared" si="858"/>
        <v>0</v>
      </c>
      <c r="FF273" s="54">
        <f t="shared" si="859"/>
        <v>0</v>
      </c>
      <c r="FG273" s="39">
        <f t="shared" si="860"/>
        <v>0</v>
      </c>
      <c r="FH273" s="39">
        <f t="shared" si="937"/>
        <v>0</v>
      </c>
      <c r="FI273" s="39">
        <f t="shared" si="938"/>
        <v>0</v>
      </c>
      <c r="FJ273" s="39">
        <f t="shared" si="939"/>
        <v>0</v>
      </c>
      <c r="FK273" s="39" t="e">
        <f t="shared" si="940"/>
        <v>#DIV/0!</v>
      </c>
      <c r="FL273" s="39" t="e">
        <f t="shared" si="941"/>
        <v>#DIV/0!</v>
      </c>
      <c r="FM273" s="39" t="e">
        <f t="shared" si="942"/>
        <v>#DIV/0!</v>
      </c>
      <c r="FN273" s="39">
        <f t="shared" si="943"/>
        <v>1</v>
      </c>
      <c r="FO273" s="39">
        <f t="shared" si="861"/>
        <v>0</v>
      </c>
      <c r="FP273" s="39">
        <f t="shared" si="862"/>
        <v>0</v>
      </c>
      <c r="FQ273" s="39">
        <f t="shared" si="863"/>
        <v>0</v>
      </c>
      <c r="FR273" s="39">
        <f t="shared" si="944"/>
        <v>0</v>
      </c>
      <c r="FS273" s="39">
        <f t="shared" si="945"/>
        <v>0</v>
      </c>
      <c r="FU273" s="39" t="e">
        <f t="shared" si="946"/>
        <v>#DIV/0!</v>
      </c>
      <c r="FV273" s="39" t="e">
        <f t="shared" si="947"/>
        <v>#DIV/0!</v>
      </c>
      <c r="FW273" s="39" t="e">
        <f t="shared" si="948"/>
        <v>#DIV/0!</v>
      </c>
      <c r="FY273" s="39" t="e">
        <f t="shared" si="949"/>
        <v>#DIV/0!</v>
      </c>
      <c r="FZ273" s="39" t="e">
        <f t="shared" si="950"/>
        <v>#DIV/0!</v>
      </c>
      <c r="GA273" s="39" t="e">
        <f t="shared" si="951"/>
        <v>#DIV/0!</v>
      </c>
      <c r="GB273" s="39" t="e">
        <f t="shared" si="952"/>
        <v>#DIV/0!</v>
      </c>
      <c r="GC273" s="39" t="e">
        <f t="shared" si="953"/>
        <v>#DIV/0!</v>
      </c>
      <c r="GD273" s="39" t="e">
        <f t="shared" si="954"/>
        <v>#DIV/0!</v>
      </c>
      <c r="GE273" s="39" t="e">
        <f t="shared" si="955"/>
        <v>#DIV/0!</v>
      </c>
      <c r="GF273" s="39" t="e">
        <f t="shared" si="956"/>
        <v>#DIV/0!</v>
      </c>
      <c r="GG273" s="39" t="e">
        <f t="shared" si="957"/>
        <v>#DIV/0!</v>
      </c>
      <c r="GH273" s="39" t="e">
        <f t="shared" si="958"/>
        <v>#DIV/0!</v>
      </c>
      <c r="GI273" s="39"/>
      <c r="GJ273" s="39" t="e">
        <f t="shared" si="959"/>
        <v>#DIV/0!</v>
      </c>
      <c r="GK273" s="39" t="e">
        <f t="shared" si="960"/>
        <v>#DIV/0!</v>
      </c>
      <c r="GL273" s="39" t="e">
        <f t="shared" si="961"/>
        <v>#DIV/0!</v>
      </c>
      <c r="GM273" s="39" t="e">
        <f t="shared" si="962"/>
        <v>#DIV/0!</v>
      </c>
      <c r="GN273" s="39" t="e">
        <f t="shared" si="963"/>
        <v>#DIV/0!</v>
      </c>
      <c r="GO273" s="57"/>
      <c r="GP273" s="57" t="e">
        <f t="shared" si="964"/>
        <v>#DIV/0!</v>
      </c>
      <c r="GQ273" s="59" t="e">
        <f t="shared" si="965"/>
        <v>#DIV/0!</v>
      </c>
      <c r="GR273" s="41" t="e">
        <f t="shared" si="966"/>
        <v>#DIV/0!</v>
      </c>
      <c r="GS273" s="57" t="e">
        <f t="shared" si="967"/>
        <v>#DIV/0!</v>
      </c>
      <c r="GT273" s="57" t="e">
        <f t="shared" si="968"/>
        <v>#DIV/0!</v>
      </c>
      <c r="GU273" s="57" t="e">
        <f t="shared" si="969"/>
        <v>#DIV/0!</v>
      </c>
      <c r="GV273" s="57"/>
      <c r="GW273" s="42" t="e">
        <f t="shared" si="970"/>
        <v>#DIV/0!</v>
      </c>
      <c r="GX273" s="42" t="e">
        <f t="shared" si="971"/>
        <v>#DIV/0!</v>
      </c>
      <c r="GY273" s="42" t="e">
        <f t="shared" si="972"/>
        <v>#DIV/0!</v>
      </c>
      <c r="GZ273" s="57"/>
      <c r="HA273" s="2" t="e">
        <f t="shared" si="973"/>
        <v>#DIV/0!</v>
      </c>
      <c r="HB273" s="2" t="e">
        <f t="shared" si="974"/>
        <v>#DIV/0!</v>
      </c>
      <c r="HC273" s="2" t="e">
        <f t="shared" si="975"/>
        <v>#DIV/0!</v>
      </c>
      <c r="HD273" s="2" t="e">
        <f t="shared" si="976"/>
        <v>#DIV/0!</v>
      </c>
      <c r="HE273" s="2" t="e">
        <f t="shared" si="977"/>
        <v>#DIV/0!</v>
      </c>
      <c r="HF273" s="2" t="e">
        <f t="shared" si="978"/>
        <v>#DIV/0!</v>
      </c>
      <c r="HG273" s="2" t="e">
        <f t="shared" si="979"/>
        <v>#DIV/0!</v>
      </c>
      <c r="HH273" s="2" t="e">
        <f t="shared" si="980"/>
        <v>#DIV/0!</v>
      </c>
      <c r="HI273" s="2" t="e">
        <f t="shared" si="981"/>
        <v>#DIV/0!</v>
      </c>
      <c r="HJ273" s="11" t="e">
        <f t="shared" si="982"/>
        <v>#DIV/0!</v>
      </c>
      <c r="HK273" s="60" t="e">
        <f t="shared" si="983"/>
        <v>#DIV/0!</v>
      </c>
      <c r="HL273" s="57"/>
      <c r="HM273" s="57" t="e">
        <f t="shared" si="984"/>
        <v>#DIV/0!</v>
      </c>
      <c r="HN273" s="57" t="e">
        <f t="shared" si="985"/>
        <v>#DIV/0!</v>
      </c>
      <c r="HO273" s="57" t="e">
        <f t="shared" si="986"/>
        <v>#DIV/0!</v>
      </c>
      <c r="HP273" s="57" t="e">
        <f t="shared" si="987"/>
        <v>#DIV/0!</v>
      </c>
      <c r="HQ273" s="57" t="e">
        <f t="shared" si="988"/>
        <v>#DIV/0!</v>
      </c>
      <c r="HR273" s="57"/>
      <c r="HS273" s="57" t="e">
        <f t="shared" si="989"/>
        <v>#DIV/0!</v>
      </c>
      <c r="HT273" s="57" t="e">
        <f t="shared" si="990"/>
        <v>#DIV/0!</v>
      </c>
      <c r="HU273" s="57" t="e">
        <f t="shared" si="991"/>
        <v>#DIV/0!</v>
      </c>
      <c r="HV273" s="57" t="e">
        <f t="shared" si="992"/>
        <v>#DIV/0!</v>
      </c>
      <c r="HW273" s="57" t="e">
        <f t="shared" si="993"/>
        <v>#DIV/0!</v>
      </c>
      <c r="HX273" s="57"/>
      <c r="HY273" s="57" t="e">
        <f t="shared" si="994"/>
        <v>#DIV/0!</v>
      </c>
      <c r="HZ273" s="57" t="e">
        <f t="shared" si="995"/>
        <v>#DIV/0!</v>
      </c>
      <c r="IA273" s="57"/>
      <c r="IB273" s="61">
        <f t="shared" si="996"/>
        <v>0</v>
      </c>
      <c r="IC273" s="57" t="str">
        <f t="shared" si="997"/>
        <v/>
      </c>
      <c r="ID273" s="42"/>
      <c r="IE273" s="2" t="str">
        <f t="shared" si="998"/>
        <v/>
      </c>
      <c r="IF273" s="60" t="e">
        <f t="shared" si="999"/>
        <v>#DIV/0!</v>
      </c>
      <c r="IG273" s="60" t="str">
        <f t="shared" si="1000"/>
        <v/>
      </c>
      <c r="IH273" s="60" t="str">
        <f t="shared" si="1001"/>
        <v>zinco-</v>
      </c>
      <c r="II273" s="60" t="str">
        <f t="shared" si="1002"/>
        <v>mangano-</v>
      </c>
      <c r="IJ273" s="60" t="e">
        <f t="shared" si="1003"/>
        <v>#DIV/0!</v>
      </c>
      <c r="IK273" s="60" t="e">
        <f t="shared" si="1004"/>
        <v>#DIV/0!</v>
      </c>
      <c r="IL273" s="60" t="e">
        <f t="shared" si="1005"/>
        <v>#DIV/0!</v>
      </c>
      <c r="IM273" s="60" t="e">
        <f t="shared" si="1006"/>
        <v>#DIV/0!</v>
      </c>
      <c r="IN273" s="60" t="str">
        <f t="shared" si="1007"/>
        <v/>
      </c>
      <c r="IO273" s="60" t="str">
        <f t="shared" si="1008"/>
        <v/>
      </c>
      <c r="IP273" s="57"/>
      <c r="IQ273" s="57" t="str">
        <f t="shared" si="1009"/>
        <v>ERROR!!</v>
      </c>
    </row>
    <row r="274" spans="24:251">
      <c r="X274" s="29">
        <f t="shared" si="865"/>
        <v>0</v>
      </c>
      <c r="Y274" s="29">
        <f t="shared" si="866"/>
        <v>0</v>
      </c>
      <c r="Z274" s="29" t="e">
        <f t="shared" si="867"/>
        <v>#DIV/0!</v>
      </c>
      <c r="AA274" s="29" t="e">
        <f t="shared" si="868"/>
        <v>#DIV/0!</v>
      </c>
      <c r="AB274" s="29" t="e">
        <f t="shared" si="869"/>
        <v>#DIV/0!</v>
      </c>
      <c r="AC274" s="29" t="e">
        <f t="shared" si="870"/>
        <v>#DIV/0!</v>
      </c>
      <c r="AF274" s="23">
        <v>60.084299999999999</v>
      </c>
      <c r="AG274" s="23">
        <v>79.878799999999998</v>
      </c>
      <c r="AH274" s="23">
        <v>101.96120000000001</v>
      </c>
      <c r="AI274" s="23">
        <v>151.99039999999999</v>
      </c>
      <c r="AJ274" s="23">
        <v>159.69</v>
      </c>
      <c r="AK274" s="23">
        <v>71.846400000000003</v>
      </c>
      <c r="AL274" s="23">
        <v>70.9375</v>
      </c>
      <c r="AM274" s="23">
        <v>40.304400000000001</v>
      </c>
      <c r="AN274" s="23">
        <v>56.077399999999997</v>
      </c>
      <c r="AO274" s="23">
        <v>61.978999999999999</v>
      </c>
      <c r="AP274" s="23">
        <v>94.195999999999998</v>
      </c>
      <c r="AQ274" s="23">
        <v>18.998000000000001</v>
      </c>
      <c r="AR274" s="23">
        <v>35.450000000000003</v>
      </c>
      <c r="AS274" s="23">
        <v>29.88</v>
      </c>
      <c r="AT274" s="23">
        <v>74.691999999999993</v>
      </c>
      <c r="AU274" s="23">
        <v>81.39</v>
      </c>
      <c r="AX274" s="54">
        <f t="shared" si="871"/>
        <v>0</v>
      </c>
      <c r="AY274" s="54">
        <f t="shared" si="872"/>
        <v>0</v>
      </c>
      <c r="AZ274" s="54">
        <f t="shared" si="873"/>
        <v>0</v>
      </c>
      <c r="BA274" s="54">
        <f t="shared" si="874"/>
        <v>0</v>
      </c>
      <c r="BB274" s="54">
        <f t="shared" si="875"/>
        <v>0</v>
      </c>
      <c r="BC274" s="54">
        <f t="shared" si="876"/>
        <v>0</v>
      </c>
      <c r="BD274" s="54">
        <f t="shared" si="877"/>
        <v>0</v>
      </c>
      <c r="BE274" s="54">
        <f t="shared" si="878"/>
        <v>0</v>
      </c>
      <c r="BF274" s="54">
        <f t="shared" si="879"/>
        <v>0</v>
      </c>
      <c r="BG274" s="54">
        <f t="shared" si="880"/>
        <v>0</v>
      </c>
      <c r="BH274" s="54">
        <f t="shared" si="881"/>
        <v>0</v>
      </c>
      <c r="BI274" s="54">
        <f t="shared" si="882"/>
        <v>0</v>
      </c>
      <c r="BJ274" s="54">
        <f t="shared" si="883"/>
        <v>0</v>
      </c>
      <c r="BK274" s="54">
        <f t="shared" si="884"/>
        <v>0</v>
      </c>
      <c r="BL274" s="54">
        <f t="shared" si="885"/>
        <v>0</v>
      </c>
      <c r="BM274" s="42"/>
      <c r="BO274" s="54">
        <f>'Norm-coeff'!$C$2+$AX274*'Norm-coeff'!$D$2+$AY274*'Norm-coeff'!$E$2+$AZ274*'Norm-coeff'!$F$2+$BA274*'Norm-coeff'!$G$2+$BB274*'Norm-coeff'!$H$2+$BC274*'Norm-coeff'!$I$2+$BD274*'Norm-coeff'!$J$2+$BE274*'Norm-coeff'!$K$2+$BF274*'Norm-coeff'!$L$2+$BG274*'Norm-coeff'!$M$2+$BH274*'Norm-coeff'!$N$2+$BI274*'Norm-coeff'!$O$2</f>
        <v>5.4045421474420303</v>
      </c>
      <c r="BP274" s="54">
        <f>'Norm-coeff'!$C$3+$AX274*'Norm-coeff'!$D$3+$AY274*'Norm-coeff'!$E$3+$AZ274*'Norm-coeff'!$F$3+$BA274*'Norm-coeff'!$G$3+$BB274*'Norm-coeff'!$H$3+$BC274*'Norm-coeff'!$I$3+$BD274*'Norm-coeff'!$J$3+$BE274*'Norm-coeff'!$K$3+$BF274*'Norm-coeff'!$L$3+$BG274*'Norm-coeff'!$M$3+$BH274*'Norm-coeff'!$N$3+$BI274*'Norm-coeff'!$O$3</f>
        <v>3.15319116612705</v>
      </c>
      <c r="BQ274" s="54">
        <f>'Norm-coeff'!$C$4+$AX274*'Norm-coeff'!$D$4+$AY274*'Norm-coeff'!$E$4+$AZ274*'Norm-coeff'!$F$4+$BA274*'Norm-coeff'!$G$4+$BB274*'Norm-coeff'!$H$4+$BC274*'Norm-coeff'!$I$4+$BD274*'Norm-coeff'!$J$4+$BE274*'Norm-coeff'!$K$4+$BF274*'Norm-coeff'!$L$4+$BG274*'Norm-coeff'!$M$4+$BH274*'Norm-coeff'!$N$4+$BI274*'Norm-coeff'!$O$4</f>
        <v>1.42115649462768</v>
      </c>
      <c r="BR274" s="54">
        <f>'Norm-coeff'!$C$5+$AX274*'Norm-coeff'!$D$5+$AY274*'Norm-coeff'!$E$5+$AZ274*'Norm-coeff'!$F$5+$BA274*'Norm-coeff'!$G$5+$BB274*'Norm-coeff'!$H$5+$BC274*'Norm-coeff'!$I$5+$BD274*'Norm-coeff'!$J$5+$BE274*'Norm-coeff'!$K$5+$BF274*'Norm-coeff'!$L$5+$BG274*'Norm-coeff'!$M$5+$BH274*'Norm-coeff'!$N$5+$BI274*'Norm-coeff'!$O$5</f>
        <v>1.0553329241296201</v>
      </c>
      <c r="BS274" s="54">
        <f>'Norm-coeff'!$C$6+$AX274*'Norm-coeff'!$D$6+$AY274*'Norm-coeff'!$E$6+$AZ274*'Norm-coeff'!$F$6+$BA274*'Norm-coeff'!$G$6+$BB274*'Norm-coeff'!$H$6+$BC274*'Norm-coeff'!$I$6+$BD274*'Norm-coeff'!$J$6+$BE274*'Norm-coeff'!$K$6+$BF274*'Norm-coeff'!$L$6+$BG274*'Norm-coeff'!$M$6+$BH274*'Norm-coeff'!$N$6+$BI274*'Norm-coeff'!$O$6</f>
        <v>-1.48700885495103E-2</v>
      </c>
      <c r="BT274" s="54">
        <f>'Norm-coeff'!$C$7+$AX274*'Norm-coeff'!$D$7+$AY274*'Norm-coeff'!$E$7+$AZ274*'Norm-coeff'!$F$7+$BA274*'Norm-coeff'!$G$7+$BB274*'Norm-coeff'!$H$7+$BC274*'Norm-coeff'!$I$7+$BD274*'Norm-coeff'!$J$7+$BE274*'Norm-coeff'!$K$7+$BF274*'Norm-coeff'!$L$7+$BG274*'Norm-coeff'!$M$7+$BH274*'Norm-coeff'!$N$7+$BI274*'Norm-coeff'!$O$7</f>
        <v>2.0907583608832998</v>
      </c>
      <c r="BU274" s="54">
        <f>'Norm-coeff'!$C$8+$AX274*'Norm-coeff'!$D$8+$AY274*'Norm-coeff'!$E$8+$AZ274*'Norm-coeff'!$F$8+$BA274*'Norm-coeff'!$G$8+$BB274*'Norm-coeff'!$H$8+$BC274*'Norm-coeff'!$I$8+$BD274*'Norm-coeff'!$J$8+$BE274*'Norm-coeff'!$K$8+$BF274*'Norm-coeff'!$L$8+$BG274*'Norm-coeff'!$M$8+$BH274*'Norm-coeff'!$N$8+$BI274*'Norm-coeff'!$O$8</f>
        <v>0.65894159836244504</v>
      </c>
      <c r="BV274" s="54">
        <f>'Norm-coeff'!$C$9+$AX274*'Norm-coeff'!$D$9+$AY274*'Norm-coeff'!$E$9+$AZ274*'Norm-coeff'!$F$9+$BA274*'Norm-coeff'!$G$9+$BB274*'Norm-coeff'!$H$9+$BC274*'Norm-coeff'!$I$9+$BD274*'Norm-coeff'!$J$9+$BE274*'Norm-coeff'!$K$9+$BF274*'Norm-coeff'!$L$9+$BG274*'Norm-coeff'!$M$9+$BH274*'Norm-coeff'!$N$9+$BI274*'Norm-coeff'!$O$9</f>
        <v>1.48961085014701</v>
      </c>
      <c r="BW274" s="54">
        <f>'Norm-coeff'!$C$10+$AX274*'Norm-coeff'!$D$10+$AY274*'Norm-coeff'!$E$10+$AZ274*'Norm-coeff'!$F$10+$BA274*'Norm-coeff'!$G$10+$BB274*'Norm-coeff'!$H$10+$BC274*'Norm-coeff'!$I$10+$BD274*'Norm-coeff'!$J$10+$BE274*'Norm-coeff'!$K$10+$BF274*'Norm-coeff'!$L$10+$BG274*'Norm-coeff'!$M$10+$BH274*'Norm-coeff'!$N$10+$BI274*'Norm-coeff'!$O$10</f>
        <v>1.42058735749591</v>
      </c>
      <c r="BX274" s="54">
        <f>'Norm-coeff'!$C$11+$AX274*'Norm-coeff'!$D$11+$AY274*'Norm-coeff'!$E$11+$AZ274*'Norm-coeff'!$F$11+$BA274*'Norm-coeff'!$G$11+$BB274*'Norm-coeff'!$H$11+$BC274*'Norm-coeff'!$I$11+$BD274*'Norm-coeff'!$J$11+$BE274*'Norm-coeff'!$K$11+$BF274*'Norm-coeff'!$L$11+$BG274*'Norm-coeff'!$M$11+$BH274*'Norm-coeff'!$N$11+$BI274*'Norm-coeff'!$O$11</f>
        <v>0.221233014421479</v>
      </c>
      <c r="BY274" s="54">
        <f>'Norm-coeff'!$C$12+$AX274*'Norm-coeff'!$D$12+$AY274*'Norm-coeff'!$E$12+$AZ274*'Norm-coeff'!$F$12+$BA274*'Norm-coeff'!$G$12+$BB274*'Norm-coeff'!$H$12+$BC274*'Norm-coeff'!$I$12+$BD274*'Norm-coeff'!$J$12+$BE274*'Norm-coeff'!$K$12+$BF274*'Norm-coeff'!$L$12+$BG274*'Norm-coeff'!$M$12+$BH274*'Norm-coeff'!$N$12+$BI274*'Norm-coeff'!$O$12</f>
        <v>0.283527502056037</v>
      </c>
      <c r="BZ274" s="54">
        <f>'Norm-coeff'!$C$13+$AX274*'Norm-coeff'!$D$13+$AY274*'Norm-coeff'!$E$13+$AZ274*'Norm-coeff'!$F$13+$BA274*'Norm-coeff'!$G$13+$BB274*'Norm-coeff'!$H$13+$BC274*'Norm-coeff'!$I$13+$BD274*'Norm-coeff'!$J$13+$BE274*'Norm-coeff'!$K$13+$BF274*'Norm-coeff'!$L$13+$BG274*'Norm-coeff'!$M$13+$BH274*'Norm-coeff'!$N$13+$BI274*'Norm-coeff'!$O$13</f>
        <v>-4.1864930554451202E-2</v>
      </c>
      <c r="CA274" s="54">
        <f>'Norm-coeff'!$C$14+$AX274*'Norm-coeff'!$D$14+$AY274*'Norm-coeff'!$E$14+$AZ274*'Norm-coeff'!$F$14+$BA274*'Norm-coeff'!$G$14+$BB274*'Norm-coeff'!$H$14+$BC274*'Norm-coeff'!$I$14+$BD274*'Norm-coeff'!$J$14+$BE274*'Norm-coeff'!$K$14+$BF274*'Norm-coeff'!$L$14+$BG274*'Norm-coeff'!$M$14+$BH274*'Norm-coeff'!$N$14+$BI274*'Norm-coeff'!$O$14</f>
        <v>4.2526983164477103</v>
      </c>
      <c r="CC274" s="54">
        <f t="shared" si="1010"/>
        <v>0</v>
      </c>
      <c r="CG274" s="54">
        <f t="shared" si="886"/>
        <v>0</v>
      </c>
      <c r="CH274" s="54">
        <f t="shared" si="864"/>
        <v>0</v>
      </c>
      <c r="CI274" s="54">
        <f t="shared" si="887"/>
        <v>0</v>
      </c>
      <c r="CJ274" s="56">
        <f t="shared" si="888"/>
        <v>0</v>
      </c>
      <c r="CK274" s="54">
        <f t="shared" si="889"/>
        <v>0</v>
      </c>
      <c r="CL274" s="54">
        <f t="shared" si="890"/>
        <v>0</v>
      </c>
      <c r="CM274" s="54">
        <f t="shared" si="891"/>
        <v>0</v>
      </c>
      <c r="CN274" s="54">
        <f t="shared" si="892"/>
        <v>0</v>
      </c>
      <c r="CO274" s="54">
        <f t="shared" si="893"/>
        <v>0</v>
      </c>
      <c r="CP274" s="54">
        <f t="shared" si="894"/>
        <v>0</v>
      </c>
      <c r="CQ274" s="54">
        <f t="shared" si="895"/>
        <v>0</v>
      </c>
      <c r="CR274" s="54">
        <f t="shared" si="896"/>
        <v>0</v>
      </c>
      <c r="CS274" s="54">
        <f t="shared" si="897"/>
        <v>0</v>
      </c>
      <c r="CU274" s="54">
        <f t="shared" si="898"/>
        <v>0</v>
      </c>
      <c r="CV274" s="54">
        <f t="shared" si="899"/>
        <v>0</v>
      </c>
      <c r="CW274" s="54">
        <f t="shared" si="900"/>
        <v>0</v>
      </c>
      <c r="CX274" s="54">
        <f t="shared" si="901"/>
        <v>0</v>
      </c>
      <c r="CZ274" s="54">
        <f t="shared" si="902"/>
        <v>0</v>
      </c>
      <c r="DA274" s="54">
        <f t="shared" si="903"/>
        <v>0</v>
      </c>
      <c r="DB274" s="54">
        <f t="shared" si="904"/>
        <v>0</v>
      </c>
      <c r="DC274" s="54">
        <f t="shared" si="905"/>
        <v>0</v>
      </c>
      <c r="DD274" s="54">
        <f t="shared" si="906"/>
        <v>0</v>
      </c>
      <c r="DE274" s="54">
        <f t="shared" si="907"/>
        <v>0</v>
      </c>
      <c r="DF274" s="54">
        <f t="shared" si="908"/>
        <v>0</v>
      </c>
      <c r="DG274" s="54">
        <f t="shared" si="909"/>
        <v>2</v>
      </c>
      <c r="DH274" s="71">
        <f t="shared" si="910"/>
        <v>0</v>
      </c>
      <c r="DI274" s="71">
        <f t="shared" si="911"/>
        <v>0</v>
      </c>
      <c r="DJ274" s="54">
        <f t="shared" si="912"/>
        <v>0</v>
      </c>
      <c r="DK274" s="54">
        <f t="shared" si="913"/>
        <v>2</v>
      </c>
      <c r="DL274" s="4">
        <f t="shared" si="838"/>
        <v>0</v>
      </c>
      <c r="DM274" s="3">
        <f t="shared" si="914"/>
        <v>0</v>
      </c>
      <c r="DN274" s="3">
        <f t="shared" si="915"/>
        <v>0</v>
      </c>
      <c r="DO274" s="4" t="e">
        <f t="shared" si="916"/>
        <v>#DIV/0!</v>
      </c>
      <c r="DP274" s="57"/>
      <c r="DQ274" s="57"/>
      <c r="DR274" s="56">
        <f t="shared" si="839"/>
        <v>2</v>
      </c>
      <c r="DS274" s="56">
        <f t="shared" si="840"/>
        <v>0</v>
      </c>
      <c r="DT274" s="38">
        <f t="shared" si="841"/>
        <v>0</v>
      </c>
      <c r="DU274" s="38">
        <f t="shared" si="917"/>
        <v>2</v>
      </c>
      <c r="DV274" s="38">
        <f t="shared" si="842"/>
        <v>0</v>
      </c>
      <c r="DW274" s="39">
        <f t="shared" si="843"/>
        <v>0</v>
      </c>
      <c r="DX274" s="39">
        <f t="shared" si="844"/>
        <v>0</v>
      </c>
      <c r="DY274" s="39">
        <f t="shared" si="845"/>
        <v>0</v>
      </c>
      <c r="DZ274" s="39">
        <f t="shared" si="846"/>
        <v>0</v>
      </c>
      <c r="EA274" s="39">
        <f t="shared" si="847"/>
        <v>0</v>
      </c>
      <c r="EB274" s="37" t="e">
        <f t="shared" si="918"/>
        <v>#DIV/0!</v>
      </c>
      <c r="EC274" s="37" t="e">
        <f t="shared" si="919"/>
        <v>#DIV/0!</v>
      </c>
      <c r="ED274" s="37" t="e">
        <f t="shared" si="920"/>
        <v>#DIV/0!</v>
      </c>
      <c r="EE274" s="37" t="e">
        <f t="shared" si="921"/>
        <v>#DIV/0!</v>
      </c>
      <c r="EF274" s="39" t="e">
        <f t="shared" si="922"/>
        <v>#DIV/0!</v>
      </c>
      <c r="EG274" s="37" t="e">
        <f t="shared" si="923"/>
        <v>#DIV/0!</v>
      </c>
      <c r="EH274" s="37" t="e">
        <f t="shared" si="924"/>
        <v>#DIV/0!</v>
      </c>
      <c r="EI274" s="11" t="b">
        <f t="shared" si="925"/>
        <v>1</v>
      </c>
      <c r="EJ274" s="11" t="b">
        <f t="shared" si="926"/>
        <v>0</v>
      </c>
      <c r="EK274" s="39" t="e">
        <f t="shared" si="927"/>
        <v>#DIV/0!</v>
      </c>
      <c r="EL274" s="39" t="e">
        <f t="shared" si="928"/>
        <v>#DIV/0!</v>
      </c>
      <c r="EM274" s="39" t="e">
        <f t="shared" si="929"/>
        <v>#DIV/0!</v>
      </c>
      <c r="EN274" s="39" t="e">
        <f t="shared" si="930"/>
        <v>#DIV/0!</v>
      </c>
      <c r="EO274" s="39" t="e">
        <f t="shared" si="931"/>
        <v>#DIV/0!</v>
      </c>
      <c r="EP274" s="39" t="e">
        <f t="shared" si="932"/>
        <v>#DIV/0!</v>
      </c>
      <c r="EQ274" s="39" t="e">
        <f t="shared" si="933"/>
        <v>#DIV/0!</v>
      </c>
      <c r="ER274" s="39" t="e">
        <f t="shared" si="934"/>
        <v>#DIV/0!</v>
      </c>
      <c r="ES274" s="58" t="str">
        <f t="shared" si="935"/>
        <v>(OH,F,Cl)-dominate amphibole</v>
      </c>
      <c r="ET274" s="58" t="e">
        <f t="shared" si="936"/>
        <v>#N/A</v>
      </c>
      <c r="EU274" s="56">
        <f t="shared" si="848"/>
        <v>0</v>
      </c>
      <c r="EV274" s="56">
        <f t="shared" si="849"/>
        <v>0</v>
      </c>
      <c r="EW274" s="56">
        <f t="shared" si="850"/>
        <v>0</v>
      </c>
      <c r="EX274" s="56">
        <f t="shared" si="851"/>
        <v>0</v>
      </c>
      <c r="EY274" s="56">
        <f t="shared" si="852"/>
        <v>0</v>
      </c>
      <c r="EZ274" s="56">
        <f t="shared" si="853"/>
        <v>0</v>
      </c>
      <c r="FA274" s="39">
        <f t="shared" si="854"/>
        <v>0</v>
      </c>
      <c r="FB274" s="39">
        <f t="shared" si="855"/>
        <v>0</v>
      </c>
      <c r="FC274" s="54">
        <f t="shared" si="856"/>
        <v>0</v>
      </c>
      <c r="FD274" s="54">
        <f t="shared" si="857"/>
        <v>0</v>
      </c>
      <c r="FE274" s="39">
        <f t="shared" si="858"/>
        <v>0</v>
      </c>
      <c r="FF274" s="54">
        <f t="shared" si="859"/>
        <v>0</v>
      </c>
      <c r="FG274" s="39">
        <f t="shared" si="860"/>
        <v>0</v>
      </c>
      <c r="FH274" s="39">
        <f t="shared" si="937"/>
        <v>0</v>
      </c>
      <c r="FI274" s="39">
        <f t="shared" si="938"/>
        <v>0</v>
      </c>
      <c r="FJ274" s="39">
        <f t="shared" si="939"/>
        <v>0</v>
      </c>
      <c r="FK274" s="39" t="e">
        <f t="shared" si="940"/>
        <v>#DIV/0!</v>
      </c>
      <c r="FL274" s="39" t="e">
        <f t="shared" si="941"/>
        <v>#DIV/0!</v>
      </c>
      <c r="FM274" s="39" t="e">
        <f t="shared" si="942"/>
        <v>#DIV/0!</v>
      </c>
      <c r="FN274" s="39">
        <f t="shared" si="943"/>
        <v>1</v>
      </c>
      <c r="FO274" s="39">
        <f t="shared" si="861"/>
        <v>0</v>
      </c>
      <c r="FP274" s="39">
        <f t="shared" si="862"/>
        <v>0</v>
      </c>
      <c r="FQ274" s="39">
        <f t="shared" si="863"/>
        <v>0</v>
      </c>
      <c r="FR274" s="39">
        <f t="shared" si="944"/>
        <v>0</v>
      </c>
      <c r="FS274" s="39">
        <f t="shared" si="945"/>
        <v>0</v>
      </c>
      <c r="FU274" s="39" t="e">
        <f t="shared" si="946"/>
        <v>#DIV/0!</v>
      </c>
      <c r="FV274" s="39" t="e">
        <f t="shared" si="947"/>
        <v>#DIV/0!</v>
      </c>
      <c r="FW274" s="39" t="e">
        <f t="shared" si="948"/>
        <v>#DIV/0!</v>
      </c>
      <c r="FY274" s="39" t="e">
        <f t="shared" si="949"/>
        <v>#DIV/0!</v>
      </c>
      <c r="FZ274" s="39" t="e">
        <f t="shared" si="950"/>
        <v>#DIV/0!</v>
      </c>
      <c r="GA274" s="39" t="e">
        <f t="shared" si="951"/>
        <v>#DIV/0!</v>
      </c>
      <c r="GB274" s="39" t="e">
        <f t="shared" si="952"/>
        <v>#DIV/0!</v>
      </c>
      <c r="GC274" s="39" t="e">
        <f t="shared" si="953"/>
        <v>#DIV/0!</v>
      </c>
      <c r="GD274" s="39" t="e">
        <f t="shared" si="954"/>
        <v>#DIV/0!</v>
      </c>
      <c r="GE274" s="39" t="e">
        <f t="shared" si="955"/>
        <v>#DIV/0!</v>
      </c>
      <c r="GF274" s="39" t="e">
        <f t="shared" si="956"/>
        <v>#DIV/0!</v>
      </c>
      <c r="GG274" s="39" t="e">
        <f t="shared" si="957"/>
        <v>#DIV/0!</v>
      </c>
      <c r="GH274" s="39" t="e">
        <f t="shared" si="958"/>
        <v>#DIV/0!</v>
      </c>
      <c r="GI274" s="39"/>
      <c r="GJ274" s="39" t="e">
        <f t="shared" si="959"/>
        <v>#DIV/0!</v>
      </c>
      <c r="GK274" s="39" t="e">
        <f t="shared" si="960"/>
        <v>#DIV/0!</v>
      </c>
      <c r="GL274" s="39" t="e">
        <f t="shared" si="961"/>
        <v>#DIV/0!</v>
      </c>
      <c r="GM274" s="39" t="e">
        <f t="shared" si="962"/>
        <v>#DIV/0!</v>
      </c>
      <c r="GN274" s="39" t="e">
        <f t="shared" si="963"/>
        <v>#DIV/0!</v>
      </c>
      <c r="GO274" s="57"/>
      <c r="GP274" s="57" t="e">
        <f t="shared" si="964"/>
        <v>#DIV/0!</v>
      </c>
      <c r="GQ274" s="59" t="e">
        <f t="shared" si="965"/>
        <v>#DIV/0!</v>
      </c>
      <c r="GR274" s="41" t="e">
        <f t="shared" si="966"/>
        <v>#DIV/0!</v>
      </c>
      <c r="GS274" s="57" t="e">
        <f t="shared" si="967"/>
        <v>#DIV/0!</v>
      </c>
      <c r="GT274" s="57" t="e">
        <f t="shared" si="968"/>
        <v>#DIV/0!</v>
      </c>
      <c r="GU274" s="57" t="e">
        <f t="shared" si="969"/>
        <v>#DIV/0!</v>
      </c>
      <c r="GV274" s="57"/>
      <c r="GW274" s="42" t="e">
        <f t="shared" si="970"/>
        <v>#DIV/0!</v>
      </c>
      <c r="GX274" s="42" t="e">
        <f t="shared" si="971"/>
        <v>#DIV/0!</v>
      </c>
      <c r="GY274" s="42" t="e">
        <f t="shared" si="972"/>
        <v>#DIV/0!</v>
      </c>
      <c r="GZ274" s="57"/>
      <c r="HA274" s="2" t="e">
        <f t="shared" si="973"/>
        <v>#DIV/0!</v>
      </c>
      <c r="HB274" s="2" t="e">
        <f t="shared" si="974"/>
        <v>#DIV/0!</v>
      </c>
      <c r="HC274" s="2" t="e">
        <f t="shared" si="975"/>
        <v>#DIV/0!</v>
      </c>
      <c r="HD274" s="2" t="e">
        <f t="shared" si="976"/>
        <v>#DIV/0!</v>
      </c>
      <c r="HE274" s="2" t="e">
        <f t="shared" si="977"/>
        <v>#DIV/0!</v>
      </c>
      <c r="HF274" s="2" t="e">
        <f t="shared" si="978"/>
        <v>#DIV/0!</v>
      </c>
      <c r="HG274" s="2" t="e">
        <f t="shared" si="979"/>
        <v>#DIV/0!</v>
      </c>
      <c r="HH274" s="2" t="e">
        <f t="shared" si="980"/>
        <v>#DIV/0!</v>
      </c>
      <c r="HI274" s="2" t="e">
        <f t="shared" si="981"/>
        <v>#DIV/0!</v>
      </c>
      <c r="HJ274" s="11" t="e">
        <f t="shared" si="982"/>
        <v>#DIV/0!</v>
      </c>
      <c r="HK274" s="60" t="e">
        <f t="shared" si="983"/>
        <v>#DIV/0!</v>
      </c>
      <c r="HL274" s="57"/>
      <c r="HM274" s="57" t="e">
        <f t="shared" si="984"/>
        <v>#DIV/0!</v>
      </c>
      <c r="HN274" s="57" t="e">
        <f t="shared" si="985"/>
        <v>#DIV/0!</v>
      </c>
      <c r="HO274" s="57" t="e">
        <f t="shared" si="986"/>
        <v>#DIV/0!</v>
      </c>
      <c r="HP274" s="57" t="e">
        <f t="shared" si="987"/>
        <v>#DIV/0!</v>
      </c>
      <c r="HQ274" s="57" t="e">
        <f t="shared" si="988"/>
        <v>#DIV/0!</v>
      </c>
      <c r="HR274" s="57"/>
      <c r="HS274" s="57" t="e">
        <f t="shared" si="989"/>
        <v>#DIV/0!</v>
      </c>
      <c r="HT274" s="57" t="e">
        <f t="shared" si="990"/>
        <v>#DIV/0!</v>
      </c>
      <c r="HU274" s="57" t="e">
        <f t="shared" si="991"/>
        <v>#DIV/0!</v>
      </c>
      <c r="HV274" s="57" t="e">
        <f t="shared" si="992"/>
        <v>#DIV/0!</v>
      </c>
      <c r="HW274" s="57" t="e">
        <f t="shared" si="993"/>
        <v>#DIV/0!</v>
      </c>
      <c r="HX274" s="57"/>
      <c r="HY274" s="57" t="e">
        <f t="shared" si="994"/>
        <v>#DIV/0!</v>
      </c>
      <c r="HZ274" s="57" t="e">
        <f t="shared" si="995"/>
        <v>#DIV/0!</v>
      </c>
      <c r="IA274" s="57"/>
      <c r="IB274" s="61">
        <f t="shared" si="996"/>
        <v>0</v>
      </c>
      <c r="IC274" s="57" t="str">
        <f t="shared" si="997"/>
        <v/>
      </c>
      <c r="ID274" s="42"/>
      <c r="IE274" s="2" t="str">
        <f t="shared" si="998"/>
        <v/>
      </c>
      <c r="IF274" s="60" t="e">
        <f t="shared" si="999"/>
        <v>#DIV/0!</v>
      </c>
      <c r="IG274" s="60" t="str">
        <f t="shared" si="1000"/>
        <v/>
      </c>
      <c r="IH274" s="60" t="str">
        <f t="shared" si="1001"/>
        <v>zinco-</v>
      </c>
      <c r="II274" s="60" t="str">
        <f t="shared" si="1002"/>
        <v>mangano-</v>
      </c>
      <c r="IJ274" s="60" t="e">
        <f t="shared" si="1003"/>
        <v>#DIV/0!</v>
      </c>
      <c r="IK274" s="60" t="e">
        <f t="shared" si="1004"/>
        <v>#DIV/0!</v>
      </c>
      <c r="IL274" s="60" t="e">
        <f t="shared" si="1005"/>
        <v>#DIV/0!</v>
      </c>
      <c r="IM274" s="60" t="e">
        <f t="shared" si="1006"/>
        <v>#DIV/0!</v>
      </c>
      <c r="IN274" s="60" t="str">
        <f t="shared" si="1007"/>
        <v/>
      </c>
      <c r="IO274" s="60" t="str">
        <f t="shared" si="1008"/>
        <v/>
      </c>
      <c r="IP274" s="57"/>
      <c r="IQ274" s="57" t="str">
        <f t="shared" si="1009"/>
        <v>ERROR!!</v>
      </c>
    </row>
    <row r="275" spans="24:251">
      <c r="X275" s="29">
        <f t="shared" si="865"/>
        <v>0</v>
      </c>
      <c r="Y275" s="29">
        <f t="shared" si="866"/>
        <v>0</v>
      </c>
      <c r="Z275" s="29" t="e">
        <f t="shared" si="867"/>
        <v>#DIV/0!</v>
      </c>
      <c r="AA275" s="29" t="e">
        <f t="shared" si="868"/>
        <v>#DIV/0!</v>
      </c>
      <c r="AB275" s="29" t="e">
        <f t="shared" si="869"/>
        <v>#DIV/0!</v>
      </c>
      <c r="AC275" s="29" t="e">
        <f t="shared" si="870"/>
        <v>#DIV/0!</v>
      </c>
      <c r="AF275" s="23">
        <v>60.084299999999999</v>
      </c>
      <c r="AG275" s="23">
        <v>79.878799999999998</v>
      </c>
      <c r="AH275" s="23">
        <v>101.96120000000001</v>
      </c>
      <c r="AI275" s="23">
        <v>151.99039999999999</v>
      </c>
      <c r="AJ275" s="23">
        <v>159.69</v>
      </c>
      <c r="AK275" s="23">
        <v>71.846400000000003</v>
      </c>
      <c r="AL275" s="23">
        <v>70.9375</v>
      </c>
      <c r="AM275" s="23">
        <v>40.304400000000001</v>
      </c>
      <c r="AN275" s="23">
        <v>56.077399999999997</v>
      </c>
      <c r="AO275" s="23">
        <v>61.978999999999999</v>
      </c>
      <c r="AP275" s="23">
        <v>94.195999999999998</v>
      </c>
      <c r="AQ275" s="23">
        <v>18.998000000000001</v>
      </c>
      <c r="AR275" s="23">
        <v>35.450000000000003</v>
      </c>
      <c r="AS275" s="23">
        <v>29.88</v>
      </c>
      <c r="AT275" s="23">
        <v>74.691999999999993</v>
      </c>
      <c r="AU275" s="23">
        <v>81.39</v>
      </c>
      <c r="AX275" s="54">
        <f t="shared" si="871"/>
        <v>0</v>
      </c>
      <c r="AY275" s="54">
        <f t="shared" si="872"/>
        <v>0</v>
      </c>
      <c r="AZ275" s="54">
        <f t="shared" si="873"/>
        <v>0</v>
      </c>
      <c r="BA275" s="54">
        <f t="shared" si="874"/>
        <v>0</v>
      </c>
      <c r="BB275" s="54">
        <f t="shared" si="875"/>
        <v>0</v>
      </c>
      <c r="BC275" s="54">
        <f t="shared" si="876"/>
        <v>0</v>
      </c>
      <c r="BD275" s="54">
        <f t="shared" si="877"/>
        <v>0</v>
      </c>
      <c r="BE275" s="54">
        <f t="shared" si="878"/>
        <v>0</v>
      </c>
      <c r="BF275" s="54">
        <f t="shared" si="879"/>
        <v>0</v>
      </c>
      <c r="BG275" s="54">
        <f t="shared" si="880"/>
        <v>0</v>
      </c>
      <c r="BH275" s="54">
        <f t="shared" si="881"/>
        <v>0</v>
      </c>
      <c r="BI275" s="54">
        <f t="shared" si="882"/>
        <v>0</v>
      </c>
      <c r="BJ275" s="54">
        <f t="shared" si="883"/>
        <v>0</v>
      </c>
      <c r="BK275" s="54">
        <f t="shared" si="884"/>
        <v>0</v>
      </c>
      <c r="BL275" s="54">
        <f t="shared" si="885"/>
        <v>0</v>
      </c>
      <c r="BM275" s="42"/>
      <c r="BO275" s="54">
        <f>'Norm-coeff'!$C$2+$AX275*'Norm-coeff'!$D$2+$AY275*'Norm-coeff'!$E$2+$AZ275*'Norm-coeff'!$F$2+$BA275*'Norm-coeff'!$G$2+$BB275*'Norm-coeff'!$H$2+$BC275*'Norm-coeff'!$I$2+$BD275*'Norm-coeff'!$J$2+$BE275*'Norm-coeff'!$K$2+$BF275*'Norm-coeff'!$L$2+$BG275*'Norm-coeff'!$M$2+$BH275*'Norm-coeff'!$N$2+$BI275*'Norm-coeff'!$O$2</f>
        <v>5.4045421474420303</v>
      </c>
      <c r="BP275" s="54">
        <f>'Norm-coeff'!$C$3+$AX275*'Norm-coeff'!$D$3+$AY275*'Norm-coeff'!$E$3+$AZ275*'Norm-coeff'!$F$3+$BA275*'Norm-coeff'!$G$3+$BB275*'Norm-coeff'!$H$3+$BC275*'Norm-coeff'!$I$3+$BD275*'Norm-coeff'!$J$3+$BE275*'Norm-coeff'!$K$3+$BF275*'Norm-coeff'!$L$3+$BG275*'Norm-coeff'!$M$3+$BH275*'Norm-coeff'!$N$3+$BI275*'Norm-coeff'!$O$3</f>
        <v>3.15319116612705</v>
      </c>
      <c r="BQ275" s="54">
        <f>'Norm-coeff'!$C$4+$AX275*'Norm-coeff'!$D$4+$AY275*'Norm-coeff'!$E$4+$AZ275*'Norm-coeff'!$F$4+$BA275*'Norm-coeff'!$G$4+$BB275*'Norm-coeff'!$H$4+$BC275*'Norm-coeff'!$I$4+$BD275*'Norm-coeff'!$J$4+$BE275*'Norm-coeff'!$K$4+$BF275*'Norm-coeff'!$L$4+$BG275*'Norm-coeff'!$M$4+$BH275*'Norm-coeff'!$N$4+$BI275*'Norm-coeff'!$O$4</f>
        <v>1.42115649462768</v>
      </c>
      <c r="BR275" s="54">
        <f>'Norm-coeff'!$C$5+$AX275*'Norm-coeff'!$D$5+$AY275*'Norm-coeff'!$E$5+$AZ275*'Norm-coeff'!$F$5+$BA275*'Norm-coeff'!$G$5+$BB275*'Norm-coeff'!$H$5+$BC275*'Norm-coeff'!$I$5+$BD275*'Norm-coeff'!$J$5+$BE275*'Norm-coeff'!$K$5+$BF275*'Norm-coeff'!$L$5+$BG275*'Norm-coeff'!$M$5+$BH275*'Norm-coeff'!$N$5+$BI275*'Norm-coeff'!$O$5</f>
        <v>1.0553329241296201</v>
      </c>
      <c r="BS275" s="54">
        <f>'Norm-coeff'!$C$6+$AX275*'Norm-coeff'!$D$6+$AY275*'Norm-coeff'!$E$6+$AZ275*'Norm-coeff'!$F$6+$BA275*'Norm-coeff'!$G$6+$BB275*'Norm-coeff'!$H$6+$BC275*'Norm-coeff'!$I$6+$BD275*'Norm-coeff'!$J$6+$BE275*'Norm-coeff'!$K$6+$BF275*'Norm-coeff'!$L$6+$BG275*'Norm-coeff'!$M$6+$BH275*'Norm-coeff'!$N$6+$BI275*'Norm-coeff'!$O$6</f>
        <v>-1.48700885495103E-2</v>
      </c>
      <c r="BT275" s="54">
        <f>'Norm-coeff'!$C$7+$AX275*'Norm-coeff'!$D$7+$AY275*'Norm-coeff'!$E$7+$AZ275*'Norm-coeff'!$F$7+$BA275*'Norm-coeff'!$G$7+$BB275*'Norm-coeff'!$H$7+$BC275*'Norm-coeff'!$I$7+$BD275*'Norm-coeff'!$J$7+$BE275*'Norm-coeff'!$K$7+$BF275*'Norm-coeff'!$L$7+$BG275*'Norm-coeff'!$M$7+$BH275*'Norm-coeff'!$N$7+$BI275*'Norm-coeff'!$O$7</f>
        <v>2.0907583608832998</v>
      </c>
      <c r="BU275" s="54">
        <f>'Norm-coeff'!$C$8+$AX275*'Norm-coeff'!$D$8+$AY275*'Norm-coeff'!$E$8+$AZ275*'Norm-coeff'!$F$8+$BA275*'Norm-coeff'!$G$8+$BB275*'Norm-coeff'!$H$8+$BC275*'Norm-coeff'!$I$8+$BD275*'Norm-coeff'!$J$8+$BE275*'Norm-coeff'!$K$8+$BF275*'Norm-coeff'!$L$8+$BG275*'Norm-coeff'!$M$8+$BH275*'Norm-coeff'!$N$8+$BI275*'Norm-coeff'!$O$8</f>
        <v>0.65894159836244504</v>
      </c>
      <c r="BV275" s="54">
        <f>'Norm-coeff'!$C$9+$AX275*'Norm-coeff'!$D$9+$AY275*'Norm-coeff'!$E$9+$AZ275*'Norm-coeff'!$F$9+$BA275*'Norm-coeff'!$G$9+$BB275*'Norm-coeff'!$H$9+$BC275*'Norm-coeff'!$I$9+$BD275*'Norm-coeff'!$J$9+$BE275*'Norm-coeff'!$K$9+$BF275*'Norm-coeff'!$L$9+$BG275*'Norm-coeff'!$M$9+$BH275*'Norm-coeff'!$N$9+$BI275*'Norm-coeff'!$O$9</f>
        <v>1.48961085014701</v>
      </c>
      <c r="BW275" s="54">
        <f>'Norm-coeff'!$C$10+$AX275*'Norm-coeff'!$D$10+$AY275*'Norm-coeff'!$E$10+$AZ275*'Norm-coeff'!$F$10+$BA275*'Norm-coeff'!$G$10+$BB275*'Norm-coeff'!$H$10+$BC275*'Norm-coeff'!$I$10+$BD275*'Norm-coeff'!$J$10+$BE275*'Norm-coeff'!$K$10+$BF275*'Norm-coeff'!$L$10+$BG275*'Norm-coeff'!$M$10+$BH275*'Norm-coeff'!$N$10+$BI275*'Norm-coeff'!$O$10</f>
        <v>1.42058735749591</v>
      </c>
      <c r="BX275" s="54">
        <f>'Norm-coeff'!$C$11+$AX275*'Norm-coeff'!$D$11+$AY275*'Norm-coeff'!$E$11+$AZ275*'Norm-coeff'!$F$11+$BA275*'Norm-coeff'!$G$11+$BB275*'Norm-coeff'!$H$11+$BC275*'Norm-coeff'!$I$11+$BD275*'Norm-coeff'!$J$11+$BE275*'Norm-coeff'!$K$11+$BF275*'Norm-coeff'!$L$11+$BG275*'Norm-coeff'!$M$11+$BH275*'Norm-coeff'!$N$11+$BI275*'Norm-coeff'!$O$11</f>
        <v>0.221233014421479</v>
      </c>
      <c r="BY275" s="54">
        <f>'Norm-coeff'!$C$12+$AX275*'Norm-coeff'!$D$12+$AY275*'Norm-coeff'!$E$12+$AZ275*'Norm-coeff'!$F$12+$BA275*'Norm-coeff'!$G$12+$BB275*'Norm-coeff'!$H$12+$BC275*'Norm-coeff'!$I$12+$BD275*'Norm-coeff'!$J$12+$BE275*'Norm-coeff'!$K$12+$BF275*'Norm-coeff'!$L$12+$BG275*'Norm-coeff'!$M$12+$BH275*'Norm-coeff'!$N$12+$BI275*'Norm-coeff'!$O$12</f>
        <v>0.283527502056037</v>
      </c>
      <c r="BZ275" s="54">
        <f>'Norm-coeff'!$C$13+$AX275*'Norm-coeff'!$D$13+$AY275*'Norm-coeff'!$E$13+$AZ275*'Norm-coeff'!$F$13+$BA275*'Norm-coeff'!$G$13+$BB275*'Norm-coeff'!$H$13+$BC275*'Norm-coeff'!$I$13+$BD275*'Norm-coeff'!$J$13+$BE275*'Norm-coeff'!$K$13+$BF275*'Norm-coeff'!$L$13+$BG275*'Norm-coeff'!$M$13+$BH275*'Norm-coeff'!$N$13+$BI275*'Norm-coeff'!$O$13</f>
        <v>-4.1864930554451202E-2</v>
      </c>
      <c r="CA275" s="54">
        <f>'Norm-coeff'!$C$14+$AX275*'Norm-coeff'!$D$14+$AY275*'Norm-coeff'!$E$14+$AZ275*'Norm-coeff'!$F$14+$BA275*'Norm-coeff'!$G$14+$BB275*'Norm-coeff'!$H$14+$BC275*'Norm-coeff'!$I$14+$BD275*'Norm-coeff'!$J$14+$BE275*'Norm-coeff'!$K$14+$BF275*'Norm-coeff'!$L$14+$BG275*'Norm-coeff'!$M$14+$BH275*'Norm-coeff'!$N$14+$BI275*'Norm-coeff'!$O$14</f>
        <v>4.2526983164477103</v>
      </c>
      <c r="CC275" s="54">
        <f t="shared" si="1010"/>
        <v>0</v>
      </c>
      <c r="CG275" s="54">
        <f t="shared" si="886"/>
        <v>0</v>
      </c>
      <c r="CH275" s="54">
        <f t="shared" si="864"/>
        <v>0</v>
      </c>
      <c r="CI275" s="54">
        <f t="shared" si="887"/>
        <v>0</v>
      </c>
      <c r="CJ275" s="56">
        <f t="shared" si="888"/>
        <v>0</v>
      </c>
      <c r="CK275" s="54">
        <f t="shared" si="889"/>
        <v>0</v>
      </c>
      <c r="CL275" s="54">
        <f t="shared" si="890"/>
        <v>0</v>
      </c>
      <c r="CM275" s="54">
        <f t="shared" si="891"/>
        <v>0</v>
      </c>
      <c r="CN275" s="54">
        <f t="shared" si="892"/>
        <v>0</v>
      </c>
      <c r="CO275" s="54">
        <f t="shared" si="893"/>
        <v>0</v>
      </c>
      <c r="CP275" s="54">
        <f t="shared" si="894"/>
        <v>0</v>
      </c>
      <c r="CQ275" s="54">
        <f t="shared" si="895"/>
        <v>0</v>
      </c>
      <c r="CR275" s="54">
        <f t="shared" si="896"/>
        <v>0</v>
      </c>
      <c r="CS275" s="54">
        <f t="shared" si="897"/>
        <v>0</v>
      </c>
      <c r="CU275" s="54">
        <f t="shared" si="898"/>
        <v>0</v>
      </c>
      <c r="CV275" s="54">
        <f t="shared" si="899"/>
        <v>0</v>
      </c>
      <c r="CW275" s="54">
        <f t="shared" si="900"/>
        <v>0</v>
      </c>
      <c r="CX275" s="54">
        <f t="shared" si="901"/>
        <v>0</v>
      </c>
      <c r="CZ275" s="54">
        <f t="shared" si="902"/>
        <v>0</v>
      </c>
      <c r="DA275" s="54">
        <f t="shared" si="903"/>
        <v>0</v>
      </c>
      <c r="DB275" s="54">
        <f t="shared" si="904"/>
        <v>0</v>
      </c>
      <c r="DC275" s="54">
        <f t="shared" si="905"/>
        <v>0</v>
      </c>
      <c r="DD275" s="54">
        <f t="shared" si="906"/>
        <v>0</v>
      </c>
      <c r="DE275" s="54">
        <f t="shared" si="907"/>
        <v>0</v>
      </c>
      <c r="DF275" s="54">
        <f t="shared" si="908"/>
        <v>0</v>
      </c>
      <c r="DG275" s="54">
        <f t="shared" si="909"/>
        <v>2</v>
      </c>
      <c r="DH275" s="71">
        <f t="shared" si="910"/>
        <v>0</v>
      </c>
      <c r="DI275" s="71">
        <f t="shared" si="911"/>
        <v>0</v>
      </c>
      <c r="DJ275" s="54">
        <f t="shared" si="912"/>
        <v>0</v>
      </c>
      <c r="DK275" s="54">
        <f t="shared" si="913"/>
        <v>2</v>
      </c>
      <c r="DL275" s="4">
        <f t="shared" si="838"/>
        <v>0</v>
      </c>
      <c r="DM275" s="3">
        <f t="shared" si="914"/>
        <v>0</v>
      </c>
      <c r="DN275" s="3">
        <f t="shared" si="915"/>
        <v>0</v>
      </c>
      <c r="DO275" s="4" t="e">
        <f t="shared" si="916"/>
        <v>#DIV/0!</v>
      </c>
      <c r="DP275" s="57"/>
      <c r="DQ275" s="57"/>
      <c r="DR275" s="56">
        <f t="shared" si="839"/>
        <v>2</v>
      </c>
      <c r="DS275" s="56">
        <f t="shared" si="840"/>
        <v>0</v>
      </c>
      <c r="DT275" s="38">
        <f t="shared" si="841"/>
        <v>0</v>
      </c>
      <c r="DU275" s="38">
        <f t="shared" si="917"/>
        <v>2</v>
      </c>
      <c r="DV275" s="38">
        <f t="shared" si="842"/>
        <v>0</v>
      </c>
      <c r="DW275" s="39">
        <f t="shared" si="843"/>
        <v>0</v>
      </c>
      <c r="DX275" s="39">
        <f t="shared" si="844"/>
        <v>0</v>
      </c>
      <c r="DY275" s="39">
        <f t="shared" si="845"/>
        <v>0</v>
      </c>
      <c r="DZ275" s="39">
        <f t="shared" si="846"/>
        <v>0</v>
      </c>
      <c r="EA275" s="39">
        <f t="shared" si="847"/>
        <v>0</v>
      </c>
      <c r="EB275" s="37" t="e">
        <f t="shared" si="918"/>
        <v>#DIV/0!</v>
      </c>
      <c r="EC275" s="37" t="e">
        <f t="shared" si="919"/>
        <v>#DIV/0!</v>
      </c>
      <c r="ED275" s="37" t="e">
        <f t="shared" si="920"/>
        <v>#DIV/0!</v>
      </c>
      <c r="EE275" s="37" t="e">
        <f t="shared" si="921"/>
        <v>#DIV/0!</v>
      </c>
      <c r="EF275" s="39" t="e">
        <f t="shared" si="922"/>
        <v>#DIV/0!</v>
      </c>
      <c r="EG275" s="37" t="e">
        <f t="shared" si="923"/>
        <v>#DIV/0!</v>
      </c>
      <c r="EH275" s="37" t="e">
        <f t="shared" si="924"/>
        <v>#DIV/0!</v>
      </c>
      <c r="EI275" s="11" t="b">
        <f t="shared" si="925"/>
        <v>1</v>
      </c>
      <c r="EJ275" s="11" t="b">
        <f t="shared" si="926"/>
        <v>0</v>
      </c>
      <c r="EK275" s="39" t="e">
        <f t="shared" si="927"/>
        <v>#DIV/0!</v>
      </c>
      <c r="EL275" s="39" t="e">
        <f t="shared" si="928"/>
        <v>#DIV/0!</v>
      </c>
      <c r="EM275" s="39" t="e">
        <f t="shared" si="929"/>
        <v>#DIV/0!</v>
      </c>
      <c r="EN275" s="39" t="e">
        <f t="shared" si="930"/>
        <v>#DIV/0!</v>
      </c>
      <c r="EO275" s="39" t="e">
        <f t="shared" si="931"/>
        <v>#DIV/0!</v>
      </c>
      <c r="EP275" s="39" t="e">
        <f t="shared" si="932"/>
        <v>#DIV/0!</v>
      </c>
      <c r="EQ275" s="39" t="e">
        <f t="shared" si="933"/>
        <v>#DIV/0!</v>
      </c>
      <c r="ER275" s="39" t="e">
        <f t="shared" si="934"/>
        <v>#DIV/0!</v>
      </c>
      <c r="ES275" s="58" t="str">
        <f t="shared" si="935"/>
        <v>(OH,F,Cl)-dominate amphibole</v>
      </c>
      <c r="ET275" s="58" t="e">
        <f t="shared" si="936"/>
        <v>#N/A</v>
      </c>
      <c r="EU275" s="56">
        <f t="shared" si="848"/>
        <v>0</v>
      </c>
      <c r="EV275" s="56">
        <f t="shared" si="849"/>
        <v>0</v>
      </c>
      <c r="EW275" s="56">
        <f t="shared" si="850"/>
        <v>0</v>
      </c>
      <c r="EX275" s="56">
        <f t="shared" si="851"/>
        <v>0</v>
      </c>
      <c r="EY275" s="56">
        <f t="shared" si="852"/>
        <v>0</v>
      </c>
      <c r="EZ275" s="56">
        <f t="shared" si="853"/>
        <v>0</v>
      </c>
      <c r="FA275" s="39">
        <f t="shared" si="854"/>
        <v>0</v>
      </c>
      <c r="FB275" s="39">
        <f t="shared" si="855"/>
        <v>0</v>
      </c>
      <c r="FC275" s="54">
        <f t="shared" si="856"/>
        <v>0</v>
      </c>
      <c r="FD275" s="54">
        <f t="shared" si="857"/>
        <v>0</v>
      </c>
      <c r="FE275" s="39">
        <f t="shared" si="858"/>
        <v>0</v>
      </c>
      <c r="FF275" s="54">
        <f t="shared" si="859"/>
        <v>0</v>
      </c>
      <c r="FG275" s="39">
        <f t="shared" si="860"/>
        <v>0</v>
      </c>
      <c r="FH275" s="39">
        <f t="shared" si="937"/>
        <v>0</v>
      </c>
      <c r="FI275" s="39">
        <f t="shared" si="938"/>
        <v>0</v>
      </c>
      <c r="FJ275" s="39">
        <f t="shared" si="939"/>
        <v>0</v>
      </c>
      <c r="FK275" s="39" t="e">
        <f t="shared" si="940"/>
        <v>#DIV/0!</v>
      </c>
      <c r="FL275" s="39" t="e">
        <f t="shared" si="941"/>
        <v>#DIV/0!</v>
      </c>
      <c r="FM275" s="39" t="e">
        <f t="shared" si="942"/>
        <v>#DIV/0!</v>
      </c>
      <c r="FN275" s="39">
        <f t="shared" si="943"/>
        <v>1</v>
      </c>
      <c r="FO275" s="39">
        <f t="shared" si="861"/>
        <v>0</v>
      </c>
      <c r="FP275" s="39">
        <f t="shared" si="862"/>
        <v>0</v>
      </c>
      <c r="FQ275" s="39">
        <f t="shared" si="863"/>
        <v>0</v>
      </c>
      <c r="FR275" s="39">
        <f t="shared" si="944"/>
        <v>0</v>
      </c>
      <c r="FS275" s="39">
        <f t="shared" si="945"/>
        <v>0</v>
      </c>
      <c r="FU275" s="39" t="e">
        <f t="shared" si="946"/>
        <v>#DIV/0!</v>
      </c>
      <c r="FV275" s="39" t="e">
        <f t="shared" si="947"/>
        <v>#DIV/0!</v>
      </c>
      <c r="FW275" s="39" t="e">
        <f t="shared" si="948"/>
        <v>#DIV/0!</v>
      </c>
      <c r="FY275" s="39" t="e">
        <f t="shared" si="949"/>
        <v>#DIV/0!</v>
      </c>
      <c r="FZ275" s="39" t="e">
        <f t="shared" si="950"/>
        <v>#DIV/0!</v>
      </c>
      <c r="GA275" s="39" t="e">
        <f t="shared" si="951"/>
        <v>#DIV/0!</v>
      </c>
      <c r="GB275" s="39" t="e">
        <f t="shared" si="952"/>
        <v>#DIV/0!</v>
      </c>
      <c r="GC275" s="39" t="e">
        <f t="shared" si="953"/>
        <v>#DIV/0!</v>
      </c>
      <c r="GD275" s="39" t="e">
        <f t="shared" si="954"/>
        <v>#DIV/0!</v>
      </c>
      <c r="GE275" s="39" t="e">
        <f t="shared" si="955"/>
        <v>#DIV/0!</v>
      </c>
      <c r="GF275" s="39" t="e">
        <f t="shared" si="956"/>
        <v>#DIV/0!</v>
      </c>
      <c r="GG275" s="39" t="e">
        <f t="shared" si="957"/>
        <v>#DIV/0!</v>
      </c>
      <c r="GH275" s="39" t="e">
        <f t="shared" si="958"/>
        <v>#DIV/0!</v>
      </c>
      <c r="GI275" s="39"/>
      <c r="GJ275" s="39" t="e">
        <f t="shared" si="959"/>
        <v>#DIV/0!</v>
      </c>
      <c r="GK275" s="39" t="e">
        <f t="shared" si="960"/>
        <v>#DIV/0!</v>
      </c>
      <c r="GL275" s="39" t="e">
        <f t="shared" si="961"/>
        <v>#DIV/0!</v>
      </c>
      <c r="GM275" s="39" t="e">
        <f t="shared" si="962"/>
        <v>#DIV/0!</v>
      </c>
      <c r="GN275" s="39" t="e">
        <f t="shared" si="963"/>
        <v>#DIV/0!</v>
      </c>
      <c r="GO275" s="57"/>
      <c r="GP275" s="57" t="e">
        <f t="shared" si="964"/>
        <v>#DIV/0!</v>
      </c>
      <c r="GQ275" s="59" t="e">
        <f t="shared" si="965"/>
        <v>#DIV/0!</v>
      </c>
      <c r="GR275" s="41" t="e">
        <f t="shared" si="966"/>
        <v>#DIV/0!</v>
      </c>
      <c r="GS275" s="57" t="e">
        <f t="shared" si="967"/>
        <v>#DIV/0!</v>
      </c>
      <c r="GT275" s="57" t="e">
        <f t="shared" si="968"/>
        <v>#DIV/0!</v>
      </c>
      <c r="GU275" s="57" t="e">
        <f t="shared" si="969"/>
        <v>#DIV/0!</v>
      </c>
      <c r="GV275" s="57"/>
      <c r="GW275" s="42" t="e">
        <f t="shared" si="970"/>
        <v>#DIV/0!</v>
      </c>
      <c r="GX275" s="42" t="e">
        <f t="shared" si="971"/>
        <v>#DIV/0!</v>
      </c>
      <c r="GY275" s="42" t="e">
        <f t="shared" si="972"/>
        <v>#DIV/0!</v>
      </c>
      <c r="GZ275" s="57"/>
      <c r="HA275" s="2" t="e">
        <f t="shared" si="973"/>
        <v>#DIV/0!</v>
      </c>
      <c r="HB275" s="2" t="e">
        <f t="shared" si="974"/>
        <v>#DIV/0!</v>
      </c>
      <c r="HC275" s="2" t="e">
        <f t="shared" si="975"/>
        <v>#DIV/0!</v>
      </c>
      <c r="HD275" s="2" t="e">
        <f t="shared" si="976"/>
        <v>#DIV/0!</v>
      </c>
      <c r="HE275" s="2" t="e">
        <f t="shared" si="977"/>
        <v>#DIV/0!</v>
      </c>
      <c r="HF275" s="2" t="e">
        <f t="shared" si="978"/>
        <v>#DIV/0!</v>
      </c>
      <c r="HG275" s="2" t="e">
        <f t="shared" si="979"/>
        <v>#DIV/0!</v>
      </c>
      <c r="HH275" s="2" t="e">
        <f t="shared" si="980"/>
        <v>#DIV/0!</v>
      </c>
      <c r="HI275" s="2" t="e">
        <f t="shared" si="981"/>
        <v>#DIV/0!</v>
      </c>
      <c r="HJ275" s="11" t="e">
        <f t="shared" si="982"/>
        <v>#DIV/0!</v>
      </c>
      <c r="HK275" s="60" t="e">
        <f t="shared" si="983"/>
        <v>#DIV/0!</v>
      </c>
      <c r="HL275" s="57"/>
      <c r="HM275" s="57" t="e">
        <f t="shared" si="984"/>
        <v>#DIV/0!</v>
      </c>
      <c r="HN275" s="57" t="e">
        <f t="shared" si="985"/>
        <v>#DIV/0!</v>
      </c>
      <c r="HO275" s="57" t="e">
        <f t="shared" si="986"/>
        <v>#DIV/0!</v>
      </c>
      <c r="HP275" s="57" t="e">
        <f t="shared" si="987"/>
        <v>#DIV/0!</v>
      </c>
      <c r="HQ275" s="57" t="e">
        <f t="shared" si="988"/>
        <v>#DIV/0!</v>
      </c>
      <c r="HR275" s="57"/>
      <c r="HS275" s="57" t="e">
        <f t="shared" si="989"/>
        <v>#DIV/0!</v>
      </c>
      <c r="HT275" s="57" t="e">
        <f t="shared" si="990"/>
        <v>#DIV/0!</v>
      </c>
      <c r="HU275" s="57" t="e">
        <f t="shared" si="991"/>
        <v>#DIV/0!</v>
      </c>
      <c r="HV275" s="57" t="e">
        <f t="shared" si="992"/>
        <v>#DIV/0!</v>
      </c>
      <c r="HW275" s="57" t="e">
        <f t="shared" si="993"/>
        <v>#DIV/0!</v>
      </c>
      <c r="HX275" s="57"/>
      <c r="HY275" s="57" t="e">
        <f t="shared" si="994"/>
        <v>#DIV/0!</v>
      </c>
      <c r="HZ275" s="57" t="e">
        <f t="shared" si="995"/>
        <v>#DIV/0!</v>
      </c>
      <c r="IA275" s="57"/>
      <c r="IB275" s="61">
        <f t="shared" si="996"/>
        <v>0</v>
      </c>
      <c r="IC275" s="57" t="str">
        <f t="shared" si="997"/>
        <v/>
      </c>
      <c r="ID275" s="42"/>
      <c r="IE275" s="2" t="str">
        <f t="shared" si="998"/>
        <v/>
      </c>
      <c r="IF275" s="60" t="e">
        <f t="shared" si="999"/>
        <v>#DIV/0!</v>
      </c>
      <c r="IG275" s="60" t="str">
        <f t="shared" si="1000"/>
        <v/>
      </c>
      <c r="IH275" s="60" t="str">
        <f t="shared" si="1001"/>
        <v>zinco-</v>
      </c>
      <c r="II275" s="60" t="str">
        <f t="shared" si="1002"/>
        <v>mangano-</v>
      </c>
      <c r="IJ275" s="60" t="e">
        <f t="shared" si="1003"/>
        <v>#DIV/0!</v>
      </c>
      <c r="IK275" s="60" t="e">
        <f t="shared" si="1004"/>
        <v>#DIV/0!</v>
      </c>
      <c r="IL275" s="60" t="e">
        <f t="shared" si="1005"/>
        <v>#DIV/0!</v>
      </c>
      <c r="IM275" s="60" t="e">
        <f t="shared" si="1006"/>
        <v>#DIV/0!</v>
      </c>
      <c r="IN275" s="60" t="str">
        <f t="shared" si="1007"/>
        <v/>
      </c>
      <c r="IO275" s="60" t="str">
        <f t="shared" si="1008"/>
        <v/>
      </c>
      <c r="IP275" s="57"/>
      <c r="IQ275" s="57" t="str">
        <f t="shared" si="1009"/>
        <v>ERROR!!</v>
      </c>
    </row>
    <row r="276" spans="24:251">
      <c r="X276" s="29">
        <f t="shared" si="865"/>
        <v>0</v>
      </c>
      <c r="Y276" s="29">
        <f t="shared" si="866"/>
        <v>0</v>
      </c>
      <c r="Z276" s="29" t="e">
        <f t="shared" si="867"/>
        <v>#DIV/0!</v>
      </c>
      <c r="AA276" s="29" t="e">
        <f t="shared" si="868"/>
        <v>#DIV/0!</v>
      </c>
      <c r="AB276" s="29" t="e">
        <f t="shared" si="869"/>
        <v>#DIV/0!</v>
      </c>
      <c r="AC276" s="29" t="e">
        <f t="shared" si="870"/>
        <v>#DIV/0!</v>
      </c>
      <c r="AF276" s="23">
        <v>60.084299999999999</v>
      </c>
      <c r="AG276" s="23">
        <v>79.878799999999998</v>
      </c>
      <c r="AH276" s="23">
        <v>101.96120000000001</v>
      </c>
      <c r="AI276" s="23">
        <v>151.99039999999999</v>
      </c>
      <c r="AJ276" s="23">
        <v>159.69</v>
      </c>
      <c r="AK276" s="23">
        <v>71.846400000000003</v>
      </c>
      <c r="AL276" s="23">
        <v>70.9375</v>
      </c>
      <c r="AM276" s="23">
        <v>40.304400000000001</v>
      </c>
      <c r="AN276" s="23">
        <v>56.077399999999997</v>
      </c>
      <c r="AO276" s="23">
        <v>61.978999999999999</v>
      </c>
      <c r="AP276" s="23">
        <v>94.195999999999998</v>
      </c>
      <c r="AQ276" s="23">
        <v>18.998000000000001</v>
      </c>
      <c r="AR276" s="23">
        <v>35.450000000000003</v>
      </c>
      <c r="AS276" s="23">
        <v>29.88</v>
      </c>
      <c r="AT276" s="23">
        <v>74.691999999999993</v>
      </c>
      <c r="AU276" s="23">
        <v>81.39</v>
      </c>
      <c r="AX276" s="54">
        <f t="shared" si="871"/>
        <v>0</v>
      </c>
      <c r="AY276" s="54">
        <f t="shared" si="872"/>
        <v>0</v>
      </c>
      <c r="AZ276" s="54">
        <f t="shared" si="873"/>
        <v>0</v>
      </c>
      <c r="BA276" s="54">
        <f t="shared" si="874"/>
        <v>0</v>
      </c>
      <c r="BB276" s="54">
        <f t="shared" si="875"/>
        <v>0</v>
      </c>
      <c r="BC276" s="54">
        <f t="shared" si="876"/>
        <v>0</v>
      </c>
      <c r="BD276" s="54">
        <f t="shared" si="877"/>
        <v>0</v>
      </c>
      <c r="BE276" s="54">
        <f t="shared" si="878"/>
        <v>0</v>
      </c>
      <c r="BF276" s="54">
        <f t="shared" si="879"/>
        <v>0</v>
      </c>
      <c r="BG276" s="54">
        <f t="shared" si="880"/>
        <v>0</v>
      </c>
      <c r="BH276" s="54">
        <f t="shared" si="881"/>
        <v>0</v>
      </c>
      <c r="BI276" s="54">
        <f t="shared" si="882"/>
        <v>0</v>
      </c>
      <c r="BJ276" s="54">
        <f t="shared" si="883"/>
        <v>0</v>
      </c>
      <c r="BK276" s="54">
        <f t="shared" si="884"/>
        <v>0</v>
      </c>
      <c r="BL276" s="54">
        <f t="shared" si="885"/>
        <v>0</v>
      </c>
      <c r="BM276" s="42"/>
      <c r="BO276" s="54">
        <f>'Norm-coeff'!$C$2+$AX276*'Norm-coeff'!$D$2+$AY276*'Norm-coeff'!$E$2+$AZ276*'Norm-coeff'!$F$2+$BA276*'Norm-coeff'!$G$2+$BB276*'Norm-coeff'!$H$2+$BC276*'Norm-coeff'!$I$2+$BD276*'Norm-coeff'!$J$2+$BE276*'Norm-coeff'!$K$2+$BF276*'Norm-coeff'!$L$2+$BG276*'Norm-coeff'!$M$2+$BH276*'Norm-coeff'!$N$2+$BI276*'Norm-coeff'!$O$2</f>
        <v>5.4045421474420303</v>
      </c>
      <c r="BP276" s="54">
        <f>'Norm-coeff'!$C$3+$AX276*'Norm-coeff'!$D$3+$AY276*'Norm-coeff'!$E$3+$AZ276*'Norm-coeff'!$F$3+$BA276*'Norm-coeff'!$G$3+$BB276*'Norm-coeff'!$H$3+$BC276*'Norm-coeff'!$I$3+$BD276*'Norm-coeff'!$J$3+$BE276*'Norm-coeff'!$K$3+$BF276*'Norm-coeff'!$L$3+$BG276*'Norm-coeff'!$M$3+$BH276*'Norm-coeff'!$N$3+$BI276*'Norm-coeff'!$O$3</f>
        <v>3.15319116612705</v>
      </c>
      <c r="BQ276" s="54">
        <f>'Norm-coeff'!$C$4+$AX276*'Norm-coeff'!$D$4+$AY276*'Norm-coeff'!$E$4+$AZ276*'Norm-coeff'!$F$4+$BA276*'Norm-coeff'!$G$4+$BB276*'Norm-coeff'!$H$4+$BC276*'Norm-coeff'!$I$4+$BD276*'Norm-coeff'!$J$4+$BE276*'Norm-coeff'!$K$4+$BF276*'Norm-coeff'!$L$4+$BG276*'Norm-coeff'!$M$4+$BH276*'Norm-coeff'!$N$4+$BI276*'Norm-coeff'!$O$4</f>
        <v>1.42115649462768</v>
      </c>
      <c r="BR276" s="54">
        <f>'Norm-coeff'!$C$5+$AX276*'Norm-coeff'!$D$5+$AY276*'Norm-coeff'!$E$5+$AZ276*'Norm-coeff'!$F$5+$BA276*'Norm-coeff'!$G$5+$BB276*'Norm-coeff'!$H$5+$BC276*'Norm-coeff'!$I$5+$BD276*'Norm-coeff'!$J$5+$BE276*'Norm-coeff'!$K$5+$BF276*'Norm-coeff'!$L$5+$BG276*'Norm-coeff'!$M$5+$BH276*'Norm-coeff'!$N$5+$BI276*'Norm-coeff'!$O$5</f>
        <v>1.0553329241296201</v>
      </c>
      <c r="BS276" s="54">
        <f>'Norm-coeff'!$C$6+$AX276*'Norm-coeff'!$D$6+$AY276*'Norm-coeff'!$E$6+$AZ276*'Norm-coeff'!$F$6+$BA276*'Norm-coeff'!$G$6+$BB276*'Norm-coeff'!$H$6+$BC276*'Norm-coeff'!$I$6+$BD276*'Norm-coeff'!$J$6+$BE276*'Norm-coeff'!$K$6+$BF276*'Norm-coeff'!$L$6+$BG276*'Norm-coeff'!$M$6+$BH276*'Norm-coeff'!$N$6+$BI276*'Norm-coeff'!$O$6</f>
        <v>-1.48700885495103E-2</v>
      </c>
      <c r="BT276" s="54">
        <f>'Norm-coeff'!$C$7+$AX276*'Norm-coeff'!$D$7+$AY276*'Norm-coeff'!$E$7+$AZ276*'Norm-coeff'!$F$7+$BA276*'Norm-coeff'!$G$7+$BB276*'Norm-coeff'!$H$7+$BC276*'Norm-coeff'!$I$7+$BD276*'Norm-coeff'!$J$7+$BE276*'Norm-coeff'!$K$7+$BF276*'Norm-coeff'!$L$7+$BG276*'Norm-coeff'!$M$7+$BH276*'Norm-coeff'!$N$7+$BI276*'Norm-coeff'!$O$7</f>
        <v>2.0907583608832998</v>
      </c>
      <c r="BU276" s="54">
        <f>'Norm-coeff'!$C$8+$AX276*'Norm-coeff'!$D$8+$AY276*'Norm-coeff'!$E$8+$AZ276*'Norm-coeff'!$F$8+$BA276*'Norm-coeff'!$G$8+$BB276*'Norm-coeff'!$H$8+$BC276*'Norm-coeff'!$I$8+$BD276*'Norm-coeff'!$J$8+$BE276*'Norm-coeff'!$K$8+$BF276*'Norm-coeff'!$L$8+$BG276*'Norm-coeff'!$M$8+$BH276*'Norm-coeff'!$N$8+$BI276*'Norm-coeff'!$O$8</f>
        <v>0.65894159836244504</v>
      </c>
      <c r="BV276" s="54">
        <f>'Norm-coeff'!$C$9+$AX276*'Norm-coeff'!$D$9+$AY276*'Norm-coeff'!$E$9+$AZ276*'Norm-coeff'!$F$9+$BA276*'Norm-coeff'!$G$9+$BB276*'Norm-coeff'!$H$9+$BC276*'Norm-coeff'!$I$9+$BD276*'Norm-coeff'!$J$9+$BE276*'Norm-coeff'!$K$9+$BF276*'Norm-coeff'!$L$9+$BG276*'Norm-coeff'!$M$9+$BH276*'Norm-coeff'!$N$9+$BI276*'Norm-coeff'!$O$9</f>
        <v>1.48961085014701</v>
      </c>
      <c r="BW276" s="54">
        <f>'Norm-coeff'!$C$10+$AX276*'Norm-coeff'!$D$10+$AY276*'Norm-coeff'!$E$10+$AZ276*'Norm-coeff'!$F$10+$BA276*'Norm-coeff'!$G$10+$BB276*'Norm-coeff'!$H$10+$BC276*'Norm-coeff'!$I$10+$BD276*'Norm-coeff'!$J$10+$BE276*'Norm-coeff'!$K$10+$BF276*'Norm-coeff'!$L$10+$BG276*'Norm-coeff'!$M$10+$BH276*'Norm-coeff'!$N$10+$BI276*'Norm-coeff'!$O$10</f>
        <v>1.42058735749591</v>
      </c>
      <c r="BX276" s="54">
        <f>'Norm-coeff'!$C$11+$AX276*'Norm-coeff'!$D$11+$AY276*'Norm-coeff'!$E$11+$AZ276*'Norm-coeff'!$F$11+$BA276*'Norm-coeff'!$G$11+$BB276*'Norm-coeff'!$H$11+$BC276*'Norm-coeff'!$I$11+$BD276*'Norm-coeff'!$J$11+$BE276*'Norm-coeff'!$K$11+$BF276*'Norm-coeff'!$L$11+$BG276*'Norm-coeff'!$M$11+$BH276*'Norm-coeff'!$N$11+$BI276*'Norm-coeff'!$O$11</f>
        <v>0.221233014421479</v>
      </c>
      <c r="BY276" s="54">
        <f>'Norm-coeff'!$C$12+$AX276*'Norm-coeff'!$D$12+$AY276*'Norm-coeff'!$E$12+$AZ276*'Norm-coeff'!$F$12+$BA276*'Norm-coeff'!$G$12+$BB276*'Norm-coeff'!$H$12+$BC276*'Norm-coeff'!$I$12+$BD276*'Norm-coeff'!$J$12+$BE276*'Norm-coeff'!$K$12+$BF276*'Norm-coeff'!$L$12+$BG276*'Norm-coeff'!$M$12+$BH276*'Norm-coeff'!$N$12+$BI276*'Norm-coeff'!$O$12</f>
        <v>0.283527502056037</v>
      </c>
      <c r="BZ276" s="54">
        <f>'Norm-coeff'!$C$13+$AX276*'Norm-coeff'!$D$13+$AY276*'Norm-coeff'!$E$13+$AZ276*'Norm-coeff'!$F$13+$BA276*'Norm-coeff'!$G$13+$BB276*'Norm-coeff'!$H$13+$BC276*'Norm-coeff'!$I$13+$BD276*'Norm-coeff'!$J$13+$BE276*'Norm-coeff'!$K$13+$BF276*'Norm-coeff'!$L$13+$BG276*'Norm-coeff'!$M$13+$BH276*'Norm-coeff'!$N$13+$BI276*'Norm-coeff'!$O$13</f>
        <v>-4.1864930554451202E-2</v>
      </c>
      <c r="CA276" s="54">
        <f>'Norm-coeff'!$C$14+$AX276*'Norm-coeff'!$D$14+$AY276*'Norm-coeff'!$E$14+$AZ276*'Norm-coeff'!$F$14+$BA276*'Norm-coeff'!$G$14+$BB276*'Norm-coeff'!$H$14+$BC276*'Norm-coeff'!$I$14+$BD276*'Norm-coeff'!$J$14+$BE276*'Norm-coeff'!$K$14+$BF276*'Norm-coeff'!$L$14+$BG276*'Norm-coeff'!$M$14+$BH276*'Norm-coeff'!$N$14+$BI276*'Norm-coeff'!$O$14</f>
        <v>4.2526983164477103</v>
      </c>
      <c r="CC276" s="54">
        <f t="shared" si="1010"/>
        <v>0</v>
      </c>
      <c r="CG276" s="54">
        <f t="shared" si="886"/>
        <v>0</v>
      </c>
      <c r="CH276" s="54">
        <f t="shared" si="864"/>
        <v>0</v>
      </c>
      <c r="CI276" s="54">
        <f t="shared" si="887"/>
        <v>0</v>
      </c>
      <c r="CJ276" s="56">
        <f t="shared" si="888"/>
        <v>0</v>
      </c>
      <c r="CK276" s="54">
        <f t="shared" si="889"/>
        <v>0</v>
      </c>
      <c r="CL276" s="54">
        <f t="shared" si="890"/>
        <v>0</v>
      </c>
      <c r="CM276" s="54">
        <f t="shared" si="891"/>
        <v>0</v>
      </c>
      <c r="CN276" s="54">
        <f t="shared" si="892"/>
        <v>0</v>
      </c>
      <c r="CO276" s="54">
        <f t="shared" si="893"/>
        <v>0</v>
      </c>
      <c r="CP276" s="54">
        <f t="shared" si="894"/>
        <v>0</v>
      </c>
      <c r="CQ276" s="54">
        <f t="shared" si="895"/>
        <v>0</v>
      </c>
      <c r="CR276" s="54">
        <f t="shared" si="896"/>
        <v>0</v>
      </c>
      <c r="CS276" s="54">
        <f t="shared" si="897"/>
        <v>0</v>
      </c>
      <c r="CU276" s="54">
        <f t="shared" si="898"/>
        <v>0</v>
      </c>
      <c r="CV276" s="54">
        <f t="shared" si="899"/>
        <v>0</v>
      </c>
      <c r="CW276" s="54">
        <f t="shared" si="900"/>
        <v>0</v>
      </c>
      <c r="CX276" s="54">
        <f t="shared" si="901"/>
        <v>0</v>
      </c>
      <c r="CZ276" s="54">
        <f t="shared" si="902"/>
        <v>0</v>
      </c>
      <c r="DA276" s="54">
        <f t="shared" si="903"/>
        <v>0</v>
      </c>
      <c r="DB276" s="54">
        <f t="shared" si="904"/>
        <v>0</v>
      </c>
      <c r="DC276" s="54">
        <f t="shared" si="905"/>
        <v>0</v>
      </c>
      <c r="DD276" s="54">
        <f t="shared" si="906"/>
        <v>0</v>
      </c>
      <c r="DE276" s="54">
        <f t="shared" si="907"/>
        <v>0</v>
      </c>
      <c r="DF276" s="54">
        <f t="shared" si="908"/>
        <v>0</v>
      </c>
      <c r="DG276" s="54">
        <f t="shared" si="909"/>
        <v>2</v>
      </c>
      <c r="DH276" s="71">
        <f t="shared" si="910"/>
        <v>0</v>
      </c>
      <c r="DI276" s="71">
        <f t="shared" si="911"/>
        <v>0</v>
      </c>
      <c r="DJ276" s="54">
        <f t="shared" si="912"/>
        <v>0</v>
      </c>
      <c r="DK276" s="54">
        <f t="shared" si="913"/>
        <v>2</v>
      </c>
      <c r="DL276" s="4">
        <f t="shared" si="838"/>
        <v>0</v>
      </c>
      <c r="DM276" s="3">
        <f t="shared" si="914"/>
        <v>0</v>
      </c>
      <c r="DN276" s="3">
        <f t="shared" si="915"/>
        <v>0</v>
      </c>
      <c r="DO276" s="4" t="e">
        <f t="shared" si="916"/>
        <v>#DIV/0!</v>
      </c>
      <c r="DP276" s="57"/>
      <c r="DQ276" s="57"/>
      <c r="DR276" s="56">
        <f t="shared" si="839"/>
        <v>2</v>
      </c>
      <c r="DS276" s="56">
        <f t="shared" si="840"/>
        <v>0</v>
      </c>
      <c r="DT276" s="38">
        <f t="shared" si="841"/>
        <v>0</v>
      </c>
      <c r="DU276" s="38">
        <f t="shared" si="917"/>
        <v>2</v>
      </c>
      <c r="DV276" s="38">
        <f t="shared" si="842"/>
        <v>0</v>
      </c>
      <c r="DW276" s="39">
        <f t="shared" si="843"/>
        <v>0</v>
      </c>
      <c r="DX276" s="39">
        <f t="shared" si="844"/>
        <v>0</v>
      </c>
      <c r="DY276" s="39">
        <f t="shared" si="845"/>
        <v>0</v>
      </c>
      <c r="DZ276" s="39">
        <f t="shared" si="846"/>
        <v>0</v>
      </c>
      <c r="EA276" s="39">
        <f t="shared" si="847"/>
        <v>0</v>
      </c>
      <c r="EB276" s="37" t="e">
        <f t="shared" si="918"/>
        <v>#DIV/0!</v>
      </c>
      <c r="EC276" s="37" t="e">
        <f t="shared" si="919"/>
        <v>#DIV/0!</v>
      </c>
      <c r="ED276" s="37" t="e">
        <f t="shared" si="920"/>
        <v>#DIV/0!</v>
      </c>
      <c r="EE276" s="37" t="e">
        <f t="shared" si="921"/>
        <v>#DIV/0!</v>
      </c>
      <c r="EF276" s="39" t="e">
        <f t="shared" si="922"/>
        <v>#DIV/0!</v>
      </c>
      <c r="EG276" s="37" t="e">
        <f t="shared" si="923"/>
        <v>#DIV/0!</v>
      </c>
      <c r="EH276" s="37" t="e">
        <f t="shared" si="924"/>
        <v>#DIV/0!</v>
      </c>
      <c r="EI276" s="11" t="b">
        <f t="shared" si="925"/>
        <v>1</v>
      </c>
      <c r="EJ276" s="11" t="b">
        <f t="shared" si="926"/>
        <v>0</v>
      </c>
      <c r="EK276" s="39" t="e">
        <f t="shared" si="927"/>
        <v>#DIV/0!</v>
      </c>
      <c r="EL276" s="39" t="e">
        <f t="shared" si="928"/>
        <v>#DIV/0!</v>
      </c>
      <c r="EM276" s="39" t="e">
        <f t="shared" si="929"/>
        <v>#DIV/0!</v>
      </c>
      <c r="EN276" s="39" t="e">
        <f t="shared" si="930"/>
        <v>#DIV/0!</v>
      </c>
      <c r="EO276" s="39" t="e">
        <f t="shared" si="931"/>
        <v>#DIV/0!</v>
      </c>
      <c r="EP276" s="39" t="e">
        <f t="shared" si="932"/>
        <v>#DIV/0!</v>
      </c>
      <c r="EQ276" s="39" t="e">
        <f t="shared" si="933"/>
        <v>#DIV/0!</v>
      </c>
      <c r="ER276" s="39" t="e">
        <f t="shared" si="934"/>
        <v>#DIV/0!</v>
      </c>
      <c r="ES276" s="58" t="str">
        <f t="shared" si="935"/>
        <v>(OH,F,Cl)-dominate amphibole</v>
      </c>
      <c r="ET276" s="58" t="e">
        <f t="shared" si="936"/>
        <v>#N/A</v>
      </c>
      <c r="EU276" s="56">
        <f t="shared" si="848"/>
        <v>0</v>
      </c>
      <c r="EV276" s="56">
        <f t="shared" si="849"/>
        <v>0</v>
      </c>
      <c r="EW276" s="56">
        <f t="shared" si="850"/>
        <v>0</v>
      </c>
      <c r="EX276" s="56">
        <f t="shared" si="851"/>
        <v>0</v>
      </c>
      <c r="EY276" s="56">
        <f t="shared" si="852"/>
        <v>0</v>
      </c>
      <c r="EZ276" s="56">
        <f t="shared" si="853"/>
        <v>0</v>
      </c>
      <c r="FA276" s="39">
        <f t="shared" si="854"/>
        <v>0</v>
      </c>
      <c r="FB276" s="39">
        <f t="shared" si="855"/>
        <v>0</v>
      </c>
      <c r="FC276" s="54">
        <f t="shared" si="856"/>
        <v>0</v>
      </c>
      <c r="FD276" s="54">
        <f t="shared" si="857"/>
        <v>0</v>
      </c>
      <c r="FE276" s="39">
        <f t="shared" si="858"/>
        <v>0</v>
      </c>
      <c r="FF276" s="54">
        <f t="shared" si="859"/>
        <v>0</v>
      </c>
      <c r="FG276" s="39">
        <f t="shared" si="860"/>
        <v>0</v>
      </c>
      <c r="FH276" s="39">
        <f t="shared" si="937"/>
        <v>0</v>
      </c>
      <c r="FI276" s="39">
        <f t="shared" si="938"/>
        <v>0</v>
      </c>
      <c r="FJ276" s="39">
        <f t="shared" si="939"/>
        <v>0</v>
      </c>
      <c r="FK276" s="39" t="e">
        <f t="shared" si="940"/>
        <v>#DIV/0!</v>
      </c>
      <c r="FL276" s="39" t="e">
        <f t="shared" si="941"/>
        <v>#DIV/0!</v>
      </c>
      <c r="FM276" s="39" t="e">
        <f t="shared" si="942"/>
        <v>#DIV/0!</v>
      </c>
      <c r="FN276" s="39">
        <f t="shared" si="943"/>
        <v>1</v>
      </c>
      <c r="FO276" s="39">
        <f t="shared" si="861"/>
        <v>0</v>
      </c>
      <c r="FP276" s="39">
        <f t="shared" si="862"/>
        <v>0</v>
      </c>
      <c r="FQ276" s="39">
        <f t="shared" si="863"/>
        <v>0</v>
      </c>
      <c r="FR276" s="39">
        <f t="shared" si="944"/>
        <v>0</v>
      </c>
      <c r="FS276" s="39">
        <f t="shared" si="945"/>
        <v>0</v>
      </c>
      <c r="FU276" s="39" t="e">
        <f t="shared" si="946"/>
        <v>#DIV/0!</v>
      </c>
      <c r="FV276" s="39" t="e">
        <f t="shared" si="947"/>
        <v>#DIV/0!</v>
      </c>
      <c r="FW276" s="39" t="e">
        <f t="shared" si="948"/>
        <v>#DIV/0!</v>
      </c>
      <c r="FY276" s="39" t="e">
        <f t="shared" si="949"/>
        <v>#DIV/0!</v>
      </c>
      <c r="FZ276" s="39" t="e">
        <f t="shared" si="950"/>
        <v>#DIV/0!</v>
      </c>
      <c r="GA276" s="39" t="e">
        <f t="shared" si="951"/>
        <v>#DIV/0!</v>
      </c>
      <c r="GB276" s="39" t="e">
        <f t="shared" si="952"/>
        <v>#DIV/0!</v>
      </c>
      <c r="GC276" s="39" t="e">
        <f t="shared" si="953"/>
        <v>#DIV/0!</v>
      </c>
      <c r="GD276" s="39" t="e">
        <f t="shared" si="954"/>
        <v>#DIV/0!</v>
      </c>
      <c r="GE276" s="39" t="e">
        <f t="shared" si="955"/>
        <v>#DIV/0!</v>
      </c>
      <c r="GF276" s="39" t="e">
        <f t="shared" si="956"/>
        <v>#DIV/0!</v>
      </c>
      <c r="GG276" s="39" t="e">
        <f t="shared" si="957"/>
        <v>#DIV/0!</v>
      </c>
      <c r="GH276" s="39" t="e">
        <f t="shared" si="958"/>
        <v>#DIV/0!</v>
      </c>
      <c r="GI276" s="39"/>
      <c r="GJ276" s="39" t="e">
        <f t="shared" si="959"/>
        <v>#DIV/0!</v>
      </c>
      <c r="GK276" s="39" t="e">
        <f t="shared" si="960"/>
        <v>#DIV/0!</v>
      </c>
      <c r="GL276" s="39" t="e">
        <f t="shared" si="961"/>
        <v>#DIV/0!</v>
      </c>
      <c r="GM276" s="39" t="e">
        <f t="shared" si="962"/>
        <v>#DIV/0!</v>
      </c>
      <c r="GN276" s="39" t="e">
        <f t="shared" si="963"/>
        <v>#DIV/0!</v>
      </c>
      <c r="GO276" s="57"/>
      <c r="GP276" s="57" t="e">
        <f t="shared" si="964"/>
        <v>#DIV/0!</v>
      </c>
      <c r="GQ276" s="59" t="e">
        <f t="shared" si="965"/>
        <v>#DIV/0!</v>
      </c>
      <c r="GR276" s="41" t="e">
        <f t="shared" si="966"/>
        <v>#DIV/0!</v>
      </c>
      <c r="GS276" s="57" t="e">
        <f t="shared" si="967"/>
        <v>#DIV/0!</v>
      </c>
      <c r="GT276" s="57" t="e">
        <f t="shared" si="968"/>
        <v>#DIV/0!</v>
      </c>
      <c r="GU276" s="57" t="e">
        <f t="shared" si="969"/>
        <v>#DIV/0!</v>
      </c>
      <c r="GV276" s="57"/>
      <c r="GW276" s="42" t="e">
        <f t="shared" si="970"/>
        <v>#DIV/0!</v>
      </c>
      <c r="GX276" s="42" t="e">
        <f t="shared" si="971"/>
        <v>#DIV/0!</v>
      </c>
      <c r="GY276" s="42" t="e">
        <f t="shared" si="972"/>
        <v>#DIV/0!</v>
      </c>
      <c r="GZ276" s="57"/>
      <c r="HA276" s="2" t="e">
        <f t="shared" si="973"/>
        <v>#DIV/0!</v>
      </c>
      <c r="HB276" s="2" t="e">
        <f t="shared" si="974"/>
        <v>#DIV/0!</v>
      </c>
      <c r="HC276" s="2" t="e">
        <f t="shared" si="975"/>
        <v>#DIV/0!</v>
      </c>
      <c r="HD276" s="2" t="e">
        <f t="shared" si="976"/>
        <v>#DIV/0!</v>
      </c>
      <c r="HE276" s="2" t="e">
        <f t="shared" si="977"/>
        <v>#DIV/0!</v>
      </c>
      <c r="HF276" s="2" t="e">
        <f t="shared" si="978"/>
        <v>#DIV/0!</v>
      </c>
      <c r="HG276" s="2" t="e">
        <f t="shared" si="979"/>
        <v>#DIV/0!</v>
      </c>
      <c r="HH276" s="2" t="e">
        <f t="shared" si="980"/>
        <v>#DIV/0!</v>
      </c>
      <c r="HI276" s="2" t="e">
        <f t="shared" si="981"/>
        <v>#DIV/0!</v>
      </c>
      <c r="HJ276" s="11" t="e">
        <f t="shared" si="982"/>
        <v>#DIV/0!</v>
      </c>
      <c r="HK276" s="60" t="e">
        <f t="shared" si="983"/>
        <v>#DIV/0!</v>
      </c>
      <c r="HL276" s="57"/>
      <c r="HM276" s="57" t="e">
        <f t="shared" si="984"/>
        <v>#DIV/0!</v>
      </c>
      <c r="HN276" s="57" t="e">
        <f t="shared" si="985"/>
        <v>#DIV/0!</v>
      </c>
      <c r="HO276" s="57" t="e">
        <f t="shared" si="986"/>
        <v>#DIV/0!</v>
      </c>
      <c r="HP276" s="57" t="e">
        <f t="shared" si="987"/>
        <v>#DIV/0!</v>
      </c>
      <c r="HQ276" s="57" t="e">
        <f t="shared" si="988"/>
        <v>#DIV/0!</v>
      </c>
      <c r="HR276" s="57"/>
      <c r="HS276" s="57" t="e">
        <f t="shared" si="989"/>
        <v>#DIV/0!</v>
      </c>
      <c r="HT276" s="57" t="e">
        <f t="shared" si="990"/>
        <v>#DIV/0!</v>
      </c>
      <c r="HU276" s="57" t="e">
        <f t="shared" si="991"/>
        <v>#DIV/0!</v>
      </c>
      <c r="HV276" s="57" t="e">
        <f t="shared" si="992"/>
        <v>#DIV/0!</v>
      </c>
      <c r="HW276" s="57" t="e">
        <f t="shared" si="993"/>
        <v>#DIV/0!</v>
      </c>
      <c r="HX276" s="57"/>
      <c r="HY276" s="57" t="e">
        <f t="shared" si="994"/>
        <v>#DIV/0!</v>
      </c>
      <c r="HZ276" s="57" t="e">
        <f t="shared" si="995"/>
        <v>#DIV/0!</v>
      </c>
      <c r="IA276" s="57"/>
      <c r="IB276" s="61">
        <f t="shared" si="996"/>
        <v>0</v>
      </c>
      <c r="IC276" s="57" t="str">
        <f t="shared" si="997"/>
        <v/>
      </c>
      <c r="ID276" s="42"/>
      <c r="IE276" s="2" t="str">
        <f t="shared" si="998"/>
        <v/>
      </c>
      <c r="IF276" s="60" t="e">
        <f t="shared" si="999"/>
        <v>#DIV/0!</v>
      </c>
      <c r="IG276" s="60" t="str">
        <f t="shared" si="1000"/>
        <v/>
      </c>
      <c r="IH276" s="60" t="str">
        <f t="shared" si="1001"/>
        <v>zinco-</v>
      </c>
      <c r="II276" s="60" t="str">
        <f t="shared" si="1002"/>
        <v>mangano-</v>
      </c>
      <c r="IJ276" s="60" t="e">
        <f t="shared" si="1003"/>
        <v>#DIV/0!</v>
      </c>
      <c r="IK276" s="60" t="e">
        <f t="shared" si="1004"/>
        <v>#DIV/0!</v>
      </c>
      <c r="IL276" s="60" t="e">
        <f t="shared" si="1005"/>
        <v>#DIV/0!</v>
      </c>
      <c r="IM276" s="60" t="e">
        <f t="shared" si="1006"/>
        <v>#DIV/0!</v>
      </c>
      <c r="IN276" s="60" t="str">
        <f t="shared" si="1007"/>
        <v/>
      </c>
      <c r="IO276" s="60" t="str">
        <f t="shared" si="1008"/>
        <v/>
      </c>
      <c r="IP276" s="57"/>
      <c r="IQ276" s="57" t="str">
        <f t="shared" si="1009"/>
        <v>ERROR!!</v>
      </c>
    </row>
    <row r="277" spans="24:251">
      <c r="X277" s="29">
        <f t="shared" si="865"/>
        <v>0</v>
      </c>
      <c r="Y277" s="29">
        <f t="shared" si="866"/>
        <v>0</v>
      </c>
      <c r="Z277" s="29" t="e">
        <f t="shared" si="867"/>
        <v>#DIV/0!</v>
      </c>
      <c r="AA277" s="29" t="e">
        <f t="shared" si="868"/>
        <v>#DIV/0!</v>
      </c>
      <c r="AB277" s="29" t="e">
        <f t="shared" si="869"/>
        <v>#DIV/0!</v>
      </c>
      <c r="AC277" s="29" t="e">
        <f t="shared" si="870"/>
        <v>#DIV/0!</v>
      </c>
      <c r="AF277" s="23">
        <v>60.084299999999999</v>
      </c>
      <c r="AG277" s="23">
        <v>79.878799999999998</v>
      </c>
      <c r="AH277" s="23">
        <v>101.96120000000001</v>
      </c>
      <c r="AI277" s="23">
        <v>151.99039999999999</v>
      </c>
      <c r="AJ277" s="23">
        <v>159.69</v>
      </c>
      <c r="AK277" s="23">
        <v>71.846400000000003</v>
      </c>
      <c r="AL277" s="23">
        <v>70.9375</v>
      </c>
      <c r="AM277" s="23">
        <v>40.304400000000001</v>
      </c>
      <c r="AN277" s="23">
        <v>56.077399999999997</v>
      </c>
      <c r="AO277" s="23">
        <v>61.978999999999999</v>
      </c>
      <c r="AP277" s="23">
        <v>94.195999999999998</v>
      </c>
      <c r="AQ277" s="23">
        <v>18.998000000000001</v>
      </c>
      <c r="AR277" s="23">
        <v>35.450000000000003</v>
      </c>
      <c r="AS277" s="23">
        <v>29.88</v>
      </c>
      <c r="AT277" s="23">
        <v>74.691999999999993</v>
      </c>
      <c r="AU277" s="23">
        <v>81.39</v>
      </c>
      <c r="AX277" s="54">
        <f t="shared" si="871"/>
        <v>0</v>
      </c>
      <c r="AY277" s="54">
        <f t="shared" si="872"/>
        <v>0</v>
      </c>
      <c r="AZ277" s="54">
        <f t="shared" si="873"/>
        <v>0</v>
      </c>
      <c r="BA277" s="54">
        <f t="shared" si="874"/>
        <v>0</v>
      </c>
      <c r="BB277" s="54">
        <f t="shared" si="875"/>
        <v>0</v>
      </c>
      <c r="BC277" s="54">
        <f t="shared" si="876"/>
        <v>0</v>
      </c>
      <c r="BD277" s="54">
        <f t="shared" si="877"/>
        <v>0</v>
      </c>
      <c r="BE277" s="54">
        <f t="shared" si="878"/>
        <v>0</v>
      </c>
      <c r="BF277" s="54">
        <f t="shared" si="879"/>
        <v>0</v>
      </c>
      <c r="BG277" s="54">
        <f t="shared" si="880"/>
        <v>0</v>
      </c>
      <c r="BH277" s="54">
        <f t="shared" si="881"/>
        <v>0</v>
      </c>
      <c r="BI277" s="54">
        <f t="shared" si="882"/>
        <v>0</v>
      </c>
      <c r="BJ277" s="54">
        <f t="shared" si="883"/>
        <v>0</v>
      </c>
      <c r="BK277" s="54">
        <f t="shared" si="884"/>
        <v>0</v>
      </c>
      <c r="BL277" s="54">
        <f t="shared" si="885"/>
        <v>0</v>
      </c>
      <c r="BM277" s="42"/>
      <c r="BO277" s="54">
        <f>'Norm-coeff'!$C$2+$AX277*'Norm-coeff'!$D$2+$AY277*'Norm-coeff'!$E$2+$AZ277*'Norm-coeff'!$F$2+$BA277*'Norm-coeff'!$G$2+$BB277*'Norm-coeff'!$H$2+$BC277*'Norm-coeff'!$I$2+$BD277*'Norm-coeff'!$J$2+$BE277*'Norm-coeff'!$K$2+$BF277*'Norm-coeff'!$L$2+$BG277*'Norm-coeff'!$M$2+$BH277*'Norm-coeff'!$N$2+$BI277*'Norm-coeff'!$O$2</f>
        <v>5.4045421474420303</v>
      </c>
      <c r="BP277" s="54">
        <f>'Norm-coeff'!$C$3+$AX277*'Norm-coeff'!$D$3+$AY277*'Norm-coeff'!$E$3+$AZ277*'Norm-coeff'!$F$3+$BA277*'Norm-coeff'!$G$3+$BB277*'Norm-coeff'!$H$3+$BC277*'Norm-coeff'!$I$3+$BD277*'Norm-coeff'!$J$3+$BE277*'Norm-coeff'!$K$3+$BF277*'Norm-coeff'!$L$3+$BG277*'Norm-coeff'!$M$3+$BH277*'Norm-coeff'!$N$3+$BI277*'Norm-coeff'!$O$3</f>
        <v>3.15319116612705</v>
      </c>
      <c r="BQ277" s="54">
        <f>'Norm-coeff'!$C$4+$AX277*'Norm-coeff'!$D$4+$AY277*'Norm-coeff'!$E$4+$AZ277*'Norm-coeff'!$F$4+$BA277*'Norm-coeff'!$G$4+$BB277*'Norm-coeff'!$H$4+$BC277*'Norm-coeff'!$I$4+$BD277*'Norm-coeff'!$J$4+$BE277*'Norm-coeff'!$K$4+$BF277*'Norm-coeff'!$L$4+$BG277*'Norm-coeff'!$M$4+$BH277*'Norm-coeff'!$N$4+$BI277*'Norm-coeff'!$O$4</f>
        <v>1.42115649462768</v>
      </c>
      <c r="BR277" s="54">
        <f>'Norm-coeff'!$C$5+$AX277*'Norm-coeff'!$D$5+$AY277*'Norm-coeff'!$E$5+$AZ277*'Norm-coeff'!$F$5+$BA277*'Norm-coeff'!$G$5+$BB277*'Norm-coeff'!$H$5+$BC277*'Norm-coeff'!$I$5+$BD277*'Norm-coeff'!$J$5+$BE277*'Norm-coeff'!$K$5+$BF277*'Norm-coeff'!$L$5+$BG277*'Norm-coeff'!$M$5+$BH277*'Norm-coeff'!$N$5+$BI277*'Norm-coeff'!$O$5</f>
        <v>1.0553329241296201</v>
      </c>
      <c r="BS277" s="54">
        <f>'Norm-coeff'!$C$6+$AX277*'Norm-coeff'!$D$6+$AY277*'Norm-coeff'!$E$6+$AZ277*'Norm-coeff'!$F$6+$BA277*'Norm-coeff'!$G$6+$BB277*'Norm-coeff'!$H$6+$BC277*'Norm-coeff'!$I$6+$BD277*'Norm-coeff'!$J$6+$BE277*'Norm-coeff'!$K$6+$BF277*'Norm-coeff'!$L$6+$BG277*'Norm-coeff'!$M$6+$BH277*'Norm-coeff'!$N$6+$BI277*'Norm-coeff'!$O$6</f>
        <v>-1.48700885495103E-2</v>
      </c>
      <c r="BT277" s="54">
        <f>'Norm-coeff'!$C$7+$AX277*'Norm-coeff'!$D$7+$AY277*'Norm-coeff'!$E$7+$AZ277*'Norm-coeff'!$F$7+$BA277*'Norm-coeff'!$G$7+$BB277*'Norm-coeff'!$H$7+$BC277*'Norm-coeff'!$I$7+$BD277*'Norm-coeff'!$J$7+$BE277*'Norm-coeff'!$K$7+$BF277*'Norm-coeff'!$L$7+$BG277*'Norm-coeff'!$M$7+$BH277*'Norm-coeff'!$N$7+$BI277*'Norm-coeff'!$O$7</f>
        <v>2.0907583608832998</v>
      </c>
      <c r="BU277" s="54">
        <f>'Norm-coeff'!$C$8+$AX277*'Norm-coeff'!$D$8+$AY277*'Norm-coeff'!$E$8+$AZ277*'Norm-coeff'!$F$8+$BA277*'Norm-coeff'!$G$8+$BB277*'Norm-coeff'!$H$8+$BC277*'Norm-coeff'!$I$8+$BD277*'Norm-coeff'!$J$8+$BE277*'Norm-coeff'!$K$8+$BF277*'Norm-coeff'!$L$8+$BG277*'Norm-coeff'!$M$8+$BH277*'Norm-coeff'!$N$8+$BI277*'Norm-coeff'!$O$8</f>
        <v>0.65894159836244504</v>
      </c>
      <c r="BV277" s="54">
        <f>'Norm-coeff'!$C$9+$AX277*'Norm-coeff'!$D$9+$AY277*'Norm-coeff'!$E$9+$AZ277*'Norm-coeff'!$F$9+$BA277*'Norm-coeff'!$G$9+$BB277*'Norm-coeff'!$H$9+$BC277*'Norm-coeff'!$I$9+$BD277*'Norm-coeff'!$J$9+$BE277*'Norm-coeff'!$K$9+$BF277*'Norm-coeff'!$L$9+$BG277*'Norm-coeff'!$M$9+$BH277*'Norm-coeff'!$N$9+$BI277*'Norm-coeff'!$O$9</f>
        <v>1.48961085014701</v>
      </c>
      <c r="BW277" s="54">
        <f>'Norm-coeff'!$C$10+$AX277*'Norm-coeff'!$D$10+$AY277*'Norm-coeff'!$E$10+$AZ277*'Norm-coeff'!$F$10+$BA277*'Norm-coeff'!$G$10+$BB277*'Norm-coeff'!$H$10+$BC277*'Norm-coeff'!$I$10+$BD277*'Norm-coeff'!$J$10+$BE277*'Norm-coeff'!$K$10+$BF277*'Norm-coeff'!$L$10+$BG277*'Norm-coeff'!$M$10+$BH277*'Norm-coeff'!$N$10+$BI277*'Norm-coeff'!$O$10</f>
        <v>1.42058735749591</v>
      </c>
      <c r="BX277" s="54">
        <f>'Norm-coeff'!$C$11+$AX277*'Norm-coeff'!$D$11+$AY277*'Norm-coeff'!$E$11+$AZ277*'Norm-coeff'!$F$11+$BA277*'Norm-coeff'!$G$11+$BB277*'Norm-coeff'!$H$11+$BC277*'Norm-coeff'!$I$11+$BD277*'Norm-coeff'!$J$11+$BE277*'Norm-coeff'!$K$11+$BF277*'Norm-coeff'!$L$11+$BG277*'Norm-coeff'!$M$11+$BH277*'Norm-coeff'!$N$11+$BI277*'Norm-coeff'!$O$11</f>
        <v>0.221233014421479</v>
      </c>
      <c r="BY277" s="54">
        <f>'Norm-coeff'!$C$12+$AX277*'Norm-coeff'!$D$12+$AY277*'Norm-coeff'!$E$12+$AZ277*'Norm-coeff'!$F$12+$BA277*'Norm-coeff'!$G$12+$BB277*'Norm-coeff'!$H$12+$BC277*'Norm-coeff'!$I$12+$BD277*'Norm-coeff'!$J$12+$BE277*'Norm-coeff'!$K$12+$BF277*'Norm-coeff'!$L$12+$BG277*'Norm-coeff'!$M$12+$BH277*'Norm-coeff'!$N$12+$BI277*'Norm-coeff'!$O$12</f>
        <v>0.283527502056037</v>
      </c>
      <c r="BZ277" s="54">
        <f>'Norm-coeff'!$C$13+$AX277*'Norm-coeff'!$D$13+$AY277*'Norm-coeff'!$E$13+$AZ277*'Norm-coeff'!$F$13+$BA277*'Norm-coeff'!$G$13+$BB277*'Norm-coeff'!$H$13+$BC277*'Norm-coeff'!$I$13+$BD277*'Norm-coeff'!$J$13+$BE277*'Norm-coeff'!$K$13+$BF277*'Norm-coeff'!$L$13+$BG277*'Norm-coeff'!$M$13+$BH277*'Norm-coeff'!$N$13+$BI277*'Norm-coeff'!$O$13</f>
        <v>-4.1864930554451202E-2</v>
      </c>
      <c r="CA277" s="54">
        <f>'Norm-coeff'!$C$14+$AX277*'Norm-coeff'!$D$14+$AY277*'Norm-coeff'!$E$14+$AZ277*'Norm-coeff'!$F$14+$BA277*'Norm-coeff'!$G$14+$BB277*'Norm-coeff'!$H$14+$BC277*'Norm-coeff'!$I$14+$BD277*'Norm-coeff'!$J$14+$BE277*'Norm-coeff'!$K$14+$BF277*'Norm-coeff'!$L$14+$BG277*'Norm-coeff'!$M$14+$BH277*'Norm-coeff'!$N$14+$BI277*'Norm-coeff'!$O$14</f>
        <v>4.2526983164477103</v>
      </c>
      <c r="CC277" s="54">
        <f t="shared" si="1010"/>
        <v>0</v>
      </c>
      <c r="CG277" s="54">
        <f t="shared" si="886"/>
        <v>0</v>
      </c>
      <c r="CH277" s="54">
        <f t="shared" si="864"/>
        <v>0</v>
      </c>
      <c r="CI277" s="54">
        <f t="shared" si="887"/>
        <v>0</v>
      </c>
      <c r="CJ277" s="56">
        <f t="shared" si="888"/>
        <v>0</v>
      </c>
      <c r="CK277" s="54">
        <f t="shared" si="889"/>
        <v>0</v>
      </c>
      <c r="CL277" s="54">
        <f t="shared" si="890"/>
        <v>0</v>
      </c>
      <c r="CM277" s="54">
        <f t="shared" si="891"/>
        <v>0</v>
      </c>
      <c r="CN277" s="54">
        <f t="shared" si="892"/>
        <v>0</v>
      </c>
      <c r="CO277" s="54">
        <f t="shared" si="893"/>
        <v>0</v>
      </c>
      <c r="CP277" s="54">
        <f t="shared" si="894"/>
        <v>0</v>
      </c>
      <c r="CQ277" s="54">
        <f t="shared" si="895"/>
        <v>0</v>
      </c>
      <c r="CR277" s="54">
        <f t="shared" si="896"/>
        <v>0</v>
      </c>
      <c r="CS277" s="54">
        <f t="shared" si="897"/>
        <v>0</v>
      </c>
      <c r="CU277" s="54">
        <f t="shared" si="898"/>
        <v>0</v>
      </c>
      <c r="CV277" s="54">
        <f t="shared" si="899"/>
        <v>0</v>
      </c>
      <c r="CW277" s="54">
        <f t="shared" si="900"/>
        <v>0</v>
      </c>
      <c r="CX277" s="54">
        <f t="shared" si="901"/>
        <v>0</v>
      </c>
      <c r="CZ277" s="54">
        <f t="shared" si="902"/>
        <v>0</v>
      </c>
      <c r="DA277" s="54">
        <f t="shared" si="903"/>
        <v>0</v>
      </c>
      <c r="DB277" s="54">
        <f t="shared" si="904"/>
        <v>0</v>
      </c>
      <c r="DC277" s="54">
        <f t="shared" si="905"/>
        <v>0</v>
      </c>
      <c r="DD277" s="54">
        <f t="shared" si="906"/>
        <v>0</v>
      </c>
      <c r="DE277" s="54">
        <f t="shared" si="907"/>
        <v>0</v>
      </c>
      <c r="DF277" s="54">
        <f t="shared" si="908"/>
        <v>0</v>
      </c>
      <c r="DG277" s="54">
        <f t="shared" si="909"/>
        <v>2</v>
      </c>
      <c r="DH277" s="71">
        <f t="shared" si="910"/>
        <v>0</v>
      </c>
      <c r="DI277" s="71">
        <f t="shared" si="911"/>
        <v>0</v>
      </c>
      <c r="DJ277" s="54">
        <f t="shared" si="912"/>
        <v>0</v>
      </c>
      <c r="DK277" s="54">
        <f t="shared" si="913"/>
        <v>2</v>
      </c>
      <c r="DL277" s="4">
        <f t="shared" si="838"/>
        <v>0</v>
      </c>
      <c r="DM277" s="3">
        <f t="shared" si="914"/>
        <v>0</v>
      </c>
      <c r="DN277" s="3">
        <f t="shared" si="915"/>
        <v>0</v>
      </c>
      <c r="DO277" s="4" t="e">
        <f t="shared" si="916"/>
        <v>#DIV/0!</v>
      </c>
      <c r="DP277" s="57"/>
      <c r="DQ277" s="57"/>
      <c r="DR277" s="56">
        <f t="shared" si="839"/>
        <v>2</v>
      </c>
      <c r="DS277" s="56">
        <f t="shared" si="840"/>
        <v>0</v>
      </c>
      <c r="DT277" s="38">
        <f t="shared" si="841"/>
        <v>0</v>
      </c>
      <c r="DU277" s="38">
        <f t="shared" si="917"/>
        <v>2</v>
      </c>
      <c r="DV277" s="38">
        <f t="shared" si="842"/>
        <v>0</v>
      </c>
      <c r="DW277" s="39">
        <f t="shared" si="843"/>
        <v>0</v>
      </c>
      <c r="DX277" s="39">
        <f t="shared" si="844"/>
        <v>0</v>
      </c>
      <c r="DY277" s="39">
        <f t="shared" si="845"/>
        <v>0</v>
      </c>
      <c r="DZ277" s="39">
        <f t="shared" si="846"/>
        <v>0</v>
      </c>
      <c r="EA277" s="39">
        <f t="shared" si="847"/>
        <v>0</v>
      </c>
      <c r="EB277" s="37" t="e">
        <f t="shared" si="918"/>
        <v>#DIV/0!</v>
      </c>
      <c r="EC277" s="37" t="e">
        <f t="shared" si="919"/>
        <v>#DIV/0!</v>
      </c>
      <c r="ED277" s="37" t="e">
        <f t="shared" si="920"/>
        <v>#DIV/0!</v>
      </c>
      <c r="EE277" s="37" t="e">
        <f t="shared" si="921"/>
        <v>#DIV/0!</v>
      </c>
      <c r="EF277" s="39" t="e">
        <f t="shared" si="922"/>
        <v>#DIV/0!</v>
      </c>
      <c r="EG277" s="37" t="e">
        <f t="shared" si="923"/>
        <v>#DIV/0!</v>
      </c>
      <c r="EH277" s="37" t="e">
        <f t="shared" si="924"/>
        <v>#DIV/0!</v>
      </c>
      <c r="EI277" s="11" t="b">
        <f t="shared" si="925"/>
        <v>1</v>
      </c>
      <c r="EJ277" s="11" t="b">
        <f t="shared" si="926"/>
        <v>0</v>
      </c>
      <c r="EK277" s="39" t="e">
        <f t="shared" si="927"/>
        <v>#DIV/0!</v>
      </c>
      <c r="EL277" s="39" t="e">
        <f t="shared" si="928"/>
        <v>#DIV/0!</v>
      </c>
      <c r="EM277" s="39" t="e">
        <f t="shared" si="929"/>
        <v>#DIV/0!</v>
      </c>
      <c r="EN277" s="39" t="e">
        <f t="shared" si="930"/>
        <v>#DIV/0!</v>
      </c>
      <c r="EO277" s="39" t="e">
        <f t="shared" si="931"/>
        <v>#DIV/0!</v>
      </c>
      <c r="EP277" s="39" t="e">
        <f t="shared" si="932"/>
        <v>#DIV/0!</v>
      </c>
      <c r="EQ277" s="39" t="e">
        <f t="shared" si="933"/>
        <v>#DIV/0!</v>
      </c>
      <c r="ER277" s="39" t="e">
        <f t="shared" si="934"/>
        <v>#DIV/0!</v>
      </c>
      <c r="ES277" s="58" t="str">
        <f t="shared" si="935"/>
        <v>(OH,F,Cl)-dominate amphibole</v>
      </c>
      <c r="ET277" s="58" t="e">
        <f t="shared" si="936"/>
        <v>#N/A</v>
      </c>
      <c r="EU277" s="56">
        <f t="shared" si="848"/>
        <v>0</v>
      </c>
      <c r="EV277" s="56">
        <f t="shared" si="849"/>
        <v>0</v>
      </c>
      <c r="EW277" s="56">
        <f t="shared" si="850"/>
        <v>0</v>
      </c>
      <c r="EX277" s="56">
        <f t="shared" si="851"/>
        <v>0</v>
      </c>
      <c r="EY277" s="56">
        <f t="shared" si="852"/>
        <v>0</v>
      </c>
      <c r="EZ277" s="56">
        <f t="shared" si="853"/>
        <v>0</v>
      </c>
      <c r="FA277" s="39">
        <f t="shared" si="854"/>
        <v>0</v>
      </c>
      <c r="FB277" s="39">
        <f t="shared" si="855"/>
        <v>0</v>
      </c>
      <c r="FC277" s="54">
        <f t="shared" si="856"/>
        <v>0</v>
      </c>
      <c r="FD277" s="54">
        <f t="shared" si="857"/>
        <v>0</v>
      </c>
      <c r="FE277" s="39">
        <f t="shared" si="858"/>
        <v>0</v>
      </c>
      <c r="FF277" s="54">
        <f t="shared" si="859"/>
        <v>0</v>
      </c>
      <c r="FG277" s="39">
        <f t="shared" si="860"/>
        <v>0</v>
      </c>
      <c r="FH277" s="39">
        <f t="shared" si="937"/>
        <v>0</v>
      </c>
      <c r="FI277" s="39">
        <f t="shared" si="938"/>
        <v>0</v>
      </c>
      <c r="FJ277" s="39">
        <f t="shared" si="939"/>
        <v>0</v>
      </c>
      <c r="FK277" s="39" t="e">
        <f t="shared" si="940"/>
        <v>#DIV/0!</v>
      </c>
      <c r="FL277" s="39" t="e">
        <f t="shared" si="941"/>
        <v>#DIV/0!</v>
      </c>
      <c r="FM277" s="39" t="e">
        <f t="shared" si="942"/>
        <v>#DIV/0!</v>
      </c>
      <c r="FN277" s="39">
        <f t="shared" si="943"/>
        <v>1</v>
      </c>
      <c r="FO277" s="39">
        <f t="shared" si="861"/>
        <v>0</v>
      </c>
      <c r="FP277" s="39">
        <f t="shared" si="862"/>
        <v>0</v>
      </c>
      <c r="FQ277" s="39">
        <f t="shared" si="863"/>
        <v>0</v>
      </c>
      <c r="FR277" s="39">
        <f t="shared" si="944"/>
        <v>0</v>
      </c>
      <c r="FS277" s="39">
        <f t="shared" si="945"/>
        <v>0</v>
      </c>
      <c r="FU277" s="39" t="e">
        <f t="shared" si="946"/>
        <v>#DIV/0!</v>
      </c>
      <c r="FV277" s="39" t="e">
        <f t="shared" si="947"/>
        <v>#DIV/0!</v>
      </c>
      <c r="FW277" s="39" t="e">
        <f t="shared" si="948"/>
        <v>#DIV/0!</v>
      </c>
      <c r="FY277" s="39" t="e">
        <f t="shared" si="949"/>
        <v>#DIV/0!</v>
      </c>
      <c r="FZ277" s="39" t="e">
        <f t="shared" si="950"/>
        <v>#DIV/0!</v>
      </c>
      <c r="GA277" s="39" t="e">
        <f t="shared" si="951"/>
        <v>#DIV/0!</v>
      </c>
      <c r="GB277" s="39" t="e">
        <f t="shared" si="952"/>
        <v>#DIV/0!</v>
      </c>
      <c r="GC277" s="39" t="e">
        <f t="shared" si="953"/>
        <v>#DIV/0!</v>
      </c>
      <c r="GD277" s="39" t="e">
        <f t="shared" si="954"/>
        <v>#DIV/0!</v>
      </c>
      <c r="GE277" s="39" t="e">
        <f t="shared" si="955"/>
        <v>#DIV/0!</v>
      </c>
      <c r="GF277" s="39" t="e">
        <f t="shared" si="956"/>
        <v>#DIV/0!</v>
      </c>
      <c r="GG277" s="39" t="e">
        <f t="shared" si="957"/>
        <v>#DIV/0!</v>
      </c>
      <c r="GH277" s="39" t="e">
        <f t="shared" si="958"/>
        <v>#DIV/0!</v>
      </c>
      <c r="GI277" s="39"/>
      <c r="GJ277" s="39" t="e">
        <f t="shared" si="959"/>
        <v>#DIV/0!</v>
      </c>
      <c r="GK277" s="39" t="e">
        <f t="shared" si="960"/>
        <v>#DIV/0!</v>
      </c>
      <c r="GL277" s="39" t="e">
        <f t="shared" si="961"/>
        <v>#DIV/0!</v>
      </c>
      <c r="GM277" s="39" t="e">
        <f t="shared" si="962"/>
        <v>#DIV/0!</v>
      </c>
      <c r="GN277" s="39" t="e">
        <f t="shared" si="963"/>
        <v>#DIV/0!</v>
      </c>
      <c r="GO277" s="57"/>
      <c r="GP277" s="57" t="e">
        <f t="shared" si="964"/>
        <v>#DIV/0!</v>
      </c>
      <c r="GQ277" s="59" t="e">
        <f t="shared" si="965"/>
        <v>#DIV/0!</v>
      </c>
      <c r="GR277" s="41" t="e">
        <f t="shared" si="966"/>
        <v>#DIV/0!</v>
      </c>
      <c r="GS277" s="57" t="e">
        <f t="shared" si="967"/>
        <v>#DIV/0!</v>
      </c>
      <c r="GT277" s="57" t="e">
        <f t="shared" si="968"/>
        <v>#DIV/0!</v>
      </c>
      <c r="GU277" s="57" t="e">
        <f t="shared" si="969"/>
        <v>#DIV/0!</v>
      </c>
      <c r="GV277" s="57"/>
      <c r="GW277" s="42" t="e">
        <f t="shared" si="970"/>
        <v>#DIV/0!</v>
      </c>
      <c r="GX277" s="42" t="e">
        <f t="shared" si="971"/>
        <v>#DIV/0!</v>
      </c>
      <c r="GY277" s="42" t="e">
        <f t="shared" si="972"/>
        <v>#DIV/0!</v>
      </c>
      <c r="GZ277" s="57"/>
      <c r="HA277" s="2" t="e">
        <f t="shared" si="973"/>
        <v>#DIV/0!</v>
      </c>
      <c r="HB277" s="2" t="e">
        <f t="shared" si="974"/>
        <v>#DIV/0!</v>
      </c>
      <c r="HC277" s="2" t="e">
        <f t="shared" si="975"/>
        <v>#DIV/0!</v>
      </c>
      <c r="HD277" s="2" t="e">
        <f t="shared" si="976"/>
        <v>#DIV/0!</v>
      </c>
      <c r="HE277" s="2" t="e">
        <f t="shared" si="977"/>
        <v>#DIV/0!</v>
      </c>
      <c r="HF277" s="2" t="e">
        <f t="shared" si="978"/>
        <v>#DIV/0!</v>
      </c>
      <c r="HG277" s="2" t="e">
        <f t="shared" si="979"/>
        <v>#DIV/0!</v>
      </c>
      <c r="HH277" s="2" t="e">
        <f t="shared" si="980"/>
        <v>#DIV/0!</v>
      </c>
      <c r="HI277" s="2" t="e">
        <f t="shared" si="981"/>
        <v>#DIV/0!</v>
      </c>
      <c r="HJ277" s="11" t="e">
        <f t="shared" si="982"/>
        <v>#DIV/0!</v>
      </c>
      <c r="HK277" s="60" t="e">
        <f t="shared" si="983"/>
        <v>#DIV/0!</v>
      </c>
      <c r="HL277" s="57"/>
      <c r="HM277" s="57" t="e">
        <f t="shared" si="984"/>
        <v>#DIV/0!</v>
      </c>
      <c r="HN277" s="57" t="e">
        <f t="shared" si="985"/>
        <v>#DIV/0!</v>
      </c>
      <c r="HO277" s="57" t="e">
        <f t="shared" si="986"/>
        <v>#DIV/0!</v>
      </c>
      <c r="HP277" s="57" t="e">
        <f t="shared" si="987"/>
        <v>#DIV/0!</v>
      </c>
      <c r="HQ277" s="57" t="e">
        <f t="shared" si="988"/>
        <v>#DIV/0!</v>
      </c>
      <c r="HR277" s="57"/>
      <c r="HS277" s="57" t="e">
        <f t="shared" si="989"/>
        <v>#DIV/0!</v>
      </c>
      <c r="HT277" s="57" t="e">
        <f t="shared" si="990"/>
        <v>#DIV/0!</v>
      </c>
      <c r="HU277" s="57" t="e">
        <f t="shared" si="991"/>
        <v>#DIV/0!</v>
      </c>
      <c r="HV277" s="57" t="e">
        <f t="shared" si="992"/>
        <v>#DIV/0!</v>
      </c>
      <c r="HW277" s="57" t="e">
        <f t="shared" si="993"/>
        <v>#DIV/0!</v>
      </c>
      <c r="HX277" s="57"/>
      <c r="HY277" s="57" t="e">
        <f t="shared" si="994"/>
        <v>#DIV/0!</v>
      </c>
      <c r="HZ277" s="57" t="e">
        <f t="shared" si="995"/>
        <v>#DIV/0!</v>
      </c>
      <c r="IA277" s="57"/>
      <c r="IB277" s="61">
        <f t="shared" si="996"/>
        <v>0</v>
      </c>
      <c r="IC277" s="57" t="str">
        <f t="shared" si="997"/>
        <v/>
      </c>
      <c r="ID277" s="42"/>
      <c r="IE277" s="2" t="str">
        <f t="shared" si="998"/>
        <v/>
      </c>
      <c r="IF277" s="60" t="e">
        <f t="shared" si="999"/>
        <v>#DIV/0!</v>
      </c>
      <c r="IG277" s="60" t="str">
        <f t="shared" si="1000"/>
        <v/>
      </c>
      <c r="IH277" s="60" t="str">
        <f t="shared" si="1001"/>
        <v>zinco-</v>
      </c>
      <c r="II277" s="60" t="str">
        <f t="shared" si="1002"/>
        <v>mangano-</v>
      </c>
      <c r="IJ277" s="60" t="e">
        <f t="shared" si="1003"/>
        <v>#DIV/0!</v>
      </c>
      <c r="IK277" s="60" t="e">
        <f t="shared" si="1004"/>
        <v>#DIV/0!</v>
      </c>
      <c r="IL277" s="60" t="e">
        <f t="shared" si="1005"/>
        <v>#DIV/0!</v>
      </c>
      <c r="IM277" s="60" t="e">
        <f t="shared" si="1006"/>
        <v>#DIV/0!</v>
      </c>
      <c r="IN277" s="60" t="str">
        <f t="shared" si="1007"/>
        <v/>
      </c>
      <c r="IO277" s="60" t="str">
        <f t="shared" si="1008"/>
        <v/>
      </c>
      <c r="IP277" s="57"/>
      <c r="IQ277" s="57" t="str">
        <f t="shared" si="1009"/>
        <v>ERROR!!</v>
      </c>
    </row>
    <row r="278" spans="24:251">
      <c r="X278" s="29">
        <f t="shared" si="865"/>
        <v>0</v>
      </c>
      <c r="Y278" s="29">
        <f t="shared" si="866"/>
        <v>0</v>
      </c>
      <c r="Z278" s="29" t="e">
        <f t="shared" si="867"/>
        <v>#DIV/0!</v>
      </c>
      <c r="AA278" s="29" t="e">
        <f t="shared" si="868"/>
        <v>#DIV/0!</v>
      </c>
      <c r="AB278" s="29" t="e">
        <f t="shared" si="869"/>
        <v>#DIV/0!</v>
      </c>
      <c r="AC278" s="29" t="e">
        <f t="shared" si="870"/>
        <v>#DIV/0!</v>
      </c>
      <c r="AF278" s="23">
        <v>60.084299999999999</v>
      </c>
      <c r="AG278" s="23">
        <v>79.878799999999998</v>
      </c>
      <c r="AH278" s="23">
        <v>101.96120000000001</v>
      </c>
      <c r="AI278" s="23">
        <v>151.99039999999999</v>
      </c>
      <c r="AJ278" s="23">
        <v>159.69</v>
      </c>
      <c r="AK278" s="23">
        <v>71.846400000000003</v>
      </c>
      <c r="AL278" s="23">
        <v>70.9375</v>
      </c>
      <c r="AM278" s="23">
        <v>40.304400000000001</v>
      </c>
      <c r="AN278" s="23">
        <v>56.077399999999997</v>
      </c>
      <c r="AO278" s="23">
        <v>61.978999999999999</v>
      </c>
      <c r="AP278" s="23">
        <v>94.195999999999998</v>
      </c>
      <c r="AQ278" s="23">
        <v>18.998000000000001</v>
      </c>
      <c r="AR278" s="23">
        <v>35.450000000000003</v>
      </c>
      <c r="AS278" s="23">
        <v>29.88</v>
      </c>
      <c r="AT278" s="23">
        <v>74.691999999999993</v>
      </c>
      <c r="AU278" s="23">
        <v>81.39</v>
      </c>
      <c r="AX278" s="54">
        <f t="shared" si="871"/>
        <v>0</v>
      </c>
      <c r="AY278" s="54">
        <f t="shared" si="872"/>
        <v>0</v>
      </c>
      <c r="AZ278" s="54">
        <f t="shared" si="873"/>
        <v>0</v>
      </c>
      <c r="BA278" s="54">
        <f t="shared" si="874"/>
        <v>0</v>
      </c>
      <c r="BB278" s="54">
        <f t="shared" si="875"/>
        <v>0</v>
      </c>
      <c r="BC278" s="54">
        <f t="shared" si="876"/>
        <v>0</v>
      </c>
      <c r="BD278" s="54">
        <f t="shared" si="877"/>
        <v>0</v>
      </c>
      <c r="BE278" s="54">
        <f t="shared" si="878"/>
        <v>0</v>
      </c>
      <c r="BF278" s="54">
        <f t="shared" si="879"/>
        <v>0</v>
      </c>
      <c r="BG278" s="54">
        <f t="shared" si="880"/>
        <v>0</v>
      </c>
      <c r="BH278" s="54">
        <f t="shared" si="881"/>
        <v>0</v>
      </c>
      <c r="BI278" s="54">
        <f t="shared" si="882"/>
        <v>0</v>
      </c>
      <c r="BJ278" s="54">
        <f t="shared" si="883"/>
        <v>0</v>
      </c>
      <c r="BK278" s="54">
        <f t="shared" si="884"/>
        <v>0</v>
      </c>
      <c r="BL278" s="54">
        <f t="shared" si="885"/>
        <v>0</v>
      </c>
      <c r="BM278" s="42"/>
      <c r="BO278" s="54">
        <f>'Norm-coeff'!$C$2+$AX278*'Norm-coeff'!$D$2+$AY278*'Norm-coeff'!$E$2+$AZ278*'Norm-coeff'!$F$2+$BA278*'Norm-coeff'!$G$2+$BB278*'Norm-coeff'!$H$2+$BC278*'Norm-coeff'!$I$2+$BD278*'Norm-coeff'!$J$2+$BE278*'Norm-coeff'!$K$2+$BF278*'Norm-coeff'!$L$2+$BG278*'Norm-coeff'!$M$2+$BH278*'Norm-coeff'!$N$2+$BI278*'Norm-coeff'!$O$2</f>
        <v>5.4045421474420303</v>
      </c>
      <c r="BP278" s="54">
        <f>'Norm-coeff'!$C$3+$AX278*'Norm-coeff'!$D$3+$AY278*'Norm-coeff'!$E$3+$AZ278*'Norm-coeff'!$F$3+$BA278*'Norm-coeff'!$G$3+$BB278*'Norm-coeff'!$H$3+$BC278*'Norm-coeff'!$I$3+$BD278*'Norm-coeff'!$J$3+$BE278*'Norm-coeff'!$K$3+$BF278*'Norm-coeff'!$L$3+$BG278*'Norm-coeff'!$M$3+$BH278*'Norm-coeff'!$N$3+$BI278*'Norm-coeff'!$O$3</f>
        <v>3.15319116612705</v>
      </c>
      <c r="BQ278" s="54">
        <f>'Norm-coeff'!$C$4+$AX278*'Norm-coeff'!$D$4+$AY278*'Norm-coeff'!$E$4+$AZ278*'Norm-coeff'!$F$4+$BA278*'Norm-coeff'!$G$4+$BB278*'Norm-coeff'!$H$4+$BC278*'Norm-coeff'!$I$4+$BD278*'Norm-coeff'!$J$4+$BE278*'Norm-coeff'!$K$4+$BF278*'Norm-coeff'!$L$4+$BG278*'Norm-coeff'!$M$4+$BH278*'Norm-coeff'!$N$4+$BI278*'Norm-coeff'!$O$4</f>
        <v>1.42115649462768</v>
      </c>
      <c r="BR278" s="54">
        <f>'Norm-coeff'!$C$5+$AX278*'Norm-coeff'!$D$5+$AY278*'Norm-coeff'!$E$5+$AZ278*'Norm-coeff'!$F$5+$BA278*'Norm-coeff'!$G$5+$BB278*'Norm-coeff'!$H$5+$BC278*'Norm-coeff'!$I$5+$BD278*'Norm-coeff'!$J$5+$BE278*'Norm-coeff'!$K$5+$BF278*'Norm-coeff'!$L$5+$BG278*'Norm-coeff'!$M$5+$BH278*'Norm-coeff'!$N$5+$BI278*'Norm-coeff'!$O$5</f>
        <v>1.0553329241296201</v>
      </c>
      <c r="BS278" s="54">
        <f>'Norm-coeff'!$C$6+$AX278*'Norm-coeff'!$D$6+$AY278*'Norm-coeff'!$E$6+$AZ278*'Norm-coeff'!$F$6+$BA278*'Norm-coeff'!$G$6+$BB278*'Norm-coeff'!$H$6+$BC278*'Norm-coeff'!$I$6+$BD278*'Norm-coeff'!$J$6+$BE278*'Norm-coeff'!$K$6+$BF278*'Norm-coeff'!$L$6+$BG278*'Norm-coeff'!$M$6+$BH278*'Norm-coeff'!$N$6+$BI278*'Norm-coeff'!$O$6</f>
        <v>-1.48700885495103E-2</v>
      </c>
      <c r="BT278" s="54">
        <f>'Norm-coeff'!$C$7+$AX278*'Norm-coeff'!$D$7+$AY278*'Norm-coeff'!$E$7+$AZ278*'Norm-coeff'!$F$7+$BA278*'Norm-coeff'!$G$7+$BB278*'Norm-coeff'!$H$7+$BC278*'Norm-coeff'!$I$7+$BD278*'Norm-coeff'!$J$7+$BE278*'Norm-coeff'!$K$7+$BF278*'Norm-coeff'!$L$7+$BG278*'Norm-coeff'!$M$7+$BH278*'Norm-coeff'!$N$7+$BI278*'Norm-coeff'!$O$7</f>
        <v>2.0907583608832998</v>
      </c>
      <c r="BU278" s="54">
        <f>'Norm-coeff'!$C$8+$AX278*'Norm-coeff'!$D$8+$AY278*'Norm-coeff'!$E$8+$AZ278*'Norm-coeff'!$F$8+$BA278*'Norm-coeff'!$G$8+$BB278*'Norm-coeff'!$H$8+$BC278*'Norm-coeff'!$I$8+$BD278*'Norm-coeff'!$J$8+$BE278*'Norm-coeff'!$K$8+$BF278*'Norm-coeff'!$L$8+$BG278*'Norm-coeff'!$M$8+$BH278*'Norm-coeff'!$N$8+$BI278*'Norm-coeff'!$O$8</f>
        <v>0.65894159836244504</v>
      </c>
      <c r="BV278" s="54">
        <f>'Norm-coeff'!$C$9+$AX278*'Norm-coeff'!$D$9+$AY278*'Norm-coeff'!$E$9+$AZ278*'Norm-coeff'!$F$9+$BA278*'Norm-coeff'!$G$9+$BB278*'Norm-coeff'!$H$9+$BC278*'Norm-coeff'!$I$9+$BD278*'Norm-coeff'!$J$9+$BE278*'Norm-coeff'!$K$9+$BF278*'Norm-coeff'!$L$9+$BG278*'Norm-coeff'!$M$9+$BH278*'Norm-coeff'!$N$9+$BI278*'Norm-coeff'!$O$9</f>
        <v>1.48961085014701</v>
      </c>
      <c r="BW278" s="54">
        <f>'Norm-coeff'!$C$10+$AX278*'Norm-coeff'!$D$10+$AY278*'Norm-coeff'!$E$10+$AZ278*'Norm-coeff'!$F$10+$BA278*'Norm-coeff'!$G$10+$BB278*'Norm-coeff'!$H$10+$BC278*'Norm-coeff'!$I$10+$BD278*'Norm-coeff'!$J$10+$BE278*'Norm-coeff'!$K$10+$BF278*'Norm-coeff'!$L$10+$BG278*'Norm-coeff'!$M$10+$BH278*'Norm-coeff'!$N$10+$BI278*'Norm-coeff'!$O$10</f>
        <v>1.42058735749591</v>
      </c>
      <c r="BX278" s="54">
        <f>'Norm-coeff'!$C$11+$AX278*'Norm-coeff'!$D$11+$AY278*'Norm-coeff'!$E$11+$AZ278*'Norm-coeff'!$F$11+$BA278*'Norm-coeff'!$G$11+$BB278*'Norm-coeff'!$H$11+$BC278*'Norm-coeff'!$I$11+$BD278*'Norm-coeff'!$J$11+$BE278*'Norm-coeff'!$K$11+$BF278*'Norm-coeff'!$L$11+$BG278*'Norm-coeff'!$M$11+$BH278*'Norm-coeff'!$N$11+$BI278*'Norm-coeff'!$O$11</f>
        <v>0.221233014421479</v>
      </c>
      <c r="BY278" s="54">
        <f>'Norm-coeff'!$C$12+$AX278*'Norm-coeff'!$D$12+$AY278*'Norm-coeff'!$E$12+$AZ278*'Norm-coeff'!$F$12+$BA278*'Norm-coeff'!$G$12+$BB278*'Norm-coeff'!$H$12+$BC278*'Norm-coeff'!$I$12+$BD278*'Norm-coeff'!$J$12+$BE278*'Norm-coeff'!$K$12+$BF278*'Norm-coeff'!$L$12+$BG278*'Norm-coeff'!$M$12+$BH278*'Norm-coeff'!$N$12+$BI278*'Norm-coeff'!$O$12</f>
        <v>0.283527502056037</v>
      </c>
      <c r="BZ278" s="54">
        <f>'Norm-coeff'!$C$13+$AX278*'Norm-coeff'!$D$13+$AY278*'Norm-coeff'!$E$13+$AZ278*'Norm-coeff'!$F$13+$BA278*'Norm-coeff'!$G$13+$BB278*'Norm-coeff'!$H$13+$BC278*'Norm-coeff'!$I$13+$BD278*'Norm-coeff'!$J$13+$BE278*'Norm-coeff'!$K$13+$BF278*'Norm-coeff'!$L$13+$BG278*'Norm-coeff'!$M$13+$BH278*'Norm-coeff'!$N$13+$BI278*'Norm-coeff'!$O$13</f>
        <v>-4.1864930554451202E-2</v>
      </c>
      <c r="CA278" s="54">
        <f>'Norm-coeff'!$C$14+$AX278*'Norm-coeff'!$D$14+$AY278*'Norm-coeff'!$E$14+$AZ278*'Norm-coeff'!$F$14+$BA278*'Norm-coeff'!$G$14+$BB278*'Norm-coeff'!$H$14+$BC278*'Norm-coeff'!$I$14+$BD278*'Norm-coeff'!$J$14+$BE278*'Norm-coeff'!$K$14+$BF278*'Norm-coeff'!$L$14+$BG278*'Norm-coeff'!$M$14+$BH278*'Norm-coeff'!$N$14+$BI278*'Norm-coeff'!$O$14</f>
        <v>4.2526983164477103</v>
      </c>
      <c r="CC278" s="54">
        <f t="shared" si="1010"/>
        <v>0</v>
      </c>
      <c r="CG278" s="54">
        <f t="shared" si="886"/>
        <v>0</v>
      </c>
      <c r="CH278" s="54">
        <f t="shared" si="864"/>
        <v>0</v>
      </c>
      <c r="CI278" s="54">
        <f t="shared" si="887"/>
        <v>0</v>
      </c>
      <c r="CJ278" s="56">
        <f t="shared" si="888"/>
        <v>0</v>
      </c>
      <c r="CK278" s="54">
        <f t="shared" si="889"/>
        <v>0</v>
      </c>
      <c r="CL278" s="54">
        <f t="shared" si="890"/>
        <v>0</v>
      </c>
      <c r="CM278" s="54">
        <f t="shared" si="891"/>
        <v>0</v>
      </c>
      <c r="CN278" s="54">
        <f t="shared" si="892"/>
        <v>0</v>
      </c>
      <c r="CO278" s="54">
        <f t="shared" si="893"/>
        <v>0</v>
      </c>
      <c r="CP278" s="54">
        <f t="shared" si="894"/>
        <v>0</v>
      </c>
      <c r="CQ278" s="54">
        <f t="shared" si="895"/>
        <v>0</v>
      </c>
      <c r="CR278" s="54">
        <f t="shared" si="896"/>
        <v>0</v>
      </c>
      <c r="CS278" s="54">
        <f t="shared" si="897"/>
        <v>0</v>
      </c>
      <c r="CU278" s="54">
        <f t="shared" si="898"/>
        <v>0</v>
      </c>
      <c r="CV278" s="54">
        <f t="shared" si="899"/>
        <v>0</v>
      </c>
      <c r="CW278" s="54">
        <f t="shared" si="900"/>
        <v>0</v>
      </c>
      <c r="CX278" s="54">
        <f t="shared" si="901"/>
        <v>0</v>
      </c>
      <c r="CZ278" s="54">
        <f t="shared" si="902"/>
        <v>0</v>
      </c>
      <c r="DA278" s="54">
        <f t="shared" si="903"/>
        <v>0</v>
      </c>
      <c r="DB278" s="54">
        <f t="shared" si="904"/>
        <v>0</v>
      </c>
      <c r="DC278" s="54">
        <f t="shared" si="905"/>
        <v>0</v>
      </c>
      <c r="DD278" s="54">
        <f t="shared" si="906"/>
        <v>0</v>
      </c>
      <c r="DE278" s="54">
        <f t="shared" si="907"/>
        <v>0</v>
      </c>
      <c r="DF278" s="54">
        <f t="shared" si="908"/>
        <v>0</v>
      </c>
      <c r="DG278" s="54">
        <f t="shared" si="909"/>
        <v>2</v>
      </c>
      <c r="DH278" s="71">
        <f t="shared" si="910"/>
        <v>0</v>
      </c>
      <c r="DI278" s="71">
        <f t="shared" si="911"/>
        <v>0</v>
      </c>
      <c r="DJ278" s="54">
        <f t="shared" si="912"/>
        <v>0</v>
      </c>
      <c r="DK278" s="54">
        <f t="shared" si="913"/>
        <v>2</v>
      </c>
      <c r="DL278" s="4">
        <f t="shared" si="838"/>
        <v>0</v>
      </c>
      <c r="DM278" s="3">
        <f t="shared" si="914"/>
        <v>0</v>
      </c>
      <c r="DN278" s="3">
        <f t="shared" si="915"/>
        <v>0</v>
      </c>
      <c r="DO278" s="4" t="e">
        <f t="shared" si="916"/>
        <v>#DIV/0!</v>
      </c>
      <c r="DP278" s="57"/>
      <c r="DQ278" s="57"/>
      <c r="DR278" s="56">
        <f t="shared" si="839"/>
        <v>2</v>
      </c>
      <c r="DS278" s="56">
        <f t="shared" si="840"/>
        <v>0</v>
      </c>
      <c r="DT278" s="38">
        <f t="shared" si="841"/>
        <v>0</v>
      </c>
      <c r="DU278" s="38">
        <f t="shared" si="917"/>
        <v>2</v>
      </c>
      <c r="DV278" s="38">
        <f t="shared" si="842"/>
        <v>0</v>
      </c>
      <c r="DW278" s="39">
        <f t="shared" si="843"/>
        <v>0</v>
      </c>
      <c r="DX278" s="39">
        <f t="shared" si="844"/>
        <v>0</v>
      </c>
      <c r="DY278" s="39">
        <f t="shared" si="845"/>
        <v>0</v>
      </c>
      <c r="DZ278" s="39">
        <f t="shared" si="846"/>
        <v>0</v>
      </c>
      <c r="EA278" s="39">
        <f t="shared" si="847"/>
        <v>0</v>
      </c>
      <c r="EB278" s="37" t="e">
        <f t="shared" si="918"/>
        <v>#DIV/0!</v>
      </c>
      <c r="EC278" s="37" t="e">
        <f t="shared" si="919"/>
        <v>#DIV/0!</v>
      </c>
      <c r="ED278" s="37" t="e">
        <f t="shared" si="920"/>
        <v>#DIV/0!</v>
      </c>
      <c r="EE278" s="37" t="e">
        <f t="shared" si="921"/>
        <v>#DIV/0!</v>
      </c>
      <c r="EF278" s="39" t="e">
        <f t="shared" si="922"/>
        <v>#DIV/0!</v>
      </c>
      <c r="EG278" s="37" t="e">
        <f t="shared" si="923"/>
        <v>#DIV/0!</v>
      </c>
      <c r="EH278" s="37" t="e">
        <f t="shared" si="924"/>
        <v>#DIV/0!</v>
      </c>
      <c r="EI278" s="11" t="b">
        <f t="shared" si="925"/>
        <v>1</v>
      </c>
      <c r="EJ278" s="11" t="b">
        <f t="shared" si="926"/>
        <v>0</v>
      </c>
      <c r="EK278" s="39" t="e">
        <f t="shared" si="927"/>
        <v>#DIV/0!</v>
      </c>
      <c r="EL278" s="39" t="e">
        <f t="shared" si="928"/>
        <v>#DIV/0!</v>
      </c>
      <c r="EM278" s="39" t="e">
        <f t="shared" si="929"/>
        <v>#DIV/0!</v>
      </c>
      <c r="EN278" s="39" t="e">
        <f t="shared" si="930"/>
        <v>#DIV/0!</v>
      </c>
      <c r="EO278" s="39" t="e">
        <f t="shared" si="931"/>
        <v>#DIV/0!</v>
      </c>
      <c r="EP278" s="39" t="e">
        <f t="shared" si="932"/>
        <v>#DIV/0!</v>
      </c>
      <c r="EQ278" s="39" t="e">
        <f t="shared" si="933"/>
        <v>#DIV/0!</v>
      </c>
      <c r="ER278" s="39" t="e">
        <f t="shared" si="934"/>
        <v>#DIV/0!</v>
      </c>
      <c r="ES278" s="58" t="str">
        <f t="shared" si="935"/>
        <v>(OH,F,Cl)-dominate amphibole</v>
      </c>
      <c r="ET278" s="58" t="e">
        <f t="shared" si="936"/>
        <v>#N/A</v>
      </c>
      <c r="EU278" s="56">
        <f t="shared" si="848"/>
        <v>0</v>
      </c>
      <c r="EV278" s="56">
        <f t="shared" si="849"/>
        <v>0</v>
      </c>
      <c r="EW278" s="56">
        <f t="shared" si="850"/>
        <v>0</v>
      </c>
      <c r="EX278" s="56">
        <f t="shared" si="851"/>
        <v>0</v>
      </c>
      <c r="EY278" s="56">
        <f t="shared" si="852"/>
        <v>0</v>
      </c>
      <c r="EZ278" s="56">
        <f t="shared" si="853"/>
        <v>0</v>
      </c>
      <c r="FA278" s="39">
        <f t="shared" si="854"/>
        <v>0</v>
      </c>
      <c r="FB278" s="39">
        <f t="shared" si="855"/>
        <v>0</v>
      </c>
      <c r="FC278" s="54">
        <f t="shared" si="856"/>
        <v>0</v>
      </c>
      <c r="FD278" s="54">
        <f t="shared" si="857"/>
        <v>0</v>
      </c>
      <c r="FE278" s="39">
        <f t="shared" si="858"/>
        <v>0</v>
      </c>
      <c r="FF278" s="54">
        <f t="shared" si="859"/>
        <v>0</v>
      </c>
      <c r="FG278" s="39">
        <f t="shared" si="860"/>
        <v>0</v>
      </c>
      <c r="FH278" s="39">
        <f t="shared" si="937"/>
        <v>0</v>
      </c>
      <c r="FI278" s="39">
        <f t="shared" si="938"/>
        <v>0</v>
      </c>
      <c r="FJ278" s="39">
        <f t="shared" si="939"/>
        <v>0</v>
      </c>
      <c r="FK278" s="39" t="e">
        <f t="shared" si="940"/>
        <v>#DIV/0!</v>
      </c>
      <c r="FL278" s="39" t="e">
        <f t="shared" si="941"/>
        <v>#DIV/0!</v>
      </c>
      <c r="FM278" s="39" t="e">
        <f t="shared" si="942"/>
        <v>#DIV/0!</v>
      </c>
      <c r="FN278" s="39">
        <f t="shared" si="943"/>
        <v>1</v>
      </c>
      <c r="FO278" s="39">
        <f t="shared" si="861"/>
        <v>0</v>
      </c>
      <c r="FP278" s="39">
        <f t="shared" si="862"/>
        <v>0</v>
      </c>
      <c r="FQ278" s="39">
        <f t="shared" si="863"/>
        <v>0</v>
      </c>
      <c r="FR278" s="39">
        <f t="shared" si="944"/>
        <v>0</v>
      </c>
      <c r="FS278" s="39">
        <f t="shared" si="945"/>
        <v>0</v>
      </c>
      <c r="FU278" s="39" t="e">
        <f t="shared" si="946"/>
        <v>#DIV/0!</v>
      </c>
      <c r="FV278" s="39" t="e">
        <f t="shared" si="947"/>
        <v>#DIV/0!</v>
      </c>
      <c r="FW278" s="39" t="e">
        <f t="shared" si="948"/>
        <v>#DIV/0!</v>
      </c>
      <c r="FY278" s="39" t="e">
        <f t="shared" si="949"/>
        <v>#DIV/0!</v>
      </c>
      <c r="FZ278" s="39" t="e">
        <f t="shared" si="950"/>
        <v>#DIV/0!</v>
      </c>
      <c r="GA278" s="39" t="e">
        <f t="shared" si="951"/>
        <v>#DIV/0!</v>
      </c>
      <c r="GB278" s="39" t="e">
        <f t="shared" si="952"/>
        <v>#DIV/0!</v>
      </c>
      <c r="GC278" s="39" t="e">
        <f t="shared" si="953"/>
        <v>#DIV/0!</v>
      </c>
      <c r="GD278" s="39" t="e">
        <f t="shared" si="954"/>
        <v>#DIV/0!</v>
      </c>
      <c r="GE278" s="39" t="e">
        <f t="shared" si="955"/>
        <v>#DIV/0!</v>
      </c>
      <c r="GF278" s="39" t="e">
        <f t="shared" si="956"/>
        <v>#DIV/0!</v>
      </c>
      <c r="GG278" s="39" t="e">
        <f t="shared" si="957"/>
        <v>#DIV/0!</v>
      </c>
      <c r="GH278" s="39" t="e">
        <f t="shared" si="958"/>
        <v>#DIV/0!</v>
      </c>
      <c r="GI278" s="39"/>
      <c r="GJ278" s="39" t="e">
        <f t="shared" si="959"/>
        <v>#DIV/0!</v>
      </c>
      <c r="GK278" s="39" t="e">
        <f t="shared" si="960"/>
        <v>#DIV/0!</v>
      </c>
      <c r="GL278" s="39" t="e">
        <f t="shared" si="961"/>
        <v>#DIV/0!</v>
      </c>
      <c r="GM278" s="39" t="e">
        <f t="shared" si="962"/>
        <v>#DIV/0!</v>
      </c>
      <c r="GN278" s="39" t="e">
        <f t="shared" si="963"/>
        <v>#DIV/0!</v>
      </c>
      <c r="GO278" s="57"/>
      <c r="GP278" s="57" t="e">
        <f t="shared" si="964"/>
        <v>#DIV/0!</v>
      </c>
      <c r="GQ278" s="59" t="e">
        <f t="shared" si="965"/>
        <v>#DIV/0!</v>
      </c>
      <c r="GR278" s="41" t="e">
        <f t="shared" si="966"/>
        <v>#DIV/0!</v>
      </c>
      <c r="GS278" s="57" t="e">
        <f t="shared" si="967"/>
        <v>#DIV/0!</v>
      </c>
      <c r="GT278" s="57" t="e">
        <f t="shared" si="968"/>
        <v>#DIV/0!</v>
      </c>
      <c r="GU278" s="57" t="e">
        <f t="shared" si="969"/>
        <v>#DIV/0!</v>
      </c>
      <c r="GV278" s="57"/>
      <c r="GW278" s="42" t="e">
        <f t="shared" si="970"/>
        <v>#DIV/0!</v>
      </c>
      <c r="GX278" s="42" t="e">
        <f t="shared" si="971"/>
        <v>#DIV/0!</v>
      </c>
      <c r="GY278" s="42" t="e">
        <f t="shared" si="972"/>
        <v>#DIV/0!</v>
      </c>
      <c r="GZ278" s="57"/>
      <c r="HA278" s="2" t="e">
        <f t="shared" si="973"/>
        <v>#DIV/0!</v>
      </c>
      <c r="HB278" s="2" t="e">
        <f t="shared" si="974"/>
        <v>#DIV/0!</v>
      </c>
      <c r="HC278" s="2" t="e">
        <f t="shared" si="975"/>
        <v>#DIV/0!</v>
      </c>
      <c r="HD278" s="2" t="e">
        <f t="shared" si="976"/>
        <v>#DIV/0!</v>
      </c>
      <c r="HE278" s="2" t="e">
        <f t="shared" si="977"/>
        <v>#DIV/0!</v>
      </c>
      <c r="HF278" s="2" t="e">
        <f t="shared" si="978"/>
        <v>#DIV/0!</v>
      </c>
      <c r="HG278" s="2" t="e">
        <f t="shared" si="979"/>
        <v>#DIV/0!</v>
      </c>
      <c r="HH278" s="2" t="e">
        <f t="shared" si="980"/>
        <v>#DIV/0!</v>
      </c>
      <c r="HI278" s="2" t="e">
        <f t="shared" si="981"/>
        <v>#DIV/0!</v>
      </c>
      <c r="HJ278" s="11" t="e">
        <f t="shared" si="982"/>
        <v>#DIV/0!</v>
      </c>
      <c r="HK278" s="60" t="e">
        <f t="shared" si="983"/>
        <v>#DIV/0!</v>
      </c>
      <c r="HL278" s="57"/>
      <c r="HM278" s="57" t="e">
        <f t="shared" si="984"/>
        <v>#DIV/0!</v>
      </c>
      <c r="HN278" s="57" t="e">
        <f t="shared" si="985"/>
        <v>#DIV/0!</v>
      </c>
      <c r="HO278" s="57" t="e">
        <f t="shared" si="986"/>
        <v>#DIV/0!</v>
      </c>
      <c r="HP278" s="57" t="e">
        <f t="shared" si="987"/>
        <v>#DIV/0!</v>
      </c>
      <c r="HQ278" s="57" t="e">
        <f t="shared" si="988"/>
        <v>#DIV/0!</v>
      </c>
      <c r="HR278" s="57"/>
      <c r="HS278" s="57" t="e">
        <f t="shared" si="989"/>
        <v>#DIV/0!</v>
      </c>
      <c r="HT278" s="57" t="e">
        <f t="shared" si="990"/>
        <v>#DIV/0!</v>
      </c>
      <c r="HU278" s="57" t="e">
        <f t="shared" si="991"/>
        <v>#DIV/0!</v>
      </c>
      <c r="HV278" s="57" t="e">
        <f t="shared" si="992"/>
        <v>#DIV/0!</v>
      </c>
      <c r="HW278" s="57" t="e">
        <f t="shared" si="993"/>
        <v>#DIV/0!</v>
      </c>
      <c r="HX278" s="57"/>
      <c r="HY278" s="57" t="e">
        <f t="shared" si="994"/>
        <v>#DIV/0!</v>
      </c>
      <c r="HZ278" s="57" t="e">
        <f t="shared" si="995"/>
        <v>#DIV/0!</v>
      </c>
      <c r="IA278" s="57"/>
      <c r="IB278" s="61">
        <f t="shared" si="996"/>
        <v>0</v>
      </c>
      <c r="IC278" s="57" t="str">
        <f t="shared" si="997"/>
        <v/>
      </c>
      <c r="ID278" s="42"/>
      <c r="IE278" s="2" t="str">
        <f t="shared" si="998"/>
        <v/>
      </c>
      <c r="IF278" s="60" t="e">
        <f t="shared" si="999"/>
        <v>#DIV/0!</v>
      </c>
      <c r="IG278" s="60" t="str">
        <f t="shared" si="1000"/>
        <v/>
      </c>
      <c r="IH278" s="60" t="str">
        <f t="shared" si="1001"/>
        <v>zinco-</v>
      </c>
      <c r="II278" s="60" t="str">
        <f t="shared" si="1002"/>
        <v>mangano-</v>
      </c>
      <c r="IJ278" s="60" t="e">
        <f t="shared" si="1003"/>
        <v>#DIV/0!</v>
      </c>
      <c r="IK278" s="60" t="e">
        <f t="shared" si="1004"/>
        <v>#DIV/0!</v>
      </c>
      <c r="IL278" s="60" t="e">
        <f t="shared" si="1005"/>
        <v>#DIV/0!</v>
      </c>
      <c r="IM278" s="60" t="e">
        <f t="shared" si="1006"/>
        <v>#DIV/0!</v>
      </c>
      <c r="IN278" s="60" t="str">
        <f t="shared" si="1007"/>
        <v/>
      </c>
      <c r="IO278" s="60" t="str">
        <f t="shared" si="1008"/>
        <v/>
      </c>
      <c r="IP278" s="57"/>
      <c r="IQ278" s="57" t="str">
        <f t="shared" si="1009"/>
        <v>ERROR!!</v>
      </c>
    </row>
    <row r="279" spans="24:251">
      <c r="X279" s="29">
        <f t="shared" si="865"/>
        <v>0</v>
      </c>
      <c r="Y279" s="29">
        <f t="shared" si="866"/>
        <v>0</v>
      </c>
      <c r="Z279" s="29" t="e">
        <f t="shared" si="867"/>
        <v>#DIV/0!</v>
      </c>
      <c r="AA279" s="29" t="e">
        <f t="shared" si="868"/>
        <v>#DIV/0!</v>
      </c>
      <c r="AB279" s="29" t="e">
        <f t="shared" si="869"/>
        <v>#DIV/0!</v>
      </c>
      <c r="AC279" s="29" t="e">
        <f t="shared" si="870"/>
        <v>#DIV/0!</v>
      </c>
      <c r="AF279" s="23">
        <v>60.084299999999999</v>
      </c>
      <c r="AG279" s="23">
        <v>79.878799999999998</v>
      </c>
      <c r="AH279" s="23">
        <v>101.96120000000001</v>
      </c>
      <c r="AI279" s="23">
        <v>151.99039999999999</v>
      </c>
      <c r="AJ279" s="23">
        <v>159.69</v>
      </c>
      <c r="AK279" s="23">
        <v>71.846400000000003</v>
      </c>
      <c r="AL279" s="23">
        <v>70.9375</v>
      </c>
      <c r="AM279" s="23">
        <v>40.304400000000001</v>
      </c>
      <c r="AN279" s="23">
        <v>56.077399999999997</v>
      </c>
      <c r="AO279" s="23">
        <v>61.978999999999999</v>
      </c>
      <c r="AP279" s="23">
        <v>94.195999999999998</v>
      </c>
      <c r="AQ279" s="23">
        <v>18.998000000000001</v>
      </c>
      <c r="AR279" s="23">
        <v>35.450000000000003</v>
      </c>
      <c r="AS279" s="23">
        <v>29.88</v>
      </c>
      <c r="AT279" s="23">
        <v>74.691999999999993</v>
      </c>
      <c r="AU279" s="23">
        <v>81.39</v>
      </c>
      <c r="AX279" s="54">
        <f t="shared" si="871"/>
        <v>0</v>
      </c>
      <c r="AY279" s="54">
        <f t="shared" si="872"/>
        <v>0</v>
      </c>
      <c r="AZ279" s="54">
        <f t="shared" si="873"/>
        <v>0</v>
      </c>
      <c r="BA279" s="54">
        <f t="shared" si="874"/>
        <v>0</v>
      </c>
      <c r="BB279" s="54">
        <f t="shared" si="875"/>
        <v>0</v>
      </c>
      <c r="BC279" s="54">
        <f t="shared" si="876"/>
        <v>0</v>
      </c>
      <c r="BD279" s="54">
        <f t="shared" si="877"/>
        <v>0</v>
      </c>
      <c r="BE279" s="54">
        <f t="shared" si="878"/>
        <v>0</v>
      </c>
      <c r="BF279" s="54">
        <f t="shared" si="879"/>
        <v>0</v>
      </c>
      <c r="BG279" s="54">
        <f t="shared" si="880"/>
        <v>0</v>
      </c>
      <c r="BH279" s="54">
        <f t="shared" si="881"/>
        <v>0</v>
      </c>
      <c r="BI279" s="54">
        <f t="shared" si="882"/>
        <v>0</v>
      </c>
      <c r="BJ279" s="54">
        <f t="shared" si="883"/>
        <v>0</v>
      </c>
      <c r="BK279" s="54">
        <f t="shared" si="884"/>
        <v>0</v>
      </c>
      <c r="BL279" s="54">
        <f t="shared" si="885"/>
        <v>0</v>
      </c>
      <c r="BM279" s="42"/>
      <c r="BO279" s="54">
        <f>'Norm-coeff'!$C$2+$AX279*'Norm-coeff'!$D$2+$AY279*'Norm-coeff'!$E$2+$AZ279*'Norm-coeff'!$F$2+$BA279*'Norm-coeff'!$G$2+$BB279*'Norm-coeff'!$H$2+$BC279*'Norm-coeff'!$I$2+$BD279*'Norm-coeff'!$J$2+$BE279*'Norm-coeff'!$K$2+$BF279*'Norm-coeff'!$L$2+$BG279*'Norm-coeff'!$M$2+$BH279*'Norm-coeff'!$N$2+$BI279*'Norm-coeff'!$O$2</f>
        <v>5.4045421474420303</v>
      </c>
      <c r="BP279" s="54">
        <f>'Norm-coeff'!$C$3+$AX279*'Norm-coeff'!$D$3+$AY279*'Norm-coeff'!$E$3+$AZ279*'Norm-coeff'!$F$3+$BA279*'Norm-coeff'!$G$3+$BB279*'Norm-coeff'!$H$3+$BC279*'Norm-coeff'!$I$3+$BD279*'Norm-coeff'!$J$3+$BE279*'Norm-coeff'!$K$3+$BF279*'Norm-coeff'!$L$3+$BG279*'Norm-coeff'!$M$3+$BH279*'Norm-coeff'!$N$3+$BI279*'Norm-coeff'!$O$3</f>
        <v>3.15319116612705</v>
      </c>
      <c r="BQ279" s="54">
        <f>'Norm-coeff'!$C$4+$AX279*'Norm-coeff'!$D$4+$AY279*'Norm-coeff'!$E$4+$AZ279*'Norm-coeff'!$F$4+$BA279*'Norm-coeff'!$G$4+$BB279*'Norm-coeff'!$H$4+$BC279*'Norm-coeff'!$I$4+$BD279*'Norm-coeff'!$J$4+$BE279*'Norm-coeff'!$K$4+$BF279*'Norm-coeff'!$L$4+$BG279*'Norm-coeff'!$M$4+$BH279*'Norm-coeff'!$N$4+$BI279*'Norm-coeff'!$O$4</f>
        <v>1.42115649462768</v>
      </c>
      <c r="BR279" s="54">
        <f>'Norm-coeff'!$C$5+$AX279*'Norm-coeff'!$D$5+$AY279*'Norm-coeff'!$E$5+$AZ279*'Norm-coeff'!$F$5+$BA279*'Norm-coeff'!$G$5+$BB279*'Norm-coeff'!$H$5+$BC279*'Norm-coeff'!$I$5+$BD279*'Norm-coeff'!$J$5+$BE279*'Norm-coeff'!$K$5+$BF279*'Norm-coeff'!$L$5+$BG279*'Norm-coeff'!$M$5+$BH279*'Norm-coeff'!$N$5+$BI279*'Norm-coeff'!$O$5</f>
        <v>1.0553329241296201</v>
      </c>
      <c r="BS279" s="54">
        <f>'Norm-coeff'!$C$6+$AX279*'Norm-coeff'!$D$6+$AY279*'Norm-coeff'!$E$6+$AZ279*'Norm-coeff'!$F$6+$BA279*'Norm-coeff'!$G$6+$BB279*'Norm-coeff'!$H$6+$BC279*'Norm-coeff'!$I$6+$BD279*'Norm-coeff'!$J$6+$BE279*'Norm-coeff'!$K$6+$BF279*'Norm-coeff'!$L$6+$BG279*'Norm-coeff'!$M$6+$BH279*'Norm-coeff'!$N$6+$BI279*'Norm-coeff'!$O$6</f>
        <v>-1.48700885495103E-2</v>
      </c>
      <c r="BT279" s="54">
        <f>'Norm-coeff'!$C$7+$AX279*'Norm-coeff'!$D$7+$AY279*'Norm-coeff'!$E$7+$AZ279*'Norm-coeff'!$F$7+$BA279*'Norm-coeff'!$G$7+$BB279*'Norm-coeff'!$H$7+$BC279*'Norm-coeff'!$I$7+$BD279*'Norm-coeff'!$J$7+$BE279*'Norm-coeff'!$K$7+$BF279*'Norm-coeff'!$L$7+$BG279*'Norm-coeff'!$M$7+$BH279*'Norm-coeff'!$N$7+$BI279*'Norm-coeff'!$O$7</f>
        <v>2.0907583608832998</v>
      </c>
      <c r="BU279" s="54">
        <f>'Norm-coeff'!$C$8+$AX279*'Norm-coeff'!$D$8+$AY279*'Norm-coeff'!$E$8+$AZ279*'Norm-coeff'!$F$8+$BA279*'Norm-coeff'!$G$8+$BB279*'Norm-coeff'!$H$8+$BC279*'Norm-coeff'!$I$8+$BD279*'Norm-coeff'!$J$8+$BE279*'Norm-coeff'!$K$8+$BF279*'Norm-coeff'!$L$8+$BG279*'Norm-coeff'!$M$8+$BH279*'Norm-coeff'!$N$8+$BI279*'Norm-coeff'!$O$8</f>
        <v>0.65894159836244504</v>
      </c>
      <c r="BV279" s="54">
        <f>'Norm-coeff'!$C$9+$AX279*'Norm-coeff'!$D$9+$AY279*'Norm-coeff'!$E$9+$AZ279*'Norm-coeff'!$F$9+$BA279*'Norm-coeff'!$G$9+$BB279*'Norm-coeff'!$H$9+$BC279*'Norm-coeff'!$I$9+$BD279*'Norm-coeff'!$J$9+$BE279*'Norm-coeff'!$K$9+$BF279*'Norm-coeff'!$L$9+$BG279*'Norm-coeff'!$M$9+$BH279*'Norm-coeff'!$N$9+$BI279*'Norm-coeff'!$O$9</f>
        <v>1.48961085014701</v>
      </c>
      <c r="BW279" s="54">
        <f>'Norm-coeff'!$C$10+$AX279*'Norm-coeff'!$D$10+$AY279*'Norm-coeff'!$E$10+$AZ279*'Norm-coeff'!$F$10+$BA279*'Norm-coeff'!$G$10+$BB279*'Norm-coeff'!$H$10+$BC279*'Norm-coeff'!$I$10+$BD279*'Norm-coeff'!$J$10+$BE279*'Norm-coeff'!$K$10+$BF279*'Norm-coeff'!$L$10+$BG279*'Norm-coeff'!$M$10+$BH279*'Norm-coeff'!$N$10+$BI279*'Norm-coeff'!$O$10</f>
        <v>1.42058735749591</v>
      </c>
      <c r="BX279" s="54">
        <f>'Norm-coeff'!$C$11+$AX279*'Norm-coeff'!$D$11+$AY279*'Norm-coeff'!$E$11+$AZ279*'Norm-coeff'!$F$11+$BA279*'Norm-coeff'!$G$11+$BB279*'Norm-coeff'!$H$11+$BC279*'Norm-coeff'!$I$11+$BD279*'Norm-coeff'!$J$11+$BE279*'Norm-coeff'!$K$11+$BF279*'Norm-coeff'!$L$11+$BG279*'Norm-coeff'!$M$11+$BH279*'Norm-coeff'!$N$11+$BI279*'Norm-coeff'!$O$11</f>
        <v>0.221233014421479</v>
      </c>
      <c r="BY279" s="54">
        <f>'Norm-coeff'!$C$12+$AX279*'Norm-coeff'!$D$12+$AY279*'Norm-coeff'!$E$12+$AZ279*'Norm-coeff'!$F$12+$BA279*'Norm-coeff'!$G$12+$BB279*'Norm-coeff'!$H$12+$BC279*'Norm-coeff'!$I$12+$BD279*'Norm-coeff'!$J$12+$BE279*'Norm-coeff'!$K$12+$BF279*'Norm-coeff'!$L$12+$BG279*'Norm-coeff'!$M$12+$BH279*'Norm-coeff'!$N$12+$BI279*'Norm-coeff'!$O$12</f>
        <v>0.283527502056037</v>
      </c>
      <c r="BZ279" s="54">
        <f>'Norm-coeff'!$C$13+$AX279*'Norm-coeff'!$D$13+$AY279*'Norm-coeff'!$E$13+$AZ279*'Norm-coeff'!$F$13+$BA279*'Norm-coeff'!$G$13+$BB279*'Norm-coeff'!$H$13+$BC279*'Norm-coeff'!$I$13+$BD279*'Norm-coeff'!$J$13+$BE279*'Norm-coeff'!$K$13+$BF279*'Norm-coeff'!$L$13+$BG279*'Norm-coeff'!$M$13+$BH279*'Norm-coeff'!$N$13+$BI279*'Norm-coeff'!$O$13</f>
        <v>-4.1864930554451202E-2</v>
      </c>
      <c r="CA279" s="54">
        <f>'Norm-coeff'!$C$14+$AX279*'Norm-coeff'!$D$14+$AY279*'Norm-coeff'!$E$14+$AZ279*'Norm-coeff'!$F$14+$BA279*'Norm-coeff'!$G$14+$BB279*'Norm-coeff'!$H$14+$BC279*'Norm-coeff'!$I$14+$BD279*'Norm-coeff'!$J$14+$BE279*'Norm-coeff'!$K$14+$BF279*'Norm-coeff'!$L$14+$BG279*'Norm-coeff'!$M$14+$BH279*'Norm-coeff'!$N$14+$BI279*'Norm-coeff'!$O$14</f>
        <v>4.2526983164477103</v>
      </c>
      <c r="CC279" s="54">
        <f t="shared" si="1010"/>
        <v>0</v>
      </c>
      <c r="CG279" s="54">
        <f t="shared" si="886"/>
        <v>0</v>
      </c>
      <c r="CH279" s="54">
        <f t="shared" si="864"/>
        <v>0</v>
      </c>
      <c r="CI279" s="54">
        <f t="shared" si="887"/>
        <v>0</v>
      </c>
      <c r="CJ279" s="56">
        <f t="shared" si="888"/>
        <v>0</v>
      </c>
      <c r="CK279" s="54">
        <f t="shared" si="889"/>
        <v>0</v>
      </c>
      <c r="CL279" s="54">
        <f t="shared" si="890"/>
        <v>0</v>
      </c>
      <c r="CM279" s="54">
        <f t="shared" si="891"/>
        <v>0</v>
      </c>
      <c r="CN279" s="54">
        <f t="shared" si="892"/>
        <v>0</v>
      </c>
      <c r="CO279" s="54">
        <f t="shared" si="893"/>
        <v>0</v>
      </c>
      <c r="CP279" s="54">
        <f t="shared" si="894"/>
        <v>0</v>
      </c>
      <c r="CQ279" s="54">
        <f t="shared" si="895"/>
        <v>0</v>
      </c>
      <c r="CR279" s="54">
        <f t="shared" si="896"/>
        <v>0</v>
      </c>
      <c r="CS279" s="54">
        <f t="shared" si="897"/>
        <v>0</v>
      </c>
      <c r="CU279" s="54">
        <f t="shared" si="898"/>
        <v>0</v>
      </c>
      <c r="CV279" s="54">
        <f t="shared" si="899"/>
        <v>0</v>
      </c>
      <c r="CW279" s="54">
        <f t="shared" si="900"/>
        <v>0</v>
      </c>
      <c r="CX279" s="54">
        <f t="shared" si="901"/>
        <v>0</v>
      </c>
      <c r="CZ279" s="54">
        <f t="shared" si="902"/>
        <v>0</v>
      </c>
      <c r="DA279" s="54">
        <f t="shared" si="903"/>
        <v>0</v>
      </c>
      <c r="DB279" s="54">
        <f t="shared" si="904"/>
        <v>0</v>
      </c>
      <c r="DC279" s="54">
        <f t="shared" si="905"/>
        <v>0</v>
      </c>
      <c r="DD279" s="54">
        <f t="shared" si="906"/>
        <v>0</v>
      </c>
      <c r="DE279" s="54">
        <f t="shared" si="907"/>
        <v>0</v>
      </c>
      <c r="DF279" s="54">
        <f t="shared" si="908"/>
        <v>0</v>
      </c>
      <c r="DG279" s="54">
        <f t="shared" si="909"/>
        <v>2</v>
      </c>
      <c r="DH279" s="71">
        <f t="shared" si="910"/>
        <v>0</v>
      </c>
      <c r="DI279" s="71">
        <f t="shared" si="911"/>
        <v>0</v>
      </c>
      <c r="DJ279" s="54">
        <f t="shared" si="912"/>
        <v>0</v>
      </c>
      <c r="DK279" s="54">
        <f t="shared" si="913"/>
        <v>2</v>
      </c>
      <c r="DL279" s="4">
        <f t="shared" si="838"/>
        <v>0</v>
      </c>
      <c r="DM279" s="3">
        <f t="shared" si="914"/>
        <v>0</v>
      </c>
      <c r="DN279" s="3">
        <f t="shared" si="915"/>
        <v>0</v>
      </c>
      <c r="DO279" s="4" t="e">
        <f t="shared" si="916"/>
        <v>#DIV/0!</v>
      </c>
      <c r="DP279" s="57"/>
      <c r="DQ279" s="57"/>
      <c r="DR279" s="56">
        <f t="shared" si="839"/>
        <v>2</v>
      </c>
      <c r="DS279" s="56">
        <f t="shared" si="840"/>
        <v>0</v>
      </c>
      <c r="DT279" s="38">
        <f t="shared" si="841"/>
        <v>0</v>
      </c>
      <c r="DU279" s="38">
        <f t="shared" si="917"/>
        <v>2</v>
      </c>
      <c r="DV279" s="38">
        <f t="shared" si="842"/>
        <v>0</v>
      </c>
      <c r="DW279" s="39">
        <f t="shared" si="843"/>
        <v>0</v>
      </c>
      <c r="DX279" s="39">
        <f t="shared" si="844"/>
        <v>0</v>
      </c>
      <c r="DY279" s="39">
        <f t="shared" si="845"/>
        <v>0</v>
      </c>
      <c r="DZ279" s="39">
        <f t="shared" si="846"/>
        <v>0</v>
      </c>
      <c r="EA279" s="39">
        <f t="shared" si="847"/>
        <v>0</v>
      </c>
      <c r="EB279" s="37" t="e">
        <f t="shared" si="918"/>
        <v>#DIV/0!</v>
      </c>
      <c r="EC279" s="37" t="e">
        <f t="shared" si="919"/>
        <v>#DIV/0!</v>
      </c>
      <c r="ED279" s="37" t="e">
        <f t="shared" si="920"/>
        <v>#DIV/0!</v>
      </c>
      <c r="EE279" s="37" t="e">
        <f t="shared" si="921"/>
        <v>#DIV/0!</v>
      </c>
      <c r="EF279" s="39" t="e">
        <f t="shared" si="922"/>
        <v>#DIV/0!</v>
      </c>
      <c r="EG279" s="37" t="e">
        <f t="shared" si="923"/>
        <v>#DIV/0!</v>
      </c>
      <c r="EH279" s="37" t="e">
        <f t="shared" si="924"/>
        <v>#DIV/0!</v>
      </c>
      <c r="EI279" s="11" t="b">
        <f t="shared" si="925"/>
        <v>1</v>
      </c>
      <c r="EJ279" s="11" t="b">
        <f t="shared" si="926"/>
        <v>0</v>
      </c>
      <c r="EK279" s="39" t="e">
        <f t="shared" si="927"/>
        <v>#DIV/0!</v>
      </c>
      <c r="EL279" s="39" t="e">
        <f t="shared" si="928"/>
        <v>#DIV/0!</v>
      </c>
      <c r="EM279" s="39" t="e">
        <f t="shared" si="929"/>
        <v>#DIV/0!</v>
      </c>
      <c r="EN279" s="39" t="e">
        <f t="shared" si="930"/>
        <v>#DIV/0!</v>
      </c>
      <c r="EO279" s="39" t="e">
        <f t="shared" si="931"/>
        <v>#DIV/0!</v>
      </c>
      <c r="EP279" s="39" t="e">
        <f t="shared" si="932"/>
        <v>#DIV/0!</v>
      </c>
      <c r="EQ279" s="39" t="e">
        <f t="shared" si="933"/>
        <v>#DIV/0!</v>
      </c>
      <c r="ER279" s="39" t="e">
        <f t="shared" si="934"/>
        <v>#DIV/0!</v>
      </c>
      <c r="ES279" s="58" t="str">
        <f t="shared" si="935"/>
        <v>(OH,F,Cl)-dominate amphibole</v>
      </c>
      <c r="ET279" s="58" t="e">
        <f t="shared" si="936"/>
        <v>#N/A</v>
      </c>
      <c r="EU279" s="56">
        <f t="shared" si="848"/>
        <v>0</v>
      </c>
      <c r="EV279" s="56">
        <f t="shared" si="849"/>
        <v>0</v>
      </c>
      <c r="EW279" s="56">
        <f t="shared" si="850"/>
        <v>0</v>
      </c>
      <c r="EX279" s="56">
        <f t="shared" si="851"/>
        <v>0</v>
      </c>
      <c r="EY279" s="56">
        <f t="shared" si="852"/>
        <v>0</v>
      </c>
      <c r="EZ279" s="56">
        <f t="shared" si="853"/>
        <v>0</v>
      </c>
      <c r="FA279" s="39">
        <f t="shared" si="854"/>
        <v>0</v>
      </c>
      <c r="FB279" s="39">
        <f t="shared" si="855"/>
        <v>0</v>
      </c>
      <c r="FC279" s="54">
        <f t="shared" si="856"/>
        <v>0</v>
      </c>
      <c r="FD279" s="54">
        <f t="shared" si="857"/>
        <v>0</v>
      </c>
      <c r="FE279" s="39">
        <f t="shared" si="858"/>
        <v>0</v>
      </c>
      <c r="FF279" s="54">
        <f t="shared" si="859"/>
        <v>0</v>
      </c>
      <c r="FG279" s="39">
        <f t="shared" si="860"/>
        <v>0</v>
      </c>
      <c r="FH279" s="39">
        <f t="shared" si="937"/>
        <v>0</v>
      </c>
      <c r="FI279" s="39">
        <f t="shared" si="938"/>
        <v>0</v>
      </c>
      <c r="FJ279" s="39">
        <f t="shared" si="939"/>
        <v>0</v>
      </c>
      <c r="FK279" s="39" t="e">
        <f t="shared" si="940"/>
        <v>#DIV/0!</v>
      </c>
      <c r="FL279" s="39" t="e">
        <f t="shared" si="941"/>
        <v>#DIV/0!</v>
      </c>
      <c r="FM279" s="39" t="e">
        <f t="shared" si="942"/>
        <v>#DIV/0!</v>
      </c>
      <c r="FN279" s="39">
        <f t="shared" si="943"/>
        <v>1</v>
      </c>
      <c r="FO279" s="39">
        <f t="shared" si="861"/>
        <v>0</v>
      </c>
      <c r="FP279" s="39">
        <f t="shared" si="862"/>
        <v>0</v>
      </c>
      <c r="FQ279" s="39">
        <f t="shared" si="863"/>
        <v>0</v>
      </c>
      <c r="FR279" s="39">
        <f t="shared" si="944"/>
        <v>0</v>
      </c>
      <c r="FS279" s="39">
        <f t="shared" si="945"/>
        <v>0</v>
      </c>
      <c r="FU279" s="39" t="e">
        <f t="shared" si="946"/>
        <v>#DIV/0!</v>
      </c>
      <c r="FV279" s="39" t="e">
        <f t="shared" si="947"/>
        <v>#DIV/0!</v>
      </c>
      <c r="FW279" s="39" t="e">
        <f t="shared" si="948"/>
        <v>#DIV/0!</v>
      </c>
      <c r="FY279" s="39" t="e">
        <f t="shared" si="949"/>
        <v>#DIV/0!</v>
      </c>
      <c r="FZ279" s="39" t="e">
        <f t="shared" si="950"/>
        <v>#DIV/0!</v>
      </c>
      <c r="GA279" s="39" t="e">
        <f t="shared" si="951"/>
        <v>#DIV/0!</v>
      </c>
      <c r="GB279" s="39" t="e">
        <f t="shared" si="952"/>
        <v>#DIV/0!</v>
      </c>
      <c r="GC279" s="39" t="e">
        <f t="shared" si="953"/>
        <v>#DIV/0!</v>
      </c>
      <c r="GD279" s="39" t="e">
        <f t="shared" si="954"/>
        <v>#DIV/0!</v>
      </c>
      <c r="GE279" s="39" t="e">
        <f t="shared" si="955"/>
        <v>#DIV/0!</v>
      </c>
      <c r="GF279" s="39" t="e">
        <f t="shared" si="956"/>
        <v>#DIV/0!</v>
      </c>
      <c r="GG279" s="39" t="e">
        <f t="shared" si="957"/>
        <v>#DIV/0!</v>
      </c>
      <c r="GH279" s="39" t="e">
        <f t="shared" si="958"/>
        <v>#DIV/0!</v>
      </c>
      <c r="GI279" s="39"/>
      <c r="GJ279" s="39" t="e">
        <f t="shared" si="959"/>
        <v>#DIV/0!</v>
      </c>
      <c r="GK279" s="39" t="e">
        <f t="shared" si="960"/>
        <v>#DIV/0!</v>
      </c>
      <c r="GL279" s="39" t="e">
        <f t="shared" si="961"/>
        <v>#DIV/0!</v>
      </c>
      <c r="GM279" s="39" t="e">
        <f t="shared" si="962"/>
        <v>#DIV/0!</v>
      </c>
      <c r="GN279" s="39" t="e">
        <f t="shared" si="963"/>
        <v>#DIV/0!</v>
      </c>
      <c r="GO279" s="57"/>
      <c r="GP279" s="57" t="e">
        <f t="shared" si="964"/>
        <v>#DIV/0!</v>
      </c>
      <c r="GQ279" s="59" t="e">
        <f t="shared" si="965"/>
        <v>#DIV/0!</v>
      </c>
      <c r="GR279" s="41" t="e">
        <f t="shared" si="966"/>
        <v>#DIV/0!</v>
      </c>
      <c r="GS279" s="57" t="e">
        <f t="shared" si="967"/>
        <v>#DIV/0!</v>
      </c>
      <c r="GT279" s="57" t="e">
        <f t="shared" si="968"/>
        <v>#DIV/0!</v>
      </c>
      <c r="GU279" s="57" t="e">
        <f t="shared" si="969"/>
        <v>#DIV/0!</v>
      </c>
      <c r="GV279" s="57"/>
      <c r="GW279" s="42" t="e">
        <f t="shared" si="970"/>
        <v>#DIV/0!</v>
      </c>
      <c r="GX279" s="42" t="e">
        <f t="shared" si="971"/>
        <v>#DIV/0!</v>
      </c>
      <c r="GY279" s="42" t="e">
        <f t="shared" si="972"/>
        <v>#DIV/0!</v>
      </c>
      <c r="GZ279" s="57"/>
      <c r="HA279" s="2" t="e">
        <f t="shared" si="973"/>
        <v>#DIV/0!</v>
      </c>
      <c r="HB279" s="2" t="e">
        <f t="shared" si="974"/>
        <v>#DIV/0!</v>
      </c>
      <c r="HC279" s="2" t="e">
        <f t="shared" si="975"/>
        <v>#DIV/0!</v>
      </c>
      <c r="HD279" s="2" t="e">
        <f t="shared" si="976"/>
        <v>#DIV/0!</v>
      </c>
      <c r="HE279" s="2" t="e">
        <f t="shared" si="977"/>
        <v>#DIV/0!</v>
      </c>
      <c r="HF279" s="2" t="e">
        <f t="shared" si="978"/>
        <v>#DIV/0!</v>
      </c>
      <c r="HG279" s="2" t="e">
        <f t="shared" si="979"/>
        <v>#DIV/0!</v>
      </c>
      <c r="HH279" s="2" t="e">
        <f t="shared" si="980"/>
        <v>#DIV/0!</v>
      </c>
      <c r="HI279" s="2" t="e">
        <f t="shared" si="981"/>
        <v>#DIV/0!</v>
      </c>
      <c r="HJ279" s="11" t="e">
        <f t="shared" si="982"/>
        <v>#DIV/0!</v>
      </c>
      <c r="HK279" s="60" t="e">
        <f t="shared" si="983"/>
        <v>#DIV/0!</v>
      </c>
      <c r="HL279" s="57"/>
      <c r="HM279" s="57" t="e">
        <f t="shared" si="984"/>
        <v>#DIV/0!</v>
      </c>
      <c r="HN279" s="57" t="e">
        <f t="shared" si="985"/>
        <v>#DIV/0!</v>
      </c>
      <c r="HO279" s="57" t="e">
        <f t="shared" si="986"/>
        <v>#DIV/0!</v>
      </c>
      <c r="HP279" s="57" t="e">
        <f t="shared" si="987"/>
        <v>#DIV/0!</v>
      </c>
      <c r="HQ279" s="57" t="e">
        <f t="shared" si="988"/>
        <v>#DIV/0!</v>
      </c>
      <c r="HR279" s="57"/>
      <c r="HS279" s="57" t="e">
        <f t="shared" si="989"/>
        <v>#DIV/0!</v>
      </c>
      <c r="HT279" s="57" t="e">
        <f t="shared" si="990"/>
        <v>#DIV/0!</v>
      </c>
      <c r="HU279" s="57" t="e">
        <f t="shared" si="991"/>
        <v>#DIV/0!</v>
      </c>
      <c r="HV279" s="57" t="e">
        <f t="shared" si="992"/>
        <v>#DIV/0!</v>
      </c>
      <c r="HW279" s="57" t="e">
        <f t="shared" si="993"/>
        <v>#DIV/0!</v>
      </c>
      <c r="HX279" s="57"/>
      <c r="HY279" s="57" t="e">
        <f t="shared" si="994"/>
        <v>#DIV/0!</v>
      </c>
      <c r="HZ279" s="57" t="e">
        <f t="shared" si="995"/>
        <v>#DIV/0!</v>
      </c>
      <c r="IA279" s="57"/>
      <c r="IB279" s="61">
        <f t="shared" si="996"/>
        <v>0</v>
      </c>
      <c r="IC279" s="57" t="str">
        <f t="shared" si="997"/>
        <v/>
      </c>
      <c r="ID279" s="42"/>
      <c r="IE279" s="2" t="str">
        <f t="shared" si="998"/>
        <v/>
      </c>
      <c r="IF279" s="60" t="e">
        <f t="shared" si="999"/>
        <v>#DIV/0!</v>
      </c>
      <c r="IG279" s="60" t="str">
        <f t="shared" si="1000"/>
        <v/>
      </c>
      <c r="IH279" s="60" t="str">
        <f t="shared" si="1001"/>
        <v>zinco-</v>
      </c>
      <c r="II279" s="60" t="str">
        <f t="shared" si="1002"/>
        <v>mangano-</v>
      </c>
      <c r="IJ279" s="60" t="e">
        <f t="shared" si="1003"/>
        <v>#DIV/0!</v>
      </c>
      <c r="IK279" s="60" t="e">
        <f t="shared" si="1004"/>
        <v>#DIV/0!</v>
      </c>
      <c r="IL279" s="60" t="e">
        <f t="shared" si="1005"/>
        <v>#DIV/0!</v>
      </c>
      <c r="IM279" s="60" t="e">
        <f t="shared" si="1006"/>
        <v>#DIV/0!</v>
      </c>
      <c r="IN279" s="60" t="str">
        <f t="shared" si="1007"/>
        <v/>
      </c>
      <c r="IO279" s="60" t="str">
        <f t="shared" si="1008"/>
        <v/>
      </c>
      <c r="IP279" s="57"/>
      <c r="IQ279" s="57" t="str">
        <f t="shared" si="1009"/>
        <v>ERROR!!</v>
      </c>
    </row>
    <row r="280" spans="24:251">
      <c r="X280" s="29">
        <f t="shared" si="865"/>
        <v>0</v>
      </c>
      <c r="Y280" s="29">
        <f t="shared" si="866"/>
        <v>0</v>
      </c>
      <c r="Z280" s="29" t="e">
        <f t="shared" si="867"/>
        <v>#DIV/0!</v>
      </c>
      <c r="AA280" s="29" t="e">
        <f t="shared" si="868"/>
        <v>#DIV/0!</v>
      </c>
      <c r="AB280" s="29" t="e">
        <f t="shared" si="869"/>
        <v>#DIV/0!</v>
      </c>
      <c r="AC280" s="29" t="e">
        <f t="shared" si="870"/>
        <v>#DIV/0!</v>
      </c>
      <c r="AF280" s="23">
        <v>60.084299999999999</v>
      </c>
      <c r="AG280" s="23">
        <v>79.878799999999998</v>
      </c>
      <c r="AH280" s="23">
        <v>101.96120000000001</v>
      </c>
      <c r="AI280" s="23">
        <v>151.99039999999999</v>
      </c>
      <c r="AJ280" s="23">
        <v>159.69</v>
      </c>
      <c r="AK280" s="23">
        <v>71.846400000000003</v>
      </c>
      <c r="AL280" s="23">
        <v>70.9375</v>
      </c>
      <c r="AM280" s="23">
        <v>40.304400000000001</v>
      </c>
      <c r="AN280" s="23">
        <v>56.077399999999997</v>
      </c>
      <c r="AO280" s="23">
        <v>61.978999999999999</v>
      </c>
      <c r="AP280" s="23">
        <v>94.195999999999998</v>
      </c>
      <c r="AQ280" s="23">
        <v>18.998000000000001</v>
      </c>
      <c r="AR280" s="23">
        <v>35.450000000000003</v>
      </c>
      <c r="AS280" s="23">
        <v>29.88</v>
      </c>
      <c r="AT280" s="23">
        <v>74.691999999999993</v>
      </c>
      <c r="AU280" s="23">
        <v>81.39</v>
      </c>
      <c r="AX280" s="54">
        <f t="shared" si="871"/>
        <v>0</v>
      </c>
      <c r="AY280" s="54">
        <f t="shared" si="872"/>
        <v>0</v>
      </c>
      <c r="AZ280" s="54">
        <f t="shared" si="873"/>
        <v>0</v>
      </c>
      <c r="BA280" s="54">
        <f t="shared" si="874"/>
        <v>0</v>
      </c>
      <c r="BB280" s="54">
        <f t="shared" si="875"/>
        <v>0</v>
      </c>
      <c r="BC280" s="54">
        <f t="shared" si="876"/>
        <v>0</v>
      </c>
      <c r="BD280" s="54">
        <f t="shared" si="877"/>
        <v>0</v>
      </c>
      <c r="BE280" s="54">
        <f t="shared" si="878"/>
        <v>0</v>
      </c>
      <c r="BF280" s="54">
        <f t="shared" si="879"/>
        <v>0</v>
      </c>
      <c r="BG280" s="54">
        <f t="shared" si="880"/>
        <v>0</v>
      </c>
      <c r="BH280" s="54">
        <f t="shared" si="881"/>
        <v>0</v>
      </c>
      <c r="BI280" s="54">
        <f t="shared" si="882"/>
        <v>0</v>
      </c>
      <c r="BJ280" s="54">
        <f t="shared" si="883"/>
        <v>0</v>
      </c>
      <c r="BK280" s="54">
        <f t="shared" si="884"/>
        <v>0</v>
      </c>
      <c r="BL280" s="54">
        <f t="shared" si="885"/>
        <v>0</v>
      </c>
      <c r="BM280" s="42"/>
      <c r="BO280" s="54">
        <f>'Norm-coeff'!$C$2+$AX280*'Norm-coeff'!$D$2+$AY280*'Norm-coeff'!$E$2+$AZ280*'Norm-coeff'!$F$2+$BA280*'Norm-coeff'!$G$2+$BB280*'Norm-coeff'!$H$2+$BC280*'Norm-coeff'!$I$2+$BD280*'Norm-coeff'!$J$2+$BE280*'Norm-coeff'!$K$2+$BF280*'Norm-coeff'!$L$2+$BG280*'Norm-coeff'!$M$2+$BH280*'Norm-coeff'!$N$2+$BI280*'Norm-coeff'!$O$2</f>
        <v>5.4045421474420303</v>
      </c>
      <c r="BP280" s="54">
        <f>'Norm-coeff'!$C$3+$AX280*'Norm-coeff'!$D$3+$AY280*'Norm-coeff'!$E$3+$AZ280*'Norm-coeff'!$F$3+$BA280*'Norm-coeff'!$G$3+$BB280*'Norm-coeff'!$H$3+$BC280*'Norm-coeff'!$I$3+$BD280*'Norm-coeff'!$J$3+$BE280*'Norm-coeff'!$K$3+$BF280*'Norm-coeff'!$L$3+$BG280*'Norm-coeff'!$M$3+$BH280*'Norm-coeff'!$N$3+$BI280*'Norm-coeff'!$O$3</f>
        <v>3.15319116612705</v>
      </c>
      <c r="BQ280" s="54">
        <f>'Norm-coeff'!$C$4+$AX280*'Norm-coeff'!$D$4+$AY280*'Norm-coeff'!$E$4+$AZ280*'Norm-coeff'!$F$4+$BA280*'Norm-coeff'!$G$4+$BB280*'Norm-coeff'!$H$4+$BC280*'Norm-coeff'!$I$4+$BD280*'Norm-coeff'!$J$4+$BE280*'Norm-coeff'!$K$4+$BF280*'Norm-coeff'!$L$4+$BG280*'Norm-coeff'!$M$4+$BH280*'Norm-coeff'!$N$4+$BI280*'Norm-coeff'!$O$4</f>
        <v>1.42115649462768</v>
      </c>
      <c r="BR280" s="54">
        <f>'Norm-coeff'!$C$5+$AX280*'Norm-coeff'!$D$5+$AY280*'Norm-coeff'!$E$5+$AZ280*'Norm-coeff'!$F$5+$BA280*'Norm-coeff'!$G$5+$BB280*'Norm-coeff'!$H$5+$BC280*'Norm-coeff'!$I$5+$BD280*'Norm-coeff'!$J$5+$BE280*'Norm-coeff'!$K$5+$BF280*'Norm-coeff'!$L$5+$BG280*'Norm-coeff'!$M$5+$BH280*'Norm-coeff'!$N$5+$BI280*'Norm-coeff'!$O$5</f>
        <v>1.0553329241296201</v>
      </c>
      <c r="BS280" s="54">
        <f>'Norm-coeff'!$C$6+$AX280*'Norm-coeff'!$D$6+$AY280*'Norm-coeff'!$E$6+$AZ280*'Norm-coeff'!$F$6+$BA280*'Norm-coeff'!$G$6+$BB280*'Norm-coeff'!$H$6+$BC280*'Norm-coeff'!$I$6+$BD280*'Norm-coeff'!$J$6+$BE280*'Norm-coeff'!$K$6+$BF280*'Norm-coeff'!$L$6+$BG280*'Norm-coeff'!$M$6+$BH280*'Norm-coeff'!$N$6+$BI280*'Norm-coeff'!$O$6</f>
        <v>-1.48700885495103E-2</v>
      </c>
      <c r="BT280" s="54">
        <f>'Norm-coeff'!$C$7+$AX280*'Norm-coeff'!$D$7+$AY280*'Norm-coeff'!$E$7+$AZ280*'Norm-coeff'!$F$7+$BA280*'Norm-coeff'!$G$7+$BB280*'Norm-coeff'!$H$7+$BC280*'Norm-coeff'!$I$7+$BD280*'Norm-coeff'!$J$7+$BE280*'Norm-coeff'!$K$7+$BF280*'Norm-coeff'!$L$7+$BG280*'Norm-coeff'!$M$7+$BH280*'Norm-coeff'!$N$7+$BI280*'Norm-coeff'!$O$7</f>
        <v>2.0907583608832998</v>
      </c>
      <c r="BU280" s="54">
        <f>'Norm-coeff'!$C$8+$AX280*'Norm-coeff'!$D$8+$AY280*'Norm-coeff'!$E$8+$AZ280*'Norm-coeff'!$F$8+$BA280*'Norm-coeff'!$G$8+$BB280*'Norm-coeff'!$H$8+$BC280*'Norm-coeff'!$I$8+$BD280*'Norm-coeff'!$J$8+$BE280*'Norm-coeff'!$K$8+$BF280*'Norm-coeff'!$L$8+$BG280*'Norm-coeff'!$M$8+$BH280*'Norm-coeff'!$N$8+$BI280*'Norm-coeff'!$O$8</f>
        <v>0.65894159836244504</v>
      </c>
      <c r="BV280" s="54">
        <f>'Norm-coeff'!$C$9+$AX280*'Norm-coeff'!$D$9+$AY280*'Norm-coeff'!$E$9+$AZ280*'Norm-coeff'!$F$9+$BA280*'Norm-coeff'!$G$9+$BB280*'Norm-coeff'!$H$9+$BC280*'Norm-coeff'!$I$9+$BD280*'Norm-coeff'!$J$9+$BE280*'Norm-coeff'!$K$9+$BF280*'Norm-coeff'!$L$9+$BG280*'Norm-coeff'!$M$9+$BH280*'Norm-coeff'!$N$9+$BI280*'Norm-coeff'!$O$9</f>
        <v>1.48961085014701</v>
      </c>
      <c r="BW280" s="54">
        <f>'Norm-coeff'!$C$10+$AX280*'Norm-coeff'!$D$10+$AY280*'Norm-coeff'!$E$10+$AZ280*'Norm-coeff'!$F$10+$BA280*'Norm-coeff'!$G$10+$BB280*'Norm-coeff'!$H$10+$BC280*'Norm-coeff'!$I$10+$BD280*'Norm-coeff'!$J$10+$BE280*'Norm-coeff'!$K$10+$BF280*'Norm-coeff'!$L$10+$BG280*'Norm-coeff'!$M$10+$BH280*'Norm-coeff'!$N$10+$BI280*'Norm-coeff'!$O$10</f>
        <v>1.42058735749591</v>
      </c>
      <c r="BX280" s="54">
        <f>'Norm-coeff'!$C$11+$AX280*'Norm-coeff'!$D$11+$AY280*'Norm-coeff'!$E$11+$AZ280*'Norm-coeff'!$F$11+$BA280*'Norm-coeff'!$G$11+$BB280*'Norm-coeff'!$H$11+$BC280*'Norm-coeff'!$I$11+$BD280*'Norm-coeff'!$J$11+$BE280*'Norm-coeff'!$K$11+$BF280*'Norm-coeff'!$L$11+$BG280*'Norm-coeff'!$M$11+$BH280*'Norm-coeff'!$N$11+$BI280*'Norm-coeff'!$O$11</f>
        <v>0.221233014421479</v>
      </c>
      <c r="BY280" s="54">
        <f>'Norm-coeff'!$C$12+$AX280*'Norm-coeff'!$D$12+$AY280*'Norm-coeff'!$E$12+$AZ280*'Norm-coeff'!$F$12+$BA280*'Norm-coeff'!$G$12+$BB280*'Norm-coeff'!$H$12+$BC280*'Norm-coeff'!$I$12+$BD280*'Norm-coeff'!$J$12+$BE280*'Norm-coeff'!$K$12+$BF280*'Norm-coeff'!$L$12+$BG280*'Norm-coeff'!$M$12+$BH280*'Norm-coeff'!$N$12+$BI280*'Norm-coeff'!$O$12</f>
        <v>0.283527502056037</v>
      </c>
      <c r="BZ280" s="54">
        <f>'Norm-coeff'!$C$13+$AX280*'Norm-coeff'!$D$13+$AY280*'Norm-coeff'!$E$13+$AZ280*'Norm-coeff'!$F$13+$BA280*'Norm-coeff'!$G$13+$BB280*'Norm-coeff'!$H$13+$BC280*'Norm-coeff'!$I$13+$BD280*'Norm-coeff'!$J$13+$BE280*'Norm-coeff'!$K$13+$BF280*'Norm-coeff'!$L$13+$BG280*'Norm-coeff'!$M$13+$BH280*'Norm-coeff'!$N$13+$BI280*'Norm-coeff'!$O$13</f>
        <v>-4.1864930554451202E-2</v>
      </c>
      <c r="CA280" s="54">
        <f>'Norm-coeff'!$C$14+$AX280*'Norm-coeff'!$D$14+$AY280*'Norm-coeff'!$E$14+$AZ280*'Norm-coeff'!$F$14+$BA280*'Norm-coeff'!$G$14+$BB280*'Norm-coeff'!$H$14+$BC280*'Norm-coeff'!$I$14+$BD280*'Norm-coeff'!$J$14+$BE280*'Norm-coeff'!$K$14+$BF280*'Norm-coeff'!$L$14+$BG280*'Norm-coeff'!$M$14+$BH280*'Norm-coeff'!$N$14+$BI280*'Norm-coeff'!$O$14</f>
        <v>4.2526983164477103</v>
      </c>
      <c r="CC280" s="54">
        <f t="shared" si="1010"/>
        <v>0</v>
      </c>
      <c r="CG280" s="54">
        <f t="shared" si="886"/>
        <v>0</v>
      </c>
      <c r="CH280" s="54">
        <f t="shared" si="864"/>
        <v>0</v>
      </c>
      <c r="CI280" s="54">
        <f t="shared" si="887"/>
        <v>0</v>
      </c>
      <c r="CJ280" s="56">
        <f t="shared" si="888"/>
        <v>0</v>
      </c>
      <c r="CK280" s="54">
        <f t="shared" si="889"/>
        <v>0</v>
      </c>
      <c r="CL280" s="54">
        <f t="shared" si="890"/>
        <v>0</v>
      </c>
      <c r="CM280" s="54">
        <f t="shared" si="891"/>
        <v>0</v>
      </c>
      <c r="CN280" s="54">
        <f t="shared" si="892"/>
        <v>0</v>
      </c>
      <c r="CO280" s="54">
        <f t="shared" si="893"/>
        <v>0</v>
      </c>
      <c r="CP280" s="54">
        <f t="shared" si="894"/>
        <v>0</v>
      </c>
      <c r="CQ280" s="54">
        <f t="shared" si="895"/>
        <v>0</v>
      </c>
      <c r="CR280" s="54">
        <f t="shared" si="896"/>
        <v>0</v>
      </c>
      <c r="CS280" s="54">
        <f t="shared" si="897"/>
        <v>0</v>
      </c>
      <c r="CU280" s="54">
        <f t="shared" si="898"/>
        <v>0</v>
      </c>
      <c r="CV280" s="54">
        <f t="shared" si="899"/>
        <v>0</v>
      </c>
      <c r="CW280" s="54">
        <f t="shared" si="900"/>
        <v>0</v>
      </c>
      <c r="CX280" s="54">
        <f t="shared" si="901"/>
        <v>0</v>
      </c>
      <c r="CZ280" s="54">
        <f t="shared" si="902"/>
        <v>0</v>
      </c>
      <c r="DA280" s="54">
        <f t="shared" si="903"/>
        <v>0</v>
      </c>
      <c r="DB280" s="54">
        <f t="shared" si="904"/>
        <v>0</v>
      </c>
      <c r="DC280" s="54">
        <f t="shared" si="905"/>
        <v>0</v>
      </c>
      <c r="DD280" s="54">
        <f t="shared" si="906"/>
        <v>0</v>
      </c>
      <c r="DE280" s="54">
        <f t="shared" si="907"/>
        <v>0</v>
      </c>
      <c r="DF280" s="54">
        <f t="shared" si="908"/>
        <v>0</v>
      </c>
      <c r="DG280" s="54">
        <f t="shared" si="909"/>
        <v>2</v>
      </c>
      <c r="DH280" s="71">
        <f t="shared" si="910"/>
        <v>0</v>
      </c>
      <c r="DI280" s="71">
        <f t="shared" si="911"/>
        <v>0</v>
      </c>
      <c r="DJ280" s="54">
        <f t="shared" si="912"/>
        <v>0</v>
      </c>
      <c r="DK280" s="54">
        <f t="shared" si="913"/>
        <v>2</v>
      </c>
      <c r="DL280" s="4">
        <f t="shared" si="838"/>
        <v>0</v>
      </c>
      <c r="DM280" s="3">
        <f t="shared" si="914"/>
        <v>0</v>
      </c>
      <c r="DN280" s="3">
        <f t="shared" si="915"/>
        <v>0</v>
      </c>
      <c r="DO280" s="4" t="e">
        <f t="shared" si="916"/>
        <v>#DIV/0!</v>
      </c>
      <c r="DP280" s="57"/>
      <c r="DQ280" s="57"/>
      <c r="DR280" s="56">
        <f t="shared" si="839"/>
        <v>2</v>
      </c>
      <c r="DS280" s="56">
        <f t="shared" si="840"/>
        <v>0</v>
      </c>
      <c r="DT280" s="38">
        <f t="shared" si="841"/>
        <v>0</v>
      </c>
      <c r="DU280" s="38">
        <f t="shared" si="917"/>
        <v>2</v>
      </c>
      <c r="DV280" s="38">
        <f t="shared" si="842"/>
        <v>0</v>
      </c>
      <c r="DW280" s="39">
        <f t="shared" si="843"/>
        <v>0</v>
      </c>
      <c r="DX280" s="39">
        <f t="shared" si="844"/>
        <v>0</v>
      </c>
      <c r="DY280" s="39">
        <f t="shared" si="845"/>
        <v>0</v>
      </c>
      <c r="DZ280" s="39">
        <f t="shared" si="846"/>
        <v>0</v>
      </c>
      <c r="EA280" s="39">
        <f t="shared" si="847"/>
        <v>0</v>
      </c>
      <c r="EB280" s="37" t="e">
        <f t="shared" si="918"/>
        <v>#DIV/0!</v>
      </c>
      <c r="EC280" s="37" t="e">
        <f t="shared" si="919"/>
        <v>#DIV/0!</v>
      </c>
      <c r="ED280" s="37" t="e">
        <f t="shared" si="920"/>
        <v>#DIV/0!</v>
      </c>
      <c r="EE280" s="37" t="e">
        <f t="shared" si="921"/>
        <v>#DIV/0!</v>
      </c>
      <c r="EF280" s="39" t="e">
        <f t="shared" si="922"/>
        <v>#DIV/0!</v>
      </c>
      <c r="EG280" s="37" t="e">
        <f t="shared" si="923"/>
        <v>#DIV/0!</v>
      </c>
      <c r="EH280" s="37" t="e">
        <f t="shared" si="924"/>
        <v>#DIV/0!</v>
      </c>
      <c r="EI280" s="11" t="b">
        <f t="shared" si="925"/>
        <v>1</v>
      </c>
      <c r="EJ280" s="11" t="b">
        <f t="shared" si="926"/>
        <v>0</v>
      </c>
      <c r="EK280" s="39" t="e">
        <f t="shared" si="927"/>
        <v>#DIV/0!</v>
      </c>
      <c r="EL280" s="39" t="e">
        <f t="shared" si="928"/>
        <v>#DIV/0!</v>
      </c>
      <c r="EM280" s="39" t="e">
        <f t="shared" si="929"/>
        <v>#DIV/0!</v>
      </c>
      <c r="EN280" s="39" t="e">
        <f t="shared" si="930"/>
        <v>#DIV/0!</v>
      </c>
      <c r="EO280" s="39" t="e">
        <f t="shared" si="931"/>
        <v>#DIV/0!</v>
      </c>
      <c r="EP280" s="39" t="e">
        <f t="shared" si="932"/>
        <v>#DIV/0!</v>
      </c>
      <c r="EQ280" s="39" t="e">
        <f t="shared" si="933"/>
        <v>#DIV/0!</v>
      </c>
      <c r="ER280" s="39" t="e">
        <f t="shared" si="934"/>
        <v>#DIV/0!</v>
      </c>
      <c r="ES280" s="58" t="str">
        <f t="shared" si="935"/>
        <v>(OH,F,Cl)-dominate amphibole</v>
      </c>
      <c r="ET280" s="58" t="e">
        <f t="shared" si="936"/>
        <v>#N/A</v>
      </c>
      <c r="EU280" s="56">
        <f t="shared" si="848"/>
        <v>0</v>
      </c>
      <c r="EV280" s="56">
        <f t="shared" si="849"/>
        <v>0</v>
      </c>
      <c r="EW280" s="56">
        <f t="shared" si="850"/>
        <v>0</v>
      </c>
      <c r="EX280" s="56">
        <f t="shared" si="851"/>
        <v>0</v>
      </c>
      <c r="EY280" s="56">
        <f t="shared" si="852"/>
        <v>0</v>
      </c>
      <c r="EZ280" s="56">
        <f t="shared" si="853"/>
        <v>0</v>
      </c>
      <c r="FA280" s="39">
        <f t="shared" si="854"/>
        <v>0</v>
      </c>
      <c r="FB280" s="39">
        <f t="shared" si="855"/>
        <v>0</v>
      </c>
      <c r="FC280" s="54">
        <f t="shared" si="856"/>
        <v>0</v>
      </c>
      <c r="FD280" s="54">
        <f t="shared" si="857"/>
        <v>0</v>
      </c>
      <c r="FE280" s="39">
        <f t="shared" si="858"/>
        <v>0</v>
      </c>
      <c r="FF280" s="54">
        <f t="shared" si="859"/>
        <v>0</v>
      </c>
      <c r="FG280" s="39">
        <f t="shared" si="860"/>
        <v>0</v>
      </c>
      <c r="FH280" s="39">
        <f t="shared" si="937"/>
        <v>0</v>
      </c>
      <c r="FI280" s="39">
        <f t="shared" si="938"/>
        <v>0</v>
      </c>
      <c r="FJ280" s="39">
        <f t="shared" si="939"/>
        <v>0</v>
      </c>
      <c r="FK280" s="39" t="e">
        <f t="shared" si="940"/>
        <v>#DIV/0!</v>
      </c>
      <c r="FL280" s="39" t="e">
        <f t="shared" si="941"/>
        <v>#DIV/0!</v>
      </c>
      <c r="FM280" s="39" t="e">
        <f t="shared" si="942"/>
        <v>#DIV/0!</v>
      </c>
      <c r="FN280" s="39">
        <f t="shared" si="943"/>
        <v>1</v>
      </c>
      <c r="FO280" s="39">
        <f t="shared" si="861"/>
        <v>0</v>
      </c>
      <c r="FP280" s="39">
        <f t="shared" si="862"/>
        <v>0</v>
      </c>
      <c r="FQ280" s="39">
        <f t="shared" si="863"/>
        <v>0</v>
      </c>
      <c r="FR280" s="39">
        <f t="shared" si="944"/>
        <v>0</v>
      </c>
      <c r="FS280" s="39">
        <f t="shared" si="945"/>
        <v>0</v>
      </c>
      <c r="FU280" s="39" t="e">
        <f t="shared" si="946"/>
        <v>#DIV/0!</v>
      </c>
      <c r="FV280" s="39" t="e">
        <f t="shared" si="947"/>
        <v>#DIV/0!</v>
      </c>
      <c r="FW280" s="39" t="e">
        <f t="shared" si="948"/>
        <v>#DIV/0!</v>
      </c>
      <c r="FY280" s="39" t="e">
        <f t="shared" si="949"/>
        <v>#DIV/0!</v>
      </c>
      <c r="FZ280" s="39" t="e">
        <f t="shared" si="950"/>
        <v>#DIV/0!</v>
      </c>
      <c r="GA280" s="39" t="e">
        <f t="shared" si="951"/>
        <v>#DIV/0!</v>
      </c>
      <c r="GB280" s="39" t="e">
        <f t="shared" si="952"/>
        <v>#DIV/0!</v>
      </c>
      <c r="GC280" s="39" t="e">
        <f t="shared" si="953"/>
        <v>#DIV/0!</v>
      </c>
      <c r="GD280" s="39" t="e">
        <f t="shared" si="954"/>
        <v>#DIV/0!</v>
      </c>
      <c r="GE280" s="39" t="e">
        <f t="shared" si="955"/>
        <v>#DIV/0!</v>
      </c>
      <c r="GF280" s="39" t="e">
        <f t="shared" si="956"/>
        <v>#DIV/0!</v>
      </c>
      <c r="GG280" s="39" t="e">
        <f t="shared" si="957"/>
        <v>#DIV/0!</v>
      </c>
      <c r="GH280" s="39" t="e">
        <f t="shared" si="958"/>
        <v>#DIV/0!</v>
      </c>
      <c r="GI280" s="39"/>
      <c r="GJ280" s="39" t="e">
        <f t="shared" si="959"/>
        <v>#DIV/0!</v>
      </c>
      <c r="GK280" s="39" t="e">
        <f t="shared" si="960"/>
        <v>#DIV/0!</v>
      </c>
      <c r="GL280" s="39" t="e">
        <f t="shared" si="961"/>
        <v>#DIV/0!</v>
      </c>
      <c r="GM280" s="39" t="e">
        <f t="shared" si="962"/>
        <v>#DIV/0!</v>
      </c>
      <c r="GN280" s="39" t="e">
        <f t="shared" si="963"/>
        <v>#DIV/0!</v>
      </c>
      <c r="GO280" s="57"/>
      <c r="GP280" s="57" t="e">
        <f t="shared" si="964"/>
        <v>#DIV/0!</v>
      </c>
      <c r="GQ280" s="59" t="e">
        <f t="shared" si="965"/>
        <v>#DIV/0!</v>
      </c>
      <c r="GR280" s="41" t="e">
        <f t="shared" si="966"/>
        <v>#DIV/0!</v>
      </c>
      <c r="GS280" s="57" t="e">
        <f t="shared" si="967"/>
        <v>#DIV/0!</v>
      </c>
      <c r="GT280" s="57" t="e">
        <f t="shared" si="968"/>
        <v>#DIV/0!</v>
      </c>
      <c r="GU280" s="57" t="e">
        <f t="shared" si="969"/>
        <v>#DIV/0!</v>
      </c>
      <c r="GV280" s="57"/>
      <c r="GW280" s="42" t="e">
        <f t="shared" si="970"/>
        <v>#DIV/0!</v>
      </c>
      <c r="GX280" s="42" t="e">
        <f t="shared" si="971"/>
        <v>#DIV/0!</v>
      </c>
      <c r="GY280" s="42" t="e">
        <f t="shared" si="972"/>
        <v>#DIV/0!</v>
      </c>
      <c r="GZ280" s="57"/>
      <c r="HA280" s="2" t="e">
        <f t="shared" si="973"/>
        <v>#DIV/0!</v>
      </c>
      <c r="HB280" s="2" t="e">
        <f t="shared" si="974"/>
        <v>#DIV/0!</v>
      </c>
      <c r="HC280" s="2" t="e">
        <f t="shared" si="975"/>
        <v>#DIV/0!</v>
      </c>
      <c r="HD280" s="2" t="e">
        <f t="shared" si="976"/>
        <v>#DIV/0!</v>
      </c>
      <c r="HE280" s="2" t="e">
        <f t="shared" si="977"/>
        <v>#DIV/0!</v>
      </c>
      <c r="HF280" s="2" t="e">
        <f t="shared" si="978"/>
        <v>#DIV/0!</v>
      </c>
      <c r="HG280" s="2" t="e">
        <f t="shared" si="979"/>
        <v>#DIV/0!</v>
      </c>
      <c r="HH280" s="2" t="e">
        <f t="shared" si="980"/>
        <v>#DIV/0!</v>
      </c>
      <c r="HI280" s="2" t="e">
        <f t="shared" si="981"/>
        <v>#DIV/0!</v>
      </c>
      <c r="HJ280" s="11" t="e">
        <f t="shared" si="982"/>
        <v>#DIV/0!</v>
      </c>
      <c r="HK280" s="60" t="e">
        <f t="shared" si="983"/>
        <v>#DIV/0!</v>
      </c>
      <c r="HL280" s="57"/>
      <c r="HM280" s="57" t="e">
        <f t="shared" si="984"/>
        <v>#DIV/0!</v>
      </c>
      <c r="HN280" s="57" t="e">
        <f t="shared" si="985"/>
        <v>#DIV/0!</v>
      </c>
      <c r="HO280" s="57" t="e">
        <f t="shared" si="986"/>
        <v>#DIV/0!</v>
      </c>
      <c r="HP280" s="57" t="e">
        <f t="shared" si="987"/>
        <v>#DIV/0!</v>
      </c>
      <c r="HQ280" s="57" t="e">
        <f t="shared" si="988"/>
        <v>#DIV/0!</v>
      </c>
      <c r="HR280" s="57"/>
      <c r="HS280" s="57" t="e">
        <f t="shared" si="989"/>
        <v>#DIV/0!</v>
      </c>
      <c r="HT280" s="57" t="e">
        <f t="shared" si="990"/>
        <v>#DIV/0!</v>
      </c>
      <c r="HU280" s="57" t="e">
        <f t="shared" si="991"/>
        <v>#DIV/0!</v>
      </c>
      <c r="HV280" s="57" t="e">
        <f t="shared" si="992"/>
        <v>#DIV/0!</v>
      </c>
      <c r="HW280" s="57" t="e">
        <f t="shared" si="993"/>
        <v>#DIV/0!</v>
      </c>
      <c r="HX280" s="57"/>
      <c r="HY280" s="57" t="e">
        <f t="shared" si="994"/>
        <v>#DIV/0!</v>
      </c>
      <c r="HZ280" s="57" t="e">
        <f t="shared" si="995"/>
        <v>#DIV/0!</v>
      </c>
      <c r="IA280" s="57"/>
      <c r="IB280" s="61">
        <f t="shared" si="996"/>
        <v>0</v>
      </c>
      <c r="IC280" s="57" t="str">
        <f t="shared" si="997"/>
        <v/>
      </c>
      <c r="ID280" s="42"/>
      <c r="IE280" s="2" t="str">
        <f t="shared" si="998"/>
        <v/>
      </c>
      <c r="IF280" s="60" t="e">
        <f t="shared" si="999"/>
        <v>#DIV/0!</v>
      </c>
      <c r="IG280" s="60" t="str">
        <f t="shared" si="1000"/>
        <v/>
      </c>
      <c r="IH280" s="60" t="str">
        <f t="shared" si="1001"/>
        <v>zinco-</v>
      </c>
      <c r="II280" s="60" t="str">
        <f t="shared" si="1002"/>
        <v>mangano-</v>
      </c>
      <c r="IJ280" s="60" t="e">
        <f t="shared" si="1003"/>
        <v>#DIV/0!</v>
      </c>
      <c r="IK280" s="60" t="e">
        <f t="shared" si="1004"/>
        <v>#DIV/0!</v>
      </c>
      <c r="IL280" s="60" t="e">
        <f t="shared" si="1005"/>
        <v>#DIV/0!</v>
      </c>
      <c r="IM280" s="60" t="e">
        <f t="shared" si="1006"/>
        <v>#DIV/0!</v>
      </c>
      <c r="IN280" s="60" t="str">
        <f t="shared" si="1007"/>
        <v/>
      </c>
      <c r="IO280" s="60" t="str">
        <f t="shared" si="1008"/>
        <v/>
      </c>
      <c r="IP280" s="57"/>
      <c r="IQ280" s="57" t="str">
        <f t="shared" si="1009"/>
        <v>ERROR!!</v>
      </c>
    </row>
    <row r="281" spans="24:251">
      <c r="X281" s="29">
        <f t="shared" si="865"/>
        <v>0</v>
      </c>
      <c r="Y281" s="29">
        <f t="shared" si="866"/>
        <v>0</v>
      </c>
      <c r="Z281" s="29" t="e">
        <f t="shared" si="867"/>
        <v>#DIV/0!</v>
      </c>
      <c r="AA281" s="29" t="e">
        <f t="shared" si="868"/>
        <v>#DIV/0!</v>
      </c>
      <c r="AB281" s="29" t="e">
        <f t="shared" si="869"/>
        <v>#DIV/0!</v>
      </c>
      <c r="AC281" s="29" t="e">
        <f t="shared" si="870"/>
        <v>#DIV/0!</v>
      </c>
      <c r="AF281" s="23">
        <v>60.084299999999999</v>
      </c>
      <c r="AG281" s="23">
        <v>79.878799999999998</v>
      </c>
      <c r="AH281" s="23">
        <v>101.96120000000001</v>
      </c>
      <c r="AI281" s="23">
        <v>151.99039999999999</v>
      </c>
      <c r="AJ281" s="23">
        <v>159.69</v>
      </c>
      <c r="AK281" s="23">
        <v>71.846400000000003</v>
      </c>
      <c r="AL281" s="23">
        <v>70.9375</v>
      </c>
      <c r="AM281" s="23">
        <v>40.304400000000001</v>
      </c>
      <c r="AN281" s="23">
        <v>56.077399999999997</v>
      </c>
      <c r="AO281" s="23">
        <v>61.978999999999999</v>
      </c>
      <c r="AP281" s="23">
        <v>94.195999999999998</v>
      </c>
      <c r="AQ281" s="23">
        <v>18.998000000000001</v>
      </c>
      <c r="AR281" s="23">
        <v>35.450000000000003</v>
      </c>
      <c r="AS281" s="23">
        <v>29.88</v>
      </c>
      <c r="AT281" s="23">
        <v>74.691999999999993</v>
      </c>
      <c r="AU281" s="23">
        <v>81.39</v>
      </c>
      <c r="AX281" s="54">
        <f t="shared" si="871"/>
        <v>0</v>
      </c>
      <c r="AY281" s="54">
        <f t="shared" si="872"/>
        <v>0</v>
      </c>
      <c r="AZ281" s="54">
        <f t="shared" si="873"/>
        <v>0</v>
      </c>
      <c r="BA281" s="54">
        <f t="shared" si="874"/>
        <v>0</v>
      </c>
      <c r="BB281" s="54">
        <f t="shared" si="875"/>
        <v>0</v>
      </c>
      <c r="BC281" s="54">
        <f t="shared" si="876"/>
        <v>0</v>
      </c>
      <c r="BD281" s="54">
        <f t="shared" si="877"/>
        <v>0</v>
      </c>
      <c r="BE281" s="54">
        <f t="shared" si="878"/>
        <v>0</v>
      </c>
      <c r="BF281" s="54">
        <f t="shared" si="879"/>
        <v>0</v>
      </c>
      <c r="BG281" s="54">
        <f t="shared" si="880"/>
        <v>0</v>
      </c>
      <c r="BH281" s="54">
        <f t="shared" si="881"/>
        <v>0</v>
      </c>
      <c r="BI281" s="54">
        <f t="shared" si="882"/>
        <v>0</v>
      </c>
      <c r="BJ281" s="54">
        <f t="shared" si="883"/>
        <v>0</v>
      </c>
      <c r="BK281" s="54">
        <f t="shared" si="884"/>
        <v>0</v>
      </c>
      <c r="BL281" s="54">
        <f t="shared" si="885"/>
        <v>0</v>
      </c>
      <c r="BM281" s="42"/>
      <c r="BO281" s="54">
        <f>'Norm-coeff'!$C$2+$AX281*'Norm-coeff'!$D$2+$AY281*'Norm-coeff'!$E$2+$AZ281*'Norm-coeff'!$F$2+$BA281*'Norm-coeff'!$G$2+$BB281*'Norm-coeff'!$H$2+$BC281*'Norm-coeff'!$I$2+$BD281*'Norm-coeff'!$J$2+$BE281*'Norm-coeff'!$K$2+$BF281*'Norm-coeff'!$L$2+$BG281*'Norm-coeff'!$M$2+$BH281*'Norm-coeff'!$N$2+$BI281*'Norm-coeff'!$O$2</f>
        <v>5.4045421474420303</v>
      </c>
      <c r="BP281" s="54">
        <f>'Norm-coeff'!$C$3+$AX281*'Norm-coeff'!$D$3+$AY281*'Norm-coeff'!$E$3+$AZ281*'Norm-coeff'!$F$3+$BA281*'Norm-coeff'!$G$3+$BB281*'Norm-coeff'!$H$3+$BC281*'Norm-coeff'!$I$3+$BD281*'Norm-coeff'!$J$3+$BE281*'Norm-coeff'!$K$3+$BF281*'Norm-coeff'!$L$3+$BG281*'Norm-coeff'!$M$3+$BH281*'Norm-coeff'!$N$3+$BI281*'Norm-coeff'!$O$3</f>
        <v>3.15319116612705</v>
      </c>
      <c r="BQ281" s="54">
        <f>'Norm-coeff'!$C$4+$AX281*'Norm-coeff'!$D$4+$AY281*'Norm-coeff'!$E$4+$AZ281*'Norm-coeff'!$F$4+$BA281*'Norm-coeff'!$G$4+$BB281*'Norm-coeff'!$H$4+$BC281*'Norm-coeff'!$I$4+$BD281*'Norm-coeff'!$J$4+$BE281*'Norm-coeff'!$K$4+$BF281*'Norm-coeff'!$L$4+$BG281*'Norm-coeff'!$M$4+$BH281*'Norm-coeff'!$N$4+$BI281*'Norm-coeff'!$O$4</f>
        <v>1.42115649462768</v>
      </c>
      <c r="BR281" s="54">
        <f>'Norm-coeff'!$C$5+$AX281*'Norm-coeff'!$D$5+$AY281*'Norm-coeff'!$E$5+$AZ281*'Norm-coeff'!$F$5+$BA281*'Norm-coeff'!$G$5+$BB281*'Norm-coeff'!$H$5+$BC281*'Norm-coeff'!$I$5+$BD281*'Norm-coeff'!$J$5+$BE281*'Norm-coeff'!$K$5+$BF281*'Norm-coeff'!$L$5+$BG281*'Norm-coeff'!$M$5+$BH281*'Norm-coeff'!$N$5+$BI281*'Norm-coeff'!$O$5</f>
        <v>1.0553329241296201</v>
      </c>
      <c r="BS281" s="54">
        <f>'Norm-coeff'!$C$6+$AX281*'Norm-coeff'!$D$6+$AY281*'Norm-coeff'!$E$6+$AZ281*'Norm-coeff'!$F$6+$BA281*'Norm-coeff'!$G$6+$BB281*'Norm-coeff'!$H$6+$BC281*'Norm-coeff'!$I$6+$BD281*'Norm-coeff'!$J$6+$BE281*'Norm-coeff'!$K$6+$BF281*'Norm-coeff'!$L$6+$BG281*'Norm-coeff'!$M$6+$BH281*'Norm-coeff'!$N$6+$BI281*'Norm-coeff'!$O$6</f>
        <v>-1.48700885495103E-2</v>
      </c>
      <c r="BT281" s="54">
        <f>'Norm-coeff'!$C$7+$AX281*'Norm-coeff'!$D$7+$AY281*'Norm-coeff'!$E$7+$AZ281*'Norm-coeff'!$F$7+$BA281*'Norm-coeff'!$G$7+$BB281*'Norm-coeff'!$H$7+$BC281*'Norm-coeff'!$I$7+$BD281*'Norm-coeff'!$J$7+$BE281*'Norm-coeff'!$K$7+$BF281*'Norm-coeff'!$L$7+$BG281*'Norm-coeff'!$M$7+$BH281*'Norm-coeff'!$N$7+$BI281*'Norm-coeff'!$O$7</f>
        <v>2.0907583608832998</v>
      </c>
      <c r="BU281" s="54">
        <f>'Norm-coeff'!$C$8+$AX281*'Norm-coeff'!$D$8+$AY281*'Norm-coeff'!$E$8+$AZ281*'Norm-coeff'!$F$8+$BA281*'Norm-coeff'!$G$8+$BB281*'Norm-coeff'!$H$8+$BC281*'Norm-coeff'!$I$8+$BD281*'Norm-coeff'!$J$8+$BE281*'Norm-coeff'!$K$8+$BF281*'Norm-coeff'!$L$8+$BG281*'Norm-coeff'!$M$8+$BH281*'Norm-coeff'!$N$8+$BI281*'Norm-coeff'!$O$8</f>
        <v>0.65894159836244504</v>
      </c>
      <c r="BV281" s="54">
        <f>'Norm-coeff'!$C$9+$AX281*'Norm-coeff'!$D$9+$AY281*'Norm-coeff'!$E$9+$AZ281*'Norm-coeff'!$F$9+$BA281*'Norm-coeff'!$G$9+$BB281*'Norm-coeff'!$H$9+$BC281*'Norm-coeff'!$I$9+$BD281*'Norm-coeff'!$J$9+$BE281*'Norm-coeff'!$K$9+$BF281*'Norm-coeff'!$L$9+$BG281*'Norm-coeff'!$M$9+$BH281*'Norm-coeff'!$N$9+$BI281*'Norm-coeff'!$O$9</f>
        <v>1.48961085014701</v>
      </c>
      <c r="BW281" s="54">
        <f>'Norm-coeff'!$C$10+$AX281*'Norm-coeff'!$D$10+$AY281*'Norm-coeff'!$E$10+$AZ281*'Norm-coeff'!$F$10+$BA281*'Norm-coeff'!$G$10+$BB281*'Norm-coeff'!$H$10+$BC281*'Norm-coeff'!$I$10+$BD281*'Norm-coeff'!$J$10+$BE281*'Norm-coeff'!$K$10+$BF281*'Norm-coeff'!$L$10+$BG281*'Norm-coeff'!$M$10+$BH281*'Norm-coeff'!$N$10+$BI281*'Norm-coeff'!$O$10</f>
        <v>1.42058735749591</v>
      </c>
      <c r="BX281" s="54">
        <f>'Norm-coeff'!$C$11+$AX281*'Norm-coeff'!$D$11+$AY281*'Norm-coeff'!$E$11+$AZ281*'Norm-coeff'!$F$11+$BA281*'Norm-coeff'!$G$11+$BB281*'Norm-coeff'!$H$11+$BC281*'Norm-coeff'!$I$11+$BD281*'Norm-coeff'!$J$11+$BE281*'Norm-coeff'!$K$11+$BF281*'Norm-coeff'!$L$11+$BG281*'Norm-coeff'!$M$11+$BH281*'Norm-coeff'!$N$11+$BI281*'Norm-coeff'!$O$11</f>
        <v>0.221233014421479</v>
      </c>
      <c r="BY281" s="54">
        <f>'Norm-coeff'!$C$12+$AX281*'Norm-coeff'!$D$12+$AY281*'Norm-coeff'!$E$12+$AZ281*'Norm-coeff'!$F$12+$BA281*'Norm-coeff'!$G$12+$BB281*'Norm-coeff'!$H$12+$BC281*'Norm-coeff'!$I$12+$BD281*'Norm-coeff'!$J$12+$BE281*'Norm-coeff'!$K$12+$BF281*'Norm-coeff'!$L$12+$BG281*'Norm-coeff'!$M$12+$BH281*'Norm-coeff'!$N$12+$BI281*'Norm-coeff'!$O$12</f>
        <v>0.283527502056037</v>
      </c>
      <c r="BZ281" s="54">
        <f>'Norm-coeff'!$C$13+$AX281*'Norm-coeff'!$D$13+$AY281*'Norm-coeff'!$E$13+$AZ281*'Norm-coeff'!$F$13+$BA281*'Norm-coeff'!$G$13+$BB281*'Norm-coeff'!$H$13+$BC281*'Norm-coeff'!$I$13+$BD281*'Norm-coeff'!$J$13+$BE281*'Norm-coeff'!$K$13+$BF281*'Norm-coeff'!$L$13+$BG281*'Norm-coeff'!$M$13+$BH281*'Norm-coeff'!$N$13+$BI281*'Norm-coeff'!$O$13</f>
        <v>-4.1864930554451202E-2</v>
      </c>
      <c r="CA281" s="54">
        <f>'Norm-coeff'!$C$14+$AX281*'Norm-coeff'!$D$14+$AY281*'Norm-coeff'!$E$14+$AZ281*'Norm-coeff'!$F$14+$BA281*'Norm-coeff'!$G$14+$BB281*'Norm-coeff'!$H$14+$BC281*'Norm-coeff'!$I$14+$BD281*'Norm-coeff'!$J$14+$BE281*'Norm-coeff'!$K$14+$BF281*'Norm-coeff'!$L$14+$BG281*'Norm-coeff'!$M$14+$BH281*'Norm-coeff'!$N$14+$BI281*'Norm-coeff'!$O$14</f>
        <v>4.2526983164477103</v>
      </c>
      <c r="CC281" s="54">
        <f t="shared" si="1010"/>
        <v>0</v>
      </c>
      <c r="CG281" s="54">
        <f t="shared" si="886"/>
        <v>0</v>
      </c>
      <c r="CH281" s="54">
        <f t="shared" si="864"/>
        <v>0</v>
      </c>
      <c r="CI281" s="54">
        <f t="shared" si="887"/>
        <v>0</v>
      </c>
      <c r="CJ281" s="56">
        <f t="shared" si="888"/>
        <v>0</v>
      </c>
      <c r="CK281" s="54">
        <f t="shared" si="889"/>
        <v>0</v>
      </c>
      <c r="CL281" s="54">
        <f t="shared" si="890"/>
        <v>0</v>
      </c>
      <c r="CM281" s="54">
        <f t="shared" si="891"/>
        <v>0</v>
      </c>
      <c r="CN281" s="54">
        <f t="shared" si="892"/>
        <v>0</v>
      </c>
      <c r="CO281" s="54">
        <f t="shared" si="893"/>
        <v>0</v>
      </c>
      <c r="CP281" s="54">
        <f t="shared" si="894"/>
        <v>0</v>
      </c>
      <c r="CQ281" s="54">
        <f t="shared" si="895"/>
        <v>0</v>
      </c>
      <c r="CR281" s="54">
        <f t="shared" si="896"/>
        <v>0</v>
      </c>
      <c r="CS281" s="54">
        <f t="shared" si="897"/>
        <v>0</v>
      </c>
      <c r="CU281" s="54">
        <f t="shared" si="898"/>
        <v>0</v>
      </c>
      <c r="CV281" s="54">
        <f t="shared" si="899"/>
        <v>0</v>
      </c>
      <c r="CW281" s="54">
        <f t="shared" si="900"/>
        <v>0</v>
      </c>
      <c r="CX281" s="54">
        <f t="shared" si="901"/>
        <v>0</v>
      </c>
      <c r="CZ281" s="54">
        <f t="shared" si="902"/>
        <v>0</v>
      </c>
      <c r="DA281" s="54">
        <f t="shared" si="903"/>
        <v>0</v>
      </c>
      <c r="DB281" s="54">
        <f t="shared" si="904"/>
        <v>0</v>
      </c>
      <c r="DC281" s="54">
        <f t="shared" si="905"/>
        <v>0</v>
      </c>
      <c r="DD281" s="54">
        <f t="shared" si="906"/>
        <v>0</v>
      </c>
      <c r="DE281" s="54">
        <f t="shared" si="907"/>
        <v>0</v>
      </c>
      <c r="DF281" s="54">
        <f t="shared" si="908"/>
        <v>0</v>
      </c>
      <c r="DG281" s="54">
        <f t="shared" si="909"/>
        <v>2</v>
      </c>
      <c r="DH281" s="71">
        <f t="shared" si="910"/>
        <v>0</v>
      </c>
      <c r="DI281" s="71">
        <f t="shared" si="911"/>
        <v>0</v>
      </c>
      <c r="DJ281" s="54">
        <f t="shared" si="912"/>
        <v>0</v>
      </c>
      <c r="DK281" s="54">
        <f t="shared" si="913"/>
        <v>2</v>
      </c>
      <c r="DL281" s="4">
        <f t="shared" si="838"/>
        <v>0</v>
      </c>
      <c r="DM281" s="3">
        <f t="shared" si="914"/>
        <v>0</v>
      </c>
      <c r="DN281" s="3">
        <f t="shared" si="915"/>
        <v>0</v>
      </c>
      <c r="DO281" s="4" t="e">
        <f t="shared" si="916"/>
        <v>#DIV/0!</v>
      </c>
      <c r="DP281" s="57"/>
      <c r="DQ281" s="57"/>
      <c r="DR281" s="56">
        <f t="shared" si="839"/>
        <v>2</v>
      </c>
      <c r="DS281" s="56">
        <f t="shared" si="840"/>
        <v>0</v>
      </c>
      <c r="DT281" s="38">
        <f t="shared" si="841"/>
        <v>0</v>
      </c>
      <c r="DU281" s="38">
        <f t="shared" si="917"/>
        <v>2</v>
      </c>
      <c r="DV281" s="38">
        <f t="shared" si="842"/>
        <v>0</v>
      </c>
      <c r="DW281" s="39">
        <f t="shared" si="843"/>
        <v>0</v>
      </c>
      <c r="DX281" s="39">
        <f t="shared" si="844"/>
        <v>0</v>
      </c>
      <c r="DY281" s="39">
        <f t="shared" si="845"/>
        <v>0</v>
      </c>
      <c r="DZ281" s="39">
        <f t="shared" si="846"/>
        <v>0</v>
      </c>
      <c r="EA281" s="39">
        <f t="shared" si="847"/>
        <v>0</v>
      </c>
      <c r="EB281" s="37" t="e">
        <f t="shared" si="918"/>
        <v>#DIV/0!</v>
      </c>
      <c r="EC281" s="37" t="e">
        <f t="shared" si="919"/>
        <v>#DIV/0!</v>
      </c>
      <c r="ED281" s="37" t="e">
        <f t="shared" si="920"/>
        <v>#DIV/0!</v>
      </c>
      <c r="EE281" s="37" t="e">
        <f t="shared" si="921"/>
        <v>#DIV/0!</v>
      </c>
      <c r="EF281" s="39" t="e">
        <f t="shared" si="922"/>
        <v>#DIV/0!</v>
      </c>
      <c r="EG281" s="37" t="e">
        <f t="shared" si="923"/>
        <v>#DIV/0!</v>
      </c>
      <c r="EH281" s="37" t="e">
        <f t="shared" si="924"/>
        <v>#DIV/0!</v>
      </c>
      <c r="EI281" s="11" t="b">
        <f t="shared" si="925"/>
        <v>1</v>
      </c>
      <c r="EJ281" s="11" t="b">
        <f t="shared" si="926"/>
        <v>0</v>
      </c>
      <c r="EK281" s="39" t="e">
        <f t="shared" si="927"/>
        <v>#DIV/0!</v>
      </c>
      <c r="EL281" s="39" t="e">
        <f t="shared" si="928"/>
        <v>#DIV/0!</v>
      </c>
      <c r="EM281" s="39" t="e">
        <f t="shared" si="929"/>
        <v>#DIV/0!</v>
      </c>
      <c r="EN281" s="39" t="e">
        <f t="shared" si="930"/>
        <v>#DIV/0!</v>
      </c>
      <c r="EO281" s="39" t="e">
        <f t="shared" si="931"/>
        <v>#DIV/0!</v>
      </c>
      <c r="EP281" s="39" t="e">
        <f t="shared" si="932"/>
        <v>#DIV/0!</v>
      </c>
      <c r="EQ281" s="39" t="e">
        <f t="shared" si="933"/>
        <v>#DIV/0!</v>
      </c>
      <c r="ER281" s="39" t="e">
        <f t="shared" si="934"/>
        <v>#DIV/0!</v>
      </c>
      <c r="ES281" s="58" t="str">
        <f t="shared" si="935"/>
        <v>(OH,F,Cl)-dominate amphibole</v>
      </c>
      <c r="ET281" s="58" t="e">
        <f t="shared" si="936"/>
        <v>#N/A</v>
      </c>
      <c r="EU281" s="56">
        <f t="shared" si="848"/>
        <v>0</v>
      </c>
      <c r="EV281" s="56">
        <f t="shared" si="849"/>
        <v>0</v>
      </c>
      <c r="EW281" s="56">
        <f t="shared" si="850"/>
        <v>0</v>
      </c>
      <c r="EX281" s="56">
        <f t="shared" si="851"/>
        <v>0</v>
      </c>
      <c r="EY281" s="56">
        <f t="shared" si="852"/>
        <v>0</v>
      </c>
      <c r="EZ281" s="56">
        <f t="shared" si="853"/>
        <v>0</v>
      </c>
      <c r="FA281" s="39">
        <f t="shared" si="854"/>
        <v>0</v>
      </c>
      <c r="FB281" s="39">
        <f t="shared" si="855"/>
        <v>0</v>
      </c>
      <c r="FC281" s="54">
        <f t="shared" si="856"/>
        <v>0</v>
      </c>
      <c r="FD281" s="54">
        <f t="shared" si="857"/>
        <v>0</v>
      </c>
      <c r="FE281" s="39">
        <f t="shared" si="858"/>
        <v>0</v>
      </c>
      <c r="FF281" s="54">
        <f t="shared" si="859"/>
        <v>0</v>
      </c>
      <c r="FG281" s="39">
        <f t="shared" si="860"/>
        <v>0</v>
      </c>
      <c r="FH281" s="39">
        <f t="shared" si="937"/>
        <v>0</v>
      </c>
      <c r="FI281" s="39">
        <f t="shared" si="938"/>
        <v>0</v>
      </c>
      <c r="FJ281" s="39">
        <f t="shared" si="939"/>
        <v>0</v>
      </c>
      <c r="FK281" s="39" t="e">
        <f t="shared" si="940"/>
        <v>#DIV/0!</v>
      </c>
      <c r="FL281" s="39" t="e">
        <f t="shared" si="941"/>
        <v>#DIV/0!</v>
      </c>
      <c r="FM281" s="39" t="e">
        <f t="shared" si="942"/>
        <v>#DIV/0!</v>
      </c>
      <c r="FN281" s="39">
        <f t="shared" si="943"/>
        <v>1</v>
      </c>
      <c r="FO281" s="39">
        <f t="shared" si="861"/>
        <v>0</v>
      </c>
      <c r="FP281" s="39">
        <f t="shared" si="862"/>
        <v>0</v>
      </c>
      <c r="FQ281" s="39">
        <f t="shared" si="863"/>
        <v>0</v>
      </c>
      <c r="FR281" s="39">
        <f t="shared" si="944"/>
        <v>0</v>
      </c>
      <c r="FS281" s="39">
        <f t="shared" si="945"/>
        <v>0</v>
      </c>
      <c r="FU281" s="39" t="e">
        <f t="shared" si="946"/>
        <v>#DIV/0!</v>
      </c>
      <c r="FV281" s="39" t="e">
        <f t="shared" si="947"/>
        <v>#DIV/0!</v>
      </c>
      <c r="FW281" s="39" t="e">
        <f t="shared" si="948"/>
        <v>#DIV/0!</v>
      </c>
      <c r="FY281" s="39" t="e">
        <f t="shared" si="949"/>
        <v>#DIV/0!</v>
      </c>
      <c r="FZ281" s="39" t="e">
        <f t="shared" si="950"/>
        <v>#DIV/0!</v>
      </c>
      <c r="GA281" s="39" t="e">
        <f t="shared" si="951"/>
        <v>#DIV/0!</v>
      </c>
      <c r="GB281" s="39" t="e">
        <f t="shared" si="952"/>
        <v>#DIV/0!</v>
      </c>
      <c r="GC281" s="39" t="e">
        <f t="shared" si="953"/>
        <v>#DIV/0!</v>
      </c>
      <c r="GD281" s="39" t="e">
        <f t="shared" si="954"/>
        <v>#DIV/0!</v>
      </c>
      <c r="GE281" s="39" t="e">
        <f t="shared" si="955"/>
        <v>#DIV/0!</v>
      </c>
      <c r="GF281" s="39" t="e">
        <f t="shared" si="956"/>
        <v>#DIV/0!</v>
      </c>
      <c r="GG281" s="39" t="e">
        <f t="shared" si="957"/>
        <v>#DIV/0!</v>
      </c>
      <c r="GH281" s="39" t="e">
        <f t="shared" si="958"/>
        <v>#DIV/0!</v>
      </c>
      <c r="GI281" s="39"/>
      <c r="GJ281" s="39" t="e">
        <f t="shared" si="959"/>
        <v>#DIV/0!</v>
      </c>
      <c r="GK281" s="39" t="e">
        <f t="shared" si="960"/>
        <v>#DIV/0!</v>
      </c>
      <c r="GL281" s="39" t="e">
        <f t="shared" si="961"/>
        <v>#DIV/0!</v>
      </c>
      <c r="GM281" s="39" t="e">
        <f t="shared" si="962"/>
        <v>#DIV/0!</v>
      </c>
      <c r="GN281" s="39" t="e">
        <f t="shared" si="963"/>
        <v>#DIV/0!</v>
      </c>
      <c r="GO281" s="57"/>
      <c r="GP281" s="57" t="e">
        <f t="shared" si="964"/>
        <v>#DIV/0!</v>
      </c>
      <c r="GQ281" s="59" t="e">
        <f t="shared" si="965"/>
        <v>#DIV/0!</v>
      </c>
      <c r="GR281" s="41" t="e">
        <f t="shared" si="966"/>
        <v>#DIV/0!</v>
      </c>
      <c r="GS281" s="57" t="e">
        <f t="shared" si="967"/>
        <v>#DIV/0!</v>
      </c>
      <c r="GT281" s="57" t="e">
        <f t="shared" si="968"/>
        <v>#DIV/0!</v>
      </c>
      <c r="GU281" s="57" t="e">
        <f t="shared" si="969"/>
        <v>#DIV/0!</v>
      </c>
      <c r="GV281" s="57"/>
      <c r="GW281" s="42" t="e">
        <f t="shared" si="970"/>
        <v>#DIV/0!</v>
      </c>
      <c r="GX281" s="42" t="e">
        <f t="shared" si="971"/>
        <v>#DIV/0!</v>
      </c>
      <c r="GY281" s="42" t="e">
        <f t="shared" si="972"/>
        <v>#DIV/0!</v>
      </c>
      <c r="GZ281" s="57"/>
      <c r="HA281" s="2" t="e">
        <f t="shared" si="973"/>
        <v>#DIV/0!</v>
      </c>
      <c r="HB281" s="2" t="e">
        <f t="shared" si="974"/>
        <v>#DIV/0!</v>
      </c>
      <c r="HC281" s="2" t="e">
        <f t="shared" si="975"/>
        <v>#DIV/0!</v>
      </c>
      <c r="HD281" s="2" t="e">
        <f t="shared" si="976"/>
        <v>#DIV/0!</v>
      </c>
      <c r="HE281" s="2" t="e">
        <f t="shared" si="977"/>
        <v>#DIV/0!</v>
      </c>
      <c r="HF281" s="2" t="e">
        <f t="shared" si="978"/>
        <v>#DIV/0!</v>
      </c>
      <c r="HG281" s="2" t="e">
        <f t="shared" si="979"/>
        <v>#DIV/0!</v>
      </c>
      <c r="HH281" s="2" t="e">
        <f t="shared" si="980"/>
        <v>#DIV/0!</v>
      </c>
      <c r="HI281" s="2" t="e">
        <f t="shared" si="981"/>
        <v>#DIV/0!</v>
      </c>
      <c r="HJ281" s="11" t="e">
        <f t="shared" si="982"/>
        <v>#DIV/0!</v>
      </c>
      <c r="HK281" s="60" t="e">
        <f t="shared" si="983"/>
        <v>#DIV/0!</v>
      </c>
      <c r="HL281" s="57"/>
      <c r="HM281" s="57" t="e">
        <f t="shared" si="984"/>
        <v>#DIV/0!</v>
      </c>
      <c r="HN281" s="57" t="e">
        <f t="shared" si="985"/>
        <v>#DIV/0!</v>
      </c>
      <c r="HO281" s="57" t="e">
        <f t="shared" si="986"/>
        <v>#DIV/0!</v>
      </c>
      <c r="HP281" s="57" t="e">
        <f t="shared" si="987"/>
        <v>#DIV/0!</v>
      </c>
      <c r="HQ281" s="57" t="e">
        <f t="shared" si="988"/>
        <v>#DIV/0!</v>
      </c>
      <c r="HR281" s="57"/>
      <c r="HS281" s="57" t="e">
        <f t="shared" si="989"/>
        <v>#DIV/0!</v>
      </c>
      <c r="HT281" s="57" t="e">
        <f t="shared" si="990"/>
        <v>#DIV/0!</v>
      </c>
      <c r="HU281" s="57" t="e">
        <f t="shared" si="991"/>
        <v>#DIV/0!</v>
      </c>
      <c r="HV281" s="57" t="e">
        <f t="shared" si="992"/>
        <v>#DIV/0!</v>
      </c>
      <c r="HW281" s="57" t="e">
        <f t="shared" si="993"/>
        <v>#DIV/0!</v>
      </c>
      <c r="HX281" s="57"/>
      <c r="HY281" s="57" t="e">
        <f t="shared" si="994"/>
        <v>#DIV/0!</v>
      </c>
      <c r="HZ281" s="57" t="e">
        <f t="shared" si="995"/>
        <v>#DIV/0!</v>
      </c>
      <c r="IA281" s="57"/>
      <c r="IB281" s="61">
        <f t="shared" si="996"/>
        <v>0</v>
      </c>
      <c r="IC281" s="57" t="str">
        <f t="shared" si="997"/>
        <v/>
      </c>
      <c r="ID281" s="42"/>
      <c r="IE281" s="2" t="str">
        <f t="shared" si="998"/>
        <v/>
      </c>
      <c r="IF281" s="60" t="e">
        <f t="shared" si="999"/>
        <v>#DIV/0!</v>
      </c>
      <c r="IG281" s="60" t="str">
        <f t="shared" si="1000"/>
        <v/>
      </c>
      <c r="IH281" s="60" t="str">
        <f t="shared" si="1001"/>
        <v>zinco-</v>
      </c>
      <c r="II281" s="60" t="str">
        <f t="shared" si="1002"/>
        <v>mangano-</v>
      </c>
      <c r="IJ281" s="60" t="e">
        <f t="shared" si="1003"/>
        <v>#DIV/0!</v>
      </c>
      <c r="IK281" s="60" t="e">
        <f t="shared" si="1004"/>
        <v>#DIV/0!</v>
      </c>
      <c r="IL281" s="60" t="e">
        <f t="shared" si="1005"/>
        <v>#DIV/0!</v>
      </c>
      <c r="IM281" s="60" t="e">
        <f t="shared" si="1006"/>
        <v>#DIV/0!</v>
      </c>
      <c r="IN281" s="60" t="str">
        <f t="shared" si="1007"/>
        <v/>
      </c>
      <c r="IO281" s="60" t="str">
        <f t="shared" si="1008"/>
        <v/>
      </c>
      <c r="IP281" s="57"/>
      <c r="IQ281" s="57" t="str">
        <f t="shared" si="1009"/>
        <v>ERROR!!</v>
      </c>
    </row>
    <row r="282" spans="24:251">
      <c r="X282" s="29">
        <f t="shared" si="865"/>
        <v>0</v>
      </c>
      <c r="Y282" s="29">
        <f t="shared" si="866"/>
        <v>0</v>
      </c>
      <c r="Z282" s="29" t="e">
        <f t="shared" si="867"/>
        <v>#DIV/0!</v>
      </c>
      <c r="AA282" s="29" t="e">
        <f t="shared" si="868"/>
        <v>#DIV/0!</v>
      </c>
      <c r="AB282" s="29" t="e">
        <f t="shared" si="869"/>
        <v>#DIV/0!</v>
      </c>
      <c r="AC282" s="29" t="e">
        <f t="shared" si="870"/>
        <v>#DIV/0!</v>
      </c>
      <c r="AF282" s="23">
        <v>60.084299999999999</v>
      </c>
      <c r="AG282" s="23">
        <v>79.878799999999998</v>
      </c>
      <c r="AH282" s="23">
        <v>101.96120000000001</v>
      </c>
      <c r="AI282" s="23">
        <v>151.99039999999999</v>
      </c>
      <c r="AJ282" s="23">
        <v>159.69</v>
      </c>
      <c r="AK282" s="23">
        <v>71.846400000000003</v>
      </c>
      <c r="AL282" s="23">
        <v>70.9375</v>
      </c>
      <c r="AM282" s="23">
        <v>40.304400000000001</v>
      </c>
      <c r="AN282" s="23">
        <v>56.077399999999997</v>
      </c>
      <c r="AO282" s="23">
        <v>61.978999999999999</v>
      </c>
      <c r="AP282" s="23">
        <v>94.195999999999998</v>
      </c>
      <c r="AQ282" s="23">
        <v>18.998000000000001</v>
      </c>
      <c r="AR282" s="23">
        <v>35.450000000000003</v>
      </c>
      <c r="AS282" s="23">
        <v>29.88</v>
      </c>
      <c r="AT282" s="23">
        <v>74.691999999999993</v>
      </c>
      <c r="AU282" s="23">
        <v>81.39</v>
      </c>
      <c r="AX282" s="54">
        <f t="shared" si="871"/>
        <v>0</v>
      </c>
      <c r="AY282" s="54">
        <f t="shared" si="872"/>
        <v>0</v>
      </c>
      <c r="AZ282" s="54">
        <f t="shared" si="873"/>
        <v>0</v>
      </c>
      <c r="BA282" s="54">
        <f t="shared" si="874"/>
        <v>0</v>
      </c>
      <c r="BB282" s="54">
        <f t="shared" si="875"/>
        <v>0</v>
      </c>
      <c r="BC282" s="54">
        <f t="shared" si="876"/>
        <v>0</v>
      </c>
      <c r="BD282" s="54">
        <f t="shared" si="877"/>
        <v>0</v>
      </c>
      <c r="BE282" s="54">
        <f t="shared" si="878"/>
        <v>0</v>
      </c>
      <c r="BF282" s="54">
        <f t="shared" si="879"/>
        <v>0</v>
      </c>
      <c r="BG282" s="54">
        <f t="shared" si="880"/>
        <v>0</v>
      </c>
      <c r="BH282" s="54">
        <f t="shared" si="881"/>
        <v>0</v>
      </c>
      <c r="BI282" s="54">
        <f t="shared" si="882"/>
        <v>0</v>
      </c>
      <c r="BJ282" s="54">
        <f t="shared" si="883"/>
        <v>0</v>
      </c>
      <c r="BK282" s="54">
        <f t="shared" si="884"/>
        <v>0</v>
      </c>
      <c r="BL282" s="54">
        <f t="shared" si="885"/>
        <v>0</v>
      </c>
      <c r="BM282" s="42"/>
      <c r="BO282" s="54">
        <f>'Norm-coeff'!$C$2+$AX282*'Norm-coeff'!$D$2+$AY282*'Norm-coeff'!$E$2+$AZ282*'Norm-coeff'!$F$2+$BA282*'Norm-coeff'!$G$2+$BB282*'Norm-coeff'!$H$2+$BC282*'Norm-coeff'!$I$2+$BD282*'Norm-coeff'!$J$2+$BE282*'Norm-coeff'!$K$2+$BF282*'Norm-coeff'!$L$2+$BG282*'Norm-coeff'!$M$2+$BH282*'Norm-coeff'!$N$2+$BI282*'Norm-coeff'!$O$2</f>
        <v>5.4045421474420303</v>
      </c>
      <c r="BP282" s="54">
        <f>'Norm-coeff'!$C$3+$AX282*'Norm-coeff'!$D$3+$AY282*'Norm-coeff'!$E$3+$AZ282*'Norm-coeff'!$F$3+$BA282*'Norm-coeff'!$G$3+$BB282*'Norm-coeff'!$H$3+$BC282*'Norm-coeff'!$I$3+$BD282*'Norm-coeff'!$J$3+$BE282*'Norm-coeff'!$K$3+$BF282*'Norm-coeff'!$L$3+$BG282*'Norm-coeff'!$M$3+$BH282*'Norm-coeff'!$N$3+$BI282*'Norm-coeff'!$O$3</f>
        <v>3.15319116612705</v>
      </c>
      <c r="BQ282" s="54">
        <f>'Norm-coeff'!$C$4+$AX282*'Norm-coeff'!$D$4+$AY282*'Norm-coeff'!$E$4+$AZ282*'Norm-coeff'!$F$4+$BA282*'Norm-coeff'!$G$4+$BB282*'Norm-coeff'!$H$4+$BC282*'Norm-coeff'!$I$4+$BD282*'Norm-coeff'!$J$4+$BE282*'Norm-coeff'!$K$4+$BF282*'Norm-coeff'!$L$4+$BG282*'Norm-coeff'!$M$4+$BH282*'Norm-coeff'!$N$4+$BI282*'Norm-coeff'!$O$4</f>
        <v>1.42115649462768</v>
      </c>
      <c r="BR282" s="54">
        <f>'Norm-coeff'!$C$5+$AX282*'Norm-coeff'!$D$5+$AY282*'Norm-coeff'!$E$5+$AZ282*'Norm-coeff'!$F$5+$BA282*'Norm-coeff'!$G$5+$BB282*'Norm-coeff'!$H$5+$BC282*'Norm-coeff'!$I$5+$BD282*'Norm-coeff'!$J$5+$BE282*'Norm-coeff'!$K$5+$BF282*'Norm-coeff'!$L$5+$BG282*'Norm-coeff'!$M$5+$BH282*'Norm-coeff'!$N$5+$BI282*'Norm-coeff'!$O$5</f>
        <v>1.0553329241296201</v>
      </c>
      <c r="BS282" s="54">
        <f>'Norm-coeff'!$C$6+$AX282*'Norm-coeff'!$D$6+$AY282*'Norm-coeff'!$E$6+$AZ282*'Norm-coeff'!$F$6+$BA282*'Norm-coeff'!$G$6+$BB282*'Norm-coeff'!$H$6+$BC282*'Norm-coeff'!$I$6+$BD282*'Norm-coeff'!$J$6+$BE282*'Norm-coeff'!$K$6+$BF282*'Norm-coeff'!$L$6+$BG282*'Norm-coeff'!$M$6+$BH282*'Norm-coeff'!$N$6+$BI282*'Norm-coeff'!$O$6</f>
        <v>-1.48700885495103E-2</v>
      </c>
      <c r="BT282" s="54">
        <f>'Norm-coeff'!$C$7+$AX282*'Norm-coeff'!$D$7+$AY282*'Norm-coeff'!$E$7+$AZ282*'Norm-coeff'!$F$7+$BA282*'Norm-coeff'!$G$7+$BB282*'Norm-coeff'!$H$7+$BC282*'Norm-coeff'!$I$7+$BD282*'Norm-coeff'!$J$7+$BE282*'Norm-coeff'!$K$7+$BF282*'Norm-coeff'!$L$7+$BG282*'Norm-coeff'!$M$7+$BH282*'Norm-coeff'!$N$7+$BI282*'Norm-coeff'!$O$7</f>
        <v>2.0907583608832998</v>
      </c>
      <c r="BU282" s="54">
        <f>'Norm-coeff'!$C$8+$AX282*'Norm-coeff'!$D$8+$AY282*'Norm-coeff'!$E$8+$AZ282*'Norm-coeff'!$F$8+$BA282*'Norm-coeff'!$G$8+$BB282*'Norm-coeff'!$H$8+$BC282*'Norm-coeff'!$I$8+$BD282*'Norm-coeff'!$J$8+$BE282*'Norm-coeff'!$K$8+$BF282*'Norm-coeff'!$L$8+$BG282*'Norm-coeff'!$M$8+$BH282*'Norm-coeff'!$N$8+$BI282*'Norm-coeff'!$O$8</f>
        <v>0.65894159836244504</v>
      </c>
      <c r="BV282" s="54">
        <f>'Norm-coeff'!$C$9+$AX282*'Norm-coeff'!$D$9+$AY282*'Norm-coeff'!$E$9+$AZ282*'Norm-coeff'!$F$9+$BA282*'Norm-coeff'!$G$9+$BB282*'Norm-coeff'!$H$9+$BC282*'Norm-coeff'!$I$9+$BD282*'Norm-coeff'!$J$9+$BE282*'Norm-coeff'!$K$9+$BF282*'Norm-coeff'!$L$9+$BG282*'Norm-coeff'!$M$9+$BH282*'Norm-coeff'!$N$9+$BI282*'Norm-coeff'!$O$9</f>
        <v>1.48961085014701</v>
      </c>
      <c r="BW282" s="54">
        <f>'Norm-coeff'!$C$10+$AX282*'Norm-coeff'!$D$10+$AY282*'Norm-coeff'!$E$10+$AZ282*'Norm-coeff'!$F$10+$BA282*'Norm-coeff'!$G$10+$BB282*'Norm-coeff'!$H$10+$BC282*'Norm-coeff'!$I$10+$BD282*'Norm-coeff'!$J$10+$BE282*'Norm-coeff'!$K$10+$BF282*'Norm-coeff'!$L$10+$BG282*'Norm-coeff'!$M$10+$BH282*'Norm-coeff'!$N$10+$BI282*'Norm-coeff'!$O$10</f>
        <v>1.42058735749591</v>
      </c>
      <c r="BX282" s="54">
        <f>'Norm-coeff'!$C$11+$AX282*'Norm-coeff'!$D$11+$AY282*'Norm-coeff'!$E$11+$AZ282*'Norm-coeff'!$F$11+$BA282*'Norm-coeff'!$G$11+$BB282*'Norm-coeff'!$H$11+$BC282*'Norm-coeff'!$I$11+$BD282*'Norm-coeff'!$J$11+$BE282*'Norm-coeff'!$K$11+$BF282*'Norm-coeff'!$L$11+$BG282*'Norm-coeff'!$M$11+$BH282*'Norm-coeff'!$N$11+$BI282*'Norm-coeff'!$O$11</f>
        <v>0.221233014421479</v>
      </c>
      <c r="BY282" s="54">
        <f>'Norm-coeff'!$C$12+$AX282*'Norm-coeff'!$D$12+$AY282*'Norm-coeff'!$E$12+$AZ282*'Norm-coeff'!$F$12+$BA282*'Norm-coeff'!$G$12+$BB282*'Norm-coeff'!$H$12+$BC282*'Norm-coeff'!$I$12+$BD282*'Norm-coeff'!$J$12+$BE282*'Norm-coeff'!$K$12+$BF282*'Norm-coeff'!$L$12+$BG282*'Norm-coeff'!$M$12+$BH282*'Norm-coeff'!$N$12+$BI282*'Norm-coeff'!$O$12</f>
        <v>0.283527502056037</v>
      </c>
      <c r="BZ282" s="54">
        <f>'Norm-coeff'!$C$13+$AX282*'Norm-coeff'!$D$13+$AY282*'Norm-coeff'!$E$13+$AZ282*'Norm-coeff'!$F$13+$BA282*'Norm-coeff'!$G$13+$BB282*'Norm-coeff'!$H$13+$BC282*'Norm-coeff'!$I$13+$BD282*'Norm-coeff'!$J$13+$BE282*'Norm-coeff'!$K$13+$BF282*'Norm-coeff'!$L$13+$BG282*'Norm-coeff'!$M$13+$BH282*'Norm-coeff'!$N$13+$BI282*'Norm-coeff'!$O$13</f>
        <v>-4.1864930554451202E-2</v>
      </c>
      <c r="CA282" s="54">
        <f>'Norm-coeff'!$C$14+$AX282*'Norm-coeff'!$D$14+$AY282*'Norm-coeff'!$E$14+$AZ282*'Norm-coeff'!$F$14+$BA282*'Norm-coeff'!$G$14+$BB282*'Norm-coeff'!$H$14+$BC282*'Norm-coeff'!$I$14+$BD282*'Norm-coeff'!$J$14+$BE282*'Norm-coeff'!$K$14+$BF282*'Norm-coeff'!$L$14+$BG282*'Norm-coeff'!$M$14+$BH282*'Norm-coeff'!$N$14+$BI282*'Norm-coeff'!$O$14</f>
        <v>4.2526983164477103</v>
      </c>
      <c r="CC282" s="54">
        <f t="shared" si="1010"/>
        <v>0</v>
      </c>
      <c r="CG282" s="54">
        <f t="shared" si="886"/>
        <v>0</v>
      </c>
      <c r="CH282" s="54">
        <f t="shared" si="864"/>
        <v>0</v>
      </c>
      <c r="CI282" s="54">
        <f t="shared" si="887"/>
        <v>0</v>
      </c>
      <c r="CJ282" s="56">
        <f t="shared" si="888"/>
        <v>0</v>
      </c>
      <c r="CK282" s="54">
        <f t="shared" si="889"/>
        <v>0</v>
      </c>
      <c r="CL282" s="54">
        <f t="shared" si="890"/>
        <v>0</v>
      </c>
      <c r="CM282" s="54">
        <f t="shared" si="891"/>
        <v>0</v>
      </c>
      <c r="CN282" s="54">
        <f t="shared" si="892"/>
        <v>0</v>
      </c>
      <c r="CO282" s="54">
        <f t="shared" si="893"/>
        <v>0</v>
      </c>
      <c r="CP282" s="54">
        <f t="shared" si="894"/>
        <v>0</v>
      </c>
      <c r="CQ282" s="54">
        <f t="shared" si="895"/>
        <v>0</v>
      </c>
      <c r="CR282" s="54">
        <f t="shared" si="896"/>
        <v>0</v>
      </c>
      <c r="CS282" s="54">
        <f t="shared" si="897"/>
        <v>0</v>
      </c>
      <c r="CU282" s="54">
        <f t="shared" si="898"/>
        <v>0</v>
      </c>
      <c r="CV282" s="54">
        <f t="shared" si="899"/>
        <v>0</v>
      </c>
      <c r="CW282" s="54">
        <f t="shared" si="900"/>
        <v>0</v>
      </c>
      <c r="CX282" s="54">
        <f t="shared" si="901"/>
        <v>0</v>
      </c>
      <c r="CZ282" s="54">
        <f t="shared" si="902"/>
        <v>0</v>
      </c>
      <c r="DA282" s="54">
        <f t="shared" si="903"/>
        <v>0</v>
      </c>
      <c r="DB282" s="54">
        <f t="shared" si="904"/>
        <v>0</v>
      </c>
      <c r="DC282" s="54">
        <f t="shared" si="905"/>
        <v>0</v>
      </c>
      <c r="DD282" s="54">
        <f t="shared" si="906"/>
        <v>0</v>
      </c>
      <c r="DE282" s="54">
        <f t="shared" si="907"/>
        <v>0</v>
      </c>
      <c r="DF282" s="54">
        <f t="shared" si="908"/>
        <v>0</v>
      </c>
      <c r="DG282" s="54">
        <f t="shared" si="909"/>
        <v>2</v>
      </c>
      <c r="DH282" s="71">
        <f t="shared" si="910"/>
        <v>0</v>
      </c>
      <c r="DI282" s="71">
        <f t="shared" si="911"/>
        <v>0</v>
      </c>
      <c r="DJ282" s="54">
        <f t="shared" si="912"/>
        <v>0</v>
      </c>
      <c r="DK282" s="54">
        <f t="shared" si="913"/>
        <v>2</v>
      </c>
      <c r="DL282" s="4">
        <f t="shared" si="838"/>
        <v>0</v>
      </c>
      <c r="DM282" s="3">
        <f t="shared" si="914"/>
        <v>0</v>
      </c>
      <c r="DN282" s="3">
        <f t="shared" si="915"/>
        <v>0</v>
      </c>
      <c r="DO282" s="4" t="e">
        <f t="shared" si="916"/>
        <v>#DIV/0!</v>
      </c>
      <c r="DP282" s="57"/>
      <c r="DQ282" s="57"/>
      <c r="DR282" s="56">
        <f t="shared" si="839"/>
        <v>2</v>
      </c>
      <c r="DS282" s="56">
        <f t="shared" si="840"/>
        <v>0</v>
      </c>
      <c r="DT282" s="38">
        <f t="shared" si="841"/>
        <v>0</v>
      </c>
      <c r="DU282" s="38">
        <f t="shared" si="917"/>
        <v>2</v>
      </c>
      <c r="DV282" s="38">
        <f t="shared" si="842"/>
        <v>0</v>
      </c>
      <c r="DW282" s="39">
        <f t="shared" si="843"/>
        <v>0</v>
      </c>
      <c r="DX282" s="39">
        <f t="shared" si="844"/>
        <v>0</v>
      </c>
      <c r="DY282" s="39">
        <f t="shared" si="845"/>
        <v>0</v>
      </c>
      <c r="DZ282" s="39">
        <f t="shared" si="846"/>
        <v>0</v>
      </c>
      <c r="EA282" s="39">
        <f t="shared" si="847"/>
        <v>0</v>
      </c>
      <c r="EB282" s="37" t="e">
        <f t="shared" si="918"/>
        <v>#DIV/0!</v>
      </c>
      <c r="EC282" s="37" t="e">
        <f t="shared" si="919"/>
        <v>#DIV/0!</v>
      </c>
      <c r="ED282" s="37" t="e">
        <f t="shared" si="920"/>
        <v>#DIV/0!</v>
      </c>
      <c r="EE282" s="37" t="e">
        <f t="shared" si="921"/>
        <v>#DIV/0!</v>
      </c>
      <c r="EF282" s="39" t="e">
        <f t="shared" si="922"/>
        <v>#DIV/0!</v>
      </c>
      <c r="EG282" s="37" t="e">
        <f t="shared" si="923"/>
        <v>#DIV/0!</v>
      </c>
      <c r="EH282" s="37" t="e">
        <f t="shared" si="924"/>
        <v>#DIV/0!</v>
      </c>
      <c r="EI282" s="11" t="b">
        <f t="shared" si="925"/>
        <v>1</v>
      </c>
      <c r="EJ282" s="11" t="b">
        <f t="shared" si="926"/>
        <v>0</v>
      </c>
      <c r="EK282" s="39" t="e">
        <f t="shared" si="927"/>
        <v>#DIV/0!</v>
      </c>
      <c r="EL282" s="39" t="e">
        <f t="shared" si="928"/>
        <v>#DIV/0!</v>
      </c>
      <c r="EM282" s="39" t="e">
        <f t="shared" si="929"/>
        <v>#DIV/0!</v>
      </c>
      <c r="EN282" s="39" t="e">
        <f t="shared" si="930"/>
        <v>#DIV/0!</v>
      </c>
      <c r="EO282" s="39" t="e">
        <f t="shared" si="931"/>
        <v>#DIV/0!</v>
      </c>
      <c r="EP282" s="39" t="e">
        <f t="shared" si="932"/>
        <v>#DIV/0!</v>
      </c>
      <c r="EQ282" s="39" t="e">
        <f t="shared" si="933"/>
        <v>#DIV/0!</v>
      </c>
      <c r="ER282" s="39" t="e">
        <f t="shared" si="934"/>
        <v>#DIV/0!</v>
      </c>
      <c r="ES282" s="58" t="str">
        <f t="shared" si="935"/>
        <v>(OH,F,Cl)-dominate amphibole</v>
      </c>
      <c r="ET282" s="58" t="e">
        <f t="shared" si="936"/>
        <v>#N/A</v>
      </c>
      <c r="EU282" s="56">
        <f t="shared" si="848"/>
        <v>0</v>
      </c>
      <c r="EV282" s="56">
        <f t="shared" si="849"/>
        <v>0</v>
      </c>
      <c r="EW282" s="56">
        <f t="shared" si="850"/>
        <v>0</v>
      </c>
      <c r="EX282" s="56">
        <f t="shared" si="851"/>
        <v>0</v>
      </c>
      <c r="EY282" s="56">
        <f t="shared" si="852"/>
        <v>0</v>
      </c>
      <c r="EZ282" s="56">
        <f t="shared" si="853"/>
        <v>0</v>
      </c>
      <c r="FA282" s="39">
        <f t="shared" si="854"/>
        <v>0</v>
      </c>
      <c r="FB282" s="39">
        <f t="shared" si="855"/>
        <v>0</v>
      </c>
      <c r="FC282" s="54">
        <f t="shared" si="856"/>
        <v>0</v>
      </c>
      <c r="FD282" s="54">
        <f t="shared" si="857"/>
        <v>0</v>
      </c>
      <c r="FE282" s="39">
        <f t="shared" si="858"/>
        <v>0</v>
      </c>
      <c r="FF282" s="54">
        <f t="shared" si="859"/>
        <v>0</v>
      </c>
      <c r="FG282" s="39">
        <f t="shared" si="860"/>
        <v>0</v>
      </c>
      <c r="FH282" s="39">
        <f t="shared" si="937"/>
        <v>0</v>
      </c>
      <c r="FI282" s="39">
        <f t="shared" si="938"/>
        <v>0</v>
      </c>
      <c r="FJ282" s="39">
        <f t="shared" si="939"/>
        <v>0</v>
      </c>
      <c r="FK282" s="39" t="e">
        <f t="shared" si="940"/>
        <v>#DIV/0!</v>
      </c>
      <c r="FL282" s="39" t="e">
        <f t="shared" si="941"/>
        <v>#DIV/0!</v>
      </c>
      <c r="FM282" s="39" t="e">
        <f t="shared" si="942"/>
        <v>#DIV/0!</v>
      </c>
      <c r="FN282" s="39">
        <f t="shared" si="943"/>
        <v>1</v>
      </c>
      <c r="FO282" s="39">
        <f t="shared" si="861"/>
        <v>0</v>
      </c>
      <c r="FP282" s="39">
        <f t="shared" si="862"/>
        <v>0</v>
      </c>
      <c r="FQ282" s="39">
        <f t="shared" si="863"/>
        <v>0</v>
      </c>
      <c r="FR282" s="39">
        <f t="shared" si="944"/>
        <v>0</v>
      </c>
      <c r="FS282" s="39">
        <f t="shared" si="945"/>
        <v>0</v>
      </c>
      <c r="FU282" s="39" t="e">
        <f t="shared" si="946"/>
        <v>#DIV/0!</v>
      </c>
      <c r="FV282" s="39" t="e">
        <f t="shared" si="947"/>
        <v>#DIV/0!</v>
      </c>
      <c r="FW282" s="39" t="e">
        <f t="shared" si="948"/>
        <v>#DIV/0!</v>
      </c>
      <c r="FY282" s="39" t="e">
        <f t="shared" si="949"/>
        <v>#DIV/0!</v>
      </c>
      <c r="FZ282" s="39" t="e">
        <f t="shared" si="950"/>
        <v>#DIV/0!</v>
      </c>
      <c r="GA282" s="39" t="e">
        <f t="shared" si="951"/>
        <v>#DIV/0!</v>
      </c>
      <c r="GB282" s="39" t="e">
        <f t="shared" si="952"/>
        <v>#DIV/0!</v>
      </c>
      <c r="GC282" s="39" t="e">
        <f t="shared" si="953"/>
        <v>#DIV/0!</v>
      </c>
      <c r="GD282" s="39" t="e">
        <f t="shared" si="954"/>
        <v>#DIV/0!</v>
      </c>
      <c r="GE282" s="39" t="e">
        <f t="shared" si="955"/>
        <v>#DIV/0!</v>
      </c>
      <c r="GF282" s="39" t="e">
        <f t="shared" si="956"/>
        <v>#DIV/0!</v>
      </c>
      <c r="GG282" s="39" t="e">
        <f t="shared" si="957"/>
        <v>#DIV/0!</v>
      </c>
      <c r="GH282" s="39" t="e">
        <f t="shared" si="958"/>
        <v>#DIV/0!</v>
      </c>
      <c r="GI282" s="39"/>
      <c r="GJ282" s="39" t="e">
        <f t="shared" si="959"/>
        <v>#DIV/0!</v>
      </c>
      <c r="GK282" s="39" t="e">
        <f t="shared" si="960"/>
        <v>#DIV/0!</v>
      </c>
      <c r="GL282" s="39" t="e">
        <f t="shared" si="961"/>
        <v>#DIV/0!</v>
      </c>
      <c r="GM282" s="39" t="e">
        <f t="shared" si="962"/>
        <v>#DIV/0!</v>
      </c>
      <c r="GN282" s="39" t="e">
        <f t="shared" si="963"/>
        <v>#DIV/0!</v>
      </c>
      <c r="GO282" s="57"/>
      <c r="GP282" s="57" t="e">
        <f t="shared" si="964"/>
        <v>#DIV/0!</v>
      </c>
      <c r="GQ282" s="59" t="e">
        <f t="shared" si="965"/>
        <v>#DIV/0!</v>
      </c>
      <c r="GR282" s="41" t="e">
        <f t="shared" si="966"/>
        <v>#DIV/0!</v>
      </c>
      <c r="GS282" s="57" t="e">
        <f t="shared" si="967"/>
        <v>#DIV/0!</v>
      </c>
      <c r="GT282" s="57" t="e">
        <f t="shared" si="968"/>
        <v>#DIV/0!</v>
      </c>
      <c r="GU282" s="57" t="e">
        <f t="shared" si="969"/>
        <v>#DIV/0!</v>
      </c>
      <c r="GV282" s="57"/>
      <c r="GW282" s="42" t="e">
        <f t="shared" si="970"/>
        <v>#DIV/0!</v>
      </c>
      <c r="GX282" s="42" t="e">
        <f t="shared" si="971"/>
        <v>#DIV/0!</v>
      </c>
      <c r="GY282" s="42" t="e">
        <f t="shared" si="972"/>
        <v>#DIV/0!</v>
      </c>
      <c r="GZ282" s="57"/>
      <c r="HA282" s="2" t="e">
        <f t="shared" si="973"/>
        <v>#DIV/0!</v>
      </c>
      <c r="HB282" s="2" t="e">
        <f t="shared" si="974"/>
        <v>#DIV/0!</v>
      </c>
      <c r="HC282" s="2" t="e">
        <f t="shared" si="975"/>
        <v>#DIV/0!</v>
      </c>
      <c r="HD282" s="2" t="e">
        <f t="shared" si="976"/>
        <v>#DIV/0!</v>
      </c>
      <c r="HE282" s="2" t="e">
        <f t="shared" si="977"/>
        <v>#DIV/0!</v>
      </c>
      <c r="HF282" s="2" t="e">
        <f t="shared" si="978"/>
        <v>#DIV/0!</v>
      </c>
      <c r="HG282" s="2" t="e">
        <f t="shared" si="979"/>
        <v>#DIV/0!</v>
      </c>
      <c r="HH282" s="2" t="e">
        <f t="shared" si="980"/>
        <v>#DIV/0!</v>
      </c>
      <c r="HI282" s="2" t="e">
        <f t="shared" si="981"/>
        <v>#DIV/0!</v>
      </c>
      <c r="HJ282" s="11" t="e">
        <f t="shared" si="982"/>
        <v>#DIV/0!</v>
      </c>
      <c r="HK282" s="60" t="e">
        <f t="shared" si="983"/>
        <v>#DIV/0!</v>
      </c>
      <c r="HL282" s="57"/>
      <c r="HM282" s="57" t="e">
        <f t="shared" si="984"/>
        <v>#DIV/0!</v>
      </c>
      <c r="HN282" s="57" t="e">
        <f t="shared" si="985"/>
        <v>#DIV/0!</v>
      </c>
      <c r="HO282" s="57" t="e">
        <f t="shared" si="986"/>
        <v>#DIV/0!</v>
      </c>
      <c r="HP282" s="57" t="e">
        <f t="shared" si="987"/>
        <v>#DIV/0!</v>
      </c>
      <c r="HQ282" s="57" t="e">
        <f t="shared" si="988"/>
        <v>#DIV/0!</v>
      </c>
      <c r="HR282" s="57"/>
      <c r="HS282" s="57" t="e">
        <f t="shared" si="989"/>
        <v>#DIV/0!</v>
      </c>
      <c r="HT282" s="57" t="e">
        <f t="shared" si="990"/>
        <v>#DIV/0!</v>
      </c>
      <c r="HU282" s="57" t="e">
        <f t="shared" si="991"/>
        <v>#DIV/0!</v>
      </c>
      <c r="HV282" s="57" t="e">
        <f t="shared" si="992"/>
        <v>#DIV/0!</v>
      </c>
      <c r="HW282" s="57" t="e">
        <f t="shared" si="993"/>
        <v>#DIV/0!</v>
      </c>
      <c r="HX282" s="57"/>
      <c r="HY282" s="57" t="e">
        <f t="shared" si="994"/>
        <v>#DIV/0!</v>
      </c>
      <c r="HZ282" s="57" t="e">
        <f t="shared" si="995"/>
        <v>#DIV/0!</v>
      </c>
      <c r="IA282" s="57"/>
      <c r="IB282" s="61">
        <f t="shared" si="996"/>
        <v>0</v>
      </c>
      <c r="IC282" s="57" t="str">
        <f t="shared" si="997"/>
        <v/>
      </c>
      <c r="ID282" s="42"/>
      <c r="IE282" s="2" t="str">
        <f t="shared" si="998"/>
        <v/>
      </c>
      <c r="IF282" s="60" t="e">
        <f t="shared" si="999"/>
        <v>#DIV/0!</v>
      </c>
      <c r="IG282" s="60" t="str">
        <f t="shared" si="1000"/>
        <v/>
      </c>
      <c r="IH282" s="60" t="str">
        <f t="shared" si="1001"/>
        <v>zinco-</v>
      </c>
      <c r="II282" s="60" t="str">
        <f t="shared" si="1002"/>
        <v>mangano-</v>
      </c>
      <c r="IJ282" s="60" t="e">
        <f t="shared" si="1003"/>
        <v>#DIV/0!</v>
      </c>
      <c r="IK282" s="60" t="e">
        <f t="shared" si="1004"/>
        <v>#DIV/0!</v>
      </c>
      <c r="IL282" s="60" t="e">
        <f t="shared" si="1005"/>
        <v>#DIV/0!</v>
      </c>
      <c r="IM282" s="60" t="e">
        <f t="shared" si="1006"/>
        <v>#DIV/0!</v>
      </c>
      <c r="IN282" s="60" t="str">
        <f t="shared" si="1007"/>
        <v/>
      </c>
      <c r="IO282" s="60" t="str">
        <f t="shared" si="1008"/>
        <v/>
      </c>
      <c r="IP282" s="57"/>
      <c r="IQ282" s="57" t="str">
        <f t="shared" si="1009"/>
        <v>ERROR!!</v>
      </c>
    </row>
    <row r="283" spans="24:251">
      <c r="X283" s="29">
        <f t="shared" si="865"/>
        <v>0</v>
      </c>
      <c r="Y283" s="29">
        <f t="shared" si="866"/>
        <v>0</v>
      </c>
      <c r="Z283" s="29" t="e">
        <f t="shared" si="867"/>
        <v>#DIV/0!</v>
      </c>
      <c r="AA283" s="29" t="e">
        <f t="shared" si="868"/>
        <v>#DIV/0!</v>
      </c>
      <c r="AB283" s="29" t="e">
        <f t="shared" si="869"/>
        <v>#DIV/0!</v>
      </c>
      <c r="AC283" s="29" t="e">
        <f t="shared" si="870"/>
        <v>#DIV/0!</v>
      </c>
      <c r="AF283" s="23">
        <v>60.084299999999999</v>
      </c>
      <c r="AG283" s="23">
        <v>79.878799999999998</v>
      </c>
      <c r="AH283" s="23">
        <v>101.96120000000001</v>
      </c>
      <c r="AI283" s="23">
        <v>151.99039999999999</v>
      </c>
      <c r="AJ283" s="23">
        <v>159.69</v>
      </c>
      <c r="AK283" s="23">
        <v>71.846400000000003</v>
      </c>
      <c r="AL283" s="23">
        <v>70.9375</v>
      </c>
      <c r="AM283" s="23">
        <v>40.304400000000001</v>
      </c>
      <c r="AN283" s="23">
        <v>56.077399999999997</v>
      </c>
      <c r="AO283" s="23">
        <v>61.978999999999999</v>
      </c>
      <c r="AP283" s="23">
        <v>94.195999999999998</v>
      </c>
      <c r="AQ283" s="23">
        <v>18.998000000000001</v>
      </c>
      <c r="AR283" s="23">
        <v>35.450000000000003</v>
      </c>
      <c r="AS283" s="23">
        <v>29.88</v>
      </c>
      <c r="AT283" s="23">
        <v>74.691999999999993</v>
      </c>
      <c r="AU283" s="23">
        <v>81.39</v>
      </c>
      <c r="AX283" s="54">
        <f t="shared" si="871"/>
        <v>0</v>
      </c>
      <c r="AY283" s="54">
        <f t="shared" si="872"/>
        <v>0</v>
      </c>
      <c r="AZ283" s="54">
        <f t="shared" si="873"/>
        <v>0</v>
      </c>
      <c r="BA283" s="54">
        <f t="shared" si="874"/>
        <v>0</v>
      </c>
      <c r="BB283" s="54">
        <f t="shared" si="875"/>
        <v>0</v>
      </c>
      <c r="BC283" s="54">
        <f t="shared" si="876"/>
        <v>0</v>
      </c>
      <c r="BD283" s="54">
        <f t="shared" si="877"/>
        <v>0</v>
      </c>
      <c r="BE283" s="54">
        <f t="shared" si="878"/>
        <v>0</v>
      </c>
      <c r="BF283" s="54">
        <f t="shared" si="879"/>
        <v>0</v>
      </c>
      <c r="BG283" s="54">
        <f t="shared" si="880"/>
        <v>0</v>
      </c>
      <c r="BH283" s="54">
        <f t="shared" si="881"/>
        <v>0</v>
      </c>
      <c r="BI283" s="54">
        <f t="shared" si="882"/>
        <v>0</v>
      </c>
      <c r="BJ283" s="54">
        <f t="shared" si="883"/>
        <v>0</v>
      </c>
      <c r="BK283" s="54">
        <f t="shared" si="884"/>
        <v>0</v>
      </c>
      <c r="BL283" s="54">
        <f t="shared" si="885"/>
        <v>0</v>
      </c>
      <c r="BM283" s="42"/>
      <c r="BO283" s="54">
        <f>'Norm-coeff'!$C$2+$AX283*'Norm-coeff'!$D$2+$AY283*'Norm-coeff'!$E$2+$AZ283*'Norm-coeff'!$F$2+$BA283*'Norm-coeff'!$G$2+$BB283*'Norm-coeff'!$H$2+$BC283*'Norm-coeff'!$I$2+$BD283*'Norm-coeff'!$J$2+$BE283*'Norm-coeff'!$K$2+$BF283*'Norm-coeff'!$L$2+$BG283*'Norm-coeff'!$M$2+$BH283*'Norm-coeff'!$N$2+$BI283*'Norm-coeff'!$O$2</f>
        <v>5.4045421474420303</v>
      </c>
      <c r="BP283" s="54">
        <f>'Norm-coeff'!$C$3+$AX283*'Norm-coeff'!$D$3+$AY283*'Norm-coeff'!$E$3+$AZ283*'Norm-coeff'!$F$3+$BA283*'Norm-coeff'!$G$3+$BB283*'Norm-coeff'!$H$3+$BC283*'Norm-coeff'!$I$3+$BD283*'Norm-coeff'!$J$3+$BE283*'Norm-coeff'!$K$3+$BF283*'Norm-coeff'!$L$3+$BG283*'Norm-coeff'!$M$3+$BH283*'Norm-coeff'!$N$3+$BI283*'Norm-coeff'!$O$3</f>
        <v>3.15319116612705</v>
      </c>
      <c r="BQ283" s="54">
        <f>'Norm-coeff'!$C$4+$AX283*'Norm-coeff'!$D$4+$AY283*'Norm-coeff'!$E$4+$AZ283*'Norm-coeff'!$F$4+$BA283*'Norm-coeff'!$G$4+$BB283*'Norm-coeff'!$H$4+$BC283*'Norm-coeff'!$I$4+$BD283*'Norm-coeff'!$J$4+$BE283*'Norm-coeff'!$K$4+$BF283*'Norm-coeff'!$L$4+$BG283*'Norm-coeff'!$M$4+$BH283*'Norm-coeff'!$N$4+$BI283*'Norm-coeff'!$O$4</f>
        <v>1.42115649462768</v>
      </c>
      <c r="BR283" s="54">
        <f>'Norm-coeff'!$C$5+$AX283*'Norm-coeff'!$D$5+$AY283*'Norm-coeff'!$E$5+$AZ283*'Norm-coeff'!$F$5+$BA283*'Norm-coeff'!$G$5+$BB283*'Norm-coeff'!$H$5+$BC283*'Norm-coeff'!$I$5+$BD283*'Norm-coeff'!$J$5+$BE283*'Norm-coeff'!$K$5+$BF283*'Norm-coeff'!$L$5+$BG283*'Norm-coeff'!$M$5+$BH283*'Norm-coeff'!$N$5+$BI283*'Norm-coeff'!$O$5</f>
        <v>1.0553329241296201</v>
      </c>
      <c r="BS283" s="54">
        <f>'Norm-coeff'!$C$6+$AX283*'Norm-coeff'!$D$6+$AY283*'Norm-coeff'!$E$6+$AZ283*'Norm-coeff'!$F$6+$BA283*'Norm-coeff'!$G$6+$BB283*'Norm-coeff'!$H$6+$BC283*'Norm-coeff'!$I$6+$BD283*'Norm-coeff'!$J$6+$BE283*'Norm-coeff'!$K$6+$BF283*'Norm-coeff'!$L$6+$BG283*'Norm-coeff'!$M$6+$BH283*'Norm-coeff'!$N$6+$BI283*'Norm-coeff'!$O$6</f>
        <v>-1.48700885495103E-2</v>
      </c>
      <c r="BT283" s="54">
        <f>'Norm-coeff'!$C$7+$AX283*'Norm-coeff'!$D$7+$AY283*'Norm-coeff'!$E$7+$AZ283*'Norm-coeff'!$F$7+$BA283*'Norm-coeff'!$G$7+$BB283*'Norm-coeff'!$H$7+$BC283*'Norm-coeff'!$I$7+$BD283*'Norm-coeff'!$J$7+$BE283*'Norm-coeff'!$K$7+$BF283*'Norm-coeff'!$L$7+$BG283*'Norm-coeff'!$M$7+$BH283*'Norm-coeff'!$N$7+$BI283*'Norm-coeff'!$O$7</f>
        <v>2.0907583608832998</v>
      </c>
      <c r="BU283" s="54">
        <f>'Norm-coeff'!$C$8+$AX283*'Norm-coeff'!$D$8+$AY283*'Norm-coeff'!$E$8+$AZ283*'Norm-coeff'!$F$8+$BA283*'Norm-coeff'!$G$8+$BB283*'Norm-coeff'!$H$8+$BC283*'Norm-coeff'!$I$8+$BD283*'Norm-coeff'!$J$8+$BE283*'Norm-coeff'!$K$8+$BF283*'Norm-coeff'!$L$8+$BG283*'Norm-coeff'!$M$8+$BH283*'Norm-coeff'!$N$8+$BI283*'Norm-coeff'!$O$8</f>
        <v>0.65894159836244504</v>
      </c>
      <c r="BV283" s="54">
        <f>'Norm-coeff'!$C$9+$AX283*'Norm-coeff'!$D$9+$AY283*'Norm-coeff'!$E$9+$AZ283*'Norm-coeff'!$F$9+$BA283*'Norm-coeff'!$G$9+$BB283*'Norm-coeff'!$H$9+$BC283*'Norm-coeff'!$I$9+$BD283*'Norm-coeff'!$J$9+$BE283*'Norm-coeff'!$K$9+$BF283*'Norm-coeff'!$L$9+$BG283*'Norm-coeff'!$M$9+$BH283*'Norm-coeff'!$N$9+$BI283*'Norm-coeff'!$O$9</f>
        <v>1.48961085014701</v>
      </c>
      <c r="BW283" s="54">
        <f>'Norm-coeff'!$C$10+$AX283*'Norm-coeff'!$D$10+$AY283*'Norm-coeff'!$E$10+$AZ283*'Norm-coeff'!$F$10+$BA283*'Norm-coeff'!$G$10+$BB283*'Norm-coeff'!$H$10+$BC283*'Norm-coeff'!$I$10+$BD283*'Norm-coeff'!$J$10+$BE283*'Norm-coeff'!$K$10+$BF283*'Norm-coeff'!$L$10+$BG283*'Norm-coeff'!$M$10+$BH283*'Norm-coeff'!$N$10+$BI283*'Norm-coeff'!$O$10</f>
        <v>1.42058735749591</v>
      </c>
      <c r="BX283" s="54">
        <f>'Norm-coeff'!$C$11+$AX283*'Norm-coeff'!$D$11+$AY283*'Norm-coeff'!$E$11+$AZ283*'Norm-coeff'!$F$11+$BA283*'Norm-coeff'!$G$11+$BB283*'Norm-coeff'!$H$11+$BC283*'Norm-coeff'!$I$11+$BD283*'Norm-coeff'!$J$11+$BE283*'Norm-coeff'!$K$11+$BF283*'Norm-coeff'!$L$11+$BG283*'Norm-coeff'!$M$11+$BH283*'Norm-coeff'!$N$11+$BI283*'Norm-coeff'!$O$11</f>
        <v>0.221233014421479</v>
      </c>
      <c r="BY283" s="54">
        <f>'Norm-coeff'!$C$12+$AX283*'Norm-coeff'!$D$12+$AY283*'Norm-coeff'!$E$12+$AZ283*'Norm-coeff'!$F$12+$BA283*'Norm-coeff'!$G$12+$BB283*'Norm-coeff'!$H$12+$BC283*'Norm-coeff'!$I$12+$BD283*'Norm-coeff'!$J$12+$BE283*'Norm-coeff'!$K$12+$BF283*'Norm-coeff'!$L$12+$BG283*'Norm-coeff'!$M$12+$BH283*'Norm-coeff'!$N$12+$BI283*'Norm-coeff'!$O$12</f>
        <v>0.283527502056037</v>
      </c>
      <c r="BZ283" s="54">
        <f>'Norm-coeff'!$C$13+$AX283*'Norm-coeff'!$D$13+$AY283*'Norm-coeff'!$E$13+$AZ283*'Norm-coeff'!$F$13+$BA283*'Norm-coeff'!$G$13+$BB283*'Norm-coeff'!$H$13+$BC283*'Norm-coeff'!$I$13+$BD283*'Norm-coeff'!$J$13+$BE283*'Norm-coeff'!$K$13+$BF283*'Norm-coeff'!$L$13+$BG283*'Norm-coeff'!$M$13+$BH283*'Norm-coeff'!$N$13+$BI283*'Norm-coeff'!$O$13</f>
        <v>-4.1864930554451202E-2</v>
      </c>
      <c r="CA283" s="54">
        <f>'Norm-coeff'!$C$14+$AX283*'Norm-coeff'!$D$14+$AY283*'Norm-coeff'!$E$14+$AZ283*'Norm-coeff'!$F$14+$BA283*'Norm-coeff'!$G$14+$BB283*'Norm-coeff'!$H$14+$BC283*'Norm-coeff'!$I$14+$BD283*'Norm-coeff'!$J$14+$BE283*'Norm-coeff'!$K$14+$BF283*'Norm-coeff'!$L$14+$BG283*'Norm-coeff'!$M$14+$BH283*'Norm-coeff'!$N$14+$BI283*'Norm-coeff'!$O$14</f>
        <v>4.2526983164477103</v>
      </c>
      <c r="CC283" s="54">
        <f t="shared" si="1010"/>
        <v>0</v>
      </c>
      <c r="CG283" s="54">
        <f t="shared" si="886"/>
        <v>0</v>
      </c>
      <c r="CH283" s="54">
        <f t="shared" si="864"/>
        <v>0</v>
      </c>
      <c r="CI283" s="54">
        <f t="shared" si="887"/>
        <v>0</v>
      </c>
      <c r="CJ283" s="56">
        <f t="shared" si="888"/>
        <v>0</v>
      </c>
      <c r="CK283" s="54">
        <f t="shared" si="889"/>
        <v>0</v>
      </c>
      <c r="CL283" s="54">
        <f t="shared" si="890"/>
        <v>0</v>
      </c>
      <c r="CM283" s="54">
        <f t="shared" si="891"/>
        <v>0</v>
      </c>
      <c r="CN283" s="54">
        <f t="shared" si="892"/>
        <v>0</v>
      </c>
      <c r="CO283" s="54">
        <f t="shared" si="893"/>
        <v>0</v>
      </c>
      <c r="CP283" s="54">
        <f t="shared" si="894"/>
        <v>0</v>
      </c>
      <c r="CQ283" s="54">
        <f t="shared" si="895"/>
        <v>0</v>
      </c>
      <c r="CR283" s="54">
        <f t="shared" si="896"/>
        <v>0</v>
      </c>
      <c r="CS283" s="54">
        <f t="shared" si="897"/>
        <v>0</v>
      </c>
      <c r="CU283" s="54">
        <f t="shared" si="898"/>
        <v>0</v>
      </c>
      <c r="CV283" s="54">
        <f t="shared" si="899"/>
        <v>0</v>
      </c>
      <c r="CW283" s="54">
        <f t="shared" si="900"/>
        <v>0</v>
      </c>
      <c r="CX283" s="54">
        <f t="shared" si="901"/>
        <v>0</v>
      </c>
      <c r="CZ283" s="54">
        <f t="shared" si="902"/>
        <v>0</v>
      </c>
      <c r="DA283" s="54">
        <f t="shared" si="903"/>
        <v>0</v>
      </c>
      <c r="DB283" s="54">
        <f t="shared" si="904"/>
        <v>0</v>
      </c>
      <c r="DC283" s="54">
        <f t="shared" si="905"/>
        <v>0</v>
      </c>
      <c r="DD283" s="54">
        <f t="shared" si="906"/>
        <v>0</v>
      </c>
      <c r="DE283" s="54">
        <f t="shared" si="907"/>
        <v>0</v>
      </c>
      <c r="DF283" s="54">
        <f t="shared" si="908"/>
        <v>0</v>
      </c>
      <c r="DG283" s="54">
        <f t="shared" si="909"/>
        <v>2</v>
      </c>
      <c r="DH283" s="71">
        <f t="shared" si="910"/>
        <v>0</v>
      </c>
      <c r="DI283" s="71">
        <f t="shared" si="911"/>
        <v>0</v>
      </c>
      <c r="DJ283" s="54">
        <f t="shared" si="912"/>
        <v>0</v>
      </c>
      <c r="DK283" s="54">
        <f t="shared" si="913"/>
        <v>2</v>
      </c>
      <c r="DL283" s="4">
        <f t="shared" si="838"/>
        <v>0</v>
      </c>
      <c r="DM283" s="3">
        <f t="shared" si="914"/>
        <v>0</v>
      </c>
      <c r="DN283" s="3">
        <f t="shared" si="915"/>
        <v>0</v>
      </c>
      <c r="DO283" s="4" t="e">
        <f t="shared" si="916"/>
        <v>#DIV/0!</v>
      </c>
      <c r="DP283" s="57"/>
      <c r="DQ283" s="57"/>
      <c r="DR283" s="56">
        <f t="shared" si="839"/>
        <v>2</v>
      </c>
      <c r="DS283" s="56">
        <f t="shared" si="840"/>
        <v>0</v>
      </c>
      <c r="DT283" s="38">
        <f t="shared" si="841"/>
        <v>0</v>
      </c>
      <c r="DU283" s="38">
        <f t="shared" si="917"/>
        <v>2</v>
      </c>
      <c r="DV283" s="38">
        <f t="shared" si="842"/>
        <v>0</v>
      </c>
      <c r="DW283" s="39">
        <f t="shared" si="843"/>
        <v>0</v>
      </c>
      <c r="DX283" s="39">
        <f t="shared" si="844"/>
        <v>0</v>
      </c>
      <c r="DY283" s="39">
        <f t="shared" si="845"/>
        <v>0</v>
      </c>
      <c r="DZ283" s="39">
        <f t="shared" si="846"/>
        <v>0</v>
      </c>
      <c r="EA283" s="39">
        <f t="shared" si="847"/>
        <v>0</v>
      </c>
      <c r="EB283" s="37" t="e">
        <f t="shared" si="918"/>
        <v>#DIV/0!</v>
      </c>
      <c r="EC283" s="37" t="e">
        <f t="shared" si="919"/>
        <v>#DIV/0!</v>
      </c>
      <c r="ED283" s="37" t="e">
        <f t="shared" si="920"/>
        <v>#DIV/0!</v>
      </c>
      <c r="EE283" s="37" t="e">
        <f t="shared" si="921"/>
        <v>#DIV/0!</v>
      </c>
      <c r="EF283" s="39" t="e">
        <f t="shared" si="922"/>
        <v>#DIV/0!</v>
      </c>
      <c r="EG283" s="37" t="e">
        <f t="shared" si="923"/>
        <v>#DIV/0!</v>
      </c>
      <c r="EH283" s="37" t="e">
        <f t="shared" si="924"/>
        <v>#DIV/0!</v>
      </c>
      <c r="EI283" s="11" t="b">
        <f t="shared" si="925"/>
        <v>1</v>
      </c>
      <c r="EJ283" s="11" t="b">
        <f t="shared" si="926"/>
        <v>0</v>
      </c>
      <c r="EK283" s="39" t="e">
        <f t="shared" si="927"/>
        <v>#DIV/0!</v>
      </c>
      <c r="EL283" s="39" t="e">
        <f t="shared" si="928"/>
        <v>#DIV/0!</v>
      </c>
      <c r="EM283" s="39" t="e">
        <f t="shared" si="929"/>
        <v>#DIV/0!</v>
      </c>
      <c r="EN283" s="39" t="e">
        <f t="shared" si="930"/>
        <v>#DIV/0!</v>
      </c>
      <c r="EO283" s="39" t="e">
        <f t="shared" si="931"/>
        <v>#DIV/0!</v>
      </c>
      <c r="EP283" s="39" t="e">
        <f t="shared" si="932"/>
        <v>#DIV/0!</v>
      </c>
      <c r="EQ283" s="39" t="e">
        <f t="shared" si="933"/>
        <v>#DIV/0!</v>
      </c>
      <c r="ER283" s="39" t="e">
        <f t="shared" si="934"/>
        <v>#DIV/0!</v>
      </c>
      <c r="ES283" s="58" t="str">
        <f t="shared" si="935"/>
        <v>(OH,F,Cl)-dominate amphibole</v>
      </c>
      <c r="ET283" s="58" t="e">
        <f t="shared" si="936"/>
        <v>#N/A</v>
      </c>
      <c r="EU283" s="56">
        <f t="shared" si="848"/>
        <v>0</v>
      </c>
      <c r="EV283" s="56">
        <f t="shared" si="849"/>
        <v>0</v>
      </c>
      <c r="EW283" s="56">
        <f t="shared" si="850"/>
        <v>0</v>
      </c>
      <c r="EX283" s="56">
        <f t="shared" si="851"/>
        <v>0</v>
      </c>
      <c r="EY283" s="56">
        <f t="shared" si="852"/>
        <v>0</v>
      </c>
      <c r="EZ283" s="56">
        <f t="shared" si="853"/>
        <v>0</v>
      </c>
      <c r="FA283" s="39">
        <f t="shared" si="854"/>
        <v>0</v>
      </c>
      <c r="FB283" s="39">
        <f t="shared" si="855"/>
        <v>0</v>
      </c>
      <c r="FC283" s="54">
        <f t="shared" si="856"/>
        <v>0</v>
      </c>
      <c r="FD283" s="54">
        <f t="shared" si="857"/>
        <v>0</v>
      </c>
      <c r="FE283" s="39">
        <f t="shared" si="858"/>
        <v>0</v>
      </c>
      <c r="FF283" s="54">
        <f t="shared" si="859"/>
        <v>0</v>
      </c>
      <c r="FG283" s="39">
        <f t="shared" si="860"/>
        <v>0</v>
      </c>
      <c r="FH283" s="39">
        <f t="shared" si="937"/>
        <v>0</v>
      </c>
      <c r="FI283" s="39">
        <f t="shared" si="938"/>
        <v>0</v>
      </c>
      <c r="FJ283" s="39">
        <f t="shared" si="939"/>
        <v>0</v>
      </c>
      <c r="FK283" s="39" t="e">
        <f t="shared" si="940"/>
        <v>#DIV/0!</v>
      </c>
      <c r="FL283" s="39" t="e">
        <f t="shared" si="941"/>
        <v>#DIV/0!</v>
      </c>
      <c r="FM283" s="39" t="e">
        <f t="shared" si="942"/>
        <v>#DIV/0!</v>
      </c>
      <c r="FN283" s="39">
        <f t="shared" si="943"/>
        <v>1</v>
      </c>
      <c r="FO283" s="39">
        <f t="shared" si="861"/>
        <v>0</v>
      </c>
      <c r="FP283" s="39">
        <f t="shared" si="862"/>
        <v>0</v>
      </c>
      <c r="FQ283" s="39">
        <f t="shared" si="863"/>
        <v>0</v>
      </c>
      <c r="FR283" s="39">
        <f t="shared" si="944"/>
        <v>0</v>
      </c>
      <c r="FS283" s="39">
        <f t="shared" si="945"/>
        <v>0</v>
      </c>
      <c r="FU283" s="39" t="e">
        <f t="shared" si="946"/>
        <v>#DIV/0!</v>
      </c>
      <c r="FV283" s="39" t="e">
        <f t="shared" si="947"/>
        <v>#DIV/0!</v>
      </c>
      <c r="FW283" s="39" t="e">
        <f t="shared" si="948"/>
        <v>#DIV/0!</v>
      </c>
      <c r="FY283" s="39" t="e">
        <f t="shared" si="949"/>
        <v>#DIV/0!</v>
      </c>
      <c r="FZ283" s="39" t="e">
        <f t="shared" si="950"/>
        <v>#DIV/0!</v>
      </c>
      <c r="GA283" s="39" t="e">
        <f t="shared" si="951"/>
        <v>#DIV/0!</v>
      </c>
      <c r="GB283" s="39" t="e">
        <f t="shared" si="952"/>
        <v>#DIV/0!</v>
      </c>
      <c r="GC283" s="39" t="e">
        <f t="shared" si="953"/>
        <v>#DIV/0!</v>
      </c>
      <c r="GD283" s="39" t="e">
        <f t="shared" si="954"/>
        <v>#DIV/0!</v>
      </c>
      <c r="GE283" s="39" t="e">
        <f t="shared" si="955"/>
        <v>#DIV/0!</v>
      </c>
      <c r="GF283" s="39" t="e">
        <f t="shared" si="956"/>
        <v>#DIV/0!</v>
      </c>
      <c r="GG283" s="39" t="e">
        <f t="shared" si="957"/>
        <v>#DIV/0!</v>
      </c>
      <c r="GH283" s="39" t="e">
        <f t="shared" si="958"/>
        <v>#DIV/0!</v>
      </c>
      <c r="GI283" s="39"/>
      <c r="GJ283" s="39" t="e">
        <f t="shared" si="959"/>
        <v>#DIV/0!</v>
      </c>
      <c r="GK283" s="39" t="e">
        <f t="shared" si="960"/>
        <v>#DIV/0!</v>
      </c>
      <c r="GL283" s="39" t="e">
        <f t="shared" si="961"/>
        <v>#DIV/0!</v>
      </c>
      <c r="GM283" s="39" t="e">
        <f t="shared" si="962"/>
        <v>#DIV/0!</v>
      </c>
      <c r="GN283" s="39" t="e">
        <f t="shared" si="963"/>
        <v>#DIV/0!</v>
      </c>
      <c r="GO283" s="57"/>
      <c r="GP283" s="57" t="e">
        <f t="shared" si="964"/>
        <v>#DIV/0!</v>
      </c>
      <c r="GQ283" s="59" t="e">
        <f t="shared" si="965"/>
        <v>#DIV/0!</v>
      </c>
      <c r="GR283" s="41" t="e">
        <f t="shared" si="966"/>
        <v>#DIV/0!</v>
      </c>
      <c r="GS283" s="57" t="e">
        <f t="shared" si="967"/>
        <v>#DIV/0!</v>
      </c>
      <c r="GT283" s="57" t="e">
        <f t="shared" si="968"/>
        <v>#DIV/0!</v>
      </c>
      <c r="GU283" s="57" t="e">
        <f t="shared" si="969"/>
        <v>#DIV/0!</v>
      </c>
      <c r="GV283" s="57"/>
      <c r="GW283" s="42" t="e">
        <f t="shared" si="970"/>
        <v>#DIV/0!</v>
      </c>
      <c r="GX283" s="42" t="e">
        <f t="shared" si="971"/>
        <v>#DIV/0!</v>
      </c>
      <c r="GY283" s="42" t="e">
        <f t="shared" si="972"/>
        <v>#DIV/0!</v>
      </c>
      <c r="GZ283" s="57"/>
      <c r="HA283" s="2" t="e">
        <f t="shared" si="973"/>
        <v>#DIV/0!</v>
      </c>
      <c r="HB283" s="2" t="e">
        <f t="shared" si="974"/>
        <v>#DIV/0!</v>
      </c>
      <c r="HC283" s="2" t="e">
        <f t="shared" si="975"/>
        <v>#DIV/0!</v>
      </c>
      <c r="HD283" s="2" t="e">
        <f t="shared" si="976"/>
        <v>#DIV/0!</v>
      </c>
      <c r="HE283" s="2" t="e">
        <f t="shared" si="977"/>
        <v>#DIV/0!</v>
      </c>
      <c r="HF283" s="2" t="e">
        <f t="shared" si="978"/>
        <v>#DIV/0!</v>
      </c>
      <c r="HG283" s="2" t="e">
        <f t="shared" si="979"/>
        <v>#DIV/0!</v>
      </c>
      <c r="HH283" s="2" t="e">
        <f t="shared" si="980"/>
        <v>#DIV/0!</v>
      </c>
      <c r="HI283" s="2" t="e">
        <f t="shared" si="981"/>
        <v>#DIV/0!</v>
      </c>
      <c r="HJ283" s="11" t="e">
        <f t="shared" si="982"/>
        <v>#DIV/0!</v>
      </c>
      <c r="HK283" s="60" t="e">
        <f t="shared" si="983"/>
        <v>#DIV/0!</v>
      </c>
      <c r="HL283" s="57"/>
      <c r="HM283" s="57" t="e">
        <f t="shared" si="984"/>
        <v>#DIV/0!</v>
      </c>
      <c r="HN283" s="57" t="e">
        <f t="shared" si="985"/>
        <v>#DIV/0!</v>
      </c>
      <c r="HO283" s="57" t="e">
        <f t="shared" si="986"/>
        <v>#DIV/0!</v>
      </c>
      <c r="HP283" s="57" t="e">
        <f t="shared" si="987"/>
        <v>#DIV/0!</v>
      </c>
      <c r="HQ283" s="57" t="e">
        <f t="shared" si="988"/>
        <v>#DIV/0!</v>
      </c>
      <c r="HR283" s="57"/>
      <c r="HS283" s="57" t="e">
        <f t="shared" si="989"/>
        <v>#DIV/0!</v>
      </c>
      <c r="HT283" s="57" t="e">
        <f t="shared" si="990"/>
        <v>#DIV/0!</v>
      </c>
      <c r="HU283" s="57" t="e">
        <f t="shared" si="991"/>
        <v>#DIV/0!</v>
      </c>
      <c r="HV283" s="57" t="e">
        <f t="shared" si="992"/>
        <v>#DIV/0!</v>
      </c>
      <c r="HW283" s="57" t="e">
        <f t="shared" si="993"/>
        <v>#DIV/0!</v>
      </c>
      <c r="HX283" s="57"/>
      <c r="HY283" s="57" t="e">
        <f t="shared" si="994"/>
        <v>#DIV/0!</v>
      </c>
      <c r="HZ283" s="57" t="e">
        <f t="shared" si="995"/>
        <v>#DIV/0!</v>
      </c>
      <c r="IA283" s="57"/>
      <c r="IB283" s="61">
        <f t="shared" si="996"/>
        <v>0</v>
      </c>
      <c r="IC283" s="57" t="str">
        <f t="shared" si="997"/>
        <v/>
      </c>
      <c r="ID283" s="42"/>
      <c r="IE283" s="2" t="str">
        <f t="shared" si="998"/>
        <v/>
      </c>
      <c r="IF283" s="60" t="e">
        <f t="shared" si="999"/>
        <v>#DIV/0!</v>
      </c>
      <c r="IG283" s="60" t="str">
        <f t="shared" si="1000"/>
        <v/>
      </c>
      <c r="IH283" s="60" t="str">
        <f t="shared" si="1001"/>
        <v>zinco-</v>
      </c>
      <c r="II283" s="60" t="str">
        <f t="shared" si="1002"/>
        <v>mangano-</v>
      </c>
      <c r="IJ283" s="60" t="e">
        <f t="shared" si="1003"/>
        <v>#DIV/0!</v>
      </c>
      <c r="IK283" s="60" t="e">
        <f t="shared" si="1004"/>
        <v>#DIV/0!</v>
      </c>
      <c r="IL283" s="60" t="e">
        <f t="shared" si="1005"/>
        <v>#DIV/0!</v>
      </c>
      <c r="IM283" s="60" t="e">
        <f t="shared" si="1006"/>
        <v>#DIV/0!</v>
      </c>
      <c r="IN283" s="60" t="str">
        <f t="shared" si="1007"/>
        <v/>
      </c>
      <c r="IO283" s="60" t="str">
        <f t="shared" si="1008"/>
        <v/>
      </c>
      <c r="IP283" s="57"/>
      <c r="IQ283" s="57" t="str">
        <f t="shared" si="1009"/>
        <v>ERROR!!</v>
      </c>
    </row>
    <row r="284" spans="24:251">
      <c r="X284" s="29">
        <f t="shared" si="865"/>
        <v>0</v>
      </c>
      <c r="Y284" s="29">
        <f t="shared" si="866"/>
        <v>0</v>
      </c>
      <c r="Z284" s="29" t="e">
        <f t="shared" si="867"/>
        <v>#DIV/0!</v>
      </c>
      <c r="AA284" s="29" t="e">
        <f t="shared" si="868"/>
        <v>#DIV/0!</v>
      </c>
      <c r="AB284" s="29" t="e">
        <f t="shared" si="869"/>
        <v>#DIV/0!</v>
      </c>
      <c r="AC284" s="29" t="e">
        <f t="shared" si="870"/>
        <v>#DIV/0!</v>
      </c>
      <c r="AF284" s="23">
        <v>60.084299999999999</v>
      </c>
      <c r="AG284" s="23">
        <v>79.878799999999998</v>
      </c>
      <c r="AH284" s="23">
        <v>101.96120000000001</v>
      </c>
      <c r="AI284" s="23">
        <v>151.99039999999999</v>
      </c>
      <c r="AJ284" s="23">
        <v>159.69</v>
      </c>
      <c r="AK284" s="23">
        <v>71.846400000000003</v>
      </c>
      <c r="AL284" s="23">
        <v>70.9375</v>
      </c>
      <c r="AM284" s="23">
        <v>40.304400000000001</v>
      </c>
      <c r="AN284" s="23">
        <v>56.077399999999997</v>
      </c>
      <c r="AO284" s="23">
        <v>61.978999999999999</v>
      </c>
      <c r="AP284" s="23">
        <v>94.195999999999998</v>
      </c>
      <c r="AQ284" s="23">
        <v>18.998000000000001</v>
      </c>
      <c r="AR284" s="23">
        <v>35.450000000000003</v>
      </c>
      <c r="AS284" s="23">
        <v>29.88</v>
      </c>
      <c r="AT284" s="23">
        <v>74.691999999999993</v>
      </c>
      <c r="AU284" s="23">
        <v>81.39</v>
      </c>
      <c r="AX284" s="54">
        <f t="shared" si="871"/>
        <v>0</v>
      </c>
      <c r="AY284" s="54">
        <f t="shared" si="872"/>
        <v>0</v>
      </c>
      <c r="AZ284" s="54">
        <f t="shared" si="873"/>
        <v>0</v>
      </c>
      <c r="BA284" s="54">
        <f t="shared" si="874"/>
        <v>0</v>
      </c>
      <c r="BB284" s="54">
        <f t="shared" si="875"/>
        <v>0</v>
      </c>
      <c r="BC284" s="54">
        <f t="shared" si="876"/>
        <v>0</v>
      </c>
      <c r="BD284" s="54">
        <f t="shared" si="877"/>
        <v>0</v>
      </c>
      <c r="BE284" s="54">
        <f t="shared" si="878"/>
        <v>0</v>
      </c>
      <c r="BF284" s="54">
        <f t="shared" si="879"/>
        <v>0</v>
      </c>
      <c r="BG284" s="54">
        <f t="shared" si="880"/>
        <v>0</v>
      </c>
      <c r="BH284" s="54">
        <f t="shared" si="881"/>
        <v>0</v>
      </c>
      <c r="BI284" s="54">
        <f t="shared" si="882"/>
        <v>0</v>
      </c>
      <c r="BJ284" s="54">
        <f t="shared" si="883"/>
        <v>0</v>
      </c>
      <c r="BK284" s="54">
        <f t="shared" si="884"/>
        <v>0</v>
      </c>
      <c r="BL284" s="54">
        <f t="shared" si="885"/>
        <v>0</v>
      </c>
      <c r="BM284" s="42"/>
      <c r="BO284" s="54">
        <f>'Norm-coeff'!$C$2+$AX284*'Norm-coeff'!$D$2+$AY284*'Norm-coeff'!$E$2+$AZ284*'Norm-coeff'!$F$2+$BA284*'Norm-coeff'!$G$2+$BB284*'Norm-coeff'!$H$2+$BC284*'Norm-coeff'!$I$2+$BD284*'Norm-coeff'!$J$2+$BE284*'Norm-coeff'!$K$2+$BF284*'Norm-coeff'!$L$2+$BG284*'Norm-coeff'!$M$2+$BH284*'Norm-coeff'!$N$2+$BI284*'Norm-coeff'!$O$2</f>
        <v>5.4045421474420303</v>
      </c>
      <c r="BP284" s="54">
        <f>'Norm-coeff'!$C$3+$AX284*'Norm-coeff'!$D$3+$AY284*'Norm-coeff'!$E$3+$AZ284*'Norm-coeff'!$F$3+$BA284*'Norm-coeff'!$G$3+$BB284*'Norm-coeff'!$H$3+$BC284*'Norm-coeff'!$I$3+$BD284*'Norm-coeff'!$J$3+$BE284*'Norm-coeff'!$K$3+$BF284*'Norm-coeff'!$L$3+$BG284*'Norm-coeff'!$M$3+$BH284*'Norm-coeff'!$N$3+$BI284*'Norm-coeff'!$O$3</f>
        <v>3.15319116612705</v>
      </c>
      <c r="BQ284" s="54">
        <f>'Norm-coeff'!$C$4+$AX284*'Norm-coeff'!$D$4+$AY284*'Norm-coeff'!$E$4+$AZ284*'Norm-coeff'!$F$4+$BA284*'Norm-coeff'!$G$4+$BB284*'Norm-coeff'!$H$4+$BC284*'Norm-coeff'!$I$4+$BD284*'Norm-coeff'!$J$4+$BE284*'Norm-coeff'!$K$4+$BF284*'Norm-coeff'!$L$4+$BG284*'Norm-coeff'!$M$4+$BH284*'Norm-coeff'!$N$4+$BI284*'Norm-coeff'!$O$4</f>
        <v>1.42115649462768</v>
      </c>
      <c r="BR284" s="54">
        <f>'Norm-coeff'!$C$5+$AX284*'Norm-coeff'!$D$5+$AY284*'Norm-coeff'!$E$5+$AZ284*'Norm-coeff'!$F$5+$BA284*'Norm-coeff'!$G$5+$BB284*'Norm-coeff'!$H$5+$BC284*'Norm-coeff'!$I$5+$BD284*'Norm-coeff'!$J$5+$BE284*'Norm-coeff'!$K$5+$BF284*'Norm-coeff'!$L$5+$BG284*'Norm-coeff'!$M$5+$BH284*'Norm-coeff'!$N$5+$BI284*'Norm-coeff'!$O$5</f>
        <v>1.0553329241296201</v>
      </c>
      <c r="BS284" s="54">
        <f>'Norm-coeff'!$C$6+$AX284*'Norm-coeff'!$D$6+$AY284*'Norm-coeff'!$E$6+$AZ284*'Norm-coeff'!$F$6+$BA284*'Norm-coeff'!$G$6+$BB284*'Norm-coeff'!$H$6+$BC284*'Norm-coeff'!$I$6+$BD284*'Norm-coeff'!$J$6+$BE284*'Norm-coeff'!$K$6+$BF284*'Norm-coeff'!$L$6+$BG284*'Norm-coeff'!$M$6+$BH284*'Norm-coeff'!$N$6+$BI284*'Norm-coeff'!$O$6</f>
        <v>-1.48700885495103E-2</v>
      </c>
      <c r="BT284" s="54">
        <f>'Norm-coeff'!$C$7+$AX284*'Norm-coeff'!$D$7+$AY284*'Norm-coeff'!$E$7+$AZ284*'Norm-coeff'!$F$7+$BA284*'Norm-coeff'!$G$7+$BB284*'Norm-coeff'!$H$7+$BC284*'Norm-coeff'!$I$7+$BD284*'Norm-coeff'!$J$7+$BE284*'Norm-coeff'!$K$7+$BF284*'Norm-coeff'!$L$7+$BG284*'Norm-coeff'!$M$7+$BH284*'Norm-coeff'!$N$7+$BI284*'Norm-coeff'!$O$7</f>
        <v>2.0907583608832998</v>
      </c>
      <c r="BU284" s="54">
        <f>'Norm-coeff'!$C$8+$AX284*'Norm-coeff'!$D$8+$AY284*'Norm-coeff'!$E$8+$AZ284*'Norm-coeff'!$F$8+$BA284*'Norm-coeff'!$G$8+$BB284*'Norm-coeff'!$H$8+$BC284*'Norm-coeff'!$I$8+$BD284*'Norm-coeff'!$J$8+$BE284*'Norm-coeff'!$K$8+$BF284*'Norm-coeff'!$L$8+$BG284*'Norm-coeff'!$M$8+$BH284*'Norm-coeff'!$N$8+$BI284*'Norm-coeff'!$O$8</f>
        <v>0.65894159836244504</v>
      </c>
      <c r="BV284" s="54">
        <f>'Norm-coeff'!$C$9+$AX284*'Norm-coeff'!$D$9+$AY284*'Norm-coeff'!$E$9+$AZ284*'Norm-coeff'!$F$9+$BA284*'Norm-coeff'!$G$9+$BB284*'Norm-coeff'!$H$9+$BC284*'Norm-coeff'!$I$9+$BD284*'Norm-coeff'!$J$9+$BE284*'Norm-coeff'!$K$9+$BF284*'Norm-coeff'!$L$9+$BG284*'Norm-coeff'!$M$9+$BH284*'Norm-coeff'!$N$9+$BI284*'Norm-coeff'!$O$9</f>
        <v>1.48961085014701</v>
      </c>
      <c r="BW284" s="54">
        <f>'Norm-coeff'!$C$10+$AX284*'Norm-coeff'!$D$10+$AY284*'Norm-coeff'!$E$10+$AZ284*'Norm-coeff'!$F$10+$BA284*'Norm-coeff'!$G$10+$BB284*'Norm-coeff'!$H$10+$BC284*'Norm-coeff'!$I$10+$BD284*'Norm-coeff'!$J$10+$BE284*'Norm-coeff'!$K$10+$BF284*'Norm-coeff'!$L$10+$BG284*'Norm-coeff'!$M$10+$BH284*'Norm-coeff'!$N$10+$BI284*'Norm-coeff'!$O$10</f>
        <v>1.42058735749591</v>
      </c>
      <c r="BX284" s="54">
        <f>'Norm-coeff'!$C$11+$AX284*'Norm-coeff'!$D$11+$AY284*'Norm-coeff'!$E$11+$AZ284*'Norm-coeff'!$F$11+$BA284*'Norm-coeff'!$G$11+$BB284*'Norm-coeff'!$H$11+$BC284*'Norm-coeff'!$I$11+$BD284*'Norm-coeff'!$J$11+$BE284*'Norm-coeff'!$K$11+$BF284*'Norm-coeff'!$L$11+$BG284*'Norm-coeff'!$M$11+$BH284*'Norm-coeff'!$N$11+$BI284*'Norm-coeff'!$O$11</f>
        <v>0.221233014421479</v>
      </c>
      <c r="BY284" s="54">
        <f>'Norm-coeff'!$C$12+$AX284*'Norm-coeff'!$D$12+$AY284*'Norm-coeff'!$E$12+$AZ284*'Norm-coeff'!$F$12+$BA284*'Norm-coeff'!$G$12+$BB284*'Norm-coeff'!$H$12+$BC284*'Norm-coeff'!$I$12+$BD284*'Norm-coeff'!$J$12+$BE284*'Norm-coeff'!$K$12+$BF284*'Norm-coeff'!$L$12+$BG284*'Norm-coeff'!$M$12+$BH284*'Norm-coeff'!$N$12+$BI284*'Norm-coeff'!$O$12</f>
        <v>0.283527502056037</v>
      </c>
      <c r="BZ284" s="54">
        <f>'Norm-coeff'!$C$13+$AX284*'Norm-coeff'!$D$13+$AY284*'Norm-coeff'!$E$13+$AZ284*'Norm-coeff'!$F$13+$BA284*'Norm-coeff'!$G$13+$BB284*'Norm-coeff'!$H$13+$BC284*'Norm-coeff'!$I$13+$BD284*'Norm-coeff'!$J$13+$BE284*'Norm-coeff'!$K$13+$BF284*'Norm-coeff'!$L$13+$BG284*'Norm-coeff'!$M$13+$BH284*'Norm-coeff'!$N$13+$BI284*'Norm-coeff'!$O$13</f>
        <v>-4.1864930554451202E-2</v>
      </c>
      <c r="CA284" s="54">
        <f>'Norm-coeff'!$C$14+$AX284*'Norm-coeff'!$D$14+$AY284*'Norm-coeff'!$E$14+$AZ284*'Norm-coeff'!$F$14+$BA284*'Norm-coeff'!$G$14+$BB284*'Norm-coeff'!$H$14+$BC284*'Norm-coeff'!$I$14+$BD284*'Norm-coeff'!$J$14+$BE284*'Norm-coeff'!$K$14+$BF284*'Norm-coeff'!$L$14+$BG284*'Norm-coeff'!$M$14+$BH284*'Norm-coeff'!$N$14+$BI284*'Norm-coeff'!$O$14</f>
        <v>4.2526983164477103</v>
      </c>
      <c r="CC284" s="54">
        <f t="shared" si="1010"/>
        <v>0</v>
      </c>
      <c r="CG284" s="54">
        <f t="shared" si="886"/>
        <v>0</v>
      </c>
      <c r="CH284" s="54">
        <f t="shared" si="864"/>
        <v>0</v>
      </c>
      <c r="CI284" s="54">
        <f t="shared" si="887"/>
        <v>0</v>
      </c>
      <c r="CJ284" s="56">
        <f t="shared" si="888"/>
        <v>0</v>
      </c>
      <c r="CK284" s="54">
        <f t="shared" si="889"/>
        <v>0</v>
      </c>
      <c r="CL284" s="54">
        <f t="shared" si="890"/>
        <v>0</v>
      </c>
      <c r="CM284" s="54">
        <f t="shared" si="891"/>
        <v>0</v>
      </c>
      <c r="CN284" s="54">
        <f t="shared" si="892"/>
        <v>0</v>
      </c>
      <c r="CO284" s="54">
        <f t="shared" si="893"/>
        <v>0</v>
      </c>
      <c r="CP284" s="54">
        <f t="shared" si="894"/>
        <v>0</v>
      </c>
      <c r="CQ284" s="54">
        <f t="shared" si="895"/>
        <v>0</v>
      </c>
      <c r="CR284" s="54">
        <f t="shared" si="896"/>
        <v>0</v>
      </c>
      <c r="CS284" s="54">
        <f t="shared" si="897"/>
        <v>0</v>
      </c>
      <c r="CU284" s="54">
        <f t="shared" si="898"/>
        <v>0</v>
      </c>
      <c r="CV284" s="54">
        <f t="shared" si="899"/>
        <v>0</v>
      </c>
      <c r="CW284" s="54">
        <f t="shared" si="900"/>
        <v>0</v>
      </c>
      <c r="CX284" s="54">
        <f t="shared" si="901"/>
        <v>0</v>
      </c>
      <c r="CZ284" s="54">
        <f t="shared" si="902"/>
        <v>0</v>
      </c>
      <c r="DA284" s="54">
        <f t="shared" si="903"/>
        <v>0</v>
      </c>
      <c r="DB284" s="54">
        <f t="shared" si="904"/>
        <v>0</v>
      </c>
      <c r="DC284" s="54">
        <f t="shared" si="905"/>
        <v>0</v>
      </c>
      <c r="DD284" s="54">
        <f t="shared" si="906"/>
        <v>0</v>
      </c>
      <c r="DE284" s="54">
        <f t="shared" si="907"/>
        <v>0</v>
      </c>
      <c r="DF284" s="54">
        <f t="shared" si="908"/>
        <v>0</v>
      </c>
      <c r="DG284" s="54">
        <f t="shared" si="909"/>
        <v>2</v>
      </c>
      <c r="DH284" s="71">
        <f t="shared" si="910"/>
        <v>0</v>
      </c>
      <c r="DI284" s="71">
        <f t="shared" si="911"/>
        <v>0</v>
      </c>
      <c r="DJ284" s="54">
        <f t="shared" si="912"/>
        <v>0</v>
      </c>
      <c r="DK284" s="54">
        <f t="shared" si="913"/>
        <v>2</v>
      </c>
      <c r="DL284" s="4">
        <f t="shared" si="838"/>
        <v>0</v>
      </c>
      <c r="DM284" s="3">
        <f t="shared" si="914"/>
        <v>0</v>
      </c>
      <c r="DN284" s="3">
        <f t="shared" si="915"/>
        <v>0</v>
      </c>
      <c r="DO284" s="4" t="e">
        <f t="shared" si="916"/>
        <v>#DIV/0!</v>
      </c>
      <c r="DP284" s="57"/>
      <c r="DQ284" s="57"/>
      <c r="DR284" s="56">
        <f t="shared" si="839"/>
        <v>2</v>
      </c>
      <c r="DS284" s="56">
        <f t="shared" si="840"/>
        <v>0</v>
      </c>
      <c r="DT284" s="38">
        <f t="shared" si="841"/>
        <v>0</v>
      </c>
      <c r="DU284" s="38">
        <f t="shared" si="917"/>
        <v>2</v>
      </c>
      <c r="DV284" s="38">
        <f t="shared" si="842"/>
        <v>0</v>
      </c>
      <c r="DW284" s="39">
        <f t="shared" si="843"/>
        <v>0</v>
      </c>
      <c r="DX284" s="39">
        <f t="shared" si="844"/>
        <v>0</v>
      </c>
      <c r="DY284" s="39">
        <f t="shared" si="845"/>
        <v>0</v>
      </c>
      <c r="DZ284" s="39">
        <f t="shared" si="846"/>
        <v>0</v>
      </c>
      <c r="EA284" s="39">
        <f t="shared" si="847"/>
        <v>0</v>
      </c>
      <c r="EB284" s="37" t="e">
        <f t="shared" si="918"/>
        <v>#DIV/0!</v>
      </c>
      <c r="EC284" s="37" t="e">
        <f t="shared" si="919"/>
        <v>#DIV/0!</v>
      </c>
      <c r="ED284" s="37" t="e">
        <f t="shared" si="920"/>
        <v>#DIV/0!</v>
      </c>
      <c r="EE284" s="37" t="e">
        <f t="shared" si="921"/>
        <v>#DIV/0!</v>
      </c>
      <c r="EF284" s="39" t="e">
        <f t="shared" si="922"/>
        <v>#DIV/0!</v>
      </c>
      <c r="EG284" s="37" t="e">
        <f t="shared" si="923"/>
        <v>#DIV/0!</v>
      </c>
      <c r="EH284" s="37" t="e">
        <f t="shared" si="924"/>
        <v>#DIV/0!</v>
      </c>
      <c r="EI284" s="11" t="b">
        <f t="shared" si="925"/>
        <v>1</v>
      </c>
      <c r="EJ284" s="11" t="b">
        <f t="shared" si="926"/>
        <v>0</v>
      </c>
      <c r="EK284" s="39" t="e">
        <f t="shared" si="927"/>
        <v>#DIV/0!</v>
      </c>
      <c r="EL284" s="39" t="e">
        <f t="shared" si="928"/>
        <v>#DIV/0!</v>
      </c>
      <c r="EM284" s="39" t="e">
        <f t="shared" si="929"/>
        <v>#DIV/0!</v>
      </c>
      <c r="EN284" s="39" t="e">
        <f t="shared" si="930"/>
        <v>#DIV/0!</v>
      </c>
      <c r="EO284" s="39" t="e">
        <f t="shared" si="931"/>
        <v>#DIV/0!</v>
      </c>
      <c r="EP284" s="39" t="e">
        <f t="shared" si="932"/>
        <v>#DIV/0!</v>
      </c>
      <c r="EQ284" s="39" t="e">
        <f t="shared" si="933"/>
        <v>#DIV/0!</v>
      </c>
      <c r="ER284" s="39" t="e">
        <f t="shared" si="934"/>
        <v>#DIV/0!</v>
      </c>
      <c r="ES284" s="58" t="str">
        <f t="shared" si="935"/>
        <v>(OH,F,Cl)-dominate amphibole</v>
      </c>
      <c r="ET284" s="58" t="e">
        <f t="shared" si="936"/>
        <v>#N/A</v>
      </c>
      <c r="EU284" s="56">
        <f t="shared" si="848"/>
        <v>0</v>
      </c>
      <c r="EV284" s="56">
        <f t="shared" si="849"/>
        <v>0</v>
      </c>
      <c r="EW284" s="56">
        <f t="shared" si="850"/>
        <v>0</v>
      </c>
      <c r="EX284" s="56">
        <f t="shared" si="851"/>
        <v>0</v>
      </c>
      <c r="EY284" s="56">
        <f t="shared" si="852"/>
        <v>0</v>
      </c>
      <c r="EZ284" s="56">
        <f t="shared" si="853"/>
        <v>0</v>
      </c>
      <c r="FA284" s="39">
        <f t="shared" si="854"/>
        <v>0</v>
      </c>
      <c r="FB284" s="39">
        <f t="shared" si="855"/>
        <v>0</v>
      </c>
      <c r="FC284" s="54">
        <f t="shared" si="856"/>
        <v>0</v>
      </c>
      <c r="FD284" s="54">
        <f t="shared" si="857"/>
        <v>0</v>
      </c>
      <c r="FE284" s="39">
        <f t="shared" si="858"/>
        <v>0</v>
      </c>
      <c r="FF284" s="54">
        <f t="shared" si="859"/>
        <v>0</v>
      </c>
      <c r="FG284" s="39">
        <f t="shared" si="860"/>
        <v>0</v>
      </c>
      <c r="FH284" s="39">
        <f t="shared" si="937"/>
        <v>0</v>
      </c>
      <c r="FI284" s="39">
        <f t="shared" si="938"/>
        <v>0</v>
      </c>
      <c r="FJ284" s="39">
        <f t="shared" si="939"/>
        <v>0</v>
      </c>
      <c r="FK284" s="39" t="e">
        <f t="shared" si="940"/>
        <v>#DIV/0!</v>
      </c>
      <c r="FL284" s="39" t="e">
        <f t="shared" si="941"/>
        <v>#DIV/0!</v>
      </c>
      <c r="FM284" s="39" t="e">
        <f t="shared" si="942"/>
        <v>#DIV/0!</v>
      </c>
      <c r="FN284" s="39">
        <f t="shared" si="943"/>
        <v>1</v>
      </c>
      <c r="FO284" s="39">
        <f t="shared" si="861"/>
        <v>0</v>
      </c>
      <c r="FP284" s="39">
        <f t="shared" si="862"/>
        <v>0</v>
      </c>
      <c r="FQ284" s="39">
        <f t="shared" si="863"/>
        <v>0</v>
      </c>
      <c r="FR284" s="39">
        <f t="shared" si="944"/>
        <v>0</v>
      </c>
      <c r="FS284" s="39">
        <f t="shared" si="945"/>
        <v>0</v>
      </c>
      <c r="FU284" s="39" t="e">
        <f t="shared" si="946"/>
        <v>#DIV/0!</v>
      </c>
      <c r="FV284" s="39" t="e">
        <f t="shared" si="947"/>
        <v>#DIV/0!</v>
      </c>
      <c r="FW284" s="39" t="e">
        <f t="shared" si="948"/>
        <v>#DIV/0!</v>
      </c>
      <c r="FY284" s="39" t="e">
        <f t="shared" si="949"/>
        <v>#DIV/0!</v>
      </c>
      <c r="FZ284" s="39" t="e">
        <f t="shared" si="950"/>
        <v>#DIV/0!</v>
      </c>
      <c r="GA284" s="39" t="e">
        <f t="shared" si="951"/>
        <v>#DIV/0!</v>
      </c>
      <c r="GB284" s="39" t="e">
        <f t="shared" si="952"/>
        <v>#DIV/0!</v>
      </c>
      <c r="GC284" s="39" t="e">
        <f t="shared" si="953"/>
        <v>#DIV/0!</v>
      </c>
      <c r="GD284" s="39" t="e">
        <f t="shared" si="954"/>
        <v>#DIV/0!</v>
      </c>
      <c r="GE284" s="39" t="e">
        <f t="shared" si="955"/>
        <v>#DIV/0!</v>
      </c>
      <c r="GF284" s="39" t="e">
        <f t="shared" si="956"/>
        <v>#DIV/0!</v>
      </c>
      <c r="GG284" s="39" t="e">
        <f t="shared" si="957"/>
        <v>#DIV/0!</v>
      </c>
      <c r="GH284" s="39" t="e">
        <f t="shared" si="958"/>
        <v>#DIV/0!</v>
      </c>
      <c r="GI284" s="39"/>
      <c r="GJ284" s="39" t="e">
        <f t="shared" si="959"/>
        <v>#DIV/0!</v>
      </c>
      <c r="GK284" s="39" t="e">
        <f t="shared" si="960"/>
        <v>#DIV/0!</v>
      </c>
      <c r="GL284" s="39" t="e">
        <f t="shared" si="961"/>
        <v>#DIV/0!</v>
      </c>
      <c r="GM284" s="39" t="e">
        <f t="shared" si="962"/>
        <v>#DIV/0!</v>
      </c>
      <c r="GN284" s="39" t="e">
        <f t="shared" si="963"/>
        <v>#DIV/0!</v>
      </c>
      <c r="GO284" s="57"/>
      <c r="GP284" s="57" t="e">
        <f t="shared" si="964"/>
        <v>#DIV/0!</v>
      </c>
      <c r="GQ284" s="59" t="e">
        <f t="shared" si="965"/>
        <v>#DIV/0!</v>
      </c>
      <c r="GR284" s="41" t="e">
        <f t="shared" si="966"/>
        <v>#DIV/0!</v>
      </c>
      <c r="GS284" s="57" t="e">
        <f t="shared" si="967"/>
        <v>#DIV/0!</v>
      </c>
      <c r="GT284" s="57" t="e">
        <f t="shared" si="968"/>
        <v>#DIV/0!</v>
      </c>
      <c r="GU284" s="57" t="e">
        <f t="shared" si="969"/>
        <v>#DIV/0!</v>
      </c>
      <c r="GV284" s="57"/>
      <c r="GW284" s="42" t="e">
        <f t="shared" si="970"/>
        <v>#DIV/0!</v>
      </c>
      <c r="GX284" s="42" t="e">
        <f t="shared" si="971"/>
        <v>#DIV/0!</v>
      </c>
      <c r="GY284" s="42" t="e">
        <f t="shared" si="972"/>
        <v>#DIV/0!</v>
      </c>
      <c r="GZ284" s="57"/>
      <c r="HA284" s="2" t="e">
        <f t="shared" si="973"/>
        <v>#DIV/0!</v>
      </c>
      <c r="HB284" s="2" t="e">
        <f t="shared" si="974"/>
        <v>#DIV/0!</v>
      </c>
      <c r="HC284" s="2" t="e">
        <f t="shared" si="975"/>
        <v>#DIV/0!</v>
      </c>
      <c r="HD284" s="2" t="e">
        <f t="shared" si="976"/>
        <v>#DIV/0!</v>
      </c>
      <c r="HE284" s="2" t="e">
        <f t="shared" si="977"/>
        <v>#DIV/0!</v>
      </c>
      <c r="HF284" s="2" t="e">
        <f t="shared" si="978"/>
        <v>#DIV/0!</v>
      </c>
      <c r="HG284" s="2" t="e">
        <f t="shared" si="979"/>
        <v>#DIV/0!</v>
      </c>
      <c r="HH284" s="2" t="e">
        <f t="shared" si="980"/>
        <v>#DIV/0!</v>
      </c>
      <c r="HI284" s="2" t="e">
        <f t="shared" si="981"/>
        <v>#DIV/0!</v>
      </c>
      <c r="HJ284" s="11" t="e">
        <f t="shared" si="982"/>
        <v>#DIV/0!</v>
      </c>
      <c r="HK284" s="60" t="e">
        <f t="shared" si="983"/>
        <v>#DIV/0!</v>
      </c>
      <c r="HL284" s="57"/>
      <c r="HM284" s="57" t="e">
        <f t="shared" si="984"/>
        <v>#DIV/0!</v>
      </c>
      <c r="HN284" s="57" t="e">
        <f t="shared" si="985"/>
        <v>#DIV/0!</v>
      </c>
      <c r="HO284" s="57" t="e">
        <f t="shared" si="986"/>
        <v>#DIV/0!</v>
      </c>
      <c r="HP284" s="57" t="e">
        <f t="shared" si="987"/>
        <v>#DIV/0!</v>
      </c>
      <c r="HQ284" s="57" t="e">
        <f t="shared" si="988"/>
        <v>#DIV/0!</v>
      </c>
      <c r="HR284" s="57"/>
      <c r="HS284" s="57" t="e">
        <f t="shared" si="989"/>
        <v>#DIV/0!</v>
      </c>
      <c r="HT284" s="57" t="e">
        <f t="shared" si="990"/>
        <v>#DIV/0!</v>
      </c>
      <c r="HU284" s="57" t="e">
        <f t="shared" si="991"/>
        <v>#DIV/0!</v>
      </c>
      <c r="HV284" s="57" t="e">
        <f t="shared" si="992"/>
        <v>#DIV/0!</v>
      </c>
      <c r="HW284" s="57" t="e">
        <f t="shared" si="993"/>
        <v>#DIV/0!</v>
      </c>
      <c r="HX284" s="57"/>
      <c r="HY284" s="57" t="e">
        <f t="shared" si="994"/>
        <v>#DIV/0!</v>
      </c>
      <c r="HZ284" s="57" t="e">
        <f t="shared" si="995"/>
        <v>#DIV/0!</v>
      </c>
      <c r="IA284" s="57"/>
      <c r="IB284" s="61">
        <f t="shared" si="996"/>
        <v>0</v>
      </c>
      <c r="IC284" s="57" t="str">
        <f t="shared" si="997"/>
        <v/>
      </c>
      <c r="ID284" s="42"/>
      <c r="IE284" s="2" t="str">
        <f t="shared" si="998"/>
        <v/>
      </c>
      <c r="IF284" s="60" t="e">
        <f t="shared" si="999"/>
        <v>#DIV/0!</v>
      </c>
      <c r="IG284" s="60" t="str">
        <f t="shared" si="1000"/>
        <v/>
      </c>
      <c r="IH284" s="60" t="str">
        <f t="shared" si="1001"/>
        <v>zinco-</v>
      </c>
      <c r="II284" s="60" t="str">
        <f t="shared" si="1002"/>
        <v>mangano-</v>
      </c>
      <c r="IJ284" s="60" t="e">
        <f t="shared" si="1003"/>
        <v>#DIV/0!</v>
      </c>
      <c r="IK284" s="60" t="e">
        <f t="shared" si="1004"/>
        <v>#DIV/0!</v>
      </c>
      <c r="IL284" s="60" t="e">
        <f t="shared" si="1005"/>
        <v>#DIV/0!</v>
      </c>
      <c r="IM284" s="60" t="e">
        <f t="shared" si="1006"/>
        <v>#DIV/0!</v>
      </c>
      <c r="IN284" s="60" t="str">
        <f t="shared" si="1007"/>
        <v/>
      </c>
      <c r="IO284" s="60" t="str">
        <f t="shared" si="1008"/>
        <v/>
      </c>
      <c r="IP284" s="57"/>
      <c r="IQ284" s="57" t="str">
        <f t="shared" si="1009"/>
        <v>ERROR!!</v>
      </c>
    </row>
    <row r="285" spans="24:251">
      <c r="X285" s="29">
        <f t="shared" si="865"/>
        <v>0</v>
      </c>
      <c r="Y285" s="29">
        <f t="shared" si="866"/>
        <v>0</v>
      </c>
      <c r="Z285" s="29" t="e">
        <f t="shared" si="867"/>
        <v>#DIV/0!</v>
      </c>
      <c r="AA285" s="29" t="e">
        <f t="shared" si="868"/>
        <v>#DIV/0!</v>
      </c>
      <c r="AB285" s="29" t="e">
        <f t="shared" si="869"/>
        <v>#DIV/0!</v>
      </c>
      <c r="AC285" s="29" t="e">
        <f t="shared" si="870"/>
        <v>#DIV/0!</v>
      </c>
      <c r="AF285" s="23">
        <v>60.084299999999999</v>
      </c>
      <c r="AG285" s="23">
        <v>79.878799999999998</v>
      </c>
      <c r="AH285" s="23">
        <v>101.96120000000001</v>
      </c>
      <c r="AI285" s="23">
        <v>151.99039999999999</v>
      </c>
      <c r="AJ285" s="23">
        <v>159.69</v>
      </c>
      <c r="AK285" s="23">
        <v>71.846400000000003</v>
      </c>
      <c r="AL285" s="23">
        <v>70.9375</v>
      </c>
      <c r="AM285" s="23">
        <v>40.304400000000001</v>
      </c>
      <c r="AN285" s="23">
        <v>56.077399999999997</v>
      </c>
      <c r="AO285" s="23">
        <v>61.978999999999999</v>
      </c>
      <c r="AP285" s="23">
        <v>94.195999999999998</v>
      </c>
      <c r="AQ285" s="23">
        <v>18.998000000000001</v>
      </c>
      <c r="AR285" s="23">
        <v>35.450000000000003</v>
      </c>
      <c r="AS285" s="23">
        <v>29.88</v>
      </c>
      <c r="AT285" s="23">
        <v>74.691999999999993</v>
      </c>
      <c r="AU285" s="23">
        <v>81.39</v>
      </c>
      <c r="AX285" s="54">
        <f t="shared" si="871"/>
        <v>0</v>
      </c>
      <c r="AY285" s="54">
        <f t="shared" si="872"/>
        <v>0</v>
      </c>
      <c r="AZ285" s="54">
        <f t="shared" si="873"/>
        <v>0</v>
      </c>
      <c r="BA285" s="54">
        <f t="shared" si="874"/>
        <v>0</v>
      </c>
      <c r="BB285" s="54">
        <f t="shared" si="875"/>
        <v>0</v>
      </c>
      <c r="BC285" s="54">
        <f t="shared" si="876"/>
        <v>0</v>
      </c>
      <c r="BD285" s="54">
        <f t="shared" si="877"/>
        <v>0</v>
      </c>
      <c r="BE285" s="54">
        <f t="shared" si="878"/>
        <v>0</v>
      </c>
      <c r="BF285" s="54">
        <f t="shared" si="879"/>
        <v>0</v>
      </c>
      <c r="BG285" s="54">
        <f t="shared" si="880"/>
        <v>0</v>
      </c>
      <c r="BH285" s="54">
        <f t="shared" si="881"/>
        <v>0</v>
      </c>
      <c r="BI285" s="54">
        <f t="shared" si="882"/>
        <v>0</v>
      </c>
      <c r="BJ285" s="54">
        <f t="shared" si="883"/>
        <v>0</v>
      </c>
      <c r="BK285" s="54">
        <f t="shared" si="884"/>
        <v>0</v>
      </c>
      <c r="BL285" s="54">
        <f t="shared" si="885"/>
        <v>0</v>
      </c>
      <c r="BM285" s="42"/>
      <c r="BO285" s="54">
        <f>'Norm-coeff'!$C$2+$AX285*'Norm-coeff'!$D$2+$AY285*'Norm-coeff'!$E$2+$AZ285*'Norm-coeff'!$F$2+$BA285*'Norm-coeff'!$G$2+$BB285*'Norm-coeff'!$H$2+$BC285*'Norm-coeff'!$I$2+$BD285*'Norm-coeff'!$J$2+$BE285*'Norm-coeff'!$K$2+$BF285*'Norm-coeff'!$L$2+$BG285*'Norm-coeff'!$M$2+$BH285*'Norm-coeff'!$N$2+$BI285*'Norm-coeff'!$O$2</f>
        <v>5.4045421474420303</v>
      </c>
      <c r="BP285" s="54">
        <f>'Norm-coeff'!$C$3+$AX285*'Norm-coeff'!$D$3+$AY285*'Norm-coeff'!$E$3+$AZ285*'Norm-coeff'!$F$3+$BA285*'Norm-coeff'!$G$3+$BB285*'Norm-coeff'!$H$3+$BC285*'Norm-coeff'!$I$3+$BD285*'Norm-coeff'!$J$3+$BE285*'Norm-coeff'!$K$3+$BF285*'Norm-coeff'!$L$3+$BG285*'Norm-coeff'!$M$3+$BH285*'Norm-coeff'!$N$3+$BI285*'Norm-coeff'!$O$3</f>
        <v>3.15319116612705</v>
      </c>
      <c r="BQ285" s="54">
        <f>'Norm-coeff'!$C$4+$AX285*'Norm-coeff'!$D$4+$AY285*'Norm-coeff'!$E$4+$AZ285*'Norm-coeff'!$F$4+$BA285*'Norm-coeff'!$G$4+$BB285*'Norm-coeff'!$H$4+$BC285*'Norm-coeff'!$I$4+$BD285*'Norm-coeff'!$J$4+$BE285*'Norm-coeff'!$K$4+$BF285*'Norm-coeff'!$L$4+$BG285*'Norm-coeff'!$M$4+$BH285*'Norm-coeff'!$N$4+$BI285*'Norm-coeff'!$O$4</f>
        <v>1.42115649462768</v>
      </c>
      <c r="BR285" s="54">
        <f>'Norm-coeff'!$C$5+$AX285*'Norm-coeff'!$D$5+$AY285*'Norm-coeff'!$E$5+$AZ285*'Norm-coeff'!$F$5+$BA285*'Norm-coeff'!$G$5+$BB285*'Norm-coeff'!$H$5+$BC285*'Norm-coeff'!$I$5+$BD285*'Norm-coeff'!$J$5+$BE285*'Norm-coeff'!$K$5+$BF285*'Norm-coeff'!$L$5+$BG285*'Norm-coeff'!$M$5+$BH285*'Norm-coeff'!$N$5+$BI285*'Norm-coeff'!$O$5</f>
        <v>1.0553329241296201</v>
      </c>
      <c r="BS285" s="54">
        <f>'Norm-coeff'!$C$6+$AX285*'Norm-coeff'!$D$6+$AY285*'Norm-coeff'!$E$6+$AZ285*'Norm-coeff'!$F$6+$BA285*'Norm-coeff'!$G$6+$BB285*'Norm-coeff'!$H$6+$BC285*'Norm-coeff'!$I$6+$BD285*'Norm-coeff'!$J$6+$BE285*'Norm-coeff'!$K$6+$BF285*'Norm-coeff'!$L$6+$BG285*'Norm-coeff'!$M$6+$BH285*'Norm-coeff'!$N$6+$BI285*'Norm-coeff'!$O$6</f>
        <v>-1.48700885495103E-2</v>
      </c>
      <c r="BT285" s="54">
        <f>'Norm-coeff'!$C$7+$AX285*'Norm-coeff'!$D$7+$AY285*'Norm-coeff'!$E$7+$AZ285*'Norm-coeff'!$F$7+$BA285*'Norm-coeff'!$G$7+$BB285*'Norm-coeff'!$H$7+$BC285*'Norm-coeff'!$I$7+$BD285*'Norm-coeff'!$J$7+$BE285*'Norm-coeff'!$K$7+$BF285*'Norm-coeff'!$L$7+$BG285*'Norm-coeff'!$M$7+$BH285*'Norm-coeff'!$N$7+$BI285*'Norm-coeff'!$O$7</f>
        <v>2.0907583608832998</v>
      </c>
      <c r="BU285" s="54">
        <f>'Norm-coeff'!$C$8+$AX285*'Norm-coeff'!$D$8+$AY285*'Norm-coeff'!$E$8+$AZ285*'Norm-coeff'!$F$8+$BA285*'Norm-coeff'!$G$8+$BB285*'Norm-coeff'!$H$8+$BC285*'Norm-coeff'!$I$8+$BD285*'Norm-coeff'!$J$8+$BE285*'Norm-coeff'!$K$8+$BF285*'Norm-coeff'!$L$8+$BG285*'Norm-coeff'!$M$8+$BH285*'Norm-coeff'!$N$8+$BI285*'Norm-coeff'!$O$8</f>
        <v>0.65894159836244504</v>
      </c>
      <c r="BV285" s="54">
        <f>'Norm-coeff'!$C$9+$AX285*'Norm-coeff'!$D$9+$AY285*'Norm-coeff'!$E$9+$AZ285*'Norm-coeff'!$F$9+$BA285*'Norm-coeff'!$G$9+$BB285*'Norm-coeff'!$H$9+$BC285*'Norm-coeff'!$I$9+$BD285*'Norm-coeff'!$J$9+$BE285*'Norm-coeff'!$K$9+$BF285*'Norm-coeff'!$L$9+$BG285*'Norm-coeff'!$M$9+$BH285*'Norm-coeff'!$N$9+$BI285*'Norm-coeff'!$O$9</f>
        <v>1.48961085014701</v>
      </c>
      <c r="BW285" s="54">
        <f>'Norm-coeff'!$C$10+$AX285*'Norm-coeff'!$D$10+$AY285*'Norm-coeff'!$E$10+$AZ285*'Norm-coeff'!$F$10+$BA285*'Norm-coeff'!$G$10+$BB285*'Norm-coeff'!$H$10+$BC285*'Norm-coeff'!$I$10+$BD285*'Norm-coeff'!$J$10+$BE285*'Norm-coeff'!$K$10+$BF285*'Norm-coeff'!$L$10+$BG285*'Norm-coeff'!$M$10+$BH285*'Norm-coeff'!$N$10+$BI285*'Norm-coeff'!$O$10</f>
        <v>1.42058735749591</v>
      </c>
      <c r="BX285" s="54">
        <f>'Norm-coeff'!$C$11+$AX285*'Norm-coeff'!$D$11+$AY285*'Norm-coeff'!$E$11+$AZ285*'Norm-coeff'!$F$11+$BA285*'Norm-coeff'!$G$11+$BB285*'Norm-coeff'!$H$11+$BC285*'Norm-coeff'!$I$11+$BD285*'Norm-coeff'!$J$11+$BE285*'Norm-coeff'!$K$11+$BF285*'Norm-coeff'!$L$11+$BG285*'Norm-coeff'!$M$11+$BH285*'Norm-coeff'!$N$11+$BI285*'Norm-coeff'!$O$11</f>
        <v>0.221233014421479</v>
      </c>
      <c r="BY285" s="54">
        <f>'Norm-coeff'!$C$12+$AX285*'Norm-coeff'!$D$12+$AY285*'Norm-coeff'!$E$12+$AZ285*'Norm-coeff'!$F$12+$BA285*'Norm-coeff'!$G$12+$BB285*'Norm-coeff'!$H$12+$BC285*'Norm-coeff'!$I$12+$BD285*'Norm-coeff'!$J$12+$BE285*'Norm-coeff'!$K$12+$BF285*'Norm-coeff'!$L$12+$BG285*'Norm-coeff'!$M$12+$BH285*'Norm-coeff'!$N$12+$BI285*'Norm-coeff'!$O$12</f>
        <v>0.283527502056037</v>
      </c>
      <c r="BZ285" s="54">
        <f>'Norm-coeff'!$C$13+$AX285*'Norm-coeff'!$D$13+$AY285*'Norm-coeff'!$E$13+$AZ285*'Norm-coeff'!$F$13+$BA285*'Norm-coeff'!$G$13+$BB285*'Norm-coeff'!$H$13+$BC285*'Norm-coeff'!$I$13+$BD285*'Norm-coeff'!$J$13+$BE285*'Norm-coeff'!$K$13+$BF285*'Norm-coeff'!$L$13+$BG285*'Norm-coeff'!$M$13+$BH285*'Norm-coeff'!$N$13+$BI285*'Norm-coeff'!$O$13</f>
        <v>-4.1864930554451202E-2</v>
      </c>
      <c r="CA285" s="54">
        <f>'Norm-coeff'!$C$14+$AX285*'Norm-coeff'!$D$14+$AY285*'Norm-coeff'!$E$14+$AZ285*'Norm-coeff'!$F$14+$BA285*'Norm-coeff'!$G$14+$BB285*'Norm-coeff'!$H$14+$BC285*'Norm-coeff'!$I$14+$BD285*'Norm-coeff'!$J$14+$BE285*'Norm-coeff'!$K$14+$BF285*'Norm-coeff'!$L$14+$BG285*'Norm-coeff'!$M$14+$BH285*'Norm-coeff'!$N$14+$BI285*'Norm-coeff'!$O$14</f>
        <v>4.2526983164477103</v>
      </c>
      <c r="CC285" s="54">
        <f t="shared" si="1010"/>
        <v>0</v>
      </c>
      <c r="CG285" s="54">
        <f t="shared" si="886"/>
        <v>0</v>
      </c>
      <c r="CH285" s="54">
        <f t="shared" si="864"/>
        <v>0</v>
      </c>
      <c r="CI285" s="54">
        <f t="shared" si="887"/>
        <v>0</v>
      </c>
      <c r="CJ285" s="56">
        <f t="shared" si="888"/>
        <v>0</v>
      </c>
      <c r="CK285" s="54">
        <f t="shared" si="889"/>
        <v>0</v>
      </c>
      <c r="CL285" s="54">
        <f t="shared" si="890"/>
        <v>0</v>
      </c>
      <c r="CM285" s="54">
        <f t="shared" si="891"/>
        <v>0</v>
      </c>
      <c r="CN285" s="54">
        <f t="shared" si="892"/>
        <v>0</v>
      </c>
      <c r="CO285" s="54">
        <f t="shared" si="893"/>
        <v>0</v>
      </c>
      <c r="CP285" s="54">
        <f t="shared" si="894"/>
        <v>0</v>
      </c>
      <c r="CQ285" s="54">
        <f t="shared" si="895"/>
        <v>0</v>
      </c>
      <c r="CR285" s="54">
        <f t="shared" si="896"/>
        <v>0</v>
      </c>
      <c r="CS285" s="54">
        <f t="shared" si="897"/>
        <v>0</v>
      </c>
      <c r="CU285" s="54">
        <f t="shared" si="898"/>
        <v>0</v>
      </c>
      <c r="CV285" s="54">
        <f t="shared" si="899"/>
        <v>0</v>
      </c>
      <c r="CW285" s="54">
        <f t="shared" si="900"/>
        <v>0</v>
      </c>
      <c r="CX285" s="54">
        <f t="shared" si="901"/>
        <v>0</v>
      </c>
      <c r="CZ285" s="54">
        <f t="shared" si="902"/>
        <v>0</v>
      </c>
      <c r="DA285" s="54">
        <f t="shared" si="903"/>
        <v>0</v>
      </c>
      <c r="DB285" s="54">
        <f t="shared" si="904"/>
        <v>0</v>
      </c>
      <c r="DC285" s="54">
        <f t="shared" si="905"/>
        <v>0</v>
      </c>
      <c r="DD285" s="54">
        <f t="shared" si="906"/>
        <v>0</v>
      </c>
      <c r="DE285" s="54">
        <f t="shared" si="907"/>
        <v>0</v>
      </c>
      <c r="DF285" s="54">
        <f t="shared" si="908"/>
        <v>0</v>
      </c>
      <c r="DG285" s="54">
        <f t="shared" si="909"/>
        <v>2</v>
      </c>
      <c r="DH285" s="71">
        <f t="shared" si="910"/>
        <v>0</v>
      </c>
      <c r="DI285" s="71">
        <f t="shared" si="911"/>
        <v>0</v>
      </c>
      <c r="DJ285" s="54">
        <f t="shared" si="912"/>
        <v>0</v>
      </c>
      <c r="DK285" s="54">
        <f t="shared" si="913"/>
        <v>2</v>
      </c>
      <c r="DL285" s="4">
        <f t="shared" si="838"/>
        <v>0</v>
      </c>
      <c r="DM285" s="3">
        <f t="shared" si="914"/>
        <v>0</v>
      </c>
      <c r="DN285" s="3">
        <f t="shared" si="915"/>
        <v>0</v>
      </c>
      <c r="DO285" s="4" t="e">
        <f t="shared" si="916"/>
        <v>#DIV/0!</v>
      </c>
      <c r="DP285" s="57"/>
      <c r="DQ285" s="57"/>
      <c r="DR285" s="56">
        <f t="shared" si="839"/>
        <v>2</v>
      </c>
      <c r="DS285" s="56">
        <f t="shared" si="840"/>
        <v>0</v>
      </c>
      <c r="DT285" s="38">
        <f t="shared" si="841"/>
        <v>0</v>
      </c>
      <c r="DU285" s="38">
        <f t="shared" si="917"/>
        <v>2</v>
      </c>
      <c r="DV285" s="38">
        <f t="shared" si="842"/>
        <v>0</v>
      </c>
      <c r="DW285" s="39">
        <f t="shared" si="843"/>
        <v>0</v>
      </c>
      <c r="DX285" s="39">
        <f t="shared" si="844"/>
        <v>0</v>
      </c>
      <c r="DY285" s="39">
        <f t="shared" si="845"/>
        <v>0</v>
      </c>
      <c r="DZ285" s="39">
        <f t="shared" si="846"/>
        <v>0</v>
      </c>
      <c r="EA285" s="39">
        <f t="shared" si="847"/>
        <v>0</v>
      </c>
      <c r="EB285" s="37" t="e">
        <f t="shared" si="918"/>
        <v>#DIV/0!</v>
      </c>
      <c r="EC285" s="37" t="e">
        <f t="shared" si="919"/>
        <v>#DIV/0!</v>
      </c>
      <c r="ED285" s="37" t="e">
        <f t="shared" si="920"/>
        <v>#DIV/0!</v>
      </c>
      <c r="EE285" s="37" t="e">
        <f t="shared" si="921"/>
        <v>#DIV/0!</v>
      </c>
      <c r="EF285" s="39" t="e">
        <f t="shared" si="922"/>
        <v>#DIV/0!</v>
      </c>
      <c r="EG285" s="37" t="e">
        <f t="shared" si="923"/>
        <v>#DIV/0!</v>
      </c>
      <c r="EH285" s="37" t="e">
        <f t="shared" si="924"/>
        <v>#DIV/0!</v>
      </c>
      <c r="EI285" s="11" t="b">
        <f t="shared" si="925"/>
        <v>1</v>
      </c>
      <c r="EJ285" s="11" t="b">
        <f t="shared" si="926"/>
        <v>0</v>
      </c>
      <c r="EK285" s="39" t="e">
        <f t="shared" si="927"/>
        <v>#DIV/0!</v>
      </c>
      <c r="EL285" s="39" t="e">
        <f t="shared" si="928"/>
        <v>#DIV/0!</v>
      </c>
      <c r="EM285" s="39" t="e">
        <f t="shared" si="929"/>
        <v>#DIV/0!</v>
      </c>
      <c r="EN285" s="39" t="e">
        <f t="shared" si="930"/>
        <v>#DIV/0!</v>
      </c>
      <c r="EO285" s="39" t="e">
        <f t="shared" si="931"/>
        <v>#DIV/0!</v>
      </c>
      <c r="EP285" s="39" t="e">
        <f t="shared" si="932"/>
        <v>#DIV/0!</v>
      </c>
      <c r="EQ285" s="39" t="e">
        <f t="shared" si="933"/>
        <v>#DIV/0!</v>
      </c>
      <c r="ER285" s="39" t="e">
        <f t="shared" si="934"/>
        <v>#DIV/0!</v>
      </c>
      <c r="ES285" s="58" t="str">
        <f t="shared" si="935"/>
        <v>(OH,F,Cl)-dominate amphibole</v>
      </c>
      <c r="ET285" s="58" t="e">
        <f t="shared" si="936"/>
        <v>#N/A</v>
      </c>
      <c r="EU285" s="56">
        <f t="shared" si="848"/>
        <v>0</v>
      </c>
      <c r="EV285" s="56">
        <f t="shared" si="849"/>
        <v>0</v>
      </c>
      <c r="EW285" s="56">
        <f t="shared" si="850"/>
        <v>0</v>
      </c>
      <c r="EX285" s="56">
        <f t="shared" si="851"/>
        <v>0</v>
      </c>
      <c r="EY285" s="56">
        <f t="shared" si="852"/>
        <v>0</v>
      </c>
      <c r="EZ285" s="56">
        <f t="shared" si="853"/>
        <v>0</v>
      </c>
      <c r="FA285" s="39">
        <f t="shared" si="854"/>
        <v>0</v>
      </c>
      <c r="FB285" s="39">
        <f t="shared" si="855"/>
        <v>0</v>
      </c>
      <c r="FC285" s="54">
        <f t="shared" si="856"/>
        <v>0</v>
      </c>
      <c r="FD285" s="54">
        <f t="shared" si="857"/>
        <v>0</v>
      </c>
      <c r="FE285" s="39">
        <f t="shared" si="858"/>
        <v>0</v>
      </c>
      <c r="FF285" s="54">
        <f t="shared" si="859"/>
        <v>0</v>
      </c>
      <c r="FG285" s="39">
        <f t="shared" si="860"/>
        <v>0</v>
      </c>
      <c r="FH285" s="39">
        <f t="shared" si="937"/>
        <v>0</v>
      </c>
      <c r="FI285" s="39">
        <f t="shared" si="938"/>
        <v>0</v>
      </c>
      <c r="FJ285" s="39">
        <f t="shared" si="939"/>
        <v>0</v>
      </c>
      <c r="FK285" s="39" t="e">
        <f t="shared" si="940"/>
        <v>#DIV/0!</v>
      </c>
      <c r="FL285" s="39" t="e">
        <f t="shared" si="941"/>
        <v>#DIV/0!</v>
      </c>
      <c r="FM285" s="39" t="e">
        <f t="shared" si="942"/>
        <v>#DIV/0!</v>
      </c>
      <c r="FN285" s="39">
        <f t="shared" si="943"/>
        <v>1</v>
      </c>
      <c r="FO285" s="39">
        <f t="shared" si="861"/>
        <v>0</v>
      </c>
      <c r="FP285" s="39">
        <f t="shared" si="862"/>
        <v>0</v>
      </c>
      <c r="FQ285" s="39">
        <f t="shared" si="863"/>
        <v>0</v>
      </c>
      <c r="FR285" s="39">
        <f t="shared" si="944"/>
        <v>0</v>
      </c>
      <c r="FS285" s="39">
        <f t="shared" si="945"/>
        <v>0</v>
      </c>
      <c r="FU285" s="39" t="e">
        <f t="shared" si="946"/>
        <v>#DIV/0!</v>
      </c>
      <c r="FV285" s="39" t="e">
        <f t="shared" si="947"/>
        <v>#DIV/0!</v>
      </c>
      <c r="FW285" s="39" t="e">
        <f t="shared" si="948"/>
        <v>#DIV/0!</v>
      </c>
      <c r="FY285" s="39" t="e">
        <f t="shared" si="949"/>
        <v>#DIV/0!</v>
      </c>
      <c r="FZ285" s="39" t="e">
        <f t="shared" si="950"/>
        <v>#DIV/0!</v>
      </c>
      <c r="GA285" s="39" t="e">
        <f t="shared" si="951"/>
        <v>#DIV/0!</v>
      </c>
      <c r="GB285" s="39" t="e">
        <f t="shared" si="952"/>
        <v>#DIV/0!</v>
      </c>
      <c r="GC285" s="39" t="e">
        <f t="shared" si="953"/>
        <v>#DIV/0!</v>
      </c>
      <c r="GD285" s="39" t="e">
        <f t="shared" si="954"/>
        <v>#DIV/0!</v>
      </c>
      <c r="GE285" s="39" t="e">
        <f t="shared" si="955"/>
        <v>#DIV/0!</v>
      </c>
      <c r="GF285" s="39" t="e">
        <f t="shared" si="956"/>
        <v>#DIV/0!</v>
      </c>
      <c r="GG285" s="39" t="e">
        <f t="shared" si="957"/>
        <v>#DIV/0!</v>
      </c>
      <c r="GH285" s="39" t="e">
        <f t="shared" si="958"/>
        <v>#DIV/0!</v>
      </c>
      <c r="GI285" s="39"/>
      <c r="GJ285" s="39" t="e">
        <f t="shared" si="959"/>
        <v>#DIV/0!</v>
      </c>
      <c r="GK285" s="39" t="e">
        <f t="shared" si="960"/>
        <v>#DIV/0!</v>
      </c>
      <c r="GL285" s="39" t="e">
        <f t="shared" si="961"/>
        <v>#DIV/0!</v>
      </c>
      <c r="GM285" s="39" t="e">
        <f t="shared" si="962"/>
        <v>#DIV/0!</v>
      </c>
      <c r="GN285" s="39" t="e">
        <f t="shared" si="963"/>
        <v>#DIV/0!</v>
      </c>
      <c r="GO285" s="57"/>
      <c r="GP285" s="57" t="e">
        <f t="shared" si="964"/>
        <v>#DIV/0!</v>
      </c>
      <c r="GQ285" s="59" t="e">
        <f t="shared" si="965"/>
        <v>#DIV/0!</v>
      </c>
      <c r="GR285" s="41" t="e">
        <f t="shared" si="966"/>
        <v>#DIV/0!</v>
      </c>
      <c r="GS285" s="57" t="e">
        <f t="shared" si="967"/>
        <v>#DIV/0!</v>
      </c>
      <c r="GT285" s="57" t="e">
        <f t="shared" si="968"/>
        <v>#DIV/0!</v>
      </c>
      <c r="GU285" s="57" t="e">
        <f t="shared" si="969"/>
        <v>#DIV/0!</v>
      </c>
      <c r="GV285" s="57"/>
      <c r="GW285" s="42" t="e">
        <f t="shared" si="970"/>
        <v>#DIV/0!</v>
      </c>
      <c r="GX285" s="42" t="e">
        <f t="shared" si="971"/>
        <v>#DIV/0!</v>
      </c>
      <c r="GY285" s="42" t="e">
        <f t="shared" si="972"/>
        <v>#DIV/0!</v>
      </c>
      <c r="GZ285" s="57"/>
      <c r="HA285" s="2" t="e">
        <f t="shared" si="973"/>
        <v>#DIV/0!</v>
      </c>
      <c r="HB285" s="2" t="e">
        <f t="shared" si="974"/>
        <v>#DIV/0!</v>
      </c>
      <c r="HC285" s="2" t="e">
        <f t="shared" si="975"/>
        <v>#DIV/0!</v>
      </c>
      <c r="HD285" s="2" t="e">
        <f t="shared" si="976"/>
        <v>#DIV/0!</v>
      </c>
      <c r="HE285" s="2" t="e">
        <f t="shared" si="977"/>
        <v>#DIV/0!</v>
      </c>
      <c r="HF285" s="2" t="e">
        <f t="shared" si="978"/>
        <v>#DIV/0!</v>
      </c>
      <c r="HG285" s="2" t="e">
        <f t="shared" si="979"/>
        <v>#DIV/0!</v>
      </c>
      <c r="HH285" s="2" t="e">
        <f t="shared" si="980"/>
        <v>#DIV/0!</v>
      </c>
      <c r="HI285" s="2" t="e">
        <f t="shared" si="981"/>
        <v>#DIV/0!</v>
      </c>
      <c r="HJ285" s="11" t="e">
        <f t="shared" si="982"/>
        <v>#DIV/0!</v>
      </c>
      <c r="HK285" s="60" t="e">
        <f t="shared" si="983"/>
        <v>#DIV/0!</v>
      </c>
      <c r="HL285" s="57"/>
      <c r="HM285" s="57" t="e">
        <f t="shared" si="984"/>
        <v>#DIV/0!</v>
      </c>
      <c r="HN285" s="57" t="e">
        <f t="shared" si="985"/>
        <v>#DIV/0!</v>
      </c>
      <c r="HO285" s="57" t="e">
        <f t="shared" si="986"/>
        <v>#DIV/0!</v>
      </c>
      <c r="HP285" s="57" t="e">
        <f t="shared" si="987"/>
        <v>#DIV/0!</v>
      </c>
      <c r="HQ285" s="57" t="e">
        <f t="shared" si="988"/>
        <v>#DIV/0!</v>
      </c>
      <c r="HR285" s="57"/>
      <c r="HS285" s="57" t="e">
        <f t="shared" si="989"/>
        <v>#DIV/0!</v>
      </c>
      <c r="HT285" s="57" t="e">
        <f t="shared" si="990"/>
        <v>#DIV/0!</v>
      </c>
      <c r="HU285" s="57" t="e">
        <f t="shared" si="991"/>
        <v>#DIV/0!</v>
      </c>
      <c r="HV285" s="57" t="e">
        <f t="shared" si="992"/>
        <v>#DIV/0!</v>
      </c>
      <c r="HW285" s="57" t="e">
        <f t="shared" si="993"/>
        <v>#DIV/0!</v>
      </c>
      <c r="HX285" s="57"/>
      <c r="HY285" s="57" t="e">
        <f t="shared" si="994"/>
        <v>#DIV/0!</v>
      </c>
      <c r="HZ285" s="57" t="e">
        <f t="shared" si="995"/>
        <v>#DIV/0!</v>
      </c>
      <c r="IA285" s="57"/>
      <c r="IB285" s="61">
        <f t="shared" si="996"/>
        <v>0</v>
      </c>
      <c r="IC285" s="57" t="str">
        <f t="shared" si="997"/>
        <v/>
      </c>
      <c r="ID285" s="42"/>
      <c r="IE285" s="2" t="str">
        <f t="shared" si="998"/>
        <v/>
      </c>
      <c r="IF285" s="60" t="e">
        <f t="shared" si="999"/>
        <v>#DIV/0!</v>
      </c>
      <c r="IG285" s="60" t="str">
        <f t="shared" si="1000"/>
        <v/>
      </c>
      <c r="IH285" s="60" t="str">
        <f t="shared" si="1001"/>
        <v>zinco-</v>
      </c>
      <c r="II285" s="60" t="str">
        <f t="shared" si="1002"/>
        <v>mangano-</v>
      </c>
      <c r="IJ285" s="60" t="e">
        <f t="shared" si="1003"/>
        <v>#DIV/0!</v>
      </c>
      <c r="IK285" s="60" t="e">
        <f t="shared" si="1004"/>
        <v>#DIV/0!</v>
      </c>
      <c r="IL285" s="60" t="e">
        <f t="shared" si="1005"/>
        <v>#DIV/0!</v>
      </c>
      <c r="IM285" s="60" t="e">
        <f t="shared" si="1006"/>
        <v>#DIV/0!</v>
      </c>
      <c r="IN285" s="60" t="str">
        <f t="shared" si="1007"/>
        <v/>
      </c>
      <c r="IO285" s="60" t="str">
        <f t="shared" si="1008"/>
        <v/>
      </c>
      <c r="IP285" s="57"/>
      <c r="IQ285" s="57" t="str">
        <f t="shared" si="1009"/>
        <v>ERROR!!</v>
      </c>
    </row>
    <row r="286" spans="24:251">
      <c r="X286" s="29">
        <f t="shared" si="865"/>
        <v>0</v>
      </c>
      <c r="Y286" s="29">
        <f t="shared" si="866"/>
        <v>0</v>
      </c>
      <c r="Z286" s="29" t="e">
        <f t="shared" si="867"/>
        <v>#DIV/0!</v>
      </c>
      <c r="AA286" s="29" t="e">
        <f t="shared" si="868"/>
        <v>#DIV/0!</v>
      </c>
      <c r="AB286" s="29" t="e">
        <f t="shared" si="869"/>
        <v>#DIV/0!</v>
      </c>
      <c r="AC286" s="29" t="e">
        <f t="shared" si="870"/>
        <v>#DIV/0!</v>
      </c>
      <c r="AF286" s="23">
        <v>60.084299999999999</v>
      </c>
      <c r="AG286" s="23">
        <v>79.878799999999998</v>
      </c>
      <c r="AH286" s="23">
        <v>101.96120000000001</v>
      </c>
      <c r="AI286" s="23">
        <v>151.99039999999999</v>
      </c>
      <c r="AJ286" s="23">
        <v>159.69</v>
      </c>
      <c r="AK286" s="23">
        <v>71.846400000000003</v>
      </c>
      <c r="AL286" s="23">
        <v>70.9375</v>
      </c>
      <c r="AM286" s="23">
        <v>40.304400000000001</v>
      </c>
      <c r="AN286" s="23">
        <v>56.077399999999997</v>
      </c>
      <c r="AO286" s="23">
        <v>61.978999999999999</v>
      </c>
      <c r="AP286" s="23">
        <v>94.195999999999998</v>
      </c>
      <c r="AQ286" s="23">
        <v>18.998000000000001</v>
      </c>
      <c r="AR286" s="23">
        <v>35.450000000000003</v>
      </c>
      <c r="AS286" s="23">
        <v>29.88</v>
      </c>
      <c r="AT286" s="23">
        <v>74.691999999999993</v>
      </c>
      <c r="AU286" s="23">
        <v>81.39</v>
      </c>
      <c r="AX286" s="54">
        <f t="shared" si="871"/>
        <v>0</v>
      </c>
      <c r="AY286" s="54">
        <f t="shared" si="872"/>
        <v>0</v>
      </c>
      <c r="AZ286" s="54">
        <f t="shared" si="873"/>
        <v>0</v>
      </c>
      <c r="BA286" s="54">
        <f t="shared" si="874"/>
        <v>0</v>
      </c>
      <c r="BB286" s="54">
        <f t="shared" si="875"/>
        <v>0</v>
      </c>
      <c r="BC286" s="54">
        <f t="shared" si="876"/>
        <v>0</v>
      </c>
      <c r="BD286" s="54">
        <f t="shared" si="877"/>
        <v>0</v>
      </c>
      <c r="BE286" s="54">
        <f t="shared" si="878"/>
        <v>0</v>
      </c>
      <c r="BF286" s="54">
        <f t="shared" si="879"/>
        <v>0</v>
      </c>
      <c r="BG286" s="54">
        <f t="shared" si="880"/>
        <v>0</v>
      </c>
      <c r="BH286" s="54">
        <f t="shared" si="881"/>
        <v>0</v>
      </c>
      <c r="BI286" s="54">
        <f t="shared" si="882"/>
        <v>0</v>
      </c>
      <c r="BJ286" s="54">
        <f t="shared" si="883"/>
        <v>0</v>
      </c>
      <c r="BK286" s="54">
        <f t="shared" si="884"/>
        <v>0</v>
      </c>
      <c r="BL286" s="54">
        <f t="shared" si="885"/>
        <v>0</v>
      </c>
      <c r="BM286" s="42"/>
      <c r="BO286" s="54">
        <f>'Norm-coeff'!$C$2+$AX286*'Norm-coeff'!$D$2+$AY286*'Norm-coeff'!$E$2+$AZ286*'Norm-coeff'!$F$2+$BA286*'Norm-coeff'!$G$2+$BB286*'Norm-coeff'!$H$2+$BC286*'Norm-coeff'!$I$2+$BD286*'Norm-coeff'!$J$2+$BE286*'Norm-coeff'!$K$2+$BF286*'Norm-coeff'!$L$2+$BG286*'Norm-coeff'!$M$2+$BH286*'Norm-coeff'!$N$2+$BI286*'Norm-coeff'!$O$2</f>
        <v>5.4045421474420303</v>
      </c>
      <c r="BP286" s="54">
        <f>'Norm-coeff'!$C$3+$AX286*'Norm-coeff'!$D$3+$AY286*'Norm-coeff'!$E$3+$AZ286*'Norm-coeff'!$F$3+$BA286*'Norm-coeff'!$G$3+$BB286*'Norm-coeff'!$H$3+$BC286*'Norm-coeff'!$I$3+$BD286*'Norm-coeff'!$J$3+$BE286*'Norm-coeff'!$K$3+$BF286*'Norm-coeff'!$L$3+$BG286*'Norm-coeff'!$M$3+$BH286*'Norm-coeff'!$N$3+$BI286*'Norm-coeff'!$O$3</f>
        <v>3.15319116612705</v>
      </c>
      <c r="BQ286" s="54">
        <f>'Norm-coeff'!$C$4+$AX286*'Norm-coeff'!$D$4+$AY286*'Norm-coeff'!$E$4+$AZ286*'Norm-coeff'!$F$4+$BA286*'Norm-coeff'!$G$4+$BB286*'Norm-coeff'!$H$4+$BC286*'Norm-coeff'!$I$4+$BD286*'Norm-coeff'!$J$4+$BE286*'Norm-coeff'!$K$4+$BF286*'Norm-coeff'!$L$4+$BG286*'Norm-coeff'!$M$4+$BH286*'Norm-coeff'!$N$4+$BI286*'Norm-coeff'!$O$4</f>
        <v>1.42115649462768</v>
      </c>
      <c r="BR286" s="54">
        <f>'Norm-coeff'!$C$5+$AX286*'Norm-coeff'!$D$5+$AY286*'Norm-coeff'!$E$5+$AZ286*'Norm-coeff'!$F$5+$BA286*'Norm-coeff'!$G$5+$BB286*'Norm-coeff'!$H$5+$BC286*'Norm-coeff'!$I$5+$BD286*'Norm-coeff'!$J$5+$BE286*'Norm-coeff'!$K$5+$BF286*'Norm-coeff'!$L$5+$BG286*'Norm-coeff'!$M$5+$BH286*'Norm-coeff'!$N$5+$BI286*'Norm-coeff'!$O$5</f>
        <v>1.0553329241296201</v>
      </c>
      <c r="BS286" s="54">
        <f>'Norm-coeff'!$C$6+$AX286*'Norm-coeff'!$D$6+$AY286*'Norm-coeff'!$E$6+$AZ286*'Norm-coeff'!$F$6+$BA286*'Norm-coeff'!$G$6+$BB286*'Norm-coeff'!$H$6+$BC286*'Norm-coeff'!$I$6+$BD286*'Norm-coeff'!$J$6+$BE286*'Norm-coeff'!$K$6+$BF286*'Norm-coeff'!$L$6+$BG286*'Norm-coeff'!$M$6+$BH286*'Norm-coeff'!$N$6+$BI286*'Norm-coeff'!$O$6</f>
        <v>-1.48700885495103E-2</v>
      </c>
      <c r="BT286" s="54">
        <f>'Norm-coeff'!$C$7+$AX286*'Norm-coeff'!$D$7+$AY286*'Norm-coeff'!$E$7+$AZ286*'Norm-coeff'!$F$7+$BA286*'Norm-coeff'!$G$7+$BB286*'Norm-coeff'!$H$7+$BC286*'Norm-coeff'!$I$7+$BD286*'Norm-coeff'!$J$7+$BE286*'Norm-coeff'!$K$7+$BF286*'Norm-coeff'!$L$7+$BG286*'Norm-coeff'!$M$7+$BH286*'Norm-coeff'!$N$7+$BI286*'Norm-coeff'!$O$7</f>
        <v>2.0907583608832998</v>
      </c>
      <c r="BU286" s="54">
        <f>'Norm-coeff'!$C$8+$AX286*'Norm-coeff'!$D$8+$AY286*'Norm-coeff'!$E$8+$AZ286*'Norm-coeff'!$F$8+$BA286*'Norm-coeff'!$G$8+$BB286*'Norm-coeff'!$H$8+$BC286*'Norm-coeff'!$I$8+$BD286*'Norm-coeff'!$J$8+$BE286*'Norm-coeff'!$K$8+$BF286*'Norm-coeff'!$L$8+$BG286*'Norm-coeff'!$M$8+$BH286*'Norm-coeff'!$N$8+$BI286*'Norm-coeff'!$O$8</f>
        <v>0.65894159836244504</v>
      </c>
      <c r="BV286" s="54">
        <f>'Norm-coeff'!$C$9+$AX286*'Norm-coeff'!$D$9+$AY286*'Norm-coeff'!$E$9+$AZ286*'Norm-coeff'!$F$9+$BA286*'Norm-coeff'!$G$9+$BB286*'Norm-coeff'!$H$9+$BC286*'Norm-coeff'!$I$9+$BD286*'Norm-coeff'!$J$9+$BE286*'Norm-coeff'!$K$9+$BF286*'Norm-coeff'!$L$9+$BG286*'Norm-coeff'!$M$9+$BH286*'Norm-coeff'!$N$9+$BI286*'Norm-coeff'!$O$9</f>
        <v>1.48961085014701</v>
      </c>
      <c r="BW286" s="54">
        <f>'Norm-coeff'!$C$10+$AX286*'Norm-coeff'!$D$10+$AY286*'Norm-coeff'!$E$10+$AZ286*'Norm-coeff'!$F$10+$BA286*'Norm-coeff'!$G$10+$BB286*'Norm-coeff'!$H$10+$BC286*'Norm-coeff'!$I$10+$BD286*'Norm-coeff'!$J$10+$BE286*'Norm-coeff'!$K$10+$BF286*'Norm-coeff'!$L$10+$BG286*'Norm-coeff'!$M$10+$BH286*'Norm-coeff'!$N$10+$BI286*'Norm-coeff'!$O$10</f>
        <v>1.42058735749591</v>
      </c>
      <c r="BX286" s="54">
        <f>'Norm-coeff'!$C$11+$AX286*'Norm-coeff'!$D$11+$AY286*'Norm-coeff'!$E$11+$AZ286*'Norm-coeff'!$F$11+$BA286*'Norm-coeff'!$G$11+$BB286*'Norm-coeff'!$H$11+$BC286*'Norm-coeff'!$I$11+$BD286*'Norm-coeff'!$J$11+$BE286*'Norm-coeff'!$K$11+$BF286*'Norm-coeff'!$L$11+$BG286*'Norm-coeff'!$M$11+$BH286*'Norm-coeff'!$N$11+$BI286*'Norm-coeff'!$O$11</f>
        <v>0.221233014421479</v>
      </c>
      <c r="BY286" s="54">
        <f>'Norm-coeff'!$C$12+$AX286*'Norm-coeff'!$D$12+$AY286*'Norm-coeff'!$E$12+$AZ286*'Norm-coeff'!$F$12+$BA286*'Norm-coeff'!$G$12+$BB286*'Norm-coeff'!$H$12+$BC286*'Norm-coeff'!$I$12+$BD286*'Norm-coeff'!$J$12+$BE286*'Norm-coeff'!$K$12+$BF286*'Norm-coeff'!$L$12+$BG286*'Norm-coeff'!$M$12+$BH286*'Norm-coeff'!$N$12+$BI286*'Norm-coeff'!$O$12</f>
        <v>0.283527502056037</v>
      </c>
      <c r="BZ286" s="54">
        <f>'Norm-coeff'!$C$13+$AX286*'Norm-coeff'!$D$13+$AY286*'Norm-coeff'!$E$13+$AZ286*'Norm-coeff'!$F$13+$BA286*'Norm-coeff'!$G$13+$BB286*'Norm-coeff'!$H$13+$BC286*'Norm-coeff'!$I$13+$BD286*'Norm-coeff'!$J$13+$BE286*'Norm-coeff'!$K$13+$BF286*'Norm-coeff'!$L$13+$BG286*'Norm-coeff'!$M$13+$BH286*'Norm-coeff'!$N$13+$BI286*'Norm-coeff'!$O$13</f>
        <v>-4.1864930554451202E-2</v>
      </c>
      <c r="CA286" s="54">
        <f>'Norm-coeff'!$C$14+$AX286*'Norm-coeff'!$D$14+$AY286*'Norm-coeff'!$E$14+$AZ286*'Norm-coeff'!$F$14+$BA286*'Norm-coeff'!$G$14+$BB286*'Norm-coeff'!$H$14+$BC286*'Norm-coeff'!$I$14+$BD286*'Norm-coeff'!$J$14+$BE286*'Norm-coeff'!$K$14+$BF286*'Norm-coeff'!$L$14+$BG286*'Norm-coeff'!$M$14+$BH286*'Norm-coeff'!$N$14+$BI286*'Norm-coeff'!$O$14</f>
        <v>4.2526983164477103</v>
      </c>
      <c r="CC286" s="54">
        <f t="shared" si="1010"/>
        <v>0</v>
      </c>
      <c r="CG286" s="54">
        <f t="shared" si="886"/>
        <v>0</v>
      </c>
      <c r="CH286" s="54">
        <f t="shared" si="864"/>
        <v>0</v>
      </c>
      <c r="CI286" s="54">
        <f t="shared" si="887"/>
        <v>0</v>
      </c>
      <c r="CJ286" s="56">
        <f t="shared" si="888"/>
        <v>0</v>
      </c>
      <c r="CK286" s="54">
        <f t="shared" si="889"/>
        <v>0</v>
      </c>
      <c r="CL286" s="54">
        <f t="shared" si="890"/>
        <v>0</v>
      </c>
      <c r="CM286" s="54">
        <f t="shared" si="891"/>
        <v>0</v>
      </c>
      <c r="CN286" s="54">
        <f t="shared" si="892"/>
        <v>0</v>
      </c>
      <c r="CO286" s="54">
        <f t="shared" si="893"/>
        <v>0</v>
      </c>
      <c r="CP286" s="54">
        <f t="shared" si="894"/>
        <v>0</v>
      </c>
      <c r="CQ286" s="54">
        <f t="shared" si="895"/>
        <v>0</v>
      </c>
      <c r="CR286" s="54">
        <f t="shared" si="896"/>
        <v>0</v>
      </c>
      <c r="CS286" s="54">
        <f t="shared" si="897"/>
        <v>0</v>
      </c>
      <c r="CU286" s="54">
        <f t="shared" si="898"/>
        <v>0</v>
      </c>
      <c r="CV286" s="54">
        <f t="shared" si="899"/>
        <v>0</v>
      </c>
      <c r="CW286" s="54">
        <f t="shared" si="900"/>
        <v>0</v>
      </c>
      <c r="CX286" s="54">
        <f t="shared" si="901"/>
        <v>0</v>
      </c>
      <c r="CZ286" s="54">
        <f t="shared" si="902"/>
        <v>0</v>
      </c>
      <c r="DA286" s="54">
        <f t="shared" si="903"/>
        <v>0</v>
      </c>
      <c r="DB286" s="54">
        <f t="shared" si="904"/>
        <v>0</v>
      </c>
      <c r="DC286" s="54">
        <f t="shared" si="905"/>
        <v>0</v>
      </c>
      <c r="DD286" s="54">
        <f t="shared" si="906"/>
        <v>0</v>
      </c>
      <c r="DE286" s="54">
        <f t="shared" si="907"/>
        <v>0</v>
      </c>
      <c r="DF286" s="54">
        <f t="shared" si="908"/>
        <v>0</v>
      </c>
      <c r="DG286" s="54">
        <f t="shared" si="909"/>
        <v>2</v>
      </c>
      <c r="DH286" s="71">
        <f t="shared" si="910"/>
        <v>0</v>
      </c>
      <c r="DI286" s="71">
        <f t="shared" si="911"/>
        <v>0</v>
      </c>
      <c r="DJ286" s="54">
        <f t="shared" si="912"/>
        <v>0</v>
      </c>
      <c r="DK286" s="54">
        <f t="shared" si="913"/>
        <v>2</v>
      </c>
      <c r="DL286" s="4">
        <f t="shared" si="838"/>
        <v>0</v>
      </c>
      <c r="DM286" s="3">
        <f t="shared" si="914"/>
        <v>0</v>
      </c>
      <c r="DN286" s="3">
        <f t="shared" si="915"/>
        <v>0</v>
      </c>
      <c r="DO286" s="4" t="e">
        <f t="shared" si="916"/>
        <v>#DIV/0!</v>
      </c>
      <c r="DP286" s="57"/>
      <c r="DQ286" s="57"/>
      <c r="DR286" s="56">
        <f t="shared" si="839"/>
        <v>2</v>
      </c>
      <c r="DS286" s="56">
        <f t="shared" si="840"/>
        <v>0</v>
      </c>
      <c r="DT286" s="38">
        <f t="shared" si="841"/>
        <v>0</v>
      </c>
      <c r="DU286" s="38">
        <f t="shared" si="917"/>
        <v>2</v>
      </c>
      <c r="DV286" s="38">
        <f t="shared" si="842"/>
        <v>0</v>
      </c>
      <c r="DW286" s="39">
        <f t="shared" si="843"/>
        <v>0</v>
      </c>
      <c r="DX286" s="39">
        <f t="shared" si="844"/>
        <v>0</v>
      </c>
      <c r="DY286" s="39">
        <f t="shared" si="845"/>
        <v>0</v>
      </c>
      <c r="DZ286" s="39">
        <f t="shared" si="846"/>
        <v>0</v>
      </c>
      <c r="EA286" s="39">
        <f t="shared" si="847"/>
        <v>0</v>
      </c>
      <c r="EB286" s="37" t="e">
        <f t="shared" si="918"/>
        <v>#DIV/0!</v>
      </c>
      <c r="EC286" s="37" t="e">
        <f t="shared" si="919"/>
        <v>#DIV/0!</v>
      </c>
      <c r="ED286" s="37" t="e">
        <f t="shared" si="920"/>
        <v>#DIV/0!</v>
      </c>
      <c r="EE286" s="37" t="e">
        <f t="shared" si="921"/>
        <v>#DIV/0!</v>
      </c>
      <c r="EF286" s="39" t="e">
        <f t="shared" si="922"/>
        <v>#DIV/0!</v>
      </c>
      <c r="EG286" s="37" t="e">
        <f t="shared" si="923"/>
        <v>#DIV/0!</v>
      </c>
      <c r="EH286" s="37" t="e">
        <f t="shared" si="924"/>
        <v>#DIV/0!</v>
      </c>
      <c r="EI286" s="11" t="b">
        <f t="shared" si="925"/>
        <v>1</v>
      </c>
      <c r="EJ286" s="11" t="b">
        <f t="shared" si="926"/>
        <v>0</v>
      </c>
      <c r="EK286" s="39" t="e">
        <f t="shared" si="927"/>
        <v>#DIV/0!</v>
      </c>
      <c r="EL286" s="39" t="e">
        <f t="shared" si="928"/>
        <v>#DIV/0!</v>
      </c>
      <c r="EM286" s="39" t="e">
        <f t="shared" si="929"/>
        <v>#DIV/0!</v>
      </c>
      <c r="EN286" s="39" t="e">
        <f t="shared" si="930"/>
        <v>#DIV/0!</v>
      </c>
      <c r="EO286" s="39" t="e">
        <f t="shared" si="931"/>
        <v>#DIV/0!</v>
      </c>
      <c r="EP286" s="39" t="e">
        <f t="shared" si="932"/>
        <v>#DIV/0!</v>
      </c>
      <c r="EQ286" s="39" t="e">
        <f t="shared" si="933"/>
        <v>#DIV/0!</v>
      </c>
      <c r="ER286" s="39" t="e">
        <f t="shared" si="934"/>
        <v>#DIV/0!</v>
      </c>
      <c r="ES286" s="58" t="str">
        <f t="shared" si="935"/>
        <v>(OH,F,Cl)-dominate amphibole</v>
      </c>
      <c r="ET286" s="58" t="e">
        <f t="shared" si="936"/>
        <v>#N/A</v>
      </c>
      <c r="EU286" s="56">
        <f t="shared" si="848"/>
        <v>0</v>
      </c>
      <c r="EV286" s="56">
        <f t="shared" si="849"/>
        <v>0</v>
      </c>
      <c r="EW286" s="56">
        <f t="shared" si="850"/>
        <v>0</v>
      </c>
      <c r="EX286" s="56">
        <f t="shared" si="851"/>
        <v>0</v>
      </c>
      <c r="EY286" s="56">
        <f t="shared" si="852"/>
        <v>0</v>
      </c>
      <c r="EZ286" s="56">
        <f t="shared" si="853"/>
        <v>0</v>
      </c>
      <c r="FA286" s="39">
        <f t="shared" si="854"/>
        <v>0</v>
      </c>
      <c r="FB286" s="39">
        <f t="shared" si="855"/>
        <v>0</v>
      </c>
      <c r="FC286" s="54">
        <f t="shared" si="856"/>
        <v>0</v>
      </c>
      <c r="FD286" s="54">
        <f t="shared" si="857"/>
        <v>0</v>
      </c>
      <c r="FE286" s="39">
        <f t="shared" si="858"/>
        <v>0</v>
      </c>
      <c r="FF286" s="54">
        <f t="shared" si="859"/>
        <v>0</v>
      </c>
      <c r="FG286" s="39">
        <f t="shared" si="860"/>
        <v>0</v>
      </c>
      <c r="FH286" s="39">
        <f t="shared" si="937"/>
        <v>0</v>
      </c>
      <c r="FI286" s="39">
        <f t="shared" si="938"/>
        <v>0</v>
      </c>
      <c r="FJ286" s="39">
        <f t="shared" si="939"/>
        <v>0</v>
      </c>
      <c r="FK286" s="39" t="e">
        <f t="shared" si="940"/>
        <v>#DIV/0!</v>
      </c>
      <c r="FL286" s="39" t="e">
        <f t="shared" si="941"/>
        <v>#DIV/0!</v>
      </c>
      <c r="FM286" s="39" t="e">
        <f t="shared" si="942"/>
        <v>#DIV/0!</v>
      </c>
      <c r="FN286" s="39">
        <f t="shared" si="943"/>
        <v>1</v>
      </c>
      <c r="FO286" s="39">
        <f t="shared" si="861"/>
        <v>0</v>
      </c>
      <c r="FP286" s="39">
        <f t="shared" si="862"/>
        <v>0</v>
      </c>
      <c r="FQ286" s="39">
        <f t="shared" si="863"/>
        <v>0</v>
      </c>
      <c r="FR286" s="39">
        <f t="shared" si="944"/>
        <v>0</v>
      </c>
      <c r="FS286" s="39">
        <f t="shared" si="945"/>
        <v>0</v>
      </c>
      <c r="FU286" s="39" t="e">
        <f t="shared" si="946"/>
        <v>#DIV/0!</v>
      </c>
      <c r="FV286" s="39" t="e">
        <f t="shared" si="947"/>
        <v>#DIV/0!</v>
      </c>
      <c r="FW286" s="39" t="e">
        <f t="shared" si="948"/>
        <v>#DIV/0!</v>
      </c>
      <c r="FY286" s="39" t="e">
        <f t="shared" si="949"/>
        <v>#DIV/0!</v>
      </c>
      <c r="FZ286" s="39" t="e">
        <f t="shared" si="950"/>
        <v>#DIV/0!</v>
      </c>
      <c r="GA286" s="39" t="e">
        <f t="shared" si="951"/>
        <v>#DIV/0!</v>
      </c>
      <c r="GB286" s="39" t="e">
        <f t="shared" si="952"/>
        <v>#DIV/0!</v>
      </c>
      <c r="GC286" s="39" t="e">
        <f t="shared" si="953"/>
        <v>#DIV/0!</v>
      </c>
      <c r="GD286" s="39" t="e">
        <f t="shared" si="954"/>
        <v>#DIV/0!</v>
      </c>
      <c r="GE286" s="39" t="e">
        <f t="shared" si="955"/>
        <v>#DIV/0!</v>
      </c>
      <c r="GF286" s="39" t="e">
        <f t="shared" si="956"/>
        <v>#DIV/0!</v>
      </c>
      <c r="GG286" s="39" t="e">
        <f t="shared" si="957"/>
        <v>#DIV/0!</v>
      </c>
      <c r="GH286" s="39" t="e">
        <f t="shared" si="958"/>
        <v>#DIV/0!</v>
      </c>
      <c r="GI286" s="39"/>
      <c r="GJ286" s="39" t="e">
        <f t="shared" si="959"/>
        <v>#DIV/0!</v>
      </c>
      <c r="GK286" s="39" t="e">
        <f t="shared" si="960"/>
        <v>#DIV/0!</v>
      </c>
      <c r="GL286" s="39" t="e">
        <f t="shared" si="961"/>
        <v>#DIV/0!</v>
      </c>
      <c r="GM286" s="39" t="e">
        <f t="shared" si="962"/>
        <v>#DIV/0!</v>
      </c>
      <c r="GN286" s="39" t="e">
        <f t="shared" si="963"/>
        <v>#DIV/0!</v>
      </c>
      <c r="GO286" s="57"/>
      <c r="GP286" s="57" t="e">
        <f t="shared" si="964"/>
        <v>#DIV/0!</v>
      </c>
      <c r="GQ286" s="59" t="e">
        <f t="shared" si="965"/>
        <v>#DIV/0!</v>
      </c>
      <c r="GR286" s="41" t="e">
        <f t="shared" si="966"/>
        <v>#DIV/0!</v>
      </c>
      <c r="GS286" s="57" t="e">
        <f t="shared" si="967"/>
        <v>#DIV/0!</v>
      </c>
      <c r="GT286" s="57" t="e">
        <f t="shared" si="968"/>
        <v>#DIV/0!</v>
      </c>
      <c r="GU286" s="57" t="e">
        <f t="shared" si="969"/>
        <v>#DIV/0!</v>
      </c>
      <c r="GV286" s="57"/>
      <c r="GW286" s="42" t="e">
        <f t="shared" si="970"/>
        <v>#DIV/0!</v>
      </c>
      <c r="GX286" s="42" t="e">
        <f t="shared" si="971"/>
        <v>#DIV/0!</v>
      </c>
      <c r="GY286" s="42" t="e">
        <f t="shared" si="972"/>
        <v>#DIV/0!</v>
      </c>
      <c r="GZ286" s="57"/>
      <c r="HA286" s="2" t="e">
        <f t="shared" si="973"/>
        <v>#DIV/0!</v>
      </c>
      <c r="HB286" s="2" t="e">
        <f t="shared" si="974"/>
        <v>#DIV/0!</v>
      </c>
      <c r="HC286" s="2" t="e">
        <f t="shared" si="975"/>
        <v>#DIV/0!</v>
      </c>
      <c r="HD286" s="2" t="e">
        <f t="shared" si="976"/>
        <v>#DIV/0!</v>
      </c>
      <c r="HE286" s="2" t="e">
        <f t="shared" si="977"/>
        <v>#DIV/0!</v>
      </c>
      <c r="HF286" s="2" t="e">
        <f t="shared" si="978"/>
        <v>#DIV/0!</v>
      </c>
      <c r="HG286" s="2" t="e">
        <f t="shared" si="979"/>
        <v>#DIV/0!</v>
      </c>
      <c r="HH286" s="2" t="e">
        <f t="shared" si="980"/>
        <v>#DIV/0!</v>
      </c>
      <c r="HI286" s="2" t="e">
        <f t="shared" si="981"/>
        <v>#DIV/0!</v>
      </c>
      <c r="HJ286" s="11" t="e">
        <f t="shared" si="982"/>
        <v>#DIV/0!</v>
      </c>
      <c r="HK286" s="60" t="e">
        <f t="shared" si="983"/>
        <v>#DIV/0!</v>
      </c>
      <c r="HL286" s="57"/>
      <c r="HM286" s="57" t="e">
        <f t="shared" si="984"/>
        <v>#DIV/0!</v>
      </c>
      <c r="HN286" s="57" t="e">
        <f t="shared" si="985"/>
        <v>#DIV/0!</v>
      </c>
      <c r="HO286" s="57" t="e">
        <f t="shared" si="986"/>
        <v>#DIV/0!</v>
      </c>
      <c r="HP286" s="57" t="e">
        <f t="shared" si="987"/>
        <v>#DIV/0!</v>
      </c>
      <c r="HQ286" s="57" t="e">
        <f t="shared" si="988"/>
        <v>#DIV/0!</v>
      </c>
      <c r="HR286" s="57"/>
      <c r="HS286" s="57" t="e">
        <f t="shared" si="989"/>
        <v>#DIV/0!</v>
      </c>
      <c r="HT286" s="57" t="e">
        <f t="shared" si="990"/>
        <v>#DIV/0!</v>
      </c>
      <c r="HU286" s="57" t="e">
        <f t="shared" si="991"/>
        <v>#DIV/0!</v>
      </c>
      <c r="HV286" s="57" t="e">
        <f t="shared" si="992"/>
        <v>#DIV/0!</v>
      </c>
      <c r="HW286" s="57" t="e">
        <f t="shared" si="993"/>
        <v>#DIV/0!</v>
      </c>
      <c r="HX286" s="57"/>
      <c r="HY286" s="57" t="e">
        <f t="shared" si="994"/>
        <v>#DIV/0!</v>
      </c>
      <c r="HZ286" s="57" t="e">
        <f t="shared" si="995"/>
        <v>#DIV/0!</v>
      </c>
      <c r="IA286" s="57"/>
      <c r="IB286" s="61">
        <f t="shared" si="996"/>
        <v>0</v>
      </c>
      <c r="IC286" s="57" t="str">
        <f t="shared" si="997"/>
        <v/>
      </c>
      <c r="ID286" s="42"/>
      <c r="IE286" s="2" t="str">
        <f t="shared" si="998"/>
        <v/>
      </c>
      <c r="IF286" s="60" t="e">
        <f t="shared" si="999"/>
        <v>#DIV/0!</v>
      </c>
      <c r="IG286" s="60" t="str">
        <f t="shared" si="1000"/>
        <v/>
      </c>
      <c r="IH286" s="60" t="str">
        <f t="shared" si="1001"/>
        <v>zinco-</v>
      </c>
      <c r="II286" s="60" t="str">
        <f t="shared" si="1002"/>
        <v>mangano-</v>
      </c>
      <c r="IJ286" s="60" t="e">
        <f t="shared" si="1003"/>
        <v>#DIV/0!</v>
      </c>
      <c r="IK286" s="60" t="e">
        <f t="shared" si="1004"/>
        <v>#DIV/0!</v>
      </c>
      <c r="IL286" s="60" t="e">
        <f t="shared" si="1005"/>
        <v>#DIV/0!</v>
      </c>
      <c r="IM286" s="60" t="e">
        <f t="shared" si="1006"/>
        <v>#DIV/0!</v>
      </c>
      <c r="IN286" s="60" t="str">
        <f t="shared" si="1007"/>
        <v/>
      </c>
      <c r="IO286" s="60" t="str">
        <f t="shared" si="1008"/>
        <v/>
      </c>
      <c r="IP286" s="57"/>
      <c r="IQ286" s="57" t="str">
        <f t="shared" si="1009"/>
        <v>ERROR!!</v>
      </c>
    </row>
    <row r="287" spans="24:251">
      <c r="X287" s="29">
        <f t="shared" si="865"/>
        <v>0</v>
      </c>
      <c r="Y287" s="29">
        <f t="shared" si="866"/>
        <v>0</v>
      </c>
      <c r="Z287" s="29" t="e">
        <f t="shared" si="867"/>
        <v>#DIV/0!</v>
      </c>
      <c r="AA287" s="29" t="e">
        <f t="shared" si="868"/>
        <v>#DIV/0!</v>
      </c>
      <c r="AB287" s="29" t="e">
        <f t="shared" si="869"/>
        <v>#DIV/0!</v>
      </c>
      <c r="AC287" s="29" t="e">
        <f t="shared" si="870"/>
        <v>#DIV/0!</v>
      </c>
      <c r="AF287" s="23">
        <v>60.084299999999999</v>
      </c>
      <c r="AG287" s="23">
        <v>79.878799999999998</v>
      </c>
      <c r="AH287" s="23">
        <v>101.96120000000001</v>
      </c>
      <c r="AI287" s="23">
        <v>151.99039999999999</v>
      </c>
      <c r="AJ287" s="23">
        <v>159.69</v>
      </c>
      <c r="AK287" s="23">
        <v>71.846400000000003</v>
      </c>
      <c r="AL287" s="23">
        <v>70.9375</v>
      </c>
      <c r="AM287" s="23">
        <v>40.304400000000001</v>
      </c>
      <c r="AN287" s="23">
        <v>56.077399999999997</v>
      </c>
      <c r="AO287" s="23">
        <v>61.978999999999999</v>
      </c>
      <c r="AP287" s="23">
        <v>94.195999999999998</v>
      </c>
      <c r="AQ287" s="23">
        <v>18.998000000000001</v>
      </c>
      <c r="AR287" s="23">
        <v>35.450000000000003</v>
      </c>
      <c r="AS287" s="23">
        <v>29.88</v>
      </c>
      <c r="AT287" s="23">
        <v>74.691999999999993</v>
      </c>
      <c r="AU287" s="23">
        <v>81.39</v>
      </c>
      <c r="AX287" s="54">
        <f t="shared" si="871"/>
        <v>0</v>
      </c>
      <c r="AY287" s="54">
        <f t="shared" si="872"/>
        <v>0</v>
      </c>
      <c r="AZ287" s="54">
        <f t="shared" si="873"/>
        <v>0</v>
      </c>
      <c r="BA287" s="54">
        <f t="shared" si="874"/>
        <v>0</v>
      </c>
      <c r="BB287" s="54">
        <f t="shared" si="875"/>
        <v>0</v>
      </c>
      <c r="BC287" s="54">
        <f t="shared" si="876"/>
        <v>0</v>
      </c>
      <c r="BD287" s="54">
        <f t="shared" si="877"/>
        <v>0</v>
      </c>
      <c r="BE287" s="54">
        <f t="shared" si="878"/>
        <v>0</v>
      </c>
      <c r="BF287" s="54">
        <f t="shared" si="879"/>
        <v>0</v>
      </c>
      <c r="BG287" s="54">
        <f t="shared" si="880"/>
        <v>0</v>
      </c>
      <c r="BH287" s="54">
        <f t="shared" si="881"/>
        <v>0</v>
      </c>
      <c r="BI287" s="54">
        <f t="shared" si="882"/>
        <v>0</v>
      </c>
      <c r="BJ287" s="54">
        <f t="shared" si="883"/>
        <v>0</v>
      </c>
      <c r="BK287" s="54">
        <f t="shared" si="884"/>
        <v>0</v>
      </c>
      <c r="BL287" s="54">
        <f t="shared" si="885"/>
        <v>0</v>
      </c>
      <c r="BM287" s="42"/>
      <c r="BO287" s="54">
        <f>'Norm-coeff'!$C$2+$AX287*'Norm-coeff'!$D$2+$AY287*'Norm-coeff'!$E$2+$AZ287*'Norm-coeff'!$F$2+$BA287*'Norm-coeff'!$G$2+$BB287*'Norm-coeff'!$H$2+$BC287*'Norm-coeff'!$I$2+$BD287*'Norm-coeff'!$J$2+$BE287*'Norm-coeff'!$K$2+$BF287*'Norm-coeff'!$L$2+$BG287*'Norm-coeff'!$M$2+$BH287*'Norm-coeff'!$N$2+$BI287*'Norm-coeff'!$O$2</f>
        <v>5.4045421474420303</v>
      </c>
      <c r="BP287" s="54">
        <f>'Norm-coeff'!$C$3+$AX287*'Norm-coeff'!$D$3+$AY287*'Norm-coeff'!$E$3+$AZ287*'Norm-coeff'!$F$3+$BA287*'Norm-coeff'!$G$3+$BB287*'Norm-coeff'!$H$3+$BC287*'Norm-coeff'!$I$3+$BD287*'Norm-coeff'!$J$3+$BE287*'Norm-coeff'!$K$3+$BF287*'Norm-coeff'!$L$3+$BG287*'Norm-coeff'!$M$3+$BH287*'Norm-coeff'!$N$3+$BI287*'Norm-coeff'!$O$3</f>
        <v>3.15319116612705</v>
      </c>
      <c r="BQ287" s="54">
        <f>'Norm-coeff'!$C$4+$AX287*'Norm-coeff'!$D$4+$AY287*'Norm-coeff'!$E$4+$AZ287*'Norm-coeff'!$F$4+$BA287*'Norm-coeff'!$G$4+$BB287*'Norm-coeff'!$H$4+$BC287*'Norm-coeff'!$I$4+$BD287*'Norm-coeff'!$J$4+$BE287*'Norm-coeff'!$K$4+$BF287*'Norm-coeff'!$L$4+$BG287*'Norm-coeff'!$M$4+$BH287*'Norm-coeff'!$N$4+$BI287*'Norm-coeff'!$O$4</f>
        <v>1.42115649462768</v>
      </c>
      <c r="BR287" s="54">
        <f>'Norm-coeff'!$C$5+$AX287*'Norm-coeff'!$D$5+$AY287*'Norm-coeff'!$E$5+$AZ287*'Norm-coeff'!$F$5+$BA287*'Norm-coeff'!$G$5+$BB287*'Norm-coeff'!$H$5+$BC287*'Norm-coeff'!$I$5+$BD287*'Norm-coeff'!$J$5+$BE287*'Norm-coeff'!$K$5+$BF287*'Norm-coeff'!$L$5+$BG287*'Norm-coeff'!$M$5+$BH287*'Norm-coeff'!$N$5+$BI287*'Norm-coeff'!$O$5</f>
        <v>1.0553329241296201</v>
      </c>
      <c r="BS287" s="54">
        <f>'Norm-coeff'!$C$6+$AX287*'Norm-coeff'!$D$6+$AY287*'Norm-coeff'!$E$6+$AZ287*'Norm-coeff'!$F$6+$BA287*'Norm-coeff'!$G$6+$BB287*'Norm-coeff'!$H$6+$BC287*'Norm-coeff'!$I$6+$BD287*'Norm-coeff'!$J$6+$BE287*'Norm-coeff'!$K$6+$BF287*'Norm-coeff'!$L$6+$BG287*'Norm-coeff'!$M$6+$BH287*'Norm-coeff'!$N$6+$BI287*'Norm-coeff'!$O$6</f>
        <v>-1.48700885495103E-2</v>
      </c>
      <c r="BT287" s="54">
        <f>'Norm-coeff'!$C$7+$AX287*'Norm-coeff'!$D$7+$AY287*'Norm-coeff'!$E$7+$AZ287*'Norm-coeff'!$F$7+$BA287*'Norm-coeff'!$G$7+$BB287*'Norm-coeff'!$H$7+$BC287*'Norm-coeff'!$I$7+$BD287*'Norm-coeff'!$J$7+$BE287*'Norm-coeff'!$K$7+$BF287*'Norm-coeff'!$L$7+$BG287*'Norm-coeff'!$M$7+$BH287*'Norm-coeff'!$N$7+$BI287*'Norm-coeff'!$O$7</f>
        <v>2.0907583608832998</v>
      </c>
      <c r="BU287" s="54">
        <f>'Norm-coeff'!$C$8+$AX287*'Norm-coeff'!$D$8+$AY287*'Norm-coeff'!$E$8+$AZ287*'Norm-coeff'!$F$8+$BA287*'Norm-coeff'!$G$8+$BB287*'Norm-coeff'!$H$8+$BC287*'Norm-coeff'!$I$8+$BD287*'Norm-coeff'!$J$8+$BE287*'Norm-coeff'!$K$8+$BF287*'Norm-coeff'!$L$8+$BG287*'Norm-coeff'!$M$8+$BH287*'Norm-coeff'!$N$8+$BI287*'Norm-coeff'!$O$8</f>
        <v>0.65894159836244504</v>
      </c>
      <c r="BV287" s="54">
        <f>'Norm-coeff'!$C$9+$AX287*'Norm-coeff'!$D$9+$AY287*'Norm-coeff'!$E$9+$AZ287*'Norm-coeff'!$F$9+$BA287*'Norm-coeff'!$G$9+$BB287*'Norm-coeff'!$H$9+$BC287*'Norm-coeff'!$I$9+$BD287*'Norm-coeff'!$J$9+$BE287*'Norm-coeff'!$K$9+$BF287*'Norm-coeff'!$L$9+$BG287*'Norm-coeff'!$M$9+$BH287*'Norm-coeff'!$N$9+$BI287*'Norm-coeff'!$O$9</f>
        <v>1.48961085014701</v>
      </c>
      <c r="BW287" s="54">
        <f>'Norm-coeff'!$C$10+$AX287*'Norm-coeff'!$D$10+$AY287*'Norm-coeff'!$E$10+$AZ287*'Norm-coeff'!$F$10+$BA287*'Norm-coeff'!$G$10+$BB287*'Norm-coeff'!$H$10+$BC287*'Norm-coeff'!$I$10+$BD287*'Norm-coeff'!$J$10+$BE287*'Norm-coeff'!$K$10+$BF287*'Norm-coeff'!$L$10+$BG287*'Norm-coeff'!$M$10+$BH287*'Norm-coeff'!$N$10+$BI287*'Norm-coeff'!$O$10</f>
        <v>1.42058735749591</v>
      </c>
      <c r="BX287" s="54">
        <f>'Norm-coeff'!$C$11+$AX287*'Norm-coeff'!$D$11+$AY287*'Norm-coeff'!$E$11+$AZ287*'Norm-coeff'!$F$11+$BA287*'Norm-coeff'!$G$11+$BB287*'Norm-coeff'!$H$11+$BC287*'Norm-coeff'!$I$11+$BD287*'Norm-coeff'!$J$11+$BE287*'Norm-coeff'!$K$11+$BF287*'Norm-coeff'!$L$11+$BG287*'Norm-coeff'!$M$11+$BH287*'Norm-coeff'!$N$11+$BI287*'Norm-coeff'!$O$11</f>
        <v>0.221233014421479</v>
      </c>
      <c r="BY287" s="54">
        <f>'Norm-coeff'!$C$12+$AX287*'Norm-coeff'!$D$12+$AY287*'Norm-coeff'!$E$12+$AZ287*'Norm-coeff'!$F$12+$BA287*'Norm-coeff'!$G$12+$BB287*'Norm-coeff'!$H$12+$BC287*'Norm-coeff'!$I$12+$BD287*'Norm-coeff'!$J$12+$BE287*'Norm-coeff'!$K$12+$BF287*'Norm-coeff'!$L$12+$BG287*'Norm-coeff'!$M$12+$BH287*'Norm-coeff'!$N$12+$BI287*'Norm-coeff'!$O$12</f>
        <v>0.283527502056037</v>
      </c>
      <c r="BZ287" s="54">
        <f>'Norm-coeff'!$C$13+$AX287*'Norm-coeff'!$D$13+$AY287*'Norm-coeff'!$E$13+$AZ287*'Norm-coeff'!$F$13+$BA287*'Norm-coeff'!$G$13+$BB287*'Norm-coeff'!$H$13+$BC287*'Norm-coeff'!$I$13+$BD287*'Norm-coeff'!$J$13+$BE287*'Norm-coeff'!$K$13+$BF287*'Norm-coeff'!$L$13+$BG287*'Norm-coeff'!$M$13+$BH287*'Norm-coeff'!$N$13+$BI287*'Norm-coeff'!$O$13</f>
        <v>-4.1864930554451202E-2</v>
      </c>
      <c r="CA287" s="54">
        <f>'Norm-coeff'!$C$14+$AX287*'Norm-coeff'!$D$14+$AY287*'Norm-coeff'!$E$14+$AZ287*'Norm-coeff'!$F$14+$BA287*'Norm-coeff'!$G$14+$BB287*'Norm-coeff'!$H$14+$BC287*'Norm-coeff'!$I$14+$BD287*'Norm-coeff'!$J$14+$BE287*'Norm-coeff'!$K$14+$BF287*'Norm-coeff'!$L$14+$BG287*'Norm-coeff'!$M$14+$BH287*'Norm-coeff'!$N$14+$BI287*'Norm-coeff'!$O$14</f>
        <v>4.2526983164477103</v>
      </c>
      <c r="CC287" s="54">
        <f t="shared" si="1010"/>
        <v>0</v>
      </c>
      <c r="CG287" s="54">
        <f t="shared" si="886"/>
        <v>0</v>
      </c>
      <c r="CH287" s="54">
        <f t="shared" si="864"/>
        <v>0</v>
      </c>
      <c r="CI287" s="54">
        <f t="shared" si="887"/>
        <v>0</v>
      </c>
      <c r="CJ287" s="56">
        <f t="shared" si="888"/>
        <v>0</v>
      </c>
      <c r="CK287" s="54">
        <f t="shared" si="889"/>
        <v>0</v>
      </c>
      <c r="CL287" s="54">
        <f t="shared" si="890"/>
        <v>0</v>
      </c>
      <c r="CM287" s="54">
        <f t="shared" si="891"/>
        <v>0</v>
      </c>
      <c r="CN287" s="54">
        <f t="shared" si="892"/>
        <v>0</v>
      </c>
      <c r="CO287" s="54">
        <f t="shared" si="893"/>
        <v>0</v>
      </c>
      <c r="CP287" s="54">
        <f t="shared" si="894"/>
        <v>0</v>
      </c>
      <c r="CQ287" s="54">
        <f t="shared" si="895"/>
        <v>0</v>
      </c>
      <c r="CR287" s="54">
        <f t="shared" si="896"/>
        <v>0</v>
      </c>
      <c r="CS287" s="54">
        <f t="shared" si="897"/>
        <v>0</v>
      </c>
      <c r="CU287" s="54">
        <f t="shared" si="898"/>
        <v>0</v>
      </c>
      <c r="CV287" s="54">
        <f t="shared" si="899"/>
        <v>0</v>
      </c>
      <c r="CW287" s="54">
        <f t="shared" si="900"/>
        <v>0</v>
      </c>
      <c r="CX287" s="54">
        <f t="shared" si="901"/>
        <v>0</v>
      </c>
      <c r="CZ287" s="54">
        <f t="shared" si="902"/>
        <v>0</v>
      </c>
      <c r="DA287" s="54">
        <f t="shared" si="903"/>
        <v>0</v>
      </c>
      <c r="DB287" s="54">
        <f t="shared" si="904"/>
        <v>0</v>
      </c>
      <c r="DC287" s="54">
        <f t="shared" si="905"/>
        <v>0</v>
      </c>
      <c r="DD287" s="54">
        <f t="shared" si="906"/>
        <v>0</v>
      </c>
      <c r="DE287" s="54">
        <f t="shared" si="907"/>
        <v>0</v>
      </c>
      <c r="DF287" s="54">
        <f t="shared" si="908"/>
        <v>0</v>
      </c>
      <c r="DG287" s="54">
        <f t="shared" si="909"/>
        <v>2</v>
      </c>
      <c r="DH287" s="71">
        <f t="shared" si="910"/>
        <v>0</v>
      </c>
      <c r="DI287" s="71">
        <f t="shared" si="911"/>
        <v>0</v>
      </c>
      <c r="DJ287" s="54">
        <f t="shared" si="912"/>
        <v>0</v>
      </c>
      <c r="DK287" s="54">
        <f t="shared" si="913"/>
        <v>2</v>
      </c>
      <c r="DL287" s="4">
        <f t="shared" si="838"/>
        <v>0</v>
      </c>
      <c r="DM287" s="3">
        <f t="shared" si="914"/>
        <v>0</v>
      </c>
      <c r="DN287" s="3">
        <f t="shared" si="915"/>
        <v>0</v>
      </c>
      <c r="DO287" s="4" t="e">
        <f t="shared" si="916"/>
        <v>#DIV/0!</v>
      </c>
      <c r="DP287" s="57"/>
      <c r="DQ287" s="57"/>
      <c r="DR287" s="56">
        <f t="shared" si="839"/>
        <v>2</v>
      </c>
      <c r="DS287" s="56">
        <f t="shared" si="840"/>
        <v>0</v>
      </c>
      <c r="DT287" s="38">
        <f t="shared" si="841"/>
        <v>0</v>
      </c>
      <c r="DU287" s="38">
        <f t="shared" si="917"/>
        <v>2</v>
      </c>
      <c r="DV287" s="38">
        <f t="shared" si="842"/>
        <v>0</v>
      </c>
      <c r="DW287" s="39">
        <f t="shared" si="843"/>
        <v>0</v>
      </c>
      <c r="DX287" s="39">
        <f t="shared" si="844"/>
        <v>0</v>
      </c>
      <c r="DY287" s="39">
        <f t="shared" si="845"/>
        <v>0</v>
      </c>
      <c r="DZ287" s="39">
        <f t="shared" si="846"/>
        <v>0</v>
      </c>
      <c r="EA287" s="39">
        <f t="shared" si="847"/>
        <v>0</v>
      </c>
      <c r="EB287" s="37" t="e">
        <f t="shared" si="918"/>
        <v>#DIV/0!</v>
      </c>
      <c r="EC287" s="37" t="e">
        <f t="shared" si="919"/>
        <v>#DIV/0!</v>
      </c>
      <c r="ED287" s="37" t="e">
        <f t="shared" si="920"/>
        <v>#DIV/0!</v>
      </c>
      <c r="EE287" s="37" t="e">
        <f t="shared" si="921"/>
        <v>#DIV/0!</v>
      </c>
      <c r="EF287" s="39" t="e">
        <f t="shared" si="922"/>
        <v>#DIV/0!</v>
      </c>
      <c r="EG287" s="37" t="e">
        <f t="shared" si="923"/>
        <v>#DIV/0!</v>
      </c>
      <c r="EH287" s="37" t="e">
        <f t="shared" si="924"/>
        <v>#DIV/0!</v>
      </c>
      <c r="EI287" s="11" t="b">
        <f t="shared" si="925"/>
        <v>1</v>
      </c>
      <c r="EJ287" s="11" t="b">
        <f t="shared" si="926"/>
        <v>0</v>
      </c>
      <c r="EK287" s="39" t="e">
        <f t="shared" si="927"/>
        <v>#DIV/0!</v>
      </c>
      <c r="EL287" s="39" t="e">
        <f t="shared" si="928"/>
        <v>#DIV/0!</v>
      </c>
      <c r="EM287" s="39" t="e">
        <f t="shared" si="929"/>
        <v>#DIV/0!</v>
      </c>
      <c r="EN287" s="39" t="e">
        <f t="shared" si="930"/>
        <v>#DIV/0!</v>
      </c>
      <c r="EO287" s="39" t="e">
        <f t="shared" si="931"/>
        <v>#DIV/0!</v>
      </c>
      <c r="EP287" s="39" t="e">
        <f t="shared" si="932"/>
        <v>#DIV/0!</v>
      </c>
      <c r="EQ287" s="39" t="e">
        <f t="shared" si="933"/>
        <v>#DIV/0!</v>
      </c>
      <c r="ER287" s="39" t="e">
        <f t="shared" si="934"/>
        <v>#DIV/0!</v>
      </c>
      <c r="ES287" s="58" t="str">
        <f t="shared" si="935"/>
        <v>(OH,F,Cl)-dominate amphibole</v>
      </c>
      <c r="ET287" s="58" t="e">
        <f t="shared" si="936"/>
        <v>#N/A</v>
      </c>
      <c r="EU287" s="56">
        <f t="shared" si="848"/>
        <v>0</v>
      </c>
      <c r="EV287" s="56">
        <f t="shared" si="849"/>
        <v>0</v>
      </c>
      <c r="EW287" s="56">
        <f t="shared" si="850"/>
        <v>0</v>
      </c>
      <c r="EX287" s="56">
        <f t="shared" si="851"/>
        <v>0</v>
      </c>
      <c r="EY287" s="56">
        <f t="shared" si="852"/>
        <v>0</v>
      </c>
      <c r="EZ287" s="56">
        <f t="shared" si="853"/>
        <v>0</v>
      </c>
      <c r="FA287" s="39">
        <f t="shared" si="854"/>
        <v>0</v>
      </c>
      <c r="FB287" s="39">
        <f t="shared" si="855"/>
        <v>0</v>
      </c>
      <c r="FC287" s="54">
        <f t="shared" si="856"/>
        <v>0</v>
      </c>
      <c r="FD287" s="54">
        <f t="shared" si="857"/>
        <v>0</v>
      </c>
      <c r="FE287" s="39">
        <f t="shared" si="858"/>
        <v>0</v>
      </c>
      <c r="FF287" s="54">
        <f t="shared" si="859"/>
        <v>0</v>
      </c>
      <c r="FG287" s="39">
        <f t="shared" si="860"/>
        <v>0</v>
      </c>
      <c r="FH287" s="39">
        <f t="shared" si="937"/>
        <v>0</v>
      </c>
      <c r="FI287" s="39">
        <f t="shared" si="938"/>
        <v>0</v>
      </c>
      <c r="FJ287" s="39">
        <f t="shared" si="939"/>
        <v>0</v>
      </c>
      <c r="FK287" s="39" t="e">
        <f t="shared" si="940"/>
        <v>#DIV/0!</v>
      </c>
      <c r="FL287" s="39" t="e">
        <f t="shared" si="941"/>
        <v>#DIV/0!</v>
      </c>
      <c r="FM287" s="39" t="e">
        <f t="shared" si="942"/>
        <v>#DIV/0!</v>
      </c>
      <c r="FN287" s="39">
        <f t="shared" si="943"/>
        <v>1</v>
      </c>
      <c r="FO287" s="39">
        <f t="shared" si="861"/>
        <v>0</v>
      </c>
      <c r="FP287" s="39">
        <f t="shared" si="862"/>
        <v>0</v>
      </c>
      <c r="FQ287" s="39">
        <f t="shared" si="863"/>
        <v>0</v>
      </c>
      <c r="FR287" s="39">
        <f t="shared" si="944"/>
        <v>0</v>
      </c>
      <c r="FS287" s="39">
        <f t="shared" si="945"/>
        <v>0</v>
      </c>
      <c r="FU287" s="39" t="e">
        <f t="shared" si="946"/>
        <v>#DIV/0!</v>
      </c>
      <c r="FV287" s="39" t="e">
        <f t="shared" si="947"/>
        <v>#DIV/0!</v>
      </c>
      <c r="FW287" s="39" t="e">
        <f t="shared" si="948"/>
        <v>#DIV/0!</v>
      </c>
      <c r="FY287" s="39" t="e">
        <f t="shared" si="949"/>
        <v>#DIV/0!</v>
      </c>
      <c r="FZ287" s="39" t="e">
        <f t="shared" si="950"/>
        <v>#DIV/0!</v>
      </c>
      <c r="GA287" s="39" t="e">
        <f t="shared" si="951"/>
        <v>#DIV/0!</v>
      </c>
      <c r="GB287" s="39" t="e">
        <f t="shared" si="952"/>
        <v>#DIV/0!</v>
      </c>
      <c r="GC287" s="39" t="e">
        <f t="shared" si="953"/>
        <v>#DIV/0!</v>
      </c>
      <c r="GD287" s="39" t="e">
        <f t="shared" si="954"/>
        <v>#DIV/0!</v>
      </c>
      <c r="GE287" s="39" t="e">
        <f t="shared" si="955"/>
        <v>#DIV/0!</v>
      </c>
      <c r="GF287" s="39" t="e">
        <f t="shared" si="956"/>
        <v>#DIV/0!</v>
      </c>
      <c r="GG287" s="39" t="e">
        <f t="shared" si="957"/>
        <v>#DIV/0!</v>
      </c>
      <c r="GH287" s="39" t="e">
        <f t="shared" si="958"/>
        <v>#DIV/0!</v>
      </c>
      <c r="GI287" s="39"/>
      <c r="GJ287" s="39" t="e">
        <f t="shared" si="959"/>
        <v>#DIV/0!</v>
      </c>
      <c r="GK287" s="39" t="e">
        <f t="shared" si="960"/>
        <v>#DIV/0!</v>
      </c>
      <c r="GL287" s="39" t="e">
        <f t="shared" si="961"/>
        <v>#DIV/0!</v>
      </c>
      <c r="GM287" s="39" t="e">
        <f t="shared" si="962"/>
        <v>#DIV/0!</v>
      </c>
      <c r="GN287" s="39" t="e">
        <f t="shared" si="963"/>
        <v>#DIV/0!</v>
      </c>
      <c r="GO287" s="57"/>
      <c r="GP287" s="57" t="e">
        <f t="shared" si="964"/>
        <v>#DIV/0!</v>
      </c>
      <c r="GQ287" s="59" t="e">
        <f t="shared" si="965"/>
        <v>#DIV/0!</v>
      </c>
      <c r="GR287" s="41" t="e">
        <f t="shared" si="966"/>
        <v>#DIV/0!</v>
      </c>
      <c r="GS287" s="57" t="e">
        <f t="shared" si="967"/>
        <v>#DIV/0!</v>
      </c>
      <c r="GT287" s="57" t="e">
        <f t="shared" si="968"/>
        <v>#DIV/0!</v>
      </c>
      <c r="GU287" s="57" t="e">
        <f t="shared" si="969"/>
        <v>#DIV/0!</v>
      </c>
      <c r="GV287" s="57"/>
      <c r="GW287" s="42" t="e">
        <f t="shared" si="970"/>
        <v>#DIV/0!</v>
      </c>
      <c r="GX287" s="42" t="e">
        <f t="shared" si="971"/>
        <v>#DIV/0!</v>
      </c>
      <c r="GY287" s="42" t="e">
        <f t="shared" si="972"/>
        <v>#DIV/0!</v>
      </c>
      <c r="GZ287" s="57"/>
      <c r="HA287" s="2" t="e">
        <f t="shared" si="973"/>
        <v>#DIV/0!</v>
      </c>
      <c r="HB287" s="2" t="e">
        <f t="shared" si="974"/>
        <v>#DIV/0!</v>
      </c>
      <c r="HC287" s="2" t="e">
        <f t="shared" si="975"/>
        <v>#DIV/0!</v>
      </c>
      <c r="HD287" s="2" t="e">
        <f t="shared" si="976"/>
        <v>#DIV/0!</v>
      </c>
      <c r="HE287" s="2" t="e">
        <f t="shared" si="977"/>
        <v>#DIV/0!</v>
      </c>
      <c r="HF287" s="2" t="e">
        <f t="shared" si="978"/>
        <v>#DIV/0!</v>
      </c>
      <c r="HG287" s="2" t="e">
        <f t="shared" si="979"/>
        <v>#DIV/0!</v>
      </c>
      <c r="HH287" s="2" t="e">
        <f t="shared" si="980"/>
        <v>#DIV/0!</v>
      </c>
      <c r="HI287" s="2" t="e">
        <f t="shared" si="981"/>
        <v>#DIV/0!</v>
      </c>
      <c r="HJ287" s="11" t="e">
        <f t="shared" si="982"/>
        <v>#DIV/0!</v>
      </c>
      <c r="HK287" s="60" t="e">
        <f t="shared" si="983"/>
        <v>#DIV/0!</v>
      </c>
      <c r="HL287" s="57"/>
      <c r="HM287" s="57" t="e">
        <f t="shared" si="984"/>
        <v>#DIV/0!</v>
      </c>
      <c r="HN287" s="57" t="e">
        <f t="shared" si="985"/>
        <v>#DIV/0!</v>
      </c>
      <c r="HO287" s="57" t="e">
        <f t="shared" si="986"/>
        <v>#DIV/0!</v>
      </c>
      <c r="HP287" s="57" t="e">
        <f t="shared" si="987"/>
        <v>#DIV/0!</v>
      </c>
      <c r="HQ287" s="57" t="e">
        <f t="shared" si="988"/>
        <v>#DIV/0!</v>
      </c>
      <c r="HR287" s="57"/>
      <c r="HS287" s="57" t="e">
        <f t="shared" si="989"/>
        <v>#DIV/0!</v>
      </c>
      <c r="HT287" s="57" t="e">
        <f t="shared" si="990"/>
        <v>#DIV/0!</v>
      </c>
      <c r="HU287" s="57" t="e">
        <f t="shared" si="991"/>
        <v>#DIV/0!</v>
      </c>
      <c r="HV287" s="57" t="e">
        <f t="shared" si="992"/>
        <v>#DIV/0!</v>
      </c>
      <c r="HW287" s="57" t="e">
        <f t="shared" si="993"/>
        <v>#DIV/0!</v>
      </c>
      <c r="HX287" s="57"/>
      <c r="HY287" s="57" t="e">
        <f t="shared" si="994"/>
        <v>#DIV/0!</v>
      </c>
      <c r="HZ287" s="57" t="e">
        <f t="shared" si="995"/>
        <v>#DIV/0!</v>
      </c>
      <c r="IA287" s="57"/>
      <c r="IB287" s="61">
        <f t="shared" si="996"/>
        <v>0</v>
      </c>
      <c r="IC287" s="57" t="str">
        <f t="shared" si="997"/>
        <v/>
      </c>
      <c r="ID287" s="42"/>
      <c r="IE287" s="2" t="str">
        <f t="shared" si="998"/>
        <v/>
      </c>
      <c r="IF287" s="60" t="e">
        <f t="shared" si="999"/>
        <v>#DIV/0!</v>
      </c>
      <c r="IG287" s="60" t="str">
        <f t="shared" si="1000"/>
        <v/>
      </c>
      <c r="IH287" s="60" t="str">
        <f t="shared" si="1001"/>
        <v>zinco-</v>
      </c>
      <c r="II287" s="60" t="str">
        <f t="shared" si="1002"/>
        <v>mangano-</v>
      </c>
      <c r="IJ287" s="60" t="e">
        <f t="shared" si="1003"/>
        <v>#DIV/0!</v>
      </c>
      <c r="IK287" s="60" t="e">
        <f t="shared" si="1004"/>
        <v>#DIV/0!</v>
      </c>
      <c r="IL287" s="60" t="e">
        <f t="shared" si="1005"/>
        <v>#DIV/0!</v>
      </c>
      <c r="IM287" s="60" t="e">
        <f t="shared" si="1006"/>
        <v>#DIV/0!</v>
      </c>
      <c r="IN287" s="60" t="str">
        <f t="shared" si="1007"/>
        <v/>
      </c>
      <c r="IO287" s="60" t="str">
        <f t="shared" si="1008"/>
        <v/>
      </c>
      <c r="IP287" s="57"/>
      <c r="IQ287" s="57" t="str">
        <f t="shared" si="1009"/>
        <v>ERROR!!</v>
      </c>
    </row>
    <row r="288" spans="24:251">
      <c r="X288" s="29">
        <f t="shared" si="865"/>
        <v>0</v>
      </c>
      <c r="Y288" s="29">
        <f t="shared" si="866"/>
        <v>0</v>
      </c>
      <c r="Z288" s="29" t="e">
        <f t="shared" si="867"/>
        <v>#DIV/0!</v>
      </c>
      <c r="AA288" s="29" t="e">
        <f t="shared" si="868"/>
        <v>#DIV/0!</v>
      </c>
      <c r="AB288" s="29" t="e">
        <f t="shared" si="869"/>
        <v>#DIV/0!</v>
      </c>
      <c r="AC288" s="29" t="e">
        <f t="shared" si="870"/>
        <v>#DIV/0!</v>
      </c>
      <c r="AF288" s="23">
        <v>60.084299999999999</v>
      </c>
      <c r="AG288" s="23">
        <v>79.878799999999998</v>
      </c>
      <c r="AH288" s="23">
        <v>101.96120000000001</v>
      </c>
      <c r="AI288" s="23">
        <v>151.99039999999999</v>
      </c>
      <c r="AJ288" s="23">
        <v>159.69</v>
      </c>
      <c r="AK288" s="23">
        <v>71.846400000000003</v>
      </c>
      <c r="AL288" s="23">
        <v>70.9375</v>
      </c>
      <c r="AM288" s="23">
        <v>40.304400000000001</v>
      </c>
      <c r="AN288" s="23">
        <v>56.077399999999997</v>
      </c>
      <c r="AO288" s="23">
        <v>61.978999999999999</v>
      </c>
      <c r="AP288" s="23">
        <v>94.195999999999998</v>
      </c>
      <c r="AQ288" s="23">
        <v>18.998000000000001</v>
      </c>
      <c r="AR288" s="23">
        <v>35.450000000000003</v>
      </c>
      <c r="AS288" s="23">
        <v>29.88</v>
      </c>
      <c r="AT288" s="23">
        <v>74.691999999999993</v>
      </c>
      <c r="AU288" s="23">
        <v>81.39</v>
      </c>
      <c r="AX288" s="54">
        <f t="shared" si="871"/>
        <v>0</v>
      </c>
      <c r="AY288" s="54">
        <f t="shared" si="872"/>
        <v>0</v>
      </c>
      <c r="AZ288" s="54">
        <f t="shared" si="873"/>
        <v>0</v>
      </c>
      <c r="BA288" s="54">
        <f t="shared" si="874"/>
        <v>0</v>
      </c>
      <c r="BB288" s="54">
        <f t="shared" si="875"/>
        <v>0</v>
      </c>
      <c r="BC288" s="54">
        <f t="shared" si="876"/>
        <v>0</v>
      </c>
      <c r="BD288" s="54">
        <f t="shared" si="877"/>
        <v>0</v>
      </c>
      <c r="BE288" s="54">
        <f t="shared" si="878"/>
        <v>0</v>
      </c>
      <c r="BF288" s="54">
        <f t="shared" si="879"/>
        <v>0</v>
      </c>
      <c r="BG288" s="54">
        <f t="shared" si="880"/>
        <v>0</v>
      </c>
      <c r="BH288" s="54">
        <f t="shared" si="881"/>
        <v>0</v>
      </c>
      <c r="BI288" s="54">
        <f t="shared" si="882"/>
        <v>0</v>
      </c>
      <c r="BJ288" s="54">
        <f t="shared" si="883"/>
        <v>0</v>
      </c>
      <c r="BK288" s="54">
        <f t="shared" si="884"/>
        <v>0</v>
      </c>
      <c r="BL288" s="54">
        <f t="shared" si="885"/>
        <v>0</v>
      </c>
      <c r="BM288" s="42"/>
      <c r="BO288" s="54">
        <f>'Norm-coeff'!$C$2+$AX288*'Norm-coeff'!$D$2+$AY288*'Norm-coeff'!$E$2+$AZ288*'Norm-coeff'!$F$2+$BA288*'Norm-coeff'!$G$2+$BB288*'Norm-coeff'!$H$2+$BC288*'Norm-coeff'!$I$2+$BD288*'Norm-coeff'!$J$2+$BE288*'Norm-coeff'!$K$2+$BF288*'Norm-coeff'!$L$2+$BG288*'Norm-coeff'!$M$2+$BH288*'Norm-coeff'!$N$2+$BI288*'Norm-coeff'!$O$2</f>
        <v>5.4045421474420303</v>
      </c>
      <c r="BP288" s="54">
        <f>'Norm-coeff'!$C$3+$AX288*'Norm-coeff'!$D$3+$AY288*'Norm-coeff'!$E$3+$AZ288*'Norm-coeff'!$F$3+$BA288*'Norm-coeff'!$G$3+$BB288*'Norm-coeff'!$H$3+$BC288*'Norm-coeff'!$I$3+$BD288*'Norm-coeff'!$J$3+$BE288*'Norm-coeff'!$K$3+$BF288*'Norm-coeff'!$L$3+$BG288*'Norm-coeff'!$M$3+$BH288*'Norm-coeff'!$N$3+$BI288*'Norm-coeff'!$O$3</f>
        <v>3.15319116612705</v>
      </c>
      <c r="BQ288" s="54">
        <f>'Norm-coeff'!$C$4+$AX288*'Norm-coeff'!$D$4+$AY288*'Norm-coeff'!$E$4+$AZ288*'Norm-coeff'!$F$4+$BA288*'Norm-coeff'!$G$4+$BB288*'Norm-coeff'!$H$4+$BC288*'Norm-coeff'!$I$4+$BD288*'Norm-coeff'!$J$4+$BE288*'Norm-coeff'!$K$4+$BF288*'Norm-coeff'!$L$4+$BG288*'Norm-coeff'!$M$4+$BH288*'Norm-coeff'!$N$4+$BI288*'Norm-coeff'!$O$4</f>
        <v>1.42115649462768</v>
      </c>
      <c r="BR288" s="54">
        <f>'Norm-coeff'!$C$5+$AX288*'Norm-coeff'!$D$5+$AY288*'Norm-coeff'!$E$5+$AZ288*'Norm-coeff'!$F$5+$BA288*'Norm-coeff'!$G$5+$BB288*'Norm-coeff'!$H$5+$BC288*'Norm-coeff'!$I$5+$BD288*'Norm-coeff'!$J$5+$BE288*'Norm-coeff'!$K$5+$BF288*'Norm-coeff'!$L$5+$BG288*'Norm-coeff'!$M$5+$BH288*'Norm-coeff'!$N$5+$BI288*'Norm-coeff'!$O$5</f>
        <v>1.0553329241296201</v>
      </c>
      <c r="BS288" s="54">
        <f>'Norm-coeff'!$C$6+$AX288*'Norm-coeff'!$D$6+$AY288*'Norm-coeff'!$E$6+$AZ288*'Norm-coeff'!$F$6+$BA288*'Norm-coeff'!$G$6+$BB288*'Norm-coeff'!$H$6+$BC288*'Norm-coeff'!$I$6+$BD288*'Norm-coeff'!$J$6+$BE288*'Norm-coeff'!$K$6+$BF288*'Norm-coeff'!$L$6+$BG288*'Norm-coeff'!$M$6+$BH288*'Norm-coeff'!$N$6+$BI288*'Norm-coeff'!$O$6</f>
        <v>-1.48700885495103E-2</v>
      </c>
      <c r="BT288" s="54">
        <f>'Norm-coeff'!$C$7+$AX288*'Norm-coeff'!$D$7+$AY288*'Norm-coeff'!$E$7+$AZ288*'Norm-coeff'!$F$7+$BA288*'Norm-coeff'!$G$7+$BB288*'Norm-coeff'!$H$7+$BC288*'Norm-coeff'!$I$7+$BD288*'Norm-coeff'!$J$7+$BE288*'Norm-coeff'!$K$7+$BF288*'Norm-coeff'!$L$7+$BG288*'Norm-coeff'!$M$7+$BH288*'Norm-coeff'!$N$7+$BI288*'Norm-coeff'!$O$7</f>
        <v>2.0907583608832998</v>
      </c>
      <c r="BU288" s="54">
        <f>'Norm-coeff'!$C$8+$AX288*'Norm-coeff'!$D$8+$AY288*'Norm-coeff'!$E$8+$AZ288*'Norm-coeff'!$F$8+$BA288*'Norm-coeff'!$G$8+$BB288*'Norm-coeff'!$H$8+$BC288*'Norm-coeff'!$I$8+$BD288*'Norm-coeff'!$J$8+$BE288*'Norm-coeff'!$K$8+$BF288*'Norm-coeff'!$L$8+$BG288*'Norm-coeff'!$M$8+$BH288*'Norm-coeff'!$N$8+$BI288*'Norm-coeff'!$O$8</f>
        <v>0.65894159836244504</v>
      </c>
      <c r="BV288" s="54">
        <f>'Norm-coeff'!$C$9+$AX288*'Norm-coeff'!$D$9+$AY288*'Norm-coeff'!$E$9+$AZ288*'Norm-coeff'!$F$9+$BA288*'Norm-coeff'!$G$9+$BB288*'Norm-coeff'!$H$9+$BC288*'Norm-coeff'!$I$9+$BD288*'Norm-coeff'!$J$9+$BE288*'Norm-coeff'!$K$9+$BF288*'Norm-coeff'!$L$9+$BG288*'Norm-coeff'!$M$9+$BH288*'Norm-coeff'!$N$9+$BI288*'Norm-coeff'!$O$9</f>
        <v>1.48961085014701</v>
      </c>
      <c r="BW288" s="54">
        <f>'Norm-coeff'!$C$10+$AX288*'Norm-coeff'!$D$10+$AY288*'Norm-coeff'!$E$10+$AZ288*'Norm-coeff'!$F$10+$BA288*'Norm-coeff'!$G$10+$BB288*'Norm-coeff'!$H$10+$BC288*'Norm-coeff'!$I$10+$BD288*'Norm-coeff'!$J$10+$BE288*'Norm-coeff'!$K$10+$BF288*'Norm-coeff'!$L$10+$BG288*'Norm-coeff'!$M$10+$BH288*'Norm-coeff'!$N$10+$BI288*'Norm-coeff'!$O$10</f>
        <v>1.42058735749591</v>
      </c>
      <c r="BX288" s="54">
        <f>'Norm-coeff'!$C$11+$AX288*'Norm-coeff'!$D$11+$AY288*'Norm-coeff'!$E$11+$AZ288*'Norm-coeff'!$F$11+$BA288*'Norm-coeff'!$G$11+$BB288*'Norm-coeff'!$H$11+$BC288*'Norm-coeff'!$I$11+$BD288*'Norm-coeff'!$J$11+$BE288*'Norm-coeff'!$K$11+$BF288*'Norm-coeff'!$L$11+$BG288*'Norm-coeff'!$M$11+$BH288*'Norm-coeff'!$N$11+$BI288*'Norm-coeff'!$O$11</f>
        <v>0.221233014421479</v>
      </c>
      <c r="BY288" s="54">
        <f>'Norm-coeff'!$C$12+$AX288*'Norm-coeff'!$D$12+$AY288*'Norm-coeff'!$E$12+$AZ288*'Norm-coeff'!$F$12+$BA288*'Norm-coeff'!$G$12+$BB288*'Norm-coeff'!$H$12+$BC288*'Norm-coeff'!$I$12+$BD288*'Norm-coeff'!$J$12+$BE288*'Norm-coeff'!$K$12+$BF288*'Norm-coeff'!$L$12+$BG288*'Norm-coeff'!$M$12+$BH288*'Norm-coeff'!$N$12+$BI288*'Norm-coeff'!$O$12</f>
        <v>0.283527502056037</v>
      </c>
      <c r="BZ288" s="54">
        <f>'Norm-coeff'!$C$13+$AX288*'Norm-coeff'!$D$13+$AY288*'Norm-coeff'!$E$13+$AZ288*'Norm-coeff'!$F$13+$BA288*'Norm-coeff'!$G$13+$BB288*'Norm-coeff'!$H$13+$BC288*'Norm-coeff'!$I$13+$BD288*'Norm-coeff'!$J$13+$BE288*'Norm-coeff'!$K$13+$BF288*'Norm-coeff'!$L$13+$BG288*'Norm-coeff'!$M$13+$BH288*'Norm-coeff'!$N$13+$BI288*'Norm-coeff'!$O$13</f>
        <v>-4.1864930554451202E-2</v>
      </c>
      <c r="CA288" s="54">
        <f>'Norm-coeff'!$C$14+$AX288*'Norm-coeff'!$D$14+$AY288*'Norm-coeff'!$E$14+$AZ288*'Norm-coeff'!$F$14+$BA288*'Norm-coeff'!$G$14+$BB288*'Norm-coeff'!$H$14+$BC288*'Norm-coeff'!$I$14+$BD288*'Norm-coeff'!$J$14+$BE288*'Norm-coeff'!$K$14+$BF288*'Norm-coeff'!$L$14+$BG288*'Norm-coeff'!$M$14+$BH288*'Norm-coeff'!$N$14+$BI288*'Norm-coeff'!$O$14</f>
        <v>4.2526983164477103</v>
      </c>
      <c r="CC288" s="54">
        <f t="shared" si="1010"/>
        <v>0</v>
      </c>
      <c r="CG288" s="54">
        <f t="shared" si="886"/>
        <v>0</v>
      </c>
      <c r="CH288" s="54">
        <f t="shared" si="864"/>
        <v>0</v>
      </c>
      <c r="CI288" s="54">
        <f t="shared" si="887"/>
        <v>0</v>
      </c>
      <c r="CJ288" s="56">
        <f t="shared" si="888"/>
        <v>0</v>
      </c>
      <c r="CK288" s="54">
        <f t="shared" si="889"/>
        <v>0</v>
      </c>
      <c r="CL288" s="54">
        <f t="shared" si="890"/>
        <v>0</v>
      </c>
      <c r="CM288" s="54">
        <f t="shared" si="891"/>
        <v>0</v>
      </c>
      <c r="CN288" s="54">
        <f t="shared" si="892"/>
        <v>0</v>
      </c>
      <c r="CO288" s="54">
        <f t="shared" si="893"/>
        <v>0</v>
      </c>
      <c r="CP288" s="54">
        <f t="shared" si="894"/>
        <v>0</v>
      </c>
      <c r="CQ288" s="54">
        <f t="shared" si="895"/>
        <v>0</v>
      </c>
      <c r="CR288" s="54">
        <f t="shared" si="896"/>
        <v>0</v>
      </c>
      <c r="CS288" s="54">
        <f t="shared" si="897"/>
        <v>0</v>
      </c>
      <c r="CU288" s="54">
        <f t="shared" si="898"/>
        <v>0</v>
      </c>
      <c r="CV288" s="54">
        <f t="shared" si="899"/>
        <v>0</v>
      </c>
      <c r="CW288" s="54">
        <f t="shared" si="900"/>
        <v>0</v>
      </c>
      <c r="CX288" s="54">
        <f t="shared" si="901"/>
        <v>0</v>
      </c>
      <c r="CZ288" s="54">
        <f t="shared" si="902"/>
        <v>0</v>
      </c>
      <c r="DA288" s="54">
        <f t="shared" si="903"/>
        <v>0</v>
      </c>
      <c r="DB288" s="54">
        <f t="shared" si="904"/>
        <v>0</v>
      </c>
      <c r="DC288" s="54">
        <f t="shared" si="905"/>
        <v>0</v>
      </c>
      <c r="DD288" s="54">
        <f t="shared" si="906"/>
        <v>0</v>
      </c>
      <c r="DE288" s="54">
        <f t="shared" si="907"/>
        <v>0</v>
      </c>
      <c r="DF288" s="54">
        <f t="shared" si="908"/>
        <v>0</v>
      </c>
      <c r="DG288" s="54">
        <f t="shared" si="909"/>
        <v>2</v>
      </c>
      <c r="DH288" s="71">
        <f t="shared" si="910"/>
        <v>0</v>
      </c>
      <c r="DI288" s="71">
        <f t="shared" si="911"/>
        <v>0</v>
      </c>
      <c r="DJ288" s="54">
        <f t="shared" si="912"/>
        <v>0</v>
      </c>
      <c r="DK288" s="54">
        <f t="shared" si="913"/>
        <v>2</v>
      </c>
      <c r="DL288" s="4">
        <f t="shared" si="838"/>
        <v>0</v>
      </c>
      <c r="DM288" s="3">
        <f t="shared" si="914"/>
        <v>0</v>
      </c>
      <c r="DN288" s="3">
        <f t="shared" si="915"/>
        <v>0</v>
      </c>
      <c r="DO288" s="4" t="e">
        <f t="shared" si="916"/>
        <v>#DIV/0!</v>
      </c>
      <c r="DP288" s="57"/>
      <c r="DQ288" s="57"/>
      <c r="DR288" s="56">
        <f t="shared" si="839"/>
        <v>2</v>
      </c>
      <c r="DS288" s="56">
        <f t="shared" si="840"/>
        <v>0</v>
      </c>
      <c r="DT288" s="38">
        <f t="shared" si="841"/>
        <v>0</v>
      </c>
      <c r="DU288" s="38">
        <f t="shared" si="917"/>
        <v>2</v>
      </c>
      <c r="DV288" s="38">
        <f t="shared" si="842"/>
        <v>0</v>
      </c>
      <c r="DW288" s="39">
        <f t="shared" si="843"/>
        <v>0</v>
      </c>
      <c r="DX288" s="39">
        <f t="shared" si="844"/>
        <v>0</v>
      </c>
      <c r="DY288" s="39">
        <f t="shared" si="845"/>
        <v>0</v>
      </c>
      <c r="DZ288" s="39">
        <f t="shared" si="846"/>
        <v>0</v>
      </c>
      <c r="EA288" s="39">
        <f t="shared" si="847"/>
        <v>0</v>
      </c>
      <c r="EB288" s="37" t="e">
        <f t="shared" si="918"/>
        <v>#DIV/0!</v>
      </c>
      <c r="EC288" s="37" t="e">
        <f t="shared" si="919"/>
        <v>#DIV/0!</v>
      </c>
      <c r="ED288" s="37" t="e">
        <f t="shared" si="920"/>
        <v>#DIV/0!</v>
      </c>
      <c r="EE288" s="37" t="e">
        <f t="shared" si="921"/>
        <v>#DIV/0!</v>
      </c>
      <c r="EF288" s="39" t="e">
        <f t="shared" si="922"/>
        <v>#DIV/0!</v>
      </c>
      <c r="EG288" s="37" t="e">
        <f t="shared" si="923"/>
        <v>#DIV/0!</v>
      </c>
      <c r="EH288" s="37" t="e">
        <f t="shared" si="924"/>
        <v>#DIV/0!</v>
      </c>
      <c r="EI288" s="11" t="b">
        <f t="shared" si="925"/>
        <v>1</v>
      </c>
      <c r="EJ288" s="11" t="b">
        <f t="shared" si="926"/>
        <v>0</v>
      </c>
      <c r="EK288" s="39" t="e">
        <f t="shared" si="927"/>
        <v>#DIV/0!</v>
      </c>
      <c r="EL288" s="39" t="e">
        <f t="shared" si="928"/>
        <v>#DIV/0!</v>
      </c>
      <c r="EM288" s="39" t="e">
        <f t="shared" si="929"/>
        <v>#DIV/0!</v>
      </c>
      <c r="EN288" s="39" t="e">
        <f t="shared" si="930"/>
        <v>#DIV/0!</v>
      </c>
      <c r="EO288" s="39" t="e">
        <f t="shared" si="931"/>
        <v>#DIV/0!</v>
      </c>
      <c r="EP288" s="39" t="e">
        <f t="shared" si="932"/>
        <v>#DIV/0!</v>
      </c>
      <c r="EQ288" s="39" t="e">
        <f t="shared" si="933"/>
        <v>#DIV/0!</v>
      </c>
      <c r="ER288" s="39" t="e">
        <f t="shared" si="934"/>
        <v>#DIV/0!</v>
      </c>
      <c r="ES288" s="58" t="str">
        <f t="shared" si="935"/>
        <v>(OH,F,Cl)-dominate amphibole</v>
      </c>
      <c r="ET288" s="58" t="e">
        <f t="shared" si="936"/>
        <v>#N/A</v>
      </c>
      <c r="EU288" s="56">
        <f t="shared" si="848"/>
        <v>0</v>
      </c>
      <c r="EV288" s="56">
        <f t="shared" si="849"/>
        <v>0</v>
      </c>
      <c r="EW288" s="56">
        <f t="shared" si="850"/>
        <v>0</v>
      </c>
      <c r="EX288" s="56">
        <f t="shared" si="851"/>
        <v>0</v>
      </c>
      <c r="EY288" s="56">
        <f t="shared" si="852"/>
        <v>0</v>
      </c>
      <c r="EZ288" s="56">
        <f t="shared" si="853"/>
        <v>0</v>
      </c>
      <c r="FA288" s="39">
        <f t="shared" si="854"/>
        <v>0</v>
      </c>
      <c r="FB288" s="39">
        <f t="shared" si="855"/>
        <v>0</v>
      </c>
      <c r="FC288" s="54">
        <f t="shared" si="856"/>
        <v>0</v>
      </c>
      <c r="FD288" s="54">
        <f t="shared" si="857"/>
        <v>0</v>
      </c>
      <c r="FE288" s="39">
        <f t="shared" si="858"/>
        <v>0</v>
      </c>
      <c r="FF288" s="54">
        <f t="shared" si="859"/>
        <v>0</v>
      </c>
      <c r="FG288" s="39">
        <f t="shared" si="860"/>
        <v>0</v>
      </c>
      <c r="FH288" s="39">
        <f t="shared" si="937"/>
        <v>0</v>
      </c>
      <c r="FI288" s="39">
        <f t="shared" si="938"/>
        <v>0</v>
      </c>
      <c r="FJ288" s="39">
        <f t="shared" si="939"/>
        <v>0</v>
      </c>
      <c r="FK288" s="39" t="e">
        <f t="shared" si="940"/>
        <v>#DIV/0!</v>
      </c>
      <c r="FL288" s="39" t="e">
        <f t="shared" si="941"/>
        <v>#DIV/0!</v>
      </c>
      <c r="FM288" s="39" t="e">
        <f t="shared" si="942"/>
        <v>#DIV/0!</v>
      </c>
      <c r="FN288" s="39">
        <f t="shared" si="943"/>
        <v>1</v>
      </c>
      <c r="FO288" s="39">
        <f t="shared" si="861"/>
        <v>0</v>
      </c>
      <c r="FP288" s="39">
        <f t="shared" si="862"/>
        <v>0</v>
      </c>
      <c r="FQ288" s="39">
        <f t="shared" si="863"/>
        <v>0</v>
      </c>
      <c r="FR288" s="39">
        <f t="shared" si="944"/>
        <v>0</v>
      </c>
      <c r="FS288" s="39">
        <f t="shared" si="945"/>
        <v>0</v>
      </c>
      <c r="FU288" s="39" t="e">
        <f t="shared" si="946"/>
        <v>#DIV/0!</v>
      </c>
      <c r="FV288" s="39" t="e">
        <f t="shared" si="947"/>
        <v>#DIV/0!</v>
      </c>
      <c r="FW288" s="39" t="e">
        <f t="shared" si="948"/>
        <v>#DIV/0!</v>
      </c>
      <c r="FY288" s="39" t="e">
        <f t="shared" si="949"/>
        <v>#DIV/0!</v>
      </c>
      <c r="FZ288" s="39" t="e">
        <f t="shared" si="950"/>
        <v>#DIV/0!</v>
      </c>
      <c r="GA288" s="39" t="e">
        <f t="shared" si="951"/>
        <v>#DIV/0!</v>
      </c>
      <c r="GB288" s="39" t="e">
        <f t="shared" si="952"/>
        <v>#DIV/0!</v>
      </c>
      <c r="GC288" s="39" t="e">
        <f t="shared" si="953"/>
        <v>#DIV/0!</v>
      </c>
      <c r="GD288" s="39" t="e">
        <f t="shared" si="954"/>
        <v>#DIV/0!</v>
      </c>
      <c r="GE288" s="39" t="e">
        <f t="shared" si="955"/>
        <v>#DIV/0!</v>
      </c>
      <c r="GF288" s="39" t="e">
        <f t="shared" si="956"/>
        <v>#DIV/0!</v>
      </c>
      <c r="GG288" s="39" t="e">
        <f t="shared" si="957"/>
        <v>#DIV/0!</v>
      </c>
      <c r="GH288" s="39" t="e">
        <f t="shared" si="958"/>
        <v>#DIV/0!</v>
      </c>
      <c r="GI288" s="39"/>
      <c r="GJ288" s="39" t="e">
        <f t="shared" si="959"/>
        <v>#DIV/0!</v>
      </c>
      <c r="GK288" s="39" t="e">
        <f t="shared" si="960"/>
        <v>#DIV/0!</v>
      </c>
      <c r="GL288" s="39" t="e">
        <f t="shared" si="961"/>
        <v>#DIV/0!</v>
      </c>
      <c r="GM288" s="39" t="e">
        <f t="shared" si="962"/>
        <v>#DIV/0!</v>
      </c>
      <c r="GN288" s="39" t="e">
        <f t="shared" si="963"/>
        <v>#DIV/0!</v>
      </c>
      <c r="GO288" s="57"/>
      <c r="GP288" s="57" t="e">
        <f t="shared" si="964"/>
        <v>#DIV/0!</v>
      </c>
      <c r="GQ288" s="59" t="e">
        <f t="shared" si="965"/>
        <v>#DIV/0!</v>
      </c>
      <c r="GR288" s="41" t="e">
        <f t="shared" si="966"/>
        <v>#DIV/0!</v>
      </c>
      <c r="GS288" s="57" t="e">
        <f t="shared" si="967"/>
        <v>#DIV/0!</v>
      </c>
      <c r="GT288" s="57" t="e">
        <f t="shared" si="968"/>
        <v>#DIV/0!</v>
      </c>
      <c r="GU288" s="57" t="e">
        <f t="shared" si="969"/>
        <v>#DIV/0!</v>
      </c>
      <c r="GV288" s="57"/>
      <c r="GW288" s="42" t="e">
        <f t="shared" si="970"/>
        <v>#DIV/0!</v>
      </c>
      <c r="GX288" s="42" t="e">
        <f t="shared" si="971"/>
        <v>#DIV/0!</v>
      </c>
      <c r="GY288" s="42" t="e">
        <f t="shared" si="972"/>
        <v>#DIV/0!</v>
      </c>
      <c r="GZ288" s="57"/>
      <c r="HA288" s="2" t="e">
        <f t="shared" si="973"/>
        <v>#DIV/0!</v>
      </c>
      <c r="HB288" s="2" t="e">
        <f t="shared" si="974"/>
        <v>#DIV/0!</v>
      </c>
      <c r="HC288" s="2" t="e">
        <f t="shared" si="975"/>
        <v>#DIV/0!</v>
      </c>
      <c r="HD288" s="2" t="e">
        <f t="shared" si="976"/>
        <v>#DIV/0!</v>
      </c>
      <c r="HE288" s="2" t="e">
        <f t="shared" si="977"/>
        <v>#DIV/0!</v>
      </c>
      <c r="HF288" s="2" t="e">
        <f t="shared" si="978"/>
        <v>#DIV/0!</v>
      </c>
      <c r="HG288" s="2" t="e">
        <f t="shared" si="979"/>
        <v>#DIV/0!</v>
      </c>
      <c r="HH288" s="2" t="e">
        <f t="shared" si="980"/>
        <v>#DIV/0!</v>
      </c>
      <c r="HI288" s="2" t="e">
        <f t="shared" si="981"/>
        <v>#DIV/0!</v>
      </c>
      <c r="HJ288" s="11" t="e">
        <f t="shared" si="982"/>
        <v>#DIV/0!</v>
      </c>
      <c r="HK288" s="60" t="e">
        <f t="shared" si="983"/>
        <v>#DIV/0!</v>
      </c>
      <c r="HL288" s="57"/>
      <c r="HM288" s="57" t="e">
        <f t="shared" si="984"/>
        <v>#DIV/0!</v>
      </c>
      <c r="HN288" s="57" t="e">
        <f t="shared" si="985"/>
        <v>#DIV/0!</v>
      </c>
      <c r="HO288" s="57" t="e">
        <f t="shared" si="986"/>
        <v>#DIV/0!</v>
      </c>
      <c r="HP288" s="57" t="e">
        <f t="shared" si="987"/>
        <v>#DIV/0!</v>
      </c>
      <c r="HQ288" s="57" t="e">
        <f t="shared" si="988"/>
        <v>#DIV/0!</v>
      </c>
      <c r="HR288" s="57"/>
      <c r="HS288" s="57" t="e">
        <f t="shared" si="989"/>
        <v>#DIV/0!</v>
      </c>
      <c r="HT288" s="57" t="e">
        <f t="shared" si="990"/>
        <v>#DIV/0!</v>
      </c>
      <c r="HU288" s="57" t="e">
        <f t="shared" si="991"/>
        <v>#DIV/0!</v>
      </c>
      <c r="HV288" s="57" t="e">
        <f t="shared" si="992"/>
        <v>#DIV/0!</v>
      </c>
      <c r="HW288" s="57" t="e">
        <f t="shared" si="993"/>
        <v>#DIV/0!</v>
      </c>
      <c r="HX288" s="57"/>
      <c r="HY288" s="57" t="e">
        <f t="shared" si="994"/>
        <v>#DIV/0!</v>
      </c>
      <c r="HZ288" s="57" t="e">
        <f t="shared" si="995"/>
        <v>#DIV/0!</v>
      </c>
      <c r="IA288" s="57"/>
      <c r="IB288" s="61">
        <f t="shared" si="996"/>
        <v>0</v>
      </c>
      <c r="IC288" s="57" t="str">
        <f t="shared" si="997"/>
        <v/>
      </c>
      <c r="ID288" s="42"/>
      <c r="IE288" s="2" t="str">
        <f t="shared" si="998"/>
        <v/>
      </c>
      <c r="IF288" s="60" t="e">
        <f t="shared" si="999"/>
        <v>#DIV/0!</v>
      </c>
      <c r="IG288" s="60" t="str">
        <f t="shared" si="1000"/>
        <v/>
      </c>
      <c r="IH288" s="60" t="str">
        <f t="shared" si="1001"/>
        <v>zinco-</v>
      </c>
      <c r="II288" s="60" t="str">
        <f t="shared" si="1002"/>
        <v>mangano-</v>
      </c>
      <c r="IJ288" s="60" t="e">
        <f t="shared" si="1003"/>
        <v>#DIV/0!</v>
      </c>
      <c r="IK288" s="60" t="e">
        <f t="shared" si="1004"/>
        <v>#DIV/0!</v>
      </c>
      <c r="IL288" s="60" t="e">
        <f t="shared" si="1005"/>
        <v>#DIV/0!</v>
      </c>
      <c r="IM288" s="60" t="e">
        <f t="shared" si="1006"/>
        <v>#DIV/0!</v>
      </c>
      <c r="IN288" s="60" t="str">
        <f t="shared" si="1007"/>
        <v/>
      </c>
      <c r="IO288" s="60" t="str">
        <f t="shared" si="1008"/>
        <v/>
      </c>
      <c r="IP288" s="57"/>
      <c r="IQ288" s="57" t="str">
        <f t="shared" si="1009"/>
        <v>ERROR!!</v>
      </c>
    </row>
    <row r="289" spans="24:251">
      <c r="X289" s="29">
        <f t="shared" si="865"/>
        <v>0</v>
      </c>
      <c r="Y289" s="29">
        <f t="shared" si="866"/>
        <v>0</v>
      </c>
      <c r="Z289" s="29" t="e">
        <f t="shared" si="867"/>
        <v>#DIV/0!</v>
      </c>
      <c r="AA289" s="29" t="e">
        <f t="shared" si="868"/>
        <v>#DIV/0!</v>
      </c>
      <c r="AB289" s="29" t="e">
        <f t="shared" si="869"/>
        <v>#DIV/0!</v>
      </c>
      <c r="AC289" s="29" t="e">
        <f t="shared" si="870"/>
        <v>#DIV/0!</v>
      </c>
      <c r="AF289" s="23">
        <v>60.084299999999999</v>
      </c>
      <c r="AG289" s="23">
        <v>79.878799999999998</v>
      </c>
      <c r="AH289" s="23">
        <v>101.96120000000001</v>
      </c>
      <c r="AI289" s="23">
        <v>151.99039999999999</v>
      </c>
      <c r="AJ289" s="23">
        <v>159.69</v>
      </c>
      <c r="AK289" s="23">
        <v>71.846400000000003</v>
      </c>
      <c r="AL289" s="23">
        <v>70.9375</v>
      </c>
      <c r="AM289" s="23">
        <v>40.304400000000001</v>
      </c>
      <c r="AN289" s="23">
        <v>56.077399999999997</v>
      </c>
      <c r="AO289" s="23">
        <v>61.978999999999999</v>
      </c>
      <c r="AP289" s="23">
        <v>94.195999999999998</v>
      </c>
      <c r="AQ289" s="23">
        <v>18.998000000000001</v>
      </c>
      <c r="AR289" s="23">
        <v>35.450000000000003</v>
      </c>
      <c r="AS289" s="23">
        <v>29.88</v>
      </c>
      <c r="AT289" s="23">
        <v>74.691999999999993</v>
      </c>
      <c r="AU289" s="23">
        <v>81.39</v>
      </c>
      <c r="AX289" s="54">
        <f t="shared" si="871"/>
        <v>0</v>
      </c>
      <c r="AY289" s="54">
        <f t="shared" si="872"/>
        <v>0</v>
      </c>
      <c r="AZ289" s="54">
        <f t="shared" si="873"/>
        <v>0</v>
      </c>
      <c r="BA289" s="54">
        <f t="shared" si="874"/>
        <v>0</v>
      </c>
      <c r="BB289" s="54">
        <f t="shared" si="875"/>
        <v>0</v>
      </c>
      <c r="BC289" s="54">
        <f t="shared" si="876"/>
        <v>0</v>
      </c>
      <c r="BD289" s="54">
        <f t="shared" si="877"/>
        <v>0</v>
      </c>
      <c r="BE289" s="54">
        <f t="shared" si="878"/>
        <v>0</v>
      </c>
      <c r="BF289" s="54">
        <f t="shared" si="879"/>
        <v>0</v>
      </c>
      <c r="BG289" s="54">
        <f t="shared" si="880"/>
        <v>0</v>
      </c>
      <c r="BH289" s="54">
        <f t="shared" si="881"/>
        <v>0</v>
      </c>
      <c r="BI289" s="54">
        <f t="shared" si="882"/>
        <v>0</v>
      </c>
      <c r="BJ289" s="54">
        <f t="shared" si="883"/>
        <v>0</v>
      </c>
      <c r="BK289" s="54">
        <f t="shared" si="884"/>
        <v>0</v>
      </c>
      <c r="BL289" s="54">
        <f t="shared" si="885"/>
        <v>0</v>
      </c>
      <c r="BM289" s="42"/>
      <c r="BO289" s="54">
        <f>'Norm-coeff'!$C$2+$AX289*'Norm-coeff'!$D$2+$AY289*'Norm-coeff'!$E$2+$AZ289*'Norm-coeff'!$F$2+$BA289*'Norm-coeff'!$G$2+$BB289*'Norm-coeff'!$H$2+$BC289*'Norm-coeff'!$I$2+$BD289*'Norm-coeff'!$J$2+$BE289*'Norm-coeff'!$K$2+$BF289*'Norm-coeff'!$L$2+$BG289*'Norm-coeff'!$M$2+$BH289*'Norm-coeff'!$N$2+$BI289*'Norm-coeff'!$O$2</f>
        <v>5.4045421474420303</v>
      </c>
      <c r="BP289" s="54">
        <f>'Norm-coeff'!$C$3+$AX289*'Norm-coeff'!$D$3+$AY289*'Norm-coeff'!$E$3+$AZ289*'Norm-coeff'!$F$3+$BA289*'Norm-coeff'!$G$3+$BB289*'Norm-coeff'!$H$3+$BC289*'Norm-coeff'!$I$3+$BD289*'Norm-coeff'!$J$3+$BE289*'Norm-coeff'!$K$3+$BF289*'Norm-coeff'!$L$3+$BG289*'Norm-coeff'!$M$3+$BH289*'Norm-coeff'!$N$3+$BI289*'Norm-coeff'!$O$3</f>
        <v>3.15319116612705</v>
      </c>
      <c r="BQ289" s="54">
        <f>'Norm-coeff'!$C$4+$AX289*'Norm-coeff'!$D$4+$AY289*'Norm-coeff'!$E$4+$AZ289*'Norm-coeff'!$F$4+$BA289*'Norm-coeff'!$G$4+$BB289*'Norm-coeff'!$H$4+$BC289*'Norm-coeff'!$I$4+$BD289*'Norm-coeff'!$J$4+$BE289*'Norm-coeff'!$K$4+$BF289*'Norm-coeff'!$L$4+$BG289*'Norm-coeff'!$M$4+$BH289*'Norm-coeff'!$N$4+$BI289*'Norm-coeff'!$O$4</f>
        <v>1.42115649462768</v>
      </c>
      <c r="BR289" s="54">
        <f>'Norm-coeff'!$C$5+$AX289*'Norm-coeff'!$D$5+$AY289*'Norm-coeff'!$E$5+$AZ289*'Norm-coeff'!$F$5+$BA289*'Norm-coeff'!$G$5+$BB289*'Norm-coeff'!$H$5+$BC289*'Norm-coeff'!$I$5+$BD289*'Norm-coeff'!$J$5+$BE289*'Norm-coeff'!$K$5+$BF289*'Norm-coeff'!$L$5+$BG289*'Norm-coeff'!$M$5+$BH289*'Norm-coeff'!$N$5+$BI289*'Norm-coeff'!$O$5</f>
        <v>1.0553329241296201</v>
      </c>
      <c r="BS289" s="54">
        <f>'Norm-coeff'!$C$6+$AX289*'Norm-coeff'!$D$6+$AY289*'Norm-coeff'!$E$6+$AZ289*'Norm-coeff'!$F$6+$BA289*'Norm-coeff'!$G$6+$BB289*'Norm-coeff'!$H$6+$BC289*'Norm-coeff'!$I$6+$BD289*'Norm-coeff'!$J$6+$BE289*'Norm-coeff'!$K$6+$BF289*'Norm-coeff'!$L$6+$BG289*'Norm-coeff'!$M$6+$BH289*'Norm-coeff'!$N$6+$BI289*'Norm-coeff'!$O$6</f>
        <v>-1.48700885495103E-2</v>
      </c>
      <c r="BT289" s="54">
        <f>'Norm-coeff'!$C$7+$AX289*'Norm-coeff'!$D$7+$AY289*'Norm-coeff'!$E$7+$AZ289*'Norm-coeff'!$F$7+$BA289*'Norm-coeff'!$G$7+$BB289*'Norm-coeff'!$H$7+$BC289*'Norm-coeff'!$I$7+$BD289*'Norm-coeff'!$J$7+$BE289*'Norm-coeff'!$K$7+$BF289*'Norm-coeff'!$L$7+$BG289*'Norm-coeff'!$M$7+$BH289*'Norm-coeff'!$N$7+$BI289*'Norm-coeff'!$O$7</f>
        <v>2.0907583608832998</v>
      </c>
      <c r="BU289" s="54">
        <f>'Norm-coeff'!$C$8+$AX289*'Norm-coeff'!$D$8+$AY289*'Norm-coeff'!$E$8+$AZ289*'Norm-coeff'!$F$8+$BA289*'Norm-coeff'!$G$8+$BB289*'Norm-coeff'!$H$8+$BC289*'Norm-coeff'!$I$8+$BD289*'Norm-coeff'!$J$8+$BE289*'Norm-coeff'!$K$8+$BF289*'Norm-coeff'!$L$8+$BG289*'Norm-coeff'!$M$8+$BH289*'Norm-coeff'!$N$8+$BI289*'Norm-coeff'!$O$8</f>
        <v>0.65894159836244504</v>
      </c>
      <c r="BV289" s="54">
        <f>'Norm-coeff'!$C$9+$AX289*'Norm-coeff'!$D$9+$AY289*'Norm-coeff'!$E$9+$AZ289*'Norm-coeff'!$F$9+$BA289*'Norm-coeff'!$G$9+$BB289*'Norm-coeff'!$H$9+$BC289*'Norm-coeff'!$I$9+$BD289*'Norm-coeff'!$J$9+$BE289*'Norm-coeff'!$K$9+$BF289*'Norm-coeff'!$L$9+$BG289*'Norm-coeff'!$M$9+$BH289*'Norm-coeff'!$N$9+$BI289*'Norm-coeff'!$O$9</f>
        <v>1.48961085014701</v>
      </c>
      <c r="BW289" s="54">
        <f>'Norm-coeff'!$C$10+$AX289*'Norm-coeff'!$D$10+$AY289*'Norm-coeff'!$E$10+$AZ289*'Norm-coeff'!$F$10+$BA289*'Norm-coeff'!$G$10+$BB289*'Norm-coeff'!$H$10+$BC289*'Norm-coeff'!$I$10+$BD289*'Norm-coeff'!$J$10+$BE289*'Norm-coeff'!$K$10+$BF289*'Norm-coeff'!$L$10+$BG289*'Norm-coeff'!$M$10+$BH289*'Norm-coeff'!$N$10+$BI289*'Norm-coeff'!$O$10</f>
        <v>1.42058735749591</v>
      </c>
      <c r="BX289" s="54">
        <f>'Norm-coeff'!$C$11+$AX289*'Norm-coeff'!$D$11+$AY289*'Norm-coeff'!$E$11+$AZ289*'Norm-coeff'!$F$11+$BA289*'Norm-coeff'!$G$11+$BB289*'Norm-coeff'!$H$11+$BC289*'Norm-coeff'!$I$11+$BD289*'Norm-coeff'!$J$11+$BE289*'Norm-coeff'!$K$11+$BF289*'Norm-coeff'!$L$11+$BG289*'Norm-coeff'!$M$11+$BH289*'Norm-coeff'!$N$11+$BI289*'Norm-coeff'!$O$11</f>
        <v>0.221233014421479</v>
      </c>
      <c r="BY289" s="54">
        <f>'Norm-coeff'!$C$12+$AX289*'Norm-coeff'!$D$12+$AY289*'Norm-coeff'!$E$12+$AZ289*'Norm-coeff'!$F$12+$BA289*'Norm-coeff'!$G$12+$BB289*'Norm-coeff'!$H$12+$BC289*'Norm-coeff'!$I$12+$BD289*'Norm-coeff'!$J$12+$BE289*'Norm-coeff'!$K$12+$BF289*'Norm-coeff'!$L$12+$BG289*'Norm-coeff'!$M$12+$BH289*'Norm-coeff'!$N$12+$BI289*'Norm-coeff'!$O$12</f>
        <v>0.283527502056037</v>
      </c>
      <c r="BZ289" s="54">
        <f>'Norm-coeff'!$C$13+$AX289*'Norm-coeff'!$D$13+$AY289*'Norm-coeff'!$E$13+$AZ289*'Norm-coeff'!$F$13+$BA289*'Norm-coeff'!$G$13+$BB289*'Norm-coeff'!$H$13+$BC289*'Norm-coeff'!$I$13+$BD289*'Norm-coeff'!$J$13+$BE289*'Norm-coeff'!$K$13+$BF289*'Norm-coeff'!$L$13+$BG289*'Norm-coeff'!$M$13+$BH289*'Norm-coeff'!$N$13+$BI289*'Norm-coeff'!$O$13</f>
        <v>-4.1864930554451202E-2</v>
      </c>
      <c r="CA289" s="54">
        <f>'Norm-coeff'!$C$14+$AX289*'Norm-coeff'!$D$14+$AY289*'Norm-coeff'!$E$14+$AZ289*'Norm-coeff'!$F$14+$BA289*'Norm-coeff'!$G$14+$BB289*'Norm-coeff'!$H$14+$BC289*'Norm-coeff'!$I$14+$BD289*'Norm-coeff'!$J$14+$BE289*'Norm-coeff'!$K$14+$BF289*'Norm-coeff'!$L$14+$BG289*'Norm-coeff'!$M$14+$BH289*'Norm-coeff'!$N$14+$BI289*'Norm-coeff'!$O$14</f>
        <v>4.2526983164477103</v>
      </c>
      <c r="CC289" s="54">
        <f t="shared" si="1010"/>
        <v>0</v>
      </c>
      <c r="CG289" s="54">
        <f t="shared" si="886"/>
        <v>0</v>
      </c>
      <c r="CH289" s="54">
        <f t="shared" si="864"/>
        <v>0</v>
      </c>
      <c r="CI289" s="54">
        <f t="shared" si="887"/>
        <v>0</v>
      </c>
      <c r="CJ289" s="56">
        <f t="shared" si="888"/>
        <v>0</v>
      </c>
      <c r="CK289" s="54">
        <f t="shared" si="889"/>
        <v>0</v>
      </c>
      <c r="CL289" s="54">
        <f t="shared" si="890"/>
        <v>0</v>
      </c>
      <c r="CM289" s="54">
        <f t="shared" si="891"/>
        <v>0</v>
      </c>
      <c r="CN289" s="54">
        <f t="shared" si="892"/>
        <v>0</v>
      </c>
      <c r="CO289" s="54">
        <f t="shared" si="893"/>
        <v>0</v>
      </c>
      <c r="CP289" s="54">
        <f t="shared" si="894"/>
        <v>0</v>
      </c>
      <c r="CQ289" s="54">
        <f t="shared" si="895"/>
        <v>0</v>
      </c>
      <c r="CR289" s="54">
        <f t="shared" si="896"/>
        <v>0</v>
      </c>
      <c r="CS289" s="54">
        <f t="shared" si="897"/>
        <v>0</v>
      </c>
      <c r="CU289" s="54">
        <f t="shared" si="898"/>
        <v>0</v>
      </c>
      <c r="CV289" s="54">
        <f t="shared" si="899"/>
        <v>0</v>
      </c>
      <c r="CW289" s="54">
        <f t="shared" si="900"/>
        <v>0</v>
      </c>
      <c r="CX289" s="54">
        <f t="shared" si="901"/>
        <v>0</v>
      </c>
      <c r="CZ289" s="54">
        <f t="shared" si="902"/>
        <v>0</v>
      </c>
      <c r="DA289" s="54">
        <f t="shared" si="903"/>
        <v>0</v>
      </c>
      <c r="DB289" s="54">
        <f t="shared" si="904"/>
        <v>0</v>
      </c>
      <c r="DC289" s="54">
        <f t="shared" si="905"/>
        <v>0</v>
      </c>
      <c r="DD289" s="54">
        <f t="shared" si="906"/>
        <v>0</v>
      </c>
      <c r="DE289" s="54">
        <f t="shared" si="907"/>
        <v>0</v>
      </c>
      <c r="DF289" s="54">
        <f t="shared" si="908"/>
        <v>0</v>
      </c>
      <c r="DG289" s="54">
        <f t="shared" si="909"/>
        <v>2</v>
      </c>
      <c r="DH289" s="71">
        <f t="shared" si="910"/>
        <v>0</v>
      </c>
      <c r="DI289" s="71">
        <f t="shared" si="911"/>
        <v>0</v>
      </c>
      <c r="DJ289" s="54">
        <f t="shared" si="912"/>
        <v>0</v>
      </c>
      <c r="DK289" s="54">
        <f t="shared" si="913"/>
        <v>2</v>
      </c>
      <c r="DL289" s="4">
        <f t="shared" si="838"/>
        <v>0</v>
      </c>
      <c r="DM289" s="3">
        <f t="shared" si="914"/>
        <v>0</v>
      </c>
      <c r="DN289" s="3">
        <f t="shared" si="915"/>
        <v>0</v>
      </c>
      <c r="DO289" s="4" t="e">
        <f t="shared" si="916"/>
        <v>#DIV/0!</v>
      </c>
      <c r="DP289" s="57"/>
      <c r="DQ289" s="57"/>
      <c r="DR289" s="56">
        <f t="shared" si="839"/>
        <v>2</v>
      </c>
      <c r="DS289" s="56">
        <f t="shared" si="840"/>
        <v>0</v>
      </c>
      <c r="DT289" s="38">
        <f t="shared" si="841"/>
        <v>0</v>
      </c>
      <c r="DU289" s="38">
        <f t="shared" si="917"/>
        <v>2</v>
      </c>
      <c r="DV289" s="38">
        <f t="shared" si="842"/>
        <v>0</v>
      </c>
      <c r="DW289" s="39">
        <f t="shared" si="843"/>
        <v>0</v>
      </c>
      <c r="DX289" s="39">
        <f t="shared" si="844"/>
        <v>0</v>
      </c>
      <c r="DY289" s="39">
        <f t="shared" si="845"/>
        <v>0</v>
      </c>
      <c r="DZ289" s="39">
        <f t="shared" si="846"/>
        <v>0</v>
      </c>
      <c r="EA289" s="39">
        <f t="shared" si="847"/>
        <v>0</v>
      </c>
      <c r="EB289" s="37" t="e">
        <f t="shared" si="918"/>
        <v>#DIV/0!</v>
      </c>
      <c r="EC289" s="37" t="e">
        <f t="shared" si="919"/>
        <v>#DIV/0!</v>
      </c>
      <c r="ED289" s="37" t="e">
        <f t="shared" si="920"/>
        <v>#DIV/0!</v>
      </c>
      <c r="EE289" s="37" t="e">
        <f t="shared" si="921"/>
        <v>#DIV/0!</v>
      </c>
      <c r="EF289" s="39" t="e">
        <f t="shared" si="922"/>
        <v>#DIV/0!</v>
      </c>
      <c r="EG289" s="37" t="e">
        <f t="shared" si="923"/>
        <v>#DIV/0!</v>
      </c>
      <c r="EH289" s="37" t="e">
        <f t="shared" si="924"/>
        <v>#DIV/0!</v>
      </c>
      <c r="EI289" s="11" t="b">
        <f t="shared" si="925"/>
        <v>1</v>
      </c>
      <c r="EJ289" s="11" t="b">
        <f t="shared" si="926"/>
        <v>0</v>
      </c>
      <c r="EK289" s="39" t="e">
        <f t="shared" si="927"/>
        <v>#DIV/0!</v>
      </c>
      <c r="EL289" s="39" t="e">
        <f t="shared" si="928"/>
        <v>#DIV/0!</v>
      </c>
      <c r="EM289" s="39" t="e">
        <f t="shared" si="929"/>
        <v>#DIV/0!</v>
      </c>
      <c r="EN289" s="39" t="e">
        <f t="shared" si="930"/>
        <v>#DIV/0!</v>
      </c>
      <c r="EO289" s="39" t="e">
        <f t="shared" si="931"/>
        <v>#DIV/0!</v>
      </c>
      <c r="EP289" s="39" t="e">
        <f t="shared" si="932"/>
        <v>#DIV/0!</v>
      </c>
      <c r="EQ289" s="39" t="e">
        <f t="shared" si="933"/>
        <v>#DIV/0!</v>
      </c>
      <c r="ER289" s="39" t="e">
        <f t="shared" si="934"/>
        <v>#DIV/0!</v>
      </c>
      <c r="ES289" s="58" t="str">
        <f t="shared" si="935"/>
        <v>(OH,F,Cl)-dominate amphibole</v>
      </c>
      <c r="ET289" s="58" t="e">
        <f t="shared" si="936"/>
        <v>#N/A</v>
      </c>
      <c r="EU289" s="56">
        <f t="shared" si="848"/>
        <v>0</v>
      </c>
      <c r="EV289" s="56">
        <f t="shared" si="849"/>
        <v>0</v>
      </c>
      <c r="EW289" s="56">
        <f t="shared" si="850"/>
        <v>0</v>
      </c>
      <c r="EX289" s="56">
        <f t="shared" si="851"/>
        <v>0</v>
      </c>
      <c r="EY289" s="56">
        <f t="shared" si="852"/>
        <v>0</v>
      </c>
      <c r="EZ289" s="56">
        <f t="shared" si="853"/>
        <v>0</v>
      </c>
      <c r="FA289" s="39">
        <f t="shared" si="854"/>
        <v>0</v>
      </c>
      <c r="FB289" s="39">
        <f t="shared" si="855"/>
        <v>0</v>
      </c>
      <c r="FC289" s="54">
        <f t="shared" si="856"/>
        <v>0</v>
      </c>
      <c r="FD289" s="54">
        <f t="shared" si="857"/>
        <v>0</v>
      </c>
      <c r="FE289" s="39">
        <f t="shared" si="858"/>
        <v>0</v>
      </c>
      <c r="FF289" s="54">
        <f t="shared" si="859"/>
        <v>0</v>
      </c>
      <c r="FG289" s="39">
        <f t="shared" si="860"/>
        <v>0</v>
      </c>
      <c r="FH289" s="39">
        <f t="shared" si="937"/>
        <v>0</v>
      </c>
      <c r="FI289" s="39">
        <f t="shared" si="938"/>
        <v>0</v>
      </c>
      <c r="FJ289" s="39">
        <f t="shared" si="939"/>
        <v>0</v>
      </c>
      <c r="FK289" s="39" t="e">
        <f t="shared" si="940"/>
        <v>#DIV/0!</v>
      </c>
      <c r="FL289" s="39" t="e">
        <f t="shared" si="941"/>
        <v>#DIV/0!</v>
      </c>
      <c r="FM289" s="39" t="e">
        <f t="shared" si="942"/>
        <v>#DIV/0!</v>
      </c>
      <c r="FN289" s="39">
        <f t="shared" si="943"/>
        <v>1</v>
      </c>
      <c r="FO289" s="39">
        <f t="shared" si="861"/>
        <v>0</v>
      </c>
      <c r="FP289" s="39">
        <f t="shared" si="862"/>
        <v>0</v>
      </c>
      <c r="FQ289" s="39">
        <f t="shared" si="863"/>
        <v>0</v>
      </c>
      <c r="FR289" s="39">
        <f t="shared" si="944"/>
        <v>0</v>
      </c>
      <c r="FS289" s="39">
        <f t="shared" si="945"/>
        <v>0</v>
      </c>
      <c r="FU289" s="39" t="e">
        <f t="shared" si="946"/>
        <v>#DIV/0!</v>
      </c>
      <c r="FV289" s="39" t="e">
        <f t="shared" si="947"/>
        <v>#DIV/0!</v>
      </c>
      <c r="FW289" s="39" t="e">
        <f t="shared" si="948"/>
        <v>#DIV/0!</v>
      </c>
      <c r="FY289" s="39" t="e">
        <f t="shared" si="949"/>
        <v>#DIV/0!</v>
      </c>
      <c r="FZ289" s="39" t="e">
        <f t="shared" si="950"/>
        <v>#DIV/0!</v>
      </c>
      <c r="GA289" s="39" t="e">
        <f t="shared" si="951"/>
        <v>#DIV/0!</v>
      </c>
      <c r="GB289" s="39" t="e">
        <f t="shared" si="952"/>
        <v>#DIV/0!</v>
      </c>
      <c r="GC289" s="39" t="e">
        <f t="shared" si="953"/>
        <v>#DIV/0!</v>
      </c>
      <c r="GD289" s="39" t="e">
        <f t="shared" si="954"/>
        <v>#DIV/0!</v>
      </c>
      <c r="GE289" s="39" t="e">
        <f t="shared" si="955"/>
        <v>#DIV/0!</v>
      </c>
      <c r="GF289" s="39" t="e">
        <f t="shared" si="956"/>
        <v>#DIV/0!</v>
      </c>
      <c r="GG289" s="39" t="e">
        <f t="shared" si="957"/>
        <v>#DIV/0!</v>
      </c>
      <c r="GH289" s="39" t="e">
        <f t="shared" si="958"/>
        <v>#DIV/0!</v>
      </c>
      <c r="GI289" s="39"/>
      <c r="GJ289" s="39" t="e">
        <f t="shared" si="959"/>
        <v>#DIV/0!</v>
      </c>
      <c r="GK289" s="39" t="e">
        <f t="shared" si="960"/>
        <v>#DIV/0!</v>
      </c>
      <c r="GL289" s="39" t="e">
        <f t="shared" si="961"/>
        <v>#DIV/0!</v>
      </c>
      <c r="GM289" s="39" t="e">
        <f t="shared" si="962"/>
        <v>#DIV/0!</v>
      </c>
      <c r="GN289" s="39" t="e">
        <f t="shared" si="963"/>
        <v>#DIV/0!</v>
      </c>
      <c r="GO289" s="57"/>
      <c r="GP289" s="57" t="e">
        <f t="shared" si="964"/>
        <v>#DIV/0!</v>
      </c>
      <c r="GQ289" s="59" t="e">
        <f t="shared" si="965"/>
        <v>#DIV/0!</v>
      </c>
      <c r="GR289" s="41" t="e">
        <f t="shared" si="966"/>
        <v>#DIV/0!</v>
      </c>
      <c r="GS289" s="57" t="e">
        <f t="shared" si="967"/>
        <v>#DIV/0!</v>
      </c>
      <c r="GT289" s="57" t="e">
        <f t="shared" si="968"/>
        <v>#DIV/0!</v>
      </c>
      <c r="GU289" s="57" t="e">
        <f t="shared" si="969"/>
        <v>#DIV/0!</v>
      </c>
      <c r="GV289" s="57"/>
      <c r="GW289" s="42" t="e">
        <f t="shared" si="970"/>
        <v>#DIV/0!</v>
      </c>
      <c r="GX289" s="42" t="e">
        <f t="shared" si="971"/>
        <v>#DIV/0!</v>
      </c>
      <c r="GY289" s="42" t="e">
        <f t="shared" si="972"/>
        <v>#DIV/0!</v>
      </c>
      <c r="GZ289" s="57"/>
      <c r="HA289" s="2" t="e">
        <f t="shared" si="973"/>
        <v>#DIV/0!</v>
      </c>
      <c r="HB289" s="2" t="e">
        <f t="shared" si="974"/>
        <v>#DIV/0!</v>
      </c>
      <c r="HC289" s="2" t="e">
        <f t="shared" si="975"/>
        <v>#DIV/0!</v>
      </c>
      <c r="HD289" s="2" t="e">
        <f t="shared" si="976"/>
        <v>#DIV/0!</v>
      </c>
      <c r="HE289" s="2" t="e">
        <f t="shared" si="977"/>
        <v>#DIV/0!</v>
      </c>
      <c r="HF289" s="2" t="e">
        <f t="shared" si="978"/>
        <v>#DIV/0!</v>
      </c>
      <c r="HG289" s="2" t="e">
        <f t="shared" si="979"/>
        <v>#DIV/0!</v>
      </c>
      <c r="HH289" s="2" t="e">
        <f t="shared" si="980"/>
        <v>#DIV/0!</v>
      </c>
      <c r="HI289" s="2" t="e">
        <f t="shared" si="981"/>
        <v>#DIV/0!</v>
      </c>
      <c r="HJ289" s="11" t="e">
        <f t="shared" si="982"/>
        <v>#DIV/0!</v>
      </c>
      <c r="HK289" s="60" t="e">
        <f t="shared" si="983"/>
        <v>#DIV/0!</v>
      </c>
      <c r="HL289" s="57"/>
      <c r="HM289" s="57" t="e">
        <f t="shared" si="984"/>
        <v>#DIV/0!</v>
      </c>
      <c r="HN289" s="57" t="e">
        <f t="shared" si="985"/>
        <v>#DIV/0!</v>
      </c>
      <c r="HO289" s="57" t="e">
        <f t="shared" si="986"/>
        <v>#DIV/0!</v>
      </c>
      <c r="HP289" s="57" t="e">
        <f t="shared" si="987"/>
        <v>#DIV/0!</v>
      </c>
      <c r="HQ289" s="57" t="e">
        <f t="shared" si="988"/>
        <v>#DIV/0!</v>
      </c>
      <c r="HR289" s="57"/>
      <c r="HS289" s="57" t="e">
        <f t="shared" si="989"/>
        <v>#DIV/0!</v>
      </c>
      <c r="HT289" s="57" t="e">
        <f t="shared" si="990"/>
        <v>#DIV/0!</v>
      </c>
      <c r="HU289" s="57" t="e">
        <f t="shared" si="991"/>
        <v>#DIV/0!</v>
      </c>
      <c r="HV289" s="57" t="e">
        <f t="shared" si="992"/>
        <v>#DIV/0!</v>
      </c>
      <c r="HW289" s="57" t="e">
        <f t="shared" si="993"/>
        <v>#DIV/0!</v>
      </c>
      <c r="HX289" s="57"/>
      <c r="HY289" s="57" t="e">
        <f t="shared" si="994"/>
        <v>#DIV/0!</v>
      </c>
      <c r="HZ289" s="57" t="e">
        <f t="shared" si="995"/>
        <v>#DIV/0!</v>
      </c>
      <c r="IA289" s="57"/>
      <c r="IB289" s="61">
        <f t="shared" si="996"/>
        <v>0</v>
      </c>
      <c r="IC289" s="57" t="str">
        <f t="shared" si="997"/>
        <v/>
      </c>
      <c r="ID289" s="42"/>
      <c r="IE289" s="2" t="str">
        <f t="shared" si="998"/>
        <v/>
      </c>
      <c r="IF289" s="60" t="e">
        <f t="shared" si="999"/>
        <v>#DIV/0!</v>
      </c>
      <c r="IG289" s="60" t="str">
        <f t="shared" si="1000"/>
        <v/>
      </c>
      <c r="IH289" s="60" t="str">
        <f t="shared" si="1001"/>
        <v>zinco-</v>
      </c>
      <c r="II289" s="60" t="str">
        <f t="shared" si="1002"/>
        <v>mangano-</v>
      </c>
      <c r="IJ289" s="60" t="e">
        <f t="shared" si="1003"/>
        <v>#DIV/0!</v>
      </c>
      <c r="IK289" s="60" t="e">
        <f t="shared" si="1004"/>
        <v>#DIV/0!</v>
      </c>
      <c r="IL289" s="60" t="e">
        <f t="shared" si="1005"/>
        <v>#DIV/0!</v>
      </c>
      <c r="IM289" s="60" t="e">
        <f t="shared" si="1006"/>
        <v>#DIV/0!</v>
      </c>
      <c r="IN289" s="60" t="str">
        <f t="shared" si="1007"/>
        <v/>
      </c>
      <c r="IO289" s="60" t="str">
        <f t="shared" si="1008"/>
        <v/>
      </c>
      <c r="IP289" s="57"/>
      <c r="IQ289" s="57" t="str">
        <f t="shared" si="1009"/>
        <v>ERROR!!</v>
      </c>
    </row>
    <row r="290" spans="24:251">
      <c r="X290" s="29">
        <f t="shared" si="865"/>
        <v>0</v>
      </c>
      <c r="Y290" s="29">
        <f t="shared" si="866"/>
        <v>0</v>
      </c>
      <c r="Z290" s="29" t="e">
        <f t="shared" si="867"/>
        <v>#DIV/0!</v>
      </c>
      <c r="AA290" s="29" t="e">
        <f t="shared" si="868"/>
        <v>#DIV/0!</v>
      </c>
      <c r="AB290" s="29" t="e">
        <f t="shared" si="869"/>
        <v>#DIV/0!</v>
      </c>
      <c r="AC290" s="29" t="e">
        <f t="shared" si="870"/>
        <v>#DIV/0!</v>
      </c>
      <c r="AF290" s="23">
        <v>60.084299999999999</v>
      </c>
      <c r="AG290" s="23">
        <v>79.878799999999998</v>
      </c>
      <c r="AH290" s="23">
        <v>101.96120000000001</v>
      </c>
      <c r="AI290" s="23">
        <v>151.99039999999999</v>
      </c>
      <c r="AJ290" s="23">
        <v>159.69</v>
      </c>
      <c r="AK290" s="23">
        <v>71.846400000000003</v>
      </c>
      <c r="AL290" s="23">
        <v>70.9375</v>
      </c>
      <c r="AM290" s="23">
        <v>40.304400000000001</v>
      </c>
      <c r="AN290" s="23">
        <v>56.077399999999997</v>
      </c>
      <c r="AO290" s="23">
        <v>61.978999999999999</v>
      </c>
      <c r="AP290" s="23">
        <v>94.195999999999998</v>
      </c>
      <c r="AQ290" s="23">
        <v>18.998000000000001</v>
      </c>
      <c r="AR290" s="23">
        <v>35.450000000000003</v>
      </c>
      <c r="AS290" s="23">
        <v>29.88</v>
      </c>
      <c r="AT290" s="23">
        <v>74.691999999999993</v>
      </c>
      <c r="AU290" s="23">
        <v>81.39</v>
      </c>
      <c r="AX290" s="54">
        <f t="shared" si="871"/>
        <v>0</v>
      </c>
      <c r="AY290" s="54">
        <f t="shared" si="872"/>
        <v>0</v>
      </c>
      <c r="AZ290" s="54">
        <f t="shared" si="873"/>
        <v>0</v>
      </c>
      <c r="BA290" s="54">
        <f t="shared" si="874"/>
        <v>0</v>
      </c>
      <c r="BB290" s="54">
        <f t="shared" si="875"/>
        <v>0</v>
      </c>
      <c r="BC290" s="54">
        <f t="shared" si="876"/>
        <v>0</v>
      </c>
      <c r="BD290" s="54">
        <f t="shared" si="877"/>
        <v>0</v>
      </c>
      <c r="BE290" s="54">
        <f t="shared" si="878"/>
        <v>0</v>
      </c>
      <c r="BF290" s="54">
        <f t="shared" si="879"/>
        <v>0</v>
      </c>
      <c r="BG290" s="54">
        <f t="shared" si="880"/>
        <v>0</v>
      </c>
      <c r="BH290" s="54">
        <f t="shared" si="881"/>
        <v>0</v>
      </c>
      <c r="BI290" s="54">
        <f t="shared" si="882"/>
        <v>0</v>
      </c>
      <c r="BJ290" s="54">
        <f t="shared" si="883"/>
        <v>0</v>
      </c>
      <c r="BK290" s="54">
        <f t="shared" si="884"/>
        <v>0</v>
      </c>
      <c r="BL290" s="54">
        <f t="shared" si="885"/>
        <v>0</v>
      </c>
      <c r="BM290" s="42"/>
      <c r="BO290" s="54">
        <f>'Norm-coeff'!$C$2+$AX290*'Norm-coeff'!$D$2+$AY290*'Norm-coeff'!$E$2+$AZ290*'Norm-coeff'!$F$2+$BA290*'Norm-coeff'!$G$2+$BB290*'Norm-coeff'!$H$2+$BC290*'Norm-coeff'!$I$2+$BD290*'Norm-coeff'!$J$2+$BE290*'Norm-coeff'!$K$2+$BF290*'Norm-coeff'!$L$2+$BG290*'Norm-coeff'!$M$2+$BH290*'Norm-coeff'!$N$2+$BI290*'Norm-coeff'!$O$2</f>
        <v>5.4045421474420303</v>
      </c>
      <c r="BP290" s="54">
        <f>'Norm-coeff'!$C$3+$AX290*'Norm-coeff'!$D$3+$AY290*'Norm-coeff'!$E$3+$AZ290*'Norm-coeff'!$F$3+$BA290*'Norm-coeff'!$G$3+$BB290*'Norm-coeff'!$H$3+$BC290*'Norm-coeff'!$I$3+$BD290*'Norm-coeff'!$J$3+$BE290*'Norm-coeff'!$K$3+$BF290*'Norm-coeff'!$L$3+$BG290*'Norm-coeff'!$M$3+$BH290*'Norm-coeff'!$N$3+$BI290*'Norm-coeff'!$O$3</f>
        <v>3.15319116612705</v>
      </c>
      <c r="BQ290" s="54">
        <f>'Norm-coeff'!$C$4+$AX290*'Norm-coeff'!$D$4+$AY290*'Norm-coeff'!$E$4+$AZ290*'Norm-coeff'!$F$4+$BA290*'Norm-coeff'!$G$4+$BB290*'Norm-coeff'!$H$4+$BC290*'Norm-coeff'!$I$4+$BD290*'Norm-coeff'!$J$4+$BE290*'Norm-coeff'!$K$4+$BF290*'Norm-coeff'!$L$4+$BG290*'Norm-coeff'!$M$4+$BH290*'Norm-coeff'!$N$4+$BI290*'Norm-coeff'!$O$4</f>
        <v>1.42115649462768</v>
      </c>
      <c r="BR290" s="54">
        <f>'Norm-coeff'!$C$5+$AX290*'Norm-coeff'!$D$5+$AY290*'Norm-coeff'!$E$5+$AZ290*'Norm-coeff'!$F$5+$BA290*'Norm-coeff'!$G$5+$BB290*'Norm-coeff'!$H$5+$BC290*'Norm-coeff'!$I$5+$BD290*'Norm-coeff'!$J$5+$BE290*'Norm-coeff'!$K$5+$BF290*'Norm-coeff'!$L$5+$BG290*'Norm-coeff'!$M$5+$BH290*'Norm-coeff'!$N$5+$BI290*'Norm-coeff'!$O$5</f>
        <v>1.0553329241296201</v>
      </c>
      <c r="BS290" s="54">
        <f>'Norm-coeff'!$C$6+$AX290*'Norm-coeff'!$D$6+$AY290*'Norm-coeff'!$E$6+$AZ290*'Norm-coeff'!$F$6+$BA290*'Norm-coeff'!$G$6+$BB290*'Norm-coeff'!$H$6+$BC290*'Norm-coeff'!$I$6+$BD290*'Norm-coeff'!$J$6+$BE290*'Norm-coeff'!$K$6+$BF290*'Norm-coeff'!$L$6+$BG290*'Norm-coeff'!$M$6+$BH290*'Norm-coeff'!$N$6+$BI290*'Norm-coeff'!$O$6</f>
        <v>-1.48700885495103E-2</v>
      </c>
      <c r="BT290" s="54">
        <f>'Norm-coeff'!$C$7+$AX290*'Norm-coeff'!$D$7+$AY290*'Norm-coeff'!$E$7+$AZ290*'Norm-coeff'!$F$7+$BA290*'Norm-coeff'!$G$7+$BB290*'Norm-coeff'!$H$7+$BC290*'Norm-coeff'!$I$7+$BD290*'Norm-coeff'!$J$7+$BE290*'Norm-coeff'!$K$7+$BF290*'Norm-coeff'!$L$7+$BG290*'Norm-coeff'!$M$7+$BH290*'Norm-coeff'!$N$7+$BI290*'Norm-coeff'!$O$7</f>
        <v>2.0907583608832998</v>
      </c>
      <c r="BU290" s="54">
        <f>'Norm-coeff'!$C$8+$AX290*'Norm-coeff'!$D$8+$AY290*'Norm-coeff'!$E$8+$AZ290*'Norm-coeff'!$F$8+$BA290*'Norm-coeff'!$G$8+$BB290*'Norm-coeff'!$H$8+$BC290*'Norm-coeff'!$I$8+$BD290*'Norm-coeff'!$J$8+$BE290*'Norm-coeff'!$K$8+$BF290*'Norm-coeff'!$L$8+$BG290*'Norm-coeff'!$M$8+$BH290*'Norm-coeff'!$N$8+$BI290*'Norm-coeff'!$O$8</f>
        <v>0.65894159836244504</v>
      </c>
      <c r="BV290" s="54">
        <f>'Norm-coeff'!$C$9+$AX290*'Norm-coeff'!$D$9+$AY290*'Norm-coeff'!$E$9+$AZ290*'Norm-coeff'!$F$9+$BA290*'Norm-coeff'!$G$9+$BB290*'Norm-coeff'!$H$9+$BC290*'Norm-coeff'!$I$9+$BD290*'Norm-coeff'!$J$9+$BE290*'Norm-coeff'!$K$9+$BF290*'Norm-coeff'!$L$9+$BG290*'Norm-coeff'!$M$9+$BH290*'Norm-coeff'!$N$9+$BI290*'Norm-coeff'!$O$9</f>
        <v>1.48961085014701</v>
      </c>
      <c r="BW290" s="54">
        <f>'Norm-coeff'!$C$10+$AX290*'Norm-coeff'!$D$10+$AY290*'Norm-coeff'!$E$10+$AZ290*'Norm-coeff'!$F$10+$BA290*'Norm-coeff'!$G$10+$BB290*'Norm-coeff'!$H$10+$BC290*'Norm-coeff'!$I$10+$BD290*'Norm-coeff'!$J$10+$BE290*'Norm-coeff'!$K$10+$BF290*'Norm-coeff'!$L$10+$BG290*'Norm-coeff'!$M$10+$BH290*'Norm-coeff'!$N$10+$BI290*'Norm-coeff'!$O$10</f>
        <v>1.42058735749591</v>
      </c>
      <c r="BX290" s="54">
        <f>'Norm-coeff'!$C$11+$AX290*'Norm-coeff'!$D$11+$AY290*'Norm-coeff'!$E$11+$AZ290*'Norm-coeff'!$F$11+$BA290*'Norm-coeff'!$G$11+$BB290*'Norm-coeff'!$H$11+$BC290*'Norm-coeff'!$I$11+$BD290*'Norm-coeff'!$J$11+$BE290*'Norm-coeff'!$K$11+$BF290*'Norm-coeff'!$L$11+$BG290*'Norm-coeff'!$M$11+$BH290*'Norm-coeff'!$N$11+$BI290*'Norm-coeff'!$O$11</f>
        <v>0.221233014421479</v>
      </c>
      <c r="BY290" s="54">
        <f>'Norm-coeff'!$C$12+$AX290*'Norm-coeff'!$D$12+$AY290*'Norm-coeff'!$E$12+$AZ290*'Norm-coeff'!$F$12+$BA290*'Norm-coeff'!$G$12+$BB290*'Norm-coeff'!$H$12+$BC290*'Norm-coeff'!$I$12+$BD290*'Norm-coeff'!$J$12+$BE290*'Norm-coeff'!$K$12+$BF290*'Norm-coeff'!$L$12+$BG290*'Norm-coeff'!$M$12+$BH290*'Norm-coeff'!$N$12+$BI290*'Norm-coeff'!$O$12</f>
        <v>0.283527502056037</v>
      </c>
      <c r="BZ290" s="54">
        <f>'Norm-coeff'!$C$13+$AX290*'Norm-coeff'!$D$13+$AY290*'Norm-coeff'!$E$13+$AZ290*'Norm-coeff'!$F$13+$BA290*'Norm-coeff'!$G$13+$BB290*'Norm-coeff'!$H$13+$BC290*'Norm-coeff'!$I$13+$BD290*'Norm-coeff'!$J$13+$BE290*'Norm-coeff'!$K$13+$BF290*'Norm-coeff'!$L$13+$BG290*'Norm-coeff'!$M$13+$BH290*'Norm-coeff'!$N$13+$BI290*'Norm-coeff'!$O$13</f>
        <v>-4.1864930554451202E-2</v>
      </c>
      <c r="CA290" s="54">
        <f>'Norm-coeff'!$C$14+$AX290*'Norm-coeff'!$D$14+$AY290*'Norm-coeff'!$E$14+$AZ290*'Norm-coeff'!$F$14+$BA290*'Norm-coeff'!$G$14+$BB290*'Norm-coeff'!$H$14+$BC290*'Norm-coeff'!$I$14+$BD290*'Norm-coeff'!$J$14+$BE290*'Norm-coeff'!$K$14+$BF290*'Norm-coeff'!$L$14+$BG290*'Norm-coeff'!$M$14+$BH290*'Norm-coeff'!$N$14+$BI290*'Norm-coeff'!$O$14</f>
        <v>4.2526983164477103</v>
      </c>
      <c r="CC290" s="54">
        <f t="shared" si="1010"/>
        <v>0</v>
      </c>
      <c r="CG290" s="54">
        <f t="shared" si="886"/>
        <v>0</v>
      </c>
      <c r="CH290" s="54">
        <f t="shared" si="864"/>
        <v>0</v>
      </c>
      <c r="CI290" s="54">
        <f t="shared" si="887"/>
        <v>0</v>
      </c>
      <c r="CJ290" s="56">
        <f t="shared" si="888"/>
        <v>0</v>
      </c>
      <c r="CK290" s="54">
        <f t="shared" si="889"/>
        <v>0</v>
      </c>
      <c r="CL290" s="54">
        <f t="shared" si="890"/>
        <v>0</v>
      </c>
      <c r="CM290" s="54">
        <f t="shared" si="891"/>
        <v>0</v>
      </c>
      <c r="CN290" s="54">
        <f t="shared" si="892"/>
        <v>0</v>
      </c>
      <c r="CO290" s="54">
        <f t="shared" si="893"/>
        <v>0</v>
      </c>
      <c r="CP290" s="54">
        <f t="shared" si="894"/>
        <v>0</v>
      </c>
      <c r="CQ290" s="54">
        <f t="shared" si="895"/>
        <v>0</v>
      </c>
      <c r="CR290" s="54">
        <f t="shared" si="896"/>
        <v>0</v>
      </c>
      <c r="CS290" s="54">
        <f t="shared" si="897"/>
        <v>0</v>
      </c>
      <c r="CU290" s="54">
        <f t="shared" si="898"/>
        <v>0</v>
      </c>
      <c r="CV290" s="54">
        <f t="shared" si="899"/>
        <v>0</v>
      </c>
      <c r="CW290" s="54">
        <f t="shared" si="900"/>
        <v>0</v>
      </c>
      <c r="CX290" s="54">
        <f t="shared" si="901"/>
        <v>0</v>
      </c>
      <c r="CZ290" s="54">
        <f t="shared" si="902"/>
        <v>0</v>
      </c>
      <c r="DA290" s="54">
        <f t="shared" si="903"/>
        <v>0</v>
      </c>
      <c r="DB290" s="54">
        <f t="shared" si="904"/>
        <v>0</v>
      </c>
      <c r="DC290" s="54">
        <f t="shared" si="905"/>
        <v>0</v>
      </c>
      <c r="DD290" s="54">
        <f t="shared" si="906"/>
        <v>0</v>
      </c>
      <c r="DE290" s="54">
        <f t="shared" si="907"/>
        <v>0</v>
      </c>
      <c r="DF290" s="54">
        <f t="shared" si="908"/>
        <v>0</v>
      </c>
      <c r="DG290" s="54">
        <f t="shared" si="909"/>
        <v>2</v>
      </c>
      <c r="DH290" s="71">
        <f t="shared" si="910"/>
        <v>0</v>
      </c>
      <c r="DI290" s="71">
        <f t="shared" si="911"/>
        <v>0</v>
      </c>
      <c r="DJ290" s="54">
        <f t="shared" si="912"/>
        <v>0</v>
      </c>
      <c r="DK290" s="54">
        <f t="shared" si="913"/>
        <v>2</v>
      </c>
      <c r="DL290" s="4">
        <f t="shared" si="838"/>
        <v>0</v>
      </c>
      <c r="DM290" s="3">
        <f t="shared" si="914"/>
        <v>0</v>
      </c>
      <c r="DN290" s="3">
        <f t="shared" si="915"/>
        <v>0</v>
      </c>
      <c r="DO290" s="4" t="e">
        <f t="shared" si="916"/>
        <v>#DIV/0!</v>
      </c>
      <c r="DP290" s="57"/>
      <c r="DQ290" s="57"/>
      <c r="DR290" s="56">
        <f t="shared" si="839"/>
        <v>2</v>
      </c>
      <c r="DS290" s="56">
        <f t="shared" si="840"/>
        <v>0</v>
      </c>
      <c r="DT290" s="38">
        <f t="shared" si="841"/>
        <v>0</v>
      </c>
      <c r="DU290" s="38">
        <f t="shared" si="917"/>
        <v>2</v>
      </c>
      <c r="DV290" s="38">
        <f t="shared" si="842"/>
        <v>0</v>
      </c>
      <c r="DW290" s="39">
        <f t="shared" si="843"/>
        <v>0</v>
      </c>
      <c r="DX290" s="39">
        <f t="shared" si="844"/>
        <v>0</v>
      </c>
      <c r="DY290" s="39">
        <f t="shared" si="845"/>
        <v>0</v>
      </c>
      <c r="DZ290" s="39">
        <f t="shared" si="846"/>
        <v>0</v>
      </c>
      <c r="EA290" s="39">
        <f t="shared" si="847"/>
        <v>0</v>
      </c>
      <c r="EB290" s="37" t="e">
        <f t="shared" si="918"/>
        <v>#DIV/0!</v>
      </c>
      <c r="EC290" s="37" t="e">
        <f t="shared" si="919"/>
        <v>#DIV/0!</v>
      </c>
      <c r="ED290" s="37" t="e">
        <f t="shared" si="920"/>
        <v>#DIV/0!</v>
      </c>
      <c r="EE290" s="37" t="e">
        <f t="shared" si="921"/>
        <v>#DIV/0!</v>
      </c>
      <c r="EF290" s="39" t="e">
        <f t="shared" si="922"/>
        <v>#DIV/0!</v>
      </c>
      <c r="EG290" s="37" t="e">
        <f t="shared" si="923"/>
        <v>#DIV/0!</v>
      </c>
      <c r="EH290" s="37" t="e">
        <f t="shared" si="924"/>
        <v>#DIV/0!</v>
      </c>
      <c r="EI290" s="11" t="b">
        <f t="shared" si="925"/>
        <v>1</v>
      </c>
      <c r="EJ290" s="11" t="b">
        <f t="shared" si="926"/>
        <v>0</v>
      </c>
      <c r="EK290" s="39" t="e">
        <f t="shared" si="927"/>
        <v>#DIV/0!</v>
      </c>
      <c r="EL290" s="39" t="e">
        <f t="shared" si="928"/>
        <v>#DIV/0!</v>
      </c>
      <c r="EM290" s="39" t="e">
        <f t="shared" si="929"/>
        <v>#DIV/0!</v>
      </c>
      <c r="EN290" s="39" t="e">
        <f t="shared" si="930"/>
        <v>#DIV/0!</v>
      </c>
      <c r="EO290" s="39" t="e">
        <f t="shared" si="931"/>
        <v>#DIV/0!</v>
      </c>
      <c r="EP290" s="39" t="e">
        <f t="shared" si="932"/>
        <v>#DIV/0!</v>
      </c>
      <c r="EQ290" s="39" t="e">
        <f t="shared" si="933"/>
        <v>#DIV/0!</v>
      </c>
      <c r="ER290" s="39" t="e">
        <f t="shared" si="934"/>
        <v>#DIV/0!</v>
      </c>
      <c r="ES290" s="58" t="str">
        <f t="shared" si="935"/>
        <v>(OH,F,Cl)-dominate amphibole</v>
      </c>
      <c r="ET290" s="58" t="e">
        <f t="shared" si="936"/>
        <v>#N/A</v>
      </c>
      <c r="EU290" s="56">
        <f t="shared" si="848"/>
        <v>0</v>
      </c>
      <c r="EV290" s="56">
        <f t="shared" si="849"/>
        <v>0</v>
      </c>
      <c r="EW290" s="56">
        <f t="shared" si="850"/>
        <v>0</v>
      </c>
      <c r="EX290" s="56">
        <f t="shared" si="851"/>
        <v>0</v>
      </c>
      <c r="EY290" s="56">
        <f t="shared" si="852"/>
        <v>0</v>
      </c>
      <c r="EZ290" s="56">
        <f t="shared" si="853"/>
        <v>0</v>
      </c>
      <c r="FA290" s="39">
        <f t="shared" si="854"/>
        <v>0</v>
      </c>
      <c r="FB290" s="39">
        <f t="shared" si="855"/>
        <v>0</v>
      </c>
      <c r="FC290" s="54">
        <f t="shared" si="856"/>
        <v>0</v>
      </c>
      <c r="FD290" s="54">
        <f t="shared" si="857"/>
        <v>0</v>
      </c>
      <c r="FE290" s="39">
        <f t="shared" si="858"/>
        <v>0</v>
      </c>
      <c r="FF290" s="54">
        <f t="shared" si="859"/>
        <v>0</v>
      </c>
      <c r="FG290" s="39">
        <f t="shared" si="860"/>
        <v>0</v>
      </c>
      <c r="FH290" s="39">
        <f t="shared" si="937"/>
        <v>0</v>
      </c>
      <c r="FI290" s="39">
        <f t="shared" si="938"/>
        <v>0</v>
      </c>
      <c r="FJ290" s="39">
        <f t="shared" si="939"/>
        <v>0</v>
      </c>
      <c r="FK290" s="39" t="e">
        <f t="shared" si="940"/>
        <v>#DIV/0!</v>
      </c>
      <c r="FL290" s="39" t="e">
        <f t="shared" si="941"/>
        <v>#DIV/0!</v>
      </c>
      <c r="FM290" s="39" t="e">
        <f t="shared" si="942"/>
        <v>#DIV/0!</v>
      </c>
      <c r="FN290" s="39">
        <f t="shared" si="943"/>
        <v>1</v>
      </c>
      <c r="FO290" s="39">
        <f t="shared" si="861"/>
        <v>0</v>
      </c>
      <c r="FP290" s="39">
        <f t="shared" si="862"/>
        <v>0</v>
      </c>
      <c r="FQ290" s="39">
        <f t="shared" si="863"/>
        <v>0</v>
      </c>
      <c r="FR290" s="39">
        <f t="shared" si="944"/>
        <v>0</v>
      </c>
      <c r="FS290" s="39">
        <f t="shared" si="945"/>
        <v>0</v>
      </c>
      <c r="FU290" s="39" t="e">
        <f t="shared" si="946"/>
        <v>#DIV/0!</v>
      </c>
      <c r="FV290" s="39" t="e">
        <f t="shared" si="947"/>
        <v>#DIV/0!</v>
      </c>
      <c r="FW290" s="39" t="e">
        <f t="shared" si="948"/>
        <v>#DIV/0!</v>
      </c>
      <c r="FY290" s="39" t="e">
        <f t="shared" si="949"/>
        <v>#DIV/0!</v>
      </c>
      <c r="FZ290" s="39" t="e">
        <f t="shared" si="950"/>
        <v>#DIV/0!</v>
      </c>
      <c r="GA290" s="39" t="e">
        <f t="shared" si="951"/>
        <v>#DIV/0!</v>
      </c>
      <c r="GB290" s="39" t="e">
        <f t="shared" si="952"/>
        <v>#DIV/0!</v>
      </c>
      <c r="GC290" s="39" t="e">
        <f t="shared" si="953"/>
        <v>#DIV/0!</v>
      </c>
      <c r="GD290" s="39" t="e">
        <f t="shared" si="954"/>
        <v>#DIV/0!</v>
      </c>
      <c r="GE290" s="39" t="e">
        <f t="shared" si="955"/>
        <v>#DIV/0!</v>
      </c>
      <c r="GF290" s="39" t="e">
        <f t="shared" si="956"/>
        <v>#DIV/0!</v>
      </c>
      <c r="GG290" s="39" t="e">
        <f t="shared" si="957"/>
        <v>#DIV/0!</v>
      </c>
      <c r="GH290" s="39" t="e">
        <f t="shared" si="958"/>
        <v>#DIV/0!</v>
      </c>
      <c r="GI290" s="39"/>
      <c r="GJ290" s="39" t="e">
        <f t="shared" si="959"/>
        <v>#DIV/0!</v>
      </c>
      <c r="GK290" s="39" t="e">
        <f t="shared" si="960"/>
        <v>#DIV/0!</v>
      </c>
      <c r="GL290" s="39" t="e">
        <f t="shared" si="961"/>
        <v>#DIV/0!</v>
      </c>
      <c r="GM290" s="39" t="e">
        <f t="shared" si="962"/>
        <v>#DIV/0!</v>
      </c>
      <c r="GN290" s="39" t="e">
        <f t="shared" si="963"/>
        <v>#DIV/0!</v>
      </c>
      <c r="GO290" s="57"/>
      <c r="GP290" s="57" t="e">
        <f t="shared" si="964"/>
        <v>#DIV/0!</v>
      </c>
      <c r="GQ290" s="59" t="e">
        <f t="shared" si="965"/>
        <v>#DIV/0!</v>
      </c>
      <c r="GR290" s="41" t="e">
        <f t="shared" si="966"/>
        <v>#DIV/0!</v>
      </c>
      <c r="GS290" s="57" t="e">
        <f t="shared" si="967"/>
        <v>#DIV/0!</v>
      </c>
      <c r="GT290" s="57" t="e">
        <f t="shared" si="968"/>
        <v>#DIV/0!</v>
      </c>
      <c r="GU290" s="57" t="e">
        <f t="shared" si="969"/>
        <v>#DIV/0!</v>
      </c>
      <c r="GV290" s="57"/>
      <c r="GW290" s="42" t="e">
        <f t="shared" si="970"/>
        <v>#DIV/0!</v>
      </c>
      <c r="GX290" s="42" t="e">
        <f t="shared" si="971"/>
        <v>#DIV/0!</v>
      </c>
      <c r="GY290" s="42" t="e">
        <f t="shared" si="972"/>
        <v>#DIV/0!</v>
      </c>
      <c r="GZ290" s="57"/>
      <c r="HA290" s="2" t="e">
        <f t="shared" si="973"/>
        <v>#DIV/0!</v>
      </c>
      <c r="HB290" s="2" t="e">
        <f t="shared" si="974"/>
        <v>#DIV/0!</v>
      </c>
      <c r="HC290" s="2" t="e">
        <f t="shared" si="975"/>
        <v>#DIV/0!</v>
      </c>
      <c r="HD290" s="2" t="e">
        <f t="shared" si="976"/>
        <v>#DIV/0!</v>
      </c>
      <c r="HE290" s="2" t="e">
        <f t="shared" si="977"/>
        <v>#DIV/0!</v>
      </c>
      <c r="HF290" s="2" t="e">
        <f t="shared" si="978"/>
        <v>#DIV/0!</v>
      </c>
      <c r="HG290" s="2" t="e">
        <f t="shared" si="979"/>
        <v>#DIV/0!</v>
      </c>
      <c r="HH290" s="2" t="e">
        <f t="shared" si="980"/>
        <v>#DIV/0!</v>
      </c>
      <c r="HI290" s="2" t="e">
        <f t="shared" si="981"/>
        <v>#DIV/0!</v>
      </c>
      <c r="HJ290" s="11" t="e">
        <f t="shared" si="982"/>
        <v>#DIV/0!</v>
      </c>
      <c r="HK290" s="60" t="e">
        <f t="shared" si="983"/>
        <v>#DIV/0!</v>
      </c>
      <c r="HL290" s="57"/>
      <c r="HM290" s="57" t="e">
        <f t="shared" si="984"/>
        <v>#DIV/0!</v>
      </c>
      <c r="HN290" s="57" t="e">
        <f t="shared" si="985"/>
        <v>#DIV/0!</v>
      </c>
      <c r="HO290" s="57" t="e">
        <f t="shared" si="986"/>
        <v>#DIV/0!</v>
      </c>
      <c r="HP290" s="57" t="e">
        <f t="shared" si="987"/>
        <v>#DIV/0!</v>
      </c>
      <c r="HQ290" s="57" t="e">
        <f t="shared" si="988"/>
        <v>#DIV/0!</v>
      </c>
      <c r="HR290" s="57"/>
      <c r="HS290" s="57" t="e">
        <f t="shared" si="989"/>
        <v>#DIV/0!</v>
      </c>
      <c r="HT290" s="57" t="e">
        <f t="shared" si="990"/>
        <v>#DIV/0!</v>
      </c>
      <c r="HU290" s="57" t="e">
        <f t="shared" si="991"/>
        <v>#DIV/0!</v>
      </c>
      <c r="HV290" s="57" t="e">
        <f t="shared" si="992"/>
        <v>#DIV/0!</v>
      </c>
      <c r="HW290" s="57" t="e">
        <f t="shared" si="993"/>
        <v>#DIV/0!</v>
      </c>
      <c r="HX290" s="57"/>
      <c r="HY290" s="57" t="e">
        <f t="shared" si="994"/>
        <v>#DIV/0!</v>
      </c>
      <c r="HZ290" s="57" t="e">
        <f t="shared" si="995"/>
        <v>#DIV/0!</v>
      </c>
      <c r="IA290" s="57"/>
      <c r="IB290" s="61">
        <f t="shared" si="996"/>
        <v>0</v>
      </c>
      <c r="IC290" s="57" t="str">
        <f t="shared" si="997"/>
        <v/>
      </c>
      <c r="ID290" s="42"/>
      <c r="IE290" s="2" t="str">
        <f t="shared" si="998"/>
        <v/>
      </c>
      <c r="IF290" s="60" t="e">
        <f t="shared" si="999"/>
        <v>#DIV/0!</v>
      </c>
      <c r="IG290" s="60" t="str">
        <f t="shared" si="1000"/>
        <v/>
      </c>
      <c r="IH290" s="60" t="str">
        <f t="shared" si="1001"/>
        <v>zinco-</v>
      </c>
      <c r="II290" s="60" t="str">
        <f t="shared" si="1002"/>
        <v>mangano-</v>
      </c>
      <c r="IJ290" s="60" t="e">
        <f t="shared" si="1003"/>
        <v>#DIV/0!</v>
      </c>
      <c r="IK290" s="60" t="e">
        <f t="shared" si="1004"/>
        <v>#DIV/0!</v>
      </c>
      <c r="IL290" s="60" t="e">
        <f t="shared" si="1005"/>
        <v>#DIV/0!</v>
      </c>
      <c r="IM290" s="60" t="e">
        <f t="shared" si="1006"/>
        <v>#DIV/0!</v>
      </c>
      <c r="IN290" s="60" t="str">
        <f t="shared" si="1007"/>
        <v/>
      </c>
      <c r="IO290" s="60" t="str">
        <f t="shared" si="1008"/>
        <v/>
      </c>
      <c r="IP290" s="57"/>
      <c r="IQ290" s="57" t="str">
        <f t="shared" si="1009"/>
        <v>ERROR!!</v>
      </c>
    </row>
    <row r="291" spans="24:251">
      <c r="X291" s="29">
        <f t="shared" si="865"/>
        <v>0</v>
      </c>
      <c r="Y291" s="29">
        <f t="shared" si="866"/>
        <v>0</v>
      </c>
      <c r="Z291" s="29" t="e">
        <f t="shared" si="867"/>
        <v>#DIV/0!</v>
      </c>
      <c r="AA291" s="29" t="e">
        <f t="shared" si="868"/>
        <v>#DIV/0!</v>
      </c>
      <c r="AB291" s="29" t="e">
        <f t="shared" si="869"/>
        <v>#DIV/0!</v>
      </c>
      <c r="AC291" s="29" t="e">
        <f t="shared" si="870"/>
        <v>#DIV/0!</v>
      </c>
      <c r="AF291" s="23">
        <v>60.084299999999999</v>
      </c>
      <c r="AG291" s="23">
        <v>79.878799999999998</v>
      </c>
      <c r="AH291" s="23">
        <v>101.96120000000001</v>
      </c>
      <c r="AI291" s="23">
        <v>151.99039999999999</v>
      </c>
      <c r="AJ291" s="23">
        <v>159.69</v>
      </c>
      <c r="AK291" s="23">
        <v>71.846400000000003</v>
      </c>
      <c r="AL291" s="23">
        <v>70.9375</v>
      </c>
      <c r="AM291" s="23">
        <v>40.304400000000001</v>
      </c>
      <c r="AN291" s="23">
        <v>56.077399999999997</v>
      </c>
      <c r="AO291" s="23">
        <v>61.978999999999999</v>
      </c>
      <c r="AP291" s="23">
        <v>94.195999999999998</v>
      </c>
      <c r="AQ291" s="23">
        <v>18.998000000000001</v>
      </c>
      <c r="AR291" s="23">
        <v>35.450000000000003</v>
      </c>
      <c r="AS291" s="23">
        <v>29.88</v>
      </c>
      <c r="AT291" s="23">
        <v>74.691999999999993</v>
      </c>
      <c r="AU291" s="23">
        <v>81.39</v>
      </c>
      <c r="AX291" s="54">
        <f t="shared" si="871"/>
        <v>0</v>
      </c>
      <c r="AY291" s="54">
        <f t="shared" si="872"/>
        <v>0</v>
      </c>
      <c r="AZ291" s="54">
        <f t="shared" si="873"/>
        <v>0</v>
      </c>
      <c r="BA291" s="54">
        <f t="shared" si="874"/>
        <v>0</v>
      </c>
      <c r="BB291" s="54">
        <f t="shared" si="875"/>
        <v>0</v>
      </c>
      <c r="BC291" s="54">
        <f t="shared" si="876"/>
        <v>0</v>
      </c>
      <c r="BD291" s="54">
        <f t="shared" si="877"/>
        <v>0</v>
      </c>
      <c r="BE291" s="54">
        <f t="shared" si="878"/>
        <v>0</v>
      </c>
      <c r="BF291" s="54">
        <f t="shared" si="879"/>
        <v>0</v>
      </c>
      <c r="BG291" s="54">
        <f t="shared" si="880"/>
        <v>0</v>
      </c>
      <c r="BH291" s="54">
        <f t="shared" si="881"/>
        <v>0</v>
      </c>
      <c r="BI291" s="54">
        <f t="shared" si="882"/>
        <v>0</v>
      </c>
      <c r="BJ291" s="54">
        <f t="shared" si="883"/>
        <v>0</v>
      </c>
      <c r="BK291" s="54">
        <f t="shared" si="884"/>
        <v>0</v>
      </c>
      <c r="BL291" s="54">
        <f t="shared" si="885"/>
        <v>0</v>
      </c>
      <c r="BM291" s="42"/>
      <c r="BO291" s="54">
        <f>'Norm-coeff'!$C$2+$AX291*'Norm-coeff'!$D$2+$AY291*'Norm-coeff'!$E$2+$AZ291*'Norm-coeff'!$F$2+$BA291*'Norm-coeff'!$G$2+$BB291*'Norm-coeff'!$H$2+$BC291*'Norm-coeff'!$I$2+$BD291*'Norm-coeff'!$J$2+$BE291*'Norm-coeff'!$K$2+$BF291*'Norm-coeff'!$L$2+$BG291*'Norm-coeff'!$M$2+$BH291*'Norm-coeff'!$N$2+$BI291*'Norm-coeff'!$O$2</f>
        <v>5.4045421474420303</v>
      </c>
      <c r="BP291" s="54">
        <f>'Norm-coeff'!$C$3+$AX291*'Norm-coeff'!$D$3+$AY291*'Norm-coeff'!$E$3+$AZ291*'Norm-coeff'!$F$3+$BA291*'Norm-coeff'!$G$3+$BB291*'Norm-coeff'!$H$3+$BC291*'Norm-coeff'!$I$3+$BD291*'Norm-coeff'!$J$3+$BE291*'Norm-coeff'!$K$3+$BF291*'Norm-coeff'!$L$3+$BG291*'Norm-coeff'!$M$3+$BH291*'Norm-coeff'!$N$3+$BI291*'Norm-coeff'!$O$3</f>
        <v>3.15319116612705</v>
      </c>
      <c r="BQ291" s="54">
        <f>'Norm-coeff'!$C$4+$AX291*'Norm-coeff'!$D$4+$AY291*'Norm-coeff'!$E$4+$AZ291*'Norm-coeff'!$F$4+$BA291*'Norm-coeff'!$G$4+$BB291*'Norm-coeff'!$H$4+$BC291*'Norm-coeff'!$I$4+$BD291*'Norm-coeff'!$J$4+$BE291*'Norm-coeff'!$K$4+$BF291*'Norm-coeff'!$L$4+$BG291*'Norm-coeff'!$M$4+$BH291*'Norm-coeff'!$N$4+$BI291*'Norm-coeff'!$O$4</f>
        <v>1.42115649462768</v>
      </c>
      <c r="BR291" s="54">
        <f>'Norm-coeff'!$C$5+$AX291*'Norm-coeff'!$D$5+$AY291*'Norm-coeff'!$E$5+$AZ291*'Norm-coeff'!$F$5+$BA291*'Norm-coeff'!$G$5+$BB291*'Norm-coeff'!$H$5+$BC291*'Norm-coeff'!$I$5+$BD291*'Norm-coeff'!$J$5+$BE291*'Norm-coeff'!$K$5+$BF291*'Norm-coeff'!$L$5+$BG291*'Norm-coeff'!$M$5+$BH291*'Norm-coeff'!$N$5+$BI291*'Norm-coeff'!$O$5</f>
        <v>1.0553329241296201</v>
      </c>
      <c r="BS291" s="54">
        <f>'Norm-coeff'!$C$6+$AX291*'Norm-coeff'!$D$6+$AY291*'Norm-coeff'!$E$6+$AZ291*'Norm-coeff'!$F$6+$BA291*'Norm-coeff'!$G$6+$BB291*'Norm-coeff'!$H$6+$BC291*'Norm-coeff'!$I$6+$BD291*'Norm-coeff'!$J$6+$BE291*'Norm-coeff'!$K$6+$BF291*'Norm-coeff'!$L$6+$BG291*'Norm-coeff'!$M$6+$BH291*'Norm-coeff'!$N$6+$BI291*'Norm-coeff'!$O$6</f>
        <v>-1.48700885495103E-2</v>
      </c>
      <c r="BT291" s="54">
        <f>'Norm-coeff'!$C$7+$AX291*'Norm-coeff'!$D$7+$AY291*'Norm-coeff'!$E$7+$AZ291*'Norm-coeff'!$F$7+$BA291*'Norm-coeff'!$G$7+$BB291*'Norm-coeff'!$H$7+$BC291*'Norm-coeff'!$I$7+$BD291*'Norm-coeff'!$J$7+$BE291*'Norm-coeff'!$K$7+$BF291*'Norm-coeff'!$L$7+$BG291*'Norm-coeff'!$M$7+$BH291*'Norm-coeff'!$N$7+$BI291*'Norm-coeff'!$O$7</f>
        <v>2.0907583608832998</v>
      </c>
      <c r="BU291" s="54">
        <f>'Norm-coeff'!$C$8+$AX291*'Norm-coeff'!$D$8+$AY291*'Norm-coeff'!$E$8+$AZ291*'Norm-coeff'!$F$8+$BA291*'Norm-coeff'!$G$8+$BB291*'Norm-coeff'!$H$8+$BC291*'Norm-coeff'!$I$8+$BD291*'Norm-coeff'!$J$8+$BE291*'Norm-coeff'!$K$8+$BF291*'Norm-coeff'!$L$8+$BG291*'Norm-coeff'!$M$8+$BH291*'Norm-coeff'!$N$8+$BI291*'Norm-coeff'!$O$8</f>
        <v>0.65894159836244504</v>
      </c>
      <c r="BV291" s="54">
        <f>'Norm-coeff'!$C$9+$AX291*'Norm-coeff'!$D$9+$AY291*'Norm-coeff'!$E$9+$AZ291*'Norm-coeff'!$F$9+$BA291*'Norm-coeff'!$G$9+$BB291*'Norm-coeff'!$H$9+$BC291*'Norm-coeff'!$I$9+$BD291*'Norm-coeff'!$J$9+$BE291*'Norm-coeff'!$K$9+$BF291*'Norm-coeff'!$L$9+$BG291*'Norm-coeff'!$M$9+$BH291*'Norm-coeff'!$N$9+$BI291*'Norm-coeff'!$O$9</f>
        <v>1.48961085014701</v>
      </c>
      <c r="BW291" s="54">
        <f>'Norm-coeff'!$C$10+$AX291*'Norm-coeff'!$D$10+$AY291*'Norm-coeff'!$E$10+$AZ291*'Norm-coeff'!$F$10+$BA291*'Norm-coeff'!$G$10+$BB291*'Norm-coeff'!$H$10+$BC291*'Norm-coeff'!$I$10+$BD291*'Norm-coeff'!$J$10+$BE291*'Norm-coeff'!$K$10+$BF291*'Norm-coeff'!$L$10+$BG291*'Norm-coeff'!$M$10+$BH291*'Norm-coeff'!$N$10+$BI291*'Norm-coeff'!$O$10</f>
        <v>1.42058735749591</v>
      </c>
      <c r="BX291" s="54">
        <f>'Norm-coeff'!$C$11+$AX291*'Norm-coeff'!$D$11+$AY291*'Norm-coeff'!$E$11+$AZ291*'Norm-coeff'!$F$11+$BA291*'Norm-coeff'!$G$11+$BB291*'Norm-coeff'!$H$11+$BC291*'Norm-coeff'!$I$11+$BD291*'Norm-coeff'!$J$11+$BE291*'Norm-coeff'!$K$11+$BF291*'Norm-coeff'!$L$11+$BG291*'Norm-coeff'!$M$11+$BH291*'Norm-coeff'!$N$11+$BI291*'Norm-coeff'!$O$11</f>
        <v>0.221233014421479</v>
      </c>
      <c r="BY291" s="54">
        <f>'Norm-coeff'!$C$12+$AX291*'Norm-coeff'!$D$12+$AY291*'Norm-coeff'!$E$12+$AZ291*'Norm-coeff'!$F$12+$BA291*'Norm-coeff'!$G$12+$BB291*'Norm-coeff'!$H$12+$BC291*'Norm-coeff'!$I$12+$BD291*'Norm-coeff'!$J$12+$BE291*'Norm-coeff'!$K$12+$BF291*'Norm-coeff'!$L$12+$BG291*'Norm-coeff'!$M$12+$BH291*'Norm-coeff'!$N$12+$BI291*'Norm-coeff'!$O$12</f>
        <v>0.283527502056037</v>
      </c>
      <c r="BZ291" s="54">
        <f>'Norm-coeff'!$C$13+$AX291*'Norm-coeff'!$D$13+$AY291*'Norm-coeff'!$E$13+$AZ291*'Norm-coeff'!$F$13+$BA291*'Norm-coeff'!$G$13+$BB291*'Norm-coeff'!$H$13+$BC291*'Norm-coeff'!$I$13+$BD291*'Norm-coeff'!$J$13+$BE291*'Norm-coeff'!$K$13+$BF291*'Norm-coeff'!$L$13+$BG291*'Norm-coeff'!$M$13+$BH291*'Norm-coeff'!$N$13+$BI291*'Norm-coeff'!$O$13</f>
        <v>-4.1864930554451202E-2</v>
      </c>
      <c r="CA291" s="54">
        <f>'Norm-coeff'!$C$14+$AX291*'Norm-coeff'!$D$14+$AY291*'Norm-coeff'!$E$14+$AZ291*'Norm-coeff'!$F$14+$BA291*'Norm-coeff'!$G$14+$BB291*'Norm-coeff'!$H$14+$BC291*'Norm-coeff'!$I$14+$BD291*'Norm-coeff'!$J$14+$BE291*'Norm-coeff'!$K$14+$BF291*'Norm-coeff'!$L$14+$BG291*'Norm-coeff'!$M$14+$BH291*'Norm-coeff'!$N$14+$BI291*'Norm-coeff'!$O$14</f>
        <v>4.2526983164477103</v>
      </c>
      <c r="CC291" s="54">
        <f t="shared" si="1010"/>
        <v>0</v>
      </c>
      <c r="CG291" s="54">
        <f t="shared" si="886"/>
        <v>0</v>
      </c>
      <c r="CH291" s="54">
        <f t="shared" si="864"/>
        <v>0</v>
      </c>
      <c r="CI291" s="54">
        <f t="shared" si="887"/>
        <v>0</v>
      </c>
      <c r="CJ291" s="56">
        <f t="shared" si="888"/>
        <v>0</v>
      </c>
      <c r="CK291" s="54">
        <f t="shared" si="889"/>
        <v>0</v>
      </c>
      <c r="CL291" s="54">
        <f t="shared" si="890"/>
        <v>0</v>
      </c>
      <c r="CM291" s="54">
        <f t="shared" si="891"/>
        <v>0</v>
      </c>
      <c r="CN291" s="54">
        <f t="shared" si="892"/>
        <v>0</v>
      </c>
      <c r="CO291" s="54">
        <f t="shared" si="893"/>
        <v>0</v>
      </c>
      <c r="CP291" s="54">
        <f t="shared" si="894"/>
        <v>0</v>
      </c>
      <c r="CQ291" s="54">
        <f t="shared" si="895"/>
        <v>0</v>
      </c>
      <c r="CR291" s="54">
        <f t="shared" si="896"/>
        <v>0</v>
      </c>
      <c r="CS291" s="54">
        <f t="shared" si="897"/>
        <v>0</v>
      </c>
      <c r="CU291" s="54">
        <f t="shared" si="898"/>
        <v>0</v>
      </c>
      <c r="CV291" s="54">
        <f t="shared" si="899"/>
        <v>0</v>
      </c>
      <c r="CW291" s="54">
        <f t="shared" si="900"/>
        <v>0</v>
      </c>
      <c r="CX291" s="54">
        <f t="shared" si="901"/>
        <v>0</v>
      </c>
      <c r="CZ291" s="54">
        <f t="shared" si="902"/>
        <v>0</v>
      </c>
      <c r="DA291" s="54">
        <f t="shared" si="903"/>
        <v>0</v>
      </c>
      <c r="DB291" s="54">
        <f t="shared" si="904"/>
        <v>0</v>
      </c>
      <c r="DC291" s="54">
        <f t="shared" si="905"/>
        <v>0</v>
      </c>
      <c r="DD291" s="54">
        <f t="shared" si="906"/>
        <v>0</v>
      </c>
      <c r="DE291" s="54">
        <f t="shared" si="907"/>
        <v>0</v>
      </c>
      <c r="DF291" s="54">
        <f t="shared" si="908"/>
        <v>0</v>
      </c>
      <c r="DG291" s="54">
        <f t="shared" si="909"/>
        <v>2</v>
      </c>
      <c r="DH291" s="71">
        <f t="shared" si="910"/>
        <v>0</v>
      </c>
      <c r="DI291" s="71">
        <f t="shared" si="911"/>
        <v>0</v>
      </c>
      <c r="DJ291" s="54">
        <f t="shared" si="912"/>
        <v>0</v>
      </c>
      <c r="DK291" s="54">
        <f t="shared" si="913"/>
        <v>2</v>
      </c>
      <c r="DL291" s="4">
        <f t="shared" si="838"/>
        <v>0</v>
      </c>
      <c r="DM291" s="3">
        <f t="shared" si="914"/>
        <v>0</v>
      </c>
      <c r="DN291" s="3">
        <f t="shared" si="915"/>
        <v>0</v>
      </c>
      <c r="DO291" s="4" t="e">
        <f t="shared" si="916"/>
        <v>#DIV/0!</v>
      </c>
      <c r="DP291" s="57"/>
      <c r="DQ291" s="57"/>
      <c r="DR291" s="56">
        <f t="shared" si="839"/>
        <v>2</v>
      </c>
      <c r="DS291" s="56">
        <f t="shared" si="840"/>
        <v>0</v>
      </c>
      <c r="DT291" s="38">
        <f t="shared" si="841"/>
        <v>0</v>
      </c>
      <c r="DU291" s="38">
        <f t="shared" si="917"/>
        <v>2</v>
      </c>
      <c r="DV291" s="38">
        <f t="shared" si="842"/>
        <v>0</v>
      </c>
      <c r="DW291" s="39">
        <f t="shared" si="843"/>
        <v>0</v>
      </c>
      <c r="DX291" s="39">
        <f t="shared" si="844"/>
        <v>0</v>
      </c>
      <c r="DY291" s="39">
        <f t="shared" si="845"/>
        <v>0</v>
      </c>
      <c r="DZ291" s="39">
        <f t="shared" si="846"/>
        <v>0</v>
      </c>
      <c r="EA291" s="39">
        <f t="shared" si="847"/>
        <v>0</v>
      </c>
      <c r="EB291" s="37" t="e">
        <f t="shared" si="918"/>
        <v>#DIV/0!</v>
      </c>
      <c r="EC291" s="37" t="e">
        <f t="shared" si="919"/>
        <v>#DIV/0!</v>
      </c>
      <c r="ED291" s="37" t="e">
        <f t="shared" si="920"/>
        <v>#DIV/0!</v>
      </c>
      <c r="EE291" s="37" t="e">
        <f t="shared" si="921"/>
        <v>#DIV/0!</v>
      </c>
      <c r="EF291" s="39" t="e">
        <f t="shared" si="922"/>
        <v>#DIV/0!</v>
      </c>
      <c r="EG291" s="37" t="e">
        <f t="shared" si="923"/>
        <v>#DIV/0!</v>
      </c>
      <c r="EH291" s="37" t="e">
        <f t="shared" si="924"/>
        <v>#DIV/0!</v>
      </c>
      <c r="EI291" s="11" t="b">
        <f t="shared" si="925"/>
        <v>1</v>
      </c>
      <c r="EJ291" s="11" t="b">
        <f t="shared" si="926"/>
        <v>0</v>
      </c>
      <c r="EK291" s="39" t="e">
        <f t="shared" si="927"/>
        <v>#DIV/0!</v>
      </c>
      <c r="EL291" s="39" t="e">
        <f t="shared" si="928"/>
        <v>#DIV/0!</v>
      </c>
      <c r="EM291" s="39" t="e">
        <f t="shared" si="929"/>
        <v>#DIV/0!</v>
      </c>
      <c r="EN291" s="39" t="e">
        <f t="shared" si="930"/>
        <v>#DIV/0!</v>
      </c>
      <c r="EO291" s="39" t="e">
        <f t="shared" si="931"/>
        <v>#DIV/0!</v>
      </c>
      <c r="EP291" s="39" t="e">
        <f t="shared" si="932"/>
        <v>#DIV/0!</v>
      </c>
      <c r="EQ291" s="39" t="e">
        <f t="shared" si="933"/>
        <v>#DIV/0!</v>
      </c>
      <c r="ER291" s="39" t="e">
        <f t="shared" si="934"/>
        <v>#DIV/0!</v>
      </c>
      <c r="ES291" s="58" t="str">
        <f t="shared" si="935"/>
        <v>(OH,F,Cl)-dominate amphibole</v>
      </c>
      <c r="ET291" s="58" t="e">
        <f t="shared" si="936"/>
        <v>#N/A</v>
      </c>
      <c r="EU291" s="56">
        <f t="shared" si="848"/>
        <v>0</v>
      </c>
      <c r="EV291" s="56">
        <f t="shared" si="849"/>
        <v>0</v>
      </c>
      <c r="EW291" s="56">
        <f t="shared" si="850"/>
        <v>0</v>
      </c>
      <c r="EX291" s="56">
        <f t="shared" si="851"/>
        <v>0</v>
      </c>
      <c r="EY291" s="56">
        <f t="shared" si="852"/>
        <v>0</v>
      </c>
      <c r="EZ291" s="56">
        <f t="shared" si="853"/>
        <v>0</v>
      </c>
      <c r="FA291" s="39">
        <f t="shared" si="854"/>
        <v>0</v>
      </c>
      <c r="FB291" s="39">
        <f t="shared" si="855"/>
        <v>0</v>
      </c>
      <c r="FC291" s="54">
        <f t="shared" si="856"/>
        <v>0</v>
      </c>
      <c r="FD291" s="54">
        <f t="shared" si="857"/>
        <v>0</v>
      </c>
      <c r="FE291" s="39">
        <f t="shared" si="858"/>
        <v>0</v>
      </c>
      <c r="FF291" s="54">
        <f t="shared" si="859"/>
        <v>0</v>
      </c>
      <c r="FG291" s="39">
        <f t="shared" si="860"/>
        <v>0</v>
      </c>
      <c r="FH291" s="39">
        <f t="shared" si="937"/>
        <v>0</v>
      </c>
      <c r="FI291" s="39">
        <f t="shared" si="938"/>
        <v>0</v>
      </c>
      <c r="FJ291" s="39">
        <f t="shared" si="939"/>
        <v>0</v>
      </c>
      <c r="FK291" s="39" t="e">
        <f t="shared" si="940"/>
        <v>#DIV/0!</v>
      </c>
      <c r="FL291" s="39" t="e">
        <f t="shared" si="941"/>
        <v>#DIV/0!</v>
      </c>
      <c r="FM291" s="39" t="e">
        <f t="shared" si="942"/>
        <v>#DIV/0!</v>
      </c>
      <c r="FN291" s="39">
        <f t="shared" si="943"/>
        <v>1</v>
      </c>
      <c r="FO291" s="39">
        <f t="shared" si="861"/>
        <v>0</v>
      </c>
      <c r="FP291" s="39">
        <f t="shared" si="862"/>
        <v>0</v>
      </c>
      <c r="FQ291" s="39">
        <f t="shared" si="863"/>
        <v>0</v>
      </c>
      <c r="FR291" s="39">
        <f t="shared" si="944"/>
        <v>0</v>
      </c>
      <c r="FS291" s="39">
        <f t="shared" si="945"/>
        <v>0</v>
      </c>
      <c r="FU291" s="39" t="e">
        <f t="shared" si="946"/>
        <v>#DIV/0!</v>
      </c>
      <c r="FV291" s="39" t="e">
        <f t="shared" si="947"/>
        <v>#DIV/0!</v>
      </c>
      <c r="FW291" s="39" t="e">
        <f t="shared" si="948"/>
        <v>#DIV/0!</v>
      </c>
      <c r="FY291" s="39" t="e">
        <f t="shared" si="949"/>
        <v>#DIV/0!</v>
      </c>
      <c r="FZ291" s="39" t="e">
        <f t="shared" si="950"/>
        <v>#DIV/0!</v>
      </c>
      <c r="GA291" s="39" t="e">
        <f t="shared" si="951"/>
        <v>#DIV/0!</v>
      </c>
      <c r="GB291" s="39" t="e">
        <f t="shared" si="952"/>
        <v>#DIV/0!</v>
      </c>
      <c r="GC291" s="39" t="e">
        <f t="shared" si="953"/>
        <v>#DIV/0!</v>
      </c>
      <c r="GD291" s="39" t="e">
        <f t="shared" si="954"/>
        <v>#DIV/0!</v>
      </c>
      <c r="GE291" s="39" t="e">
        <f t="shared" si="955"/>
        <v>#DIV/0!</v>
      </c>
      <c r="GF291" s="39" t="e">
        <f t="shared" si="956"/>
        <v>#DIV/0!</v>
      </c>
      <c r="GG291" s="39" t="e">
        <f t="shared" si="957"/>
        <v>#DIV/0!</v>
      </c>
      <c r="GH291" s="39" t="e">
        <f t="shared" si="958"/>
        <v>#DIV/0!</v>
      </c>
      <c r="GI291" s="39"/>
      <c r="GJ291" s="39" t="e">
        <f t="shared" si="959"/>
        <v>#DIV/0!</v>
      </c>
      <c r="GK291" s="39" t="e">
        <f t="shared" si="960"/>
        <v>#DIV/0!</v>
      </c>
      <c r="GL291" s="39" t="e">
        <f t="shared" si="961"/>
        <v>#DIV/0!</v>
      </c>
      <c r="GM291" s="39" t="e">
        <f t="shared" si="962"/>
        <v>#DIV/0!</v>
      </c>
      <c r="GN291" s="39" t="e">
        <f t="shared" si="963"/>
        <v>#DIV/0!</v>
      </c>
      <c r="GO291" s="57"/>
      <c r="GP291" s="57" t="e">
        <f t="shared" si="964"/>
        <v>#DIV/0!</v>
      </c>
      <c r="GQ291" s="59" t="e">
        <f t="shared" si="965"/>
        <v>#DIV/0!</v>
      </c>
      <c r="GR291" s="41" t="e">
        <f t="shared" si="966"/>
        <v>#DIV/0!</v>
      </c>
      <c r="GS291" s="57" t="e">
        <f t="shared" si="967"/>
        <v>#DIV/0!</v>
      </c>
      <c r="GT291" s="57" t="e">
        <f t="shared" si="968"/>
        <v>#DIV/0!</v>
      </c>
      <c r="GU291" s="57" t="e">
        <f t="shared" si="969"/>
        <v>#DIV/0!</v>
      </c>
      <c r="GV291" s="57"/>
      <c r="GW291" s="42" t="e">
        <f t="shared" si="970"/>
        <v>#DIV/0!</v>
      </c>
      <c r="GX291" s="42" t="e">
        <f t="shared" si="971"/>
        <v>#DIV/0!</v>
      </c>
      <c r="GY291" s="42" t="e">
        <f t="shared" si="972"/>
        <v>#DIV/0!</v>
      </c>
      <c r="GZ291" s="57"/>
      <c r="HA291" s="2" t="e">
        <f t="shared" si="973"/>
        <v>#DIV/0!</v>
      </c>
      <c r="HB291" s="2" t="e">
        <f t="shared" si="974"/>
        <v>#DIV/0!</v>
      </c>
      <c r="HC291" s="2" t="e">
        <f t="shared" si="975"/>
        <v>#DIV/0!</v>
      </c>
      <c r="HD291" s="2" t="e">
        <f t="shared" si="976"/>
        <v>#DIV/0!</v>
      </c>
      <c r="HE291" s="2" t="e">
        <f t="shared" si="977"/>
        <v>#DIV/0!</v>
      </c>
      <c r="HF291" s="2" t="e">
        <f t="shared" si="978"/>
        <v>#DIV/0!</v>
      </c>
      <c r="HG291" s="2" t="e">
        <f t="shared" si="979"/>
        <v>#DIV/0!</v>
      </c>
      <c r="HH291" s="2" t="e">
        <f t="shared" si="980"/>
        <v>#DIV/0!</v>
      </c>
      <c r="HI291" s="2" t="e">
        <f t="shared" si="981"/>
        <v>#DIV/0!</v>
      </c>
      <c r="HJ291" s="11" t="e">
        <f t="shared" si="982"/>
        <v>#DIV/0!</v>
      </c>
      <c r="HK291" s="60" t="e">
        <f t="shared" si="983"/>
        <v>#DIV/0!</v>
      </c>
      <c r="HL291" s="57"/>
      <c r="HM291" s="57" t="e">
        <f t="shared" si="984"/>
        <v>#DIV/0!</v>
      </c>
      <c r="HN291" s="57" t="e">
        <f t="shared" si="985"/>
        <v>#DIV/0!</v>
      </c>
      <c r="HO291" s="57" t="e">
        <f t="shared" si="986"/>
        <v>#DIV/0!</v>
      </c>
      <c r="HP291" s="57" t="e">
        <f t="shared" si="987"/>
        <v>#DIV/0!</v>
      </c>
      <c r="HQ291" s="57" t="e">
        <f t="shared" si="988"/>
        <v>#DIV/0!</v>
      </c>
      <c r="HR291" s="57"/>
      <c r="HS291" s="57" t="e">
        <f t="shared" si="989"/>
        <v>#DIV/0!</v>
      </c>
      <c r="HT291" s="57" t="e">
        <f t="shared" si="990"/>
        <v>#DIV/0!</v>
      </c>
      <c r="HU291" s="57" t="e">
        <f t="shared" si="991"/>
        <v>#DIV/0!</v>
      </c>
      <c r="HV291" s="57" t="e">
        <f t="shared" si="992"/>
        <v>#DIV/0!</v>
      </c>
      <c r="HW291" s="57" t="e">
        <f t="shared" si="993"/>
        <v>#DIV/0!</v>
      </c>
      <c r="HX291" s="57"/>
      <c r="HY291" s="57" t="e">
        <f t="shared" si="994"/>
        <v>#DIV/0!</v>
      </c>
      <c r="HZ291" s="57" t="e">
        <f t="shared" si="995"/>
        <v>#DIV/0!</v>
      </c>
      <c r="IA291" s="57"/>
      <c r="IB291" s="61">
        <f t="shared" si="996"/>
        <v>0</v>
      </c>
      <c r="IC291" s="57" t="str">
        <f t="shared" si="997"/>
        <v/>
      </c>
      <c r="ID291" s="42"/>
      <c r="IE291" s="2" t="str">
        <f t="shared" si="998"/>
        <v/>
      </c>
      <c r="IF291" s="60" t="e">
        <f t="shared" si="999"/>
        <v>#DIV/0!</v>
      </c>
      <c r="IG291" s="60" t="str">
        <f t="shared" si="1000"/>
        <v/>
      </c>
      <c r="IH291" s="60" t="str">
        <f t="shared" si="1001"/>
        <v>zinco-</v>
      </c>
      <c r="II291" s="60" t="str">
        <f t="shared" si="1002"/>
        <v>mangano-</v>
      </c>
      <c r="IJ291" s="60" t="e">
        <f t="shared" si="1003"/>
        <v>#DIV/0!</v>
      </c>
      <c r="IK291" s="60" t="e">
        <f t="shared" si="1004"/>
        <v>#DIV/0!</v>
      </c>
      <c r="IL291" s="60" t="e">
        <f t="shared" si="1005"/>
        <v>#DIV/0!</v>
      </c>
      <c r="IM291" s="60" t="e">
        <f t="shared" si="1006"/>
        <v>#DIV/0!</v>
      </c>
      <c r="IN291" s="60" t="str">
        <f t="shared" si="1007"/>
        <v/>
      </c>
      <c r="IO291" s="60" t="str">
        <f t="shared" si="1008"/>
        <v/>
      </c>
      <c r="IP291" s="57"/>
      <c r="IQ291" s="57" t="str">
        <f t="shared" si="1009"/>
        <v>ERROR!!</v>
      </c>
    </row>
    <row r="292" spans="24:251">
      <c r="X292" s="29">
        <f t="shared" si="865"/>
        <v>0</v>
      </c>
      <c r="Y292" s="29">
        <f t="shared" si="866"/>
        <v>0</v>
      </c>
      <c r="Z292" s="29" t="e">
        <f t="shared" si="867"/>
        <v>#DIV/0!</v>
      </c>
      <c r="AA292" s="29" t="e">
        <f t="shared" si="868"/>
        <v>#DIV/0!</v>
      </c>
      <c r="AB292" s="29" t="e">
        <f t="shared" si="869"/>
        <v>#DIV/0!</v>
      </c>
      <c r="AC292" s="29" t="e">
        <f t="shared" si="870"/>
        <v>#DIV/0!</v>
      </c>
      <c r="AF292" s="23">
        <v>60.084299999999999</v>
      </c>
      <c r="AG292" s="23">
        <v>79.878799999999998</v>
      </c>
      <c r="AH292" s="23">
        <v>101.96120000000001</v>
      </c>
      <c r="AI292" s="23">
        <v>151.99039999999999</v>
      </c>
      <c r="AJ292" s="23">
        <v>159.69</v>
      </c>
      <c r="AK292" s="23">
        <v>71.846400000000003</v>
      </c>
      <c r="AL292" s="23">
        <v>70.9375</v>
      </c>
      <c r="AM292" s="23">
        <v>40.304400000000001</v>
      </c>
      <c r="AN292" s="23">
        <v>56.077399999999997</v>
      </c>
      <c r="AO292" s="23">
        <v>61.978999999999999</v>
      </c>
      <c r="AP292" s="23">
        <v>94.195999999999998</v>
      </c>
      <c r="AQ292" s="23">
        <v>18.998000000000001</v>
      </c>
      <c r="AR292" s="23">
        <v>35.450000000000003</v>
      </c>
      <c r="AS292" s="23">
        <v>29.88</v>
      </c>
      <c r="AT292" s="23">
        <v>74.691999999999993</v>
      </c>
      <c r="AU292" s="23">
        <v>81.39</v>
      </c>
      <c r="AX292" s="54">
        <f t="shared" si="871"/>
        <v>0</v>
      </c>
      <c r="AY292" s="54">
        <f t="shared" si="872"/>
        <v>0</v>
      </c>
      <c r="AZ292" s="54">
        <f t="shared" si="873"/>
        <v>0</v>
      </c>
      <c r="BA292" s="54">
        <f t="shared" si="874"/>
        <v>0</v>
      </c>
      <c r="BB292" s="54">
        <f t="shared" si="875"/>
        <v>0</v>
      </c>
      <c r="BC292" s="54">
        <f t="shared" si="876"/>
        <v>0</v>
      </c>
      <c r="BD292" s="54">
        <f t="shared" si="877"/>
        <v>0</v>
      </c>
      <c r="BE292" s="54">
        <f t="shared" si="878"/>
        <v>0</v>
      </c>
      <c r="BF292" s="54">
        <f t="shared" si="879"/>
        <v>0</v>
      </c>
      <c r="BG292" s="54">
        <f t="shared" si="880"/>
        <v>0</v>
      </c>
      <c r="BH292" s="54">
        <f t="shared" si="881"/>
        <v>0</v>
      </c>
      <c r="BI292" s="54">
        <f t="shared" si="882"/>
        <v>0</v>
      </c>
      <c r="BJ292" s="54">
        <f t="shared" si="883"/>
        <v>0</v>
      </c>
      <c r="BK292" s="54">
        <f t="shared" si="884"/>
        <v>0</v>
      </c>
      <c r="BL292" s="54">
        <f t="shared" si="885"/>
        <v>0</v>
      </c>
      <c r="BM292" s="42"/>
      <c r="BO292" s="54">
        <f>'Norm-coeff'!$C$2+$AX292*'Norm-coeff'!$D$2+$AY292*'Norm-coeff'!$E$2+$AZ292*'Norm-coeff'!$F$2+$BA292*'Norm-coeff'!$G$2+$BB292*'Norm-coeff'!$H$2+$BC292*'Norm-coeff'!$I$2+$BD292*'Norm-coeff'!$J$2+$BE292*'Norm-coeff'!$K$2+$BF292*'Norm-coeff'!$L$2+$BG292*'Norm-coeff'!$M$2+$BH292*'Norm-coeff'!$N$2+$BI292*'Norm-coeff'!$O$2</f>
        <v>5.4045421474420303</v>
      </c>
      <c r="BP292" s="54">
        <f>'Norm-coeff'!$C$3+$AX292*'Norm-coeff'!$D$3+$AY292*'Norm-coeff'!$E$3+$AZ292*'Norm-coeff'!$F$3+$BA292*'Norm-coeff'!$G$3+$BB292*'Norm-coeff'!$H$3+$BC292*'Norm-coeff'!$I$3+$BD292*'Norm-coeff'!$J$3+$BE292*'Norm-coeff'!$K$3+$BF292*'Norm-coeff'!$L$3+$BG292*'Norm-coeff'!$M$3+$BH292*'Norm-coeff'!$N$3+$BI292*'Norm-coeff'!$O$3</f>
        <v>3.15319116612705</v>
      </c>
      <c r="BQ292" s="54">
        <f>'Norm-coeff'!$C$4+$AX292*'Norm-coeff'!$D$4+$AY292*'Norm-coeff'!$E$4+$AZ292*'Norm-coeff'!$F$4+$BA292*'Norm-coeff'!$G$4+$BB292*'Norm-coeff'!$H$4+$BC292*'Norm-coeff'!$I$4+$BD292*'Norm-coeff'!$J$4+$BE292*'Norm-coeff'!$K$4+$BF292*'Norm-coeff'!$L$4+$BG292*'Norm-coeff'!$M$4+$BH292*'Norm-coeff'!$N$4+$BI292*'Norm-coeff'!$O$4</f>
        <v>1.42115649462768</v>
      </c>
      <c r="BR292" s="54">
        <f>'Norm-coeff'!$C$5+$AX292*'Norm-coeff'!$D$5+$AY292*'Norm-coeff'!$E$5+$AZ292*'Norm-coeff'!$F$5+$BA292*'Norm-coeff'!$G$5+$BB292*'Norm-coeff'!$H$5+$BC292*'Norm-coeff'!$I$5+$BD292*'Norm-coeff'!$J$5+$BE292*'Norm-coeff'!$K$5+$BF292*'Norm-coeff'!$L$5+$BG292*'Norm-coeff'!$M$5+$BH292*'Norm-coeff'!$N$5+$BI292*'Norm-coeff'!$O$5</f>
        <v>1.0553329241296201</v>
      </c>
      <c r="BS292" s="54">
        <f>'Norm-coeff'!$C$6+$AX292*'Norm-coeff'!$D$6+$AY292*'Norm-coeff'!$E$6+$AZ292*'Norm-coeff'!$F$6+$BA292*'Norm-coeff'!$G$6+$BB292*'Norm-coeff'!$H$6+$BC292*'Norm-coeff'!$I$6+$BD292*'Norm-coeff'!$J$6+$BE292*'Norm-coeff'!$K$6+$BF292*'Norm-coeff'!$L$6+$BG292*'Norm-coeff'!$M$6+$BH292*'Norm-coeff'!$N$6+$BI292*'Norm-coeff'!$O$6</f>
        <v>-1.48700885495103E-2</v>
      </c>
      <c r="BT292" s="54">
        <f>'Norm-coeff'!$C$7+$AX292*'Norm-coeff'!$D$7+$AY292*'Norm-coeff'!$E$7+$AZ292*'Norm-coeff'!$F$7+$BA292*'Norm-coeff'!$G$7+$BB292*'Norm-coeff'!$H$7+$BC292*'Norm-coeff'!$I$7+$BD292*'Norm-coeff'!$J$7+$BE292*'Norm-coeff'!$K$7+$BF292*'Norm-coeff'!$L$7+$BG292*'Norm-coeff'!$M$7+$BH292*'Norm-coeff'!$N$7+$BI292*'Norm-coeff'!$O$7</f>
        <v>2.0907583608832998</v>
      </c>
      <c r="BU292" s="54">
        <f>'Norm-coeff'!$C$8+$AX292*'Norm-coeff'!$D$8+$AY292*'Norm-coeff'!$E$8+$AZ292*'Norm-coeff'!$F$8+$BA292*'Norm-coeff'!$G$8+$BB292*'Norm-coeff'!$H$8+$BC292*'Norm-coeff'!$I$8+$BD292*'Norm-coeff'!$J$8+$BE292*'Norm-coeff'!$K$8+$BF292*'Norm-coeff'!$L$8+$BG292*'Norm-coeff'!$M$8+$BH292*'Norm-coeff'!$N$8+$BI292*'Norm-coeff'!$O$8</f>
        <v>0.65894159836244504</v>
      </c>
      <c r="BV292" s="54">
        <f>'Norm-coeff'!$C$9+$AX292*'Norm-coeff'!$D$9+$AY292*'Norm-coeff'!$E$9+$AZ292*'Norm-coeff'!$F$9+$BA292*'Norm-coeff'!$G$9+$BB292*'Norm-coeff'!$H$9+$BC292*'Norm-coeff'!$I$9+$BD292*'Norm-coeff'!$J$9+$BE292*'Norm-coeff'!$K$9+$BF292*'Norm-coeff'!$L$9+$BG292*'Norm-coeff'!$M$9+$BH292*'Norm-coeff'!$N$9+$BI292*'Norm-coeff'!$O$9</f>
        <v>1.48961085014701</v>
      </c>
      <c r="BW292" s="54">
        <f>'Norm-coeff'!$C$10+$AX292*'Norm-coeff'!$D$10+$AY292*'Norm-coeff'!$E$10+$AZ292*'Norm-coeff'!$F$10+$BA292*'Norm-coeff'!$G$10+$BB292*'Norm-coeff'!$H$10+$BC292*'Norm-coeff'!$I$10+$BD292*'Norm-coeff'!$J$10+$BE292*'Norm-coeff'!$K$10+$BF292*'Norm-coeff'!$L$10+$BG292*'Norm-coeff'!$M$10+$BH292*'Norm-coeff'!$N$10+$BI292*'Norm-coeff'!$O$10</f>
        <v>1.42058735749591</v>
      </c>
      <c r="BX292" s="54">
        <f>'Norm-coeff'!$C$11+$AX292*'Norm-coeff'!$D$11+$AY292*'Norm-coeff'!$E$11+$AZ292*'Norm-coeff'!$F$11+$BA292*'Norm-coeff'!$G$11+$BB292*'Norm-coeff'!$H$11+$BC292*'Norm-coeff'!$I$11+$BD292*'Norm-coeff'!$J$11+$BE292*'Norm-coeff'!$K$11+$BF292*'Norm-coeff'!$L$11+$BG292*'Norm-coeff'!$M$11+$BH292*'Norm-coeff'!$N$11+$BI292*'Norm-coeff'!$O$11</f>
        <v>0.221233014421479</v>
      </c>
      <c r="BY292" s="54">
        <f>'Norm-coeff'!$C$12+$AX292*'Norm-coeff'!$D$12+$AY292*'Norm-coeff'!$E$12+$AZ292*'Norm-coeff'!$F$12+$BA292*'Norm-coeff'!$G$12+$BB292*'Norm-coeff'!$H$12+$BC292*'Norm-coeff'!$I$12+$BD292*'Norm-coeff'!$J$12+$BE292*'Norm-coeff'!$K$12+$BF292*'Norm-coeff'!$L$12+$BG292*'Norm-coeff'!$M$12+$BH292*'Norm-coeff'!$N$12+$BI292*'Norm-coeff'!$O$12</f>
        <v>0.283527502056037</v>
      </c>
      <c r="BZ292" s="54">
        <f>'Norm-coeff'!$C$13+$AX292*'Norm-coeff'!$D$13+$AY292*'Norm-coeff'!$E$13+$AZ292*'Norm-coeff'!$F$13+$BA292*'Norm-coeff'!$G$13+$BB292*'Norm-coeff'!$H$13+$BC292*'Norm-coeff'!$I$13+$BD292*'Norm-coeff'!$J$13+$BE292*'Norm-coeff'!$K$13+$BF292*'Norm-coeff'!$L$13+$BG292*'Norm-coeff'!$M$13+$BH292*'Norm-coeff'!$N$13+$BI292*'Norm-coeff'!$O$13</f>
        <v>-4.1864930554451202E-2</v>
      </c>
      <c r="CA292" s="54">
        <f>'Norm-coeff'!$C$14+$AX292*'Norm-coeff'!$D$14+$AY292*'Norm-coeff'!$E$14+$AZ292*'Norm-coeff'!$F$14+$BA292*'Norm-coeff'!$G$14+$BB292*'Norm-coeff'!$H$14+$BC292*'Norm-coeff'!$I$14+$BD292*'Norm-coeff'!$J$14+$BE292*'Norm-coeff'!$K$14+$BF292*'Norm-coeff'!$L$14+$BG292*'Norm-coeff'!$M$14+$BH292*'Norm-coeff'!$N$14+$BI292*'Norm-coeff'!$O$14</f>
        <v>4.2526983164477103</v>
      </c>
      <c r="CC292" s="54">
        <f t="shared" si="1010"/>
        <v>0</v>
      </c>
      <c r="CG292" s="54">
        <f t="shared" si="886"/>
        <v>0</v>
      </c>
      <c r="CH292" s="54">
        <f t="shared" si="864"/>
        <v>0</v>
      </c>
      <c r="CI292" s="54">
        <f t="shared" si="887"/>
        <v>0</v>
      </c>
      <c r="CJ292" s="56">
        <f t="shared" si="888"/>
        <v>0</v>
      </c>
      <c r="CK292" s="54">
        <f t="shared" si="889"/>
        <v>0</v>
      </c>
      <c r="CL292" s="54">
        <f t="shared" si="890"/>
        <v>0</v>
      </c>
      <c r="CM292" s="54">
        <f t="shared" si="891"/>
        <v>0</v>
      </c>
      <c r="CN292" s="54">
        <f t="shared" si="892"/>
        <v>0</v>
      </c>
      <c r="CO292" s="54">
        <f t="shared" si="893"/>
        <v>0</v>
      </c>
      <c r="CP292" s="54">
        <f t="shared" si="894"/>
        <v>0</v>
      </c>
      <c r="CQ292" s="54">
        <f t="shared" si="895"/>
        <v>0</v>
      </c>
      <c r="CR292" s="54">
        <f t="shared" si="896"/>
        <v>0</v>
      </c>
      <c r="CS292" s="54">
        <f t="shared" si="897"/>
        <v>0</v>
      </c>
      <c r="CU292" s="54">
        <f t="shared" si="898"/>
        <v>0</v>
      </c>
      <c r="CV292" s="54">
        <f t="shared" si="899"/>
        <v>0</v>
      </c>
      <c r="CW292" s="54">
        <f t="shared" si="900"/>
        <v>0</v>
      </c>
      <c r="CX292" s="54">
        <f t="shared" si="901"/>
        <v>0</v>
      </c>
      <c r="CZ292" s="54">
        <f t="shared" si="902"/>
        <v>0</v>
      </c>
      <c r="DA292" s="54">
        <f t="shared" si="903"/>
        <v>0</v>
      </c>
      <c r="DB292" s="54">
        <f t="shared" si="904"/>
        <v>0</v>
      </c>
      <c r="DC292" s="54">
        <f t="shared" si="905"/>
        <v>0</v>
      </c>
      <c r="DD292" s="54">
        <f t="shared" si="906"/>
        <v>0</v>
      </c>
      <c r="DE292" s="54">
        <f t="shared" si="907"/>
        <v>0</v>
      </c>
      <c r="DF292" s="54">
        <f t="shared" si="908"/>
        <v>0</v>
      </c>
      <c r="DG292" s="54">
        <f t="shared" si="909"/>
        <v>2</v>
      </c>
      <c r="DH292" s="71">
        <f t="shared" si="910"/>
        <v>0</v>
      </c>
      <c r="DI292" s="71">
        <f t="shared" si="911"/>
        <v>0</v>
      </c>
      <c r="DJ292" s="54">
        <f t="shared" si="912"/>
        <v>0</v>
      </c>
      <c r="DK292" s="54">
        <f t="shared" si="913"/>
        <v>2</v>
      </c>
      <c r="DL292" s="4">
        <f t="shared" si="838"/>
        <v>0</v>
      </c>
      <c r="DM292" s="3">
        <f t="shared" si="914"/>
        <v>0</v>
      </c>
      <c r="DN292" s="3">
        <f t="shared" si="915"/>
        <v>0</v>
      </c>
      <c r="DO292" s="4" t="e">
        <f t="shared" si="916"/>
        <v>#DIV/0!</v>
      </c>
      <c r="DP292" s="57"/>
      <c r="DQ292" s="57"/>
      <c r="DR292" s="56">
        <f t="shared" si="839"/>
        <v>2</v>
      </c>
      <c r="DS292" s="56">
        <f t="shared" si="840"/>
        <v>0</v>
      </c>
      <c r="DT292" s="38">
        <f t="shared" si="841"/>
        <v>0</v>
      </c>
      <c r="DU292" s="38">
        <f t="shared" si="917"/>
        <v>2</v>
      </c>
      <c r="DV292" s="38">
        <f t="shared" si="842"/>
        <v>0</v>
      </c>
      <c r="DW292" s="39">
        <f t="shared" si="843"/>
        <v>0</v>
      </c>
      <c r="DX292" s="39">
        <f t="shared" si="844"/>
        <v>0</v>
      </c>
      <c r="DY292" s="39">
        <f t="shared" si="845"/>
        <v>0</v>
      </c>
      <c r="DZ292" s="39">
        <f t="shared" si="846"/>
        <v>0</v>
      </c>
      <c r="EA292" s="39">
        <f t="shared" si="847"/>
        <v>0</v>
      </c>
      <c r="EB292" s="37" t="e">
        <f t="shared" si="918"/>
        <v>#DIV/0!</v>
      </c>
      <c r="EC292" s="37" t="e">
        <f t="shared" si="919"/>
        <v>#DIV/0!</v>
      </c>
      <c r="ED292" s="37" t="e">
        <f t="shared" si="920"/>
        <v>#DIV/0!</v>
      </c>
      <c r="EE292" s="37" t="e">
        <f t="shared" si="921"/>
        <v>#DIV/0!</v>
      </c>
      <c r="EF292" s="39" t="e">
        <f t="shared" si="922"/>
        <v>#DIV/0!</v>
      </c>
      <c r="EG292" s="37" t="e">
        <f t="shared" si="923"/>
        <v>#DIV/0!</v>
      </c>
      <c r="EH292" s="37" t="e">
        <f t="shared" si="924"/>
        <v>#DIV/0!</v>
      </c>
      <c r="EI292" s="11" t="b">
        <f t="shared" si="925"/>
        <v>1</v>
      </c>
      <c r="EJ292" s="11" t="b">
        <f t="shared" si="926"/>
        <v>0</v>
      </c>
      <c r="EK292" s="39" t="e">
        <f t="shared" si="927"/>
        <v>#DIV/0!</v>
      </c>
      <c r="EL292" s="39" t="e">
        <f t="shared" si="928"/>
        <v>#DIV/0!</v>
      </c>
      <c r="EM292" s="39" t="e">
        <f t="shared" si="929"/>
        <v>#DIV/0!</v>
      </c>
      <c r="EN292" s="39" t="e">
        <f t="shared" si="930"/>
        <v>#DIV/0!</v>
      </c>
      <c r="EO292" s="39" t="e">
        <f t="shared" si="931"/>
        <v>#DIV/0!</v>
      </c>
      <c r="EP292" s="39" t="e">
        <f t="shared" si="932"/>
        <v>#DIV/0!</v>
      </c>
      <c r="EQ292" s="39" t="e">
        <f t="shared" si="933"/>
        <v>#DIV/0!</v>
      </c>
      <c r="ER292" s="39" t="e">
        <f t="shared" si="934"/>
        <v>#DIV/0!</v>
      </c>
      <c r="ES292" s="58" t="str">
        <f t="shared" si="935"/>
        <v>(OH,F,Cl)-dominate amphibole</v>
      </c>
      <c r="ET292" s="58" t="e">
        <f t="shared" si="936"/>
        <v>#N/A</v>
      </c>
      <c r="EU292" s="56">
        <f t="shared" si="848"/>
        <v>0</v>
      </c>
      <c r="EV292" s="56">
        <f t="shared" si="849"/>
        <v>0</v>
      </c>
      <c r="EW292" s="56">
        <f t="shared" si="850"/>
        <v>0</v>
      </c>
      <c r="EX292" s="56">
        <f t="shared" si="851"/>
        <v>0</v>
      </c>
      <c r="EY292" s="56">
        <f t="shared" si="852"/>
        <v>0</v>
      </c>
      <c r="EZ292" s="56">
        <f t="shared" si="853"/>
        <v>0</v>
      </c>
      <c r="FA292" s="39">
        <f t="shared" si="854"/>
        <v>0</v>
      </c>
      <c r="FB292" s="39">
        <f t="shared" si="855"/>
        <v>0</v>
      </c>
      <c r="FC292" s="54">
        <f t="shared" si="856"/>
        <v>0</v>
      </c>
      <c r="FD292" s="54">
        <f t="shared" si="857"/>
        <v>0</v>
      </c>
      <c r="FE292" s="39">
        <f t="shared" si="858"/>
        <v>0</v>
      </c>
      <c r="FF292" s="54">
        <f t="shared" si="859"/>
        <v>0</v>
      </c>
      <c r="FG292" s="39">
        <f t="shared" si="860"/>
        <v>0</v>
      </c>
      <c r="FH292" s="39">
        <f t="shared" si="937"/>
        <v>0</v>
      </c>
      <c r="FI292" s="39">
        <f t="shared" si="938"/>
        <v>0</v>
      </c>
      <c r="FJ292" s="39">
        <f t="shared" si="939"/>
        <v>0</v>
      </c>
      <c r="FK292" s="39" t="e">
        <f t="shared" si="940"/>
        <v>#DIV/0!</v>
      </c>
      <c r="FL292" s="39" t="e">
        <f t="shared" si="941"/>
        <v>#DIV/0!</v>
      </c>
      <c r="FM292" s="39" t="e">
        <f t="shared" si="942"/>
        <v>#DIV/0!</v>
      </c>
      <c r="FN292" s="39">
        <f t="shared" si="943"/>
        <v>1</v>
      </c>
      <c r="FO292" s="39">
        <f t="shared" si="861"/>
        <v>0</v>
      </c>
      <c r="FP292" s="39">
        <f t="shared" si="862"/>
        <v>0</v>
      </c>
      <c r="FQ292" s="39">
        <f t="shared" si="863"/>
        <v>0</v>
      </c>
      <c r="FR292" s="39">
        <f t="shared" si="944"/>
        <v>0</v>
      </c>
      <c r="FS292" s="39">
        <f t="shared" si="945"/>
        <v>0</v>
      </c>
      <c r="FU292" s="39" t="e">
        <f t="shared" si="946"/>
        <v>#DIV/0!</v>
      </c>
      <c r="FV292" s="39" t="e">
        <f t="shared" si="947"/>
        <v>#DIV/0!</v>
      </c>
      <c r="FW292" s="39" t="e">
        <f t="shared" si="948"/>
        <v>#DIV/0!</v>
      </c>
      <c r="FY292" s="39" t="e">
        <f t="shared" si="949"/>
        <v>#DIV/0!</v>
      </c>
      <c r="FZ292" s="39" t="e">
        <f t="shared" si="950"/>
        <v>#DIV/0!</v>
      </c>
      <c r="GA292" s="39" t="e">
        <f t="shared" si="951"/>
        <v>#DIV/0!</v>
      </c>
      <c r="GB292" s="39" t="e">
        <f t="shared" si="952"/>
        <v>#DIV/0!</v>
      </c>
      <c r="GC292" s="39" t="e">
        <f t="shared" si="953"/>
        <v>#DIV/0!</v>
      </c>
      <c r="GD292" s="39" t="e">
        <f t="shared" si="954"/>
        <v>#DIV/0!</v>
      </c>
      <c r="GE292" s="39" t="e">
        <f t="shared" si="955"/>
        <v>#DIV/0!</v>
      </c>
      <c r="GF292" s="39" t="e">
        <f t="shared" si="956"/>
        <v>#DIV/0!</v>
      </c>
      <c r="GG292" s="39" t="e">
        <f t="shared" si="957"/>
        <v>#DIV/0!</v>
      </c>
      <c r="GH292" s="39" t="e">
        <f t="shared" si="958"/>
        <v>#DIV/0!</v>
      </c>
      <c r="GI292" s="39"/>
      <c r="GJ292" s="39" t="e">
        <f t="shared" si="959"/>
        <v>#DIV/0!</v>
      </c>
      <c r="GK292" s="39" t="e">
        <f t="shared" si="960"/>
        <v>#DIV/0!</v>
      </c>
      <c r="GL292" s="39" t="e">
        <f t="shared" si="961"/>
        <v>#DIV/0!</v>
      </c>
      <c r="GM292" s="39" t="e">
        <f t="shared" si="962"/>
        <v>#DIV/0!</v>
      </c>
      <c r="GN292" s="39" t="e">
        <f t="shared" si="963"/>
        <v>#DIV/0!</v>
      </c>
      <c r="GO292" s="57"/>
      <c r="GP292" s="57" t="e">
        <f t="shared" si="964"/>
        <v>#DIV/0!</v>
      </c>
      <c r="GQ292" s="59" t="e">
        <f t="shared" si="965"/>
        <v>#DIV/0!</v>
      </c>
      <c r="GR292" s="41" t="e">
        <f t="shared" si="966"/>
        <v>#DIV/0!</v>
      </c>
      <c r="GS292" s="57" t="e">
        <f t="shared" si="967"/>
        <v>#DIV/0!</v>
      </c>
      <c r="GT292" s="57" t="e">
        <f t="shared" si="968"/>
        <v>#DIV/0!</v>
      </c>
      <c r="GU292" s="57" t="e">
        <f t="shared" si="969"/>
        <v>#DIV/0!</v>
      </c>
      <c r="GV292" s="57"/>
      <c r="GW292" s="42" t="e">
        <f t="shared" si="970"/>
        <v>#DIV/0!</v>
      </c>
      <c r="GX292" s="42" t="e">
        <f t="shared" si="971"/>
        <v>#DIV/0!</v>
      </c>
      <c r="GY292" s="42" t="e">
        <f t="shared" si="972"/>
        <v>#DIV/0!</v>
      </c>
      <c r="GZ292" s="57"/>
      <c r="HA292" s="2" t="e">
        <f t="shared" si="973"/>
        <v>#DIV/0!</v>
      </c>
      <c r="HB292" s="2" t="e">
        <f t="shared" si="974"/>
        <v>#DIV/0!</v>
      </c>
      <c r="HC292" s="2" t="e">
        <f t="shared" si="975"/>
        <v>#DIV/0!</v>
      </c>
      <c r="HD292" s="2" t="e">
        <f t="shared" si="976"/>
        <v>#DIV/0!</v>
      </c>
      <c r="HE292" s="2" t="e">
        <f t="shared" si="977"/>
        <v>#DIV/0!</v>
      </c>
      <c r="HF292" s="2" t="e">
        <f t="shared" si="978"/>
        <v>#DIV/0!</v>
      </c>
      <c r="HG292" s="2" t="e">
        <f t="shared" si="979"/>
        <v>#DIV/0!</v>
      </c>
      <c r="HH292" s="2" t="e">
        <f t="shared" si="980"/>
        <v>#DIV/0!</v>
      </c>
      <c r="HI292" s="2" t="e">
        <f t="shared" si="981"/>
        <v>#DIV/0!</v>
      </c>
      <c r="HJ292" s="11" t="e">
        <f t="shared" si="982"/>
        <v>#DIV/0!</v>
      </c>
      <c r="HK292" s="60" t="e">
        <f t="shared" si="983"/>
        <v>#DIV/0!</v>
      </c>
      <c r="HL292" s="57"/>
      <c r="HM292" s="57" t="e">
        <f t="shared" si="984"/>
        <v>#DIV/0!</v>
      </c>
      <c r="HN292" s="57" t="e">
        <f t="shared" si="985"/>
        <v>#DIV/0!</v>
      </c>
      <c r="HO292" s="57" t="e">
        <f t="shared" si="986"/>
        <v>#DIV/0!</v>
      </c>
      <c r="HP292" s="57" t="e">
        <f t="shared" si="987"/>
        <v>#DIV/0!</v>
      </c>
      <c r="HQ292" s="57" t="e">
        <f t="shared" si="988"/>
        <v>#DIV/0!</v>
      </c>
      <c r="HR292" s="57"/>
      <c r="HS292" s="57" t="e">
        <f t="shared" si="989"/>
        <v>#DIV/0!</v>
      </c>
      <c r="HT292" s="57" t="e">
        <f t="shared" si="990"/>
        <v>#DIV/0!</v>
      </c>
      <c r="HU292" s="57" t="e">
        <f t="shared" si="991"/>
        <v>#DIV/0!</v>
      </c>
      <c r="HV292" s="57" t="e">
        <f t="shared" si="992"/>
        <v>#DIV/0!</v>
      </c>
      <c r="HW292" s="57" t="e">
        <f t="shared" si="993"/>
        <v>#DIV/0!</v>
      </c>
      <c r="HX292" s="57"/>
      <c r="HY292" s="57" t="e">
        <f t="shared" si="994"/>
        <v>#DIV/0!</v>
      </c>
      <c r="HZ292" s="57" t="e">
        <f t="shared" si="995"/>
        <v>#DIV/0!</v>
      </c>
      <c r="IA292" s="57"/>
      <c r="IB292" s="61">
        <f t="shared" si="996"/>
        <v>0</v>
      </c>
      <c r="IC292" s="57" t="str">
        <f t="shared" si="997"/>
        <v/>
      </c>
      <c r="ID292" s="42"/>
      <c r="IE292" s="2" t="str">
        <f t="shared" si="998"/>
        <v/>
      </c>
      <c r="IF292" s="60" t="e">
        <f t="shared" si="999"/>
        <v>#DIV/0!</v>
      </c>
      <c r="IG292" s="60" t="str">
        <f t="shared" si="1000"/>
        <v/>
      </c>
      <c r="IH292" s="60" t="str">
        <f t="shared" si="1001"/>
        <v>zinco-</v>
      </c>
      <c r="II292" s="60" t="str">
        <f t="shared" si="1002"/>
        <v>mangano-</v>
      </c>
      <c r="IJ292" s="60" t="e">
        <f t="shared" si="1003"/>
        <v>#DIV/0!</v>
      </c>
      <c r="IK292" s="60" t="e">
        <f t="shared" si="1004"/>
        <v>#DIV/0!</v>
      </c>
      <c r="IL292" s="60" t="e">
        <f t="shared" si="1005"/>
        <v>#DIV/0!</v>
      </c>
      <c r="IM292" s="60" t="e">
        <f t="shared" si="1006"/>
        <v>#DIV/0!</v>
      </c>
      <c r="IN292" s="60" t="str">
        <f t="shared" si="1007"/>
        <v/>
      </c>
      <c r="IO292" s="60" t="str">
        <f t="shared" si="1008"/>
        <v/>
      </c>
      <c r="IP292" s="57"/>
      <c r="IQ292" s="57" t="str">
        <f t="shared" si="1009"/>
        <v>ERROR!!</v>
      </c>
    </row>
    <row r="293" spans="24:251">
      <c r="X293" s="29">
        <f t="shared" si="865"/>
        <v>0</v>
      </c>
      <c r="Y293" s="29">
        <f t="shared" si="866"/>
        <v>0</v>
      </c>
      <c r="Z293" s="29" t="e">
        <f t="shared" si="867"/>
        <v>#DIV/0!</v>
      </c>
      <c r="AA293" s="29" t="e">
        <f t="shared" si="868"/>
        <v>#DIV/0!</v>
      </c>
      <c r="AB293" s="29" t="e">
        <f t="shared" si="869"/>
        <v>#DIV/0!</v>
      </c>
      <c r="AC293" s="29" t="e">
        <f t="shared" si="870"/>
        <v>#DIV/0!</v>
      </c>
      <c r="AF293" s="23">
        <v>60.084299999999999</v>
      </c>
      <c r="AG293" s="23">
        <v>79.878799999999998</v>
      </c>
      <c r="AH293" s="23">
        <v>101.96120000000001</v>
      </c>
      <c r="AI293" s="23">
        <v>151.99039999999999</v>
      </c>
      <c r="AJ293" s="23">
        <v>159.69</v>
      </c>
      <c r="AK293" s="23">
        <v>71.846400000000003</v>
      </c>
      <c r="AL293" s="23">
        <v>70.9375</v>
      </c>
      <c r="AM293" s="23">
        <v>40.304400000000001</v>
      </c>
      <c r="AN293" s="23">
        <v>56.077399999999997</v>
      </c>
      <c r="AO293" s="23">
        <v>61.978999999999999</v>
      </c>
      <c r="AP293" s="23">
        <v>94.195999999999998</v>
      </c>
      <c r="AQ293" s="23">
        <v>18.998000000000001</v>
      </c>
      <c r="AR293" s="23">
        <v>35.450000000000003</v>
      </c>
      <c r="AS293" s="23">
        <v>29.88</v>
      </c>
      <c r="AT293" s="23">
        <v>74.691999999999993</v>
      </c>
      <c r="AU293" s="23">
        <v>81.39</v>
      </c>
      <c r="AX293" s="54">
        <f t="shared" si="871"/>
        <v>0</v>
      </c>
      <c r="AY293" s="54">
        <f t="shared" si="872"/>
        <v>0</v>
      </c>
      <c r="AZ293" s="54">
        <f t="shared" si="873"/>
        <v>0</v>
      </c>
      <c r="BA293" s="54">
        <f t="shared" si="874"/>
        <v>0</v>
      </c>
      <c r="BB293" s="54">
        <f t="shared" si="875"/>
        <v>0</v>
      </c>
      <c r="BC293" s="54">
        <f t="shared" si="876"/>
        <v>0</v>
      </c>
      <c r="BD293" s="54">
        <f t="shared" si="877"/>
        <v>0</v>
      </c>
      <c r="BE293" s="54">
        <f t="shared" si="878"/>
        <v>0</v>
      </c>
      <c r="BF293" s="54">
        <f t="shared" si="879"/>
        <v>0</v>
      </c>
      <c r="BG293" s="54">
        <f t="shared" si="880"/>
        <v>0</v>
      </c>
      <c r="BH293" s="54">
        <f t="shared" si="881"/>
        <v>0</v>
      </c>
      <c r="BI293" s="54">
        <f t="shared" si="882"/>
        <v>0</v>
      </c>
      <c r="BJ293" s="54">
        <f t="shared" si="883"/>
        <v>0</v>
      </c>
      <c r="BK293" s="54">
        <f t="shared" si="884"/>
        <v>0</v>
      </c>
      <c r="BL293" s="54">
        <f t="shared" si="885"/>
        <v>0</v>
      </c>
      <c r="BM293" s="42"/>
      <c r="BO293" s="54">
        <f>'Norm-coeff'!$C$2+$AX293*'Norm-coeff'!$D$2+$AY293*'Norm-coeff'!$E$2+$AZ293*'Norm-coeff'!$F$2+$BA293*'Norm-coeff'!$G$2+$BB293*'Norm-coeff'!$H$2+$BC293*'Norm-coeff'!$I$2+$BD293*'Norm-coeff'!$J$2+$BE293*'Norm-coeff'!$K$2+$BF293*'Norm-coeff'!$L$2+$BG293*'Norm-coeff'!$M$2+$BH293*'Norm-coeff'!$N$2+$BI293*'Norm-coeff'!$O$2</f>
        <v>5.4045421474420303</v>
      </c>
      <c r="BP293" s="54">
        <f>'Norm-coeff'!$C$3+$AX293*'Norm-coeff'!$D$3+$AY293*'Norm-coeff'!$E$3+$AZ293*'Norm-coeff'!$F$3+$BA293*'Norm-coeff'!$G$3+$BB293*'Norm-coeff'!$H$3+$BC293*'Norm-coeff'!$I$3+$BD293*'Norm-coeff'!$J$3+$BE293*'Norm-coeff'!$K$3+$BF293*'Norm-coeff'!$L$3+$BG293*'Norm-coeff'!$M$3+$BH293*'Norm-coeff'!$N$3+$BI293*'Norm-coeff'!$O$3</f>
        <v>3.15319116612705</v>
      </c>
      <c r="BQ293" s="54">
        <f>'Norm-coeff'!$C$4+$AX293*'Norm-coeff'!$D$4+$AY293*'Norm-coeff'!$E$4+$AZ293*'Norm-coeff'!$F$4+$BA293*'Norm-coeff'!$G$4+$BB293*'Norm-coeff'!$H$4+$BC293*'Norm-coeff'!$I$4+$BD293*'Norm-coeff'!$J$4+$BE293*'Norm-coeff'!$K$4+$BF293*'Norm-coeff'!$L$4+$BG293*'Norm-coeff'!$M$4+$BH293*'Norm-coeff'!$N$4+$BI293*'Norm-coeff'!$O$4</f>
        <v>1.42115649462768</v>
      </c>
      <c r="BR293" s="54">
        <f>'Norm-coeff'!$C$5+$AX293*'Norm-coeff'!$D$5+$AY293*'Norm-coeff'!$E$5+$AZ293*'Norm-coeff'!$F$5+$BA293*'Norm-coeff'!$G$5+$BB293*'Norm-coeff'!$H$5+$BC293*'Norm-coeff'!$I$5+$BD293*'Norm-coeff'!$J$5+$BE293*'Norm-coeff'!$K$5+$BF293*'Norm-coeff'!$L$5+$BG293*'Norm-coeff'!$M$5+$BH293*'Norm-coeff'!$N$5+$BI293*'Norm-coeff'!$O$5</f>
        <v>1.0553329241296201</v>
      </c>
      <c r="BS293" s="54">
        <f>'Norm-coeff'!$C$6+$AX293*'Norm-coeff'!$D$6+$AY293*'Norm-coeff'!$E$6+$AZ293*'Norm-coeff'!$F$6+$BA293*'Norm-coeff'!$G$6+$BB293*'Norm-coeff'!$H$6+$BC293*'Norm-coeff'!$I$6+$BD293*'Norm-coeff'!$J$6+$BE293*'Norm-coeff'!$K$6+$BF293*'Norm-coeff'!$L$6+$BG293*'Norm-coeff'!$M$6+$BH293*'Norm-coeff'!$N$6+$BI293*'Norm-coeff'!$O$6</f>
        <v>-1.48700885495103E-2</v>
      </c>
      <c r="BT293" s="54">
        <f>'Norm-coeff'!$C$7+$AX293*'Norm-coeff'!$D$7+$AY293*'Norm-coeff'!$E$7+$AZ293*'Norm-coeff'!$F$7+$BA293*'Norm-coeff'!$G$7+$BB293*'Norm-coeff'!$H$7+$BC293*'Norm-coeff'!$I$7+$BD293*'Norm-coeff'!$J$7+$BE293*'Norm-coeff'!$K$7+$BF293*'Norm-coeff'!$L$7+$BG293*'Norm-coeff'!$M$7+$BH293*'Norm-coeff'!$N$7+$BI293*'Norm-coeff'!$O$7</f>
        <v>2.0907583608832998</v>
      </c>
      <c r="BU293" s="54">
        <f>'Norm-coeff'!$C$8+$AX293*'Norm-coeff'!$D$8+$AY293*'Norm-coeff'!$E$8+$AZ293*'Norm-coeff'!$F$8+$BA293*'Norm-coeff'!$G$8+$BB293*'Norm-coeff'!$H$8+$BC293*'Norm-coeff'!$I$8+$BD293*'Norm-coeff'!$J$8+$BE293*'Norm-coeff'!$K$8+$BF293*'Norm-coeff'!$L$8+$BG293*'Norm-coeff'!$M$8+$BH293*'Norm-coeff'!$N$8+$BI293*'Norm-coeff'!$O$8</f>
        <v>0.65894159836244504</v>
      </c>
      <c r="BV293" s="54">
        <f>'Norm-coeff'!$C$9+$AX293*'Norm-coeff'!$D$9+$AY293*'Norm-coeff'!$E$9+$AZ293*'Norm-coeff'!$F$9+$BA293*'Norm-coeff'!$G$9+$BB293*'Norm-coeff'!$H$9+$BC293*'Norm-coeff'!$I$9+$BD293*'Norm-coeff'!$J$9+$BE293*'Norm-coeff'!$K$9+$BF293*'Norm-coeff'!$L$9+$BG293*'Norm-coeff'!$M$9+$BH293*'Norm-coeff'!$N$9+$BI293*'Norm-coeff'!$O$9</f>
        <v>1.48961085014701</v>
      </c>
      <c r="BW293" s="54">
        <f>'Norm-coeff'!$C$10+$AX293*'Norm-coeff'!$D$10+$AY293*'Norm-coeff'!$E$10+$AZ293*'Norm-coeff'!$F$10+$BA293*'Norm-coeff'!$G$10+$BB293*'Norm-coeff'!$H$10+$BC293*'Norm-coeff'!$I$10+$BD293*'Norm-coeff'!$J$10+$BE293*'Norm-coeff'!$K$10+$BF293*'Norm-coeff'!$L$10+$BG293*'Norm-coeff'!$M$10+$BH293*'Norm-coeff'!$N$10+$BI293*'Norm-coeff'!$O$10</f>
        <v>1.42058735749591</v>
      </c>
      <c r="BX293" s="54">
        <f>'Norm-coeff'!$C$11+$AX293*'Norm-coeff'!$D$11+$AY293*'Norm-coeff'!$E$11+$AZ293*'Norm-coeff'!$F$11+$BA293*'Norm-coeff'!$G$11+$BB293*'Norm-coeff'!$H$11+$BC293*'Norm-coeff'!$I$11+$BD293*'Norm-coeff'!$J$11+$BE293*'Norm-coeff'!$K$11+$BF293*'Norm-coeff'!$L$11+$BG293*'Norm-coeff'!$M$11+$BH293*'Norm-coeff'!$N$11+$BI293*'Norm-coeff'!$O$11</f>
        <v>0.221233014421479</v>
      </c>
      <c r="BY293" s="54">
        <f>'Norm-coeff'!$C$12+$AX293*'Norm-coeff'!$D$12+$AY293*'Norm-coeff'!$E$12+$AZ293*'Norm-coeff'!$F$12+$BA293*'Norm-coeff'!$G$12+$BB293*'Norm-coeff'!$H$12+$BC293*'Norm-coeff'!$I$12+$BD293*'Norm-coeff'!$J$12+$BE293*'Norm-coeff'!$K$12+$BF293*'Norm-coeff'!$L$12+$BG293*'Norm-coeff'!$M$12+$BH293*'Norm-coeff'!$N$12+$BI293*'Norm-coeff'!$O$12</f>
        <v>0.283527502056037</v>
      </c>
      <c r="BZ293" s="54">
        <f>'Norm-coeff'!$C$13+$AX293*'Norm-coeff'!$D$13+$AY293*'Norm-coeff'!$E$13+$AZ293*'Norm-coeff'!$F$13+$BA293*'Norm-coeff'!$G$13+$BB293*'Norm-coeff'!$H$13+$BC293*'Norm-coeff'!$I$13+$BD293*'Norm-coeff'!$J$13+$BE293*'Norm-coeff'!$K$13+$BF293*'Norm-coeff'!$L$13+$BG293*'Norm-coeff'!$M$13+$BH293*'Norm-coeff'!$N$13+$BI293*'Norm-coeff'!$O$13</f>
        <v>-4.1864930554451202E-2</v>
      </c>
      <c r="CA293" s="54">
        <f>'Norm-coeff'!$C$14+$AX293*'Norm-coeff'!$D$14+$AY293*'Norm-coeff'!$E$14+$AZ293*'Norm-coeff'!$F$14+$BA293*'Norm-coeff'!$G$14+$BB293*'Norm-coeff'!$H$14+$BC293*'Norm-coeff'!$I$14+$BD293*'Norm-coeff'!$J$14+$BE293*'Norm-coeff'!$K$14+$BF293*'Norm-coeff'!$L$14+$BG293*'Norm-coeff'!$M$14+$BH293*'Norm-coeff'!$N$14+$BI293*'Norm-coeff'!$O$14</f>
        <v>4.2526983164477103</v>
      </c>
      <c r="CC293" s="54">
        <f t="shared" si="1010"/>
        <v>0</v>
      </c>
      <c r="CG293" s="54">
        <f t="shared" si="886"/>
        <v>0</v>
      </c>
      <c r="CH293" s="54">
        <f t="shared" si="864"/>
        <v>0</v>
      </c>
      <c r="CI293" s="54">
        <f t="shared" si="887"/>
        <v>0</v>
      </c>
      <c r="CJ293" s="56">
        <f t="shared" si="888"/>
        <v>0</v>
      </c>
      <c r="CK293" s="54">
        <f t="shared" si="889"/>
        <v>0</v>
      </c>
      <c r="CL293" s="54">
        <f t="shared" si="890"/>
        <v>0</v>
      </c>
      <c r="CM293" s="54">
        <f t="shared" si="891"/>
        <v>0</v>
      </c>
      <c r="CN293" s="54">
        <f t="shared" si="892"/>
        <v>0</v>
      </c>
      <c r="CO293" s="54">
        <f t="shared" si="893"/>
        <v>0</v>
      </c>
      <c r="CP293" s="54">
        <f t="shared" si="894"/>
        <v>0</v>
      </c>
      <c r="CQ293" s="54">
        <f t="shared" si="895"/>
        <v>0</v>
      </c>
      <c r="CR293" s="54">
        <f t="shared" si="896"/>
        <v>0</v>
      </c>
      <c r="CS293" s="54">
        <f t="shared" si="897"/>
        <v>0</v>
      </c>
      <c r="CU293" s="54">
        <f t="shared" si="898"/>
        <v>0</v>
      </c>
      <c r="CV293" s="54">
        <f t="shared" si="899"/>
        <v>0</v>
      </c>
      <c r="CW293" s="54">
        <f t="shared" si="900"/>
        <v>0</v>
      </c>
      <c r="CX293" s="54">
        <f t="shared" si="901"/>
        <v>0</v>
      </c>
      <c r="CZ293" s="54">
        <f t="shared" si="902"/>
        <v>0</v>
      </c>
      <c r="DA293" s="54">
        <f t="shared" si="903"/>
        <v>0</v>
      </c>
      <c r="DB293" s="54">
        <f t="shared" si="904"/>
        <v>0</v>
      </c>
      <c r="DC293" s="54">
        <f t="shared" si="905"/>
        <v>0</v>
      </c>
      <c r="DD293" s="54">
        <f t="shared" si="906"/>
        <v>0</v>
      </c>
      <c r="DE293" s="54">
        <f t="shared" si="907"/>
        <v>0</v>
      </c>
      <c r="DF293" s="54">
        <f t="shared" si="908"/>
        <v>0</v>
      </c>
      <c r="DG293" s="54">
        <f t="shared" si="909"/>
        <v>2</v>
      </c>
      <c r="DH293" s="71">
        <f t="shared" si="910"/>
        <v>0</v>
      </c>
      <c r="DI293" s="71">
        <f t="shared" si="911"/>
        <v>0</v>
      </c>
      <c r="DJ293" s="54">
        <f t="shared" si="912"/>
        <v>0</v>
      </c>
      <c r="DK293" s="54">
        <f t="shared" si="913"/>
        <v>2</v>
      </c>
      <c r="DL293" s="4">
        <f t="shared" si="838"/>
        <v>0</v>
      </c>
      <c r="DM293" s="3">
        <f t="shared" si="914"/>
        <v>0</v>
      </c>
      <c r="DN293" s="3">
        <f t="shared" si="915"/>
        <v>0</v>
      </c>
      <c r="DO293" s="4" t="e">
        <f t="shared" si="916"/>
        <v>#DIV/0!</v>
      </c>
      <c r="DP293" s="57"/>
      <c r="DQ293" s="57"/>
      <c r="DR293" s="56">
        <f t="shared" si="839"/>
        <v>2</v>
      </c>
      <c r="DS293" s="56">
        <f t="shared" si="840"/>
        <v>0</v>
      </c>
      <c r="DT293" s="38">
        <f t="shared" si="841"/>
        <v>0</v>
      </c>
      <c r="DU293" s="38">
        <f t="shared" si="917"/>
        <v>2</v>
      </c>
      <c r="DV293" s="38">
        <f t="shared" si="842"/>
        <v>0</v>
      </c>
      <c r="DW293" s="39">
        <f t="shared" si="843"/>
        <v>0</v>
      </c>
      <c r="DX293" s="39">
        <f t="shared" si="844"/>
        <v>0</v>
      </c>
      <c r="DY293" s="39">
        <f t="shared" si="845"/>
        <v>0</v>
      </c>
      <c r="DZ293" s="39">
        <f t="shared" si="846"/>
        <v>0</v>
      </c>
      <c r="EA293" s="39">
        <f t="shared" si="847"/>
        <v>0</v>
      </c>
      <c r="EB293" s="37" t="e">
        <f t="shared" si="918"/>
        <v>#DIV/0!</v>
      </c>
      <c r="EC293" s="37" t="e">
        <f t="shared" si="919"/>
        <v>#DIV/0!</v>
      </c>
      <c r="ED293" s="37" t="e">
        <f t="shared" si="920"/>
        <v>#DIV/0!</v>
      </c>
      <c r="EE293" s="37" t="e">
        <f t="shared" si="921"/>
        <v>#DIV/0!</v>
      </c>
      <c r="EF293" s="39" t="e">
        <f t="shared" si="922"/>
        <v>#DIV/0!</v>
      </c>
      <c r="EG293" s="37" t="e">
        <f t="shared" si="923"/>
        <v>#DIV/0!</v>
      </c>
      <c r="EH293" s="37" t="e">
        <f t="shared" si="924"/>
        <v>#DIV/0!</v>
      </c>
      <c r="EI293" s="11" t="b">
        <f t="shared" si="925"/>
        <v>1</v>
      </c>
      <c r="EJ293" s="11" t="b">
        <f t="shared" si="926"/>
        <v>0</v>
      </c>
      <c r="EK293" s="39" t="e">
        <f t="shared" si="927"/>
        <v>#DIV/0!</v>
      </c>
      <c r="EL293" s="39" t="e">
        <f t="shared" si="928"/>
        <v>#DIV/0!</v>
      </c>
      <c r="EM293" s="39" t="e">
        <f t="shared" si="929"/>
        <v>#DIV/0!</v>
      </c>
      <c r="EN293" s="39" t="e">
        <f t="shared" si="930"/>
        <v>#DIV/0!</v>
      </c>
      <c r="EO293" s="39" t="e">
        <f t="shared" si="931"/>
        <v>#DIV/0!</v>
      </c>
      <c r="EP293" s="39" t="e">
        <f t="shared" si="932"/>
        <v>#DIV/0!</v>
      </c>
      <c r="EQ293" s="39" t="e">
        <f t="shared" si="933"/>
        <v>#DIV/0!</v>
      </c>
      <c r="ER293" s="39" t="e">
        <f t="shared" si="934"/>
        <v>#DIV/0!</v>
      </c>
      <c r="ES293" s="58" t="str">
        <f t="shared" si="935"/>
        <v>(OH,F,Cl)-dominate amphibole</v>
      </c>
      <c r="ET293" s="58" t="e">
        <f t="shared" si="936"/>
        <v>#N/A</v>
      </c>
      <c r="EU293" s="56">
        <f t="shared" si="848"/>
        <v>0</v>
      </c>
      <c r="EV293" s="56">
        <f t="shared" si="849"/>
        <v>0</v>
      </c>
      <c r="EW293" s="56">
        <f t="shared" si="850"/>
        <v>0</v>
      </c>
      <c r="EX293" s="56">
        <f t="shared" si="851"/>
        <v>0</v>
      </c>
      <c r="EY293" s="56">
        <f t="shared" si="852"/>
        <v>0</v>
      </c>
      <c r="EZ293" s="56">
        <f t="shared" si="853"/>
        <v>0</v>
      </c>
      <c r="FA293" s="39">
        <f t="shared" si="854"/>
        <v>0</v>
      </c>
      <c r="FB293" s="39">
        <f t="shared" si="855"/>
        <v>0</v>
      </c>
      <c r="FC293" s="54">
        <f t="shared" si="856"/>
        <v>0</v>
      </c>
      <c r="FD293" s="54">
        <f t="shared" si="857"/>
        <v>0</v>
      </c>
      <c r="FE293" s="39">
        <f t="shared" si="858"/>
        <v>0</v>
      </c>
      <c r="FF293" s="54">
        <f t="shared" si="859"/>
        <v>0</v>
      </c>
      <c r="FG293" s="39">
        <f t="shared" si="860"/>
        <v>0</v>
      </c>
      <c r="FH293" s="39">
        <f t="shared" si="937"/>
        <v>0</v>
      </c>
      <c r="FI293" s="39">
        <f t="shared" si="938"/>
        <v>0</v>
      </c>
      <c r="FJ293" s="39">
        <f t="shared" si="939"/>
        <v>0</v>
      </c>
      <c r="FK293" s="39" t="e">
        <f t="shared" si="940"/>
        <v>#DIV/0!</v>
      </c>
      <c r="FL293" s="39" t="e">
        <f t="shared" si="941"/>
        <v>#DIV/0!</v>
      </c>
      <c r="FM293" s="39" t="e">
        <f t="shared" si="942"/>
        <v>#DIV/0!</v>
      </c>
      <c r="FN293" s="39">
        <f t="shared" si="943"/>
        <v>1</v>
      </c>
      <c r="FO293" s="39">
        <f t="shared" si="861"/>
        <v>0</v>
      </c>
      <c r="FP293" s="39">
        <f t="shared" si="862"/>
        <v>0</v>
      </c>
      <c r="FQ293" s="39">
        <f t="shared" si="863"/>
        <v>0</v>
      </c>
      <c r="FR293" s="39">
        <f t="shared" si="944"/>
        <v>0</v>
      </c>
      <c r="FS293" s="39">
        <f t="shared" si="945"/>
        <v>0</v>
      </c>
      <c r="FU293" s="39" t="e">
        <f t="shared" si="946"/>
        <v>#DIV/0!</v>
      </c>
      <c r="FV293" s="39" t="e">
        <f t="shared" si="947"/>
        <v>#DIV/0!</v>
      </c>
      <c r="FW293" s="39" t="e">
        <f t="shared" si="948"/>
        <v>#DIV/0!</v>
      </c>
      <c r="FY293" s="39" t="e">
        <f t="shared" si="949"/>
        <v>#DIV/0!</v>
      </c>
      <c r="FZ293" s="39" t="e">
        <f t="shared" si="950"/>
        <v>#DIV/0!</v>
      </c>
      <c r="GA293" s="39" t="e">
        <f t="shared" si="951"/>
        <v>#DIV/0!</v>
      </c>
      <c r="GB293" s="39" t="e">
        <f t="shared" si="952"/>
        <v>#DIV/0!</v>
      </c>
      <c r="GC293" s="39" t="e">
        <f t="shared" si="953"/>
        <v>#DIV/0!</v>
      </c>
      <c r="GD293" s="39" t="e">
        <f t="shared" si="954"/>
        <v>#DIV/0!</v>
      </c>
      <c r="GE293" s="39" t="e">
        <f t="shared" si="955"/>
        <v>#DIV/0!</v>
      </c>
      <c r="GF293" s="39" t="e">
        <f t="shared" si="956"/>
        <v>#DIV/0!</v>
      </c>
      <c r="GG293" s="39" t="e">
        <f t="shared" si="957"/>
        <v>#DIV/0!</v>
      </c>
      <c r="GH293" s="39" t="e">
        <f t="shared" si="958"/>
        <v>#DIV/0!</v>
      </c>
      <c r="GI293" s="39"/>
      <c r="GJ293" s="39" t="e">
        <f t="shared" si="959"/>
        <v>#DIV/0!</v>
      </c>
      <c r="GK293" s="39" t="e">
        <f t="shared" si="960"/>
        <v>#DIV/0!</v>
      </c>
      <c r="GL293" s="39" t="e">
        <f t="shared" si="961"/>
        <v>#DIV/0!</v>
      </c>
      <c r="GM293" s="39" t="e">
        <f t="shared" si="962"/>
        <v>#DIV/0!</v>
      </c>
      <c r="GN293" s="39" t="e">
        <f t="shared" si="963"/>
        <v>#DIV/0!</v>
      </c>
      <c r="GO293" s="57"/>
      <c r="GP293" s="57" t="e">
        <f t="shared" si="964"/>
        <v>#DIV/0!</v>
      </c>
      <c r="GQ293" s="59" t="e">
        <f t="shared" si="965"/>
        <v>#DIV/0!</v>
      </c>
      <c r="GR293" s="41" t="e">
        <f t="shared" si="966"/>
        <v>#DIV/0!</v>
      </c>
      <c r="GS293" s="57" t="e">
        <f t="shared" si="967"/>
        <v>#DIV/0!</v>
      </c>
      <c r="GT293" s="57" t="e">
        <f t="shared" si="968"/>
        <v>#DIV/0!</v>
      </c>
      <c r="GU293" s="57" t="e">
        <f t="shared" si="969"/>
        <v>#DIV/0!</v>
      </c>
      <c r="GV293" s="57"/>
      <c r="GW293" s="42" t="e">
        <f t="shared" si="970"/>
        <v>#DIV/0!</v>
      </c>
      <c r="GX293" s="42" t="e">
        <f t="shared" si="971"/>
        <v>#DIV/0!</v>
      </c>
      <c r="GY293" s="42" t="e">
        <f t="shared" si="972"/>
        <v>#DIV/0!</v>
      </c>
      <c r="GZ293" s="57"/>
      <c r="HA293" s="2" t="e">
        <f t="shared" si="973"/>
        <v>#DIV/0!</v>
      </c>
      <c r="HB293" s="2" t="e">
        <f t="shared" si="974"/>
        <v>#DIV/0!</v>
      </c>
      <c r="HC293" s="2" t="e">
        <f t="shared" si="975"/>
        <v>#DIV/0!</v>
      </c>
      <c r="HD293" s="2" t="e">
        <f t="shared" si="976"/>
        <v>#DIV/0!</v>
      </c>
      <c r="HE293" s="2" t="e">
        <f t="shared" si="977"/>
        <v>#DIV/0!</v>
      </c>
      <c r="HF293" s="2" t="e">
        <f t="shared" si="978"/>
        <v>#DIV/0!</v>
      </c>
      <c r="HG293" s="2" t="e">
        <f t="shared" si="979"/>
        <v>#DIV/0!</v>
      </c>
      <c r="HH293" s="2" t="e">
        <f t="shared" si="980"/>
        <v>#DIV/0!</v>
      </c>
      <c r="HI293" s="2" t="e">
        <f t="shared" si="981"/>
        <v>#DIV/0!</v>
      </c>
      <c r="HJ293" s="11" t="e">
        <f t="shared" si="982"/>
        <v>#DIV/0!</v>
      </c>
      <c r="HK293" s="60" t="e">
        <f t="shared" si="983"/>
        <v>#DIV/0!</v>
      </c>
      <c r="HL293" s="57"/>
      <c r="HM293" s="57" t="e">
        <f t="shared" si="984"/>
        <v>#DIV/0!</v>
      </c>
      <c r="HN293" s="57" t="e">
        <f t="shared" si="985"/>
        <v>#DIV/0!</v>
      </c>
      <c r="HO293" s="57" t="e">
        <f t="shared" si="986"/>
        <v>#DIV/0!</v>
      </c>
      <c r="HP293" s="57" t="e">
        <f t="shared" si="987"/>
        <v>#DIV/0!</v>
      </c>
      <c r="HQ293" s="57" t="e">
        <f t="shared" si="988"/>
        <v>#DIV/0!</v>
      </c>
      <c r="HR293" s="57"/>
      <c r="HS293" s="57" t="e">
        <f t="shared" si="989"/>
        <v>#DIV/0!</v>
      </c>
      <c r="HT293" s="57" t="e">
        <f t="shared" si="990"/>
        <v>#DIV/0!</v>
      </c>
      <c r="HU293" s="57" t="e">
        <f t="shared" si="991"/>
        <v>#DIV/0!</v>
      </c>
      <c r="HV293" s="57" t="e">
        <f t="shared" si="992"/>
        <v>#DIV/0!</v>
      </c>
      <c r="HW293" s="57" t="e">
        <f t="shared" si="993"/>
        <v>#DIV/0!</v>
      </c>
      <c r="HX293" s="57"/>
      <c r="HY293" s="57" t="e">
        <f t="shared" si="994"/>
        <v>#DIV/0!</v>
      </c>
      <c r="HZ293" s="57" t="e">
        <f t="shared" si="995"/>
        <v>#DIV/0!</v>
      </c>
      <c r="IA293" s="57"/>
      <c r="IB293" s="61">
        <f t="shared" si="996"/>
        <v>0</v>
      </c>
      <c r="IC293" s="57" t="str">
        <f t="shared" si="997"/>
        <v/>
      </c>
      <c r="ID293" s="42"/>
      <c r="IE293" s="2" t="str">
        <f t="shared" si="998"/>
        <v/>
      </c>
      <c r="IF293" s="60" t="e">
        <f t="shared" si="999"/>
        <v>#DIV/0!</v>
      </c>
      <c r="IG293" s="60" t="str">
        <f t="shared" si="1000"/>
        <v/>
      </c>
      <c r="IH293" s="60" t="str">
        <f t="shared" si="1001"/>
        <v>zinco-</v>
      </c>
      <c r="II293" s="60" t="str">
        <f t="shared" si="1002"/>
        <v>mangano-</v>
      </c>
      <c r="IJ293" s="60" t="e">
        <f t="shared" si="1003"/>
        <v>#DIV/0!</v>
      </c>
      <c r="IK293" s="60" t="e">
        <f t="shared" si="1004"/>
        <v>#DIV/0!</v>
      </c>
      <c r="IL293" s="60" t="e">
        <f t="shared" si="1005"/>
        <v>#DIV/0!</v>
      </c>
      <c r="IM293" s="60" t="e">
        <f t="shared" si="1006"/>
        <v>#DIV/0!</v>
      </c>
      <c r="IN293" s="60" t="str">
        <f t="shared" si="1007"/>
        <v/>
      </c>
      <c r="IO293" s="60" t="str">
        <f t="shared" si="1008"/>
        <v/>
      </c>
      <c r="IP293" s="57"/>
      <c r="IQ293" s="57" t="str">
        <f t="shared" si="1009"/>
        <v>ERROR!!</v>
      </c>
    </row>
    <row r="294" spans="24:251">
      <c r="X294" s="29">
        <f t="shared" si="865"/>
        <v>0</v>
      </c>
      <c r="Y294" s="29">
        <f t="shared" si="866"/>
        <v>0</v>
      </c>
      <c r="Z294" s="29" t="e">
        <f t="shared" si="867"/>
        <v>#DIV/0!</v>
      </c>
      <c r="AA294" s="29" t="e">
        <f t="shared" si="868"/>
        <v>#DIV/0!</v>
      </c>
      <c r="AB294" s="29" t="e">
        <f t="shared" si="869"/>
        <v>#DIV/0!</v>
      </c>
      <c r="AC294" s="29" t="e">
        <f t="shared" si="870"/>
        <v>#DIV/0!</v>
      </c>
      <c r="AF294" s="23">
        <v>60.084299999999999</v>
      </c>
      <c r="AG294" s="23">
        <v>79.878799999999998</v>
      </c>
      <c r="AH294" s="23">
        <v>101.96120000000001</v>
      </c>
      <c r="AI294" s="23">
        <v>151.99039999999999</v>
      </c>
      <c r="AJ294" s="23">
        <v>159.69</v>
      </c>
      <c r="AK294" s="23">
        <v>71.846400000000003</v>
      </c>
      <c r="AL294" s="23">
        <v>70.9375</v>
      </c>
      <c r="AM294" s="23">
        <v>40.304400000000001</v>
      </c>
      <c r="AN294" s="23">
        <v>56.077399999999997</v>
      </c>
      <c r="AO294" s="23">
        <v>61.978999999999999</v>
      </c>
      <c r="AP294" s="23">
        <v>94.195999999999998</v>
      </c>
      <c r="AQ294" s="23">
        <v>18.998000000000001</v>
      </c>
      <c r="AR294" s="23">
        <v>35.450000000000003</v>
      </c>
      <c r="AS294" s="23">
        <v>29.88</v>
      </c>
      <c r="AT294" s="23">
        <v>74.691999999999993</v>
      </c>
      <c r="AU294" s="23">
        <v>81.39</v>
      </c>
      <c r="AX294" s="54">
        <f t="shared" si="871"/>
        <v>0</v>
      </c>
      <c r="AY294" s="54">
        <f t="shared" si="872"/>
        <v>0</v>
      </c>
      <c r="AZ294" s="54">
        <f t="shared" si="873"/>
        <v>0</v>
      </c>
      <c r="BA294" s="54">
        <f t="shared" si="874"/>
        <v>0</v>
      </c>
      <c r="BB294" s="54">
        <f t="shared" si="875"/>
        <v>0</v>
      </c>
      <c r="BC294" s="54">
        <f t="shared" si="876"/>
        <v>0</v>
      </c>
      <c r="BD294" s="54">
        <f t="shared" si="877"/>
        <v>0</v>
      </c>
      <c r="BE294" s="54">
        <f t="shared" si="878"/>
        <v>0</v>
      </c>
      <c r="BF294" s="54">
        <f t="shared" si="879"/>
        <v>0</v>
      </c>
      <c r="BG294" s="54">
        <f t="shared" si="880"/>
        <v>0</v>
      </c>
      <c r="BH294" s="54">
        <f t="shared" si="881"/>
        <v>0</v>
      </c>
      <c r="BI294" s="54">
        <f t="shared" si="882"/>
        <v>0</v>
      </c>
      <c r="BJ294" s="54">
        <f t="shared" si="883"/>
        <v>0</v>
      </c>
      <c r="BK294" s="54">
        <f t="shared" si="884"/>
        <v>0</v>
      </c>
      <c r="BL294" s="54">
        <f t="shared" si="885"/>
        <v>0</v>
      </c>
      <c r="BM294" s="42"/>
      <c r="BO294" s="54">
        <f>'Norm-coeff'!$C$2+$AX294*'Norm-coeff'!$D$2+$AY294*'Norm-coeff'!$E$2+$AZ294*'Norm-coeff'!$F$2+$BA294*'Norm-coeff'!$G$2+$BB294*'Norm-coeff'!$H$2+$BC294*'Norm-coeff'!$I$2+$BD294*'Norm-coeff'!$J$2+$BE294*'Norm-coeff'!$K$2+$BF294*'Norm-coeff'!$L$2+$BG294*'Norm-coeff'!$M$2+$BH294*'Norm-coeff'!$N$2+$BI294*'Norm-coeff'!$O$2</f>
        <v>5.4045421474420303</v>
      </c>
      <c r="BP294" s="54">
        <f>'Norm-coeff'!$C$3+$AX294*'Norm-coeff'!$D$3+$AY294*'Norm-coeff'!$E$3+$AZ294*'Norm-coeff'!$F$3+$BA294*'Norm-coeff'!$G$3+$BB294*'Norm-coeff'!$H$3+$BC294*'Norm-coeff'!$I$3+$BD294*'Norm-coeff'!$J$3+$BE294*'Norm-coeff'!$K$3+$BF294*'Norm-coeff'!$L$3+$BG294*'Norm-coeff'!$M$3+$BH294*'Norm-coeff'!$N$3+$BI294*'Norm-coeff'!$O$3</f>
        <v>3.15319116612705</v>
      </c>
      <c r="BQ294" s="54">
        <f>'Norm-coeff'!$C$4+$AX294*'Norm-coeff'!$D$4+$AY294*'Norm-coeff'!$E$4+$AZ294*'Norm-coeff'!$F$4+$BA294*'Norm-coeff'!$G$4+$BB294*'Norm-coeff'!$H$4+$BC294*'Norm-coeff'!$I$4+$BD294*'Norm-coeff'!$J$4+$BE294*'Norm-coeff'!$K$4+$BF294*'Norm-coeff'!$L$4+$BG294*'Norm-coeff'!$M$4+$BH294*'Norm-coeff'!$N$4+$BI294*'Norm-coeff'!$O$4</f>
        <v>1.42115649462768</v>
      </c>
      <c r="BR294" s="54">
        <f>'Norm-coeff'!$C$5+$AX294*'Norm-coeff'!$D$5+$AY294*'Norm-coeff'!$E$5+$AZ294*'Norm-coeff'!$F$5+$BA294*'Norm-coeff'!$G$5+$BB294*'Norm-coeff'!$H$5+$BC294*'Norm-coeff'!$I$5+$BD294*'Norm-coeff'!$J$5+$BE294*'Norm-coeff'!$K$5+$BF294*'Norm-coeff'!$L$5+$BG294*'Norm-coeff'!$M$5+$BH294*'Norm-coeff'!$N$5+$BI294*'Norm-coeff'!$O$5</f>
        <v>1.0553329241296201</v>
      </c>
      <c r="BS294" s="54">
        <f>'Norm-coeff'!$C$6+$AX294*'Norm-coeff'!$D$6+$AY294*'Norm-coeff'!$E$6+$AZ294*'Norm-coeff'!$F$6+$BA294*'Norm-coeff'!$G$6+$BB294*'Norm-coeff'!$H$6+$BC294*'Norm-coeff'!$I$6+$BD294*'Norm-coeff'!$J$6+$BE294*'Norm-coeff'!$K$6+$BF294*'Norm-coeff'!$L$6+$BG294*'Norm-coeff'!$M$6+$BH294*'Norm-coeff'!$N$6+$BI294*'Norm-coeff'!$O$6</f>
        <v>-1.48700885495103E-2</v>
      </c>
      <c r="BT294" s="54">
        <f>'Norm-coeff'!$C$7+$AX294*'Norm-coeff'!$D$7+$AY294*'Norm-coeff'!$E$7+$AZ294*'Norm-coeff'!$F$7+$BA294*'Norm-coeff'!$G$7+$BB294*'Norm-coeff'!$H$7+$BC294*'Norm-coeff'!$I$7+$BD294*'Norm-coeff'!$J$7+$BE294*'Norm-coeff'!$K$7+$BF294*'Norm-coeff'!$L$7+$BG294*'Norm-coeff'!$M$7+$BH294*'Norm-coeff'!$N$7+$BI294*'Norm-coeff'!$O$7</f>
        <v>2.0907583608832998</v>
      </c>
      <c r="BU294" s="54">
        <f>'Norm-coeff'!$C$8+$AX294*'Norm-coeff'!$D$8+$AY294*'Norm-coeff'!$E$8+$AZ294*'Norm-coeff'!$F$8+$BA294*'Norm-coeff'!$G$8+$BB294*'Norm-coeff'!$H$8+$BC294*'Norm-coeff'!$I$8+$BD294*'Norm-coeff'!$J$8+$BE294*'Norm-coeff'!$K$8+$BF294*'Norm-coeff'!$L$8+$BG294*'Norm-coeff'!$M$8+$BH294*'Norm-coeff'!$N$8+$BI294*'Norm-coeff'!$O$8</f>
        <v>0.65894159836244504</v>
      </c>
      <c r="BV294" s="54">
        <f>'Norm-coeff'!$C$9+$AX294*'Norm-coeff'!$D$9+$AY294*'Norm-coeff'!$E$9+$AZ294*'Norm-coeff'!$F$9+$BA294*'Norm-coeff'!$G$9+$BB294*'Norm-coeff'!$H$9+$BC294*'Norm-coeff'!$I$9+$BD294*'Norm-coeff'!$J$9+$BE294*'Norm-coeff'!$K$9+$BF294*'Norm-coeff'!$L$9+$BG294*'Norm-coeff'!$M$9+$BH294*'Norm-coeff'!$N$9+$BI294*'Norm-coeff'!$O$9</f>
        <v>1.48961085014701</v>
      </c>
      <c r="BW294" s="54">
        <f>'Norm-coeff'!$C$10+$AX294*'Norm-coeff'!$D$10+$AY294*'Norm-coeff'!$E$10+$AZ294*'Norm-coeff'!$F$10+$BA294*'Norm-coeff'!$G$10+$BB294*'Norm-coeff'!$H$10+$BC294*'Norm-coeff'!$I$10+$BD294*'Norm-coeff'!$J$10+$BE294*'Norm-coeff'!$K$10+$BF294*'Norm-coeff'!$L$10+$BG294*'Norm-coeff'!$M$10+$BH294*'Norm-coeff'!$N$10+$BI294*'Norm-coeff'!$O$10</f>
        <v>1.42058735749591</v>
      </c>
      <c r="BX294" s="54">
        <f>'Norm-coeff'!$C$11+$AX294*'Norm-coeff'!$D$11+$AY294*'Norm-coeff'!$E$11+$AZ294*'Norm-coeff'!$F$11+$BA294*'Norm-coeff'!$G$11+$BB294*'Norm-coeff'!$H$11+$BC294*'Norm-coeff'!$I$11+$BD294*'Norm-coeff'!$J$11+$BE294*'Norm-coeff'!$K$11+$BF294*'Norm-coeff'!$L$11+$BG294*'Norm-coeff'!$M$11+$BH294*'Norm-coeff'!$N$11+$BI294*'Norm-coeff'!$O$11</f>
        <v>0.221233014421479</v>
      </c>
      <c r="BY294" s="54">
        <f>'Norm-coeff'!$C$12+$AX294*'Norm-coeff'!$D$12+$AY294*'Norm-coeff'!$E$12+$AZ294*'Norm-coeff'!$F$12+$BA294*'Norm-coeff'!$G$12+$BB294*'Norm-coeff'!$H$12+$BC294*'Norm-coeff'!$I$12+$BD294*'Norm-coeff'!$J$12+$BE294*'Norm-coeff'!$K$12+$BF294*'Norm-coeff'!$L$12+$BG294*'Norm-coeff'!$M$12+$BH294*'Norm-coeff'!$N$12+$BI294*'Norm-coeff'!$O$12</f>
        <v>0.283527502056037</v>
      </c>
      <c r="BZ294" s="54">
        <f>'Norm-coeff'!$C$13+$AX294*'Norm-coeff'!$D$13+$AY294*'Norm-coeff'!$E$13+$AZ294*'Norm-coeff'!$F$13+$BA294*'Norm-coeff'!$G$13+$BB294*'Norm-coeff'!$H$13+$BC294*'Norm-coeff'!$I$13+$BD294*'Norm-coeff'!$J$13+$BE294*'Norm-coeff'!$K$13+$BF294*'Norm-coeff'!$L$13+$BG294*'Norm-coeff'!$M$13+$BH294*'Norm-coeff'!$N$13+$BI294*'Norm-coeff'!$O$13</f>
        <v>-4.1864930554451202E-2</v>
      </c>
      <c r="CA294" s="54">
        <f>'Norm-coeff'!$C$14+$AX294*'Norm-coeff'!$D$14+$AY294*'Norm-coeff'!$E$14+$AZ294*'Norm-coeff'!$F$14+$BA294*'Norm-coeff'!$G$14+$BB294*'Norm-coeff'!$H$14+$BC294*'Norm-coeff'!$I$14+$BD294*'Norm-coeff'!$J$14+$BE294*'Norm-coeff'!$K$14+$BF294*'Norm-coeff'!$L$14+$BG294*'Norm-coeff'!$M$14+$BH294*'Norm-coeff'!$N$14+$BI294*'Norm-coeff'!$O$14</f>
        <v>4.2526983164477103</v>
      </c>
      <c r="CC294" s="54">
        <f t="shared" si="1010"/>
        <v>0</v>
      </c>
      <c r="CG294" s="54">
        <f t="shared" si="886"/>
        <v>0</v>
      </c>
      <c r="CH294" s="54">
        <f t="shared" si="864"/>
        <v>0</v>
      </c>
      <c r="CI294" s="54">
        <f t="shared" si="887"/>
        <v>0</v>
      </c>
      <c r="CJ294" s="56">
        <f t="shared" si="888"/>
        <v>0</v>
      </c>
      <c r="CK294" s="54">
        <f t="shared" si="889"/>
        <v>0</v>
      </c>
      <c r="CL294" s="54">
        <f t="shared" si="890"/>
        <v>0</v>
      </c>
      <c r="CM294" s="54">
        <f t="shared" si="891"/>
        <v>0</v>
      </c>
      <c r="CN294" s="54">
        <f t="shared" si="892"/>
        <v>0</v>
      </c>
      <c r="CO294" s="54">
        <f t="shared" si="893"/>
        <v>0</v>
      </c>
      <c r="CP294" s="54">
        <f t="shared" si="894"/>
        <v>0</v>
      </c>
      <c r="CQ294" s="54">
        <f t="shared" si="895"/>
        <v>0</v>
      </c>
      <c r="CR294" s="54">
        <f t="shared" si="896"/>
        <v>0</v>
      </c>
      <c r="CS294" s="54">
        <f t="shared" si="897"/>
        <v>0</v>
      </c>
      <c r="CU294" s="54">
        <f t="shared" si="898"/>
        <v>0</v>
      </c>
      <c r="CV294" s="54">
        <f t="shared" si="899"/>
        <v>0</v>
      </c>
      <c r="CW294" s="54">
        <f t="shared" si="900"/>
        <v>0</v>
      </c>
      <c r="CX294" s="54">
        <f t="shared" si="901"/>
        <v>0</v>
      </c>
      <c r="CZ294" s="54">
        <f t="shared" si="902"/>
        <v>0</v>
      </c>
      <c r="DA294" s="54">
        <f t="shared" si="903"/>
        <v>0</v>
      </c>
      <c r="DB294" s="54">
        <f t="shared" si="904"/>
        <v>0</v>
      </c>
      <c r="DC294" s="54">
        <f t="shared" si="905"/>
        <v>0</v>
      </c>
      <c r="DD294" s="54">
        <f t="shared" si="906"/>
        <v>0</v>
      </c>
      <c r="DE294" s="54">
        <f t="shared" si="907"/>
        <v>0</v>
      </c>
      <c r="DF294" s="54">
        <f t="shared" si="908"/>
        <v>0</v>
      </c>
      <c r="DG294" s="54">
        <f t="shared" si="909"/>
        <v>2</v>
      </c>
      <c r="DH294" s="71">
        <f t="shared" si="910"/>
        <v>0</v>
      </c>
      <c r="DI294" s="71">
        <f t="shared" si="911"/>
        <v>0</v>
      </c>
      <c r="DJ294" s="54">
        <f t="shared" si="912"/>
        <v>0</v>
      </c>
      <c r="DK294" s="54">
        <f t="shared" si="913"/>
        <v>2</v>
      </c>
      <c r="DL294" s="4">
        <f t="shared" si="838"/>
        <v>0</v>
      </c>
      <c r="DM294" s="3">
        <f t="shared" si="914"/>
        <v>0</v>
      </c>
      <c r="DN294" s="3">
        <f t="shared" si="915"/>
        <v>0</v>
      </c>
      <c r="DO294" s="4" t="e">
        <f t="shared" si="916"/>
        <v>#DIV/0!</v>
      </c>
      <c r="DP294" s="57"/>
      <c r="DQ294" s="57"/>
      <c r="DR294" s="56">
        <f t="shared" si="839"/>
        <v>2</v>
      </c>
      <c r="DS294" s="56">
        <f t="shared" si="840"/>
        <v>0</v>
      </c>
      <c r="DT294" s="38">
        <f t="shared" si="841"/>
        <v>0</v>
      </c>
      <c r="DU294" s="38">
        <f t="shared" si="917"/>
        <v>2</v>
      </c>
      <c r="DV294" s="38">
        <f t="shared" si="842"/>
        <v>0</v>
      </c>
      <c r="DW294" s="39">
        <f t="shared" si="843"/>
        <v>0</v>
      </c>
      <c r="DX294" s="39">
        <f t="shared" si="844"/>
        <v>0</v>
      </c>
      <c r="DY294" s="39">
        <f t="shared" si="845"/>
        <v>0</v>
      </c>
      <c r="DZ294" s="39">
        <f t="shared" si="846"/>
        <v>0</v>
      </c>
      <c r="EA294" s="39">
        <f t="shared" si="847"/>
        <v>0</v>
      </c>
      <c r="EB294" s="37" t="e">
        <f t="shared" si="918"/>
        <v>#DIV/0!</v>
      </c>
      <c r="EC294" s="37" t="e">
        <f t="shared" si="919"/>
        <v>#DIV/0!</v>
      </c>
      <c r="ED294" s="37" t="e">
        <f t="shared" si="920"/>
        <v>#DIV/0!</v>
      </c>
      <c r="EE294" s="37" t="e">
        <f t="shared" si="921"/>
        <v>#DIV/0!</v>
      </c>
      <c r="EF294" s="39" t="e">
        <f t="shared" si="922"/>
        <v>#DIV/0!</v>
      </c>
      <c r="EG294" s="37" t="e">
        <f t="shared" si="923"/>
        <v>#DIV/0!</v>
      </c>
      <c r="EH294" s="37" t="e">
        <f t="shared" si="924"/>
        <v>#DIV/0!</v>
      </c>
      <c r="EI294" s="11" t="b">
        <f t="shared" si="925"/>
        <v>1</v>
      </c>
      <c r="EJ294" s="11" t="b">
        <f t="shared" si="926"/>
        <v>0</v>
      </c>
      <c r="EK294" s="39" t="e">
        <f t="shared" si="927"/>
        <v>#DIV/0!</v>
      </c>
      <c r="EL294" s="39" t="e">
        <f t="shared" si="928"/>
        <v>#DIV/0!</v>
      </c>
      <c r="EM294" s="39" t="e">
        <f t="shared" si="929"/>
        <v>#DIV/0!</v>
      </c>
      <c r="EN294" s="39" t="e">
        <f t="shared" si="930"/>
        <v>#DIV/0!</v>
      </c>
      <c r="EO294" s="39" t="e">
        <f t="shared" si="931"/>
        <v>#DIV/0!</v>
      </c>
      <c r="EP294" s="39" t="e">
        <f t="shared" si="932"/>
        <v>#DIV/0!</v>
      </c>
      <c r="EQ294" s="39" t="e">
        <f t="shared" si="933"/>
        <v>#DIV/0!</v>
      </c>
      <c r="ER294" s="39" t="e">
        <f t="shared" si="934"/>
        <v>#DIV/0!</v>
      </c>
      <c r="ES294" s="58" t="str">
        <f t="shared" si="935"/>
        <v>(OH,F,Cl)-dominate amphibole</v>
      </c>
      <c r="ET294" s="58" t="e">
        <f t="shared" si="936"/>
        <v>#N/A</v>
      </c>
      <c r="EU294" s="56">
        <f t="shared" si="848"/>
        <v>0</v>
      </c>
      <c r="EV294" s="56">
        <f t="shared" si="849"/>
        <v>0</v>
      </c>
      <c r="EW294" s="56">
        <f t="shared" si="850"/>
        <v>0</v>
      </c>
      <c r="EX294" s="56">
        <f t="shared" si="851"/>
        <v>0</v>
      </c>
      <c r="EY294" s="56">
        <f t="shared" si="852"/>
        <v>0</v>
      </c>
      <c r="EZ294" s="56">
        <f t="shared" si="853"/>
        <v>0</v>
      </c>
      <c r="FA294" s="39">
        <f t="shared" si="854"/>
        <v>0</v>
      </c>
      <c r="FB294" s="39">
        <f t="shared" si="855"/>
        <v>0</v>
      </c>
      <c r="FC294" s="54">
        <f t="shared" si="856"/>
        <v>0</v>
      </c>
      <c r="FD294" s="54">
        <f t="shared" si="857"/>
        <v>0</v>
      </c>
      <c r="FE294" s="39">
        <f t="shared" si="858"/>
        <v>0</v>
      </c>
      <c r="FF294" s="54">
        <f t="shared" si="859"/>
        <v>0</v>
      </c>
      <c r="FG294" s="39">
        <f t="shared" si="860"/>
        <v>0</v>
      </c>
      <c r="FH294" s="39">
        <f t="shared" si="937"/>
        <v>0</v>
      </c>
      <c r="FI294" s="39">
        <f t="shared" si="938"/>
        <v>0</v>
      </c>
      <c r="FJ294" s="39">
        <f t="shared" si="939"/>
        <v>0</v>
      </c>
      <c r="FK294" s="39" t="e">
        <f t="shared" si="940"/>
        <v>#DIV/0!</v>
      </c>
      <c r="FL294" s="39" t="e">
        <f t="shared" si="941"/>
        <v>#DIV/0!</v>
      </c>
      <c r="FM294" s="39" t="e">
        <f t="shared" si="942"/>
        <v>#DIV/0!</v>
      </c>
      <c r="FN294" s="39">
        <f t="shared" si="943"/>
        <v>1</v>
      </c>
      <c r="FO294" s="39">
        <f t="shared" si="861"/>
        <v>0</v>
      </c>
      <c r="FP294" s="39">
        <f t="shared" si="862"/>
        <v>0</v>
      </c>
      <c r="FQ294" s="39">
        <f t="shared" si="863"/>
        <v>0</v>
      </c>
      <c r="FR294" s="39">
        <f t="shared" si="944"/>
        <v>0</v>
      </c>
      <c r="FS294" s="39">
        <f t="shared" si="945"/>
        <v>0</v>
      </c>
      <c r="FU294" s="39" t="e">
        <f t="shared" si="946"/>
        <v>#DIV/0!</v>
      </c>
      <c r="FV294" s="39" t="e">
        <f t="shared" si="947"/>
        <v>#DIV/0!</v>
      </c>
      <c r="FW294" s="39" t="e">
        <f t="shared" si="948"/>
        <v>#DIV/0!</v>
      </c>
      <c r="FY294" s="39" t="e">
        <f t="shared" si="949"/>
        <v>#DIV/0!</v>
      </c>
      <c r="FZ294" s="39" t="e">
        <f t="shared" si="950"/>
        <v>#DIV/0!</v>
      </c>
      <c r="GA294" s="39" t="e">
        <f t="shared" si="951"/>
        <v>#DIV/0!</v>
      </c>
      <c r="GB294" s="39" t="e">
        <f t="shared" si="952"/>
        <v>#DIV/0!</v>
      </c>
      <c r="GC294" s="39" t="e">
        <f t="shared" si="953"/>
        <v>#DIV/0!</v>
      </c>
      <c r="GD294" s="39" t="e">
        <f t="shared" si="954"/>
        <v>#DIV/0!</v>
      </c>
      <c r="GE294" s="39" t="e">
        <f t="shared" si="955"/>
        <v>#DIV/0!</v>
      </c>
      <c r="GF294" s="39" t="e">
        <f t="shared" si="956"/>
        <v>#DIV/0!</v>
      </c>
      <c r="GG294" s="39" t="e">
        <f t="shared" si="957"/>
        <v>#DIV/0!</v>
      </c>
      <c r="GH294" s="39" t="e">
        <f t="shared" si="958"/>
        <v>#DIV/0!</v>
      </c>
      <c r="GI294" s="39"/>
      <c r="GJ294" s="39" t="e">
        <f t="shared" si="959"/>
        <v>#DIV/0!</v>
      </c>
      <c r="GK294" s="39" t="e">
        <f t="shared" si="960"/>
        <v>#DIV/0!</v>
      </c>
      <c r="GL294" s="39" t="e">
        <f t="shared" si="961"/>
        <v>#DIV/0!</v>
      </c>
      <c r="GM294" s="39" t="e">
        <f t="shared" si="962"/>
        <v>#DIV/0!</v>
      </c>
      <c r="GN294" s="39" t="e">
        <f t="shared" si="963"/>
        <v>#DIV/0!</v>
      </c>
      <c r="GO294" s="57"/>
      <c r="GP294" s="57" t="e">
        <f t="shared" si="964"/>
        <v>#DIV/0!</v>
      </c>
      <c r="GQ294" s="59" t="e">
        <f t="shared" si="965"/>
        <v>#DIV/0!</v>
      </c>
      <c r="GR294" s="41" t="e">
        <f t="shared" si="966"/>
        <v>#DIV/0!</v>
      </c>
      <c r="GS294" s="57" t="e">
        <f t="shared" si="967"/>
        <v>#DIV/0!</v>
      </c>
      <c r="GT294" s="57" t="e">
        <f t="shared" si="968"/>
        <v>#DIV/0!</v>
      </c>
      <c r="GU294" s="57" t="e">
        <f t="shared" si="969"/>
        <v>#DIV/0!</v>
      </c>
      <c r="GV294" s="57"/>
      <c r="GW294" s="42" t="e">
        <f t="shared" si="970"/>
        <v>#DIV/0!</v>
      </c>
      <c r="GX294" s="42" t="e">
        <f t="shared" si="971"/>
        <v>#DIV/0!</v>
      </c>
      <c r="GY294" s="42" t="e">
        <f t="shared" si="972"/>
        <v>#DIV/0!</v>
      </c>
      <c r="GZ294" s="57"/>
      <c r="HA294" s="2" t="e">
        <f t="shared" si="973"/>
        <v>#DIV/0!</v>
      </c>
      <c r="HB294" s="2" t="e">
        <f t="shared" si="974"/>
        <v>#DIV/0!</v>
      </c>
      <c r="HC294" s="2" t="e">
        <f t="shared" si="975"/>
        <v>#DIV/0!</v>
      </c>
      <c r="HD294" s="2" t="e">
        <f t="shared" si="976"/>
        <v>#DIV/0!</v>
      </c>
      <c r="HE294" s="2" t="e">
        <f t="shared" si="977"/>
        <v>#DIV/0!</v>
      </c>
      <c r="HF294" s="2" t="e">
        <f t="shared" si="978"/>
        <v>#DIV/0!</v>
      </c>
      <c r="HG294" s="2" t="e">
        <f t="shared" si="979"/>
        <v>#DIV/0!</v>
      </c>
      <c r="HH294" s="2" t="e">
        <f t="shared" si="980"/>
        <v>#DIV/0!</v>
      </c>
      <c r="HI294" s="2" t="e">
        <f t="shared" si="981"/>
        <v>#DIV/0!</v>
      </c>
      <c r="HJ294" s="11" t="e">
        <f t="shared" si="982"/>
        <v>#DIV/0!</v>
      </c>
      <c r="HK294" s="60" t="e">
        <f t="shared" si="983"/>
        <v>#DIV/0!</v>
      </c>
      <c r="HL294" s="57"/>
      <c r="HM294" s="57" t="e">
        <f t="shared" si="984"/>
        <v>#DIV/0!</v>
      </c>
      <c r="HN294" s="57" t="e">
        <f t="shared" si="985"/>
        <v>#DIV/0!</v>
      </c>
      <c r="HO294" s="57" t="e">
        <f t="shared" si="986"/>
        <v>#DIV/0!</v>
      </c>
      <c r="HP294" s="57" t="e">
        <f t="shared" si="987"/>
        <v>#DIV/0!</v>
      </c>
      <c r="HQ294" s="57" t="e">
        <f t="shared" si="988"/>
        <v>#DIV/0!</v>
      </c>
      <c r="HR294" s="57"/>
      <c r="HS294" s="57" t="e">
        <f t="shared" si="989"/>
        <v>#DIV/0!</v>
      </c>
      <c r="HT294" s="57" t="e">
        <f t="shared" si="990"/>
        <v>#DIV/0!</v>
      </c>
      <c r="HU294" s="57" t="e">
        <f t="shared" si="991"/>
        <v>#DIV/0!</v>
      </c>
      <c r="HV294" s="57" t="e">
        <f t="shared" si="992"/>
        <v>#DIV/0!</v>
      </c>
      <c r="HW294" s="57" t="e">
        <f t="shared" si="993"/>
        <v>#DIV/0!</v>
      </c>
      <c r="HX294" s="57"/>
      <c r="HY294" s="57" t="e">
        <f t="shared" si="994"/>
        <v>#DIV/0!</v>
      </c>
      <c r="HZ294" s="57" t="e">
        <f t="shared" si="995"/>
        <v>#DIV/0!</v>
      </c>
      <c r="IA294" s="57"/>
      <c r="IB294" s="61">
        <f t="shared" si="996"/>
        <v>0</v>
      </c>
      <c r="IC294" s="57" t="str">
        <f t="shared" si="997"/>
        <v/>
      </c>
      <c r="ID294" s="42"/>
      <c r="IE294" s="2" t="str">
        <f t="shared" si="998"/>
        <v/>
      </c>
      <c r="IF294" s="60" t="e">
        <f t="shared" si="999"/>
        <v>#DIV/0!</v>
      </c>
      <c r="IG294" s="60" t="str">
        <f t="shared" si="1000"/>
        <v/>
      </c>
      <c r="IH294" s="60" t="str">
        <f t="shared" si="1001"/>
        <v>zinco-</v>
      </c>
      <c r="II294" s="60" t="str">
        <f t="shared" si="1002"/>
        <v>mangano-</v>
      </c>
      <c r="IJ294" s="60" t="e">
        <f t="shared" si="1003"/>
        <v>#DIV/0!</v>
      </c>
      <c r="IK294" s="60" t="e">
        <f t="shared" si="1004"/>
        <v>#DIV/0!</v>
      </c>
      <c r="IL294" s="60" t="e">
        <f t="shared" si="1005"/>
        <v>#DIV/0!</v>
      </c>
      <c r="IM294" s="60" t="e">
        <f t="shared" si="1006"/>
        <v>#DIV/0!</v>
      </c>
      <c r="IN294" s="60" t="str">
        <f t="shared" si="1007"/>
        <v/>
      </c>
      <c r="IO294" s="60" t="str">
        <f t="shared" si="1008"/>
        <v/>
      </c>
      <c r="IP294" s="57"/>
      <c r="IQ294" s="57" t="str">
        <f t="shared" si="1009"/>
        <v>ERROR!!</v>
      </c>
    </row>
    <row r="295" spans="24:251">
      <c r="X295" s="29">
        <f t="shared" si="865"/>
        <v>0</v>
      </c>
      <c r="Y295" s="29">
        <f t="shared" si="866"/>
        <v>0</v>
      </c>
      <c r="Z295" s="29" t="e">
        <f t="shared" si="867"/>
        <v>#DIV/0!</v>
      </c>
      <c r="AA295" s="29" t="e">
        <f t="shared" si="868"/>
        <v>#DIV/0!</v>
      </c>
      <c r="AB295" s="29" t="e">
        <f t="shared" si="869"/>
        <v>#DIV/0!</v>
      </c>
      <c r="AC295" s="29" t="e">
        <f t="shared" si="870"/>
        <v>#DIV/0!</v>
      </c>
      <c r="AF295" s="23">
        <v>60.084299999999999</v>
      </c>
      <c r="AG295" s="23">
        <v>79.878799999999998</v>
      </c>
      <c r="AH295" s="23">
        <v>101.96120000000001</v>
      </c>
      <c r="AI295" s="23">
        <v>151.99039999999999</v>
      </c>
      <c r="AJ295" s="23">
        <v>159.69</v>
      </c>
      <c r="AK295" s="23">
        <v>71.846400000000003</v>
      </c>
      <c r="AL295" s="23">
        <v>70.9375</v>
      </c>
      <c r="AM295" s="23">
        <v>40.304400000000001</v>
      </c>
      <c r="AN295" s="23">
        <v>56.077399999999997</v>
      </c>
      <c r="AO295" s="23">
        <v>61.978999999999999</v>
      </c>
      <c r="AP295" s="23">
        <v>94.195999999999998</v>
      </c>
      <c r="AQ295" s="23">
        <v>18.998000000000001</v>
      </c>
      <c r="AR295" s="23">
        <v>35.450000000000003</v>
      </c>
      <c r="AS295" s="23">
        <v>29.88</v>
      </c>
      <c r="AT295" s="23">
        <v>74.691999999999993</v>
      </c>
      <c r="AU295" s="23">
        <v>81.39</v>
      </c>
      <c r="AX295" s="54">
        <f t="shared" si="871"/>
        <v>0</v>
      </c>
      <c r="AY295" s="54">
        <f t="shared" si="872"/>
        <v>0</v>
      </c>
      <c r="AZ295" s="54">
        <f t="shared" si="873"/>
        <v>0</v>
      </c>
      <c r="BA295" s="54">
        <f t="shared" si="874"/>
        <v>0</v>
      </c>
      <c r="BB295" s="54">
        <f t="shared" si="875"/>
        <v>0</v>
      </c>
      <c r="BC295" s="54">
        <f t="shared" si="876"/>
        <v>0</v>
      </c>
      <c r="BD295" s="54">
        <f t="shared" si="877"/>
        <v>0</v>
      </c>
      <c r="BE295" s="54">
        <f t="shared" si="878"/>
        <v>0</v>
      </c>
      <c r="BF295" s="54">
        <f t="shared" si="879"/>
        <v>0</v>
      </c>
      <c r="BG295" s="54">
        <f t="shared" si="880"/>
        <v>0</v>
      </c>
      <c r="BH295" s="54">
        <f t="shared" si="881"/>
        <v>0</v>
      </c>
      <c r="BI295" s="54">
        <f t="shared" si="882"/>
        <v>0</v>
      </c>
      <c r="BJ295" s="54">
        <f t="shared" si="883"/>
        <v>0</v>
      </c>
      <c r="BK295" s="54">
        <f t="shared" si="884"/>
        <v>0</v>
      </c>
      <c r="BL295" s="54">
        <f t="shared" si="885"/>
        <v>0</v>
      </c>
      <c r="BM295" s="42"/>
      <c r="BO295" s="54">
        <f>'Norm-coeff'!$C$2+$AX295*'Norm-coeff'!$D$2+$AY295*'Norm-coeff'!$E$2+$AZ295*'Norm-coeff'!$F$2+$BA295*'Norm-coeff'!$G$2+$BB295*'Norm-coeff'!$H$2+$BC295*'Norm-coeff'!$I$2+$BD295*'Norm-coeff'!$J$2+$BE295*'Norm-coeff'!$K$2+$BF295*'Norm-coeff'!$L$2+$BG295*'Norm-coeff'!$M$2+$BH295*'Norm-coeff'!$N$2+$BI295*'Norm-coeff'!$O$2</f>
        <v>5.4045421474420303</v>
      </c>
      <c r="BP295" s="54">
        <f>'Norm-coeff'!$C$3+$AX295*'Norm-coeff'!$D$3+$AY295*'Norm-coeff'!$E$3+$AZ295*'Norm-coeff'!$F$3+$BA295*'Norm-coeff'!$G$3+$BB295*'Norm-coeff'!$H$3+$BC295*'Norm-coeff'!$I$3+$BD295*'Norm-coeff'!$J$3+$BE295*'Norm-coeff'!$K$3+$BF295*'Norm-coeff'!$L$3+$BG295*'Norm-coeff'!$M$3+$BH295*'Norm-coeff'!$N$3+$BI295*'Norm-coeff'!$O$3</f>
        <v>3.15319116612705</v>
      </c>
      <c r="BQ295" s="54">
        <f>'Norm-coeff'!$C$4+$AX295*'Norm-coeff'!$D$4+$AY295*'Norm-coeff'!$E$4+$AZ295*'Norm-coeff'!$F$4+$BA295*'Norm-coeff'!$G$4+$BB295*'Norm-coeff'!$H$4+$BC295*'Norm-coeff'!$I$4+$BD295*'Norm-coeff'!$J$4+$BE295*'Norm-coeff'!$K$4+$BF295*'Norm-coeff'!$L$4+$BG295*'Norm-coeff'!$M$4+$BH295*'Norm-coeff'!$N$4+$BI295*'Norm-coeff'!$O$4</f>
        <v>1.42115649462768</v>
      </c>
      <c r="BR295" s="54">
        <f>'Norm-coeff'!$C$5+$AX295*'Norm-coeff'!$D$5+$AY295*'Norm-coeff'!$E$5+$AZ295*'Norm-coeff'!$F$5+$BA295*'Norm-coeff'!$G$5+$BB295*'Norm-coeff'!$H$5+$BC295*'Norm-coeff'!$I$5+$BD295*'Norm-coeff'!$J$5+$BE295*'Norm-coeff'!$K$5+$BF295*'Norm-coeff'!$L$5+$BG295*'Norm-coeff'!$M$5+$BH295*'Norm-coeff'!$N$5+$BI295*'Norm-coeff'!$O$5</f>
        <v>1.0553329241296201</v>
      </c>
      <c r="BS295" s="54">
        <f>'Norm-coeff'!$C$6+$AX295*'Norm-coeff'!$D$6+$AY295*'Norm-coeff'!$E$6+$AZ295*'Norm-coeff'!$F$6+$BA295*'Norm-coeff'!$G$6+$BB295*'Norm-coeff'!$H$6+$BC295*'Norm-coeff'!$I$6+$BD295*'Norm-coeff'!$J$6+$BE295*'Norm-coeff'!$K$6+$BF295*'Norm-coeff'!$L$6+$BG295*'Norm-coeff'!$M$6+$BH295*'Norm-coeff'!$N$6+$BI295*'Norm-coeff'!$O$6</f>
        <v>-1.48700885495103E-2</v>
      </c>
      <c r="BT295" s="54">
        <f>'Norm-coeff'!$C$7+$AX295*'Norm-coeff'!$D$7+$AY295*'Norm-coeff'!$E$7+$AZ295*'Norm-coeff'!$F$7+$BA295*'Norm-coeff'!$G$7+$BB295*'Norm-coeff'!$H$7+$BC295*'Norm-coeff'!$I$7+$BD295*'Norm-coeff'!$J$7+$BE295*'Norm-coeff'!$K$7+$BF295*'Norm-coeff'!$L$7+$BG295*'Norm-coeff'!$M$7+$BH295*'Norm-coeff'!$N$7+$BI295*'Norm-coeff'!$O$7</f>
        <v>2.0907583608832998</v>
      </c>
      <c r="BU295" s="54">
        <f>'Norm-coeff'!$C$8+$AX295*'Norm-coeff'!$D$8+$AY295*'Norm-coeff'!$E$8+$AZ295*'Norm-coeff'!$F$8+$BA295*'Norm-coeff'!$G$8+$BB295*'Norm-coeff'!$H$8+$BC295*'Norm-coeff'!$I$8+$BD295*'Norm-coeff'!$J$8+$BE295*'Norm-coeff'!$K$8+$BF295*'Norm-coeff'!$L$8+$BG295*'Norm-coeff'!$M$8+$BH295*'Norm-coeff'!$N$8+$BI295*'Norm-coeff'!$O$8</f>
        <v>0.65894159836244504</v>
      </c>
      <c r="BV295" s="54">
        <f>'Norm-coeff'!$C$9+$AX295*'Norm-coeff'!$D$9+$AY295*'Norm-coeff'!$E$9+$AZ295*'Norm-coeff'!$F$9+$BA295*'Norm-coeff'!$G$9+$BB295*'Norm-coeff'!$H$9+$BC295*'Norm-coeff'!$I$9+$BD295*'Norm-coeff'!$J$9+$BE295*'Norm-coeff'!$K$9+$BF295*'Norm-coeff'!$L$9+$BG295*'Norm-coeff'!$M$9+$BH295*'Norm-coeff'!$N$9+$BI295*'Norm-coeff'!$O$9</f>
        <v>1.48961085014701</v>
      </c>
      <c r="BW295" s="54">
        <f>'Norm-coeff'!$C$10+$AX295*'Norm-coeff'!$D$10+$AY295*'Norm-coeff'!$E$10+$AZ295*'Norm-coeff'!$F$10+$BA295*'Norm-coeff'!$G$10+$BB295*'Norm-coeff'!$H$10+$BC295*'Norm-coeff'!$I$10+$BD295*'Norm-coeff'!$J$10+$BE295*'Norm-coeff'!$K$10+$BF295*'Norm-coeff'!$L$10+$BG295*'Norm-coeff'!$M$10+$BH295*'Norm-coeff'!$N$10+$BI295*'Norm-coeff'!$O$10</f>
        <v>1.42058735749591</v>
      </c>
      <c r="BX295" s="54">
        <f>'Norm-coeff'!$C$11+$AX295*'Norm-coeff'!$D$11+$AY295*'Norm-coeff'!$E$11+$AZ295*'Norm-coeff'!$F$11+$BA295*'Norm-coeff'!$G$11+$BB295*'Norm-coeff'!$H$11+$BC295*'Norm-coeff'!$I$11+$BD295*'Norm-coeff'!$J$11+$BE295*'Norm-coeff'!$K$11+$BF295*'Norm-coeff'!$L$11+$BG295*'Norm-coeff'!$M$11+$BH295*'Norm-coeff'!$N$11+$BI295*'Norm-coeff'!$O$11</f>
        <v>0.221233014421479</v>
      </c>
      <c r="BY295" s="54">
        <f>'Norm-coeff'!$C$12+$AX295*'Norm-coeff'!$D$12+$AY295*'Norm-coeff'!$E$12+$AZ295*'Norm-coeff'!$F$12+$BA295*'Norm-coeff'!$G$12+$BB295*'Norm-coeff'!$H$12+$BC295*'Norm-coeff'!$I$12+$BD295*'Norm-coeff'!$J$12+$BE295*'Norm-coeff'!$K$12+$BF295*'Norm-coeff'!$L$12+$BG295*'Norm-coeff'!$M$12+$BH295*'Norm-coeff'!$N$12+$BI295*'Norm-coeff'!$O$12</f>
        <v>0.283527502056037</v>
      </c>
      <c r="BZ295" s="54">
        <f>'Norm-coeff'!$C$13+$AX295*'Norm-coeff'!$D$13+$AY295*'Norm-coeff'!$E$13+$AZ295*'Norm-coeff'!$F$13+$BA295*'Norm-coeff'!$G$13+$BB295*'Norm-coeff'!$H$13+$BC295*'Norm-coeff'!$I$13+$BD295*'Norm-coeff'!$J$13+$BE295*'Norm-coeff'!$K$13+$BF295*'Norm-coeff'!$L$13+$BG295*'Norm-coeff'!$M$13+$BH295*'Norm-coeff'!$N$13+$BI295*'Norm-coeff'!$O$13</f>
        <v>-4.1864930554451202E-2</v>
      </c>
      <c r="CA295" s="54">
        <f>'Norm-coeff'!$C$14+$AX295*'Norm-coeff'!$D$14+$AY295*'Norm-coeff'!$E$14+$AZ295*'Norm-coeff'!$F$14+$BA295*'Norm-coeff'!$G$14+$BB295*'Norm-coeff'!$H$14+$BC295*'Norm-coeff'!$I$14+$BD295*'Norm-coeff'!$J$14+$BE295*'Norm-coeff'!$K$14+$BF295*'Norm-coeff'!$L$14+$BG295*'Norm-coeff'!$M$14+$BH295*'Norm-coeff'!$N$14+$BI295*'Norm-coeff'!$O$14</f>
        <v>4.2526983164477103</v>
      </c>
      <c r="CC295" s="54">
        <f t="shared" si="1010"/>
        <v>0</v>
      </c>
      <c r="CG295" s="54">
        <f t="shared" si="886"/>
        <v>0</v>
      </c>
      <c r="CH295" s="54">
        <f t="shared" si="864"/>
        <v>0</v>
      </c>
      <c r="CI295" s="54">
        <f t="shared" si="887"/>
        <v>0</v>
      </c>
      <c r="CJ295" s="56">
        <f t="shared" si="888"/>
        <v>0</v>
      </c>
      <c r="CK295" s="54">
        <f t="shared" si="889"/>
        <v>0</v>
      </c>
      <c r="CL295" s="54">
        <f t="shared" si="890"/>
        <v>0</v>
      </c>
      <c r="CM295" s="54">
        <f t="shared" si="891"/>
        <v>0</v>
      </c>
      <c r="CN295" s="54">
        <f t="shared" si="892"/>
        <v>0</v>
      </c>
      <c r="CO295" s="54">
        <f t="shared" si="893"/>
        <v>0</v>
      </c>
      <c r="CP295" s="54">
        <f t="shared" si="894"/>
        <v>0</v>
      </c>
      <c r="CQ295" s="54">
        <f t="shared" si="895"/>
        <v>0</v>
      </c>
      <c r="CR295" s="54">
        <f t="shared" si="896"/>
        <v>0</v>
      </c>
      <c r="CS295" s="54">
        <f t="shared" si="897"/>
        <v>0</v>
      </c>
      <c r="CU295" s="54">
        <f t="shared" si="898"/>
        <v>0</v>
      </c>
      <c r="CV295" s="54">
        <f t="shared" si="899"/>
        <v>0</v>
      </c>
      <c r="CW295" s="54">
        <f t="shared" si="900"/>
        <v>0</v>
      </c>
      <c r="CX295" s="54">
        <f t="shared" si="901"/>
        <v>0</v>
      </c>
      <c r="CZ295" s="54">
        <f t="shared" si="902"/>
        <v>0</v>
      </c>
      <c r="DA295" s="54">
        <f t="shared" si="903"/>
        <v>0</v>
      </c>
      <c r="DB295" s="54">
        <f t="shared" si="904"/>
        <v>0</v>
      </c>
      <c r="DC295" s="54">
        <f t="shared" si="905"/>
        <v>0</v>
      </c>
      <c r="DD295" s="54">
        <f t="shared" si="906"/>
        <v>0</v>
      </c>
      <c r="DE295" s="54">
        <f t="shared" si="907"/>
        <v>0</v>
      </c>
      <c r="DF295" s="54">
        <f t="shared" si="908"/>
        <v>0</v>
      </c>
      <c r="DG295" s="54">
        <f t="shared" si="909"/>
        <v>2</v>
      </c>
      <c r="DH295" s="71">
        <f t="shared" si="910"/>
        <v>0</v>
      </c>
      <c r="DI295" s="71">
        <f t="shared" si="911"/>
        <v>0</v>
      </c>
      <c r="DJ295" s="54">
        <f t="shared" si="912"/>
        <v>0</v>
      </c>
      <c r="DK295" s="54">
        <f t="shared" si="913"/>
        <v>2</v>
      </c>
      <c r="DL295" s="4">
        <f t="shared" si="838"/>
        <v>0</v>
      </c>
      <c r="DM295" s="3">
        <f t="shared" si="914"/>
        <v>0</v>
      </c>
      <c r="DN295" s="3">
        <f t="shared" si="915"/>
        <v>0</v>
      </c>
      <c r="DO295" s="4" t="e">
        <f t="shared" si="916"/>
        <v>#DIV/0!</v>
      </c>
      <c r="DP295" s="57"/>
      <c r="DQ295" s="57"/>
      <c r="DR295" s="56">
        <f t="shared" si="839"/>
        <v>2</v>
      </c>
      <c r="DS295" s="56">
        <f t="shared" si="840"/>
        <v>0</v>
      </c>
      <c r="DT295" s="38">
        <f t="shared" si="841"/>
        <v>0</v>
      </c>
      <c r="DU295" s="38">
        <f t="shared" si="917"/>
        <v>2</v>
      </c>
      <c r="DV295" s="38">
        <f t="shared" si="842"/>
        <v>0</v>
      </c>
      <c r="DW295" s="39">
        <f t="shared" si="843"/>
        <v>0</v>
      </c>
      <c r="DX295" s="39">
        <f t="shared" si="844"/>
        <v>0</v>
      </c>
      <c r="DY295" s="39">
        <f t="shared" si="845"/>
        <v>0</v>
      </c>
      <c r="DZ295" s="39">
        <f t="shared" si="846"/>
        <v>0</v>
      </c>
      <c r="EA295" s="39">
        <f t="shared" si="847"/>
        <v>0</v>
      </c>
      <c r="EB295" s="37" t="e">
        <f t="shared" si="918"/>
        <v>#DIV/0!</v>
      </c>
      <c r="EC295" s="37" t="e">
        <f t="shared" si="919"/>
        <v>#DIV/0!</v>
      </c>
      <c r="ED295" s="37" t="e">
        <f t="shared" si="920"/>
        <v>#DIV/0!</v>
      </c>
      <c r="EE295" s="37" t="e">
        <f t="shared" si="921"/>
        <v>#DIV/0!</v>
      </c>
      <c r="EF295" s="39" t="e">
        <f t="shared" si="922"/>
        <v>#DIV/0!</v>
      </c>
      <c r="EG295" s="37" t="e">
        <f t="shared" si="923"/>
        <v>#DIV/0!</v>
      </c>
      <c r="EH295" s="37" t="e">
        <f t="shared" si="924"/>
        <v>#DIV/0!</v>
      </c>
      <c r="EI295" s="11" t="b">
        <f t="shared" si="925"/>
        <v>1</v>
      </c>
      <c r="EJ295" s="11" t="b">
        <f t="shared" si="926"/>
        <v>0</v>
      </c>
      <c r="EK295" s="39" t="e">
        <f t="shared" si="927"/>
        <v>#DIV/0!</v>
      </c>
      <c r="EL295" s="39" t="e">
        <f t="shared" si="928"/>
        <v>#DIV/0!</v>
      </c>
      <c r="EM295" s="39" t="e">
        <f t="shared" si="929"/>
        <v>#DIV/0!</v>
      </c>
      <c r="EN295" s="39" t="e">
        <f t="shared" si="930"/>
        <v>#DIV/0!</v>
      </c>
      <c r="EO295" s="39" t="e">
        <f t="shared" si="931"/>
        <v>#DIV/0!</v>
      </c>
      <c r="EP295" s="39" t="e">
        <f t="shared" si="932"/>
        <v>#DIV/0!</v>
      </c>
      <c r="EQ295" s="39" t="e">
        <f t="shared" si="933"/>
        <v>#DIV/0!</v>
      </c>
      <c r="ER295" s="39" t="e">
        <f t="shared" si="934"/>
        <v>#DIV/0!</v>
      </c>
      <c r="ES295" s="58" t="str">
        <f t="shared" si="935"/>
        <v>(OH,F,Cl)-dominate amphibole</v>
      </c>
      <c r="ET295" s="58" t="e">
        <f t="shared" si="936"/>
        <v>#N/A</v>
      </c>
      <c r="EU295" s="56">
        <f t="shared" si="848"/>
        <v>0</v>
      </c>
      <c r="EV295" s="56">
        <f t="shared" si="849"/>
        <v>0</v>
      </c>
      <c r="EW295" s="56">
        <f t="shared" si="850"/>
        <v>0</v>
      </c>
      <c r="EX295" s="56">
        <f t="shared" si="851"/>
        <v>0</v>
      </c>
      <c r="EY295" s="56">
        <f t="shared" si="852"/>
        <v>0</v>
      </c>
      <c r="EZ295" s="56">
        <f t="shared" si="853"/>
        <v>0</v>
      </c>
      <c r="FA295" s="39">
        <f t="shared" si="854"/>
        <v>0</v>
      </c>
      <c r="FB295" s="39">
        <f t="shared" si="855"/>
        <v>0</v>
      </c>
      <c r="FC295" s="54">
        <f t="shared" si="856"/>
        <v>0</v>
      </c>
      <c r="FD295" s="54">
        <f t="shared" si="857"/>
        <v>0</v>
      </c>
      <c r="FE295" s="39">
        <f t="shared" si="858"/>
        <v>0</v>
      </c>
      <c r="FF295" s="54">
        <f t="shared" si="859"/>
        <v>0</v>
      </c>
      <c r="FG295" s="39">
        <f t="shared" si="860"/>
        <v>0</v>
      </c>
      <c r="FH295" s="39">
        <f t="shared" si="937"/>
        <v>0</v>
      </c>
      <c r="FI295" s="39">
        <f t="shared" si="938"/>
        <v>0</v>
      </c>
      <c r="FJ295" s="39">
        <f t="shared" si="939"/>
        <v>0</v>
      </c>
      <c r="FK295" s="39" t="e">
        <f t="shared" si="940"/>
        <v>#DIV/0!</v>
      </c>
      <c r="FL295" s="39" t="e">
        <f t="shared" si="941"/>
        <v>#DIV/0!</v>
      </c>
      <c r="FM295" s="39" t="e">
        <f t="shared" si="942"/>
        <v>#DIV/0!</v>
      </c>
      <c r="FN295" s="39">
        <f t="shared" si="943"/>
        <v>1</v>
      </c>
      <c r="FO295" s="39">
        <f t="shared" si="861"/>
        <v>0</v>
      </c>
      <c r="FP295" s="39">
        <f t="shared" si="862"/>
        <v>0</v>
      </c>
      <c r="FQ295" s="39">
        <f t="shared" si="863"/>
        <v>0</v>
      </c>
      <c r="FR295" s="39">
        <f t="shared" si="944"/>
        <v>0</v>
      </c>
      <c r="FS295" s="39">
        <f t="shared" si="945"/>
        <v>0</v>
      </c>
      <c r="FU295" s="39" t="e">
        <f t="shared" si="946"/>
        <v>#DIV/0!</v>
      </c>
      <c r="FV295" s="39" t="e">
        <f t="shared" si="947"/>
        <v>#DIV/0!</v>
      </c>
      <c r="FW295" s="39" t="e">
        <f t="shared" si="948"/>
        <v>#DIV/0!</v>
      </c>
      <c r="FY295" s="39" t="e">
        <f t="shared" si="949"/>
        <v>#DIV/0!</v>
      </c>
      <c r="FZ295" s="39" t="e">
        <f t="shared" si="950"/>
        <v>#DIV/0!</v>
      </c>
      <c r="GA295" s="39" t="e">
        <f t="shared" si="951"/>
        <v>#DIV/0!</v>
      </c>
      <c r="GB295" s="39" t="e">
        <f t="shared" si="952"/>
        <v>#DIV/0!</v>
      </c>
      <c r="GC295" s="39" t="e">
        <f t="shared" si="953"/>
        <v>#DIV/0!</v>
      </c>
      <c r="GD295" s="39" t="e">
        <f t="shared" si="954"/>
        <v>#DIV/0!</v>
      </c>
      <c r="GE295" s="39" t="e">
        <f t="shared" si="955"/>
        <v>#DIV/0!</v>
      </c>
      <c r="GF295" s="39" t="e">
        <f t="shared" si="956"/>
        <v>#DIV/0!</v>
      </c>
      <c r="GG295" s="39" t="e">
        <f t="shared" si="957"/>
        <v>#DIV/0!</v>
      </c>
      <c r="GH295" s="39" t="e">
        <f t="shared" si="958"/>
        <v>#DIV/0!</v>
      </c>
      <c r="GI295" s="39"/>
      <c r="GJ295" s="39" t="e">
        <f t="shared" si="959"/>
        <v>#DIV/0!</v>
      </c>
      <c r="GK295" s="39" t="e">
        <f t="shared" si="960"/>
        <v>#DIV/0!</v>
      </c>
      <c r="GL295" s="39" t="e">
        <f t="shared" si="961"/>
        <v>#DIV/0!</v>
      </c>
      <c r="GM295" s="39" t="e">
        <f t="shared" si="962"/>
        <v>#DIV/0!</v>
      </c>
      <c r="GN295" s="39" t="e">
        <f t="shared" si="963"/>
        <v>#DIV/0!</v>
      </c>
      <c r="GO295" s="57"/>
      <c r="GP295" s="57" t="e">
        <f t="shared" si="964"/>
        <v>#DIV/0!</v>
      </c>
      <c r="GQ295" s="59" t="e">
        <f t="shared" si="965"/>
        <v>#DIV/0!</v>
      </c>
      <c r="GR295" s="41" t="e">
        <f t="shared" si="966"/>
        <v>#DIV/0!</v>
      </c>
      <c r="GS295" s="57" t="e">
        <f t="shared" si="967"/>
        <v>#DIV/0!</v>
      </c>
      <c r="GT295" s="57" t="e">
        <f t="shared" si="968"/>
        <v>#DIV/0!</v>
      </c>
      <c r="GU295" s="57" t="e">
        <f t="shared" si="969"/>
        <v>#DIV/0!</v>
      </c>
      <c r="GV295" s="57"/>
      <c r="GW295" s="42" t="e">
        <f t="shared" si="970"/>
        <v>#DIV/0!</v>
      </c>
      <c r="GX295" s="42" t="e">
        <f t="shared" si="971"/>
        <v>#DIV/0!</v>
      </c>
      <c r="GY295" s="42" t="e">
        <f t="shared" si="972"/>
        <v>#DIV/0!</v>
      </c>
      <c r="GZ295" s="57"/>
      <c r="HA295" s="2" t="e">
        <f t="shared" si="973"/>
        <v>#DIV/0!</v>
      </c>
      <c r="HB295" s="2" t="e">
        <f t="shared" si="974"/>
        <v>#DIV/0!</v>
      </c>
      <c r="HC295" s="2" t="e">
        <f t="shared" si="975"/>
        <v>#DIV/0!</v>
      </c>
      <c r="HD295" s="2" t="e">
        <f t="shared" si="976"/>
        <v>#DIV/0!</v>
      </c>
      <c r="HE295" s="2" t="e">
        <f t="shared" si="977"/>
        <v>#DIV/0!</v>
      </c>
      <c r="HF295" s="2" t="e">
        <f t="shared" si="978"/>
        <v>#DIV/0!</v>
      </c>
      <c r="HG295" s="2" t="e">
        <f t="shared" si="979"/>
        <v>#DIV/0!</v>
      </c>
      <c r="HH295" s="2" t="e">
        <f t="shared" si="980"/>
        <v>#DIV/0!</v>
      </c>
      <c r="HI295" s="2" t="e">
        <f t="shared" si="981"/>
        <v>#DIV/0!</v>
      </c>
      <c r="HJ295" s="11" t="e">
        <f t="shared" si="982"/>
        <v>#DIV/0!</v>
      </c>
      <c r="HK295" s="60" t="e">
        <f t="shared" si="983"/>
        <v>#DIV/0!</v>
      </c>
      <c r="HL295" s="57"/>
      <c r="HM295" s="57" t="e">
        <f t="shared" si="984"/>
        <v>#DIV/0!</v>
      </c>
      <c r="HN295" s="57" t="e">
        <f t="shared" si="985"/>
        <v>#DIV/0!</v>
      </c>
      <c r="HO295" s="57" t="e">
        <f t="shared" si="986"/>
        <v>#DIV/0!</v>
      </c>
      <c r="HP295" s="57" t="e">
        <f t="shared" si="987"/>
        <v>#DIV/0!</v>
      </c>
      <c r="HQ295" s="57" t="e">
        <f t="shared" si="988"/>
        <v>#DIV/0!</v>
      </c>
      <c r="HR295" s="57"/>
      <c r="HS295" s="57" t="e">
        <f t="shared" si="989"/>
        <v>#DIV/0!</v>
      </c>
      <c r="HT295" s="57" t="e">
        <f t="shared" si="990"/>
        <v>#DIV/0!</v>
      </c>
      <c r="HU295" s="57" t="e">
        <f t="shared" si="991"/>
        <v>#DIV/0!</v>
      </c>
      <c r="HV295" s="57" t="e">
        <f t="shared" si="992"/>
        <v>#DIV/0!</v>
      </c>
      <c r="HW295" s="57" t="e">
        <f t="shared" si="993"/>
        <v>#DIV/0!</v>
      </c>
      <c r="HX295" s="57"/>
      <c r="HY295" s="57" t="e">
        <f t="shared" si="994"/>
        <v>#DIV/0!</v>
      </c>
      <c r="HZ295" s="57" t="e">
        <f t="shared" si="995"/>
        <v>#DIV/0!</v>
      </c>
      <c r="IA295" s="57"/>
      <c r="IB295" s="61">
        <f t="shared" si="996"/>
        <v>0</v>
      </c>
      <c r="IC295" s="57" t="str">
        <f t="shared" si="997"/>
        <v/>
      </c>
      <c r="ID295" s="42"/>
      <c r="IE295" s="2" t="str">
        <f t="shared" si="998"/>
        <v/>
      </c>
      <c r="IF295" s="60" t="e">
        <f t="shared" si="999"/>
        <v>#DIV/0!</v>
      </c>
      <c r="IG295" s="60" t="str">
        <f t="shared" si="1000"/>
        <v/>
      </c>
      <c r="IH295" s="60" t="str">
        <f t="shared" si="1001"/>
        <v>zinco-</v>
      </c>
      <c r="II295" s="60" t="str">
        <f t="shared" si="1002"/>
        <v>mangano-</v>
      </c>
      <c r="IJ295" s="60" t="e">
        <f t="shared" si="1003"/>
        <v>#DIV/0!</v>
      </c>
      <c r="IK295" s="60" t="e">
        <f t="shared" si="1004"/>
        <v>#DIV/0!</v>
      </c>
      <c r="IL295" s="60" t="e">
        <f t="shared" si="1005"/>
        <v>#DIV/0!</v>
      </c>
      <c r="IM295" s="60" t="e">
        <f t="shared" si="1006"/>
        <v>#DIV/0!</v>
      </c>
      <c r="IN295" s="60" t="str">
        <f t="shared" si="1007"/>
        <v/>
      </c>
      <c r="IO295" s="60" t="str">
        <f t="shared" si="1008"/>
        <v/>
      </c>
      <c r="IP295" s="57"/>
      <c r="IQ295" s="57" t="str">
        <f t="shared" si="1009"/>
        <v>ERROR!!</v>
      </c>
    </row>
    <row r="296" spans="24:251">
      <c r="X296" s="29">
        <f t="shared" si="865"/>
        <v>0</v>
      </c>
      <c r="Y296" s="29">
        <f t="shared" si="866"/>
        <v>0</v>
      </c>
      <c r="Z296" s="29" t="e">
        <f t="shared" si="867"/>
        <v>#DIV/0!</v>
      </c>
      <c r="AA296" s="29" t="e">
        <f t="shared" si="868"/>
        <v>#DIV/0!</v>
      </c>
      <c r="AB296" s="29" t="e">
        <f t="shared" si="869"/>
        <v>#DIV/0!</v>
      </c>
      <c r="AC296" s="29" t="e">
        <f t="shared" si="870"/>
        <v>#DIV/0!</v>
      </c>
      <c r="AF296" s="23">
        <v>60.084299999999999</v>
      </c>
      <c r="AG296" s="23">
        <v>79.878799999999998</v>
      </c>
      <c r="AH296" s="23">
        <v>101.96120000000001</v>
      </c>
      <c r="AI296" s="23">
        <v>151.99039999999999</v>
      </c>
      <c r="AJ296" s="23">
        <v>159.69</v>
      </c>
      <c r="AK296" s="23">
        <v>71.846400000000003</v>
      </c>
      <c r="AL296" s="23">
        <v>70.9375</v>
      </c>
      <c r="AM296" s="23">
        <v>40.304400000000001</v>
      </c>
      <c r="AN296" s="23">
        <v>56.077399999999997</v>
      </c>
      <c r="AO296" s="23">
        <v>61.978999999999999</v>
      </c>
      <c r="AP296" s="23">
        <v>94.195999999999998</v>
      </c>
      <c r="AQ296" s="23">
        <v>18.998000000000001</v>
      </c>
      <c r="AR296" s="23">
        <v>35.450000000000003</v>
      </c>
      <c r="AS296" s="23">
        <v>29.88</v>
      </c>
      <c r="AT296" s="23">
        <v>74.691999999999993</v>
      </c>
      <c r="AU296" s="23">
        <v>81.39</v>
      </c>
      <c r="AX296" s="54">
        <f t="shared" si="871"/>
        <v>0</v>
      </c>
      <c r="AY296" s="54">
        <f t="shared" si="872"/>
        <v>0</v>
      </c>
      <c r="AZ296" s="54">
        <f t="shared" si="873"/>
        <v>0</v>
      </c>
      <c r="BA296" s="54">
        <f t="shared" si="874"/>
        <v>0</v>
      </c>
      <c r="BB296" s="54">
        <f t="shared" si="875"/>
        <v>0</v>
      </c>
      <c r="BC296" s="54">
        <f t="shared" si="876"/>
        <v>0</v>
      </c>
      <c r="BD296" s="54">
        <f t="shared" si="877"/>
        <v>0</v>
      </c>
      <c r="BE296" s="54">
        <f t="shared" si="878"/>
        <v>0</v>
      </c>
      <c r="BF296" s="54">
        <f t="shared" si="879"/>
        <v>0</v>
      </c>
      <c r="BG296" s="54">
        <f t="shared" si="880"/>
        <v>0</v>
      </c>
      <c r="BH296" s="54">
        <f t="shared" si="881"/>
        <v>0</v>
      </c>
      <c r="BI296" s="54">
        <f t="shared" si="882"/>
        <v>0</v>
      </c>
      <c r="BJ296" s="54">
        <f t="shared" si="883"/>
        <v>0</v>
      </c>
      <c r="BK296" s="54">
        <f t="shared" si="884"/>
        <v>0</v>
      </c>
      <c r="BL296" s="54">
        <f t="shared" si="885"/>
        <v>0</v>
      </c>
      <c r="BM296" s="42"/>
      <c r="BO296" s="54">
        <f>'Norm-coeff'!$C$2+$AX296*'Norm-coeff'!$D$2+$AY296*'Norm-coeff'!$E$2+$AZ296*'Norm-coeff'!$F$2+$BA296*'Norm-coeff'!$G$2+$BB296*'Norm-coeff'!$H$2+$BC296*'Norm-coeff'!$I$2+$BD296*'Norm-coeff'!$J$2+$BE296*'Norm-coeff'!$K$2+$BF296*'Norm-coeff'!$L$2+$BG296*'Norm-coeff'!$M$2+$BH296*'Norm-coeff'!$N$2+$BI296*'Norm-coeff'!$O$2</f>
        <v>5.4045421474420303</v>
      </c>
      <c r="BP296" s="54">
        <f>'Norm-coeff'!$C$3+$AX296*'Norm-coeff'!$D$3+$AY296*'Norm-coeff'!$E$3+$AZ296*'Norm-coeff'!$F$3+$BA296*'Norm-coeff'!$G$3+$BB296*'Norm-coeff'!$H$3+$BC296*'Norm-coeff'!$I$3+$BD296*'Norm-coeff'!$J$3+$BE296*'Norm-coeff'!$K$3+$BF296*'Norm-coeff'!$L$3+$BG296*'Norm-coeff'!$M$3+$BH296*'Norm-coeff'!$N$3+$BI296*'Norm-coeff'!$O$3</f>
        <v>3.15319116612705</v>
      </c>
      <c r="BQ296" s="54">
        <f>'Norm-coeff'!$C$4+$AX296*'Norm-coeff'!$D$4+$AY296*'Norm-coeff'!$E$4+$AZ296*'Norm-coeff'!$F$4+$BA296*'Norm-coeff'!$G$4+$BB296*'Norm-coeff'!$H$4+$BC296*'Norm-coeff'!$I$4+$BD296*'Norm-coeff'!$J$4+$BE296*'Norm-coeff'!$K$4+$BF296*'Norm-coeff'!$L$4+$BG296*'Norm-coeff'!$M$4+$BH296*'Norm-coeff'!$N$4+$BI296*'Norm-coeff'!$O$4</f>
        <v>1.42115649462768</v>
      </c>
      <c r="BR296" s="54">
        <f>'Norm-coeff'!$C$5+$AX296*'Norm-coeff'!$D$5+$AY296*'Norm-coeff'!$E$5+$AZ296*'Norm-coeff'!$F$5+$BA296*'Norm-coeff'!$G$5+$BB296*'Norm-coeff'!$H$5+$BC296*'Norm-coeff'!$I$5+$BD296*'Norm-coeff'!$J$5+$BE296*'Norm-coeff'!$K$5+$BF296*'Norm-coeff'!$L$5+$BG296*'Norm-coeff'!$M$5+$BH296*'Norm-coeff'!$N$5+$BI296*'Norm-coeff'!$O$5</f>
        <v>1.0553329241296201</v>
      </c>
      <c r="BS296" s="54">
        <f>'Norm-coeff'!$C$6+$AX296*'Norm-coeff'!$D$6+$AY296*'Norm-coeff'!$E$6+$AZ296*'Norm-coeff'!$F$6+$BA296*'Norm-coeff'!$G$6+$BB296*'Norm-coeff'!$H$6+$BC296*'Norm-coeff'!$I$6+$BD296*'Norm-coeff'!$J$6+$BE296*'Norm-coeff'!$K$6+$BF296*'Norm-coeff'!$L$6+$BG296*'Norm-coeff'!$M$6+$BH296*'Norm-coeff'!$N$6+$BI296*'Norm-coeff'!$O$6</f>
        <v>-1.48700885495103E-2</v>
      </c>
      <c r="BT296" s="54">
        <f>'Norm-coeff'!$C$7+$AX296*'Norm-coeff'!$D$7+$AY296*'Norm-coeff'!$E$7+$AZ296*'Norm-coeff'!$F$7+$BA296*'Norm-coeff'!$G$7+$BB296*'Norm-coeff'!$H$7+$BC296*'Norm-coeff'!$I$7+$BD296*'Norm-coeff'!$J$7+$BE296*'Norm-coeff'!$K$7+$BF296*'Norm-coeff'!$L$7+$BG296*'Norm-coeff'!$M$7+$BH296*'Norm-coeff'!$N$7+$BI296*'Norm-coeff'!$O$7</f>
        <v>2.0907583608832998</v>
      </c>
      <c r="BU296" s="54">
        <f>'Norm-coeff'!$C$8+$AX296*'Norm-coeff'!$D$8+$AY296*'Norm-coeff'!$E$8+$AZ296*'Norm-coeff'!$F$8+$BA296*'Norm-coeff'!$G$8+$BB296*'Norm-coeff'!$H$8+$BC296*'Norm-coeff'!$I$8+$BD296*'Norm-coeff'!$J$8+$BE296*'Norm-coeff'!$K$8+$BF296*'Norm-coeff'!$L$8+$BG296*'Norm-coeff'!$M$8+$BH296*'Norm-coeff'!$N$8+$BI296*'Norm-coeff'!$O$8</f>
        <v>0.65894159836244504</v>
      </c>
      <c r="BV296" s="54">
        <f>'Norm-coeff'!$C$9+$AX296*'Norm-coeff'!$D$9+$AY296*'Norm-coeff'!$E$9+$AZ296*'Norm-coeff'!$F$9+$BA296*'Norm-coeff'!$G$9+$BB296*'Norm-coeff'!$H$9+$BC296*'Norm-coeff'!$I$9+$BD296*'Norm-coeff'!$J$9+$BE296*'Norm-coeff'!$K$9+$BF296*'Norm-coeff'!$L$9+$BG296*'Norm-coeff'!$M$9+$BH296*'Norm-coeff'!$N$9+$BI296*'Norm-coeff'!$O$9</f>
        <v>1.48961085014701</v>
      </c>
      <c r="BW296" s="54">
        <f>'Norm-coeff'!$C$10+$AX296*'Norm-coeff'!$D$10+$AY296*'Norm-coeff'!$E$10+$AZ296*'Norm-coeff'!$F$10+$BA296*'Norm-coeff'!$G$10+$BB296*'Norm-coeff'!$H$10+$BC296*'Norm-coeff'!$I$10+$BD296*'Norm-coeff'!$J$10+$BE296*'Norm-coeff'!$K$10+$BF296*'Norm-coeff'!$L$10+$BG296*'Norm-coeff'!$M$10+$BH296*'Norm-coeff'!$N$10+$BI296*'Norm-coeff'!$O$10</f>
        <v>1.42058735749591</v>
      </c>
      <c r="BX296" s="54">
        <f>'Norm-coeff'!$C$11+$AX296*'Norm-coeff'!$D$11+$AY296*'Norm-coeff'!$E$11+$AZ296*'Norm-coeff'!$F$11+$BA296*'Norm-coeff'!$G$11+$BB296*'Norm-coeff'!$H$11+$BC296*'Norm-coeff'!$I$11+$BD296*'Norm-coeff'!$J$11+$BE296*'Norm-coeff'!$K$11+$BF296*'Norm-coeff'!$L$11+$BG296*'Norm-coeff'!$M$11+$BH296*'Norm-coeff'!$N$11+$BI296*'Norm-coeff'!$O$11</f>
        <v>0.221233014421479</v>
      </c>
      <c r="BY296" s="54">
        <f>'Norm-coeff'!$C$12+$AX296*'Norm-coeff'!$D$12+$AY296*'Norm-coeff'!$E$12+$AZ296*'Norm-coeff'!$F$12+$BA296*'Norm-coeff'!$G$12+$BB296*'Norm-coeff'!$H$12+$BC296*'Norm-coeff'!$I$12+$BD296*'Norm-coeff'!$J$12+$BE296*'Norm-coeff'!$K$12+$BF296*'Norm-coeff'!$L$12+$BG296*'Norm-coeff'!$M$12+$BH296*'Norm-coeff'!$N$12+$BI296*'Norm-coeff'!$O$12</f>
        <v>0.283527502056037</v>
      </c>
      <c r="BZ296" s="54">
        <f>'Norm-coeff'!$C$13+$AX296*'Norm-coeff'!$D$13+$AY296*'Norm-coeff'!$E$13+$AZ296*'Norm-coeff'!$F$13+$BA296*'Norm-coeff'!$G$13+$BB296*'Norm-coeff'!$H$13+$BC296*'Norm-coeff'!$I$13+$BD296*'Norm-coeff'!$J$13+$BE296*'Norm-coeff'!$K$13+$BF296*'Norm-coeff'!$L$13+$BG296*'Norm-coeff'!$M$13+$BH296*'Norm-coeff'!$N$13+$BI296*'Norm-coeff'!$O$13</f>
        <v>-4.1864930554451202E-2</v>
      </c>
      <c r="CA296" s="54">
        <f>'Norm-coeff'!$C$14+$AX296*'Norm-coeff'!$D$14+$AY296*'Norm-coeff'!$E$14+$AZ296*'Norm-coeff'!$F$14+$BA296*'Norm-coeff'!$G$14+$BB296*'Norm-coeff'!$H$14+$BC296*'Norm-coeff'!$I$14+$BD296*'Norm-coeff'!$J$14+$BE296*'Norm-coeff'!$K$14+$BF296*'Norm-coeff'!$L$14+$BG296*'Norm-coeff'!$M$14+$BH296*'Norm-coeff'!$N$14+$BI296*'Norm-coeff'!$O$14</f>
        <v>4.2526983164477103</v>
      </c>
      <c r="CC296" s="54">
        <f t="shared" si="1010"/>
        <v>0</v>
      </c>
      <c r="CG296" s="54">
        <f t="shared" si="886"/>
        <v>0</v>
      </c>
      <c r="CH296" s="54">
        <f t="shared" si="864"/>
        <v>0</v>
      </c>
      <c r="CI296" s="54">
        <f t="shared" si="887"/>
        <v>0</v>
      </c>
      <c r="CJ296" s="56">
        <f t="shared" si="888"/>
        <v>0</v>
      </c>
      <c r="CK296" s="54">
        <f t="shared" si="889"/>
        <v>0</v>
      </c>
      <c r="CL296" s="54">
        <f t="shared" si="890"/>
        <v>0</v>
      </c>
      <c r="CM296" s="54">
        <f t="shared" si="891"/>
        <v>0</v>
      </c>
      <c r="CN296" s="54">
        <f t="shared" si="892"/>
        <v>0</v>
      </c>
      <c r="CO296" s="54">
        <f t="shared" si="893"/>
        <v>0</v>
      </c>
      <c r="CP296" s="54">
        <f t="shared" si="894"/>
        <v>0</v>
      </c>
      <c r="CQ296" s="54">
        <f t="shared" si="895"/>
        <v>0</v>
      </c>
      <c r="CR296" s="54">
        <f t="shared" si="896"/>
        <v>0</v>
      </c>
      <c r="CS296" s="54">
        <f t="shared" si="897"/>
        <v>0</v>
      </c>
      <c r="CU296" s="54">
        <f t="shared" si="898"/>
        <v>0</v>
      </c>
      <c r="CV296" s="54">
        <f t="shared" si="899"/>
        <v>0</v>
      </c>
      <c r="CW296" s="54">
        <f t="shared" si="900"/>
        <v>0</v>
      </c>
      <c r="CX296" s="54">
        <f t="shared" si="901"/>
        <v>0</v>
      </c>
      <c r="CZ296" s="54">
        <f t="shared" si="902"/>
        <v>0</v>
      </c>
      <c r="DA296" s="54">
        <f t="shared" si="903"/>
        <v>0</v>
      </c>
      <c r="DB296" s="54">
        <f t="shared" si="904"/>
        <v>0</v>
      </c>
      <c r="DC296" s="54">
        <f t="shared" si="905"/>
        <v>0</v>
      </c>
      <c r="DD296" s="54">
        <f t="shared" si="906"/>
        <v>0</v>
      </c>
      <c r="DE296" s="54">
        <f t="shared" si="907"/>
        <v>0</v>
      </c>
      <c r="DF296" s="54">
        <f t="shared" si="908"/>
        <v>0</v>
      </c>
      <c r="DG296" s="54">
        <f t="shared" si="909"/>
        <v>2</v>
      </c>
      <c r="DH296" s="71">
        <f t="shared" si="910"/>
        <v>0</v>
      </c>
      <c r="DI296" s="71">
        <f t="shared" si="911"/>
        <v>0</v>
      </c>
      <c r="DJ296" s="54">
        <f t="shared" si="912"/>
        <v>0</v>
      </c>
      <c r="DK296" s="54">
        <f t="shared" si="913"/>
        <v>2</v>
      </c>
      <c r="DL296" s="4">
        <f t="shared" si="838"/>
        <v>0</v>
      </c>
      <c r="DM296" s="3">
        <f t="shared" si="914"/>
        <v>0</v>
      </c>
      <c r="DN296" s="3">
        <f t="shared" si="915"/>
        <v>0</v>
      </c>
      <c r="DO296" s="4" t="e">
        <f t="shared" si="916"/>
        <v>#DIV/0!</v>
      </c>
      <c r="DP296" s="57"/>
      <c r="DQ296" s="57"/>
      <c r="DR296" s="56">
        <f t="shared" si="839"/>
        <v>2</v>
      </c>
      <c r="DS296" s="56">
        <f t="shared" si="840"/>
        <v>0</v>
      </c>
      <c r="DT296" s="38">
        <f t="shared" si="841"/>
        <v>0</v>
      </c>
      <c r="DU296" s="38">
        <f t="shared" si="917"/>
        <v>2</v>
      </c>
      <c r="DV296" s="38">
        <f t="shared" si="842"/>
        <v>0</v>
      </c>
      <c r="DW296" s="39">
        <f t="shared" si="843"/>
        <v>0</v>
      </c>
      <c r="DX296" s="39">
        <f t="shared" si="844"/>
        <v>0</v>
      </c>
      <c r="DY296" s="39">
        <f t="shared" si="845"/>
        <v>0</v>
      </c>
      <c r="DZ296" s="39">
        <f t="shared" si="846"/>
        <v>0</v>
      </c>
      <c r="EA296" s="39">
        <f t="shared" si="847"/>
        <v>0</v>
      </c>
      <c r="EB296" s="37" t="e">
        <f t="shared" si="918"/>
        <v>#DIV/0!</v>
      </c>
      <c r="EC296" s="37" t="e">
        <f t="shared" si="919"/>
        <v>#DIV/0!</v>
      </c>
      <c r="ED296" s="37" t="e">
        <f t="shared" si="920"/>
        <v>#DIV/0!</v>
      </c>
      <c r="EE296" s="37" t="e">
        <f t="shared" si="921"/>
        <v>#DIV/0!</v>
      </c>
      <c r="EF296" s="39" t="e">
        <f t="shared" si="922"/>
        <v>#DIV/0!</v>
      </c>
      <c r="EG296" s="37" t="e">
        <f t="shared" si="923"/>
        <v>#DIV/0!</v>
      </c>
      <c r="EH296" s="37" t="e">
        <f t="shared" si="924"/>
        <v>#DIV/0!</v>
      </c>
      <c r="EI296" s="11" t="b">
        <f t="shared" si="925"/>
        <v>1</v>
      </c>
      <c r="EJ296" s="11" t="b">
        <f t="shared" si="926"/>
        <v>0</v>
      </c>
      <c r="EK296" s="39" t="e">
        <f t="shared" si="927"/>
        <v>#DIV/0!</v>
      </c>
      <c r="EL296" s="39" t="e">
        <f t="shared" si="928"/>
        <v>#DIV/0!</v>
      </c>
      <c r="EM296" s="39" t="e">
        <f t="shared" si="929"/>
        <v>#DIV/0!</v>
      </c>
      <c r="EN296" s="39" t="e">
        <f t="shared" si="930"/>
        <v>#DIV/0!</v>
      </c>
      <c r="EO296" s="39" t="e">
        <f t="shared" si="931"/>
        <v>#DIV/0!</v>
      </c>
      <c r="EP296" s="39" t="e">
        <f t="shared" si="932"/>
        <v>#DIV/0!</v>
      </c>
      <c r="EQ296" s="39" t="e">
        <f t="shared" si="933"/>
        <v>#DIV/0!</v>
      </c>
      <c r="ER296" s="39" t="e">
        <f t="shared" si="934"/>
        <v>#DIV/0!</v>
      </c>
      <c r="ES296" s="58" t="str">
        <f t="shared" si="935"/>
        <v>(OH,F,Cl)-dominate amphibole</v>
      </c>
      <c r="ET296" s="58" t="e">
        <f t="shared" si="936"/>
        <v>#N/A</v>
      </c>
      <c r="EU296" s="56">
        <f t="shared" si="848"/>
        <v>0</v>
      </c>
      <c r="EV296" s="56">
        <f t="shared" si="849"/>
        <v>0</v>
      </c>
      <c r="EW296" s="56">
        <f t="shared" si="850"/>
        <v>0</v>
      </c>
      <c r="EX296" s="56">
        <f t="shared" si="851"/>
        <v>0</v>
      </c>
      <c r="EY296" s="56">
        <f t="shared" si="852"/>
        <v>0</v>
      </c>
      <c r="EZ296" s="56">
        <f t="shared" si="853"/>
        <v>0</v>
      </c>
      <c r="FA296" s="39">
        <f t="shared" si="854"/>
        <v>0</v>
      </c>
      <c r="FB296" s="39">
        <f t="shared" si="855"/>
        <v>0</v>
      </c>
      <c r="FC296" s="54">
        <f t="shared" si="856"/>
        <v>0</v>
      </c>
      <c r="FD296" s="54">
        <f t="shared" si="857"/>
        <v>0</v>
      </c>
      <c r="FE296" s="39">
        <f t="shared" si="858"/>
        <v>0</v>
      </c>
      <c r="FF296" s="54">
        <f t="shared" si="859"/>
        <v>0</v>
      </c>
      <c r="FG296" s="39">
        <f t="shared" si="860"/>
        <v>0</v>
      </c>
      <c r="FH296" s="39">
        <f t="shared" si="937"/>
        <v>0</v>
      </c>
      <c r="FI296" s="39">
        <f t="shared" si="938"/>
        <v>0</v>
      </c>
      <c r="FJ296" s="39">
        <f t="shared" si="939"/>
        <v>0</v>
      </c>
      <c r="FK296" s="39" t="e">
        <f t="shared" si="940"/>
        <v>#DIV/0!</v>
      </c>
      <c r="FL296" s="39" t="e">
        <f t="shared" si="941"/>
        <v>#DIV/0!</v>
      </c>
      <c r="FM296" s="39" t="e">
        <f t="shared" si="942"/>
        <v>#DIV/0!</v>
      </c>
      <c r="FN296" s="39">
        <f t="shared" si="943"/>
        <v>1</v>
      </c>
      <c r="FO296" s="39">
        <f t="shared" si="861"/>
        <v>0</v>
      </c>
      <c r="FP296" s="39">
        <f t="shared" si="862"/>
        <v>0</v>
      </c>
      <c r="FQ296" s="39">
        <f t="shared" si="863"/>
        <v>0</v>
      </c>
      <c r="FR296" s="39">
        <f t="shared" si="944"/>
        <v>0</v>
      </c>
      <c r="FS296" s="39">
        <f t="shared" si="945"/>
        <v>0</v>
      </c>
      <c r="FU296" s="39" t="e">
        <f t="shared" si="946"/>
        <v>#DIV/0!</v>
      </c>
      <c r="FV296" s="39" t="e">
        <f t="shared" si="947"/>
        <v>#DIV/0!</v>
      </c>
      <c r="FW296" s="39" t="e">
        <f t="shared" si="948"/>
        <v>#DIV/0!</v>
      </c>
      <c r="FY296" s="39" t="e">
        <f t="shared" si="949"/>
        <v>#DIV/0!</v>
      </c>
      <c r="FZ296" s="39" t="e">
        <f t="shared" si="950"/>
        <v>#DIV/0!</v>
      </c>
      <c r="GA296" s="39" t="e">
        <f t="shared" si="951"/>
        <v>#DIV/0!</v>
      </c>
      <c r="GB296" s="39" t="e">
        <f t="shared" si="952"/>
        <v>#DIV/0!</v>
      </c>
      <c r="GC296" s="39" t="e">
        <f t="shared" si="953"/>
        <v>#DIV/0!</v>
      </c>
      <c r="GD296" s="39" t="e">
        <f t="shared" si="954"/>
        <v>#DIV/0!</v>
      </c>
      <c r="GE296" s="39" t="e">
        <f t="shared" si="955"/>
        <v>#DIV/0!</v>
      </c>
      <c r="GF296" s="39" t="e">
        <f t="shared" si="956"/>
        <v>#DIV/0!</v>
      </c>
      <c r="GG296" s="39" t="e">
        <f t="shared" si="957"/>
        <v>#DIV/0!</v>
      </c>
      <c r="GH296" s="39" t="e">
        <f t="shared" si="958"/>
        <v>#DIV/0!</v>
      </c>
      <c r="GI296" s="39"/>
      <c r="GJ296" s="39" t="e">
        <f t="shared" si="959"/>
        <v>#DIV/0!</v>
      </c>
      <c r="GK296" s="39" t="e">
        <f t="shared" si="960"/>
        <v>#DIV/0!</v>
      </c>
      <c r="GL296" s="39" t="e">
        <f t="shared" si="961"/>
        <v>#DIV/0!</v>
      </c>
      <c r="GM296" s="39" t="e">
        <f t="shared" si="962"/>
        <v>#DIV/0!</v>
      </c>
      <c r="GN296" s="39" t="e">
        <f t="shared" si="963"/>
        <v>#DIV/0!</v>
      </c>
      <c r="GO296" s="57"/>
      <c r="GP296" s="57" t="e">
        <f t="shared" si="964"/>
        <v>#DIV/0!</v>
      </c>
      <c r="GQ296" s="59" t="e">
        <f t="shared" si="965"/>
        <v>#DIV/0!</v>
      </c>
      <c r="GR296" s="41" t="e">
        <f t="shared" si="966"/>
        <v>#DIV/0!</v>
      </c>
      <c r="GS296" s="57" t="e">
        <f t="shared" si="967"/>
        <v>#DIV/0!</v>
      </c>
      <c r="GT296" s="57" t="e">
        <f t="shared" si="968"/>
        <v>#DIV/0!</v>
      </c>
      <c r="GU296" s="57" t="e">
        <f t="shared" si="969"/>
        <v>#DIV/0!</v>
      </c>
      <c r="GV296" s="57"/>
      <c r="GW296" s="42" t="e">
        <f t="shared" si="970"/>
        <v>#DIV/0!</v>
      </c>
      <c r="GX296" s="42" t="e">
        <f t="shared" si="971"/>
        <v>#DIV/0!</v>
      </c>
      <c r="GY296" s="42" t="e">
        <f t="shared" si="972"/>
        <v>#DIV/0!</v>
      </c>
      <c r="GZ296" s="57"/>
      <c r="HA296" s="2" t="e">
        <f t="shared" si="973"/>
        <v>#DIV/0!</v>
      </c>
      <c r="HB296" s="2" t="e">
        <f t="shared" si="974"/>
        <v>#DIV/0!</v>
      </c>
      <c r="HC296" s="2" t="e">
        <f t="shared" si="975"/>
        <v>#DIV/0!</v>
      </c>
      <c r="HD296" s="2" t="e">
        <f t="shared" si="976"/>
        <v>#DIV/0!</v>
      </c>
      <c r="HE296" s="2" t="e">
        <f t="shared" si="977"/>
        <v>#DIV/0!</v>
      </c>
      <c r="HF296" s="2" t="e">
        <f t="shared" si="978"/>
        <v>#DIV/0!</v>
      </c>
      <c r="HG296" s="2" t="e">
        <f t="shared" si="979"/>
        <v>#DIV/0!</v>
      </c>
      <c r="HH296" s="2" t="e">
        <f t="shared" si="980"/>
        <v>#DIV/0!</v>
      </c>
      <c r="HI296" s="2" t="e">
        <f t="shared" si="981"/>
        <v>#DIV/0!</v>
      </c>
      <c r="HJ296" s="11" t="e">
        <f t="shared" si="982"/>
        <v>#DIV/0!</v>
      </c>
      <c r="HK296" s="60" t="e">
        <f t="shared" si="983"/>
        <v>#DIV/0!</v>
      </c>
      <c r="HL296" s="57"/>
      <c r="HM296" s="57" t="e">
        <f t="shared" si="984"/>
        <v>#DIV/0!</v>
      </c>
      <c r="HN296" s="57" t="e">
        <f t="shared" si="985"/>
        <v>#DIV/0!</v>
      </c>
      <c r="HO296" s="57" t="e">
        <f t="shared" si="986"/>
        <v>#DIV/0!</v>
      </c>
      <c r="HP296" s="57" t="e">
        <f t="shared" si="987"/>
        <v>#DIV/0!</v>
      </c>
      <c r="HQ296" s="57" t="e">
        <f t="shared" si="988"/>
        <v>#DIV/0!</v>
      </c>
      <c r="HR296" s="57"/>
      <c r="HS296" s="57" t="e">
        <f t="shared" si="989"/>
        <v>#DIV/0!</v>
      </c>
      <c r="HT296" s="57" t="e">
        <f t="shared" si="990"/>
        <v>#DIV/0!</v>
      </c>
      <c r="HU296" s="57" t="e">
        <f t="shared" si="991"/>
        <v>#DIV/0!</v>
      </c>
      <c r="HV296" s="57" t="e">
        <f t="shared" si="992"/>
        <v>#DIV/0!</v>
      </c>
      <c r="HW296" s="57" t="e">
        <f t="shared" si="993"/>
        <v>#DIV/0!</v>
      </c>
      <c r="HX296" s="57"/>
      <c r="HY296" s="57" t="e">
        <f t="shared" si="994"/>
        <v>#DIV/0!</v>
      </c>
      <c r="HZ296" s="57" t="e">
        <f t="shared" si="995"/>
        <v>#DIV/0!</v>
      </c>
      <c r="IA296" s="57"/>
      <c r="IB296" s="61">
        <f t="shared" si="996"/>
        <v>0</v>
      </c>
      <c r="IC296" s="57" t="str">
        <f t="shared" si="997"/>
        <v/>
      </c>
      <c r="ID296" s="42"/>
      <c r="IE296" s="2" t="str">
        <f t="shared" si="998"/>
        <v/>
      </c>
      <c r="IF296" s="60" t="e">
        <f t="shared" si="999"/>
        <v>#DIV/0!</v>
      </c>
      <c r="IG296" s="60" t="str">
        <f t="shared" si="1000"/>
        <v/>
      </c>
      <c r="IH296" s="60" t="str">
        <f t="shared" si="1001"/>
        <v>zinco-</v>
      </c>
      <c r="II296" s="60" t="str">
        <f t="shared" si="1002"/>
        <v>mangano-</v>
      </c>
      <c r="IJ296" s="60" t="e">
        <f t="shared" si="1003"/>
        <v>#DIV/0!</v>
      </c>
      <c r="IK296" s="60" t="e">
        <f t="shared" si="1004"/>
        <v>#DIV/0!</v>
      </c>
      <c r="IL296" s="60" t="e">
        <f t="shared" si="1005"/>
        <v>#DIV/0!</v>
      </c>
      <c r="IM296" s="60" t="e">
        <f t="shared" si="1006"/>
        <v>#DIV/0!</v>
      </c>
      <c r="IN296" s="60" t="str">
        <f t="shared" si="1007"/>
        <v/>
      </c>
      <c r="IO296" s="60" t="str">
        <f t="shared" si="1008"/>
        <v/>
      </c>
      <c r="IP296" s="57"/>
      <c r="IQ296" s="57" t="str">
        <f t="shared" si="1009"/>
        <v>ERROR!!</v>
      </c>
    </row>
    <row r="297" spans="24:251">
      <c r="X297" s="29">
        <f t="shared" si="865"/>
        <v>0</v>
      </c>
      <c r="Y297" s="29">
        <f t="shared" si="866"/>
        <v>0</v>
      </c>
      <c r="Z297" s="29" t="e">
        <f t="shared" si="867"/>
        <v>#DIV/0!</v>
      </c>
      <c r="AA297" s="29" t="e">
        <f t="shared" si="868"/>
        <v>#DIV/0!</v>
      </c>
      <c r="AB297" s="29" t="e">
        <f t="shared" si="869"/>
        <v>#DIV/0!</v>
      </c>
      <c r="AC297" s="29" t="e">
        <f t="shared" si="870"/>
        <v>#DIV/0!</v>
      </c>
      <c r="AF297" s="23">
        <v>60.084299999999999</v>
      </c>
      <c r="AG297" s="23">
        <v>79.878799999999998</v>
      </c>
      <c r="AH297" s="23">
        <v>101.96120000000001</v>
      </c>
      <c r="AI297" s="23">
        <v>151.99039999999999</v>
      </c>
      <c r="AJ297" s="23">
        <v>159.69</v>
      </c>
      <c r="AK297" s="23">
        <v>71.846400000000003</v>
      </c>
      <c r="AL297" s="23">
        <v>70.9375</v>
      </c>
      <c r="AM297" s="23">
        <v>40.304400000000001</v>
      </c>
      <c r="AN297" s="23">
        <v>56.077399999999997</v>
      </c>
      <c r="AO297" s="23">
        <v>61.978999999999999</v>
      </c>
      <c r="AP297" s="23">
        <v>94.195999999999998</v>
      </c>
      <c r="AQ297" s="23">
        <v>18.998000000000001</v>
      </c>
      <c r="AR297" s="23">
        <v>35.450000000000003</v>
      </c>
      <c r="AS297" s="23">
        <v>29.88</v>
      </c>
      <c r="AT297" s="23">
        <v>74.691999999999993</v>
      </c>
      <c r="AU297" s="23">
        <v>81.39</v>
      </c>
      <c r="AX297" s="54">
        <f t="shared" si="871"/>
        <v>0</v>
      </c>
      <c r="AY297" s="54">
        <f t="shared" si="872"/>
        <v>0</v>
      </c>
      <c r="AZ297" s="54">
        <f t="shared" si="873"/>
        <v>0</v>
      </c>
      <c r="BA297" s="54">
        <f t="shared" si="874"/>
        <v>0</v>
      </c>
      <c r="BB297" s="54">
        <f t="shared" si="875"/>
        <v>0</v>
      </c>
      <c r="BC297" s="54">
        <f t="shared" si="876"/>
        <v>0</v>
      </c>
      <c r="BD297" s="54">
        <f t="shared" si="877"/>
        <v>0</v>
      </c>
      <c r="BE297" s="54">
        <f t="shared" si="878"/>
        <v>0</v>
      </c>
      <c r="BF297" s="54">
        <f t="shared" si="879"/>
        <v>0</v>
      </c>
      <c r="BG297" s="54">
        <f t="shared" si="880"/>
        <v>0</v>
      </c>
      <c r="BH297" s="54">
        <f t="shared" si="881"/>
        <v>0</v>
      </c>
      <c r="BI297" s="54">
        <f t="shared" si="882"/>
        <v>0</v>
      </c>
      <c r="BJ297" s="54">
        <f t="shared" si="883"/>
        <v>0</v>
      </c>
      <c r="BK297" s="54">
        <f t="shared" si="884"/>
        <v>0</v>
      </c>
      <c r="BL297" s="54">
        <f t="shared" si="885"/>
        <v>0</v>
      </c>
      <c r="BM297" s="42"/>
      <c r="BO297" s="54">
        <f>'Norm-coeff'!$C$2+$AX297*'Norm-coeff'!$D$2+$AY297*'Norm-coeff'!$E$2+$AZ297*'Norm-coeff'!$F$2+$BA297*'Norm-coeff'!$G$2+$BB297*'Norm-coeff'!$H$2+$BC297*'Norm-coeff'!$I$2+$BD297*'Norm-coeff'!$J$2+$BE297*'Norm-coeff'!$K$2+$BF297*'Norm-coeff'!$L$2+$BG297*'Norm-coeff'!$M$2+$BH297*'Norm-coeff'!$N$2+$BI297*'Norm-coeff'!$O$2</f>
        <v>5.4045421474420303</v>
      </c>
      <c r="BP297" s="54">
        <f>'Norm-coeff'!$C$3+$AX297*'Norm-coeff'!$D$3+$AY297*'Norm-coeff'!$E$3+$AZ297*'Norm-coeff'!$F$3+$BA297*'Norm-coeff'!$G$3+$BB297*'Norm-coeff'!$H$3+$BC297*'Norm-coeff'!$I$3+$BD297*'Norm-coeff'!$J$3+$BE297*'Norm-coeff'!$K$3+$BF297*'Norm-coeff'!$L$3+$BG297*'Norm-coeff'!$M$3+$BH297*'Norm-coeff'!$N$3+$BI297*'Norm-coeff'!$O$3</f>
        <v>3.15319116612705</v>
      </c>
      <c r="BQ297" s="54">
        <f>'Norm-coeff'!$C$4+$AX297*'Norm-coeff'!$D$4+$AY297*'Norm-coeff'!$E$4+$AZ297*'Norm-coeff'!$F$4+$BA297*'Norm-coeff'!$G$4+$BB297*'Norm-coeff'!$H$4+$BC297*'Norm-coeff'!$I$4+$BD297*'Norm-coeff'!$J$4+$BE297*'Norm-coeff'!$K$4+$BF297*'Norm-coeff'!$L$4+$BG297*'Norm-coeff'!$M$4+$BH297*'Norm-coeff'!$N$4+$BI297*'Norm-coeff'!$O$4</f>
        <v>1.42115649462768</v>
      </c>
      <c r="BR297" s="54">
        <f>'Norm-coeff'!$C$5+$AX297*'Norm-coeff'!$D$5+$AY297*'Norm-coeff'!$E$5+$AZ297*'Norm-coeff'!$F$5+$BA297*'Norm-coeff'!$G$5+$BB297*'Norm-coeff'!$H$5+$BC297*'Norm-coeff'!$I$5+$BD297*'Norm-coeff'!$J$5+$BE297*'Norm-coeff'!$K$5+$BF297*'Norm-coeff'!$L$5+$BG297*'Norm-coeff'!$M$5+$BH297*'Norm-coeff'!$N$5+$BI297*'Norm-coeff'!$O$5</f>
        <v>1.0553329241296201</v>
      </c>
      <c r="BS297" s="54">
        <f>'Norm-coeff'!$C$6+$AX297*'Norm-coeff'!$D$6+$AY297*'Norm-coeff'!$E$6+$AZ297*'Norm-coeff'!$F$6+$BA297*'Norm-coeff'!$G$6+$BB297*'Norm-coeff'!$H$6+$BC297*'Norm-coeff'!$I$6+$BD297*'Norm-coeff'!$J$6+$BE297*'Norm-coeff'!$K$6+$BF297*'Norm-coeff'!$L$6+$BG297*'Norm-coeff'!$M$6+$BH297*'Norm-coeff'!$N$6+$BI297*'Norm-coeff'!$O$6</f>
        <v>-1.48700885495103E-2</v>
      </c>
      <c r="BT297" s="54">
        <f>'Norm-coeff'!$C$7+$AX297*'Norm-coeff'!$D$7+$AY297*'Norm-coeff'!$E$7+$AZ297*'Norm-coeff'!$F$7+$BA297*'Norm-coeff'!$G$7+$BB297*'Norm-coeff'!$H$7+$BC297*'Norm-coeff'!$I$7+$BD297*'Norm-coeff'!$J$7+$BE297*'Norm-coeff'!$K$7+$BF297*'Norm-coeff'!$L$7+$BG297*'Norm-coeff'!$M$7+$BH297*'Norm-coeff'!$N$7+$BI297*'Norm-coeff'!$O$7</f>
        <v>2.0907583608832998</v>
      </c>
      <c r="BU297" s="54">
        <f>'Norm-coeff'!$C$8+$AX297*'Norm-coeff'!$D$8+$AY297*'Norm-coeff'!$E$8+$AZ297*'Norm-coeff'!$F$8+$BA297*'Norm-coeff'!$G$8+$BB297*'Norm-coeff'!$H$8+$BC297*'Norm-coeff'!$I$8+$BD297*'Norm-coeff'!$J$8+$BE297*'Norm-coeff'!$K$8+$BF297*'Norm-coeff'!$L$8+$BG297*'Norm-coeff'!$M$8+$BH297*'Norm-coeff'!$N$8+$BI297*'Norm-coeff'!$O$8</f>
        <v>0.65894159836244504</v>
      </c>
      <c r="BV297" s="54">
        <f>'Norm-coeff'!$C$9+$AX297*'Norm-coeff'!$D$9+$AY297*'Norm-coeff'!$E$9+$AZ297*'Norm-coeff'!$F$9+$BA297*'Norm-coeff'!$G$9+$BB297*'Norm-coeff'!$H$9+$BC297*'Norm-coeff'!$I$9+$BD297*'Norm-coeff'!$J$9+$BE297*'Norm-coeff'!$K$9+$BF297*'Norm-coeff'!$L$9+$BG297*'Norm-coeff'!$M$9+$BH297*'Norm-coeff'!$N$9+$BI297*'Norm-coeff'!$O$9</f>
        <v>1.48961085014701</v>
      </c>
      <c r="BW297" s="54">
        <f>'Norm-coeff'!$C$10+$AX297*'Norm-coeff'!$D$10+$AY297*'Norm-coeff'!$E$10+$AZ297*'Norm-coeff'!$F$10+$BA297*'Norm-coeff'!$G$10+$BB297*'Norm-coeff'!$H$10+$BC297*'Norm-coeff'!$I$10+$BD297*'Norm-coeff'!$J$10+$BE297*'Norm-coeff'!$K$10+$BF297*'Norm-coeff'!$L$10+$BG297*'Norm-coeff'!$M$10+$BH297*'Norm-coeff'!$N$10+$BI297*'Norm-coeff'!$O$10</f>
        <v>1.42058735749591</v>
      </c>
      <c r="BX297" s="54">
        <f>'Norm-coeff'!$C$11+$AX297*'Norm-coeff'!$D$11+$AY297*'Norm-coeff'!$E$11+$AZ297*'Norm-coeff'!$F$11+$BA297*'Norm-coeff'!$G$11+$BB297*'Norm-coeff'!$H$11+$BC297*'Norm-coeff'!$I$11+$BD297*'Norm-coeff'!$J$11+$BE297*'Norm-coeff'!$K$11+$BF297*'Norm-coeff'!$L$11+$BG297*'Norm-coeff'!$M$11+$BH297*'Norm-coeff'!$N$11+$BI297*'Norm-coeff'!$O$11</f>
        <v>0.221233014421479</v>
      </c>
      <c r="BY297" s="54">
        <f>'Norm-coeff'!$C$12+$AX297*'Norm-coeff'!$D$12+$AY297*'Norm-coeff'!$E$12+$AZ297*'Norm-coeff'!$F$12+$BA297*'Norm-coeff'!$G$12+$BB297*'Norm-coeff'!$H$12+$BC297*'Norm-coeff'!$I$12+$BD297*'Norm-coeff'!$J$12+$BE297*'Norm-coeff'!$K$12+$BF297*'Norm-coeff'!$L$12+$BG297*'Norm-coeff'!$M$12+$BH297*'Norm-coeff'!$N$12+$BI297*'Norm-coeff'!$O$12</f>
        <v>0.283527502056037</v>
      </c>
      <c r="BZ297" s="54">
        <f>'Norm-coeff'!$C$13+$AX297*'Norm-coeff'!$D$13+$AY297*'Norm-coeff'!$E$13+$AZ297*'Norm-coeff'!$F$13+$BA297*'Norm-coeff'!$G$13+$BB297*'Norm-coeff'!$H$13+$BC297*'Norm-coeff'!$I$13+$BD297*'Norm-coeff'!$J$13+$BE297*'Norm-coeff'!$K$13+$BF297*'Norm-coeff'!$L$13+$BG297*'Norm-coeff'!$M$13+$BH297*'Norm-coeff'!$N$13+$BI297*'Norm-coeff'!$O$13</f>
        <v>-4.1864930554451202E-2</v>
      </c>
      <c r="CA297" s="54">
        <f>'Norm-coeff'!$C$14+$AX297*'Norm-coeff'!$D$14+$AY297*'Norm-coeff'!$E$14+$AZ297*'Norm-coeff'!$F$14+$BA297*'Norm-coeff'!$G$14+$BB297*'Norm-coeff'!$H$14+$BC297*'Norm-coeff'!$I$14+$BD297*'Norm-coeff'!$J$14+$BE297*'Norm-coeff'!$K$14+$BF297*'Norm-coeff'!$L$14+$BG297*'Norm-coeff'!$M$14+$BH297*'Norm-coeff'!$N$14+$BI297*'Norm-coeff'!$O$14</f>
        <v>4.2526983164477103</v>
      </c>
      <c r="CC297" s="54">
        <f t="shared" si="1010"/>
        <v>0</v>
      </c>
      <c r="CG297" s="54">
        <f t="shared" si="886"/>
        <v>0</v>
      </c>
      <c r="CH297" s="54">
        <f t="shared" si="864"/>
        <v>0</v>
      </c>
      <c r="CI297" s="54">
        <f t="shared" si="887"/>
        <v>0</v>
      </c>
      <c r="CJ297" s="56">
        <f t="shared" si="888"/>
        <v>0</v>
      </c>
      <c r="CK297" s="54">
        <f t="shared" si="889"/>
        <v>0</v>
      </c>
      <c r="CL297" s="54">
        <f t="shared" si="890"/>
        <v>0</v>
      </c>
      <c r="CM297" s="54">
        <f t="shared" si="891"/>
        <v>0</v>
      </c>
      <c r="CN297" s="54">
        <f t="shared" si="892"/>
        <v>0</v>
      </c>
      <c r="CO297" s="54">
        <f t="shared" si="893"/>
        <v>0</v>
      </c>
      <c r="CP297" s="54">
        <f t="shared" si="894"/>
        <v>0</v>
      </c>
      <c r="CQ297" s="54">
        <f t="shared" si="895"/>
        <v>0</v>
      </c>
      <c r="CR297" s="54">
        <f t="shared" si="896"/>
        <v>0</v>
      </c>
      <c r="CS297" s="54">
        <f t="shared" si="897"/>
        <v>0</v>
      </c>
      <c r="CU297" s="54">
        <f t="shared" si="898"/>
        <v>0</v>
      </c>
      <c r="CV297" s="54">
        <f t="shared" si="899"/>
        <v>0</v>
      </c>
      <c r="CW297" s="54">
        <f t="shared" si="900"/>
        <v>0</v>
      </c>
      <c r="CX297" s="54">
        <f t="shared" si="901"/>
        <v>0</v>
      </c>
      <c r="CZ297" s="54">
        <f t="shared" si="902"/>
        <v>0</v>
      </c>
      <c r="DA297" s="54">
        <f t="shared" si="903"/>
        <v>0</v>
      </c>
      <c r="DB297" s="54">
        <f t="shared" si="904"/>
        <v>0</v>
      </c>
      <c r="DC297" s="54">
        <f t="shared" si="905"/>
        <v>0</v>
      </c>
      <c r="DD297" s="54">
        <f t="shared" si="906"/>
        <v>0</v>
      </c>
      <c r="DE297" s="54">
        <f t="shared" si="907"/>
        <v>0</v>
      </c>
      <c r="DF297" s="54">
        <f t="shared" si="908"/>
        <v>0</v>
      </c>
      <c r="DG297" s="54">
        <f t="shared" si="909"/>
        <v>2</v>
      </c>
      <c r="DH297" s="71">
        <f t="shared" si="910"/>
        <v>0</v>
      </c>
      <c r="DI297" s="71">
        <f t="shared" si="911"/>
        <v>0</v>
      </c>
      <c r="DJ297" s="54">
        <f t="shared" si="912"/>
        <v>0</v>
      </c>
      <c r="DK297" s="54">
        <f t="shared" si="913"/>
        <v>2</v>
      </c>
      <c r="DL297" s="4">
        <f t="shared" si="838"/>
        <v>0</v>
      </c>
      <c r="DM297" s="3">
        <f t="shared" si="914"/>
        <v>0</v>
      </c>
      <c r="DN297" s="3">
        <f t="shared" si="915"/>
        <v>0</v>
      </c>
      <c r="DO297" s="4" t="e">
        <f t="shared" si="916"/>
        <v>#DIV/0!</v>
      </c>
      <c r="DP297" s="57"/>
      <c r="DQ297" s="57"/>
      <c r="DR297" s="56">
        <f t="shared" si="839"/>
        <v>2</v>
      </c>
      <c r="DS297" s="56">
        <f t="shared" si="840"/>
        <v>0</v>
      </c>
      <c r="DT297" s="38">
        <f t="shared" si="841"/>
        <v>0</v>
      </c>
      <c r="DU297" s="38">
        <f t="shared" si="917"/>
        <v>2</v>
      </c>
      <c r="DV297" s="38">
        <f t="shared" si="842"/>
        <v>0</v>
      </c>
      <c r="DW297" s="39">
        <f t="shared" si="843"/>
        <v>0</v>
      </c>
      <c r="DX297" s="39">
        <f t="shared" si="844"/>
        <v>0</v>
      </c>
      <c r="DY297" s="39">
        <f t="shared" si="845"/>
        <v>0</v>
      </c>
      <c r="DZ297" s="39">
        <f t="shared" si="846"/>
        <v>0</v>
      </c>
      <c r="EA297" s="39">
        <f t="shared" si="847"/>
        <v>0</v>
      </c>
      <c r="EB297" s="37" t="e">
        <f t="shared" si="918"/>
        <v>#DIV/0!</v>
      </c>
      <c r="EC297" s="37" t="e">
        <f t="shared" si="919"/>
        <v>#DIV/0!</v>
      </c>
      <c r="ED297" s="37" t="e">
        <f t="shared" si="920"/>
        <v>#DIV/0!</v>
      </c>
      <c r="EE297" s="37" t="e">
        <f t="shared" si="921"/>
        <v>#DIV/0!</v>
      </c>
      <c r="EF297" s="39" t="e">
        <f t="shared" si="922"/>
        <v>#DIV/0!</v>
      </c>
      <c r="EG297" s="37" t="e">
        <f t="shared" si="923"/>
        <v>#DIV/0!</v>
      </c>
      <c r="EH297" s="37" t="e">
        <f t="shared" si="924"/>
        <v>#DIV/0!</v>
      </c>
      <c r="EI297" s="11" t="b">
        <f t="shared" si="925"/>
        <v>1</v>
      </c>
      <c r="EJ297" s="11" t="b">
        <f t="shared" si="926"/>
        <v>0</v>
      </c>
      <c r="EK297" s="39" t="e">
        <f t="shared" si="927"/>
        <v>#DIV/0!</v>
      </c>
      <c r="EL297" s="39" t="e">
        <f t="shared" si="928"/>
        <v>#DIV/0!</v>
      </c>
      <c r="EM297" s="39" t="e">
        <f t="shared" si="929"/>
        <v>#DIV/0!</v>
      </c>
      <c r="EN297" s="39" t="e">
        <f t="shared" si="930"/>
        <v>#DIV/0!</v>
      </c>
      <c r="EO297" s="39" t="e">
        <f t="shared" si="931"/>
        <v>#DIV/0!</v>
      </c>
      <c r="EP297" s="39" t="e">
        <f t="shared" si="932"/>
        <v>#DIV/0!</v>
      </c>
      <c r="EQ297" s="39" t="e">
        <f t="shared" si="933"/>
        <v>#DIV/0!</v>
      </c>
      <c r="ER297" s="39" t="e">
        <f t="shared" si="934"/>
        <v>#DIV/0!</v>
      </c>
      <c r="ES297" s="58" t="str">
        <f t="shared" si="935"/>
        <v>(OH,F,Cl)-dominate amphibole</v>
      </c>
      <c r="ET297" s="58" t="e">
        <f t="shared" si="936"/>
        <v>#N/A</v>
      </c>
      <c r="EU297" s="56">
        <f t="shared" si="848"/>
        <v>0</v>
      </c>
      <c r="EV297" s="56">
        <f t="shared" si="849"/>
        <v>0</v>
      </c>
      <c r="EW297" s="56">
        <f t="shared" si="850"/>
        <v>0</v>
      </c>
      <c r="EX297" s="56">
        <f t="shared" si="851"/>
        <v>0</v>
      </c>
      <c r="EY297" s="56">
        <f t="shared" si="852"/>
        <v>0</v>
      </c>
      <c r="EZ297" s="56">
        <f t="shared" si="853"/>
        <v>0</v>
      </c>
      <c r="FA297" s="39">
        <f t="shared" si="854"/>
        <v>0</v>
      </c>
      <c r="FB297" s="39">
        <f t="shared" si="855"/>
        <v>0</v>
      </c>
      <c r="FC297" s="54">
        <f t="shared" si="856"/>
        <v>0</v>
      </c>
      <c r="FD297" s="54">
        <f t="shared" si="857"/>
        <v>0</v>
      </c>
      <c r="FE297" s="39">
        <f t="shared" si="858"/>
        <v>0</v>
      </c>
      <c r="FF297" s="54">
        <f t="shared" si="859"/>
        <v>0</v>
      </c>
      <c r="FG297" s="39">
        <f t="shared" si="860"/>
        <v>0</v>
      </c>
      <c r="FH297" s="39">
        <f t="shared" si="937"/>
        <v>0</v>
      </c>
      <c r="FI297" s="39">
        <f t="shared" si="938"/>
        <v>0</v>
      </c>
      <c r="FJ297" s="39">
        <f t="shared" si="939"/>
        <v>0</v>
      </c>
      <c r="FK297" s="39" t="e">
        <f t="shared" si="940"/>
        <v>#DIV/0!</v>
      </c>
      <c r="FL297" s="39" t="e">
        <f t="shared" si="941"/>
        <v>#DIV/0!</v>
      </c>
      <c r="FM297" s="39" t="e">
        <f t="shared" si="942"/>
        <v>#DIV/0!</v>
      </c>
      <c r="FN297" s="39">
        <f t="shared" si="943"/>
        <v>1</v>
      </c>
      <c r="FO297" s="39">
        <f t="shared" si="861"/>
        <v>0</v>
      </c>
      <c r="FP297" s="39">
        <f t="shared" si="862"/>
        <v>0</v>
      </c>
      <c r="FQ297" s="39">
        <f t="shared" si="863"/>
        <v>0</v>
      </c>
      <c r="FR297" s="39">
        <f t="shared" si="944"/>
        <v>0</v>
      </c>
      <c r="FS297" s="39">
        <f t="shared" si="945"/>
        <v>0</v>
      </c>
      <c r="FU297" s="39" t="e">
        <f t="shared" si="946"/>
        <v>#DIV/0!</v>
      </c>
      <c r="FV297" s="39" t="e">
        <f t="shared" si="947"/>
        <v>#DIV/0!</v>
      </c>
      <c r="FW297" s="39" t="e">
        <f t="shared" si="948"/>
        <v>#DIV/0!</v>
      </c>
      <c r="FY297" s="39" t="e">
        <f t="shared" si="949"/>
        <v>#DIV/0!</v>
      </c>
      <c r="FZ297" s="39" t="e">
        <f t="shared" si="950"/>
        <v>#DIV/0!</v>
      </c>
      <c r="GA297" s="39" t="e">
        <f t="shared" si="951"/>
        <v>#DIV/0!</v>
      </c>
      <c r="GB297" s="39" t="e">
        <f t="shared" si="952"/>
        <v>#DIV/0!</v>
      </c>
      <c r="GC297" s="39" t="e">
        <f t="shared" si="953"/>
        <v>#DIV/0!</v>
      </c>
      <c r="GD297" s="39" t="e">
        <f t="shared" si="954"/>
        <v>#DIV/0!</v>
      </c>
      <c r="GE297" s="39" t="e">
        <f t="shared" si="955"/>
        <v>#DIV/0!</v>
      </c>
      <c r="GF297" s="39" t="e">
        <f t="shared" si="956"/>
        <v>#DIV/0!</v>
      </c>
      <c r="GG297" s="39" t="e">
        <f t="shared" si="957"/>
        <v>#DIV/0!</v>
      </c>
      <c r="GH297" s="39" t="e">
        <f t="shared" si="958"/>
        <v>#DIV/0!</v>
      </c>
      <c r="GI297" s="39"/>
      <c r="GJ297" s="39" t="e">
        <f t="shared" si="959"/>
        <v>#DIV/0!</v>
      </c>
      <c r="GK297" s="39" t="e">
        <f t="shared" si="960"/>
        <v>#DIV/0!</v>
      </c>
      <c r="GL297" s="39" t="e">
        <f t="shared" si="961"/>
        <v>#DIV/0!</v>
      </c>
      <c r="GM297" s="39" t="e">
        <f t="shared" si="962"/>
        <v>#DIV/0!</v>
      </c>
      <c r="GN297" s="39" t="e">
        <f t="shared" si="963"/>
        <v>#DIV/0!</v>
      </c>
      <c r="GO297" s="57"/>
      <c r="GP297" s="57" t="e">
        <f t="shared" si="964"/>
        <v>#DIV/0!</v>
      </c>
      <c r="GQ297" s="59" t="e">
        <f t="shared" si="965"/>
        <v>#DIV/0!</v>
      </c>
      <c r="GR297" s="41" t="e">
        <f t="shared" si="966"/>
        <v>#DIV/0!</v>
      </c>
      <c r="GS297" s="57" t="e">
        <f t="shared" si="967"/>
        <v>#DIV/0!</v>
      </c>
      <c r="GT297" s="57" t="e">
        <f t="shared" si="968"/>
        <v>#DIV/0!</v>
      </c>
      <c r="GU297" s="57" t="e">
        <f t="shared" si="969"/>
        <v>#DIV/0!</v>
      </c>
      <c r="GV297" s="57"/>
      <c r="GW297" s="42" t="e">
        <f t="shared" si="970"/>
        <v>#DIV/0!</v>
      </c>
      <c r="GX297" s="42" t="e">
        <f t="shared" si="971"/>
        <v>#DIV/0!</v>
      </c>
      <c r="GY297" s="42" t="e">
        <f t="shared" si="972"/>
        <v>#DIV/0!</v>
      </c>
      <c r="GZ297" s="57"/>
      <c r="HA297" s="2" t="e">
        <f t="shared" si="973"/>
        <v>#DIV/0!</v>
      </c>
      <c r="HB297" s="2" t="e">
        <f t="shared" si="974"/>
        <v>#DIV/0!</v>
      </c>
      <c r="HC297" s="2" t="e">
        <f t="shared" si="975"/>
        <v>#DIV/0!</v>
      </c>
      <c r="HD297" s="2" t="e">
        <f t="shared" si="976"/>
        <v>#DIV/0!</v>
      </c>
      <c r="HE297" s="2" t="e">
        <f t="shared" si="977"/>
        <v>#DIV/0!</v>
      </c>
      <c r="HF297" s="2" t="e">
        <f t="shared" si="978"/>
        <v>#DIV/0!</v>
      </c>
      <c r="HG297" s="2" t="e">
        <f t="shared" si="979"/>
        <v>#DIV/0!</v>
      </c>
      <c r="HH297" s="2" t="e">
        <f t="shared" si="980"/>
        <v>#DIV/0!</v>
      </c>
      <c r="HI297" s="2" t="e">
        <f t="shared" si="981"/>
        <v>#DIV/0!</v>
      </c>
      <c r="HJ297" s="11" t="e">
        <f t="shared" si="982"/>
        <v>#DIV/0!</v>
      </c>
      <c r="HK297" s="60" t="e">
        <f t="shared" si="983"/>
        <v>#DIV/0!</v>
      </c>
      <c r="HL297" s="57"/>
      <c r="HM297" s="57" t="e">
        <f t="shared" si="984"/>
        <v>#DIV/0!</v>
      </c>
      <c r="HN297" s="57" t="e">
        <f t="shared" si="985"/>
        <v>#DIV/0!</v>
      </c>
      <c r="HO297" s="57" t="e">
        <f t="shared" si="986"/>
        <v>#DIV/0!</v>
      </c>
      <c r="HP297" s="57" t="e">
        <f t="shared" si="987"/>
        <v>#DIV/0!</v>
      </c>
      <c r="HQ297" s="57" t="e">
        <f t="shared" si="988"/>
        <v>#DIV/0!</v>
      </c>
      <c r="HR297" s="57"/>
      <c r="HS297" s="57" t="e">
        <f t="shared" si="989"/>
        <v>#DIV/0!</v>
      </c>
      <c r="HT297" s="57" t="e">
        <f t="shared" si="990"/>
        <v>#DIV/0!</v>
      </c>
      <c r="HU297" s="57" t="e">
        <f t="shared" si="991"/>
        <v>#DIV/0!</v>
      </c>
      <c r="HV297" s="57" t="e">
        <f t="shared" si="992"/>
        <v>#DIV/0!</v>
      </c>
      <c r="HW297" s="57" t="e">
        <f t="shared" si="993"/>
        <v>#DIV/0!</v>
      </c>
      <c r="HX297" s="57"/>
      <c r="HY297" s="57" t="e">
        <f t="shared" si="994"/>
        <v>#DIV/0!</v>
      </c>
      <c r="HZ297" s="57" t="e">
        <f t="shared" si="995"/>
        <v>#DIV/0!</v>
      </c>
      <c r="IA297" s="57"/>
      <c r="IB297" s="61">
        <f t="shared" si="996"/>
        <v>0</v>
      </c>
      <c r="IC297" s="57" t="str">
        <f t="shared" si="997"/>
        <v/>
      </c>
      <c r="ID297" s="42"/>
      <c r="IE297" s="2" t="str">
        <f t="shared" si="998"/>
        <v/>
      </c>
      <c r="IF297" s="60" t="e">
        <f t="shared" si="999"/>
        <v>#DIV/0!</v>
      </c>
      <c r="IG297" s="60" t="str">
        <f t="shared" si="1000"/>
        <v/>
      </c>
      <c r="IH297" s="60" t="str">
        <f t="shared" si="1001"/>
        <v>zinco-</v>
      </c>
      <c r="II297" s="60" t="str">
        <f t="shared" si="1002"/>
        <v>mangano-</v>
      </c>
      <c r="IJ297" s="60" t="e">
        <f t="shared" si="1003"/>
        <v>#DIV/0!</v>
      </c>
      <c r="IK297" s="60" t="e">
        <f t="shared" si="1004"/>
        <v>#DIV/0!</v>
      </c>
      <c r="IL297" s="60" t="e">
        <f t="shared" si="1005"/>
        <v>#DIV/0!</v>
      </c>
      <c r="IM297" s="60" t="e">
        <f t="shared" si="1006"/>
        <v>#DIV/0!</v>
      </c>
      <c r="IN297" s="60" t="str">
        <f t="shared" si="1007"/>
        <v/>
      </c>
      <c r="IO297" s="60" t="str">
        <f t="shared" si="1008"/>
        <v/>
      </c>
      <c r="IP297" s="57"/>
      <c r="IQ297" s="57" t="str">
        <f t="shared" si="1009"/>
        <v>ERROR!!</v>
      </c>
    </row>
    <row r="298" spans="24:251">
      <c r="X298" s="29">
        <f t="shared" si="865"/>
        <v>0</v>
      </c>
      <c r="Y298" s="29">
        <f t="shared" si="866"/>
        <v>0</v>
      </c>
      <c r="Z298" s="29" t="e">
        <f t="shared" si="867"/>
        <v>#DIV/0!</v>
      </c>
      <c r="AA298" s="29" t="e">
        <f t="shared" si="868"/>
        <v>#DIV/0!</v>
      </c>
      <c r="AB298" s="29" t="e">
        <f t="shared" si="869"/>
        <v>#DIV/0!</v>
      </c>
      <c r="AC298" s="29" t="e">
        <f t="shared" si="870"/>
        <v>#DIV/0!</v>
      </c>
      <c r="AF298" s="23">
        <v>60.084299999999999</v>
      </c>
      <c r="AG298" s="23">
        <v>79.878799999999998</v>
      </c>
      <c r="AH298" s="23">
        <v>101.96120000000001</v>
      </c>
      <c r="AI298" s="23">
        <v>151.99039999999999</v>
      </c>
      <c r="AJ298" s="23">
        <v>159.69</v>
      </c>
      <c r="AK298" s="23">
        <v>71.846400000000003</v>
      </c>
      <c r="AL298" s="23">
        <v>70.9375</v>
      </c>
      <c r="AM298" s="23">
        <v>40.304400000000001</v>
      </c>
      <c r="AN298" s="23">
        <v>56.077399999999997</v>
      </c>
      <c r="AO298" s="23">
        <v>61.978999999999999</v>
      </c>
      <c r="AP298" s="23">
        <v>94.195999999999998</v>
      </c>
      <c r="AQ298" s="23">
        <v>18.998000000000001</v>
      </c>
      <c r="AR298" s="23">
        <v>35.450000000000003</v>
      </c>
      <c r="AS298" s="23">
        <v>29.88</v>
      </c>
      <c r="AT298" s="23">
        <v>74.691999999999993</v>
      </c>
      <c r="AU298" s="23">
        <v>81.39</v>
      </c>
      <c r="AX298" s="54">
        <f t="shared" si="871"/>
        <v>0</v>
      </c>
      <c r="AY298" s="54">
        <f t="shared" si="872"/>
        <v>0</v>
      </c>
      <c r="AZ298" s="54">
        <f t="shared" si="873"/>
        <v>0</v>
      </c>
      <c r="BA298" s="54">
        <f t="shared" si="874"/>
        <v>0</v>
      </c>
      <c r="BB298" s="54">
        <f t="shared" si="875"/>
        <v>0</v>
      </c>
      <c r="BC298" s="54">
        <f t="shared" si="876"/>
        <v>0</v>
      </c>
      <c r="BD298" s="54">
        <f t="shared" si="877"/>
        <v>0</v>
      </c>
      <c r="BE298" s="54">
        <f t="shared" si="878"/>
        <v>0</v>
      </c>
      <c r="BF298" s="54">
        <f t="shared" si="879"/>
        <v>0</v>
      </c>
      <c r="BG298" s="54">
        <f t="shared" si="880"/>
        <v>0</v>
      </c>
      <c r="BH298" s="54">
        <f t="shared" si="881"/>
        <v>0</v>
      </c>
      <c r="BI298" s="54">
        <f t="shared" si="882"/>
        <v>0</v>
      </c>
      <c r="BJ298" s="54">
        <f t="shared" si="883"/>
        <v>0</v>
      </c>
      <c r="BK298" s="54">
        <f t="shared" si="884"/>
        <v>0</v>
      </c>
      <c r="BL298" s="54">
        <f t="shared" si="885"/>
        <v>0</v>
      </c>
      <c r="BM298" s="42"/>
      <c r="BO298" s="54">
        <f>'Norm-coeff'!$C$2+$AX298*'Norm-coeff'!$D$2+$AY298*'Norm-coeff'!$E$2+$AZ298*'Norm-coeff'!$F$2+$BA298*'Norm-coeff'!$G$2+$BB298*'Norm-coeff'!$H$2+$BC298*'Norm-coeff'!$I$2+$BD298*'Norm-coeff'!$J$2+$BE298*'Norm-coeff'!$K$2+$BF298*'Norm-coeff'!$L$2+$BG298*'Norm-coeff'!$M$2+$BH298*'Norm-coeff'!$N$2+$BI298*'Norm-coeff'!$O$2</f>
        <v>5.4045421474420303</v>
      </c>
      <c r="BP298" s="54">
        <f>'Norm-coeff'!$C$3+$AX298*'Norm-coeff'!$D$3+$AY298*'Norm-coeff'!$E$3+$AZ298*'Norm-coeff'!$F$3+$BA298*'Norm-coeff'!$G$3+$BB298*'Norm-coeff'!$H$3+$BC298*'Norm-coeff'!$I$3+$BD298*'Norm-coeff'!$J$3+$BE298*'Norm-coeff'!$K$3+$BF298*'Norm-coeff'!$L$3+$BG298*'Norm-coeff'!$M$3+$BH298*'Norm-coeff'!$N$3+$BI298*'Norm-coeff'!$O$3</f>
        <v>3.15319116612705</v>
      </c>
      <c r="BQ298" s="54">
        <f>'Norm-coeff'!$C$4+$AX298*'Norm-coeff'!$D$4+$AY298*'Norm-coeff'!$E$4+$AZ298*'Norm-coeff'!$F$4+$BA298*'Norm-coeff'!$G$4+$BB298*'Norm-coeff'!$H$4+$BC298*'Norm-coeff'!$I$4+$BD298*'Norm-coeff'!$J$4+$BE298*'Norm-coeff'!$K$4+$BF298*'Norm-coeff'!$L$4+$BG298*'Norm-coeff'!$M$4+$BH298*'Norm-coeff'!$N$4+$BI298*'Norm-coeff'!$O$4</f>
        <v>1.42115649462768</v>
      </c>
      <c r="BR298" s="54">
        <f>'Norm-coeff'!$C$5+$AX298*'Norm-coeff'!$D$5+$AY298*'Norm-coeff'!$E$5+$AZ298*'Norm-coeff'!$F$5+$BA298*'Norm-coeff'!$G$5+$BB298*'Norm-coeff'!$H$5+$BC298*'Norm-coeff'!$I$5+$BD298*'Norm-coeff'!$J$5+$BE298*'Norm-coeff'!$K$5+$BF298*'Norm-coeff'!$L$5+$BG298*'Norm-coeff'!$M$5+$BH298*'Norm-coeff'!$N$5+$BI298*'Norm-coeff'!$O$5</f>
        <v>1.0553329241296201</v>
      </c>
      <c r="BS298" s="54">
        <f>'Norm-coeff'!$C$6+$AX298*'Norm-coeff'!$D$6+$AY298*'Norm-coeff'!$E$6+$AZ298*'Norm-coeff'!$F$6+$BA298*'Norm-coeff'!$G$6+$BB298*'Norm-coeff'!$H$6+$BC298*'Norm-coeff'!$I$6+$BD298*'Norm-coeff'!$J$6+$BE298*'Norm-coeff'!$K$6+$BF298*'Norm-coeff'!$L$6+$BG298*'Norm-coeff'!$M$6+$BH298*'Norm-coeff'!$N$6+$BI298*'Norm-coeff'!$O$6</f>
        <v>-1.48700885495103E-2</v>
      </c>
      <c r="BT298" s="54">
        <f>'Norm-coeff'!$C$7+$AX298*'Norm-coeff'!$D$7+$AY298*'Norm-coeff'!$E$7+$AZ298*'Norm-coeff'!$F$7+$BA298*'Norm-coeff'!$G$7+$BB298*'Norm-coeff'!$H$7+$BC298*'Norm-coeff'!$I$7+$BD298*'Norm-coeff'!$J$7+$BE298*'Norm-coeff'!$K$7+$BF298*'Norm-coeff'!$L$7+$BG298*'Norm-coeff'!$M$7+$BH298*'Norm-coeff'!$N$7+$BI298*'Norm-coeff'!$O$7</f>
        <v>2.0907583608832998</v>
      </c>
      <c r="BU298" s="54">
        <f>'Norm-coeff'!$C$8+$AX298*'Norm-coeff'!$D$8+$AY298*'Norm-coeff'!$E$8+$AZ298*'Norm-coeff'!$F$8+$BA298*'Norm-coeff'!$G$8+$BB298*'Norm-coeff'!$H$8+$BC298*'Norm-coeff'!$I$8+$BD298*'Norm-coeff'!$J$8+$BE298*'Norm-coeff'!$K$8+$BF298*'Norm-coeff'!$L$8+$BG298*'Norm-coeff'!$M$8+$BH298*'Norm-coeff'!$N$8+$BI298*'Norm-coeff'!$O$8</f>
        <v>0.65894159836244504</v>
      </c>
      <c r="BV298" s="54">
        <f>'Norm-coeff'!$C$9+$AX298*'Norm-coeff'!$D$9+$AY298*'Norm-coeff'!$E$9+$AZ298*'Norm-coeff'!$F$9+$BA298*'Norm-coeff'!$G$9+$BB298*'Norm-coeff'!$H$9+$BC298*'Norm-coeff'!$I$9+$BD298*'Norm-coeff'!$J$9+$BE298*'Norm-coeff'!$K$9+$BF298*'Norm-coeff'!$L$9+$BG298*'Norm-coeff'!$M$9+$BH298*'Norm-coeff'!$N$9+$BI298*'Norm-coeff'!$O$9</f>
        <v>1.48961085014701</v>
      </c>
      <c r="BW298" s="54">
        <f>'Norm-coeff'!$C$10+$AX298*'Norm-coeff'!$D$10+$AY298*'Norm-coeff'!$E$10+$AZ298*'Norm-coeff'!$F$10+$BA298*'Norm-coeff'!$G$10+$BB298*'Norm-coeff'!$H$10+$BC298*'Norm-coeff'!$I$10+$BD298*'Norm-coeff'!$J$10+$BE298*'Norm-coeff'!$K$10+$BF298*'Norm-coeff'!$L$10+$BG298*'Norm-coeff'!$M$10+$BH298*'Norm-coeff'!$N$10+$BI298*'Norm-coeff'!$O$10</f>
        <v>1.42058735749591</v>
      </c>
      <c r="BX298" s="54">
        <f>'Norm-coeff'!$C$11+$AX298*'Norm-coeff'!$D$11+$AY298*'Norm-coeff'!$E$11+$AZ298*'Norm-coeff'!$F$11+$BA298*'Norm-coeff'!$G$11+$BB298*'Norm-coeff'!$H$11+$BC298*'Norm-coeff'!$I$11+$BD298*'Norm-coeff'!$J$11+$BE298*'Norm-coeff'!$K$11+$BF298*'Norm-coeff'!$L$11+$BG298*'Norm-coeff'!$M$11+$BH298*'Norm-coeff'!$N$11+$BI298*'Norm-coeff'!$O$11</f>
        <v>0.221233014421479</v>
      </c>
      <c r="BY298" s="54">
        <f>'Norm-coeff'!$C$12+$AX298*'Norm-coeff'!$D$12+$AY298*'Norm-coeff'!$E$12+$AZ298*'Norm-coeff'!$F$12+$BA298*'Norm-coeff'!$G$12+$BB298*'Norm-coeff'!$H$12+$BC298*'Norm-coeff'!$I$12+$BD298*'Norm-coeff'!$J$12+$BE298*'Norm-coeff'!$K$12+$BF298*'Norm-coeff'!$L$12+$BG298*'Norm-coeff'!$M$12+$BH298*'Norm-coeff'!$N$12+$BI298*'Norm-coeff'!$O$12</f>
        <v>0.283527502056037</v>
      </c>
      <c r="BZ298" s="54">
        <f>'Norm-coeff'!$C$13+$AX298*'Norm-coeff'!$D$13+$AY298*'Norm-coeff'!$E$13+$AZ298*'Norm-coeff'!$F$13+$BA298*'Norm-coeff'!$G$13+$BB298*'Norm-coeff'!$H$13+$BC298*'Norm-coeff'!$I$13+$BD298*'Norm-coeff'!$J$13+$BE298*'Norm-coeff'!$K$13+$BF298*'Norm-coeff'!$L$13+$BG298*'Norm-coeff'!$M$13+$BH298*'Norm-coeff'!$N$13+$BI298*'Norm-coeff'!$O$13</f>
        <v>-4.1864930554451202E-2</v>
      </c>
      <c r="CA298" s="54">
        <f>'Norm-coeff'!$C$14+$AX298*'Norm-coeff'!$D$14+$AY298*'Norm-coeff'!$E$14+$AZ298*'Norm-coeff'!$F$14+$BA298*'Norm-coeff'!$G$14+$BB298*'Norm-coeff'!$H$14+$BC298*'Norm-coeff'!$I$14+$BD298*'Norm-coeff'!$J$14+$BE298*'Norm-coeff'!$K$14+$BF298*'Norm-coeff'!$L$14+$BG298*'Norm-coeff'!$M$14+$BH298*'Norm-coeff'!$N$14+$BI298*'Norm-coeff'!$O$14</f>
        <v>4.2526983164477103</v>
      </c>
      <c r="CC298" s="54">
        <f t="shared" si="1010"/>
        <v>0</v>
      </c>
      <c r="CG298" s="54">
        <f t="shared" si="886"/>
        <v>0</v>
      </c>
      <c r="CH298" s="54">
        <f t="shared" si="864"/>
        <v>0</v>
      </c>
      <c r="CI298" s="54">
        <f t="shared" si="887"/>
        <v>0</v>
      </c>
      <c r="CJ298" s="56">
        <f t="shared" si="888"/>
        <v>0</v>
      </c>
      <c r="CK298" s="54">
        <f t="shared" si="889"/>
        <v>0</v>
      </c>
      <c r="CL298" s="54">
        <f t="shared" si="890"/>
        <v>0</v>
      </c>
      <c r="CM298" s="54">
        <f t="shared" si="891"/>
        <v>0</v>
      </c>
      <c r="CN298" s="54">
        <f t="shared" si="892"/>
        <v>0</v>
      </c>
      <c r="CO298" s="54">
        <f t="shared" si="893"/>
        <v>0</v>
      </c>
      <c r="CP298" s="54">
        <f t="shared" si="894"/>
        <v>0</v>
      </c>
      <c r="CQ298" s="54">
        <f t="shared" si="895"/>
        <v>0</v>
      </c>
      <c r="CR298" s="54">
        <f t="shared" si="896"/>
        <v>0</v>
      </c>
      <c r="CS298" s="54">
        <f t="shared" si="897"/>
        <v>0</v>
      </c>
      <c r="CU298" s="54">
        <f t="shared" si="898"/>
        <v>0</v>
      </c>
      <c r="CV298" s="54">
        <f t="shared" si="899"/>
        <v>0</v>
      </c>
      <c r="CW298" s="54">
        <f t="shared" si="900"/>
        <v>0</v>
      </c>
      <c r="CX298" s="54">
        <f t="shared" si="901"/>
        <v>0</v>
      </c>
      <c r="CZ298" s="54">
        <f t="shared" si="902"/>
        <v>0</v>
      </c>
      <c r="DA298" s="54">
        <f t="shared" si="903"/>
        <v>0</v>
      </c>
      <c r="DB298" s="54">
        <f t="shared" si="904"/>
        <v>0</v>
      </c>
      <c r="DC298" s="54">
        <f t="shared" si="905"/>
        <v>0</v>
      </c>
      <c r="DD298" s="54">
        <f t="shared" si="906"/>
        <v>0</v>
      </c>
      <c r="DE298" s="54">
        <f t="shared" si="907"/>
        <v>0</v>
      </c>
      <c r="DF298" s="54">
        <f t="shared" si="908"/>
        <v>0</v>
      </c>
      <c r="DG298" s="54">
        <f t="shared" si="909"/>
        <v>2</v>
      </c>
      <c r="DH298" s="71">
        <f t="shared" si="910"/>
        <v>0</v>
      </c>
      <c r="DI298" s="71">
        <f t="shared" si="911"/>
        <v>0</v>
      </c>
      <c r="DJ298" s="54">
        <f t="shared" si="912"/>
        <v>0</v>
      </c>
      <c r="DK298" s="54">
        <f t="shared" si="913"/>
        <v>2</v>
      </c>
      <c r="DL298" s="4">
        <f t="shared" si="838"/>
        <v>0</v>
      </c>
      <c r="DM298" s="3">
        <f t="shared" si="914"/>
        <v>0</v>
      </c>
      <c r="DN298" s="3">
        <f t="shared" si="915"/>
        <v>0</v>
      </c>
      <c r="DO298" s="4" t="e">
        <f t="shared" si="916"/>
        <v>#DIV/0!</v>
      </c>
      <c r="DP298" s="57"/>
      <c r="DQ298" s="57"/>
      <c r="DR298" s="56">
        <f t="shared" si="839"/>
        <v>2</v>
      </c>
      <c r="DS298" s="56">
        <f t="shared" si="840"/>
        <v>0</v>
      </c>
      <c r="DT298" s="38">
        <f t="shared" si="841"/>
        <v>0</v>
      </c>
      <c r="DU298" s="38">
        <f t="shared" si="917"/>
        <v>2</v>
      </c>
      <c r="DV298" s="38">
        <f t="shared" si="842"/>
        <v>0</v>
      </c>
      <c r="DW298" s="39">
        <f t="shared" si="843"/>
        <v>0</v>
      </c>
      <c r="DX298" s="39">
        <f t="shared" si="844"/>
        <v>0</v>
      </c>
      <c r="DY298" s="39">
        <f t="shared" si="845"/>
        <v>0</v>
      </c>
      <c r="DZ298" s="39">
        <f t="shared" si="846"/>
        <v>0</v>
      </c>
      <c r="EA298" s="39">
        <f t="shared" si="847"/>
        <v>0</v>
      </c>
      <c r="EB298" s="37" t="e">
        <f t="shared" si="918"/>
        <v>#DIV/0!</v>
      </c>
      <c r="EC298" s="37" t="e">
        <f t="shared" si="919"/>
        <v>#DIV/0!</v>
      </c>
      <c r="ED298" s="37" t="e">
        <f t="shared" si="920"/>
        <v>#DIV/0!</v>
      </c>
      <c r="EE298" s="37" t="e">
        <f t="shared" si="921"/>
        <v>#DIV/0!</v>
      </c>
      <c r="EF298" s="39" t="e">
        <f t="shared" si="922"/>
        <v>#DIV/0!</v>
      </c>
      <c r="EG298" s="37" t="e">
        <f t="shared" si="923"/>
        <v>#DIV/0!</v>
      </c>
      <c r="EH298" s="37" t="e">
        <f t="shared" si="924"/>
        <v>#DIV/0!</v>
      </c>
      <c r="EI298" s="11" t="b">
        <f t="shared" si="925"/>
        <v>1</v>
      </c>
      <c r="EJ298" s="11" t="b">
        <f t="shared" si="926"/>
        <v>0</v>
      </c>
      <c r="EK298" s="39" t="e">
        <f t="shared" si="927"/>
        <v>#DIV/0!</v>
      </c>
      <c r="EL298" s="39" t="e">
        <f t="shared" si="928"/>
        <v>#DIV/0!</v>
      </c>
      <c r="EM298" s="39" t="e">
        <f t="shared" si="929"/>
        <v>#DIV/0!</v>
      </c>
      <c r="EN298" s="39" t="e">
        <f t="shared" si="930"/>
        <v>#DIV/0!</v>
      </c>
      <c r="EO298" s="39" t="e">
        <f t="shared" si="931"/>
        <v>#DIV/0!</v>
      </c>
      <c r="EP298" s="39" t="e">
        <f t="shared" si="932"/>
        <v>#DIV/0!</v>
      </c>
      <c r="EQ298" s="39" t="e">
        <f t="shared" si="933"/>
        <v>#DIV/0!</v>
      </c>
      <c r="ER298" s="39" t="e">
        <f t="shared" si="934"/>
        <v>#DIV/0!</v>
      </c>
      <c r="ES298" s="58" t="str">
        <f t="shared" si="935"/>
        <v>(OH,F,Cl)-dominate amphibole</v>
      </c>
      <c r="ET298" s="58" t="e">
        <f t="shared" si="936"/>
        <v>#N/A</v>
      </c>
      <c r="EU298" s="56">
        <f t="shared" si="848"/>
        <v>0</v>
      </c>
      <c r="EV298" s="56">
        <f t="shared" si="849"/>
        <v>0</v>
      </c>
      <c r="EW298" s="56">
        <f t="shared" si="850"/>
        <v>0</v>
      </c>
      <c r="EX298" s="56">
        <f t="shared" si="851"/>
        <v>0</v>
      </c>
      <c r="EY298" s="56">
        <f t="shared" si="852"/>
        <v>0</v>
      </c>
      <c r="EZ298" s="56">
        <f t="shared" si="853"/>
        <v>0</v>
      </c>
      <c r="FA298" s="39">
        <f t="shared" si="854"/>
        <v>0</v>
      </c>
      <c r="FB298" s="39">
        <f t="shared" si="855"/>
        <v>0</v>
      </c>
      <c r="FC298" s="54">
        <f t="shared" si="856"/>
        <v>0</v>
      </c>
      <c r="FD298" s="54">
        <f t="shared" si="857"/>
        <v>0</v>
      </c>
      <c r="FE298" s="39">
        <f t="shared" si="858"/>
        <v>0</v>
      </c>
      <c r="FF298" s="54">
        <f t="shared" si="859"/>
        <v>0</v>
      </c>
      <c r="FG298" s="39">
        <f t="shared" si="860"/>
        <v>0</v>
      </c>
      <c r="FH298" s="39">
        <f t="shared" si="937"/>
        <v>0</v>
      </c>
      <c r="FI298" s="39">
        <f t="shared" si="938"/>
        <v>0</v>
      </c>
      <c r="FJ298" s="39">
        <f t="shared" si="939"/>
        <v>0</v>
      </c>
      <c r="FK298" s="39" t="e">
        <f t="shared" si="940"/>
        <v>#DIV/0!</v>
      </c>
      <c r="FL298" s="39" t="e">
        <f t="shared" si="941"/>
        <v>#DIV/0!</v>
      </c>
      <c r="FM298" s="39" t="e">
        <f t="shared" si="942"/>
        <v>#DIV/0!</v>
      </c>
      <c r="FN298" s="39">
        <f t="shared" si="943"/>
        <v>1</v>
      </c>
      <c r="FO298" s="39">
        <f t="shared" si="861"/>
        <v>0</v>
      </c>
      <c r="FP298" s="39">
        <f t="shared" si="862"/>
        <v>0</v>
      </c>
      <c r="FQ298" s="39">
        <f t="shared" si="863"/>
        <v>0</v>
      </c>
      <c r="FR298" s="39">
        <f t="shared" si="944"/>
        <v>0</v>
      </c>
      <c r="FS298" s="39">
        <f t="shared" si="945"/>
        <v>0</v>
      </c>
      <c r="FU298" s="39" t="e">
        <f t="shared" si="946"/>
        <v>#DIV/0!</v>
      </c>
      <c r="FV298" s="39" t="e">
        <f t="shared" si="947"/>
        <v>#DIV/0!</v>
      </c>
      <c r="FW298" s="39" t="e">
        <f t="shared" si="948"/>
        <v>#DIV/0!</v>
      </c>
      <c r="FY298" s="39" t="e">
        <f t="shared" si="949"/>
        <v>#DIV/0!</v>
      </c>
      <c r="FZ298" s="39" t="e">
        <f t="shared" si="950"/>
        <v>#DIV/0!</v>
      </c>
      <c r="GA298" s="39" t="e">
        <f t="shared" si="951"/>
        <v>#DIV/0!</v>
      </c>
      <c r="GB298" s="39" t="e">
        <f t="shared" si="952"/>
        <v>#DIV/0!</v>
      </c>
      <c r="GC298" s="39" t="e">
        <f t="shared" si="953"/>
        <v>#DIV/0!</v>
      </c>
      <c r="GD298" s="39" t="e">
        <f t="shared" si="954"/>
        <v>#DIV/0!</v>
      </c>
      <c r="GE298" s="39" t="e">
        <f t="shared" si="955"/>
        <v>#DIV/0!</v>
      </c>
      <c r="GF298" s="39" t="e">
        <f t="shared" si="956"/>
        <v>#DIV/0!</v>
      </c>
      <c r="GG298" s="39" t="e">
        <f t="shared" si="957"/>
        <v>#DIV/0!</v>
      </c>
      <c r="GH298" s="39" t="e">
        <f t="shared" si="958"/>
        <v>#DIV/0!</v>
      </c>
      <c r="GI298" s="39"/>
      <c r="GJ298" s="39" t="e">
        <f t="shared" si="959"/>
        <v>#DIV/0!</v>
      </c>
      <c r="GK298" s="39" t="e">
        <f t="shared" si="960"/>
        <v>#DIV/0!</v>
      </c>
      <c r="GL298" s="39" t="e">
        <f t="shared" si="961"/>
        <v>#DIV/0!</v>
      </c>
      <c r="GM298" s="39" t="e">
        <f t="shared" si="962"/>
        <v>#DIV/0!</v>
      </c>
      <c r="GN298" s="39" t="e">
        <f t="shared" si="963"/>
        <v>#DIV/0!</v>
      </c>
      <c r="GO298" s="57"/>
      <c r="GP298" s="57" t="e">
        <f t="shared" si="964"/>
        <v>#DIV/0!</v>
      </c>
      <c r="GQ298" s="59" t="e">
        <f t="shared" si="965"/>
        <v>#DIV/0!</v>
      </c>
      <c r="GR298" s="41" t="e">
        <f t="shared" si="966"/>
        <v>#DIV/0!</v>
      </c>
      <c r="GS298" s="57" t="e">
        <f t="shared" si="967"/>
        <v>#DIV/0!</v>
      </c>
      <c r="GT298" s="57" t="e">
        <f t="shared" si="968"/>
        <v>#DIV/0!</v>
      </c>
      <c r="GU298" s="57" t="e">
        <f t="shared" si="969"/>
        <v>#DIV/0!</v>
      </c>
      <c r="GV298" s="57"/>
      <c r="GW298" s="42" t="e">
        <f t="shared" si="970"/>
        <v>#DIV/0!</v>
      </c>
      <c r="GX298" s="42" t="e">
        <f t="shared" si="971"/>
        <v>#DIV/0!</v>
      </c>
      <c r="GY298" s="42" t="e">
        <f t="shared" si="972"/>
        <v>#DIV/0!</v>
      </c>
      <c r="GZ298" s="57"/>
      <c r="HA298" s="2" t="e">
        <f t="shared" si="973"/>
        <v>#DIV/0!</v>
      </c>
      <c r="HB298" s="2" t="e">
        <f t="shared" si="974"/>
        <v>#DIV/0!</v>
      </c>
      <c r="HC298" s="2" t="e">
        <f t="shared" si="975"/>
        <v>#DIV/0!</v>
      </c>
      <c r="HD298" s="2" t="e">
        <f t="shared" si="976"/>
        <v>#DIV/0!</v>
      </c>
      <c r="HE298" s="2" t="e">
        <f t="shared" si="977"/>
        <v>#DIV/0!</v>
      </c>
      <c r="HF298" s="2" t="e">
        <f t="shared" si="978"/>
        <v>#DIV/0!</v>
      </c>
      <c r="HG298" s="2" t="e">
        <f t="shared" si="979"/>
        <v>#DIV/0!</v>
      </c>
      <c r="HH298" s="2" t="e">
        <f t="shared" si="980"/>
        <v>#DIV/0!</v>
      </c>
      <c r="HI298" s="2" t="e">
        <f t="shared" si="981"/>
        <v>#DIV/0!</v>
      </c>
      <c r="HJ298" s="11" t="e">
        <f t="shared" si="982"/>
        <v>#DIV/0!</v>
      </c>
      <c r="HK298" s="60" t="e">
        <f t="shared" si="983"/>
        <v>#DIV/0!</v>
      </c>
      <c r="HL298" s="57"/>
      <c r="HM298" s="57" t="e">
        <f t="shared" si="984"/>
        <v>#DIV/0!</v>
      </c>
      <c r="HN298" s="57" t="e">
        <f t="shared" si="985"/>
        <v>#DIV/0!</v>
      </c>
      <c r="HO298" s="57" t="e">
        <f t="shared" si="986"/>
        <v>#DIV/0!</v>
      </c>
      <c r="HP298" s="57" t="e">
        <f t="shared" si="987"/>
        <v>#DIV/0!</v>
      </c>
      <c r="HQ298" s="57" t="e">
        <f t="shared" si="988"/>
        <v>#DIV/0!</v>
      </c>
      <c r="HR298" s="57"/>
      <c r="HS298" s="57" t="e">
        <f t="shared" si="989"/>
        <v>#DIV/0!</v>
      </c>
      <c r="HT298" s="57" t="e">
        <f t="shared" si="990"/>
        <v>#DIV/0!</v>
      </c>
      <c r="HU298" s="57" t="e">
        <f t="shared" si="991"/>
        <v>#DIV/0!</v>
      </c>
      <c r="HV298" s="57" t="e">
        <f t="shared" si="992"/>
        <v>#DIV/0!</v>
      </c>
      <c r="HW298" s="57" t="e">
        <f t="shared" si="993"/>
        <v>#DIV/0!</v>
      </c>
      <c r="HX298" s="57"/>
      <c r="HY298" s="57" t="e">
        <f t="shared" si="994"/>
        <v>#DIV/0!</v>
      </c>
      <c r="HZ298" s="57" t="e">
        <f t="shared" si="995"/>
        <v>#DIV/0!</v>
      </c>
      <c r="IA298" s="57"/>
      <c r="IB298" s="61">
        <f t="shared" si="996"/>
        <v>0</v>
      </c>
      <c r="IC298" s="57" t="str">
        <f t="shared" si="997"/>
        <v/>
      </c>
      <c r="ID298" s="42"/>
      <c r="IE298" s="2" t="str">
        <f t="shared" si="998"/>
        <v/>
      </c>
      <c r="IF298" s="60" t="e">
        <f t="shared" si="999"/>
        <v>#DIV/0!</v>
      </c>
      <c r="IG298" s="60" t="str">
        <f t="shared" si="1000"/>
        <v/>
      </c>
      <c r="IH298" s="60" t="str">
        <f t="shared" si="1001"/>
        <v>zinco-</v>
      </c>
      <c r="II298" s="60" t="str">
        <f t="shared" si="1002"/>
        <v>mangano-</v>
      </c>
      <c r="IJ298" s="60" t="e">
        <f t="shared" si="1003"/>
        <v>#DIV/0!</v>
      </c>
      <c r="IK298" s="60" t="e">
        <f t="shared" si="1004"/>
        <v>#DIV/0!</v>
      </c>
      <c r="IL298" s="60" t="e">
        <f t="shared" si="1005"/>
        <v>#DIV/0!</v>
      </c>
      <c r="IM298" s="60" t="e">
        <f t="shared" si="1006"/>
        <v>#DIV/0!</v>
      </c>
      <c r="IN298" s="60" t="str">
        <f t="shared" si="1007"/>
        <v/>
      </c>
      <c r="IO298" s="60" t="str">
        <f t="shared" si="1008"/>
        <v/>
      </c>
      <c r="IP298" s="57"/>
      <c r="IQ298" s="57" t="str">
        <f t="shared" si="1009"/>
        <v>ERROR!!</v>
      </c>
    </row>
    <row r="299" spans="24:251">
      <c r="X299" s="29">
        <f t="shared" si="865"/>
        <v>0</v>
      </c>
      <c r="Y299" s="29">
        <f t="shared" si="866"/>
        <v>0</v>
      </c>
      <c r="Z299" s="29" t="e">
        <f t="shared" si="867"/>
        <v>#DIV/0!</v>
      </c>
      <c r="AA299" s="29" t="e">
        <f t="shared" si="868"/>
        <v>#DIV/0!</v>
      </c>
      <c r="AB299" s="29" t="e">
        <f t="shared" si="869"/>
        <v>#DIV/0!</v>
      </c>
      <c r="AC299" s="29" t="e">
        <f t="shared" si="870"/>
        <v>#DIV/0!</v>
      </c>
      <c r="AF299" s="23">
        <v>60.084299999999999</v>
      </c>
      <c r="AG299" s="23">
        <v>79.878799999999998</v>
      </c>
      <c r="AH299" s="23">
        <v>101.96120000000001</v>
      </c>
      <c r="AI299" s="23">
        <v>151.99039999999999</v>
      </c>
      <c r="AJ299" s="23">
        <v>159.69</v>
      </c>
      <c r="AK299" s="23">
        <v>71.846400000000003</v>
      </c>
      <c r="AL299" s="23">
        <v>70.9375</v>
      </c>
      <c r="AM299" s="23">
        <v>40.304400000000001</v>
      </c>
      <c r="AN299" s="23">
        <v>56.077399999999997</v>
      </c>
      <c r="AO299" s="23">
        <v>61.978999999999999</v>
      </c>
      <c r="AP299" s="23">
        <v>94.195999999999998</v>
      </c>
      <c r="AQ299" s="23">
        <v>18.998000000000001</v>
      </c>
      <c r="AR299" s="23">
        <v>35.450000000000003</v>
      </c>
      <c r="AS299" s="23">
        <v>29.88</v>
      </c>
      <c r="AT299" s="23">
        <v>74.691999999999993</v>
      </c>
      <c r="AU299" s="23">
        <v>81.39</v>
      </c>
      <c r="AX299" s="54">
        <f t="shared" si="871"/>
        <v>0</v>
      </c>
      <c r="AY299" s="54">
        <f t="shared" si="872"/>
        <v>0</v>
      </c>
      <c r="AZ299" s="54">
        <f t="shared" si="873"/>
        <v>0</v>
      </c>
      <c r="BA299" s="54">
        <f t="shared" si="874"/>
        <v>0</v>
      </c>
      <c r="BB299" s="54">
        <f t="shared" si="875"/>
        <v>0</v>
      </c>
      <c r="BC299" s="54">
        <f t="shared" si="876"/>
        <v>0</v>
      </c>
      <c r="BD299" s="54">
        <f t="shared" si="877"/>
        <v>0</v>
      </c>
      <c r="BE299" s="54">
        <f t="shared" si="878"/>
        <v>0</v>
      </c>
      <c r="BF299" s="54">
        <f t="shared" si="879"/>
        <v>0</v>
      </c>
      <c r="BG299" s="54">
        <f t="shared" si="880"/>
        <v>0</v>
      </c>
      <c r="BH299" s="54">
        <f t="shared" si="881"/>
        <v>0</v>
      </c>
      <c r="BI299" s="54">
        <f t="shared" si="882"/>
        <v>0</v>
      </c>
      <c r="BJ299" s="54">
        <f t="shared" si="883"/>
        <v>0</v>
      </c>
      <c r="BK299" s="54">
        <f t="shared" si="884"/>
        <v>0</v>
      </c>
      <c r="BL299" s="54">
        <f t="shared" si="885"/>
        <v>0</v>
      </c>
      <c r="BM299" s="42"/>
      <c r="BO299" s="54">
        <f>'Norm-coeff'!$C$2+$AX299*'Norm-coeff'!$D$2+$AY299*'Norm-coeff'!$E$2+$AZ299*'Norm-coeff'!$F$2+$BA299*'Norm-coeff'!$G$2+$BB299*'Norm-coeff'!$H$2+$BC299*'Norm-coeff'!$I$2+$BD299*'Norm-coeff'!$J$2+$BE299*'Norm-coeff'!$K$2+$BF299*'Norm-coeff'!$L$2+$BG299*'Norm-coeff'!$M$2+$BH299*'Norm-coeff'!$N$2+$BI299*'Norm-coeff'!$O$2</f>
        <v>5.4045421474420303</v>
      </c>
      <c r="BP299" s="54">
        <f>'Norm-coeff'!$C$3+$AX299*'Norm-coeff'!$D$3+$AY299*'Norm-coeff'!$E$3+$AZ299*'Norm-coeff'!$F$3+$BA299*'Norm-coeff'!$G$3+$BB299*'Norm-coeff'!$H$3+$BC299*'Norm-coeff'!$I$3+$BD299*'Norm-coeff'!$J$3+$BE299*'Norm-coeff'!$K$3+$BF299*'Norm-coeff'!$L$3+$BG299*'Norm-coeff'!$M$3+$BH299*'Norm-coeff'!$N$3+$BI299*'Norm-coeff'!$O$3</f>
        <v>3.15319116612705</v>
      </c>
      <c r="BQ299" s="54">
        <f>'Norm-coeff'!$C$4+$AX299*'Norm-coeff'!$D$4+$AY299*'Norm-coeff'!$E$4+$AZ299*'Norm-coeff'!$F$4+$BA299*'Norm-coeff'!$G$4+$BB299*'Norm-coeff'!$H$4+$BC299*'Norm-coeff'!$I$4+$BD299*'Norm-coeff'!$J$4+$BE299*'Norm-coeff'!$K$4+$BF299*'Norm-coeff'!$L$4+$BG299*'Norm-coeff'!$M$4+$BH299*'Norm-coeff'!$N$4+$BI299*'Norm-coeff'!$O$4</f>
        <v>1.42115649462768</v>
      </c>
      <c r="BR299" s="54">
        <f>'Norm-coeff'!$C$5+$AX299*'Norm-coeff'!$D$5+$AY299*'Norm-coeff'!$E$5+$AZ299*'Norm-coeff'!$F$5+$BA299*'Norm-coeff'!$G$5+$BB299*'Norm-coeff'!$H$5+$BC299*'Norm-coeff'!$I$5+$BD299*'Norm-coeff'!$J$5+$BE299*'Norm-coeff'!$K$5+$BF299*'Norm-coeff'!$L$5+$BG299*'Norm-coeff'!$M$5+$BH299*'Norm-coeff'!$N$5+$BI299*'Norm-coeff'!$O$5</f>
        <v>1.0553329241296201</v>
      </c>
      <c r="BS299" s="54">
        <f>'Norm-coeff'!$C$6+$AX299*'Norm-coeff'!$D$6+$AY299*'Norm-coeff'!$E$6+$AZ299*'Norm-coeff'!$F$6+$BA299*'Norm-coeff'!$G$6+$BB299*'Norm-coeff'!$H$6+$BC299*'Norm-coeff'!$I$6+$BD299*'Norm-coeff'!$J$6+$BE299*'Norm-coeff'!$K$6+$BF299*'Norm-coeff'!$L$6+$BG299*'Norm-coeff'!$M$6+$BH299*'Norm-coeff'!$N$6+$BI299*'Norm-coeff'!$O$6</f>
        <v>-1.48700885495103E-2</v>
      </c>
      <c r="BT299" s="54">
        <f>'Norm-coeff'!$C$7+$AX299*'Norm-coeff'!$D$7+$AY299*'Norm-coeff'!$E$7+$AZ299*'Norm-coeff'!$F$7+$BA299*'Norm-coeff'!$G$7+$BB299*'Norm-coeff'!$H$7+$BC299*'Norm-coeff'!$I$7+$BD299*'Norm-coeff'!$J$7+$BE299*'Norm-coeff'!$K$7+$BF299*'Norm-coeff'!$L$7+$BG299*'Norm-coeff'!$M$7+$BH299*'Norm-coeff'!$N$7+$BI299*'Norm-coeff'!$O$7</f>
        <v>2.0907583608832998</v>
      </c>
      <c r="BU299" s="54">
        <f>'Norm-coeff'!$C$8+$AX299*'Norm-coeff'!$D$8+$AY299*'Norm-coeff'!$E$8+$AZ299*'Norm-coeff'!$F$8+$BA299*'Norm-coeff'!$G$8+$BB299*'Norm-coeff'!$H$8+$BC299*'Norm-coeff'!$I$8+$BD299*'Norm-coeff'!$J$8+$BE299*'Norm-coeff'!$K$8+$BF299*'Norm-coeff'!$L$8+$BG299*'Norm-coeff'!$M$8+$BH299*'Norm-coeff'!$N$8+$BI299*'Norm-coeff'!$O$8</f>
        <v>0.65894159836244504</v>
      </c>
      <c r="BV299" s="54">
        <f>'Norm-coeff'!$C$9+$AX299*'Norm-coeff'!$D$9+$AY299*'Norm-coeff'!$E$9+$AZ299*'Norm-coeff'!$F$9+$BA299*'Norm-coeff'!$G$9+$BB299*'Norm-coeff'!$H$9+$BC299*'Norm-coeff'!$I$9+$BD299*'Norm-coeff'!$J$9+$BE299*'Norm-coeff'!$K$9+$BF299*'Norm-coeff'!$L$9+$BG299*'Norm-coeff'!$M$9+$BH299*'Norm-coeff'!$N$9+$BI299*'Norm-coeff'!$O$9</f>
        <v>1.48961085014701</v>
      </c>
      <c r="BW299" s="54">
        <f>'Norm-coeff'!$C$10+$AX299*'Norm-coeff'!$D$10+$AY299*'Norm-coeff'!$E$10+$AZ299*'Norm-coeff'!$F$10+$BA299*'Norm-coeff'!$G$10+$BB299*'Norm-coeff'!$H$10+$BC299*'Norm-coeff'!$I$10+$BD299*'Norm-coeff'!$J$10+$BE299*'Norm-coeff'!$K$10+$BF299*'Norm-coeff'!$L$10+$BG299*'Norm-coeff'!$M$10+$BH299*'Norm-coeff'!$N$10+$BI299*'Norm-coeff'!$O$10</f>
        <v>1.42058735749591</v>
      </c>
      <c r="BX299" s="54">
        <f>'Norm-coeff'!$C$11+$AX299*'Norm-coeff'!$D$11+$AY299*'Norm-coeff'!$E$11+$AZ299*'Norm-coeff'!$F$11+$BA299*'Norm-coeff'!$G$11+$BB299*'Norm-coeff'!$H$11+$BC299*'Norm-coeff'!$I$11+$BD299*'Norm-coeff'!$J$11+$BE299*'Norm-coeff'!$K$11+$BF299*'Norm-coeff'!$L$11+$BG299*'Norm-coeff'!$M$11+$BH299*'Norm-coeff'!$N$11+$BI299*'Norm-coeff'!$O$11</f>
        <v>0.221233014421479</v>
      </c>
      <c r="BY299" s="54">
        <f>'Norm-coeff'!$C$12+$AX299*'Norm-coeff'!$D$12+$AY299*'Norm-coeff'!$E$12+$AZ299*'Norm-coeff'!$F$12+$BA299*'Norm-coeff'!$G$12+$BB299*'Norm-coeff'!$H$12+$BC299*'Norm-coeff'!$I$12+$BD299*'Norm-coeff'!$J$12+$BE299*'Norm-coeff'!$K$12+$BF299*'Norm-coeff'!$L$12+$BG299*'Norm-coeff'!$M$12+$BH299*'Norm-coeff'!$N$12+$BI299*'Norm-coeff'!$O$12</f>
        <v>0.283527502056037</v>
      </c>
      <c r="BZ299" s="54">
        <f>'Norm-coeff'!$C$13+$AX299*'Norm-coeff'!$D$13+$AY299*'Norm-coeff'!$E$13+$AZ299*'Norm-coeff'!$F$13+$BA299*'Norm-coeff'!$G$13+$BB299*'Norm-coeff'!$H$13+$BC299*'Norm-coeff'!$I$13+$BD299*'Norm-coeff'!$J$13+$BE299*'Norm-coeff'!$K$13+$BF299*'Norm-coeff'!$L$13+$BG299*'Norm-coeff'!$M$13+$BH299*'Norm-coeff'!$N$13+$BI299*'Norm-coeff'!$O$13</f>
        <v>-4.1864930554451202E-2</v>
      </c>
      <c r="CA299" s="54">
        <f>'Norm-coeff'!$C$14+$AX299*'Norm-coeff'!$D$14+$AY299*'Norm-coeff'!$E$14+$AZ299*'Norm-coeff'!$F$14+$BA299*'Norm-coeff'!$G$14+$BB299*'Norm-coeff'!$H$14+$BC299*'Norm-coeff'!$I$14+$BD299*'Norm-coeff'!$J$14+$BE299*'Norm-coeff'!$K$14+$BF299*'Norm-coeff'!$L$14+$BG299*'Norm-coeff'!$M$14+$BH299*'Norm-coeff'!$N$14+$BI299*'Norm-coeff'!$O$14</f>
        <v>4.2526983164477103</v>
      </c>
      <c r="CC299" s="54">
        <f t="shared" si="1010"/>
        <v>0</v>
      </c>
      <c r="CG299" s="54">
        <f t="shared" si="886"/>
        <v>0</v>
      </c>
      <c r="CH299" s="54">
        <f t="shared" si="864"/>
        <v>0</v>
      </c>
      <c r="CI299" s="54">
        <f t="shared" si="887"/>
        <v>0</v>
      </c>
      <c r="CJ299" s="56">
        <f t="shared" si="888"/>
        <v>0</v>
      </c>
      <c r="CK299" s="54">
        <f t="shared" si="889"/>
        <v>0</v>
      </c>
      <c r="CL299" s="54">
        <f t="shared" si="890"/>
        <v>0</v>
      </c>
      <c r="CM299" s="54">
        <f t="shared" si="891"/>
        <v>0</v>
      </c>
      <c r="CN299" s="54">
        <f t="shared" si="892"/>
        <v>0</v>
      </c>
      <c r="CO299" s="54">
        <f t="shared" si="893"/>
        <v>0</v>
      </c>
      <c r="CP299" s="54">
        <f t="shared" si="894"/>
        <v>0</v>
      </c>
      <c r="CQ299" s="54">
        <f t="shared" si="895"/>
        <v>0</v>
      </c>
      <c r="CR299" s="54">
        <f t="shared" si="896"/>
        <v>0</v>
      </c>
      <c r="CS299" s="54">
        <f t="shared" si="897"/>
        <v>0</v>
      </c>
      <c r="CU299" s="54">
        <f t="shared" si="898"/>
        <v>0</v>
      </c>
      <c r="CV299" s="54">
        <f t="shared" si="899"/>
        <v>0</v>
      </c>
      <c r="CW299" s="54">
        <f t="shared" si="900"/>
        <v>0</v>
      </c>
      <c r="CX299" s="54">
        <f t="shared" si="901"/>
        <v>0</v>
      </c>
      <c r="CZ299" s="54">
        <f t="shared" si="902"/>
        <v>0</v>
      </c>
      <c r="DA299" s="54">
        <f t="shared" si="903"/>
        <v>0</v>
      </c>
      <c r="DB299" s="54">
        <f t="shared" si="904"/>
        <v>0</v>
      </c>
      <c r="DC299" s="54">
        <f t="shared" si="905"/>
        <v>0</v>
      </c>
      <c r="DD299" s="54">
        <f t="shared" si="906"/>
        <v>0</v>
      </c>
      <c r="DE299" s="54">
        <f t="shared" si="907"/>
        <v>0</v>
      </c>
      <c r="DF299" s="54">
        <f t="shared" si="908"/>
        <v>0</v>
      </c>
      <c r="DG299" s="54">
        <f t="shared" si="909"/>
        <v>2</v>
      </c>
      <c r="DH299" s="71">
        <f t="shared" si="910"/>
        <v>0</v>
      </c>
      <c r="DI299" s="71">
        <f t="shared" si="911"/>
        <v>0</v>
      </c>
      <c r="DJ299" s="54">
        <f t="shared" si="912"/>
        <v>0</v>
      </c>
      <c r="DK299" s="54">
        <f t="shared" si="913"/>
        <v>2</v>
      </c>
      <c r="DL299" s="4">
        <f t="shared" si="838"/>
        <v>0</v>
      </c>
      <c r="DM299" s="3">
        <f t="shared" si="914"/>
        <v>0</v>
      </c>
      <c r="DN299" s="3">
        <f t="shared" si="915"/>
        <v>0</v>
      </c>
      <c r="DO299" s="4" t="e">
        <f t="shared" si="916"/>
        <v>#DIV/0!</v>
      </c>
      <c r="DP299" s="57"/>
      <c r="DQ299" s="57"/>
      <c r="DR299" s="56">
        <f t="shared" si="839"/>
        <v>2</v>
      </c>
      <c r="DS299" s="56">
        <f t="shared" si="840"/>
        <v>0</v>
      </c>
      <c r="DT299" s="38">
        <f t="shared" si="841"/>
        <v>0</v>
      </c>
      <c r="DU299" s="38">
        <f t="shared" si="917"/>
        <v>2</v>
      </c>
      <c r="DV299" s="38">
        <f t="shared" si="842"/>
        <v>0</v>
      </c>
      <c r="DW299" s="39">
        <f t="shared" si="843"/>
        <v>0</v>
      </c>
      <c r="DX299" s="39">
        <f t="shared" si="844"/>
        <v>0</v>
      </c>
      <c r="DY299" s="39">
        <f t="shared" si="845"/>
        <v>0</v>
      </c>
      <c r="DZ299" s="39">
        <f t="shared" si="846"/>
        <v>0</v>
      </c>
      <c r="EA299" s="39">
        <f t="shared" si="847"/>
        <v>0</v>
      </c>
      <c r="EB299" s="37" t="e">
        <f t="shared" si="918"/>
        <v>#DIV/0!</v>
      </c>
      <c r="EC299" s="37" t="e">
        <f t="shared" si="919"/>
        <v>#DIV/0!</v>
      </c>
      <c r="ED299" s="37" t="e">
        <f t="shared" si="920"/>
        <v>#DIV/0!</v>
      </c>
      <c r="EE299" s="37" t="e">
        <f t="shared" si="921"/>
        <v>#DIV/0!</v>
      </c>
      <c r="EF299" s="39" t="e">
        <f t="shared" si="922"/>
        <v>#DIV/0!</v>
      </c>
      <c r="EG299" s="37" t="e">
        <f t="shared" si="923"/>
        <v>#DIV/0!</v>
      </c>
      <c r="EH299" s="37" t="e">
        <f t="shared" si="924"/>
        <v>#DIV/0!</v>
      </c>
      <c r="EI299" s="11" t="b">
        <f t="shared" si="925"/>
        <v>1</v>
      </c>
      <c r="EJ299" s="11" t="b">
        <f t="shared" si="926"/>
        <v>0</v>
      </c>
      <c r="EK299" s="39" t="e">
        <f t="shared" si="927"/>
        <v>#DIV/0!</v>
      </c>
      <c r="EL299" s="39" t="e">
        <f t="shared" si="928"/>
        <v>#DIV/0!</v>
      </c>
      <c r="EM299" s="39" t="e">
        <f t="shared" si="929"/>
        <v>#DIV/0!</v>
      </c>
      <c r="EN299" s="39" t="e">
        <f t="shared" si="930"/>
        <v>#DIV/0!</v>
      </c>
      <c r="EO299" s="39" t="e">
        <f t="shared" si="931"/>
        <v>#DIV/0!</v>
      </c>
      <c r="EP299" s="39" t="e">
        <f t="shared" si="932"/>
        <v>#DIV/0!</v>
      </c>
      <c r="EQ299" s="39" t="e">
        <f t="shared" si="933"/>
        <v>#DIV/0!</v>
      </c>
      <c r="ER299" s="39" t="e">
        <f t="shared" si="934"/>
        <v>#DIV/0!</v>
      </c>
      <c r="ES299" s="58" t="str">
        <f t="shared" si="935"/>
        <v>(OH,F,Cl)-dominate amphibole</v>
      </c>
      <c r="ET299" s="58" t="e">
        <f t="shared" si="936"/>
        <v>#N/A</v>
      </c>
      <c r="EU299" s="56">
        <f t="shared" si="848"/>
        <v>0</v>
      </c>
      <c r="EV299" s="56">
        <f t="shared" si="849"/>
        <v>0</v>
      </c>
      <c r="EW299" s="56">
        <f t="shared" si="850"/>
        <v>0</v>
      </c>
      <c r="EX299" s="56">
        <f t="shared" si="851"/>
        <v>0</v>
      </c>
      <c r="EY299" s="56">
        <f t="shared" si="852"/>
        <v>0</v>
      </c>
      <c r="EZ299" s="56">
        <f t="shared" si="853"/>
        <v>0</v>
      </c>
      <c r="FA299" s="39">
        <f t="shared" si="854"/>
        <v>0</v>
      </c>
      <c r="FB299" s="39">
        <f t="shared" si="855"/>
        <v>0</v>
      </c>
      <c r="FC299" s="54">
        <f t="shared" si="856"/>
        <v>0</v>
      </c>
      <c r="FD299" s="54">
        <f t="shared" si="857"/>
        <v>0</v>
      </c>
      <c r="FE299" s="39">
        <f t="shared" si="858"/>
        <v>0</v>
      </c>
      <c r="FF299" s="54">
        <f t="shared" si="859"/>
        <v>0</v>
      </c>
      <c r="FG299" s="39">
        <f t="shared" si="860"/>
        <v>0</v>
      </c>
      <c r="FH299" s="39">
        <f t="shared" si="937"/>
        <v>0</v>
      </c>
      <c r="FI299" s="39">
        <f t="shared" si="938"/>
        <v>0</v>
      </c>
      <c r="FJ299" s="39">
        <f t="shared" si="939"/>
        <v>0</v>
      </c>
      <c r="FK299" s="39" t="e">
        <f t="shared" si="940"/>
        <v>#DIV/0!</v>
      </c>
      <c r="FL299" s="39" t="e">
        <f t="shared" si="941"/>
        <v>#DIV/0!</v>
      </c>
      <c r="FM299" s="39" t="e">
        <f t="shared" si="942"/>
        <v>#DIV/0!</v>
      </c>
      <c r="FN299" s="39">
        <f t="shared" si="943"/>
        <v>1</v>
      </c>
      <c r="FO299" s="39">
        <f t="shared" si="861"/>
        <v>0</v>
      </c>
      <c r="FP299" s="39">
        <f t="shared" si="862"/>
        <v>0</v>
      </c>
      <c r="FQ299" s="39">
        <f t="shared" si="863"/>
        <v>0</v>
      </c>
      <c r="FR299" s="39">
        <f t="shared" si="944"/>
        <v>0</v>
      </c>
      <c r="FS299" s="39">
        <f t="shared" si="945"/>
        <v>0</v>
      </c>
      <c r="FU299" s="39" t="e">
        <f t="shared" si="946"/>
        <v>#DIV/0!</v>
      </c>
      <c r="FV299" s="39" t="e">
        <f t="shared" si="947"/>
        <v>#DIV/0!</v>
      </c>
      <c r="FW299" s="39" t="e">
        <f t="shared" si="948"/>
        <v>#DIV/0!</v>
      </c>
      <c r="FY299" s="39" t="e">
        <f t="shared" si="949"/>
        <v>#DIV/0!</v>
      </c>
      <c r="FZ299" s="39" t="e">
        <f t="shared" si="950"/>
        <v>#DIV/0!</v>
      </c>
      <c r="GA299" s="39" t="e">
        <f t="shared" si="951"/>
        <v>#DIV/0!</v>
      </c>
      <c r="GB299" s="39" t="e">
        <f t="shared" si="952"/>
        <v>#DIV/0!</v>
      </c>
      <c r="GC299" s="39" t="e">
        <f t="shared" si="953"/>
        <v>#DIV/0!</v>
      </c>
      <c r="GD299" s="39" t="e">
        <f t="shared" si="954"/>
        <v>#DIV/0!</v>
      </c>
      <c r="GE299" s="39" t="e">
        <f t="shared" si="955"/>
        <v>#DIV/0!</v>
      </c>
      <c r="GF299" s="39" t="e">
        <f t="shared" si="956"/>
        <v>#DIV/0!</v>
      </c>
      <c r="GG299" s="39" t="e">
        <f t="shared" si="957"/>
        <v>#DIV/0!</v>
      </c>
      <c r="GH299" s="39" t="e">
        <f t="shared" si="958"/>
        <v>#DIV/0!</v>
      </c>
      <c r="GI299" s="39"/>
      <c r="GJ299" s="39" t="e">
        <f t="shared" si="959"/>
        <v>#DIV/0!</v>
      </c>
      <c r="GK299" s="39" t="e">
        <f t="shared" si="960"/>
        <v>#DIV/0!</v>
      </c>
      <c r="GL299" s="39" t="e">
        <f t="shared" si="961"/>
        <v>#DIV/0!</v>
      </c>
      <c r="GM299" s="39" t="e">
        <f t="shared" si="962"/>
        <v>#DIV/0!</v>
      </c>
      <c r="GN299" s="39" t="e">
        <f t="shared" si="963"/>
        <v>#DIV/0!</v>
      </c>
      <c r="GO299" s="57"/>
      <c r="GP299" s="57" t="e">
        <f t="shared" si="964"/>
        <v>#DIV/0!</v>
      </c>
      <c r="GQ299" s="59" t="e">
        <f t="shared" si="965"/>
        <v>#DIV/0!</v>
      </c>
      <c r="GR299" s="41" t="e">
        <f t="shared" si="966"/>
        <v>#DIV/0!</v>
      </c>
      <c r="GS299" s="57" t="e">
        <f t="shared" si="967"/>
        <v>#DIV/0!</v>
      </c>
      <c r="GT299" s="57" t="e">
        <f t="shared" si="968"/>
        <v>#DIV/0!</v>
      </c>
      <c r="GU299" s="57" t="e">
        <f t="shared" si="969"/>
        <v>#DIV/0!</v>
      </c>
      <c r="GV299" s="57"/>
      <c r="GW299" s="42" t="e">
        <f t="shared" si="970"/>
        <v>#DIV/0!</v>
      </c>
      <c r="GX299" s="42" t="e">
        <f t="shared" si="971"/>
        <v>#DIV/0!</v>
      </c>
      <c r="GY299" s="42" t="e">
        <f t="shared" si="972"/>
        <v>#DIV/0!</v>
      </c>
      <c r="GZ299" s="57"/>
      <c r="HA299" s="2" t="e">
        <f t="shared" si="973"/>
        <v>#DIV/0!</v>
      </c>
      <c r="HB299" s="2" t="e">
        <f t="shared" si="974"/>
        <v>#DIV/0!</v>
      </c>
      <c r="HC299" s="2" t="e">
        <f t="shared" si="975"/>
        <v>#DIV/0!</v>
      </c>
      <c r="HD299" s="2" t="e">
        <f t="shared" si="976"/>
        <v>#DIV/0!</v>
      </c>
      <c r="HE299" s="2" t="e">
        <f t="shared" si="977"/>
        <v>#DIV/0!</v>
      </c>
      <c r="HF299" s="2" t="e">
        <f t="shared" si="978"/>
        <v>#DIV/0!</v>
      </c>
      <c r="HG299" s="2" t="e">
        <f t="shared" si="979"/>
        <v>#DIV/0!</v>
      </c>
      <c r="HH299" s="2" t="e">
        <f t="shared" si="980"/>
        <v>#DIV/0!</v>
      </c>
      <c r="HI299" s="2" t="e">
        <f t="shared" si="981"/>
        <v>#DIV/0!</v>
      </c>
      <c r="HJ299" s="11" t="e">
        <f t="shared" si="982"/>
        <v>#DIV/0!</v>
      </c>
      <c r="HK299" s="60" t="e">
        <f t="shared" si="983"/>
        <v>#DIV/0!</v>
      </c>
      <c r="HL299" s="57"/>
      <c r="HM299" s="57" t="e">
        <f t="shared" si="984"/>
        <v>#DIV/0!</v>
      </c>
      <c r="HN299" s="57" t="e">
        <f t="shared" si="985"/>
        <v>#DIV/0!</v>
      </c>
      <c r="HO299" s="57" t="e">
        <f t="shared" si="986"/>
        <v>#DIV/0!</v>
      </c>
      <c r="HP299" s="57" t="e">
        <f t="shared" si="987"/>
        <v>#DIV/0!</v>
      </c>
      <c r="HQ299" s="57" t="e">
        <f t="shared" si="988"/>
        <v>#DIV/0!</v>
      </c>
      <c r="HR299" s="57"/>
      <c r="HS299" s="57" t="e">
        <f t="shared" si="989"/>
        <v>#DIV/0!</v>
      </c>
      <c r="HT299" s="57" t="e">
        <f t="shared" si="990"/>
        <v>#DIV/0!</v>
      </c>
      <c r="HU299" s="57" t="e">
        <f t="shared" si="991"/>
        <v>#DIV/0!</v>
      </c>
      <c r="HV299" s="57" t="e">
        <f t="shared" si="992"/>
        <v>#DIV/0!</v>
      </c>
      <c r="HW299" s="57" t="e">
        <f t="shared" si="993"/>
        <v>#DIV/0!</v>
      </c>
      <c r="HX299" s="57"/>
      <c r="HY299" s="57" t="e">
        <f t="shared" si="994"/>
        <v>#DIV/0!</v>
      </c>
      <c r="HZ299" s="57" t="e">
        <f t="shared" si="995"/>
        <v>#DIV/0!</v>
      </c>
      <c r="IA299" s="57"/>
      <c r="IB299" s="61">
        <f t="shared" si="996"/>
        <v>0</v>
      </c>
      <c r="IC299" s="57" t="str">
        <f t="shared" si="997"/>
        <v/>
      </c>
      <c r="ID299" s="42"/>
      <c r="IE299" s="2" t="str">
        <f t="shared" si="998"/>
        <v/>
      </c>
      <c r="IF299" s="60" t="e">
        <f t="shared" si="999"/>
        <v>#DIV/0!</v>
      </c>
      <c r="IG299" s="60" t="str">
        <f t="shared" si="1000"/>
        <v/>
      </c>
      <c r="IH299" s="60" t="str">
        <f t="shared" si="1001"/>
        <v>zinco-</v>
      </c>
      <c r="II299" s="60" t="str">
        <f t="shared" si="1002"/>
        <v>mangano-</v>
      </c>
      <c r="IJ299" s="60" t="e">
        <f t="shared" si="1003"/>
        <v>#DIV/0!</v>
      </c>
      <c r="IK299" s="60" t="e">
        <f t="shared" si="1004"/>
        <v>#DIV/0!</v>
      </c>
      <c r="IL299" s="60" t="e">
        <f t="shared" si="1005"/>
        <v>#DIV/0!</v>
      </c>
      <c r="IM299" s="60" t="e">
        <f t="shared" si="1006"/>
        <v>#DIV/0!</v>
      </c>
      <c r="IN299" s="60" t="str">
        <f t="shared" si="1007"/>
        <v/>
      </c>
      <c r="IO299" s="60" t="str">
        <f t="shared" si="1008"/>
        <v/>
      </c>
      <c r="IP299" s="57"/>
      <c r="IQ299" s="57" t="str">
        <f t="shared" si="1009"/>
        <v>ERROR!!</v>
      </c>
    </row>
    <row r="300" spans="24:251">
      <c r="X300" s="29">
        <f t="shared" si="865"/>
        <v>0</v>
      </c>
      <c r="Y300" s="29">
        <f t="shared" si="866"/>
        <v>0</v>
      </c>
      <c r="Z300" s="29" t="e">
        <f t="shared" si="867"/>
        <v>#DIV/0!</v>
      </c>
      <c r="AA300" s="29" t="e">
        <f t="shared" si="868"/>
        <v>#DIV/0!</v>
      </c>
      <c r="AB300" s="29" t="e">
        <f t="shared" si="869"/>
        <v>#DIV/0!</v>
      </c>
      <c r="AC300" s="29" t="e">
        <f t="shared" si="870"/>
        <v>#DIV/0!</v>
      </c>
      <c r="AF300" s="23">
        <v>60.084299999999999</v>
      </c>
      <c r="AG300" s="23">
        <v>79.878799999999998</v>
      </c>
      <c r="AH300" s="23">
        <v>101.96120000000001</v>
      </c>
      <c r="AI300" s="23">
        <v>151.99039999999999</v>
      </c>
      <c r="AJ300" s="23">
        <v>159.69</v>
      </c>
      <c r="AK300" s="23">
        <v>71.846400000000003</v>
      </c>
      <c r="AL300" s="23">
        <v>70.9375</v>
      </c>
      <c r="AM300" s="23">
        <v>40.304400000000001</v>
      </c>
      <c r="AN300" s="23">
        <v>56.077399999999997</v>
      </c>
      <c r="AO300" s="23">
        <v>61.978999999999999</v>
      </c>
      <c r="AP300" s="23">
        <v>94.195999999999998</v>
      </c>
      <c r="AQ300" s="23">
        <v>18.998000000000001</v>
      </c>
      <c r="AR300" s="23">
        <v>35.450000000000003</v>
      </c>
      <c r="AS300" s="23">
        <v>29.88</v>
      </c>
      <c r="AT300" s="23">
        <v>74.691999999999993</v>
      </c>
      <c r="AU300" s="23">
        <v>81.39</v>
      </c>
      <c r="AX300" s="54">
        <f t="shared" si="871"/>
        <v>0</v>
      </c>
      <c r="AY300" s="54">
        <f t="shared" si="872"/>
        <v>0</v>
      </c>
      <c r="AZ300" s="54">
        <f t="shared" si="873"/>
        <v>0</v>
      </c>
      <c r="BA300" s="54">
        <f t="shared" si="874"/>
        <v>0</v>
      </c>
      <c r="BB300" s="54">
        <f t="shared" si="875"/>
        <v>0</v>
      </c>
      <c r="BC300" s="54">
        <f t="shared" si="876"/>
        <v>0</v>
      </c>
      <c r="BD300" s="54">
        <f t="shared" si="877"/>
        <v>0</v>
      </c>
      <c r="BE300" s="54">
        <f t="shared" si="878"/>
        <v>0</v>
      </c>
      <c r="BF300" s="54">
        <f t="shared" si="879"/>
        <v>0</v>
      </c>
      <c r="BG300" s="54">
        <f t="shared" si="880"/>
        <v>0</v>
      </c>
      <c r="BH300" s="54">
        <f t="shared" si="881"/>
        <v>0</v>
      </c>
      <c r="BI300" s="54">
        <f t="shared" si="882"/>
        <v>0</v>
      </c>
      <c r="BJ300" s="54">
        <f t="shared" si="883"/>
        <v>0</v>
      </c>
      <c r="BK300" s="54">
        <f t="shared" si="884"/>
        <v>0</v>
      </c>
      <c r="BL300" s="54">
        <f t="shared" si="885"/>
        <v>0</v>
      </c>
      <c r="BM300" s="42"/>
      <c r="BO300" s="54">
        <f>'Norm-coeff'!$C$2+$AX300*'Norm-coeff'!$D$2+$AY300*'Norm-coeff'!$E$2+$AZ300*'Norm-coeff'!$F$2+$BA300*'Norm-coeff'!$G$2+$BB300*'Norm-coeff'!$H$2+$BC300*'Norm-coeff'!$I$2+$BD300*'Norm-coeff'!$J$2+$BE300*'Norm-coeff'!$K$2+$BF300*'Norm-coeff'!$L$2+$BG300*'Norm-coeff'!$M$2+$BH300*'Norm-coeff'!$N$2+$BI300*'Norm-coeff'!$O$2</f>
        <v>5.4045421474420303</v>
      </c>
      <c r="BP300" s="54">
        <f>'Norm-coeff'!$C$3+$AX300*'Norm-coeff'!$D$3+$AY300*'Norm-coeff'!$E$3+$AZ300*'Norm-coeff'!$F$3+$BA300*'Norm-coeff'!$G$3+$BB300*'Norm-coeff'!$H$3+$BC300*'Norm-coeff'!$I$3+$BD300*'Norm-coeff'!$J$3+$BE300*'Norm-coeff'!$K$3+$BF300*'Norm-coeff'!$L$3+$BG300*'Norm-coeff'!$M$3+$BH300*'Norm-coeff'!$N$3+$BI300*'Norm-coeff'!$O$3</f>
        <v>3.15319116612705</v>
      </c>
      <c r="BQ300" s="54">
        <f>'Norm-coeff'!$C$4+$AX300*'Norm-coeff'!$D$4+$AY300*'Norm-coeff'!$E$4+$AZ300*'Norm-coeff'!$F$4+$BA300*'Norm-coeff'!$G$4+$BB300*'Norm-coeff'!$H$4+$BC300*'Norm-coeff'!$I$4+$BD300*'Norm-coeff'!$J$4+$BE300*'Norm-coeff'!$K$4+$BF300*'Norm-coeff'!$L$4+$BG300*'Norm-coeff'!$M$4+$BH300*'Norm-coeff'!$N$4+$BI300*'Norm-coeff'!$O$4</f>
        <v>1.42115649462768</v>
      </c>
      <c r="BR300" s="54">
        <f>'Norm-coeff'!$C$5+$AX300*'Norm-coeff'!$D$5+$AY300*'Norm-coeff'!$E$5+$AZ300*'Norm-coeff'!$F$5+$BA300*'Norm-coeff'!$G$5+$BB300*'Norm-coeff'!$H$5+$BC300*'Norm-coeff'!$I$5+$BD300*'Norm-coeff'!$J$5+$BE300*'Norm-coeff'!$K$5+$BF300*'Norm-coeff'!$L$5+$BG300*'Norm-coeff'!$M$5+$BH300*'Norm-coeff'!$N$5+$BI300*'Norm-coeff'!$O$5</f>
        <v>1.0553329241296201</v>
      </c>
      <c r="BS300" s="54">
        <f>'Norm-coeff'!$C$6+$AX300*'Norm-coeff'!$D$6+$AY300*'Norm-coeff'!$E$6+$AZ300*'Norm-coeff'!$F$6+$BA300*'Norm-coeff'!$G$6+$BB300*'Norm-coeff'!$H$6+$BC300*'Norm-coeff'!$I$6+$BD300*'Norm-coeff'!$J$6+$BE300*'Norm-coeff'!$K$6+$BF300*'Norm-coeff'!$L$6+$BG300*'Norm-coeff'!$M$6+$BH300*'Norm-coeff'!$N$6+$BI300*'Norm-coeff'!$O$6</f>
        <v>-1.48700885495103E-2</v>
      </c>
      <c r="BT300" s="54">
        <f>'Norm-coeff'!$C$7+$AX300*'Norm-coeff'!$D$7+$AY300*'Norm-coeff'!$E$7+$AZ300*'Norm-coeff'!$F$7+$BA300*'Norm-coeff'!$G$7+$BB300*'Norm-coeff'!$H$7+$BC300*'Norm-coeff'!$I$7+$BD300*'Norm-coeff'!$J$7+$BE300*'Norm-coeff'!$K$7+$BF300*'Norm-coeff'!$L$7+$BG300*'Norm-coeff'!$M$7+$BH300*'Norm-coeff'!$N$7+$BI300*'Norm-coeff'!$O$7</f>
        <v>2.0907583608832998</v>
      </c>
      <c r="BU300" s="54">
        <f>'Norm-coeff'!$C$8+$AX300*'Norm-coeff'!$D$8+$AY300*'Norm-coeff'!$E$8+$AZ300*'Norm-coeff'!$F$8+$BA300*'Norm-coeff'!$G$8+$BB300*'Norm-coeff'!$H$8+$BC300*'Norm-coeff'!$I$8+$BD300*'Norm-coeff'!$J$8+$BE300*'Norm-coeff'!$K$8+$BF300*'Norm-coeff'!$L$8+$BG300*'Norm-coeff'!$M$8+$BH300*'Norm-coeff'!$N$8+$BI300*'Norm-coeff'!$O$8</f>
        <v>0.65894159836244504</v>
      </c>
      <c r="BV300" s="54">
        <f>'Norm-coeff'!$C$9+$AX300*'Norm-coeff'!$D$9+$AY300*'Norm-coeff'!$E$9+$AZ300*'Norm-coeff'!$F$9+$BA300*'Norm-coeff'!$G$9+$BB300*'Norm-coeff'!$H$9+$BC300*'Norm-coeff'!$I$9+$BD300*'Norm-coeff'!$J$9+$BE300*'Norm-coeff'!$K$9+$BF300*'Norm-coeff'!$L$9+$BG300*'Norm-coeff'!$M$9+$BH300*'Norm-coeff'!$N$9+$BI300*'Norm-coeff'!$O$9</f>
        <v>1.48961085014701</v>
      </c>
      <c r="BW300" s="54">
        <f>'Norm-coeff'!$C$10+$AX300*'Norm-coeff'!$D$10+$AY300*'Norm-coeff'!$E$10+$AZ300*'Norm-coeff'!$F$10+$BA300*'Norm-coeff'!$G$10+$BB300*'Norm-coeff'!$H$10+$BC300*'Norm-coeff'!$I$10+$BD300*'Norm-coeff'!$J$10+$BE300*'Norm-coeff'!$K$10+$BF300*'Norm-coeff'!$L$10+$BG300*'Norm-coeff'!$M$10+$BH300*'Norm-coeff'!$N$10+$BI300*'Norm-coeff'!$O$10</f>
        <v>1.42058735749591</v>
      </c>
      <c r="BX300" s="54">
        <f>'Norm-coeff'!$C$11+$AX300*'Norm-coeff'!$D$11+$AY300*'Norm-coeff'!$E$11+$AZ300*'Norm-coeff'!$F$11+$BA300*'Norm-coeff'!$G$11+$BB300*'Norm-coeff'!$H$11+$BC300*'Norm-coeff'!$I$11+$BD300*'Norm-coeff'!$J$11+$BE300*'Norm-coeff'!$K$11+$BF300*'Norm-coeff'!$L$11+$BG300*'Norm-coeff'!$M$11+$BH300*'Norm-coeff'!$N$11+$BI300*'Norm-coeff'!$O$11</f>
        <v>0.221233014421479</v>
      </c>
      <c r="BY300" s="54">
        <f>'Norm-coeff'!$C$12+$AX300*'Norm-coeff'!$D$12+$AY300*'Norm-coeff'!$E$12+$AZ300*'Norm-coeff'!$F$12+$BA300*'Norm-coeff'!$G$12+$BB300*'Norm-coeff'!$H$12+$BC300*'Norm-coeff'!$I$12+$BD300*'Norm-coeff'!$J$12+$BE300*'Norm-coeff'!$K$12+$BF300*'Norm-coeff'!$L$12+$BG300*'Norm-coeff'!$M$12+$BH300*'Norm-coeff'!$N$12+$BI300*'Norm-coeff'!$O$12</f>
        <v>0.283527502056037</v>
      </c>
      <c r="BZ300" s="54">
        <f>'Norm-coeff'!$C$13+$AX300*'Norm-coeff'!$D$13+$AY300*'Norm-coeff'!$E$13+$AZ300*'Norm-coeff'!$F$13+$BA300*'Norm-coeff'!$G$13+$BB300*'Norm-coeff'!$H$13+$BC300*'Norm-coeff'!$I$13+$BD300*'Norm-coeff'!$J$13+$BE300*'Norm-coeff'!$K$13+$BF300*'Norm-coeff'!$L$13+$BG300*'Norm-coeff'!$M$13+$BH300*'Norm-coeff'!$N$13+$BI300*'Norm-coeff'!$O$13</f>
        <v>-4.1864930554451202E-2</v>
      </c>
      <c r="CA300" s="54">
        <f>'Norm-coeff'!$C$14+$AX300*'Norm-coeff'!$D$14+$AY300*'Norm-coeff'!$E$14+$AZ300*'Norm-coeff'!$F$14+$BA300*'Norm-coeff'!$G$14+$BB300*'Norm-coeff'!$H$14+$BC300*'Norm-coeff'!$I$14+$BD300*'Norm-coeff'!$J$14+$BE300*'Norm-coeff'!$K$14+$BF300*'Norm-coeff'!$L$14+$BG300*'Norm-coeff'!$M$14+$BH300*'Norm-coeff'!$N$14+$BI300*'Norm-coeff'!$O$14</f>
        <v>4.2526983164477103</v>
      </c>
      <c r="CC300" s="54">
        <f t="shared" si="1010"/>
        <v>0</v>
      </c>
      <c r="CG300" s="54">
        <f t="shared" si="886"/>
        <v>0</v>
      </c>
      <c r="CH300" s="54">
        <f t="shared" si="864"/>
        <v>0</v>
      </c>
      <c r="CI300" s="54">
        <f t="shared" si="887"/>
        <v>0</v>
      </c>
      <c r="CJ300" s="56">
        <f t="shared" si="888"/>
        <v>0</v>
      </c>
      <c r="CK300" s="54">
        <f t="shared" si="889"/>
        <v>0</v>
      </c>
      <c r="CL300" s="54">
        <f t="shared" si="890"/>
        <v>0</v>
      </c>
      <c r="CM300" s="54">
        <f t="shared" si="891"/>
        <v>0</v>
      </c>
      <c r="CN300" s="54">
        <f t="shared" si="892"/>
        <v>0</v>
      </c>
      <c r="CO300" s="54">
        <f t="shared" si="893"/>
        <v>0</v>
      </c>
      <c r="CP300" s="54">
        <f t="shared" si="894"/>
        <v>0</v>
      </c>
      <c r="CQ300" s="54">
        <f t="shared" si="895"/>
        <v>0</v>
      </c>
      <c r="CR300" s="54">
        <f t="shared" si="896"/>
        <v>0</v>
      </c>
      <c r="CS300" s="54">
        <f t="shared" si="897"/>
        <v>0</v>
      </c>
      <c r="CU300" s="54">
        <f t="shared" si="898"/>
        <v>0</v>
      </c>
      <c r="CV300" s="54">
        <f t="shared" si="899"/>
        <v>0</v>
      </c>
      <c r="CW300" s="54">
        <f t="shared" si="900"/>
        <v>0</v>
      </c>
      <c r="CX300" s="54">
        <f t="shared" si="901"/>
        <v>0</v>
      </c>
      <c r="CZ300" s="54">
        <f t="shared" si="902"/>
        <v>0</v>
      </c>
      <c r="DA300" s="54">
        <f t="shared" si="903"/>
        <v>0</v>
      </c>
      <c r="DB300" s="54">
        <f t="shared" si="904"/>
        <v>0</v>
      </c>
      <c r="DC300" s="54">
        <f t="shared" si="905"/>
        <v>0</v>
      </c>
      <c r="DD300" s="54">
        <f t="shared" si="906"/>
        <v>0</v>
      </c>
      <c r="DE300" s="54">
        <f t="shared" si="907"/>
        <v>0</v>
      </c>
      <c r="DF300" s="54">
        <f t="shared" si="908"/>
        <v>0</v>
      </c>
      <c r="DG300" s="54">
        <f t="shared" si="909"/>
        <v>2</v>
      </c>
      <c r="DH300" s="71">
        <f t="shared" si="910"/>
        <v>0</v>
      </c>
      <c r="DI300" s="71">
        <f t="shared" si="911"/>
        <v>0</v>
      </c>
      <c r="DJ300" s="54">
        <f t="shared" si="912"/>
        <v>0</v>
      </c>
      <c r="DK300" s="54">
        <f t="shared" si="913"/>
        <v>2</v>
      </c>
      <c r="DL300" s="4">
        <f t="shared" si="838"/>
        <v>0</v>
      </c>
      <c r="DM300" s="3">
        <f t="shared" si="914"/>
        <v>0</v>
      </c>
      <c r="DN300" s="3">
        <f t="shared" si="915"/>
        <v>0</v>
      </c>
      <c r="DO300" s="4" t="e">
        <f t="shared" si="916"/>
        <v>#DIV/0!</v>
      </c>
      <c r="DP300" s="57"/>
      <c r="DQ300" s="57"/>
      <c r="DR300" s="56">
        <f t="shared" si="839"/>
        <v>2</v>
      </c>
      <c r="DS300" s="56">
        <f t="shared" si="840"/>
        <v>0</v>
      </c>
      <c r="DT300" s="38">
        <f t="shared" si="841"/>
        <v>0</v>
      </c>
      <c r="DU300" s="38">
        <f t="shared" si="917"/>
        <v>2</v>
      </c>
      <c r="DV300" s="38">
        <f t="shared" si="842"/>
        <v>0</v>
      </c>
      <c r="DW300" s="39">
        <f t="shared" si="843"/>
        <v>0</v>
      </c>
      <c r="DX300" s="39">
        <f t="shared" si="844"/>
        <v>0</v>
      </c>
      <c r="DY300" s="39">
        <f t="shared" si="845"/>
        <v>0</v>
      </c>
      <c r="DZ300" s="39">
        <f t="shared" si="846"/>
        <v>0</v>
      </c>
      <c r="EA300" s="39">
        <f t="shared" si="847"/>
        <v>0</v>
      </c>
      <c r="EB300" s="37" t="e">
        <f t="shared" si="918"/>
        <v>#DIV/0!</v>
      </c>
      <c r="EC300" s="37" t="e">
        <f t="shared" si="919"/>
        <v>#DIV/0!</v>
      </c>
      <c r="ED300" s="37" t="e">
        <f t="shared" si="920"/>
        <v>#DIV/0!</v>
      </c>
      <c r="EE300" s="37" t="e">
        <f t="shared" si="921"/>
        <v>#DIV/0!</v>
      </c>
      <c r="EF300" s="39" t="e">
        <f t="shared" si="922"/>
        <v>#DIV/0!</v>
      </c>
      <c r="EG300" s="37" t="e">
        <f t="shared" si="923"/>
        <v>#DIV/0!</v>
      </c>
      <c r="EH300" s="37" t="e">
        <f t="shared" si="924"/>
        <v>#DIV/0!</v>
      </c>
      <c r="EI300" s="11" t="b">
        <f t="shared" si="925"/>
        <v>1</v>
      </c>
      <c r="EJ300" s="11" t="b">
        <f t="shared" si="926"/>
        <v>0</v>
      </c>
      <c r="EK300" s="39" t="e">
        <f t="shared" si="927"/>
        <v>#DIV/0!</v>
      </c>
      <c r="EL300" s="39" t="e">
        <f t="shared" si="928"/>
        <v>#DIV/0!</v>
      </c>
      <c r="EM300" s="39" t="e">
        <f t="shared" si="929"/>
        <v>#DIV/0!</v>
      </c>
      <c r="EN300" s="39" t="e">
        <f t="shared" si="930"/>
        <v>#DIV/0!</v>
      </c>
      <c r="EO300" s="39" t="e">
        <f t="shared" si="931"/>
        <v>#DIV/0!</v>
      </c>
      <c r="EP300" s="39" t="e">
        <f t="shared" si="932"/>
        <v>#DIV/0!</v>
      </c>
      <c r="EQ300" s="39" t="e">
        <f t="shared" si="933"/>
        <v>#DIV/0!</v>
      </c>
      <c r="ER300" s="39" t="e">
        <f t="shared" si="934"/>
        <v>#DIV/0!</v>
      </c>
      <c r="ES300" s="58" t="str">
        <f t="shared" si="935"/>
        <v>(OH,F,Cl)-dominate amphibole</v>
      </c>
      <c r="ET300" s="58" t="e">
        <f t="shared" si="936"/>
        <v>#N/A</v>
      </c>
      <c r="EU300" s="56">
        <f t="shared" si="848"/>
        <v>0</v>
      </c>
      <c r="EV300" s="56">
        <f t="shared" si="849"/>
        <v>0</v>
      </c>
      <c r="EW300" s="56">
        <f t="shared" si="850"/>
        <v>0</v>
      </c>
      <c r="EX300" s="56">
        <f t="shared" si="851"/>
        <v>0</v>
      </c>
      <c r="EY300" s="56">
        <f t="shared" si="852"/>
        <v>0</v>
      </c>
      <c r="EZ300" s="56">
        <f t="shared" si="853"/>
        <v>0</v>
      </c>
      <c r="FA300" s="39">
        <f t="shared" si="854"/>
        <v>0</v>
      </c>
      <c r="FB300" s="39">
        <f t="shared" si="855"/>
        <v>0</v>
      </c>
      <c r="FC300" s="54">
        <f t="shared" si="856"/>
        <v>0</v>
      </c>
      <c r="FD300" s="54">
        <f t="shared" si="857"/>
        <v>0</v>
      </c>
      <c r="FE300" s="39">
        <f t="shared" si="858"/>
        <v>0</v>
      </c>
      <c r="FF300" s="54">
        <f t="shared" si="859"/>
        <v>0</v>
      </c>
      <c r="FG300" s="39">
        <f t="shared" si="860"/>
        <v>0</v>
      </c>
      <c r="FH300" s="39">
        <f t="shared" si="937"/>
        <v>0</v>
      </c>
      <c r="FI300" s="39">
        <f t="shared" si="938"/>
        <v>0</v>
      </c>
      <c r="FJ300" s="39">
        <f t="shared" si="939"/>
        <v>0</v>
      </c>
      <c r="FK300" s="39" t="e">
        <f t="shared" si="940"/>
        <v>#DIV/0!</v>
      </c>
      <c r="FL300" s="39" t="e">
        <f t="shared" si="941"/>
        <v>#DIV/0!</v>
      </c>
      <c r="FM300" s="39" t="e">
        <f t="shared" si="942"/>
        <v>#DIV/0!</v>
      </c>
      <c r="FN300" s="39">
        <f t="shared" si="943"/>
        <v>1</v>
      </c>
      <c r="FO300" s="39">
        <f t="shared" si="861"/>
        <v>0</v>
      </c>
      <c r="FP300" s="39">
        <f t="shared" si="862"/>
        <v>0</v>
      </c>
      <c r="FQ300" s="39">
        <f t="shared" si="863"/>
        <v>0</v>
      </c>
      <c r="FR300" s="39">
        <f t="shared" si="944"/>
        <v>0</v>
      </c>
      <c r="FS300" s="39">
        <f t="shared" si="945"/>
        <v>0</v>
      </c>
      <c r="FU300" s="39" t="e">
        <f t="shared" si="946"/>
        <v>#DIV/0!</v>
      </c>
      <c r="FV300" s="39" t="e">
        <f t="shared" si="947"/>
        <v>#DIV/0!</v>
      </c>
      <c r="FW300" s="39" t="e">
        <f t="shared" si="948"/>
        <v>#DIV/0!</v>
      </c>
      <c r="FY300" s="39" t="e">
        <f t="shared" si="949"/>
        <v>#DIV/0!</v>
      </c>
      <c r="FZ300" s="39" t="e">
        <f t="shared" si="950"/>
        <v>#DIV/0!</v>
      </c>
      <c r="GA300" s="39" t="e">
        <f t="shared" si="951"/>
        <v>#DIV/0!</v>
      </c>
      <c r="GB300" s="39" t="e">
        <f t="shared" si="952"/>
        <v>#DIV/0!</v>
      </c>
      <c r="GC300" s="39" t="e">
        <f t="shared" si="953"/>
        <v>#DIV/0!</v>
      </c>
      <c r="GD300" s="39" t="e">
        <f t="shared" si="954"/>
        <v>#DIV/0!</v>
      </c>
      <c r="GE300" s="39" t="e">
        <f t="shared" si="955"/>
        <v>#DIV/0!</v>
      </c>
      <c r="GF300" s="39" t="e">
        <f t="shared" si="956"/>
        <v>#DIV/0!</v>
      </c>
      <c r="GG300" s="39" t="e">
        <f t="shared" si="957"/>
        <v>#DIV/0!</v>
      </c>
      <c r="GH300" s="39" t="e">
        <f t="shared" si="958"/>
        <v>#DIV/0!</v>
      </c>
      <c r="GI300" s="39"/>
      <c r="GJ300" s="39" t="e">
        <f t="shared" si="959"/>
        <v>#DIV/0!</v>
      </c>
      <c r="GK300" s="39" t="e">
        <f t="shared" si="960"/>
        <v>#DIV/0!</v>
      </c>
      <c r="GL300" s="39" t="e">
        <f t="shared" si="961"/>
        <v>#DIV/0!</v>
      </c>
      <c r="GM300" s="39" t="e">
        <f t="shared" si="962"/>
        <v>#DIV/0!</v>
      </c>
      <c r="GN300" s="39" t="e">
        <f t="shared" si="963"/>
        <v>#DIV/0!</v>
      </c>
      <c r="GO300" s="57"/>
      <c r="GP300" s="57" t="e">
        <f t="shared" si="964"/>
        <v>#DIV/0!</v>
      </c>
      <c r="GQ300" s="59" t="e">
        <f t="shared" si="965"/>
        <v>#DIV/0!</v>
      </c>
      <c r="GR300" s="41" t="e">
        <f t="shared" si="966"/>
        <v>#DIV/0!</v>
      </c>
      <c r="GS300" s="57" t="e">
        <f t="shared" si="967"/>
        <v>#DIV/0!</v>
      </c>
      <c r="GT300" s="57" t="e">
        <f t="shared" si="968"/>
        <v>#DIV/0!</v>
      </c>
      <c r="GU300" s="57" t="e">
        <f t="shared" si="969"/>
        <v>#DIV/0!</v>
      </c>
      <c r="GV300" s="57"/>
      <c r="GW300" s="42" t="e">
        <f t="shared" si="970"/>
        <v>#DIV/0!</v>
      </c>
      <c r="GX300" s="42" t="e">
        <f t="shared" si="971"/>
        <v>#DIV/0!</v>
      </c>
      <c r="GY300" s="42" t="e">
        <f t="shared" si="972"/>
        <v>#DIV/0!</v>
      </c>
      <c r="GZ300" s="57"/>
      <c r="HA300" s="2" t="e">
        <f t="shared" si="973"/>
        <v>#DIV/0!</v>
      </c>
      <c r="HB300" s="2" t="e">
        <f t="shared" si="974"/>
        <v>#DIV/0!</v>
      </c>
      <c r="HC300" s="2" t="e">
        <f t="shared" si="975"/>
        <v>#DIV/0!</v>
      </c>
      <c r="HD300" s="2" t="e">
        <f t="shared" si="976"/>
        <v>#DIV/0!</v>
      </c>
      <c r="HE300" s="2" t="e">
        <f t="shared" si="977"/>
        <v>#DIV/0!</v>
      </c>
      <c r="HF300" s="2" t="e">
        <f t="shared" si="978"/>
        <v>#DIV/0!</v>
      </c>
      <c r="HG300" s="2" t="e">
        <f t="shared" si="979"/>
        <v>#DIV/0!</v>
      </c>
      <c r="HH300" s="2" t="e">
        <f t="shared" si="980"/>
        <v>#DIV/0!</v>
      </c>
      <c r="HI300" s="2" t="e">
        <f t="shared" si="981"/>
        <v>#DIV/0!</v>
      </c>
      <c r="HJ300" s="11" t="e">
        <f t="shared" si="982"/>
        <v>#DIV/0!</v>
      </c>
      <c r="HK300" s="60" t="e">
        <f t="shared" si="983"/>
        <v>#DIV/0!</v>
      </c>
      <c r="HL300" s="57"/>
      <c r="HM300" s="57" t="e">
        <f t="shared" si="984"/>
        <v>#DIV/0!</v>
      </c>
      <c r="HN300" s="57" t="e">
        <f t="shared" si="985"/>
        <v>#DIV/0!</v>
      </c>
      <c r="HO300" s="57" t="e">
        <f t="shared" si="986"/>
        <v>#DIV/0!</v>
      </c>
      <c r="HP300" s="57" t="e">
        <f t="shared" si="987"/>
        <v>#DIV/0!</v>
      </c>
      <c r="HQ300" s="57" t="e">
        <f t="shared" si="988"/>
        <v>#DIV/0!</v>
      </c>
      <c r="HR300" s="57"/>
      <c r="HS300" s="57" t="e">
        <f t="shared" si="989"/>
        <v>#DIV/0!</v>
      </c>
      <c r="HT300" s="57" t="e">
        <f t="shared" si="990"/>
        <v>#DIV/0!</v>
      </c>
      <c r="HU300" s="57" t="e">
        <f t="shared" si="991"/>
        <v>#DIV/0!</v>
      </c>
      <c r="HV300" s="57" t="e">
        <f t="shared" si="992"/>
        <v>#DIV/0!</v>
      </c>
      <c r="HW300" s="57" t="e">
        <f t="shared" si="993"/>
        <v>#DIV/0!</v>
      </c>
      <c r="HX300" s="57"/>
      <c r="HY300" s="57" t="e">
        <f t="shared" si="994"/>
        <v>#DIV/0!</v>
      </c>
      <c r="HZ300" s="57" t="e">
        <f t="shared" si="995"/>
        <v>#DIV/0!</v>
      </c>
      <c r="IA300" s="57"/>
      <c r="IB300" s="61">
        <f t="shared" si="996"/>
        <v>0</v>
      </c>
      <c r="IC300" s="57" t="str">
        <f t="shared" si="997"/>
        <v/>
      </c>
      <c r="ID300" s="42"/>
      <c r="IE300" s="2" t="str">
        <f t="shared" si="998"/>
        <v/>
      </c>
      <c r="IF300" s="60" t="e">
        <f t="shared" si="999"/>
        <v>#DIV/0!</v>
      </c>
      <c r="IG300" s="60" t="str">
        <f t="shared" si="1000"/>
        <v/>
      </c>
      <c r="IH300" s="60" t="str">
        <f t="shared" si="1001"/>
        <v>zinco-</v>
      </c>
      <c r="II300" s="60" t="str">
        <f t="shared" si="1002"/>
        <v>mangano-</v>
      </c>
      <c r="IJ300" s="60" t="e">
        <f t="shared" si="1003"/>
        <v>#DIV/0!</v>
      </c>
      <c r="IK300" s="60" t="e">
        <f t="shared" si="1004"/>
        <v>#DIV/0!</v>
      </c>
      <c r="IL300" s="60" t="e">
        <f t="shared" si="1005"/>
        <v>#DIV/0!</v>
      </c>
      <c r="IM300" s="60" t="e">
        <f t="shared" si="1006"/>
        <v>#DIV/0!</v>
      </c>
      <c r="IN300" s="60" t="str">
        <f t="shared" si="1007"/>
        <v/>
      </c>
      <c r="IO300" s="60" t="str">
        <f t="shared" si="1008"/>
        <v/>
      </c>
      <c r="IP300" s="57"/>
      <c r="IQ300" s="57" t="str">
        <f t="shared" si="1009"/>
        <v>ERROR!!</v>
      </c>
    </row>
    <row r="301" spans="24:251">
      <c r="X301" s="29">
        <f t="shared" si="865"/>
        <v>0</v>
      </c>
      <c r="Y301" s="29">
        <f t="shared" si="866"/>
        <v>0</v>
      </c>
      <c r="Z301" s="29" t="e">
        <f t="shared" si="867"/>
        <v>#DIV/0!</v>
      </c>
      <c r="AA301" s="29" t="e">
        <f t="shared" si="868"/>
        <v>#DIV/0!</v>
      </c>
      <c r="AB301" s="29" t="e">
        <f t="shared" si="869"/>
        <v>#DIV/0!</v>
      </c>
      <c r="AC301" s="29" t="e">
        <f t="shared" si="870"/>
        <v>#DIV/0!</v>
      </c>
      <c r="AF301" s="23">
        <v>60.084299999999999</v>
      </c>
      <c r="AG301" s="23">
        <v>79.878799999999998</v>
      </c>
      <c r="AH301" s="23">
        <v>101.96120000000001</v>
      </c>
      <c r="AI301" s="23">
        <v>151.99039999999999</v>
      </c>
      <c r="AJ301" s="23">
        <v>159.69</v>
      </c>
      <c r="AK301" s="23">
        <v>71.846400000000003</v>
      </c>
      <c r="AL301" s="23">
        <v>70.9375</v>
      </c>
      <c r="AM301" s="23">
        <v>40.304400000000001</v>
      </c>
      <c r="AN301" s="23">
        <v>56.077399999999997</v>
      </c>
      <c r="AO301" s="23">
        <v>61.978999999999999</v>
      </c>
      <c r="AP301" s="23">
        <v>94.195999999999998</v>
      </c>
      <c r="AQ301" s="23">
        <v>18.998000000000001</v>
      </c>
      <c r="AR301" s="23">
        <v>35.450000000000003</v>
      </c>
      <c r="AS301" s="23">
        <v>29.88</v>
      </c>
      <c r="AT301" s="23">
        <v>74.691999999999993</v>
      </c>
      <c r="AU301" s="23">
        <v>81.39</v>
      </c>
      <c r="AX301" s="54">
        <f t="shared" si="871"/>
        <v>0</v>
      </c>
      <c r="AY301" s="54">
        <f t="shared" si="872"/>
        <v>0</v>
      </c>
      <c r="AZ301" s="54">
        <f t="shared" si="873"/>
        <v>0</v>
      </c>
      <c r="BA301" s="54">
        <f t="shared" si="874"/>
        <v>0</v>
      </c>
      <c r="BB301" s="54">
        <f t="shared" si="875"/>
        <v>0</v>
      </c>
      <c r="BC301" s="54">
        <f t="shared" si="876"/>
        <v>0</v>
      </c>
      <c r="BD301" s="54">
        <f t="shared" si="877"/>
        <v>0</v>
      </c>
      <c r="BE301" s="54">
        <f t="shared" si="878"/>
        <v>0</v>
      </c>
      <c r="BF301" s="54">
        <f t="shared" si="879"/>
        <v>0</v>
      </c>
      <c r="BG301" s="54">
        <f t="shared" si="880"/>
        <v>0</v>
      </c>
      <c r="BH301" s="54">
        <f t="shared" si="881"/>
        <v>0</v>
      </c>
      <c r="BI301" s="54">
        <f t="shared" si="882"/>
        <v>0</v>
      </c>
      <c r="BJ301" s="54">
        <f t="shared" si="883"/>
        <v>0</v>
      </c>
      <c r="BK301" s="54">
        <f t="shared" si="884"/>
        <v>0</v>
      </c>
      <c r="BL301" s="54">
        <f t="shared" si="885"/>
        <v>0</v>
      </c>
      <c r="BM301" s="42"/>
      <c r="BO301" s="54">
        <f>'Norm-coeff'!$C$2+$AX301*'Norm-coeff'!$D$2+$AY301*'Norm-coeff'!$E$2+$AZ301*'Norm-coeff'!$F$2+$BA301*'Norm-coeff'!$G$2+$BB301*'Norm-coeff'!$H$2+$BC301*'Norm-coeff'!$I$2+$BD301*'Norm-coeff'!$J$2+$BE301*'Norm-coeff'!$K$2+$BF301*'Norm-coeff'!$L$2+$BG301*'Norm-coeff'!$M$2+$BH301*'Norm-coeff'!$N$2+$BI301*'Norm-coeff'!$O$2</f>
        <v>5.4045421474420303</v>
      </c>
      <c r="BP301" s="54">
        <f>'Norm-coeff'!$C$3+$AX301*'Norm-coeff'!$D$3+$AY301*'Norm-coeff'!$E$3+$AZ301*'Norm-coeff'!$F$3+$BA301*'Norm-coeff'!$G$3+$BB301*'Norm-coeff'!$H$3+$BC301*'Norm-coeff'!$I$3+$BD301*'Norm-coeff'!$J$3+$BE301*'Norm-coeff'!$K$3+$BF301*'Norm-coeff'!$L$3+$BG301*'Norm-coeff'!$M$3+$BH301*'Norm-coeff'!$N$3+$BI301*'Norm-coeff'!$O$3</f>
        <v>3.15319116612705</v>
      </c>
      <c r="BQ301" s="54">
        <f>'Norm-coeff'!$C$4+$AX301*'Norm-coeff'!$D$4+$AY301*'Norm-coeff'!$E$4+$AZ301*'Norm-coeff'!$F$4+$BA301*'Norm-coeff'!$G$4+$BB301*'Norm-coeff'!$H$4+$BC301*'Norm-coeff'!$I$4+$BD301*'Norm-coeff'!$J$4+$BE301*'Norm-coeff'!$K$4+$BF301*'Norm-coeff'!$L$4+$BG301*'Norm-coeff'!$M$4+$BH301*'Norm-coeff'!$N$4+$BI301*'Norm-coeff'!$O$4</f>
        <v>1.42115649462768</v>
      </c>
      <c r="BR301" s="54">
        <f>'Norm-coeff'!$C$5+$AX301*'Norm-coeff'!$D$5+$AY301*'Norm-coeff'!$E$5+$AZ301*'Norm-coeff'!$F$5+$BA301*'Norm-coeff'!$G$5+$BB301*'Norm-coeff'!$H$5+$BC301*'Norm-coeff'!$I$5+$BD301*'Norm-coeff'!$J$5+$BE301*'Norm-coeff'!$K$5+$BF301*'Norm-coeff'!$L$5+$BG301*'Norm-coeff'!$M$5+$BH301*'Norm-coeff'!$N$5+$BI301*'Norm-coeff'!$O$5</f>
        <v>1.0553329241296201</v>
      </c>
      <c r="BS301" s="54">
        <f>'Norm-coeff'!$C$6+$AX301*'Norm-coeff'!$D$6+$AY301*'Norm-coeff'!$E$6+$AZ301*'Norm-coeff'!$F$6+$BA301*'Norm-coeff'!$G$6+$BB301*'Norm-coeff'!$H$6+$BC301*'Norm-coeff'!$I$6+$BD301*'Norm-coeff'!$J$6+$BE301*'Norm-coeff'!$K$6+$BF301*'Norm-coeff'!$L$6+$BG301*'Norm-coeff'!$M$6+$BH301*'Norm-coeff'!$N$6+$BI301*'Norm-coeff'!$O$6</f>
        <v>-1.48700885495103E-2</v>
      </c>
      <c r="BT301" s="54">
        <f>'Norm-coeff'!$C$7+$AX301*'Norm-coeff'!$D$7+$AY301*'Norm-coeff'!$E$7+$AZ301*'Norm-coeff'!$F$7+$BA301*'Norm-coeff'!$G$7+$BB301*'Norm-coeff'!$H$7+$BC301*'Norm-coeff'!$I$7+$BD301*'Norm-coeff'!$J$7+$BE301*'Norm-coeff'!$K$7+$BF301*'Norm-coeff'!$L$7+$BG301*'Norm-coeff'!$M$7+$BH301*'Norm-coeff'!$N$7+$BI301*'Norm-coeff'!$O$7</f>
        <v>2.0907583608832998</v>
      </c>
      <c r="BU301" s="54">
        <f>'Norm-coeff'!$C$8+$AX301*'Norm-coeff'!$D$8+$AY301*'Norm-coeff'!$E$8+$AZ301*'Norm-coeff'!$F$8+$BA301*'Norm-coeff'!$G$8+$BB301*'Norm-coeff'!$H$8+$BC301*'Norm-coeff'!$I$8+$BD301*'Norm-coeff'!$J$8+$BE301*'Norm-coeff'!$K$8+$BF301*'Norm-coeff'!$L$8+$BG301*'Norm-coeff'!$M$8+$BH301*'Norm-coeff'!$N$8+$BI301*'Norm-coeff'!$O$8</f>
        <v>0.65894159836244504</v>
      </c>
      <c r="BV301" s="54">
        <f>'Norm-coeff'!$C$9+$AX301*'Norm-coeff'!$D$9+$AY301*'Norm-coeff'!$E$9+$AZ301*'Norm-coeff'!$F$9+$BA301*'Norm-coeff'!$G$9+$BB301*'Norm-coeff'!$H$9+$BC301*'Norm-coeff'!$I$9+$BD301*'Norm-coeff'!$J$9+$BE301*'Norm-coeff'!$K$9+$BF301*'Norm-coeff'!$L$9+$BG301*'Norm-coeff'!$M$9+$BH301*'Norm-coeff'!$N$9+$BI301*'Norm-coeff'!$O$9</f>
        <v>1.48961085014701</v>
      </c>
      <c r="BW301" s="54">
        <f>'Norm-coeff'!$C$10+$AX301*'Norm-coeff'!$D$10+$AY301*'Norm-coeff'!$E$10+$AZ301*'Norm-coeff'!$F$10+$BA301*'Norm-coeff'!$G$10+$BB301*'Norm-coeff'!$H$10+$BC301*'Norm-coeff'!$I$10+$BD301*'Norm-coeff'!$J$10+$BE301*'Norm-coeff'!$K$10+$BF301*'Norm-coeff'!$L$10+$BG301*'Norm-coeff'!$M$10+$BH301*'Norm-coeff'!$N$10+$BI301*'Norm-coeff'!$O$10</f>
        <v>1.42058735749591</v>
      </c>
      <c r="BX301" s="54">
        <f>'Norm-coeff'!$C$11+$AX301*'Norm-coeff'!$D$11+$AY301*'Norm-coeff'!$E$11+$AZ301*'Norm-coeff'!$F$11+$BA301*'Norm-coeff'!$G$11+$BB301*'Norm-coeff'!$H$11+$BC301*'Norm-coeff'!$I$11+$BD301*'Norm-coeff'!$J$11+$BE301*'Norm-coeff'!$K$11+$BF301*'Norm-coeff'!$L$11+$BG301*'Norm-coeff'!$M$11+$BH301*'Norm-coeff'!$N$11+$BI301*'Norm-coeff'!$O$11</f>
        <v>0.221233014421479</v>
      </c>
      <c r="BY301" s="54">
        <f>'Norm-coeff'!$C$12+$AX301*'Norm-coeff'!$D$12+$AY301*'Norm-coeff'!$E$12+$AZ301*'Norm-coeff'!$F$12+$BA301*'Norm-coeff'!$G$12+$BB301*'Norm-coeff'!$H$12+$BC301*'Norm-coeff'!$I$12+$BD301*'Norm-coeff'!$J$12+$BE301*'Norm-coeff'!$K$12+$BF301*'Norm-coeff'!$L$12+$BG301*'Norm-coeff'!$M$12+$BH301*'Norm-coeff'!$N$12+$BI301*'Norm-coeff'!$O$12</f>
        <v>0.283527502056037</v>
      </c>
      <c r="BZ301" s="54">
        <f>'Norm-coeff'!$C$13+$AX301*'Norm-coeff'!$D$13+$AY301*'Norm-coeff'!$E$13+$AZ301*'Norm-coeff'!$F$13+$BA301*'Norm-coeff'!$G$13+$BB301*'Norm-coeff'!$H$13+$BC301*'Norm-coeff'!$I$13+$BD301*'Norm-coeff'!$J$13+$BE301*'Norm-coeff'!$K$13+$BF301*'Norm-coeff'!$L$13+$BG301*'Norm-coeff'!$M$13+$BH301*'Norm-coeff'!$N$13+$BI301*'Norm-coeff'!$O$13</f>
        <v>-4.1864930554451202E-2</v>
      </c>
      <c r="CA301" s="54">
        <f>'Norm-coeff'!$C$14+$AX301*'Norm-coeff'!$D$14+$AY301*'Norm-coeff'!$E$14+$AZ301*'Norm-coeff'!$F$14+$BA301*'Norm-coeff'!$G$14+$BB301*'Norm-coeff'!$H$14+$BC301*'Norm-coeff'!$I$14+$BD301*'Norm-coeff'!$J$14+$BE301*'Norm-coeff'!$K$14+$BF301*'Norm-coeff'!$L$14+$BG301*'Norm-coeff'!$M$14+$BH301*'Norm-coeff'!$N$14+$BI301*'Norm-coeff'!$O$14</f>
        <v>4.2526983164477103</v>
      </c>
      <c r="CC301" s="54">
        <f t="shared" si="1010"/>
        <v>0</v>
      </c>
      <c r="CG301" s="54">
        <f t="shared" si="886"/>
        <v>0</v>
      </c>
      <c r="CH301" s="54">
        <f t="shared" si="864"/>
        <v>0</v>
      </c>
      <c r="CI301" s="54">
        <f t="shared" si="887"/>
        <v>0</v>
      </c>
      <c r="CJ301" s="56">
        <f t="shared" si="888"/>
        <v>0</v>
      </c>
      <c r="CK301" s="54">
        <f t="shared" si="889"/>
        <v>0</v>
      </c>
      <c r="CL301" s="54">
        <f t="shared" si="890"/>
        <v>0</v>
      </c>
      <c r="CM301" s="54">
        <f t="shared" si="891"/>
        <v>0</v>
      </c>
      <c r="CN301" s="54">
        <f t="shared" si="892"/>
        <v>0</v>
      </c>
      <c r="CO301" s="54">
        <f t="shared" si="893"/>
        <v>0</v>
      </c>
      <c r="CP301" s="54">
        <f t="shared" si="894"/>
        <v>0</v>
      </c>
      <c r="CQ301" s="54">
        <f t="shared" si="895"/>
        <v>0</v>
      </c>
      <c r="CR301" s="54">
        <f t="shared" si="896"/>
        <v>0</v>
      </c>
      <c r="CS301" s="54">
        <f t="shared" si="897"/>
        <v>0</v>
      </c>
      <c r="CU301" s="54">
        <f t="shared" si="898"/>
        <v>0</v>
      </c>
      <c r="CV301" s="54">
        <f t="shared" si="899"/>
        <v>0</v>
      </c>
      <c r="CW301" s="54">
        <f t="shared" si="900"/>
        <v>0</v>
      </c>
      <c r="CX301" s="54">
        <f t="shared" si="901"/>
        <v>0</v>
      </c>
      <c r="CZ301" s="54">
        <f t="shared" si="902"/>
        <v>0</v>
      </c>
      <c r="DA301" s="54">
        <f t="shared" si="903"/>
        <v>0</v>
      </c>
      <c r="DB301" s="54">
        <f t="shared" si="904"/>
        <v>0</v>
      </c>
      <c r="DC301" s="54">
        <f t="shared" si="905"/>
        <v>0</v>
      </c>
      <c r="DD301" s="54">
        <f t="shared" si="906"/>
        <v>0</v>
      </c>
      <c r="DE301" s="54">
        <f t="shared" si="907"/>
        <v>0</v>
      </c>
      <c r="DF301" s="54">
        <f t="shared" si="908"/>
        <v>0</v>
      </c>
      <c r="DG301" s="54">
        <f t="shared" si="909"/>
        <v>2</v>
      </c>
      <c r="DH301" s="71">
        <f t="shared" si="910"/>
        <v>0</v>
      </c>
      <c r="DI301" s="71">
        <f t="shared" si="911"/>
        <v>0</v>
      </c>
      <c r="DJ301" s="54">
        <f t="shared" si="912"/>
        <v>0</v>
      </c>
      <c r="DK301" s="54">
        <f t="shared" si="913"/>
        <v>2</v>
      </c>
      <c r="DL301" s="4">
        <f t="shared" si="838"/>
        <v>0</v>
      </c>
      <c r="DM301" s="3">
        <f t="shared" si="914"/>
        <v>0</v>
      </c>
      <c r="DN301" s="3">
        <f t="shared" si="915"/>
        <v>0</v>
      </c>
      <c r="DO301" s="4" t="e">
        <f t="shared" si="916"/>
        <v>#DIV/0!</v>
      </c>
      <c r="DP301" s="57"/>
      <c r="DQ301" s="57"/>
      <c r="DR301" s="56">
        <f t="shared" si="839"/>
        <v>2</v>
      </c>
      <c r="DS301" s="56">
        <f t="shared" si="840"/>
        <v>0</v>
      </c>
      <c r="DT301" s="38">
        <f t="shared" si="841"/>
        <v>0</v>
      </c>
      <c r="DU301" s="38">
        <f t="shared" si="917"/>
        <v>2</v>
      </c>
      <c r="DV301" s="38">
        <f t="shared" si="842"/>
        <v>0</v>
      </c>
      <c r="DW301" s="39">
        <f t="shared" si="843"/>
        <v>0</v>
      </c>
      <c r="DX301" s="39">
        <f t="shared" si="844"/>
        <v>0</v>
      </c>
      <c r="DY301" s="39">
        <f t="shared" si="845"/>
        <v>0</v>
      </c>
      <c r="DZ301" s="39">
        <f t="shared" si="846"/>
        <v>0</v>
      </c>
      <c r="EA301" s="39">
        <f t="shared" si="847"/>
        <v>0</v>
      </c>
      <c r="EB301" s="37" t="e">
        <f t="shared" si="918"/>
        <v>#DIV/0!</v>
      </c>
      <c r="EC301" s="37" t="e">
        <f t="shared" si="919"/>
        <v>#DIV/0!</v>
      </c>
      <c r="ED301" s="37" t="e">
        <f t="shared" si="920"/>
        <v>#DIV/0!</v>
      </c>
      <c r="EE301" s="37" t="e">
        <f t="shared" si="921"/>
        <v>#DIV/0!</v>
      </c>
      <c r="EF301" s="39" t="e">
        <f t="shared" si="922"/>
        <v>#DIV/0!</v>
      </c>
      <c r="EG301" s="37" t="e">
        <f t="shared" si="923"/>
        <v>#DIV/0!</v>
      </c>
      <c r="EH301" s="37" t="e">
        <f t="shared" si="924"/>
        <v>#DIV/0!</v>
      </c>
      <c r="EI301" s="11" t="b">
        <f t="shared" si="925"/>
        <v>1</v>
      </c>
      <c r="EJ301" s="11" t="b">
        <f t="shared" si="926"/>
        <v>0</v>
      </c>
      <c r="EK301" s="39" t="e">
        <f t="shared" si="927"/>
        <v>#DIV/0!</v>
      </c>
      <c r="EL301" s="39" t="e">
        <f t="shared" si="928"/>
        <v>#DIV/0!</v>
      </c>
      <c r="EM301" s="39" t="e">
        <f t="shared" si="929"/>
        <v>#DIV/0!</v>
      </c>
      <c r="EN301" s="39" t="e">
        <f t="shared" si="930"/>
        <v>#DIV/0!</v>
      </c>
      <c r="EO301" s="39" t="e">
        <f t="shared" si="931"/>
        <v>#DIV/0!</v>
      </c>
      <c r="EP301" s="39" t="e">
        <f t="shared" si="932"/>
        <v>#DIV/0!</v>
      </c>
      <c r="EQ301" s="39" t="e">
        <f t="shared" si="933"/>
        <v>#DIV/0!</v>
      </c>
      <c r="ER301" s="39" t="e">
        <f t="shared" si="934"/>
        <v>#DIV/0!</v>
      </c>
      <c r="ES301" s="58" t="str">
        <f t="shared" si="935"/>
        <v>(OH,F,Cl)-dominate amphibole</v>
      </c>
      <c r="ET301" s="58" t="e">
        <f t="shared" si="936"/>
        <v>#N/A</v>
      </c>
      <c r="EU301" s="56">
        <f t="shared" si="848"/>
        <v>0</v>
      </c>
      <c r="EV301" s="56">
        <f t="shared" si="849"/>
        <v>0</v>
      </c>
      <c r="EW301" s="56">
        <f t="shared" si="850"/>
        <v>0</v>
      </c>
      <c r="EX301" s="56">
        <f t="shared" si="851"/>
        <v>0</v>
      </c>
      <c r="EY301" s="56">
        <f t="shared" si="852"/>
        <v>0</v>
      </c>
      <c r="EZ301" s="56">
        <f t="shared" si="853"/>
        <v>0</v>
      </c>
      <c r="FA301" s="39">
        <f t="shared" si="854"/>
        <v>0</v>
      </c>
      <c r="FB301" s="39">
        <f t="shared" si="855"/>
        <v>0</v>
      </c>
      <c r="FC301" s="54">
        <f t="shared" si="856"/>
        <v>0</v>
      </c>
      <c r="FD301" s="54">
        <f t="shared" si="857"/>
        <v>0</v>
      </c>
      <c r="FE301" s="39">
        <f t="shared" si="858"/>
        <v>0</v>
      </c>
      <c r="FF301" s="54">
        <f t="shared" si="859"/>
        <v>0</v>
      </c>
      <c r="FG301" s="39">
        <f t="shared" si="860"/>
        <v>0</v>
      </c>
      <c r="FH301" s="39">
        <f t="shared" si="937"/>
        <v>0</v>
      </c>
      <c r="FI301" s="39">
        <f t="shared" si="938"/>
        <v>0</v>
      </c>
      <c r="FJ301" s="39">
        <f t="shared" si="939"/>
        <v>0</v>
      </c>
      <c r="FK301" s="39" t="e">
        <f t="shared" si="940"/>
        <v>#DIV/0!</v>
      </c>
      <c r="FL301" s="39" t="e">
        <f t="shared" si="941"/>
        <v>#DIV/0!</v>
      </c>
      <c r="FM301" s="39" t="e">
        <f t="shared" si="942"/>
        <v>#DIV/0!</v>
      </c>
      <c r="FN301" s="39">
        <f t="shared" si="943"/>
        <v>1</v>
      </c>
      <c r="FO301" s="39">
        <f t="shared" si="861"/>
        <v>0</v>
      </c>
      <c r="FP301" s="39">
        <f t="shared" si="862"/>
        <v>0</v>
      </c>
      <c r="FQ301" s="39">
        <f t="shared" si="863"/>
        <v>0</v>
      </c>
      <c r="FR301" s="39">
        <f t="shared" si="944"/>
        <v>0</v>
      </c>
      <c r="FS301" s="39">
        <f t="shared" si="945"/>
        <v>0</v>
      </c>
      <c r="FU301" s="39" t="e">
        <f t="shared" si="946"/>
        <v>#DIV/0!</v>
      </c>
      <c r="FV301" s="39" t="e">
        <f t="shared" si="947"/>
        <v>#DIV/0!</v>
      </c>
      <c r="FW301" s="39" t="e">
        <f t="shared" si="948"/>
        <v>#DIV/0!</v>
      </c>
      <c r="FY301" s="39" t="e">
        <f t="shared" si="949"/>
        <v>#DIV/0!</v>
      </c>
      <c r="FZ301" s="39" t="e">
        <f t="shared" si="950"/>
        <v>#DIV/0!</v>
      </c>
      <c r="GA301" s="39" t="e">
        <f t="shared" si="951"/>
        <v>#DIV/0!</v>
      </c>
      <c r="GB301" s="39" t="e">
        <f t="shared" si="952"/>
        <v>#DIV/0!</v>
      </c>
      <c r="GC301" s="39" t="e">
        <f t="shared" si="953"/>
        <v>#DIV/0!</v>
      </c>
      <c r="GD301" s="39" t="e">
        <f t="shared" si="954"/>
        <v>#DIV/0!</v>
      </c>
      <c r="GE301" s="39" t="e">
        <f t="shared" si="955"/>
        <v>#DIV/0!</v>
      </c>
      <c r="GF301" s="39" t="e">
        <f t="shared" si="956"/>
        <v>#DIV/0!</v>
      </c>
      <c r="GG301" s="39" t="e">
        <f t="shared" si="957"/>
        <v>#DIV/0!</v>
      </c>
      <c r="GH301" s="39" t="e">
        <f t="shared" si="958"/>
        <v>#DIV/0!</v>
      </c>
      <c r="GI301" s="39"/>
      <c r="GJ301" s="39" t="e">
        <f t="shared" si="959"/>
        <v>#DIV/0!</v>
      </c>
      <c r="GK301" s="39" t="e">
        <f t="shared" si="960"/>
        <v>#DIV/0!</v>
      </c>
      <c r="GL301" s="39" t="e">
        <f t="shared" si="961"/>
        <v>#DIV/0!</v>
      </c>
      <c r="GM301" s="39" t="e">
        <f t="shared" si="962"/>
        <v>#DIV/0!</v>
      </c>
      <c r="GN301" s="39" t="e">
        <f t="shared" si="963"/>
        <v>#DIV/0!</v>
      </c>
      <c r="GO301" s="57"/>
      <c r="GP301" s="57" t="e">
        <f t="shared" si="964"/>
        <v>#DIV/0!</v>
      </c>
      <c r="GQ301" s="59" t="e">
        <f t="shared" si="965"/>
        <v>#DIV/0!</v>
      </c>
      <c r="GR301" s="41" t="e">
        <f t="shared" si="966"/>
        <v>#DIV/0!</v>
      </c>
      <c r="GS301" s="57" t="e">
        <f t="shared" si="967"/>
        <v>#DIV/0!</v>
      </c>
      <c r="GT301" s="57" t="e">
        <f t="shared" si="968"/>
        <v>#DIV/0!</v>
      </c>
      <c r="GU301" s="57" t="e">
        <f t="shared" si="969"/>
        <v>#DIV/0!</v>
      </c>
      <c r="GV301" s="57"/>
      <c r="GW301" s="42" t="e">
        <f t="shared" si="970"/>
        <v>#DIV/0!</v>
      </c>
      <c r="GX301" s="42" t="e">
        <f t="shared" si="971"/>
        <v>#DIV/0!</v>
      </c>
      <c r="GY301" s="42" t="e">
        <f t="shared" si="972"/>
        <v>#DIV/0!</v>
      </c>
      <c r="GZ301" s="57"/>
      <c r="HA301" s="2" t="e">
        <f t="shared" si="973"/>
        <v>#DIV/0!</v>
      </c>
      <c r="HB301" s="2" t="e">
        <f t="shared" si="974"/>
        <v>#DIV/0!</v>
      </c>
      <c r="HC301" s="2" t="e">
        <f t="shared" si="975"/>
        <v>#DIV/0!</v>
      </c>
      <c r="HD301" s="2" t="e">
        <f t="shared" si="976"/>
        <v>#DIV/0!</v>
      </c>
      <c r="HE301" s="2" t="e">
        <f t="shared" si="977"/>
        <v>#DIV/0!</v>
      </c>
      <c r="HF301" s="2" t="e">
        <f t="shared" si="978"/>
        <v>#DIV/0!</v>
      </c>
      <c r="HG301" s="2" t="e">
        <f t="shared" si="979"/>
        <v>#DIV/0!</v>
      </c>
      <c r="HH301" s="2" t="e">
        <f t="shared" si="980"/>
        <v>#DIV/0!</v>
      </c>
      <c r="HI301" s="2" t="e">
        <f t="shared" si="981"/>
        <v>#DIV/0!</v>
      </c>
      <c r="HJ301" s="11" t="e">
        <f t="shared" si="982"/>
        <v>#DIV/0!</v>
      </c>
      <c r="HK301" s="60" t="e">
        <f t="shared" si="983"/>
        <v>#DIV/0!</v>
      </c>
      <c r="HL301" s="57"/>
      <c r="HM301" s="57" t="e">
        <f t="shared" si="984"/>
        <v>#DIV/0!</v>
      </c>
      <c r="HN301" s="57" t="e">
        <f t="shared" si="985"/>
        <v>#DIV/0!</v>
      </c>
      <c r="HO301" s="57" t="e">
        <f t="shared" si="986"/>
        <v>#DIV/0!</v>
      </c>
      <c r="HP301" s="57" t="e">
        <f t="shared" si="987"/>
        <v>#DIV/0!</v>
      </c>
      <c r="HQ301" s="57" t="e">
        <f t="shared" si="988"/>
        <v>#DIV/0!</v>
      </c>
      <c r="HR301" s="57"/>
      <c r="HS301" s="57" t="e">
        <f t="shared" si="989"/>
        <v>#DIV/0!</v>
      </c>
      <c r="HT301" s="57" t="e">
        <f t="shared" si="990"/>
        <v>#DIV/0!</v>
      </c>
      <c r="HU301" s="57" t="e">
        <f t="shared" si="991"/>
        <v>#DIV/0!</v>
      </c>
      <c r="HV301" s="57" t="e">
        <f t="shared" si="992"/>
        <v>#DIV/0!</v>
      </c>
      <c r="HW301" s="57" t="e">
        <f t="shared" si="993"/>
        <v>#DIV/0!</v>
      </c>
      <c r="HX301" s="57"/>
      <c r="HY301" s="57" t="e">
        <f t="shared" si="994"/>
        <v>#DIV/0!</v>
      </c>
      <c r="HZ301" s="57" t="e">
        <f t="shared" si="995"/>
        <v>#DIV/0!</v>
      </c>
      <c r="IA301" s="57"/>
      <c r="IB301" s="61">
        <f t="shared" si="996"/>
        <v>0</v>
      </c>
      <c r="IC301" s="57" t="str">
        <f t="shared" si="997"/>
        <v/>
      </c>
      <c r="ID301" s="42"/>
      <c r="IE301" s="2" t="str">
        <f t="shared" si="998"/>
        <v/>
      </c>
      <c r="IF301" s="60" t="e">
        <f t="shared" si="999"/>
        <v>#DIV/0!</v>
      </c>
      <c r="IG301" s="60" t="str">
        <f t="shared" si="1000"/>
        <v/>
      </c>
      <c r="IH301" s="60" t="str">
        <f t="shared" si="1001"/>
        <v>zinco-</v>
      </c>
      <c r="II301" s="60" t="str">
        <f t="shared" si="1002"/>
        <v>mangano-</v>
      </c>
      <c r="IJ301" s="60" t="e">
        <f t="shared" si="1003"/>
        <v>#DIV/0!</v>
      </c>
      <c r="IK301" s="60" t="e">
        <f t="shared" si="1004"/>
        <v>#DIV/0!</v>
      </c>
      <c r="IL301" s="60" t="e">
        <f t="shared" si="1005"/>
        <v>#DIV/0!</v>
      </c>
      <c r="IM301" s="60" t="e">
        <f t="shared" si="1006"/>
        <v>#DIV/0!</v>
      </c>
      <c r="IN301" s="60" t="str">
        <f t="shared" si="1007"/>
        <v/>
      </c>
      <c r="IO301" s="60" t="str">
        <f t="shared" si="1008"/>
        <v/>
      </c>
      <c r="IP301" s="57"/>
      <c r="IQ301" s="57" t="str">
        <f t="shared" si="1009"/>
        <v>ERROR!!</v>
      </c>
    </row>
    <row r="302" spans="24:251">
      <c r="X302" s="29">
        <f t="shared" si="865"/>
        <v>0</v>
      </c>
      <c r="Y302" s="29">
        <f t="shared" si="866"/>
        <v>0</v>
      </c>
      <c r="Z302" s="29" t="e">
        <f t="shared" si="867"/>
        <v>#DIV/0!</v>
      </c>
      <c r="AA302" s="29" t="e">
        <f t="shared" si="868"/>
        <v>#DIV/0!</v>
      </c>
      <c r="AB302" s="29" t="e">
        <f t="shared" si="869"/>
        <v>#DIV/0!</v>
      </c>
      <c r="AC302" s="29" t="e">
        <f t="shared" si="870"/>
        <v>#DIV/0!</v>
      </c>
      <c r="AF302" s="23">
        <v>60.084299999999999</v>
      </c>
      <c r="AG302" s="23">
        <v>79.878799999999998</v>
      </c>
      <c r="AH302" s="23">
        <v>101.96120000000001</v>
      </c>
      <c r="AI302" s="23">
        <v>151.99039999999999</v>
      </c>
      <c r="AJ302" s="23">
        <v>159.69</v>
      </c>
      <c r="AK302" s="23">
        <v>71.846400000000003</v>
      </c>
      <c r="AL302" s="23">
        <v>70.9375</v>
      </c>
      <c r="AM302" s="23">
        <v>40.304400000000001</v>
      </c>
      <c r="AN302" s="23">
        <v>56.077399999999997</v>
      </c>
      <c r="AO302" s="23">
        <v>61.978999999999999</v>
      </c>
      <c r="AP302" s="23">
        <v>94.195999999999998</v>
      </c>
      <c r="AQ302" s="23">
        <v>18.998000000000001</v>
      </c>
      <c r="AR302" s="23">
        <v>35.450000000000003</v>
      </c>
      <c r="AS302" s="23">
        <v>29.88</v>
      </c>
      <c r="AT302" s="23">
        <v>74.691999999999993</v>
      </c>
      <c r="AU302" s="23">
        <v>81.39</v>
      </c>
      <c r="AX302" s="54">
        <f t="shared" si="871"/>
        <v>0</v>
      </c>
      <c r="AY302" s="54">
        <f t="shared" si="872"/>
        <v>0</v>
      </c>
      <c r="AZ302" s="54">
        <f t="shared" si="873"/>
        <v>0</v>
      </c>
      <c r="BA302" s="54">
        <f t="shared" si="874"/>
        <v>0</v>
      </c>
      <c r="BB302" s="54">
        <f t="shared" si="875"/>
        <v>0</v>
      </c>
      <c r="BC302" s="54">
        <f t="shared" si="876"/>
        <v>0</v>
      </c>
      <c r="BD302" s="54">
        <f t="shared" si="877"/>
        <v>0</v>
      </c>
      <c r="BE302" s="54">
        <f t="shared" si="878"/>
        <v>0</v>
      </c>
      <c r="BF302" s="54">
        <f t="shared" si="879"/>
        <v>0</v>
      </c>
      <c r="BG302" s="54">
        <f t="shared" si="880"/>
        <v>0</v>
      </c>
      <c r="BH302" s="54">
        <f t="shared" si="881"/>
        <v>0</v>
      </c>
      <c r="BI302" s="54">
        <f t="shared" si="882"/>
        <v>0</v>
      </c>
      <c r="BJ302" s="54">
        <f t="shared" si="883"/>
        <v>0</v>
      </c>
      <c r="BK302" s="54">
        <f t="shared" si="884"/>
        <v>0</v>
      </c>
      <c r="BL302" s="54">
        <f t="shared" si="885"/>
        <v>0</v>
      </c>
      <c r="BM302" s="42"/>
      <c r="BO302" s="54">
        <f>'Norm-coeff'!$C$2+$AX302*'Norm-coeff'!$D$2+$AY302*'Norm-coeff'!$E$2+$AZ302*'Norm-coeff'!$F$2+$BA302*'Norm-coeff'!$G$2+$BB302*'Norm-coeff'!$H$2+$BC302*'Norm-coeff'!$I$2+$BD302*'Norm-coeff'!$J$2+$BE302*'Norm-coeff'!$K$2+$BF302*'Norm-coeff'!$L$2+$BG302*'Norm-coeff'!$M$2+$BH302*'Norm-coeff'!$N$2+$BI302*'Norm-coeff'!$O$2</f>
        <v>5.4045421474420303</v>
      </c>
      <c r="BP302" s="54">
        <f>'Norm-coeff'!$C$3+$AX302*'Norm-coeff'!$D$3+$AY302*'Norm-coeff'!$E$3+$AZ302*'Norm-coeff'!$F$3+$BA302*'Norm-coeff'!$G$3+$BB302*'Norm-coeff'!$H$3+$BC302*'Norm-coeff'!$I$3+$BD302*'Norm-coeff'!$J$3+$BE302*'Norm-coeff'!$K$3+$BF302*'Norm-coeff'!$L$3+$BG302*'Norm-coeff'!$M$3+$BH302*'Norm-coeff'!$N$3+$BI302*'Norm-coeff'!$O$3</f>
        <v>3.15319116612705</v>
      </c>
      <c r="BQ302" s="54">
        <f>'Norm-coeff'!$C$4+$AX302*'Norm-coeff'!$D$4+$AY302*'Norm-coeff'!$E$4+$AZ302*'Norm-coeff'!$F$4+$BA302*'Norm-coeff'!$G$4+$BB302*'Norm-coeff'!$H$4+$BC302*'Norm-coeff'!$I$4+$BD302*'Norm-coeff'!$J$4+$BE302*'Norm-coeff'!$K$4+$BF302*'Norm-coeff'!$L$4+$BG302*'Norm-coeff'!$M$4+$BH302*'Norm-coeff'!$N$4+$BI302*'Norm-coeff'!$O$4</f>
        <v>1.42115649462768</v>
      </c>
      <c r="BR302" s="54">
        <f>'Norm-coeff'!$C$5+$AX302*'Norm-coeff'!$D$5+$AY302*'Norm-coeff'!$E$5+$AZ302*'Norm-coeff'!$F$5+$BA302*'Norm-coeff'!$G$5+$BB302*'Norm-coeff'!$H$5+$BC302*'Norm-coeff'!$I$5+$BD302*'Norm-coeff'!$J$5+$BE302*'Norm-coeff'!$K$5+$BF302*'Norm-coeff'!$L$5+$BG302*'Norm-coeff'!$M$5+$BH302*'Norm-coeff'!$N$5+$BI302*'Norm-coeff'!$O$5</f>
        <v>1.0553329241296201</v>
      </c>
      <c r="BS302" s="54">
        <f>'Norm-coeff'!$C$6+$AX302*'Norm-coeff'!$D$6+$AY302*'Norm-coeff'!$E$6+$AZ302*'Norm-coeff'!$F$6+$BA302*'Norm-coeff'!$G$6+$BB302*'Norm-coeff'!$H$6+$BC302*'Norm-coeff'!$I$6+$BD302*'Norm-coeff'!$J$6+$BE302*'Norm-coeff'!$K$6+$BF302*'Norm-coeff'!$L$6+$BG302*'Norm-coeff'!$M$6+$BH302*'Norm-coeff'!$N$6+$BI302*'Norm-coeff'!$O$6</f>
        <v>-1.48700885495103E-2</v>
      </c>
      <c r="BT302" s="54">
        <f>'Norm-coeff'!$C$7+$AX302*'Norm-coeff'!$D$7+$AY302*'Norm-coeff'!$E$7+$AZ302*'Norm-coeff'!$F$7+$BA302*'Norm-coeff'!$G$7+$BB302*'Norm-coeff'!$H$7+$BC302*'Norm-coeff'!$I$7+$BD302*'Norm-coeff'!$J$7+$BE302*'Norm-coeff'!$K$7+$BF302*'Norm-coeff'!$L$7+$BG302*'Norm-coeff'!$M$7+$BH302*'Norm-coeff'!$N$7+$BI302*'Norm-coeff'!$O$7</f>
        <v>2.0907583608832998</v>
      </c>
      <c r="BU302" s="54">
        <f>'Norm-coeff'!$C$8+$AX302*'Norm-coeff'!$D$8+$AY302*'Norm-coeff'!$E$8+$AZ302*'Norm-coeff'!$F$8+$BA302*'Norm-coeff'!$G$8+$BB302*'Norm-coeff'!$H$8+$BC302*'Norm-coeff'!$I$8+$BD302*'Norm-coeff'!$J$8+$BE302*'Norm-coeff'!$K$8+$BF302*'Norm-coeff'!$L$8+$BG302*'Norm-coeff'!$M$8+$BH302*'Norm-coeff'!$N$8+$BI302*'Norm-coeff'!$O$8</f>
        <v>0.65894159836244504</v>
      </c>
      <c r="BV302" s="54">
        <f>'Norm-coeff'!$C$9+$AX302*'Norm-coeff'!$D$9+$AY302*'Norm-coeff'!$E$9+$AZ302*'Norm-coeff'!$F$9+$BA302*'Norm-coeff'!$G$9+$BB302*'Norm-coeff'!$H$9+$BC302*'Norm-coeff'!$I$9+$BD302*'Norm-coeff'!$J$9+$BE302*'Norm-coeff'!$K$9+$BF302*'Norm-coeff'!$L$9+$BG302*'Norm-coeff'!$M$9+$BH302*'Norm-coeff'!$N$9+$BI302*'Norm-coeff'!$O$9</f>
        <v>1.48961085014701</v>
      </c>
      <c r="BW302" s="54">
        <f>'Norm-coeff'!$C$10+$AX302*'Norm-coeff'!$D$10+$AY302*'Norm-coeff'!$E$10+$AZ302*'Norm-coeff'!$F$10+$BA302*'Norm-coeff'!$G$10+$BB302*'Norm-coeff'!$H$10+$BC302*'Norm-coeff'!$I$10+$BD302*'Norm-coeff'!$J$10+$BE302*'Norm-coeff'!$K$10+$BF302*'Norm-coeff'!$L$10+$BG302*'Norm-coeff'!$M$10+$BH302*'Norm-coeff'!$N$10+$BI302*'Norm-coeff'!$O$10</f>
        <v>1.42058735749591</v>
      </c>
      <c r="BX302" s="54">
        <f>'Norm-coeff'!$C$11+$AX302*'Norm-coeff'!$D$11+$AY302*'Norm-coeff'!$E$11+$AZ302*'Norm-coeff'!$F$11+$BA302*'Norm-coeff'!$G$11+$BB302*'Norm-coeff'!$H$11+$BC302*'Norm-coeff'!$I$11+$BD302*'Norm-coeff'!$J$11+$BE302*'Norm-coeff'!$K$11+$BF302*'Norm-coeff'!$L$11+$BG302*'Norm-coeff'!$M$11+$BH302*'Norm-coeff'!$N$11+$BI302*'Norm-coeff'!$O$11</f>
        <v>0.221233014421479</v>
      </c>
      <c r="BY302" s="54">
        <f>'Norm-coeff'!$C$12+$AX302*'Norm-coeff'!$D$12+$AY302*'Norm-coeff'!$E$12+$AZ302*'Norm-coeff'!$F$12+$BA302*'Norm-coeff'!$G$12+$BB302*'Norm-coeff'!$H$12+$BC302*'Norm-coeff'!$I$12+$BD302*'Norm-coeff'!$J$12+$BE302*'Norm-coeff'!$K$12+$BF302*'Norm-coeff'!$L$12+$BG302*'Norm-coeff'!$M$12+$BH302*'Norm-coeff'!$N$12+$BI302*'Norm-coeff'!$O$12</f>
        <v>0.283527502056037</v>
      </c>
      <c r="BZ302" s="54">
        <f>'Norm-coeff'!$C$13+$AX302*'Norm-coeff'!$D$13+$AY302*'Norm-coeff'!$E$13+$AZ302*'Norm-coeff'!$F$13+$BA302*'Norm-coeff'!$G$13+$BB302*'Norm-coeff'!$H$13+$BC302*'Norm-coeff'!$I$13+$BD302*'Norm-coeff'!$J$13+$BE302*'Norm-coeff'!$K$13+$BF302*'Norm-coeff'!$L$13+$BG302*'Norm-coeff'!$M$13+$BH302*'Norm-coeff'!$N$13+$BI302*'Norm-coeff'!$O$13</f>
        <v>-4.1864930554451202E-2</v>
      </c>
      <c r="CA302" s="54">
        <f>'Norm-coeff'!$C$14+$AX302*'Norm-coeff'!$D$14+$AY302*'Norm-coeff'!$E$14+$AZ302*'Norm-coeff'!$F$14+$BA302*'Norm-coeff'!$G$14+$BB302*'Norm-coeff'!$H$14+$BC302*'Norm-coeff'!$I$14+$BD302*'Norm-coeff'!$J$14+$BE302*'Norm-coeff'!$K$14+$BF302*'Norm-coeff'!$L$14+$BG302*'Norm-coeff'!$M$14+$BH302*'Norm-coeff'!$N$14+$BI302*'Norm-coeff'!$O$14</f>
        <v>4.2526983164477103</v>
      </c>
      <c r="CC302" s="54">
        <f t="shared" si="1010"/>
        <v>0</v>
      </c>
      <c r="CG302" s="54">
        <f t="shared" si="886"/>
        <v>0</v>
      </c>
      <c r="CH302" s="54">
        <f t="shared" si="864"/>
        <v>0</v>
      </c>
      <c r="CI302" s="54">
        <f t="shared" si="887"/>
        <v>0</v>
      </c>
      <c r="CJ302" s="56">
        <f t="shared" si="888"/>
        <v>0</v>
      </c>
      <c r="CK302" s="54">
        <f t="shared" si="889"/>
        <v>0</v>
      </c>
      <c r="CL302" s="54">
        <f t="shared" si="890"/>
        <v>0</v>
      </c>
      <c r="CM302" s="54">
        <f t="shared" si="891"/>
        <v>0</v>
      </c>
      <c r="CN302" s="54">
        <f t="shared" si="892"/>
        <v>0</v>
      </c>
      <c r="CO302" s="54">
        <f t="shared" si="893"/>
        <v>0</v>
      </c>
      <c r="CP302" s="54">
        <f t="shared" si="894"/>
        <v>0</v>
      </c>
      <c r="CQ302" s="54">
        <f t="shared" si="895"/>
        <v>0</v>
      </c>
      <c r="CR302" s="54">
        <f t="shared" si="896"/>
        <v>0</v>
      </c>
      <c r="CS302" s="54">
        <f t="shared" si="897"/>
        <v>0</v>
      </c>
      <c r="CU302" s="54">
        <f t="shared" si="898"/>
        <v>0</v>
      </c>
      <c r="CV302" s="54">
        <f t="shared" si="899"/>
        <v>0</v>
      </c>
      <c r="CW302" s="54">
        <f t="shared" si="900"/>
        <v>0</v>
      </c>
      <c r="CX302" s="54">
        <f t="shared" si="901"/>
        <v>0</v>
      </c>
      <c r="CZ302" s="54">
        <f t="shared" si="902"/>
        <v>0</v>
      </c>
      <c r="DA302" s="54">
        <f t="shared" si="903"/>
        <v>0</v>
      </c>
      <c r="DB302" s="54">
        <f t="shared" si="904"/>
        <v>0</v>
      </c>
      <c r="DC302" s="54">
        <f t="shared" si="905"/>
        <v>0</v>
      </c>
      <c r="DD302" s="54">
        <f t="shared" si="906"/>
        <v>0</v>
      </c>
      <c r="DE302" s="54">
        <f t="shared" si="907"/>
        <v>0</v>
      </c>
      <c r="DF302" s="54">
        <f t="shared" si="908"/>
        <v>0</v>
      </c>
      <c r="DG302" s="54">
        <f t="shared" si="909"/>
        <v>2</v>
      </c>
      <c r="DH302" s="71">
        <f t="shared" si="910"/>
        <v>0</v>
      </c>
      <c r="DI302" s="71">
        <f t="shared" si="911"/>
        <v>0</v>
      </c>
      <c r="DJ302" s="54">
        <f t="shared" si="912"/>
        <v>0</v>
      </c>
      <c r="DK302" s="54">
        <f t="shared" si="913"/>
        <v>2</v>
      </c>
      <c r="DL302" s="4">
        <f t="shared" si="838"/>
        <v>0</v>
      </c>
      <c r="DM302" s="3">
        <f t="shared" si="914"/>
        <v>0</v>
      </c>
      <c r="DN302" s="3">
        <f t="shared" si="915"/>
        <v>0</v>
      </c>
      <c r="DO302" s="4" t="e">
        <f t="shared" si="916"/>
        <v>#DIV/0!</v>
      </c>
      <c r="DP302" s="57"/>
      <c r="DQ302" s="57"/>
      <c r="DR302" s="56">
        <f t="shared" si="839"/>
        <v>2</v>
      </c>
      <c r="DS302" s="56">
        <f t="shared" si="840"/>
        <v>0</v>
      </c>
      <c r="DT302" s="38">
        <f t="shared" si="841"/>
        <v>0</v>
      </c>
      <c r="DU302" s="38">
        <f t="shared" si="917"/>
        <v>2</v>
      </c>
      <c r="DV302" s="38">
        <f t="shared" si="842"/>
        <v>0</v>
      </c>
      <c r="DW302" s="39">
        <f t="shared" si="843"/>
        <v>0</v>
      </c>
      <c r="DX302" s="39">
        <f t="shared" si="844"/>
        <v>0</v>
      </c>
      <c r="DY302" s="39">
        <f t="shared" si="845"/>
        <v>0</v>
      </c>
      <c r="DZ302" s="39">
        <f t="shared" si="846"/>
        <v>0</v>
      </c>
      <c r="EA302" s="39">
        <f t="shared" si="847"/>
        <v>0</v>
      </c>
      <c r="EB302" s="37" t="e">
        <f t="shared" si="918"/>
        <v>#DIV/0!</v>
      </c>
      <c r="EC302" s="37" t="e">
        <f t="shared" si="919"/>
        <v>#DIV/0!</v>
      </c>
      <c r="ED302" s="37" t="e">
        <f t="shared" si="920"/>
        <v>#DIV/0!</v>
      </c>
      <c r="EE302" s="37" t="e">
        <f t="shared" si="921"/>
        <v>#DIV/0!</v>
      </c>
      <c r="EF302" s="39" t="e">
        <f t="shared" si="922"/>
        <v>#DIV/0!</v>
      </c>
      <c r="EG302" s="37" t="e">
        <f t="shared" si="923"/>
        <v>#DIV/0!</v>
      </c>
      <c r="EH302" s="37" t="e">
        <f t="shared" si="924"/>
        <v>#DIV/0!</v>
      </c>
      <c r="EI302" s="11" t="b">
        <f t="shared" si="925"/>
        <v>1</v>
      </c>
      <c r="EJ302" s="11" t="b">
        <f t="shared" si="926"/>
        <v>0</v>
      </c>
      <c r="EK302" s="39" t="e">
        <f t="shared" si="927"/>
        <v>#DIV/0!</v>
      </c>
      <c r="EL302" s="39" t="e">
        <f t="shared" si="928"/>
        <v>#DIV/0!</v>
      </c>
      <c r="EM302" s="39" t="e">
        <f t="shared" si="929"/>
        <v>#DIV/0!</v>
      </c>
      <c r="EN302" s="39" t="e">
        <f t="shared" si="930"/>
        <v>#DIV/0!</v>
      </c>
      <c r="EO302" s="39" t="e">
        <f t="shared" si="931"/>
        <v>#DIV/0!</v>
      </c>
      <c r="EP302" s="39" t="e">
        <f t="shared" si="932"/>
        <v>#DIV/0!</v>
      </c>
      <c r="EQ302" s="39" t="e">
        <f t="shared" si="933"/>
        <v>#DIV/0!</v>
      </c>
      <c r="ER302" s="39" t="e">
        <f t="shared" si="934"/>
        <v>#DIV/0!</v>
      </c>
      <c r="ES302" s="58" t="str">
        <f t="shared" si="935"/>
        <v>(OH,F,Cl)-dominate amphibole</v>
      </c>
      <c r="ET302" s="58" t="e">
        <f t="shared" si="936"/>
        <v>#N/A</v>
      </c>
      <c r="EU302" s="56">
        <f t="shared" si="848"/>
        <v>0</v>
      </c>
      <c r="EV302" s="56">
        <f t="shared" si="849"/>
        <v>0</v>
      </c>
      <c r="EW302" s="56">
        <f t="shared" si="850"/>
        <v>0</v>
      </c>
      <c r="EX302" s="56">
        <f t="shared" si="851"/>
        <v>0</v>
      </c>
      <c r="EY302" s="56">
        <f t="shared" si="852"/>
        <v>0</v>
      </c>
      <c r="EZ302" s="56">
        <f t="shared" si="853"/>
        <v>0</v>
      </c>
      <c r="FA302" s="39">
        <f t="shared" si="854"/>
        <v>0</v>
      </c>
      <c r="FB302" s="39">
        <f t="shared" si="855"/>
        <v>0</v>
      </c>
      <c r="FC302" s="54">
        <f t="shared" si="856"/>
        <v>0</v>
      </c>
      <c r="FD302" s="54">
        <f t="shared" si="857"/>
        <v>0</v>
      </c>
      <c r="FE302" s="39">
        <f t="shared" si="858"/>
        <v>0</v>
      </c>
      <c r="FF302" s="54">
        <f t="shared" si="859"/>
        <v>0</v>
      </c>
      <c r="FG302" s="39">
        <f t="shared" si="860"/>
        <v>0</v>
      </c>
      <c r="FH302" s="39">
        <f t="shared" si="937"/>
        <v>0</v>
      </c>
      <c r="FI302" s="39">
        <f t="shared" si="938"/>
        <v>0</v>
      </c>
      <c r="FJ302" s="39">
        <f t="shared" si="939"/>
        <v>0</v>
      </c>
      <c r="FK302" s="39" t="e">
        <f t="shared" si="940"/>
        <v>#DIV/0!</v>
      </c>
      <c r="FL302" s="39" t="e">
        <f t="shared" si="941"/>
        <v>#DIV/0!</v>
      </c>
      <c r="FM302" s="39" t="e">
        <f t="shared" si="942"/>
        <v>#DIV/0!</v>
      </c>
      <c r="FN302" s="39">
        <f t="shared" si="943"/>
        <v>1</v>
      </c>
      <c r="FO302" s="39">
        <f t="shared" si="861"/>
        <v>0</v>
      </c>
      <c r="FP302" s="39">
        <f t="shared" si="862"/>
        <v>0</v>
      </c>
      <c r="FQ302" s="39">
        <f t="shared" si="863"/>
        <v>0</v>
      </c>
      <c r="FR302" s="39">
        <f t="shared" si="944"/>
        <v>0</v>
      </c>
      <c r="FS302" s="39">
        <f t="shared" si="945"/>
        <v>0</v>
      </c>
      <c r="FU302" s="39" t="e">
        <f t="shared" si="946"/>
        <v>#DIV/0!</v>
      </c>
      <c r="FV302" s="39" t="e">
        <f t="shared" si="947"/>
        <v>#DIV/0!</v>
      </c>
      <c r="FW302" s="39" t="e">
        <f t="shared" si="948"/>
        <v>#DIV/0!</v>
      </c>
      <c r="FY302" s="39" t="e">
        <f t="shared" si="949"/>
        <v>#DIV/0!</v>
      </c>
      <c r="FZ302" s="39" t="e">
        <f t="shared" si="950"/>
        <v>#DIV/0!</v>
      </c>
      <c r="GA302" s="39" t="e">
        <f t="shared" si="951"/>
        <v>#DIV/0!</v>
      </c>
      <c r="GB302" s="39" t="e">
        <f t="shared" si="952"/>
        <v>#DIV/0!</v>
      </c>
      <c r="GC302" s="39" t="e">
        <f t="shared" si="953"/>
        <v>#DIV/0!</v>
      </c>
      <c r="GD302" s="39" t="e">
        <f t="shared" si="954"/>
        <v>#DIV/0!</v>
      </c>
      <c r="GE302" s="39" t="e">
        <f t="shared" si="955"/>
        <v>#DIV/0!</v>
      </c>
      <c r="GF302" s="39" t="e">
        <f t="shared" si="956"/>
        <v>#DIV/0!</v>
      </c>
      <c r="GG302" s="39" t="e">
        <f t="shared" si="957"/>
        <v>#DIV/0!</v>
      </c>
      <c r="GH302" s="39" t="e">
        <f t="shared" si="958"/>
        <v>#DIV/0!</v>
      </c>
      <c r="GI302" s="39"/>
      <c r="GJ302" s="39" t="e">
        <f t="shared" si="959"/>
        <v>#DIV/0!</v>
      </c>
      <c r="GK302" s="39" t="e">
        <f t="shared" si="960"/>
        <v>#DIV/0!</v>
      </c>
      <c r="GL302" s="39" t="e">
        <f t="shared" si="961"/>
        <v>#DIV/0!</v>
      </c>
      <c r="GM302" s="39" t="e">
        <f t="shared" si="962"/>
        <v>#DIV/0!</v>
      </c>
      <c r="GN302" s="39" t="e">
        <f t="shared" si="963"/>
        <v>#DIV/0!</v>
      </c>
      <c r="GO302" s="57"/>
      <c r="GP302" s="57" t="e">
        <f t="shared" si="964"/>
        <v>#DIV/0!</v>
      </c>
      <c r="GQ302" s="59" t="e">
        <f t="shared" si="965"/>
        <v>#DIV/0!</v>
      </c>
      <c r="GR302" s="41" t="e">
        <f t="shared" si="966"/>
        <v>#DIV/0!</v>
      </c>
      <c r="GS302" s="57" t="e">
        <f t="shared" si="967"/>
        <v>#DIV/0!</v>
      </c>
      <c r="GT302" s="57" t="e">
        <f t="shared" si="968"/>
        <v>#DIV/0!</v>
      </c>
      <c r="GU302" s="57" t="e">
        <f t="shared" si="969"/>
        <v>#DIV/0!</v>
      </c>
      <c r="GV302" s="57"/>
      <c r="GW302" s="42" t="e">
        <f t="shared" si="970"/>
        <v>#DIV/0!</v>
      </c>
      <c r="GX302" s="42" t="e">
        <f t="shared" si="971"/>
        <v>#DIV/0!</v>
      </c>
      <c r="GY302" s="42" t="e">
        <f t="shared" si="972"/>
        <v>#DIV/0!</v>
      </c>
      <c r="GZ302" s="57"/>
      <c r="HA302" s="2" t="e">
        <f t="shared" si="973"/>
        <v>#DIV/0!</v>
      </c>
      <c r="HB302" s="2" t="e">
        <f t="shared" si="974"/>
        <v>#DIV/0!</v>
      </c>
      <c r="HC302" s="2" t="e">
        <f t="shared" si="975"/>
        <v>#DIV/0!</v>
      </c>
      <c r="HD302" s="2" t="e">
        <f t="shared" si="976"/>
        <v>#DIV/0!</v>
      </c>
      <c r="HE302" s="2" t="e">
        <f t="shared" si="977"/>
        <v>#DIV/0!</v>
      </c>
      <c r="HF302" s="2" t="e">
        <f t="shared" si="978"/>
        <v>#DIV/0!</v>
      </c>
      <c r="HG302" s="2" t="e">
        <f t="shared" si="979"/>
        <v>#DIV/0!</v>
      </c>
      <c r="HH302" s="2" t="e">
        <f t="shared" si="980"/>
        <v>#DIV/0!</v>
      </c>
      <c r="HI302" s="2" t="e">
        <f t="shared" si="981"/>
        <v>#DIV/0!</v>
      </c>
      <c r="HJ302" s="11" t="e">
        <f t="shared" si="982"/>
        <v>#DIV/0!</v>
      </c>
      <c r="HK302" s="60" t="e">
        <f t="shared" si="983"/>
        <v>#DIV/0!</v>
      </c>
      <c r="HL302" s="57"/>
      <c r="HM302" s="57" t="e">
        <f t="shared" si="984"/>
        <v>#DIV/0!</v>
      </c>
      <c r="HN302" s="57" t="e">
        <f t="shared" si="985"/>
        <v>#DIV/0!</v>
      </c>
      <c r="HO302" s="57" t="e">
        <f t="shared" si="986"/>
        <v>#DIV/0!</v>
      </c>
      <c r="HP302" s="57" t="e">
        <f t="shared" si="987"/>
        <v>#DIV/0!</v>
      </c>
      <c r="HQ302" s="57" t="e">
        <f t="shared" si="988"/>
        <v>#DIV/0!</v>
      </c>
      <c r="HR302" s="57"/>
      <c r="HS302" s="57" t="e">
        <f t="shared" si="989"/>
        <v>#DIV/0!</v>
      </c>
      <c r="HT302" s="57" t="e">
        <f t="shared" si="990"/>
        <v>#DIV/0!</v>
      </c>
      <c r="HU302" s="57" t="e">
        <f t="shared" si="991"/>
        <v>#DIV/0!</v>
      </c>
      <c r="HV302" s="57" t="e">
        <f t="shared" si="992"/>
        <v>#DIV/0!</v>
      </c>
      <c r="HW302" s="57" t="e">
        <f t="shared" si="993"/>
        <v>#DIV/0!</v>
      </c>
      <c r="HX302" s="57"/>
      <c r="HY302" s="57" t="e">
        <f t="shared" si="994"/>
        <v>#DIV/0!</v>
      </c>
      <c r="HZ302" s="57" t="e">
        <f t="shared" si="995"/>
        <v>#DIV/0!</v>
      </c>
      <c r="IA302" s="57"/>
      <c r="IB302" s="61">
        <f t="shared" si="996"/>
        <v>0</v>
      </c>
      <c r="IC302" s="57" t="str">
        <f t="shared" si="997"/>
        <v/>
      </c>
      <c r="ID302" s="42"/>
      <c r="IE302" s="2" t="str">
        <f t="shared" si="998"/>
        <v/>
      </c>
      <c r="IF302" s="60" t="e">
        <f t="shared" si="999"/>
        <v>#DIV/0!</v>
      </c>
      <c r="IG302" s="60" t="str">
        <f t="shared" si="1000"/>
        <v/>
      </c>
      <c r="IH302" s="60" t="str">
        <f t="shared" si="1001"/>
        <v>zinco-</v>
      </c>
      <c r="II302" s="60" t="str">
        <f t="shared" si="1002"/>
        <v>mangano-</v>
      </c>
      <c r="IJ302" s="60" t="e">
        <f t="shared" si="1003"/>
        <v>#DIV/0!</v>
      </c>
      <c r="IK302" s="60" t="e">
        <f t="shared" si="1004"/>
        <v>#DIV/0!</v>
      </c>
      <c r="IL302" s="60" t="e">
        <f t="shared" si="1005"/>
        <v>#DIV/0!</v>
      </c>
      <c r="IM302" s="60" t="e">
        <f t="shared" si="1006"/>
        <v>#DIV/0!</v>
      </c>
      <c r="IN302" s="60" t="str">
        <f t="shared" si="1007"/>
        <v/>
      </c>
      <c r="IO302" s="60" t="str">
        <f t="shared" si="1008"/>
        <v/>
      </c>
      <c r="IP302" s="57"/>
      <c r="IQ302" s="57" t="str">
        <f t="shared" si="1009"/>
        <v>ERROR!!</v>
      </c>
    </row>
    <row r="303" spans="24:251">
      <c r="X303" s="29">
        <f t="shared" si="865"/>
        <v>0</v>
      </c>
      <c r="Y303" s="29">
        <f t="shared" si="866"/>
        <v>0</v>
      </c>
      <c r="Z303" s="29" t="e">
        <f t="shared" si="867"/>
        <v>#DIV/0!</v>
      </c>
      <c r="AA303" s="29" t="e">
        <f t="shared" si="868"/>
        <v>#DIV/0!</v>
      </c>
      <c r="AB303" s="29" t="e">
        <f t="shared" si="869"/>
        <v>#DIV/0!</v>
      </c>
      <c r="AC303" s="29" t="e">
        <f t="shared" si="870"/>
        <v>#DIV/0!</v>
      </c>
      <c r="AF303" s="23">
        <v>60.084299999999999</v>
      </c>
      <c r="AG303" s="23">
        <v>79.878799999999998</v>
      </c>
      <c r="AH303" s="23">
        <v>101.96120000000001</v>
      </c>
      <c r="AI303" s="23">
        <v>151.99039999999999</v>
      </c>
      <c r="AJ303" s="23">
        <v>159.69</v>
      </c>
      <c r="AK303" s="23">
        <v>71.846400000000003</v>
      </c>
      <c r="AL303" s="23">
        <v>70.9375</v>
      </c>
      <c r="AM303" s="23">
        <v>40.304400000000001</v>
      </c>
      <c r="AN303" s="23">
        <v>56.077399999999997</v>
      </c>
      <c r="AO303" s="23">
        <v>61.978999999999999</v>
      </c>
      <c r="AP303" s="23">
        <v>94.195999999999998</v>
      </c>
      <c r="AQ303" s="23">
        <v>18.998000000000001</v>
      </c>
      <c r="AR303" s="23">
        <v>35.450000000000003</v>
      </c>
      <c r="AS303" s="23">
        <v>29.88</v>
      </c>
      <c r="AT303" s="23">
        <v>74.691999999999993</v>
      </c>
      <c r="AU303" s="23">
        <v>81.39</v>
      </c>
      <c r="AX303" s="54">
        <f t="shared" si="871"/>
        <v>0</v>
      </c>
      <c r="AY303" s="54">
        <f t="shared" si="872"/>
        <v>0</v>
      </c>
      <c r="AZ303" s="54">
        <f t="shared" si="873"/>
        <v>0</v>
      </c>
      <c r="BA303" s="54">
        <f t="shared" si="874"/>
        <v>0</v>
      </c>
      <c r="BB303" s="54">
        <f t="shared" si="875"/>
        <v>0</v>
      </c>
      <c r="BC303" s="54">
        <f t="shared" si="876"/>
        <v>0</v>
      </c>
      <c r="BD303" s="54">
        <f t="shared" si="877"/>
        <v>0</v>
      </c>
      <c r="BE303" s="54">
        <f t="shared" si="878"/>
        <v>0</v>
      </c>
      <c r="BF303" s="54">
        <f t="shared" si="879"/>
        <v>0</v>
      </c>
      <c r="BG303" s="54">
        <f t="shared" si="880"/>
        <v>0</v>
      </c>
      <c r="BH303" s="54">
        <f t="shared" si="881"/>
        <v>0</v>
      </c>
      <c r="BI303" s="54">
        <f t="shared" si="882"/>
        <v>0</v>
      </c>
      <c r="BJ303" s="54">
        <f t="shared" si="883"/>
        <v>0</v>
      </c>
      <c r="BK303" s="54">
        <f t="shared" si="884"/>
        <v>0</v>
      </c>
      <c r="BL303" s="54">
        <f t="shared" si="885"/>
        <v>0</v>
      </c>
      <c r="BM303" s="42"/>
      <c r="BO303" s="54">
        <f>'Norm-coeff'!$C$2+$AX303*'Norm-coeff'!$D$2+$AY303*'Norm-coeff'!$E$2+$AZ303*'Norm-coeff'!$F$2+$BA303*'Norm-coeff'!$G$2+$BB303*'Norm-coeff'!$H$2+$BC303*'Norm-coeff'!$I$2+$BD303*'Norm-coeff'!$J$2+$BE303*'Norm-coeff'!$K$2+$BF303*'Norm-coeff'!$L$2+$BG303*'Norm-coeff'!$M$2+$BH303*'Norm-coeff'!$N$2+$BI303*'Norm-coeff'!$O$2</f>
        <v>5.4045421474420303</v>
      </c>
      <c r="BP303" s="54">
        <f>'Norm-coeff'!$C$3+$AX303*'Norm-coeff'!$D$3+$AY303*'Norm-coeff'!$E$3+$AZ303*'Norm-coeff'!$F$3+$BA303*'Norm-coeff'!$G$3+$BB303*'Norm-coeff'!$H$3+$BC303*'Norm-coeff'!$I$3+$BD303*'Norm-coeff'!$J$3+$BE303*'Norm-coeff'!$K$3+$BF303*'Norm-coeff'!$L$3+$BG303*'Norm-coeff'!$M$3+$BH303*'Norm-coeff'!$N$3+$BI303*'Norm-coeff'!$O$3</f>
        <v>3.15319116612705</v>
      </c>
      <c r="BQ303" s="54">
        <f>'Norm-coeff'!$C$4+$AX303*'Norm-coeff'!$D$4+$AY303*'Norm-coeff'!$E$4+$AZ303*'Norm-coeff'!$F$4+$BA303*'Norm-coeff'!$G$4+$BB303*'Norm-coeff'!$H$4+$BC303*'Norm-coeff'!$I$4+$BD303*'Norm-coeff'!$J$4+$BE303*'Norm-coeff'!$K$4+$BF303*'Norm-coeff'!$L$4+$BG303*'Norm-coeff'!$M$4+$BH303*'Norm-coeff'!$N$4+$BI303*'Norm-coeff'!$O$4</f>
        <v>1.42115649462768</v>
      </c>
      <c r="BR303" s="54">
        <f>'Norm-coeff'!$C$5+$AX303*'Norm-coeff'!$D$5+$AY303*'Norm-coeff'!$E$5+$AZ303*'Norm-coeff'!$F$5+$BA303*'Norm-coeff'!$G$5+$BB303*'Norm-coeff'!$H$5+$BC303*'Norm-coeff'!$I$5+$BD303*'Norm-coeff'!$J$5+$BE303*'Norm-coeff'!$K$5+$BF303*'Norm-coeff'!$L$5+$BG303*'Norm-coeff'!$M$5+$BH303*'Norm-coeff'!$N$5+$BI303*'Norm-coeff'!$O$5</f>
        <v>1.0553329241296201</v>
      </c>
      <c r="BS303" s="54">
        <f>'Norm-coeff'!$C$6+$AX303*'Norm-coeff'!$D$6+$AY303*'Norm-coeff'!$E$6+$AZ303*'Norm-coeff'!$F$6+$BA303*'Norm-coeff'!$G$6+$BB303*'Norm-coeff'!$H$6+$BC303*'Norm-coeff'!$I$6+$BD303*'Norm-coeff'!$J$6+$BE303*'Norm-coeff'!$K$6+$BF303*'Norm-coeff'!$L$6+$BG303*'Norm-coeff'!$M$6+$BH303*'Norm-coeff'!$N$6+$BI303*'Norm-coeff'!$O$6</f>
        <v>-1.48700885495103E-2</v>
      </c>
      <c r="BT303" s="54">
        <f>'Norm-coeff'!$C$7+$AX303*'Norm-coeff'!$D$7+$AY303*'Norm-coeff'!$E$7+$AZ303*'Norm-coeff'!$F$7+$BA303*'Norm-coeff'!$G$7+$BB303*'Norm-coeff'!$H$7+$BC303*'Norm-coeff'!$I$7+$BD303*'Norm-coeff'!$J$7+$BE303*'Norm-coeff'!$K$7+$BF303*'Norm-coeff'!$L$7+$BG303*'Norm-coeff'!$M$7+$BH303*'Norm-coeff'!$N$7+$BI303*'Norm-coeff'!$O$7</f>
        <v>2.0907583608832998</v>
      </c>
      <c r="BU303" s="54">
        <f>'Norm-coeff'!$C$8+$AX303*'Norm-coeff'!$D$8+$AY303*'Norm-coeff'!$E$8+$AZ303*'Norm-coeff'!$F$8+$BA303*'Norm-coeff'!$G$8+$BB303*'Norm-coeff'!$H$8+$BC303*'Norm-coeff'!$I$8+$BD303*'Norm-coeff'!$J$8+$BE303*'Norm-coeff'!$K$8+$BF303*'Norm-coeff'!$L$8+$BG303*'Norm-coeff'!$M$8+$BH303*'Norm-coeff'!$N$8+$BI303*'Norm-coeff'!$O$8</f>
        <v>0.65894159836244504</v>
      </c>
      <c r="BV303" s="54">
        <f>'Norm-coeff'!$C$9+$AX303*'Norm-coeff'!$D$9+$AY303*'Norm-coeff'!$E$9+$AZ303*'Norm-coeff'!$F$9+$BA303*'Norm-coeff'!$G$9+$BB303*'Norm-coeff'!$H$9+$BC303*'Norm-coeff'!$I$9+$BD303*'Norm-coeff'!$J$9+$BE303*'Norm-coeff'!$K$9+$BF303*'Norm-coeff'!$L$9+$BG303*'Norm-coeff'!$M$9+$BH303*'Norm-coeff'!$N$9+$BI303*'Norm-coeff'!$O$9</f>
        <v>1.48961085014701</v>
      </c>
      <c r="BW303" s="54">
        <f>'Norm-coeff'!$C$10+$AX303*'Norm-coeff'!$D$10+$AY303*'Norm-coeff'!$E$10+$AZ303*'Norm-coeff'!$F$10+$BA303*'Norm-coeff'!$G$10+$BB303*'Norm-coeff'!$H$10+$BC303*'Norm-coeff'!$I$10+$BD303*'Norm-coeff'!$J$10+$BE303*'Norm-coeff'!$K$10+$BF303*'Norm-coeff'!$L$10+$BG303*'Norm-coeff'!$M$10+$BH303*'Norm-coeff'!$N$10+$BI303*'Norm-coeff'!$O$10</f>
        <v>1.42058735749591</v>
      </c>
      <c r="BX303" s="54">
        <f>'Norm-coeff'!$C$11+$AX303*'Norm-coeff'!$D$11+$AY303*'Norm-coeff'!$E$11+$AZ303*'Norm-coeff'!$F$11+$BA303*'Norm-coeff'!$G$11+$BB303*'Norm-coeff'!$H$11+$BC303*'Norm-coeff'!$I$11+$BD303*'Norm-coeff'!$J$11+$BE303*'Norm-coeff'!$K$11+$BF303*'Norm-coeff'!$L$11+$BG303*'Norm-coeff'!$M$11+$BH303*'Norm-coeff'!$N$11+$BI303*'Norm-coeff'!$O$11</f>
        <v>0.221233014421479</v>
      </c>
      <c r="BY303" s="54">
        <f>'Norm-coeff'!$C$12+$AX303*'Norm-coeff'!$D$12+$AY303*'Norm-coeff'!$E$12+$AZ303*'Norm-coeff'!$F$12+$BA303*'Norm-coeff'!$G$12+$BB303*'Norm-coeff'!$H$12+$BC303*'Norm-coeff'!$I$12+$BD303*'Norm-coeff'!$J$12+$BE303*'Norm-coeff'!$K$12+$BF303*'Norm-coeff'!$L$12+$BG303*'Norm-coeff'!$M$12+$BH303*'Norm-coeff'!$N$12+$BI303*'Norm-coeff'!$O$12</f>
        <v>0.283527502056037</v>
      </c>
      <c r="BZ303" s="54">
        <f>'Norm-coeff'!$C$13+$AX303*'Norm-coeff'!$D$13+$AY303*'Norm-coeff'!$E$13+$AZ303*'Norm-coeff'!$F$13+$BA303*'Norm-coeff'!$G$13+$BB303*'Norm-coeff'!$H$13+$BC303*'Norm-coeff'!$I$13+$BD303*'Norm-coeff'!$J$13+$BE303*'Norm-coeff'!$K$13+$BF303*'Norm-coeff'!$L$13+$BG303*'Norm-coeff'!$M$13+$BH303*'Norm-coeff'!$N$13+$BI303*'Norm-coeff'!$O$13</f>
        <v>-4.1864930554451202E-2</v>
      </c>
      <c r="CA303" s="54">
        <f>'Norm-coeff'!$C$14+$AX303*'Norm-coeff'!$D$14+$AY303*'Norm-coeff'!$E$14+$AZ303*'Norm-coeff'!$F$14+$BA303*'Norm-coeff'!$G$14+$BB303*'Norm-coeff'!$H$14+$BC303*'Norm-coeff'!$I$14+$BD303*'Norm-coeff'!$J$14+$BE303*'Norm-coeff'!$K$14+$BF303*'Norm-coeff'!$L$14+$BG303*'Norm-coeff'!$M$14+$BH303*'Norm-coeff'!$N$14+$BI303*'Norm-coeff'!$O$14</f>
        <v>4.2526983164477103</v>
      </c>
      <c r="CC303" s="54">
        <f t="shared" si="1010"/>
        <v>0</v>
      </c>
      <c r="CG303" s="54">
        <f t="shared" si="886"/>
        <v>0</v>
      </c>
      <c r="CH303" s="54">
        <f t="shared" si="864"/>
        <v>0</v>
      </c>
      <c r="CI303" s="54">
        <f t="shared" si="887"/>
        <v>0</v>
      </c>
      <c r="CJ303" s="56">
        <f t="shared" si="888"/>
        <v>0</v>
      </c>
      <c r="CK303" s="54">
        <f t="shared" si="889"/>
        <v>0</v>
      </c>
      <c r="CL303" s="54">
        <f t="shared" si="890"/>
        <v>0</v>
      </c>
      <c r="CM303" s="54">
        <f t="shared" si="891"/>
        <v>0</v>
      </c>
      <c r="CN303" s="54">
        <f t="shared" si="892"/>
        <v>0</v>
      </c>
      <c r="CO303" s="54">
        <f t="shared" si="893"/>
        <v>0</v>
      </c>
      <c r="CP303" s="54">
        <f t="shared" si="894"/>
        <v>0</v>
      </c>
      <c r="CQ303" s="54">
        <f t="shared" si="895"/>
        <v>0</v>
      </c>
      <c r="CR303" s="54">
        <f t="shared" si="896"/>
        <v>0</v>
      </c>
      <c r="CS303" s="54">
        <f t="shared" si="897"/>
        <v>0</v>
      </c>
      <c r="CU303" s="54">
        <f t="shared" si="898"/>
        <v>0</v>
      </c>
      <c r="CV303" s="54">
        <f t="shared" si="899"/>
        <v>0</v>
      </c>
      <c r="CW303" s="54">
        <f t="shared" si="900"/>
        <v>0</v>
      </c>
      <c r="CX303" s="54">
        <f t="shared" si="901"/>
        <v>0</v>
      </c>
      <c r="CZ303" s="54">
        <f t="shared" si="902"/>
        <v>0</v>
      </c>
      <c r="DA303" s="54">
        <f t="shared" si="903"/>
        <v>0</v>
      </c>
      <c r="DB303" s="54">
        <f t="shared" si="904"/>
        <v>0</v>
      </c>
      <c r="DC303" s="54">
        <f t="shared" si="905"/>
        <v>0</v>
      </c>
      <c r="DD303" s="54">
        <f t="shared" si="906"/>
        <v>0</v>
      </c>
      <c r="DE303" s="54">
        <f t="shared" si="907"/>
        <v>0</v>
      </c>
      <c r="DF303" s="54">
        <f t="shared" si="908"/>
        <v>0</v>
      </c>
      <c r="DG303" s="54">
        <f t="shared" si="909"/>
        <v>2</v>
      </c>
      <c r="DH303" s="71">
        <f t="shared" si="910"/>
        <v>0</v>
      </c>
      <c r="DI303" s="71">
        <f t="shared" si="911"/>
        <v>0</v>
      </c>
      <c r="DJ303" s="54">
        <f t="shared" si="912"/>
        <v>0</v>
      </c>
      <c r="DK303" s="54">
        <f t="shared" si="913"/>
        <v>2</v>
      </c>
      <c r="DL303" s="4">
        <f t="shared" si="838"/>
        <v>0</v>
      </c>
      <c r="DM303" s="3">
        <f t="shared" si="914"/>
        <v>0</v>
      </c>
      <c r="DN303" s="3">
        <f t="shared" si="915"/>
        <v>0</v>
      </c>
      <c r="DO303" s="4" t="e">
        <f t="shared" si="916"/>
        <v>#DIV/0!</v>
      </c>
      <c r="DP303" s="57"/>
      <c r="DQ303" s="57"/>
      <c r="DR303" s="56">
        <f t="shared" si="839"/>
        <v>2</v>
      </c>
      <c r="DS303" s="56">
        <f t="shared" si="840"/>
        <v>0</v>
      </c>
      <c r="DT303" s="38">
        <f t="shared" si="841"/>
        <v>0</v>
      </c>
      <c r="DU303" s="38">
        <f t="shared" si="917"/>
        <v>2</v>
      </c>
      <c r="DV303" s="38">
        <f t="shared" si="842"/>
        <v>0</v>
      </c>
      <c r="DW303" s="39">
        <f t="shared" si="843"/>
        <v>0</v>
      </c>
      <c r="DX303" s="39">
        <f t="shared" si="844"/>
        <v>0</v>
      </c>
      <c r="DY303" s="39">
        <f t="shared" si="845"/>
        <v>0</v>
      </c>
      <c r="DZ303" s="39">
        <f t="shared" si="846"/>
        <v>0</v>
      </c>
      <c r="EA303" s="39">
        <f t="shared" si="847"/>
        <v>0</v>
      </c>
      <c r="EB303" s="37" t="e">
        <f t="shared" si="918"/>
        <v>#DIV/0!</v>
      </c>
      <c r="EC303" s="37" t="e">
        <f t="shared" si="919"/>
        <v>#DIV/0!</v>
      </c>
      <c r="ED303" s="37" t="e">
        <f t="shared" si="920"/>
        <v>#DIV/0!</v>
      </c>
      <c r="EE303" s="37" t="e">
        <f t="shared" si="921"/>
        <v>#DIV/0!</v>
      </c>
      <c r="EF303" s="39" t="e">
        <f t="shared" si="922"/>
        <v>#DIV/0!</v>
      </c>
      <c r="EG303" s="37" t="e">
        <f t="shared" si="923"/>
        <v>#DIV/0!</v>
      </c>
      <c r="EH303" s="37" t="e">
        <f t="shared" si="924"/>
        <v>#DIV/0!</v>
      </c>
      <c r="EI303" s="11" t="b">
        <f t="shared" si="925"/>
        <v>1</v>
      </c>
      <c r="EJ303" s="11" t="b">
        <f t="shared" si="926"/>
        <v>0</v>
      </c>
      <c r="EK303" s="39" t="e">
        <f t="shared" si="927"/>
        <v>#DIV/0!</v>
      </c>
      <c r="EL303" s="39" t="e">
        <f t="shared" si="928"/>
        <v>#DIV/0!</v>
      </c>
      <c r="EM303" s="39" t="e">
        <f t="shared" si="929"/>
        <v>#DIV/0!</v>
      </c>
      <c r="EN303" s="39" t="e">
        <f t="shared" si="930"/>
        <v>#DIV/0!</v>
      </c>
      <c r="EO303" s="39" t="e">
        <f t="shared" si="931"/>
        <v>#DIV/0!</v>
      </c>
      <c r="EP303" s="39" t="e">
        <f t="shared" si="932"/>
        <v>#DIV/0!</v>
      </c>
      <c r="EQ303" s="39" t="e">
        <f t="shared" si="933"/>
        <v>#DIV/0!</v>
      </c>
      <c r="ER303" s="39" t="e">
        <f t="shared" si="934"/>
        <v>#DIV/0!</v>
      </c>
      <c r="ES303" s="58" t="str">
        <f t="shared" si="935"/>
        <v>(OH,F,Cl)-dominate amphibole</v>
      </c>
      <c r="ET303" s="58" t="e">
        <f t="shared" si="936"/>
        <v>#N/A</v>
      </c>
      <c r="EU303" s="56">
        <f t="shared" si="848"/>
        <v>0</v>
      </c>
      <c r="EV303" s="56">
        <f t="shared" si="849"/>
        <v>0</v>
      </c>
      <c r="EW303" s="56">
        <f t="shared" si="850"/>
        <v>0</v>
      </c>
      <c r="EX303" s="56">
        <f t="shared" si="851"/>
        <v>0</v>
      </c>
      <c r="EY303" s="56">
        <f t="shared" si="852"/>
        <v>0</v>
      </c>
      <c r="EZ303" s="56">
        <f t="shared" si="853"/>
        <v>0</v>
      </c>
      <c r="FA303" s="39">
        <f t="shared" si="854"/>
        <v>0</v>
      </c>
      <c r="FB303" s="39">
        <f t="shared" si="855"/>
        <v>0</v>
      </c>
      <c r="FC303" s="54">
        <f t="shared" si="856"/>
        <v>0</v>
      </c>
      <c r="FD303" s="54">
        <f t="shared" si="857"/>
        <v>0</v>
      </c>
      <c r="FE303" s="39">
        <f t="shared" si="858"/>
        <v>0</v>
      </c>
      <c r="FF303" s="54">
        <f t="shared" si="859"/>
        <v>0</v>
      </c>
      <c r="FG303" s="39">
        <f t="shared" si="860"/>
        <v>0</v>
      </c>
      <c r="FH303" s="39">
        <f t="shared" si="937"/>
        <v>0</v>
      </c>
      <c r="FI303" s="39">
        <f t="shared" si="938"/>
        <v>0</v>
      </c>
      <c r="FJ303" s="39">
        <f t="shared" si="939"/>
        <v>0</v>
      </c>
      <c r="FK303" s="39" t="e">
        <f t="shared" si="940"/>
        <v>#DIV/0!</v>
      </c>
      <c r="FL303" s="39" t="e">
        <f t="shared" si="941"/>
        <v>#DIV/0!</v>
      </c>
      <c r="FM303" s="39" t="e">
        <f t="shared" si="942"/>
        <v>#DIV/0!</v>
      </c>
      <c r="FN303" s="39">
        <f t="shared" si="943"/>
        <v>1</v>
      </c>
      <c r="FO303" s="39">
        <f t="shared" si="861"/>
        <v>0</v>
      </c>
      <c r="FP303" s="39">
        <f t="shared" si="862"/>
        <v>0</v>
      </c>
      <c r="FQ303" s="39">
        <f t="shared" si="863"/>
        <v>0</v>
      </c>
      <c r="FR303" s="39">
        <f t="shared" si="944"/>
        <v>0</v>
      </c>
      <c r="FS303" s="39">
        <f t="shared" si="945"/>
        <v>0</v>
      </c>
      <c r="FU303" s="39" t="e">
        <f t="shared" si="946"/>
        <v>#DIV/0!</v>
      </c>
      <c r="FV303" s="39" t="e">
        <f t="shared" si="947"/>
        <v>#DIV/0!</v>
      </c>
      <c r="FW303" s="39" t="e">
        <f t="shared" si="948"/>
        <v>#DIV/0!</v>
      </c>
      <c r="FY303" s="39" t="e">
        <f t="shared" si="949"/>
        <v>#DIV/0!</v>
      </c>
      <c r="FZ303" s="39" t="e">
        <f t="shared" si="950"/>
        <v>#DIV/0!</v>
      </c>
      <c r="GA303" s="39" t="e">
        <f t="shared" si="951"/>
        <v>#DIV/0!</v>
      </c>
      <c r="GB303" s="39" t="e">
        <f t="shared" si="952"/>
        <v>#DIV/0!</v>
      </c>
      <c r="GC303" s="39" t="e">
        <f t="shared" si="953"/>
        <v>#DIV/0!</v>
      </c>
      <c r="GD303" s="39" t="e">
        <f t="shared" si="954"/>
        <v>#DIV/0!</v>
      </c>
      <c r="GE303" s="39" t="e">
        <f t="shared" si="955"/>
        <v>#DIV/0!</v>
      </c>
      <c r="GF303" s="39" t="e">
        <f t="shared" si="956"/>
        <v>#DIV/0!</v>
      </c>
      <c r="GG303" s="39" t="e">
        <f t="shared" si="957"/>
        <v>#DIV/0!</v>
      </c>
      <c r="GH303" s="39" t="e">
        <f t="shared" si="958"/>
        <v>#DIV/0!</v>
      </c>
      <c r="GI303" s="39"/>
      <c r="GJ303" s="39" t="e">
        <f t="shared" si="959"/>
        <v>#DIV/0!</v>
      </c>
      <c r="GK303" s="39" t="e">
        <f t="shared" si="960"/>
        <v>#DIV/0!</v>
      </c>
      <c r="GL303" s="39" t="e">
        <f t="shared" si="961"/>
        <v>#DIV/0!</v>
      </c>
      <c r="GM303" s="39" t="e">
        <f t="shared" si="962"/>
        <v>#DIV/0!</v>
      </c>
      <c r="GN303" s="39" t="e">
        <f t="shared" si="963"/>
        <v>#DIV/0!</v>
      </c>
      <c r="GO303" s="57"/>
      <c r="GP303" s="57" t="e">
        <f t="shared" si="964"/>
        <v>#DIV/0!</v>
      </c>
      <c r="GQ303" s="59" t="e">
        <f t="shared" si="965"/>
        <v>#DIV/0!</v>
      </c>
      <c r="GR303" s="41" t="e">
        <f t="shared" si="966"/>
        <v>#DIV/0!</v>
      </c>
      <c r="GS303" s="57" t="e">
        <f t="shared" si="967"/>
        <v>#DIV/0!</v>
      </c>
      <c r="GT303" s="57" t="e">
        <f t="shared" si="968"/>
        <v>#DIV/0!</v>
      </c>
      <c r="GU303" s="57" t="e">
        <f t="shared" si="969"/>
        <v>#DIV/0!</v>
      </c>
      <c r="GV303" s="57"/>
      <c r="GW303" s="42" t="e">
        <f t="shared" si="970"/>
        <v>#DIV/0!</v>
      </c>
      <c r="GX303" s="42" t="e">
        <f t="shared" si="971"/>
        <v>#DIV/0!</v>
      </c>
      <c r="GY303" s="42" t="e">
        <f t="shared" si="972"/>
        <v>#DIV/0!</v>
      </c>
      <c r="GZ303" s="57"/>
      <c r="HA303" s="2" t="e">
        <f t="shared" si="973"/>
        <v>#DIV/0!</v>
      </c>
      <c r="HB303" s="2" t="e">
        <f t="shared" si="974"/>
        <v>#DIV/0!</v>
      </c>
      <c r="HC303" s="2" t="e">
        <f t="shared" si="975"/>
        <v>#DIV/0!</v>
      </c>
      <c r="HD303" s="2" t="e">
        <f t="shared" si="976"/>
        <v>#DIV/0!</v>
      </c>
      <c r="HE303" s="2" t="e">
        <f t="shared" si="977"/>
        <v>#DIV/0!</v>
      </c>
      <c r="HF303" s="2" t="e">
        <f t="shared" si="978"/>
        <v>#DIV/0!</v>
      </c>
      <c r="HG303" s="2" t="e">
        <f t="shared" si="979"/>
        <v>#DIV/0!</v>
      </c>
      <c r="HH303" s="2" t="e">
        <f t="shared" si="980"/>
        <v>#DIV/0!</v>
      </c>
      <c r="HI303" s="2" t="e">
        <f t="shared" si="981"/>
        <v>#DIV/0!</v>
      </c>
      <c r="HJ303" s="11" t="e">
        <f t="shared" si="982"/>
        <v>#DIV/0!</v>
      </c>
      <c r="HK303" s="60" t="e">
        <f t="shared" si="983"/>
        <v>#DIV/0!</v>
      </c>
      <c r="HL303" s="57"/>
      <c r="HM303" s="57" t="e">
        <f t="shared" si="984"/>
        <v>#DIV/0!</v>
      </c>
      <c r="HN303" s="57" t="e">
        <f t="shared" si="985"/>
        <v>#DIV/0!</v>
      </c>
      <c r="HO303" s="57" t="e">
        <f t="shared" si="986"/>
        <v>#DIV/0!</v>
      </c>
      <c r="HP303" s="57" t="e">
        <f t="shared" si="987"/>
        <v>#DIV/0!</v>
      </c>
      <c r="HQ303" s="57" t="e">
        <f t="shared" si="988"/>
        <v>#DIV/0!</v>
      </c>
      <c r="HR303" s="57"/>
      <c r="HS303" s="57" t="e">
        <f t="shared" si="989"/>
        <v>#DIV/0!</v>
      </c>
      <c r="HT303" s="57" t="e">
        <f t="shared" si="990"/>
        <v>#DIV/0!</v>
      </c>
      <c r="HU303" s="57" t="e">
        <f t="shared" si="991"/>
        <v>#DIV/0!</v>
      </c>
      <c r="HV303" s="57" t="e">
        <f t="shared" si="992"/>
        <v>#DIV/0!</v>
      </c>
      <c r="HW303" s="57" t="e">
        <f t="shared" si="993"/>
        <v>#DIV/0!</v>
      </c>
      <c r="HX303" s="57"/>
      <c r="HY303" s="57" t="e">
        <f t="shared" si="994"/>
        <v>#DIV/0!</v>
      </c>
      <c r="HZ303" s="57" t="e">
        <f t="shared" si="995"/>
        <v>#DIV/0!</v>
      </c>
      <c r="IA303" s="57"/>
      <c r="IB303" s="61">
        <f t="shared" si="996"/>
        <v>0</v>
      </c>
      <c r="IC303" s="57" t="str">
        <f t="shared" si="997"/>
        <v/>
      </c>
      <c r="ID303" s="42"/>
      <c r="IE303" s="2" t="str">
        <f t="shared" si="998"/>
        <v/>
      </c>
      <c r="IF303" s="60" t="e">
        <f t="shared" si="999"/>
        <v>#DIV/0!</v>
      </c>
      <c r="IG303" s="60" t="str">
        <f t="shared" si="1000"/>
        <v/>
      </c>
      <c r="IH303" s="60" t="str">
        <f t="shared" si="1001"/>
        <v>zinco-</v>
      </c>
      <c r="II303" s="60" t="str">
        <f t="shared" si="1002"/>
        <v>mangano-</v>
      </c>
      <c r="IJ303" s="60" t="e">
        <f t="shared" si="1003"/>
        <v>#DIV/0!</v>
      </c>
      <c r="IK303" s="60" t="e">
        <f t="shared" si="1004"/>
        <v>#DIV/0!</v>
      </c>
      <c r="IL303" s="60" t="e">
        <f t="shared" si="1005"/>
        <v>#DIV/0!</v>
      </c>
      <c r="IM303" s="60" t="e">
        <f t="shared" si="1006"/>
        <v>#DIV/0!</v>
      </c>
      <c r="IN303" s="60" t="str">
        <f t="shared" si="1007"/>
        <v/>
      </c>
      <c r="IO303" s="60" t="str">
        <f t="shared" si="1008"/>
        <v/>
      </c>
      <c r="IP303" s="57"/>
      <c r="IQ303" s="57" t="str">
        <f t="shared" si="1009"/>
        <v>ERROR!!</v>
      </c>
    </row>
    <row r="304" spans="24:251">
      <c r="X304" s="29">
        <f t="shared" si="865"/>
        <v>0</v>
      </c>
      <c r="Y304" s="29">
        <f t="shared" si="866"/>
        <v>0</v>
      </c>
      <c r="Z304" s="29" t="e">
        <f t="shared" si="867"/>
        <v>#DIV/0!</v>
      </c>
      <c r="AA304" s="29" t="e">
        <f t="shared" si="868"/>
        <v>#DIV/0!</v>
      </c>
      <c r="AB304" s="29" t="e">
        <f t="shared" si="869"/>
        <v>#DIV/0!</v>
      </c>
      <c r="AC304" s="29" t="e">
        <f t="shared" si="870"/>
        <v>#DIV/0!</v>
      </c>
      <c r="AF304" s="23">
        <v>60.084299999999999</v>
      </c>
      <c r="AG304" s="23">
        <v>79.878799999999998</v>
      </c>
      <c r="AH304" s="23">
        <v>101.96120000000001</v>
      </c>
      <c r="AI304" s="23">
        <v>151.99039999999999</v>
      </c>
      <c r="AJ304" s="23">
        <v>159.69</v>
      </c>
      <c r="AK304" s="23">
        <v>71.846400000000003</v>
      </c>
      <c r="AL304" s="23">
        <v>70.9375</v>
      </c>
      <c r="AM304" s="23">
        <v>40.304400000000001</v>
      </c>
      <c r="AN304" s="23">
        <v>56.077399999999997</v>
      </c>
      <c r="AO304" s="23">
        <v>61.978999999999999</v>
      </c>
      <c r="AP304" s="23">
        <v>94.195999999999998</v>
      </c>
      <c r="AQ304" s="23">
        <v>18.998000000000001</v>
      </c>
      <c r="AR304" s="23">
        <v>35.450000000000003</v>
      </c>
      <c r="AS304" s="23">
        <v>29.88</v>
      </c>
      <c r="AT304" s="23">
        <v>74.691999999999993</v>
      </c>
      <c r="AU304" s="23">
        <v>81.39</v>
      </c>
      <c r="AX304" s="54">
        <f t="shared" si="871"/>
        <v>0</v>
      </c>
      <c r="AY304" s="54">
        <f t="shared" si="872"/>
        <v>0</v>
      </c>
      <c r="AZ304" s="54">
        <f t="shared" si="873"/>
        <v>0</v>
      </c>
      <c r="BA304" s="54">
        <f t="shared" si="874"/>
        <v>0</v>
      </c>
      <c r="BB304" s="54">
        <f t="shared" si="875"/>
        <v>0</v>
      </c>
      <c r="BC304" s="54">
        <f t="shared" si="876"/>
        <v>0</v>
      </c>
      <c r="BD304" s="54">
        <f t="shared" si="877"/>
        <v>0</v>
      </c>
      <c r="BE304" s="54">
        <f t="shared" si="878"/>
        <v>0</v>
      </c>
      <c r="BF304" s="54">
        <f t="shared" si="879"/>
        <v>0</v>
      </c>
      <c r="BG304" s="54">
        <f t="shared" si="880"/>
        <v>0</v>
      </c>
      <c r="BH304" s="54">
        <f t="shared" si="881"/>
        <v>0</v>
      </c>
      <c r="BI304" s="54">
        <f t="shared" si="882"/>
        <v>0</v>
      </c>
      <c r="BJ304" s="54">
        <f t="shared" si="883"/>
        <v>0</v>
      </c>
      <c r="BK304" s="54">
        <f t="shared" si="884"/>
        <v>0</v>
      </c>
      <c r="BL304" s="54">
        <f t="shared" si="885"/>
        <v>0</v>
      </c>
      <c r="BM304" s="42"/>
      <c r="BO304" s="54">
        <f>'Norm-coeff'!$C$2+$AX304*'Norm-coeff'!$D$2+$AY304*'Norm-coeff'!$E$2+$AZ304*'Norm-coeff'!$F$2+$BA304*'Norm-coeff'!$G$2+$BB304*'Norm-coeff'!$H$2+$BC304*'Norm-coeff'!$I$2+$BD304*'Norm-coeff'!$J$2+$BE304*'Norm-coeff'!$K$2+$BF304*'Norm-coeff'!$L$2+$BG304*'Norm-coeff'!$M$2+$BH304*'Norm-coeff'!$N$2+$BI304*'Norm-coeff'!$O$2</f>
        <v>5.4045421474420303</v>
      </c>
      <c r="BP304" s="54">
        <f>'Norm-coeff'!$C$3+$AX304*'Norm-coeff'!$D$3+$AY304*'Norm-coeff'!$E$3+$AZ304*'Norm-coeff'!$F$3+$BA304*'Norm-coeff'!$G$3+$BB304*'Norm-coeff'!$H$3+$BC304*'Norm-coeff'!$I$3+$BD304*'Norm-coeff'!$J$3+$BE304*'Norm-coeff'!$K$3+$BF304*'Norm-coeff'!$L$3+$BG304*'Norm-coeff'!$M$3+$BH304*'Norm-coeff'!$N$3+$BI304*'Norm-coeff'!$O$3</f>
        <v>3.15319116612705</v>
      </c>
      <c r="BQ304" s="54">
        <f>'Norm-coeff'!$C$4+$AX304*'Norm-coeff'!$D$4+$AY304*'Norm-coeff'!$E$4+$AZ304*'Norm-coeff'!$F$4+$BA304*'Norm-coeff'!$G$4+$BB304*'Norm-coeff'!$H$4+$BC304*'Norm-coeff'!$I$4+$BD304*'Norm-coeff'!$J$4+$BE304*'Norm-coeff'!$K$4+$BF304*'Norm-coeff'!$L$4+$BG304*'Norm-coeff'!$M$4+$BH304*'Norm-coeff'!$N$4+$BI304*'Norm-coeff'!$O$4</f>
        <v>1.42115649462768</v>
      </c>
      <c r="BR304" s="54">
        <f>'Norm-coeff'!$C$5+$AX304*'Norm-coeff'!$D$5+$AY304*'Norm-coeff'!$E$5+$AZ304*'Norm-coeff'!$F$5+$BA304*'Norm-coeff'!$G$5+$BB304*'Norm-coeff'!$H$5+$BC304*'Norm-coeff'!$I$5+$BD304*'Norm-coeff'!$J$5+$BE304*'Norm-coeff'!$K$5+$BF304*'Norm-coeff'!$L$5+$BG304*'Norm-coeff'!$M$5+$BH304*'Norm-coeff'!$N$5+$BI304*'Norm-coeff'!$O$5</f>
        <v>1.0553329241296201</v>
      </c>
      <c r="BS304" s="54">
        <f>'Norm-coeff'!$C$6+$AX304*'Norm-coeff'!$D$6+$AY304*'Norm-coeff'!$E$6+$AZ304*'Norm-coeff'!$F$6+$BA304*'Norm-coeff'!$G$6+$BB304*'Norm-coeff'!$H$6+$BC304*'Norm-coeff'!$I$6+$BD304*'Norm-coeff'!$J$6+$BE304*'Norm-coeff'!$K$6+$BF304*'Norm-coeff'!$L$6+$BG304*'Norm-coeff'!$M$6+$BH304*'Norm-coeff'!$N$6+$BI304*'Norm-coeff'!$O$6</f>
        <v>-1.48700885495103E-2</v>
      </c>
      <c r="BT304" s="54">
        <f>'Norm-coeff'!$C$7+$AX304*'Norm-coeff'!$D$7+$AY304*'Norm-coeff'!$E$7+$AZ304*'Norm-coeff'!$F$7+$BA304*'Norm-coeff'!$G$7+$BB304*'Norm-coeff'!$H$7+$BC304*'Norm-coeff'!$I$7+$BD304*'Norm-coeff'!$J$7+$BE304*'Norm-coeff'!$K$7+$BF304*'Norm-coeff'!$L$7+$BG304*'Norm-coeff'!$M$7+$BH304*'Norm-coeff'!$N$7+$BI304*'Norm-coeff'!$O$7</f>
        <v>2.0907583608832998</v>
      </c>
      <c r="BU304" s="54">
        <f>'Norm-coeff'!$C$8+$AX304*'Norm-coeff'!$D$8+$AY304*'Norm-coeff'!$E$8+$AZ304*'Norm-coeff'!$F$8+$BA304*'Norm-coeff'!$G$8+$BB304*'Norm-coeff'!$H$8+$BC304*'Norm-coeff'!$I$8+$BD304*'Norm-coeff'!$J$8+$BE304*'Norm-coeff'!$K$8+$BF304*'Norm-coeff'!$L$8+$BG304*'Norm-coeff'!$M$8+$BH304*'Norm-coeff'!$N$8+$BI304*'Norm-coeff'!$O$8</f>
        <v>0.65894159836244504</v>
      </c>
      <c r="BV304" s="54">
        <f>'Norm-coeff'!$C$9+$AX304*'Norm-coeff'!$D$9+$AY304*'Norm-coeff'!$E$9+$AZ304*'Norm-coeff'!$F$9+$BA304*'Norm-coeff'!$G$9+$BB304*'Norm-coeff'!$H$9+$BC304*'Norm-coeff'!$I$9+$BD304*'Norm-coeff'!$J$9+$BE304*'Norm-coeff'!$K$9+$BF304*'Norm-coeff'!$L$9+$BG304*'Norm-coeff'!$M$9+$BH304*'Norm-coeff'!$N$9+$BI304*'Norm-coeff'!$O$9</f>
        <v>1.48961085014701</v>
      </c>
      <c r="BW304" s="54">
        <f>'Norm-coeff'!$C$10+$AX304*'Norm-coeff'!$D$10+$AY304*'Norm-coeff'!$E$10+$AZ304*'Norm-coeff'!$F$10+$BA304*'Norm-coeff'!$G$10+$BB304*'Norm-coeff'!$H$10+$BC304*'Norm-coeff'!$I$10+$BD304*'Norm-coeff'!$J$10+$BE304*'Norm-coeff'!$K$10+$BF304*'Norm-coeff'!$L$10+$BG304*'Norm-coeff'!$M$10+$BH304*'Norm-coeff'!$N$10+$BI304*'Norm-coeff'!$O$10</f>
        <v>1.42058735749591</v>
      </c>
      <c r="BX304" s="54">
        <f>'Norm-coeff'!$C$11+$AX304*'Norm-coeff'!$D$11+$AY304*'Norm-coeff'!$E$11+$AZ304*'Norm-coeff'!$F$11+$BA304*'Norm-coeff'!$G$11+$BB304*'Norm-coeff'!$H$11+$BC304*'Norm-coeff'!$I$11+$BD304*'Norm-coeff'!$J$11+$BE304*'Norm-coeff'!$K$11+$BF304*'Norm-coeff'!$L$11+$BG304*'Norm-coeff'!$M$11+$BH304*'Norm-coeff'!$N$11+$BI304*'Norm-coeff'!$O$11</f>
        <v>0.221233014421479</v>
      </c>
      <c r="BY304" s="54">
        <f>'Norm-coeff'!$C$12+$AX304*'Norm-coeff'!$D$12+$AY304*'Norm-coeff'!$E$12+$AZ304*'Norm-coeff'!$F$12+$BA304*'Norm-coeff'!$G$12+$BB304*'Norm-coeff'!$H$12+$BC304*'Norm-coeff'!$I$12+$BD304*'Norm-coeff'!$J$12+$BE304*'Norm-coeff'!$K$12+$BF304*'Norm-coeff'!$L$12+$BG304*'Norm-coeff'!$M$12+$BH304*'Norm-coeff'!$N$12+$BI304*'Norm-coeff'!$O$12</f>
        <v>0.283527502056037</v>
      </c>
      <c r="BZ304" s="54">
        <f>'Norm-coeff'!$C$13+$AX304*'Norm-coeff'!$D$13+$AY304*'Norm-coeff'!$E$13+$AZ304*'Norm-coeff'!$F$13+$BA304*'Norm-coeff'!$G$13+$BB304*'Norm-coeff'!$H$13+$BC304*'Norm-coeff'!$I$13+$BD304*'Norm-coeff'!$J$13+$BE304*'Norm-coeff'!$K$13+$BF304*'Norm-coeff'!$L$13+$BG304*'Norm-coeff'!$M$13+$BH304*'Norm-coeff'!$N$13+$BI304*'Norm-coeff'!$O$13</f>
        <v>-4.1864930554451202E-2</v>
      </c>
      <c r="CA304" s="54">
        <f>'Norm-coeff'!$C$14+$AX304*'Norm-coeff'!$D$14+$AY304*'Norm-coeff'!$E$14+$AZ304*'Norm-coeff'!$F$14+$BA304*'Norm-coeff'!$G$14+$BB304*'Norm-coeff'!$H$14+$BC304*'Norm-coeff'!$I$14+$BD304*'Norm-coeff'!$J$14+$BE304*'Norm-coeff'!$K$14+$BF304*'Norm-coeff'!$L$14+$BG304*'Norm-coeff'!$M$14+$BH304*'Norm-coeff'!$N$14+$BI304*'Norm-coeff'!$O$14</f>
        <v>4.2526983164477103</v>
      </c>
      <c r="CC304" s="54">
        <f t="shared" si="1010"/>
        <v>0</v>
      </c>
      <c r="CG304" s="54">
        <f t="shared" si="886"/>
        <v>0</v>
      </c>
      <c r="CH304" s="54">
        <f t="shared" si="864"/>
        <v>0</v>
      </c>
      <c r="CI304" s="54">
        <f t="shared" si="887"/>
        <v>0</v>
      </c>
      <c r="CJ304" s="56">
        <f t="shared" si="888"/>
        <v>0</v>
      </c>
      <c r="CK304" s="54">
        <f t="shared" si="889"/>
        <v>0</v>
      </c>
      <c r="CL304" s="54">
        <f t="shared" si="890"/>
        <v>0</v>
      </c>
      <c r="CM304" s="54">
        <f t="shared" si="891"/>
        <v>0</v>
      </c>
      <c r="CN304" s="54">
        <f t="shared" si="892"/>
        <v>0</v>
      </c>
      <c r="CO304" s="54">
        <f t="shared" si="893"/>
        <v>0</v>
      </c>
      <c r="CP304" s="54">
        <f t="shared" si="894"/>
        <v>0</v>
      </c>
      <c r="CQ304" s="54">
        <f t="shared" si="895"/>
        <v>0</v>
      </c>
      <c r="CR304" s="54">
        <f t="shared" si="896"/>
        <v>0</v>
      </c>
      <c r="CS304" s="54">
        <f t="shared" si="897"/>
        <v>0</v>
      </c>
      <c r="CU304" s="54">
        <f t="shared" si="898"/>
        <v>0</v>
      </c>
      <c r="CV304" s="54">
        <f t="shared" si="899"/>
        <v>0</v>
      </c>
      <c r="CW304" s="54">
        <f t="shared" si="900"/>
        <v>0</v>
      </c>
      <c r="CX304" s="54">
        <f t="shared" si="901"/>
        <v>0</v>
      </c>
      <c r="CZ304" s="54">
        <f t="shared" si="902"/>
        <v>0</v>
      </c>
      <c r="DA304" s="54">
        <f t="shared" si="903"/>
        <v>0</v>
      </c>
      <c r="DB304" s="54">
        <f t="shared" si="904"/>
        <v>0</v>
      </c>
      <c r="DC304" s="54">
        <f t="shared" si="905"/>
        <v>0</v>
      </c>
      <c r="DD304" s="54">
        <f t="shared" si="906"/>
        <v>0</v>
      </c>
      <c r="DE304" s="54">
        <f t="shared" si="907"/>
        <v>0</v>
      </c>
      <c r="DF304" s="54">
        <f t="shared" si="908"/>
        <v>0</v>
      </c>
      <c r="DG304" s="54">
        <f t="shared" si="909"/>
        <v>2</v>
      </c>
      <c r="DH304" s="71">
        <f t="shared" si="910"/>
        <v>0</v>
      </c>
      <c r="DI304" s="71">
        <f t="shared" si="911"/>
        <v>0</v>
      </c>
      <c r="DJ304" s="54">
        <f t="shared" si="912"/>
        <v>0</v>
      </c>
      <c r="DK304" s="54">
        <f t="shared" si="913"/>
        <v>2</v>
      </c>
      <c r="DL304" s="4">
        <f t="shared" si="838"/>
        <v>0</v>
      </c>
      <c r="DM304" s="3">
        <f t="shared" si="914"/>
        <v>0</v>
      </c>
      <c r="DN304" s="3">
        <f t="shared" si="915"/>
        <v>0</v>
      </c>
      <c r="DO304" s="4" t="e">
        <f t="shared" si="916"/>
        <v>#DIV/0!</v>
      </c>
      <c r="DP304" s="57"/>
      <c r="DQ304" s="57"/>
      <c r="DR304" s="56">
        <f t="shared" si="839"/>
        <v>2</v>
      </c>
      <c r="DS304" s="56">
        <f t="shared" si="840"/>
        <v>0</v>
      </c>
      <c r="DT304" s="38">
        <f t="shared" si="841"/>
        <v>0</v>
      </c>
      <c r="DU304" s="38">
        <f t="shared" si="917"/>
        <v>2</v>
      </c>
      <c r="DV304" s="38">
        <f t="shared" si="842"/>
        <v>0</v>
      </c>
      <c r="DW304" s="39">
        <f t="shared" si="843"/>
        <v>0</v>
      </c>
      <c r="DX304" s="39">
        <f t="shared" si="844"/>
        <v>0</v>
      </c>
      <c r="DY304" s="39">
        <f t="shared" si="845"/>
        <v>0</v>
      </c>
      <c r="DZ304" s="39">
        <f t="shared" si="846"/>
        <v>0</v>
      </c>
      <c r="EA304" s="39">
        <f t="shared" si="847"/>
        <v>0</v>
      </c>
      <c r="EB304" s="37" t="e">
        <f t="shared" si="918"/>
        <v>#DIV/0!</v>
      </c>
      <c r="EC304" s="37" t="e">
        <f t="shared" si="919"/>
        <v>#DIV/0!</v>
      </c>
      <c r="ED304" s="37" t="e">
        <f t="shared" si="920"/>
        <v>#DIV/0!</v>
      </c>
      <c r="EE304" s="37" t="e">
        <f t="shared" si="921"/>
        <v>#DIV/0!</v>
      </c>
      <c r="EF304" s="39" t="e">
        <f t="shared" si="922"/>
        <v>#DIV/0!</v>
      </c>
      <c r="EG304" s="37" t="e">
        <f t="shared" si="923"/>
        <v>#DIV/0!</v>
      </c>
      <c r="EH304" s="37" t="e">
        <f t="shared" si="924"/>
        <v>#DIV/0!</v>
      </c>
      <c r="EI304" s="11" t="b">
        <f t="shared" si="925"/>
        <v>1</v>
      </c>
      <c r="EJ304" s="11" t="b">
        <f t="shared" si="926"/>
        <v>0</v>
      </c>
      <c r="EK304" s="39" t="e">
        <f t="shared" si="927"/>
        <v>#DIV/0!</v>
      </c>
      <c r="EL304" s="39" t="e">
        <f t="shared" si="928"/>
        <v>#DIV/0!</v>
      </c>
      <c r="EM304" s="39" t="e">
        <f t="shared" si="929"/>
        <v>#DIV/0!</v>
      </c>
      <c r="EN304" s="39" t="e">
        <f t="shared" si="930"/>
        <v>#DIV/0!</v>
      </c>
      <c r="EO304" s="39" t="e">
        <f t="shared" si="931"/>
        <v>#DIV/0!</v>
      </c>
      <c r="EP304" s="39" t="e">
        <f t="shared" si="932"/>
        <v>#DIV/0!</v>
      </c>
      <c r="EQ304" s="39" t="e">
        <f t="shared" si="933"/>
        <v>#DIV/0!</v>
      </c>
      <c r="ER304" s="39" t="e">
        <f t="shared" si="934"/>
        <v>#DIV/0!</v>
      </c>
      <c r="ES304" s="58" t="str">
        <f t="shared" si="935"/>
        <v>(OH,F,Cl)-dominate amphibole</v>
      </c>
      <c r="ET304" s="58" t="e">
        <f t="shared" si="936"/>
        <v>#N/A</v>
      </c>
      <c r="EU304" s="56">
        <f t="shared" si="848"/>
        <v>0</v>
      </c>
      <c r="EV304" s="56">
        <f t="shared" si="849"/>
        <v>0</v>
      </c>
      <c r="EW304" s="56">
        <f t="shared" si="850"/>
        <v>0</v>
      </c>
      <c r="EX304" s="56">
        <f t="shared" si="851"/>
        <v>0</v>
      </c>
      <c r="EY304" s="56">
        <f t="shared" si="852"/>
        <v>0</v>
      </c>
      <c r="EZ304" s="56">
        <f t="shared" si="853"/>
        <v>0</v>
      </c>
      <c r="FA304" s="39">
        <f t="shared" si="854"/>
        <v>0</v>
      </c>
      <c r="FB304" s="39">
        <f t="shared" si="855"/>
        <v>0</v>
      </c>
      <c r="FC304" s="54">
        <f t="shared" si="856"/>
        <v>0</v>
      </c>
      <c r="FD304" s="54">
        <f t="shared" si="857"/>
        <v>0</v>
      </c>
      <c r="FE304" s="39">
        <f t="shared" si="858"/>
        <v>0</v>
      </c>
      <c r="FF304" s="54">
        <f t="shared" si="859"/>
        <v>0</v>
      </c>
      <c r="FG304" s="39">
        <f t="shared" si="860"/>
        <v>0</v>
      </c>
      <c r="FH304" s="39">
        <f t="shared" si="937"/>
        <v>0</v>
      </c>
      <c r="FI304" s="39">
        <f t="shared" si="938"/>
        <v>0</v>
      </c>
      <c r="FJ304" s="39">
        <f t="shared" si="939"/>
        <v>0</v>
      </c>
      <c r="FK304" s="39" t="e">
        <f t="shared" si="940"/>
        <v>#DIV/0!</v>
      </c>
      <c r="FL304" s="39" t="e">
        <f t="shared" si="941"/>
        <v>#DIV/0!</v>
      </c>
      <c r="FM304" s="39" t="e">
        <f t="shared" si="942"/>
        <v>#DIV/0!</v>
      </c>
      <c r="FN304" s="39">
        <f t="shared" si="943"/>
        <v>1</v>
      </c>
      <c r="FO304" s="39">
        <f t="shared" si="861"/>
        <v>0</v>
      </c>
      <c r="FP304" s="39">
        <f t="shared" si="862"/>
        <v>0</v>
      </c>
      <c r="FQ304" s="39">
        <f t="shared" si="863"/>
        <v>0</v>
      </c>
      <c r="FR304" s="39">
        <f t="shared" si="944"/>
        <v>0</v>
      </c>
      <c r="FS304" s="39">
        <f t="shared" si="945"/>
        <v>0</v>
      </c>
      <c r="FU304" s="39" t="e">
        <f t="shared" si="946"/>
        <v>#DIV/0!</v>
      </c>
      <c r="FV304" s="39" t="e">
        <f t="shared" si="947"/>
        <v>#DIV/0!</v>
      </c>
      <c r="FW304" s="39" t="e">
        <f t="shared" si="948"/>
        <v>#DIV/0!</v>
      </c>
      <c r="FY304" s="39" t="e">
        <f t="shared" si="949"/>
        <v>#DIV/0!</v>
      </c>
      <c r="FZ304" s="39" t="e">
        <f t="shared" si="950"/>
        <v>#DIV/0!</v>
      </c>
      <c r="GA304" s="39" t="e">
        <f t="shared" si="951"/>
        <v>#DIV/0!</v>
      </c>
      <c r="GB304" s="39" t="e">
        <f t="shared" si="952"/>
        <v>#DIV/0!</v>
      </c>
      <c r="GC304" s="39" t="e">
        <f t="shared" si="953"/>
        <v>#DIV/0!</v>
      </c>
      <c r="GD304" s="39" t="e">
        <f t="shared" si="954"/>
        <v>#DIV/0!</v>
      </c>
      <c r="GE304" s="39" t="e">
        <f t="shared" si="955"/>
        <v>#DIV/0!</v>
      </c>
      <c r="GF304" s="39" t="e">
        <f t="shared" si="956"/>
        <v>#DIV/0!</v>
      </c>
      <c r="GG304" s="39" t="e">
        <f t="shared" si="957"/>
        <v>#DIV/0!</v>
      </c>
      <c r="GH304" s="39" t="e">
        <f t="shared" si="958"/>
        <v>#DIV/0!</v>
      </c>
      <c r="GI304" s="39"/>
      <c r="GJ304" s="39" t="e">
        <f t="shared" si="959"/>
        <v>#DIV/0!</v>
      </c>
      <c r="GK304" s="39" t="e">
        <f t="shared" si="960"/>
        <v>#DIV/0!</v>
      </c>
      <c r="GL304" s="39" t="e">
        <f t="shared" si="961"/>
        <v>#DIV/0!</v>
      </c>
      <c r="GM304" s="39" t="e">
        <f t="shared" si="962"/>
        <v>#DIV/0!</v>
      </c>
      <c r="GN304" s="39" t="e">
        <f t="shared" si="963"/>
        <v>#DIV/0!</v>
      </c>
      <c r="GO304" s="57"/>
      <c r="GP304" s="57" t="e">
        <f t="shared" si="964"/>
        <v>#DIV/0!</v>
      </c>
      <c r="GQ304" s="59" t="e">
        <f t="shared" si="965"/>
        <v>#DIV/0!</v>
      </c>
      <c r="GR304" s="41" t="e">
        <f t="shared" si="966"/>
        <v>#DIV/0!</v>
      </c>
      <c r="GS304" s="57" t="e">
        <f t="shared" si="967"/>
        <v>#DIV/0!</v>
      </c>
      <c r="GT304" s="57" t="e">
        <f t="shared" si="968"/>
        <v>#DIV/0!</v>
      </c>
      <c r="GU304" s="57" t="e">
        <f t="shared" si="969"/>
        <v>#DIV/0!</v>
      </c>
      <c r="GV304" s="57"/>
      <c r="GW304" s="42" t="e">
        <f t="shared" si="970"/>
        <v>#DIV/0!</v>
      </c>
      <c r="GX304" s="42" t="e">
        <f t="shared" si="971"/>
        <v>#DIV/0!</v>
      </c>
      <c r="GY304" s="42" t="e">
        <f t="shared" si="972"/>
        <v>#DIV/0!</v>
      </c>
      <c r="GZ304" s="57"/>
      <c r="HA304" s="2" t="e">
        <f t="shared" si="973"/>
        <v>#DIV/0!</v>
      </c>
      <c r="HB304" s="2" t="e">
        <f t="shared" si="974"/>
        <v>#DIV/0!</v>
      </c>
      <c r="HC304" s="2" t="e">
        <f t="shared" si="975"/>
        <v>#DIV/0!</v>
      </c>
      <c r="HD304" s="2" t="e">
        <f t="shared" si="976"/>
        <v>#DIV/0!</v>
      </c>
      <c r="HE304" s="2" t="e">
        <f t="shared" si="977"/>
        <v>#DIV/0!</v>
      </c>
      <c r="HF304" s="2" t="e">
        <f t="shared" si="978"/>
        <v>#DIV/0!</v>
      </c>
      <c r="HG304" s="2" t="e">
        <f t="shared" si="979"/>
        <v>#DIV/0!</v>
      </c>
      <c r="HH304" s="2" t="e">
        <f t="shared" si="980"/>
        <v>#DIV/0!</v>
      </c>
      <c r="HI304" s="2" t="e">
        <f t="shared" si="981"/>
        <v>#DIV/0!</v>
      </c>
      <c r="HJ304" s="11" t="e">
        <f t="shared" si="982"/>
        <v>#DIV/0!</v>
      </c>
      <c r="HK304" s="60" t="e">
        <f t="shared" si="983"/>
        <v>#DIV/0!</v>
      </c>
      <c r="HL304" s="57"/>
      <c r="HM304" s="57" t="e">
        <f t="shared" si="984"/>
        <v>#DIV/0!</v>
      </c>
      <c r="HN304" s="57" t="e">
        <f t="shared" si="985"/>
        <v>#DIV/0!</v>
      </c>
      <c r="HO304" s="57" t="e">
        <f t="shared" si="986"/>
        <v>#DIV/0!</v>
      </c>
      <c r="HP304" s="57" t="e">
        <f t="shared" si="987"/>
        <v>#DIV/0!</v>
      </c>
      <c r="HQ304" s="57" t="e">
        <f t="shared" si="988"/>
        <v>#DIV/0!</v>
      </c>
      <c r="HR304" s="57"/>
      <c r="HS304" s="57" t="e">
        <f t="shared" si="989"/>
        <v>#DIV/0!</v>
      </c>
      <c r="HT304" s="57" t="e">
        <f t="shared" si="990"/>
        <v>#DIV/0!</v>
      </c>
      <c r="HU304" s="57" t="e">
        <f t="shared" si="991"/>
        <v>#DIV/0!</v>
      </c>
      <c r="HV304" s="57" t="e">
        <f t="shared" si="992"/>
        <v>#DIV/0!</v>
      </c>
      <c r="HW304" s="57" t="e">
        <f t="shared" si="993"/>
        <v>#DIV/0!</v>
      </c>
      <c r="HX304" s="57"/>
      <c r="HY304" s="57" t="e">
        <f t="shared" si="994"/>
        <v>#DIV/0!</v>
      </c>
      <c r="HZ304" s="57" t="e">
        <f t="shared" si="995"/>
        <v>#DIV/0!</v>
      </c>
      <c r="IA304" s="57"/>
      <c r="IB304" s="61">
        <f t="shared" si="996"/>
        <v>0</v>
      </c>
      <c r="IC304" s="57" t="str">
        <f t="shared" si="997"/>
        <v/>
      </c>
      <c r="ID304" s="42"/>
      <c r="IE304" s="2" t="str">
        <f t="shared" si="998"/>
        <v/>
      </c>
      <c r="IF304" s="60" t="e">
        <f t="shared" si="999"/>
        <v>#DIV/0!</v>
      </c>
      <c r="IG304" s="60" t="str">
        <f t="shared" si="1000"/>
        <v/>
      </c>
      <c r="IH304" s="60" t="str">
        <f t="shared" si="1001"/>
        <v>zinco-</v>
      </c>
      <c r="II304" s="60" t="str">
        <f t="shared" si="1002"/>
        <v>mangano-</v>
      </c>
      <c r="IJ304" s="60" t="e">
        <f t="shared" si="1003"/>
        <v>#DIV/0!</v>
      </c>
      <c r="IK304" s="60" t="e">
        <f t="shared" si="1004"/>
        <v>#DIV/0!</v>
      </c>
      <c r="IL304" s="60" t="e">
        <f t="shared" si="1005"/>
        <v>#DIV/0!</v>
      </c>
      <c r="IM304" s="60" t="e">
        <f t="shared" si="1006"/>
        <v>#DIV/0!</v>
      </c>
      <c r="IN304" s="60" t="str">
        <f t="shared" si="1007"/>
        <v/>
      </c>
      <c r="IO304" s="60" t="str">
        <f t="shared" si="1008"/>
        <v/>
      </c>
      <c r="IP304" s="57"/>
      <c r="IQ304" s="57" t="str">
        <f t="shared" si="1009"/>
        <v>ERROR!!</v>
      </c>
    </row>
    <row r="305" spans="24:251">
      <c r="X305" s="29">
        <f t="shared" si="865"/>
        <v>0</v>
      </c>
      <c r="Y305" s="29">
        <f t="shared" si="866"/>
        <v>0</v>
      </c>
      <c r="Z305" s="29" t="e">
        <f t="shared" si="867"/>
        <v>#DIV/0!</v>
      </c>
      <c r="AA305" s="29" t="e">
        <f t="shared" si="868"/>
        <v>#DIV/0!</v>
      </c>
      <c r="AB305" s="29" t="e">
        <f t="shared" si="869"/>
        <v>#DIV/0!</v>
      </c>
      <c r="AC305" s="29" t="e">
        <f t="shared" si="870"/>
        <v>#DIV/0!</v>
      </c>
      <c r="AF305" s="23">
        <v>60.084299999999999</v>
      </c>
      <c r="AG305" s="23">
        <v>79.878799999999998</v>
      </c>
      <c r="AH305" s="23">
        <v>101.96120000000001</v>
      </c>
      <c r="AI305" s="23">
        <v>151.99039999999999</v>
      </c>
      <c r="AJ305" s="23">
        <v>159.69</v>
      </c>
      <c r="AK305" s="23">
        <v>71.846400000000003</v>
      </c>
      <c r="AL305" s="23">
        <v>70.9375</v>
      </c>
      <c r="AM305" s="23">
        <v>40.304400000000001</v>
      </c>
      <c r="AN305" s="23">
        <v>56.077399999999997</v>
      </c>
      <c r="AO305" s="23">
        <v>61.978999999999999</v>
      </c>
      <c r="AP305" s="23">
        <v>94.195999999999998</v>
      </c>
      <c r="AQ305" s="23">
        <v>18.998000000000001</v>
      </c>
      <c r="AR305" s="23">
        <v>35.450000000000003</v>
      </c>
      <c r="AS305" s="23">
        <v>29.88</v>
      </c>
      <c r="AT305" s="23">
        <v>74.691999999999993</v>
      </c>
      <c r="AU305" s="23">
        <v>81.39</v>
      </c>
      <c r="AX305" s="54">
        <f t="shared" si="871"/>
        <v>0</v>
      </c>
      <c r="AY305" s="54">
        <f t="shared" si="872"/>
        <v>0</v>
      </c>
      <c r="AZ305" s="54">
        <f t="shared" si="873"/>
        <v>0</v>
      </c>
      <c r="BA305" s="54">
        <f t="shared" si="874"/>
        <v>0</v>
      </c>
      <c r="BB305" s="54">
        <f t="shared" si="875"/>
        <v>0</v>
      </c>
      <c r="BC305" s="54">
        <f t="shared" si="876"/>
        <v>0</v>
      </c>
      <c r="BD305" s="54">
        <f t="shared" si="877"/>
        <v>0</v>
      </c>
      <c r="BE305" s="54">
        <f t="shared" si="878"/>
        <v>0</v>
      </c>
      <c r="BF305" s="54">
        <f t="shared" si="879"/>
        <v>0</v>
      </c>
      <c r="BG305" s="54">
        <f t="shared" si="880"/>
        <v>0</v>
      </c>
      <c r="BH305" s="54">
        <f t="shared" si="881"/>
        <v>0</v>
      </c>
      <c r="BI305" s="54">
        <f t="shared" si="882"/>
        <v>0</v>
      </c>
      <c r="BJ305" s="54">
        <f t="shared" si="883"/>
        <v>0</v>
      </c>
      <c r="BK305" s="54">
        <f t="shared" si="884"/>
        <v>0</v>
      </c>
      <c r="BL305" s="54">
        <f t="shared" si="885"/>
        <v>0</v>
      </c>
      <c r="BM305" s="42"/>
      <c r="BO305" s="54">
        <f>'Norm-coeff'!$C$2+$AX305*'Norm-coeff'!$D$2+$AY305*'Norm-coeff'!$E$2+$AZ305*'Norm-coeff'!$F$2+$BA305*'Norm-coeff'!$G$2+$BB305*'Norm-coeff'!$H$2+$BC305*'Norm-coeff'!$I$2+$BD305*'Norm-coeff'!$J$2+$BE305*'Norm-coeff'!$K$2+$BF305*'Norm-coeff'!$L$2+$BG305*'Norm-coeff'!$M$2+$BH305*'Norm-coeff'!$N$2+$BI305*'Norm-coeff'!$O$2</f>
        <v>5.4045421474420303</v>
      </c>
      <c r="BP305" s="54">
        <f>'Norm-coeff'!$C$3+$AX305*'Norm-coeff'!$D$3+$AY305*'Norm-coeff'!$E$3+$AZ305*'Norm-coeff'!$F$3+$BA305*'Norm-coeff'!$G$3+$BB305*'Norm-coeff'!$H$3+$BC305*'Norm-coeff'!$I$3+$BD305*'Norm-coeff'!$J$3+$BE305*'Norm-coeff'!$K$3+$BF305*'Norm-coeff'!$L$3+$BG305*'Norm-coeff'!$M$3+$BH305*'Norm-coeff'!$N$3+$BI305*'Norm-coeff'!$O$3</f>
        <v>3.15319116612705</v>
      </c>
      <c r="BQ305" s="54">
        <f>'Norm-coeff'!$C$4+$AX305*'Norm-coeff'!$D$4+$AY305*'Norm-coeff'!$E$4+$AZ305*'Norm-coeff'!$F$4+$BA305*'Norm-coeff'!$G$4+$BB305*'Norm-coeff'!$H$4+$BC305*'Norm-coeff'!$I$4+$BD305*'Norm-coeff'!$J$4+$BE305*'Norm-coeff'!$K$4+$BF305*'Norm-coeff'!$L$4+$BG305*'Norm-coeff'!$M$4+$BH305*'Norm-coeff'!$N$4+$BI305*'Norm-coeff'!$O$4</f>
        <v>1.42115649462768</v>
      </c>
      <c r="BR305" s="54">
        <f>'Norm-coeff'!$C$5+$AX305*'Norm-coeff'!$D$5+$AY305*'Norm-coeff'!$E$5+$AZ305*'Norm-coeff'!$F$5+$BA305*'Norm-coeff'!$G$5+$BB305*'Norm-coeff'!$H$5+$BC305*'Norm-coeff'!$I$5+$BD305*'Norm-coeff'!$J$5+$BE305*'Norm-coeff'!$K$5+$BF305*'Norm-coeff'!$L$5+$BG305*'Norm-coeff'!$M$5+$BH305*'Norm-coeff'!$N$5+$BI305*'Norm-coeff'!$O$5</f>
        <v>1.0553329241296201</v>
      </c>
      <c r="BS305" s="54">
        <f>'Norm-coeff'!$C$6+$AX305*'Norm-coeff'!$D$6+$AY305*'Norm-coeff'!$E$6+$AZ305*'Norm-coeff'!$F$6+$BA305*'Norm-coeff'!$G$6+$BB305*'Norm-coeff'!$H$6+$BC305*'Norm-coeff'!$I$6+$BD305*'Norm-coeff'!$J$6+$BE305*'Norm-coeff'!$K$6+$BF305*'Norm-coeff'!$L$6+$BG305*'Norm-coeff'!$M$6+$BH305*'Norm-coeff'!$N$6+$BI305*'Norm-coeff'!$O$6</f>
        <v>-1.48700885495103E-2</v>
      </c>
      <c r="BT305" s="54">
        <f>'Norm-coeff'!$C$7+$AX305*'Norm-coeff'!$D$7+$AY305*'Norm-coeff'!$E$7+$AZ305*'Norm-coeff'!$F$7+$BA305*'Norm-coeff'!$G$7+$BB305*'Norm-coeff'!$H$7+$BC305*'Norm-coeff'!$I$7+$BD305*'Norm-coeff'!$J$7+$BE305*'Norm-coeff'!$K$7+$BF305*'Norm-coeff'!$L$7+$BG305*'Norm-coeff'!$M$7+$BH305*'Norm-coeff'!$N$7+$BI305*'Norm-coeff'!$O$7</f>
        <v>2.0907583608832998</v>
      </c>
      <c r="BU305" s="54">
        <f>'Norm-coeff'!$C$8+$AX305*'Norm-coeff'!$D$8+$AY305*'Norm-coeff'!$E$8+$AZ305*'Norm-coeff'!$F$8+$BA305*'Norm-coeff'!$G$8+$BB305*'Norm-coeff'!$H$8+$BC305*'Norm-coeff'!$I$8+$BD305*'Norm-coeff'!$J$8+$BE305*'Norm-coeff'!$K$8+$BF305*'Norm-coeff'!$L$8+$BG305*'Norm-coeff'!$M$8+$BH305*'Norm-coeff'!$N$8+$BI305*'Norm-coeff'!$O$8</f>
        <v>0.65894159836244504</v>
      </c>
      <c r="BV305" s="54">
        <f>'Norm-coeff'!$C$9+$AX305*'Norm-coeff'!$D$9+$AY305*'Norm-coeff'!$E$9+$AZ305*'Norm-coeff'!$F$9+$BA305*'Norm-coeff'!$G$9+$BB305*'Norm-coeff'!$H$9+$BC305*'Norm-coeff'!$I$9+$BD305*'Norm-coeff'!$J$9+$BE305*'Norm-coeff'!$K$9+$BF305*'Norm-coeff'!$L$9+$BG305*'Norm-coeff'!$M$9+$BH305*'Norm-coeff'!$N$9+$BI305*'Norm-coeff'!$O$9</f>
        <v>1.48961085014701</v>
      </c>
      <c r="BW305" s="54">
        <f>'Norm-coeff'!$C$10+$AX305*'Norm-coeff'!$D$10+$AY305*'Norm-coeff'!$E$10+$AZ305*'Norm-coeff'!$F$10+$BA305*'Norm-coeff'!$G$10+$BB305*'Norm-coeff'!$H$10+$BC305*'Norm-coeff'!$I$10+$BD305*'Norm-coeff'!$J$10+$BE305*'Norm-coeff'!$K$10+$BF305*'Norm-coeff'!$L$10+$BG305*'Norm-coeff'!$M$10+$BH305*'Norm-coeff'!$N$10+$BI305*'Norm-coeff'!$O$10</f>
        <v>1.42058735749591</v>
      </c>
      <c r="BX305" s="54">
        <f>'Norm-coeff'!$C$11+$AX305*'Norm-coeff'!$D$11+$AY305*'Norm-coeff'!$E$11+$AZ305*'Norm-coeff'!$F$11+$BA305*'Norm-coeff'!$G$11+$BB305*'Norm-coeff'!$H$11+$BC305*'Norm-coeff'!$I$11+$BD305*'Norm-coeff'!$J$11+$BE305*'Norm-coeff'!$K$11+$BF305*'Norm-coeff'!$L$11+$BG305*'Norm-coeff'!$M$11+$BH305*'Norm-coeff'!$N$11+$BI305*'Norm-coeff'!$O$11</f>
        <v>0.221233014421479</v>
      </c>
      <c r="BY305" s="54">
        <f>'Norm-coeff'!$C$12+$AX305*'Norm-coeff'!$D$12+$AY305*'Norm-coeff'!$E$12+$AZ305*'Norm-coeff'!$F$12+$BA305*'Norm-coeff'!$G$12+$BB305*'Norm-coeff'!$H$12+$BC305*'Norm-coeff'!$I$12+$BD305*'Norm-coeff'!$J$12+$BE305*'Norm-coeff'!$K$12+$BF305*'Norm-coeff'!$L$12+$BG305*'Norm-coeff'!$M$12+$BH305*'Norm-coeff'!$N$12+$BI305*'Norm-coeff'!$O$12</f>
        <v>0.283527502056037</v>
      </c>
      <c r="BZ305" s="54">
        <f>'Norm-coeff'!$C$13+$AX305*'Norm-coeff'!$D$13+$AY305*'Norm-coeff'!$E$13+$AZ305*'Norm-coeff'!$F$13+$BA305*'Norm-coeff'!$G$13+$BB305*'Norm-coeff'!$H$13+$BC305*'Norm-coeff'!$I$13+$BD305*'Norm-coeff'!$J$13+$BE305*'Norm-coeff'!$K$13+$BF305*'Norm-coeff'!$L$13+$BG305*'Norm-coeff'!$M$13+$BH305*'Norm-coeff'!$N$13+$BI305*'Norm-coeff'!$O$13</f>
        <v>-4.1864930554451202E-2</v>
      </c>
      <c r="CA305" s="54">
        <f>'Norm-coeff'!$C$14+$AX305*'Norm-coeff'!$D$14+$AY305*'Norm-coeff'!$E$14+$AZ305*'Norm-coeff'!$F$14+$BA305*'Norm-coeff'!$G$14+$BB305*'Norm-coeff'!$H$14+$BC305*'Norm-coeff'!$I$14+$BD305*'Norm-coeff'!$J$14+$BE305*'Norm-coeff'!$K$14+$BF305*'Norm-coeff'!$L$14+$BG305*'Norm-coeff'!$M$14+$BH305*'Norm-coeff'!$N$14+$BI305*'Norm-coeff'!$O$14</f>
        <v>4.2526983164477103</v>
      </c>
      <c r="CC305" s="54">
        <f t="shared" si="1010"/>
        <v>0</v>
      </c>
      <c r="CG305" s="54">
        <f t="shared" si="886"/>
        <v>0</v>
      </c>
      <c r="CH305" s="54">
        <f t="shared" si="864"/>
        <v>0</v>
      </c>
      <c r="CI305" s="54">
        <f t="shared" si="887"/>
        <v>0</v>
      </c>
      <c r="CJ305" s="56">
        <f t="shared" si="888"/>
        <v>0</v>
      </c>
      <c r="CK305" s="54">
        <f t="shared" si="889"/>
        <v>0</v>
      </c>
      <c r="CL305" s="54">
        <f t="shared" si="890"/>
        <v>0</v>
      </c>
      <c r="CM305" s="54">
        <f t="shared" si="891"/>
        <v>0</v>
      </c>
      <c r="CN305" s="54">
        <f t="shared" si="892"/>
        <v>0</v>
      </c>
      <c r="CO305" s="54">
        <f t="shared" si="893"/>
        <v>0</v>
      </c>
      <c r="CP305" s="54">
        <f t="shared" si="894"/>
        <v>0</v>
      </c>
      <c r="CQ305" s="54">
        <f t="shared" si="895"/>
        <v>0</v>
      </c>
      <c r="CR305" s="54">
        <f t="shared" si="896"/>
        <v>0</v>
      </c>
      <c r="CS305" s="54">
        <f t="shared" si="897"/>
        <v>0</v>
      </c>
      <c r="CU305" s="54">
        <f t="shared" si="898"/>
        <v>0</v>
      </c>
      <c r="CV305" s="54">
        <f t="shared" si="899"/>
        <v>0</v>
      </c>
      <c r="CW305" s="54">
        <f t="shared" si="900"/>
        <v>0</v>
      </c>
      <c r="CX305" s="54">
        <f t="shared" si="901"/>
        <v>0</v>
      </c>
      <c r="CZ305" s="54">
        <f t="shared" si="902"/>
        <v>0</v>
      </c>
      <c r="DA305" s="54">
        <f t="shared" si="903"/>
        <v>0</v>
      </c>
      <c r="DB305" s="54">
        <f t="shared" si="904"/>
        <v>0</v>
      </c>
      <c r="DC305" s="54">
        <f t="shared" si="905"/>
        <v>0</v>
      </c>
      <c r="DD305" s="54">
        <f t="shared" si="906"/>
        <v>0</v>
      </c>
      <c r="DE305" s="54">
        <f t="shared" si="907"/>
        <v>0</v>
      </c>
      <c r="DF305" s="54">
        <f t="shared" si="908"/>
        <v>0</v>
      </c>
      <c r="DG305" s="54">
        <f t="shared" si="909"/>
        <v>2</v>
      </c>
      <c r="DH305" s="71">
        <f t="shared" si="910"/>
        <v>0</v>
      </c>
      <c r="DI305" s="71">
        <f t="shared" si="911"/>
        <v>0</v>
      </c>
      <c r="DJ305" s="54">
        <f t="shared" si="912"/>
        <v>0</v>
      </c>
      <c r="DK305" s="54">
        <f t="shared" si="913"/>
        <v>2</v>
      </c>
      <c r="DL305" s="4">
        <f t="shared" si="838"/>
        <v>0</v>
      </c>
      <c r="DM305" s="3">
        <f t="shared" si="914"/>
        <v>0</v>
      </c>
      <c r="DN305" s="3">
        <f t="shared" si="915"/>
        <v>0</v>
      </c>
      <c r="DO305" s="4" t="e">
        <f t="shared" si="916"/>
        <v>#DIV/0!</v>
      </c>
      <c r="DP305" s="57"/>
      <c r="DQ305" s="57"/>
      <c r="DR305" s="56">
        <f t="shared" si="839"/>
        <v>2</v>
      </c>
      <c r="DS305" s="56">
        <f t="shared" si="840"/>
        <v>0</v>
      </c>
      <c r="DT305" s="38">
        <f t="shared" si="841"/>
        <v>0</v>
      </c>
      <c r="DU305" s="38">
        <f t="shared" si="917"/>
        <v>2</v>
      </c>
      <c r="DV305" s="38">
        <f t="shared" si="842"/>
        <v>0</v>
      </c>
      <c r="DW305" s="39">
        <f t="shared" si="843"/>
        <v>0</v>
      </c>
      <c r="DX305" s="39">
        <f t="shared" si="844"/>
        <v>0</v>
      </c>
      <c r="DY305" s="39">
        <f t="shared" si="845"/>
        <v>0</v>
      </c>
      <c r="DZ305" s="39">
        <f t="shared" si="846"/>
        <v>0</v>
      </c>
      <c r="EA305" s="39">
        <f t="shared" si="847"/>
        <v>0</v>
      </c>
      <c r="EB305" s="37" t="e">
        <f t="shared" si="918"/>
        <v>#DIV/0!</v>
      </c>
      <c r="EC305" s="37" t="e">
        <f t="shared" si="919"/>
        <v>#DIV/0!</v>
      </c>
      <c r="ED305" s="37" t="e">
        <f t="shared" si="920"/>
        <v>#DIV/0!</v>
      </c>
      <c r="EE305" s="37" t="e">
        <f t="shared" si="921"/>
        <v>#DIV/0!</v>
      </c>
      <c r="EF305" s="39" t="e">
        <f t="shared" si="922"/>
        <v>#DIV/0!</v>
      </c>
      <c r="EG305" s="37" t="e">
        <f t="shared" si="923"/>
        <v>#DIV/0!</v>
      </c>
      <c r="EH305" s="37" t="e">
        <f t="shared" si="924"/>
        <v>#DIV/0!</v>
      </c>
      <c r="EI305" s="11" t="b">
        <f t="shared" si="925"/>
        <v>1</v>
      </c>
      <c r="EJ305" s="11" t="b">
        <f t="shared" si="926"/>
        <v>0</v>
      </c>
      <c r="EK305" s="39" t="e">
        <f t="shared" si="927"/>
        <v>#DIV/0!</v>
      </c>
      <c r="EL305" s="39" t="e">
        <f t="shared" si="928"/>
        <v>#DIV/0!</v>
      </c>
      <c r="EM305" s="39" t="e">
        <f t="shared" si="929"/>
        <v>#DIV/0!</v>
      </c>
      <c r="EN305" s="39" t="e">
        <f t="shared" si="930"/>
        <v>#DIV/0!</v>
      </c>
      <c r="EO305" s="39" t="e">
        <f t="shared" si="931"/>
        <v>#DIV/0!</v>
      </c>
      <c r="EP305" s="39" t="e">
        <f t="shared" si="932"/>
        <v>#DIV/0!</v>
      </c>
      <c r="EQ305" s="39" t="e">
        <f t="shared" si="933"/>
        <v>#DIV/0!</v>
      </c>
      <c r="ER305" s="39" t="e">
        <f t="shared" si="934"/>
        <v>#DIV/0!</v>
      </c>
      <c r="ES305" s="58" t="str">
        <f t="shared" si="935"/>
        <v>(OH,F,Cl)-dominate amphibole</v>
      </c>
      <c r="ET305" s="58" t="e">
        <f t="shared" si="936"/>
        <v>#N/A</v>
      </c>
      <c r="EU305" s="56">
        <f t="shared" si="848"/>
        <v>0</v>
      </c>
      <c r="EV305" s="56">
        <f t="shared" si="849"/>
        <v>0</v>
      </c>
      <c r="EW305" s="56">
        <f t="shared" si="850"/>
        <v>0</v>
      </c>
      <c r="EX305" s="56">
        <f t="shared" si="851"/>
        <v>0</v>
      </c>
      <c r="EY305" s="56">
        <f t="shared" si="852"/>
        <v>0</v>
      </c>
      <c r="EZ305" s="56">
        <f t="shared" si="853"/>
        <v>0</v>
      </c>
      <c r="FA305" s="39">
        <f t="shared" si="854"/>
        <v>0</v>
      </c>
      <c r="FB305" s="39">
        <f t="shared" si="855"/>
        <v>0</v>
      </c>
      <c r="FC305" s="54">
        <f t="shared" si="856"/>
        <v>0</v>
      </c>
      <c r="FD305" s="54">
        <f t="shared" si="857"/>
        <v>0</v>
      </c>
      <c r="FE305" s="39">
        <f t="shared" si="858"/>
        <v>0</v>
      </c>
      <c r="FF305" s="54">
        <f t="shared" si="859"/>
        <v>0</v>
      </c>
      <c r="FG305" s="39">
        <f t="shared" si="860"/>
        <v>0</v>
      </c>
      <c r="FH305" s="39">
        <f t="shared" si="937"/>
        <v>0</v>
      </c>
      <c r="FI305" s="39">
        <f t="shared" si="938"/>
        <v>0</v>
      </c>
      <c r="FJ305" s="39">
        <f t="shared" si="939"/>
        <v>0</v>
      </c>
      <c r="FK305" s="39" t="e">
        <f t="shared" si="940"/>
        <v>#DIV/0!</v>
      </c>
      <c r="FL305" s="39" t="e">
        <f t="shared" si="941"/>
        <v>#DIV/0!</v>
      </c>
      <c r="FM305" s="39" t="e">
        <f t="shared" si="942"/>
        <v>#DIV/0!</v>
      </c>
      <c r="FN305" s="39">
        <f t="shared" si="943"/>
        <v>1</v>
      </c>
      <c r="FO305" s="39">
        <f t="shared" si="861"/>
        <v>0</v>
      </c>
      <c r="FP305" s="39">
        <f t="shared" si="862"/>
        <v>0</v>
      </c>
      <c r="FQ305" s="39">
        <f t="shared" si="863"/>
        <v>0</v>
      </c>
      <c r="FR305" s="39">
        <f t="shared" si="944"/>
        <v>0</v>
      </c>
      <c r="FS305" s="39">
        <f t="shared" si="945"/>
        <v>0</v>
      </c>
      <c r="FU305" s="39" t="e">
        <f t="shared" si="946"/>
        <v>#DIV/0!</v>
      </c>
      <c r="FV305" s="39" t="e">
        <f t="shared" si="947"/>
        <v>#DIV/0!</v>
      </c>
      <c r="FW305" s="39" t="e">
        <f t="shared" si="948"/>
        <v>#DIV/0!</v>
      </c>
      <c r="FY305" s="39" t="e">
        <f t="shared" si="949"/>
        <v>#DIV/0!</v>
      </c>
      <c r="FZ305" s="39" t="e">
        <f t="shared" si="950"/>
        <v>#DIV/0!</v>
      </c>
      <c r="GA305" s="39" t="e">
        <f t="shared" si="951"/>
        <v>#DIV/0!</v>
      </c>
      <c r="GB305" s="39" t="e">
        <f t="shared" si="952"/>
        <v>#DIV/0!</v>
      </c>
      <c r="GC305" s="39" t="e">
        <f t="shared" si="953"/>
        <v>#DIV/0!</v>
      </c>
      <c r="GD305" s="39" t="e">
        <f t="shared" si="954"/>
        <v>#DIV/0!</v>
      </c>
      <c r="GE305" s="39" t="e">
        <f t="shared" si="955"/>
        <v>#DIV/0!</v>
      </c>
      <c r="GF305" s="39" t="e">
        <f t="shared" si="956"/>
        <v>#DIV/0!</v>
      </c>
      <c r="GG305" s="39" t="e">
        <f t="shared" si="957"/>
        <v>#DIV/0!</v>
      </c>
      <c r="GH305" s="39" t="e">
        <f t="shared" si="958"/>
        <v>#DIV/0!</v>
      </c>
      <c r="GI305" s="39"/>
      <c r="GJ305" s="39" t="e">
        <f t="shared" si="959"/>
        <v>#DIV/0!</v>
      </c>
      <c r="GK305" s="39" t="e">
        <f t="shared" si="960"/>
        <v>#DIV/0!</v>
      </c>
      <c r="GL305" s="39" t="e">
        <f t="shared" si="961"/>
        <v>#DIV/0!</v>
      </c>
      <c r="GM305" s="39" t="e">
        <f t="shared" si="962"/>
        <v>#DIV/0!</v>
      </c>
      <c r="GN305" s="39" t="e">
        <f t="shared" si="963"/>
        <v>#DIV/0!</v>
      </c>
      <c r="GO305" s="57"/>
      <c r="GP305" s="57" t="e">
        <f t="shared" si="964"/>
        <v>#DIV/0!</v>
      </c>
      <c r="GQ305" s="59" t="e">
        <f t="shared" si="965"/>
        <v>#DIV/0!</v>
      </c>
      <c r="GR305" s="41" t="e">
        <f t="shared" si="966"/>
        <v>#DIV/0!</v>
      </c>
      <c r="GS305" s="57" t="e">
        <f t="shared" si="967"/>
        <v>#DIV/0!</v>
      </c>
      <c r="GT305" s="57" t="e">
        <f t="shared" si="968"/>
        <v>#DIV/0!</v>
      </c>
      <c r="GU305" s="57" t="e">
        <f t="shared" si="969"/>
        <v>#DIV/0!</v>
      </c>
      <c r="GV305" s="57"/>
      <c r="GW305" s="42" t="e">
        <f t="shared" si="970"/>
        <v>#DIV/0!</v>
      </c>
      <c r="GX305" s="42" t="e">
        <f t="shared" si="971"/>
        <v>#DIV/0!</v>
      </c>
      <c r="GY305" s="42" t="e">
        <f t="shared" si="972"/>
        <v>#DIV/0!</v>
      </c>
      <c r="GZ305" s="57"/>
      <c r="HA305" s="2" t="e">
        <f t="shared" si="973"/>
        <v>#DIV/0!</v>
      </c>
      <c r="HB305" s="2" t="e">
        <f t="shared" si="974"/>
        <v>#DIV/0!</v>
      </c>
      <c r="HC305" s="2" t="e">
        <f t="shared" si="975"/>
        <v>#DIV/0!</v>
      </c>
      <c r="HD305" s="2" t="e">
        <f t="shared" si="976"/>
        <v>#DIV/0!</v>
      </c>
      <c r="HE305" s="2" t="e">
        <f t="shared" si="977"/>
        <v>#DIV/0!</v>
      </c>
      <c r="HF305" s="2" t="e">
        <f t="shared" si="978"/>
        <v>#DIV/0!</v>
      </c>
      <c r="HG305" s="2" t="e">
        <f t="shared" si="979"/>
        <v>#DIV/0!</v>
      </c>
      <c r="HH305" s="2" t="e">
        <f t="shared" si="980"/>
        <v>#DIV/0!</v>
      </c>
      <c r="HI305" s="2" t="e">
        <f t="shared" si="981"/>
        <v>#DIV/0!</v>
      </c>
      <c r="HJ305" s="11" t="e">
        <f t="shared" si="982"/>
        <v>#DIV/0!</v>
      </c>
      <c r="HK305" s="60" t="e">
        <f t="shared" si="983"/>
        <v>#DIV/0!</v>
      </c>
      <c r="HL305" s="57"/>
      <c r="HM305" s="57" t="e">
        <f t="shared" si="984"/>
        <v>#DIV/0!</v>
      </c>
      <c r="HN305" s="57" t="e">
        <f t="shared" si="985"/>
        <v>#DIV/0!</v>
      </c>
      <c r="HO305" s="57" t="e">
        <f t="shared" si="986"/>
        <v>#DIV/0!</v>
      </c>
      <c r="HP305" s="57" t="e">
        <f t="shared" si="987"/>
        <v>#DIV/0!</v>
      </c>
      <c r="HQ305" s="57" t="e">
        <f t="shared" si="988"/>
        <v>#DIV/0!</v>
      </c>
      <c r="HR305" s="57"/>
      <c r="HS305" s="57" t="e">
        <f t="shared" si="989"/>
        <v>#DIV/0!</v>
      </c>
      <c r="HT305" s="57" t="e">
        <f t="shared" si="990"/>
        <v>#DIV/0!</v>
      </c>
      <c r="HU305" s="57" t="e">
        <f t="shared" si="991"/>
        <v>#DIV/0!</v>
      </c>
      <c r="HV305" s="57" t="e">
        <f t="shared" si="992"/>
        <v>#DIV/0!</v>
      </c>
      <c r="HW305" s="57" t="e">
        <f t="shared" si="993"/>
        <v>#DIV/0!</v>
      </c>
      <c r="HX305" s="57"/>
      <c r="HY305" s="57" t="e">
        <f t="shared" si="994"/>
        <v>#DIV/0!</v>
      </c>
      <c r="HZ305" s="57" t="e">
        <f t="shared" si="995"/>
        <v>#DIV/0!</v>
      </c>
      <c r="IA305" s="57"/>
      <c r="IB305" s="61">
        <f t="shared" si="996"/>
        <v>0</v>
      </c>
      <c r="IC305" s="57" t="str">
        <f t="shared" si="997"/>
        <v/>
      </c>
      <c r="ID305" s="42"/>
      <c r="IE305" s="2" t="str">
        <f t="shared" si="998"/>
        <v/>
      </c>
      <c r="IF305" s="60" t="e">
        <f t="shared" si="999"/>
        <v>#DIV/0!</v>
      </c>
      <c r="IG305" s="60" t="str">
        <f t="shared" si="1000"/>
        <v/>
      </c>
      <c r="IH305" s="60" t="str">
        <f t="shared" si="1001"/>
        <v>zinco-</v>
      </c>
      <c r="II305" s="60" t="str">
        <f t="shared" si="1002"/>
        <v>mangano-</v>
      </c>
      <c r="IJ305" s="60" t="e">
        <f t="shared" si="1003"/>
        <v>#DIV/0!</v>
      </c>
      <c r="IK305" s="60" t="e">
        <f t="shared" si="1004"/>
        <v>#DIV/0!</v>
      </c>
      <c r="IL305" s="60" t="e">
        <f t="shared" si="1005"/>
        <v>#DIV/0!</v>
      </c>
      <c r="IM305" s="60" t="e">
        <f t="shared" si="1006"/>
        <v>#DIV/0!</v>
      </c>
      <c r="IN305" s="60" t="str">
        <f t="shared" si="1007"/>
        <v/>
      </c>
      <c r="IO305" s="60" t="str">
        <f t="shared" si="1008"/>
        <v/>
      </c>
      <c r="IP305" s="57"/>
      <c r="IQ305" s="57" t="str">
        <f t="shared" si="1009"/>
        <v>ERROR!!</v>
      </c>
    </row>
    <row r="306" spans="24:251">
      <c r="X306" s="29">
        <f t="shared" si="865"/>
        <v>0</v>
      </c>
      <c r="Y306" s="29">
        <f t="shared" si="866"/>
        <v>0</v>
      </c>
      <c r="Z306" s="29" t="e">
        <f t="shared" si="867"/>
        <v>#DIV/0!</v>
      </c>
      <c r="AA306" s="29" t="e">
        <f t="shared" si="868"/>
        <v>#DIV/0!</v>
      </c>
      <c r="AB306" s="29" t="e">
        <f t="shared" si="869"/>
        <v>#DIV/0!</v>
      </c>
      <c r="AC306" s="29" t="e">
        <f t="shared" si="870"/>
        <v>#DIV/0!</v>
      </c>
      <c r="AF306" s="23">
        <v>60.084299999999999</v>
      </c>
      <c r="AG306" s="23">
        <v>79.878799999999998</v>
      </c>
      <c r="AH306" s="23">
        <v>101.96120000000001</v>
      </c>
      <c r="AI306" s="23">
        <v>151.99039999999999</v>
      </c>
      <c r="AJ306" s="23">
        <v>159.69</v>
      </c>
      <c r="AK306" s="23">
        <v>71.846400000000003</v>
      </c>
      <c r="AL306" s="23">
        <v>70.9375</v>
      </c>
      <c r="AM306" s="23">
        <v>40.304400000000001</v>
      </c>
      <c r="AN306" s="23">
        <v>56.077399999999997</v>
      </c>
      <c r="AO306" s="23">
        <v>61.978999999999999</v>
      </c>
      <c r="AP306" s="23">
        <v>94.195999999999998</v>
      </c>
      <c r="AQ306" s="23">
        <v>18.998000000000001</v>
      </c>
      <c r="AR306" s="23">
        <v>35.450000000000003</v>
      </c>
      <c r="AS306" s="23">
        <v>29.88</v>
      </c>
      <c r="AT306" s="23">
        <v>74.691999999999993</v>
      </c>
      <c r="AU306" s="23">
        <v>81.39</v>
      </c>
      <c r="AX306" s="54">
        <f t="shared" si="871"/>
        <v>0</v>
      </c>
      <c r="AY306" s="54">
        <f t="shared" si="872"/>
        <v>0</v>
      </c>
      <c r="AZ306" s="54">
        <f t="shared" si="873"/>
        <v>0</v>
      </c>
      <c r="BA306" s="54">
        <f t="shared" si="874"/>
        <v>0</v>
      </c>
      <c r="BB306" s="54">
        <f t="shared" si="875"/>
        <v>0</v>
      </c>
      <c r="BC306" s="54">
        <f t="shared" si="876"/>
        <v>0</v>
      </c>
      <c r="BD306" s="54">
        <f t="shared" si="877"/>
        <v>0</v>
      </c>
      <c r="BE306" s="54">
        <f t="shared" si="878"/>
        <v>0</v>
      </c>
      <c r="BF306" s="54">
        <f t="shared" si="879"/>
        <v>0</v>
      </c>
      <c r="BG306" s="54">
        <f t="shared" si="880"/>
        <v>0</v>
      </c>
      <c r="BH306" s="54">
        <f t="shared" si="881"/>
        <v>0</v>
      </c>
      <c r="BI306" s="54">
        <f t="shared" si="882"/>
        <v>0</v>
      </c>
      <c r="BJ306" s="54">
        <f t="shared" si="883"/>
        <v>0</v>
      </c>
      <c r="BK306" s="54">
        <f t="shared" si="884"/>
        <v>0</v>
      </c>
      <c r="BL306" s="54">
        <f t="shared" si="885"/>
        <v>0</v>
      </c>
      <c r="BM306" s="42"/>
      <c r="BO306" s="54">
        <f>'Norm-coeff'!$C$2+$AX306*'Norm-coeff'!$D$2+$AY306*'Norm-coeff'!$E$2+$AZ306*'Norm-coeff'!$F$2+$BA306*'Norm-coeff'!$G$2+$BB306*'Norm-coeff'!$H$2+$BC306*'Norm-coeff'!$I$2+$BD306*'Norm-coeff'!$J$2+$BE306*'Norm-coeff'!$K$2+$BF306*'Norm-coeff'!$L$2+$BG306*'Norm-coeff'!$M$2+$BH306*'Norm-coeff'!$N$2+$BI306*'Norm-coeff'!$O$2</f>
        <v>5.4045421474420303</v>
      </c>
      <c r="BP306" s="54">
        <f>'Norm-coeff'!$C$3+$AX306*'Norm-coeff'!$D$3+$AY306*'Norm-coeff'!$E$3+$AZ306*'Norm-coeff'!$F$3+$BA306*'Norm-coeff'!$G$3+$BB306*'Norm-coeff'!$H$3+$BC306*'Norm-coeff'!$I$3+$BD306*'Norm-coeff'!$J$3+$BE306*'Norm-coeff'!$K$3+$BF306*'Norm-coeff'!$L$3+$BG306*'Norm-coeff'!$M$3+$BH306*'Norm-coeff'!$N$3+$BI306*'Norm-coeff'!$O$3</f>
        <v>3.15319116612705</v>
      </c>
      <c r="BQ306" s="54">
        <f>'Norm-coeff'!$C$4+$AX306*'Norm-coeff'!$D$4+$AY306*'Norm-coeff'!$E$4+$AZ306*'Norm-coeff'!$F$4+$BA306*'Norm-coeff'!$G$4+$BB306*'Norm-coeff'!$H$4+$BC306*'Norm-coeff'!$I$4+$BD306*'Norm-coeff'!$J$4+$BE306*'Norm-coeff'!$K$4+$BF306*'Norm-coeff'!$L$4+$BG306*'Norm-coeff'!$M$4+$BH306*'Norm-coeff'!$N$4+$BI306*'Norm-coeff'!$O$4</f>
        <v>1.42115649462768</v>
      </c>
      <c r="BR306" s="54">
        <f>'Norm-coeff'!$C$5+$AX306*'Norm-coeff'!$D$5+$AY306*'Norm-coeff'!$E$5+$AZ306*'Norm-coeff'!$F$5+$BA306*'Norm-coeff'!$G$5+$BB306*'Norm-coeff'!$H$5+$BC306*'Norm-coeff'!$I$5+$BD306*'Norm-coeff'!$J$5+$BE306*'Norm-coeff'!$K$5+$BF306*'Norm-coeff'!$L$5+$BG306*'Norm-coeff'!$M$5+$BH306*'Norm-coeff'!$N$5+$BI306*'Norm-coeff'!$O$5</f>
        <v>1.0553329241296201</v>
      </c>
      <c r="BS306" s="54">
        <f>'Norm-coeff'!$C$6+$AX306*'Norm-coeff'!$D$6+$AY306*'Norm-coeff'!$E$6+$AZ306*'Norm-coeff'!$F$6+$BA306*'Norm-coeff'!$G$6+$BB306*'Norm-coeff'!$H$6+$BC306*'Norm-coeff'!$I$6+$BD306*'Norm-coeff'!$J$6+$BE306*'Norm-coeff'!$K$6+$BF306*'Norm-coeff'!$L$6+$BG306*'Norm-coeff'!$M$6+$BH306*'Norm-coeff'!$N$6+$BI306*'Norm-coeff'!$O$6</f>
        <v>-1.48700885495103E-2</v>
      </c>
      <c r="BT306" s="54">
        <f>'Norm-coeff'!$C$7+$AX306*'Norm-coeff'!$D$7+$AY306*'Norm-coeff'!$E$7+$AZ306*'Norm-coeff'!$F$7+$BA306*'Norm-coeff'!$G$7+$BB306*'Norm-coeff'!$H$7+$BC306*'Norm-coeff'!$I$7+$BD306*'Norm-coeff'!$J$7+$BE306*'Norm-coeff'!$K$7+$BF306*'Norm-coeff'!$L$7+$BG306*'Norm-coeff'!$M$7+$BH306*'Norm-coeff'!$N$7+$BI306*'Norm-coeff'!$O$7</f>
        <v>2.0907583608832998</v>
      </c>
      <c r="BU306" s="54">
        <f>'Norm-coeff'!$C$8+$AX306*'Norm-coeff'!$D$8+$AY306*'Norm-coeff'!$E$8+$AZ306*'Norm-coeff'!$F$8+$BA306*'Norm-coeff'!$G$8+$BB306*'Norm-coeff'!$H$8+$BC306*'Norm-coeff'!$I$8+$BD306*'Norm-coeff'!$J$8+$BE306*'Norm-coeff'!$K$8+$BF306*'Norm-coeff'!$L$8+$BG306*'Norm-coeff'!$M$8+$BH306*'Norm-coeff'!$N$8+$BI306*'Norm-coeff'!$O$8</f>
        <v>0.65894159836244504</v>
      </c>
      <c r="BV306" s="54">
        <f>'Norm-coeff'!$C$9+$AX306*'Norm-coeff'!$D$9+$AY306*'Norm-coeff'!$E$9+$AZ306*'Norm-coeff'!$F$9+$BA306*'Norm-coeff'!$G$9+$BB306*'Norm-coeff'!$H$9+$BC306*'Norm-coeff'!$I$9+$BD306*'Norm-coeff'!$J$9+$BE306*'Norm-coeff'!$K$9+$BF306*'Norm-coeff'!$L$9+$BG306*'Norm-coeff'!$M$9+$BH306*'Norm-coeff'!$N$9+$BI306*'Norm-coeff'!$O$9</f>
        <v>1.48961085014701</v>
      </c>
      <c r="BW306" s="54">
        <f>'Norm-coeff'!$C$10+$AX306*'Norm-coeff'!$D$10+$AY306*'Norm-coeff'!$E$10+$AZ306*'Norm-coeff'!$F$10+$BA306*'Norm-coeff'!$G$10+$BB306*'Norm-coeff'!$H$10+$BC306*'Norm-coeff'!$I$10+$BD306*'Norm-coeff'!$J$10+$BE306*'Norm-coeff'!$K$10+$BF306*'Norm-coeff'!$L$10+$BG306*'Norm-coeff'!$M$10+$BH306*'Norm-coeff'!$N$10+$BI306*'Norm-coeff'!$O$10</f>
        <v>1.42058735749591</v>
      </c>
      <c r="BX306" s="54">
        <f>'Norm-coeff'!$C$11+$AX306*'Norm-coeff'!$D$11+$AY306*'Norm-coeff'!$E$11+$AZ306*'Norm-coeff'!$F$11+$BA306*'Norm-coeff'!$G$11+$BB306*'Norm-coeff'!$H$11+$BC306*'Norm-coeff'!$I$11+$BD306*'Norm-coeff'!$J$11+$BE306*'Norm-coeff'!$K$11+$BF306*'Norm-coeff'!$L$11+$BG306*'Norm-coeff'!$M$11+$BH306*'Norm-coeff'!$N$11+$BI306*'Norm-coeff'!$O$11</f>
        <v>0.221233014421479</v>
      </c>
      <c r="BY306" s="54">
        <f>'Norm-coeff'!$C$12+$AX306*'Norm-coeff'!$D$12+$AY306*'Norm-coeff'!$E$12+$AZ306*'Norm-coeff'!$F$12+$BA306*'Norm-coeff'!$G$12+$BB306*'Norm-coeff'!$H$12+$BC306*'Norm-coeff'!$I$12+$BD306*'Norm-coeff'!$J$12+$BE306*'Norm-coeff'!$K$12+$BF306*'Norm-coeff'!$L$12+$BG306*'Norm-coeff'!$M$12+$BH306*'Norm-coeff'!$N$12+$BI306*'Norm-coeff'!$O$12</f>
        <v>0.283527502056037</v>
      </c>
      <c r="BZ306" s="54">
        <f>'Norm-coeff'!$C$13+$AX306*'Norm-coeff'!$D$13+$AY306*'Norm-coeff'!$E$13+$AZ306*'Norm-coeff'!$F$13+$BA306*'Norm-coeff'!$G$13+$BB306*'Norm-coeff'!$H$13+$BC306*'Norm-coeff'!$I$13+$BD306*'Norm-coeff'!$J$13+$BE306*'Norm-coeff'!$K$13+$BF306*'Norm-coeff'!$L$13+$BG306*'Norm-coeff'!$M$13+$BH306*'Norm-coeff'!$N$13+$BI306*'Norm-coeff'!$O$13</f>
        <v>-4.1864930554451202E-2</v>
      </c>
      <c r="CA306" s="54">
        <f>'Norm-coeff'!$C$14+$AX306*'Norm-coeff'!$D$14+$AY306*'Norm-coeff'!$E$14+$AZ306*'Norm-coeff'!$F$14+$BA306*'Norm-coeff'!$G$14+$BB306*'Norm-coeff'!$H$14+$BC306*'Norm-coeff'!$I$14+$BD306*'Norm-coeff'!$J$14+$BE306*'Norm-coeff'!$K$14+$BF306*'Norm-coeff'!$L$14+$BG306*'Norm-coeff'!$M$14+$BH306*'Norm-coeff'!$N$14+$BI306*'Norm-coeff'!$O$14</f>
        <v>4.2526983164477103</v>
      </c>
      <c r="CC306" s="54">
        <f t="shared" si="1010"/>
        <v>0</v>
      </c>
      <c r="CG306" s="54">
        <f t="shared" si="886"/>
        <v>0</v>
      </c>
      <c r="CH306" s="54">
        <f t="shared" si="864"/>
        <v>0</v>
      </c>
      <c r="CI306" s="54">
        <f t="shared" si="887"/>
        <v>0</v>
      </c>
      <c r="CJ306" s="56">
        <f t="shared" si="888"/>
        <v>0</v>
      </c>
      <c r="CK306" s="54">
        <f t="shared" si="889"/>
        <v>0</v>
      </c>
      <c r="CL306" s="54">
        <f t="shared" si="890"/>
        <v>0</v>
      </c>
      <c r="CM306" s="54">
        <f t="shared" si="891"/>
        <v>0</v>
      </c>
      <c r="CN306" s="54">
        <f t="shared" si="892"/>
        <v>0</v>
      </c>
      <c r="CO306" s="54">
        <f t="shared" si="893"/>
        <v>0</v>
      </c>
      <c r="CP306" s="54">
        <f t="shared" si="894"/>
        <v>0</v>
      </c>
      <c r="CQ306" s="54">
        <f t="shared" si="895"/>
        <v>0</v>
      </c>
      <c r="CR306" s="54">
        <f t="shared" si="896"/>
        <v>0</v>
      </c>
      <c r="CS306" s="54">
        <f t="shared" si="897"/>
        <v>0</v>
      </c>
      <c r="CU306" s="54">
        <f t="shared" si="898"/>
        <v>0</v>
      </c>
      <c r="CV306" s="54">
        <f t="shared" si="899"/>
        <v>0</v>
      </c>
      <c r="CW306" s="54">
        <f t="shared" si="900"/>
        <v>0</v>
      </c>
      <c r="CX306" s="54">
        <f t="shared" si="901"/>
        <v>0</v>
      </c>
      <c r="CZ306" s="54">
        <f t="shared" si="902"/>
        <v>0</v>
      </c>
      <c r="DA306" s="54">
        <f t="shared" si="903"/>
        <v>0</v>
      </c>
      <c r="DB306" s="54">
        <f t="shared" si="904"/>
        <v>0</v>
      </c>
      <c r="DC306" s="54">
        <f t="shared" si="905"/>
        <v>0</v>
      </c>
      <c r="DD306" s="54">
        <f t="shared" si="906"/>
        <v>0</v>
      </c>
      <c r="DE306" s="54">
        <f t="shared" si="907"/>
        <v>0</v>
      </c>
      <c r="DF306" s="54">
        <f t="shared" si="908"/>
        <v>0</v>
      </c>
      <c r="DG306" s="54">
        <f t="shared" si="909"/>
        <v>2</v>
      </c>
      <c r="DH306" s="71">
        <f t="shared" si="910"/>
        <v>0</v>
      </c>
      <c r="DI306" s="71">
        <f t="shared" si="911"/>
        <v>0</v>
      </c>
      <c r="DJ306" s="54">
        <f t="shared" si="912"/>
        <v>0</v>
      </c>
      <c r="DK306" s="54">
        <f t="shared" si="913"/>
        <v>2</v>
      </c>
      <c r="DL306" s="4">
        <f t="shared" si="838"/>
        <v>0</v>
      </c>
      <c r="DM306" s="3">
        <f t="shared" si="914"/>
        <v>0</v>
      </c>
      <c r="DN306" s="3">
        <f t="shared" si="915"/>
        <v>0</v>
      </c>
      <c r="DO306" s="4" t="e">
        <f t="shared" si="916"/>
        <v>#DIV/0!</v>
      </c>
      <c r="DP306" s="57"/>
      <c r="DQ306" s="57"/>
      <c r="DR306" s="56">
        <f t="shared" si="839"/>
        <v>2</v>
      </c>
      <c r="DS306" s="56">
        <f t="shared" si="840"/>
        <v>0</v>
      </c>
      <c r="DT306" s="38">
        <f t="shared" si="841"/>
        <v>0</v>
      </c>
      <c r="DU306" s="38">
        <f t="shared" si="917"/>
        <v>2</v>
      </c>
      <c r="DV306" s="38">
        <f t="shared" si="842"/>
        <v>0</v>
      </c>
      <c r="DW306" s="39">
        <f t="shared" si="843"/>
        <v>0</v>
      </c>
      <c r="DX306" s="39">
        <f t="shared" si="844"/>
        <v>0</v>
      </c>
      <c r="DY306" s="39">
        <f t="shared" si="845"/>
        <v>0</v>
      </c>
      <c r="DZ306" s="39">
        <f t="shared" si="846"/>
        <v>0</v>
      </c>
      <c r="EA306" s="39">
        <f t="shared" si="847"/>
        <v>0</v>
      </c>
      <c r="EB306" s="37" t="e">
        <f t="shared" si="918"/>
        <v>#DIV/0!</v>
      </c>
      <c r="EC306" s="37" t="e">
        <f t="shared" si="919"/>
        <v>#DIV/0!</v>
      </c>
      <c r="ED306" s="37" t="e">
        <f t="shared" si="920"/>
        <v>#DIV/0!</v>
      </c>
      <c r="EE306" s="37" t="e">
        <f t="shared" si="921"/>
        <v>#DIV/0!</v>
      </c>
      <c r="EF306" s="39" t="e">
        <f t="shared" si="922"/>
        <v>#DIV/0!</v>
      </c>
      <c r="EG306" s="37" t="e">
        <f t="shared" si="923"/>
        <v>#DIV/0!</v>
      </c>
      <c r="EH306" s="37" t="e">
        <f t="shared" si="924"/>
        <v>#DIV/0!</v>
      </c>
      <c r="EI306" s="11" t="b">
        <f t="shared" si="925"/>
        <v>1</v>
      </c>
      <c r="EJ306" s="11" t="b">
        <f t="shared" si="926"/>
        <v>0</v>
      </c>
      <c r="EK306" s="39" t="e">
        <f t="shared" si="927"/>
        <v>#DIV/0!</v>
      </c>
      <c r="EL306" s="39" t="e">
        <f t="shared" si="928"/>
        <v>#DIV/0!</v>
      </c>
      <c r="EM306" s="39" t="e">
        <f t="shared" si="929"/>
        <v>#DIV/0!</v>
      </c>
      <c r="EN306" s="39" t="e">
        <f t="shared" si="930"/>
        <v>#DIV/0!</v>
      </c>
      <c r="EO306" s="39" t="e">
        <f t="shared" si="931"/>
        <v>#DIV/0!</v>
      </c>
      <c r="EP306" s="39" t="e">
        <f t="shared" si="932"/>
        <v>#DIV/0!</v>
      </c>
      <c r="EQ306" s="39" t="e">
        <f t="shared" si="933"/>
        <v>#DIV/0!</v>
      </c>
      <c r="ER306" s="39" t="e">
        <f t="shared" si="934"/>
        <v>#DIV/0!</v>
      </c>
      <c r="ES306" s="58" t="str">
        <f t="shared" si="935"/>
        <v>(OH,F,Cl)-dominate amphibole</v>
      </c>
      <c r="ET306" s="58" t="e">
        <f t="shared" si="936"/>
        <v>#N/A</v>
      </c>
      <c r="EU306" s="56">
        <f t="shared" si="848"/>
        <v>0</v>
      </c>
      <c r="EV306" s="56">
        <f t="shared" si="849"/>
        <v>0</v>
      </c>
      <c r="EW306" s="56">
        <f t="shared" si="850"/>
        <v>0</v>
      </c>
      <c r="EX306" s="56">
        <f t="shared" si="851"/>
        <v>0</v>
      </c>
      <c r="EY306" s="56">
        <f t="shared" si="852"/>
        <v>0</v>
      </c>
      <c r="EZ306" s="56">
        <f t="shared" si="853"/>
        <v>0</v>
      </c>
      <c r="FA306" s="39">
        <f t="shared" si="854"/>
        <v>0</v>
      </c>
      <c r="FB306" s="39">
        <f t="shared" si="855"/>
        <v>0</v>
      </c>
      <c r="FC306" s="54">
        <f t="shared" si="856"/>
        <v>0</v>
      </c>
      <c r="FD306" s="54">
        <f t="shared" si="857"/>
        <v>0</v>
      </c>
      <c r="FE306" s="39">
        <f t="shared" si="858"/>
        <v>0</v>
      </c>
      <c r="FF306" s="54">
        <f t="shared" si="859"/>
        <v>0</v>
      </c>
      <c r="FG306" s="39">
        <f t="shared" si="860"/>
        <v>0</v>
      </c>
      <c r="FH306" s="39">
        <f t="shared" si="937"/>
        <v>0</v>
      </c>
      <c r="FI306" s="39">
        <f t="shared" si="938"/>
        <v>0</v>
      </c>
      <c r="FJ306" s="39">
        <f t="shared" si="939"/>
        <v>0</v>
      </c>
      <c r="FK306" s="39" t="e">
        <f t="shared" si="940"/>
        <v>#DIV/0!</v>
      </c>
      <c r="FL306" s="39" t="e">
        <f t="shared" si="941"/>
        <v>#DIV/0!</v>
      </c>
      <c r="FM306" s="39" t="e">
        <f t="shared" si="942"/>
        <v>#DIV/0!</v>
      </c>
      <c r="FN306" s="39">
        <f t="shared" si="943"/>
        <v>1</v>
      </c>
      <c r="FO306" s="39">
        <f t="shared" si="861"/>
        <v>0</v>
      </c>
      <c r="FP306" s="39">
        <f t="shared" si="862"/>
        <v>0</v>
      </c>
      <c r="FQ306" s="39">
        <f t="shared" si="863"/>
        <v>0</v>
      </c>
      <c r="FR306" s="39">
        <f t="shared" si="944"/>
        <v>0</v>
      </c>
      <c r="FS306" s="39">
        <f t="shared" si="945"/>
        <v>0</v>
      </c>
      <c r="FU306" s="39" t="e">
        <f t="shared" si="946"/>
        <v>#DIV/0!</v>
      </c>
      <c r="FV306" s="39" t="e">
        <f t="shared" si="947"/>
        <v>#DIV/0!</v>
      </c>
      <c r="FW306" s="39" t="e">
        <f t="shared" si="948"/>
        <v>#DIV/0!</v>
      </c>
      <c r="FY306" s="39" t="e">
        <f t="shared" si="949"/>
        <v>#DIV/0!</v>
      </c>
      <c r="FZ306" s="39" t="e">
        <f t="shared" si="950"/>
        <v>#DIV/0!</v>
      </c>
      <c r="GA306" s="39" t="e">
        <f t="shared" si="951"/>
        <v>#DIV/0!</v>
      </c>
      <c r="GB306" s="39" t="e">
        <f t="shared" si="952"/>
        <v>#DIV/0!</v>
      </c>
      <c r="GC306" s="39" t="e">
        <f t="shared" si="953"/>
        <v>#DIV/0!</v>
      </c>
      <c r="GD306" s="39" t="e">
        <f t="shared" si="954"/>
        <v>#DIV/0!</v>
      </c>
      <c r="GE306" s="39" t="e">
        <f t="shared" si="955"/>
        <v>#DIV/0!</v>
      </c>
      <c r="GF306" s="39" t="e">
        <f t="shared" si="956"/>
        <v>#DIV/0!</v>
      </c>
      <c r="GG306" s="39" t="e">
        <f t="shared" si="957"/>
        <v>#DIV/0!</v>
      </c>
      <c r="GH306" s="39" t="e">
        <f t="shared" si="958"/>
        <v>#DIV/0!</v>
      </c>
      <c r="GI306" s="39"/>
      <c r="GJ306" s="39" t="e">
        <f t="shared" si="959"/>
        <v>#DIV/0!</v>
      </c>
      <c r="GK306" s="39" t="e">
        <f t="shared" si="960"/>
        <v>#DIV/0!</v>
      </c>
      <c r="GL306" s="39" t="e">
        <f t="shared" si="961"/>
        <v>#DIV/0!</v>
      </c>
      <c r="GM306" s="39" t="e">
        <f t="shared" si="962"/>
        <v>#DIV/0!</v>
      </c>
      <c r="GN306" s="39" t="e">
        <f t="shared" si="963"/>
        <v>#DIV/0!</v>
      </c>
      <c r="GO306" s="57"/>
      <c r="GP306" s="57" t="e">
        <f t="shared" si="964"/>
        <v>#DIV/0!</v>
      </c>
      <c r="GQ306" s="59" t="e">
        <f t="shared" si="965"/>
        <v>#DIV/0!</v>
      </c>
      <c r="GR306" s="41" t="e">
        <f t="shared" si="966"/>
        <v>#DIV/0!</v>
      </c>
      <c r="GS306" s="57" t="e">
        <f t="shared" si="967"/>
        <v>#DIV/0!</v>
      </c>
      <c r="GT306" s="57" t="e">
        <f t="shared" si="968"/>
        <v>#DIV/0!</v>
      </c>
      <c r="GU306" s="57" t="e">
        <f t="shared" si="969"/>
        <v>#DIV/0!</v>
      </c>
      <c r="GV306" s="57"/>
      <c r="GW306" s="42" t="e">
        <f t="shared" si="970"/>
        <v>#DIV/0!</v>
      </c>
      <c r="GX306" s="42" t="e">
        <f t="shared" si="971"/>
        <v>#DIV/0!</v>
      </c>
      <c r="GY306" s="42" t="e">
        <f t="shared" si="972"/>
        <v>#DIV/0!</v>
      </c>
      <c r="GZ306" s="57"/>
      <c r="HA306" s="2" t="e">
        <f t="shared" si="973"/>
        <v>#DIV/0!</v>
      </c>
      <c r="HB306" s="2" t="e">
        <f t="shared" si="974"/>
        <v>#DIV/0!</v>
      </c>
      <c r="HC306" s="2" t="e">
        <f t="shared" si="975"/>
        <v>#DIV/0!</v>
      </c>
      <c r="HD306" s="2" t="e">
        <f t="shared" si="976"/>
        <v>#DIV/0!</v>
      </c>
      <c r="HE306" s="2" t="e">
        <f t="shared" si="977"/>
        <v>#DIV/0!</v>
      </c>
      <c r="HF306" s="2" t="e">
        <f t="shared" si="978"/>
        <v>#DIV/0!</v>
      </c>
      <c r="HG306" s="2" t="e">
        <f t="shared" si="979"/>
        <v>#DIV/0!</v>
      </c>
      <c r="HH306" s="2" t="e">
        <f t="shared" si="980"/>
        <v>#DIV/0!</v>
      </c>
      <c r="HI306" s="2" t="e">
        <f t="shared" si="981"/>
        <v>#DIV/0!</v>
      </c>
      <c r="HJ306" s="11" t="e">
        <f t="shared" si="982"/>
        <v>#DIV/0!</v>
      </c>
      <c r="HK306" s="60" t="e">
        <f t="shared" si="983"/>
        <v>#DIV/0!</v>
      </c>
      <c r="HL306" s="57"/>
      <c r="HM306" s="57" t="e">
        <f t="shared" si="984"/>
        <v>#DIV/0!</v>
      </c>
      <c r="HN306" s="57" t="e">
        <f t="shared" si="985"/>
        <v>#DIV/0!</v>
      </c>
      <c r="HO306" s="57" t="e">
        <f t="shared" si="986"/>
        <v>#DIV/0!</v>
      </c>
      <c r="HP306" s="57" t="e">
        <f t="shared" si="987"/>
        <v>#DIV/0!</v>
      </c>
      <c r="HQ306" s="57" t="e">
        <f t="shared" si="988"/>
        <v>#DIV/0!</v>
      </c>
      <c r="HR306" s="57"/>
      <c r="HS306" s="57" t="e">
        <f t="shared" si="989"/>
        <v>#DIV/0!</v>
      </c>
      <c r="HT306" s="57" t="e">
        <f t="shared" si="990"/>
        <v>#DIV/0!</v>
      </c>
      <c r="HU306" s="57" t="e">
        <f t="shared" si="991"/>
        <v>#DIV/0!</v>
      </c>
      <c r="HV306" s="57" t="e">
        <f t="shared" si="992"/>
        <v>#DIV/0!</v>
      </c>
      <c r="HW306" s="57" t="e">
        <f t="shared" si="993"/>
        <v>#DIV/0!</v>
      </c>
      <c r="HX306" s="57"/>
      <c r="HY306" s="57" t="e">
        <f t="shared" si="994"/>
        <v>#DIV/0!</v>
      </c>
      <c r="HZ306" s="57" t="e">
        <f t="shared" si="995"/>
        <v>#DIV/0!</v>
      </c>
      <c r="IA306" s="57"/>
      <c r="IB306" s="61">
        <f t="shared" si="996"/>
        <v>0</v>
      </c>
      <c r="IC306" s="57" t="str">
        <f t="shared" si="997"/>
        <v/>
      </c>
      <c r="ID306" s="42"/>
      <c r="IE306" s="2" t="str">
        <f t="shared" si="998"/>
        <v/>
      </c>
      <c r="IF306" s="60" t="e">
        <f t="shared" si="999"/>
        <v>#DIV/0!</v>
      </c>
      <c r="IG306" s="60" t="str">
        <f t="shared" si="1000"/>
        <v/>
      </c>
      <c r="IH306" s="60" t="str">
        <f t="shared" si="1001"/>
        <v>zinco-</v>
      </c>
      <c r="II306" s="60" t="str">
        <f t="shared" si="1002"/>
        <v>mangano-</v>
      </c>
      <c r="IJ306" s="60" t="e">
        <f t="shared" si="1003"/>
        <v>#DIV/0!</v>
      </c>
      <c r="IK306" s="60" t="e">
        <f t="shared" si="1004"/>
        <v>#DIV/0!</v>
      </c>
      <c r="IL306" s="60" t="e">
        <f t="shared" si="1005"/>
        <v>#DIV/0!</v>
      </c>
      <c r="IM306" s="60" t="e">
        <f t="shared" si="1006"/>
        <v>#DIV/0!</v>
      </c>
      <c r="IN306" s="60" t="str">
        <f t="shared" si="1007"/>
        <v/>
      </c>
      <c r="IO306" s="60" t="str">
        <f t="shared" si="1008"/>
        <v/>
      </c>
      <c r="IP306" s="57"/>
      <c r="IQ306" s="57" t="str">
        <f t="shared" si="1009"/>
        <v>ERROR!!</v>
      </c>
    </row>
    <row r="307" spans="24:251">
      <c r="X307" s="29">
        <f t="shared" si="865"/>
        <v>0</v>
      </c>
      <c r="Y307" s="29">
        <f t="shared" si="866"/>
        <v>0</v>
      </c>
      <c r="Z307" s="29" t="e">
        <f t="shared" si="867"/>
        <v>#DIV/0!</v>
      </c>
      <c r="AA307" s="29" t="e">
        <f t="shared" si="868"/>
        <v>#DIV/0!</v>
      </c>
      <c r="AB307" s="29" t="e">
        <f t="shared" si="869"/>
        <v>#DIV/0!</v>
      </c>
      <c r="AC307" s="29" t="e">
        <f t="shared" si="870"/>
        <v>#DIV/0!</v>
      </c>
      <c r="AF307" s="23">
        <v>60.084299999999999</v>
      </c>
      <c r="AG307" s="23">
        <v>79.878799999999998</v>
      </c>
      <c r="AH307" s="23">
        <v>101.96120000000001</v>
      </c>
      <c r="AI307" s="23">
        <v>151.99039999999999</v>
      </c>
      <c r="AJ307" s="23">
        <v>159.69</v>
      </c>
      <c r="AK307" s="23">
        <v>71.846400000000003</v>
      </c>
      <c r="AL307" s="23">
        <v>70.9375</v>
      </c>
      <c r="AM307" s="23">
        <v>40.304400000000001</v>
      </c>
      <c r="AN307" s="23">
        <v>56.077399999999997</v>
      </c>
      <c r="AO307" s="23">
        <v>61.978999999999999</v>
      </c>
      <c r="AP307" s="23">
        <v>94.195999999999998</v>
      </c>
      <c r="AQ307" s="23">
        <v>18.998000000000001</v>
      </c>
      <c r="AR307" s="23">
        <v>35.450000000000003</v>
      </c>
      <c r="AS307" s="23">
        <v>29.88</v>
      </c>
      <c r="AT307" s="23">
        <v>74.691999999999993</v>
      </c>
      <c r="AU307" s="23">
        <v>81.39</v>
      </c>
      <c r="AX307" s="54">
        <f t="shared" si="871"/>
        <v>0</v>
      </c>
      <c r="AY307" s="54">
        <f t="shared" si="872"/>
        <v>0</v>
      </c>
      <c r="AZ307" s="54">
        <f t="shared" si="873"/>
        <v>0</v>
      </c>
      <c r="BA307" s="54">
        <f t="shared" si="874"/>
        <v>0</v>
      </c>
      <c r="BB307" s="54">
        <f t="shared" si="875"/>
        <v>0</v>
      </c>
      <c r="BC307" s="54">
        <f t="shared" si="876"/>
        <v>0</v>
      </c>
      <c r="BD307" s="54">
        <f t="shared" si="877"/>
        <v>0</v>
      </c>
      <c r="BE307" s="54">
        <f t="shared" si="878"/>
        <v>0</v>
      </c>
      <c r="BF307" s="54">
        <f t="shared" si="879"/>
        <v>0</v>
      </c>
      <c r="BG307" s="54">
        <f t="shared" si="880"/>
        <v>0</v>
      </c>
      <c r="BH307" s="54">
        <f t="shared" si="881"/>
        <v>0</v>
      </c>
      <c r="BI307" s="54">
        <f t="shared" si="882"/>
        <v>0</v>
      </c>
      <c r="BJ307" s="54">
        <f t="shared" si="883"/>
        <v>0</v>
      </c>
      <c r="BK307" s="54">
        <f t="shared" si="884"/>
        <v>0</v>
      </c>
      <c r="BL307" s="54">
        <f t="shared" si="885"/>
        <v>0</v>
      </c>
      <c r="BM307" s="42"/>
      <c r="BO307" s="54">
        <f>'Norm-coeff'!$C$2+$AX307*'Norm-coeff'!$D$2+$AY307*'Norm-coeff'!$E$2+$AZ307*'Norm-coeff'!$F$2+$BA307*'Norm-coeff'!$G$2+$BB307*'Norm-coeff'!$H$2+$BC307*'Norm-coeff'!$I$2+$BD307*'Norm-coeff'!$J$2+$BE307*'Norm-coeff'!$K$2+$BF307*'Norm-coeff'!$L$2+$BG307*'Norm-coeff'!$M$2+$BH307*'Norm-coeff'!$N$2+$BI307*'Norm-coeff'!$O$2</f>
        <v>5.4045421474420303</v>
      </c>
      <c r="BP307" s="54">
        <f>'Norm-coeff'!$C$3+$AX307*'Norm-coeff'!$D$3+$AY307*'Norm-coeff'!$E$3+$AZ307*'Norm-coeff'!$F$3+$BA307*'Norm-coeff'!$G$3+$BB307*'Norm-coeff'!$H$3+$BC307*'Norm-coeff'!$I$3+$BD307*'Norm-coeff'!$J$3+$BE307*'Norm-coeff'!$K$3+$BF307*'Norm-coeff'!$L$3+$BG307*'Norm-coeff'!$M$3+$BH307*'Norm-coeff'!$N$3+$BI307*'Norm-coeff'!$O$3</f>
        <v>3.15319116612705</v>
      </c>
      <c r="BQ307" s="54">
        <f>'Norm-coeff'!$C$4+$AX307*'Norm-coeff'!$D$4+$AY307*'Norm-coeff'!$E$4+$AZ307*'Norm-coeff'!$F$4+$BA307*'Norm-coeff'!$G$4+$BB307*'Norm-coeff'!$H$4+$BC307*'Norm-coeff'!$I$4+$BD307*'Norm-coeff'!$J$4+$BE307*'Norm-coeff'!$K$4+$BF307*'Norm-coeff'!$L$4+$BG307*'Norm-coeff'!$M$4+$BH307*'Norm-coeff'!$N$4+$BI307*'Norm-coeff'!$O$4</f>
        <v>1.42115649462768</v>
      </c>
      <c r="BR307" s="54">
        <f>'Norm-coeff'!$C$5+$AX307*'Norm-coeff'!$D$5+$AY307*'Norm-coeff'!$E$5+$AZ307*'Norm-coeff'!$F$5+$BA307*'Norm-coeff'!$G$5+$BB307*'Norm-coeff'!$H$5+$BC307*'Norm-coeff'!$I$5+$BD307*'Norm-coeff'!$J$5+$BE307*'Norm-coeff'!$K$5+$BF307*'Norm-coeff'!$L$5+$BG307*'Norm-coeff'!$M$5+$BH307*'Norm-coeff'!$N$5+$BI307*'Norm-coeff'!$O$5</f>
        <v>1.0553329241296201</v>
      </c>
      <c r="BS307" s="54">
        <f>'Norm-coeff'!$C$6+$AX307*'Norm-coeff'!$D$6+$AY307*'Norm-coeff'!$E$6+$AZ307*'Norm-coeff'!$F$6+$BA307*'Norm-coeff'!$G$6+$BB307*'Norm-coeff'!$H$6+$BC307*'Norm-coeff'!$I$6+$BD307*'Norm-coeff'!$J$6+$BE307*'Norm-coeff'!$K$6+$BF307*'Norm-coeff'!$L$6+$BG307*'Norm-coeff'!$M$6+$BH307*'Norm-coeff'!$N$6+$BI307*'Norm-coeff'!$O$6</f>
        <v>-1.48700885495103E-2</v>
      </c>
      <c r="BT307" s="54">
        <f>'Norm-coeff'!$C$7+$AX307*'Norm-coeff'!$D$7+$AY307*'Norm-coeff'!$E$7+$AZ307*'Norm-coeff'!$F$7+$BA307*'Norm-coeff'!$G$7+$BB307*'Norm-coeff'!$H$7+$BC307*'Norm-coeff'!$I$7+$BD307*'Norm-coeff'!$J$7+$BE307*'Norm-coeff'!$K$7+$BF307*'Norm-coeff'!$L$7+$BG307*'Norm-coeff'!$M$7+$BH307*'Norm-coeff'!$N$7+$BI307*'Norm-coeff'!$O$7</f>
        <v>2.0907583608832998</v>
      </c>
      <c r="BU307" s="54">
        <f>'Norm-coeff'!$C$8+$AX307*'Norm-coeff'!$D$8+$AY307*'Norm-coeff'!$E$8+$AZ307*'Norm-coeff'!$F$8+$BA307*'Norm-coeff'!$G$8+$BB307*'Norm-coeff'!$H$8+$BC307*'Norm-coeff'!$I$8+$BD307*'Norm-coeff'!$J$8+$BE307*'Norm-coeff'!$K$8+$BF307*'Norm-coeff'!$L$8+$BG307*'Norm-coeff'!$M$8+$BH307*'Norm-coeff'!$N$8+$BI307*'Norm-coeff'!$O$8</f>
        <v>0.65894159836244504</v>
      </c>
      <c r="BV307" s="54">
        <f>'Norm-coeff'!$C$9+$AX307*'Norm-coeff'!$D$9+$AY307*'Norm-coeff'!$E$9+$AZ307*'Norm-coeff'!$F$9+$BA307*'Norm-coeff'!$G$9+$BB307*'Norm-coeff'!$H$9+$BC307*'Norm-coeff'!$I$9+$BD307*'Norm-coeff'!$J$9+$BE307*'Norm-coeff'!$K$9+$BF307*'Norm-coeff'!$L$9+$BG307*'Norm-coeff'!$M$9+$BH307*'Norm-coeff'!$N$9+$BI307*'Norm-coeff'!$O$9</f>
        <v>1.48961085014701</v>
      </c>
      <c r="BW307" s="54">
        <f>'Norm-coeff'!$C$10+$AX307*'Norm-coeff'!$D$10+$AY307*'Norm-coeff'!$E$10+$AZ307*'Norm-coeff'!$F$10+$BA307*'Norm-coeff'!$G$10+$BB307*'Norm-coeff'!$H$10+$BC307*'Norm-coeff'!$I$10+$BD307*'Norm-coeff'!$J$10+$BE307*'Norm-coeff'!$K$10+$BF307*'Norm-coeff'!$L$10+$BG307*'Norm-coeff'!$M$10+$BH307*'Norm-coeff'!$N$10+$BI307*'Norm-coeff'!$O$10</f>
        <v>1.42058735749591</v>
      </c>
      <c r="BX307" s="54">
        <f>'Norm-coeff'!$C$11+$AX307*'Norm-coeff'!$D$11+$AY307*'Norm-coeff'!$E$11+$AZ307*'Norm-coeff'!$F$11+$BA307*'Norm-coeff'!$G$11+$BB307*'Norm-coeff'!$H$11+$BC307*'Norm-coeff'!$I$11+$BD307*'Norm-coeff'!$J$11+$BE307*'Norm-coeff'!$K$11+$BF307*'Norm-coeff'!$L$11+$BG307*'Norm-coeff'!$M$11+$BH307*'Norm-coeff'!$N$11+$BI307*'Norm-coeff'!$O$11</f>
        <v>0.221233014421479</v>
      </c>
      <c r="BY307" s="54">
        <f>'Norm-coeff'!$C$12+$AX307*'Norm-coeff'!$D$12+$AY307*'Norm-coeff'!$E$12+$AZ307*'Norm-coeff'!$F$12+$BA307*'Norm-coeff'!$G$12+$BB307*'Norm-coeff'!$H$12+$BC307*'Norm-coeff'!$I$12+$BD307*'Norm-coeff'!$J$12+$BE307*'Norm-coeff'!$K$12+$BF307*'Norm-coeff'!$L$12+$BG307*'Norm-coeff'!$M$12+$BH307*'Norm-coeff'!$N$12+$BI307*'Norm-coeff'!$O$12</f>
        <v>0.283527502056037</v>
      </c>
      <c r="BZ307" s="54">
        <f>'Norm-coeff'!$C$13+$AX307*'Norm-coeff'!$D$13+$AY307*'Norm-coeff'!$E$13+$AZ307*'Norm-coeff'!$F$13+$BA307*'Norm-coeff'!$G$13+$BB307*'Norm-coeff'!$H$13+$BC307*'Norm-coeff'!$I$13+$BD307*'Norm-coeff'!$J$13+$BE307*'Norm-coeff'!$K$13+$BF307*'Norm-coeff'!$L$13+$BG307*'Norm-coeff'!$M$13+$BH307*'Norm-coeff'!$N$13+$BI307*'Norm-coeff'!$O$13</f>
        <v>-4.1864930554451202E-2</v>
      </c>
      <c r="CA307" s="54">
        <f>'Norm-coeff'!$C$14+$AX307*'Norm-coeff'!$D$14+$AY307*'Norm-coeff'!$E$14+$AZ307*'Norm-coeff'!$F$14+$BA307*'Norm-coeff'!$G$14+$BB307*'Norm-coeff'!$H$14+$BC307*'Norm-coeff'!$I$14+$BD307*'Norm-coeff'!$J$14+$BE307*'Norm-coeff'!$K$14+$BF307*'Norm-coeff'!$L$14+$BG307*'Norm-coeff'!$M$14+$BH307*'Norm-coeff'!$N$14+$BI307*'Norm-coeff'!$O$14</f>
        <v>4.2526983164477103</v>
      </c>
      <c r="CC307" s="54">
        <f t="shared" si="1010"/>
        <v>0</v>
      </c>
      <c r="CG307" s="54">
        <f t="shared" si="886"/>
        <v>0</v>
      </c>
      <c r="CH307" s="54">
        <f t="shared" si="864"/>
        <v>0</v>
      </c>
      <c r="CI307" s="54">
        <f t="shared" si="887"/>
        <v>0</v>
      </c>
      <c r="CJ307" s="56">
        <f t="shared" si="888"/>
        <v>0</v>
      </c>
      <c r="CK307" s="54">
        <f t="shared" si="889"/>
        <v>0</v>
      </c>
      <c r="CL307" s="54">
        <f t="shared" si="890"/>
        <v>0</v>
      </c>
      <c r="CM307" s="54">
        <f t="shared" si="891"/>
        <v>0</v>
      </c>
      <c r="CN307" s="54">
        <f t="shared" si="892"/>
        <v>0</v>
      </c>
      <c r="CO307" s="54">
        <f t="shared" si="893"/>
        <v>0</v>
      </c>
      <c r="CP307" s="54">
        <f t="shared" si="894"/>
        <v>0</v>
      </c>
      <c r="CQ307" s="54">
        <f t="shared" si="895"/>
        <v>0</v>
      </c>
      <c r="CR307" s="54">
        <f t="shared" si="896"/>
        <v>0</v>
      </c>
      <c r="CS307" s="54">
        <f t="shared" si="897"/>
        <v>0</v>
      </c>
      <c r="CU307" s="54">
        <f t="shared" si="898"/>
        <v>0</v>
      </c>
      <c r="CV307" s="54">
        <f t="shared" si="899"/>
        <v>0</v>
      </c>
      <c r="CW307" s="54">
        <f t="shared" si="900"/>
        <v>0</v>
      </c>
      <c r="CX307" s="54">
        <f t="shared" si="901"/>
        <v>0</v>
      </c>
      <c r="CZ307" s="54">
        <f t="shared" si="902"/>
        <v>0</v>
      </c>
      <c r="DA307" s="54">
        <f t="shared" si="903"/>
        <v>0</v>
      </c>
      <c r="DB307" s="54">
        <f t="shared" si="904"/>
        <v>0</v>
      </c>
      <c r="DC307" s="54">
        <f t="shared" si="905"/>
        <v>0</v>
      </c>
      <c r="DD307" s="54">
        <f t="shared" si="906"/>
        <v>0</v>
      </c>
      <c r="DE307" s="54">
        <f t="shared" si="907"/>
        <v>0</v>
      </c>
      <c r="DF307" s="54">
        <f t="shared" si="908"/>
        <v>0</v>
      </c>
      <c r="DG307" s="54">
        <f t="shared" si="909"/>
        <v>2</v>
      </c>
      <c r="DH307" s="71">
        <f t="shared" si="910"/>
        <v>0</v>
      </c>
      <c r="DI307" s="71">
        <f t="shared" si="911"/>
        <v>0</v>
      </c>
      <c r="DJ307" s="54">
        <f t="shared" si="912"/>
        <v>0</v>
      </c>
      <c r="DK307" s="54">
        <f t="shared" si="913"/>
        <v>2</v>
      </c>
      <c r="DL307" s="4">
        <f t="shared" si="838"/>
        <v>0</v>
      </c>
      <c r="DM307" s="3">
        <f t="shared" si="914"/>
        <v>0</v>
      </c>
      <c r="DN307" s="3">
        <f t="shared" si="915"/>
        <v>0</v>
      </c>
      <c r="DO307" s="4" t="e">
        <f t="shared" si="916"/>
        <v>#DIV/0!</v>
      </c>
      <c r="DP307" s="57"/>
      <c r="DQ307" s="57"/>
      <c r="DR307" s="56">
        <f t="shared" si="839"/>
        <v>2</v>
      </c>
      <c r="DS307" s="56">
        <f t="shared" si="840"/>
        <v>0</v>
      </c>
      <c r="DT307" s="38">
        <f t="shared" si="841"/>
        <v>0</v>
      </c>
      <c r="DU307" s="38">
        <f t="shared" si="917"/>
        <v>2</v>
      </c>
      <c r="DV307" s="38">
        <f t="shared" si="842"/>
        <v>0</v>
      </c>
      <c r="DW307" s="39">
        <f t="shared" si="843"/>
        <v>0</v>
      </c>
      <c r="DX307" s="39">
        <f t="shared" si="844"/>
        <v>0</v>
      </c>
      <c r="DY307" s="39">
        <f t="shared" si="845"/>
        <v>0</v>
      </c>
      <c r="DZ307" s="39">
        <f t="shared" si="846"/>
        <v>0</v>
      </c>
      <c r="EA307" s="39">
        <f t="shared" si="847"/>
        <v>0</v>
      </c>
      <c r="EB307" s="37" t="e">
        <f t="shared" si="918"/>
        <v>#DIV/0!</v>
      </c>
      <c r="EC307" s="37" t="e">
        <f t="shared" si="919"/>
        <v>#DIV/0!</v>
      </c>
      <c r="ED307" s="37" t="e">
        <f t="shared" si="920"/>
        <v>#DIV/0!</v>
      </c>
      <c r="EE307" s="37" t="e">
        <f t="shared" si="921"/>
        <v>#DIV/0!</v>
      </c>
      <c r="EF307" s="39" t="e">
        <f t="shared" si="922"/>
        <v>#DIV/0!</v>
      </c>
      <c r="EG307" s="37" t="e">
        <f t="shared" si="923"/>
        <v>#DIV/0!</v>
      </c>
      <c r="EH307" s="37" t="e">
        <f t="shared" si="924"/>
        <v>#DIV/0!</v>
      </c>
      <c r="EI307" s="11" t="b">
        <f t="shared" si="925"/>
        <v>1</v>
      </c>
      <c r="EJ307" s="11" t="b">
        <f t="shared" si="926"/>
        <v>0</v>
      </c>
      <c r="EK307" s="39" t="e">
        <f t="shared" si="927"/>
        <v>#DIV/0!</v>
      </c>
      <c r="EL307" s="39" t="e">
        <f t="shared" si="928"/>
        <v>#DIV/0!</v>
      </c>
      <c r="EM307" s="39" t="e">
        <f t="shared" si="929"/>
        <v>#DIV/0!</v>
      </c>
      <c r="EN307" s="39" t="e">
        <f t="shared" si="930"/>
        <v>#DIV/0!</v>
      </c>
      <c r="EO307" s="39" t="e">
        <f t="shared" si="931"/>
        <v>#DIV/0!</v>
      </c>
      <c r="EP307" s="39" t="e">
        <f t="shared" si="932"/>
        <v>#DIV/0!</v>
      </c>
      <c r="EQ307" s="39" t="e">
        <f t="shared" si="933"/>
        <v>#DIV/0!</v>
      </c>
      <c r="ER307" s="39" t="e">
        <f t="shared" si="934"/>
        <v>#DIV/0!</v>
      </c>
      <c r="ES307" s="58" t="str">
        <f t="shared" si="935"/>
        <v>(OH,F,Cl)-dominate amphibole</v>
      </c>
      <c r="ET307" s="58" t="e">
        <f t="shared" si="936"/>
        <v>#N/A</v>
      </c>
      <c r="EU307" s="56">
        <f t="shared" si="848"/>
        <v>0</v>
      </c>
      <c r="EV307" s="56">
        <f t="shared" si="849"/>
        <v>0</v>
      </c>
      <c r="EW307" s="56">
        <f t="shared" si="850"/>
        <v>0</v>
      </c>
      <c r="EX307" s="56">
        <f t="shared" si="851"/>
        <v>0</v>
      </c>
      <c r="EY307" s="56">
        <f t="shared" si="852"/>
        <v>0</v>
      </c>
      <c r="EZ307" s="56">
        <f t="shared" si="853"/>
        <v>0</v>
      </c>
      <c r="FA307" s="39">
        <f t="shared" si="854"/>
        <v>0</v>
      </c>
      <c r="FB307" s="39">
        <f t="shared" si="855"/>
        <v>0</v>
      </c>
      <c r="FC307" s="54">
        <f t="shared" si="856"/>
        <v>0</v>
      </c>
      <c r="FD307" s="54">
        <f t="shared" si="857"/>
        <v>0</v>
      </c>
      <c r="FE307" s="39">
        <f t="shared" si="858"/>
        <v>0</v>
      </c>
      <c r="FF307" s="54">
        <f t="shared" si="859"/>
        <v>0</v>
      </c>
      <c r="FG307" s="39">
        <f t="shared" si="860"/>
        <v>0</v>
      </c>
      <c r="FH307" s="39">
        <f t="shared" si="937"/>
        <v>0</v>
      </c>
      <c r="FI307" s="39">
        <f t="shared" si="938"/>
        <v>0</v>
      </c>
      <c r="FJ307" s="39">
        <f t="shared" si="939"/>
        <v>0</v>
      </c>
      <c r="FK307" s="39" t="e">
        <f t="shared" si="940"/>
        <v>#DIV/0!</v>
      </c>
      <c r="FL307" s="39" t="e">
        <f t="shared" si="941"/>
        <v>#DIV/0!</v>
      </c>
      <c r="FM307" s="39" t="e">
        <f t="shared" si="942"/>
        <v>#DIV/0!</v>
      </c>
      <c r="FN307" s="39">
        <f t="shared" si="943"/>
        <v>1</v>
      </c>
      <c r="FO307" s="39">
        <f t="shared" si="861"/>
        <v>0</v>
      </c>
      <c r="FP307" s="39">
        <f t="shared" si="862"/>
        <v>0</v>
      </c>
      <c r="FQ307" s="39">
        <f t="shared" si="863"/>
        <v>0</v>
      </c>
      <c r="FR307" s="39">
        <f t="shared" si="944"/>
        <v>0</v>
      </c>
      <c r="FS307" s="39">
        <f t="shared" si="945"/>
        <v>0</v>
      </c>
      <c r="FU307" s="39" t="e">
        <f t="shared" si="946"/>
        <v>#DIV/0!</v>
      </c>
      <c r="FV307" s="39" t="e">
        <f t="shared" si="947"/>
        <v>#DIV/0!</v>
      </c>
      <c r="FW307" s="39" t="e">
        <f t="shared" si="948"/>
        <v>#DIV/0!</v>
      </c>
      <c r="FY307" s="39" t="e">
        <f t="shared" si="949"/>
        <v>#DIV/0!</v>
      </c>
      <c r="FZ307" s="39" t="e">
        <f t="shared" si="950"/>
        <v>#DIV/0!</v>
      </c>
      <c r="GA307" s="39" t="e">
        <f t="shared" si="951"/>
        <v>#DIV/0!</v>
      </c>
      <c r="GB307" s="39" t="e">
        <f t="shared" si="952"/>
        <v>#DIV/0!</v>
      </c>
      <c r="GC307" s="39" t="e">
        <f t="shared" si="953"/>
        <v>#DIV/0!</v>
      </c>
      <c r="GD307" s="39" t="e">
        <f t="shared" si="954"/>
        <v>#DIV/0!</v>
      </c>
      <c r="GE307" s="39" t="e">
        <f t="shared" si="955"/>
        <v>#DIV/0!</v>
      </c>
      <c r="GF307" s="39" t="e">
        <f t="shared" si="956"/>
        <v>#DIV/0!</v>
      </c>
      <c r="GG307" s="39" t="e">
        <f t="shared" si="957"/>
        <v>#DIV/0!</v>
      </c>
      <c r="GH307" s="39" t="e">
        <f t="shared" si="958"/>
        <v>#DIV/0!</v>
      </c>
      <c r="GI307" s="39"/>
      <c r="GJ307" s="39" t="e">
        <f t="shared" si="959"/>
        <v>#DIV/0!</v>
      </c>
      <c r="GK307" s="39" t="e">
        <f t="shared" si="960"/>
        <v>#DIV/0!</v>
      </c>
      <c r="GL307" s="39" t="e">
        <f t="shared" si="961"/>
        <v>#DIV/0!</v>
      </c>
      <c r="GM307" s="39" t="e">
        <f t="shared" si="962"/>
        <v>#DIV/0!</v>
      </c>
      <c r="GN307" s="39" t="e">
        <f t="shared" si="963"/>
        <v>#DIV/0!</v>
      </c>
      <c r="GO307" s="57"/>
      <c r="GP307" s="57" t="e">
        <f t="shared" si="964"/>
        <v>#DIV/0!</v>
      </c>
      <c r="GQ307" s="59" t="e">
        <f t="shared" si="965"/>
        <v>#DIV/0!</v>
      </c>
      <c r="GR307" s="41" t="e">
        <f t="shared" si="966"/>
        <v>#DIV/0!</v>
      </c>
      <c r="GS307" s="57" t="e">
        <f t="shared" si="967"/>
        <v>#DIV/0!</v>
      </c>
      <c r="GT307" s="57" t="e">
        <f t="shared" si="968"/>
        <v>#DIV/0!</v>
      </c>
      <c r="GU307" s="57" t="e">
        <f t="shared" si="969"/>
        <v>#DIV/0!</v>
      </c>
      <c r="GV307" s="57"/>
      <c r="GW307" s="42" t="e">
        <f t="shared" si="970"/>
        <v>#DIV/0!</v>
      </c>
      <c r="GX307" s="42" t="e">
        <f t="shared" si="971"/>
        <v>#DIV/0!</v>
      </c>
      <c r="GY307" s="42" t="e">
        <f t="shared" si="972"/>
        <v>#DIV/0!</v>
      </c>
      <c r="GZ307" s="57"/>
      <c r="HA307" s="2" t="e">
        <f t="shared" si="973"/>
        <v>#DIV/0!</v>
      </c>
      <c r="HB307" s="2" t="e">
        <f t="shared" si="974"/>
        <v>#DIV/0!</v>
      </c>
      <c r="HC307" s="2" t="e">
        <f t="shared" si="975"/>
        <v>#DIV/0!</v>
      </c>
      <c r="HD307" s="2" t="e">
        <f t="shared" si="976"/>
        <v>#DIV/0!</v>
      </c>
      <c r="HE307" s="2" t="e">
        <f t="shared" si="977"/>
        <v>#DIV/0!</v>
      </c>
      <c r="HF307" s="2" t="e">
        <f t="shared" si="978"/>
        <v>#DIV/0!</v>
      </c>
      <c r="HG307" s="2" t="e">
        <f t="shared" si="979"/>
        <v>#DIV/0!</v>
      </c>
      <c r="HH307" s="2" t="e">
        <f t="shared" si="980"/>
        <v>#DIV/0!</v>
      </c>
      <c r="HI307" s="2" t="e">
        <f t="shared" si="981"/>
        <v>#DIV/0!</v>
      </c>
      <c r="HJ307" s="11" t="e">
        <f t="shared" si="982"/>
        <v>#DIV/0!</v>
      </c>
      <c r="HK307" s="60" t="e">
        <f t="shared" si="983"/>
        <v>#DIV/0!</v>
      </c>
      <c r="HL307" s="57"/>
      <c r="HM307" s="57" t="e">
        <f t="shared" si="984"/>
        <v>#DIV/0!</v>
      </c>
      <c r="HN307" s="57" t="e">
        <f t="shared" si="985"/>
        <v>#DIV/0!</v>
      </c>
      <c r="HO307" s="57" t="e">
        <f t="shared" si="986"/>
        <v>#DIV/0!</v>
      </c>
      <c r="HP307" s="57" t="e">
        <f t="shared" si="987"/>
        <v>#DIV/0!</v>
      </c>
      <c r="HQ307" s="57" t="e">
        <f t="shared" si="988"/>
        <v>#DIV/0!</v>
      </c>
      <c r="HR307" s="57"/>
      <c r="HS307" s="57" t="e">
        <f t="shared" si="989"/>
        <v>#DIV/0!</v>
      </c>
      <c r="HT307" s="57" t="e">
        <f t="shared" si="990"/>
        <v>#DIV/0!</v>
      </c>
      <c r="HU307" s="57" t="e">
        <f t="shared" si="991"/>
        <v>#DIV/0!</v>
      </c>
      <c r="HV307" s="57" t="e">
        <f t="shared" si="992"/>
        <v>#DIV/0!</v>
      </c>
      <c r="HW307" s="57" t="e">
        <f t="shared" si="993"/>
        <v>#DIV/0!</v>
      </c>
      <c r="HX307" s="57"/>
      <c r="HY307" s="57" t="e">
        <f t="shared" si="994"/>
        <v>#DIV/0!</v>
      </c>
      <c r="HZ307" s="57" t="e">
        <f t="shared" si="995"/>
        <v>#DIV/0!</v>
      </c>
      <c r="IA307" s="57"/>
      <c r="IB307" s="61">
        <f t="shared" si="996"/>
        <v>0</v>
      </c>
      <c r="IC307" s="57" t="str">
        <f t="shared" si="997"/>
        <v/>
      </c>
      <c r="ID307" s="42"/>
      <c r="IE307" s="2" t="str">
        <f t="shared" si="998"/>
        <v/>
      </c>
      <c r="IF307" s="60" t="e">
        <f t="shared" si="999"/>
        <v>#DIV/0!</v>
      </c>
      <c r="IG307" s="60" t="str">
        <f t="shared" si="1000"/>
        <v/>
      </c>
      <c r="IH307" s="60" t="str">
        <f t="shared" si="1001"/>
        <v>zinco-</v>
      </c>
      <c r="II307" s="60" t="str">
        <f t="shared" si="1002"/>
        <v>mangano-</v>
      </c>
      <c r="IJ307" s="60" t="e">
        <f t="shared" si="1003"/>
        <v>#DIV/0!</v>
      </c>
      <c r="IK307" s="60" t="e">
        <f t="shared" si="1004"/>
        <v>#DIV/0!</v>
      </c>
      <c r="IL307" s="60" t="e">
        <f t="shared" si="1005"/>
        <v>#DIV/0!</v>
      </c>
      <c r="IM307" s="60" t="e">
        <f t="shared" si="1006"/>
        <v>#DIV/0!</v>
      </c>
      <c r="IN307" s="60" t="str">
        <f t="shared" si="1007"/>
        <v/>
      </c>
      <c r="IO307" s="60" t="str">
        <f t="shared" si="1008"/>
        <v/>
      </c>
      <c r="IP307" s="57"/>
      <c r="IQ307" s="57" t="str">
        <f t="shared" si="1009"/>
        <v>ERROR!!</v>
      </c>
    </row>
    <row r="308" spans="24:251">
      <c r="X308" s="29">
        <f t="shared" si="865"/>
        <v>0</v>
      </c>
      <c r="Y308" s="29">
        <f t="shared" si="866"/>
        <v>0</v>
      </c>
      <c r="Z308" s="29" t="e">
        <f t="shared" si="867"/>
        <v>#DIV/0!</v>
      </c>
      <c r="AA308" s="29" t="e">
        <f t="shared" si="868"/>
        <v>#DIV/0!</v>
      </c>
      <c r="AB308" s="29" t="e">
        <f t="shared" si="869"/>
        <v>#DIV/0!</v>
      </c>
      <c r="AC308" s="29" t="e">
        <f t="shared" si="870"/>
        <v>#DIV/0!</v>
      </c>
      <c r="AF308" s="23">
        <v>60.084299999999999</v>
      </c>
      <c r="AG308" s="23">
        <v>79.878799999999998</v>
      </c>
      <c r="AH308" s="23">
        <v>101.96120000000001</v>
      </c>
      <c r="AI308" s="23">
        <v>151.99039999999999</v>
      </c>
      <c r="AJ308" s="23">
        <v>159.69</v>
      </c>
      <c r="AK308" s="23">
        <v>71.846400000000003</v>
      </c>
      <c r="AL308" s="23">
        <v>70.9375</v>
      </c>
      <c r="AM308" s="23">
        <v>40.304400000000001</v>
      </c>
      <c r="AN308" s="23">
        <v>56.077399999999997</v>
      </c>
      <c r="AO308" s="23">
        <v>61.978999999999999</v>
      </c>
      <c r="AP308" s="23">
        <v>94.195999999999998</v>
      </c>
      <c r="AQ308" s="23">
        <v>18.998000000000001</v>
      </c>
      <c r="AR308" s="23">
        <v>35.450000000000003</v>
      </c>
      <c r="AS308" s="23">
        <v>29.88</v>
      </c>
      <c r="AT308" s="23">
        <v>74.691999999999993</v>
      </c>
      <c r="AU308" s="23">
        <v>81.39</v>
      </c>
      <c r="AX308" s="54">
        <f t="shared" si="871"/>
        <v>0</v>
      </c>
      <c r="AY308" s="54">
        <f t="shared" si="872"/>
        <v>0</v>
      </c>
      <c r="AZ308" s="54">
        <f t="shared" si="873"/>
        <v>0</v>
      </c>
      <c r="BA308" s="54">
        <f t="shared" si="874"/>
        <v>0</v>
      </c>
      <c r="BB308" s="54">
        <f t="shared" si="875"/>
        <v>0</v>
      </c>
      <c r="BC308" s="54">
        <f t="shared" si="876"/>
        <v>0</v>
      </c>
      <c r="BD308" s="54">
        <f t="shared" si="877"/>
        <v>0</v>
      </c>
      <c r="BE308" s="54">
        <f t="shared" si="878"/>
        <v>0</v>
      </c>
      <c r="BF308" s="54">
        <f t="shared" si="879"/>
        <v>0</v>
      </c>
      <c r="BG308" s="54">
        <f t="shared" si="880"/>
        <v>0</v>
      </c>
      <c r="BH308" s="54">
        <f t="shared" si="881"/>
        <v>0</v>
      </c>
      <c r="BI308" s="54">
        <f t="shared" si="882"/>
        <v>0</v>
      </c>
      <c r="BJ308" s="54">
        <f t="shared" si="883"/>
        <v>0</v>
      </c>
      <c r="BK308" s="54">
        <f t="shared" si="884"/>
        <v>0</v>
      </c>
      <c r="BL308" s="54">
        <f t="shared" si="885"/>
        <v>0</v>
      </c>
      <c r="BM308" s="42"/>
      <c r="BO308" s="54">
        <f>'Norm-coeff'!$C$2+$AX308*'Norm-coeff'!$D$2+$AY308*'Norm-coeff'!$E$2+$AZ308*'Norm-coeff'!$F$2+$BA308*'Norm-coeff'!$G$2+$BB308*'Norm-coeff'!$H$2+$BC308*'Norm-coeff'!$I$2+$BD308*'Norm-coeff'!$J$2+$BE308*'Norm-coeff'!$K$2+$BF308*'Norm-coeff'!$L$2+$BG308*'Norm-coeff'!$M$2+$BH308*'Norm-coeff'!$N$2+$BI308*'Norm-coeff'!$O$2</f>
        <v>5.4045421474420303</v>
      </c>
      <c r="BP308" s="54">
        <f>'Norm-coeff'!$C$3+$AX308*'Norm-coeff'!$D$3+$AY308*'Norm-coeff'!$E$3+$AZ308*'Norm-coeff'!$F$3+$BA308*'Norm-coeff'!$G$3+$BB308*'Norm-coeff'!$H$3+$BC308*'Norm-coeff'!$I$3+$BD308*'Norm-coeff'!$J$3+$BE308*'Norm-coeff'!$K$3+$BF308*'Norm-coeff'!$L$3+$BG308*'Norm-coeff'!$M$3+$BH308*'Norm-coeff'!$N$3+$BI308*'Norm-coeff'!$O$3</f>
        <v>3.15319116612705</v>
      </c>
      <c r="BQ308" s="54">
        <f>'Norm-coeff'!$C$4+$AX308*'Norm-coeff'!$D$4+$AY308*'Norm-coeff'!$E$4+$AZ308*'Norm-coeff'!$F$4+$BA308*'Norm-coeff'!$G$4+$BB308*'Norm-coeff'!$H$4+$BC308*'Norm-coeff'!$I$4+$BD308*'Norm-coeff'!$J$4+$BE308*'Norm-coeff'!$K$4+$BF308*'Norm-coeff'!$L$4+$BG308*'Norm-coeff'!$M$4+$BH308*'Norm-coeff'!$N$4+$BI308*'Norm-coeff'!$O$4</f>
        <v>1.42115649462768</v>
      </c>
      <c r="BR308" s="54">
        <f>'Norm-coeff'!$C$5+$AX308*'Norm-coeff'!$D$5+$AY308*'Norm-coeff'!$E$5+$AZ308*'Norm-coeff'!$F$5+$BA308*'Norm-coeff'!$G$5+$BB308*'Norm-coeff'!$H$5+$BC308*'Norm-coeff'!$I$5+$BD308*'Norm-coeff'!$J$5+$BE308*'Norm-coeff'!$K$5+$BF308*'Norm-coeff'!$L$5+$BG308*'Norm-coeff'!$M$5+$BH308*'Norm-coeff'!$N$5+$BI308*'Norm-coeff'!$O$5</f>
        <v>1.0553329241296201</v>
      </c>
      <c r="BS308" s="54">
        <f>'Norm-coeff'!$C$6+$AX308*'Norm-coeff'!$D$6+$AY308*'Norm-coeff'!$E$6+$AZ308*'Norm-coeff'!$F$6+$BA308*'Norm-coeff'!$G$6+$BB308*'Norm-coeff'!$H$6+$BC308*'Norm-coeff'!$I$6+$BD308*'Norm-coeff'!$J$6+$BE308*'Norm-coeff'!$K$6+$BF308*'Norm-coeff'!$L$6+$BG308*'Norm-coeff'!$M$6+$BH308*'Norm-coeff'!$N$6+$BI308*'Norm-coeff'!$O$6</f>
        <v>-1.48700885495103E-2</v>
      </c>
      <c r="BT308" s="54">
        <f>'Norm-coeff'!$C$7+$AX308*'Norm-coeff'!$D$7+$AY308*'Norm-coeff'!$E$7+$AZ308*'Norm-coeff'!$F$7+$BA308*'Norm-coeff'!$G$7+$BB308*'Norm-coeff'!$H$7+$BC308*'Norm-coeff'!$I$7+$BD308*'Norm-coeff'!$J$7+$BE308*'Norm-coeff'!$K$7+$BF308*'Norm-coeff'!$L$7+$BG308*'Norm-coeff'!$M$7+$BH308*'Norm-coeff'!$N$7+$BI308*'Norm-coeff'!$O$7</f>
        <v>2.0907583608832998</v>
      </c>
      <c r="BU308" s="54">
        <f>'Norm-coeff'!$C$8+$AX308*'Norm-coeff'!$D$8+$AY308*'Norm-coeff'!$E$8+$AZ308*'Norm-coeff'!$F$8+$BA308*'Norm-coeff'!$G$8+$BB308*'Norm-coeff'!$H$8+$BC308*'Norm-coeff'!$I$8+$BD308*'Norm-coeff'!$J$8+$BE308*'Norm-coeff'!$K$8+$BF308*'Norm-coeff'!$L$8+$BG308*'Norm-coeff'!$M$8+$BH308*'Norm-coeff'!$N$8+$BI308*'Norm-coeff'!$O$8</f>
        <v>0.65894159836244504</v>
      </c>
      <c r="BV308" s="54">
        <f>'Norm-coeff'!$C$9+$AX308*'Norm-coeff'!$D$9+$AY308*'Norm-coeff'!$E$9+$AZ308*'Norm-coeff'!$F$9+$BA308*'Norm-coeff'!$G$9+$BB308*'Norm-coeff'!$H$9+$BC308*'Norm-coeff'!$I$9+$BD308*'Norm-coeff'!$J$9+$BE308*'Norm-coeff'!$K$9+$BF308*'Norm-coeff'!$L$9+$BG308*'Norm-coeff'!$M$9+$BH308*'Norm-coeff'!$N$9+$BI308*'Norm-coeff'!$O$9</f>
        <v>1.48961085014701</v>
      </c>
      <c r="BW308" s="54">
        <f>'Norm-coeff'!$C$10+$AX308*'Norm-coeff'!$D$10+$AY308*'Norm-coeff'!$E$10+$AZ308*'Norm-coeff'!$F$10+$BA308*'Norm-coeff'!$G$10+$BB308*'Norm-coeff'!$H$10+$BC308*'Norm-coeff'!$I$10+$BD308*'Norm-coeff'!$J$10+$BE308*'Norm-coeff'!$K$10+$BF308*'Norm-coeff'!$L$10+$BG308*'Norm-coeff'!$M$10+$BH308*'Norm-coeff'!$N$10+$BI308*'Norm-coeff'!$O$10</f>
        <v>1.42058735749591</v>
      </c>
      <c r="BX308" s="54">
        <f>'Norm-coeff'!$C$11+$AX308*'Norm-coeff'!$D$11+$AY308*'Norm-coeff'!$E$11+$AZ308*'Norm-coeff'!$F$11+$BA308*'Norm-coeff'!$G$11+$BB308*'Norm-coeff'!$H$11+$BC308*'Norm-coeff'!$I$11+$BD308*'Norm-coeff'!$J$11+$BE308*'Norm-coeff'!$K$11+$BF308*'Norm-coeff'!$L$11+$BG308*'Norm-coeff'!$M$11+$BH308*'Norm-coeff'!$N$11+$BI308*'Norm-coeff'!$O$11</f>
        <v>0.221233014421479</v>
      </c>
      <c r="BY308" s="54">
        <f>'Norm-coeff'!$C$12+$AX308*'Norm-coeff'!$D$12+$AY308*'Norm-coeff'!$E$12+$AZ308*'Norm-coeff'!$F$12+$BA308*'Norm-coeff'!$G$12+$BB308*'Norm-coeff'!$H$12+$BC308*'Norm-coeff'!$I$12+$BD308*'Norm-coeff'!$J$12+$BE308*'Norm-coeff'!$K$12+$BF308*'Norm-coeff'!$L$12+$BG308*'Norm-coeff'!$M$12+$BH308*'Norm-coeff'!$N$12+$BI308*'Norm-coeff'!$O$12</f>
        <v>0.283527502056037</v>
      </c>
      <c r="BZ308" s="54">
        <f>'Norm-coeff'!$C$13+$AX308*'Norm-coeff'!$D$13+$AY308*'Norm-coeff'!$E$13+$AZ308*'Norm-coeff'!$F$13+$BA308*'Norm-coeff'!$G$13+$BB308*'Norm-coeff'!$H$13+$BC308*'Norm-coeff'!$I$13+$BD308*'Norm-coeff'!$J$13+$BE308*'Norm-coeff'!$K$13+$BF308*'Norm-coeff'!$L$13+$BG308*'Norm-coeff'!$M$13+$BH308*'Norm-coeff'!$N$13+$BI308*'Norm-coeff'!$O$13</f>
        <v>-4.1864930554451202E-2</v>
      </c>
      <c r="CA308" s="54">
        <f>'Norm-coeff'!$C$14+$AX308*'Norm-coeff'!$D$14+$AY308*'Norm-coeff'!$E$14+$AZ308*'Norm-coeff'!$F$14+$BA308*'Norm-coeff'!$G$14+$BB308*'Norm-coeff'!$H$14+$BC308*'Norm-coeff'!$I$14+$BD308*'Norm-coeff'!$J$14+$BE308*'Norm-coeff'!$K$14+$BF308*'Norm-coeff'!$L$14+$BG308*'Norm-coeff'!$M$14+$BH308*'Norm-coeff'!$N$14+$BI308*'Norm-coeff'!$O$14</f>
        <v>4.2526983164477103</v>
      </c>
      <c r="CC308" s="54">
        <f t="shared" si="1010"/>
        <v>0</v>
      </c>
      <c r="CG308" s="54">
        <f t="shared" si="886"/>
        <v>0</v>
      </c>
      <c r="CH308" s="54">
        <f t="shared" si="864"/>
        <v>0</v>
      </c>
      <c r="CI308" s="54">
        <f t="shared" si="887"/>
        <v>0</v>
      </c>
      <c r="CJ308" s="56">
        <f t="shared" si="888"/>
        <v>0</v>
      </c>
      <c r="CK308" s="54">
        <f t="shared" si="889"/>
        <v>0</v>
      </c>
      <c r="CL308" s="54">
        <f t="shared" si="890"/>
        <v>0</v>
      </c>
      <c r="CM308" s="54">
        <f t="shared" si="891"/>
        <v>0</v>
      </c>
      <c r="CN308" s="54">
        <f t="shared" si="892"/>
        <v>0</v>
      </c>
      <c r="CO308" s="54">
        <f t="shared" si="893"/>
        <v>0</v>
      </c>
      <c r="CP308" s="54">
        <f t="shared" si="894"/>
        <v>0</v>
      </c>
      <c r="CQ308" s="54">
        <f t="shared" si="895"/>
        <v>0</v>
      </c>
      <c r="CR308" s="54">
        <f t="shared" si="896"/>
        <v>0</v>
      </c>
      <c r="CS308" s="54">
        <f t="shared" si="897"/>
        <v>0</v>
      </c>
      <c r="CU308" s="54">
        <f t="shared" si="898"/>
        <v>0</v>
      </c>
      <c r="CV308" s="54">
        <f t="shared" si="899"/>
        <v>0</v>
      </c>
      <c r="CW308" s="54">
        <f t="shared" si="900"/>
        <v>0</v>
      </c>
      <c r="CX308" s="54">
        <f t="shared" si="901"/>
        <v>0</v>
      </c>
      <c r="CZ308" s="54">
        <f t="shared" si="902"/>
        <v>0</v>
      </c>
      <c r="DA308" s="54">
        <f t="shared" si="903"/>
        <v>0</v>
      </c>
      <c r="DB308" s="54">
        <f t="shared" si="904"/>
        <v>0</v>
      </c>
      <c r="DC308" s="54">
        <f t="shared" si="905"/>
        <v>0</v>
      </c>
      <c r="DD308" s="54">
        <f t="shared" si="906"/>
        <v>0</v>
      </c>
      <c r="DE308" s="54">
        <f t="shared" si="907"/>
        <v>0</v>
      </c>
      <c r="DF308" s="54">
        <f t="shared" si="908"/>
        <v>0</v>
      </c>
      <c r="DG308" s="54">
        <f t="shared" si="909"/>
        <v>2</v>
      </c>
      <c r="DH308" s="71">
        <f t="shared" si="910"/>
        <v>0</v>
      </c>
      <c r="DI308" s="71">
        <f t="shared" si="911"/>
        <v>0</v>
      </c>
      <c r="DJ308" s="54">
        <f t="shared" si="912"/>
        <v>0</v>
      </c>
      <c r="DK308" s="54">
        <f t="shared" si="913"/>
        <v>2</v>
      </c>
      <c r="DL308" s="4">
        <f t="shared" si="838"/>
        <v>0</v>
      </c>
      <c r="DM308" s="3">
        <f t="shared" si="914"/>
        <v>0</v>
      </c>
      <c r="DN308" s="3">
        <f t="shared" si="915"/>
        <v>0</v>
      </c>
      <c r="DO308" s="4" t="e">
        <f t="shared" si="916"/>
        <v>#DIV/0!</v>
      </c>
      <c r="DP308" s="57"/>
      <c r="DQ308" s="57"/>
      <c r="DR308" s="56">
        <f t="shared" si="839"/>
        <v>2</v>
      </c>
      <c r="DS308" s="56">
        <f t="shared" si="840"/>
        <v>0</v>
      </c>
      <c r="DT308" s="38">
        <f t="shared" si="841"/>
        <v>0</v>
      </c>
      <c r="DU308" s="38">
        <f t="shared" si="917"/>
        <v>2</v>
      </c>
      <c r="DV308" s="38">
        <f t="shared" si="842"/>
        <v>0</v>
      </c>
      <c r="DW308" s="39">
        <f t="shared" si="843"/>
        <v>0</v>
      </c>
      <c r="DX308" s="39">
        <f t="shared" si="844"/>
        <v>0</v>
      </c>
      <c r="DY308" s="39">
        <f t="shared" si="845"/>
        <v>0</v>
      </c>
      <c r="DZ308" s="39">
        <f t="shared" si="846"/>
        <v>0</v>
      </c>
      <c r="EA308" s="39">
        <f t="shared" si="847"/>
        <v>0</v>
      </c>
      <c r="EB308" s="37" t="e">
        <f t="shared" si="918"/>
        <v>#DIV/0!</v>
      </c>
      <c r="EC308" s="37" t="e">
        <f t="shared" si="919"/>
        <v>#DIV/0!</v>
      </c>
      <c r="ED308" s="37" t="e">
        <f t="shared" si="920"/>
        <v>#DIV/0!</v>
      </c>
      <c r="EE308" s="37" t="e">
        <f t="shared" si="921"/>
        <v>#DIV/0!</v>
      </c>
      <c r="EF308" s="39" t="e">
        <f t="shared" si="922"/>
        <v>#DIV/0!</v>
      </c>
      <c r="EG308" s="37" t="e">
        <f t="shared" si="923"/>
        <v>#DIV/0!</v>
      </c>
      <c r="EH308" s="37" t="e">
        <f t="shared" si="924"/>
        <v>#DIV/0!</v>
      </c>
      <c r="EI308" s="11" t="b">
        <f t="shared" si="925"/>
        <v>1</v>
      </c>
      <c r="EJ308" s="11" t="b">
        <f t="shared" si="926"/>
        <v>0</v>
      </c>
      <c r="EK308" s="39" t="e">
        <f t="shared" si="927"/>
        <v>#DIV/0!</v>
      </c>
      <c r="EL308" s="39" t="e">
        <f t="shared" si="928"/>
        <v>#DIV/0!</v>
      </c>
      <c r="EM308" s="39" t="e">
        <f t="shared" si="929"/>
        <v>#DIV/0!</v>
      </c>
      <c r="EN308" s="39" t="e">
        <f t="shared" si="930"/>
        <v>#DIV/0!</v>
      </c>
      <c r="EO308" s="39" t="e">
        <f t="shared" si="931"/>
        <v>#DIV/0!</v>
      </c>
      <c r="EP308" s="39" t="e">
        <f t="shared" si="932"/>
        <v>#DIV/0!</v>
      </c>
      <c r="EQ308" s="39" t="e">
        <f t="shared" si="933"/>
        <v>#DIV/0!</v>
      </c>
      <c r="ER308" s="39" t="e">
        <f t="shared" si="934"/>
        <v>#DIV/0!</v>
      </c>
      <c r="ES308" s="58" t="str">
        <f t="shared" si="935"/>
        <v>(OH,F,Cl)-dominate amphibole</v>
      </c>
      <c r="ET308" s="58" t="e">
        <f t="shared" si="936"/>
        <v>#N/A</v>
      </c>
      <c r="EU308" s="56">
        <f t="shared" si="848"/>
        <v>0</v>
      </c>
      <c r="EV308" s="56">
        <f t="shared" si="849"/>
        <v>0</v>
      </c>
      <c r="EW308" s="56">
        <f t="shared" si="850"/>
        <v>0</v>
      </c>
      <c r="EX308" s="56">
        <f t="shared" si="851"/>
        <v>0</v>
      </c>
      <c r="EY308" s="56">
        <f t="shared" si="852"/>
        <v>0</v>
      </c>
      <c r="EZ308" s="56">
        <f t="shared" si="853"/>
        <v>0</v>
      </c>
      <c r="FA308" s="39">
        <f t="shared" si="854"/>
        <v>0</v>
      </c>
      <c r="FB308" s="39">
        <f t="shared" si="855"/>
        <v>0</v>
      </c>
      <c r="FC308" s="54">
        <f t="shared" si="856"/>
        <v>0</v>
      </c>
      <c r="FD308" s="54">
        <f t="shared" si="857"/>
        <v>0</v>
      </c>
      <c r="FE308" s="39">
        <f t="shared" si="858"/>
        <v>0</v>
      </c>
      <c r="FF308" s="54">
        <f t="shared" si="859"/>
        <v>0</v>
      </c>
      <c r="FG308" s="39">
        <f t="shared" si="860"/>
        <v>0</v>
      </c>
      <c r="FH308" s="39">
        <f t="shared" si="937"/>
        <v>0</v>
      </c>
      <c r="FI308" s="39">
        <f t="shared" si="938"/>
        <v>0</v>
      </c>
      <c r="FJ308" s="39">
        <f t="shared" si="939"/>
        <v>0</v>
      </c>
      <c r="FK308" s="39" t="e">
        <f t="shared" si="940"/>
        <v>#DIV/0!</v>
      </c>
      <c r="FL308" s="39" t="e">
        <f t="shared" si="941"/>
        <v>#DIV/0!</v>
      </c>
      <c r="FM308" s="39" t="e">
        <f t="shared" si="942"/>
        <v>#DIV/0!</v>
      </c>
      <c r="FN308" s="39">
        <f t="shared" si="943"/>
        <v>1</v>
      </c>
      <c r="FO308" s="39">
        <f t="shared" si="861"/>
        <v>0</v>
      </c>
      <c r="FP308" s="39">
        <f t="shared" si="862"/>
        <v>0</v>
      </c>
      <c r="FQ308" s="39">
        <f t="shared" si="863"/>
        <v>0</v>
      </c>
      <c r="FR308" s="39">
        <f t="shared" si="944"/>
        <v>0</v>
      </c>
      <c r="FS308" s="39">
        <f t="shared" si="945"/>
        <v>0</v>
      </c>
      <c r="FU308" s="39" t="e">
        <f t="shared" si="946"/>
        <v>#DIV/0!</v>
      </c>
      <c r="FV308" s="39" t="e">
        <f t="shared" si="947"/>
        <v>#DIV/0!</v>
      </c>
      <c r="FW308" s="39" t="e">
        <f t="shared" si="948"/>
        <v>#DIV/0!</v>
      </c>
      <c r="FY308" s="39" t="e">
        <f t="shared" si="949"/>
        <v>#DIV/0!</v>
      </c>
      <c r="FZ308" s="39" t="e">
        <f t="shared" si="950"/>
        <v>#DIV/0!</v>
      </c>
      <c r="GA308" s="39" t="e">
        <f t="shared" si="951"/>
        <v>#DIV/0!</v>
      </c>
      <c r="GB308" s="39" t="e">
        <f t="shared" si="952"/>
        <v>#DIV/0!</v>
      </c>
      <c r="GC308" s="39" t="e">
        <f t="shared" si="953"/>
        <v>#DIV/0!</v>
      </c>
      <c r="GD308" s="39" t="e">
        <f t="shared" si="954"/>
        <v>#DIV/0!</v>
      </c>
      <c r="GE308" s="39" t="e">
        <f t="shared" si="955"/>
        <v>#DIV/0!</v>
      </c>
      <c r="GF308" s="39" t="e">
        <f t="shared" si="956"/>
        <v>#DIV/0!</v>
      </c>
      <c r="GG308" s="39" t="e">
        <f t="shared" si="957"/>
        <v>#DIV/0!</v>
      </c>
      <c r="GH308" s="39" t="e">
        <f t="shared" si="958"/>
        <v>#DIV/0!</v>
      </c>
      <c r="GI308" s="39"/>
      <c r="GJ308" s="39" t="e">
        <f t="shared" si="959"/>
        <v>#DIV/0!</v>
      </c>
      <c r="GK308" s="39" t="e">
        <f t="shared" si="960"/>
        <v>#DIV/0!</v>
      </c>
      <c r="GL308" s="39" t="e">
        <f t="shared" si="961"/>
        <v>#DIV/0!</v>
      </c>
      <c r="GM308" s="39" t="e">
        <f t="shared" si="962"/>
        <v>#DIV/0!</v>
      </c>
      <c r="GN308" s="39" t="e">
        <f t="shared" si="963"/>
        <v>#DIV/0!</v>
      </c>
      <c r="GO308" s="57"/>
      <c r="GP308" s="57" t="e">
        <f t="shared" si="964"/>
        <v>#DIV/0!</v>
      </c>
      <c r="GQ308" s="59" t="e">
        <f t="shared" si="965"/>
        <v>#DIV/0!</v>
      </c>
      <c r="GR308" s="41" t="e">
        <f t="shared" si="966"/>
        <v>#DIV/0!</v>
      </c>
      <c r="GS308" s="57" t="e">
        <f t="shared" si="967"/>
        <v>#DIV/0!</v>
      </c>
      <c r="GT308" s="57" t="e">
        <f t="shared" si="968"/>
        <v>#DIV/0!</v>
      </c>
      <c r="GU308" s="57" t="e">
        <f t="shared" si="969"/>
        <v>#DIV/0!</v>
      </c>
      <c r="GV308" s="57"/>
      <c r="GW308" s="42" t="e">
        <f t="shared" si="970"/>
        <v>#DIV/0!</v>
      </c>
      <c r="GX308" s="42" t="e">
        <f t="shared" si="971"/>
        <v>#DIV/0!</v>
      </c>
      <c r="GY308" s="42" t="e">
        <f t="shared" si="972"/>
        <v>#DIV/0!</v>
      </c>
      <c r="GZ308" s="57"/>
      <c r="HA308" s="2" t="e">
        <f t="shared" si="973"/>
        <v>#DIV/0!</v>
      </c>
      <c r="HB308" s="2" t="e">
        <f t="shared" si="974"/>
        <v>#DIV/0!</v>
      </c>
      <c r="HC308" s="2" t="e">
        <f t="shared" si="975"/>
        <v>#DIV/0!</v>
      </c>
      <c r="HD308" s="2" t="e">
        <f t="shared" si="976"/>
        <v>#DIV/0!</v>
      </c>
      <c r="HE308" s="2" t="e">
        <f t="shared" si="977"/>
        <v>#DIV/0!</v>
      </c>
      <c r="HF308" s="2" t="e">
        <f t="shared" si="978"/>
        <v>#DIV/0!</v>
      </c>
      <c r="HG308" s="2" t="e">
        <f t="shared" si="979"/>
        <v>#DIV/0!</v>
      </c>
      <c r="HH308" s="2" t="e">
        <f t="shared" si="980"/>
        <v>#DIV/0!</v>
      </c>
      <c r="HI308" s="2" t="e">
        <f t="shared" si="981"/>
        <v>#DIV/0!</v>
      </c>
      <c r="HJ308" s="11" t="e">
        <f t="shared" si="982"/>
        <v>#DIV/0!</v>
      </c>
      <c r="HK308" s="60" t="e">
        <f t="shared" si="983"/>
        <v>#DIV/0!</v>
      </c>
      <c r="HL308" s="57"/>
      <c r="HM308" s="57" t="e">
        <f t="shared" si="984"/>
        <v>#DIV/0!</v>
      </c>
      <c r="HN308" s="57" t="e">
        <f t="shared" si="985"/>
        <v>#DIV/0!</v>
      </c>
      <c r="HO308" s="57" t="e">
        <f t="shared" si="986"/>
        <v>#DIV/0!</v>
      </c>
      <c r="HP308" s="57" t="e">
        <f t="shared" si="987"/>
        <v>#DIV/0!</v>
      </c>
      <c r="HQ308" s="57" t="e">
        <f t="shared" si="988"/>
        <v>#DIV/0!</v>
      </c>
      <c r="HR308" s="57"/>
      <c r="HS308" s="57" t="e">
        <f t="shared" si="989"/>
        <v>#DIV/0!</v>
      </c>
      <c r="HT308" s="57" t="e">
        <f t="shared" si="990"/>
        <v>#DIV/0!</v>
      </c>
      <c r="HU308" s="57" t="e">
        <f t="shared" si="991"/>
        <v>#DIV/0!</v>
      </c>
      <c r="HV308" s="57" t="e">
        <f t="shared" si="992"/>
        <v>#DIV/0!</v>
      </c>
      <c r="HW308" s="57" t="e">
        <f t="shared" si="993"/>
        <v>#DIV/0!</v>
      </c>
      <c r="HX308" s="57"/>
      <c r="HY308" s="57" t="e">
        <f t="shared" si="994"/>
        <v>#DIV/0!</v>
      </c>
      <c r="HZ308" s="57" t="e">
        <f t="shared" si="995"/>
        <v>#DIV/0!</v>
      </c>
      <c r="IA308" s="57"/>
      <c r="IB308" s="61">
        <f t="shared" si="996"/>
        <v>0</v>
      </c>
      <c r="IC308" s="57" t="str">
        <f t="shared" si="997"/>
        <v/>
      </c>
      <c r="ID308" s="42"/>
      <c r="IE308" s="2" t="str">
        <f t="shared" si="998"/>
        <v/>
      </c>
      <c r="IF308" s="60" t="e">
        <f t="shared" si="999"/>
        <v>#DIV/0!</v>
      </c>
      <c r="IG308" s="60" t="str">
        <f t="shared" si="1000"/>
        <v/>
      </c>
      <c r="IH308" s="60" t="str">
        <f t="shared" si="1001"/>
        <v>zinco-</v>
      </c>
      <c r="II308" s="60" t="str">
        <f t="shared" si="1002"/>
        <v>mangano-</v>
      </c>
      <c r="IJ308" s="60" t="e">
        <f t="shared" si="1003"/>
        <v>#DIV/0!</v>
      </c>
      <c r="IK308" s="60" t="e">
        <f t="shared" si="1004"/>
        <v>#DIV/0!</v>
      </c>
      <c r="IL308" s="60" t="e">
        <f t="shared" si="1005"/>
        <v>#DIV/0!</v>
      </c>
      <c r="IM308" s="60" t="e">
        <f t="shared" si="1006"/>
        <v>#DIV/0!</v>
      </c>
      <c r="IN308" s="60" t="str">
        <f t="shared" si="1007"/>
        <v/>
      </c>
      <c r="IO308" s="60" t="str">
        <f t="shared" si="1008"/>
        <v/>
      </c>
      <c r="IP308" s="57"/>
      <c r="IQ308" s="57" t="str">
        <f t="shared" si="1009"/>
        <v>ERROR!!</v>
      </c>
    </row>
    <row r="309" spans="24:251">
      <c r="X309" s="29">
        <f t="shared" si="865"/>
        <v>0</v>
      </c>
      <c r="Y309" s="29">
        <f t="shared" si="866"/>
        <v>0</v>
      </c>
      <c r="Z309" s="29" t="e">
        <f t="shared" si="867"/>
        <v>#DIV/0!</v>
      </c>
      <c r="AA309" s="29" t="e">
        <f t="shared" si="868"/>
        <v>#DIV/0!</v>
      </c>
      <c r="AB309" s="29" t="e">
        <f t="shared" si="869"/>
        <v>#DIV/0!</v>
      </c>
      <c r="AC309" s="29" t="e">
        <f t="shared" si="870"/>
        <v>#DIV/0!</v>
      </c>
      <c r="AF309" s="23">
        <v>60.084299999999999</v>
      </c>
      <c r="AG309" s="23">
        <v>79.878799999999998</v>
      </c>
      <c r="AH309" s="23">
        <v>101.96120000000001</v>
      </c>
      <c r="AI309" s="23">
        <v>151.99039999999999</v>
      </c>
      <c r="AJ309" s="23">
        <v>159.69</v>
      </c>
      <c r="AK309" s="23">
        <v>71.846400000000003</v>
      </c>
      <c r="AL309" s="23">
        <v>70.9375</v>
      </c>
      <c r="AM309" s="23">
        <v>40.304400000000001</v>
      </c>
      <c r="AN309" s="23">
        <v>56.077399999999997</v>
      </c>
      <c r="AO309" s="23">
        <v>61.978999999999999</v>
      </c>
      <c r="AP309" s="23">
        <v>94.195999999999998</v>
      </c>
      <c r="AQ309" s="23">
        <v>18.998000000000001</v>
      </c>
      <c r="AR309" s="23">
        <v>35.450000000000003</v>
      </c>
      <c r="AS309" s="23">
        <v>29.88</v>
      </c>
      <c r="AT309" s="23">
        <v>74.691999999999993</v>
      </c>
      <c r="AU309" s="23">
        <v>81.39</v>
      </c>
      <c r="AX309" s="54">
        <f t="shared" si="871"/>
        <v>0</v>
      </c>
      <c r="AY309" s="54">
        <f t="shared" si="872"/>
        <v>0</v>
      </c>
      <c r="AZ309" s="54">
        <f t="shared" si="873"/>
        <v>0</v>
      </c>
      <c r="BA309" s="54">
        <f t="shared" si="874"/>
        <v>0</v>
      </c>
      <c r="BB309" s="54">
        <f t="shared" si="875"/>
        <v>0</v>
      </c>
      <c r="BC309" s="54">
        <f t="shared" si="876"/>
        <v>0</v>
      </c>
      <c r="BD309" s="54">
        <f t="shared" si="877"/>
        <v>0</v>
      </c>
      <c r="BE309" s="54">
        <f t="shared" si="878"/>
        <v>0</v>
      </c>
      <c r="BF309" s="54">
        <f t="shared" si="879"/>
        <v>0</v>
      </c>
      <c r="BG309" s="54">
        <f t="shared" si="880"/>
        <v>0</v>
      </c>
      <c r="BH309" s="54">
        <f t="shared" si="881"/>
        <v>0</v>
      </c>
      <c r="BI309" s="54">
        <f t="shared" si="882"/>
        <v>0</v>
      </c>
      <c r="BJ309" s="54">
        <f t="shared" si="883"/>
        <v>0</v>
      </c>
      <c r="BK309" s="54">
        <f t="shared" si="884"/>
        <v>0</v>
      </c>
      <c r="BL309" s="54">
        <f t="shared" si="885"/>
        <v>0</v>
      </c>
      <c r="BM309" s="42"/>
      <c r="BO309" s="54">
        <f>'Norm-coeff'!$C$2+$AX309*'Norm-coeff'!$D$2+$AY309*'Norm-coeff'!$E$2+$AZ309*'Norm-coeff'!$F$2+$BA309*'Norm-coeff'!$G$2+$BB309*'Norm-coeff'!$H$2+$BC309*'Norm-coeff'!$I$2+$BD309*'Norm-coeff'!$J$2+$BE309*'Norm-coeff'!$K$2+$BF309*'Norm-coeff'!$L$2+$BG309*'Norm-coeff'!$M$2+$BH309*'Norm-coeff'!$N$2+$BI309*'Norm-coeff'!$O$2</f>
        <v>5.4045421474420303</v>
      </c>
      <c r="BP309" s="54">
        <f>'Norm-coeff'!$C$3+$AX309*'Norm-coeff'!$D$3+$AY309*'Norm-coeff'!$E$3+$AZ309*'Norm-coeff'!$F$3+$BA309*'Norm-coeff'!$G$3+$BB309*'Norm-coeff'!$H$3+$BC309*'Norm-coeff'!$I$3+$BD309*'Norm-coeff'!$J$3+$BE309*'Norm-coeff'!$K$3+$BF309*'Norm-coeff'!$L$3+$BG309*'Norm-coeff'!$M$3+$BH309*'Norm-coeff'!$N$3+$BI309*'Norm-coeff'!$O$3</f>
        <v>3.15319116612705</v>
      </c>
      <c r="BQ309" s="54">
        <f>'Norm-coeff'!$C$4+$AX309*'Norm-coeff'!$D$4+$AY309*'Norm-coeff'!$E$4+$AZ309*'Norm-coeff'!$F$4+$BA309*'Norm-coeff'!$G$4+$BB309*'Norm-coeff'!$H$4+$BC309*'Norm-coeff'!$I$4+$BD309*'Norm-coeff'!$J$4+$BE309*'Norm-coeff'!$K$4+$BF309*'Norm-coeff'!$L$4+$BG309*'Norm-coeff'!$M$4+$BH309*'Norm-coeff'!$N$4+$BI309*'Norm-coeff'!$O$4</f>
        <v>1.42115649462768</v>
      </c>
      <c r="BR309" s="54">
        <f>'Norm-coeff'!$C$5+$AX309*'Norm-coeff'!$D$5+$AY309*'Norm-coeff'!$E$5+$AZ309*'Norm-coeff'!$F$5+$BA309*'Norm-coeff'!$G$5+$BB309*'Norm-coeff'!$H$5+$BC309*'Norm-coeff'!$I$5+$BD309*'Norm-coeff'!$J$5+$BE309*'Norm-coeff'!$K$5+$BF309*'Norm-coeff'!$L$5+$BG309*'Norm-coeff'!$M$5+$BH309*'Norm-coeff'!$N$5+$BI309*'Norm-coeff'!$O$5</f>
        <v>1.0553329241296201</v>
      </c>
      <c r="BS309" s="54">
        <f>'Norm-coeff'!$C$6+$AX309*'Norm-coeff'!$D$6+$AY309*'Norm-coeff'!$E$6+$AZ309*'Norm-coeff'!$F$6+$BA309*'Norm-coeff'!$G$6+$BB309*'Norm-coeff'!$H$6+$BC309*'Norm-coeff'!$I$6+$BD309*'Norm-coeff'!$J$6+$BE309*'Norm-coeff'!$K$6+$BF309*'Norm-coeff'!$L$6+$BG309*'Norm-coeff'!$M$6+$BH309*'Norm-coeff'!$N$6+$BI309*'Norm-coeff'!$O$6</f>
        <v>-1.48700885495103E-2</v>
      </c>
      <c r="BT309" s="54">
        <f>'Norm-coeff'!$C$7+$AX309*'Norm-coeff'!$D$7+$AY309*'Norm-coeff'!$E$7+$AZ309*'Norm-coeff'!$F$7+$BA309*'Norm-coeff'!$G$7+$BB309*'Norm-coeff'!$H$7+$BC309*'Norm-coeff'!$I$7+$BD309*'Norm-coeff'!$J$7+$BE309*'Norm-coeff'!$K$7+$BF309*'Norm-coeff'!$L$7+$BG309*'Norm-coeff'!$M$7+$BH309*'Norm-coeff'!$N$7+$BI309*'Norm-coeff'!$O$7</f>
        <v>2.0907583608832998</v>
      </c>
      <c r="BU309" s="54">
        <f>'Norm-coeff'!$C$8+$AX309*'Norm-coeff'!$D$8+$AY309*'Norm-coeff'!$E$8+$AZ309*'Norm-coeff'!$F$8+$BA309*'Norm-coeff'!$G$8+$BB309*'Norm-coeff'!$H$8+$BC309*'Norm-coeff'!$I$8+$BD309*'Norm-coeff'!$J$8+$BE309*'Norm-coeff'!$K$8+$BF309*'Norm-coeff'!$L$8+$BG309*'Norm-coeff'!$M$8+$BH309*'Norm-coeff'!$N$8+$BI309*'Norm-coeff'!$O$8</f>
        <v>0.65894159836244504</v>
      </c>
      <c r="BV309" s="54">
        <f>'Norm-coeff'!$C$9+$AX309*'Norm-coeff'!$D$9+$AY309*'Norm-coeff'!$E$9+$AZ309*'Norm-coeff'!$F$9+$BA309*'Norm-coeff'!$G$9+$BB309*'Norm-coeff'!$H$9+$BC309*'Norm-coeff'!$I$9+$BD309*'Norm-coeff'!$J$9+$BE309*'Norm-coeff'!$K$9+$BF309*'Norm-coeff'!$L$9+$BG309*'Norm-coeff'!$M$9+$BH309*'Norm-coeff'!$N$9+$BI309*'Norm-coeff'!$O$9</f>
        <v>1.48961085014701</v>
      </c>
      <c r="BW309" s="54">
        <f>'Norm-coeff'!$C$10+$AX309*'Norm-coeff'!$D$10+$AY309*'Norm-coeff'!$E$10+$AZ309*'Norm-coeff'!$F$10+$BA309*'Norm-coeff'!$G$10+$BB309*'Norm-coeff'!$H$10+$BC309*'Norm-coeff'!$I$10+$BD309*'Norm-coeff'!$J$10+$BE309*'Norm-coeff'!$K$10+$BF309*'Norm-coeff'!$L$10+$BG309*'Norm-coeff'!$M$10+$BH309*'Norm-coeff'!$N$10+$BI309*'Norm-coeff'!$O$10</f>
        <v>1.42058735749591</v>
      </c>
      <c r="BX309" s="54">
        <f>'Norm-coeff'!$C$11+$AX309*'Norm-coeff'!$D$11+$AY309*'Norm-coeff'!$E$11+$AZ309*'Norm-coeff'!$F$11+$BA309*'Norm-coeff'!$G$11+$BB309*'Norm-coeff'!$H$11+$BC309*'Norm-coeff'!$I$11+$BD309*'Norm-coeff'!$J$11+$BE309*'Norm-coeff'!$K$11+$BF309*'Norm-coeff'!$L$11+$BG309*'Norm-coeff'!$M$11+$BH309*'Norm-coeff'!$N$11+$BI309*'Norm-coeff'!$O$11</f>
        <v>0.221233014421479</v>
      </c>
      <c r="BY309" s="54">
        <f>'Norm-coeff'!$C$12+$AX309*'Norm-coeff'!$D$12+$AY309*'Norm-coeff'!$E$12+$AZ309*'Norm-coeff'!$F$12+$BA309*'Norm-coeff'!$G$12+$BB309*'Norm-coeff'!$H$12+$BC309*'Norm-coeff'!$I$12+$BD309*'Norm-coeff'!$J$12+$BE309*'Norm-coeff'!$K$12+$BF309*'Norm-coeff'!$L$12+$BG309*'Norm-coeff'!$M$12+$BH309*'Norm-coeff'!$N$12+$BI309*'Norm-coeff'!$O$12</f>
        <v>0.283527502056037</v>
      </c>
      <c r="BZ309" s="54">
        <f>'Norm-coeff'!$C$13+$AX309*'Norm-coeff'!$D$13+$AY309*'Norm-coeff'!$E$13+$AZ309*'Norm-coeff'!$F$13+$BA309*'Norm-coeff'!$G$13+$BB309*'Norm-coeff'!$H$13+$BC309*'Norm-coeff'!$I$13+$BD309*'Norm-coeff'!$J$13+$BE309*'Norm-coeff'!$K$13+$BF309*'Norm-coeff'!$L$13+$BG309*'Norm-coeff'!$M$13+$BH309*'Norm-coeff'!$N$13+$BI309*'Norm-coeff'!$O$13</f>
        <v>-4.1864930554451202E-2</v>
      </c>
      <c r="CA309" s="54">
        <f>'Norm-coeff'!$C$14+$AX309*'Norm-coeff'!$D$14+$AY309*'Norm-coeff'!$E$14+$AZ309*'Norm-coeff'!$F$14+$BA309*'Norm-coeff'!$G$14+$BB309*'Norm-coeff'!$H$14+$BC309*'Norm-coeff'!$I$14+$BD309*'Norm-coeff'!$J$14+$BE309*'Norm-coeff'!$K$14+$BF309*'Norm-coeff'!$L$14+$BG309*'Norm-coeff'!$M$14+$BH309*'Norm-coeff'!$N$14+$BI309*'Norm-coeff'!$O$14</f>
        <v>4.2526983164477103</v>
      </c>
      <c r="CC309" s="54">
        <f t="shared" si="1010"/>
        <v>0</v>
      </c>
      <c r="CG309" s="54">
        <f t="shared" si="886"/>
        <v>0</v>
      </c>
      <c r="CH309" s="54">
        <f t="shared" si="864"/>
        <v>0</v>
      </c>
      <c r="CI309" s="54">
        <f t="shared" si="887"/>
        <v>0</v>
      </c>
      <c r="CJ309" s="56">
        <f t="shared" si="888"/>
        <v>0</v>
      </c>
      <c r="CK309" s="54">
        <f t="shared" si="889"/>
        <v>0</v>
      </c>
      <c r="CL309" s="54">
        <f t="shared" si="890"/>
        <v>0</v>
      </c>
      <c r="CM309" s="54">
        <f t="shared" si="891"/>
        <v>0</v>
      </c>
      <c r="CN309" s="54">
        <f t="shared" si="892"/>
        <v>0</v>
      </c>
      <c r="CO309" s="54">
        <f t="shared" si="893"/>
        <v>0</v>
      </c>
      <c r="CP309" s="54">
        <f t="shared" si="894"/>
        <v>0</v>
      </c>
      <c r="CQ309" s="54">
        <f t="shared" si="895"/>
        <v>0</v>
      </c>
      <c r="CR309" s="54">
        <f t="shared" si="896"/>
        <v>0</v>
      </c>
      <c r="CS309" s="54">
        <f t="shared" si="897"/>
        <v>0</v>
      </c>
      <c r="CU309" s="54">
        <f t="shared" si="898"/>
        <v>0</v>
      </c>
      <c r="CV309" s="54">
        <f t="shared" si="899"/>
        <v>0</v>
      </c>
      <c r="CW309" s="54">
        <f t="shared" si="900"/>
        <v>0</v>
      </c>
      <c r="CX309" s="54">
        <f t="shared" si="901"/>
        <v>0</v>
      </c>
      <c r="CZ309" s="54">
        <f t="shared" si="902"/>
        <v>0</v>
      </c>
      <c r="DA309" s="54">
        <f t="shared" si="903"/>
        <v>0</v>
      </c>
      <c r="DB309" s="54">
        <f t="shared" si="904"/>
        <v>0</v>
      </c>
      <c r="DC309" s="54">
        <f t="shared" si="905"/>
        <v>0</v>
      </c>
      <c r="DD309" s="54">
        <f t="shared" si="906"/>
        <v>0</v>
      </c>
      <c r="DE309" s="54">
        <f t="shared" si="907"/>
        <v>0</v>
      </c>
      <c r="DF309" s="54">
        <f t="shared" si="908"/>
        <v>0</v>
      </c>
      <c r="DG309" s="54">
        <f t="shared" si="909"/>
        <v>2</v>
      </c>
      <c r="DH309" s="71">
        <f t="shared" si="910"/>
        <v>0</v>
      </c>
      <c r="DI309" s="71">
        <f t="shared" si="911"/>
        <v>0</v>
      </c>
      <c r="DJ309" s="54">
        <f t="shared" si="912"/>
        <v>0</v>
      </c>
      <c r="DK309" s="54">
        <f t="shared" si="913"/>
        <v>2</v>
      </c>
      <c r="DL309" s="4">
        <f t="shared" si="838"/>
        <v>0</v>
      </c>
      <c r="DM309" s="3">
        <f t="shared" si="914"/>
        <v>0</v>
      </c>
      <c r="DN309" s="3">
        <f t="shared" si="915"/>
        <v>0</v>
      </c>
      <c r="DO309" s="4" t="e">
        <f t="shared" si="916"/>
        <v>#DIV/0!</v>
      </c>
      <c r="DP309" s="57"/>
      <c r="DQ309" s="57"/>
      <c r="DR309" s="56">
        <f t="shared" si="839"/>
        <v>2</v>
      </c>
      <c r="DS309" s="56">
        <f t="shared" si="840"/>
        <v>0</v>
      </c>
      <c r="DT309" s="38">
        <f t="shared" si="841"/>
        <v>0</v>
      </c>
      <c r="DU309" s="38">
        <f t="shared" si="917"/>
        <v>2</v>
      </c>
      <c r="DV309" s="38">
        <f t="shared" si="842"/>
        <v>0</v>
      </c>
      <c r="DW309" s="39">
        <f t="shared" si="843"/>
        <v>0</v>
      </c>
      <c r="DX309" s="39">
        <f t="shared" si="844"/>
        <v>0</v>
      </c>
      <c r="DY309" s="39">
        <f t="shared" si="845"/>
        <v>0</v>
      </c>
      <c r="DZ309" s="39">
        <f t="shared" si="846"/>
        <v>0</v>
      </c>
      <c r="EA309" s="39">
        <f t="shared" si="847"/>
        <v>0</v>
      </c>
      <c r="EB309" s="37" t="e">
        <f t="shared" si="918"/>
        <v>#DIV/0!</v>
      </c>
      <c r="EC309" s="37" t="e">
        <f t="shared" si="919"/>
        <v>#DIV/0!</v>
      </c>
      <c r="ED309" s="37" t="e">
        <f t="shared" si="920"/>
        <v>#DIV/0!</v>
      </c>
      <c r="EE309" s="37" t="e">
        <f t="shared" si="921"/>
        <v>#DIV/0!</v>
      </c>
      <c r="EF309" s="39" t="e">
        <f t="shared" si="922"/>
        <v>#DIV/0!</v>
      </c>
      <c r="EG309" s="37" t="e">
        <f t="shared" si="923"/>
        <v>#DIV/0!</v>
      </c>
      <c r="EH309" s="37" t="e">
        <f t="shared" si="924"/>
        <v>#DIV/0!</v>
      </c>
      <c r="EI309" s="11" t="b">
        <f t="shared" si="925"/>
        <v>1</v>
      </c>
      <c r="EJ309" s="11" t="b">
        <f t="shared" si="926"/>
        <v>0</v>
      </c>
      <c r="EK309" s="39" t="e">
        <f t="shared" si="927"/>
        <v>#DIV/0!</v>
      </c>
      <c r="EL309" s="39" t="e">
        <f t="shared" si="928"/>
        <v>#DIV/0!</v>
      </c>
      <c r="EM309" s="39" t="e">
        <f t="shared" si="929"/>
        <v>#DIV/0!</v>
      </c>
      <c r="EN309" s="39" t="e">
        <f t="shared" si="930"/>
        <v>#DIV/0!</v>
      </c>
      <c r="EO309" s="39" t="e">
        <f t="shared" si="931"/>
        <v>#DIV/0!</v>
      </c>
      <c r="EP309" s="39" t="e">
        <f t="shared" si="932"/>
        <v>#DIV/0!</v>
      </c>
      <c r="EQ309" s="39" t="e">
        <f t="shared" si="933"/>
        <v>#DIV/0!</v>
      </c>
      <c r="ER309" s="39" t="e">
        <f t="shared" si="934"/>
        <v>#DIV/0!</v>
      </c>
      <c r="ES309" s="58" t="str">
        <f t="shared" si="935"/>
        <v>(OH,F,Cl)-dominate amphibole</v>
      </c>
      <c r="ET309" s="58" t="e">
        <f t="shared" si="936"/>
        <v>#N/A</v>
      </c>
      <c r="EU309" s="56">
        <f t="shared" si="848"/>
        <v>0</v>
      </c>
      <c r="EV309" s="56">
        <f t="shared" si="849"/>
        <v>0</v>
      </c>
      <c r="EW309" s="56">
        <f t="shared" si="850"/>
        <v>0</v>
      </c>
      <c r="EX309" s="56">
        <f t="shared" si="851"/>
        <v>0</v>
      </c>
      <c r="EY309" s="56">
        <f t="shared" si="852"/>
        <v>0</v>
      </c>
      <c r="EZ309" s="56">
        <f t="shared" si="853"/>
        <v>0</v>
      </c>
      <c r="FA309" s="39">
        <f t="shared" si="854"/>
        <v>0</v>
      </c>
      <c r="FB309" s="39">
        <f t="shared" si="855"/>
        <v>0</v>
      </c>
      <c r="FC309" s="54">
        <f t="shared" si="856"/>
        <v>0</v>
      </c>
      <c r="FD309" s="54">
        <f t="shared" si="857"/>
        <v>0</v>
      </c>
      <c r="FE309" s="39">
        <f t="shared" si="858"/>
        <v>0</v>
      </c>
      <c r="FF309" s="54">
        <f t="shared" si="859"/>
        <v>0</v>
      </c>
      <c r="FG309" s="39">
        <f t="shared" si="860"/>
        <v>0</v>
      </c>
      <c r="FH309" s="39">
        <f t="shared" si="937"/>
        <v>0</v>
      </c>
      <c r="FI309" s="39">
        <f t="shared" si="938"/>
        <v>0</v>
      </c>
      <c r="FJ309" s="39">
        <f t="shared" si="939"/>
        <v>0</v>
      </c>
      <c r="FK309" s="39" t="e">
        <f t="shared" si="940"/>
        <v>#DIV/0!</v>
      </c>
      <c r="FL309" s="39" t="e">
        <f t="shared" si="941"/>
        <v>#DIV/0!</v>
      </c>
      <c r="FM309" s="39" t="e">
        <f t="shared" si="942"/>
        <v>#DIV/0!</v>
      </c>
      <c r="FN309" s="39">
        <f t="shared" si="943"/>
        <v>1</v>
      </c>
      <c r="FO309" s="39">
        <f t="shared" si="861"/>
        <v>0</v>
      </c>
      <c r="FP309" s="39">
        <f t="shared" si="862"/>
        <v>0</v>
      </c>
      <c r="FQ309" s="39">
        <f t="shared" si="863"/>
        <v>0</v>
      </c>
      <c r="FR309" s="39">
        <f t="shared" si="944"/>
        <v>0</v>
      </c>
      <c r="FS309" s="39">
        <f t="shared" si="945"/>
        <v>0</v>
      </c>
      <c r="FU309" s="39" t="e">
        <f t="shared" si="946"/>
        <v>#DIV/0!</v>
      </c>
      <c r="FV309" s="39" t="e">
        <f t="shared" si="947"/>
        <v>#DIV/0!</v>
      </c>
      <c r="FW309" s="39" t="e">
        <f t="shared" si="948"/>
        <v>#DIV/0!</v>
      </c>
      <c r="FY309" s="39" t="e">
        <f t="shared" si="949"/>
        <v>#DIV/0!</v>
      </c>
      <c r="FZ309" s="39" t="e">
        <f t="shared" si="950"/>
        <v>#DIV/0!</v>
      </c>
      <c r="GA309" s="39" t="e">
        <f t="shared" si="951"/>
        <v>#DIV/0!</v>
      </c>
      <c r="GB309" s="39" t="e">
        <f t="shared" si="952"/>
        <v>#DIV/0!</v>
      </c>
      <c r="GC309" s="39" t="e">
        <f t="shared" si="953"/>
        <v>#DIV/0!</v>
      </c>
      <c r="GD309" s="39" t="e">
        <f t="shared" si="954"/>
        <v>#DIV/0!</v>
      </c>
      <c r="GE309" s="39" t="e">
        <f t="shared" si="955"/>
        <v>#DIV/0!</v>
      </c>
      <c r="GF309" s="39" t="e">
        <f t="shared" si="956"/>
        <v>#DIV/0!</v>
      </c>
      <c r="GG309" s="39" t="e">
        <f t="shared" si="957"/>
        <v>#DIV/0!</v>
      </c>
      <c r="GH309" s="39" t="e">
        <f t="shared" si="958"/>
        <v>#DIV/0!</v>
      </c>
      <c r="GI309" s="39"/>
      <c r="GJ309" s="39" t="e">
        <f t="shared" si="959"/>
        <v>#DIV/0!</v>
      </c>
      <c r="GK309" s="39" t="e">
        <f t="shared" si="960"/>
        <v>#DIV/0!</v>
      </c>
      <c r="GL309" s="39" t="e">
        <f t="shared" si="961"/>
        <v>#DIV/0!</v>
      </c>
      <c r="GM309" s="39" t="e">
        <f t="shared" si="962"/>
        <v>#DIV/0!</v>
      </c>
      <c r="GN309" s="39" t="e">
        <f t="shared" si="963"/>
        <v>#DIV/0!</v>
      </c>
      <c r="GO309" s="57"/>
      <c r="GP309" s="57" t="e">
        <f t="shared" si="964"/>
        <v>#DIV/0!</v>
      </c>
      <c r="GQ309" s="59" t="e">
        <f t="shared" si="965"/>
        <v>#DIV/0!</v>
      </c>
      <c r="GR309" s="41" t="e">
        <f t="shared" si="966"/>
        <v>#DIV/0!</v>
      </c>
      <c r="GS309" s="57" t="e">
        <f t="shared" si="967"/>
        <v>#DIV/0!</v>
      </c>
      <c r="GT309" s="57" t="e">
        <f t="shared" si="968"/>
        <v>#DIV/0!</v>
      </c>
      <c r="GU309" s="57" t="e">
        <f t="shared" si="969"/>
        <v>#DIV/0!</v>
      </c>
      <c r="GV309" s="57"/>
      <c r="GW309" s="42" t="e">
        <f t="shared" si="970"/>
        <v>#DIV/0!</v>
      </c>
      <c r="GX309" s="42" t="e">
        <f t="shared" si="971"/>
        <v>#DIV/0!</v>
      </c>
      <c r="GY309" s="42" t="e">
        <f t="shared" si="972"/>
        <v>#DIV/0!</v>
      </c>
      <c r="GZ309" s="57"/>
      <c r="HA309" s="2" t="e">
        <f t="shared" si="973"/>
        <v>#DIV/0!</v>
      </c>
      <c r="HB309" s="2" t="e">
        <f t="shared" si="974"/>
        <v>#DIV/0!</v>
      </c>
      <c r="HC309" s="2" t="e">
        <f t="shared" si="975"/>
        <v>#DIV/0!</v>
      </c>
      <c r="HD309" s="2" t="e">
        <f t="shared" si="976"/>
        <v>#DIV/0!</v>
      </c>
      <c r="HE309" s="2" t="e">
        <f t="shared" si="977"/>
        <v>#DIV/0!</v>
      </c>
      <c r="HF309" s="2" t="e">
        <f t="shared" si="978"/>
        <v>#DIV/0!</v>
      </c>
      <c r="HG309" s="2" t="e">
        <f t="shared" si="979"/>
        <v>#DIV/0!</v>
      </c>
      <c r="HH309" s="2" t="e">
        <f t="shared" si="980"/>
        <v>#DIV/0!</v>
      </c>
      <c r="HI309" s="2" t="e">
        <f t="shared" si="981"/>
        <v>#DIV/0!</v>
      </c>
      <c r="HJ309" s="11" t="e">
        <f t="shared" si="982"/>
        <v>#DIV/0!</v>
      </c>
      <c r="HK309" s="60" t="e">
        <f t="shared" si="983"/>
        <v>#DIV/0!</v>
      </c>
      <c r="HL309" s="57"/>
      <c r="HM309" s="57" t="e">
        <f t="shared" si="984"/>
        <v>#DIV/0!</v>
      </c>
      <c r="HN309" s="57" t="e">
        <f t="shared" si="985"/>
        <v>#DIV/0!</v>
      </c>
      <c r="HO309" s="57" t="e">
        <f t="shared" si="986"/>
        <v>#DIV/0!</v>
      </c>
      <c r="HP309" s="57" t="e">
        <f t="shared" si="987"/>
        <v>#DIV/0!</v>
      </c>
      <c r="HQ309" s="57" t="e">
        <f t="shared" si="988"/>
        <v>#DIV/0!</v>
      </c>
      <c r="HR309" s="57"/>
      <c r="HS309" s="57" t="e">
        <f t="shared" si="989"/>
        <v>#DIV/0!</v>
      </c>
      <c r="HT309" s="57" t="e">
        <f t="shared" si="990"/>
        <v>#DIV/0!</v>
      </c>
      <c r="HU309" s="57" t="e">
        <f t="shared" si="991"/>
        <v>#DIV/0!</v>
      </c>
      <c r="HV309" s="57" t="e">
        <f t="shared" si="992"/>
        <v>#DIV/0!</v>
      </c>
      <c r="HW309" s="57" t="e">
        <f t="shared" si="993"/>
        <v>#DIV/0!</v>
      </c>
      <c r="HX309" s="57"/>
      <c r="HY309" s="57" t="e">
        <f t="shared" si="994"/>
        <v>#DIV/0!</v>
      </c>
      <c r="HZ309" s="57" t="e">
        <f t="shared" si="995"/>
        <v>#DIV/0!</v>
      </c>
      <c r="IA309" s="57"/>
      <c r="IB309" s="61">
        <f t="shared" si="996"/>
        <v>0</v>
      </c>
      <c r="IC309" s="57" t="str">
        <f t="shared" si="997"/>
        <v/>
      </c>
      <c r="ID309" s="42"/>
      <c r="IE309" s="2" t="str">
        <f t="shared" si="998"/>
        <v/>
      </c>
      <c r="IF309" s="60" t="e">
        <f t="shared" si="999"/>
        <v>#DIV/0!</v>
      </c>
      <c r="IG309" s="60" t="str">
        <f t="shared" si="1000"/>
        <v/>
      </c>
      <c r="IH309" s="60" t="str">
        <f t="shared" si="1001"/>
        <v>zinco-</v>
      </c>
      <c r="II309" s="60" t="str">
        <f t="shared" si="1002"/>
        <v>mangano-</v>
      </c>
      <c r="IJ309" s="60" t="e">
        <f t="shared" si="1003"/>
        <v>#DIV/0!</v>
      </c>
      <c r="IK309" s="60" t="e">
        <f t="shared" si="1004"/>
        <v>#DIV/0!</v>
      </c>
      <c r="IL309" s="60" t="e">
        <f t="shared" si="1005"/>
        <v>#DIV/0!</v>
      </c>
      <c r="IM309" s="60" t="e">
        <f t="shared" si="1006"/>
        <v>#DIV/0!</v>
      </c>
      <c r="IN309" s="60" t="str">
        <f t="shared" si="1007"/>
        <v/>
      </c>
      <c r="IO309" s="60" t="str">
        <f t="shared" si="1008"/>
        <v/>
      </c>
      <c r="IP309" s="57"/>
      <c r="IQ309" s="57" t="str">
        <f t="shared" si="1009"/>
        <v>ERROR!!</v>
      </c>
    </row>
    <row r="310" spans="24:251">
      <c r="X310" s="29">
        <f t="shared" si="865"/>
        <v>0</v>
      </c>
      <c r="Y310" s="29">
        <f t="shared" si="866"/>
        <v>0</v>
      </c>
      <c r="Z310" s="29" t="e">
        <f t="shared" si="867"/>
        <v>#DIV/0!</v>
      </c>
      <c r="AA310" s="29" t="e">
        <f t="shared" si="868"/>
        <v>#DIV/0!</v>
      </c>
      <c r="AB310" s="29" t="e">
        <f t="shared" si="869"/>
        <v>#DIV/0!</v>
      </c>
      <c r="AC310" s="29" t="e">
        <f t="shared" si="870"/>
        <v>#DIV/0!</v>
      </c>
      <c r="AF310" s="23">
        <v>60.084299999999999</v>
      </c>
      <c r="AG310" s="23">
        <v>79.878799999999998</v>
      </c>
      <c r="AH310" s="23">
        <v>101.96120000000001</v>
      </c>
      <c r="AI310" s="23">
        <v>151.99039999999999</v>
      </c>
      <c r="AJ310" s="23">
        <v>159.69</v>
      </c>
      <c r="AK310" s="23">
        <v>71.846400000000003</v>
      </c>
      <c r="AL310" s="23">
        <v>70.9375</v>
      </c>
      <c r="AM310" s="23">
        <v>40.304400000000001</v>
      </c>
      <c r="AN310" s="23">
        <v>56.077399999999997</v>
      </c>
      <c r="AO310" s="23">
        <v>61.978999999999999</v>
      </c>
      <c r="AP310" s="23">
        <v>94.195999999999998</v>
      </c>
      <c r="AQ310" s="23">
        <v>18.998000000000001</v>
      </c>
      <c r="AR310" s="23">
        <v>35.450000000000003</v>
      </c>
      <c r="AS310" s="23">
        <v>29.88</v>
      </c>
      <c r="AT310" s="23">
        <v>74.691999999999993</v>
      </c>
      <c r="AU310" s="23">
        <v>81.39</v>
      </c>
      <c r="AX310" s="54">
        <f t="shared" si="871"/>
        <v>0</v>
      </c>
      <c r="AY310" s="54">
        <f t="shared" si="872"/>
        <v>0</v>
      </c>
      <c r="AZ310" s="54">
        <f t="shared" si="873"/>
        <v>0</v>
      </c>
      <c r="BA310" s="54">
        <f t="shared" si="874"/>
        <v>0</v>
      </c>
      <c r="BB310" s="54">
        <f t="shared" si="875"/>
        <v>0</v>
      </c>
      <c r="BC310" s="54">
        <f t="shared" si="876"/>
        <v>0</v>
      </c>
      <c r="BD310" s="54">
        <f t="shared" si="877"/>
        <v>0</v>
      </c>
      <c r="BE310" s="54">
        <f t="shared" si="878"/>
        <v>0</v>
      </c>
      <c r="BF310" s="54">
        <f t="shared" si="879"/>
        <v>0</v>
      </c>
      <c r="BG310" s="54">
        <f t="shared" si="880"/>
        <v>0</v>
      </c>
      <c r="BH310" s="54">
        <f t="shared" si="881"/>
        <v>0</v>
      </c>
      <c r="BI310" s="54">
        <f t="shared" si="882"/>
        <v>0</v>
      </c>
      <c r="BJ310" s="54">
        <f t="shared" si="883"/>
        <v>0</v>
      </c>
      <c r="BK310" s="54">
        <f t="shared" si="884"/>
        <v>0</v>
      </c>
      <c r="BL310" s="54">
        <f t="shared" si="885"/>
        <v>0</v>
      </c>
      <c r="BM310" s="42"/>
      <c r="BO310" s="54">
        <f>'Norm-coeff'!$C$2+$AX310*'Norm-coeff'!$D$2+$AY310*'Norm-coeff'!$E$2+$AZ310*'Norm-coeff'!$F$2+$BA310*'Norm-coeff'!$G$2+$BB310*'Norm-coeff'!$H$2+$BC310*'Norm-coeff'!$I$2+$BD310*'Norm-coeff'!$J$2+$BE310*'Norm-coeff'!$K$2+$BF310*'Norm-coeff'!$L$2+$BG310*'Norm-coeff'!$M$2+$BH310*'Norm-coeff'!$N$2+$BI310*'Norm-coeff'!$O$2</f>
        <v>5.4045421474420303</v>
      </c>
      <c r="BP310" s="54">
        <f>'Norm-coeff'!$C$3+$AX310*'Norm-coeff'!$D$3+$AY310*'Norm-coeff'!$E$3+$AZ310*'Norm-coeff'!$F$3+$BA310*'Norm-coeff'!$G$3+$BB310*'Norm-coeff'!$H$3+$BC310*'Norm-coeff'!$I$3+$BD310*'Norm-coeff'!$J$3+$BE310*'Norm-coeff'!$K$3+$BF310*'Norm-coeff'!$L$3+$BG310*'Norm-coeff'!$M$3+$BH310*'Norm-coeff'!$N$3+$BI310*'Norm-coeff'!$O$3</f>
        <v>3.15319116612705</v>
      </c>
      <c r="BQ310" s="54">
        <f>'Norm-coeff'!$C$4+$AX310*'Norm-coeff'!$D$4+$AY310*'Norm-coeff'!$E$4+$AZ310*'Norm-coeff'!$F$4+$BA310*'Norm-coeff'!$G$4+$BB310*'Norm-coeff'!$H$4+$BC310*'Norm-coeff'!$I$4+$BD310*'Norm-coeff'!$J$4+$BE310*'Norm-coeff'!$K$4+$BF310*'Norm-coeff'!$L$4+$BG310*'Norm-coeff'!$M$4+$BH310*'Norm-coeff'!$N$4+$BI310*'Norm-coeff'!$O$4</f>
        <v>1.42115649462768</v>
      </c>
      <c r="BR310" s="54">
        <f>'Norm-coeff'!$C$5+$AX310*'Norm-coeff'!$D$5+$AY310*'Norm-coeff'!$E$5+$AZ310*'Norm-coeff'!$F$5+$BA310*'Norm-coeff'!$G$5+$BB310*'Norm-coeff'!$H$5+$BC310*'Norm-coeff'!$I$5+$BD310*'Norm-coeff'!$J$5+$BE310*'Norm-coeff'!$K$5+$BF310*'Norm-coeff'!$L$5+$BG310*'Norm-coeff'!$M$5+$BH310*'Norm-coeff'!$N$5+$BI310*'Norm-coeff'!$O$5</f>
        <v>1.0553329241296201</v>
      </c>
      <c r="BS310" s="54">
        <f>'Norm-coeff'!$C$6+$AX310*'Norm-coeff'!$D$6+$AY310*'Norm-coeff'!$E$6+$AZ310*'Norm-coeff'!$F$6+$BA310*'Norm-coeff'!$G$6+$BB310*'Norm-coeff'!$H$6+$BC310*'Norm-coeff'!$I$6+$BD310*'Norm-coeff'!$J$6+$BE310*'Norm-coeff'!$K$6+$BF310*'Norm-coeff'!$L$6+$BG310*'Norm-coeff'!$M$6+$BH310*'Norm-coeff'!$N$6+$BI310*'Norm-coeff'!$O$6</f>
        <v>-1.48700885495103E-2</v>
      </c>
      <c r="BT310" s="54">
        <f>'Norm-coeff'!$C$7+$AX310*'Norm-coeff'!$D$7+$AY310*'Norm-coeff'!$E$7+$AZ310*'Norm-coeff'!$F$7+$BA310*'Norm-coeff'!$G$7+$BB310*'Norm-coeff'!$H$7+$BC310*'Norm-coeff'!$I$7+$BD310*'Norm-coeff'!$J$7+$BE310*'Norm-coeff'!$K$7+$BF310*'Norm-coeff'!$L$7+$BG310*'Norm-coeff'!$M$7+$BH310*'Norm-coeff'!$N$7+$BI310*'Norm-coeff'!$O$7</f>
        <v>2.0907583608832998</v>
      </c>
      <c r="BU310" s="54">
        <f>'Norm-coeff'!$C$8+$AX310*'Norm-coeff'!$D$8+$AY310*'Norm-coeff'!$E$8+$AZ310*'Norm-coeff'!$F$8+$BA310*'Norm-coeff'!$G$8+$BB310*'Norm-coeff'!$H$8+$BC310*'Norm-coeff'!$I$8+$BD310*'Norm-coeff'!$J$8+$BE310*'Norm-coeff'!$K$8+$BF310*'Norm-coeff'!$L$8+$BG310*'Norm-coeff'!$M$8+$BH310*'Norm-coeff'!$N$8+$BI310*'Norm-coeff'!$O$8</f>
        <v>0.65894159836244504</v>
      </c>
      <c r="BV310" s="54">
        <f>'Norm-coeff'!$C$9+$AX310*'Norm-coeff'!$D$9+$AY310*'Norm-coeff'!$E$9+$AZ310*'Norm-coeff'!$F$9+$BA310*'Norm-coeff'!$G$9+$BB310*'Norm-coeff'!$H$9+$BC310*'Norm-coeff'!$I$9+$BD310*'Norm-coeff'!$J$9+$BE310*'Norm-coeff'!$K$9+$BF310*'Norm-coeff'!$L$9+$BG310*'Norm-coeff'!$M$9+$BH310*'Norm-coeff'!$N$9+$BI310*'Norm-coeff'!$O$9</f>
        <v>1.48961085014701</v>
      </c>
      <c r="BW310" s="54">
        <f>'Norm-coeff'!$C$10+$AX310*'Norm-coeff'!$D$10+$AY310*'Norm-coeff'!$E$10+$AZ310*'Norm-coeff'!$F$10+$BA310*'Norm-coeff'!$G$10+$BB310*'Norm-coeff'!$H$10+$BC310*'Norm-coeff'!$I$10+$BD310*'Norm-coeff'!$J$10+$BE310*'Norm-coeff'!$K$10+$BF310*'Norm-coeff'!$L$10+$BG310*'Norm-coeff'!$M$10+$BH310*'Norm-coeff'!$N$10+$BI310*'Norm-coeff'!$O$10</f>
        <v>1.42058735749591</v>
      </c>
      <c r="BX310" s="54">
        <f>'Norm-coeff'!$C$11+$AX310*'Norm-coeff'!$D$11+$AY310*'Norm-coeff'!$E$11+$AZ310*'Norm-coeff'!$F$11+$BA310*'Norm-coeff'!$G$11+$BB310*'Norm-coeff'!$H$11+$BC310*'Norm-coeff'!$I$11+$BD310*'Norm-coeff'!$J$11+$BE310*'Norm-coeff'!$K$11+$BF310*'Norm-coeff'!$L$11+$BG310*'Norm-coeff'!$M$11+$BH310*'Norm-coeff'!$N$11+$BI310*'Norm-coeff'!$O$11</f>
        <v>0.221233014421479</v>
      </c>
      <c r="BY310" s="54">
        <f>'Norm-coeff'!$C$12+$AX310*'Norm-coeff'!$D$12+$AY310*'Norm-coeff'!$E$12+$AZ310*'Norm-coeff'!$F$12+$BA310*'Norm-coeff'!$G$12+$BB310*'Norm-coeff'!$H$12+$BC310*'Norm-coeff'!$I$12+$BD310*'Norm-coeff'!$J$12+$BE310*'Norm-coeff'!$K$12+$BF310*'Norm-coeff'!$L$12+$BG310*'Norm-coeff'!$M$12+$BH310*'Norm-coeff'!$N$12+$BI310*'Norm-coeff'!$O$12</f>
        <v>0.283527502056037</v>
      </c>
      <c r="BZ310" s="54">
        <f>'Norm-coeff'!$C$13+$AX310*'Norm-coeff'!$D$13+$AY310*'Norm-coeff'!$E$13+$AZ310*'Norm-coeff'!$F$13+$BA310*'Norm-coeff'!$G$13+$BB310*'Norm-coeff'!$H$13+$BC310*'Norm-coeff'!$I$13+$BD310*'Norm-coeff'!$J$13+$BE310*'Norm-coeff'!$K$13+$BF310*'Norm-coeff'!$L$13+$BG310*'Norm-coeff'!$M$13+$BH310*'Norm-coeff'!$N$13+$BI310*'Norm-coeff'!$O$13</f>
        <v>-4.1864930554451202E-2</v>
      </c>
      <c r="CA310" s="54">
        <f>'Norm-coeff'!$C$14+$AX310*'Norm-coeff'!$D$14+$AY310*'Norm-coeff'!$E$14+$AZ310*'Norm-coeff'!$F$14+$BA310*'Norm-coeff'!$G$14+$BB310*'Norm-coeff'!$H$14+$BC310*'Norm-coeff'!$I$14+$BD310*'Norm-coeff'!$J$14+$BE310*'Norm-coeff'!$K$14+$BF310*'Norm-coeff'!$L$14+$BG310*'Norm-coeff'!$M$14+$BH310*'Norm-coeff'!$N$14+$BI310*'Norm-coeff'!$O$14</f>
        <v>4.2526983164477103</v>
      </c>
      <c r="CC310" s="54">
        <f t="shared" si="1010"/>
        <v>0</v>
      </c>
      <c r="CG310" s="54">
        <f t="shared" si="886"/>
        <v>0</v>
      </c>
      <c r="CH310" s="54">
        <f t="shared" si="864"/>
        <v>0</v>
      </c>
      <c r="CI310" s="54">
        <f t="shared" si="887"/>
        <v>0</v>
      </c>
      <c r="CJ310" s="56">
        <f t="shared" si="888"/>
        <v>0</v>
      </c>
      <c r="CK310" s="54">
        <f t="shared" si="889"/>
        <v>0</v>
      </c>
      <c r="CL310" s="54">
        <f t="shared" si="890"/>
        <v>0</v>
      </c>
      <c r="CM310" s="54">
        <f t="shared" si="891"/>
        <v>0</v>
      </c>
      <c r="CN310" s="54">
        <f t="shared" si="892"/>
        <v>0</v>
      </c>
      <c r="CO310" s="54">
        <f t="shared" si="893"/>
        <v>0</v>
      </c>
      <c r="CP310" s="54">
        <f t="shared" si="894"/>
        <v>0</v>
      </c>
      <c r="CQ310" s="54">
        <f t="shared" si="895"/>
        <v>0</v>
      </c>
      <c r="CR310" s="54">
        <f t="shared" si="896"/>
        <v>0</v>
      </c>
      <c r="CS310" s="54">
        <f t="shared" si="897"/>
        <v>0</v>
      </c>
      <c r="CU310" s="54">
        <f t="shared" si="898"/>
        <v>0</v>
      </c>
      <c r="CV310" s="54">
        <f t="shared" si="899"/>
        <v>0</v>
      </c>
      <c r="CW310" s="54">
        <f t="shared" si="900"/>
        <v>0</v>
      </c>
      <c r="CX310" s="54">
        <f t="shared" si="901"/>
        <v>0</v>
      </c>
      <c r="CZ310" s="54">
        <f t="shared" si="902"/>
        <v>0</v>
      </c>
      <c r="DA310" s="54">
        <f t="shared" si="903"/>
        <v>0</v>
      </c>
      <c r="DB310" s="54">
        <f t="shared" si="904"/>
        <v>0</v>
      </c>
      <c r="DC310" s="54">
        <f t="shared" si="905"/>
        <v>0</v>
      </c>
      <c r="DD310" s="54">
        <f t="shared" si="906"/>
        <v>0</v>
      </c>
      <c r="DE310" s="54">
        <f t="shared" si="907"/>
        <v>0</v>
      </c>
      <c r="DF310" s="54">
        <f t="shared" si="908"/>
        <v>0</v>
      </c>
      <c r="DG310" s="54">
        <f t="shared" si="909"/>
        <v>2</v>
      </c>
      <c r="DH310" s="71">
        <f t="shared" si="910"/>
        <v>0</v>
      </c>
      <c r="DI310" s="71">
        <f t="shared" si="911"/>
        <v>0</v>
      </c>
      <c r="DJ310" s="54">
        <f t="shared" si="912"/>
        <v>0</v>
      </c>
      <c r="DK310" s="54">
        <f t="shared" si="913"/>
        <v>2</v>
      </c>
      <c r="DL310" s="4">
        <f t="shared" si="838"/>
        <v>0</v>
      </c>
      <c r="DM310" s="3">
        <f t="shared" si="914"/>
        <v>0</v>
      </c>
      <c r="DN310" s="3">
        <f t="shared" si="915"/>
        <v>0</v>
      </c>
      <c r="DO310" s="4" t="e">
        <f t="shared" si="916"/>
        <v>#DIV/0!</v>
      </c>
      <c r="DP310" s="57"/>
      <c r="DQ310" s="57"/>
      <c r="DR310" s="56">
        <f t="shared" si="839"/>
        <v>2</v>
      </c>
      <c r="DS310" s="56">
        <f t="shared" si="840"/>
        <v>0</v>
      </c>
      <c r="DT310" s="38">
        <f t="shared" si="841"/>
        <v>0</v>
      </c>
      <c r="DU310" s="38">
        <f t="shared" si="917"/>
        <v>2</v>
      </c>
      <c r="DV310" s="38">
        <f t="shared" si="842"/>
        <v>0</v>
      </c>
      <c r="DW310" s="39">
        <f t="shared" si="843"/>
        <v>0</v>
      </c>
      <c r="DX310" s="39">
        <f t="shared" si="844"/>
        <v>0</v>
      </c>
      <c r="DY310" s="39">
        <f t="shared" si="845"/>
        <v>0</v>
      </c>
      <c r="DZ310" s="39">
        <f t="shared" si="846"/>
        <v>0</v>
      </c>
      <c r="EA310" s="39">
        <f t="shared" si="847"/>
        <v>0</v>
      </c>
      <c r="EB310" s="37" t="e">
        <f t="shared" si="918"/>
        <v>#DIV/0!</v>
      </c>
      <c r="EC310" s="37" t="e">
        <f t="shared" si="919"/>
        <v>#DIV/0!</v>
      </c>
      <c r="ED310" s="37" t="e">
        <f t="shared" si="920"/>
        <v>#DIV/0!</v>
      </c>
      <c r="EE310" s="37" t="e">
        <f t="shared" si="921"/>
        <v>#DIV/0!</v>
      </c>
      <c r="EF310" s="39" t="e">
        <f t="shared" si="922"/>
        <v>#DIV/0!</v>
      </c>
      <c r="EG310" s="37" t="e">
        <f t="shared" si="923"/>
        <v>#DIV/0!</v>
      </c>
      <c r="EH310" s="37" t="e">
        <f t="shared" si="924"/>
        <v>#DIV/0!</v>
      </c>
      <c r="EI310" s="11" t="b">
        <f t="shared" si="925"/>
        <v>1</v>
      </c>
      <c r="EJ310" s="11" t="b">
        <f t="shared" si="926"/>
        <v>0</v>
      </c>
      <c r="EK310" s="39" t="e">
        <f t="shared" si="927"/>
        <v>#DIV/0!</v>
      </c>
      <c r="EL310" s="39" t="e">
        <f t="shared" si="928"/>
        <v>#DIV/0!</v>
      </c>
      <c r="EM310" s="39" t="e">
        <f t="shared" si="929"/>
        <v>#DIV/0!</v>
      </c>
      <c r="EN310" s="39" t="e">
        <f t="shared" si="930"/>
        <v>#DIV/0!</v>
      </c>
      <c r="EO310" s="39" t="e">
        <f t="shared" si="931"/>
        <v>#DIV/0!</v>
      </c>
      <c r="EP310" s="39" t="e">
        <f t="shared" si="932"/>
        <v>#DIV/0!</v>
      </c>
      <c r="EQ310" s="39" t="e">
        <f t="shared" si="933"/>
        <v>#DIV/0!</v>
      </c>
      <c r="ER310" s="39" t="e">
        <f t="shared" si="934"/>
        <v>#DIV/0!</v>
      </c>
      <c r="ES310" s="58" t="str">
        <f t="shared" si="935"/>
        <v>(OH,F,Cl)-dominate amphibole</v>
      </c>
      <c r="ET310" s="58" t="e">
        <f t="shared" si="936"/>
        <v>#N/A</v>
      </c>
      <c r="EU310" s="56">
        <f t="shared" si="848"/>
        <v>0</v>
      </c>
      <c r="EV310" s="56">
        <f t="shared" si="849"/>
        <v>0</v>
      </c>
      <c r="EW310" s="56">
        <f t="shared" si="850"/>
        <v>0</v>
      </c>
      <c r="EX310" s="56">
        <f t="shared" si="851"/>
        <v>0</v>
      </c>
      <c r="EY310" s="56">
        <f t="shared" si="852"/>
        <v>0</v>
      </c>
      <c r="EZ310" s="56">
        <f t="shared" si="853"/>
        <v>0</v>
      </c>
      <c r="FA310" s="39">
        <f t="shared" si="854"/>
        <v>0</v>
      </c>
      <c r="FB310" s="39">
        <f t="shared" si="855"/>
        <v>0</v>
      </c>
      <c r="FC310" s="54">
        <f t="shared" si="856"/>
        <v>0</v>
      </c>
      <c r="FD310" s="54">
        <f t="shared" si="857"/>
        <v>0</v>
      </c>
      <c r="FE310" s="39">
        <f t="shared" si="858"/>
        <v>0</v>
      </c>
      <c r="FF310" s="54">
        <f t="shared" si="859"/>
        <v>0</v>
      </c>
      <c r="FG310" s="39">
        <f t="shared" si="860"/>
        <v>0</v>
      </c>
      <c r="FH310" s="39">
        <f t="shared" si="937"/>
        <v>0</v>
      </c>
      <c r="FI310" s="39">
        <f t="shared" si="938"/>
        <v>0</v>
      </c>
      <c r="FJ310" s="39">
        <f t="shared" si="939"/>
        <v>0</v>
      </c>
      <c r="FK310" s="39" t="e">
        <f t="shared" si="940"/>
        <v>#DIV/0!</v>
      </c>
      <c r="FL310" s="39" t="e">
        <f t="shared" si="941"/>
        <v>#DIV/0!</v>
      </c>
      <c r="FM310" s="39" t="e">
        <f t="shared" si="942"/>
        <v>#DIV/0!</v>
      </c>
      <c r="FN310" s="39">
        <f t="shared" si="943"/>
        <v>1</v>
      </c>
      <c r="FO310" s="39">
        <f t="shared" si="861"/>
        <v>0</v>
      </c>
      <c r="FP310" s="39">
        <f t="shared" si="862"/>
        <v>0</v>
      </c>
      <c r="FQ310" s="39">
        <f t="shared" si="863"/>
        <v>0</v>
      </c>
      <c r="FR310" s="39">
        <f t="shared" si="944"/>
        <v>0</v>
      </c>
      <c r="FS310" s="39">
        <f t="shared" si="945"/>
        <v>0</v>
      </c>
      <c r="FU310" s="39" t="e">
        <f t="shared" si="946"/>
        <v>#DIV/0!</v>
      </c>
      <c r="FV310" s="39" t="e">
        <f t="shared" si="947"/>
        <v>#DIV/0!</v>
      </c>
      <c r="FW310" s="39" t="e">
        <f t="shared" si="948"/>
        <v>#DIV/0!</v>
      </c>
      <c r="FY310" s="39" t="e">
        <f t="shared" si="949"/>
        <v>#DIV/0!</v>
      </c>
      <c r="FZ310" s="39" t="e">
        <f t="shared" si="950"/>
        <v>#DIV/0!</v>
      </c>
      <c r="GA310" s="39" t="e">
        <f t="shared" si="951"/>
        <v>#DIV/0!</v>
      </c>
      <c r="GB310" s="39" t="e">
        <f t="shared" si="952"/>
        <v>#DIV/0!</v>
      </c>
      <c r="GC310" s="39" t="e">
        <f t="shared" si="953"/>
        <v>#DIV/0!</v>
      </c>
      <c r="GD310" s="39" t="e">
        <f t="shared" si="954"/>
        <v>#DIV/0!</v>
      </c>
      <c r="GE310" s="39" t="e">
        <f t="shared" si="955"/>
        <v>#DIV/0!</v>
      </c>
      <c r="GF310" s="39" t="e">
        <f t="shared" si="956"/>
        <v>#DIV/0!</v>
      </c>
      <c r="GG310" s="39" t="e">
        <f t="shared" si="957"/>
        <v>#DIV/0!</v>
      </c>
      <c r="GH310" s="39" t="e">
        <f t="shared" si="958"/>
        <v>#DIV/0!</v>
      </c>
      <c r="GI310" s="39"/>
      <c r="GJ310" s="39" t="e">
        <f t="shared" si="959"/>
        <v>#DIV/0!</v>
      </c>
      <c r="GK310" s="39" t="e">
        <f t="shared" si="960"/>
        <v>#DIV/0!</v>
      </c>
      <c r="GL310" s="39" t="e">
        <f t="shared" si="961"/>
        <v>#DIV/0!</v>
      </c>
      <c r="GM310" s="39" t="e">
        <f t="shared" si="962"/>
        <v>#DIV/0!</v>
      </c>
      <c r="GN310" s="39" t="e">
        <f t="shared" si="963"/>
        <v>#DIV/0!</v>
      </c>
      <c r="GO310" s="57"/>
      <c r="GP310" s="57" t="e">
        <f t="shared" si="964"/>
        <v>#DIV/0!</v>
      </c>
      <c r="GQ310" s="59" t="e">
        <f t="shared" si="965"/>
        <v>#DIV/0!</v>
      </c>
      <c r="GR310" s="41" t="e">
        <f t="shared" si="966"/>
        <v>#DIV/0!</v>
      </c>
      <c r="GS310" s="57" t="e">
        <f t="shared" si="967"/>
        <v>#DIV/0!</v>
      </c>
      <c r="GT310" s="57" t="e">
        <f t="shared" si="968"/>
        <v>#DIV/0!</v>
      </c>
      <c r="GU310" s="57" t="e">
        <f t="shared" si="969"/>
        <v>#DIV/0!</v>
      </c>
      <c r="GV310" s="57"/>
      <c r="GW310" s="42" t="e">
        <f t="shared" si="970"/>
        <v>#DIV/0!</v>
      </c>
      <c r="GX310" s="42" t="e">
        <f t="shared" si="971"/>
        <v>#DIV/0!</v>
      </c>
      <c r="GY310" s="42" t="e">
        <f t="shared" si="972"/>
        <v>#DIV/0!</v>
      </c>
      <c r="GZ310" s="57"/>
      <c r="HA310" s="2" t="e">
        <f t="shared" si="973"/>
        <v>#DIV/0!</v>
      </c>
      <c r="HB310" s="2" t="e">
        <f t="shared" si="974"/>
        <v>#DIV/0!</v>
      </c>
      <c r="HC310" s="2" t="e">
        <f t="shared" si="975"/>
        <v>#DIV/0!</v>
      </c>
      <c r="HD310" s="2" t="e">
        <f t="shared" si="976"/>
        <v>#DIV/0!</v>
      </c>
      <c r="HE310" s="2" t="e">
        <f t="shared" si="977"/>
        <v>#DIV/0!</v>
      </c>
      <c r="HF310" s="2" t="e">
        <f t="shared" si="978"/>
        <v>#DIV/0!</v>
      </c>
      <c r="HG310" s="2" t="e">
        <f t="shared" si="979"/>
        <v>#DIV/0!</v>
      </c>
      <c r="HH310" s="2" t="e">
        <f t="shared" si="980"/>
        <v>#DIV/0!</v>
      </c>
      <c r="HI310" s="2" t="e">
        <f t="shared" si="981"/>
        <v>#DIV/0!</v>
      </c>
      <c r="HJ310" s="11" t="e">
        <f t="shared" si="982"/>
        <v>#DIV/0!</v>
      </c>
      <c r="HK310" s="60" t="e">
        <f t="shared" si="983"/>
        <v>#DIV/0!</v>
      </c>
      <c r="HL310" s="57"/>
      <c r="HM310" s="57" t="e">
        <f t="shared" si="984"/>
        <v>#DIV/0!</v>
      </c>
      <c r="HN310" s="57" t="e">
        <f t="shared" si="985"/>
        <v>#DIV/0!</v>
      </c>
      <c r="HO310" s="57" t="e">
        <f t="shared" si="986"/>
        <v>#DIV/0!</v>
      </c>
      <c r="HP310" s="57" t="e">
        <f t="shared" si="987"/>
        <v>#DIV/0!</v>
      </c>
      <c r="HQ310" s="57" t="e">
        <f t="shared" si="988"/>
        <v>#DIV/0!</v>
      </c>
      <c r="HR310" s="57"/>
      <c r="HS310" s="57" t="e">
        <f t="shared" si="989"/>
        <v>#DIV/0!</v>
      </c>
      <c r="HT310" s="57" t="e">
        <f t="shared" si="990"/>
        <v>#DIV/0!</v>
      </c>
      <c r="HU310" s="57" t="e">
        <f t="shared" si="991"/>
        <v>#DIV/0!</v>
      </c>
      <c r="HV310" s="57" t="e">
        <f t="shared" si="992"/>
        <v>#DIV/0!</v>
      </c>
      <c r="HW310" s="57" t="e">
        <f t="shared" si="993"/>
        <v>#DIV/0!</v>
      </c>
      <c r="HX310" s="57"/>
      <c r="HY310" s="57" t="e">
        <f t="shared" si="994"/>
        <v>#DIV/0!</v>
      </c>
      <c r="HZ310" s="57" t="e">
        <f t="shared" si="995"/>
        <v>#DIV/0!</v>
      </c>
      <c r="IA310" s="57"/>
      <c r="IB310" s="61">
        <f t="shared" si="996"/>
        <v>0</v>
      </c>
      <c r="IC310" s="57" t="str">
        <f t="shared" si="997"/>
        <v/>
      </c>
      <c r="ID310" s="42"/>
      <c r="IE310" s="2" t="str">
        <f t="shared" si="998"/>
        <v/>
      </c>
      <c r="IF310" s="60" t="e">
        <f t="shared" si="999"/>
        <v>#DIV/0!</v>
      </c>
      <c r="IG310" s="60" t="str">
        <f t="shared" si="1000"/>
        <v/>
      </c>
      <c r="IH310" s="60" t="str">
        <f t="shared" si="1001"/>
        <v>zinco-</v>
      </c>
      <c r="II310" s="60" t="str">
        <f t="shared" si="1002"/>
        <v>mangano-</v>
      </c>
      <c r="IJ310" s="60" t="e">
        <f t="shared" si="1003"/>
        <v>#DIV/0!</v>
      </c>
      <c r="IK310" s="60" t="e">
        <f t="shared" si="1004"/>
        <v>#DIV/0!</v>
      </c>
      <c r="IL310" s="60" t="e">
        <f t="shared" si="1005"/>
        <v>#DIV/0!</v>
      </c>
      <c r="IM310" s="60" t="e">
        <f t="shared" si="1006"/>
        <v>#DIV/0!</v>
      </c>
      <c r="IN310" s="60" t="str">
        <f t="shared" si="1007"/>
        <v/>
      </c>
      <c r="IO310" s="60" t="str">
        <f t="shared" si="1008"/>
        <v/>
      </c>
      <c r="IP310" s="57"/>
      <c r="IQ310" s="57" t="str">
        <f t="shared" si="1009"/>
        <v>ERROR!!</v>
      </c>
    </row>
    <row r="311" spans="24:251">
      <c r="X311" s="29">
        <f t="shared" si="865"/>
        <v>0</v>
      </c>
      <c r="Y311" s="29">
        <f t="shared" si="866"/>
        <v>0</v>
      </c>
      <c r="Z311" s="29" t="e">
        <f t="shared" si="867"/>
        <v>#DIV/0!</v>
      </c>
      <c r="AA311" s="29" t="e">
        <f t="shared" si="868"/>
        <v>#DIV/0!</v>
      </c>
      <c r="AB311" s="29" t="e">
        <f t="shared" si="869"/>
        <v>#DIV/0!</v>
      </c>
      <c r="AC311" s="29" t="e">
        <f t="shared" si="870"/>
        <v>#DIV/0!</v>
      </c>
      <c r="AF311" s="23">
        <v>60.084299999999999</v>
      </c>
      <c r="AG311" s="23">
        <v>79.878799999999998</v>
      </c>
      <c r="AH311" s="23">
        <v>101.96120000000001</v>
      </c>
      <c r="AI311" s="23">
        <v>151.99039999999999</v>
      </c>
      <c r="AJ311" s="23">
        <v>159.69</v>
      </c>
      <c r="AK311" s="23">
        <v>71.846400000000003</v>
      </c>
      <c r="AL311" s="23">
        <v>70.9375</v>
      </c>
      <c r="AM311" s="23">
        <v>40.304400000000001</v>
      </c>
      <c r="AN311" s="23">
        <v>56.077399999999997</v>
      </c>
      <c r="AO311" s="23">
        <v>61.978999999999999</v>
      </c>
      <c r="AP311" s="23">
        <v>94.195999999999998</v>
      </c>
      <c r="AQ311" s="23">
        <v>18.998000000000001</v>
      </c>
      <c r="AR311" s="23">
        <v>35.450000000000003</v>
      </c>
      <c r="AS311" s="23">
        <v>29.88</v>
      </c>
      <c r="AT311" s="23">
        <v>74.691999999999993</v>
      </c>
      <c r="AU311" s="23">
        <v>81.39</v>
      </c>
      <c r="AX311" s="54">
        <f t="shared" si="871"/>
        <v>0</v>
      </c>
      <c r="AY311" s="54">
        <f t="shared" si="872"/>
        <v>0</v>
      </c>
      <c r="AZ311" s="54">
        <f t="shared" si="873"/>
        <v>0</v>
      </c>
      <c r="BA311" s="54">
        <f t="shared" si="874"/>
        <v>0</v>
      </c>
      <c r="BB311" s="54">
        <f t="shared" si="875"/>
        <v>0</v>
      </c>
      <c r="BC311" s="54">
        <f t="shared" si="876"/>
        <v>0</v>
      </c>
      <c r="BD311" s="54">
        <f t="shared" si="877"/>
        <v>0</v>
      </c>
      <c r="BE311" s="54">
        <f t="shared" si="878"/>
        <v>0</v>
      </c>
      <c r="BF311" s="54">
        <f t="shared" si="879"/>
        <v>0</v>
      </c>
      <c r="BG311" s="54">
        <f t="shared" si="880"/>
        <v>0</v>
      </c>
      <c r="BH311" s="54">
        <f t="shared" si="881"/>
        <v>0</v>
      </c>
      <c r="BI311" s="54">
        <f t="shared" si="882"/>
        <v>0</v>
      </c>
      <c r="BJ311" s="54">
        <f t="shared" si="883"/>
        <v>0</v>
      </c>
      <c r="BK311" s="54">
        <f t="shared" si="884"/>
        <v>0</v>
      </c>
      <c r="BL311" s="54">
        <f t="shared" si="885"/>
        <v>0</v>
      </c>
      <c r="BM311" s="42"/>
      <c r="BO311" s="54">
        <f>'Norm-coeff'!$C$2+$AX311*'Norm-coeff'!$D$2+$AY311*'Norm-coeff'!$E$2+$AZ311*'Norm-coeff'!$F$2+$BA311*'Norm-coeff'!$G$2+$BB311*'Norm-coeff'!$H$2+$BC311*'Norm-coeff'!$I$2+$BD311*'Norm-coeff'!$J$2+$BE311*'Norm-coeff'!$K$2+$BF311*'Norm-coeff'!$L$2+$BG311*'Norm-coeff'!$M$2+$BH311*'Norm-coeff'!$N$2+$BI311*'Norm-coeff'!$O$2</f>
        <v>5.4045421474420303</v>
      </c>
      <c r="BP311" s="54">
        <f>'Norm-coeff'!$C$3+$AX311*'Norm-coeff'!$D$3+$AY311*'Norm-coeff'!$E$3+$AZ311*'Norm-coeff'!$F$3+$BA311*'Norm-coeff'!$G$3+$BB311*'Norm-coeff'!$H$3+$BC311*'Norm-coeff'!$I$3+$BD311*'Norm-coeff'!$J$3+$BE311*'Norm-coeff'!$K$3+$BF311*'Norm-coeff'!$L$3+$BG311*'Norm-coeff'!$M$3+$BH311*'Norm-coeff'!$N$3+$BI311*'Norm-coeff'!$O$3</f>
        <v>3.15319116612705</v>
      </c>
      <c r="BQ311" s="54">
        <f>'Norm-coeff'!$C$4+$AX311*'Norm-coeff'!$D$4+$AY311*'Norm-coeff'!$E$4+$AZ311*'Norm-coeff'!$F$4+$BA311*'Norm-coeff'!$G$4+$BB311*'Norm-coeff'!$H$4+$BC311*'Norm-coeff'!$I$4+$BD311*'Norm-coeff'!$J$4+$BE311*'Norm-coeff'!$K$4+$BF311*'Norm-coeff'!$L$4+$BG311*'Norm-coeff'!$M$4+$BH311*'Norm-coeff'!$N$4+$BI311*'Norm-coeff'!$O$4</f>
        <v>1.42115649462768</v>
      </c>
      <c r="BR311" s="54">
        <f>'Norm-coeff'!$C$5+$AX311*'Norm-coeff'!$D$5+$AY311*'Norm-coeff'!$E$5+$AZ311*'Norm-coeff'!$F$5+$BA311*'Norm-coeff'!$G$5+$BB311*'Norm-coeff'!$H$5+$BC311*'Norm-coeff'!$I$5+$BD311*'Norm-coeff'!$J$5+$BE311*'Norm-coeff'!$K$5+$BF311*'Norm-coeff'!$L$5+$BG311*'Norm-coeff'!$M$5+$BH311*'Norm-coeff'!$N$5+$BI311*'Norm-coeff'!$O$5</f>
        <v>1.0553329241296201</v>
      </c>
      <c r="BS311" s="54">
        <f>'Norm-coeff'!$C$6+$AX311*'Norm-coeff'!$D$6+$AY311*'Norm-coeff'!$E$6+$AZ311*'Norm-coeff'!$F$6+$BA311*'Norm-coeff'!$G$6+$BB311*'Norm-coeff'!$H$6+$BC311*'Norm-coeff'!$I$6+$BD311*'Norm-coeff'!$J$6+$BE311*'Norm-coeff'!$K$6+$BF311*'Norm-coeff'!$L$6+$BG311*'Norm-coeff'!$M$6+$BH311*'Norm-coeff'!$N$6+$BI311*'Norm-coeff'!$O$6</f>
        <v>-1.48700885495103E-2</v>
      </c>
      <c r="BT311" s="54">
        <f>'Norm-coeff'!$C$7+$AX311*'Norm-coeff'!$D$7+$AY311*'Norm-coeff'!$E$7+$AZ311*'Norm-coeff'!$F$7+$BA311*'Norm-coeff'!$G$7+$BB311*'Norm-coeff'!$H$7+$BC311*'Norm-coeff'!$I$7+$BD311*'Norm-coeff'!$J$7+$BE311*'Norm-coeff'!$K$7+$BF311*'Norm-coeff'!$L$7+$BG311*'Norm-coeff'!$M$7+$BH311*'Norm-coeff'!$N$7+$BI311*'Norm-coeff'!$O$7</f>
        <v>2.0907583608832998</v>
      </c>
      <c r="BU311" s="54">
        <f>'Norm-coeff'!$C$8+$AX311*'Norm-coeff'!$D$8+$AY311*'Norm-coeff'!$E$8+$AZ311*'Norm-coeff'!$F$8+$BA311*'Norm-coeff'!$G$8+$BB311*'Norm-coeff'!$H$8+$BC311*'Norm-coeff'!$I$8+$BD311*'Norm-coeff'!$J$8+$BE311*'Norm-coeff'!$K$8+$BF311*'Norm-coeff'!$L$8+$BG311*'Norm-coeff'!$M$8+$BH311*'Norm-coeff'!$N$8+$BI311*'Norm-coeff'!$O$8</f>
        <v>0.65894159836244504</v>
      </c>
      <c r="BV311" s="54">
        <f>'Norm-coeff'!$C$9+$AX311*'Norm-coeff'!$D$9+$AY311*'Norm-coeff'!$E$9+$AZ311*'Norm-coeff'!$F$9+$BA311*'Norm-coeff'!$G$9+$BB311*'Norm-coeff'!$H$9+$BC311*'Norm-coeff'!$I$9+$BD311*'Norm-coeff'!$J$9+$BE311*'Norm-coeff'!$K$9+$BF311*'Norm-coeff'!$L$9+$BG311*'Norm-coeff'!$M$9+$BH311*'Norm-coeff'!$N$9+$BI311*'Norm-coeff'!$O$9</f>
        <v>1.48961085014701</v>
      </c>
      <c r="BW311" s="54">
        <f>'Norm-coeff'!$C$10+$AX311*'Norm-coeff'!$D$10+$AY311*'Norm-coeff'!$E$10+$AZ311*'Norm-coeff'!$F$10+$BA311*'Norm-coeff'!$G$10+$BB311*'Norm-coeff'!$H$10+$BC311*'Norm-coeff'!$I$10+$BD311*'Norm-coeff'!$J$10+$BE311*'Norm-coeff'!$K$10+$BF311*'Norm-coeff'!$L$10+$BG311*'Norm-coeff'!$M$10+$BH311*'Norm-coeff'!$N$10+$BI311*'Norm-coeff'!$O$10</f>
        <v>1.42058735749591</v>
      </c>
      <c r="BX311" s="54">
        <f>'Norm-coeff'!$C$11+$AX311*'Norm-coeff'!$D$11+$AY311*'Norm-coeff'!$E$11+$AZ311*'Norm-coeff'!$F$11+$BA311*'Norm-coeff'!$G$11+$BB311*'Norm-coeff'!$H$11+$BC311*'Norm-coeff'!$I$11+$BD311*'Norm-coeff'!$J$11+$BE311*'Norm-coeff'!$K$11+$BF311*'Norm-coeff'!$L$11+$BG311*'Norm-coeff'!$M$11+$BH311*'Norm-coeff'!$N$11+$BI311*'Norm-coeff'!$O$11</f>
        <v>0.221233014421479</v>
      </c>
      <c r="BY311" s="54">
        <f>'Norm-coeff'!$C$12+$AX311*'Norm-coeff'!$D$12+$AY311*'Norm-coeff'!$E$12+$AZ311*'Norm-coeff'!$F$12+$BA311*'Norm-coeff'!$G$12+$BB311*'Norm-coeff'!$H$12+$BC311*'Norm-coeff'!$I$12+$BD311*'Norm-coeff'!$J$12+$BE311*'Norm-coeff'!$K$12+$BF311*'Norm-coeff'!$L$12+$BG311*'Norm-coeff'!$M$12+$BH311*'Norm-coeff'!$N$12+$BI311*'Norm-coeff'!$O$12</f>
        <v>0.283527502056037</v>
      </c>
      <c r="BZ311" s="54">
        <f>'Norm-coeff'!$C$13+$AX311*'Norm-coeff'!$D$13+$AY311*'Norm-coeff'!$E$13+$AZ311*'Norm-coeff'!$F$13+$BA311*'Norm-coeff'!$G$13+$BB311*'Norm-coeff'!$H$13+$BC311*'Norm-coeff'!$I$13+$BD311*'Norm-coeff'!$J$13+$BE311*'Norm-coeff'!$K$13+$BF311*'Norm-coeff'!$L$13+$BG311*'Norm-coeff'!$M$13+$BH311*'Norm-coeff'!$N$13+$BI311*'Norm-coeff'!$O$13</f>
        <v>-4.1864930554451202E-2</v>
      </c>
      <c r="CA311" s="54">
        <f>'Norm-coeff'!$C$14+$AX311*'Norm-coeff'!$D$14+$AY311*'Norm-coeff'!$E$14+$AZ311*'Norm-coeff'!$F$14+$BA311*'Norm-coeff'!$G$14+$BB311*'Norm-coeff'!$H$14+$BC311*'Norm-coeff'!$I$14+$BD311*'Norm-coeff'!$J$14+$BE311*'Norm-coeff'!$K$14+$BF311*'Norm-coeff'!$L$14+$BG311*'Norm-coeff'!$M$14+$BH311*'Norm-coeff'!$N$14+$BI311*'Norm-coeff'!$O$14</f>
        <v>4.2526983164477103</v>
      </c>
      <c r="CC311" s="54">
        <f t="shared" si="1010"/>
        <v>0</v>
      </c>
      <c r="CG311" s="54">
        <f t="shared" si="886"/>
        <v>0</v>
      </c>
      <c r="CH311" s="54">
        <f t="shared" si="864"/>
        <v>0</v>
      </c>
      <c r="CI311" s="54">
        <f t="shared" si="887"/>
        <v>0</v>
      </c>
      <c r="CJ311" s="56">
        <f t="shared" si="888"/>
        <v>0</v>
      </c>
      <c r="CK311" s="54">
        <f t="shared" si="889"/>
        <v>0</v>
      </c>
      <c r="CL311" s="54">
        <f t="shared" si="890"/>
        <v>0</v>
      </c>
      <c r="CM311" s="54">
        <f t="shared" si="891"/>
        <v>0</v>
      </c>
      <c r="CN311" s="54">
        <f t="shared" si="892"/>
        <v>0</v>
      </c>
      <c r="CO311" s="54">
        <f t="shared" si="893"/>
        <v>0</v>
      </c>
      <c r="CP311" s="54">
        <f t="shared" si="894"/>
        <v>0</v>
      </c>
      <c r="CQ311" s="54">
        <f t="shared" si="895"/>
        <v>0</v>
      </c>
      <c r="CR311" s="54">
        <f t="shared" si="896"/>
        <v>0</v>
      </c>
      <c r="CS311" s="54">
        <f t="shared" si="897"/>
        <v>0</v>
      </c>
      <c r="CU311" s="54">
        <f t="shared" si="898"/>
        <v>0</v>
      </c>
      <c r="CV311" s="54">
        <f t="shared" si="899"/>
        <v>0</v>
      </c>
      <c r="CW311" s="54">
        <f t="shared" si="900"/>
        <v>0</v>
      </c>
      <c r="CX311" s="54">
        <f t="shared" si="901"/>
        <v>0</v>
      </c>
      <c r="CZ311" s="54">
        <f t="shared" si="902"/>
        <v>0</v>
      </c>
      <c r="DA311" s="54">
        <f t="shared" si="903"/>
        <v>0</v>
      </c>
      <c r="DB311" s="54">
        <f t="shared" si="904"/>
        <v>0</v>
      </c>
      <c r="DC311" s="54">
        <f t="shared" si="905"/>
        <v>0</v>
      </c>
      <c r="DD311" s="54">
        <f t="shared" si="906"/>
        <v>0</v>
      </c>
      <c r="DE311" s="54">
        <f t="shared" si="907"/>
        <v>0</v>
      </c>
      <c r="DF311" s="54">
        <f t="shared" si="908"/>
        <v>0</v>
      </c>
      <c r="DG311" s="54">
        <f t="shared" si="909"/>
        <v>2</v>
      </c>
      <c r="DH311" s="71">
        <f t="shared" si="910"/>
        <v>0</v>
      </c>
      <c r="DI311" s="71">
        <f t="shared" si="911"/>
        <v>0</v>
      </c>
      <c r="DJ311" s="54">
        <f t="shared" si="912"/>
        <v>0</v>
      </c>
      <c r="DK311" s="54">
        <f t="shared" si="913"/>
        <v>2</v>
      </c>
      <c r="DL311" s="4">
        <f t="shared" si="838"/>
        <v>0</v>
      </c>
      <c r="DM311" s="3">
        <f t="shared" si="914"/>
        <v>0</v>
      </c>
      <c r="DN311" s="3">
        <f t="shared" si="915"/>
        <v>0</v>
      </c>
      <c r="DO311" s="4" t="e">
        <f t="shared" si="916"/>
        <v>#DIV/0!</v>
      </c>
      <c r="DP311" s="57"/>
      <c r="DQ311" s="57"/>
      <c r="DR311" s="56">
        <f t="shared" si="839"/>
        <v>2</v>
      </c>
      <c r="DS311" s="56">
        <f t="shared" si="840"/>
        <v>0</v>
      </c>
      <c r="DT311" s="38">
        <f t="shared" si="841"/>
        <v>0</v>
      </c>
      <c r="DU311" s="38">
        <f t="shared" si="917"/>
        <v>2</v>
      </c>
      <c r="DV311" s="38">
        <f t="shared" si="842"/>
        <v>0</v>
      </c>
      <c r="DW311" s="39">
        <f t="shared" si="843"/>
        <v>0</v>
      </c>
      <c r="DX311" s="39">
        <f t="shared" si="844"/>
        <v>0</v>
      </c>
      <c r="DY311" s="39">
        <f t="shared" si="845"/>
        <v>0</v>
      </c>
      <c r="DZ311" s="39">
        <f t="shared" si="846"/>
        <v>0</v>
      </c>
      <c r="EA311" s="39">
        <f t="shared" si="847"/>
        <v>0</v>
      </c>
      <c r="EB311" s="37" t="e">
        <f t="shared" si="918"/>
        <v>#DIV/0!</v>
      </c>
      <c r="EC311" s="37" t="e">
        <f t="shared" si="919"/>
        <v>#DIV/0!</v>
      </c>
      <c r="ED311" s="37" t="e">
        <f t="shared" si="920"/>
        <v>#DIV/0!</v>
      </c>
      <c r="EE311" s="37" t="e">
        <f t="shared" si="921"/>
        <v>#DIV/0!</v>
      </c>
      <c r="EF311" s="39" t="e">
        <f t="shared" si="922"/>
        <v>#DIV/0!</v>
      </c>
      <c r="EG311" s="37" t="e">
        <f t="shared" si="923"/>
        <v>#DIV/0!</v>
      </c>
      <c r="EH311" s="37" t="e">
        <f t="shared" si="924"/>
        <v>#DIV/0!</v>
      </c>
      <c r="EI311" s="11" t="b">
        <f t="shared" si="925"/>
        <v>1</v>
      </c>
      <c r="EJ311" s="11" t="b">
        <f t="shared" si="926"/>
        <v>0</v>
      </c>
      <c r="EK311" s="39" t="e">
        <f t="shared" si="927"/>
        <v>#DIV/0!</v>
      </c>
      <c r="EL311" s="39" t="e">
        <f t="shared" si="928"/>
        <v>#DIV/0!</v>
      </c>
      <c r="EM311" s="39" t="e">
        <f t="shared" si="929"/>
        <v>#DIV/0!</v>
      </c>
      <c r="EN311" s="39" t="e">
        <f t="shared" si="930"/>
        <v>#DIV/0!</v>
      </c>
      <c r="EO311" s="39" t="e">
        <f t="shared" si="931"/>
        <v>#DIV/0!</v>
      </c>
      <c r="EP311" s="39" t="e">
        <f t="shared" si="932"/>
        <v>#DIV/0!</v>
      </c>
      <c r="EQ311" s="39" t="e">
        <f t="shared" si="933"/>
        <v>#DIV/0!</v>
      </c>
      <c r="ER311" s="39" t="e">
        <f t="shared" si="934"/>
        <v>#DIV/0!</v>
      </c>
      <c r="ES311" s="58" t="str">
        <f t="shared" si="935"/>
        <v>(OH,F,Cl)-dominate amphibole</v>
      </c>
      <c r="ET311" s="58" t="e">
        <f t="shared" si="936"/>
        <v>#N/A</v>
      </c>
      <c r="EU311" s="56">
        <f t="shared" si="848"/>
        <v>0</v>
      </c>
      <c r="EV311" s="56">
        <f t="shared" si="849"/>
        <v>0</v>
      </c>
      <c r="EW311" s="56">
        <f t="shared" si="850"/>
        <v>0</v>
      </c>
      <c r="EX311" s="56">
        <f t="shared" si="851"/>
        <v>0</v>
      </c>
      <c r="EY311" s="56">
        <f t="shared" si="852"/>
        <v>0</v>
      </c>
      <c r="EZ311" s="56">
        <f t="shared" si="853"/>
        <v>0</v>
      </c>
      <c r="FA311" s="39">
        <f t="shared" si="854"/>
        <v>0</v>
      </c>
      <c r="FB311" s="39">
        <f t="shared" si="855"/>
        <v>0</v>
      </c>
      <c r="FC311" s="54">
        <f t="shared" si="856"/>
        <v>0</v>
      </c>
      <c r="FD311" s="54">
        <f t="shared" si="857"/>
        <v>0</v>
      </c>
      <c r="FE311" s="39">
        <f t="shared" si="858"/>
        <v>0</v>
      </c>
      <c r="FF311" s="54">
        <f t="shared" si="859"/>
        <v>0</v>
      </c>
      <c r="FG311" s="39">
        <f t="shared" si="860"/>
        <v>0</v>
      </c>
      <c r="FH311" s="39">
        <f t="shared" si="937"/>
        <v>0</v>
      </c>
      <c r="FI311" s="39">
        <f t="shared" si="938"/>
        <v>0</v>
      </c>
      <c r="FJ311" s="39">
        <f t="shared" si="939"/>
        <v>0</v>
      </c>
      <c r="FK311" s="39" t="e">
        <f t="shared" si="940"/>
        <v>#DIV/0!</v>
      </c>
      <c r="FL311" s="39" t="e">
        <f t="shared" si="941"/>
        <v>#DIV/0!</v>
      </c>
      <c r="FM311" s="39" t="e">
        <f t="shared" si="942"/>
        <v>#DIV/0!</v>
      </c>
      <c r="FN311" s="39">
        <f t="shared" si="943"/>
        <v>1</v>
      </c>
      <c r="FO311" s="39">
        <f t="shared" si="861"/>
        <v>0</v>
      </c>
      <c r="FP311" s="39">
        <f t="shared" si="862"/>
        <v>0</v>
      </c>
      <c r="FQ311" s="39">
        <f t="shared" si="863"/>
        <v>0</v>
      </c>
      <c r="FR311" s="39">
        <f t="shared" si="944"/>
        <v>0</v>
      </c>
      <c r="FS311" s="39">
        <f t="shared" si="945"/>
        <v>0</v>
      </c>
      <c r="FU311" s="39" t="e">
        <f t="shared" si="946"/>
        <v>#DIV/0!</v>
      </c>
      <c r="FV311" s="39" t="e">
        <f t="shared" si="947"/>
        <v>#DIV/0!</v>
      </c>
      <c r="FW311" s="39" t="e">
        <f t="shared" si="948"/>
        <v>#DIV/0!</v>
      </c>
      <c r="FY311" s="39" t="e">
        <f t="shared" si="949"/>
        <v>#DIV/0!</v>
      </c>
      <c r="FZ311" s="39" t="e">
        <f t="shared" si="950"/>
        <v>#DIV/0!</v>
      </c>
      <c r="GA311" s="39" t="e">
        <f t="shared" si="951"/>
        <v>#DIV/0!</v>
      </c>
      <c r="GB311" s="39" t="e">
        <f t="shared" si="952"/>
        <v>#DIV/0!</v>
      </c>
      <c r="GC311" s="39" t="e">
        <f t="shared" si="953"/>
        <v>#DIV/0!</v>
      </c>
      <c r="GD311" s="39" t="e">
        <f t="shared" si="954"/>
        <v>#DIV/0!</v>
      </c>
      <c r="GE311" s="39" t="e">
        <f t="shared" si="955"/>
        <v>#DIV/0!</v>
      </c>
      <c r="GF311" s="39" t="e">
        <f t="shared" si="956"/>
        <v>#DIV/0!</v>
      </c>
      <c r="GG311" s="39" t="e">
        <f t="shared" si="957"/>
        <v>#DIV/0!</v>
      </c>
      <c r="GH311" s="39" t="e">
        <f t="shared" si="958"/>
        <v>#DIV/0!</v>
      </c>
      <c r="GI311" s="39"/>
      <c r="GJ311" s="39" t="e">
        <f t="shared" si="959"/>
        <v>#DIV/0!</v>
      </c>
      <c r="GK311" s="39" t="e">
        <f t="shared" si="960"/>
        <v>#DIV/0!</v>
      </c>
      <c r="GL311" s="39" t="e">
        <f t="shared" si="961"/>
        <v>#DIV/0!</v>
      </c>
      <c r="GM311" s="39" t="e">
        <f t="shared" si="962"/>
        <v>#DIV/0!</v>
      </c>
      <c r="GN311" s="39" t="e">
        <f t="shared" si="963"/>
        <v>#DIV/0!</v>
      </c>
      <c r="GO311" s="57"/>
      <c r="GP311" s="57" t="e">
        <f t="shared" si="964"/>
        <v>#DIV/0!</v>
      </c>
      <c r="GQ311" s="59" t="e">
        <f t="shared" si="965"/>
        <v>#DIV/0!</v>
      </c>
      <c r="GR311" s="41" t="e">
        <f t="shared" si="966"/>
        <v>#DIV/0!</v>
      </c>
      <c r="GS311" s="57" t="e">
        <f t="shared" si="967"/>
        <v>#DIV/0!</v>
      </c>
      <c r="GT311" s="57" t="e">
        <f t="shared" si="968"/>
        <v>#DIV/0!</v>
      </c>
      <c r="GU311" s="57" t="e">
        <f t="shared" si="969"/>
        <v>#DIV/0!</v>
      </c>
      <c r="GV311" s="57"/>
      <c r="GW311" s="42" t="e">
        <f t="shared" si="970"/>
        <v>#DIV/0!</v>
      </c>
      <c r="GX311" s="42" t="e">
        <f t="shared" si="971"/>
        <v>#DIV/0!</v>
      </c>
      <c r="GY311" s="42" t="e">
        <f t="shared" si="972"/>
        <v>#DIV/0!</v>
      </c>
      <c r="GZ311" s="57"/>
      <c r="HA311" s="2" t="e">
        <f t="shared" si="973"/>
        <v>#DIV/0!</v>
      </c>
      <c r="HB311" s="2" t="e">
        <f t="shared" si="974"/>
        <v>#DIV/0!</v>
      </c>
      <c r="HC311" s="2" t="e">
        <f t="shared" si="975"/>
        <v>#DIV/0!</v>
      </c>
      <c r="HD311" s="2" t="e">
        <f t="shared" si="976"/>
        <v>#DIV/0!</v>
      </c>
      <c r="HE311" s="2" t="e">
        <f t="shared" si="977"/>
        <v>#DIV/0!</v>
      </c>
      <c r="HF311" s="2" t="e">
        <f t="shared" si="978"/>
        <v>#DIV/0!</v>
      </c>
      <c r="HG311" s="2" t="e">
        <f t="shared" si="979"/>
        <v>#DIV/0!</v>
      </c>
      <c r="HH311" s="2" t="e">
        <f t="shared" si="980"/>
        <v>#DIV/0!</v>
      </c>
      <c r="HI311" s="2" t="e">
        <f t="shared" si="981"/>
        <v>#DIV/0!</v>
      </c>
      <c r="HJ311" s="11" t="e">
        <f t="shared" si="982"/>
        <v>#DIV/0!</v>
      </c>
      <c r="HK311" s="60" t="e">
        <f t="shared" si="983"/>
        <v>#DIV/0!</v>
      </c>
      <c r="HL311" s="57"/>
      <c r="HM311" s="57" t="e">
        <f t="shared" si="984"/>
        <v>#DIV/0!</v>
      </c>
      <c r="HN311" s="57" t="e">
        <f t="shared" si="985"/>
        <v>#DIV/0!</v>
      </c>
      <c r="HO311" s="57" t="e">
        <f t="shared" si="986"/>
        <v>#DIV/0!</v>
      </c>
      <c r="HP311" s="57" t="e">
        <f t="shared" si="987"/>
        <v>#DIV/0!</v>
      </c>
      <c r="HQ311" s="57" t="e">
        <f t="shared" si="988"/>
        <v>#DIV/0!</v>
      </c>
      <c r="HR311" s="57"/>
      <c r="HS311" s="57" t="e">
        <f t="shared" si="989"/>
        <v>#DIV/0!</v>
      </c>
      <c r="HT311" s="57" t="e">
        <f t="shared" si="990"/>
        <v>#DIV/0!</v>
      </c>
      <c r="HU311" s="57" t="e">
        <f t="shared" si="991"/>
        <v>#DIV/0!</v>
      </c>
      <c r="HV311" s="57" t="e">
        <f t="shared" si="992"/>
        <v>#DIV/0!</v>
      </c>
      <c r="HW311" s="57" t="e">
        <f t="shared" si="993"/>
        <v>#DIV/0!</v>
      </c>
      <c r="HX311" s="57"/>
      <c r="HY311" s="57" t="e">
        <f t="shared" si="994"/>
        <v>#DIV/0!</v>
      </c>
      <c r="HZ311" s="57" t="e">
        <f t="shared" si="995"/>
        <v>#DIV/0!</v>
      </c>
      <c r="IA311" s="57"/>
      <c r="IB311" s="61">
        <f t="shared" si="996"/>
        <v>0</v>
      </c>
      <c r="IC311" s="57" t="str">
        <f t="shared" si="997"/>
        <v/>
      </c>
      <c r="ID311" s="42"/>
      <c r="IE311" s="2" t="str">
        <f t="shared" si="998"/>
        <v/>
      </c>
      <c r="IF311" s="60" t="e">
        <f t="shared" si="999"/>
        <v>#DIV/0!</v>
      </c>
      <c r="IG311" s="60" t="str">
        <f t="shared" si="1000"/>
        <v/>
      </c>
      <c r="IH311" s="60" t="str">
        <f t="shared" si="1001"/>
        <v>zinco-</v>
      </c>
      <c r="II311" s="60" t="str">
        <f t="shared" si="1002"/>
        <v>mangano-</v>
      </c>
      <c r="IJ311" s="60" t="e">
        <f t="shared" si="1003"/>
        <v>#DIV/0!</v>
      </c>
      <c r="IK311" s="60" t="e">
        <f t="shared" si="1004"/>
        <v>#DIV/0!</v>
      </c>
      <c r="IL311" s="60" t="e">
        <f t="shared" si="1005"/>
        <v>#DIV/0!</v>
      </c>
      <c r="IM311" s="60" t="e">
        <f t="shared" si="1006"/>
        <v>#DIV/0!</v>
      </c>
      <c r="IN311" s="60" t="str">
        <f t="shared" si="1007"/>
        <v/>
      </c>
      <c r="IO311" s="60" t="str">
        <f t="shared" si="1008"/>
        <v/>
      </c>
      <c r="IP311" s="57"/>
      <c r="IQ311" s="57" t="str">
        <f t="shared" si="1009"/>
        <v>ERROR!!</v>
      </c>
    </row>
    <row r="312" spans="24:251">
      <c r="X312" s="29">
        <f t="shared" si="865"/>
        <v>0</v>
      </c>
      <c r="Y312" s="29">
        <f t="shared" si="866"/>
        <v>0</v>
      </c>
      <c r="Z312" s="29" t="e">
        <f t="shared" si="867"/>
        <v>#DIV/0!</v>
      </c>
      <c r="AA312" s="29" t="e">
        <f t="shared" si="868"/>
        <v>#DIV/0!</v>
      </c>
      <c r="AB312" s="29" t="e">
        <f t="shared" si="869"/>
        <v>#DIV/0!</v>
      </c>
      <c r="AC312" s="29" t="e">
        <f t="shared" si="870"/>
        <v>#DIV/0!</v>
      </c>
      <c r="AF312" s="23">
        <v>60.084299999999999</v>
      </c>
      <c r="AG312" s="23">
        <v>79.878799999999998</v>
      </c>
      <c r="AH312" s="23">
        <v>101.96120000000001</v>
      </c>
      <c r="AI312" s="23">
        <v>151.99039999999999</v>
      </c>
      <c r="AJ312" s="23">
        <v>159.69</v>
      </c>
      <c r="AK312" s="23">
        <v>71.846400000000003</v>
      </c>
      <c r="AL312" s="23">
        <v>70.9375</v>
      </c>
      <c r="AM312" s="23">
        <v>40.304400000000001</v>
      </c>
      <c r="AN312" s="23">
        <v>56.077399999999997</v>
      </c>
      <c r="AO312" s="23">
        <v>61.978999999999999</v>
      </c>
      <c r="AP312" s="23">
        <v>94.195999999999998</v>
      </c>
      <c r="AQ312" s="23">
        <v>18.998000000000001</v>
      </c>
      <c r="AR312" s="23">
        <v>35.450000000000003</v>
      </c>
      <c r="AS312" s="23">
        <v>29.88</v>
      </c>
      <c r="AT312" s="23">
        <v>74.691999999999993</v>
      </c>
      <c r="AU312" s="23">
        <v>81.39</v>
      </c>
      <c r="AX312" s="54">
        <f t="shared" si="871"/>
        <v>0</v>
      </c>
      <c r="AY312" s="54">
        <f t="shared" si="872"/>
        <v>0</v>
      </c>
      <c r="AZ312" s="54">
        <f t="shared" si="873"/>
        <v>0</v>
      </c>
      <c r="BA312" s="54">
        <f t="shared" si="874"/>
        <v>0</v>
      </c>
      <c r="BB312" s="54">
        <f t="shared" si="875"/>
        <v>0</v>
      </c>
      <c r="BC312" s="54">
        <f t="shared" si="876"/>
        <v>0</v>
      </c>
      <c r="BD312" s="54">
        <f t="shared" si="877"/>
        <v>0</v>
      </c>
      <c r="BE312" s="54">
        <f t="shared" si="878"/>
        <v>0</v>
      </c>
      <c r="BF312" s="54">
        <f t="shared" si="879"/>
        <v>0</v>
      </c>
      <c r="BG312" s="54">
        <f t="shared" si="880"/>
        <v>0</v>
      </c>
      <c r="BH312" s="54">
        <f t="shared" si="881"/>
        <v>0</v>
      </c>
      <c r="BI312" s="54">
        <f t="shared" si="882"/>
        <v>0</v>
      </c>
      <c r="BJ312" s="54">
        <f t="shared" si="883"/>
        <v>0</v>
      </c>
      <c r="BK312" s="54">
        <f t="shared" si="884"/>
        <v>0</v>
      </c>
      <c r="BL312" s="54">
        <f t="shared" si="885"/>
        <v>0</v>
      </c>
      <c r="BM312" s="42"/>
      <c r="BO312" s="54">
        <f>'Norm-coeff'!$C$2+$AX312*'Norm-coeff'!$D$2+$AY312*'Norm-coeff'!$E$2+$AZ312*'Norm-coeff'!$F$2+$BA312*'Norm-coeff'!$G$2+$BB312*'Norm-coeff'!$H$2+$BC312*'Norm-coeff'!$I$2+$BD312*'Norm-coeff'!$J$2+$BE312*'Norm-coeff'!$K$2+$BF312*'Norm-coeff'!$L$2+$BG312*'Norm-coeff'!$M$2+$BH312*'Norm-coeff'!$N$2+$BI312*'Norm-coeff'!$O$2</f>
        <v>5.4045421474420303</v>
      </c>
      <c r="BP312" s="54">
        <f>'Norm-coeff'!$C$3+$AX312*'Norm-coeff'!$D$3+$AY312*'Norm-coeff'!$E$3+$AZ312*'Norm-coeff'!$F$3+$BA312*'Norm-coeff'!$G$3+$BB312*'Norm-coeff'!$H$3+$BC312*'Norm-coeff'!$I$3+$BD312*'Norm-coeff'!$J$3+$BE312*'Norm-coeff'!$K$3+$BF312*'Norm-coeff'!$L$3+$BG312*'Norm-coeff'!$M$3+$BH312*'Norm-coeff'!$N$3+$BI312*'Norm-coeff'!$O$3</f>
        <v>3.15319116612705</v>
      </c>
      <c r="BQ312" s="54">
        <f>'Norm-coeff'!$C$4+$AX312*'Norm-coeff'!$D$4+$AY312*'Norm-coeff'!$E$4+$AZ312*'Norm-coeff'!$F$4+$BA312*'Norm-coeff'!$G$4+$BB312*'Norm-coeff'!$H$4+$BC312*'Norm-coeff'!$I$4+$BD312*'Norm-coeff'!$J$4+$BE312*'Norm-coeff'!$K$4+$BF312*'Norm-coeff'!$L$4+$BG312*'Norm-coeff'!$M$4+$BH312*'Norm-coeff'!$N$4+$BI312*'Norm-coeff'!$O$4</f>
        <v>1.42115649462768</v>
      </c>
      <c r="BR312" s="54">
        <f>'Norm-coeff'!$C$5+$AX312*'Norm-coeff'!$D$5+$AY312*'Norm-coeff'!$E$5+$AZ312*'Norm-coeff'!$F$5+$BA312*'Norm-coeff'!$G$5+$BB312*'Norm-coeff'!$H$5+$BC312*'Norm-coeff'!$I$5+$BD312*'Norm-coeff'!$J$5+$BE312*'Norm-coeff'!$K$5+$BF312*'Norm-coeff'!$L$5+$BG312*'Norm-coeff'!$M$5+$BH312*'Norm-coeff'!$N$5+$BI312*'Norm-coeff'!$O$5</f>
        <v>1.0553329241296201</v>
      </c>
      <c r="BS312" s="54">
        <f>'Norm-coeff'!$C$6+$AX312*'Norm-coeff'!$D$6+$AY312*'Norm-coeff'!$E$6+$AZ312*'Norm-coeff'!$F$6+$BA312*'Norm-coeff'!$G$6+$BB312*'Norm-coeff'!$H$6+$BC312*'Norm-coeff'!$I$6+$BD312*'Norm-coeff'!$J$6+$BE312*'Norm-coeff'!$K$6+$BF312*'Norm-coeff'!$L$6+$BG312*'Norm-coeff'!$M$6+$BH312*'Norm-coeff'!$N$6+$BI312*'Norm-coeff'!$O$6</f>
        <v>-1.48700885495103E-2</v>
      </c>
      <c r="BT312" s="54">
        <f>'Norm-coeff'!$C$7+$AX312*'Norm-coeff'!$D$7+$AY312*'Norm-coeff'!$E$7+$AZ312*'Norm-coeff'!$F$7+$BA312*'Norm-coeff'!$G$7+$BB312*'Norm-coeff'!$H$7+$BC312*'Norm-coeff'!$I$7+$BD312*'Norm-coeff'!$J$7+$BE312*'Norm-coeff'!$K$7+$BF312*'Norm-coeff'!$L$7+$BG312*'Norm-coeff'!$M$7+$BH312*'Norm-coeff'!$N$7+$BI312*'Norm-coeff'!$O$7</f>
        <v>2.0907583608832998</v>
      </c>
      <c r="BU312" s="54">
        <f>'Norm-coeff'!$C$8+$AX312*'Norm-coeff'!$D$8+$AY312*'Norm-coeff'!$E$8+$AZ312*'Norm-coeff'!$F$8+$BA312*'Norm-coeff'!$G$8+$BB312*'Norm-coeff'!$H$8+$BC312*'Norm-coeff'!$I$8+$BD312*'Norm-coeff'!$J$8+$BE312*'Norm-coeff'!$K$8+$BF312*'Norm-coeff'!$L$8+$BG312*'Norm-coeff'!$M$8+$BH312*'Norm-coeff'!$N$8+$BI312*'Norm-coeff'!$O$8</f>
        <v>0.65894159836244504</v>
      </c>
      <c r="BV312" s="54">
        <f>'Norm-coeff'!$C$9+$AX312*'Norm-coeff'!$D$9+$AY312*'Norm-coeff'!$E$9+$AZ312*'Norm-coeff'!$F$9+$BA312*'Norm-coeff'!$G$9+$BB312*'Norm-coeff'!$H$9+$BC312*'Norm-coeff'!$I$9+$BD312*'Norm-coeff'!$J$9+$BE312*'Norm-coeff'!$K$9+$BF312*'Norm-coeff'!$L$9+$BG312*'Norm-coeff'!$M$9+$BH312*'Norm-coeff'!$N$9+$BI312*'Norm-coeff'!$O$9</f>
        <v>1.48961085014701</v>
      </c>
      <c r="BW312" s="54">
        <f>'Norm-coeff'!$C$10+$AX312*'Norm-coeff'!$D$10+$AY312*'Norm-coeff'!$E$10+$AZ312*'Norm-coeff'!$F$10+$BA312*'Norm-coeff'!$G$10+$BB312*'Norm-coeff'!$H$10+$BC312*'Norm-coeff'!$I$10+$BD312*'Norm-coeff'!$J$10+$BE312*'Norm-coeff'!$K$10+$BF312*'Norm-coeff'!$L$10+$BG312*'Norm-coeff'!$M$10+$BH312*'Norm-coeff'!$N$10+$BI312*'Norm-coeff'!$O$10</f>
        <v>1.42058735749591</v>
      </c>
      <c r="BX312" s="54">
        <f>'Norm-coeff'!$C$11+$AX312*'Norm-coeff'!$D$11+$AY312*'Norm-coeff'!$E$11+$AZ312*'Norm-coeff'!$F$11+$BA312*'Norm-coeff'!$G$11+$BB312*'Norm-coeff'!$H$11+$BC312*'Norm-coeff'!$I$11+$BD312*'Norm-coeff'!$J$11+$BE312*'Norm-coeff'!$K$11+$BF312*'Norm-coeff'!$L$11+$BG312*'Norm-coeff'!$M$11+$BH312*'Norm-coeff'!$N$11+$BI312*'Norm-coeff'!$O$11</f>
        <v>0.221233014421479</v>
      </c>
      <c r="BY312" s="54">
        <f>'Norm-coeff'!$C$12+$AX312*'Norm-coeff'!$D$12+$AY312*'Norm-coeff'!$E$12+$AZ312*'Norm-coeff'!$F$12+$BA312*'Norm-coeff'!$G$12+$BB312*'Norm-coeff'!$H$12+$BC312*'Norm-coeff'!$I$12+$BD312*'Norm-coeff'!$J$12+$BE312*'Norm-coeff'!$K$12+$BF312*'Norm-coeff'!$L$12+$BG312*'Norm-coeff'!$M$12+$BH312*'Norm-coeff'!$N$12+$BI312*'Norm-coeff'!$O$12</f>
        <v>0.283527502056037</v>
      </c>
      <c r="BZ312" s="54">
        <f>'Norm-coeff'!$C$13+$AX312*'Norm-coeff'!$D$13+$AY312*'Norm-coeff'!$E$13+$AZ312*'Norm-coeff'!$F$13+$BA312*'Norm-coeff'!$G$13+$BB312*'Norm-coeff'!$H$13+$BC312*'Norm-coeff'!$I$13+$BD312*'Norm-coeff'!$J$13+$BE312*'Norm-coeff'!$K$13+$BF312*'Norm-coeff'!$L$13+$BG312*'Norm-coeff'!$M$13+$BH312*'Norm-coeff'!$N$13+$BI312*'Norm-coeff'!$O$13</f>
        <v>-4.1864930554451202E-2</v>
      </c>
      <c r="CA312" s="54">
        <f>'Norm-coeff'!$C$14+$AX312*'Norm-coeff'!$D$14+$AY312*'Norm-coeff'!$E$14+$AZ312*'Norm-coeff'!$F$14+$BA312*'Norm-coeff'!$G$14+$BB312*'Norm-coeff'!$H$14+$BC312*'Norm-coeff'!$I$14+$BD312*'Norm-coeff'!$J$14+$BE312*'Norm-coeff'!$K$14+$BF312*'Norm-coeff'!$L$14+$BG312*'Norm-coeff'!$M$14+$BH312*'Norm-coeff'!$N$14+$BI312*'Norm-coeff'!$O$14</f>
        <v>4.2526983164477103</v>
      </c>
      <c r="CC312" s="54">
        <f t="shared" si="1010"/>
        <v>0</v>
      </c>
      <c r="CG312" s="54">
        <f t="shared" si="886"/>
        <v>0</v>
      </c>
      <c r="CH312" s="54">
        <f t="shared" si="864"/>
        <v>0</v>
      </c>
      <c r="CI312" s="54">
        <f t="shared" si="887"/>
        <v>0</v>
      </c>
      <c r="CJ312" s="56">
        <f t="shared" si="888"/>
        <v>0</v>
      </c>
      <c r="CK312" s="54">
        <f t="shared" si="889"/>
        <v>0</v>
      </c>
      <c r="CL312" s="54">
        <f t="shared" si="890"/>
        <v>0</v>
      </c>
      <c r="CM312" s="54">
        <f t="shared" si="891"/>
        <v>0</v>
      </c>
      <c r="CN312" s="54">
        <f t="shared" si="892"/>
        <v>0</v>
      </c>
      <c r="CO312" s="54">
        <f t="shared" si="893"/>
        <v>0</v>
      </c>
      <c r="CP312" s="54">
        <f t="shared" si="894"/>
        <v>0</v>
      </c>
      <c r="CQ312" s="54">
        <f t="shared" si="895"/>
        <v>0</v>
      </c>
      <c r="CR312" s="54">
        <f t="shared" si="896"/>
        <v>0</v>
      </c>
      <c r="CS312" s="54">
        <f t="shared" si="897"/>
        <v>0</v>
      </c>
      <c r="CU312" s="54">
        <f t="shared" si="898"/>
        <v>0</v>
      </c>
      <c r="CV312" s="54">
        <f t="shared" si="899"/>
        <v>0</v>
      </c>
      <c r="CW312" s="54">
        <f t="shared" si="900"/>
        <v>0</v>
      </c>
      <c r="CX312" s="54">
        <f t="shared" si="901"/>
        <v>0</v>
      </c>
      <c r="CZ312" s="54">
        <f t="shared" si="902"/>
        <v>0</v>
      </c>
      <c r="DA312" s="54">
        <f t="shared" si="903"/>
        <v>0</v>
      </c>
      <c r="DB312" s="54">
        <f t="shared" si="904"/>
        <v>0</v>
      </c>
      <c r="DC312" s="54">
        <f t="shared" si="905"/>
        <v>0</v>
      </c>
      <c r="DD312" s="54">
        <f t="shared" si="906"/>
        <v>0</v>
      </c>
      <c r="DE312" s="54">
        <f t="shared" si="907"/>
        <v>0</v>
      </c>
      <c r="DF312" s="54">
        <f t="shared" si="908"/>
        <v>0</v>
      </c>
      <c r="DG312" s="54">
        <f t="shared" si="909"/>
        <v>2</v>
      </c>
      <c r="DH312" s="71">
        <f t="shared" si="910"/>
        <v>0</v>
      </c>
      <c r="DI312" s="71">
        <f t="shared" si="911"/>
        <v>0</v>
      </c>
      <c r="DJ312" s="54">
        <f t="shared" si="912"/>
        <v>0</v>
      </c>
      <c r="DK312" s="54">
        <f t="shared" si="913"/>
        <v>2</v>
      </c>
      <c r="DL312" s="4">
        <f t="shared" si="838"/>
        <v>0</v>
      </c>
      <c r="DM312" s="3">
        <f t="shared" si="914"/>
        <v>0</v>
      </c>
      <c r="DN312" s="3">
        <f t="shared" si="915"/>
        <v>0</v>
      </c>
      <c r="DO312" s="4" t="e">
        <f t="shared" si="916"/>
        <v>#DIV/0!</v>
      </c>
      <c r="DP312" s="57"/>
      <c r="DQ312" s="57"/>
      <c r="DR312" s="56">
        <f t="shared" si="839"/>
        <v>2</v>
      </c>
      <c r="DS312" s="56">
        <f t="shared" si="840"/>
        <v>0</v>
      </c>
      <c r="DT312" s="38">
        <f t="shared" si="841"/>
        <v>0</v>
      </c>
      <c r="DU312" s="38">
        <f t="shared" si="917"/>
        <v>2</v>
      </c>
      <c r="DV312" s="38">
        <f t="shared" si="842"/>
        <v>0</v>
      </c>
      <c r="DW312" s="39">
        <f t="shared" si="843"/>
        <v>0</v>
      </c>
      <c r="DX312" s="39">
        <f t="shared" si="844"/>
        <v>0</v>
      </c>
      <c r="DY312" s="39">
        <f t="shared" si="845"/>
        <v>0</v>
      </c>
      <c r="DZ312" s="39">
        <f t="shared" si="846"/>
        <v>0</v>
      </c>
      <c r="EA312" s="39">
        <f t="shared" si="847"/>
        <v>0</v>
      </c>
      <c r="EB312" s="37" t="e">
        <f t="shared" si="918"/>
        <v>#DIV/0!</v>
      </c>
      <c r="EC312" s="37" t="e">
        <f t="shared" si="919"/>
        <v>#DIV/0!</v>
      </c>
      <c r="ED312" s="37" t="e">
        <f t="shared" si="920"/>
        <v>#DIV/0!</v>
      </c>
      <c r="EE312" s="37" t="e">
        <f t="shared" si="921"/>
        <v>#DIV/0!</v>
      </c>
      <c r="EF312" s="39" t="e">
        <f t="shared" si="922"/>
        <v>#DIV/0!</v>
      </c>
      <c r="EG312" s="37" t="e">
        <f t="shared" si="923"/>
        <v>#DIV/0!</v>
      </c>
      <c r="EH312" s="37" t="e">
        <f t="shared" si="924"/>
        <v>#DIV/0!</v>
      </c>
      <c r="EI312" s="11" t="b">
        <f t="shared" si="925"/>
        <v>1</v>
      </c>
      <c r="EJ312" s="11" t="b">
        <f t="shared" si="926"/>
        <v>0</v>
      </c>
      <c r="EK312" s="39" t="e">
        <f t="shared" si="927"/>
        <v>#DIV/0!</v>
      </c>
      <c r="EL312" s="39" t="e">
        <f t="shared" si="928"/>
        <v>#DIV/0!</v>
      </c>
      <c r="EM312" s="39" t="e">
        <f t="shared" si="929"/>
        <v>#DIV/0!</v>
      </c>
      <c r="EN312" s="39" t="e">
        <f t="shared" si="930"/>
        <v>#DIV/0!</v>
      </c>
      <c r="EO312" s="39" t="e">
        <f t="shared" si="931"/>
        <v>#DIV/0!</v>
      </c>
      <c r="EP312" s="39" t="e">
        <f t="shared" si="932"/>
        <v>#DIV/0!</v>
      </c>
      <c r="EQ312" s="39" t="e">
        <f t="shared" si="933"/>
        <v>#DIV/0!</v>
      </c>
      <c r="ER312" s="39" t="e">
        <f t="shared" si="934"/>
        <v>#DIV/0!</v>
      </c>
      <c r="ES312" s="58" t="str">
        <f t="shared" si="935"/>
        <v>(OH,F,Cl)-dominate amphibole</v>
      </c>
      <c r="ET312" s="58" t="e">
        <f t="shared" si="936"/>
        <v>#N/A</v>
      </c>
      <c r="EU312" s="56">
        <f t="shared" si="848"/>
        <v>0</v>
      </c>
      <c r="EV312" s="56">
        <f t="shared" si="849"/>
        <v>0</v>
      </c>
      <c r="EW312" s="56">
        <f t="shared" si="850"/>
        <v>0</v>
      </c>
      <c r="EX312" s="56">
        <f t="shared" si="851"/>
        <v>0</v>
      </c>
      <c r="EY312" s="56">
        <f t="shared" si="852"/>
        <v>0</v>
      </c>
      <c r="EZ312" s="56">
        <f t="shared" si="853"/>
        <v>0</v>
      </c>
      <c r="FA312" s="39">
        <f t="shared" si="854"/>
        <v>0</v>
      </c>
      <c r="FB312" s="39">
        <f t="shared" si="855"/>
        <v>0</v>
      </c>
      <c r="FC312" s="54">
        <f t="shared" si="856"/>
        <v>0</v>
      </c>
      <c r="FD312" s="54">
        <f t="shared" si="857"/>
        <v>0</v>
      </c>
      <c r="FE312" s="39">
        <f t="shared" si="858"/>
        <v>0</v>
      </c>
      <c r="FF312" s="54">
        <f t="shared" si="859"/>
        <v>0</v>
      </c>
      <c r="FG312" s="39">
        <f t="shared" si="860"/>
        <v>0</v>
      </c>
      <c r="FH312" s="39">
        <f t="shared" si="937"/>
        <v>0</v>
      </c>
      <c r="FI312" s="39">
        <f t="shared" si="938"/>
        <v>0</v>
      </c>
      <c r="FJ312" s="39">
        <f t="shared" si="939"/>
        <v>0</v>
      </c>
      <c r="FK312" s="39" t="e">
        <f t="shared" si="940"/>
        <v>#DIV/0!</v>
      </c>
      <c r="FL312" s="39" t="e">
        <f t="shared" si="941"/>
        <v>#DIV/0!</v>
      </c>
      <c r="FM312" s="39" t="e">
        <f t="shared" si="942"/>
        <v>#DIV/0!</v>
      </c>
      <c r="FN312" s="39">
        <f t="shared" si="943"/>
        <v>1</v>
      </c>
      <c r="FO312" s="39">
        <f t="shared" si="861"/>
        <v>0</v>
      </c>
      <c r="FP312" s="39">
        <f t="shared" si="862"/>
        <v>0</v>
      </c>
      <c r="FQ312" s="39">
        <f t="shared" si="863"/>
        <v>0</v>
      </c>
      <c r="FR312" s="39">
        <f t="shared" si="944"/>
        <v>0</v>
      </c>
      <c r="FS312" s="39">
        <f t="shared" si="945"/>
        <v>0</v>
      </c>
      <c r="FU312" s="39" t="e">
        <f t="shared" si="946"/>
        <v>#DIV/0!</v>
      </c>
      <c r="FV312" s="39" t="e">
        <f t="shared" si="947"/>
        <v>#DIV/0!</v>
      </c>
      <c r="FW312" s="39" t="e">
        <f t="shared" si="948"/>
        <v>#DIV/0!</v>
      </c>
      <c r="FY312" s="39" t="e">
        <f t="shared" si="949"/>
        <v>#DIV/0!</v>
      </c>
      <c r="FZ312" s="39" t="e">
        <f t="shared" si="950"/>
        <v>#DIV/0!</v>
      </c>
      <c r="GA312" s="39" t="e">
        <f t="shared" si="951"/>
        <v>#DIV/0!</v>
      </c>
      <c r="GB312" s="39" t="e">
        <f t="shared" si="952"/>
        <v>#DIV/0!</v>
      </c>
      <c r="GC312" s="39" t="e">
        <f t="shared" si="953"/>
        <v>#DIV/0!</v>
      </c>
      <c r="GD312" s="39" t="e">
        <f t="shared" si="954"/>
        <v>#DIV/0!</v>
      </c>
      <c r="GE312" s="39" t="e">
        <f t="shared" si="955"/>
        <v>#DIV/0!</v>
      </c>
      <c r="GF312" s="39" t="e">
        <f t="shared" si="956"/>
        <v>#DIV/0!</v>
      </c>
      <c r="GG312" s="39" t="e">
        <f t="shared" si="957"/>
        <v>#DIV/0!</v>
      </c>
      <c r="GH312" s="39" t="e">
        <f t="shared" si="958"/>
        <v>#DIV/0!</v>
      </c>
      <c r="GI312" s="39"/>
      <c r="GJ312" s="39" t="e">
        <f t="shared" si="959"/>
        <v>#DIV/0!</v>
      </c>
      <c r="GK312" s="39" t="e">
        <f t="shared" si="960"/>
        <v>#DIV/0!</v>
      </c>
      <c r="GL312" s="39" t="e">
        <f t="shared" si="961"/>
        <v>#DIV/0!</v>
      </c>
      <c r="GM312" s="39" t="e">
        <f t="shared" si="962"/>
        <v>#DIV/0!</v>
      </c>
      <c r="GN312" s="39" t="e">
        <f t="shared" si="963"/>
        <v>#DIV/0!</v>
      </c>
      <c r="GO312" s="57"/>
      <c r="GP312" s="57" t="e">
        <f t="shared" si="964"/>
        <v>#DIV/0!</v>
      </c>
      <c r="GQ312" s="59" t="e">
        <f t="shared" si="965"/>
        <v>#DIV/0!</v>
      </c>
      <c r="GR312" s="41" t="e">
        <f t="shared" si="966"/>
        <v>#DIV/0!</v>
      </c>
      <c r="GS312" s="57" t="e">
        <f t="shared" si="967"/>
        <v>#DIV/0!</v>
      </c>
      <c r="GT312" s="57" t="e">
        <f t="shared" si="968"/>
        <v>#DIV/0!</v>
      </c>
      <c r="GU312" s="57" t="e">
        <f t="shared" si="969"/>
        <v>#DIV/0!</v>
      </c>
      <c r="GV312" s="57"/>
      <c r="GW312" s="42" t="e">
        <f t="shared" si="970"/>
        <v>#DIV/0!</v>
      </c>
      <c r="GX312" s="42" t="e">
        <f t="shared" si="971"/>
        <v>#DIV/0!</v>
      </c>
      <c r="GY312" s="42" t="e">
        <f t="shared" si="972"/>
        <v>#DIV/0!</v>
      </c>
      <c r="GZ312" s="57"/>
      <c r="HA312" s="2" t="e">
        <f t="shared" si="973"/>
        <v>#DIV/0!</v>
      </c>
      <c r="HB312" s="2" t="e">
        <f t="shared" si="974"/>
        <v>#DIV/0!</v>
      </c>
      <c r="HC312" s="2" t="e">
        <f t="shared" si="975"/>
        <v>#DIV/0!</v>
      </c>
      <c r="HD312" s="2" t="e">
        <f t="shared" si="976"/>
        <v>#DIV/0!</v>
      </c>
      <c r="HE312" s="2" t="e">
        <f t="shared" si="977"/>
        <v>#DIV/0!</v>
      </c>
      <c r="HF312" s="2" t="e">
        <f t="shared" si="978"/>
        <v>#DIV/0!</v>
      </c>
      <c r="HG312" s="2" t="e">
        <f t="shared" si="979"/>
        <v>#DIV/0!</v>
      </c>
      <c r="HH312" s="2" t="e">
        <f t="shared" si="980"/>
        <v>#DIV/0!</v>
      </c>
      <c r="HI312" s="2" t="e">
        <f t="shared" si="981"/>
        <v>#DIV/0!</v>
      </c>
      <c r="HJ312" s="11" t="e">
        <f t="shared" si="982"/>
        <v>#DIV/0!</v>
      </c>
      <c r="HK312" s="60" t="e">
        <f t="shared" si="983"/>
        <v>#DIV/0!</v>
      </c>
      <c r="HL312" s="57"/>
      <c r="HM312" s="57" t="e">
        <f t="shared" si="984"/>
        <v>#DIV/0!</v>
      </c>
      <c r="HN312" s="57" t="e">
        <f t="shared" si="985"/>
        <v>#DIV/0!</v>
      </c>
      <c r="HO312" s="57" t="e">
        <f t="shared" si="986"/>
        <v>#DIV/0!</v>
      </c>
      <c r="HP312" s="57" t="e">
        <f t="shared" si="987"/>
        <v>#DIV/0!</v>
      </c>
      <c r="HQ312" s="57" t="e">
        <f t="shared" si="988"/>
        <v>#DIV/0!</v>
      </c>
      <c r="HR312" s="57"/>
      <c r="HS312" s="57" t="e">
        <f t="shared" si="989"/>
        <v>#DIV/0!</v>
      </c>
      <c r="HT312" s="57" t="e">
        <f t="shared" si="990"/>
        <v>#DIV/0!</v>
      </c>
      <c r="HU312" s="57" t="e">
        <f t="shared" si="991"/>
        <v>#DIV/0!</v>
      </c>
      <c r="HV312" s="57" t="e">
        <f t="shared" si="992"/>
        <v>#DIV/0!</v>
      </c>
      <c r="HW312" s="57" t="e">
        <f t="shared" si="993"/>
        <v>#DIV/0!</v>
      </c>
      <c r="HX312" s="57"/>
      <c r="HY312" s="57" t="e">
        <f t="shared" si="994"/>
        <v>#DIV/0!</v>
      </c>
      <c r="HZ312" s="57" t="e">
        <f t="shared" si="995"/>
        <v>#DIV/0!</v>
      </c>
      <c r="IA312" s="57"/>
      <c r="IB312" s="61">
        <f t="shared" si="996"/>
        <v>0</v>
      </c>
      <c r="IC312" s="57" t="str">
        <f t="shared" si="997"/>
        <v/>
      </c>
      <c r="ID312" s="42"/>
      <c r="IE312" s="2" t="str">
        <f t="shared" si="998"/>
        <v/>
      </c>
      <c r="IF312" s="60" t="e">
        <f t="shared" si="999"/>
        <v>#DIV/0!</v>
      </c>
      <c r="IG312" s="60" t="str">
        <f t="shared" si="1000"/>
        <v/>
      </c>
      <c r="IH312" s="60" t="str">
        <f t="shared" si="1001"/>
        <v>zinco-</v>
      </c>
      <c r="II312" s="60" t="str">
        <f t="shared" si="1002"/>
        <v>mangano-</v>
      </c>
      <c r="IJ312" s="60" t="e">
        <f t="shared" si="1003"/>
        <v>#DIV/0!</v>
      </c>
      <c r="IK312" s="60" t="e">
        <f t="shared" si="1004"/>
        <v>#DIV/0!</v>
      </c>
      <c r="IL312" s="60" t="e">
        <f t="shared" si="1005"/>
        <v>#DIV/0!</v>
      </c>
      <c r="IM312" s="60" t="e">
        <f t="shared" si="1006"/>
        <v>#DIV/0!</v>
      </c>
      <c r="IN312" s="60" t="str">
        <f t="shared" si="1007"/>
        <v/>
      </c>
      <c r="IO312" s="60" t="str">
        <f t="shared" si="1008"/>
        <v/>
      </c>
      <c r="IP312" s="57"/>
      <c r="IQ312" s="57" t="str">
        <f t="shared" si="1009"/>
        <v>ERROR!!</v>
      </c>
    </row>
    <row r="313" spans="24:251">
      <c r="X313" s="29">
        <f t="shared" si="865"/>
        <v>0</v>
      </c>
      <c r="Y313" s="29">
        <f t="shared" si="866"/>
        <v>0</v>
      </c>
      <c r="Z313" s="29" t="e">
        <f t="shared" si="867"/>
        <v>#DIV/0!</v>
      </c>
      <c r="AA313" s="29" t="e">
        <f t="shared" si="868"/>
        <v>#DIV/0!</v>
      </c>
      <c r="AB313" s="29" t="e">
        <f t="shared" si="869"/>
        <v>#DIV/0!</v>
      </c>
      <c r="AC313" s="29" t="e">
        <f t="shared" si="870"/>
        <v>#DIV/0!</v>
      </c>
      <c r="AF313" s="23">
        <v>60.084299999999999</v>
      </c>
      <c r="AG313" s="23">
        <v>79.878799999999998</v>
      </c>
      <c r="AH313" s="23">
        <v>101.96120000000001</v>
      </c>
      <c r="AI313" s="23">
        <v>151.99039999999999</v>
      </c>
      <c r="AJ313" s="23">
        <v>159.69</v>
      </c>
      <c r="AK313" s="23">
        <v>71.846400000000003</v>
      </c>
      <c r="AL313" s="23">
        <v>70.9375</v>
      </c>
      <c r="AM313" s="23">
        <v>40.304400000000001</v>
      </c>
      <c r="AN313" s="23">
        <v>56.077399999999997</v>
      </c>
      <c r="AO313" s="23">
        <v>61.978999999999999</v>
      </c>
      <c r="AP313" s="23">
        <v>94.195999999999998</v>
      </c>
      <c r="AQ313" s="23">
        <v>18.998000000000001</v>
      </c>
      <c r="AR313" s="23">
        <v>35.450000000000003</v>
      </c>
      <c r="AS313" s="23">
        <v>29.88</v>
      </c>
      <c r="AT313" s="23">
        <v>74.691999999999993</v>
      </c>
      <c r="AU313" s="23">
        <v>81.39</v>
      </c>
      <c r="AX313" s="54">
        <f t="shared" si="871"/>
        <v>0</v>
      </c>
      <c r="AY313" s="54">
        <f t="shared" si="872"/>
        <v>0</v>
      </c>
      <c r="AZ313" s="54">
        <f t="shared" si="873"/>
        <v>0</v>
      </c>
      <c r="BA313" s="54">
        <f t="shared" si="874"/>
        <v>0</v>
      </c>
      <c r="BB313" s="54">
        <f t="shared" si="875"/>
        <v>0</v>
      </c>
      <c r="BC313" s="54">
        <f t="shared" si="876"/>
        <v>0</v>
      </c>
      <c r="BD313" s="54">
        <f t="shared" si="877"/>
        <v>0</v>
      </c>
      <c r="BE313" s="54">
        <f t="shared" si="878"/>
        <v>0</v>
      </c>
      <c r="BF313" s="54">
        <f t="shared" si="879"/>
        <v>0</v>
      </c>
      <c r="BG313" s="54">
        <f t="shared" si="880"/>
        <v>0</v>
      </c>
      <c r="BH313" s="54">
        <f t="shared" si="881"/>
        <v>0</v>
      </c>
      <c r="BI313" s="54">
        <f t="shared" si="882"/>
        <v>0</v>
      </c>
      <c r="BJ313" s="54">
        <f t="shared" si="883"/>
        <v>0</v>
      </c>
      <c r="BK313" s="54">
        <f t="shared" si="884"/>
        <v>0</v>
      </c>
      <c r="BL313" s="54">
        <f t="shared" si="885"/>
        <v>0</v>
      </c>
      <c r="BM313" s="42"/>
      <c r="BO313" s="54">
        <f>'Norm-coeff'!$C$2+$AX313*'Norm-coeff'!$D$2+$AY313*'Norm-coeff'!$E$2+$AZ313*'Norm-coeff'!$F$2+$BA313*'Norm-coeff'!$G$2+$BB313*'Norm-coeff'!$H$2+$BC313*'Norm-coeff'!$I$2+$BD313*'Norm-coeff'!$J$2+$BE313*'Norm-coeff'!$K$2+$BF313*'Norm-coeff'!$L$2+$BG313*'Norm-coeff'!$M$2+$BH313*'Norm-coeff'!$N$2+$BI313*'Norm-coeff'!$O$2</f>
        <v>5.4045421474420303</v>
      </c>
      <c r="BP313" s="54">
        <f>'Norm-coeff'!$C$3+$AX313*'Norm-coeff'!$D$3+$AY313*'Norm-coeff'!$E$3+$AZ313*'Norm-coeff'!$F$3+$BA313*'Norm-coeff'!$G$3+$BB313*'Norm-coeff'!$H$3+$BC313*'Norm-coeff'!$I$3+$BD313*'Norm-coeff'!$J$3+$BE313*'Norm-coeff'!$K$3+$BF313*'Norm-coeff'!$L$3+$BG313*'Norm-coeff'!$M$3+$BH313*'Norm-coeff'!$N$3+$BI313*'Norm-coeff'!$O$3</f>
        <v>3.15319116612705</v>
      </c>
      <c r="BQ313" s="54">
        <f>'Norm-coeff'!$C$4+$AX313*'Norm-coeff'!$D$4+$AY313*'Norm-coeff'!$E$4+$AZ313*'Norm-coeff'!$F$4+$BA313*'Norm-coeff'!$G$4+$BB313*'Norm-coeff'!$H$4+$BC313*'Norm-coeff'!$I$4+$BD313*'Norm-coeff'!$J$4+$BE313*'Norm-coeff'!$K$4+$BF313*'Norm-coeff'!$L$4+$BG313*'Norm-coeff'!$M$4+$BH313*'Norm-coeff'!$N$4+$BI313*'Norm-coeff'!$O$4</f>
        <v>1.42115649462768</v>
      </c>
      <c r="BR313" s="54">
        <f>'Norm-coeff'!$C$5+$AX313*'Norm-coeff'!$D$5+$AY313*'Norm-coeff'!$E$5+$AZ313*'Norm-coeff'!$F$5+$BA313*'Norm-coeff'!$G$5+$BB313*'Norm-coeff'!$H$5+$BC313*'Norm-coeff'!$I$5+$BD313*'Norm-coeff'!$J$5+$BE313*'Norm-coeff'!$K$5+$BF313*'Norm-coeff'!$L$5+$BG313*'Norm-coeff'!$M$5+$BH313*'Norm-coeff'!$N$5+$BI313*'Norm-coeff'!$O$5</f>
        <v>1.0553329241296201</v>
      </c>
      <c r="BS313" s="54">
        <f>'Norm-coeff'!$C$6+$AX313*'Norm-coeff'!$D$6+$AY313*'Norm-coeff'!$E$6+$AZ313*'Norm-coeff'!$F$6+$BA313*'Norm-coeff'!$G$6+$BB313*'Norm-coeff'!$H$6+$BC313*'Norm-coeff'!$I$6+$BD313*'Norm-coeff'!$J$6+$BE313*'Norm-coeff'!$K$6+$BF313*'Norm-coeff'!$L$6+$BG313*'Norm-coeff'!$M$6+$BH313*'Norm-coeff'!$N$6+$BI313*'Norm-coeff'!$O$6</f>
        <v>-1.48700885495103E-2</v>
      </c>
      <c r="BT313" s="54">
        <f>'Norm-coeff'!$C$7+$AX313*'Norm-coeff'!$D$7+$AY313*'Norm-coeff'!$E$7+$AZ313*'Norm-coeff'!$F$7+$BA313*'Norm-coeff'!$G$7+$BB313*'Norm-coeff'!$H$7+$BC313*'Norm-coeff'!$I$7+$BD313*'Norm-coeff'!$J$7+$BE313*'Norm-coeff'!$K$7+$BF313*'Norm-coeff'!$L$7+$BG313*'Norm-coeff'!$M$7+$BH313*'Norm-coeff'!$N$7+$BI313*'Norm-coeff'!$O$7</f>
        <v>2.0907583608832998</v>
      </c>
      <c r="BU313" s="54">
        <f>'Norm-coeff'!$C$8+$AX313*'Norm-coeff'!$D$8+$AY313*'Norm-coeff'!$E$8+$AZ313*'Norm-coeff'!$F$8+$BA313*'Norm-coeff'!$G$8+$BB313*'Norm-coeff'!$H$8+$BC313*'Norm-coeff'!$I$8+$BD313*'Norm-coeff'!$J$8+$BE313*'Norm-coeff'!$K$8+$BF313*'Norm-coeff'!$L$8+$BG313*'Norm-coeff'!$M$8+$BH313*'Norm-coeff'!$N$8+$BI313*'Norm-coeff'!$O$8</f>
        <v>0.65894159836244504</v>
      </c>
      <c r="BV313" s="54">
        <f>'Norm-coeff'!$C$9+$AX313*'Norm-coeff'!$D$9+$AY313*'Norm-coeff'!$E$9+$AZ313*'Norm-coeff'!$F$9+$BA313*'Norm-coeff'!$G$9+$BB313*'Norm-coeff'!$H$9+$BC313*'Norm-coeff'!$I$9+$BD313*'Norm-coeff'!$J$9+$BE313*'Norm-coeff'!$K$9+$BF313*'Norm-coeff'!$L$9+$BG313*'Norm-coeff'!$M$9+$BH313*'Norm-coeff'!$N$9+$BI313*'Norm-coeff'!$O$9</f>
        <v>1.48961085014701</v>
      </c>
      <c r="BW313" s="54">
        <f>'Norm-coeff'!$C$10+$AX313*'Norm-coeff'!$D$10+$AY313*'Norm-coeff'!$E$10+$AZ313*'Norm-coeff'!$F$10+$BA313*'Norm-coeff'!$G$10+$BB313*'Norm-coeff'!$H$10+$BC313*'Norm-coeff'!$I$10+$BD313*'Norm-coeff'!$J$10+$BE313*'Norm-coeff'!$K$10+$BF313*'Norm-coeff'!$L$10+$BG313*'Norm-coeff'!$M$10+$BH313*'Norm-coeff'!$N$10+$BI313*'Norm-coeff'!$O$10</f>
        <v>1.42058735749591</v>
      </c>
      <c r="BX313" s="54">
        <f>'Norm-coeff'!$C$11+$AX313*'Norm-coeff'!$D$11+$AY313*'Norm-coeff'!$E$11+$AZ313*'Norm-coeff'!$F$11+$BA313*'Norm-coeff'!$G$11+$BB313*'Norm-coeff'!$H$11+$BC313*'Norm-coeff'!$I$11+$BD313*'Norm-coeff'!$J$11+$BE313*'Norm-coeff'!$K$11+$BF313*'Norm-coeff'!$L$11+$BG313*'Norm-coeff'!$M$11+$BH313*'Norm-coeff'!$N$11+$BI313*'Norm-coeff'!$O$11</f>
        <v>0.221233014421479</v>
      </c>
      <c r="BY313" s="54">
        <f>'Norm-coeff'!$C$12+$AX313*'Norm-coeff'!$D$12+$AY313*'Norm-coeff'!$E$12+$AZ313*'Norm-coeff'!$F$12+$BA313*'Norm-coeff'!$G$12+$BB313*'Norm-coeff'!$H$12+$BC313*'Norm-coeff'!$I$12+$BD313*'Norm-coeff'!$J$12+$BE313*'Norm-coeff'!$K$12+$BF313*'Norm-coeff'!$L$12+$BG313*'Norm-coeff'!$M$12+$BH313*'Norm-coeff'!$N$12+$BI313*'Norm-coeff'!$O$12</f>
        <v>0.283527502056037</v>
      </c>
      <c r="BZ313" s="54">
        <f>'Norm-coeff'!$C$13+$AX313*'Norm-coeff'!$D$13+$AY313*'Norm-coeff'!$E$13+$AZ313*'Norm-coeff'!$F$13+$BA313*'Norm-coeff'!$G$13+$BB313*'Norm-coeff'!$H$13+$BC313*'Norm-coeff'!$I$13+$BD313*'Norm-coeff'!$J$13+$BE313*'Norm-coeff'!$K$13+$BF313*'Norm-coeff'!$L$13+$BG313*'Norm-coeff'!$M$13+$BH313*'Norm-coeff'!$N$13+$BI313*'Norm-coeff'!$O$13</f>
        <v>-4.1864930554451202E-2</v>
      </c>
      <c r="CA313" s="54">
        <f>'Norm-coeff'!$C$14+$AX313*'Norm-coeff'!$D$14+$AY313*'Norm-coeff'!$E$14+$AZ313*'Norm-coeff'!$F$14+$BA313*'Norm-coeff'!$G$14+$BB313*'Norm-coeff'!$H$14+$BC313*'Norm-coeff'!$I$14+$BD313*'Norm-coeff'!$J$14+$BE313*'Norm-coeff'!$K$14+$BF313*'Norm-coeff'!$L$14+$BG313*'Norm-coeff'!$M$14+$BH313*'Norm-coeff'!$N$14+$BI313*'Norm-coeff'!$O$14</f>
        <v>4.2526983164477103</v>
      </c>
      <c r="CC313" s="54">
        <f t="shared" si="1010"/>
        <v>0</v>
      </c>
      <c r="CG313" s="54">
        <f t="shared" si="886"/>
        <v>0</v>
      </c>
      <c r="CH313" s="54">
        <f t="shared" si="864"/>
        <v>0</v>
      </c>
      <c r="CI313" s="54">
        <f t="shared" si="887"/>
        <v>0</v>
      </c>
      <c r="CJ313" s="56">
        <f t="shared" si="888"/>
        <v>0</v>
      </c>
      <c r="CK313" s="54">
        <f t="shared" si="889"/>
        <v>0</v>
      </c>
      <c r="CL313" s="54">
        <f t="shared" si="890"/>
        <v>0</v>
      </c>
      <c r="CM313" s="54">
        <f t="shared" si="891"/>
        <v>0</v>
      </c>
      <c r="CN313" s="54">
        <f t="shared" si="892"/>
        <v>0</v>
      </c>
      <c r="CO313" s="54">
        <f t="shared" si="893"/>
        <v>0</v>
      </c>
      <c r="CP313" s="54">
        <f t="shared" si="894"/>
        <v>0</v>
      </c>
      <c r="CQ313" s="54">
        <f t="shared" si="895"/>
        <v>0</v>
      </c>
      <c r="CR313" s="54">
        <f t="shared" si="896"/>
        <v>0</v>
      </c>
      <c r="CS313" s="54">
        <f t="shared" si="897"/>
        <v>0</v>
      </c>
      <c r="CU313" s="54">
        <f t="shared" si="898"/>
        <v>0</v>
      </c>
      <c r="CV313" s="54">
        <f t="shared" si="899"/>
        <v>0</v>
      </c>
      <c r="CW313" s="54">
        <f t="shared" si="900"/>
        <v>0</v>
      </c>
      <c r="CX313" s="54">
        <f t="shared" si="901"/>
        <v>0</v>
      </c>
      <c r="CZ313" s="54">
        <f t="shared" si="902"/>
        <v>0</v>
      </c>
      <c r="DA313" s="54">
        <f t="shared" si="903"/>
        <v>0</v>
      </c>
      <c r="DB313" s="54">
        <f t="shared" si="904"/>
        <v>0</v>
      </c>
      <c r="DC313" s="54">
        <f t="shared" si="905"/>
        <v>0</v>
      </c>
      <c r="DD313" s="54">
        <f t="shared" si="906"/>
        <v>0</v>
      </c>
      <c r="DE313" s="54">
        <f t="shared" si="907"/>
        <v>0</v>
      </c>
      <c r="DF313" s="54">
        <f t="shared" si="908"/>
        <v>0</v>
      </c>
      <c r="DG313" s="54">
        <f t="shared" si="909"/>
        <v>2</v>
      </c>
      <c r="DH313" s="71">
        <f t="shared" si="910"/>
        <v>0</v>
      </c>
      <c r="DI313" s="71">
        <f t="shared" si="911"/>
        <v>0</v>
      </c>
      <c r="DJ313" s="54">
        <f t="shared" si="912"/>
        <v>0</v>
      </c>
      <c r="DK313" s="54">
        <f t="shared" si="913"/>
        <v>2</v>
      </c>
      <c r="DL313" s="4">
        <f t="shared" si="838"/>
        <v>0</v>
      </c>
      <c r="DM313" s="3">
        <f t="shared" si="914"/>
        <v>0</v>
      </c>
      <c r="DN313" s="3">
        <f t="shared" si="915"/>
        <v>0</v>
      </c>
      <c r="DO313" s="4" t="e">
        <f t="shared" si="916"/>
        <v>#DIV/0!</v>
      </c>
      <c r="DP313" s="57"/>
      <c r="DQ313" s="57"/>
      <c r="DR313" s="56">
        <f t="shared" si="839"/>
        <v>2</v>
      </c>
      <c r="DS313" s="56">
        <f t="shared" si="840"/>
        <v>0</v>
      </c>
      <c r="DT313" s="38">
        <f t="shared" si="841"/>
        <v>0</v>
      </c>
      <c r="DU313" s="38">
        <f t="shared" si="917"/>
        <v>2</v>
      </c>
      <c r="DV313" s="38">
        <f t="shared" si="842"/>
        <v>0</v>
      </c>
      <c r="DW313" s="39">
        <f t="shared" si="843"/>
        <v>0</v>
      </c>
      <c r="DX313" s="39">
        <f t="shared" si="844"/>
        <v>0</v>
      </c>
      <c r="DY313" s="39">
        <f t="shared" si="845"/>
        <v>0</v>
      </c>
      <c r="DZ313" s="39">
        <f t="shared" si="846"/>
        <v>0</v>
      </c>
      <c r="EA313" s="39">
        <f t="shared" si="847"/>
        <v>0</v>
      </c>
      <c r="EB313" s="37" t="e">
        <f t="shared" si="918"/>
        <v>#DIV/0!</v>
      </c>
      <c r="EC313" s="37" t="e">
        <f t="shared" si="919"/>
        <v>#DIV/0!</v>
      </c>
      <c r="ED313" s="37" t="e">
        <f t="shared" si="920"/>
        <v>#DIV/0!</v>
      </c>
      <c r="EE313" s="37" t="e">
        <f t="shared" si="921"/>
        <v>#DIV/0!</v>
      </c>
      <c r="EF313" s="39" t="e">
        <f t="shared" si="922"/>
        <v>#DIV/0!</v>
      </c>
      <c r="EG313" s="37" t="e">
        <f t="shared" si="923"/>
        <v>#DIV/0!</v>
      </c>
      <c r="EH313" s="37" t="e">
        <f t="shared" si="924"/>
        <v>#DIV/0!</v>
      </c>
      <c r="EI313" s="11" t="b">
        <f t="shared" si="925"/>
        <v>1</v>
      </c>
      <c r="EJ313" s="11" t="b">
        <f t="shared" si="926"/>
        <v>0</v>
      </c>
      <c r="EK313" s="39" t="e">
        <f t="shared" si="927"/>
        <v>#DIV/0!</v>
      </c>
      <c r="EL313" s="39" t="e">
        <f t="shared" si="928"/>
        <v>#DIV/0!</v>
      </c>
      <c r="EM313" s="39" t="e">
        <f t="shared" si="929"/>
        <v>#DIV/0!</v>
      </c>
      <c r="EN313" s="39" t="e">
        <f t="shared" si="930"/>
        <v>#DIV/0!</v>
      </c>
      <c r="EO313" s="39" t="e">
        <f t="shared" si="931"/>
        <v>#DIV/0!</v>
      </c>
      <c r="EP313" s="39" t="e">
        <f t="shared" si="932"/>
        <v>#DIV/0!</v>
      </c>
      <c r="EQ313" s="39" t="e">
        <f t="shared" si="933"/>
        <v>#DIV/0!</v>
      </c>
      <c r="ER313" s="39" t="e">
        <f t="shared" si="934"/>
        <v>#DIV/0!</v>
      </c>
      <c r="ES313" s="58" t="str">
        <f t="shared" si="935"/>
        <v>(OH,F,Cl)-dominate amphibole</v>
      </c>
      <c r="ET313" s="58" t="e">
        <f t="shared" si="936"/>
        <v>#N/A</v>
      </c>
      <c r="EU313" s="56">
        <f t="shared" si="848"/>
        <v>0</v>
      </c>
      <c r="EV313" s="56">
        <f t="shared" si="849"/>
        <v>0</v>
      </c>
      <c r="EW313" s="56">
        <f t="shared" si="850"/>
        <v>0</v>
      </c>
      <c r="EX313" s="56">
        <f t="shared" si="851"/>
        <v>0</v>
      </c>
      <c r="EY313" s="56">
        <f t="shared" si="852"/>
        <v>0</v>
      </c>
      <c r="EZ313" s="56">
        <f t="shared" si="853"/>
        <v>0</v>
      </c>
      <c r="FA313" s="39">
        <f t="shared" si="854"/>
        <v>0</v>
      </c>
      <c r="FB313" s="39">
        <f t="shared" si="855"/>
        <v>0</v>
      </c>
      <c r="FC313" s="54">
        <f t="shared" si="856"/>
        <v>0</v>
      </c>
      <c r="FD313" s="54">
        <f t="shared" si="857"/>
        <v>0</v>
      </c>
      <c r="FE313" s="39">
        <f t="shared" si="858"/>
        <v>0</v>
      </c>
      <c r="FF313" s="54">
        <f t="shared" si="859"/>
        <v>0</v>
      </c>
      <c r="FG313" s="39">
        <f t="shared" si="860"/>
        <v>0</v>
      </c>
      <c r="FH313" s="39">
        <f t="shared" si="937"/>
        <v>0</v>
      </c>
      <c r="FI313" s="39">
        <f t="shared" si="938"/>
        <v>0</v>
      </c>
      <c r="FJ313" s="39">
        <f t="shared" si="939"/>
        <v>0</v>
      </c>
      <c r="FK313" s="39" t="e">
        <f t="shared" si="940"/>
        <v>#DIV/0!</v>
      </c>
      <c r="FL313" s="39" t="e">
        <f t="shared" si="941"/>
        <v>#DIV/0!</v>
      </c>
      <c r="FM313" s="39" t="e">
        <f t="shared" si="942"/>
        <v>#DIV/0!</v>
      </c>
      <c r="FN313" s="39">
        <f t="shared" si="943"/>
        <v>1</v>
      </c>
      <c r="FO313" s="39">
        <f t="shared" si="861"/>
        <v>0</v>
      </c>
      <c r="FP313" s="39">
        <f t="shared" si="862"/>
        <v>0</v>
      </c>
      <c r="FQ313" s="39">
        <f t="shared" si="863"/>
        <v>0</v>
      </c>
      <c r="FR313" s="39">
        <f t="shared" si="944"/>
        <v>0</v>
      </c>
      <c r="FS313" s="39">
        <f t="shared" si="945"/>
        <v>0</v>
      </c>
      <c r="FU313" s="39" t="e">
        <f t="shared" si="946"/>
        <v>#DIV/0!</v>
      </c>
      <c r="FV313" s="39" t="e">
        <f t="shared" si="947"/>
        <v>#DIV/0!</v>
      </c>
      <c r="FW313" s="39" t="e">
        <f t="shared" si="948"/>
        <v>#DIV/0!</v>
      </c>
      <c r="FY313" s="39" t="e">
        <f t="shared" si="949"/>
        <v>#DIV/0!</v>
      </c>
      <c r="FZ313" s="39" t="e">
        <f t="shared" si="950"/>
        <v>#DIV/0!</v>
      </c>
      <c r="GA313" s="39" t="e">
        <f t="shared" si="951"/>
        <v>#DIV/0!</v>
      </c>
      <c r="GB313" s="39" t="e">
        <f t="shared" si="952"/>
        <v>#DIV/0!</v>
      </c>
      <c r="GC313" s="39" t="e">
        <f t="shared" si="953"/>
        <v>#DIV/0!</v>
      </c>
      <c r="GD313" s="39" t="e">
        <f t="shared" si="954"/>
        <v>#DIV/0!</v>
      </c>
      <c r="GE313" s="39" t="e">
        <f t="shared" si="955"/>
        <v>#DIV/0!</v>
      </c>
      <c r="GF313" s="39" t="e">
        <f t="shared" si="956"/>
        <v>#DIV/0!</v>
      </c>
      <c r="GG313" s="39" t="e">
        <f t="shared" si="957"/>
        <v>#DIV/0!</v>
      </c>
      <c r="GH313" s="39" t="e">
        <f t="shared" si="958"/>
        <v>#DIV/0!</v>
      </c>
      <c r="GI313" s="39"/>
      <c r="GJ313" s="39" t="e">
        <f t="shared" si="959"/>
        <v>#DIV/0!</v>
      </c>
      <c r="GK313" s="39" t="e">
        <f t="shared" si="960"/>
        <v>#DIV/0!</v>
      </c>
      <c r="GL313" s="39" t="e">
        <f t="shared" si="961"/>
        <v>#DIV/0!</v>
      </c>
      <c r="GM313" s="39" t="e">
        <f t="shared" si="962"/>
        <v>#DIV/0!</v>
      </c>
      <c r="GN313" s="39" t="e">
        <f t="shared" si="963"/>
        <v>#DIV/0!</v>
      </c>
      <c r="GO313" s="57"/>
      <c r="GP313" s="57" t="e">
        <f t="shared" si="964"/>
        <v>#DIV/0!</v>
      </c>
      <c r="GQ313" s="59" t="e">
        <f t="shared" si="965"/>
        <v>#DIV/0!</v>
      </c>
      <c r="GR313" s="41" t="e">
        <f t="shared" si="966"/>
        <v>#DIV/0!</v>
      </c>
      <c r="GS313" s="57" t="e">
        <f t="shared" si="967"/>
        <v>#DIV/0!</v>
      </c>
      <c r="GT313" s="57" t="e">
        <f t="shared" si="968"/>
        <v>#DIV/0!</v>
      </c>
      <c r="GU313" s="57" t="e">
        <f t="shared" si="969"/>
        <v>#DIV/0!</v>
      </c>
      <c r="GV313" s="57"/>
      <c r="GW313" s="42" t="e">
        <f t="shared" si="970"/>
        <v>#DIV/0!</v>
      </c>
      <c r="GX313" s="42" t="e">
        <f t="shared" si="971"/>
        <v>#DIV/0!</v>
      </c>
      <c r="GY313" s="42" t="e">
        <f t="shared" si="972"/>
        <v>#DIV/0!</v>
      </c>
      <c r="GZ313" s="57"/>
      <c r="HA313" s="2" t="e">
        <f t="shared" si="973"/>
        <v>#DIV/0!</v>
      </c>
      <c r="HB313" s="2" t="e">
        <f t="shared" si="974"/>
        <v>#DIV/0!</v>
      </c>
      <c r="HC313" s="2" t="e">
        <f t="shared" si="975"/>
        <v>#DIV/0!</v>
      </c>
      <c r="HD313" s="2" t="e">
        <f t="shared" si="976"/>
        <v>#DIV/0!</v>
      </c>
      <c r="HE313" s="2" t="e">
        <f t="shared" si="977"/>
        <v>#DIV/0!</v>
      </c>
      <c r="HF313" s="2" t="e">
        <f t="shared" si="978"/>
        <v>#DIV/0!</v>
      </c>
      <c r="HG313" s="2" t="e">
        <f t="shared" si="979"/>
        <v>#DIV/0!</v>
      </c>
      <c r="HH313" s="2" t="e">
        <f t="shared" si="980"/>
        <v>#DIV/0!</v>
      </c>
      <c r="HI313" s="2" t="e">
        <f t="shared" si="981"/>
        <v>#DIV/0!</v>
      </c>
      <c r="HJ313" s="11" t="e">
        <f t="shared" si="982"/>
        <v>#DIV/0!</v>
      </c>
      <c r="HK313" s="60" t="e">
        <f t="shared" si="983"/>
        <v>#DIV/0!</v>
      </c>
      <c r="HL313" s="57"/>
      <c r="HM313" s="57" t="e">
        <f t="shared" si="984"/>
        <v>#DIV/0!</v>
      </c>
      <c r="HN313" s="57" t="e">
        <f t="shared" si="985"/>
        <v>#DIV/0!</v>
      </c>
      <c r="HO313" s="57" t="e">
        <f t="shared" si="986"/>
        <v>#DIV/0!</v>
      </c>
      <c r="HP313" s="57" t="e">
        <f t="shared" si="987"/>
        <v>#DIV/0!</v>
      </c>
      <c r="HQ313" s="57" t="e">
        <f t="shared" si="988"/>
        <v>#DIV/0!</v>
      </c>
      <c r="HR313" s="57"/>
      <c r="HS313" s="57" t="e">
        <f t="shared" si="989"/>
        <v>#DIV/0!</v>
      </c>
      <c r="HT313" s="57" t="e">
        <f t="shared" si="990"/>
        <v>#DIV/0!</v>
      </c>
      <c r="HU313" s="57" t="e">
        <f t="shared" si="991"/>
        <v>#DIV/0!</v>
      </c>
      <c r="HV313" s="57" t="e">
        <f t="shared" si="992"/>
        <v>#DIV/0!</v>
      </c>
      <c r="HW313" s="57" t="e">
        <f t="shared" si="993"/>
        <v>#DIV/0!</v>
      </c>
      <c r="HX313" s="57"/>
      <c r="HY313" s="57" t="e">
        <f t="shared" si="994"/>
        <v>#DIV/0!</v>
      </c>
      <c r="HZ313" s="57" t="e">
        <f t="shared" si="995"/>
        <v>#DIV/0!</v>
      </c>
      <c r="IA313" s="57"/>
      <c r="IB313" s="61">
        <f t="shared" si="996"/>
        <v>0</v>
      </c>
      <c r="IC313" s="57" t="str">
        <f t="shared" si="997"/>
        <v/>
      </c>
      <c r="ID313" s="42"/>
      <c r="IE313" s="2" t="str">
        <f t="shared" si="998"/>
        <v/>
      </c>
      <c r="IF313" s="60" t="e">
        <f t="shared" si="999"/>
        <v>#DIV/0!</v>
      </c>
      <c r="IG313" s="60" t="str">
        <f t="shared" si="1000"/>
        <v/>
      </c>
      <c r="IH313" s="60" t="str">
        <f t="shared" si="1001"/>
        <v>zinco-</v>
      </c>
      <c r="II313" s="60" t="str">
        <f t="shared" si="1002"/>
        <v>mangano-</v>
      </c>
      <c r="IJ313" s="60" t="e">
        <f t="shared" si="1003"/>
        <v>#DIV/0!</v>
      </c>
      <c r="IK313" s="60" t="e">
        <f t="shared" si="1004"/>
        <v>#DIV/0!</v>
      </c>
      <c r="IL313" s="60" t="e">
        <f t="shared" si="1005"/>
        <v>#DIV/0!</v>
      </c>
      <c r="IM313" s="60" t="e">
        <f t="shared" si="1006"/>
        <v>#DIV/0!</v>
      </c>
      <c r="IN313" s="60" t="str">
        <f t="shared" si="1007"/>
        <v/>
      </c>
      <c r="IO313" s="60" t="str">
        <f t="shared" si="1008"/>
        <v/>
      </c>
      <c r="IP313" s="57"/>
      <c r="IQ313" s="57" t="str">
        <f t="shared" si="1009"/>
        <v>ERROR!!</v>
      </c>
    </row>
    <row r="314" spans="24:251">
      <c r="X314" s="29">
        <f t="shared" si="865"/>
        <v>0</v>
      </c>
      <c r="Y314" s="29">
        <f t="shared" si="866"/>
        <v>0</v>
      </c>
      <c r="Z314" s="29" t="e">
        <f t="shared" si="867"/>
        <v>#DIV/0!</v>
      </c>
      <c r="AA314" s="29" t="e">
        <f t="shared" si="868"/>
        <v>#DIV/0!</v>
      </c>
      <c r="AB314" s="29" t="e">
        <f t="shared" si="869"/>
        <v>#DIV/0!</v>
      </c>
      <c r="AC314" s="29" t="e">
        <f t="shared" si="870"/>
        <v>#DIV/0!</v>
      </c>
      <c r="AF314" s="23">
        <v>60.084299999999999</v>
      </c>
      <c r="AG314" s="23">
        <v>79.878799999999998</v>
      </c>
      <c r="AH314" s="23">
        <v>101.96120000000001</v>
      </c>
      <c r="AI314" s="23">
        <v>151.99039999999999</v>
      </c>
      <c r="AJ314" s="23">
        <v>159.69</v>
      </c>
      <c r="AK314" s="23">
        <v>71.846400000000003</v>
      </c>
      <c r="AL314" s="23">
        <v>70.9375</v>
      </c>
      <c r="AM314" s="23">
        <v>40.304400000000001</v>
      </c>
      <c r="AN314" s="23">
        <v>56.077399999999997</v>
      </c>
      <c r="AO314" s="23">
        <v>61.978999999999999</v>
      </c>
      <c r="AP314" s="23">
        <v>94.195999999999998</v>
      </c>
      <c r="AQ314" s="23">
        <v>18.998000000000001</v>
      </c>
      <c r="AR314" s="23">
        <v>35.450000000000003</v>
      </c>
      <c r="AS314" s="23">
        <v>29.88</v>
      </c>
      <c r="AT314" s="23">
        <v>74.691999999999993</v>
      </c>
      <c r="AU314" s="23">
        <v>81.39</v>
      </c>
      <c r="AX314" s="54">
        <f t="shared" si="871"/>
        <v>0</v>
      </c>
      <c r="AY314" s="54">
        <f t="shared" si="872"/>
        <v>0</v>
      </c>
      <c r="AZ314" s="54">
        <f t="shared" si="873"/>
        <v>0</v>
      </c>
      <c r="BA314" s="54">
        <f t="shared" si="874"/>
        <v>0</v>
      </c>
      <c r="BB314" s="54">
        <f t="shared" si="875"/>
        <v>0</v>
      </c>
      <c r="BC314" s="54">
        <f t="shared" si="876"/>
        <v>0</v>
      </c>
      <c r="BD314" s="54">
        <f t="shared" si="877"/>
        <v>0</v>
      </c>
      <c r="BE314" s="54">
        <f t="shared" si="878"/>
        <v>0</v>
      </c>
      <c r="BF314" s="54">
        <f t="shared" si="879"/>
        <v>0</v>
      </c>
      <c r="BG314" s="54">
        <f t="shared" si="880"/>
        <v>0</v>
      </c>
      <c r="BH314" s="54">
        <f t="shared" si="881"/>
        <v>0</v>
      </c>
      <c r="BI314" s="54">
        <f t="shared" si="882"/>
        <v>0</v>
      </c>
      <c r="BJ314" s="54">
        <f t="shared" si="883"/>
        <v>0</v>
      </c>
      <c r="BK314" s="54">
        <f t="shared" si="884"/>
        <v>0</v>
      </c>
      <c r="BL314" s="54">
        <f t="shared" si="885"/>
        <v>0</v>
      </c>
      <c r="BM314" s="42"/>
      <c r="BO314" s="54">
        <f>'Norm-coeff'!$C$2+$AX314*'Norm-coeff'!$D$2+$AY314*'Norm-coeff'!$E$2+$AZ314*'Norm-coeff'!$F$2+$BA314*'Norm-coeff'!$G$2+$BB314*'Norm-coeff'!$H$2+$BC314*'Norm-coeff'!$I$2+$BD314*'Norm-coeff'!$J$2+$BE314*'Norm-coeff'!$K$2+$BF314*'Norm-coeff'!$L$2+$BG314*'Norm-coeff'!$M$2+$BH314*'Norm-coeff'!$N$2+$BI314*'Norm-coeff'!$O$2</f>
        <v>5.4045421474420303</v>
      </c>
      <c r="BP314" s="54">
        <f>'Norm-coeff'!$C$3+$AX314*'Norm-coeff'!$D$3+$AY314*'Norm-coeff'!$E$3+$AZ314*'Norm-coeff'!$F$3+$BA314*'Norm-coeff'!$G$3+$BB314*'Norm-coeff'!$H$3+$BC314*'Norm-coeff'!$I$3+$BD314*'Norm-coeff'!$J$3+$BE314*'Norm-coeff'!$K$3+$BF314*'Norm-coeff'!$L$3+$BG314*'Norm-coeff'!$M$3+$BH314*'Norm-coeff'!$N$3+$BI314*'Norm-coeff'!$O$3</f>
        <v>3.15319116612705</v>
      </c>
      <c r="BQ314" s="54">
        <f>'Norm-coeff'!$C$4+$AX314*'Norm-coeff'!$D$4+$AY314*'Norm-coeff'!$E$4+$AZ314*'Norm-coeff'!$F$4+$BA314*'Norm-coeff'!$G$4+$BB314*'Norm-coeff'!$H$4+$BC314*'Norm-coeff'!$I$4+$BD314*'Norm-coeff'!$J$4+$BE314*'Norm-coeff'!$K$4+$BF314*'Norm-coeff'!$L$4+$BG314*'Norm-coeff'!$M$4+$BH314*'Norm-coeff'!$N$4+$BI314*'Norm-coeff'!$O$4</f>
        <v>1.42115649462768</v>
      </c>
      <c r="BR314" s="54">
        <f>'Norm-coeff'!$C$5+$AX314*'Norm-coeff'!$D$5+$AY314*'Norm-coeff'!$E$5+$AZ314*'Norm-coeff'!$F$5+$BA314*'Norm-coeff'!$G$5+$BB314*'Norm-coeff'!$H$5+$BC314*'Norm-coeff'!$I$5+$BD314*'Norm-coeff'!$J$5+$BE314*'Norm-coeff'!$K$5+$BF314*'Norm-coeff'!$L$5+$BG314*'Norm-coeff'!$M$5+$BH314*'Norm-coeff'!$N$5+$BI314*'Norm-coeff'!$O$5</f>
        <v>1.0553329241296201</v>
      </c>
      <c r="BS314" s="54">
        <f>'Norm-coeff'!$C$6+$AX314*'Norm-coeff'!$D$6+$AY314*'Norm-coeff'!$E$6+$AZ314*'Norm-coeff'!$F$6+$BA314*'Norm-coeff'!$G$6+$BB314*'Norm-coeff'!$H$6+$BC314*'Norm-coeff'!$I$6+$BD314*'Norm-coeff'!$J$6+$BE314*'Norm-coeff'!$K$6+$BF314*'Norm-coeff'!$L$6+$BG314*'Norm-coeff'!$M$6+$BH314*'Norm-coeff'!$N$6+$BI314*'Norm-coeff'!$O$6</f>
        <v>-1.48700885495103E-2</v>
      </c>
      <c r="BT314" s="54">
        <f>'Norm-coeff'!$C$7+$AX314*'Norm-coeff'!$D$7+$AY314*'Norm-coeff'!$E$7+$AZ314*'Norm-coeff'!$F$7+$BA314*'Norm-coeff'!$G$7+$BB314*'Norm-coeff'!$H$7+$BC314*'Norm-coeff'!$I$7+$BD314*'Norm-coeff'!$J$7+$BE314*'Norm-coeff'!$K$7+$BF314*'Norm-coeff'!$L$7+$BG314*'Norm-coeff'!$M$7+$BH314*'Norm-coeff'!$N$7+$BI314*'Norm-coeff'!$O$7</f>
        <v>2.0907583608832998</v>
      </c>
      <c r="BU314" s="54">
        <f>'Norm-coeff'!$C$8+$AX314*'Norm-coeff'!$D$8+$AY314*'Norm-coeff'!$E$8+$AZ314*'Norm-coeff'!$F$8+$BA314*'Norm-coeff'!$G$8+$BB314*'Norm-coeff'!$H$8+$BC314*'Norm-coeff'!$I$8+$BD314*'Norm-coeff'!$J$8+$BE314*'Norm-coeff'!$K$8+$BF314*'Norm-coeff'!$L$8+$BG314*'Norm-coeff'!$M$8+$BH314*'Norm-coeff'!$N$8+$BI314*'Norm-coeff'!$O$8</f>
        <v>0.65894159836244504</v>
      </c>
      <c r="BV314" s="54">
        <f>'Norm-coeff'!$C$9+$AX314*'Norm-coeff'!$D$9+$AY314*'Norm-coeff'!$E$9+$AZ314*'Norm-coeff'!$F$9+$BA314*'Norm-coeff'!$G$9+$BB314*'Norm-coeff'!$H$9+$BC314*'Norm-coeff'!$I$9+$BD314*'Norm-coeff'!$J$9+$BE314*'Norm-coeff'!$K$9+$BF314*'Norm-coeff'!$L$9+$BG314*'Norm-coeff'!$M$9+$BH314*'Norm-coeff'!$N$9+$BI314*'Norm-coeff'!$O$9</f>
        <v>1.48961085014701</v>
      </c>
      <c r="BW314" s="54">
        <f>'Norm-coeff'!$C$10+$AX314*'Norm-coeff'!$D$10+$AY314*'Norm-coeff'!$E$10+$AZ314*'Norm-coeff'!$F$10+$BA314*'Norm-coeff'!$G$10+$BB314*'Norm-coeff'!$H$10+$BC314*'Norm-coeff'!$I$10+$BD314*'Norm-coeff'!$J$10+$BE314*'Norm-coeff'!$K$10+$BF314*'Norm-coeff'!$L$10+$BG314*'Norm-coeff'!$M$10+$BH314*'Norm-coeff'!$N$10+$BI314*'Norm-coeff'!$O$10</f>
        <v>1.42058735749591</v>
      </c>
      <c r="BX314" s="54">
        <f>'Norm-coeff'!$C$11+$AX314*'Norm-coeff'!$D$11+$AY314*'Norm-coeff'!$E$11+$AZ314*'Norm-coeff'!$F$11+$BA314*'Norm-coeff'!$G$11+$BB314*'Norm-coeff'!$H$11+$BC314*'Norm-coeff'!$I$11+$BD314*'Norm-coeff'!$J$11+$BE314*'Norm-coeff'!$K$11+$BF314*'Norm-coeff'!$L$11+$BG314*'Norm-coeff'!$M$11+$BH314*'Norm-coeff'!$N$11+$BI314*'Norm-coeff'!$O$11</f>
        <v>0.221233014421479</v>
      </c>
      <c r="BY314" s="54">
        <f>'Norm-coeff'!$C$12+$AX314*'Norm-coeff'!$D$12+$AY314*'Norm-coeff'!$E$12+$AZ314*'Norm-coeff'!$F$12+$BA314*'Norm-coeff'!$G$12+$BB314*'Norm-coeff'!$H$12+$BC314*'Norm-coeff'!$I$12+$BD314*'Norm-coeff'!$J$12+$BE314*'Norm-coeff'!$K$12+$BF314*'Norm-coeff'!$L$12+$BG314*'Norm-coeff'!$M$12+$BH314*'Norm-coeff'!$N$12+$BI314*'Norm-coeff'!$O$12</f>
        <v>0.283527502056037</v>
      </c>
      <c r="BZ314" s="54">
        <f>'Norm-coeff'!$C$13+$AX314*'Norm-coeff'!$D$13+$AY314*'Norm-coeff'!$E$13+$AZ314*'Norm-coeff'!$F$13+$BA314*'Norm-coeff'!$G$13+$BB314*'Norm-coeff'!$H$13+$BC314*'Norm-coeff'!$I$13+$BD314*'Norm-coeff'!$J$13+$BE314*'Norm-coeff'!$K$13+$BF314*'Norm-coeff'!$L$13+$BG314*'Norm-coeff'!$M$13+$BH314*'Norm-coeff'!$N$13+$BI314*'Norm-coeff'!$O$13</f>
        <v>-4.1864930554451202E-2</v>
      </c>
      <c r="CA314" s="54">
        <f>'Norm-coeff'!$C$14+$AX314*'Norm-coeff'!$D$14+$AY314*'Norm-coeff'!$E$14+$AZ314*'Norm-coeff'!$F$14+$BA314*'Norm-coeff'!$G$14+$BB314*'Norm-coeff'!$H$14+$BC314*'Norm-coeff'!$I$14+$BD314*'Norm-coeff'!$J$14+$BE314*'Norm-coeff'!$K$14+$BF314*'Norm-coeff'!$L$14+$BG314*'Norm-coeff'!$M$14+$BH314*'Norm-coeff'!$N$14+$BI314*'Norm-coeff'!$O$14</f>
        <v>4.2526983164477103</v>
      </c>
      <c r="CC314" s="54">
        <f t="shared" si="1010"/>
        <v>0</v>
      </c>
      <c r="CG314" s="54">
        <f t="shared" si="886"/>
        <v>0</v>
      </c>
      <c r="CH314" s="54">
        <f t="shared" si="864"/>
        <v>0</v>
      </c>
      <c r="CI314" s="54">
        <f t="shared" si="887"/>
        <v>0</v>
      </c>
      <c r="CJ314" s="56">
        <f t="shared" si="888"/>
        <v>0</v>
      </c>
      <c r="CK314" s="54">
        <f t="shared" si="889"/>
        <v>0</v>
      </c>
      <c r="CL314" s="54">
        <f t="shared" si="890"/>
        <v>0</v>
      </c>
      <c r="CM314" s="54">
        <f t="shared" si="891"/>
        <v>0</v>
      </c>
      <c r="CN314" s="54">
        <f t="shared" si="892"/>
        <v>0</v>
      </c>
      <c r="CO314" s="54">
        <f t="shared" si="893"/>
        <v>0</v>
      </c>
      <c r="CP314" s="54">
        <f t="shared" si="894"/>
        <v>0</v>
      </c>
      <c r="CQ314" s="54">
        <f t="shared" si="895"/>
        <v>0</v>
      </c>
      <c r="CR314" s="54">
        <f t="shared" si="896"/>
        <v>0</v>
      </c>
      <c r="CS314" s="54">
        <f t="shared" si="897"/>
        <v>0</v>
      </c>
      <c r="CU314" s="54">
        <f t="shared" si="898"/>
        <v>0</v>
      </c>
      <c r="CV314" s="54">
        <f t="shared" si="899"/>
        <v>0</v>
      </c>
      <c r="CW314" s="54">
        <f t="shared" si="900"/>
        <v>0</v>
      </c>
      <c r="CX314" s="54">
        <f t="shared" si="901"/>
        <v>0</v>
      </c>
      <c r="CZ314" s="54">
        <f t="shared" si="902"/>
        <v>0</v>
      </c>
      <c r="DA314" s="54">
        <f t="shared" si="903"/>
        <v>0</v>
      </c>
      <c r="DB314" s="54">
        <f t="shared" si="904"/>
        <v>0</v>
      </c>
      <c r="DC314" s="54">
        <f t="shared" si="905"/>
        <v>0</v>
      </c>
      <c r="DD314" s="54">
        <f t="shared" si="906"/>
        <v>0</v>
      </c>
      <c r="DE314" s="54">
        <f t="shared" si="907"/>
        <v>0</v>
      </c>
      <c r="DF314" s="54">
        <f t="shared" si="908"/>
        <v>0</v>
      </c>
      <c r="DG314" s="54">
        <f t="shared" si="909"/>
        <v>2</v>
      </c>
      <c r="DH314" s="71">
        <f t="shared" si="910"/>
        <v>0</v>
      </c>
      <c r="DI314" s="71">
        <f t="shared" si="911"/>
        <v>0</v>
      </c>
      <c r="DJ314" s="54">
        <f t="shared" si="912"/>
        <v>0</v>
      </c>
      <c r="DK314" s="54">
        <f t="shared" si="913"/>
        <v>2</v>
      </c>
      <c r="DL314" s="4">
        <f t="shared" si="838"/>
        <v>0</v>
      </c>
      <c r="DM314" s="3">
        <f t="shared" si="914"/>
        <v>0</v>
      </c>
      <c r="DN314" s="3">
        <f t="shared" si="915"/>
        <v>0</v>
      </c>
      <c r="DO314" s="4" t="e">
        <f t="shared" si="916"/>
        <v>#DIV/0!</v>
      </c>
      <c r="DP314" s="57"/>
      <c r="DQ314" s="57"/>
      <c r="DR314" s="56">
        <f t="shared" si="839"/>
        <v>2</v>
      </c>
      <c r="DS314" s="56">
        <f t="shared" si="840"/>
        <v>0</v>
      </c>
      <c r="DT314" s="38">
        <f t="shared" si="841"/>
        <v>0</v>
      </c>
      <c r="DU314" s="38">
        <f t="shared" si="917"/>
        <v>2</v>
      </c>
      <c r="DV314" s="38">
        <f t="shared" si="842"/>
        <v>0</v>
      </c>
      <c r="DW314" s="39">
        <f t="shared" si="843"/>
        <v>0</v>
      </c>
      <c r="DX314" s="39">
        <f t="shared" si="844"/>
        <v>0</v>
      </c>
      <c r="DY314" s="39">
        <f t="shared" si="845"/>
        <v>0</v>
      </c>
      <c r="DZ314" s="39">
        <f t="shared" si="846"/>
        <v>0</v>
      </c>
      <c r="EA314" s="39">
        <f t="shared" si="847"/>
        <v>0</v>
      </c>
      <c r="EB314" s="37" t="e">
        <f t="shared" si="918"/>
        <v>#DIV/0!</v>
      </c>
      <c r="EC314" s="37" t="e">
        <f t="shared" si="919"/>
        <v>#DIV/0!</v>
      </c>
      <c r="ED314" s="37" t="e">
        <f t="shared" si="920"/>
        <v>#DIV/0!</v>
      </c>
      <c r="EE314" s="37" t="e">
        <f t="shared" si="921"/>
        <v>#DIV/0!</v>
      </c>
      <c r="EF314" s="39" t="e">
        <f t="shared" si="922"/>
        <v>#DIV/0!</v>
      </c>
      <c r="EG314" s="37" t="e">
        <f t="shared" si="923"/>
        <v>#DIV/0!</v>
      </c>
      <c r="EH314" s="37" t="e">
        <f t="shared" si="924"/>
        <v>#DIV/0!</v>
      </c>
      <c r="EI314" s="11" t="b">
        <f t="shared" si="925"/>
        <v>1</v>
      </c>
      <c r="EJ314" s="11" t="b">
        <f t="shared" si="926"/>
        <v>0</v>
      </c>
      <c r="EK314" s="39" t="e">
        <f t="shared" si="927"/>
        <v>#DIV/0!</v>
      </c>
      <c r="EL314" s="39" t="e">
        <f t="shared" si="928"/>
        <v>#DIV/0!</v>
      </c>
      <c r="EM314" s="39" t="e">
        <f t="shared" si="929"/>
        <v>#DIV/0!</v>
      </c>
      <c r="EN314" s="39" t="e">
        <f t="shared" si="930"/>
        <v>#DIV/0!</v>
      </c>
      <c r="EO314" s="39" t="e">
        <f t="shared" si="931"/>
        <v>#DIV/0!</v>
      </c>
      <c r="EP314" s="39" t="e">
        <f t="shared" si="932"/>
        <v>#DIV/0!</v>
      </c>
      <c r="EQ314" s="39" t="e">
        <f t="shared" si="933"/>
        <v>#DIV/0!</v>
      </c>
      <c r="ER314" s="39" t="e">
        <f t="shared" si="934"/>
        <v>#DIV/0!</v>
      </c>
      <c r="ES314" s="58" t="str">
        <f t="shared" si="935"/>
        <v>(OH,F,Cl)-dominate amphibole</v>
      </c>
      <c r="ET314" s="58" t="e">
        <f t="shared" si="936"/>
        <v>#N/A</v>
      </c>
      <c r="EU314" s="56">
        <f t="shared" si="848"/>
        <v>0</v>
      </c>
      <c r="EV314" s="56">
        <f t="shared" si="849"/>
        <v>0</v>
      </c>
      <c r="EW314" s="56">
        <f t="shared" si="850"/>
        <v>0</v>
      </c>
      <c r="EX314" s="56">
        <f t="shared" si="851"/>
        <v>0</v>
      </c>
      <c r="EY314" s="56">
        <f t="shared" si="852"/>
        <v>0</v>
      </c>
      <c r="EZ314" s="56">
        <f t="shared" si="853"/>
        <v>0</v>
      </c>
      <c r="FA314" s="39">
        <f t="shared" si="854"/>
        <v>0</v>
      </c>
      <c r="FB314" s="39">
        <f t="shared" si="855"/>
        <v>0</v>
      </c>
      <c r="FC314" s="54">
        <f t="shared" si="856"/>
        <v>0</v>
      </c>
      <c r="FD314" s="54">
        <f t="shared" si="857"/>
        <v>0</v>
      </c>
      <c r="FE314" s="39">
        <f t="shared" si="858"/>
        <v>0</v>
      </c>
      <c r="FF314" s="54">
        <f t="shared" si="859"/>
        <v>0</v>
      </c>
      <c r="FG314" s="39">
        <f t="shared" si="860"/>
        <v>0</v>
      </c>
      <c r="FH314" s="39">
        <f t="shared" si="937"/>
        <v>0</v>
      </c>
      <c r="FI314" s="39">
        <f t="shared" si="938"/>
        <v>0</v>
      </c>
      <c r="FJ314" s="39">
        <f t="shared" si="939"/>
        <v>0</v>
      </c>
      <c r="FK314" s="39" t="e">
        <f t="shared" si="940"/>
        <v>#DIV/0!</v>
      </c>
      <c r="FL314" s="39" t="e">
        <f t="shared" si="941"/>
        <v>#DIV/0!</v>
      </c>
      <c r="FM314" s="39" t="e">
        <f t="shared" si="942"/>
        <v>#DIV/0!</v>
      </c>
      <c r="FN314" s="39">
        <f t="shared" si="943"/>
        <v>1</v>
      </c>
      <c r="FO314" s="39">
        <f t="shared" si="861"/>
        <v>0</v>
      </c>
      <c r="FP314" s="39">
        <f t="shared" si="862"/>
        <v>0</v>
      </c>
      <c r="FQ314" s="39">
        <f t="shared" si="863"/>
        <v>0</v>
      </c>
      <c r="FR314" s="39">
        <f t="shared" si="944"/>
        <v>0</v>
      </c>
      <c r="FS314" s="39">
        <f t="shared" si="945"/>
        <v>0</v>
      </c>
      <c r="FU314" s="39" t="e">
        <f t="shared" si="946"/>
        <v>#DIV/0!</v>
      </c>
      <c r="FV314" s="39" t="e">
        <f t="shared" si="947"/>
        <v>#DIV/0!</v>
      </c>
      <c r="FW314" s="39" t="e">
        <f t="shared" si="948"/>
        <v>#DIV/0!</v>
      </c>
      <c r="FY314" s="39" t="e">
        <f t="shared" si="949"/>
        <v>#DIV/0!</v>
      </c>
      <c r="FZ314" s="39" t="e">
        <f t="shared" si="950"/>
        <v>#DIV/0!</v>
      </c>
      <c r="GA314" s="39" t="e">
        <f t="shared" si="951"/>
        <v>#DIV/0!</v>
      </c>
      <c r="GB314" s="39" t="e">
        <f t="shared" si="952"/>
        <v>#DIV/0!</v>
      </c>
      <c r="GC314" s="39" t="e">
        <f t="shared" si="953"/>
        <v>#DIV/0!</v>
      </c>
      <c r="GD314" s="39" t="e">
        <f t="shared" si="954"/>
        <v>#DIV/0!</v>
      </c>
      <c r="GE314" s="39" t="e">
        <f t="shared" si="955"/>
        <v>#DIV/0!</v>
      </c>
      <c r="GF314" s="39" t="e">
        <f t="shared" si="956"/>
        <v>#DIV/0!</v>
      </c>
      <c r="GG314" s="39" t="e">
        <f t="shared" si="957"/>
        <v>#DIV/0!</v>
      </c>
      <c r="GH314" s="39" t="e">
        <f t="shared" si="958"/>
        <v>#DIV/0!</v>
      </c>
      <c r="GI314" s="39"/>
      <c r="GJ314" s="39" t="e">
        <f t="shared" si="959"/>
        <v>#DIV/0!</v>
      </c>
      <c r="GK314" s="39" t="e">
        <f t="shared" si="960"/>
        <v>#DIV/0!</v>
      </c>
      <c r="GL314" s="39" t="e">
        <f t="shared" si="961"/>
        <v>#DIV/0!</v>
      </c>
      <c r="GM314" s="39" t="e">
        <f t="shared" si="962"/>
        <v>#DIV/0!</v>
      </c>
      <c r="GN314" s="39" t="e">
        <f t="shared" si="963"/>
        <v>#DIV/0!</v>
      </c>
      <c r="GO314" s="57"/>
      <c r="GP314" s="57" t="e">
        <f t="shared" si="964"/>
        <v>#DIV/0!</v>
      </c>
      <c r="GQ314" s="59" t="e">
        <f t="shared" si="965"/>
        <v>#DIV/0!</v>
      </c>
      <c r="GR314" s="41" t="e">
        <f t="shared" si="966"/>
        <v>#DIV/0!</v>
      </c>
      <c r="GS314" s="57" t="e">
        <f t="shared" si="967"/>
        <v>#DIV/0!</v>
      </c>
      <c r="GT314" s="57" t="e">
        <f t="shared" si="968"/>
        <v>#DIV/0!</v>
      </c>
      <c r="GU314" s="57" t="e">
        <f t="shared" si="969"/>
        <v>#DIV/0!</v>
      </c>
      <c r="GV314" s="57"/>
      <c r="GW314" s="42" t="e">
        <f t="shared" si="970"/>
        <v>#DIV/0!</v>
      </c>
      <c r="GX314" s="42" t="e">
        <f t="shared" si="971"/>
        <v>#DIV/0!</v>
      </c>
      <c r="GY314" s="42" t="e">
        <f t="shared" si="972"/>
        <v>#DIV/0!</v>
      </c>
      <c r="GZ314" s="57"/>
      <c r="HA314" s="2" t="e">
        <f t="shared" si="973"/>
        <v>#DIV/0!</v>
      </c>
      <c r="HB314" s="2" t="e">
        <f t="shared" si="974"/>
        <v>#DIV/0!</v>
      </c>
      <c r="HC314" s="2" t="e">
        <f t="shared" si="975"/>
        <v>#DIV/0!</v>
      </c>
      <c r="HD314" s="2" t="e">
        <f t="shared" si="976"/>
        <v>#DIV/0!</v>
      </c>
      <c r="HE314" s="2" t="e">
        <f t="shared" si="977"/>
        <v>#DIV/0!</v>
      </c>
      <c r="HF314" s="2" t="e">
        <f t="shared" si="978"/>
        <v>#DIV/0!</v>
      </c>
      <c r="HG314" s="2" t="e">
        <f t="shared" si="979"/>
        <v>#DIV/0!</v>
      </c>
      <c r="HH314" s="2" t="e">
        <f t="shared" si="980"/>
        <v>#DIV/0!</v>
      </c>
      <c r="HI314" s="2" t="e">
        <f t="shared" si="981"/>
        <v>#DIV/0!</v>
      </c>
      <c r="HJ314" s="11" t="e">
        <f t="shared" si="982"/>
        <v>#DIV/0!</v>
      </c>
      <c r="HK314" s="60" t="e">
        <f t="shared" si="983"/>
        <v>#DIV/0!</v>
      </c>
      <c r="HL314" s="57"/>
      <c r="HM314" s="57" t="e">
        <f t="shared" si="984"/>
        <v>#DIV/0!</v>
      </c>
      <c r="HN314" s="57" t="e">
        <f t="shared" si="985"/>
        <v>#DIV/0!</v>
      </c>
      <c r="HO314" s="57" t="e">
        <f t="shared" si="986"/>
        <v>#DIV/0!</v>
      </c>
      <c r="HP314" s="57" t="e">
        <f t="shared" si="987"/>
        <v>#DIV/0!</v>
      </c>
      <c r="HQ314" s="57" t="e">
        <f t="shared" si="988"/>
        <v>#DIV/0!</v>
      </c>
      <c r="HR314" s="57"/>
      <c r="HS314" s="57" t="e">
        <f t="shared" si="989"/>
        <v>#DIV/0!</v>
      </c>
      <c r="HT314" s="57" t="e">
        <f t="shared" si="990"/>
        <v>#DIV/0!</v>
      </c>
      <c r="HU314" s="57" t="e">
        <f t="shared" si="991"/>
        <v>#DIV/0!</v>
      </c>
      <c r="HV314" s="57" t="e">
        <f t="shared" si="992"/>
        <v>#DIV/0!</v>
      </c>
      <c r="HW314" s="57" t="e">
        <f t="shared" si="993"/>
        <v>#DIV/0!</v>
      </c>
      <c r="HX314" s="57"/>
      <c r="HY314" s="57" t="e">
        <f t="shared" si="994"/>
        <v>#DIV/0!</v>
      </c>
      <c r="HZ314" s="57" t="e">
        <f t="shared" si="995"/>
        <v>#DIV/0!</v>
      </c>
      <c r="IA314" s="57"/>
      <c r="IB314" s="61">
        <f t="shared" si="996"/>
        <v>0</v>
      </c>
      <c r="IC314" s="57" t="str">
        <f t="shared" si="997"/>
        <v/>
      </c>
      <c r="ID314" s="42"/>
      <c r="IE314" s="2" t="str">
        <f t="shared" si="998"/>
        <v/>
      </c>
      <c r="IF314" s="60" t="e">
        <f t="shared" si="999"/>
        <v>#DIV/0!</v>
      </c>
      <c r="IG314" s="60" t="str">
        <f t="shared" si="1000"/>
        <v/>
      </c>
      <c r="IH314" s="60" t="str">
        <f t="shared" si="1001"/>
        <v>zinco-</v>
      </c>
      <c r="II314" s="60" t="str">
        <f t="shared" si="1002"/>
        <v>mangano-</v>
      </c>
      <c r="IJ314" s="60" t="e">
        <f t="shared" si="1003"/>
        <v>#DIV/0!</v>
      </c>
      <c r="IK314" s="60" t="e">
        <f t="shared" si="1004"/>
        <v>#DIV/0!</v>
      </c>
      <c r="IL314" s="60" t="e">
        <f t="shared" si="1005"/>
        <v>#DIV/0!</v>
      </c>
      <c r="IM314" s="60" t="e">
        <f t="shared" si="1006"/>
        <v>#DIV/0!</v>
      </c>
      <c r="IN314" s="60" t="str">
        <f t="shared" si="1007"/>
        <v/>
      </c>
      <c r="IO314" s="60" t="str">
        <f t="shared" si="1008"/>
        <v/>
      </c>
      <c r="IP314" s="57"/>
      <c r="IQ314" s="57" t="str">
        <f t="shared" si="1009"/>
        <v>ERROR!!</v>
      </c>
    </row>
    <row r="315" spans="24:251">
      <c r="X315" s="29">
        <f t="shared" si="865"/>
        <v>0</v>
      </c>
      <c r="Y315" s="29">
        <f t="shared" si="866"/>
        <v>0</v>
      </c>
      <c r="Z315" s="29" t="e">
        <f t="shared" si="867"/>
        <v>#DIV/0!</v>
      </c>
      <c r="AA315" s="29" t="e">
        <f t="shared" si="868"/>
        <v>#DIV/0!</v>
      </c>
      <c r="AB315" s="29" t="e">
        <f t="shared" si="869"/>
        <v>#DIV/0!</v>
      </c>
      <c r="AC315" s="29" t="e">
        <f t="shared" si="870"/>
        <v>#DIV/0!</v>
      </c>
      <c r="AF315" s="23">
        <v>60.084299999999999</v>
      </c>
      <c r="AG315" s="23">
        <v>79.878799999999998</v>
      </c>
      <c r="AH315" s="23">
        <v>101.96120000000001</v>
      </c>
      <c r="AI315" s="23">
        <v>151.99039999999999</v>
      </c>
      <c r="AJ315" s="23">
        <v>159.69</v>
      </c>
      <c r="AK315" s="23">
        <v>71.846400000000003</v>
      </c>
      <c r="AL315" s="23">
        <v>70.9375</v>
      </c>
      <c r="AM315" s="23">
        <v>40.304400000000001</v>
      </c>
      <c r="AN315" s="23">
        <v>56.077399999999997</v>
      </c>
      <c r="AO315" s="23">
        <v>61.978999999999999</v>
      </c>
      <c r="AP315" s="23">
        <v>94.195999999999998</v>
      </c>
      <c r="AQ315" s="23">
        <v>18.998000000000001</v>
      </c>
      <c r="AR315" s="23">
        <v>35.450000000000003</v>
      </c>
      <c r="AS315" s="23">
        <v>29.88</v>
      </c>
      <c r="AT315" s="23">
        <v>74.691999999999993</v>
      </c>
      <c r="AU315" s="23">
        <v>81.39</v>
      </c>
      <c r="AX315" s="54">
        <f t="shared" si="871"/>
        <v>0</v>
      </c>
      <c r="AY315" s="54">
        <f t="shared" si="872"/>
        <v>0</v>
      </c>
      <c r="AZ315" s="54">
        <f t="shared" si="873"/>
        <v>0</v>
      </c>
      <c r="BA315" s="54">
        <f t="shared" si="874"/>
        <v>0</v>
      </c>
      <c r="BB315" s="54">
        <f t="shared" si="875"/>
        <v>0</v>
      </c>
      <c r="BC315" s="54">
        <f t="shared" si="876"/>
        <v>0</v>
      </c>
      <c r="BD315" s="54">
        <f t="shared" si="877"/>
        <v>0</v>
      </c>
      <c r="BE315" s="54">
        <f t="shared" si="878"/>
        <v>0</v>
      </c>
      <c r="BF315" s="54">
        <f t="shared" si="879"/>
        <v>0</v>
      </c>
      <c r="BG315" s="54">
        <f t="shared" si="880"/>
        <v>0</v>
      </c>
      <c r="BH315" s="54">
        <f t="shared" si="881"/>
        <v>0</v>
      </c>
      <c r="BI315" s="54">
        <f t="shared" si="882"/>
        <v>0</v>
      </c>
      <c r="BJ315" s="54">
        <f t="shared" si="883"/>
        <v>0</v>
      </c>
      <c r="BK315" s="54">
        <f t="shared" si="884"/>
        <v>0</v>
      </c>
      <c r="BL315" s="54">
        <f t="shared" si="885"/>
        <v>0</v>
      </c>
      <c r="BM315" s="42"/>
      <c r="BO315" s="54">
        <f>'Norm-coeff'!$C$2+$AX315*'Norm-coeff'!$D$2+$AY315*'Norm-coeff'!$E$2+$AZ315*'Norm-coeff'!$F$2+$BA315*'Norm-coeff'!$G$2+$BB315*'Norm-coeff'!$H$2+$BC315*'Norm-coeff'!$I$2+$BD315*'Norm-coeff'!$J$2+$BE315*'Norm-coeff'!$K$2+$BF315*'Norm-coeff'!$L$2+$BG315*'Norm-coeff'!$M$2+$BH315*'Norm-coeff'!$N$2+$BI315*'Norm-coeff'!$O$2</f>
        <v>5.4045421474420303</v>
      </c>
      <c r="BP315" s="54">
        <f>'Norm-coeff'!$C$3+$AX315*'Norm-coeff'!$D$3+$AY315*'Norm-coeff'!$E$3+$AZ315*'Norm-coeff'!$F$3+$BA315*'Norm-coeff'!$G$3+$BB315*'Norm-coeff'!$H$3+$BC315*'Norm-coeff'!$I$3+$BD315*'Norm-coeff'!$J$3+$BE315*'Norm-coeff'!$K$3+$BF315*'Norm-coeff'!$L$3+$BG315*'Norm-coeff'!$M$3+$BH315*'Norm-coeff'!$N$3+$BI315*'Norm-coeff'!$O$3</f>
        <v>3.15319116612705</v>
      </c>
      <c r="BQ315" s="54">
        <f>'Norm-coeff'!$C$4+$AX315*'Norm-coeff'!$D$4+$AY315*'Norm-coeff'!$E$4+$AZ315*'Norm-coeff'!$F$4+$BA315*'Norm-coeff'!$G$4+$BB315*'Norm-coeff'!$H$4+$BC315*'Norm-coeff'!$I$4+$BD315*'Norm-coeff'!$J$4+$BE315*'Norm-coeff'!$K$4+$BF315*'Norm-coeff'!$L$4+$BG315*'Norm-coeff'!$M$4+$BH315*'Norm-coeff'!$N$4+$BI315*'Norm-coeff'!$O$4</f>
        <v>1.42115649462768</v>
      </c>
      <c r="BR315" s="54">
        <f>'Norm-coeff'!$C$5+$AX315*'Norm-coeff'!$D$5+$AY315*'Norm-coeff'!$E$5+$AZ315*'Norm-coeff'!$F$5+$BA315*'Norm-coeff'!$G$5+$BB315*'Norm-coeff'!$H$5+$BC315*'Norm-coeff'!$I$5+$BD315*'Norm-coeff'!$J$5+$BE315*'Norm-coeff'!$K$5+$BF315*'Norm-coeff'!$L$5+$BG315*'Norm-coeff'!$M$5+$BH315*'Norm-coeff'!$N$5+$BI315*'Norm-coeff'!$O$5</f>
        <v>1.0553329241296201</v>
      </c>
      <c r="BS315" s="54">
        <f>'Norm-coeff'!$C$6+$AX315*'Norm-coeff'!$D$6+$AY315*'Norm-coeff'!$E$6+$AZ315*'Norm-coeff'!$F$6+$BA315*'Norm-coeff'!$G$6+$BB315*'Norm-coeff'!$H$6+$BC315*'Norm-coeff'!$I$6+$BD315*'Norm-coeff'!$J$6+$BE315*'Norm-coeff'!$K$6+$BF315*'Norm-coeff'!$L$6+$BG315*'Norm-coeff'!$M$6+$BH315*'Norm-coeff'!$N$6+$BI315*'Norm-coeff'!$O$6</f>
        <v>-1.48700885495103E-2</v>
      </c>
      <c r="BT315" s="54">
        <f>'Norm-coeff'!$C$7+$AX315*'Norm-coeff'!$D$7+$AY315*'Norm-coeff'!$E$7+$AZ315*'Norm-coeff'!$F$7+$BA315*'Norm-coeff'!$G$7+$BB315*'Norm-coeff'!$H$7+$BC315*'Norm-coeff'!$I$7+$BD315*'Norm-coeff'!$J$7+$BE315*'Norm-coeff'!$K$7+$BF315*'Norm-coeff'!$L$7+$BG315*'Norm-coeff'!$M$7+$BH315*'Norm-coeff'!$N$7+$BI315*'Norm-coeff'!$O$7</f>
        <v>2.0907583608832998</v>
      </c>
      <c r="BU315" s="54">
        <f>'Norm-coeff'!$C$8+$AX315*'Norm-coeff'!$D$8+$AY315*'Norm-coeff'!$E$8+$AZ315*'Norm-coeff'!$F$8+$BA315*'Norm-coeff'!$G$8+$BB315*'Norm-coeff'!$H$8+$BC315*'Norm-coeff'!$I$8+$BD315*'Norm-coeff'!$J$8+$BE315*'Norm-coeff'!$K$8+$BF315*'Norm-coeff'!$L$8+$BG315*'Norm-coeff'!$M$8+$BH315*'Norm-coeff'!$N$8+$BI315*'Norm-coeff'!$O$8</f>
        <v>0.65894159836244504</v>
      </c>
      <c r="BV315" s="54">
        <f>'Norm-coeff'!$C$9+$AX315*'Norm-coeff'!$D$9+$AY315*'Norm-coeff'!$E$9+$AZ315*'Norm-coeff'!$F$9+$BA315*'Norm-coeff'!$G$9+$BB315*'Norm-coeff'!$H$9+$BC315*'Norm-coeff'!$I$9+$BD315*'Norm-coeff'!$J$9+$BE315*'Norm-coeff'!$K$9+$BF315*'Norm-coeff'!$L$9+$BG315*'Norm-coeff'!$M$9+$BH315*'Norm-coeff'!$N$9+$BI315*'Norm-coeff'!$O$9</f>
        <v>1.48961085014701</v>
      </c>
      <c r="BW315" s="54">
        <f>'Norm-coeff'!$C$10+$AX315*'Norm-coeff'!$D$10+$AY315*'Norm-coeff'!$E$10+$AZ315*'Norm-coeff'!$F$10+$BA315*'Norm-coeff'!$G$10+$BB315*'Norm-coeff'!$H$10+$BC315*'Norm-coeff'!$I$10+$BD315*'Norm-coeff'!$J$10+$BE315*'Norm-coeff'!$K$10+$BF315*'Norm-coeff'!$L$10+$BG315*'Norm-coeff'!$M$10+$BH315*'Norm-coeff'!$N$10+$BI315*'Norm-coeff'!$O$10</f>
        <v>1.42058735749591</v>
      </c>
      <c r="BX315" s="54">
        <f>'Norm-coeff'!$C$11+$AX315*'Norm-coeff'!$D$11+$AY315*'Norm-coeff'!$E$11+$AZ315*'Norm-coeff'!$F$11+$BA315*'Norm-coeff'!$G$11+$BB315*'Norm-coeff'!$H$11+$BC315*'Norm-coeff'!$I$11+$BD315*'Norm-coeff'!$J$11+$BE315*'Norm-coeff'!$K$11+$BF315*'Norm-coeff'!$L$11+$BG315*'Norm-coeff'!$M$11+$BH315*'Norm-coeff'!$N$11+$BI315*'Norm-coeff'!$O$11</f>
        <v>0.221233014421479</v>
      </c>
      <c r="BY315" s="54">
        <f>'Norm-coeff'!$C$12+$AX315*'Norm-coeff'!$D$12+$AY315*'Norm-coeff'!$E$12+$AZ315*'Norm-coeff'!$F$12+$BA315*'Norm-coeff'!$G$12+$BB315*'Norm-coeff'!$H$12+$BC315*'Norm-coeff'!$I$12+$BD315*'Norm-coeff'!$J$12+$BE315*'Norm-coeff'!$K$12+$BF315*'Norm-coeff'!$L$12+$BG315*'Norm-coeff'!$M$12+$BH315*'Norm-coeff'!$N$12+$BI315*'Norm-coeff'!$O$12</f>
        <v>0.283527502056037</v>
      </c>
      <c r="BZ315" s="54">
        <f>'Norm-coeff'!$C$13+$AX315*'Norm-coeff'!$D$13+$AY315*'Norm-coeff'!$E$13+$AZ315*'Norm-coeff'!$F$13+$BA315*'Norm-coeff'!$G$13+$BB315*'Norm-coeff'!$H$13+$BC315*'Norm-coeff'!$I$13+$BD315*'Norm-coeff'!$J$13+$BE315*'Norm-coeff'!$K$13+$BF315*'Norm-coeff'!$L$13+$BG315*'Norm-coeff'!$M$13+$BH315*'Norm-coeff'!$N$13+$BI315*'Norm-coeff'!$O$13</f>
        <v>-4.1864930554451202E-2</v>
      </c>
      <c r="CA315" s="54">
        <f>'Norm-coeff'!$C$14+$AX315*'Norm-coeff'!$D$14+$AY315*'Norm-coeff'!$E$14+$AZ315*'Norm-coeff'!$F$14+$BA315*'Norm-coeff'!$G$14+$BB315*'Norm-coeff'!$H$14+$BC315*'Norm-coeff'!$I$14+$BD315*'Norm-coeff'!$J$14+$BE315*'Norm-coeff'!$K$14+$BF315*'Norm-coeff'!$L$14+$BG315*'Norm-coeff'!$M$14+$BH315*'Norm-coeff'!$N$14+$BI315*'Norm-coeff'!$O$14</f>
        <v>4.2526983164477103</v>
      </c>
      <c r="CC315" s="54">
        <f t="shared" si="1010"/>
        <v>0</v>
      </c>
      <c r="CG315" s="54">
        <f t="shared" si="886"/>
        <v>0</v>
      </c>
      <c r="CH315" s="54">
        <f t="shared" si="864"/>
        <v>0</v>
      </c>
      <c r="CI315" s="54">
        <f t="shared" si="887"/>
        <v>0</v>
      </c>
      <c r="CJ315" s="56">
        <f t="shared" si="888"/>
        <v>0</v>
      </c>
      <c r="CK315" s="54">
        <f t="shared" si="889"/>
        <v>0</v>
      </c>
      <c r="CL315" s="54">
        <f t="shared" si="890"/>
        <v>0</v>
      </c>
      <c r="CM315" s="54">
        <f t="shared" si="891"/>
        <v>0</v>
      </c>
      <c r="CN315" s="54">
        <f t="shared" si="892"/>
        <v>0</v>
      </c>
      <c r="CO315" s="54">
        <f t="shared" si="893"/>
        <v>0</v>
      </c>
      <c r="CP315" s="54">
        <f t="shared" si="894"/>
        <v>0</v>
      </c>
      <c r="CQ315" s="54">
        <f t="shared" si="895"/>
        <v>0</v>
      </c>
      <c r="CR315" s="54">
        <f t="shared" si="896"/>
        <v>0</v>
      </c>
      <c r="CS315" s="54">
        <f t="shared" si="897"/>
        <v>0</v>
      </c>
      <c r="CU315" s="54">
        <f t="shared" si="898"/>
        <v>0</v>
      </c>
      <c r="CV315" s="54">
        <f t="shared" si="899"/>
        <v>0</v>
      </c>
      <c r="CW315" s="54">
        <f t="shared" si="900"/>
        <v>0</v>
      </c>
      <c r="CX315" s="54">
        <f t="shared" si="901"/>
        <v>0</v>
      </c>
      <c r="CZ315" s="54">
        <f t="shared" si="902"/>
        <v>0</v>
      </c>
      <c r="DA315" s="54">
        <f t="shared" si="903"/>
        <v>0</v>
      </c>
      <c r="DB315" s="54">
        <f t="shared" si="904"/>
        <v>0</v>
      </c>
      <c r="DC315" s="54">
        <f t="shared" si="905"/>
        <v>0</v>
      </c>
      <c r="DD315" s="54">
        <f t="shared" si="906"/>
        <v>0</v>
      </c>
      <c r="DE315" s="54">
        <f t="shared" si="907"/>
        <v>0</v>
      </c>
      <c r="DF315" s="54">
        <f t="shared" si="908"/>
        <v>0</v>
      </c>
      <c r="DG315" s="54">
        <f t="shared" si="909"/>
        <v>2</v>
      </c>
      <c r="DH315" s="71">
        <f t="shared" si="910"/>
        <v>0</v>
      </c>
      <c r="DI315" s="71">
        <f t="shared" si="911"/>
        <v>0</v>
      </c>
      <c r="DJ315" s="54">
        <f t="shared" si="912"/>
        <v>0</v>
      </c>
      <c r="DK315" s="54">
        <f t="shared" si="913"/>
        <v>2</v>
      </c>
      <c r="DL315" s="4">
        <f t="shared" si="838"/>
        <v>0</v>
      </c>
      <c r="DM315" s="3">
        <f t="shared" si="914"/>
        <v>0</v>
      </c>
      <c r="DN315" s="3">
        <f t="shared" si="915"/>
        <v>0</v>
      </c>
      <c r="DO315" s="4" t="e">
        <f t="shared" si="916"/>
        <v>#DIV/0!</v>
      </c>
      <c r="DP315" s="57"/>
      <c r="DQ315" s="57"/>
      <c r="DR315" s="56">
        <f t="shared" si="839"/>
        <v>2</v>
      </c>
      <c r="DS315" s="56">
        <f t="shared" si="840"/>
        <v>0</v>
      </c>
      <c r="DT315" s="38">
        <f t="shared" si="841"/>
        <v>0</v>
      </c>
      <c r="DU315" s="38">
        <f t="shared" si="917"/>
        <v>2</v>
      </c>
      <c r="DV315" s="38">
        <f t="shared" si="842"/>
        <v>0</v>
      </c>
      <c r="DW315" s="39">
        <f t="shared" si="843"/>
        <v>0</v>
      </c>
      <c r="DX315" s="39">
        <f t="shared" si="844"/>
        <v>0</v>
      </c>
      <c r="DY315" s="39">
        <f t="shared" si="845"/>
        <v>0</v>
      </c>
      <c r="DZ315" s="39">
        <f t="shared" si="846"/>
        <v>0</v>
      </c>
      <c r="EA315" s="39">
        <f t="shared" si="847"/>
        <v>0</v>
      </c>
      <c r="EB315" s="37" t="e">
        <f t="shared" si="918"/>
        <v>#DIV/0!</v>
      </c>
      <c r="EC315" s="37" t="e">
        <f t="shared" si="919"/>
        <v>#DIV/0!</v>
      </c>
      <c r="ED315" s="37" t="e">
        <f t="shared" si="920"/>
        <v>#DIV/0!</v>
      </c>
      <c r="EE315" s="37" t="e">
        <f t="shared" si="921"/>
        <v>#DIV/0!</v>
      </c>
      <c r="EF315" s="39" t="e">
        <f t="shared" si="922"/>
        <v>#DIV/0!</v>
      </c>
      <c r="EG315" s="37" t="e">
        <f t="shared" si="923"/>
        <v>#DIV/0!</v>
      </c>
      <c r="EH315" s="37" t="e">
        <f t="shared" si="924"/>
        <v>#DIV/0!</v>
      </c>
      <c r="EI315" s="11" t="b">
        <f t="shared" si="925"/>
        <v>1</v>
      </c>
      <c r="EJ315" s="11" t="b">
        <f t="shared" si="926"/>
        <v>0</v>
      </c>
      <c r="EK315" s="39" t="e">
        <f t="shared" si="927"/>
        <v>#DIV/0!</v>
      </c>
      <c r="EL315" s="39" t="e">
        <f t="shared" si="928"/>
        <v>#DIV/0!</v>
      </c>
      <c r="EM315" s="39" t="e">
        <f t="shared" si="929"/>
        <v>#DIV/0!</v>
      </c>
      <c r="EN315" s="39" t="e">
        <f t="shared" si="930"/>
        <v>#DIV/0!</v>
      </c>
      <c r="EO315" s="39" t="e">
        <f t="shared" si="931"/>
        <v>#DIV/0!</v>
      </c>
      <c r="EP315" s="39" t="e">
        <f t="shared" si="932"/>
        <v>#DIV/0!</v>
      </c>
      <c r="EQ315" s="39" t="e">
        <f t="shared" si="933"/>
        <v>#DIV/0!</v>
      </c>
      <c r="ER315" s="39" t="e">
        <f t="shared" si="934"/>
        <v>#DIV/0!</v>
      </c>
      <c r="ES315" s="58" t="str">
        <f t="shared" si="935"/>
        <v>(OH,F,Cl)-dominate amphibole</v>
      </c>
      <c r="ET315" s="58" t="e">
        <f t="shared" si="936"/>
        <v>#N/A</v>
      </c>
      <c r="EU315" s="56">
        <f t="shared" si="848"/>
        <v>0</v>
      </c>
      <c r="EV315" s="56">
        <f t="shared" si="849"/>
        <v>0</v>
      </c>
      <c r="EW315" s="56">
        <f t="shared" si="850"/>
        <v>0</v>
      </c>
      <c r="EX315" s="56">
        <f t="shared" si="851"/>
        <v>0</v>
      </c>
      <c r="EY315" s="56">
        <f t="shared" si="852"/>
        <v>0</v>
      </c>
      <c r="EZ315" s="56">
        <f t="shared" si="853"/>
        <v>0</v>
      </c>
      <c r="FA315" s="39">
        <f t="shared" si="854"/>
        <v>0</v>
      </c>
      <c r="FB315" s="39">
        <f t="shared" si="855"/>
        <v>0</v>
      </c>
      <c r="FC315" s="54">
        <f t="shared" si="856"/>
        <v>0</v>
      </c>
      <c r="FD315" s="54">
        <f t="shared" si="857"/>
        <v>0</v>
      </c>
      <c r="FE315" s="39">
        <f t="shared" si="858"/>
        <v>0</v>
      </c>
      <c r="FF315" s="54">
        <f t="shared" si="859"/>
        <v>0</v>
      </c>
      <c r="FG315" s="39">
        <f t="shared" si="860"/>
        <v>0</v>
      </c>
      <c r="FH315" s="39">
        <f t="shared" si="937"/>
        <v>0</v>
      </c>
      <c r="FI315" s="39">
        <f t="shared" si="938"/>
        <v>0</v>
      </c>
      <c r="FJ315" s="39">
        <f t="shared" si="939"/>
        <v>0</v>
      </c>
      <c r="FK315" s="39" t="e">
        <f t="shared" si="940"/>
        <v>#DIV/0!</v>
      </c>
      <c r="FL315" s="39" t="e">
        <f t="shared" si="941"/>
        <v>#DIV/0!</v>
      </c>
      <c r="FM315" s="39" t="e">
        <f t="shared" si="942"/>
        <v>#DIV/0!</v>
      </c>
      <c r="FN315" s="39">
        <f t="shared" si="943"/>
        <v>1</v>
      </c>
      <c r="FO315" s="39">
        <f t="shared" si="861"/>
        <v>0</v>
      </c>
      <c r="FP315" s="39">
        <f t="shared" si="862"/>
        <v>0</v>
      </c>
      <c r="FQ315" s="39">
        <f t="shared" si="863"/>
        <v>0</v>
      </c>
      <c r="FR315" s="39">
        <f t="shared" si="944"/>
        <v>0</v>
      </c>
      <c r="FS315" s="39">
        <f t="shared" si="945"/>
        <v>0</v>
      </c>
      <c r="FU315" s="39" t="e">
        <f t="shared" si="946"/>
        <v>#DIV/0!</v>
      </c>
      <c r="FV315" s="39" t="e">
        <f t="shared" si="947"/>
        <v>#DIV/0!</v>
      </c>
      <c r="FW315" s="39" t="e">
        <f t="shared" si="948"/>
        <v>#DIV/0!</v>
      </c>
      <c r="FY315" s="39" t="e">
        <f t="shared" si="949"/>
        <v>#DIV/0!</v>
      </c>
      <c r="FZ315" s="39" t="e">
        <f t="shared" si="950"/>
        <v>#DIV/0!</v>
      </c>
      <c r="GA315" s="39" t="e">
        <f t="shared" si="951"/>
        <v>#DIV/0!</v>
      </c>
      <c r="GB315" s="39" t="e">
        <f t="shared" si="952"/>
        <v>#DIV/0!</v>
      </c>
      <c r="GC315" s="39" t="e">
        <f t="shared" si="953"/>
        <v>#DIV/0!</v>
      </c>
      <c r="GD315" s="39" t="e">
        <f t="shared" si="954"/>
        <v>#DIV/0!</v>
      </c>
      <c r="GE315" s="39" t="e">
        <f t="shared" si="955"/>
        <v>#DIV/0!</v>
      </c>
      <c r="GF315" s="39" t="e">
        <f t="shared" si="956"/>
        <v>#DIV/0!</v>
      </c>
      <c r="GG315" s="39" t="e">
        <f t="shared" si="957"/>
        <v>#DIV/0!</v>
      </c>
      <c r="GH315" s="39" t="e">
        <f t="shared" si="958"/>
        <v>#DIV/0!</v>
      </c>
      <c r="GI315" s="39"/>
      <c r="GJ315" s="39" t="e">
        <f t="shared" si="959"/>
        <v>#DIV/0!</v>
      </c>
      <c r="GK315" s="39" t="e">
        <f t="shared" si="960"/>
        <v>#DIV/0!</v>
      </c>
      <c r="GL315" s="39" t="e">
        <f t="shared" si="961"/>
        <v>#DIV/0!</v>
      </c>
      <c r="GM315" s="39" t="e">
        <f t="shared" si="962"/>
        <v>#DIV/0!</v>
      </c>
      <c r="GN315" s="39" t="e">
        <f t="shared" si="963"/>
        <v>#DIV/0!</v>
      </c>
      <c r="GO315" s="57"/>
      <c r="GP315" s="57" t="e">
        <f t="shared" si="964"/>
        <v>#DIV/0!</v>
      </c>
      <c r="GQ315" s="59" t="e">
        <f t="shared" si="965"/>
        <v>#DIV/0!</v>
      </c>
      <c r="GR315" s="41" t="e">
        <f t="shared" si="966"/>
        <v>#DIV/0!</v>
      </c>
      <c r="GS315" s="57" t="e">
        <f t="shared" si="967"/>
        <v>#DIV/0!</v>
      </c>
      <c r="GT315" s="57" t="e">
        <f t="shared" si="968"/>
        <v>#DIV/0!</v>
      </c>
      <c r="GU315" s="57" t="e">
        <f t="shared" si="969"/>
        <v>#DIV/0!</v>
      </c>
      <c r="GV315" s="57"/>
      <c r="GW315" s="42" t="e">
        <f t="shared" si="970"/>
        <v>#DIV/0!</v>
      </c>
      <c r="GX315" s="42" t="e">
        <f t="shared" si="971"/>
        <v>#DIV/0!</v>
      </c>
      <c r="GY315" s="42" t="e">
        <f t="shared" si="972"/>
        <v>#DIV/0!</v>
      </c>
      <c r="GZ315" s="57"/>
      <c r="HA315" s="2" t="e">
        <f t="shared" si="973"/>
        <v>#DIV/0!</v>
      </c>
      <c r="HB315" s="2" t="e">
        <f t="shared" si="974"/>
        <v>#DIV/0!</v>
      </c>
      <c r="HC315" s="2" t="e">
        <f t="shared" si="975"/>
        <v>#DIV/0!</v>
      </c>
      <c r="HD315" s="2" t="e">
        <f t="shared" si="976"/>
        <v>#DIV/0!</v>
      </c>
      <c r="HE315" s="2" t="e">
        <f t="shared" si="977"/>
        <v>#DIV/0!</v>
      </c>
      <c r="HF315" s="2" t="e">
        <f t="shared" si="978"/>
        <v>#DIV/0!</v>
      </c>
      <c r="HG315" s="2" t="e">
        <f t="shared" si="979"/>
        <v>#DIV/0!</v>
      </c>
      <c r="HH315" s="2" t="e">
        <f t="shared" si="980"/>
        <v>#DIV/0!</v>
      </c>
      <c r="HI315" s="2" t="e">
        <f t="shared" si="981"/>
        <v>#DIV/0!</v>
      </c>
      <c r="HJ315" s="11" t="e">
        <f t="shared" si="982"/>
        <v>#DIV/0!</v>
      </c>
      <c r="HK315" s="60" t="e">
        <f t="shared" si="983"/>
        <v>#DIV/0!</v>
      </c>
      <c r="HL315" s="57"/>
      <c r="HM315" s="57" t="e">
        <f t="shared" si="984"/>
        <v>#DIV/0!</v>
      </c>
      <c r="HN315" s="57" t="e">
        <f t="shared" si="985"/>
        <v>#DIV/0!</v>
      </c>
      <c r="HO315" s="57" t="e">
        <f t="shared" si="986"/>
        <v>#DIV/0!</v>
      </c>
      <c r="HP315" s="57" t="e">
        <f t="shared" si="987"/>
        <v>#DIV/0!</v>
      </c>
      <c r="HQ315" s="57" t="e">
        <f t="shared" si="988"/>
        <v>#DIV/0!</v>
      </c>
      <c r="HR315" s="57"/>
      <c r="HS315" s="57" t="e">
        <f t="shared" si="989"/>
        <v>#DIV/0!</v>
      </c>
      <c r="HT315" s="57" t="e">
        <f t="shared" si="990"/>
        <v>#DIV/0!</v>
      </c>
      <c r="HU315" s="57" t="e">
        <f t="shared" si="991"/>
        <v>#DIV/0!</v>
      </c>
      <c r="HV315" s="57" t="e">
        <f t="shared" si="992"/>
        <v>#DIV/0!</v>
      </c>
      <c r="HW315" s="57" t="e">
        <f t="shared" si="993"/>
        <v>#DIV/0!</v>
      </c>
      <c r="HX315" s="57"/>
      <c r="HY315" s="57" t="e">
        <f t="shared" si="994"/>
        <v>#DIV/0!</v>
      </c>
      <c r="HZ315" s="57" t="e">
        <f t="shared" si="995"/>
        <v>#DIV/0!</v>
      </c>
      <c r="IA315" s="57"/>
      <c r="IB315" s="61">
        <f t="shared" si="996"/>
        <v>0</v>
      </c>
      <c r="IC315" s="57" t="str">
        <f t="shared" si="997"/>
        <v/>
      </c>
      <c r="ID315" s="42"/>
      <c r="IE315" s="2" t="str">
        <f t="shared" si="998"/>
        <v/>
      </c>
      <c r="IF315" s="60" t="e">
        <f t="shared" si="999"/>
        <v>#DIV/0!</v>
      </c>
      <c r="IG315" s="60" t="str">
        <f t="shared" si="1000"/>
        <v/>
      </c>
      <c r="IH315" s="60" t="str">
        <f t="shared" si="1001"/>
        <v>zinco-</v>
      </c>
      <c r="II315" s="60" t="str">
        <f t="shared" si="1002"/>
        <v>mangano-</v>
      </c>
      <c r="IJ315" s="60" t="e">
        <f t="shared" si="1003"/>
        <v>#DIV/0!</v>
      </c>
      <c r="IK315" s="60" t="e">
        <f t="shared" si="1004"/>
        <v>#DIV/0!</v>
      </c>
      <c r="IL315" s="60" t="e">
        <f t="shared" si="1005"/>
        <v>#DIV/0!</v>
      </c>
      <c r="IM315" s="60" t="e">
        <f t="shared" si="1006"/>
        <v>#DIV/0!</v>
      </c>
      <c r="IN315" s="60" t="str">
        <f t="shared" si="1007"/>
        <v/>
      </c>
      <c r="IO315" s="60" t="str">
        <f t="shared" si="1008"/>
        <v/>
      </c>
      <c r="IP315" s="57"/>
      <c r="IQ315" s="57" t="str">
        <f t="shared" si="1009"/>
        <v>ERROR!!</v>
      </c>
    </row>
    <row r="316" spans="24:251">
      <c r="X316" s="29">
        <f t="shared" si="865"/>
        <v>0</v>
      </c>
      <c r="Y316" s="29">
        <f t="shared" si="866"/>
        <v>0</v>
      </c>
      <c r="Z316" s="29" t="e">
        <f t="shared" si="867"/>
        <v>#DIV/0!</v>
      </c>
      <c r="AA316" s="29" t="e">
        <f t="shared" si="868"/>
        <v>#DIV/0!</v>
      </c>
      <c r="AB316" s="29" t="e">
        <f t="shared" si="869"/>
        <v>#DIV/0!</v>
      </c>
      <c r="AC316" s="29" t="e">
        <f t="shared" si="870"/>
        <v>#DIV/0!</v>
      </c>
      <c r="AF316" s="23">
        <v>60.084299999999999</v>
      </c>
      <c r="AG316" s="23">
        <v>79.878799999999998</v>
      </c>
      <c r="AH316" s="23">
        <v>101.96120000000001</v>
      </c>
      <c r="AI316" s="23">
        <v>151.99039999999999</v>
      </c>
      <c r="AJ316" s="23">
        <v>159.69</v>
      </c>
      <c r="AK316" s="23">
        <v>71.846400000000003</v>
      </c>
      <c r="AL316" s="23">
        <v>70.9375</v>
      </c>
      <c r="AM316" s="23">
        <v>40.304400000000001</v>
      </c>
      <c r="AN316" s="23">
        <v>56.077399999999997</v>
      </c>
      <c r="AO316" s="23">
        <v>61.978999999999999</v>
      </c>
      <c r="AP316" s="23">
        <v>94.195999999999998</v>
      </c>
      <c r="AQ316" s="23">
        <v>18.998000000000001</v>
      </c>
      <c r="AR316" s="23">
        <v>35.450000000000003</v>
      </c>
      <c r="AS316" s="23">
        <v>29.88</v>
      </c>
      <c r="AT316" s="23">
        <v>74.691999999999993</v>
      </c>
      <c r="AU316" s="23">
        <v>81.39</v>
      </c>
      <c r="AX316" s="54">
        <f t="shared" si="871"/>
        <v>0</v>
      </c>
      <c r="AY316" s="54">
        <f t="shared" si="872"/>
        <v>0</v>
      </c>
      <c r="AZ316" s="54">
        <f t="shared" si="873"/>
        <v>0</v>
      </c>
      <c r="BA316" s="54">
        <f t="shared" si="874"/>
        <v>0</v>
      </c>
      <c r="BB316" s="54">
        <f t="shared" si="875"/>
        <v>0</v>
      </c>
      <c r="BC316" s="54">
        <f t="shared" si="876"/>
        <v>0</v>
      </c>
      <c r="BD316" s="54">
        <f t="shared" si="877"/>
        <v>0</v>
      </c>
      <c r="BE316" s="54">
        <f t="shared" si="878"/>
        <v>0</v>
      </c>
      <c r="BF316" s="54">
        <f t="shared" si="879"/>
        <v>0</v>
      </c>
      <c r="BG316" s="54">
        <f t="shared" si="880"/>
        <v>0</v>
      </c>
      <c r="BH316" s="54">
        <f t="shared" si="881"/>
        <v>0</v>
      </c>
      <c r="BI316" s="54">
        <f t="shared" si="882"/>
        <v>0</v>
      </c>
      <c r="BJ316" s="54">
        <f t="shared" si="883"/>
        <v>0</v>
      </c>
      <c r="BK316" s="54">
        <f t="shared" si="884"/>
        <v>0</v>
      </c>
      <c r="BL316" s="54">
        <f t="shared" si="885"/>
        <v>0</v>
      </c>
      <c r="BM316" s="42"/>
      <c r="BO316" s="54">
        <f>'Norm-coeff'!$C$2+$AX316*'Norm-coeff'!$D$2+$AY316*'Norm-coeff'!$E$2+$AZ316*'Norm-coeff'!$F$2+$BA316*'Norm-coeff'!$G$2+$BB316*'Norm-coeff'!$H$2+$BC316*'Norm-coeff'!$I$2+$BD316*'Norm-coeff'!$J$2+$BE316*'Norm-coeff'!$K$2+$BF316*'Norm-coeff'!$L$2+$BG316*'Norm-coeff'!$M$2+$BH316*'Norm-coeff'!$N$2+$BI316*'Norm-coeff'!$O$2</f>
        <v>5.4045421474420303</v>
      </c>
      <c r="BP316" s="54">
        <f>'Norm-coeff'!$C$3+$AX316*'Norm-coeff'!$D$3+$AY316*'Norm-coeff'!$E$3+$AZ316*'Norm-coeff'!$F$3+$BA316*'Norm-coeff'!$G$3+$BB316*'Norm-coeff'!$H$3+$BC316*'Norm-coeff'!$I$3+$BD316*'Norm-coeff'!$J$3+$BE316*'Norm-coeff'!$K$3+$BF316*'Norm-coeff'!$L$3+$BG316*'Norm-coeff'!$M$3+$BH316*'Norm-coeff'!$N$3+$BI316*'Norm-coeff'!$O$3</f>
        <v>3.15319116612705</v>
      </c>
      <c r="BQ316" s="54">
        <f>'Norm-coeff'!$C$4+$AX316*'Norm-coeff'!$D$4+$AY316*'Norm-coeff'!$E$4+$AZ316*'Norm-coeff'!$F$4+$BA316*'Norm-coeff'!$G$4+$BB316*'Norm-coeff'!$H$4+$BC316*'Norm-coeff'!$I$4+$BD316*'Norm-coeff'!$J$4+$BE316*'Norm-coeff'!$K$4+$BF316*'Norm-coeff'!$L$4+$BG316*'Norm-coeff'!$M$4+$BH316*'Norm-coeff'!$N$4+$BI316*'Norm-coeff'!$O$4</f>
        <v>1.42115649462768</v>
      </c>
      <c r="BR316" s="54">
        <f>'Norm-coeff'!$C$5+$AX316*'Norm-coeff'!$D$5+$AY316*'Norm-coeff'!$E$5+$AZ316*'Norm-coeff'!$F$5+$BA316*'Norm-coeff'!$G$5+$BB316*'Norm-coeff'!$H$5+$BC316*'Norm-coeff'!$I$5+$BD316*'Norm-coeff'!$J$5+$BE316*'Norm-coeff'!$K$5+$BF316*'Norm-coeff'!$L$5+$BG316*'Norm-coeff'!$M$5+$BH316*'Norm-coeff'!$N$5+$BI316*'Norm-coeff'!$O$5</f>
        <v>1.0553329241296201</v>
      </c>
      <c r="BS316" s="54">
        <f>'Norm-coeff'!$C$6+$AX316*'Norm-coeff'!$D$6+$AY316*'Norm-coeff'!$E$6+$AZ316*'Norm-coeff'!$F$6+$BA316*'Norm-coeff'!$G$6+$BB316*'Norm-coeff'!$H$6+$BC316*'Norm-coeff'!$I$6+$BD316*'Norm-coeff'!$J$6+$BE316*'Norm-coeff'!$K$6+$BF316*'Norm-coeff'!$L$6+$BG316*'Norm-coeff'!$M$6+$BH316*'Norm-coeff'!$N$6+$BI316*'Norm-coeff'!$O$6</f>
        <v>-1.48700885495103E-2</v>
      </c>
      <c r="BT316" s="54">
        <f>'Norm-coeff'!$C$7+$AX316*'Norm-coeff'!$D$7+$AY316*'Norm-coeff'!$E$7+$AZ316*'Norm-coeff'!$F$7+$BA316*'Norm-coeff'!$G$7+$BB316*'Norm-coeff'!$H$7+$BC316*'Norm-coeff'!$I$7+$BD316*'Norm-coeff'!$J$7+$BE316*'Norm-coeff'!$K$7+$BF316*'Norm-coeff'!$L$7+$BG316*'Norm-coeff'!$M$7+$BH316*'Norm-coeff'!$N$7+$BI316*'Norm-coeff'!$O$7</f>
        <v>2.0907583608832998</v>
      </c>
      <c r="BU316" s="54">
        <f>'Norm-coeff'!$C$8+$AX316*'Norm-coeff'!$D$8+$AY316*'Norm-coeff'!$E$8+$AZ316*'Norm-coeff'!$F$8+$BA316*'Norm-coeff'!$G$8+$BB316*'Norm-coeff'!$H$8+$BC316*'Norm-coeff'!$I$8+$BD316*'Norm-coeff'!$J$8+$BE316*'Norm-coeff'!$K$8+$BF316*'Norm-coeff'!$L$8+$BG316*'Norm-coeff'!$M$8+$BH316*'Norm-coeff'!$N$8+$BI316*'Norm-coeff'!$O$8</f>
        <v>0.65894159836244504</v>
      </c>
      <c r="BV316" s="54">
        <f>'Norm-coeff'!$C$9+$AX316*'Norm-coeff'!$D$9+$AY316*'Norm-coeff'!$E$9+$AZ316*'Norm-coeff'!$F$9+$BA316*'Norm-coeff'!$G$9+$BB316*'Norm-coeff'!$H$9+$BC316*'Norm-coeff'!$I$9+$BD316*'Norm-coeff'!$J$9+$BE316*'Norm-coeff'!$K$9+$BF316*'Norm-coeff'!$L$9+$BG316*'Norm-coeff'!$M$9+$BH316*'Norm-coeff'!$N$9+$BI316*'Norm-coeff'!$O$9</f>
        <v>1.48961085014701</v>
      </c>
      <c r="BW316" s="54">
        <f>'Norm-coeff'!$C$10+$AX316*'Norm-coeff'!$D$10+$AY316*'Norm-coeff'!$E$10+$AZ316*'Norm-coeff'!$F$10+$BA316*'Norm-coeff'!$G$10+$BB316*'Norm-coeff'!$H$10+$BC316*'Norm-coeff'!$I$10+$BD316*'Norm-coeff'!$J$10+$BE316*'Norm-coeff'!$K$10+$BF316*'Norm-coeff'!$L$10+$BG316*'Norm-coeff'!$M$10+$BH316*'Norm-coeff'!$N$10+$BI316*'Norm-coeff'!$O$10</f>
        <v>1.42058735749591</v>
      </c>
      <c r="BX316" s="54">
        <f>'Norm-coeff'!$C$11+$AX316*'Norm-coeff'!$D$11+$AY316*'Norm-coeff'!$E$11+$AZ316*'Norm-coeff'!$F$11+$BA316*'Norm-coeff'!$G$11+$BB316*'Norm-coeff'!$H$11+$BC316*'Norm-coeff'!$I$11+$BD316*'Norm-coeff'!$J$11+$BE316*'Norm-coeff'!$K$11+$BF316*'Norm-coeff'!$L$11+$BG316*'Norm-coeff'!$M$11+$BH316*'Norm-coeff'!$N$11+$BI316*'Norm-coeff'!$O$11</f>
        <v>0.221233014421479</v>
      </c>
      <c r="BY316" s="54">
        <f>'Norm-coeff'!$C$12+$AX316*'Norm-coeff'!$D$12+$AY316*'Norm-coeff'!$E$12+$AZ316*'Norm-coeff'!$F$12+$BA316*'Norm-coeff'!$G$12+$BB316*'Norm-coeff'!$H$12+$BC316*'Norm-coeff'!$I$12+$BD316*'Norm-coeff'!$J$12+$BE316*'Norm-coeff'!$K$12+$BF316*'Norm-coeff'!$L$12+$BG316*'Norm-coeff'!$M$12+$BH316*'Norm-coeff'!$N$12+$BI316*'Norm-coeff'!$O$12</f>
        <v>0.283527502056037</v>
      </c>
      <c r="BZ316" s="54">
        <f>'Norm-coeff'!$C$13+$AX316*'Norm-coeff'!$D$13+$AY316*'Norm-coeff'!$E$13+$AZ316*'Norm-coeff'!$F$13+$BA316*'Norm-coeff'!$G$13+$BB316*'Norm-coeff'!$H$13+$BC316*'Norm-coeff'!$I$13+$BD316*'Norm-coeff'!$J$13+$BE316*'Norm-coeff'!$K$13+$BF316*'Norm-coeff'!$L$13+$BG316*'Norm-coeff'!$M$13+$BH316*'Norm-coeff'!$N$13+$BI316*'Norm-coeff'!$O$13</f>
        <v>-4.1864930554451202E-2</v>
      </c>
      <c r="CA316" s="54">
        <f>'Norm-coeff'!$C$14+$AX316*'Norm-coeff'!$D$14+$AY316*'Norm-coeff'!$E$14+$AZ316*'Norm-coeff'!$F$14+$BA316*'Norm-coeff'!$G$14+$BB316*'Norm-coeff'!$H$14+$BC316*'Norm-coeff'!$I$14+$BD316*'Norm-coeff'!$J$14+$BE316*'Norm-coeff'!$K$14+$BF316*'Norm-coeff'!$L$14+$BG316*'Norm-coeff'!$M$14+$BH316*'Norm-coeff'!$N$14+$BI316*'Norm-coeff'!$O$14</f>
        <v>4.2526983164477103</v>
      </c>
      <c r="CC316" s="54">
        <f t="shared" si="1010"/>
        <v>0</v>
      </c>
      <c r="CG316" s="54">
        <f t="shared" si="886"/>
        <v>0</v>
      </c>
      <c r="CH316" s="54">
        <f t="shared" si="864"/>
        <v>0</v>
      </c>
      <c r="CI316" s="54">
        <f t="shared" si="887"/>
        <v>0</v>
      </c>
      <c r="CJ316" s="56">
        <f t="shared" si="888"/>
        <v>0</v>
      </c>
      <c r="CK316" s="54">
        <f t="shared" si="889"/>
        <v>0</v>
      </c>
      <c r="CL316" s="54">
        <f t="shared" si="890"/>
        <v>0</v>
      </c>
      <c r="CM316" s="54">
        <f t="shared" si="891"/>
        <v>0</v>
      </c>
      <c r="CN316" s="54">
        <f t="shared" si="892"/>
        <v>0</v>
      </c>
      <c r="CO316" s="54">
        <f t="shared" si="893"/>
        <v>0</v>
      </c>
      <c r="CP316" s="54">
        <f t="shared" si="894"/>
        <v>0</v>
      </c>
      <c r="CQ316" s="54">
        <f t="shared" si="895"/>
        <v>0</v>
      </c>
      <c r="CR316" s="54">
        <f t="shared" si="896"/>
        <v>0</v>
      </c>
      <c r="CS316" s="54">
        <f t="shared" si="897"/>
        <v>0</v>
      </c>
      <c r="CU316" s="54">
        <f t="shared" si="898"/>
        <v>0</v>
      </c>
      <c r="CV316" s="54">
        <f t="shared" si="899"/>
        <v>0</v>
      </c>
      <c r="CW316" s="54">
        <f t="shared" si="900"/>
        <v>0</v>
      </c>
      <c r="CX316" s="54">
        <f t="shared" si="901"/>
        <v>0</v>
      </c>
      <c r="CZ316" s="54">
        <f t="shared" si="902"/>
        <v>0</v>
      </c>
      <c r="DA316" s="54">
        <f t="shared" si="903"/>
        <v>0</v>
      </c>
      <c r="DB316" s="54">
        <f t="shared" si="904"/>
        <v>0</v>
      </c>
      <c r="DC316" s="54">
        <f t="shared" si="905"/>
        <v>0</v>
      </c>
      <c r="DD316" s="54">
        <f t="shared" si="906"/>
        <v>0</v>
      </c>
      <c r="DE316" s="54">
        <f t="shared" si="907"/>
        <v>0</v>
      </c>
      <c r="DF316" s="54">
        <f t="shared" si="908"/>
        <v>0</v>
      </c>
      <c r="DG316" s="54">
        <f t="shared" si="909"/>
        <v>2</v>
      </c>
      <c r="DH316" s="71">
        <f t="shared" si="910"/>
        <v>0</v>
      </c>
      <c r="DI316" s="71">
        <f t="shared" si="911"/>
        <v>0</v>
      </c>
      <c r="DJ316" s="54">
        <f t="shared" si="912"/>
        <v>0</v>
      </c>
      <c r="DK316" s="54">
        <f t="shared" si="913"/>
        <v>2</v>
      </c>
      <c r="DL316" s="4">
        <f t="shared" si="838"/>
        <v>0</v>
      </c>
      <c r="DM316" s="3">
        <f t="shared" si="914"/>
        <v>0</v>
      </c>
      <c r="DN316" s="3">
        <f t="shared" si="915"/>
        <v>0</v>
      </c>
      <c r="DO316" s="4" t="e">
        <f t="shared" si="916"/>
        <v>#DIV/0!</v>
      </c>
      <c r="DP316" s="57"/>
      <c r="DQ316" s="57"/>
      <c r="DR316" s="56">
        <f t="shared" si="839"/>
        <v>2</v>
      </c>
      <c r="DS316" s="56">
        <f t="shared" si="840"/>
        <v>0</v>
      </c>
      <c r="DT316" s="38">
        <f t="shared" si="841"/>
        <v>0</v>
      </c>
      <c r="DU316" s="38">
        <f t="shared" si="917"/>
        <v>2</v>
      </c>
      <c r="DV316" s="38">
        <f t="shared" si="842"/>
        <v>0</v>
      </c>
      <c r="DW316" s="39">
        <f t="shared" si="843"/>
        <v>0</v>
      </c>
      <c r="DX316" s="39">
        <f t="shared" si="844"/>
        <v>0</v>
      </c>
      <c r="DY316" s="39">
        <f t="shared" si="845"/>
        <v>0</v>
      </c>
      <c r="DZ316" s="39">
        <f t="shared" si="846"/>
        <v>0</v>
      </c>
      <c r="EA316" s="39">
        <f t="shared" si="847"/>
        <v>0</v>
      </c>
      <c r="EB316" s="37" t="e">
        <f t="shared" si="918"/>
        <v>#DIV/0!</v>
      </c>
      <c r="EC316" s="37" t="e">
        <f t="shared" si="919"/>
        <v>#DIV/0!</v>
      </c>
      <c r="ED316" s="37" t="e">
        <f t="shared" si="920"/>
        <v>#DIV/0!</v>
      </c>
      <c r="EE316" s="37" t="e">
        <f t="shared" si="921"/>
        <v>#DIV/0!</v>
      </c>
      <c r="EF316" s="39" t="e">
        <f t="shared" si="922"/>
        <v>#DIV/0!</v>
      </c>
      <c r="EG316" s="37" t="e">
        <f t="shared" si="923"/>
        <v>#DIV/0!</v>
      </c>
      <c r="EH316" s="37" t="e">
        <f t="shared" si="924"/>
        <v>#DIV/0!</v>
      </c>
      <c r="EI316" s="11" t="b">
        <f t="shared" si="925"/>
        <v>1</v>
      </c>
      <c r="EJ316" s="11" t="b">
        <f t="shared" si="926"/>
        <v>0</v>
      </c>
      <c r="EK316" s="39" t="e">
        <f t="shared" si="927"/>
        <v>#DIV/0!</v>
      </c>
      <c r="EL316" s="39" t="e">
        <f t="shared" si="928"/>
        <v>#DIV/0!</v>
      </c>
      <c r="EM316" s="39" t="e">
        <f t="shared" si="929"/>
        <v>#DIV/0!</v>
      </c>
      <c r="EN316" s="39" t="e">
        <f t="shared" si="930"/>
        <v>#DIV/0!</v>
      </c>
      <c r="EO316" s="39" t="e">
        <f t="shared" si="931"/>
        <v>#DIV/0!</v>
      </c>
      <c r="EP316" s="39" t="e">
        <f t="shared" si="932"/>
        <v>#DIV/0!</v>
      </c>
      <c r="EQ316" s="39" t="e">
        <f t="shared" si="933"/>
        <v>#DIV/0!</v>
      </c>
      <c r="ER316" s="39" t="e">
        <f t="shared" si="934"/>
        <v>#DIV/0!</v>
      </c>
      <c r="ES316" s="58" t="str">
        <f t="shared" si="935"/>
        <v>(OH,F,Cl)-dominate amphibole</v>
      </c>
      <c r="ET316" s="58" t="e">
        <f t="shared" si="936"/>
        <v>#N/A</v>
      </c>
      <c r="EU316" s="56">
        <f t="shared" si="848"/>
        <v>0</v>
      </c>
      <c r="EV316" s="56">
        <f t="shared" si="849"/>
        <v>0</v>
      </c>
      <c r="EW316" s="56">
        <f t="shared" si="850"/>
        <v>0</v>
      </c>
      <c r="EX316" s="56">
        <f t="shared" si="851"/>
        <v>0</v>
      </c>
      <c r="EY316" s="56">
        <f t="shared" si="852"/>
        <v>0</v>
      </c>
      <c r="EZ316" s="56">
        <f t="shared" si="853"/>
        <v>0</v>
      </c>
      <c r="FA316" s="39">
        <f t="shared" si="854"/>
        <v>0</v>
      </c>
      <c r="FB316" s="39">
        <f t="shared" si="855"/>
        <v>0</v>
      </c>
      <c r="FC316" s="54">
        <f t="shared" si="856"/>
        <v>0</v>
      </c>
      <c r="FD316" s="54">
        <f t="shared" si="857"/>
        <v>0</v>
      </c>
      <c r="FE316" s="39">
        <f t="shared" si="858"/>
        <v>0</v>
      </c>
      <c r="FF316" s="54">
        <f t="shared" si="859"/>
        <v>0</v>
      </c>
      <c r="FG316" s="39">
        <f t="shared" si="860"/>
        <v>0</v>
      </c>
      <c r="FH316" s="39">
        <f t="shared" si="937"/>
        <v>0</v>
      </c>
      <c r="FI316" s="39">
        <f t="shared" si="938"/>
        <v>0</v>
      </c>
      <c r="FJ316" s="39">
        <f t="shared" si="939"/>
        <v>0</v>
      </c>
      <c r="FK316" s="39" t="e">
        <f t="shared" si="940"/>
        <v>#DIV/0!</v>
      </c>
      <c r="FL316" s="39" t="e">
        <f t="shared" si="941"/>
        <v>#DIV/0!</v>
      </c>
      <c r="FM316" s="39" t="e">
        <f t="shared" si="942"/>
        <v>#DIV/0!</v>
      </c>
      <c r="FN316" s="39">
        <f t="shared" si="943"/>
        <v>1</v>
      </c>
      <c r="FO316" s="39">
        <f t="shared" si="861"/>
        <v>0</v>
      </c>
      <c r="FP316" s="39">
        <f t="shared" si="862"/>
        <v>0</v>
      </c>
      <c r="FQ316" s="39">
        <f t="shared" si="863"/>
        <v>0</v>
      </c>
      <c r="FR316" s="39">
        <f t="shared" si="944"/>
        <v>0</v>
      </c>
      <c r="FS316" s="39">
        <f t="shared" si="945"/>
        <v>0</v>
      </c>
      <c r="FU316" s="39" t="e">
        <f t="shared" si="946"/>
        <v>#DIV/0!</v>
      </c>
      <c r="FV316" s="39" t="e">
        <f t="shared" si="947"/>
        <v>#DIV/0!</v>
      </c>
      <c r="FW316" s="39" t="e">
        <f t="shared" si="948"/>
        <v>#DIV/0!</v>
      </c>
      <c r="FY316" s="39" t="e">
        <f t="shared" si="949"/>
        <v>#DIV/0!</v>
      </c>
      <c r="FZ316" s="39" t="e">
        <f t="shared" si="950"/>
        <v>#DIV/0!</v>
      </c>
      <c r="GA316" s="39" t="e">
        <f t="shared" si="951"/>
        <v>#DIV/0!</v>
      </c>
      <c r="GB316" s="39" t="e">
        <f t="shared" si="952"/>
        <v>#DIV/0!</v>
      </c>
      <c r="GC316" s="39" t="e">
        <f t="shared" si="953"/>
        <v>#DIV/0!</v>
      </c>
      <c r="GD316" s="39" t="e">
        <f t="shared" si="954"/>
        <v>#DIV/0!</v>
      </c>
      <c r="GE316" s="39" t="e">
        <f t="shared" si="955"/>
        <v>#DIV/0!</v>
      </c>
      <c r="GF316" s="39" t="e">
        <f t="shared" si="956"/>
        <v>#DIV/0!</v>
      </c>
      <c r="GG316" s="39" t="e">
        <f t="shared" si="957"/>
        <v>#DIV/0!</v>
      </c>
      <c r="GH316" s="39" t="e">
        <f t="shared" si="958"/>
        <v>#DIV/0!</v>
      </c>
      <c r="GI316" s="39"/>
      <c r="GJ316" s="39" t="e">
        <f t="shared" si="959"/>
        <v>#DIV/0!</v>
      </c>
      <c r="GK316" s="39" t="e">
        <f t="shared" si="960"/>
        <v>#DIV/0!</v>
      </c>
      <c r="GL316" s="39" t="e">
        <f t="shared" si="961"/>
        <v>#DIV/0!</v>
      </c>
      <c r="GM316" s="39" t="e">
        <f t="shared" si="962"/>
        <v>#DIV/0!</v>
      </c>
      <c r="GN316" s="39" t="e">
        <f t="shared" si="963"/>
        <v>#DIV/0!</v>
      </c>
      <c r="GO316" s="57"/>
      <c r="GP316" s="57" t="e">
        <f t="shared" si="964"/>
        <v>#DIV/0!</v>
      </c>
      <c r="GQ316" s="59" t="e">
        <f t="shared" si="965"/>
        <v>#DIV/0!</v>
      </c>
      <c r="GR316" s="41" t="e">
        <f t="shared" si="966"/>
        <v>#DIV/0!</v>
      </c>
      <c r="GS316" s="57" t="e">
        <f t="shared" si="967"/>
        <v>#DIV/0!</v>
      </c>
      <c r="GT316" s="57" t="e">
        <f t="shared" si="968"/>
        <v>#DIV/0!</v>
      </c>
      <c r="GU316" s="57" t="e">
        <f t="shared" si="969"/>
        <v>#DIV/0!</v>
      </c>
      <c r="GV316" s="57"/>
      <c r="GW316" s="42" t="e">
        <f t="shared" si="970"/>
        <v>#DIV/0!</v>
      </c>
      <c r="GX316" s="42" t="e">
        <f t="shared" si="971"/>
        <v>#DIV/0!</v>
      </c>
      <c r="GY316" s="42" t="e">
        <f t="shared" si="972"/>
        <v>#DIV/0!</v>
      </c>
      <c r="GZ316" s="57"/>
      <c r="HA316" s="2" t="e">
        <f t="shared" si="973"/>
        <v>#DIV/0!</v>
      </c>
      <c r="HB316" s="2" t="e">
        <f t="shared" si="974"/>
        <v>#DIV/0!</v>
      </c>
      <c r="HC316" s="2" t="e">
        <f t="shared" si="975"/>
        <v>#DIV/0!</v>
      </c>
      <c r="HD316" s="2" t="e">
        <f t="shared" si="976"/>
        <v>#DIV/0!</v>
      </c>
      <c r="HE316" s="2" t="e">
        <f t="shared" si="977"/>
        <v>#DIV/0!</v>
      </c>
      <c r="HF316" s="2" t="e">
        <f t="shared" si="978"/>
        <v>#DIV/0!</v>
      </c>
      <c r="HG316" s="2" t="e">
        <f t="shared" si="979"/>
        <v>#DIV/0!</v>
      </c>
      <c r="HH316" s="2" t="e">
        <f t="shared" si="980"/>
        <v>#DIV/0!</v>
      </c>
      <c r="HI316" s="2" t="e">
        <f t="shared" si="981"/>
        <v>#DIV/0!</v>
      </c>
      <c r="HJ316" s="11" t="e">
        <f t="shared" si="982"/>
        <v>#DIV/0!</v>
      </c>
      <c r="HK316" s="60" t="e">
        <f t="shared" si="983"/>
        <v>#DIV/0!</v>
      </c>
      <c r="HL316" s="57"/>
      <c r="HM316" s="57" t="e">
        <f t="shared" si="984"/>
        <v>#DIV/0!</v>
      </c>
      <c r="HN316" s="57" t="e">
        <f t="shared" si="985"/>
        <v>#DIV/0!</v>
      </c>
      <c r="HO316" s="57" t="e">
        <f t="shared" si="986"/>
        <v>#DIV/0!</v>
      </c>
      <c r="HP316" s="57" t="e">
        <f t="shared" si="987"/>
        <v>#DIV/0!</v>
      </c>
      <c r="HQ316" s="57" t="e">
        <f t="shared" si="988"/>
        <v>#DIV/0!</v>
      </c>
      <c r="HR316" s="57"/>
      <c r="HS316" s="57" t="e">
        <f t="shared" si="989"/>
        <v>#DIV/0!</v>
      </c>
      <c r="HT316" s="57" t="e">
        <f t="shared" si="990"/>
        <v>#DIV/0!</v>
      </c>
      <c r="HU316" s="57" t="e">
        <f t="shared" si="991"/>
        <v>#DIV/0!</v>
      </c>
      <c r="HV316" s="57" t="e">
        <f t="shared" si="992"/>
        <v>#DIV/0!</v>
      </c>
      <c r="HW316" s="57" t="e">
        <f t="shared" si="993"/>
        <v>#DIV/0!</v>
      </c>
      <c r="HX316" s="57"/>
      <c r="HY316" s="57" t="e">
        <f t="shared" si="994"/>
        <v>#DIV/0!</v>
      </c>
      <c r="HZ316" s="57" t="e">
        <f t="shared" si="995"/>
        <v>#DIV/0!</v>
      </c>
      <c r="IA316" s="57"/>
      <c r="IB316" s="61">
        <f t="shared" si="996"/>
        <v>0</v>
      </c>
      <c r="IC316" s="57" t="str">
        <f t="shared" si="997"/>
        <v/>
      </c>
      <c r="ID316" s="42"/>
      <c r="IE316" s="2" t="str">
        <f t="shared" si="998"/>
        <v/>
      </c>
      <c r="IF316" s="60" t="e">
        <f t="shared" si="999"/>
        <v>#DIV/0!</v>
      </c>
      <c r="IG316" s="60" t="str">
        <f t="shared" si="1000"/>
        <v/>
      </c>
      <c r="IH316" s="60" t="str">
        <f t="shared" si="1001"/>
        <v>zinco-</v>
      </c>
      <c r="II316" s="60" t="str">
        <f t="shared" si="1002"/>
        <v>mangano-</v>
      </c>
      <c r="IJ316" s="60" t="e">
        <f t="shared" si="1003"/>
        <v>#DIV/0!</v>
      </c>
      <c r="IK316" s="60" t="e">
        <f t="shared" si="1004"/>
        <v>#DIV/0!</v>
      </c>
      <c r="IL316" s="60" t="e">
        <f t="shared" si="1005"/>
        <v>#DIV/0!</v>
      </c>
      <c r="IM316" s="60" t="e">
        <f t="shared" si="1006"/>
        <v>#DIV/0!</v>
      </c>
      <c r="IN316" s="60" t="str">
        <f t="shared" si="1007"/>
        <v/>
      </c>
      <c r="IO316" s="60" t="str">
        <f t="shared" si="1008"/>
        <v/>
      </c>
      <c r="IP316" s="57"/>
      <c r="IQ316" s="57" t="str">
        <f t="shared" si="1009"/>
        <v>ERROR!!</v>
      </c>
    </row>
    <row r="317" spans="24:251">
      <c r="X317" s="29">
        <f t="shared" si="865"/>
        <v>0</v>
      </c>
      <c r="Y317" s="29">
        <f t="shared" si="866"/>
        <v>0</v>
      </c>
      <c r="Z317" s="29" t="e">
        <f t="shared" si="867"/>
        <v>#DIV/0!</v>
      </c>
      <c r="AA317" s="29" t="e">
        <f t="shared" si="868"/>
        <v>#DIV/0!</v>
      </c>
      <c r="AB317" s="29" t="e">
        <f t="shared" si="869"/>
        <v>#DIV/0!</v>
      </c>
      <c r="AC317" s="29" t="e">
        <f t="shared" si="870"/>
        <v>#DIV/0!</v>
      </c>
      <c r="AF317" s="23">
        <v>60.084299999999999</v>
      </c>
      <c r="AG317" s="23">
        <v>79.878799999999998</v>
      </c>
      <c r="AH317" s="23">
        <v>101.96120000000001</v>
      </c>
      <c r="AI317" s="23">
        <v>151.99039999999999</v>
      </c>
      <c r="AJ317" s="23">
        <v>159.69</v>
      </c>
      <c r="AK317" s="23">
        <v>71.846400000000003</v>
      </c>
      <c r="AL317" s="23">
        <v>70.9375</v>
      </c>
      <c r="AM317" s="23">
        <v>40.304400000000001</v>
      </c>
      <c r="AN317" s="23">
        <v>56.077399999999997</v>
      </c>
      <c r="AO317" s="23">
        <v>61.978999999999999</v>
      </c>
      <c r="AP317" s="23">
        <v>94.195999999999998</v>
      </c>
      <c r="AQ317" s="23">
        <v>18.998000000000001</v>
      </c>
      <c r="AR317" s="23">
        <v>35.450000000000003</v>
      </c>
      <c r="AS317" s="23">
        <v>29.88</v>
      </c>
      <c r="AT317" s="23">
        <v>74.691999999999993</v>
      </c>
      <c r="AU317" s="23">
        <v>81.39</v>
      </c>
      <c r="AX317" s="54">
        <f t="shared" si="871"/>
        <v>0</v>
      </c>
      <c r="AY317" s="54">
        <f t="shared" si="872"/>
        <v>0</v>
      </c>
      <c r="AZ317" s="54">
        <f t="shared" si="873"/>
        <v>0</v>
      </c>
      <c r="BA317" s="54">
        <f t="shared" si="874"/>
        <v>0</v>
      </c>
      <c r="BB317" s="54">
        <f t="shared" si="875"/>
        <v>0</v>
      </c>
      <c r="BC317" s="54">
        <f t="shared" si="876"/>
        <v>0</v>
      </c>
      <c r="BD317" s="54">
        <f t="shared" si="877"/>
        <v>0</v>
      </c>
      <c r="BE317" s="54">
        <f t="shared" si="878"/>
        <v>0</v>
      </c>
      <c r="BF317" s="54">
        <f t="shared" si="879"/>
        <v>0</v>
      </c>
      <c r="BG317" s="54">
        <f t="shared" si="880"/>
        <v>0</v>
      </c>
      <c r="BH317" s="54">
        <f t="shared" si="881"/>
        <v>0</v>
      </c>
      <c r="BI317" s="54">
        <f t="shared" si="882"/>
        <v>0</v>
      </c>
      <c r="BJ317" s="54">
        <f t="shared" si="883"/>
        <v>0</v>
      </c>
      <c r="BK317" s="54">
        <f t="shared" si="884"/>
        <v>0</v>
      </c>
      <c r="BL317" s="54">
        <f t="shared" si="885"/>
        <v>0</v>
      </c>
      <c r="BM317" s="42"/>
      <c r="BO317" s="54">
        <f>'Norm-coeff'!$C$2+$AX317*'Norm-coeff'!$D$2+$AY317*'Norm-coeff'!$E$2+$AZ317*'Norm-coeff'!$F$2+$BA317*'Norm-coeff'!$G$2+$BB317*'Norm-coeff'!$H$2+$BC317*'Norm-coeff'!$I$2+$BD317*'Norm-coeff'!$J$2+$BE317*'Norm-coeff'!$K$2+$BF317*'Norm-coeff'!$L$2+$BG317*'Norm-coeff'!$M$2+$BH317*'Norm-coeff'!$N$2+$BI317*'Norm-coeff'!$O$2</f>
        <v>5.4045421474420303</v>
      </c>
      <c r="BP317" s="54">
        <f>'Norm-coeff'!$C$3+$AX317*'Norm-coeff'!$D$3+$AY317*'Norm-coeff'!$E$3+$AZ317*'Norm-coeff'!$F$3+$BA317*'Norm-coeff'!$G$3+$BB317*'Norm-coeff'!$H$3+$BC317*'Norm-coeff'!$I$3+$BD317*'Norm-coeff'!$J$3+$BE317*'Norm-coeff'!$K$3+$BF317*'Norm-coeff'!$L$3+$BG317*'Norm-coeff'!$M$3+$BH317*'Norm-coeff'!$N$3+$BI317*'Norm-coeff'!$O$3</f>
        <v>3.15319116612705</v>
      </c>
      <c r="BQ317" s="54">
        <f>'Norm-coeff'!$C$4+$AX317*'Norm-coeff'!$D$4+$AY317*'Norm-coeff'!$E$4+$AZ317*'Norm-coeff'!$F$4+$BA317*'Norm-coeff'!$G$4+$BB317*'Norm-coeff'!$H$4+$BC317*'Norm-coeff'!$I$4+$BD317*'Norm-coeff'!$J$4+$BE317*'Norm-coeff'!$K$4+$BF317*'Norm-coeff'!$L$4+$BG317*'Norm-coeff'!$M$4+$BH317*'Norm-coeff'!$N$4+$BI317*'Norm-coeff'!$O$4</f>
        <v>1.42115649462768</v>
      </c>
      <c r="BR317" s="54">
        <f>'Norm-coeff'!$C$5+$AX317*'Norm-coeff'!$D$5+$AY317*'Norm-coeff'!$E$5+$AZ317*'Norm-coeff'!$F$5+$BA317*'Norm-coeff'!$G$5+$BB317*'Norm-coeff'!$H$5+$BC317*'Norm-coeff'!$I$5+$BD317*'Norm-coeff'!$J$5+$BE317*'Norm-coeff'!$K$5+$BF317*'Norm-coeff'!$L$5+$BG317*'Norm-coeff'!$M$5+$BH317*'Norm-coeff'!$N$5+$BI317*'Norm-coeff'!$O$5</f>
        <v>1.0553329241296201</v>
      </c>
      <c r="BS317" s="54">
        <f>'Norm-coeff'!$C$6+$AX317*'Norm-coeff'!$D$6+$AY317*'Norm-coeff'!$E$6+$AZ317*'Norm-coeff'!$F$6+$BA317*'Norm-coeff'!$G$6+$BB317*'Norm-coeff'!$H$6+$BC317*'Norm-coeff'!$I$6+$BD317*'Norm-coeff'!$J$6+$BE317*'Norm-coeff'!$K$6+$BF317*'Norm-coeff'!$L$6+$BG317*'Norm-coeff'!$M$6+$BH317*'Norm-coeff'!$N$6+$BI317*'Norm-coeff'!$O$6</f>
        <v>-1.48700885495103E-2</v>
      </c>
      <c r="BT317" s="54">
        <f>'Norm-coeff'!$C$7+$AX317*'Norm-coeff'!$D$7+$AY317*'Norm-coeff'!$E$7+$AZ317*'Norm-coeff'!$F$7+$BA317*'Norm-coeff'!$G$7+$BB317*'Norm-coeff'!$H$7+$BC317*'Norm-coeff'!$I$7+$BD317*'Norm-coeff'!$J$7+$BE317*'Norm-coeff'!$K$7+$BF317*'Norm-coeff'!$L$7+$BG317*'Norm-coeff'!$M$7+$BH317*'Norm-coeff'!$N$7+$BI317*'Norm-coeff'!$O$7</f>
        <v>2.0907583608832998</v>
      </c>
      <c r="BU317" s="54">
        <f>'Norm-coeff'!$C$8+$AX317*'Norm-coeff'!$D$8+$AY317*'Norm-coeff'!$E$8+$AZ317*'Norm-coeff'!$F$8+$BA317*'Norm-coeff'!$G$8+$BB317*'Norm-coeff'!$H$8+$BC317*'Norm-coeff'!$I$8+$BD317*'Norm-coeff'!$J$8+$BE317*'Norm-coeff'!$K$8+$BF317*'Norm-coeff'!$L$8+$BG317*'Norm-coeff'!$M$8+$BH317*'Norm-coeff'!$N$8+$BI317*'Norm-coeff'!$O$8</f>
        <v>0.65894159836244504</v>
      </c>
      <c r="BV317" s="54">
        <f>'Norm-coeff'!$C$9+$AX317*'Norm-coeff'!$D$9+$AY317*'Norm-coeff'!$E$9+$AZ317*'Norm-coeff'!$F$9+$BA317*'Norm-coeff'!$G$9+$BB317*'Norm-coeff'!$H$9+$BC317*'Norm-coeff'!$I$9+$BD317*'Norm-coeff'!$J$9+$BE317*'Norm-coeff'!$K$9+$BF317*'Norm-coeff'!$L$9+$BG317*'Norm-coeff'!$M$9+$BH317*'Norm-coeff'!$N$9+$BI317*'Norm-coeff'!$O$9</f>
        <v>1.48961085014701</v>
      </c>
      <c r="BW317" s="54">
        <f>'Norm-coeff'!$C$10+$AX317*'Norm-coeff'!$D$10+$AY317*'Norm-coeff'!$E$10+$AZ317*'Norm-coeff'!$F$10+$BA317*'Norm-coeff'!$G$10+$BB317*'Norm-coeff'!$H$10+$BC317*'Norm-coeff'!$I$10+$BD317*'Norm-coeff'!$J$10+$BE317*'Norm-coeff'!$K$10+$BF317*'Norm-coeff'!$L$10+$BG317*'Norm-coeff'!$M$10+$BH317*'Norm-coeff'!$N$10+$BI317*'Norm-coeff'!$O$10</f>
        <v>1.42058735749591</v>
      </c>
      <c r="BX317" s="54">
        <f>'Norm-coeff'!$C$11+$AX317*'Norm-coeff'!$D$11+$AY317*'Norm-coeff'!$E$11+$AZ317*'Norm-coeff'!$F$11+$BA317*'Norm-coeff'!$G$11+$BB317*'Norm-coeff'!$H$11+$BC317*'Norm-coeff'!$I$11+$BD317*'Norm-coeff'!$J$11+$BE317*'Norm-coeff'!$K$11+$BF317*'Norm-coeff'!$L$11+$BG317*'Norm-coeff'!$M$11+$BH317*'Norm-coeff'!$N$11+$BI317*'Norm-coeff'!$O$11</f>
        <v>0.221233014421479</v>
      </c>
      <c r="BY317" s="54">
        <f>'Norm-coeff'!$C$12+$AX317*'Norm-coeff'!$D$12+$AY317*'Norm-coeff'!$E$12+$AZ317*'Norm-coeff'!$F$12+$BA317*'Norm-coeff'!$G$12+$BB317*'Norm-coeff'!$H$12+$BC317*'Norm-coeff'!$I$12+$BD317*'Norm-coeff'!$J$12+$BE317*'Norm-coeff'!$K$12+$BF317*'Norm-coeff'!$L$12+$BG317*'Norm-coeff'!$M$12+$BH317*'Norm-coeff'!$N$12+$BI317*'Norm-coeff'!$O$12</f>
        <v>0.283527502056037</v>
      </c>
      <c r="BZ317" s="54">
        <f>'Norm-coeff'!$C$13+$AX317*'Norm-coeff'!$D$13+$AY317*'Norm-coeff'!$E$13+$AZ317*'Norm-coeff'!$F$13+$BA317*'Norm-coeff'!$G$13+$BB317*'Norm-coeff'!$H$13+$BC317*'Norm-coeff'!$I$13+$BD317*'Norm-coeff'!$J$13+$BE317*'Norm-coeff'!$K$13+$BF317*'Norm-coeff'!$L$13+$BG317*'Norm-coeff'!$M$13+$BH317*'Norm-coeff'!$N$13+$BI317*'Norm-coeff'!$O$13</f>
        <v>-4.1864930554451202E-2</v>
      </c>
      <c r="CA317" s="54">
        <f>'Norm-coeff'!$C$14+$AX317*'Norm-coeff'!$D$14+$AY317*'Norm-coeff'!$E$14+$AZ317*'Norm-coeff'!$F$14+$BA317*'Norm-coeff'!$G$14+$BB317*'Norm-coeff'!$H$14+$BC317*'Norm-coeff'!$I$14+$BD317*'Norm-coeff'!$J$14+$BE317*'Norm-coeff'!$K$14+$BF317*'Norm-coeff'!$L$14+$BG317*'Norm-coeff'!$M$14+$BH317*'Norm-coeff'!$N$14+$BI317*'Norm-coeff'!$O$14</f>
        <v>4.2526983164477103</v>
      </c>
      <c r="CC317" s="54">
        <f t="shared" si="1010"/>
        <v>0</v>
      </c>
      <c r="CG317" s="54">
        <f t="shared" si="886"/>
        <v>0</v>
      </c>
      <c r="CH317" s="54">
        <f t="shared" si="864"/>
        <v>0</v>
      </c>
      <c r="CI317" s="54">
        <f t="shared" si="887"/>
        <v>0</v>
      </c>
      <c r="CJ317" s="56">
        <f t="shared" si="888"/>
        <v>0</v>
      </c>
      <c r="CK317" s="54">
        <f t="shared" si="889"/>
        <v>0</v>
      </c>
      <c r="CL317" s="54">
        <f t="shared" si="890"/>
        <v>0</v>
      </c>
      <c r="CM317" s="54">
        <f t="shared" si="891"/>
        <v>0</v>
      </c>
      <c r="CN317" s="54">
        <f t="shared" si="892"/>
        <v>0</v>
      </c>
      <c r="CO317" s="54">
        <f t="shared" si="893"/>
        <v>0</v>
      </c>
      <c r="CP317" s="54">
        <f t="shared" si="894"/>
        <v>0</v>
      </c>
      <c r="CQ317" s="54">
        <f t="shared" si="895"/>
        <v>0</v>
      </c>
      <c r="CR317" s="54">
        <f t="shared" si="896"/>
        <v>0</v>
      </c>
      <c r="CS317" s="54">
        <f t="shared" si="897"/>
        <v>0</v>
      </c>
      <c r="CU317" s="54">
        <f t="shared" si="898"/>
        <v>0</v>
      </c>
      <c r="CV317" s="54">
        <f t="shared" si="899"/>
        <v>0</v>
      </c>
      <c r="CW317" s="54">
        <f t="shared" si="900"/>
        <v>0</v>
      </c>
      <c r="CX317" s="54">
        <f t="shared" si="901"/>
        <v>0</v>
      </c>
      <c r="CZ317" s="54">
        <f t="shared" si="902"/>
        <v>0</v>
      </c>
      <c r="DA317" s="54">
        <f t="shared" si="903"/>
        <v>0</v>
      </c>
      <c r="DB317" s="54">
        <f t="shared" si="904"/>
        <v>0</v>
      </c>
      <c r="DC317" s="54">
        <f t="shared" si="905"/>
        <v>0</v>
      </c>
      <c r="DD317" s="54">
        <f t="shared" si="906"/>
        <v>0</v>
      </c>
      <c r="DE317" s="54">
        <f t="shared" si="907"/>
        <v>0</v>
      </c>
      <c r="DF317" s="54">
        <f t="shared" si="908"/>
        <v>0</v>
      </c>
      <c r="DG317" s="54">
        <f t="shared" si="909"/>
        <v>2</v>
      </c>
      <c r="DH317" s="71">
        <f t="shared" si="910"/>
        <v>0</v>
      </c>
      <c r="DI317" s="71">
        <f t="shared" si="911"/>
        <v>0</v>
      </c>
      <c r="DJ317" s="54">
        <f t="shared" si="912"/>
        <v>0</v>
      </c>
      <c r="DK317" s="54">
        <f t="shared" si="913"/>
        <v>2</v>
      </c>
      <c r="DL317" s="4">
        <f t="shared" si="838"/>
        <v>0</v>
      </c>
      <c r="DM317" s="3">
        <f t="shared" si="914"/>
        <v>0</v>
      </c>
      <c r="DN317" s="3">
        <f t="shared" si="915"/>
        <v>0</v>
      </c>
      <c r="DO317" s="4" t="e">
        <f t="shared" si="916"/>
        <v>#DIV/0!</v>
      </c>
      <c r="DP317" s="57"/>
      <c r="DQ317" s="57"/>
      <c r="DR317" s="56">
        <f t="shared" si="839"/>
        <v>2</v>
      </c>
      <c r="DS317" s="56">
        <f t="shared" si="840"/>
        <v>0</v>
      </c>
      <c r="DT317" s="38">
        <f t="shared" si="841"/>
        <v>0</v>
      </c>
      <c r="DU317" s="38">
        <f t="shared" si="917"/>
        <v>2</v>
      </c>
      <c r="DV317" s="38">
        <f t="shared" si="842"/>
        <v>0</v>
      </c>
      <c r="DW317" s="39">
        <f t="shared" si="843"/>
        <v>0</v>
      </c>
      <c r="DX317" s="39">
        <f t="shared" si="844"/>
        <v>0</v>
      </c>
      <c r="DY317" s="39">
        <f t="shared" si="845"/>
        <v>0</v>
      </c>
      <c r="DZ317" s="39">
        <f t="shared" si="846"/>
        <v>0</v>
      </c>
      <c r="EA317" s="39">
        <f t="shared" si="847"/>
        <v>0</v>
      </c>
      <c r="EB317" s="37" t="e">
        <f t="shared" si="918"/>
        <v>#DIV/0!</v>
      </c>
      <c r="EC317" s="37" t="e">
        <f t="shared" si="919"/>
        <v>#DIV/0!</v>
      </c>
      <c r="ED317" s="37" t="e">
        <f t="shared" si="920"/>
        <v>#DIV/0!</v>
      </c>
      <c r="EE317" s="37" t="e">
        <f t="shared" si="921"/>
        <v>#DIV/0!</v>
      </c>
      <c r="EF317" s="39" t="e">
        <f t="shared" si="922"/>
        <v>#DIV/0!</v>
      </c>
      <c r="EG317" s="37" t="e">
        <f t="shared" si="923"/>
        <v>#DIV/0!</v>
      </c>
      <c r="EH317" s="37" t="e">
        <f t="shared" si="924"/>
        <v>#DIV/0!</v>
      </c>
      <c r="EI317" s="11" t="b">
        <f t="shared" si="925"/>
        <v>1</v>
      </c>
      <c r="EJ317" s="11" t="b">
        <f t="shared" si="926"/>
        <v>0</v>
      </c>
      <c r="EK317" s="39" t="e">
        <f t="shared" si="927"/>
        <v>#DIV/0!</v>
      </c>
      <c r="EL317" s="39" t="e">
        <f t="shared" si="928"/>
        <v>#DIV/0!</v>
      </c>
      <c r="EM317" s="39" t="e">
        <f t="shared" si="929"/>
        <v>#DIV/0!</v>
      </c>
      <c r="EN317" s="39" t="e">
        <f t="shared" si="930"/>
        <v>#DIV/0!</v>
      </c>
      <c r="EO317" s="39" t="e">
        <f t="shared" si="931"/>
        <v>#DIV/0!</v>
      </c>
      <c r="EP317" s="39" t="e">
        <f t="shared" si="932"/>
        <v>#DIV/0!</v>
      </c>
      <c r="EQ317" s="39" t="e">
        <f t="shared" si="933"/>
        <v>#DIV/0!</v>
      </c>
      <c r="ER317" s="39" t="e">
        <f t="shared" si="934"/>
        <v>#DIV/0!</v>
      </c>
      <c r="ES317" s="58" t="str">
        <f t="shared" si="935"/>
        <v>(OH,F,Cl)-dominate amphibole</v>
      </c>
      <c r="ET317" s="58" t="e">
        <f t="shared" si="936"/>
        <v>#N/A</v>
      </c>
      <c r="EU317" s="56">
        <f t="shared" si="848"/>
        <v>0</v>
      </c>
      <c r="EV317" s="56">
        <f t="shared" si="849"/>
        <v>0</v>
      </c>
      <c r="EW317" s="56">
        <f t="shared" si="850"/>
        <v>0</v>
      </c>
      <c r="EX317" s="56">
        <f t="shared" si="851"/>
        <v>0</v>
      </c>
      <c r="EY317" s="56">
        <f t="shared" si="852"/>
        <v>0</v>
      </c>
      <c r="EZ317" s="56">
        <f t="shared" si="853"/>
        <v>0</v>
      </c>
      <c r="FA317" s="39">
        <f t="shared" si="854"/>
        <v>0</v>
      </c>
      <c r="FB317" s="39">
        <f t="shared" si="855"/>
        <v>0</v>
      </c>
      <c r="FC317" s="54">
        <f t="shared" si="856"/>
        <v>0</v>
      </c>
      <c r="FD317" s="54">
        <f t="shared" si="857"/>
        <v>0</v>
      </c>
      <c r="FE317" s="39">
        <f t="shared" si="858"/>
        <v>0</v>
      </c>
      <c r="FF317" s="54">
        <f t="shared" si="859"/>
        <v>0</v>
      </c>
      <c r="FG317" s="39">
        <f t="shared" si="860"/>
        <v>0</v>
      </c>
      <c r="FH317" s="39">
        <f t="shared" si="937"/>
        <v>0</v>
      </c>
      <c r="FI317" s="39">
        <f t="shared" si="938"/>
        <v>0</v>
      </c>
      <c r="FJ317" s="39">
        <f t="shared" si="939"/>
        <v>0</v>
      </c>
      <c r="FK317" s="39" t="e">
        <f t="shared" si="940"/>
        <v>#DIV/0!</v>
      </c>
      <c r="FL317" s="39" t="e">
        <f t="shared" si="941"/>
        <v>#DIV/0!</v>
      </c>
      <c r="FM317" s="39" t="e">
        <f t="shared" si="942"/>
        <v>#DIV/0!</v>
      </c>
      <c r="FN317" s="39">
        <f t="shared" si="943"/>
        <v>1</v>
      </c>
      <c r="FO317" s="39">
        <f t="shared" si="861"/>
        <v>0</v>
      </c>
      <c r="FP317" s="39">
        <f t="shared" si="862"/>
        <v>0</v>
      </c>
      <c r="FQ317" s="39">
        <f t="shared" si="863"/>
        <v>0</v>
      </c>
      <c r="FR317" s="39">
        <f t="shared" si="944"/>
        <v>0</v>
      </c>
      <c r="FS317" s="39">
        <f t="shared" si="945"/>
        <v>0</v>
      </c>
      <c r="FU317" s="39" t="e">
        <f t="shared" si="946"/>
        <v>#DIV/0!</v>
      </c>
      <c r="FV317" s="39" t="e">
        <f t="shared" si="947"/>
        <v>#DIV/0!</v>
      </c>
      <c r="FW317" s="39" t="e">
        <f t="shared" si="948"/>
        <v>#DIV/0!</v>
      </c>
      <c r="FY317" s="39" t="e">
        <f t="shared" si="949"/>
        <v>#DIV/0!</v>
      </c>
      <c r="FZ317" s="39" t="e">
        <f t="shared" si="950"/>
        <v>#DIV/0!</v>
      </c>
      <c r="GA317" s="39" t="e">
        <f t="shared" si="951"/>
        <v>#DIV/0!</v>
      </c>
      <c r="GB317" s="39" t="e">
        <f t="shared" si="952"/>
        <v>#DIV/0!</v>
      </c>
      <c r="GC317" s="39" t="e">
        <f t="shared" si="953"/>
        <v>#DIV/0!</v>
      </c>
      <c r="GD317" s="39" t="e">
        <f t="shared" si="954"/>
        <v>#DIV/0!</v>
      </c>
      <c r="GE317" s="39" t="e">
        <f t="shared" si="955"/>
        <v>#DIV/0!</v>
      </c>
      <c r="GF317" s="39" t="e">
        <f t="shared" si="956"/>
        <v>#DIV/0!</v>
      </c>
      <c r="GG317" s="39" t="e">
        <f t="shared" si="957"/>
        <v>#DIV/0!</v>
      </c>
      <c r="GH317" s="39" t="e">
        <f t="shared" si="958"/>
        <v>#DIV/0!</v>
      </c>
      <c r="GI317" s="39"/>
      <c r="GJ317" s="39" t="e">
        <f t="shared" si="959"/>
        <v>#DIV/0!</v>
      </c>
      <c r="GK317" s="39" t="e">
        <f t="shared" si="960"/>
        <v>#DIV/0!</v>
      </c>
      <c r="GL317" s="39" t="e">
        <f t="shared" si="961"/>
        <v>#DIV/0!</v>
      </c>
      <c r="GM317" s="39" t="e">
        <f t="shared" si="962"/>
        <v>#DIV/0!</v>
      </c>
      <c r="GN317" s="39" t="e">
        <f t="shared" si="963"/>
        <v>#DIV/0!</v>
      </c>
      <c r="GO317" s="57"/>
      <c r="GP317" s="57" t="e">
        <f t="shared" si="964"/>
        <v>#DIV/0!</v>
      </c>
      <c r="GQ317" s="59" t="e">
        <f t="shared" si="965"/>
        <v>#DIV/0!</v>
      </c>
      <c r="GR317" s="41" t="e">
        <f t="shared" si="966"/>
        <v>#DIV/0!</v>
      </c>
      <c r="GS317" s="57" t="e">
        <f t="shared" si="967"/>
        <v>#DIV/0!</v>
      </c>
      <c r="GT317" s="57" t="e">
        <f t="shared" si="968"/>
        <v>#DIV/0!</v>
      </c>
      <c r="GU317" s="57" t="e">
        <f t="shared" si="969"/>
        <v>#DIV/0!</v>
      </c>
      <c r="GV317" s="57"/>
      <c r="GW317" s="42" t="e">
        <f t="shared" si="970"/>
        <v>#DIV/0!</v>
      </c>
      <c r="GX317" s="42" t="e">
        <f t="shared" si="971"/>
        <v>#DIV/0!</v>
      </c>
      <c r="GY317" s="42" t="e">
        <f t="shared" si="972"/>
        <v>#DIV/0!</v>
      </c>
      <c r="GZ317" s="57"/>
      <c r="HA317" s="2" t="e">
        <f t="shared" si="973"/>
        <v>#DIV/0!</v>
      </c>
      <c r="HB317" s="2" t="e">
        <f t="shared" si="974"/>
        <v>#DIV/0!</v>
      </c>
      <c r="HC317" s="2" t="e">
        <f t="shared" si="975"/>
        <v>#DIV/0!</v>
      </c>
      <c r="HD317" s="2" t="e">
        <f t="shared" si="976"/>
        <v>#DIV/0!</v>
      </c>
      <c r="HE317" s="2" t="e">
        <f t="shared" si="977"/>
        <v>#DIV/0!</v>
      </c>
      <c r="HF317" s="2" t="e">
        <f t="shared" si="978"/>
        <v>#DIV/0!</v>
      </c>
      <c r="HG317" s="2" t="e">
        <f t="shared" si="979"/>
        <v>#DIV/0!</v>
      </c>
      <c r="HH317" s="2" t="e">
        <f t="shared" si="980"/>
        <v>#DIV/0!</v>
      </c>
      <c r="HI317" s="2" t="e">
        <f t="shared" si="981"/>
        <v>#DIV/0!</v>
      </c>
      <c r="HJ317" s="11" t="e">
        <f t="shared" si="982"/>
        <v>#DIV/0!</v>
      </c>
      <c r="HK317" s="60" t="e">
        <f t="shared" si="983"/>
        <v>#DIV/0!</v>
      </c>
      <c r="HL317" s="57"/>
      <c r="HM317" s="57" t="e">
        <f t="shared" si="984"/>
        <v>#DIV/0!</v>
      </c>
      <c r="HN317" s="57" t="e">
        <f t="shared" si="985"/>
        <v>#DIV/0!</v>
      </c>
      <c r="HO317" s="57" t="e">
        <f t="shared" si="986"/>
        <v>#DIV/0!</v>
      </c>
      <c r="HP317" s="57" t="e">
        <f t="shared" si="987"/>
        <v>#DIV/0!</v>
      </c>
      <c r="HQ317" s="57" t="e">
        <f t="shared" si="988"/>
        <v>#DIV/0!</v>
      </c>
      <c r="HR317" s="57"/>
      <c r="HS317" s="57" t="e">
        <f t="shared" si="989"/>
        <v>#DIV/0!</v>
      </c>
      <c r="HT317" s="57" t="e">
        <f t="shared" si="990"/>
        <v>#DIV/0!</v>
      </c>
      <c r="HU317" s="57" t="e">
        <f t="shared" si="991"/>
        <v>#DIV/0!</v>
      </c>
      <c r="HV317" s="57" t="e">
        <f t="shared" si="992"/>
        <v>#DIV/0!</v>
      </c>
      <c r="HW317" s="57" t="e">
        <f t="shared" si="993"/>
        <v>#DIV/0!</v>
      </c>
      <c r="HX317" s="57"/>
      <c r="HY317" s="57" t="e">
        <f t="shared" si="994"/>
        <v>#DIV/0!</v>
      </c>
      <c r="HZ317" s="57" t="e">
        <f t="shared" si="995"/>
        <v>#DIV/0!</v>
      </c>
      <c r="IA317" s="57"/>
      <c r="IB317" s="61">
        <f t="shared" si="996"/>
        <v>0</v>
      </c>
      <c r="IC317" s="57" t="str">
        <f t="shared" si="997"/>
        <v/>
      </c>
      <c r="ID317" s="42"/>
      <c r="IE317" s="2" t="str">
        <f t="shared" si="998"/>
        <v/>
      </c>
      <c r="IF317" s="60" t="e">
        <f t="shared" si="999"/>
        <v>#DIV/0!</v>
      </c>
      <c r="IG317" s="60" t="str">
        <f t="shared" si="1000"/>
        <v/>
      </c>
      <c r="IH317" s="60" t="str">
        <f t="shared" si="1001"/>
        <v>zinco-</v>
      </c>
      <c r="II317" s="60" t="str">
        <f t="shared" si="1002"/>
        <v>mangano-</v>
      </c>
      <c r="IJ317" s="60" t="e">
        <f t="shared" si="1003"/>
        <v>#DIV/0!</v>
      </c>
      <c r="IK317" s="60" t="e">
        <f t="shared" si="1004"/>
        <v>#DIV/0!</v>
      </c>
      <c r="IL317" s="60" t="e">
        <f t="shared" si="1005"/>
        <v>#DIV/0!</v>
      </c>
      <c r="IM317" s="60" t="e">
        <f t="shared" si="1006"/>
        <v>#DIV/0!</v>
      </c>
      <c r="IN317" s="60" t="str">
        <f t="shared" si="1007"/>
        <v/>
      </c>
      <c r="IO317" s="60" t="str">
        <f t="shared" si="1008"/>
        <v/>
      </c>
      <c r="IP317" s="57"/>
      <c r="IQ317" s="57" t="str">
        <f t="shared" si="1009"/>
        <v>ERROR!!</v>
      </c>
    </row>
    <row r="318" spans="24:251">
      <c r="X318" s="29">
        <f t="shared" si="865"/>
        <v>0</v>
      </c>
      <c r="Y318" s="29">
        <f t="shared" si="866"/>
        <v>0</v>
      </c>
      <c r="Z318" s="29" t="e">
        <f t="shared" si="867"/>
        <v>#DIV/0!</v>
      </c>
      <c r="AA318" s="29" t="e">
        <f t="shared" si="868"/>
        <v>#DIV/0!</v>
      </c>
      <c r="AB318" s="29" t="e">
        <f t="shared" si="869"/>
        <v>#DIV/0!</v>
      </c>
      <c r="AC318" s="29" t="e">
        <f t="shared" si="870"/>
        <v>#DIV/0!</v>
      </c>
      <c r="AF318" s="23">
        <v>60.084299999999999</v>
      </c>
      <c r="AG318" s="23">
        <v>79.878799999999998</v>
      </c>
      <c r="AH318" s="23">
        <v>101.96120000000001</v>
      </c>
      <c r="AI318" s="23">
        <v>151.99039999999999</v>
      </c>
      <c r="AJ318" s="23">
        <v>159.69</v>
      </c>
      <c r="AK318" s="23">
        <v>71.846400000000003</v>
      </c>
      <c r="AL318" s="23">
        <v>70.9375</v>
      </c>
      <c r="AM318" s="23">
        <v>40.304400000000001</v>
      </c>
      <c r="AN318" s="23">
        <v>56.077399999999997</v>
      </c>
      <c r="AO318" s="23">
        <v>61.978999999999999</v>
      </c>
      <c r="AP318" s="23">
        <v>94.195999999999998</v>
      </c>
      <c r="AQ318" s="23">
        <v>18.998000000000001</v>
      </c>
      <c r="AR318" s="23">
        <v>35.450000000000003</v>
      </c>
      <c r="AS318" s="23">
        <v>29.88</v>
      </c>
      <c r="AT318" s="23">
        <v>74.691999999999993</v>
      </c>
      <c r="AU318" s="23">
        <v>81.39</v>
      </c>
      <c r="AX318" s="54">
        <f t="shared" si="871"/>
        <v>0</v>
      </c>
      <c r="AY318" s="54">
        <f t="shared" si="872"/>
        <v>0</v>
      </c>
      <c r="AZ318" s="54">
        <f t="shared" si="873"/>
        <v>0</v>
      </c>
      <c r="BA318" s="54">
        <f t="shared" si="874"/>
        <v>0</v>
      </c>
      <c r="BB318" s="54">
        <f t="shared" si="875"/>
        <v>0</v>
      </c>
      <c r="BC318" s="54">
        <f t="shared" si="876"/>
        <v>0</v>
      </c>
      <c r="BD318" s="54">
        <f t="shared" si="877"/>
        <v>0</v>
      </c>
      <c r="BE318" s="54">
        <f t="shared" si="878"/>
        <v>0</v>
      </c>
      <c r="BF318" s="54">
        <f t="shared" si="879"/>
        <v>0</v>
      </c>
      <c r="BG318" s="54">
        <f t="shared" si="880"/>
        <v>0</v>
      </c>
      <c r="BH318" s="54">
        <f t="shared" si="881"/>
        <v>0</v>
      </c>
      <c r="BI318" s="54">
        <f t="shared" si="882"/>
        <v>0</v>
      </c>
      <c r="BJ318" s="54">
        <f t="shared" si="883"/>
        <v>0</v>
      </c>
      <c r="BK318" s="54">
        <f t="shared" si="884"/>
        <v>0</v>
      </c>
      <c r="BL318" s="54">
        <f t="shared" si="885"/>
        <v>0</v>
      </c>
      <c r="BM318" s="42"/>
      <c r="BO318" s="54">
        <f>'Norm-coeff'!$C$2+$AX318*'Norm-coeff'!$D$2+$AY318*'Norm-coeff'!$E$2+$AZ318*'Norm-coeff'!$F$2+$BA318*'Norm-coeff'!$G$2+$BB318*'Norm-coeff'!$H$2+$BC318*'Norm-coeff'!$I$2+$BD318*'Norm-coeff'!$J$2+$BE318*'Norm-coeff'!$K$2+$BF318*'Norm-coeff'!$L$2+$BG318*'Norm-coeff'!$M$2+$BH318*'Norm-coeff'!$N$2+$BI318*'Norm-coeff'!$O$2</f>
        <v>5.4045421474420303</v>
      </c>
      <c r="BP318" s="54">
        <f>'Norm-coeff'!$C$3+$AX318*'Norm-coeff'!$D$3+$AY318*'Norm-coeff'!$E$3+$AZ318*'Norm-coeff'!$F$3+$BA318*'Norm-coeff'!$G$3+$BB318*'Norm-coeff'!$H$3+$BC318*'Norm-coeff'!$I$3+$BD318*'Norm-coeff'!$J$3+$BE318*'Norm-coeff'!$K$3+$BF318*'Norm-coeff'!$L$3+$BG318*'Norm-coeff'!$M$3+$BH318*'Norm-coeff'!$N$3+$BI318*'Norm-coeff'!$O$3</f>
        <v>3.15319116612705</v>
      </c>
      <c r="BQ318" s="54">
        <f>'Norm-coeff'!$C$4+$AX318*'Norm-coeff'!$D$4+$AY318*'Norm-coeff'!$E$4+$AZ318*'Norm-coeff'!$F$4+$BA318*'Norm-coeff'!$G$4+$BB318*'Norm-coeff'!$H$4+$BC318*'Norm-coeff'!$I$4+$BD318*'Norm-coeff'!$J$4+$BE318*'Norm-coeff'!$K$4+$BF318*'Norm-coeff'!$L$4+$BG318*'Norm-coeff'!$M$4+$BH318*'Norm-coeff'!$N$4+$BI318*'Norm-coeff'!$O$4</f>
        <v>1.42115649462768</v>
      </c>
      <c r="BR318" s="54">
        <f>'Norm-coeff'!$C$5+$AX318*'Norm-coeff'!$D$5+$AY318*'Norm-coeff'!$E$5+$AZ318*'Norm-coeff'!$F$5+$BA318*'Norm-coeff'!$G$5+$BB318*'Norm-coeff'!$H$5+$BC318*'Norm-coeff'!$I$5+$BD318*'Norm-coeff'!$J$5+$BE318*'Norm-coeff'!$K$5+$BF318*'Norm-coeff'!$L$5+$BG318*'Norm-coeff'!$M$5+$BH318*'Norm-coeff'!$N$5+$BI318*'Norm-coeff'!$O$5</f>
        <v>1.0553329241296201</v>
      </c>
      <c r="BS318" s="54">
        <f>'Norm-coeff'!$C$6+$AX318*'Norm-coeff'!$D$6+$AY318*'Norm-coeff'!$E$6+$AZ318*'Norm-coeff'!$F$6+$BA318*'Norm-coeff'!$G$6+$BB318*'Norm-coeff'!$H$6+$BC318*'Norm-coeff'!$I$6+$BD318*'Norm-coeff'!$J$6+$BE318*'Norm-coeff'!$K$6+$BF318*'Norm-coeff'!$L$6+$BG318*'Norm-coeff'!$M$6+$BH318*'Norm-coeff'!$N$6+$BI318*'Norm-coeff'!$O$6</f>
        <v>-1.48700885495103E-2</v>
      </c>
      <c r="BT318" s="54">
        <f>'Norm-coeff'!$C$7+$AX318*'Norm-coeff'!$D$7+$AY318*'Norm-coeff'!$E$7+$AZ318*'Norm-coeff'!$F$7+$BA318*'Norm-coeff'!$G$7+$BB318*'Norm-coeff'!$H$7+$BC318*'Norm-coeff'!$I$7+$BD318*'Norm-coeff'!$J$7+$BE318*'Norm-coeff'!$K$7+$BF318*'Norm-coeff'!$L$7+$BG318*'Norm-coeff'!$M$7+$BH318*'Norm-coeff'!$N$7+$BI318*'Norm-coeff'!$O$7</f>
        <v>2.0907583608832998</v>
      </c>
      <c r="BU318" s="54">
        <f>'Norm-coeff'!$C$8+$AX318*'Norm-coeff'!$D$8+$AY318*'Norm-coeff'!$E$8+$AZ318*'Norm-coeff'!$F$8+$BA318*'Norm-coeff'!$G$8+$BB318*'Norm-coeff'!$H$8+$BC318*'Norm-coeff'!$I$8+$BD318*'Norm-coeff'!$J$8+$BE318*'Norm-coeff'!$K$8+$BF318*'Norm-coeff'!$L$8+$BG318*'Norm-coeff'!$M$8+$BH318*'Norm-coeff'!$N$8+$BI318*'Norm-coeff'!$O$8</f>
        <v>0.65894159836244504</v>
      </c>
      <c r="BV318" s="54">
        <f>'Norm-coeff'!$C$9+$AX318*'Norm-coeff'!$D$9+$AY318*'Norm-coeff'!$E$9+$AZ318*'Norm-coeff'!$F$9+$BA318*'Norm-coeff'!$G$9+$BB318*'Norm-coeff'!$H$9+$BC318*'Norm-coeff'!$I$9+$BD318*'Norm-coeff'!$J$9+$BE318*'Norm-coeff'!$K$9+$BF318*'Norm-coeff'!$L$9+$BG318*'Norm-coeff'!$M$9+$BH318*'Norm-coeff'!$N$9+$BI318*'Norm-coeff'!$O$9</f>
        <v>1.48961085014701</v>
      </c>
      <c r="BW318" s="54">
        <f>'Norm-coeff'!$C$10+$AX318*'Norm-coeff'!$D$10+$AY318*'Norm-coeff'!$E$10+$AZ318*'Norm-coeff'!$F$10+$BA318*'Norm-coeff'!$G$10+$BB318*'Norm-coeff'!$H$10+$BC318*'Norm-coeff'!$I$10+$BD318*'Norm-coeff'!$J$10+$BE318*'Norm-coeff'!$K$10+$BF318*'Norm-coeff'!$L$10+$BG318*'Norm-coeff'!$M$10+$BH318*'Norm-coeff'!$N$10+$BI318*'Norm-coeff'!$O$10</f>
        <v>1.42058735749591</v>
      </c>
      <c r="BX318" s="54">
        <f>'Norm-coeff'!$C$11+$AX318*'Norm-coeff'!$D$11+$AY318*'Norm-coeff'!$E$11+$AZ318*'Norm-coeff'!$F$11+$BA318*'Norm-coeff'!$G$11+$BB318*'Norm-coeff'!$H$11+$BC318*'Norm-coeff'!$I$11+$BD318*'Norm-coeff'!$J$11+$BE318*'Norm-coeff'!$K$11+$BF318*'Norm-coeff'!$L$11+$BG318*'Norm-coeff'!$M$11+$BH318*'Norm-coeff'!$N$11+$BI318*'Norm-coeff'!$O$11</f>
        <v>0.221233014421479</v>
      </c>
      <c r="BY318" s="54">
        <f>'Norm-coeff'!$C$12+$AX318*'Norm-coeff'!$D$12+$AY318*'Norm-coeff'!$E$12+$AZ318*'Norm-coeff'!$F$12+$BA318*'Norm-coeff'!$G$12+$BB318*'Norm-coeff'!$H$12+$BC318*'Norm-coeff'!$I$12+$BD318*'Norm-coeff'!$J$12+$BE318*'Norm-coeff'!$K$12+$BF318*'Norm-coeff'!$L$12+$BG318*'Norm-coeff'!$M$12+$BH318*'Norm-coeff'!$N$12+$BI318*'Norm-coeff'!$O$12</f>
        <v>0.283527502056037</v>
      </c>
      <c r="BZ318" s="54">
        <f>'Norm-coeff'!$C$13+$AX318*'Norm-coeff'!$D$13+$AY318*'Norm-coeff'!$E$13+$AZ318*'Norm-coeff'!$F$13+$BA318*'Norm-coeff'!$G$13+$BB318*'Norm-coeff'!$H$13+$BC318*'Norm-coeff'!$I$13+$BD318*'Norm-coeff'!$J$13+$BE318*'Norm-coeff'!$K$13+$BF318*'Norm-coeff'!$L$13+$BG318*'Norm-coeff'!$M$13+$BH318*'Norm-coeff'!$N$13+$BI318*'Norm-coeff'!$O$13</f>
        <v>-4.1864930554451202E-2</v>
      </c>
      <c r="CA318" s="54">
        <f>'Norm-coeff'!$C$14+$AX318*'Norm-coeff'!$D$14+$AY318*'Norm-coeff'!$E$14+$AZ318*'Norm-coeff'!$F$14+$BA318*'Norm-coeff'!$G$14+$BB318*'Norm-coeff'!$H$14+$BC318*'Norm-coeff'!$I$14+$BD318*'Norm-coeff'!$J$14+$BE318*'Norm-coeff'!$K$14+$BF318*'Norm-coeff'!$L$14+$BG318*'Norm-coeff'!$M$14+$BH318*'Norm-coeff'!$N$14+$BI318*'Norm-coeff'!$O$14</f>
        <v>4.2526983164477103</v>
      </c>
      <c r="CC318" s="54">
        <f t="shared" si="1010"/>
        <v>0</v>
      </c>
      <c r="CG318" s="54">
        <f t="shared" si="886"/>
        <v>0</v>
      </c>
      <c r="CH318" s="54">
        <f t="shared" si="864"/>
        <v>0</v>
      </c>
      <c r="CI318" s="54">
        <f t="shared" si="887"/>
        <v>0</v>
      </c>
      <c r="CJ318" s="56">
        <f t="shared" si="888"/>
        <v>0</v>
      </c>
      <c r="CK318" s="54">
        <f t="shared" si="889"/>
        <v>0</v>
      </c>
      <c r="CL318" s="54">
        <f t="shared" si="890"/>
        <v>0</v>
      </c>
      <c r="CM318" s="54">
        <f t="shared" si="891"/>
        <v>0</v>
      </c>
      <c r="CN318" s="54">
        <f t="shared" si="892"/>
        <v>0</v>
      </c>
      <c r="CO318" s="54">
        <f t="shared" si="893"/>
        <v>0</v>
      </c>
      <c r="CP318" s="54">
        <f t="shared" si="894"/>
        <v>0</v>
      </c>
      <c r="CQ318" s="54">
        <f t="shared" si="895"/>
        <v>0</v>
      </c>
      <c r="CR318" s="54">
        <f t="shared" si="896"/>
        <v>0</v>
      </c>
      <c r="CS318" s="54">
        <f t="shared" si="897"/>
        <v>0</v>
      </c>
      <c r="CU318" s="54">
        <f t="shared" si="898"/>
        <v>0</v>
      </c>
      <c r="CV318" s="54">
        <f t="shared" si="899"/>
        <v>0</v>
      </c>
      <c r="CW318" s="54">
        <f t="shared" si="900"/>
        <v>0</v>
      </c>
      <c r="CX318" s="54">
        <f t="shared" si="901"/>
        <v>0</v>
      </c>
      <c r="CZ318" s="54">
        <f t="shared" si="902"/>
        <v>0</v>
      </c>
      <c r="DA318" s="54">
        <f t="shared" si="903"/>
        <v>0</v>
      </c>
      <c r="DB318" s="54">
        <f t="shared" si="904"/>
        <v>0</v>
      </c>
      <c r="DC318" s="54">
        <f t="shared" si="905"/>
        <v>0</v>
      </c>
      <c r="DD318" s="54">
        <f t="shared" si="906"/>
        <v>0</v>
      </c>
      <c r="DE318" s="54">
        <f t="shared" si="907"/>
        <v>0</v>
      </c>
      <c r="DF318" s="54">
        <f t="shared" si="908"/>
        <v>0</v>
      </c>
      <c r="DG318" s="54">
        <f t="shared" si="909"/>
        <v>2</v>
      </c>
      <c r="DH318" s="71">
        <f t="shared" si="910"/>
        <v>0</v>
      </c>
      <c r="DI318" s="71">
        <f t="shared" si="911"/>
        <v>0</v>
      </c>
      <c r="DJ318" s="54">
        <f t="shared" si="912"/>
        <v>0</v>
      </c>
      <c r="DK318" s="54">
        <f t="shared" si="913"/>
        <v>2</v>
      </c>
      <c r="DL318" s="4">
        <f t="shared" si="838"/>
        <v>0</v>
      </c>
      <c r="DM318" s="3">
        <f t="shared" si="914"/>
        <v>0</v>
      </c>
      <c r="DN318" s="3">
        <f t="shared" si="915"/>
        <v>0</v>
      </c>
      <c r="DO318" s="4" t="e">
        <f t="shared" si="916"/>
        <v>#DIV/0!</v>
      </c>
      <c r="DP318" s="57"/>
      <c r="DQ318" s="57"/>
      <c r="DR318" s="56">
        <f t="shared" si="839"/>
        <v>2</v>
      </c>
      <c r="DS318" s="56">
        <f t="shared" si="840"/>
        <v>0</v>
      </c>
      <c r="DT318" s="38">
        <f t="shared" si="841"/>
        <v>0</v>
      </c>
      <c r="DU318" s="38">
        <f t="shared" si="917"/>
        <v>2</v>
      </c>
      <c r="DV318" s="38">
        <f t="shared" si="842"/>
        <v>0</v>
      </c>
      <c r="DW318" s="39">
        <f t="shared" si="843"/>
        <v>0</v>
      </c>
      <c r="DX318" s="39">
        <f t="shared" si="844"/>
        <v>0</v>
      </c>
      <c r="DY318" s="39">
        <f t="shared" si="845"/>
        <v>0</v>
      </c>
      <c r="DZ318" s="39">
        <f t="shared" si="846"/>
        <v>0</v>
      </c>
      <c r="EA318" s="39">
        <f t="shared" si="847"/>
        <v>0</v>
      </c>
      <c r="EB318" s="37" t="e">
        <f t="shared" si="918"/>
        <v>#DIV/0!</v>
      </c>
      <c r="EC318" s="37" t="e">
        <f t="shared" si="919"/>
        <v>#DIV/0!</v>
      </c>
      <c r="ED318" s="37" t="e">
        <f t="shared" si="920"/>
        <v>#DIV/0!</v>
      </c>
      <c r="EE318" s="37" t="e">
        <f t="shared" si="921"/>
        <v>#DIV/0!</v>
      </c>
      <c r="EF318" s="39" t="e">
        <f t="shared" si="922"/>
        <v>#DIV/0!</v>
      </c>
      <c r="EG318" s="37" t="e">
        <f t="shared" si="923"/>
        <v>#DIV/0!</v>
      </c>
      <c r="EH318" s="37" t="e">
        <f t="shared" si="924"/>
        <v>#DIV/0!</v>
      </c>
      <c r="EI318" s="11" t="b">
        <f t="shared" si="925"/>
        <v>1</v>
      </c>
      <c r="EJ318" s="11" t="b">
        <f t="shared" si="926"/>
        <v>0</v>
      </c>
      <c r="EK318" s="39" t="e">
        <f t="shared" si="927"/>
        <v>#DIV/0!</v>
      </c>
      <c r="EL318" s="39" t="e">
        <f t="shared" si="928"/>
        <v>#DIV/0!</v>
      </c>
      <c r="EM318" s="39" t="e">
        <f t="shared" si="929"/>
        <v>#DIV/0!</v>
      </c>
      <c r="EN318" s="39" t="e">
        <f t="shared" si="930"/>
        <v>#DIV/0!</v>
      </c>
      <c r="EO318" s="39" t="e">
        <f t="shared" si="931"/>
        <v>#DIV/0!</v>
      </c>
      <c r="EP318" s="39" t="e">
        <f t="shared" si="932"/>
        <v>#DIV/0!</v>
      </c>
      <c r="EQ318" s="39" t="e">
        <f t="shared" si="933"/>
        <v>#DIV/0!</v>
      </c>
      <c r="ER318" s="39" t="e">
        <f t="shared" si="934"/>
        <v>#DIV/0!</v>
      </c>
      <c r="ES318" s="58" t="str">
        <f t="shared" si="935"/>
        <v>(OH,F,Cl)-dominate amphibole</v>
      </c>
      <c r="ET318" s="58" t="e">
        <f t="shared" si="936"/>
        <v>#N/A</v>
      </c>
      <c r="EU318" s="56">
        <f t="shared" si="848"/>
        <v>0</v>
      </c>
      <c r="EV318" s="56">
        <f t="shared" si="849"/>
        <v>0</v>
      </c>
      <c r="EW318" s="56">
        <f t="shared" si="850"/>
        <v>0</v>
      </c>
      <c r="EX318" s="56">
        <f t="shared" si="851"/>
        <v>0</v>
      </c>
      <c r="EY318" s="56">
        <f t="shared" si="852"/>
        <v>0</v>
      </c>
      <c r="EZ318" s="56">
        <f t="shared" si="853"/>
        <v>0</v>
      </c>
      <c r="FA318" s="39">
        <f t="shared" si="854"/>
        <v>0</v>
      </c>
      <c r="FB318" s="39">
        <f t="shared" si="855"/>
        <v>0</v>
      </c>
      <c r="FC318" s="54">
        <f t="shared" si="856"/>
        <v>0</v>
      </c>
      <c r="FD318" s="54">
        <f t="shared" si="857"/>
        <v>0</v>
      </c>
      <c r="FE318" s="39">
        <f t="shared" si="858"/>
        <v>0</v>
      </c>
      <c r="FF318" s="54">
        <f t="shared" si="859"/>
        <v>0</v>
      </c>
      <c r="FG318" s="39">
        <f t="shared" si="860"/>
        <v>0</v>
      </c>
      <c r="FH318" s="39">
        <f t="shared" si="937"/>
        <v>0</v>
      </c>
      <c r="FI318" s="39">
        <f t="shared" si="938"/>
        <v>0</v>
      </c>
      <c r="FJ318" s="39">
        <f t="shared" si="939"/>
        <v>0</v>
      </c>
      <c r="FK318" s="39" t="e">
        <f t="shared" si="940"/>
        <v>#DIV/0!</v>
      </c>
      <c r="FL318" s="39" t="e">
        <f t="shared" si="941"/>
        <v>#DIV/0!</v>
      </c>
      <c r="FM318" s="39" t="e">
        <f t="shared" si="942"/>
        <v>#DIV/0!</v>
      </c>
      <c r="FN318" s="39">
        <f t="shared" si="943"/>
        <v>1</v>
      </c>
      <c r="FO318" s="39">
        <f t="shared" si="861"/>
        <v>0</v>
      </c>
      <c r="FP318" s="39">
        <f t="shared" si="862"/>
        <v>0</v>
      </c>
      <c r="FQ318" s="39">
        <f t="shared" si="863"/>
        <v>0</v>
      </c>
      <c r="FR318" s="39">
        <f t="shared" si="944"/>
        <v>0</v>
      </c>
      <c r="FS318" s="39">
        <f t="shared" si="945"/>
        <v>0</v>
      </c>
      <c r="FU318" s="39" t="e">
        <f t="shared" si="946"/>
        <v>#DIV/0!</v>
      </c>
      <c r="FV318" s="39" t="e">
        <f t="shared" si="947"/>
        <v>#DIV/0!</v>
      </c>
      <c r="FW318" s="39" t="e">
        <f t="shared" si="948"/>
        <v>#DIV/0!</v>
      </c>
      <c r="FY318" s="39" t="e">
        <f t="shared" si="949"/>
        <v>#DIV/0!</v>
      </c>
      <c r="FZ318" s="39" t="e">
        <f t="shared" si="950"/>
        <v>#DIV/0!</v>
      </c>
      <c r="GA318" s="39" t="e">
        <f t="shared" si="951"/>
        <v>#DIV/0!</v>
      </c>
      <c r="GB318" s="39" t="e">
        <f t="shared" si="952"/>
        <v>#DIV/0!</v>
      </c>
      <c r="GC318" s="39" t="e">
        <f t="shared" si="953"/>
        <v>#DIV/0!</v>
      </c>
      <c r="GD318" s="39" t="e">
        <f t="shared" si="954"/>
        <v>#DIV/0!</v>
      </c>
      <c r="GE318" s="39" t="e">
        <f t="shared" si="955"/>
        <v>#DIV/0!</v>
      </c>
      <c r="GF318" s="39" t="e">
        <f t="shared" si="956"/>
        <v>#DIV/0!</v>
      </c>
      <c r="GG318" s="39" t="e">
        <f t="shared" si="957"/>
        <v>#DIV/0!</v>
      </c>
      <c r="GH318" s="39" t="e">
        <f t="shared" si="958"/>
        <v>#DIV/0!</v>
      </c>
      <c r="GI318" s="39"/>
      <c r="GJ318" s="39" t="e">
        <f t="shared" si="959"/>
        <v>#DIV/0!</v>
      </c>
      <c r="GK318" s="39" t="e">
        <f t="shared" si="960"/>
        <v>#DIV/0!</v>
      </c>
      <c r="GL318" s="39" t="e">
        <f t="shared" si="961"/>
        <v>#DIV/0!</v>
      </c>
      <c r="GM318" s="39" t="e">
        <f t="shared" si="962"/>
        <v>#DIV/0!</v>
      </c>
      <c r="GN318" s="39" t="e">
        <f t="shared" si="963"/>
        <v>#DIV/0!</v>
      </c>
      <c r="GO318" s="57"/>
      <c r="GP318" s="57" t="e">
        <f t="shared" si="964"/>
        <v>#DIV/0!</v>
      </c>
      <c r="GQ318" s="59" t="e">
        <f t="shared" si="965"/>
        <v>#DIV/0!</v>
      </c>
      <c r="GR318" s="41" t="e">
        <f t="shared" si="966"/>
        <v>#DIV/0!</v>
      </c>
      <c r="GS318" s="57" t="e">
        <f t="shared" si="967"/>
        <v>#DIV/0!</v>
      </c>
      <c r="GT318" s="57" t="e">
        <f t="shared" si="968"/>
        <v>#DIV/0!</v>
      </c>
      <c r="GU318" s="57" t="e">
        <f t="shared" si="969"/>
        <v>#DIV/0!</v>
      </c>
      <c r="GV318" s="57"/>
      <c r="GW318" s="42" t="e">
        <f t="shared" si="970"/>
        <v>#DIV/0!</v>
      </c>
      <c r="GX318" s="42" t="e">
        <f t="shared" si="971"/>
        <v>#DIV/0!</v>
      </c>
      <c r="GY318" s="42" t="e">
        <f t="shared" si="972"/>
        <v>#DIV/0!</v>
      </c>
      <c r="GZ318" s="57"/>
      <c r="HA318" s="2" t="e">
        <f t="shared" si="973"/>
        <v>#DIV/0!</v>
      </c>
      <c r="HB318" s="2" t="e">
        <f t="shared" si="974"/>
        <v>#DIV/0!</v>
      </c>
      <c r="HC318" s="2" t="e">
        <f t="shared" si="975"/>
        <v>#DIV/0!</v>
      </c>
      <c r="HD318" s="2" t="e">
        <f t="shared" si="976"/>
        <v>#DIV/0!</v>
      </c>
      <c r="HE318" s="2" t="e">
        <f t="shared" si="977"/>
        <v>#DIV/0!</v>
      </c>
      <c r="HF318" s="2" t="e">
        <f t="shared" si="978"/>
        <v>#DIV/0!</v>
      </c>
      <c r="HG318" s="2" t="e">
        <f t="shared" si="979"/>
        <v>#DIV/0!</v>
      </c>
      <c r="HH318" s="2" t="e">
        <f t="shared" si="980"/>
        <v>#DIV/0!</v>
      </c>
      <c r="HI318" s="2" t="e">
        <f t="shared" si="981"/>
        <v>#DIV/0!</v>
      </c>
      <c r="HJ318" s="11" t="e">
        <f t="shared" si="982"/>
        <v>#DIV/0!</v>
      </c>
      <c r="HK318" s="60" t="e">
        <f t="shared" si="983"/>
        <v>#DIV/0!</v>
      </c>
      <c r="HL318" s="57"/>
      <c r="HM318" s="57" t="e">
        <f t="shared" si="984"/>
        <v>#DIV/0!</v>
      </c>
      <c r="HN318" s="57" t="e">
        <f t="shared" si="985"/>
        <v>#DIV/0!</v>
      </c>
      <c r="HO318" s="57" t="e">
        <f t="shared" si="986"/>
        <v>#DIV/0!</v>
      </c>
      <c r="HP318" s="57" t="e">
        <f t="shared" si="987"/>
        <v>#DIV/0!</v>
      </c>
      <c r="HQ318" s="57" t="e">
        <f t="shared" si="988"/>
        <v>#DIV/0!</v>
      </c>
      <c r="HR318" s="57"/>
      <c r="HS318" s="57" t="e">
        <f t="shared" si="989"/>
        <v>#DIV/0!</v>
      </c>
      <c r="HT318" s="57" t="e">
        <f t="shared" si="990"/>
        <v>#DIV/0!</v>
      </c>
      <c r="HU318" s="57" t="e">
        <f t="shared" si="991"/>
        <v>#DIV/0!</v>
      </c>
      <c r="HV318" s="57" t="e">
        <f t="shared" si="992"/>
        <v>#DIV/0!</v>
      </c>
      <c r="HW318" s="57" t="e">
        <f t="shared" si="993"/>
        <v>#DIV/0!</v>
      </c>
      <c r="HX318" s="57"/>
      <c r="HY318" s="57" t="e">
        <f t="shared" si="994"/>
        <v>#DIV/0!</v>
      </c>
      <c r="HZ318" s="57" t="e">
        <f t="shared" si="995"/>
        <v>#DIV/0!</v>
      </c>
      <c r="IA318" s="57"/>
      <c r="IB318" s="61">
        <f t="shared" si="996"/>
        <v>0</v>
      </c>
      <c r="IC318" s="57" t="str">
        <f t="shared" si="997"/>
        <v/>
      </c>
      <c r="ID318" s="42"/>
      <c r="IE318" s="2" t="str">
        <f t="shared" si="998"/>
        <v/>
      </c>
      <c r="IF318" s="60" t="e">
        <f t="shared" si="999"/>
        <v>#DIV/0!</v>
      </c>
      <c r="IG318" s="60" t="str">
        <f t="shared" si="1000"/>
        <v/>
      </c>
      <c r="IH318" s="60" t="str">
        <f t="shared" si="1001"/>
        <v>zinco-</v>
      </c>
      <c r="II318" s="60" t="str">
        <f t="shared" si="1002"/>
        <v>mangano-</v>
      </c>
      <c r="IJ318" s="60" t="e">
        <f t="shared" si="1003"/>
        <v>#DIV/0!</v>
      </c>
      <c r="IK318" s="60" t="e">
        <f t="shared" si="1004"/>
        <v>#DIV/0!</v>
      </c>
      <c r="IL318" s="60" t="e">
        <f t="shared" si="1005"/>
        <v>#DIV/0!</v>
      </c>
      <c r="IM318" s="60" t="e">
        <f t="shared" si="1006"/>
        <v>#DIV/0!</v>
      </c>
      <c r="IN318" s="60" t="str">
        <f t="shared" si="1007"/>
        <v/>
      </c>
      <c r="IO318" s="60" t="str">
        <f t="shared" si="1008"/>
        <v/>
      </c>
      <c r="IP318" s="57"/>
      <c r="IQ318" s="57" t="str">
        <f t="shared" si="1009"/>
        <v>ERROR!!</v>
      </c>
    </row>
    <row r="319" spans="24:251">
      <c r="X319" s="29">
        <f t="shared" si="865"/>
        <v>0</v>
      </c>
      <c r="Y319" s="29">
        <f t="shared" si="866"/>
        <v>0</v>
      </c>
      <c r="Z319" s="29" t="e">
        <f t="shared" si="867"/>
        <v>#DIV/0!</v>
      </c>
      <c r="AA319" s="29" t="e">
        <f t="shared" si="868"/>
        <v>#DIV/0!</v>
      </c>
      <c r="AB319" s="29" t="e">
        <f t="shared" si="869"/>
        <v>#DIV/0!</v>
      </c>
      <c r="AC319" s="29" t="e">
        <f t="shared" si="870"/>
        <v>#DIV/0!</v>
      </c>
      <c r="AF319" s="23">
        <v>60.084299999999999</v>
      </c>
      <c r="AG319" s="23">
        <v>79.878799999999998</v>
      </c>
      <c r="AH319" s="23">
        <v>101.96120000000001</v>
      </c>
      <c r="AI319" s="23">
        <v>151.99039999999999</v>
      </c>
      <c r="AJ319" s="23">
        <v>159.69</v>
      </c>
      <c r="AK319" s="23">
        <v>71.846400000000003</v>
      </c>
      <c r="AL319" s="23">
        <v>70.9375</v>
      </c>
      <c r="AM319" s="23">
        <v>40.304400000000001</v>
      </c>
      <c r="AN319" s="23">
        <v>56.077399999999997</v>
      </c>
      <c r="AO319" s="23">
        <v>61.978999999999999</v>
      </c>
      <c r="AP319" s="23">
        <v>94.195999999999998</v>
      </c>
      <c r="AQ319" s="23">
        <v>18.998000000000001</v>
      </c>
      <c r="AR319" s="23">
        <v>35.450000000000003</v>
      </c>
      <c r="AS319" s="23">
        <v>29.88</v>
      </c>
      <c r="AT319" s="23">
        <v>74.691999999999993</v>
      </c>
      <c r="AU319" s="23">
        <v>81.39</v>
      </c>
      <c r="AX319" s="54">
        <f t="shared" si="871"/>
        <v>0</v>
      </c>
      <c r="AY319" s="54">
        <f t="shared" si="872"/>
        <v>0</v>
      </c>
      <c r="AZ319" s="54">
        <f t="shared" si="873"/>
        <v>0</v>
      </c>
      <c r="BA319" s="54">
        <f t="shared" si="874"/>
        <v>0</v>
      </c>
      <c r="BB319" s="54">
        <f t="shared" si="875"/>
        <v>0</v>
      </c>
      <c r="BC319" s="54">
        <f t="shared" si="876"/>
        <v>0</v>
      </c>
      <c r="BD319" s="54">
        <f t="shared" si="877"/>
        <v>0</v>
      </c>
      <c r="BE319" s="54">
        <f t="shared" si="878"/>
        <v>0</v>
      </c>
      <c r="BF319" s="54">
        <f t="shared" si="879"/>
        <v>0</v>
      </c>
      <c r="BG319" s="54">
        <f t="shared" si="880"/>
        <v>0</v>
      </c>
      <c r="BH319" s="54">
        <f t="shared" si="881"/>
        <v>0</v>
      </c>
      <c r="BI319" s="54">
        <f t="shared" si="882"/>
        <v>0</v>
      </c>
      <c r="BJ319" s="54">
        <f t="shared" si="883"/>
        <v>0</v>
      </c>
      <c r="BK319" s="54">
        <f t="shared" si="884"/>
        <v>0</v>
      </c>
      <c r="BL319" s="54">
        <f t="shared" si="885"/>
        <v>0</v>
      </c>
      <c r="BM319" s="42"/>
      <c r="BO319" s="54">
        <f>'Norm-coeff'!$C$2+$AX319*'Norm-coeff'!$D$2+$AY319*'Norm-coeff'!$E$2+$AZ319*'Norm-coeff'!$F$2+$BA319*'Norm-coeff'!$G$2+$BB319*'Norm-coeff'!$H$2+$BC319*'Norm-coeff'!$I$2+$BD319*'Norm-coeff'!$J$2+$BE319*'Norm-coeff'!$K$2+$BF319*'Norm-coeff'!$L$2+$BG319*'Norm-coeff'!$M$2+$BH319*'Norm-coeff'!$N$2+$BI319*'Norm-coeff'!$O$2</f>
        <v>5.4045421474420303</v>
      </c>
      <c r="BP319" s="54">
        <f>'Norm-coeff'!$C$3+$AX319*'Norm-coeff'!$D$3+$AY319*'Norm-coeff'!$E$3+$AZ319*'Norm-coeff'!$F$3+$BA319*'Norm-coeff'!$G$3+$BB319*'Norm-coeff'!$H$3+$BC319*'Norm-coeff'!$I$3+$BD319*'Norm-coeff'!$J$3+$BE319*'Norm-coeff'!$K$3+$BF319*'Norm-coeff'!$L$3+$BG319*'Norm-coeff'!$M$3+$BH319*'Norm-coeff'!$N$3+$BI319*'Norm-coeff'!$O$3</f>
        <v>3.15319116612705</v>
      </c>
      <c r="BQ319" s="54">
        <f>'Norm-coeff'!$C$4+$AX319*'Norm-coeff'!$D$4+$AY319*'Norm-coeff'!$E$4+$AZ319*'Norm-coeff'!$F$4+$BA319*'Norm-coeff'!$G$4+$BB319*'Norm-coeff'!$H$4+$BC319*'Norm-coeff'!$I$4+$BD319*'Norm-coeff'!$J$4+$BE319*'Norm-coeff'!$K$4+$BF319*'Norm-coeff'!$L$4+$BG319*'Norm-coeff'!$M$4+$BH319*'Norm-coeff'!$N$4+$BI319*'Norm-coeff'!$O$4</f>
        <v>1.42115649462768</v>
      </c>
      <c r="BR319" s="54">
        <f>'Norm-coeff'!$C$5+$AX319*'Norm-coeff'!$D$5+$AY319*'Norm-coeff'!$E$5+$AZ319*'Norm-coeff'!$F$5+$BA319*'Norm-coeff'!$G$5+$BB319*'Norm-coeff'!$H$5+$BC319*'Norm-coeff'!$I$5+$BD319*'Norm-coeff'!$J$5+$BE319*'Norm-coeff'!$K$5+$BF319*'Norm-coeff'!$L$5+$BG319*'Norm-coeff'!$M$5+$BH319*'Norm-coeff'!$N$5+$BI319*'Norm-coeff'!$O$5</f>
        <v>1.0553329241296201</v>
      </c>
      <c r="BS319" s="54">
        <f>'Norm-coeff'!$C$6+$AX319*'Norm-coeff'!$D$6+$AY319*'Norm-coeff'!$E$6+$AZ319*'Norm-coeff'!$F$6+$BA319*'Norm-coeff'!$G$6+$BB319*'Norm-coeff'!$H$6+$BC319*'Norm-coeff'!$I$6+$BD319*'Norm-coeff'!$J$6+$BE319*'Norm-coeff'!$K$6+$BF319*'Norm-coeff'!$L$6+$BG319*'Norm-coeff'!$M$6+$BH319*'Norm-coeff'!$N$6+$BI319*'Norm-coeff'!$O$6</f>
        <v>-1.48700885495103E-2</v>
      </c>
      <c r="BT319" s="54">
        <f>'Norm-coeff'!$C$7+$AX319*'Norm-coeff'!$D$7+$AY319*'Norm-coeff'!$E$7+$AZ319*'Norm-coeff'!$F$7+$BA319*'Norm-coeff'!$G$7+$BB319*'Norm-coeff'!$H$7+$BC319*'Norm-coeff'!$I$7+$BD319*'Norm-coeff'!$J$7+$BE319*'Norm-coeff'!$K$7+$BF319*'Norm-coeff'!$L$7+$BG319*'Norm-coeff'!$M$7+$BH319*'Norm-coeff'!$N$7+$BI319*'Norm-coeff'!$O$7</f>
        <v>2.0907583608832998</v>
      </c>
      <c r="BU319" s="54">
        <f>'Norm-coeff'!$C$8+$AX319*'Norm-coeff'!$D$8+$AY319*'Norm-coeff'!$E$8+$AZ319*'Norm-coeff'!$F$8+$BA319*'Norm-coeff'!$G$8+$BB319*'Norm-coeff'!$H$8+$BC319*'Norm-coeff'!$I$8+$BD319*'Norm-coeff'!$J$8+$BE319*'Norm-coeff'!$K$8+$BF319*'Norm-coeff'!$L$8+$BG319*'Norm-coeff'!$M$8+$BH319*'Norm-coeff'!$N$8+$BI319*'Norm-coeff'!$O$8</f>
        <v>0.65894159836244504</v>
      </c>
      <c r="BV319" s="54">
        <f>'Norm-coeff'!$C$9+$AX319*'Norm-coeff'!$D$9+$AY319*'Norm-coeff'!$E$9+$AZ319*'Norm-coeff'!$F$9+$BA319*'Norm-coeff'!$G$9+$BB319*'Norm-coeff'!$H$9+$BC319*'Norm-coeff'!$I$9+$BD319*'Norm-coeff'!$J$9+$BE319*'Norm-coeff'!$K$9+$BF319*'Norm-coeff'!$L$9+$BG319*'Norm-coeff'!$M$9+$BH319*'Norm-coeff'!$N$9+$BI319*'Norm-coeff'!$O$9</f>
        <v>1.48961085014701</v>
      </c>
      <c r="BW319" s="54">
        <f>'Norm-coeff'!$C$10+$AX319*'Norm-coeff'!$D$10+$AY319*'Norm-coeff'!$E$10+$AZ319*'Norm-coeff'!$F$10+$BA319*'Norm-coeff'!$G$10+$BB319*'Norm-coeff'!$H$10+$BC319*'Norm-coeff'!$I$10+$BD319*'Norm-coeff'!$J$10+$BE319*'Norm-coeff'!$K$10+$BF319*'Norm-coeff'!$L$10+$BG319*'Norm-coeff'!$M$10+$BH319*'Norm-coeff'!$N$10+$BI319*'Norm-coeff'!$O$10</f>
        <v>1.42058735749591</v>
      </c>
      <c r="BX319" s="54">
        <f>'Norm-coeff'!$C$11+$AX319*'Norm-coeff'!$D$11+$AY319*'Norm-coeff'!$E$11+$AZ319*'Norm-coeff'!$F$11+$BA319*'Norm-coeff'!$G$11+$BB319*'Norm-coeff'!$H$11+$BC319*'Norm-coeff'!$I$11+$BD319*'Norm-coeff'!$J$11+$BE319*'Norm-coeff'!$K$11+$BF319*'Norm-coeff'!$L$11+$BG319*'Norm-coeff'!$M$11+$BH319*'Norm-coeff'!$N$11+$BI319*'Norm-coeff'!$O$11</f>
        <v>0.221233014421479</v>
      </c>
      <c r="BY319" s="54">
        <f>'Norm-coeff'!$C$12+$AX319*'Norm-coeff'!$D$12+$AY319*'Norm-coeff'!$E$12+$AZ319*'Norm-coeff'!$F$12+$BA319*'Norm-coeff'!$G$12+$BB319*'Norm-coeff'!$H$12+$BC319*'Norm-coeff'!$I$12+$BD319*'Norm-coeff'!$J$12+$BE319*'Norm-coeff'!$K$12+$BF319*'Norm-coeff'!$L$12+$BG319*'Norm-coeff'!$M$12+$BH319*'Norm-coeff'!$N$12+$BI319*'Norm-coeff'!$O$12</f>
        <v>0.283527502056037</v>
      </c>
      <c r="BZ319" s="54">
        <f>'Norm-coeff'!$C$13+$AX319*'Norm-coeff'!$D$13+$AY319*'Norm-coeff'!$E$13+$AZ319*'Norm-coeff'!$F$13+$BA319*'Norm-coeff'!$G$13+$BB319*'Norm-coeff'!$H$13+$BC319*'Norm-coeff'!$I$13+$BD319*'Norm-coeff'!$J$13+$BE319*'Norm-coeff'!$K$13+$BF319*'Norm-coeff'!$L$13+$BG319*'Norm-coeff'!$M$13+$BH319*'Norm-coeff'!$N$13+$BI319*'Norm-coeff'!$O$13</f>
        <v>-4.1864930554451202E-2</v>
      </c>
      <c r="CA319" s="54">
        <f>'Norm-coeff'!$C$14+$AX319*'Norm-coeff'!$D$14+$AY319*'Norm-coeff'!$E$14+$AZ319*'Norm-coeff'!$F$14+$BA319*'Norm-coeff'!$G$14+$BB319*'Norm-coeff'!$H$14+$BC319*'Norm-coeff'!$I$14+$BD319*'Norm-coeff'!$J$14+$BE319*'Norm-coeff'!$K$14+$BF319*'Norm-coeff'!$L$14+$BG319*'Norm-coeff'!$M$14+$BH319*'Norm-coeff'!$N$14+$BI319*'Norm-coeff'!$O$14</f>
        <v>4.2526983164477103</v>
      </c>
      <c r="CC319" s="54">
        <f t="shared" si="1010"/>
        <v>0</v>
      </c>
      <c r="CG319" s="54">
        <f t="shared" si="886"/>
        <v>0</v>
      </c>
      <c r="CH319" s="54">
        <f t="shared" si="864"/>
        <v>0</v>
      </c>
      <c r="CI319" s="54">
        <f t="shared" si="887"/>
        <v>0</v>
      </c>
      <c r="CJ319" s="56">
        <f t="shared" si="888"/>
        <v>0</v>
      </c>
      <c r="CK319" s="54">
        <f t="shared" si="889"/>
        <v>0</v>
      </c>
      <c r="CL319" s="54">
        <f t="shared" si="890"/>
        <v>0</v>
      </c>
      <c r="CM319" s="54">
        <f t="shared" si="891"/>
        <v>0</v>
      </c>
      <c r="CN319" s="54">
        <f t="shared" si="892"/>
        <v>0</v>
      </c>
      <c r="CO319" s="54">
        <f t="shared" si="893"/>
        <v>0</v>
      </c>
      <c r="CP319" s="54">
        <f t="shared" si="894"/>
        <v>0</v>
      </c>
      <c r="CQ319" s="54">
        <f t="shared" si="895"/>
        <v>0</v>
      </c>
      <c r="CR319" s="54">
        <f t="shared" si="896"/>
        <v>0</v>
      </c>
      <c r="CS319" s="54">
        <f t="shared" si="897"/>
        <v>0</v>
      </c>
      <c r="CU319" s="54">
        <f t="shared" si="898"/>
        <v>0</v>
      </c>
      <c r="CV319" s="54">
        <f t="shared" si="899"/>
        <v>0</v>
      </c>
      <c r="CW319" s="54">
        <f t="shared" si="900"/>
        <v>0</v>
      </c>
      <c r="CX319" s="54">
        <f t="shared" si="901"/>
        <v>0</v>
      </c>
      <c r="CZ319" s="54">
        <f t="shared" si="902"/>
        <v>0</v>
      </c>
      <c r="DA319" s="54">
        <f t="shared" si="903"/>
        <v>0</v>
      </c>
      <c r="DB319" s="54">
        <f t="shared" si="904"/>
        <v>0</v>
      </c>
      <c r="DC319" s="54">
        <f t="shared" si="905"/>
        <v>0</v>
      </c>
      <c r="DD319" s="54">
        <f t="shared" si="906"/>
        <v>0</v>
      </c>
      <c r="DE319" s="54">
        <f t="shared" si="907"/>
        <v>0</v>
      </c>
      <c r="DF319" s="54">
        <f t="shared" si="908"/>
        <v>0</v>
      </c>
      <c r="DG319" s="54">
        <f t="shared" si="909"/>
        <v>2</v>
      </c>
      <c r="DH319" s="71">
        <f t="shared" si="910"/>
        <v>0</v>
      </c>
      <c r="DI319" s="71">
        <f t="shared" si="911"/>
        <v>0</v>
      </c>
      <c r="DJ319" s="54">
        <f t="shared" si="912"/>
        <v>0</v>
      </c>
      <c r="DK319" s="54">
        <f t="shared" si="913"/>
        <v>2</v>
      </c>
      <c r="DL319" s="4">
        <f t="shared" si="838"/>
        <v>0</v>
      </c>
      <c r="DM319" s="3">
        <f t="shared" si="914"/>
        <v>0</v>
      </c>
      <c r="DN319" s="3">
        <f t="shared" si="915"/>
        <v>0</v>
      </c>
      <c r="DO319" s="4" t="e">
        <f t="shared" si="916"/>
        <v>#DIV/0!</v>
      </c>
      <c r="DP319" s="57"/>
      <c r="DQ319" s="57"/>
      <c r="DR319" s="56">
        <f t="shared" si="839"/>
        <v>2</v>
      </c>
      <c r="DS319" s="56">
        <f t="shared" si="840"/>
        <v>0</v>
      </c>
      <c r="DT319" s="38">
        <f t="shared" si="841"/>
        <v>0</v>
      </c>
      <c r="DU319" s="38">
        <f t="shared" si="917"/>
        <v>2</v>
      </c>
      <c r="DV319" s="38">
        <f t="shared" si="842"/>
        <v>0</v>
      </c>
      <c r="DW319" s="39">
        <f t="shared" si="843"/>
        <v>0</v>
      </c>
      <c r="DX319" s="39">
        <f t="shared" si="844"/>
        <v>0</v>
      </c>
      <c r="DY319" s="39">
        <f t="shared" si="845"/>
        <v>0</v>
      </c>
      <c r="DZ319" s="39">
        <f t="shared" si="846"/>
        <v>0</v>
      </c>
      <c r="EA319" s="39">
        <f t="shared" si="847"/>
        <v>0</v>
      </c>
      <c r="EB319" s="37" t="e">
        <f t="shared" si="918"/>
        <v>#DIV/0!</v>
      </c>
      <c r="EC319" s="37" t="e">
        <f t="shared" si="919"/>
        <v>#DIV/0!</v>
      </c>
      <c r="ED319" s="37" t="e">
        <f t="shared" si="920"/>
        <v>#DIV/0!</v>
      </c>
      <c r="EE319" s="37" t="e">
        <f t="shared" si="921"/>
        <v>#DIV/0!</v>
      </c>
      <c r="EF319" s="39" t="e">
        <f t="shared" si="922"/>
        <v>#DIV/0!</v>
      </c>
      <c r="EG319" s="37" t="e">
        <f t="shared" si="923"/>
        <v>#DIV/0!</v>
      </c>
      <c r="EH319" s="37" t="e">
        <f t="shared" si="924"/>
        <v>#DIV/0!</v>
      </c>
      <c r="EI319" s="11" t="b">
        <f t="shared" si="925"/>
        <v>1</v>
      </c>
      <c r="EJ319" s="11" t="b">
        <f t="shared" si="926"/>
        <v>0</v>
      </c>
      <c r="EK319" s="39" t="e">
        <f t="shared" si="927"/>
        <v>#DIV/0!</v>
      </c>
      <c r="EL319" s="39" t="e">
        <f t="shared" si="928"/>
        <v>#DIV/0!</v>
      </c>
      <c r="EM319" s="39" t="e">
        <f t="shared" si="929"/>
        <v>#DIV/0!</v>
      </c>
      <c r="EN319" s="39" t="e">
        <f t="shared" si="930"/>
        <v>#DIV/0!</v>
      </c>
      <c r="EO319" s="39" t="e">
        <f t="shared" si="931"/>
        <v>#DIV/0!</v>
      </c>
      <c r="EP319" s="39" t="e">
        <f t="shared" si="932"/>
        <v>#DIV/0!</v>
      </c>
      <c r="EQ319" s="39" t="e">
        <f t="shared" si="933"/>
        <v>#DIV/0!</v>
      </c>
      <c r="ER319" s="39" t="e">
        <f t="shared" si="934"/>
        <v>#DIV/0!</v>
      </c>
      <c r="ES319" s="58" t="str">
        <f t="shared" si="935"/>
        <v>(OH,F,Cl)-dominate amphibole</v>
      </c>
      <c r="ET319" s="58" t="e">
        <f t="shared" si="936"/>
        <v>#N/A</v>
      </c>
      <c r="EU319" s="56">
        <f t="shared" si="848"/>
        <v>0</v>
      </c>
      <c r="EV319" s="56">
        <f t="shared" si="849"/>
        <v>0</v>
      </c>
      <c r="EW319" s="56">
        <f t="shared" si="850"/>
        <v>0</v>
      </c>
      <c r="EX319" s="56">
        <f t="shared" si="851"/>
        <v>0</v>
      </c>
      <c r="EY319" s="56">
        <f t="shared" si="852"/>
        <v>0</v>
      </c>
      <c r="EZ319" s="56">
        <f t="shared" si="853"/>
        <v>0</v>
      </c>
      <c r="FA319" s="39">
        <f t="shared" si="854"/>
        <v>0</v>
      </c>
      <c r="FB319" s="39">
        <f t="shared" si="855"/>
        <v>0</v>
      </c>
      <c r="FC319" s="54">
        <f t="shared" si="856"/>
        <v>0</v>
      </c>
      <c r="FD319" s="54">
        <f t="shared" si="857"/>
        <v>0</v>
      </c>
      <c r="FE319" s="39">
        <f t="shared" si="858"/>
        <v>0</v>
      </c>
      <c r="FF319" s="54">
        <f t="shared" si="859"/>
        <v>0</v>
      </c>
      <c r="FG319" s="39">
        <f t="shared" si="860"/>
        <v>0</v>
      </c>
      <c r="FH319" s="39">
        <f t="shared" si="937"/>
        <v>0</v>
      </c>
      <c r="FI319" s="39">
        <f t="shared" si="938"/>
        <v>0</v>
      </c>
      <c r="FJ319" s="39">
        <f t="shared" si="939"/>
        <v>0</v>
      </c>
      <c r="FK319" s="39" t="e">
        <f t="shared" si="940"/>
        <v>#DIV/0!</v>
      </c>
      <c r="FL319" s="39" t="e">
        <f t="shared" si="941"/>
        <v>#DIV/0!</v>
      </c>
      <c r="FM319" s="39" t="e">
        <f t="shared" si="942"/>
        <v>#DIV/0!</v>
      </c>
      <c r="FN319" s="39">
        <f t="shared" si="943"/>
        <v>1</v>
      </c>
      <c r="FO319" s="39">
        <f t="shared" si="861"/>
        <v>0</v>
      </c>
      <c r="FP319" s="39">
        <f t="shared" si="862"/>
        <v>0</v>
      </c>
      <c r="FQ319" s="39">
        <f t="shared" si="863"/>
        <v>0</v>
      </c>
      <c r="FR319" s="39">
        <f t="shared" si="944"/>
        <v>0</v>
      </c>
      <c r="FS319" s="39">
        <f t="shared" si="945"/>
        <v>0</v>
      </c>
      <c r="FU319" s="39" t="e">
        <f t="shared" si="946"/>
        <v>#DIV/0!</v>
      </c>
      <c r="FV319" s="39" t="e">
        <f t="shared" si="947"/>
        <v>#DIV/0!</v>
      </c>
      <c r="FW319" s="39" t="e">
        <f t="shared" si="948"/>
        <v>#DIV/0!</v>
      </c>
      <c r="FY319" s="39" t="e">
        <f t="shared" si="949"/>
        <v>#DIV/0!</v>
      </c>
      <c r="FZ319" s="39" t="e">
        <f t="shared" si="950"/>
        <v>#DIV/0!</v>
      </c>
      <c r="GA319" s="39" t="e">
        <f t="shared" si="951"/>
        <v>#DIV/0!</v>
      </c>
      <c r="GB319" s="39" t="e">
        <f t="shared" si="952"/>
        <v>#DIV/0!</v>
      </c>
      <c r="GC319" s="39" t="e">
        <f t="shared" si="953"/>
        <v>#DIV/0!</v>
      </c>
      <c r="GD319" s="39" t="e">
        <f t="shared" si="954"/>
        <v>#DIV/0!</v>
      </c>
      <c r="GE319" s="39" t="e">
        <f t="shared" si="955"/>
        <v>#DIV/0!</v>
      </c>
      <c r="GF319" s="39" t="e">
        <f t="shared" si="956"/>
        <v>#DIV/0!</v>
      </c>
      <c r="GG319" s="39" t="e">
        <f t="shared" si="957"/>
        <v>#DIV/0!</v>
      </c>
      <c r="GH319" s="39" t="e">
        <f t="shared" si="958"/>
        <v>#DIV/0!</v>
      </c>
      <c r="GI319" s="39"/>
      <c r="GJ319" s="39" t="e">
        <f t="shared" si="959"/>
        <v>#DIV/0!</v>
      </c>
      <c r="GK319" s="39" t="e">
        <f t="shared" si="960"/>
        <v>#DIV/0!</v>
      </c>
      <c r="GL319" s="39" t="e">
        <f t="shared" si="961"/>
        <v>#DIV/0!</v>
      </c>
      <c r="GM319" s="39" t="e">
        <f t="shared" si="962"/>
        <v>#DIV/0!</v>
      </c>
      <c r="GN319" s="39" t="e">
        <f t="shared" si="963"/>
        <v>#DIV/0!</v>
      </c>
      <c r="GO319" s="57"/>
      <c r="GP319" s="57" t="e">
        <f t="shared" si="964"/>
        <v>#DIV/0!</v>
      </c>
      <c r="GQ319" s="59" t="e">
        <f t="shared" si="965"/>
        <v>#DIV/0!</v>
      </c>
      <c r="GR319" s="41" t="e">
        <f t="shared" si="966"/>
        <v>#DIV/0!</v>
      </c>
      <c r="GS319" s="57" t="e">
        <f t="shared" si="967"/>
        <v>#DIV/0!</v>
      </c>
      <c r="GT319" s="57" t="e">
        <f t="shared" si="968"/>
        <v>#DIV/0!</v>
      </c>
      <c r="GU319" s="57" t="e">
        <f t="shared" si="969"/>
        <v>#DIV/0!</v>
      </c>
      <c r="GV319" s="57"/>
      <c r="GW319" s="42" t="e">
        <f t="shared" si="970"/>
        <v>#DIV/0!</v>
      </c>
      <c r="GX319" s="42" t="e">
        <f t="shared" si="971"/>
        <v>#DIV/0!</v>
      </c>
      <c r="GY319" s="42" t="e">
        <f t="shared" si="972"/>
        <v>#DIV/0!</v>
      </c>
      <c r="GZ319" s="57"/>
      <c r="HA319" s="2" t="e">
        <f t="shared" si="973"/>
        <v>#DIV/0!</v>
      </c>
      <c r="HB319" s="2" t="e">
        <f t="shared" si="974"/>
        <v>#DIV/0!</v>
      </c>
      <c r="HC319" s="2" t="e">
        <f t="shared" si="975"/>
        <v>#DIV/0!</v>
      </c>
      <c r="HD319" s="2" t="e">
        <f t="shared" si="976"/>
        <v>#DIV/0!</v>
      </c>
      <c r="HE319" s="2" t="e">
        <f t="shared" si="977"/>
        <v>#DIV/0!</v>
      </c>
      <c r="HF319" s="2" t="e">
        <f t="shared" si="978"/>
        <v>#DIV/0!</v>
      </c>
      <c r="HG319" s="2" t="e">
        <f t="shared" si="979"/>
        <v>#DIV/0!</v>
      </c>
      <c r="HH319" s="2" t="e">
        <f t="shared" si="980"/>
        <v>#DIV/0!</v>
      </c>
      <c r="HI319" s="2" t="e">
        <f t="shared" si="981"/>
        <v>#DIV/0!</v>
      </c>
      <c r="HJ319" s="11" t="e">
        <f t="shared" si="982"/>
        <v>#DIV/0!</v>
      </c>
      <c r="HK319" s="60" t="e">
        <f t="shared" si="983"/>
        <v>#DIV/0!</v>
      </c>
      <c r="HL319" s="57"/>
      <c r="HM319" s="57" t="e">
        <f t="shared" si="984"/>
        <v>#DIV/0!</v>
      </c>
      <c r="HN319" s="57" t="e">
        <f t="shared" si="985"/>
        <v>#DIV/0!</v>
      </c>
      <c r="HO319" s="57" t="e">
        <f t="shared" si="986"/>
        <v>#DIV/0!</v>
      </c>
      <c r="HP319" s="57" t="e">
        <f t="shared" si="987"/>
        <v>#DIV/0!</v>
      </c>
      <c r="HQ319" s="57" t="e">
        <f t="shared" si="988"/>
        <v>#DIV/0!</v>
      </c>
      <c r="HR319" s="57"/>
      <c r="HS319" s="57" t="e">
        <f t="shared" si="989"/>
        <v>#DIV/0!</v>
      </c>
      <c r="HT319" s="57" t="e">
        <f t="shared" si="990"/>
        <v>#DIV/0!</v>
      </c>
      <c r="HU319" s="57" t="e">
        <f t="shared" si="991"/>
        <v>#DIV/0!</v>
      </c>
      <c r="HV319" s="57" t="e">
        <f t="shared" si="992"/>
        <v>#DIV/0!</v>
      </c>
      <c r="HW319" s="57" t="e">
        <f t="shared" si="993"/>
        <v>#DIV/0!</v>
      </c>
      <c r="HX319" s="57"/>
      <c r="HY319" s="57" t="e">
        <f t="shared" si="994"/>
        <v>#DIV/0!</v>
      </c>
      <c r="HZ319" s="57" t="e">
        <f t="shared" si="995"/>
        <v>#DIV/0!</v>
      </c>
      <c r="IA319" s="57"/>
      <c r="IB319" s="61">
        <f t="shared" si="996"/>
        <v>0</v>
      </c>
      <c r="IC319" s="57" t="str">
        <f t="shared" si="997"/>
        <v/>
      </c>
      <c r="ID319" s="42"/>
      <c r="IE319" s="2" t="str">
        <f t="shared" si="998"/>
        <v/>
      </c>
      <c r="IF319" s="60" t="e">
        <f t="shared" si="999"/>
        <v>#DIV/0!</v>
      </c>
      <c r="IG319" s="60" t="str">
        <f t="shared" si="1000"/>
        <v/>
      </c>
      <c r="IH319" s="60" t="str">
        <f t="shared" si="1001"/>
        <v>zinco-</v>
      </c>
      <c r="II319" s="60" t="str">
        <f t="shared" si="1002"/>
        <v>mangano-</v>
      </c>
      <c r="IJ319" s="60" t="e">
        <f t="shared" si="1003"/>
        <v>#DIV/0!</v>
      </c>
      <c r="IK319" s="60" t="e">
        <f t="shared" si="1004"/>
        <v>#DIV/0!</v>
      </c>
      <c r="IL319" s="60" t="e">
        <f t="shared" si="1005"/>
        <v>#DIV/0!</v>
      </c>
      <c r="IM319" s="60" t="e">
        <f t="shared" si="1006"/>
        <v>#DIV/0!</v>
      </c>
      <c r="IN319" s="60" t="str">
        <f t="shared" si="1007"/>
        <v/>
      </c>
      <c r="IO319" s="60" t="str">
        <f t="shared" si="1008"/>
        <v/>
      </c>
      <c r="IP319" s="57"/>
      <c r="IQ319" s="57" t="str">
        <f t="shared" si="1009"/>
        <v>ERROR!!</v>
      </c>
    </row>
    <row r="320" spans="24:251">
      <c r="X320" s="29">
        <f t="shared" si="865"/>
        <v>0</v>
      </c>
      <c r="Y320" s="29">
        <f t="shared" si="866"/>
        <v>0</v>
      </c>
      <c r="Z320" s="29" t="e">
        <f t="shared" si="867"/>
        <v>#DIV/0!</v>
      </c>
      <c r="AA320" s="29" t="e">
        <f t="shared" si="868"/>
        <v>#DIV/0!</v>
      </c>
      <c r="AB320" s="29" t="e">
        <f t="shared" si="869"/>
        <v>#DIV/0!</v>
      </c>
      <c r="AC320" s="29" t="e">
        <f t="shared" si="870"/>
        <v>#DIV/0!</v>
      </c>
      <c r="AF320" s="23">
        <v>60.084299999999999</v>
      </c>
      <c r="AG320" s="23">
        <v>79.878799999999998</v>
      </c>
      <c r="AH320" s="23">
        <v>101.96120000000001</v>
      </c>
      <c r="AI320" s="23">
        <v>151.99039999999999</v>
      </c>
      <c r="AJ320" s="23">
        <v>159.69</v>
      </c>
      <c r="AK320" s="23">
        <v>71.846400000000003</v>
      </c>
      <c r="AL320" s="23">
        <v>70.9375</v>
      </c>
      <c r="AM320" s="23">
        <v>40.304400000000001</v>
      </c>
      <c r="AN320" s="23">
        <v>56.077399999999997</v>
      </c>
      <c r="AO320" s="23">
        <v>61.978999999999999</v>
      </c>
      <c r="AP320" s="23">
        <v>94.195999999999998</v>
      </c>
      <c r="AQ320" s="23">
        <v>18.998000000000001</v>
      </c>
      <c r="AR320" s="23">
        <v>35.450000000000003</v>
      </c>
      <c r="AS320" s="23">
        <v>29.88</v>
      </c>
      <c r="AT320" s="23">
        <v>74.691999999999993</v>
      </c>
      <c r="AU320" s="23">
        <v>81.39</v>
      </c>
      <c r="AX320" s="54">
        <f t="shared" si="871"/>
        <v>0</v>
      </c>
      <c r="AY320" s="54">
        <f t="shared" si="872"/>
        <v>0</v>
      </c>
      <c r="AZ320" s="54">
        <f t="shared" si="873"/>
        <v>0</v>
      </c>
      <c r="BA320" s="54">
        <f t="shared" si="874"/>
        <v>0</v>
      </c>
      <c r="BB320" s="54">
        <f t="shared" si="875"/>
        <v>0</v>
      </c>
      <c r="BC320" s="54">
        <f t="shared" si="876"/>
        <v>0</v>
      </c>
      <c r="BD320" s="54">
        <f t="shared" si="877"/>
        <v>0</v>
      </c>
      <c r="BE320" s="54">
        <f t="shared" si="878"/>
        <v>0</v>
      </c>
      <c r="BF320" s="54">
        <f t="shared" si="879"/>
        <v>0</v>
      </c>
      <c r="BG320" s="54">
        <f t="shared" si="880"/>
        <v>0</v>
      </c>
      <c r="BH320" s="54">
        <f t="shared" si="881"/>
        <v>0</v>
      </c>
      <c r="BI320" s="54">
        <f t="shared" si="882"/>
        <v>0</v>
      </c>
      <c r="BJ320" s="54">
        <f t="shared" si="883"/>
        <v>0</v>
      </c>
      <c r="BK320" s="54">
        <f t="shared" si="884"/>
        <v>0</v>
      </c>
      <c r="BL320" s="54">
        <f t="shared" si="885"/>
        <v>0</v>
      </c>
      <c r="BM320" s="42"/>
      <c r="BO320" s="54">
        <f>'Norm-coeff'!$C$2+$AX320*'Norm-coeff'!$D$2+$AY320*'Norm-coeff'!$E$2+$AZ320*'Norm-coeff'!$F$2+$BA320*'Norm-coeff'!$G$2+$BB320*'Norm-coeff'!$H$2+$BC320*'Norm-coeff'!$I$2+$BD320*'Norm-coeff'!$J$2+$BE320*'Norm-coeff'!$K$2+$BF320*'Norm-coeff'!$L$2+$BG320*'Norm-coeff'!$M$2+$BH320*'Norm-coeff'!$N$2+$BI320*'Norm-coeff'!$O$2</f>
        <v>5.4045421474420303</v>
      </c>
      <c r="BP320" s="54">
        <f>'Norm-coeff'!$C$3+$AX320*'Norm-coeff'!$D$3+$AY320*'Norm-coeff'!$E$3+$AZ320*'Norm-coeff'!$F$3+$BA320*'Norm-coeff'!$G$3+$BB320*'Norm-coeff'!$H$3+$BC320*'Norm-coeff'!$I$3+$BD320*'Norm-coeff'!$J$3+$BE320*'Norm-coeff'!$K$3+$BF320*'Norm-coeff'!$L$3+$BG320*'Norm-coeff'!$M$3+$BH320*'Norm-coeff'!$N$3+$BI320*'Norm-coeff'!$O$3</f>
        <v>3.15319116612705</v>
      </c>
      <c r="BQ320" s="54">
        <f>'Norm-coeff'!$C$4+$AX320*'Norm-coeff'!$D$4+$AY320*'Norm-coeff'!$E$4+$AZ320*'Norm-coeff'!$F$4+$BA320*'Norm-coeff'!$G$4+$BB320*'Norm-coeff'!$H$4+$BC320*'Norm-coeff'!$I$4+$BD320*'Norm-coeff'!$J$4+$BE320*'Norm-coeff'!$K$4+$BF320*'Norm-coeff'!$L$4+$BG320*'Norm-coeff'!$M$4+$BH320*'Norm-coeff'!$N$4+$BI320*'Norm-coeff'!$O$4</f>
        <v>1.42115649462768</v>
      </c>
      <c r="BR320" s="54">
        <f>'Norm-coeff'!$C$5+$AX320*'Norm-coeff'!$D$5+$AY320*'Norm-coeff'!$E$5+$AZ320*'Norm-coeff'!$F$5+$BA320*'Norm-coeff'!$G$5+$BB320*'Norm-coeff'!$H$5+$BC320*'Norm-coeff'!$I$5+$BD320*'Norm-coeff'!$J$5+$BE320*'Norm-coeff'!$K$5+$BF320*'Norm-coeff'!$L$5+$BG320*'Norm-coeff'!$M$5+$BH320*'Norm-coeff'!$N$5+$BI320*'Norm-coeff'!$O$5</f>
        <v>1.0553329241296201</v>
      </c>
      <c r="BS320" s="54">
        <f>'Norm-coeff'!$C$6+$AX320*'Norm-coeff'!$D$6+$AY320*'Norm-coeff'!$E$6+$AZ320*'Norm-coeff'!$F$6+$BA320*'Norm-coeff'!$G$6+$BB320*'Norm-coeff'!$H$6+$BC320*'Norm-coeff'!$I$6+$BD320*'Norm-coeff'!$J$6+$BE320*'Norm-coeff'!$K$6+$BF320*'Norm-coeff'!$L$6+$BG320*'Norm-coeff'!$M$6+$BH320*'Norm-coeff'!$N$6+$BI320*'Norm-coeff'!$O$6</f>
        <v>-1.48700885495103E-2</v>
      </c>
      <c r="BT320" s="54">
        <f>'Norm-coeff'!$C$7+$AX320*'Norm-coeff'!$D$7+$AY320*'Norm-coeff'!$E$7+$AZ320*'Norm-coeff'!$F$7+$BA320*'Norm-coeff'!$G$7+$BB320*'Norm-coeff'!$H$7+$BC320*'Norm-coeff'!$I$7+$BD320*'Norm-coeff'!$J$7+$BE320*'Norm-coeff'!$K$7+$BF320*'Norm-coeff'!$L$7+$BG320*'Norm-coeff'!$M$7+$BH320*'Norm-coeff'!$N$7+$BI320*'Norm-coeff'!$O$7</f>
        <v>2.0907583608832998</v>
      </c>
      <c r="BU320" s="54">
        <f>'Norm-coeff'!$C$8+$AX320*'Norm-coeff'!$D$8+$AY320*'Norm-coeff'!$E$8+$AZ320*'Norm-coeff'!$F$8+$BA320*'Norm-coeff'!$G$8+$BB320*'Norm-coeff'!$H$8+$BC320*'Norm-coeff'!$I$8+$BD320*'Norm-coeff'!$J$8+$BE320*'Norm-coeff'!$K$8+$BF320*'Norm-coeff'!$L$8+$BG320*'Norm-coeff'!$M$8+$BH320*'Norm-coeff'!$N$8+$BI320*'Norm-coeff'!$O$8</f>
        <v>0.65894159836244504</v>
      </c>
      <c r="BV320" s="54">
        <f>'Norm-coeff'!$C$9+$AX320*'Norm-coeff'!$D$9+$AY320*'Norm-coeff'!$E$9+$AZ320*'Norm-coeff'!$F$9+$BA320*'Norm-coeff'!$G$9+$BB320*'Norm-coeff'!$H$9+$BC320*'Norm-coeff'!$I$9+$BD320*'Norm-coeff'!$J$9+$BE320*'Norm-coeff'!$K$9+$BF320*'Norm-coeff'!$L$9+$BG320*'Norm-coeff'!$M$9+$BH320*'Norm-coeff'!$N$9+$BI320*'Norm-coeff'!$O$9</f>
        <v>1.48961085014701</v>
      </c>
      <c r="BW320" s="54">
        <f>'Norm-coeff'!$C$10+$AX320*'Norm-coeff'!$D$10+$AY320*'Norm-coeff'!$E$10+$AZ320*'Norm-coeff'!$F$10+$BA320*'Norm-coeff'!$G$10+$BB320*'Norm-coeff'!$H$10+$BC320*'Norm-coeff'!$I$10+$BD320*'Norm-coeff'!$J$10+$BE320*'Norm-coeff'!$K$10+$BF320*'Norm-coeff'!$L$10+$BG320*'Norm-coeff'!$M$10+$BH320*'Norm-coeff'!$N$10+$BI320*'Norm-coeff'!$O$10</f>
        <v>1.42058735749591</v>
      </c>
      <c r="BX320" s="54">
        <f>'Norm-coeff'!$C$11+$AX320*'Norm-coeff'!$D$11+$AY320*'Norm-coeff'!$E$11+$AZ320*'Norm-coeff'!$F$11+$BA320*'Norm-coeff'!$G$11+$BB320*'Norm-coeff'!$H$11+$BC320*'Norm-coeff'!$I$11+$BD320*'Norm-coeff'!$J$11+$BE320*'Norm-coeff'!$K$11+$BF320*'Norm-coeff'!$L$11+$BG320*'Norm-coeff'!$M$11+$BH320*'Norm-coeff'!$N$11+$BI320*'Norm-coeff'!$O$11</f>
        <v>0.221233014421479</v>
      </c>
      <c r="BY320" s="54">
        <f>'Norm-coeff'!$C$12+$AX320*'Norm-coeff'!$D$12+$AY320*'Norm-coeff'!$E$12+$AZ320*'Norm-coeff'!$F$12+$BA320*'Norm-coeff'!$G$12+$BB320*'Norm-coeff'!$H$12+$BC320*'Norm-coeff'!$I$12+$BD320*'Norm-coeff'!$J$12+$BE320*'Norm-coeff'!$K$12+$BF320*'Norm-coeff'!$L$12+$BG320*'Norm-coeff'!$M$12+$BH320*'Norm-coeff'!$N$12+$BI320*'Norm-coeff'!$O$12</f>
        <v>0.283527502056037</v>
      </c>
      <c r="BZ320" s="54">
        <f>'Norm-coeff'!$C$13+$AX320*'Norm-coeff'!$D$13+$AY320*'Norm-coeff'!$E$13+$AZ320*'Norm-coeff'!$F$13+$BA320*'Norm-coeff'!$G$13+$BB320*'Norm-coeff'!$H$13+$BC320*'Norm-coeff'!$I$13+$BD320*'Norm-coeff'!$J$13+$BE320*'Norm-coeff'!$K$13+$BF320*'Norm-coeff'!$L$13+$BG320*'Norm-coeff'!$M$13+$BH320*'Norm-coeff'!$N$13+$BI320*'Norm-coeff'!$O$13</f>
        <v>-4.1864930554451202E-2</v>
      </c>
      <c r="CA320" s="54">
        <f>'Norm-coeff'!$C$14+$AX320*'Norm-coeff'!$D$14+$AY320*'Norm-coeff'!$E$14+$AZ320*'Norm-coeff'!$F$14+$BA320*'Norm-coeff'!$G$14+$BB320*'Norm-coeff'!$H$14+$BC320*'Norm-coeff'!$I$14+$BD320*'Norm-coeff'!$J$14+$BE320*'Norm-coeff'!$K$14+$BF320*'Norm-coeff'!$L$14+$BG320*'Norm-coeff'!$M$14+$BH320*'Norm-coeff'!$N$14+$BI320*'Norm-coeff'!$O$14</f>
        <v>4.2526983164477103</v>
      </c>
      <c r="CC320" s="54">
        <f t="shared" si="1010"/>
        <v>0</v>
      </c>
      <c r="CG320" s="54">
        <f t="shared" si="886"/>
        <v>0</v>
      </c>
      <c r="CH320" s="54">
        <f t="shared" si="864"/>
        <v>0</v>
      </c>
      <c r="CI320" s="54">
        <f t="shared" si="887"/>
        <v>0</v>
      </c>
      <c r="CJ320" s="56">
        <f t="shared" si="888"/>
        <v>0</v>
      </c>
      <c r="CK320" s="54">
        <f t="shared" si="889"/>
        <v>0</v>
      </c>
      <c r="CL320" s="54">
        <f t="shared" si="890"/>
        <v>0</v>
      </c>
      <c r="CM320" s="54">
        <f t="shared" si="891"/>
        <v>0</v>
      </c>
      <c r="CN320" s="54">
        <f t="shared" si="892"/>
        <v>0</v>
      </c>
      <c r="CO320" s="54">
        <f t="shared" si="893"/>
        <v>0</v>
      </c>
      <c r="CP320" s="54">
        <f t="shared" si="894"/>
        <v>0</v>
      </c>
      <c r="CQ320" s="54">
        <f t="shared" si="895"/>
        <v>0</v>
      </c>
      <c r="CR320" s="54">
        <f t="shared" si="896"/>
        <v>0</v>
      </c>
      <c r="CS320" s="54">
        <f t="shared" si="897"/>
        <v>0</v>
      </c>
      <c r="CU320" s="54">
        <f t="shared" si="898"/>
        <v>0</v>
      </c>
      <c r="CV320" s="54">
        <f t="shared" si="899"/>
        <v>0</v>
      </c>
      <c r="CW320" s="54">
        <f t="shared" si="900"/>
        <v>0</v>
      </c>
      <c r="CX320" s="54">
        <f t="shared" si="901"/>
        <v>0</v>
      </c>
      <c r="CZ320" s="54">
        <f t="shared" si="902"/>
        <v>0</v>
      </c>
      <c r="DA320" s="54">
        <f t="shared" si="903"/>
        <v>0</v>
      </c>
      <c r="DB320" s="54">
        <f t="shared" si="904"/>
        <v>0</v>
      </c>
      <c r="DC320" s="54">
        <f t="shared" si="905"/>
        <v>0</v>
      </c>
      <c r="DD320" s="54">
        <f t="shared" si="906"/>
        <v>0</v>
      </c>
      <c r="DE320" s="54">
        <f t="shared" si="907"/>
        <v>0</v>
      </c>
      <c r="DF320" s="54">
        <f t="shared" si="908"/>
        <v>0</v>
      </c>
      <c r="DG320" s="54">
        <f t="shared" si="909"/>
        <v>2</v>
      </c>
      <c r="DH320" s="71">
        <f t="shared" si="910"/>
        <v>0</v>
      </c>
      <c r="DI320" s="71">
        <f t="shared" si="911"/>
        <v>0</v>
      </c>
      <c r="DJ320" s="54">
        <f t="shared" si="912"/>
        <v>0</v>
      </c>
      <c r="DK320" s="54">
        <f t="shared" si="913"/>
        <v>2</v>
      </c>
      <c r="DL320" s="4">
        <f t="shared" si="838"/>
        <v>0</v>
      </c>
      <c r="DM320" s="3">
        <f t="shared" si="914"/>
        <v>0</v>
      </c>
      <c r="DN320" s="3">
        <f t="shared" si="915"/>
        <v>0</v>
      </c>
      <c r="DO320" s="4" t="e">
        <f t="shared" si="916"/>
        <v>#DIV/0!</v>
      </c>
      <c r="DP320" s="57"/>
      <c r="DQ320" s="57"/>
      <c r="DR320" s="56">
        <f t="shared" si="839"/>
        <v>2</v>
      </c>
      <c r="DS320" s="56">
        <f t="shared" si="840"/>
        <v>0</v>
      </c>
      <c r="DT320" s="38">
        <f t="shared" si="841"/>
        <v>0</v>
      </c>
      <c r="DU320" s="38">
        <f t="shared" si="917"/>
        <v>2</v>
      </c>
      <c r="DV320" s="38">
        <f t="shared" si="842"/>
        <v>0</v>
      </c>
      <c r="DW320" s="39">
        <f t="shared" si="843"/>
        <v>0</v>
      </c>
      <c r="DX320" s="39">
        <f t="shared" si="844"/>
        <v>0</v>
      </c>
      <c r="DY320" s="39">
        <f t="shared" si="845"/>
        <v>0</v>
      </c>
      <c r="DZ320" s="39">
        <f t="shared" si="846"/>
        <v>0</v>
      </c>
      <c r="EA320" s="39">
        <f t="shared" si="847"/>
        <v>0</v>
      </c>
      <c r="EB320" s="37" t="e">
        <f t="shared" si="918"/>
        <v>#DIV/0!</v>
      </c>
      <c r="EC320" s="37" t="e">
        <f t="shared" si="919"/>
        <v>#DIV/0!</v>
      </c>
      <c r="ED320" s="37" t="e">
        <f t="shared" si="920"/>
        <v>#DIV/0!</v>
      </c>
      <c r="EE320" s="37" t="e">
        <f t="shared" si="921"/>
        <v>#DIV/0!</v>
      </c>
      <c r="EF320" s="39" t="e">
        <f t="shared" si="922"/>
        <v>#DIV/0!</v>
      </c>
      <c r="EG320" s="37" t="e">
        <f t="shared" si="923"/>
        <v>#DIV/0!</v>
      </c>
      <c r="EH320" s="37" t="e">
        <f t="shared" si="924"/>
        <v>#DIV/0!</v>
      </c>
      <c r="EI320" s="11" t="b">
        <f t="shared" si="925"/>
        <v>1</v>
      </c>
      <c r="EJ320" s="11" t="b">
        <f t="shared" si="926"/>
        <v>0</v>
      </c>
      <c r="EK320" s="39" t="e">
        <f t="shared" si="927"/>
        <v>#DIV/0!</v>
      </c>
      <c r="EL320" s="39" t="e">
        <f t="shared" si="928"/>
        <v>#DIV/0!</v>
      </c>
      <c r="EM320" s="39" t="e">
        <f t="shared" si="929"/>
        <v>#DIV/0!</v>
      </c>
      <c r="EN320" s="39" t="e">
        <f t="shared" si="930"/>
        <v>#DIV/0!</v>
      </c>
      <c r="EO320" s="39" t="e">
        <f t="shared" si="931"/>
        <v>#DIV/0!</v>
      </c>
      <c r="EP320" s="39" t="e">
        <f t="shared" si="932"/>
        <v>#DIV/0!</v>
      </c>
      <c r="EQ320" s="39" t="e">
        <f t="shared" si="933"/>
        <v>#DIV/0!</v>
      </c>
      <c r="ER320" s="39" t="e">
        <f t="shared" si="934"/>
        <v>#DIV/0!</v>
      </c>
      <c r="ES320" s="58" t="str">
        <f t="shared" si="935"/>
        <v>(OH,F,Cl)-dominate amphibole</v>
      </c>
      <c r="ET320" s="58" t="e">
        <f t="shared" si="936"/>
        <v>#N/A</v>
      </c>
      <c r="EU320" s="56">
        <f t="shared" si="848"/>
        <v>0</v>
      </c>
      <c r="EV320" s="56">
        <f t="shared" si="849"/>
        <v>0</v>
      </c>
      <c r="EW320" s="56">
        <f t="shared" si="850"/>
        <v>0</v>
      </c>
      <c r="EX320" s="56">
        <f t="shared" si="851"/>
        <v>0</v>
      </c>
      <c r="EY320" s="56">
        <f t="shared" si="852"/>
        <v>0</v>
      </c>
      <c r="EZ320" s="56">
        <f t="shared" si="853"/>
        <v>0</v>
      </c>
      <c r="FA320" s="39">
        <f t="shared" si="854"/>
        <v>0</v>
      </c>
      <c r="FB320" s="39">
        <f t="shared" si="855"/>
        <v>0</v>
      </c>
      <c r="FC320" s="54">
        <f t="shared" si="856"/>
        <v>0</v>
      </c>
      <c r="FD320" s="54">
        <f t="shared" si="857"/>
        <v>0</v>
      </c>
      <c r="FE320" s="39">
        <f t="shared" si="858"/>
        <v>0</v>
      </c>
      <c r="FF320" s="54">
        <f t="shared" si="859"/>
        <v>0</v>
      </c>
      <c r="FG320" s="39">
        <f t="shared" si="860"/>
        <v>0</v>
      </c>
      <c r="FH320" s="39">
        <f t="shared" si="937"/>
        <v>0</v>
      </c>
      <c r="FI320" s="39">
        <f t="shared" si="938"/>
        <v>0</v>
      </c>
      <c r="FJ320" s="39">
        <f t="shared" si="939"/>
        <v>0</v>
      </c>
      <c r="FK320" s="39" t="e">
        <f t="shared" si="940"/>
        <v>#DIV/0!</v>
      </c>
      <c r="FL320" s="39" t="e">
        <f t="shared" si="941"/>
        <v>#DIV/0!</v>
      </c>
      <c r="FM320" s="39" t="e">
        <f t="shared" si="942"/>
        <v>#DIV/0!</v>
      </c>
      <c r="FN320" s="39">
        <f t="shared" si="943"/>
        <v>1</v>
      </c>
      <c r="FO320" s="39">
        <f t="shared" si="861"/>
        <v>0</v>
      </c>
      <c r="FP320" s="39">
        <f t="shared" si="862"/>
        <v>0</v>
      </c>
      <c r="FQ320" s="39">
        <f t="shared" si="863"/>
        <v>0</v>
      </c>
      <c r="FR320" s="39">
        <f t="shared" si="944"/>
        <v>0</v>
      </c>
      <c r="FS320" s="39">
        <f t="shared" si="945"/>
        <v>0</v>
      </c>
      <c r="FU320" s="39" t="e">
        <f t="shared" si="946"/>
        <v>#DIV/0!</v>
      </c>
      <c r="FV320" s="39" t="e">
        <f t="shared" si="947"/>
        <v>#DIV/0!</v>
      </c>
      <c r="FW320" s="39" t="e">
        <f t="shared" si="948"/>
        <v>#DIV/0!</v>
      </c>
      <c r="FY320" s="39" t="e">
        <f t="shared" si="949"/>
        <v>#DIV/0!</v>
      </c>
      <c r="FZ320" s="39" t="e">
        <f t="shared" si="950"/>
        <v>#DIV/0!</v>
      </c>
      <c r="GA320" s="39" t="e">
        <f t="shared" si="951"/>
        <v>#DIV/0!</v>
      </c>
      <c r="GB320" s="39" t="e">
        <f t="shared" si="952"/>
        <v>#DIV/0!</v>
      </c>
      <c r="GC320" s="39" t="e">
        <f t="shared" si="953"/>
        <v>#DIV/0!</v>
      </c>
      <c r="GD320" s="39" t="e">
        <f t="shared" si="954"/>
        <v>#DIV/0!</v>
      </c>
      <c r="GE320" s="39" t="e">
        <f t="shared" si="955"/>
        <v>#DIV/0!</v>
      </c>
      <c r="GF320" s="39" t="e">
        <f t="shared" si="956"/>
        <v>#DIV/0!</v>
      </c>
      <c r="GG320" s="39" t="e">
        <f t="shared" si="957"/>
        <v>#DIV/0!</v>
      </c>
      <c r="GH320" s="39" t="e">
        <f t="shared" si="958"/>
        <v>#DIV/0!</v>
      </c>
      <c r="GI320" s="39"/>
      <c r="GJ320" s="39" t="e">
        <f t="shared" si="959"/>
        <v>#DIV/0!</v>
      </c>
      <c r="GK320" s="39" t="e">
        <f t="shared" si="960"/>
        <v>#DIV/0!</v>
      </c>
      <c r="GL320" s="39" t="e">
        <f t="shared" si="961"/>
        <v>#DIV/0!</v>
      </c>
      <c r="GM320" s="39" t="e">
        <f t="shared" si="962"/>
        <v>#DIV/0!</v>
      </c>
      <c r="GN320" s="39" t="e">
        <f t="shared" si="963"/>
        <v>#DIV/0!</v>
      </c>
      <c r="GO320" s="57"/>
      <c r="GP320" s="57" t="e">
        <f t="shared" si="964"/>
        <v>#DIV/0!</v>
      </c>
      <c r="GQ320" s="59" t="e">
        <f t="shared" si="965"/>
        <v>#DIV/0!</v>
      </c>
      <c r="GR320" s="41" t="e">
        <f t="shared" si="966"/>
        <v>#DIV/0!</v>
      </c>
      <c r="GS320" s="57" t="e">
        <f t="shared" si="967"/>
        <v>#DIV/0!</v>
      </c>
      <c r="GT320" s="57" t="e">
        <f t="shared" si="968"/>
        <v>#DIV/0!</v>
      </c>
      <c r="GU320" s="57" t="e">
        <f t="shared" si="969"/>
        <v>#DIV/0!</v>
      </c>
      <c r="GV320" s="57"/>
      <c r="GW320" s="42" t="e">
        <f t="shared" si="970"/>
        <v>#DIV/0!</v>
      </c>
      <c r="GX320" s="42" t="e">
        <f t="shared" si="971"/>
        <v>#DIV/0!</v>
      </c>
      <c r="GY320" s="42" t="e">
        <f t="shared" si="972"/>
        <v>#DIV/0!</v>
      </c>
      <c r="GZ320" s="57"/>
      <c r="HA320" s="2" t="e">
        <f t="shared" si="973"/>
        <v>#DIV/0!</v>
      </c>
      <c r="HB320" s="2" t="e">
        <f t="shared" si="974"/>
        <v>#DIV/0!</v>
      </c>
      <c r="HC320" s="2" t="e">
        <f t="shared" si="975"/>
        <v>#DIV/0!</v>
      </c>
      <c r="HD320" s="2" t="e">
        <f t="shared" si="976"/>
        <v>#DIV/0!</v>
      </c>
      <c r="HE320" s="2" t="e">
        <f t="shared" si="977"/>
        <v>#DIV/0!</v>
      </c>
      <c r="HF320" s="2" t="e">
        <f t="shared" si="978"/>
        <v>#DIV/0!</v>
      </c>
      <c r="HG320" s="2" t="e">
        <f t="shared" si="979"/>
        <v>#DIV/0!</v>
      </c>
      <c r="HH320" s="2" t="e">
        <f t="shared" si="980"/>
        <v>#DIV/0!</v>
      </c>
      <c r="HI320" s="2" t="e">
        <f t="shared" si="981"/>
        <v>#DIV/0!</v>
      </c>
      <c r="HJ320" s="11" t="e">
        <f t="shared" si="982"/>
        <v>#DIV/0!</v>
      </c>
      <c r="HK320" s="60" t="e">
        <f t="shared" si="983"/>
        <v>#DIV/0!</v>
      </c>
      <c r="HL320" s="57"/>
      <c r="HM320" s="57" t="e">
        <f t="shared" si="984"/>
        <v>#DIV/0!</v>
      </c>
      <c r="HN320" s="57" t="e">
        <f t="shared" si="985"/>
        <v>#DIV/0!</v>
      </c>
      <c r="HO320" s="57" t="e">
        <f t="shared" si="986"/>
        <v>#DIV/0!</v>
      </c>
      <c r="HP320" s="57" t="e">
        <f t="shared" si="987"/>
        <v>#DIV/0!</v>
      </c>
      <c r="HQ320" s="57" t="e">
        <f t="shared" si="988"/>
        <v>#DIV/0!</v>
      </c>
      <c r="HR320" s="57"/>
      <c r="HS320" s="57" t="e">
        <f t="shared" si="989"/>
        <v>#DIV/0!</v>
      </c>
      <c r="HT320" s="57" t="e">
        <f t="shared" si="990"/>
        <v>#DIV/0!</v>
      </c>
      <c r="HU320" s="57" t="e">
        <f t="shared" si="991"/>
        <v>#DIV/0!</v>
      </c>
      <c r="HV320" s="57" t="e">
        <f t="shared" si="992"/>
        <v>#DIV/0!</v>
      </c>
      <c r="HW320" s="57" t="e">
        <f t="shared" si="993"/>
        <v>#DIV/0!</v>
      </c>
      <c r="HX320" s="57"/>
      <c r="HY320" s="57" t="e">
        <f t="shared" si="994"/>
        <v>#DIV/0!</v>
      </c>
      <c r="HZ320" s="57" t="e">
        <f t="shared" si="995"/>
        <v>#DIV/0!</v>
      </c>
      <c r="IA320" s="57"/>
      <c r="IB320" s="61">
        <f t="shared" si="996"/>
        <v>0</v>
      </c>
      <c r="IC320" s="57" t="str">
        <f t="shared" si="997"/>
        <v/>
      </c>
      <c r="ID320" s="42"/>
      <c r="IE320" s="2" t="str">
        <f t="shared" si="998"/>
        <v/>
      </c>
      <c r="IF320" s="60" t="e">
        <f t="shared" si="999"/>
        <v>#DIV/0!</v>
      </c>
      <c r="IG320" s="60" t="str">
        <f t="shared" si="1000"/>
        <v/>
      </c>
      <c r="IH320" s="60" t="str">
        <f t="shared" si="1001"/>
        <v>zinco-</v>
      </c>
      <c r="II320" s="60" t="str">
        <f t="shared" si="1002"/>
        <v>mangano-</v>
      </c>
      <c r="IJ320" s="60" t="e">
        <f t="shared" si="1003"/>
        <v>#DIV/0!</v>
      </c>
      <c r="IK320" s="60" t="e">
        <f t="shared" si="1004"/>
        <v>#DIV/0!</v>
      </c>
      <c r="IL320" s="60" t="e">
        <f t="shared" si="1005"/>
        <v>#DIV/0!</v>
      </c>
      <c r="IM320" s="60" t="e">
        <f t="shared" si="1006"/>
        <v>#DIV/0!</v>
      </c>
      <c r="IN320" s="60" t="str">
        <f t="shared" si="1007"/>
        <v/>
      </c>
      <c r="IO320" s="60" t="str">
        <f t="shared" si="1008"/>
        <v/>
      </c>
      <c r="IP320" s="57"/>
      <c r="IQ320" s="57" t="str">
        <f t="shared" si="1009"/>
        <v>ERROR!!</v>
      </c>
    </row>
    <row r="321" spans="24:251">
      <c r="X321" s="29">
        <f t="shared" si="865"/>
        <v>0</v>
      </c>
      <c r="Y321" s="29">
        <f t="shared" si="866"/>
        <v>0</v>
      </c>
      <c r="Z321" s="29" t="e">
        <f t="shared" si="867"/>
        <v>#DIV/0!</v>
      </c>
      <c r="AA321" s="29" t="e">
        <f t="shared" si="868"/>
        <v>#DIV/0!</v>
      </c>
      <c r="AB321" s="29" t="e">
        <f t="shared" si="869"/>
        <v>#DIV/0!</v>
      </c>
      <c r="AC321" s="29" t="e">
        <f t="shared" si="870"/>
        <v>#DIV/0!</v>
      </c>
      <c r="AF321" s="23">
        <v>60.084299999999999</v>
      </c>
      <c r="AG321" s="23">
        <v>79.878799999999998</v>
      </c>
      <c r="AH321" s="23">
        <v>101.96120000000001</v>
      </c>
      <c r="AI321" s="23">
        <v>151.99039999999999</v>
      </c>
      <c r="AJ321" s="23">
        <v>159.69</v>
      </c>
      <c r="AK321" s="23">
        <v>71.846400000000003</v>
      </c>
      <c r="AL321" s="23">
        <v>70.9375</v>
      </c>
      <c r="AM321" s="23">
        <v>40.304400000000001</v>
      </c>
      <c r="AN321" s="23">
        <v>56.077399999999997</v>
      </c>
      <c r="AO321" s="23">
        <v>61.978999999999999</v>
      </c>
      <c r="AP321" s="23">
        <v>94.195999999999998</v>
      </c>
      <c r="AQ321" s="23">
        <v>18.998000000000001</v>
      </c>
      <c r="AR321" s="23">
        <v>35.450000000000003</v>
      </c>
      <c r="AS321" s="23">
        <v>29.88</v>
      </c>
      <c r="AT321" s="23">
        <v>74.691999999999993</v>
      </c>
      <c r="AU321" s="23">
        <v>81.39</v>
      </c>
      <c r="AX321" s="54">
        <f t="shared" si="871"/>
        <v>0</v>
      </c>
      <c r="AY321" s="54">
        <f t="shared" si="872"/>
        <v>0</v>
      </c>
      <c r="AZ321" s="54">
        <f t="shared" si="873"/>
        <v>0</v>
      </c>
      <c r="BA321" s="54">
        <f t="shared" si="874"/>
        <v>0</v>
      </c>
      <c r="BB321" s="54">
        <f t="shared" si="875"/>
        <v>0</v>
      </c>
      <c r="BC321" s="54">
        <f t="shared" si="876"/>
        <v>0</v>
      </c>
      <c r="BD321" s="54">
        <f t="shared" si="877"/>
        <v>0</v>
      </c>
      <c r="BE321" s="54">
        <f t="shared" si="878"/>
        <v>0</v>
      </c>
      <c r="BF321" s="54">
        <f t="shared" si="879"/>
        <v>0</v>
      </c>
      <c r="BG321" s="54">
        <f t="shared" si="880"/>
        <v>0</v>
      </c>
      <c r="BH321" s="54">
        <f t="shared" si="881"/>
        <v>0</v>
      </c>
      <c r="BI321" s="54">
        <f t="shared" si="882"/>
        <v>0</v>
      </c>
      <c r="BJ321" s="54">
        <f t="shared" si="883"/>
        <v>0</v>
      </c>
      <c r="BK321" s="54">
        <f t="shared" si="884"/>
        <v>0</v>
      </c>
      <c r="BL321" s="54">
        <f t="shared" si="885"/>
        <v>0</v>
      </c>
      <c r="BM321" s="42"/>
      <c r="BO321" s="54">
        <f>'Norm-coeff'!$C$2+$AX321*'Norm-coeff'!$D$2+$AY321*'Norm-coeff'!$E$2+$AZ321*'Norm-coeff'!$F$2+$BA321*'Norm-coeff'!$G$2+$BB321*'Norm-coeff'!$H$2+$BC321*'Norm-coeff'!$I$2+$BD321*'Norm-coeff'!$J$2+$BE321*'Norm-coeff'!$K$2+$BF321*'Norm-coeff'!$L$2+$BG321*'Norm-coeff'!$M$2+$BH321*'Norm-coeff'!$N$2+$BI321*'Norm-coeff'!$O$2</f>
        <v>5.4045421474420303</v>
      </c>
      <c r="BP321" s="54">
        <f>'Norm-coeff'!$C$3+$AX321*'Norm-coeff'!$D$3+$AY321*'Norm-coeff'!$E$3+$AZ321*'Norm-coeff'!$F$3+$BA321*'Norm-coeff'!$G$3+$BB321*'Norm-coeff'!$H$3+$BC321*'Norm-coeff'!$I$3+$BD321*'Norm-coeff'!$J$3+$BE321*'Norm-coeff'!$K$3+$BF321*'Norm-coeff'!$L$3+$BG321*'Norm-coeff'!$M$3+$BH321*'Norm-coeff'!$N$3+$BI321*'Norm-coeff'!$O$3</f>
        <v>3.15319116612705</v>
      </c>
      <c r="BQ321" s="54">
        <f>'Norm-coeff'!$C$4+$AX321*'Norm-coeff'!$D$4+$AY321*'Norm-coeff'!$E$4+$AZ321*'Norm-coeff'!$F$4+$BA321*'Norm-coeff'!$G$4+$BB321*'Norm-coeff'!$H$4+$BC321*'Norm-coeff'!$I$4+$BD321*'Norm-coeff'!$J$4+$BE321*'Norm-coeff'!$K$4+$BF321*'Norm-coeff'!$L$4+$BG321*'Norm-coeff'!$M$4+$BH321*'Norm-coeff'!$N$4+$BI321*'Norm-coeff'!$O$4</f>
        <v>1.42115649462768</v>
      </c>
      <c r="BR321" s="54">
        <f>'Norm-coeff'!$C$5+$AX321*'Norm-coeff'!$D$5+$AY321*'Norm-coeff'!$E$5+$AZ321*'Norm-coeff'!$F$5+$BA321*'Norm-coeff'!$G$5+$BB321*'Norm-coeff'!$H$5+$BC321*'Norm-coeff'!$I$5+$BD321*'Norm-coeff'!$J$5+$BE321*'Norm-coeff'!$K$5+$BF321*'Norm-coeff'!$L$5+$BG321*'Norm-coeff'!$M$5+$BH321*'Norm-coeff'!$N$5+$BI321*'Norm-coeff'!$O$5</f>
        <v>1.0553329241296201</v>
      </c>
      <c r="BS321" s="54">
        <f>'Norm-coeff'!$C$6+$AX321*'Norm-coeff'!$D$6+$AY321*'Norm-coeff'!$E$6+$AZ321*'Norm-coeff'!$F$6+$BA321*'Norm-coeff'!$G$6+$BB321*'Norm-coeff'!$H$6+$BC321*'Norm-coeff'!$I$6+$BD321*'Norm-coeff'!$J$6+$BE321*'Norm-coeff'!$K$6+$BF321*'Norm-coeff'!$L$6+$BG321*'Norm-coeff'!$M$6+$BH321*'Norm-coeff'!$N$6+$BI321*'Norm-coeff'!$O$6</f>
        <v>-1.48700885495103E-2</v>
      </c>
      <c r="BT321" s="54">
        <f>'Norm-coeff'!$C$7+$AX321*'Norm-coeff'!$D$7+$AY321*'Norm-coeff'!$E$7+$AZ321*'Norm-coeff'!$F$7+$BA321*'Norm-coeff'!$G$7+$BB321*'Norm-coeff'!$H$7+$BC321*'Norm-coeff'!$I$7+$BD321*'Norm-coeff'!$J$7+$BE321*'Norm-coeff'!$K$7+$BF321*'Norm-coeff'!$L$7+$BG321*'Norm-coeff'!$M$7+$BH321*'Norm-coeff'!$N$7+$BI321*'Norm-coeff'!$O$7</f>
        <v>2.0907583608832998</v>
      </c>
      <c r="BU321" s="54">
        <f>'Norm-coeff'!$C$8+$AX321*'Norm-coeff'!$D$8+$AY321*'Norm-coeff'!$E$8+$AZ321*'Norm-coeff'!$F$8+$BA321*'Norm-coeff'!$G$8+$BB321*'Norm-coeff'!$H$8+$BC321*'Norm-coeff'!$I$8+$BD321*'Norm-coeff'!$J$8+$BE321*'Norm-coeff'!$K$8+$BF321*'Norm-coeff'!$L$8+$BG321*'Norm-coeff'!$M$8+$BH321*'Norm-coeff'!$N$8+$BI321*'Norm-coeff'!$O$8</f>
        <v>0.65894159836244504</v>
      </c>
      <c r="BV321" s="54">
        <f>'Norm-coeff'!$C$9+$AX321*'Norm-coeff'!$D$9+$AY321*'Norm-coeff'!$E$9+$AZ321*'Norm-coeff'!$F$9+$BA321*'Norm-coeff'!$G$9+$BB321*'Norm-coeff'!$H$9+$BC321*'Norm-coeff'!$I$9+$BD321*'Norm-coeff'!$J$9+$BE321*'Norm-coeff'!$K$9+$BF321*'Norm-coeff'!$L$9+$BG321*'Norm-coeff'!$M$9+$BH321*'Norm-coeff'!$N$9+$BI321*'Norm-coeff'!$O$9</f>
        <v>1.48961085014701</v>
      </c>
      <c r="BW321" s="54">
        <f>'Norm-coeff'!$C$10+$AX321*'Norm-coeff'!$D$10+$AY321*'Norm-coeff'!$E$10+$AZ321*'Norm-coeff'!$F$10+$BA321*'Norm-coeff'!$G$10+$BB321*'Norm-coeff'!$H$10+$BC321*'Norm-coeff'!$I$10+$BD321*'Norm-coeff'!$J$10+$BE321*'Norm-coeff'!$K$10+$BF321*'Norm-coeff'!$L$10+$BG321*'Norm-coeff'!$M$10+$BH321*'Norm-coeff'!$N$10+$BI321*'Norm-coeff'!$O$10</f>
        <v>1.42058735749591</v>
      </c>
      <c r="BX321" s="54">
        <f>'Norm-coeff'!$C$11+$AX321*'Norm-coeff'!$D$11+$AY321*'Norm-coeff'!$E$11+$AZ321*'Norm-coeff'!$F$11+$BA321*'Norm-coeff'!$G$11+$BB321*'Norm-coeff'!$H$11+$BC321*'Norm-coeff'!$I$11+$BD321*'Norm-coeff'!$J$11+$BE321*'Norm-coeff'!$K$11+$BF321*'Norm-coeff'!$L$11+$BG321*'Norm-coeff'!$M$11+$BH321*'Norm-coeff'!$N$11+$BI321*'Norm-coeff'!$O$11</f>
        <v>0.221233014421479</v>
      </c>
      <c r="BY321" s="54">
        <f>'Norm-coeff'!$C$12+$AX321*'Norm-coeff'!$D$12+$AY321*'Norm-coeff'!$E$12+$AZ321*'Norm-coeff'!$F$12+$BA321*'Norm-coeff'!$G$12+$BB321*'Norm-coeff'!$H$12+$BC321*'Norm-coeff'!$I$12+$BD321*'Norm-coeff'!$J$12+$BE321*'Norm-coeff'!$K$12+$BF321*'Norm-coeff'!$L$12+$BG321*'Norm-coeff'!$M$12+$BH321*'Norm-coeff'!$N$12+$BI321*'Norm-coeff'!$O$12</f>
        <v>0.283527502056037</v>
      </c>
      <c r="BZ321" s="54">
        <f>'Norm-coeff'!$C$13+$AX321*'Norm-coeff'!$D$13+$AY321*'Norm-coeff'!$E$13+$AZ321*'Norm-coeff'!$F$13+$BA321*'Norm-coeff'!$G$13+$BB321*'Norm-coeff'!$H$13+$BC321*'Norm-coeff'!$I$13+$BD321*'Norm-coeff'!$J$13+$BE321*'Norm-coeff'!$K$13+$BF321*'Norm-coeff'!$L$13+$BG321*'Norm-coeff'!$M$13+$BH321*'Norm-coeff'!$N$13+$BI321*'Norm-coeff'!$O$13</f>
        <v>-4.1864930554451202E-2</v>
      </c>
      <c r="CA321" s="54">
        <f>'Norm-coeff'!$C$14+$AX321*'Norm-coeff'!$D$14+$AY321*'Norm-coeff'!$E$14+$AZ321*'Norm-coeff'!$F$14+$BA321*'Norm-coeff'!$G$14+$BB321*'Norm-coeff'!$H$14+$BC321*'Norm-coeff'!$I$14+$BD321*'Norm-coeff'!$J$14+$BE321*'Norm-coeff'!$K$14+$BF321*'Norm-coeff'!$L$14+$BG321*'Norm-coeff'!$M$14+$BH321*'Norm-coeff'!$N$14+$BI321*'Norm-coeff'!$O$14</f>
        <v>4.2526983164477103</v>
      </c>
      <c r="CC321" s="54">
        <f t="shared" si="1010"/>
        <v>0</v>
      </c>
      <c r="CG321" s="54">
        <f t="shared" si="886"/>
        <v>0</v>
      </c>
      <c r="CH321" s="54">
        <f t="shared" si="864"/>
        <v>0</v>
      </c>
      <c r="CI321" s="54">
        <f t="shared" si="887"/>
        <v>0</v>
      </c>
      <c r="CJ321" s="56">
        <f t="shared" si="888"/>
        <v>0</v>
      </c>
      <c r="CK321" s="54">
        <f t="shared" si="889"/>
        <v>0</v>
      </c>
      <c r="CL321" s="54">
        <f t="shared" si="890"/>
        <v>0</v>
      </c>
      <c r="CM321" s="54">
        <f t="shared" si="891"/>
        <v>0</v>
      </c>
      <c r="CN321" s="54">
        <f t="shared" si="892"/>
        <v>0</v>
      </c>
      <c r="CO321" s="54">
        <f t="shared" si="893"/>
        <v>0</v>
      </c>
      <c r="CP321" s="54">
        <f t="shared" si="894"/>
        <v>0</v>
      </c>
      <c r="CQ321" s="54">
        <f t="shared" si="895"/>
        <v>0</v>
      </c>
      <c r="CR321" s="54">
        <f t="shared" si="896"/>
        <v>0</v>
      </c>
      <c r="CS321" s="54">
        <f t="shared" si="897"/>
        <v>0</v>
      </c>
      <c r="CU321" s="54">
        <f t="shared" si="898"/>
        <v>0</v>
      </c>
      <c r="CV321" s="54">
        <f t="shared" si="899"/>
        <v>0</v>
      </c>
      <c r="CW321" s="54">
        <f t="shared" si="900"/>
        <v>0</v>
      </c>
      <c r="CX321" s="54">
        <f t="shared" si="901"/>
        <v>0</v>
      </c>
      <c r="CZ321" s="54">
        <f t="shared" si="902"/>
        <v>0</v>
      </c>
      <c r="DA321" s="54">
        <f t="shared" si="903"/>
        <v>0</v>
      </c>
      <c r="DB321" s="54">
        <f t="shared" si="904"/>
        <v>0</v>
      </c>
      <c r="DC321" s="54">
        <f t="shared" si="905"/>
        <v>0</v>
      </c>
      <c r="DD321" s="54">
        <f t="shared" si="906"/>
        <v>0</v>
      </c>
      <c r="DE321" s="54">
        <f t="shared" si="907"/>
        <v>0</v>
      </c>
      <c r="DF321" s="54">
        <f t="shared" si="908"/>
        <v>0</v>
      </c>
      <c r="DG321" s="54">
        <f t="shared" si="909"/>
        <v>2</v>
      </c>
      <c r="DH321" s="71">
        <f t="shared" si="910"/>
        <v>0</v>
      </c>
      <c r="DI321" s="71">
        <f t="shared" si="911"/>
        <v>0</v>
      </c>
      <c r="DJ321" s="54">
        <f t="shared" si="912"/>
        <v>0</v>
      </c>
      <c r="DK321" s="54">
        <f t="shared" si="913"/>
        <v>2</v>
      </c>
      <c r="DL321" s="4">
        <f t="shared" si="838"/>
        <v>0</v>
      </c>
      <c r="DM321" s="3">
        <f t="shared" si="914"/>
        <v>0</v>
      </c>
      <c r="DN321" s="3">
        <f t="shared" si="915"/>
        <v>0</v>
      </c>
      <c r="DO321" s="4" t="e">
        <f t="shared" si="916"/>
        <v>#DIV/0!</v>
      </c>
      <c r="DP321" s="57"/>
      <c r="DQ321" s="57"/>
      <c r="DR321" s="56">
        <f t="shared" si="839"/>
        <v>2</v>
      </c>
      <c r="DS321" s="56">
        <f t="shared" si="840"/>
        <v>0</v>
      </c>
      <c r="DT321" s="38">
        <f t="shared" si="841"/>
        <v>0</v>
      </c>
      <c r="DU321" s="38">
        <f t="shared" si="917"/>
        <v>2</v>
      </c>
      <c r="DV321" s="38">
        <f t="shared" si="842"/>
        <v>0</v>
      </c>
      <c r="DW321" s="39">
        <f t="shared" si="843"/>
        <v>0</v>
      </c>
      <c r="DX321" s="39">
        <f t="shared" si="844"/>
        <v>0</v>
      </c>
      <c r="DY321" s="39">
        <f t="shared" si="845"/>
        <v>0</v>
      </c>
      <c r="DZ321" s="39">
        <f t="shared" si="846"/>
        <v>0</v>
      </c>
      <c r="EA321" s="39">
        <f t="shared" si="847"/>
        <v>0</v>
      </c>
      <c r="EB321" s="37" t="e">
        <f t="shared" si="918"/>
        <v>#DIV/0!</v>
      </c>
      <c r="EC321" s="37" t="e">
        <f t="shared" si="919"/>
        <v>#DIV/0!</v>
      </c>
      <c r="ED321" s="37" t="e">
        <f t="shared" si="920"/>
        <v>#DIV/0!</v>
      </c>
      <c r="EE321" s="37" t="e">
        <f t="shared" si="921"/>
        <v>#DIV/0!</v>
      </c>
      <c r="EF321" s="39" t="e">
        <f t="shared" si="922"/>
        <v>#DIV/0!</v>
      </c>
      <c r="EG321" s="37" t="e">
        <f t="shared" si="923"/>
        <v>#DIV/0!</v>
      </c>
      <c r="EH321" s="37" t="e">
        <f t="shared" si="924"/>
        <v>#DIV/0!</v>
      </c>
      <c r="EI321" s="11" t="b">
        <f t="shared" si="925"/>
        <v>1</v>
      </c>
      <c r="EJ321" s="11" t="b">
        <f t="shared" si="926"/>
        <v>0</v>
      </c>
      <c r="EK321" s="39" t="e">
        <f t="shared" si="927"/>
        <v>#DIV/0!</v>
      </c>
      <c r="EL321" s="39" t="e">
        <f t="shared" si="928"/>
        <v>#DIV/0!</v>
      </c>
      <c r="EM321" s="39" t="e">
        <f t="shared" si="929"/>
        <v>#DIV/0!</v>
      </c>
      <c r="EN321" s="39" t="e">
        <f t="shared" si="930"/>
        <v>#DIV/0!</v>
      </c>
      <c r="EO321" s="39" t="e">
        <f t="shared" si="931"/>
        <v>#DIV/0!</v>
      </c>
      <c r="EP321" s="39" t="e">
        <f t="shared" si="932"/>
        <v>#DIV/0!</v>
      </c>
      <c r="EQ321" s="39" t="e">
        <f t="shared" si="933"/>
        <v>#DIV/0!</v>
      </c>
      <c r="ER321" s="39" t="e">
        <f t="shared" si="934"/>
        <v>#DIV/0!</v>
      </c>
      <c r="ES321" s="58" t="str">
        <f t="shared" si="935"/>
        <v>(OH,F,Cl)-dominate amphibole</v>
      </c>
      <c r="ET321" s="58" t="e">
        <f t="shared" si="936"/>
        <v>#N/A</v>
      </c>
      <c r="EU321" s="56">
        <f t="shared" si="848"/>
        <v>0</v>
      </c>
      <c r="EV321" s="56">
        <f t="shared" si="849"/>
        <v>0</v>
      </c>
      <c r="EW321" s="56">
        <f t="shared" si="850"/>
        <v>0</v>
      </c>
      <c r="EX321" s="56">
        <f t="shared" si="851"/>
        <v>0</v>
      </c>
      <c r="EY321" s="56">
        <f t="shared" si="852"/>
        <v>0</v>
      </c>
      <c r="EZ321" s="56">
        <f t="shared" si="853"/>
        <v>0</v>
      </c>
      <c r="FA321" s="39">
        <f t="shared" si="854"/>
        <v>0</v>
      </c>
      <c r="FB321" s="39">
        <f t="shared" si="855"/>
        <v>0</v>
      </c>
      <c r="FC321" s="54">
        <f t="shared" si="856"/>
        <v>0</v>
      </c>
      <c r="FD321" s="54">
        <f t="shared" si="857"/>
        <v>0</v>
      </c>
      <c r="FE321" s="39">
        <f t="shared" si="858"/>
        <v>0</v>
      </c>
      <c r="FF321" s="54">
        <f t="shared" si="859"/>
        <v>0</v>
      </c>
      <c r="FG321" s="39">
        <f t="shared" si="860"/>
        <v>0</v>
      </c>
      <c r="FH321" s="39">
        <f t="shared" si="937"/>
        <v>0</v>
      </c>
      <c r="FI321" s="39">
        <f t="shared" si="938"/>
        <v>0</v>
      </c>
      <c r="FJ321" s="39">
        <f t="shared" si="939"/>
        <v>0</v>
      </c>
      <c r="FK321" s="39" t="e">
        <f t="shared" si="940"/>
        <v>#DIV/0!</v>
      </c>
      <c r="FL321" s="39" t="e">
        <f t="shared" si="941"/>
        <v>#DIV/0!</v>
      </c>
      <c r="FM321" s="39" t="e">
        <f t="shared" si="942"/>
        <v>#DIV/0!</v>
      </c>
      <c r="FN321" s="39">
        <f t="shared" si="943"/>
        <v>1</v>
      </c>
      <c r="FO321" s="39">
        <f t="shared" si="861"/>
        <v>0</v>
      </c>
      <c r="FP321" s="39">
        <f t="shared" si="862"/>
        <v>0</v>
      </c>
      <c r="FQ321" s="39">
        <f t="shared" si="863"/>
        <v>0</v>
      </c>
      <c r="FR321" s="39">
        <f t="shared" si="944"/>
        <v>0</v>
      </c>
      <c r="FS321" s="39">
        <f t="shared" si="945"/>
        <v>0</v>
      </c>
      <c r="FU321" s="39" t="e">
        <f t="shared" si="946"/>
        <v>#DIV/0!</v>
      </c>
      <c r="FV321" s="39" t="e">
        <f t="shared" si="947"/>
        <v>#DIV/0!</v>
      </c>
      <c r="FW321" s="39" t="e">
        <f t="shared" si="948"/>
        <v>#DIV/0!</v>
      </c>
      <c r="FY321" s="39" t="e">
        <f t="shared" si="949"/>
        <v>#DIV/0!</v>
      </c>
      <c r="FZ321" s="39" t="e">
        <f t="shared" si="950"/>
        <v>#DIV/0!</v>
      </c>
      <c r="GA321" s="39" t="e">
        <f t="shared" si="951"/>
        <v>#DIV/0!</v>
      </c>
      <c r="GB321" s="39" t="e">
        <f t="shared" si="952"/>
        <v>#DIV/0!</v>
      </c>
      <c r="GC321" s="39" t="e">
        <f t="shared" si="953"/>
        <v>#DIV/0!</v>
      </c>
      <c r="GD321" s="39" t="e">
        <f t="shared" si="954"/>
        <v>#DIV/0!</v>
      </c>
      <c r="GE321" s="39" t="e">
        <f t="shared" si="955"/>
        <v>#DIV/0!</v>
      </c>
      <c r="GF321" s="39" t="e">
        <f t="shared" si="956"/>
        <v>#DIV/0!</v>
      </c>
      <c r="GG321" s="39" t="e">
        <f t="shared" si="957"/>
        <v>#DIV/0!</v>
      </c>
      <c r="GH321" s="39" t="e">
        <f t="shared" si="958"/>
        <v>#DIV/0!</v>
      </c>
      <c r="GI321" s="39"/>
      <c r="GJ321" s="39" t="e">
        <f t="shared" si="959"/>
        <v>#DIV/0!</v>
      </c>
      <c r="GK321" s="39" t="e">
        <f t="shared" si="960"/>
        <v>#DIV/0!</v>
      </c>
      <c r="GL321" s="39" t="e">
        <f t="shared" si="961"/>
        <v>#DIV/0!</v>
      </c>
      <c r="GM321" s="39" t="e">
        <f t="shared" si="962"/>
        <v>#DIV/0!</v>
      </c>
      <c r="GN321" s="39" t="e">
        <f t="shared" si="963"/>
        <v>#DIV/0!</v>
      </c>
      <c r="GO321" s="57"/>
      <c r="GP321" s="57" t="e">
        <f t="shared" si="964"/>
        <v>#DIV/0!</v>
      </c>
      <c r="GQ321" s="59" t="e">
        <f t="shared" si="965"/>
        <v>#DIV/0!</v>
      </c>
      <c r="GR321" s="41" t="e">
        <f t="shared" si="966"/>
        <v>#DIV/0!</v>
      </c>
      <c r="GS321" s="57" t="e">
        <f t="shared" si="967"/>
        <v>#DIV/0!</v>
      </c>
      <c r="GT321" s="57" t="e">
        <f t="shared" si="968"/>
        <v>#DIV/0!</v>
      </c>
      <c r="GU321" s="57" t="e">
        <f t="shared" si="969"/>
        <v>#DIV/0!</v>
      </c>
      <c r="GV321" s="57"/>
      <c r="GW321" s="42" t="e">
        <f t="shared" si="970"/>
        <v>#DIV/0!</v>
      </c>
      <c r="GX321" s="42" t="e">
        <f t="shared" si="971"/>
        <v>#DIV/0!</v>
      </c>
      <c r="GY321" s="42" t="e">
        <f t="shared" si="972"/>
        <v>#DIV/0!</v>
      </c>
      <c r="GZ321" s="57"/>
      <c r="HA321" s="2" t="e">
        <f t="shared" si="973"/>
        <v>#DIV/0!</v>
      </c>
      <c r="HB321" s="2" t="e">
        <f t="shared" si="974"/>
        <v>#DIV/0!</v>
      </c>
      <c r="HC321" s="2" t="e">
        <f t="shared" si="975"/>
        <v>#DIV/0!</v>
      </c>
      <c r="HD321" s="2" t="e">
        <f t="shared" si="976"/>
        <v>#DIV/0!</v>
      </c>
      <c r="HE321" s="2" t="e">
        <f t="shared" si="977"/>
        <v>#DIV/0!</v>
      </c>
      <c r="HF321" s="2" t="e">
        <f t="shared" si="978"/>
        <v>#DIV/0!</v>
      </c>
      <c r="HG321" s="2" t="e">
        <f t="shared" si="979"/>
        <v>#DIV/0!</v>
      </c>
      <c r="HH321" s="2" t="e">
        <f t="shared" si="980"/>
        <v>#DIV/0!</v>
      </c>
      <c r="HI321" s="2" t="e">
        <f t="shared" si="981"/>
        <v>#DIV/0!</v>
      </c>
      <c r="HJ321" s="11" t="e">
        <f t="shared" si="982"/>
        <v>#DIV/0!</v>
      </c>
      <c r="HK321" s="60" t="e">
        <f t="shared" si="983"/>
        <v>#DIV/0!</v>
      </c>
      <c r="HL321" s="57"/>
      <c r="HM321" s="57" t="e">
        <f t="shared" si="984"/>
        <v>#DIV/0!</v>
      </c>
      <c r="HN321" s="57" t="e">
        <f t="shared" si="985"/>
        <v>#DIV/0!</v>
      </c>
      <c r="HO321" s="57" t="e">
        <f t="shared" si="986"/>
        <v>#DIV/0!</v>
      </c>
      <c r="HP321" s="57" t="e">
        <f t="shared" si="987"/>
        <v>#DIV/0!</v>
      </c>
      <c r="HQ321" s="57" t="e">
        <f t="shared" si="988"/>
        <v>#DIV/0!</v>
      </c>
      <c r="HR321" s="57"/>
      <c r="HS321" s="57" t="e">
        <f t="shared" si="989"/>
        <v>#DIV/0!</v>
      </c>
      <c r="HT321" s="57" t="e">
        <f t="shared" si="990"/>
        <v>#DIV/0!</v>
      </c>
      <c r="HU321" s="57" t="e">
        <f t="shared" si="991"/>
        <v>#DIV/0!</v>
      </c>
      <c r="HV321" s="57" t="e">
        <f t="shared" si="992"/>
        <v>#DIV/0!</v>
      </c>
      <c r="HW321" s="57" t="e">
        <f t="shared" si="993"/>
        <v>#DIV/0!</v>
      </c>
      <c r="HX321" s="57"/>
      <c r="HY321" s="57" t="e">
        <f t="shared" si="994"/>
        <v>#DIV/0!</v>
      </c>
      <c r="HZ321" s="57" t="e">
        <f t="shared" si="995"/>
        <v>#DIV/0!</v>
      </c>
      <c r="IA321" s="57"/>
      <c r="IB321" s="61">
        <f t="shared" si="996"/>
        <v>0</v>
      </c>
      <c r="IC321" s="57" t="str">
        <f t="shared" si="997"/>
        <v/>
      </c>
      <c r="ID321" s="42"/>
      <c r="IE321" s="2" t="str">
        <f t="shared" si="998"/>
        <v/>
      </c>
      <c r="IF321" s="60" t="e">
        <f t="shared" si="999"/>
        <v>#DIV/0!</v>
      </c>
      <c r="IG321" s="60" t="str">
        <f t="shared" si="1000"/>
        <v/>
      </c>
      <c r="IH321" s="60" t="str">
        <f t="shared" si="1001"/>
        <v>zinco-</v>
      </c>
      <c r="II321" s="60" t="str">
        <f t="shared" si="1002"/>
        <v>mangano-</v>
      </c>
      <c r="IJ321" s="60" t="e">
        <f t="shared" si="1003"/>
        <v>#DIV/0!</v>
      </c>
      <c r="IK321" s="60" t="e">
        <f t="shared" si="1004"/>
        <v>#DIV/0!</v>
      </c>
      <c r="IL321" s="60" t="e">
        <f t="shared" si="1005"/>
        <v>#DIV/0!</v>
      </c>
      <c r="IM321" s="60" t="e">
        <f t="shared" si="1006"/>
        <v>#DIV/0!</v>
      </c>
      <c r="IN321" s="60" t="str">
        <f t="shared" si="1007"/>
        <v/>
      </c>
      <c r="IO321" s="60" t="str">
        <f t="shared" si="1008"/>
        <v/>
      </c>
      <c r="IP321" s="57"/>
      <c r="IQ321" s="57" t="str">
        <f t="shared" si="1009"/>
        <v>ERROR!!</v>
      </c>
    </row>
    <row r="322" spans="24:251">
      <c r="X322" s="29">
        <f t="shared" si="865"/>
        <v>0</v>
      </c>
      <c r="Y322" s="29">
        <f t="shared" si="866"/>
        <v>0</v>
      </c>
      <c r="Z322" s="29" t="e">
        <f t="shared" si="867"/>
        <v>#DIV/0!</v>
      </c>
      <c r="AA322" s="29" t="e">
        <f t="shared" si="868"/>
        <v>#DIV/0!</v>
      </c>
      <c r="AB322" s="29" t="e">
        <f t="shared" si="869"/>
        <v>#DIV/0!</v>
      </c>
      <c r="AC322" s="29" t="e">
        <f t="shared" si="870"/>
        <v>#DIV/0!</v>
      </c>
      <c r="AF322" s="23">
        <v>60.084299999999999</v>
      </c>
      <c r="AG322" s="23">
        <v>79.878799999999998</v>
      </c>
      <c r="AH322" s="23">
        <v>101.96120000000001</v>
      </c>
      <c r="AI322" s="23">
        <v>151.99039999999999</v>
      </c>
      <c r="AJ322" s="23">
        <v>159.69</v>
      </c>
      <c r="AK322" s="23">
        <v>71.846400000000003</v>
      </c>
      <c r="AL322" s="23">
        <v>70.9375</v>
      </c>
      <c r="AM322" s="23">
        <v>40.304400000000001</v>
      </c>
      <c r="AN322" s="23">
        <v>56.077399999999997</v>
      </c>
      <c r="AO322" s="23">
        <v>61.978999999999999</v>
      </c>
      <c r="AP322" s="23">
        <v>94.195999999999998</v>
      </c>
      <c r="AQ322" s="23">
        <v>18.998000000000001</v>
      </c>
      <c r="AR322" s="23">
        <v>35.450000000000003</v>
      </c>
      <c r="AS322" s="23">
        <v>29.88</v>
      </c>
      <c r="AT322" s="23">
        <v>74.691999999999993</v>
      </c>
      <c r="AU322" s="23">
        <v>81.39</v>
      </c>
      <c r="AX322" s="54">
        <f t="shared" si="871"/>
        <v>0</v>
      </c>
      <c r="AY322" s="54">
        <f t="shared" si="872"/>
        <v>0</v>
      </c>
      <c r="AZ322" s="54">
        <f t="shared" si="873"/>
        <v>0</v>
      </c>
      <c r="BA322" s="54">
        <f t="shared" si="874"/>
        <v>0</v>
      </c>
      <c r="BB322" s="54">
        <f t="shared" si="875"/>
        <v>0</v>
      </c>
      <c r="BC322" s="54">
        <f t="shared" si="876"/>
        <v>0</v>
      </c>
      <c r="BD322" s="54">
        <f t="shared" si="877"/>
        <v>0</v>
      </c>
      <c r="BE322" s="54">
        <f t="shared" si="878"/>
        <v>0</v>
      </c>
      <c r="BF322" s="54">
        <f t="shared" si="879"/>
        <v>0</v>
      </c>
      <c r="BG322" s="54">
        <f t="shared" si="880"/>
        <v>0</v>
      </c>
      <c r="BH322" s="54">
        <f t="shared" si="881"/>
        <v>0</v>
      </c>
      <c r="BI322" s="54">
        <f t="shared" si="882"/>
        <v>0</v>
      </c>
      <c r="BJ322" s="54">
        <f t="shared" si="883"/>
        <v>0</v>
      </c>
      <c r="BK322" s="54">
        <f t="shared" si="884"/>
        <v>0</v>
      </c>
      <c r="BL322" s="54">
        <f t="shared" si="885"/>
        <v>0</v>
      </c>
      <c r="BM322" s="42"/>
      <c r="BO322" s="54">
        <f>'Norm-coeff'!$C$2+$AX322*'Norm-coeff'!$D$2+$AY322*'Norm-coeff'!$E$2+$AZ322*'Norm-coeff'!$F$2+$BA322*'Norm-coeff'!$G$2+$BB322*'Norm-coeff'!$H$2+$BC322*'Norm-coeff'!$I$2+$BD322*'Norm-coeff'!$J$2+$BE322*'Norm-coeff'!$K$2+$BF322*'Norm-coeff'!$L$2+$BG322*'Norm-coeff'!$M$2+$BH322*'Norm-coeff'!$N$2+$BI322*'Norm-coeff'!$O$2</f>
        <v>5.4045421474420303</v>
      </c>
      <c r="BP322" s="54">
        <f>'Norm-coeff'!$C$3+$AX322*'Norm-coeff'!$D$3+$AY322*'Norm-coeff'!$E$3+$AZ322*'Norm-coeff'!$F$3+$BA322*'Norm-coeff'!$G$3+$BB322*'Norm-coeff'!$H$3+$BC322*'Norm-coeff'!$I$3+$BD322*'Norm-coeff'!$J$3+$BE322*'Norm-coeff'!$K$3+$BF322*'Norm-coeff'!$L$3+$BG322*'Norm-coeff'!$M$3+$BH322*'Norm-coeff'!$N$3+$BI322*'Norm-coeff'!$O$3</f>
        <v>3.15319116612705</v>
      </c>
      <c r="BQ322" s="54">
        <f>'Norm-coeff'!$C$4+$AX322*'Norm-coeff'!$D$4+$AY322*'Norm-coeff'!$E$4+$AZ322*'Norm-coeff'!$F$4+$BA322*'Norm-coeff'!$G$4+$BB322*'Norm-coeff'!$H$4+$BC322*'Norm-coeff'!$I$4+$BD322*'Norm-coeff'!$J$4+$BE322*'Norm-coeff'!$K$4+$BF322*'Norm-coeff'!$L$4+$BG322*'Norm-coeff'!$M$4+$BH322*'Norm-coeff'!$N$4+$BI322*'Norm-coeff'!$O$4</f>
        <v>1.42115649462768</v>
      </c>
      <c r="BR322" s="54">
        <f>'Norm-coeff'!$C$5+$AX322*'Norm-coeff'!$D$5+$AY322*'Norm-coeff'!$E$5+$AZ322*'Norm-coeff'!$F$5+$BA322*'Norm-coeff'!$G$5+$BB322*'Norm-coeff'!$H$5+$BC322*'Norm-coeff'!$I$5+$BD322*'Norm-coeff'!$J$5+$BE322*'Norm-coeff'!$K$5+$BF322*'Norm-coeff'!$L$5+$BG322*'Norm-coeff'!$M$5+$BH322*'Norm-coeff'!$N$5+$BI322*'Norm-coeff'!$O$5</f>
        <v>1.0553329241296201</v>
      </c>
      <c r="BS322" s="54">
        <f>'Norm-coeff'!$C$6+$AX322*'Norm-coeff'!$D$6+$AY322*'Norm-coeff'!$E$6+$AZ322*'Norm-coeff'!$F$6+$BA322*'Norm-coeff'!$G$6+$BB322*'Norm-coeff'!$H$6+$BC322*'Norm-coeff'!$I$6+$BD322*'Norm-coeff'!$J$6+$BE322*'Norm-coeff'!$K$6+$BF322*'Norm-coeff'!$L$6+$BG322*'Norm-coeff'!$M$6+$BH322*'Norm-coeff'!$N$6+$BI322*'Norm-coeff'!$O$6</f>
        <v>-1.48700885495103E-2</v>
      </c>
      <c r="BT322" s="54">
        <f>'Norm-coeff'!$C$7+$AX322*'Norm-coeff'!$D$7+$AY322*'Norm-coeff'!$E$7+$AZ322*'Norm-coeff'!$F$7+$BA322*'Norm-coeff'!$G$7+$BB322*'Norm-coeff'!$H$7+$BC322*'Norm-coeff'!$I$7+$BD322*'Norm-coeff'!$J$7+$BE322*'Norm-coeff'!$K$7+$BF322*'Norm-coeff'!$L$7+$BG322*'Norm-coeff'!$M$7+$BH322*'Norm-coeff'!$N$7+$BI322*'Norm-coeff'!$O$7</f>
        <v>2.0907583608832998</v>
      </c>
      <c r="BU322" s="54">
        <f>'Norm-coeff'!$C$8+$AX322*'Norm-coeff'!$D$8+$AY322*'Norm-coeff'!$E$8+$AZ322*'Norm-coeff'!$F$8+$BA322*'Norm-coeff'!$G$8+$BB322*'Norm-coeff'!$H$8+$BC322*'Norm-coeff'!$I$8+$BD322*'Norm-coeff'!$J$8+$BE322*'Norm-coeff'!$K$8+$BF322*'Norm-coeff'!$L$8+$BG322*'Norm-coeff'!$M$8+$BH322*'Norm-coeff'!$N$8+$BI322*'Norm-coeff'!$O$8</f>
        <v>0.65894159836244504</v>
      </c>
      <c r="BV322" s="54">
        <f>'Norm-coeff'!$C$9+$AX322*'Norm-coeff'!$D$9+$AY322*'Norm-coeff'!$E$9+$AZ322*'Norm-coeff'!$F$9+$BA322*'Norm-coeff'!$G$9+$BB322*'Norm-coeff'!$H$9+$BC322*'Norm-coeff'!$I$9+$BD322*'Norm-coeff'!$J$9+$BE322*'Norm-coeff'!$K$9+$BF322*'Norm-coeff'!$L$9+$BG322*'Norm-coeff'!$M$9+$BH322*'Norm-coeff'!$N$9+$BI322*'Norm-coeff'!$O$9</f>
        <v>1.48961085014701</v>
      </c>
      <c r="BW322" s="54">
        <f>'Norm-coeff'!$C$10+$AX322*'Norm-coeff'!$D$10+$AY322*'Norm-coeff'!$E$10+$AZ322*'Norm-coeff'!$F$10+$BA322*'Norm-coeff'!$G$10+$BB322*'Norm-coeff'!$H$10+$BC322*'Norm-coeff'!$I$10+$BD322*'Norm-coeff'!$J$10+$BE322*'Norm-coeff'!$K$10+$BF322*'Norm-coeff'!$L$10+$BG322*'Norm-coeff'!$M$10+$BH322*'Norm-coeff'!$N$10+$BI322*'Norm-coeff'!$O$10</f>
        <v>1.42058735749591</v>
      </c>
      <c r="BX322" s="54">
        <f>'Norm-coeff'!$C$11+$AX322*'Norm-coeff'!$D$11+$AY322*'Norm-coeff'!$E$11+$AZ322*'Norm-coeff'!$F$11+$BA322*'Norm-coeff'!$G$11+$BB322*'Norm-coeff'!$H$11+$BC322*'Norm-coeff'!$I$11+$BD322*'Norm-coeff'!$J$11+$BE322*'Norm-coeff'!$K$11+$BF322*'Norm-coeff'!$L$11+$BG322*'Norm-coeff'!$M$11+$BH322*'Norm-coeff'!$N$11+$BI322*'Norm-coeff'!$O$11</f>
        <v>0.221233014421479</v>
      </c>
      <c r="BY322" s="54">
        <f>'Norm-coeff'!$C$12+$AX322*'Norm-coeff'!$D$12+$AY322*'Norm-coeff'!$E$12+$AZ322*'Norm-coeff'!$F$12+$BA322*'Norm-coeff'!$G$12+$BB322*'Norm-coeff'!$H$12+$BC322*'Norm-coeff'!$I$12+$BD322*'Norm-coeff'!$J$12+$BE322*'Norm-coeff'!$K$12+$BF322*'Norm-coeff'!$L$12+$BG322*'Norm-coeff'!$M$12+$BH322*'Norm-coeff'!$N$12+$BI322*'Norm-coeff'!$O$12</f>
        <v>0.283527502056037</v>
      </c>
      <c r="BZ322" s="54">
        <f>'Norm-coeff'!$C$13+$AX322*'Norm-coeff'!$D$13+$AY322*'Norm-coeff'!$E$13+$AZ322*'Norm-coeff'!$F$13+$BA322*'Norm-coeff'!$G$13+$BB322*'Norm-coeff'!$H$13+$BC322*'Norm-coeff'!$I$13+$BD322*'Norm-coeff'!$J$13+$BE322*'Norm-coeff'!$K$13+$BF322*'Norm-coeff'!$L$13+$BG322*'Norm-coeff'!$M$13+$BH322*'Norm-coeff'!$N$13+$BI322*'Norm-coeff'!$O$13</f>
        <v>-4.1864930554451202E-2</v>
      </c>
      <c r="CA322" s="54">
        <f>'Norm-coeff'!$C$14+$AX322*'Norm-coeff'!$D$14+$AY322*'Norm-coeff'!$E$14+$AZ322*'Norm-coeff'!$F$14+$BA322*'Norm-coeff'!$G$14+$BB322*'Norm-coeff'!$H$14+$BC322*'Norm-coeff'!$I$14+$BD322*'Norm-coeff'!$J$14+$BE322*'Norm-coeff'!$K$14+$BF322*'Norm-coeff'!$L$14+$BG322*'Norm-coeff'!$M$14+$BH322*'Norm-coeff'!$N$14+$BI322*'Norm-coeff'!$O$14</f>
        <v>4.2526983164477103</v>
      </c>
      <c r="CC322" s="54">
        <f t="shared" si="1010"/>
        <v>0</v>
      </c>
      <c r="CG322" s="54">
        <f t="shared" si="886"/>
        <v>0</v>
      </c>
      <c r="CH322" s="54">
        <f t="shared" si="864"/>
        <v>0</v>
      </c>
      <c r="CI322" s="54">
        <f t="shared" si="887"/>
        <v>0</v>
      </c>
      <c r="CJ322" s="56">
        <f t="shared" si="888"/>
        <v>0</v>
      </c>
      <c r="CK322" s="54">
        <f t="shared" si="889"/>
        <v>0</v>
      </c>
      <c r="CL322" s="54">
        <f t="shared" si="890"/>
        <v>0</v>
      </c>
      <c r="CM322" s="54">
        <f t="shared" si="891"/>
        <v>0</v>
      </c>
      <c r="CN322" s="54">
        <f t="shared" si="892"/>
        <v>0</v>
      </c>
      <c r="CO322" s="54">
        <f t="shared" si="893"/>
        <v>0</v>
      </c>
      <c r="CP322" s="54">
        <f t="shared" si="894"/>
        <v>0</v>
      </c>
      <c r="CQ322" s="54">
        <f t="shared" si="895"/>
        <v>0</v>
      </c>
      <c r="CR322" s="54">
        <f t="shared" si="896"/>
        <v>0</v>
      </c>
      <c r="CS322" s="54">
        <f t="shared" si="897"/>
        <v>0</v>
      </c>
      <c r="CU322" s="54">
        <f t="shared" si="898"/>
        <v>0</v>
      </c>
      <c r="CV322" s="54">
        <f t="shared" si="899"/>
        <v>0</v>
      </c>
      <c r="CW322" s="54">
        <f t="shared" si="900"/>
        <v>0</v>
      </c>
      <c r="CX322" s="54">
        <f t="shared" si="901"/>
        <v>0</v>
      </c>
      <c r="CZ322" s="54">
        <f t="shared" si="902"/>
        <v>0</v>
      </c>
      <c r="DA322" s="54">
        <f t="shared" si="903"/>
        <v>0</v>
      </c>
      <c r="DB322" s="54">
        <f t="shared" si="904"/>
        <v>0</v>
      </c>
      <c r="DC322" s="54">
        <f t="shared" si="905"/>
        <v>0</v>
      </c>
      <c r="DD322" s="54">
        <f t="shared" si="906"/>
        <v>0</v>
      </c>
      <c r="DE322" s="54">
        <f t="shared" si="907"/>
        <v>0</v>
      </c>
      <c r="DF322" s="54">
        <f t="shared" si="908"/>
        <v>0</v>
      </c>
      <c r="DG322" s="54">
        <f t="shared" si="909"/>
        <v>2</v>
      </c>
      <c r="DH322" s="71">
        <f t="shared" si="910"/>
        <v>0</v>
      </c>
      <c r="DI322" s="71">
        <f t="shared" si="911"/>
        <v>0</v>
      </c>
      <c r="DJ322" s="54">
        <f t="shared" si="912"/>
        <v>0</v>
      </c>
      <c r="DK322" s="54">
        <f t="shared" si="913"/>
        <v>2</v>
      </c>
      <c r="DL322" s="4">
        <f t="shared" si="838"/>
        <v>0</v>
      </c>
      <c r="DM322" s="3">
        <f t="shared" si="914"/>
        <v>0</v>
      </c>
      <c r="DN322" s="3">
        <f t="shared" si="915"/>
        <v>0</v>
      </c>
      <c r="DO322" s="4" t="e">
        <f t="shared" si="916"/>
        <v>#DIV/0!</v>
      </c>
      <c r="DP322" s="57"/>
      <c r="DQ322" s="57"/>
      <c r="DR322" s="56">
        <f t="shared" si="839"/>
        <v>2</v>
      </c>
      <c r="DS322" s="56">
        <f t="shared" si="840"/>
        <v>0</v>
      </c>
      <c r="DT322" s="38">
        <f t="shared" si="841"/>
        <v>0</v>
      </c>
      <c r="DU322" s="38">
        <f t="shared" si="917"/>
        <v>2</v>
      </c>
      <c r="DV322" s="38">
        <f t="shared" si="842"/>
        <v>0</v>
      </c>
      <c r="DW322" s="39">
        <f t="shared" si="843"/>
        <v>0</v>
      </c>
      <c r="DX322" s="39">
        <f t="shared" si="844"/>
        <v>0</v>
      </c>
      <c r="DY322" s="39">
        <f t="shared" si="845"/>
        <v>0</v>
      </c>
      <c r="DZ322" s="39">
        <f t="shared" si="846"/>
        <v>0</v>
      </c>
      <c r="EA322" s="39">
        <f t="shared" si="847"/>
        <v>0</v>
      </c>
      <c r="EB322" s="37" t="e">
        <f t="shared" si="918"/>
        <v>#DIV/0!</v>
      </c>
      <c r="EC322" s="37" t="e">
        <f t="shared" si="919"/>
        <v>#DIV/0!</v>
      </c>
      <c r="ED322" s="37" t="e">
        <f t="shared" si="920"/>
        <v>#DIV/0!</v>
      </c>
      <c r="EE322" s="37" t="e">
        <f t="shared" si="921"/>
        <v>#DIV/0!</v>
      </c>
      <c r="EF322" s="39" t="e">
        <f t="shared" si="922"/>
        <v>#DIV/0!</v>
      </c>
      <c r="EG322" s="37" t="e">
        <f t="shared" si="923"/>
        <v>#DIV/0!</v>
      </c>
      <c r="EH322" s="37" t="e">
        <f t="shared" si="924"/>
        <v>#DIV/0!</v>
      </c>
      <c r="EI322" s="11" t="b">
        <f t="shared" si="925"/>
        <v>1</v>
      </c>
      <c r="EJ322" s="11" t="b">
        <f t="shared" si="926"/>
        <v>0</v>
      </c>
      <c r="EK322" s="39" t="e">
        <f t="shared" si="927"/>
        <v>#DIV/0!</v>
      </c>
      <c r="EL322" s="39" t="e">
        <f t="shared" si="928"/>
        <v>#DIV/0!</v>
      </c>
      <c r="EM322" s="39" t="e">
        <f t="shared" si="929"/>
        <v>#DIV/0!</v>
      </c>
      <c r="EN322" s="39" t="e">
        <f t="shared" si="930"/>
        <v>#DIV/0!</v>
      </c>
      <c r="EO322" s="39" t="e">
        <f t="shared" si="931"/>
        <v>#DIV/0!</v>
      </c>
      <c r="EP322" s="39" t="e">
        <f t="shared" si="932"/>
        <v>#DIV/0!</v>
      </c>
      <c r="EQ322" s="39" t="e">
        <f t="shared" si="933"/>
        <v>#DIV/0!</v>
      </c>
      <c r="ER322" s="39" t="e">
        <f t="shared" si="934"/>
        <v>#DIV/0!</v>
      </c>
      <c r="ES322" s="58" t="str">
        <f t="shared" si="935"/>
        <v>(OH,F,Cl)-dominate amphibole</v>
      </c>
      <c r="ET322" s="58" t="e">
        <f t="shared" si="936"/>
        <v>#N/A</v>
      </c>
      <c r="EU322" s="56">
        <f t="shared" si="848"/>
        <v>0</v>
      </c>
      <c r="EV322" s="56">
        <f t="shared" si="849"/>
        <v>0</v>
      </c>
      <c r="EW322" s="56">
        <f t="shared" si="850"/>
        <v>0</v>
      </c>
      <c r="EX322" s="56">
        <f t="shared" si="851"/>
        <v>0</v>
      </c>
      <c r="EY322" s="56">
        <f t="shared" si="852"/>
        <v>0</v>
      </c>
      <c r="EZ322" s="56">
        <f t="shared" si="853"/>
        <v>0</v>
      </c>
      <c r="FA322" s="39">
        <f t="shared" si="854"/>
        <v>0</v>
      </c>
      <c r="FB322" s="39">
        <f t="shared" si="855"/>
        <v>0</v>
      </c>
      <c r="FC322" s="54">
        <f t="shared" si="856"/>
        <v>0</v>
      </c>
      <c r="FD322" s="54">
        <f t="shared" si="857"/>
        <v>0</v>
      </c>
      <c r="FE322" s="39">
        <f t="shared" si="858"/>
        <v>0</v>
      </c>
      <c r="FF322" s="54">
        <f t="shared" si="859"/>
        <v>0</v>
      </c>
      <c r="FG322" s="39">
        <f t="shared" si="860"/>
        <v>0</v>
      </c>
      <c r="FH322" s="39">
        <f t="shared" si="937"/>
        <v>0</v>
      </c>
      <c r="FI322" s="39">
        <f t="shared" si="938"/>
        <v>0</v>
      </c>
      <c r="FJ322" s="39">
        <f t="shared" si="939"/>
        <v>0</v>
      </c>
      <c r="FK322" s="39" t="e">
        <f t="shared" si="940"/>
        <v>#DIV/0!</v>
      </c>
      <c r="FL322" s="39" t="e">
        <f t="shared" si="941"/>
        <v>#DIV/0!</v>
      </c>
      <c r="FM322" s="39" t="e">
        <f t="shared" si="942"/>
        <v>#DIV/0!</v>
      </c>
      <c r="FN322" s="39">
        <f t="shared" si="943"/>
        <v>1</v>
      </c>
      <c r="FO322" s="39">
        <f t="shared" si="861"/>
        <v>0</v>
      </c>
      <c r="FP322" s="39">
        <f t="shared" si="862"/>
        <v>0</v>
      </c>
      <c r="FQ322" s="39">
        <f t="shared" si="863"/>
        <v>0</v>
      </c>
      <c r="FR322" s="39">
        <f t="shared" si="944"/>
        <v>0</v>
      </c>
      <c r="FS322" s="39">
        <f t="shared" si="945"/>
        <v>0</v>
      </c>
      <c r="FU322" s="39" t="e">
        <f t="shared" si="946"/>
        <v>#DIV/0!</v>
      </c>
      <c r="FV322" s="39" t="e">
        <f t="shared" si="947"/>
        <v>#DIV/0!</v>
      </c>
      <c r="FW322" s="39" t="e">
        <f t="shared" si="948"/>
        <v>#DIV/0!</v>
      </c>
      <c r="FY322" s="39" t="e">
        <f t="shared" si="949"/>
        <v>#DIV/0!</v>
      </c>
      <c r="FZ322" s="39" t="e">
        <f t="shared" si="950"/>
        <v>#DIV/0!</v>
      </c>
      <c r="GA322" s="39" t="e">
        <f t="shared" si="951"/>
        <v>#DIV/0!</v>
      </c>
      <c r="GB322" s="39" t="e">
        <f t="shared" si="952"/>
        <v>#DIV/0!</v>
      </c>
      <c r="GC322" s="39" t="e">
        <f t="shared" si="953"/>
        <v>#DIV/0!</v>
      </c>
      <c r="GD322" s="39" t="e">
        <f t="shared" si="954"/>
        <v>#DIV/0!</v>
      </c>
      <c r="GE322" s="39" t="e">
        <f t="shared" si="955"/>
        <v>#DIV/0!</v>
      </c>
      <c r="GF322" s="39" t="e">
        <f t="shared" si="956"/>
        <v>#DIV/0!</v>
      </c>
      <c r="GG322" s="39" t="e">
        <f t="shared" si="957"/>
        <v>#DIV/0!</v>
      </c>
      <c r="GH322" s="39" t="e">
        <f t="shared" si="958"/>
        <v>#DIV/0!</v>
      </c>
      <c r="GI322" s="39"/>
      <c r="GJ322" s="39" t="e">
        <f t="shared" si="959"/>
        <v>#DIV/0!</v>
      </c>
      <c r="GK322" s="39" t="e">
        <f t="shared" si="960"/>
        <v>#DIV/0!</v>
      </c>
      <c r="GL322" s="39" t="e">
        <f t="shared" si="961"/>
        <v>#DIV/0!</v>
      </c>
      <c r="GM322" s="39" t="e">
        <f t="shared" si="962"/>
        <v>#DIV/0!</v>
      </c>
      <c r="GN322" s="39" t="e">
        <f t="shared" si="963"/>
        <v>#DIV/0!</v>
      </c>
      <c r="GO322" s="57"/>
      <c r="GP322" s="57" t="e">
        <f t="shared" si="964"/>
        <v>#DIV/0!</v>
      </c>
      <c r="GQ322" s="59" t="e">
        <f t="shared" si="965"/>
        <v>#DIV/0!</v>
      </c>
      <c r="GR322" s="41" t="e">
        <f t="shared" si="966"/>
        <v>#DIV/0!</v>
      </c>
      <c r="GS322" s="57" t="e">
        <f t="shared" si="967"/>
        <v>#DIV/0!</v>
      </c>
      <c r="GT322" s="57" t="e">
        <f t="shared" si="968"/>
        <v>#DIV/0!</v>
      </c>
      <c r="GU322" s="57" t="e">
        <f t="shared" si="969"/>
        <v>#DIV/0!</v>
      </c>
      <c r="GV322" s="57"/>
      <c r="GW322" s="42" t="e">
        <f t="shared" si="970"/>
        <v>#DIV/0!</v>
      </c>
      <c r="GX322" s="42" t="e">
        <f t="shared" si="971"/>
        <v>#DIV/0!</v>
      </c>
      <c r="GY322" s="42" t="e">
        <f t="shared" si="972"/>
        <v>#DIV/0!</v>
      </c>
      <c r="GZ322" s="57"/>
      <c r="HA322" s="2" t="e">
        <f t="shared" si="973"/>
        <v>#DIV/0!</v>
      </c>
      <c r="HB322" s="2" t="e">
        <f t="shared" si="974"/>
        <v>#DIV/0!</v>
      </c>
      <c r="HC322" s="2" t="e">
        <f t="shared" si="975"/>
        <v>#DIV/0!</v>
      </c>
      <c r="HD322" s="2" t="e">
        <f t="shared" si="976"/>
        <v>#DIV/0!</v>
      </c>
      <c r="HE322" s="2" t="e">
        <f t="shared" si="977"/>
        <v>#DIV/0!</v>
      </c>
      <c r="HF322" s="2" t="e">
        <f t="shared" si="978"/>
        <v>#DIV/0!</v>
      </c>
      <c r="HG322" s="2" t="e">
        <f t="shared" si="979"/>
        <v>#DIV/0!</v>
      </c>
      <c r="HH322" s="2" t="e">
        <f t="shared" si="980"/>
        <v>#DIV/0!</v>
      </c>
      <c r="HI322" s="2" t="e">
        <f t="shared" si="981"/>
        <v>#DIV/0!</v>
      </c>
      <c r="HJ322" s="11" t="e">
        <f t="shared" si="982"/>
        <v>#DIV/0!</v>
      </c>
      <c r="HK322" s="60" t="e">
        <f t="shared" si="983"/>
        <v>#DIV/0!</v>
      </c>
      <c r="HL322" s="57"/>
      <c r="HM322" s="57" t="e">
        <f t="shared" si="984"/>
        <v>#DIV/0!</v>
      </c>
      <c r="HN322" s="57" t="e">
        <f t="shared" si="985"/>
        <v>#DIV/0!</v>
      </c>
      <c r="HO322" s="57" t="e">
        <f t="shared" si="986"/>
        <v>#DIV/0!</v>
      </c>
      <c r="HP322" s="57" t="e">
        <f t="shared" si="987"/>
        <v>#DIV/0!</v>
      </c>
      <c r="HQ322" s="57" t="e">
        <f t="shared" si="988"/>
        <v>#DIV/0!</v>
      </c>
      <c r="HR322" s="57"/>
      <c r="HS322" s="57" t="e">
        <f t="shared" si="989"/>
        <v>#DIV/0!</v>
      </c>
      <c r="HT322" s="57" t="e">
        <f t="shared" si="990"/>
        <v>#DIV/0!</v>
      </c>
      <c r="HU322" s="57" t="e">
        <f t="shared" si="991"/>
        <v>#DIV/0!</v>
      </c>
      <c r="HV322" s="57" t="e">
        <f t="shared" si="992"/>
        <v>#DIV/0!</v>
      </c>
      <c r="HW322" s="57" t="e">
        <f t="shared" si="993"/>
        <v>#DIV/0!</v>
      </c>
      <c r="HX322" s="57"/>
      <c r="HY322" s="57" t="e">
        <f t="shared" si="994"/>
        <v>#DIV/0!</v>
      </c>
      <c r="HZ322" s="57" t="e">
        <f t="shared" si="995"/>
        <v>#DIV/0!</v>
      </c>
      <c r="IA322" s="57"/>
      <c r="IB322" s="61">
        <f t="shared" si="996"/>
        <v>0</v>
      </c>
      <c r="IC322" s="57" t="str">
        <f t="shared" si="997"/>
        <v/>
      </c>
      <c r="ID322" s="42"/>
      <c r="IE322" s="2" t="str">
        <f t="shared" si="998"/>
        <v/>
      </c>
      <c r="IF322" s="60" t="e">
        <f t="shared" si="999"/>
        <v>#DIV/0!</v>
      </c>
      <c r="IG322" s="60" t="str">
        <f t="shared" si="1000"/>
        <v/>
      </c>
      <c r="IH322" s="60" t="str">
        <f t="shared" si="1001"/>
        <v>zinco-</v>
      </c>
      <c r="II322" s="60" t="str">
        <f t="shared" si="1002"/>
        <v>mangano-</v>
      </c>
      <c r="IJ322" s="60" t="e">
        <f t="shared" si="1003"/>
        <v>#DIV/0!</v>
      </c>
      <c r="IK322" s="60" t="e">
        <f t="shared" si="1004"/>
        <v>#DIV/0!</v>
      </c>
      <c r="IL322" s="60" t="e">
        <f t="shared" si="1005"/>
        <v>#DIV/0!</v>
      </c>
      <c r="IM322" s="60" t="e">
        <f t="shared" si="1006"/>
        <v>#DIV/0!</v>
      </c>
      <c r="IN322" s="60" t="str">
        <f t="shared" si="1007"/>
        <v/>
      </c>
      <c r="IO322" s="60" t="str">
        <f t="shared" si="1008"/>
        <v/>
      </c>
      <c r="IP322" s="57"/>
      <c r="IQ322" s="57" t="str">
        <f t="shared" si="1009"/>
        <v>ERROR!!</v>
      </c>
    </row>
    <row r="323" spans="24:251">
      <c r="X323" s="29">
        <f t="shared" si="865"/>
        <v>0</v>
      </c>
      <c r="Y323" s="29">
        <f t="shared" si="866"/>
        <v>0</v>
      </c>
      <c r="Z323" s="29" t="e">
        <f t="shared" si="867"/>
        <v>#DIV/0!</v>
      </c>
      <c r="AA323" s="29" t="e">
        <f t="shared" si="868"/>
        <v>#DIV/0!</v>
      </c>
      <c r="AB323" s="29" t="e">
        <f t="shared" si="869"/>
        <v>#DIV/0!</v>
      </c>
      <c r="AC323" s="29" t="e">
        <f t="shared" si="870"/>
        <v>#DIV/0!</v>
      </c>
      <c r="AF323" s="23">
        <v>60.084299999999999</v>
      </c>
      <c r="AG323" s="23">
        <v>79.878799999999998</v>
      </c>
      <c r="AH323" s="23">
        <v>101.96120000000001</v>
      </c>
      <c r="AI323" s="23">
        <v>151.99039999999999</v>
      </c>
      <c r="AJ323" s="23">
        <v>159.69</v>
      </c>
      <c r="AK323" s="23">
        <v>71.846400000000003</v>
      </c>
      <c r="AL323" s="23">
        <v>70.9375</v>
      </c>
      <c r="AM323" s="23">
        <v>40.304400000000001</v>
      </c>
      <c r="AN323" s="23">
        <v>56.077399999999997</v>
      </c>
      <c r="AO323" s="23">
        <v>61.978999999999999</v>
      </c>
      <c r="AP323" s="23">
        <v>94.195999999999998</v>
      </c>
      <c r="AQ323" s="23">
        <v>18.998000000000001</v>
      </c>
      <c r="AR323" s="23">
        <v>35.450000000000003</v>
      </c>
      <c r="AS323" s="23">
        <v>29.88</v>
      </c>
      <c r="AT323" s="23">
        <v>74.691999999999993</v>
      </c>
      <c r="AU323" s="23">
        <v>81.39</v>
      </c>
      <c r="AX323" s="54">
        <f t="shared" si="871"/>
        <v>0</v>
      </c>
      <c r="AY323" s="54">
        <f t="shared" si="872"/>
        <v>0</v>
      </c>
      <c r="AZ323" s="54">
        <f t="shared" si="873"/>
        <v>0</v>
      </c>
      <c r="BA323" s="54">
        <f t="shared" si="874"/>
        <v>0</v>
      </c>
      <c r="BB323" s="54">
        <f t="shared" si="875"/>
        <v>0</v>
      </c>
      <c r="BC323" s="54">
        <f t="shared" si="876"/>
        <v>0</v>
      </c>
      <c r="BD323" s="54">
        <f t="shared" si="877"/>
        <v>0</v>
      </c>
      <c r="BE323" s="54">
        <f t="shared" si="878"/>
        <v>0</v>
      </c>
      <c r="BF323" s="54">
        <f t="shared" si="879"/>
        <v>0</v>
      </c>
      <c r="BG323" s="54">
        <f t="shared" si="880"/>
        <v>0</v>
      </c>
      <c r="BH323" s="54">
        <f t="shared" si="881"/>
        <v>0</v>
      </c>
      <c r="BI323" s="54">
        <f t="shared" si="882"/>
        <v>0</v>
      </c>
      <c r="BJ323" s="54">
        <f t="shared" si="883"/>
        <v>0</v>
      </c>
      <c r="BK323" s="54">
        <f t="shared" si="884"/>
        <v>0</v>
      </c>
      <c r="BL323" s="54">
        <f t="shared" si="885"/>
        <v>0</v>
      </c>
      <c r="BM323" s="42"/>
      <c r="BO323" s="54">
        <f>'Norm-coeff'!$C$2+$AX323*'Norm-coeff'!$D$2+$AY323*'Norm-coeff'!$E$2+$AZ323*'Norm-coeff'!$F$2+$BA323*'Norm-coeff'!$G$2+$BB323*'Norm-coeff'!$H$2+$BC323*'Norm-coeff'!$I$2+$BD323*'Norm-coeff'!$J$2+$BE323*'Norm-coeff'!$K$2+$BF323*'Norm-coeff'!$L$2+$BG323*'Norm-coeff'!$M$2+$BH323*'Norm-coeff'!$N$2+$BI323*'Norm-coeff'!$O$2</f>
        <v>5.4045421474420303</v>
      </c>
      <c r="BP323" s="54">
        <f>'Norm-coeff'!$C$3+$AX323*'Norm-coeff'!$D$3+$AY323*'Norm-coeff'!$E$3+$AZ323*'Norm-coeff'!$F$3+$BA323*'Norm-coeff'!$G$3+$BB323*'Norm-coeff'!$H$3+$BC323*'Norm-coeff'!$I$3+$BD323*'Norm-coeff'!$J$3+$BE323*'Norm-coeff'!$K$3+$BF323*'Norm-coeff'!$L$3+$BG323*'Norm-coeff'!$M$3+$BH323*'Norm-coeff'!$N$3+$BI323*'Norm-coeff'!$O$3</f>
        <v>3.15319116612705</v>
      </c>
      <c r="BQ323" s="54">
        <f>'Norm-coeff'!$C$4+$AX323*'Norm-coeff'!$D$4+$AY323*'Norm-coeff'!$E$4+$AZ323*'Norm-coeff'!$F$4+$BA323*'Norm-coeff'!$G$4+$BB323*'Norm-coeff'!$H$4+$BC323*'Norm-coeff'!$I$4+$BD323*'Norm-coeff'!$J$4+$BE323*'Norm-coeff'!$K$4+$BF323*'Norm-coeff'!$L$4+$BG323*'Norm-coeff'!$M$4+$BH323*'Norm-coeff'!$N$4+$BI323*'Norm-coeff'!$O$4</f>
        <v>1.42115649462768</v>
      </c>
      <c r="BR323" s="54">
        <f>'Norm-coeff'!$C$5+$AX323*'Norm-coeff'!$D$5+$AY323*'Norm-coeff'!$E$5+$AZ323*'Norm-coeff'!$F$5+$BA323*'Norm-coeff'!$G$5+$BB323*'Norm-coeff'!$H$5+$BC323*'Norm-coeff'!$I$5+$BD323*'Norm-coeff'!$J$5+$BE323*'Norm-coeff'!$K$5+$BF323*'Norm-coeff'!$L$5+$BG323*'Norm-coeff'!$M$5+$BH323*'Norm-coeff'!$N$5+$BI323*'Norm-coeff'!$O$5</f>
        <v>1.0553329241296201</v>
      </c>
      <c r="BS323" s="54">
        <f>'Norm-coeff'!$C$6+$AX323*'Norm-coeff'!$D$6+$AY323*'Norm-coeff'!$E$6+$AZ323*'Norm-coeff'!$F$6+$BA323*'Norm-coeff'!$G$6+$BB323*'Norm-coeff'!$H$6+$BC323*'Norm-coeff'!$I$6+$BD323*'Norm-coeff'!$J$6+$BE323*'Norm-coeff'!$K$6+$BF323*'Norm-coeff'!$L$6+$BG323*'Norm-coeff'!$M$6+$BH323*'Norm-coeff'!$N$6+$BI323*'Norm-coeff'!$O$6</f>
        <v>-1.48700885495103E-2</v>
      </c>
      <c r="BT323" s="54">
        <f>'Norm-coeff'!$C$7+$AX323*'Norm-coeff'!$D$7+$AY323*'Norm-coeff'!$E$7+$AZ323*'Norm-coeff'!$F$7+$BA323*'Norm-coeff'!$G$7+$BB323*'Norm-coeff'!$H$7+$BC323*'Norm-coeff'!$I$7+$BD323*'Norm-coeff'!$J$7+$BE323*'Norm-coeff'!$K$7+$BF323*'Norm-coeff'!$L$7+$BG323*'Norm-coeff'!$M$7+$BH323*'Norm-coeff'!$N$7+$BI323*'Norm-coeff'!$O$7</f>
        <v>2.0907583608832998</v>
      </c>
      <c r="BU323" s="54">
        <f>'Norm-coeff'!$C$8+$AX323*'Norm-coeff'!$D$8+$AY323*'Norm-coeff'!$E$8+$AZ323*'Norm-coeff'!$F$8+$BA323*'Norm-coeff'!$G$8+$BB323*'Norm-coeff'!$H$8+$BC323*'Norm-coeff'!$I$8+$BD323*'Norm-coeff'!$J$8+$BE323*'Norm-coeff'!$K$8+$BF323*'Norm-coeff'!$L$8+$BG323*'Norm-coeff'!$M$8+$BH323*'Norm-coeff'!$N$8+$BI323*'Norm-coeff'!$O$8</f>
        <v>0.65894159836244504</v>
      </c>
      <c r="BV323" s="54">
        <f>'Norm-coeff'!$C$9+$AX323*'Norm-coeff'!$D$9+$AY323*'Norm-coeff'!$E$9+$AZ323*'Norm-coeff'!$F$9+$BA323*'Norm-coeff'!$G$9+$BB323*'Norm-coeff'!$H$9+$BC323*'Norm-coeff'!$I$9+$BD323*'Norm-coeff'!$J$9+$BE323*'Norm-coeff'!$K$9+$BF323*'Norm-coeff'!$L$9+$BG323*'Norm-coeff'!$M$9+$BH323*'Norm-coeff'!$N$9+$BI323*'Norm-coeff'!$O$9</f>
        <v>1.48961085014701</v>
      </c>
      <c r="BW323" s="54">
        <f>'Norm-coeff'!$C$10+$AX323*'Norm-coeff'!$D$10+$AY323*'Norm-coeff'!$E$10+$AZ323*'Norm-coeff'!$F$10+$BA323*'Norm-coeff'!$G$10+$BB323*'Norm-coeff'!$H$10+$BC323*'Norm-coeff'!$I$10+$BD323*'Norm-coeff'!$J$10+$BE323*'Norm-coeff'!$K$10+$BF323*'Norm-coeff'!$L$10+$BG323*'Norm-coeff'!$M$10+$BH323*'Norm-coeff'!$N$10+$BI323*'Norm-coeff'!$O$10</f>
        <v>1.42058735749591</v>
      </c>
      <c r="BX323" s="54">
        <f>'Norm-coeff'!$C$11+$AX323*'Norm-coeff'!$D$11+$AY323*'Norm-coeff'!$E$11+$AZ323*'Norm-coeff'!$F$11+$BA323*'Norm-coeff'!$G$11+$BB323*'Norm-coeff'!$H$11+$BC323*'Norm-coeff'!$I$11+$BD323*'Norm-coeff'!$J$11+$BE323*'Norm-coeff'!$K$11+$BF323*'Norm-coeff'!$L$11+$BG323*'Norm-coeff'!$M$11+$BH323*'Norm-coeff'!$N$11+$BI323*'Norm-coeff'!$O$11</f>
        <v>0.221233014421479</v>
      </c>
      <c r="BY323" s="54">
        <f>'Norm-coeff'!$C$12+$AX323*'Norm-coeff'!$D$12+$AY323*'Norm-coeff'!$E$12+$AZ323*'Norm-coeff'!$F$12+$BA323*'Norm-coeff'!$G$12+$BB323*'Norm-coeff'!$H$12+$BC323*'Norm-coeff'!$I$12+$BD323*'Norm-coeff'!$J$12+$BE323*'Norm-coeff'!$K$12+$BF323*'Norm-coeff'!$L$12+$BG323*'Norm-coeff'!$M$12+$BH323*'Norm-coeff'!$N$12+$BI323*'Norm-coeff'!$O$12</f>
        <v>0.283527502056037</v>
      </c>
      <c r="BZ323" s="54">
        <f>'Norm-coeff'!$C$13+$AX323*'Norm-coeff'!$D$13+$AY323*'Norm-coeff'!$E$13+$AZ323*'Norm-coeff'!$F$13+$BA323*'Norm-coeff'!$G$13+$BB323*'Norm-coeff'!$H$13+$BC323*'Norm-coeff'!$I$13+$BD323*'Norm-coeff'!$J$13+$BE323*'Norm-coeff'!$K$13+$BF323*'Norm-coeff'!$L$13+$BG323*'Norm-coeff'!$M$13+$BH323*'Norm-coeff'!$N$13+$BI323*'Norm-coeff'!$O$13</f>
        <v>-4.1864930554451202E-2</v>
      </c>
      <c r="CA323" s="54">
        <f>'Norm-coeff'!$C$14+$AX323*'Norm-coeff'!$D$14+$AY323*'Norm-coeff'!$E$14+$AZ323*'Norm-coeff'!$F$14+$BA323*'Norm-coeff'!$G$14+$BB323*'Norm-coeff'!$H$14+$BC323*'Norm-coeff'!$I$14+$BD323*'Norm-coeff'!$J$14+$BE323*'Norm-coeff'!$K$14+$BF323*'Norm-coeff'!$L$14+$BG323*'Norm-coeff'!$M$14+$BH323*'Norm-coeff'!$N$14+$BI323*'Norm-coeff'!$O$14</f>
        <v>4.2526983164477103</v>
      </c>
      <c r="CC323" s="54">
        <f t="shared" si="1010"/>
        <v>0</v>
      </c>
      <c r="CG323" s="54">
        <f t="shared" si="886"/>
        <v>0</v>
      </c>
      <c r="CH323" s="54">
        <f t="shared" si="864"/>
        <v>0</v>
      </c>
      <c r="CI323" s="54">
        <f t="shared" si="887"/>
        <v>0</v>
      </c>
      <c r="CJ323" s="56">
        <f t="shared" si="888"/>
        <v>0</v>
      </c>
      <c r="CK323" s="54">
        <f t="shared" si="889"/>
        <v>0</v>
      </c>
      <c r="CL323" s="54">
        <f t="shared" si="890"/>
        <v>0</v>
      </c>
      <c r="CM323" s="54">
        <f t="shared" si="891"/>
        <v>0</v>
      </c>
      <c r="CN323" s="54">
        <f t="shared" si="892"/>
        <v>0</v>
      </c>
      <c r="CO323" s="54">
        <f t="shared" si="893"/>
        <v>0</v>
      </c>
      <c r="CP323" s="54">
        <f t="shared" si="894"/>
        <v>0</v>
      </c>
      <c r="CQ323" s="54">
        <f t="shared" si="895"/>
        <v>0</v>
      </c>
      <c r="CR323" s="54">
        <f t="shared" si="896"/>
        <v>0</v>
      </c>
      <c r="CS323" s="54">
        <f t="shared" si="897"/>
        <v>0</v>
      </c>
      <c r="CU323" s="54">
        <f t="shared" si="898"/>
        <v>0</v>
      </c>
      <c r="CV323" s="54">
        <f t="shared" si="899"/>
        <v>0</v>
      </c>
      <c r="CW323" s="54">
        <f t="shared" si="900"/>
        <v>0</v>
      </c>
      <c r="CX323" s="54">
        <f t="shared" si="901"/>
        <v>0</v>
      </c>
      <c r="CZ323" s="54">
        <f t="shared" si="902"/>
        <v>0</v>
      </c>
      <c r="DA323" s="54">
        <f t="shared" si="903"/>
        <v>0</v>
      </c>
      <c r="DB323" s="54">
        <f t="shared" si="904"/>
        <v>0</v>
      </c>
      <c r="DC323" s="54">
        <f t="shared" si="905"/>
        <v>0</v>
      </c>
      <c r="DD323" s="54">
        <f t="shared" si="906"/>
        <v>0</v>
      </c>
      <c r="DE323" s="54">
        <f t="shared" si="907"/>
        <v>0</v>
      </c>
      <c r="DF323" s="54">
        <f t="shared" si="908"/>
        <v>0</v>
      </c>
      <c r="DG323" s="54">
        <f t="shared" si="909"/>
        <v>2</v>
      </c>
      <c r="DH323" s="71">
        <f t="shared" si="910"/>
        <v>0</v>
      </c>
      <c r="DI323" s="71">
        <f t="shared" si="911"/>
        <v>0</v>
      </c>
      <c r="DJ323" s="54">
        <f t="shared" si="912"/>
        <v>0</v>
      </c>
      <c r="DK323" s="54">
        <f t="shared" si="913"/>
        <v>2</v>
      </c>
      <c r="DL323" s="4">
        <f t="shared" ref="DL323:DL386" si="1011">DM323+DN323</f>
        <v>0</v>
      </c>
      <c r="DM323" s="3">
        <f t="shared" si="914"/>
        <v>0</v>
      </c>
      <c r="DN323" s="3">
        <f t="shared" si="915"/>
        <v>0</v>
      </c>
      <c r="DO323" s="4" t="e">
        <f t="shared" si="916"/>
        <v>#DIV/0!</v>
      </c>
      <c r="DP323" s="57"/>
      <c r="DQ323" s="57"/>
      <c r="DR323" s="56">
        <f t="shared" ref="DR323:DR386" si="1012">DG323</f>
        <v>2</v>
      </c>
      <c r="DS323" s="56">
        <f t="shared" ref="DS323:DS386" si="1013">DH323</f>
        <v>0</v>
      </c>
      <c r="DT323" s="38">
        <f t="shared" ref="DT323:DT386" si="1014">DI323</f>
        <v>0</v>
      </c>
      <c r="DU323" s="38">
        <f t="shared" si="917"/>
        <v>2</v>
      </c>
      <c r="DV323" s="38">
        <f t="shared" ref="DV323:DV386" si="1015">DJ323</f>
        <v>0</v>
      </c>
      <c r="DW323" s="39">
        <f t="shared" ref="DW323:DW386" si="1016">CZ323</f>
        <v>0</v>
      </c>
      <c r="DX323" s="39">
        <f t="shared" ref="DX323:DX386" si="1017">DA323</f>
        <v>0</v>
      </c>
      <c r="DY323" s="39">
        <f t="shared" ref="DY323:DY386" si="1018">CY323</f>
        <v>0</v>
      </c>
      <c r="DZ323" s="39">
        <f t="shared" ref="DZ323:DZ386" si="1019">CV323+CW323+CX323</f>
        <v>0</v>
      </c>
      <c r="EA323" s="39">
        <f t="shared" ref="EA323:EA386" si="1020">SUM(CV323:DA323)</f>
        <v>0</v>
      </c>
      <c r="EB323" s="37" t="e">
        <f t="shared" si="918"/>
        <v>#DIV/0!</v>
      </c>
      <c r="EC323" s="37" t="e">
        <f t="shared" si="919"/>
        <v>#DIV/0!</v>
      </c>
      <c r="ED323" s="37" t="e">
        <f t="shared" si="920"/>
        <v>#DIV/0!</v>
      </c>
      <c r="EE323" s="37" t="e">
        <f t="shared" si="921"/>
        <v>#DIV/0!</v>
      </c>
      <c r="EF323" s="39" t="e">
        <f t="shared" si="922"/>
        <v>#DIV/0!</v>
      </c>
      <c r="EG323" s="37" t="e">
        <f t="shared" si="923"/>
        <v>#DIV/0!</v>
      </c>
      <c r="EH323" s="37" t="e">
        <f t="shared" si="924"/>
        <v>#DIV/0!</v>
      </c>
      <c r="EI323" s="11" t="b">
        <f t="shared" si="925"/>
        <v>1</v>
      </c>
      <c r="EJ323" s="11" t="b">
        <f t="shared" si="926"/>
        <v>0</v>
      </c>
      <c r="EK323" s="39" t="e">
        <f t="shared" si="927"/>
        <v>#DIV/0!</v>
      </c>
      <c r="EL323" s="39" t="e">
        <f t="shared" si="928"/>
        <v>#DIV/0!</v>
      </c>
      <c r="EM323" s="39" t="e">
        <f t="shared" si="929"/>
        <v>#DIV/0!</v>
      </c>
      <c r="EN323" s="39" t="e">
        <f t="shared" si="930"/>
        <v>#DIV/0!</v>
      </c>
      <c r="EO323" s="39" t="e">
        <f t="shared" si="931"/>
        <v>#DIV/0!</v>
      </c>
      <c r="EP323" s="39" t="e">
        <f t="shared" si="932"/>
        <v>#DIV/0!</v>
      </c>
      <c r="EQ323" s="39" t="e">
        <f t="shared" si="933"/>
        <v>#DIV/0!</v>
      </c>
      <c r="ER323" s="39" t="e">
        <f t="shared" si="934"/>
        <v>#DIV/0!</v>
      </c>
      <c r="ES323" s="58" t="str">
        <f t="shared" si="935"/>
        <v>(OH,F,Cl)-dominate amphibole</v>
      </c>
      <c r="ET323" s="58" t="e">
        <f t="shared" si="936"/>
        <v>#N/A</v>
      </c>
      <c r="EU323" s="56">
        <f t="shared" ref="EU323:EU386" si="1021">CV323</f>
        <v>0</v>
      </c>
      <c r="EV323" s="56">
        <f t="shared" ref="EV323:EV386" si="1022">CW323</f>
        <v>0</v>
      </c>
      <c r="EW323" s="56">
        <f t="shared" ref="EW323:EW386" si="1023">CX323</f>
        <v>0</v>
      </c>
      <c r="EX323" s="56">
        <f t="shared" ref="EX323:EX386" si="1024">CQ323</f>
        <v>0</v>
      </c>
      <c r="EY323" s="56">
        <f t="shared" ref="EY323:EY386" si="1025">CS323</f>
        <v>0</v>
      </c>
      <c r="EZ323" s="56">
        <f t="shared" ref="EZ323:EZ386" si="1026">CR323</f>
        <v>0</v>
      </c>
      <c r="FA323" s="39">
        <f t="shared" ref="FA323:FA386" si="1027">CP323</f>
        <v>0</v>
      </c>
      <c r="FB323" s="39">
        <f t="shared" ref="FB323:FB386" si="1028">CO323</f>
        <v>0</v>
      </c>
      <c r="FC323" s="54">
        <f t="shared" ref="FC323:FC386" si="1029">CK323</f>
        <v>0</v>
      </c>
      <c r="FD323" s="54">
        <f t="shared" ref="FD323:FD386" si="1030">CM323</f>
        <v>0</v>
      </c>
      <c r="FE323" s="39">
        <f t="shared" ref="FE323:FE386" si="1031">CN323</f>
        <v>0</v>
      </c>
      <c r="FF323" s="54">
        <f t="shared" ref="FF323:FF386" si="1032">CL323</f>
        <v>0</v>
      </c>
      <c r="FG323" s="39">
        <f t="shared" ref="FG323:FG386" si="1033">CT323</f>
        <v>0</v>
      </c>
      <c r="FH323" s="39">
        <f t="shared" si="937"/>
        <v>0</v>
      </c>
      <c r="FI323" s="39">
        <f t="shared" si="938"/>
        <v>0</v>
      </c>
      <c r="FJ323" s="39">
        <f t="shared" si="939"/>
        <v>0</v>
      </c>
      <c r="FK323" s="39" t="e">
        <f t="shared" si="940"/>
        <v>#DIV/0!</v>
      </c>
      <c r="FL323" s="39" t="e">
        <f t="shared" si="941"/>
        <v>#DIV/0!</v>
      </c>
      <c r="FM323" s="39" t="e">
        <f t="shared" si="942"/>
        <v>#DIV/0!</v>
      </c>
      <c r="FN323" s="39">
        <f t="shared" si="943"/>
        <v>1</v>
      </c>
      <c r="FO323" s="39">
        <f t="shared" ref="FO323:FO386" si="1034">DC323</f>
        <v>0</v>
      </c>
      <c r="FP323" s="39">
        <f t="shared" ref="FP323:FP386" si="1035">DD323</f>
        <v>0</v>
      </c>
      <c r="FQ323" s="39">
        <f t="shared" ref="FQ323:FQ386" si="1036">DE323</f>
        <v>0</v>
      </c>
      <c r="FR323" s="39">
        <f t="shared" si="944"/>
        <v>0</v>
      </c>
      <c r="FS323" s="39">
        <f t="shared" si="945"/>
        <v>0</v>
      </c>
      <c r="FU323" s="39" t="e">
        <f t="shared" si="946"/>
        <v>#DIV/0!</v>
      </c>
      <c r="FV323" s="39" t="e">
        <f t="shared" si="947"/>
        <v>#DIV/0!</v>
      </c>
      <c r="FW323" s="39" t="e">
        <f t="shared" si="948"/>
        <v>#DIV/0!</v>
      </c>
      <c r="FY323" s="39" t="e">
        <f t="shared" si="949"/>
        <v>#DIV/0!</v>
      </c>
      <c r="FZ323" s="39" t="e">
        <f t="shared" si="950"/>
        <v>#DIV/0!</v>
      </c>
      <c r="GA323" s="39" t="e">
        <f t="shared" si="951"/>
        <v>#DIV/0!</v>
      </c>
      <c r="GB323" s="39" t="e">
        <f t="shared" si="952"/>
        <v>#DIV/0!</v>
      </c>
      <c r="GC323" s="39" t="e">
        <f t="shared" si="953"/>
        <v>#DIV/0!</v>
      </c>
      <c r="GD323" s="39" t="e">
        <f t="shared" si="954"/>
        <v>#DIV/0!</v>
      </c>
      <c r="GE323" s="39" t="e">
        <f t="shared" si="955"/>
        <v>#DIV/0!</v>
      </c>
      <c r="GF323" s="39" t="e">
        <f t="shared" si="956"/>
        <v>#DIV/0!</v>
      </c>
      <c r="GG323" s="39" t="e">
        <f t="shared" si="957"/>
        <v>#DIV/0!</v>
      </c>
      <c r="GH323" s="39" t="e">
        <f t="shared" si="958"/>
        <v>#DIV/0!</v>
      </c>
      <c r="GI323" s="39"/>
      <c r="GJ323" s="39" t="e">
        <f t="shared" si="959"/>
        <v>#DIV/0!</v>
      </c>
      <c r="GK323" s="39" t="e">
        <f t="shared" si="960"/>
        <v>#DIV/0!</v>
      </c>
      <c r="GL323" s="39" t="e">
        <f t="shared" si="961"/>
        <v>#DIV/0!</v>
      </c>
      <c r="GM323" s="39" t="e">
        <f t="shared" si="962"/>
        <v>#DIV/0!</v>
      </c>
      <c r="GN323" s="39" t="e">
        <f t="shared" si="963"/>
        <v>#DIV/0!</v>
      </c>
      <c r="GO323" s="57"/>
      <c r="GP323" s="57" t="e">
        <f t="shared" si="964"/>
        <v>#DIV/0!</v>
      </c>
      <c r="GQ323" s="59" t="e">
        <f t="shared" si="965"/>
        <v>#DIV/0!</v>
      </c>
      <c r="GR323" s="41" t="e">
        <f t="shared" si="966"/>
        <v>#DIV/0!</v>
      </c>
      <c r="GS323" s="57" t="e">
        <f t="shared" si="967"/>
        <v>#DIV/0!</v>
      </c>
      <c r="GT323" s="57" t="e">
        <f t="shared" si="968"/>
        <v>#DIV/0!</v>
      </c>
      <c r="GU323" s="57" t="e">
        <f t="shared" si="969"/>
        <v>#DIV/0!</v>
      </c>
      <c r="GV323" s="57"/>
      <c r="GW323" s="42" t="e">
        <f t="shared" si="970"/>
        <v>#DIV/0!</v>
      </c>
      <c r="GX323" s="42" t="e">
        <f t="shared" si="971"/>
        <v>#DIV/0!</v>
      </c>
      <c r="GY323" s="42" t="e">
        <f t="shared" si="972"/>
        <v>#DIV/0!</v>
      </c>
      <c r="GZ323" s="57"/>
      <c r="HA323" s="2" t="e">
        <f t="shared" si="973"/>
        <v>#DIV/0!</v>
      </c>
      <c r="HB323" s="2" t="e">
        <f t="shared" si="974"/>
        <v>#DIV/0!</v>
      </c>
      <c r="HC323" s="2" t="e">
        <f t="shared" si="975"/>
        <v>#DIV/0!</v>
      </c>
      <c r="HD323" s="2" t="e">
        <f t="shared" si="976"/>
        <v>#DIV/0!</v>
      </c>
      <c r="HE323" s="2" t="e">
        <f t="shared" si="977"/>
        <v>#DIV/0!</v>
      </c>
      <c r="HF323" s="2" t="e">
        <f t="shared" si="978"/>
        <v>#DIV/0!</v>
      </c>
      <c r="HG323" s="2" t="e">
        <f t="shared" si="979"/>
        <v>#DIV/0!</v>
      </c>
      <c r="HH323" s="2" t="e">
        <f t="shared" si="980"/>
        <v>#DIV/0!</v>
      </c>
      <c r="HI323" s="2" t="e">
        <f t="shared" si="981"/>
        <v>#DIV/0!</v>
      </c>
      <c r="HJ323" s="11" t="e">
        <f t="shared" si="982"/>
        <v>#DIV/0!</v>
      </c>
      <c r="HK323" s="60" t="e">
        <f t="shared" si="983"/>
        <v>#DIV/0!</v>
      </c>
      <c r="HL323" s="57"/>
      <c r="HM323" s="57" t="e">
        <f t="shared" si="984"/>
        <v>#DIV/0!</v>
      </c>
      <c r="HN323" s="57" t="e">
        <f t="shared" si="985"/>
        <v>#DIV/0!</v>
      </c>
      <c r="HO323" s="57" t="e">
        <f t="shared" si="986"/>
        <v>#DIV/0!</v>
      </c>
      <c r="HP323" s="57" t="e">
        <f t="shared" si="987"/>
        <v>#DIV/0!</v>
      </c>
      <c r="HQ323" s="57" t="e">
        <f t="shared" si="988"/>
        <v>#DIV/0!</v>
      </c>
      <c r="HR323" s="57"/>
      <c r="HS323" s="57" t="e">
        <f t="shared" si="989"/>
        <v>#DIV/0!</v>
      </c>
      <c r="HT323" s="57" t="e">
        <f t="shared" si="990"/>
        <v>#DIV/0!</v>
      </c>
      <c r="HU323" s="57" t="e">
        <f t="shared" si="991"/>
        <v>#DIV/0!</v>
      </c>
      <c r="HV323" s="57" t="e">
        <f t="shared" si="992"/>
        <v>#DIV/0!</v>
      </c>
      <c r="HW323" s="57" t="e">
        <f t="shared" si="993"/>
        <v>#DIV/0!</v>
      </c>
      <c r="HX323" s="57"/>
      <c r="HY323" s="57" t="e">
        <f t="shared" si="994"/>
        <v>#DIV/0!</v>
      </c>
      <c r="HZ323" s="57" t="e">
        <f t="shared" si="995"/>
        <v>#DIV/0!</v>
      </c>
      <c r="IA323" s="57"/>
      <c r="IB323" s="61">
        <f t="shared" si="996"/>
        <v>0</v>
      </c>
      <c r="IC323" s="57" t="str">
        <f t="shared" si="997"/>
        <v/>
      </c>
      <c r="ID323" s="42"/>
      <c r="IE323" s="2" t="str">
        <f t="shared" si="998"/>
        <v/>
      </c>
      <c r="IF323" s="60" t="e">
        <f t="shared" si="999"/>
        <v>#DIV/0!</v>
      </c>
      <c r="IG323" s="60" t="str">
        <f t="shared" si="1000"/>
        <v/>
      </c>
      <c r="IH323" s="60" t="str">
        <f t="shared" si="1001"/>
        <v>zinco-</v>
      </c>
      <c r="II323" s="60" t="str">
        <f t="shared" si="1002"/>
        <v>mangano-</v>
      </c>
      <c r="IJ323" s="60" t="e">
        <f t="shared" si="1003"/>
        <v>#DIV/0!</v>
      </c>
      <c r="IK323" s="60" t="e">
        <f t="shared" si="1004"/>
        <v>#DIV/0!</v>
      </c>
      <c r="IL323" s="60" t="e">
        <f t="shared" si="1005"/>
        <v>#DIV/0!</v>
      </c>
      <c r="IM323" s="60" t="e">
        <f t="shared" si="1006"/>
        <v>#DIV/0!</v>
      </c>
      <c r="IN323" s="60" t="str">
        <f t="shared" si="1007"/>
        <v/>
      </c>
      <c r="IO323" s="60" t="str">
        <f t="shared" si="1008"/>
        <v/>
      </c>
      <c r="IP323" s="57"/>
      <c r="IQ323" s="57" t="str">
        <f t="shared" si="1009"/>
        <v>ERROR!!</v>
      </c>
    </row>
    <row r="324" spans="24:251">
      <c r="X324" s="29">
        <f t="shared" si="865"/>
        <v>0</v>
      </c>
      <c r="Y324" s="29">
        <f t="shared" si="866"/>
        <v>0</v>
      </c>
      <c r="Z324" s="29" t="e">
        <f t="shared" si="867"/>
        <v>#DIV/0!</v>
      </c>
      <c r="AA324" s="29" t="e">
        <f t="shared" si="868"/>
        <v>#DIV/0!</v>
      </c>
      <c r="AB324" s="29" t="e">
        <f t="shared" si="869"/>
        <v>#DIV/0!</v>
      </c>
      <c r="AC324" s="29" t="e">
        <f t="shared" si="870"/>
        <v>#DIV/0!</v>
      </c>
      <c r="AF324" s="23">
        <v>60.084299999999999</v>
      </c>
      <c r="AG324" s="23">
        <v>79.878799999999998</v>
      </c>
      <c r="AH324" s="23">
        <v>101.96120000000001</v>
      </c>
      <c r="AI324" s="23">
        <v>151.99039999999999</v>
      </c>
      <c r="AJ324" s="23">
        <v>159.69</v>
      </c>
      <c r="AK324" s="23">
        <v>71.846400000000003</v>
      </c>
      <c r="AL324" s="23">
        <v>70.9375</v>
      </c>
      <c r="AM324" s="23">
        <v>40.304400000000001</v>
      </c>
      <c r="AN324" s="23">
        <v>56.077399999999997</v>
      </c>
      <c r="AO324" s="23">
        <v>61.978999999999999</v>
      </c>
      <c r="AP324" s="23">
        <v>94.195999999999998</v>
      </c>
      <c r="AQ324" s="23">
        <v>18.998000000000001</v>
      </c>
      <c r="AR324" s="23">
        <v>35.450000000000003</v>
      </c>
      <c r="AS324" s="23">
        <v>29.88</v>
      </c>
      <c r="AT324" s="23">
        <v>74.691999999999993</v>
      </c>
      <c r="AU324" s="23">
        <v>81.39</v>
      </c>
      <c r="AX324" s="54">
        <f t="shared" si="871"/>
        <v>0</v>
      </c>
      <c r="AY324" s="54">
        <f t="shared" si="872"/>
        <v>0</v>
      </c>
      <c r="AZ324" s="54">
        <f t="shared" si="873"/>
        <v>0</v>
      </c>
      <c r="BA324" s="54">
        <f t="shared" si="874"/>
        <v>0</v>
      </c>
      <c r="BB324" s="54">
        <f t="shared" si="875"/>
        <v>0</v>
      </c>
      <c r="BC324" s="54">
        <f t="shared" si="876"/>
        <v>0</v>
      </c>
      <c r="BD324" s="54">
        <f t="shared" si="877"/>
        <v>0</v>
      </c>
      <c r="BE324" s="54">
        <f t="shared" si="878"/>
        <v>0</v>
      </c>
      <c r="BF324" s="54">
        <f t="shared" si="879"/>
        <v>0</v>
      </c>
      <c r="BG324" s="54">
        <f t="shared" si="880"/>
        <v>0</v>
      </c>
      <c r="BH324" s="54">
        <f t="shared" si="881"/>
        <v>0</v>
      </c>
      <c r="BI324" s="54">
        <f t="shared" si="882"/>
        <v>0</v>
      </c>
      <c r="BJ324" s="54">
        <f t="shared" si="883"/>
        <v>0</v>
      </c>
      <c r="BK324" s="54">
        <f t="shared" si="884"/>
        <v>0</v>
      </c>
      <c r="BL324" s="54">
        <f t="shared" si="885"/>
        <v>0</v>
      </c>
      <c r="BM324" s="42"/>
      <c r="BO324" s="54">
        <f>'Norm-coeff'!$C$2+$AX324*'Norm-coeff'!$D$2+$AY324*'Norm-coeff'!$E$2+$AZ324*'Norm-coeff'!$F$2+$BA324*'Norm-coeff'!$G$2+$BB324*'Norm-coeff'!$H$2+$BC324*'Norm-coeff'!$I$2+$BD324*'Norm-coeff'!$J$2+$BE324*'Norm-coeff'!$K$2+$BF324*'Norm-coeff'!$L$2+$BG324*'Norm-coeff'!$M$2+$BH324*'Norm-coeff'!$N$2+$BI324*'Norm-coeff'!$O$2</f>
        <v>5.4045421474420303</v>
      </c>
      <c r="BP324" s="54">
        <f>'Norm-coeff'!$C$3+$AX324*'Norm-coeff'!$D$3+$AY324*'Norm-coeff'!$E$3+$AZ324*'Norm-coeff'!$F$3+$BA324*'Norm-coeff'!$G$3+$BB324*'Norm-coeff'!$H$3+$BC324*'Norm-coeff'!$I$3+$BD324*'Norm-coeff'!$J$3+$BE324*'Norm-coeff'!$K$3+$BF324*'Norm-coeff'!$L$3+$BG324*'Norm-coeff'!$M$3+$BH324*'Norm-coeff'!$N$3+$BI324*'Norm-coeff'!$O$3</f>
        <v>3.15319116612705</v>
      </c>
      <c r="BQ324" s="54">
        <f>'Norm-coeff'!$C$4+$AX324*'Norm-coeff'!$D$4+$AY324*'Norm-coeff'!$E$4+$AZ324*'Norm-coeff'!$F$4+$BA324*'Norm-coeff'!$G$4+$BB324*'Norm-coeff'!$H$4+$BC324*'Norm-coeff'!$I$4+$BD324*'Norm-coeff'!$J$4+$BE324*'Norm-coeff'!$K$4+$BF324*'Norm-coeff'!$L$4+$BG324*'Norm-coeff'!$M$4+$BH324*'Norm-coeff'!$N$4+$BI324*'Norm-coeff'!$O$4</f>
        <v>1.42115649462768</v>
      </c>
      <c r="BR324" s="54">
        <f>'Norm-coeff'!$C$5+$AX324*'Norm-coeff'!$D$5+$AY324*'Norm-coeff'!$E$5+$AZ324*'Norm-coeff'!$F$5+$BA324*'Norm-coeff'!$G$5+$BB324*'Norm-coeff'!$H$5+$BC324*'Norm-coeff'!$I$5+$BD324*'Norm-coeff'!$J$5+$BE324*'Norm-coeff'!$K$5+$BF324*'Norm-coeff'!$L$5+$BG324*'Norm-coeff'!$M$5+$BH324*'Norm-coeff'!$N$5+$BI324*'Norm-coeff'!$O$5</f>
        <v>1.0553329241296201</v>
      </c>
      <c r="BS324" s="54">
        <f>'Norm-coeff'!$C$6+$AX324*'Norm-coeff'!$D$6+$AY324*'Norm-coeff'!$E$6+$AZ324*'Norm-coeff'!$F$6+$BA324*'Norm-coeff'!$G$6+$BB324*'Norm-coeff'!$H$6+$BC324*'Norm-coeff'!$I$6+$BD324*'Norm-coeff'!$J$6+$BE324*'Norm-coeff'!$K$6+$BF324*'Norm-coeff'!$L$6+$BG324*'Norm-coeff'!$M$6+$BH324*'Norm-coeff'!$N$6+$BI324*'Norm-coeff'!$O$6</f>
        <v>-1.48700885495103E-2</v>
      </c>
      <c r="BT324" s="54">
        <f>'Norm-coeff'!$C$7+$AX324*'Norm-coeff'!$D$7+$AY324*'Norm-coeff'!$E$7+$AZ324*'Norm-coeff'!$F$7+$BA324*'Norm-coeff'!$G$7+$BB324*'Norm-coeff'!$H$7+$BC324*'Norm-coeff'!$I$7+$BD324*'Norm-coeff'!$J$7+$BE324*'Norm-coeff'!$K$7+$BF324*'Norm-coeff'!$L$7+$BG324*'Norm-coeff'!$M$7+$BH324*'Norm-coeff'!$N$7+$BI324*'Norm-coeff'!$O$7</f>
        <v>2.0907583608832998</v>
      </c>
      <c r="BU324" s="54">
        <f>'Norm-coeff'!$C$8+$AX324*'Norm-coeff'!$D$8+$AY324*'Norm-coeff'!$E$8+$AZ324*'Norm-coeff'!$F$8+$BA324*'Norm-coeff'!$G$8+$BB324*'Norm-coeff'!$H$8+$BC324*'Norm-coeff'!$I$8+$BD324*'Norm-coeff'!$J$8+$BE324*'Norm-coeff'!$K$8+$BF324*'Norm-coeff'!$L$8+$BG324*'Norm-coeff'!$M$8+$BH324*'Norm-coeff'!$N$8+$BI324*'Norm-coeff'!$O$8</f>
        <v>0.65894159836244504</v>
      </c>
      <c r="BV324" s="54">
        <f>'Norm-coeff'!$C$9+$AX324*'Norm-coeff'!$D$9+$AY324*'Norm-coeff'!$E$9+$AZ324*'Norm-coeff'!$F$9+$BA324*'Norm-coeff'!$G$9+$BB324*'Norm-coeff'!$H$9+$BC324*'Norm-coeff'!$I$9+$BD324*'Norm-coeff'!$J$9+$BE324*'Norm-coeff'!$K$9+$BF324*'Norm-coeff'!$L$9+$BG324*'Norm-coeff'!$M$9+$BH324*'Norm-coeff'!$N$9+$BI324*'Norm-coeff'!$O$9</f>
        <v>1.48961085014701</v>
      </c>
      <c r="BW324" s="54">
        <f>'Norm-coeff'!$C$10+$AX324*'Norm-coeff'!$D$10+$AY324*'Norm-coeff'!$E$10+$AZ324*'Norm-coeff'!$F$10+$BA324*'Norm-coeff'!$G$10+$BB324*'Norm-coeff'!$H$10+$BC324*'Norm-coeff'!$I$10+$BD324*'Norm-coeff'!$J$10+$BE324*'Norm-coeff'!$K$10+$BF324*'Norm-coeff'!$L$10+$BG324*'Norm-coeff'!$M$10+$BH324*'Norm-coeff'!$N$10+$BI324*'Norm-coeff'!$O$10</f>
        <v>1.42058735749591</v>
      </c>
      <c r="BX324" s="54">
        <f>'Norm-coeff'!$C$11+$AX324*'Norm-coeff'!$D$11+$AY324*'Norm-coeff'!$E$11+$AZ324*'Norm-coeff'!$F$11+$BA324*'Norm-coeff'!$G$11+$BB324*'Norm-coeff'!$H$11+$BC324*'Norm-coeff'!$I$11+$BD324*'Norm-coeff'!$J$11+$BE324*'Norm-coeff'!$K$11+$BF324*'Norm-coeff'!$L$11+$BG324*'Norm-coeff'!$M$11+$BH324*'Norm-coeff'!$N$11+$BI324*'Norm-coeff'!$O$11</f>
        <v>0.221233014421479</v>
      </c>
      <c r="BY324" s="54">
        <f>'Norm-coeff'!$C$12+$AX324*'Norm-coeff'!$D$12+$AY324*'Norm-coeff'!$E$12+$AZ324*'Norm-coeff'!$F$12+$BA324*'Norm-coeff'!$G$12+$BB324*'Norm-coeff'!$H$12+$BC324*'Norm-coeff'!$I$12+$BD324*'Norm-coeff'!$J$12+$BE324*'Norm-coeff'!$K$12+$BF324*'Norm-coeff'!$L$12+$BG324*'Norm-coeff'!$M$12+$BH324*'Norm-coeff'!$N$12+$BI324*'Norm-coeff'!$O$12</f>
        <v>0.283527502056037</v>
      </c>
      <c r="BZ324" s="54">
        <f>'Norm-coeff'!$C$13+$AX324*'Norm-coeff'!$D$13+$AY324*'Norm-coeff'!$E$13+$AZ324*'Norm-coeff'!$F$13+$BA324*'Norm-coeff'!$G$13+$BB324*'Norm-coeff'!$H$13+$BC324*'Norm-coeff'!$I$13+$BD324*'Norm-coeff'!$J$13+$BE324*'Norm-coeff'!$K$13+$BF324*'Norm-coeff'!$L$13+$BG324*'Norm-coeff'!$M$13+$BH324*'Norm-coeff'!$N$13+$BI324*'Norm-coeff'!$O$13</f>
        <v>-4.1864930554451202E-2</v>
      </c>
      <c r="CA324" s="54">
        <f>'Norm-coeff'!$C$14+$AX324*'Norm-coeff'!$D$14+$AY324*'Norm-coeff'!$E$14+$AZ324*'Norm-coeff'!$F$14+$BA324*'Norm-coeff'!$G$14+$BB324*'Norm-coeff'!$H$14+$BC324*'Norm-coeff'!$I$14+$BD324*'Norm-coeff'!$J$14+$BE324*'Norm-coeff'!$K$14+$BF324*'Norm-coeff'!$L$14+$BG324*'Norm-coeff'!$M$14+$BH324*'Norm-coeff'!$N$14+$BI324*'Norm-coeff'!$O$14</f>
        <v>4.2526983164477103</v>
      </c>
      <c r="CC324" s="54">
        <f t="shared" si="1010"/>
        <v>0</v>
      </c>
      <c r="CG324" s="54">
        <f t="shared" si="886"/>
        <v>0</v>
      </c>
      <c r="CH324" s="54">
        <f t="shared" ref="CH324:CH387" si="1037">IF(OR(AZ324&lt;=0,BP324&lt;0),0,BP324)</f>
        <v>0</v>
      </c>
      <c r="CI324" s="54">
        <f t="shared" si="887"/>
        <v>0</v>
      </c>
      <c r="CJ324" s="56">
        <f t="shared" si="888"/>
        <v>0</v>
      </c>
      <c r="CK324" s="54">
        <f t="shared" si="889"/>
        <v>0</v>
      </c>
      <c r="CL324" s="54">
        <f t="shared" si="890"/>
        <v>0</v>
      </c>
      <c r="CM324" s="54">
        <f t="shared" si="891"/>
        <v>0</v>
      </c>
      <c r="CN324" s="54">
        <f t="shared" si="892"/>
        <v>0</v>
      </c>
      <c r="CO324" s="54">
        <f t="shared" si="893"/>
        <v>0</v>
      </c>
      <c r="CP324" s="54">
        <f t="shared" si="894"/>
        <v>0</v>
      </c>
      <c r="CQ324" s="54">
        <f t="shared" si="895"/>
        <v>0</v>
      </c>
      <c r="CR324" s="54">
        <f t="shared" si="896"/>
        <v>0</v>
      </c>
      <c r="CS324" s="54">
        <f t="shared" si="897"/>
        <v>0</v>
      </c>
      <c r="CU324" s="54">
        <f t="shared" si="898"/>
        <v>0</v>
      </c>
      <c r="CV324" s="54">
        <f t="shared" si="899"/>
        <v>0</v>
      </c>
      <c r="CW324" s="54">
        <f t="shared" si="900"/>
        <v>0</v>
      </c>
      <c r="CX324" s="54">
        <f t="shared" si="901"/>
        <v>0</v>
      </c>
      <c r="CZ324" s="54">
        <f t="shared" si="902"/>
        <v>0</v>
      </c>
      <c r="DA324" s="54">
        <f t="shared" si="903"/>
        <v>0</v>
      </c>
      <c r="DB324" s="54">
        <f t="shared" si="904"/>
        <v>0</v>
      </c>
      <c r="DC324" s="54">
        <f t="shared" si="905"/>
        <v>0</v>
      </c>
      <c r="DD324" s="54">
        <f t="shared" si="906"/>
        <v>0</v>
      </c>
      <c r="DE324" s="54">
        <f t="shared" si="907"/>
        <v>0</v>
      </c>
      <c r="DF324" s="54">
        <f t="shared" si="908"/>
        <v>0</v>
      </c>
      <c r="DG324" s="54">
        <f t="shared" si="909"/>
        <v>2</v>
      </c>
      <c r="DH324" s="71">
        <f t="shared" si="910"/>
        <v>0</v>
      </c>
      <c r="DI324" s="71">
        <f t="shared" si="911"/>
        <v>0</v>
      </c>
      <c r="DJ324" s="54">
        <f t="shared" si="912"/>
        <v>0</v>
      </c>
      <c r="DK324" s="54">
        <f t="shared" si="913"/>
        <v>2</v>
      </c>
      <c r="DL324" s="4">
        <f t="shared" si="1011"/>
        <v>0</v>
      </c>
      <c r="DM324" s="3">
        <f t="shared" si="914"/>
        <v>0</v>
      </c>
      <c r="DN324" s="3">
        <f t="shared" si="915"/>
        <v>0</v>
      </c>
      <c r="DO324" s="4" t="e">
        <f t="shared" si="916"/>
        <v>#DIV/0!</v>
      </c>
      <c r="DP324" s="57"/>
      <c r="DQ324" s="57"/>
      <c r="DR324" s="56">
        <f t="shared" si="1012"/>
        <v>2</v>
      </c>
      <c r="DS324" s="56">
        <f t="shared" si="1013"/>
        <v>0</v>
      </c>
      <c r="DT324" s="38">
        <f t="shared" si="1014"/>
        <v>0</v>
      </c>
      <c r="DU324" s="38">
        <f t="shared" si="917"/>
        <v>2</v>
      </c>
      <c r="DV324" s="38">
        <f t="shared" si="1015"/>
        <v>0</v>
      </c>
      <c r="DW324" s="39">
        <f t="shared" si="1016"/>
        <v>0</v>
      </c>
      <c r="DX324" s="39">
        <f t="shared" si="1017"/>
        <v>0</v>
      </c>
      <c r="DY324" s="39">
        <f t="shared" si="1018"/>
        <v>0</v>
      </c>
      <c r="DZ324" s="39">
        <f t="shared" si="1019"/>
        <v>0</v>
      </c>
      <c r="EA324" s="39">
        <f t="shared" si="1020"/>
        <v>0</v>
      </c>
      <c r="EB324" s="37" t="e">
        <f t="shared" si="918"/>
        <v>#DIV/0!</v>
      </c>
      <c r="EC324" s="37" t="e">
        <f t="shared" si="919"/>
        <v>#DIV/0!</v>
      </c>
      <c r="ED324" s="37" t="e">
        <f t="shared" si="920"/>
        <v>#DIV/0!</v>
      </c>
      <c r="EE324" s="37" t="e">
        <f t="shared" si="921"/>
        <v>#DIV/0!</v>
      </c>
      <c r="EF324" s="39" t="e">
        <f t="shared" si="922"/>
        <v>#DIV/0!</v>
      </c>
      <c r="EG324" s="37" t="e">
        <f t="shared" si="923"/>
        <v>#DIV/0!</v>
      </c>
      <c r="EH324" s="37" t="e">
        <f t="shared" si="924"/>
        <v>#DIV/0!</v>
      </c>
      <c r="EI324" s="11" t="b">
        <f t="shared" si="925"/>
        <v>1</v>
      </c>
      <c r="EJ324" s="11" t="b">
        <f t="shared" si="926"/>
        <v>0</v>
      </c>
      <c r="EK324" s="39" t="e">
        <f t="shared" si="927"/>
        <v>#DIV/0!</v>
      </c>
      <c r="EL324" s="39" t="e">
        <f t="shared" si="928"/>
        <v>#DIV/0!</v>
      </c>
      <c r="EM324" s="39" t="e">
        <f t="shared" si="929"/>
        <v>#DIV/0!</v>
      </c>
      <c r="EN324" s="39" t="e">
        <f t="shared" si="930"/>
        <v>#DIV/0!</v>
      </c>
      <c r="EO324" s="39" t="e">
        <f t="shared" si="931"/>
        <v>#DIV/0!</v>
      </c>
      <c r="EP324" s="39" t="e">
        <f t="shared" si="932"/>
        <v>#DIV/0!</v>
      </c>
      <c r="EQ324" s="39" t="e">
        <f t="shared" si="933"/>
        <v>#DIV/0!</v>
      </c>
      <c r="ER324" s="39" t="e">
        <f t="shared" si="934"/>
        <v>#DIV/0!</v>
      </c>
      <c r="ES324" s="58" t="str">
        <f t="shared" si="935"/>
        <v>(OH,F,Cl)-dominate amphibole</v>
      </c>
      <c r="ET324" s="58" t="e">
        <f t="shared" si="936"/>
        <v>#N/A</v>
      </c>
      <c r="EU324" s="56">
        <f t="shared" si="1021"/>
        <v>0</v>
      </c>
      <c r="EV324" s="56">
        <f t="shared" si="1022"/>
        <v>0</v>
      </c>
      <c r="EW324" s="56">
        <f t="shared" si="1023"/>
        <v>0</v>
      </c>
      <c r="EX324" s="56">
        <f t="shared" si="1024"/>
        <v>0</v>
      </c>
      <c r="EY324" s="56">
        <f t="shared" si="1025"/>
        <v>0</v>
      </c>
      <c r="EZ324" s="56">
        <f t="shared" si="1026"/>
        <v>0</v>
      </c>
      <c r="FA324" s="39">
        <f t="shared" si="1027"/>
        <v>0</v>
      </c>
      <c r="FB324" s="39">
        <f t="shared" si="1028"/>
        <v>0</v>
      </c>
      <c r="FC324" s="54">
        <f t="shared" si="1029"/>
        <v>0</v>
      </c>
      <c r="FD324" s="54">
        <f t="shared" si="1030"/>
        <v>0</v>
      </c>
      <c r="FE324" s="39">
        <f t="shared" si="1031"/>
        <v>0</v>
      </c>
      <c r="FF324" s="54">
        <f t="shared" si="1032"/>
        <v>0</v>
      </c>
      <c r="FG324" s="39">
        <f t="shared" si="1033"/>
        <v>0</v>
      </c>
      <c r="FH324" s="39">
        <f t="shared" si="937"/>
        <v>0</v>
      </c>
      <c r="FI324" s="39">
        <f t="shared" si="938"/>
        <v>0</v>
      </c>
      <c r="FJ324" s="39">
        <f t="shared" si="939"/>
        <v>0</v>
      </c>
      <c r="FK324" s="39" t="e">
        <f t="shared" si="940"/>
        <v>#DIV/0!</v>
      </c>
      <c r="FL324" s="39" t="e">
        <f t="shared" si="941"/>
        <v>#DIV/0!</v>
      </c>
      <c r="FM324" s="39" t="e">
        <f t="shared" si="942"/>
        <v>#DIV/0!</v>
      </c>
      <c r="FN324" s="39">
        <f t="shared" si="943"/>
        <v>1</v>
      </c>
      <c r="FO324" s="39">
        <f t="shared" si="1034"/>
        <v>0</v>
      </c>
      <c r="FP324" s="39">
        <f t="shared" si="1035"/>
        <v>0</v>
      </c>
      <c r="FQ324" s="39">
        <f t="shared" si="1036"/>
        <v>0</v>
      </c>
      <c r="FR324" s="39">
        <f t="shared" si="944"/>
        <v>0</v>
      </c>
      <c r="FS324" s="39">
        <f t="shared" si="945"/>
        <v>0</v>
      </c>
      <c r="FU324" s="39" t="e">
        <f t="shared" si="946"/>
        <v>#DIV/0!</v>
      </c>
      <c r="FV324" s="39" t="e">
        <f t="shared" si="947"/>
        <v>#DIV/0!</v>
      </c>
      <c r="FW324" s="39" t="e">
        <f t="shared" si="948"/>
        <v>#DIV/0!</v>
      </c>
      <c r="FY324" s="39" t="e">
        <f t="shared" si="949"/>
        <v>#DIV/0!</v>
      </c>
      <c r="FZ324" s="39" t="e">
        <f t="shared" si="950"/>
        <v>#DIV/0!</v>
      </c>
      <c r="GA324" s="39" t="e">
        <f t="shared" si="951"/>
        <v>#DIV/0!</v>
      </c>
      <c r="GB324" s="39" t="e">
        <f t="shared" si="952"/>
        <v>#DIV/0!</v>
      </c>
      <c r="GC324" s="39" t="e">
        <f t="shared" si="953"/>
        <v>#DIV/0!</v>
      </c>
      <c r="GD324" s="39" t="e">
        <f t="shared" si="954"/>
        <v>#DIV/0!</v>
      </c>
      <c r="GE324" s="39" t="e">
        <f t="shared" si="955"/>
        <v>#DIV/0!</v>
      </c>
      <c r="GF324" s="39" t="e">
        <f t="shared" si="956"/>
        <v>#DIV/0!</v>
      </c>
      <c r="GG324" s="39" t="e">
        <f t="shared" si="957"/>
        <v>#DIV/0!</v>
      </c>
      <c r="GH324" s="39" t="e">
        <f t="shared" si="958"/>
        <v>#DIV/0!</v>
      </c>
      <c r="GI324" s="39"/>
      <c r="GJ324" s="39" t="e">
        <f t="shared" si="959"/>
        <v>#DIV/0!</v>
      </c>
      <c r="GK324" s="39" t="e">
        <f t="shared" si="960"/>
        <v>#DIV/0!</v>
      </c>
      <c r="GL324" s="39" t="e">
        <f t="shared" si="961"/>
        <v>#DIV/0!</v>
      </c>
      <c r="GM324" s="39" t="e">
        <f t="shared" si="962"/>
        <v>#DIV/0!</v>
      </c>
      <c r="GN324" s="39" t="e">
        <f t="shared" si="963"/>
        <v>#DIV/0!</v>
      </c>
      <c r="GO324" s="57"/>
      <c r="GP324" s="57" t="e">
        <f t="shared" si="964"/>
        <v>#DIV/0!</v>
      </c>
      <c r="GQ324" s="59" t="e">
        <f t="shared" si="965"/>
        <v>#DIV/0!</v>
      </c>
      <c r="GR324" s="41" t="e">
        <f t="shared" si="966"/>
        <v>#DIV/0!</v>
      </c>
      <c r="GS324" s="57" t="e">
        <f t="shared" si="967"/>
        <v>#DIV/0!</v>
      </c>
      <c r="GT324" s="57" t="e">
        <f t="shared" si="968"/>
        <v>#DIV/0!</v>
      </c>
      <c r="GU324" s="57" t="e">
        <f t="shared" si="969"/>
        <v>#DIV/0!</v>
      </c>
      <c r="GV324" s="57"/>
      <c r="GW324" s="42" t="e">
        <f t="shared" si="970"/>
        <v>#DIV/0!</v>
      </c>
      <c r="GX324" s="42" t="e">
        <f t="shared" si="971"/>
        <v>#DIV/0!</v>
      </c>
      <c r="GY324" s="42" t="e">
        <f t="shared" si="972"/>
        <v>#DIV/0!</v>
      </c>
      <c r="GZ324" s="57"/>
      <c r="HA324" s="2" t="e">
        <f t="shared" si="973"/>
        <v>#DIV/0!</v>
      </c>
      <c r="HB324" s="2" t="e">
        <f t="shared" si="974"/>
        <v>#DIV/0!</v>
      </c>
      <c r="HC324" s="2" t="e">
        <f t="shared" si="975"/>
        <v>#DIV/0!</v>
      </c>
      <c r="HD324" s="2" t="e">
        <f t="shared" si="976"/>
        <v>#DIV/0!</v>
      </c>
      <c r="HE324" s="2" t="e">
        <f t="shared" si="977"/>
        <v>#DIV/0!</v>
      </c>
      <c r="HF324" s="2" t="e">
        <f t="shared" si="978"/>
        <v>#DIV/0!</v>
      </c>
      <c r="HG324" s="2" t="e">
        <f t="shared" si="979"/>
        <v>#DIV/0!</v>
      </c>
      <c r="HH324" s="2" t="e">
        <f t="shared" si="980"/>
        <v>#DIV/0!</v>
      </c>
      <c r="HI324" s="2" t="e">
        <f t="shared" si="981"/>
        <v>#DIV/0!</v>
      </c>
      <c r="HJ324" s="11" t="e">
        <f t="shared" si="982"/>
        <v>#DIV/0!</v>
      </c>
      <c r="HK324" s="60" t="e">
        <f t="shared" si="983"/>
        <v>#DIV/0!</v>
      </c>
      <c r="HL324" s="57"/>
      <c r="HM324" s="57" t="e">
        <f t="shared" si="984"/>
        <v>#DIV/0!</v>
      </c>
      <c r="HN324" s="57" t="e">
        <f t="shared" si="985"/>
        <v>#DIV/0!</v>
      </c>
      <c r="HO324" s="57" t="e">
        <f t="shared" si="986"/>
        <v>#DIV/0!</v>
      </c>
      <c r="HP324" s="57" t="e">
        <f t="shared" si="987"/>
        <v>#DIV/0!</v>
      </c>
      <c r="HQ324" s="57" t="e">
        <f t="shared" si="988"/>
        <v>#DIV/0!</v>
      </c>
      <c r="HR324" s="57"/>
      <c r="HS324" s="57" t="e">
        <f t="shared" si="989"/>
        <v>#DIV/0!</v>
      </c>
      <c r="HT324" s="57" t="e">
        <f t="shared" si="990"/>
        <v>#DIV/0!</v>
      </c>
      <c r="HU324" s="57" t="e">
        <f t="shared" si="991"/>
        <v>#DIV/0!</v>
      </c>
      <c r="HV324" s="57" t="e">
        <f t="shared" si="992"/>
        <v>#DIV/0!</v>
      </c>
      <c r="HW324" s="57" t="e">
        <f t="shared" si="993"/>
        <v>#DIV/0!</v>
      </c>
      <c r="HX324" s="57"/>
      <c r="HY324" s="57" t="e">
        <f t="shared" si="994"/>
        <v>#DIV/0!</v>
      </c>
      <c r="HZ324" s="57" t="e">
        <f t="shared" si="995"/>
        <v>#DIV/0!</v>
      </c>
      <c r="IA324" s="57"/>
      <c r="IB324" s="61">
        <f t="shared" si="996"/>
        <v>0</v>
      </c>
      <c r="IC324" s="57" t="str">
        <f t="shared" si="997"/>
        <v/>
      </c>
      <c r="ID324" s="42"/>
      <c r="IE324" s="2" t="str">
        <f t="shared" si="998"/>
        <v/>
      </c>
      <c r="IF324" s="60" t="e">
        <f t="shared" si="999"/>
        <v>#DIV/0!</v>
      </c>
      <c r="IG324" s="60" t="str">
        <f t="shared" si="1000"/>
        <v/>
      </c>
      <c r="IH324" s="60" t="str">
        <f t="shared" si="1001"/>
        <v>zinco-</v>
      </c>
      <c r="II324" s="60" t="str">
        <f t="shared" si="1002"/>
        <v>mangano-</v>
      </c>
      <c r="IJ324" s="60" t="e">
        <f t="shared" si="1003"/>
        <v>#DIV/0!</v>
      </c>
      <c r="IK324" s="60" t="e">
        <f t="shared" si="1004"/>
        <v>#DIV/0!</v>
      </c>
      <c r="IL324" s="60" t="e">
        <f t="shared" si="1005"/>
        <v>#DIV/0!</v>
      </c>
      <c r="IM324" s="60" t="e">
        <f t="shared" si="1006"/>
        <v>#DIV/0!</v>
      </c>
      <c r="IN324" s="60" t="str">
        <f t="shared" si="1007"/>
        <v/>
      </c>
      <c r="IO324" s="60" t="str">
        <f t="shared" si="1008"/>
        <v/>
      </c>
      <c r="IP324" s="57"/>
      <c r="IQ324" s="57" t="str">
        <f t="shared" si="1009"/>
        <v>ERROR!!</v>
      </c>
    </row>
    <row r="325" spans="24:251">
      <c r="X325" s="29">
        <f t="shared" si="865"/>
        <v>0</v>
      </c>
      <c r="Y325" s="29">
        <f t="shared" si="866"/>
        <v>0</v>
      </c>
      <c r="Z325" s="29" t="e">
        <f t="shared" si="867"/>
        <v>#DIV/0!</v>
      </c>
      <c r="AA325" s="29" t="e">
        <f t="shared" si="868"/>
        <v>#DIV/0!</v>
      </c>
      <c r="AB325" s="29" t="e">
        <f t="shared" si="869"/>
        <v>#DIV/0!</v>
      </c>
      <c r="AC325" s="29" t="e">
        <f t="shared" si="870"/>
        <v>#DIV/0!</v>
      </c>
      <c r="AF325" s="23">
        <v>60.084299999999999</v>
      </c>
      <c r="AG325" s="23">
        <v>79.878799999999998</v>
      </c>
      <c r="AH325" s="23">
        <v>101.96120000000001</v>
      </c>
      <c r="AI325" s="23">
        <v>151.99039999999999</v>
      </c>
      <c r="AJ325" s="23">
        <v>159.69</v>
      </c>
      <c r="AK325" s="23">
        <v>71.846400000000003</v>
      </c>
      <c r="AL325" s="23">
        <v>70.9375</v>
      </c>
      <c r="AM325" s="23">
        <v>40.304400000000001</v>
      </c>
      <c r="AN325" s="23">
        <v>56.077399999999997</v>
      </c>
      <c r="AO325" s="23">
        <v>61.978999999999999</v>
      </c>
      <c r="AP325" s="23">
        <v>94.195999999999998</v>
      </c>
      <c r="AQ325" s="23">
        <v>18.998000000000001</v>
      </c>
      <c r="AR325" s="23">
        <v>35.450000000000003</v>
      </c>
      <c r="AS325" s="23">
        <v>29.88</v>
      </c>
      <c r="AT325" s="23">
        <v>74.691999999999993</v>
      </c>
      <c r="AU325" s="23">
        <v>81.39</v>
      </c>
      <c r="AX325" s="54">
        <f t="shared" si="871"/>
        <v>0</v>
      </c>
      <c r="AY325" s="54">
        <f t="shared" si="872"/>
        <v>0</v>
      </c>
      <c r="AZ325" s="54">
        <f t="shared" si="873"/>
        <v>0</v>
      </c>
      <c r="BA325" s="54">
        <f t="shared" si="874"/>
        <v>0</v>
      </c>
      <c r="BB325" s="54">
        <f t="shared" si="875"/>
        <v>0</v>
      </c>
      <c r="BC325" s="54">
        <f t="shared" si="876"/>
        <v>0</v>
      </c>
      <c r="BD325" s="54">
        <f t="shared" si="877"/>
        <v>0</v>
      </c>
      <c r="BE325" s="54">
        <f t="shared" si="878"/>
        <v>0</v>
      </c>
      <c r="BF325" s="54">
        <f t="shared" si="879"/>
        <v>0</v>
      </c>
      <c r="BG325" s="54">
        <f t="shared" si="880"/>
        <v>0</v>
      </c>
      <c r="BH325" s="54">
        <f t="shared" si="881"/>
        <v>0</v>
      </c>
      <c r="BI325" s="54">
        <f t="shared" si="882"/>
        <v>0</v>
      </c>
      <c r="BJ325" s="54">
        <f t="shared" si="883"/>
        <v>0</v>
      </c>
      <c r="BK325" s="54">
        <f t="shared" si="884"/>
        <v>0</v>
      </c>
      <c r="BL325" s="54">
        <f t="shared" si="885"/>
        <v>0</v>
      </c>
      <c r="BM325" s="42"/>
      <c r="BO325" s="54">
        <f>'Norm-coeff'!$C$2+$AX325*'Norm-coeff'!$D$2+$AY325*'Norm-coeff'!$E$2+$AZ325*'Norm-coeff'!$F$2+$BA325*'Norm-coeff'!$G$2+$BB325*'Norm-coeff'!$H$2+$BC325*'Norm-coeff'!$I$2+$BD325*'Norm-coeff'!$J$2+$BE325*'Norm-coeff'!$K$2+$BF325*'Norm-coeff'!$L$2+$BG325*'Norm-coeff'!$M$2+$BH325*'Norm-coeff'!$N$2+$BI325*'Norm-coeff'!$O$2</f>
        <v>5.4045421474420303</v>
      </c>
      <c r="BP325" s="54">
        <f>'Norm-coeff'!$C$3+$AX325*'Norm-coeff'!$D$3+$AY325*'Norm-coeff'!$E$3+$AZ325*'Norm-coeff'!$F$3+$BA325*'Norm-coeff'!$G$3+$BB325*'Norm-coeff'!$H$3+$BC325*'Norm-coeff'!$I$3+$BD325*'Norm-coeff'!$J$3+$BE325*'Norm-coeff'!$K$3+$BF325*'Norm-coeff'!$L$3+$BG325*'Norm-coeff'!$M$3+$BH325*'Norm-coeff'!$N$3+$BI325*'Norm-coeff'!$O$3</f>
        <v>3.15319116612705</v>
      </c>
      <c r="BQ325" s="54">
        <f>'Norm-coeff'!$C$4+$AX325*'Norm-coeff'!$D$4+$AY325*'Norm-coeff'!$E$4+$AZ325*'Norm-coeff'!$F$4+$BA325*'Norm-coeff'!$G$4+$BB325*'Norm-coeff'!$H$4+$BC325*'Norm-coeff'!$I$4+$BD325*'Norm-coeff'!$J$4+$BE325*'Norm-coeff'!$K$4+$BF325*'Norm-coeff'!$L$4+$BG325*'Norm-coeff'!$M$4+$BH325*'Norm-coeff'!$N$4+$BI325*'Norm-coeff'!$O$4</f>
        <v>1.42115649462768</v>
      </c>
      <c r="BR325" s="54">
        <f>'Norm-coeff'!$C$5+$AX325*'Norm-coeff'!$D$5+$AY325*'Norm-coeff'!$E$5+$AZ325*'Norm-coeff'!$F$5+$BA325*'Norm-coeff'!$G$5+$BB325*'Norm-coeff'!$H$5+$BC325*'Norm-coeff'!$I$5+$BD325*'Norm-coeff'!$J$5+$BE325*'Norm-coeff'!$K$5+$BF325*'Norm-coeff'!$L$5+$BG325*'Norm-coeff'!$M$5+$BH325*'Norm-coeff'!$N$5+$BI325*'Norm-coeff'!$O$5</f>
        <v>1.0553329241296201</v>
      </c>
      <c r="BS325" s="54">
        <f>'Norm-coeff'!$C$6+$AX325*'Norm-coeff'!$D$6+$AY325*'Norm-coeff'!$E$6+$AZ325*'Norm-coeff'!$F$6+$BA325*'Norm-coeff'!$G$6+$BB325*'Norm-coeff'!$H$6+$BC325*'Norm-coeff'!$I$6+$BD325*'Norm-coeff'!$J$6+$BE325*'Norm-coeff'!$K$6+$BF325*'Norm-coeff'!$L$6+$BG325*'Norm-coeff'!$M$6+$BH325*'Norm-coeff'!$N$6+$BI325*'Norm-coeff'!$O$6</f>
        <v>-1.48700885495103E-2</v>
      </c>
      <c r="BT325" s="54">
        <f>'Norm-coeff'!$C$7+$AX325*'Norm-coeff'!$D$7+$AY325*'Norm-coeff'!$E$7+$AZ325*'Norm-coeff'!$F$7+$BA325*'Norm-coeff'!$G$7+$BB325*'Norm-coeff'!$H$7+$BC325*'Norm-coeff'!$I$7+$BD325*'Norm-coeff'!$J$7+$BE325*'Norm-coeff'!$K$7+$BF325*'Norm-coeff'!$L$7+$BG325*'Norm-coeff'!$M$7+$BH325*'Norm-coeff'!$N$7+$BI325*'Norm-coeff'!$O$7</f>
        <v>2.0907583608832998</v>
      </c>
      <c r="BU325" s="54">
        <f>'Norm-coeff'!$C$8+$AX325*'Norm-coeff'!$D$8+$AY325*'Norm-coeff'!$E$8+$AZ325*'Norm-coeff'!$F$8+$BA325*'Norm-coeff'!$G$8+$BB325*'Norm-coeff'!$H$8+$BC325*'Norm-coeff'!$I$8+$BD325*'Norm-coeff'!$J$8+$BE325*'Norm-coeff'!$K$8+$BF325*'Norm-coeff'!$L$8+$BG325*'Norm-coeff'!$M$8+$BH325*'Norm-coeff'!$N$8+$BI325*'Norm-coeff'!$O$8</f>
        <v>0.65894159836244504</v>
      </c>
      <c r="BV325" s="54">
        <f>'Norm-coeff'!$C$9+$AX325*'Norm-coeff'!$D$9+$AY325*'Norm-coeff'!$E$9+$AZ325*'Norm-coeff'!$F$9+$BA325*'Norm-coeff'!$G$9+$BB325*'Norm-coeff'!$H$9+$BC325*'Norm-coeff'!$I$9+$BD325*'Norm-coeff'!$J$9+$BE325*'Norm-coeff'!$K$9+$BF325*'Norm-coeff'!$L$9+$BG325*'Norm-coeff'!$M$9+$BH325*'Norm-coeff'!$N$9+$BI325*'Norm-coeff'!$O$9</f>
        <v>1.48961085014701</v>
      </c>
      <c r="BW325" s="54">
        <f>'Norm-coeff'!$C$10+$AX325*'Norm-coeff'!$D$10+$AY325*'Norm-coeff'!$E$10+$AZ325*'Norm-coeff'!$F$10+$BA325*'Norm-coeff'!$G$10+$BB325*'Norm-coeff'!$H$10+$BC325*'Norm-coeff'!$I$10+$BD325*'Norm-coeff'!$J$10+$BE325*'Norm-coeff'!$K$10+$BF325*'Norm-coeff'!$L$10+$BG325*'Norm-coeff'!$M$10+$BH325*'Norm-coeff'!$N$10+$BI325*'Norm-coeff'!$O$10</f>
        <v>1.42058735749591</v>
      </c>
      <c r="BX325" s="54">
        <f>'Norm-coeff'!$C$11+$AX325*'Norm-coeff'!$D$11+$AY325*'Norm-coeff'!$E$11+$AZ325*'Norm-coeff'!$F$11+$BA325*'Norm-coeff'!$G$11+$BB325*'Norm-coeff'!$H$11+$BC325*'Norm-coeff'!$I$11+$BD325*'Norm-coeff'!$J$11+$BE325*'Norm-coeff'!$K$11+$BF325*'Norm-coeff'!$L$11+$BG325*'Norm-coeff'!$M$11+$BH325*'Norm-coeff'!$N$11+$BI325*'Norm-coeff'!$O$11</f>
        <v>0.221233014421479</v>
      </c>
      <c r="BY325" s="54">
        <f>'Norm-coeff'!$C$12+$AX325*'Norm-coeff'!$D$12+$AY325*'Norm-coeff'!$E$12+$AZ325*'Norm-coeff'!$F$12+$BA325*'Norm-coeff'!$G$12+$BB325*'Norm-coeff'!$H$12+$BC325*'Norm-coeff'!$I$12+$BD325*'Norm-coeff'!$J$12+$BE325*'Norm-coeff'!$K$12+$BF325*'Norm-coeff'!$L$12+$BG325*'Norm-coeff'!$M$12+$BH325*'Norm-coeff'!$N$12+$BI325*'Norm-coeff'!$O$12</f>
        <v>0.283527502056037</v>
      </c>
      <c r="BZ325" s="54">
        <f>'Norm-coeff'!$C$13+$AX325*'Norm-coeff'!$D$13+$AY325*'Norm-coeff'!$E$13+$AZ325*'Norm-coeff'!$F$13+$BA325*'Norm-coeff'!$G$13+$BB325*'Norm-coeff'!$H$13+$BC325*'Norm-coeff'!$I$13+$BD325*'Norm-coeff'!$J$13+$BE325*'Norm-coeff'!$K$13+$BF325*'Norm-coeff'!$L$13+$BG325*'Norm-coeff'!$M$13+$BH325*'Norm-coeff'!$N$13+$BI325*'Norm-coeff'!$O$13</f>
        <v>-4.1864930554451202E-2</v>
      </c>
      <c r="CA325" s="54">
        <f>'Norm-coeff'!$C$14+$AX325*'Norm-coeff'!$D$14+$AY325*'Norm-coeff'!$E$14+$AZ325*'Norm-coeff'!$F$14+$BA325*'Norm-coeff'!$G$14+$BB325*'Norm-coeff'!$H$14+$BC325*'Norm-coeff'!$I$14+$BD325*'Norm-coeff'!$J$14+$BE325*'Norm-coeff'!$K$14+$BF325*'Norm-coeff'!$L$14+$BG325*'Norm-coeff'!$M$14+$BH325*'Norm-coeff'!$N$14+$BI325*'Norm-coeff'!$O$14</f>
        <v>4.2526983164477103</v>
      </c>
      <c r="CC325" s="54">
        <f t="shared" si="1010"/>
        <v>0</v>
      </c>
      <c r="CG325" s="54">
        <f t="shared" si="886"/>
        <v>0</v>
      </c>
      <c r="CH325" s="54">
        <f t="shared" si="1037"/>
        <v>0</v>
      </c>
      <c r="CI325" s="54">
        <f t="shared" si="887"/>
        <v>0</v>
      </c>
      <c r="CJ325" s="56">
        <f t="shared" si="888"/>
        <v>0</v>
      </c>
      <c r="CK325" s="54">
        <f t="shared" si="889"/>
        <v>0</v>
      </c>
      <c r="CL325" s="54">
        <f t="shared" si="890"/>
        <v>0</v>
      </c>
      <c r="CM325" s="54">
        <f t="shared" si="891"/>
        <v>0</v>
      </c>
      <c r="CN325" s="54">
        <f t="shared" si="892"/>
        <v>0</v>
      </c>
      <c r="CO325" s="54">
        <f t="shared" si="893"/>
        <v>0</v>
      </c>
      <c r="CP325" s="54">
        <f t="shared" si="894"/>
        <v>0</v>
      </c>
      <c r="CQ325" s="54">
        <f t="shared" si="895"/>
        <v>0</v>
      </c>
      <c r="CR325" s="54">
        <f t="shared" si="896"/>
        <v>0</v>
      </c>
      <c r="CS325" s="54">
        <f t="shared" si="897"/>
        <v>0</v>
      </c>
      <c r="CU325" s="54">
        <f t="shared" si="898"/>
        <v>0</v>
      </c>
      <c r="CV325" s="54">
        <f t="shared" si="899"/>
        <v>0</v>
      </c>
      <c r="CW325" s="54">
        <f t="shared" si="900"/>
        <v>0</v>
      </c>
      <c r="CX325" s="54">
        <f t="shared" si="901"/>
        <v>0</v>
      </c>
      <c r="CZ325" s="54">
        <f t="shared" si="902"/>
        <v>0</v>
      </c>
      <c r="DA325" s="54">
        <f t="shared" si="903"/>
        <v>0</v>
      </c>
      <c r="DB325" s="54">
        <f t="shared" si="904"/>
        <v>0</v>
      </c>
      <c r="DC325" s="54">
        <f t="shared" si="905"/>
        <v>0</v>
      </c>
      <c r="DD325" s="54">
        <f t="shared" si="906"/>
        <v>0</v>
      </c>
      <c r="DE325" s="54">
        <f t="shared" si="907"/>
        <v>0</v>
      </c>
      <c r="DF325" s="54">
        <f t="shared" si="908"/>
        <v>0</v>
      </c>
      <c r="DG325" s="54">
        <f t="shared" si="909"/>
        <v>2</v>
      </c>
      <c r="DH325" s="71">
        <f t="shared" si="910"/>
        <v>0</v>
      </c>
      <c r="DI325" s="71">
        <f t="shared" si="911"/>
        <v>0</v>
      </c>
      <c r="DJ325" s="54">
        <f t="shared" si="912"/>
        <v>0</v>
      </c>
      <c r="DK325" s="54">
        <f t="shared" si="913"/>
        <v>2</v>
      </c>
      <c r="DL325" s="4">
        <f t="shared" si="1011"/>
        <v>0</v>
      </c>
      <c r="DM325" s="3">
        <f t="shared" si="914"/>
        <v>0</v>
      </c>
      <c r="DN325" s="3">
        <f t="shared" si="915"/>
        <v>0</v>
      </c>
      <c r="DO325" s="4" t="e">
        <f t="shared" si="916"/>
        <v>#DIV/0!</v>
      </c>
      <c r="DP325" s="57"/>
      <c r="DQ325" s="57"/>
      <c r="DR325" s="56">
        <f t="shared" si="1012"/>
        <v>2</v>
      </c>
      <c r="DS325" s="56">
        <f t="shared" si="1013"/>
        <v>0</v>
      </c>
      <c r="DT325" s="38">
        <f t="shared" si="1014"/>
        <v>0</v>
      </c>
      <c r="DU325" s="38">
        <f t="shared" si="917"/>
        <v>2</v>
      </c>
      <c r="DV325" s="38">
        <f t="shared" si="1015"/>
        <v>0</v>
      </c>
      <c r="DW325" s="39">
        <f t="shared" si="1016"/>
        <v>0</v>
      </c>
      <c r="DX325" s="39">
        <f t="shared" si="1017"/>
        <v>0</v>
      </c>
      <c r="DY325" s="39">
        <f t="shared" si="1018"/>
        <v>0</v>
      </c>
      <c r="DZ325" s="39">
        <f t="shared" si="1019"/>
        <v>0</v>
      </c>
      <c r="EA325" s="39">
        <f t="shared" si="1020"/>
        <v>0</v>
      </c>
      <c r="EB325" s="37" t="e">
        <f t="shared" si="918"/>
        <v>#DIV/0!</v>
      </c>
      <c r="EC325" s="37" t="e">
        <f t="shared" si="919"/>
        <v>#DIV/0!</v>
      </c>
      <c r="ED325" s="37" t="e">
        <f t="shared" si="920"/>
        <v>#DIV/0!</v>
      </c>
      <c r="EE325" s="37" t="e">
        <f t="shared" si="921"/>
        <v>#DIV/0!</v>
      </c>
      <c r="EF325" s="39" t="e">
        <f t="shared" si="922"/>
        <v>#DIV/0!</v>
      </c>
      <c r="EG325" s="37" t="e">
        <f t="shared" si="923"/>
        <v>#DIV/0!</v>
      </c>
      <c r="EH325" s="37" t="e">
        <f t="shared" si="924"/>
        <v>#DIV/0!</v>
      </c>
      <c r="EI325" s="11" t="b">
        <f t="shared" si="925"/>
        <v>1</v>
      </c>
      <c r="EJ325" s="11" t="b">
        <f t="shared" si="926"/>
        <v>0</v>
      </c>
      <c r="EK325" s="39" t="e">
        <f t="shared" si="927"/>
        <v>#DIV/0!</v>
      </c>
      <c r="EL325" s="39" t="e">
        <f t="shared" si="928"/>
        <v>#DIV/0!</v>
      </c>
      <c r="EM325" s="39" t="e">
        <f t="shared" si="929"/>
        <v>#DIV/0!</v>
      </c>
      <c r="EN325" s="39" t="e">
        <f t="shared" si="930"/>
        <v>#DIV/0!</v>
      </c>
      <c r="EO325" s="39" t="e">
        <f t="shared" si="931"/>
        <v>#DIV/0!</v>
      </c>
      <c r="EP325" s="39" t="e">
        <f t="shared" si="932"/>
        <v>#DIV/0!</v>
      </c>
      <c r="EQ325" s="39" t="e">
        <f t="shared" si="933"/>
        <v>#DIV/0!</v>
      </c>
      <c r="ER325" s="39" t="e">
        <f t="shared" si="934"/>
        <v>#DIV/0!</v>
      </c>
      <c r="ES325" s="58" t="str">
        <f t="shared" si="935"/>
        <v>(OH,F,Cl)-dominate amphibole</v>
      </c>
      <c r="ET325" s="58" t="e">
        <f t="shared" si="936"/>
        <v>#N/A</v>
      </c>
      <c r="EU325" s="56">
        <f t="shared" si="1021"/>
        <v>0</v>
      </c>
      <c r="EV325" s="56">
        <f t="shared" si="1022"/>
        <v>0</v>
      </c>
      <c r="EW325" s="56">
        <f t="shared" si="1023"/>
        <v>0</v>
      </c>
      <c r="EX325" s="56">
        <f t="shared" si="1024"/>
        <v>0</v>
      </c>
      <c r="EY325" s="56">
        <f t="shared" si="1025"/>
        <v>0</v>
      </c>
      <c r="EZ325" s="56">
        <f t="shared" si="1026"/>
        <v>0</v>
      </c>
      <c r="FA325" s="39">
        <f t="shared" si="1027"/>
        <v>0</v>
      </c>
      <c r="FB325" s="39">
        <f t="shared" si="1028"/>
        <v>0</v>
      </c>
      <c r="FC325" s="54">
        <f t="shared" si="1029"/>
        <v>0</v>
      </c>
      <c r="FD325" s="54">
        <f t="shared" si="1030"/>
        <v>0</v>
      </c>
      <c r="FE325" s="39">
        <f t="shared" si="1031"/>
        <v>0</v>
      </c>
      <c r="FF325" s="54">
        <f t="shared" si="1032"/>
        <v>0</v>
      </c>
      <c r="FG325" s="39">
        <f t="shared" si="1033"/>
        <v>0</v>
      </c>
      <c r="FH325" s="39">
        <f t="shared" si="937"/>
        <v>0</v>
      </c>
      <c r="FI325" s="39">
        <f t="shared" si="938"/>
        <v>0</v>
      </c>
      <c r="FJ325" s="39">
        <f t="shared" si="939"/>
        <v>0</v>
      </c>
      <c r="FK325" s="39" t="e">
        <f t="shared" si="940"/>
        <v>#DIV/0!</v>
      </c>
      <c r="FL325" s="39" t="e">
        <f t="shared" si="941"/>
        <v>#DIV/0!</v>
      </c>
      <c r="FM325" s="39" t="e">
        <f t="shared" si="942"/>
        <v>#DIV/0!</v>
      </c>
      <c r="FN325" s="39">
        <f t="shared" si="943"/>
        <v>1</v>
      </c>
      <c r="FO325" s="39">
        <f t="shared" si="1034"/>
        <v>0</v>
      </c>
      <c r="FP325" s="39">
        <f t="shared" si="1035"/>
        <v>0</v>
      </c>
      <c r="FQ325" s="39">
        <f t="shared" si="1036"/>
        <v>0</v>
      </c>
      <c r="FR325" s="39">
        <f t="shared" si="944"/>
        <v>0</v>
      </c>
      <c r="FS325" s="39">
        <f t="shared" si="945"/>
        <v>0</v>
      </c>
      <c r="FU325" s="39" t="e">
        <f t="shared" si="946"/>
        <v>#DIV/0!</v>
      </c>
      <c r="FV325" s="39" t="e">
        <f t="shared" si="947"/>
        <v>#DIV/0!</v>
      </c>
      <c r="FW325" s="39" t="e">
        <f t="shared" si="948"/>
        <v>#DIV/0!</v>
      </c>
      <c r="FY325" s="39" t="e">
        <f t="shared" si="949"/>
        <v>#DIV/0!</v>
      </c>
      <c r="FZ325" s="39" t="e">
        <f t="shared" si="950"/>
        <v>#DIV/0!</v>
      </c>
      <c r="GA325" s="39" t="e">
        <f t="shared" si="951"/>
        <v>#DIV/0!</v>
      </c>
      <c r="GB325" s="39" t="e">
        <f t="shared" si="952"/>
        <v>#DIV/0!</v>
      </c>
      <c r="GC325" s="39" t="e">
        <f t="shared" si="953"/>
        <v>#DIV/0!</v>
      </c>
      <c r="GD325" s="39" t="e">
        <f t="shared" si="954"/>
        <v>#DIV/0!</v>
      </c>
      <c r="GE325" s="39" t="e">
        <f t="shared" si="955"/>
        <v>#DIV/0!</v>
      </c>
      <c r="GF325" s="39" t="e">
        <f t="shared" si="956"/>
        <v>#DIV/0!</v>
      </c>
      <c r="GG325" s="39" t="e">
        <f t="shared" si="957"/>
        <v>#DIV/0!</v>
      </c>
      <c r="GH325" s="39" t="e">
        <f t="shared" si="958"/>
        <v>#DIV/0!</v>
      </c>
      <c r="GI325" s="39"/>
      <c r="GJ325" s="39" t="e">
        <f t="shared" si="959"/>
        <v>#DIV/0!</v>
      </c>
      <c r="GK325" s="39" t="e">
        <f t="shared" si="960"/>
        <v>#DIV/0!</v>
      </c>
      <c r="GL325" s="39" t="e">
        <f t="shared" si="961"/>
        <v>#DIV/0!</v>
      </c>
      <c r="GM325" s="39" t="e">
        <f t="shared" si="962"/>
        <v>#DIV/0!</v>
      </c>
      <c r="GN325" s="39" t="e">
        <f t="shared" si="963"/>
        <v>#DIV/0!</v>
      </c>
      <c r="GO325" s="57"/>
      <c r="GP325" s="57" t="e">
        <f t="shared" si="964"/>
        <v>#DIV/0!</v>
      </c>
      <c r="GQ325" s="59" t="e">
        <f t="shared" si="965"/>
        <v>#DIV/0!</v>
      </c>
      <c r="GR325" s="41" t="e">
        <f t="shared" si="966"/>
        <v>#DIV/0!</v>
      </c>
      <c r="GS325" s="57" t="e">
        <f t="shared" si="967"/>
        <v>#DIV/0!</v>
      </c>
      <c r="GT325" s="57" t="e">
        <f t="shared" si="968"/>
        <v>#DIV/0!</v>
      </c>
      <c r="GU325" s="57" t="e">
        <f t="shared" si="969"/>
        <v>#DIV/0!</v>
      </c>
      <c r="GV325" s="57"/>
      <c r="GW325" s="42" t="e">
        <f t="shared" si="970"/>
        <v>#DIV/0!</v>
      </c>
      <c r="GX325" s="42" t="e">
        <f t="shared" si="971"/>
        <v>#DIV/0!</v>
      </c>
      <c r="GY325" s="42" t="e">
        <f t="shared" si="972"/>
        <v>#DIV/0!</v>
      </c>
      <c r="GZ325" s="57"/>
      <c r="HA325" s="2" t="e">
        <f t="shared" si="973"/>
        <v>#DIV/0!</v>
      </c>
      <c r="HB325" s="2" t="e">
        <f t="shared" si="974"/>
        <v>#DIV/0!</v>
      </c>
      <c r="HC325" s="2" t="e">
        <f t="shared" si="975"/>
        <v>#DIV/0!</v>
      </c>
      <c r="HD325" s="2" t="e">
        <f t="shared" si="976"/>
        <v>#DIV/0!</v>
      </c>
      <c r="HE325" s="2" t="e">
        <f t="shared" si="977"/>
        <v>#DIV/0!</v>
      </c>
      <c r="HF325" s="2" t="e">
        <f t="shared" si="978"/>
        <v>#DIV/0!</v>
      </c>
      <c r="HG325" s="2" t="e">
        <f t="shared" si="979"/>
        <v>#DIV/0!</v>
      </c>
      <c r="HH325" s="2" t="e">
        <f t="shared" si="980"/>
        <v>#DIV/0!</v>
      </c>
      <c r="HI325" s="2" t="e">
        <f t="shared" si="981"/>
        <v>#DIV/0!</v>
      </c>
      <c r="HJ325" s="11" t="e">
        <f t="shared" si="982"/>
        <v>#DIV/0!</v>
      </c>
      <c r="HK325" s="60" t="e">
        <f t="shared" si="983"/>
        <v>#DIV/0!</v>
      </c>
      <c r="HL325" s="57"/>
      <c r="HM325" s="57" t="e">
        <f t="shared" si="984"/>
        <v>#DIV/0!</v>
      </c>
      <c r="HN325" s="57" t="e">
        <f t="shared" si="985"/>
        <v>#DIV/0!</v>
      </c>
      <c r="HO325" s="57" t="e">
        <f t="shared" si="986"/>
        <v>#DIV/0!</v>
      </c>
      <c r="HP325" s="57" t="e">
        <f t="shared" si="987"/>
        <v>#DIV/0!</v>
      </c>
      <c r="HQ325" s="57" t="e">
        <f t="shared" si="988"/>
        <v>#DIV/0!</v>
      </c>
      <c r="HR325" s="57"/>
      <c r="HS325" s="57" t="e">
        <f t="shared" si="989"/>
        <v>#DIV/0!</v>
      </c>
      <c r="HT325" s="57" t="e">
        <f t="shared" si="990"/>
        <v>#DIV/0!</v>
      </c>
      <c r="HU325" s="57" t="e">
        <f t="shared" si="991"/>
        <v>#DIV/0!</v>
      </c>
      <c r="HV325" s="57" t="e">
        <f t="shared" si="992"/>
        <v>#DIV/0!</v>
      </c>
      <c r="HW325" s="57" t="e">
        <f t="shared" si="993"/>
        <v>#DIV/0!</v>
      </c>
      <c r="HX325" s="57"/>
      <c r="HY325" s="57" t="e">
        <f t="shared" si="994"/>
        <v>#DIV/0!</v>
      </c>
      <c r="HZ325" s="57" t="e">
        <f t="shared" si="995"/>
        <v>#DIV/0!</v>
      </c>
      <c r="IA325" s="57"/>
      <c r="IB325" s="61">
        <f t="shared" si="996"/>
        <v>0</v>
      </c>
      <c r="IC325" s="57" t="str">
        <f t="shared" si="997"/>
        <v/>
      </c>
      <c r="ID325" s="42"/>
      <c r="IE325" s="2" t="str">
        <f t="shared" si="998"/>
        <v/>
      </c>
      <c r="IF325" s="60" t="e">
        <f t="shared" si="999"/>
        <v>#DIV/0!</v>
      </c>
      <c r="IG325" s="60" t="str">
        <f t="shared" si="1000"/>
        <v/>
      </c>
      <c r="IH325" s="60" t="str">
        <f t="shared" si="1001"/>
        <v>zinco-</v>
      </c>
      <c r="II325" s="60" t="str">
        <f t="shared" si="1002"/>
        <v>mangano-</v>
      </c>
      <c r="IJ325" s="60" t="e">
        <f t="shared" si="1003"/>
        <v>#DIV/0!</v>
      </c>
      <c r="IK325" s="60" t="e">
        <f t="shared" si="1004"/>
        <v>#DIV/0!</v>
      </c>
      <c r="IL325" s="60" t="e">
        <f t="shared" si="1005"/>
        <v>#DIV/0!</v>
      </c>
      <c r="IM325" s="60" t="e">
        <f t="shared" si="1006"/>
        <v>#DIV/0!</v>
      </c>
      <c r="IN325" s="60" t="str">
        <f t="shared" si="1007"/>
        <v/>
      </c>
      <c r="IO325" s="60" t="str">
        <f t="shared" si="1008"/>
        <v/>
      </c>
      <c r="IP325" s="57"/>
      <c r="IQ325" s="57" t="str">
        <f t="shared" si="1009"/>
        <v>ERROR!!</v>
      </c>
    </row>
    <row r="326" spans="24:251">
      <c r="X326" s="29">
        <f t="shared" si="865"/>
        <v>0</v>
      </c>
      <c r="Y326" s="29">
        <f t="shared" si="866"/>
        <v>0</v>
      </c>
      <c r="Z326" s="29" t="e">
        <f t="shared" si="867"/>
        <v>#DIV/0!</v>
      </c>
      <c r="AA326" s="29" t="e">
        <f t="shared" si="868"/>
        <v>#DIV/0!</v>
      </c>
      <c r="AB326" s="29" t="e">
        <f t="shared" si="869"/>
        <v>#DIV/0!</v>
      </c>
      <c r="AC326" s="29" t="e">
        <f t="shared" si="870"/>
        <v>#DIV/0!</v>
      </c>
      <c r="AF326" s="23">
        <v>60.084299999999999</v>
      </c>
      <c r="AG326" s="23">
        <v>79.878799999999998</v>
      </c>
      <c r="AH326" s="23">
        <v>101.96120000000001</v>
      </c>
      <c r="AI326" s="23">
        <v>151.99039999999999</v>
      </c>
      <c r="AJ326" s="23">
        <v>159.69</v>
      </c>
      <c r="AK326" s="23">
        <v>71.846400000000003</v>
      </c>
      <c r="AL326" s="23">
        <v>70.9375</v>
      </c>
      <c r="AM326" s="23">
        <v>40.304400000000001</v>
      </c>
      <c r="AN326" s="23">
        <v>56.077399999999997</v>
      </c>
      <c r="AO326" s="23">
        <v>61.978999999999999</v>
      </c>
      <c r="AP326" s="23">
        <v>94.195999999999998</v>
      </c>
      <c r="AQ326" s="23">
        <v>18.998000000000001</v>
      </c>
      <c r="AR326" s="23">
        <v>35.450000000000003</v>
      </c>
      <c r="AS326" s="23">
        <v>29.88</v>
      </c>
      <c r="AT326" s="23">
        <v>74.691999999999993</v>
      </c>
      <c r="AU326" s="23">
        <v>81.39</v>
      </c>
      <c r="AX326" s="54">
        <f t="shared" si="871"/>
        <v>0</v>
      </c>
      <c r="AY326" s="54">
        <f t="shared" si="872"/>
        <v>0</v>
      </c>
      <c r="AZ326" s="54">
        <f t="shared" si="873"/>
        <v>0</v>
      </c>
      <c r="BA326" s="54">
        <f t="shared" si="874"/>
        <v>0</v>
      </c>
      <c r="BB326" s="54">
        <f t="shared" si="875"/>
        <v>0</v>
      </c>
      <c r="BC326" s="54">
        <f t="shared" si="876"/>
        <v>0</v>
      </c>
      <c r="BD326" s="54">
        <f t="shared" si="877"/>
        <v>0</v>
      </c>
      <c r="BE326" s="54">
        <f t="shared" si="878"/>
        <v>0</v>
      </c>
      <c r="BF326" s="54">
        <f t="shared" si="879"/>
        <v>0</v>
      </c>
      <c r="BG326" s="54">
        <f t="shared" si="880"/>
        <v>0</v>
      </c>
      <c r="BH326" s="54">
        <f t="shared" si="881"/>
        <v>0</v>
      </c>
      <c r="BI326" s="54">
        <f t="shared" si="882"/>
        <v>0</v>
      </c>
      <c r="BJ326" s="54">
        <f t="shared" si="883"/>
        <v>0</v>
      </c>
      <c r="BK326" s="54">
        <f t="shared" si="884"/>
        <v>0</v>
      </c>
      <c r="BL326" s="54">
        <f t="shared" si="885"/>
        <v>0</v>
      </c>
      <c r="BM326" s="42"/>
      <c r="BO326" s="54">
        <f>'Norm-coeff'!$C$2+$AX326*'Norm-coeff'!$D$2+$AY326*'Norm-coeff'!$E$2+$AZ326*'Norm-coeff'!$F$2+$BA326*'Norm-coeff'!$G$2+$BB326*'Norm-coeff'!$H$2+$BC326*'Norm-coeff'!$I$2+$BD326*'Norm-coeff'!$J$2+$BE326*'Norm-coeff'!$K$2+$BF326*'Norm-coeff'!$L$2+$BG326*'Norm-coeff'!$M$2+$BH326*'Norm-coeff'!$N$2+$BI326*'Norm-coeff'!$O$2</f>
        <v>5.4045421474420303</v>
      </c>
      <c r="BP326" s="54">
        <f>'Norm-coeff'!$C$3+$AX326*'Norm-coeff'!$D$3+$AY326*'Norm-coeff'!$E$3+$AZ326*'Norm-coeff'!$F$3+$BA326*'Norm-coeff'!$G$3+$BB326*'Norm-coeff'!$H$3+$BC326*'Norm-coeff'!$I$3+$BD326*'Norm-coeff'!$J$3+$BE326*'Norm-coeff'!$K$3+$BF326*'Norm-coeff'!$L$3+$BG326*'Norm-coeff'!$M$3+$BH326*'Norm-coeff'!$N$3+$BI326*'Norm-coeff'!$O$3</f>
        <v>3.15319116612705</v>
      </c>
      <c r="BQ326" s="54">
        <f>'Norm-coeff'!$C$4+$AX326*'Norm-coeff'!$D$4+$AY326*'Norm-coeff'!$E$4+$AZ326*'Norm-coeff'!$F$4+$BA326*'Norm-coeff'!$G$4+$BB326*'Norm-coeff'!$H$4+$BC326*'Norm-coeff'!$I$4+$BD326*'Norm-coeff'!$J$4+$BE326*'Norm-coeff'!$K$4+$BF326*'Norm-coeff'!$L$4+$BG326*'Norm-coeff'!$M$4+$BH326*'Norm-coeff'!$N$4+$BI326*'Norm-coeff'!$O$4</f>
        <v>1.42115649462768</v>
      </c>
      <c r="BR326" s="54">
        <f>'Norm-coeff'!$C$5+$AX326*'Norm-coeff'!$D$5+$AY326*'Norm-coeff'!$E$5+$AZ326*'Norm-coeff'!$F$5+$BA326*'Norm-coeff'!$G$5+$BB326*'Norm-coeff'!$H$5+$BC326*'Norm-coeff'!$I$5+$BD326*'Norm-coeff'!$J$5+$BE326*'Norm-coeff'!$K$5+$BF326*'Norm-coeff'!$L$5+$BG326*'Norm-coeff'!$M$5+$BH326*'Norm-coeff'!$N$5+$BI326*'Norm-coeff'!$O$5</f>
        <v>1.0553329241296201</v>
      </c>
      <c r="BS326" s="54">
        <f>'Norm-coeff'!$C$6+$AX326*'Norm-coeff'!$D$6+$AY326*'Norm-coeff'!$E$6+$AZ326*'Norm-coeff'!$F$6+$BA326*'Norm-coeff'!$G$6+$BB326*'Norm-coeff'!$H$6+$BC326*'Norm-coeff'!$I$6+$BD326*'Norm-coeff'!$J$6+$BE326*'Norm-coeff'!$K$6+$BF326*'Norm-coeff'!$L$6+$BG326*'Norm-coeff'!$M$6+$BH326*'Norm-coeff'!$N$6+$BI326*'Norm-coeff'!$O$6</f>
        <v>-1.48700885495103E-2</v>
      </c>
      <c r="BT326" s="54">
        <f>'Norm-coeff'!$C$7+$AX326*'Norm-coeff'!$D$7+$AY326*'Norm-coeff'!$E$7+$AZ326*'Norm-coeff'!$F$7+$BA326*'Norm-coeff'!$G$7+$BB326*'Norm-coeff'!$H$7+$BC326*'Norm-coeff'!$I$7+$BD326*'Norm-coeff'!$J$7+$BE326*'Norm-coeff'!$K$7+$BF326*'Norm-coeff'!$L$7+$BG326*'Norm-coeff'!$M$7+$BH326*'Norm-coeff'!$N$7+$BI326*'Norm-coeff'!$O$7</f>
        <v>2.0907583608832998</v>
      </c>
      <c r="BU326" s="54">
        <f>'Norm-coeff'!$C$8+$AX326*'Norm-coeff'!$D$8+$AY326*'Norm-coeff'!$E$8+$AZ326*'Norm-coeff'!$F$8+$BA326*'Norm-coeff'!$G$8+$BB326*'Norm-coeff'!$H$8+$BC326*'Norm-coeff'!$I$8+$BD326*'Norm-coeff'!$J$8+$BE326*'Norm-coeff'!$K$8+$BF326*'Norm-coeff'!$L$8+$BG326*'Norm-coeff'!$M$8+$BH326*'Norm-coeff'!$N$8+$BI326*'Norm-coeff'!$O$8</f>
        <v>0.65894159836244504</v>
      </c>
      <c r="BV326" s="54">
        <f>'Norm-coeff'!$C$9+$AX326*'Norm-coeff'!$D$9+$AY326*'Norm-coeff'!$E$9+$AZ326*'Norm-coeff'!$F$9+$BA326*'Norm-coeff'!$G$9+$BB326*'Norm-coeff'!$H$9+$BC326*'Norm-coeff'!$I$9+$BD326*'Norm-coeff'!$J$9+$BE326*'Norm-coeff'!$K$9+$BF326*'Norm-coeff'!$L$9+$BG326*'Norm-coeff'!$M$9+$BH326*'Norm-coeff'!$N$9+$BI326*'Norm-coeff'!$O$9</f>
        <v>1.48961085014701</v>
      </c>
      <c r="BW326" s="54">
        <f>'Norm-coeff'!$C$10+$AX326*'Norm-coeff'!$D$10+$AY326*'Norm-coeff'!$E$10+$AZ326*'Norm-coeff'!$F$10+$BA326*'Norm-coeff'!$G$10+$BB326*'Norm-coeff'!$H$10+$BC326*'Norm-coeff'!$I$10+$BD326*'Norm-coeff'!$J$10+$BE326*'Norm-coeff'!$K$10+$BF326*'Norm-coeff'!$L$10+$BG326*'Norm-coeff'!$M$10+$BH326*'Norm-coeff'!$N$10+$BI326*'Norm-coeff'!$O$10</f>
        <v>1.42058735749591</v>
      </c>
      <c r="BX326" s="54">
        <f>'Norm-coeff'!$C$11+$AX326*'Norm-coeff'!$D$11+$AY326*'Norm-coeff'!$E$11+$AZ326*'Norm-coeff'!$F$11+$BA326*'Norm-coeff'!$G$11+$BB326*'Norm-coeff'!$H$11+$BC326*'Norm-coeff'!$I$11+$BD326*'Norm-coeff'!$J$11+$BE326*'Norm-coeff'!$K$11+$BF326*'Norm-coeff'!$L$11+$BG326*'Norm-coeff'!$M$11+$BH326*'Norm-coeff'!$N$11+$BI326*'Norm-coeff'!$O$11</f>
        <v>0.221233014421479</v>
      </c>
      <c r="BY326" s="54">
        <f>'Norm-coeff'!$C$12+$AX326*'Norm-coeff'!$D$12+$AY326*'Norm-coeff'!$E$12+$AZ326*'Norm-coeff'!$F$12+$BA326*'Norm-coeff'!$G$12+$BB326*'Norm-coeff'!$H$12+$BC326*'Norm-coeff'!$I$12+$BD326*'Norm-coeff'!$J$12+$BE326*'Norm-coeff'!$K$12+$BF326*'Norm-coeff'!$L$12+$BG326*'Norm-coeff'!$M$12+$BH326*'Norm-coeff'!$N$12+$BI326*'Norm-coeff'!$O$12</f>
        <v>0.283527502056037</v>
      </c>
      <c r="BZ326" s="54">
        <f>'Norm-coeff'!$C$13+$AX326*'Norm-coeff'!$D$13+$AY326*'Norm-coeff'!$E$13+$AZ326*'Norm-coeff'!$F$13+$BA326*'Norm-coeff'!$G$13+$BB326*'Norm-coeff'!$H$13+$BC326*'Norm-coeff'!$I$13+$BD326*'Norm-coeff'!$J$13+$BE326*'Norm-coeff'!$K$13+$BF326*'Norm-coeff'!$L$13+$BG326*'Norm-coeff'!$M$13+$BH326*'Norm-coeff'!$N$13+$BI326*'Norm-coeff'!$O$13</f>
        <v>-4.1864930554451202E-2</v>
      </c>
      <c r="CA326" s="54">
        <f>'Norm-coeff'!$C$14+$AX326*'Norm-coeff'!$D$14+$AY326*'Norm-coeff'!$E$14+$AZ326*'Norm-coeff'!$F$14+$BA326*'Norm-coeff'!$G$14+$BB326*'Norm-coeff'!$H$14+$BC326*'Norm-coeff'!$I$14+$BD326*'Norm-coeff'!$J$14+$BE326*'Norm-coeff'!$K$14+$BF326*'Norm-coeff'!$L$14+$BG326*'Norm-coeff'!$M$14+$BH326*'Norm-coeff'!$N$14+$BI326*'Norm-coeff'!$O$14</f>
        <v>4.2526983164477103</v>
      </c>
      <c r="CC326" s="54">
        <f t="shared" si="1010"/>
        <v>0</v>
      </c>
      <c r="CG326" s="54">
        <f t="shared" si="886"/>
        <v>0</v>
      </c>
      <c r="CH326" s="54">
        <f t="shared" si="1037"/>
        <v>0</v>
      </c>
      <c r="CI326" s="54">
        <f t="shared" si="887"/>
        <v>0</v>
      </c>
      <c r="CJ326" s="56">
        <f t="shared" si="888"/>
        <v>0</v>
      </c>
      <c r="CK326" s="54">
        <f t="shared" si="889"/>
        <v>0</v>
      </c>
      <c r="CL326" s="54">
        <f t="shared" si="890"/>
        <v>0</v>
      </c>
      <c r="CM326" s="54">
        <f t="shared" si="891"/>
        <v>0</v>
      </c>
      <c r="CN326" s="54">
        <f t="shared" si="892"/>
        <v>0</v>
      </c>
      <c r="CO326" s="54">
        <f t="shared" si="893"/>
        <v>0</v>
      </c>
      <c r="CP326" s="54">
        <f t="shared" si="894"/>
        <v>0</v>
      </c>
      <c r="CQ326" s="54">
        <f t="shared" si="895"/>
        <v>0</v>
      </c>
      <c r="CR326" s="54">
        <f t="shared" si="896"/>
        <v>0</v>
      </c>
      <c r="CS326" s="54">
        <f t="shared" si="897"/>
        <v>0</v>
      </c>
      <c r="CU326" s="54">
        <f t="shared" si="898"/>
        <v>0</v>
      </c>
      <c r="CV326" s="54">
        <f t="shared" si="899"/>
        <v>0</v>
      </c>
      <c r="CW326" s="54">
        <f t="shared" si="900"/>
        <v>0</v>
      </c>
      <c r="CX326" s="54">
        <f t="shared" si="901"/>
        <v>0</v>
      </c>
      <c r="CZ326" s="54">
        <f t="shared" si="902"/>
        <v>0</v>
      </c>
      <c r="DA326" s="54">
        <f t="shared" si="903"/>
        <v>0</v>
      </c>
      <c r="DB326" s="54">
        <f t="shared" si="904"/>
        <v>0</v>
      </c>
      <c r="DC326" s="54">
        <f t="shared" si="905"/>
        <v>0</v>
      </c>
      <c r="DD326" s="54">
        <f t="shared" si="906"/>
        <v>0</v>
      </c>
      <c r="DE326" s="54">
        <f t="shared" si="907"/>
        <v>0</v>
      </c>
      <c r="DF326" s="54">
        <f t="shared" si="908"/>
        <v>0</v>
      </c>
      <c r="DG326" s="54">
        <f t="shared" si="909"/>
        <v>2</v>
      </c>
      <c r="DH326" s="71">
        <f t="shared" si="910"/>
        <v>0</v>
      </c>
      <c r="DI326" s="71">
        <f t="shared" si="911"/>
        <v>0</v>
      </c>
      <c r="DJ326" s="54">
        <f t="shared" si="912"/>
        <v>0</v>
      </c>
      <c r="DK326" s="54">
        <f t="shared" si="913"/>
        <v>2</v>
      </c>
      <c r="DL326" s="4">
        <f t="shared" si="1011"/>
        <v>0</v>
      </c>
      <c r="DM326" s="3">
        <f t="shared" si="914"/>
        <v>0</v>
      </c>
      <c r="DN326" s="3">
        <f t="shared" si="915"/>
        <v>0</v>
      </c>
      <c r="DO326" s="4" t="e">
        <f t="shared" si="916"/>
        <v>#DIV/0!</v>
      </c>
      <c r="DP326" s="57"/>
      <c r="DQ326" s="57"/>
      <c r="DR326" s="56">
        <f t="shared" si="1012"/>
        <v>2</v>
      </c>
      <c r="DS326" s="56">
        <f t="shared" si="1013"/>
        <v>0</v>
      </c>
      <c r="DT326" s="38">
        <f t="shared" si="1014"/>
        <v>0</v>
      </c>
      <c r="DU326" s="38">
        <f t="shared" si="917"/>
        <v>2</v>
      </c>
      <c r="DV326" s="38">
        <f t="shared" si="1015"/>
        <v>0</v>
      </c>
      <c r="DW326" s="39">
        <f t="shared" si="1016"/>
        <v>0</v>
      </c>
      <c r="DX326" s="39">
        <f t="shared" si="1017"/>
        <v>0</v>
      </c>
      <c r="DY326" s="39">
        <f t="shared" si="1018"/>
        <v>0</v>
      </c>
      <c r="DZ326" s="39">
        <f t="shared" si="1019"/>
        <v>0</v>
      </c>
      <c r="EA326" s="39">
        <f t="shared" si="1020"/>
        <v>0</v>
      </c>
      <c r="EB326" s="37" t="e">
        <f t="shared" si="918"/>
        <v>#DIV/0!</v>
      </c>
      <c r="EC326" s="37" t="e">
        <f t="shared" si="919"/>
        <v>#DIV/0!</v>
      </c>
      <c r="ED326" s="37" t="e">
        <f t="shared" si="920"/>
        <v>#DIV/0!</v>
      </c>
      <c r="EE326" s="37" t="e">
        <f t="shared" si="921"/>
        <v>#DIV/0!</v>
      </c>
      <c r="EF326" s="39" t="e">
        <f t="shared" si="922"/>
        <v>#DIV/0!</v>
      </c>
      <c r="EG326" s="37" t="e">
        <f t="shared" si="923"/>
        <v>#DIV/0!</v>
      </c>
      <c r="EH326" s="37" t="e">
        <f t="shared" si="924"/>
        <v>#DIV/0!</v>
      </c>
      <c r="EI326" s="11" t="b">
        <f t="shared" si="925"/>
        <v>1</v>
      </c>
      <c r="EJ326" s="11" t="b">
        <f t="shared" si="926"/>
        <v>0</v>
      </c>
      <c r="EK326" s="39" t="e">
        <f t="shared" si="927"/>
        <v>#DIV/0!</v>
      </c>
      <c r="EL326" s="39" t="e">
        <f t="shared" si="928"/>
        <v>#DIV/0!</v>
      </c>
      <c r="EM326" s="39" t="e">
        <f t="shared" si="929"/>
        <v>#DIV/0!</v>
      </c>
      <c r="EN326" s="39" t="e">
        <f t="shared" si="930"/>
        <v>#DIV/0!</v>
      </c>
      <c r="EO326" s="39" t="e">
        <f t="shared" si="931"/>
        <v>#DIV/0!</v>
      </c>
      <c r="EP326" s="39" t="e">
        <f t="shared" si="932"/>
        <v>#DIV/0!</v>
      </c>
      <c r="EQ326" s="39" t="e">
        <f t="shared" si="933"/>
        <v>#DIV/0!</v>
      </c>
      <c r="ER326" s="39" t="e">
        <f t="shared" si="934"/>
        <v>#DIV/0!</v>
      </c>
      <c r="ES326" s="58" t="str">
        <f t="shared" si="935"/>
        <v>(OH,F,Cl)-dominate amphibole</v>
      </c>
      <c r="ET326" s="58" t="e">
        <f t="shared" si="936"/>
        <v>#N/A</v>
      </c>
      <c r="EU326" s="56">
        <f t="shared" si="1021"/>
        <v>0</v>
      </c>
      <c r="EV326" s="56">
        <f t="shared" si="1022"/>
        <v>0</v>
      </c>
      <c r="EW326" s="56">
        <f t="shared" si="1023"/>
        <v>0</v>
      </c>
      <c r="EX326" s="56">
        <f t="shared" si="1024"/>
        <v>0</v>
      </c>
      <c r="EY326" s="56">
        <f t="shared" si="1025"/>
        <v>0</v>
      </c>
      <c r="EZ326" s="56">
        <f t="shared" si="1026"/>
        <v>0</v>
      </c>
      <c r="FA326" s="39">
        <f t="shared" si="1027"/>
        <v>0</v>
      </c>
      <c r="FB326" s="39">
        <f t="shared" si="1028"/>
        <v>0</v>
      </c>
      <c r="FC326" s="54">
        <f t="shared" si="1029"/>
        <v>0</v>
      </c>
      <c r="FD326" s="54">
        <f t="shared" si="1030"/>
        <v>0</v>
      </c>
      <c r="FE326" s="39">
        <f t="shared" si="1031"/>
        <v>0</v>
      </c>
      <c r="FF326" s="54">
        <f t="shared" si="1032"/>
        <v>0</v>
      </c>
      <c r="FG326" s="39">
        <f t="shared" si="1033"/>
        <v>0</v>
      </c>
      <c r="FH326" s="39">
        <f t="shared" si="937"/>
        <v>0</v>
      </c>
      <c r="FI326" s="39">
        <f t="shared" si="938"/>
        <v>0</v>
      </c>
      <c r="FJ326" s="39">
        <f t="shared" si="939"/>
        <v>0</v>
      </c>
      <c r="FK326" s="39" t="e">
        <f t="shared" si="940"/>
        <v>#DIV/0!</v>
      </c>
      <c r="FL326" s="39" t="e">
        <f t="shared" si="941"/>
        <v>#DIV/0!</v>
      </c>
      <c r="FM326" s="39" t="e">
        <f t="shared" si="942"/>
        <v>#DIV/0!</v>
      </c>
      <c r="FN326" s="39">
        <f t="shared" si="943"/>
        <v>1</v>
      </c>
      <c r="FO326" s="39">
        <f t="shared" si="1034"/>
        <v>0</v>
      </c>
      <c r="FP326" s="39">
        <f t="shared" si="1035"/>
        <v>0</v>
      </c>
      <c r="FQ326" s="39">
        <f t="shared" si="1036"/>
        <v>0</v>
      </c>
      <c r="FR326" s="39">
        <f t="shared" si="944"/>
        <v>0</v>
      </c>
      <c r="FS326" s="39">
        <f t="shared" si="945"/>
        <v>0</v>
      </c>
      <c r="FU326" s="39" t="e">
        <f t="shared" si="946"/>
        <v>#DIV/0!</v>
      </c>
      <c r="FV326" s="39" t="e">
        <f t="shared" si="947"/>
        <v>#DIV/0!</v>
      </c>
      <c r="FW326" s="39" t="e">
        <f t="shared" si="948"/>
        <v>#DIV/0!</v>
      </c>
      <c r="FY326" s="39" t="e">
        <f t="shared" si="949"/>
        <v>#DIV/0!</v>
      </c>
      <c r="FZ326" s="39" t="e">
        <f t="shared" si="950"/>
        <v>#DIV/0!</v>
      </c>
      <c r="GA326" s="39" t="e">
        <f t="shared" si="951"/>
        <v>#DIV/0!</v>
      </c>
      <c r="GB326" s="39" t="e">
        <f t="shared" si="952"/>
        <v>#DIV/0!</v>
      </c>
      <c r="GC326" s="39" t="e">
        <f t="shared" si="953"/>
        <v>#DIV/0!</v>
      </c>
      <c r="GD326" s="39" t="e">
        <f t="shared" si="954"/>
        <v>#DIV/0!</v>
      </c>
      <c r="GE326" s="39" t="e">
        <f t="shared" si="955"/>
        <v>#DIV/0!</v>
      </c>
      <c r="GF326" s="39" t="e">
        <f t="shared" si="956"/>
        <v>#DIV/0!</v>
      </c>
      <c r="GG326" s="39" t="e">
        <f t="shared" si="957"/>
        <v>#DIV/0!</v>
      </c>
      <c r="GH326" s="39" t="e">
        <f t="shared" si="958"/>
        <v>#DIV/0!</v>
      </c>
      <c r="GI326" s="39"/>
      <c r="GJ326" s="39" t="e">
        <f t="shared" si="959"/>
        <v>#DIV/0!</v>
      </c>
      <c r="GK326" s="39" t="e">
        <f t="shared" si="960"/>
        <v>#DIV/0!</v>
      </c>
      <c r="GL326" s="39" t="e">
        <f t="shared" si="961"/>
        <v>#DIV/0!</v>
      </c>
      <c r="GM326" s="39" t="e">
        <f t="shared" si="962"/>
        <v>#DIV/0!</v>
      </c>
      <c r="GN326" s="39" t="e">
        <f t="shared" si="963"/>
        <v>#DIV/0!</v>
      </c>
      <c r="GO326" s="57"/>
      <c r="GP326" s="57" t="e">
        <f t="shared" si="964"/>
        <v>#DIV/0!</v>
      </c>
      <c r="GQ326" s="59" t="e">
        <f t="shared" si="965"/>
        <v>#DIV/0!</v>
      </c>
      <c r="GR326" s="41" t="e">
        <f t="shared" si="966"/>
        <v>#DIV/0!</v>
      </c>
      <c r="GS326" s="57" t="e">
        <f t="shared" si="967"/>
        <v>#DIV/0!</v>
      </c>
      <c r="GT326" s="57" t="e">
        <f t="shared" si="968"/>
        <v>#DIV/0!</v>
      </c>
      <c r="GU326" s="57" t="e">
        <f t="shared" si="969"/>
        <v>#DIV/0!</v>
      </c>
      <c r="GV326" s="57"/>
      <c r="GW326" s="42" t="e">
        <f t="shared" si="970"/>
        <v>#DIV/0!</v>
      </c>
      <c r="GX326" s="42" t="e">
        <f t="shared" si="971"/>
        <v>#DIV/0!</v>
      </c>
      <c r="GY326" s="42" t="e">
        <f t="shared" si="972"/>
        <v>#DIV/0!</v>
      </c>
      <c r="GZ326" s="57"/>
      <c r="HA326" s="2" t="e">
        <f t="shared" si="973"/>
        <v>#DIV/0!</v>
      </c>
      <c r="HB326" s="2" t="e">
        <f t="shared" si="974"/>
        <v>#DIV/0!</v>
      </c>
      <c r="HC326" s="2" t="e">
        <f t="shared" si="975"/>
        <v>#DIV/0!</v>
      </c>
      <c r="HD326" s="2" t="e">
        <f t="shared" si="976"/>
        <v>#DIV/0!</v>
      </c>
      <c r="HE326" s="2" t="e">
        <f t="shared" si="977"/>
        <v>#DIV/0!</v>
      </c>
      <c r="HF326" s="2" t="e">
        <f t="shared" si="978"/>
        <v>#DIV/0!</v>
      </c>
      <c r="HG326" s="2" t="e">
        <f t="shared" si="979"/>
        <v>#DIV/0!</v>
      </c>
      <c r="HH326" s="2" t="e">
        <f t="shared" si="980"/>
        <v>#DIV/0!</v>
      </c>
      <c r="HI326" s="2" t="e">
        <f t="shared" si="981"/>
        <v>#DIV/0!</v>
      </c>
      <c r="HJ326" s="11" t="e">
        <f t="shared" si="982"/>
        <v>#DIV/0!</v>
      </c>
      <c r="HK326" s="60" t="e">
        <f t="shared" si="983"/>
        <v>#DIV/0!</v>
      </c>
      <c r="HL326" s="57"/>
      <c r="HM326" s="57" t="e">
        <f t="shared" si="984"/>
        <v>#DIV/0!</v>
      </c>
      <c r="HN326" s="57" t="e">
        <f t="shared" si="985"/>
        <v>#DIV/0!</v>
      </c>
      <c r="HO326" s="57" t="e">
        <f t="shared" si="986"/>
        <v>#DIV/0!</v>
      </c>
      <c r="HP326" s="57" t="e">
        <f t="shared" si="987"/>
        <v>#DIV/0!</v>
      </c>
      <c r="HQ326" s="57" t="e">
        <f t="shared" si="988"/>
        <v>#DIV/0!</v>
      </c>
      <c r="HR326" s="57"/>
      <c r="HS326" s="57" t="e">
        <f t="shared" si="989"/>
        <v>#DIV/0!</v>
      </c>
      <c r="HT326" s="57" t="e">
        <f t="shared" si="990"/>
        <v>#DIV/0!</v>
      </c>
      <c r="HU326" s="57" t="e">
        <f t="shared" si="991"/>
        <v>#DIV/0!</v>
      </c>
      <c r="HV326" s="57" t="e">
        <f t="shared" si="992"/>
        <v>#DIV/0!</v>
      </c>
      <c r="HW326" s="57" t="e">
        <f t="shared" si="993"/>
        <v>#DIV/0!</v>
      </c>
      <c r="HX326" s="57"/>
      <c r="HY326" s="57" t="e">
        <f t="shared" si="994"/>
        <v>#DIV/0!</v>
      </c>
      <c r="HZ326" s="57" t="e">
        <f t="shared" si="995"/>
        <v>#DIV/0!</v>
      </c>
      <c r="IA326" s="57"/>
      <c r="IB326" s="61">
        <f t="shared" si="996"/>
        <v>0</v>
      </c>
      <c r="IC326" s="57" t="str">
        <f t="shared" si="997"/>
        <v/>
      </c>
      <c r="ID326" s="42"/>
      <c r="IE326" s="2" t="str">
        <f t="shared" si="998"/>
        <v/>
      </c>
      <c r="IF326" s="60" t="e">
        <f t="shared" si="999"/>
        <v>#DIV/0!</v>
      </c>
      <c r="IG326" s="60" t="str">
        <f t="shared" si="1000"/>
        <v/>
      </c>
      <c r="IH326" s="60" t="str">
        <f t="shared" si="1001"/>
        <v>zinco-</v>
      </c>
      <c r="II326" s="60" t="str">
        <f t="shared" si="1002"/>
        <v>mangano-</v>
      </c>
      <c r="IJ326" s="60" t="e">
        <f t="shared" si="1003"/>
        <v>#DIV/0!</v>
      </c>
      <c r="IK326" s="60" t="e">
        <f t="shared" si="1004"/>
        <v>#DIV/0!</v>
      </c>
      <c r="IL326" s="60" t="e">
        <f t="shared" si="1005"/>
        <v>#DIV/0!</v>
      </c>
      <c r="IM326" s="60" t="e">
        <f t="shared" si="1006"/>
        <v>#DIV/0!</v>
      </c>
      <c r="IN326" s="60" t="str">
        <f t="shared" si="1007"/>
        <v/>
      </c>
      <c r="IO326" s="60" t="str">
        <f t="shared" si="1008"/>
        <v/>
      </c>
      <c r="IP326" s="57"/>
      <c r="IQ326" s="57" t="str">
        <f t="shared" si="1009"/>
        <v>ERROR!!</v>
      </c>
    </row>
    <row r="327" spans="24:251">
      <c r="X327" s="29">
        <f t="shared" si="865"/>
        <v>0</v>
      </c>
      <c r="Y327" s="29">
        <f t="shared" si="866"/>
        <v>0</v>
      </c>
      <c r="Z327" s="29" t="e">
        <f t="shared" si="867"/>
        <v>#DIV/0!</v>
      </c>
      <c r="AA327" s="29" t="e">
        <f t="shared" si="868"/>
        <v>#DIV/0!</v>
      </c>
      <c r="AB327" s="29" t="e">
        <f t="shared" si="869"/>
        <v>#DIV/0!</v>
      </c>
      <c r="AC327" s="29" t="e">
        <f t="shared" si="870"/>
        <v>#DIV/0!</v>
      </c>
      <c r="AF327" s="23">
        <v>60.084299999999999</v>
      </c>
      <c r="AG327" s="23">
        <v>79.878799999999998</v>
      </c>
      <c r="AH327" s="23">
        <v>101.96120000000001</v>
      </c>
      <c r="AI327" s="23">
        <v>151.99039999999999</v>
      </c>
      <c r="AJ327" s="23">
        <v>159.69</v>
      </c>
      <c r="AK327" s="23">
        <v>71.846400000000003</v>
      </c>
      <c r="AL327" s="23">
        <v>70.9375</v>
      </c>
      <c r="AM327" s="23">
        <v>40.304400000000001</v>
      </c>
      <c r="AN327" s="23">
        <v>56.077399999999997</v>
      </c>
      <c r="AO327" s="23">
        <v>61.978999999999999</v>
      </c>
      <c r="AP327" s="23">
        <v>94.195999999999998</v>
      </c>
      <c r="AQ327" s="23">
        <v>18.998000000000001</v>
      </c>
      <c r="AR327" s="23">
        <v>35.450000000000003</v>
      </c>
      <c r="AS327" s="23">
        <v>29.88</v>
      </c>
      <c r="AT327" s="23">
        <v>74.691999999999993</v>
      </c>
      <c r="AU327" s="23">
        <v>81.39</v>
      </c>
      <c r="AX327" s="54">
        <f t="shared" si="871"/>
        <v>0</v>
      </c>
      <c r="AY327" s="54">
        <f t="shared" si="872"/>
        <v>0</v>
      </c>
      <c r="AZ327" s="54">
        <f t="shared" si="873"/>
        <v>0</v>
      </c>
      <c r="BA327" s="54">
        <f t="shared" si="874"/>
        <v>0</v>
      </c>
      <c r="BB327" s="54">
        <f t="shared" si="875"/>
        <v>0</v>
      </c>
      <c r="BC327" s="54">
        <f t="shared" si="876"/>
        <v>0</v>
      </c>
      <c r="BD327" s="54">
        <f t="shared" si="877"/>
        <v>0</v>
      </c>
      <c r="BE327" s="54">
        <f t="shared" si="878"/>
        <v>0</v>
      </c>
      <c r="BF327" s="54">
        <f t="shared" si="879"/>
        <v>0</v>
      </c>
      <c r="BG327" s="54">
        <f t="shared" si="880"/>
        <v>0</v>
      </c>
      <c r="BH327" s="54">
        <f t="shared" si="881"/>
        <v>0</v>
      </c>
      <c r="BI327" s="54">
        <f t="shared" si="882"/>
        <v>0</v>
      </c>
      <c r="BJ327" s="54">
        <f t="shared" si="883"/>
        <v>0</v>
      </c>
      <c r="BK327" s="54">
        <f t="shared" si="884"/>
        <v>0</v>
      </c>
      <c r="BL327" s="54">
        <f t="shared" si="885"/>
        <v>0</v>
      </c>
      <c r="BM327" s="42"/>
      <c r="BO327" s="54">
        <f>'Norm-coeff'!$C$2+$AX327*'Norm-coeff'!$D$2+$AY327*'Norm-coeff'!$E$2+$AZ327*'Norm-coeff'!$F$2+$BA327*'Norm-coeff'!$G$2+$BB327*'Norm-coeff'!$H$2+$BC327*'Norm-coeff'!$I$2+$BD327*'Norm-coeff'!$J$2+$BE327*'Norm-coeff'!$K$2+$BF327*'Norm-coeff'!$L$2+$BG327*'Norm-coeff'!$M$2+$BH327*'Norm-coeff'!$N$2+$BI327*'Norm-coeff'!$O$2</f>
        <v>5.4045421474420303</v>
      </c>
      <c r="BP327" s="54">
        <f>'Norm-coeff'!$C$3+$AX327*'Norm-coeff'!$D$3+$AY327*'Norm-coeff'!$E$3+$AZ327*'Norm-coeff'!$F$3+$BA327*'Norm-coeff'!$G$3+$BB327*'Norm-coeff'!$H$3+$BC327*'Norm-coeff'!$I$3+$BD327*'Norm-coeff'!$J$3+$BE327*'Norm-coeff'!$K$3+$BF327*'Norm-coeff'!$L$3+$BG327*'Norm-coeff'!$M$3+$BH327*'Norm-coeff'!$N$3+$BI327*'Norm-coeff'!$O$3</f>
        <v>3.15319116612705</v>
      </c>
      <c r="BQ327" s="54">
        <f>'Norm-coeff'!$C$4+$AX327*'Norm-coeff'!$D$4+$AY327*'Norm-coeff'!$E$4+$AZ327*'Norm-coeff'!$F$4+$BA327*'Norm-coeff'!$G$4+$BB327*'Norm-coeff'!$H$4+$BC327*'Norm-coeff'!$I$4+$BD327*'Norm-coeff'!$J$4+$BE327*'Norm-coeff'!$K$4+$BF327*'Norm-coeff'!$L$4+$BG327*'Norm-coeff'!$M$4+$BH327*'Norm-coeff'!$N$4+$BI327*'Norm-coeff'!$O$4</f>
        <v>1.42115649462768</v>
      </c>
      <c r="BR327" s="54">
        <f>'Norm-coeff'!$C$5+$AX327*'Norm-coeff'!$D$5+$AY327*'Norm-coeff'!$E$5+$AZ327*'Norm-coeff'!$F$5+$BA327*'Norm-coeff'!$G$5+$BB327*'Norm-coeff'!$H$5+$BC327*'Norm-coeff'!$I$5+$BD327*'Norm-coeff'!$J$5+$BE327*'Norm-coeff'!$K$5+$BF327*'Norm-coeff'!$L$5+$BG327*'Norm-coeff'!$M$5+$BH327*'Norm-coeff'!$N$5+$BI327*'Norm-coeff'!$O$5</f>
        <v>1.0553329241296201</v>
      </c>
      <c r="BS327" s="54">
        <f>'Norm-coeff'!$C$6+$AX327*'Norm-coeff'!$D$6+$AY327*'Norm-coeff'!$E$6+$AZ327*'Norm-coeff'!$F$6+$BA327*'Norm-coeff'!$G$6+$BB327*'Norm-coeff'!$H$6+$BC327*'Norm-coeff'!$I$6+$BD327*'Norm-coeff'!$J$6+$BE327*'Norm-coeff'!$K$6+$BF327*'Norm-coeff'!$L$6+$BG327*'Norm-coeff'!$M$6+$BH327*'Norm-coeff'!$N$6+$BI327*'Norm-coeff'!$O$6</f>
        <v>-1.48700885495103E-2</v>
      </c>
      <c r="BT327" s="54">
        <f>'Norm-coeff'!$C$7+$AX327*'Norm-coeff'!$D$7+$AY327*'Norm-coeff'!$E$7+$AZ327*'Norm-coeff'!$F$7+$BA327*'Norm-coeff'!$G$7+$BB327*'Norm-coeff'!$H$7+$BC327*'Norm-coeff'!$I$7+$BD327*'Norm-coeff'!$J$7+$BE327*'Norm-coeff'!$K$7+$BF327*'Norm-coeff'!$L$7+$BG327*'Norm-coeff'!$M$7+$BH327*'Norm-coeff'!$N$7+$BI327*'Norm-coeff'!$O$7</f>
        <v>2.0907583608832998</v>
      </c>
      <c r="BU327" s="54">
        <f>'Norm-coeff'!$C$8+$AX327*'Norm-coeff'!$D$8+$AY327*'Norm-coeff'!$E$8+$AZ327*'Norm-coeff'!$F$8+$BA327*'Norm-coeff'!$G$8+$BB327*'Norm-coeff'!$H$8+$BC327*'Norm-coeff'!$I$8+$BD327*'Norm-coeff'!$J$8+$BE327*'Norm-coeff'!$K$8+$BF327*'Norm-coeff'!$L$8+$BG327*'Norm-coeff'!$M$8+$BH327*'Norm-coeff'!$N$8+$BI327*'Norm-coeff'!$O$8</f>
        <v>0.65894159836244504</v>
      </c>
      <c r="BV327" s="54">
        <f>'Norm-coeff'!$C$9+$AX327*'Norm-coeff'!$D$9+$AY327*'Norm-coeff'!$E$9+$AZ327*'Norm-coeff'!$F$9+$BA327*'Norm-coeff'!$G$9+$BB327*'Norm-coeff'!$H$9+$BC327*'Norm-coeff'!$I$9+$BD327*'Norm-coeff'!$J$9+$BE327*'Norm-coeff'!$K$9+$BF327*'Norm-coeff'!$L$9+$BG327*'Norm-coeff'!$M$9+$BH327*'Norm-coeff'!$N$9+$BI327*'Norm-coeff'!$O$9</f>
        <v>1.48961085014701</v>
      </c>
      <c r="BW327" s="54">
        <f>'Norm-coeff'!$C$10+$AX327*'Norm-coeff'!$D$10+$AY327*'Norm-coeff'!$E$10+$AZ327*'Norm-coeff'!$F$10+$BA327*'Norm-coeff'!$G$10+$BB327*'Norm-coeff'!$H$10+$BC327*'Norm-coeff'!$I$10+$BD327*'Norm-coeff'!$J$10+$BE327*'Norm-coeff'!$K$10+$BF327*'Norm-coeff'!$L$10+$BG327*'Norm-coeff'!$M$10+$BH327*'Norm-coeff'!$N$10+$BI327*'Norm-coeff'!$O$10</f>
        <v>1.42058735749591</v>
      </c>
      <c r="BX327" s="54">
        <f>'Norm-coeff'!$C$11+$AX327*'Norm-coeff'!$D$11+$AY327*'Norm-coeff'!$E$11+$AZ327*'Norm-coeff'!$F$11+$BA327*'Norm-coeff'!$G$11+$BB327*'Norm-coeff'!$H$11+$BC327*'Norm-coeff'!$I$11+$BD327*'Norm-coeff'!$J$11+$BE327*'Norm-coeff'!$K$11+$BF327*'Norm-coeff'!$L$11+$BG327*'Norm-coeff'!$M$11+$BH327*'Norm-coeff'!$N$11+$BI327*'Norm-coeff'!$O$11</f>
        <v>0.221233014421479</v>
      </c>
      <c r="BY327" s="54">
        <f>'Norm-coeff'!$C$12+$AX327*'Norm-coeff'!$D$12+$AY327*'Norm-coeff'!$E$12+$AZ327*'Norm-coeff'!$F$12+$BA327*'Norm-coeff'!$G$12+$BB327*'Norm-coeff'!$H$12+$BC327*'Norm-coeff'!$I$12+$BD327*'Norm-coeff'!$J$12+$BE327*'Norm-coeff'!$K$12+$BF327*'Norm-coeff'!$L$12+$BG327*'Norm-coeff'!$M$12+$BH327*'Norm-coeff'!$N$12+$BI327*'Norm-coeff'!$O$12</f>
        <v>0.283527502056037</v>
      </c>
      <c r="BZ327" s="54">
        <f>'Norm-coeff'!$C$13+$AX327*'Norm-coeff'!$D$13+$AY327*'Norm-coeff'!$E$13+$AZ327*'Norm-coeff'!$F$13+$BA327*'Norm-coeff'!$G$13+$BB327*'Norm-coeff'!$H$13+$BC327*'Norm-coeff'!$I$13+$BD327*'Norm-coeff'!$J$13+$BE327*'Norm-coeff'!$K$13+$BF327*'Norm-coeff'!$L$13+$BG327*'Norm-coeff'!$M$13+$BH327*'Norm-coeff'!$N$13+$BI327*'Norm-coeff'!$O$13</f>
        <v>-4.1864930554451202E-2</v>
      </c>
      <c r="CA327" s="54">
        <f>'Norm-coeff'!$C$14+$AX327*'Norm-coeff'!$D$14+$AY327*'Norm-coeff'!$E$14+$AZ327*'Norm-coeff'!$F$14+$BA327*'Norm-coeff'!$G$14+$BB327*'Norm-coeff'!$H$14+$BC327*'Norm-coeff'!$I$14+$BD327*'Norm-coeff'!$J$14+$BE327*'Norm-coeff'!$K$14+$BF327*'Norm-coeff'!$L$14+$BG327*'Norm-coeff'!$M$14+$BH327*'Norm-coeff'!$N$14+$BI327*'Norm-coeff'!$O$14</f>
        <v>4.2526983164477103</v>
      </c>
      <c r="CC327" s="54">
        <f t="shared" si="1010"/>
        <v>0</v>
      </c>
      <c r="CG327" s="54">
        <f t="shared" si="886"/>
        <v>0</v>
      </c>
      <c r="CH327" s="54">
        <f t="shared" si="1037"/>
        <v>0</v>
      </c>
      <c r="CI327" s="54">
        <f t="shared" si="887"/>
        <v>0</v>
      </c>
      <c r="CJ327" s="56">
        <f t="shared" si="888"/>
        <v>0</v>
      </c>
      <c r="CK327" s="54">
        <f t="shared" si="889"/>
        <v>0</v>
      </c>
      <c r="CL327" s="54">
        <f t="shared" si="890"/>
        <v>0</v>
      </c>
      <c r="CM327" s="54">
        <f t="shared" si="891"/>
        <v>0</v>
      </c>
      <c r="CN327" s="54">
        <f t="shared" si="892"/>
        <v>0</v>
      </c>
      <c r="CO327" s="54">
        <f t="shared" si="893"/>
        <v>0</v>
      </c>
      <c r="CP327" s="54">
        <f t="shared" si="894"/>
        <v>0</v>
      </c>
      <c r="CQ327" s="54">
        <f t="shared" si="895"/>
        <v>0</v>
      </c>
      <c r="CR327" s="54">
        <f t="shared" si="896"/>
        <v>0</v>
      </c>
      <c r="CS327" s="54">
        <f t="shared" si="897"/>
        <v>0</v>
      </c>
      <c r="CU327" s="54">
        <f t="shared" si="898"/>
        <v>0</v>
      </c>
      <c r="CV327" s="54">
        <f t="shared" si="899"/>
        <v>0</v>
      </c>
      <c r="CW327" s="54">
        <f t="shared" si="900"/>
        <v>0</v>
      </c>
      <c r="CX327" s="54">
        <f t="shared" si="901"/>
        <v>0</v>
      </c>
      <c r="CZ327" s="54">
        <f t="shared" si="902"/>
        <v>0</v>
      </c>
      <c r="DA327" s="54">
        <f t="shared" si="903"/>
        <v>0</v>
      </c>
      <c r="DB327" s="54">
        <f t="shared" si="904"/>
        <v>0</v>
      </c>
      <c r="DC327" s="54">
        <f t="shared" si="905"/>
        <v>0</v>
      </c>
      <c r="DD327" s="54">
        <f t="shared" si="906"/>
        <v>0</v>
      </c>
      <c r="DE327" s="54">
        <f t="shared" si="907"/>
        <v>0</v>
      </c>
      <c r="DF327" s="54">
        <f t="shared" si="908"/>
        <v>0</v>
      </c>
      <c r="DG327" s="54">
        <f t="shared" si="909"/>
        <v>2</v>
      </c>
      <c r="DH327" s="71">
        <f t="shared" si="910"/>
        <v>0</v>
      </c>
      <c r="DI327" s="71">
        <f t="shared" si="911"/>
        <v>0</v>
      </c>
      <c r="DJ327" s="54">
        <f t="shared" si="912"/>
        <v>0</v>
      </c>
      <c r="DK327" s="54">
        <f t="shared" si="913"/>
        <v>2</v>
      </c>
      <c r="DL327" s="4">
        <f t="shared" si="1011"/>
        <v>0</v>
      </c>
      <c r="DM327" s="3">
        <f t="shared" si="914"/>
        <v>0</v>
      </c>
      <c r="DN327" s="3">
        <f t="shared" si="915"/>
        <v>0</v>
      </c>
      <c r="DO327" s="4" t="e">
        <f t="shared" si="916"/>
        <v>#DIV/0!</v>
      </c>
      <c r="DP327" s="57"/>
      <c r="DQ327" s="57"/>
      <c r="DR327" s="56">
        <f t="shared" si="1012"/>
        <v>2</v>
      </c>
      <c r="DS327" s="56">
        <f t="shared" si="1013"/>
        <v>0</v>
      </c>
      <c r="DT327" s="38">
        <f t="shared" si="1014"/>
        <v>0</v>
      </c>
      <c r="DU327" s="38">
        <f t="shared" si="917"/>
        <v>2</v>
      </c>
      <c r="DV327" s="38">
        <f t="shared" si="1015"/>
        <v>0</v>
      </c>
      <c r="DW327" s="39">
        <f t="shared" si="1016"/>
        <v>0</v>
      </c>
      <c r="DX327" s="39">
        <f t="shared" si="1017"/>
        <v>0</v>
      </c>
      <c r="DY327" s="39">
        <f t="shared" si="1018"/>
        <v>0</v>
      </c>
      <c r="DZ327" s="39">
        <f t="shared" si="1019"/>
        <v>0</v>
      </c>
      <c r="EA327" s="39">
        <f t="shared" si="1020"/>
        <v>0</v>
      </c>
      <c r="EB327" s="37" t="e">
        <f t="shared" si="918"/>
        <v>#DIV/0!</v>
      </c>
      <c r="EC327" s="37" t="e">
        <f t="shared" si="919"/>
        <v>#DIV/0!</v>
      </c>
      <c r="ED327" s="37" t="e">
        <f t="shared" si="920"/>
        <v>#DIV/0!</v>
      </c>
      <c r="EE327" s="37" t="e">
        <f t="shared" si="921"/>
        <v>#DIV/0!</v>
      </c>
      <c r="EF327" s="39" t="e">
        <f t="shared" si="922"/>
        <v>#DIV/0!</v>
      </c>
      <c r="EG327" s="37" t="e">
        <f t="shared" si="923"/>
        <v>#DIV/0!</v>
      </c>
      <c r="EH327" s="37" t="e">
        <f t="shared" si="924"/>
        <v>#DIV/0!</v>
      </c>
      <c r="EI327" s="11" t="b">
        <f t="shared" si="925"/>
        <v>1</v>
      </c>
      <c r="EJ327" s="11" t="b">
        <f t="shared" si="926"/>
        <v>0</v>
      </c>
      <c r="EK327" s="39" t="e">
        <f t="shared" si="927"/>
        <v>#DIV/0!</v>
      </c>
      <c r="EL327" s="39" t="e">
        <f t="shared" si="928"/>
        <v>#DIV/0!</v>
      </c>
      <c r="EM327" s="39" t="e">
        <f t="shared" si="929"/>
        <v>#DIV/0!</v>
      </c>
      <c r="EN327" s="39" t="e">
        <f t="shared" si="930"/>
        <v>#DIV/0!</v>
      </c>
      <c r="EO327" s="39" t="e">
        <f t="shared" si="931"/>
        <v>#DIV/0!</v>
      </c>
      <c r="EP327" s="39" t="e">
        <f t="shared" si="932"/>
        <v>#DIV/0!</v>
      </c>
      <c r="EQ327" s="39" t="e">
        <f t="shared" si="933"/>
        <v>#DIV/0!</v>
      </c>
      <c r="ER327" s="39" t="e">
        <f t="shared" si="934"/>
        <v>#DIV/0!</v>
      </c>
      <c r="ES327" s="58" t="str">
        <f t="shared" si="935"/>
        <v>(OH,F,Cl)-dominate amphibole</v>
      </c>
      <c r="ET327" s="58" t="e">
        <f t="shared" si="936"/>
        <v>#N/A</v>
      </c>
      <c r="EU327" s="56">
        <f t="shared" si="1021"/>
        <v>0</v>
      </c>
      <c r="EV327" s="56">
        <f t="shared" si="1022"/>
        <v>0</v>
      </c>
      <c r="EW327" s="56">
        <f t="shared" si="1023"/>
        <v>0</v>
      </c>
      <c r="EX327" s="56">
        <f t="shared" si="1024"/>
        <v>0</v>
      </c>
      <c r="EY327" s="56">
        <f t="shared" si="1025"/>
        <v>0</v>
      </c>
      <c r="EZ327" s="56">
        <f t="shared" si="1026"/>
        <v>0</v>
      </c>
      <c r="FA327" s="39">
        <f t="shared" si="1027"/>
        <v>0</v>
      </c>
      <c r="FB327" s="39">
        <f t="shared" si="1028"/>
        <v>0</v>
      </c>
      <c r="FC327" s="54">
        <f t="shared" si="1029"/>
        <v>0</v>
      </c>
      <c r="FD327" s="54">
        <f t="shared" si="1030"/>
        <v>0</v>
      </c>
      <c r="FE327" s="39">
        <f t="shared" si="1031"/>
        <v>0</v>
      </c>
      <c r="FF327" s="54">
        <f t="shared" si="1032"/>
        <v>0</v>
      </c>
      <c r="FG327" s="39">
        <f t="shared" si="1033"/>
        <v>0</v>
      </c>
      <c r="FH327" s="39">
        <f t="shared" si="937"/>
        <v>0</v>
      </c>
      <c r="FI327" s="39">
        <f t="shared" si="938"/>
        <v>0</v>
      </c>
      <c r="FJ327" s="39">
        <f t="shared" si="939"/>
        <v>0</v>
      </c>
      <c r="FK327" s="39" t="e">
        <f t="shared" si="940"/>
        <v>#DIV/0!</v>
      </c>
      <c r="FL327" s="39" t="e">
        <f t="shared" si="941"/>
        <v>#DIV/0!</v>
      </c>
      <c r="FM327" s="39" t="e">
        <f t="shared" si="942"/>
        <v>#DIV/0!</v>
      </c>
      <c r="FN327" s="39">
        <f t="shared" si="943"/>
        <v>1</v>
      </c>
      <c r="FO327" s="39">
        <f t="shared" si="1034"/>
        <v>0</v>
      </c>
      <c r="FP327" s="39">
        <f t="shared" si="1035"/>
        <v>0</v>
      </c>
      <c r="FQ327" s="39">
        <f t="shared" si="1036"/>
        <v>0</v>
      </c>
      <c r="FR327" s="39">
        <f t="shared" si="944"/>
        <v>0</v>
      </c>
      <c r="FS327" s="39">
        <f t="shared" si="945"/>
        <v>0</v>
      </c>
      <c r="FU327" s="39" t="e">
        <f t="shared" si="946"/>
        <v>#DIV/0!</v>
      </c>
      <c r="FV327" s="39" t="e">
        <f t="shared" si="947"/>
        <v>#DIV/0!</v>
      </c>
      <c r="FW327" s="39" t="e">
        <f t="shared" si="948"/>
        <v>#DIV/0!</v>
      </c>
      <c r="FY327" s="39" t="e">
        <f t="shared" si="949"/>
        <v>#DIV/0!</v>
      </c>
      <c r="FZ327" s="39" t="e">
        <f t="shared" si="950"/>
        <v>#DIV/0!</v>
      </c>
      <c r="GA327" s="39" t="e">
        <f t="shared" si="951"/>
        <v>#DIV/0!</v>
      </c>
      <c r="GB327" s="39" t="e">
        <f t="shared" si="952"/>
        <v>#DIV/0!</v>
      </c>
      <c r="GC327" s="39" t="e">
        <f t="shared" si="953"/>
        <v>#DIV/0!</v>
      </c>
      <c r="GD327" s="39" t="e">
        <f t="shared" si="954"/>
        <v>#DIV/0!</v>
      </c>
      <c r="GE327" s="39" t="e">
        <f t="shared" si="955"/>
        <v>#DIV/0!</v>
      </c>
      <c r="GF327" s="39" t="e">
        <f t="shared" si="956"/>
        <v>#DIV/0!</v>
      </c>
      <c r="GG327" s="39" t="e">
        <f t="shared" si="957"/>
        <v>#DIV/0!</v>
      </c>
      <c r="GH327" s="39" t="e">
        <f t="shared" si="958"/>
        <v>#DIV/0!</v>
      </c>
      <c r="GI327" s="39"/>
      <c r="GJ327" s="39" t="e">
        <f t="shared" si="959"/>
        <v>#DIV/0!</v>
      </c>
      <c r="GK327" s="39" t="e">
        <f t="shared" si="960"/>
        <v>#DIV/0!</v>
      </c>
      <c r="GL327" s="39" t="e">
        <f t="shared" si="961"/>
        <v>#DIV/0!</v>
      </c>
      <c r="GM327" s="39" t="e">
        <f t="shared" si="962"/>
        <v>#DIV/0!</v>
      </c>
      <c r="GN327" s="39" t="e">
        <f t="shared" si="963"/>
        <v>#DIV/0!</v>
      </c>
      <c r="GO327" s="57"/>
      <c r="GP327" s="57" t="e">
        <f t="shared" si="964"/>
        <v>#DIV/0!</v>
      </c>
      <c r="GQ327" s="59" t="e">
        <f t="shared" si="965"/>
        <v>#DIV/0!</v>
      </c>
      <c r="GR327" s="41" t="e">
        <f t="shared" si="966"/>
        <v>#DIV/0!</v>
      </c>
      <c r="GS327" s="57" t="e">
        <f t="shared" si="967"/>
        <v>#DIV/0!</v>
      </c>
      <c r="GT327" s="57" t="e">
        <f t="shared" si="968"/>
        <v>#DIV/0!</v>
      </c>
      <c r="GU327" s="57" t="e">
        <f t="shared" si="969"/>
        <v>#DIV/0!</v>
      </c>
      <c r="GV327" s="57"/>
      <c r="GW327" s="42" t="e">
        <f t="shared" si="970"/>
        <v>#DIV/0!</v>
      </c>
      <c r="GX327" s="42" t="e">
        <f t="shared" si="971"/>
        <v>#DIV/0!</v>
      </c>
      <c r="GY327" s="42" t="e">
        <f t="shared" si="972"/>
        <v>#DIV/0!</v>
      </c>
      <c r="GZ327" s="57"/>
      <c r="HA327" s="2" t="e">
        <f t="shared" si="973"/>
        <v>#DIV/0!</v>
      </c>
      <c r="HB327" s="2" t="e">
        <f t="shared" si="974"/>
        <v>#DIV/0!</v>
      </c>
      <c r="HC327" s="2" t="e">
        <f t="shared" si="975"/>
        <v>#DIV/0!</v>
      </c>
      <c r="HD327" s="2" t="e">
        <f t="shared" si="976"/>
        <v>#DIV/0!</v>
      </c>
      <c r="HE327" s="2" t="e">
        <f t="shared" si="977"/>
        <v>#DIV/0!</v>
      </c>
      <c r="HF327" s="2" t="e">
        <f t="shared" si="978"/>
        <v>#DIV/0!</v>
      </c>
      <c r="HG327" s="2" t="e">
        <f t="shared" si="979"/>
        <v>#DIV/0!</v>
      </c>
      <c r="HH327" s="2" t="e">
        <f t="shared" si="980"/>
        <v>#DIV/0!</v>
      </c>
      <c r="HI327" s="2" t="e">
        <f t="shared" si="981"/>
        <v>#DIV/0!</v>
      </c>
      <c r="HJ327" s="11" t="e">
        <f t="shared" si="982"/>
        <v>#DIV/0!</v>
      </c>
      <c r="HK327" s="60" t="e">
        <f t="shared" si="983"/>
        <v>#DIV/0!</v>
      </c>
      <c r="HL327" s="57"/>
      <c r="HM327" s="57" t="e">
        <f t="shared" si="984"/>
        <v>#DIV/0!</v>
      </c>
      <c r="HN327" s="57" t="e">
        <f t="shared" si="985"/>
        <v>#DIV/0!</v>
      </c>
      <c r="HO327" s="57" t="e">
        <f t="shared" si="986"/>
        <v>#DIV/0!</v>
      </c>
      <c r="HP327" s="57" t="e">
        <f t="shared" si="987"/>
        <v>#DIV/0!</v>
      </c>
      <c r="HQ327" s="57" t="e">
        <f t="shared" si="988"/>
        <v>#DIV/0!</v>
      </c>
      <c r="HR327" s="57"/>
      <c r="HS327" s="57" t="e">
        <f t="shared" si="989"/>
        <v>#DIV/0!</v>
      </c>
      <c r="HT327" s="57" t="e">
        <f t="shared" si="990"/>
        <v>#DIV/0!</v>
      </c>
      <c r="HU327" s="57" t="e">
        <f t="shared" si="991"/>
        <v>#DIV/0!</v>
      </c>
      <c r="HV327" s="57" t="e">
        <f t="shared" si="992"/>
        <v>#DIV/0!</v>
      </c>
      <c r="HW327" s="57" t="e">
        <f t="shared" si="993"/>
        <v>#DIV/0!</v>
      </c>
      <c r="HX327" s="57"/>
      <c r="HY327" s="57" t="e">
        <f t="shared" si="994"/>
        <v>#DIV/0!</v>
      </c>
      <c r="HZ327" s="57" t="e">
        <f t="shared" si="995"/>
        <v>#DIV/0!</v>
      </c>
      <c r="IA327" s="57"/>
      <c r="IB327" s="61">
        <f t="shared" si="996"/>
        <v>0</v>
      </c>
      <c r="IC327" s="57" t="str">
        <f t="shared" si="997"/>
        <v/>
      </c>
      <c r="ID327" s="42"/>
      <c r="IE327" s="2" t="str">
        <f t="shared" si="998"/>
        <v/>
      </c>
      <c r="IF327" s="60" t="e">
        <f t="shared" si="999"/>
        <v>#DIV/0!</v>
      </c>
      <c r="IG327" s="60" t="str">
        <f t="shared" si="1000"/>
        <v/>
      </c>
      <c r="IH327" s="60" t="str">
        <f t="shared" si="1001"/>
        <v>zinco-</v>
      </c>
      <c r="II327" s="60" t="str">
        <f t="shared" si="1002"/>
        <v>mangano-</v>
      </c>
      <c r="IJ327" s="60" t="e">
        <f t="shared" si="1003"/>
        <v>#DIV/0!</v>
      </c>
      <c r="IK327" s="60" t="e">
        <f t="shared" si="1004"/>
        <v>#DIV/0!</v>
      </c>
      <c r="IL327" s="60" t="e">
        <f t="shared" si="1005"/>
        <v>#DIV/0!</v>
      </c>
      <c r="IM327" s="60" t="e">
        <f t="shared" si="1006"/>
        <v>#DIV/0!</v>
      </c>
      <c r="IN327" s="60" t="str">
        <f t="shared" si="1007"/>
        <v/>
      </c>
      <c r="IO327" s="60" t="str">
        <f t="shared" si="1008"/>
        <v/>
      </c>
      <c r="IP327" s="57"/>
      <c r="IQ327" s="57" t="str">
        <f t="shared" si="1009"/>
        <v>ERROR!!</v>
      </c>
    </row>
    <row r="328" spans="24:251">
      <c r="X328" s="29">
        <f t="shared" si="865"/>
        <v>0</v>
      </c>
      <c r="Y328" s="29">
        <f t="shared" si="866"/>
        <v>0</v>
      </c>
      <c r="Z328" s="29" t="e">
        <f t="shared" si="867"/>
        <v>#DIV/0!</v>
      </c>
      <c r="AA328" s="29" t="e">
        <f t="shared" si="868"/>
        <v>#DIV/0!</v>
      </c>
      <c r="AB328" s="29" t="e">
        <f t="shared" si="869"/>
        <v>#DIV/0!</v>
      </c>
      <c r="AC328" s="29" t="e">
        <f t="shared" si="870"/>
        <v>#DIV/0!</v>
      </c>
      <c r="AF328" s="23">
        <v>60.084299999999999</v>
      </c>
      <c r="AG328" s="23">
        <v>79.878799999999998</v>
      </c>
      <c r="AH328" s="23">
        <v>101.96120000000001</v>
      </c>
      <c r="AI328" s="23">
        <v>151.99039999999999</v>
      </c>
      <c r="AJ328" s="23">
        <v>159.69</v>
      </c>
      <c r="AK328" s="23">
        <v>71.846400000000003</v>
      </c>
      <c r="AL328" s="23">
        <v>70.9375</v>
      </c>
      <c r="AM328" s="23">
        <v>40.304400000000001</v>
      </c>
      <c r="AN328" s="23">
        <v>56.077399999999997</v>
      </c>
      <c r="AO328" s="23">
        <v>61.978999999999999</v>
      </c>
      <c r="AP328" s="23">
        <v>94.195999999999998</v>
      </c>
      <c r="AQ328" s="23">
        <v>18.998000000000001</v>
      </c>
      <c r="AR328" s="23">
        <v>35.450000000000003</v>
      </c>
      <c r="AS328" s="23">
        <v>29.88</v>
      </c>
      <c r="AT328" s="23">
        <v>74.691999999999993</v>
      </c>
      <c r="AU328" s="23">
        <v>81.39</v>
      </c>
      <c r="AX328" s="54">
        <f t="shared" si="871"/>
        <v>0</v>
      </c>
      <c r="AY328" s="54">
        <f t="shared" si="872"/>
        <v>0</v>
      </c>
      <c r="AZ328" s="54">
        <f t="shared" si="873"/>
        <v>0</v>
      </c>
      <c r="BA328" s="54">
        <f t="shared" si="874"/>
        <v>0</v>
      </c>
      <c r="BB328" s="54">
        <f t="shared" si="875"/>
        <v>0</v>
      </c>
      <c r="BC328" s="54">
        <f t="shared" si="876"/>
        <v>0</v>
      </c>
      <c r="BD328" s="54">
        <f t="shared" si="877"/>
        <v>0</v>
      </c>
      <c r="BE328" s="54">
        <f t="shared" si="878"/>
        <v>0</v>
      </c>
      <c r="BF328" s="54">
        <f t="shared" si="879"/>
        <v>0</v>
      </c>
      <c r="BG328" s="54">
        <f t="shared" si="880"/>
        <v>0</v>
      </c>
      <c r="BH328" s="54">
        <f t="shared" si="881"/>
        <v>0</v>
      </c>
      <c r="BI328" s="54">
        <f t="shared" si="882"/>
        <v>0</v>
      </c>
      <c r="BJ328" s="54">
        <f t="shared" si="883"/>
        <v>0</v>
      </c>
      <c r="BK328" s="54">
        <f t="shared" si="884"/>
        <v>0</v>
      </c>
      <c r="BL328" s="54">
        <f t="shared" si="885"/>
        <v>0</v>
      </c>
      <c r="BM328" s="42"/>
      <c r="BO328" s="54">
        <f>'Norm-coeff'!$C$2+$AX328*'Norm-coeff'!$D$2+$AY328*'Norm-coeff'!$E$2+$AZ328*'Norm-coeff'!$F$2+$BA328*'Norm-coeff'!$G$2+$BB328*'Norm-coeff'!$H$2+$BC328*'Norm-coeff'!$I$2+$BD328*'Norm-coeff'!$J$2+$BE328*'Norm-coeff'!$K$2+$BF328*'Norm-coeff'!$L$2+$BG328*'Norm-coeff'!$M$2+$BH328*'Norm-coeff'!$N$2+$BI328*'Norm-coeff'!$O$2</f>
        <v>5.4045421474420303</v>
      </c>
      <c r="BP328" s="54">
        <f>'Norm-coeff'!$C$3+$AX328*'Norm-coeff'!$D$3+$AY328*'Norm-coeff'!$E$3+$AZ328*'Norm-coeff'!$F$3+$BA328*'Norm-coeff'!$G$3+$BB328*'Norm-coeff'!$H$3+$BC328*'Norm-coeff'!$I$3+$BD328*'Norm-coeff'!$J$3+$BE328*'Norm-coeff'!$K$3+$BF328*'Norm-coeff'!$L$3+$BG328*'Norm-coeff'!$M$3+$BH328*'Norm-coeff'!$N$3+$BI328*'Norm-coeff'!$O$3</f>
        <v>3.15319116612705</v>
      </c>
      <c r="BQ328" s="54">
        <f>'Norm-coeff'!$C$4+$AX328*'Norm-coeff'!$D$4+$AY328*'Norm-coeff'!$E$4+$AZ328*'Norm-coeff'!$F$4+$BA328*'Norm-coeff'!$G$4+$BB328*'Norm-coeff'!$H$4+$BC328*'Norm-coeff'!$I$4+$BD328*'Norm-coeff'!$J$4+$BE328*'Norm-coeff'!$K$4+$BF328*'Norm-coeff'!$L$4+$BG328*'Norm-coeff'!$M$4+$BH328*'Norm-coeff'!$N$4+$BI328*'Norm-coeff'!$O$4</f>
        <v>1.42115649462768</v>
      </c>
      <c r="BR328" s="54">
        <f>'Norm-coeff'!$C$5+$AX328*'Norm-coeff'!$D$5+$AY328*'Norm-coeff'!$E$5+$AZ328*'Norm-coeff'!$F$5+$BA328*'Norm-coeff'!$G$5+$BB328*'Norm-coeff'!$H$5+$BC328*'Norm-coeff'!$I$5+$BD328*'Norm-coeff'!$J$5+$BE328*'Norm-coeff'!$K$5+$BF328*'Norm-coeff'!$L$5+$BG328*'Norm-coeff'!$M$5+$BH328*'Norm-coeff'!$N$5+$BI328*'Norm-coeff'!$O$5</f>
        <v>1.0553329241296201</v>
      </c>
      <c r="BS328" s="54">
        <f>'Norm-coeff'!$C$6+$AX328*'Norm-coeff'!$D$6+$AY328*'Norm-coeff'!$E$6+$AZ328*'Norm-coeff'!$F$6+$BA328*'Norm-coeff'!$G$6+$BB328*'Norm-coeff'!$H$6+$BC328*'Norm-coeff'!$I$6+$BD328*'Norm-coeff'!$J$6+$BE328*'Norm-coeff'!$K$6+$BF328*'Norm-coeff'!$L$6+$BG328*'Norm-coeff'!$M$6+$BH328*'Norm-coeff'!$N$6+$BI328*'Norm-coeff'!$O$6</f>
        <v>-1.48700885495103E-2</v>
      </c>
      <c r="BT328" s="54">
        <f>'Norm-coeff'!$C$7+$AX328*'Norm-coeff'!$D$7+$AY328*'Norm-coeff'!$E$7+$AZ328*'Norm-coeff'!$F$7+$BA328*'Norm-coeff'!$G$7+$BB328*'Norm-coeff'!$H$7+$BC328*'Norm-coeff'!$I$7+$BD328*'Norm-coeff'!$J$7+$BE328*'Norm-coeff'!$K$7+$BF328*'Norm-coeff'!$L$7+$BG328*'Norm-coeff'!$M$7+$BH328*'Norm-coeff'!$N$7+$BI328*'Norm-coeff'!$O$7</f>
        <v>2.0907583608832998</v>
      </c>
      <c r="BU328" s="54">
        <f>'Norm-coeff'!$C$8+$AX328*'Norm-coeff'!$D$8+$AY328*'Norm-coeff'!$E$8+$AZ328*'Norm-coeff'!$F$8+$BA328*'Norm-coeff'!$G$8+$BB328*'Norm-coeff'!$H$8+$BC328*'Norm-coeff'!$I$8+$BD328*'Norm-coeff'!$J$8+$BE328*'Norm-coeff'!$K$8+$BF328*'Norm-coeff'!$L$8+$BG328*'Norm-coeff'!$M$8+$BH328*'Norm-coeff'!$N$8+$BI328*'Norm-coeff'!$O$8</f>
        <v>0.65894159836244504</v>
      </c>
      <c r="BV328" s="54">
        <f>'Norm-coeff'!$C$9+$AX328*'Norm-coeff'!$D$9+$AY328*'Norm-coeff'!$E$9+$AZ328*'Norm-coeff'!$F$9+$BA328*'Norm-coeff'!$G$9+$BB328*'Norm-coeff'!$H$9+$BC328*'Norm-coeff'!$I$9+$BD328*'Norm-coeff'!$J$9+$BE328*'Norm-coeff'!$K$9+$BF328*'Norm-coeff'!$L$9+$BG328*'Norm-coeff'!$M$9+$BH328*'Norm-coeff'!$N$9+$BI328*'Norm-coeff'!$O$9</f>
        <v>1.48961085014701</v>
      </c>
      <c r="BW328" s="54">
        <f>'Norm-coeff'!$C$10+$AX328*'Norm-coeff'!$D$10+$AY328*'Norm-coeff'!$E$10+$AZ328*'Norm-coeff'!$F$10+$BA328*'Norm-coeff'!$G$10+$BB328*'Norm-coeff'!$H$10+$BC328*'Norm-coeff'!$I$10+$BD328*'Norm-coeff'!$J$10+$BE328*'Norm-coeff'!$K$10+$BF328*'Norm-coeff'!$L$10+$BG328*'Norm-coeff'!$M$10+$BH328*'Norm-coeff'!$N$10+$BI328*'Norm-coeff'!$O$10</f>
        <v>1.42058735749591</v>
      </c>
      <c r="BX328" s="54">
        <f>'Norm-coeff'!$C$11+$AX328*'Norm-coeff'!$D$11+$AY328*'Norm-coeff'!$E$11+$AZ328*'Norm-coeff'!$F$11+$BA328*'Norm-coeff'!$G$11+$BB328*'Norm-coeff'!$H$11+$BC328*'Norm-coeff'!$I$11+$BD328*'Norm-coeff'!$J$11+$BE328*'Norm-coeff'!$K$11+$BF328*'Norm-coeff'!$L$11+$BG328*'Norm-coeff'!$M$11+$BH328*'Norm-coeff'!$N$11+$BI328*'Norm-coeff'!$O$11</f>
        <v>0.221233014421479</v>
      </c>
      <c r="BY328" s="54">
        <f>'Norm-coeff'!$C$12+$AX328*'Norm-coeff'!$D$12+$AY328*'Norm-coeff'!$E$12+$AZ328*'Norm-coeff'!$F$12+$BA328*'Norm-coeff'!$G$12+$BB328*'Norm-coeff'!$H$12+$BC328*'Norm-coeff'!$I$12+$BD328*'Norm-coeff'!$J$12+$BE328*'Norm-coeff'!$K$12+$BF328*'Norm-coeff'!$L$12+$BG328*'Norm-coeff'!$M$12+$BH328*'Norm-coeff'!$N$12+$BI328*'Norm-coeff'!$O$12</f>
        <v>0.283527502056037</v>
      </c>
      <c r="BZ328" s="54">
        <f>'Norm-coeff'!$C$13+$AX328*'Norm-coeff'!$D$13+$AY328*'Norm-coeff'!$E$13+$AZ328*'Norm-coeff'!$F$13+$BA328*'Norm-coeff'!$G$13+$BB328*'Norm-coeff'!$H$13+$BC328*'Norm-coeff'!$I$13+$BD328*'Norm-coeff'!$J$13+$BE328*'Norm-coeff'!$K$13+$BF328*'Norm-coeff'!$L$13+$BG328*'Norm-coeff'!$M$13+$BH328*'Norm-coeff'!$N$13+$BI328*'Norm-coeff'!$O$13</f>
        <v>-4.1864930554451202E-2</v>
      </c>
      <c r="CA328" s="54">
        <f>'Norm-coeff'!$C$14+$AX328*'Norm-coeff'!$D$14+$AY328*'Norm-coeff'!$E$14+$AZ328*'Norm-coeff'!$F$14+$BA328*'Norm-coeff'!$G$14+$BB328*'Norm-coeff'!$H$14+$BC328*'Norm-coeff'!$I$14+$BD328*'Norm-coeff'!$J$14+$BE328*'Norm-coeff'!$K$14+$BF328*'Norm-coeff'!$L$14+$BG328*'Norm-coeff'!$M$14+$BH328*'Norm-coeff'!$N$14+$BI328*'Norm-coeff'!$O$14</f>
        <v>4.2526983164477103</v>
      </c>
      <c r="CC328" s="54">
        <f t="shared" si="1010"/>
        <v>0</v>
      </c>
      <c r="CG328" s="54">
        <f t="shared" si="886"/>
        <v>0</v>
      </c>
      <c r="CH328" s="54">
        <f t="shared" si="1037"/>
        <v>0</v>
      </c>
      <c r="CI328" s="54">
        <f t="shared" si="887"/>
        <v>0</v>
      </c>
      <c r="CJ328" s="56">
        <f t="shared" si="888"/>
        <v>0</v>
      </c>
      <c r="CK328" s="54">
        <f t="shared" si="889"/>
        <v>0</v>
      </c>
      <c r="CL328" s="54">
        <f t="shared" si="890"/>
        <v>0</v>
      </c>
      <c r="CM328" s="54">
        <f t="shared" si="891"/>
        <v>0</v>
      </c>
      <c r="CN328" s="54">
        <f t="shared" si="892"/>
        <v>0</v>
      </c>
      <c r="CO328" s="54">
        <f t="shared" si="893"/>
        <v>0</v>
      </c>
      <c r="CP328" s="54">
        <f t="shared" si="894"/>
        <v>0</v>
      </c>
      <c r="CQ328" s="54">
        <f t="shared" si="895"/>
        <v>0</v>
      </c>
      <c r="CR328" s="54">
        <f t="shared" si="896"/>
        <v>0</v>
      </c>
      <c r="CS328" s="54">
        <f t="shared" si="897"/>
        <v>0</v>
      </c>
      <c r="CU328" s="54">
        <f t="shared" si="898"/>
        <v>0</v>
      </c>
      <c r="CV328" s="54">
        <f t="shared" si="899"/>
        <v>0</v>
      </c>
      <c r="CW328" s="54">
        <f t="shared" si="900"/>
        <v>0</v>
      </c>
      <c r="CX328" s="54">
        <f t="shared" si="901"/>
        <v>0</v>
      </c>
      <c r="CZ328" s="54">
        <f t="shared" si="902"/>
        <v>0</v>
      </c>
      <c r="DA328" s="54">
        <f t="shared" si="903"/>
        <v>0</v>
      </c>
      <c r="DB328" s="54">
        <f t="shared" si="904"/>
        <v>0</v>
      </c>
      <c r="DC328" s="54">
        <f t="shared" si="905"/>
        <v>0</v>
      </c>
      <c r="DD328" s="54">
        <f t="shared" si="906"/>
        <v>0</v>
      </c>
      <c r="DE328" s="54">
        <f t="shared" si="907"/>
        <v>0</v>
      </c>
      <c r="DF328" s="54">
        <f t="shared" si="908"/>
        <v>0</v>
      </c>
      <c r="DG328" s="54">
        <f t="shared" si="909"/>
        <v>2</v>
      </c>
      <c r="DH328" s="71">
        <f t="shared" si="910"/>
        <v>0</v>
      </c>
      <c r="DI328" s="71">
        <f t="shared" si="911"/>
        <v>0</v>
      </c>
      <c r="DJ328" s="54">
        <f t="shared" si="912"/>
        <v>0</v>
      </c>
      <c r="DK328" s="54">
        <f t="shared" si="913"/>
        <v>2</v>
      </c>
      <c r="DL328" s="4">
        <f t="shared" si="1011"/>
        <v>0</v>
      </c>
      <c r="DM328" s="3">
        <f t="shared" si="914"/>
        <v>0</v>
      </c>
      <c r="DN328" s="3">
        <f t="shared" si="915"/>
        <v>0</v>
      </c>
      <c r="DO328" s="4" t="e">
        <f t="shared" si="916"/>
        <v>#DIV/0!</v>
      </c>
      <c r="DP328" s="57"/>
      <c r="DQ328" s="57"/>
      <c r="DR328" s="56">
        <f t="shared" si="1012"/>
        <v>2</v>
      </c>
      <c r="DS328" s="56">
        <f t="shared" si="1013"/>
        <v>0</v>
      </c>
      <c r="DT328" s="38">
        <f t="shared" si="1014"/>
        <v>0</v>
      </c>
      <c r="DU328" s="38">
        <f t="shared" si="917"/>
        <v>2</v>
      </c>
      <c r="DV328" s="38">
        <f t="shared" si="1015"/>
        <v>0</v>
      </c>
      <c r="DW328" s="39">
        <f t="shared" si="1016"/>
        <v>0</v>
      </c>
      <c r="DX328" s="39">
        <f t="shared" si="1017"/>
        <v>0</v>
      </c>
      <c r="DY328" s="39">
        <f t="shared" si="1018"/>
        <v>0</v>
      </c>
      <c r="DZ328" s="39">
        <f t="shared" si="1019"/>
        <v>0</v>
      </c>
      <c r="EA328" s="39">
        <f t="shared" si="1020"/>
        <v>0</v>
      </c>
      <c r="EB328" s="37" t="e">
        <f t="shared" si="918"/>
        <v>#DIV/0!</v>
      </c>
      <c r="EC328" s="37" t="e">
        <f t="shared" si="919"/>
        <v>#DIV/0!</v>
      </c>
      <c r="ED328" s="37" t="e">
        <f t="shared" si="920"/>
        <v>#DIV/0!</v>
      </c>
      <c r="EE328" s="37" t="e">
        <f t="shared" si="921"/>
        <v>#DIV/0!</v>
      </c>
      <c r="EF328" s="39" t="e">
        <f t="shared" si="922"/>
        <v>#DIV/0!</v>
      </c>
      <c r="EG328" s="37" t="e">
        <f t="shared" si="923"/>
        <v>#DIV/0!</v>
      </c>
      <c r="EH328" s="37" t="e">
        <f t="shared" si="924"/>
        <v>#DIV/0!</v>
      </c>
      <c r="EI328" s="11" t="b">
        <f t="shared" si="925"/>
        <v>1</v>
      </c>
      <c r="EJ328" s="11" t="b">
        <f t="shared" si="926"/>
        <v>0</v>
      </c>
      <c r="EK328" s="39" t="e">
        <f t="shared" si="927"/>
        <v>#DIV/0!</v>
      </c>
      <c r="EL328" s="39" t="e">
        <f t="shared" si="928"/>
        <v>#DIV/0!</v>
      </c>
      <c r="EM328" s="39" t="e">
        <f t="shared" si="929"/>
        <v>#DIV/0!</v>
      </c>
      <c r="EN328" s="39" t="e">
        <f t="shared" si="930"/>
        <v>#DIV/0!</v>
      </c>
      <c r="EO328" s="39" t="e">
        <f t="shared" si="931"/>
        <v>#DIV/0!</v>
      </c>
      <c r="EP328" s="39" t="e">
        <f t="shared" si="932"/>
        <v>#DIV/0!</v>
      </c>
      <c r="EQ328" s="39" t="e">
        <f t="shared" si="933"/>
        <v>#DIV/0!</v>
      </c>
      <c r="ER328" s="39" t="e">
        <f t="shared" si="934"/>
        <v>#DIV/0!</v>
      </c>
      <c r="ES328" s="58" t="str">
        <f t="shared" si="935"/>
        <v>(OH,F,Cl)-dominate amphibole</v>
      </c>
      <c r="ET328" s="58" t="e">
        <f t="shared" si="936"/>
        <v>#N/A</v>
      </c>
      <c r="EU328" s="56">
        <f t="shared" si="1021"/>
        <v>0</v>
      </c>
      <c r="EV328" s="56">
        <f t="shared" si="1022"/>
        <v>0</v>
      </c>
      <c r="EW328" s="56">
        <f t="shared" si="1023"/>
        <v>0</v>
      </c>
      <c r="EX328" s="56">
        <f t="shared" si="1024"/>
        <v>0</v>
      </c>
      <c r="EY328" s="56">
        <f t="shared" si="1025"/>
        <v>0</v>
      </c>
      <c r="EZ328" s="56">
        <f t="shared" si="1026"/>
        <v>0</v>
      </c>
      <c r="FA328" s="39">
        <f t="shared" si="1027"/>
        <v>0</v>
      </c>
      <c r="FB328" s="39">
        <f t="shared" si="1028"/>
        <v>0</v>
      </c>
      <c r="FC328" s="54">
        <f t="shared" si="1029"/>
        <v>0</v>
      </c>
      <c r="FD328" s="54">
        <f t="shared" si="1030"/>
        <v>0</v>
      </c>
      <c r="FE328" s="39">
        <f t="shared" si="1031"/>
        <v>0</v>
      </c>
      <c r="FF328" s="54">
        <f t="shared" si="1032"/>
        <v>0</v>
      </c>
      <c r="FG328" s="39">
        <f t="shared" si="1033"/>
        <v>0</v>
      </c>
      <c r="FH328" s="39">
        <f t="shared" si="937"/>
        <v>0</v>
      </c>
      <c r="FI328" s="39">
        <f t="shared" si="938"/>
        <v>0</v>
      </c>
      <c r="FJ328" s="39">
        <f t="shared" si="939"/>
        <v>0</v>
      </c>
      <c r="FK328" s="39" t="e">
        <f t="shared" si="940"/>
        <v>#DIV/0!</v>
      </c>
      <c r="FL328" s="39" t="e">
        <f t="shared" si="941"/>
        <v>#DIV/0!</v>
      </c>
      <c r="FM328" s="39" t="e">
        <f t="shared" si="942"/>
        <v>#DIV/0!</v>
      </c>
      <c r="FN328" s="39">
        <f t="shared" si="943"/>
        <v>1</v>
      </c>
      <c r="FO328" s="39">
        <f t="shared" si="1034"/>
        <v>0</v>
      </c>
      <c r="FP328" s="39">
        <f t="shared" si="1035"/>
        <v>0</v>
      </c>
      <c r="FQ328" s="39">
        <f t="shared" si="1036"/>
        <v>0</v>
      </c>
      <c r="FR328" s="39">
        <f t="shared" si="944"/>
        <v>0</v>
      </c>
      <c r="FS328" s="39">
        <f t="shared" si="945"/>
        <v>0</v>
      </c>
      <c r="FU328" s="39" t="e">
        <f t="shared" si="946"/>
        <v>#DIV/0!</v>
      </c>
      <c r="FV328" s="39" t="e">
        <f t="shared" si="947"/>
        <v>#DIV/0!</v>
      </c>
      <c r="FW328" s="39" t="e">
        <f t="shared" si="948"/>
        <v>#DIV/0!</v>
      </c>
      <c r="FY328" s="39" t="e">
        <f t="shared" si="949"/>
        <v>#DIV/0!</v>
      </c>
      <c r="FZ328" s="39" t="e">
        <f t="shared" si="950"/>
        <v>#DIV/0!</v>
      </c>
      <c r="GA328" s="39" t="e">
        <f t="shared" si="951"/>
        <v>#DIV/0!</v>
      </c>
      <c r="GB328" s="39" t="e">
        <f t="shared" si="952"/>
        <v>#DIV/0!</v>
      </c>
      <c r="GC328" s="39" t="e">
        <f t="shared" si="953"/>
        <v>#DIV/0!</v>
      </c>
      <c r="GD328" s="39" t="e">
        <f t="shared" si="954"/>
        <v>#DIV/0!</v>
      </c>
      <c r="GE328" s="39" t="e">
        <f t="shared" si="955"/>
        <v>#DIV/0!</v>
      </c>
      <c r="GF328" s="39" t="e">
        <f t="shared" si="956"/>
        <v>#DIV/0!</v>
      </c>
      <c r="GG328" s="39" t="e">
        <f t="shared" si="957"/>
        <v>#DIV/0!</v>
      </c>
      <c r="GH328" s="39" t="e">
        <f t="shared" si="958"/>
        <v>#DIV/0!</v>
      </c>
      <c r="GI328" s="39"/>
      <c r="GJ328" s="39" t="e">
        <f t="shared" si="959"/>
        <v>#DIV/0!</v>
      </c>
      <c r="GK328" s="39" t="e">
        <f t="shared" si="960"/>
        <v>#DIV/0!</v>
      </c>
      <c r="GL328" s="39" t="e">
        <f t="shared" si="961"/>
        <v>#DIV/0!</v>
      </c>
      <c r="GM328" s="39" t="e">
        <f t="shared" si="962"/>
        <v>#DIV/0!</v>
      </c>
      <c r="GN328" s="39" t="e">
        <f t="shared" si="963"/>
        <v>#DIV/0!</v>
      </c>
      <c r="GO328" s="57"/>
      <c r="GP328" s="57" t="e">
        <f t="shared" si="964"/>
        <v>#DIV/0!</v>
      </c>
      <c r="GQ328" s="59" t="e">
        <f t="shared" si="965"/>
        <v>#DIV/0!</v>
      </c>
      <c r="GR328" s="41" t="e">
        <f t="shared" si="966"/>
        <v>#DIV/0!</v>
      </c>
      <c r="GS328" s="57" t="e">
        <f t="shared" si="967"/>
        <v>#DIV/0!</v>
      </c>
      <c r="GT328" s="57" t="e">
        <f t="shared" si="968"/>
        <v>#DIV/0!</v>
      </c>
      <c r="GU328" s="57" t="e">
        <f t="shared" si="969"/>
        <v>#DIV/0!</v>
      </c>
      <c r="GV328" s="57"/>
      <c r="GW328" s="42" t="e">
        <f t="shared" si="970"/>
        <v>#DIV/0!</v>
      </c>
      <c r="GX328" s="42" t="e">
        <f t="shared" si="971"/>
        <v>#DIV/0!</v>
      </c>
      <c r="GY328" s="42" t="e">
        <f t="shared" si="972"/>
        <v>#DIV/0!</v>
      </c>
      <c r="GZ328" s="57"/>
      <c r="HA328" s="2" t="e">
        <f t="shared" si="973"/>
        <v>#DIV/0!</v>
      </c>
      <c r="HB328" s="2" t="e">
        <f t="shared" si="974"/>
        <v>#DIV/0!</v>
      </c>
      <c r="HC328" s="2" t="e">
        <f t="shared" si="975"/>
        <v>#DIV/0!</v>
      </c>
      <c r="HD328" s="2" t="e">
        <f t="shared" si="976"/>
        <v>#DIV/0!</v>
      </c>
      <c r="HE328" s="2" t="e">
        <f t="shared" si="977"/>
        <v>#DIV/0!</v>
      </c>
      <c r="HF328" s="2" t="e">
        <f t="shared" si="978"/>
        <v>#DIV/0!</v>
      </c>
      <c r="HG328" s="2" t="e">
        <f t="shared" si="979"/>
        <v>#DIV/0!</v>
      </c>
      <c r="HH328" s="2" t="e">
        <f t="shared" si="980"/>
        <v>#DIV/0!</v>
      </c>
      <c r="HI328" s="2" t="e">
        <f t="shared" si="981"/>
        <v>#DIV/0!</v>
      </c>
      <c r="HJ328" s="11" t="e">
        <f t="shared" si="982"/>
        <v>#DIV/0!</v>
      </c>
      <c r="HK328" s="60" t="e">
        <f t="shared" si="983"/>
        <v>#DIV/0!</v>
      </c>
      <c r="HL328" s="57"/>
      <c r="HM328" s="57" t="e">
        <f t="shared" si="984"/>
        <v>#DIV/0!</v>
      </c>
      <c r="HN328" s="57" t="e">
        <f t="shared" si="985"/>
        <v>#DIV/0!</v>
      </c>
      <c r="HO328" s="57" t="e">
        <f t="shared" si="986"/>
        <v>#DIV/0!</v>
      </c>
      <c r="HP328" s="57" t="e">
        <f t="shared" si="987"/>
        <v>#DIV/0!</v>
      </c>
      <c r="HQ328" s="57" t="e">
        <f t="shared" si="988"/>
        <v>#DIV/0!</v>
      </c>
      <c r="HR328" s="57"/>
      <c r="HS328" s="57" t="e">
        <f t="shared" si="989"/>
        <v>#DIV/0!</v>
      </c>
      <c r="HT328" s="57" t="e">
        <f t="shared" si="990"/>
        <v>#DIV/0!</v>
      </c>
      <c r="HU328" s="57" t="e">
        <f t="shared" si="991"/>
        <v>#DIV/0!</v>
      </c>
      <c r="HV328" s="57" t="e">
        <f t="shared" si="992"/>
        <v>#DIV/0!</v>
      </c>
      <c r="HW328" s="57" t="e">
        <f t="shared" si="993"/>
        <v>#DIV/0!</v>
      </c>
      <c r="HX328" s="57"/>
      <c r="HY328" s="57" t="e">
        <f t="shared" si="994"/>
        <v>#DIV/0!</v>
      </c>
      <c r="HZ328" s="57" t="e">
        <f t="shared" si="995"/>
        <v>#DIV/0!</v>
      </c>
      <c r="IA328" s="57"/>
      <c r="IB328" s="61">
        <f t="shared" si="996"/>
        <v>0</v>
      </c>
      <c r="IC328" s="57" t="str">
        <f t="shared" si="997"/>
        <v/>
      </c>
      <c r="ID328" s="42"/>
      <c r="IE328" s="2" t="str">
        <f t="shared" si="998"/>
        <v/>
      </c>
      <c r="IF328" s="60" t="e">
        <f t="shared" si="999"/>
        <v>#DIV/0!</v>
      </c>
      <c r="IG328" s="60" t="str">
        <f t="shared" si="1000"/>
        <v/>
      </c>
      <c r="IH328" s="60" t="str">
        <f t="shared" si="1001"/>
        <v>zinco-</v>
      </c>
      <c r="II328" s="60" t="str">
        <f t="shared" si="1002"/>
        <v>mangano-</v>
      </c>
      <c r="IJ328" s="60" t="e">
        <f t="shared" si="1003"/>
        <v>#DIV/0!</v>
      </c>
      <c r="IK328" s="60" t="e">
        <f t="shared" si="1004"/>
        <v>#DIV/0!</v>
      </c>
      <c r="IL328" s="60" t="e">
        <f t="shared" si="1005"/>
        <v>#DIV/0!</v>
      </c>
      <c r="IM328" s="60" t="e">
        <f t="shared" si="1006"/>
        <v>#DIV/0!</v>
      </c>
      <c r="IN328" s="60" t="str">
        <f t="shared" si="1007"/>
        <v/>
      </c>
      <c r="IO328" s="60" t="str">
        <f t="shared" si="1008"/>
        <v/>
      </c>
      <c r="IP328" s="57"/>
      <c r="IQ328" s="57" t="str">
        <f t="shared" si="1009"/>
        <v>ERROR!!</v>
      </c>
    </row>
    <row r="329" spans="24:251">
      <c r="X329" s="29">
        <f t="shared" si="865"/>
        <v>0</v>
      </c>
      <c r="Y329" s="29">
        <f t="shared" si="866"/>
        <v>0</v>
      </c>
      <c r="Z329" s="29" t="e">
        <f t="shared" si="867"/>
        <v>#DIV/0!</v>
      </c>
      <c r="AA329" s="29" t="e">
        <f t="shared" si="868"/>
        <v>#DIV/0!</v>
      </c>
      <c r="AB329" s="29" t="e">
        <f t="shared" si="869"/>
        <v>#DIV/0!</v>
      </c>
      <c r="AC329" s="29" t="e">
        <f t="shared" si="870"/>
        <v>#DIV/0!</v>
      </c>
      <c r="AF329" s="23">
        <v>60.084299999999999</v>
      </c>
      <c r="AG329" s="23">
        <v>79.878799999999998</v>
      </c>
      <c r="AH329" s="23">
        <v>101.96120000000001</v>
      </c>
      <c r="AI329" s="23">
        <v>151.99039999999999</v>
      </c>
      <c r="AJ329" s="23">
        <v>159.69</v>
      </c>
      <c r="AK329" s="23">
        <v>71.846400000000003</v>
      </c>
      <c r="AL329" s="23">
        <v>70.9375</v>
      </c>
      <c r="AM329" s="23">
        <v>40.304400000000001</v>
      </c>
      <c r="AN329" s="23">
        <v>56.077399999999997</v>
      </c>
      <c r="AO329" s="23">
        <v>61.978999999999999</v>
      </c>
      <c r="AP329" s="23">
        <v>94.195999999999998</v>
      </c>
      <c r="AQ329" s="23">
        <v>18.998000000000001</v>
      </c>
      <c r="AR329" s="23">
        <v>35.450000000000003</v>
      </c>
      <c r="AS329" s="23">
        <v>29.88</v>
      </c>
      <c r="AT329" s="23">
        <v>74.691999999999993</v>
      </c>
      <c r="AU329" s="23">
        <v>81.39</v>
      </c>
      <c r="AX329" s="54">
        <f t="shared" si="871"/>
        <v>0</v>
      </c>
      <c r="AY329" s="54">
        <f t="shared" si="872"/>
        <v>0</v>
      </c>
      <c r="AZ329" s="54">
        <f t="shared" si="873"/>
        <v>0</v>
      </c>
      <c r="BA329" s="54">
        <f t="shared" si="874"/>
        <v>0</v>
      </c>
      <c r="BB329" s="54">
        <f t="shared" si="875"/>
        <v>0</v>
      </c>
      <c r="BC329" s="54">
        <f t="shared" si="876"/>
        <v>0</v>
      </c>
      <c r="BD329" s="54">
        <f t="shared" si="877"/>
        <v>0</v>
      </c>
      <c r="BE329" s="54">
        <f t="shared" si="878"/>
        <v>0</v>
      </c>
      <c r="BF329" s="54">
        <f t="shared" si="879"/>
        <v>0</v>
      </c>
      <c r="BG329" s="54">
        <f t="shared" si="880"/>
        <v>0</v>
      </c>
      <c r="BH329" s="54">
        <f t="shared" si="881"/>
        <v>0</v>
      </c>
      <c r="BI329" s="54">
        <f t="shared" si="882"/>
        <v>0</v>
      </c>
      <c r="BJ329" s="54">
        <f t="shared" si="883"/>
        <v>0</v>
      </c>
      <c r="BK329" s="54">
        <f t="shared" si="884"/>
        <v>0</v>
      </c>
      <c r="BL329" s="54">
        <f t="shared" si="885"/>
        <v>0</v>
      </c>
      <c r="BM329" s="42"/>
      <c r="BO329" s="54">
        <f>'Norm-coeff'!$C$2+$AX329*'Norm-coeff'!$D$2+$AY329*'Norm-coeff'!$E$2+$AZ329*'Norm-coeff'!$F$2+$BA329*'Norm-coeff'!$G$2+$BB329*'Norm-coeff'!$H$2+$BC329*'Norm-coeff'!$I$2+$BD329*'Norm-coeff'!$J$2+$BE329*'Norm-coeff'!$K$2+$BF329*'Norm-coeff'!$L$2+$BG329*'Norm-coeff'!$M$2+$BH329*'Norm-coeff'!$N$2+$BI329*'Norm-coeff'!$O$2</f>
        <v>5.4045421474420303</v>
      </c>
      <c r="BP329" s="54">
        <f>'Norm-coeff'!$C$3+$AX329*'Norm-coeff'!$D$3+$AY329*'Norm-coeff'!$E$3+$AZ329*'Norm-coeff'!$F$3+$BA329*'Norm-coeff'!$G$3+$BB329*'Norm-coeff'!$H$3+$BC329*'Norm-coeff'!$I$3+$BD329*'Norm-coeff'!$J$3+$BE329*'Norm-coeff'!$K$3+$BF329*'Norm-coeff'!$L$3+$BG329*'Norm-coeff'!$M$3+$BH329*'Norm-coeff'!$N$3+$BI329*'Norm-coeff'!$O$3</f>
        <v>3.15319116612705</v>
      </c>
      <c r="BQ329" s="54">
        <f>'Norm-coeff'!$C$4+$AX329*'Norm-coeff'!$D$4+$AY329*'Norm-coeff'!$E$4+$AZ329*'Norm-coeff'!$F$4+$BA329*'Norm-coeff'!$G$4+$BB329*'Norm-coeff'!$H$4+$BC329*'Norm-coeff'!$I$4+$BD329*'Norm-coeff'!$J$4+$BE329*'Norm-coeff'!$K$4+$BF329*'Norm-coeff'!$L$4+$BG329*'Norm-coeff'!$M$4+$BH329*'Norm-coeff'!$N$4+$BI329*'Norm-coeff'!$O$4</f>
        <v>1.42115649462768</v>
      </c>
      <c r="BR329" s="54">
        <f>'Norm-coeff'!$C$5+$AX329*'Norm-coeff'!$D$5+$AY329*'Norm-coeff'!$E$5+$AZ329*'Norm-coeff'!$F$5+$BA329*'Norm-coeff'!$G$5+$BB329*'Norm-coeff'!$H$5+$BC329*'Norm-coeff'!$I$5+$BD329*'Norm-coeff'!$J$5+$BE329*'Norm-coeff'!$K$5+$BF329*'Norm-coeff'!$L$5+$BG329*'Norm-coeff'!$M$5+$BH329*'Norm-coeff'!$N$5+$BI329*'Norm-coeff'!$O$5</f>
        <v>1.0553329241296201</v>
      </c>
      <c r="BS329" s="54">
        <f>'Norm-coeff'!$C$6+$AX329*'Norm-coeff'!$D$6+$AY329*'Norm-coeff'!$E$6+$AZ329*'Norm-coeff'!$F$6+$BA329*'Norm-coeff'!$G$6+$BB329*'Norm-coeff'!$H$6+$BC329*'Norm-coeff'!$I$6+$BD329*'Norm-coeff'!$J$6+$BE329*'Norm-coeff'!$K$6+$BF329*'Norm-coeff'!$L$6+$BG329*'Norm-coeff'!$M$6+$BH329*'Norm-coeff'!$N$6+$BI329*'Norm-coeff'!$O$6</f>
        <v>-1.48700885495103E-2</v>
      </c>
      <c r="BT329" s="54">
        <f>'Norm-coeff'!$C$7+$AX329*'Norm-coeff'!$D$7+$AY329*'Norm-coeff'!$E$7+$AZ329*'Norm-coeff'!$F$7+$BA329*'Norm-coeff'!$G$7+$BB329*'Norm-coeff'!$H$7+$BC329*'Norm-coeff'!$I$7+$BD329*'Norm-coeff'!$J$7+$BE329*'Norm-coeff'!$K$7+$BF329*'Norm-coeff'!$L$7+$BG329*'Norm-coeff'!$M$7+$BH329*'Norm-coeff'!$N$7+$BI329*'Norm-coeff'!$O$7</f>
        <v>2.0907583608832998</v>
      </c>
      <c r="BU329" s="54">
        <f>'Norm-coeff'!$C$8+$AX329*'Norm-coeff'!$D$8+$AY329*'Norm-coeff'!$E$8+$AZ329*'Norm-coeff'!$F$8+$BA329*'Norm-coeff'!$G$8+$BB329*'Norm-coeff'!$H$8+$BC329*'Norm-coeff'!$I$8+$BD329*'Norm-coeff'!$J$8+$BE329*'Norm-coeff'!$K$8+$BF329*'Norm-coeff'!$L$8+$BG329*'Norm-coeff'!$M$8+$BH329*'Norm-coeff'!$N$8+$BI329*'Norm-coeff'!$O$8</f>
        <v>0.65894159836244504</v>
      </c>
      <c r="BV329" s="54">
        <f>'Norm-coeff'!$C$9+$AX329*'Norm-coeff'!$D$9+$AY329*'Norm-coeff'!$E$9+$AZ329*'Norm-coeff'!$F$9+$BA329*'Norm-coeff'!$G$9+$BB329*'Norm-coeff'!$H$9+$BC329*'Norm-coeff'!$I$9+$BD329*'Norm-coeff'!$J$9+$BE329*'Norm-coeff'!$K$9+$BF329*'Norm-coeff'!$L$9+$BG329*'Norm-coeff'!$M$9+$BH329*'Norm-coeff'!$N$9+$BI329*'Norm-coeff'!$O$9</f>
        <v>1.48961085014701</v>
      </c>
      <c r="BW329" s="54">
        <f>'Norm-coeff'!$C$10+$AX329*'Norm-coeff'!$D$10+$AY329*'Norm-coeff'!$E$10+$AZ329*'Norm-coeff'!$F$10+$BA329*'Norm-coeff'!$G$10+$BB329*'Norm-coeff'!$H$10+$BC329*'Norm-coeff'!$I$10+$BD329*'Norm-coeff'!$J$10+$BE329*'Norm-coeff'!$K$10+$BF329*'Norm-coeff'!$L$10+$BG329*'Norm-coeff'!$M$10+$BH329*'Norm-coeff'!$N$10+$BI329*'Norm-coeff'!$O$10</f>
        <v>1.42058735749591</v>
      </c>
      <c r="BX329" s="54">
        <f>'Norm-coeff'!$C$11+$AX329*'Norm-coeff'!$D$11+$AY329*'Norm-coeff'!$E$11+$AZ329*'Norm-coeff'!$F$11+$BA329*'Norm-coeff'!$G$11+$BB329*'Norm-coeff'!$H$11+$BC329*'Norm-coeff'!$I$11+$BD329*'Norm-coeff'!$J$11+$BE329*'Norm-coeff'!$K$11+$BF329*'Norm-coeff'!$L$11+$BG329*'Norm-coeff'!$M$11+$BH329*'Norm-coeff'!$N$11+$BI329*'Norm-coeff'!$O$11</f>
        <v>0.221233014421479</v>
      </c>
      <c r="BY329" s="54">
        <f>'Norm-coeff'!$C$12+$AX329*'Norm-coeff'!$D$12+$AY329*'Norm-coeff'!$E$12+$AZ329*'Norm-coeff'!$F$12+$BA329*'Norm-coeff'!$G$12+$BB329*'Norm-coeff'!$H$12+$BC329*'Norm-coeff'!$I$12+$BD329*'Norm-coeff'!$J$12+$BE329*'Norm-coeff'!$K$12+$BF329*'Norm-coeff'!$L$12+$BG329*'Norm-coeff'!$M$12+$BH329*'Norm-coeff'!$N$12+$BI329*'Norm-coeff'!$O$12</f>
        <v>0.283527502056037</v>
      </c>
      <c r="BZ329" s="54">
        <f>'Norm-coeff'!$C$13+$AX329*'Norm-coeff'!$D$13+$AY329*'Norm-coeff'!$E$13+$AZ329*'Norm-coeff'!$F$13+$BA329*'Norm-coeff'!$G$13+$BB329*'Norm-coeff'!$H$13+$BC329*'Norm-coeff'!$I$13+$BD329*'Norm-coeff'!$J$13+$BE329*'Norm-coeff'!$K$13+$BF329*'Norm-coeff'!$L$13+$BG329*'Norm-coeff'!$M$13+$BH329*'Norm-coeff'!$N$13+$BI329*'Norm-coeff'!$O$13</f>
        <v>-4.1864930554451202E-2</v>
      </c>
      <c r="CA329" s="54">
        <f>'Norm-coeff'!$C$14+$AX329*'Norm-coeff'!$D$14+$AY329*'Norm-coeff'!$E$14+$AZ329*'Norm-coeff'!$F$14+$BA329*'Norm-coeff'!$G$14+$BB329*'Norm-coeff'!$H$14+$BC329*'Norm-coeff'!$I$14+$BD329*'Norm-coeff'!$J$14+$BE329*'Norm-coeff'!$K$14+$BF329*'Norm-coeff'!$L$14+$BG329*'Norm-coeff'!$M$14+$BH329*'Norm-coeff'!$N$14+$BI329*'Norm-coeff'!$O$14</f>
        <v>4.2526983164477103</v>
      </c>
      <c r="CC329" s="54">
        <f t="shared" si="1010"/>
        <v>0</v>
      </c>
      <c r="CG329" s="54">
        <f t="shared" si="886"/>
        <v>0</v>
      </c>
      <c r="CH329" s="54">
        <f t="shared" si="1037"/>
        <v>0</v>
      </c>
      <c r="CI329" s="54">
        <f t="shared" si="887"/>
        <v>0</v>
      </c>
      <c r="CJ329" s="56">
        <f t="shared" si="888"/>
        <v>0</v>
      </c>
      <c r="CK329" s="54">
        <f t="shared" si="889"/>
        <v>0</v>
      </c>
      <c r="CL329" s="54">
        <f t="shared" si="890"/>
        <v>0</v>
      </c>
      <c r="CM329" s="54">
        <f t="shared" si="891"/>
        <v>0</v>
      </c>
      <c r="CN329" s="54">
        <f t="shared" si="892"/>
        <v>0</v>
      </c>
      <c r="CO329" s="54">
        <f t="shared" si="893"/>
        <v>0</v>
      </c>
      <c r="CP329" s="54">
        <f t="shared" si="894"/>
        <v>0</v>
      </c>
      <c r="CQ329" s="54">
        <f t="shared" si="895"/>
        <v>0</v>
      </c>
      <c r="CR329" s="54">
        <f t="shared" si="896"/>
        <v>0</v>
      </c>
      <c r="CS329" s="54">
        <f t="shared" si="897"/>
        <v>0</v>
      </c>
      <c r="CU329" s="54">
        <f t="shared" si="898"/>
        <v>0</v>
      </c>
      <c r="CV329" s="54">
        <f t="shared" si="899"/>
        <v>0</v>
      </c>
      <c r="CW329" s="54">
        <f t="shared" si="900"/>
        <v>0</v>
      </c>
      <c r="CX329" s="54">
        <f t="shared" si="901"/>
        <v>0</v>
      </c>
      <c r="CZ329" s="54">
        <f t="shared" si="902"/>
        <v>0</v>
      </c>
      <c r="DA329" s="54">
        <f t="shared" si="903"/>
        <v>0</v>
      </c>
      <c r="DB329" s="54">
        <f t="shared" si="904"/>
        <v>0</v>
      </c>
      <c r="DC329" s="54">
        <f t="shared" si="905"/>
        <v>0</v>
      </c>
      <c r="DD329" s="54">
        <f t="shared" si="906"/>
        <v>0</v>
      </c>
      <c r="DE329" s="54">
        <f t="shared" si="907"/>
        <v>0</v>
      </c>
      <c r="DF329" s="54">
        <f t="shared" si="908"/>
        <v>0</v>
      </c>
      <c r="DG329" s="54">
        <f t="shared" si="909"/>
        <v>2</v>
      </c>
      <c r="DH329" s="71">
        <f t="shared" si="910"/>
        <v>0</v>
      </c>
      <c r="DI329" s="71">
        <f t="shared" si="911"/>
        <v>0</v>
      </c>
      <c r="DJ329" s="54">
        <f t="shared" si="912"/>
        <v>0</v>
      </c>
      <c r="DK329" s="54">
        <f t="shared" si="913"/>
        <v>2</v>
      </c>
      <c r="DL329" s="4">
        <f t="shared" si="1011"/>
        <v>0</v>
      </c>
      <c r="DM329" s="3">
        <f t="shared" si="914"/>
        <v>0</v>
      </c>
      <c r="DN329" s="3">
        <f t="shared" si="915"/>
        <v>0</v>
      </c>
      <c r="DO329" s="4" t="e">
        <f t="shared" si="916"/>
        <v>#DIV/0!</v>
      </c>
      <c r="DP329" s="57"/>
      <c r="DQ329" s="57"/>
      <c r="DR329" s="56">
        <f t="shared" si="1012"/>
        <v>2</v>
      </c>
      <c r="DS329" s="56">
        <f t="shared" si="1013"/>
        <v>0</v>
      </c>
      <c r="DT329" s="38">
        <f t="shared" si="1014"/>
        <v>0</v>
      </c>
      <c r="DU329" s="38">
        <f t="shared" si="917"/>
        <v>2</v>
      </c>
      <c r="DV329" s="38">
        <f t="shared" si="1015"/>
        <v>0</v>
      </c>
      <c r="DW329" s="39">
        <f t="shared" si="1016"/>
        <v>0</v>
      </c>
      <c r="DX329" s="39">
        <f t="shared" si="1017"/>
        <v>0</v>
      </c>
      <c r="DY329" s="39">
        <f t="shared" si="1018"/>
        <v>0</v>
      </c>
      <c r="DZ329" s="39">
        <f t="shared" si="1019"/>
        <v>0</v>
      </c>
      <c r="EA329" s="39">
        <f t="shared" si="1020"/>
        <v>0</v>
      </c>
      <c r="EB329" s="37" t="e">
        <f t="shared" si="918"/>
        <v>#DIV/0!</v>
      </c>
      <c r="EC329" s="37" t="e">
        <f t="shared" si="919"/>
        <v>#DIV/0!</v>
      </c>
      <c r="ED329" s="37" t="e">
        <f t="shared" si="920"/>
        <v>#DIV/0!</v>
      </c>
      <c r="EE329" s="37" t="e">
        <f t="shared" si="921"/>
        <v>#DIV/0!</v>
      </c>
      <c r="EF329" s="39" t="e">
        <f t="shared" si="922"/>
        <v>#DIV/0!</v>
      </c>
      <c r="EG329" s="37" t="e">
        <f t="shared" si="923"/>
        <v>#DIV/0!</v>
      </c>
      <c r="EH329" s="37" t="e">
        <f t="shared" si="924"/>
        <v>#DIV/0!</v>
      </c>
      <c r="EI329" s="11" t="b">
        <f t="shared" si="925"/>
        <v>1</v>
      </c>
      <c r="EJ329" s="11" t="b">
        <f t="shared" si="926"/>
        <v>0</v>
      </c>
      <c r="EK329" s="39" t="e">
        <f t="shared" si="927"/>
        <v>#DIV/0!</v>
      </c>
      <c r="EL329" s="39" t="e">
        <f t="shared" si="928"/>
        <v>#DIV/0!</v>
      </c>
      <c r="EM329" s="39" t="e">
        <f t="shared" si="929"/>
        <v>#DIV/0!</v>
      </c>
      <c r="EN329" s="39" t="e">
        <f t="shared" si="930"/>
        <v>#DIV/0!</v>
      </c>
      <c r="EO329" s="39" t="e">
        <f t="shared" si="931"/>
        <v>#DIV/0!</v>
      </c>
      <c r="EP329" s="39" t="e">
        <f t="shared" si="932"/>
        <v>#DIV/0!</v>
      </c>
      <c r="EQ329" s="39" t="e">
        <f t="shared" si="933"/>
        <v>#DIV/0!</v>
      </c>
      <c r="ER329" s="39" t="e">
        <f t="shared" si="934"/>
        <v>#DIV/0!</v>
      </c>
      <c r="ES329" s="58" t="str">
        <f t="shared" si="935"/>
        <v>(OH,F,Cl)-dominate amphibole</v>
      </c>
      <c r="ET329" s="58" t="e">
        <f t="shared" si="936"/>
        <v>#N/A</v>
      </c>
      <c r="EU329" s="56">
        <f t="shared" si="1021"/>
        <v>0</v>
      </c>
      <c r="EV329" s="56">
        <f t="shared" si="1022"/>
        <v>0</v>
      </c>
      <c r="EW329" s="56">
        <f t="shared" si="1023"/>
        <v>0</v>
      </c>
      <c r="EX329" s="56">
        <f t="shared" si="1024"/>
        <v>0</v>
      </c>
      <c r="EY329" s="56">
        <f t="shared" si="1025"/>
        <v>0</v>
      </c>
      <c r="EZ329" s="56">
        <f t="shared" si="1026"/>
        <v>0</v>
      </c>
      <c r="FA329" s="39">
        <f t="shared" si="1027"/>
        <v>0</v>
      </c>
      <c r="FB329" s="39">
        <f t="shared" si="1028"/>
        <v>0</v>
      </c>
      <c r="FC329" s="54">
        <f t="shared" si="1029"/>
        <v>0</v>
      </c>
      <c r="FD329" s="54">
        <f t="shared" si="1030"/>
        <v>0</v>
      </c>
      <c r="FE329" s="39">
        <f t="shared" si="1031"/>
        <v>0</v>
      </c>
      <c r="FF329" s="54">
        <f t="shared" si="1032"/>
        <v>0</v>
      </c>
      <c r="FG329" s="39">
        <f t="shared" si="1033"/>
        <v>0</v>
      </c>
      <c r="FH329" s="39">
        <f t="shared" si="937"/>
        <v>0</v>
      </c>
      <c r="FI329" s="39">
        <f t="shared" si="938"/>
        <v>0</v>
      </c>
      <c r="FJ329" s="39">
        <f t="shared" si="939"/>
        <v>0</v>
      </c>
      <c r="FK329" s="39" t="e">
        <f t="shared" si="940"/>
        <v>#DIV/0!</v>
      </c>
      <c r="FL329" s="39" t="e">
        <f t="shared" si="941"/>
        <v>#DIV/0!</v>
      </c>
      <c r="FM329" s="39" t="e">
        <f t="shared" si="942"/>
        <v>#DIV/0!</v>
      </c>
      <c r="FN329" s="39">
        <f t="shared" si="943"/>
        <v>1</v>
      </c>
      <c r="FO329" s="39">
        <f t="shared" si="1034"/>
        <v>0</v>
      </c>
      <c r="FP329" s="39">
        <f t="shared" si="1035"/>
        <v>0</v>
      </c>
      <c r="FQ329" s="39">
        <f t="shared" si="1036"/>
        <v>0</v>
      </c>
      <c r="FR329" s="39">
        <f t="shared" si="944"/>
        <v>0</v>
      </c>
      <c r="FS329" s="39">
        <f t="shared" si="945"/>
        <v>0</v>
      </c>
      <c r="FU329" s="39" t="e">
        <f t="shared" si="946"/>
        <v>#DIV/0!</v>
      </c>
      <c r="FV329" s="39" t="e">
        <f t="shared" si="947"/>
        <v>#DIV/0!</v>
      </c>
      <c r="FW329" s="39" t="e">
        <f t="shared" si="948"/>
        <v>#DIV/0!</v>
      </c>
      <c r="FY329" s="39" t="e">
        <f t="shared" si="949"/>
        <v>#DIV/0!</v>
      </c>
      <c r="FZ329" s="39" t="e">
        <f t="shared" si="950"/>
        <v>#DIV/0!</v>
      </c>
      <c r="GA329" s="39" t="e">
        <f t="shared" si="951"/>
        <v>#DIV/0!</v>
      </c>
      <c r="GB329" s="39" t="e">
        <f t="shared" si="952"/>
        <v>#DIV/0!</v>
      </c>
      <c r="GC329" s="39" t="e">
        <f t="shared" si="953"/>
        <v>#DIV/0!</v>
      </c>
      <c r="GD329" s="39" t="e">
        <f t="shared" si="954"/>
        <v>#DIV/0!</v>
      </c>
      <c r="GE329" s="39" t="e">
        <f t="shared" si="955"/>
        <v>#DIV/0!</v>
      </c>
      <c r="GF329" s="39" t="e">
        <f t="shared" si="956"/>
        <v>#DIV/0!</v>
      </c>
      <c r="GG329" s="39" t="e">
        <f t="shared" si="957"/>
        <v>#DIV/0!</v>
      </c>
      <c r="GH329" s="39" t="e">
        <f t="shared" si="958"/>
        <v>#DIV/0!</v>
      </c>
      <c r="GI329" s="39"/>
      <c r="GJ329" s="39" t="e">
        <f t="shared" si="959"/>
        <v>#DIV/0!</v>
      </c>
      <c r="GK329" s="39" t="e">
        <f t="shared" si="960"/>
        <v>#DIV/0!</v>
      </c>
      <c r="GL329" s="39" t="e">
        <f t="shared" si="961"/>
        <v>#DIV/0!</v>
      </c>
      <c r="GM329" s="39" t="e">
        <f t="shared" si="962"/>
        <v>#DIV/0!</v>
      </c>
      <c r="GN329" s="39" t="e">
        <f t="shared" si="963"/>
        <v>#DIV/0!</v>
      </c>
      <c r="GO329" s="57"/>
      <c r="GP329" s="57" t="e">
        <f t="shared" si="964"/>
        <v>#DIV/0!</v>
      </c>
      <c r="GQ329" s="59" t="e">
        <f t="shared" si="965"/>
        <v>#DIV/0!</v>
      </c>
      <c r="GR329" s="41" t="e">
        <f t="shared" si="966"/>
        <v>#DIV/0!</v>
      </c>
      <c r="GS329" s="57" t="e">
        <f t="shared" si="967"/>
        <v>#DIV/0!</v>
      </c>
      <c r="GT329" s="57" t="e">
        <f t="shared" si="968"/>
        <v>#DIV/0!</v>
      </c>
      <c r="GU329" s="57" t="e">
        <f t="shared" si="969"/>
        <v>#DIV/0!</v>
      </c>
      <c r="GV329" s="57"/>
      <c r="GW329" s="42" t="e">
        <f t="shared" si="970"/>
        <v>#DIV/0!</v>
      </c>
      <c r="GX329" s="42" t="e">
        <f t="shared" si="971"/>
        <v>#DIV/0!</v>
      </c>
      <c r="GY329" s="42" t="e">
        <f t="shared" si="972"/>
        <v>#DIV/0!</v>
      </c>
      <c r="GZ329" s="57"/>
      <c r="HA329" s="2" t="e">
        <f t="shared" si="973"/>
        <v>#DIV/0!</v>
      </c>
      <c r="HB329" s="2" t="e">
        <f t="shared" si="974"/>
        <v>#DIV/0!</v>
      </c>
      <c r="HC329" s="2" t="e">
        <f t="shared" si="975"/>
        <v>#DIV/0!</v>
      </c>
      <c r="HD329" s="2" t="e">
        <f t="shared" si="976"/>
        <v>#DIV/0!</v>
      </c>
      <c r="HE329" s="2" t="e">
        <f t="shared" si="977"/>
        <v>#DIV/0!</v>
      </c>
      <c r="HF329" s="2" t="e">
        <f t="shared" si="978"/>
        <v>#DIV/0!</v>
      </c>
      <c r="HG329" s="2" t="e">
        <f t="shared" si="979"/>
        <v>#DIV/0!</v>
      </c>
      <c r="HH329" s="2" t="e">
        <f t="shared" si="980"/>
        <v>#DIV/0!</v>
      </c>
      <c r="HI329" s="2" t="e">
        <f t="shared" si="981"/>
        <v>#DIV/0!</v>
      </c>
      <c r="HJ329" s="11" t="e">
        <f t="shared" si="982"/>
        <v>#DIV/0!</v>
      </c>
      <c r="HK329" s="60" t="e">
        <f t="shared" si="983"/>
        <v>#DIV/0!</v>
      </c>
      <c r="HL329" s="57"/>
      <c r="HM329" s="57" t="e">
        <f t="shared" si="984"/>
        <v>#DIV/0!</v>
      </c>
      <c r="HN329" s="57" t="e">
        <f t="shared" si="985"/>
        <v>#DIV/0!</v>
      </c>
      <c r="HO329" s="57" t="e">
        <f t="shared" si="986"/>
        <v>#DIV/0!</v>
      </c>
      <c r="HP329" s="57" t="e">
        <f t="shared" si="987"/>
        <v>#DIV/0!</v>
      </c>
      <c r="HQ329" s="57" t="e">
        <f t="shared" si="988"/>
        <v>#DIV/0!</v>
      </c>
      <c r="HR329" s="57"/>
      <c r="HS329" s="57" t="e">
        <f t="shared" si="989"/>
        <v>#DIV/0!</v>
      </c>
      <c r="HT329" s="57" t="e">
        <f t="shared" si="990"/>
        <v>#DIV/0!</v>
      </c>
      <c r="HU329" s="57" t="e">
        <f t="shared" si="991"/>
        <v>#DIV/0!</v>
      </c>
      <c r="HV329" s="57" t="e">
        <f t="shared" si="992"/>
        <v>#DIV/0!</v>
      </c>
      <c r="HW329" s="57" t="e">
        <f t="shared" si="993"/>
        <v>#DIV/0!</v>
      </c>
      <c r="HX329" s="57"/>
      <c r="HY329" s="57" t="e">
        <f t="shared" si="994"/>
        <v>#DIV/0!</v>
      </c>
      <c r="HZ329" s="57" t="e">
        <f t="shared" si="995"/>
        <v>#DIV/0!</v>
      </c>
      <c r="IA329" s="57"/>
      <c r="IB329" s="61">
        <f t="shared" si="996"/>
        <v>0</v>
      </c>
      <c r="IC329" s="57" t="str">
        <f t="shared" si="997"/>
        <v/>
      </c>
      <c r="ID329" s="42"/>
      <c r="IE329" s="2" t="str">
        <f t="shared" si="998"/>
        <v/>
      </c>
      <c r="IF329" s="60" t="e">
        <f t="shared" si="999"/>
        <v>#DIV/0!</v>
      </c>
      <c r="IG329" s="60" t="str">
        <f t="shared" si="1000"/>
        <v/>
      </c>
      <c r="IH329" s="60" t="str">
        <f t="shared" si="1001"/>
        <v>zinco-</v>
      </c>
      <c r="II329" s="60" t="str">
        <f t="shared" si="1002"/>
        <v>mangano-</v>
      </c>
      <c r="IJ329" s="60" t="e">
        <f t="shared" si="1003"/>
        <v>#DIV/0!</v>
      </c>
      <c r="IK329" s="60" t="e">
        <f t="shared" si="1004"/>
        <v>#DIV/0!</v>
      </c>
      <c r="IL329" s="60" t="e">
        <f t="shared" si="1005"/>
        <v>#DIV/0!</v>
      </c>
      <c r="IM329" s="60" t="e">
        <f t="shared" si="1006"/>
        <v>#DIV/0!</v>
      </c>
      <c r="IN329" s="60" t="str">
        <f t="shared" si="1007"/>
        <v/>
      </c>
      <c r="IO329" s="60" t="str">
        <f t="shared" si="1008"/>
        <v/>
      </c>
      <c r="IP329" s="57"/>
      <c r="IQ329" s="57" t="str">
        <f t="shared" si="1009"/>
        <v>ERROR!!</v>
      </c>
    </row>
    <row r="330" spans="24:251">
      <c r="X330" s="29">
        <f t="shared" si="865"/>
        <v>0</v>
      </c>
      <c r="Y330" s="29">
        <f t="shared" si="866"/>
        <v>0</v>
      </c>
      <c r="Z330" s="29" t="e">
        <f t="shared" si="867"/>
        <v>#DIV/0!</v>
      </c>
      <c r="AA330" s="29" t="e">
        <f t="shared" si="868"/>
        <v>#DIV/0!</v>
      </c>
      <c r="AB330" s="29" t="e">
        <f t="shared" si="869"/>
        <v>#DIV/0!</v>
      </c>
      <c r="AC330" s="29" t="e">
        <f t="shared" si="870"/>
        <v>#DIV/0!</v>
      </c>
      <c r="AF330" s="23">
        <v>60.084299999999999</v>
      </c>
      <c r="AG330" s="23">
        <v>79.878799999999998</v>
      </c>
      <c r="AH330" s="23">
        <v>101.96120000000001</v>
      </c>
      <c r="AI330" s="23">
        <v>151.99039999999999</v>
      </c>
      <c r="AJ330" s="23">
        <v>159.69</v>
      </c>
      <c r="AK330" s="23">
        <v>71.846400000000003</v>
      </c>
      <c r="AL330" s="23">
        <v>70.9375</v>
      </c>
      <c r="AM330" s="23">
        <v>40.304400000000001</v>
      </c>
      <c r="AN330" s="23">
        <v>56.077399999999997</v>
      </c>
      <c r="AO330" s="23">
        <v>61.978999999999999</v>
      </c>
      <c r="AP330" s="23">
        <v>94.195999999999998</v>
      </c>
      <c r="AQ330" s="23">
        <v>18.998000000000001</v>
      </c>
      <c r="AR330" s="23">
        <v>35.450000000000003</v>
      </c>
      <c r="AS330" s="23">
        <v>29.88</v>
      </c>
      <c r="AT330" s="23">
        <v>74.691999999999993</v>
      </c>
      <c r="AU330" s="23">
        <v>81.39</v>
      </c>
      <c r="AX330" s="54">
        <f t="shared" si="871"/>
        <v>0</v>
      </c>
      <c r="AY330" s="54">
        <f t="shared" si="872"/>
        <v>0</v>
      </c>
      <c r="AZ330" s="54">
        <f t="shared" si="873"/>
        <v>0</v>
      </c>
      <c r="BA330" s="54">
        <f t="shared" si="874"/>
        <v>0</v>
      </c>
      <c r="BB330" s="54">
        <f t="shared" si="875"/>
        <v>0</v>
      </c>
      <c r="BC330" s="54">
        <f t="shared" si="876"/>
        <v>0</v>
      </c>
      <c r="BD330" s="54">
        <f t="shared" si="877"/>
        <v>0</v>
      </c>
      <c r="BE330" s="54">
        <f t="shared" si="878"/>
        <v>0</v>
      </c>
      <c r="BF330" s="54">
        <f t="shared" si="879"/>
        <v>0</v>
      </c>
      <c r="BG330" s="54">
        <f t="shared" si="880"/>
        <v>0</v>
      </c>
      <c r="BH330" s="54">
        <f t="shared" si="881"/>
        <v>0</v>
      </c>
      <c r="BI330" s="54">
        <f t="shared" si="882"/>
        <v>0</v>
      </c>
      <c r="BJ330" s="54">
        <f t="shared" si="883"/>
        <v>0</v>
      </c>
      <c r="BK330" s="54">
        <f t="shared" si="884"/>
        <v>0</v>
      </c>
      <c r="BL330" s="54">
        <f t="shared" si="885"/>
        <v>0</v>
      </c>
      <c r="BM330" s="42"/>
      <c r="BO330" s="54">
        <f>'Norm-coeff'!$C$2+$AX330*'Norm-coeff'!$D$2+$AY330*'Norm-coeff'!$E$2+$AZ330*'Norm-coeff'!$F$2+$BA330*'Norm-coeff'!$G$2+$BB330*'Norm-coeff'!$H$2+$BC330*'Norm-coeff'!$I$2+$BD330*'Norm-coeff'!$J$2+$BE330*'Norm-coeff'!$K$2+$BF330*'Norm-coeff'!$L$2+$BG330*'Norm-coeff'!$M$2+$BH330*'Norm-coeff'!$N$2+$BI330*'Norm-coeff'!$O$2</f>
        <v>5.4045421474420303</v>
      </c>
      <c r="BP330" s="54">
        <f>'Norm-coeff'!$C$3+$AX330*'Norm-coeff'!$D$3+$AY330*'Norm-coeff'!$E$3+$AZ330*'Norm-coeff'!$F$3+$BA330*'Norm-coeff'!$G$3+$BB330*'Norm-coeff'!$H$3+$BC330*'Norm-coeff'!$I$3+$BD330*'Norm-coeff'!$J$3+$BE330*'Norm-coeff'!$K$3+$BF330*'Norm-coeff'!$L$3+$BG330*'Norm-coeff'!$M$3+$BH330*'Norm-coeff'!$N$3+$BI330*'Norm-coeff'!$O$3</f>
        <v>3.15319116612705</v>
      </c>
      <c r="BQ330" s="54">
        <f>'Norm-coeff'!$C$4+$AX330*'Norm-coeff'!$D$4+$AY330*'Norm-coeff'!$E$4+$AZ330*'Norm-coeff'!$F$4+$BA330*'Norm-coeff'!$G$4+$BB330*'Norm-coeff'!$H$4+$BC330*'Norm-coeff'!$I$4+$BD330*'Norm-coeff'!$J$4+$BE330*'Norm-coeff'!$K$4+$BF330*'Norm-coeff'!$L$4+$BG330*'Norm-coeff'!$M$4+$BH330*'Norm-coeff'!$N$4+$BI330*'Norm-coeff'!$O$4</f>
        <v>1.42115649462768</v>
      </c>
      <c r="BR330" s="54">
        <f>'Norm-coeff'!$C$5+$AX330*'Norm-coeff'!$D$5+$AY330*'Norm-coeff'!$E$5+$AZ330*'Norm-coeff'!$F$5+$BA330*'Norm-coeff'!$G$5+$BB330*'Norm-coeff'!$H$5+$BC330*'Norm-coeff'!$I$5+$BD330*'Norm-coeff'!$J$5+$BE330*'Norm-coeff'!$K$5+$BF330*'Norm-coeff'!$L$5+$BG330*'Norm-coeff'!$M$5+$BH330*'Norm-coeff'!$N$5+$BI330*'Norm-coeff'!$O$5</f>
        <v>1.0553329241296201</v>
      </c>
      <c r="BS330" s="54">
        <f>'Norm-coeff'!$C$6+$AX330*'Norm-coeff'!$D$6+$AY330*'Norm-coeff'!$E$6+$AZ330*'Norm-coeff'!$F$6+$BA330*'Norm-coeff'!$G$6+$BB330*'Norm-coeff'!$H$6+$BC330*'Norm-coeff'!$I$6+$BD330*'Norm-coeff'!$J$6+$BE330*'Norm-coeff'!$K$6+$BF330*'Norm-coeff'!$L$6+$BG330*'Norm-coeff'!$M$6+$BH330*'Norm-coeff'!$N$6+$BI330*'Norm-coeff'!$O$6</f>
        <v>-1.48700885495103E-2</v>
      </c>
      <c r="BT330" s="54">
        <f>'Norm-coeff'!$C$7+$AX330*'Norm-coeff'!$D$7+$AY330*'Norm-coeff'!$E$7+$AZ330*'Norm-coeff'!$F$7+$BA330*'Norm-coeff'!$G$7+$BB330*'Norm-coeff'!$H$7+$BC330*'Norm-coeff'!$I$7+$BD330*'Norm-coeff'!$J$7+$BE330*'Norm-coeff'!$K$7+$BF330*'Norm-coeff'!$L$7+$BG330*'Norm-coeff'!$M$7+$BH330*'Norm-coeff'!$N$7+$BI330*'Norm-coeff'!$O$7</f>
        <v>2.0907583608832998</v>
      </c>
      <c r="BU330" s="54">
        <f>'Norm-coeff'!$C$8+$AX330*'Norm-coeff'!$D$8+$AY330*'Norm-coeff'!$E$8+$AZ330*'Norm-coeff'!$F$8+$BA330*'Norm-coeff'!$G$8+$BB330*'Norm-coeff'!$H$8+$BC330*'Norm-coeff'!$I$8+$BD330*'Norm-coeff'!$J$8+$BE330*'Norm-coeff'!$K$8+$BF330*'Norm-coeff'!$L$8+$BG330*'Norm-coeff'!$M$8+$BH330*'Norm-coeff'!$N$8+$BI330*'Norm-coeff'!$O$8</f>
        <v>0.65894159836244504</v>
      </c>
      <c r="BV330" s="54">
        <f>'Norm-coeff'!$C$9+$AX330*'Norm-coeff'!$D$9+$AY330*'Norm-coeff'!$E$9+$AZ330*'Norm-coeff'!$F$9+$BA330*'Norm-coeff'!$G$9+$BB330*'Norm-coeff'!$H$9+$BC330*'Norm-coeff'!$I$9+$BD330*'Norm-coeff'!$J$9+$BE330*'Norm-coeff'!$K$9+$BF330*'Norm-coeff'!$L$9+$BG330*'Norm-coeff'!$M$9+$BH330*'Norm-coeff'!$N$9+$BI330*'Norm-coeff'!$O$9</f>
        <v>1.48961085014701</v>
      </c>
      <c r="BW330" s="54">
        <f>'Norm-coeff'!$C$10+$AX330*'Norm-coeff'!$D$10+$AY330*'Norm-coeff'!$E$10+$AZ330*'Norm-coeff'!$F$10+$BA330*'Norm-coeff'!$G$10+$BB330*'Norm-coeff'!$H$10+$BC330*'Norm-coeff'!$I$10+$BD330*'Norm-coeff'!$J$10+$BE330*'Norm-coeff'!$K$10+$BF330*'Norm-coeff'!$L$10+$BG330*'Norm-coeff'!$M$10+$BH330*'Norm-coeff'!$N$10+$BI330*'Norm-coeff'!$O$10</f>
        <v>1.42058735749591</v>
      </c>
      <c r="BX330" s="54">
        <f>'Norm-coeff'!$C$11+$AX330*'Norm-coeff'!$D$11+$AY330*'Norm-coeff'!$E$11+$AZ330*'Norm-coeff'!$F$11+$BA330*'Norm-coeff'!$G$11+$BB330*'Norm-coeff'!$H$11+$BC330*'Norm-coeff'!$I$11+$BD330*'Norm-coeff'!$J$11+$BE330*'Norm-coeff'!$K$11+$BF330*'Norm-coeff'!$L$11+$BG330*'Norm-coeff'!$M$11+$BH330*'Norm-coeff'!$N$11+$BI330*'Norm-coeff'!$O$11</f>
        <v>0.221233014421479</v>
      </c>
      <c r="BY330" s="54">
        <f>'Norm-coeff'!$C$12+$AX330*'Norm-coeff'!$D$12+$AY330*'Norm-coeff'!$E$12+$AZ330*'Norm-coeff'!$F$12+$BA330*'Norm-coeff'!$G$12+$BB330*'Norm-coeff'!$H$12+$BC330*'Norm-coeff'!$I$12+$BD330*'Norm-coeff'!$J$12+$BE330*'Norm-coeff'!$K$12+$BF330*'Norm-coeff'!$L$12+$BG330*'Norm-coeff'!$M$12+$BH330*'Norm-coeff'!$N$12+$BI330*'Norm-coeff'!$O$12</f>
        <v>0.283527502056037</v>
      </c>
      <c r="BZ330" s="54">
        <f>'Norm-coeff'!$C$13+$AX330*'Norm-coeff'!$D$13+$AY330*'Norm-coeff'!$E$13+$AZ330*'Norm-coeff'!$F$13+$BA330*'Norm-coeff'!$G$13+$BB330*'Norm-coeff'!$H$13+$BC330*'Norm-coeff'!$I$13+$BD330*'Norm-coeff'!$J$13+$BE330*'Norm-coeff'!$K$13+$BF330*'Norm-coeff'!$L$13+$BG330*'Norm-coeff'!$M$13+$BH330*'Norm-coeff'!$N$13+$BI330*'Norm-coeff'!$O$13</f>
        <v>-4.1864930554451202E-2</v>
      </c>
      <c r="CA330" s="54">
        <f>'Norm-coeff'!$C$14+$AX330*'Norm-coeff'!$D$14+$AY330*'Norm-coeff'!$E$14+$AZ330*'Norm-coeff'!$F$14+$BA330*'Norm-coeff'!$G$14+$BB330*'Norm-coeff'!$H$14+$BC330*'Norm-coeff'!$I$14+$BD330*'Norm-coeff'!$J$14+$BE330*'Norm-coeff'!$K$14+$BF330*'Norm-coeff'!$L$14+$BG330*'Norm-coeff'!$M$14+$BH330*'Norm-coeff'!$N$14+$BI330*'Norm-coeff'!$O$14</f>
        <v>4.2526983164477103</v>
      </c>
      <c r="CC330" s="54">
        <f t="shared" si="1010"/>
        <v>0</v>
      </c>
      <c r="CG330" s="54">
        <f t="shared" si="886"/>
        <v>0</v>
      </c>
      <c r="CH330" s="54">
        <f t="shared" si="1037"/>
        <v>0</v>
      </c>
      <c r="CI330" s="54">
        <f t="shared" si="887"/>
        <v>0</v>
      </c>
      <c r="CJ330" s="56">
        <f t="shared" si="888"/>
        <v>0</v>
      </c>
      <c r="CK330" s="54">
        <f t="shared" si="889"/>
        <v>0</v>
      </c>
      <c r="CL330" s="54">
        <f t="shared" si="890"/>
        <v>0</v>
      </c>
      <c r="CM330" s="54">
        <f t="shared" si="891"/>
        <v>0</v>
      </c>
      <c r="CN330" s="54">
        <f t="shared" si="892"/>
        <v>0</v>
      </c>
      <c r="CO330" s="54">
        <f t="shared" si="893"/>
        <v>0</v>
      </c>
      <c r="CP330" s="54">
        <f t="shared" si="894"/>
        <v>0</v>
      </c>
      <c r="CQ330" s="54">
        <f t="shared" si="895"/>
        <v>0</v>
      </c>
      <c r="CR330" s="54">
        <f t="shared" si="896"/>
        <v>0</v>
      </c>
      <c r="CS330" s="54">
        <f t="shared" si="897"/>
        <v>0</v>
      </c>
      <c r="CU330" s="54">
        <f t="shared" si="898"/>
        <v>0</v>
      </c>
      <c r="CV330" s="54">
        <f t="shared" si="899"/>
        <v>0</v>
      </c>
      <c r="CW330" s="54">
        <f t="shared" si="900"/>
        <v>0</v>
      </c>
      <c r="CX330" s="54">
        <f t="shared" si="901"/>
        <v>0</v>
      </c>
      <c r="CZ330" s="54">
        <f t="shared" si="902"/>
        <v>0</v>
      </c>
      <c r="DA330" s="54">
        <f t="shared" si="903"/>
        <v>0</v>
      </c>
      <c r="DB330" s="54">
        <f t="shared" si="904"/>
        <v>0</v>
      </c>
      <c r="DC330" s="54">
        <f t="shared" si="905"/>
        <v>0</v>
      </c>
      <c r="DD330" s="54">
        <f t="shared" si="906"/>
        <v>0</v>
      </c>
      <c r="DE330" s="54">
        <f t="shared" si="907"/>
        <v>0</v>
      </c>
      <c r="DF330" s="54">
        <f t="shared" si="908"/>
        <v>0</v>
      </c>
      <c r="DG330" s="54">
        <f t="shared" si="909"/>
        <v>2</v>
      </c>
      <c r="DH330" s="71">
        <f t="shared" si="910"/>
        <v>0</v>
      </c>
      <c r="DI330" s="71">
        <f t="shared" si="911"/>
        <v>0</v>
      </c>
      <c r="DJ330" s="54">
        <f t="shared" si="912"/>
        <v>0</v>
      </c>
      <c r="DK330" s="54">
        <f t="shared" si="913"/>
        <v>2</v>
      </c>
      <c r="DL330" s="4">
        <f t="shared" si="1011"/>
        <v>0</v>
      </c>
      <c r="DM330" s="3">
        <f t="shared" si="914"/>
        <v>0</v>
      </c>
      <c r="DN330" s="3">
        <f t="shared" si="915"/>
        <v>0</v>
      </c>
      <c r="DO330" s="4" t="e">
        <f t="shared" si="916"/>
        <v>#DIV/0!</v>
      </c>
      <c r="DP330" s="57"/>
      <c r="DQ330" s="57"/>
      <c r="DR330" s="56">
        <f t="shared" si="1012"/>
        <v>2</v>
      </c>
      <c r="DS330" s="56">
        <f t="shared" si="1013"/>
        <v>0</v>
      </c>
      <c r="DT330" s="38">
        <f t="shared" si="1014"/>
        <v>0</v>
      </c>
      <c r="DU330" s="38">
        <f t="shared" si="917"/>
        <v>2</v>
      </c>
      <c r="DV330" s="38">
        <f t="shared" si="1015"/>
        <v>0</v>
      </c>
      <c r="DW330" s="39">
        <f t="shared" si="1016"/>
        <v>0</v>
      </c>
      <c r="DX330" s="39">
        <f t="shared" si="1017"/>
        <v>0</v>
      </c>
      <c r="DY330" s="39">
        <f t="shared" si="1018"/>
        <v>0</v>
      </c>
      <c r="DZ330" s="39">
        <f t="shared" si="1019"/>
        <v>0</v>
      </c>
      <c r="EA330" s="39">
        <f t="shared" si="1020"/>
        <v>0</v>
      </c>
      <c r="EB330" s="37" t="e">
        <f t="shared" si="918"/>
        <v>#DIV/0!</v>
      </c>
      <c r="EC330" s="37" t="e">
        <f t="shared" si="919"/>
        <v>#DIV/0!</v>
      </c>
      <c r="ED330" s="37" t="e">
        <f t="shared" si="920"/>
        <v>#DIV/0!</v>
      </c>
      <c r="EE330" s="37" t="e">
        <f t="shared" si="921"/>
        <v>#DIV/0!</v>
      </c>
      <c r="EF330" s="39" t="e">
        <f t="shared" si="922"/>
        <v>#DIV/0!</v>
      </c>
      <c r="EG330" s="37" t="e">
        <f t="shared" si="923"/>
        <v>#DIV/0!</v>
      </c>
      <c r="EH330" s="37" t="e">
        <f t="shared" si="924"/>
        <v>#DIV/0!</v>
      </c>
      <c r="EI330" s="11" t="b">
        <f t="shared" si="925"/>
        <v>1</v>
      </c>
      <c r="EJ330" s="11" t="b">
        <f t="shared" si="926"/>
        <v>0</v>
      </c>
      <c r="EK330" s="39" t="e">
        <f t="shared" si="927"/>
        <v>#DIV/0!</v>
      </c>
      <c r="EL330" s="39" t="e">
        <f t="shared" si="928"/>
        <v>#DIV/0!</v>
      </c>
      <c r="EM330" s="39" t="e">
        <f t="shared" si="929"/>
        <v>#DIV/0!</v>
      </c>
      <c r="EN330" s="39" t="e">
        <f t="shared" si="930"/>
        <v>#DIV/0!</v>
      </c>
      <c r="EO330" s="39" t="e">
        <f t="shared" si="931"/>
        <v>#DIV/0!</v>
      </c>
      <c r="EP330" s="39" t="e">
        <f t="shared" si="932"/>
        <v>#DIV/0!</v>
      </c>
      <c r="EQ330" s="39" t="e">
        <f t="shared" si="933"/>
        <v>#DIV/0!</v>
      </c>
      <c r="ER330" s="39" t="e">
        <f t="shared" si="934"/>
        <v>#DIV/0!</v>
      </c>
      <c r="ES330" s="58" t="str">
        <f t="shared" si="935"/>
        <v>(OH,F,Cl)-dominate amphibole</v>
      </c>
      <c r="ET330" s="58" t="e">
        <f t="shared" si="936"/>
        <v>#N/A</v>
      </c>
      <c r="EU330" s="56">
        <f t="shared" si="1021"/>
        <v>0</v>
      </c>
      <c r="EV330" s="56">
        <f t="shared" si="1022"/>
        <v>0</v>
      </c>
      <c r="EW330" s="56">
        <f t="shared" si="1023"/>
        <v>0</v>
      </c>
      <c r="EX330" s="56">
        <f t="shared" si="1024"/>
        <v>0</v>
      </c>
      <c r="EY330" s="56">
        <f t="shared" si="1025"/>
        <v>0</v>
      </c>
      <c r="EZ330" s="56">
        <f t="shared" si="1026"/>
        <v>0</v>
      </c>
      <c r="FA330" s="39">
        <f t="shared" si="1027"/>
        <v>0</v>
      </c>
      <c r="FB330" s="39">
        <f t="shared" si="1028"/>
        <v>0</v>
      </c>
      <c r="FC330" s="54">
        <f t="shared" si="1029"/>
        <v>0</v>
      </c>
      <c r="FD330" s="54">
        <f t="shared" si="1030"/>
        <v>0</v>
      </c>
      <c r="FE330" s="39">
        <f t="shared" si="1031"/>
        <v>0</v>
      </c>
      <c r="FF330" s="54">
        <f t="shared" si="1032"/>
        <v>0</v>
      </c>
      <c r="FG330" s="39">
        <f t="shared" si="1033"/>
        <v>0</v>
      </c>
      <c r="FH330" s="39">
        <f t="shared" si="937"/>
        <v>0</v>
      </c>
      <c r="FI330" s="39">
        <f t="shared" si="938"/>
        <v>0</v>
      </c>
      <c r="FJ330" s="39">
        <f t="shared" si="939"/>
        <v>0</v>
      </c>
      <c r="FK330" s="39" t="e">
        <f t="shared" si="940"/>
        <v>#DIV/0!</v>
      </c>
      <c r="FL330" s="39" t="e">
        <f t="shared" si="941"/>
        <v>#DIV/0!</v>
      </c>
      <c r="FM330" s="39" t="e">
        <f t="shared" si="942"/>
        <v>#DIV/0!</v>
      </c>
      <c r="FN330" s="39">
        <f t="shared" si="943"/>
        <v>1</v>
      </c>
      <c r="FO330" s="39">
        <f t="shared" si="1034"/>
        <v>0</v>
      </c>
      <c r="FP330" s="39">
        <f t="shared" si="1035"/>
        <v>0</v>
      </c>
      <c r="FQ330" s="39">
        <f t="shared" si="1036"/>
        <v>0</v>
      </c>
      <c r="FR330" s="39">
        <f t="shared" si="944"/>
        <v>0</v>
      </c>
      <c r="FS330" s="39">
        <f t="shared" si="945"/>
        <v>0</v>
      </c>
      <c r="FU330" s="39" t="e">
        <f t="shared" si="946"/>
        <v>#DIV/0!</v>
      </c>
      <c r="FV330" s="39" t="e">
        <f t="shared" si="947"/>
        <v>#DIV/0!</v>
      </c>
      <c r="FW330" s="39" t="e">
        <f t="shared" si="948"/>
        <v>#DIV/0!</v>
      </c>
      <c r="FY330" s="39" t="e">
        <f t="shared" si="949"/>
        <v>#DIV/0!</v>
      </c>
      <c r="FZ330" s="39" t="e">
        <f t="shared" si="950"/>
        <v>#DIV/0!</v>
      </c>
      <c r="GA330" s="39" t="e">
        <f t="shared" si="951"/>
        <v>#DIV/0!</v>
      </c>
      <c r="GB330" s="39" t="e">
        <f t="shared" si="952"/>
        <v>#DIV/0!</v>
      </c>
      <c r="GC330" s="39" t="e">
        <f t="shared" si="953"/>
        <v>#DIV/0!</v>
      </c>
      <c r="GD330" s="39" t="e">
        <f t="shared" si="954"/>
        <v>#DIV/0!</v>
      </c>
      <c r="GE330" s="39" t="e">
        <f t="shared" si="955"/>
        <v>#DIV/0!</v>
      </c>
      <c r="GF330" s="39" t="e">
        <f t="shared" si="956"/>
        <v>#DIV/0!</v>
      </c>
      <c r="GG330" s="39" t="e">
        <f t="shared" si="957"/>
        <v>#DIV/0!</v>
      </c>
      <c r="GH330" s="39" t="e">
        <f t="shared" si="958"/>
        <v>#DIV/0!</v>
      </c>
      <c r="GI330" s="39"/>
      <c r="GJ330" s="39" t="e">
        <f t="shared" si="959"/>
        <v>#DIV/0!</v>
      </c>
      <c r="GK330" s="39" t="e">
        <f t="shared" si="960"/>
        <v>#DIV/0!</v>
      </c>
      <c r="GL330" s="39" t="e">
        <f t="shared" si="961"/>
        <v>#DIV/0!</v>
      </c>
      <c r="GM330" s="39" t="e">
        <f t="shared" si="962"/>
        <v>#DIV/0!</v>
      </c>
      <c r="GN330" s="39" t="e">
        <f t="shared" si="963"/>
        <v>#DIV/0!</v>
      </c>
      <c r="GO330" s="57"/>
      <c r="GP330" s="57" t="e">
        <f t="shared" si="964"/>
        <v>#DIV/0!</v>
      </c>
      <c r="GQ330" s="59" t="e">
        <f t="shared" si="965"/>
        <v>#DIV/0!</v>
      </c>
      <c r="GR330" s="41" t="e">
        <f t="shared" si="966"/>
        <v>#DIV/0!</v>
      </c>
      <c r="GS330" s="57" t="e">
        <f t="shared" si="967"/>
        <v>#DIV/0!</v>
      </c>
      <c r="GT330" s="57" t="e">
        <f t="shared" si="968"/>
        <v>#DIV/0!</v>
      </c>
      <c r="GU330" s="57" t="e">
        <f t="shared" si="969"/>
        <v>#DIV/0!</v>
      </c>
      <c r="GV330" s="57"/>
      <c r="GW330" s="42" t="e">
        <f t="shared" si="970"/>
        <v>#DIV/0!</v>
      </c>
      <c r="GX330" s="42" t="e">
        <f t="shared" si="971"/>
        <v>#DIV/0!</v>
      </c>
      <c r="GY330" s="42" t="e">
        <f t="shared" si="972"/>
        <v>#DIV/0!</v>
      </c>
      <c r="GZ330" s="57"/>
      <c r="HA330" s="2" t="e">
        <f t="shared" si="973"/>
        <v>#DIV/0!</v>
      </c>
      <c r="HB330" s="2" t="e">
        <f t="shared" si="974"/>
        <v>#DIV/0!</v>
      </c>
      <c r="HC330" s="2" t="e">
        <f t="shared" si="975"/>
        <v>#DIV/0!</v>
      </c>
      <c r="HD330" s="2" t="e">
        <f t="shared" si="976"/>
        <v>#DIV/0!</v>
      </c>
      <c r="HE330" s="2" t="e">
        <f t="shared" si="977"/>
        <v>#DIV/0!</v>
      </c>
      <c r="HF330" s="2" t="e">
        <f t="shared" si="978"/>
        <v>#DIV/0!</v>
      </c>
      <c r="HG330" s="2" t="e">
        <f t="shared" si="979"/>
        <v>#DIV/0!</v>
      </c>
      <c r="HH330" s="2" t="e">
        <f t="shared" si="980"/>
        <v>#DIV/0!</v>
      </c>
      <c r="HI330" s="2" t="e">
        <f t="shared" si="981"/>
        <v>#DIV/0!</v>
      </c>
      <c r="HJ330" s="11" t="e">
        <f t="shared" si="982"/>
        <v>#DIV/0!</v>
      </c>
      <c r="HK330" s="60" t="e">
        <f t="shared" si="983"/>
        <v>#DIV/0!</v>
      </c>
      <c r="HL330" s="57"/>
      <c r="HM330" s="57" t="e">
        <f t="shared" si="984"/>
        <v>#DIV/0!</v>
      </c>
      <c r="HN330" s="57" t="e">
        <f t="shared" si="985"/>
        <v>#DIV/0!</v>
      </c>
      <c r="HO330" s="57" t="e">
        <f t="shared" si="986"/>
        <v>#DIV/0!</v>
      </c>
      <c r="HP330" s="57" t="e">
        <f t="shared" si="987"/>
        <v>#DIV/0!</v>
      </c>
      <c r="HQ330" s="57" t="e">
        <f t="shared" si="988"/>
        <v>#DIV/0!</v>
      </c>
      <c r="HR330" s="57"/>
      <c r="HS330" s="57" t="e">
        <f t="shared" si="989"/>
        <v>#DIV/0!</v>
      </c>
      <c r="HT330" s="57" t="e">
        <f t="shared" si="990"/>
        <v>#DIV/0!</v>
      </c>
      <c r="HU330" s="57" t="e">
        <f t="shared" si="991"/>
        <v>#DIV/0!</v>
      </c>
      <c r="HV330" s="57" t="e">
        <f t="shared" si="992"/>
        <v>#DIV/0!</v>
      </c>
      <c r="HW330" s="57" t="e">
        <f t="shared" si="993"/>
        <v>#DIV/0!</v>
      </c>
      <c r="HX330" s="57"/>
      <c r="HY330" s="57" t="e">
        <f t="shared" si="994"/>
        <v>#DIV/0!</v>
      </c>
      <c r="HZ330" s="57" t="e">
        <f t="shared" si="995"/>
        <v>#DIV/0!</v>
      </c>
      <c r="IA330" s="57"/>
      <c r="IB330" s="61">
        <f t="shared" si="996"/>
        <v>0</v>
      </c>
      <c r="IC330" s="57" t="str">
        <f t="shared" si="997"/>
        <v/>
      </c>
      <c r="ID330" s="42"/>
      <c r="IE330" s="2" t="str">
        <f t="shared" si="998"/>
        <v/>
      </c>
      <c r="IF330" s="60" t="e">
        <f t="shared" si="999"/>
        <v>#DIV/0!</v>
      </c>
      <c r="IG330" s="60" t="str">
        <f t="shared" si="1000"/>
        <v/>
      </c>
      <c r="IH330" s="60" t="str">
        <f t="shared" si="1001"/>
        <v>zinco-</v>
      </c>
      <c r="II330" s="60" t="str">
        <f t="shared" si="1002"/>
        <v>mangano-</v>
      </c>
      <c r="IJ330" s="60" t="e">
        <f t="shared" si="1003"/>
        <v>#DIV/0!</v>
      </c>
      <c r="IK330" s="60" t="e">
        <f t="shared" si="1004"/>
        <v>#DIV/0!</v>
      </c>
      <c r="IL330" s="60" t="e">
        <f t="shared" si="1005"/>
        <v>#DIV/0!</v>
      </c>
      <c r="IM330" s="60" t="e">
        <f t="shared" si="1006"/>
        <v>#DIV/0!</v>
      </c>
      <c r="IN330" s="60" t="str">
        <f t="shared" si="1007"/>
        <v/>
      </c>
      <c r="IO330" s="60" t="str">
        <f t="shared" si="1008"/>
        <v/>
      </c>
      <c r="IP330" s="57"/>
      <c r="IQ330" s="57" t="str">
        <f t="shared" si="1009"/>
        <v>ERROR!!</v>
      </c>
    </row>
    <row r="331" spans="24:251">
      <c r="X331" s="29">
        <f t="shared" si="865"/>
        <v>0</v>
      </c>
      <c r="Y331" s="29">
        <f t="shared" si="866"/>
        <v>0</v>
      </c>
      <c r="Z331" s="29" t="e">
        <f t="shared" si="867"/>
        <v>#DIV/0!</v>
      </c>
      <c r="AA331" s="29" t="e">
        <f t="shared" si="868"/>
        <v>#DIV/0!</v>
      </c>
      <c r="AB331" s="29" t="e">
        <f t="shared" si="869"/>
        <v>#DIV/0!</v>
      </c>
      <c r="AC331" s="29" t="e">
        <f t="shared" si="870"/>
        <v>#DIV/0!</v>
      </c>
      <c r="AF331" s="23">
        <v>60.084299999999999</v>
      </c>
      <c r="AG331" s="23">
        <v>79.878799999999998</v>
      </c>
      <c r="AH331" s="23">
        <v>101.96120000000001</v>
      </c>
      <c r="AI331" s="23">
        <v>151.99039999999999</v>
      </c>
      <c r="AJ331" s="23">
        <v>159.69</v>
      </c>
      <c r="AK331" s="23">
        <v>71.846400000000003</v>
      </c>
      <c r="AL331" s="23">
        <v>70.9375</v>
      </c>
      <c r="AM331" s="23">
        <v>40.304400000000001</v>
      </c>
      <c r="AN331" s="23">
        <v>56.077399999999997</v>
      </c>
      <c r="AO331" s="23">
        <v>61.978999999999999</v>
      </c>
      <c r="AP331" s="23">
        <v>94.195999999999998</v>
      </c>
      <c r="AQ331" s="23">
        <v>18.998000000000001</v>
      </c>
      <c r="AR331" s="23">
        <v>35.450000000000003</v>
      </c>
      <c r="AS331" s="23">
        <v>29.88</v>
      </c>
      <c r="AT331" s="23">
        <v>74.691999999999993</v>
      </c>
      <c r="AU331" s="23">
        <v>81.39</v>
      </c>
      <c r="AX331" s="54">
        <f t="shared" si="871"/>
        <v>0</v>
      </c>
      <c r="AY331" s="54">
        <f t="shared" si="872"/>
        <v>0</v>
      </c>
      <c r="AZ331" s="54">
        <f t="shared" si="873"/>
        <v>0</v>
      </c>
      <c r="BA331" s="54">
        <f t="shared" si="874"/>
        <v>0</v>
      </c>
      <c r="BB331" s="54">
        <f t="shared" si="875"/>
        <v>0</v>
      </c>
      <c r="BC331" s="54">
        <f t="shared" si="876"/>
        <v>0</v>
      </c>
      <c r="BD331" s="54">
        <f t="shared" si="877"/>
        <v>0</v>
      </c>
      <c r="BE331" s="54">
        <f t="shared" si="878"/>
        <v>0</v>
      </c>
      <c r="BF331" s="54">
        <f t="shared" si="879"/>
        <v>0</v>
      </c>
      <c r="BG331" s="54">
        <f t="shared" si="880"/>
        <v>0</v>
      </c>
      <c r="BH331" s="54">
        <f t="shared" si="881"/>
        <v>0</v>
      </c>
      <c r="BI331" s="54">
        <f t="shared" si="882"/>
        <v>0</v>
      </c>
      <c r="BJ331" s="54">
        <f t="shared" si="883"/>
        <v>0</v>
      </c>
      <c r="BK331" s="54">
        <f t="shared" si="884"/>
        <v>0</v>
      </c>
      <c r="BL331" s="54">
        <f t="shared" si="885"/>
        <v>0</v>
      </c>
      <c r="BM331" s="42"/>
      <c r="BO331" s="54">
        <f>'Norm-coeff'!$C$2+$AX331*'Norm-coeff'!$D$2+$AY331*'Norm-coeff'!$E$2+$AZ331*'Norm-coeff'!$F$2+$BA331*'Norm-coeff'!$G$2+$BB331*'Norm-coeff'!$H$2+$BC331*'Norm-coeff'!$I$2+$BD331*'Norm-coeff'!$J$2+$BE331*'Norm-coeff'!$K$2+$BF331*'Norm-coeff'!$L$2+$BG331*'Norm-coeff'!$M$2+$BH331*'Norm-coeff'!$N$2+$BI331*'Norm-coeff'!$O$2</f>
        <v>5.4045421474420303</v>
      </c>
      <c r="BP331" s="54">
        <f>'Norm-coeff'!$C$3+$AX331*'Norm-coeff'!$D$3+$AY331*'Norm-coeff'!$E$3+$AZ331*'Norm-coeff'!$F$3+$BA331*'Norm-coeff'!$G$3+$BB331*'Norm-coeff'!$H$3+$BC331*'Norm-coeff'!$I$3+$BD331*'Norm-coeff'!$J$3+$BE331*'Norm-coeff'!$K$3+$BF331*'Norm-coeff'!$L$3+$BG331*'Norm-coeff'!$M$3+$BH331*'Norm-coeff'!$N$3+$BI331*'Norm-coeff'!$O$3</f>
        <v>3.15319116612705</v>
      </c>
      <c r="BQ331" s="54">
        <f>'Norm-coeff'!$C$4+$AX331*'Norm-coeff'!$D$4+$AY331*'Norm-coeff'!$E$4+$AZ331*'Norm-coeff'!$F$4+$BA331*'Norm-coeff'!$G$4+$BB331*'Norm-coeff'!$H$4+$BC331*'Norm-coeff'!$I$4+$BD331*'Norm-coeff'!$J$4+$BE331*'Norm-coeff'!$K$4+$BF331*'Norm-coeff'!$L$4+$BG331*'Norm-coeff'!$M$4+$BH331*'Norm-coeff'!$N$4+$BI331*'Norm-coeff'!$O$4</f>
        <v>1.42115649462768</v>
      </c>
      <c r="BR331" s="54">
        <f>'Norm-coeff'!$C$5+$AX331*'Norm-coeff'!$D$5+$AY331*'Norm-coeff'!$E$5+$AZ331*'Norm-coeff'!$F$5+$BA331*'Norm-coeff'!$G$5+$BB331*'Norm-coeff'!$H$5+$BC331*'Norm-coeff'!$I$5+$BD331*'Norm-coeff'!$J$5+$BE331*'Norm-coeff'!$K$5+$BF331*'Norm-coeff'!$L$5+$BG331*'Norm-coeff'!$M$5+$BH331*'Norm-coeff'!$N$5+$BI331*'Norm-coeff'!$O$5</f>
        <v>1.0553329241296201</v>
      </c>
      <c r="BS331" s="54">
        <f>'Norm-coeff'!$C$6+$AX331*'Norm-coeff'!$D$6+$AY331*'Norm-coeff'!$E$6+$AZ331*'Norm-coeff'!$F$6+$BA331*'Norm-coeff'!$G$6+$BB331*'Norm-coeff'!$H$6+$BC331*'Norm-coeff'!$I$6+$BD331*'Norm-coeff'!$J$6+$BE331*'Norm-coeff'!$K$6+$BF331*'Norm-coeff'!$L$6+$BG331*'Norm-coeff'!$M$6+$BH331*'Norm-coeff'!$N$6+$BI331*'Norm-coeff'!$O$6</f>
        <v>-1.48700885495103E-2</v>
      </c>
      <c r="BT331" s="54">
        <f>'Norm-coeff'!$C$7+$AX331*'Norm-coeff'!$D$7+$AY331*'Norm-coeff'!$E$7+$AZ331*'Norm-coeff'!$F$7+$BA331*'Norm-coeff'!$G$7+$BB331*'Norm-coeff'!$H$7+$BC331*'Norm-coeff'!$I$7+$BD331*'Norm-coeff'!$J$7+$BE331*'Norm-coeff'!$K$7+$BF331*'Norm-coeff'!$L$7+$BG331*'Norm-coeff'!$M$7+$BH331*'Norm-coeff'!$N$7+$BI331*'Norm-coeff'!$O$7</f>
        <v>2.0907583608832998</v>
      </c>
      <c r="BU331" s="54">
        <f>'Norm-coeff'!$C$8+$AX331*'Norm-coeff'!$D$8+$AY331*'Norm-coeff'!$E$8+$AZ331*'Norm-coeff'!$F$8+$BA331*'Norm-coeff'!$G$8+$BB331*'Norm-coeff'!$H$8+$BC331*'Norm-coeff'!$I$8+$BD331*'Norm-coeff'!$J$8+$BE331*'Norm-coeff'!$K$8+$BF331*'Norm-coeff'!$L$8+$BG331*'Norm-coeff'!$M$8+$BH331*'Norm-coeff'!$N$8+$BI331*'Norm-coeff'!$O$8</f>
        <v>0.65894159836244504</v>
      </c>
      <c r="BV331" s="54">
        <f>'Norm-coeff'!$C$9+$AX331*'Norm-coeff'!$D$9+$AY331*'Norm-coeff'!$E$9+$AZ331*'Norm-coeff'!$F$9+$BA331*'Norm-coeff'!$G$9+$BB331*'Norm-coeff'!$H$9+$BC331*'Norm-coeff'!$I$9+$BD331*'Norm-coeff'!$J$9+$BE331*'Norm-coeff'!$K$9+$BF331*'Norm-coeff'!$L$9+$BG331*'Norm-coeff'!$M$9+$BH331*'Norm-coeff'!$N$9+$BI331*'Norm-coeff'!$O$9</f>
        <v>1.48961085014701</v>
      </c>
      <c r="BW331" s="54">
        <f>'Norm-coeff'!$C$10+$AX331*'Norm-coeff'!$D$10+$AY331*'Norm-coeff'!$E$10+$AZ331*'Norm-coeff'!$F$10+$BA331*'Norm-coeff'!$G$10+$BB331*'Norm-coeff'!$H$10+$BC331*'Norm-coeff'!$I$10+$BD331*'Norm-coeff'!$J$10+$BE331*'Norm-coeff'!$K$10+$BF331*'Norm-coeff'!$L$10+$BG331*'Norm-coeff'!$M$10+$BH331*'Norm-coeff'!$N$10+$BI331*'Norm-coeff'!$O$10</f>
        <v>1.42058735749591</v>
      </c>
      <c r="BX331" s="54">
        <f>'Norm-coeff'!$C$11+$AX331*'Norm-coeff'!$D$11+$AY331*'Norm-coeff'!$E$11+$AZ331*'Norm-coeff'!$F$11+$BA331*'Norm-coeff'!$G$11+$BB331*'Norm-coeff'!$H$11+$BC331*'Norm-coeff'!$I$11+$BD331*'Norm-coeff'!$J$11+$BE331*'Norm-coeff'!$K$11+$BF331*'Norm-coeff'!$L$11+$BG331*'Norm-coeff'!$M$11+$BH331*'Norm-coeff'!$N$11+$BI331*'Norm-coeff'!$O$11</f>
        <v>0.221233014421479</v>
      </c>
      <c r="BY331" s="54">
        <f>'Norm-coeff'!$C$12+$AX331*'Norm-coeff'!$D$12+$AY331*'Norm-coeff'!$E$12+$AZ331*'Norm-coeff'!$F$12+$BA331*'Norm-coeff'!$G$12+$BB331*'Norm-coeff'!$H$12+$BC331*'Norm-coeff'!$I$12+$BD331*'Norm-coeff'!$J$12+$BE331*'Norm-coeff'!$K$12+$BF331*'Norm-coeff'!$L$12+$BG331*'Norm-coeff'!$M$12+$BH331*'Norm-coeff'!$N$12+$BI331*'Norm-coeff'!$O$12</f>
        <v>0.283527502056037</v>
      </c>
      <c r="BZ331" s="54">
        <f>'Norm-coeff'!$C$13+$AX331*'Norm-coeff'!$D$13+$AY331*'Norm-coeff'!$E$13+$AZ331*'Norm-coeff'!$F$13+$BA331*'Norm-coeff'!$G$13+$BB331*'Norm-coeff'!$H$13+$BC331*'Norm-coeff'!$I$13+$BD331*'Norm-coeff'!$J$13+$BE331*'Norm-coeff'!$K$13+$BF331*'Norm-coeff'!$L$13+$BG331*'Norm-coeff'!$M$13+$BH331*'Norm-coeff'!$N$13+$BI331*'Norm-coeff'!$O$13</f>
        <v>-4.1864930554451202E-2</v>
      </c>
      <c r="CA331" s="54">
        <f>'Norm-coeff'!$C$14+$AX331*'Norm-coeff'!$D$14+$AY331*'Norm-coeff'!$E$14+$AZ331*'Norm-coeff'!$F$14+$BA331*'Norm-coeff'!$G$14+$BB331*'Norm-coeff'!$H$14+$BC331*'Norm-coeff'!$I$14+$BD331*'Norm-coeff'!$J$14+$BE331*'Norm-coeff'!$K$14+$BF331*'Norm-coeff'!$L$14+$BG331*'Norm-coeff'!$M$14+$BH331*'Norm-coeff'!$N$14+$BI331*'Norm-coeff'!$O$14</f>
        <v>4.2526983164477103</v>
      </c>
      <c r="CC331" s="54">
        <f t="shared" si="1010"/>
        <v>0</v>
      </c>
      <c r="CG331" s="54">
        <f t="shared" si="886"/>
        <v>0</v>
      </c>
      <c r="CH331" s="54">
        <f t="shared" si="1037"/>
        <v>0</v>
      </c>
      <c r="CI331" s="54">
        <f t="shared" si="887"/>
        <v>0</v>
      </c>
      <c r="CJ331" s="56">
        <f t="shared" si="888"/>
        <v>0</v>
      </c>
      <c r="CK331" s="54">
        <f t="shared" si="889"/>
        <v>0</v>
      </c>
      <c r="CL331" s="54">
        <f t="shared" si="890"/>
        <v>0</v>
      </c>
      <c r="CM331" s="54">
        <f t="shared" si="891"/>
        <v>0</v>
      </c>
      <c r="CN331" s="54">
        <f t="shared" si="892"/>
        <v>0</v>
      </c>
      <c r="CO331" s="54">
        <f t="shared" si="893"/>
        <v>0</v>
      </c>
      <c r="CP331" s="54">
        <f t="shared" si="894"/>
        <v>0</v>
      </c>
      <c r="CQ331" s="54">
        <f t="shared" si="895"/>
        <v>0</v>
      </c>
      <c r="CR331" s="54">
        <f t="shared" si="896"/>
        <v>0</v>
      </c>
      <c r="CS331" s="54">
        <f t="shared" si="897"/>
        <v>0</v>
      </c>
      <c r="CU331" s="54">
        <f t="shared" si="898"/>
        <v>0</v>
      </c>
      <c r="CV331" s="54">
        <f t="shared" si="899"/>
        <v>0</v>
      </c>
      <c r="CW331" s="54">
        <f t="shared" si="900"/>
        <v>0</v>
      </c>
      <c r="CX331" s="54">
        <f t="shared" si="901"/>
        <v>0</v>
      </c>
      <c r="CZ331" s="54">
        <f t="shared" si="902"/>
        <v>0</v>
      </c>
      <c r="DA331" s="54">
        <f t="shared" si="903"/>
        <v>0</v>
      </c>
      <c r="DB331" s="54">
        <f t="shared" si="904"/>
        <v>0</v>
      </c>
      <c r="DC331" s="54">
        <f t="shared" si="905"/>
        <v>0</v>
      </c>
      <c r="DD331" s="54">
        <f t="shared" si="906"/>
        <v>0</v>
      </c>
      <c r="DE331" s="54">
        <f t="shared" si="907"/>
        <v>0</v>
      </c>
      <c r="DF331" s="54">
        <f t="shared" si="908"/>
        <v>0</v>
      </c>
      <c r="DG331" s="54">
        <f t="shared" si="909"/>
        <v>2</v>
      </c>
      <c r="DH331" s="71">
        <f t="shared" si="910"/>
        <v>0</v>
      </c>
      <c r="DI331" s="71">
        <f t="shared" si="911"/>
        <v>0</v>
      </c>
      <c r="DJ331" s="54">
        <f t="shared" si="912"/>
        <v>0</v>
      </c>
      <c r="DK331" s="54">
        <f t="shared" si="913"/>
        <v>2</v>
      </c>
      <c r="DL331" s="4">
        <f t="shared" si="1011"/>
        <v>0</v>
      </c>
      <c r="DM331" s="3">
        <f t="shared" si="914"/>
        <v>0</v>
      </c>
      <c r="DN331" s="3">
        <f t="shared" si="915"/>
        <v>0</v>
      </c>
      <c r="DO331" s="4" t="e">
        <f t="shared" si="916"/>
        <v>#DIV/0!</v>
      </c>
      <c r="DP331" s="57"/>
      <c r="DQ331" s="57"/>
      <c r="DR331" s="56">
        <f t="shared" si="1012"/>
        <v>2</v>
      </c>
      <c r="DS331" s="56">
        <f t="shared" si="1013"/>
        <v>0</v>
      </c>
      <c r="DT331" s="38">
        <f t="shared" si="1014"/>
        <v>0</v>
      </c>
      <c r="DU331" s="38">
        <f t="shared" si="917"/>
        <v>2</v>
      </c>
      <c r="DV331" s="38">
        <f t="shared" si="1015"/>
        <v>0</v>
      </c>
      <c r="DW331" s="39">
        <f t="shared" si="1016"/>
        <v>0</v>
      </c>
      <c r="DX331" s="39">
        <f t="shared" si="1017"/>
        <v>0</v>
      </c>
      <c r="DY331" s="39">
        <f t="shared" si="1018"/>
        <v>0</v>
      </c>
      <c r="DZ331" s="39">
        <f t="shared" si="1019"/>
        <v>0</v>
      </c>
      <c r="EA331" s="39">
        <f t="shared" si="1020"/>
        <v>0</v>
      </c>
      <c r="EB331" s="37" t="e">
        <f t="shared" si="918"/>
        <v>#DIV/0!</v>
      </c>
      <c r="EC331" s="37" t="e">
        <f t="shared" si="919"/>
        <v>#DIV/0!</v>
      </c>
      <c r="ED331" s="37" t="e">
        <f t="shared" si="920"/>
        <v>#DIV/0!</v>
      </c>
      <c r="EE331" s="37" t="e">
        <f t="shared" si="921"/>
        <v>#DIV/0!</v>
      </c>
      <c r="EF331" s="39" t="e">
        <f t="shared" si="922"/>
        <v>#DIV/0!</v>
      </c>
      <c r="EG331" s="37" t="e">
        <f t="shared" si="923"/>
        <v>#DIV/0!</v>
      </c>
      <c r="EH331" s="37" t="e">
        <f t="shared" si="924"/>
        <v>#DIV/0!</v>
      </c>
      <c r="EI331" s="11" t="b">
        <f t="shared" si="925"/>
        <v>1</v>
      </c>
      <c r="EJ331" s="11" t="b">
        <f t="shared" si="926"/>
        <v>0</v>
      </c>
      <c r="EK331" s="39" t="e">
        <f t="shared" si="927"/>
        <v>#DIV/0!</v>
      </c>
      <c r="EL331" s="39" t="e">
        <f t="shared" si="928"/>
        <v>#DIV/0!</v>
      </c>
      <c r="EM331" s="39" t="e">
        <f t="shared" si="929"/>
        <v>#DIV/0!</v>
      </c>
      <c r="EN331" s="39" t="e">
        <f t="shared" si="930"/>
        <v>#DIV/0!</v>
      </c>
      <c r="EO331" s="39" t="e">
        <f t="shared" si="931"/>
        <v>#DIV/0!</v>
      </c>
      <c r="EP331" s="39" t="e">
        <f t="shared" si="932"/>
        <v>#DIV/0!</v>
      </c>
      <c r="EQ331" s="39" t="e">
        <f t="shared" si="933"/>
        <v>#DIV/0!</v>
      </c>
      <c r="ER331" s="39" t="e">
        <f t="shared" si="934"/>
        <v>#DIV/0!</v>
      </c>
      <c r="ES331" s="58" t="str">
        <f t="shared" si="935"/>
        <v>(OH,F,Cl)-dominate amphibole</v>
      </c>
      <c r="ET331" s="58" t="e">
        <f t="shared" si="936"/>
        <v>#N/A</v>
      </c>
      <c r="EU331" s="56">
        <f t="shared" si="1021"/>
        <v>0</v>
      </c>
      <c r="EV331" s="56">
        <f t="shared" si="1022"/>
        <v>0</v>
      </c>
      <c r="EW331" s="56">
        <f t="shared" si="1023"/>
        <v>0</v>
      </c>
      <c r="EX331" s="56">
        <f t="shared" si="1024"/>
        <v>0</v>
      </c>
      <c r="EY331" s="56">
        <f t="shared" si="1025"/>
        <v>0</v>
      </c>
      <c r="EZ331" s="56">
        <f t="shared" si="1026"/>
        <v>0</v>
      </c>
      <c r="FA331" s="39">
        <f t="shared" si="1027"/>
        <v>0</v>
      </c>
      <c r="FB331" s="39">
        <f t="shared" si="1028"/>
        <v>0</v>
      </c>
      <c r="FC331" s="54">
        <f t="shared" si="1029"/>
        <v>0</v>
      </c>
      <c r="FD331" s="54">
        <f t="shared" si="1030"/>
        <v>0</v>
      </c>
      <c r="FE331" s="39">
        <f t="shared" si="1031"/>
        <v>0</v>
      </c>
      <c r="FF331" s="54">
        <f t="shared" si="1032"/>
        <v>0</v>
      </c>
      <c r="FG331" s="39">
        <f t="shared" si="1033"/>
        <v>0</v>
      </c>
      <c r="FH331" s="39">
        <f t="shared" si="937"/>
        <v>0</v>
      </c>
      <c r="FI331" s="39">
        <f t="shared" si="938"/>
        <v>0</v>
      </c>
      <c r="FJ331" s="39">
        <f t="shared" si="939"/>
        <v>0</v>
      </c>
      <c r="FK331" s="39" t="e">
        <f t="shared" si="940"/>
        <v>#DIV/0!</v>
      </c>
      <c r="FL331" s="39" t="e">
        <f t="shared" si="941"/>
        <v>#DIV/0!</v>
      </c>
      <c r="FM331" s="39" t="e">
        <f t="shared" si="942"/>
        <v>#DIV/0!</v>
      </c>
      <c r="FN331" s="39">
        <f t="shared" si="943"/>
        <v>1</v>
      </c>
      <c r="FO331" s="39">
        <f t="shared" si="1034"/>
        <v>0</v>
      </c>
      <c r="FP331" s="39">
        <f t="shared" si="1035"/>
        <v>0</v>
      </c>
      <c r="FQ331" s="39">
        <f t="shared" si="1036"/>
        <v>0</v>
      </c>
      <c r="FR331" s="39">
        <f t="shared" si="944"/>
        <v>0</v>
      </c>
      <c r="FS331" s="39">
        <f t="shared" si="945"/>
        <v>0</v>
      </c>
      <c r="FU331" s="39" t="e">
        <f t="shared" si="946"/>
        <v>#DIV/0!</v>
      </c>
      <c r="FV331" s="39" t="e">
        <f t="shared" si="947"/>
        <v>#DIV/0!</v>
      </c>
      <c r="FW331" s="39" t="e">
        <f t="shared" si="948"/>
        <v>#DIV/0!</v>
      </c>
      <c r="FY331" s="39" t="e">
        <f t="shared" si="949"/>
        <v>#DIV/0!</v>
      </c>
      <c r="FZ331" s="39" t="e">
        <f t="shared" si="950"/>
        <v>#DIV/0!</v>
      </c>
      <c r="GA331" s="39" t="e">
        <f t="shared" si="951"/>
        <v>#DIV/0!</v>
      </c>
      <c r="GB331" s="39" t="e">
        <f t="shared" si="952"/>
        <v>#DIV/0!</v>
      </c>
      <c r="GC331" s="39" t="e">
        <f t="shared" si="953"/>
        <v>#DIV/0!</v>
      </c>
      <c r="GD331" s="39" t="e">
        <f t="shared" si="954"/>
        <v>#DIV/0!</v>
      </c>
      <c r="GE331" s="39" t="e">
        <f t="shared" si="955"/>
        <v>#DIV/0!</v>
      </c>
      <c r="GF331" s="39" t="e">
        <f t="shared" si="956"/>
        <v>#DIV/0!</v>
      </c>
      <c r="GG331" s="39" t="e">
        <f t="shared" si="957"/>
        <v>#DIV/0!</v>
      </c>
      <c r="GH331" s="39" t="e">
        <f t="shared" si="958"/>
        <v>#DIV/0!</v>
      </c>
      <c r="GI331" s="39"/>
      <c r="GJ331" s="39" t="e">
        <f t="shared" si="959"/>
        <v>#DIV/0!</v>
      </c>
      <c r="GK331" s="39" t="e">
        <f t="shared" si="960"/>
        <v>#DIV/0!</v>
      </c>
      <c r="GL331" s="39" t="e">
        <f t="shared" si="961"/>
        <v>#DIV/0!</v>
      </c>
      <c r="GM331" s="39" t="e">
        <f t="shared" si="962"/>
        <v>#DIV/0!</v>
      </c>
      <c r="GN331" s="39" t="e">
        <f t="shared" si="963"/>
        <v>#DIV/0!</v>
      </c>
      <c r="GO331" s="57"/>
      <c r="GP331" s="57" t="e">
        <f t="shared" si="964"/>
        <v>#DIV/0!</v>
      </c>
      <c r="GQ331" s="59" t="e">
        <f t="shared" si="965"/>
        <v>#DIV/0!</v>
      </c>
      <c r="GR331" s="41" t="e">
        <f t="shared" si="966"/>
        <v>#DIV/0!</v>
      </c>
      <c r="GS331" s="57" t="e">
        <f t="shared" si="967"/>
        <v>#DIV/0!</v>
      </c>
      <c r="GT331" s="57" t="e">
        <f t="shared" si="968"/>
        <v>#DIV/0!</v>
      </c>
      <c r="GU331" s="57" t="e">
        <f t="shared" si="969"/>
        <v>#DIV/0!</v>
      </c>
      <c r="GV331" s="57"/>
      <c r="GW331" s="42" t="e">
        <f t="shared" si="970"/>
        <v>#DIV/0!</v>
      </c>
      <c r="GX331" s="42" t="e">
        <f t="shared" si="971"/>
        <v>#DIV/0!</v>
      </c>
      <c r="GY331" s="42" t="e">
        <f t="shared" si="972"/>
        <v>#DIV/0!</v>
      </c>
      <c r="GZ331" s="57"/>
      <c r="HA331" s="2" t="e">
        <f t="shared" si="973"/>
        <v>#DIV/0!</v>
      </c>
      <c r="HB331" s="2" t="e">
        <f t="shared" si="974"/>
        <v>#DIV/0!</v>
      </c>
      <c r="HC331" s="2" t="e">
        <f t="shared" si="975"/>
        <v>#DIV/0!</v>
      </c>
      <c r="HD331" s="2" t="e">
        <f t="shared" si="976"/>
        <v>#DIV/0!</v>
      </c>
      <c r="HE331" s="2" t="e">
        <f t="shared" si="977"/>
        <v>#DIV/0!</v>
      </c>
      <c r="HF331" s="2" t="e">
        <f t="shared" si="978"/>
        <v>#DIV/0!</v>
      </c>
      <c r="HG331" s="2" t="e">
        <f t="shared" si="979"/>
        <v>#DIV/0!</v>
      </c>
      <c r="HH331" s="2" t="e">
        <f t="shared" si="980"/>
        <v>#DIV/0!</v>
      </c>
      <c r="HI331" s="2" t="e">
        <f t="shared" si="981"/>
        <v>#DIV/0!</v>
      </c>
      <c r="HJ331" s="11" t="e">
        <f t="shared" si="982"/>
        <v>#DIV/0!</v>
      </c>
      <c r="HK331" s="60" t="e">
        <f t="shared" si="983"/>
        <v>#DIV/0!</v>
      </c>
      <c r="HL331" s="57"/>
      <c r="HM331" s="57" t="e">
        <f t="shared" si="984"/>
        <v>#DIV/0!</v>
      </c>
      <c r="HN331" s="57" t="e">
        <f t="shared" si="985"/>
        <v>#DIV/0!</v>
      </c>
      <c r="HO331" s="57" t="e">
        <f t="shared" si="986"/>
        <v>#DIV/0!</v>
      </c>
      <c r="HP331" s="57" t="e">
        <f t="shared" si="987"/>
        <v>#DIV/0!</v>
      </c>
      <c r="HQ331" s="57" t="e">
        <f t="shared" si="988"/>
        <v>#DIV/0!</v>
      </c>
      <c r="HR331" s="57"/>
      <c r="HS331" s="57" t="e">
        <f t="shared" si="989"/>
        <v>#DIV/0!</v>
      </c>
      <c r="HT331" s="57" t="e">
        <f t="shared" si="990"/>
        <v>#DIV/0!</v>
      </c>
      <c r="HU331" s="57" t="e">
        <f t="shared" si="991"/>
        <v>#DIV/0!</v>
      </c>
      <c r="HV331" s="57" t="e">
        <f t="shared" si="992"/>
        <v>#DIV/0!</v>
      </c>
      <c r="HW331" s="57" t="e">
        <f t="shared" si="993"/>
        <v>#DIV/0!</v>
      </c>
      <c r="HX331" s="57"/>
      <c r="HY331" s="57" t="e">
        <f t="shared" si="994"/>
        <v>#DIV/0!</v>
      </c>
      <c r="HZ331" s="57" t="e">
        <f t="shared" si="995"/>
        <v>#DIV/0!</v>
      </c>
      <c r="IA331" s="57"/>
      <c r="IB331" s="61">
        <f t="shared" si="996"/>
        <v>0</v>
      </c>
      <c r="IC331" s="57" t="str">
        <f t="shared" si="997"/>
        <v/>
      </c>
      <c r="ID331" s="42"/>
      <c r="IE331" s="2" t="str">
        <f t="shared" si="998"/>
        <v/>
      </c>
      <c r="IF331" s="60" t="e">
        <f t="shared" si="999"/>
        <v>#DIV/0!</v>
      </c>
      <c r="IG331" s="60" t="str">
        <f t="shared" si="1000"/>
        <v/>
      </c>
      <c r="IH331" s="60" t="str">
        <f t="shared" si="1001"/>
        <v>zinco-</v>
      </c>
      <c r="II331" s="60" t="str">
        <f t="shared" si="1002"/>
        <v>mangano-</v>
      </c>
      <c r="IJ331" s="60" t="e">
        <f t="shared" si="1003"/>
        <v>#DIV/0!</v>
      </c>
      <c r="IK331" s="60" t="e">
        <f t="shared" si="1004"/>
        <v>#DIV/0!</v>
      </c>
      <c r="IL331" s="60" t="e">
        <f t="shared" si="1005"/>
        <v>#DIV/0!</v>
      </c>
      <c r="IM331" s="60" t="e">
        <f t="shared" si="1006"/>
        <v>#DIV/0!</v>
      </c>
      <c r="IN331" s="60" t="str">
        <f t="shared" si="1007"/>
        <v/>
      </c>
      <c r="IO331" s="60" t="str">
        <f t="shared" si="1008"/>
        <v/>
      </c>
      <c r="IP331" s="57"/>
      <c r="IQ331" s="57" t="str">
        <f t="shared" si="1009"/>
        <v>ERROR!!</v>
      </c>
    </row>
    <row r="332" spans="24:251">
      <c r="X332" s="29">
        <f t="shared" ref="X332:X395" si="1038">0.5*(S332/AQ332+T332/AR332)*16</f>
        <v>0</v>
      </c>
      <c r="Y332" s="29">
        <f t="shared" ref="Y332:Y395" si="1039">SUM(G332:W332)-X332-K332-L332</f>
        <v>0</v>
      </c>
      <c r="Z332" s="29" t="e">
        <f t="shared" ref="Z332:Z395" si="1040">M332/AK332*DO332/2*AJ332</f>
        <v>#DIV/0!</v>
      </c>
      <c r="AA332" s="29" t="e">
        <f t="shared" ref="AA332:AA395" si="1041">M332/AK332*(1-DO332)*AK332</f>
        <v>#DIV/0!</v>
      </c>
      <c r="AB332" s="29" t="e">
        <f t="shared" ref="AB332:AB395" si="1042">G332*DG332*18/AF332/CG332/2</f>
        <v>#DIV/0!</v>
      </c>
      <c r="AC332" s="29" t="e">
        <f t="shared" ref="AC332:AC395" si="1043">Y332-M332+Z332+AA332+AB332</f>
        <v>#DIV/0!</v>
      </c>
      <c r="AF332" s="23">
        <v>60.084299999999999</v>
      </c>
      <c r="AG332" s="23">
        <v>79.878799999999998</v>
      </c>
      <c r="AH332" s="23">
        <v>101.96120000000001</v>
      </c>
      <c r="AI332" s="23">
        <v>151.99039999999999</v>
      </c>
      <c r="AJ332" s="23">
        <v>159.69</v>
      </c>
      <c r="AK332" s="23">
        <v>71.846400000000003</v>
      </c>
      <c r="AL332" s="23">
        <v>70.9375</v>
      </c>
      <c r="AM332" s="23">
        <v>40.304400000000001</v>
      </c>
      <c r="AN332" s="23">
        <v>56.077399999999997</v>
      </c>
      <c r="AO332" s="23">
        <v>61.978999999999999</v>
      </c>
      <c r="AP332" s="23">
        <v>94.195999999999998</v>
      </c>
      <c r="AQ332" s="23">
        <v>18.998000000000001</v>
      </c>
      <c r="AR332" s="23">
        <v>35.450000000000003</v>
      </c>
      <c r="AS332" s="23">
        <v>29.88</v>
      </c>
      <c r="AT332" s="23">
        <v>74.691999999999993</v>
      </c>
      <c r="AU332" s="23">
        <v>81.39</v>
      </c>
      <c r="AX332" s="54">
        <f t="shared" ref="AX332:AX395" si="1044">G332/AF332</f>
        <v>0</v>
      </c>
      <c r="AY332" s="54">
        <f t="shared" ref="AY332:AY395" si="1045">H332/AG332</f>
        <v>0</v>
      </c>
      <c r="AZ332" s="54">
        <f t="shared" ref="AZ332:AZ395" si="1046">I332/AH332*2</f>
        <v>0</v>
      </c>
      <c r="BA332" s="54">
        <f t="shared" ref="BA332:BA395" si="1047">J332/AI332*2</f>
        <v>0</v>
      </c>
      <c r="BB332" s="54">
        <f t="shared" ref="BB332:BB395" si="1048">M332/AK332</f>
        <v>0</v>
      </c>
      <c r="BC332" s="54">
        <f t="shared" ref="BC332:BC395" si="1049">N332/AL332</f>
        <v>0</v>
      </c>
      <c r="BD332" s="54">
        <f t="shared" ref="BD332:BD395" si="1050">O332/AM332</f>
        <v>0</v>
      </c>
      <c r="BE332" s="54">
        <f t="shared" ref="BE332:BE395" si="1051">P332/AN332</f>
        <v>0</v>
      </c>
      <c r="BF332" s="54">
        <f t="shared" ref="BF332:BF395" si="1052">Q332/AO332*2</f>
        <v>0</v>
      </c>
      <c r="BG332" s="54">
        <f t="shared" ref="BG332:BG395" si="1053">R332/AP332*2</f>
        <v>0</v>
      </c>
      <c r="BH332" s="54">
        <f t="shared" ref="BH332:BH395" si="1054">S332/AQ332</f>
        <v>0</v>
      </c>
      <c r="BI332" s="54">
        <f t="shared" ref="BI332:BI395" si="1055">T332/AR332</f>
        <v>0</v>
      </c>
      <c r="BJ332" s="54">
        <f t="shared" ref="BJ332:BJ395" si="1056">W332/AS332*2</f>
        <v>0</v>
      </c>
      <c r="BK332" s="54">
        <f t="shared" ref="BK332:BK395" si="1057">U332/AT332</f>
        <v>0</v>
      </c>
      <c r="BL332" s="54">
        <f t="shared" ref="BL332:BL395" si="1058">V332/AU332</f>
        <v>0</v>
      </c>
      <c r="BM332" s="42"/>
      <c r="BO332" s="54">
        <f>'Norm-coeff'!$C$2+$AX332*'Norm-coeff'!$D$2+$AY332*'Norm-coeff'!$E$2+$AZ332*'Norm-coeff'!$F$2+$BA332*'Norm-coeff'!$G$2+$BB332*'Norm-coeff'!$H$2+$BC332*'Norm-coeff'!$I$2+$BD332*'Norm-coeff'!$J$2+$BE332*'Norm-coeff'!$K$2+$BF332*'Norm-coeff'!$L$2+$BG332*'Norm-coeff'!$M$2+$BH332*'Norm-coeff'!$N$2+$BI332*'Norm-coeff'!$O$2</f>
        <v>5.4045421474420303</v>
      </c>
      <c r="BP332" s="54">
        <f>'Norm-coeff'!$C$3+$AX332*'Norm-coeff'!$D$3+$AY332*'Norm-coeff'!$E$3+$AZ332*'Norm-coeff'!$F$3+$BA332*'Norm-coeff'!$G$3+$BB332*'Norm-coeff'!$H$3+$BC332*'Norm-coeff'!$I$3+$BD332*'Norm-coeff'!$J$3+$BE332*'Norm-coeff'!$K$3+$BF332*'Norm-coeff'!$L$3+$BG332*'Norm-coeff'!$M$3+$BH332*'Norm-coeff'!$N$3+$BI332*'Norm-coeff'!$O$3</f>
        <v>3.15319116612705</v>
      </c>
      <c r="BQ332" s="54">
        <f>'Norm-coeff'!$C$4+$AX332*'Norm-coeff'!$D$4+$AY332*'Norm-coeff'!$E$4+$AZ332*'Norm-coeff'!$F$4+$BA332*'Norm-coeff'!$G$4+$BB332*'Norm-coeff'!$H$4+$BC332*'Norm-coeff'!$I$4+$BD332*'Norm-coeff'!$J$4+$BE332*'Norm-coeff'!$K$4+$BF332*'Norm-coeff'!$L$4+$BG332*'Norm-coeff'!$M$4+$BH332*'Norm-coeff'!$N$4+$BI332*'Norm-coeff'!$O$4</f>
        <v>1.42115649462768</v>
      </c>
      <c r="BR332" s="54">
        <f>'Norm-coeff'!$C$5+$AX332*'Norm-coeff'!$D$5+$AY332*'Norm-coeff'!$E$5+$AZ332*'Norm-coeff'!$F$5+$BA332*'Norm-coeff'!$G$5+$BB332*'Norm-coeff'!$H$5+$BC332*'Norm-coeff'!$I$5+$BD332*'Norm-coeff'!$J$5+$BE332*'Norm-coeff'!$K$5+$BF332*'Norm-coeff'!$L$5+$BG332*'Norm-coeff'!$M$5+$BH332*'Norm-coeff'!$N$5+$BI332*'Norm-coeff'!$O$5</f>
        <v>1.0553329241296201</v>
      </c>
      <c r="BS332" s="54">
        <f>'Norm-coeff'!$C$6+$AX332*'Norm-coeff'!$D$6+$AY332*'Norm-coeff'!$E$6+$AZ332*'Norm-coeff'!$F$6+$BA332*'Norm-coeff'!$G$6+$BB332*'Norm-coeff'!$H$6+$BC332*'Norm-coeff'!$I$6+$BD332*'Norm-coeff'!$J$6+$BE332*'Norm-coeff'!$K$6+$BF332*'Norm-coeff'!$L$6+$BG332*'Norm-coeff'!$M$6+$BH332*'Norm-coeff'!$N$6+$BI332*'Norm-coeff'!$O$6</f>
        <v>-1.48700885495103E-2</v>
      </c>
      <c r="BT332" s="54">
        <f>'Norm-coeff'!$C$7+$AX332*'Norm-coeff'!$D$7+$AY332*'Norm-coeff'!$E$7+$AZ332*'Norm-coeff'!$F$7+$BA332*'Norm-coeff'!$G$7+$BB332*'Norm-coeff'!$H$7+$BC332*'Norm-coeff'!$I$7+$BD332*'Norm-coeff'!$J$7+$BE332*'Norm-coeff'!$K$7+$BF332*'Norm-coeff'!$L$7+$BG332*'Norm-coeff'!$M$7+$BH332*'Norm-coeff'!$N$7+$BI332*'Norm-coeff'!$O$7</f>
        <v>2.0907583608832998</v>
      </c>
      <c r="BU332" s="54">
        <f>'Norm-coeff'!$C$8+$AX332*'Norm-coeff'!$D$8+$AY332*'Norm-coeff'!$E$8+$AZ332*'Norm-coeff'!$F$8+$BA332*'Norm-coeff'!$G$8+$BB332*'Norm-coeff'!$H$8+$BC332*'Norm-coeff'!$I$8+$BD332*'Norm-coeff'!$J$8+$BE332*'Norm-coeff'!$K$8+$BF332*'Norm-coeff'!$L$8+$BG332*'Norm-coeff'!$M$8+$BH332*'Norm-coeff'!$N$8+$BI332*'Norm-coeff'!$O$8</f>
        <v>0.65894159836244504</v>
      </c>
      <c r="BV332" s="54">
        <f>'Norm-coeff'!$C$9+$AX332*'Norm-coeff'!$D$9+$AY332*'Norm-coeff'!$E$9+$AZ332*'Norm-coeff'!$F$9+$BA332*'Norm-coeff'!$G$9+$BB332*'Norm-coeff'!$H$9+$BC332*'Norm-coeff'!$I$9+$BD332*'Norm-coeff'!$J$9+$BE332*'Norm-coeff'!$K$9+$BF332*'Norm-coeff'!$L$9+$BG332*'Norm-coeff'!$M$9+$BH332*'Norm-coeff'!$N$9+$BI332*'Norm-coeff'!$O$9</f>
        <v>1.48961085014701</v>
      </c>
      <c r="BW332" s="54">
        <f>'Norm-coeff'!$C$10+$AX332*'Norm-coeff'!$D$10+$AY332*'Norm-coeff'!$E$10+$AZ332*'Norm-coeff'!$F$10+$BA332*'Norm-coeff'!$G$10+$BB332*'Norm-coeff'!$H$10+$BC332*'Norm-coeff'!$I$10+$BD332*'Norm-coeff'!$J$10+$BE332*'Norm-coeff'!$K$10+$BF332*'Norm-coeff'!$L$10+$BG332*'Norm-coeff'!$M$10+$BH332*'Norm-coeff'!$N$10+$BI332*'Norm-coeff'!$O$10</f>
        <v>1.42058735749591</v>
      </c>
      <c r="BX332" s="54">
        <f>'Norm-coeff'!$C$11+$AX332*'Norm-coeff'!$D$11+$AY332*'Norm-coeff'!$E$11+$AZ332*'Norm-coeff'!$F$11+$BA332*'Norm-coeff'!$G$11+$BB332*'Norm-coeff'!$H$11+$BC332*'Norm-coeff'!$I$11+$BD332*'Norm-coeff'!$J$11+$BE332*'Norm-coeff'!$K$11+$BF332*'Norm-coeff'!$L$11+$BG332*'Norm-coeff'!$M$11+$BH332*'Norm-coeff'!$N$11+$BI332*'Norm-coeff'!$O$11</f>
        <v>0.221233014421479</v>
      </c>
      <c r="BY332" s="54">
        <f>'Norm-coeff'!$C$12+$AX332*'Norm-coeff'!$D$12+$AY332*'Norm-coeff'!$E$12+$AZ332*'Norm-coeff'!$F$12+$BA332*'Norm-coeff'!$G$12+$BB332*'Norm-coeff'!$H$12+$BC332*'Norm-coeff'!$I$12+$BD332*'Norm-coeff'!$J$12+$BE332*'Norm-coeff'!$K$12+$BF332*'Norm-coeff'!$L$12+$BG332*'Norm-coeff'!$M$12+$BH332*'Norm-coeff'!$N$12+$BI332*'Norm-coeff'!$O$12</f>
        <v>0.283527502056037</v>
      </c>
      <c r="BZ332" s="54">
        <f>'Norm-coeff'!$C$13+$AX332*'Norm-coeff'!$D$13+$AY332*'Norm-coeff'!$E$13+$AZ332*'Norm-coeff'!$F$13+$BA332*'Norm-coeff'!$G$13+$BB332*'Norm-coeff'!$H$13+$BC332*'Norm-coeff'!$I$13+$BD332*'Norm-coeff'!$J$13+$BE332*'Norm-coeff'!$K$13+$BF332*'Norm-coeff'!$L$13+$BG332*'Norm-coeff'!$M$13+$BH332*'Norm-coeff'!$N$13+$BI332*'Norm-coeff'!$O$13</f>
        <v>-4.1864930554451202E-2</v>
      </c>
      <c r="CA332" s="54">
        <f>'Norm-coeff'!$C$14+$AX332*'Norm-coeff'!$D$14+$AY332*'Norm-coeff'!$E$14+$AZ332*'Norm-coeff'!$F$14+$BA332*'Norm-coeff'!$G$14+$BB332*'Norm-coeff'!$H$14+$BC332*'Norm-coeff'!$I$14+$BD332*'Norm-coeff'!$J$14+$BE332*'Norm-coeff'!$K$14+$BF332*'Norm-coeff'!$L$14+$BG332*'Norm-coeff'!$M$14+$BH332*'Norm-coeff'!$N$14+$BI332*'Norm-coeff'!$O$14</f>
        <v>4.2526983164477103</v>
      </c>
      <c r="CC332" s="54">
        <f t="shared" si="1010"/>
        <v>0</v>
      </c>
      <c r="CG332" s="54">
        <f t="shared" ref="CG332:CG395" si="1059">IF(OR(BO332&lt;=0,AX332&lt;=0),0,BO332)</f>
        <v>0</v>
      </c>
      <c r="CH332" s="54">
        <f t="shared" si="1037"/>
        <v>0</v>
      </c>
      <c r="CI332" s="54">
        <f t="shared" ref="CI332:CI395" si="1060">IF(AY332*CC332-CL332&lt;=0,0,AY332*CC332-CL332)</f>
        <v>0</v>
      </c>
      <c r="CJ332" s="56">
        <f t="shared" ref="CJ332:CJ395" si="1061">SUM(CG332:CI332)</f>
        <v>0</v>
      </c>
      <c r="CK332" s="54">
        <f t="shared" ref="CK332:CK395" si="1062">IF(AZ332*CC332-CH332&lt;=0,0,AZ332*CC332-CH332)</f>
        <v>0</v>
      </c>
      <c r="CL332" s="54">
        <f t="shared" ref="CL332:CL395" si="1063">IF(OR(BU332&lt;=0,AY332&lt;=0),0,BU332)</f>
        <v>0</v>
      </c>
      <c r="CM332" s="54">
        <f t="shared" ref="CM332:CM395" si="1064">IF(OR(BQ332&lt;=0,BB332&lt;=0),0,BQ332)</f>
        <v>0</v>
      </c>
      <c r="CN332" s="54">
        <f t="shared" ref="CN332:CN395" si="1065">BA332*$CC332</f>
        <v>0</v>
      </c>
      <c r="CO332" s="54">
        <f t="shared" ref="CO332:CO395" si="1066">BK332*$CC332</f>
        <v>0</v>
      </c>
      <c r="CP332" s="54">
        <f t="shared" ref="CP332:CP395" si="1067">BL332*$CC332</f>
        <v>0</v>
      </c>
      <c r="CQ332" s="54">
        <f t="shared" ref="CQ332:CQ395" si="1068">IF(OR(BS332&lt;=0,BC332&lt;=0),0,BS332)</f>
        <v>0</v>
      </c>
      <c r="CR332" s="54">
        <f t="shared" ref="CR332:CR395" si="1069">IF(OR(BT332&lt;=0,BD332&lt;=0),0,IF(BT332&lt;=BD332*CC332,BT332,BD332*CC332))</f>
        <v>0</v>
      </c>
      <c r="CS332" s="54">
        <f t="shared" ref="CS332:CS395" si="1070">IF(OR(BR332&lt;=0,BB332&lt;=0),0,BR332)</f>
        <v>0</v>
      </c>
      <c r="CU332" s="54">
        <f t="shared" ref="CU332:CU395" si="1071">SUM(CK332:CT332)</f>
        <v>0</v>
      </c>
      <c r="CV332" s="54">
        <f t="shared" ref="CV332:CV395" si="1072">IF(BC332*$CC332-CQ332&lt;=0, 0, BC332*$CC332-CQ332)</f>
        <v>0</v>
      </c>
      <c r="CW332" s="54">
        <f t="shared" ref="CW332:CW395" si="1073">IF(BB332*CC332-CM332-CS332&lt;=0,0,BB332*CC332-CM332-CS332)</f>
        <v>0</v>
      </c>
      <c r="CX332" s="54">
        <f t="shared" ref="CX332:CX395" si="1074">IF(BD332*$CC332-CR332&lt;=0, 0, BD332*$CC332-CR332)</f>
        <v>0</v>
      </c>
      <c r="CZ332" s="54">
        <f t="shared" ref="CZ332:CZ395" si="1075">IF(OR(BV332&lt;=0,BE332&lt;=0),0,BV332)</f>
        <v>0</v>
      </c>
      <c r="DA332" s="54">
        <f t="shared" ref="DA332:DA395" si="1076">IF(OR(BW332&lt;=0,BF332&lt;=0),0,BW332)</f>
        <v>0</v>
      </c>
      <c r="DB332" s="54">
        <f t="shared" ref="DB332:DB395" si="1077">SUM(CV332:DA332)</f>
        <v>0</v>
      </c>
      <c r="DC332" s="54">
        <f t="shared" ref="DC332:DC395" si="1078">IF(BE332*$CC332-CZ332&lt;=0,0,BE332*$CC332-CZ332)</f>
        <v>0</v>
      </c>
      <c r="DD332" s="54">
        <f t="shared" ref="DD332:DD395" si="1079">IF(BF332*$CC332-DA332&lt;=0,0,BF332*$CC332-DA332)</f>
        <v>0</v>
      </c>
      <c r="DE332" s="54">
        <f t="shared" ref="DE332:DE395" si="1080">IF(OR(BX332&lt;=0,BG332&lt;=0),0,BX332)</f>
        <v>0</v>
      </c>
      <c r="DF332" s="54">
        <f t="shared" ref="DF332:DF395" si="1081">SUM(DC332:DE332)</f>
        <v>0</v>
      </c>
      <c r="DG332" s="54">
        <f t="shared" ref="DG332:DG395" si="1082">IF(CA332&lt;=0,0,IF(CA332&gt;=2,2,CA332))</f>
        <v>2</v>
      </c>
      <c r="DH332" s="71">
        <f t="shared" ref="DH332:DH395" si="1083">IF(OR(BY332&lt;=0,BH332&lt;=0),0,BY332)</f>
        <v>0</v>
      </c>
      <c r="DI332" s="71">
        <f t="shared" ref="DI332:DI395" si="1084">IF(OR(BZ332&lt;=0,BI332&lt;=0),0,BZ332)</f>
        <v>0</v>
      </c>
      <c r="DJ332" s="54">
        <f t="shared" ref="DJ332:DJ395" si="1085">IF(2-DG332-DH332-DI332&lt;=0,0,2-DG332-DH332-DI332)</f>
        <v>0</v>
      </c>
      <c r="DK332" s="54">
        <f t="shared" ref="DK332:DK395" si="1086">SUM(DG332:DJ332)</f>
        <v>2</v>
      </c>
      <c r="DL332" s="4">
        <f t="shared" si="1011"/>
        <v>0</v>
      </c>
      <c r="DM332" s="3">
        <f t="shared" ref="DM332:DM395" si="1087">CM332</f>
        <v>0</v>
      </c>
      <c r="DN332" s="3">
        <f t="shared" ref="DN332:DN395" si="1088">CS332+CW332</f>
        <v>0</v>
      </c>
      <c r="DO332" s="4" t="e">
        <f t="shared" ref="DO332:DO395" si="1089">DM332/(DM332+DN332)</f>
        <v>#DIV/0!</v>
      </c>
      <c r="DP332" s="57"/>
      <c r="DQ332" s="57"/>
      <c r="DR332" s="56">
        <f t="shared" si="1012"/>
        <v>2</v>
      </c>
      <c r="DS332" s="56">
        <f t="shared" si="1013"/>
        <v>0</v>
      </c>
      <c r="DT332" s="38">
        <f t="shared" si="1014"/>
        <v>0</v>
      </c>
      <c r="DU332" s="38">
        <f t="shared" ref="DU332:DU395" si="1090">DR332+DS332+DT332</f>
        <v>2</v>
      </c>
      <c r="DV332" s="38">
        <f t="shared" si="1015"/>
        <v>0</v>
      </c>
      <c r="DW332" s="39">
        <f t="shared" si="1016"/>
        <v>0</v>
      </c>
      <c r="DX332" s="39">
        <f t="shared" si="1017"/>
        <v>0</v>
      </c>
      <c r="DY332" s="39">
        <f t="shared" si="1018"/>
        <v>0</v>
      </c>
      <c r="DZ332" s="39">
        <f t="shared" si="1019"/>
        <v>0</v>
      </c>
      <c r="EA332" s="39">
        <f t="shared" si="1020"/>
        <v>0</v>
      </c>
      <c r="EB332" s="37" t="e">
        <f t="shared" ref="EB332:EB395" si="1091">DW332/EA332</f>
        <v>#DIV/0!</v>
      </c>
      <c r="EC332" s="37" t="e">
        <f t="shared" ref="EC332:EC395" si="1092">DX332/EA332</f>
        <v>#DIV/0!</v>
      </c>
      <c r="ED332" s="37" t="e">
        <f t="shared" ref="ED332:ED395" si="1093">DY332/EA332</f>
        <v>#DIV/0!</v>
      </c>
      <c r="EE332" s="37" t="e">
        <f t="shared" ref="EE332:EE395" si="1094">DZ332/EA332</f>
        <v>#DIV/0!</v>
      </c>
      <c r="EF332" s="39" t="e">
        <f t="shared" ref="EF332:EF395" si="1095">DW332/(DW332+DX332)</f>
        <v>#DIV/0!</v>
      </c>
      <c r="EG332" s="37" t="e">
        <f t="shared" ref="EG332:EG395" si="1096">(DW332+DZ332)/EA332</f>
        <v>#DIV/0!</v>
      </c>
      <c r="EH332" s="37" t="e">
        <f t="shared" ref="EH332:EH395" si="1097">(DX332+DY332)/EA332</f>
        <v>#DIV/0!</v>
      </c>
      <c r="EI332" s="11" t="b">
        <f t="shared" ref="EI332:EI395" si="1098">IF(DU332&gt;=DV332,TRUE,FALSE)</f>
        <v>1</v>
      </c>
      <c r="EJ332" s="11" t="b">
        <f t="shared" ref="EJ332:EJ395" si="1099">IF(DU332&gt;=DV332,FALSE,TRUE)</f>
        <v>0</v>
      </c>
      <c r="EK332" s="39" t="e">
        <f t="shared" ref="EK332:EK395" si="1100">IF(AND(EG332&gt;=0.75,EE332&gt;EB332),TRUE,FALSE)</f>
        <v>#DIV/0!</v>
      </c>
      <c r="EL332" s="39" t="e">
        <f t="shared" ref="EL332:EL395" si="1101">IF(AND(EG332&gt;=0.75,EB332&gt;=EE332),TRUE,FALSE)</f>
        <v>#DIV/0!</v>
      </c>
      <c r="EM332" s="39" t="e">
        <f t="shared" ref="EM332:EM395" si="1102">IF(AND(0.75&gt;EG332,EG332&gt;0.25,EB332&gt;=EE332,0.75&gt;EH332,EH332&gt;0.25,EC332&gt;=ED332),TRUE,FALSE)</f>
        <v>#DIV/0!</v>
      </c>
      <c r="EN332" s="39" t="e">
        <f t="shared" ref="EN332:EN395" si="1103">IF(AND(EH332&gt;=0.75,EC332&gt;=ED332),TRUE,FALSE)</f>
        <v>#DIV/0!</v>
      </c>
      <c r="EO332" s="39" t="e">
        <f t="shared" ref="EO332:EO395" si="1104">IF(AND(EH332&gt;=0.75,ED332&gt;EC332),TRUE,FALSE)</f>
        <v>#DIV/0!</v>
      </c>
      <c r="EP332" s="39" t="e">
        <f t="shared" ref="EP332:EP395" si="1105">IF(AND(0.75&gt;EG332,EG332&gt;0.25,EE332&gt;EB332,0.75&gt;EH332,EH332&gt;0.25,EC332&gt;=ED332),TRUE,FALSE)</f>
        <v>#DIV/0!</v>
      </c>
      <c r="EQ332" s="39" t="e">
        <f t="shared" ref="EQ332:EQ395" si="1106">IF(AND(0.75&gt;EG332,EG332&gt;0.25,EE332&gt;EB332,0.75&gt;EH332,EH332&gt;0.25,ED332&gt;EC332),TRUE,FALSE)</f>
        <v>#DIV/0!</v>
      </c>
      <c r="ER332" s="39" t="e">
        <f t="shared" ref="ER332:ER395" si="1107">IF(AND(0.75&gt;EG332,EG332&gt;0.25,EB332&gt;=EE332,0.75&gt;EH332,EH332&gt;0.25,ED332&gt;EC332),TRUE,FALSE)</f>
        <v>#DIV/0!</v>
      </c>
      <c r="ES332" s="58" t="str">
        <f t="shared" ref="ES332:ES395" si="1108">IF(EI332,$EI$2,$EJ$2)</f>
        <v>(OH,F,Cl)-dominate amphibole</v>
      </c>
      <c r="ET332" s="58" t="e">
        <f t="shared" ref="ET332:ET395" si="1109">IF(EI332=TRUE, INDEX(EK$2:ER$2,MATCH(TRUE,EK332:ER332,0)),"")</f>
        <v>#N/A</v>
      </c>
      <c r="EU332" s="56">
        <f t="shared" si="1021"/>
        <v>0</v>
      </c>
      <c r="EV332" s="56">
        <f t="shared" si="1022"/>
        <v>0</v>
      </c>
      <c r="EW332" s="56">
        <f t="shared" si="1023"/>
        <v>0</v>
      </c>
      <c r="EX332" s="56">
        <f t="shared" si="1024"/>
        <v>0</v>
      </c>
      <c r="EY332" s="56">
        <f t="shared" si="1025"/>
        <v>0</v>
      </c>
      <c r="EZ332" s="56">
        <f t="shared" si="1026"/>
        <v>0</v>
      </c>
      <c r="FA332" s="39">
        <f t="shared" si="1027"/>
        <v>0</v>
      </c>
      <c r="FB332" s="39">
        <f t="shared" si="1028"/>
        <v>0</v>
      </c>
      <c r="FC332" s="54">
        <f t="shared" si="1029"/>
        <v>0</v>
      </c>
      <c r="FD332" s="54">
        <f t="shared" si="1030"/>
        <v>0</v>
      </c>
      <c r="FE332" s="39">
        <f t="shared" si="1031"/>
        <v>0</v>
      </c>
      <c r="FF332" s="54">
        <f t="shared" si="1032"/>
        <v>0</v>
      </c>
      <c r="FG332" s="39">
        <f t="shared" si="1033"/>
        <v>0</v>
      </c>
      <c r="FH332" s="39">
        <f t="shared" ref="FH332:FH395" si="1110">EU332+EX332</f>
        <v>0</v>
      </c>
      <c r="FI332" s="39">
        <f t="shared" ref="FI332:FI395" si="1111">EW332+EZ332</f>
        <v>0</v>
      </c>
      <c r="FJ332" s="39">
        <f t="shared" ref="FJ332:FJ395" si="1112">EV332+EY332</f>
        <v>0</v>
      </c>
      <c r="FK332" s="39" t="e">
        <f t="shared" ref="FK332:FK395" si="1113">FJ332/(FH332+FI332+FJ332)</f>
        <v>#DIV/0!</v>
      </c>
      <c r="FL332" s="39" t="e">
        <f t="shared" ref="FL332:FL395" si="1114">FH332/(FH332+FI332+FJ332)</f>
        <v>#DIV/0!</v>
      </c>
      <c r="FM332" s="39" t="e">
        <f t="shared" ref="FM332:FM395" si="1115">EZ332/(EZ332+EY332+EX332+FA332+FB332+FD332)</f>
        <v>#DIV/0!</v>
      </c>
      <c r="FN332" s="39">
        <f t="shared" ref="FN332:FN395" si="1116">IF(1-FO332-FP332-FQ332&lt;=0,0,1-FO332-FP332-FQ332)</f>
        <v>1</v>
      </c>
      <c r="FO332" s="39">
        <f t="shared" si="1034"/>
        <v>0</v>
      </c>
      <c r="FP332" s="39">
        <f t="shared" si="1035"/>
        <v>0</v>
      </c>
      <c r="FQ332" s="39">
        <f t="shared" si="1036"/>
        <v>0</v>
      </c>
      <c r="FR332" s="39">
        <f t="shared" ref="FR332:FR395" si="1117">FP332+FQ332+2*FO332</f>
        <v>0</v>
      </c>
      <c r="FS332" s="39">
        <f t="shared" ref="FS332:FS395" si="1118">FC332+FD332+FE332+2*FF332-FG332-MIN(DV332,FD332)</f>
        <v>0</v>
      </c>
      <c r="FU332" s="39" t="e">
        <f t="shared" ref="FU332:FU395" si="1119">IF(AND(EK332=TRUE,FK332&lt;=0.5,FL332&lt;=1/7),TRUE,FALSE)</f>
        <v>#DIV/0!</v>
      </c>
      <c r="FV332" s="39" t="e">
        <f t="shared" ref="FV332:FV395" si="1120">IF(AND(EK332=TRUE,FK332&gt;0.5,FL332&lt;=1/7),TRUE,FALSE)</f>
        <v>#DIV/0!</v>
      </c>
      <c r="FW332" s="39" t="e">
        <f t="shared" ref="FW332:FW395" si="1121">IF(AND(EK332=TRUE,FL332&lt;=0.5, 4.5/7&gt;=FU332, FU332&gt;1/7),TRUE,FALSE)</f>
        <v>#DIV/0!</v>
      </c>
      <c r="FY332" s="39" t="e">
        <f t="shared" ref="FY332:FY395" si="1122">IF(AND(EL332=TRUE,FR332&lt;0.5,FS332&lt;=0.5,FM332&gt;=0.9),TRUE,FALSE)</f>
        <v>#DIV/0!</v>
      </c>
      <c r="FZ332" s="39" t="e">
        <f t="shared" ref="FZ332:FZ395" si="1123">IF(AND(EL332=TRUE,FR332&lt;0.5,1.5&gt;=FS332, FS332&gt;0.5,FF332&lt;0.5),TRUE,FALSE)</f>
        <v>#DIV/0!</v>
      </c>
      <c r="GA332" s="39" t="e">
        <f t="shared" ref="GA332:GA395" si="1124">IF(AND(EL332=TRUE,FR332&lt;0.5,FS332&gt;1.5,FF332&lt;0.5),TRUE,FALSE)</f>
        <v>#DIV/0!</v>
      </c>
      <c r="GB332" s="39" t="e">
        <f t="shared" ref="GB332:GB395" si="1125">IF(AND(EL332=TRUE,FR332&gt;=0.5,FS332&lt;=0.5,FF332&lt;0.5),TRUE,FALSE)</f>
        <v>#DIV/0!</v>
      </c>
      <c r="GC332" s="39" t="e">
        <f t="shared" ref="GC332:GC395" si="1126">IF(AND(EL332=TRUE,FR332&gt;=0.5,1.5&gt;=FS332,FS332&gt;0.5,FC332=MAX(FC332:FE332),FF332&lt;0.5),TRUE,FALSE)</f>
        <v>#DIV/0!</v>
      </c>
      <c r="GD332" s="39" t="e">
        <f t="shared" ref="GD332:GD395" si="1127">IF(AND(EL332=TRUE,FR332&gt;=0.5,FS332&gt;1.5,FF332&lt;0.5),TRUE,FALSE)</f>
        <v>#DIV/0!</v>
      </c>
      <c r="GE332" s="39" t="e">
        <f t="shared" ref="GE332:GE395" si="1128">IF(AND(EL332=TRUE,FO332=MAX(FN332:FQ332)),TRUE,FALSE)</f>
        <v>#DIV/0!</v>
      </c>
      <c r="GF332" s="39" t="e">
        <f t="shared" ref="GF332:GF395" si="1129">IF(AND(EI332=TRUE,EL332=TRUE,FR332&gt;=0.5,FF332&gt;=0.5),TRUE,FALSE)</f>
        <v>#DIV/0!</v>
      </c>
      <c r="GG332" s="39" t="e">
        <f t="shared" ref="GG332:GG395" si="1130">IF(AND(EL332=TRUE,FR332&gt;=0.5,1.5&gt;=FS332, FS332&gt;0.5,FD332=MAX(FC332:FE332),FF332&lt;0.5),TRUE,FALSE)</f>
        <v>#DIV/0!</v>
      </c>
      <c r="GH332" s="39" t="e">
        <f t="shared" ref="GH332:GH395" si="1131">IF(AND(EL332=TRUE,FR332&lt;0.5,FS332&lt;=0.5,FM332&lt;0.9),TRUE,FALSE)</f>
        <v>#DIV/0!</v>
      </c>
      <c r="GI332" s="39"/>
      <c r="GJ332" s="39" t="e">
        <f t="shared" ref="GJ332:GJ395" si="1132">IF(AND(EM332=TRUE,FR332&lt;0.5,FS332&lt;1.5),TRUE,FALSE)</f>
        <v>#DIV/0!</v>
      </c>
      <c r="GK332" s="39" t="e">
        <f t="shared" ref="GK332:GK395" si="1133">IF(AND(EM332=TRUE,FR332&lt;0.5,FS332&gt;=1.5),TRUE,FALSE)</f>
        <v>#DIV/0!</v>
      </c>
      <c r="GL332" s="39" t="e">
        <f t="shared" ref="GL332:GL395" si="1134">IF(AND(EM332=TRUE,FR332&gt;=0.5,FS332&lt;0.5),TRUE,FALSE)</f>
        <v>#DIV/0!</v>
      </c>
      <c r="GM332" s="39" t="e">
        <f t="shared" ref="GM332:GM395" si="1135">IF(AND(EM332=TRUE,FR332&gt;=0.5,FS332&lt;1.5,FS332&gt;=0.5),TRUE,FALSE)</f>
        <v>#DIV/0!</v>
      </c>
      <c r="GN332" s="39" t="e">
        <f t="shared" ref="GN332:GN395" si="1136">IF(AND(EM332=TRUE,FR332&gt;=0.5,FS332&gt;=1.5),TRUE,FALSE)</f>
        <v>#DIV/0!</v>
      </c>
      <c r="GO332" s="57"/>
      <c r="GP332" s="57" t="e">
        <f t="shared" ref="GP332:GP395" si="1137">IF(AND(EN332=TRUE,FR332&lt;0.5,FS332&gt;=1,FC332=MAX(FC332:FF332)),TRUE,FALSE)</f>
        <v>#DIV/0!</v>
      </c>
      <c r="GQ332" s="59" t="e">
        <f t="shared" ref="GQ332:GQ395" si="1138">IF(AND(EN332=TRUE,FR332&gt;=0.5,FS332&lt;1.5,FS332&gt;=0.5,FG332&lt;0.5,FC332=MAX(FC332:FF332)),TRUE,FALSE)</f>
        <v>#DIV/0!</v>
      </c>
      <c r="GR332" s="41" t="e">
        <f t="shared" ref="GR332:GR395" si="1139">IF(AND(EN332=TRUE,FR332&gt;=0.5,FS332&gt;=1.5,FG332&lt;0.5,FC332=MAX(FC332:FF332)),TRUE,FALSE)</f>
        <v>#DIV/0!</v>
      </c>
      <c r="GS332" s="57" t="e">
        <f t="shared" ref="GS332:GS395" si="1140">IF(AND(EN332=TRUE,FG332&gt;=0.5),TRUE,FALSE)</f>
        <v>#DIV/0!</v>
      </c>
      <c r="GT332" s="57" t="e">
        <f t="shared" ref="GT332:GT395" si="1141">IF(AND(EN332=TRUE,FN332=MAX(FN332:FQ332),FS332&gt;=0.5,FG332&lt;0.5,FD332=MAX(FC332:FE332)),TRUE,FALSE)</f>
        <v>#DIV/0!</v>
      </c>
      <c r="GU332" s="57" t="e">
        <f t="shared" ref="GU332:GU395" si="1142">IF(AND(EN332=TRUE,FN332&lt;&gt;MAX(FN332:FQ332),FR332&gt;=0.5,FS332&lt;1.5,FS332&gt;=0.5,FG332&lt;0.5,FD332=MAX(FC332:FE332)),TRUE,FALSE)</f>
        <v>#DIV/0!</v>
      </c>
      <c r="GV332" s="57"/>
      <c r="GW332" s="42" t="e">
        <f t="shared" ref="GW332:GW395" si="1143">IF(AND(EO332=TRUE,FR332&lt;0.5),TRUE,FALSE)</f>
        <v>#DIV/0!</v>
      </c>
      <c r="GX332" s="42" t="e">
        <f t="shared" ref="GX332:GX395" si="1144">IF(AND(EO332=TRUE,FR332&gt;=0.5,FG332&gt;=0.5),TRUE,FALSE)</f>
        <v>#DIV/0!</v>
      </c>
      <c r="GY332" s="42" t="e">
        <f t="shared" ref="GY332:GY395" si="1145">IF(AND(EO332=TRUE,FR332&gt;=0.5,FG332&lt;0.5),TRUE,FALSE)</f>
        <v>#DIV/0!</v>
      </c>
      <c r="GZ332" s="57"/>
      <c r="HA332" s="2" t="e">
        <f t="shared" ref="HA332:HA395" si="1146">IF(AND(EP332=TRUE,FR332&lt;0.5,FS332&lt;1.5,EU332&lt;&gt;MAX(EU332:EW332),EZ332=MAX(EX332:FB332)),TRUE,FALSE)</f>
        <v>#DIV/0!</v>
      </c>
      <c r="HB332" s="2" t="e">
        <f t="shared" ref="HB332:HB395" si="1147">IF(AND(EP332=TRUE,FR332&lt;0.5,FS332&gt;=1.5,EU332&lt;&gt;MAX(EU332:EW332),EZ332=MAX(EX332:FB332)),TRUE,FALSE)</f>
        <v>#DIV/0!</v>
      </c>
      <c r="HC332" s="2" t="e">
        <f t="shared" ref="HC332:HC395" si="1148">IF(AND(EP332=TRUE,FR332&gt;=0.5,FS332&lt;0.5,EU332&lt;&gt;MAX(EU332:EW332),EZ332=MAX(EX332:FB332)),TRUE,FALSE)</f>
        <v>#DIV/0!</v>
      </c>
      <c r="HD332" s="2" t="e">
        <f t="shared" ref="HD332:HD395" si="1149">IF(AND(EP332=TRUE,FR332&gt;=0.5,FS332&lt;1.5,FS332&gt;=0.5,EU332&lt;&gt;MAX(EU332:EW332),EZ332=MAX(EX332:FB332)),TRUE,FALSE)</f>
        <v>#DIV/0!</v>
      </c>
      <c r="HE332" s="2" t="e">
        <f t="shared" ref="HE332:HE395" si="1150">IF(AND(EP332=TRUE,FR332&gt;=0.5,FS332&gt;=1.5,EU332&lt;&gt;MAX(EU332:EW332),EZ332=MAX(EX332:FB332)),TRUE,FALSE)</f>
        <v>#DIV/0!</v>
      </c>
      <c r="HF332" s="2" t="e">
        <f t="shared" ref="HF332:HF395" si="1151">IF(AND(EP332=TRUE,FR332&lt;0.5,FS332&lt;1.5,EU332=MAX(EU332:EW332)),TRUE,FALSE)</f>
        <v>#DIV/0!</v>
      </c>
      <c r="HG332" s="2" t="e">
        <f t="shared" ref="HG332:HG395" si="1152">IF(AND(EP332=TRUE,FR332&lt;0.5,FS332&gt;=1.5,EU332=MAX(EU332:EW332)),TRUE,FALSE)</f>
        <v>#DIV/0!</v>
      </c>
      <c r="HH332" s="2" t="e">
        <f t="shared" ref="HH332:HH395" si="1153">IF(AND(EP332=TRUE,FR332&gt;=0.5,FS332&lt;0.5,EU332=MAX(EU332:EW332)),TRUE,FALSE)</f>
        <v>#DIV/0!</v>
      </c>
      <c r="HI332" s="2" t="e">
        <f t="shared" ref="HI332:HI395" si="1154">IF(AND(EP332=TRUE,FR332&gt;=0.5,FS332&lt;1.5,FS332&gt;=0.5,EU332=MAX(EU332:EW332)),TRUE,FALSE)</f>
        <v>#DIV/0!</v>
      </c>
      <c r="HJ332" s="11" t="e">
        <f t="shared" ref="HJ332:HJ395" si="1155">IF(AND(EP332=TRUE,FR332&gt;=0.5,FS332&gt;=1.5,EU332=MAX(EU332:EW332)),TRUE,FALSE)</f>
        <v>#DIV/0!</v>
      </c>
      <c r="HK332" s="60" t="e">
        <f t="shared" ref="HK332:HK395" si="1156">IF(AND(EP332=TRUE,FR332&lt;0.5,FS332&lt;1.5,EY332=MAX(EX332:FB332)),TRUE,FALSE)</f>
        <v>#DIV/0!</v>
      </c>
      <c r="HL332" s="57"/>
      <c r="HM332" s="57" t="e">
        <f t="shared" ref="HM332:HM395" si="1157">IF(AND(EQ332=TRUE,FR332&lt;0.5,FS332&lt;1.5),TRUE,FALSE)</f>
        <v>#DIV/0!</v>
      </c>
      <c r="HN332" s="57" t="e">
        <f t="shared" ref="HN332:HN395" si="1158">IF(AND(EQ332=TRUE,FR332&lt;0.5,FS332&gt;=1.5),TRUE,FALSE)</f>
        <v>#DIV/0!</v>
      </c>
      <c r="HO332" s="57" t="e">
        <f t="shared" ref="HO332:HO395" si="1159">IF(AND(EQ332=TRUE,FR332&gt;=0.5,FS332&lt;0.5),TRUE,FALSE)</f>
        <v>#DIV/0!</v>
      </c>
      <c r="HP332" s="57" t="e">
        <f t="shared" ref="HP332:HP395" si="1160">IF(AND(EQ332=TRUE,FR332&gt;=0.5,FS332&lt;1.5,FS332&gt;=0.5),TRUE,FALSE)</f>
        <v>#DIV/0!</v>
      </c>
      <c r="HQ332" s="57" t="e">
        <f t="shared" ref="HQ332:HQ395" si="1161">IF(AND(EQ332=TRUE,FR332&gt;=0.5,FS332&gt;=1.5),TRUE,FALSE)</f>
        <v>#DIV/0!</v>
      </c>
      <c r="HR332" s="57"/>
      <c r="HS332" s="57" t="e">
        <f t="shared" ref="HS332:HS395" si="1162">IF(AND(ER332=TRUE,FR332&lt;0.5,FS332&lt;1.5),TRUE,FALSE)</f>
        <v>#DIV/0!</v>
      </c>
      <c r="HT332" s="57" t="e">
        <f t="shared" ref="HT332:HT395" si="1163">IF(AND(ER332=TRUE,FR332&lt;0.5,FS332&gt;=1.5),TRUE,FALSE)</f>
        <v>#DIV/0!</v>
      </c>
      <c r="HU332" s="57" t="e">
        <f t="shared" ref="HU332:HU395" si="1164">IF(AND(ER332=TRUE,FR332&gt;=0.5,FS332&lt;0.5),TRUE,FALSE)</f>
        <v>#DIV/0!</v>
      </c>
      <c r="HV332" s="57" t="e">
        <f t="shared" ref="HV332:HV395" si="1165">IF(AND(ER332=TRUE,FR332&gt;=0.5,FS332&lt;1.5,FS332&gt;=0.5),TRUE,FALSE)</f>
        <v>#DIV/0!</v>
      </c>
      <c r="HW332" s="57" t="e">
        <f t="shared" ref="HW332:HW395" si="1166">IF(AND(ER332=TRUE,FR332&gt;=0.5,FS332&gt;=1.5),TRUE,FALSE)</f>
        <v>#DIV/0!</v>
      </c>
      <c r="HX332" s="57"/>
      <c r="HY332" s="57" t="e">
        <f t="shared" ref="HY332:HY395" si="1167">IF(AND(EJ332=TRUE,EN332=TRUE,FR332&gt;=0.5,FG332&lt;0.5,FF332&gt;=0.5),TRUE,FALSE)</f>
        <v>#DIV/0!</v>
      </c>
      <c r="HZ332" s="57" t="e">
        <f t="shared" ref="HZ332:HZ395" si="1168">IF(AND(EJ332=TRUE,EL332=TRUE,FR332&gt;=0.5,FG332&lt;0.5,FF332&gt;=0.5),TRUE,FALSE)</f>
        <v>#DIV/0!</v>
      </c>
      <c r="IA332" s="57"/>
      <c r="IB332" s="61">
        <f t="shared" ref="IB332:IB395" si="1169">COUNTIF(FU332:HZ332,TRUE)</f>
        <v>0</v>
      </c>
      <c r="IC332" s="57" t="str">
        <f t="shared" ref="IC332:IC395" si="1170" xml:space="preserve"> IF(IB332=1,INDEX(FU$2:HZ$2,MATCH(TRUE,FU332:HZ332,0)),"")</f>
        <v/>
      </c>
      <c r="ID332" s="42"/>
      <c r="IE332" s="2" t="str">
        <f t="shared" ref="IE332:IE395" si="1171">IF(AND(EI332=TRUE,FF332&lt;0.5,FF332&gt;0.3),IE$2,"")</f>
        <v/>
      </c>
      <c r="IF332" s="60" t="e">
        <f t="shared" ref="IF332:IF395" si="1172">IF(AND(EJ332=TRUE,HY332&lt;&gt;TRUE,HZ332&lt;&gt;TRUE),IF$2,"")</f>
        <v>#DIV/0!</v>
      </c>
      <c r="IG332" s="60" t="str">
        <f t="shared" ref="IG332:IG395" si="1173">IF(AND(FQ332=MAX(FN332:FQ332)),IG$2,"")</f>
        <v/>
      </c>
      <c r="IH332" s="60" t="str">
        <f t="shared" ref="IH332:IH395" si="1174">IF(AND(FA332=MAX(EX332:FB332)),IH$2,"")</f>
        <v>zinco-</v>
      </c>
      <c r="II332" s="60" t="str">
        <f t="shared" ref="II332:II395" si="1175">IF(AND(EX332=MAX(EX332:FB332)),II$2,"")</f>
        <v>mangano-</v>
      </c>
      <c r="IJ332" s="60" t="e">
        <f t="shared" ref="IJ332:IJ395" si="1176">IF(AND(EZ332=MAX(EX332:FB332),OR(GT332=TRUE,GU332=TRUE,GG332=TRUE,FZ332=TRUE)),IJ$2,"")</f>
        <v>#DIV/0!</v>
      </c>
      <c r="IK332" s="60" t="e">
        <f t="shared" ref="IK332:IK395" si="1177">IF(AND(EY332=MAX(EX332:FB332),FU332&lt;&gt;TRUE,FV332&lt;&gt;TRUE,FY332&lt;&gt;TRUE,GG332&lt;&gt;TRUE,GT332&lt;&gt;TRUE,GU332&lt;&gt;TRUE,HK332&lt;&gt;TRUE),IK$2,"")</f>
        <v>#DIV/0!</v>
      </c>
      <c r="IL332" s="60" t="e">
        <f t="shared" ref="IL332:IL395" si="1178">IF(AND(FE332=MAX(FC332:FE332),OR(FY332=TRUE,GH332=TRUE,GB332=TRUE,GL332=TRUE,FU332=TRUE,FV332=TRUE)),IL$2,"")</f>
        <v>#DIV/0!</v>
      </c>
      <c r="IM332" s="60" t="e">
        <f t="shared" ref="IM332:IM395" si="1179">IF(AND(FD332=MAX(FC332:FE332),FY332&lt;&gt;TRUE,GH332&lt;&gt;TRUE,GB332&lt;&gt;TRUE,GL332&lt;&gt;TRUE,FU332&lt;&gt;TRUE,FV332&lt;&gt;TRUE,GT332&lt;&gt;TRUE,GU332&lt;&gt;TRUE,GG332&lt;&gt;TRUE),IM$2,"")</f>
        <v>#DIV/0!</v>
      </c>
      <c r="IN332" s="60" t="str">
        <f t="shared" ref="IN332:IN395" si="1180">IF(AND(DT332=MAX(DR332:DT332),EI332=TRUE),IN$2,"")</f>
        <v/>
      </c>
      <c r="IO332" s="60" t="str">
        <f t="shared" ref="IO332:IO395" si="1181">IF(AND(DS332=MAX(DR332:DT332),EI332=TRUE),IO$2,"")</f>
        <v/>
      </c>
      <c r="IP332" s="57"/>
      <c r="IQ332" s="57" t="str">
        <f t="shared" ref="IQ332:IQ395" si="1182">IF(IB332=1,CONCATENATE(IE332,IF332,IG332,IH332,II332,IJ332,IK332,IL332,IM332,IN332,IO332,IC332),"ERROR!!")</f>
        <v>ERROR!!</v>
      </c>
    </row>
    <row r="333" spans="24:251">
      <c r="X333" s="29">
        <f t="shared" si="1038"/>
        <v>0</v>
      </c>
      <c r="Y333" s="29">
        <f t="shared" si="1039"/>
        <v>0</v>
      </c>
      <c r="Z333" s="29" t="e">
        <f t="shared" si="1040"/>
        <v>#DIV/0!</v>
      </c>
      <c r="AA333" s="29" t="e">
        <f t="shared" si="1041"/>
        <v>#DIV/0!</v>
      </c>
      <c r="AB333" s="29" t="e">
        <f t="shared" si="1042"/>
        <v>#DIV/0!</v>
      </c>
      <c r="AC333" s="29" t="e">
        <f t="shared" si="1043"/>
        <v>#DIV/0!</v>
      </c>
      <c r="AF333" s="23">
        <v>60.084299999999999</v>
      </c>
      <c r="AG333" s="23">
        <v>79.878799999999998</v>
      </c>
      <c r="AH333" s="23">
        <v>101.96120000000001</v>
      </c>
      <c r="AI333" s="23">
        <v>151.99039999999999</v>
      </c>
      <c r="AJ333" s="23">
        <v>159.69</v>
      </c>
      <c r="AK333" s="23">
        <v>71.846400000000003</v>
      </c>
      <c r="AL333" s="23">
        <v>70.9375</v>
      </c>
      <c r="AM333" s="23">
        <v>40.304400000000001</v>
      </c>
      <c r="AN333" s="23">
        <v>56.077399999999997</v>
      </c>
      <c r="AO333" s="23">
        <v>61.978999999999999</v>
      </c>
      <c r="AP333" s="23">
        <v>94.195999999999998</v>
      </c>
      <c r="AQ333" s="23">
        <v>18.998000000000001</v>
      </c>
      <c r="AR333" s="23">
        <v>35.450000000000003</v>
      </c>
      <c r="AS333" s="23">
        <v>29.88</v>
      </c>
      <c r="AT333" s="23">
        <v>74.691999999999993</v>
      </c>
      <c r="AU333" s="23">
        <v>81.39</v>
      </c>
      <c r="AX333" s="54">
        <f t="shared" si="1044"/>
        <v>0</v>
      </c>
      <c r="AY333" s="54">
        <f t="shared" si="1045"/>
        <v>0</v>
      </c>
      <c r="AZ333" s="54">
        <f t="shared" si="1046"/>
        <v>0</v>
      </c>
      <c r="BA333" s="54">
        <f t="shared" si="1047"/>
        <v>0</v>
      </c>
      <c r="BB333" s="54">
        <f t="shared" si="1048"/>
        <v>0</v>
      </c>
      <c r="BC333" s="54">
        <f t="shared" si="1049"/>
        <v>0</v>
      </c>
      <c r="BD333" s="54">
        <f t="shared" si="1050"/>
        <v>0</v>
      </c>
      <c r="BE333" s="54">
        <f t="shared" si="1051"/>
        <v>0</v>
      </c>
      <c r="BF333" s="54">
        <f t="shared" si="1052"/>
        <v>0</v>
      </c>
      <c r="BG333" s="54">
        <f t="shared" si="1053"/>
        <v>0</v>
      </c>
      <c r="BH333" s="54">
        <f t="shared" si="1054"/>
        <v>0</v>
      </c>
      <c r="BI333" s="54">
        <f t="shared" si="1055"/>
        <v>0</v>
      </c>
      <c r="BJ333" s="54">
        <f t="shared" si="1056"/>
        <v>0</v>
      </c>
      <c r="BK333" s="54">
        <f t="shared" si="1057"/>
        <v>0</v>
      </c>
      <c r="BL333" s="54">
        <f t="shared" si="1058"/>
        <v>0</v>
      </c>
      <c r="BM333" s="42"/>
      <c r="BO333" s="54">
        <f>'Norm-coeff'!$C$2+$AX333*'Norm-coeff'!$D$2+$AY333*'Norm-coeff'!$E$2+$AZ333*'Norm-coeff'!$F$2+$BA333*'Norm-coeff'!$G$2+$BB333*'Norm-coeff'!$H$2+$BC333*'Norm-coeff'!$I$2+$BD333*'Norm-coeff'!$J$2+$BE333*'Norm-coeff'!$K$2+$BF333*'Norm-coeff'!$L$2+$BG333*'Norm-coeff'!$M$2+$BH333*'Norm-coeff'!$N$2+$BI333*'Norm-coeff'!$O$2</f>
        <v>5.4045421474420303</v>
      </c>
      <c r="BP333" s="54">
        <f>'Norm-coeff'!$C$3+$AX333*'Norm-coeff'!$D$3+$AY333*'Norm-coeff'!$E$3+$AZ333*'Norm-coeff'!$F$3+$BA333*'Norm-coeff'!$G$3+$BB333*'Norm-coeff'!$H$3+$BC333*'Norm-coeff'!$I$3+$BD333*'Norm-coeff'!$J$3+$BE333*'Norm-coeff'!$K$3+$BF333*'Norm-coeff'!$L$3+$BG333*'Norm-coeff'!$M$3+$BH333*'Norm-coeff'!$N$3+$BI333*'Norm-coeff'!$O$3</f>
        <v>3.15319116612705</v>
      </c>
      <c r="BQ333" s="54">
        <f>'Norm-coeff'!$C$4+$AX333*'Norm-coeff'!$D$4+$AY333*'Norm-coeff'!$E$4+$AZ333*'Norm-coeff'!$F$4+$BA333*'Norm-coeff'!$G$4+$BB333*'Norm-coeff'!$H$4+$BC333*'Norm-coeff'!$I$4+$BD333*'Norm-coeff'!$J$4+$BE333*'Norm-coeff'!$K$4+$BF333*'Norm-coeff'!$L$4+$BG333*'Norm-coeff'!$M$4+$BH333*'Norm-coeff'!$N$4+$BI333*'Norm-coeff'!$O$4</f>
        <v>1.42115649462768</v>
      </c>
      <c r="BR333" s="54">
        <f>'Norm-coeff'!$C$5+$AX333*'Norm-coeff'!$D$5+$AY333*'Norm-coeff'!$E$5+$AZ333*'Norm-coeff'!$F$5+$BA333*'Norm-coeff'!$G$5+$BB333*'Norm-coeff'!$H$5+$BC333*'Norm-coeff'!$I$5+$BD333*'Norm-coeff'!$J$5+$BE333*'Norm-coeff'!$K$5+$BF333*'Norm-coeff'!$L$5+$BG333*'Norm-coeff'!$M$5+$BH333*'Norm-coeff'!$N$5+$BI333*'Norm-coeff'!$O$5</f>
        <v>1.0553329241296201</v>
      </c>
      <c r="BS333" s="54">
        <f>'Norm-coeff'!$C$6+$AX333*'Norm-coeff'!$D$6+$AY333*'Norm-coeff'!$E$6+$AZ333*'Norm-coeff'!$F$6+$BA333*'Norm-coeff'!$G$6+$BB333*'Norm-coeff'!$H$6+$BC333*'Norm-coeff'!$I$6+$BD333*'Norm-coeff'!$J$6+$BE333*'Norm-coeff'!$K$6+$BF333*'Norm-coeff'!$L$6+$BG333*'Norm-coeff'!$M$6+$BH333*'Norm-coeff'!$N$6+$BI333*'Norm-coeff'!$O$6</f>
        <v>-1.48700885495103E-2</v>
      </c>
      <c r="BT333" s="54">
        <f>'Norm-coeff'!$C$7+$AX333*'Norm-coeff'!$D$7+$AY333*'Norm-coeff'!$E$7+$AZ333*'Norm-coeff'!$F$7+$BA333*'Norm-coeff'!$G$7+$BB333*'Norm-coeff'!$H$7+$BC333*'Norm-coeff'!$I$7+$BD333*'Norm-coeff'!$J$7+$BE333*'Norm-coeff'!$K$7+$BF333*'Norm-coeff'!$L$7+$BG333*'Norm-coeff'!$M$7+$BH333*'Norm-coeff'!$N$7+$BI333*'Norm-coeff'!$O$7</f>
        <v>2.0907583608832998</v>
      </c>
      <c r="BU333" s="54">
        <f>'Norm-coeff'!$C$8+$AX333*'Norm-coeff'!$D$8+$AY333*'Norm-coeff'!$E$8+$AZ333*'Norm-coeff'!$F$8+$BA333*'Norm-coeff'!$G$8+$BB333*'Norm-coeff'!$H$8+$BC333*'Norm-coeff'!$I$8+$BD333*'Norm-coeff'!$J$8+$BE333*'Norm-coeff'!$K$8+$BF333*'Norm-coeff'!$L$8+$BG333*'Norm-coeff'!$M$8+$BH333*'Norm-coeff'!$N$8+$BI333*'Norm-coeff'!$O$8</f>
        <v>0.65894159836244504</v>
      </c>
      <c r="BV333" s="54">
        <f>'Norm-coeff'!$C$9+$AX333*'Norm-coeff'!$D$9+$AY333*'Norm-coeff'!$E$9+$AZ333*'Norm-coeff'!$F$9+$BA333*'Norm-coeff'!$G$9+$BB333*'Norm-coeff'!$H$9+$BC333*'Norm-coeff'!$I$9+$BD333*'Norm-coeff'!$J$9+$BE333*'Norm-coeff'!$K$9+$BF333*'Norm-coeff'!$L$9+$BG333*'Norm-coeff'!$M$9+$BH333*'Norm-coeff'!$N$9+$BI333*'Norm-coeff'!$O$9</f>
        <v>1.48961085014701</v>
      </c>
      <c r="BW333" s="54">
        <f>'Norm-coeff'!$C$10+$AX333*'Norm-coeff'!$D$10+$AY333*'Norm-coeff'!$E$10+$AZ333*'Norm-coeff'!$F$10+$BA333*'Norm-coeff'!$G$10+$BB333*'Norm-coeff'!$H$10+$BC333*'Norm-coeff'!$I$10+$BD333*'Norm-coeff'!$J$10+$BE333*'Norm-coeff'!$K$10+$BF333*'Norm-coeff'!$L$10+$BG333*'Norm-coeff'!$M$10+$BH333*'Norm-coeff'!$N$10+$BI333*'Norm-coeff'!$O$10</f>
        <v>1.42058735749591</v>
      </c>
      <c r="BX333" s="54">
        <f>'Norm-coeff'!$C$11+$AX333*'Norm-coeff'!$D$11+$AY333*'Norm-coeff'!$E$11+$AZ333*'Norm-coeff'!$F$11+$BA333*'Norm-coeff'!$G$11+$BB333*'Norm-coeff'!$H$11+$BC333*'Norm-coeff'!$I$11+$BD333*'Norm-coeff'!$J$11+$BE333*'Norm-coeff'!$K$11+$BF333*'Norm-coeff'!$L$11+$BG333*'Norm-coeff'!$M$11+$BH333*'Norm-coeff'!$N$11+$BI333*'Norm-coeff'!$O$11</f>
        <v>0.221233014421479</v>
      </c>
      <c r="BY333" s="54">
        <f>'Norm-coeff'!$C$12+$AX333*'Norm-coeff'!$D$12+$AY333*'Norm-coeff'!$E$12+$AZ333*'Norm-coeff'!$F$12+$BA333*'Norm-coeff'!$G$12+$BB333*'Norm-coeff'!$H$12+$BC333*'Norm-coeff'!$I$12+$BD333*'Norm-coeff'!$J$12+$BE333*'Norm-coeff'!$K$12+$BF333*'Norm-coeff'!$L$12+$BG333*'Norm-coeff'!$M$12+$BH333*'Norm-coeff'!$N$12+$BI333*'Norm-coeff'!$O$12</f>
        <v>0.283527502056037</v>
      </c>
      <c r="BZ333" s="54">
        <f>'Norm-coeff'!$C$13+$AX333*'Norm-coeff'!$D$13+$AY333*'Norm-coeff'!$E$13+$AZ333*'Norm-coeff'!$F$13+$BA333*'Norm-coeff'!$G$13+$BB333*'Norm-coeff'!$H$13+$BC333*'Norm-coeff'!$I$13+$BD333*'Norm-coeff'!$J$13+$BE333*'Norm-coeff'!$K$13+$BF333*'Norm-coeff'!$L$13+$BG333*'Norm-coeff'!$M$13+$BH333*'Norm-coeff'!$N$13+$BI333*'Norm-coeff'!$O$13</f>
        <v>-4.1864930554451202E-2</v>
      </c>
      <c r="CA333" s="54">
        <f>'Norm-coeff'!$C$14+$AX333*'Norm-coeff'!$D$14+$AY333*'Norm-coeff'!$E$14+$AZ333*'Norm-coeff'!$F$14+$BA333*'Norm-coeff'!$G$14+$BB333*'Norm-coeff'!$H$14+$BC333*'Norm-coeff'!$I$14+$BD333*'Norm-coeff'!$J$14+$BE333*'Norm-coeff'!$K$14+$BF333*'Norm-coeff'!$L$14+$BG333*'Norm-coeff'!$M$14+$BH333*'Norm-coeff'!$N$14+$BI333*'Norm-coeff'!$O$14</f>
        <v>4.2526983164477103</v>
      </c>
      <c r="CC333" s="54">
        <f t="shared" ref="CC333:CC396" si="1183">IF(AX333&lt;=0,0,BO333/AX333)</f>
        <v>0</v>
      </c>
      <c r="CG333" s="54">
        <f t="shared" si="1059"/>
        <v>0</v>
      </c>
      <c r="CH333" s="54">
        <f t="shared" si="1037"/>
        <v>0</v>
      </c>
      <c r="CI333" s="54">
        <f t="shared" si="1060"/>
        <v>0</v>
      </c>
      <c r="CJ333" s="56">
        <f t="shared" si="1061"/>
        <v>0</v>
      </c>
      <c r="CK333" s="54">
        <f t="shared" si="1062"/>
        <v>0</v>
      </c>
      <c r="CL333" s="54">
        <f t="shared" si="1063"/>
        <v>0</v>
      </c>
      <c r="CM333" s="54">
        <f t="shared" si="1064"/>
        <v>0</v>
      </c>
      <c r="CN333" s="54">
        <f t="shared" si="1065"/>
        <v>0</v>
      </c>
      <c r="CO333" s="54">
        <f t="shared" si="1066"/>
        <v>0</v>
      </c>
      <c r="CP333" s="54">
        <f t="shared" si="1067"/>
        <v>0</v>
      </c>
      <c r="CQ333" s="54">
        <f t="shared" si="1068"/>
        <v>0</v>
      </c>
      <c r="CR333" s="54">
        <f t="shared" si="1069"/>
        <v>0</v>
      </c>
      <c r="CS333" s="54">
        <f t="shared" si="1070"/>
        <v>0</v>
      </c>
      <c r="CU333" s="54">
        <f t="shared" si="1071"/>
        <v>0</v>
      </c>
      <c r="CV333" s="54">
        <f t="shared" si="1072"/>
        <v>0</v>
      </c>
      <c r="CW333" s="54">
        <f t="shared" si="1073"/>
        <v>0</v>
      </c>
      <c r="CX333" s="54">
        <f t="shared" si="1074"/>
        <v>0</v>
      </c>
      <c r="CZ333" s="54">
        <f t="shared" si="1075"/>
        <v>0</v>
      </c>
      <c r="DA333" s="54">
        <f t="shared" si="1076"/>
        <v>0</v>
      </c>
      <c r="DB333" s="54">
        <f t="shared" si="1077"/>
        <v>0</v>
      </c>
      <c r="DC333" s="54">
        <f t="shared" si="1078"/>
        <v>0</v>
      </c>
      <c r="DD333" s="54">
        <f t="shared" si="1079"/>
        <v>0</v>
      </c>
      <c r="DE333" s="54">
        <f t="shared" si="1080"/>
        <v>0</v>
      </c>
      <c r="DF333" s="54">
        <f t="shared" si="1081"/>
        <v>0</v>
      </c>
      <c r="DG333" s="54">
        <f t="shared" si="1082"/>
        <v>2</v>
      </c>
      <c r="DH333" s="71">
        <f t="shared" si="1083"/>
        <v>0</v>
      </c>
      <c r="DI333" s="71">
        <f t="shared" si="1084"/>
        <v>0</v>
      </c>
      <c r="DJ333" s="54">
        <f t="shared" si="1085"/>
        <v>0</v>
      </c>
      <c r="DK333" s="54">
        <f t="shared" si="1086"/>
        <v>2</v>
      </c>
      <c r="DL333" s="4">
        <f t="shared" si="1011"/>
        <v>0</v>
      </c>
      <c r="DM333" s="3">
        <f t="shared" si="1087"/>
        <v>0</v>
      </c>
      <c r="DN333" s="3">
        <f t="shared" si="1088"/>
        <v>0</v>
      </c>
      <c r="DO333" s="4" t="e">
        <f t="shared" si="1089"/>
        <v>#DIV/0!</v>
      </c>
      <c r="DP333" s="57"/>
      <c r="DQ333" s="57"/>
      <c r="DR333" s="56">
        <f t="shared" si="1012"/>
        <v>2</v>
      </c>
      <c r="DS333" s="56">
        <f t="shared" si="1013"/>
        <v>0</v>
      </c>
      <c r="DT333" s="38">
        <f t="shared" si="1014"/>
        <v>0</v>
      </c>
      <c r="DU333" s="38">
        <f t="shared" si="1090"/>
        <v>2</v>
      </c>
      <c r="DV333" s="38">
        <f t="shared" si="1015"/>
        <v>0</v>
      </c>
      <c r="DW333" s="39">
        <f t="shared" si="1016"/>
        <v>0</v>
      </c>
      <c r="DX333" s="39">
        <f t="shared" si="1017"/>
        <v>0</v>
      </c>
      <c r="DY333" s="39">
        <f t="shared" si="1018"/>
        <v>0</v>
      </c>
      <c r="DZ333" s="39">
        <f t="shared" si="1019"/>
        <v>0</v>
      </c>
      <c r="EA333" s="39">
        <f t="shared" si="1020"/>
        <v>0</v>
      </c>
      <c r="EB333" s="37" t="e">
        <f t="shared" si="1091"/>
        <v>#DIV/0!</v>
      </c>
      <c r="EC333" s="37" t="e">
        <f t="shared" si="1092"/>
        <v>#DIV/0!</v>
      </c>
      <c r="ED333" s="37" t="e">
        <f t="shared" si="1093"/>
        <v>#DIV/0!</v>
      </c>
      <c r="EE333" s="37" t="e">
        <f t="shared" si="1094"/>
        <v>#DIV/0!</v>
      </c>
      <c r="EF333" s="39" t="e">
        <f t="shared" si="1095"/>
        <v>#DIV/0!</v>
      </c>
      <c r="EG333" s="37" t="e">
        <f t="shared" si="1096"/>
        <v>#DIV/0!</v>
      </c>
      <c r="EH333" s="37" t="e">
        <f t="shared" si="1097"/>
        <v>#DIV/0!</v>
      </c>
      <c r="EI333" s="11" t="b">
        <f t="shared" si="1098"/>
        <v>1</v>
      </c>
      <c r="EJ333" s="11" t="b">
        <f t="shared" si="1099"/>
        <v>0</v>
      </c>
      <c r="EK333" s="39" t="e">
        <f t="shared" si="1100"/>
        <v>#DIV/0!</v>
      </c>
      <c r="EL333" s="39" t="e">
        <f t="shared" si="1101"/>
        <v>#DIV/0!</v>
      </c>
      <c r="EM333" s="39" t="e">
        <f t="shared" si="1102"/>
        <v>#DIV/0!</v>
      </c>
      <c r="EN333" s="39" t="e">
        <f t="shared" si="1103"/>
        <v>#DIV/0!</v>
      </c>
      <c r="EO333" s="39" t="e">
        <f t="shared" si="1104"/>
        <v>#DIV/0!</v>
      </c>
      <c r="EP333" s="39" t="e">
        <f t="shared" si="1105"/>
        <v>#DIV/0!</v>
      </c>
      <c r="EQ333" s="39" t="e">
        <f t="shared" si="1106"/>
        <v>#DIV/0!</v>
      </c>
      <c r="ER333" s="39" t="e">
        <f t="shared" si="1107"/>
        <v>#DIV/0!</v>
      </c>
      <c r="ES333" s="58" t="str">
        <f t="shared" si="1108"/>
        <v>(OH,F,Cl)-dominate amphibole</v>
      </c>
      <c r="ET333" s="58" t="e">
        <f t="shared" si="1109"/>
        <v>#N/A</v>
      </c>
      <c r="EU333" s="56">
        <f t="shared" si="1021"/>
        <v>0</v>
      </c>
      <c r="EV333" s="56">
        <f t="shared" si="1022"/>
        <v>0</v>
      </c>
      <c r="EW333" s="56">
        <f t="shared" si="1023"/>
        <v>0</v>
      </c>
      <c r="EX333" s="56">
        <f t="shared" si="1024"/>
        <v>0</v>
      </c>
      <c r="EY333" s="56">
        <f t="shared" si="1025"/>
        <v>0</v>
      </c>
      <c r="EZ333" s="56">
        <f t="shared" si="1026"/>
        <v>0</v>
      </c>
      <c r="FA333" s="39">
        <f t="shared" si="1027"/>
        <v>0</v>
      </c>
      <c r="FB333" s="39">
        <f t="shared" si="1028"/>
        <v>0</v>
      </c>
      <c r="FC333" s="54">
        <f t="shared" si="1029"/>
        <v>0</v>
      </c>
      <c r="FD333" s="54">
        <f t="shared" si="1030"/>
        <v>0</v>
      </c>
      <c r="FE333" s="39">
        <f t="shared" si="1031"/>
        <v>0</v>
      </c>
      <c r="FF333" s="54">
        <f t="shared" si="1032"/>
        <v>0</v>
      </c>
      <c r="FG333" s="39">
        <f t="shared" si="1033"/>
        <v>0</v>
      </c>
      <c r="FH333" s="39">
        <f t="shared" si="1110"/>
        <v>0</v>
      </c>
      <c r="FI333" s="39">
        <f t="shared" si="1111"/>
        <v>0</v>
      </c>
      <c r="FJ333" s="39">
        <f t="shared" si="1112"/>
        <v>0</v>
      </c>
      <c r="FK333" s="39" t="e">
        <f t="shared" si="1113"/>
        <v>#DIV/0!</v>
      </c>
      <c r="FL333" s="39" t="e">
        <f t="shared" si="1114"/>
        <v>#DIV/0!</v>
      </c>
      <c r="FM333" s="39" t="e">
        <f t="shared" si="1115"/>
        <v>#DIV/0!</v>
      </c>
      <c r="FN333" s="39">
        <f t="shared" si="1116"/>
        <v>1</v>
      </c>
      <c r="FO333" s="39">
        <f t="shared" si="1034"/>
        <v>0</v>
      </c>
      <c r="FP333" s="39">
        <f t="shared" si="1035"/>
        <v>0</v>
      </c>
      <c r="FQ333" s="39">
        <f t="shared" si="1036"/>
        <v>0</v>
      </c>
      <c r="FR333" s="39">
        <f t="shared" si="1117"/>
        <v>0</v>
      </c>
      <c r="FS333" s="39">
        <f t="shared" si="1118"/>
        <v>0</v>
      </c>
      <c r="FU333" s="39" t="e">
        <f t="shared" si="1119"/>
        <v>#DIV/0!</v>
      </c>
      <c r="FV333" s="39" t="e">
        <f t="shared" si="1120"/>
        <v>#DIV/0!</v>
      </c>
      <c r="FW333" s="39" t="e">
        <f t="shared" si="1121"/>
        <v>#DIV/0!</v>
      </c>
      <c r="FY333" s="39" t="e">
        <f t="shared" si="1122"/>
        <v>#DIV/0!</v>
      </c>
      <c r="FZ333" s="39" t="e">
        <f t="shared" si="1123"/>
        <v>#DIV/0!</v>
      </c>
      <c r="GA333" s="39" t="e">
        <f t="shared" si="1124"/>
        <v>#DIV/0!</v>
      </c>
      <c r="GB333" s="39" t="e">
        <f t="shared" si="1125"/>
        <v>#DIV/0!</v>
      </c>
      <c r="GC333" s="39" t="e">
        <f t="shared" si="1126"/>
        <v>#DIV/0!</v>
      </c>
      <c r="GD333" s="39" t="e">
        <f t="shared" si="1127"/>
        <v>#DIV/0!</v>
      </c>
      <c r="GE333" s="39" t="e">
        <f t="shared" si="1128"/>
        <v>#DIV/0!</v>
      </c>
      <c r="GF333" s="39" t="e">
        <f t="shared" si="1129"/>
        <v>#DIV/0!</v>
      </c>
      <c r="GG333" s="39" t="e">
        <f t="shared" si="1130"/>
        <v>#DIV/0!</v>
      </c>
      <c r="GH333" s="39" t="e">
        <f t="shared" si="1131"/>
        <v>#DIV/0!</v>
      </c>
      <c r="GI333" s="39"/>
      <c r="GJ333" s="39" t="e">
        <f t="shared" si="1132"/>
        <v>#DIV/0!</v>
      </c>
      <c r="GK333" s="39" t="e">
        <f t="shared" si="1133"/>
        <v>#DIV/0!</v>
      </c>
      <c r="GL333" s="39" t="e">
        <f t="shared" si="1134"/>
        <v>#DIV/0!</v>
      </c>
      <c r="GM333" s="39" t="e">
        <f t="shared" si="1135"/>
        <v>#DIV/0!</v>
      </c>
      <c r="GN333" s="39" t="e">
        <f t="shared" si="1136"/>
        <v>#DIV/0!</v>
      </c>
      <c r="GO333" s="57"/>
      <c r="GP333" s="57" t="e">
        <f t="shared" si="1137"/>
        <v>#DIV/0!</v>
      </c>
      <c r="GQ333" s="59" t="e">
        <f t="shared" si="1138"/>
        <v>#DIV/0!</v>
      </c>
      <c r="GR333" s="41" t="e">
        <f t="shared" si="1139"/>
        <v>#DIV/0!</v>
      </c>
      <c r="GS333" s="57" t="e">
        <f t="shared" si="1140"/>
        <v>#DIV/0!</v>
      </c>
      <c r="GT333" s="57" t="e">
        <f t="shared" si="1141"/>
        <v>#DIV/0!</v>
      </c>
      <c r="GU333" s="57" t="e">
        <f t="shared" si="1142"/>
        <v>#DIV/0!</v>
      </c>
      <c r="GV333" s="57"/>
      <c r="GW333" s="42" t="e">
        <f t="shared" si="1143"/>
        <v>#DIV/0!</v>
      </c>
      <c r="GX333" s="42" t="e">
        <f t="shared" si="1144"/>
        <v>#DIV/0!</v>
      </c>
      <c r="GY333" s="42" t="e">
        <f t="shared" si="1145"/>
        <v>#DIV/0!</v>
      </c>
      <c r="GZ333" s="57"/>
      <c r="HA333" s="2" t="e">
        <f t="shared" si="1146"/>
        <v>#DIV/0!</v>
      </c>
      <c r="HB333" s="2" t="e">
        <f t="shared" si="1147"/>
        <v>#DIV/0!</v>
      </c>
      <c r="HC333" s="2" t="e">
        <f t="shared" si="1148"/>
        <v>#DIV/0!</v>
      </c>
      <c r="HD333" s="2" t="e">
        <f t="shared" si="1149"/>
        <v>#DIV/0!</v>
      </c>
      <c r="HE333" s="2" t="e">
        <f t="shared" si="1150"/>
        <v>#DIV/0!</v>
      </c>
      <c r="HF333" s="2" t="e">
        <f t="shared" si="1151"/>
        <v>#DIV/0!</v>
      </c>
      <c r="HG333" s="2" t="e">
        <f t="shared" si="1152"/>
        <v>#DIV/0!</v>
      </c>
      <c r="HH333" s="2" t="e">
        <f t="shared" si="1153"/>
        <v>#DIV/0!</v>
      </c>
      <c r="HI333" s="2" t="e">
        <f t="shared" si="1154"/>
        <v>#DIV/0!</v>
      </c>
      <c r="HJ333" s="11" t="e">
        <f t="shared" si="1155"/>
        <v>#DIV/0!</v>
      </c>
      <c r="HK333" s="60" t="e">
        <f t="shared" si="1156"/>
        <v>#DIV/0!</v>
      </c>
      <c r="HL333" s="57"/>
      <c r="HM333" s="57" t="e">
        <f t="shared" si="1157"/>
        <v>#DIV/0!</v>
      </c>
      <c r="HN333" s="57" t="e">
        <f t="shared" si="1158"/>
        <v>#DIV/0!</v>
      </c>
      <c r="HO333" s="57" t="e">
        <f t="shared" si="1159"/>
        <v>#DIV/0!</v>
      </c>
      <c r="HP333" s="57" t="e">
        <f t="shared" si="1160"/>
        <v>#DIV/0!</v>
      </c>
      <c r="HQ333" s="57" t="e">
        <f t="shared" si="1161"/>
        <v>#DIV/0!</v>
      </c>
      <c r="HR333" s="57"/>
      <c r="HS333" s="57" t="e">
        <f t="shared" si="1162"/>
        <v>#DIV/0!</v>
      </c>
      <c r="HT333" s="57" t="e">
        <f t="shared" si="1163"/>
        <v>#DIV/0!</v>
      </c>
      <c r="HU333" s="57" t="e">
        <f t="shared" si="1164"/>
        <v>#DIV/0!</v>
      </c>
      <c r="HV333" s="57" t="e">
        <f t="shared" si="1165"/>
        <v>#DIV/0!</v>
      </c>
      <c r="HW333" s="57" t="e">
        <f t="shared" si="1166"/>
        <v>#DIV/0!</v>
      </c>
      <c r="HX333" s="57"/>
      <c r="HY333" s="57" t="e">
        <f t="shared" si="1167"/>
        <v>#DIV/0!</v>
      </c>
      <c r="HZ333" s="57" t="e">
        <f t="shared" si="1168"/>
        <v>#DIV/0!</v>
      </c>
      <c r="IA333" s="57"/>
      <c r="IB333" s="61">
        <f t="shared" si="1169"/>
        <v>0</v>
      </c>
      <c r="IC333" s="57" t="str">
        <f t="shared" si="1170"/>
        <v/>
      </c>
      <c r="ID333" s="42"/>
      <c r="IE333" s="2" t="str">
        <f t="shared" si="1171"/>
        <v/>
      </c>
      <c r="IF333" s="60" t="e">
        <f t="shared" si="1172"/>
        <v>#DIV/0!</v>
      </c>
      <c r="IG333" s="60" t="str">
        <f t="shared" si="1173"/>
        <v/>
      </c>
      <c r="IH333" s="60" t="str">
        <f t="shared" si="1174"/>
        <v>zinco-</v>
      </c>
      <c r="II333" s="60" t="str">
        <f t="shared" si="1175"/>
        <v>mangano-</v>
      </c>
      <c r="IJ333" s="60" t="e">
        <f t="shared" si="1176"/>
        <v>#DIV/0!</v>
      </c>
      <c r="IK333" s="60" t="e">
        <f t="shared" si="1177"/>
        <v>#DIV/0!</v>
      </c>
      <c r="IL333" s="60" t="e">
        <f t="shared" si="1178"/>
        <v>#DIV/0!</v>
      </c>
      <c r="IM333" s="60" t="e">
        <f t="shared" si="1179"/>
        <v>#DIV/0!</v>
      </c>
      <c r="IN333" s="60" t="str">
        <f t="shared" si="1180"/>
        <v/>
      </c>
      <c r="IO333" s="60" t="str">
        <f t="shared" si="1181"/>
        <v/>
      </c>
      <c r="IP333" s="57"/>
      <c r="IQ333" s="57" t="str">
        <f t="shared" si="1182"/>
        <v>ERROR!!</v>
      </c>
    </row>
    <row r="334" spans="24:251">
      <c r="X334" s="29">
        <f t="shared" si="1038"/>
        <v>0</v>
      </c>
      <c r="Y334" s="29">
        <f t="shared" si="1039"/>
        <v>0</v>
      </c>
      <c r="Z334" s="29" t="e">
        <f t="shared" si="1040"/>
        <v>#DIV/0!</v>
      </c>
      <c r="AA334" s="29" t="e">
        <f t="shared" si="1041"/>
        <v>#DIV/0!</v>
      </c>
      <c r="AB334" s="29" t="e">
        <f t="shared" si="1042"/>
        <v>#DIV/0!</v>
      </c>
      <c r="AC334" s="29" t="e">
        <f t="shared" si="1043"/>
        <v>#DIV/0!</v>
      </c>
      <c r="AF334" s="23">
        <v>60.084299999999999</v>
      </c>
      <c r="AG334" s="23">
        <v>79.878799999999998</v>
      </c>
      <c r="AH334" s="23">
        <v>101.96120000000001</v>
      </c>
      <c r="AI334" s="23">
        <v>151.99039999999999</v>
      </c>
      <c r="AJ334" s="23">
        <v>159.69</v>
      </c>
      <c r="AK334" s="23">
        <v>71.846400000000003</v>
      </c>
      <c r="AL334" s="23">
        <v>70.9375</v>
      </c>
      <c r="AM334" s="23">
        <v>40.304400000000001</v>
      </c>
      <c r="AN334" s="23">
        <v>56.077399999999997</v>
      </c>
      <c r="AO334" s="23">
        <v>61.978999999999999</v>
      </c>
      <c r="AP334" s="23">
        <v>94.195999999999998</v>
      </c>
      <c r="AQ334" s="23">
        <v>18.998000000000001</v>
      </c>
      <c r="AR334" s="23">
        <v>35.450000000000003</v>
      </c>
      <c r="AS334" s="23">
        <v>29.88</v>
      </c>
      <c r="AT334" s="23">
        <v>74.691999999999993</v>
      </c>
      <c r="AU334" s="23">
        <v>81.39</v>
      </c>
      <c r="AX334" s="54">
        <f t="shared" si="1044"/>
        <v>0</v>
      </c>
      <c r="AY334" s="54">
        <f t="shared" si="1045"/>
        <v>0</v>
      </c>
      <c r="AZ334" s="54">
        <f t="shared" si="1046"/>
        <v>0</v>
      </c>
      <c r="BA334" s="54">
        <f t="shared" si="1047"/>
        <v>0</v>
      </c>
      <c r="BB334" s="54">
        <f t="shared" si="1048"/>
        <v>0</v>
      </c>
      <c r="BC334" s="54">
        <f t="shared" si="1049"/>
        <v>0</v>
      </c>
      <c r="BD334" s="54">
        <f t="shared" si="1050"/>
        <v>0</v>
      </c>
      <c r="BE334" s="54">
        <f t="shared" si="1051"/>
        <v>0</v>
      </c>
      <c r="BF334" s="54">
        <f t="shared" si="1052"/>
        <v>0</v>
      </c>
      <c r="BG334" s="54">
        <f t="shared" si="1053"/>
        <v>0</v>
      </c>
      <c r="BH334" s="54">
        <f t="shared" si="1054"/>
        <v>0</v>
      </c>
      <c r="BI334" s="54">
        <f t="shared" si="1055"/>
        <v>0</v>
      </c>
      <c r="BJ334" s="54">
        <f t="shared" si="1056"/>
        <v>0</v>
      </c>
      <c r="BK334" s="54">
        <f t="shared" si="1057"/>
        <v>0</v>
      </c>
      <c r="BL334" s="54">
        <f t="shared" si="1058"/>
        <v>0</v>
      </c>
      <c r="BM334" s="42"/>
      <c r="BO334" s="54">
        <f>'Norm-coeff'!$C$2+$AX334*'Norm-coeff'!$D$2+$AY334*'Norm-coeff'!$E$2+$AZ334*'Norm-coeff'!$F$2+$BA334*'Norm-coeff'!$G$2+$BB334*'Norm-coeff'!$H$2+$BC334*'Norm-coeff'!$I$2+$BD334*'Norm-coeff'!$J$2+$BE334*'Norm-coeff'!$K$2+$BF334*'Norm-coeff'!$L$2+$BG334*'Norm-coeff'!$M$2+$BH334*'Norm-coeff'!$N$2+$BI334*'Norm-coeff'!$O$2</f>
        <v>5.4045421474420303</v>
      </c>
      <c r="BP334" s="54">
        <f>'Norm-coeff'!$C$3+$AX334*'Norm-coeff'!$D$3+$AY334*'Norm-coeff'!$E$3+$AZ334*'Norm-coeff'!$F$3+$BA334*'Norm-coeff'!$G$3+$BB334*'Norm-coeff'!$H$3+$BC334*'Norm-coeff'!$I$3+$BD334*'Norm-coeff'!$J$3+$BE334*'Norm-coeff'!$K$3+$BF334*'Norm-coeff'!$L$3+$BG334*'Norm-coeff'!$M$3+$BH334*'Norm-coeff'!$N$3+$BI334*'Norm-coeff'!$O$3</f>
        <v>3.15319116612705</v>
      </c>
      <c r="BQ334" s="54">
        <f>'Norm-coeff'!$C$4+$AX334*'Norm-coeff'!$D$4+$AY334*'Norm-coeff'!$E$4+$AZ334*'Norm-coeff'!$F$4+$BA334*'Norm-coeff'!$G$4+$BB334*'Norm-coeff'!$H$4+$BC334*'Norm-coeff'!$I$4+$BD334*'Norm-coeff'!$J$4+$BE334*'Norm-coeff'!$K$4+$BF334*'Norm-coeff'!$L$4+$BG334*'Norm-coeff'!$M$4+$BH334*'Norm-coeff'!$N$4+$BI334*'Norm-coeff'!$O$4</f>
        <v>1.42115649462768</v>
      </c>
      <c r="BR334" s="54">
        <f>'Norm-coeff'!$C$5+$AX334*'Norm-coeff'!$D$5+$AY334*'Norm-coeff'!$E$5+$AZ334*'Norm-coeff'!$F$5+$BA334*'Norm-coeff'!$G$5+$BB334*'Norm-coeff'!$H$5+$BC334*'Norm-coeff'!$I$5+$BD334*'Norm-coeff'!$J$5+$BE334*'Norm-coeff'!$K$5+$BF334*'Norm-coeff'!$L$5+$BG334*'Norm-coeff'!$M$5+$BH334*'Norm-coeff'!$N$5+$BI334*'Norm-coeff'!$O$5</f>
        <v>1.0553329241296201</v>
      </c>
      <c r="BS334" s="54">
        <f>'Norm-coeff'!$C$6+$AX334*'Norm-coeff'!$D$6+$AY334*'Norm-coeff'!$E$6+$AZ334*'Norm-coeff'!$F$6+$BA334*'Norm-coeff'!$G$6+$BB334*'Norm-coeff'!$H$6+$BC334*'Norm-coeff'!$I$6+$BD334*'Norm-coeff'!$J$6+$BE334*'Norm-coeff'!$K$6+$BF334*'Norm-coeff'!$L$6+$BG334*'Norm-coeff'!$M$6+$BH334*'Norm-coeff'!$N$6+$BI334*'Norm-coeff'!$O$6</f>
        <v>-1.48700885495103E-2</v>
      </c>
      <c r="BT334" s="54">
        <f>'Norm-coeff'!$C$7+$AX334*'Norm-coeff'!$D$7+$AY334*'Norm-coeff'!$E$7+$AZ334*'Norm-coeff'!$F$7+$BA334*'Norm-coeff'!$G$7+$BB334*'Norm-coeff'!$H$7+$BC334*'Norm-coeff'!$I$7+$BD334*'Norm-coeff'!$J$7+$BE334*'Norm-coeff'!$K$7+$BF334*'Norm-coeff'!$L$7+$BG334*'Norm-coeff'!$M$7+$BH334*'Norm-coeff'!$N$7+$BI334*'Norm-coeff'!$O$7</f>
        <v>2.0907583608832998</v>
      </c>
      <c r="BU334" s="54">
        <f>'Norm-coeff'!$C$8+$AX334*'Norm-coeff'!$D$8+$AY334*'Norm-coeff'!$E$8+$AZ334*'Norm-coeff'!$F$8+$BA334*'Norm-coeff'!$G$8+$BB334*'Norm-coeff'!$H$8+$BC334*'Norm-coeff'!$I$8+$BD334*'Norm-coeff'!$J$8+$BE334*'Norm-coeff'!$K$8+$BF334*'Norm-coeff'!$L$8+$BG334*'Norm-coeff'!$M$8+$BH334*'Norm-coeff'!$N$8+$BI334*'Norm-coeff'!$O$8</f>
        <v>0.65894159836244504</v>
      </c>
      <c r="BV334" s="54">
        <f>'Norm-coeff'!$C$9+$AX334*'Norm-coeff'!$D$9+$AY334*'Norm-coeff'!$E$9+$AZ334*'Norm-coeff'!$F$9+$BA334*'Norm-coeff'!$G$9+$BB334*'Norm-coeff'!$H$9+$BC334*'Norm-coeff'!$I$9+$BD334*'Norm-coeff'!$J$9+$BE334*'Norm-coeff'!$K$9+$BF334*'Norm-coeff'!$L$9+$BG334*'Norm-coeff'!$M$9+$BH334*'Norm-coeff'!$N$9+$BI334*'Norm-coeff'!$O$9</f>
        <v>1.48961085014701</v>
      </c>
      <c r="BW334" s="54">
        <f>'Norm-coeff'!$C$10+$AX334*'Norm-coeff'!$D$10+$AY334*'Norm-coeff'!$E$10+$AZ334*'Norm-coeff'!$F$10+$BA334*'Norm-coeff'!$G$10+$BB334*'Norm-coeff'!$H$10+$BC334*'Norm-coeff'!$I$10+$BD334*'Norm-coeff'!$J$10+$BE334*'Norm-coeff'!$K$10+$BF334*'Norm-coeff'!$L$10+$BG334*'Norm-coeff'!$M$10+$BH334*'Norm-coeff'!$N$10+$BI334*'Norm-coeff'!$O$10</f>
        <v>1.42058735749591</v>
      </c>
      <c r="BX334" s="54">
        <f>'Norm-coeff'!$C$11+$AX334*'Norm-coeff'!$D$11+$AY334*'Norm-coeff'!$E$11+$AZ334*'Norm-coeff'!$F$11+$BA334*'Norm-coeff'!$G$11+$BB334*'Norm-coeff'!$H$11+$BC334*'Norm-coeff'!$I$11+$BD334*'Norm-coeff'!$J$11+$BE334*'Norm-coeff'!$K$11+$BF334*'Norm-coeff'!$L$11+$BG334*'Norm-coeff'!$M$11+$BH334*'Norm-coeff'!$N$11+$BI334*'Norm-coeff'!$O$11</f>
        <v>0.221233014421479</v>
      </c>
      <c r="BY334" s="54">
        <f>'Norm-coeff'!$C$12+$AX334*'Norm-coeff'!$D$12+$AY334*'Norm-coeff'!$E$12+$AZ334*'Norm-coeff'!$F$12+$BA334*'Norm-coeff'!$G$12+$BB334*'Norm-coeff'!$H$12+$BC334*'Norm-coeff'!$I$12+$BD334*'Norm-coeff'!$J$12+$BE334*'Norm-coeff'!$K$12+$BF334*'Norm-coeff'!$L$12+$BG334*'Norm-coeff'!$M$12+$BH334*'Norm-coeff'!$N$12+$BI334*'Norm-coeff'!$O$12</f>
        <v>0.283527502056037</v>
      </c>
      <c r="BZ334" s="54">
        <f>'Norm-coeff'!$C$13+$AX334*'Norm-coeff'!$D$13+$AY334*'Norm-coeff'!$E$13+$AZ334*'Norm-coeff'!$F$13+$BA334*'Norm-coeff'!$G$13+$BB334*'Norm-coeff'!$H$13+$BC334*'Norm-coeff'!$I$13+$BD334*'Norm-coeff'!$J$13+$BE334*'Norm-coeff'!$K$13+$BF334*'Norm-coeff'!$L$13+$BG334*'Norm-coeff'!$M$13+$BH334*'Norm-coeff'!$N$13+$BI334*'Norm-coeff'!$O$13</f>
        <v>-4.1864930554451202E-2</v>
      </c>
      <c r="CA334" s="54">
        <f>'Norm-coeff'!$C$14+$AX334*'Norm-coeff'!$D$14+$AY334*'Norm-coeff'!$E$14+$AZ334*'Norm-coeff'!$F$14+$BA334*'Norm-coeff'!$G$14+$BB334*'Norm-coeff'!$H$14+$BC334*'Norm-coeff'!$I$14+$BD334*'Norm-coeff'!$J$14+$BE334*'Norm-coeff'!$K$14+$BF334*'Norm-coeff'!$L$14+$BG334*'Norm-coeff'!$M$14+$BH334*'Norm-coeff'!$N$14+$BI334*'Norm-coeff'!$O$14</f>
        <v>4.2526983164477103</v>
      </c>
      <c r="CC334" s="54">
        <f t="shared" si="1183"/>
        <v>0</v>
      </c>
      <c r="CG334" s="54">
        <f t="shared" si="1059"/>
        <v>0</v>
      </c>
      <c r="CH334" s="54">
        <f t="shared" si="1037"/>
        <v>0</v>
      </c>
      <c r="CI334" s="54">
        <f t="shared" si="1060"/>
        <v>0</v>
      </c>
      <c r="CJ334" s="56">
        <f t="shared" si="1061"/>
        <v>0</v>
      </c>
      <c r="CK334" s="54">
        <f t="shared" si="1062"/>
        <v>0</v>
      </c>
      <c r="CL334" s="54">
        <f t="shared" si="1063"/>
        <v>0</v>
      </c>
      <c r="CM334" s="54">
        <f t="shared" si="1064"/>
        <v>0</v>
      </c>
      <c r="CN334" s="54">
        <f t="shared" si="1065"/>
        <v>0</v>
      </c>
      <c r="CO334" s="54">
        <f t="shared" si="1066"/>
        <v>0</v>
      </c>
      <c r="CP334" s="54">
        <f t="shared" si="1067"/>
        <v>0</v>
      </c>
      <c r="CQ334" s="54">
        <f t="shared" si="1068"/>
        <v>0</v>
      </c>
      <c r="CR334" s="54">
        <f t="shared" si="1069"/>
        <v>0</v>
      </c>
      <c r="CS334" s="54">
        <f t="shared" si="1070"/>
        <v>0</v>
      </c>
      <c r="CU334" s="54">
        <f t="shared" si="1071"/>
        <v>0</v>
      </c>
      <c r="CV334" s="54">
        <f t="shared" si="1072"/>
        <v>0</v>
      </c>
      <c r="CW334" s="54">
        <f t="shared" si="1073"/>
        <v>0</v>
      </c>
      <c r="CX334" s="54">
        <f t="shared" si="1074"/>
        <v>0</v>
      </c>
      <c r="CZ334" s="54">
        <f t="shared" si="1075"/>
        <v>0</v>
      </c>
      <c r="DA334" s="54">
        <f t="shared" si="1076"/>
        <v>0</v>
      </c>
      <c r="DB334" s="54">
        <f t="shared" si="1077"/>
        <v>0</v>
      </c>
      <c r="DC334" s="54">
        <f t="shared" si="1078"/>
        <v>0</v>
      </c>
      <c r="DD334" s="54">
        <f t="shared" si="1079"/>
        <v>0</v>
      </c>
      <c r="DE334" s="54">
        <f t="shared" si="1080"/>
        <v>0</v>
      </c>
      <c r="DF334" s="54">
        <f t="shared" si="1081"/>
        <v>0</v>
      </c>
      <c r="DG334" s="54">
        <f t="shared" si="1082"/>
        <v>2</v>
      </c>
      <c r="DH334" s="71">
        <f t="shared" si="1083"/>
        <v>0</v>
      </c>
      <c r="DI334" s="71">
        <f t="shared" si="1084"/>
        <v>0</v>
      </c>
      <c r="DJ334" s="54">
        <f t="shared" si="1085"/>
        <v>0</v>
      </c>
      <c r="DK334" s="54">
        <f t="shared" si="1086"/>
        <v>2</v>
      </c>
      <c r="DL334" s="4">
        <f t="shared" si="1011"/>
        <v>0</v>
      </c>
      <c r="DM334" s="3">
        <f t="shared" si="1087"/>
        <v>0</v>
      </c>
      <c r="DN334" s="3">
        <f t="shared" si="1088"/>
        <v>0</v>
      </c>
      <c r="DO334" s="4" t="e">
        <f t="shared" si="1089"/>
        <v>#DIV/0!</v>
      </c>
      <c r="DP334" s="57"/>
      <c r="DQ334" s="57"/>
      <c r="DR334" s="56">
        <f t="shared" si="1012"/>
        <v>2</v>
      </c>
      <c r="DS334" s="56">
        <f t="shared" si="1013"/>
        <v>0</v>
      </c>
      <c r="DT334" s="38">
        <f t="shared" si="1014"/>
        <v>0</v>
      </c>
      <c r="DU334" s="38">
        <f t="shared" si="1090"/>
        <v>2</v>
      </c>
      <c r="DV334" s="38">
        <f t="shared" si="1015"/>
        <v>0</v>
      </c>
      <c r="DW334" s="39">
        <f t="shared" si="1016"/>
        <v>0</v>
      </c>
      <c r="DX334" s="39">
        <f t="shared" si="1017"/>
        <v>0</v>
      </c>
      <c r="DY334" s="39">
        <f t="shared" si="1018"/>
        <v>0</v>
      </c>
      <c r="DZ334" s="39">
        <f t="shared" si="1019"/>
        <v>0</v>
      </c>
      <c r="EA334" s="39">
        <f t="shared" si="1020"/>
        <v>0</v>
      </c>
      <c r="EB334" s="37" t="e">
        <f t="shared" si="1091"/>
        <v>#DIV/0!</v>
      </c>
      <c r="EC334" s="37" t="e">
        <f t="shared" si="1092"/>
        <v>#DIV/0!</v>
      </c>
      <c r="ED334" s="37" t="e">
        <f t="shared" si="1093"/>
        <v>#DIV/0!</v>
      </c>
      <c r="EE334" s="37" t="e">
        <f t="shared" si="1094"/>
        <v>#DIV/0!</v>
      </c>
      <c r="EF334" s="39" t="e">
        <f t="shared" si="1095"/>
        <v>#DIV/0!</v>
      </c>
      <c r="EG334" s="37" t="e">
        <f t="shared" si="1096"/>
        <v>#DIV/0!</v>
      </c>
      <c r="EH334" s="37" t="e">
        <f t="shared" si="1097"/>
        <v>#DIV/0!</v>
      </c>
      <c r="EI334" s="11" t="b">
        <f t="shared" si="1098"/>
        <v>1</v>
      </c>
      <c r="EJ334" s="11" t="b">
        <f t="shared" si="1099"/>
        <v>0</v>
      </c>
      <c r="EK334" s="39" t="e">
        <f t="shared" si="1100"/>
        <v>#DIV/0!</v>
      </c>
      <c r="EL334" s="39" t="e">
        <f t="shared" si="1101"/>
        <v>#DIV/0!</v>
      </c>
      <c r="EM334" s="39" t="e">
        <f t="shared" si="1102"/>
        <v>#DIV/0!</v>
      </c>
      <c r="EN334" s="39" t="e">
        <f t="shared" si="1103"/>
        <v>#DIV/0!</v>
      </c>
      <c r="EO334" s="39" t="e">
        <f t="shared" si="1104"/>
        <v>#DIV/0!</v>
      </c>
      <c r="EP334" s="39" t="e">
        <f t="shared" si="1105"/>
        <v>#DIV/0!</v>
      </c>
      <c r="EQ334" s="39" t="e">
        <f t="shared" si="1106"/>
        <v>#DIV/0!</v>
      </c>
      <c r="ER334" s="39" t="e">
        <f t="shared" si="1107"/>
        <v>#DIV/0!</v>
      </c>
      <c r="ES334" s="58" t="str">
        <f t="shared" si="1108"/>
        <v>(OH,F,Cl)-dominate amphibole</v>
      </c>
      <c r="ET334" s="58" t="e">
        <f t="shared" si="1109"/>
        <v>#N/A</v>
      </c>
      <c r="EU334" s="56">
        <f t="shared" si="1021"/>
        <v>0</v>
      </c>
      <c r="EV334" s="56">
        <f t="shared" si="1022"/>
        <v>0</v>
      </c>
      <c r="EW334" s="56">
        <f t="shared" si="1023"/>
        <v>0</v>
      </c>
      <c r="EX334" s="56">
        <f t="shared" si="1024"/>
        <v>0</v>
      </c>
      <c r="EY334" s="56">
        <f t="shared" si="1025"/>
        <v>0</v>
      </c>
      <c r="EZ334" s="56">
        <f t="shared" si="1026"/>
        <v>0</v>
      </c>
      <c r="FA334" s="39">
        <f t="shared" si="1027"/>
        <v>0</v>
      </c>
      <c r="FB334" s="39">
        <f t="shared" si="1028"/>
        <v>0</v>
      </c>
      <c r="FC334" s="54">
        <f t="shared" si="1029"/>
        <v>0</v>
      </c>
      <c r="FD334" s="54">
        <f t="shared" si="1030"/>
        <v>0</v>
      </c>
      <c r="FE334" s="39">
        <f t="shared" si="1031"/>
        <v>0</v>
      </c>
      <c r="FF334" s="54">
        <f t="shared" si="1032"/>
        <v>0</v>
      </c>
      <c r="FG334" s="39">
        <f t="shared" si="1033"/>
        <v>0</v>
      </c>
      <c r="FH334" s="39">
        <f t="shared" si="1110"/>
        <v>0</v>
      </c>
      <c r="FI334" s="39">
        <f t="shared" si="1111"/>
        <v>0</v>
      </c>
      <c r="FJ334" s="39">
        <f t="shared" si="1112"/>
        <v>0</v>
      </c>
      <c r="FK334" s="39" t="e">
        <f t="shared" si="1113"/>
        <v>#DIV/0!</v>
      </c>
      <c r="FL334" s="39" t="e">
        <f t="shared" si="1114"/>
        <v>#DIV/0!</v>
      </c>
      <c r="FM334" s="39" t="e">
        <f t="shared" si="1115"/>
        <v>#DIV/0!</v>
      </c>
      <c r="FN334" s="39">
        <f t="shared" si="1116"/>
        <v>1</v>
      </c>
      <c r="FO334" s="39">
        <f t="shared" si="1034"/>
        <v>0</v>
      </c>
      <c r="FP334" s="39">
        <f t="shared" si="1035"/>
        <v>0</v>
      </c>
      <c r="FQ334" s="39">
        <f t="shared" si="1036"/>
        <v>0</v>
      </c>
      <c r="FR334" s="39">
        <f t="shared" si="1117"/>
        <v>0</v>
      </c>
      <c r="FS334" s="39">
        <f t="shared" si="1118"/>
        <v>0</v>
      </c>
      <c r="FU334" s="39" t="e">
        <f t="shared" si="1119"/>
        <v>#DIV/0!</v>
      </c>
      <c r="FV334" s="39" t="e">
        <f t="shared" si="1120"/>
        <v>#DIV/0!</v>
      </c>
      <c r="FW334" s="39" t="e">
        <f t="shared" si="1121"/>
        <v>#DIV/0!</v>
      </c>
      <c r="FY334" s="39" t="e">
        <f t="shared" si="1122"/>
        <v>#DIV/0!</v>
      </c>
      <c r="FZ334" s="39" t="e">
        <f t="shared" si="1123"/>
        <v>#DIV/0!</v>
      </c>
      <c r="GA334" s="39" t="e">
        <f t="shared" si="1124"/>
        <v>#DIV/0!</v>
      </c>
      <c r="GB334" s="39" t="e">
        <f t="shared" si="1125"/>
        <v>#DIV/0!</v>
      </c>
      <c r="GC334" s="39" t="e">
        <f t="shared" si="1126"/>
        <v>#DIV/0!</v>
      </c>
      <c r="GD334" s="39" t="e">
        <f t="shared" si="1127"/>
        <v>#DIV/0!</v>
      </c>
      <c r="GE334" s="39" t="e">
        <f t="shared" si="1128"/>
        <v>#DIV/0!</v>
      </c>
      <c r="GF334" s="39" t="e">
        <f t="shared" si="1129"/>
        <v>#DIV/0!</v>
      </c>
      <c r="GG334" s="39" t="e">
        <f t="shared" si="1130"/>
        <v>#DIV/0!</v>
      </c>
      <c r="GH334" s="39" t="e">
        <f t="shared" si="1131"/>
        <v>#DIV/0!</v>
      </c>
      <c r="GI334" s="39"/>
      <c r="GJ334" s="39" t="e">
        <f t="shared" si="1132"/>
        <v>#DIV/0!</v>
      </c>
      <c r="GK334" s="39" t="e">
        <f t="shared" si="1133"/>
        <v>#DIV/0!</v>
      </c>
      <c r="GL334" s="39" t="e">
        <f t="shared" si="1134"/>
        <v>#DIV/0!</v>
      </c>
      <c r="GM334" s="39" t="e">
        <f t="shared" si="1135"/>
        <v>#DIV/0!</v>
      </c>
      <c r="GN334" s="39" t="e">
        <f t="shared" si="1136"/>
        <v>#DIV/0!</v>
      </c>
      <c r="GO334" s="57"/>
      <c r="GP334" s="57" t="e">
        <f t="shared" si="1137"/>
        <v>#DIV/0!</v>
      </c>
      <c r="GQ334" s="59" t="e">
        <f t="shared" si="1138"/>
        <v>#DIV/0!</v>
      </c>
      <c r="GR334" s="41" t="e">
        <f t="shared" si="1139"/>
        <v>#DIV/0!</v>
      </c>
      <c r="GS334" s="57" t="e">
        <f t="shared" si="1140"/>
        <v>#DIV/0!</v>
      </c>
      <c r="GT334" s="57" t="e">
        <f t="shared" si="1141"/>
        <v>#DIV/0!</v>
      </c>
      <c r="GU334" s="57" t="e">
        <f t="shared" si="1142"/>
        <v>#DIV/0!</v>
      </c>
      <c r="GV334" s="57"/>
      <c r="GW334" s="42" t="e">
        <f t="shared" si="1143"/>
        <v>#DIV/0!</v>
      </c>
      <c r="GX334" s="42" t="e">
        <f t="shared" si="1144"/>
        <v>#DIV/0!</v>
      </c>
      <c r="GY334" s="42" t="e">
        <f t="shared" si="1145"/>
        <v>#DIV/0!</v>
      </c>
      <c r="GZ334" s="57"/>
      <c r="HA334" s="2" t="e">
        <f t="shared" si="1146"/>
        <v>#DIV/0!</v>
      </c>
      <c r="HB334" s="2" t="e">
        <f t="shared" si="1147"/>
        <v>#DIV/0!</v>
      </c>
      <c r="HC334" s="2" t="e">
        <f t="shared" si="1148"/>
        <v>#DIV/0!</v>
      </c>
      <c r="HD334" s="2" t="e">
        <f t="shared" si="1149"/>
        <v>#DIV/0!</v>
      </c>
      <c r="HE334" s="2" t="e">
        <f t="shared" si="1150"/>
        <v>#DIV/0!</v>
      </c>
      <c r="HF334" s="2" t="e">
        <f t="shared" si="1151"/>
        <v>#DIV/0!</v>
      </c>
      <c r="HG334" s="2" t="e">
        <f t="shared" si="1152"/>
        <v>#DIV/0!</v>
      </c>
      <c r="HH334" s="2" t="e">
        <f t="shared" si="1153"/>
        <v>#DIV/0!</v>
      </c>
      <c r="HI334" s="2" t="e">
        <f t="shared" si="1154"/>
        <v>#DIV/0!</v>
      </c>
      <c r="HJ334" s="11" t="e">
        <f t="shared" si="1155"/>
        <v>#DIV/0!</v>
      </c>
      <c r="HK334" s="60" t="e">
        <f t="shared" si="1156"/>
        <v>#DIV/0!</v>
      </c>
      <c r="HL334" s="57"/>
      <c r="HM334" s="57" t="e">
        <f t="shared" si="1157"/>
        <v>#DIV/0!</v>
      </c>
      <c r="HN334" s="57" t="e">
        <f t="shared" si="1158"/>
        <v>#DIV/0!</v>
      </c>
      <c r="HO334" s="57" t="e">
        <f t="shared" si="1159"/>
        <v>#DIV/0!</v>
      </c>
      <c r="HP334" s="57" t="e">
        <f t="shared" si="1160"/>
        <v>#DIV/0!</v>
      </c>
      <c r="HQ334" s="57" t="e">
        <f t="shared" si="1161"/>
        <v>#DIV/0!</v>
      </c>
      <c r="HR334" s="57"/>
      <c r="HS334" s="57" t="e">
        <f t="shared" si="1162"/>
        <v>#DIV/0!</v>
      </c>
      <c r="HT334" s="57" t="e">
        <f t="shared" si="1163"/>
        <v>#DIV/0!</v>
      </c>
      <c r="HU334" s="57" t="e">
        <f t="shared" si="1164"/>
        <v>#DIV/0!</v>
      </c>
      <c r="HV334" s="57" t="e">
        <f t="shared" si="1165"/>
        <v>#DIV/0!</v>
      </c>
      <c r="HW334" s="57" t="e">
        <f t="shared" si="1166"/>
        <v>#DIV/0!</v>
      </c>
      <c r="HX334" s="57"/>
      <c r="HY334" s="57" t="e">
        <f t="shared" si="1167"/>
        <v>#DIV/0!</v>
      </c>
      <c r="HZ334" s="57" t="e">
        <f t="shared" si="1168"/>
        <v>#DIV/0!</v>
      </c>
      <c r="IA334" s="57"/>
      <c r="IB334" s="61">
        <f t="shared" si="1169"/>
        <v>0</v>
      </c>
      <c r="IC334" s="57" t="str">
        <f t="shared" si="1170"/>
        <v/>
      </c>
      <c r="ID334" s="42"/>
      <c r="IE334" s="2" t="str">
        <f t="shared" si="1171"/>
        <v/>
      </c>
      <c r="IF334" s="60" t="e">
        <f t="shared" si="1172"/>
        <v>#DIV/0!</v>
      </c>
      <c r="IG334" s="60" t="str">
        <f t="shared" si="1173"/>
        <v/>
      </c>
      <c r="IH334" s="60" t="str">
        <f t="shared" si="1174"/>
        <v>zinco-</v>
      </c>
      <c r="II334" s="60" t="str">
        <f t="shared" si="1175"/>
        <v>mangano-</v>
      </c>
      <c r="IJ334" s="60" t="e">
        <f t="shared" si="1176"/>
        <v>#DIV/0!</v>
      </c>
      <c r="IK334" s="60" t="e">
        <f t="shared" si="1177"/>
        <v>#DIV/0!</v>
      </c>
      <c r="IL334" s="60" t="e">
        <f t="shared" si="1178"/>
        <v>#DIV/0!</v>
      </c>
      <c r="IM334" s="60" t="e">
        <f t="shared" si="1179"/>
        <v>#DIV/0!</v>
      </c>
      <c r="IN334" s="60" t="str">
        <f t="shared" si="1180"/>
        <v/>
      </c>
      <c r="IO334" s="60" t="str">
        <f t="shared" si="1181"/>
        <v/>
      </c>
      <c r="IP334" s="57"/>
      <c r="IQ334" s="57" t="str">
        <f t="shared" si="1182"/>
        <v>ERROR!!</v>
      </c>
    </row>
    <row r="335" spans="24:251">
      <c r="X335" s="29">
        <f t="shared" si="1038"/>
        <v>0</v>
      </c>
      <c r="Y335" s="29">
        <f t="shared" si="1039"/>
        <v>0</v>
      </c>
      <c r="Z335" s="29" t="e">
        <f t="shared" si="1040"/>
        <v>#DIV/0!</v>
      </c>
      <c r="AA335" s="29" t="e">
        <f t="shared" si="1041"/>
        <v>#DIV/0!</v>
      </c>
      <c r="AB335" s="29" t="e">
        <f t="shared" si="1042"/>
        <v>#DIV/0!</v>
      </c>
      <c r="AC335" s="29" t="e">
        <f t="shared" si="1043"/>
        <v>#DIV/0!</v>
      </c>
      <c r="AF335" s="23">
        <v>60.084299999999999</v>
      </c>
      <c r="AG335" s="23">
        <v>79.878799999999998</v>
      </c>
      <c r="AH335" s="23">
        <v>101.96120000000001</v>
      </c>
      <c r="AI335" s="23">
        <v>151.99039999999999</v>
      </c>
      <c r="AJ335" s="23">
        <v>159.69</v>
      </c>
      <c r="AK335" s="23">
        <v>71.846400000000003</v>
      </c>
      <c r="AL335" s="23">
        <v>70.9375</v>
      </c>
      <c r="AM335" s="23">
        <v>40.304400000000001</v>
      </c>
      <c r="AN335" s="23">
        <v>56.077399999999997</v>
      </c>
      <c r="AO335" s="23">
        <v>61.978999999999999</v>
      </c>
      <c r="AP335" s="23">
        <v>94.195999999999998</v>
      </c>
      <c r="AQ335" s="23">
        <v>18.998000000000001</v>
      </c>
      <c r="AR335" s="23">
        <v>35.450000000000003</v>
      </c>
      <c r="AS335" s="23">
        <v>29.88</v>
      </c>
      <c r="AT335" s="23">
        <v>74.691999999999993</v>
      </c>
      <c r="AU335" s="23">
        <v>81.39</v>
      </c>
      <c r="AX335" s="54">
        <f t="shared" si="1044"/>
        <v>0</v>
      </c>
      <c r="AY335" s="54">
        <f t="shared" si="1045"/>
        <v>0</v>
      </c>
      <c r="AZ335" s="54">
        <f t="shared" si="1046"/>
        <v>0</v>
      </c>
      <c r="BA335" s="54">
        <f t="shared" si="1047"/>
        <v>0</v>
      </c>
      <c r="BB335" s="54">
        <f t="shared" si="1048"/>
        <v>0</v>
      </c>
      <c r="BC335" s="54">
        <f t="shared" si="1049"/>
        <v>0</v>
      </c>
      <c r="BD335" s="54">
        <f t="shared" si="1050"/>
        <v>0</v>
      </c>
      <c r="BE335" s="54">
        <f t="shared" si="1051"/>
        <v>0</v>
      </c>
      <c r="BF335" s="54">
        <f t="shared" si="1052"/>
        <v>0</v>
      </c>
      <c r="BG335" s="54">
        <f t="shared" si="1053"/>
        <v>0</v>
      </c>
      <c r="BH335" s="54">
        <f t="shared" si="1054"/>
        <v>0</v>
      </c>
      <c r="BI335" s="54">
        <f t="shared" si="1055"/>
        <v>0</v>
      </c>
      <c r="BJ335" s="54">
        <f t="shared" si="1056"/>
        <v>0</v>
      </c>
      <c r="BK335" s="54">
        <f t="shared" si="1057"/>
        <v>0</v>
      </c>
      <c r="BL335" s="54">
        <f t="shared" si="1058"/>
        <v>0</v>
      </c>
      <c r="BM335" s="42"/>
      <c r="BO335" s="54">
        <f>'Norm-coeff'!$C$2+$AX335*'Norm-coeff'!$D$2+$AY335*'Norm-coeff'!$E$2+$AZ335*'Norm-coeff'!$F$2+$BA335*'Norm-coeff'!$G$2+$BB335*'Norm-coeff'!$H$2+$BC335*'Norm-coeff'!$I$2+$BD335*'Norm-coeff'!$J$2+$BE335*'Norm-coeff'!$K$2+$BF335*'Norm-coeff'!$L$2+$BG335*'Norm-coeff'!$M$2+$BH335*'Norm-coeff'!$N$2+$BI335*'Norm-coeff'!$O$2</f>
        <v>5.4045421474420303</v>
      </c>
      <c r="BP335" s="54">
        <f>'Norm-coeff'!$C$3+$AX335*'Norm-coeff'!$D$3+$AY335*'Norm-coeff'!$E$3+$AZ335*'Norm-coeff'!$F$3+$BA335*'Norm-coeff'!$G$3+$BB335*'Norm-coeff'!$H$3+$BC335*'Norm-coeff'!$I$3+$BD335*'Norm-coeff'!$J$3+$BE335*'Norm-coeff'!$K$3+$BF335*'Norm-coeff'!$L$3+$BG335*'Norm-coeff'!$M$3+$BH335*'Norm-coeff'!$N$3+$BI335*'Norm-coeff'!$O$3</f>
        <v>3.15319116612705</v>
      </c>
      <c r="BQ335" s="54">
        <f>'Norm-coeff'!$C$4+$AX335*'Norm-coeff'!$D$4+$AY335*'Norm-coeff'!$E$4+$AZ335*'Norm-coeff'!$F$4+$BA335*'Norm-coeff'!$G$4+$BB335*'Norm-coeff'!$H$4+$BC335*'Norm-coeff'!$I$4+$BD335*'Norm-coeff'!$J$4+$BE335*'Norm-coeff'!$K$4+$BF335*'Norm-coeff'!$L$4+$BG335*'Norm-coeff'!$M$4+$BH335*'Norm-coeff'!$N$4+$BI335*'Norm-coeff'!$O$4</f>
        <v>1.42115649462768</v>
      </c>
      <c r="BR335" s="54">
        <f>'Norm-coeff'!$C$5+$AX335*'Norm-coeff'!$D$5+$AY335*'Norm-coeff'!$E$5+$AZ335*'Norm-coeff'!$F$5+$BA335*'Norm-coeff'!$G$5+$BB335*'Norm-coeff'!$H$5+$BC335*'Norm-coeff'!$I$5+$BD335*'Norm-coeff'!$J$5+$BE335*'Norm-coeff'!$K$5+$BF335*'Norm-coeff'!$L$5+$BG335*'Norm-coeff'!$M$5+$BH335*'Norm-coeff'!$N$5+$BI335*'Norm-coeff'!$O$5</f>
        <v>1.0553329241296201</v>
      </c>
      <c r="BS335" s="54">
        <f>'Norm-coeff'!$C$6+$AX335*'Norm-coeff'!$D$6+$AY335*'Norm-coeff'!$E$6+$AZ335*'Norm-coeff'!$F$6+$BA335*'Norm-coeff'!$G$6+$BB335*'Norm-coeff'!$H$6+$BC335*'Norm-coeff'!$I$6+$BD335*'Norm-coeff'!$J$6+$BE335*'Norm-coeff'!$K$6+$BF335*'Norm-coeff'!$L$6+$BG335*'Norm-coeff'!$M$6+$BH335*'Norm-coeff'!$N$6+$BI335*'Norm-coeff'!$O$6</f>
        <v>-1.48700885495103E-2</v>
      </c>
      <c r="BT335" s="54">
        <f>'Norm-coeff'!$C$7+$AX335*'Norm-coeff'!$D$7+$AY335*'Norm-coeff'!$E$7+$AZ335*'Norm-coeff'!$F$7+$BA335*'Norm-coeff'!$G$7+$BB335*'Norm-coeff'!$H$7+$BC335*'Norm-coeff'!$I$7+$BD335*'Norm-coeff'!$J$7+$BE335*'Norm-coeff'!$K$7+$BF335*'Norm-coeff'!$L$7+$BG335*'Norm-coeff'!$M$7+$BH335*'Norm-coeff'!$N$7+$BI335*'Norm-coeff'!$O$7</f>
        <v>2.0907583608832998</v>
      </c>
      <c r="BU335" s="54">
        <f>'Norm-coeff'!$C$8+$AX335*'Norm-coeff'!$D$8+$AY335*'Norm-coeff'!$E$8+$AZ335*'Norm-coeff'!$F$8+$BA335*'Norm-coeff'!$G$8+$BB335*'Norm-coeff'!$H$8+$BC335*'Norm-coeff'!$I$8+$BD335*'Norm-coeff'!$J$8+$BE335*'Norm-coeff'!$K$8+$BF335*'Norm-coeff'!$L$8+$BG335*'Norm-coeff'!$M$8+$BH335*'Norm-coeff'!$N$8+$BI335*'Norm-coeff'!$O$8</f>
        <v>0.65894159836244504</v>
      </c>
      <c r="BV335" s="54">
        <f>'Norm-coeff'!$C$9+$AX335*'Norm-coeff'!$D$9+$AY335*'Norm-coeff'!$E$9+$AZ335*'Norm-coeff'!$F$9+$BA335*'Norm-coeff'!$G$9+$BB335*'Norm-coeff'!$H$9+$BC335*'Norm-coeff'!$I$9+$BD335*'Norm-coeff'!$J$9+$BE335*'Norm-coeff'!$K$9+$BF335*'Norm-coeff'!$L$9+$BG335*'Norm-coeff'!$M$9+$BH335*'Norm-coeff'!$N$9+$BI335*'Norm-coeff'!$O$9</f>
        <v>1.48961085014701</v>
      </c>
      <c r="BW335" s="54">
        <f>'Norm-coeff'!$C$10+$AX335*'Norm-coeff'!$D$10+$AY335*'Norm-coeff'!$E$10+$AZ335*'Norm-coeff'!$F$10+$BA335*'Norm-coeff'!$G$10+$BB335*'Norm-coeff'!$H$10+$BC335*'Norm-coeff'!$I$10+$BD335*'Norm-coeff'!$J$10+$BE335*'Norm-coeff'!$K$10+$BF335*'Norm-coeff'!$L$10+$BG335*'Norm-coeff'!$M$10+$BH335*'Norm-coeff'!$N$10+$BI335*'Norm-coeff'!$O$10</f>
        <v>1.42058735749591</v>
      </c>
      <c r="BX335" s="54">
        <f>'Norm-coeff'!$C$11+$AX335*'Norm-coeff'!$D$11+$AY335*'Norm-coeff'!$E$11+$AZ335*'Norm-coeff'!$F$11+$BA335*'Norm-coeff'!$G$11+$BB335*'Norm-coeff'!$H$11+$BC335*'Norm-coeff'!$I$11+$BD335*'Norm-coeff'!$J$11+$BE335*'Norm-coeff'!$K$11+$BF335*'Norm-coeff'!$L$11+$BG335*'Norm-coeff'!$M$11+$BH335*'Norm-coeff'!$N$11+$BI335*'Norm-coeff'!$O$11</f>
        <v>0.221233014421479</v>
      </c>
      <c r="BY335" s="54">
        <f>'Norm-coeff'!$C$12+$AX335*'Norm-coeff'!$D$12+$AY335*'Norm-coeff'!$E$12+$AZ335*'Norm-coeff'!$F$12+$BA335*'Norm-coeff'!$G$12+$BB335*'Norm-coeff'!$H$12+$BC335*'Norm-coeff'!$I$12+$BD335*'Norm-coeff'!$J$12+$BE335*'Norm-coeff'!$K$12+$BF335*'Norm-coeff'!$L$12+$BG335*'Norm-coeff'!$M$12+$BH335*'Norm-coeff'!$N$12+$BI335*'Norm-coeff'!$O$12</f>
        <v>0.283527502056037</v>
      </c>
      <c r="BZ335" s="54">
        <f>'Norm-coeff'!$C$13+$AX335*'Norm-coeff'!$D$13+$AY335*'Norm-coeff'!$E$13+$AZ335*'Norm-coeff'!$F$13+$BA335*'Norm-coeff'!$G$13+$BB335*'Norm-coeff'!$H$13+$BC335*'Norm-coeff'!$I$13+$BD335*'Norm-coeff'!$J$13+$BE335*'Norm-coeff'!$K$13+$BF335*'Norm-coeff'!$L$13+$BG335*'Norm-coeff'!$M$13+$BH335*'Norm-coeff'!$N$13+$BI335*'Norm-coeff'!$O$13</f>
        <v>-4.1864930554451202E-2</v>
      </c>
      <c r="CA335" s="54">
        <f>'Norm-coeff'!$C$14+$AX335*'Norm-coeff'!$D$14+$AY335*'Norm-coeff'!$E$14+$AZ335*'Norm-coeff'!$F$14+$BA335*'Norm-coeff'!$G$14+$BB335*'Norm-coeff'!$H$14+$BC335*'Norm-coeff'!$I$14+$BD335*'Norm-coeff'!$J$14+$BE335*'Norm-coeff'!$K$14+$BF335*'Norm-coeff'!$L$14+$BG335*'Norm-coeff'!$M$14+$BH335*'Norm-coeff'!$N$14+$BI335*'Norm-coeff'!$O$14</f>
        <v>4.2526983164477103</v>
      </c>
      <c r="CC335" s="54">
        <f t="shared" si="1183"/>
        <v>0</v>
      </c>
      <c r="CG335" s="54">
        <f t="shared" si="1059"/>
        <v>0</v>
      </c>
      <c r="CH335" s="54">
        <f t="shared" si="1037"/>
        <v>0</v>
      </c>
      <c r="CI335" s="54">
        <f t="shared" si="1060"/>
        <v>0</v>
      </c>
      <c r="CJ335" s="56">
        <f t="shared" si="1061"/>
        <v>0</v>
      </c>
      <c r="CK335" s="54">
        <f t="shared" si="1062"/>
        <v>0</v>
      </c>
      <c r="CL335" s="54">
        <f t="shared" si="1063"/>
        <v>0</v>
      </c>
      <c r="CM335" s="54">
        <f t="shared" si="1064"/>
        <v>0</v>
      </c>
      <c r="CN335" s="54">
        <f t="shared" si="1065"/>
        <v>0</v>
      </c>
      <c r="CO335" s="54">
        <f t="shared" si="1066"/>
        <v>0</v>
      </c>
      <c r="CP335" s="54">
        <f t="shared" si="1067"/>
        <v>0</v>
      </c>
      <c r="CQ335" s="54">
        <f t="shared" si="1068"/>
        <v>0</v>
      </c>
      <c r="CR335" s="54">
        <f t="shared" si="1069"/>
        <v>0</v>
      </c>
      <c r="CS335" s="54">
        <f t="shared" si="1070"/>
        <v>0</v>
      </c>
      <c r="CU335" s="54">
        <f t="shared" si="1071"/>
        <v>0</v>
      </c>
      <c r="CV335" s="54">
        <f t="shared" si="1072"/>
        <v>0</v>
      </c>
      <c r="CW335" s="54">
        <f t="shared" si="1073"/>
        <v>0</v>
      </c>
      <c r="CX335" s="54">
        <f t="shared" si="1074"/>
        <v>0</v>
      </c>
      <c r="CZ335" s="54">
        <f t="shared" si="1075"/>
        <v>0</v>
      </c>
      <c r="DA335" s="54">
        <f t="shared" si="1076"/>
        <v>0</v>
      </c>
      <c r="DB335" s="54">
        <f t="shared" si="1077"/>
        <v>0</v>
      </c>
      <c r="DC335" s="54">
        <f t="shared" si="1078"/>
        <v>0</v>
      </c>
      <c r="DD335" s="54">
        <f t="shared" si="1079"/>
        <v>0</v>
      </c>
      <c r="DE335" s="54">
        <f t="shared" si="1080"/>
        <v>0</v>
      </c>
      <c r="DF335" s="54">
        <f t="shared" si="1081"/>
        <v>0</v>
      </c>
      <c r="DG335" s="54">
        <f t="shared" si="1082"/>
        <v>2</v>
      </c>
      <c r="DH335" s="71">
        <f t="shared" si="1083"/>
        <v>0</v>
      </c>
      <c r="DI335" s="71">
        <f t="shared" si="1084"/>
        <v>0</v>
      </c>
      <c r="DJ335" s="54">
        <f t="shared" si="1085"/>
        <v>0</v>
      </c>
      <c r="DK335" s="54">
        <f t="shared" si="1086"/>
        <v>2</v>
      </c>
      <c r="DL335" s="4">
        <f t="shared" si="1011"/>
        <v>0</v>
      </c>
      <c r="DM335" s="3">
        <f t="shared" si="1087"/>
        <v>0</v>
      </c>
      <c r="DN335" s="3">
        <f t="shared" si="1088"/>
        <v>0</v>
      </c>
      <c r="DO335" s="4" t="e">
        <f t="shared" si="1089"/>
        <v>#DIV/0!</v>
      </c>
      <c r="DP335" s="57"/>
      <c r="DQ335" s="57"/>
      <c r="DR335" s="56">
        <f t="shared" si="1012"/>
        <v>2</v>
      </c>
      <c r="DS335" s="56">
        <f t="shared" si="1013"/>
        <v>0</v>
      </c>
      <c r="DT335" s="38">
        <f t="shared" si="1014"/>
        <v>0</v>
      </c>
      <c r="DU335" s="38">
        <f t="shared" si="1090"/>
        <v>2</v>
      </c>
      <c r="DV335" s="38">
        <f t="shared" si="1015"/>
        <v>0</v>
      </c>
      <c r="DW335" s="39">
        <f t="shared" si="1016"/>
        <v>0</v>
      </c>
      <c r="DX335" s="39">
        <f t="shared" si="1017"/>
        <v>0</v>
      </c>
      <c r="DY335" s="39">
        <f t="shared" si="1018"/>
        <v>0</v>
      </c>
      <c r="DZ335" s="39">
        <f t="shared" si="1019"/>
        <v>0</v>
      </c>
      <c r="EA335" s="39">
        <f t="shared" si="1020"/>
        <v>0</v>
      </c>
      <c r="EB335" s="37" t="e">
        <f t="shared" si="1091"/>
        <v>#DIV/0!</v>
      </c>
      <c r="EC335" s="37" t="e">
        <f t="shared" si="1092"/>
        <v>#DIV/0!</v>
      </c>
      <c r="ED335" s="37" t="e">
        <f t="shared" si="1093"/>
        <v>#DIV/0!</v>
      </c>
      <c r="EE335" s="37" t="e">
        <f t="shared" si="1094"/>
        <v>#DIV/0!</v>
      </c>
      <c r="EF335" s="39" t="e">
        <f t="shared" si="1095"/>
        <v>#DIV/0!</v>
      </c>
      <c r="EG335" s="37" t="e">
        <f t="shared" si="1096"/>
        <v>#DIV/0!</v>
      </c>
      <c r="EH335" s="37" t="e">
        <f t="shared" si="1097"/>
        <v>#DIV/0!</v>
      </c>
      <c r="EI335" s="11" t="b">
        <f t="shared" si="1098"/>
        <v>1</v>
      </c>
      <c r="EJ335" s="11" t="b">
        <f t="shared" si="1099"/>
        <v>0</v>
      </c>
      <c r="EK335" s="39" t="e">
        <f t="shared" si="1100"/>
        <v>#DIV/0!</v>
      </c>
      <c r="EL335" s="39" t="e">
        <f t="shared" si="1101"/>
        <v>#DIV/0!</v>
      </c>
      <c r="EM335" s="39" t="e">
        <f t="shared" si="1102"/>
        <v>#DIV/0!</v>
      </c>
      <c r="EN335" s="39" t="e">
        <f t="shared" si="1103"/>
        <v>#DIV/0!</v>
      </c>
      <c r="EO335" s="39" t="e">
        <f t="shared" si="1104"/>
        <v>#DIV/0!</v>
      </c>
      <c r="EP335" s="39" t="e">
        <f t="shared" si="1105"/>
        <v>#DIV/0!</v>
      </c>
      <c r="EQ335" s="39" t="e">
        <f t="shared" si="1106"/>
        <v>#DIV/0!</v>
      </c>
      <c r="ER335" s="39" t="e">
        <f t="shared" si="1107"/>
        <v>#DIV/0!</v>
      </c>
      <c r="ES335" s="58" t="str">
        <f t="shared" si="1108"/>
        <v>(OH,F,Cl)-dominate amphibole</v>
      </c>
      <c r="ET335" s="58" t="e">
        <f t="shared" si="1109"/>
        <v>#N/A</v>
      </c>
      <c r="EU335" s="56">
        <f t="shared" si="1021"/>
        <v>0</v>
      </c>
      <c r="EV335" s="56">
        <f t="shared" si="1022"/>
        <v>0</v>
      </c>
      <c r="EW335" s="56">
        <f t="shared" si="1023"/>
        <v>0</v>
      </c>
      <c r="EX335" s="56">
        <f t="shared" si="1024"/>
        <v>0</v>
      </c>
      <c r="EY335" s="56">
        <f t="shared" si="1025"/>
        <v>0</v>
      </c>
      <c r="EZ335" s="56">
        <f t="shared" si="1026"/>
        <v>0</v>
      </c>
      <c r="FA335" s="39">
        <f t="shared" si="1027"/>
        <v>0</v>
      </c>
      <c r="FB335" s="39">
        <f t="shared" si="1028"/>
        <v>0</v>
      </c>
      <c r="FC335" s="54">
        <f t="shared" si="1029"/>
        <v>0</v>
      </c>
      <c r="FD335" s="54">
        <f t="shared" si="1030"/>
        <v>0</v>
      </c>
      <c r="FE335" s="39">
        <f t="shared" si="1031"/>
        <v>0</v>
      </c>
      <c r="FF335" s="54">
        <f t="shared" si="1032"/>
        <v>0</v>
      </c>
      <c r="FG335" s="39">
        <f t="shared" si="1033"/>
        <v>0</v>
      </c>
      <c r="FH335" s="39">
        <f t="shared" si="1110"/>
        <v>0</v>
      </c>
      <c r="FI335" s="39">
        <f t="shared" si="1111"/>
        <v>0</v>
      </c>
      <c r="FJ335" s="39">
        <f t="shared" si="1112"/>
        <v>0</v>
      </c>
      <c r="FK335" s="39" t="e">
        <f t="shared" si="1113"/>
        <v>#DIV/0!</v>
      </c>
      <c r="FL335" s="39" t="e">
        <f t="shared" si="1114"/>
        <v>#DIV/0!</v>
      </c>
      <c r="FM335" s="39" t="e">
        <f t="shared" si="1115"/>
        <v>#DIV/0!</v>
      </c>
      <c r="FN335" s="39">
        <f t="shared" si="1116"/>
        <v>1</v>
      </c>
      <c r="FO335" s="39">
        <f t="shared" si="1034"/>
        <v>0</v>
      </c>
      <c r="FP335" s="39">
        <f t="shared" si="1035"/>
        <v>0</v>
      </c>
      <c r="FQ335" s="39">
        <f t="shared" si="1036"/>
        <v>0</v>
      </c>
      <c r="FR335" s="39">
        <f t="shared" si="1117"/>
        <v>0</v>
      </c>
      <c r="FS335" s="39">
        <f t="shared" si="1118"/>
        <v>0</v>
      </c>
      <c r="FU335" s="39" t="e">
        <f t="shared" si="1119"/>
        <v>#DIV/0!</v>
      </c>
      <c r="FV335" s="39" t="e">
        <f t="shared" si="1120"/>
        <v>#DIV/0!</v>
      </c>
      <c r="FW335" s="39" t="e">
        <f t="shared" si="1121"/>
        <v>#DIV/0!</v>
      </c>
      <c r="FY335" s="39" t="e">
        <f t="shared" si="1122"/>
        <v>#DIV/0!</v>
      </c>
      <c r="FZ335" s="39" t="e">
        <f t="shared" si="1123"/>
        <v>#DIV/0!</v>
      </c>
      <c r="GA335" s="39" t="e">
        <f t="shared" si="1124"/>
        <v>#DIV/0!</v>
      </c>
      <c r="GB335" s="39" t="e">
        <f t="shared" si="1125"/>
        <v>#DIV/0!</v>
      </c>
      <c r="GC335" s="39" t="e">
        <f t="shared" si="1126"/>
        <v>#DIV/0!</v>
      </c>
      <c r="GD335" s="39" t="e">
        <f t="shared" si="1127"/>
        <v>#DIV/0!</v>
      </c>
      <c r="GE335" s="39" t="e">
        <f t="shared" si="1128"/>
        <v>#DIV/0!</v>
      </c>
      <c r="GF335" s="39" t="e">
        <f t="shared" si="1129"/>
        <v>#DIV/0!</v>
      </c>
      <c r="GG335" s="39" t="e">
        <f t="shared" si="1130"/>
        <v>#DIV/0!</v>
      </c>
      <c r="GH335" s="39" t="e">
        <f t="shared" si="1131"/>
        <v>#DIV/0!</v>
      </c>
      <c r="GI335" s="39"/>
      <c r="GJ335" s="39" t="e">
        <f t="shared" si="1132"/>
        <v>#DIV/0!</v>
      </c>
      <c r="GK335" s="39" t="e">
        <f t="shared" si="1133"/>
        <v>#DIV/0!</v>
      </c>
      <c r="GL335" s="39" t="e">
        <f t="shared" si="1134"/>
        <v>#DIV/0!</v>
      </c>
      <c r="GM335" s="39" t="e">
        <f t="shared" si="1135"/>
        <v>#DIV/0!</v>
      </c>
      <c r="GN335" s="39" t="e">
        <f t="shared" si="1136"/>
        <v>#DIV/0!</v>
      </c>
      <c r="GO335" s="57"/>
      <c r="GP335" s="57" t="e">
        <f t="shared" si="1137"/>
        <v>#DIV/0!</v>
      </c>
      <c r="GQ335" s="59" t="e">
        <f t="shared" si="1138"/>
        <v>#DIV/0!</v>
      </c>
      <c r="GR335" s="41" t="e">
        <f t="shared" si="1139"/>
        <v>#DIV/0!</v>
      </c>
      <c r="GS335" s="57" t="e">
        <f t="shared" si="1140"/>
        <v>#DIV/0!</v>
      </c>
      <c r="GT335" s="57" t="e">
        <f t="shared" si="1141"/>
        <v>#DIV/0!</v>
      </c>
      <c r="GU335" s="57" t="e">
        <f t="shared" si="1142"/>
        <v>#DIV/0!</v>
      </c>
      <c r="GV335" s="57"/>
      <c r="GW335" s="42" t="e">
        <f t="shared" si="1143"/>
        <v>#DIV/0!</v>
      </c>
      <c r="GX335" s="42" t="e">
        <f t="shared" si="1144"/>
        <v>#DIV/0!</v>
      </c>
      <c r="GY335" s="42" t="e">
        <f t="shared" si="1145"/>
        <v>#DIV/0!</v>
      </c>
      <c r="GZ335" s="57"/>
      <c r="HA335" s="2" t="e">
        <f t="shared" si="1146"/>
        <v>#DIV/0!</v>
      </c>
      <c r="HB335" s="2" t="e">
        <f t="shared" si="1147"/>
        <v>#DIV/0!</v>
      </c>
      <c r="HC335" s="2" t="e">
        <f t="shared" si="1148"/>
        <v>#DIV/0!</v>
      </c>
      <c r="HD335" s="2" t="e">
        <f t="shared" si="1149"/>
        <v>#DIV/0!</v>
      </c>
      <c r="HE335" s="2" t="e">
        <f t="shared" si="1150"/>
        <v>#DIV/0!</v>
      </c>
      <c r="HF335" s="2" t="e">
        <f t="shared" si="1151"/>
        <v>#DIV/0!</v>
      </c>
      <c r="HG335" s="2" t="e">
        <f t="shared" si="1152"/>
        <v>#DIV/0!</v>
      </c>
      <c r="HH335" s="2" t="e">
        <f t="shared" si="1153"/>
        <v>#DIV/0!</v>
      </c>
      <c r="HI335" s="2" t="e">
        <f t="shared" si="1154"/>
        <v>#DIV/0!</v>
      </c>
      <c r="HJ335" s="11" t="e">
        <f t="shared" si="1155"/>
        <v>#DIV/0!</v>
      </c>
      <c r="HK335" s="60" t="e">
        <f t="shared" si="1156"/>
        <v>#DIV/0!</v>
      </c>
      <c r="HL335" s="57"/>
      <c r="HM335" s="57" t="e">
        <f t="shared" si="1157"/>
        <v>#DIV/0!</v>
      </c>
      <c r="HN335" s="57" t="e">
        <f t="shared" si="1158"/>
        <v>#DIV/0!</v>
      </c>
      <c r="HO335" s="57" t="e">
        <f t="shared" si="1159"/>
        <v>#DIV/0!</v>
      </c>
      <c r="HP335" s="57" t="e">
        <f t="shared" si="1160"/>
        <v>#DIV/0!</v>
      </c>
      <c r="HQ335" s="57" t="e">
        <f t="shared" si="1161"/>
        <v>#DIV/0!</v>
      </c>
      <c r="HR335" s="57"/>
      <c r="HS335" s="57" t="e">
        <f t="shared" si="1162"/>
        <v>#DIV/0!</v>
      </c>
      <c r="HT335" s="57" t="e">
        <f t="shared" si="1163"/>
        <v>#DIV/0!</v>
      </c>
      <c r="HU335" s="57" t="e">
        <f t="shared" si="1164"/>
        <v>#DIV/0!</v>
      </c>
      <c r="HV335" s="57" t="e">
        <f t="shared" si="1165"/>
        <v>#DIV/0!</v>
      </c>
      <c r="HW335" s="57" t="e">
        <f t="shared" si="1166"/>
        <v>#DIV/0!</v>
      </c>
      <c r="HX335" s="57"/>
      <c r="HY335" s="57" t="e">
        <f t="shared" si="1167"/>
        <v>#DIV/0!</v>
      </c>
      <c r="HZ335" s="57" t="e">
        <f t="shared" si="1168"/>
        <v>#DIV/0!</v>
      </c>
      <c r="IA335" s="57"/>
      <c r="IB335" s="61">
        <f t="shared" si="1169"/>
        <v>0</v>
      </c>
      <c r="IC335" s="57" t="str">
        <f t="shared" si="1170"/>
        <v/>
      </c>
      <c r="ID335" s="42"/>
      <c r="IE335" s="2" t="str">
        <f t="shared" si="1171"/>
        <v/>
      </c>
      <c r="IF335" s="60" t="e">
        <f t="shared" si="1172"/>
        <v>#DIV/0!</v>
      </c>
      <c r="IG335" s="60" t="str">
        <f t="shared" si="1173"/>
        <v/>
      </c>
      <c r="IH335" s="60" t="str">
        <f t="shared" si="1174"/>
        <v>zinco-</v>
      </c>
      <c r="II335" s="60" t="str">
        <f t="shared" si="1175"/>
        <v>mangano-</v>
      </c>
      <c r="IJ335" s="60" t="e">
        <f t="shared" si="1176"/>
        <v>#DIV/0!</v>
      </c>
      <c r="IK335" s="60" t="e">
        <f t="shared" si="1177"/>
        <v>#DIV/0!</v>
      </c>
      <c r="IL335" s="60" t="e">
        <f t="shared" si="1178"/>
        <v>#DIV/0!</v>
      </c>
      <c r="IM335" s="60" t="e">
        <f t="shared" si="1179"/>
        <v>#DIV/0!</v>
      </c>
      <c r="IN335" s="60" t="str">
        <f t="shared" si="1180"/>
        <v/>
      </c>
      <c r="IO335" s="60" t="str">
        <f t="shared" si="1181"/>
        <v/>
      </c>
      <c r="IP335" s="57"/>
      <c r="IQ335" s="57" t="str">
        <f t="shared" si="1182"/>
        <v>ERROR!!</v>
      </c>
    </row>
    <row r="336" spans="24:251">
      <c r="X336" s="29">
        <f t="shared" si="1038"/>
        <v>0</v>
      </c>
      <c r="Y336" s="29">
        <f t="shared" si="1039"/>
        <v>0</v>
      </c>
      <c r="Z336" s="29" t="e">
        <f t="shared" si="1040"/>
        <v>#DIV/0!</v>
      </c>
      <c r="AA336" s="29" t="e">
        <f t="shared" si="1041"/>
        <v>#DIV/0!</v>
      </c>
      <c r="AB336" s="29" t="e">
        <f t="shared" si="1042"/>
        <v>#DIV/0!</v>
      </c>
      <c r="AC336" s="29" t="e">
        <f t="shared" si="1043"/>
        <v>#DIV/0!</v>
      </c>
      <c r="AF336" s="23">
        <v>60.084299999999999</v>
      </c>
      <c r="AG336" s="23">
        <v>79.878799999999998</v>
      </c>
      <c r="AH336" s="23">
        <v>101.96120000000001</v>
      </c>
      <c r="AI336" s="23">
        <v>151.99039999999999</v>
      </c>
      <c r="AJ336" s="23">
        <v>159.69</v>
      </c>
      <c r="AK336" s="23">
        <v>71.846400000000003</v>
      </c>
      <c r="AL336" s="23">
        <v>70.9375</v>
      </c>
      <c r="AM336" s="23">
        <v>40.304400000000001</v>
      </c>
      <c r="AN336" s="23">
        <v>56.077399999999997</v>
      </c>
      <c r="AO336" s="23">
        <v>61.978999999999999</v>
      </c>
      <c r="AP336" s="23">
        <v>94.195999999999998</v>
      </c>
      <c r="AQ336" s="23">
        <v>18.998000000000001</v>
      </c>
      <c r="AR336" s="23">
        <v>35.450000000000003</v>
      </c>
      <c r="AS336" s="23">
        <v>29.88</v>
      </c>
      <c r="AT336" s="23">
        <v>74.691999999999993</v>
      </c>
      <c r="AU336" s="23">
        <v>81.39</v>
      </c>
      <c r="AX336" s="54">
        <f t="shared" si="1044"/>
        <v>0</v>
      </c>
      <c r="AY336" s="54">
        <f t="shared" si="1045"/>
        <v>0</v>
      </c>
      <c r="AZ336" s="54">
        <f t="shared" si="1046"/>
        <v>0</v>
      </c>
      <c r="BA336" s="54">
        <f t="shared" si="1047"/>
        <v>0</v>
      </c>
      <c r="BB336" s="54">
        <f t="shared" si="1048"/>
        <v>0</v>
      </c>
      <c r="BC336" s="54">
        <f t="shared" si="1049"/>
        <v>0</v>
      </c>
      <c r="BD336" s="54">
        <f t="shared" si="1050"/>
        <v>0</v>
      </c>
      <c r="BE336" s="54">
        <f t="shared" si="1051"/>
        <v>0</v>
      </c>
      <c r="BF336" s="54">
        <f t="shared" si="1052"/>
        <v>0</v>
      </c>
      <c r="BG336" s="54">
        <f t="shared" si="1053"/>
        <v>0</v>
      </c>
      <c r="BH336" s="54">
        <f t="shared" si="1054"/>
        <v>0</v>
      </c>
      <c r="BI336" s="54">
        <f t="shared" si="1055"/>
        <v>0</v>
      </c>
      <c r="BJ336" s="54">
        <f t="shared" si="1056"/>
        <v>0</v>
      </c>
      <c r="BK336" s="54">
        <f t="shared" si="1057"/>
        <v>0</v>
      </c>
      <c r="BL336" s="54">
        <f t="shared" si="1058"/>
        <v>0</v>
      </c>
      <c r="BM336" s="42"/>
      <c r="BO336" s="54">
        <f>'Norm-coeff'!$C$2+$AX336*'Norm-coeff'!$D$2+$AY336*'Norm-coeff'!$E$2+$AZ336*'Norm-coeff'!$F$2+$BA336*'Norm-coeff'!$G$2+$BB336*'Norm-coeff'!$H$2+$BC336*'Norm-coeff'!$I$2+$BD336*'Norm-coeff'!$J$2+$BE336*'Norm-coeff'!$K$2+$BF336*'Norm-coeff'!$L$2+$BG336*'Norm-coeff'!$M$2+$BH336*'Norm-coeff'!$N$2+$BI336*'Norm-coeff'!$O$2</f>
        <v>5.4045421474420303</v>
      </c>
      <c r="BP336" s="54">
        <f>'Norm-coeff'!$C$3+$AX336*'Norm-coeff'!$D$3+$AY336*'Norm-coeff'!$E$3+$AZ336*'Norm-coeff'!$F$3+$BA336*'Norm-coeff'!$G$3+$BB336*'Norm-coeff'!$H$3+$BC336*'Norm-coeff'!$I$3+$BD336*'Norm-coeff'!$J$3+$BE336*'Norm-coeff'!$K$3+$BF336*'Norm-coeff'!$L$3+$BG336*'Norm-coeff'!$M$3+$BH336*'Norm-coeff'!$N$3+$BI336*'Norm-coeff'!$O$3</f>
        <v>3.15319116612705</v>
      </c>
      <c r="BQ336" s="54">
        <f>'Norm-coeff'!$C$4+$AX336*'Norm-coeff'!$D$4+$AY336*'Norm-coeff'!$E$4+$AZ336*'Norm-coeff'!$F$4+$BA336*'Norm-coeff'!$G$4+$BB336*'Norm-coeff'!$H$4+$BC336*'Norm-coeff'!$I$4+$BD336*'Norm-coeff'!$J$4+$BE336*'Norm-coeff'!$K$4+$BF336*'Norm-coeff'!$L$4+$BG336*'Norm-coeff'!$M$4+$BH336*'Norm-coeff'!$N$4+$BI336*'Norm-coeff'!$O$4</f>
        <v>1.42115649462768</v>
      </c>
      <c r="BR336" s="54">
        <f>'Norm-coeff'!$C$5+$AX336*'Norm-coeff'!$D$5+$AY336*'Norm-coeff'!$E$5+$AZ336*'Norm-coeff'!$F$5+$BA336*'Norm-coeff'!$G$5+$BB336*'Norm-coeff'!$H$5+$BC336*'Norm-coeff'!$I$5+$BD336*'Norm-coeff'!$J$5+$BE336*'Norm-coeff'!$K$5+$BF336*'Norm-coeff'!$L$5+$BG336*'Norm-coeff'!$M$5+$BH336*'Norm-coeff'!$N$5+$BI336*'Norm-coeff'!$O$5</f>
        <v>1.0553329241296201</v>
      </c>
      <c r="BS336" s="54">
        <f>'Norm-coeff'!$C$6+$AX336*'Norm-coeff'!$D$6+$AY336*'Norm-coeff'!$E$6+$AZ336*'Norm-coeff'!$F$6+$BA336*'Norm-coeff'!$G$6+$BB336*'Norm-coeff'!$H$6+$BC336*'Norm-coeff'!$I$6+$BD336*'Norm-coeff'!$J$6+$BE336*'Norm-coeff'!$K$6+$BF336*'Norm-coeff'!$L$6+$BG336*'Norm-coeff'!$M$6+$BH336*'Norm-coeff'!$N$6+$BI336*'Norm-coeff'!$O$6</f>
        <v>-1.48700885495103E-2</v>
      </c>
      <c r="BT336" s="54">
        <f>'Norm-coeff'!$C$7+$AX336*'Norm-coeff'!$D$7+$AY336*'Norm-coeff'!$E$7+$AZ336*'Norm-coeff'!$F$7+$BA336*'Norm-coeff'!$G$7+$BB336*'Norm-coeff'!$H$7+$BC336*'Norm-coeff'!$I$7+$BD336*'Norm-coeff'!$J$7+$BE336*'Norm-coeff'!$K$7+$BF336*'Norm-coeff'!$L$7+$BG336*'Norm-coeff'!$M$7+$BH336*'Norm-coeff'!$N$7+$BI336*'Norm-coeff'!$O$7</f>
        <v>2.0907583608832998</v>
      </c>
      <c r="BU336" s="54">
        <f>'Norm-coeff'!$C$8+$AX336*'Norm-coeff'!$D$8+$AY336*'Norm-coeff'!$E$8+$AZ336*'Norm-coeff'!$F$8+$BA336*'Norm-coeff'!$G$8+$BB336*'Norm-coeff'!$H$8+$BC336*'Norm-coeff'!$I$8+$BD336*'Norm-coeff'!$J$8+$BE336*'Norm-coeff'!$K$8+$BF336*'Norm-coeff'!$L$8+$BG336*'Norm-coeff'!$M$8+$BH336*'Norm-coeff'!$N$8+$BI336*'Norm-coeff'!$O$8</f>
        <v>0.65894159836244504</v>
      </c>
      <c r="BV336" s="54">
        <f>'Norm-coeff'!$C$9+$AX336*'Norm-coeff'!$D$9+$AY336*'Norm-coeff'!$E$9+$AZ336*'Norm-coeff'!$F$9+$BA336*'Norm-coeff'!$G$9+$BB336*'Norm-coeff'!$H$9+$BC336*'Norm-coeff'!$I$9+$BD336*'Norm-coeff'!$J$9+$BE336*'Norm-coeff'!$K$9+$BF336*'Norm-coeff'!$L$9+$BG336*'Norm-coeff'!$M$9+$BH336*'Norm-coeff'!$N$9+$BI336*'Norm-coeff'!$O$9</f>
        <v>1.48961085014701</v>
      </c>
      <c r="BW336" s="54">
        <f>'Norm-coeff'!$C$10+$AX336*'Norm-coeff'!$D$10+$AY336*'Norm-coeff'!$E$10+$AZ336*'Norm-coeff'!$F$10+$BA336*'Norm-coeff'!$G$10+$BB336*'Norm-coeff'!$H$10+$BC336*'Norm-coeff'!$I$10+$BD336*'Norm-coeff'!$J$10+$BE336*'Norm-coeff'!$K$10+$BF336*'Norm-coeff'!$L$10+$BG336*'Norm-coeff'!$M$10+$BH336*'Norm-coeff'!$N$10+$BI336*'Norm-coeff'!$O$10</f>
        <v>1.42058735749591</v>
      </c>
      <c r="BX336" s="54">
        <f>'Norm-coeff'!$C$11+$AX336*'Norm-coeff'!$D$11+$AY336*'Norm-coeff'!$E$11+$AZ336*'Norm-coeff'!$F$11+$BA336*'Norm-coeff'!$G$11+$BB336*'Norm-coeff'!$H$11+$BC336*'Norm-coeff'!$I$11+$BD336*'Norm-coeff'!$J$11+$BE336*'Norm-coeff'!$K$11+$BF336*'Norm-coeff'!$L$11+$BG336*'Norm-coeff'!$M$11+$BH336*'Norm-coeff'!$N$11+$BI336*'Norm-coeff'!$O$11</f>
        <v>0.221233014421479</v>
      </c>
      <c r="BY336" s="54">
        <f>'Norm-coeff'!$C$12+$AX336*'Norm-coeff'!$D$12+$AY336*'Norm-coeff'!$E$12+$AZ336*'Norm-coeff'!$F$12+$BA336*'Norm-coeff'!$G$12+$BB336*'Norm-coeff'!$H$12+$BC336*'Norm-coeff'!$I$12+$BD336*'Norm-coeff'!$J$12+$BE336*'Norm-coeff'!$K$12+$BF336*'Norm-coeff'!$L$12+$BG336*'Norm-coeff'!$M$12+$BH336*'Norm-coeff'!$N$12+$BI336*'Norm-coeff'!$O$12</f>
        <v>0.283527502056037</v>
      </c>
      <c r="BZ336" s="54">
        <f>'Norm-coeff'!$C$13+$AX336*'Norm-coeff'!$D$13+$AY336*'Norm-coeff'!$E$13+$AZ336*'Norm-coeff'!$F$13+$BA336*'Norm-coeff'!$G$13+$BB336*'Norm-coeff'!$H$13+$BC336*'Norm-coeff'!$I$13+$BD336*'Norm-coeff'!$J$13+$BE336*'Norm-coeff'!$K$13+$BF336*'Norm-coeff'!$L$13+$BG336*'Norm-coeff'!$M$13+$BH336*'Norm-coeff'!$N$13+$BI336*'Norm-coeff'!$O$13</f>
        <v>-4.1864930554451202E-2</v>
      </c>
      <c r="CA336" s="54">
        <f>'Norm-coeff'!$C$14+$AX336*'Norm-coeff'!$D$14+$AY336*'Norm-coeff'!$E$14+$AZ336*'Norm-coeff'!$F$14+$BA336*'Norm-coeff'!$G$14+$BB336*'Norm-coeff'!$H$14+$BC336*'Norm-coeff'!$I$14+$BD336*'Norm-coeff'!$J$14+$BE336*'Norm-coeff'!$K$14+$BF336*'Norm-coeff'!$L$14+$BG336*'Norm-coeff'!$M$14+$BH336*'Norm-coeff'!$N$14+$BI336*'Norm-coeff'!$O$14</f>
        <v>4.2526983164477103</v>
      </c>
      <c r="CC336" s="54">
        <f t="shared" si="1183"/>
        <v>0</v>
      </c>
      <c r="CG336" s="54">
        <f t="shared" si="1059"/>
        <v>0</v>
      </c>
      <c r="CH336" s="54">
        <f t="shared" si="1037"/>
        <v>0</v>
      </c>
      <c r="CI336" s="54">
        <f t="shared" si="1060"/>
        <v>0</v>
      </c>
      <c r="CJ336" s="56">
        <f t="shared" si="1061"/>
        <v>0</v>
      </c>
      <c r="CK336" s="54">
        <f t="shared" si="1062"/>
        <v>0</v>
      </c>
      <c r="CL336" s="54">
        <f t="shared" si="1063"/>
        <v>0</v>
      </c>
      <c r="CM336" s="54">
        <f t="shared" si="1064"/>
        <v>0</v>
      </c>
      <c r="CN336" s="54">
        <f t="shared" si="1065"/>
        <v>0</v>
      </c>
      <c r="CO336" s="54">
        <f t="shared" si="1066"/>
        <v>0</v>
      </c>
      <c r="CP336" s="54">
        <f t="shared" si="1067"/>
        <v>0</v>
      </c>
      <c r="CQ336" s="54">
        <f t="shared" si="1068"/>
        <v>0</v>
      </c>
      <c r="CR336" s="54">
        <f t="shared" si="1069"/>
        <v>0</v>
      </c>
      <c r="CS336" s="54">
        <f t="shared" si="1070"/>
        <v>0</v>
      </c>
      <c r="CU336" s="54">
        <f t="shared" si="1071"/>
        <v>0</v>
      </c>
      <c r="CV336" s="54">
        <f t="shared" si="1072"/>
        <v>0</v>
      </c>
      <c r="CW336" s="54">
        <f t="shared" si="1073"/>
        <v>0</v>
      </c>
      <c r="CX336" s="54">
        <f t="shared" si="1074"/>
        <v>0</v>
      </c>
      <c r="CZ336" s="54">
        <f t="shared" si="1075"/>
        <v>0</v>
      </c>
      <c r="DA336" s="54">
        <f t="shared" si="1076"/>
        <v>0</v>
      </c>
      <c r="DB336" s="54">
        <f t="shared" si="1077"/>
        <v>0</v>
      </c>
      <c r="DC336" s="54">
        <f t="shared" si="1078"/>
        <v>0</v>
      </c>
      <c r="DD336" s="54">
        <f t="shared" si="1079"/>
        <v>0</v>
      </c>
      <c r="DE336" s="54">
        <f t="shared" si="1080"/>
        <v>0</v>
      </c>
      <c r="DF336" s="54">
        <f t="shared" si="1081"/>
        <v>0</v>
      </c>
      <c r="DG336" s="54">
        <f t="shared" si="1082"/>
        <v>2</v>
      </c>
      <c r="DH336" s="71">
        <f t="shared" si="1083"/>
        <v>0</v>
      </c>
      <c r="DI336" s="71">
        <f t="shared" si="1084"/>
        <v>0</v>
      </c>
      <c r="DJ336" s="54">
        <f t="shared" si="1085"/>
        <v>0</v>
      </c>
      <c r="DK336" s="54">
        <f t="shared" si="1086"/>
        <v>2</v>
      </c>
      <c r="DL336" s="4">
        <f t="shared" si="1011"/>
        <v>0</v>
      </c>
      <c r="DM336" s="3">
        <f t="shared" si="1087"/>
        <v>0</v>
      </c>
      <c r="DN336" s="3">
        <f t="shared" si="1088"/>
        <v>0</v>
      </c>
      <c r="DO336" s="4" t="e">
        <f t="shared" si="1089"/>
        <v>#DIV/0!</v>
      </c>
      <c r="DP336" s="57"/>
      <c r="DQ336" s="57"/>
      <c r="DR336" s="56">
        <f t="shared" si="1012"/>
        <v>2</v>
      </c>
      <c r="DS336" s="56">
        <f t="shared" si="1013"/>
        <v>0</v>
      </c>
      <c r="DT336" s="38">
        <f t="shared" si="1014"/>
        <v>0</v>
      </c>
      <c r="DU336" s="38">
        <f t="shared" si="1090"/>
        <v>2</v>
      </c>
      <c r="DV336" s="38">
        <f t="shared" si="1015"/>
        <v>0</v>
      </c>
      <c r="DW336" s="39">
        <f t="shared" si="1016"/>
        <v>0</v>
      </c>
      <c r="DX336" s="39">
        <f t="shared" si="1017"/>
        <v>0</v>
      </c>
      <c r="DY336" s="39">
        <f t="shared" si="1018"/>
        <v>0</v>
      </c>
      <c r="DZ336" s="39">
        <f t="shared" si="1019"/>
        <v>0</v>
      </c>
      <c r="EA336" s="39">
        <f t="shared" si="1020"/>
        <v>0</v>
      </c>
      <c r="EB336" s="37" t="e">
        <f t="shared" si="1091"/>
        <v>#DIV/0!</v>
      </c>
      <c r="EC336" s="37" t="e">
        <f t="shared" si="1092"/>
        <v>#DIV/0!</v>
      </c>
      <c r="ED336" s="37" t="e">
        <f t="shared" si="1093"/>
        <v>#DIV/0!</v>
      </c>
      <c r="EE336" s="37" t="e">
        <f t="shared" si="1094"/>
        <v>#DIV/0!</v>
      </c>
      <c r="EF336" s="39" t="e">
        <f t="shared" si="1095"/>
        <v>#DIV/0!</v>
      </c>
      <c r="EG336" s="37" t="e">
        <f t="shared" si="1096"/>
        <v>#DIV/0!</v>
      </c>
      <c r="EH336" s="37" t="e">
        <f t="shared" si="1097"/>
        <v>#DIV/0!</v>
      </c>
      <c r="EI336" s="11" t="b">
        <f t="shared" si="1098"/>
        <v>1</v>
      </c>
      <c r="EJ336" s="11" t="b">
        <f t="shared" si="1099"/>
        <v>0</v>
      </c>
      <c r="EK336" s="39" t="e">
        <f t="shared" si="1100"/>
        <v>#DIV/0!</v>
      </c>
      <c r="EL336" s="39" t="e">
        <f t="shared" si="1101"/>
        <v>#DIV/0!</v>
      </c>
      <c r="EM336" s="39" t="e">
        <f t="shared" si="1102"/>
        <v>#DIV/0!</v>
      </c>
      <c r="EN336" s="39" t="e">
        <f t="shared" si="1103"/>
        <v>#DIV/0!</v>
      </c>
      <c r="EO336" s="39" t="e">
        <f t="shared" si="1104"/>
        <v>#DIV/0!</v>
      </c>
      <c r="EP336" s="39" t="e">
        <f t="shared" si="1105"/>
        <v>#DIV/0!</v>
      </c>
      <c r="EQ336" s="39" t="e">
        <f t="shared" si="1106"/>
        <v>#DIV/0!</v>
      </c>
      <c r="ER336" s="39" t="e">
        <f t="shared" si="1107"/>
        <v>#DIV/0!</v>
      </c>
      <c r="ES336" s="58" t="str">
        <f t="shared" si="1108"/>
        <v>(OH,F,Cl)-dominate amphibole</v>
      </c>
      <c r="ET336" s="58" t="e">
        <f t="shared" si="1109"/>
        <v>#N/A</v>
      </c>
      <c r="EU336" s="56">
        <f t="shared" si="1021"/>
        <v>0</v>
      </c>
      <c r="EV336" s="56">
        <f t="shared" si="1022"/>
        <v>0</v>
      </c>
      <c r="EW336" s="56">
        <f t="shared" si="1023"/>
        <v>0</v>
      </c>
      <c r="EX336" s="56">
        <f t="shared" si="1024"/>
        <v>0</v>
      </c>
      <c r="EY336" s="56">
        <f t="shared" si="1025"/>
        <v>0</v>
      </c>
      <c r="EZ336" s="56">
        <f t="shared" si="1026"/>
        <v>0</v>
      </c>
      <c r="FA336" s="39">
        <f t="shared" si="1027"/>
        <v>0</v>
      </c>
      <c r="FB336" s="39">
        <f t="shared" si="1028"/>
        <v>0</v>
      </c>
      <c r="FC336" s="54">
        <f t="shared" si="1029"/>
        <v>0</v>
      </c>
      <c r="FD336" s="54">
        <f t="shared" si="1030"/>
        <v>0</v>
      </c>
      <c r="FE336" s="39">
        <f t="shared" si="1031"/>
        <v>0</v>
      </c>
      <c r="FF336" s="54">
        <f t="shared" si="1032"/>
        <v>0</v>
      </c>
      <c r="FG336" s="39">
        <f t="shared" si="1033"/>
        <v>0</v>
      </c>
      <c r="FH336" s="39">
        <f t="shared" si="1110"/>
        <v>0</v>
      </c>
      <c r="FI336" s="39">
        <f t="shared" si="1111"/>
        <v>0</v>
      </c>
      <c r="FJ336" s="39">
        <f t="shared" si="1112"/>
        <v>0</v>
      </c>
      <c r="FK336" s="39" t="e">
        <f t="shared" si="1113"/>
        <v>#DIV/0!</v>
      </c>
      <c r="FL336" s="39" t="e">
        <f t="shared" si="1114"/>
        <v>#DIV/0!</v>
      </c>
      <c r="FM336" s="39" t="e">
        <f t="shared" si="1115"/>
        <v>#DIV/0!</v>
      </c>
      <c r="FN336" s="39">
        <f t="shared" si="1116"/>
        <v>1</v>
      </c>
      <c r="FO336" s="39">
        <f t="shared" si="1034"/>
        <v>0</v>
      </c>
      <c r="FP336" s="39">
        <f t="shared" si="1035"/>
        <v>0</v>
      </c>
      <c r="FQ336" s="39">
        <f t="shared" si="1036"/>
        <v>0</v>
      </c>
      <c r="FR336" s="39">
        <f t="shared" si="1117"/>
        <v>0</v>
      </c>
      <c r="FS336" s="39">
        <f t="shared" si="1118"/>
        <v>0</v>
      </c>
      <c r="FU336" s="39" t="e">
        <f t="shared" si="1119"/>
        <v>#DIV/0!</v>
      </c>
      <c r="FV336" s="39" t="e">
        <f t="shared" si="1120"/>
        <v>#DIV/0!</v>
      </c>
      <c r="FW336" s="39" t="e">
        <f t="shared" si="1121"/>
        <v>#DIV/0!</v>
      </c>
      <c r="FY336" s="39" t="e">
        <f t="shared" si="1122"/>
        <v>#DIV/0!</v>
      </c>
      <c r="FZ336" s="39" t="e">
        <f t="shared" si="1123"/>
        <v>#DIV/0!</v>
      </c>
      <c r="GA336" s="39" t="e">
        <f t="shared" si="1124"/>
        <v>#DIV/0!</v>
      </c>
      <c r="GB336" s="39" t="e">
        <f t="shared" si="1125"/>
        <v>#DIV/0!</v>
      </c>
      <c r="GC336" s="39" t="e">
        <f t="shared" si="1126"/>
        <v>#DIV/0!</v>
      </c>
      <c r="GD336" s="39" t="e">
        <f t="shared" si="1127"/>
        <v>#DIV/0!</v>
      </c>
      <c r="GE336" s="39" t="e">
        <f t="shared" si="1128"/>
        <v>#DIV/0!</v>
      </c>
      <c r="GF336" s="39" t="e">
        <f t="shared" si="1129"/>
        <v>#DIV/0!</v>
      </c>
      <c r="GG336" s="39" t="e">
        <f t="shared" si="1130"/>
        <v>#DIV/0!</v>
      </c>
      <c r="GH336" s="39" t="e">
        <f t="shared" si="1131"/>
        <v>#DIV/0!</v>
      </c>
      <c r="GI336" s="39"/>
      <c r="GJ336" s="39" t="e">
        <f t="shared" si="1132"/>
        <v>#DIV/0!</v>
      </c>
      <c r="GK336" s="39" t="e">
        <f t="shared" si="1133"/>
        <v>#DIV/0!</v>
      </c>
      <c r="GL336" s="39" t="e">
        <f t="shared" si="1134"/>
        <v>#DIV/0!</v>
      </c>
      <c r="GM336" s="39" t="e">
        <f t="shared" si="1135"/>
        <v>#DIV/0!</v>
      </c>
      <c r="GN336" s="39" t="e">
        <f t="shared" si="1136"/>
        <v>#DIV/0!</v>
      </c>
      <c r="GO336" s="57"/>
      <c r="GP336" s="57" t="e">
        <f t="shared" si="1137"/>
        <v>#DIV/0!</v>
      </c>
      <c r="GQ336" s="59" t="e">
        <f t="shared" si="1138"/>
        <v>#DIV/0!</v>
      </c>
      <c r="GR336" s="41" t="e">
        <f t="shared" si="1139"/>
        <v>#DIV/0!</v>
      </c>
      <c r="GS336" s="57" t="e">
        <f t="shared" si="1140"/>
        <v>#DIV/0!</v>
      </c>
      <c r="GT336" s="57" t="e">
        <f t="shared" si="1141"/>
        <v>#DIV/0!</v>
      </c>
      <c r="GU336" s="57" t="e">
        <f t="shared" si="1142"/>
        <v>#DIV/0!</v>
      </c>
      <c r="GV336" s="57"/>
      <c r="GW336" s="42" t="e">
        <f t="shared" si="1143"/>
        <v>#DIV/0!</v>
      </c>
      <c r="GX336" s="42" t="e">
        <f t="shared" si="1144"/>
        <v>#DIV/0!</v>
      </c>
      <c r="GY336" s="42" t="e">
        <f t="shared" si="1145"/>
        <v>#DIV/0!</v>
      </c>
      <c r="GZ336" s="57"/>
      <c r="HA336" s="2" t="e">
        <f t="shared" si="1146"/>
        <v>#DIV/0!</v>
      </c>
      <c r="HB336" s="2" t="e">
        <f t="shared" si="1147"/>
        <v>#DIV/0!</v>
      </c>
      <c r="HC336" s="2" t="e">
        <f t="shared" si="1148"/>
        <v>#DIV/0!</v>
      </c>
      <c r="HD336" s="2" t="e">
        <f t="shared" si="1149"/>
        <v>#DIV/0!</v>
      </c>
      <c r="HE336" s="2" t="e">
        <f t="shared" si="1150"/>
        <v>#DIV/0!</v>
      </c>
      <c r="HF336" s="2" t="e">
        <f t="shared" si="1151"/>
        <v>#DIV/0!</v>
      </c>
      <c r="HG336" s="2" t="e">
        <f t="shared" si="1152"/>
        <v>#DIV/0!</v>
      </c>
      <c r="HH336" s="2" t="e">
        <f t="shared" si="1153"/>
        <v>#DIV/0!</v>
      </c>
      <c r="HI336" s="2" t="e">
        <f t="shared" si="1154"/>
        <v>#DIV/0!</v>
      </c>
      <c r="HJ336" s="11" t="e">
        <f t="shared" si="1155"/>
        <v>#DIV/0!</v>
      </c>
      <c r="HK336" s="60" t="e">
        <f t="shared" si="1156"/>
        <v>#DIV/0!</v>
      </c>
      <c r="HL336" s="57"/>
      <c r="HM336" s="57" t="e">
        <f t="shared" si="1157"/>
        <v>#DIV/0!</v>
      </c>
      <c r="HN336" s="57" t="e">
        <f t="shared" si="1158"/>
        <v>#DIV/0!</v>
      </c>
      <c r="HO336" s="57" t="e">
        <f t="shared" si="1159"/>
        <v>#DIV/0!</v>
      </c>
      <c r="HP336" s="57" t="e">
        <f t="shared" si="1160"/>
        <v>#DIV/0!</v>
      </c>
      <c r="HQ336" s="57" t="e">
        <f t="shared" si="1161"/>
        <v>#DIV/0!</v>
      </c>
      <c r="HR336" s="57"/>
      <c r="HS336" s="57" t="e">
        <f t="shared" si="1162"/>
        <v>#DIV/0!</v>
      </c>
      <c r="HT336" s="57" t="e">
        <f t="shared" si="1163"/>
        <v>#DIV/0!</v>
      </c>
      <c r="HU336" s="57" t="e">
        <f t="shared" si="1164"/>
        <v>#DIV/0!</v>
      </c>
      <c r="HV336" s="57" t="e">
        <f t="shared" si="1165"/>
        <v>#DIV/0!</v>
      </c>
      <c r="HW336" s="57" t="e">
        <f t="shared" si="1166"/>
        <v>#DIV/0!</v>
      </c>
      <c r="HX336" s="57"/>
      <c r="HY336" s="57" t="e">
        <f t="shared" si="1167"/>
        <v>#DIV/0!</v>
      </c>
      <c r="HZ336" s="57" t="e">
        <f t="shared" si="1168"/>
        <v>#DIV/0!</v>
      </c>
      <c r="IA336" s="57"/>
      <c r="IB336" s="61">
        <f t="shared" si="1169"/>
        <v>0</v>
      </c>
      <c r="IC336" s="57" t="str">
        <f t="shared" si="1170"/>
        <v/>
      </c>
      <c r="ID336" s="42"/>
      <c r="IE336" s="2" t="str">
        <f t="shared" si="1171"/>
        <v/>
      </c>
      <c r="IF336" s="60" t="e">
        <f t="shared" si="1172"/>
        <v>#DIV/0!</v>
      </c>
      <c r="IG336" s="60" t="str">
        <f t="shared" si="1173"/>
        <v/>
      </c>
      <c r="IH336" s="60" t="str">
        <f t="shared" si="1174"/>
        <v>zinco-</v>
      </c>
      <c r="II336" s="60" t="str">
        <f t="shared" si="1175"/>
        <v>mangano-</v>
      </c>
      <c r="IJ336" s="60" t="e">
        <f t="shared" si="1176"/>
        <v>#DIV/0!</v>
      </c>
      <c r="IK336" s="60" t="e">
        <f t="shared" si="1177"/>
        <v>#DIV/0!</v>
      </c>
      <c r="IL336" s="60" t="e">
        <f t="shared" si="1178"/>
        <v>#DIV/0!</v>
      </c>
      <c r="IM336" s="60" t="e">
        <f t="shared" si="1179"/>
        <v>#DIV/0!</v>
      </c>
      <c r="IN336" s="60" t="str">
        <f t="shared" si="1180"/>
        <v/>
      </c>
      <c r="IO336" s="60" t="str">
        <f t="shared" si="1181"/>
        <v/>
      </c>
      <c r="IP336" s="57"/>
      <c r="IQ336" s="57" t="str">
        <f t="shared" si="1182"/>
        <v>ERROR!!</v>
      </c>
    </row>
    <row r="337" spans="24:251">
      <c r="X337" s="29">
        <f t="shared" si="1038"/>
        <v>0</v>
      </c>
      <c r="Y337" s="29">
        <f t="shared" si="1039"/>
        <v>0</v>
      </c>
      <c r="Z337" s="29" t="e">
        <f t="shared" si="1040"/>
        <v>#DIV/0!</v>
      </c>
      <c r="AA337" s="29" t="e">
        <f t="shared" si="1041"/>
        <v>#DIV/0!</v>
      </c>
      <c r="AB337" s="29" t="e">
        <f t="shared" si="1042"/>
        <v>#DIV/0!</v>
      </c>
      <c r="AC337" s="29" t="e">
        <f t="shared" si="1043"/>
        <v>#DIV/0!</v>
      </c>
      <c r="AF337" s="23">
        <v>60.084299999999999</v>
      </c>
      <c r="AG337" s="23">
        <v>79.878799999999998</v>
      </c>
      <c r="AH337" s="23">
        <v>101.96120000000001</v>
      </c>
      <c r="AI337" s="23">
        <v>151.99039999999999</v>
      </c>
      <c r="AJ337" s="23">
        <v>159.69</v>
      </c>
      <c r="AK337" s="23">
        <v>71.846400000000003</v>
      </c>
      <c r="AL337" s="23">
        <v>70.9375</v>
      </c>
      <c r="AM337" s="23">
        <v>40.304400000000001</v>
      </c>
      <c r="AN337" s="23">
        <v>56.077399999999997</v>
      </c>
      <c r="AO337" s="23">
        <v>61.978999999999999</v>
      </c>
      <c r="AP337" s="23">
        <v>94.195999999999998</v>
      </c>
      <c r="AQ337" s="23">
        <v>18.998000000000001</v>
      </c>
      <c r="AR337" s="23">
        <v>35.450000000000003</v>
      </c>
      <c r="AS337" s="23">
        <v>29.88</v>
      </c>
      <c r="AT337" s="23">
        <v>74.691999999999993</v>
      </c>
      <c r="AU337" s="23">
        <v>81.39</v>
      </c>
      <c r="AX337" s="54">
        <f t="shared" si="1044"/>
        <v>0</v>
      </c>
      <c r="AY337" s="54">
        <f t="shared" si="1045"/>
        <v>0</v>
      </c>
      <c r="AZ337" s="54">
        <f t="shared" si="1046"/>
        <v>0</v>
      </c>
      <c r="BA337" s="54">
        <f t="shared" si="1047"/>
        <v>0</v>
      </c>
      <c r="BB337" s="54">
        <f t="shared" si="1048"/>
        <v>0</v>
      </c>
      <c r="BC337" s="54">
        <f t="shared" si="1049"/>
        <v>0</v>
      </c>
      <c r="BD337" s="54">
        <f t="shared" si="1050"/>
        <v>0</v>
      </c>
      <c r="BE337" s="54">
        <f t="shared" si="1051"/>
        <v>0</v>
      </c>
      <c r="BF337" s="54">
        <f t="shared" si="1052"/>
        <v>0</v>
      </c>
      <c r="BG337" s="54">
        <f t="shared" si="1053"/>
        <v>0</v>
      </c>
      <c r="BH337" s="54">
        <f t="shared" si="1054"/>
        <v>0</v>
      </c>
      <c r="BI337" s="54">
        <f t="shared" si="1055"/>
        <v>0</v>
      </c>
      <c r="BJ337" s="54">
        <f t="shared" si="1056"/>
        <v>0</v>
      </c>
      <c r="BK337" s="54">
        <f t="shared" si="1057"/>
        <v>0</v>
      </c>
      <c r="BL337" s="54">
        <f t="shared" si="1058"/>
        <v>0</v>
      </c>
      <c r="BM337" s="42"/>
      <c r="BO337" s="54">
        <f>'Norm-coeff'!$C$2+$AX337*'Norm-coeff'!$D$2+$AY337*'Norm-coeff'!$E$2+$AZ337*'Norm-coeff'!$F$2+$BA337*'Norm-coeff'!$G$2+$BB337*'Norm-coeff'!$H$2+$BC337*'Norm-coeff'!$I$2+$BD337*'Norm-coeff'!$J$2+$BE337*'Norm-coeff'!$K$2+$BF337*'Norm-coeff'!$L$2+$BG337*'Norm-coeff'!$M$2+$BH337*'Norm-coeff'!$N$2+$BI337*'Norm-coeff'!$O$2</f>
        <v>5.4045421474420303</v>
      </c>
      <c r="BP337" s="54">
        <f>'Norm-coeff'!$C$3+$AX337*'Norm-coeff'!$D$3+$AY337*'Norm-coeff'!$E$3+$AZ337*'Norm-coeff'!$F$3+$BA337*'Norm-coeff'!$G$3+$BB337*'Norm-coeff'!$H$3+$BC337*'Norm-coeff'!$I$3+$BD337*'Norm-coeff'!$J$3+$BE337*'Norm-coeff'!$K$3+$BF337*'Norm-coeff'!$L$3+$BG337*'Norm-coeff'!$M$3+$BH337*'Norm-coeff'!$N$3+$BI337*'Norm-coeff'!$O$3</f>
        <v>3.15319116612705</v>
      </c>
      <c r="BQ337" s="54">
        <f>'Norm-coeff'!$C$4+$AX337*'Norm-coeff'!$D$4+$AY337*'Norm-coeff'!$E$4+$AZ337*'Norm-coeff'!$F$4+$BA337*'Norm-coeff'!$G$4+$BB337*'Norm-coeff'!$H$4+$BC337*'Norm-coeff'!$I$4+$BD337*'Norm-coeff'!$J$4+$BE337*'Norm-coeff'!$K$4+$BF337*'Norm-coeff'!$L$4+$BG337*'Norm-coeff'!$M$4+$BH337*'Norm-coeff'!$N$4+$BI337*'Norm-coeff'!$O$4</f>
        <v>1.42115649462768</v>
      </c>
      <c r="BR337" s="54">
        <f>'Norm-coeff'!$C$5+$AX337*'Norm-coeff'!$D$5+$AY337*'Norm-coeff'!$E$5+$AZ337*'Norm-coeff'!$F$5+$BA337*'Norm-coeff'!$G$5+$BB337*'Norm-coeff'!$H$5+$BC337*'Norm-coeff'!$I$5+$BD337*'Norm-coeff'!$J$5+$BE337*'Norm-coeff'!$K$5+$BF337*'Norm-coeff'!$L$5+$BG337*'Norm-coeff'!$M$5+$BH337*'Norm-coeff'!$N$5+$BI337*'Norm-coeff'!$O$5</f>
        <v>1.0553329241296201</v>
      </c>
      <c r="BS337" s="54">
        <f>'Norm-coeff'!$C$6+$AX337*'Norm-coeff'!$D$6+$AY337*'Norm-coeff'!$E$6+$AZ337*'Norm-coeff'!$F$6+$BA337*'Norm-coeff'!$G$6+$BB337*'Norm-coeff'!$H$6+$BC337*'Norm-coeff'!$I$6+$BD337*'Norm-coeff'!$J$6+$BE337*'Norm-coeff'!$K$6+$BF337*'Norm-coeff'!$L$6+$BG337*'Norm-coeff'!$M$6+$BH337*'Norm-coeff'!$N$6+$BI337*'Norm-coeff'!$O$6</f>
        <v>-1.48700885495103E-2</v>
      </c>
      <c r="BT337" s="54">
        <f>'Norm-coeff'!$C$7+$AX337*'Norm-coeff'!$D$7+$AY337*'Norm-coeff'!$E$7+$AZ337*'Norm-coeff'!$F$7+$BA337*'Norm-coeff'!$G$7+$BB337*'Norm-coeff'!$H$7+$BC337*'Norm-coeff'!$I$7+$BD337*'Norm-coeff'!$J$7+$BE337*'Norm-coeff'!$K$7+$BF337*'Norm-coeff'!$L$7+$BG337*'Norm-coeff'!$M$7+$BH337*'Norm-coeff'!$N$7+$BI337*'Norm-coeff'!$O$7</f>
        <v>2.0907583608832998</v>
      </c>
      <c r="BU337" s="54">
        <f>'Norm-coeff'!$C$8+$AX337*'Norm-coeff'!$D$8+$AY337*'Norm-coeff'!$E$8+$AZ337*'Norm-coeff'!$F$8+$BA337*'Norm-coeff'!$G$8+$BB337*'Norm-coeff'!$H$8+$BC337*'Norm-coeff'!$I$8+$BD337*'Norm-coeff'!$J$8+$BE337*'Norm-coeff'!$K$8+$BF337*'Norm-coeff'!$L$8+$BG337*'Norm-coeff'!$M$8+$BH337*'Norm-coeff'!$N$8+$BI337*'Norm-coeff'!$O$8</f>
        <v>0.65894159836244504</v>
      </c>
      <c r="BV337" s="54">
        <f>'Norm-coeff'!$C$9+$AX337*'Norm-coeff'!$D$9+$AY337*'Norm-coeff'!$E$9+$AZ337*'Norm-coeff'!$F$9+$BA337*'Norm-coeff'!$G$9+$BB337*'Norm-coeff'!$H$9+$BC337*'Norm-coeff'!$I$9+$BD337*'Norm-coeff'!$J$9+$BE337*'Norm-coeff'!$K$9+$BF337*'Norm-coeff'!$L$9+$BG337*'Norm-coeff'!$M$9+$BH337*'Norm-coeff'!$N$9+$BI337*'Norm-coeff'!$O$9</f>
        <v>1.48961085014701</v>
      </c>
      <c r="BW337" s="54">
        <f>'Norm-coeff'!$C$10+$AX337*'Norm-coeff'!$D$10+$AY337*'Norm-coeff'!$E$10+$AZ337*'Norm-coeff'!$F$10+$BA337*'Norm-coeff'!$G$10+$BB337*'Norm-coeff'!$H$10+$BC337*'Norm-coeff'!$I$10+$BD337*'Norm-coeff'!$J$10+$BE337*'Norm-coeff'!$K$10+$BF337*'Norm-coeff'!$L$10+$BG337*'Norm-coeff'!$M$10+$BH337*'Norm-coeff'!$N$10+$BI337*'Norm-coeff'!$O$10</f>
        <v>1.42058735749591</v>
      </c>
      <c r="BX337" s="54">
        <f>'Norm-coeff'!$C$11+$AX337*'Norm-coeff'!$D$11+$AY337*'Norm-coeff'!$E$11+$AZ337*'Norm-coeff'!$F$11+$BA337*'Norm-coeff'!$G$11+$BB337*'Norm-coeff'!$H$11+$BC337*'Norm-coeff'!$I$11+$BD337*'Norm-coeff'!$J$11+$BE337*'Norm-coeff'!$K$11+$BF337*'Norm-coeff'!$L$11+$BG337*'Norm-coeff'!$M$11+$BH337*'Norm-coeff'!$N$11+$BI337*'Norm-coeff'!$O$11</f>
        <v>0.221233014421479</v>
      </c>
      <c r="BY337" s="54">
        <f>'Norm-coeff'!$C$12+$AX337*'Norm-coeff'!$D$12+$AY337*'Norm-coeff'!$E$12+$AZ337*'Norm-coeff'!$F$12+$BA337*'Norm-coeff'!$G$12+$BB337*'Norm-coeff'!$H$12+$BC337*'Norm-coeff'!$I$12+$BD337*'Norm-coeff'!$J$12+$BE337*'Norm-coeff'!$K$12+$BF337*'Norm-coeff'!$L$12+$BG337*'Norm-coeff'!$M$12+$BH337*'Norm-coeff'!$N$12+$BI337*'Norm-coeff'!$O$12</f>
        <v>0.283527502056037</v>
      </c>
      <c r="BZ337" s="54">
        <f>'Norm-coeff'!$C$13+$AX337*'Norm-coeff'!$D$13+$AY337*'Norm-coeff'!$E$13+$AZ337*'Norm-coeff'!$F$13+$BA337*'Norm-coeff'!$G$13+$BB337*'Norm-coeff'!$H$13+$BC337*'Norm-coeff'!$I$13+$BD337*'Norm-coeff'!$J$13+$BE337*'Norm-coeff'!$K$13+$BF337*'Norm-coeff'!$L$13+$BG337*'Norm-coeff'!$M$13+$BH337*'Norm-coeff'!$N$13+$BI337*'Norm-coeff'!$O$13</f>
        <v>-4.1864930554451202E-2</v>
      </c>
      <c r="CA337" s="54">
        <f>'Norm-coeff'!$C$14+$AX337*'Norm-coeff'!$D$14+$AY337*'Norm-coeff'!$E$14+$AZ337*'Norm-coeff'!$F$14+$BA337*'Norm-coeff'!$G$14+$BB337*'Norm-coeff'!$H$14+$BC337*'Norm-coeff'!$I$14+$BD337*'Norm-coeff'!$J$14+$BE337*'Norm-coeff'!$K$14+$BF337*'Norm-coeff'!$L$14+$BG337*'Norm-coeff'!$M$14+$BH337*'Norm-coeff'!$N$14+$BI337*'Norm-coeff'!$O$14</f>
        <v>4.2526983164477103</v>
      </c>
      <c r="CC337" s="54">
        <f t="shared" si="1183"/>
        <v>0</v>
      </c>
      <c r="CG337" s="54">
        <f t="shared" si="1059"/>
        <v>0</v>
      </c>
      <c r="CH337" s="54">
        <f t="shared" si="1037"/>
        <v>0</v>
      </c>
      <c r="CI337" s="54">
        <f t="shared" si="1060"/>
        <v>0</v>
      </c>
      <c r="CJ337" s="56">
        <f t="shared" si="1061"/>
        <v>0</v>
      </c>
      <c r="CK337" s="54">
        <f t="shared" si="1062"/>
        <v>0</v>
      </c>
      <c r="CL337" s="54">
        <f t="shared" si="1063"/>
        <v>0</v>
      </c>
      <c r="CM337" s="54">
        <f t="shared" si="1064"/>
        <v>0</v>
      </c>
      <c r="CN337" s="54">
        <f t="shared" si="1065"/>
        <v>0</v>
      </c>
      <c r="CO337" s="54">
        <f t="shared" si="1066"/>
        <v>0</v>
      </c>
      <c r="CP337" s="54">
        <f t="shared" si="1067"/>
        <v>0</v>
      </c>
      <c r="CQ337" s="54">
        <f t="shared" si="1068"/>
        <v>0</v>
      </c>
      <c r="CR337" s="54">
        <f t="shared" si="1069"/>
        <v>0</v>
      </c>
      <c r="CS337" s="54">
        <f t="shared" si="1070"/>
        <v>0</v>
      </c>
      <c r="CU337" s="54">
        <f t="shared" si="1071"/>
        <v>0</v>
      </c>
      <c r="CV337" s="54">
        <f t="shared" si="1072"/>
        <v>0</v>
      </c>
      <c r="CW337" s="54">
        <f t="shared" si="1073"/>
        <v>0</v>
      </c>
      <c r="CX337" s="54">
        <f t="shared" si="1074"/>
        <v>0</v>
      </c>
      <c r="CZ337" s="54">
        <f t="shared" si="1075"/>
        <v>0</v>
      </c>
      <c r="DA337" s="54">
        <f t="shared" si="1076"/>
        <v>0</v>
      </c>
      <c r="DB337" s="54">
        <f t="shared" si="1077"/>
        <v>0</v>
      </c>
      <c r="DC337" s="54">
        <f t="shared" si="1078"/>
        <v>0</v>
      </c>
      <c r="DD337" s="54">
        <f t="shared" si="1079"/>
        <v>0</v>
      </c>
      <c r="DE337" s="54">
        <f t="shared" si="1080"/>
        <v>0</v>
      </c>
      <c r="DF337" s="54">
        <f t="shared" si="1081"/>
        <v>0</v>
      </c>
      <c r="DG337" s="54">
        <f t="shared" si="1082"/>
        <v>2</v>
      </c>
      <c r="DH337" s="71">
        <f t="shared" si="1083"/>
        <v>0</v>
      </c>
      <c r="DI337" s="71">
        <f t="shared" si="1084"/>
        <v>0</v>
      </c>
      <c r="DJ337" s="54">
        <f t="shared" si="1085"/>
        <v>0</v>
      </c>
      <c r="DK337" s="54">
        <f t="shared" si="1086"/>
        <v>2</v>
      </c>
      <c r="DL337" s="4">
        <f t="shared" si="1011"/>
        <v>0</v>
      </c>
      <c r="DM337" s="3">
        <f t="shared" si="1087"/>
        <v>0</v>
      </c>
      <c r="DN337" s="3">
        <f t="shared" si="1088"/>
        <v>0</v>
      </c>
      <c r="DO337" s="4" t="e">
        <f t="shared" si="1089"/>
        <v>#DIV/0!</v>
      </c>
      <c r="DP337" s="57"/>
      <c r="DQ337" s="57"/>
      <c r="DR337" s="56">
        <f t="shared" si="1012"/>
        <v>2</v>
      </c>
      <c r="DS337" s="56">
        <f t="shared" si="1013"/>
        <v>0</v>
      </c>
      <c r="DT337" s="38">
        <f t="shared" si="1014"/>
        <v>0</v>
      </c>
      <c r="DU337" s="38">
        <f t="shared" si="1090"/>
        <v>2</v>
      </c>
      <c r="DV337" s="38">
        <f t="shared" si="1015"/>
        <v>0</v>
      </c>
      <c r="DW337" s="39">
        <f t="shared" si="1016"/>
        <v>0</v>
      </c>
      <c r="DX337" s="39">
        <f t="shared" si="1017"/>
        <v>0</v>
      </c>
      <c r="DY337" s="39">
        <f t="shared" si="1018"/>
        <v>0</v>
      </c>
      <c r="DZ337" s="39">
        <f t="shared" si="1019"/>
        <v>0</v>
      </c>
      <c r="EA337" s="39">
        <f t="shared" si="1020"/>
        <v>0</v>
      </c>
      <c r="EB337" s="37" t="e">
        <f t="shared" si="1091"/>
        <v>#DIV/0!</v>
      </c>
      <c r="EC337" s="37" t="e">
        <f t="shared" si="1092"/>
        <v>#DIV/0!</v>
      </c>
      <c r="ED337" s="37" t="e">
        <f t="shared" si="1093"/>
        <v>#DIV/0!</v>
      </c>
      <c r="EE337" s="37" t="e">
        <f t="shared" si="1094"/>
        <v>#DIV/0!</v>
      </c>
      <c r="EF337" s="39" t="e">
        <f t="shared" si="1095"/>
        <v>#DIV/0!</v>
      </c>
      <c r="EG337" s="37" t="e">
        <f t="shared" si="1096"/>
        <v>#DIV/0!</v>
      </c>
      <c r="EH337" s="37" t="e">
        <f t="shared" si="1097"/>
        <v>#DIV/0!</v>
      </c>
      <c r="EI337" s="11" t="b">
        <f t="shared" si="1098"/>
        <v>1</v>
      </c>
      <c r="EJ337" s="11" t="b">
        <f t="shared" si="1099"/>
        <v>0</v>
      </c>
      <c r="EK337" s="39" t="e">
        <f t="shared" si="1100"/>
        <v>#DIV/0!</v>
      </c>
      <c r="EL337" s="39" t="e">
        <f t="shared" si="1101"/>
        <v>#DIV/0!</v>
      </c>
      <c r="EM337" s="39" t="e">
        <f t="shared" si="1102"/>
        <v>#DIV/0!</v>
      </c>
      <c r="EN337" s="39" t="e">
        <f t="shared" si="1103"/>
        <v>#DIV/0!</v>
      </c>
      <c r="EO337" s="39" t="e">
        <f t="shared" si="1104"/>
        <v>#DIV/0!</v>
      </c>
      <c r="EP337" s="39" t="e">
        <f t="shared" si="1105"/>
        <v>#DIV/0!</v>
      </c>
      <c r="EQ337" s="39" t="e">
        <f t="shared" si="1106"/>
        <v>#DIV/0!</v>
      </c>
      <c r="ER337" s="39" t="e">
        <f t="shared" si="1107"/>
        <v>#DIV/0!</v>
      </c>
      <c r="ES337" s="58" t="str">
        <f t="shared" si="1108"/>
        <v>(OH,F,Cl)-dominate amphibole</v>
      </c>
      <c r="ET337" s="58" t="e">
        <f t="shared" si="1109"/>
        <v>#N/A</v>
      </c>
      <c r="EU337" s="56">
        <f t="shared" si="1021"/>
        <v>0</v>
      </c>
      <c r="EV337" s="56">
        <f t="shared" si="1022"/>
        <v>0</v>
      </c>
      <c r="EW337" s="56">
        <f t="shared" si="1023"/>
        <v>0</v>
      </c>
      <c r="EX337" s="56">
        <f t="shared" si="1024"/>
        <v>0</v>
      </c>
      <c r="EY337" s="56">
        <f t="shared" si="1025"/>
        <v>0</v>
      </c>
      <c r="EZ337" s="56">
        <f t="shared" si="1026"/>
        <v>0</v>
      </c>
      <c r="FA337" s="39">
        <f t="shared" si="1027"/>
        <v>0</v>
      </c>
      <c r="FB337" s="39">
        <f t="shared" si="1028"/>
        <v>0</v>
      </c>
      <c r="FC337" s="54">
        <f t="shared" si="1029"/>
        <v>0</v>
      </c>
      <c r="FD337" s="54">
        <f t="shared" si="1030"/>
        <v>0</v>
      </c>
      <c r="FE337" s="39">
        <f t="shared" si="1031"/>
        <v>0</v>
      </c>
      <c r="FF337" s="54">
        <f t="shared" si="1032"/>
        <v>0</v>
      </c>
      <c r="FG337" s="39">
        <f t="shared" si="1033"/>
        <v>0</v>
      </c>
      <c r="FH337" s="39">
        <f t="shared" si="1110"/>
        <v>0</v>
      </c>
      <c r="FI337" s="39">
        <f t="shared" si="1111"/>
        <v>0</v>
      </c>
      <c r="FJ337" s="39">
        <f t="shared" si="1112"/>
        <v>0</v>
      </c>
      <c r="FK337" s="39" t="e">
        <f t="shared" si="1113"/>
        <v>#DIV/0!</v>
      </c>
      <c r="FL337" s="39" t="e">
        <f t="shared" si="1114"/>
        <v>#DIV/0!</v>
      </c>
      <c r="FM337" s="39" t="e">
        <f t="shared" si="1115"/>
        <v>#DIV/0!</v>
      </c>
      <c r="FN337" s="39">
        <f t="shared" si="1116"/>
        <v>1</v>
      </c>
      <c r="FO337" s="39">
        <f t="shared" si="1034"/>
        <v>0</v>
      </c>
      <c r="FP337" s="39">
        <f t="shared" si="1035"/>
        <v>0</v>
      </c>
      <c r="FQ337" s="39">
        <f t="shared" si="1036"/>
        <v>0</v>
      </c>
      <c r="FR337" s="39">
        <f t="shared" si="1117"/>
        <v>0</v>
      </c>
      <c r="FS337" s="39">
        <f t="shared" si="1118"/>
        <v>0</v>
      </c>
      <c r="FU337" s="39" t="e">
        <f t="shared" si="1119"/>
        <v>#DIV/0!</v>
      </c>
      <c r="FV337" s="39" t="e">
        <f t="shared" si="1120"/>
        <v>#DIV/0!</v>
      </c>
      <c r="FW337" s="39" t="e">
        <f t="shared" si="1121"/>
        <v>#DIV/0!</v>
      </c>
      <c r="FY337" s="39" t="e">
        <f t="shared" si="1122"/>
        <v>#DIV/0!</v>
      </c>
      <c r="FZ337" s="39" t="e">
        <f t="shared" si="1123"/>
        <v>#DIV/0!</v>
      </c>
      <c r="GA337" s="39" t="e">
        <f t="shared" si="1124"/>
        <v>#DIV/0!</v>
      </c>
      <c r="GB337" s="39" t="e">
        <f t="shared" si="1125"/>
        <v>#DIV/0!</v>
      </c>
      <c r="GC337" s="39" t="e">
        <f t="shared" si="1126"/>
        <v>#DIV/0!</v>
      </c>
      <c r="GD337" s="39" t="e">
        <f t="shared" si="1127"/>
        <v>#DIV/0!</v>
      </c>
      <c r="GE337" s="39" t="e">
        <f t="shared" si="1128"/>
        <v>#DIV/0!</v>
      </c>
      <c r="GF337" s="39" t="e">
        <f t="shared" si="1129"/>
        <v>#DIV/0!</v>
      </c>
      <c r="GG337" s="39" t="e">
        <f t="shared" si="1130"/>
        <v>#DIV/0!</v>
      </c>
      <c r="GH337" s="39" t="e">
        <f t="shared" si="1131"/>
        <v>#DIV/0!</v>
      </c>
      <c r="GI337" s="39"/>
      <c r="GJ337" s="39" t="e">
        <f t="shared" si="1132"/>
        <v>#DIV/0!</v>
      </c>
      <c r="GK337" s="39" t="e">
        <f t="shared" si="1133"/>
        <v>#DIV/0!</v>
      </c>
      <c r="GL337" s="39" t="e">
        <f t="shared" si="1134"/>
        <v>#DIV/0!</v>
      </c>
      <c r="GM337" s="39" t="e">
        <f t="shared" si="1135"/>
        <v>#DIV/0!</v>
      </c>
      <c r="GN337" s="39" t="e">
        <f t="shared" si="1136"/>
        <v>#DIV/0!</v>
      </c>
      <c r="GO337" s="57"/>
      <c r="GP337" s="57" t="e">
        <f t="shared" si="1137"/>
        <v>#DIV/0!</v>
      </c>
      <c r="GQ337" s="59" t="e">
        <f t="shared" si="1138"/>
        <v>#DIV/0!</v>
      </c>
      <c r="GR337" s="41" t="e">
        <f t="shared" si="1139"/>
        <v>#DIV/0!</v>
      </c>
      <c r="GS337" s="57" t="e">
        <f t="shared" si="1140"/>
        <v>#DIV/0!</v>
      </c>
      <c r="GT337" s="57" t="e">
        <f t="shared" si="1141"/>
        <v>#DIV/0!</v>
      </c>
      <c r="GU337" s="57" t="e">
        <f t="shared" si="1142"/>
        <v>#DIV/0!</v>
      </c>
      <c r="GV337" s="57"/>
      <c r="GW337" s="42" t="e">
        <f t="shared" si="1143"/>
        <v>#DIV/0!</v>
      </c>
      <c r="GX337" s="42" t="e">
        <f t="shared" si="1144"/>
        <v>#DIV/0!</v>
      </c>
      <c r="GY337" s="42" t="e">
        <f t="shared" si="1145"/>
        <v>#DIV/0!</v>
      </c>
      <c r="GZ337" s="57"/>
      <c r="HA337" s="2" t="e">
        <f t="shared" si="1146"/>
        <v>#DIV/0!</v>
      </c>
      <c r="HB337" s="2" t="e">
        <f t="shared" si="1147"/>
        <v>#DIV/0!</v>
      </c>
      <c r="HC337" s="2" t="e">
        <f t="shared" si="1148"/>
        <v>#DIV/0!</v>
      </c>
      <c r="HD337" s="2" t="e">
        <f t="shared" si="1149"/>
        <v>#DIV/0!</v>
      </c>
      <c r="HE337" s="2" t="e">
        <f t="shared" si="1150"/>
        <v>#DIV/0!</v>
      </c>
      <c r="HF337" s="2" t="e">
        <f t="shared" si="1151"/>
        <v>#DIV/0!</v>
      </c>
      <c r="HG337" s="2" t="e">
        <f t="shared" si="1152"/>
        <v>#DIV/0!</v>
      </c>
      <c r="HH337" s="2" t="e">
        <f t="shared" si="1153"/>
        <v>#DIV/0!</v>
      </c>
      <c r="HI337" s="2" t="e">
        <f t="shared" si="1154"/>
        <v>#DIV/0!</v>
      </c>
      <c r="HJ337" s="11" t="e">
        <f t="shared" si="1155"/>
        <v>#DIV/0!</v>
      </c>
      <c r="HK337" s="60" t="e">
        <f t="shared" si="1156"/>
        <v>#DIV/0!</v>
      </c>
      <c r="HL337" s="57"/>
      <c r="HM337" s="57" t="e">
        <f t="shared" si="1157"/>
        <v>#DIV/0!</v>
      </c>
      <c r="HN337" s="57" t="e">
        <f t="shared" si="1158"/>
        <v>#DIV/0!</v>
      </c>
      <c r="HO337" s="57" t="e">
        <f t="shared" si="1159"/>
        <v>#DIV/0!</v>
      </c>
      <c r="HP337" s="57" t="e">
        <f t="shared" si="1160"/>
        <v>#DIV/0!</v>
      </c>
      <c r="HQ337" s="57" t="e">
        <f t="shared" si="1161"/>
        <v>#DIV/0!</v>
      </c>
      <c r="HR337" s="57"/>
      <c r="HS337" s="57" t="e">
        <f t="shared" si="1162"/>
        <v>#DIV/0!</v>
      </c>
      <c r="HT337" s="57" t="e">
        <f t="shared" si="1163"/>
        <v>#DIV/0!</v>
      </c>
      <c r="HU337" s="57" t="e">
        <f t="shared" si="1164"/>
        <v>#DIV/0!</v>
      </c>
      <c r="HV337" s="57" t="e">
        <f t="shared" si="1165"/>
        <v>#DIV/0!</v>
      </c>
      <c r="HW337" s="57" t="e">
        <f t="shared" si="1166"/>
        <v>#DIV/0!</v>
      </c>
      <c r="HX337" s="57"/>
      <c r="HY337" s="57" t="e">
        <f t="shared" si="1167"/>
        <v>#DIV/0!</v>
      </c>
      <c r="HZ337" s="57" t="e">
        <f t="shared" si="1168"/>
        <v>#DIV/0!</v>
      </c>
      <c r="IA337" s="57"/>
      <c r="IB337" s="61">
        <f t="shared" si="1169"/>
        <v>0</v>
      </c>
      <c r="IC337" s="57" t="str">
        <f t="shared" si="1170"/>
        <v/>
      </c>
      <c r="ID337" s="42"/>
      <c r="IE337" s="2" t="str">
        <f t="shared" si="1171"/>
        <v/>
      </c>
      <c r="IF337" s="60" t="e">
        <f t="shared" si="1172"/>
        <v>#DIV/0!</v>
      </c>
      <c r="IG337" s="60" t="str">
        <f t="shared" si="1173"/>
        <v/>
      </c>
      <c r="IH337" s="60" t="str">
        <f t="shared" si="1174"/>
        <v>zinco-</v>
      </c>
      <c r="II337" s="60" t="str">
        <f t="shared" si="1175"/>
        <v>mangano-</v>
      </c>
      <c r="IJ337" s="60" t="e">
        <f t="shared" si="1176"/>
        <v>#DIV/0!</v>
      </c>
      <c r="IK337" s="60" t="e">
        <f t="shared" si="1177"/>
        <v>#DIV/0!</v>
      </c>
      <c r="IL337" s="60" t="e">
        <f t="shared" si="1178"/>
        <v>#DIV/0!</v>
      </c>
      <c r="IM337" s="60" t="e">
        <f t="shared" si="1179"/>
        <v>#DIV/0!</v>
      </c>
      <c r="IN337" s="60" t="str">
        <f t="shared" si="1180"/>
        <v/>
      </c>
      <c r="IO337" s="60" t="str">
        <f t="shared" si="1181"/>
        <v/>
      </c>
      <c r="IP337" s="57"/>
      <c r="IQ337" s="57" t="str">
        <f t="shared" si="1182"/>
        <v>ERROR!!</v>
      </c>
    </row>
    <row r="338" spans="24:251">
      <c r="X338" s="29">
        <f t="shared" si="1038"/>
        <v>0</v>
      </c>
      <c r="Y338" s="29">
        <f t="shared" si="1039"/>
        <v>0</v>
      </c>
      <c r="Z338" s="29" t="e">
        <f t="shared" si="1040"/>
        <v>#DIV/0!</v>
      </c>
      <c r="AA338" s="29" t="e">
        <f t="shared" si="1041"/>
        <v>#DIV/0!</v>
      </c>
      <c r="AB338" s="29" t="e">
        <f t="shared" si="1042"/>
        <v>#DIV/0!</v>
      </c>
      <c r="AC338" s="29" t="e">
        <f t="shared" si="1043"/>
        <v>#DIV/0!</v>
      </c>
      <c r="AF338" s="23">
        <v>60.084299999999999</v>
      </c>
      <c r="AG338" s="23">
        <v>79.878799999999998</v>
      </c>
      <c r="AH338" s="23">
        <v>101.96120000000001</v>
      </c>
      <c r="AI338" s="23">
        <v>151.99039999999999</v>
      </c>
      <c r="AJ338" s="23">
        <v>159.69</v>
      </c>
      <c r="AK338" s="23">
        <v>71.846400000000003</v>
      </c>
      <c r="AL338" s="23">
        <v>70.9375</v>
      </c>
      <c r="AM338" s="23">
        <v>40.304400000000001</v>
      </c>
      <c r="AN338" s="23">
        <v>56.077399999999997</v>
      </c>
      <c r="AO338" s="23">
        <v>61.978999999999999</v>
      </c>
      <c r="AP338" s="23">
        <v>94.195999999999998</v>
      </c>
      <c r="AQ338" s="23">
        <v>18.998000000000001</v>
      </c>
      <c r="AR338" s="23">
        <v>35.450000000000003</v>
      </c>
      <c r="AS338" s="23">
        <v>29.88</v>
      </c>
      <c r="AT338" s="23">
        <v>74.691999999999993</v>
      </c>
      <c r="AU338" s="23">
        <v>81.39</v>
      </c>
      <c r="AX338" s="54">
        <f t="shared" si="1044"/>
        <v>0</v>
      </c>
      <c r="AY338" s="54">
        <f t="shared" si="1045"/>
        <v>0</v>
      </c>
      <c r="AZ338" s="54">
        <f t="shared" si="1046"/>
        <v>0</v>
      </c>
      <c r="BA338" s="54">
        <f t="shared" si="1047"/>
        <v>0</v>
      </c>
      <c r="BB338" s="54">
        <f t="shared" si="1048"/>
        <v>0</v>
      </c>
      <c r="BC338" s="54">
        <f t="shared" si="1049"/>
        <v>0</v>
      </c>
      <c r="BD338" s="54">
        <f t="shared" si="1050"/>
        <v>0</v>
      </c>
      <c r="BE338" s="54">
        <f t="shared" si="1051"/>
        <v>0</v>
      </c>
      <c r="BF338" s="54">
        <f t="shared" si="1052"/>
        <v>0</v>
      </c>
      <c r="BG338" s="54">
        <f t="shared" si="1053"/>
        <v>0</v>
      </c>
      <c r="BH338" s="54">
        <f t="shared" si="1054"/>
        <v>0</v>
      </c>
      <c r="BI338" s="54">
        <f t="shared" si="1055"/>
        <v>0</v>
      </c>
      <c r="BJ338" s="54">
        <f t="shared" si="1056"/>
        <v>0</v>
      </c>
      <c r="BK338" s="54">
        <f t="shared" si="1057"/>
        <v>0</v>
      </c>
      <c r="BL338" s="54">
        <f t="shared" si="1058"/>
        <v>0</v>
      </c>
      <c r="BM338" s="42"/>
      <c r="BO338" s="54">
        <f>'Norm-coeff'!$C$2+$AX338*'Norm-coeff'!$D$2+$AY338*'Norm-coeff'!$E$2+$AZ338*'Norm-coeff'!$F$2+$BA338*'Norm-coeff'!$G$2+$BB338*'Norm-coeff'!$H$2+$BC338*'Norm-coeff'!$I$2+$BD338*'Norm-coeff'!$J$2+$BE338*'Norm-coeff'!$K$2+$BF338*'Norm-coeff'!$L$2+$BG338*'Norm-coeff'!$M$2+$BH338*'Norm-coeff'!$N$2+$BI338*'Norm-coeff'!$O$2</f>
        <v>5.4045421474420303</v>
      </c>
      <c r="BP338" s="54">
        <f>'Norm-coeff'!$C$3+$AX338*'Norm-coeff'!$D$3+$AY338*'Norm-coeff'!$E$3+$AZ338*'Norm-coeff'!$F$3+$BA338*'Norm-coeff'!$G$3+$BB338*'Norm-coeff'!$H$3+$BC338*'Norm-coeff'!$I$3+$BD338*'Norm-coeff'!$J$3+$BE338*'Norm-coeff'!$K$3+$BF338*'Norm-coeff'!$L$3+$BG338*'Norm-coeff'!$M$3+$BH338*'Norm-coeff'!$N$3+$BI338*'Norm-coeff'!$O$3</f>
        <v>3.15319116612705</v>
      </c>
      <c r="BQ338" s="54">
        <f>'Norm-coeff'!$C$4+$AX338*'Norm-coeff'!$D$4+$AY338*'Norm-coeff'!$E$4+$AZ338*'Norm-coeff'!$F$4+$BA338*'Norm-coeff'!$G$4+$BB338*'Norm-coeff'!$H$4+$BC338*'Norm-coeff'!$I$4+$BD338*'Norm-coeff'!$J$4+$BE338*'Norm-coeff'!$K$4+$BF338*'Norm-coeff'!$L$4+$BG338*'Norm-coeff'!$M$4+$BH338*'Norm-coeff'!$N$4+$BI338*'Norm-coeff'!$O$4</f>
        <v>1.42115649462768</v>
      </c>
      <c r="BR338" s="54">
        <f>'Norm-coeff'!$C$5+$AX338*'Norm-coeff'!$D$5+$AY338*'Norm-coeff'!$E$5+$AZ338*'Norm-coeff'!$F$5+$BA338*'Norm-coeff'!$G$5+$BB338*'Norm-coeff'!$H$5+$BC338*'Norm-coeff'!$I$5+$BD338*'Norm-coeff'!$J$5+$BE338*'Norm-coeff'!$K$5+$BF338*'Norm-coeff'!$L$5+$BG338*'Norm-coeff'!$M$5+$BH338*'Norm-coeff'!$N$5+$BI338*'Norm-coeff'!$O$5</f>
        <v>1.0553329241296201</v>
      </c>
      <c r="BS338" s="54">
        <f>'Norm-coeff'!$C$6+$AX338*'Norm-coeff'!$D$6+$AY338*'Norm-coeff'!$E$6+$AZ338*'Norm-coeff'!$F$6+$BA338*'Norm-coeff'!$G$6+$BB338*'Norm-coeff'!$H$6+$BC338*'Norm-coeff'!$I$6+$BD338*'Norm-coeff'!$J$6+$BE338*'Norm-coeff'!$K$6+$BF338*'Norm-coeff'!$L$6+$BG338*'Norm-coeff'!$M$6+$BH338*'Norm-coeff'!$N$6+$BI338*'Norm-coeff'!$O$6</f>
        <v>-1.48700885495103E-2</v>
      </c>
      <c r="BT338" s="54">
        <f>'Norm-coeff'!$C$7+$AX338*'Norm-coeff'!$D$7+$AY338*'Norm-coeff'!$E$7+$AZ338*'Norm-coeff'!$F$7+$BA338*'Norm-coeff'!$G$7+$BB338*'Norm-coeff'!$H$7+$BC338*'Norm-coeff'!$I$7+$BD338*'Norm-coeff'!$J$7+$BE338*'Norm-coeff'!$K$7+$BF338*'Norm-coeff'!$L$7+$BG338*'Norm-coeff'!$M$7+$BH338*'Norm-coeff'!$N$7+$BI338*'Norm-coeff'!$O$7</f>
        <v>2.0907583608832998</v>
      </c>
      <c r="BU338" s="54">
        <f>'Norm-coeff'!$C$8+$AX338*'Norm-coeff'!$D$8+$AY338*'Norm-coeff'!$E$8+$AZ338*'Norm-coeff'!$F$8+$BA338*'Norm-coeff'!$G$8+$BB338*'Norm-coeff'!$H$8+$BC338*'Norm-coeff'!$I$8+$BD338*'Norm-coeff'!$J$8+$BE338*'Norm-coeff'!$K$8+$BF338*'Norm-coeff'!$L$8+$BG338*'Norm-coeff'!$M$8+$BH338*'Norm-coeff'!$N$8+$BI338*'Norm-coeff'!$O$8</f>
        <v>0.65894159836244504</v>
      </c>
      <c r="BV338" s="54">
        <f>'Norm-coeff'!$C$9+$AX338*'Norm-coeff'!$D$9+$AY338*'Norm-coeff'!$E$9+$AZ338*'Norm-coeff'!$F$9+$BA338*'Norm-coeff'!$G$9+$BB338*'Norm-coeff'!$H$9+$BC338*'Norm-coeff'!$I$9+$BD338*'Norm-coeff'!$J$9+$BE338*'Norm-coeff'!$K$9+$BF338*'Norm-coeff'!$L$9+$BG338*'Norm-coeff'!$M$9+$BH338*'Norm-coeff'!$N$9+$BI338*'Norm-coeff'!$O$9</f>
        <v>1.48961085014701</v>
      </c>
      <c r="BW338" s="54">
        <f>'Norm-coeff'!$C$10+$AX338*'Norm-coeff'!$D$10+$AY338*'Norm-coeff'!$E$10+$AZ338*'Norm-coeff'!$F$10+$BA338*'Norm-coeff'!$G$10+$BB338*'Norm-coeff'!$H$10+$BC338*'Norm-coeff'!$I$10+$BD338*'Norm-coeff'!$J$10+$BE338*'Norm-coeff'!$K$10+$BF338*'Norm-coeff'!$L$10+$BG338*'Norm-coeff'!$M$10+$BH338*'Norm-coeff'!$N$10+$BI338*'Norm-coeff'!$O$10</f>
        <v>1.42058735749591</v>
      </c>
      <c r="BX338" s="54">
        <f>'Norm-coeff'!$C$11+$AX338*'Norm-coeff'!$D$11+$AY338*'Norm-coeff'!$E$11+$AZ338*'Norm-coeff'!$F$11+$BA338*'Norm-coeff'!$G$11+$BB338*'Norm-coeff'!$H$11+$BC338*'Norm-coeff'!$I$11+$BD338*'Norm-coeff'!$J$11+$BE338*'Norm-coeff'!$K$11+$BF338*'Norm-coeff'!$L$11+$BG338*'Norm-coeff'!$M$11+$BH338*'Norm-coeff'!$N$11+$BI338*'Norm-coeff'!$O$11</f>
        <v>0.221233014421479</v>
      </c>
      <c r="BY338" s="54">
        <f>'Norm-coeff'!$C$12+$AX338*'Norm-coeff'!$D$12+$AY338*'Norm-coeff'!$E$12+$AZ338*'Norm-coeff'!$F$12+$BA338*'Norm-coeff'!$G$12+$BB338*'Norm-coeff'!$H$12+$BC338*'Norm-coeff'!$I$12+$BD338*'Norm-coeff'!$J$12+$BE338*'Norm-coeff'!$K$12+$BF338*'Norm-coeff'!$L$12+$BG338*'Norm-coeff'!$M$12+$BH338*'Norm-coeff'!$N$12+$BI338*'Norm-coeff'!$O$12</f>
        <v>0.283527502056037</v>
      </c>
      <c r="BZ338" s="54">
        <f>'Norm-coeff'!$C$13+$AX338*'Norm-coeff'!$D$13+$AY338*'Norm-coeff'!$E$13+$AZ338*'Norm-coeff'!$F$13+$BA338*'Norm-coeff'!$G$13+$BB338*'Norm-coeff'!$H$13+$BC338*'Norm-coeff'!$I$13+$BD338*'Norm-coeff'!$J$13+$BE338*'Norm-coeff'!$K$13+$BF338*'Norm-coeff'!$L$13+$BG338*'Norm-coeff'!$M$13+$BH338*'Norm-coeff'!$N$13+$BI338*'Norm-coeff'!$O$13</f>
        <v>-4.1864930554451202E-2</v>
      </c>
      <c r="CA338" s="54">
        <f>'Norm-coeff'!$C$14+$AX338*'Norm-coeff'!$D$14+$AY338*'Norm-coeff'!$E$14+$AZ338*'Norm-coeff'!$F$14+$BA338*'Norm-coeff'!$G$14+$BB338*'Norm-coeff'!$H$14+$BC338*'Norm-coeff'!$I$14+$BD338*'Norm-coeff'!$J$14+$BE338*'Norm-coeff'!$K$14+$BF338*'Norm-coeff'!$L$14+$BG338*'Norm-coeff'!$M$14+$BH338*'Norm-coeff'!$N$14+$BI338*'Norm-coeff'!$O$14</f>
        <v>4.2526983164477103</v>
      </c>
      <c r="CC338" s="54">
        <f t="shared" si="1183"/>
        <v>0</v>
      </c>
      <c r="CG338" s="54">
        <f t="shared" si="1059"/>
        <v>0</v>
      </c>
      <c r="CH338" s="54">
        <f t="shared" si="1037"/>
        <v>0</v>
      </c>
      <c r="CI338" s="54">
        <f t="shared" si="1060"/>
        <v>0</v>
      </c>
      <c r="CJ338" s="56">
        <f t="shared" si="1061"/>
        <v>0</v>
      </c>
      <c r="CK338" s="54">
        <f t="shared" si="1062"/>
        <v>0</v>
      </c>
      <c r="CL338" s="54">
        <f t="shared" si="1063"/>
        <v>0</v>
      </c>
      <c r="CM338" s="54">
        <f t="shared" si="1064"/>
        <v>0</v>
      </c>
      <c r="CN338" s="54">
        <f t="shared" si="1065"/>
        <v>0</v>
      </c>
      <c r="CO338" s="54">
        <f t="shared" si="1066"/>
        <v>0</v>
      </c>
      <c r="CP338" s="54">
        <f t="shared" si="1067"/>
        <v>0</v>
      </c>
      <c r="CQ338" s="54">
        <f t="shared" si="1068"/>
        <v>0</v>
      </c>
      <c r="CR338" s="54">
        <f t="shared" si="1069"/>
        <v>0</v>
      </c>
      <c r="CS338" s="54">
        <f t="shared" si="1070"/>
        <v>0</v>
      </c>
      <c r="CU338" s="54">
        <f t="shared" si="1071"/>
        <v>0</v>
      </c>
      <c r="CV338" s="54">
        <f t="shared" si="1072"/>
        <v>0</v>
      </c>
      <c r="CW338" s="54">
        <f t="shared" si="1073"/>
        <v>0</v>
      </c>
      <c r="CX338" s="54">
        <f t="shared" si="1074"/>
        <v>0</v>
      </c>
      <c r="CZ338" s="54">
        <f t="shared" si="1075"/>
        <v>0</v>
      </c>
      <c r="DA338" s="54">
        <f t="shared" si="1076"/>
        <v>0</v>
      </c>
      <c r="DB338" s="54">
        <f t="shared" si="1077"/>
        <v>0</v>
      </c>
      <c r="DC338" s="54">
        <f t="shared" si="1078"/>
        <v>0</v>
      </c>
      <c r="DD338" s="54">
        <f t="shared" si="1079"/>
        <v>0</v>
      </c>
      <c r="DE338" s="54">
        <f t="shared" si="1080"/>
        <v>0</v>
      </c>
      <c r="DF338" s="54">
        <f t="shared" si="1081"/>
        <v>0</v>
      </c>
      <c r="DG338" s="54">
        <f t="shared" si="1082"/>
        <v>2</v>
      </c>
      <c r="DH338" s="71">
        <f t="shared" si="1083"/>
        <v>0</v>
      </c>
      <c r="DI338" s="71">
        <f t="shared" si="1084"/>
        <v>0</v>
      </c>
      <c r="DJ338" s="54">
        <f t="shared" si="1085"/>
        <v>0</v>
      </c>
      <c r="DK338" s="54">
        <f t="shared" si="1086"/>
        <v>2</v>
      </c>
      <c r="DL338" s="4">
        <f t="shared" si="1011"/>
        <v>0</v>
      </c>
      <c r="DM338" s="3">
        <f t="shared" si="1087"/>
        <v>0</v>
      </c>
      <c r="DN338" s="3">
        <f t="shared" si="1088"/>
        <v>0</v>
      </c>
      <c r="DO338" s="4" t="e">
        <f t="shared" si="1089"/>
        <v>#DIV/0!</v>
      </c>
      <c r="DP338" s="57"/>
      <c r="DQ338" s="57"/>
      <c r="DR338" s="56">
        <f t="shared" si="1012"/>
        <v>2</v>
      </c>
      <c r="DS338" s="56">
        <f t="shared" si="1013"/>
        <v>0</v>
      </c>
      <c r="DT338" s="38">
        <f t="shared" si="1014"/>
        <v>0</v>
      </c>
      <c r="DU338" s="38">
        <f t="shared" si="1090"/>
        <v>2</v>
      </c>
      <c r="DV338" s="38">
        <f t="shared" si="1015"/>
        <v>0</v>
      </c>
      <c r="DW338" s="39">
        <f t="shared" si="1016"/>
        <v>0</v>
      </c>
      <c r="DX338" s="39">
        <f t="shared" si="1017"/>
        <v>0</v>
      </c>
      <c r="DY338" s="39">
        <f t="shared" si="1018"/>
        <v>0</v>
      </c>
      <c r="DZ338" s="39">
        <f t="shared" si="1019"/>
        <v>0</v>
      </c>
      <c r="EA338" s="39">
        <f t="shared" si="1020"/>
        <v>0</v>
      </c>
      <c r="EB338" s="37" t="e">
        <f t="shared" si="1091"/>
        <v>#DIV/0!</v>
      </c>
      <c r="EC338" s="37" t="e">
        <f t="shared" si="1092"/>
        <v>#DIV/0!</v>
      </c>
      <c r="ED338" s="37" t="e">
        <f t="shared" si="1093"/>
        <v>#DIV/0!</v>
      </c>
      <c r="EE338" s="37" t="e">
        <f t="shared" si="1094"/>
        <v>#DIV/0!</v>
      </c>
      <c r="EF338" s="39" t="e">
        <f t="shared" si="1095"/>
        <v>#DIV/0!</v>
      </c>
      <c r="EG338" s="37" t="e">
        <f t="shared" si="1096"/>
        <v>#DIV/0!</v>
      </c>
      <c r="EH338" s="37" t="e">
        <f t="shared" si="1097"/>
        <v>#DIV/0!</v>
      </c>
      <c r="EI338" s="11" t="b">
        <f t="shared" si="1098"/>
        <v>1</v>
      </c>
      <c r="EJ338" s="11" t="b">
        <f t="shared" si="1099"/>
        <v>0</v>
      </c>
      <c r="EK338" s="39" t="e">
        <f t="shared" si="1100"/>
        <v>#DIV/0!</v>
      </c>
      <c r="EL338" s="39" t="e">
        <f t="shared" si="1101"/>
        <v>#DIV/0!</v>
      </c>
      <c r="EM338" s="39" t="e">
        <f t="shared" si="1102"/>
        <v>#DIV/0!</v>
      </c>
      <c r="EN338" s="39" t="e">
        <f t="shared" si="1103"/>
        <v>#DIV/0!</v>
      </c>
      <c r="EO338" s="39" t="e">
        <f t="shared" si="1104"/>
        <v>#DIV/0!</v>
      </c>
      <c r="EP338" s="39" t="e">
        <f t="shared" si="1105"/>
        <v>#DIV/0!</v>
      </c>
      <c r="EQ338" s="39" t="e">
        <f t="shared" si="1106"/>
        <v>#DIV/0!</v>
      </c>
      <c r="ER338" s="39" t="e">
        <f t="shared" si="1107"/>
        <v>#DIV/0!</v>
      </c>
      <c r="ES338" s="58" t="str">
        <f t="shared" si="1108"/>
        <v>(OH,F,Cl)-dominate amphibole</v>
      </c>
      <c r="ET338" s="58" t="e">
        <f t="shared" si="1109"/>
        <v>#N/A</v>
      </c>
      <c r="EU338" s="56">
        <f t="shared" si="1021"/>
        <v>0</v>
      </c>
      <c r="EV338" s="56">
        <f t="shared" si="1022"/>
        <v>0</v>
      </c>
      <c r="EW338" s="56">
        <f t="shared" si="1023"/>
        <v>0</v>
      </c>
      <c r="EX338" s="56">
        <f t="shared" si="1024"/>
        <v>0</v>
      </c>
      <c r="EY338" s="56">
        <f t="shared" si="1025"/>
        <v>0</v>
      </c>
      <c r="EZ338" s="56">
        <f t="shared" si="1026"/>
        <v>0</v>
      </c>
      <c r="FA338" s="39">
        <f t="shared" si="1027"/>
        <v>0</v>
      </c>
      <c r="FB338" s="39">
        <f t="shared" si="1028"/>
        <v>0</v>
      </c>
      <c r="FC338" s="54">
        <f t="shared" si="1029"/>
        <v>0</v>
      </c>
      <c r="FD338" s="54">
        <f t="shared" si="1030"/>
        <v>0</v>
      </c>
      <c r="FE338" s="39">
        <f t="shared" si="1031"/>
        <v>0</v>
      </c>
      <c r="FF338" s="54">
        <f t="shared" si="1032"/>
        <v>0</v>
      </c>
      <c r="FG338" s="39">
        <f t="shared" si="1033"/>
        <v>0</v>
      </c>
      <c r="FH338" s="39">
        <f t="shared" si="1110"/>
        <v>0</v>
      </c>
      <c r="FI338" s="39">
        <f t="shared" si="1111"/>
        <v>0</v>
      </c>
      <c r="FJ338" s="39">
        <f t="shared" si="1112"/>
        <v>0</v>
      </c>
      <c r="FK338" s="39" t="e">
        <f t="shared" si="1113"/>
        <v>#DIV/0!</v>
      </c>
      <c r="FL338" s="39" t="e">
        <f t="shared" si="1114"/>
        <v>#DIV/0!</v>
      </c>
      <c r="FM338" s="39" t="e">
        <f t="shared" si="1115"/>
        <v>#DIV/0!</v>
      </c>
      <c r="FN338" s="39">
        <f t="shared" si="1116"/>
        <v>1</v>
      </c>
      <c r="FO338" s="39">
        <f t="shared" si="1034"/>
        <v>0</v>
      </c>
      <c r="FP338" s="39">
        <f t="shared" si="1035"/>
        <v>0</v>
      </c>
      <c r="FQ338" s="39">
        <f t="shared" si="1036"/>
        <v>0</v>
      </c>
      <c r="FR338" s="39">
        <f t="shared" si="1117"/>
        <v>0</v>
      </c>
      <c r="FS338" s="39">
        <f t="shared" si="1118"/>
        <v>0</v>
      </c>
      <c r="FU338" s="39" t="e">
        <f t="shared" si="1119"/>
        <v>#DIV/0!</v>
      </c>
      <c r="FV338" s="39" t="e">
        <f t="shared" si="1120"/>
        <v>#DIV/0!</v>
      </c>
      <c r="FW338" s="39" t="e">
        <f t="shared" si="1121"/>
        <v>#DIV/0!</v>
      </c>
      <c r="FY338" s="39" t="e">
        <f t="shared" si="1122"/>
        <v>#DIV/0!</v>
      </c>
      <c r="FZ338" s="39" t="e">
        <f t="shared" si="1123"/>
        <v>#DIV/0!</v>
      </c>
      <c r="GA338" s="39" t="e">
        <f t="shared" si="1124"/>
        <v>#DIV/0!</v>
      </c>
      <c r="GB338" s="39" t="e">
        <f t="shared" si="1125"/>
        <v>#DIV/0!</v>
      </c>
      <c r="GC338" s="39" t="e">
        <f t="shared" si="1126"/>
        <v>#DIV/0!</v>
      </c>
      <c r="GD338" s="39" t="e">
        <f t="shared" si="1127"/>
        <v>#DIV/0!</v>
      </c>
      <c r="GE338" s="39" t="e">
        <f t="shared" si="1128"/>
        <v>#DIV/0!</v>
      </c>
      <c r="GF338" s="39" t="e">
        <f t="shared" si="1129"/>
        <v>#DIV/0!</v>
      </c>
      <c r="GG338" s="39" t="e">
        <f t="shared" si="1130"/>
        <v>#DIV/0!</v>
      </c>
      <c r="GH338" s="39" t="e">
        <f t="shared" si="1131"/>
        <v>#DIV/0!</v>
      </c>
      <c r="GI338" s="39"/>
      <c r="GJ338" s="39" t="e">
        <f t="shared" si="1132"/>
        <v>#DIV/0!</v>
      </c>
      <c r="GK338" s="39" t="e">
        <f t="shared" si="1133"/>
        <v>#DIV/0!</v>
      </c>
      <c r="GL338" s="39" t="e">
        <f t="shared" si="1134"/>
        <v>#DIV/0!</v>
      </c>
      <c r="GM338" s="39" t="e">
        <f t="shared" si="1135"/>
        <v>#DIV/0!</v>
      </c>
      <c r="GN338" s="39" t="e">
        <f t="shared" si="1136"/>
        <v>#DIV/0!</v>
      </c>
      <c r="GO338" s="57"/>
      <c r="GP338" s="57" t="e">
        <f t="shared" si="1137"/>
        <v>#DIV/0!</v>
      </c>
      <c r="GQ338" s="59" t="e">
        <f t="shared" si="1138"/>
        <v>#DIV/0!</v>
      </c>
      <c r="GR338" s="41" t="e">
        <f t="shared" si="1139"/>
        <v>#DIV/0!</v>
      </c>
      <c r="GS338" s="57" t="e">
        <f t="shared" si="1140"/>
        <v>#DIV/0!</v>
      </c>
      <c r="GT338" s="57" t="e">
        <f t="shared" si="1141"/>
        <v>#DIV/0!</v>
      </c>
      <c r="GU338" s="57" t="e">
        <f t="shared" si="1142"/>
        <v>#DIV/0!</v>
      </c>
      <c r="GV338" s="57"/>
      <c r="GW338" s="42" t="e">
        <f t="shared" si="1143"/>
        <v>#DIV/0!</v>
      </c>
      <c r="GX338" s="42" t="e">
        <f t="shared" si="1144"/>
        <v>#DIV/0!</v>
      </c>
      <c r="GY338" s="42" t="e">
        <f t="shared" si="1145"/>
        <v>#DIV/0!</v>
      </c>
      <c r="GZ338" s="57"/>
      <c r="HA338" s="2" t="e">
        <f t="shared" si="1146"/>
        <v>#DIV/0!</v>
      </c>
      <c r="HB338" s="2" t="e">
        <f t="shared" si="1147"/>
        <v>#DIV/0!</v>
      </c>
      <c r="HC338" s="2" t="e">
        <f t="shared" si="1148"/>
        <v>#DIV/0!</v>
      </c>
      <c r="HD338" s="2" t="e">
        <f t="shared" si="1149"/>
        <v>#DIV/0!</v>
      </c>
      <c r="HE338" s="2" t="e">
        <f t="shared" si="1150"/>
        <v>#DIV/0!</v>
      </c>
      <c r="HF338" s="2" t="e">
        <f t="shared" si="1151"/>
        <v>#DIV/0!</v>
      </c>
      <c r="HG338" s="2" t="e">
        <f t="shared" si="1152"/>
        <v>#DIV/0!</v>
      </c>
      <c r="HH338" s="2" t="e">
        <f t="shared" si="1153"/>
        <v>#DIV/0!</v>
      </c>
      <c r="HI338" s="2" t="e">
        <f t="shared" si="1154"/>
        <v>#DIV/0!</v>
      </c>
      <c r="HJ338" s="11" t="e">
        <f t="shared" si="1155"/>
        <v>#DIV/0!</v>
      </c>
      <c r="HK338" s="60" t="e">
        <f t="shared" si="1156"/>
        <v>#DIV/0!</v>
      </c>
      <c r="HL338" s="57"/>
      <c r="HM338" s="57" t="e">
        <f t="shared" si="1157"/>
        <v>#DIV/0!</v>
      </c>
      <c r="HN338" s="57" t="e">
        <f t="shared" si="1158"/>
        <v>#DIV/0!</v>
      </c>
      <c r="HO338" s="57" t="e">
        <f t="shared" si="1159"/>
        <v>#DIV/0!</v>
      </c>
      <c r="HP338" s="57" t="e">
        <f t="shared" si="1160"/>
        <v>#DIV/0!</v>
      </c>
      <c r="HQ338" s="57" t="e">
        <f t="shared" si="1161"/>
        <v>#DIV/0!</v>
      </c>
      <c r="HR338" s="57"/>
      <c r="HS338" s="57" t="e">
        <f t="shared" si="1162"/>
        <v>#DIV/0!</v>
      </c>
      <c r="HT338" s="57" t="e">
        <f t="shared" si="1163"/>
        <v>#DIV/0!</v>
      </c>
      <c r="HU338" s="57" t="e">
        <f t="shared" si="1164"/>
        <v>#DIV/0!</v>
      </c>
      <c r="HV338" s="57" t="e">
        <f t="shared" si="1165"/>
        <v>#DIV/0!</v>
      </c>
      <c r="HW338" s="57" t="e">
        <f t="shared" si="1166"/>
        <v>#DIV/0!</v>
      </c>
      <c r="HX338" s="57"/>
      <c r="HY338" s="57" t="e">
        <f t="shared" si="1167"/>
        <v>#DIV/0!</v>
      </c>
      <c r="HZ338" s="57" t="e">
        <f t="shared" si="1168"/>
        <v>#DIV/0!</v>
      </c>
      <c r="IA338" s="57"/>
      <c r="IB338" s="61">
        <f t="shared" si="1169"/>
        <v>0</v>
      </c>
      <c r="IC338" s="57" t="str">
        <f t="shared" si="1170"/>
        <v/>
      </c>
      <c r="ID338" s="42"/>
      <c r="IE338" s="2" t="str">
        <f t="shared" si="1171"/>
        <v/>
      </c>
      <c r="IF338" s="60" t="e">
        <f t="shared" si="1172"/>
        <v>#DIV/0!</v>
      </c>
      <c r="IG338" s="60" t="str">
        <f t="shared" si="1173"/>
        <v/>
      </c>
      <c r="IH338" s="60" t="str">
        <f t="shared" si="1174"/>
        <v>zinco-</v>
      </c>
      <c r="II338" s="60" t="str">
        <f t="shared" si="1175"/>
        <v>mangano-</v>
      </c>
      <c r="IJ338" s="60" t="e">
        <f t="shared" si="1176"/>
        <v>#DIV/0!</v>
      </c>
      <c r="IK338" s="60" t="e">
        <f t="shared" si="1177"/>
        <v>#DIV/0!</v>
      </c>
      <c r="IL338" s="60" t="e">
        <f t="shared" si="1178"/>
        <v>#DIV/0!</v>
      </c>
      <c r="IM338" s="60" t="e">
        <f t="shared" si="1179"/>
        <v>#DIV/0!</v>
      </c>
      <c r="IN338" s="60" t="str">
        <f t="shared" si="1180"/>
        <v/>
      </c>
      <c r="IO338" s="60" t="str">
        <f t="shared" si="1181"/>
        <v/>
      </c>
      <c r="IP338" s="57"/>
      <c r="IQ338" s="57" t="str">
        <f t="shared" si="1182"/>
        <v>ERROR!!</v>
      </c>
    </row>
    <row r="339" spans="24:251">
      <c r="X339" s="29">
        <f t="shared" si="1038"/>
        <v>0</v>
      </c>
      <c r="Y339" s="29">
        <f t="shared" si="1039"/>
        <v>0</v>
      </c>
      <c r="Z339" s="29" t="e">
        <f t="shared" si="1040"/>
        <v>#DIV/0!</v>
      </c>
      <c r="AA339" s="29" t="e">
        <f t="shared" si="1041"/>
        <v>#DIV/0!</v>
      </c>
      <c r="AB339" s="29" t="e">
        <f t="shared" si="1042"/>
        <v>#DIV/0!</v>
      </c>
      <c r="AC339" s="29" t="e">
        <f t="shared" si="1043"/>
        <v>#DIV/0!</v>
      </c>
      <c r="AF339" s="23">
        <v>60.084299999999999</v>
      </c>
      <c r="AG339" s="23">
        <v>79.878799999999998</v>
      </c>
      <c r="AH339" s="23">
        <v>101.96120000000001</v>
      </c>
      <c r="AI339" s="23">
        <v>151.99039999999999</v>
      </c>
      <c r="AJ339" s="23">
        <v>159.69</v>
      </c>
      <c r="AK339" s="23">
        <v>71.846400000000003</v>
      </c>
      <c r="AL339" s="23">
        <v>70.9375</v>
      </c>
      <c r="AM339" s="23">
        <v>40.304400000000001</v>
      </c>
      <c r="AN339" s="23">
        <v>56.077399999999997</v>
      </c>
      <c r="AO339" s="23">
        <v>61.978999999999999</v>
      </c>
      <c r="AP339" s="23">
        <v>94.195999999999998</v>
      </c>
      <c r="AQ339" s="23">
        <v>18.998000000000001</v>
      </c>
      <c r="AR339" s="23">
        <v>35.450000000000003</v>
      </c>
      <c r="AS339" s="23">
        <v>29.88</v>
      </c>
      <c r="AT339" s="23">
        <v>74.691999999999993</v>
      </c>
      <c r="AU339" s="23">
        <v>81.39</v>
      </c>
      <c r="AX339" s="54">
        <f t="shared" si="1044"/>
        <v>0</v>
      </c>
      <c r="AY339" s="54">
        <f t="shared" si="1045"/>
        <v>0</v>
      </c>
      <c r="AZ339" s="54">
        <f t="shared" si="1046"/>
        <v>0</v>
      </c>
      <c r="BA339" s="54">
        <f t="shared" si="1047"/>
        <v>0</v>
      </c>
      <c r="BB339" s="54">
        <f t="shared" si="1048"/>
        <v>0</v>
      </c>
      <c r="BC339" s="54">
        <f t="shared" si="1049"/>
        <v>0</v>
      </c>
      <c r="BD339" s="54">
        <f t="shared" si="1050"/>
        <v>0</v>
      </c>
      <c r="BE339" s="54">
        <f t="shared" si="1051"/>
        <v>0</v>
      </c>
      <c r="BF339" s="54">
        <f t="shared" si="1052"/>
        <v>0</v>
      </c>
      <c r="BG339" s="54">
        <f t="shared" si="1053"/>
        <v>0</v>
      </c>
      <c r="BH339" s="54">
        <f t="shared" si="1054"/>
        <v>0</v>
      </c>
      <c r="BI339" s="54">
        <f t="shared" si="1055"/>
        <v>0</v>
      </c>
      <c r="BJ339" s="54">
        <f t="shared" si="1056"/>
        <v>0</v>
      </c>
      <c r="BK339" s="54">
        <f t="shared" si="1057"/>
        <v>0</v>
      </c>
      <c r="BL339" s="54">
        <f t="shared" si="1058"/>
        <v>0</v>
      </c>
      <c r="BM339" s="42"/>
      <c r="BO339" s="54">
        <f>'Norm-coeff'!$C$2+$AX339*'Norm-coeff'!$D$2+$AY339*'Norm-coeff'!$E$2+$AZ339*'Norm-coeff'!$F$2+$BA339*'Norm-coeff'!$G$2+$BB339*'Norm-coeff'!$H$2+$BC339*'Norm-coeff'!$I$2+$BD339*'Norm-coeff'!$J$2+$BE339*'Norm-coeff'!$K$2+$BF339*'Norm-coeff'!$L$2+$BG339*'Norm-coeff'!$M$2+$BH339*'Norm-coeff'!$N$2+$BI339*'Norm-coeff'!$O$2</f>
        <v>5.4045421474420303</v>
      </c>
      <c r="BP339" s="54">
        <f>'Norm-coeff'!$C$3+$AX339*'Norm-coeff'!$D$3+$AY339*'Norm-coeff'!$E$3+$AZ339*'Norm-coeff'!$F$3+$BA339*'Norm-coeff'!$G$3+$BB339*'Norm-coeff'!$H$3+$BC339*'Norm-coeff'!$I$3+$BD339*'Norm-coeff'!$J$3+$BE339*'Norm-coeff'!$K$3+$BF339*'Norm-coeff'!$L$3+$BG339*'Norm-coeff'!$M$3+$BH339*'Norm-coeff'!$N$3+$BI339*'Norm-coeff'!$O$3</f>
        <v>3.15319116612705</v>
      </c>
      <c r="BQ339" s="54">
        <f>'Norm-coeff'!$C$4+$AX339*'Norm-coeff'!$D$4+$AY339*'Norm-coeff'!$E$4+$AZ339*'Norm-coeff'!$F$4+$BA339*'Norm-coeff'!$G$4+$BB339*'Norm-coeff'!$H$4+$BC339*'Norm-coeff'!$I$4+$BD339*'Norm-coeff'!$J$4+$BE339*'Norm-coeff'!$K$4+$BF339*'Norm-coeff'!$L$4+$BG339*'Norm-coeff'!$M$4+$BH339*'Norm-coeff'!$N$4+$BI339*'Norm-coeff'!$O$4</f>
        <v>1.42115649462768</v>
      </c>
      <c r="BR339" s="54">
        <f>'Norm-coeff'!$C$5+$AX339*'Norm-coeff'!$D$5+$AY339*'Norm-coeff'!$E$5+$AZ339*'Norm-coeff'!$F$5+$BA339*'Norm-coeff'!$G$5+$BB339*'Norm-coeff'!$H$5+$BC339*'Norm-coeff'!$I$5+$BD339*'Norm-coeff'!$J$5+$BE339*'Norm-coeff'!$K$5+$BF339*'Norm-coeff'!$L$5+$BG339*'Norm-coeff'!$M$5+$BH339*'Norm-coeff'!$N$5+$BI339*'Norm-coeff'!$O$5</f>
        <v>1.0553329241296201</v>
      </c>
      <c r="BS339" s="54">
        <f>'Norm-coeff'!$C$6+$AX339*'Norm-coeff'!$D$6+$AY339*'Norm-coeff'!$E$6+$AZ339*'Norm-coeff'!$F$6+$BA339*'Norm-coeff'!$G$6+$BB339*'Norm-coeff'!$H$6+$BC339*'Norm-coeff'!$I$6+$BD339*'Norm-coeff'!$J$6+$BE339*'Norm-coeff'!$K$6+$BF339*'Norm-coeff'!$L$6+$BG339*'Norm-coeff'!$M$6+$BH339*'Norm-coeff'!$N$6+$BI339*'Norm-coeff'!$O$6</f>
        <v>-1.48700885495103E-2</v>
      </c>
      <c r="BT339" s="54">
        <f>'Norm-coeff'!$C$7+$AX339*'Norm-coeff'!$D$7+$AY339*'Norm-coeff'!$E$7+$AZ339*'Norm-coeff'!$F$7+$BA339*'Norm-coeff'!$G$7+$BB339*'Norm-coeff'!$H$7+$BC339*'Norm-coeff'!$I$7+$BD339*'Norm-coeff'!$J$7+$BE339*'Norm-coeff'!$K$7+$BF339*'Norm-coeff'!$L$7+$BG339*'Norm-coeff'!$M$7+$BH339*'Norm-coeff'!$N$7+$BI339*'Norm-coeff'!$O$7</f>
        <v>2.0907583608832998</v>
      </c>
      <c r="BU339" s="54">
        <f>'Norm-coeff'!$C$8+$AX339*'Norm-coeff'!$D$8+$AY339*'Norm-coeff'!$E$8+$AZ339*'Norm-coeff'!$F$8+$BA339*'Norm-coeff'!$G$8+$BB339*'Norm-coeff'!$H$8+$BC339*'Norm-coeff'!$I$8+$BD339*'Norm-coeff'!$J$8+$BE339*'Norm-coeff'!$K$8+$BF339*'Norm-coeff'!$L$8+$BG339*'Norm-coeff'!$M$8+$BH339*'Norm-coeff'!$N$8+$BI339*'Norm-coeff'!$O$8</f>
        <v>0.65894159836244504</v>
      </c>
      <c r="BV339" s="54">
        <f>'Norm-coeff'!$C$9+$AX339*'Norm-coeff'!$D$9+$AY339*'Norm-coeff'!$E$9+$AZ339*'Norm-coeff'!$F$9+$BA339*'Norm-coeff'!$G$9+$BB339*'Norm-coeff'!$H$9+$BC339*'Norm-coeff'!$I$9+$BD339*'Norm-coeff'!$J$9+$BE339*'Norm-coeff'!$K$9+$BF339*'Norm-coeff'!$L$9+$BG339*'Norm-coeff'!$M$9+$BH339*'Norm-coeff'!$N$9+$BI339*'Norm-coeff'!$O$9</f>
        <v>1.48961085014701</v>
      </c>
      <c r="BW339" s="54">
        <f>'Norm-coeff'!$C$10+$AX339*'Norm-coeff'!$D$10+$AY339*'Norm-coeff'!$E$10+$AZ339*'Norm-coeff'!$F$10+$BA339*'Norm-coeff'!$G$10+$BB339*'Norm-coeff'!$H$10+$BC339*'Norm-coeff'!$I$10+$BD339*'Norm-coeff'!$J$10+$BE339*'Norm-coeff'!$K$10+$BF339*'Norm-coeff'!$L$10+$BG339*'Norm-coeff'!$M$10+$BH339*'Norm-coeff'!$N$10+$BI339*'Norm-coeff'!$O$10</f>
        <v>1.42058735749591</v>
      </c>
      <c r="BX339" s="54">
        <f>'Norm-coeff'!$C$11+$AX339*'Norm-coeff'!$D$11+$AY339*'Norm-coeff'!$E$11+$AZ339*'Norm-coeff'!$F$11+$BA339*'Norm-coeff'!$G$11+$BB339*'Norm-coeff'!$H$11+$BC339*'Norm-coeff'!$I$11+$BD339*'Norm-coeff'!$J$11+$BE339*'Norm-coeff'!$K$11+$BF339*'Norm-coeff'!$L$11+$BG339*'Norm-coeff'!$M$11+$BH339*'Norm-coeff'!$N$11+$BI339*'Norm-coeff'!$O$11</f>
        <v>0.221233014421479</v>
      </c>
      <c r="BY339" s="54">
        <f>'Norm-coeff'!$C$12+$AX339*'Norm-coeff'!$D$12+$AY339*'Norm-coeff'!$E$12+$AZ339*'Norm-coeff'!$F$12+$BA339*'Norm-coeff'!$G$12+$BB339*'Norm-coeff'!$H$12+$BC339*'Norm-coeff'!$I$12+$BD339*'Norm-coeff'!$J$12+$BE339*'Norm-coeff'!$K$12+$BF339*'Norm-coeff'!$L$12+$BG339*'Norm-coeff'!$M$12+$BH339*'Norm-coeff'!$N$12+$BI339*'Norm-coeff'!$O$12</f>
        <v>0.283527502056037</v>
      </c>
      <c r="BZ339" s="54">
        <f>'Norm-coeff'!$C$13+$AX339*'Norm-coeff'!$D$13+$AY339*'Norm-coeff'!$E$13+$AZ339*'Norm-coeff'!$F$13+$BA339*'Norm-coeff'!$G$13+$BB339*'Norm-coeff'!$H$13+$BC339*'Norm-coeff'!$I$13+$BD339*'Norm-coeff'!$J$13+$BE339*'Norm-coeff'!$K$13+$BF339*'Norm-coeff'!$L$13+$BG339*'Norm-coeff'!$M$13+$BH339*'Norm-coeff'!$N$13+$BI339*'Norm-coeff'!$O$13</f>
        <v>-4.1864930554451202E-2</v>
      </c>
      <c r="CA339" s="54">
        <f>'Norm-coeff'!$C$14+$AX339*'Norm-coeff'!$D$14+$AY339*'Norm-coeff'!$E$14+$AZ339*'Norm-coeff'!$F$14+$BA339*'Norm-coeff'!$G$14+$BB339*'Norm-coeff'!$H$14+$BC339*'Norm-coeff'!$I$14+$BD339*'Norm-coeff'!$J$14+$BE339*'Norm-coeff'!$K$14+$BF339*'Norm-coeff'!$L$14+$BG339*'Norm-coeff'!$M$14+$BH339*'Norm-coeff'!$N$14+$BI339*'Norm-coeff'!$O$14</f>
        <v>4.2526983164477103</v>
      </c>
      <c r="CC339" s="54">
        <f t="shared" si="1183"/>
        <v>0</v>
      </c>
      <c r="CG339" s="54">
        <f t="shared" si="1059"/>
        <v>0</v>
      </c>
      <c r="CH339" s="54">
        <f t="shared" si="1037"/>
        <v>0</v>
      </c>
      <c r="CI339" s="54">
        <f t="shared" si="1060"/>
        <v>0</v>
      </c>
      <c r="CJ339" s="56">
        <f t="shared" si="1061"/>
        <v>0</v>
      </c>
      <c r="CK339" s="54">
        <f t="shared" si="1062"/>
        <v>0</v>
      </c>
      <c r="CL339" s="54">
        <f t="shared" si="1063"/>
        <v>0</v>
      </c>
      <c r="CM339" s="54">
        <f t="shared" si="1064"/>
        <v>0</v>
      </c>
      <c r="CN339" s="54">
        <f t="shared" si="1065"/>
        <v>0</v>
      </c>
      <c r="CO339" s="54">
        <f t="shared" si="1066"/>
        <v>0</v>
      </c>
      <c r="CP339" s="54">
        <f t="shared" si="1067"/>
        <v>0</v>
      </c>
      <c r="CQ339" s="54">
        <f t="shared" si="1068"/>
        <v>0</v>
      </c>
      <c r="CR339" s="54">
        <f t="shared" si="1069"/>
        <v>0</v>
      </c>
      <c r="CS339" s="54">
        <f t="shared" si="1070"/>
        <v>0</v>
      </c>
      <c r="CU339" s="54">
        <f t="shared" si="1071"/>
        <v>0</v>
      </c>
      <c r="CV339" s="54">
        <f t="shared" si="1072"/>
        <v>0</v>
      </c>
      <c r="CW339" s="54">
        <f t="shared" si="1073"/>
        <v>0</v>
      </c>
      <c r="CX339" s="54">
        <f t="shared" si="1074"/>
        <v>0</v>
      </c>
      <c r="CZ339" s="54">
        <f t="shared" si="1075"/>
        <v>0</v>
      </c>
      <c r="DA339" s="54">
        <f t="shared" si="1076"/>
        <v>0</v>
      </c>
      <c r="DB339" s="54">
        <f t="shared" si="1077"/>
        <v>0</v>
      </c>
      <c r="DC339" s="54">
        <f t="shared" si="1078"/>
        <v>0</v>
      </c>
      <c r="DD339" s="54">
        <f t="shared" si="1079"/>
        <v>0</v>
      </c>
      <c r="DE339" s="54">
        <f t="shared" si="1080"/>
        <v>0</v>
      </c>
      <c r="DF339" s="54">
        <f t="shared" si="1081"/>
        <v>0</v>
      </c>
      <c r="DG339" s="54">
        <f t="shared" si="1082"/>
        <v>2</v>
      </c>
      <c r="DH339" s="71">
        <f t="shared" si="1083"/>
        <v>0</v>
      </c>
      <c r="DI339" s="71">
        <f t="shared" si="1084"/>
        <v>0</v>
      </c>
      <c r="DJ339" s="54">
        <f t="shared" si="1085"/>
        <v>0</v>
      </c>
      <c r="DK339" s="54">
        <f t="shared" si="1086"/>
        <v>2</v>
      </c>
      <c r="DL339" s="4">
        <f t="shared" si="1011"/>
        <v>0</v>
      </c>
      <c r="DM339" s="3">
        <f t="shared" si="1087"/>
        <v>0</v>
      </c>
      <c r="DN339" s="3">
        <f t="shared" si="1088"/>
        <v>0</v>
      </c>
      <c r="DO339" s="4" t="e">
        <f t="shared" si="1089"/>
        <v>#DIV/0!</v>
      </c>
      <c r="DP339" s="57"/>
      <c r="DQ339" s="57"/>
      <c r="DR339" s="56">
        <f t="shared" si="1012"/>
        <v>2</v>
      </c>
      <c r="DS339" s="56">
        <f t="shared" si="1013"/>
        <v>0</v>
      </c>
      <c r="DT339" s="38">
        <f t="shared" si="1014"/>
        <v>0</v>
      </c>
      <c r="DU339" s="38">
        <f t="shared" si="1090"/>
        <v>2</v>
      </c>
      <c r="DV339" s="38">
        <f t="shared" si="1015"/>
        <v>0</v>
      </c>
      <c r="DW339" s="39">
        <f t="shared" si="1016"/>
        <v>0</v>
      </c>
      <c r="DX339" s="39">
        <f t="shared" si="1017"/>
        <v>0</v>
      </c>
      <c r="DY339" s="39">
        <f t="shared" si="1018"/>
        <v>0</v>
      </c>
      <c r="DZ339" s="39">
        <f t="shared" si="1019"/>
        <v>0</v>
      </c>
      <c r="EA339" s="39">
        <f t="shared" si="1020"/>
        <v>0</v>
      </c>
      <c r="EB339" s="37" t="e">
        <f t="shared" si="1091"/>
        <v>#DIV/0!</v>
      </c>
      <c r="EC339" s="37" t="e">
        <f t="shared" si="1092"/>
        <v>#DIV/0!</v>
      </c>
      <c r="ED339" s="37" t="e">
        <f t="shared" si="1093"/>
        <v>#DIV/0!</v>
      </c>
      <c r="EE339" s="37" t="e">
        <f t="shared" si="1094"/>
        <v>#DIV/0!</v>
      </c>
      <c r="EF339" s="39" t="e">
        <f t="shared" si="1095"/>
        <v>#DIV/0!</v>
      </c>
      <c r="EG339" s="37" t="e">
        <f t="shared" si="1096"/>
        <v>#DIV/0!</v>
      </c>
      <c r="EH339" s="37" t="e">
        <f t="shared" si="1097"/>
        <v>#DIV/0!</v>
      </c>
      <c r="EI339" s="11" t="b">
        <f t="shared" si="1098"/>
        <v>1</v>
      </c>
      <c r="EJ339" s="11" t="b">
        <f t="shared" si="1099"/>
        <v>0</v>
      </c>
      <c r="EK339" s="39" t="e">
        <f t="shared" si="1100"/>
        <v>#DIV/0!</v>
      </c>
      <c r="EL339" s="39" t="e">
        <f t="shared" si="1101"/>
        <v>#DIV/0!</v>
      </c>
      <c r="EM339" s="39" t="e">
        <f t="shared" si="1102"/>
        <v>#DIV/0!</v>
      </c>
      <c r="EN339" s="39" t="e">
        <f t="shared" si="1103"/>
        <v>#DIV/0!</v>
      </c>
      <c r="EO339" s="39" t="e">
        <f t="shared" si="1104"/>
        <v>#DIV/0!</v>
      </c>
      <c r="EP339" s="39" t="e">
        <f t="shared" si="1105"/>
        <v>#DIV/0!</v>
      </c>
      <c r="EQ339" s="39" t="e">
        <f t="shared" si="1106"/>
        <v>#DIV/0!</v>
      </c>
      <c r="ER339" s="39" t="e">
        <f t="shared" si="1107"/>
        <v>#DIV/0!</v>
      </c>
      <c r="ES339" s="58" t="str">
        <f t="shared" si="1108"/>
        <v>(OH,F,Cl)-dominate amphibole</v>
      </c>
      <c r="ET339" s="58" t="e">
        <f t="shared" si="1109"/>
        <v>#N/A</v>
      </c>
      <c r="EU339" s="56">
        <f t="shared" si="1021"/>
        <v>0</v>
      </c>
      <c r="EV339" s="56">
        <f t="shared" si="1022"/>
        <v>0</v>
      </c>
      <c r="EW339" s="56">
        <f t="shared" si="1023"/>
        <v>0</v>
      </c>
      <c r="EX339" s="56">
        <f t="shared" si="1024"/>
        <v>0</v>
      </c>
      <c r="EY339" s="56">
        <f t="shared" si="1025"/>
        <v>0</v>
      </c>
      <c r="EZ339" s="56">
        <f t="shared" si="1026"/>
        <v>0</v>
      </c>
      <c r="FA339" s="39">
        <f t="shared" si="1027"/>
        <v>0</v>
      </c>
      <c r="FB339" s="39">
        <f t="shared" si="1028"/>
        <v>0</v>
      </c>
      <c r="FC339" s="54">
        <f t="shared" si="1029"/>
        <v>0</v>
      </c>
      <c r="FD339" s="54">
        <f t="shared" si="1030"/>
        <v>0</v>
      </c>
      <c r="FE339" s="39">
        <f t="shared" si="1031"/>
        <v>0</v>
      </c>
      <c r="FF339" s="54">
        <f t="shared" si="1032"/>
        <v>0</v>
      </c>
      <c r="FG339" s="39">
        <f t="shared" si="1033"/>
        <v>0</v>
      </c>
      <c r="FH339" s="39">
        <f t="shared" si="1110"/>
        <v>0</v>
      </c>
      <c r="FI339" s="39">
        <f t="shared" si="1111"/>
        <v>0</v>
      </c>
      <c r="FJ339" s="39">
        <f t="shared" si="1112"/>
        <v>0</v>
      </c>
      <c r="FK339" s="39" t="e">
        <f t="shared" si="1113"/>
        <v>#DIV/0!</v>
      </c>
      <c r="FL339" s="39" t="e">
        <f t="shared" si="1114"/>
        <v>#DIV/0!</v>
      </c>
      <c r="FM339" s="39" t="e">
        <f t="shared" si="1115"/>
        <v>#DIV/0!</v>
      </c>
      <c r="FN339" s="39">
        <f t="shared" si="1116"/>
        <v>1</v>
      </c>
      <c r="FO339" s="39">
        <f t="shared" si="1034"/>
        <v>0</v>
      </c>
      <c r="FP339" s="39">
        <f t="shared" si="1035"/>
        <v>0</v>
      </c>
      <c r="FQ339" s="39">
        <f t="shared" si="1036"/>
        <v>0</v>
      </c>
      <c r="FR339" s="39">
        <f t="shared" si="1117"/>
        <v>0</v>
      </c>
      <c r="FS339" s="39">
        <f t="shared" si="1118"/>
        <v>0</v>
      </c>
      <c r="FU339" s="39" t="e">
        <f t="shared" si="1119"/>
        <v>#DIV/0!</v>
      </c>
      <c r="FV339" s="39" t="e">
        <f t="shared" si="1120"/>
        <v>#DIV/0!</v>
      </c>
      <c r="FW339" s="39" t="e">
        <f t="shared" si="1121"/>
        <v>#DIV/0!</v>
      </c>
      <c r="FY339" s="39" t="e">
        <f t="shared" si="1122"/>
        <v>#DIV/0!</v>
      </c>
      <c r="FZ339" s="39" t="e">
        <f t="shared" si="1123"/>
        <v>#DIV/0!</v>
      </c>
      <c r="GA339" s="39" t="e">
        <f t="shared" si="1124"/>
        <v>#DIV/0!</v>
      </c>
      <c r="GB339" s="39" t="e">
        <f t="shared" si="1125"/>
        <v>#DIV/0!</v>
      </c>
      <c r="GC339" s="39" t="e">
        <f t="shared" si="1126"/>
        <v>#DIV/0!</v>
      </c>
      <c r="GD339" s="39" t="e">
        <f t="shared" si="1127"/>
        <v>#DIV/0!</v>
      </c>
      <c r="GE339" s="39" t="e">
        <f t="shared" si="1128"/>
        <v>#DIV/0!</v>
      </c>
      <c r="GF339" s="39" t="e">
        <f t="shared" si="1129"/>
        <v>#DIV/0!</v>
      </c>
      <c r="GG339" s="39" t="e">
        <f t="shared" si="1130"/>
        <v>#DIV/0!</v>
      </c>
      <c r="GH339" s="39" t="e">
        <f t="shared" si="1131"/>
        <v>#DIV/0!</v>
      </c>
      <c r="GI339" s="39"/>
      <c r="GJ339" s="39" t="e">
        <f t="shared" si="1132"/>
        <v>#DIV/0!</v>
      </c>
      <c r="GK339" s="39" t="e">
        <f t="shared" si="1133"/>
        <v>#DIV/0!</v>
      </c>
      <c r="GL339" s="39" t="e">
        <f t="shared" si="1134"/>
        <v>#DIV/0!</v>
      </c>
      <c r="GM339" s="39" t="e">
        <f t="shared" si="1135"/>
        <v>#DIV/0!</v>
      </c>
      <c r="GN339" s="39" t="e">
        <f t="shared" si="1136"/>
        <v>#DIV/0!</v>
      </c>
      <c r="GO339" s="57"/>
      <c r="GP339" s="57" t="e">
        <f t="shared" si="1137"/>
        <v>#DIV/0!</v>
      </c>
      <c r="GQ339" s="59" t="e">
        <f t="shared" si="1138"/>
        <v>#DIV/0!</v>
      </c>
      <c r="GR339" s="41" t="e">
        <f t="shared" si="1139"/>
        <v>#DIV/0!</v>
      </c>
      <c r="GS339" s="57" t="e">
        <f t="shared" si="1140"/>
        <v>#DIV/0!</v>
      </c>
      <c r="GT339" s="57" t="e">
        <f t="shared" si="1141"/>
        <v>#DIV/0!</v>
      </c>
      <c r="GU339" s="57" t="e">
        <f t="shared" si="1142"/>
        <v>#DIV/0!</v>
      </c>
      <c r="GV339" s="57"/>
      <c r="GW339" s="42" t="e">
        <f t="shared" si="1143"/>
        <v>#DIV/0!</v>
      </c>
      <c r="GX339" s="42" t="e">
        <f t="shared" si="1144"/>
        <v>#DIV/0!</v>
      </c>
      <c r="GY339" s="42" t="e">
        <f t="shared" si="1145"/>
        <v>#DIV/0!</v>
      </c>
      <c r="GZ339" s="57"/>
      <c r="HA339" s="2" t="e">
        <f t="shared" si="1146"/>
        <v>#DIV/0!</v>
      </c>
      <c r="HB339" s="2" t="e">
        <f t="shared" si="1147"/>
        <v>#DIV/0!</v>
      </c>
      <c r="HC339" s="2" t="e">
        <f t="shared" si="1148"/>
        <v>#DIV/0!</v>
      </c>
      <c r="HD339" s="2" t="e">
        <f t="shared" si="1149"/>
        <v>#DIV/0!</v>
      </c>
      <c r="HE339" s="2" t="e">
        <f t="shared" si="1150"/>
        <v>#DIV/0!</v>
      </c>
      <c r="HF339" s="2" t="e">
        <f t="shared" si="1151"/>
        <v>#DIV/0!</v>
      </c>
      <c r="HG339" s="2" t="e">
        <f t="shared" si="1152"/>
        <v>#DIV/0!</v>
      </c>
      <c r="HH339" s="2" t="e">
        <f t="shared" si="1153"/>
        <v>#DIV/0!</v>
      </c>
      <c r="HI339" s="2" t="e">
        <f t="shared" si="1154"/>
        <v>#DIV/0!</v>
      </c>
      <c r="HJ339" s="11" t="e">
        <f t="shared" si="1155"/>
        <v>#DIV/0!</v>
      </c>
      <c r="HK339" s="60" t="e">
        <f t="shared" si="1156"/>
        <v>#DIV/0!</v>
      </c>
      <c r="HL339" s="57"/>
      <c r="HM339" s="57" t="e">
        <f t="shared" si="1157"/>
        <v>#DIV/0!</v>
      </c>
      <c r="HN339" s="57" t="e">
        <f t="shared" si="1158"/>
        <v>#DIV/0!</v>
      </c>
      <c r="HO339" s="57" t="e">
        <f t="shared" si="1159"/>
        <v>#DIV/0!</v>
      </c>
      <c r="HP339" s="57" t="e">
        <f t="shared" si="1160"/>
        <v>#DIV/0!</v>
      </c>
      <c r="HQ339" s="57" t="e">
        <f t="shared" si="1161"/>
        <v>#DIV/0!</v>
      </c>
      <c r="HR339" s="57"/>
      <c r="HS339" s="57" t="e">
        <f t="shared" si="1162"/>
        <v>#DIV/0!</v>
      </c>
      <c r="HT339" s="57" t="e">
        <f t="shared" si="1163"/>
        <v>#DIV/0!</v>
      </c>
      <c r="HU339" s="57" t="e">
        <f t="shared" si="1164"/>
        <v>#DIV/0!</v>
      </c>
      <c r="HV339" s="57" t="e">
        <f t="shared" si="1165"/>
        <v>#DIV/0!</v>
      </c>
      <c r="HW339" s="57" t="e">
        <f t="shared" si="1166"/>
        <v>#DIV/0!</v>
      </c>
      <c r="HX339" s="57"/>
      <c r="HY339" s="57" t="e">
        <f t="shared" si="1167"/>
        <v>#DIV/0!</v>
      </c>
      <c r="HZ339" s="57" t="e">
        <f t="shared" si="1168"/>
        <v>#DIV/0!</v>
      </c>
      <c r="IA339" s="57"/>
      <c r="IB339" s="61">
        <f t="shared" si="1169"/>
        <v>0</v>
      </c>
      <c r="IC339" s="57" t="str">
        <f t="shared" si="1170"/>
        <v/>
      </c>
      <c r="ID339" s="42"/>
      <c r="IE339" s="2" t="str">
        <f t="shared" si="1171"/>
        <v/>
      </c>
      <c r="IF339" s="60" t="e">
        <f t="shared" si="1172"/>
        <v>#DIV/0!</v>
      </c>
      <c r="IG339" s="60" t="str">
        <f t="shared" si="1173"/>
        <v/>
      </c>
      <c r="IH339" s="60" t="str">
        <f t="shared" si="1174"/>
        <v>zinco-</v>
      </c>
      <c r="II339" s="60" t="str">
        <f t="shared" si="1175"/>
        <v>mangano-</v>
      </c>
      <c r="IJ339" s="60" t="e">
        <f t="shared" si="1176"/>
        <v>#DIV/0!</v>
      </c>
      <c r="IK339" s="60" t="e">
        <f t="shared" si="1177"/>
        <v>#DIV/0!</v>
      </c>
      <c r="IL339" s="60" t="e">
        <f t="shared" si="1178"/>
        <v>#DIV/0!</v>
      </c>
      <c r="IM339" s="60" t="e">
        <f t="shared" si="1179"/>
        <v>#DIV/0!</v>
      </c>
      <c r="IN339" s="60" t="str">
        <f t="shared" si="1180"/>
        <v/>
      </c>
      <c r="IO339" s="60" t="str">
        <f t="shared" si="1181"/>
        <v/>
      </c>
      <c r="IP339" s="57"/>
      <c r="IQ339" s="57" t="str">
        <f t="shared" si="1182"/>
        <v>ERROR!!</v>
      </c>
    </row>
    <row r="340" spans="24:251">
      <c r="X340" s="29">
        <f t="shared" si="1038"/>
        <v>0</v>
      </c>
      <c r="Y340" s="29">
        <f t="shared" si="1039"/>
        <v>0</v>
      </c>
      <c r="Z340" s="29" t="e">
        <f t="shared" si="1040"/>
        <v>#DIV/0!</v>
      </c>
      <c r="AA340" s="29" t="e">
        <f t="shared" si="1041"/>
        <v>#DIV/0!</v>
      </c>
      <c r="AB340" s="29" t="e">
        <f t="shared" si="1042"/>
        <v>#DIV/0!</v>
      </c>
      <c r="AC340" s="29" t="e">
        <f t="shared" si="1043"/>
        <v>#DIV/0!</v>
      </c>
      <c r="AF340" s="23">
        <v>60.084299999999999</v>
      </c>
      <c r="AG340" s="23">
        <v>79.878799999999998</v>
      </c>
      <c r="AH340" s="23">
        <v>101.96120000000001</v>
      </c>
      <c r="AI340" s="23">
        <v>151.99039999999999</v>
      </c>
      <c r="AJ340" s="23">
        <v>159.69</v>
      </c>
      <c r="AK340" s="23">
        <v>71.846400000000003</v>
      </c>
      <c r="AL340" s="23">
        <v>70.9375</v>
      </c>
      <c r="AM340" s="23">
        <v>40.304400000000001</v>
      </c>
      <c r="AN340" s="23">
        <v>56.077399999999997</v>
      </c>
      <c r="AO340" s="23">
        <v>61.978999999999999</v>
      </c>
      <c r="AP340" s="23">
        <v>94.195999999999998</v>
      </c>
      <c r="AQ340" s="23">
        <v>18.998000000000001</v>
      </c>
      <c r="AR340" s="23">
        <v>35.450000000000003</v>
      </c>
      <c r="AS340" s="23">
        <v>29.88</v>
      </c>
      <c r="AT340" s="23">
        <v>74.691999999999993</v>
      </c>
      <c r="AU340" s="23">
        <v>81.39</v>
      </c>
      <c r="AX340" s="54">
        <f t="shared" si="1044"/>
        <v>0</v>
      </c>
      <c r="AY340" s="54">
        <f t="shared" si="1045"/>
        <v>0</v>
      </c>
      <c r="AZ340" s="54">
        <f t="shared" si="1046"/>
        <v>0</v>
      </c>
      <c r="BA340" s="54">
        <f t="shared" si="1047"/>
        <v>0</v>
      </c>
      <c r="BB340" s="54">
        <f t="shared" si="1048"/>
        <v>0</v>
      </c>
      <c r="BC340" s="54">
        <f t="shared" si="1049"/>
        <v>0</v>
      </c>
      <c r="BD340" s="54">
        <f t="shared" si="1050"/>
        <v>0</v>
      </c>
      <c r="BE340" s="54">
        <f t="shared" si="1051"/>
        <v>0</v>
      </c>
      <c r="BF340" s="54">
        <f t="shared" si="1052"/>
        <v>0</v>
      </c>
      <c r="BG340" s="54">
        <f t="shared" si="1053"/>
        <v>0</v>
      </c>
      <c r="BH340" s="54">
        <f t="shared" si="1054"/>
        <v>0</v>
      </c>
      <c r="BI340" s="54">
        <f t="shared" si="1055"/>
        <v>0</v>
      </c>
      <c r="BJ340" s="54">
        <f t="shared" si="1056"/>
        <v>0</v>
      </c>
      <c r="BK340" s="54">
        <f t="shared" si="1057"/>
        <v>0</v>
      </c>
      <c r="BL340" s="54">
        <f t="shared" si="1058"/>
        <v>0</v>
      </c>
      <c r="BM340" s="42"/>
      <c r="BO340" s="54">
        <f>'Norm-coeff'!$C$2+$AX340*'Norm-coeff'!$D$2+$AY340*'Norm-coeff'!$E$2+$AZ340*'Norm-coeff'!$F$2+$BA340*'Norm-coeff'!$G$2+$BB340*'Norm-coeff'!$H$2+$BC340*'Norm-coeff'!$I$2+$BD340*'Norm-coeff'!$J$2+$BE340*'Norm-coeff'!$K$2+$BF340*'Norm-coeff'!$L$2+$BG340*'Norm-coeff'!$M$2+$BH340*'Norm-coeff'!$N$2+$BI340*'Norm-coeff'!$O$2</f>
        <v>5.4045421474420303</v>
      </c>
      <c r="BP340" s="54">
        <f>'Norm-coeff'!$C$3+$AX340*'Norm-coeff'!$D$3+$AY340*'Norm-coeff'!$E$3+$AZ340*'Norm-coeff'!$F$3+$BA340*'Norm-coeff'!$G$3+$BB340*'Norm-coeff'!$H$3+$BC340*'Norm-coeff'!$I$3+$BD340*'Norm-coeff'!$J$3+$BE340*'Norm-coeff'!$K$3+$BF340*'Norm-coeff'!$L$3+$BG340*'Norm-coeff'!$M$3+$BH340*'Norm-coeff'!$N$3+$BI340*'Norm-coeff'!$O$3</f>
        <v>3.15319116612705</v>
      </c>
      <c r="BQ340" s="54">
        <f>'Norm-coeff'!$C$4+$AX340*'Norm-coeff'!$D$4+$AY340*'Norm-coeff'!$E$4+$AZ340*'Norm-coeff'!$F$4+$BA340*'Norm-coeff'!$G$4+$BB340*'Norm-coeff'!$H$4+$BC340*'Norm-coeff'!$I$4+$BD340*'Norm-coeff'!$J$4+$BE340*'Norm-coeff'!$K$4+$BF340*'Norm-coeff'!$L$4+$BG340*'Norm-coeff'!$M$4+$BH340*'Norm-coeff'!$N$4+$BI340*'Norm-coeff'!$O$4</f>
        <v>1.42115649462768</v>
      </c>
      <c r="BR340" s="54">
        <f>'Norm-coeff'!$C$5+$AX340*'Norm-coeff'!$D$5+$AY340*'Norm-coeff'!$E$5+$AZ340*'Norm-coeff'!$F$5+$BA340*'Norm-coeff'!$G$5+$BB340*'Norm-coeff'!$H$5+$BC340*'Norm-coeff'!$I$5+$BD340*'Norm-coeff'!$J$5+$BE340*'Norm-coeff'!$K$5+$BF340*'Norm-coeff'!$L$5+$BG340*'Norm-coeff'!$M$5+$BH340*'Norm-coeff'!$N$5+$BI340*'Norm-coeff'!$O$5</f>
        <v>1.0553329241296201</v>
      </c>
      <c r="BS340" s="54">
        <f>'Norm-coeff'!$C$6+$AX340*'Norm-coeff'!$D$6+$AY340*'Norm-coeff'!$E$6+$AZ340*'Norm-coeff'!$F$6+$BA340*'Norm-coeff'!$G$6+$BB340*'Norm-coeff'!$H$6+$BC340*'Norm-coeff'!$I$6+$BD340*'Norm-coeff'!$J$6+$BE340*'Norm-coeff'!$K$6+$BF340*'Norm-coeff'!$L$6+$BG340*'Norm-coeff'!$M$6+$BH340*'Norm-coeff'!$N$6+$BI340*'Norm-coeff'!$O$6</f>
        <v>-1.48700885495103E-2</v>
      </c>
      <c r="BT340" s="54">
        <f>'Norm-coeff'!$C$7+$AX340*'Norm-coeff'!$D$7+$AY340*'Norm-coeff'!$E$7+$AZ340*'Norm-coeff'!$F$7+$BA340*'Norm-coeff'!$G$7+$BB340*'Norm-coeff'!$H$7+$BC340*'Norm-coeff'!$I$7+$BD340*'Norm-coeff'!$J$7+$BE340*'Norm-coeff'!$K$7+$BF340*'Norm-coeff'!$L$7+$BG340*'Norm-coeff'!$M$7+$BH340*'Norm-coeff'!$N$7+$BI340*'Norm-coeff'!$O$7</f>
        <v>2.0907583608832998</v>
      </c>
      <c r="BU340" s="54">
        <f>'Norm-coeff'!$C$8+$AX340*'Norm-coeff'!$D$8+$AY340*'Norm-coeff'!$E$8+$AZ340*'Norm-coeff'!$F$8+$BA340*'Norm-coeff'!$G$8+$BB340*'Norm-coeff'!$H$8+$BC340*'Norm-coeff'!$I$8+$BD340*'Norm-coeff'!$J$8+$BE340*'Norm-coeff'!$K$8+$BF340*'Norm-coeff'!$L$8+$BG340*'Norm-coeff'!$M$8+$BH340*'Norm-coeff'!$N$8+$BI340*'Norm-coeff'!$O$8</f>
        <v>0.65894159836244504</v>
      </c>
      <c r="BV340" s="54">
        <f>'Norm-coeff'!$C$9+$AX340*'Norm-coeff'!$D$9+$AY340*'Norm-coeff'!$E$9+$AZ340*'Norm-coeff'!$F$9+$BA340*'Norm-coeff'!$G$9+$BB340*'Norm-coeff'!$H$9+$BC340*'Norm-coeff'!$I$9+$BD340*'Norm-coeff'!$J$9+$BE340*'Norm-coeff'!$K$9+$BF340*'Norm-coeff'!$L$9+$BG340*'Norm-coeff'!$M$9+$BH340*'Norm-coeff'!$N$9+$BI340*'Norm-coeff'!$O$9</f>
        <v>1.48961085014701</v>
      </c>
      <c r="BW340" s="54">
        <f>'Norm-coeff'!$C$10+$AX340*'Norm-coeff'!$D$10+$AY340*'Norm-coeff'!$E$10+$AZ340*'Norm-coeff'!$F$10+$BA340*'Norm-coeff'!$G$10+$BB340*'Norm-coeff'!$H$10+$BC340*'Norm-coeff'!$I$10+$BD340*'Norm-coeff'!$J$10+$BE340*'Norm-coeff'!$K$10+$BF340*'Norm-coeff'!$L$10+$BG340*'Norm-coeff'!$M$10+$BH340*'Norm-coeff'!$N$10+$BI340*'Norm-coeff'!$O$10</f>
        <v>1.42058735749591</v>
      </c>
      <c r="BX340" s="54">
        <f>'Norm-coeff'!$C$11+$AX340*'Norm-coeff'!$D$11+$AY340*'Norm-coeff'!$E$11+$AZ340*'Norm-coeff'!$F$11+$BA340*'Norm-coeff'!$G$11+$BB340*'Norm-coeff'!$H$11+$BC340*'Norm-coeff'!$I$11+$BD340*'Norm-coeff'!$J$11+$BE340*'Norm-coeff'!$K$11+$BF340*'Norm-coeff'!$L$11+$BG340*'Norm-coeff'!$M$11+$BH340*'Norm-coeff'!$N$11+$BI340*'Norm-coeff'!$O$11</f>
        <v>0.221233014421479</v>
      </c>
      <c r="BY340" s="54">
        <f>'Norm-coeff'!$C$12+$AX340*'Norm-coeff'!$D$12+$AY340*'Norm-coeff'!$E$12+$AZ340*'Norm-coeff'!$F$12+$BA340*'Norm-coeff'!$G$12+$BB340*'Norm-coeff'!$H$12+$BC340*'Norm-coeff'!$I$12+$BD340*'Norm-coeff'!$J$12+$BE340*'Norm-coeff'!$K$12+$BF340*'Norm-coeff'!$L$12+$BG340*'Norm-coeff'!$M$12+$BH340*'Norm-coeff'!$N$12+$BI340*'Norm-coeff'!$O$12</f>
        <v>0.283527502056037</v>
      </c>
      <c r="BZ340" s="54">
        <f>'Norm-coeff'!$C$13+$AX340*'Norm-coeff'!$D$13+$AY340*'Norm-coeff'!$E$13+$AZ340*'Norm-coeff'!$F$13+$BA340*'Norm-coeff'!$G$13+$BB340*'Norm-coeff'!$H$13+$BC340*'Norm-coeff'!$I$13+$BD340*'Norm-coeff'!$J$13+$BE340*'Norm-coeff'!$K$13+$BF340*'Norm-coeff'!$L$13+$BG340*'Norm-coeff'!$M$13+$BH340*'Norm-coeff'!$N$13+$BI340*'Norm-coeff'!$O$13</f>
        <v>-4.1864930554451202E-2</v>
      </c>
      <c r="CA340" s="54">
        <f>'Norm-coeff'!$C$14+$AX340*'Norm-coeff'!$D$14+$AY340*'Norm-coeff'!$E$14+$AZ340*'Norm-coeff'!$F$14+$BA340*'Norm-coeff'!$G$14+$BB340*'Norm-coeff'!$H$14+$BC340*'Norm-coeff'!$I$14+$BD340*'Norm-coeff'!$J$14+$BE340*'Norm-coeff'!$K$14+$BF340*'Norm-coeff'!$L$14+$BG340*'Norm-coeff'!$M$14+$BH340*'Norm-coeff'!$N$14+$BI340*'Norm-coeff'!$O$14</f>
        <v>4.2526983164477103</v>
      </c>
      <c r="CC340" s="54">
        <f t="shared" si="1183"/>
        <v>0</v>
      </c>
      <c r="CG340" s="54">
        <f t="shared" si="1059"/>
        <v>0</v>
      </c>
      <c r="CH340" s="54">
        <f t="shared" si="1037"/>
        <v>0</v>
      </c>
      <c r="CI340" s="54">
        <f t="shared" si="1060"/>
        <v>0</v>
      </c>
      <c r="CJ340" s="56">
        <f t="shared" si="1061"/>
        <v>0</v>
      </c>
      <c r="CK340" s="54">
        <f t="shared" si="1062"/>
        <v>0</v>
      </c>
      <c r="CL340" s="54">
        <f t="shared" si="1063"/>
        <v>0</v>
      </c>
      <c r="CM340" s="54">
        <f t="shared" si="1064"/>
        <v>0</v>
      </c>
      <c r="CN340" s="54">
        <f t="shared" si="1065"/>
        <v>0</v>
      </c>
      <c r="CO340" s="54">
        <f t="shared" si="1066"/>
        <v>0</v>
      </c>
      <c r="CP340" s="54">
        <f t="shared" si="1067"/>
        <v>0</v>
      </c>
      <c r="CQ340" s="54">
        <f t="shared" si="1068"/>
        <v>0</v>
      </c>
      <c r="CR340" s="54">
        <f t="shared" si="1069"/>
        <v>0</v>
      </c>
      <c r="CS340" s="54">
        <f t="shared" si="1070"/>
        <v>0</v>
      </c>
      <c r="CU340" s="54">
        <f t="shared" si="1071"/>
        <v>0</v>
      </c>
      <c r="CV340" s="54">
        <f t="shared" si="1072"/>
        <v>0</v>
      </c>
      <c r="CW340" s="54">
        <f t="shared" si="1073"/>
        <v>0</v>
      </c>
      <c r="CX340" s="54">
        <f t="shared" si="1074"/>
        <v>0</v>
      </c>
      <c r="CZ340" s="54">
        <f t="shared" si="1075"/>
        <v>0</v>
      </c>
      <c r="DA340" s="54">
        <f t="shared" si="1076"/>
        <v>0</v>
      </c>
      <c r="DB340" s="54">
        <f t="shared" si="1077"/>
        <v>0</v>
      </c>
      <c r="DC340" s="54">
        <f t="shared" si="1078"/>
        <v>0</v>
      </c>
      <c r="DD340" s="54">
        <f t="shared" si="1079"/>
        <v>0</v>
      </c>
      <c r="DE340" s="54">
        <f t="shared" si="1080"/>
        <v>0</v>
      </c>
      <c r="DF340" s="54">
        <f t="shared" si="1081"/>
        <v>0</v>
      </c>
      <c r="DG340" s="54">
        <f t="shared" si="1082"/>
        <v>2</v>
      </c>
      <c r="DH340" s="71">
        <f t="shared" si="1083"/>
        <v>0</v>
      </c>
      <c r="DI340" s="71">
        <f t="shared" si="1084"/>
        <v>0</v>
      </c>
      <c r="DJ340" s="54">
        <f t="shared" si="1085"/>
        <v>0</v>
      </c>
      <c r="DK340" s="54">
        <f t="shared" si="1086"/>
        <v>2</v>
      </c>
      <c r="DL340" s="4">
        <f t="shared" si="1011"/>
        <v>0</v>
      </c>
      <c r="DM340" s="3">
        <f t="shared" si="1087"/>
        <v>0</v>
      </c>
      <c r="DN340" s="3">
        <f t="shared" si="1088"/>
        <v>0</v>
      </c>
      <c r="DO340" s="4" t="e">
        <f t="shared" si="1089"/>
        <v>#DIV/0!</v>
      </c>
      <c r="DP340" s="57"/>
      <c r="DQ340" s="57"/>
      <c r="DR340" s="56">
        <f t="shared" si="1012"/>
        <v>2</v>
      </c>
      <c r="DS340" s="56">
        <f t="shared" si="1013"/>
        <v>0</v>
      </c>
      <c r="DT340" s="38">
        <f t="shared" si="1014"/>
        <v>0</v>
      </c>
      <c r="DU340" s="38">
        <f t="shared" si="1090"/>
        <v>2</v>
      </c>
      <c r="DV340" s="38">
        <f t="shared" si="1015"/>
        <v>0</v>
      </c>
      <c r="DW340" s="39">
        <f t="shared" si="1016"/>
        <v>0</v>
      </c>
      <c r="DX340" s="39">
        <f t="shared" si="1017"/>
        <v>0</v>
      </c>
      <c r="DY340" s="39">
        <f t="shared" si="1018"/>
        <v>0</v>
      </c>
      <c r="DZ340" s="39">
        <f t="shared" si="1019"/>
        <v>0</v>
      </c>
      <c r="EA340" s="39">
        <f t="shared" si="1020"/>
        <v>0</v>
      </c>
      <c r="EB340" s="37" t="e">
        <f t="shared" si="1091"/>
        <v>#DIV/0!</v>
      </c>
      <c r="EC340" s="37" t="e">
        <f t="shared" si="1092"/>
        <v>#DIV/0!</v>
      </c>
      <c r="ED340" s="37" t="e">
        <f t="shared" si="1093"/>
        <v>#DIV/0!</v>
      </c>
      <c r="EE340" s="37" t="e">
        <f t="shared" si="1094"/>
        <v>#DIV/0!</v>
      </c>
      <c r="EF340" s="39" t="e">
        <f t="shared" si="1095"/>
        <v>#DIV/0!</v>
      </c>
      <c r="EG340" s="37" t="e">
        <f t="shared" si="1096"/>
        <v>#DIV/0!</v>
      </c>
      <c r="EH340" s="37" t="e">
        <f t="shared" si="1097"/>
        <v>#DIV/0!</v>
      </c>
      <c r="EI340" s="11" t="b">
        <f t="shared" si="1098"/>
        <v>1</v>
      </c>
      <c r="EJ340" s="11" t="b">
        <f t="shared" si="1099"/>
        <v>0</v>
      </c>
      <c r="EK340" s="39" t="e">
        <f t="shared" si="1100"/>
        <v>#DIV/0!</v>
      </c>
      <c r="EL340" s="39" t="e">
        <f t="shared" si="1101"/>
        <v>#DIV/0!</v>
      </c>
      <c r="EM340" s="39" t="e">
        <f t="shared" si="1102"/>
        <v>#DIV/0!</v>
      </c>
      <c r="EN340" s="39" t="e">
        <f t="shared" si="1103"/>
        <v>#DIV/0!</v>
      </c>
      <c r="EO340" s="39" t="e">
        <f t="shared" si="1104"/>
        <v>#DIV/0!</v>
      </c>
      <c r="EP340" s="39" t="e">
        <f t="shared" si="1105"/>
        <v>#DIV/0!</v>
      </c>
      <c r="EQ340" s="39" t="e">
        <f t="shared" si="1106"/>
        <v>#DIV/0!</v>
      </c>
      <c r="ER340" s="39" t="e">
        <f t="shared" si="1107"/>
        <v>#DIV/0!</v>
      </c>
      <c r="ES340" s="58" t="str">
        <f t="shared" si="1108"/>
        <v>(OH,F,Cl)-dominate amphibole</v>
      </c>
      <c r="ET340" s="58" t="e">
        <f t="shared" si="1109"/>
        <v>#N/A</v>
      </c>
      <c r="EU340" s="56">
        <f t="shared" si="1021"/>
        <v>0</v>
      </c>
      <c r="EV340" s="56">
        <f t="shared" si="1022"/>
        <v>0</v>
      </c>
      <c r="EW340" s="56">
        <f t="shared" si="1023"/>
        <v>0</v>
      </c>
      <c r="EX340" s="56">
        <f t="shared" si="1024"/>
        <v>0</v>
      </c>
      <c r="EY340" s="56">
        <f t="shared" si="1025"/>
        <v>0</v>
      </c>
      <c r="EZ340" s="56">
        <f t="shared" si="1026"/>
        <v>0</v>
      </c>
      <c r="FA340" s="39">
        <f t="shared" si="1027"/>
        <v>0</v>
      </c>
      <c r="FB340" s="39">
        <f t="shared" si="1028"/>
        <v>0</v>
      </c>
      <c r="FC340" s="54">
        <f t="shared" si="1029"/>
        <v>0</v>
      </c>
      <c r="FD340" s="54">
        <f t="shared" si="1030"/>
        <v>0</v>
      </c>
      <c r="FE340" s="39">
        <f t="shared" si="1031"/>
        <v>0</v>
      </c>
      <c r="FF340" s="54">
        <f t="shared" si="1032"/>
        <v>0</v>
      </c>
      <c r="FG340" s="39">
        <f t="shared" si="1033"/>
        <v>0</v>
      </c>
      <c r="FH340" s="39">
        <f t="shared" si="1110"/>
        <v>0</v>
      </c>
      <c r="FI340" s="39">
        <f t="shared" si="1111"/>
        <v>0</v>
      </c>
      <c r="FJ340" s="39">
        <f t="shared" si="1112"/>
        <v>0</v>
      </c>
      <c r="FK340" s="39" t="e">
        <f t="shared" si="1113"/>
        <v>#DIV/0!</v>
      </c>
      <c r="FL340" s="39" t="e">
        <f t="shared" si="1114"/>
        <v>#DIV/0!</v>
      </c>
      <c r="FM340" s="39" t="e">
        <f t="shared" si="1115"/>
        <v>#DIV/0!</v>
      </c>
      <c r="FN340" s="39">
        <f t="shared" si="1116"/>
        <v>1</v>
      </c>
      <c r="FO340" s="39">
        <f t="shared" si="1034"/>
        <v>0</v>
      </c>
      <c r="FP340" s="39">
        <f t="shared" si="1035"/>
        <v>0</v>
      </c>
      <c r="FQ340" s="39">
        <f t="shared" si="1036"/>
        <v>0</v>
      </c>
      <c r="FR340" s="39">
        <f t="shared" si="1117"/>
        <v>0</v>
      </c>
      <c r="FS340" s="39">
        <f t="shared" si="1118"/>
        <v>0</v>
      </c>
      <c r="FU340" s="39" t="e">
        <f t="shared" si="1119"/>
        <v>#DIV/0!</v>
      </c>
      <c r="FV340" s="39" t="e">
        <f t="shared" si="1120"/>
        <v>#DIV/0!</v>
      </c>
      <c r="FW340" s="39" t="e">
        <f t="shared" si="1121"/>
        <v>#DIV/0!</v>
      </c>
      <c r="FY340" s="39" t="e">
        <f t="shared" si="1122"/>
        <v>#DIV/0!</v>
      </c>
      <c r="FZ340" s="39" t="e">
        <f t="shared" si="1123"/>
        <v>#DIV/0!</v>
      </c>
      <c r="GA340" s="39" t="e">
        <f t="shared" si="1124"/>
        <v>#DIV/0!</v>
      </c>
      <c r="GB340" s="39" t="e">
        <f t="shared" si="1125"/>
        <v>#DIV/0!</v>
      </c>
      <c r="GC340" s="39" t="e">
        <f t="shared" si="1126"/>
        <v>#DIV/0!</v>
      </c>
      <c r="GD340" s="39" t="e">
        <f t="shared" si="1127"/>
        <v>#DIV/0!</v>
      </c>
      <c r="GE340" s="39" t="e">
        <f t="shared" si="1128"/>
        <v>#DIV/0!</v>
      </c>
      <c r="GF340" s="39" t="e">
        <f t="shared" si="1129"/>
        <v>#DIV/0!</v>
      </c>
      <c r="GG340" s="39" t="e">
        <f t="shared" si="1130"/>
        <v>#DIV/0!</v>
      </c>
      <c r="GH340" s="39" t="e">
        <f t="shared" si="1131"/>
        <v>#DIV/0!</v>
      </c>
      <c r="GI340" s="39"/>
      <c r="GJ340" s="39" t="e">
        <f t="shared" si="1132"/>
        <v>#DIV/0!</v>
      </c>
      <c r="GK340" s="39" t="e">
        <f t="shared" si="1133"/>
        <v>#DIV/0!</v>
      </c>
      <c r="GL340" s="39" t="e">
        <f t="shared" si="1134"/>
        <v>#DIV/0!</v>
      </c>
      <c r="GM340" s="39" t="e">
        <f t="shared" si="1135"/>
        <v>#DIV/0!</v>
      </c>
      <c r="GN340" s="39" t="e">
        <f t="shared" si="1136"/>
        <v>#DIV/0!</v>
      </c>
      <c r="GO340" s="57"/>
      <c r="GP340" s="57" t="e">
        <f t="shared" si="1137"/>
        <v>#DIV/0!</v>
      </c>
      <c r="GQ340" s="59" t="e">
        <f t="shared" si="1138"/>
        <v>#DIV/0!</v>
      </c>
      <c r="GR340" s="41" t="e">
        <f t="shared" si="1139"/>
        <v>#DIV/0!</v>
      </c>
      <c r="GS340" s="57" t="e">
        <f t="shared" si="1140"/>
        <v>#DIV/0!</v>
      </c>
      <c r="GT340" s="57" t="e">
        <f t="shared" si="1141"/>
        <v>#DIV/0!</v>
      </c>
      <c r="GU340" s="57" t="e">
        <f t="shared" si="1142"/>
        <v>#DIV/0!</v>
      </c>
      <c r="GV340" s="57"/>
      <c r="GW340" s="42" t="e">
        <f t="shared" si="1143"/>
        <v>#DIV/0!</v>
      </c>
      <c r="GX340" s="42" t="e">
        <f t="shared" si="1144"/>
        <v>#DIV/0!</v>
      </c>
      <c r="GY340" s="42" t="e">
        <f t="shared" si="1145"/>
        <v>#DIV/0!</v>
      </c>
      <c r="GZ340" s="57"/>
      <c r="HA340" s="2" t="e">
        <f t="shared" si="1146"/>
        <v>#DIV/0!</v>
      </c>
      <c r="HB340" s="2" t="e">
        <f t="shared" si="1147"/>
        <v>#DIV/0!</v>
      </c>
      <c r="HC340" s="2" t="e">
        <f t="shared" si="1148"/>
        <v>#DIV/0!</v>
      </c>
      <c r="HD340" s="2" t="e">
        <f t="shared" si="1149"/>
        <v>#DIV/0!</v>
      </c>
      <c r="HE340" s="2" t="e">
        <f t="shared" si="1150"/>
        <v>#DIV/0!</v>
      </c>
      <c r="HF340" s="2" t="e">
        <f t="shared" si="1151"/>
        <v>#DIV/0!</v>
      </c>
      <c r="HG340" s="2" t="e">
        <f t="shared" si="1152"/>
        <v>#DIV/0!</v>
      </c>
      <c r="HH340" s="2" t="e">
        <f t="shared" si="1153"/>
        <v>#DIV/0!</v>
      </c>
      <c r="HI340" s="2" t="e">
        <f t="shared" si="1154"/>
        <v>#DIV/0!</v>
      </c>
      <c r="HJ340" s="11" t="e">
        <f t="shared" si="1155"/>
        <v>#DIV/0!</v>
      </c>
      <c r="HK340" s="60" t="e">
        <f t="shared" si="1156"/>
        <v>#DIV/0!</v>
      </c>
      <c r="HL340" s="57"/>
      <c r="HM340" s="57" t="e">
        <f t="shared" si="1157"/>
        <v>#DIV/0!</v>
      </c>
      <c r="HN340" s="57" t="e">
        <f t="shared" si="1158"/>
        <v>#DIV/0!</v>
      </c>
      <c r="HO340" s="57" t="e">
        <f t="shared" si="1159"/>
        <v>#DIV/0!</v>
      </c>
      <c r="HP340" s="57" t="e">
        <f t="shared" si="1160"/>
        <v>#DIV/0!</v>
      </c>
      <c r="HQ340" s="57" t="e">
        <f t="shared" si="1161"/>
        <v>#DIV/0!</v>
      </c>
      <c r="HR340" s="57"/>
      <c r="HS340" s="57" t="e">
        <f t="shared" si="1162"/>
        <v>#DIV/0!</v>
      </c>
      <c r="HT340" s="57" t="e">
        <f t="shared" si="1163"/>
        <v>#DIV/0!</v>
      </c>
      <c r="HU340" s="57" t="e">
        <f t="shared" si="1164"/>
        <v>#DIV/0!</v>
      </c>
      <c r="HV340" s="57" t="e">
        <f t="shared" si="1165"/>
        <v>#DIV/0!</v>
      </c>
      <c r="HW340" s="57" t="e">
        <f t="shared" si="1166"/>
        <v>#DIV/0!</v>
      </c>
      <c r="HX340" s="57"/>
      <c r="HY340" s="57" t="e">
        <f t="shared" si="1167"/>
        <v>#DIV/0!</v>
      </c>
      <c r="HZ340" s="57" t="e">
        <f t="shared" si="1168"/>
        <v>#DIV/0!</v>
      </c>
      <c r="IA340" s="57"/>
      <c r="IB340" s="61">
        <f t="shared" si="1169"/>
        <v>0</v>
      </c>
      <c r="IC340" s="57" t="str">
        <f t="shared" si="1170"/>
        <v/>
      </c>
      <c r="ID340" s="42"/>
      <c r="IE340" s="2" t="str">
        <f t="shared" si="1171"/>
        <v/>
      </c>
      <c r="IF340" s="60" t="e">
        <f t="shared" si="1172"/>
        <v>#DIV/0!</v>
      </c>
      <c r="IG340" s="60" t="str">
        <f t="shared" si="1173"/>
        <v/>
      </c>
      <c r="IH340" s="60" t="str">
        <f t="shared" si="1174"/>
        <v>zinco-</v>
      </c>
      <c r="II340" s="60" t="str">
        <f t="shared" si="1175"/>
        <v>mangano-</v>
      </c>
      <c r="IJ340" s="60" t="e">
        <f t="shared" si="1176"/>
        <v>#DIV/0!</v>
      </c>
      <c r="IK340" s="60" t="e">
        <f t="shared" si="1177"/>
        <v>#DIV/0!</v>
      </c>
      <c r="IL340" s="60" t="e">
        <f t="shared" si="1178"/>
        <v>#DIV/0!</v>
      </c>
      <c r="IM340" s="60" t="e">
        <f t="shared" si="1179"/>
        <v>#DIV/0!</v>
      </c>
      <c r="IN340" s="60" t="str">
        <f t="shared" si="1180"/>
        <v/>
      </c>
      <c r="IO340" s="60" t="str">
        <f t="shared" si="1181"/>
        <v/>
      </c>
      <c r="IP340" s="57"/>
      <c r="IQ340" s="57" t="str">
        <f t="shared" si="1182"/>
        <v>ERROR!!</v>
      </c>
    </row>
    <row r="341" spans="24:251">
      <c r="X341" s="29">
        <f t="shared" si="1038"/>
        <v>0</v>
      </c>
      <c r="Y341" s="29">
        <f t="shared" si="1039"/>
        <v>0</v>
      </c>
      <c r="Z341" s="29" t="e">
        <f t="shared" si="1040"/>
        <v>#DIV/0!</v>
      </c>
      <c r="AA341" s="29" t="e">
        <f t="shared" si="1041"/>
        <v>#DIV/0!</v>
      </c>
      <c r="AB341" s="29" t="e">
        <f t="shared" si="1042"/>
        <v>#DIV/0!</v>
      </c>
      <c r="AC341" s="29" t="e">
        <f t="shared" si="1043"/>
        <v>#DIV/0!</v>
      </c>
      <c r="AF341" s="23">
        <v>60.084299999999999</v>
      </c>
      <c r="AG341" s="23">
        <v>79.878799999999998</v>
      </c>
      <c r="AH341" s="23">
        <v>101.96120000000001</v>
      </c>
      <c r="AI341" s="23">
        <v>151.99039999999999</v>
      </c>
      <c r="AJ341" s="23">
        <v>159.69</v>
      </c>
      <c r="AK341" s="23">
        <v>71.846400000000003</v>
      </c>
      <c r="AL341" s="23">
        <v>70.9375</v>
      </c>
      <c r="AM341" s="23">
        <v>40.304400000000001</v>
      </c>
      <c r="AN341" s="23">
        <v>56.077399999999997</v>
      </c>
      <c r="AO341" s="23">
        <v>61.978999999999999</v>
      </c>
      <c r="AP341" s="23">
        <v>94.195999999999998</v>
      </c>
      <c r="AQ341" s="23">
        <v>18.998000000000001</v>
      </c>
      <c r="AR341" s="23">
        <v>35.450000000000003</v>
      </c>
      <c r="AS341" s="23">
        <v>29.88</v>
      </c>
      <c r="AT341" s="23">
        <v>74.691999999999993</v>
      </c>
      <c r="AU341" s="23">
        <v>81.39</v>
      </c>
      <c r="AX341" s="54">
        <f t="shared" si="1044"/>
        <v>0</v>
      </c>
      <c r="AY341" s="54">
        <f t="shared" si="1045"/>
        <v>0</v>
      </c>
      <c r="AZ341" s="54">
        <f t="shared" si="1046"/>
        <v>0</v>
      </c>
      <c r="BA341" s="54">
        <f t="shared" si="1047"/>
        <v>0</v>
      </c>
      <c r="BB341" s="54">
        <f t="shared" si="1048"/>
        <v>0</v>
      </c>
      <c r="BC341" s="54">
        <f t="shared" si="1049"/>
        <v>0</v>
      </c>
      <c r="BD341" s="54">
        <f t="shared" si="1050"/>
        <v>0</v>
      </c>
      <c r="BE341" s="54">
        <f t="shared" si="1051"/>
        <v>0</v>
      </c>
      <c r="BF341" s="54">
        <f t="shared" si="1052"/>
        <v>0</v>
      </c>
      <c r="BG341" s="54">
        <f t="shared" si="1053"/>
        <v>0</v>
      </c>
      <c r="BH341" s="54">
        <f t="shared" si="1054"/>
        <v>0</v>
      </c>
      <c r="BI341" s="54">
        <f t="shared" si="1055"/>
        <v>0</v>
      </c>
      <c r="BJ341" s="54">
        <f t="shared" si="1056"/>
        <v>0</v>
      </c>
      <c r="BK341" s="54">
        <f t="shared" si="1057"/>
        <v>0</v>
      </c>
      <c r="BL341" s="54">
        <f t="shared" si="1058"/>
        <v>0</v>
      </c>
      <c r="BM341" s="42"/>
      <c r="BO341" s="54">
        <f>'Norm-coeff'!$C$2+$AX341*'Norm-coeff'!$D$2+$AY341*'Norm-coeff'!$E$2+$AZ341*'Norm-coeff'!$F$2+$BA341*'Norm-coeff'!$G$2+$BB341*'Norm-coeff'!$H$2+$BC341*'Norm-coeff'!$I$2+$BD341*'Norm-coeff'!$J$2+$BE341*'Norm-coeff'!$K$2+$BF341*'Norm-coeff'!$L$2+$BG341*'Norm-coeff'!$M$2+$BH341*'Norm-coeff'!$N$2+$BI341*'Norm-coeff'!$O$2</f>
        <v>5.4045421474420303</v>
      </c>
      <c r="BP341" s="54">
        <f>'Norm-coeff'!$C$3+$AX341*'Norm-coeff'!$D$3+$AY341*'Norm-coeff'!$E$3+$AZ341*'Norm-coeff'!$F$3+$BA341*'Norm-coeff'!$G$3+$BB341*'Norm-coeff'!$H$3+$BC341*'Norm-coeff'!$I$3+$BD341*'Norm-coeff'!$J$3+$BE341*'Norm-coeff'!$K$3+$BF341*'Norm-coeff'!$L$3+$BG341*'Norm-coeff'!$M$3+$BH341*'Norm-coeff'!$N$3+$BI341*'Norm-coeff'!$O$3</f>
        <v>3.15319116612705</v>
      </c>
      <c r="BQ341" s="54">
        <f>'Norm-coeff'!$C$4+$AX341*'Norm-coeff'!$D$4+$AY341*'Norm-coeff'!$E$4+$AZ341*'Norm-coeff'!$F$4+$BA341*'Norm-coeff'!$G$4+$BB341*'Norm-coeff'!$H$4+$BC341*'Norm-coeff'!$I$4+$BD341*'Norm-coeff'!$J$4+$BE341*'Norm-coeff'!$K$4+$BF341*'Norm-coeff'!$L$4+$BG341*'Norm-coeff'!$M$4+$BH341*'Norm-coeff'!$N$4+$BI341*'Norm-coeff'!$O$4</f>
        <v>1.42115649462768</v>
      </c>
      <c r="BR341" s="54">
        <f>'Norm-coeff'!$C$5+$AX341*'Norm-coeff'!$D$5+$AY341*'Norm-coeff'!$E$5+$AZ341*'Norm-coeff'!$F$5+$BA341*'Norm-coeff'!$G$5+$BB341*'Norm-coeff'!$H$5+$BC341*'Norm-coeff'!$I$5+$BD341*'Norm-coeff'!$J$5+$BE341*'Norm-coeff'!$K$5+$BF341*'Norm-coeff'!$L$5+$BG341*'Norm-coeff'!$M$5+$BH341*'Norm-coeff'!$N$5+$BI341*'Norm-coeff'!$O$5</f>
        <v>1.0553329241296201</v>
      </c>
      <c r="BS341" s="54">
        <f>'Norm-coeff'!$C$6+$AX341*'Norm-coeff'!$D$6+$AY341*'Norm-coeff'!$E$6+$AZ341*'Norm-coeff'!$F$6+$BA341*'Norm-coeff'!$G$6+$BB341*'Norm-coeff'!$H$6+$BC341*'Norm-coeff'!$I$6+$BD341*'Norm-coeff'!$J$6+$BE341*'Norm-coeff'!$K$6+$BF341*'Norm-coeff'!$L$6+$BG341*'Norm-coeff'!$M$6+$BH341*'Norm-coeff'!$N$6+$BI341*'Norm-coeff'!$O$6</f>
        <v>-1.48700885495103E-2</v>
      </c>
      <c r="BT341" s="54">
        <f>'Norm-coeff'!$C$7+$AX341*'Norm-coeff'!$D$7+$AY341*'Norm-coeff'!$E$7+$AZ341*'Norm-coeff'!$F$7+$BA341*'Norm-coeff'!$G$7+$BB341*'Norm-coeff'!$H$7+$BC341*'Norm-coeff'!$I$7+$BD341*'Norm-coeff'!$J$7+$BE341*'Norm-coeff'!$K$7+$BF341*'Norm-coeff'!$L$7+$BG341*'Norm-coeff'!$M$7+$BH341*'Norm-coeff'!$N$7+$BI341*'Norm-coeff'!$O$7</f>
        <v>2.0907583608832998</v>
      </c>
      <c r="BU341" s="54">
        <f>'Norm-coeff'!$C$8+$AX341*'Norm-coeff'!$D$8+$AY341*'Norm-coeff'!$E$8+$AZ341*'Norm-coeff'!$F$8+$BA341*'Norm-coeff'!$G$8+$BB341*'Norm-coeff'!$H$8+$BC341*'Norm-coeff'!$I$8+$BD341*'Norm-coeff'!$J$8+$BE341*'Norm-coeff'!$K$8+$BF341*'Norm-coeff'!$L$8+$BG341*'Norm-coeff'!$M$8+$BH341*'Norm-coeff'!$N$8+$BI341*'Norm-coeff'!$O$8</f>
        <v>0.65894159836244504</v>
      </c>
      <c r="BV341" s="54">
        <f>'Norm-coeff'!$C$9+$AX341*'Norm-coeff'!$D$9+$AY341*'Norm-coeff'!$E$9+$AZ341*'Norm-coeff'!$F$9+$BA341*'Norm-coeff'!$G$9+$BB341*'Norm-coeff'!$H$9+$BC341*'Norm-coeff'!$I$9+$BD341*'Norm-coeff'!$J$9+$BE341*'Norm-coeff'!$K$9+$BF341*'Norm-coeff'!$L$9+$BG341*'Norm-coeff'!$M$9+$BH341*'Norm-coeff'!$N$9+$BI341*'Norm-coeff'!$O$9</f>
        <v>1.48961085014701</v>
      </c>
      <c r="BW341" s="54">
        <f>'Norm-coeff'!$C$10+$AX341*'Norm-coeff'!$D$10+$AY341*'Norm-coeff'!$E$10+$AZ341*'Norm-coeff'!$F$10+$BA341*'Norm-coeff'!$G$10+$BB341*'Norm-coeff'!$H$10+$BC341*'Norm-coeff'!$I$10+$BD341*'Norm-coeff'!$J$10+$BE341*'Norm-coeff'!$K$10+$BF341*'Norm-coeff'!$L$10+$BG341*'Norm-coeff'!$M$10+$BH341*'Norm-coeff'!$N$10+$BI341*'Norm-coeff'!$O$10</f>
        <v>1.42058735749591</v>
      </c>
      <c r="BX341" s="54">
        <f>'Norm-coeff'!$C$11+$AX341*'Norm-coeff'!$D$11+$AY341*'Norm-coeff'!$E$11+$AZ341*'Norm-coeff'!$F$11+$BA341*'Norm-coeff'!$G$11+$BB341*'Norm-coeff'!$H$11+$BC341*'Norm-coeff'!$I$11+$BD341*'Norm-coeff'!$J$11+$BE341*'Norm-coeff'!$K$11+$BF341*'Norm-coeff'!$L$11+$BG341*'Norm-coeff'!$M$11+$BH341*'Norm-coeff'!$N$11+$BI341*'Norm-coeff'!$O$11</f>
        <v>0.221233014421479</v>
      </c>
      <c r="BY341" s="54">
        <f>'Norm-coeff'!$C$12+$AX341*'Norm-coeff'!$D$12+$AY341*'Norm-coeff'!$E$12+$AZ341*'Norm-coeff'!$F$12+$BA341*'Norm-coeff'!$G$12+$BB341*'Norm-coeff'!$H$12+$BC341*'Norm-coeff'!$I$12+$BD341*'Norm-coeff'!$J$12+$BE341*'Norm-coeff'!$K$12+$BF341*'Norm-coeff'!$L$12+$BG341*'Norm-coeff'!$M$12+$BH341*'Norm-coeff'!$N$12+$BI341*'Norm-coeff'!$O$12</f>
        <v>0.283527502056037</v>
      </c>
      <c r="BZ341" s="54">
        <f>'Norm-coeff'!$C$13+$AX341*'Norm-coeff'!$D$13+$AY341*'Norm-coeff'!$E$13+$AZ341*'Norm-coeff'!$F$13+$BA341*'Norm-coeff'!$G$13+$BB341*'Norm-coeff'!$H$13+$BC341*'Norm-coeff'!$I$13+$BD341*'Norm-coeff'!$J$13+$BE341*'Norm-coeff'!$K$13+$BF341*'Norm-coeff'!$L$13+$BG341*'Norm-coeff'!$M$13+$BH341*'Norm-coeff'!$N$13+$BI341*'Norm-coeff'!$O$13</f>
        <v>-4.1864930554451202E-2</v>
      </c>
      <c r="CA341" s="54">
        <f>'Norm-coeff'!$C$14+$AX341*'Norm-coeff'!$D$14+$AY341*'Norm-coeff'!$E$14+$AZ341*'Norm-coeff'!$F$14+$BA341*'Norm-coeff'!$G$14+$BB341*'Norm-coeff'!$H$14+$BC341*'Norm-coeff'!$I$14+$BD341*'Norm-coeff'!$J$14+$BE341*'Norm-coeff'!$K$14+$BF341*'Norm-coeff'!$L$14+$BG341*'Norm-coeff'!$M$14+$BH341*'Norm-coeff'!$N$14+$BI341*'Norm-coeff'!$O$14</f>
        <v>4.2526983164477103</v>
      </c>
      <c r="CC341" s="54">
        <f t="shared" si="1183"/>
        <v>0</v>
      </c>
      <c r="CG341" s="54">
        <f t="shared" si="1059"/>
        <v>0</v>
      </c>
      <c r="CH341" s="54">
        <f t="shared" si="1037"/>
        <v>0</v>
      </c>
      <c r="CI341" s="54">
        <f t="shared" si="1060"/>
        <v>0</v>
      </c>
      <c r="CJ341" s="56">
        <f t="shared" si="1061"/>
        <v>0</v>
      </c>
      <c r="CK341" s="54">
        <f t="shared" si="1062"/>
        <v>0</v>
      </c>
      <c r="CL341" s="54">
        <f t="shared" si="1063"/>
        <v>0</v>
      </c>
      <c r="CM341" s="54">
        <f t="shared" si="1064"/>
        <v>0</v>
      </c>
      <c r="CN341" s="54">
        <f t="shared" si="1065"/>
        <v>0</v>
      </c>
      <c r="CO341" s="54">
        <f t="shared" si="1066"/>
        <v>0</v>
      </c>
      <c r="CP341" s="54">
        <f t="shared" si="1067"/>
        <v>0</v>
      </c>
      <c r="CQ341" s="54">
        <f t="shared" si="1068"/>
        <v>0</v>
      </c>
      <c r="CR341" s="54">
        <f t="shared" si="1069"/>
        <v>0</v>
      </c>
      <c r="CS341" s="54">
        <f t="shared" si="1070"/>
        <v>0</v>
      </c>
      <c r="CU341" s="54">
        <f t="shared" si="1071"/>
        <v>0</v>
      </c>
      <c r="CV341" s="54">
        <f t="shared" si="1072"/>
        <v>0</v>
      </c>
      <c r="CW341" s="54">
        <f t="shared" si="1073"/>
        <v>0</v>
      </c>
      <c r="CX341" s="54">
        <f t="shared" si="1074"/>
        <v>0</v>
      </c>
      <c r="CZ341" s="54">
        <f t="shared" si="1075"/>
        <v>0</v>
      </c>
      <c r="DA341" s="54">
        <f t="shared" si="1076"/>
        <v>0</v>
      </c>
      <c r="DB341" s="54">
        <f t="shared" si="1077"/>
        <v>0</v>
      </c>
      <c r="DC341" s="54">
        <f t="shared" si="1078"/>
        <v>0</v>
      </c>
      <c r="DD341" s="54">
        <f t="shared" si="1079"/>
        <v>0</v>
      </c>
      <c r="DE341" s="54">
        <f t="shared" si="1080"/>
        <v>0</v>
      </c>
      <c r="DF341" s="54">
        <f t="shared" si="1081"/>
        <v>0</v>
      </c>
      <c r="DG341" s="54">
        <f t="shared" si="1082"/>
        <v>2</v>
      </c>
      <c r="DH341" s="71">
        <f t="shared" si="1083"/>
        <v>0</v>
      </c>
      <c r="DI341" s="71">
        <f t="shared" si="1084"/>
        <v>0</v>
      </c>
      <c r="DJ341" s="54">
        <f t="shared" si="1085"/>
        <v>0</v>
      </c>
      <c r="DK341" s="54">
        <f t="shared" si="1086"/>
        <v>2</v>
      </c>
      <c r="DL341" s="4">
        <f t="shared" si="1011"/>
        <v>0</v>
      </c>
      <c r="DM341" s="3">
        <f t="shared" si="1087"/>
        <v>0</v>
      </c>
      <c r="DN341" s="3">
        <f t="shared" si="1088"/>
        <v>0</v>
      </c>
      <c r="DO341" s="4" t="e">
        <f t="shared" si="1089"/>
        <v>#DIV/0!</v>
      </c>
      <c r="DP341" s="57"/>
      <c r="DQ341" s="57"/>
      <c r="DR341" s="56">
        <f t="shared" si="1012"/>
        <v>2</v>
      </c>
      <c r="DS341" s="56">
        <f t="shared" si="1013"/>
        <v>0</v>
      </c>
      <c r="DT341" s="38">
        <f t="shared" si="1014"/>
        <v>0</v>
      </c>
      <c r="DU341" s="38">
        <f t="shared" si="1090"/>
        <v>2</v>
      </c>
      <c r="DV341" s="38">
        <f t="shared" si="1015"/>
        <v>0</v>
      </c>
      <c r="DW341" s="39">
        <f t="shared" si="1016"/>
        <v>0</v>
      </c>
      <c r="DX341" s="39">
        <f t="shared" si="1017"/>
        <v>0</v>
      </c>
      <c r="DY341" s="39">
        <f t="shared" si="1018"/>
        <v>0</v>
      </c>
      <c r="DZ341" s="39">
        <f t="shared" si="1019"/>
        <v>0</v>
      </c>
      <c r="EA341" s="39">
        <f t="shared" si="1020"/>
        <v>0</v>
      </c>
      <c r="EB341" s="37" t="e">
        <f t="shared" si="1091"/>
        <v>#DIV/0!</v>
      </c>
      <c r="EC341" s="37" t="e">
        <f t="shared" si="1092"/>
        <v>#DIV/0!</v>
      </c>
      <c r="ED341" s="37" t="e">
        <f t="shared" si="1093"/>
        <v>#DIV/0!</v>
      </c>
      <c r="EE341" s="37" t="e">
        <f t="shared" si="1094"/>
        <v>#DIV/0!</v>
      </c>
      <c r="EF341" s="39" t="e">
        <f t="shared" si="1095"/>
        <v>#DIV/0!</v>
      </c>
      <c r="EG341" s="37" t="e">
        <f t="shared" si="1096"/>
        <v>#DIV/0!</v>
      </c>
      <c r="EH341" s="37" t="e">
        <f t="shared" si="1097"/>
        <v>#DIV/0!</v>
      </c>
      <c r="EI341" s="11" t="b">
        <f t="shared" si="1098"/>
        <v>1</v>
      </c>
      <c r="EJ341" s="11" t="b">
        <f t="shared" si="1099"/>
        <v>0</v>
      </c>
      <c r="EK341" s="39" t="e">
        <f t="shared" si="1100"/>
        <v>#DIV/0!</v>
      </c>
      <c r="EL341" s="39" t="e">
        <f t="shared" si="1101"/>
        <v>#DIV/0!</v>
      </c>
      <c r="EM341" s="39" t="e">
        <f t="shared" si="1102"/>
        <v>#DIV/0!</v>
      </c>
      <c r="EN341" s="39" t="e">
        <f t="shared" si="1103"/>
        <v>#DIV/0!</v>
      </c>
      <c r="EO341" s="39" t="e">
        <f t="shared" si="1104"/>
        <v>#DIV/0!</v>
      </c>
      <c r="EP341" s="39" t="e">
        <f t="shared" si="1105"/>
        <v>#DIV/0!</v>
      </c>
      <c r="EQ341" s="39" t="e">
        <f t="shared" si="1106"/>
        <v>#DIV/0!</v>
      </c>
      <c r="ER341" s="39" t="e">
        <f t="shared" si="1107"/>
        <v>#DIV/0!</v>
      </c>
      <c r="ES341" s="58" t="str">
        <f t="shared" si="1108"/>
        <v>(OH,F,Cl)-dominate amphibole</v>
      </c>
      <c r="ET341" s="58" t="e">
        <f t="shared" si="1109"/>
        <v>#N/A</v>
      </c>
      <c r="EU341" s="56">
        <f t="shared" si="1021"/>
        <v>0</v>
      </c>
      <c r="EV341" s="56">
        <f t="shared" si="1022"/>
        <v>0</v>
      </c>
      <c r="EW341" s="56">
        <f t="shared" si="1023"/>
        <v>0</v>
      </c>
      <c r="EX341" s="56">
        <f t="shared" si="1024"/>
        <v>0</v>
      </c>
      <c r="EY341" s="56">
        <f t="shared" si="1025"/>
        <v>0</v>
      </c>
      <c r="EZ341" s="56">
        <f t="shared" si="1026"/>
        <v>0</v>
      </c>
      <c r="FA341" s="39">
        <f t="shared" si="1027"/>
        <v>0</v>
      </c>
      <c r="FB341" s="39">
        <f t="shared" si="1028"/>
        <v>0</v>
      </c>
      <c r="FC341" s="54">
        <f t="shared" si="1029"/>
        <v>0</v>
      </c>
      <c r="FD341" s="54">
        <f t="shared" si="1030"/>
        <v>0</v>
      </c>
      <c r="FE341" s="39">
        <f t="shared" si="1031"/>
        <v>0</v>
      </c>
      <c r="FF341" s="54">
        <f t="shared" si="1032"/>
        <v>0</v>
      </c>
      <c r="FG341" s="39">
        <f t="shared" si="1033"/>
        <v>0</v>
      </c>
      <c r="FH341" s="39">
        <f t="shared" si="1110"/>
        <v>0</v>
      </c>
      <c r="FI341" s="39">
        <f t="shared" si="1111"/>
        <v>0</v>
      </c>
      <c r="FJ341" s="39">
        <f t="shared" si="1112"/>
        <v>0</v>
      </c>
      <c r="FK341" s="39" t="e">
        <f t="shared" si="1113"/>
        <v>#DIV/0!</v>
      </c>
      <c r="FL341" s="39" t="e">
        <f t="shared" si="1114"/>
        <v>#DIV/0!</v>
      </c>
      <c r="FM341" s="39" t="e">
        <f t="shared" si="1115"/>
        <v>#DIV/0!</v>
      </c>
      <c r="FN341" s="39">
        <f t="shared" si="1116"/>
        <v>1</v>
      </c>
      <c r="FO341" s="39">
        <f t="shared" si="1034"/>
        <v>0</v>
      </c>
      <c r="FP341" s="39">
        <f t="shared" si="1035"/>
        <v>0</v>
      </c>
      <c r="FQ341" s="39">
        <f t="shared" si="1036"/>
        <v>0</v>
      </c>
      <c r="FR341" s="39">
        <f t="shared" si="1117"/>
        <v>0</v>
      </c>
      <c r="FS341" s="39">
        <f t="shared" si="1118"/>
        <v>0</v>
      </c>
      <c r="FU341" s="39" t="e">
        <f t="shared" si="1119"/>
        <v>#DIV/0!</v>
      </c>
      <c r="FV341" s="39" t="e">
        <f t="shared" si="1120"/>
        <v>#DIV/0!</v>
      </c>
      <c r="FW341" s="39" t="e">
        <f t="shared" si="1121"/>
        <v>#DIV/0!</v>
      </c>
      <c r="FY341" s="39" t="e">
        <f t="shared" si="1122"/>
        <v>#DIV/0!</v>
      </c>
      <c r="FZ341" s="39" t="e">
        <f t="shared" si="1123"/>
        <v>#DIV/0!</v>
      </c>
      <c r="GA341" s="39" t="e">
        <f t="shared" si="1124"/>
        <v>#DIV/0!</v>
      </c>
      <c r="GB341" s="39" t="e">
        <f t="shared" si="1125"/>
        <v>#DIV/0!</v>
      </c>
      <c r="GC341" s="39" t="e">
        <f t="shared" si="1126"/>
        <v>#DIV/0!</v>
      </c>
      <c r="GD341" s="39" t="e">
        <f t="shared" si="1127"/>
        <v>#DIV/0!</v>
      </c>
      <c r="GE341" s="39" t="e">
        <f t="shared" si="1128"/>
        <v>#DIV/0!</v>
      </c>
      <c r="GF341" s="39" t="e">
        <f t="shared" si="1129"/>
        <v>#DIV/0!</v>
      </c>
      <c r="GG341" s="39" t="e">
        <f t="shared" si="1130"/>
        <v>#DIV/0!</v>
      </c>
      <c r="GH341" s="39" t="e">
        <f t="shared" si="1131"/>
        <v>#DIV/0!</v>
      </c>
      <c r="GI341" s="39"/>
      <c r="GJ341" s="39" t="e">
        <f t="shared" si="1132"/>
        <v>#DIV/0!</v>
      </c>
      <c r="GK341" s="39" t="e">
        <f t="shared" si="1133"/>
        <v>#DIV/0!</v>
      </c>
      <c r="GL341" s="39" t="e">
        <f t="shared" si="1134"/>
        <v>#DIV/0!</v>
      </c>
      <c r="GM341" s="39" t="e">
        <f t="shared" si="1135"/>
        <v>#DIV/0!</v>
      </c>
      <c r="GN341" s="39" t="e">
        <f t="shared" si="1136"/>
        <v>#DIV/0!</v>
      </c>
      <c r="GO341" s="57"/>
      <c r="GP341" s="57" t="e">
        <f t="shared" si="1137"/>
        <v>#DIV/0!</v>
      </c>
      <c r="GQ341" s="59" t="e">
        <f t="shared" si="1138"/>
        <v>#DIV/0!</v>
      </c>
      <c r="GR341" s="41" t="e">
        <f t="shared" si="1139"/>
        <v>#DIV/0!</v>
      </c>
      <c r="GS341" s="57" t="e">
        <f t="shared" si="1140"/>
        <v>#DIV/0!</v>
      </c>
      <c r="GT341" s="57" t="e">
        <f t="shared" si="1141"/>
        <v>#DIV/0!</v>
      </c>
      <c r="GU341" s="57" t="e">
        <f t="shared" si="1142"/>
        <v>#DIV/0!</v>
      </c>
      <c r="GV341" s="57"/>
      <c r="GW341" s="42" t="e">
        <f t="shared" si="1143"/>
        <v>#DIV/0!</v>
      </c>
      <c r="GX341" s="42" t="e">
        <f t="shared" si="1144"/>
        <v>#DIV/0!</v>
      </c>
      <c r="GY341" s="42" t="e">
        <f t="shared" si="1145"/>
        <v>#DIV/0!</v>
      </c>
      <c r="GZ341" s="57"/>
      <c r="HA341" s="2" t="e">
        <f t="shared" si="1146"/>
        <v>#DIV/0!</v>
      </c>
      <c r="HB341" s="2" t="e">
        <f t="shared" si="1147"/>
        <v>#DIV/0!</v>
      </c>
      <c r="HC341" s="2" t="e">
        <f t="shared" si="1148"/>
        <v>#DIV/0!</v>
      </c>
      <c r="HD341" s="2" t="e">
        <f t="shared" si="1149"/>
        <v>#DIV/0!</v>
      </c>
      <c r="HE341" s="2" t="e">
        <f t="shared" si="1150"/>
        <v>#DIV/0!</v>
      </c>
      <c r="HF341" s="2" t="e">
        <f t="shared" si="1151"/>
        <v>#DIV/0!</v>
      </c>
      <c r="HG341" s="2" t="e">
        <f t="shared" si="1152"/>
        <v>#DIV/0!</v>
      </c>
      <c r="HH341" s="2" t="e">
        <f t="shared" si="1153"/>
        <v>#DIV/0!</v>
      </c>
      <c r="HI341" s="2" t="e">
        <f t="shared" si="1154"/>
        <v>#DIV/0!</v>
      </c>
      <c r="HJ341" s="11" t="e">
        <f t="shared" si="1155"/>
        <v>#DIV/0!</v>
      </c>
      <c r="HK341" s="60" t="e">
        <f t="shared" si="1156"/>
        <v>#DIV/0!</v>
      </c>
      <c r="HL341" s="57"/>
      <c r="HM341" s="57" t="e">
        <f t="shared" si="1157"/>
        <v>#DIV/0!</v>
      </c>
      <c r="HN341" s="57" t="e">
        <f t="shared" si="1158"/>
        <v>#DIV/0!</v>
      </c>
      <c r="HO341" s="57" t="e">
        <f t="shared" si="1159"/>
        <v>#DIV/0!</v>
      </c>
      <c r="HP341" s="57" t="e">
        <f t="shared" si="1160"/>
        <v>#DIV/0!</v>
      </c>
      <c r="HQ341" s="57" t="e">
        <f t="shared" si="1161"/>
        <v>#DIV/0!</v>
      </c>
      <c r="HR341" s="57"/>
      <c r="HS341" s="57" t="e">
        <f t="shared" si="1162"/>
        <v>#DIV/0!</v>
      </c>
      <c r="HT341" s="57" t="e">
        <f t="shared" si="1163"/>
        <v>#DIV/0!</v>
      </c>
      <c r="HU341" s="57" t="e">
        <f t="shared" si="1164"/>
        <v>#DIV/0!</v>
      </c>
      <c r="HV341" s="57" t="e">
        <f t="shared" si="1165"/>
        <v>#DIV/0!</v>
      </c>
      <c r="HW341" s="57" t="e">
        <f t="shared" si="1166"/>
        <v>#DIV/0!</v>
      </c>
      <c r="HX341" s="57"/>
      <c r="HY341" s="57" t="e">
        <f t="shared" si="1167"/>
        <v>#DIV/0!</v>
      </c>
      <c r="HZ341" s="57" t="e">
        <f t="shared" si="1168"/>
        <v>#DIV/0!</v>
      </c>
      <c r="IA341" s="57"/>
      <c r="IB341" s="61">
        <f t="shared" si="1169"/>
        <v>0</v>
      </c>
      <c r="IC341" s="57" t="str">
        <f t="shared" si="1170"/>
        <v/>
      </c>
      <c r="ID341" s="42"/>
      <c r="IE341" s="2" t="str">
        <f t="shared" si="1171"/>
        <v/>
      </c>
      <c r="IF341" s="60" t="e">
        <f t="shared" si="1172"/>
        <v>#DIV/0!</v>
      </c>
      <c r="IG341" s="60" t="str">
        <f t="shared" si="1173"/>
        <v/>
      </c>
      <c r="IH341" s="60" t="str">
        <f t="shared" si="1174"/>
        <v>zinco-</v>
      </c>
      <c r="II341" s="60" t="str">
        <f t="shared" si="1175"/>
        <v>mangano-</v>
      </c>
      <c r="IJ341" s="60" t="e">
        <f t="shared" si="1176"/>
        <v>#DIV/0!</v>
      </c>
      <c r="IK341" s="60" t="e">
        <f t="shared" si="1177"/>
        <v>#DIV/0!</v>
      </c>
      <c r="IL341" s="60" t="e">
        <f t="shared" si="1178"/>
        <v>#DIV/0!</v>
      </c>
      <c r="IM341" s="60" t="e">
        <f t="shared" si="1179"/>
        <v>#DIV/0!</v>
      </c>
      <c r="IN341" s="60" t="str">
        <f t="shared" si="1180"/>
        <v/>
      </c>
      <c r="IO341" s="60" t="str">
        <f t="shared" si="1181"/>
        <v/>
      </c>
      <c r="IP341" s="57"/>
      <c r="IQ341" s="57" t="str">
        <f t="shared" si="1182"/>
        <v>ERROR!!</v>
      </c>
    </row>
    <row r="342" spans="24:251">
      <c r="X342" s="29">
        <f t="shared" si="1038"/>
        <v>0</v>
      </c>
      <c r="Y342" s="29">
        <f t="shared" si="1039"/>
        <v>0</v>
      </c>
      <c r="Z342" s="29" t="e">
        <f t="shared" si="1040"/>
        <v>#DIV/0!</v>
      </c>
      <c r="AA342" s="29" t="e">
        <f t="shared" si="1041"/>
        <v>#DIV/0!</v>
      </c>
      <c r="AB342" s="29" t="e">
        <f t="shared" si="1042"/>
        <v>#DIV/0!</v>
      </c>
      <c r="AC342" s="29" t="e">
        <f t="shared" si="1043"/>
        <v>#DIV/0!</v>
      </c>
      <c r="AF342" s="23">
        <v>60.084299999999999</v>
      </c>
      <c r="AG342" s="23">
        <v>79.878799999999998</v>
      </c>
      <c r="AH342" s="23">
        <v>101.96120000000001</v>
      </c>
      <c r="AI342" s="23">
        <v>151.99039999999999</v>
      </c>
      <c r="AJ342" s="23">
        <v>159.69</v>
      </c>
      <c r="AK342" s="23">
        <v>71.846400000000003</v>
      </c>
      <c r="AL342" s="23">
        <v>70.9375</v>
      </c>
      <c r="AM342" s="23">
        <v>40.304400000000001</v>
      </c>
      <c r="AN342" s="23">
        <v>56.077399999999997</v>
      </c>
      <c r="AO342" s="23">
        <v>61.978999999999999</v>
      </c>
      <c r="AP342" s="23">
        <v>94.195999999999998</v>
      </c>
      <c r="AQ342" s="23">
        <v>18.998000000000001</v>
      </c>
      <c r="AR342" s="23">
        <v>35.450000000000003</v>
      </c>
      <c r="AS342" s="23">
        <v>29.88</v>
      </c>
      <c r="AT342" s="23">
        <v>74.691999999999993</v>
      </c>
      <c r="AU342" s="23">
        <v>81.39</v>
      </c>
      <c r="AX342" s="54">
        <f t="shared" si="1044"/>
        <v>0</v>
      </c>
      <c r="AY342" s="54">
        <f t="shared" si="1045"/>
        <v>0</v>
      </c>
      <c r="AZ342" s="54">
        <f t="shared" si="1046"/>
        <v>0</v>
      </c>
      <c r="BA342" s="54">
        <f t="shared" si="1047"/>
        <v>0</v>
      </c>
      <c r="BB342" s="54">
        <f t="shared" si="1048"/>
        <v>0</v>
      </c>
      <c r="BC342" s="54">
        <f t="shared" si="1049"/>
        <v>0</v>
      </c>
      <c r="BD342" s="54">
        <f t="shared" si="1050"/>
        <v>0</v>
      </c>
      <c r="BE342" s="54">
        <f t="shared" si="1051"/>
        <v>0</v>
      </c>
      <c r="BF342" s="54">
        <f t="shared" si="1052"/>
        <v>0</v>
      </c>
      <c r="BG342" s="54">
        <f t="shared" si="1053"/>
        <v>0</v>
      </c>
      <c r="BH342" s="54">
        <f t="shared" si="1054"/>
        <v>0</v>
      </c>
      <c r="BI342" s="54">
        <f t="shared" si="1055"/>
        <v>0</v>
      </c>
      <c r="BJ342" s="54">
        <f t="shared" si="1056"/>
        <v>0</v>
      </c>
      <c r="BK342" s="54">
        <f t="shared" si="1057"/>
        <v>0</v>
      </c>
      <c r="BL342" s="54">
        <f t="shared" si="1058"/>
        <v>0</v>
      </c>
      <c r="BM342" s="42"/>
      <c r="BO342" s="54">
        <f>'Norm-coeff'!$C$2+$AX342*'Norm-coeff'!$D$2+$AY342*'Norm-coeff'!$E$2+$AZ342*'Norm-coeff'!$F$2+$BA342*'Norm-coeff'!$G$2+$BB342*'Norm-coeff'!$H$2+$BC342*'Norm-coeff'!$I$2+$BD342*'Norm-coeff'!$J$2+$BE342*'Norm-coeff'!$K$2+$BF342*'Norm-coeff'!$L$2+$BG342*'Norm-coeff'!$M$2+$BH342*'Norm-coeff'!$N$2+$BI342*'Norm-coeff'!$O$2</f>
        <v>5.4045421474420303</v>
      </c>
      <c r="BP342" s="54">
        <f>'Norm-coeff'!$C$3+$AX342*'Norm-coeff'!$D$3+$AY342*'Norm-coeff'!$E$3+$AZ342*'Norm-coeff'!$F$3+$BA342*'Norm-coeff'!$G$3+$BB342*'Norm-coeff'!$H$3+$BC342*'Norm-coeff'!$I$3+$BD342*'Norm-coeff'!$J$3+$BE342*'Norm-coeff'!$K$3+$BF342*'Norm-coeff'!$L$3+$BG342*'Norm-coeff'!$M$3+$BH342*'Norm-coeff'!$N$3+$BI342*'Norm-coeff'!$O$3</f>
        <v>3.15319116612705</v>
      </c>
      <c r="BQ342" s="54">
        <f>'Norm-coeff'!$C$4+$AX342*'Norm-coeff'!$D$4+$AY342*'Norm-coeff'!$E$4+$AZ342*'Norm-coeff'!$F$4+$BA342*'Norm-coeff'!$G$4+$BB342*'Norm-coeff'!$H$4+$BC342*'Norm-coeff'!$I$4+$BD342*'Norm-coeff'!$J$4+$BE342*'Norm-coeff'!$K$4+$BF342*'Norm-coeff'!$L$4+$BG342*'Norm-coeff'!$M$4+$BH342*'Norm-coeff'!$N$4+$BI342*'Norm-coeff'!$O$4</f>
        <v>1.42115649462768</v>
      </c>
      <c r="BR342" s="54">
        <f>'Norm-coeff'!$C$5+$AX342*'Norm-coeff'!$D$5+$AY342*'Norm-coeff'!$E$5+$AZ342*'Norm-coeff'!$F$5+$BA342*'Norm-coeff'!$G$5+$BB342*'Norm-coeff'!$H$5+$BC342*'Norm-coeff'!$I$5+$BD342*'Norm-coeff'!$J$5+$BE342*'Norm-coeff'!$K$5+$BF342*'Norm-coeff'!$L$5+$BG342*'Norm-coeff'!$M$5+$BH342*'Norm-coeff'!$N$5+$BI342*'Norm-coeff'!$O$5</f>
        <v>1.0553329241296201</v>
      </c>
      <c r="BS342" s="54">
        <f>'Norm-coeff'!$C$6+$AX342*'Norm-coeff'!$D$6+$AY342*'Norm-coeff'!$E$6+$AZ342*'Norm-coeff'!$F$6+$BA342*'Norm-coeff'!$G$6+$BB342*'Norm-coeff'!$H$6+$BC342*'Norm-coeff'!$I$6+$BD342*'Norm-coeff'!$J$6+$BE342*'Norm-coeff'!$K$6+$BF342*'Norm-coeff'!$L$6+$BG342*'Norm-coeff'!$M$6+$BH342*'Norm-coeff'!$N$6+$BI342*'Norm-coeff'!$O$6</f>
        <v>-1.48700885495103E-2</v>
      </c>
      <c r="BT342" s="54">
        <f>'Norm-coeff'!$C$7+$AX342*'Norm-coeff'!$D$7+$AY342*'Norm-coeff'!$E$7+$AZ342*'Norm-coeff'!$F$7+$BA342*'Norm-coeff'!$G$7+$BB342*'Norm-coeff'!$H$7+$BC342*'Norm-coeff'!$I$7+$BD342*'Norm-coeff'!$J$7+$BE342*'Norm-coeff'!$K$7+$BF342*'Norm-coeff'!$L$7+$BG342*'Norm-coeff'!$M$7+$BH342*'Norm-coeff'!$N$7+$BI342*'Norm-coeff'!$O$7</f>
        <v>2.0907583608832998</v>
      </c>
      <c r="BU342" s="54">
        <f>'Norm-coeff'!$C$8+$AX342*'Norm-coeff'!$D$8+$AY342*'Norm-coeff'!$E$8+$AZ342*'Norm-coeff'!$F$8+$BA342*'Norm-coeff'!$G$8+$BB342*'Norm-coeff'!$H$8+$BC342*'Norm-coeff'!$I$8+$BD342*'Norm-coeff'!$J$8+$BE342*'Norm-coeff'!$K$8+$BF342*'Norm-coeff'!$L$8+$BG342*'Norm-coeff'!$M$8+$BH342*'Norm-coeff'!$N$8+$BI342*'Norm-coeff'!$O$8</f>
        <v>0.65894159836244504</v>
      </c>
      <c r="BV342" s="54">
        <f>'Norm-coeff'!$C$9+$AX342*'Norm-coeff'!$D$9+$AY342*'Norm-coeff'!$E$9+$AZ342*'Norm-coeff'!$F$9+$BA342*'Norm-coeff'!$G$9+$BB342*'Norm-coeff'!$H$9+$BC342*'Norm-coeff'!$I$9+$BD342*'Norm-coeff'!$J$9+$BE342*'Norm-coeff'!$K$9+$BF342*'Norm-coeff'!$L$9+$BG342*'Norm-coeff'!$M$9+$BH342*'Norm-coeff'!$N$9+$BI342*'Norm-coeff'!$O$9</f>
        <v>1.48961085014701</v>
      </c>
      <c r="BW342" s="54">
        <f>'Norm-coeff'!$C$10+$AX342*'Norm-coeff'!$D$10+$AY342*'Norm-coeff'!$E$10+$AZ342*'Norm-coeff'!$F$10+$BA342*'Norm-coeff'!$G$10+$BB342*'Norm-coeff'!$H$10+$BC342*'Norm-coeff'!$I$10+$BD342*'Norm-coeff'!$J$10+$BE342*'Norm-coeff'!$K$10+$BF342*'Norm-coeff'!$L$10+$BG342*'Norm-coeff'!$M$10+$BH342*'Norm-coeff'!$N$10+$BI342*'Norm-coeff'!$O$10</f>
        <v>1.42058735749591</v>
      </c>
      <c r="BX342" s="54">
        <f>'Norm-coeff'!$C$11+$AX342*'Norm-coeff'!$D$11+$AY342*'Norm-coeff'!$E$11+$AZ342*'Norm-coeff'!$F$11+$BA342*'Norm-coeff'!$G$11+$BB342*'Norm-coeff'!$H$11+$BC342*'Norm-coeff'!$I$11+$BD342*'Norm-coeff'!$J$11+$BE342*'Norm-coeff'!$K$11+$BF342*'Norm-coeff'!$L$11+$BG342*'Norm-coeff'!$M$11+$BH342*'Norm-coeff'!$N$11+$BI342*'Norm-coeff'!$O$11</f>
        <v>0.221233014421479</v>
      </c>
      <c r="BY342" s="54">
        <f>'Norm-coeff'!$C$12+$AX342*'Norm-coeff'!$D$12+$AY342*'Norm-coeff'!$E$12+$AZ342*'Norm-coeff'!$F$12+$BA342*'Norm-coeff'!$G$12+$BB342*'Norm-coeff'!$H$12+$BC342*'Norm-coeff'!$I$12+$BD342*'Norm-coeff'!$J$12+$BE342*'Norm-coeff'!$K$12+$BF342*'Norm-coeff'!$L$12+$BG342*'Norm-coeff'!$M$12+$BH342*'Norm-coeff'!$N$12+$BI342*'Norm-coeff'!$O$12</f>
        <v>0.283527502056037</v>
      </c>
      <c r="BZ342" s="54">
        <f>'Norm-coeff'!$C$13+$AX342*'Norm-coeff'!$D$13+$AY342*'Norm-coeff'!$E$13+$AZ342*'Norm-coeff'!$F$13+$BA342*'Norm-coeff'!$G$13+$BB342*'Norm-coeff'!$H$13+$BC342*'Norm-coeff'!$I$13+$BD342*'Norm-coeff'!$J$13+$BE342*'Norm-coeff'!$K$13+$BF342*'Norm-coeff'!$L$13+$BG342*'Norm-coeff'!$M$13+$BH342*'Norm-coeff'!$N$13+$BI342*'Norm-coeff'!$O$13</f>
        <v>-4.1864930554451202E-2</v>
      </c>
      <c r="CA342" s="54">
        <f>'Norm-coeff'!$C$14+$AX342*'Norm-coeff'!$D$14+$AY342*'Norm-coeff'!$E$14+$AZ342*'Norm-coeff'!$F$14+$BA342*'Norm-coeff'!$G$14+$BB342*'Norm-coeff'!$H$14+$BC342*'Norm-coeff'!$I$14+$BD342*'Norm-coeff'!$J$14+$BE342*'Norm-coeff'!$K$14+$BF342*'Norm-coeff'!$L$14+$BG342*'Norm-coeff'!$M$14+$BH342*'Norm-coeff'!$N$14+$BI342*'Norm-coeff'!$O$14</f>
        <v>4.2526983164477103</v>
      </c>
      <c r="CC342" s="54">
        <f t="shared" si="1183"/>
        <v>0</v>
      </c>
      <c r="CG342" s="54">
        <f t="shared" si="1059"/>
        <v>0</v>
      </c>
      <c r="CH342" s="54">
        <f t="shared" si="1037"/>
        <v>0</v>
      </c>
      <c r="CI342" s="54">
        <f t="shared" si="1060"/>
        <v>0</v>
      </c>
      <c r="CJ342" s="56">
        <f t="shared" si="1061"/>
        <v>0</v>
      </c>
      <c r="CK342" s="54">
        <f t="shared" si="1062"/>
        <v>0</v>
      </c>
      <c r="CL342" s="54">
        <f t="shared" si="1063"/>
        <v>0</v>
      </c>
      <c r="CM342" s="54">
        <f t="shared" si="1064"/>
        <v>0</v>
      </c>
      <c r="CN342" s="54">
        <f t="shared" si="1065"/>
        <v>0</v>
      </c>
      <c r="CO342" s="54">
        <f t="shared" si="1066"/>
        <v>0</v>
      </c>
      <c r="CP342" s="54">
        <f t="shared" si="1067"/>
        <v>0</v>
      </c>
      <c r="CQ342" s="54">
        <f t="shared" si="1068"/>
        <v>0</v>
      </c>
      <c r="CR342" s="54">
        <f t="shared" si="1069"/>
        <v>0</v>
      </c>
      <c r="CS342" s="54">
        <f t="shared" si="1070"/>
        <v>0</v>
      </c>
      <c r="CU342" s="54">
        <f t="shared" si="1071"/>
        <v>0</v>
      </c>
      <c r="CV342" s="54">
        <f t="shared" si="1072"/>
        <v>0</v>
      </c>
      <c r="CW342" s="54">
        <f t="shared" si="1073"/>
        <v>0</v>
      </c>
      <c r="CX342" s="54">
        <f t="shared" si="1074"/>
        <v>0</v>
      </c>
      <c r="CZ342" s="54">
        <f t="shared" si="1075"/>
        <v>0</v>
      </c>
      <c r="DA342" s="54">
        <f t="shared" si="1076"/>
        <v>0</v>
      </c>
      <c r="DB342" s="54">
        <f t="shared" si="1077"/>
        <v>0</v>
      </c>
      <c r="DC342" s="54">
        <f t="shared" si="1078"/>
        <v>0</v>
      </c>
      <c r="DD342" s="54">
        <f t="shared" si="1079"/>
        <v>0</v>
      </c>
      <c r="DE342" s="54">
        <f t="shared" si="1080"/>
        <v>0</v>
      </c>
      <c r="DF342" s="54">
        <f t="shared" si="1081"/>
        <v>0</v>
      </c>
      <c r="DG342" s="54">
        <f t="shared" si="1082"/>
        <v>2</v>
      </c>
      <c r="DH342" s="71">
        <f t="shared" si="1083"/>
        <v>0</v>
      </c>
      <c r="DI342" s="71">
        <f t="shared" si="1084"/>
        <v>0</v>
      </c>
      <c r="DJ342" s="54">
        <f t="shared" si="1085"/>
        <v>0</v>
      </c>
      <c r="DK342" s="54">
        <f t="shared" si="1086"/>
        <v>2</v>
      </c>
      <c r="DL342" s="4">
        <f t="shared" si="1011"/>
        <v>0</v>
      </c>
      <c r="DM342" s="3">
        <f t="shared" si="1087"/>
        <v>0</v>
      </c>
      <c r="DN342" s="3">
        <f t="shared" si="1088"/>
        <v>0</v>
      </c>
      <c r="DO342" s="4" t="e">
        <f t="shared" si="1089"/>
        <v>#DIV/0!</v>
      </c>
      <c r="DP342" s="57"/>
      <c r="DQ342" s="57"/>
      <c r="DR342" s="56">
        <f t="shared" si="1012"/>
        <v>2</v>
      </c>
      <c r="DS342" s="56">
        <f t="shared" si="1013"/>
        <v>0</v>
      </c>
      <c r="DT342" s="38">
        <f t="shared" si="1014"/>
        <v>0</v>
      </c>
      <c r="DU342" s="38">
        <f t="shared" si="1090"/>
        <v>2</v>
      </c>
      <c r="DV342" s="38">
        <f t="shared" si="1015"/>
        <v>0</v>
      </c>
      <c r="DW342" s="39">
        <f t="shared" si="1016"/>
        <v>0</v>
      </c>
      <c r="DX342" s="39">
        <f t="shared" si="1017"/>
        <v>0</v>
      </c>
      <c r="DY342" s="39">
        <f t="shared" si="1018"/>
        <v>0</v>
      </c>
      <c r="DZ342" s="39">
        <f t="shared" si="1019"/>
        <v>0</v>
      </c>
      <c r="EA342" s="39">
        <f t="shared" si="1020"/>
        <v>0</v>
      </c>
      <c r="EB342" s="37" t="e">
        <f t="shared" si="1091"/>
        <v>#DIV/0!</v>
      </c>
      <c r="EC342" s="37" t="e">
        <f t="shared" si="1092"/>
        <v>#DIV/0!</v>
      </c>
      <c r="ED342" s="37" t="e">
        <f t="shared" si="1093"/>
        <v>#DIV/0!</v>
      </c>
      <c r="EE342" s="37" t="e">
        <f t="shared" si="1094"/>
        <v>#DIV/0!</v>
      </c>
      <c r="EF342" s="39" t="e">
        <f t="shared" si="1095"/>
        <v>#DIV/0!</v>
      </c>
      <c r="EG342" s="37" t="e">
        <f t="shared" si="1096"/>
        <v>#DIV/0!</v>
      </c>
      <c r="EH342" s="37" t="e">
        <f t="shared" si="1097"/>
        <v>#DIV/0!</v>
      </c>
      <c r="EI342" s="11" t="b">
        <f t="shared" si="1098"/>
        <v>1</v>
      </c>
      <c r="EJ342" s="11" t="b">
        <f t="shared" si="1099"/>
        <v>0</v>
      </c>
      <c r="EK342" s="39" t="e">
        <f t="shared" si="1100"/>
        <v>#DIV/0!</v>
      </c>
      <c r="EL342" s="39" t="e">
        <f t="shared" si="1101"/>
        <v>#DIV/0!</v>
      </c>
      <c r="EM342" s="39" t="e">
        <f t="shared" si="1102"/>
        <v>#DIV/0!</v>
      </c>
      <c r="EN342" s="39" t="e">
        <f t="shared" si="1103"/>
        <v>#DIV/0!</v>
      </c>
      <c r="EO342" s="39" t="e">
        <f t="shared" si="1104"/>
        <v>#DIV/0!</v>
      </c>
      <c r="EP342" s="39" t="e">
        <f t="shared" si="1105"/>
        <v>#DIV/0!</v>
      </c>
      <c r="EQ342" s="39" t="e">
        <f t="shared" si="1106"/>
        <v>#DIV/0!</v>
      </c>
      <c r="ER342" s="39" t="e">
        <f t="shared" si="1107"/>
        <v>#DIV/0!</v>
      </c>
      <c r="ES342" s="58" t="str">
        <f t="shared" si="1108"/>
        <v>(OH,F,Cl)-dominate amphibole</v>
      </c>
      <c r="ET342" s="58" t="e">
        <f t="shared" si="1109"/>
        <v>#N/A</v>
      </c>
      <c r="EU342" s="56">
        <f t="shared" si="1021"/>
        <v>0</v>
      </c>
      <c r="EV342" s="56">
        <f t="shared" si="1022"/>
        <v>0</v>
      </c>
      <c r="EW342" s="56">
        <f t="shared" si="1023"/>
        <v>0</v>
      </c>
      <c r="EX342" s="56">
        <f t="shared" si="1024"/>
        <v>0</v>
      </c>
      <c r="EY342" s="56">
        <f t="shared" si="1025"/>
        <v>0</v>
      </c>
      <c r="EZ342" s="56">
        <f t="shared" si="1026"/>
        <v>0</v>
      </c>
      <c r="FA342" s="39">
        <f t="shared" si="1027"/>
        <v>0</v>
      </c>
      <c r="FB342" s="39">
        <f t="shared" si="1028"/>
        <v>0</v>
      </c>
      <c r="FC342" s="54">
        <f t="shared" si="1029"/>
        <v>0</v>
      </c>
      <c r="FD342" s="54">
        <f t="shared" si="1030"/>
        <v>0</v>
      </c>
      <c r="FE342" s="39">
        <f t="shared" si="1031"/>
        <v>0</v>
      </c>
      <c r="FF342" s="54">
        <f t="shared" si="1032"/>
        <v>0</v>
      </c>
      <c r="FG342" s="39">
        <f t="shared" si="1033"/>
        <v>0</v>
      </c>
      <c r="FH342" s="39">
        <f t="shared" si="1110"/>
        <v>0</v>
      </c>
      <c r="FI342" s="39">
        <f t="shared" si="1111"/>
        <v>0</v>
      </c>
      <c r="FJ342" s="39">
        <f t="shared" si="1112"/>
        <v>0</v>
      </c>
      <c r="FK342" s="39" t="e">
        <f t="shared" si="1113"/>
        <v>#DIV/0!</v>
      </c>
      <c r="FL342" s="39" t="e">
        <f t="shared" si="1114"/>
        <v>#DIV/0!</v>
      </c>
      <c r="FM342" s="39" t="e">
        <f t="shared" si="1115"/>
        <v>#DIV/0!</v>
      </c>
      <c r="FN342" s="39">
        <f t="shared" si="1116"/>
        <v>1</v>
      </c>
      <c r="FO342" s="39">
        <f t="shared" si="1034"/>
        <v>0</v>
      </c>
      <c r="FP342" s="39">
        <f t="shared" si="1035"/>
        <v>0</v>
      </c>
      <c r="FQ342" s="39">
        <f t="shared" si="1036"/>
        <v>0</v>
      </c>
      <c r="FR342" s="39">
        <f t="shared" si="1117"/>
        <v>0</v>
      </c>
      <c r="FS342" s="39">
        <f t="shared" si="1118"/>
        <v>0</v>
      </c>
      <c r="FU342" s="39" t="e">
        <f t="shared" si="1119"/>
        <v>#DIV/0!</v>
      </c>
      <c r="FV342" s="39" t="e">
        <f t="shared" si="1120"/>
        <v>#DIV/0!</v>
      </c>
      <c r="FW342" s="39" t="e">
        <f t="shared" si="1121"/>
        <v>#DIV/0!</v>
      </c>
      <c r="FY342" s="39" t="e">
        <f t="shared" si="1122"/>
        <v>#DIV/0!</v>
      </c>
      <c r="FZ342" s="39" t="e">
        <f t="shared" si="1123"/>
        <v>#DIV/0!</v>
      </c>
      <c r="GA342" s="39" t="e">
        <f t="shared" si="1124"/>
        <v>#DIV/0!</v>
      </c>
      <c r="GB342" s="39" t="e">
        <f t="shared" si="1125"/>
        <v>#DIV/0!</v>
      </c>
      <c r="GC342" s="39" t="e">
        <f t="shared" si="1126"/>
        <v>#DIV/0!</v>
      </c>
      <c r="GD342" s="39" t="e">
        <f t="shared" si="1127"/>
        <v>#DIV/0!</v>
      </c>
      <c r="GE342" s="39" t="e">
        <f t="shared" si="1128"/>
        <v>#DIV/0!</v>
      </c>
      <c r="GF342" s="39" t="e">
        <f t="shared" si="1129"/>
        <v>#DIV/0!</v>
      </c>
      <c r="GG342" s="39" t="e">
        <f t="shared" si="1130"/>
        <v>#DIV/0!</v>
      </c>
      <c r="GH342" s="39" t="e">
        <f t="shared" si="1131"/>
        <v>#DIV/0!</v>
      </c>
      <c r="GI342" s="39"/>
      <c r="GJ342" s="39" t="e">
        <f t="shared" si="1132"/>
        <v>#DIV/0!</v>
      </c>
      <c r="GK342" s="39" t="e">
        <f t="shared" si="1133"/>
        <v>#DIV/0!</v>
      </c>
      <c r="GL342" s="39" t="e">
        <f t="shared" si="1134"/>
        <v>#DIV/0!</v>
      </c>
      <c r="GM342" s="39" t="e">
        <f t="shared" si="1135"/>
        <v>#DIV/0!</v>
      </c>
      <c r="GN342" s="39" t="e">
        <f t="shared" si="1136"/>
        <v>#DIV/0!</v>
      </c>
      <c r="GO342" s="57"/>
      <c r="GP342" s="57" t="e">
        <f t="shared" si="1137"/>
        <v>#DIV/0!</v>
      </c>
      <c r="GQ342" s="59" t="e">
        <f t="shared" si="1138"/>
        <v>#DIV/0!</v>
      </c>
      <c r="GR342" s="41" t="e">
        <f t="shared" si="1139"/>
        <v>#DIV/0!</v>
      </c>
      <c r="GS342" s="57" t="e">
        <f t="shared" si="1140"/>
        <v>#DIV/0!</v>
      </c>
      <c r="GT342" s="57" t="e">
        <f t="shared" si="1141"/>
        <v>#DIV/0!</v>
      </c>
      <c r="GU342" s="57" t="e">
        <f t="shared" si="1142"/>
        <v>#DIV/0!</v>
      </c>
      <c r="GV342" s="57"/>
      <c r="GW342" s="42" t="e">
        <f t="shared" si="1143"/>
        <v>#DIV/0!</v>
      </c>
      <c r="GX342" s="42" t="e">
        <f t="shared" si="1144"/>
        <v>#DIV/0!</v>
      </c>
      <c r="GY342" s="42" t="e">
        <f t="shared" si="1145"/>
        <v>#DIV/0!</v>
      </c>
      <c r="GZ342" s="57"/>
      <c r="HA342" s="2" t="e">
        <f t="shared" si="1146"/>
        <v>#DIV/0!</v>
      </c>
      <c r="HB342" s="2" t="e">
        <f t="shared" si="1147"/>
        <v>#DIV/0!</v>
      </c>
      <c r="HC342" s="2" t="e">
        <f t="shared" si="1148"/>
        <v>#DIV/0!</v>
      </c>
      <c r="HD342" s="2" t="e">
        <f t="shared" si="1149"/>
        <v>#DIV/0!</v>
      </c>
      <c r="HE342" s="2" t="e">
        <f t="shared" si="1150"/>
        <v>#DIV/0!</v>
      </c>
      <c r="HF342" s="2" t="e">
        <f t="shared" si="1151"/>
        <v>#DIV/0!</v>
      </c>
      <c r="HG342" s="2" t="e">
        <f t="shared" si="1152"/>
        <v>#DIV/0!</v>
      </c>
      <c r="HH342" s="2" t="e">
        <f t="shared" si="1153"/>
        <v>#DIV/0!</v>
      </c>
      <c r="HI342" s="2" t="e">
        <f t="shared" si="1154"/>
        <v>#DIV/0!</v>
      </c>
      <c r="HJ342" s="11" t="e">
        <f t="shared" si="1155"/>
        <v>#DIV/0!</v>
      </c>
      <c r="HK342" s="60" t="e">
        <f t="shared" si="1156"/>
        <v>#DIV/0!</v>
      </c>
      <c r="HL342" s="57"/>
      <c r="HM342" s="57" t="e">
        <f t="shared" si="1157"/>
        <v>#DIV/0!</v>
      </c>
      <c r="HN342" s="57" t="e">
        <f t="shared" si="1158"/>
        <v>#DIV/0!</v>
      </c>
      <c r="HO342" s="57" t="e">
        <f t="shared" si="1159"/>
        <v>#DIV/0!</v>
      </c>
      <c r="HP342" s="57" t="e">
        <f t="shared" si="1160"/>
        <v>#DIV/0!</v>
      </c>
      <c r="HQ342" s="57" t="e">
        <f t="shared" si="1161"/>
        <v>#DIV/0!</v>
      </c>
      <c r="HR342" s="57"/>
      <c r="HS342" s="57" t="e">
        <f t="shared" si="1162"/>
        <v>#DIV/0!</v>
      </c>
      <c r="HT342" s="57" t="e">
        <f t="shared" si="1163"/>
        <v>#DIV/0!</v>
      </c>
      <c r="HU342" s="57" t="e">
        <f t="shared" si="1164"/>
        <v>#DIV/0!</v>
      </c>
      <c r="HV342" s="57" t="e">
        <f t="shared" si="1165"/>
        <v>#DIV/0!</v>
      </c>
      <c r="HW342" s="57" t="e">
        <f t="shared" si="1166"/>
        <v>#DIV/0!</v>
      </c>
      <c r="HX342" s="57"/>
      <c r="HY342" s="57" t="e">
        <f t="shared" si="1167"/>
        <v>#DIV/0!</v>
      </c>
      <c r="HZ342" s="57" t="e">
        <f t="shared" si="1168"/>
        <v>#DIV/0!</v>
      </c>
      <c r="IA342" s="57"/>
      <c r="IB342" s="61">
        <f t="shared" si="1169"/>
        <v>0</v>
      </c>
      <c r="IC342" s="57" t="str">
        <f t="shared" si="1170"/>
        <v/>
      </c>
      <c r="ID342" s="42"/>
      <c r="IE342" s="2" t="str">
        <f t="shared" si="1171"/>
        <v/>
      </c>
      <c r="IF342" s="60" t="e">
        <f t="shared" si="1172"/>
        <v>#DIV/0!</v>
      </c>
      <c r="IG342" s="60" t="str">
        <f t="shared" si="1173"/>
        <v/>
      </c>
      <c r="IH342" s="60" t="str">
        <f t="shared" si="1174"/>
        <v>zinco-</v>
      </c>
      <c r="II342" s="60" t="str">
        <f t="shared" si="1175"/>
        <v>mangano-</v>
      </c>
      <c r="IJ342" s="60" t="e">
        <f t="shared" si="1176"/>
        <v>#DIV/0!</v>
      </c>
      <c r="IK342" s="60" t="e">
        <f t="shared" si="1177"/>
        <v>#DIV/0!</v>
      </c>
      <c r="IL342" s="60" t="e">
        <f t="shared" si="1178"/>
        <v>#DIV/0!</v>
      </c>
      <c r="IM342" s="60" t="e">
        <f t="shared" si="1179"/>
        <v>#DIV/0!</v>
      </c>
      <c r="IN342" s="60" t="str">
        <f t="shared" si="1180"/>
        <v/>
      </c>
      <c r="IO342" s="60" t="str">
        <f t="shared" si="1181"/>
        <v/>
      </c>
      <c r="IP342" s="57"/>
      <c r="IQ342" s="57" t="str">
        <f t="shared" si="1182"/>
        <v>ERROR!!</v>
      </c>
    </row>
    <row r="343" spans="24:251">
      <c r="X343" s="29">
        <f t="shared" si="1038"/>
        <v>0</v>
      </c>
      <c r="Y343" s="29">
        <f t="shared" si="1039"/>
        <v>0</v>
      </c>
      <c r="Z343" s="29" t="e">
        <f t="shared" si="1040"/>
        <v>#DIV/0!</v>
      </c>
      <c r="AA343" s="29" t="e">
        <f t="shared" si="1041"/>
        <v>#DIV/0!</v>
      </c>
      <c r="AB343" s="29" t="e">
        <f t="shared" si="1042"/>
        <v>#DIV/0!</v>
      </c>
      <c r="AC343" s="29" t="e">
        <f t="shared" si="1043"/>
        <v>#DIV/0!</v>
      </c>
      <c r="AF343" s="23">
        <v>60.084299999999999</v>
      </c>
      <c r="AG343" s="23">
        <v>79.878799999999998</v>
      </c>
      <c r="AH343" s="23">
        <v>101.96120000000001</v>
      </c>
      <c r="AI343" s="23">
        <v>151.99039999999999</v>
      </c>
      <c r="AJ343" s="23">
        <v>159.69</v>
      </c>
      <c r="AK343" s="23">
        <v>71.846400000000003</v>
      </c>
      <c r="AL343" s="23">
        <v>70.9375</v>
      </c>
      <c r="AM343" s="23">
        <v>40.304400000000001</v>
      </c>
      <c r="AN343" s="23">
        <v>56.077399999999997</v>
      </c>
      <c r="AO343" s="23">
        <v>61.978999999999999</v>
      </c>
      <c r="AP343" s="23">
        <v>94.195999999999998</v>
      </c>
      <c r="AQ343" s="23">
        <v>18.998000000000001</v>
      </c>
      <c r="AR343" s="23">
        <v>35.450000000000003</v>
      </c>
      <c r="AS343" s="23">
        <v>29.88</v>
      </c>
      <c r="AT343" s="23">
        <v>74.691999999999993</v>
      </c>
      <c r="AU343" s="23">
        <v>81.39</v>
      </c>
      <c r="AX343" s="54">
        <f t="shared" si="1044"/>
        <v>0</v>
      </c>
      <c r="AY343" s="54">
        <f t="shared" si="1045"/>
        <v>0</v>
      </c>
      <c r="AZ343" s="54">
        <f t="shared" si="1046"/>
        <v>0</v>
      </c>
      <c r="BA343" s="54">
        <f t="shared" si="1047"/>
        <v>0</v>
      </c>
      <c r="BB343" s="54">
        <f t="shared" si="1048"/>
        <v>0</v>
      </c>
      <c r="BC343" s="54">
        <f t="shared" si="1049"/>
        <v>0</v>
      </c>
      <c r="BD343" s="54">
        <f t="shared" si="1050"/>
        <v>0</v>
      </c>
      <c r="BE343" s="54">
        <f t="shared" si="1051"/>
        <v>0</v>
      </c>
      <c r="BF343" s="54">
        <f t="shared" si="1052"/>
        <v>0</v>
      </c>
      <c r="BG343" s="54">
        <f t="shared" si="1053"/>
        <v>0</v>
      </c>
      <c r="BH343" s="54">
        <f t="shared" si="1054"/>
        <v>0</v>
      </c>
      <c r="BI343" s="54">
        <f t="shared" si="1055"/>
        <v>0</v>
      </c>
      <c r="BJ343" s="54">
        <f t="shared" si="1056"/>
        <v>0</v>
      </c>
      <c r="BK343" s="54">
        <f t="shared" si="1057"/>
        <v>0</v>
      </c>
      <c r="BL343" s="54">
        <f t="shared" si="1058"/>
        <v>0</v>
      </c>
      <c r="BM343" s="42"/>
      <c r="BO343" s="54">
        <f>'Norm-coeff'!$C$2+$AX343*'Norm-coeff'!$D$2+$AY343*'Norm-coeff'!$E$2+$AZ343*'Norm-coeff'!$F$2+$BA343*'Norm-coeff'!$G$2+$BB343*'Norm-coeff'!$H$2+$BC343*'Norm-coeff'!$I$2+$BD343*'Norm-coeff'!$J$2+$BE343*'Norm-coeff'!$K$2+$BF343*'Norm-coeff'!$L$2+$BG343*'Norm-coeff'!$M$2+$BH343*'Norm-coeff'!$N$2+$BI343*'Norm-coeff'!$O$2</f>
        <v>5.4045421474420303</v>
      </c>
      <c r="BP343" s="54">
        <f>'Norm-coeff'!$C$3+$AX343*'Norm-coeff'!$D$3+$AY343*'Norm-coeff'!$E$3+$AZ343*'Norm-coeff'!$F$3+$BA343*'Norm-coeff'!$G$3+$BB343*'Norm-coeff'!$H$3+$BC343*'Norm-coeff'!$I$3+$BD343*'Norm-coeff'!$J$3+$BE343*'Norm-coeff'!$K$3+$BF343*'Norm-coeff'!$L$3+$BG343*'Norm-coeff'!$M$3+$BH343*'Norm-coeff'!$N$3+$BI343*'Norm-coeff'!$O$3</f>
        <v>3.15319116612705</v>
      </c>
      <c r="BQ343" s="54">
        <f>'Norm-coeff'!$C$4+$AX343*'Norm-coeff'!$D$4+$AY343*'Norm-coeff'!$E$4+$AZ343*'Norm-coeff'!$F$4+$BA343*'Norm-coeff'!$G$4+$BB343*'Norm-coeff'!$H$4+$BC343*'Norm-coeff'!$I$4+$BD343*'Norm-coeff'!$J$4+$BE343*'Norm-coeff'!$K$4+$BF343*'Norm-coeff'!$L$4+$BG343*'Norm-coeff'!$M$4+$BH343*'Norm-coeff'!$N$4+$BI343*'Norm-coeff'!$O$4</f>
        <v>1.42115649462768</v>
      </c>
      <c r="BR343" s="54">
        <f>'Norm-coeff'!$C$5+$AX343*'Norm-coeff'!$D$5+$AY343*'Norm-coeff'!$E$5+$AZ343*'Norm-coeff'!$F$5+$BA343*'Norm-coeff'!$G$5+$BB343*'Norm-coeff'!$H$5+$BC343*'Norm-coeff'!$I$5+$BD343*'Norm-coeff'!$J$5+$BE343*'Norm-coeff'!$K$5+$BF343*'Norm-coeff'!$L$5+$BG343*'Norm-coeff'!$M$5+$BH343*'Norm-coeff'!$N$5+$BI343*'Norm-coeff'!$O$5</f>
        <v>1.0553329241296201</v>
      </c>
      <c r="BS343" s="54">
        <f>'Norm-coeff'!$C$6+$AX343*'Norm-coeff'!$D$6+$AY343*'Norm-coeff'!$E$6+$AZ343*'Norm-coeff'!$F$6+$BA343*'Norm-coeff'!$G$6+$BB343*'Norm-coeff'!$H$6+$BC343*'Norm-coeff'!$I$6+$BD343*'Norm-coeff'!$J$6+$BE343*'Norm-coeff'!$K$6+$BF343*'Norm-coeff'!$L$6+$BG343*'Norm-coeff'!$M$6+$BH343*'Norm-coeff'!$N$6+$BI343*'Norm-coeff'!$O$6</f>
        <v>-1.48700885495103E-2</v>
      </c>
      <c r="BT343" s="54">
        <f>'Norm-coeff'!$C$7+$AX343*'Norm-coeff'!$D$7+$AY343*'Norm-coeff'!$E$7+$AZ343*'Norm-coeff'!$F$7+$BA343*'Norm-coeff'!$G$7+$BB343*'Norm-coeff'!$H$7+$BC343*'Norm-coeff'!$I$7+$BD343*'Norm-coeff'!$J$7+$BE343*'Norm-coeff'!$K$7+$BF343*'Norm-coeff'!$L$7+$BG343*'Norm-coeff'!$M$7+$BH343*'Norm-coeff'!$N$7+$BI343*'Norm-coeff'!$O$7</f>
        <v>2.0907583608832998</v>
      </c>
      <c r="BU343" s="54">
        <f>'Norm-coeff'!$C$8+$AX343*'Norm-coeff'!$D$8+$AY343*'Norm-coeff'!$E$8+$AZ343*'Norm-coeff'!$F$8+$BA343*'Norm-coeff'!$G$8+$BB343*'Norm-coeff'!$H$8+$BC343*'Norm-coeff'!$I$8+$BD343*'Norm-coeff'!$J$8+$BE343*'Norm-coeff'!$K$8+$BF343*'Norm-coeff'!$L$8+$BG343*'Norm-coeff'!$M$8+$BH343*'Norm-coeff'!$N$8+$BI343*'Norm-coeff'!$O$8</f>
        <v>0.65894159836244504</v>
      </c>
      <c r="BV343" s="54">
        <f>'Norm-coeff'!$C$9+$AX343*'Norm-coeff'!$D$9+$AY343*'Norm-coeff'!$E$9+$AZ343*'Norm-coeff'!$F$9+$BA343*'Norm-coeff'!$G$9+$BB343*'Norm-coeff'!$H$9+$BC343*'Norm-coeff'!$I$9+$BD343*'Norm-coeff'!$J$9+$BE343*'Norm-coeff'!$K$9+$BF343*'Norm-coeff'!$L$9+$BG343*'Norm-coeff'!$M$9+$BH343*'Norm-coeff'!$N$9+$BI343*'Norm-coeff'!$O$9</f>
        <v>1.48961085014701</v>
      </c>
      <c r="BW343" s="54">
        <f>'Norm-coeff'!$C$10+$AX343*'Norm-coeff'!$D$10+$AY343*'Norm-coeff'!$E$10+$AZ343*'Norm-coeff'!$F$10+$BA343*'Norm-coeff'!$G$10+$BB343*'Norm-coeff'!$H$10+$BC343*'Norm-coeff'!$I$10+$BD343*'Norm-coeff'!$J$10+$BE343*'Norm-coeff'!$K$10+$BF343*'Norm-coeff'!$L$10+$BG343*'Norm-coeff'!$M$10+$BH343*'Norm-coeff'!$N$10+$BI343*'Norm-coeff'!$O$10</f>
        <v>1.42058735749591</v>
      </c>
      <c r="BX343" s="54">
        <f>'Norm-coeff'!$C$11+$AX343*'Norm-coeff'!$D$11+$AY343*'Norm-coeff'!$E$11+$AZ343*'Norm-coeff'!$F$11+$BA343*'Norm-coeff'!$G$11+$BB343*'Norm-coeff'!$H$11+$BC343*'Norm-coeff'!$I$11+$BD343*'Norm-coeff'!$J$11+$BE343*'Norm-coeff'!$K$11+$BF343*'Norm-coeff'!$L$11+$BG343*'Norm-coeff'!$M$11+$BH343*'Norm-coeff'!$N$11+$BI343*'Norm-coeff'!$O$11</f>
        <v>0.221233014421479</v>
      </c>
      <c r="BY343" s="54">
        <f>'Norm-coeff'!$C$12+$AX343*'Norm-coeff'!$D$12+$AY343*'Norm-coeff'!$E$12+$AZ343*'Norm-coeff'!$F$12+$BA343*'Norm-coeff'!$G$12+$BB343*'Norm-coeff'!$H$12+$BC343*'Norm-coeff'!$I$12+$BD343*'Norm-coeff'!$J$12+$BE343*'Norm-coeff'!$K$12+$BF343*'Norm-coeff'!$L$12+$BG343*'Norm-coeff'!$M$12+$BH343*'Norm-coeff'!$N$12+$BI343*'Norm-coeff'!$O$12</f>
        <v>0.283527502056037</v>
      </c>
      <c r="BZ343" s="54">
        <f>'Norm-coeff'!$C$13+$AX343*'Norm-coeff'!$D$13+$AY343*'Norm-coeff'!$E$13+$AZ343*'Norm-coeff'!$F$13+$BA343*'Norm-coeff'!$G$13+$BB343*'Norm-coeff'!$H$13+$BC343*'Norm-coeff'!$I$13+$BD343*'Norm-coeff'!$J$13+$BE343*'Norm-coeff'!$K$13+$BF343*'Norm-coeff'!$L$13+$BG343*'Norm-coeff'!$M$13+$BH343*'Norm-coeff'!$N$13+$BI343*'Norm-coeff'!$O$13</f>
        <v>-4.1864930554451202E-2</v>
      </c>
      <c r="CA343" s="54">
        <f>'Norm-coeff'!$C$14+$AX343*'Norm-coeff'!$D$14+$AY343*'Norm-coeff'!$E$14+$AZ343*'Norm-coeff'!$F$14+$BA343*'Norm-coeff'!$G$14+$BB343*'Norm-coeff'!$H$14+$BC343*'Norm-coeff'!$I$14+$BD343*'Norm-coeff'!$J$14+$BE343*'Norm-coeff'!$K$14+$BF343*'Norm-coeff'!$L$14+$BG343*'Norm-coeff'!$M$14+$BH343*'Norm-coeff'!$N$14+$BI343*'Norm-coeff'!$O$14</f>
        <v>4.2526983164477103</v>
      </c>
      <c r="CC343" s="54">
        <f t="shared" si="1183"/>
        <v>0</v>
      </c>
      <c r="CG343" s="54">
        <f t="shared" si="1059"/>
        <v>0</v>
      </c>
      <c r="CH343" s="54">
        <f t="shared" si="1037"/>
        <v>0</v>
      </c>
      <c r="CI343" s="54">
        <f t="shared" si="1060"/>
        <v>0</v>
      </c>
      <c r="CJ343" s="56">
        <f t="shared" si="1061"/>
        <v>0</v>
      </c>
      <c r="CK343" s="54">
        <f t="shared" si="1062"/>
        <v>0</v>
      </c>
      <c r="CL343" s="54">
        <f t="shared" si="1063"/>
        <v>0</v>
      </c>
      <c r="CM343" s="54">
        <f t="shared" si="1064"/>
        <v>0</v>
      </c>
      <c r="CN343" s="54">
        <f t="shared" si="1065"/>
        <v>0</v>
      </c>
      <c r="CO343" s="54">
        <f t="shared" si="1066"/>
        <v>0</v>
      </c>
      <c r="CP343" s="54">
        <f t="shared" si="1067"/>
        <v>0</v>
      </c>
      <c r="CQ343" s="54">
        <f t="shared" si="1068"/>
        <v>0</v>
      </c>
      <c r="CR343" s="54">
        <f t="shared" si="1069"/>
        <v>0</v>
      </c>
      <c r="CS343" s="54">
        <f t="shared" si="1070"/>
        <v>0</v>
      </c>
      <c r="CU343" s="54">
        <f t="shared" si="1071"/>
        <v>0</v>
      </c>
      <c r="CV343" s="54">
        <f t="shared" si="1072"/>
        <v>0</v>
      </c>
      <c r="CW343" s="54">
        <f t="shared" si="1073"/>
        <v>0</v>
      </c>
      <c r="CX343" s="54">
        <f t="shared" si="1074"/>
        <v>0</v>
      </c>
      <c r="CZ343" s="54">
        <f t="shared" si="1075"/>
        <v>0</v>
      </c>
      <c r="DA343" s="54">
        <f t="shared" si="1076"/>
        <v>0</v>
      </c>
      <c r="DB343" s="54">
        <f t="shared" si="1077"/>
        <v>0</v>
      </c>
      <c r="DC343" s="54">
        <f t="shared" si="1078"/>
        <v>0</v>
      </c>
      <c r="DD343" s="54">
        <f t="shared" si="1079"/>
        <v>0</v>
      </c>
      <c r="DE343" s="54">
        <f t="shared" si="1080"/>
        <v>0</v>
      </c>
      <c r="DF343" s="54">
        <f t="shared" si="1081"/>
        <v>0</v>
      </c>
      <c r="DG343" s="54">
        <f t="shared" si="1082"/>
        <v>2</v>
      </c>
      <c r="DH343" s="71">
        <f t="shared" si="1083"/>
        <v>0</v>
      </c>
      <c r="DI343" s="71">
        <f t="shared" si="1084"/>
        <v>0</v>
      </c>
      <c r="DJ343" s="54">
        <f t="shared" si="1085"/>
        <v>0</v>
      </c>
      <c r="DK343" s="54">
        <f t="shared" si="1086"/>
        <v>2</v>
      </c>
      <c r="DL343" s="4">
        <f t="shared" si="1011"/>
        <v>0</v>
      </c>
      <c r="DM343" s="3">
        <f t="shared" si="1087"/>
        <v>0</v>
      </c>
      <c r="DN343" s="3">
        <f t="shared" si="1088"/>
        <v>0</v>
      </c>
      <c r="DO343" s="4" t="e">
        <f t="shared" si="1089"/>
        <v>#DIV/0!</v>
      </c>
      <c r="DP343" s="57"/>
      <c r="DQ343" s="57"/>
      <c r="DR343" s="56">
        <f t="shared" si="1012"/>
        <v>2</v>
      </c>
      <c r="DS343" s="56">
        <f t="shared" si="1013"/>
        <v>0</v>
      </c>
      <c r="DT343" s="38">
        <f t="shared" si="1014"/>
        <v>0</v>
      </c>
      <c r="DU343" s="38">
        <f t="shared" si="1090"/>
        <v>2</v>
      </c>
      <c r="DV343" s="38">
        <f t="shared" si="1015"/>
        <v>0</v>
      </c>
      <c r="DW343" s="39">
        <f t="shared" si="1016"/>
        <v>0</v>
      </c>
      <c r="DX343" s="39">
        <f t="shared" si="1017"/>
        <v>0</v>
      </c>
      <c r="DY343" s="39">
        <f t="shared" si="1018"/>
        <v>0</v>
      </c>
      <c r="DZ343" s="39">
        <f t="shared" si="1019"/>
        <v>0</v>
      </c>
      <c r="EA343" s="39">
        <f t="shared" si="1020"/>
        <v>0</v>
      </c>
      <c r="EB343" s="37" t="e">
        <f t="shared" si="1091"/>
        <v>#DIV/0!</v>
      </c>
      <c r="EC343" s="37" t="e">
        <f t="shared" si="1092"/>
        <v>#DIV/0!</v>
      </c>
      <c r="ED343" s="37" t="e">
        <f t="shared" si="1093"/>
        <v>#DIV/0!</v>
      </c>
      <c r="EE343" s="37" t="e">
        <f t="shared" si="1094"/>
        <v>#DIV/0!</v>
      </c>
      <c r="EF343" s="39" t="e">
        <f t="shared" si="1095"/>
        <v>#DIV/0!</v>
      </c>
      <c r="EG343" s="37" t="e">
        <f t="shared" si="1096"/>
        <v>#DIV/0!</v>
      </c>
      <c r="EH343" s="37" t="e">
        <f t="shared" si="1097"/>
        <v>#DIV/0!</v>
      </c>
      <c r="EI343" s="11" t="b">
        <f t="shared" si="1098"/>
        <v>1</v>
      </c>
      <c r="EJ343" s="11" t="b">
        <f t="shared" si="1099"/>
        <v>0</v>
      </c>
      <c r="EK343" s="39" t="e">
        <f t="shared" si="1100"/>
        <v>#DIV/0!</v>
      </c>
      <c r="EL343" s="39" t="e">
        <f t="shared" si="1101"/>
        <v>#DIV/0!</v>
      </c>
      <c r="EM343" s="39" t="e">
        <f t="shared" si="1102"/>
        <v>#DIV/0!</v>
      </c>
      <c r="EN343" s="39" t="e">
        <f t="shared" si="1103"/>
        <v>#DIV/0!</v>
      </c>
      <c r="EO343" s="39" t="e">
        <f t="shared" si="1104"/>
        <v>#DIV/0!</v>
      </c>
      <c r="EP343" s="39" t="e">
        <f t="shared" si="1105"/>
        <v>#DIV/0!</v>
      </c>
      <c r="EQ343" s="39" t="e">
        <f t="shared" si="1106"/>
        <v>#DIV/0!</v>
      </c>
      <c r="ER343" s="39" t="e">
        <f t="shared" si="1107"/>
        <v>#DIV/0!</v>
      </c>
      <c r="ES343" s="58" t="str">
        <f t="shared" si="1108"/>
        <v>(OH,F,Cl)-dominate amphibole</v>
      </c>
      <c r="ET343" s="58" t="e">
        <f t="shared" si="1109"/>
        <v>#N/A</v>
      </c>
      <c r="EU343" s="56">
        <f t="shared" si="1021"/>
        <v>0</v>
      </c>
      <c r="EV343" s="56">
        <f t="shared" si="1022"/>
        <v>0</v>
      </c>
      <c r="EW343" s="56">
        <f t="shared" si="1023"/>
        <v>0</v>
      </c>
      <c r="EX343" s="56">
        <f t="shared" si="1024"/>
        <v>0</v>
      </c>
      <c r="EY343" s="56">
        <f t="shared" si="1025"/>
        <v>0</v>
      </c>
      <c r="EZ343" s="56">
        <f t="shared" si="1026"/>
        <v>0</v>
      </c>
      <c r="FA343" s="39">
        <f t="shared" si="1027"/>
        <v>0</v>
      </c>
      <c r="FB343" s="39">
        <f t="shared" si="1028"/>
        <v>0</v>
      </c>
      <c r="FC343" s="54">
        <f t="shared" si="1029"/>
        <v>0</v>
      </c>
      <c r="FD343" s="54">
        <f t="shared" si="1030"/>
        <v>0</v>
      </c>
      <c r="FE343" s="39">
        <f t="shared" si="1031"/>
        <v>0</v>
      </c>
      <c r="FF343" s="54">
        <f t="shared" si="1032"/>
        <v>0</v>
      </c>
      <c r="FG343" s="39">
        <f t="shared" si="1033"/>
        <v>0</v>
      </c>
      <c r="FH343" s="39">
        <f t="shared" si="1110"/>
        <v>0</v>
      </c>
      <c r="FI343" s="39">
        <f t="shared" si="1111"/>
        <v>0</v>
      </c>
      <c r="FJ343" s="39">
        <f t="shared" si="1112"/>
        <v>0</v>
      </c>
      <c r="FK343" s="39" t="e">
        <f t="shared" si="1113"/>
        <v>#DIV/0!</v>
      </c>
      <c r="FL343" s="39" t="e">
        <f t="shared" si="1114"/>
        <v>#DIV/0!</v>
      </c>
      <c r="FM343" s="39" t="e">
        <f t="shared" si="1115"/>
        <v>#DIV/0!</v>
      </c>
      <c r="FN343" s="39">
        <f t="shared" si="1116"/>
        <v>1</v>
      </c>
      <c r="FO343" s="39">
        <f t="shared" si="1034"/>
        <v>0</v>
      </c>
      <c r="FP343" s="39">
        <f t="shared" si="1035"/>
        <v>0</v>
      </c>
      <c r="FQ343" s="39">
        <f t="shared" si="1036"/>
        <v>0</v>
      </c>
      <c r="FR343" s="39">
        <f t="shared" si="1117"/>
        <v>0</v>
      </c>
      <c r="FS343" s="39">
        <f t="shared" si="1118"/>
        <v>0</v>
      </c>
      <c r="FU343" s="39" t="e">
        <f t="shared" si="1119"/>
        <v>#DIV/0!</v>
      </c>
      <c r="FV343" s="39" t="e">
        <f t="shared" si="1120"/>
        <v>#DIV/0!</v>
      </c>
      <c r="FW343" s="39" t="e">
        <f t="shared" si="1121"/>
        <v>#DIV/0!</v>
      </c>
      <c r="FY343" s="39" t="e">
        <f t="shared" si="1122"/>
        <v>#DIV/0!</v>
      </c>
      <c r="FZ343" s="39" t="e">
        <f t="shared" si="1123"/>
        <v>#DIV/0!</v>
      </c>
      <c r="GA343" s="39" t="e">
        <f t="shared" si="1124"/>
        <v>#DIV/0!</v>
      </c>
      <c r="GB343" s="39" t="e">
        <f t="shared" si="1125"/>
        <v>#DIV/0!</v>
      </c>
      <c r="GC343" s="39" t="e">
        <f t="shared" si="1126"/>
        <v>#DIV/0!</v>
      </c>
      <c r="GD343" s="39" t="e">
        <f t="shared" si="1127"/>
        <v>#DIV/0!</v>
      </c>
      <c r="GE343" s="39" t="e">
        <f t="shared" si="1128"/>
        <v>#DIV/0!</v>
      </c>
      <c r="GF343" s="39" t="e">
        <f t="shared" si="1129"/>
        <v>#DIV/0!</v>
      </c>
      <c r="GG343" s="39" t="e">
        <f t="shared" si="1130"/>
        <v>#DIV/0!</v>
      </c>
      <c r="GH343" s="39" t="e">
        <f t="shared" si="1131"/>
        <v>#DIV/0!</v>
      </c>
      <c r="GI343" s="39"/>
      <c r="GJ343" s="39" t="e">
        <f t="shared" si="1132"/>
        <v>#DIV/0!</v>
      </c>
      <c r="GK343" s="39" t="e">
        <f t="shared" si="1133"/>
        <v>#DIV/0!</v>
      </c>
      <c r="GL343" s="39" t="e">
        <f t="shared" si="1134"/>
        <v>#DIV/0!</v>
      </c>
      <c r="GM343" s="39" t="e">
        <f t="shared" si="1135"/>
        <v>#DIV/0!</v>
      </c>
      <c r="GN343" s="39" t="e">
        <f t="shared" si="1136"/>
        <v>#DIV/0!</v>
      </c>
      <c r="GO343" s="57"/>
      <c r="GP343" s="57" t="e">
        <f t="shared" si="1137"/>
        <v>#DIV/0!</v>
      </c>
      <c r="GQ343" s="59" t="e">
        <f t="shared" si="1138"/>
        <v>#DIV/0!</v>
      </c>
      <c r="GR343" s="41" t="e">
        <f t="shared" si="1139"/>
        <v>#DIV/0!</v>
      </c>
      <c r="GS343" s="57" t="e">
        <f t="shared" si="1140"/>
        <v>#DIV/0!</v>
      </c>
      <c r="GT343" s="57" t="e">
        <f t="shared" si="1141"/>
        <v>#DIV/0!</v>
      </c>
      <c r="GU343" s="57" t="e">
        <f t="shared" si="1142"/>
        <v>#DIV/0!</v>
      </c>
      <c r="GV343" s="57"/>
      <c r="GW343" s="42" t="e">
        <f t="shared" si="1143"/>
        <v>#DIV/0!</v>
      </c>
      <c r="GX343" s="42" t="e">
        <f t="shared" si="1144"/>
        <v>#DIV/0!</v>
      </c>
      <c r="GY343" s="42" t="e">
        <f t="shared" si="1145"/>
        <v>#DIV/0!</v>
      </c>
      <c r="GZ343" s="57"/>
      <c r="HA343" s="2" t="e">
        <f t="shared" si="1146"/>
        <v>#DIV/0!</v>
      </c>
      <c r="HB343" s="2" t="e">
        <f t="shared" si="1147"/>
        <v>#DIV/0!</v>
      </c>
      <c r="HC343" s="2" t="e">
        <f t="shared" si="1148"/>
        <v>#DIV/0!</v>
      </c>
      <c r="HD343" s="2" t="e">
        <f t="shared" si="1149"/>
        <v>#DIV/0!</v>
      </c>
      <c r="HE343" s="2" t="e">
        <f t="shared" si="1150"/>
        <v>#DIV/0!</v>
      </c>
      <c r="HF343" s="2" t="e">
        <f t="shared" si="1151"/>
        <v>#DIV/0!</v>
      </c>
      <c r="HG343" s="2" t="e">
        <f t="shared" si="1152"/>
        <v>#DIV/0!</v>
      </c>
      <c r="HH343" s="2" t="e">
        <f t="shared" si="1153"/>
        <v>#DIV/0!</v>
      </c>
      <c r="HI343" s="2" t="e">
        <f t="shared" si="1154"/>
        <v>#DIV/0!</v>
      </c>
      <c r="HJ343" s="11" t="e">
        <f t="shared" si="1155"/>
        <v>#DIV/0!</v>
      </c>
      <c r="HK343" s="60" t="e">
        <f t="shared" si="1156"/>
        <v>#DIV/0!</v>
      </c>
      <c r="HL343" s="57"/>
      <c r="HM343" s="57" t="e">
        <f t="shared" si="1157"/>
        <v>#DIV/0!</v>
      </c>
      <c r="HN343" s="57" t="e">
        <f t="shared" si="1158"/>
        <v>#DIV/0!</v>
      </c>
      <c r="HO343" s="57" t="e">
        <f t="shared" si="1159"/>
        <v>#DIV/0!</v>
      </c>
      <c r="HP343" s="57" t="e">
        <f t="shared" si="1160"/>
        <v>#DIV/0!</v>
      </c>
      <c r="HQ343" s="57" t="e">
        <f t="shared" si="1161"/>
        <v>#DIV/0!</v>
      </c>
      <c r="HR343" s="57"/>
      <c r="HS343" s="57" t="e">
        <f t="shared" si="1162"/>
        <v>#DIV/0!</v>
      </c>
      <c r="HT343" s="57" t="e">
        <f t="shared" si="1163"/>
        <v>#DIV/0!</v>
      </c>
      <c r="HU343" s="57" t="e">
        <f t="shared" si="1164"/>
        <v>#DIV/0!</v>
      </c>
      <c r="HV343" s="57" t="e">
        <f t="shared" si="1165"/>
        <v>#DIV/0!</v>
      </c>
      <c r="HW343" s="57" t="e">
        <f t="shared" si="1166"/>
        <v>#DIV/0!</v>
      </c>
      <c r="HX343" s="57"/>
      <c r="HY343" s="57" t="e">
        <f t="shared" si="1167"/>
        <v>#DIV/0!</v>
      </c>
      <c r="HZ343" s="57" t="e">
        <f t="shared" si="1168"/>
        <v>#DIV/0!</v>
      </c>
      <c r="IA343" s="57"/>
      <c r="IB343" s="61">
        <f t="shared" si="1169"/>
        <v>0</v>
      </c>
      <c r="IC343" s="57" t="str">
        <f t="shared" si="1170"/>
        <v/>
      </c>
      <c r="ID343" s="42"/>
      <c r="IE343" s="2" t="str">
        <f t="shared" si="1171"/>
        <v/>
      </c>
      <c r="IF343" s="60" t="e">
        <f t="shared" si="1172"/>
        <v>#DIV/0!</v>
      </c>
      <c r="IG343" s="60" t="str">
        <f t="shared" si="1173"/>
        <v/>
      </c>
      <c r="IH343" s="60" t="str">
        <f t="shared" si="1174"/>
        <v>zinco-</v>
      </c>
      <c r="II343" s="60" t="str">
        <f t="shared" si="1175"/>
        <v>mangano-</v>
      </c>
      <c r="IJ343" s="60" t="e">
        <f t="shared" si="1176"/>
        <v>#DIV/0!</v>
      </c>
      <c r="IK343" s="60" t="e">
        <f t="shared" si="1177"/>
        <v>#DIV/0!</v>
      </c>
      <c r="IL343" s="60" t="e">
        <f t="shared" si="1178"/>
        <v>#DIV/0!</v>
      </c>
      <c r="IM343" s="60" t="e">
        <f t="shared" si="1179"/>
        <v>#DIV/0!</v>
      </c>
      <c r="IN343" s="60" t="str">
        <f t="shared" si="1180"/>
        <v/>
      </c>
      <c r="IO343" s="60" t="str">
        <f t="shared" si="1181"/>
        <v/>
      </c>
      <c r="IP343" s="57"/>
      <c r="IQ343" s="57" t="str">
        <f t="shared" si="1182"/>
        <v>ERROR!!</v>
      </c>
    </row>
    <row r="344" spans="24:251">
      <c r="X344" s="29">
        <f t="shared" si="1038"/>
        <v>0</v>
      </c>
      <c r="Y344" s="29">
        <f t="shared" si="1039"/>
        <v>0</v>
      </c>
      <c r="Z344" s="29" t="e">
        <f t="shared" si="1040"/>
        <v>#DIV/0!</v>
      </c>
      <c r="AA344" s="29" t="e">
        <f t="shared" si="1041"/>
        <v>#DIV/0!</v>
      </c>
      <c r="AB344" s="29" t="e">
        <f t="shared" si="1042"/>
        <v>#DIV/0!</v>
      </c>
      <c r="AC344" s="29" t="e">
        <f t="shared" si="1043"/>
        <v>#DIV/0!</v>
      </c>
      <c r="AF344" s="23">
        <v>60.084299999999999</v>
      </c>
      <c r="AG344" s="23">
        <v>79.878799999999998</v>
      </c>
      <c r="AH344" s="23">
        <v>101.96120000000001</v>
      </c>
      <c r="AI344" s="23">
        <v>151.99039999999999</v>
      </c>
      <c r="AJ344" s="23">
        <v>159.69</v>
      </c>
      <c r="AK344" s="23">
        <v>71.846400000000003</v>
      </c>
      <c r="AL344" s="23">
        <v>70.9375</v>
      </c>
      <c r="AM344" s="23">
        <v>40.304400000000001</v>
      </c>
      <c r="AN344" s="23">
        <v>56.077399999999997</v>
      </c>
      <c r="AO344" s="23">
        <v>61.978999999999999</v>
      </c>
      <c r="AP344" s="23">
        <v>94.195999999999998</v>
      </c>
      <c r="AQ344" s="23">
        <v>18.998000000000001</v>
      </c>
      <c r="AR344" s="23">
        <v>35.450000000000003</v>
      </c>
      <c r="AS344" s="23">
        <v>29.88</v>
      </c>
      <c r="AT344" s="23">
        <v>74.691999999999993</v>
      </c>
      <c r="AU344" s="23">
        <v>81.39</v>
      </c>
      <c r="AX344" s="54">
        <f t="shared" si="1044"/>
        <v>0</v>
      </c>
      <c r="AY344" s="54">
        <f t="shared" si="1045"/>
        <v>0</v>
      </c>
      <c r="AZ344" s="54">
        <f t="shared" si="1046"/>
        <v>0</v>
      </c>
      <c r="BA344" s="54">
        <f t="shared" si="1047"/>
        <v>0</v>
      </c>
      <c r="BB344" s="54">
        <f t="shared" si="1048"/>
        <v>0</v>
      </c>
      <c r="BC344" s="54">
        <f t="shared" si="1049"/>
        <v>0</v>
      </c>
      <c r="BD344" s="54">
        <f t="shared" si="1050"/>
        <v>0</v>
      </c>
      <c r="BE344" s="54">
        <f t="shared" si="1051"/>
        <v>0</v>
      </c>
      <c r="BF344" s="54">
        <f t="shared" si="1052"/>
        <v>0</v>
      </c>
      <c r="BG344" s="54">
        <f t="shared" si="1053"/>
        <v>0</v>
      </c>
      <c r="BH344" s="54">
        <f t="shared" si="1054"/>
        <v>0</v>
      </c>
      <c r="BI344" s="54">
        <f t="shared" si="1055"/>
        <v>0</v>
      </c>
      <c r="BJ344" s="54">
        <f t="shared" si="1056"/>
        <v>0</v>
      </c>
      <c r="BK344" s="54">
        <f t="shared" si="1057"/>
        <v>0</v>
      </c>
      <c r="BL344" s="54">
        <f t="shared" si="1058"/>
        <v>0</v>
      </c>
      <c r="BM344" s="42"/>
      <c r="BO344" s="54">
        <f>'Norm-coeff'!$C$2+$AX344*'Norm-coeff'!$D$2+$AY344*'Norm-coeff'!$E$2+$AZ344*'Norm-coeff'!$F$2+$BA344*'Norm-coeff'!$G$2+$BB344*'Norm-coeff'!$H$2+$BC344*'Norm-coeff'!$I$2+$BD344*'Norm-coeff'!$J$2+$BE344*'Norm-coeff'!$K$2+$BF344*'Norm-coeff'!$L$2+$BG344*'Norm-coeff'!$M$2+$BH344*'Norm-coeff'!$N$2+$BI344*'Norm-coeff'!$O$2</f>
        <v>5.4045421474420303</v>
      </c>
      <c r="BP344" s="54">
        <f>'Norm-coeff'!$C$3+$AX344*'Norm-coeff'!$D$3+$AY344*'Norm-coeff'!$E$3+$AZ344*'Norm-coeff'!$F$3+$BA344*'Norm-coeff'!$G$3+$BB344*'Norm-coeff'!$H$3+$BC344*'Norm-coeff'!$I$3+$BD344*'Norm-coeff'!$J$3+$BE344*'Norm-coeff'!$K$3+$BF344*'Norm-coeff'!$L$3+$BG344*'Norm-coeff'!$M$3+$BH344*'Norm-coeff'!$N$3+$BI344*'Norm-coeff'!$O$3</f>
        <v>3.15319116612705</v>
      </c>
      <c r="BQ344" s="54">
        <f>'Norm-coeff'!$C$4+$AX344*'Norm-coeff'!$D$4+$AY344*'Norm-coeff'!$E$4+$AZ344*'Norm-coeff'!$F$4+$BA344*'Norm-coeff'!$G$4+$BB344*'Norm-coeff'!$H$4+$BC344*'Norm-coeff'!$I$4+$BD344*'Norm-coeff'!$J$4+$BE344*'Norm-coeff'!$K$4+$BF344*'Norm-coeff'!$L$4+$BG344*'Norm-coeff'!$M$4+$BH344*'Norm-coeff'!$N$4+$BI344*'Norm-coeff'!$O$4</f>
        <v>1.42115649462768</v>
      </c>
      <c r="BR344" s="54">
        <f>'Norm-coeff'!$C$5+$AX344*'Norm-coeff'!$D$5+$AY344*'Norm-coeff'!$E$5+$AZ344*'Norm-coeff'!$F$5+$BA344*'Norm-coeff'!$G$5+$BB344*'Norm-coeff'!$H$5+$BC344*'Norm-coeff'!$I$5+$BD344*'Norm-coeff'!$J$5+$BE344*'Norm-coeff'!$K$5+$BF344*'Norm-coeff'!$L$5+$BG344*'Norm-coeff'!$M$5+$BH344*'Norm-coeff'!$N$5+$BI344*'Norm-coeff'!$O$5</f>
        <v>1.0553329241296201</v>
      </c>
      <c r="BS344" s="54">
        <f>'Norm-coeff'!$C$6+$AX344*'Norm-coeff'!$D$6+$AY344*'Norm-coeff'!$E$6+$AZ344*'Norm-coeff'!$F$6+$BA344*'Norm-coeff'!$G$6+$BB344*'Norm-coeff'!$H$6+$BC344*'Norm-coeff'!$I$6+$BD344*'Norm-coeff'!$J$6+$BE344*'Norm-coeff'!$K$6+$BF344*'Norm-coeff'!$L$6+$BG344*'Norm-coeff'!$M$6+$BH344*'Norm-coeff'!$N$6+$BI344*'Norm-coeff'!$O$6</f>
        <v>-1.48700885495103E-2</v>
      </c>
      <c r="BT344" s="54">
        <f>'Norm-coeff'!$C$7+$AX344*'Norm-coeff'!$D$7+$AY344*'Norm-coeff'!$E$7+$AZ344*'Norm-coeff'!$F$7+$BA344*'Norm-coeff'!$G$7+$BB344*'Norm-coeff'!$H$7+$BC344*'Norm-coeff'!$I$7+$BD344*'Norm-coeff'!$J$7+$BE344*'Norm-coeff'!$K$7+$BF344*'Norm-coeff'!$L$7+$BG344*'Norm-coeff'!$M$7+$BH344*'Norm-coeff'!$N$7+$BI344*'Norm-coeff'!$O$7</f>
        <v>2.0907583608832998</v>
      </c>
      <c r="BU344" s="54">
        <f>'Norm-coeff'!$C$8+$AX344*'Norm-coeff'!$D$8+$AY344*'Norm-coeff'!$E$8+$AZ344*'Norm-coeff'!$F$8+$BA344*'Norm-coeff'!$G$8+$BB344*'Norm-coeff'!$H$8+$BC344*'Norm-coeff'!$I$8+$BD344*'Norm-coeff'!$J$8+$BE344*'Norm-coeff'!$K$8+$BF344*'Norm-coeff'!$L$8+$BG344*'Norm-coeff'!$M$8+$BH344*'Norm-coeff'!$N$8+$BI344*'Norm-coeff'!$O$8</f>
        <v>0.65894159836244504</v>
      </c>
      <c r="BV344" s="54">
        <f>'Norm-coeff'!$C$9+$AX344*'Norm-coeff'!$D$9+$AY344*'Norm-coeff'!$E$9+$AZ344*'Norm-coeff'!$F$9+$BA344*'Norm-coeff'!$G$9+$BB344*'Norm-coeff'!$H$9+$BC344*'Norm-coeff'!$I$9+$BD344*'Norm-coeff'!$J$9+$BE344*'Norm-coeff'!$K$9+$BF344*'Norm-coeff'!$L$9+$BG344*'Norm-coeff'!$M$9+$BH344*'Norm-coeff'!$N$9+$BI344*'Norm-coeff'!$O$9</f>
        <v>1.48961085014701</v>
      </c>
      <c r="BW344" s="54">
        <f>'Norm-coeff'!$C$10+$AX344*'Norm-coeff'!$D$10+$AY344*'Norm-coeff'!$E$10+$AZ344*'Norm-coeff'!$F$10+$BA344*'Norm-coeff'!$G$10+$BB344*'Norm-coeff'!$H$10+$BC344*'Norm-coeff'!$I$10+$BD344*'Norm-coeff'!$J$10+$BE344*'Norm-coeff'!$K$10+$BF344*'Norm-coeff'!$L$10+$BG344*'Norm-coeff'!$M$10+$BH344*'Norm-coeff'!$N$10+$BI344*'Norm-coeff'!$O$10</f>
        <v>1.42058735749591</v>
      </c>
      <c r="BX344" s="54">
        <f>'Norm-coeff'!$C$11+$AX344*'Norm-coeff'!$D$11+$AY344*'Norm-coeff'!$E$11+$AZ344*'Norm-coeff'!$F$11+$BA344*'Norm-coeff'!$G$11+$BB344*'Norm-coeff'!$H$11+$BC344*'Norm-coeff'!$I$11+$BD344*'Norm-coeff'!$J$11+$BE344*'Norm-coeff'!$K$11+$BF344*'Norm-coeff'!$L$11+$BG344*'Norm-coeff'!$M$11+$BH344*'Norm-coeff'!$N$11+$BI344*'Norm-coeff'!$O$11</f>
        <v>0.221233014421479</v>
      </c>
      <c r="BY344" s="54">
        <f>'Norm-coeff'!$C$12+$AX344*'Norm-coeff'!$D$12+$AY344*'Norm-coeff'!$E$12+$AZ344*'Norm-coeff'!$F$12+$BA344*'Norm-coeff'!$G$12+$BB344*'Norm-coeff'!$H$12+$BC344*'Norm-coeff'!$I$12+$BD344*'Norm-coeff'!$J$12+$BE344*'Norm-coeff'!$K$12+$BF344*'Norm-coeff'!$L$12+$BG344*'Norm-coeff'!$M$12+$BH344*'Norm-coeff'!$N$12+$BI344*'Norm-coeff'!$O$12</f>
        <v>0.283527502056037</v>
      </c>
      <c r="BZ344" s="54">
        <f>'Norm-coeff'!$C$13+$AX344*'Norm-coeff'!$D$13+$AY344*'Norm-coeff'!$E$13+$AZ344*'Norm-coeff'!$F$13+$BA344*'Norm-coeff'!$G$13+$BB344*'Norm-coeff'!$H$13+$BC344*'Norm-coeff'!$I$13+$BD344*'Norm-coeff'!$J$13+$BE344*'Norm-coeff'!$K$13+$BF344*'Norm-coeff'!$L$13+$BG344*'Norm-coeff'!$M$13+$BH344*'Norm-coeff'!$N$13+$BI344*'Norm-coeff'!$O$13</f>
        <v>-4.1864930554451202E-2</v>
      </c>
      <c r="CA344" s="54">
        <f>'Norm-coeff'!$C$14+$AX344*'Norm-coeff'!$D$14+$AY344*'Norm-coeff'!$E$14+$AZ344*'Norm-coeff'!$F$14+$BA344*'Norm-coeff'!$G$14+$BB344*'Norm-coeff'!$H$14+$BC344*'Norm-coeff'!$I$14+$BD344*'Norm-coeff'!$J$14+$BE344*'Norm-coeff'!$K$14+$BF344*'Norm-coeff'!$L$14+$BG344*'Norm-coeff'!$M$14+$BH344*'Norm-coeff'!$N$14+$BI344*'Norm-coeff'!$O$14</f>
        <v>4.2526983164477103</v>
      </c>
      <c r="CC344" s="54">
        <f t="shared" si="1183"/>
        <v>0</v>
      </c>
      <c r="CG344" s="54">
        <f t="shared" si="1059"/>
        <v>0</v>
      </c>
      <c r="CH344" s="54">
        <f t="shared" si="1037"/>
        <v>0</v>
      </c>
      <c r="CI344" s="54">
        <f t="shared" si="1060"/>
        <v>0</v>
      </c>
      <c r="CJ344" s="56">
        <f t="shared" si="1061"/>
        <v>0</v>
      </c>
      <c r="CK344" s="54">
        <f t="shared" si="1062"/>
        <v>0</v>
      </c>
      <c r="CL344" s="54">
        <f t="shared" si="1063"/>
        <v>0</v>
      </c>
      <c r="CM344" s="54">
        <f t="shared" si="1064"/>
        <v>0</v>
      </c>
      <c r="CN344" s="54">
        <f t="shared" si="1065"/>
        <v>0</v>
      </c>
      <c r="CO344" s="54">
        <f t="shared" si="1066"/>
        <v>0</v>
      </c>
      <c r="CP344" s="54">
        <f t="shared" si="1067"/>
        <v>0</v>
      </c>
      <c r="CQ344" s="54">
        <f t="shared" si="1068"/>
        <v>0</v>
      </c>
      <c r="CR344" s="54">
        <f t="shared" si="1069"/>
        <v>0</v>
      </c>
      <c r="CS344" s="54">
        <f t="shared" si="1070"/>
        <v>0</v>
      </c>
      <c r="CU344" s="54">
        <f t="shared" si="1071"/>
        <v>0</v>
      </c>
      <c r="CV344" s="54">
        <f t="shared" si="1072"/>
        <v>0</v>
      </c>
      <c r="CW344" s="54">
        <f t="shared" si="1073"/>
        <v>0</v>
      </c>
      <c r="CX344" s="54">
        <f t="shared" si="1074"/>
        <v>0</v>
      </c>
      <c r="CZ344" s="54">
        <f t="shared" si="1075"/>
        <v>0</v>
      </c>
      <c r="DA344" s="54">
        <f t="shared" si="1076"/>
        <v>0</v>
      </c>
      <c r="DB344" s="54">
        <f t="shared" si="1077"/>
        <v>0</v>
      </c>
      <c r="DC344" s="54">
        <f t="shared" si="1078"/>
        <v>0</v>
      </c>
      <c r="DD344" s="54">
        <f t="shared" si="1079"/>
        <v>0</v>
      </c>
      <c r="DE344" s="54">
        <f t="shared" si="1080"/>
        <v>0</v>
      </c>
      <c r="DF344" s="54">
        <f t="shared" si="1081"/>
        <v>0</v>
      </c>
      <c r="DG344" s="54">
        <f t="shared" si="1082"/>
        <v>2</v>
      </c>
      <c r="DH344" s="71">
        <f t="shared" si="1083"/>
        <v>0</v>
      </c>
      <c r="DI344" s="71">
        <f t="shared" si="1084"/>
        <v>0</v>
      </c>
      <c r="DJ344" s="54">
        <f t="shared" si="1085"/>
        <v>0</v>
      </c>
      <c r="DK344" s="54">
        <f t="shared" si="1086"/>
        <v>2</v>
      </c>
      <c r="DL344" s="4">
        <f t="shared" si="1011"/>
        <v>0</v>
      </c>
      <c r="DM344" s="3">
        <f t="shared" si="1087"/>
        <v>0</v>
      </c>
      <c r="DN344" s="3">
        <f t="shared" si="1088"/>
        <v>0</v>
      </c>
      <c r="DO344" s="4" t="e">
        <f t="shared" si="1089"/>
        <v>#DIV/0!</v>
      </c>
      <c r="DP344" s="57"/>
      <c r="DQ344" s="57"/>
      <c r="DR344" s="56">
        <f t="shared" si="1012"/>
        <v>2</v>
      </c>
      <c r="DS344" s="56">
        <f t="shared" si="1013"/>
        <v>0</v>
      </c>
      <c r="DT344" s="38">
        <f t="shared" si="1014"/>
        <v>0</v>
      </c>
      <c r="DU344" s="38">
        <f t="shared" si="1090"/>
        <v>2</v>
      </c>
      <c r="DV344" s="38">
        <f t="shared" si="1015"/>
        <v>0</v>
      </c>
      <c r="DW344" s="39">
        <f t="shared" si="1016"/>
        <v>0</v>
      </c>
      <c r="DX344" s="39">
        <f t="shared" si="1017"/>
        <v>0</v>
      </c>
      <c r="DY344" s="39">
        <f t="shared" si="1018"/>
        <v>0</v>
      </c>
      <c r="DZ344" s="39">
        <f t="shared" si="1019"/>
        <v>0</v>
      </c>
      <c r="EA344" s="39">
        <f t="shared" si="1020"/>
        <v>0</v>
      </c>
      <c r="EB344" s="37" t="e">
        <f t="shared" si="1091"/>
        <v>#DIV/0!</v>
      </c>
      <c r="EC344" s="37" t="e">
        <f t="shared" si="1092"/>
        <v>#DIV/0!</v>
      </c>
      <c r="ED344" s="37" t="e">
        <f t="shared" si="1093"/>
        <v>#DIV/0!</v>
      </c>
      <c r="EE344" s="37" t="e">
        <f t="shared" si="1094"/>
        <v>#DIV/0!</v>
      </c>
      <c r="EF344" s="39" t="e">
        <f t="shared" si="1095"/>
        <v>#DIV/0!</v>
      </c>
      <c r="EG344" s="37" t="e">
        <f t="shared" si="1096"/>
        <v>#DIV/0!</v>
      </c>
      <c r="EH344" s="37" t="e">
        <f t="shared" si="1097"/>
        <v>#DIV/0!</v>
      </c>
      <c r="EI344" s="11" t="b">
        <f t="shared" si="1098"/>
        <v>1</v>
      </c>
      <c r="EJ344" s="11" t="b">
        <f t="shared" si="1099"/>
        <v>0</v>
      </c>
      <c r="EK344" s="39" t="e">
        <f t="shared" si="1100"/>
        <v>#DIV/0!</v>
      </c>
      <c r="EL344" s="39" t="e">
        <f t="shared" si="1101"/>
        <v>#DIV/0!</v>
      </c>
      <c r="EM344" s="39" t="e">
        <f t="shared" si="1102"/>
        <v>#DIV/0!</v>
      </c>
      <c r="EN344" s="39" t="e">
        <f t="shared" si="1103"/>
        <v>#DIV/0!</v>
      </c>
      <c r="EO344" s="39" t="e">
        <f t="shared" si="1104"/>
        <v>#DIV/0!</v>
      </c>
      <c r="EP344" s="39" t="e">
        <f t="shared" si="1105"/>
        <v>#DIV/0!</v>
      </c>
      <c r="EQ344" s="39" t="e">
        <f t="shared" si="1106"/>
        <v>#DIV/0!</v>
      </c>
      <c r="ER344" s="39" t="e">
        <f t="shared" si="1107"/>
        <v>#DIV/0!</v>
      </c>
      <c r="ES344" s="58" t="str">
        <f t="shared" si="1108"/>
        <v>(OH,F,Cl)-dominate amphibole</v>
      </c>
      <c r="ET344" s="58" t="e">
        <f t="shared" si="1109"/>
        <v>#N/A</v>
      </c>
      <c r="EU344" s="56">
        <f t="shared" si="1021"/>
        <v>0</v>
      </c>
      <c r="EV344" s="56">
        <f t="shared" si="1022"/>
        <v>0</v>
      </c>
      <c r="EW344" s="56">
        <f t="shared" si="1023"/>
        <v>0</v>
      </c>
      <c r="EX344" s="56">
        <f t="shared" si="1024"/>
        <v>0</v>
      </c>
      <c r="EY344" s="56">
        <f t="shared" si="1025"/>
        <v>0</v>
      </c>
      <c r="EZ344" s="56">
        <f t="shared" si="1026"/>
        <v>0</v>
      </c>
      <c r="FA344" s="39">
        <f t="shared" si="1027"/>
        <v>0</v>
      </c>
      <c r="FB344" s="39">
        <f t="shared" si="1028"/>
        <v>0</v>
      </c>
      <c r="FC344" s="54">
        <f t="shared" si="1029"/>
        <v>0</v>
      </c>
      <c r="FD344" s="54">
        <f t="shared" si="1030"/>
        <v>0</v>
      </c>
      <c r="FE344" s="39">
        <f t="shared" si="1031"/>
        <v>0</v>
      </c>
      <c r="FF344" s="54">
        <f t="shared" si="1032"/>
        <v>0</v>
      </c>
      <c r="FG344" s="39">
        <f t="shared" si="1033"/>
        <v>0</v>
      </c>
      <c r="FH344" s="39">
        <f t="shared" si="1110"/>
        <v>0</v>
      </c>
      <c r="FI344" s="39">
        <f t="shared" si="1111"/>
        <v>0</v>
      </c>
      <c r="FJ344" s="39">
        <f t="shared" si="1112"/>
        <v>0</v>
      </c>
      <c r="FK344" s="39" t="e">
        <f t="shared" si="1113"/>
        <v>#DIV/0!</v>
      </c>
      <c r="FL344" s="39" t="e">
        <f t="shared" si="1114"/>
        <v>#DIV/0!</v>
      </c>
      <c r="FM344" s="39" t="e">
        <f t="shared" si="1115"/>
        <v>#DIV/0!</v>
      </c>
      <c r="FN344" s="39">
        <f t="shared" si="1116"/>
        <v>1</v>
      </c>
      <c r="FO344" s="39">
        <f t="shared" si="1034"/>
        <v>0</v>
      </c>
      <c r="FP344" s="39">
        <f t="shared" si="1035"/>
        <v>0</v>
      </c>
      <c r="FQ344" s="39">
        <f t="shared" si="1036"/>
        <v>0</v>
      </c>
      <c r="FR344" s="39">
        <f t="shared" si="1117"/>
        <v>0</v>
      </c>
      <c r="FS344" s="39">
        <f t="shared" si="1118"/>
        <v>0</v>
      </c>
      <c r="FU344" s="39" t="e">
        <f t="shared" si="1119"/>
        <v>#DIV/0!</v>
      </c>
      <c r="FV344" s="39" t="e">
        <f t="shared" si="1120"/>
        <v>#DIV/0!</v>
      </c>
      <c r="FW344" s="39" t="e">
        <f t="shared" si="1121"/>
        <v>#DIV/0!</v>
      </c>
      <c r="FY344" s="39" t="e">
        <f t="shared" si="1122"/>
        <v>#DIV/0!</v>
      </c>
      <c r="FZ344" s="39" t="e">
        <f t="shared" si="1123"/>
        <v>#DIV/0!</v>
      </c>
      <c r="GA344" s="39" t="e">
        <f t="shared" si="1124"/>
        <v>#DIV/0!</v>
      </c>
      <c r="GB344" s="39" t="e">
        <f t="shared" si="1125"/>
        <v>#DIV/0!</v>
      </c>
      <c r="GC344" s="39" t="e">
        <f t="shared" si="1126"/>
        <v>#DIV/0!</v>
      </c>
      <c r="GD344" s="39" t="e">
        <f t="shared" si="1127"/>
        <v>#DIV/0!</v>
      </c>
      <c r="GE344" s="39" t="e">
        <f t="shared" si="1128"/>
        <v>#DIV/0!</v>
      </c>
      <c r="GF344" s="39" t="e">
        <f t="shared" si="1129"/>
        <v>#DIV/0!</v>
      </c>
      <c r="GG344" s="39" t="e">
        <f t="shared" si="1130"/>
        <v>#DIV/0!</v>
      </c>
      <c r="GH344" s="39" t="e">
        <f t="shared" si="1131"/>
        <v>#DIV/0!</v>
      </c>
      <c r="GI344" s="39"/>
      <c r="GJ344" s="39" t="e">
        <f t="shared" si="1132"/>
        <v>#DIV/0!</v>
      </c>
      <c r="GK344" s="39" t="e">
        <f t="shared" si="1133"/>
        <v>#DIV/0!</v>
      </c>
      <c r="GL344" s="39" t="e">
        <f t="shared" si="1134"/>
        <v>#DIV/0!</v>
      </c>
      <c r="GM344" s="39" t="e">
        <f t="shared" si="1135"/>
        <v>#DIV/0!</v>
      </c>
      <c r="GN344" s="39" t="e">
        <f t="shared" si="1136"/>
        <v>#DIV/0!</v>
      </c>
      <c r="GO344" s="57"/>
      <c r="GP344" s="57" t="e">
        <f t="shared" si="1137"/>
        <v>#DIV/0!</v>
      </c>
      <c r="GQ344" s="59" t="e">
        <f t="shared" si="1138"/>
        <v>#DIV/0!</v>
      </c>
      <c r="GR344" s="41" t="e">
        <f t="shared" si="1139"/>
        <v>#DIV/0!</v>
      </c>
      <c r="GS344" s="57" t="e">
        <f t="shared" si="1140"/>
        <v>#DIV/0!</v>
      </c>
      <c r="GT344" s="57" t="e">
        <f t="shared" si="1141"/>
        <v>#DIV/0!</v>
      </c>
      <c r="GU344" s="57" t="e">
        <f t="shared" si="1142"/>
        <v>#DIV/0!</v>
      </c>
      <c r="GV344" s="57"/>
      <c r="GW344" s="42" t="e">
        <f t="shared" si="1143"/>
        <v>#DIV/0!</v>
      </c>
      <c r="GX344" s="42" t="e">
        <f t="shared" si="1144"/>
        <v>#DIV/0!</v>
      </c>
      <c r="GY344" s="42" t="e">
        <f t="shared" si="1145"/>
        <v>#DIV/0!</v>
      </c>
      <c r="GZ344" s="57"/>
      <c r="HA344" s="2" t="e">
        <f t="shared" si="1146"/>
        <v>#DIV/0!</v>
      </c>
      <c r="HB344" s="2" t="e">
        <f t="shared" si="1147"/>
        <v>#DIV/0!</v>
      </c>
      <c r="HC344" s="2" t="e">
        <f t="shared" si="1148"/>
        <v>#DIV/0!</v>
      </c>
      <c r="HD344" s="2" t="e">
        <f t="shared" si="1149"/>
        <v>#DIV/0!</v>
      </c>
      <c r="HE344" s="2" t="e">
        <f t="shared" si="1150"/>
        <v>#DIV/0!</v>
      </c>
      <c r="HF344" s="2" t="e">
        <f t="shared" si="1151"/>
        <v>#DIV/0!</v>
      </c>
      <c r="HG344" s="2" t="e">
        <f t="shared" si="1152"/>
        <v>#DIV/0!</v>
      </c>
      <c r="HH344" s="2" t="e">
        <f t="shared" si="1153"/>
        <v>#DIV/0!</v>
      </c>
      <c r="HI344" s="2" t="e">
        <f t="shared" si="1154"/>
        <v>#DIV/0!</v>
      </c>
      <c r="HJ344" s="11" t="e">
        <f t="shared" si="1155"/>
        <v>#DIV/0!</v>
      </c>
      <c r="HK344" s="60" t="e">
        <f t="shared" si="1156"/>
        <v>#DIV/0!</v>
      </c>
      <c r="HL344" s="57"/>
      <c r="HM344" s="57" t="e">
        <f t="shared" si="1157"/>
        <v>#DIV/0!</v>
      </c>
      <c r="HN344" s="57" t="e">
        <f t="shared" si="1158"/>
        <v>#DIV/0!</v>
      </c>
      <c r="HO344" s="57" t="e">
        <f t="shared" si="1159"/>
        <v>#DIV/0!</v>
      </c>
      <c r="HP344" s="57" t="e">
        <f t="shared" si="1160"/>
        <v>#DIV/0!</v>
      </c>
      <c r="HQ344" s="57" t="e">
        <f t="shared" si="1161"/>
        <v>#DIV/0!</v>
      </c>
      <c r="HR344" s="57"/>
      <c r="HS344" s="57" t="e">
        <f t="shared" si="1162"/>
        <v>#DIV/0!</v>
      </c>
      <c r="HT344" s="57" t="e">
        <f t="shared" si="1163"/>
        <v>#DIV/0!</v>
      </c>
      <c r="HU344" s="57" t="e">
        <f t="shared" si="1164"/>
        <v>#DIV/0!</v>
      </c>
      <c r="HV344" s="57" t="e">
        <f t="shared" si="1165"/>
        <v>#DIV/0!</v>
      </c>
      <c r="HW344" s="57" t="e">
        <f t="shared" si="1166"/>
        <v>#DIV/0!</v>
      </c>
      <c r="HX344" s="57"/>
      <c r="HY344" s="57" t="e">
        <f t="shared" si="1167"/>
        <v>#DIV/0!</v>
      </c>
      <c r="HZ344" s="57" t="e">
        <f t="shared" si="1168"/>
        <v>#DIV/0!</v>
      </c>
      <c r="IA344" s="57"/>
      <c r="IB344" s="61">
        <f t="shared" si="1169"/>
        <v>0</v>
      </c>
      <c r="IC344" s="57" t="str">
        <f t="shared" si="1170"/>
        <v/>
      </c>
      <c r="ID344" s="42"/>
      <c r="IE344" s="2" t="str">
        <f t="shared" si="1171"/>
        <v/>
      </c>
      <c r="IF344" s="60" t="e">
        <f t="shared" si="1172"/>
        <v>#DIV/0!</v>
      </c>
      <c r="IG344" s="60" t="str">
        <f t="shared" si="1173"/>
        <v/>
      </c>
      <c r="IH344" s="60" t="str">
        <f t="shared" si="1174"/>
        <v>zinco-</v>
      </c>
      <c r="II344" s="60" t="str">
        <f t="shared" si="1175"/>
        <v>mangano-</v>
      </c>
      <c r="IJ344" s="60" t="e">
        <f t="shared" si="1176"/>
        <v>#DIV/0!</v>
      </c>
      <c r="IK344" s="60" t="e">
        <f t="shared" si="1177"/>
        <v>#DIV/0!</v>
      </c>
      <c r="IL344" s="60" t="e">
        <f t="shared" si="1178"/>
        <v>#DIV/0!</v>
      </c>
      <c r="IM344" s="60" t="e">
        <f t="shared" si="1179"/>
        <v>#DIV/0!</v>
      </c>
      <c r="IN344" s="60" t="str">
        <f t="shared" si="1180"/>
        <v/>
      </c>
      <c r="IO344" s="60" t="str">
        <f t="shared" si="1181"/>
        <v/>
      </c>
      <c r="IP344" s="57"/>
      <c r="IQ344" s="57" t="str">
        <f t="shared" si="1182"/>
        <v>ERROR!!</v>
      </c>
    </row>
    <row r="345" spans="24:251">
      <c r="X345" s="29">
        <f t="shared" si="1038"/>
        <v>0</v>
      </c>
      <c r="Y345" s="29">
        <f t="shared" si="1039"/>
        <v>0</v>
      </c>
      <c r="Z345" s="29" t="e">
        <f t="shared" si="1040"/>
        <v>#DIV/0!</v>
      </c>
      <c r="AA345" s="29" t="e">
        <f t="shared" si="1041"/>
        <v>#DIV/0!</v>
      </c>
      <c r="AB345" s="29" t="e">
        <f t="shared" si="1042"/>
        <v>#DIV/0!</v>
      </c>
      <c r="AC345" s="29" t="e">
        <f t="shared" si="1043"/>
        <v>#DIV/0!</v>
      </c>
      <c r="AF345" s="23">
        <v>60.084299999999999</v>
      </c>
      <c r="AG345" s="23">
        <v>79.878799999999998</v>
      </c>
      <c r="AH345" s="23">
        <v>101.96120000000001</v>
      </c>
      <c r="AI345" s="23">
        <v>151.99039999999999</v>
      </c>
      <c r="AJ345" s="23">
        <v>159.69</v>
      </c>
      <c r="AK345" s="23">
        <v>71.846400000000003</v>
      </c>
      <c r="AL345" s="23">
        <v>70.9375</v>
      </c>
      <c r="AM345" s="23">
        <v>40.304400000000001</v>
      </c>
      <c r="AN345" s="23">
        <v>56.077399999999997</v>
      </c>
      <c r="AO345" s="23">
        <v>61.978999999999999</v>
      </c>
      <c r="AP345" s="23">
        <v>94.195999999999998</v>
      </c>
      <c r="AQ345" s="23">
        <v>18.998000000000001</v>
      </c>
      <c r="AR345" s="23">
        <v>35.450000000000003</v>
      </c>
      <c r="AS345" s="23">
        <v>29.88</v>
      </c>
      <c r="AT345" s="23">
        <v>74.691999999999993</v>
      </c>
      <c r="AU345" s="23">
        <v>81.39</v>
      </c>
      <c r="AX345" s="54">
        <f t="shared" si="1044"/>
        <v>0</v>
      </c>
      <c r="AY345" s="54">
        <f t="shared" si="1045"/>
        <v>0</v>
      </c>
      <c r="AZ345" s="54">
        <f t="shared" si="1046"/>
        <v>0</v>
      </c>
      <c r="BA345" s="54">
        <f t="shared" si="1047"/>
        <v>0</v>
      </c>
      <c r="BB345" s="54">
        <f t="shared" si="1048"/>
        <v>0</v>
      </c>
      <c r="BC345" s="54">
        <f t="shared" si="1049"/>
        <v>0</v>
      </c>
      <c r="BD345" s="54">
        <f t="shared" si="1050"/>
        <v>0</v>
      </c>
      <c r="BE345" s="54">
        <f t="shared" si="1051"/>
        <v>0</v>
      </c>
      <c r="BF345" s="54">
        <f t="shared" si="1052"/>
        <v>0</v>
      </c>
      <c r="BG345" s="54">
        <f t="shared" si="1053"/>
        <v>0</v>
      </c>
      <c r="BH345" s="54">
        <f t="shared" si="1054"/>
        <v>0</v>
      </c>
      <c r="BI345" s="54">
        <f t="shared" si="1055"/>
        <v>0</v>
      </c>
      <c r="BJ345" s="54">
        <f t="shared" si="1056"/>
        <v>0</v>
      </c>
      <c r="BK345" s="54">
        <f t="shared" si="1057"/>
        <v>0</v>
      </c>
      <c r="BL345" s="54">
        <f t="shared" si="1058"/>
        <v>0</v>
      </c>
      <c r="BM345" s="42"/>
      <c r="BO345" s="54">
        <f>'Norm-coeff'!$C$2+$AX345*'Norm-coeff'!$D$2+$AY345*'Norm-coeff'!$E$2+$AZ345*'Norm-coeff'!$F$2+$BA345*'Norm-coeff'!$G$2+$BB345*'Norm-coeff'!$H$2+$BC345*'Norm-coeff'!$I$2+$BD345*'Norm-coeff'!$J$2+$BE345*'Norm-coeff'!$K$2+$BF345*'Norm-coeff'!$L$2+$BG345*'Norm-coeff'!$M$2+$BH345*'Norm-coeff'!$N$2+$BI345*'Norm-coeff'!$O$2</f>
        <v>5.4045421474420303</v>
      </c>
      <c r="BP345" s="54">
        <f>'Norm-coeff'!$C$3+$AX345*'Norm-coeff'!$D$3+$AY345*'Norm-coeff'!$E$3+$AZ345*'Norm-coeff'!$F$3+$BA345*'Norm-coeff'!$G$3+$BB345*'Norm-coeff'!$H$3+$BC345*'Norm-coeff'!$I$3+$BD345*'Norm-coeff'!$J$3+$BE345*'Norm-coeff'!$K$3+$BF345*'Norm-coeff'!$L$3+$BG345*'Norm-coeff'!$M$3+$BH345*'Norm-coeff'!$N$3+$BI345*'Norm-coeff'!$O$3</f>
        <v>3.15319116612705</v>
      </c>
      <c r="BQ345" s="54">
        <f>'Norm-coeff'!$C$4+$AX345*'Norm-coeff'!$D$4+$AY345*'Norm-coeff'!$E$4+$AZ345*'Norm-coeff'!$F$4+$BA345*'Norm-coeff'!$G$4+$BB345*'Norm-coeff'!$H$4+$BC345*'Norm-coeff'!$I$4+$BD345*'Norm-coeff'!$J$4+$BE345*'Norm-coeff'!$K$4+$BF345*'Norm-coeff'!$L$4+$BG345*'Norm-coeff'!$M$4+$BH345*'Norm-coeff'!$N$4+$BI345*'Norm-coeff'!$O$4</f>
        <v>1.42115649462768</v>
      </c>
      <c r="BR345" s="54">
        <f>'Norm-coeff'!$C$5+$AX345*'Norm-coeff'!$D$5+$AY345*'Norm-coeff'!$E$5+$AZ345*'Norm-coeff'!$F$5+$BA345*'Norm-coeff'!$G$5+$BB345*'Norm-coeff'!$H$5+$BC345*'Norm-coeff'!$I$5+$BD345*'Norm-coeff'!$J$5+$BE345*'Norm-coeff'!$K$5+$BF345*'Norm-coeff'!$L$5+$BG345*'Norm-coeff'!$M$5+$BH345*'Norm-coeff'!$N$5+$BI345*'Norm-coeff'!$O$5</f>
        <v>1.0553329241296201</v>
      </c>
      <c r="BS345" s="54">
        <f>'Norm-coeff'!$C$6+$AX345*'Norm-coeff'!$D$6+$AY345*'Norm-coeff'!$E$6+$AZ345*'Norm-coeff'!$F$6+$BA345*'Norm-coeff'!$G$6+$BB345*'Norm-coeff'!$H$6+$BC345*'Norm-coeff'!$I$6+$BD345*'Norm-coeff'!$J$6+$BE345*'Norm-coeff'!$K$6+$BF345*'Norm-coeff'!$L$6+$BG345*'Norm-coeff'!$M$6+$BH345*'Norm-coeff'!$N$6+$BI345*'Norm-coeff'!$O$6</f>
        <v>-1.48700885495103E-2</v>
      </c>
      <c r="BT345" s="54">
        <f>'Norm-coeff'!$C$7+$AX345*'Norm-coeff'!$D$7+$AY345*'Norm-coeff'!$E$7+$AZ345*'Norm-coeff'!$F$7+$BA345*'Norm-coeff'!$G$7+$BB345*'Norm-coeff'!$H$7+$BC345*'Norm-coeff'!$I$7+$BD345*'Norm-coeff'!$J$7+$BE345*'Norm-coeff'!$K$7+$BF345*'Norm-coeff'!$L$7+$BG345*'Norm-coeff'!$M$7+$BH345*'Norm-coeff'!$N$7+$BI345*'Norm-coeff'!$O$7</f>
        <v>2.0907583608832998</v>
      </c>
      <c r="BU345" s="54">
        <f>'Norm-coeff'!$C$8+$AX345*'Norm-coeff'!$D$8+$AY345*'Norm-coeff'!$E$8+$AZ345*'Norm-coeff'!$F$8+$BA345*'Norm-coeff'!$G$8+$BB345*'Norm-coeff'!$H$8+$BC345*'Norm-coeff'!$I$8+$BD345*'Norm-coeff'!$J$8+$BE345*'Norm-coeff'!$K$8+$BF345*'Norm-coeff'!$L$8+$BG345*'Norm-coeff'!$M$8+$BH345*'Norm-coeff'!$N$8+$BI345*'Norm-coeff'!$O$8</f>
        <v>0.65894159836244504</v>
      </c>
      <c r="BV345" s="54">
        <f>'Norm-coeff'!$C$9+$AX345*'Norm-coeff'!$D$9+$AY345*'Norm-coeff'!$E$9+$AZ345*'Norm-coeff'!$F$9+$BA345*'Norm-coeff'!$G$9+$BB345*'Norm-coeff'!$H$9+$BC345*'Norm-coeff'!$I$9+$BD345*'Norm-coeff'!$J$9+$BE345*'Norm-coeff'!$K$9+$BF345*'Norm-coeff'!$L$9+$BG345*'Norm-coeff'!$M$9+$BH345*'Norm-coeff'!$N$9+$BI345*'Norm-coeff'!$O$9</f>
        <v>1.48961085014701</v>
      </c>
      <c r="BW345" s="54">
        <f>'Norm-coeff'!$C$10+$AX345*'Norm-coeff'!$D$10+$AY345*'Norm-coeff'!$E$10+$AZ345*'Norm-coeff'!$F$10+$BA345*'Norm-coeff'!$G$10+$BB345*'Norm-coeff'!$H$10+$BC345*'Norm-coeff'!$I$10+$BD345*'Norm-coeff'!$J$10+$BE345*'Norm-coeff'!$K$10+$BF345*'Norm-coeff'!$L$10+$BG345*'Norm-coeff'!$M$10+$BH345*'Norm-coeff'!$N$10+$BI345*'Norm-coeff'!$O$10</f>
        <v>1.42058735749591</v>
      </c>
      <c r="BX345" s="54">
        <f>'Norm-coeff'!$C$11+$AX345*'Norm-coeff'!$D$11+$AY345*'Norm-coeff'!$E$11+$AZ345*'Norm-coeff'!$F$11+$BA345*'Norm-coeff'!$G$11+$BB345*'Norm-coeff'!$H$11+$BC345*'Norm-coeff'!$I$11+$BD345*'Norm-coeff'!$J$11+$BE345*'Norm-coeff'!$K$11+$BF345*'Norm-coeff'!$L$11+$BG345*'Norm-coeff'!$M$11+$BH345*'Norm-coeff'!$N$11+$BI345*'Norm-coeff'!$O$11</f>
        <v>0.221233014421479</v>
      </c>
      <c r="BY345" s="54">
        <f>'Norm-coeff'!$C$12+$AX345*'Norm-coeff'!$D$12+$AY345*'Norm-coeff'!$E$12+$AZ345*'Norm-coeff'!$F$12+$BA345*'Norm-coeff'!$G$12+$BB345*'Norm-coeff'!$H$12+$BC345*'Norm-coeff'!$I$12+$BD345*'Norm-coeff'!$J$12+$BE345*'Norm-coeff'!$K$12+$BF345*'Norm-coeff'!$L$12+$BG345*'Norm-coeff'!$M$12+$BH345*'Norm-coeff'!$N$12+$BI345*'Norm-coeff'!$O$12</f>
        <v>0.283527502056037</v>
      </c>
      <c r="BZ345" s="54">
        <f>'Norm-coeff'!$C$13+$AX345*'Norm-coeff'!$D$13+$AY345*'Norm-coeff'!$E$13+$AZ345*'Norm-coeff'!$F$13+$BA345*'Norm-coeff'!$G$13+$BB345*'Norm-coeff'!$H$13+$BC345*'Norm-coeff'!$I$13+$BD345*'Norm-coeff'!$J$13+$BE345*'Norm-coeff'!$K$13+$BF345*'Norm-coeff'!$L$13+$BG345*'Norm-coeff'!$M$13+$BH345*'Norm-coeff'!$N$13+$BI345*'Norm-coeff'!$O$13</f>
        <v>-4.1864930554451202E-2</v>
      </c>
      <c r="CA345" s="54">
        <f>'Norm-coeff'!$C$14+$AX345*'Norm-coeff'!$D$14+$AY345*'Norm-coeff'!$E$14+$AZ345*'Norm-coeff'!$F$14+$BA345*'Norm-coeff'!$G$14+$BB345*'Norm-coeff'!$H$14+$BC345*'Norm-coeff'!$I$14+$BD345*'Norm-coeff'!$J$14+$BE345*'Norm-coeff'!$K$14+$BF345*'Norm-coeff'!$L$14+$BG345*'Norm-coeff'!$M$14+$BH345*'Norm-coeff'!$N$14+$BI345*'Norm-coeff'!$O$14</f>
        <v>4.2526983164477103</v>
      </c>
      <c r="CC345" s="54">
        <f t="shared" si="1183"/>
        <v>0</v>
      </c>
      <c r="CG345" s="54">
        <f t="shared" si="1059"/>
        <v>0</v>
      </c>
      <c r="CH345" s="54">
        <f t="shared" si="1037"/>
        <v>0</v>
      </c>
      <c r="CI345" s="54">
        <f t="shared" si="1060"/>
        <v>0</v>
      </c>
      <c r="CJ345" s="56">
        <f t="shared" si="1061"/>
        <v>0</v>
      </c>
      <c r="CK345" s="54">
        <f t="shared" si="1062"/>
        <v>0</v>
      </c>
      <c r="CL345" s="54">
        <f t="shared" si="1063"/>
        <v>0</v>
      </c>
      <c r="CM345" s="54">
        <f t="shared" si="1064"/>
        <v>0</v>
      </c>
      <c r="CN345" s="54">
        <f t="shared" si="1065"/>
        <v>0</v>
      </c>
      <c r="CO345" s="54">
        <f t="shared" si="1066"/>
        <v>0</v>
      </c>
      <c r="CP345" s="54">
        <f t="shared" si="1067"/>
        <v>0</v>
      </c>
      <c r="CQ345" s="54">
        <f t="shared" si="1068"/>
        <v>0</v>
      </c>
      <c r="CR345" s="54">
        <f t="shared" si="1069"/>
        <v>0</v>
      </c>
      <c r="CS345" s="54">
        <f t="shared" si="1070"/>
        <v>0</v>
      </c>
      <c r="CU345" s="54">
        <f t="shared" si="1071"/>
        <v>0</v>
      </c>
      <c r="CV345" s="54">
        <f t="shared" si="1072"/>
        <v>0</v>
      </c>
      <c r="CW345" s="54">
        <f t="shared" si="1073"/>
        <v>0</v>
      </c>
      <c r="CX345" s="54">
        <f t="shared" si="1074"/>
        <v>0</v>
      </c>
      <c r="CZ345" s="54">
        <f t="shared" si="1075"/>
        <v>0</v>
      </c>
      <c r="DA345" s="54">
        <f t="shared" si="1076"/>
        <v>0</v>
      </c>
      <c r="DB345" s="54">
        <f t="shared" si="1077"/>
        <v>0</v>
      </c>
      <c r="DC345" s="54">
        <f t="shared" si="1078"/>
        <v>0</v>
      </c>
      <c r="DD345" s="54">
        <f t="shared" si="1079"/>
        <v>0</v>
      </c>
      <c r="DE345" s="54">
        <f t="shared" si="1080"/>
        <v>0</v>
      </c>
      <c r="DF345" s="54">
        <f t="shared" si="1081"/>
        <v>0</v>
      </c>
      <c r="DG345" s="54">
        <f t="shared" si="1082"/>
        <v>2</v>
      </c>
      <c r="DH345" s="71">
        <f t="shared" si="1083"/>
        <v>0</v>
      </c>
      <c r="DI345" s="71">
        <f t="shared" si="1084"/>
        <v>0</v>
      </c>
      <c r="DJ345" s="54">
        <f t="shared" si="1085"/>
        <v>0</v>
      </c>
      <c r="DK345" s="54">
        <f t="shared" si="1086"/>
        <v>2</v>
      </c>
      <c r="DL345" s="4">
        <f t="shared" si="1011"/>
        <v>0</v>
      </c>
      <c r="DM345" s="3">
        <f t="shared" si="1087"/>
        <v>0</v>
      </c>
      <c r="DN345" s="3">
        <f t="shared" si="1088"/>
        <v>0</v>
      </c>
      <c r="DO345" s="4" t="e">
        <f t="shared" si="1089"/>
        <v>#DIV/0!</v>
      </c>
      <c r="DP345" s="57"/>
      <c r="DQ345" s="57"/>
      <c r="DR345" s="56">
        <f t="shared" si="1012"/>
        <v>2</v>
      </c>
      <c r="DS345" s="56">
        <f t="shared" si="1013"/>
        <v>0</v>
      </c>
      <c r="DT345" s="38">
        <f t="shared" si="1014"/>
        <v>0</v>
      </c>
      <c r="DU345" s="38">
        <f t="shared" si="1090"/>
        <v>2</v>
      </c>
      <c r="DV345" s="38">
        <f t="shared" si="1015"/>
        <v>0</v>
      </c>
      <c r="DW345" s="39">
        <f t="shared" si="1016"/>
        <v>0</v>
      </c>
      <c r="DX345" s="39">
        <f t="shared" si="1017"/>
        <v>0</v>
      </c>
      <c r="DY345" s="39">
        <f t="shared" si="1018"/>
        <v>0</v>
      </c>
      <c r="DZ345" s="39">
        <f t="shared" si="1019"/>
        <v>0</v>
      </c>
      <c r="EA345" s="39">
        <f t="shared" si="1020"/>
        <v>0</v>
      </c>
      <c r="EB345" s="37" t="e">
        <f t="shared" si="1091"/>
        <v>#DIV/0!</v>
      </c>
      <c r="EC345" s="37" t="e">
        <f t="shared" si="1092"/>
        <v>#DIV/0!</v>
      </c>
      <c r="ED345" s="37" t="e">
        <f t="shared" si="1093"/>
        <v>#DIV/0!</v>
      </c>
      <c r="EE345" s="37" t="e">
        <f t="shared" si="1094"/>
        <v>#DIV/0!</v>
      </c>
      <c r="EF345" s="39" t="e">
        <f t="shared" si="1095"/>
        <v>#DIV/0!</v>
      </c>
      <c r="EG345" s="37" t="e">
        <f t="shared" si="1096"/>
        <v>#DIV/0!</v>
      </c>
      <c r="EH345" s="37" t="e">
        <f t="shared" si="1097"/>
        <v>#DIV/0!</v>
      </c>
      <c r="EI345" s="11" t="b">
        <f t="shared" si="1098"/>
        <v>1</v>
      </c>
      <c r="EJ345" s="11" t="b">
        <f t="shared" si="1099"/>
        <v>0</v>
      </c>
      <c r="EK345" s="39" t="e">
        <f t="shared" si="1100"/>
        <v>#DIV/0!</v>
      </c>
      <c r="EL345" s="39" t="e">
        <f t="shared" si="1101"/>
        <v>#DIV/0!</v>
      </c>
      <c r="EM345" s="39" t="e">
        <f t="shared" si="1102"/>
        <v>#DIV/0!</v>
      </c>
      <c r="EN345" s="39" t="e">
        <f t="shared" si="1103"/>
        <v>#DIV/0!</v>
      </c>
      <c r="EO345" s="39" t="e">
        <f t="shared" si="1104"/>
        <v>#DIV/0!</v>
      </c>
      <c r="EP345" s="39" t="e">
        <f t="shared" si="1105"/>
        <v>#DIV/0!</v>
      </c>
      <c r="EQ345" s="39" t="e">
        <f t="shared" si="1106"/>
        <v>#DIV/0!</v>
      </c>
      <c r="ER345" s="39" t="e">
        <f t="shared" si="1107"/>
        <v>#DIV/0!</v>
      </c>
      <c r="ES345" s="58" t="str">
        <f t="shared" si="1108"/>
        <v>(OH,F,Cl)-dominate amphibole</v>
      </c>
      <c r="ET345" s="58" t="e">
        <f t="shared" si="1109"/>
        <v>#N/A</v>
      </c>
      <c r="EU345" s="56">
        <f t="shared" si="1021"/>
        <v>0</v>
      </c>
      <c r="EV345" s="56">
        <f t="shared" si="1022"/>
        <v>0</v>
      </c>
      <c r="EW345" s="56">
        <f t="shared" si="1023"/>
        <v>0</v>
      </c>
      <c r="EX345" s="56">
        <f t="shared" si="1024"/>
        <v>0</v>
      </c>
      <c r="EY345" s="56">
        <f t="shared" si="1025"/>
        <v>0</v>
      </c>
      <c r="EZ345" s="56">
        <f t="shared" si="1026"/>
        <v>0</v>
      </c>
      <c r="FA345" s="39">
        <f t="shared" si="1027"/>
        <v>0</v>
      </c>
      <c r="FB345" s="39">
        <f t="shared" si="1028"/>
        <v>0</v>
      </c>
      <c r="FC345" s="54">
        <f t="shared" si="1029"/>
        <v>0</v>
      </c>
      <c r="FD345" s="54">
        <f t="shared" si="1030"/>
        <v>0</v>
      </c>
      <c r="FE345" s="39">
        <f t="shared" si="1031"/>
        <v>0</v>
      </c>
      <c r="FF345" s="54">
        <f t="shared" si="1032"/>
        <v>0</v>
      </c>
      <c r="FG345" s="39">
        <f t="shared" si="1033"/>
        <v>0</v>
      </c>
      <c r="FH345" s="39">
        <f t="shared" si="1110"/>
        <v>0</v>
      </c>
      <c r="FI345" s="39">
        <f t="shared" si="1111"/>
        <v>0</v>
      </c>
      <c r="FJ345" s="39">
        <f t="shared" si="1112"/>
        <v>0</v>
      </c>
      <c r="FK345" s="39" t="e">
        <f t="shared" si="1113"/>
        <v>#DIV/0!</v>
      </c>
      <c r="FL345" s="39" t="e">
        <f t="shared" si="1114"/>
        <v>#DIV/0!</v>
      </c>
      <c r="FM345" s="39" t="e">
        <f t="shared" si="1115"/>
        <v>#DIV/0!</v>
      </c>
      <c r="FN345" s="39">
        <f t="shared" si="1116"/>
        <v>1</v>
      </c>
      <c r="FO345" s="39">
        <f t="shared" si="1034"/>
        <v>0</v>
      </c>
      <c r="FP345" s="39">
        <f t="shared" si="1035"/>
        <v>0</v>
      </c>
      <c r="FQ345" s="39">
        <f t="shared" si="1036"/>
        <v>0</v>
      </c>
      <c r="FR345" s="39">
        <f t="shared" si="1117"/>
        <v>0</v>
      </c>
      <c r="FS345" s="39">
        <f t="shared" si="1118"/>
        <v>0</v>
      </c>
      <c r="FU345" s="39" t="e">
        <f t="shared" si="1119"/>
        <v>#DIV/0!</v>
      </c>
      <c r="FV345" s="39" t="e">
        <f t="shared" si="1120"/>
        <v>#DIV/0!</v>
      </c>
      <c r="FW345" s="39" t="e">
        <f t="shared" si="1121"/>
        <v>#DIV/0!</v>
      </c>
      <c r="FY345" s="39" t="e">
        <f t="shared" si="1122"/>
        <v>#DIV/0!</v>
      </c>
      <c r="FZ345" s="39" t="e">
        <f t="shared" si="1123"/>
        <v>#DIV/0!</v>
      </c>
      <c r="GA345" s="39" t="e">
        <f t="shared" si="1124"/>
        <v>#DIV/0!</v>
      </c>
      <c r="GB345" s="39" t="e">
        <f t="shared" si="1125"/>
        <v>#DIV/0!</v>
      </c>
      <c r="GC345" s="39" t="e">
        <f t="shared" si="1126"/>
        <v>#DIV/0!</v>
      </c>
      <c r="GD345" s="39" t="e">
        <f t="shared" si="1127"/>
        <v>#DIV/0!</v>
      </c>
      <c r="GE345" s="39" t="e">
        <f t="shared" si="1128"/>
        <v>#DIV/0!</v>
      </c>
      <c r="GF345" s="39" t="e">
        <f t="shared" si="1129"/>
        <v>#DIV/0!</v>
      </c>
      <c r="GG345" s="39" t="e">
        <f t="shared" si="1130"/>
        <v>#DIV/0!</v>
      </c>
      <c r="GH345" s="39" t="e">
        <f t="shared" si="1131"/>
        <v>#DIV/0!</v>
      </c>
      <c r="GI345" s="39"/>
      <c r="GJ345" s="39" t="e">
        <f t="shared" si="1132"/>
        <v>#DIV/0!</v>
      </c>
      <c r="GK345" s="39" t="e">
        <f t="shared" si="1133"/>
        <v>#DIV/0!</v>
      </c>
      <c r="GL345" s="39" t="e">
        <f t="shared" si="1134"/>
        <v>#DIV/0!</v>
      </c>
      <c r="GM345" s="39" t="e">
        <f t="shared" si="1135"/>
        <v>#DIV/0!</v>
      </c>
      <c r="GN345" s="39" t="e">
        <f t="shared" si="1136"/>
        <v>#DIV/0!</v>
      </c>
      <c r="GO345" s="57"/>
      <c r="GP345" s="57" t="e">
        <f t="shared" si="1137"/>
        <v>#DIV/0!</v>
      </c>
      <c r="GQ345" s="59" t="e">
        <f t="shared" si="1138"/>
        <v>#DIV/0!</v>
      </c>
      <c r="GR345" s="41" t="e">
        <f t="shared" si="1139"/>
        <v>#DIV/0!</v>
      </c>
      <c r="GS345" s="57" t="e">
        <f t="shared" si="1140"/>
        <v>#DIV/0!</v>
      </c>
      <c r="GT345" s="57" t="e">
        <f t="shared" si="1141"/>
        <v>#DIV/0!</v>
      </c>
      <c r="GU345" s="57" t="e">
        <f t="shared" si="1142"/>
        <v>#DIV/0!</v>
      </c>
      <c r="GV345" s="57"/>
      <c r="GW345" s="42" t="e">
        <f t="shared" si="1143"/>
        <v>#DIV/0!</v>
      </c>
      <c r="GX345" s="42" t="e">
        <f t="shared" si="1144"/>
        <v>#DIV/0!</v>
      </c>
      <c r="GY345" s="42" t="e">
        <f t="shared" si="1145"/>
        <v>#DIV/0!</v>
      </c>
      <c r="GZ345" s="57"/>
      <c r="HA345" s="2" t="e">
        <f t="shared" si="1146"/>
        <v>#DIV/0!</v>
      </c>
      <c r="HB345" s="2" t="e">
        <f t="shared" si="1147"/>
        <v>#DIV/0!</v>
      </c>
      <c r="HC345" s="2" t="e">
        <f t="shared" si="1148"/>
        <v>#DIV/0!</v>
      </c>
      <c r="HD345" s="2" t="e">
        <f t="shared" si="1149"/>
        <v>#DIV/0!</v>
      </c>
      <c r="HE345" s="2" t="e">
        <f t="shared" si="1150"/>
        <v>#DIV/0!</v>
      </c>
      <c r="HF345" s="2" t="e">
        <f t="shared" si="1151"/>
        <v>#DIV/0!</v>
      </c>
      <c r="HG345" s="2" t="e">
        <f t="shared" si="1152"/>
        <v>#DIV/0!</v>
      </c>
      <c r="HH345" s="2" t="e">
        <f t="shared" si="1153"/>
        <v>#DIV/0!</v>
      </c>
      <c r="HI345" s="2" t="e">
        <f t="shared" si="1154"/>
        <v>#DIV/0!</v>
      </c>
      <c r="HJ345" s="11" t="e">
        <f t="shared" si="1155"/>
        <v>#DIV/0!</v>
      </c>
      <c r="HK345" s="60" t="e">
        <f t="shared" si="1156"/>
        <v>#DIV/0!</v>
      </c>
      <c r="HL345" s="57"/>
      <c r="HM345" s="57" t="e">
        <f t="shared" si="1157"/>
        <v>#DIV/0!</v>
      </c>
      <c r="HN345" s="57" t="e">
        <f t="shared" si="1158"/>
        <v>#DIV/0!</v>
      </c>
      <c r="HO345" s="57" t="e">
        <f t="shared" si="1159"/>
        <v>#DIV/0!</v>
      </c>
      <c r="HP345" s="57" t="e">
        <f t="shared" si="1160"/>
        <v>#DIV/0!</v>
      </c>
      <c r="HQ345" s="57" t="e">
        <f t="shared" si="1161"/>
        <v>#DIV/0!</v>
      </c>
      <c r="HR345" s="57"/>
      <c r="HS345" s="57" t="e">
        <f t="shared" si="1162"/>
        <v>#DIV/0!</v>
      </c>
      <c r="HT345" s="57" t="e">
        <f t="shared" si="1163"/>
        <v>#DIV/0!</v>
      </c>
      <c r="HU345" s="57" t="e">
        <f t="shared" si="1164"/>
        <v>#DIV/0!</v>
      </c>
      <c r="HV345" s="57" t="e">
        <f t="shared" si="1165"/>
        <v>#DIV/0!</v>
      </c>
      <c r="HW345" s="57" t="e">
        <f t="shared" si="1166"/>
        <v>#DIV/0!</v>
      </c>
      <c r="HX345" s="57"/>
      <c r="HY345" s="57" t="e">
        <f t="shared" si="1167"/>
        <v>#DIV/0!</v>
      </c>
      <c r="HZ345" s="57" t="e">
        <f t="shared" si="1168"/>
        <v>#DIV/0!</v>
      </c>
      <c r="IA345" s="57"/>
      <c r="IB345" s="61">
        <f t="shared" si="1169"/>
        <v>0</v>
      </c>
      <c r="IC345" s="57" t="str">
        <f t="shared" si="1170"/>
        <v/>
      </c>
      <c r="ID345" s="42"/>
      <c r="IE345" s="2" t="str">
        <f t="shared" si="1171"/>
        <v/>
      </c>
      <c r="IF345" s="60" t="e">
        <f t="shared" si="1172"/>
        <v>#DIV/0!</v>
      </c>
      <c r="IG345" s="60" t="str">
        <f t="shared" si="1173"/>
        <v/>
      </c>
      <c r="IH345" s="60" t="str">
        <f t="shared" si="1174"/>
        <v>zinco-</v>
      </c>
      <c r="II345" s="60" t="str">
        <f t="shared" si="1175"/>
        <v>mangano-</v>
      </c>
      <c r="IJ345" s="60" t="e">
        <f t="shared" si="1176"/>
        <v>#DIV/0!</v>
      </c>
      <c r="IK345" s="60" t="e">
        <f t="shared" si="1177"/>
        <v>#DIV/0!</v>
      </c>
      <c r="IL345" s="60" t="e">
        <f t="shared" si="1178"/>
        <v>#DIV/0!</v>
      </c>
      <c r="IM345" s="60" t="e">
        <f t="shared" si="1179"/>
        <v>#DIV/0!</v>
      </c>
      <c r="IN345" s="60" t="str">
        <f t="shared" si="1180"/>
        <v/>
      </c>
      <c r="IO345" s="60" t="str">
        <f t="shared" si="1181"/>
        <v/>
      </c>
      <c r="IP345" s="57"/>
      <c r="IQ345" s="57" t="str">
        <f t="shared" si="1182"/>
        <v>ERROR!!</v>
      </c>
    </row>
    <row r="346" spans="24:251">
      <c r="X346" s="29">
        <f t="shared" si="1038"/>
        <v>0</v>
      </c>
      <c r="Y346" s="29">
        <f t="shared" si="1039"/>
        <v>0</v>
      </c>
      <c r="Z346" s="29" t="e">
        <f t="shared" si="1040"/>
        <v>#DIV/0!</v>
      </c>
      <c r="AA346" s="29" t="e">
        <f t="shared" si="1041"/>
        <v>#DIV/0!</v>
      </c>
      <c r="AB346" s="29" t="e">
        <f t="shared" si="1042"/>
        <v>#DIV/0!</v>
      </c>
      <c r="AC346" s="29" t="e">
        <f t="shared" si="1043"/>
        <v>#DIV/0!</v>
      </c>
      <c r="AF346" s="23">
        <v>60.084299999999999</v>
      </c>
      <c r="AG346" s="23">
        <v>79.878799999999998</v>
      </c>
      <c r="AH346" s="23">
        <v>101.96120000000001</v>
      </c>
      <c r="AI346" s="23">
        <v>151.99039999999999</v>
      </c>
      <c r="AJ346" s="23">
        <v>159.69</v>
      </c>
      <c r="AK346" s="23">
        <v>71.846400000000003</v>
      </c>
      <c r="AL346" s="23">
        <v>70.9375</v>
      </c>
      <c r="AM346" s="23">
        <v>40.304400000000001</v>
      </c>
      <c r="AN346" s="23">
        <v>56.077399999999997</v>
      </c>
      <c r="AO346" s="23">
        <v>61.978999999999999</v>
      </c>
      <c r="AP346" s="23">
        <v>94.195999999999998</v>
      </c>
      <c r="AQ346" s="23">
        <v>18.998000000000001</v>
      </c>
      <c r="AR346" s="23">
        <v>35.450000000000003</v>
      </c>
      <c r="AS346" s="23">
        <v>29.88</v>
      </c>
      <c r="AT346" s="23">
        <v>74.691999999999993</v>
      </c>
      <c r="AU346" s="23">
        <v>81.39</v>
      </c>
      <c r="AX346" s="54">
        <f t="shared" si="1044"/>
        <v>0</v>
      </c>
      <c r="AY346" s="54">
        <f t="shared" si="1045"/>
        <v>0</v>
      </c>
      <c r="AZ346" s="54">
        <f t="shared" si="1046"/>
        <v>0</v>
      </c>
      <c r="BA346" s="54">
        <f t="shared" si="1047"/>
        <v>0</v>
      </c>
      <c r="BB346" s="54">
        <f t="shared" si="1048"/>
        <v>0</v>
      </c>
      <c r="BC346" s="54">
        <f t="shared" si="1049"/>
        <v>0</v>
      </c>
      <c r="BD346" s="54">
        <f t="shared" si="1050"/>
        <v>0</v>
      </c>
      <c r="BE346" s="54">
        <f t="shared" si="1051"/>
        <v>0</v>
      </c>
      <c r="BF346" s="54">
        <f t="shared" si="1052"/>
        <v>0</v>
      </c>
      <c r="BG346" s="54">
        <f t="shared" si="1053"/>
        <v>0</v>
      </c>
      <c r="BH346" s="54">
        <f t="shared" si="1054"/>
        <v>0</v>
      </c>
      <c r="BI346" s="54">
        <f t="shared" si="1055"/>
        <v>0</v>
      </c>
      <c r="BJ346" s="54">
        <f t="shared" si="1056"/>
        <v>0</v>
      </c>
      <c r="BK346" s="54">
        <f t="shared" si="1057"/>
        <v>0</v>
      </c>
      <c r="BL346" s="54">
        <f t="shared" si="1058"/>
        <v>0</v>
      </c>
      <c r="BM346" s="42"/>
      <c r="BO346" s="54">
        <f>'Norm-coeff'!$C$2+$AX346*'Norm-coeff'!$D$2+$AY346*'Norm-coeff'!$E$2+$AZ346*'Norm-coeff'!$F$2+$BA346*'Norm-coeff'!$G$2+$BB346*'Norm-coeff'!$H$2+$BC346*'Norm-coeff'!$I$2+$BD346*'Norm-coeff'!$J$2+$BE346*'Norm-coeff'!$K$2+$BF346*'Norm-coeff'!$L$2+$BG346*'Norm-coeff'!$M$2+$BH346*'Norm-coeff'!$N$2+$BI346*'Norm-coeff'!$O$2</f>
        <v>5.4045421474420303</v>
      </c>
      <c r="BP346" s="54">
        <f>'Norm-coeff'!$C$3+$AX346*'Norm-coeff'!$D$3+$AY346*'Norm-coeff'!$E$3+$AZ346*'Norm-coeff'!$F$3+$BA346*'Norm-coeff'!$G$3+$BB346*'Norm-coeff'!$H$3+$BC346*'Norm-coeff'!$I$3+$BD346*'Norm-coeff'!$J$3+$BE346*'Norm-coeff'!$K$3+$BF346*'Norm-coeff'!$L$3+$BG346*'Norm-coeff'!$M$3+$BH346*'Norm-coeff'!$N$3+$BI346*'Norm-coeff'!$O$3</f>
        <v>3.15319116612705</v>
      </c>
      <c r="BQ346" s="54">
        <f>'Norm-coeff'!$C$4+$AX346*'Norm-coeff'!$D$4+$AY346*'Norm-coeff'!$E$4+$AZ346*'Norm-coeff'!$F$4+$BA346*'Norm-coeff'!$G$4+$BB346*'Norm-coeff'!$H$4+$BC346*'Norm-coeff'!$I$4+$BD346*'Norm-coeff'!$J$4+$BE346*'Norm-coeff'!$K$4+$BF346*'Norm-coeff'!$L$4+$BG346*'Norm-coeff'!$M$4+$BH346*'Norm-coeff'!$N$4+$BI346*'Norm-coeff'!$O$4</f>
        <v>1.42115649462768</v>
      </c>
      <c r="BR346" s="54">
        <f>'Norm-coeff'!$C$5+$AX346*'Norm-coeff'!$D$5+$AY346*'Norm-coeff'!$E$5+$AZ346*'Norm-coeff'!$F$5+$BA346*'Norm-coeff'!$G$5+$BB346*'Norm-coeff'!$H$5+$BC346*'Norm-coeff'!$I$5+$BD346*'Norm-coeff'!$J$5+$BE346*'Norm-coeff'!$K$5+$BF346*'Norm-coeff'!$L$5+$BG346*'Norm-coeff'!$M$5+$BH346*'Norm-coeff'!$N$5+$BI346*'Norm-coeff'!$O$5</f>
        <v>1.0553329241296201</v>
      </c>
      <c r="BS346" s="54">
        <f>'Norm-coeff'!$C$6+$AX346*'Norm-coeff'!$D$6+$AY346*'Norm-coeff'!$E$6+$AZ346*'Norm-coeff'!$F$6+$BA346*'Norm-coeff'!$G$6+$BB346*'Norm-coeff'!$H$6+$BC346*'Norm-coeff'!$I$6+$BD346*'Norm-coeff'!$J$6+$BE346*'Norm-coeff'!$K$6+$BF346*'Norm-coeff'!$L$6+$BG346*'Norm-coeff'!$M$6+$BH346*'Norm-coeff'!$N$6+$BI346*'Norm-coeff'!$O$6</f>
        <v>-1.48700885495103E-2</v>
      </c>
      <c r="BT346" s="54">
        <f>'Norm-coeff'!$C$7+$AX346*'Norm-coeff'!$D$7+$AY346*'Norm-coeff'!$E$7+$AZ346*'Norm-coeff'!$F$7+$BA346*'Norm-coeff'!$G$7+$BB346*'Norm-coeff'!$H$7+$BC346*'Norm-coeff'!$I$7+$BD346*'Norm-coeff'!$J$7+$BE346*'Norm-coeff'!$K$7+$BF346*'Norm-coeff'!$L$7+$BG346*'Norm-coeff'!$M$7+$BH346*'Norm-coeff'!$N$7+$BI346*'Norm-coeff'!$O$7</f>
        <v>2.0907583608832998</v>
      </c>
      <c r="BU346" s="54">
        <f>'Norm-coeff'!$C$8+$AX346*'Norm-coeff'!$D$8+$AY346*'Norm-coeff'!$E$8+$AZ346*'Norm-coeff'!$F$8+$BA346*'Norm-coeff'!$G$8+$BB346*'Norm-coeff'!$H$8+$BC346*'Norm-coeff'!$I$8+$BD346*'Norm-coeff'!$J$8+$BE346*'Norm-coeff'!$K$8+$BF346*'Norm-coeff'!$L$8+$BG346*'Norm-coeff'!$M$8+$BH346*'Norm-coeff'!$N$8+$BI346*'Norm-coeff'!$O$8</f>
        <v>0.65894159836244504</v>
      </c>
      <c r="BV346" s="54">
        <f>'Norm-coeff'!$C$9+$AX346*'Norm-coeff'!$D$9+$AY346*'Norm-coeff'!$E$9+$AZ346*'Norm-coeff'!$F$9+$BA346*'Norm-coeff'!$G$9+$BB346*'Norm-coeff'!$H$9+$BC346*'Norm-coeff'!$I$9+$BD346*'Norm-coeff'!$J$9+$BE346*'Norm-coeff'!$K$9+$BF346*'Norm-coeff'!$L$9+$BG346*'Norm-coeff'!$M$9+$BH346*'Norm-coeff'!$N$9+$BI346*'Norm-coeff'!$O$9</f>
        <v>1.48961085014701</v>
      </c>
      <c r="BW346" s="54">
        <f>'Norm-coeff'!$C$10+$AX346*'Norm-coeff'!$D$10+$AY346*'Norm-coeff'!$E$10+$AZ346*'Norm-coeff'!$F$10+$BA346*'Norm-coeff'!$G$10+$BB346*'Norm-coeff'!$H$10+$BC346*'Norm-coeff'!$I$10+$BD346*'Norm-coeff'!$J$10+$BE346*'Norm-coeff'!$K$10+$BF346*'Norm-coeff'!$L$10+$BG346*'Norm-coeff'!$M$10+$BH346*'Norm-coeff'!$N$10+$BI346*'Norm-coeff'!$O$10</f>
        <v>1.42058735749591</v>
      </c>
      <c r="BX346" s="54">
        <f>'Norm-coeff'!$C$11+$AX346*'Norm-coeff'!$D$11+$AY346*'Norm-coeff'!$E$11+$AZ346*'Norm-coeff'!$F$11+$BA346*'Norm-coeff'!$G$11+$BB346*'Norm-coeff'!$H$11+$BC346*'Norm-coeff'!$I$11+$BD346*'Norm-coeff'!$J$11+$BE346*'Norm-coeff'!$K$11+$BF346*'Norm-coeff'!$L$11+$BG346*'Norm-coeff'!$M$11+$BH346*'Norm-coeff'!$N$11+$BI346*'Norm-coeff'!$O$11</f>
        <v>0.221233014421479</v>
      </c>
      <c r="BY346" s="54">
        <f>'Norm-coeff'!$C$12+$AX346*'Norm-coeff'!$D$12+$AY346*'Norm-coeff'!$E$12+$AZ346*'Norm-coeff'!$F$12+$BA346*'Norm-coeff'!$G$12+$BB346*'Norm-coeff'!$H$12+$BC346*'Norm-coeff'!$I$12+$BD346*'Norm-coeff'!$J$12+$BE346*'Norm-coeff'!$K$12+$BF346*'Norm-coeff'!$L$12+$BG346*'Norm-coeff'!$M$12+$BH346*'Norm-coeff'!$N$12+$BI346*'Norm-coeff'!$O$12</f>
        <v>0.283527502056037</v>
      </c>
      <c r="BZ346" s="54">
        <f>'Norm-coeff'!$C$13+$AX346*'Norm-coeff'!$D$13+$AY346*'Norm-coeff'!$E$13+$AZ346*'Norm-coeff'!$F$13+$BA346*'Norm-coeff'!$G$13+$BB346*'Norm-coeff'!$H$13+$BC346*'Norm-coeff'!$I$13+$BD346*'Norm-coeff'!$J$13+$BE346*'Norm-coeff'!$K$13+$BF346*'Norm-coeff'!$L$13+$BG346*'Norm-coeff'!$M$13+$BH346*'Norm-coeff'!$N$13+$BI346*'Norm-coeff'!$O$13</f>
        <v>-4.1864930554451202E-2</v>
      </c>
      <c r="CA346" s="54">
        <f>'Norm-coeff'!$C$14+$AX346*'Norm-coeff'!$D$14+$AY346*'Norm-coeff'!$E$14+$AZ346*'Norm-coeff'!$F$14+$BA346*'Norm-coeff'!$G$14+$BB346*'Norm-coeff'!$H$14+$BC346*'Norm-coeff'!$I$14+$BD346*'Norm-coeff'!$J$14+$BE346*'Norm-coeff'!$K$14+$BF346*'Norm-coeff'!$L$14+$BG346*'Norm-coeff'!$M$14+$BH346*'Norm-coeff'!$N$14+$BI346*'Norm-coeff'!$O$14</f>
        <v>4.2526983164477103</v>
      </c>
      <c r="CC346" s="54">
        <f t="shared" si="1183"/>
        <v>0</v>
      </c>
      <c r="CG346" s="54">
        <f t="shared" si="1059"/>
        <v>0</v>
      </c>
      <c r="CH346" s="54">
        <f t="shared" si="1037"/>
        <v>0</v>
      </c>
      <c r="CI346" s="54">
        <f t="shared" si="1060"/>
        <v>0</v>
      </c>
      <c r="CJ346" s="56">
        <f t="shared" si="1061"/>
        <v>0</v>
      </c>
      <c r="CK346" s="54">
        <f t="shared" si="1062"/>
        <v>0</v>
      </c>
      <c r="CL346" s="54">
        <f t="shared" si="1063"/>
        <v>0</v>
      </c>
      <c r="CM346" s="54">
        <f t="shared" si="1064"/>
        <v>0</v>
      </c>
      <c r="CN346" s="54">
        <f t="shared" si="1065"/>
        <v>0</v>
      </c>
      <c r="CO346" s="54">
        <f t="shared" si="1066"/>
        <v>0</v>
      </c>
      <c r="CP346" s="54">
        <f t="shared" si="1067"/>
        <v>0</v>
      </c>
      <c r="CQ346" s="54">
        <f t="shared" si="1068"/>
        <v>0</v>
      </c>
      <c r="CR346" s="54">
        <f t="shared" si="1069"/>
        <v>0</v>
      </c>
      <c r="CS346" s="54">
        <f t="shared" si="1070"/>
        <v>0</v>
      </c>
      <c r="CU346" s="54">
        <f t="shared" si="1071"/>
        <v>0</v>
      </c>
      <c r="CV346" s="54">
        <f t="shared" si="1072"/>
        <v>0</v>
      </c>
      <c r="CW346" s="54">
        <f t="shared" si="1073"/>
        <v>0</v>
      </c>
      <c r="CX346" s="54">
        <f t="shared" si="1074"/>
        <v>0</v>
      </c>
      <c r="CZ346" s="54">
        <f t="shared" si="1075"/>
        <v>0</v>
      </c>
      <c r="DA346" s="54">
        <f t="shared" si="1076"/>
        <v>0</v>
      </c>
      <c r="DB346" s="54">
        <f t="shared" si="1077"/>
        <v>0</v>
      </c>
      <c r="DC346" s="54">
        <f t="shared" si="1078"/>
        <v>0</v>
      </c>
      <c r="DD346" s="54">
        <f t="shared" si="1079"/>
        <v>0</v>
      </c>
      <c r="DE346" s="54">
        <f t="shared" si="1080"/>
        <v>0</v>
      </c>
      <c r="DF346" s="54">
        <f t="shared" si="1081"/>
        <v>0</v>
      </c>
      <c r="DG346" s="54">
        <f t="shared" si="1082"/>
        <v>2</v>
      </c>
      <c r="DH346" s="71">
        <f t="shared" si="1083"/>
        <v>0</v>
      </c>
      <c r="DI346" s="71">
        <f t="shared" si="1084"/>
        <v>0</v>
      </c>
      <c r="DJ346" s="54">
        <f t="shared" si="1085"/>
        <v>0</v>
      </c>
      <c r="DK346" s="54">
        <f t="shared" si="1086"/>
        <v>2</v>
      </c>
      <c r="DL346" s="4">
        <f t="shared" si="1011"/>
        <v>0</v>
      </c>
      <c r="DM346" s="3">
        <f t="shared" si="1087"/>
        <v>0</v>
      </c>
      <c r="DN346" s="3">
        <f t="shared" si="1088"/>
        <v>0</v>
      </c>
      <c r="DO346" s="4" t="e">
        <f t="shared" si="1089"/>
        <v>#DIV/0!</v>
      </c>
      <c r="DP346" s="57"/>
      <c r="DQ346" s="57"/>
      <c r="DR346" s="56">
        <f t="shared" si="1012"/>
        <v>2</v>
      </c>
      <c r="DS346" s="56">
        <f t="shared" si="1013"/>
        <v>0</v>
      </c>
      <c r="DT346" s="38">
        <f t="shared" si="1014"/>
        <v>0</v>
      </c>
      <c r="DU346" s="38">
        <f t="shared" si="1090"/>
        <v>2</v>
      </c>
      <c r="DV346" s="38">
        <f t="shared" si="1015"/>
        <v>0</v>
      </c>
      <c r="DW346" s="39">
        <f t="shared" si="1016"/>
        <v>0</v>
      </c>
      <c r="DX346" s="39">
        <f t="shared" si="1017"/>
        <v>0</v>
      </c>
      <c r="DY346" s="39">
        <f t="shared" si="1018"/>
        <v>0</v>
      </c>
      <c r="DZ346" s="39">
        <f t="shared" si="1019"/>
        <v>0</v>
      </c>
      <c r="EA346" s="39">
        <f t="shared" si="1020"/>
        <v>0</v>
      </c>
      <c r="EB346" s="37" t="e">
        <f t="shared" si="1091"/>
        <v>#DIV/0!</v>
      </c>
      <c r="EC346" s="37" t="e">
        <f t="shared" si="1092"/>
        <v>#DIV/0!</v>
      </c>
      <c r="ED346" s="37" t="e">
        <f t="shared" si="1093"/>
        <v>#DIV/0!</v>
      </c>
      <c r="EE346" s="37" t="e">
        <f t="shared" si="1094"/>
        <v>#DIV/0!</v>
      </c>
      <c r="EF346" s="39" t="e">
        <f t="shared" si="1095"/>
        <v>#DIV/0!</v>
      </c>
      <c r="EG346" s="37" t="e">
        <f t="shared" si="1096"/>
        <v>#DIV/0!</v>
      </c>
      <c r="EH346" s="37" t="e">
        <f t="shared" si="1097"/>
        <v>#DIV/0!</v>
      </c>
      <c r="EI346" s="11" t="b">
        <f t="shared" si="1098"/>
        <v>1</v>
      </c>
      <c r="EJ346" s="11" t="b">
        <f t="shared" si="1099"/>
        <v>0</v>
      </c>
      <c r="EK346" s="39" t="e">
        <f t="shared" si="1100"/>
        <v>#DIV/0!</v>
      </c>
      <c r="EL346" s="39" t="e">
        <f t="shared" si="1101"/>
        <v>#DIV/0!</v>
      </c>
      <c r="EM346" s="39" t="e">
        <f t="shared" si="1102"/>
        <v>#DIV/0!</v>
      </c>
      <c r="EN346" s="39" t="e">
        <f t="shared" si="1103"/>
        <v>#DIV/0!</v>
      </c>
      <c r="EO346" s="39" t="e">
        <f t="shared" si="1104"/>
        <v>#DIV/0!</v>
      </c>
      <c r="EP346" s="39" t="e">
        <f t="shared" si="1105"/>
        <v>#DIV/0!</v>
      </c>
      <c r="EQ346" s="39" t="e">
        <f t="shared" si="1106"/>
        <v>#DIV/0!</v>
      </c>
      <c r="ER346" s="39" t="e">
        <f t="shared" si="1107"/>
        <v>#DIV/0!</v>
      </c>
      <c r="ES346" s="58" t="str">
        <f t="shared" si="1108"/>
        <v>(OH,F,Cl)-dominate amphibole</v>
      </c>
      <c r="ET346" s="58" t="e">
        <f t="shared" si="1109"/>
        <v>#N/A</v>
      </c>
      <c r="EU346" s="56">
        <f t="shared" si="1021"/>
        <v>0</v>
      </c>
      <c r="EV346" s="56">
        <f t="shared" si="1022"/>
        <v>0</v>
      </c>
      <c r="EW346" s="56">
        <f t="shared" si="1023"/>
        <v>0</v>
      </c>
      <c r="EX346" s="56">
        <f t="shared" si="1024"/>
        <v>0</v>
      </c>
      <c r="EY346" s="56">
        <f t="shared" si="1025"/>
        <v>0</v>
      </c>
      <c r="EZ346" s="56">
        <f t="shared" si="1026"/>
        <v>0</v>
      </c>
      <c r="FA346" s="39">
        <f t="shared" si="1027"/>
        <v>0</v>
      </c>
      <c r="FB346" s="39">
        <f t="shared" si="1028"/>
        <v>0</v>
      </c>
      <c r="FC346" s="54">
        <f t="shared" si="1029"/>
        <v>0</v>
      </c>
      <c r="FD346" s="54">
        <f t="shared" si="1030"/>
        <v>0</v>
      </c>
      <c r="FE346" s="39">
        <f t="shared" si="1031"/>
        <v>0</v>
      </c>
      <c r="FF346" s="54">
        <f t="shared" si="1032"/>
        <v>0</v>
      </c>
      <c r="FG346" s="39">
        <f t="shared" si="1033"/>
        <v>0</v>
      </c>
      <c r="FH346" s="39">
        <f t="shared" si="1110"/>
        <v>0</v>
      </c>
      <c r="FI346" s="39">
        <f t="shared" si="1111"/>
        <v>0</v>
      </c>
      <c r="FJ346" s="39">
        <f t="shared" si="1112"/>
        <v>0</v>
      </c>
      <c r="FK346" s="39" t="e">
        <f t="shared" si="1113"/>
        <v>#DIV/0!</v>
      </c>
      <c r="FL346" s="39" t="e">
        <f t="shared" si="1114"/>
        <v>#DIV/0!</v>
      </c>
      <c r="FM346" s="39" t="e">
        <f t="shared" si="1115"/>
        <v>#DIV/0!</v>
      </c>
      <c r="FN346" s="39">
        <f t="shared" si="1116"/>
        <v>1</v>
      </c>
      <c r="FO346" s="39">
        <f t="shared" si="1034"/>
        <v>0</v>
      </c>
      <c r="FP346" s="39">
        <f t="shared" si="1035"/>
        <v>0</v>
      </c>
      <c r="FQ346" s="39">
        <f t="shared" si="1036"/>
        <v>0</v>
      </c>
      <c r="FR346" s="39">
        <f t="shared" si="1117"/>
        <v>0</v>
      </c>
      <c r="FS346" s="39">
        <f t="shared" si="1118"/>
        <v>0</v>
      </c>
      <c r="FU346" s="39" t="e">
        <f t="shared" si="1119"/>
        <v>#DIV/0!</v>
      </c>
      <c r="FV346" s="39" t="e">
        <f t="shared" si="1120"/>
        <v>#DIV/0!</v>
      </c>
      <c r="FW346" s="39" t="e">
        <f t="shared" si="1121"/>
        <v>#DIV/0!</v>
      </c>
      <c r="FY346" s="39" t="e">
        <f t="shared" si="1122"/>
        <v>#DIV/0!</v>
      </c>
      <c r="FZ346" s="39" t="e">
        <f t="shared" si="1123"/>
        <v>#DIV/0!</v>
      </c>
      <c r="GA346" s="39" t="e">
        <f t="shared" si="1124"/>
        <v>#DIV/0!</v>
      </c>
      <c r="GB346" s="39" t="e">
        <f t="shared" si="1125"/>
        <v>#DIV/0!</v>
      </c>
      <c r="GC346" s="39" t="e">
        <f t="shared" si="1126"/>
        <v>#DIV/0!</v>
      </c>
      <c r="GD346" s="39" t="e">
        <f t="shared" si="1127"/>
        <v>#DIV/0!</v>
      </c>
      <c r="GE346" s="39" t="e">
        <f t="shared" si="1128"/>
        <v>#DIV/0!</v>
      </c>
      <c r="GF346" s="39" t="e">
        <f t="shared" si="1129"/>
        <v>#DIV/0!</v>
      </c>
      <c r="GG346" s="39" t="e">
        <f t="shared" si="1130"/>
        <v>#DIV/0!</v>
      </c>
      <c r="GH346" s="39" t="e">
        <f t="shared" si="1131"/>
        <v>#DIV/0!</v>
      </c>
      <c r="GI346" s="39"/>
      <c r="GJ346" s="39" t="e">
        <f t="shared" si="1132"/>
        <v>#DIV/0!</v>
      </c>
      <c r="GK346" s="39" t="e">
        <f t="shared" si="1133"/>
        <v>#DIV/0!</v>
      </c>
      <c r="GL346" s="39" t="e">
        <f t="shared" si="1134"/>
        <v>#DIV/0!</v>
      </c>
      <c r="GM346" s="39" t="e">
        <f t="shared" si="1135"/>
        <v>#DIV/0!</v>
      </c>
      <c r="GN346" s="39" t="e">
        <f t="shared" si="1136"/>
        <v>#DIV/0!</v>
      </c>
      <c r="GO346" s="57"/>
      <c r="GP346" s="57" t="e">
        <f t="shared" si="1137"/>
        <v>#DIV/0!</v>
      </c>
      <c r="GQ346" s="59" t="e">
        <f t="shared" si="1138"/>
        <v>#DIV/0!</v>
      </c>
      <c r="GR346" s="41" t="e">
        <f t="shared" si="1139"/>
        <v>#DIV/0!</v>
      </c>
      <c r="GS346" s="57" t="e">
        <f t="shared" si="1140"/>
        <v>#DIV/0!</v>
      </c>
      <c r="GT346" s="57" t="e">
        <f t="shared" si="1141"/>
        <v>#DIV/0!</v>
      </c>
      <c r="GU346" s="57" t="e">
        <f t="shared" si="1142"/>
        <v>#DIV/0!</v>
      </c>
      <c r="GV346" s="57"/>
      <c r="GW346" s="42" t="e">
        <f t="shared" si="1143"/>
        <v>#DIV/0!</v>
      </c>
      <c r="GX346" s="42" t="e">
        <f t="shared" si="1144"/>
        <v>#DIV/0!</v>
      </c>
      <c r="GY346" s="42" t="e">
        <f t="shared" si="1145"/>
        <v>#DIV/0!</v>
      </c>
      <c r="GZ346" s="57"/>
      <c r="HA346" s="2" t="e">
        <f t="shared" si="1146"/>
        <v>#DIV/0!</v>
      </c>
      <c r="HB346" s="2" t="e">
        <f t="shared" si="1147"/>
        <v>#DIV/0!</v>
      </c>
      <c r="HC346" s="2" t="e">
        <f t="shared" si="1148"/>
        <v>#DIV/0!</v>
      </c>
      <c r="HD346" s="2" t="e">
        <f t="shared" si="1149"/>
        <v>#DIV/0!</v>
      </c>
      <c r="HE346" s="2" t="e">
        <f t="shared" si="1150"/>
        <v>#DIV/0!</v>
      </c>
      <c r="HF346" s="2" t="e">
        <f t="shared" si="1151"/>
        <v>#DIV/0!</v>
      </c>
      <c r="HG346" s="2" t="e">
        <f t="shared" si="1152"/>
        <v>#DIV/0!</v>
      </c>
      <c r="HH346" s="2" t="e">
        <f t="shared" si="1153"/>
        <v>#DIV/0!</v>
      </c>
      <c r="HI346" s="2" t="e">
        <f t="shared" si="1154"/>
        <v>#DIV/0!</v>
      </c>
      <c r="HJ346" s="11" t="e">
        <f t="shared" si="1155"/>
        <v>#DIV/0!</v>
      </c>
      <c r="HK346" s="60" t="e">
        <f t="shared" si="1156"/>
        <v>#DIV/0!</v>
      </c>
      <c r="HL346" s="57"/>
      <c r="HM346" s="57" t="e">
        <f t="shared" si="1157"/>
        <v>#DIV/0!</v>
      </c>
      <c r="HN346" s="57" t="e">
        <f t="shared" si="1158"/>
        <v>#DIV/0!</v>
      </c>
      <c r="HO346" s="57" t="e">
        <f t="shared" si="1159"/>
        <v>#DIV/0!</v>
      </c>
      <c r="HP346" s="57" t="e">
        <f t="shared" si="1160"/>
        <v>#DIV/0!</v>
      </c>
      <c r="HQ346" s="57" t="e">
        <f t="shared" si="1161"/>
        <v>#DIV/0!</v>
      </c>
      <c r="HR346" s="57"/>
      <c r="HS346" s="57" t="e">
        <f t="shared" si="1162"/>
        <v>#DIV/0!</v>
      </c>
      <c r="HT346" s="57" t="e">
        <f t="shared" si="1163"/>
        <v>#DIV/0!</v>
      </c>
      <c r="HU346" s="57" t="e">
        <f t="shared" si="1164"/>
        <v>#DIV/0!</v>
      </c>
      <c r="HV346" s="57" t="e">
        <f t="shared" si="1165"/>
        <v>#DIV/0!</v>
      </c>
      <c r="HW346" s="57" t="e">
        <f t="shared" si="1166"/>
        <v>#DIV/0!</v>
      </c>
      <c r="HX346" s="57"/>
      <c r="HY346" s="57" t="e">
        <f t="shared" si="1167"/>
        <v>#DIV/0!</v>
      </c>
      <c r="HZ346" s="57" t="e">
        <f t="shared" si="1168"/>
        <v>#DIV/0!</v>
      </c>
      <c r="IA346" s="57"/>
      <c r="IB346" s="61">
        <f t="shared" si="1169"/>
        <v>0</v>
      </c>
      <c r="IC346" s="57" t="str">
        <f t="shared" si="1170"/>
        <v/>
      </c>
      <c r="ID346" s="42"/>
      <c r="IE346" s="2" t="str">
        <f t="shared" si="1171"/>
        <v/>
      </c>
      <c r="IF346" s="60" t="e">
        <f t="shared" si="1172"/>
        <v>#DIV/0!</v>
      </c>
      <c r="IG346" s="60" t="str">
        <f t="shared" si="1173"/>
        <v/>
      </c>
      <c r="IH346" s="60" t="str">
        <f t="shared" si="1174"/>
        <v>zinco-</v>
      </c>
      <c r="II346" s="60" t="str">
        <f t="shared" si="1175"/>
        <v>mangano-</v>
      </c>
      <c r="IJ346" s="60" t="e">
        <f t="shared" si="1176"/>
        <v>#DIV/0!</v>
      </c>
      <c r="IK346" s="60" t="e">
        <f t="shared" si="1177"/>
        <v>#DIV/0!</v>
      </c>
      <c r="IL346" s="60" t="e">
        <f t="shared" si="1178"/>
        <v>#DIV/0!</v>
      </c>
      <c r="IM346" s="60" t="e">
        <f t="shared" si="1179"/>
        <v>#DIV/0!</v>
      </c>
      <c r="IN346" s="60" t="str">
        <f t="shared" si="1180"/>
        <v/>
      </c>
      <c r="IO346" s="60" t="str">
        <f t="shared" si="1181"/>
        <v/>
      </c>
      <c r="IP346" s="57"/>
      <c r="IQ346" s="57" t="str">
        <f t="shared" si="1182"/>
        <v>ERROR!!</v>
      </c>
    </row>
    <row r="347" spans="24:251">
      <c r="X347" s="29">
        <f t="shared" si="1038"/>
        <v>0</v>
      </c>
      <c r="Y347" s="29">
        <f t="shared" si="1039"/>
        <v>0</v>
      </c>
      <c r="Z347" s="29" t="e">
        <f t="shared" si="1040"/>
        <v>#DIV/0!</v>
      </c>
      <c r="AA347" s="29" t="e">
        <f t="shared" si="1041"/>
        <v>#DIV/0!</v>
      </c>
      <c r="AB347" s="29" t="e">
        <f t="shared" si="1042"/>
        <v>#DIV/0!</v>
      </c>
      <c r="AC347" s="29" t="e">
        <f t="shared" si="1043"/>
        <v>#DIV/0!</v>
      </c>
      <c r="AF347" s="23">
        <v>60.084299999999999</v>
      </c>
      <c r="AG347" s="23">
        <v>79.878799999999998</v>
      </c>
      <c r="AH347" s="23">
        <v>101.96120000000001</v>
      </c>
      <c r="AI347" s="23">
        <v>151.99039999999999</v>
      </c>
      <c r="AJ347" s="23">
        <v>159.69</v>
      </c>
      <c r="AK347" s="23">
        <v>71.846400000000003</v>
      </c>
      <c r="AL347" s="23">
        <v>70.9375</v>
      </c>
      <c r="AM347" s="23">
        <v>40.304400000000001</v>
      </c>
      <c r="AN347" s="23">
        <v>56.077399999999997</v>
      </c>
      <c r="AO347" s="23">
        <v>61.978999999999999</v>
      </c>
      <c r="AP347" s="23">
        <v>94.195999999999998</v>
      </c>
      <c r="AQ347" s="23">
        <v>18.998000000000001</v>
      </c>
      <c r="AR347" s="23">
        <v>35.450000000000003</v>
      </c>
      <c r="AS347" s="23">
        <v>29.88</v>
      </c>
      <c r="AT347" s="23">
        <v>74.691999999999993</v>
      </c>
      <c r="AU347" s="23">
        <v>81.39</v>
      </c>
      <c r="AX347" s="54">
        <f t="shared" si="1044"/>
        <v>0</v>
      </c>
      <c r="AY347" s="54">
        <f t="shared" si="1045"/>
        <v>0</v>
      </c>
      <c r="AZ347" s="54">
        <f t="shared" si="1046"/>
        <v>0</v>
      </c>
      <c r="BA347" s="54">
        <f t="shared" si="1047"/>
        <v>0</v>
      </c>
      <c r="BB347" s="54">
        <f t="shared" si="1048"/>
        <v>0</v>
      </c>
      <c r="BC347" s="54">
        <f t="shared" si="1049"/>
        <v>0</v>
      </c>
      <c r="BD347" s="54">
        <f t="shared" si="1050"/>
        <v>0</v>
      </c>
      <c r="BE347" s="54">
        <f t="shared" si="1051"/>
        <v>0</v>
      </c>
      <c r="BF347" s="54">
        <f t="shared" si="1052"/>
        <v>0</v>
      </c>
      <c r="BG347" s="54">
        <f t="shared" si="1053"/>
        <v>0</v>
      </c>
      <c r="BH347" s="54">
        <f t="shared" si="1054"/>
        <v>0</v>
      </c>
      <c r="BI347" s="54">
        <f t="shared" si="1055"/>
        <v>0</v>
      </c>
      <c r="BJ347" s="54">
        <f t="shared" si="1056"/>
        <v>0</v>
      </c>
      <c r="BK347" s="54">
        <f t="shared" si="1057"/>
        <v>0</v>
      </c>
      <c r="BL347" s="54">
        <f t="shared" si="1058"/>
        <v>0</v>
      </c>
      <c r="BM347" s="42"/>
      <c r="BO347" s="54">
        <f>'Norm-coeff'!$C$2+$AX347*'Norm-coeff'!$D$2+$AY347*'Norm-coeff'!$E$2+$AZ347*'Norm-coeff'!$F$2+$BA347*'Norm-coeff'!$G$2+$BB347*'Norm-coeff'!$H$2+$BC347*'Norm-coeff'!$I$2+$BD347*'Norm-coeff'!$J$2+$BE347*'Norm-coeff'!$K$2+$BF347*'Norm-coeff'!$L$2+$BG347*'Norm-coeff'!$M$2+$BH347*'Norm-coeff'!$N$2+$BI347*'Norm-coeff'!$O$2</f>
        <v>5.4045421474420303</v>
      </c>
      <c r="BP347" s="54">
        <f>'Norm-coeff'!$C$3+$AX347*'Norm-coeff'!$D$3+$AY347*'Norm-coeff'!$E$3+$AZ347*'Norm-coeff'!$F$3+$BA347*'Norm-coeff'!$G$3+$BB347*'Norm-coeff'!$H$3+$BC347*'Norm-coeff'!$I$3+$BD347*'Norm-coeff'!$J$3+$BE347*'Norm-coeff'!$K$3+$BF347*'Norm-coeff'!$L$3+$BG347*'Norm-coeff'!$M$3+$BH347*'Norm-coeff'!$N$3+$BI347*'Norm-coeff'!$O$3</f>
        <v>3.15319116612705</v>
      </c>
      <c r="BQ347" s="54">
        <f>'Norm-coeff'!$C$4+$AX347*'Norm-coeff'!$D$4+$AY347*'Norm-coeff'!$E$4+$AZ347*'Norm-coeff'!$F$4+$BA347*'Norm-coeff'!$G$4+$BB347*'Norm-coeff'!$H$4+$BC347*'Norm-coeff'!$I$4+$BD347*'Norm-coeff'!$J$4+$BE347*'Norm-coeff'!$K$4+$BF347*'Norm-coeff'!$L$4+$BG347*'Norm-coeff'!$M$4+$BH347*'Norm-coeff'!$N$4+$BI347*'Norm-coeff'!$O$4</f>
        <v>1.42115649462768</v>
      </c>
      <c r="BR347" s="54">
        <f>'Norm-coeff'!$C$5+$AX347*'Norm-coeff'!$D$5+$AY347*'Norm-coeff'!$E$5+$AZ347*'Norm-coeff'!$F$5+$BA347*'Norm-coeff'!$G$5+$BB347*'Norm-coeff'!$H$5+$BC347*'Norm-coeff'!$I$5+$BD347*'Norm-coeff'!$J$5+$BE347*'Norm-coeff'!$K$5+$BF347*'Norm-coeff'!$L$5+$BG347*'Norm-coeff'!$M$5+$BH347*'Norm-coeff'!$N$5+$BI347*'Norm-coeff'!$O$5</f>
        <v>1.0553329241296201</v>
      </c>
      <c r="BS347" s="54">
        <f>'Norm-coeff'!$C$6+$AX347*'Norm-coeff'!$D$6+$AY347*'Norm-coeff'!$E$6+$AZ347*'Norm-coeff'!$F$6+$BA347*'Norm-coeff'!$G$6+$BB347*'Norm-coeff'!$H$6+$BC347*'Norm-coeff'!$I$6+$BD347*'Norm-coeff'!$J$6+$BE347*'Norm-coeff'!$K$6+$BF347*'Norm-coeff'!$L$6+$BG347*'Norm-coeff'!$M$6+$BH347*'Norm-coeff'!$N$6+$BI347*'Norm-coeff'!$O$6</f>
        <v>-1.48700885495103E-2</v>
      </c>
      <c r="BT347" s="54">
        <f>'Norm-coeff'!$C$7+$AX347*'Norm-coeff'!$D$7+$AY347*'Norm-coeff'!$E$7+$AZ347*'Norm-coeff'!$F$7+$BA347*'Norm-coeff'!$G$7+$BB347*'Norm-coeff'!$H$7+$BC347*'Norm-coeff'!$I$7+$BD347*'Norm-coeff'!$J$7+$BE347*'Norm-coeff'!$K$7+$BF347*'Norm-coeff'!$L$7+$BG347*'Norm-coeff'!$M$7+$BH347*'Norm-coeff'!$N$7+$BI347*'Norm-coeff'!$O$7</f>
        <v>2.0907583608832998</v>
      </c>
      <c r="BU347" s="54">
        <f>'Norm-coeff'!$C$8+$AX347*'Norm-coeff'!$D$8+$AY347*'Norm-coeff'!$E$8+$AZ347*'Norm-coeff'!$F$8+$BA347*'Norm-coeff'!$G$8+$BB347*'Norm-coeff'!$H$8+$BC347*'Norm-coeff'!$I$8+$BD347*'Norm-coeff'!$J$8+$BE347*'Norm-coeff'!$K$8+$BF347*'Norm-coeff'!$L$8+$BG347*'Norm-coeff'!$M$8+$BH347*'Norm-coeff'!$N$8+$BI347*'Norm-coeff'!$O$8</f>
        <v>0.65894159836244504</v>
      </c>
      <c r="BV347" s="54">
        <f>'Norm-coeff'!$C$9+$AX347*'Norm-coeff'!$D$9+$AY347*'Norm-coeff'!$E$9+$AZ347*'Norm-coeff'!$F$9+$BA347*'Norm-coeff'!$G$9+$BB347*'Norm-coeff'!$H$9+$BC347*'Norm-coeff'!$I$9+$BD347*'Norm-coeff'!$J$9+$BE347*'Norm-coeff'!$K$9+$BF347*'Norm-coeff'!$L$9+$BG347*'Norm-coeff'!$M$9+$BH347*'Norm-coeff'!$N$9+$BI347*'Norm-coeff'!$O$9</f>
        <v>1.48961085014701</v>
      </c>
      <c r="BW347" s="54">
        <f>'Norm-coeff'!$C$10+$AX347*'Norm-coeff'!$D$10+$AY347*'Norm-coeff'!$E$10+$AZ347*'Norm-coeff'!$F$10+$BA347*'Norm-coeff'!$G$10+$BB347*'Norm-coeff'!$H$10+$BC347*'Norm-coeff'!$I$10+$BD347*'Norm-coeff'!$J$10+$BE347*'Norm-coeff'!$K$10+$BF347*'Norm-coeff'!$L$10+$BG347*'Norm-coeff'!$M$10+$BH347*'Norm-coeff'!$N$10+$BI347*'Norm-coeff'!$O$10</f>
        <v>1.42058735749591</v>
      </c>
      <c r="BX347" s="54">
        <f>'Norm-coeff'!$C$11+$AX347*'Norm-coeff'!$D$11+$AY347*'Norm-coeff'!$E$11+$AZ347*'Norm-coeff'!$F$11+$BA347*'Norm-coeff'!$G$11+$BB347*'Norm-coeff'!$H$11+$BC347*'Norm-coeff'!$I$11+$BD347*'Norm-coeff'!$J$11+$BE347*'Norm-coeff'!$K$11+$BF347*'Norm-coeff'!$L$11+$BG347*'Norm-coeff'!$M$11+$BH347*'Norm-coeff'!$N$11+$BI347*'Norm-coeff'!$O$11</f>
        <v>0.221233014421479</v>
      </c>
      <c r="BY347" s="54">
        <f>'Norm-coeff'!$C$12+$AX347*'Norm-coeff'!$D$12+$AY347*'Norm-coeff'!$E$12+$AZ347*'Norm-coeff'!$F$12+$BA347*'Norm-coeff'!$G$12+$BB347*'Norm-coeff'!$H$12+$BC347*'Norm-coeff'!$I$12+$BD347*'Norm-coeff'!$J$12+$BE347*'Norm-coeff'!$K$12+$BF347*'Norm-coeff'!$L$12+$BG347*'Norm-coeff'!$M$12+$BH347*'Norm-coeff'!$N$12+$BI347*'Norm-coeff'!$O$12</f>
        <v>0.283527502056037</v>
      </c>
      <c r="BZ347" s="54">
        <f>'Norm-coeff'!$C$13+$AX347*'Norm-coeff'!$D$13+$AY347*'Norm-coeff'!$E$13+$AZ347*'Norm-coeff'!$F$13+$BA347*'Norm-coeff'!$G$13+$BB347*'Norm-coeff'!$H$13+$BC347*'Norm-coeff'!$I$13+$BD347*'Norm-coeff'!$J$13+$BE347*'Norm-coeff'!$K$13+$BF347*'Norm-coeff'!$L$13+$BG347*'Norm-coeff'!$M$13+$BH347*'Norm-coeff'!$N$13+$BI347*'Norm-coeff'!$O$13</f>
        <v>-4.1864930554451202E-2</v>
      </c>
      <c r="CA347" s="54">
        <f>'Norm-coeff'!$C$14+$AX347*'Norm-coeff'!$D$14+$AY347*'Norm-coeff'!$E$14+$AZ347*'Norm-coeff'!$F$14+$BA347*'Norm-coeff'!$G$14+$BB347*'Norm-coeff'!$H$14+$BC347*'Norm-coeff'!$I$14+$BD347*'Norm-coeff'!$J$14+$BE347*'Norm-coeff'!$K$14+$BF347*'Norm-coeff'!$L$14+$BG347*'Norm-coeff'!$M$14+$BH347*'Norm-coeff'!$N$14+$BI347*'Norm-coeff'!$O$14</f>
        <v>4.2526983164477103</v>
      </c>
      <c r="CC347" s="54">
        <f t="shared" si="1183"/>
        <v>0</v>
      </c>
      <c r="CG347" s="54">
        <f t="shared" si="1059"/>
        <v>0</v>
      </c>
      <c r="CH347" s="54">
        <f t="shared" si="1037"/>
        <v>0</v>
      </c>
      <c r="CI347" s="54">
        <f t="shared" si="1060"/>
        <v>0</v>
      </c>
      <c r="CJ347" s="56">
        <f t="shared" si="1061"/>
        <v>0</v>
      </c>
      <c r="CK347" s="54">
        <f t="shared" si="1062"/>
        <v>0</v>
      </c>
      <c r="CL347" s="54">
        <f t="shared" si="1063"/>
        <v>0</v>
      </c>
      <c r="CM347" s="54">
        <f t="shared" si="1064"/>
        <v>0</v>
      </c>
      <c r="CN347" s="54">
        <f t="shared" si="1065"/>
        <v>0</v>
      </c>
      <c r="CO347" s="54">
        <f t="shared" si="1066"/>
        <v>0</v>
      </c>
      <c r="CP347" s="54">
        <f t="shared" si="1067"/>
        <v>0</v>
      </c>
      <c r="CQ347" s="54">
        <f t="shared" si="1068"/>
        <v>0</v>
      </c>
      <c r="CR347" s="54">
        <f t="shared" si="1069"/>
        <v>0</v>
      </c>
      <c r="CS347" s="54">
        <f t="shared" si="1070"/>
        <v>0</v>
      </c>
      <c r="CU347" s="54">
        <f t="shared" si="1071"/>
        <v>0</v>
      </c>
      <c r="CV347" s="54">
        <f t="shared" si="1072"/>
        <v>0</v>
      </c>
      <c r="CW347" s="54">
        <f t="shared" si="1073"/>
        <v>0</v>
      </c>
      <c r="CX347" s="54">
        <f t="shared" si="1074"/>
        <v>0</v>
      </c>
      <c r="CZ347" s="54">
        <f t="shared" si="1075"/>
        <v>0</v>
      </c>
      <c r="DA347" s="54">
        <f t="shared" si="1076"/>
        <v>0</v>
      </c>
      <c r="DB347" s="54">
        <f t="shared" si="1077"/>
        <v>0</v>
      </c>
      <c r="DC347" s="54">
        <f t="shared" si="1078"/>
        <v>0</v>
      </c>
      <c r="DD347" s="54">
        <f t="shared" si="1079"/>
        <v>0</v>
      </c>
      <c r="DE347" s="54">
        <f t="shared" si="1080"/>
        <v>0</v>
      </c>
      <c r="DF347" s="54">
        <f t="shared" si="1081"/>
        <v>0</v>
      </c>
      <c r="DG347" s="54">
        <f t="shared" si="1082"/>
        <v>2</v>
      </c>
      <c r="DH347" s="71">
        <f t="shared" si="1083"/>
        <v>0</v>
      </c>
      <c r="DI347" s="71">
        <f t="shared" si="1084"/>
        <v>0</v>
      </c>
      <c r="DJ347" s="54">
        <f t="shared" si="1085"/>
        <v>0</v>
      </c>
      <c r="DK347" s="54">
        <f t="shared" si="1086"/>
        <v>2</v>
      </c>
      <c r="DL347" s="4">
        <f t="shared" si="1011"/>
        <v>0</v>
      </c>
      <c r="DM347" s="3">
        <f t="shared" si="1087"/>
        <v>0</v>
      </c>
      <c r="DN347" s="3">
        <f t="shared" si="1088"/>
        <v>0</v>
      </c>
      <c r="DO347" s="4" t="e">
        <f t="shared" si="1089"/>
        <v>#DIV/0!</v>
      </c>
      <c r="DP347" s="57"/>
      <c r="DQ347" s="57"/>
      <c r="DR347" s="56">
        <f t="shared" si="1012"/>
        <v>2</v>
      </c>
      <c r="DS347" s="56">
        <f t="shared" si="1013"/>
        <v>0</v>
      </c>
      <c r="DT347" s="38">
        <f t="shared" si="1014"/>
        <v>0</v>
      </c>
      <c r="DU347" s="38">
        <f t="shared" si="1090"/>
        <v>2</v>
      </c>
      <c r="DV347" s="38">
        <f t="shared" si="1015"/>
        <v>0</v>
      </c>
      <c r="DW347" s="39">
        <f t="shared" si="1016"/>
        <v>0</v>
      </c>
      <c r="DX347" s="39">
        <f t="shared" si="1017"/>
        <v>0</v>
      </c>
      <c r="DY347" s="39">
        <f t="shared" si="1018"/>
        <v>0</v>
      </c>
      <c r="DZ347" s="39">
        <f t="shared" si="1019"/>
        <v>0</v>
      </c>
      <c r="EA347" s="39">
        <f t="shared" si="1020"/>
        <v>0</v>
      </c>
      <c r="EB347" s="37" t="e">
        <f t="shared" si="1091"/>
        <v>#DIV/0!</v>
      </c>
      <c r="EC347" s="37" t="e">
        <f t="shared" si="1092"/>
        <v>#DIV/0!</v>
      </c>
      <c r="ED347" s="37" t="e">
        <f t="shared" si="1093"/>
        <v>#DIV/0!</v>
      </c>
      <c r="EE347" s="37" t="e">
        <f t="shared" si="1094"/>
        <v>#DIV/0!</v>
      </c>
      <c r="EF347" s="39" t="e">
        <f t="shared" si="1095"/>
        <v>#DIV/0!</v>
      </c>
      <c r="EG347" s="37" t="e">
        <f t="shared" si="1096"/>
        <v>#DIV/0!</v>
      </c>
      <c r="EH347" s="37" t="e">
        <f t="shared" si="1097"/>
        <v>#DIV/0!</v>
      </c>
      <c r="EI347" s="11" t="b">
        <f t="shared" si="1098"/>
        <v>1</v>
      </c>
      <c r="EJ347" s="11" t="b">
        <f t="shared" si="1099"/>
        <v>0</v>
      </c>
      <c r="EK347" s="39" t="e">
        <f t="shared" si="1100"/>
        <v>#DIV/0!</v>
      </c>
      <c r="EL347" s="39" t="e">
        <f t="shared" si="1101"/>
        <v>#DIV/0!</v>
      </c>
      <c r="EM347" s="39" t="e">
        <f t="shared" si="1102"/>
        <v>#DIV/0!</v>
      </c>
      <c r="EN347" s="39" t="e">
        <f t="shared" si="1103"/>
        <v>#DIV/0!</v>
      </c>
      <c r="EO347" s="39" t="e">
        <f t="shared" si="1104"/>
        <v>#DIV/0!</v>
      </c>
      <c r="EP347" s="39" t="e">
        <f t="shared" si="1105"/>
        <v>#DIV/0!</v>
      </c>
      <c r="EQ347" s="39" t="e">
        <f t="shared" si="1106"/>
        <v>#DIV/0!</v>
      </c>
      <c r="ER347" s="39" t="e">
        <f t="shared" si="1107"/>
        <v>#DIV/0!</v>
      </c>
      <c r="ES347" s="58" t="str">
        <f t="shared" si="1108"/>
        <v>(OH,F,Cl)-dominate amphibole</v>
      </c>
      <c r="ET347" s="58" t="e">
        <f t="shared" si="1109"/>
        <v>#N/A</v>
      </c>
      <c r="EU347" s="56">
        <f t="shared" si="1021"/>
        <v>0</v>
      </c>
      <c r="EV347" s="56">
        <f t="shared" si="1022"/>
        <v>0</v>
      </c>
      <c r="EW347" s="56">
        <f t="shared" si="1023"/>
        <v>0</v>
      </c>
      <c r="EX347" s="56">
        <f t="shared" si="1024"/>
        <v>0</v>
      </c>
      <c r="EY347" s="56">
        <f t="shared" si="1025"/>
        <v>0</v>
      </c>
      <c r="EZ347" s="56">
        <f t="shared" si="1026"/>
        <v>0</v>
      </c>
      <c r="FA347" s="39">
        <f t="shared" si="1027"/>
        <v>0</v>
      </c>
      <c r="FB347" s="39">
        <f t="shared" si="1028"/>
        <v>0</v>
      </c>
      <c r="FC347" s="54">
        <f t="shared" si="1029"/>
        <v>0</v>
      </c>
      <c r="FD347" s="54">
        <f t="shared" si="1030"/>
        <v>0</v>
      </c>
      <c r="FE347" s="39">
        <f t="shared" si="1031"/>
        <v>0</v>
      </c>
      <c r="FF347" s="54">
        <f t="shared" si="1032"/>
        <v>0</v>
      </c>
      <c r="FG347" s="39">
        <f t="shared" si="1033"/>
        <v>0</v>
      </c>
      <c r="FH347" s="39">
        <f t="shared" si="1110"/>
        <v>0</v>
      </c>
      <c r="FI347" s="39">
        <f t="shared" si="1111"/>
        <v>0</v>
      </c>
      <c r="FJ347" s="39">
        <f t="shared" si="1112"/>
        <v>0</v>
      </c>
      <c r="FK347" s="39" t="e">
        <f t="shared" si="1113"/>
        <v>#DIV/0!</v>
      </c>
      <c r="FL347" s="39" t="e">
        <f t="shared" si="1114"/>
        <v>#DIV/0!</v>
      </c>
      <c r="FM347" s="39" t="e">
        <f t="shared" si="1115"/>
        <v>#DIV/0!</v>
      </c>
      <c r="FN347" s="39">
        <f t="shared" si="1116"/>
        <v>1</v>
      </c>
      <c r="FO347" s="39">
        <f t="shared" si="1034"/>
        <v>0</v>
      </c>
      <c r="FP347" s="39">
        <f t="shared" si="1035"/>
        <v>0</v>
      </c>
      <c r="FQ347" s="39">
        <f t="shared" si="1036"/>
        <v>0</v>
      </c>
      <c r="FR347" s="39">
        <f t="shared" si="1117"/>
        <v>0</v>
      </c>
      <c r="FS347" s="39">
        <f t="shared" si="1118"/>
        <v>0</v>
      </c>
      <c r="FU347" s="39" t="e">
        <f t="shared" si="1119"/>
        <v>#DIV/0!</v>
      </c>
      <c r="FV347" s="39" t="e">
        <f t="shared" si="1120"/>
        <v>#DIV/0!</v>
      </c>
      <c r="FW347" s="39" t="e">
        <f t="shared" si="1121"/>
        <v>#DIV/0!</v>
      </c>
      <c r="FY347" s="39" t="e">
        <f t="shared" si="1122"/>
        <v>#DIV/0!</v>
      </c>
      <c r="FZ347" s="39" t="e">
        <f t="shared" si="1123"/>
        <v>#DIV/0!</v>
      </c>
      <c r="GA347" s="39" t="e">
        <f t="shared" si="1124"/>
        <v>#DIV/0!</v>
      </c>
      <c r="GB347" s="39" t="e">
        <f t="shared" si="1125"/>
        <v>#DIV/0!</v>
      </c>
      <c r="GC347" s="39" t="e">
        <f t="shared" si="1126"/>
        <v>#DIV/0!</v>
      </c>
      <c r="GD347" s="39" t="e">
        <f t="shared" si="1127"/>
        <v>#DIV/0!</v>
      </c>
      <c r="GE347" s="39" t="e">
        <f t="shared" si="1128"/>
        <v>#DIV/0!</v>
      </c>
      <c r="GF347" s="39" t="e">
        <f t="shared" si="1129"/>
        <v>#DIV/0!</v>
      </c>
      <c r="GG347" s="39" t="e">
        <f t="shared" si="1130"/>
        <v>#DIV/0!</v>
      </c>
      <c r="GH347" s="39" t="e">
        <f t="shared" si="1131"/>
        <v>#DIV/0!</v>
      </c>
      <c r="GI347" s="39"/>
      <c r="GJ347" s="39" t="e">
        <f t="shared" si="1132"/>
        <v>#DIV/0!</v>
      </c>
      <c r="GK347" s="39" t="e">
        <f t="shared" si="1133"/>
        <v>#DIV/0!</v>
      </c>
      <c r="GL347" s="39" t="e">
        <f t="shared" si="1134"/>
        <v>#DIV/0!</v>
      </c>
      <c r="GM347" s="39" t="e">
        <f t="shared" si="1135"/>
        <v>#DIV/0!</v>
      </c>
      <c r="GN347" s="39" t="e">
        <f t="shared" si="1136"/>
        <v>#DIV/0!</v>
      </c>
      <c r="GO347" s="57"/>
      <c r="GP347" s="57" t="e">
        <f t="shared" si="1137"/>
        <v>#DIV/0!</v>
      </c>
      <c r="GQ347" s="59" t="e">
        <f t="shared" si="1138"/>
        <v>#DIV/0!</v>
      </c>
      <c r="GR347" s="41" t="e">
        <f t="shared" si="1139"/>
        <v>#DIV/0!</v>
      </c>
      <c r="GS347" s="57" t="e">
        <f t="shared" si="1140"/>
        <v>#DIV/0!</v>
      </c>
      <c r="GT347" s="57" t="e">
        <f t="shared" si="1141"/>
        <v>#DIV/0!</v>
      </c>
      <c r="GU347" s="57" t="e">
        <f t="shared" si="1142"/>
        <v>#DIV/0!</v>
      </c>
      <c r="GV347" s="57"/>
      <c r="GW347" s="42" t="e">
        <f t="shared" si="1143"/>
        <v>#DIV/0!</v>
      </c>
      <c r="GX347" s="42" t="e">
        <f t="shared" si="1144"/>
        <v>#DIV/0!</v>
      </c>
      <c r="GY347" s="42" t="e">
        <f t="shared" si="1145"/>
        <v>#DIV/0!</v>
      </c>
      <c r="GZ347" s="57"/>
      <c r="HA347" s="2" t="e">
        <f t="shared" si="1146"/>
        <v>#DIV/0!</v>
      </c>
      <c r="HB347" s="2" t="e">
        <f t="shared" si="1147"/>
        <v>#DIV/0!</v>
      </c>
      <c r="HC347" s="2" t="e">
        <f t="shared" si="1148"/>
        <v>#DIV/0!</v>
      </c>
      <c r="HD347" s="2" t="e">
        <f t="shared" si="1149"/>
        <v>#DIV/0!</v>
      </c>
      <c r="HE347" s="2" t="e">
        <f t="shared" si="1150"/>
        <v>#DIV/0!</v>
      </c>
      <c r="HF347" s="2" t="e">
        <f t="shared" si="1151"/>
        <v>#DIV/0!</v>
      </c>
      <c r="HG347" s="2" t="e">
        <f t="shared" si="1152"/>
        <v>#DIV/0!</v>
      </c>
      <c r="HH347" s="2" t="e">
        <f t="shared" si="1153"/>
        <v>#DIV/0!</v>
      </c>
      <c r="HI347" s="2" t="e">
        <f t="shared" si="1154"/>
        <v>#DIV/0!</v>
      </c>
      <c r="HJ347" s="11" t="e">
        <f t="shared" si="1155"/>
        <v>#DIV/0!</v>
      </c>
      <c r="HK347" s="60" t="e">
        <f t="shared" si="1156"/>
        <v>#DIV/0!</v>
      </c>
      <c r="HL347" s="57"/>
      <c r="HM347" s="57" t="e">
        <f t="shared" si="1157"/>
        <v>#DIV/0!</v>
      </c>
      <c r="HN347" s="57" t="e">
        <f t="shared" si="1158"/>
        <v>#DIV/0!</v>
      </c>
      <c r="HO347" s="57" t="e">
        <f t="shared" si="1159"/>
        <v>#DIV/0!</v>
      </c>
      <c r="HP347" s="57" t="e">
        <f t="shared" si="1160"/>
        <v>#DIV/0!</v>
      </c>
      <c r="HQ347" s="57" t="e">
        <f t="shared" si="1161"/>
        <v>#DIV/0!</v>
      </c>
      <c r="HR347" s="57"/>
      <c r="HS347" s="57" t="e">
        <f t="shared" si="1162"/>
        <v>#DIV/0!</v>
      </c>
      <c r="HT347" s="57" t="e">
        <f t="shared" si="1163"/>
        <v>#DIV/0!</v>
      </c>
      <c r="HU347" s="57" t="e">
        <f t="shared" si="1164"/>
        <v>#DIV/0!</v>
      </c>
      <c r="HV347" s="57" t="e">
        <f t="shared" si="1165"/>
        <v>#DIV/0!</v>
      </c>
      <c r="HW347" s="57" t="e">
        <f t="shared" si="1166"/>
        <v>#DIV/0!</v>
      </c>
      <c r="HX347" s="57"/>
      <c r="HY347" s="57" t="e">
        <f t="shared" si="1167"/>
        <v>#DIV/0!</v>
      </c>
      <c r="HZ347" s="57" t="e">
        <f t="shared" si="1168"/>
        <v>#DIV/0!</v>
      </c>
      <c r="IA347" s="57"/>
      <c r="IB347" s="61">
        <f t="shared" si="1169"/>
        <v>0</v>
      </c>
      <c r="IC347" s="57" t="str">
        <f t="shared" si="1170"/>
        <v/>
      </c>
      <c r="ID347" s="42"/>
      <c r="IE347" s="2" t="str">
        <f t="shared" si="1171"/>
        <v/>
      </c>
      <c r="IF347" s="60" t="e">
        <f t="shared" si="1172"/>
        <v>#DIV/0!</v>
      </c>
      <c r="IG347" s="60" t="str">
        <f t="shared" si="1173"/>
        <v/>
      </c>
      <c r="IH347" s="60" t="str">
        <f t="shared" si="1174"/>
        <v>zinco-</v>
      </c>
      <c r="II347" s="60" t="str">
        <f t="shared" si="1175"/>
        <v>mangano-</v>
      </c>
      <c r="IJ347" s="60" t="e">
        <f t="shared" si="1176"/>
        <v>#DIV/0!</v>
      </c>
      <c r="IK347" s="60" t="e">
        <f t="shared" si="1177"/>
        <v>#DIV/0!</v>
      </c>
      <c r="IL347" s="60" t="e">
        <f t="shared" si="1178"/>
        <v>#DIV/0!</v>
      </c>
      <c r="IM347" s="60" t="e">
        <f t="shared" si="1179"/>
        <v>#DIV/0!</v>
      </c>
      <c r="IN347" s="60" t="str">
        <f t="shared" si="1180"/>
        <v/>
      </c>
      <c r="IO347" s="60" t="str">
        <f t="shared" si="1181"/>
        <v/>
      </c>
      <c r="IP347" s="57"/>
      <c r="IQ347" s="57" t="str">
        <f t="shared" si="1182"/>
        <v>ERROR!!</v>
      </c>
    </row>
    <row r="348" spans="24:251">
      <c r="X348" s="29">
        <f t="shared" si="1038"/>
        <v>0</v>
      </c>
      <c r="Y348" s="29">
        <f t="shared" si="1039"/>
        <v>0</v>
      </c>
      <c r="Z348" s="29" t="e">
        <f t="shared" si="1040"/>
        <v>#DIV/0!</v>
      </c>
      <c r="AA348" s="29" t="e">
        <f t="shared" si="1041"/>
        <v>#DIV/0!</v>
      </c>
      <c r="AB348" s="29" t="e">
        <f t="shared" si="1042"/>
        <v>#DIV/0!</v>
      </c>
      <c r="AC348" s="29" t="e">
        <f t="shared" si="1043"/>
        <v>#DIV/0!</v>
      </c>
      <c r="AF348" s="23">
        <v>60.084299999999999</v>
      </c>
      <c r="AG348" s="23">
        <v>79.878799999999998</v>
      </c>
      <c r="AH348" s="23">
        <v>101.96120000000001</v>
      </c>
      <c r="AI348" s="23">
        <v>151.99039999999999</v>
      </c>
      <c r="AJ348" s="23">
        <v>159.69</v>
      </c>
      <c r="AK348" s="23">
        <v>71.846400000000003</v>
      </c>
      <c r="AL348" s="23">
        <v>70.9375</v>
      </c>
      <c r="AM348" s="23">
        <v>40.304400000000001</v>
      </c>
      <c r="AN348" s="23">
        <v>56.077399999999997</v>
      </c>
      <c r="AO348" s="23">
        <v>61.978999999999999</v>
      </c>
      <c r="AP348" s="23">
        <v>94.195999999999998</v>
      </c>
      <c r="AQ348" s="23">
        <v>18.998000000000001</v>
      </c>
      <c r="AR348" s="23">
        <v>35.450000000000003</v>
      </c>
      <c r="AS348" s="23">
        <v>29.88</v>
      </c>
      <c r="AT348" s="23">
        <v>74.691999999999993</v>
      </c>
      <c r="AU348" s="23">
        <v>81.39</v>
      </c>
      <c r="AX348" s="54">
        <f t="shared" si="1044"/>
        <v>0</v>
      </c>
      <c r="AY348" s="54">
        <f t="shared" si="1045"/>
        <v>0</v>
      </c>
      <c r="AZ348" s="54">
        <f t="shared" si="1046"/>
        <v>0</v>
      </c>
      <c r="BA348" s="54">
        <f t="shared" si="1047"/>
        <v>0</v>
      </c>
      <c r="BB348" s="54">
        <f t="shared" si="1048"/>
        <v>0</v>
      </c>
      <c r="BC348" s="54">
        <f t="shared" si="1049"/>
        <v>0</v>
      </c>
      <c r="BD348" s="54">
        <f t="shared" si="1050"/>
        <v>0</v>
      </c>
      <c r="BE348" s="54">
        <f t="shared" si="1051"/>
        <v>0</v>
      </c>
      <c r="BF348" s="54">
        <f t="shared" si="1052"/>
        <v>0</v>
      </c>
      <c r="BG348" s="54">
        <f t="shared" si="1053"/>
        <v>0</v>
      </c>
      <c r="BH348" s="54">
        <f t="shared" si="1054"/>
        <v>0</v>
      </c>
      <c r="BI348" s="54">
        <f t="shared" si="1055"/>
        <v>0</v>
      </c>
      <c r="BJ348" s="54">
        <f t="shared" si="1056"/>
        <v>0</v>
      </c>
      <c r="BK348" s="54">
        <f t="shared" si="1057"/>
        <v>0</v>
      </c>
      <c r="BL348" s="54">
        <f t="shared" si="1058"/>
        <v>0</v>
      </c>
      <c r="BM348" s="42"/>
      <c r="BO348" s="54">
        <f>'Norm-coeff'!$C$2+$AX348*'Norm-coeff'!$D$2+$AY348*'Norm-coeff'!$E$2+$AZ348*'Norm-coeff'!$F$2+$BA348*'Norm-coeff'!$G$2+$BB348*'Norm-coeff'!$H$2+$BC348*'Norm-coeff'!$I$2+$BD348*'Norm-coeff'!$J$2+$BE348*'Norm-coeff'!$K$2+$BF348*'Norm-coeff'!$L$2+$BG348*'Norm-coeff'!$M$2+$BH348*'Norm-coeff'!$N$2+$BI348*'Norm-coeff'!$O$2</f>
        <v>5.4045421474420303</v>
      </c>
      <c r="BP348" s="54">
        <f>'Norm-coeff'!$C$3+$AX348*'Norm-coeff'!$D$3+$AY348*'Norm-coeff'!$E$3+$AZ348*'Norm-coeff'!$F$3+$BA348*'Norm-coeff'!$G$3+$BB348*'Norm-coeff'!$H$3+$BC348*'Norm-coeff'!$I$3+$BD348*'Norm-coeff'!$J$3+$BE348*'Norm-coeff'!$K$3+$BF348*'Norm-coeff'!$L$3+$BG348*'Norm-coeff'!$M$3+$BH348*'Norm-coeff'!$N$3+$BI348*'Norm-coeff'!$O$3</f>
        <v>3.15319116612705</v>
      </c>
      <c r="BQ348" s="54">
        <f>'Norm-coeff'!$C$4+$AX348*'Norm-coeff'!$D$4+$AY348*'Norm-coeff'!$E$4+$AZ348*'Norm-coeff'!$F$4+$BA348*'Norm-coeff'!$G$4+$BB348*'Norm-coeff'!$H$4+$BC348*'Norm-coeff'!$I$4+$BD348*'Norm-coeff'!$J$4+$BE348*'Norm-coeff'!$K$4+$BF348*'Norm-coeff'!$L$4+$BG348*'Norm-coeff'!$M$4+$BH348*'Norm-coeff'!$N$4+$BI348*'Norm-coeff'!$O$4</f>
        <v>1.42115649462768</v>
      </c>
      <c r="BR348" s="54">
        <f>'Norm-coeff'!$C$5+$AX348*'Norm-coeff'!$D$5+$AY348*'Norm-coeff'!$E$5+$AZ348*'Norm-coeff'!$F$5+$BA348*'Norm-coeff'!$G$5+$BB348*'Norm-coeff'!$H$5+$BC348*'Norm-coeff'!$I$5+$BD348*'Norm-coeff'!$J$5+$BE348*'Norm-coeff'!$K$5+$BF348*'Norm-coeff'!$L$5+$BG348*'Norm-coeff'!$M$5+$BH348*'Norm-coeff'!$N$5+$BI348*'Norm-coeff'!$O$5</f>
        <v>1.0553329241296201</v>
      </c>
      <c r="BS348" s="54">
        <f>'Norm-coeff'!$C$6+$AX348*'Norm-coeff'!$D$6+$AY348*'Norm-coeff'!$E$6+$AZ348*'Norm-coeff'!$F$6+$BA348*'Norm-coeff'!$G$6+$BB348*'Norm-coeff'!$H$6+$BC348*'Norm-coeff'!$I$6+$BD348*'Norm-coeff'!$J$6+$BE348*'Norm-coeff'!$K$6+$BF348*'Norm-coeff'!$L$6+$BG348*'Norm-coeff'!$M$6+$BH348*'Norm-coeff'!$N$6+$BI348*'Norm-coeff'!$O$6</f>
        <v>-1.48700885495103E-2</v>
      </c>
      <c r="BT348" s="54">
        <f>'Norm-coeff'!$C$7+$AX348*'Norm-coeff'!$D$7+$AY348*'Norm-coeff'!$E$7+$AZ348*'Norm-coeff'!$F$7+$BA348*'Norm-coeff'!$G$7+$BB348*'Norm-coeff'!$H$7+$BC348*'Norm-coeff'!$I$7+$BD348*'Norm-coeff'!$J$7+$BE348*'Norm-coeff'!$K$7+$BF348*'Norm-coeff'!$L$7+$BG348*'Norm-coeff'!$M$7+$BH348*'Norm-coeff'!$N$7+$BI348*'Norm-coeff'!$O$7</f>
        <v>2.0907583608832998</v>
      </c>
      <c r="BU348" s="54">
        <f>'Norm-coeff'!$C$8+$AX348*'Norm-coeff'!$D$8+$AY348*'Norm-coeff'!$E$8+$AZ348*'Norm-coeff'!$F$8+$BA348*'Norm-coeff'!$G$8+$BB348*'Norm-coeff'!$H$8+$BC348*'Norm-coeff'!$I$8+$BD348*'Norm-coeff'!$J$8+$BE348*'Norm-coeff'!$K$8+$BF348*'Norm-coeff'!$L$8+$BG348*'Norm-coeff'!$M$8+$BH348*'Norm-coeff'!$N$8+$BI348*'Norm-coeff'!$O$8</f>
        <v>0.65894159836244504</v>
      </c>
      <c r="BV348" s="54">
        <f>'Norm-coeff'!$C$9+$AX348*'Norm-coeff'!$D$9+$AY348*'Norm-coeff'!$E$9+$AZ348*'Norm-coeff'!$F$9+$BA348*'Norm-coeff'!$G$9+$BB348*'Norm-coeff'!$H$9+$BC348*'Norm-coeff'!$I$9+$BD348*'Norm-coeff'!$J$9+$BE348*'Norm-coeff'!$K$9+$BF348*'Norm-coeff'!$L$9+$BG348*'Norm-coeff'!$M$9+$BH348*'Norm-coeff'!$N$9+$BI348*'Norm-coeff'!$O$9</f>
        <v>1.48961085014701</v>
      </c>
      <c r="BW348" s="54">
        <f>'Norm-coeff'!$C$10+$AX348*'Norm-coeff'!$D$10+$AY348*'Norm-coeff'!$E$10+$AZ348*'Norm-coeff'!$F$10+$BA348*'Norm-coeff'!$G$10+$BB348*'Norm-coeff'!$H$10+$BC348*'Norm-coeff'!$I$10+$BD348*'Norm-coeff'!$J$10+$BE348*'Norm-coeff'!$K$10+$BF348*'Norm-coeff'!$L$10+$BG348*'Norm-coeff'!$M$10+$BH348*'Norm-coeff'!$N$10+$BI348*'Norm-coeff'!$O$10</f>
        <v>1.42058735749591</v>
      </c>
      <c r="BX348" s="54">
        <f>'Norm-coeff'!$C$11+$AX348*'Norm-coeff'!$D$11+$AY348*'Norm-coeff'!$E$11+$AZ348*'Norm-coeff'!$F$11+$BA348*'Norm-coeff'!$G$11+$BB348*'Norm-coeff'!$H$11+$BC348*'Norm-coeff'!$I$11+$BD348*'Norm-coeff'!$J$11+$BE348*'Norm-coeff'!$K$11+$BF348*'Norm-coeff'!$L$11+$BG348*'Norm-coeff'!$M$11+$BH348*'Norm-coeff'!$N$11+$BI348*'Norm-coeff'!$O$11</f>
        <v>0.221233014421479</v>
      </c>
      <c r="BY348" s="54">
        <f>'Norm-coeff'!$C$12+$AX348*'Norm-coeff'!$D$12+$AY348*'Norm-coeff'!$E$12+$AZ348*'Norm-coeff'!$F$12+$BA348*'Norm-coeff'!$G$12+$BB348*'Norm-coeff'!$H$12+$BC348*'Norm-coeff'!$I$12+$BD348*'Norm-coeff'!$J$12+$BE348*'Norm-coeff'!$K$12+$BF348*'Norm-coeff'!$L$12+$BG348*'Norm-coeff'!$M$12+$BH348*'Norm-coeff'!$N$12+$BI348*'Norm-coeff'!$O$12</f>
        <v>0.283527502056037</v>
      </c>
      <c r="BZ348" s="54">
        <f>'Norm-coeff'!$C$13+$AX348*'Norm-coeff'!$D$13+$AY348*'Norm-coeff'!$E$13+$AZ348*'Norm-coeff'!$F$13+$BA348*'Norm-coeff'!$G$13+$BB348*'Norm-coeff'!$H$13+$BC348*'Norm-coeff'!$I$13+$BD348*'Norm-coeff'!$J$13+$BE348*'Norm-coeff'!$K$13+$BF348*'Norm-coeff'!$L$13+$BG348*'Norm-coeff'!$M$13+$BH348*'Norm-coeff'!$N$13+$BI348*'Norm-coeff'!$O$13</f>
        <v>-4.1864930554451202E-2</v>
      </c>
      <c r="CA348" s="54">
        <f>'Norm-coeff'!$C$14+$AX348*'Norm-coeff'!$D$14+$AY348*'Norm-coeff'!$E$14+$AZ348*'Norm-coeff'!$F$14+$BA348*'Norm-coeff'!$G$14+$BB348*'Norm-coeff'!$H$14+$BC348*'Norm-coeff'!$I$14+$BD348*'Norm-coeff'!$J$14+$BE348*'Norm-coeff'!$K$14+$BF348*'Norm-coeff'!$L$14+$BG348*'Norm-coeff'!$M$14+$BH348*'Norm-coeff'!$N$14+$BI348*'Norm-coeff'!$O$14</f>
        <v>4.2526983164477103</v>
      </c>
      <c r="CC348" s="54">
        <f t="shared" si="1183"/>
        <v>0</v>
      </c>
      <c r="CG348" s="54">
        <f t="shared" si="1059"/>
        <v>0</v>
      </c>
      <c r="CH348" s="54">
        <f t="shared" si="1037"/>
        <v>0</v>
      </c>
      <c r="CI348" s="54">
        <f t="shared" si="1060"/>
        <v>0</v>
      </c>
      <c r="CJ348" s="56">
        <f t="shared" si="1061"/>
        <v>0</v>
      </c>
      <c r="CK348" s="54">
        <f t="shared" si="1062"/>
        <v>0</v>
      </c>
      <c r="CL348" s="54">
        <f t="shared" si="1063"/>
        <v>0</v>
      </c>
      <c r="CM348" s="54">
        <f t="shared" si="1064"/>
        <v>0</v>
      </c>
      <c r="CN348" s="54">
        <f t="shared" si="1065"/>
        <v>0</v>
      </c>
      <c r="CO348" s="54">
        <f t="shared" si="1066"/>
        <v>0</v>
      </c>
      <c r="CP348" s="54">
        <f t="shared" si="1067"/>
        <v>0</v>
      </c>
      <c r="CQ348" s="54">
        <f t="shared" si="1068"/>
        <v>0</v>
      </c>
      <c r="CR348" s="54">
        <f t="shared" si="1069"/>
        <v>0</v>
      </c>
      <c r="CS348" s="54">
        <f t="shared" si="1070"/>
        <v>0</v>
      </c>
      <c r="CU348" s="54">
        <f t="shared" si="1071"/>
        <v>0</v>
      </c>
      <c r="CV348" s="54">
        <f t="shared" si="1072"/>
        <v>0</v>
      </c>
      <c r="CW348" s="54">
        <f t="shared" si="1073"/>
        <v>0</v>
      </c>
      <c r="CX348" s="54">
        <f t="shared" si="1074"/>
        <v>0</v>
      </c>
      <c r="CZ348" s="54">
        <f t="shared" si="1075"/>
        <v>0</v>
      </c>
      <c r="DA348" s="54">
        <f t="shared" si="1076"/>
        <v>0</v>
      </c>
      <c r="DB348" s="54">
        <f t="shared" si="1077"/>
        <v>0</v>
      </c>
      <c r="DC348" s="54">
        <f t="shared" si="1078"/>
        <v>0</v>
      </c>
      <c r="DD348" s="54">
        <f t="shared" si="1079"/>
        <v>0</v>
      </c>
      <c r="DE348" s="54">
        <f t="shared" si="1080"/>
        <v>0</v>
      </c>
      <c r="DF348" s="54">
        <f t="shared" si="1081"/>
        <v>0</v>
      </c>
      <c r="DG348" s="54">
        <f t="shared" si="1082"/>
        <v>2</v>
      </c>
      <c r="DH348" s="71">
        <f t="shared" si="1083"/>
        <v>0</v>
      </c>
      <c r="DI348" s="71">
        <f t="shared" si="1084"/>
        <v>0</v>
      </c>
      <c r="DJ348" s="54">
        <f t="shared" si="1085"/>
        <v>0</v>
      </c>
      <c r="DK348" s="54">
        <f t="shared" si="1086"/>
        <v>2</v>
      </c>
      <c r="DL348" s="4">
        <f t="shared" si="1011"/>
        <v>0</v>
      </c>
      <c r="DM348" s="3">
        <f t="shared" si="1087"/>
        <v>0</v>
      </c>
      <c r="DN348" s="3">
        <f t="shared" si="1088"/>
        <v>0</v>
      </c>
      <c r="DO348" s="4" t="e">
        <f t="shared" si="1089"/>
        <v>#DIV/0!</v>
      </c>
      <c r="DP348" s="57"/>
      <c r="DQ348" s="57"/>
      <c r="DR348" s="56">
        <f t="shared" si="1012"/>
        <v>2</v>
      </c>
      <c r="DS348" s="56">
        <f t="shared" si="1013"/>
        <v>0</v>
      </c>
      <c r="DT348" s="38">
        <f t="shared" si="1014"/>
        <v>0</v>
      </c>
      <c r="DU348" s="38">
        <f t="shared" si="1090"/>
        <v>2</v>
      </c>
      <c r="DV348" s="38">
        <f t="shared" si="1015"/>
        <v>0</v>
      </c>
      <c r="DW348" s="39">
        <f t="shared" si="1016"/>
        <v>0</v>
      </c>
      <c r="DX348" s="39">
        <f t="shared" si="1017"/>
        <v>0</v>
      </c>
      <c r="DY348" s="39">
        <f t="shared" si="1018"/>
        <v>0</v>
      </c>
      <c r="DZ348" s="39">
        <f t="shared" si="1019"/>
        <v>0</v>
      </c>
      <c r="EA348" s="39">
        <f t="shared" si="1020"/>
        <v>0</v>
      </c>
      <c r="EB348" s="37" t="e">
        <f t="shared" si="1091"/>
        <v>#DIV/0!</v>
      </c>
      <c r="EC348" s="37" t="e">
        <f t="shared" si="1092"/>
        <v>#DIV/0!</v>
      </c>
      <c r="ED348" s="37" t="e">
        <f t="shared" si="1093"/>
        <v>#DIV/0!</v>
      </c>
      <c r="EE348" s="37" t="e">
        <f t="shared" si="1094"/>
        <v>#DIV/0!</v>
      </c>
      <c r="EF348" s="39" t="e">
        <f t="shared" si="1095"/>
        <v>#DIV/0!</v>
      </c>
      <c r="EG348" s="37" t="e">
        <f t="shared" si="1096"/>
        <v>#DIV/0!</v>
      </c>
      <c r="EH348" s="37" t="e">
        <f t="shared" si="1097"/>
        <v>#DIV/0!</v>
      </c>
      <c r="EI348" s="11" t="b">
        <f t="shared" si="1098"/>
        <v>1</v>
      </c>
      <c r="EJ348" s="11" t="b">
        <f t="shared" si="1099"/>
        <v>0</v>
      </c>
      <c r="EK348" s="39" t="e">
        <f t="shared" si="1100"/>
        <v>#DIV/0!</v>
      </c>
      <c r="EL348" s="39" t="e">
        <f t="shared" si="1101"/>
        <v>#DIV/0!</v>
      </c>
      <c r="EM348" s="39" t="e">
        <f t="shared" si="1102"/>
        <v>#DIV/0!</v>
      </c>
      <c r="EN348" s="39" t="e">
        <f t="shared" si="1103"/>
        <v>#DIV/0!</v>
      </c>
      <c r="EO348" s="39" t="e">
        <f t="shared" si="1104"/>
        <v>#DIV/0!</v>
      </c>
      <c r="EP348" s="39" t="e">
        <f t="shared" si="1105"/>
        <v>#DIV/0!</v>
      </c>
      <c r="EQ348" s="39" t="e">
        <f t="shared" si="1106"/>
        <v>#DIV/0!</v>
      </c>
      <c r="ER348" s="39" t="e">
        <f t="shared" si="1107"/>
        <v>#DIV/0!</v>
      </c>
      <c r="ES348" s="58" t="str">
        <f t="shared" si="1108"/>
        <v>(OH,F,Cl)-dominate amphibole</v>
      </c>
      <c r="ET348" s="58" t="e">
        <f t="shared" si="1109"/>
        <v>#N/A</v>
      </c>
      <c r="EU348" s="56">
        <f t="shared" si="1021"/>
        <v>0</v>
      </c>
      <c r="EV348" s="56">
        <f t="shared" si="1022"/>
        <v>0</v>
      </c>
      <c r="EW348" s="56">
        <f t="shared" si="1023"/>
        <v>0</v>
      </c>
      <c r="EX348" s="56">
        <f t="shared" si="1024"/>
        <v>0</v>
      </c>
      <c r="EY348" s="56">
        <f t="shared" si="1025"/>
        <v>0</v>
      </c>
      <c r="EZ348" s="56">
        <f t="shared" si="1026"/>
        <v>0</v>
      </c>
      <c r="FA348" s="39">
        <f t="shared" si="1027"/>
        <v>0</v>
      </c>
      <c r="FB348" s="39">
        <f t="shared" si="1028"/>
        <v>0</v>
      </c>
      <c r="FC348" s="54">
        <f t="shared" si="1029"/>
        <v>0</v>
      </c>
      <c r="FD348" s="54">
        <f t="shared" si="1030"/>
        <v>0</v>
      </c>
      <c r="FE348" s="39">
        <f t="shared" si="1031"/>
        <v>0</v>
      </c>
      <c r="FF348" s="54">
        <f t="shared" si="1032"/>
        <v>0</v>
      </c>
      <c r="FG348" s="39">
        <f t="shared" si="1033"/>
        <v>0</v>
      </c>
      <c r="FH348" s="39">
        <f t="shared" si="1110"/>
        <v>0</v>
      </c>
      <c r="FI348" s="39">
        <f t="shared" si="1111"/>
        <v>0</v>
      </c>
      <c r="FJ348" s="39">
        <f t="shared" si="1112"/>
        <v>0</v>
      </c>
      <c r="FK348" s="39" t="e">
        <f t="shared" si="1113"/>
        <v>#DIV/0!</v>
      </c>
      <c r="FL348" s="39" t="e">
        <f t="shared" si="1114"/>
        <v>#DIV/0!</v>
      </c>
      <c r="FM348" s="39" t="e">
        <f t="shared" si="1115"/>
        <v>#DIV/0!</v>
      </c>
      <c r="FN348" s="39">
        <f t="shared" si="1116"/>
        <v>1</v>
      </c>
      <c r="FO348" s="39">
        <f t="shared" si="1034"/>
        <v>0</v>
      </c>
      <c r="FP348" s="39">
        <f t="shared" si="1035"/>
        <v>0</v>
      </c>
      <c r="FQ348" s="39">
        <f t="shared" si="1036"/>
        <v>0</v>
      </c>
      <c r="FR348" s="39">
        <f t="shared" si="1117"/>
        <v>0</v>
      </c>
      <c r="FS348" s="39">
        <f t="shared" si="1118"/>
        <v>0</v>
      </c>
      <c r="FU348" s="39" t="e">
        <f t="shared" si="1119"/>
        <v>#DIV/0!</v>
      </c>
      <c r="FV348" s="39" t="e">
        <f t="shared" si="1120"/>
        <v>#DIV/0!</v>
      </c>
      <c r="FW348" s="39" t="e">
        <f t="shared" si="1121"/>
        <v>#DIV/0!</v>
      </c>
      <c r="FY348" s="39" t="e">
        <f t="shared" si="1122"/>
        <v>#DIV/0!</v>
      </c>
      <c r="FZ348" s="39" t="e">
        <f t="shared" si="1123"/>
        <v>#DIV/0!</v>
      </c>
      <c r="GA348" s="39" t="e">
        <f t="shared" si="1124"/>
        <v>#DIV/0!</v>
      </c>
      <c r="GB348" s="39" t="e">
        <f t="shared" si="1125"/>
        <v>#DIV/0!</v>
      </c>
      <c r="GC348" s="39" t="e">
        <f t="shared" si="1126"/>
        <v>#DIV/0!</v>
      </c>
      <c r="GD348" s="39" t="e">
        <f t="shared" si="1127"/>
        <v>#DIV/0!</v>
      </c>
      <c r="GE348" s="39" t="e">
        <f t="shared" si="1128"/>
        <v>#DIV/0!</v>
      </c>
      <c r="GF348" s="39" t="e">
        <f t="shared" si="1129"/>
        <v>#DIV/0!</v>
      </c>
      <c r="GG348" s="39" t="e">
        <f t="shared" si="1130"/>
        <v>#DIV/0!</v>
      </c>
      <c r="GH348" s="39" t="e">
        <f t="shared" si="1131"/>
        <v>#DIV/0!</v>
      </c>
      <c r="GI348" s="39"/>
      <c r="GJ348" s="39" t="e">
        <f t="shared" si="1132"/>
        <v>#DIV/0!</v>
      </c>
      <c r="GK348" s="39" t="e">
        <f t="shared" si="1133"/>
        <v>#DIV/0!</v>
      </c>
      <c r="GL348" s="39" t="e">
        <f t="shared" si="1134"/>
        <v>#DIV/0!</v>
      </c>
      <c r="GM348" s="39" t="e">
        <f t="shared" si="1135"/>
        <v>#DIV/0!</v>
      </c>
      <c r="GN348" s="39" t="e">
        <f t="shared" si="1136"/>
        <v>#DIV/0!</v>
      </c>
      <c r="GO348" s="57"/>
      <c r="GP348" s="57" t="e">
        <f t="shared" si="1137"/>
        <v>#DIV/0!</v>
      </c>
      <c r="GQ348" s="59" t="e">
        <f t="shared" si="1138"/>
        <v>#DIV/0!</v>
      </c>
      <c r="GR348" s="41" t="e">
        <f t="shared" si="1139"/>
        <v>#DIV/0!</v>
      </c>
      <c r="GS348" s="57" t="e">
        <f t="shared" si="1140"/>
        <v>#DIV/0!</v>
      </c>
      <c r="GT348" s="57" t="e">
        <f t="shared" si="1141"/>
        <v>#DIV/0!</v>
      </c>
      <c r="GU348" s="57" t="e">
        <f t="shared" si="1142"/>
        <v>#DIV/0!</v>
      </c>
      <c r="GV348" s="57"/>
      <c r="GW348" s="42" t="e">
        <f t="shared" si="1143"/>
        <v>#DIV/0!</v>
      </c>
      <c r="GX348" s="42" t="e">
        <f t="shared" si="1144"/>
        <v>#DIV/0!</v>
      </c>
      <c r="GY348" s="42" t="e">
        <f t="shared" si="1145"/>
        <v>#DIV/0!</v>
      </c>
      <c r="GZ348" s="57"/>
      <c r="HA348" s="2" t="e">
        <f t="shared" si="1146"/>
        <v>#DIV/0!</v>
      </c>
      <c r="HB348" s="2" t="e">
        <f t="shared" si="1147"/>
        <v>#DIV/0!</v>
      </c>
      <c r="HC348" s="2" t="e">
        <f t="shared" si="1148"/>
        <v>#DIV/0!</v>
      </c>
      <c r="HD348" s="2" t="e">
        <f t="shared" si="1149"/>
        <v>#DIV/0!</v>
      </c>
      <c r="HE348" s="2" t="e">
        <f t="shared" si="1150"/>
        <v>#DIV/0!</v>
      </c>
      <c r="HF348" s="2" t="e">
        <f t="shared" si="1151"/>
        <v>#DIV/0!</v>
      </c>
      <c r="HG348" s="2" t="e">
        <f t="shared" si="1152"/>
        <v>#DIV/0!</v>
      </c>
      <c r="HH348" s="2" t="e">
        <f t="shared" si="1153"/>
        <v>#DIV/0!</v>
      </c>
      <c r="HI348" s="2" t="e">
        <f t="shared" si="1154"/>
        <v>#DIV/0!</v>
      </c>
      <c r="HJ348" s="11" t="e">
        <f t="shared" si="1155"/>
        <v>#DIV/0!</v>
      </c>
      <c r="HK348" s="60" t="e">
        <f t="shared" si="1156"/>
        <v>#DIV/0!</v>
      </c>
      <c r="HL348" s="57"/>
      <c r="HM348" s="57" t="e">
        <f t="shared" si="1157"/>
        <v>#DIV/0!</v>
      </c>
      <c r="HN348" s="57" t="e">
        <f t="shared" si="1158"/>
        <v>#DIV/0!</v>
      </c>
      <c r="HO348" s="57" t="e">
        <f t="shared" si="1159"/>
        <v>#DIV/0!</v>
      </c>
      <c r="HP348" s="57" t="e">
        <f t="shared" si="1160"/>
        <v>#DIV/0!</v>
      </c>
      <c r="HQ348" s="57" t="e">
        <f t="shared" si="1161"/>
        <v>#DIV/0!</v>
      </c>
      <c r="HR348" s="57"/>
      <c r="HS348" s="57" t="e">
        <f t="shared" si="1162"/>
        <v>#DIV/0!</v>
      </c>
      <c r="HT348" s="57" t="e">
        <f t="shared" si="1163"/>
        <v>#DIV/0!</v>
      </c>
      <c r="HU348" s="57" t="e">
        <f t="shared" si="1164"/>
        <v>#DIV/0!</v>
      </c>
      <c r="HV348" s="57" t="e">
        <f t="shared" si="1165"/>
        <v>#DIV/0!</v>
      </c>
      <c r="HW348" s="57" t="e">
        <f t="shared" si="1166"/>
        <v>#DIV/0!</v>
      </c>
      <c r="HX348" s="57"/>
      <c r="HY348" s="57" t="e">
        <f t="shared" si="1167"/>
        <v>#DIV/0!</v>
      </c>
      <c r="HZ348" s="57" t="e">
        <f t="shared" si="1168"/>
        <v>#DIV/0!</v>
      </c>
      <c r="IA348" s="57"/>
      <c r="IB348" s="61">
        <f t="shared" si="1169"/>
        <v>0</v>
      </c>
      <c r="IC348" s="57" t="str">
        <f t="shared" si="1170"/>
        <v/>
      </c>
      <c r="ID348" s="42"/>
      <c r="IE348" s="2" t="str">
        <f t="shared" si="1171"/>
        <v/>
      </c>
      <c r="IF348" s="60" t="e">
        <f t="shared" si="1172"/>
        <v>#DIV/0!</v>
      </c>
      <c r="IG348" s="60" t="str">
        <f t="shared" si="1173"/>
        <v/>
      </c>
      <c r="IH348" s="60" t="str">
        <f t="shared" si="1174"/>
        <v>zinco-</v>
      </c>
      <c r="II348" s="60" t="str">
        <f t="shared" si="1175"/>
        <v>mangano-</v>
      </c>
      <c r="IJ348" s="60" t="e">
        <f t="shared" si="1176"/>
        <v>#DIV/0!</v>
      </c>
      <c r="IK348" s="60" t="e">
        <f t="shared" si="1177"/>
        <v>#DIV/0!</v>
      </c>
      <c r="IL348" s="60" t="e">
        <f t="shared" si="1178"/>
        <v>#DIV/0!</v>
      </c>
      <c r="IM348" s="60" t="e">
        <f t="shared" si="1179"/>
        <v>#DIV/0!</v>
      </c>
      <c r="IN348" s="60" t="str">
        <f t="shared" si="1180"/>
        <v/>
      </c>
      <c r="IO348" s="60" t="str">
        <f t="shared" si="1181"/>
        <v/>
      </c>
      <c r="IP348" s="57"/>
      <c r="IQ348" s="57" t="str">
        <f t="shared" si="1182"/>
        <v>ERROR!!</v>
      </c>
    </row>
    <row r="349" spans="24:251">
      <c r="X349" s="29">
        <f t="shared" si="1038"/>
        <v>0</v>
      </c>
      <c r="Y349" s="29">
        <f t="shared" si="1039"/>
        <v>0</v>
      </c>
      <c r="Z349" s="29" t="e">
        <f t="shared" si="1040"/>
        <v>#DIV/0!</v>
      </c>
      <c r="AA349" s="29" t="e">
        <f t="shared" si="1041"/>
        <v>#DIV/0!</v>
      </c>
      <c r="AB349" s="29" t="e">
        <f t="shared" si="1042"/>
        <v>#DIV/0!</v>
      </c>
      <c r="AC349" s="29" t="e">
        <f t="shared" si="1043"/>
        <v>#DIV/0!</v>
      </c>
      <c r="AF349" s="23">
        <v>60.084299999999999</v>
      </c>
      <c r="AG349" s="23">
        <v>79.878799999999998</v>
      </c>
      <c r="AH349" s="23">
        <v>101.96120000000001</v>
      </c>
      <c r="AI349" s="23">
        <v>151.99039999999999</v>
      </c>
      <c r="AJ349" s="23">
        <v>159.69</v>
      </c>
      <c r="AK349" s="23">
        <v>71.846400000000003</v>
      </c>
      <c r="AL349" s="23">
        <v>70.9375</v>
      </c>
      <c r="AM349" s="23">
        <v>40.304400000000001</v>
      </c>
      <c r="AN349" s="23">
        <v>56.077399999999997</v>
      </c>
      <c r="AO349" s="23">
        <v>61.978999999999999</v>
      </c>
      <c r="AP349" s="23">
        <v>94.195999999999998</v>
      </c>
      <c r="AQ349" s="23">
        <v>18.998000000000001</v>
      </c>
      <c r="AR349" s="23">
        <v>35.450000000000003</v>
      </c>
      <c r="AS349" s="23">
        <v>29.88</v>
      </c>
      <c r="AT349" s="23">
        <v>74.691999999999993</v>
      </c>
      <c r="AU349" s="23">
        <v>81.39</v>
      </c>
      <c r="AX349" s="54">
        <f t="shared" si="1044"/>
        <v>0</v>
      </c>
      <c r="AY349" s="54">
        <f t="shared" si="1045"/>
        <v>0</v>
      </c>
      <c r="AZ349" s="54">
        <f t="shared" si="1046"/>
        <v>0</v>
      </c>
      <c r="BA349" s="54">
        <f t="shared" si="1047"/>
        <v>0</v>
      </c>
      <c r="BB349" s="54">
        <f t="shared" si="1048"/>
        <v>0</v>
      </c>
      <c r="BC349" s="54">
        <f t="shared" si="1049"/>
        <v>0</v>
      </c>
      <c r="BD349" s="54">
        <f t="shared" si="1050"/>
        <v>0</v>
      </c>
      <c r="BE349" s="54">
        <f t="shared" si="1051"/>
        <v>0</v>
      </c>
      <c r="BF349" s="54">
        <f t="shared" si="1052"/>
        <v>0</v>
      </c>
      <c r="BG349" s="54">
        <f t="shared" si="1053"/>
        <v>0</v>
      </c>
      <c r="BH349" s="54">
        <f t="shared" si="1054"/>
        <v>0</v>
      </c>
      <c r="BI349" s="54">
        <f t="shared" si="1055"/>
        <v>0</v>
      </c>
      <c r="BJ349" s="54">
        <f t="shared" si="1056"/>
        <v>0</v>
      </c>
      <c r="BK349" s="54">
        <f t="shared" si="1057"/>
        <v>0</v>
      </c>
      <c r="BL349" s="54">
        <f t="shared" si="1058"/>
        <v>0</v>
      </c>
      <c r="BM349" s="42"/>
      <c r="BO349" s="54">
        <f>'Norm-coeff'!$C$2+$AX349*'Norm-coeff'!$D$2+$AY349*'Norm-coeff'!$E$2+$AZ349*'Norm-coeff'!$F$2+$BA349*'Norm-coeff'!$G$2+$BB349*'Norm-coeff'!$H$2+$BC349*'Norm-coeff'!$I$2+$BD349*'Norm-coeff'!$J$2+$BE349*'Norm-coeff'!$K$2+$BF349*'Norm-coeff'!$L$2+$BG349*'Norm-coeff'!$M$2+$BH349*'Norm-coeff'!$N$2+$BI349*'Norm-coeff'!$O$2</f>
        <v>5.4045421474420303</v>
      </c>
      <c r="BP349" s="54">
        <f>'Norm-coeff'!$C$3+$AX349*'Norm-coeff'!$D$3+$AY349*'Norm-coeff'!$E$3+$AZ349*'Norm-coeff'!$F$3+$BA349*'Norm-coeff'!$G$3+$BB349*'Norm-coeff'!$H$3+$BC349*'Norm-coeff'!$I$3+$BD349*'Norm-coeff'!$J$3+$BE349*'Norm-coeff'!$K$3+$BF349*'Norm-coeff'!$L$3+$BG349*'Norm-coeff'!$M$3+$BH349*'Norm-coeff'!$N$3+$BI349*'Norm-coeff'!$O$3</f>
        <v>3.15319116612705</v>
      </c>
      <c r="BQ349" s="54">
        <f>'Norm-coeff'!$C$4+$AX349*'Norm-coeff'!$D$4+$AY349*'Norm-coeff'!$E$4+$AZ349*'Norm-coeff'!$F$4+$BA349*'Norm-coeff'!$G$4+$BB349*'Norm-coeff'!$H$4+$BC349*'Norm-coeff'!$I$4+$BD349*'Norm-coeff'!$J$4+$BE349*'Norm-coeff'!$K$4+$BF349*'Norm-coeff'!$L$4+$BG349*'Norm-coeff'!$M$4+$BH349*'Norm-coeff'!$N$4+$BI349*'Norm-coeff'!$O$4</f>
        <v>1.42115649462768</v>
      </c>
      <c r="BR349" s="54">
        <f>'Norm-coeff'!$C$5+$AX349*'Norm-coeff'!$D$5+$AY349*'Norm-coeff'!$E$5+$AZ349*'Norm-coeff'!$F$5+$BA349*'Norm-coeff'!$G$5+$BB349*'Norm-coeff'!$H$5+$BC349*'Norm-coeff'!$I$5+$BD349*'Norm-coeff'!$J$5+$BE349*'Norm-coeff'!$K$5+$BF349*'Norm-coeff'!$L$5+$BG349*'Norm-coeff'!$M$5+$BH349*'Norm-coeff'!$N$5+$BI349*'Norm-coeff'!$O$5</f>
        <v>1.0553329241296201</v>
      </c>
      <c r="BS349" s="54">
        <f>'Norm-coeff'!$C$6+$AX349*'Norm-coeff'!$D$6+$AY349*'Norm-coeff'!$E$6+$AZ349*'Norm-coeff'!$F$6+$BA349*'Norm-coeff'!$G$6+$BB349*'Norm-coeff'!$H$6+$BC349*'Norm-coeff'!$I$6+$BD349*'Norm-coeff'!$J$6+$BE349*'Norm-coeff'!$K$6+$BF349*'Norm-coeff'!$L$6+$BG349*'Norm-coeff'!$M$6+$BH349*'Norm-coeff'!$N$6+$BI349*'Norm-coeff'!$O$6</f>
        <v>-1.48700885495103E-2</v>
      </c>
      <c r="BT349" s="54">
        <f>'Norm-coeff'!$C$7+$AX349*'Norm-coeff'!$D$7+$AY349*'Norm-coeff'!$E$7+$AZ349*'Norm-coeff'!$F$7+$BA349*'Norm-coeff'!$G$7+$BB349*'Norm-coeff'!$H$7+$BC349*'Norm-coeff'!$I$7+$BD349*'Norm-coeff'!$J$7+$BE349*'Norm-coeff'!$K$7+$BF349*'Norm-coeff'!$L$7+$BG349*'Norm-coeff'!$M$7+$BH349*'Norm-coeff'!$N$7+$BI349*'Norm-coeff'!$O$7</f>
        <v>2.0907583608832998</v>
      </c>
      <c r="BU349" s="54">
        <f>'Norm-coeff'!$C$8+$AX349*'Norm-coeff'!$D$8+$AY349*'Norm-coeff'!$E$8+$AZ349*'Norm-coeff'!$F$8+$BA349*'Norm-coeff'!$G$8+$BB349*'Norm-coeff'!$H$8+$BC349*'Norm-coeff'!$I$8+$BD349*'Norm-coeff'!$J$8+$BE349*'Norm-coeff'!$K$8+$BF349*'Norm-coeff'!$L$8+$BG349*'Norm-coeff'!$M$8+$BH349*'Norm-coeff'!$N$8+$BI349*'Norm-coeff'!$O$8</f>
        <v>0.65894159836244504</v>
      </c>
      <c r="BV349" s="54">
        <f>'Norm-coeff'!$C$9+$AX349*'Norm-coeff'!$D$9+$AY349*'Norm-coeff'!$E$9+$AZ349*'Norm-coeff'!$F$9+$BA349*'Norm-coeff'!$G$9+$BB349*'Norm-coeff'!$H$9+$BC349*'Norm-coeff'!$I$9+$BD349*'Norm-coeff'!$J$9+$BE349*'Norm-coeff'!$K$9+$BF349*'Norm-coeff'!$L$9+$BG349*'Norm-coeff'!$M$9+$BH349*'Norm-coeff'!$N$9+$BI349*'Norm-coeff'!$O$9</f>
        <v>1.48961085014701</v>
      </c>
      <c r="BW349" s="54">
        <f>'Norm-coeff'!$C$10+$AX349*'Norm-coeff'!$D$10+$AY349*'Norm-coeff'!$E$10+$AZ349*'Norm-coeff'!$F$10+$BA349*'Norm-coeff'!$G$10+$BB349*'Norm-coeff'!$H$10+$BC349*'Norm-coeff'!$I$10+$BD349*'Norm-coeff'!$J$10+$BE349*'Norm-coeff'!$K$10+$BF349*'Norm-coeff'!$L$10+$BG349*'Norm-coeff'!$M$10+$BH349*'Norm-coeff'!$N$10+$BI349*'Norm-coeff'!$O$10</f>
        <v>1.42058735749591</v>
      </c>
      <c r="BX349" s="54">
        <f>'Norm-coeff'!$C$11+$AX349*'Norm-coeff'!$D$11+$AY349*'Norm-coeff'!$E$11+$AZ349*'Norm-coeff'!$F$11+$BA349*'Norm-coeff'!$G$11+$BB349*'Norm-coeff'!$H$11+$BC349*'Norm-coeff'!$I$11+$BD349*'Norm-coeff'!$J$11+$BE349*'Norm-coeff'!$K$11+$BF349*'Norm-coeff'!$L$11+$BG349*'Norm-coeff'!$M$11+$BH349*'Norm-coeff'!$N$11+$BI349*'Norm-coeff'!$O$11</f>
        <v>0.221233014421479</v>
      </c>
      <c r="BY349" s="54">
        <f>'Norm-coeff'!$C$12+$AX349*'Norm-coeff'!$D$12+$AY349*'Norm-coeff'!$E$12+$AZ349*'Norm-coeff'!$F$12+$BA349*'Norm-coeff'!$G$12+$BB349*'Norm-coeff'!$H$12+$BC349*'Norm-coeff'!$I$12+$BD349*'Norm-coeff'!$J$12+$BE349*'Norm-coeff'!$K$12+$BF349*'Norm-coeff'!$L$12+$BG349*'Norm-coeff'!$M$12+$BH349*'Norm-coeff'!$N$12+$BI349*'Norm-coeff'!$O$12</f>
        <v>0.283527502056037</v>
      </c>
      <c r="BZ349" s="54">
        <f>'Norm-coeff'!$C$13+$AX349*'Norm-coeff'!$D$13+$AY349*'Norm-coeff'!$E$13+$AZ349*'Norm-coeff'!$F$13+$BA349*'Norm-coeff'!$G$13+$BB349*'Norm-coeff'!$H$13+$BC349*'Norm-coeff'!$I$13+$BD349*'Norm-coeff'!$J$13+$BE349*'Norm-coeff'!$K$13+$BF349*'Norm-coeff'!$L$13+$BG349*'Norm-coeff'!$M$13+$BH349*'Norm-coeff'!$N$13+$BI349*'Norm-coeff'!$O$13</f>
        <v>-4.1864930554451202E-2</v>
      </c>
      <c r="CA349" s="54">
        <f>'Norm-coeff'!$C$14+$AX349*'Norm-coeff'!$D$14+$AY349*'Norm-coeff'!$E$14+$AZ349*'Norm-coeff'!$F$14+$BA349*'Norm-coeff'!$G$14+$BB349*'Norm-coeff'!$H$14+$BC349*'Norm-coeff'!$I$14+$BD349*'Norm-coeff'!$J$14+$BE349*'Norm-coeff'!$K$14+$BF349*'Norm-coeff'!$L$14+$BG349*'Norm-coeff'!$M$14+$BH349*'Norm-coeff'!$N$14+$BI349*'Norm-coeff'!$O$14</f>
        <v>4.2526983164477103</v>
      </c>
      <c r="CC349" s="54">
        <f t="shared" si="1183"/>
        <v>0</v>
      </c>
      <c r="CG349" s="54">
        <f t="shared" si="1059"/>
        <v>0</v>
      </c>
      <c r="CH349" s="54">
        <f t="shared" si="1037"/>
        <v>0</v>
      </c>
      <c r="CI349" s="54">
        <f t="shared" si="1060"/>
        <v>0</v>
      </c>
      <c r="CJ349" s="56">
        <f t="shared" si="1061"/>
        <v>0</v>
      </c>
      <c r="CK349" s="54">
        <f t="shared" si="1062"/>
        <v>0</v>
      </c>
      <c r="CL349" s="54">
        <f t="shared" si="1063"/>
        <v>0</v>
      </c>
      <c r="CM349" s="54">
        <f t="shared" si="1064"/>
        <v>0</v>
      </c>
      <c r="CN349" s="54">
        <f t="shared" si="1065"/>
        <v>0</v>
      </c>
      <c r="CO349" s="54">
        <f t="shared" si="1066"/>
        <v>0</v>
      </c>
      <c r="CP349" s="54">
        <f t="shared" si="1067"/>
        <v>0</v>
      </c>
      <c r="CQ349" s="54">
        <f t="shared" si="1068"/>
        <v>0</v>
      </c>
      <c r="CR349" s="54">
        <f t="shared" si="1069"/>
        <v>0</v>
      </c>
      <c r="CS349" s="54">
        <f t="shared" si="1070"/>
        <v>0</v>
      </c>
      <c r="CU349" s="54">
        <f t="shared" si="1071"/>
        <v>0</v>
      </c>
      <c r="CV349" s="54">
        <f t="shared" si="1072"/>
        <v>0</v>
      </c>
      <c r="CW349" s="54">
        <f t="shared" si="1073"/>
        <v>0</v>
      </c>
      <c r="CX349" s="54">
        <f t="shared" si="1074"/>
        <v>0</v>
      </c>
      <c r="CZ349" s="54">
        <f t="shared" si="1075"/>
        <v>0</v>
      </c>
      <c r="DA349" s="54">
        <f t="shared" si="1076"/>
        <v>0</v>
      </c>
      <c r="DB349" s="54">
        <f t="shared" si="1077"/>
        <v>0</v>
      </c>
      <c r="DC349" s="54">
        <f t="shared" si="1078"/>
        <v>0</v>
      </c>
      <c r="DD349" s="54">
        <f t="shared" si="1079"/>
        <v>0</v>
      </c>
      <c r="DE349" s="54">
        <f t="shared" si="1080"/>
        <v>0</v>
      </c>
      <c r="DF349" s="54">
        <f t="shared" si="1081"/>
        <v>0</v>
      </c>
      <c r="DG349" s="54">
        <f t="shared" si="1082"/>
        <v>2</v>
      </c>
      <c r="DH349" s="71">
        <f t="shared" si="1083"/>
        <v>0</v>
      </c>
      <c r="DI349" s="71">
        <f t="shared" si="1084"/>
        <v>0</v>
      </c>
      <c r="DJ349" s="54">
        <f t="shared" si="1085"/>
        <v>0</v>
      </c>
      <c r="DK349" s="54">
        <f t="shared" si="1086"/>
        <v>2</v>
      </c>
      <c r="DL349" s="4">
        <f t="shared" si="1011"/>
        <v>0</v>
      </c>
      <c r="DM349" s="3">
        <f t="shared" si="1087"/>
        <v>0</v>
      </c>
      <c r="DN349" s="3">
        <f t="shared" si="1088"/>
        <v>0</v>
      </c>
      <c r="DO349" s="4" t="e">
        <f t="shared" si="1089"/>
        <v>#DIV/0!</v>
      </c>
      <c r="DP349" s="57"/>
      <c r="DQ349" s="57"/>
      <c r="DR349" s="56">
        <f t="shared" si="1012"/>
        <v>2</v>
      </c>
      <c r="DS349" s="56">
        <f t="shared" si="1013"/>
        <v>0</v>
      </c>
      <c r="DT349" s="38">
        <f t="shared" si="1014"/>
        <v>0</v>
      </c>
      <c r="DU349" s="38">
        <f t="shared" si="1090"/>
        <v>2</v>
      </c>
      <c r="DV349" s="38">
        <f t="shared" si="1015"/>
        <v>0</v>
      </c>
      <c r="DW349" s="39">
        <f t="shared" si="1016"/>
        <v>0</v>
      </c>
      <c r="DX349" s="39">
        <f t="shared" si="1017"/>
        <v>0</v>
      </c>
      <c r="DY349" s="39">
        <f t="shared" si="1018"/>
        <v>0</v>
      </c>
      <c r="DZ349" s="39">
        <f t="shared" si="1019"/>
        <v>0</v>
      </c>
      <c r="EA349" s="39">
        <f t="shared" si="1020"/>
        <v>0</v>
      </c>
      <c r="EB349" s="37" t="e">
        <f t="shared" si="1091"/>
        <v>#DIV/0!</v>
      </c>
      <c r="EC349" s="37" t="e">
        <f t="shared" si="1092"/>
        <v>#DIV/0!</v>
      </c>
      <c r="ED349" s="37" t="e">
        <f t="shared" si="1093"/>
        <v>#DIV/0!</v>
      </c>
      <c r="EE349" s="37" t="e">
        <f t="shared" si="1094"/>
        <v>#DIV/0!</v>
      </c>
      <c r="EF349" s="39" t="e">
        <f t="shared" si="1095"/>
        <v>#DIV/0!</v>
      </c>
      <c r="EG349" s="37" t="e">
        <f t="shared" si="1096"/>
        <v>#DIV/0!</v>
      </c>
      <c r="EH349" s="37" t="e">
        <f t="shared" si="1097"/>
        <v>#DIV/0!</v>
      </c>
      <c r="EI349" s="11" t="b">
        <f t="shared" si="1098"/>
        <v>1</v>
      </c>
      <c r="EJ349" s="11" t="b">
        <f t="shared" si="1099"/>
        <v>0</v>
      </c>
      <c r="EK349" s="39" t="e">
        <f t="shared" si="1100"/>
        <v>#DIV/0!</v>
      </c>
      <c r="EL349" s="39" t="e">
        <f t="shared" si="1101"/>
        <v>#DIV/0!</v>
      </c>
      <c r="EM349" s="39" t="e">
        <f t="shared" si="1102"/>
        <v>#DIV/0!</v>
      </c>
      <c r="EN349" s="39" t="e">
        <f t="shared" si="1103"/>
        <v>#DIV/0!</v>
      </c>
      <c r="EO349" s="39" t="e">
        <f t="shared" si="1104"/>
        <v>#DIV/0!</v>
      </c>
      <c r="EP349" s="39" t="e">
        <f t="shared" si="1105"/>
        <v>#DIV/0!</v>
      </c>
      <c r="EQ349" s="39" t="e">
        <f t="shared" si="1106"/>
        <v>#DIV/0!</v>
      </c>
      <c r="ER349" s="39" t="e">
        <f t="shared" si="1107"/>
        <v>#DIV/0!</v>
      </c>
      <c r="ES349" s="58" t="str">
        <f t="shared" si="1108"/>
        <v>(OH,F,Cl)-dominate amphibole</v>
      </c>
      <c r="ET349" s="58" t="e">
        <f t="shared" si="1109"/>
        <v>#N/A</v>
      </c>
      <c r="EU349" s="56">
        <f t="shared" si="1021"/>
        <v>0</v>
      </c>
      <c r="EV349" s="56">
        <f t="shared" si="1022"/>
        <v>0</v>
      </c>
      <c r="EW349" s="56">
        <f t="shared" si="1023"/>
        <v>0</v>
      </c>
      <c r="EX349" s="56">
        <f t="shared" si="1024"/>
        <v>0</v>
      </c>
      <c r="EY349" s="56">
        <f t="shared" si="1025"/>
        <v>0</v>
      </c>
      <c r="EZ349" s="56">
        <f t="shared" si="1026"/>
        <v>0</v>
      </c>
      <c r="FA349" s="39">
        <f t="shared" si="1027"/>
        <v>0</v>
      </c>
      <c r="FB349" s="39">
        <f t="shared" si="1028"/>
        <v>0</v>
      </c>
      <c r="FC349" s="54">
        <f t="shared" si="1029"/>
        <v>0</v>
      </c>
      <c r="FD349" s="54">
        <f t="shared" si="1030"/>
        <v>0</v>
      </c>
      <c r="FE349" s="39">
        <f t="shared" si="1031"/>
        <v>0</v>
      </c>
      <c r="FF349" s="54">
        <f t="shared" si="1032"/>
        <v>0</v>
      </c>
      <c r="FG349" s="39">
        <f t="shared" si="1033"/>
        <v>0</v>
      </c>
      <c r="FH349" s="39">
        <f t="shared" si="1110"/>
        <v>0</v>
      </c>
      <c r="FI349" s="39">
        <f t="shared" si="1111"/>
        <v>0</v>
      </c>
      <c r="FJ349" s="39">
        <f t="shared" si="1112"/>
        <v>0</v>
      </c>
      <c r="FK349" s="39" t="e">
        <f t="shared" si="1113"/>
        <v>#DIV/0!</v>
      </c>
      <c r="FL349" s="39" t="e">
        <f t="shared" si="1114"/>
        <v>#DIV/0!</v>
      </c>
      <c r="FM349" s="39" t="e">
        <f t="shared" si="1115"/>
        <v>#DIV/0!</v>
      </c>
      <c r="FN349" s="39">
        <f t="shared" si="1116"/>
        <v>1</v>
      </c>
      <c r="FO349" s="39">
        <f t="shared" si="1034"/>
        <v>0</v>
      </c>
      <c r="FP349" s="39">
        <f t="shared" si="1035"/>
        <v>0</v>
      </c>
      <c r="FQ349" s="39">
        <f t="shared" si="1036"/>
        <v>0</v>
      </c>
      <c r="FR349" s="39">
        <f t="shared" si="1117"/>
        <v>0</v>
      </c>
      <c r="FS349" s="39">
        <f t="shared" si="1118"/>
        <v>0</v>
      </c>
      <c r="FU349" s="39" t="e">
        <f t="shared" si="1119"/>
        <v>#DIV/0!</v>
      </c>
      <c r="FV349" s="39" t="e">
        <f t="shared" si="1120"/>
        <v>#DIV/0!</v>
      </c>
      <c r="FW349" s="39" t="e">
        <f t="shared" si="1121"/>
        <v>#DIV/0!</v>
      </c>
      <c r="FY349" s="39" t="e">
        <f t="shared" si="1122"/>
        <v>#DIV/0!</v>
      </c>
      <c r="FZ349" s="39" t="e">
        <f t="shared" si="1123"/>
        <v>#DIV/0!</v>
      </c>
      <c r="GA349" s="39" t="e">
        <f t="shared" si="1124"/>
        <v>#DIV/0!</v>
      </c>
      <c r="GB349" s="39" t="e">
        <f t="shared" si="1125"/>
        <v>#DIV/0!</v>
      </c>
      <c r="GC349" s="39" t="e">
        <f t="shared" si="1126"/>
        <v>#DIV/0!</v>
      </c>
      <c r="GD349" s="39" t="e">
        <f t="shared" si="1127"/>
        <v>#DIV/0!</v>
      </c>
      <c r="GE349" s="39" t="e">
        <f t="shared" si="1128"/>
        <v>#DIV/0!</v>
      </c>
      <c r="GF349" s="39" t="e">
        <f t="shared" si="1129"/>
        <v>#DIV/0!</v>
      </c>
      <c r="GG349" s="39" t="e">
        <f t="shared" si="1130"/>
        <v>#DIV/0!</v>
      </c>
      <c r="GH349" s="39" t="e">
        <f t="shared" si="1131"/>
        <v>#DIV/0!</v>
      </c>
      <c r="GI349" s="39"/>
      <c r="GJ349" s="39" t="e">
        <f t="shared" si="1132"/>
        <v>#DIV/0!</v>
      </c>
      <c r="GK349" s="39" t="e">
        <f t="shared" si="1133"/>
        <v>#DIV/0!</v>
      </c>
      <c r="GL349" s="39" t="e">
        <f t="shared" si="1134"/>
        <v>#DIV/0!</v>
      </c>
      <c r="GM349" s="39" t="e">
        <f t="shared" si="1135"/>
        <v>#DIV/0!</v>
      </c>
      <c r="GN349" s="39" t="e">
        <f t="shared" si="1136"/>
        <v>#DIV/0!</v>
      </c>
      <c r="GO349" s="57"/>
      <c r="GP349" s="57" t="e">
        <f t="shared" si="1137"/>
        <v>#DIV/0!</v>
      </c>
      <c r="GQ349" s="59" t="e">
        <f t="shared" si="1138"/>
        <v>#DIV/0!</v>
      </c>
      <c r="GR349" s="41" t="e">
        <f t="shared" si="1139"/>
        <v>#DIV/0!</v>
      </c>
      <c r="GS349" s="57" t="e">
        <f t="shared" si="1140"/>
        <v>#DIV/0!</v>
      </c>
      <c r="GT349" s="57" t="e">
        <f t="shared" si="1141"/>
        <v>#DIV/0!</v>
      </c>
      <c r="GU349" s="57" t="e">
        <f t="shared" si="1142"/>
        <v>#DIV/0!</v>
      </c>
      <c r="GV349" s="57"/>
      <c r="GW349" s="42" t="e">
        <f t="shared" si="1143"/>
        <v>#DIV/0!</v>
      </c>
      <c r="GX349" s="42" t="e">
        <f t="shared" si="1144"/>
        <v>#DIV/0!</v>
      </c>
      <c r="GY349" s="42" t="e">
        <f t="shared" si="1145"/>
        <v>#DIV/0!</v>
      </c>
      <c r="GZ349" s="57"/>
      <c r="HA349" s="2" t="e">
        <f t="shared" si="1146"/>
        <v>#DIV/0!</v>
      </c>
      <c r="HB349" s="2" t="e">
        <f t="shared" si="1147"/>
        <v>#DIV/0!</v>
      </c>
      <c r="HC349" s="2" t="e">
        <f t="shared" si="1148"/>
        <v>#DIV/0!</v>
      </c>
      <c r="HD349" s="2" t="e">
        <f t="shared" si="1149"/>
        <v>#DIV/0!</v>
      </c>
      <c r="HE349" s="2" t="e">
        <f t="shared" si="1150"/>
        <v>#DIV/0!</v>
      </c>
      <c r="HF349" s="2" t="e">
        <f t="shared" si="1151"/>
        <v>#DIV/0!</v>
      </c>
      <c r="HG349" s="2" t="e">
        <f t="shared" si="1152"/>
        <v>#DIV/0!</v>
      </c>
      <c r="HH349" s="2" t="e">
        <f t="shared" si="1153"/>
        <v>#DIV/0!</v>
      </c>
      <c r="HI349" s="2" t="e">
        <f t="shared" si="1154"/>
        <v>#DIV/0!</v>
      </c>
      <c r="HJ349" s="11" t="e">
        <f t="shared" si="1155"/>
        <v>#DIV/0!</v>
      </c>
      <c r="HK349" s="60" t="e">
        <f t="shared" si="1156"/>
        <v>#DIV/0!</v>
      </c>
      <c r="HL349" s="57"/>
      <c r="HM349" s="57" t="e">
        <f t="shared" si="1157"/>
        <v>#DIV/0!</v>
      </c>
      <c r="HN349" s="57" t="e">
        <f t="shared" si="1158"/>
        <v>#DIV/0!</v>
      </c>
      <c r="HO349" s="57" t="e">
        <f t="shared" si="1159"/>
        <v>#DIV/0!</v>
      </c>
      <c r="HP349" s="57" t="e">
        <f t="shared" si="1160"/>
        <v>#DIV/0!</v>
      </c>
      <c r="HQ349" s="57" t="e">
        <f t="shared" si="1161"/>
        <v>#DIV/0!</v>
      </c>
      <c r="HR349" s="57"/>
      <c r="HS349" s="57" t="e">
        <f t="shared" si="1162"/>
        <v>#DIV/0!</v>
      </c>
      <c r="HT349" s="57" t="e">
        <f t="shared" si="1163"/>
        <v>#DIV/0!</v>
      </c>
      <c r="HU349" s="57" t="e">
        <f t="shared" si="1164"/>
        <v>#DIV/0!</v>
      </c>
      <c r="HV349" s="57" t="e">
        <f t="shared" si="1165"/>
        <v>#DIV/0!</v>
      </c>
      <c r="HW349" s="57" t="e">
        <f t="shared" si="1166"/>
        <v>#DIV/0!</v>
      </c>
      <c r="HX349" s="57"/>
      <c r="HY349" s="57" t="e">
        <f t="shared" si="1167"/>
        <v>#DIV/0!</v>
      </c>
      <c r="HZ349" s="57" t="e">
        <f t="shared" si="1168"/>
        <v>#DIV/0!</v>
      </c>
      <c r="IA349" s="57"/>
      <c r="IB349" s="61">
        <f t="shared" si="1169"/>
        <v>0</v>
      </c>
      <c r="IC349" s="57" t="str">
        <f t="shared" si="1170"/>
        <v/>
      </c>
      <c r="ID349" s="42"/>
      <c r="IE349" s="2" t="str">
        <f t="shared" si="1171"/>
        <v/>
      </c>
      <c r="IF349" s="60" t="e">
        <f t="shared" si="1172"/>
        <v>#DIV/0!</v>
      </c>
      <c r="IG349" s="60" t="str">
        <f t="shared" si="1173"/>
        <v/>
      </c>
      <c r="IH349" s="60" t="str">
        <f t="shared" si="1174"/>
        <v>zinco-</v>
      </c>
      <c r="II349" s="60" t="str">
        <f t="shared" si="1175"/>
        <v>mangano-</v>
      </c>
      <c r="IJ349" s="60" t="e">
        <f t="shared" si="1176"/>
        <v>#DIV/0!</v>
      </c>
      <c r="IK349" s="60" t="e">
        <f t="shared" si="1177"/>
        <v>#DIV/0!</v>
      </c>
      <c r="IL349" s="60" t="e">
        <f t="shared" si="1178"/>
        <v>#DIV/0!</v>
      </c>
      <c r="IM349" s="60" t="e">
        <f t="shared" si="1179"/>
        <v>#DIV/0!</v>
      </c>
      <c r="IN349" s="60" t="str">
        <f t="shared" si="1180"/>
        <v/>
      </c>
      <c r="IO349" s="60" t="str">
        <f t="shared" si="1181"/>
        <v/>
      </c>
      <c r="IP349" s="57"/>
      <c r="IQ349" s="57" t="str">
        <f t="shared" si="1182"/>
        <v>ERROR!!</v>
      </c>
    </row>
    <row r="350" spans="24:251">
      <c r="X350" s="29">
        <f t="shared" si="1038"/>
        <v>0</v>
      </c>
      <c r="Y350" s="29">
        <f t="shared" si="1039"/>
        <v>0</v>
      </c>
      <c r="Z350" s="29" t="e">
        <f t="shared" si="1040"/>
        <v>#DIV/0!</v>
      </c>
      <c r="AA350" s="29" t="e">
        <f t="shared" si="1041"/>
        <v>#DIV/0!</v>
      </c>
      <c r="AB350" s="29" t="e">
        <f t="shared" si="1042"/>
        <v>#DIV/0!</v>
      </c>
      <c r="AC350" s="29" t="e">
        <f t="shared" si="1043"/>
        <v>#DIV/0!</v>
      </c>
      <c r="AF350" s="23">
        <v>60.084299999999999</v>
      </c>
      <c r="AG350" s="23">
        <v>79.878799999999998</v>
      </c>
      <c r="AH350" s="23">
        <v>101.96120000000001</v>
      </c>
      <c r="AI350" s="23">
        <v>151.99039999999999</v>
      </c>
      <c r="AJ350" s="23">
        <v>159.69</v>
      </c>
      <c r="AK350" s="23">
        <v>71.846400000000003</v>
      </c>
      <c r="AL350" s="23">
        <v>70.9375</v>
      </c>
      <c r="AM350" s="23">
        <v>40.304400000000001</v>
      </c>
      <c r="AN350" s="23">
        <v>56.077399999999997</v>
      </c>
      <c r="AO350" s="23">
        <v>61.978999999999999</v>
      </c>
      <c r="AP350" s="23">
        <v>94.195999999999998</v>
      </c>
      <c r="AQ350" s="23">
        <v>18.998000000000001</v>
      </c>
      <c r="AR350" s="23">
        <v>35.450000000000003</v>
      </c>
      <c r="AS350" s="23">
        <v>29.88</v>
      </c>
      <c r="AT350" s="23">
        <v>74.691999999999993</v>
      </c>
      <c r="AU350" s="23">
        <v>81.39</v>
      </c>
      <c r="AX350" s="54">
        <f t="shared" si="1044"/>
        <v>0</v>
      </c>
      <c r="AY350" s="54">
        <f t="shared" si="1045"/>
        <v>0</v>
      </c>
      <c r="AZ350" s="54">
        <f t="shared" si="1046"/>
        <v>0</v>
      </c>
      <c r="BA350" s="54">
        <f t="shared" si="1047"/>
        <v>0</v>
      </c>
      <c r="BB350" s="54">
        <f t="shared" si="1048"/>
        <v>0</v>
      </c>
      <c r="BC350" s="54">
        <f t="shared" si="1049"/>
        <v>0</v>
      </c>
      <c r="BD350" s="54">
        <f t="shared" si="1050"/>
        <v>0</v>
      </c>
      <c r="BE350" s="54">
        <f t="shared" si="1051"/>
        <v>0</v>
      </c>
      <c r="BF350" s="54">
        <f t="shared" si="1052"/>
        <v>0</v>
      </c>
      <c r="BG350" s="54">
        <f t="shared" si="1053"/>
        <v>0</v>
      </c>
      <c r="BH350" s="54">
        <f t="shared" si="1054"/>
        <v>0</v>
      </c>
      <c r="BI350" s="54">
        <f t="shared" si="1055"/>
        <v>0</v>
      </c>
      <c r="BJ350" s="54">
        <f t="shared" si="1056"/>
        <v>0</v>
      </c>
      <c r="BK350" s="54">
        <f t="shared" si="1057"/>
        <v>0</v>
      </c>
      <c r="BL350" s="54">
        <f t="shared" si="1058"/>
        <v>0</v>
      </c>
      <c r="BM350" s="42"/>
      <c r="BO350" s="54">
        <f>'Norm-coeff'!$C$2+$AX350*'Norm-coeff'!$D$2+$AY350*'Norm-coeff'!$E$2+$AZ350*'Norm-coeff'!$F$2+$BA350*'Norm-coeff'!$G$2+$BB350*'Norm-coeff'!$H$2+$BC350*'Norm-coeff'!$I$2+$BD350*'Norm-coeff'!$J$2+$BE350*'Norm-coeff'!$K$2+$BF350*'Norm-coeff'!$L$2+$BG350*'Norm-coeff'!$M$2+$BH350*'Norm-coeff'!$N$2+$BI350*'Norm-coeff'!$O$2</f>
        <v>5.4045421474420303</v>
      </c>
      <c r="BP350" s="54">
        <f>'Norm-coeff'!$C$3+$AX350*'Norm-coeff'!$D$3+$AY350*'Norm-coeff'!$E$3+$AZ350*'Norm-coeff'!$F$3+$BA350*'Norm-coeff'!$G$3+$BB350*'Norm-coeff'!$H$3+$BC350*'Norm-coeff'!$I$3+$BD350*'Norm-coeff'!$J$3+$BE350*'Norm-coeff'!$K$3+$BF350*'Norm-coeff'!$L$3+$BG350*'Norm-coeff'!$M$3+$BH350*'Norm-coeff'!$N$3+$BI350*'Norm-coeff'!$O$3</f>
        <v>3.15319116612705</v>
      </c>
      <c r="BQ350" s="54">
        <f>'Norm-coeff'!$C$4+$AX350*'Norm-coeff'!$D$4+$AY350*'Norm-coeff'!$E$4+$AZ350*'Norm-coeff'!$F$4+$BA350*'Norm-coeff'!$G$4+$BB350*'Norm-coeff'!$H$4+$BC350*'Norm-coeff'!$I$4+$BD350*'Norm-coeff'!$J$4+$BE350*'Norm-coeff'!$K$4+$BF350*'Norm-coeff'!$L$4+$BG350*'Norm-coeff'!$M$4+$BH350*'Norm-coeff'!$N$4+$BI350*'Norm-coeff'!$O$4</f>
        <v>1.42115649462768</v>
      </c>
      <c r="BR350" s="54">
        <f>'Norm-coeff'!$C$5+$AX350*'Norm-coeff'!$D$5+$AY350*'Norm-coeff'!$E$5+$AZ350*'Norm-coeff'!$F$5+$BA350*'Norm-coeff'!$G$5+$BB350*'Norm-coeff'!$H$5+$BC350*'Norm-coeff'!$I$5+$BD350*'Norm-coeff'!$J$5+$BE350*'Norm-coeff'!$K$5+$BF350*'Norm-coeff'!$L$5+$BG350*'Norm-coeff'!$M$5+$BH350*'Norm-coeff'!$N$5+$BI350*'Norm-coeff'!$O$5</f>
        <v>1.0553329241296201</v>
      </c>
      <c r="BS350" s="54">
        <f>'Norm-coeff'!$C$6+$AX350*'Norm-coeff'!$D$6+$AY350*'Norm-coeff'!$E$6+$AZ350*'Norm-coeff'!$F$6+$BA350*'Norm-coeff'!$G$6+$BB350*'Norm-coeff'!$H$6+$BC350*'Norm-coeff'!$I$6+$BD350*'Norm-coeff'!$J$6+$BE350*'Norm-coeff'!$K$6+$BF350*'Norm-coeff'!$L$6+$BG350*'Norm-coeff'!$M$6+$BH350*'Norm-coeff'!$N$6+$BI350*'Norm-coeff'!$O$6</f>
        <v>-1.48700885495103E-2</v>
      </c>
      <c r="BT350" s="54">
        <f>'Norm-coeff'!$C$7+$AX350*'Norm-coeff'!$D$7+$AY350*'Norm-coeff'!$E$7+$AZ350*'Norm-coeff'!$F$7+$BA350*'Norm-coeff'!$G$7+$BB350*'Norm-coeff'!$H$7+$BC350*'Norm-coeff'!$I$7+$BD350*'Norm-coeff'!$J$7+$BE350*'Norm-coeff'!$K$7+$BF350*'Norm-coeff'!$L$7+$BG350*'Norm-coeff'!$M$7+$BH350*'Norm-coeff'!$N$7+$BI350*'Norm-coeff'!$O$7</f>
        <v>2.0907583608832998</v>
      </c>
      <c r="BU350" s="54">
        <f>'Norm-coeff'!$C$8+$AX350*'Norm-coeff'!$D$8+$AY350*'Norm-coeff'!$E$8+$AZ350*'Norm-coeff'!$F$8+$BA350*'Norm-coeff'!$G$8+$BB350*'Norm-coeff'!$H$8+$BC350*'Norm-coeff'!$I$8+$BD350*'Norm-coeff'!$J$8+$BE350*'Norm-coeff'!$K$8+$BF350*'Norm-coeff'!$L$8+$BG350*'Norm-coeff'!$M$8+$BH350*'Norm-coeff'!$N$8+$BI350*'Norm-coeff'!$O$8</f>
        <v>0.65894159836244504</v>
      </c>
      <c r="BV350" s="54">
        <f>'Norm-coeff'!$C$9+$AX350*'Norm-coeff'!$D$9+$AY350*'Norm-coeff'!$E$9+$AZ350*'Norm-coeff'!$F$9+$BA350*'Norm-coeff'!$G$9+$BB350*'Norm-coeff'!$H$9+$BC350*'Norm-coeff'!$I$9+$BD350*'Norm-coeff'!$J$9+$BE350*'Norm-coeff'!$K$9+$BF350*'Norm-coeff'!$L$9+$BG350*'Norm-coeff'!$M$9+$BH350*'Norm-coeff'!$N$9+$BI350*'Norm-coeff'!$O$9</f>
        <v>1.48961085014701</v>
      </c>
      <c r="BW350" s="54">
        <f>'Norm-coeff'!$C$10+$AX350*'Norm-coeff'!$D$10+$AY350*'Norm-coeff'!$E$10+$AZ350*'Norm-coeff'!$F$10+$BA350*'Norm-coeff'!$G$10+$BB350*'Norm-coeff'!$H$10+$BC350*'Norm-coeff'!$I$10+$BD350*'Norm-coeff'!$J$10+$BE350*'Norm-coeff'!$K$10+$BF350*'Norm-coeff'!$L$10+$BG350*'Norm-coeff'!$M$10+$BH350*'Norm-coeff'!$N$10+$BI350*'Norm-coeff'!$O$10</f>
        <v>1.42058735749591</v>
      </c>
      <c r="BX350" s="54">
        <f>'Norm-coeff'!$C$11+$AX350*'Norm-coeff'!$D$11+$AY350*'Norm-coeff'!$E$11+$AZ350*'Norm-coeff'!$F$11+$BA350*'Norm-coeff'!$G$11+$BB350*'Norm-coeff'!$H$11+$BC350*'Norm-coeff'!$I$11+$BD350*'Norm-coeff'!$J$11+$BE350*'Norm-coeff'!$K$11+$BF350*'Norm-coeff'!$L$11+$BG350*'Norm-coeff'!$M$11+$BH350*'Norm-coeff'!$N$11+$BI350*'Norm-coeff'!$O$11</f>
        <v>0.221233014421479</v>
      </c>
      <c r="BY350" s="54">
        <f>'Norm-coeff'!$C$12+$AX350*'Norm-coeff'!$D$12+$AY350*'Norm-coeff'!$E$12+$AZ350*'Norm-coeff'!$F$12+$BA350*'Norm-coeff'!$G$12+$BB350*'Norm-coeff'!$H$12+$BC350*'Norm-coeff'!$I$12+$BD350*'Norm-coeff'!$J$12+$BE350*'Norm-coeff'!$K$12+$BF350*'Norm-coeff'!$L$12+$BG350*'Norm-coeff'!$M$12+$BH350*'Norm-coeff'!$N$12+$BI350*'Norm-coeff'!$O$12</f>
        <v>0.283527502056037</v>
      </c>
      <c r="BZ350" s="54">
        <f>'Norm-coeff'!$C$13+$AX350*'Norm-coeff'!$D$13+$AY350*'Norm-coeff'!$E$13+$AZ350*'Norm-coeff'!$F$13+$BA350*'Norm-coeff'!$G$13+$BB350*'Norm-coeff'!$H$13+$BC350*'Norm-coeff'!$I$13+$BD350*'Norm-coeff'!$J$13+$BE350*'Norm-coeff'!$K$13+$BF350*'Norm-coeff'!$L$13+$BG350*'Norm-coeff'!$M$13+$BH350*'Norm-coeff'!$N$13+$BI350*'Norm-coeff'!$O$13</f>
        <v>-4.1864930554451202E-2</v>
      </c>
      <c r="CA350" s="54">
        <f>'Norm-coeff'!$C$14+$AX350*'Norm-coeff'!$D$14+$AY350*'Norm-coeff'!$E$14+$AZ350*'Norm-coeff'!$F$14+$BA350*'Norm-coeff'!$G$14+$BB350*'Norm-coeff'!$H$14+$BC350*'Norm-coeff'!$I$14+$BD350*'Norm-coeff'!$J$14+$BE350*'Norm-coeff'!$K$14+$BF350*'Norm-coeff'!$L$14+$BG350*'Norm-coeff'!$M$14+$BH350*'Norm-coeff'!$N$14+$BI350*'Norm-coeff'!$O$14</f>
        <v>4.2526983164477103</v>
      </c>
      <c r="CC350" s="54">
        <f t="shared" si="1183"/>
        <v>0</v>
      </c>
      <c r="CG350" s="54">
        <f t="shared" si="1059"/>
        <v>0</v>
      </c>
      <c r="CH350" s="54">
        <f t="shared" si="1037"/>
        <v>0</v>
      </c>
      <c r="CI350" s="54">
        <f t="shared" si="1060"/>
        <v>0</v>
      </c>
      <c r="CJ350" s="56">
        <f t="shared" si="1061"/>
        <v>0</v>
      </c>
      <c r="CK350" s="54">
        <f t="shared" si="1062"/>
        <v>0</v>
      </c>
      <c r="CL350" s="54">
        <f t="shared" si="1063"/>
        <v>0</v>
      </c>
      <c r="CM350" s="54">
        <f t="shared" si="1064"/>
        <v>0</v>
      </c>
      <c r="CN350" s="54">
        <f t="shared" si="1065"/>
        <v>0</v>
      </c>
      <c r="CO350" s="54">
        <f t="shared" si="1066"/>
        <v>0</v>
      </c>
      <c r="CP350" s="54">
        <f t="shared" si="1067"/>
        <v>0</v>
      </c>
      <c r="CQ350" s="54">
        <f t="shared" si="1068"/>
        <v>0</v>
      </c>
      <c r="CR350" s="54">
        <f t="shared" si="1069"/>
        <v>0</v>
      </c>
      <c r="CS350" s="54">
        <f t="shared" si="1070"/>
        <v>0</v>
      </c>
      <c r="CU350" s="54">
        <f t="shared" si="1071"/>
        <v>0</v>
      </c>
      <c r="CV350" s="54">
        <f t="shared" si="1072"/>
        <v>0</v>
      </c>
      <c r="CW350" s="54">
        <f t="shared" si="1073"/>
        <v>0</v>
      </c>
      <c r="CX350" s="54">
        <f t="shared" si="1074"/>
        <v>0</v>
      </c>
      <c r="CZ350" s="54">
        <f t="shared" si="1075"/>
        <v>0</v>
      </c>
      <c r="DA350" s="54">
        <f t="shared" si="1076"/>
        <v>0</v>
      </c>
      <c r="DB350" s="54">
        <f t="shared" si="1077"/>
        <v>0</v>
      </c>
      <c r="DC350" s="54">
        <f t="shared" si="1078"/>
        <v>0</v>
      </c>
      <c r="DD350" s="54">
        <f t="shared" si="1079"/>
        <v>0</v>
      </c>
      <c r="DE350" s="54">
        <f t="shared" si="1080"/>
        <v>0</v>
      </c>
      <c r="DF350" s="54">
        <f t="shared" si="1081"/>
        <v>0</v>
      </c>
      <c r="DG350" s="54">
        <f t="shared" si="1082"/>
        <v>2</v>
      </c>
      <c r="DH350" s="71">
        <f t="shared" si="1083"/>
        <v>0</v>
      </c>
      <c r="DI350" s="71">
        <f t="shared" si="1084"/>
        <v>0</v>
      </c>
      <c r="DJ350" s="54">
        <f t="shared" si="1085"/>
        <v>0</v>
      </c>
      <c r="DK350" s="54">
        <f t="shared" si="1086"/>
        <v>2</v>
      </c>
      <c r="DL350" s="4">
        <f t="shared" si="1011"/>
        <v>0</v>
      </c>
      <c r="DM350" s="3">
        <f t="shared" si="1087"/>
        <v>0</v>
      </c>
      <c r="DN350" s="3">
        <f t="shared" si="1088"/>
        <v>0</v>
      </c>
      <c r="DO350" s="4" t="e">
        <f t="shared" si="1089"/>
        <v>#DIV/0!</v>
      </c>
      <c r="DP350" s="57"/>
      <c r="DQ350" s="57"/>
      <c r="DR350" s="56">
        <f t="shared" si="1012"/>
        <v>2</v>
      </c>
      <c r="DS350" s="56">
        <f t="shared" si="1013"/>
        <v>0</v>
      </c>
      <c r="DT350" s="38">
        <f t="shared" si="1014"/>
        <v>0</v>
      </c>
      <c r="DU350" s="38">
        <f t="shared" si="1090"/>
        <v>2</v>
      </c>
      <c r="DV350" s="38">
        <f t="shared" si="1015"/>
        <v>0</v>
      </c>
      <c r="DW350" s="39">
        <f t="shared" si="1016"/>
        <v>0</v>
      </c>
      <c r="DX350" s="39">
        <f t="shared" si="1017"/>
        <v>0</v>
      </c>
      <c r="DY350" s="39">
        <f t="shared" si="1018"/>
        <v>0</v>
      </c>
      <c r="DZ350" s="39">
        <f t="shared" si="1019"/>
        <v>0</v>
      </c>
      <c r="EA350" s="39">
        <f t="shared" si="1020"/>
        <v>0</v>
      </c>
      <c r="EB350" s="37" t="e">
        <f t="shared" si="1091"/>
        <v>#DIV/0!</v>
      </c>
      <c r="EC350" s="37" t="e">
        <f t="shared" si="1092"/>
        <v>#DIV/0!</v>
      </c>
      <c r="ED350" s="37" t="e">
        <f t="shared" si="1093"/>
        <v>#DIV/0!</v>
      </c>
      <c r="EE350" s="37" t="e">
        <f t="shared" si="1094"/>
        <v>#DIV/0!</v>
      </c>
      <c r="EF350" s="39" t="e">
        <f t="shared" si="1095"/>
        <v>#DIV/0!</v>
      </c>
      <c r="EG350" s="37" t="e">
        <f t="shared" si="1096"/>
        <v>#DIV/0!</v>
      </c>
      <c r="EH350" s="37" t="e">
        <f t="shared" si="1097"/>
        <v>#DIV/0!</v>
      </c>
      <c r="EI350" s="11" t="b">
        <f t="shared" si="1098"/>
        <v>1</v>
      </c>
      <c r="EJ350" s="11" t="b">
        <f t="shared" si="1099"/>
        <v>0</v>
      </c>
      <c r="EK350" s="39" t="e">
        <f t="shared" si="1100"/>
        <v>#DIV/0!</v>
      </c>
      <c r="EL350" s="39" t="e">
        <f t="shared" si="1101"/>
        <v>#DIV/0!</v>
      </c>
      <c r="EM350" s="39" t="e">
        <f t="shared" si="1102"/>
        <v>#DIV/0!</v>
      </c>
      <c r="EN350" s="39" t="e">
        <f t="shared" si="1103"/>
        <v>#DIV/0!</v>
      </c>
      <c r="EO350" s="39" t="e">
        <f t="shared" si="1104"/>
        <v>#DIV/0!</v>
      </c>
      <c r="EP350" s="39" t="e">
        <f t="shared" si="1105"/>
        <v>#DIV/0!</v>
      </c>
      <c r="EQ350" s="39" t="e">
        <f t="shared" si="1106"/>
        <v>#DIV/0!</v>
      </c>
      <c r="ER350" s="39" t="e">
        <f t="shared" si="1107"/>
        <v>#DIV/0!</v>
      </c>
      <c r="ES350" s="58" t="str">
        <f t="shared" si="1108"/>
        <v>(OH,F,Cl)-dominate amphibole</v>
      </c>
      <c r="ET350" s="58" t="e">
        <f t="shared" si="1109"/>
        <v>#N/A</v>
      </c>
      <c r="EU350" s="56">
        <f t="shared" si="1021"/>
        <v>0</v>
      </c>
      <c r="EV350" s="56">
        <f t="shared" si="1022"/>
        <v>0</v>
      </c>
      <c r="EW350" s="56">
        <f t="shared" si="1023"/>
        <v>0</v>
      </c>
      <c r="EX350" s="56">
        <f t="shared" si="1024"/>
        <v>0</v>
      </c>
      <c r="EY350" s="56">
        <f t="shared" si="1025"/>
        <v>0</v>
      </c>
      <c r="EZ350" s="56">
        <f t="shared" si="1026"/>
        <v>0</v>
      </c>
      <c r="FA350" s="39">
        <f t="shared" si="1027"/>
        <v>0</v>
      </c>
      <c r="FB350" s="39">
        <f t="shared" si="1028"/>
        <v>0</v>
      </c>
      <c r="FC350" s="54">
        <f t="shared" si="1029"/>
        <v>0</v>
      </c>
      <c r="FD350" s="54">
        <f t="shared" si="1030"/>
        <v>0</v>
      </c>
      <c r="FE350" s="39">
        <f t="shared" si="1031"/>
        <v>0</v>
      </c>
      <c r="FF350" s="54">
        <f t="shared" si="1032"/>
        <v>0</v>
      </c>
      <c r="FG350" s="39">
        <f t="shared" si="1033"/>
        <v>0</v>
      </c>
      <c r="FH350" s="39">
        <f t="shared" si="1110"/>
        <v>0</v>
      </c>
      <c r="FI350" s="39">
        <f t="shared" si="1111"/>
        <v>0</v>
      </c>
      <c r="FJ350" s="39">
        <f t="shared" si="1112"/>
        <v>0</v>
      </c>
      <c r="FK350" s="39" t="e">
        <f t="shared" si="1113"/>
        <v>#DIV/0!</v>
      </c>
      <c r="FL350" s="39" t="e">
        <f t="shared" si="1114"/>
        <v>#DIV/0!</v>
      </c>
      <c r="FM350" s="39" t="e">
        <f t="shared" si="1115"/>
        <v>#DIV/0!</v>
      </c>
      <c r="FN350" s="39">
        <f t="shared" si="1116"/>
        <v>1</v>
      </c>
      <c r="FO350" s="39">
        <f t="shared" si="1034"/>
        <v>0</v>
      </c>
      <c r="FP350" s="39">
        <f t="shared" si="1035"/>
        <v>0</v>
      </c>
      <c r="FQ350" s="39">
        <f t="shared" si="1036"/>
        <v>0</v>
      </c>
      <c r="FR350" s="39">
        <f t="shared" si="1117"/>
        <v>0</v>
      </c>
      <c r="FS350" s="39">
        <f t="shared" si="1118"/>
        <v>0</v>
      </c>
      <c r="FU350" s="39" t="e">
        <f t="shared" si="1119"/>
        <v>#DIV/0!</v>
      </c>
      <c r="FV350" s="39" t="e">
        <f t="shared" si="1120"/>
        <v>#DIV/0!</v>
      </c>
      <c r="FW350" s="39" t="e">
        <f t="shared" si="1121"/>
        <v>#DIV/0!</v>
      </c>
      <c r="FY350" s="39" t="e">
        <f t="shared" si="1122"/>
        <v>#DIV/0!</v>
      </c>
      <c r="FZ350" s="39" t="e">
        <f t="shared" si="1123"/>
        <v>#DIV/0!</v>
      </c>
      <c r="GA350" s="39" t="e">
        <f t="shared" si="1124"/>
        <v>#DIV/0!</v>
      </c>
      <c r="GB350" s="39" t="e">
        <f t="shared" si="1125"/>
        <v>#DIV/0!</v>
      </c>
      <c r="GC350" s="39" t="e">
        <f t="shared" si="1126"/>
        <v>#DIV/0!</v>
      </c>
      <c r="GD350" s="39" t="e">
        <f t="shared" si="1127"/>
        <v>#DIV/0!</v>
      </c>
      <c r="GE350" s="39" t="e">
        <f t="shared" si="1128"/>
        <v>#DIV/0!</v>
      </c>
      <c r="GF350" s="39" t="e">
        <f t="shared" si="1129"/>
        <v>#DIV/0!</v>
      </c>
      <c r="GG350" s="39" t="e">
        <f t="shared" si="1130"/>
        <v>#DIV/0!</v>
      </c>
      <c r="GH350" s="39" t="e">
        <f t="shared" si="1131"/>
        <v>#DIV/0!</v>
      </c>
      <c r="GI350" s="39"/>
      <c r="GJ350" s="39" t="e">
        <f t="shared" si="1132"/>
        <v>#DIV/0!</v>
      </c>
      <c r="GK350" s="39" t="e">
        <f t="shared" si="1133"/>
        <v>#DIV/0!</v>
      </c>
      <c r="GL350" s="39" t="e">
        <f t="shared" si="1134"/>
        <v>#DIV/0!</v>
      </c>
      <c r="GM350" s="39" t="e">
        <f t="shared" si="1135"/>
        <v>#DIV/0!</v>
      </c>
      <c r="GN350" s="39" t="e">
        <f t="shared" si="1136"/>
        <v>#DIV/0!</v>
      </c>
      <c r="GO350" s="57"/>
      <c r="GP350" s="57" t="e">
        <f t="shared" si="1137"/>
        <v>#DIV/0!</v>
      </c>
      <c r="GQ350" s="59" t="e">
        <f t="shared" si="1138"/>
        <v>#DIV/0!</v>
      </c>
      <c r="GR350" s="41" t="e">
        <f t="shared" si="1139"/>
        <v>#DIV/0!</v>
      </c>
      <c r="GS350" s="57" t="e">
        <f t="shared" si="1140"/>
        <v>#DIV/0!</v>
      </c>
      <c r="GT350" s="57" t="e">
        <f t="shared" si="1141"/>
        <v>#DIV/0!</v>
      </c>
      <c r="GU350" s="57" t="e">
        <f t="shared" si="1142"/>
        <v>#DIV/0!</v>
      </c>
      <c r="GV350" s="57"/>
      <c r="GW350" s="42" t="e">
        <f t="shared" si="1143"/>
        <v>#DIV/0!</v>
      </c>
      <c r="GX350" s="42" t="e">
        <f t="shared" si="1144"/>
        <v>#DIV/0!</v>
      </c>
      <c r="GY350" s="42" t="e">
        <f t="shared" si="1145"/>
        <v>#DIV/0!</v>
      </c>
      <c r="GZ350" s="57"/>
      <c r="HA350" s="2" t="e">
        <f t="shared" si="1146"/>
        <v>#DIV/0!</v>
      </c>
      <c r="HB350" s="2" t="e">
        <f t="shared" si="1147"/>
        <v>#DIV/0!</v>
      </c>
      <c r="HC350" s="2" t="e">
        <f t="shared" si="1148"/>
        <v>#DIV/0!</v>
      </c>
      <c r="HD350" s="2" t="e">
        <f t="shared" si="1149"/>
        <v>#DIV/0!</v>
      </c>
      <c r="HE350" s="2" t="e">
        <f t="shared" si="1150"/>
        <v>#DIV/0!</v>
      </c>
      <c r="HF350" s="2" t="e">
        <f t="shared" si="1151"/>
        <v>#DIV/0!</v>
      </c>
      <c r="HG350" s="2" t="e">
        <f t="shared" si="1152"/>
        <v>#DIV/0!</v>
      </c>
      <c r="HH350" s="2" t="e">
        <f t="shared" si="1153"/>
        <v>#DIV/0!</v>
      </c>
      <c r="HI350" s="2" t="e">
        <f t="shared" si="1154"/>
        <v>#DIV/0!</v>
      </c>
      <c r="HJ350" s="11" t="e">
        <f t="shared" si="1155"/>
        <v>#DIV/0!</v>
      </c>
      <c r="HK350" s="60" t="e">
        <f t="shared" si="1156"/>
        <v>#DIV/0!</v>
      </c>
      <c r="HL350" s="57"/>
      <c r="HM350" s="57" t="e">
        <f t="shared" si="1157"/>
        <v>#DIV/0!</v>
      </c>
      <c r="HN350" s="57" t="e">
        <f t="shared" si="1158"/>
        <v>#DIV/0!</v>
      </c>
      <c r="HO350" s="57" t="e">
        <f t="shared" si="1159"/>
        <v>#DIV/0!</v>
      </c>
      <c r="HP350" s="57" t="e">
        <f t="shared" si="1160"/>
        <v>#DIV/0!</v>
      </c>
      <c r="HQ350" s="57" t="e">
        <f t="shared" si="1161"/>
        <v>#DIV/0!</v>
      </c>
      <c r="HR350" s="57"/>
      <c r="HS350" s="57" t="e">
        <f t="shared" si="1162"/>
        <v>#DIV/0!</v>
      </c>
      <c r="HT350" s="57" t="e">
        <f t="shared" si="1163"/>
        <v>#DIV/0!</v>
      </c>
      <c r="HU350" s="57" t="e">
        <f t="shared" si="1164"/>
        <v>#DIV/0!</v>
      </c>
      <c r="HV350" s="57" t="e">
        <f t="shared" si="1165"/>
        <v>#DIV/0!</v>
      </c>
      <c r="HW350" s="57" t="e">
        <f t="shared" si="1166"/>
        <v>#DIV/0!</v>
      </c>
      <c r="HX350" s="57"/>
      <c r="HY350" s="57" t="e">
        <f t="shared" si="1167"/>
        <v>#DIV/0!</v>
      </c>
      <c r="HZ350" s="57" t="e">
        <f t="shared" si="1168"/>
        <v>#DIV/0!</v>
      </c>
      <c r="IA350" s="57"/>
      <c r="IB350" s="61">
        <f t="shared" si="1169"/>
        <v>0</v>
      </c>
      <c r="IC350" s="57" t="str">
        <f t="shared" si="1170"/>
        <v/>
      </c>
      <c r="ID350" s="42"/>
      <c r="IE350" s="2" t="str">
        <f t="shared" si="1171"/>
        <v/>
      </c>
      <c r="IF350" s="60" t="e">
        <f t="shared" si="1172"/>
        <v>#DIV/0!</v>
      </c>
      <c r="IG350" s="60" t="str">
        <f t="shared" si="1173"/>
        <v/>
      </c>
      <c r="IH350" s="60" t="str">
        <f t="shared" si="1174"/>
        <v>zinco-</v>
      </c>
      <c r="II350" s="60" t="str">
        <f t="shared" si="1175"/>
        <v>mangano-</v>
      </c>
      <c r="IJ350" s="60" t="e">
        <f t="shared" si="1176"/>
        <v>#DIV/0!</v>
      </c>
      <c r="IK350" s="60" t="e">
        <f t="shared" si="1177"/>
        <v>#DIV/0!</v>
      </c>
      <c r="IL350" s="60" t="e">
        <f t="shared" si="1178"/>
        <v>#DIV/0!</v>
      </c>
      <c r="IM350" s="60" t="e">
        <f t="shared" si="1179"/>
        <v>#DIV/0!</v>
      </c>
      <c r="IN350" s="60" t="str">
        <f t="shared" si="1180"/>
        <v/>
      </c>
      <c r="IO350" s="60" t="str">
        <f t="shared" si="1181"/>
        <v/>
      </c>
      <c r="IP350" s="57"/>
      <c r="IQ350" s="57" t="str">
        <f t="shared" si="1182"/>
        <v>ERROR!!</v>
      </c>
    </row>
    <row r="351" spans="24:251">
      <c r="X351" s="29">
        <f t="shared" si="1038"/>
        <v>0</v>
      </c>
      <c r="Y351" s="29">
        <f t="shared" si="1039"/>
        <v>0</v>
      </c>
      <c r="Z351" s="29" t="e">
        <f t="shared" si="1040"/>
        <v>#DIV/0!</v>
      </c>
      <c r="AA351" s="29" t="e">
        <f t="shared" si="1041"/>
        <v>#DIV/0!</v>
      </c>
      <c r="AB351" s="29" t="e">
        <f t="shared" si="1042"/>
        <v>#DIV/0!</v>
      </c>
      <c r="AC351" s="29" t="e">
        <f t="shared" si="1043"/>
        <v>#DIV/0!</v>
      </c>
      <c r="AF351" s="23">
        <v>60.084299999999999</v>
      </c>
      <c r="AG351" s="23">
        <v>79.878799999999998</v>
      </c>
      <c r="AH351" s="23">
        <v>101.96120000000001</v>
      </c>
      <c r="AI351" s="23">
        <v>151.99039999999999</v>
      </c>
      <c r="AJ351" s="23">
        <v>159.69</v>
      </c>
      <c r="AK351" s="23">
        <v>71.846400000000003</v>
      </c>
      <c r="AL351" s="23">
        <v>70.9375</v>
      </c>
      <c r="AM351" s="23">
        <v>40.304400000000001</v>
      </c>
      <c r="AN351" s="23">
        <v>56.077399999999997</v>
      </c>
      <c r="AO351" s="23">
        <v>61.978999999999999</v>
      </c>
      <c r="AP351" s="23">
        <v>94.195999999999998</v>
      </c>
      <c r="AQ351" s="23">
        <v>18.998000000000001</v>
      </c>
      <c r="AR351" s="23">
        <v>35.450000000000003</v>
      </c>
      <c r="AS351" s="23">
        <v>29.88</v>
      </c>
      <c r="AT351" s="23">
        <v>74.691999999999993</v>
      </c>
      <c r="AU351" s="23">
        <v>81.39</v>
      </c>
      <c r="AX351" s="54">
        <f t="shared" si="1044"/>
        <v>0</v>
      </c>
      <c r="AY351" s="54">
        <f t="shared" si="1045"/>
        <v>0</v>
      </c>
      <c r="AZ351" s="54">
        <f t="shared" si="1046"/>
        <v>0</v>
      </c>
      <c r="BA351" s="54">
        <f t="shared" si="1047"/>
        <v>0</v>
      </c>
      <c r="BB351" s="54">
        <f t="shared" si="1048"/>
        <v>0</v>
      </c>
      <c r="BC351" s="54">
        <f t="shared" si="1049"/>
        <v>0</v>
      </c>
      <c r="BD351" s="54">
        <f t="shared" si="1050"/>
        <v>0</v>
      </c>
      <c r="BE351" s="54">
        <f t="shared" si="1051"/>
        <v>0</v>
      </c>
      <c r="BF351" s="54">
        <f t="shared" si="1052"/>
        <v>0</v>
      </c>
      <c r="BG351" s="54">
        <f t="shared" si="1053"/>
        <v>0</v>
      </c>
      <c r="BH351" s="54">
        <f t="shared" si="1054"/>
        <v>0</v>
      </c>
      <c r="BI351" s="54">
        <f t="shared" si="1055"/>
        <v>0</v>
      </c>
      <c r="BJ351" s="54">
        <f t="shared" si="1056"/>
        <v>0</v>
      </c>
      <c r="BK351" s="54">
        <f t="shared" si="1057"/>
        <v>0</v>
      </c>
      <c r="BL351" s="54">
        <f t="shared" si="1058"/>
        <v>0</v>
      </c>
      <c r="BM351" s="42"/>
      <c r="BO351" s="54">
        <f>'Norm-coeff'!$C$2+$AX351*'Norm-coeff'!$D$2+$AY351*'Norm-coeff'!$E$2+$AZ351*'Norm-coeff'!$F$2+$BA351*'Norm-coeff'!$G$2+$BB351*'Norm-coeff'!$H$2+$BC351*'Norm-coeff'!$I$2+$BD351*'Norm-coeff'!$J$2+$BE351*'Norm-coeff'!$K$2+$BF351*'Norm-coeff'!$L$2+$BG351*'Norm-coeff'!$M$2+$BH351*'Norm-coeff'!$N$2+$BI351*'Norm-coeff'!$O$2</f>
        <v>5.4045421474420303</v>
      </c>
      <c r="BP351" s="54">
        <f>'Norm-coeff'!$C$3+$AX351*'Norm-coeff'!$D$3+$AY351*'Norm-coeff'!$E$3+$AZ351*'Norm-coeff'!$F$3+$BA351*'Norm-coeff'!$G$3+$BB351*'Norm-coeff'!$H$3+$BC351*'Norm-coeff'!$I$3+$BD351*'Norm-coeff'!$J$3+$BE351*'Norm-coeff'!$K$3+$BF351*'Norm-coeff'!$L$3+$BG351*'Norm-coeff'!$M$3+$BH351*'Norm-coeff'!$N$3+$BI351*'Norm-coeff'!$O$3</f>
        <v>3.15319116612705</v>
      </c>
      <c r="BQ351" s="54">
        <f>'Norm-coeff'!$C$4+$AX351*'Norm-coeff'!$D$4+$AY351*'Norm-coeff'!$E$4+$AZ351*'Norm-coeff'!$F$4+$BA351*'Norm-coeff'!$G$4+$BB351*'Norm-coeff'!$H$4+$BC351*'Norm-coeff'!$I$4+$BD351*'Norm-coeff'!$J$4+$BE351*'Norm-coeff'!$K$4+$BF351*'Norm-coeff'!$L$4+$BG351*'Norm-coeff'!$M$4+$BH351*'Norm-coeff'!$N$4+$BI351*'Norm-coeff'!$O$4</f>
        <v>1.42115649462768</v>
      </c>
      <c r="BR351" s="54">
        <f>'Norm-coeff'!$C$5+$AX351*'Norm-coeff'!$D$5+$AY351*'Norm-coeff'!$E$5+$AZ351*'Norm-coeff'!$F$5+$BA351*'Norm-coeff'!$G$5+$BB351*'Norm-coeff'!$H$5+$BC351*'Norm-coeff'!$I$5+$BD351*'Norm-coeff'!$J$5+$BE351*'Norm-coeff'!$K$5+$BF351*'Norm-coeff'!$L$5+$BG351*'Norm-coeff'!$M$5+$BH351*'Norm-coeff'!$N$5+$BI351*'Norm-coeff'!$O$5</f>
        <v>1.0553329241296201</v>
      </c>
      <c r="BS351" s="54">
        <f>'Norm-coeff'!$C$6+$AX351*'Norm-coeff'!$D$6+$AY351*'Norm-coeff'!$E$6+$AZ351*'Norm-coeff'!$F$6+$BA351*'Norm-coeff'!$G$6+$BB351*'Norm-coeff'!$H$6+$BC351*'Norm-coeff'!$I$6+$BD351*'Norm-coeff'!$J$6+$BE351*'Norm-coeff'!$K$6+$BF351*'Norm-coeff'!$L$6+$BG351*'Norm-coeff'!$M$6+$BH351*'Norm-coeff'!$N$6+$BI351*'Norm-coeff'!$O$6</f>
        <v>-1.48700885495103E-2</v>
      </c>
      <c r="BT351" s="54">
        <f>'Norm-coeff'!$C$7+$AX351*'Norm-coeff'!$D$7+$AY351*'Norm-coeff'!$E$7+$AZ351*'Norm-coeff'!$F$7+$BA351*'Norm-coeff'!$G$7+$BB351*'Norm-coeff'!$H$7+$BC351*'Norm-coeff'!$I$7+$BD351*'Norm-coeff'!$J$7+$BE351*'Norm-coeff'!$K$7+$BF351*'Norm-coeff'!$L$7+$BG351*'Norm-coeff'!$M$7+$BH351*'Norm-coeff'!$N$7+$BI351*'Norm-coeff'!$O$7</f>
        <v>2.0907583608832998</v>
      </c>
      <c r="BU351" s="54">
        <f>'Norm-coeff'!$C$8+$AX351*'Norm-coeff'!$D$8+$AY351*'Norm-coeff'!$E$8+$AZ351*'Norm-coeff'!$F$8+$BA351*'Norm-coeff'!$G$8+$BB351*'Norm-coeff'!$H$8+$BC351*'Norm-coeff'!$I$8+$BD351*'Norm-coeff'!$J$8+$BE351*'Norm-coeff'!$K$8+$BF351*'Norm-coeff'!$L$8+$BG351*'Norm-coeff'!$M$8+$BH351*'Norm-coeff'!$N$8+$BI351*'Norm-coeff'!$O$8</f>
        <v>0.65894159836244504</v>
      </c>
      <c r="BV351" s="54">
        <f>'Norm-coeff'!$C$9+$AX351*'Norm-coeff'!$D$9+$AY351*'Norm-coeff'!$E$9+$AZ351*'Norm-coeff'!$F$9+$BA351*'Norm-coeff'!$G$9+$BB351*'Norm-coeff'!$H$9+$BC351*'Norm-coeff'!$I$9+$BD351*'Norm-coeff'!$J$9+$BE351*'Norm-coeff'!$K$9+$BF351*'Norm-coeff'!$L$9+$BG351*'Norm-coeff'!$M$9+$BH351*'Norm-coeff'!$N$9+$BI351*'Norm-coeff'!$O$9</f>
        <v>1.48961085014701</v>
      </c>
      <c r="BW351" s="54">
        <f>'Norm-coeff'!$C$10+$AX351*'Norm-coeff'!$D$10+$AY351*'Norm-coeff'!$E$10+$AZ351*'Norm-coeff'!$F$10+$BA351*'Norm-coeff'!$G$10+$BB351*'Norm-coeff'!$H$10+$BC351*'Norm-coeff'!$I$10+$BD351*'Norm-coeff'!$J$10+$BE351*'Norm-coeff'!$K$10+$BF351*'Norm-coeff'!$L$10+$BG351*'Norm-coeff'!$M$10+$BH351*'Norm-coeff'!$N$10+$BI351*'Norm-coeff'!$O$10</f>
        <v>1.42058735749591</v>
      </c>
      <c r="BX351" s="54">
        <f>'Norm-coeff'!$C$11+$AX351*'Norm-coeff'!$D$11+$AY351*'Norm-coeff'!$E$11+$AZ351*'Norm-coeff'!$F$11+$BA351*'Norm-coeff'!$G$11+$BB351*'Norm-coeff'!$H$11+$BC351*'Norm-coeff'!$I$11+$BD351*'Norm-coeff'!$J$11+$BE351*'Norm-coeff'!$K$11+$BF351*'Norm-coeff'!$L$11+$BG351*'Norm-coeff'!$M$11+$BH351*'Norm-coeff'!$N$11+$BI351*'Norm-coeff'!$O$11</f>
        <v>0.221233014421479</v>
      </c>
      <c r="BY351" s="54">
        <f>'Norm-coeff'!$C$12+$AX351*'Norm-coeff'!$D$12+$AY351*'Norm-coeff'!$E$12+$AZ351*'Norm-coeff'!$F$12+$BA351*'Norm-coeff'!$G$12+$BB351*'Norm-coeff'!$H$12+$BC351*'Norm-coeff'!$I$12+$BD351*'Norm-coeff'!$J$12+$BE351*'Norm-coeff'!$K$12+$BF351*'Norm-coeff'!$L$12+$BG351*'Norm-coeff'!$M$12+$BH351*'Norm-coeff'!$N$12+$BI351*'Norm-coeff'!$O$12</f>
        <v>0.283527502056037</v>
      </c>
      <c r="BZ351" s="54">
        <f>'Norm-coeff'!$C$13+$AX351*'Norm-coeff'!$D$13+$AY351*'Norm-coeff'!$E$13+$AZ351*'Norm-coeff'!$F$13+$BA351*'Norm-coeff'!$G$13+$BB351*'Norm-coeff'!$H$13+$BC351*'Norm-coeff'!$I$13+$BD351*'Norm-coeff'!$J$13+$BE351*'Norm-coeff'!$K$13+$BF351*'Norm-coeff'!$L$13+$BG351*'Norm-coeff'!$M$13+$BH351*'Norm-coeff'!$N$13+$BI351*'Norm-coeff'!$O$13</f>
        <v>-4.1864930554451202E-2</v>
      </c>
      <c r="CA351" s="54">
        <f>'Norm-coeff'!$C$14+$AX351*'Norm-coeff'!$D$14+$AY351*'Norm-coeff'!$E$14+$AZ351*'Norm-coeff'!$F$14+$BA351*'Norm-coeff'!$G$14+$BB351*'Norm-coeff'!$H$14+$BC351*'Norm-coeff'!$I$14+$BD351*'Norm-coeff'!$J$14+$BE351*'Norm-coeff'!$K$14+$BF351*'Norm-coeff'!$L$14+$BG351*'Norm-coeff'!$M$14+$BH351*'Norm-coeff'!$N$14+$BI351*'Norm-coeff'!$O$14</f>
        <v>4.2526983164477103</v>
      </c>
      <c r="CC351" s="54">
        <f t="shared" si="1183"/>
        <v>0</v>
      </c>
      <c r="CG351" s="54">
        <f t="shared" si="1059"/>
        <v>0</v>
      </c>
      <c r="CH351" s="54">
        <f t="shared" si="1037"/>
        <v>0</v>
      </c>
      <c r="CI351" s="54">
        <f t="shared" si="1060"/>
        <v>0</v>
      </c>
      <c r="CJ351" s="56">
        <f t="shared" si="1061"/>
        <v>0</v>
      </c>
      <c r="CK351" s="54">
        <f t="shared" si="1062"/>
        <v>0</v>
      </c>
      <c r="CL351" s="54">
        <f t="shared" si="1063"/>
        <v>0</v>
      </c>
      <c r="CM351" s="54">
        <f t="shared" si="1064"/>
        <v>0</v>
      </c>
      <c r="CN351" s="54">
        <f t="shared" si="1065"/>
        <v>0</v>
      </c>
      <c r="CO351" s="54">
        <f t="shared" si="1066"/>
        <v>0</v>
      </c>
      <c r="CP351" s="54">
        <f t="shared" si="1067"/>
        <v>0</v>
      </c>
      <c r="CQ351" s="54">
        <f t="shared" si="1068"/>
        <v>0</v>
      </c>
      <c r="CR351" s="54">
        <f t="shared" si="1069"/>
        <v>0</v>
      </c>
      <c r="CS351" s="54">
        <f t="shared" si="1070"/>
        <v>0</v>
      </c>
      <c r="CU351" s="54">
        <f t="shared" si="1071"/>
        <v>0</v>
      </c>
      <c r="CV351" s="54">
        <f t="shared" si="1072"/>
        <v>0</v>
      </c>
      <c r="CW351" s="54">
        <f t="shared" si="1073"/>
        <v>0</v>
      </c>
      <c r="CX351" s="54">
        <f t="shared" si="1074"/>
        <v>0</v>
      </c>
      <c r="CZ351" s="54">
        <f t="shared" si="1075"/>
        <v>0</v>
      </c>
      <c r="DA351" s="54">
        <f t="shared" si="1076"/>
        <v>0</v>
      </c>
      <c r="DB351" s="54">
        <f t="shared" si="1077"/>
        <v>0</v>
      </c>
      <c r="DC351" s="54">
        <f t="shared" si="1078"/>
        <v>0</v>
      </c>
      <c r="DD351" s="54">
        <f t="shared" si="1079"/>
        <v>0</v>
      </c>
      <c r="DE351" s="54">
        <f t="shared" si="1080"/>
        <v>0</v>
      </c>
      <c r="DF351" s="54">
        <f t="shared" si="1081"/>
        <v>0</v>
      </c>
      <c r="DG351" s="54">
        <f t="shared" si="1082"/>
        <v>2</v>
      </c>
      <c r="DH351" s="71">
        <f t="shared" si="1083"/>
        <v>0</v>
      </c>
      <c r="DI351" s="71">
        <f t="shared" si="1084"/>
        <v>0</v>
      </c>
      <c r="DJ351" s="54">
        <f t="shared" si="1085"/>
        <v>0</v>
      </c>
      <c r="DK351" s="54">
        <f t="shared" si="1086"/>
        <v>2</v>
      </c>
      <c r="DL351" s="4">
        <f t="shared" si="1011"/>
        <v>0</v>
      </c>
      <c r="DM351" s="3">
        <f t="shared" si="1087"/>
        <v>0</v>
      </c>
      <c r="DN351" s="3">
        <f t="shared" si="1088"/>
        <v>0</v>
      </c>
      <c r="DO351" s="4" t="e">
        <f t="shared" si="1089"/>
        <v>#DIV/0!</v>
      </c>
      <c r="DP351" s="57"/>
      <c r="DQ351" s="57"/>
      <c r="DR351" s="56">
        <f t="shared" si="1012"/>
        <v>2</v>
      </c>
      <c r="DS351" s="56">
        <f t="shared" si="1013"/>
        <v>0</v>
      </c>
      <c r="DT351" s="38">
        <f t="shared" si="1014"/>
        <v>0</v>
      </c>
      <c r="DU351" s="38">
        <f t="shared" si="1090"/>
        <v>2</v>
      </c>
      <c r="DV351" s="38">
        <f t="shared" si="1015"/>
        <v>0</v>
      </c>
      <c r="DW351" s="39">
        <f t="shared" si="1016"/>
        <v>0</v>
      </c>
      <c r="DX351" s="39">
        <f t="shared" si="1017"/>
        <v>0</v>
      </c>
      <c r="DY351" s="39">
        <f t="shared" si="1018"/>
        <v>0</v>
      </c>
      <c r="DZ351" s="39">
        <f t="shared" si="1019"/>
        <v>0</v>
      </c>
      <c r="EA351" s="39">
        <f t="shared" si="1020"/>
        <v>0</v>
      </c>
      <c r="EB351" s="37" t="e">
        <f t="shared" si="1091"/>
        <v>#DIV/0!</v>
      </c>
      <c r="EC351" s="37" t="e">
        <f t="shared" si="1092"/>
        <v>#DIV/0!</v>
      </c>
      <c r="ED351" s="37" t="e">
        <f t="shared" si="1093"/>
        <v>#DIV/0!</v>
      </c>
      <c r="EE351" s="37" t="e">
        <f t="shared" si="1094"/>
        <v>#DIV/0!</v>
      </c>
      <c r="EF351" s="39" t="e">
        <f t="shared" si="1095"/>
        <v>#DIV/0!</v>
      </c>
      <c r="EG351" s="37" t="e">
        <f t="shared" si="1096"/>
        <v>#DIV/0!</v>
      </c>
      <c r="EH351" s="37" t="e">
        <f t="shared" si="1097"/>
        <v>#DIV/0!</v>
      </c>
      <c r="EI351" s="11" t="b">
        <f t="shared" si="1098"/>
        <v>1</v>
      </c>
      <c r="EJ351" s="11" t="b">
        <f t="shared" si="1099"/>
        <v>0</v>
      </c>
      <c r="EK351" s="39" t="e">
        <f t="shared" si="1100"/>
        <v>#DIV/0!</v>
      </c>
      <c r="EL351" s="39" t="e">
        <f t="shared" si="1101"/>
        <v>#DIV/0!</v>
      </c>
      <c r="EM351" s="39" t="e">
        <f t="shared" si="1102"/>
        <v>#DIV/0!</v>
      </c>
      <c r="EN351" s="39" t="e">
        <f t="shared" si="1103"/>
        <v>#DIV/0!</v>
      </c>
      <c r="EO351" s="39" t="e">
        <f t="shared" si="1104"/>
        <v>#DIV/0!</v>
      </c>
      <c r="EP351" s="39" t="e">
        <f t="shared" si="1105"/>
        <v>#DIV/0!</v>
      </c>
      <c r="EQ351" s="39" t="e">
        <f t="shared" si="1106"/>
        <v>#DIV/0!</v>
      </c>
      <c r="ER351" s="39" t="e">
        <f t="shared" si="1107"/>
        <v>#DIV/0!</v>
      </c>
      <c r="ES351" s="58" t="str">
        <f t="shared" si="1108"/>
        <v>(OH,F,Cl)-dominate amphibole</v>
      </c>
      <c r="ET351" s="58" t="e">
        <f t="shared" si="1109"/>
        <v>#N/A</v>
      </c>
      <c r="EU351" s="56">
        <f t="shared" si="1021"/>
        <v>0</v>
      </c>
      <c r="EV351" s="56">
        <f t="shared" si="1022"/>
        <v>0</v>
      </c>
      <c r="EW351" s="56">
        <f t="shared" si="1023"/>
        <v>0</v>
      </c>
      <c r="EX351" s="56">
        <f t="shared" si="1024"/>
        <v>0</v>
      </c>
      <c r="EY351" s="56">
        <f t="shared" si="1025"/>
        <v>0</v>
      </c>
      <c r="EZ351" s="56">
        <f t="shared" si="1026"/>
        <v>0</v>
      </c>
      <c r="FA351" s="39">
        <f t="shared" si="1027"/>
        <v>0</v>
      </c>
      <c r="FB351" s="39">
        <f t="shared" si="1028"/>
        <v>0</v>
      </c>
      <c r="FC351" s="54">
        <f t="shared" si="1029"/>
        <v>0</v>
      </c>
      <c r="FD351" s="54">
        <f t="shared" si="1030"/>
        <v>0</v>
      </c>
      <c r="FE351" s="39">
        <f t="shared" si="1031"/>
        <v>0</v>
      </c>
      <c r="FF351" s="54">
        <f t="shared" si="1032"/>
        <v>0</v>
      </c>
      <c r="FG351" s="39">
        <f t="shared" si="1033"/>
        <v>0</v>
      </c>
      <c r="FH351" s="39">
        <f t="shared" si="1110"/>
        <v>0</v>
      </c>
      <c r="FI351" s="39">
        <f t="shared" si="1111"/>
        <v>0</v>
      </c>
      <c r="FJ351" s="39">
        <f t="shared" si="1112"/>
        <v>0</v>
      </c>
      <c r="FK351" s="39" t="e">
        <f t="shared" si="1113"/>
        <v>#DIV/0!</v>
      </c>
      <c r="FL351" s="39" t="e">
        <f t="shared" si="1114"/>
        <v>#DIV/0!</v>
      </c>
      <c r="FM351" s="39" t="e">
        <f t="shared" si="1115"/>
        <v>#DIV/0!</v>
      </c>
      <c r="FN351" s="39">
        <f t="shared" si="1116"/>
        <v>1</v>
      </c>
      <c r="FO351" s="39">
        <f t="shared" si="1034"/>
        <v>0</v>
      </c>
      <c r="FP351" s="39">
        <f t="shared" si="1035"/>
        <v>0</v>
      </c>
      <c r="FQ351" s="39">
        <f t="shared" si="1036"/>
        <v>0</v>
      </c>
      <c r="FR351" s="39">
        <f t="shared" si="1117"/>
        <v>0</v>
      </c>
      <c r="FS351" s="39">
        <f t="shared" si="1118"/>
        <v>0</v>
      </c>
      <c r="FU351" s="39" t="e">
        <f t="shared" si="1119"/>
        <v>#DIV/0!</v>
      </c>
      <c r="FV351" s="39" t="e">
        <f t="shared" si="1120"/>
        <v>#DIV/0!</v>
      </c>
      <c r="FW351" s="39" t="e">
        <f t="shared" si="1121"/>
        <v>#DIV/0!</v>
      </c>
      <c r="FY351" s="39" t="e">
        <f t="shared" si="1122"/>
        <v>#DIV/0!</v>
      </c>
      <c r="FZ351" s="39" t="e">
        <f t="shared" si="1123"/>
        <v>#DIV/0!</v>
      </c>
      <c r="GA351" s="39" t="e">
        <f t="shared" si="1124"/>
        <v>#DIV/0!</v>
      </c>
      <c r="GB351" s="39" t="e">
        <f t="shared" si="1125"/>
        <v>#DIV/0!</v>
      </c>
      <c r="GC351" s="39" t="e">
        <f t="shared" si="1126"/>
        <v>#DIV/0!</v>
      </c>
      <c r="GD351" s="39" t="e">
        <f t="shared" si="1127"/>
        <v>#DIV/0!</v>
      </c>
      <c r="GE351" s="39" t="e">
        <f t="shared" si="1128"/>
        <v>#DIV/0!</v>
      </c>
      <c r="GF351" s="39" t="e">
        <f t="shared" si="1129"/>
        <v>#DIV/0!</v>
      </c>
      <c r="GG351" s="39" t="e">
        <f t="shared" si="1130"/>
        <v>#DIV/0!</v>
      </c>
      <c r="GH351" s="39" t="e">
        <f t="shared" si="1131"/>
        <v>#DIV/0!</v>
      </c>
      <c r="GI351" s="39"/>
      <c r="GJ351" s="39" t="e">
        <f t="shared" si="1132"/>
        <v>#DIV/0!</v>
      </c>
      <c r="GK351" s="39" t="e">
        <f t="shared" si="1133"/>
        <v>#DIV/0!</v>
      </c>
      <c r="GL351" s="39" t="e">
        <f t="shared" si="1134"/>
        <v>#DIV/0!</v>
      </c>
      <c r="GM351" s="39" t="e">
        <f t="shared" si="1135"/>
        <v>#DIV/0!</v>
      </c>
      <c r="GN351" s="39" t="e">
        <f t="shared" si="1136"/>
        <v>#DIV/0!</v>
      </c>
      <c r="GO351" s="57"/>
      <c r="GP351" s="57" t="e">
        <f t="shared" si="1137"/>
        <v>#DIV/0!</v>
      </c>
      <c r="GQ351" s="59" t="e">
        <f t="shared" si="1138"/>
        <v>#DIV/0!</v>
      </c>
      <c r="GR351" s="41" t="e">
        <f t="shared" si="1139"/>
        <v>#DIV/0!</v>
      </c>
      <c r="GS351" s="57" t="e">
        <f t="shared" si="1140"/>
        <v>#DIV/0!</v>
      </c>
      <c r="GT351" s="57" t="e">
        <f t="shared" si="1141"/>
        <v>#DIV/0!</v>
      </c>
      <c r="GU351" s="57" t="e">
        <f t="shared" si="1142"/>
        <v>#DIV/0!</v>
      </c>
      <c r="GV351" s="57"/>
      <c r="GW351" s="42" t="e">
        <f t="shared" si="1143"/>
        <v>#DIV/0!</v>
      </c>
      <c r="GX351" s="42" t="e">
        <f t="shared" si="1144"/>
        <v>#DIV/0!</v>
      </c>
      <c r="GY351" s="42" t="e">
        <f t="shared" si="1145"/>
        <v>#DIV/0!</v>
      </c>
      <c r="GZ351" s="57"/>
      <c r="HA351" s="2" t="e">
        <f t="shared" si="1146"/>
        <v>#DIV/0!</v>
      </c>
      <c r="HB351" s="2" t="e">
        <f t="shared" si="1147"/>
        <v>#DIV/0!</v>
      </c>
      <c r="HC351" s="2" t="e">
        <f t="shared" si="1148"/>
        <v>#DIV/0!</v>
      </c>
      <c r="HD351" s="2" t="e">
        <f t="shared" si="1149"/>
        <v>#DIV/0!</v>
      </c>
      <c r="HE351" s="2" t="e">
        <f t="shared" si="1150"/>
        <v>#DIV/0!</v>
      </c>
      <c r="HF351" s="2" t="e">
        <f t="shared" si="1151"/>
        <v>#DIV/0!</v>
      </c>
      <c r="HG351" s="2" t="e">
        <f t="shared" si="1152"/>
        <v>#DIV/0!</v>
      </c>
      <c r="HH351" s="2" t="e">
        <f t="shared" si="1153"/>
        <v>#DIV/0!</v>
      </c>
      <c r="HI351" s="2" t="e">
        <f t="shared" si="1154"/>
        <v>#DIV/0!</v>
      </c>
      <c r="HJ351" s="11" t="e">
        <f t="shared" si="1155"/>
        <v>#DIV/0!</v>
      </c>
      <c r="HK351" s="60" t="e">
        <f t="shared" si="1156"/>
        <v>#DIV/0!</v>
      </c>
      <c r="HL351" s="57"/>
      <c r="HM351" s="57" t="e">
        <f t="shared" si="1157"/>
        <v>#DIV/0!</v>
      </c>
      <c r="HN351" s="57" t="e">
        <f t="shared" si="1158"/>
        <v>#DIV/0!</v>
      </c>
      <c r="HO351" s="57" t="e">
        <f t="shared" si="1159"/>
        <v>#DIV/0!</v>
      </c>
      <c r="HP351" s="57" t="e">
        <f t="shared" si="1160"/>
        <v>#DIV/0!</v>
      </c>
      <c r="HQ351" s="57" t="e">
        <f t="shared" si="1161"/>
        <v>#DIV/0!</v>
      </c>
      <c r="HR351" s="57"/>
      <c r="HS351" s="57" t="e">
        <f t="shared" si="1162"/>
        <v>#DIV/0!</v>
      </c>
      <c r="HT351" s="57" t="e">
        <f t="shared" si="1163"/>
        <v>#DIV/0!</v>
      </c>
      <c r="HU351" s="57" t="e">
        <f t="shared" si="1164"/>
        <v>#DIV/0!</v>
      </c>
      <c r="HV351" s="57" t="e">
        <f t="shared" si="1165"/>
        <v>#DIV/0!</v>
      </c>
      <c r="HW351" s="57" t="e">
        <f t="shared" si="1166"/>
        <v>#DIV/0!</v>
      </c>
      <c r="HX351" s="57"/>
      <c r="HY351" s="57" t="e">
        <f t="shared" si="1167"/>
        <v>#DIV/0!</v>
      </c>
      <c r="HZ351" s="57" t="e">
        <f t="shared" si="1168"/>
        <v>#DIV/0!</v>
      </c>
      <c r="IA351" s="57"/>
      <c r="IB351" s="61">
        <f t="shared" si="1169"/>
        <v>0</v>
      </c>
      <c r="IC351" s="57" t="str">
        <f t="shared" si="1170"/>
        <v/>
      </c>
      <c r="ID351" s="42"/>
      <c r="IE351" s="2" t="str">
        <f t="shared" si="1171"/>
        <v/>
      </c>
      <c r="IF351" s="60" t="e">
        <f t="shared" si="1172"/>
        <v>#DIV/0!</v>
      </c>
      <c r="IG351" s="60" t="str">
        <f t="shared" si="1173"/>
        <v/>
      </c>
      <c r="IH351" s="60" t="str">
        <f t="shared" si="1174"/>
        <v>zinco-</v>
      </c>
      <c r="II351" s="60" t="str">
        <f t="shared" si="1175"/>
        <v>mangano-</v>
      </c>
      <c r="IJ351" s="60" t="e">
        <f t="shared" si="1176"/>
        <v>#DIV/0!</v>
      </c>
      <c r="IK351" s="60" t="e">
        <f t="shared" si="1177"/>
        <v>#DIV/0!</v>
      </c>
      <c r="IL351" s="60" t="e">
        <f t="shared" si="1178"/>
        <v>#DIV/0!</v>
      </c>
      <c r="IM351" s="60" t="e">
        <f t="shared" si="1179"/>
        <v>#DIV/0!</v>
      </c>
      <c r="IN351" s="60" t="str">
        <f t="shared" si="1180"/>
        <v/>
      </c>
      <c r="IO351" s="60" t="str">
        <f t="shared" si="1181"/>
        <v/>
      </c>
      <c r="IP351" s="57"/>
      <c r="IQ351" s="57" t="str">
        <f t="shared" si="1182"/>
        <v>ERROR!!</v>
      </c>
    </row>
    <row r="352" spans="24:251">
      <c r="X352" s="29">
        <f t="shared" si="1038"/>
        <v>0</v>
      </c>
      <c r="Y352" s="29">
        <f t="shared" si="1039"/>
        <v>0</v>
      </c>
      <c r="Z352" s="29" t="e">
        <f t="shared" si="1040"/>
        <v>#DIV/0!</v>
      </c>
      <c r="AA352" s="29" t="e">
        <f t="shared" si="1041"/>
        <v>#DIV/0!</v>
      </c>
      <c r="AB352" s="29" t="e">
        <f t="shared" si="1042"/>
        <v>#DIV/0!</v>
      </c>
      <c r="AC352" s="29" t="e">
        <f t="shared" si="1043"/>
        <v>#DIV/0!</v>
      </c>
      <c r="AF352" s="23">
        <v>60.084299999999999</v>
      </c>
      <c r="AG352" s="23">
        <v>79.878799999999998</v>
      </c>
      <c r="AH352" s="23">
        <v>101.96120000000001</v>
      </c>
      <c r="AI352" s="23">
        <v>151.99039999999999</v>
      </c>
      <c r="AJ352" s="23">
        <v>159.69</v>
      </c>
      <c r="AK352" s="23">
        <v>71.846400000000003</v>
      </c>
      <c r="AL352" s="23">
        <v>70.9375</v>
      </c>
      <c r="AM352" s="23">
        <v>40.304400000000001</v>
      </c>
      <c r="AN352" s="23">
        <v>56.077399999999997</v>
      </c>
      <c r="AO352" s="23">
        <v>61.978999999999999</v>
      </c>
      <c r="AP352" s="23">
        <v>94.195999999999998</v>
      </c>
      <c r="AQ352" s="23">
        <v>18.998000000000001</v>
      </c>
      <c r="AR352" s="23">
        <v>35.450000000000003</v>
      </c>
      <c r="AS352" s="23">
        <v>29.88</v>
      </c>
      <c r="AT352" s="23">
        <v>74.691999999999993</v>
      </c>
      <c r="AU352" s="23">
        <v>81.39</v>
      </c>
      <c r="AX352" s="54">
        <f t="shared" si="1044"/>
        <v>0</v>
      </c>
      <c r="AY352" s="54">
        <f t="shared" si="1045"/>
        <v>0</v>
      </c>
      <c r="AZ352" s="54">
        <f t="shared" si="1046"/>
        <v>0</v>
      </c>
      <c r="BA352" s="54">
        <f t="shared" si="1047"/>
        <v>0</v>
      </c>
      <c r="BB352" s="54">
        <f t="shared" si="1048"/>
        <v>0</v>
      </c>
      <c r="BC352" s="54">
        <f t="shared" si="1049"/>
        <v>0</v>
      </c>
      <c r="BD352" s="54">
        <f t="shared" si="1050"/>
        <v>0</v>
      </c>
      <c r="BE352" s="54">
        <f t="shared" si="1051"/>
        <v>0</v>
      </c>
      <c r="BF352" s="54">
        <f t="shared" si="1052"/>
        <v>0</v>
      </c>
      <c r="BG352" s="54">
        <f t="shared" si="1053"/>
        <v>0</v>
      </c>
      <c r="BH352" s="54">
        <f t="shared" si="1054"/>
        <v>0</v>
      </c>
      <c r="BI352" s="54">
        <f t="shared" si="1055"/>
        <v>0</v>
      </c>
      <c r="BJ352" s="54">
        <f t="shared" si="1056"/>
        <v>0</v>
      </c>
      <c r="BK352" s="54">
        <f t="shared" si="1057"/>
        <v>0</v>
      </c>
      <c r="BL352" s="54">
        <f t="shared" si="1058"/>
        <v>0</v>
      </c>
      <c r="BM352" s="42"/>
      <c r="BO352" s="54">
        <f>'Norm-coeff'!$C$2+$AX352*'Norm-coeff'!$D$2+$AY352*'Norm-coeff'!$E$2+$AZ352*'Norm-coeff'!$F$2+$BA352*'Norm-coeff'!$G$2+$BB352*'Norm-coeff'!$H$2+$BC352*'Norm-coeff'!$I$2+$BD352*'Norm-coeff'!$J$2+$BE352*'Norm-coeff'!$K$2+$BF352*'Norm-coeff'!$L$2+$BG352*'Norm-coeff'!$M$2+$BH352*'Norm-coeff'!$N$2+$BI352*'Norm-coeff'!$O$2</f>
        <v>5.4045421474420303</v>
      </c>
      <c r="BP352" s="54">
        <f>'Norm-coeff'!$C$3+$AX352*'Norm-coeff'!$D$3+$AY352*'Norm-coeff'!$E$3+$AZ352*'Norm-coeff'!$F$3+$BA352*'Norm-coeff'!$G$3+$BB352*'Norm-coeff'!$H$3+$BC352*'Norm-coeff'!$I$3+$BD352*'Norm-coeff'!$J$3+$BE352*'Norm-coeff'!$K$3+$BF352*'Norm-coeff'!$L$3+$BG352*'Norm-coeff'!$M$3+$BH352*'Norm-coeff'!$N$3+$BI352*'Norm-coeff'!$O$3</f>
        <v>3.15319116612705</v>
      </c>
      <c r="BQ352" s="54">
        <f>'Norm-coeff'!$C$4+$AX352*'Norm-coeff'!$D$4+$AY352*'Norm-coeff'!$E$4+$AZ352*'Norm-coeff'!$F$4+$BA352*'Norm-coeff'!$G$4+$BB352*'Norm-coeff'!$H$4+$BC352*'Norm-coeff'!$I$4+$BD352*'Norm-coeff'!$J$4+$BE352*'Norm-coeff'!$K$4+$BF352*'Norm-coeff'!$L$4+$BG352*'Norm-coeff'!$M$4+$BH352*'Norm-coeff'!$N$4+$BI352*'Norm-coeff'!$O$4</f>
        <v>1.42115649462768</v>
      </c>
      <c r="BR352" s="54">
        <f>'Norm-coeff'!$C$5+$AX352*'Norm-coeff'!$D$5+$AY352*'Norm-coeff'!$E$5+$AZ352*'Norm-coeff'!$F$5+$BA352*'Norm-coeff'!$G$5+$BB352*'Norm-coeff'!$H$5+$BC352*'Norm-coeff'!$I$5+$BD352*'Norm-coeff'!$J$5+$BE352*'Norm-coeff'!$K$5+$BF352*'Norm-coeff'!$L$5+$BG352*'Norm-coeff'!$M$5+$BH352*'Norm-coeff'!$N$5+$BI352*'Norm-coeff'!$O$5</f>
        <v>1.0553329241296201</v>
      </c>
      <c r="BS352" s="54">
        <f>'Norm-coeff'!$C$6+$AX352*'Norm-coeff'!$D$6+$AY352*'Norm-coeff'!$E$6+$AZ352*'Norm-coeff'!$F$6+$BA352*'Norm-coeff'!$G$6+$BB352*'Norm-coeff'!$H$6+$BC352*'Norm-coeff'!$I$6+$BD352*'Norm-coeff'!$J$6+$BE352*'Norm-coeff'!$K$6+$BF352*'Norm-coeff'!$L$6+$BG352*'Norm-coeff'!$M$6+$BH352*'Norm-coeff'!$N$6+$BI352*'Norm-coeff'!$O$6</f>
        <v>-1.48700885495103E-2</v>
      </c>
      <c r="BT352" s="54">
        <f>'Norm-coeff'!$C$7+$AX352*'Norm-coeff'!$D$7+$AY352*'Norm-coeff'!$E$7+$AZ352*'Norm-coeff'!$F$7+$BA352*'Norm-coeff'!$G$7+$BB352*'Norm-coeff'!$H$7+$BC352*'Norm-coeff'!$I$7+$BD352*'Norm-coeff'!$J$7+$BE352*'Norm-coeff'!$K$7+$BF352*'Norm-coeff'!$L$7+$BG352*'Norm-coeff'!$M$7+$BH352*'Norm-coeff'!$N$7+$BI352*'Norm-coeff'!$O$7</f>
        <v>2.0907583608832998</v>
      </c>
      <c r="BU352" s="54">
        <f>'Norm-coeff'!$C$8+$AX352*'Norm-coeff'!$D$8+$AY352*'Norm-coeff'!$E$8+$AZ352*'Norm-coeff'!$F$8+$BA352*'Norm-coeff'!$G$8+$BB352*'Norm-coeff'!$H$8+$BC352*'Norm-coeff'!$I$8+$BD352*'Norm-coeff'!$J$8+$BE352*'Norm-coeff'!$K$8+$BF352*'Norm-coeff'!$L$8+$BG352*'Norm-coeff'!$M$8+$BH352*'Norm-coeff'!$N$8+$BI352*'Norm-coeff'!$O$8</f>
        <v>0.65894159836244504</v>
      </c>
      <c r="BV352" s="54">
        <f>'Norm-coeff'!$C$9+$AX352*'Norm-coeff'!$D$9+$AY352*'Norm-coeff'!$E$9+$AZ352*'Norm-coeff'!$F$9+$BA352*'Norm-coeff'!$G$9+$BB352*'Norm-coeff'!$H$9+$BC352*'Norm-coeff'!$I$9+$BD352*'Norm-coeff'!$J$9+$BE352*'Norm-coeff'!$K$9+$BF352*'Norm-coeff'!$L$9+$BG352*'Norm-coeff'!$M$9+$BH352*'Norm-coeff'!$N$9+$BI352*'Norm-coeff'!$O$9</f>
        <v>1.48961085014701</v>
      </c>
      <c r="BW352" s="54">
        <f>'Norm-coeff'!$C$10+$AX352*'Norm-coeff'!$D$10+$AY352*'Norm-coeff'!$E$10+$AZ352*'Norm-coeff'!$F$10+$BA352*'Norm-coeff'!$G$10+$BB352*'Norm-coeff'!$H$10+$BC352*'Norm-coeff'!$I$10+$BD352*'Norm-coeff'!$J$10+$BE352*'Norm-coeff'!$K$10+$BF352*'Norm-coeff'!$L$10+$BG352*'Norm-coeff'!$M$10+$BH352*'Norm-coeff'!$N$10+$BI352*'Norm-coeff'!$O$10</f>
        <v>1.42058735749591</v>
      </c>
      <c r="BX352" s="54">
        <f>'Norm-coeff'!$C$11+$AX352*'Norm-coeff'!$D$11+$AY352*'Norm-coeff'!$E$11+$AZ352*'Norm-coeff'!$F$11+$BA352*'Norm-coeff'!$G$11+$BB352*'Norm-coeff'!$H$11+$BC352*'Norm-coeff'!$I$11+$BD352*'Norm-coeff'!$J$11+$BE352*'Norm-coeff'!$K$11+$BF352*'Norm-coeff'!$L$11+$BG352*'Norm-coeff'!$M$11+$BH352*'Norm-coeff'!$N$11+$BI352*'Norm-coeff'!$O$11</f>
        <v>0.221233014421479</v>
      </c>
      <c r="BY352" s="54">
        <f>'Norm-coeff'!$C$12+$AX352*'Norm-coeff'!$D$12+$AY352*'Norm-coeff'!$E$12+$AZ352*'Norm-coeff'!$F$12+$BA352*'Norm-coeff'!$G$12+$BB352*'Norm-coeff'!$H$12+$BC352*'Norm-coeff'!$I$12+$BD352*'Norm-coeff'!$J$12+$BE352*'Norm-coeff'!$K$12+$BF352*'Norm-coeff'!$L$12+$BG352*'Norm-coeff'!$M$12+$BH352*'Norm-coeff'!$N$12+$BI352*'Norm-coeff'!$O$12</f>
        <v>0.283527502056037</v>
      </c>
      <c r="BZ352" s="54">
        <f>'Norm-coeff'!$C$13+$AX352*'Norm-coeff'!$D$13+$AY352*'Norm-coeff'!$E$13+$AZ352*'Norm-coeff'!$F$13+$BA352*'Norm-coeff'!$G$13+$BB352*'Norm-coeff'!$H$13+$BC352*'Norm-coeff'!$I$13+$BD352*'Norm-coeff'!$J$13+$BE352*'Norm-coeff'!$K$13+$BF352*'Norm-coeff'!$L$13+$BG352*'Norm-coeff'!$M$13+$BH352*'Norm-coeff'!$N$13+$BI352*'Norm-coeff'!$O$13</f>
        <v>-4.1864930554451202E-2</v>
      </c>
      <c r="CA352" s="54">
        <f>'Norm-coeff'!$C$14+$AX352*'Norm-coeff'!$D$14+$AY352*'Norm-coeff'!$E$14+$AZ352*'Norm-coeff'!$F$14+$BA352*'Norm-coeff'!$G$14+$BB352*'Norm-coeff'!$H$14+$BC352*'Norm-coeff'!$I$14+$BD352*'Norm-coeff'!$J$14+$BE352*'Norm-coeff'!$K$14+$BF352*'Norm-coeff'!$L$14+$BG352*'Norm-coeff'!$M$14+$BH352*'Norm-coeff'!$N$14+$BI352*'Norm-coeff'!$O$14</f>
        <v>4.2526983164477103</v>
      </c>
      <c r="CC352" s="54">
        <f t="shared" si="1183"/>
        <v>0</v>
      </c>
      <c r="CG352" s="54">
        <f t="shared" si="1059"/>
        <v>0</v>
      </c>
      <c r="CH352" s="54">
        <f t="shared" si="1037"/>
        <v>0</v>
      </c>
      <c r="CI352" s="54">
        <f t="shared" si="1060"/>
        <v>0</v>
      </c>
      <c r="CJ352" s="56">
        <f t="shared" si="1061"/>
        <v>0</v>
      </c>
      <c r="CK352" s="54">
        <f t="shared" si="1062"/>
        <v>0</v>
      </c>
      <c r="CL352" s="54">
        <f t="shared" si="1063"/>
        <v>0</v>
      </c>
      <c r="CM352" s="54">
        <f t="shared" si="1064"/>
        <v>0</v>
      </c>
      <c r="CN352" s="54">
        <f t="shared" si="1065"/>
        <v>0</v>
      </c>
      <c r="CO352" s="54">
        <f t="shared" si="1066"/>
        <v>0</v>
      </c>
      <c r="CP352" s="54">
        <f t="shared" si="1067"/>
        <v>0</v>
      </c>
      <c r="CQ352" s="54">
        <f t="shared" si="1068"/>
        <v>0</v>
      </c>
      <c r="CR352" s="54">
        <f t="shared" si="1069"/>
        <v>0</v>
      </c>
      <c r="CS352" s="54">
        <f t="shared" si="1070"/>
        <v>0</v>
      </c>
      <c r="CU352" s="54">
        <f t="shared" si="1071"/>
        <v>0</v>
      </c>
      <c r="CV352" s="54">
        <f t="shared" si="1072"/>
        <v>0</v>
      </c>
      <c r="CW352" s="54">
        <f t="shared" si="1073"/>
        <v>0</v>
      </c>
      <c r="CX352" s="54">
        <f t="shared" si="1074"/>
        <v>0</v>
      </c>
      <c r="CZ352" s="54">
        <f t="shared" si="1075"/>
        <v>0</v>
      </c>
      <c r="DA352" s="54">
        <f t="shared" si="1076"/>
        <v>0</v>
      </c>
      <c r="DB352" s="54">
        <f t="shared" si="1077"/>
        <v>0</v>
      </c>
      <c r="DC352" s="54">
        <f t="shared" si="1078"/>
        <v>0</v>
      </c>
      <c r="DD352" s="54">
        <f t="shared" si="1079"/>
        <v>0</v>
      </c>
      <c r="DE352" s="54">
        <f t="shared" si="1080"/>
        <v>0</v>
      </c>
      <c r="DF352" s="54">
        <f t="shared" si="1081"/>
        <v>0</v>
      </c>
      <c r="DG352" s="54">
        <f t="shared" si="1082"/>
        <v>2</v>
      </c>
      <c r="DH352" s="71">
        <f t="shared" si="1083"/>
        <v>0</v>
      </c>
      <c r="DI352" s="71">
        <f t="shared" si="1084"/>
        <v>0</v>
      </c>
      <c r="DJ352" s="54">
        <f t="shared" si="1085"/>
        <v>0</v>
      </c>
      <c r="DK352" s="54">
        <f t="shared" si="1086"/>
        <v>2</v>
      </c>
      <c r="DL352" s="4">
        <f t="shared" si="1011"/>
        <v>0</v>
      </c>
      <c r="DM352" s="3">
        <f t="shared" si="1087"/>
        <v>0</v>
      </c>
      <c r="DN352" s="3">
        <f t="shared" si="1088"/>
        <v>0</v>
      </c>
      <c r="DO352" s="4" t="e">
        <f t="shared" si="1089"/>
        <v>#DIV/0!</v>
      </c>
      <c r="DP352" s="57"/>
      <c r="DQ352" s="57"/>
      <c r="DR352" s="56">
        <f t="shared" si="1012"/>
        <v>2</v>
      </c>
      <c r="DS352" s="56">
        <f t="shared" si="1013"/>
        <v>0</v>
      </c>
      <c r="DT352" s="38">
        <f t="shared" si="1014"/>
        <v>0</v>
      </c>
      <c r="DU352" s="38">
        <f t="shared" si="1090"/>
        <v>2</v>
      </c>
      <c r="DV352" s="38">
        <f t="shared" si="1015"/>
        <v>0</v>
      </c>
      <c r="DW352" s="39">
        <f t="shared" si="1016"/>
        <v>0</v>
      </c>
      <c r="DX352" s="39">
        <f t="shared" si="1017"/>
        <v>0</v>
      </c>
      <c r="DY352" s="39">
        <f t="shared" si="1018"/>
        <v>0</v>
      </c>
      <c r="DZ352" s="39">
        <f t="shared" si="1019"/>
        <v>0</v>
      </c>
      <c r="EA352" s="39">
        <f t="shared" si="1020"/>
        <v>0</v>
      </c>
      <c r="EB352" s="37" t="e">
        <f t="shared" si="1091"/>
        <v>#DIV/0!</v>
      </c>
      <c r="EC352" s="37" t="e">
        <f t="shared" si="1092"/>
        <v>#DIV/0!</v>
      </c>
      <c r="ED352" s="37" t="e">
        <f t="shared" si="1093"/>
        <v>#DIV/0!</v>
      </c>
      <c r="EE352" s="37" t="e">
        <f t="shared" si="1094"/>
        <v>#DIV/0!</v>
      </c>
      <c r="EF352" s="39" t="e">
        <f t="shared" si="1095"/>
        <v>#DIV/0!</v>
      </c>
      <c r="EG352" s="37" t="e">
        <f t="shared" si="1096"/>
        <v>#DIV/0!</v>
      </c>
      <c r="EH352" s="37" t="e">
        <f t="shared" si="1097"/>
        <v>#DIV/0!</v>
      </c>
      <c r="EI352" s="11" t="b">
        <f t="shared" si="1098"/>
        <v>1</v>
      </c>
      <c r="EJ352" s="11" t="b">
        <f t="shared" si="1099"/>
        <v>0</v>
      </c>
      <c r="EK352" s="39" t="e">
        <f t="shared" si="1100"/>
        <v>#DIV/0!</v>
      </c>
      <c r="EL352" s="39" t="e">
        <f t="shared" si="1101"/>
        <v>#DIV/0!</v>
      </c>
      <c r="EM352" s="39" t="e">
        <f t="shared" si="1102"/>
        <v>#DIV/0!</v>
      </c>
      <c r="EN352" s="39" t="e">
        <f t="shared" si="1103"/>
        <v>#DIV/0!</v>
      </c>
      <c r="EO352" s="39" t="e">
        <f t="shared" si="1104"/>
        <v>#DIV/0!</v>
      </c>
      <c r="EP352" s="39" t="e">
        <f t="shared" si="1105"/>
        <v>#DIV/0!</v>
      </c>
      <c r="EQ352" s="39" t="e">
        <f t="shared" si="1106"/>
        <v>#DIV/0!</v>
      </c>
      <c r="ER352" s="39" t="e">
        <f t="shared" si="1107"/>
        <v>#DIV/0!</v>
      </c>
      <c r="ES352" s="58" t="str">
        <f t="shared" si="1108"/>
        <v>(OH,F,Cl)-dominate amphibole</v>
      </c>
      <c r="ET352" s="58" t="e">
        <f t="shared" si="1109"/>
        <v>#N/A</v>
      </c>
      <c r="EU352" s="56">
        <f t="shared" si="1021"/>
        <v>0</v>
      </c>
      <c r="EV352" s="56">
        <f t="shared" si="1022"/>
        <v>0</v>
      </c>
      <c r="EW352" s="56">
        <f t="shared" si="1023"/>
        <v>0</v>
      </c>
      <c r="EX352" s="56">
        <f t="shared" si="1024"/>
        <v>0</v>
      </c>
      <c r="EY352" s="56">
        <f t="shared" si="1025"/>
        <v>0</v>
      </c>
      <c r="EZ352" s="56">
        <f t="shared" si="1026"/>
        <v>0</v>
      </c>
      <c r="FA352" s="39">
        <f t="shared" si="1027"/>
        <v>0</v>
      </c>
      <c r="FB352" s="39">
        <f t="shared" si="1028"/>
        <v>0</v>
      </c>
      <c r="FC352" s="54">
        <f t="shared" si="1029"/>
        <v>0</v>
      </c>
      <c r="FD352" s="54">
        <f t="shared" si="1030"/>
        <v>0</v>
      </c>
      <c r="FE352" s="39">
        <f t="shared" si="1031"/>
        <v>0</v>
      </c>
      <c r="FF352" s="54">
        <f t="shared" si="1032"/>
        <v>0</v>
      </c>
      <c r="FG352" s="39">
        <f t="shared" si="1033"/>
        <v>0</v>
      </c>
      <c r="FH352" s="39">
        <f t="shared" si="1110"/>
        <v>0</v>
      </c>
      <c r="FI352" s="39">
        <f t="shared" si="1111"/>
        <v>0</v>
      </c>
      <c r="FJ352" s="39">
        <f t="shared" si="1112"/>
        <v>0</v>
      </c>
      <c r="FK352" s="39" t="e">
        <f t="shared" si="1113"/>
        <v>#DIV/0!</v>
      </c>
      <c r="FL352" s="39" t="e">
        <f t="shared" si="1114"/>
        <v>#DIV/0!</v>
      </c>
      <c r="FM352" s="39" t="e">
        <f t="shared" si="1115"/>
        <v>#DIV/0!</v>
      </c>
      <c r="FN352" s="39">
        <f t="shared" si="1116"/>
        <v>1</v>
      </c>
      <c r="FO352" s="39">
        <f t="shared" si="1034"/>
        <v>0</v>
      </c>
      <c r="FP352" s="39">
        <f t="shared" si="1035"/>
        <v>0</v>
      </c>
      <c r="FQ352" s="39">
        <f t="shared" si="1036"/>
        <v>0</v>
      </c>
      <c r="FR352" s="39">
        <f t="shared" si="1117"/>
        <v>0</v>
      </c>
      <c r="FS352" s="39">
        <f t="shared" si="1118"/>
        <v>0</v>
      </c>
      <c r="FU352" s="39" t="e">
        <f t="shared" si="1119"/>
        <v>#DIV/0!</v>
      </c>
      <c r="FV352" s="39" t="e">
        <f t="shared" si="1120"/>
        <v>#DIV/0!</v>
      </c>
      <c r="FW352" s="39" t="e">
        <f t="shared" si="1121"/>
        <v>#DIV/0!</v>
      </c>
      <c r="FY352" s="39" t="e">
        <f t="shared" si="1122"/>
        <v>#DIV/0!</v>
      </c>
      <c r="FZ352" s="39" t="e">
        <f t="shared" si="1123"/>
        <v>#DIV/0!</v>
      </c>
      <c r="GA352" s="39" t="e">
        <f t="shared" si="1124"/>
        <v>#DIV/0!</v>
      </c>
      <c r="GB352" s="39" t="e">
        <f t="shared" si="1125"/>
        <v>#DIV/0!</v>
      </c>
      <c r="GC352" s="39" t="e">
        <f t="shared" si="1126"/>
        <v>#DIV/0!</v>
      </c>
      <c r="GD352" s="39" t="e">
        <f t="shared" si="1127"/>
        <v>#DIV/0!</v>
      </c>
      <c r="GE352" s="39" t="e">
        <f t="shared" si="1128"/>
        <v>#DIV/0!</v>
      </c>
      <c r="GF352" s="39" t="e">
        <f t="shared" si="1129"/>
        <v>#DIV/0!</v>
      </c>
      <c r="GG352" s="39" t="e">
        <f t="shared" si="1130"/>
        <v>#DIV/0!</v>
      </c>
      <c r="GH352" s="39" t="e">
        <f t="shared" si="1131"/>
        <v>#DIV/0!</v>
      </c>
      <c r="GI352" s="39"/>
      <c r="GJ352" s="39" t="e">
        <f t="shared" si="1132"/>
        <v>#DIV/0!</v>
      </c>
      <c r="GK352" s="39" t="e">
        <f t="shared" si="1133"/>
        <v>#DIV/0!</v>
      </c>
      <c r="GL352" s="39" t="e">
        <f t="shared" si="1134"/>
        <v>#DIV/0!</v>
      </c>
      <c r="GM352" s="39" t="e">
        <f t="shared" si="1135"/>
        <v>#DIV/0!</v>
      </c>
      <c r="GN352" s="39" t="e">
        <f t="shared" si="1136"/>
        <v>#DIV/0!</v>
      </c>
      <c r="GO352" s="57"/>
      <c r="GP352" s="57" t="e">
        <f t="shared" si="1137"/>
        <v>#DIV/0!</v>
      </c>
      <c r="GQ352" s="59" t="e">
        <f t="shared" si="1138"/>
        <v>#DIV/0!</v>
      </c>
      <c r="GR352" s="41" t="e">
        <f t="shared" si="1139"/>
        <v>#DIV/0!</v>
      </c>
      <c r="GS352" s="57" t="e">
        <f t="shared" si="1140"/>
        <v>#DIV/0!</v>
      </c>
      <c r="GT352" s="57" t="e">
        <f t="shared" si="1141"/>
        <v>#DIV/0!</v>
      </c>
      <c r="GU352" s="57" t="e">
        <f t="shared" si="1142"/>
        <v>#DIV/0!</v>
      </c>
      <c r="GV352" s="57"/>
      <c r="GW352" s="42" t="e">
        <f t="shared" si="1143"/>
        <v>#DIV/0!</v>
      </c>
      <c r="GX352" s="42" t="e">
        <f t="shared" si="1144"/>
        <v>#DIV/0!</v>
      </c>
      <c r="GY352" s="42" t="e">
        <f t="shared" si="1145"/>
        <v>#DIV/0!</v>
      </c>
      <c r="GZ352" s="57"/>
      <c r="HA352" s="2" t="e">
        <f t="shared" si="1146"/>
        <v>#DIV/0!</v>
      </c>
      <c r="HB352" s="2" t="e">
        <f t="shared" si="1147"/>
        <v>#DIV/0!</v>
      </c>
      <c r="HC352" s="2" t="e">
        <f t="shared" si="1148"/>
        <v>#DIV/0!</v>
      </c>
      <c r="HD352" s="2" t="e">
        <f t="shared" si="1149"/>
        <v>#DIV/0!</v>
      </c>
      <c r="HE352" s="2" t="e">
        <f t="shared" si="1150"/>
        <v>#DIV/0!</v>
      </c>
      <c r="HF352" s="2" t="e">
        <f t="shared" si="1151"/>
        <v>#DIV/0!</v>
      </c>
      <c r="HG352" s="2" t="e">
        <f t="shared" si="1152"/>
        <v>#DIV/0!</v>
      </c>
      <c r="HH352" s="2" t="e">
        <f t="shared" si="1153"/>
        <v>#DIV/0!</v>
      </c>
      <c r="HI352" s="2" t="e">
        <f t="shared" si="1154"/>
        <v>#DIV/0!</v>
      </c>
      <c r="HJ352" s="11" t="e">
        <f t="shared" si="1155"/>
        <v>#DIV/0!</v>
      </c>
      <c r="HK352" s="60" t="e">
        <f t="shared" si="1156"/>
        <v>#DIV/0!</v>
      </c>
      <c r="HL352" s="57"/>
      <c r="HM352" s="57" t="e">
        <f t="shared" si="1157"/>
        <v>#DIV/0!</v>
      </c>
      <c r="HN352" s="57" t="e">
        <f t="shared" si="1158"/>
        <v>#DIV/0!</v>
      </c>
      <c r="HO352" s="57" t="e">
        <f t="shared" si="1159"/>
        <v>#DIV/0!</v>
      </c>
      <c r="HP352" s="57" t="e">
        <f t="shared" si="1160"/>
        <v>#DIV/0!</v>
      </c>
      <c r="HQ352" s="57" t="e">
        <f t="shared" si="1161"/>
        <v>#DIV/0!</v>
      </c>
      <c r="HR352" s="57"/>
      <c r="HS352" s="57" t="e">
        <f t="shared" si="1162"/>
        <v>#DIV/0!</v>
      </c>
      <c r="HT352" s="57" t="e">
        <f t="shared" si="1163"/>
        <v>#DIV/0!</v>
      </c>
      <c r="HU352" s="57" t="e">
        <f t="shared" si="1164"/>
        <v>#DIV/0!</v>
      </c>
      <c r="HV352" s="57" t="e">
        <f t="shared" si="1165"/>
        <v>#DIV/0!</v>
      </c>
      <c r="HW352" s="57" t="e">
        <f t="shared" si="1166"/>
        <v>#DIV/0!</v>
      </c>
      <c r="HX352" s="57"/>
      <c r="HY352" s="57" t="e">
        <f t="shared" si="1167"/>
        <v>#DIV/0!</v>
      </c>
      <c r="HZ352" s="57" t="e">
        <f t="shared" si="1168"/>
        <v>#DIV/0!</v>
      </c>
      <c r="IA352" s="57"/>
      <c r="IB352" s="61">
        <f t="shared" si="1169"/>
        <v>0</v>
      </c>
      <c r="IC352" s="57" t="str">
        <f t="shared" si="1170"/>
        <v/>
      </c>
      <c r="ID352" s="42"/>
      <c r="IE352" s="2" t="str">
        <f t="shared" si="1171"/>
        <v/>
      </c>
      <c r="IF352" s="60" t="e">
        <f t="shared" si="1172"/>
        <v>#DIV/0!</v>
      </c>
      <c r="IG352" s="60" t="str">
        <f t="shared" si="1173"/>
        <v/>
      </c>
      <c r="IH352" s="60" t="str">
        <f t="shared" si="1174"/>
        <v>zinco-</v>
      </c>
      <c r="II352" s="60" t="str">
        <f t="shared" si="1175"/>
        <v>mangano-</v>
      </c>
      <c r="IJ352" s="60" t="e">
        <f t="shared" si="1176"/>
        <v>#DIV/0!</v>
      </c>
      <c r="IK352" s="60" t="e">
        <f t="shared" si="1177"/>
        <v>#DIV/0!</v>
      </c>
      <c r="IL352" s="60" t="e">
        <f t="shared" si="1178"/>
        <v>#DIV/0!</v>
      </c>
      <c r="IM352" s="60" t="e">
        <f t="shared" si="1179"/>
        <v>#DIV/0!</v>
      </c>
      <c r="IN352" s="60" t="str">
        <f t="shared" si="1180"/>
        <v/>
      </c>
      <c r="IO352" s="60" t="str">
        <f t="shared" si="1181"/>
        <v/>
      </c>
      <c r="IP352" s="57"/>
      <c r="IQ352" s="57" t="str">
        <f t="shared" si="1182"/>
        <v>ERROR!!</v>
      </c>
    </row>
    <row r="353" spans="24:251">
      <c r="X353" s="29">
        <f t="shared" si="1038"/>
        <v>0</v>
      </c>
      <c r="Y353" s="29">
        <f t="shared" si="1039"/>
        <v>0</v>
      </c>
      <c r="Z353" s="29" t="e">
        <f t="shared" si="1040"/>
        <v>#DIV/0!</v>
      </c>
      <c r="AA353" s="29" t="e">
        <f t="shared" si="1041"/>
        <v>#DIV/0!</v>
      </c>
      <c r="AB353" s="29" t="e">
        <f t="shared" si="1042"/>
        <v>#DIV/0!</v>
      </c>
      <c r="AC353" s="29" t="e">
        <f t="shared" si="1043"/>
        <v>#DIV/0!</v>
      </c>
      <c r="AF353" s="23">
        <v>60.084299999999999</v>
      </c>
      <c r="AG353" s="23">
        <v>79.878799999999998</v>
      </c>
      <c r="AH353" s="23">
        <v>101.96120000000001</v>
      </c>
      <c r="AI353" s="23">
        <v>151.99039999999999</v>
      </c>
      <c r="AJ353" s="23">
        <v>159.69</v>
      </c>
      <c r="AK353" s="23">
        <v>71.846400000000003</v>
      </c>
      <c r="AL353" s="23">
        <v>70.9375</v>
      </c>
      <c r="AM353" s="23">
        <v>40.304400000000001</v>
      </c>
      <c r="AN353" s="23">
        <v>56.077399999999997</v>
      </c>
      <c r="AO353" s="23">
        <v>61.978999999999999</v>
      </c>
      <c r="AP353" s="23">
        <v>94.195999999999998</v>
      </c>
      <c r="AQ353" s="23">
        <v>18.998000000000001</v>
      </c>
      <c r="AR353" s="23">
        <v>35.450000000000003</v>
      </c>
      <c r="AS353" s="23">
        <v>29.88</v>
      </c>
      <c r="AT353" s="23">
        <v>74.691999999999993</v>
      </c>
      <c r="AU353" s="23">
        <v>81.39</v>
      </c>
      <c r="AX353" s="54">
        <f t="shared" si="1044"/>
        <v>0</v>
      </c>
      <c r="AY353" s="54">
        <f t="shared" si="1045"/>
        <v>0</v>
      </c>
      <c r="AZ353" s="54">
        <f t="shared" si="1046"/>
        <v>0</v>
      </c>
      <c r="BA353" s="54">
        <f t="shared" si="1047"/>
        <v>0</v>
      </c>
      <c r="BB353" s="54">
        <f t="shared" si="1048"/>
        <v>0</v>
      </c>
      <c r="BC353" s="54">
        <f t="shared" si="1049"/>
        <v>0</v>
      </c>
      <c r="BD353" s="54">
        <f t="shared" si="1050"/>
        <v>0</v>
      </c>
      <c r="BE353" s="54">
        <f t="shared" si="1051"/>
        <v>0</v>
      </c>
      <c r="BF353" s="54">
        <f t="shared" si="1052"/>
        <v>0</v>
      </c>
      <c r="BG353" s="54">
        <f t="shared" si="1053"/>
        <v>0</v>
      </c>
      <c r="BH353" s="54">
        <f t="shared" si="1054"/>
        <v>0</v>
      </c>
      <c r="BI353" s="54">
        <f t="shared" si="1055"/>
        <v>0</v>
      </c>
      <c r="BJ353" s="54">
        <f t="shared" si="1056"/>
        <v>0</v>
      </c>
      <c r="BK353" s="54">
        <f t="shared" si="1057"/>
        <v>0</v>
      </c>
      <c r="BL353" s="54">
        <f t="shared" si="1058"/>
        <v>0</v>
      </c>
      <c r="BM353" s="42"/>
      <c r="BO353" s="54">
        <f>'Norm-coeff'!$C$2+$AX353*'Norm-coeff'!$D$2+$AY353*'Norm-coeff'!$E$2+$AZ353*'Norm-coeff'!$F$2+$BA353*'Norm-coeff'!$G$2+$BB353*'Norm-coeff'!$H$2+$BC353*'Norm-coeff'!$I$2+$BD353*'Norm-coeff'!$J$2+$BE353*'Norm-coeff'!$K$2+$BF353*'Norm-coeff'!$L$2+$BG353*'Norm-coeff'!$M$2+$BH353*'Norm-coeff'!$N$2+$BI353*'Norm-coeff'!$O$2</f>
        <v>5.4045421474420303</v>
      </c>
      <c r="BP353" s="54">
        <f>'Norm-coeff'!$C$3+$AX353*'Norm-coeff'!$D$3+$AY353*'Norm-coeff'!$E$3+$AZ353*'Norm-coeff'!$F$3+$BA353*'Norm-coeff'!$G$3+$BB353*'Norm-coeff'!$H$3+$BC353*'Norm-coeff'!$I$3+$BD353*'Norm-coeff'!$J$3+$BE353*'Norm-coeff'!$K$3+$BF353*'Norm-coeff'!$L$3+$BG353*'Norm-coeff'!$M$3+$BH353*'Norm-coeff'!$N$3+$BI353*'Norm-coeff'!$O$3</f>
        <v>3.15319116612705</v>
      </c>
      <c r="BQ353" s="54">
        <f>'Norm-coeff'!$C$4+$AX353*'Norm-coeff'!$D$4+$AY353*'Norm-coeff'!$E$4+$AZ353*'Norm-coeff'!$F$4+$BA353*'Norm-coeff'!$G$4+$BB353*'Norm-coeff'!$H$4+$BC353*'Norm-coeff'!$I$4+$BD353*'Norm-coeff'!$J$4+$BE353*'Norm-coeff'!$K$4+$BF353*'Norm-coeff'!$L$4+$BG353*'Norm-coeff'!$M$4+$BH353*'Norm-coeff'!$N$4+$BI353*'Norm-coeff'!$O$4</f>
        <v>1.42115649462768</v>
      </c>
      <c r="BR353" s="54">
        <f>'Norm-coeff'!$C$5+$AX353*'Norm-coeff'!$D$5+$AY353*'Norm-coeff'!$E$5+$AZ353*'Norm-coeff'!$F$5+$BA353*'Norm-coeff'!$G$5+$BB353*'Norm-coeff'!$H$5+$BC353*'Norm-coeff'!$I$5+$BD353*'Norm-coeff'!$J$5+$BE353*'Norm-coeff'!$K$5+$BF353*'Norm-coeff'!$L$5+$BG353*'Norm-coeff'!$M$5+$BH353*'Norm-coeff'!$N$5+$BI353*'Norm-coeff'!$O$5</f>
        <v>1.0553329241296201</v>
      </c>
      <c r="BS353" s="54">
        <f>'Norm-coeff'!$C$6+$AX353*'Norm-coeff'!$D$6+$AY353*'Norm-coeff'!$E$6+$AZ353*'Norm-coeff'!$F$6+$BA353*'Norm-coeff'!$G$6+$BB353*'Norm-coeff'!$H$6+$BC353*'Norm-coeff'!$I$6+$BD353*'Norm-coeff'!$J$6+$BE353*'Norm-coeff'!$K$6+$BF353*'Norm-coeff'!$L$6+$BG353*'Norm-coeff'!$M$6+$BH353*'Norm-coeff'!$N$6+$BI353*'Norm-coeff'!$O$6</f>
        <v>-1.48700885495103E-2</v>
      </c>
      <c r="BT353" s="54">
        <f>'Norm-coeff'!$C$7+$AX353*'Norm-coeff'!$D$7+$AY353*'Norm-coeff'!$E$7+$AZ353*'Norm-coeff'!$F$7+$BA353*'Norm-coeff'!$G$7+$BB353*'Norm-coeff'!$H$7+$BC353*'Norm-coeff'!$I$7+$BD353*'Norm-coeff'!$J$7+$BE353*'Norm-coeff'!$K$7+$BF353*'Norm-coeff'!$L$7+$BG353*'Norm-coeff'!$M$7+$BH353*'Norm-coeff'!$N$7+$BI353*'Norm-coeff'!$O$7</f>
        <v>2.0907583608832998</v>
      </c>
      <c r="BU353" s="54">
        <f>'Norm-coeff'!$C$8+$AX353*'Norm-coeff'!$D$8+$AY353*'Norm-coeff'!$E$8+$AZ353*'Norm-coeff'!$F$8+$BA353*'Norm-coeff'!$G$8+$BB353*'Norm-coeff'!$H$8+$BC353*'Norm-coeff'!$I$8+$BD353*'Norm-coeff'!$J$8+$BE353*'Norm-coeff'!$K$8+$BF353*'Norm-coeff'!$L$8+$BG353*'Norm-coeff'!$M$8+$BH353*'Norm-coeff'!$N$8+$BI353*'Norm-coeff'!$O$8</f>
        <v>0.65894159836244504</v>
      </c>
      <c r="BV353" s="54">
        <f>'Norm-coeff'!$C$9+$AX353*'Norm-coeff'!$D$9+$AY353*'Norm-coeff'!$E$9+$AZ353*'Norm-coeff'!$F$9+$BA353*'Norm-coeff'!$G$9+$BB353*'Norm-coeff'!$H$9+$BC353*'Norm-coeff'!$I$9+$BD353*'Norm-coeff'!$J$9+$BE353*'Norm-coeff'!$K$9+$BF353*'Norm-coeff'!$L$9+$BG353*'Norm-coeff'!$M$9+$BH353*'Norm-coeff'!$N$9+$BI353*'Norm-coeff'!$O$9</f>
        <v>1.48961085014701</v>
      </c>
      <c r="BW353" s="54">
        <f>'Norm-coeff'!$C$10+$AX353*'Norm-coeff'!$D$10+$AY353*'Norm-coeff'!$E$10+$AZ353*'Norm-coeff'!$F$10+$BA353*'Norm-coeff'!$G$10+$BB353*'Norm-coeff'!$H$10+$BC353*'Norm-coeff'!$I$10+$BD353*'Norm-coeff'!$J$10+$BE353*'Norm-coeff'!$K$10+$BF353*'Norm-coeff'!$L$10+$BG353*'Norm-coeff'!$M$10+$BH353*'Norm-coeff'!$N$10+$BI353*'Norm-coeff'!$O$10</f>
        <v>1.42058735749591</v>
      </c>
      <c r="BX353" s="54">
        <f>'Norm-coeff'!$C$11+$AX353*'Norm-coeff'!$D$11+$AY353*'Norm-coeff'!$E$11+$AZ353*'Norm-coeff'!$F$11+$BA353*'Norm-coeff'!$G$11+$BB353*'Norm-coeff'!$H$11+$BC353*'Norm-coeff'!$I$11+$BD353*'Norm-coeff'!$J$11+$BE353*'Norm-coeff'!$K$11+$BF353*'Norm-coeff'!$L$11+$BG353*'Norm-coeff'!$M$11+$BH353*'Norm-coeff'!$N$11+$BI353*'Norm-coeff'!$O$11</f>
        <v>0.221233014421479</v>
      </c>
      <c r="BY353" s="54">
        <f>'Norm-coeff'!$C$12+$AX353*'Norm-coeff'!$D$12+$AY353*'Norm-coeff'!$E$12+$AZ353*'Norm-coeff'!$F$12+$BA353*'Norm-coeff'!$G$12+$BB353*'Norm-coeff'!$H$12+$BC353*'Norm-coeff'!$I$12+$BD353*'Norm-coeff'!$J$12+$BE353*'Norm-coeff'!$K$12+$BF353*'Norm-coeff'!$L$12+$BG353*'Norm-coeff'!$M$12+$BH353*'Norm-coeff'!$N$12+$BI353*'Norm-coeff'!$O$12</f>
        <v>0.283527502056037</v>
      </c>
      <c r="BZ353" s="54">
        <f>'Norm-coeff'!$C$13+$AX353*'Norm-coeff'!$D$13+$AY353*'Norm-coeff'!$E$13+$AZ353*'Norm-coeff'!$F$13+$BA353*'Norm-coeff'!$G$13+$BB353*'Norm-coeff'!$H$13+$BC353*'Norm-coeff'!$I$13+$BD353*'Norm-coeff'!$J$13+$BE353*'Norm-coeff'!$K$13+$BF353*'Norm-coeff'!$L$13+$BG353*'Norm-coeff'!$M$13+$BH353*'Norm-coeff'!$N$13+$BI353*'Norm-coeff'!$O$13</f>
        <v>-4.1864930554451202E-2</v>
      </c>
      <c r="CA353" s="54">
        <f>'Norm-coeff'!$C$14+$AX353*'Norm-coeff'!$D$14+$AY353*'Norm-coeff'!$E$14+$AZ353*'Norm-coeff'!$F$14+$BA353*'Norm-coeff'!$G$14+$BB353*'Norm-coeff'!$H$14+$BC353*'Norm-coeff'!$I$14+$BD353*'Norm-coeff'!$J$14+$BE353*'Norm-coeff'!$K$14+$BF353*'Norm-coeff'!$L$14+$BG353*'Norm-coeff'!$M$14+$BH353*'Norm-coeff'!$N$14+$BI353*'Norm-coeff'!$O$14</f>
        <v>4.2526983164477103</v>
      </c>
      <c r="CC353" s="54">
        <f t="shared" si="1183"/>
        <v>0</v>
      </c>
      <c r="CG353" s="54">
        <f t="shared" si="1059"/>
        <v>0</v>
      </c>
      <c r="CH353" s="54">
        <f t="shared" si="1037"/>
        <v>0</v>
      </c>
      <c r="CI353" s="54">
        <f t="shared" si="1060"/>
        <v>0</v>
      </c>
      <c r="CJ353" s="56">
        <f t="shared" si="1061"/>
        <v>0</v>
      </c>
      <c r="CK353" s="54">
        <f t="shared" si="1062"/>
        <v>0</v>
      </c>
      <c r="CL353" s="54">
        <f t="shared" si="1063"/>
        <v>0</v>
      </c>
      <c r="CM353" s="54">
        <f t="shared" si="1064"/>
        <v>0</v>
      </c>
      <c r="CN353" s="54">
        <f t="shared" si="1065"/>
        <v>0</v>
      </c>
      <c r="CO353" s="54">
        <f t="shared" si="1066"/>
        <v>0</v>
      </c>
      <c r="CP353" s="54">
        <f t="shared" si="1067"/>
        <v>0</v>
      </c>
      <c r="CQ353" s="54">
        <f t="shared" si="1068"/>
        <v>0</v>
      </c>
      <c r="CR353" s="54">
        <f t="shared" si="1069"/>
        <v>0</v>
      </c>
      <c r="CS353" s="54">
        <f t="shared" si="1070"/>
        <v>0</v>
      </c>
      <c r="CU353" s="54">
        <f t="shared" si="1071"/>
        <v>0</v>
      </c>
      <c r="CV353" s="54">
        <f t="shared" si="1072"/>
        <v>0</v>
      </c>
      <c r="CW353" s="54">
        <f t="shared" si="1073"/>
        <v>0</v>
      </c>
      <c r="CX353" s="54">
        <f t="shared" si="1074"/>
        <v>0</v>
      </c>
      <c r="CZ353" s="54">
        <f t="shared" si="1075"/>
        <v>0</v>
      </c>
      <c r="DA353" s="54">
        <f t="shared" si="1076"/>
        <v>0</v>
      </c>
      <c r="DB353" s="54">
        <f t="shared" si="1077"/>
        <v>0</v>
      </c>
      <c r="DC353" s="54">
        <f t="shared" si="1078"/>
        <v>0</v>
      </c>
      <c r="DD353" s="54">
        <f t="shared" si="1079"/>
        <v>0</v>
      </c>
      <c r="DE353" s="54">
        <f t="shared" si="1080"/>
        <v>0</v>
      </c>
      <c r="DF353" s="54">
        <f t="shared" si="1081"/>
        <v>0</v>
      </c>
      <c r="DG353" s="54">
        <f t="shared" si="1082"/>
        <v>2</v>
      </c>
      <c r="DH353" s="71">
        <f t="shared" si="1083"/>
        <v>0</v>
      </c>
      <c r="DI353" s="71">
        <f t="shared" si="1084"/>
        <v>0</v>
      </c>
      <c r="DJ353" s="54">
        <f t="shared" si="1085"/>
        <v>0</v>
      </c>
      <c r="DK353" s="54">
        <f t="shared" si="1086"/>
        <v>2</v>
      </c>
      <c r="DL353" s="4">
        <f t="shared" si="1011"/>
        <v>0</v>
      </c>
      <c r="DM353" s="3">
        <f t="shared" si="1087"/>
        <v>0</v>
      </c>
      <c r="DN353" s="3">
        <f t="shared" si="1088"/>
        <v>0</v>
      </c>
      <c r="DO353" s="4" t="e">
        <f t="shared" si="1089"/>
        <v>#DIV/0!</v>
      </c>
      <c r="DP353" s="57"/>
      <c r="DQ353" s="57"/>
      <c r="DR353" s="56">
        <f t="shared" si="1012"/>
        <v>2</v>
      </c>
      <c r="DS353" s="56">
        <f t="shared" si="1013"/>
        <v>0</v>
      </c>
      <c r="DT353" s="38">
        <f t="shared" si="1014"/>
        <v>0</v>
      </c>
      <c r="DU353" s="38">
        <f t="shared" si="1090"/>
        <v>2</v>
      </c>
      <c r="DV353" s="38">
        <f t="shared" si="1015"/>
        <v>0</v>
      </c>
      <c r="DW353" s="39">
        <f t="shared" si="1016"/>
        <v>0</v>
      </c>
      <c r="DX353" s="39">
        <f t="shared" si="1017"/>
        <v>0</v>
      </c>
      <c r="DY353" s="39">
        <f t="shared" si="1018"/>
        <v>0</v>
      </c>
      <c r="DZ353" s="39">
        <f t="shared" si="1019"/>
        <v>0</v>
      </c>
      <c r="EA353" s="39">
        <f t="shared" si="1020"/>
        <v>0</v>
      </c>
      <c r="EB353" s="37" t="e">
        <f t="shared" si="1091"/>
        <v>#DIV/0!</v>
      </c>
      <c r="EC353" s="37" t="e">
        <f t="shared" si="1092"/>
        <v>#DIV/0!</v>
      </c>
      <c r="ED353" s="37" t="e">
        <f t="shared" si="1093"/>
        <v>#DIV/0!</v>
      </c>
      <c r="EE353" s="37" t="e">
        <f t="shared" si="1094"/>
        <v>#DIV/0!</v>
      </c>
      <c r="EF353" s="39" t="e">
        <f t="shared" si="1095"/>
        <v>#DIV/0!</v>
      </c>
      <c r="EG353" s="37" t="e">
        <f t="shared" si="1096"/>
        <v>#DIV/0!</v>
      </c>
      <c r="EH353" s="37" t="e">
        <f t="shared" si="1097"/>
        <v>#DIV/0!</v>
      </c>
      <c r="EI353" s="11" t="b">
        <f t="shared" si="1098"/>
        <v>1</v>
      </c>
      <c r="EJ353" s="11" t="b">
        <f t="shared" si="1099"/>
        <v>0</v>
      </c>
      <c r="EK353" s="39" t="e">
        <f t="shared" si="1100"/>
        <v>#DIV/0!</v>
      </c>
      <c r="EL353" s="39" t="e">
        <f t="shared" si="1101"/>
        <v>#DIV/0!</v>
      </c>
      <c r="EM353" s="39" t="e">
        <f t="shared" si="1102"/>
        <v>#DIV/0!</v>
      </c>
      <c r="EN353" s="39" t="e">
        <f t="shared" si="1103"/>
        <v>#DIV/0!</v>
      </c>
      <c r="EO353" s="39" t="e">
        <f t="shared" si="1104"/>
        <v>#DIV/0!</v>
      </c>
      <c r="EP353" s="39" t="e">
        <f t="shared" si="1105"/>
        <v>#DIV/0!</v>
      </c>
      <c r="EQ353" s="39" t="e">
        <f t="shared" si="1106"/>
        <v>#DIV/0!</v>
      </c>
      <c r="ER353" s="39" t="e">
        <f t="shared" si="1107"/>
        <v>#DIV/0!</v>
      </c>
      <c r="ES353" s="58" t="str">
        <f t="shared" si="1108"/>
        <v>(OH,F,Cl)-dominate amphibole</v>
      </c>
      <c r="ET353" s="58" t="e">
        <f t="shared" si="1109"/>
        <v>#N/A</v>
      </c>
      <c r="EU353" s="56">
        <f t="shared" si="1021"/>
        <v>0</v>
      </c>
      <c r="EV353" s="56">
        <f t="shared" si="1022"/>
        <v>0</v>
      </c>
      <c r="EW353" s="56">
        <f t="shared" si="1023"/>
        <v>0</v>
      </c>
      <c r="EX353" s="56">
        <f t="shared" si="1024"/>
        <v>0</v>
      </c>
      <c r="EY353" s="56">
        <f t="shared" si="1025"/>
        <v>0</v>
      </c>
      <c r="EZ353" s="56">
        <f t="shared" si="1026"/>
        <v>0</v>
      </c>
      <c r="FA353" s="39">
        <f t="shared" si="1027"/>
        <v>0</v>
      </c>
      <c r="FB353" s="39">
        <f t="shared" si="1028"/>
        <v>0</v>
      </c>
      <c r="FC353" s="54">
        <f t="shared" si="1029"/>
        <v>0</v>
      </c>
      <c r="FD353" s="54">
        <f t="shared" si="1030"/>
        <v>0</v>
      </c>
      <c r="FE353" s="39">
        <f t="shared" si="1031"/>
        <v>0</v>
      </c>
      <c r="FF353" s="54">
        <f t="shared" si="1032"/>
        <v>0</v>
      </c>
      <c r="FG353" s="39">
        <f t="shared" si="1033"/>
        <v>0</v>
      </c>
      <c r="FH353" s="39">
        <f t="shared" si="1110"/>
        <v>0</v>
      </c>
      <c r="FI353" s="39">
        <f t="shared" si="1111"/>
        <v>0</v>
      </c>
      <c r="FJ353" s="39">
        <f t="shared" si="1112"/>
        <v>0</v>
      </c>
      <c r="FK353" s="39" t="e">
        <f t="shared" si="1113"/>
        <v>#DIV/0!</v>
      </c>
      <c r="FL353" s="39" t="e">
        <f t="shared" si="1114"/>
        <v>#DIV/0!</v>
      </c>
      <c r="FM353" s="39" t="e">
        <f t="shared" si="1115"/>
        <v>#DIV/0!</v>
      </c>
      <c r="FN353" s="39">
        <f t="shared" si="1116"/>
        <v>1</v>
      </c>
      <c r="FO353" s="39">
        <f t="shared" si="1034"/>
        <v>0</v>
      </c>
      <c r="FP353" s="39">
        <f t="shared" si="1035"/>
        <v>0</v>
      </c>
      <c r="FQ353" s="39">
        <f t="shared" si="1036"/>
        <v>0</v>
      </c>
      <c r="FR353" s="39">
        <f t="shared" si="1117"/>
        <v>0</v>
      </c>
      <c r="FS353" s="39">
        <f t="shared" si="1118"/>
        <v>0</v>
      </c>
      <c r="FU353" s="39" t="e">
        <f t="shared" si="1119"/>
        <v>#DIV/0!</v>
      </c>
      <c r="FV353" s="39" t="e">
        <f t="shared" si="1120"/>
        <v>#DIV/0!</v>
      </c>
      <c r="FW353" s="39" t="e">
        <f t="shared" si="1121"/>
        <v>#DIV/0!</v>
      </c>
      <c r="FY353" s="39" t="e">
        <f t="shared" si="1122"/>
        <v>#DIV/0!</v>
      </c>
      <c r="FZ353" s="39" t="e">
        <f t="shared" si="1123"/>
        <v>#DIV/0!</v>
      </c>
      <c r="GA353" s="39" t="e">
        <f t="shared" si="1124"/>
        <v>#DIV/0!</v>
      </c>
      <c r="GB353" s="39" t="e">
        <f t="shared" si="1125"/>
        <v>#DIV/0!</v>
      </c>
      <c r="GC353" s="39" t="e">
        <f t="shared" si="1126"/>
        <v>#DIV/0!</v>
      </c>
      <c r="GD353" s="39" t="e">
        <f t="shared" si="1127"/>
        <v>#DIV/0!</v>
      </c>
      <c r="GE353" s="39" t="e">
        <f t="shared" si="1128"/>
        <v>#DIV/0!</v>
      </c>
      <c r="GF353" s="39" t="e">
        <f t="shared" si="1129"/>
        <v>#DIV/0!</v>
      </c>
      <c r="GG353" s="39" t="e">
        <f t="shared" si="1130"/>
        <v>#DIV/0!</v>
      </c>
      <c r="GH353" s="39" t="e">
        <f t="shared" si="1131"/>
        <v>#DIV/0!</v>
      </c>
      <c r="GI353" s="39"/>
      <c r="GJ353" s="39" t="e">
        <f t="shared" si="1132"/>
        <v>#DIV/0!</v>
      </c>
      <c r="GK353" s="39" t="e">
        <f t="shared" si="1133"/>
        <v>#DIV/0!</v>
      </c>
      <c r="GL353" s="39" t="e">
        <f t="shared" si="1134"/>
        <v>#DIV/0!</v>
      </c>
      <c r="GM353" s="39" t="e">
        <f t="shared" si="1135"/>
        <v>#DIV/0!</v>
      </c>
      <c r="GN353" s="39" t="e">
        <f t="shared" si="1136"/>
        <v>#DIV/0!</v>
      </c>
      <c r="GO353" s="57"/>
      <c r="GP353" s="57" t="e">
        <f t="shared" si="1137"/>
        <v>#DIV/0!</v>
      </c>
      <c r="GQ353" s="59" t="e">
        <f t="shared" si="1138"/>
        <v>#DIV/0!</v>
      </c>
      <c r="GR353" s="41" t="e">
        <f t="shared" si="1139"/>
        <v>#DIV/0!</v>
      </c>
      <c r="GS353" s="57" t="e">
        <f t="shared" si="1140"/>
        <v>#DIV/0!</v>
      </c>
      <c r="GT353" s="57" t="e">
        <f t="shared" si="1141"/>
        <v>#DIV/0!</v>
      </c>
      <c r="GU353" s="57" t="e">
        <f t="shared" si="1142"/>
        <v>#DIV/0!</v>
      </c>
      <c r="GV353" s="57"/>
      <c r="GW353" s="42" t="e">
        <f t="shared" si="1143"/>
        <v>#DIV/0!</v>
      </c>
      <c r="GX353" s="42" t="e">
        <f t="shared" si="1144"/>
        <v>#DIV/0!</v>
      </c>
      <c r="GY353" s="42" t="e">
        <f t="shared" si="1145"/>
        <v>#DIV/0!</v>
      </c>
      <c r="GZ353" s="57"/>
      <c r="HA353" s="2" t="e">
        <f t="shared" si="1146"/>
        <v>#DIV/0!</v>
      </c>
      <c r="HB353" s="2" t="e">
        <f t="shared" si="1147"/>
        <v>#DIV/0!</v>
      </c>
      <c r="HC353" s="2" t="e">
        <f t="shared" si="1148"/>
        <v>#DIV/0!</v>
      </c>
      <c r="HD353" s="2" t="e">
        <f t="shared" si="1149"/>
        <v>#DIV/0!</v>
      </c>
      <c r="HE353" s="2" t="e">
        <f t="shared" si="1150"/>
        <v>#DIV/0!</v>
      </c>
      <c r="HF353" s="2" t="e">
        <f t="shared" si="1151"/>
        <v>#DIV/0!</v>
      </c>
      <c r="HG353" s="2" t="e">
        <f t="shared" si="1152"/>
        <v>#DIV/0!</v>
      </c>
      <c r="HH353" s="2" t="e">
        <f t="shared" si="1153"/>
        <v>#DIV/0!</v>
      </c>
      <c r="HI353" s="2" t="e">
        <f t="shared" si="1154"/>
        <v>#DIV/0!</v>
      </c>
      <c r="HJ353" s="11" t="e">
        <f t="shared" si="1155"/>
        <v>#DIV/0!</v>
      </c>
      <c r="HK353" s="60" t="e">
        <f t="shared" si="1156"/>
        <v>#DIV/0!</v>
      </c>
      <c r="HL353" s="57"/>
      <c r="HM353" s="57" t="e">
        <f t="shared" si="1157"/>
        <v>#DIV/0!</v>
      </c>
      <c r="HN353" s="57" t="e">
        <f t="shared" si="1158"/>
        <v>#DIV/0!</v>
      </c>
      <c r="HO353" s="57" t="e">
        <f t="shared" si="1159"/>
        <v>#DIV/0!</v>
      </c>
      <c r="HP353" s="57" t="e">
        <f t="shared" si="1160"/>
        <v>#DIV/0!</v>
      </c>
      <c r="HQ353" s="57" t="e">
        <f t="shared" si="1161"/>
        <v>#DIV/0!</v>
      </c>
      <c r="HR353" s="57"/>
      <c r="HS353" s="57" t="e">
        <f t="shared" si="1162"/>
        <v>#DIV/0!</v>
      </c>
      <c r="HT353" s="57" t="e">
        <f t="shared" si="1163"/>
        <v>#DIV/0!</v>
      </c>
      <c r="HU353" s="57" t="e">
        <f t="shared" si="1164"/>
        <v>#DIV/0!</v>
      </c>
      <c r="HV353" s="57" t="e">
        <f t="shared" si="1165"/>
        <v>#DIV/0!</v>
      </c>
      <c r="HW353" s="57" t="e">
        <f t="shared" si="1166"/>
        <v>#DIV/0!</v>
      </c>
      <c r="HX353" s="57"/>
      <c r="HY353" s="57" t="e">
        <f t="shared" si="1167"/>
        <v>#DIV/0!</v>
      </c>
      <c r="HZ353" s="57" t="e">
        <f t="shared" si="1168"/>
        <v>#DIV/0!</v>
      </c>
      <c r="IA353" s="57"/>
      <c r="IB353" s="61">
        <f t="shared" si="1169"/>
        <v>0</v>
      </c>
      <c r="IC353" s="57" t="str">
        <f t="shared" si="1170"/>
        <v/>
      </c>
      <c r="ID353" s="42"/>
      <c r="IE353" s="2" t="str">
        <f t="shared" si="1171"/>
        <v/>
      </c>
      <c r="IF353" s="60" t="e">
        <f t="shared" si="1172"/>
        <v>#DIV/0!</v>
      </c>
      <c r="IG353" s="60" t="str">
        <f t="shared" si="1173"/>
        <v/>
      </c>
      <c r="IH353" s="60" t="str">
        <f t="shared" si="1174"/>
        <v>zinco-</v>
      </c>
      <c r="II353" s="60" t="str">
        <f t="shared" si="1175"/>
        <v>mangano-</v>
      </c>
      <c r="IJ353" s="60" t="e">
        <f t="shared" si="1176"/>
        <v>#DIV/0!</v>
      </c>
      <c r="IK353" s="60" t="e">
        <f t="shared" si="1177"/>
        <v>#DIV/0!</v>
      </c>
      <c r="IL353" s="60" t="e">
        <f t="shared" si="1178"/>
        <v>#DIV/0!</v>
      </c>
      <c r="IM353" s="60" t="e">
        <f t="shared" si="1179"/>
        <v>#DIV/0!</v>
      </c>
      <c r="IN353" s="60" t="str">
        <f t="shared" si="1180"/>
        <v/>
      </c>
      <c r="IO353" s="60" t="str">
        <f t="shared" si="1181"/>
        <v/>
      </c>
      <c r="IP353" s="57"/>
      <c r="IQ353" s="57" t="str">
        <f t="shared" si="1182"/>
        <v>ERROR!!</v>
      </c>
    </row>
    <row r="354" spans="24:251">
      <c r="X354" s="29">
        <f t="shared" si="1038"/>
        <v>0</v>
      </c>
      <c r="Y354" s="29">
        <f t="shared" si="1039"/>
        <v>0</v>
      </c>
      <c r="Z354" s="29" t="e">
        <f t="shared" si="1040"/>
        <v>#DIV/0!</v>
      </c>
      <c r="AA354" s="29" t="e">
        <f t="shared" si="1041"/>
        <v>#DIV/0!</v>
      </c>
      <c r="AB354" s="29" t="e">
        <f t="shared" si="1042"/>
        <v>#DIV/0!</v>
      </c>
      <c r="AC354" s="29" t="e">
        <f t="shared" si="1043"/>
        <v>#DIV/0!</v>
      </c>
      <c r="AF354" s="23">
        <v>60.084299999999999</v>
      </c>
      <c r="AG354" s="23">
        <v>79.878799999999998</v>
      </c>
      <c r="AH354" s="23">
        <v>101.96120000000001</v>
      </c>
      <c r="AI354" s="23">
        <v>151.99039999999999</v>
      </c>
      <c r="AJ354" s="23">
        <v>159.69</v>
      </c>
      <c r="AK354" s="23">
        <v>71.846400000000003</v>
      </c>
      <c r="AL354" s="23">
        <v>70.9375</v>
      </c>
      <c r="AM354" s="23">
        <v>40.304400000000001</v>
      </c>
      <c r="AN354" s="23">
        <v>56.077399999999997</v>
      </c>
      <c r="AO354" s="23">
        <v>61.978999999999999</v>
      </c>
      <c r="AP354" s="23">
        <v>94.195999999999998</v>
      </c>
      <c r="AQ354" s="23">
        <v>18.998000000000001</v>
      </c>
      <c r="AR354" s="23">
        <v>35.450000000000003</v>
      </c>
      <c r="AS354" s="23">
        <v>29.88</v>
      </c>
      <c r="AT354" s="23">
        <v>74.691999999999993</v>
      </c>
      <c r="AU354" s="23">
        <v>81.39</v>
      </c>
      <c r="AX354" s="54">
        <f t="shared" si="1044"/>
        <v>0</v>
      </c>
      <c r="AY354" s="54">
        <f t="shared" si="1045"/>
        <v>0</v>
      </c>
      <c r="AZ354" s="54">
        <f t="shared" si="1046"/>
        <v>0</v>
      </c>
      <c r="BA354" s="54">
        <f t="shared" si="1047"/>
        <v>0</v>
      </c>
      <c r="BB354" s="54">
        <f t="shared" si="1048"/>
        <v>0</v>
      </c>
      <c r="BC354" s="54">
        <f t="shared" si="1049"/>
        <v>0</v>
      </c>
      <c r="BD354" s="54">
        <f t="shared" si="1050"/>
        <v>0</v>
      </c>
      <c r="BE354" s="54">
        <f t="shared" si="1051"/>
        <v>0</v>
      </c>
      <c r="BF354" s="54">
        <f t="shared" si="1052"/>
        <v>0</v>
      </c>
      <c r="BG354" s="54">
        <f t="shared" si="1053"/>
        <v>0</v>
      </c>
      <c r="BH354" s="54">
        <f t="shared" si="1054"/>
        <v>0</v>
      </c>
      <c r="BI354" s="54">
        <f t="shared" si="1055"/>
        <v>0</v>
      </c>
      <c r="BJ354" s="54">
        <f t="shared" si="1056"/>
        <v>0</v>
      </c>
      <c r="BK354" s="54">
        <f t="shared" si="1057"/>
        <v>0</v>
      </c>
      <c r="BL354" s="54">
        <f t="shared" si="1058"/>
        <v>0</v>
      </c>
      <c r="BM354" s="42"/>
      <c r="BO354" s="54">
        <f>'Norm-coeff'!$C$2+$AX354*'Norm-coeff'!$D$2+$AY354*'Norm-coeff'!$E$2+$AZ354*'Norm-coeff'!$F$2+$BA354*'Norm-coeff'!$G$2+$BB354*'Norm-coeff'!$H$2+$BC354*'Norm-coeff'!$I$2+$BD354*'Norm-coeff'!$J$2+$BE354*'Norm-coeff'!$K$2+$BF354*'Norm-coeff'!$L$2+$BG354*'Norm-coeff'!$M$2+$BH354*'Norm-coeff'!$N$2+$BI354*'Norm-coeff'!$O$2</f>
        <v>5.4045421474420303</v>
      </c>
      <c r="BP354" s="54">
        <f>'Norm-coeff'!$C$3+$AX354*'Norm-coeff'!$D$3+$AY354*'Norm-coeff'!$E$3+$AZ354*'Norm-coeff'!$F$3+$BA354*'Norm-coeff'!$G$3+$BB354*'Norm-coeff'!$H$3+$BC354*'Norm-coeff'!$I$3+$BD354*'Norm-coeff'!$J$3+$BE354*'Norm-coeff'!$K$3+$BF354*'Norm-coeff'!$L$3+$BG354*'Norm-coeff'!$M$3+$BH354*'Norm-coeff'!$N$3+$BI354*'Norm-coeff'!$O$3</f>
        <v>3.15319116612705</v>
      </c>
      <c r="BQ354" s="54">
        <f>'Norm-coeff'!$C$4+$AX354*'Norm-coeff'!$D$4+$AY354*'Norm-coeff'!$E$4+$AZ354*'Norm-coeff'!$F$4+$BA354*'Norm-coeff'!$G$4+$BB354*'Norm-coeff'!$H$4+$BC354*'Norm-coeff'!$I$4+$BD354*'Norm-coeff'!$J$4+$BE354*'Norm-coeff'!$K$4+$BF354*'Norm-coeff'!$L$4+$BG354*'Norm-coeff'!$M$4+$BH354*'Norm-coeff'!$N$4+$BI354*'Norm-coeff'!$O$4</f>
        <v>1.42115649462768</v>
      </c>
      <c r="BR354" s="54">
        <f>'Norm-coeff'!$C$5+$AX354*'Norm-coeff'!$D$5+$AY354*'Norm-coeff'!$E$5+$AZ354*'Norm-coeff'!$F$5+$BA354*'Norm-coeff'!$G$5+$BB354*'Norm-coeff'!$H$5+$BC354*'Norm-coeff'!$I$5+$BD354*'Norm-coeff'!$J$5+$BE354*'Norm-coeff'!$K$5+$BF354*'Norm-coeff'!$L$5+$BG354*'Norm-coeff'!$M$5+$BH354*'Norm-coeff'!$N$5+$BI354*'Norm-coeff'!$O$5</f>
        <v>1.0553329241296201</v>
      </c>
      <c r="BS354" s="54">
        <f>'Norm-coeff'!$C$6+$AX354*'Norm-coeff'!$D$6+$AY354*'Norm-coeff'!$E$6+$AZ354*'Norm-coeff'!$F$6+$BA354*'Norm-coeff'!$G$6+$BB354*'Norm-coeff'!$H$6+$BC354*'Norm-coeff'!$I$6+$BD354*'Norm-coeff'!$J$6+$BE354*'Norm-coeff'!$K$6+$BF354*'Norm-coeff'!$L$6+$BG354*'Norm-coeff'!$M$6+$BH354*'Norm-coeff'!$N$6+$BI354*'Norm-coeff'!$O$6</f>
        <v>-1.48700885495103E-2</v>
      </c>
      <c r="BT354" s="54">
        <f>'Norm-coeff'!$C$7+$AX354*'Norm-coeff'!$D$7+$AY354*'Norm-coeff'!$E$7+$AZ354*'Norm-coeff'!$F$7+$BA354*'Norm-coeff'!$G$7+$BB354*'Norm-coeff'!$H$7+$BC354*'Norm-coeff'!$I$7+$BD354*'Norm-coeff'!$J$7+$BE354*'Norm-coeff'!$K$7+$BF354*'Norm-coeff'!$L$7+$BG354*'Norm-coeff'!$M$7+$BH354*'Norm-coeff'!$N$7+$BI354*'Norm-coeff'!$O$7</f>
        <v>2.0907583608832998</v>
      </c>
      <c r="BU354" s="54">
        <f>'Norm-coeff'!$C$8+$AX354*'Norm-coeff'!$D$8+$AY354*'Norm-coeff'!$E$8+$AZ354*'Norm-coeff'!$F$8+$BA354*'Norm-coeff'!$G$8+$BB354*'Norm-coeff'!$H$8+$BC354*'Norm-coeff'!$I$8+$BD354*'Norm-coeff'!$J$8+$BE354*'Norm-coeff'!$K$8+$BF354*'Norm-coeff'!$L$8+$BG354*'Norm-coeff'!$M$8+$BH354*'Norm-coeff'!$N$8+$BI354*'Norm-coeff'!$O$8</f>
        <v>0.65894159836244504</v>
      </c>
      <c r="BV354" s="54">
        <f>'Norm-coeff'!$C$9+$AX354*'Norm-coeff'!$D$9+$AY354*'Norm-coeff'!$E$9+$AZ354*'Norm-coeff'!$F$9+$BA354*'Norm-coeff'!$G$9+$BB354*'Norm-coeff'!$H$9+$BC354*'Norm-coeff'!$I$9+$BD354*'Norm-coeff'!$J$9+$BE354*'Norm-coeff'!$K$9+$BF354*'Norm-coeff'!$L$9+$BG354*'Norm-coeff'!$M$9+$BH354*'Norm-coeff'!$N$9+$BI354*'Norm-coeff'!$O$9</f>
        <v>1.48961085014701</v>
      </c>
      <c r="BW354" s="54">
        <f>'Norm-coeff'!$C$10+$AX354*'Norm-coeff'!$D$10+$AY354*'Norm-coeff'!$E$10+$AZ354*'Norm-coeff'!$F$10+$BA354*'Norm-coeff'!$G$10+$BB354*'Norm-coeff'!$H$10+$BC354*'Norm-coeff'!$I$10+$BD354*'Norm-coeff'!$J$10+$BE354*'Norm-coeff'!$K$10+$BF354*'Norm-coeff'!$L$10+$BG354*'Norm-coeff'!$M$10+$BH354*'Norm-coeff'!$N$10+$BI354*'Norm-coeff'!$O$10</f>
        <v>1.42058735749591</v>
      </c>
      <c r="BX354" s="54">
        <f>'Norm-coeff'!$C$11+$AX354*'Norm-coeff'!$D$11+$AY354*'Norm-coeff'!$E$11+$AZ354*'Norm-coeff'!$F$11+$BA354*'Norm-coeff'!$G$11+$BB354*'Norm-coeff'!$H$11+$BC354*'Norm-coeff'!$I$11+$BD354*'Norm-coeff'!$J$11+$BE354*'Norm-coeff'!$K$11+$BF354*'Norm-coeff'!$L$11+$BG354*'Norm-coeff'!$M$11+$BH354*'Norm-coeff'!$N$11+$BI354*'Norm-coeff'!$O$11</f>
        <v>0.221233014421479</v>
      </c>
      <c r="BY354" s="54">
        <f>'Norm-coeff'!$C$12+$AX354*'Norm-coeff'!$D$12+$AY354*'Norm-coeff'!$E$12+$AZ354*'Norm-coeff'!$F$12+$BA354*'Norm-coeff'!$G$12+$BB354*'Norm-coeff'!$H$12+$BC354*'Norm-coeff'!$I$12+$BD354*'Norm-coeff'!$J$12+$BE354*'Norm-coeff'!$K$12+$BF354*'Norm-coeff'!$L$12+$BG354*'Norm-coeff'!$M$12+$BH354*'Norm-coeff'!$N$12+$BI354*'Norm-coeff'!$O$12</f>
        <v>0.283527502056037</v>
      </c>
      <c r="BZ354" s="54">
        <f>'Norm-coeff'!$C$13+$AX354*'Norm-coeff'!$D$13+$AY354*'Norm-coeff'!$E$13+$AZ354*'Norm-coeff'!$F$13+$BA354*'Norm-coeff'!$G$13+$BB354*'Norm-coeff'!$H$13+$BC354*'Norm-coeff'!$I$13+$BD354*'Norm-coeff'!$J$13+$BE354*'Norm-coeff'!$K$13+$BF354*'Norm-coeff'!$L$13+$BG354*'Norm-coeff'!$M$13+$BH354*'Norm-coeff'!$N$13+$BI354*'Norm-coeff'!$O$13</f>
        <v>-4.1864930554451202E-2</v>
      </c>
      <c r="CA354" s="54">
        <f>'Norm-coeff'!$C$14+$AX354*'Norm-coeff'!$D$14+$AY354*'Norm-coeff'!$E$14+$AZ354*'Norm-coeff'!$F$14+$BA354*'Norm-coeff'!$G$14+$BB354*'Norm-coeff'!$H$14+$BC354*'Norm-coeff'!$I$14+$BD354*'Norm-coeff'!$J$14+$BE354*'Norm-coeff'!$K$14+$BF354*'Norm-coeff'!$L$14+$BG354*'Norm-coeff'!$M$14+$BH354*'Norm-coeff'!$N$14+$BI354*'Norm-coeff'!$O$14</f>
        <v>4.2526983164477103</v>
      </c>
      <c r="CC354" s="54">
        <f t="shared" si="1183"/>
        <v>0</v>
      </c>
      <c r="CG354" s="54">
        <f t="shared" si="1059"/>
        <v>0</v>
      </c>
      <c r="CH354" s="54">
        <f t="shared" si="1037"/>
        <v>0</v>
      </c>
      <c r="CI354" s="54">
        <f t="shared" si="1060"/>
        <v>0</v>
      </c>
      <c r="CJ354" s="56">
        <f t="shared" si="1061"/>
        <v>0</v>
      </c>
      <c r="CK354" s="54">
        <f t="shared" si="1062"/>
        <v>0</v>
      </c>
      <c r="CL354" s="54">
        <f t="shared" si="1063"/>
        <v>0</v>
      </c>
      <c r="CM354" s="54">
        <f t="shared" si="1064"/>
        <v>0</v>
      </c>
      <c r="CN354" s="54">
        <f t="shared" si="1065"/>
        <v>0</v>
      </c>
      <c r="CO354" s="54">
        <f t="shared" si="1066"/>
        <v>0</v>
      </c>
      <c r="CP354" s="54">
        <f t="shared" si="1067"/>
        <v>0</v>
      </c>
      <c r="CQ354" s="54">
        <f t="shared" si="1068"/>
        <v>0</v>
      </c>
      <c r="CR354" s="54">
        <f t="shared" si="1069"/>
        <v>0</v>
      </c>
      <c r="CS354" s="54">
        <f t="shared" si="1070"/>
        <v>0</v>
      </c>
      <c r="CU354" s="54">
        <f t="shared" si="1071"/>
        <v>0</v>
      </c>
      <c r="CV354" s="54">
        <f t="shared" si="1072"/>
        <v>0</v>
      </c>
      <c r="CW354" s="54">
        <f t="shared" si="1073"/>
        <v>0</v>
      </c>
      <c r="CX354" s="54">
        <f t="shared" si="1074"/>
        <v>0</v>
      </c>
      <c r="CZ354" s="54">
        <f t="shared" si="1075"/>
        <v>0</v>
      </c>
      <c r="DA354" s="54">
        <f t="shared" si="1076"/>
        <v>0</v>
      </c>
      <c r="DB354" s="54">
        <f t="shared" si="1077"/>
        <v>0</v>
      </c>
      <c r="DC354" s="54">
        <f t="shared" si="1078"/>
        <v>0</v>
      </c>
      <c r="DD354" s="54">
        <f t="shared" si="1079"/>
        <v>0</v>
      </c>
      <c r="DE354" s="54">
        <f t="shared" si="1080"/>
        <v>0</v>
      </c>
      <c r="DF354" s="54">
        <f t="shared" si="1081"/>
        <v>0</v>
      </c>
      <c r="DG354" s="54">
        <f t="shared" si="1082"/>
        <v>2</v>
      </c>
      <c r="DH354" s="71">
        <f t="shared" si="1083"/>
        <v>0</v>
      </c>
      <c r="DI354" s="71">
        <f t="shared" si="1084"/>
        <v>0</v>
      </c>
      <c r="DJ354" s="54">
        <f t="shared" si="1085"/>
        <v>0</v>
      </c>
      <c r="DK354" s="54">
        <f t="shared" si="1086"/>
        <v>2</v>
      </c>
      <c r="DL354" s="4">
        <f t="shared" si="1011"/>
        <v>0</v>
      </c>
      <c r="DM354" s="3">
        <f t="shared" si="1087"/>
        <v>0</v>
      </c>
      <c r="DN354" s="3">
        <f t="shared" si="1088"/>
        <v>0</v>
      </c>
      <c r="DO354" s="4" t="e">
        <f t="shared" si="1089"/>
        <v>#DIV/0!</v>
      </c>
      <c r="DP354" s="57"/>
      <c r="DQ354" s="57"/>
      <c r="DR354" s="56">
        <f t="shared" si="1012"/>
        <v>2</v>
      </c>
      <c r="DS354" s="56">
        <f t="shared" si="1013"/>
        <v>0</v>
      </c>
      <c r="DT354" s="38">
        <f t="shared" si="1014"/>
        <v>0</v>
      </c>
      <c r="DU354" s="38">
        <f t="shared" si="1090"/>
        <v>2</v>
      </c>
      <c r="DV354" s="38">
        <f t="shared" si="1015"/>
        <v>0</v>
      </c>
      <c r="DW354" s="39">
        <f t="shared" si="1016"/>
        <v>0</v>
      </c>
      <c r="DX354" s="39">
        <f t="shared" si="1017"/>
        <v>0</v>
      </c>
      <c r="DY354" s="39">
        <f t="shared" si="1018"/>
        <v>0</v>
      </c>
      <c r="DZ354" s="39">
        <f t="shared" si="1019"/>
        <v>0</v>
      </c>
      <c r="EA354" s="39">
        <f t="shared" si="1020"/>
        <v>0</v>
      </c>
      <c r="EB354" s="37" t="e">
        <f t="shared" si="1091"/>
        <v>#DIV/0!</v>
      </c>
      <c r="EC354" s="37" t="e">
        <f t="shared" si="1092"/>
        <v>#DIV/0!</v>
      </c>
      <c r="ED354" s="37" t="e">
        <f t="shared" si="1093"/>
        <v>#DIV/0!</v>
      </c>
      <c r="EE354" s="37" t="e">
        <f t="shared" si="1094"/>
        <v>#DIV/0!</v>
      </c>
      <c r="EF354" s="39" t="e">
        <f t="shared" si="1095"/>
        <v>#DIV/0!</v>
      </c>
      <c r="EG354" s="37" t="e">
        <f t="shared" si="1096"/>
        <v>#DIV/0!</v>
      </c>
      <c r="EH354" s="37" t="e">
        <f t="shared" si="1097"/>
        <v>#DIV/0!</v>
      </c>
      <c r="EI354" s="11" t="b">
        <f t="shared" si="1098"/>
        <v>1</v>
      </c>
      <c r="EJ354" s="11" t="b">
        <f t="shared" si="1099"/>
        <v>0</v>
      </c>
      <c r="EK354" s="39" t="e">
        <f t="shared" si="1100"/>
        <v>#DIV/0!</v>
      </c>
      <c r="EL354" s="39" t="e">
        <f t="shared" si="1101"/>
        <v>#DIV/0!</v>
      </c>
      <c r="EM354" s="39" t="e">
        <f t="shared" si="1102"/>
        <v>#DIV/0!</v>
      </c>
      <c r="EN354" s="39" t="e">
        <f t="shared" si="1103"/>
        <v>#DIV/0!</v>
      </c>
      <c r="EO354" s="39" t="e">
        <f t="shared" si="1104"/>
        <v>#DIV/0!</v>
      </c>
      <c r="EP354" s="39" t="e">
        <f t="shared" si="1105"/>
        <v>#DIV/0!</v>
      </c>
      <c r="EQ354" s="39" t="e">
        <f t="shared" si="1106"/>
        <v>#DIV/0!</v>
      </c>
      <c r="ER354" s="39" t="e">
        <f t="shared" si="1107"/>
        <v>#DIV/0!</v>
      </c>
      <c r="ES354" s="58" t="str">
        <f t="shared" si="1108"/>
        <v>(OH,F,Cl)-dominate amphibole</v>
      </c>
      <c r="ET354" s="58" t="e">
        <f t="shared" si="1109"/>
        <v>#N/A</v>
      </c>
      <c r="EU354" s="56">
        <f t="shared" si="1021"/>
        <v>0</v>
      </c>
      <c r="EV354" s="56">
        <f t="shared" si="1022"/>
        <v>0</v>
      </c>
      <c r="EW354" s="56">
        <f t="shared" si="1023"/>
        <v>0</v>
      </c>
      <c r="EX354" s="56">
        <f t="shared" si="1024"/>
        <v>0</v>
      </c>
      <c r="EY354" s="56">
        <f t="shared" si="1025"/>
        <v>0</v>
      </c>
      <c r="EZ354" s="56">
        <f t="shared" si="1026"/>
        <v>0</v>
      </c>
      <c r="FA354" s="39">
        <f t="shared" si="1027"/>
        <v>0</v>
      </c>
      <c r="FB354" s="39">
        <f t="shared" si="1028"/>
        <v>0</v>
      </c>
      <c r="FC354" s="54">
        <f t="shared" si="1029"/>
        <v>0</v>
      </c>
      <c r="FD354" s="54">
        <f t="shared" si="1030"/>
        <v>0</v>
      </c>
      <c r="FE354" s="39">
        <f t="shared" si="1031"/>
        <v>0</v>
      </c>
      <c r="FF354" s="54">
        <f t="shared" si="1032"/>
        <v>0</v>
      </c>
      <c r="FG354" s="39">
        <f t="shared" si="1033"/>
        <v>0</v>
      </c>
      <c r="FH354" s="39">
        <f t="shared" si="1110"/>
        <v>0</v>
      </c>
      <c r="FI354" s="39">
        <f t="shared" si="1111"/>
        <v>0</v>
      </c>
      <c r="FJ354" s="39">
        <f t="shared" si="1112"/>
        <v>0</v>
      </c>
      <c r="FK354" s="39" t="e">
        <f t="shared" si="1113"/>
        <v>#DIV/0!</v>
      </c>
      <c r="FL354" s="39" t="e">
        <f t="shared" si="1114"/>
        <v>#DIV/0!</v>
      </c>
      <c r="FM354" s="39" t="e">
        <f t="shared" si="1115"/>
        <v>#DIV/0!</v>
      </c>
      <c r="FN354" s="39">
        <f t="shared" si="1116"/>
        <v>1</v>
      </c>
      <c r="FO354" s="39">
        <f t="shared" si="1034"/>
        <v>0</v>
      </c>
      <c r="FP354" s="39">
        <f t="shared" si="1035"/>
        <v>0</v>
      </c>
      <c r="FQ354" s="39">
        <f t="shared" si="1036"/>
        <v>0</v>
      </c>
      <c r="FR354" s="39">
        <f t="shared" si="1117"/>
        <v>0</v>
      </c>
      <c r="FS354" s="39">
        <f t="shared" si="1118"/>
        <v>0</v>
      </c>
      <c r="FU354" s="39" t="e">
        <f t="shared" si="1119"/>
        <v>#DIV/0!</v>
      </c>
      <c r="FV354" s="39" t="e">
        <f t="shared" si="1120"/>
        <v>#DIV/0!</v>
      </c>
      <c r="FW354" s="39" t="e">
        <f t="shared" si="1121"/>
        <v>#DIV/0!</v>
      </c>
      <c r="FY354" s="39" t="e">
        <f t="shared" si="1122"/>
        <v>#DIV/0!</v>
      </c>
      <c r="FZ354" s="39" t="e">
        <f t="shared" si="1123"/>
        <v>#DIV/0!</v>
      </c>
      <c r="GA354" s="39" t="e">
        <f t="shared" si="1124"/>
        <v>#DIV/0!</v>
      </c>
      <c r="GB354" s="39" t="e">
        <f t="shared" si="1125"/>
        <v>#DIV/0!</v>
      </c>
      <c r="GC354" s="39" t="e">
        <f t="shared" si="1126"/>
        <v>#DIV/0!</v>
      </c>
      <c r="GD354" s="39" t="e">
        <f t="shared" si="1127"/>
        <v>#DIV/0!</v>
      </c>
      <c r="GE354" s="39" t="e">
        <f t="shared" si="1128"/>
        <v>#DIV/0!</v>
      </c>
      <c r="GF354" s="39" t="e">
        <f t="shared" si="1129"/>
        <v>#DIV/0!</v>
      </c>
      <c r="GG354" s="39" t="e">
        <f t="shared" si="1130"/>
        <v>#DIV/0!</v>
      </c>
      <c r="GH354" s="39" t="e">
        <f t="shared" si="1131"/>
        <v>#DIV/0!</v>
      </c>
      <c r="GI354" s="39"/>
      <c r="GJ354" s="39" t="e">
        <f t="shared" si="1132"/>
        <v>#DIV/0!</v>
      </c>
      <c r="GK354" s="39" t="e">
        <f t="shared" si="1133"/>
        <v>#DIV/0!</v>
      </c>
      <c r="GL354" s="39" t="e">
        <f t="shared" si="1134"/>
        <v>#DIV/0!</v>
      </c>
      <c r="GM354" s="39" t="e">
        <f t="shared" si="1135"/>
        <v>#DIV/0!</v>
      </c>
      <c r="GN354" s="39" t="e">
        <f t="shared" si="1136"/>
        <v>#DIV/0!</v>
      </c>
      <c r="GO354" s="57"/>
      <c r="GP354" s="57" t="e">
        <f t="shared" si="1137"/>
        <v>#DIV/0!</v>
      </c>
      <c r="GQ354" s="59" t="e">
        <f t="shared" si="1138"/>
        <v>#DIV/0!</v>
      </c>
      <c r="GR354" s="41" t="e">
        <f t="shared" si="1139"/>
        <v>#DIV/0!</v>
      </c>
      <c r="GS354" s="57" t="e">
        <f t="shared" si="1140"/>
        <v>#DIV/0!</v>
      </c>
      <c r="GT354" s="57" t="e">
        <f t="shared" si="1141"/>
        <v>#DIV/0!</v>
      </c>
      <c r="GU354" s="57" t="e">
        <f t="shared" si="1142"/>
        <v>#DIV/0!</v>
      </c>
      <c r="GV354" s="57"/>
      <c r="GW354" s="42" t="e">
        <f t="shared" si="1143"/>
        <v>#DIV/0!</v>
      </c>
      <c r="GX354" s="42" t="e">
        <f t="shared" si="1144"/>
        <v>#DIV/0!</v>
      </c>
      <c r="GY354" s="42" t="e">
        <f t="shared" si="1145"/>
        <v>#DIV/0!</v>
      </c>
      <c r="GZ354" s="57"/>
      <c r="HA354" s="2" t="e">
        <f t="shared" si="1146"/>
        <v>#DIV/0!</v>
      </c>
      <c r="HB354" s="2" t="e">
        <f t="shared" si="1147"/>
        <v>#DIV/0!</v>
      </c>
      <c r="HC354" s="2" t="e">
        <f t="shared" si="1148"/>
        <v>#DIV/0!</v>
      </c>
      <c r="HD354" s="2" t="e">
        <f t="shared" si="1149"/>
        <v>#DIV/0!</v>
      </c>
      <c r="HE354" s="2" t="e">
        <f t="shared" si="1150"/>
        <v>#DIV/0!</v>
      </c>
      <c r="HF354" s="2" t="e">
        <f t="shared" si="1151"/>
        <v>#DIV/0!</v>
      </c>
      <c r="HG354" s="2" t="e">
        <f t="shared" si="1152"/>
        <v>#DIV/0!</v>
      </c>
      <c r="HH354" s="2" t="e">
        <f t="shared" si="1153"/>
        <v>#DIV/0!</v>
      </c>
      <c r="HI354" s="2" t="e">
        <f t="shared" si="1154"/>
        <v>#DIV/0!</v>
      </c>
      <c r="HJ354" s="11" t="e">
        <f t="shared" si="1155"/>
        <v>#DIV/0!</v>
      </c>
      <c r="HK354" s="60" t="e">
        <f t="shared" si="1156"/>
        <v>#DIV/0!</v>
      </c>
      <c r="HL354" s="57"/>
      <c r="HM354" s="57" t="e">
        <f t="shared" si="1157"/>
        <v>#DIV/0!</v>
      </c>
      <c r="HN354" s="57" t="e">
        <f t="shared" si="1158"/>
        <v>#DIV/0!</v>
      </c>
      <c r="HO354" s="57" t="e">
        <f t="shared" si="1159"/>
        <v>#DIV/0!</v>
      </c>
      <c r="HP354" s="57" t="e">
        <f t="shared" si="1160"/>
        <v>#DIV/0!</v>
      </c>
      <c r="HQ354" s="57" t="e">
        <f t="shared" si="1161"/>
        <v>#DIV/0!</v>
      </c>
      <c r="HR354" s="57"/>
      <c r="HS354" s="57" t="e">
        <f t="shared" si="1162"/>
        <v>#DIV/0!</v>
      </c>
      <c r="HT354" s="57" t="e">
        <f t="shared" si="1163"/>
        <v>#DIV/0!</v>
      </c>
      <c r="HU354" s="57" t="e">
        <f t="shared" si="1164"/>
        <v>#DIV/0!</v>
      </c>
      <c r="HV354" s="57" t="e">
        <f t="shared" si="1165"/>
        <v>#DIV/0!</v>
      </c>
      <c r="HW354" s="57" t="e">
        <f t="shared" si="1166"/>
        <v>#DIV/0!</v>
      </c>
      <c r="HX354" s="57"/>
      <c r="HY354" s="57" t="e">
        <f t="shared" si="1167"/>
        <v>#DIV/0!</v>
      </c>
      <c r="HZ354" s="57" t="e">
        <f t="shared" si="1168"/>
        <v>#DIV/0!</v>
      </c>
      <c r="IA354" s="57"/>
      <c r="IB354" s="61">
        <f t="shared" si="1169"/>
        <v>0</v>
      </c>
      <c r="IC354" s="57" t="str">
        <f t="shared" si="1170"/>
        <v/>
      </c>
      <c r="ID354" s="42"/>
      <c r="IE354" s="2" t="str">
        <f t="shared" si="1171"/>
        <v/>
      </c>
      <c r="IF354" s="60" t="e">
        <f t="shared" si="1172"/>
        <v>#DIV/0!</v>
      </c>
      <c r="IG354" s="60" t="str">
        <f t="shared" si="1173"/>
        <v/>
      </c>
      <c r="IH354" s="60" t="str">
        <f t="shared" si="1174"/>
        <v>zinco-</v>
      </c>
      <c r="II354" s="60" t="str">
        <f t="shared" si="1175"/>
        <v>mangano-</v>
      </c>
      <c r="IJ354" s="60" t="e">
        <f t="shared" si="1176"/>
        <v>#DIV/0!</v>
      </c>
      <c r="IK354" s="60" t="e">
        <f t="shared" si="1177"/>
        <v>#DIV/0!</v>
      </c>
      <c r="IL354" s="60" t="e">
        <f t="shared" si="1178"/>
        <v>#DIV/0!</v>
      </c>
      <c r="IM354" s="60" t="e">
        <f t="shared" si="1179"/>
        <v>#DIV/0!</v>
      </c>
      <c r="IN354" s="60" t="str">
        <f t="shared" si="1180"/>
        <v/>
      </c>
      <c r="IO354" s="60" t="str">
        <f t="shared" si="1181"/>
        <v/>
      </c>
      <c r="IP354" s="57"/>
      <c r="IQ354" s="57" t="str">
        <f t="shared" si="1182"/>
        <v>ERROR!!</v>
      </c>
    </row>
    <row r="355" spans="24:251">
      <c r="X355" s="29">
        <f t="shared" si="1038"/>
        <v>0</v>
      </c>
      <c r="Y355" s="29">
        <f t="shared" si="1039"/>
        <v>0</v>
      </c>
      <c r="Z355" s="29" t="e">
        <f t="shared" si="1040"/>
        <v>#DIV/0!</v>
      </c>
      <c r="AA355" s="29" t="e">
        <f t="shared" si="1041"/>
        <v>#DIV/0!</v>
      </c>
      <c r="AB355" s="29" t="e">
        <f t="shared" si="1042"/>
        <v>#DIV/0!</v>
      </c>
      <c r="AC355" s="29" t="e">
        <f t="shared" si="1043"/>
        <v>#DIV/0!</v>
      </c>
      <c r="AF355" s="23">
        <v>60.084299999999999</v>
      </c>
      <c r="AG355" s="23">
        <v>79.878799999999998</v>
      </c>
      <c r="AH355" s="23">
        <v>101.96120000000001</v>
      </c>
      <c r="AI355" s="23">
        <v>151.99039999999999</v>
      </c>
      <c r="AJ355" s="23">
        <v>159.69</v>
      </c>
      <c r="AK355" s="23">
        <v>71.846400000000003</v>
      </c>
      <c r="AL355" s="23">
        <v>70.9375</v>
      </c>
      <c r="AM355" s="23">
        <v>40.304400000000001</v>
      </c>
      <c r="AN355" s="23">
        <v>56.077399999999997</v>
      </c>
      <c r="AO355" s="23">
        <v>61.978999999999999</v>
      </c>
      <c r="AP355" s="23">
        <v>94.195999999999998</v>
      </c>
      <c r="AQ355" s="23">
        <v>18.998000000000001</v>
      </c>
      <c r="AR355" s="23">
        <v>35.450000000000003</v>
      </c>
      <c r="AS355" s="23">
        <v>29.88</v>
      </c>
      <c r="AT355" s="23">
        <v>74.691999999999993</v>
      </c>
      <c r="AU355" s="23">
        <v>81.39</v>
      </c>
      <c r="AX355" s="54">
        <f t="shared" si="1044"/>
        <v>0</v>
      </c>
      <c r="AY355" s="54">
        <f t="shared" si="1045"/>
        <v>0</v>
      </c>
      <c r="AZ355" s="54">
        <f t="shared" si="1046"/>
        <v>0</v>
      </c>
      <c r="BA355" s="54">
        <f t="shared" si="1047"/>
        <v>0</v>
      </c>
      <c r="BB355" s="54">
        <f t="shared" si="1048"/>
        <v>0</v>
      </c>
      <c r="BC355" s="54">
        <f t="shared" si="1049"/>
        <v>0</v>
      </c>
      <c r="BD355" s="54">
        <f t="shared" si="1050"/>
        <v>0</v>
      </c>
      <c r="BE355" s="54">
        <f t="shared" si="1051"/>
        <v>0</v>
      </c>
      <c r="BF355" s="54">
        <f t="shared" si="1052"/>
        <v>0</v>
      </c>
      <c r="BG355" s="54">
        <f t="shared" si="1053"/>
        <v>0</v>
      </c>
      <c r="BH355" s="54">
        <f t="shared" si="1054"/>
        <v>0</v>
      </c>
      <c r="BI355" s="54">
        <f t="shared" si="1055"/>
        <v>0</v>
      </c>
      <c r="BJ355" s="54">
        <f t="shared" si="1056"/>
        <v>0</v>
      </c>
      <c r="BK355" s="54">
        <f t="shared" si="1057"/>
        <v>0</v>
      </c>
      <c r="BL355" s="54">
        <f t="shared" si="1058"/>
        <v>0</v>
      </c>
      <c r="BM355" s="42"/>
      <c r="BO355" s="54">
        <f>'Norm-coeff'!$C$2+$AX355*'Norm-coeff'!$D$2+$AY355*'Norm-coeff'!$E$2+$AZ355*'Norm-coeff'!$F$2+$BA355*'Norm-coeff'!$G$2+$BB355*'Norm-coeff'!$H$2+$BC355*'Norm-coeff'!$I$2+$BD355*'Norm-coeff'!$J$2+$BE355*'Norm-coeff'!$K$2+$BF355*'Norm-coeff'!$L$2+$BG355*'Norm-coeff'!$M$2+$BH355*'Norm-coeff'!$N$2+$BI355*'Norm-coeff'!$O$2</f>
        <v>5.4045421474420303</v>
      </c>
      <c r="BP355" s="54">
        <f>'Norm-coeff'!$C$3+$AX355*'Norm-coeff'!$D$3+$AY355*'Norm-coeff'!$E$3+$AZ355*'Norm-coeff'!$F$3+$BA355*'Norm-coeff'!$G$3+$BB355*'Norm-coeff'!$H$3+$BC355*'Norm-coeff'!$I$3+$BD355*'Norm-coeff'!$J$3+$BE355*'Norm-coeff'!$K$3+$BF355*'Norm-coeff'!$L$3+$BG355*'Norm-coeff'!$M$3+$BH355*'Norm-coeff'!$N$3+$BI355*'Norm-coeff'!$O$3</f>
        <v>3.15319116612705</v>
      </c>
      <c r="BQ355" s="54">
        <f>'Norm-coeff'!$C$4+$AX355*'Norm-coeff'!$D$4+$AY355*'Norm-coeff'!$E$4+$AZ355*'Norm-coeff'!$F$4+$BA355*'Norm-coeff'!$G$4+$BB355*'Norm-coeff'!$H$4+$BC355*'Norm-coeff'!$I$4+$BD355*'Norm-coeff'!$J$4+$BE355*'Norm-coeff'!$K$4+$BF355*'Norm-coeff'!$L$4+$BG355*'Norm-coeff'!$M$4+$BH355*'Norm-coeff'!$N$4+$BI355*'Norm-coeff'!$O$4</f>
        <v>1.42115649462768</v>
      </c>
      <c r="BR355" s="54">
        <f>'Norm-coeff'!$C$5+$AX355*'Norm-coeff'!$D$5+$AY355*'Norm-coeff'!$E$5+$AZ355*'Norm-coeff'!$F$5+$BA355*'Norm-coeff'!$G$5+$BB355*'Norm-coeff'!$H$5+$BC355*'Norm-coeff'!$I$5+$BD355*'Norm-coeff'!$J$5+$BE355*'Norm-coeff'!$K$5+$BF355*'Norm-coeff'!$L$5+$BG355*'Norm-coeff'!$M$5+$BH355*'Norm-coeff'!$N$5+$BI355*'Norm-coeff'!$O$5</f>
        <v>1.0553329241296201</v>
      </c>
      <c r="BS355" s="54">
        <f>'Norm-coeff'!$C$6+$AX355*'Norm-coeff'!$D$6+$AY355*'Norm-coeff'!$E$6+$AZ355*'Norm-coeff'!$F$6+$BA355*'Norm-coeff'!$G$6+$BB355*'Norm-coeff'!$H$6+$BC355*'Norm-coeff'!$I$6+$BD355*'Norm-coeff'!$J$6+$BE355*'Norm-coeff'!$K$6+$BF355*'Norm-coeff'!$L$6+$BG355*'Norm-coeff'!$M$6+$BH355*'Norm-coeff'!$N$6+$BI355*'Norm-coeff'!$O$6</f>
        <v>-1.48700885495103E-2</v>
      </c>
      <c r="BT355" s="54">
        <f>'Norm-coeff'!$C$7+$AX355*'Norm-coeff'!$D$7+$AY355*'Norm-coeff'!$E$7+$AZ355*'Norm-coeff'!$F$7+$BA355*'Norm-coeff'!$G$7+$BB355*'Norm-coeff'!$H$7+$BC355*'Norm-coeff'!$I$7+$BD355*'Norm-coeff'!$J$7+$BE355*'Norm-coeff'!$K$7+$BF355*'Norm-coeff'!$L$7+$BG355*'Norm-coeff'!$M$7+$BH355*'Norm-coeff'!$N$7+$BI355*'Norm-coeff'!$O$7</f>
        <v>2.0907583608832998</v>
      </c>
      <c r="BU355" s="54">
        <f>'Norm-coeff'!$C$8+$AX355*'Norm-coeff'!$D$8+$AY355*'Norm-coeff'!$E$8+$AZ355*'Norm-coeff'!$F$8+$BA355*'Norm-coeff'!$G$8+$BB355*'Norm-coeff'!$H$8+$BC355*'Norm-coeff'!$I$8+$BD355*'Norm-coeff'!$J$8+$BE355*'Norm-coeff'!$K$8+$BF355*'Norm-coeff'!$L$8+$BG355*'Norm-coeff'!$M$8+$BH355*'Norm-coeff'!$N$8+$BI355*'Norm-coeff'!$O$8</f>
        <v>0.65894159836244504</v>
      </c>
      <c r="BV355" s="54">
        <f>'Norm-coeff'!$C$9+$AX355*'Norm-coeff'!$D$9+$AY355*'Norm-coeff'!$E$9+$AZ355*'Norm-coeff'!$F$9+$BA355*'Norm-coeff'!$G$9+$BB355*'Norm-coeff'!$H$9+$BC355*'Norm-coeff'!$I$9+$BD355*'Norm-coeff'!$J$9+$BE355*'Norm-coeff'!$K$9+$BF355*'Norm-coeff'!$L$9+$BG355*'Norm-coeff'!$M$9+$BH355*'Norm-coeff'!$N$9+$BI355*'Norm-coeff'!$O$9</f>
        <v>1.48961085014701</v>
      </c>
      <c r="BW355" s="54">
        <f>'Norm-coeff'!$C$10+$AX355*'Norm-coeff'!$D$10+$AY355*'Norm-coeff'!$E$10+$AZ355*'Norm-coeff'!$F$10+$BA355*'Norm-coeff'!$G$10+$BB355*'Norm-coeff'!$H$10+$BC355*'Norm-coeff'!$I$10+$BD355*'Norm-coeff'!$J$10+$BE355*'Norm-coeff'!$K$10+$BF355*'Norm-coeff'!$L$10+$BG355*'Norm-coeff'!$M$10+$BH355*'Norm-coeff'!$N$10+$BI355*'Norm-coeff'!$O$10</f>
        <v>1.42058735749591</v>
      </c>
      <c r="BX355" s="54">
        <f>'Norm-coeff'!$C$11+$AX355*'Norm-coeff'!$D$11+$AY355*'Norm-coeff'!$E$11+$AZ355*'Norm-coeff'!$F$11+$BA355*'Norm-coeff'!$G$11+$BB355*'Norm-coeff'!$H$11+$BC355*'Norm-coeff'!$I$11+$BD355*'Norm-coeff'!$J$11+$BE355*'Norm-coeff'!$K$11+$BF355*'Norm-coeff'!$L$11+$BG355*'Norm-coeff'!$M$11+$BH355*'Norm-coeff'!$N$11+$BI355*'Norm-coeff'!$O$11</f>
        <v>0.221233014421479</v>
      </c>
      <c r="BY355" s="54">
        <f>'Norm-coeff'!$C$12+$AX355*'Norm-coeff'!$D$12+$AY355*'Norm-coeff'!$E$12+$AZ355*'Norm-coeff'!$F$12+$BA355*'Norm-coeff'!$G$12+$BB355*'Norm-coeff'!$H$12+$BC355*'Norm-coeff'!$I$12+$BD355*'Norm-coeff'!$J$12+$BE355*'Norm-coeff'!$K$12+$BF355*'Norm-coeff'!$L$12+$BG355*'Norm-coeff'!$M$12+$BH355*'Norm-coeff'!$N$12+$BI355*'Norm-coeff'!$O$12</f>
        <v>0.283527502056037</v>
      </c>
      <c r="BZ355" s="54">
        <f>'Norm-coeff'!$C$13+$AX355*'Norm-coeff'!$D$13+$AY355*'Norm-coeff'!$E$13+$AZ355*'Norm-coeff'!$F$13+$BA355*'Norm-coeff'!$G$13+$BB355*'Norm-coeff'!$H$13+$BC355*'Norm-coeff'!$I$13+$BD355*'Norm-coeff'!$J$13+$BE355*'Norm-coeff'!$K$13+$BF355*'Norm-coeff'!$L$13+$BG355*'Norm-coeff'!$M$13+$BH355*'Norm-coeff'!$N$13+$BI355*'Norm-coeff'!$O$13</f>
        <v>-4.1864930554451202E-2</v>
      </c>
      <c r="CA355" s="54">
        <f>'Norm-coeff'!$C$14+$AX355*'Norm-coeff'!$D$14+$AY355*'Norm-coeff'!$E$14+$AZ355*'Norm-coeff'!$F$14+$BA355*'Norm-coeff'!$G$14+$BB355*'Norm-coeff'!$H$14+$BC355*'Norm-coeff'!$I$14+$BD355*'Norm-coeff'!$J$14+$BE355*'Norm-coeff'!$K$14+$BF355*'Norm-coeff'!$L$14+$BG355*'Norm-coeff'!$M$14+$BH355*'Norm-coeff'!$N$14+$BI355*'Norm-coeff'!$O$14</f>
        <v>4.2526983164477103</v>
      </c>
      <c r="CC355" s="54">
        <f t="shared" si="1183"/>
        <v>0</v>
      </c>
      <c r="CG355" s="54">
        <f t="shared" si="1059"/>
        <v>0</v>
      </c>
      <c r="CH355" s="54">
        <f t="shared" si="1037"/>
        <v>0</v>
      </c>
      <c r="CI355" s="54">
        <f t="shared" si="1060"/>
        <v>0</v>
      </c>
      <c r="CJ355" s="56">
        <f t="shared" si="1061"/>
        <v>0</v>
      </c>
      <c r="CK355" s="54">
        <f t="shared" si="1062"/>
        <v>0</v>
      </c>
      <c r="CL355" s="54">
        <f t="shared" si="1063"/>
        <v>0</v>
      </c>
      <c r="CM355" s="54">
        <f t="shared" si="1064"/>
        <v>0</v>
      </c>
      <c r="CN355" s="54">
        <f t="shared" si="1065"/>
        <v>0</v>
      </c>
      <c r="CO355" s="54">
        <f t="shared" si="1066"/>
        <v>0</v>
      </c>
      <c r="CP355" s="54">
        <f t="shared" si="1067"/>
        <v>0</v>
      </c>
      <c r="CQ355" s="54">
        <f t="shared" si="1068"/>
        <v>0</v>
      </c>
      <c r="CR355" s="54">
        <f t="shared" si="1069"/>
        <v>0</v>
      </c>
      <c r="CS355" s="54">
        <f t="shared" si="1070"/>
        <v>0</v>
      </c>
      <c r="CU355" s="54">
        <f t="shared" si="1071"/>
        <v>0</v>
      </c>
      <c r="CV355" s="54">
        <f t="shared" si="1072"/>
        <v>0</v>
      </c>
      <c r="CW355" s="54">
        <f t="shared" si="1073"/>
        <v>0</v>
      </c>
      <c r="CX355" s="54">
        <f t="shared" si="1074"/>
        <v>0</v>
      </c>
      <c r="CZ355" s="54">
        <f t="shared" si="1075"/>
        <v>0</v>
      </c>
      <c r="DA355" s="54">
        <f t="shared" si="1076"/>
        <v>0</v>
      </c>
      <c r="DB355" s="54">
        <f t="shared" si="1077"/>
        <v>0</v>
      </c>
      <c r="DC355" s="54">
        <f t="shared" si="1078"/>
        <v>0</v>
      </c>
      <c r="DD355" s="54">
        <f t="shared" si="1079"/>
        <v>0</v>
      </c>
      <c r="DE355" s="54">
        <f t="shared" si="1080"/>
        <v>0</v>
      </c>
      <c r="DF355" s="54">
        <f t="shared" si="1081"/>
        <v>0</v>
      </c>
      <c r="DG355" s="54">
        <f t="shared" si="1082"/>
        <v>2</v>
      </c>
      <c r="DH355" s="71">
        <f t="shared" si="1083"/>
        <v>0</v>
      </c>
      <c r="DI355" s="71">
        <f t="shared" si="1084"/>
        <v>0</v>
      </c>
      <c r="DJ355" s="54">
        <f t="shared" si="1085"/>
        <v>0</v>
      </c>
      <c r="DK355" s="54">
        <f t="shared" si="1086"/>
        <v>2</v>
      </c>
      <c r="DL355" s="4">
        <f t="shared" si="1011"/>
        <v>0</v>
      </c>
      <c r="DM355" s="3">
        <f t="shared" si="1087"/>
        <v>0</v>
      </c>
      <c r="DN355" s="3">
        <f t="shared" si="1088"/>
        <v>0</v>
      </c>
      <c r="DO355" s="4" t="e">
        <f t="shared" si="1089"/>
        <v>#DIV/0!</v>
      </c>
      <c r="DP355" s="57"/>
      <c r="DQ355" s="57"/>
      <c r="DR355" s="56">
        <f t="shared" si="1012"/>
        <v>2</v>
      </c>
      <c r="DS355" s="56">
        <f t="shared" si="1013"/>
        <v>0</v>
      </c>
      <c r="DT355" s="38">
        <f t="shared" si="1014"/>
        <v>0</v>
      </c>
      <c r="DU355" s="38">
        <f t="shared" si="1090"/>
        <v>2</v>
      </c>
      <c r="DV355" s="38">
        <f t="shared" si="1015"/>
        <v>0</v>
      </c>
      <c r="DW355" s="39">
        <f t="shared" si="1016"/>
        <v>0</v>
      </c>
      <c r="DX355" s="39">
        <f t="shared" si="1017"/>
        <v>0</v>
      </c>
      <c r="DY355" s="39">
        <f t="shared" si="1018"/>
        <v>0</v>
      </c>
      <c r="DZ355" s="39">
        <f t="shared" si="1019"/>
        <v>0</v>
      </c>
      <c r="EA355" s="39">
        <f t="shared" si="1020"/>
        <v>0</v>
      </c>
      <c r="EB355" s="37" t="e">
        <f t="shared" si="1091"/>
        <v>#DIV/0!</v>
      </c>
      <c r="EC355" s="37" t="e">
        <f t="shared" si="1092"/>
        <v>#DIV/0!</v>
      </c>
      <c r="ED355" s="37" t="e">
        <f t="shared" si="1093"/>
        <v>#DIV/0!</v>
      </c>
      <c r="EE355" s="37" t="e">
        <f t="shared" si="1094"/>
        <v>#DIV/0!</v>
      </c>
      <c r="EF355" s="39" t="e">
        <f t="shared" si="1095"/>
        <v>#DIV/0!</v>
      </c>
      <c r="EG355" s="37" t="e">
        <f t="shared" si="1096"/>
        <v>#DIV/0!</v>
      </c>
      <c r="EH355" s="37" t="e">
        <f t="shared" si="1097"/>
        <v>#DIV/0!</v>
      </c>
      <c r="EI355" s="11" t="b">
        <f t="shared" si="1098"/>
        <v>1</v>
      </c>
      <c r="EJ355" s="11" t="b">
        <f t="shared" si="1099"/>
        <v>0</v>
      </c>
      <c r="EK355" s="39" t="e">
        <f t="shared" si="1100"/>
        <v>#DIV/0!</v>
      </c>
      <c r="EL355" s="39" t="e">
        <f t="shared" si="1101"/>
        <v>#DIV/0!</v>
      </c>
      <c r="EM355" s="39" t="e">
        <f t="shared" si="1102"/>
        <v>#DIV/0!</v>
      </c>
      <c r="EN355" s="39" t="e">
        <f t="shared" si="1103"/>
        <v>#DIV/0!</v>
      </c>
      <c r="EO355" s="39" t="e">
        <f t="shared" si="1104"/>
        <v>#DIV/0!</v>
      </c>
      <c r="EP355" s="39" t="e">
        <f t="shared" si="1105"/>
        <v>#DIV/0!</v>
      </c>
      <c r="EQ355" s="39" t="e">
        <f t="shared" si="1106"/>
        <v>#DIV/0!</v>
      </c>
      <c r="ER355" s="39" t="e">
        <f t="shared" si="1107"/>
        <v>#DIV/0!</v>
      </c>
      <c r="ES355" s="58" t="str">
        <f t="shared" si="1108"/>
        <v>(OH,F,Cl)-dominate amphibole</v>
      </c>
      <c r="ET355" s="58" t="e">
        <f t="shared" si="1109"/>
        <v>#N/A</v>
      </c>
      <c r="EU355" s="56">
        <f t="shared" si="1021"/>
        <v>0</v>
      </c>
      <c r="EV355" s="56">
        <f t="shared" si="1022"/>
        <v>0</v>
      </c>
      <c r="EW355" s="56">
        <f t="shared" si="1023"/>
        <v>0</v>
      </c>
      <c r="EX355" s="56">
        <f t="shared" si="1024"/>
        <v>0</v>
      </c>
      <c r="EY355" s="56">
        <f t="shared" si="1025"/>
        <v>0</v>
      </c>
      <c r="EZ355" s="56">
        <f t="shared" si="1026"/>
        <v>0</v>
      </c>
      <c r="FA355" s="39">
        <f t="shared" si="1027"/>
        <v>0</v>
      </c>
      <c r="FB355" s="39">
        <f t="shared" si="1028"/>
        <v>0</v>
      </c>
      <c r="FC355" s="54">
        <f t="shared" si="1029"/>
        <v>0</v>
      </c>
      <c r="FD355" s="54">
        <f t="shared" si="1030"/>
        <v>0</v>
      </c>
      <c r="FE355" s="39">
        <f t="shared" si="1031"/>
        <v>0</v>
      </c>
      <c r="FF355" s="54">
        <f t="shared" si="1032"/>
        <v>0</v>
      </c>
      <c r="FG355" s="39">
        <f t="shared" si="1033"/>
        <v>0</v>
      </c>
      <c r="FH355" s="39">
        <f t="shared" si="1110"/>
        <v>0</v>
      </c>
      <c r="FI355" s="39">
        <f t="shared" si="1111"/>
        <v>0</v>
      </c>
      <c r="FJ355" s="39">
        <f t="shared" si="1112"/>
        <v>0</v>
      </c>
      <c r="FK355" s="39" t="e">
        <f t="shared" si="1113"/>
        <v>#DIV/0!</v>
      </c>
      <c r="FL355" s="39" t="e">
        <f t="shared" si="1114"/>
        <v>#DIV/0!</v>
      </c>
      <c r="FM355" s="39" t="e">
        <f t="shared" si="1115"/>
        <v>#DIV/0!</v>
      </c>
      <c r="FN355" s="39">
        <f t="shared" si="1116"/>
        <v>1</v>
      </c>
      <c r="FO355" s="39">
        <f t="shared" si="1034"/>
        <v>0</v>
      </c>
      <c r="FP355" s="39">
        <f t="shared" si="1035"/>
        <v>0</v>
      </c>
      <c r="FQ355" s="39">
        <f t="shared" si="1036"/>
        <v>0</v>
      </c>
      <c r="FR355" s="39">
        <f t="shared" si="1117"/>
        <v>0</v>
      </c>
      <c r="FS355" s="39">
        <f t="shared" si="1118"/>
        <v>0</v>
      </c>
      <c r="FU355" s="39" t="e">
        <f t="shared" si="1119"/>
        <v>#DIV/0!</v>
      </c>
      <c r="FV355" s="39" t="e">
        <f t="shared" si="1120"/>
        <v>#DIV/0!</v>
      </c>
      <c r="FW355" s="39" t="e">
        <f t="shared" si="1121"/>
        <v>#DIV/0!</v>
      </c>
      <c r="FY355" s="39" t="e">
        <f t="shared" si="1122"/>
        <v>#DIV/0!</v>
      </c>
      <c r="FZ355" s="39" t="e">
        <f t="shared" si="1123"/>
        <v>#DIV/0!</v>
      </c>
      <c r="GA355" s="39" t="e">
        <f t="shared" si="1124"/>
        <v>#DIV/0!</v>
      </c>
      <c r="GB355" s="39" t="e">
        <f t="shared" si="1125"/>
        <v>#DIV/0!</v>
      </c>
      <c r="GC355" s="39" t="e">
        <f t="shared" si="1126"/>
        <v>#DIV/0!</v>
      </c>
      <c r="GD355" s="39" t="e">
        <f t="shared" si="1127"/>
        <v>#DIV/0!</v>
      </c>
      <c r="GE355" s="39" t="e">
        <f t="shared" si="1128"/>
        <v>#DIV/0!</v>
      </c>
      <c r="GF355" s="39" t="e">
        <f t="shared" si="1129"/>
        <v>#DIV/0!</v>
      </c>
      <c r="GG355" s="39" t="e">
        <f t="shared" si="1130"/>
        <v>#DIV/0!</v>
      </c>
      <c r="GH355" s="39" t="e">
        <f t="shared" si="1131"/>
        <v>#DIV/0!</v>
      </c>
      <c r="GI355" s="39"/>
      <c r="GJ355" s="39" t="e">
        <f t="shared" si="1132"/>
        <v>#DIV/0!</v>
      </c>
      <c r="GK355" s="39" t="e">
        <f t="shared" si="1133"/>
        <v>#DIV/0!</v>
      </c>
      <c r="GL355" s="39" t="e">
        <f t="shared" si="1134"/>
        <v>#DIV/0!</v>
      </c>
      <c r="GM355" s="39" t="e">
        <f t="shared" si="1135"/>
        <v>#DIV/0!</v>
      </c>
      <c r="GN355" s="39" t="e">
        <f t="shared" si="1136"/>
        <v>#DIV/0!</v>
      </c>
      <c r="GO355" s="57"/>
      <c r="GP355" s="57" t="e">
        <f t="shared" si="1137"/>
        <v>#DIV/0!</v>
      </c>
      <c r="GQ355" s="59" t="e">
        <f t="shared" si="1138"/>
        <v>#DIV/0!</v>
      </c>
      <c r="GR355" s="41" t="e">
        <f t="shared" si="1139"/>
        <v>#DIV/0!</v>
      </c>
      <c r="GS355" s="57" t="e">
        <f t="shared" si="1140"/>
        <v>#DIV/0!</v>
      </c>
      <c r="GT355" s="57" t="e">
        <f t="shared" si="1141"/>
        <v>#DIV/0!</v>
      </c>
      <c r="GU355" s="57" t="e">
        <f t="shared" si="1142"/>
        <v>#DIV/0!</v>
      </c>
      <c r="GV355" s="57"/>
      <c r="GW355" s="42" t="e">
        <f t="shared" si="1143"/>
        <v>#DIV/0!</v>
      </c>
      <c r="GX355" s="42" t="e">
        <f t="shared" si="1144"/>
        <v>#DIV/0!</v>
      </c>
      <c r="GY355" s="42" t="e">
        <f t="shared" si="1145"/>
        <v>#DIV/0!</v>
      </c>
      <c r="GZ355" s="57"/>
      <c r="HA355" s="2" t="e">
        <f t="shared" si="1146"/>
        <v>#DIV/0!</v>
      </c>
      <c r="HB355" s="2" t="e">
        <f t="shared" si="1147"/>
        <v>#DIV/0!</v>
      </c>
      <c r="HC355" s="2" t="e">
        <f t="shared" si="1148"/>
        <v>#DIV/0!</v>
      </c>
      <c r="HD355" s="2" t="e">
        <f t="shared" si="1149"/>
        <v>#DIV/0!</v>
      </c>
      <c r="HE355" s="2" t="e">
        <f t="shared" si="1150"/>
        <v>#DIV/0!</v>
      </c>
      <c r="HF355" s="2" t="e">
        <f t="shared" si="1151"/>
        <v>#DIV/0!</v>
      </c>
      <c r="HG355" s="2" t="e">
        <f t="shared" si="1152"/>
        <v>#DIV/0!</v>
      </c>
      <c r="HH355" s="2" t="e">
        <f t="shared" si="1153"/>
        <v>#DIV/0!</v>
      </c>
      <c r="HI355" s="2" t="e">
        <f t="shared" si="1154"/>
        <v>#DIV/0!</v>
      </c>
      <c r="HJ355" s="11" t="e">
        <f t="shared" si="1155"/>
        <v>#DIV/0!</v>
      </c>
      <c r="HK355" s="60" t="e">
        <f t="shared" si="1156"/>
        <v>#DIV/0!</v>
      </c>
      <c r="HL355" s="57"/>
      <c r="HM355" s="57" t="e">
        <f t="shared" si="1157"/>
        <v>#DIV/0!</v>
      </c>
      <c r="HN355" s="57" t="e">
        <f t="shared" si="1158"/>
        <v>#DIV/0!</v>
      </c>
      <c r="HO355" s="57" t="e">
        <f t="shared" si="1159"/>
        <v>#DIV/0!</v>
      </c>
      <c r="HP355" s="57" t="e">
        <f t="shared" si="1160"/>
        <v>#DIV/0!</v>
      </c>
      <c r="HQ355" s="57" t="e">
        <f t="shared" si="1161"/>
        <v>#DIV/0!</v>
      </c>
      <c r="HR355" s="57"/>
      <c r="HS355" s="57" t="e">
        <f t="shared" si="1162"/>
        <v>#DIV/0!</v>
      </c>
      <c r="HT355" s="57" t="e">
        <f t="shared" si="1163"/>
        <v>#DIV/0!</v>
      </c>
      <c r="HU355" s="57" t="e">
        <f t="shared" si="1164"/>
        <v>#DIV/0!</v>
      </c>
      <c r="HV355" s="57" t="e">
        <f t="shared" si="1165"/>
        <v>#DIV/0!</v>
      </c>
      <c r="HW355" s="57" t="e">
        <f t="shared" si="1166"/>
        <v>#DIV/0!</v>
      </c>
      <c r="HX355" s="57"/>
      <c r="HY355" s="57" t="e">
        <f t="shared" si="1167"/>
        <v>#DIV/0!</v>
      </c>
      <c r="HZ355" s="57" t="e">
        <f t="shared" si="1168"/>
        <v>#DIV/0!</v>
      </c>
      <c r="IA355" s="57"/>
      <c r="IB355" s="61">
        <f t="shared" si="1169"/>
        <v>0</v>
      </c>
      <c r="IC355" s="57" t="str">
        <f t="shared" si="1170"/>
        <v/>
      </c>
      <c r="ID355" s="42"/>
      <c r="IE355" s="2" t="str">
        <f t="shared" si="1171"/>
        <v/>
      </c>
      <c r="IF355" s="60" t="e">
        <f t="shared" si="1172"/>
        <v>#DIV/0!</v>
      </c>
      <c r="IG355" s="60" t="str">
        <f t="shared" si="1173"/>
        <v/>
      </c>
      <c r="IH355" s="60" t="str">
        <f t="shared" si="1174"/>
        <v>zinco-</v>
      </c>
      <c r="II355" s="60" t="str">
        <f t="shared" si="1175"/>
        <v>mangano-</v>
      </c>
      <c r="IJ355" s="60" t="e">
        <f t="shared" si="1176"/>
        <v>#DIV/0!</v>
      </c>
      <c r="IK355" s="60" t="e">
        <f t="shared" si="1177"/>
        <v>#DIV/0!</v>
      </c>
      <c r="IL355" s="60" t="e">
        <f t="shared" si="1178"/>
        <v>#DIV/0!</v>
      </c>
      <c r="IM355" s="60" t="e">
        <f t="shared" si="1179"/>
        <v>#DIV/0!</v>
      </c>
      <c r="IN355" s="60" t="str">
        <f t="shared" si="1180"/>
        <v/>
      </c>
      <c r="IO355" s="60" t="str">
        <f t="shared" si="1181"/>
        <v/>
      </c>
      <c r="IP355" s="57"/>
      <c r="IQ355" s="57" t="str">
        <f t="shared" si="1182"/>
        <v>ERROR!!</v>
      </c>
    </row>
    <row r="356" spans="24:251">
      <c r="X356" s="29">
        <f t="shared" si="1038"/>
        <v>0</v>
      </c>
      <c r="Y356" s="29">
        <f t="shared" si="1039"/>
        <v>0</v>
      </c>
      <c r="Z356" s="29" t="e">
        <f t="shared" si="1040"/>
        <v>#DIV/0!</v>
      </c>
      <c r="AA356" s="29" t="e">
        <f t="shared" si="1041"/>
        <v>#DIV/0!</v>
      </c>
      <c r="AB356" s="29" t="e">
        <f t="shared" si="1042"/>
        <v>#DIV/0!</v>
      </c>
      <c r="AC356" s="29" t="e">
        <f t="shared" si="1043"/>
        <v>#DIV/0!</v>
      </c>
      <c r="AF356" s="23">
        <v>60.084299999999999</v>
      </c>
      <c r="AG356" s="23">
        <v>79.878799999999998</v>
      </c>
      <c r="AH356" s="23">
        <v>101.96120000000001</v>
      </c>
      <c r="AI356" s="23">
        <v>151.99039999999999</v>
      </c>
      <c r="AJ356" s="23">
        <v>159.69</v>
      </c>
      <c r="AK356" s="23">
        <v>71.846400000000003</v>
      </c>
      <c r="AL356" s="23">
        <v>70.9375</v>
      </c>
      <c r="AM356" s="23">
        <v>40.304400000000001</v>
      </c>
      <c r="AN356" s="23">
        <v>56.077399999999997</v>
      </c>
      <c r="AO356" s="23">
        <v>61.978999999999999</v>
      </c>
      <c r="AP356" s="23">
        <v>94.195999999999998</v>
      </c>
      <c r="AQ356" s="23">
        <v>18.998000000000001</v>
      </c>
      <c r="AR356" s="23">
        <v>35.450000000000003</v>
      </c>
      <c r="AS356" s="23">
        <v>29.88</v>
      </c>
      <c r="AT356" s="23">
        <v>74.691999999999993</v>
      </c>
      <c r="AU356" s="23">
        <v>81.39</v>
      </c>
      <c r="AX356" s="54">
        <f t="shared" si="1044"/>
        <v>0</v>
      </c>
      <c r="AY356" s="54">
        <f t="shared" si="1045"/>
        <v>0</v>
      </c>
      <c r="AZ356" s="54">
        <f t="shared" si="1046"/>
        <v>0</v>
      </c>
      <c r="BA356" s="54">
        <f t="shared" si="1047"/>
        <v>0</v>
      </c>
      <c r="BB356" s="54">
        <f t="shared" si="1048"/>
        <v>0</v>
      </c>
      <c r="BC356" s="54">
        <f t="shared" si="1049"/>
        <v>0</v>
      </c>
      <c r="BD356" s="54">
        <f t="shared" si="1050"/>
        <v>0</v>
      </c>
      <c r="BE356" s="54">
        <f t="shared" si="1051"/>
        <v>0</v>
      </c>
      <c r="BF356" s="54">
        <f t="shared" si="1052"/>
        <v>0</v>
      </c>
      <c r="BG356" s="54">
        <f t="shared" si="1053"/>
        <v>0</v>
      </c>
      <c r="BH356" s="54">
        <f t="shared" si="1054"/>
        <v>0</v>
      </c>
      <c r="BI356" s="54">
        <f t="shared" si="1055"/>
        <v>0</v>
      </c>
      <c r="BJ356" s="54">
        <f t="shared" si="1056"/>
        <v>0</v>
      </c>
      <c r="BK356" s="54">
        <f t="shared" si="1057"/>
        <v>0</v>
      </c>
      <c r="BL356" s="54">
        <f t="shared" si="1058"/>
        <v>0</v>
      </c>
      <c r="BM356" s="42"/>
      <c r="BO356" s="54">
        <f>'Norm-coeff'!$C$2+$AX356*'Norm-coeff'!$D$2+$AY356*'Norm-coeff'!$E$2+$AZ356*'Norm-coeff'!$F$2+$BA356*'Norm-coeff'!$G$2+$BB356*'Norm-coeff'!$H$2+$BC356*'Norm-coeff'!$I$2+$BD356*'Norm-coeff'!$J$2+$BE356*'Norm-coeff'!$K$2+$BF356*'Norm-coeff'!$L$2+$BG356*'Norm-coeff'!$M$2+$BH356*'Norm-coeff'!$N$2+$BI356*'Norm-coeff'!$O$2</f>
        <v>5.4045421474420303</v>
      </c>
      <c r="BP356" s="54">
        <f>'Norm-coeff'!$C$3+$AX356*'Norm-coeff'!$D$3+$AY356*'Norm-coeff'!$E$3+$AZ356*'Norm-coeff'!$F$3+$BA356*'Norm-coeff'!$G$3+$BB356*'Norm-coeff'!$H$3+$BC356*'Norm-coeff'!$I$3+$BD356*'Norm-coeff'!$J$3+$BE356*'Norm-coeff'!$K$3+$BF356*'Norm-coeff'!$L$3+$BG356*'Norm-coeff'!$M$3+$BH356*'Norm-coeff'!$N$3+$BI356*'Norm-coeff'!$O$3</f>
        <v>3.15319116612705</v>
      </c>
      <c r="BQ356" s="54">
        <f>'Norm-coeff'!$C$4+$AX356*'Norm-coeff'!$D$4+$AY356*'Norm-coeff'!$E$4+$AZ356*'Norm-coeff'!$F$4+$BA356*'Norm-coeff'!$G$4+$BB356*'Norm-coeff'!$H$4+$BC356*'Norm-coeff'!$I$4+$BD356*'Norm-coeff'!$J$4+$BE356*'Norm-coeff'!$K$4+$BF356*'Norm-coeff'!$L$4+$BG356*'Norm-coeff'!$M$4+$BH356*'Norm-coeff'!$N$4+$BI356*'Norm-coeff'!$O$4</f>
        <v>1.42115649462768</v>
      </c>
      <c r="BR356" s="54">
        <f>'Norm-coeff'!$C$5+$AX356*'Norm-coeff'!$D$5+$AY356*'Norm-coeff'!$E$5+$AZ356*'Norm-coeff'!$F$5+$BA356*'Norm-coeff'!$G$5+$BB356*'Norm-coeff'!$H$5+$BC356*'Norm-coeff'!$I$5+$BD356*'Norm-coeff'!$J$5+$BE356*'Norm-coeff'!$K$5+$BF356*'Norm-coeff'!$L$5+$BG356*'Norm-coeff'!$M$5+$BH356*'Norm-coeff'!$N$5+$BI356*'Norm-coeff'!$O$5</f>
        <v>1.0553329241296201</v>
      </c>
      <c r="BS356" s="54">
        <f>'Norm-coeff'!$C$6+$AX356*'Norm-coeff'!$D$6+$AY356*'Norm-coeff'!$E$6+$AZ356*'Norm-coeff'!$F$6+$BA356*'Norm-coeff'!$G$6+$BB356*'Norm-coeff'!$H$6+$BC356*'Norm-coeff'!$I$6+$BD356*'Norm-coeff'!$J$6+$BE356*'Norm-coeff'!$K$6+$BF356*'Norm-coeff'!$L$6+$BG356*'Norm-coeff'!$M$6+$BH356*'Norm-coeff'!$N$6+$BI356*'Norm-coeff'!$O$6</f>
        <v>-1.48700885495103E-2</v>
      </c>
      <c r="BT356" s="54">
        <f>'Norm-coeff'!$C$7+$AX356*'Norm-coeff'!$D$7+$AY356*'Norm-coeff'!$E$7+$AZ356*'Norm-coeff'!$F$7+$BA356*'Norm-coeff'!$G$7+$BB356*'Norm-coeff'!$H$7+$BC356*'Norm-coeff'!$I$7+$BD356*'Norm-coeff'!$J$7+$BE356*'Norm-coeff'!$K$7+$BF356*'Norm-coeff'!$L$7+$BG356*'Norm-coeff'!$M$7+$BH356*'Norm-coeff'!$N$7+$BI356*'Norm-coeff'!$O$7</f>
        <v>2.0907583608832998</v>
      </c>
      <c r="BU356" s="54">
        <f>'Norm-coeff'!$C$8+$AX356*'Norm-coeff'!$D$8+$AY356*'Norm-coeff'!$E$8+$AZ356*'Norm-coeff'!$F$8+$BA356*'Norm-coeff'!$G$8+$BB356*'Norm-coeff'!$H$8+$BC356*'Norm-coeff'!$I$8+$BD356*'Norm-coeff'!$J$8+$BE356*'Norm-coeff'!$K$8+$BF356*'Norm-coeff'!$L$8+$BG356*'Norm-coeff'!$M$8+$BH356*'Norm-coeff'!$N$8+$BI356*'Norm-coeff'!$O$8</f>
        <v>0.65894159836244504</v>
      </c>
      <c r="BV356" s="54">
        <f>'Norm-coeff'!$C$9+$AX356*'Norm-coeff'!$D$9+$AY356*'Norm-coeff'!$E$9+$AZ356*'Norm-coeff'!$F$9+$BA356*'Norm-coeff'!$G$9+$BB356*'Norm-coeff'!$H$9+$BC356*'Norm-coeff'!$I$9+$BD356*'Norm-coeff'!$J$9+$BE356*'Norm-coeff'!$K$9+$BF356*'Norm-coeff'!$L$9+$BG356*'Norm-coeff'!$M$9+$BH356*'Norm-coeff'!$N$9+$BI356*'Norm-coeff'!$O$9</f>
        <v>1.48961085014701</v>
      </c>
      <c r="BW356" s="54">
        <f>'Norm-coeff'!$C$10+$AX356*'Norm-coeff'!$D$10+$AY356*'Norm-coeff'!$E$10+$AZ356*'Norm-coeff'!$F$10+$BA356*'Norm-coeff'!$G$10+$BB356*'Norm-coeff'!$H$10+$BC356*'Norm-coeff'!$I$10+$BD356*'Norm-coeff'!$J$10+$BE356*'Norm-coeff'!$K$10+$BF356*'Norm-coeff'!$L$10+$BG356*'Norm-coeff'!$M$10+$BH356*'Norm-coeff'!$N$10+$BI356*'Norm-coeff'!$O$10</f>
        <v>1.42058735749591</v>
      </c>
      <c r="BX356" s="54">
        <f>'Norm-coeff'!$C$11+$AX356*'Norm-coeff'!$D$11+$AY356*'Norm-coeff'!$E$11+$AZ356*'Norm-coeff'!$F$11+$BA356*'Norm-coeff'!$G$11+$BB356*'Norm-coeff'!$H$11+$BC356*'Norm-coeff'!$I$11+$BD356*'Norm-coeff'!$J$11+$BE356*'Norm-coeff'!$K$11+$BF356*'Norm-coeff'!$L$11+$BG356*'Norm-coeff'!$M$11+$BH356*'Norm-coeff'!$N$11+$BI356*'Norm-coeff'!$O$11</f>
        <v>0.221233014421479</v>
      </c>
      <c r="BY356" s="54">
        <f>'Norm-coeff'!$C$12+$AX356*'Norm-coeff'!$D$12+$AY356*'Norm-coeff'!$E$12+$AZ356*'Norm-coeff'!$F$12+$BA356*'Norm-coeff'!$G$12+$BB356*'Norm-coeff'!$H$12+$BC356*'Norm-coeff'!$I$12+$BD356*'Norm-coeff'!$J$12+$BE356*'Norm-coeff'!$K$12+$BF356*'Norm-coeff'!$L$12+$BG356*'Norm-coeff'!$M$12+$BH356*'Norm-coeff'!$N$12+$BI356*'Norm-coeff'!$O$12</f>
        <v>0.283527502056037</v>
      </c>
      <c r="BZ356" s="54">
        <f>'Norm-coeff'!$C$13+$AX356*'Norm-coeff'!$D$13+$AY356*'Norm-coeff'!$E$13+$AZ356*'Norm-coeff'!$F$13+$BA356*'Norm-coeff'!$G$13+$BB356*'Norm-coeff'!$H$13+$BC356*'Norm-coeff'!$I$13+$BD356*'Norm-coeff'!$J$13+$BE356*'Norm-coeff'!$K$13+$BF356*'Norm-coeff'!$L$13+$BG356*'Norm-coeff'!$M$13+$BH356*'Norm-coeff'!$N$13+$BI356*'Norm-coeff'!$O$13</f>
        <v>-4.1864930554451202E-2</v>
      </c>
      <c r="CA356" s="54">
        <f>'Norm-coeff'!$C$14+$AX356*'Norm-coeff'!$D$14+$AY356*'Norm-coeff'!$E$14+$AZ356*'Norm-coeff'!$F$14+$BA356*'Norm-coeff'!$G$14+$BB356*'Norm-coeff'!$H$14+$BC356*'Norm-coeff'!$I$14+$BD356*'Norm-coeff'!$J$14+$BE356*'Norm-coeff'!$K$14+$BF356*'Norm-coeff'!$L$14+$BG356*'Norm-coeff'!$M$14+$BH356*'Norm-coeff'!$N$14+$BI356*'Norm-coeff'!$O$14</f>
        <v>4.2526983164477103</v>
      </c>
      <c r="CC356" s="54">
        <f t="shared" si="1183"/>
        <v>0</v>
      </c>
      <c r="CG356" s="54">
        <f t="shared" si="1059"/>
        <v>0</v>
      </c>
      <c r="CH356" s="54">
        <f t="shared" si="1037"/>
        <v>0</v>
      </c>
      <c r="CI356" s="54">
        <f t="shared" si="1060"/>
        <v>0</v>
      </c>
      <c r="CJ356" s="56">
        <f t="shared" si="1061"/>
        <v>0</v>
      </c>
      <c r="CK356" s="54">
        <f t="shared" si="1062"/>
        <v>0</v>
      </c>
      <c r="CL356" s="54">
        <f t="shared" si="1063"/>
        <v>0</v>
      </c>
      <c r="CM356" s="54">
        <f t="shared" si="1064"/>
        <v>0</v>
      </c>
      <c r="CN356" s="54">
        <f t="shared" si="1065"/>
        <v>0</v>
      </c>
      <c r="CO356" s="54">
        <f t="shared" si="1066"/>
        <v>0</v>
      </c>
      <c r="CP356" s="54">
        <f t="shared" si="1067"/>
        <v>0</v>
      </c>
      <c r="CQ356" s="54">
        <f t="shared" si="1068"/>
        <v>0</v>
      </c>
      <c r="CR356" s="54">
        <f t="shared" si="1069"/>
        <v>0</v>
      </c>
      <c r="CS356" s="54">
        <f t="shared" si="1070"/>
        <v>0</v>
      </c>
      <c r="CU356" s="54">
        <f t="shared" si="1071"/>
        <v>0</v>
      </c>
      <c r="CV356" s="54">
        <f t="shared" si="1072"/>
        <v>0</v>
      </c>
      <c r="CW356" s="54">
        <f t="shared" si="1073"/>
        <v>0</v>
      </c>
      <c r="CX356" s="54">
        <f t="shared" si="1074"/>
        <v>0</v>
      </c>
      <c r="CZ356" s="54">
        <f t="shared" si="1075"/>
        <v>0</v>
      </c>
      <c r="DA356" s="54">
        <f t="shared" si="1076"/>
        <v>0</v>
      </c>
      <c r="DB356" s="54">
        <f t="shared" si="1077"/>
        <v>0</v>
      </c>
      <c r="DC356" s="54">
        <f t="shared" si="1078"/>
        <v>0</v>
      </c>
      <c r="DD356" s="54">
        <f t="shared" si="1079"/>
        <v>0</v>
      </c>
      <c r="DE356" s="54">
        <f t="shared" si="1080"/>
        <v>0</v>
      </c>
      <c r="DF356" s="54">
        <f t="shared" si="1081"/>
        <v>0</v>
      </c>
      <c r="DG356" s="54">
        <f t="shared" si="1082"/>
        <v>2</v>
      </c>
      <c r="DH356" s="71">
        <f t="shared" si="1083"/>
        <v>0</v>
      </c>
      <c r="DI356" s="71">
        <f t="shared" si="1084"/>
        <v>0</v>
      </c>
      <c r="DJ356" s="54">
        <f t="shared" si="1085"/>
        <v>0</v>
      </c>
      <c r="DK356" s="54">
        <f t="shared" si="1086"/>
        <v>2</v>
      </c>
      <c r="DL356" s="4">
        <f t="shared" si="1011"/>
        <v>0</v>
      </c>
      <c r="DM356" s="3">
        <f t="shared" si="1087"/>
        <v>0</v>
      </c>
      <c r="DN356" s="3">
        <f t="shared" si="1088"/>
        <v>0</v>
      </c>
      <c r="DO356" s="4" t="e">
        <f t="shared" si="1089"/>
        <v>#DIV/0!</v>
      </c>
      <c r="DP356" s="57"/>
      <c r="DQ356" s="57"/>
      <c r="DR356" s="56">
        <f t="shared" si="1012"/>
        <v>2</v>
      </c>
      <c r="DS356" s="56">
        <f t="shared" si="1013"/>
        <v>0</v>
      </c>
      <c r="DT356" s="38">
        <f t="shared" si="1014"/>
        <v>0</v>
      </c>
      <c r="DU356" s="38">
        <f t="shared" si="1090"/>
        <v>2</v>
      </c>
      <c r="DV356" s="38">
        <f t="shared" si="1015"/>
        <v>0</v>
      </c>
      <c r="DW356" s="39">
        <f t="shared" si="1016"/>
        <v>0</v>
      </c>
      <c r="DX356" s="39">
        <f t="shared" si="1017"/>
        <v>0</v>
      </c>
      <c r="DY356" s="39">
        <f t="shared" si="1018"/>
        <v>0</v>
      </c>
      <c r="DZ356" s="39">
        <f t="shared" si="1019"/>
        <v>0</v>
      </c>
      <c r="EA356" s="39">
        <f t="shared" si="1020"/>
        <v>0</v>
      </c>
      <c r="EB356" s="37" t="e">
        <f t="shared" si="1091"/>
        <v>#DIV/0!</v>
      </c>
      <c r="EC356" s="37" t="e">
        <f t="shared" si="1092"/>
        <v>#DIV/0!</v>
      </c>
      <c r="ED356" s="37" t="e">
        <f t="shared" si="1093"/>
        <v>#DIV/0!</v>
      </c>
      <c r="EE356" s="37" t="e">
        <f t="shared" si="1094"/>
        <v>#DIV/0!</v>
      </c>
      <c r="EF356" s="39" t="e">
        <f t="shared" si="1095"/>
        <v>#DIV/0!</v>
      </c>
      <c r="EG356" s="37" t="e">
        <f t="shared" si="1096"/>
        <v>#DIV/0!</v>
      </c>
      <c r="EH356" s="37" t="e">
        <f t="shared" si="1097"/>
        <v>#DIV/0!</v>
      </c>
      <c r="EI356" s="11" t="b">
        <f t="shared" si="1098"/>
        <v>1</v>
      </c>
      <c r="EJ356" s="11" t="b">
        <f t="shared" si="1099"/>
        <v>0</v>
      </c>
      <c r="EK356" s="39" t="e">
        <f t="shared" si="1100"/>
        <v>#DIV/0!</v>
      </c>
      <c r="EL356" s="39" t="e">
        <f t="shared" si="1101"/>
        <v>#DIV/0!</v>
      </c>
      <c r="EM356" s="39" t="e">
        <f t="shared" si="1102"/>
        <v>#DIV/0!</v>
      </c>
      <c r="EN356" s="39" t="e">
        <f t="shared" si="1103"/>
        <v>#DIV/0!</v>
      </c>
      <c r="EO356" s="39" t="e">
        <f t="shared" si="1104"/>
        <v>#DIV/0!</v>
      </c>
      <c r="EP356" s="39" t="e">
        <f t="shared" si="1105"/>
        <v>#DIV/0!</v>
      </c>
      <c r="EQ356" s="39" t="e">
        <f t="shared" si="1106"/>
        <v>#DIV/0!</v>
      </c>
      <c r="ER356" s="39" t="e">
        <f t="shared" si="1107"/>
        <v>#DIV/0!</v>
      </c>
      <c r="ES356" s="58" t="str">
        <f t="shared" si="1108"/>
        <v>(OH,F,Cl)-dominate amphibole</v>
      </c>
      <c r="ET356" s="58" t="e">
        <f t="shared" si="1109"/>
        <v>#N/A</v>
      </c>
      <c r="EU356" s="56">
        <f t="shared" si="1021"/>
        <v>0</v>
      </c>
      <c r="EV356" s="56">
        <f t="shared" si="1022"/>
        <v>0</v>
      </c>
      <c r="EW356" s="56">
        <f t="shared" si="1023"/>
        <v>0</v>
      </c>
      <c r="EX356" s="56">
        <f t="shared" si="1024"/>
        <v>0</v>
      </c>
      <c r="EY356" s="56">
        <f t="shared" si="1025"/>
        <v>0</v>
      </c>
      <c r="EZ356" s="56">
        <f t="shared" si="1026"/>
        <v>0</v>
      </c>
      <c r="FA356" s="39">
        <f t="shared" si="1027"/>
        <v>0</v>
      </c>
      <c r="FB356" s="39">
        <f t="shared" si="1028"/>
        <v>0</v>
      </c>
      <c r="FC356" s="54">
        <f t="shared" si="1029"/>
        <v>0</v>
      </c>
      <c r="FD356" s="54">
        <f t="shared" si="1030"/>
        <v>0</v>
      </c>
      <c r="FE356" s="39">
        <f t="shared" si="1031"/>
        <v>0</v>
      </c>
      <c r="FF356" s="54">
        <f t="shared" si="1032"/>
        <v>0</v>
      </c>
      <c r="FG356" s="39">
        <f t="shared" si="1033"/>
        <v>0</v>
      </c>
      <c r="FH356" s="39">
        <f t="shared" si="1110"/>
        <v>0</v>
      </c>
      <c r="FI356" s="39">
        <f t="shared" si="1111"/>
        <v>0</v>
      </c>
      <c r="FJ356" s="39">
        <f t="shared" si="1112"/>
        <v>0</v>
      </c>
      <c r="FK356" s="39" t="e">
        <f t="shared" si="1113"/>
        <v>#DIV/0!</v>
      </c>
      <c r="FL356" s="39" t="e">
        <f t="shared" si="1114"/>
        <v>#DIV/0!</v>
      </c>
      <c r="FM356" s="39" t="e">
        <f t="shared" si="1115"/>
        <v>#DIV/0!</v>
      </c>
      <c r="FN356" s="39">
        <f t="shared" si="1116"/>
        <v>1</v>
      </c>
      <c r="FO356" s="39">
        <f t="shared" si="1034"/>
        <v>0</v>
      </c>
      <c r="FP356" s="39">
        <f t="shared" si="1035"/>
        <v>0</v>
      </c>
      <c r="FQ356" s="39">
        <f t="shared" si="1036"/>
        <v>0</v>
      </c>
      <c r="FR356" s="39">
        <f t="shared" si="1117"/>
        <v>0</v>
      </c>
      <c r="FS356" s="39">
        <f t="shared" si="1118"/>
        <v>0</v>
      </c>
      <c r="FU356" s="39" t="e">
        <f t="shared" si="1119"/>
        <v>#DIV/0!</v>
      </c>
      <c r="FV356" s="39" t="e">
        <f t="shared" si="1120"/>
        <v>#DIV/0!</v>
      </c>
      <c r="FW356" s="39" t="e">
        <f t="shared" si="1121"/>
        <v>#DIV/0!</v>
      </c>
      <c r="FY356" s="39" t="e">
        <f t="shared" si="1122"/>
        <v>#DIV/0!</v>
      </c>
      <c r="FZ356" s="39" t="e">
        <f t="shared" si="1123"/>
        <v>#DIV/0!</v>
      </c>
      <c r="GA356" s="39" t="e">
        <f t="shared" si="1124"/>
        <v>#DIV/0!</v>
      </c>
      <c r="GB356" s="39" t="e">
        <f t="shared" si="1125"/>
        <v>#DIV/0!</v>
      </c>
      <c r="GC356" s="39" t="e">
        <f t="shared" si="1126"/>
        <v>#DIV/0!</v>
      </c>
      <c r="GD356" s="39" t="e">
        <f t="shared" si="1127"/>
        <v>#DIV/0!</v>
      </c>
      <c r="GE356" s="39" t="e">
        <f t="shared" si="1128"/>
        <v>#DIV/0!</v>
      </c>
      <c r="GF356" s="39" t="e">
        <f t="shared" si="1129"/>
        <v>#DIV/0!</v>
      </c>
      <c r="GG356" s="39" t="e">
        <f t="shared" si="1130"/>
        <v>#DIV/0!</v>
      </c>
      <c r="GH356" s="39" t="e">
        <f t="shared" si="1131"/>
        <v>#DIV/0!</v>
      </c>
      <c r="GI356" s="39"/>
      <c r="GJ356" s="39" t="e">
        <f t="shared" si="1132"/>
        <v>#DIV/0!</v>
      </c>
      <c r="GK356" s="39" t="e">
        <f t="shared" si="1133"/>
        <v>#DIV/0!</v>
      </c>
      <c r="GL356" s="39" t="e">
        <f t="shared" si="1134"/>
        <v>#DIV/0!</v>
      </c>
      <c r="GM356" s="39" t="e">
        <f t="shared" si="1135"/>
        <v>#DIV/0!</v>
      </c>
      <c r="GN356" s="39" t="e">
        <f t="shared" si="1136"/>
        <v>#DIV/0!</v>
      </c>
      <c r="GO356" s="57"/>
      <c r="GP356" s="57" t="e">
        <f t="shared" si="1137"/>
        <v>#DIV/0!</v>
      </c>
      <c r="GQ356" s="59" t="e">
        <f t="shared" si="1138"/>
        <v>#DIV/0!</v>
      </c>
      <c r="GR356" s="41" t="e">
        <f t="shared" si="1139"/>
        <v>#DIV/0!</v>
      </c>
      <c r="GS356" s="57" t="e">
        <f t="shared" si="1140"/>
        <v>#DIV/0!</v>
      </c>
      <c r="GT356" s="57" t="e">
        <f t="shared" si="1141"/>
        <v>#DIV/0!</v>
      </c>
      <c r="GU356" s="57" t="e">
        <f t="shared" si="1142"/>
        <v>#DIV/0!</v>
      </c>
      <c r="GV356" s="57"/>
      <c r="GW356" s="42" t="e">
        <f t="shared" si="1143"/>
        <v>#DIV/0!</v>
      </c>
      <c r="GX356" s="42" t="e">
        <f t="shared" si="1144"/>
        <v>#DIV/0!</v>
      </c>
      <c r="GY356" s="42" t="e">
        <f t="shared" si="1145"/>
        <v>#DIV/0!</v>
      </c>
      <c r="GZ356" s="57"/>
      <c r="HA356" s="2" t="e">
        <f t="shared" si="1146"/>
        <v>#DIV/0!</v>
      </c>
      <c r="HB356" s="2" t="e">
        <f t="shared" si="1147"/>
        <v>#DIV/0!</v>
      </c>
      <c r="HC356" s="2" t="e">
        <f t="shared" si="1148"/>
        <v>#DIV/0!</v>
      </c>
      <c r="HD356" s="2" t="e">
        <f t="shared" si="1149"/>
        <v>#DIV/0!</v>
      </c>
      <c r="HE356" s="2" t="e">
        <f t="shared" si="1150"/>
        <v>#DIV/0!</v>
      </c>
      <c r="HF356" s="2" t="e">
        <f t="shared" si="1151"/>
        <v>#DIV/0!</v>
      </c>
      <c r="HG356" s="2" t="e">
        <f t="shared" si="1152"/>
        <v>#DIV/0!</v>
      </c>
      <c r="HH356" s="2" t="e">
        <f t="shared" si="1153"/>
        <v>#DIV/0!</v>
      </c>
      <c r="HI356" s="2" t="e">
        <f t="shared" si="1154"/>
        <v>#DIV/0!</v>
      </c>
      <c r="HJ356" s="11" t="e">
        <f t="shared" si="1155"/>
        <v>#DIV/0!</v>
      </c>
      <c r="HK356" s="60" t="e">
        <f t="shared" si="1156"/>
        <v>#DIV/0!</v>
      </c>
      <c r="HL356" s="57"/>
      <c r="HM356" s="57" t="e">
        <f t="shared" si="1157"/>
        <v>#DIV/0!</v>
      </c>
      <c r="HN356" s="57" t="e">
        <f t="shared" si="1158"/>
        <v>#DIV/0!</v>
      </c>
      <c r="HO356" s="57" t="e">
        <f t="shared" si="1159"/>
        <v>#DIV/0!</v>
      </c>
      <c r="HP356" s="57" t="e">
        <f t="shared" si="1160"/>
        <v>#DIV/0!</v>
      </c>
      <c r="HQ356" s="57" t="e">
        <f t="shared" si="1161"/>
        <v>#DIV/0!</v>
      </c>
      <c r="HR356" s="57"/>
      <c r="HS356" s="57" t="e">
        <f t="shared" si="1162"/>
        <v>#DIV/0!</v>
      </c>
      <c r="HT356" s="57" t="e">
        <f t="shared" si="1163"/>
        <v>#DIV/0!</v>
      </c>
      <c r="HU356" s="57" t="e">
        <f t="shared" si="1164"/>
        <v>#DIV/0!</v>
      </c>
      <c r="HV356" s="57" t="e">
        <f t="shared" si="1165"/>
        <v>#DIV/0!</v>
      </c>
      <c r="HW356" s="57" t="e">
        <f t="shared" si="1166"/>
        <v>#DIV/0!</v>
      </c>
      <c r="HX356" s="57"/>
      <c r="HY356" s="57" t="e">
        <f t="shared" si="1167"/>
        <v>#DIV/0!</v>
      </c>
      <c r="HZ356" s="57" t="e">
        <f t="shared" si="1168"/>
        <v>#DIV/0!</v>
      </c>
      <c r="IA356" s="57"/>
      <c r="IB356" s="61">
        <f t="shared" si="1169"/>
        <v>0</v>
      </c>
      <c r="IC356" s="57" t="str">
        <f t="shared" si="1170"/>
        <v/>
      </c>
      <c r="ID356" s="42"/>
      <c r="IE356" s="2" t="str">
        <f t="shared" si="1171"/>
        <v/>
      </c>
      <c r="IF356" s="60" t="e">
        <f t="shared" si="1172"/>
        <v>#DIV/0!</v>
      </c>
      <c r="IG356" s="60" t="str">
        <f t="shared" si="1173"/>
        <v/>
      </c>
      <c r="IH356" s="60" t="str">
        <f t="shared" si="1174"/>
        <v>zinco-</v>
      </c>
      <c r="II356" s="60" t="str">
        <f t="shared" si="1175"/>
        <v>mangano-</v>
      </c>
      <c r="IJ356" s="60" t="e">
        <f t="shared" si="1176"/>
        <v>#DIV/0!</v>
      </c>
      <c r="IK356" s="60" t="e">
        <f t="shared" si="1177"/>
        <v>#DIV/0!</v>
      </c>
      <c r="IL356" s="60" t="e">
        <f t="shared" si="1178"/>
        <v>#DIV/0!</v>
      </c>
      <c r="IM356" s="60" t="e">
        <f t="shared" si="1179"/>
        <v>#DIV/0!</v>
      </c>
      <c r="IN356" s="60" t="str">
        <f t="shared" si="1180"/>
        <v/>
      </c>
      <c r="IO356" s="60" t="str">
        <f t="shared" si="1181"/>
        <v/>
      </c>
      <c r="IP356" s="57"/>
      <c r="IQ356" s="57" t="str">
        <f t="shared" si="1182"/>
        <v>ERROR!!</v>
      </c>
    </row>
    <row r="357" spans="24:251">
      <c r="X357" s="29">
        <f t="shared" si="1038"/>
        <v>0</v>
      </c>
      <c r="Y357" s="29">
        <f t="shared" si="1039"/>
        <v>0</v>
      </c>
      <c r="Z357" s="29" t="e">
        <f t="shared" si="1040"/>
        <v>#DIV/0!</v>
      </c>
      <c r="AA357" s="29" t="e">
        <f t="shared" si="1041"/>
        <v>#DIV/0!</v>
      </c>
      <c r="AB357" s="29" t="e">
        <f t="shared" si="1042"/>
        <v>#DIV/0!</v>
      </c>
      <c r="AC357" s="29" t="e">
        <f t="shared" si="1043"/>
        <v>#DIV/0!</v>
      </c>
      <c r="AF357" s="23">
        <v>60.084299999999999</v>
      </c>
      <c r="AG357" s="23">
        <v>79.878799999999998</v>
      </c>
      <c r="AH357" s="23">
        <v>101.96120000000001</v>
      </c>
      <c r="AI357" s="23">
        <v>151.99039999999999</v>
      </c>
      <c r="AJ357" s="23">
        <v>159.69</v>
      </c>
      <c r="AK357" s="23">
        <v>71.846400000000003</v>
      </c>
      <c r="AL357" s="23">
        <v>70.9375</v>
      </c>
      <c r="AM357" s="23">
        <v>40.304400000000001</v>
      </c>
      <c r="AN357" s="23">
        <v>56.077399999999997</v>
      </c>
      <c r="AO357" s="23">
        <v>61.978999999999999</v>
      </c>
      <c r="AP357" s="23">
        <v>94.195999999999998</v>
      </c>
      <c r="AQ357" s="23">
        <v>18.998000000000001</v>
      </c>
      <c r="AR357" s="23">
        <v>35.450000000000003</v>
      </c>
      <c r="AS357" s="23">
        <v>29.88</v>
      </c>
      <c r="AT357" s="23">
        <v>74.691999999999993</v>
      </c>
      <c r="AU357" s="23">
        <v>81.39</v>
      </c>
      <c r="AX357" s="54">
        <f t="shared" si="1044"/>
        <v>0</v>
      </c>
      <c r="AY357" s="54">
        <f t="shared" si="1045"/>
        <v>0</v>
      </c>
      <c r="AZ357" s="54">
        <f t="shared" si="1046"/>
        <v>0</v>
      </c>
      <c r="BA357" s="54">
        <f t="shared" si="1047"/>
        <v>0</v>
      </c>
      <c r="BB357" s="54">
        <f t="shared" si="1048"/>
        <v>0</v>
      </c>
      <c r="BC357" s="54">
        <f t="shared" si="1049"/>
        <v>0</v>
      </c>
      <c r="BD357" s="54">
        <f t="shared" si="1050"/>
        <v>0</v>
      </c>
      <c r="BE357" s="54">
        <f t="shared" si="1051"/>
        <v>0</v>
      </c>
      <c r="BF357" s="54">
        <f t="shared" si="1052"/>
        <v>0</v>
      </c>
      <c r="BG357" s="54">
        <f t="shared" si="1053"/>
        <v>0</v>
      </c>
      <c r="BH357" s="54">
        <f t="shared" si="1054"/>
        <v>0</v>
      </c>
      <c r="BI357" s="54">
        <f t="shared" si="1055"/>
        <v>0</v>
      </c>
      <c r="BJ357" s="54">
        <f t="shared" si="1056"/>
        <v>0</v>
      </c>
      <c r="BK357" s="54">
        <f t="shared" si="1057"/>
        <v>0</v>
      </c>
      <c r="BL357" s="54">
        <f t="shared" si="1058"/>
        <v>0</v>
      </c>
      <c r="BM357" s="42"/>
      <c r="BO357" s="54">
        <f>'Norm-coeff'!$C$2+$AX357*'Norm-coeff'!$D$2+$AY357*'Norm-coeff'!$E$2+$AZ357*'Norm-coeff'!$F$2+$BA357*'Norm-coeff'!$G$2+$BB357*'Norm-coeff'!$H$2+$BC357*'Norm-coeff'!$I$2+$BD357*'Norm-coeff'!$J$2+$BE357*'Norm-coeff'!$K$2+$BF357*'Norm-coeff'!$L$2+$BG357*'Norm-coeff'!$M$2+$BH357*'Norm-coeff'!$N$2+$BI357*'Norm-coeff'!$O$2</f>
        <v>5.4045421474420303</v>
      </c>
      <c r="BP357" s="54">
        <f>'Norm-coeff'!$C$3+$AX357*'Norm-coeff'!$D$3+$AY357*'Norm-coeff'!$E$3+$AZ357*'Norm-coeff'!$F$3+$BA357*'Norm-coeff'!$G$3+$BB357*'Norm-coeff'!$H$3+$BC357*'Norm-coeff'!$I$3+$BD357*'Norm-coeff'!$J$3+$BE357*'Norm-coeff'!$K$3+$BF357*'Norm-coeff'!$L$3+$BG357*'Norm-coeff'!$M$3+$BH357*'Norm-coeff'!$N$3+$BI357*'Norm-coeff'!$O$3</f>
        <v>3.15319116612705</v>
      </c>
      <c r="BQ357" s="54">
        <f>'Norm-coeff'!$C$4+$AX357*'Norm-coeff'!$D$4+$AY357*'Norm-coeff'!$E$4+$AZ357*'Norm-coeff'!$F$4+$BA357*'Norm-coeff'!$G$4+$BB357*'Norm-coeff'!$H$4+$BC357*'Norm-coeff'!$I$4+$BD357*'Norm-coeff'!$J$4+$BE357*'Norm-coeff'!$K$4+$BF357*'Norm-coeff'!$L$4+$BG357*'Norm-coeff'!$M$4+$BH357*'Norm-coeff'!$N$4+$BI357*'Norm-coeff'!$O$4</f>
        <v>1.42115649462768</v>
      </c>
      <c r="BR357" s="54">
        <f>'Norm-coeff'!$C$5+$AX357*'Norm-coeff'!$D$5+$AY357*'Norm-coeff'!$E$5+$AZ357*'Norm-coeff'!$F$5+$BA357*'Norm-coeff'!$G$5+$BB357*'Norm-coeff'!$H$5+$BC357*'Norm-coeff'!$I$5+$BD357*'Norm-coeff'!$J$5+$BE357*'Norm-coeff'!$K$5+$BF357*'Norm-coeff'!$L$5+$BG357*'Norm-coeff'!$M$5+$BH357*'Norm-coeff'!$N$5+$BI357*'Norm-coeff'!$O$5</f>
        <v>1.0553329241296201</v>
      </c>
      <c r="BS357" s="54">
        <f>'Norm-coeff'!$C$6+$AX357*'Norm-coeff'!$D$6+$AY357*'Norm-coeff'!$E$6+$AZ357*'Norm-coeff'!$F$6+$BA357*'Norm-coeff'!$G$6+$BB357*'Norm-coeff'!$H$6+$BC357*'Norm-coeff'!$I$6+$BD357*'Norm-coeff'!$J$6+$BE357*'Norm-coeff'!$K$6+$BF357*'Norm-coeff'!$L$6+$BG357*'Norm-coeff'!$M$6+$BH357*'Norm-coeff'!$N$6+$BI357*'Norm-coeff'!$O$6</f>
        <v>-1.48700885495103E-2</v>
      </c>
      <c r="BT357" s="54">
        <f>'Norm-coeff'!$C$7+$AX357*'Norm-coeff'!$D$7+$AY357*'Norm-coeff'!$E$7+$AZ357*'Norm-coeff'!$F$7+$BA357*'Norm-coeff'!$G$7+$BB357*'Norm-coeff'!$H$7+$BC357*'Norm-coeff'!$I$7+$BD357*'Norm-coeff'!$J$7+$BE357*'Norm-coeff'!$K$7+$BF357*'Norm-coeff'!$L$7+$BG357*'Norm-coeff'!$M$7+$BH357*'Norm-coeff'!$N$7+$BI357*'Norm-coeff'!$O$7</f>
        <v>2.0907583608832998</v>
      </c>
      <c r="BU357" s="54">
        <f>'Norm-coeff'!$C$8+$AX357*'Norm-coeff'!$D$8+$AY357*'Norm-coeff'!$E$8+$AZ357*'Norm-coeff'!$F$8+$BA357*'Norm-coeff'!$G$8+$BB357*'Norm-coeff'!$H$8+$BC357*'Norm-coeff'!$I$8+$BD357*'Norm-coeff'!$J$8+$BE357*'Norm-coeff'!$K$8+$BF357*'Norm-coeff'!$L$8+$BG357*'Norm-coeff'!$M$8+$BH357*'Norm-coeff'!$N$8+$BI357*'Norm-coeff'!$O$8</f>
        <v>0.65894159836244504</v>
      </c>
      <c r="BV357" s="54">
        <f>'Norm-coeff'!$C$9+$AX357*'Norm-coeff'!$D$9+$AY357*'Norm-coeff'!$E$9+$AZ357*'Norm-coeff'!$F$9+$BA357*'Norm-coeff'!$G$9+$BB357*'Norm-coeff'!$H$9+$BC357*'Norm-coeff'!$I$9+$BD357*'Norm-coeff'!$J$9+$BE357*'Norm-coeff'!$K$9+$BF357*'Norm-coeff'!$L$9+$BG357*'Norm-coeff'!$M$9+$BH357*'Norm-coeff'!$N$9+$BI357*'Norm-coeff'!$O$9</f>
        <v>1.48961085014701</v>
      </c>
      <c r="BW357" s="54">
        <f>'Norm-coeff'!$C$10+$AX357*'Norm-coeff'!$D$10+$AY357*'Norm-coeff'!$E$10+$AZ357*'Norm-coeff'!$F$10+$BA357*'Norm-coeff'!$G$10+$BB357*'Norm-coeff'!$H$10+$BC357*'Norm-coeff'!$I$10+$BD357*'Norm-coeff'!$J$10+$BE357*'Norm-coeff'!$K$10+$BF357*'Norm-coeff'!$L$10+$BG357*'Norm-coeff'!$M$10+$BH357*'Norm-coeff'!$N$10+$BI357*'Norm-coeff'!$O$10</f>
        <v>1.42058735749591</v>
      </c>
      <c r="BX357" s="54">
        <f>'Norm-coeff'!$C$11+$AX357*'Norm-coeff'!$D$11+$AY357*'Norm-coeff'!$E$11+$AZ357*'Norm-coeff'!$F$11+$BA357*'Norm-coeff'!$G$11+$BB357*'Norm-coeff'!$H$11+$BC357*'Norm-coeff'!$I$11+$BD357*'Norm-coeff'!$J$11+$BE357*'Norm-coeff'!$K$11+$BF357*'Norm-coeff'!$L$11+$BG357*'Norm-coeff'!$M$11+$BH357*'Norm-coeff'!$N$11+$BI357*'Norm-coeff'!$O$11</f>
        <v>0.221233014421479</v>
      </c>
      <c r="BY357" s="54">
        <f>'Norm-coeff'!$C$12+$AX357*'Norm-coeff'!$D$12+$AY357*'Norm-coeff'!$E$12+$AZ357*'Norm-coeff'!$F$12+$BA357*'Norm-coeff'!$G$12+$BB357*'Norm-coeff'!$H$12+$BC357*'Norm-coeff'!$I$12+$BD357*'Norm-coeff'!$J$12+$BE357*'Norm-coeff'!$K$12+$BF357*'Norm-coeff'!$L$12+$BG357*'Norm-coeff'!$M$12+$BH357*'Norm-coeff'!$N$12+$BI357*'Norm-coeff'!$O$12</f>
        <v>0.283527502056037</v>
      </c>
      <c r="BZ357" s="54">
        <f>'Norm-coeff'!$C$13+$AX357*'Norm-coeff'!$D$13+$AY357*'Norm-coeff'!$E$13+$AZ357*'Norm-coeff'!$F$13+$BA357*'Norm-coeff'!$G$13+$BB357*'Norm-coeff'!$H$13+$BC357*'Norm-coeff'!$I$13+$BD357*'Norm-coeff'!$J$13+$BE357*'Norm-coeff'!$K$13+$BF357*'Norm-coeff'!$L$13+$BG357*'Norm-coeff'!$M$13+$BH357*'Norm-coeff'!$N$13+$BI357*'Norm-coeff'!$O$13</f>
        <v>-4.1864930554451202E-2</v>
      </c>
      <c r="CA357" s="54">
        <f>'Norm-coeff'!$C$14+$AX357*'Norm-coeff'!$D$14+$AY357*'Norm-coeff'!$E$14+$AZ357*'Norm-coeff'!$F$14+$BA357*'Norm-coeff'!$G$14+$BB357*'Norm-coeff'!$H$14+$BC357*'Norm-coeff'!$I$14+$BD357*'Norm-coeff'!$J$14+$BE357*'Norm-coeff'!$K$14+$BF357*'Norm-coeff'!$L$14+$BG357*'Norm-coeff'!$M$14+$BH357*'Norm-coeff'!$N$14+$BI357*'Norm-coeff'!$O$14</f>
        <v>4.2526983164477103</v>
      </c>
      <c r="CC357" s="54">
        <f t="shared" si="1183"/>
        <v>0</v>
      </c>
      <c r="CG357" s="54">
        <f t="shared" si="1059"/>
        <v>0</v>
      </c>
      <c r="CH357" s="54">
        <f t="shared" si="1037"/>
        <v>0</v>
      </c>
      <c r="CI357" s="54">
        <f t="shared" si="1060"/>
        <v>0</v>
      </c>
      <c r="CJ357" s="56">
        <f t="shared" si="1061"/>
        <v>0</v>
      </c>
      <c r="CK357" s="54">
        <f t="shared" si="1062"/>
        <v>0</v>
      </c>
      <c r="CL357" s="54">
        <f t="shared" si="1063"/>
        <v>0</v>
      </c>
      <c r="CM357" s="54">
        <f t="shared" si="1064"/>
        <v>0</v>
      </c>
      <c r="CN357" s="54">
        <f t="shared" si="1065"/>
        <v>0</v>
      </c>
      <c r="CO357" s="54">
        <f t="shared" si="1066"/>
        <v>0</v>
      </c>
      <c r="CP357" s="54">
        <f t="shared" si="1067"/>
        <v>0</v>
      </c>
      <c r="CQ357" s="54">
        <f t="shared" si="1068"/>
        <v>0</v>
      </c>
      <c r="CR357" s="54">
        <f t="shared" si="1069"/>
        <v>0</v>
      </c>
      <c r="CS357" s="54">
        <f t="shared" si="1070"/>
        <v>0</v>
      </c>
      <c r="CU357" s="54">
        <f t="shared" si="1071"/>
        <v>0</v>
      </c>
      <c r="CV357" s="54">
        <f t="shared" si="1072"/>
        <v>0</v>
      </c>
      <c r="CW357" s="54">
        <f t="shared" si="1073"/>
        <v>0</v>
      </c>
      <c r="CX357" s="54">
        <f t="shared" si="1074"/>
        <v>0</v>
      </c>
      <c r="CZ357" s="54">
        <f t="shared" si="1075"/>
        <v>0</v>
      </c>
      <c r="DA357" s="54">
        <f t="shared" si="1076"/>
        <v>0</v>
      </c>
      <c r="DB357" s="54">
        <f t="shared" si="1077"/>
        <v>0</v>
      </c>
      <c r="DC357" s="54">
        <f t="shared" si="1078"/>
        <v>0</v>
      </c>
      <c r="DD357" s="54">
        <f t="shared" si="1079"/>
        <v>0</v>
      </c>
      <c r="DE357" s="54">
        <f t="shared" si="1080"/>
        <v>0</v>
      </c>
      <c r="DF357" s="54">
        <f t="shared" si="1081"/>
        <v>0</v>
      </c>
      <c r="DG357" s="54">
        <f t="shared" si="1082"/>
        <v>2</v>
      </c>
      <c r="DH357" s="71">
        <f t="shared" si="1083"/>
        <v>0</v>
      </c>
      <c r="DI357" s="71">
        <f t="shared" si="1084"/>
        <v>0</v>
      </c>
      <c r="DJ357" s="54">
        <f t="shared" si="1085"/>
        <v>0</v>
      </c>
      <c r="DK357" s="54">
        <f t="shared" si="1086"/>
        <v>2</v>
      </c>
      <c r="DL357" s="4">
        <f t="shared" si="1011"/>
        <v>0</v>
      </c>
      <c r="DM357" s="3">
        <f t="shared" si="1087"/>
        <v>0</v>
      </c>
      <c r="DN357" s="3">
        <f t="shared" si="1088"/>
        <v>0</v>
      </c>
      <c r="DO357" s="4" t="e">
        <f t="shared" si="1089"/>
        <v>#DIV/0!</v>
      </c>
      <c r="DP357" s="57"/>
      <c r="DQ357" s="57"/>
      <c r="DR357" s="56">
        <f t="shared" si="1012"/>
        <v>2</v>
      </c>
      <c r="DS357" s="56">
        <f t="shared" si="1013"/>
        <v>0</v>
      </c>
      <c r="DT357" s="38">
        <f t="shared" si="1014"/>
        <v>0</v>
      </c>
      <c r="DU357" s="38">
        <f t="shared" si="1090"/>
        <v>2</v>
      </c>
      <c r="DV357" s="38">
        <f t="shared" si="1015"/>
        <v>0</v>
      </c>
      <c r="DW357" s="39">
        <f t="shared" si="1016"/>
        <v>0</v>
      </c>
      <c r="DX357" s="39">
        <f t="shared" si="1017"/>
        <v>0</v>
      </c>
      <c r="DY357" s="39">
        <f t="shared" si="1018"/>
        <v>0</v>
      </c>
      <c r="DZ357" s="39">
        <f t="shared" si="1019"/>
        <v>0</v>
      </c>
      <c r="EA357" s="39">
        <f t="shared" si="1020"/>
        <v>0</v>
      </c>
      <c r="EB357" s="37" t="e">
        <f t="shared" si="1091"/>
        <v>#DIV/0!</v>
      </c>
      <c r="EC357" s="37" t="e">
        <f t="shared" si="1092"/>
        <v>#DIV/0!</v>
      </c>
      <c r="ED357" s="37" t="e">
        <f t="shared" si="1093"/>
        <v>#DIV/0!</v>
      </c>
      <c r="EE357" s="37" t="e">
        <f t="shared" si="1094"/>
        <v>#DIV/0!</v>
      </c>
      <c r="EF357" s="39" t="e">
        <f t="shared" si="1095"/>
        <v>#DIV/0!</v>
      </c>
      <c r="EG357" s="37" t="e">
        <f t="shared" si="1096"/>
        <v>#DIV/0!</v>
      </c>
      <c r="EH357" s="37" t="e">
        <f t="shared" si="1097"/>
        <v>#DIV/0!</v>
      </c>
      <c r="EI357" s="11" t="b">
        <f t="shared" si="1098"/>
        <v>1</v>
      </c>
      <c r="EJ357" s="11" t="b">
        <f t="shared" si="1099"/>
        <v>0</v>
      </c>
      <c r="EK357" s="39" t="e">
        <f t="shared" si="1100"/>
        <v>#DIV/0!</v>
      </c>
      <c r="EL357" s="39" t="e">
        <f t="shared" si="1101"/>
        <v>#DIV/0!</v>
      </c>
      <c r="EM357" s="39" t="e">
        <f t="shared" si="1102"/>
        <v>#DIV/0!</v>
      </c>
      <c r="EN357" s="39" t="e">
        <f t="shared" si="1103"/>
        <v>#DIV/0!</v>
      </c>
      <c r="EO357" s="39" t="e">
        <f t="shared" si="1104"/>
        <v>#DIV/0!</v>
      </c>
      <c r="EP357" s="39" t="e">
        <f t="shared" si="1105"/>
        <v>#DIV/0!</v>
      </c>
      <c r="EQ357" s="39" t="e">
        <f t="shared" si="1106"/>
        <v>#DIV/0!</v>
      </c>
      <c r="ER357" s="39" t="e">
        <f t="shared" si="1107"/>
        <v>#DIV/0!</v>
      </c>
      <c r="ES357" s="58" t="str">
        <f t="shared" si="1108"/>
        <v>(OH,F,Cl)-dominate amphibole</v>
      </c>
      <c r="ET357" s="58" t="e">
        <f t="shared" si="1109"/>
        <v>#N/A</v>
      </c>
      <c r="EU357" s="56">
        <f t="shared" si="1021"/>
        <v>0</v>
      </c>
      <c r="EV357" s="56">
        <f t="shared" si="1022"/>
        <v>0</v>
      </c>
      <c r="EW357" s="56">
        <f t="shared" si="1023"/>
        <v>0</v>
      </c>
      <c r="EX357" s="56">
        <f t="shared" si="1024"/>
        <v>0</v>
      </c>
      <c r="EY357" s="56">
        <f t="shared" si="1025"/>
        <v>0</v>
      </c>
      <c r="EZ357" s="56">
        <f t="shared" si="1026"/>
        <v>0</v>
      </c>
      <c r="FA357" s="39">
        <f t="shared" si="1027"/>
        <v>0</v>
      </c>
      <c r="FB357" s="39">
        <f t="shared" si="1028"/>
        <v>0</v>
      </c>
      <c r="FC357" s="54">
        <f t="shared" si="1029"/>
        <v>0</v>
      </c>
      <c r="FD357" s="54">
        <f t="shared" si="1030"/>
        <v>0</v>
      </c>
      <c r="FE357" s="39">
        <f t="shared" si="1031"/>
        <v>0</v>
      </c>
      <c r="FF357" s="54">
        <f t="shared" si="1032"/>
        <v>0</v>
      </c>
      <c r="FG357" s="39">
        <f t="shared" si="1033"/>
        <v>0</v>
      </c>
      <c r="FH357" s="39">
        <f t="shared" si="1110"/>
        <v>0</v>
      </c>
      <c r="FI357" s="39">
        <f t="shared" si="1111"/>
        <v>0</v>
      </c>
      <c r="FJ357" s="39">
        <f t="shared" si="1112"/>
        <v>0</v>
      </c>
      <c r="FK357" s="39" t="e">
        <f t="shared" si="1113"/>
        <v>#DIV/0!</v>
      </c>
      <c r="FL357" s="39" t="e">
        <f t="shared" si="1114"/>
        <v>#DIV/0!</v>
      </c>
      <c r="FM357" s="39" t="e">
        <f t="shared" si="1115"/>
        <v>#DIV/0!</v>
      </c>
      <c r="FN357" s="39">
        <f t="shared" si="1116"/>
        <v>1</v>
      </c>
      <c r="FO357" s="39">
        <f t="shared" si="1034"/>
        <v>0</v>
      </c>
      <c r="FP357" s="39">
        <f t="shared" si="1035"/>
        <v>0</v>
      </c>
      <c r="FQ357" s="39">
        <f t="shared" si="1036"/>
        <v>0</v>
      </c>
      <c r="FR357" s="39">
        <f t="shared" si="1117"/>
        <v>0</v>
      </c>
      <c r="FS357" s="39">
        <f t="shared" si="1118"/>
        <v>0</v>
      </c>
      <c r="FU357" s="39" t="e">
        <f t="shared" si="1119"/>
        <v>#DIV/0!</v>
      </c>
      <c r="FV357" s="39" t="e">
        <f t="shared" si="1120"/>
        <v>#DIV/0!</v>
      </c>
      <c r="FW357" s="39" t="e">
        <f t="shared" si="1121"/>
        <v>#DIV/0!</v>
      </c>
      <c r="FY357" s="39" t="e">
        <f t="shared" si="1122"/>
        <v>#DIV/0!</v>
      </c>
      <c r="FZ357" s="39" t="e">
        <f t="shared" si="1123"/>
        <v>#DIV/0!</v>
      </c>
      <c r="GA357" s="39" t="e">
        <f t="shared" si="1124"/>
        <v>#DIV/0!</v>
      </c>
      <c r="GB357" s="39" t="e">
        <f t="shared" si="1125"/>
        <v>#DIV/0!</v>
      </c>
      <c r="GC357" s="39" t="e">
        <f t="shared" si="1126"/>
        <v>#DIV/0!</v>
      </c>
      <c r="GD357" s="39" t="e">
        <f t="shared" si="1127"/>
        <v>#DIV/0!</v>
      </c>
      <c r="GE357" s="39" t="e">
        <f t="shared" si="1128"/>
        <v>#DIV/0!</v>
      </c>
      <c r="GF357" s="39" t="e">
        <f t="shared" si="1129"/>
        <v>#DIV/0!</v>
      </c>
      <c r="GG357" s="39" t="e">
        <f t="shared" si="1130"/>
        <v>#DIV/0!</v>
      </c>
      <c r="GH357" s="39" t="e">
        <f t="shared" si="1131"/>
        <v>#DIV/0!</v>
      </c>
      <c r="GI357" s="39"/>
      <c r="GJ357" s="39" t="e">
        <f t="shared" si="1132"/>
        <v>#DIV/0!</v>
      </c>
      <c r="GK357" s="39" t="e">
        <f t="shared" si="1133"/>
        <v>#DIV/0!</v>
      </c>
      <c r="GL357" s="39" t="e">
        <f t="shared" si="1134"/>
        <v>#DIV/0!</v>
      </c>
      <c r="GM357" s="39" t="e">
        <f t="shared" si="1135"/>
        <v>#DIV/0!</v>
      </c>
      <c r="GN357" s="39" t="e">
        <f t="shared" si="1136"/>
        <v>#DIV/0!</v>
      </c>
      <c r="GO357" s="57"/>
      <c r="GP357" s="57" t="e">
        <f t="shared" si="1137"/>
        <v>#DIV/0!</v>
      </c>
      <c r="GQ357" s="59" t="e">
        <f t="shared" si="1138"/>
        <v>#DIV/0!</v>
      </c>
      <c r="GR357" s="41" t="e">
        <f t="shared" si="1139"/>
        <v>#DIV/0!</v>
      </c>
      <c r="GS357" s="57" t="e">
        <f t="shared" si="1140"/>
        <v>#DIV/0!</v>
      </c>
      <c r="GT357" s="57" t="e">
        <f t="shared" si="1141"/>
        <v>#DIV/0!</v>
      </c>
      <c r="GU357" s="57" t="e">
        <f t="shared" si="1142"/>
        <v>#DIV/0!</v>
      </c>
      <c r="GV357" s="57"/>
      <c r="GW357" s="42" t="e">
        <f t="shared" si="1143"/>
        <v>#DIV/0!</v>
      </c>
      <c r="GX357" s="42" t="e">
        <f t="shared" si="1144"/>
        <v>#DIV/0!</v>
      </c>
      <c r="GY357" s="42" t="e">
        <f t="shared" si="1145"/>
        <v>#DIV/0!</v>
      </c>
      <c r="GZ357" s="57"/>
      <c r="HA357" s="2" t="e">
        <f t="shared" si="1146"/>
        <v>#DIV/0!</v>
      </c>
      <c r="HB357" s="2" t="e">
        <f t="shared" si="1147"/>
        <v>#DIV/0!</v>
      </c>
      <c r="HC357" s="2" t="e">
        <f t="shared" si="1148"/>
        <v>#DIV/0!</v>
      </c>
      <c r="HD357" s="2" t="e">
        <f t="shared" si="1149"/>
        <v>#DIV/0!</v>
      </c>
      <c r="HE357" s="2" t="e">
        <f t="shared" si="1150"/>
        <v>#DIV/0!</v>
      </c>
      <c r="HF357" s="2" t="e">
        <f t="shared" si="1151"/>
        <v>#DIV/0!</v>
      </c>
      <c r="HG357" s="2" t="e">
        <f t="shared" si="1152"/>
        <v>#DIV/0!</v>
      </c>
      <c r="HH357" s="2" t="e">
        <f t="shared" si="1153"/>
        <v>#DIV/0!</v>
      </c>
      <c r="HI357" s="2" t="e">
        <f t="shared" si="1154"/>
        <v>#DIV/0!</v>
      </c>
      <c r="HJ357" s="11" t="e">
        <f t="shared" si="1155"/>
        <v>#DIV/0!</v>
      </c>
      <c r="HK357" s="60" t="e">
        <f t="shared" si="1156"/>
        <v>#DIV/0!</v>
      </c>
      <c r="HL357" s="57"/>
      <c r="HM357" s="57" t="e">
        <f t="shared" si="1157"/>
        <v>#DIV/0!</v>
      </c>
      <c r="HN357" s="57" t="e">
        <f t="shared" si="1158"/>
        <v>#DIV/0!</v>
      </c>
      <c r="HO357" s="57" t="e">
        <f t="shared" si="1159"/>
        <v>#DIV/0!</v>
      </c>
      <c r="HP357" s="57" t="e">
        <f t="shared" si="1160"/>
        <v>#DIV/0!</v>
      </c>
      <c r="HQ357" s="57" t="e">
        <f t="shared" si="1161"/>
        <v>#DIV/0!</v>
      </c>
      <c r="HR357" s="57"/>
      <c r="HS357" s="57" t="e">
        <f t="shared" si="1162"/>
        <v>#DIV/0!</v>
      </c>
      <c r="HT357" s="57" t="e">
        <f t="shared" si="1163"/>
        <v>#DIV/0!</v>
      </c>
      <c r="HU357" s="57" t="e">
        <f t="shared" si="1164"/>
        <v>#DIV/0!</v>
      </c>
      <c r="HV357" s="57" t="e">
        <f t="shared" si="1165"/>
        <v>#DIV/0!</v>
      </c>
      <c r="HW357" s="57" t="e">
        <f t="shared" si="1166"/>
        <v>#DIV/0!</v>
      </c>
      <c r="HX357" s="57"/>
      <c r="HY357" s="57" t="e">
        <f t="shared" si="1167"/>
        <v>#DIV/0!</v>
      </c>
      <c r="HZ357" s="57" t="e">
        <f t="shared" si="1168"/>
        <v>#DIV/0!</v>
      </c>
      <c r="IA357" s="57"/>
      <c r="IB357" s="61">
        <f t="shared" si="1169"/>
        <v>0</v>
      </c>
      <c r="IC357" s="57" t="str">
        <f t="shared" si="1170"/>
        <v/>
      </c>
      <c r="ID357" s="42"/>
      <c r="IE357" s="2" t="str">
        <f t="shared" si="1171"/>
        <v/>
      </c>
      <c r="IF357" s="60" t="e">
        <f t="shared" si="1172"/>
        <v>#DIV/0!</v>
      </c>
      <c r="IG357" s="60" t="str">
        <f t="shared" si="1173"/>
        <v/>
      </c>
      <c r="IH357" s="60" t="str">
        <f t="shared" si="1174"/>
        <v>zinco-</v>
      </c>
      <c r="II357" s="60" t="str">
        <f t="shared" si="1175"/>
        <v>mangano-</v>
      </c>
      <c r="IJ357" s="60" t="e">
        <f t="shared" si="1176"/>
        <v>#DIV/0!</v>
      </c>
      <c r="IK357" s="60" t="e">
        <f t="shared" si="1177"/>
        <v>#DIV/0!</v>
      </c>
      <c r="IL357" s="60" t="e">
        <f t="shared" si="1178"/>
        <v>#DIV/0!</v>
      </c>
      <c r="IM357" s="60" t="e">
        <f t="shared" si="1179"/>
        <v>#DIV/0!</v>
      </c>
      <c r="IN357" s="60" t="str">
        <f t="shared" si="1180"/>
        <v/>
      </c>
      <c r="IO357" s="60" t="str">
        <f t="shared" si="1181"/>
        <v/>
      </c>
      <c r="IP357" s="57"/>
      <c r="IQ357" s="57" t="str">
        <f t="shared" si="1182"/>
        <v>ERROR!!</v>
      </c>
    </row>
    <row r="358" spans="24:251">
      <c r="X358" s="29">
        <f t="shared" si="1038"/>
        <v>0</v>
      </c>
      <c r="Y358" s="29">
        <f t="shared" si="1039"/>
        <v>0</v>
      </c>
      <c r="Z358" s="29" t="e">
        <f t="shared" si="1040"/>
        <v>#DIV/0!</v>
      </c>
      <c r="AA358" s="29" t="e">
        <f t="shared" si="1041"/>
        <v>#DIV/0!</v>
      </c>
      <c r="AB358" s="29" t="e">
        <f t="shared" si="1042"/>
        <v>#DIV/0!</v>
      </c>
      <c r="AC358" s="29" t="e">
        <f t="shared" si="1043"/>
        <v>#DIV/0!</v>
      </c>
      <c r="AF358" s="23">
        <v>60.084299999999999</v>
      </c>
      <c r="AG358" s="23">
        <v>79.878799999999998</v>
      </c>
      <c r="AH358" s="23">
        <v>101.96120000000001</v>
      </c>
      <c r="AI358" s="23">
        <v>151.99039999999999</v>
      </c>
      <c r="AJ358" s="23">
        <v>159.69</v>
      </c>
      <c r="AK358" s="23">
        <v>71.846400000000003</v>
      </c>
      <c r="AL358" s="23">
        <v>70.9375</v>
      </c>
      <c r="AM358" s="23">
        <v>40.304400000000001</v>
      </c>
      <c r="AN358" s="23">
        <v>56.077399999999997</v>
      </c>
      <c r="AO358" s="23">
        <v>61.978999999999999</v>
      </c>
      <c r="AP358" s="23">
        <v>94.195999999999998</v>
      </c>
      <c r="AQ358" s="23">
        <v>18.998000000000001</v>
      </c>
      <c r="AR358" s="23">
        <v>35.450000000000003</v>
      </c>
      <c r="AS358" s="23">
        <v>29.88</v>
      </c>
      <c r="AT358" s="23">
        <v>74.691999999999993</v>
      </c>
      <c r="AU358" s="23">
        <v>81.39</v>
      </c>
      <c r="AX358" s="54">
        <f t="shared" si="1044"/>
        <v>0</v>
      </c>
      <c r="AY358" s="54">
        <f t="shared" si="1045"/>
        <v>0</v>
      </c>
      <c r="AZ358" s="54">
        <f t="shared" si="1046"/>
        <v>0</v>
      </c>
      <c r="BA358" s="54">
        <f t="shared" si="1047"/>
        <v>0</v>
      </c>
      <c r="BB358" s="54">
        <f t="shared" si="1048"/>
        <v>0</v>
      </c>
      <c r="BC358" s="54">
        <f t="shared" si="1049"/>
        <v>0</v>
      </c>
      <c r="BD358" s="54">
        <f t="shared" si="1050"/>
        <v>0</v>
      </c>
      <c r="BE358" s="54">
        <f t="shared" si="1051"/>
        <v>0</v>
      </c>
      <c r="BF358" s="54">
        <f t="shared" si="1052"/>
        <v>0</v>
      </c>
      <c r="BG358" s="54">
        <f t="shared" si="1053"/>
        <v>0</v>
      </c>
      <c r="BH358" s="54">
        <f t="shared" si="1054"/>
        <v>0</v>
      </c>
      <c r="BI358" s="54">
        <f t="shared" si="1055"/>
        <v>0</v>
      </c>
      <c r="BJ358" s="54">
        <f t="shared" si="1056"/>
        <v>0</v>
      </c>
      <c r="BK358" s="54">
        <f t="shared" si="1057"/>
        <v>0</v>
      </c>
      <c r="BL358" s="54">
        <f t="shared" si="1058"/>
        <v>0</v>
      </c>
      <c r="BM358" s="42"/>
      <c r="BO358" s="54">
        <f>'Norm-coeff'!$C$2+$AX358*'Norm-coeff'!$D$2+$AY358*'Norm-coeff'!$E$2+$AZ358*'Norm-coeff'!$F$2+$BA358*'Norm-coeff'!$G$2+$BB358*'Norm-coeff'!$H$2+$BC358*'Norm-coeff'!$I$2+$BD358*'Norm-coeff'!$J$2+$BE358*'Norm-coeff'!$K$2+$BF358*'Norm-coeff'!$L$2+$BG358*'Norm-coeff'!$M$2+$BH358*'Norm-coeff'!$N$2+$BI358*'Norm-coeff'!$O$2</f>
        <v>5.4045421474420303</v>
      </c>
      <c r="BP358" s="54">
        <f>'Norm-coeff'!$C$3+$AX358*'Norm-coeff'!$D$3+$AY358*'Norm-coeff'!$E$3+$AZ358*'Norm-coeff'!$F$3+$BA358*'Norm-coeff'!$G$3+$BB358*'Norm-coeff'!$H$3+$BC358*'Norm-coeff'!$I$3+$BD358*'Norm-coeff'!$J$3+$BE358*'Norm-coeff'!$K$3+$BF358*'Norm-coeff'!$L$3+$BG358*'Norm-coeff'!$M$3+$BH358*'Norm-coeff'!$N$3+$BI358*'Norm-coeff'!$O$3</f>
        <v>3.15319116612705</v>
      </c>
      <c r="BQ358" s="54">
        <f>'Norm-coeff'!$C$4+$AX358*'Norm-coeff'!$D$4+$AY358*'Norm-coeff'!$E$4+$AZ358*'Norm-coeff'!$F$4+$BA358*'Norm-coeff'!$G$4+$BB358*'Norm-coeff'!$H$4+$BC358*'Norm-coeff'!$I$4+$BD358*'Norm-coeff'!$J$4+$BE358*'Norm-coeff'!$K$4+$BF358*'Norm-coeff'!$L$4+$BG358*'Norm-coeff'!$M$4+$BH358*'Norm-coeff'!$N$4+$BI358*'Norm-coeff'!$O$4</f>
        <v>1.42115649462768</v>
      </c>
      <c r="BR358" s="54">
        <f>'Norm-coeff'!$C$5+$AX358*'Norm-coeff'!$D$5+$AY358*'Norm-coeff'!$E$5+$AZ358*'Norm-coeff'!$F$5+$BA358*'Norm-coeff'!$G$5+$BB358*'Norm-coeff'!$H$5+$BC358*'Norm-coeff'!$I$5+$BD358*'Norm-coeff'!$J$5+$BE358*'Norm-coeff'!$K$5+$BF358*'Norm-coeff'!$L$5+$BG358*'Norm-coeff'!$M$5+$BH358*'Norm-coeff'!$N$5+$BI358*'Norm-coeff'!$O$5</f>
        <v>1.0553329241296201</v>
      </c>
      <c r="BS358" s="54">
        <f>'Norm-coeff'!$C$6+$AX358*'Norm-coeff'!$D$6+$AY358*'Norm-coeff'!$E$6+$AZ358*'Norm-coeff'!$F$6+$BA358*'Norm-coeff'!$G$6+$BB358*'Norm-coeff'!$H$6+$BC358*'Norm-coeff'!$I$6+$BD358*'Norm-coeff'!$J$6+$BE358*'Norm-coeff'!$K$6+$BF358*'Norm-coeff'!$L$6+$BG358*'Norm-coeff'!$M$6+$BH358*'Norm-coeff'!$N$6+$BI358*'Norm-coeff'!$O$6</f>
        <v>-1.48700885495103E-2</v>
      </c>
      <c r="BT358" s="54">
        <f>'Norm-coeff'!$C$7+$AX358*'Norm-coeff'!$D$7+$AY358*'Norm-coeff'!$E$7+$AZ358*'Norm-coeff'!$F$7+$BA358*'Norm-coeff'!$G$7+$BB358*'Norm-coeff'!$H$7+$BC358*'Norm-coeff'!$I$7+$BD358*'Norm-coeff'!$J$7+$BE358*'Norm-coeff'!$K$7+$BF358*'Norm-coeff'!$L$7+$BG358*'Norm-coeff'!$M$7+$BH358*'Norm-coeff'!$N$7+$BI358*'Norm-coeff'!$O$7</f>
        <v>2.0907583608832998</v>
      </c>
      <c r="BU358" s="54">
        <f>'Norm-coeff'!$C$8+$AX358*'Norm-coeff'!$D$8+$AY358*'Norm-coeff'!$E$8+$AZ358*'Norm-coeff'!$F$8+$BA358*'Norm-coeff'!$G$8+$BB358*'Norm-coeff'!$H$8+$BC358*'Norm-coeff'!$I$8+$BD358*'Norm-coeff'!$J$8+$BE358*'Norm-coeff'!$K$8+$BF358*'Norm-coeff'!$L$8+$BG358*'Norm-coeff'!$M$8+$BH358*'Norm-coeff'!$N$8+$BI358*'Norm-coeff'!$O$8</f>
        <v>0.65894159836244504</v>
      </c>
      <c r="BV358" s="54">
        <f>'Norm-coeff'!$C$9+$AX358*'Norm-coeff'!$D$9+$AY358*'Norm-coeff'!$E$9+$AZ358*'Norm-coeff'!$F$9+$BA358*'Norm-coeff'!$G$9+$BB358*'Norm-coeff'!$H$9+$BC358*'Norm-coeff'!$I$9+$BD358*'Norm-coeff'!$J$9+$BE358*'Norm-coeff'!$K$9+$BF358*'Norm-coeff'!$L$9+$BG358*'Norm-coeff'!$M$9+$BH358*'Norm-coeff'!$N$9+$BI358*'Norm-coeff'!$O$9</f>
        <v>1.48961085014701</v>
      </c>
      <c r="BW358" s="54">
        <f>'Norm-coeff'!$C$10+$AX358*'Norm-coeff'!$D$10+$AY358*'Norm-coeff'!$E$10+$AZ358*'Norm-coeff'!$F$10+$BA358*'Norm-coeff'!$G$10+$BB358*'Norm-coeff'!$H$10+$BC358*'Norm-coeff'!$I$10+$BD358*'Norm-coeff'!$J$10+$BE358*'Norm-coeff'!$K$10+$BF358*'Norm-coeff'!$L$10+$BG358*'Norm-coeff'!$M$10+$BH358*'Norm-coeff'!$N$10+$BI358*'Norm-coeff'!$O$10</f>
        <v>1.42058735749591</v>
      </c>
      <c r="BX358" s="54">
        <f>'Norm-coeff'!$C$11+$AX358*'Norm-coeff'!$D$11+$AY358*'Norm-coeff'!$E$11+$AZ358*'Norm-coeff'!$F$11+$BA358*'Norm-coeff'!$G$11+$BB358*'Norm-coeff'!$H$11+$BC358*'Norm-coeff'!$I$11+$BD358*'Norm-coeff'!$J$11+$BE358*'Norm-coeff'!$K$11+$BF358*'Norm-coeff'!$L$11+$BG358*'Norm-coeff'!$M$11+$BH358*'Norm-coeff'!$N$11+$BI358*'Norm-coeff'!$O$11</f>
        <v>0.221233014421479</v>
      </c>
      <c r="BY358" s="54">
        <f>'Norm-coeff'!$C$12+$AX358*'Norm-coeff'!$D$12+$AY358*'Norm-coeff'!$E$12+$AZ358*'Norm-coeff'!$F$12+$BA358*'Norm-coeff'!$G$12+$BB358*'Norm-coeff'!$H$12+$BC358*'Norm-coeff'!$I$12+$BD358*'Norm-coeff'!$J$12+$BE358*'Norm-coeff'!$K$12+$BF358*'Norm-coeff'!$L$12+$BG358*'Norm-coeff'!$M$12+$BH358*'Norm-coeff'!$N$12+$BI358*'Norm-coeff'!$O$12</f>
        <v>0.283527502056037</v>
      </c>
      <c r="BZ358" s="54">
        <f>'Norm-coeff'!$C$13+$AX358*'Norm-coeff'!$D$13+$AY358*'Norm-coeff'!$E$13+$AZ358*'Norm-coeff'!$F$13+$BA358*'Norm-coeff'!$G$13+$BB358*'Norm-coeff'!$H$13+$BC358*'Norm-coeff'!$I$13+$BD358*'Norm-coeff'!$J$13+$BE358*'Norm-coeff'!$K$13+$BF358*'Norm-coeff'!$L$13+$BG358*'Norm-coeff'!$M$13+$BH358*'Norm-coeff'!$N$13+$BI358*'Norm-coeff'!$O$13</f>
        <v>-4.1864930554451202E-2</v>
      </c>
      <c r="CA358" s="54">
        <f>'Norm-coeff'!$C$14+$AX358*'Norm-coeff'!$D$14+$AY358*'Norm-coeff'!$E$14+$AZ358*'Norm-coeff'!$F$14+$BA358*'Norm-coeff'!$G$14+$BB358*'Norm-coeff'!$H$14+$BC358*'Norm-coeff'!$I$14+$BD358*'Norm-coeff'!$J$14+$BE358*'Norm-coeff'!$K$14+$BF358*'Norm-coeff'!$L$14+$BG358*'Norm-coeff'!$M$14+$BH358*'Norm-coeff'!$N$14+$BI358*'Norm-coeff'!$O$14</f>
        <v>4.2526983164477103</v>
      </c>
      <c r="CC358" s="54">
        <f t="shared" si="1183"/>
        <v>0</v>
      </c>
      <c r="CG358" s="54">
        <f t="shared" si="1059"/>
        <v>0</v>
      </c>
      <c r="CH358" s="54">
        <f t="shared" si="1037"/>
        <v>0</v>
      </c>
      <c r="CI358" s="54">
        <f t="shared" si="1060"/>
        <v>0</v>
      </c>
      <c r="CJ358" s="56">
        <f t="shared" si="1061"/>
        <v>0</v>
      </c>
      <c r="CK358" s="54">
        <f t="shared" si="1062"/>
        <v>0</v>
      </c>
      <c r="CL358" s="54">
        <f t="shared" si="1063"/>
        <v>0</v>
      </c>
      <c r="CM358" s="54">
        <f t="shared" si="1064"/>
        <v>0</v>
      </c>
      <c r="CN358" s="54">
        <f t="shared" si="1065"/>
        <v>0</v>
      </c>
      <c r="CO358" s="54">
        <f t="shared" si="1066"/>
        <v>0</v>
      </c>
      <c r="CP358" s="54">
        <f t="shared" si="1067"/>
        <v>0</v>
      </c>
      <c r="CQ358" s="54">
        <f t="shared" si="1068"/>
        <v>0</v>
      </c>
      <c r="CR358" s="54">
        <f t="shared" si="1069"/>
        <v>0</v>
      </c>
      <c r="CS358" s="54">
        <f t="shared" si="1070"/>
        <v>0</v>
      </c>
      <c r="CU358" s="54">
        <f t="shared" si="1071"/>
        <v>0</v>
      </c>
      <c r="CV358" s="54">
        <f t="shared" si="1072"/>
        <v>0</v>
      </c>
      <c r="CW358" s="54">
        <f t="shared" si="1073"/>
        <v>0</v>
      </c>
      <c r="CX358" s="54">
        <f t="shared" si="1074"/>
        <v>0</v>
      </c>
      <c r="CZ358" s="54">
        <f t="shared" si="1075"/>
        <v>0</v>
      </c>
      <c r="DA358" s="54">
        <f t="shared" si="1076"/>
        <v>0</v>
      </c>
      <c r="DB358" s="54">
        <f t="shared" si="1077"/>
        <v>0</v>
      </c>
      <c r="DC358" s="54">
        <f t="shared" si="1078"/>
        <v>0</v>
      </c>
      <c r="DD358" s="54">
        <f t="shared" si="1079"/>
        <v>0</v>
      </c>
      <c r="DE358" s="54">
        <f t="shared" si="1080"/>
        <v>0</v>
      </c>
      <c r="DF358" s="54">
        <f t="shared" si="1081"/>
        <v>0</v>
      </c>
      <c r="DG358" s="54">
        <f t="shared" si="1082"/>
        <v>2</v>
      </c>
      <c r="DH358" s="71">
        <f t="shared" si="1083"/>
        <v>0</v>
      </c>
      <c r="DI358" s="71">
        <f t="shared" si="1084"/>
        <v>0</v>
      </c>
      <c r="DJ358" s="54">
        <f t="shared" si="1085"/>
        <v>0</v>
      </c>
      <c r="DK358" s="54">
        <f t="shared" si="1086"/>
        <v>2</v>
      </c>
      <c r="DL358" s="4">
        <f t="shared" si="1011"/>
        <v>0</v>
      </c>
      <c r="DM358" s="3">
        <f t="shared" si="1087"/>
        <v>0</v>
      </c>
      <c r="DN358" s="3">
        <f t="shared" si="1088"/>
        <v>0</v>
      </c>
      <c r="DO358" s="4" t="e">
        <f t="shared" si="1089"/>
        <v>#DIV/0!</v>
      </c>
      <c r="DP358" s="57"/>
      <c r="DQ358" s="57"/>
      <c r="DR358" s="56">
        <f t="shared" si="1012"/>
        <v>2</v>
      </c>
      <c r="DS358" s="56">
        <f t="shared" si="1013"/>
        <v>0</v>
      </c>
      <c r="DT358" s="38">
        <f t="shared" si="1014"/>
        <v>0</v>
      </c>
      <c r="DU358" s="38">
        <f t="shared" si="1090"/>
        <v>2</v>
      </c>
      <c r="DV358" s="38">
        <f t="shared" si="1015"/>
        <v>0</v>
      </c>
      <c r="DW358" s="39">
        <f t="shared" si="1016"/>
        <v>0</v>
      </c>
      <c r="DX358" s="39">
        <f t="shared" si="1017"/>
        <v>0</v>
      </c>
      <c r="DY358" s="39">
        <f t="shared" si="1018"/>
        <v>0</v>
      </c>
      <c r="DZ358" s="39">
        <f t="shared" si="1019"/>
        <v>0</v>
      </c>
      <c r="EA358" s="39">
        <f t="shared" si="1020"/>
        <v>0</v>
      </c>
      <c r="EB358" s="37" t="e">
        <f t="shared" si="1091"/>
        <v>#DIV/0!</v>
      </c>
      <c r="EC358" s="37" t="e">
        <f t="shared" si="1092"/>
        <v>#DIV/0!</v>
      </c>
      <c r="ED358" s="37" t="e">
        <f t="shared" si="1093"/>
        <v>#DIV/0!</v>
      </c>
      <c r="EE358" s="37" t="e">
        <f t="shared" si="1094"/>
        <v>#DIV/0!</v>
      </c>
      <c r="EF358" s="39" t="e">
        <f t="shared" si="1095"/>
        <v>#DIV/0!</v>
      </c>
      <c r="EG358" s="37" t="e">
        <f t="shared" si="1096"/>
        <v>#DIV/0!</v>
      </c>
      <c r="EH358" s="37" t="e">
        <f t="shared" si="1097"/>
        <v>#DIV/0!</v>
      </c>
      <c r="EI358" s="11" t="b">
        <f t="shared" si="1098"/>
        <v>1</v>
      </c>
      <c r="EJ358" s="11" t="b">
        <f t="shared" si="1099"/>
        <v>0</v>
      </c>
      <c r="EK358" s="39" t="e">
        <f t="shared" si="1100"/>
        <v>#DIV/0!</v>
      </c>
      <c r="EL358" s="39" t="e">
        <f t="shared" si="1101"/>
        <v>#DIV/0!</v>
      </c>
      <c r="EM358" s="39" t="e">
        <f t="shared" si="1102"/>
        <v>#DIV/0!</v>
      </c>
      <c r="EN358" s="39" t="e">
        <f t="shared" si="1103"/>
        <v>#DIV/0!</v>
      </c>
      <c r="EO358" s="39" t="e">
        <f t="shared" si="1104"/>
        <v>#DIV/0!</v>
      </c>
      <c r="EP358" s="39" t="e">
        <f t="shared" si="1105"/>
        <v>#DIV/0!</v>
      </c>
      <c r="EQ358" s="39" t="e">
        <f t="shared" si="1106"/>
        <v>#DIV/0!</v>
      </c>
      <c r="ER358" s="39" t="e">
        <f t="shared" si="1107"/>
        <v>#DIV/0!</v>
      </c>
      <c r="ES358" s="58" t="str">
        <f t="shared" si="1108"/>
        <v>(OH,F,Cl)-dominate amphibole</v>
      </c>
      <c r="ET358" s="58" t="e">
        <f t="shared" si="1109"/>
        <v>#N/A</v>
      </c>
      <c r="EU358" s="56">
        <f t="shared" si="1021"/>
        <v>0</v>
      </c>
      <c r="EV358" s="56">
        <f t="shared" si="1022"/>
        <v>0</v>
      </c>
      <c r="EW358" s="56">
        <f t="shared" si="1023"/>
        <v>0</v>
      </c>
      <c r="EX358" s="56">
        <f t="shared" si="1024"/>
        <v>0</v>
      </c>
      <c r="EY358" s="56">
        <f t="shared" si="1025"/>
        <v>0</v>
      </c>
      <c r="EZ358" s="56">
        <f t="shared" si="1026"/>
        <v>0</v>
      </c>
      <c r="FA358" s="39">
        <f t="shared" si="1027"/>
        <v>0</v>
      </c>
      <c r="FB358" s="39">
        <f t="shared" si="1028"/>
        <v>0</v>
      </c>
      <c r="FC358" s="54">
        <f t="shared" si="1029"/>
        <v>0</v>
      </c>
      <c r="FD358" s="54">
        <f t="shared" si="1030"/>
        <v>0</v>
      </c>
      <c r="FE358" s="39">
        <f t="shared" si="1031"/>
        <v>0</v>
      </c>
      <c r="FF358" s="54">
        <f t="shared" si="1032"/>
        <v>0</v>
      </c>
      <c r="FG358" s="39">
        <f t="shared" si="1033"/>
        <v>0</v>
      </c>
      <c r="FH358" s="39">
        <f t="shared" si="1110"/>
        <v>0</v>
      </c>
      <c r="FI358" s="39">
        <f t="shared" si="1111"/>
        <v>0</v>
      </c>
      <c r="FJ358" s="39">
        <f t="shared" si="1112"/>
        <v>0</v>
      </c>
      <c r="FK358" s="39" t="e">
        <f t="shared" si="1113"/>
        <v>#DIV/0!</v>
      </c>
      <c r="FL358" s="39" t="e">
        <f t="shared" si="1114"/>
        <v>#DIV/0!</v>
      </c>
      <c r="FM358" s="39" t="e">
        <f t="shared" si="1115"/>
        <v>#DIV/0!</v>
      </c>
      <c r="FN358" s="39">
        <f t="shared" si="1116"/>
        <v>1</v>
      </c>
      <c r="FO358" s="39">
        <f t="shared" si="1034"/>
        <v>0</v>
      </c>
      <c r="FP358" s="39">
        <f t="shared" si="1035"/>
        <v>0</v>
      </c>
      <c r="FQ358" s="39">
        <f t="shared" si="1036"/>
        <v>0</v>
      </c>
      <c r="FR358" s="39">
        <f t="shared" si="1117"/>
        <v>0</v>
      </c>
      <c r="FS358" s="39">
        <f t="shared" si="1118"/>
        <v>0</v>
      </c>
      <c r="FU358" s="39" t="e">
        <f t="shared" si="1119"/>
        <v>#DIV/0!</v>
      </c>
      <c r="FV358" s="39" t="e">
        <f t="shared" si="1120"/>
        <v>#DIV/0!</v>
      </c>
      <c r="FW358" s="39" t="e">
        <f t="shared" si="1121"/>
        <v>#DIV/0!</v>
      </c>
      <c r="FY358" s="39" t="e">
        <f t="shared" si="1122"/>
        <v>#DIV/0!</v>
      </c>
      <c r="FZ358" s="39" t="e">
        <f t="shared" si="1123"/>
        <v>#DIV/0!</v>
      </c>
      <c r="GA358" s="39" t="e">
        <f t="shared" si="1124"/>
        <v>#DIV/0!</v>
      </c>
      <c r="GB358" s="39" t="e">
        <f t="shared" si="1125"/>
        <v>#DIV/0!</v>
      </c>
      <c r="GC358" s="39" t="e">
        <f t="shared" si="1126"/>
        <v>#DIV/0!</v>
      </c>
      <c r="GD358" s="39" t="e">
        <f t="shared" si="1127"/>
        <v>#DIV/0!</v>
      </c>
      <c r="GE358" s="39" t="e">
        <f t="shared" si="1128"/>
        <v>#DIV/0!</v>
      </c>
      <c r="GF358" s="39" t="e">
        <f t="shared" si="1129"/>
        <v>#DIV/0!</v>
      </c>
      <c r="GG358" s="39" t="e">
        <f t="shared" si="1130"/>
        <v>#DIV/0!</v>
      </c>
      <c r="GH358" s="39" t="e">
        <f t="shared" si="1131"/>
        <v>#DIV/0!</v>
      </c>
      <c r="GI358" s="39"/>
      <c r="GJ358" s="39" t="e">
        <f t="shared" si="1132"/>
        <v>#DIV/0!</v>
      </c>
      <c r="GK358" s="39" t="e">
        <f t="shared" si="1133"/>
        <v>#DIV/0!</v>
      </c>
      <c r="GL358" s="39" t="e">
        <f t="shared" si="1134"/>
        <v>#DIV/0!</v>
      </c>
      <c r="GM358" s="39" t="e">
        <f t="shared" si="1135"/>
        <v>#DIV/0!</v>
      </c>
      <c r="GN358" s="39" t="e">
        <f t="shared" si="1136"/>
        <v>#DIV/0!</v>
      </c>
      <c r="GO358" s="57"/>
      <c r="GP358" s="57" t="e">
        <f t="shared" si="1137"/>
        <v>#DIV/0!</v>
      </c>
      <c r="GQ358" s="59" t="e">
        <f t="shared" si="1138"/>
        <v>#DIV/0!</v>
      </c>
      <c r="GR358" s="41" t="e">
        <f t="shared" si="1139"/>
        <v>#DIV/0!</v>
      </c>
      <c r="GS358" s="57" t="e">
        <f t="shared" si="1140"/>
        <v>#DIV/0!</v>
      </c>
      <c r="GT358" s="57" t="e">
        <f t="shared" si="1141"/>
        <v>#DIV/0!</v>
      </c>
      <c r="GU358" s="57" t="e">
        <f t="shared" si="1142"/>
        <v>#DIV/0!</v>
      </c>
      <c r="GV358" s="57"/>
      <c r="GW358" s="42" t="e">
        <f t="shared" si="1143"/>
        <v>#DIV/0!</v>
      </c>
      <c r="GX358" s="42" t="e">
        <f t="shared" si="1144"/>
        <v>#DIV/0!</v>
      </c>
      <c r="GY358" s="42" t="e">
        <f t="shared" si="1145"/>
        <v>#DIV/0!</v>
      </c>
      <c r="GZ358" s="57"/>
      <c r="HA358" s="2" t="e">
        <f t="shared" si="1146"/>
        <v>#DIV/0!</v>
      </c>
      <c r="HB358" s="2" t="e">
        <f t="shared" si="1147"/>
        <v>#DIV/0!</v>
      </c>
      <c r="HC358" s="2" t="e">
        <f t="shared" si="1148"/>
        <v>#DIV/0!</v>
      </c>
      <c r="HD358" s="2" t="e">
        <f t="shared" si="1149"/>
        <v>#DIV/0!</v>
      </c>
      <c r="HE358" s="2" t="e">
        <f t="shared" si="1150"/>
        <v>#DIV/0!</v>
      </c>
      <c r="HF358" s="2" t="e">
        <f t="shared" si="1151"/>
        <v>#DIV/0!</v>
      </c>
      <c r="HG358" s="2" t="e">
        <f t="shared" si="1152"/>
        <v>#DIV/0!</v>
      </c>
      <c r="HH358" s="2" t="e">
        <f t="shared" si="1153"/>
        <v>#DIV/0!</v>
      </c>
      <c r="HI358" s="2" t="e">
        <f t="shared" si="1154"/>
        <v>#DIV/0!</v>
      </c>
      <c r="HJ358" s="11" t="e">
        <f t="shared" si="1155"/>
        <v>#DIV/0!</v>
      </c>
      <c r="HK358" s="60" t="e">
        <f t="shared" si="1156"/>
        <v>#DIV/0!</v>
      </c>
      <c r="HL358" s="57"/>
      <c r="HM358" s="57" t="e">
        <f t="shared" si="1157"/>
        <v>#DIV/0!</v>
      </c>
      <c r="HN358" s="57" t="e">
        <f t="shared" si="1158"/>
        <v>#DIV/0!</v>
      </c>
      <c r="HO358" s="57" t="e">
        <f t="shared" si="1159"/>
        <v>#DIV/0!</v>
      </c>
      <c r="HP358" s="57" t="e">
        <f t="shared" si="1160"/>
        <v>#DIV/0!</v>
      </c>
      <c r="HQ358" s="57" t="e">
        <f t="shared" si="1161"/>
        <v>#DIV/0!</v>
      </c>
      <c r="HR358" s="57"/>
      <c r="HS358" s="57" t="e">
        <f t="shared" si="1162"/>
        <v>#DIV/0!</v>
      </c>
      <c r="HT358" s="57" t="e">
        <f t="shared" si="1163"/>
        <v>#DIV/0!</v>
      </c>
      <c r="HU358" s="57" t="e">
        <f t="shared" si="1164"/>
        <v>#DIV/0!</v>
      </c>
      <c r="HV358" s="57" t="e">
        <f t="shared" si="1165"/>
        <v>#DIV/0!</v>
      </c>
      <c r="HW358" s="57" t="e">
        <f t="shared" si="1166"/>
        <v>#DIV/0!</v>
      </c>
      <c r="HX358" s="57"/>
      <c r="HY358" s="57" t="e">
        <f t="shared" si="1167"/>
        <v>#DIV/0!</v>
      </c>
      <c r="HZ358" s="57" t="e">
        <f t="shared" si="1168"/>
        <v>#DIV/0!</v>
      </c>
      <c r="IA358" s="57"/>
      <c r="IB358" s="61">
        <f t="shared" si="1169"/>
        <v>0</v>
      </c>
      <c r="IC358" s="57" t="str">
        <f t="shared" si="1170"/>
        <v/>
      </c>
      <c r="ID358" s="42"/>
      <c r="IE358" s="2" t="str">
        <f t="shared" si="1171"/>
        <v/>
      </c>
      <c r="IF358" s="60" t="e">
        <f t="shared" si="1172"/>
        <v>#DIV/0!</v>
      </c>
      <c r="IG358" s="60" t="str">
        <f t="shared" si="1173"/>
        <v/>
      </c>
      <c r="IH358" s="60" t="str">
        <f t="shared" si="1174"/>
        <v>zinco-</v>
      </c>
      <c r="II358" s="60" t="str">
        <f t="shared" si="1175"/>
        <v>mangano-</v>
      </c>
      <c r="IJ358" s="60" t="e">
        <f t="shared" si="1176"/>
        <v>#DIV/0!</v>
      </c>
      <c r="IK358" s="60" t="e">
        <f t="shared" si="1177"/>
        <v>#DIV/0!</v>
      </c>
      <c r="IL358" s="60" t="e">
        <f t="shared" si="1178"/>
        <v>#DIV/0!</v>
      </c>
      <c r="IM358" s="60" t="e">
        <f t="shared" si="1179"/>
        <v>#DIV/0!</v>
      </c>
      <c r="IN358" s="60" t="str">
        <f t="shared" si="1180"/>
        <v/>
      </c>
      <c r="IO358" s="60" t="str">
        <f t="shared" si="1181"/>
        <v/>
      </c>
      <c r="IP358" s="57"/>
      <c r="IQ358" s="57" t="str">
        <f t="shared" si="1182"/>
        <v>ERROR!!</v>
      </c>
    </row>
    <row r="359" spans="24:251">
      <c r="X359" s="29">
        <f t="shared" si="1038"/>
        <v>0</v>
      </c>
      <c r="Y359" s="29">
        <f t="shared" si="1039"/>
        <v>0</v>
      </c>
      <c r="Z359" s="29" t="e">
        <f t="shared" si="1040"/>
        <v>#DIV/0!</v>
      </c>
      <c r="AA359" s="29" t="e">
        <f t="shared" si="1041"/>
        <v>#DIV/0!</v>
      </c>
      <c r="AB359" s="29" t="e">
        <f t="shared" si="1042"/>
        <v>#DIV/0!</v>
      </c>
      <c r="AC359" s="29" t="e">
        <f t="shared" si="1043"/>
        <v>#DIV/0!</v>
      </c>
      <c r="AF359" s="23">
        <v>60.084299999999999</v>
      </c>
      <c r="AG359" s="23">
        <v>79.878799999999998</v>
      </c>
      <c r="AH359" s="23">
        <v>101.96120000000001</v>
      </c>
      <c r="AI359" s="23">
        <v>151.99039999999999</v>
      </c>
      <c r="AJ359" s="23">
        <v>159.69</v>
      </c>
      <c r="AK359" s="23">
        <v>71.846400000000003</v>
      </c>
      <c r="AL359" s="23">
        <v>70.9375</v>
      </c>
      <c r="AM359" s="23">
        <v>40.304400000000001</v>
      </c>
      <c r="AN359" s="23">
        <v>56.077399999999997</v>
      </c>
      <c r="AO359" s="23">
        <v>61.978999999999999</v>
      </c>
      <c r="AP359" s="23">
        <v>94.195999999999998</v>
      </c>
      <c r="AQ359" s="23">
        <v>18.998000000000001</v>
      </c>
      <c r="AR359" s="23">
        <v>35.450000000000003</v>
      </c>
      <c r="AS359" s="23">
        <v>29.88</v>
      </c>
      <c r="AT359" s="23">
        <v>74.691999999999993</v>
      </c>
      <c r="AU359" s="23">
        <v>81.39</v>
      </c>
      <c r="AX359" s="54">
        <f t="shared" si="1044"/>
        <v>0</v>
      </c>
      <c r="AY359" s="54">
        <f t="shared" si="1045"/>
        <v>0</v>
      </c>
      <c r="AZ359" s="54">
        <f t="shared" si="1046"/>
        <v>0</v>
      </c>
      <c r="BA359" s="54">
        <f t="shared" si="1047"/>
        <v>0</v>
      </c>
      <c r="BB359" s="54">
        <f t="shared" si="1048"/>
        <v>0</v>
      </c>
      <c r="BC359" s="54">
        <f t="shared" si="1049"/>
        <v>0</v>
      </c>
      <c r="BD359" s="54">
        <f t="shared" si="1050"/>
        <v>0</v>
      </c>
      <c r="BE359" s="54">
        <f t="shared" si="1051"/>
        <v>0</v>
      </c>
      <c r="BF359" s="54">
        <f t="shared" si="1052"/>
        <v>0</v>
      </c>
      <c r="BG359" s="54">
        <f t="shared" si="1053"/>
        <v>0</v>
      </c>
      <c r="BH359" s="54">
        <f t="shared" si="1054"/>
        <v>0</v>
      </c>
      <c r="BI359" s="54">
        <f t="shared" si="1055"/>
        <v>0</v>
      </c>
      <c r="BJ359" s="54">
        <f t="shared" si="1056"/>
        <v>0</v>
      </c>
      <c r="BK359" s="54">
        <f t="shared" si="1057"/>
        <v>0</v>
      </c>
      <c r="BL359" s="54">
        <f t="shared" si="1058"/>
        <v>0</v>
      </c>
      <c r="BM359" s="42"/>
      <c r="BO359" s="54">
        <f>'Norm-coeff'!$C$2+$AX359*'Norm-coeff'!$D$2+$AY359*'Norm-coeff'!$E$2+$AZ359*'Norm-coeff'!$F$2+$BA359*'Norm-coeff'!$G$2+$BB359*'Norm-coeff'!$H$2+$BC359*'Norm-coeff'!$I$2+$BD359*'Norm-coeff'!$J$2+$BE359*'Norm-coeff'!$K$2+$BF359*'Norm-coeff'!$L$2+$BG359*'Norm-coeff'!$M$2+$BH359*'Norm-coeff'!$N$2+$BI359*'Norm-coeff'!$O$2</f>
        <v>5.4045421474420303</v>
      </c>
      <c r="BP359" s="54">
        <f>'Norm-coeff'!$C$3+$AX359*'Norm-coeff'!$D$3+$AY359*'Norm-coeff'!$E$3+$AZ359*'Norm-coeff'!$F$3+$BA359*'Norm-coeff'!$G$3+$BB359*'Norm-coeff'!$H$3+$BC359*'Norm-coeff'!$I$3+$BD359*'Norm-coeff'!$J$3+$BE359*'Norm-coeff'!$K$3+$BF359*'Norm-coeff'!$L$3+$BG359*'Norm-coeff'!$M$3+$BH359*'Norm-coeff'!$N$3+$BI359*'Norm-coeff'!$O$3</f>
        <v>3.15319116612705</v>
      </c>
      <c r="BQ359" s="54">
        <f>'Norm-coeff'!$C$4+$AX359*'Norm-coeff'!$D$4+$AY359*'Norm-coeff'!$E$4+$AZ359*'Norm-coeff'!$F$4+$BA359*'Norm-coeff'!$G$4+$BB359*'Norm-coeff'!$H$4+$BC359*'Norm-coeff'!$I$4+$BD359*'Norm-coeff'!$J$4+$BE359*'Norm-coeff'!$K$4+$BF359*'Norm-coeff'!$L$4+$BG359*'Norm-coeff'!$M$4+$BH359*'Norm-coeff'!$N$4+$BI359*'Norm-coeff'!$O$4</f>
        <v>1.42115649462768</v>
      </c>
      <c r="BR359" s="54">
        <f>'Norm-coeff'!$C$5+$AX359*'Norm-coeff'!$D$5+$AY359*'Norm-coeff'!$E$5+$AZ359*'Norm-coeff'!$F$5+$BA359*'Norm-coeff'!$G$5+$BB359*'Norm-coeff'!$H$5+$BC359*'Norm-coeff'!$I$5+$BD359*'Norm-coeff'!$J$5+$BE359*'Norm-coeff'!$K$5+$BF359*'Norm-coeff'!$L$5+$BG359*'Norm-coeff'!$M$5+$BH359*'Norm-coeff'!$N$5+$BI359*'Norm-coeff'!$O$5</f>
        <v>1.0553329241296201</v>
      </c>
      <c r="BS359" s="54">
        <f>'Norm-coeff'!$C$6+$AX359*'Norm-coeff'!$D$6+$AY359*'Norm-coeff'!$E$6+$AZ359*'Norm-coeff'!$F$6+$BA359*'Norm-coeff'!$G$6+$BB359*'Norm-coeff'!$H$6+$BC359*'Norm-coeff'!$I$6+$BD359*'Norm-coeff'!$J$6+$BE359*'Norm-coeff'!$K$6+$BF359*'Norm-coeff'!$L$6+$BG359*'Norm-coeff'!$M$6+$BH359*'Norm-coeff'!$N$6+$BI359*'Norm-coeff'!$O$6</f>
        <v>-1.48700885495103E-2</v>
      </c>
      <c r="BT359" s="54">
        <f>'Norm-coeff'!$C$7+$AX359*'Norm-coeff'!$D$7+$AY359*'Norm-coeff'!$E$7+$AZ359*'Norm-coeff'!$F$7+$BA359*'Norm-coeff'!$G$7+$BB359*'Norm-coeff'!$H$7+$BC359*'Norm-coeff'!$I$7+$BD359*'Norm-coeff'!$J$7+$BE359*'Norm-coeff'!$K$7+$BF359*'Norm-coeff'!$L$7+$BG359*'Norm-coeff'!$M$7+$BH359*'Norm-coeff'!$N$7+$BI359*'Norm-coeff'!$O$7</f>
        <v>2.0907583608832998</v>
      </c>
      <c r="BU359" s="54">
        <f>'Norm-coeff'!$C$8+$AX359*'Norm-coeff'!$D$8+$AY359*'Norm-coeff'!$E$8+$AZ359*'Norm-coeff'!$F$8+$BA359*'Norm-coeff'!$G$8+$BB359*'Norm-coeff'!$H$8+$BC359*'Norm-coeff'!$I$8+$BD359*'Norm-coeff'!$J$8+$BE359*'Norm-coeff'!$K$8+$BF359*'Norm-coeff'!$L$8+$BG359*'Norm-coeff'!$M$8+$BH359*'Norm-coeff'!$N$8+$BI359*'Norm-coeff'!$O$8</f>
        <v>0.65894159836244504</v>
      </c>
      <c r="BV359" s="54">
        <f>'Norm-coeff'!$C$9+$AX359*'Norm-coeff'!$D$9+$AY359*'Norm-coeff'!$E$9+$AZ359*'Norm-coeff'!$F$9+$BA359*'Norm-coeff'!$G$9+$BB359*'Norm-coeff'!$H$9+$BC359*'Norm-coeff'!$I$9+$BD359*'Norm-coeff'!$J$9+$BE359*'Norm-coeff'!$K$9+$BF359*'Norm-coeff'!$L$9+$BG359*'Norm-coeff'!$M$9+$BH359*'Norm-coeff'!$N$9+$BI359*'Norm-coeff'!$O$9</f>
        <v>1.48961085014701</v>
      </c>
      <c r="BW359" s="54">
        <f>'Norm-coeff'!$C$10+$AX359*'Norm-coeff'!$D$10+$AY359*'Norm-coeff'!$E$10+$AZ359*'Norm-coeff'!$F$10+$BA359*'Norm-coeff'!$G$10+$BB359*'Norm-coeff'!$H$10+$BC359*'Norm-coeff'!$I$10+$BD359*'Norm-coeff'!$J$10+$BE359*'Norm-coeff'!$K$10+$BF359*'Norm-coeff'!$L$10+$BG359*'Norm-coeff'!$M$10+$BH359*'Norm-coeff'!$N$10+$BI359*'Norm-coeff'!$O$10</f>
        <v>1.42058735749591</v>
      </c>
      <c r="BX359" s="54">
        <f>'Norm-coeff'!$C$11+$AX359*'Norm-coeff'!$D$11+$AY359*'Norm-coeff'!$E$11+$AZ359*'Norm-coeff'!$F$11+$BA359*'Norm-coeff'!$G$11+$BB359*'Norm-coeff'!$H$11+$BC359*'Norm-coeff'!$I$11+$BD359*'Norm-coeff'!$J$11+$BE359*'Norm-coeff'!$K$11+$BF359*'Norm-coeff'!$L$11+$BG359*'Norm-coeff'!$M$11+$BH359*'Norm-coeff'!$N$11+$BI359*'Norm-coeff'!$O$11</f>
        <v>0.221233014421479</v>
      </c>
      <c r="BY359" s="54">
        <f>'Norm-coeff'!$C$12+$AX359*'Norm-coeff'!$D$12+$AY359*'Norm-coeff'!$E$12+$AZ359*'Norm-coeff'!$F$12+$BA359*'Norm-coeff'!$G$12+$BB359*'Norm-coeff'!$H$12+$BC359*'Norm-coeff'!$I$12+$BD359*'Norm-coeff'!$J$12+$BE359*'Norm-coeff'!$K$12+$BF359*'Norm-coeff'!$L$12+$BG359*'Norm-coeff'!$M$12+$BH359*'Norm-coeff'!$N$12+$BI359*'Norm-coeff'!$O$12</f>
        <v>0.283527502056037</v>
      </c>
      <c r="BZ359" s="54">
        <f>'Norm-coeff'!$C$13+$AX359*'Norm-coeff'!$D$13+$AY359*'Norm-coeff'!$E$13+$AZ359*'Norm-coeff'!$F$13+$BA359*'Norm-coeff'!$G$13+$BB359*'Norm-coeff'!$H$13+$BC359*'Norm-coeff'!$I$13+$BD359*'Norm-coeff'!$J$13+$BE359*'Norm-coeff'!$K$13+$BF359*'Norm-coeff'!$L$13+$BG359*'Norm-coeff'!$M$13+$BH359*'Norm-coeff'!$N$13+$BI359*'Norm-coeff'!$O$13</f>
        <v>-4.1864930554451202E-2</v>
      </c>
      <c r="CA359" s="54">
        <f>'Norm-coeff'!$C$14+$AX359*'Norm-coeff'!$D$14+$AY359*'Norm-coeff'!$E$14+$AZ359*'Norm-coeff'!$F$14+$BA359*'Norm-coeff'!$G$14+$BB359*'Norm-coeff'!$H$14+$BC359*'Norm-coeff'!$I$14+$BD359*'Norm-coeff'!$J$14+$BE359*'Norm-coeff'!$K$14+$BF359*'Norm-coeff'!$L$14+$BG359*'Norm-coeff'!$M$14+$BH359*'Norm-coeff'!$N$14+$BI359*'Norm-coeff'!$O$14</f>
        <v>4.2526983164477103</v>
      </c>
      <c r="CC359" s="54">
        <f t="shared" si="1183"/>
        <v>0</v>
      </c>
      <c r="CG359" s="54">
        <f t="shared" si="1059"/>
        <v>0</v>
      </c>
      <c r="CH359" s="54">
        <f t="shared" si="1037"/>
        <v>0</v>
      </c>
      <c r="CI359" s="54">
        <f t="shared" si="1060"/>
        <v>0</v>
      </c>
      <c r="CJ359" s="56">
        <f t="shared" si="1061"/>
        <v>0</v>
      </c>
      <c r="CK359" s="54">
        <f t="shared" si="1062"/>
        <v>0</v>
      </c>
      <c r="CL359" s="54">
        <f t="shared" si="1063"/>
        <v>0</v>
      </c>
      <c r="CM359" s="54">
        <f t="shared" si="1064"/>
        <v>0</v>
      </c>
      <c r="CN359" s="54">
        <f t="shared" si="1065"/>
        <v>0</v>
      </c>
      <c r="CO359" s="54">
        <f t="shared" si="1066"/>
        <v>0</v>
      </c>
      <c r="CP359" s="54">
        <f t="shared" si="1067"/>
        <v>0</v>
      </c>
      <c r="CQ359" s="54">
        <f t="shared" si="1068"/>
        <v>0</v>
      </c>
      <c r="CR359" s="54">
        <f t="shared" si="1069"/>
        <v>0</v>
      </c>
      <c r="CS359" s="54">
        <f t="shared" si="1070"/>
        <v>0</v>
      </c>
      <c r="CU359" s="54">
        <f t="shared" si="1071"/>
        <v>0</v>
      </c>
      <c r="CV359" s="54">
        <f t="shared" si="1072"/>
        <v>0</v>
      </c>
      <c r="CW359" s="54">
        <f t="shared" si="1073"/>
        <v>0</v>
      </c>
      <c r="CX359" s="54">
        <f t="shared" si="1074"/>
        <v>0</v>
      </c>
      <c r="CZ359" s="54">
        <f t="shared" si="1075"/>
        <v>0</v>
      </c>
      <c r="DA359" s="54">
        <f t="shared" si="1076"/>
        <v>0</v>
      </c>
      <c r="DB359" s="54">
        <f t="shared" si="1077"/>
        <v>0</v>
      </c>
      <c r="DC359" s="54">
        <f t="shared" si="1078"/>
        <v>0</v>
      </c>
      <c r="DD359" s="54">
        <f t="shared" si="1079"/>
        <v>0</v>
      </c>
      <c r="DE359" s="54">
        <f t="shared" si="1080"/>
        <v>0</v>
      </c>
      <c r="DF359" s="54">
        <f t="shared" si="1081"/>
        <v>0</v>
      </c>
      <c r="DG359" s="54">
        <f t="shared" si="1082"/>
        <v>2</v>
      </c>
      <c r="DH359" s="71">
        <f t="shared" si="1083"/>
        <v>0</v>
      </c>
      <c r="DI359" s="71">
        <f t="shared" si="1084"/>
        <v>0</v>
      </c>
      <c r="DJ359" s="54">
        <f t="shared" si="1085"/>
        <v>0</v>
      </c>
      <c r="DK359" s="54">
        <f t="shared" si="1086"/>
        <v>2</v>
      </c>
      <c r="DL359" s="4">
        <f t="shared" si="1011"/>
        <v>0</v>
      </c>
      <c r="DM359" s="3">
        <f t="shared" si="1087"/>
        <v>0</v>
      </c>
      <c r="DN359" s="3">
        <f t="shared" si="1088"/>
        <v>0</v>
      </c>
      <c r="DO359" s="4" t="e">
        <f t="shared" si="1089"/>
        <v>#DIV/0!</v>
      </c>
      <c r="DP359" s="57"/>
      <c r="DQ359" s="57"/>
      <c r="DR359" s="56">
        <f t="shared" si="1012"/>
        <v>2</v>
      </c>
      <c r="DS359" s="56">
        <f t="shared" si="1013"/>
        <v>0</v>
      </c>
      <c r="DT359" s="38">
        <f t="shared" si="1014"/>
        <v>0</v>
      </c>
      <c r="DU359" s="38">
        <f t="shared" si="1090"/>
        <v>2</v>
      </c>
      <c r="DV359" s="38">
        <f t="shared" si="1015"/>
        <v>0</v>
      </c>
      <c r="DW359" s="39">
        <f t="shared" si="1016"/>
        <v>0</v>
      </c>
      <c r="DX359" s="39">
        <f t="shared" si="1017"/>
        <v>0</v>
      </c>
      <c r="DY359" s="39">
        <f t="shared" si="1018"/>
        <v>0</v>
      </c>
      <c r="DZ359" s="39">
        <f t="shared" si="1019"/>
        <v>0</v>
      </c>
      <c r="EA359" s="39">
        <f t="shared" si="1020"/>
        <v>0</v>
      </c>
      <c r="EB359" s="37" t="e">
        <f t="shared" si="1091"/>
        <v>#DIV/0!</v>
      </c>
      <c r="EC359" s="37" t="e">
        <f t="shared" si="1092"/>
        <v>#DIV/0!</v>
      </c>
      <c r="ED359" s="37" t="e">
        <f t="shared" si="1093"/>
        <v>#DIV/0!</v>
      </c>
      <c r="EE359" s="37" t="e">
        <f t="shared" si="1094"/>
        <v>#DIV/0!</v>
      </c>
      <c r="EF359" s="39" t="e">
        <f t="shared" si="1095"/>
        <v>#DIV/0!</v>
      </c>
      <c r="EG359" s="37" t="e">
        <f t="shared" si="1096"/>
        <v>#DIV/0!</v>
      </c>
      <c r="EH359" s="37" t="e">
        <f t="shared" si="1097"/>
        <v>#DIV/0!</v>
      </c>
      <c r="EI359" s="11" t="b">
        <f t="shared" si="1098"/>
        <v>1</v>
      </c>
      <c r="EJ359" s="11" t="b">
        <f t="shared" si="1099"/>
        <v>0</v>
      </c>
      <c r="EK359" s="39" t="e">
        <f t="shared" si="1100"/>
        <v>#DIV/0!</v>
      </c>
      <c r="EL359" s="39" t="e">
        <f t="shared" si="1101"/>
        <v>#DIV/0!</v>
      </c>
      <c r="EM359" s="39" t="e">
        <f t="shared" si="1102"/>
        <v>#DIV/0!</v>
      </c>
      <c r="EN359" s="39" t="e">
        <f t="shared" si="1103"/>
        <v>#DIV/0!</v>
      </c>
      <c r="EO359" s="39" t="e">
        <f t="shared" si="1104"/>
        <v>#DIV/0!</v>
      </c>
      <c r="EP359" s="39" t="e">
        <f t="shared" si="1105"/>
        <v>#DIV/0!</v>
      </c>
      <c r="EQ359" s="39" t="e">
        <f t="shared" si="1106"/>
        <v>#DIV/0!</v>
      </c>
      <c r="ER359" s="39" t="e">
        <f t="shared" si="1107"/>
        <v>#DIV/0!</v>
      </c>
      <c r="ES359" s="58" t="str">
        <f t="shared" si="1108"/>
        <v>(OH,F,Cl)-dominate amphibole</v>
      </c>
      <c r="ET359" s="58" t="e">
        <f t="shared" si="1109"/>
        <v>#N/A</v>
      </c>
      <c r="EU359" s="56">
        <f t="shared" si="1021"/>
        <v>0</v>
      </c>
      <c r="EV359" s="56">
        <f t="shared" si="1022"/>
        <v>0</v>
      </c>
      <c r="EW359" s="56">
        <f t="shared" si="1023"/>
        <v>0</v>
      </c>
      <c r="EX359" s="56">
        <f t="shared" si="1024"/>
        <v>0</v>
      </c>
      <c r="EY359" s="56">
        <f t="shared" si="1025"/>
        <v>0</v>
      </c>
      <c r="EZ359" s="56">
        <f t="shared" si="1026"/>
        <v>0</v>
      </c>
      <c r="FA359" s="39">
        <f t="shared" si="1027"/>
        <v>0</v>
      </c>
      <c r="FB359" s="39">
        <f t="shared" si="1028"/>
        <v>0</v>
      </c>
      <c r="FC359" s="54">
        <f t="shared" si="1029"/>
        <v>0</v>
      </c>
      <c r="FD359" s="54">
        <f t="shared" si="1030"/>
        <v>0</v>
      </c>
      <c r="FE359" s="39">
        <f t="shared" si="1031"/>
        <v>0</v>
      </c>
      <c r="FF359" s="54">
        <f t="shared" si="1032"/>
        <v>0</v>
      </c>
      <c r="FG359" s="39">
        <f t="shared" si="1033"/>
        <v>0</v>
      </c>
      <c r="FH359" s="39">
        <f t="shared" si="1110"/>
        <v>0</v>
      </c>
      <c r="FI359" s="39">
        <f t="shared" si="1111"/>
        <v>0</v>
      </c>
      <c r="FJ359" s="39">
        <f t="shared" si="1112"/>
        <v>0</v>
      </c>
      <c r="FK359" s="39" t="e">
        <f t="shared" si="1113"/>
        <v>#DIV/0!</v>
      </c>
      <c r="FL359" s="39" t="e">
        <f t="shared" si="1114"/>
        <v>#DIV/0!</v>
      </c>
      <c r="FM359" s="39" t="e">
        <f t="shared" si="1115"/>
        <v>#DIV/0!</v>
      </c>
      <c r="FN359" s="39">
        <f t="shared" si="1116"/>
        <v>1</v>
      </c>
      <c r="FO359" s="39">
        <f t="shared" si="1034"/>
        <v>0</v>
      </c>
      <c r="FP359" s="39">
        <f t="shared" si="1035"/>
        <v>0</v>
      </c>
      <c r="FQ359" s="39">
        <f t="shared" si="1036"/>
        <v>0</v>
      </c>
      <c r="FR359" s="39">
        <f t="shared" si="1117"/>
        <v>0</v>
      </c>
      <c r="FS359" s="39">
        <f t="shared" si="1118"/>
        <v>0</v>
      </c>
      <c r="FU359" s="39" t="e">
        <f t="shared" si="1119"/>
        <v>#DIV/0!</v>
      </c>
      <c r="FV359" s="39" t="e">
        <f t="shared" si="1120"/>
        <v>#DIV/0!</v>
      </c>
      <c r="FW359" s="39" t="e">
        <f t="shared" si="1121"/>
        <v>#DIV/0!</v>
      </c>
      <c r="FY359" s="39" t="e">
        <f t="shared" si="1122"/>
        <v>#DIV/0!</v>
      </c>
      <c r="FZ359" s="39" t="e">
        <f t="shared" si="1123"/>
        <v>#DIV/0!</v>
      </c>
      <c r="GA359" s="39" t="e">
        <f t="shared" si="1124"/>
        <v>#DIV/0!</v>
      </c>
      <c r="GB359" s="39" t="e">
        <f t="shared" si="1125"/>
        <v>#DIV/0!</v>
      </c>
      <c r="GC359" s="39" t="e">
        <f t="shared" si="1126"/>
        <v>#DIV/0!</v>
      </c>
      <c r="GD359" s="39" t="e">
        <f t="shared" si="1127"/>
        <v>#DIV/0!</v>
      </c>
      <c r="GE359" s="39" t="e">
        <f t="shared" si="1128"/>
        <v>#DIV/0!</v>
      </c>
      <c r="GF359" s="39" t="e">
        <f t="shared" si="1129"/>
        <v>#DIV/0!</v>
      </c>
      <c r="GG359" s="39" t="e">
        <f t="shared" si="1130"/>
        <v>#DIV/0!</v>
      </c>
      <c r="GH359" s="39" t="e">
        <f t="shared" si="1131"/>
        <v>#DIV/0!</v>
      </c>
      <c r="GI359" s="39"/>
      <c r="GJ359" s="39" t="e">
        <f t="shared" si="1132"/>
        <v>#DIV/0!</v>
      </c>
      <c r="GK359" s="39" t="e">
        <f t="shared" si="1133"/>
        <v>#DIV/0!</v>
      </c>
      <c r="GL359" s="39" t="e">
        <f t="shared" si="1134"/>
        <v>#DIV/0!</v>
      </c>
      <c r="GM359" s="39" t="e">
        <f t="shared" si="1135"/>
        <v>#DIV/0!</v>
      </c>
      <c r="GN359" s="39" t="e">
        <f t="shared" si="1136"/>
        <v>#DIV/0!</v>
      </c>
      <c r="GO359" s="57"/>
      <c r="GP359" s="57" t="e">
        <f t="shared" si="1137"/>
        <v>#DIV/0!</v>
      </c>
      <c r="GQ359" s="59" t="e">
        <f t="shared" si="1138"/>
        <v>#DIV/0!</v>
      </c>
      <c r="GR359" s="41" t="e">
        <f t="shared" si="1139"/>
        <v>#DIV/0!</v>
      </c>
      <c r="GS359" s="57" t="e">
        <f t="shared" si="1140"/>
        <v>#DIV/0!</v>
      </c>
      <c r="GT359" s="57" t="e">
        <f t="shared" si="1141"/>
        <v>#DIV/0!</v>
      </c>
      <c r="GU359" s="57" t="e">
        <f t="shared" si="1142"/>
        <v>#DIV/0!</v>
      </c>
      <c r="GV359" s="57"/>
      <c r="GW359" s="42" t="e">
        <f t="shared" si="1143"/>
        <v>#DIV/0!</v>
      </c>
      <c r="GX359" s="42" t="e">
        <f t="shared" si="1144"/>
        <v>#DIV/0!</v>
      </c>
      <c r="GY359" s="42" t="e">
        <f t="shared" si="1145"/>
        <v>#DIV/0!</v>
      </c>
      <c r="GZ359" s="57"/>
      <c r="HA359" s="2" t="e">
        <f t="shared" si="1146"/>
        <v>#DIV/0!</v>
      </c>
      <c r="HB359" s="2" t="e">
        <f t="shared" si="1147"/>
        <v>#DIV/0!</v>
      </c>
      <c r="HC359" s="2" t="e">
        <f t="shared" si="1148"/>
        <v>#DIV/0!</v>
      </c>
      <c r="HD359" s="2" t="e">
        <f t="shared" si="1149"/>
        <v>#DIV/0!</v>
      </c>
      <c r="HE359" s="2" t="e">
        <f t="shared" si="1150"/>
        <v>#DIV/0!</v>
      </c>
      <c r="HF359" s="2" t="e">
        <f t="shared" si="1151"/>
        <v>#DIV/0!</v>
      </c>
      <c r="HG359" s="2" t="e">
        <f t="shared" si="1152"/>
        <v>#DIV/0!</v>
      </c>
      <c r="HH359" s="2" t="e">
        <f t="shared" si="1153"/>
        <v>#DIV/0!</v>
      </c>
      <c r="HI359" s="2" t="e">
        <f t="shared" si="1154"/>
        <v>#DIV/0!</v>
      </c>
      <c r="HJ359" s="11" t="e">
        <f t="shared" si="1155"/>
        <v>#DIV/0!</v>
      </c>
      <c r="HK359" s="60" t="e">
        <f t="shared" si="1156"/>
        <v>#DIV/0!</v>
      </c>
      <c r="HL359" s="57"/>
      <c r="HM359" s="57" t="e">
        <f t="shared" si="1157"/>
        <v>#DIV/0!</v>
      </c>
      <c r="HN359" s="57" t="e">
        <f t="shared" si="1158"/>
        <v>#DIV/0!</v>
      </c>
      <c r="HO359" s="57" t="e">
        <f t="shared" si="1159"/>
        <v>#DIV/0!</v>
      </c>
      <c r="HP359" s="57" t="e">
        <f t="shared" si="1160"/>
        <v>#DIV/0!</v>
      </c>
      <c r="HQ359" s="57" t="e">
        <f t="shared" si="1161"/>
        <v>#DIV/0!</v>
      </c>
      <c r="HR359" s="57"/>
      <c r="HS359" s="57" t="e">
        <f t="shared" si="1162"/>
        <v>#DIV/0!</v>
      </c>
      <c r="HT359" s="57" t="e">
        <f t="shared" si="1163"/>
        <v>#DIV/0!</v>
      </c>
      <c r="HU359" s="57" t="e">
        <f t="shared" si="1164"/>
        <v>#DIV/0!</v>
      </c>
      <c r="HV359" s="57" t="e">
        <f t="shared" si="1165"/>
        <v>#DIV/0!</v>
      </c>
      <c r="HW359" s="57" t="e">
        <f t="shared" si="1166"/>
        <v>#DIV/0!</v>
      </c>
      <c r="HX359" s="57"/>
      <c r="HY359" s="57" t="e">
        <f t="shared" si="1167"/>
        <v>#DIV/0!</v>
      </c>
      <c r="HZ359" s="57" t="e">
        <f t="shared" si="1168"/>
        <v>#DIV/0!</v>
      </c>
      <c r="IA359" s="57"/>
      <c r="IB359" s="61">
        <f t="shared" si="1169"/>
        <v>0</v>
      </c>
      <c r="IC359" s="57" t="str">
        <f t="shared" si="1170"/>
        <v/>
      </c>
      <c r="ID359" s="42"/>
      <c r="IE359" s="2" t="str">
        <f t="shared" si="1171"/>
        <v/>
      </c>
      <c r="IF359" s="60" t="e">
        <f t="shared" si="1172"/>
        <v>#DIV/0!</v>
      </c>
      <c r="IG359" s="60" t="str">
        <f t="shared" si="1173"/>
        <v/>
      </c>
      <c r="IH359" s="60" t="str">
        <f t="shared" si="1174"/>
        <v>zinco-</v>
      </c>
      <c r="II359" s="60" t="str">
        <f t="shared" si="1175"/>
        <v>mangano-</v>
      </c>
      <c r="IJ359" s="60" t="e">
        <f t="shared" si="1176"/>
        <v>#DIV/0!</v>
      </c>
      <c r="IK359" s="60" t="e">
        <f t="shared" si="1177"/>
        <v>#DIV/0!</v>
      </c>
      <c r="IL359" s="60" t="e">
        <f t="shared" si="1178"/>
        <v>#DIV/0!</v>
      </c>
      <c r="IM359" s="60" t="e">
        <f t="shared" si="1179"/>
        <v>#DIV/0!</v>
      </c>
      <c r="IN359" s="60" t="str">
        <f t="shared" si="1180"/>
        <v/>
      </c>
      <c r="IO359" s="60" t="str">
        <f t="shared" si="1181"/>
        <v/>
      </c>
      <c r="IP359" s="57"/>
      <c r="IQ359" s="57" t="str">
        <f t="shared" si="1182"/>
        <v>ERROR!!</v>
      </c>
    </row>
    <row r="360" spans="24:251">
      <c r="X360" s="29">
        <f t="shared" si="1038"/>
        <v>0</v>
      </c>
      <c r="Y360" s="29">
        <f t="shared" si="1039"/>
        <v>0</v>
      </c>
      <c r="Z360" s="29" t="e">
        <f t="shared" si="1040"/>
        <v>#DIV/0!</v>
      </c>
      <c r="AA360" s="29" t="e">
        <f t="shared" si="1041"/>
        <v>#DIV/0!</v>
      </c>
      <c r="AB360" s="29" t="e">
        <f t="shared" si="1042"/>
        <v>#DIV/0!</v>
      </c>
      <c r="AC360" s="29" t="e">
        <f t="shared" si="1043"/>
        <v>#DIV/0!</v>
      </c>
      <c r="AF360" s="23">
        <v>60.084299999999999</v>
      </c>
      <c r="AG360" s="23">
        <v>79.878799999999998</v>
      </c>
      <c r="AH360" s="23">
        <v>101.96120000000001</v>
      </c>
      <c r="AI360" s="23">
        <v>151.99039999999999</v>
      </c>
      <c r="AJ360" s="23">
        <v>159.69</v>
      </c>
      <c r="AK360" s="23">
        <v>71.846400000000003</v>
      </c>
      <c r="AL360" s="23">
        <v>70.9375</v>
      </c>
      <c r="AM360" s="23">
        <v>40.304400000000001</v>
      </c>
      <c r="AN360" s="23">
        <v>56.077399999999997</v>
      </c>
      <c r="AO360" s="23">
        <v>61.978999999999999</v>
      </c>
      <c r="AP360" s="23">
        <v>94.195999999999998</v>
      </c>
      <c r="AQ360" s="23">
        <v>18.998000000000001</v>
      </c>
      <c r="AR360" s="23">
        <v>35.450000000000003</v>
      </c>
      <c r="AS360" s="23">
        <v>29.88</v>
      </c>
      <c r="AT360" s="23">
        <v>74.691999999999993</v>
      </c>
      <c r="AU360" s="23">
        <v>81.39</v>
      </c>
      <c r="AX360" s="54">
        <f t="shared" si="1044"/>
        <v>0</v>
      </c>
      <c r="AY360" s="54">
        <f t="shared" si="1045"/>
        <v>0</v>
      </c>
      <c r="AZ360" s="54">
        <f t="shared" si="1046"/>
        <v>0</v>
      </c>
      <c r="BA360" s="54">
        <f t="shared" si="1047"/>
        <v>0</v>
      </c>
      <c r="BB360" s="54">
        <f t="shared" si="1048"/>
        <v>0</v>
      </c>
      <c r="BC360" s="54">
        <f t="shared" si="1049"/>
        <v>0</v>
      </c>
      <c r="BD360" s="54">
        <f t="shared" si="1050"/>
        <v>0</v>
      </c>
      <c r="BE360" s="54">
        <f t="shared" si="1051"/>
        <v>0</v>
      </c>
      <c r="BF360" s="54">
        <f t="shared" si="1052"/>
        <v>0</v>
      </c>
      <c r="BG360" s="54">
        <f t="shared" si="1053"/>
        <v>0</v>
      </c>
      <c r="BH360" s="54">
        <f t="shared" si="1054"/>
        <v>0</v>
      </c>
      <c r="BI360" s="54">
        <f t="shared" si="1055"/>
        <v>0</v>
      </c>
      <c r="BJ360" s="54">
        <f t="shared" si="1056"/>
        <v>0</v>
      </c>
      <c r="BK360" s="54">
        <f t="shared" si="1057"/>
        <v>0</v>
      </c>
      <c r="BL360" s="54">
        <f t="shared" si="1058"/>
        <v>0</v>
      </c>
      <c r="BM360" s="42"/>
      <c r="BO360" s="54">
        <f>'Norm-coeff'!$C$2+$AX360*'Norm-coeff'!$D$2+$AY360*'Norm-coeff'!$E$2+$AZ360*'Norm-coeff'!$F$2+$BA360*'Norm-coeff'!$G$2+$BB360*'Norm-coeff'!$H$2+$BC360*'Norm-coeff'!$I$2+$BD360*'Norm-coeff'!$J$2+$BE360*'Norm-coeff'!$K$2+$BF360*'Norm-coeff'!$L$2+$BG360*'Norm-coeff'!$M$2+$BH360*'Norm-coeff'!$N$2+$BI360*'Norm-coeff'!$O$2</f>
        <v>5.4045421474420303</v>
      </c>
      <c r="BP360" s="54">
        <f>'Norm-coeff'!$C$3+$AX360*'Norm-coeff'!$D$3+$AY360*'Norm-coeff'!$E$3+$AZ360*'Norm-coeff'!$F$3+$BA360*'Norm-coeff'!$G$3+$BB360*'Norm-coeff'!$H$3+$BC360*'Norm-coeff'!$I$3+$BD360*'Norm-coeff'!$J$3+$BE360*'Norm-coeff'!$K$3+$BF360*'Norm-coeff'!$L$3+$BG360*'Norm-coeff'!$M$3+$BH360*'Norm-coeff'!$N$3+$BI360*'Norm-coeff'!$O$3</f>
        <v>3.15319116612705</v>
      </c>
      <c r="BQ360" s="54">
        <f>'Norm-coeff'!$C$4+$AX360*'Norm-coeff'!$D$4+$AY360*'Norm-coeff'!$E$4+$AZ360*'Norm-coeff'!$F$4+$BA360*'Norm-coeff'!$G$4+$BB360*'Norm-coeff'!$H$4+$BC360*'Norm-coeff'!$I$4+$BD360*'Norm-coeff'!$J$4+$BE360*'Norm-coeff'!$K$4+$BF360*'Norm-coeff'!$L$4+$BG360*'Norm-coeff'!$M$4+$BH360*'Norm-coeff'!$N$4+$BI360*'Norm-coeff'!$O$4</f>
        <v>1.42115649462768</v>
      </c>
      <c r="BR360" s="54">
        <f>'Norm-coeff'!$C$5+$AX360*'Norm-coeff'!$D$5+$AY360*'Norm-coeff'!$E$5+$AZ360*'Norm-coeff'!$F$5+$BA360*'Norm-coeff'!$G$5+$BB360*'Norm-coeff'!$H$5+$BC360*'Norm-coeff'!$I$5+$BD360*'Norm-coeff'!$J$5+$BE360*'Norm-coeff'!$K$5+$BF360*'Norm-coeff'!$L$5+$BG360*'Norm-coeff'!$M$5+$BH360*'Norm-coeff'!$N$5+$BI360*'Norm-coeff'!$O$5</f>
        <v>1.0553329241296201</v>
      </c>
      <c r="BS360" s="54">
        <f>'Norm-coeff'!$C$6+$AX360*'Norm-coeff'!$D$6+$AY360*'Norm-coeff'!$E$6+$AZ360*'Norm-coeff'!$F$6+$BA360*'Norm-coeff'!$G$6+$BB360*'Norm-coeff'!$H$6+$BC360*'Norm-coeff'!$I$6+$BD360*'Norm-coeff'!$J$6+$BE360*'Norm-coeff'!$K$6+$BF360*'Norm-coeff'!$L$6+$BG360*'Norm-coeff'!$M$6+$BH360*'Norm-coeff'!$N$6+$BI360*'Norm-coeff'!$O$6</f>
        <v>-1.48700885495103E-2</v>
      </c>
      <c r="BT360" s="54">
        <f>'Norm-coeff'!$C$7+$AX360*'Norm-coeff'!$D$7+$AY360*'Norm-coeff'!$E$7+$AZ360*'Norm-coeff'!$F$7+$BA360*'Norm-coeff'!$G$7+$BB360*'Norm-coeff'!$H$7+$BC360*'Norm-coeff'!$I$7+$BD360*'Norm-coeff'!$J$7+$BE360*'Norm-coeff'!$K$7+$BF360*'Norm-coeff'!$L$7+$BG360*'Norm-coeff'!$M$7+$BH360*'Norm-coeff'!$N$7+$BI360*'Norm-coeff'!$O$7</f>
        <v>2.0907583608832998</v>
      </c>
      <c r="BU360" s="54">
        <f>'Norm-coeff'!$C$8+$AX360*'Norm-coeff'!$D$8+$AY360*'Norm-coeff'!$E$8+$AZ360*'Norm-coeff'!$F$8+$BA360*'Norm-coeff'!$G$8+$BB360*'Norm-coeff'!$H$8+$BC360*'Norm-coeff'!$I$8+$BD360*'Norm-coeff'!$J$8+$BE360*'Norm-coeff'!$K$8+$BF360*'Norm-coeff'!$L$8+$BG360*'Norm-coeff'!$M$8+$BH360*'Norm-coeff'!$N$8+$BI360*'Norm-coeff'!$O$8</f>
        <v>0.65894159836244504</v>
      </c>
      <c r="BV360" s="54">
        <f>'Norm-coeff'!$C$9+$AX360*'Norm-coeff'!$D$9+$AY360*'Norm-coeff'!$E$9+$AZ360*'Norm-coeff'!$F$9+$BA360*'Norm-coeff'!$G$9+$BB360*'Norm-coeff'!$H$9+$BC360*'Norm-coeff'!$I$9+$BD360*'Norm-coeff'!$J$9+$BE360*'Norm-coeff'!$K$9+$BF360*'Norm-coeff'!$L$9+$BG360*'Norm-coeff'!$M$9+$BH360*'Norm-coeff'!$N$9+$BI360*'Norm-coeff'!$O$9</f>
        <v>1.48961085014701</v>
      </c>
      <c r="BW360" s="54">
        <f>'Norm-coeff'!$C$10+$AX360*'Norm-coeff'!$D$10+$AY360*'Norm-coeff'!$E$10+$AZ360*'Norm-coeff'!$F$10+$BA360*'Norm-coeff'!$G$10+$BB360*'Norm-coeff'!$H$10+$BC360*'Norm-coeff'!$I$10+$BD360*'Norm-coeff'!$J$10+$BE360*'Norm-coeff'!$K$10+$BF360*'Norm-coeff'!$L$10+$BG360*'Norm-coeff'!$M$10+$BH360*'Norm-coeff'!$N$10+$BI360*'Norm-coeff'!$O$10</f>
        <v>1.42058735749591</v>
      </c>
      <c r="BX360" s="54">
        <f>'Norm-coeff'!$C$11+$AX360*'Norm-coeff'!$D$11+$AY360*'Norm-coeff'!$E$11+$AZ360*'Norm-coeff'!$F$11+$BA360*'Norm-coeff'!$G$11+$BB360*'Norm-coeff'!$H$11+$BC360*'Norm-coeff'!$I$11+$BD360*'Norm-coeff'!$J$11+$BE360*'Norm-coeff'!$K$11+$BF360*'Norm-coeff'!$L$11+$BG360*'Norm-coeff'!$M$11+$BH360*'Norm-coeff'!$N$11+$BI360*'Norm-coeff'!$O$11</f>
        <v>0.221233014421479</v>
      </c>
      <c r="BY360" s="54">
        <f>'Norm-coeff'!$C$12+$AX360*'Norm-coeff'!$D$12+$AY360*'Norm-coeff'!$E$12+$AZ360*'Norm-coeff'!$F$12+$BA360*'Norm-coeff'!$G$12+$BB360*'Norm-coeff'!$H$12+$BC360*'Norm-coeff'!$I$12+$BD360*'Norm-coeff'!$J$12+$BE360*'Norm-coeff'!$K$12+$BF360*'Norm-coeff'!$L$12+$BG360*'Norm-coeff'!$M$12+$BH360*'Norm-coeff'!$N$12+$BI360*'Norm-coeff'!$O$12</f>
        <v>0.283527502056037</v>
      </c>
      <c r="BZ360" s="54">
        <f>'Norm-coeff'!$C$13+$AX360*'Norm-coeff'!$D$13+$AY360*'Norm-coeff'!$E$13+$AZ360*'Norm-coeff'!$F$13+$BA360*'Norm-coeff'!$G$13+$BB360*'Norm-coeff'!$H$13+$BC360*'Norm-coeff'!$I$13+$BD360*'Norm-coeff'!$J$13+$BE360*'Norm-coeff'!$K$13+$BF360*'Norm-coeff'!$L$13+$BG360*'Norm-coeff'!$M$13+$BH360*'Norm-coeff'!$N$13+$BI360*'Norm-coeff'!$O$13</f>
        <v>-4.1864930554451202E-2</v>
      </c>
      <c r="CA360" s="54">
        <f>'Norm-coeff'!$C$14+$AX360*'Norm-coeff'!$D$14+$AY360*'Norm-coeff'!$E$14+$AZ360*'Norm-coeff'!$F$14+$BA360*'Norm-coeff'!$G$14+$BB360*'Norm-coeff'!$H$14+$BC360*'Norm-coeff'!$I$14+$BD360*'Norm-coeff'!$J$14+$BE360*'Norm-coeff'!$K$14+$BF360*'Norm-coeff'!$L$14+$BG360*'Norm-coeff'!$M$14+$BH360*'Norm-coeff'!$N$14+$BI360*'Norm-coeff'!$O$14</f>
        <v>4.2526983164477103</v>
      </c>
      <c r="CC360" s="54">
        <f t="shared" si="1183"/>
        <v>0</v>
      </c>
      <c r="CG360" s="54">
        <f t="shared" si="1059"/>
        <v>0</v>
      </c>
      <c r="CH360" s="54">
        <f t="shared" si="1037"/>
        <v>0</v>
      </c>
      <c r="CI360" s="54">
        <f t="shared" si="1060"/>
        <v>0</v>
      </c>
      <c r="CJ360" s="56">
        <f t="shared" si="1061"/>
        <v>0</v>
      </c>
      <c r="CK360" s="54">
        <f t="shared" si="1062"/>
        <v>0</v>
      </c>
      <c r="CL360" s="54">
        <f t="shared" si="1063"/>
        <v>0</v>
      </c>
      <c r="CM360" s="54">
        <f t="shared" si="1064"/>
        <v>0</v>
      </c>
      <c r="CN360" s="54">
        <f t="shared" si="1065"/>
        <v>0</v>
      </c>
      <c r="CO360" s="54">
        <f t="shared" si="1066"/>
        <v>0</v>
      </c>
      <c r="CP360" s="54">
        <f t="shared" si="1067"/>
        <v>0</v>
      </c>
      <c r="CQ360" s="54">
        <f t="shared" si="1068"/>
        <v>0</v>
      </c>
      <c r="CR360" s="54">
        <f t="shared" si="1069"/>
        <v>0</v>
      </c>
      <c r="CS360" s="54">
        <f t="shared" si="1070"/>
        <v>0</v>
      </c>
      <c r="CU360" s="54">
        <f t="shared" si="1071"/>
        <v>0</v>
      </c>
      <c r="CV360" s="54">
        <f t="shared" si="1072"/>
        <v>0</v>
      </c>
      <c r="CW360" s="54">
        <f t="shared" si="1073"/>
        <v>0</v>
      </c>
      <c r="CX360" s="54">
        <f t="shared" si="1074"/>
        <v>0</v>
      </c>
      <c r="CZ360" s="54">
        <f t="shared" si="1075"/>
        <v>0</v>
      </c>
      <c r="DA360" s="54">
        <f t="shared" si="1076"/>
        <v>0</v>
      </c>
      <c r="DB360" s="54">
        <f t="shared" si="1077"/>
        <v>0</v>
      </c>
      <c r="DC360" s="54">
        <f t="shared" si="1078"/>
        <v>0</v>
      </c>
      <c r="DD360" s="54">
        <f t="shared" si="1079"/>
        <v>0</v>
      </c>
      <c r="DE360" s="54">
        <f t="shared" si="1080"/>
        <v>0</v>
      </c>
      <c r="DF360" s="54">
        <f t="shared" si="1081"/>
        <v>0</v>
      </c>
      <c r="DG360" s="54">
        <f t="shared" si="1082"/>
        <v>2</v>
      </c>
      <c r="DH360" s="71">
        <f t="shared" si="1083"/>
        <v>0</v>
      </c>
      <c r="DI360" s="71">
        <f t="shared" si="1084"/>
        <v>0</v>
      </c>
      <c r="DJ360" s="54">
        <f t="shared" si="1085"/>
        <v>0</v>
      </c>
      <c r="DK360" s="54">
        <f t="shared" si="1086"/>
        <v>2</v>
      </c>
      <c r="DL360" s="4">
        <f t="shared" si="1011"/>
        <v>0</v>
      </c>
      <c r="DM360" s="3">
        <f t="shared" si="1087"/>
        <v>0</v>
      </c>
      <c r="DN360" s="3">
        <f t="shared" si="1088"/>
        <v>0</v>
      </c>
      <c r="DO360" s="4" t="e">
        <f t="shared" si="1089"/>
        <v>#DIV/0!</v>
      </c>
      <c r="DP360" s="57"/>
      <c r="DQ360" s="57"/>
      <c r="DR360" s="56">
        <f t="shared" si="1012"/>
        <v>2</v>
      </c>
      <c r="DS360" s="56">
        <f t="shared" si="1013"/>
        <v>0</v>
      </c>
      <c r="DT360" s="38">
        <f t="shared" si="1014"/>
        <v>0</v>
      </c>
      <c r="DU360" s="38">
        <f t="shared" si="1090"/>
        <v>2</v>
      </c>
      <c r="DV360" s="38">
        <f t="shared" si="1015"/>
        <v>0</v>
      </c>
      <c r="DW360" s="39">
        <f t="shared" si="1016"/>
        <v>0</v>
      </c>
      <c r="DX360" s="39">
        <f t="shared" si="1017"/>
        <v>0</v>
      </c>
      <c r="DY360" s="39">
        <f t="shared" si="1018"/>
        <v>0</v>
      </c>
      <c r="DZ360" s="39">
        <f t="shared" si="1019"/>
        <v>0</v>
      </c>
      <c r="EA360" s="39">
        <f t="shared" si="1020"/>
        <v>0</v>
      </c>
      <c r="EB360" s="37" t="e">
        <f t="shared" si="1091"/>
        <v>#DIV/0!</v>
      </c>
      <c r="EC360" s="37" t="e">
        <f t="shared" si="1092"/>
        <v>#DIV/0!</v>
      </c>
      <c r="ED360" s="37" t="e">
        <f t="shared" si="1093"/>
        <v>#DIV/0!</v>
      </c>
      <c r="EE360" s="37" t="e">
        <f t="shared" si="1094"/>
        <v>#DIV/0!</v>
      </c>
      <c r="EF360" s="39" t="e">
        <f t="shared" si="1095"/>
        <v>#DIV/0!</v>
      </c>
      <c r="EG360" s="37" t="e">
        <f t="shared" si="1096"/>
        <v>#DIV/0!</v>
      </c>
      <c r="EH360" s="37" t="e">
        <f t="shared" si="1097"/>
        <v>#DIV/0!</v>
      </c>
      <c r="EI360" s="11" t="b">
        <f t="shared" si="1098"/>
        <v>1</v>
      </c>
      <c r="EJ360" s="11" t="b">
        <f t="shared" si="1099"/>
        <v>0</v>
      </c>
      <c r="EK360" s="39" t="e">
        <f t="shared" si="1100"/>
        <v>#DIV/0!</v>
      </c>
      <c r="EL360" s="39" t="e">
        <f t="shared" si="1101"/>
        <v>#DIV/0!</v>
      </c>
      <c r="EM360" s="39" t="e">
        <f t="shared" si="1102"/>
        <v>#DIV/0!</v>
      </c>
      <c r="EN360" s="39" t="e">
        <f t="shared" si="1103"/>
        <v>#DIV/0!</v>
      </c>
      <c r="EO360" s="39" t="e">
        <f t="shared" si="1104"/>
        <v>#DIV/0!</v>
      </c>
      <c r="EP360" s="39" t="e">
        <f t="shared" si="1105"/>
        <v>#DIV/0!</v>
      </c>
      <c r="EQ360" s="39" t="e">
        <f t="shared" si="1106"/>
        <v>#DIV/0!</v>
      </c>
      <c r="ER360" s="39" t="e">
        <f t="shared" si="1107"/>
        <v>#DIV/0!</v>
      </c>
      <c r="ES360" s="58" t="str">
        <f t="shared" si="1108"/>
        <v>(OH,F,Cl)-dominate amphibole</v>
      </c>
      <c r="ET360" s="58" t="e">
        <f t="shared" si="1109"/>
        <v>#N/A</v>
      </c>
      <c r="EU360" s="56">
        <f t="shared" si="1021"/>
        <v>0</v>
      </c>
      <c r="EV360" s="56">
        <f t="shared" si="1022"/>
        <v>0</v>
      </c>
      <c r="EW360" s="56">
        <f t="shared" si="1023"/>
        <v>0</v>
      </c>
      <c r="EX360" s="56">
        <f t="shared" si="1024"/>
        <v>0</v>
      </c>
      <c r="EY360" s="56">
        <f t="shared" si="1025"/>
        <v>0</v>
      </c>
      <c r="EZ360" s="56">
        <f t="shared" si="1026"/>
        <v>0</v>
      </c>
      <c r="FA360" s="39">
        <f t="shared" si="1027"/>
        <v>0</v>
      </c>
      <c r="FB360" s="39">
        <f t="shared" si="1028"/>
        <v>0</v>
      </c>
      <c r="FC360" s="54">
        <f t="shared" si="1029"/>
        <v>0</v>
      </c>
      <c r="FD360" s="54">
        <f t="shared" si="1030"/>
        <v>0</v>
      </c>
      <c r="FE360" s="39">
        <f t="shared" si="1031"/>
        <v>0</v>
      </c>
      <c r="FF360" s="54">
        <f t="shared" si="1032"/>
        <v>0</v>
      </c>
      <c r="FG360" s="39">
        <f t="shared" si="1033"/>
        <v>0</v>
      </c>
      <c r="FH360" s="39">
        <f t="shared" si="1110"/>
        <v>0</v>
      </c>
      <c r="FI360" s="39">
        <f t="shared" si="1111"/>
        <v>0</v>
      </c>
      <c r="FJ360" s="39">
        <f t="shared" si="1112"/>
        <v>0</v>
      </c>
      <c r="FK360" s="39" t="e">
        <f t="shared" si="1113"/>
        <v>#DIV/0!</v>
      </c>
      <c r="FL360" s="39" t="e">
        <f t="shared" si="1114"/>
        <v>#DIV/0!</v>
      </c>
      <c r="FM360" s="39" t="e">
        <f t="shared" si="1115"/>
        <v>#DIV/0!</v>
      </c>
      <c r="FN360" s="39">
        <f t="shared" si="1116"/>
        <v>1</v>
      </c>
      <c r="FO360" s="39">
        <f t="shared" si="1034"/>
        <v>0</v>
      </c>
      <c r="FP360" s="39">
        <f t="shared" si="1035"/>
        <v>0</v>
      </c>
      <c r="FQ360" s="39">
        <f t="shared" si="1036"/>
        <v>0</v>
      </c>
      <c r="FR360" s="39">
        <f t="shared" si="1117"/>
        <v>0</v>
      </c>
      <c r="FS360" s="39">
        <f t="shared" si="1118"/>
        <v>0</v>
      </c>
      <c r="FU360" s="39" t="e">
        <f t="shared" si="1119"/>
        <v>#DIV/0!</v>
      </c>
      <c r="FV360" s="39" t="e">
        <f t="shared" si="1120"/>
        <v>#DIV/0!</v>
      </c>
      <c r="FW360" s="39" t="e">
        <f t="shared" si="1121"/>
        <v>#DIV/0!</v>
      </c>
      <c r="FY360" s="39" t="e">
        <f t="shared" si="1122"/>
        <v>#DIV/0!</v>
      </c>
      <c r="FZ360" s="39" t="e">
        <f t="shared" si="1123"/>
        <v>#DIV/0!</v>
      </c>
      <c r="GA360" s="39" t="e">
        <f t="shared" si="1124"/>
        <v>#DIV/0!</v>
      </c>
      <c r="GB360" s="39" t="e">
        <f t="shared" si="1125"/>
        <v>#DIV/0!</v>
      </c>
      <c r="GC360" s="39" t="e">
        <f t="shared" si="1126"/>
        <v>#DIV/0!</v>
      </c>
      <c r="GD360" s="39" t="e">
        <f t="shared" si="1127"/>
        <v>#DIV/0!</v>
      </c>
      <c r="GE360" s="39" t="e">
        <f t="shared" si="1128"/>
        <v>#DIV/0!</v>
      </c>
      <c r="GF360" s="39" t="e">
        <f t="shared" si="1129"/>
        <v>#DIV/0!</v>
      </c>
      <c r="GG360" s="39" t="e">
        <f t="shared" si="1130"/>
        <v>#DIV/0!</v>
      </c>
      <c r="GH360" s="39" t="e">
        <f t="shared" si="1131"/>
        <v>#DIV/0!</v>
      </c>
      <c r="GI360" s="39"/>
      <c r="GJ360" s="39" t="e">
        <f t="shared" si="1132"/>
        <v>#DIV/0!</v>
      </c>
      <c r="GK360" s="39" t="e">
        <f t="shared" si="1133"/>
        <v>#DIV/0!</v>
      </c>
      <c r="GL360" s="39" t="e">
        <f t="shared" si="1134"/>
        <v>#DIV/0!</v>
      </c>
      <c r="GM360" s="39" t="e">
        <f t="shared" si="1135"/>
        <v>#DIV/0!</v>
      </c>
      <c r="GN360" s="39" t="e">
        <f t="shared" si="1136"/>
        <v>#DIV/0!</v>
      </c>
      <c r="GO360" s="57"/>
      <c r="GP360" s="57" t="e">
        <f t="shared" si="1137"/>
        <v>#DIV/0!</v>
      </c>
      <c r="GQ360" s="59" t="e">
        <f t="shared" si="1138"/>
        <v>#DIV/0!</v>
      </c>
      <c r="GR360" s="41" t="e">
        <f t="shared" si="1139"/>
        <v>#DIV/0!</v>
      </c>
      <c r="GS360" s="57" t="e">
        <f t="shared" si="1140"/>
        <v>#DIV/0!</v>
      </c>
      <c r="GT360" s="57" t="e">
        <f t="shared" si="1141"/>
        <v>#DIV/0!</v>
      </c>
      <c r="GU360" s="57" t="e">
        <f t="shared" si="1142"/>
        <v>#DIV/0!</v>
      </c>
      <c r="GV360" s="57"/>
      <c r="GW360" s="42" t="e">
        <f t="shared" si="1143"/>
        <v>#DIV/0!</v>
      </c>
      <c r="GX360" s="42" t="e">
        <f t="shared" si="1144"/>
        <v>#DIV/0!</v>
      </c>
      <c r="GY360" s="42" t="e">
        <f t="shared" si="1145"/>
        <v>#DIV/0!</v>
      </c>
      <c r="GZ360" s="57"/>
      <c r="HA360" s="2" t="e">
        <f t="shared" si="1146"/>
        <v>#DIV/0!</v>
      </c>
      <c r="HB360" s="2" t="e">
        <f t="shared" si="1147"/>
        <v>#DIV/0!</v>
      </c>
      <c r="HC360" s="2" t="e">
        <f t="shared" si="1148"/>
        <v>#DIV/0!</v>
      </c>
      <c r="HD360" s="2" t="e">
        <f t="shared" si="1149"/>
        <v>#DIV/0!</v>
      </c>
      <c r="HE360" s="2" t="e">
        <f t="shared" si="1150"/>
        <v>#DIV/0!</v>
      </c>
      <c r="HF360" s="2" t="e">
        <f t="shared" si="1151"/>
        <v>#DIV/0!</v>
      </c>
      <c r="HG360" s="2" t="e">
        <f t="shared" si="1152"/>
        <v>#DIV/0!</v>
      </c>
      <c r="HH360" s="2" t="e">
        <f t="shared" si="1153"/>
        <v>#DIV/0!</v>
      </c>
      <c r="HI360" s="2" t="e">
        <f t="shared" si="1154"/>
        <v>#DIV/0!</v>
      </c>
      <c r="HJ360" s="11" t="e">
        <f t="shared" si="1155"/>
        <v>#DIV/0!</v>
      </c>
      <c r="HK360" s="60" t="e">
        <f t="shared" si="1156"/>
        <v>#DIV/0!</v>
      </c>
      <c r="HL360" s="57"/>
      <c r="HM360" s="57" t="e">
        <f t="shared" si="1157"/>
        <v>#DIV/0!</v>
      </c>
      <c r="HN360" s="57" t="e">
        <f t="shared" si="1158"/>
        <v>#DIV/0!</v>
      </c>
      <c r="HO360" s="57" t="e">
        <f t="shared" si="1159"/>
        <v>#DIV/0!</v>
      </c>
      <c r="HP360" s="57" t="e">
        <f t="shared" si="1160"/>
        <v>#DIV/0!</v>
      </c>
      <c r="HQ360" s="57" t="e">
        <f t="shared" si="1161"/>
        <v>#DIV/0!</v>
      </c>
      <c r="HR360" s="57"/>
      <c r="HS360" s="57" t="e">
        <f t="shared" si="1162"/>
        <v>#DIV/0!</v>
      </c>
      <c r="HT360" s="57" t="e">
        <f t="shared" si="1163"/>
        <v>#DIV/0!</v>
      </c>
      <c r="HU360" s="57" t="e">
        <f t="shared" si="1164"/>
        <v>#DIV/0!</v>
      </c>
      <c r="HV360" s="57" t="e">
        <f t="shared" si="1165"/>
        <v>#DIV/0!</v>
      </c>
      <c r="HW360" s="57" t="e">
        <f t="shared" si="1166"/>
        <v>#DIV/0!</v>
      </c>
      <c r="HX360" s="57"/>
      <c r="HY360" s="57" t="e">
        <f t="shared" si="1167"/>
        <v>#DIV/0!</v>
      </c>
      <c r="HZ360" s="57" t="e">
        <f t="shared" si="1168"/>
        <v>#DIV/0!</v>
      </c>
      <c r="IA360" s="57"/>
      <c r="IB360" s="61">
        <f t="shared" si="1169"/>
        <v>0</v>
      </c>
      <c r="IC360" s="57" t="str">
        <f t="shared" si="1170"/>
        <v/>
      </c>
      <c r="ID360" s="42"/>
      <c r="IE360" s="2" t="str">
        <f t="shared" si="1171"/>
        <v/>
      </c>
      <c r="IF360" s="60" t="e">
        <f t="shared" si="1172"/>
        <v>#DIV/0!</v>
      </c>
      <c r="IG360" s="60" t="str">
        <f t="shared" si="1173"/>
        <v/>
      </c>
      <c r="IH360" s="60" t="str">
        <f t="shared" si="1174"/>
        <v>zinco-</v>
      </c>
      <c r="II360" s="60" t="str">
        <f t="shared" si="1175"/>
        <v>mangano-</v>
      </c>
      <c r="IJ360" s="60" t="e">
        <f t="shared" si="1176"/>
        <v>#DIV/0!</v>
      </c>
      <c r="IK360" s="60" t="e">
        <f t="shared" si="1177"/>
        <v>#DIV/0!</v>
      </c>
      <c r="IL360" s="60" t="e">
        <f t="shared" si="1178"/>
        <v>#DIV/0!</v>
      </c>
      <c r="IM360" s="60" t="e">
        <f t="shared" si="1179"/>
        <v>#DIV/0!</v>
      </c>
      <c r="IN360" s="60" t="str">
        <f t="shared" si="1180"/>
        <v/>
      </c>
      <c r="IO360" s="60" t="str">
        <f t="shared" si="1181"/>
        <v/>
      </c>
      <c r="IP360" s="57"/>
      <c r="IQ360" s="57" t="str">
        <f t="shared" si="1182"/>
        <v>ERROR!!</v>
      </c>
    </row>
    <row r="361" spans="24:251">
      <c r="X361" s="29">
        <f t="shared" si="1038"/>
        <v>0</v>
      </c>
      <c r="Y361" s="29">
        <f t="shared" si="1039"/>
        <v>0</v>
      </c>
      <c r="Z361" s="29" t="e">
        <f t="shared" si="1040"/>
        <v>#DIV/0!</v>
      </c>
      <c r="AA361" s="29" t="e">
        <f t="shared" si="1041"/>
        <v>#DIV/0!</v>
      </c>
      <c r="AB361" s="29" t="e">
        <f t="shared" si="1042"/>
        <v>#DIV/0!</v>
      </c>
      <c r="AC361" s="29" t="e">
        <f t="shared" si="1043"/>
        <v>#DIV/0!</v>
      </c>
      <c r="AF361" s="23">
        <v>60.084299999999999</v>
      </c>
      <c r="AG361" s="23">
        <v>79.878799999999998</v>
      </c>
      <c r="AH361" s="23">
        <v>101.96120000000001</v>
      </c>
      <c r="AI361" s="23">
        <v>151.99039999999999</v>
      </c>
      <c r="AJ361" s="23">
        <v>159.69</v>
      </c>
      <c r="AK361" s="23">
        <v>71.846400000000003</v>
      </c>
      <c r="AL361" s="23">
        <v>70.9375</v>
      </c>
      <c r="AM361" s="23">
        <v>40.304400000000001</v>
      </c>
      <c r="AN361" s="23">
        <v>56.077399999999997</v>
      </c>
      <c r="AO361" s="23">
        <v>61.978999999999999</v>
      </c>
      <c r="AP361" s="23">
        <v>94.195999999999998</v>
      </c>
      <c r="AQ361" s="23">
        <v>18.998000000000001</v>
      </c>
      <c r="AR361" s="23">
        <v>35.450000000000003</v>
      </c>
      <c r="AS361" s="23">
        <v>29.88</v>
      </c>
      <c r="AT361" s="23">
        <v>74.691999999999993</v>
      </c>
      <c r="AU361" s="23">
        <v>81.39</v>
      </c>
      <c r="AX361" s="54">
        <f t="shared" si="1044"/>
        <v>0</v>
      </c>
      <c r="AY361" s="54">
        <f t="shared" si="1045"/>
        <v>0</v>
      </c>
      <c r="AZ361" s="54">
        <f t="shared" si="1046"/>
        <v>0</v>
      </c>
      <c r="BA361" s="54">
        <f t="shared" si="1047"/>
        <v>0</v>
      </c>
      <c r="BB361" s="54">
        <f t="shared" si="1048"/>
        <v>0</v>
      </c>
      <c r="BC361" s="54">
        <f t="shared" si="1049"/>
        <v>0</v>
      </c>
      <c r="BD361" s="54">
        <f t="shared" si="1050"/>
        <v>0</v>
      </c>
      <c r="BE361" s="54">
        <f t="shared" si="1051"/>
        <v>0</v>
      </c>
      <c r="BF361" s="54">
        <f t="shared" si="1052"/>
        <v>0</v>
      </c>
      <c r="BG361" s="54">
        <f t="shared" si="1053"/>
        <v>0</v>
      </c>
      <c r="BH361" s="54">
        <f t="shared" si="1054"/>
        <v>0</v>
      </c>
      <c r="BI361" s="54">
        <f t="shared" si="1055"/>
        <v>0</v>
      </c>
      <c r="BJ361" s="54">
        <f t="shared" si="1056"/>
        <v>0</v>
      </c>
      <c r="BK361" s="54">
        <f t="shared" si="1057"/>
        <v>0</v>
      </c>
      <c r="BL361" s="54">
        <f t="shared" si="1058"/>
        <v>0</v>
      </c>
      <c r="BM361" s="42"/>
      <c r="BO361" s="54">
        <f>'Norm-coeff'!$C$2+$AX361*'Norm-coeff'!$D$2+$AY361*'Norm-coeff'!$E$2+$AZ361*'Norm-coeff'!$F$2+$BA361*'Norm-coeff'!$G$2+$BB361*'Norm-coeff'!$H$2+$BC361*'Norm-coeff'!$I$2+$BD361*'Norm-coeff'!$J$2+$BE361*'Norm-coeff'!$K$2+$BF361*'Norm-coeff'!$L$2+$BG361*'Norm-coeff'!$M$2+$BH361*'Norm-coeff'!$N$2+$BI361*'Norm-coeff'!$O$2</f>
        <v>5.4045421474420303</v>
      </c>
      <c r="BP361" s="54">
        <f>'Norm-coeff'!$C$3+$AX361*'Norm-coeff'!$D$3+$AY361*'Norm-coeff'!$E$3+$AZ361*'Norm-coeff'!$F$3+$BA361*'Norm-coeff'!$G$3+$BB361*'Norm-coeff'!$H$3+$BC361*'Norm-coeff'!$I$3+$BD361*'Norm-coeff'!$J$3+$BE361*'Norm-coeff'!$K$3+$BF361*'Norm-coeff'!$L$3+$BG361*'Norm-coeff'!$M$3+$BH361*'Norm-coeff'!$N$3+$BI361*'Norm-coeff'!$O$3</f>
        <v>3.15319116612705</v>
      </c>
      <c r="BQ361" s="54">
        <f>'Norm-coeff'!$C$4+$AX361*'Norm-coeff'!$D$4+$AY361*'Norm-coeff'!$E$4+$AZ361*'Norm-coeff'!$F$4+$BA361*'Norm-coeff'!$G$4+$BB361*'Norm-coeff'!$H$4+$BC361*'Norm-coeff'!$I$4+$BD361*'Norm-coeff'!$J$4+$BE361*'Norm-coeff'!$K$4+$BF361*'Norm-coeff'!$L$4+$BG361*'Norm-coeff'!$M$4+$BH361*'Norm-coeff'!$N$4+$BI361*'Norm-coeff'!$O$4</f>
        <v>1.42115649462768</v>
      </c>
      <c r="BR361" s="54">
        <f>'Norm-coeff'!$C$5+$AX361*'Norm-coeff'!$D$5+$AY361*'Norm-coeff'!$E$5+$AZ361*'Norm-coeff'!$F$5+$BA361*'Norm-coeff'!$G$5+$BB361*'Norm-coeff'!$H$5+$BC361*'Norm-coeff'!$I$5+$BD361*'Norm-coeff'!$J$5+$BE361*'Norm-coeff'!$K$5+$BF361*'Norm-coeff'!$L$5+$BG361*'Norm-coeff'!$M$5+$BH361*'Norm-coeff'!$N$5+$BI361*'Norm-coeff'!$O$5</f>
        <v>1.0553329241296201</v>
      </c>
      <c r="BS361" s="54">
        <f>'Norm-coeff'!$C$6+$AX361*'Norm-coeff'!$D$6+$AY361*'Norm-coeff'!$E$6+$AZ361*'Norm-coeff'!$F$6+$BA361*'Norm-coeff'!$G$6+$BB361*'Norm-coeff'!$H$6+$BC361*'Norm-coeff'!$I$6+$BD361*'Norm-coeff'!$J$6+$BE361*'Norm-coeff'!$K$6+$BF361*'Norm-coeff'!$L$6+$BG361*'Norm-coeff'!$M$6+$BH361*'Norm-coeff'!$N$6+$BI361*'Norm-coeff'!$O$6</f>
        <v>-1.48700885495103E-2</v>
      </c>
      <c r="BT361" s="54">
        <f>'Norm-coeff'!$C$7+$AX361*'Norm-coeff'!$D$7+$AY361*'Norm-coeff'!$E$7+$AZ361*'Norm-coeff'!$F$7+$BA361*'Norm-coeff'!$G$7+$BB361*'Norm-coeff'!$H$7+$BC361*'Norm-coeff'!$I$7+$BD361*'Norm-coeff'!$J$7+$BE361*'Norm-coeff'!$K$7+$BF361*'Norm-coeff'!$L$7+$BG361*'Norm-coeff'!$M$7+$BH361*'Norm-coeff'!$N$7+$BI361*'Norm-coeff'!$O$7</f>
        <v>2.0907583608832998</v>
      </c>
      <c r="BU361" s="54">
        <f>'Norm-coeff'!$C$8+$AX361*'Norm-coeff'!$D$8+$AY361*'Norm-coeff'!$E$8+$AZ361*'Norm-coeff'!$F$8+$BA361*'Norm-coeff'!$G$8+$BB361*'Norm-coeff'!$H$8+$BC361*'Norm-coeff'!$I$8+$BD361*'Norm-coeff'!$J$8+$BE361*'Norm-coeff'!$K$8+$BF361*'Norm-coeff'!$L$8+$BG361*'Norm-coeff'!$M$8+$BH361*'Norm-coeff'!$N$8+$BI361*'Norm-coeff'!$O$8</f>
        <v>0.65894159836244504</v>
      </c>
      <c r="BV361" s="54">
        <f>'Norm-coeff'!$C$9+$AX361*'Norm-coeff'!$D$9+$AY361*'Norm-coeff'!$E$9+$AZ361*'Norm-coeff'!$F$9+$BA361*'Norm-coeff'!$G$9+$BB361*'Norm-coeff'!$H$9+$BC361*'Norm-coeff'!$I$9+$BD361*'Norm-coeff'!$J$9+$BE361*'Norm-coeff'!$K$9+$BF361*'Norm-coeff'!$L$9+$BG361*'Norm-coeff'!$M$9+$BH361*'Norm-coeff'!$N$9+$BI361*'Norm-coeff'!$O$9</f>
        <v>1.48961085014701</v>
      </c>
      <c r="BW361" s="54">
        <f>'Norm-coeff'!$C$10+$AX361*'Norm-coeff'!$D$10+$AY361*'Norm-coeff'!$E$10+$AZ361*'Norm-coeff'!$F$10+$BA361*'Norm-coeff'!$G$10+$BB361*'Norm-coeff'!$H$10+$BC361*'Norm-coeff'!$I$10+$BD361*'Norm-coeff'!$J$10+$BE361*'Norm-coeff'!$K$10+$BF361*'Norm-coeff'!$L$10+$BG361*'Norm-coeff'!$M$10+$BH361*'Norm-coeff'!$N$10+$BI361*'Norm-coeff'!$O$10</f>
        <v>1.42058735749591</v>
      </c>
      <c r="BX361" s="54">
        <f>'Norm-coeff'!$C$11+$AX361*'Norm-coeff'!$D$11+$AY361*'Norm-coeff'!$E$11+$AZ361*'Norm-coeff'!$F$11+$BA361*'Norm-coeff'!$G$11+$BB361*'Norm-coeff'!$H$11+$BC361*'Norm-coeff'!$I$11+$BD361*'Norm-coeff'!$J$11+$BE361*'Norm-coeff'!$K$11+$BF361*'Norm-coeff'!$L$11+$BG361*'Norm-coeff'!$M$11+$BH361*'Norm-coeff'!$N$11+$BI361*'Norm-coeff'!$O$11</f>
        <v>0.221233014421479</v>
      </c>
      <c r="BY361" s="54">
        <f>'Norm-coeff'!$C$12+$AX361*'Norm-coeff'!$D$12+$AY361*'Norm-coeff'!$E$12+$AZ361*'Norm-coeff'!$F$12+$BA361*'Norm-coeff'!$G$12+$BB361*'Norm-coeff'!$H$12+$BC361*'Norm-coeff'!$I$12+$BD361*'Norm-coeff'!$J$12+$BE361*'Norm-coeff'!$K$12+$BF361*'Norm-coeff'!$L$12+$BG361*'Norm-coeff'!$M$12+$BH361*'Norm-coeff'!$N$12+$BI361*'Norm-coeff'!$O$12</f>
        <v>0.283527502056037</v>
      </c>
      <c r="BZ361" s="54">
        <f>'Norm-coeff'!$C$13+$AX361*'Norm-coeff'!$D$13+$AY361*'Norm-coeff'!$E$13+$AZ361*'Norm-coeff'!$F$13+$BA361*'Norm-coeff'!$G$13+$BB361*'Norm-coeff'!$H$13+$BC361*'Norm-coeff'!$I$13+$BD361*'Norm-coeff'!$J$13+$BE361*'Norm-coeff'!$K$13+$BF361*'Norm-coeff'!$L$13+$BG361*'Norm-coeff'!$M$13+$BH361*'Norm-coeff'!$N$13+$BI361*'Norm-coeff'!$O$13</f>
        <v>-4.1864930554451202E-2</v>
      </c>
      <c r="CA361" s="54">
        <f>'Norm-coeff'!$C$14+$AX361*'Norm-coeff'!$D$14+$AY361*'Norm-coeff'!$E$14+$AZ361*'Norm-coeff'!$F$14+$BA361*'Norm-coeff'!$G$14+$BB361*'Norm-coeff'!$H$14+$BC361*'Norm-coeff'!$I$14+$BD361*'Norm-coeff'!$J$14+$BE361*'Norm-coeff'!$K$14+$BF361*'Norm-coeff'!$L$14+$BG361*'Norm-coeff'!$M$14+$BH361*'Norm-coeff'!$N$14+$BI361*'Norm-coeff'!$O$14</f>
        <v>4.2526983164477103</v>
      </c>
      <c r="CC361" s="54">
        <f t="shared" si="1183"/>
        <v>0</v>
      </c>
      <c r="CG361" s="54">
        <f t="shared" si="1059"/>
        <v>0</v>
      </c>
      <c r="CH361" s="54">
        <f t="shared" si="1037"/>
        <v>0</v>
      </c>
      <c r="CI361" s="54">
        <f t="shared" si="1060"/>
        <v>0</v>
      </c>
      <c r="CJ361" s="56">
        <f t="shared" si="1061"/>
        <v>0</v>
      </c>
      <c r="CK361" s="54">
        <f t="shared" si="1062"/>
        <v>0</v>
      </c>
      <c r="CL361" s="54">
        <f t="shared" si="1063"/>
        <v>0</v>
      </c>
      <c r="CM361" s="54">
        <f t="shared" si="1064"/>
        <v>0</v>
      </c>
      <c r="CN361" s="54">
        <f t="shared" si="1065"/>
        <v>0</v>
      </c>
      <c r="CO361" s="54">
        <f t="shared" si="1066"/>
        <v>0</v>
      </c>
      <c r="CP361" s="54">
        <f t="shared" si="1067"/>
        <v>0</v>
      </c>
      <c r="CQ361" s="54">
        <f t="shared" si="1068"/>
        <v>0</v>
      </c>
      <c r="CR361" s="54">
        <f t="shared" si="1069"/>
        <v>0</v>
      </c>
      <c r="CS361" s="54">
        <f t="shared" si="1070"/>
        <v>0</v>
      </c>
      <c r="CU361" s="54">
        <f t="shared" si="1071"/>
        <v>0</v>
      </c>
      <c r="CV361" s="54">
        <f t="shared" si="1072"/>
        <v>0</v>
      </c>
      <c r="CW361" s="54">
        <f t="shared" si="1073"/>
        <v>0</v>
      </c>
      <c r="CX361" s="54">
        <f t="shared" si="1074"/>
        <v>0</v>
      </c>
      <c r="CZ361" s="54">
        <f t="shared" si="1075"/>
        <v>0</v>
      </c>
      <c r="DA361" s="54">
        <f t="shared" si="1076"/>
        <v>0</v>
      </c>
      <c r="DB361" s="54">
        <f t="shared" si="1077"/>
        <v>0</v>
      </c>
      <c r="DC361" s="54">
        <f t="shared" si="1078"/>
        <v>0</v>
      </c>
      <c r="DD361" s="54">
        <f t="shared" si="1079"/>
        <v>0</v>
      </c>
      <c r="DE361" s="54">
        <f t="shared" si="1080"/>
        <v>0</v>
      </c>
      <c r="DF361" s="54">
        <f t="shared" si="1081"/>
        <v>0</v>
      </c>
      <c r="DG361" s="54">
        <f t="shared" si="1082"/>
        <v>2</v>
      </c>
      <c r="DH361" s="71">
        <f t="shared" si="1083"/>
        <v>0</v>
      </c>
      <c r="DI361" s="71">
        <f t="shared" si="1084"/>
        <v>0</v>
      </c>
      <c r="DJ361" s="54">
        <f t="shared" si="1085"/>
        <v>0</v>
      </c>
      <c r="DK361" s="54">
        <f t="shared" si="1086"/>
        <v>2</v>
      </c>
      <c r="DL361" s="4">
        <f t="shared" si="1011"/>
        <v>0</v>
      </c>
      <c r="DM361" s="3">
        <f t="shared" si="1087"/>
        <v>0</v>
      </c>
      <c r="DN361" s="3">
        <f t="shared" si="1088"/>
        <v>0</v>
      </c>
      <c r="DO361" s="4" t="e">
        <f t="shared" si="1089"/>
        <v>#DIV/0!</v>
      </c>
      <c r="DP361" s="57"/>
      <c r="DQ361" s="57"/>
      <c r="DR361" s="56">
        <f t="shared" si="1012"/>
        <v>2</v>
      </c>
      <c r="DS361" s="56">
        <f t="shared" si="1013"/>
        <v>0</v>
      </c>
      <c r="DT361" s="38">
        <f t="shared" si="1014"/>
        <v>0</v>
      </c>
      <c r="DU361" s="38">
        <f t="shared" si="1090"/>
        <v>2</v>
      </c>
      <c r="DV361" s="38">
        <f t="shared" si="1015"/>
        <v>0</v>
      </c>
      <c r="DW361" s="39">
        <f t="shared" si="1016"/>
        <v>0</v>
      </c>
      <c r="DX361" s="39">
        <f t="shared" si="1017"/>
        <v>0</v>
      </c>
      <c r="DY361" s="39">
        <f t="shared" si="1018"/>
        <v>0</v>
      </c>
      <c r="DZ361" s="39">
        <f t="shared" si="1019"/>
        <v>0</v>
      </c>
      <c r="EA361" s="39">
        <f t="shared" si="1020"/>
        <v>0</v>
      </c>
      <c r="EB361" s="37" t="e">
        <f t="shared" si="1091"/>
        <v>#DIV/0!</v>
      </c>
      <c r="EC361" s="37" t="e">
        <f t="shared" si="1092"/>
        <v>#DIV/0!</v>
      </c>
      <c r="ED361" s="37" t="e">
        <f t="shared" si="1093"/>
        <v>#DIV/0!</v>
      </c>
      <c r="EE361" s="37" t="e">
        <f t="shared" si="1094"/>
        <v>#DIV/0!</v>
      </c>
      <c r="EF361" s="39" t="e">
        <f t="shared" si="1095"/>
        <v>#DIV/0!</v>
      </c>
      <c r="EG361" s="37" t="e">
        <f t="shared" si="1096"/>
        <v>#DIV/0!</v>
      </c>
      <c r="EH361" s="37" t="e">
        <f t="shared" si="1097"/>
        <v>#DIV/0!</v>
      </c>
      <c r="EI361" s="11" t="b">
        <f t="shared" si="1098"/>
        <v>1</v>
      </c>
      <c r="EJ361" s="11" t="b">
        <f t="shared" si="1099"/>
        <v>0</v>
      </c>
      <c r="EK361" s="39" t="e">
        <f t="shared" si="1100"/>
        <v>#DIV/0!</v>
      </c>
      <c r="EL361" s="39" t="e">
        <f t="shared" si="1101"/>
        <v>#DIV/0!</v>
      </c>
      <c r="EM361" s="39" t="e">
        <f t="shared" si="1102"/>
        <v>#DIV/0!</v>
      </c>
      <c r="EN361" s="39" t="e">
        <f t="shared" si="1103"/>
        <v>#DIV/0!</v>
      </c>
      <c r="EO361" s="39" t="e">
        <f t="shared" si="1104"/>
        <v>#DIV/0!</v>
      </c>
      <c r="EP361" s="39" t="e">
        <f t="shared" si="1105"/>
        <v>#DIV/0!</v>
      </c>
      <c r="EQ361" s="39" t="e">
        <f t="shared" si="1106"/>
        <v>#DIV/0!</v>
      </c>
      <c r="ER361" s="39" t="e">
        <f t="shared" si="1107"/>
        <v>#DIV/0!</v>
      </c>
      <c r="ES361" s="58" t="str">
        <f t="shared" si="1108"/>
        <v>(OH,F,Cl)-dominate amphibole</v>
      </c>
      <c r="ET361" s="58" t="e">
        <f t="shared" si="1109"/>
        <v>#N/A</v>
      </c>
      <c r="EU361" s="56">
        <f t="shared" si="1021"/>
        <v>0</v>
      </c>
      <c r="EV361" s="56">
        <f t="shared" si="1022"/>
        <v>0</v>
      </c>
      <c r="EW361" s="56">
        <f t="shared" si="1023"/>
        <v>0</v>
      </c>
      <c r="EX361" s="56">
        <f t="shared" si="1024"/>
        <v>0</v>
      </c>
      <c r="EY361" s="56">
        <f t="shared" si="1025"/>
        <v>0</v>
      </c>
      <c r="EZ361" s="56">
        <f t="shared" si="1026"/>
        <v>0</v>
      </c>
      <c r="FA361" s="39">
        <f t="shared" si="1027"/>
        <v>0</v>
      </c>
      <c r="FB361" s="39">
        <f t="shared" si="1028"/>
        <v>0</v>
      </c>
      <c r="FC361" s="54">
        <f t="shared" si="1029"/>
        <v>0</v>
      </c>
      <c r="FD361" s="54">
        <f t="shared" si="1030"/>
        <v>0</v>
      </c>
      <c r="FE361" s="39">
        <f t="shared" si="1031"/>
        <v>0</v>
      </c>
      <c r="FF361" s="54">
        <f t="shared" si="1032"/>
        <v>0</v>
      </c>
      <c r="FG361" s="39">
        <f t="shared" si="1033"/>
        <v>0</v>
      </c>
      <c r="FH361" s="39">
        <f t="shared" si="1110"/>
        <v>0</v>
      </c>
      <c r="FI361" s="39">
        <f t="shared" si="1111"/>
        <v>0</v>
      </c>
      <c r="FJ361" s="39">
        <f t="shared" si="1112"/>
        <v>0</v>
      </c>
      <c r="FK361" s="39" t="e">
        <f t="shared" si="1113"/>
        <v>#DIV/0!</v>
      </c>
      <c r="FL361" s="39" t="e">
        <f t="shared" si="1114"/>
        <v>#DIV/0!</v>
      </c>
      <c r="FM361" s="39" t="e">
        <f t="shared" si="1115"/>
        <v>#DIV/0!</v>
      </c>
      <c r="FN361" s="39">
        <f t="shared" si="1116"/>
        <v>1</v>
      </c>
      <c r="FO361" s="39">
        <f t="shared" si="1034"/>
        <v>0</v>
      </c>
      <c r="FP361" s="39">
        <f t="shared" si="1035"/>
        <v>0</v>
      </c>
      <c r="FQ361" s="39">
        <f t="shared" si="1036"/>
        <v>0</v>
      </c>
      <c r="FR361" s="39">
        <f t="shared" si="1117"/>
        <v>0</v>
      </c>
      <c r="FS361" s="39">
        <f t="shared" si="1118"/>
        <v>0</v>
      </c>
      <c r="FU361" s="39" t="e">
        <f t="shared" si="1119"/>
        <v>#DIV/0!</v>
      </c>
      <c r="FV361" s="39" t="e">
        <f t="shared" si="1120"/>
        <v>#DIV/0!</v>
      </c>
      <c r="FW361" s="39" t="e">
        <f t="shared" si="1121"/>
        <v>#DIV/0!</v>
      </c>
      <c r="FY361" s="39" t="e">
        <f t="shared" si="1122"/>
        <v>#DIV/0!</v>
      </c>
      <c r="FZ361" s="39" t="e">
        <f t="shared" si="1123"/>
        <v>#DIV/0!</v>
      </c>
      <c r="GA361" s="39" t="e">
        <f t="shared" si="1124"/>
        <v>#DIV/0!</v>
      </c>
      <c r="GB361" s="39" t="e">
        <f t="shared" si="1125"/>
        <v>#DIV/0!</v>
      </c>
      <c r="GC361" s="39" t="e">
        <f t="shared" si="1126"/>
        <v>#DIV/0!</v>
      </c>
      <c r="GD361" s="39" t="e">
        <f t="shared" si="1127"/>
        <v>#DIV/0!</v>
      </c>
      <c r="GE361" s="39" t="e">
        <f t="shared" si="1128"/>
        <v>#DIV/0!</v>
      </c>
      <c r="GF361" s="39" t="e">
        <f t="shared" si="1129"/>
        <v>#DIV/0!</v>
      </c>
      <c r="GG361" s="39" t="e">
        <f t="shared" si="1130"/>
        <v>#DIV/0!</v>
      </c>
      <c r="GH361" s="39" t="e">
        <f t="shared" si="1131"/>
        <v>#DIV/0!</v>
      </c>
      <c r="GI361" s="39"/>
      <c r="GJ361" s="39" t="e">
        <f t="shared" si="1132"/>
        <v>#DIV/0!</v>
      </c>
      <c r="GK361" s="39" t="e">
        <f t="shared" si="1133"/>
        <v>#DIV/0!</v>
      </c>
      <c r="GL361" s="39" t="e">
        <f t="shared" si="1134"/>
        <v>#DIV/0!</v>
      </c>
      <c r="GM361" s="39" t="e">
        <f t="shared" si="1135"/>
        <v>#DIV/0!</v>
      </c>
      <c r="GN361" s="39" t="e">
        <f t="shared" si="1136"/>
        <v>#DIV/0!</v>
      </c>
      <c r="GO361" s="57"/>
      <c r="GP361" s="57" t="e">
        <f t="shared" si="1137"/>
        <v>#DIV/0!</v>
      </c>
      <c r="GQ361" s="59" t="e">
        <f t="shared" si="1138"/>
        <v>#DIV/0!</v>
      </c>
      <c r="GR361" s="41" t="e">
        <f t="shared" si="1139"/>
        <v>#DIV/0!</v>
      </c>
      <c r="GS361" s="57" t="e">
        <f t="shared" si="1140"/>
        <v>#DIV/0!</v>
      </c>
      <c r="GT361" s="57" t="e">
        <f t="shared" si="1141"/>
        <v>#DIV/0!</v>
      </c>
      <c r="GU361" s="57" t="e">
        <f t="shared" si="1142"/>
        <v>#DIV/0!</v>
      </c>
      <c r="GV361" s="57"/>
      <c r="GW361" s="42" t="e">
        <f t="shared" si="1143"/>
        <v>#DIV/0!</v>
      </c>
      <c r="GX361" s="42" t="e">
        <f t="shared" si="1144"/>
        <v>#DIV/0!</v>
      </c>
      <c r="GY361" s="42" t="e">
        <f t="shared" si="1145"/>
        <v>#DIV/0!</v>
      </c>
      <c r="GZ361" s="57"/>
      <c r="HA361" s="2" t="e">
        <f t="shared" si="1146"/>
        <v>#DIV/0!</v>
      </c>
      <c r="HB361" s="2" t="e">
        <f t="shared" si="1147"/>
        <v>#DIV/0!</v>
      </c>
      <c r="HC361" s="2" t="e">
        <f t="shared" si="1148"/>
        <v>#DIV/0!</v>
      </c>
      <c r="HD361" s="2" t="e">
        <f t="shared" si="1149"/>
        <v>#DIV/0!</v>
      </c>
      <c r="HE361" s="2" t="e">
        <f t="shared" si="1150"/>
        <v>#DIV/0!</v>
      </c>
      <c r="HF361" s="2" t="e">
        <f t="shared" si="1151"/>
        <v>#DIV/0!</v>
      </c>
      <c r="HG361" s="2" t="e">
        <f t="shared" si="1152"/>
        <v>#DIV/0!</v>
      </c>
      <c r="HH361" s="2" t="e">
        <f t="shared" si="1153"/>
        <v>#DIV/0!</v>
      </c>
      <c r="HI361" s="2" t="e">
        <f t="shared" si="1154"/>
        <v>#DIV/0!</v>
      </c>
      <c r="HJ361" s="11" t="e">
        <f t="shared" si="1155"/>
        <v>#DIV/0!</v>
      </c>
      <c r="HK361" s="60" t="e">
        <f t="shared" si="1156"/>
        <v>#DIV/0!</v>
      </c>
      <c r="HL361" s="57"/>
      <c r="HM361" s="57" t="e">
        <f t="shared" si="1157"/>
        <v>#DIV/0!</v>
      </c>
      <c r="HN361" s="57" t="e">
        <f t="shared" si="1158"/>
        <v>#DIV/0!</v>
      </c>
      <c r="HO361" s="57" t="e">
        <f t="shared" si="1159"/>
        <v>#DIV/0!</v>
      </c>
      <c r="HP361" s="57" t="e">
        <f t="shared" si="1160"/>
        <v>#DIV/0!</v>
      </c>
      <c r="HQ361" s="57" t="e">
        <f t="shared" si="1161"/>
        <v>#DIV/0!</v>
      </c>
      <c r="HR361" s="57"/>
      <c r="HS361" s="57" t="e">
        <f t="shared" si="1162"/>
        <v>#DIV/0!</v>
      </c>
      <c r="HT361" s="57" t="e">
        <f t="shared" si="1163"/>
        <v>#DIV/0!</v>
      </c>
      <c r="HU361" s="57" t="e">
        <f t="shared" si="1164"/>
        <v>#DIV/0!</v>
      </c>
      <c r="HV361" s="57" t="e">
        <f t="shared" si="1165"/>
        <v>#DIV/0!</v>
      </c>
      <c r="HW361" s="57" t="e">
        <f t="shared" si="1166"/>
        <v>#DIV/0!</v>
      </c>
      <c r="HX361" s="57"/>
      <c r="HY361" s="57" t="e">
        <f t="shared" si="1167"/>
        <v>#DIV/0!</v>
      </c>
      <c r="HZ361" s="57" t="e">
        <f t="shared" si="1168"/>
        <v>#DIV/0!</v>
      </c>
      <c r="IA361" s="57"/>
      <c r="IB361" s="61">
        <f t="shared" si="1169"/>
        <v>0</v>
      </c>
      <c r="IC361" s="57" t="str">
        <f t="shared" si="1170"/>
        <v/>
      </c>
      <c r="ID361" s="42"/>
      <c r="IE361" s="2" t="str">
        <f t="shared" si="1171"/>
        <v/>
      </c>
      <c r="IF361" s="60" t="e">
        <f t="shared" si="1172"/>
        <v>#DIV/0!</v>
      </c>
      <c r="IG361" s="60" t="str">
        <f t="shared" si="1173"/>
        <v/>
      </c>
      <c r="IH361" s="60" t="str">
        <f t="shared" si="1174"/>
        <v>zinco-</v>
      </c>
      <c r="II361" s="60" t="str">
        <f t="shared" si="1175"/>
        <v>mangano-</v>
      </c>
      <c r="IJ361" s="60" t="e">
        <f t="shared" si="1176"/>
        <v>#DIV/0!</v>
      </c>
      <c r="IK361" s="60" t="e">
        <f t="shared" si="1177"/>
        <v>#DIV/0!</v>
      </c>
      <c r="IL361" s="60" t="e">
        <f t="shared" si="1178"/>
        <v>#DIV/0!</v>
      </c>
      <c r="IM361" s="60" t="e">
        <f t="shared" si="1179"/>
        <v>#DIV/0!</v>
      </c>
      <c r="IN361" s="60" t="str">
        <f t="shared" si="1180"/>
        <v/>
      </c>
      <c r="IO361" s="60" t="str">
        <f t="shared" si="1181"/>
        <v/>
      </c>
      <c r="IP361" s="57"/>
      <c r="IQ361" s="57" t="str">
        <f t="shared" si="1182"/>
        <v>ERROR!!</v>
      </c>
    </row>
    <row r="362" spans="24:251">
      <c r="X362" s="29">
        <f t="shared" si="1038"/>
        <v>0</v>
      </c>
      <c r="Y362" s="29">
        <f t="shared" si="1039"/>
        <v>0</v>
      </c>
      <c r="Z362" s="29" t="e">
        <f t="shared" si="1040"/>
        <v>#DIV/0!</v>
      </c>
      <c r="AA362" s="29" t="e">
        <f t="shared" si="1041"/>
        <v>#DIV/0!</v>
      </c>
      <c r="AB362" s="29" t="e">
        <f t="shared" si="1042"/>
        <v>#DIV/0!</v>
      </c>
      <c r="AC362" s="29" t="e">
        <f t="shared" si="1043"/>
        <v>#DIV/0!</v>
      </c>
      <c r="AF362" s="23">
        <v>60.084299999999999</v>
      </c>
      <c r="AG362" s="23">
        <v>79.878799999999998</v>
      </c>
      <c r="AH362" s="23">
        <v>101.96120000000001</v>
      </c>
      <c r="AI362" s="23">
        <v>151.99039999999999</v>
      </c>
      <c r="AJ362" s="23">
        <v>159.69</v>
      </c>
      <c r="AK362" s="23">
        <v>71.846400000000003</v>
      </c>
      <c r="AL362" s="23">
        <v>70.9375</v>
      </c>
      <c r="AM362" s="23">
        <v>40.304400000000001</v>
      </c>
      <c r="AN362" s="23">
        <v>56.077399999999997</v>
      </c>
      <c r="AO362" s="23">
        <v>61.978999999999999</v>
      </c>
      <c r="AP362" s="23">
        <v>94.195999999999998</v>
      </c>
      <c r="AQ362" s="23">
        <v>18.998000000000001</v>
      </c>
      <c r="AR362" s="23">
        <v>35.450000000000003</v>
      </c>
      <c r="AS362" s="23">
        <v>29.88</v>
      </c>
      <c r="AT362" s="23">
        <v>74.691999999999993</v>
      </c>
      <c r="AU362" s="23">
        <v>81.39</v>
      </c>
      <c r="AX362" s="54">
        <f t="shared" si="1044"/>
        <v>0</v>
      </c>
      <c r="AY362" s="54">
        <f t="shared" si="1045"/>
        <v>0</v>
      </c>
      <c r="AZ362" s="54">
        <f t="shared" si="1046"/>
        <v>0</v>
      </c>
      <c r="BA362" s="54">
        <f t="shared" si="1047"/>
        <v>0</v>
      </c>
      <c r="BB362" s="54">
        <f t="shared" si="1048"/>
        <v>0</v>
      </c>
      <c r="BC362" s="54">
        <f t="shared" si="1049"/>
        <v>0</v>
      </c>
      <c r="BD362" s="54">
        <f t="shared" si="1050"/>
        <v>0</v>
      </c>
      <c r="BE362" s="54">
        <f t="shared" si="1051"/>
        <v>0</v>
      </c>
      <c r="BF362" s="54">
        <f t="shared" si="1052"/>
        <v>0</v>
      </c>
      <c r="BG362" s="54">
        <f t="shared" si="1053"/>
        <v>0</v>
      </c>
      <c r="BH362" s="54">
        <f t="shared" si="1054"/>
        <v>0</v>
      </c>
      <c r="BI362" s="54">
        <f t="shared" si="1055"/>
        <v>0</v>
      </c>
      <c r="BJ362" s="54">
        <f t="shared" si="1056"/>
        <v>0</v>
      </c>
      <c r="BK362" s="54">
        <f t="shared" si="1057"/>
        <v>0</v>
      </c>
      <c r="BL362" s="54">
        <f t="shared" si="1058"/>
        <v>0</v>
      </c>
      <c r="BM362" s="42"/>
      <c r="BO362" s="54">
        <f>'Norm-coeff'!$C$2+$AX362*'Norm-coeff'!$D$2+$AY362*'Norm-coeff'!$E$2+$AZ362*'Norm-coeff'!$F$2+$BA362*'Norm-coeff'!$G$2+$BB362*'Norm-coeff'!$H$2+$BC362*'Norm-coeff'!$I$2+$BD362*'Norm-coeff'!$J$2+$BE362*'Norm-coeff'!$K$2+$BF362*'Norm-coeff'!$L$2+$BG362*'Norm-coeff'!$M$2+$BH362*'Norm-coeff'!$N$2+$BI362*'Norm-coeff'!$O$2</f>
        <v>5.4045421474420303</v>
      </c>
      <c r="BP362" s="54">
        <f>'Norm-coeff'!$C$3+$AX362*'Norm-coeff'!$D$3+$AY362*'Norm-coeff'!$E$3+$AZ362*'Norm-coeff'!$F$3+$BA362*'Norm-coeff'!$G$3+$BB362*'Norm-coeff'!$H$3+$BC362*'Norm-coeff'!$I$3+$BD362*'Norm-coeff'!$J$3+$BE362*'Norm-coeff'!$K$3+$BF362*'Norm-coeff'!$L$3+$BG362*'Norm-coeff'!$M$3+$BH362*'Norm-coeff'!$N$3+$BI362*'Norm-coeff'!$O$3</f>
        <v>3.15319116612705</v>
      </c>
      <c r="BQ362" s="54">
        <f>'Norm-coeff'!$C$4+$AX362*'Norm-coeff'!$D$4+$AY362*'Norm-coeff'!$E$4+$AZ362*'Norm-coeff'!$F$4+$BA362*'Norm-coeff'!$G$4+$BB362*'Norm-coeff'!$H$4+$BC362*'Norm-coeff'!$I$4+$BD362*'Norm-coeff'!$J$4+$BE362*'Norm-coeff'!$K$4+$BF362*'Norm-coeff'!$L$4+$BG362*'Norm-coeff'!$M$4+$BH362*'Norm-coeff'!$N$4+$BI362*'Norm-coeff'!$O$4</f>
        <v>1.42115649462768</v>
      </c>
      <c r="BR362" s="54">
        <f>'Norm-coeff'!$C$5+$AX362*'Norm-coeff'!$D$5+$AY362*'Norm-coeff'!$E$5+$AZ362*'Norm-coeff'!$F$5+$BA362*'Norm-coeff'!$G$5+$BB362*'Norm-coeff'!$H$5+$BC362*'Norm-coeff'!$I$5+$BD362*'Norm-coeff'!$J$5+$BE362*'Norm-coeff'!$K$5+$BF362*'Norm-coeff'!$L$5+$BG362*'Norm-coeff'!$M$5+$BH362*'Norm-coeff'!$N$5+$BI362*'Norm-coeff'!$O$5</f>
        <v>1.0553329241296201</v>
      </c>
      <c r="BS362" s="54">
        <f>'Norm-coeff'!$C$6+$AX362*'Norm-coeff'!$D$6+$AY362*'Norm-coeff'!$E$6+$AZ362*'Norm-coeff'!$F$6+$BA362*'Norm-coeff'!$G$6+$BB362*'Norm-coeff'!$H$6+$BC362*'Norm-coeff'!$I$6+$BD362*'Norm-coeff'!$J$6+$BE362*'Norm-coeff'!$K$6+$BF362*'Norm-coeff'!$L$6+$BG362*'Norm-coeff'!$M$6+$BH362*'Norm-coeff'!$N$6+$BI362*'Norm-coeff'!$O$6</f>
        <v>-1.48700885495103E-2</v>
      </c>
      <c r="BT362" s="54">
        <f>'Norm-coeff'!$C$7+$AX362*'Norm-coeff'!$D$7+$AY362*'Norm-coeff'!$E$7+$AZ362*'Norm-coeff'!$F$7+$BA362*'Norm-coeff'!$G$7+$BB362*'Norm-coeff'!$H$7+$BC362*'Norm-coeff'!$I$7+$BD362*'Norm-coeff'!$J$7+$BE362*'Norm-coeff'!$K$7+$BF362*'Norm-coeff'!$L$7+$BG362*'Norm-coeff'!$M$7+$BH362*'Norm-coeff'!$N$7+$BI362*'Norm-coeff'!$O$7</f>
        <v>2.0907583608832998</v>
      </c>
      <c r="BU362" s="54">
        <f>'Norm-coeff'!$C$8+$AX362*'Norm-coeff'!$D$8+$AY362*'Norm-coeff'!$E$8+$AZ362*'Norm-coeff'!$F$8+$BA362*'Norm-coeff'!$G$8+$BB362*'Norm-coeff'!$H$8+$BC362*'Norm-coeff'!$I$8+$BD362*'Norm-coeff'!$J$8+$BE362*'Norm-coeff'!$K$8+$BF362*'Norm-coeff'!$L$8+$BG362*'Norm-coeff'!$M$8+$BH362*'Norm-coeff'!$N$8+$BI362*'Norm-coeff'!$O$8</f>
        <v>0.65894159836244504</v>
      </c>
      <c r="BV362" s="54">
        <f>'Norm-coeff'!$C$9+$AX362*'Norm-coeff'!$D$9+$AY362*'Norm-coeff'!$E$9+$AZ362*'Norm-coeff'!$F$9+$BA362*'Norm-coeff'!$G$9+$BB362*'Norm-coeff'!$H$9+$BC362*'Norm-coeff'!$I$9+$BD362*'Norm-coeff'!$J$9+$BE362*'Norm-coeff'!$K$9+$BF362*'Norm-coeff'!$L$9+$BG362*'Norm-coeff'!$M$9+$BH362*'Norm-coeff'!$N$9+$BI362*'Norm-coeff'!$O$9</f>
        <v>1.48961085014701</v>
      </c>
      <c r="BW362" s="54">
        <f>'Norm-coeff'!$C$10+$AX362*'Norm-coeff'!$D$10+$AY362*'Norm-coeff'!$E$10+$AZ362*'Norm-coeff'!$F$10+$BA362*'Norm-coeff'!$G$10+$BB362*'Norm-coeff'!$H$10+$BC362*'Norm-coeff'!$I$10+$BD362*'Norm-coeff'!$J$10+$BE362*'Norm-coeff'!$K$10+$BF362*'Norm-coeff'!$L$10+$BG362*'Norm-coeff'!$M$10+$BH362*'Norm-coeff'!$N$10+$BI362*'Norm-coeff'!$O$10</f>
        <v>1.42058735749591</v>
      </c>
      <c r="BX362" s="54">
        <f>'Norm-coeff'!$C$11+$AX362*'Norm-coeff'!$D$11+$AY362*'Norm-coeff'!$E$11+$AZ362*'Norm-coeff'!$F$11+$BA362*'Norm-coeff'!$G$11+$BB362*'Norm-coeff'!$H$11+$BC362*'Norm-coeff'!$I$11+$BD362*'Norm-coeff'!$J$11+$BE362*'Norm-coeff'!$K$11+$BF362*'Norm-coeff'!$L$11+$BG362*'Norm-coeff'!$M$11+$BH362*'Norm-coeff'!$N$11+$BI362*'Norm-coeff'!$O$11</f>
        <v>0.221233014421479</v>
      </c>
      <c r="BY362" s="54">
        <f>'Norm-coeff'!$C$12+$AX362*'Norm-coeff'!$D$12+$AY362*'Norm-coeff'!$E$12+$AZ362*'Norm-coeff'!$F$12+$BA362*'Norm-coeff'!$G$12+$BB362*'Norm-coeff'!$H$12+$BC362*'Norm-coeff'!$I$12+$BD362*'Norm-coeff'!$J$12+$BE362*'Norm-coeff'!$K$12+$BF362*'Norm-coeff'!$L$12+$BG362*'Norm-coeff'!$M$12+$BH362*'Norm-coeff'!$N$12+$BI362*'Norm-coeff'!$O$12</f>
        <v>0.283527502056037</v>
      </c>
      <c r="BZ362" s="54">
        <f>'Norm-coeff'!$C$13+$AX362*'Norm-coeff'!$D$13+$AY362*'Norm-coeff'!$E$13+$AZ362*'Norm-coeff'!$F$13+$BA362*'Norm-coeff'!$G$13+$BB362*'Norm-coeff'!$H$13+$BC362*'Norm-coeff'!$I$13+$BD362*'Norm-coeff'!$J$13+$BE362*'Norm-coeff'!$K$13+$BF362*'Norm-coeff'!$L$13+$BG362*'Norm-coeff'!$M$13+$BH362*'Norm-coeff'!$N$13+$BI362*'Norm-coeff'!$O$13</f>
        <v>-4.1864930554451202E-2</v>
      </c>
      <c r="CA362" s="54">
        <f>'Norm-coeff'!$C$14+$AX362*'Norm-coeff'!$D$14+$AY362*'Norm-coeff'!$E$14+$AZ362*'Norm-coeff'!$F$14+$BA362*'Norm-coeff'!$G$14+$BB362*'Norm-coeff'!$H$14+$BC362*'Norm-coeff'!$I$14+$BD362*'Norm-coeff'!$J$14+$BE362*'Norm-coeff'!$K$14+$BF362*'Norm-coeff'!$L$14+$BG362*'Norm-coeff'!$M$14+$BH362*'Norm-coeff'!$N$14+$BI362*'Norm-coeff'!$O$14</f>
        <v>4.2526983164477103</v>
      </c>
      <c r="CC362" s="54">
        <f t="shared" si="1183"/>
        <v>0</v>
      </c>
      <c r="CG362" s="54">
        <f t="shared" si="1059"/>
        <v>0</v>
      </c>
      <c r="CH362" s="54">
        <f t="shared" si="1037"/>
        <v>0</v>
      </c>
      <c r="CI362" s="54">
        <f t="shared" si="1060"/>
        <v>0</v>
      </c>
      <c r="CJ362" s="56">
        <f t="shared" si="1061"/>
        <v>0</v>
      </c>
      <c r="CK362" s="54">
        <f t="shared" si="1062"/>
        <v>0</v>
      </c>
      <c r="CL362" s="54">
        <f t="shared" si="1063"/>
        <v>0</v>
      </c>
      <c r="CM362" s="54">
        <f t="shared" si="1064"/>
        <v>0</v>
      </c>
      <c r="CN362" s="54">
        <f t="shared" si="1065"/>
        <v>0</v>
      </c>
      <c r="CO362" s="54">
        <f t="shared" si="1066"/>
        <v>0</v>
      </c>
      <c r="CP362" s="54">
        <f t="shared" si="1067"/>
        <v>0</v>
      </c>
      <c r="CQ362" s="54">
        <f t="shared" si="1068"/>
        <v>0</v>
      </c>
      <c r="CR362" s="54">
        <f t="shared" si="1069"/>
        <v>0</v>
      </c>
      <c r="CS362" s="54">
        <f t="shared" si="1070"/>
        <v>0</v>
      </c>
      <c r="CU362" s="54">
        <f t="shared" si="1071"/>
        <v>0</v>
      </c>
      <c r="CV362" s="54">
        <f t="shared" si="1072"/>
        <v>0</v>
      </c>
      <c r="CW362" s="54">
        <f t="shared" si="1073"/>
        <v>0</v>
      </c>
      <c r="CX362" s="54">
        <f t="shared" si="1074"/>
        <v>0</v>
      </c>
      <c r="CZ362" s="54">
        <f t="shared" si="1075"/>
        <v>0</v>
      </c>
      <c r="DA362" s="54">
        <f t="shared" si="1076"/>
        <v>0</v>
      </c>
      <c r="DB362" s="54">
        <f t="shared" si="1077"/>
        <v>0</v>
      </c>
      <c r="DC362" s="54">
        <f t="shared" si="1078"/>
        <v>0</v>
      </c>
      <c r="DD362" s="54">
        <f t="shared" si="1079"/>
        <v>0</v>
      </c>
      <c r="DE362" s="54">
        <f t="shared" si="1080"/>
        <v>0</v>
      </c>
      <c r="DF362" s="54">
        <f t="shared" si="1081"/>
        <v>0</v>
      </c>
      <c r="DG362" s="54">
        <f t="shared" si="1082"/>
        <v>2</v>
      </c>
      <c r="DH362" s="71">
        <f t="shared" si="1083"/>
        <v>0</v>
      </c>
      <c r="DI362" s="71">
        <f t="shared" si="1084"/>
        <v>0</v>
      </c>
      <c r="DJ362" s="54">
        <f t="shared" si="1085"/>
        <v>0</v>
      </c>
      <c r="DK362" s="54">
        <f t="shared" si="1086"/>
        <v>2</v>
      </c>
      <c r="DL362" s="4">
        <f t="shared" si="1011"/>
        <v>0</v>
      </c>
      <c r="DM362" s="3">
        <f t="shared" si="1087"/>
        <v>0</v>
      </c>
      <c r="DN362" s="3">
        <f t="shared" si="1088"/>
        <v>0</v>
      </c>
      <c r="DO362" s="4" t="e">
        <f t="shared" si="1089"/>
        <v>#DIV/0!</v>
      </c>
      <c r="DP362" s="57"/>
      <c r="DQ362" s="57"/>
      <c r="DR362" s="56">
        <f t="shared" si="1012"/>
        <v>2</v>
      </c>
      <c r="DS362" s="56">
        <f t="shared" si="1013"/>
        <v>0</v>
      </c>
      <c r="DT362" s="38">
        <f t="shared" si="1014"/>
        <v>0</v>
      </c>
      <c r="DU362" s="38">
        <f t="shared" si="1090"/>
        <v>2</v>
      </c>
      <c r="DV362" s="38">
        <f t="shared" si="1015"/>
        <v>0</v>
      </c>
      <c r="DW362" s="39">
        <f t="shared" si="1016"/>
        <v>0</v>
      </c>
      <c r="DX362" s="39">
        <f t="shared" si="1017"/>
        <v>0</v>
      </c>
      <c r="DY362" s="39">
        <f t="shared" si="1018"/>
        <v>0</v>
      </c>
      <c r="DZ362" s="39">
        <f t="shared" si="1019"/>
        <v>0</v>
      </c>
      <c r="EA362" s="39">
        <f t="shared" si="1020"/>
        <v>0</v>
      </c>
      <c r="EB362" s="37" t="e">
        <f t="shared" si="1091"/>
        <v>#DIV/0!</v>
      </c>
      <c r="EC362" s="37" t="e">
        <f t="shared" si="1092"/>
        <v>#DIV/0!</v>
      </c>
      <c r="ED362" s="37" t="e">
        <f t="shared" si="1093"/>
        <v>#DIV/0!</v>
      </c>
      <c r="EE362" s="37" t="e">
        <f t="shared" si="1094"/>
        <v>#DIV/0!</v>
      </c>
      <c r="EF362" s="39" t="e">
        <f t="shared" si="1095"/>
        <v>#DIV/0!</v>
      </c>
      <c r="EG362" s="37" t="e">
        <f t="shared" si="1096"/>
        <v>#DIV/0!</v>
      </c>
      <c r="EH362" s="37" t="e">
        <f t="shared" si="1097"/>
        <v>#DIV/0!</v>
      </c>
      <c r="EI362" s="11" t="b">
        <f t="shared" si="1098"/>
        <v>1</v>
      </c>
      <c r="EJ362" s="11" t="b">
        <f t="shared" si="1099"/>
        <v>0</v>
      </c>
      <c r="EK362" s="39" t="e">
        <f t="shared" si="1100"/>
        <v>#DIV/0!</v>
      </c>
      <c r="EL362" s="39" t="e">
        <f t="shared" si="1101"/>
        <v>#DIV/0!</v>
      </c>
      <c r="EM362" s="39" t="e">
        <f t="shared" si="1102"/>
        <v>#DIV/0!</v>
      </c>
      <c r="EN362" s="39" t="e">
        <f t="shared" si="1103"/>
        <v>#DIV/0!</v>
      </c>
      <c r="EO362" s="39" t="e">
        <f t="shared" si="1104"/>
        <v>#DIV/0!</v>
      </c>
      <c r="EP362" s="39" t="e">
        <f t="shared" si="1105"/>
        <v>#DIV/0!</v>
      </c>
      <c r="EQ362" s="39" t="e">
        <f t="shared" si="1106"/>
        <v>#DIV/0!</v>
      </c>
      <c r="ER362" s="39" t="e">
        <f t="shared" si="1107"/>
        <v>#DIV/0!</v>
      </c>
      <c r="ES362" s="58" t="str">
        <f t="shared" si="1108"/>
        <v>(OH,F,Cl)-dominate amphibole</v>
      </c>
      <c r="ET362" s="58" t="e">
        <f t="shared" si="1109"/>
        <v>#N/A</v>
      </c>
      <c r="EU362" s="56">
        <f t="shared" si="1021"/>
        <v>0</v>
      </c>
      <c r="EV362" s="56">
        <f t="shared" si="1022"/>
        <v>0</v>
      </c>
      <c r="EW362" s="56">
        <f t="shared" si="1023"/>
        <v>0</v>
      </c>
      <c r="EX362" s="56">
        <f t="shared" si="1024"/>
        <v>0</v>
      </c>
      <c r="EY362" s="56">
        <f t="shared" si="1025"/>
        <v>0</v>
      </c>
      <c r="EZ362" s="56">
        <f t="shared" si="1026"/>
        <v>0</v>
      </c>
      <c r="FA362" s="39">
        <f t="shared" si="1027"/>
        <v>0</v>
      </c>
      <c r="FB362" s="39">
        <f t="shared" si="1028"/>
        <v>0</v>
      </c>
      <c r="FC362" s="54">
        <f t="shared" si="1029"/>
        <v>0</v>
      </c>
      <c r="FD362" s="54">
        <f t="shared" si="1030"/>
        <v>0</v>
      </c>
      <c r="FE362" s="39">
        <f t="shared" si="1031"/>
        <v>0</v>
      </c>
      <c r="FF362" s="54">
        <f t="shared" si="1032"/>
        <v>0</v>
      </c>
      <c r="FG362" s="39">
        <f t="shared" si="1033"/>
        <v>0</v>
      </c>
      <c r="FH362" s="39">
        <f t="shared" si="1110"/>
        <v>0</v>
      </c>
      <c r="FI362" s="39">
        <f t="shared" si="1111"/>
        <v>0</v>
      </c>
      <c r="FJ362" s="39">
        <f t="shared" si="1112"/>
        <v>0</v>
      </c>
      <c r="FK362" s="39" t="e">
        <f t="shared" si="1113"/>
        <v>#DIV/0!</v>
      </c>
      <c r="FL362" s="39" t="e">
        <f t="shared" si="1114"/>
        <v>#DIV/0!</v>
      </c>
      <c r="FM362" s="39" t="e">
        <f t="shared" si="1115"/>
        <v>#DIV/0!</v>
      </c>
      <c r="FN362" s="39">
        <f t="shared" si="1116"/>
        <v>1</v>
      </c>
      <c r="FO362" s="39">
        <f t="shared" si="1034"/>
        <v>0</v>
      </c>
      <c r="FP362" s="39">
        <f t="shared" si="1035"/>
        <v>0</v>
      </c>
      <c r="FQ362" s="39">
        <f t="shared" si="1036"/>
        <v>0</v>
      </c>
      <c r="FR362" s="39">
        <f t="shared" si="1117"/>
        <v>0</v>
      </c>
      <c r="FS362" s="39">
        <f t="shared" si="1118"/>
        <v>0</v>
      </c>
      <c r="FU362" s="39" t="e">
        <f t="shared" si="1119"/>
        <v>#DIV/0!</v>
      </c>
      <c r="FV362" s="39" t="e">
        <f t="shared" si="1120"/>
        <v>#DIV/0!</v>
      </c>
      <c r="FW362" s="39" t="e">
        <f t="shared" si="1121"/>
        <v>#DIV/0!</v>
      </c>
      <c r="FY362" s="39" t="e">
        <f t="shared" si="1122"/>
        <v>#DIV/0!</v>
      </c>
      <c r="FZ362" s="39" t="e">
        <f t="shared" si="1123"/>
        <v>#DIV/0!</v>
      </c>
      <c r="GA362" s="39" t="e">
        <f t="shared" si="1124"/>
        <v>#DIV/0!</v>
      </c>
      <c r="GB362" s="39" t="e">
        <f t="shared" si="1125"/>
        <v>#DIV/0!</v>
      </c>
      <c r="GC362" s="39" t="e">
        <f t="shared" si="1126"/>
        <v>#DIV/0!</v>
      </c>
      <c r="GD362" s="39" t="e">
        <f t="shared" si="1127"/>
        <v>#DIV/0!</v>
      </c>
      <c r="GE362" s="39" t="e">
        <f t="shared" si="1128"/>
        <v>#DIV/0!</v>
      </c>
      <c r="GF362" s="39" t="e">
        <f t="shared" si="1129"/>
        <v>#DIV/0!</v>
      </c>
      <c r="GG362" s="39" t="e">
        <f t="shared" si="1130"/>
        <v>#DIV/0!</v>
      </c>
      <c r="GH362" s="39" t="e">
        <f t="shared" si="1131"/>
        <v>#DIV/0!</v>
      </c>
      <c r="GI362" s="39"/>
      <c r="GJ362" s="39" t="e">
        <f t="shared" si="1132"/>
        <v>#DIV/0!</v>
      </c>
      <c r="GK362" s="39" t="e">
        <f t="shared" si="1133"/>
        <v>#DIV/0!</v>
      </c>
      <c r="GL362" s="39" t="e">
        <f t="shared" si="1134"/>
        <v>#DIV/0!</v>
      </c>
      <c r="GM362" s="39" t="e">
        <f t="shared" si="1135"/>
        <v>#DIV/0!</v>
      </c>
      <c r="GN362" s="39" t="e">
        <f t="shared" si="1136"/>
        <v>#DIV/0!</v>
      </c>
      <c r="GO362" s="57"/>
      <c r="GP362" s="57" t="e">
        <f t="shared" si="1137"/>
        <v>#DIV/0!</v>
      </c>
      <c r="GQ362" s="59" t="e">
        <f t="shared" si="1138"/>
        <v>#DIV/0!</v>
      </c>
      <c r="GR362" s="41" t="e">
        <f t="shared" si="1139"/>
        <v>#DIV/0!</v>
      </c>
      <c r="GS362" s="57" t="e">
        <f t="shared" si="1140"/>
        <v>#DIV/0!</v>
      </c>
      <c r="GT362" s="57" t="e">
        <f t="shared" si="1141"/>
        <v>#DIV/0!</v>
      </c>
      <c r="GU362" s="57" t="e">
        <f t="shared" si="1142"/>
        <v>#DIV/0!</v>
      </c>
      <c r="GV362" s="57"/>
      <c r="GW362" s="42" t="e">
        <f t="shared" si="1143"/>
        <v>#DIV/0!</v>
      </c>
      <c r="GX362" s="42" t="e">
        <f t="shared" si="1144"/>
        <v>#DIV/0!</v>
      </c>
      <c r="GY362" s="42" t="e">
        <f t="shared" si="1145"/>
        <v>#DIV/0!</v>
      </c>
      <c r="GZ362" s="57"/>
      <c r="HA362" s="2" t="e">
        <f t="shared" si="1146"/>
        <v>#DIV/0!</v>
      </c>
      <c r="HB362" s="2" t="e">
        <f t="shared" si="1147"/>
        <v>#DIV/0!</v>
      </c>
      <c r="HC362" s="2" t="e">
        <f t="shared" si="1148"/>
        <v>#DIV/0!</v>
      </c>
      <c r="HD362" s="2" t="e">
        <f t="shared" si="1149"/>
        <v>#DIV/0!</v>
      </c>
      <c r="HE362" s="2" t="e">
        <f t="shared" si="1150"/>
        <v>#DIV/0!</v>
      </c>
      <c r="HF362" s="2" t="e">
        <f t="shared" si="1151"/>
        <v>#DIV/0!</v>
      </c>
      <c r="HG362" s="2" t="e">
        <f t="shared" si="1152"/>
        <v>#DIV/0!</v>
      </c>
      <c r="HH362" s="2" t="e">
        <f t="shared" si="1153"/>
        <v>#DIV/0!</v>
      </c>
      <c r="HI362" s="2" t="e">
        <f t="shared" si="1154"/>
        <v>#DIV/0!</v>
      </c>
      <c r="HJ362" s="11" t="e">
        <f t="shared" si="1155"/>
        <v>#DIV/0!</v>
      </c>
      <c r="HK362" s="60" t="e">
        <f t="shared" si="1156"/>
        <v>#DIV/0!</v>
      </c>
      <c r="HL362" s="57"/>
      <c r="HM362" s="57" t="e">
        <f t="shared" si="1157"/>
        <v>#DIV/0!</v>
      </c>
      <c r="HN362" s="57" t="e">
        <f t="shared" si="1158"/>
        <v>#DIV/0!</v>
      </c>
      <c r="HO362" s="57" t="e">
        <f t="shared" si="1159"/>
        <v>#DIV/0!</v>
      </c>
      <c r="HP362" s="57" t="e">
        <f t="shared" si="1160"/>
        <v>#DIV/0!</v>
      </c>
      <c r="HQ362" s="57" t="e">
        <f t="shared" si="1161"/>
        <v>#DIV/0!</v>
      </c>
      <c r="HR362" s="57"/>
      <c r="HS362" s="57" t="e">
        <f t="shared" si="1162"/>
        <v>#DIV/0!</v>
      </c>
      <c r="HT362" s="57" t="e">
        <f t="shared" si="1163"/>
        <v>#DIV/0!</v>
      </c>
      <c r="HU362" s="57" t="e">
        <f t="shared" si="1164"/>
        <v>#DIV/0!</v>
      </c>
      <c r="HV362" s="57" t="e">
        <f t="shared" si="1165"/>
        <v>#DIV/0!</v>
      </c>
      <c r="HW362" s="57" t="e">
        <f t="shared" si="1166"/>
        <v>#DIV/0!</v>
      </c>
      <c r="HX362" s="57"/>
      <c r="HY362" s="57" t="e">
        <f t="shared" si="1167"/>
        <v>#DIV/0!</v>
      </c>
      <c r="HZ362" s="57" t="e">
        <f t="shared" si="1168"/>
        <v>#DIV/0!</v>
      </c>
      <c r="IA362" s="57"/>
      <c r="IB362" s="61">
        <f t="shared" si="1169"/>
        <v>0</v>
      </c>
      <c r="IC362" s="57" t="str">
        <f t="shared" si="1170"/>
        <v/>
      </c>
      <c r="ID362" s="42"/>
      <c r="IE362" s="2" t="str">
        <f t="shared" si="1171"/>
        <v/>
      </c>
      <c r="IF362" s="60" t="e">
        <f t="shared" si="1172"/>
        <v>#DIV/0!</v>
      </c>
      <c r="IG362" s="60" t="str">
        <f t="shared" si="1173"/>
        <v/>
      </c>
      <c r="IH362" s="60" t="str">
        <f t="shared" si="1174"/>
        <v>zinco-</v>
      </c>
      <c r="II362" s="60" t="str">
        <f t="shared" si="1175"/>
        <v>mangano-</v>
      </c>
      <c r="IJ362" s="60" t="e">
        <f t="shared" si="1176"/>
        <v>#DIV/0!</v>
      </c>
      <c r="IK362" s="60" t="e">
        <f t="shared" si="1177"/>
        <v>#DIV/0!</v>
      </c>
      <c r="IL362" s="60" t="e">
        <f t="shared" si="1178"/>
        <v>#DIV/0!</v>
      </c>
      <c r="IM362" s="60" t="e">
        <f t="shared" si="1179"/>
        <v>#DIV/0!</v>
      </c>
      <c r="IN362" s="60" t="str">
        <f t="shared" si="1180"/>
        <v/>
      </c>
      <c r="IO362" s="60" t="str">
        <f t="shared" si="1181"/>
        <v/>
      </c>
      <c r="IP362" s="57"/>
      <c r="IQ362" s="57" t="str">
        <f t="shared" si="1182"/>
        <v>ERROR!!</v>
      </c>
    </row>
    <row r="363" spans="24:251">
      <c r="X363" s="29">
        <f t="shared" si="1038"/>
        <v>0</v>
      </c>
      <c r="Y363" s="29">
        <f t="shared" si="1039"/>
        <v>0</v>
      </c>
      <c r="Z363" s="29" t="e">
        <f t="shared" si="1040"/>
        <v>#DIV/0!</v>
      </c>
      <c r="AA363" s="29" t="e">
        <f t="shared" si="1041"/>
        <v>#DIV/0!</v>
      </c>
      <c r="AB363" s="29" t="e">
        <f t="shared" si="1042"/>
        <v>#DIV/0!</v>
      </c>
      <c r="AC363" s="29" t="e">
        <f t="shared" si="1043"/>
        <v>#DIV/0!</v>
      </c>
      <c r="AF363" s="23">
        <v>60.084299999999999</v>
      </c>
      <c r="AG363" s="23">
        <v>79.878799999999998</v>
      </c>
      <c r="AH363" s="23">
        <v>101.96120000000001</v>
      </c>
      <c r="AI363" s="23">
        <v>151.99039999999999</v>
      </c>
      <c r="AJ363" s="23">
        <v>159.69</v>
      </c>
      <c r="AK363" s="23">
        <v>71.846400000000003</v>
      </c>
      <c r="AL363" s="23">
        <v>70.9375</v>
      </c>
      <c r="AM363" s="23">
        <v>40.304400000000001</v>
      </c>
      <c r="AN363" s="23">
        <v>56.077399999999997</v>
      </c>
      <c r="AO363" s="23">
        <v>61.978999999999999</v>
      </c>
      <c r="AP363" s="23">
        <v>94.195999999999998</v>
      </c>
      <c r="AQ363" s="23">
        <v>18.998000000000001</v>
      </c>
      <c r="AR363" s="23">
        <v>35.450000000000003</v>
      </c>
      <c r="AS363" s="23">
        <v>29.88</v>
      </c>
      <c r="AT363" s="23">
        <v>74.691999999999993</v>
      </c>
      <c r="AU363" s="23">
        <v>81.39</v>
      </c>
      <c r="AX363" s="54">
        <f t="shared" si="1044"/>
        <v>0</v>
      </c>
      <c r="AY363" s="54">
        <f t="shared" si="1045"/>
        <v>0</v>
      </c>
      <c r="AZ363" s="54">
        <f t="shared" si="1046"/>
        <v>0</v>
      </c>
      <c r="BA363" s="54">
        <f t="shared" si="1047"/>
        <v>0</v>
      </c>
      <c r="BB363" s="54">
        <f t="shared" si="1048"/>
        <v>0</v>
      </c>
      <c r="BC363" s="54">
        <f t="shared" si="1049"/>
        <v>0</v>
      </c>
      <c r="BD363" s="54">
        <f t="shared" si="1050"/>
        <v>0</v>
      </c>
      <c r="BE363" s="54">
        <f t="shared" si="1051"/>
        <v>0</v>
      </c>
      <c r="BF363" s="54">
        <f t="shared" si="1052"/>
        <v>0</v>
      </c>
      <c r="BG363" s="54">
        <f t="shared" si="1053"/>
        <v>0</v>
      </c>
      <c r="BH363" s="54">
        <f t="shared" si="1054"/>
        <v>0</v>
      </c>
      <c r="BI363" s="54">
        <f t="shared" si="1055"/>
        <v>0</v>
      </c>
      <c r="BJ363" s="54">
        <f t="shared" si="1056"/>
        <v>0</v>
      </c>
      <c r="BK363" s="54">
        <f t="shared" si="1057"/>
        <v>0</v>
      </c>
      <c r="BL363" s="54">
        <f t="shared" si="1058"/>
        <v>0</v>
      </c>
      <c r="BM363" s="42"/>
      <c r="BO363" s="54">
        <f>'Norm-coeff'!$C$2+$AX363*'Norm-coeff'!$D$2+$AY363*'Norm-coeff'!$E$2+$AZ363*'Norm-coeff'!$F$2+$BA363*'Norm-coeff'!$G$2+$BB363*'Norm-coeff'!$H$2+$BC363*'Norm-coeff'!$I$2+$BD363*'Norm-coeff'!$J$2+$BE363*'Norm-coeff'!$K$2+$BF363*'Norm-coeff'!$L$2+$BG363*'Norm-coeff'!$M$2+$BH363*'Norm-coeff'!$N$2+$BI363*'Norm-coeff'!$O$2</f>
        <v>5.4045421474420303</v>
      </c>
      <c r="BP363" s="54">
        <f>'Norm-coeff'!$C$3+$AX363*'Norm-coeff'!$D$3+$AY363*'Norm-coeff'!$E$3+$AZ363*'Norm-coeff'!$F$3+$BA363*'Norm-coeff'!$G$3+$BB363*'Norm-coeff'!$H$3+$BC363*'Norm-coeff'!$I$3+$BD363*'Norm-coeff'!$J$3+$BE363*'Norm-coeff'!$K$3+$BF363*'Norm-coeff'!$L$3+$BG363*'Norm-coeff'!$M$3+$BH363*'Norm-coeff'!$N$3+$BI363*'Norm-coeff'!$O$3</f>
        <v>3.15319116612705</v>
      </c>
      <c r="BQ363" s="54">
        <f>'Norm-coeff'!$C$4+$AX363*'Norm-coeff'!$D$4+$AY363*'Norm-coeff'!$E$4+$AZ363*'Norm-coeff'!$F$4+$BA363*'Norm-coeff'!$G$4+$BB363*'Norm-coeff'!$H$4+$BC363*'Norm-coeff'!$I$4+$BD363*'Norm-coeff'!$J$4+$BE363*'Norm-coeff'!$K$4+$BF363*'Norm-coeff'!$L$4+$BG363*'Norm-coeff'!$M$4+$BH363*'Norm-coeff'!$N$4+$BI363*'Norm-coeff'!$O$4</f>
        <v>1.42115649462768</v>
      </c>
      <c r="BR363" s="54">
        <f>'Norm-coeff'!$C$5+$AX363*'Norm-coeff'!$D$5+$AY363*'Norm-coeff'!$E$5+$AZ363*'Norm-coeff'!$F$5+$BA363*'Norm-coeff'!$G$5+$BB363*'Norm-coeff'!$H$5+$BC363*'Norm-coeff'!$I$5+$BD363*'Norm-coeff'!$J$5+$BE363*'Norm-coeff'!$K$5+$BF363*'Norm-coeff'!$L$5+$BG363*'Norm-coeff'!$M$5+$BH363*'Norm-coeff'!$N$5+$BI363*'Norm-coeff'!$O$5</f>
        <v>1.0553329241296201</v>
      </c>
      <c r="BS363" s="54">
        <f>'Norm-coeff'!$C$6+$AX363*'Norm-coeff'!$D$6+$AY363*'Norm-coeff'!$E$6+$AZ363*'Norm-coeff'!$F$6+$BA363*'Norm-coeff'!$G$6+$BB363*'Norm-coeff'!$H$6+$BC363*'Norm-coeff'!$I$6+$BD363*'Norm-coeff'!$J$6+$BE363*'Norm-coeff'!$K$6+$BF363*'Norm-coeff'!$L$6+$BG363*'Norm-coeff'!$M$6+$BH363*'Norm-coeff'!$N$6+$BI363*'Norm-coeff'!$O$6</f>
        <v>-1.48700885495103E-2</v>
      </c>
      <c r="BT363" s="54">
        <f>'Norm-coeff'!$C$7+$AX363*'Norm-coeff'!$D$7+$AY363*'Norm-coeff'!$E$7+$AZ363*'Norm-coeff'!$F$7+$BA363*'Norm-coeff'!$G$7+$BB363*'Norm-coeff'!$H$7+$BC363*'Norm-coeff'!$I$7+$BD363*'Norm-coeff'!$J$7+$BE363*'Norm-coeff'!$K$7+$BF363*'Norm-coeff'!$L$7+$BG363*'Norm-coeff'!$M$7+$BH363*'Norm-coeff'!$N$7+$BI363*'Norm-coeff'!$O$7</f>
        <v>2.0907583608832998</v>
      </c>
      <c r="BU363" s="54">
        <f>'Norm-coeff'!$C$8+$AX363*'Norm-coeff'!$D$8+$AY363*'Norm-coeff'!$E$8+$AZ363*'Norm-coeff'!$F$8+$BA363*'Norm-coeff'!$G$8+$BB363*'Norm-coeff'!$H$8+$BC363*'Norm-coeff'!$I$8+$BD363*'Norm-coeff'!$J$8+$BE363*'Norm-coeff'!$K$8+$BF363*'Norm-coeff'!$L$8+$BG363*'Norm-coeff'!$M$8+$BH363*'Norm-coeff'!$N$8+$BI363*'Norm-coeff'!$O$8</f>
        <v>0.65894159836244504</v>
      </c>
      <c r="BV363" s="54">
        <f>'Norm-coeff'!$C$9+$AX363*'Norm-coeff'!$D$9+$AY363*'Norm-coeff'!$E$9+$AZ363*'Norm-coeff'!$F$9+$BA363*'Norm-coeff'!$G$9+$BB363*'Norm-coeff'!$H$9+$BC363*'Norm-coeff'!$I$9+$BD363*'Norm-coeff'!$J$9+$BE363*'Norm-coeff'!$K$9+$BF363*'Norm-coeff'!$L$9+$BG363*'Norm-coeff'!$M$9+$BH363*'Norm-coeff'!$N$9+$BI363*'Norm-coeff'!$O$9</f>
        <v>1.48961085014701</v>
      </c>
      <c r="BW363" s="54">
        <f>'Norm-coeff'!$C$10+$AX363*'Norm-coeff'!$D$10+$AY363*'Norm-coeff'!$E$10+$AZ363*'Norm-coeff'!$F$10+$BA363*'Norm-coeff'!$G$10+$BB363*'Norm-coeff'!$H$10+$BC363*'Norm-coeff'!$I$10+$BD363*'Norm-coeff'!$J$10+$BE363*'Norm-coeff'!$K$10+$BF363*'Norm-coeff'!$L$10+$BG363*'Norm-coeff'!$M$10+$BH363*'Norm-coeff'!$N$10+$BI363*'Norm-coeff'!$O$10</f>
        <v>1.42058735749591</v>
      </c>
      <c r="BX363" s="54">
        <f>'Norm-coeff'!$C$11+$AX363*'Norm-coeff'!$D$11+$AY363*'Norm-coeff'!$E$11+$AZ363*'Norm-coeff'!$F$11+$BA363*'Norm-coeff'!$G$11+$BB363*'Norm-coeff'!$H$11+$BC363*'Norm-coeff'!$I$11+$BD363*'Norm-coeff'!$J$11+$BE363*'Norm-coeff'!$K$11+$BF363*'Norm-coeff'!$L$11+$BG363*'Norm-coeff'!$M$11+$BH363*'Norm-coeff'!$N$11+$BI363*'Norm-coeff'!$O$11</f>
        <v>0.221233014421479</v>
      </c>
      <c r="BY363" s="54">
        <f>'Norm-coeff'!$C$12+$AX363*'Norm-coeff'!$D$12+$AY363*'Norm-coeff'!$E$12+$AZ363*'Norm-coeff'!$F$12+$BA363*'Norm-coeff'!$G$12+$BB363*'Norm-coeff'!$H$12+$BC363*'Norm-coeff'!$I$12+$BD363*'Norm-coeff'!$J$12+$BE363*'Norm-coeff'!$K$12+$BF363*'Norm-coeff'!$L$12+$BG363*'Norm-coeff'!$M$12+$BH363*'Norm-coeff'!$N$12+$BI363*'Norm-coeff'!$O$12</f>
        <v>0.283527502056037</v>
      </c>
      <c r="BZ363" s="54">
        <f>'Norm-coeff'!$C$13+$AX363*'Norm-coeff'!$D$13+$AY363*'Norm-coeff'!$E$13+$AZ363*'Norm-coeff'!$F$13+$BA363*'Norm-coeff'!$G$13+$BB363*'Norm-coeff'!$H$13+$BC363*'Norm-coeff'!$I$13+$BD363*'Norm-coeff'!$J$13+$BE363*'Norm-coeff'!$K$13+$BF363*'Norm-coeff'!$L$13+$BG363*'Norm-coeff'!$M$13+$BH363*'Norm-coeff'!$N$13+$BI363*'Norm-coeff'!$O$13</f>
        <v>-4.1864930554451202E-2</v>
      </c>
      <c r="CA363" s="54">
        <f>'Norm-coeff'!$C$14+$AX363*'Norm-coeff'!$D$14+$AY363*'Norm-coeff'!$E$14+$AZ363*'Norm-coeff'!$F$14+$BA363*'Norm-coeff'!$G$14+$BB363*'Norm-coeff'!$H$14+$BC363*'Norm-coeff'!$I$14+$BD363*'Norm-coeff'!$J$14+$BE363*'Norm-coeff'!$K$14+$BF363*'Norm-coeff'!$L$14+$BG363*'Norm-coeff'!$M$14+$BH363*'Norm-coeff'!$N$14+$BI363*'Norm-coeff'!$O$14</f>
        <v>4.2526983164477103</v>
      </c>
      <c r="CC363" s="54">
        <f t="shared" si="1183"/>
        <v>0</v>
      </c>
      <c r="CG363" s="54">
        <f t="shared" si="1059"/>
        <v>0</v>
      </c>
      <c r="CH363" s="54">
        <f t="shared" si="1037"/>
        <v>0</v>
      </c>
      <c r="CI363" s="54">
        <f t="shared" si="1060"/>
        <v>0</v>
      </c>
      <c r="CJ363" s="56">
        <f t="shared" si="1061"/>
        <v>0</v>
      </c>
      <c r="CK363" s="54">
        <f t="shared" si="1062"/>
        <v>0</v>
      </c>
      <c r="CL363" s="54">
        <f t="shared" si="1063"/>
        <v>0</v>
      </c>
      <c r="CM363" s="54">
        <f t="shared" si="1064"/>
        <v>0</v>
      </c>
      <c r="CN363" s="54">
        <f t="shared" si="1065"/>
        <v>0</v>
      </c>
      <c r="CO363" s="54">
        <f t="shared" si="1066"/>
        <v>0</v>
      </c>
      <c r="CP363" s="54">
        <f t="shared" si="1067"/>
        <v>0</v>
      </c>
      <c r="CQ363" s="54">
        <f t="shared" si="1068"/>
        <v>0</v>
      </c>
      <c r="CR363" s="54">
        <f t="shared" si="1069"/>
        <v>0</v>
      </c>
      <c r="CS363" s="54">
        <f t="shared" si="1070"/>
        <v>0</v>
      </c>
      <c r="CU363" s="54">
        <f t="shared" si="1071"/>
        <v>0</v>
      </c>
      <c r="CV363" s="54">
        <f t="shared" si="1072"/>
        <v>0</v>
      </c>
      <c r="CW363" s="54">
        <f t="shared" si="1073"/>
        <v>0</v>
      </c>
      <c r="CX363" s="54">
        <f t="shared" si="1074"/>
        <v>0</v>
      </c>
      <c r="CZ363" s="54">
        <f t="shared" si="1075"/>
        <v>0</v>
      </c>
      <c r="DA363" s="54">
        <f t="shared" si="1076"/>
        <v>0</v>
      </c>
      <c r="DB363" s="54">
        <f t="shared" si="1077"/>
        <v>0</v>
      </c>
      <c r="DC363" s="54">
        <f t="shared" si="1078"/>
        <v>0</v>
      </c>
      <c r="DD363" s="54">
        <f t="shared" si="1079"/>
        <v>0</v>
      </c>
      <c r="DE363" s="54">
        <f t="shared" si="1080"/>
        <v>0</v>
      </c>
      <c r="DF363" s="54">
        <f t="shared" si="1081"/>
        <v>0</v>
      </c>
      <c r="DG363" s="54">
        <f t="shared" si="1082"/>
        <v>2</v>
      </c>
      <c r="DH363" s="71">
        <f t="shared" si="1083"/>
        <v>0</v>
      </c>
      <c r="DI363" s="71">
        <f t="shared" si="1084"/>
        <v>0</v>
      </c>
      <c r="DJ363" s="54">
        <f t="shared" si="1085"/>
        <v>0</v>
      </c>
      <c r="DK363" s="54">
        <f t="shared" si="1086"/>
        <v>2</v>
      </c>
      <c r="DL363" s="4">
        <f t="shared" si="1011"/>
        <v>0</v>
      </c>
      <c r="DM363" s="3">
        <f t="shared" si="1087"/>
        <v>0</v>
      </c>
      <c r="DN363" s="3">
        <f t="shared" si="1088"/>
        <v>0</v>
      </c>
      <c r="DO363" s="4" t="e">
        <f t="shared" si="1089"/>
        <v>#DIV/0!</v>
      </c>
      <c r="DP363" s="57"/>
      <c r="DQ363" s="57"/>
      <c r="DR363" s="56">
        <f t="shared" si="1012"/>
        <v>2</v>
      </c>
      <c r="DS363" s="56">
        <f t="shared" si="1013"/>
        <v>0</v>
      </c>
      <c r="DT363" s="38">
        <f t="shared" si="1014"/>
        <v>0</v>
      </c>
      <c r="DU363" s="38">
        <f t="shared" si="1090"/>
        <v>2</v>
      </c>
      <c r="DV363" s="38">
        <f t="shared" si="1015"/>
        <v>0</v>
      </c>
      <c r="DW363" s="39">
        <f t="shared" si="1016"/>
        <v>0</v>
      </c>
      <c r="DX363" s="39">
        <f t="shared" si="1017"/>
        <v>0</v>
      </c>
      <c r="DY363" s="39">
        <f t="shared" si="1018"/>
        <v>0</v>
      </c>
      <c r="DZ363" s="39">
        <f t="shared" si="1019"/>
        <v>0</v>
      </c>
      <c r="EA363" s="39">
        <f t="shared" si="1020"/>
        <v>0</v>
      </c>
      <c r="EB363" s="37" t="e">
        <f t="shared" si="1091"/>
        <v>#DIV/0!</v>
      </c>
      <c r="EC363" s="37" t="e">
        <f t="shared" si="1092"/>
        <v>#DIV/0!</v>
      </c>
      <c r="ED363" s="37" t="e">
        <f t="shared" si="1093"/>
        <v>#DIV/0!</v>
      </c>
      <c r="EE363" s="37" t="e">
        <f t="shared" si="1094"/>
        <v>#DIV/0!</v>
      </c>
      <c r="EF363" s="39" t="e">
        <f t="shared" si="1095"/>
        <v>#DIV/0!</v>
      </c>
      <c r="EG363" s="37" t="e">
        <f t="shared" si="1096"/>
        <v>#DIV/0!</v>
      </c>
      <c r="EH363" s="37" t="e">
        <f t="shared" si="1097"/>
        <v>#DIV/0!</v>
      </c>
      <c r="EI363" s="11" t="b">
        <f t="shared" si="1098"/>
        <v>1</v>
      </c>
      <c r="EJ363" s="11" t="b">
        <f t="shared" si="1099"/>
        <v>0</v>
      </c>
      <c r="EK363" s="39" t="e">
        <f t="shared" si="1100"/>
        <v>#DIV/0!</v>
      </c>
      <c r="EL363" s="39" t="e">
        <f t="shared" si="1101"/>
        <v>#DIV/0!</v>
      </c>
      <c r="EM363" s="39" t="e">
        <f t="shared" si="1102"/>
        <v>#DIV/0!</v>
      </c>
      <c r="EN363" s="39" t="e">
        <f t="shared" si="1103"/>
        <v>#DIV/0!</v>
      </c>
      <c r="EO363" s="39" t="e">
        <f t="shared" si="1104"/>
        <v>#DIV/0!</v>
      </c>
      <c r="EP363" s="39" t="e">
        <f t="shared" si="1105"/>
        <v>#DIV/0!</v>
      </c>
      <c r="EQ363" s="39" t="e">
        <f t="shared" si="1106"/>
        <v>#DIV/0!</v>
      </c>
      <c r="ER363" s="39" t="e">
        <f t="shared" si="1107"/>
        <v>#DIV/0!</v>
      </c>
      <c r="ES363" s="58" t="str">
        <f t="shared" si="1108"/>
        <v>(OH,F,Cl)-dominate amphibole</v>
      </c>
      <c r="ET363" s="58" t="e">
        <f t="shared" si="1109"/>
        <v>#N/A</v>
      </c>
      <c r="EU363" s="56">
        <f t="shared" si="1021"/>
        <v>0</v>
      </c>
      <c r="EV363" s="56">
        <f t="shared" si="1022"/>
        <v>0</v>
      </c>
      <c r="EW363" s="56">
        <f t="shared" si="1023"/>
        <v>0</v>
      </c>
      <c r="EX363" s="56">
        <f t="shared" si="1024"/>
        <v>0</v>
      </c>
      <c r="EY363" s="56">
        <f t="shared" si="1025"/>
        <v>0</v>
      </c>
      <c r="EZ363" s="56">
        <f t="shared" si="1026"/>
        <v>0</v>
      </c>
      <c r="FA363" s="39">
        <f t="shared" si="1027"/>
        <v>0</v>
      </c>
      <c r="FB363" s="39">
        <f t="shared" si="1028"/>
        <v>0</v>
      </c>
      <c r="FC363" s="54">
        <f t="shared" si="1029"/>
        <v>0</v>
      </c>
      <c r="FD363" s="54">
        <f t="shared" si="1030"/>
        <v>0</v>
      </c>
      <c r="FE363" s="39">
        <f t="shared" si="1031"/>
        <v>0</v>
      </c>
      <c r="FF363" s="54">
        <f t="shared" si="1032"/>
        <v>0</v>
      </c>
      <c r="FG363" s="39">
        <f t="shared" si="1033"/>
        <v>0</v>
      </c>
      <c r="FH363" s="39">
        <f t="shared" si="1110"/>
        <v>0</v>
      </c>
      <c r="FI363" s="39">
        <f t="shared" si="1111"/>
        <v>0</v>
      </c>
      <c r="FJ363" s="39">
        <f t="shared" si="1112"/>
        <v>0</v>
      </c>
      <c r="FK363" s="39" t="e">
        <f t="shared" si="1113"/>
        <v>#DIV/0!</v>
      </c>
      <c r="FL363" s="39" t="e">
        <f t="shared" si="1114"/>
        <v>#DIV/0!</v>
      </c>
      <c r="FM363" s="39" t="e">
        <f t="shared" si="1115"/>
        <v>#DIV/0!</v>
      </c>
      <c r="FN363" s="39">
        <f t="shared" si="1116"/>
        <v>1</v>
      </c>
      <c r="FO363" s="39">
        <f t="shared" si="1034"/>
        <v>0</v>
      </c>
      <c r="FP363" s="39">
        <f t="shared" si="1035"/>
        <v>0</v>
      </c>
      <c r="FQ363" s="39">
        <f t="shared" si="1036"/>
        <v>0</v>
      </c>
      <c r="FR363" s="39">
        <f t="shared" si="1117"/>
        <v>0</v>
      </c>
      <c r="FS363" s="39">
        <f t="shared" si="1118"/>
        <v>0</v>
      </c>
      <c r="FU363" s="39" t="e">
        <f t="shared" si="1119"/>
        <v>#DIV/0!</v>
      </c>
      <c r="FV363" s="39" t="e">
        <f t="shared" si="1120"/>
        <v>#DIV/0!</v>
      </c>
      <c r="FW363" s="39" t="e">
        <f t="shared" si="1121"/>
        <v>#DIV/0!</v>
      </c>
      <c r="FY363" s="39" t="e">
        <f t="shared" si="1122"/>
        <v>#DIV/0!</v>
      </c>
      <c r="FZ363" s="39" t="e">
        <f t="shared" si="1123"/>
        <v>#DIV/0!</v>
      </c>
      <c r="GA363" s="39" t="e">
        <f t="shared" si="1124"/>
        <v>#DIV/0!</v>
      </c>
      <c r="GB363" s="39" t="e">
        <f t="shared" si="1125"/>
        <v>#DIV/0!</v>
      </c>
      <c r="GC363" s="39" t="e">
        <f t="shared" si="1126"/>
        <v>#DIV/0!</v>
      </c>
      <c r="GD363" s="39" t="e">
        <f t="shared" si="1127"/>
        <v>#DIV/0!</v>
      </c>
      <c r="GE363" s="39" t="e">
        <f t="shared" si="1128"/>
        <v>#DIV/0!</v>
      </c>
      <c r="GF363" s="39" t="e">
        <f t="shared" si="1129"/>
        <v>#DIV/0!</v>
      </c>
      <c r="GG363" s="39" t="e">
        <f t="shared" si="1130"/>
        <v>#DIV/0!</v>
      </c>
      <c r="GH363" s="39" t="e">
        <f t="shared" si="1131"/>
        <v>#DIV/0!</v>
      </c>
      <c r="GI363" s="39"/>
      <c r="GJ363" s="39" t="e">
        <f t="shared" si="1132"/>
        <v>#DIV/0!</v>
      </c>
      <c r="GK363" s="39" t="e">
        <f t="shared" si="1133"/>
        <v>#DIV/0!</v>
      </c>
      <c r="GL363" s="39" t="e">
        <f t="shared" si="1134"/>
        <v>#DIV/0!</v>
      </c>
      <c r="GM363" s="39" t="e">
        <f t="shared" si="1135"/>
        <v>#DIV/0!</v>
      </c>
      <c r="GN363" s="39" t="e">
        <f t="shared" si="1136"/>
        <v>#DIV/0!</v>
      </c>
      <c r="GO363" s="57"/>
      <c r="GP363" s="57" t="e">
        <f t="shared" si="1137"/>
        <v>#DIV/0!</v>
      </c>
      <c r="GQ363" s="59" t="e">
        <f t="shared" si="1138"/>
        <v>#DIV/0!</v>
      </c>
      <c r="GR363" s="41" t="e">
        <f t="shared" si="1139"/>
        <v>#DIV/0!</v>
      </c>
      <c r="GS363" s="57" t="e">
        <f t="shared" si="1140"/>
        <v>#DIV/0!</v>
      </c>
      <c r="GT363" s="57" t="e">
        <f t="shared" si="1141"/>
        <v>#DIV/0!</v>
      </c>
      <c r="GU363" s="57" t="e">
        <f t="shared" si="1142"/>
        <v>#DIV/0!</v>
      </c>
      <c r="GV363" s="57"/>
      <c r="GW363" s="42" t="e">
        <f t="shared" si="1143"/>
        <v>#DIV/0!</v>
      </c>
      <c r="GX363" s="42" t="e">
        <f t="shared" si="1144"/>
        <v>#DIV/0!</v>
      </c>
      <c r="GY363" s="42" t="e">
        <f t="shared" si="1145"/>
        <v>#DIV/0!</v>
      </c>
      <c r="GZ363" s="57"/>
      <c r="HA363" s="2" t="e">
        <f t="shared" si="1146"/>
        <v>#DIV/0!</v>
      </c>
      <c r="HB363" s="2" t="e">
        <f t="shared" si="1147"/>
        <v>#DIV/0!</v>
      </c>
      <c r="HC363" s="2" t="e">
        <f t="shared" si="1148"/>
        <v>#DIV/0!</v>
      </c>
      <c r="HD363" s="2" t="e">
        <f t="shared" si="1149"/>
        <v>#DIV/0!</v>
      </c>
      <c r="HE363" s="2" t="e">
        <f t="shared" si="1150"/>
        <v>#DIV/0!</v>
      </c>
      <c r="HF363" s="2" t="e">
        <f t="shared" si="1151"/>
        <v>#DIV/0!</v>
      </c>
      <c r="HG363" s="2" t="e">
        <f t="shared" si="1152"/>
        <v>#DIV/0!</v>
      </c>
      <c r="HH363" s="2" t="e">
        <f t="shared" si="1153"/>
        <v>#DIV/0!</v>
      </c>
      <c r="HI363" s="2" t="e">
        <f t="shared" si="1154"/>
        <v>#DIV/0!</v>
      </c>
      <c r="HJ363" s="11" t="e">
        <f t="shared" si="1155"/>
        <v>#DIV/0!</v>
      </c>
      <c r="HK363" s="60" t="e">
        <f t="shared" si="1156"/>
        <v>#DIV/0!</v>
      </c>
      <c r="HL363" s="57"/>
      <c r="HM363" s="57" t="e">
        <f t="shared" si="1157"/>
        <v>#DIV/0!</v>
      </c>
      <c r="HN363" s="57" t="e">
        <f t="shared" si="1158"/>
        <v>#DIV/0!</v>
      </c>
      <c r="HO363" s="57" t="e">
        <f t="shared" si="1159"/>
        <v>#DIV/0!</v>
      </c>
      <c r="HP363" s="57" t="e">
        <f t="shared" si="1160"/>
        <v>#DIV/0!</v>
      </c>
      <c r="HQ363" s="57" t="e">
        <f t="shared" si="1161"/>
        <v>#DIV/0!</v>
      </c>
      <c r="HR363" s="57"/>
      <c r="HS363" s="57" t="e">
        <f t="shared" si="1162"/>
        <v>#DIV/0!</v>
      </c>
      <c r="HT363" s="57" t="e">
        <f t="shared" si="1163"/>
        <v>#DIV/0!</v>
      </c>
      <c r="HU363" s="57" t="e">
        <f t="shared" si="1164"/>
        <v>#DIV/0!</v>
      </c>
      <c r="HV363" s="57" t="e">
        <f t="shared" si="1165"/>
        <v>#DIV/0!</v>
      </c>
      <c r="HW363" s="57" t="e">
        <f t="shared" si="1166"/>
        <v>#DIV/0!</v>
      </c>
      <c r="HX363" s="57"/>
      <c r="HY363" s="57" t="e">
        <f t="shared" si="1167"/>
        <v>#DIV/0!</v>
      </c>
      <c r="HZ363" s="57" t="e">
        <f t="shared" si="1168"/>
        <v>#DIV/0!</v>
      </c>
      <c r="IA363" s="57"/>
      <c r="IB363" s="61">
        <f t="shared" si="1169"/>
        <v>0</v>
      </c>
      <c r="IC363" s="57" t="str">
        <f t="shared" si="1170"/>
        <v/>
      </c>
      <c r="ID363" s="42"/>
      <c r="IE363" s="2" t="str">
        <f t="shared" si="1171"/>
        <v/>
      </c>
      <c r="IF363" s="60" t="e">
        <f t="shared" si="1172"/>
        <v>#DIV/0!</v>
      </c>
      <c r="IG363" s="60" t="str">
        <f t="shared" si="1173"/>
        <v/>
      </c>
      <c r="IH363" s="60" t="str">
        <f t="shared" si="1174"/>
        <v>zinco-</v>
      </c>
      <c r="II363" s="60" t="str">
        <f t="shared" si="1175"/>
        <v>mangano-</v>
      </c>
      <c r="IJ363" s="60" t="e">
        <f t="shared" si="1176"/>
        <v>#DIV/0!</v>
      </c>
      <c r="IK363" s="60" t="e">
        <f t="shared" si="1177"/>
        <v>#DIV/0!</v>
      </c>
      <c r="IL363" s="60" t="e">
        <f t="shared" si="1178"/>
        <v>#DIV/0!</v>
      </c>
      <c r="IM363" s="60" t="e">
        <f t="shared" si="1179"/>
        <v>#DIV/0!</v>
      </c>
      <c r="IN363" s="60" t="str">
        <f t="shared" si="1180"/>
        <v/>
      </c>
      <c r="IO363" s="60" t="str">
        <f t="shared" si="1181"/>
        <v/>
      </c>
      <c r="IP363" s="57"/>
      <c r="IQ363" s="57" t="str">
        <f t="shared" si="1182"/>
        <v>ERROR!!</v>
      </c>
    </row>
    <row r="364" spans="24:251">
      <c r="X364" s="29">
        <f t="shared" si="1038"/>
        <v>0</v>
      </c>
      <c r="Y364" s="29">
        <f t="shared" si="1039"/>
        <v>0</v>
      </c>
      <c r="Z364" s="29" t="e">
        <f t="shared" si="1040"/>
        <v>#DIV/0!</v>
      </c>
      <c r="AA364" s="29" t="e">
        <f t="shared" si="1041"/>
        <v>#DIV/0!</v>
      </c>
      <c r="AB364" s="29" t="e">
        <f t="shared" si="1042"/>
        <v>#DIV/0!</v>
      </c>
      <c r="AC364" s="29" t="e">
        <f t="shared" si="1043"/>
        <v>#DIV/0!</v>
      </c>
      <c r="AF364" s="23">
        <v>60.084299999999999</v>
      </c>
      <c r="AG364" s="23">
        <v>79.878799999999998</v>
      </c>
      <c r="AH364" s="23">
        <v>101.96120000000001</v>
      </c>
      <c r="AI364" s="23">
        <v>151.99039999999999</v>
      </c>
      <c r="AJ364" s="23">
        <v>159.69</v>
      </c>
      <c r="AK364" s="23">
        <v>71.846400000000003</v>
      </c>
      <c r="AL364" s="23">
        <v>70.9375</v>
      </c>
      <c r="AM364" s="23">
        <v>40.304400000000001</v>
      </c>
      <c r="AN364" s="23">
        <v>56.077399999999997</v>
      </c>
      <c r="AO364" s="23">
        <v>61.978999999999999</v>
      </c>
      <c r="AP364" s="23">
        <v>94.195999999999998</v>
      </c>
      <c r="AQ364" s="23">
        <v>18.998000000000001</v>
      </c>
      <c r="AR364" s="23">
        <v>35.450000000000003</v>
      </c>
      <c r="AS364" s="23">
        <v>29.88</v>
      </c>
      <c r="AT364" s="23">
        <v>74.691999999999993</v>
      </c>
      <c r="AU364" s="23">
        <v>81.39</v>
      </c>
      <c r="AX364" s="54">
        <f t="shared" si="1044"/>
        <v>0</v>
      </c>
      <c r="AY364" s="54">
        <f t="shared" si="1045"/>
        <v>0</v>
      </c>
      <c r="AZ364" s="54">
        <f t="shared" si="1046"/>
        <v>0</v>
      </c>
      <c r="BA364" s="54">
        <f t="shared" si="1047"/>
        <v>0</v>
      </c>
      <c r="BB364" s="54">
        <f t="shared" si="1048"/>
        <v>0</v>
      </c>
      <c r="BC364" s="54">
        <f t="shared" si="1049"/>
        <v>0</v>
      </c>
      <c r="BD364" s="54">
        <f t="shared" si="1050"/>
        <v>0</v>
      </c>
      <c r="BE364" s="54">
        <f t="shared" si="1051"/>
        <v>0</v>
      </c>
      <c r="BF364" s="54">
        <f t="shared" si="1052"/>
        <v>0</v>
      </c>
      <c r="BG364" s="54">
        <f t="shared" si="1053"/>
        <v>0</v>
      </c>
      <c r="BH364" s="54">
        <f t="shared" si="1054"/>
        <v>0</v>
      </c>
      <c r="BI364" s="54">
        <f t="shared" si="1055"/>
        <v>0</v>
      </c>
      <c r="BJ364" s="54">
        <f t="shared" si="1056"/>
        <v>0</v>
      </c>
      <c r="BK364" s="54">
        <f t="shared" si="1057"/>
        <v>0</v>
      </c>
      <c r="BL364" s="54">
        <f t="shared" si="1058"/>
        <v>0</v>
      </c>
      <c r="BM364" s="42"/>
      <c r="BO364" s="54">
        <f>'Norm-coeff'!$C$2+$AX364*'Norm-coeff'!$D$2+$AY364*'Norm-coeff'!$E$2+$AZ364*'Norm-coeff'!$F$2+$BA364*'Norm-coeff'!$G$2+$BB364*'Norm-coeff'!$H$2+$BC364*'Norm-coeff'!$I$2+$BD364*'Norm-coeff'!$J$2+$BE364*'Norm-coeff'!$K$2+$BF364*'Norm-coeff'!$L$2+$BG364*'Norm-coeff'!$M$2+$BH364*'Norm-coeff'!$N$2+$BI364*'Norm-coeff'!$O$2</f>
        <v>5.4045421474420303</v>
      </c>
      <c r="BP364" s="54">
        <f>'Norm-coeff'!$C$3+$AX364*'Norm-coeff'!$D$3+$AY364*'Norm-coeff'!$E$3+$AZ364*'Norm-coeff'!$F$3+$BA364*'Norm-coeff'!$G$3+$BB364*'Norm-coeff'!$H$3+$BC364*'Norm-coeff'!$I$3+$BD364*'Norm-coeff'!$J$3+$BE364*'Norm-coeff'!$K$3+$BF364*'Norm-coeff'!$L$3+$BG364*'Norm-coeff'!$M$3+$BH364*'Norm-coeff'!$N$3+$BI364*'Norm-coeff'!$O$3</f>
        <v>3.15319116612705</v>
      </c>
      <c r="BQ364" s="54">
        <f>'Norm-coeff'!$C$4+$AX364*'Norm-coeff'!$D$4+$AY364*'Norm-coeff'!$E$4+$AZ364*'Norm-coeff'!$F$4+$BA364*'Norm-coeff'!$G$4+$BB364*'Norm-coeff'!$H$4+$BC364*'Norm-coeff'!$I$4+$BD364*'Norm-coeff'!$J$4+$BE364*'Norm-coeff'!$K$4+$BF364*'Norm-coeff'!$L$4+$BG364*'Norm-coeff'!$M$4+$BH364*'Norm-coeff'!$N$4+$BI364*'Norm-coeff'!$O$4</f>
        <v>1.42115649462768</v>
      </c>
      <c r="BR364" s="54">
        <f>'Norm-coeff'!$C$5+$AX364*'Norm-coeff'!$D$5+$AY364*'Norm-coeff'!$E$5+$AZ364*'Norm-coeff'!$F$5+$BA364*'Norm-coeff'!$G$5+$BB364*'Norm-coeff'!$H$5+$BC364*'Norm-coeff'!$I$5+$BD364*'Norm-coeff'!$J$5+$BE364*'Norm-coeff'!$K$5+$BF364*'Norm-coeff'!$L$5+$BG364*'Norm-coeff'!$M$5+$BH364*'Norm-coeff'!$N$5+$BI364*'Norm-coeff'!$O$5</f>
        <v>1.0553329241296201</v>
      </c>
      <c r="BS364" s="54">
        <f>'Norm-coeff'!$C$6+$AX364*'Norm-coeff'!$D$6+$AY364*'Norm-coeff'!$E$6+$AZ364*'Norm-coeff'!$F$6+$BA364*'Norm-coeff'!$G$6+$BB364*'Norm-coeff'!$H$6+$BC364*'Norm-coeff'!$I$6+$BD364*'Norm-coeff'!$J$6+$BE364*'Norm-coeff'!$K$6+$BF364*'Norm-coeff'!$L$6+$BG364*'Norm-coeff'!$M$6+$BH364*'Norm-coeff'!$N$6+$BI364*'Norm-coeff'!$O$6</f>
        <v>-1.48700885495103E-2</v>
      </c>
      <c r="BT364" s="54">
        <f>'Norm-coeff'!$C$7+$AX364*'Norm-coeff'!$D$7+$AY364*'Norm-coeff'!$E$7+$AZ364*'Norm-coeff'!$F$7+$BA364*'Norm-coeff'!$G$7+$BB364*'Norm-coeff'!$H$7+$BC364*'Norm-coeff'!$I$7+$BD364*'Norm-coeff'!$J$7+$BE364*'Norm-coeff'!$K$7+$BF364*'Norm-coeff'!$L$7+$BG364*'Norm-coeff'!$M$7+$BH364*'Norm-coeff'!$N$7+$BI364*'Norm-coeff'!$O$7</f>
        <v>2.0907583608832998</v>
      </c>
      <c r="BU364" s="54">
        <f>'Norm-coeff'!$C$8+$AX364*'Norm-coeff'!$D$8+$AY364*'Norm-coeff'!$E$8+$AZ364*'Norm-coeff'!$F$8+$BA364*'Norm-coeff'!$G$8+$BB364*'Norm-coeff'!$H$8+$BC364*'Norm-coeff'!$I$8+$BD364*'Norm-coeff'!$J$8+$BE364*'Norm-coeff'!$K$8+$BF364*'Norm-coeff'!$L$8+$BG364*'Norm-coeff'!$M$8+$BH364*'Norm-coeff'!$N$8+$BI364*'Norm-coeff'!$O$8</f>
        <v>0.65894159836244504</v>
      </c>
      <c r="BV364" s="54">
        <f>'Norm-coeff'!$C$9+$AX364*'Norm-coeff'!$D$9+$AY364*'Norm-coeff'!$E$9+$AZ364*'Norm-coeff'!$F$9+$BA364*'Norm-coeff'!$G$9+$BB364*'Norm-coeff'!$H$9+$BC364*'Norm-coeff'!$I$9+$BD364*'Norm-coeff'!$J$9+$BE364*'Norm-coeff'!$K$9+$BF364*'Norm-coeff'!$L$9+$BG364*'Norm-coeff'!$M$9+$BH364*'Norm-coeff'!$N$9+$BI364*'Norm-coeff'!$O$9</f>
        <v>1.48961085014701</v>
      </c>
      <c r="BW364" s="54">
        <f>'Norm-coeff'!$C$10+$AX364*'Norm-coeff'!$D$10+$AY364*'Norm-coeff'!$E$10+$AZ364*'Norm-coeff'!$F$10+$BA364*'Norm-coeff'!$G$10+$BB364*'Norm-coeff'!$H$10+$BC364*'Norm-coeff'!$I$10+$BD364*'Norm-coeff'!$J$10+$BE364*'Norm-coeff'!$K$10+$BF364*'Norm-coeff'!$L$10+$BG364*'Norm-coeff'!$M$10+$BH364*'Norm-coeff'!$N$10+$BI364*'Norm-coeff'!$O$10</f>
        <v>1.42058735749591</v>
      </c>
      <c r="BX364" s="54">
        <f>'Norm-coeff'!$C$11+$AX364*'Norm-coeff'!$D$11+$AY364*'Norm-coeff'!$E$11+$AZ364*'Norm-coeff'!$F$11+$BA364*'Norm-coeff'!$G$11+$BB364*'Norm-coeff'!$H$11+$BC364*'Norm-coeff'!$I$11+$BD364*'Norm-coeff'!$J$11+$BE364*'Norm-coeff'!$K$11+$BF364*'Norm-coeff'!$L$11+$BG364*'Norm-coeff'!$M$11+$BH364*'Norm-coeff'!$N$11+$BI364*'Norm-coeff'!$O$11</f>
        <v>0.221233014421479</v>
      </c>
      <c r="BY364" s="54">
        <f>'Norm-coeff'!$C$12+$AX364*'Norm-coeff'!$D$12+$AY364*'Norm-coeff'!$E$12+$AZ364*'Norm-coeff'!$F$12+$BA364*'Norm-coeff'!$G$12+$BB364*'Norm-coeff'!$H$12+$BC364*'Norm-coeff'!$I$12+$BD364*'Norm-coeff'!$J$12+$BE364*'Norm-coeff'!$K$12+$BF364*'Norm-coeff'!$L$12+$BG364*'Norm-coeff'!$M$12+$BH364*'Norm-coeff'!$N$12+$BI364*'Norm-coeff'!$O$12</f>
        <v>0.283527502056037</v>
      </c>
      <c r="BZ364" s="54">
        <f>'Norm-coeff'!$C$13+$AX364*'Norm-coeff'!$D$13+$AY364*'Norm-coeff'!$E$13+$AZ364*'Norm-coeff'!$F$13+$BA364*'Norm-coeff'!$G$13+$BB364*'Norm-coeff'!$H$13+$BC364*'Norm-coeff'!$I$13+$BD364*'Norm-coeff'!$J$13+$BE364*'Norm-coeff'!$K$13+$BF364*'Norm-coeff'!$L$13+$BG364*'Norm-coeff'!$M$13+$BH364*'Norm-coeff'!$N$13+$BI364*'Norm-coeff'!$O$13</f>
        <v>-4.1864930554451202E-2</v>
      </c>
      <c r="CA364" s="54">
        <f>'Norm-coeff'!$C$14+$AX364*'Norm-coeff'!$D$14+$AY364*'Norm-coeff'!$E$14+$AZ364*'Norm-coeff'!$F$14+$BA364*'Norm-coeff'!$G$14+$BB364*'Norm-coeff'!$H$14+$BC364*'Norm-coeff'!$I$14+$BD364*'Norm-coeff'!$J$14+$BE364*'Norm-coeff'!$K$14+$BF364*'Norm-coeff'!$L$14+$BG364*'Norm-coeff'!$M$14+$BH364*'Norm-coeff'!$N$14+$BI364*'Norm-coeff'!$O$14</f>
        <v>4.2526983164477103</v>
      </c>
      <c r="CC364" s="54">
        <f t="shared" si="1183"/>
        <v>0</v>
      </c>
      <c r="CG364" s="54">
        <f t="shared" si="1059"/>
        <v>0</v>
      </c>
      <c r="CH364" s="54">
        <f t="shared" si="1037"/>
        <v>0</v>
      </c>
      <c r="CI364" s="54">
        <f t="shared" si="1060"/>
        <v>0</v>
      </c>
      <c r="CJ364" s="56">
        <f t="shared" si="1061"/>
        <v>0</v>
      </c>
      <c r="CK364" s="54">
        <f t="shared" si="1062"/>
        <v>0</v>
      </c>
      <c r="CL364" s="54">
        <f t="shared" si="1063"/>
        <v>0</v>
      </c>
      <c r="CM364" s="54">
        <f t="shared" si="1064"/>
        <v>0</v>
      </c>
      <c r="CN364" s="54">
        <f t="shared" si="1065"/>
        <v>0</v>
      </c>
      <c r="CO364" s="54">
        <f t="shared" si="1066"/>
        <v>0</v>
      </c>
      <c r="CP364" s="54">
        <f t="shared" si="1067"/>
        <v>0</v>
      </c>
      <c r="CQ364" s="54">
        <f t="shared" si="1068"/>
        <v>0</v>
      </c>
      <c r="CR364" s="54">
        <f t="shared" si="1069"/>
        <v>0</v>
      </c>
      <c r="CS364" s="54">
        <f t="shared" si="1070"/>
        <v>0</v>
      </c>
      <c r="CU364" s="54">
        <f t="shared" si="1071"/>
        <v>0</v>
      </c>
      <c r="CV364" s="54">
        <f t="shared" si="1072"/>
        <v>0</v>
      </c>
      <c r="CW364" s="54">
        <f t="shared" si="1073"/>
        <v>0</v>
      </c>
      <c r="CX364" s="54">
        <f t="shared" si="1074"/>
        <v>0</v>
      </c>
      <c r="CZ364" s="54">
        <f t="shared" si="1075"/>
        <v>0</v>
      </c>
      <c r="DA364" s="54">
        <f t="shared" si="1076"/>
        <v>0</v>
      </c>
      <c r="DB364" s="54">
        <f t="shared" si="1077"/>
        <v>0</v>
      </c>
      <c r="DC364" s="54">
        <f t="shared" si="1078"/>
        <v>0</v>
      </c>
      <c r="DD364" s="54">
        <f t="shared" si="1079"/>
        <v>0</v>
      </c>
      <c r="DE364" s="54">
        <f t="shared" si="1080"/>
        <v>0</v>
      </c>
      <c r="DF364" s="54">
        <f t="shared" si="1081"/>
        <v>0</v>
      </c>
      <c r="DG364" s="54">
        <f t="shared" si="1082"/>
        <v>2</v>
      </c>
      <c r="DH364" s="71">
        <f t="shared" si="1083"/>
        <v>0</v>
      </c>
      <c r="DI364" s="71">
        <f t="shared" si="1084"/>
        <v>0</v>
      </c>
      <c r="DJ364" s="54">
        <f t="shared" si="1085"/>
        <v>0</v>
      </c>
      <c r="DK364" s="54">
        <f t="shared" si="1086"/>
        <v>2</v>
      </c>
      <c r="DL364" s="4">
        <f t="shared" si="1011"/>
        <v>0</v>
      </c>
      <c r="DM364" s="3">
        <f t="shared" si="1087"/>
        <v>0</v>
      </c>
      <c r="DN364" s="3">
        <f t="shared" si="1088"/>
        <v>0</v>
      </c>
      <c r="DO364" s="4" t="e">
        <f t="shared" si="1089"/>
        <v>#DIV/0!</v>
      </c>
      <c r="DP364" s="57"/>
      <c r="DQ364" s="57"/>
      <c r="DR364" s="56">
        <f t="shared" si="1012"/>
        <v>2</v>
      </c>
      <c r="DS364" s="56">
        <f t="shared" si="1013"/>
        <v>0</v>
      </c>
      <c r="DT364" s="38">
        <f t="shared" si="1014"/>
        <v>0</v>
      </c>
      <c r="DU364" s="38">
        <f t="shared" si="1090"/>
        <v>2</v>
      </c>
      <c r="DV364" s="38">
        <f t="shared" si="1015"/>
        <v>0</v>
      </c>
      <c r="DW364" s="39">
        <f t="shared" si="1016"/>
        <v>0</v>
      </c>
      <c r="DX364" s="39">
        <f t="shared" si="1017"/>
        <v>0</v>
      </c>
      <c r="DY364" s="39">
        <f t="shared" si="1018"/>
        <v>0</v>
      </c>
      <c r="DZ364" s="39">
        <f t="shared" si="1019"/>
        <v>0</v>
      </c>
      <c r="EA364" s="39">
        <f t="shared" si="1020"/>
        <v>0</v>
      </c>
      <c r="EB364" s="37" t="e">
        <f t="shared" si="1091"/>
        <v>#DIV/0!</v>
      </c>
      <c r="EC364" s="37" t="e">
        <f t="shared" si="1092"/>
        <v>#DIV/0!</v>
      </c>
      <c r="ED364" s="37" t="e">
        <f t="shared" si="1093"/>
        <v>#DIV/0!</v>
      </c>
      <c r="EE364" s="37" t="e">
        <f t="shared" si="1094"/>
        <v>#DIV/0!</v>
      </c>
      <c r="EF364" s="39" t="e">
        <f t="shared" si="1095"/>
        <v>#DIV/0!</v>
      </c>
      <c r="EG364" s="37" t="e">
        <f t="shared" si="1096"/>
        <v>#DIV/0!</v>
      </c>
      <c r="EH364" s="37" t="e">
        <f t="shared" si="1097"/>
        <v>#DIV/0!</v>
      </c>
      <c r="EI364" s="11" t="b">
        <f t="shared" si="1098"/>
        <v>1</v>
      </c>
      <c r="EJ364" s="11" t="b">
        <f t="shared" si="1099"/>
        <v>0</v>
      </c>
      <c r="EK364" s="39" t="e">
        <f t="shared" si="1100"/>
        <v>#DIV/0!</v>
      </c>
      <c r="EL364" s="39" t="e">
        <f t="shared" si="1101"/>
        <v>#DIV/0!</v>
      </c>
      <c r="EM364" s="39" t="e">
        <f t="shared" si="1102"/>
        <v>#DIV/0!</v>
      </c>
      <c r="EN364" s="39" t="e">
        <f t="shared" si="1103"/>
        <v>#DIV/0!</v>
      </c>
      <c r="EO364" s="39" t="e">
        <f t="shared" si="1104"/>
        <v>#DIV/0!</v>
      </c>
      <c r="EP364" s="39" t="e">
        <f t="shared" si="1105"/>
        <v>#DIV/0!</v>
      </c>
      <c r="EQ364" s="39" t="e">
        <f t="shared" si="1106"/>
        <v>#DIV/0!</v>
      </c>
      <c r="ER364" s="39" t="e">
        <f t="shared" si="1107"/>
        <v>#DIV/0!</v>
      </c>
      <c r="ES364" s="58" t="str">
        <f t="shared" si="1108"/>
        <v>(OH,F,Cl)-dominate amphibole</v>
      </c>
      <c r="ET364" s="58" t="e">
        <f t="shared" si="1109"/>
        <v>#N/A</v>
      </c>
      <c r="EU364" s="56">
        <f t="shared" si="1021"/>
        <v>0</v>
      </c>
      <c r="EV364" s="56">
        <f t="shared" si="1022"/>
        <v>0</v>
      </c>
      <c r="EW364" s="56">
        <f t="shared" si="1023"/>
        <v>0</v>
      </c>
      <c r="EX364" s="56">
        <f t="shared" si="1024"/>
        <v>0</v>
      </c>
      <c r="EY364" s="56">
        <f t="shared" si="1025"/>
        <v>0</v>
      </c>
      <c r="EZ364" s="56">
        <f t="shared" si="1026"/>
        <v>0</v>
      </c>
      <c r="FA364" s="39">
        <f t="shared" si="1027"/>
        <v>0</v>
      </c>
      <c r="FB364" s="39">
        <f t="shared" si="1028"/>
        <v>0</v>
      </c>
      <c r="FC364" s="54">
        <f t="shared" si="1029"/>
        <v>0</v>
      </c>
      <c r="FD364" s="54">
        <f t="shared" si="1030"/>
        <v>0</v>
      </c>
      <c r="FE364" s="39">
        <f t="shared" si="1031"/>
        <v>0</v>
      </c>
      <c r="FF364" s="54">
        <f t="shared" si="1032"/>
        <v>0</v>
      </c>
      <c r="FG364" s="39">
        <f t="shared" si="1033"/>
        <v>0</v>
      </c>
      <c r="FH364" s="39">
        <f t="shared" si="1110"/>
        <v>0</v>
      </c>
      <c r="FI364" s="39">
        <f t="shared" si="1111"/>
        <v>0</v>
      </c>
      <c r="FJ364" s="39">
        <f t="shared" si="1112"/>
        <v>0</v>
      </c>
      <c r="FK364" s="39" t="e">
        <f t="shared" si="1113"/>
        <v>#DIV/0!</v>
      </c>
      <c r="FL364" s="39" t="e">
        <f t="shared" si="1114"/>
        <v>#DIV/0!</v>
      </c>
      <c r="FM364" s="39" t="e">
        <f t="shared" si="1115"/>
        <v>#DIV/0!</v>
      </c>
      <c r="FN364" s="39">
        <f t="shared" si="1116"/>
        <v>1</v>
      </c>
      <c r="FO364" s="39">
        <f t="shared" si="1034"/>
        <v>0</v>
      </c>
      <c r="FP364" s="39">
        <f t="shared" si="1035"/>
        <v>0</v>
      </c>
      <c r="FQ364" s="39">
        <f t="shared" si="1036"/>
        <v>0</v>
      </c>
      <c r="FR364" s="39">
        <f t="shared" si="1117"/>
        <v>0</v>
      </c>
      <c r="FS364" s="39">
        <f t="shared" si="1118"/>
        <v>0</v>
      </c>
      <c r="FU364" s="39" t="e">
        <f t="shared" si="1119"/>
        <v>#DIV/0!</v>
      </c>
      <c r="FV364" s="39" t="e">
        <f t="shared" si="1120"/>
        <v>#DIV/0!</v>
      </c>
      <c r="FW364" s="39" t="e">
        <f t="shared" si="1121"/>
        <v>#DIV/0!</v>
      </c>
      <c r="FY364" s="39" t="e">
        <f t="shared" si="1122"/>
        <v>#DIV/0!</v>
      </c>
      <c r="FZ364" s="39" t="e">
        <f t="shared" si="1123"/>
        <v>#DIV/0!</v>
      </c>
      <c r="GA364" s="39" t="e">
        <f t="shared" si="1124"/>
        <v>#DIV/0!</v>
      </c>
      <c r="GB364" s="39" t="e">
        <f t="shared" si="1125"/>
        <v>#DIV/0!</v>
      </c>
      <c r="GC364" s="39" t="e">
        <f t="shared" si="1126"/>
        <v>#DIV/0!</v>
      </c>
      <c r="GD364" s="39" t="e">
        <f t="shared" si="1127"/>
        <v>#DIV/0!</v>
      </c>
      <c r="GE364" s="39" t="e">
        <f t="shared" si="1128"/>
        <v>#DIV/0!</v>
      </c>
      <c r="GF364" s="39" t="e">
        <f t="shared" si="1129"/>
        <v>#DIV/0!</v>
      </c>
      <c r="GG364" s="39" t="e">
        <f t="shared" si="1130"/>
        <v>#DIV/0!</v>
      </c>
      <c r="GH364" s="39" t="e">
        <f t="shared" si="1131"/>
        <v>#DIV/0!</v>
      </c>
      <c r="GI364" s="39"/>
      <c r="GJ364" s="39" t="e">
        <f t="shared" si="1132"/>
        <v>#DIV/0!</v>
      </c>
      <c r="GK364" s="39" t="e">
        <f t="shared" si="1133"/>
        <v>#DIV/0!</v>
      </c>
      <c r="GL364" s="39" t="e">
        <f t="shared" si="1134"/>
        <v>#DIV/0!</v>
      </c>
      <c r="GM364" s="39" t="e">
        <f t="shared" si="1135"/>
        <v>#DIV/0!</v>
      </c>
      <c r="GN364" s="39" t="e">
        <f t="shared" si="1136"/>
        <v>#DIV/0!</v>
      </c>
      <c r="GO364" s="57"/>
      <c r="GP364" s="57" t="e">
        <f t="shared" si="1137"/>
        <v>#DIV/0!</v>
      </c>
      <c r="GQ364" s="59" t="e">
        <f t="shared" si="1138"/>
        <v>#DIV/0!</v>
      </c>
      <c r="GR364" s="41" t="e">
        <f t="shared" si="1139"/>
        <v>#DIV/0!</v>
      </c>
      <c r="GS364" s="57" t="e">
        <f t="shared" si="1140"/>
        <v>#DIV/0!</v>
      </c>
      <c r="GT364" s="57" t="e">
        <f t="shared" si="1141"/>
        <v>#DIV/0!</v>
      </c>
      <c r="GU364" s="57" t="e">
        <f t="shared" si="1142"/>
        <v>#DIV/0!</v>
      </c>
      <c r="GV364" s="57"/>
      <c r="GW364" s="42" t="e">
        <f t="shared" si="1143"/>
        <v>#DIV/0!</v>
      </c>
      <c r="GX364" s="42" t="e">
        <f t="shared" si="1144"/>
        <v>#DIV/0!</v>
      </c>
      <c r="GY364" s="42" t="e">
        <f t="shared" si="1145"/>
        <v>#DIV/0!</v>
      </c>
      <c r="GZ364" s="57"/>
      <c r="HA364" s="2" t="e">
        <f t="shared" si="1146"/>
        <v>#DIV/0!</v>
      </c>
      <c r="HB364" s="2" t="e">
        <f t="shared" si="1147"/>
        <v>#DIV/0!</v>
      </c>
      <c r="HC364" s="2" t="e">
        <f t="shared" si="1148"/>
        <v>#DIV/0!</v>
      </c>
      <c r="HD364" s="2" t="e">
        <f t="shared" si="1149"/>
        <v>#DIV/0!</v>
      </c>
      <c r="HE364" s="2" t="e">
        <f t="shared" si="1150"/>
        <v>#DIV/0!</v>
      </c>
      <c r="HF364" s="2" t="e">
        <f t="shared" si="1151"/>
        <v>#DIV/0!</v>
      </c>
      <c r="HG364" s="2" t="e">
        <f t="shared" si="1152"/>
        <v>#DIV/0!</v>
      </c>
      <c r="HH364" s="2" t="e">
        <f t="shared" si="1153"/>
        <v>#DIV/0!</v>
      </c>
      <c r="HI364" s="2" t="e">
        <f t="shared" si="1154"/>
        <v>#DIV/0!</v>
      </c>
      <c r="HJ364" s="11" t="e">
        <f t="shared" si="1155"/>
        <v>#DIV/0!</v>
      </c>
      <c r="HK364" s="60" t="e">
        <f t="shared" si="1156"/>
        <v>#DIV/0!</v>
      </c>
      <c r="HL364" s="57"/>
      <c r="HM364" s="57" t="e">
        <f t="shared" si="1157"/>
        <v>#DIV/0!</v>
      </c>
      <c r="HN364" s="57" t="e">
        <f t="shared" si="1158"/>
        <v>#DIV/0!</v>
      </c>
      <c r="HO364" s="57" t="e">
        <f t="shared" si="1159"/>
        <v>#DIV/0!</v>
      </c>
      <c r="HP364" s="57" t="e">
        <f t="shared" si="1160"/>
        <v>#DIV/0!</v>
      </c>
      <c r="HQ364" s="57" t="e">
        <f t="shared" si="1161"/>
        <v>#DIV/0!</v>
      </c>
      <c r="HR364" s="57"/>
      <c r="HS364" s="57" t="e">
        <f t="shared" si="1162"/>
        <v>#DIV/0!</v>
      </c>
      <c r="HT364" s="57" t="e">
        <f t="shared" si="1163"/>
        <v>#DIV/0!</v>
      </c>
      <c r="HU364" s="57" t="e">
        <f t="shared" si="1164"/>
        <v>#DIV/0!</v>
      </c>
      <c r="HV364" s="57" t="e">
        <f t="shared" si="1165"/>
        <v>#DIV/0!</v>
      </c>
      <c r="HW364" s="57" t="e">
        <f t="shared" si="1166"/>
        <v>#DIV/0!</v>
      </c>
      <c r="HX364" s="57"/>
      <c r="HY364" s="57" t="e">
        <f t="shared" si="1167"/>
        <v>#DIV/0!</v>
      </c>
      <c r="HZ364" s="57" t="e">
        <f t="shared" si="1168"/>
        <v>#DIV/0!</v>
      </c>
      <c r="IA364" s="57"/>
      <c r="IB364" s="61">
        <f t="shared" si="1169"/>
        <v>0</v>
      </c>
      <c r="IC364" s="57" t="str">
        <f t="shared" si="1170"/>
        <v/>
      </c>
      <c r="ID364" s="42"/>
      <c r="IE364" s="2" t="str">
        <f t="shared" si="1171"/>
        <v/>
      </c>
      <c r="IF364" s="60" t="e">
        <f t="shared" si="1172"/>
        <v>#DIV/0!</v>
      </c>
      <c r="IG364" s="60" t="str">
        <f t="shared" si="1173"/>
        <v/>
      </c>
      <c r="IH364" s="60" t="str">
        <f t="shared" si="1174"/>
        <v>zinco-</v>
      </c>
      <c r="II364" s="60" t="str">
        <f t="shared" si="1175"/>
        <v>mangano-</v>
      </c>
      <c r="IJ364" s="60" t="e">
        <f t="shared" si="1176"/>
        <v>#DIV/0!</v>
      </c>
      <c r="IK364" s="60" t="e">
        <f t="shared" si="1177"/>
        <v>#DIV/0!</v>
      </c>
      <c r="IL364" s="60" t="e">
        <f t="shared" si="1178"/>
        <v>#DIV/0!</v>
      </c>
      <c r="IM364" s="60" t="e">
        <f t="shared" si="1179"/>
        <v>#DIV/0!</v>
      </c>
      <c r="IN364" s="60" t="str">
        <f t="shared" si="1180"/>
        <v/>
      </c>
      <c r="IO364" s="60" t="str">
        <f t="shared" si="1181"/>
        <v/>
      </c>
      <c r="IP364" s="57"/>
      <c r="IQ364" s="57" t="str">
        <f t="shared" si="1182"/>
        <v>ERROR!!</v>
      </c>
    </row>
    <row r="365" spans="24:251">
      <c r="X365" s="29">
        <f t="shared" si="1038"/>
        <v>0</v>
      </c>
      <c r="Y365" s="29">
        <f t="shared" si="1039"/>
        <v>0</v>
      </c>
      <c r="Z365" s="29" t="e">
        <f t="shared" si="1040"/>
        <v>#DIV/0!</v>
      </c>
      <c r="AA365" s="29" t="e">
        <f t="shared" si="1041"/>
        <v>#DIV/0!</v>
      </c>
      <c r="AB365" s="29" t="e">
        <f t="shared" si="1042"/>
        <v>#DIV/0!</v>
      </c>
      <c r="AC365" s="29" t="e">
        <f t="shared" si="1043"/>
        <v>#DIV/0!</v>
      </c>
      <c r="AF365" s="23">
        <v>60.084299999999999</v>
      </c>
      <c r="AG365" s="23">
        <v>79.878799999999998</v>
      </c>
      <c r="AH365" s="23">
        <v>101.96120000000001</v>
      </c>
      <c r="AI365" s="23">
        <v>151.99039999999999</v>
      </c>
      <c r="AJ365" s="23">
        <v>159.69</v>
      </c>
      <c r="AK365" s="23">
        <v>71.846400000000003</v>
      </c>
      <c r="AL365" s="23">
        <v>70.9375</v>
      </c>
      <c r="AM365" s="23">
        <v>40.304400000000001</v>
      </c>
      <c r="AN365" s="23">
        <v>56.077399999999997</v>
      </c>
      <c r="AO365" s="23">
        <v>61.978999999999999</v>
      </c>
      <c r="AP365" s="23">
        <v>94.195999999999998</v>
      </c>
      <c r="AQ365" s="23">
        <v>18.998000000000001</v>
      </c>
      <c r="AR365" s="23">
        <v>35.450000000000003</v>
      </c>
      <c r="AS365" s="23">
        <v>29.88</v>
      </c>
      <c r="AT365" s="23">
        <v>74.691999999999993</v>
      </c>
      <c r="AU365" s="23">
        <v>81.39</v>
      </c>
      <c r="AX365" s="54">
        <f t="shared" si="1044"/>
        <v>0</v>
      </c>
      <c r="AY365" s="54">
        <f t="shared" si="1045"/>
        <v>0</v>
      </c>
      <c r="AZ365" s="54">
        <f t="shared" si="1046"/>
        <v>0</v>
      </c>
      <c r="BA365" s="54">
        <f t="shared" si="1047"/>
        <v>0</v>
      </c>
      <c r="BB365" s="54">
        <f t="shared" si="1048"/>
        <v>0</v>
      </c>
      <c r="BC365" s="54">
        <f t="shared" si="1049"/>
        <v>0</v>
      </c>
      <c r="BD365" s="54">
        <f t="shared" si="1050"/>
        <v>0</v>
      </c>
      <c r="BE365" s="54">
        <f t="shared" si="1051"/>
        <v>0</v>
      </c>
      <c r="BF365" s="54">
        <f t="shared" si="1052"/>
        <v>0</v>
      </c>
      <c r="BG365" s="54">
        <f t="shared" si="1053"/>
        <v>0</v>
      </c>
      <c r="BH365" s="54">
        <f t="shared" si="1054"/>
        <v>0</v>
      </c>
      <c r="BI365" s="54">
        <f t="shared" si="1055"/>
        <v>0</v>
      </c>
      <c r="BJ365" s="54">
        <f t="shared" si="1056"/>
        <v>0</v>
      </c>
      <c r="BK365" s="54">
        <f t="shared" si="1057"/>
        <v>0</v>
      </c>
      <c r="BL365" s="54">
        <f t="shared" si="1058"/>
        <v>0</v>
      </c>
      <c r="BM365" s="42"/>
      <c r="BO365" s="54">
        <f>'Norm-coeff'!$C$2+$AX365*'Norm-coeff'!$D$2+$AY365*'Norm-coeff'!$E$2+$AZ365*'Norm-coeff'!$F$2+$BA365*'Norm-coeff'!$G$2+$BB365*'Norm-coeff'!$H$2+$BC365*'Norm-coeff'!$I$2+$BD365*'Norm-coeff'!$J$2+$BE365*'Norm-coeff'!$K$2+$BF365*'Norm-coeff'!$L$2+$BG365*'Norm-coeff'!$M$2+$BH365*'Norm-coeff'!$N$2+$BI365*'Norm-coeff'!$O$2</f>
        <v>5.4045421474420303</v>
      </c>
      <c r="BP365" s="54">
        <f>'Norm-coeff'!$C$3+$AX365*'Norm-coeff'!$D$3+$AY365*'Norm-coeff'!$E$3+$AZ365*'Norm-coeff'!$F$3+$BA365*'Norm-coeff'!$G$3+$BB365*'Norm-coeff'!$H$3+$BC365*'Norm-coeff'!$I$3+$BD365*'Norm-coeff'!$J$3+$BE365*'Norm-coeff'!$K$3+$BF365*'Norm-coeff'!$L$3+$BG365*'Norm-coeff'!$M$3+$BH365*'Norm-coeff'!$N$3+$BI365*'Norm-coeff'!$O$3</f>
        <v>3.15319116612705</v>
      </c>
      <c r="BQ365" s="54">
        <f>'Norm-coeff'!$C$4+$AX365*'Norm-coeff'!$D$4+$AY365*'Norm-coeff'!$E$4+$AZ365*'Norm-coeff'!$F$4+$BA365*'Norm-coeff'!$G$4+$BB365*'Norm-coeff'!$H$4+$BC365*'Norm-coeff'!$I$4+$BD365*'Norm-coeff'!$J$4+$BE365*'Norm-coeff'!$K$4+$BF365*'Norm-coeff'!$L$4+$BG365*'Norm-coeff'!$M$4+$BH365*'Norm-coeff'!$N$4+$BI365*'Norm-coeff'!$O$4</f>
        <v>1.42115649462768</v>
      </c>
      <c r="BR365" s="54">
        <f>'Norm-coeff'!$C$5+$AX365*'Norm-coeff'!$D$5+$AY365*'Norm-coeff'!$E$5+$AZ365*'Norm-coeff'!$F$5+$BA365*'Norm-coeff'!$G$5+$BB365*'Norm-coeff'!$H$5+$BC365*'Norm-coeff'!$I$5+$BD365*'Norm-coeff'!$J$5+$BE365*'Norm-coeff'!$K$5+$BF365*'Norm-coeff'!$L$5+$BG365*'Norm-coeff'!$M$5+$BH365*'Norm-coeff'!$N$5+$BI365*'Norm-coeff'!$O$5</f>
        <v>1.0553329241296201</v>
      </c>
      <c r="BS365" s="54">
        <f>'Norm-coeff'!$C$6+$AX365*'Norm-coeff'!$D$6+$AY365*'Norm-coeff'!$E$6+$AZ365*'Norm-coeff'!$F$6+$BA365*'Norm-coeff'!$G$6+$BB365*'Norm-coeff'!$H$6+$BC365*'Norm-coeff'!$I$6+$BD365*'Norm-coeff'!$J$6+$BE365*'Norm-coeff'!$K$6+$BF365*'Norm-coeff'!$L$6+$BG365*'Norm-coeff'!$M$6+$BH365*'Norm-coeff'!$N$6+$BI365*'Norm-coeff'!$O$6</f>
        <v>-1.48700885495103E-2</v>
      </c>
      <c r="BT365" s="54">
        <f>'Norm-coeff'!$C$7+$AX365*'Norm-coeff'!$D$7+$AY365*'Norm-coeff'!$E$7+$AZ365*'Norm-coeff'!$F$7+$BA365*'Norm-coeff'!$G$7+$BB365*'Norm-coeff'!$H$7+$BC365*'Norm-coeff'!$I$7+$BD365*'Norm-coeff'!$J$7+$BE365*'Norm-coeff'!$K$7+$BF365*'Norm-coeff'!$L$7+$BG365*'Norm-coeff'!$M$7+$BH365*'Norm-coeff'!$N$7+$BI365*'Norm-coeff'!$O$7</f>
        <v>2.0907583608832998</v>
      </c>
      <c r="BU365" s="54">
        <f>'Norm-coeff'!$C$8+$AX365*'Norm-coeff'!$D$8+$AY365*'Norm-coeff'!$E$8+$AZ365*'Norm-coeff'!$F$8+$BA365*'Norm-coeff'!$G$8+$BB365*'Norm-coeff'!$H$8+$BC365*'Norm-coeff'!$I$8+$BD365*'Norm-coeff'!$J$8+$BE365*'Norm-coeff'!$K$8+$BF365*'Norm-coeff'!$L$8+$BG365*'Norm-coeff'!$M$8+$BH365*'Norm-coeff'!$N$8+$BI365*'Norm-coeff'!$O$8</f>
        <v>0.65894159836244504</v>
      </c>
      <c r="BV365" s="54">
        <f>'Norm-coeff'!$C$9+$AX365*'Norm-coeff'!$D$9+$AY365*'Norm-coeff'!$E$9+$AZ365*'Norm-coeff'!$F$9+$BA365*'Norm-coeff'!$G$9+$BB365*'Norm-coeff'!$H$9+$BC365*'Norm-coeff'!$I$9+$BD365*'Norm-coeff'!$J$9+$BE365*'Norm-coeff'!$K$9+$BF365*'Norm-coeff'!$L$9+$BG365*'Norm-coeff'!$M$9+$BH365*'Norm-coeff'!$N$9+$BI365*'Norm-coeff'!$O$9</f>
        <v>1.48961085014701</v>
      </c>
      <c r="BW365" s="54">
        <f>'Norm-coeff'!$C$10+$AX365*'Norm-coeff'!$D$10+$AY365*'Norm-coeff'!$E$10+$AZ365*'Norm-coeff'!$F$10+$BA365*'Norm-coeff'!$G$10+$BB365*'Norm-coeff'!$H$10+$BC365*'Norm-coeff'!$I$10+$BD365*'Norm-coeff'!$J$10+$BE365*'Norm-coeff'!$K$10+$BF365*'Norm-coeff'!$L$10+$BG365*'Norm-coeff'!$M$10+$BH365*'Norm-coeff'!$N$10+$BI365*'Norm-coeff'!$O$10</f>
        <v>1.42058735749591</v>
      </c>
      <c r="BX365" s="54">
        <f>'Norm-coeff'!$C$11+$AX365*'Norm-coeff'!$D$11+$AY365*'Norm-coeff'!$E$11+$AZ365*'Norm-coeff'!$F$11+$BA365*'Norm-coeff'!$G$11+$BB365*'Norm-coeff'!$H$11+$BC365*'Norm-coeff'!$I$11+$BD365*'Norm-coeff'!$J$11+$BE365*'Norm-coeff'!$K$11+$BF365*'Norm-coeff'!$L$11+$BG365*'Norm-coeff'!$M$11+$BH365*'Norm-coeff'!$N$11+$BI365*'Norm-coeff'!$O$11</f>
        <v>0.221233014421479</v>
      </c>
      <c r="BY365" s="54">
        <f>'Norm-coeff'!$C$12+$AX365*'Norm-coeff'!$D$12+$AY365*'Norm-coeff'!$E$12+$AZ365*'Norm-coeff'!$F$12+$BA365*'Norm-coeff'!$G$12+$BB365*'Norm-coeff'!$H$12+$BC365*'Norm-coeff'!$I$12+$BD365*'Norm-coeff'!$J$12+$BE365*'Norm-coeff'!$K$12+$BF365*'Norm-coeff'!$L$12+$BG365*'Norm-coeff'!$M$12+$BH365*'Norm-coeff'!$N$12+$BI365*'Norm-coeff'!$O$12</f>
        <v>0.283527502056037</v>
      </c>
      <c r="BZ365" s="54">
        <f>'Norm-coeff'!$C$13+$AX365*'Norm-coeff'!$D$13+$AY365*'Norm-coeff'!$E$13+$AZ365*'Norm-coeff'!$F$13+$BA365*'Norm-coeff'!$G$13+$BB365*'Norm-coeff'!$H$13+$BC365*'Norm-coeff'!$I$13+$BD365*'Norm-coeff'!$J$13+$BE365*'Norm-coeff'!$K$13+$BF365*'Norm-coeff'!$L$13+$BG365*'Norm-coeff'!$M$13+$BH365*'Norm-coeff'!$N$13+$BI365*'Norm-coeff'!$O$13</f>
        <v>-4.1864930554451202E-2</v>
      </c>
      <c r="CA365" s="54">
        <f>'Norm-coeff'!$C$14+$AX365*'Norm-coeff'!$D$14+$AY365*'Norm-coeff'!$E$14+$AZ365*'Norm-coeff'!$F$14+$BA365*'Norm-coeff'!$G$14+$BB365*'Norm-coeff'!$H$14+$BC365*'Norm-coeff'!$I$14+$BD365*'Norm-coeff'!$J$14+$BE365*'Norm-coeff'!$K$14+$BF365*'Norm-coeff'!$L$14+$BG365*'Norm-coeff'!$M$14+$BH365*'Norm-coeff'!$N$14+$BI365*'Norm-coeff'!$O$14</f>
        <v>4.2526983164477103</v>
      </c>
      <c r="CC365" s="54">
        <f t="shared" si="1183"/>
        <v>0</v>
      </c>
      <c r="CG365" s="54">
        <f t="shared" si="1059"/>
        <v>0</v>
      </c>
      <c r="CH365" s="54">
        <f t="shared" si="1037"/>
        <v>0</v>
      </c>
      <c r="CI365" s="54">
        <f t="shared" si="1060"/>
        <v>0</v>
      </c>
      <c r="CJ365" s="56">
        <f t="shared" si="1061"/>
        <v>0</v>
      </c>
      <c r="CK365" s="54">
        <f t="shared" si="1062"/>
        <v>0</v>
      </c>
      <c r="CL365" s="54">
        <f t="shared" si="1063"/>
        <v>0</v>
      </c>
      <c r="CM365" s="54">
        <f t="shared" si="1064"/>
        <v>0</v>
      </c>
      <c r="CN365" s="54">
        <f t="shared" si="1065"/>
        <v>0</v>
      </c>
      <c r="CO365" s="54">
        <f t="shared" si="1066"/>
        <v>0</v>
      </c>
      <c r="CP365" s="54">
        <f t="shared" si="1067"/>
        <v>0</v>
      </c>
      <c r="CQ365" s="54">
        <f t="shared" si="1068"/>
        <v>0</v>
      </c>
      <c r="CR365" s="54">
        <f t="shared" si="1069"/>
        <v>0</v>
      </c>
      <c r="CS365" s="54">
        <f t="shared" si="1070"/>
        <v>0</v>
      </c>
      <c r="CU365" s="54">
        <f t="shared" si="1071"/>
        <v>0</v>
      </c>
      <c r="CV365" s="54">
        <f t="shared" si="1072"/>
        <v>0</v>
      </c>
      <c r="CW365" s="54">
        <f t="shared" si="1073"/>
        <v>0</v>
      </c>
      <c r="CX365" s="54">
        <f t="shared" si="1074"/>
        <v>0</v>
      </c>
      <c r="CZ365" s="54">
        <f t="shared" si="1075"/>
        <v>0</v>
      </c>
      <c r="DA365" s="54">
        <f t="shared" si="1076"/>
        <v>0</v>
      </c>
      <c r="DB365" s="54">
        <f t="shared" si="1077"/>
        <v>0</v>
      </c>
      <c r="DC365" s="54">
        <f t="shared" si="1078"/>
        <v>0</v>
      </c>
      <c r="DD365" s="54">
        <f t="shared" si="1079"/>
        <v>0</v>
      </c>
      <c r="DE365" s="54">
        <f t="shared" si="1080"/>
        <v>0</v>
      </c>
      <c r="DF365" s="54">
        <f t="shared" si="1081"/>
        <v>0</v>
      </c>
      <c r="DG365" s="54">
        <f t="shared" si="1082"/>
        <v>2</v>
      </c>
      <c r="DH365" s="71">
        <f t="shared" si="1083"/>
        <v>0</v>
      </c>
      <c r="DI365" s="71">
        <f t="shared" si="1084"/>
        <v>0</v>
      </c>
      <c r="DJ365" s="54">
        <f t="shared" si="1085"/>
        <v>0</v>
      </c>
      <c r="DK365" s="54">
        <f t="shared" si="1086"/>
        <v>2</v>
      </c>
      <c r="DL365" s="4">
        <f t="shared" si="1011"/>
        <v>0</v>
      </c>
      <c r="DM365" s="3">
        <f t="shared" si="1087"/>
        <v>0</v>
      </c>
      <c r="DN365" s="3">
        <f t="shared" si="1088"/>
        <v>0</v>
      </c>
      <c r="DO365" s="4" t="e">
        <f t="shared" si="1089"/>
        <v>#DIV/0!</v>
      </c>
      <c r="DP365" s="57"/>
      <c r="DQ365" s="57"/>
      <c r="DR365" s="56">
        <f t="shared" si="1012"/>
        <v>2</v>
      </c>
      <c r="DS365" s="56">
        <f t="shared" si="1013"/>
        <v>0</v>
      </c>
      <c r="DT365" s="38">
        <f t="shared" si="1014"/>
        <v>0</v>
      </c>
      <c r="DU365" s="38">
        <f t="shared" si="1090"/>
        <v>2</v>
      </c>
      <c r="DV365" s="38">
        <f t="shared" si="1015"/>
        <v>0</v>
      </c>
      <c r="DW365" s="39">
        <f t="shared" si="1016"/>
        <v>0</v>
      </c>
      <c r="DX365" s="39">
        <f t="shared" si="1017"/>
        <v>0</v>
      </c>
      <c r="DY365" s="39">
        <f t="shared" si="1018"/>
        <v>0</v>
      </c>
      <c r="DZ365" s="39">
        <f t="shared" si="1019"/>
        <v>0</v>
      </c>
      <c r="EA365" s="39">
        <f t="shared" si="1020"/>
        <v>0</v>
      </c>
      <c r="EB365" s="37" t="e">
        <f t="shared" si="1091"/>
        <v>#DIV/0!</v>
      </c>
      <c r="EC365" s="37" t="e">
        <f t="shared" si="1092"/>
        <v>#DIV/0!</v>
      </c>
      <c r="ED365" s="37" t="e">
        <f t="shared" si="1093"/>
        <v>#DIV/0!</v>
      </c>
      <c r="EE365" s="37" t="e">
        <f t="shared" si="1094"/>
        <v>#DIV/0!</v>
      </c>
      <c r="EF365" s="39" t="e">
        <f t="shared" si="1095"/>
        <v>#DIV/0!</v>
      </c>
      <c r="EG365" s="37" t="e">
        <f t="shared" si="1096"/>
        <v>#DIV/0!</v>
      </c>
      <c r="EH365" s="37" t="e">
        <f t="shared" si="1097"/>
        <v>#DIV/0!</v>
      </c>
      <c r="EI365" s="11" t="b">
        <f t="shared" si="1098"/>
        <v>1</v>
      </c>
      <c r="EJ365" s="11" t="b">
        <f t="shared" si="1099"/>
        <v>0</v>
      </c>
      <c r="EK365" s="39" t="e">
        <f t="shared" si="1100"/>
        <v>#DIV/0!</v>
      </c>
      <c r="EL365" s="39" t="e">
        <f t="shared" si="1101"/>
        <v>#DIV/0!</v>
      </c>
      <c r="EM365" s="39" t="e">
        <f t="shared" si="1102"/>
        <v>#DIV/0!</v>
      </c>
      <c r="EN365" s="39" t="e">
        <f t="shared" si="1103"/>
        <v>#DIV/0!</v>
      </c>
      <c r="EO365" s="39" t="e">
        <f t="shared" si="1104"/>
        <v>#DIV/0!</v>
      </c>
      <c r="EP365" s="39" t="e">
        <f t="shared" si="1105"/>
        <v>#DIV/0!</v>
      </c>
      <c r="EQ365" s="39" t="e">
        <f t="shared" si="1106"/>
        <v>#DIV/0!</v>
      </c>
      <c r="ER365" s="39" t="e">
        <f t="shared" si="1107"/>
        <v>#DIV/0!</v>
      </c>
      <c r="ES365" s="58" t="str">
        <f t="shared" si="1108"/>
        <v>(OH,F,Cl)-dominate amphibole</v>
      </c>
      <c r="ET365" s="58" t="e">
        <f t="shared" si="1109"/>
        <v>#N/A</v>
      </c>
      <c r="EU365" s="56">
        <f t="shared" si="1021"/>
        <v>0</v>
      </c>
      <c r="EV365" s="56">
        <f t="shared" si="1022"/>
        <v>0</v>
      </c>
      <c r="EW365" s="56">
        <f t="shared" si="1023"/>
        <v>0</v>
      </c>
      <c r="EX365" s="56">
        <f t="shared" si="1024"/>
        <v>0</v>
      </c>
      <c r="EY365" s="56">
        <f t="shared" si="1025"/>
        <v>0</v>
      </c>
      <c r="EZ365" s="56">
        <f t="shared" si="1026"/>
        <v>0</v>
      </c>
      <c r="FA365" s="39">
        <f t="shared" si="1027"/>
        <v>0</v>
      </c>
      <c r="FB365" s="39">
        <f t="shared" si="1028"/>
        <v>0</v>
      </c>
      <c r="FC365" s="54">
        <f t="shared" si="1029"/>
        <v>0</v>
      </c>
      <c r="FD365" s="54">
        <f t="shared" si="1030"/>
        <v>0</v>
      </c>
      <c r="FE365" s="39">
        <f t="shared" si="1031"/>
        <v>0</v>
      </c>
      <c r="FF365" s="54">
        <f t="shared" si="1032"/>
        <v>0</v>
      </c>
      <c r="FG365" s="39">
        <f t="shared" si="1033"/>
        <v>0</v>
      </c>
      <c r="FH365" s="39">
        <f t="shared" si="1110"/>
        <v>0</v>
      </c>
      <c r="FI365" s="39">
        <f t="shared" si="1111"/>
        <v>0</v>
      </c>
      <c r="FJ365" s="39">
        <f t="shared" si="1112"/>
        <v>0</v>
      </c>
      <c r="FK365" s="39" t="e">
        <f t="shared" si="1113"/>
        <v>#DIV/0!</v>
      </c>
      <c r="FL365" s="39" t="e">
        <f t="shared" si="1114"/>
        <v>#DIV/0!</v>
      </c>
      <c r="FM365" s="39" t="e">
        <f t="shared" si="1115"/>
        <v>#DIV/0!</v>
      </c>
      <c r="FN365" s="39">
        <f t="shared" si="1116"/>
        <v>1</v>
      </c>
      <c r="FO365" s="39">
        <f t="shared" si="1034"/>
        <v>0</v>
      </c>
      <c r="FP365" s="39">
        <f t="shared" si="1035"/>
        <v>0</v>
      </c>
      <c r="FQ365" s="39">
        <f t="shared" si="1036"/>
        <v>0</v>
      </c>
      <c r="FR365" s="39">
        <f t="shared" si="1117"/>
        <v>0</v>
      </c>
      <c r="FS365" s="39">
        <f t="shared" si="1118"/>
        <v>0</v>
      </c>
      <c r="FU365" s="39" t="e">
        <f t="shared" si="1119"/>
        <v>#DIV/0!</v>
      </c>
      <c r="FV365" s="39" t="e">
        <f t="shared" si="1120"/>
        <v>#DIV/0!</v>
      </c>
      <c r="FW365" s="39" t="e">
        <f t="shared" si="1121"/>
        <v>#DIV/0!</v>
      </c>
      <c r="FY365" s="39" t="e">
        <f t="shared" si="1122"/>
        <v>#DIV/0!</v>
      </c>
      <c r="FZ365" s="39" t="e">
        <f t="shared" si="1123"/>
        <v>#DIV/0!</v>
      </c>
      <c r="GA365" s="39" t="e">
        <f t="shared" si="1124"/>
        <v>#DIV/0!</v>
      </c>
      <c r="GB365" s="39" t="e">
        <f t="shared" si="1125"/>
        <v>#DIV/0!</v>
      </c>
      <c r="GC365" s="39" t="e">
        <f t="shared" si="1126"/>
        <v>#DIV/0!</v>
      </c>
      <c r="GD365" s="39" t="e">
        <f t="shared" si="1127"/>
        <v>#DIV/0!</v>
      </c>
      <c r="GE365" s="39" t="e">
        <f t="shared" si="1128"/>
        <v>#DIV/0!</v>
      </c>
      <c r="GF365" s="39" t="e">
        <f t="shared" si="1129"/>
        <v>#DIV/0!</v>
      </c>
      <c r="GG365" s="39" t="e">
        <f t="shared" si="1130"/>
        <v>#DIV/0!</v>
      </c>
      <c r="GH365" s="39" t="e">
        <f t="shared" si="1131"/>
        <v>#DIV/0!</v>
      </c>
      <c r="GI365" s="39"/>
      <c r="GJ365" s="39" t="e">
        <f t="shared" si="1132"/>
        <v>#DIV/0!</v>
      </c>
      <c r="GK365" s="39" t="e">
        <f t="shared" si="1133"/>
        <v>#DIV/0!</v>
      </c>
      <c r="GL365" s="39" t="e">
        <f t="shared" si="1134"/>
        <v>#DIV/0!</v>
      </c>
      <c r="GM365" s="39" t="e">
        <f t="shared" si="1135"/>
        <v>#DIV/0!</v>
      </c>
      <c r="GN365" s="39" t="e">
        <f t="shared" si="1136"/>
        <v>#DIV/0!</v>
      </c>
      <c r="GO365" s="57"/>
      <c r="GP365" s="57" t="e">
        <f t="shared" si="1137"/>
        <v>#DIV/0!</v>
      </c>
      <c r="GQ365" s="59" t="e">
        <f t="shared" si="1138"/>
        <v>#DIV/0!</v>
      </c>
      <c r="GR365" s="41" t="e">
        <f t="shared" si="1139"/>
        <v>#DIV/0!</v>
      </c>
      <c r="GS365" s="57" t="e">
        <f t="shared" si="1140"/>
        <v>#DIV/0!</v>
      </c>
      <c r="GT365" s="57" t="e">
        <f t="shared" si="1141"/>
        <v>#DIV/0!</v>
      </c>
      <c r="GU365" s="57" t="e">
        <f t="shared" si="1142"/>
        <v>#DIV/0!</v>
      </c>
      <c r="GV365" s="57"/>
      <c r="GW365" s="42" t="e">
        <f t="shared" si="1143"/>
        <v>#DIV/0!</v>
      </c>
      <c r="GX365" s="42" t="e">
        <f t="shared" si="1144"/>
        <v>#DIV/0!</v>
      </c>
      <c r="GY365" s="42" t="e">
        <f t="shared" si="1145"/>
        <v>#DIV/0!</v>
      </c>
      <c r="GZ365" s="57"/>
      <c r="HA365" s="2" t="e">
        <f t="shared" si="1146"/>
        <v>#DIV/0!</v>
      </c>
      <c r="HB365" s="2" t="e">
        <f t="shared" si="1147"/>
        <v>#DIV/0!</v>
      </c>
      <c r="HC365" s="2" t="e">
        <f t="shared" si="1148"/>
        <v>#DIV/0!</v>
      </c>
      <c r="HD365" s="2" t="e">
        <f t="shared" si="1149"/>
        <v>#DIV/0!</v>
      </c>
      <c r="HE365" s="2" t="e">
        <f t="shared" si="1150"/>
        <v>#DIV/0!</v>
      </c>
      <c r="HF365" s="2" t="e">
        <f t="shared" si="1151"/>
        <v>#DIV/0!</v>
      </c>
      <c r="HG365" s="2" t="e">
        <f t="shared" si="1152"/>
        <v>#DIV/0!</v>
      </c>
      <c r="HH365" s="2" t="e">
        <f t="shared" si="1153"/>
        <v>#DIV/0!</v>
      </c>
      <c r="HI365" s="2" t="e">
        <f t="shared" si="1154"/>
        <v>#DIV/0!</v>
      </c>
      <c r="HJ365" s="11" t="e">
        <f t="shared" si="1155"/>
        <v>#DIV/0!</v>
      </c>
      <c r="HK365" s="60" t="e">
        <f t="shared" si="1156"/>
        <v>#DIV/0!</v>
      </c>
      <c r="HL365" s="57"/>
      <c r="HM365" s="57" t="e">
        <f t="shared" si="1157"/>
        <v>#DIV/0!</v>
      </c>
      <c r="HN365" s="57" t="e">
        <f t="shared" si="1158"/>
        <v>#DIV/0!</v>
      </c>
      <c r="HO365" s="57" t="e">
        <f t="shared" si="1159"/>
        <v>#DIV/0!</v>
      </c>
      <c r="HP365" s="57" t="e">
        <f t="shared" si="1160"/>
        <v>#DIV/0!</v>
      </c>
      <c r="HQ365" s="57" t="e">
        <f t="shared" si="1161"/>
        <v>#DIV/0!</v>
      </c>
      <c r="HR365" s="57"/>
      <c r="HS365" s="57" t="e">
        <f t="shared" si="1162"/>
        <v>#DIV/0!</v>
      </c>
      <c r="HT365" s="57" t="e">
        <f t="shared" si="1163"/>
        <v>#DIV/0!</v>
      </c>
      <c r="HU365" s="57" t="e">
        <f t="shared" si="1164"/>
        <v>#DIV/0!</v>
      </c>
      <c r="HV365" s="57" t="e">
        <f t="shared" si="1165"/>
        <v>#DIV/0!</v>
      </c>
      <c r="HW365" s="57" t="e">
        <f t="shared" si="1166"/>
        <v>#DIV/0!</v>
      </c>
      <c r="HX365" s="57"/>
      <c r="HY365" s="57" t="e">
        <f t="shared" si="1167"/>
        <v>#DIV/0!</v>
      </c>
      <c r="HZ365" s="57" t="e">
        <f t="shared" si="1168"/>
        <v>#DIV/0!</v>
      </c>
      <c r="IA365" s="57"/>
      <c r="IB365" s="61">
        <f t="shared" si="1169"/>
        <v>0</v>
      </c>
      <c r="IC365" s="57" t="str">
        <f t="shared" si="1170"/>
        <v/>
      </c>
      <c r="ID365" s="42"/>
      <c r="IE365" s="2" t="str">
        <f t="shared" si="1171"/>
        <v/>
      </c>
      <c r="IF365" s="60" t="e">
        <f t="shared" si="1172"/>
        <v>#DIV/0!</v>
      </c>
      <c r="IG365" s="60" t="str">
        <f t="shared" si="1173"/>
        <v/>
      </c>
      <c r="IH365" s="60" t="str">
        <f t="shared" si="1174"/>
        <v>zinco-</v>
      </c>
      <c r="II365" s="60" t="str">
        <f t="shared" si="1175"/>
        <v>mangano-</v>
      </c>
      <c r="IJ365" s="60" t="e">
        <f t="shared" si="1176"/>
        <v>#DIV/0!</v>
      </c>
      <c r="IK365" s="60" t="e">
        <f t="shared" si="1177"/>
        <v>#DIV/0!</v>
      </c>
      <c r="IL365" s="60" t="e">
        <f t="shared" si="1178"/>
        <v>#DIV/0!</v>
      </c>
      <c r="IM365" s="60" t="e">
        <f t="shared" si="1179"/>
        <v>#DIV/0!</v>
      </c>
      <c r="IN365" s="60" t="str">
        <f t="shared" si="1180"/>
        <v/>
      </c>
      <c r="IO365" s="60" t="str">
        <f t="shared" si="1181"/>
        <v/>
      </c>
      <c r="IP365" s="57"/>
      <c r="IQ365" s="57" t="str">
        <f t="shared" si="1182"/>
        <v>ERROR!!</v>
      </c>
    </row>
    <row r="366" spans="24:251">
      <c r="X366" s="29">
        <f t="shared" si="1038"/>
        <v>0</v>
      </c>
      <c r="Y366" s="29">
        <f t="shared" si="1039"/>
        <v>0</v>
      </c>
      <c r="Z366" s="29" t="e">
        <f t="shared" si="1040"/>
        <v>#DIV/0!</v>
      </c>
      <c r="AA366" s="29" t="e">
        <f t="shared" si="1041"/>
        <v>#DIV/0!</v>
      </c>
      <c r="AB366" s="29" t="e">
        <f t="shared" si="1042"/>
        <v>#DIV/0!</v>
      </c>
      <c r="AC366" s="29" t="e">
        <f t="shared" si="1043"/>
        <v>#DIV/0!</v>
      </c>
      <c r="AF366" s="23">
        <v>60.084299999999999</v>
      </c>
      <c r="AG366" s="23">
        <v>79.878799999999998</v>
      </c>
      <c r="AH366" s="23">
        <v>101.96120000000001</v>
      </c>
      <c r="AI366" s="23">
        <v>151.99039999999999</v>
      </c>
      <c r="AJ366" s="23">
        <v>159.69</v>
      </c>
      <c r="AK366" s="23">
        <v>71.846400000000003</v>
      </c>
      <c r="AL366" s="23">
        <v>70.9375</v>
      </c>
      <c r="AM366" s="23">
        <v>40.304400000000001</v>
      </c>
      <c r="AN366" s="23">
        <v>56.077399999999997</v>
      </c>
      <c r="AO366" s="23">
        <v>61.978999999999999</v>
      </c>
      <c r="AP366" s="23">
        <v>94.195999999999998</v>
      </c>
      <c r="AQ366" s="23">
        <v>18.998000000000001</v>
      </c>
      <c r="AR366" s="23">
        <v>35.450000000000003</v>
      </c>
      <c r="AS366" s="23">
        <v>29.88</v>
      </c>
      <c r="AT366" s="23">
        <v>74.691999999999993</v>
      </c>
      <c r="AU366" s="23">
        <v>81.39</v>
      </c>
      <c r="AX366" s="54">
        <f t="shared" si="1044"/>
        <v>0</v>
      </c>
      <c r="AY366" s="54">
        <f t="shared" si="1045"/>
        <v>0</v>
      </c>
      <c r="AZ366" s="54">
        <f t="shared" si="1046"/>
        <v>0</v>
      </c>
      <c r="BA366" s="54">
        <f t="shared" si="1047"/>
        <v>0</v>
      </c>
      <c r="BB366" s="54">
        <f t="shared" si="1048"/>
        <v>0</v>
      </c>
      <c r="BC366" s="54">
        <f t="shared" si="1049"/>
        <v>0</v>
      </c>
      <c r="BD366" s="54">
        <f t="shared" si="1050"/>
        <v>0</v>
      </c>
      <c r="BE366" s="54">
        <f t="shared" si="1051"/>
        <v>0</v>
      </c>
      <c r="BF366" s="54">
        <f t="shared" si="1052"/>
        <v>0</v>
      </c>
      <c r="BG366" s="54">
        <f t="shared" si="1053"/>
        <v>0</v>
      </c>
      <c r="BH366" s="54">
        <f t="shared" si="1054"/>
        <v>0</v>
      </c>
      <c r="BI366" s="54">
        <f t="shared" si="1055"/>
        <v>0</v>
      </c>
      <c r="BJ366" s="54">
        <f t="shared" si="1056"/>
        <v>0</v>
      </c>
      <c r="BK366" s="54">
        <f t="shared" si="1057"/>
        <v>0</v>
      </c>
      <c r="BL366" s="54">
        <f t="shared" si="1058"/>
        <v>0</v>
      </c>
      <c r="BM366" s="42"/>
      <c r="BO366" s="54">
        <f>'Norm-coeff'!$C$2+$AX366*'Norm-coeff'!$D$2+$AY366*'Norm-coeff'!$E$2+$AZ366*'Norm-coeff'!$F$2+$BA366*'Norm-coeff'!$G$2+$BB366*'Norm-coeff'!$H$2+$BC366*'Norm-coeff'!$I$2+$BD366*'Norm-coeff'!$J$2+$BE366*'Norm-coeff'!$K$2+$BF366*'Norm-coeff'!$L$2+$BG366*'Norm-coeff'!$M$2+$BH366*'Norm-coeff'!$N$2+$BI366*'Norm-coeff'!$O$2</f>
        <v>5.4045421474420303</v>
      </c>
      <c r="BP366" s="54">
        <f>'Norm-coeff'!$C$3+$AX366*'Norm-coeff'!$D$3+$AY366*'Norm-coeff'!$E$3+$AZ366*'Norm-coeff'!$F$3+$BA366*'Norm-coeff'!$G$3+$BB366*'Norm-coeff'!$H$3+$BC366*'Norm-coeff'!$I$3+$BD366*'Norm-coeff'!$J$3+$BE366*'Norm-coeff'!$K$3+$BF366*'Norm-coeff'!$L$3+$BG366*'Norm-coeff'!$M$3+$BH366*'Norm-coeff'!$N$3+$BI366*'Norm-coeff'!$O$3</f>
        <v>3.15319116612705</v>
      </c>
      <c r="BQ366" s="54">
        <f>'Norm-coeff'!$C$4+$AX366*'Norm-coeff'!$D$4+$AY366*'Norm-coeff'!$E$4+$AZ366*'Norm-coeff'!$F$4+$BA366*'Norm-coeff'!$G$4+$BB366*'Norm-coeff'!$H$4+$BC366*'Norm-coeff'!$I$4+$BD366*'Norm-coeff'!$J$4+$BE366*'Norm-coeff'!$K$4+$BF366*'Norm-coeff'!$L$4+$BG366*'Norm-coeff'!$M$4+$BH366*'Norm-coeff'!$N$4+$BI366*'Norm-coeff'!$O$4</f>
        <v>1.42115649462768</v>
      </c>
      <c r="BR366" s="54">
        <f>'Norm-coeff'!$C$5+$AX366*'Norm-coeff'!$D$5+$AY366*'Norm-coeff'!$E$5+$AZ366*'Norm-coeff'!$F$5+$BA366*'Norm-coeff'!$G$5+$BB366*'Norm-coeff'!$H$5+$BC366*'Norm-coeff'!$I$5+$BD366*'Norm-coeff'!$J$5+$BE366*'Norm-coeff'!$K$5+$BF366*'Norm-coeff'!$L$5+$BG366*'Norm-coeff'!$M$5+$BH366*'Norm-coeff'!$N$5+$BI366*'Norm-coeff'!$O$5</f>
        <v>1.0553329241296201</v>
      </c>
      <c r="BS366" s="54">
        <f>'Norm-coeff'!$C$6+$AX366*'Norm-coeff'!$D$6+$AY366*'Norm-coeff'!$E$6+$AZ366*'Norm-coeff'!$F$6+$BA366*'Norm-coeff'!$G$6+$BB366*'Norm-coeff'!$H$6+$BC366*'Norm-coeff'!$I$6+$BD366*'Norm-coeff'!$J$6+$BE366*'Norm-coeff'!$K$6+$BF366*'Norm-coeff'!$L$6+$BG366*'Norm-coeff'!$M$6+$BH366*'Norm-coeff'!$N$6+$BI366*'Norm-coeff'!$O$6</f>
        <v>-1.48700885495103E-2</v>
      </c>
      <c r="BT366" s="54">
        <f>'Norm-coeff'!$C$7+$AX366*'Norm-coeff'!$D$7+$AY366*'Norm-coeff'!$E$7+$AZ366*'Norm-coeff'!$F$7+$BA366*'Norm-coeff'!$G$7+$BB366*'Norm-coeff'!$H$7+$BC366*'Norm-coeff'!$I$7+$BD366*'Norm-coeff'!$J$7+$BE366*'Norm-coeff'!$K$7+$BF366*'Norm-coeff'!$L$7+$BG366*'Norm-coeff'!$M$7+$BH366*'Norm-coeff'!$N$7+$BI366*'Norm-coeff'!$O$7</f>
        <v>2.0907583608832998</v>
      </c>
      <c r="BU366" s="54">
        <f>'Norm-coeff'!$C$8+$AX366*'Norm-coeff'!$D$8+$AY366*'Norm-coeff'!$E$8+$AZ366*'Norm-coeff'!$F$8+$BA366*'Norm-coeff'!$G$8+$BB366*'Norm-coeff'!$H$8+$BC366*'Norm-coeff'!$I$8+$BD366*'Norm-coeff'!$J$8+$BE366*'Norm-coeff'!$K$8+$BF366*'Norm-coeff'!$L$8+$BG366*'Norm-coeff'!$M$8+$BH366*'Norm-coeff'!$N$8+$BI366*'Norm-coeff'!$O$8</f>
        <v>0.65894159836244504</v>
      </c>
      <c r="BV366" s="54">
        <f>'Norm-coeff'!$C$9+$AX366*'Norm-coeff'!$D$9+$AY366*'Norm-coeff'!$E$9+$AZ366*'Norm-coeff'!$F$9+$BA366*'Norm-coeff'!$G$9+$BB366*'Norm-coeff'!$H$9+$BC366*'Norm-coeff'!$I$9+$BD366*'Norm-coeff'!$J$9+$BE366*'Norm-coeff'!$K$9+$BF366*'Norm-coeff'!$L$9+$BG366*'Norm-coeff'!$M$9+$BH366*'Norm-coeff'!$N$9+$BI366*'Norm-coeff'!$O$9</f>
        <v>1.48961085014701</v>
      </c>
      <c r="BW366" s="54">
        <f>'Norm-coeff'!$C$10+$AX366*'Norm-coeff'!$D$10+$AY366*'Norm-coeff'!$E$10+$AZ366*'Norm-coeff'!$F$10+$BA366*'Norm-coeff'!$G$10+$BB366*'Norm-coeff'!$H$10+$BC366*'Norm-coeff'!$I$10+$BD366*'Norm-coeff'!$J$10+$BE366*'Norm-coeff'!$K$10+$BF366*'Norm-coeff'!$L$10+$BG366*'Norm-coeff'!$M$10+$BH366*'Norm-coeff'!$N$10+$BI366*'Norm-coeff'!$O$10</f>
        <v>1.42058735749591</v>
      </c>
      <c r="BX366" s="54">
        <f>'Norm-coeff'!$C$11+$AX366*'Norm-coeff'!$D$11+$AY366*'Norm-coeff'!$E$11+$AZ366*'Norm-coeff'!$F$11+$BA366*'Norm-coeff'!$G$11+$BB366*'Norm-coeff'!$H$11+$BC366*'Norm-coeff'!$I$11+$BD366*'Norm-coeff'!$J$11+$BE366*'Norm-coeff'!$K$11+$BF366*'Norm-coeff'!$L$11+$BG366*'Norm-coeff'!$M$11+$BH366*'Norm-coeff'!$N$11+$BI366*'Norm-coeff'!$O$11</f>
        <v>0.221233014421479</v>
      </c>
      <c r="BY366" s="54">
        <f>'Norm-coeff'!$C$12+$AX366*'Norm-coeff'!$D$12+$AY366*'Norm-coeff'!$E$12+$AZ366*'Norm-coeff'!$F$12+$BA366*'Norm-coeff'!$G$12+$BB366*'Norm-coeff'!$H$12+$BC366*'Norm-coeff'!$I$12+$BD366*'Norm-coeff'!$J$12+$BE366*'Norm-coeff'!$K$12+$BF366*'Norm-coeff'!$L$12+$BG366*'Norm-coeff'!$M$12+$BH366*'Norm-coeff'!$N$12+$BI366*'Norm-coeff'!$O$12</f>
        <v>0.283527502056037</v>
      </c>
      <c r="BZ366" s="54">
        <f>'Norm-coeff'!$C$13+$AX366*'Norm-coeff'!$D$13+$AY366*'Norm-coeff'!$E$13+$AZ366*'Norm-coeff'!$F$13+$BA366*'Norm-coeff'!$G$13+$BB366*'Norm-coeff'!$H$13+$BC366*'Norm-coeff'!$I$13+$BD366*'Norm-coeff'!$J$13+$BE366*'Norm-coeff'!$K$13+$BF366*'Norm-coeff'!$L$13+$BG366*'Norm-coeff'!$M$13+$BH366*'Norm-coeff'!$N$13+$BI366*'Norm-coeff'!$O$13</f>
        <v>-4.1864930554451202E-2</v>
      </c>
      <c r="CA366" s="54">
        <f>'Norm-coeff'!$C$14+$AX366*'Norm-coeff'!$D$14+$AY366*'Norm-coeff'!$E$14+$AZ366*'Norm-coeff'!$F$14+$BA366*'Norm-coeff'!$G$14+$BB366*'Norm-coeff'!$H$14+$BC366*'Norm-coeff'!$I$14+$BD366*'Norm-coeff'!$J$14+$BE366*'Norm-coeff'!$K$14+$BF366*'Norm-coeff'!$L$14+$BG366*'Norm-coeff'!$M$14+$BH366*'Norm-coeff'!$N$14+$BI366*'Norm-coeff'!$O$14</f>
        <v>4.2526983164477103</v>
      </c>
      <c r="CC366" s="54">
        <f t="shared" si="1183"/>
        <v>0</v>
      </c>
      <c r="CG366" s="54">
        <f t="shared" si="1059"/>
        <v>0</v>
      </c>
      <c r="CH366" s="54">
        <f t="shared" si="1037"/>
        <v>0</v>
      </c>
      <c r="CI366" s="54">
        <f t="shared" si="1060"/>
        <v>0</v>
      </c>
      <c r="CJ366" s="56">
        <f t="shared" si="1061"/>
        <v>0</v>
      </c>
      <c r="CK366" s="54">
        <f t="shared" si="1062"/>
        <v>0</v>
      </c>
      <c r="CL366" s="54">
        <f t="shared" si="1063"/>
        <v>0</v>
      </c>
      <c r="CM366" s="54">
        <f t="shared" si="1064"/>
        <v>0</v>
      </c>
      <c r="CN366" s="54">
        <f t="shared" si="1065"/>
        <v>0</v>
      </c>
      <c r="CO366" s="54">
        <f t="shared" si="1066"/>
        <v>0</v>
      </c>
      <c r="CP366" s="54">
        <f t="shared" si="1067"/>
        <v>0</v>
      </c>
      <c r="CQ366" s="54">
        <f t="shared" si="1068"/>
        <v>0</v>
      </c>
      <c r="CR366" s="54">
        <f t="shared" si="1069"/>
        <v>0</v>
      </c>
      <c r="CS366" s="54">
        <f t="shared" si="1070"/>
        <v>0</v>
      </c>
      <c r="CU366" s="54">
        <f t="shared" si="1071"/>
        <v>0</v>
      </c>
      <c r="CV366" s="54">
        <f t="shared" si="1072"/>
        <v>0</v>
      </c>
      <c r="CW366" s="54">
        <f t="shared" si="1073"/>
        <v>0</v>
      </c>
      <c r="CX366" s="54">
        <f t="shared" si="1074"/>
        <v>0</v>
      </c>
      <c r="CZ366" s="54">
        <f t="shared" si="1075"/>
        <v>0</v>
      </c>
      <c r="DA366" s="54">
        <f t="shared" si="1076"/>
        <v>0</v>
      </c>
      <c r="DB366" s="54">
        <f t="shared" si="1077"/>
        <v>0</v>
      </c>
      <c r="DC366" s="54">
        <f t="shared" si="1078"/>
        <v>0</v>
      </c>
      <c r="DD366" s="54">
        <f t="shared" si="1079"/>
        <v>0</v>
      </c>
      <c r="DE366" s="54">
        <f t="shared" si="1080"/>
        <v>0</v>
      </c>
      <c r="DF366" s="54">
        <f t="shared" si="1081"/>
        <v>0</v>
      </c>
      <c r="DG366" s="54">
        <f t="shared" si="1082"/>
        <v>2</v>
      </c>
      <c r="DH366" s="71">
        <f t="shared" si="1083"/>
        <v>0</v>
      </c>
      <c r="DI366" s="71">
        <f t="shared" si="1084"/>
        <v>0</v>
      </c>
      <c r="DJ366" s="54">
        <f t="shared" si="1085"/>
        <v>0</v>
      </c>
      <c r="DK366" s="54">
        <f t="shared" si="1086"/>
        <v>2</v>
      </c>
      <c r="DL366" s="4">
        <f t="shared" si="1011"/>
        <v>0</v>
      </c>
      <c r="DM366" s="3">
        <f t="shared" si="1087"/>
        <v>0</v>
      </c>
      <c r="DN366" s="3">
        <f t="shared" si="1088"/>
        <v>0</v>
      </c>
      <c r="DO366" s="4" t="e">
        <f t="shared" si="1089"/>
        <v>#DIV/0!</v>
      </c>
      <c r="DP366" s="57"/>
      <c r="DQ366" s="57"/>
      <c r="DR366" s="56">
        <f t="shared" si="1012"/>
        <v>2</v>
      </c>
      <c r="DS366" s="56">
        <f t="shared" si="1013"/>
        <v>0</v>
      </c>
      <c r="DT366" s="38">
        <f t="shared" si="1014"/>
        <v>0</v>
      </c>
      <c r="DU366" s="38">
        <f t="shared" si="1090"/>
        <v>2</v>
      </c>
      <c r="DV366" s="38">
        <f t="shared" si="1015"/>
        <v>0</v>
      </c>
      <c r="DW366" s="39">
        <f t="shared" si="1016"/>
        <v>0</v>
      </c>
      <c r="DX366" s="39">
        <f t="shared" si="1017"/>
        <v>0</v>
      </c>
      <c r="DY366" s="39">
        <f t="shared" si="1018"/>
        <v>0</v>
      </c>
      <c r="DZ366" s="39">
        <f t="shared" si="1019"/>
        <v>0</v>
      </c>
      <c r="EA366" s="39">
        <f t="shared" si="1020"/>
        <v>0</v>
      </c>
      <c r="EB366" s="37" t="e">
        <f t="shared" si="1091"/>
        <v>#DIV/0!</v>
      </c>
      <c r="EC366" s="37" t="e">
        <f t="shared" si="1092"/>
        <v>#DIV/0!</v>
      </c>
      <c r="ED366" s="37" t="e">
        <f t="shared" si="1093"/>
        <v>#DIV/0!</v>
      </c>
      <c r="EE366" s="37" t="e">
        <f t="shared" si="1094"/>
        <v>#DIV/0!</v>
      </c>
      <c r="EF366" s="39" t="e">
        <f t="shared" si="1095"/>
        <v>#DIV/0!</v>
      </c>
      <c r="EG366" s="37" t="e">
        <f t="shared" si="1096"/>
        <v>#DIV/0!</v>
      </c>
      <c r="EH366" s="37" t="e">
        <f t="shared" si="1097"/>
        <v>#DIV/0!</v>
      </c>
      <c r="EI366" s="11" t="b">
        <f t="shared" si="1098"/>
        <v>1</v>
      </c>
      <c r="EJ366" s="11" t="b">
        <f t="shared" si="1099"/>
        <v>0</v>
      </c>
      <c r="EK366" s="39" t="e">
        <f t="shared" si="1100"/>
        <v>#DIV/0!</v>
      </c>
      <c r="EL366" s="39" t="e">
        <f t="shared" si="1101"/>
        <v>#DIV/0!</v>
      </c>
      <c r="EM366" s="39" t="e">
        <f t="shared" si="1102"/>
        <v>#DIV/0!</v>
      </c>
      <c r="EN366" s="39" t="e">
        <f t="shared" si="1103"/>
        <v>#DIV/0!</v>
      </c>
      <c r="EO366" s="39" t="e">
        <f t="shared" si="1104"/>
        <v>#DIV/0!</v>
      </c>
      <c r="EP366" s="39" t="e">
        <f t="shared" si="1105"/>
        <v>#DIV/0!</v>
      </c>
      <c r="EQ366" s="39" t="e">
        <f t="shared" si="1106"/>
        <v>#DIV/0!</v>
      </c>
      <c r="ER366" s="39" t="e">
        <f t="shared" si="1107"/>
        <v>#DIV/0!</v>
      </c>
      <c r="ES366" s="58" t="str">
        <f t="shared" si="1108"/>
        <v>(OH,F,Cl)-dominate amphibole</v>
      </c>
      <c r="ET366" s="58" t="e">
        <f t="shared" si="1109"/>
        <v>#N/A</v>
      </c>
      <c r="EU366" s="56">
        <f t="shared" si="1021"/>
        <v>0</v>
      </c>
      <c r="EV366" s="56">
        <f t="shared" si="1022"/>
        <v>0</v>
      </c>
      <c r="EW366" s="56">
        <f t="shared" si="1023"/>
        <v>0</v>
      </c>
      <c r="EX366" s="56">
        <f t="shared" si="1024"/>
        <v>0</v>
      </c>
      <c r="EY366" s="56">
        <f t="shared" si="1025"/>
        <v>0</v>
      </c>
      <c r="EZ366" s="56">
        <f t="shared" si="1026"/>
        <v>0</v>
      </c>
      <c r="FA366" s="39">
        <f t="shared" si="1027"/>
        <v>0</v>
      </c>
      <c r="FB366" s="39">
        <f t="shared" si="1028"/>
        <v>0</v>
      </c>
      <c r="FC366" s="54">
        <f t="shared" si="1029"/>
        <v>0</v>
      </c>
      <c r="FD366" s="54">
        <f t="shared" si="1030"/>
        <v>0</v>
      </c>
      <c r="FE366" s="39">
        <f t="shared" si="1031"/>
        <v>0</v>
      </c>
      <c r="FF366" s="54">
        <f t="shared" si="1032"/>
        <v>0</v>
      </c>
      <c r="FG366" s="39">
        <f t="shared" si="1033"/>
        <v>0</v>
      </c>
      <c r="FH366" s="39">
        <f t="shared" si="1110"/>
        <v>0</v>
      </c>
      <c r="FI366" s="39">
        <f t="shared" si="1111"/>
        <v>0</v>
      </c>
      <c r="FJ366" s="39">
        <f t="shared" si="1112"/>
        <v>0</v>
      </c>
      <c r="FK366" s="39" t="e">
        <f t="shared" si="1113"/>
        <v>#DIV/0!</v>
      </c>
      <c r="FL366" s="39" t="e">
        <f t="shared" si="1114"/>
        <v>#DIV/0!</v>
      </c>
      <c r="FM366" s="39" t="e">
        <f t="shared" si="1115"/>
        <v>#DIV/0!</v>
      </c>
      <c r="FN366" s="39">
        <f t="shared" si="1116"/>
        <v>1</v>
      </c>
      <c r="FO366" s="39">
        <f t="shared" si="1034"/>
        <v>0</v>
      </c>
      <c r="FP366" s="39">
        <f t="shared" si="1035"/>
        <v>0</v>
      </c>
      <c r="FQ366" s="39">
        <f t="shared" si="1036"/>
        <v>0</v>
      </c>
      <c r="FR366" s="39">
        <f t="shared" si="1117"/>
        <v>0</v>
      </c>
      <c r="FS366" s="39">
        <f t="shared" si="1118"/>
        <v>0</v>
      </c>
      <c r="FU366" s="39" t="e">
        <f t="shared" si="1119"/>
        <v>#DIV/0!</v>
      </c>
      <c r="FV366" s="39" t="e">
        <f t="shared" si="1120"/>
        <v>#DIV/0!</v>
      </c>
      <c r="FW366" s="39" t="e">
        <f t="shared" si="1121"/>
        <v>#DIV/0!</v>
      </c>
      <c r="FY366" s="39" t="e">
        <f t="shared" si="1122"/>
        <v>#DIV/0!</v>
      </c>
      <c r="FZ366" s="39" t="e">
        <f t="shared" si="1123"/>
        <v>#DIV/0!</v>
      </c>
      <c r="GA366" s="39" t="e">
        <f t="shared" si="1124"/>
        <v>#DIV/0!</v>
      </c>
      <c r="GB366" s="39" t="e">
        <f t="shared" si="1125"/>
        <v>#DIV/0!</v>
      </c>
      <c r="GC366" s="39" t="e">
        <f t="shared" si="1126"/>
        <v>#DIV/0!</v>
      </c>
      <c r="GD366" s="39" t="e">
        <f t="shared" si="1127"/>
        <v>#DIV/0!</v>
      </c>
      <c r="GE366" s="39" t="e">
        <f t="shared" si="1128"/>
        <v>#DIV/0!</v>
      </c>
      <c r="GF366" s="39" t="e">
        <f t="shared" si="1129"/>
        <v>#DIV/0!</v>
      </c>
      <c r="GG366" s="39" t="e">
        <f t="shared" si="1130"/>
        <v>#DIV/0!</v>
      </c>
      <c r="GH366" s="39" t="e">
        <f t="shared" si="1131"/>
        <v>#DIV/0!</v>
      </c>
      <c r="GI366" s="39"/>
      <c r="GJ366" s="39" t="e">
        <f t="shared" si="1132"/>
        <v>#DIV/0!</v>
      </c>
      <c r="GK366" s="39" t="e">
        <f t="shared" si="1133"/>
        <v>#DIV/0!</v>
      </c>
      <c r="GL366" s="39" t="e">
        <f t="shared" si="1134"/>
        <v>#DIV/0!</v>
      </c>
      <c r="GM366" s="39" t="e">
        <f t="shared" si="1135"/>
        <v>#DIV/0!</v>
      </c>
      <c r="GN366" s="39" t="e">
        <f t="shared" si="1136"/>
        <v>#DIV/0!</v>
      </c>
      <c r="GO366" s="57"/>
      <c r="GP366" s="57" t="e">
        <f t="shared" si="1137"/>
        <v>#DIV/0!</v>
      </c>
      <c r="GQ366" s="59" t="e">
        <f t="shared" si="1138"/>
        <v>#DIV/0!</v>
      </c>
      <c r="GR366" s="41" t="e">
        <f t="shared" si="1139"/>
        <v>#DIV/0!</v>
      </c>
      <c r="GS366" s="57" t="e">
        <f t="shared" si="1140"/>
        <v>#DIV/0!</v>
      </c>
      <c r="GT366" s="57" t="e">
        <f t="shared" si="1141"/>
        <v>#DIV/0!</v>
      </c>
      <c r="GU366" s="57" t="e">
        <f t="shared" si="1142"/>
        <v>#DIV/0!</v>
      </c>
      <c r="GV366" s="57"/>
      <c r="GW366" s="42" t="e">
        <f t="shared" si="1143"/>
        <v>#DIV/0!</v>
      </c>
      <c r="GX366" s="42" t="e">
        <f t="shared" si="1144"/>
        <v>#DIV/0!</v>
      </c>
      <c r="GY366" s="42" t="e">
        <f t="shared" si="1145"/>
        <v>#DIV/0!</v>
      </c>
      <c r="GZ366" s="57"/>
      <c r="HA366" s="2" t="e">
        <f t="shared" si="1146"/>
        <v>#DIV/0!</v>
      </c>
      <c r="HB366" s="2" t="e">
        <f t="shared" si="1147"/>
        <v>#DIV/0!</v>
      </c>
      <c r="HC366" s="2" t="e">
        <f t="shared" si="1148"/>
        <v>#DIV/0!</v>
      </c>
      <c r="HD366" s="2" t="e">
        <f t="shared" si="1149"/>
        <v>#DIV/0!</v>
      </c>
      <c r="HE366" s="2" t="e">
        <f t="shared" si="1150"/>
        <v>#DIV/0!</v>
      </c>
      <c r="HF366" s="2" t="e">
        <f t="shared" si="1151"/>
        <v>#DIV/0!</v>
      </c>
      <c r="HG366" s="2" t="e">
        <f t="shared" si="1152"/>
        <v>#DIV/0!</v>
      </c>
      <c r="HH366" s="2" t="e">
        <f t="shared" si="1153"/>
        <v>#DIV/0!</v>
      </c>
      <c r="HI366" s="2" t="e">
        <f t="shared" si="1154"/>
        <v>#DIV/0!</v>
      </c>
      <c r="HJ366" s="11" t="e">
        <f t="shared" si="1155"/>
        <v>#DIV/0!</v>
      </c>
      <c r="HK366" s="60" t="e">
        <f t="shared" si="1156"/>
        <v>#DIV/0!</v>
      </c>
      <c r="HL366" s="57"/>
      <c r="HM366" s="57" t="e">
        <f t="shared" si="1157"/>
        <v>#DIV/0!</v>
      </c>
      <c r="HN366" s="57" t="e">
        <f t="shared" si="1158"/>
        <v>#DIV/0!</v>
      </c>
      <c r="HO366" s="57" t="e">
        <f t="shared" si="1159"/>
        <v>#DIV/0!</v>
      </c>
      <c r="HP366" s="57" t="e">
        <f t="shared" si="1160"/>
        <v>#DIV/0!</v>
      </c>
      <c r="HQ366" s="57" t="e">
        <f t="shared" si="1161"/>
        <v>#DIV/0!</v>
      </c>
      <c r="HR366" s="57"/>
      <c r="HS366" s="57" t="e">
        <f t="shared" si="1162"/>
        <v>#DIV/0!</v>
      </c>
      <c r="HT366" s="57" t="e">
        <f t="shared" si="1163"/>
        <v>#DIV/0!</v>
      </c>
      <c r="HU366" s="57" t="e">
        <f t="shared" si="1164"/>
        <v>#DIV/0!</v>
      </c>
      <c r="HV366" s="57" t="e">
        <f t="shared" si="1165"/>
        <v>#DIV/0!</v>
      </c>
      <c r="HW366" s="57" t="e">
        <f t="shared" si="1166"/>
        <v>#DIV/0!</v>
      </c>
      <c r="HX366" s="57"/>
      <c r="HY366" s="57" t="e">
        <f t="shared" si="1167"/>
        <v>#DIV/0!</v>
      </c>
      <c r="HZ366" s="57" t="e">
        <f t="shared" si="1168"/>
        <v>#DIV/0!</v>
      </c>
      <c r="IA366" s="57"/>
      <c r="IB366" s="61">
        <f t="shared" si="1169"/>
        <v>0</v>
      </c>
      <c r="IC366" s="57" t="str">
        <f t="shared" si="1170"/>
        <v/>
      </c>
      <c r="ID366" s="42"/>
      <c r="IE366" s="2" t="str">
        <f t="shared" si="1171"/>
        <v/>
      </c>
      <c r="IF366" s="60" t="e">
        <f t="shared" si="1172"/>
        <v>#DIV/0!</v>
      </c>
      <c r="IG366" s="60" t="str">
        <f t="shared" si="1173"/>
        <v/>
      </c>
      <c r="IH366" s="60" t="str">
        <f t="shared" si="1174"/>
        <v>zinco-</v>
      </c>
      <c r="II366" s="60" t="str">
        <f t="shared" si="1175"/>
        <v>mangano-</v>
      </c>
      <c r="IJ366" s="60" t="e">
        <f t="shared" si="1176"/>
        <v>#DIV/0!</v>
      </c>
      <c r="IK366" s="60" t="e">
        <f t="shared" si="1177"/>
        <v>#DIV/0!</v>
      </c>
      <c r="IL366" s="60" t="e">
        <f t="shared" si="1178"/>
        <v>#DIV/0!</v>
      </c>
      <c r="IM366" s="60" t="e">
        <f t="shared" si="1179"/>
        <v>#DIV/0!</v>
      </c>
      <c r="IN366" s="60" t="str">
        <f t="shared" si="1180"/>
        <v/>
      </c>
      <c r="IO366" s="60" t="str">
        <f t="shared" si="1181"/>
        <v/>
      </c>
      <c r="IP366" s="57"/>
      <c r="IQ366" s="57" t="str">
        <f t="shared" si="1182"/>
        <v>ERROR!!</v>
      </c>
    </row>
    <row r="367" spans="24:251">
      <c r="X367" s="29">
        <f t="shared" si="1038"/>
        <v>0</v>
      </c>
      <c r="Y367" s="29">
        <f t="shared" si="1039"/>
        <v>0</v>
      </c>
      <c r="Z367" s="29" t="e">
        <f t="shared" si="1040"/>
        <v>#DIV/0!</v>
      </c>
      <c r="AA367" s="29" t="e">
        <f t="shared" si="1041"/>
        <v>#DIV/0!</v>
      </c>
      <c r="AB367" s="29" t="e">
        <f t="shared" si="1042"/>
        <v>#DIV/0!</v>
      </c>
      <c r="AC367" s="29" t="e">
        <f t="shared" si="1043"/>
        <v>#DIV/0!</v>
      </c>
      <c r="AF367" s="23">
        <v>60.084299999999999</v>
      </c>
      <c r="AG367" s="23">
        <v>79.878799999999998</v>
      </c>
      <c r="AH367" s="23">
        <v>101.96120000000001</v>
      </c>
      <c r="AI367" s="23">
        <v>151.99039999999999</v>
      </c>
      <c r="AJ367" s="23">
        <v>159.69</v>
      </c>
      <c r="AK367" s="23">
        <v>71.846400000000003</v>
      </c>
      <c r="AL367" s="23">
        <v>70.9375</v>
      </c>
      <c r="AM367" s="23">
        <v>40.304400000000001</v>
      </c>
      <c r="AN367" s="23">
        <v>56.077399999999997</v>
      </c>
      <c r="AO367" s="23">
        <v>61.978999999999999</v>
      </c>
      <c r="AP367" s="23">
        <v>94.195999999999998</v>
      </c>
      <c r="AQ367" s="23">
        <v>18.998000000000001</v>
      </c>
      <c r="AR367" s="23">
        <v>35.450000000000003</v>
      </c>
      <c r="AS367" s="23">
        <v>29.88</v>
      </c>
      <c r="AT367" s="23">
        <v>74.691999999999993</v>
      </c>
      <c r="AU367" s="23">
        <v>81.39</v>
      </c>
      <c r="AX367" s="54">
        <f t="shared" si="1044"/>
        <v>0</v>
      </c>
      <c r="AY367" s="54">
        <f t="shared" si="1045"/>
        <v>0</v>
      </c>
      <c r="AZ367" s="54">
        <f t="shared" si="1046"/>
        <v>0</v>
      </c>
      <c r="BA367" s="54">
        <f t="shared" si="1047"/>
        <v>0</v>
      </c>
      <c r="BB367" s="54">
        <f t="shared" si="1048"/>
        <v>0</v>
      </c>
      <c r="BC367" s="54">
        <f t="shared" si="1049"/>
        <v>0</v>
      </c>
      <c r="BD367" s="54">
        <f t="shared" si="1050"/>
        <v>0</v>
      </c>
      <c r="BE367" s="54">
        <f t="shared" si="1051"/>
        <v>0</v>
      </c>
      <c r="BF367" s="54">
        <f t="shared" si="1052"/>
        <v>0</v>
      </c>
      <c r="BG367" s="54">
        <f t="shared" si="1053"/>
        <v>0</v>
      </c>
      <c r="BH367" s="54">
        <f t="shared" si="1054"/>
        <v>0</v>
      </c>
      <c r="BI367" s="54">
        <f t="shared" si="1055"/>
        <v>0</v>
      </c>
      <c r="BJ367" s="54">
        <f t="shared" si="1056"/>
        <v>0</v>
      </c>
      <c r="BK367" s="54">
        <f t="shared" si="1057"/>
        <v>0</v>
      </c>
      <c r="BL367" s="54">
        <f t="shared" si="1058"/>
        <v>0</v>
      </c>
      <c r="BM367" s="42"/>
      <c r="BO367" s="54">
        <f>'Norm-coeff'!$C$2+$AX367*'Norm-coeff'!$D$2+$AY367*'Norm-coeff'!$E$2+$AZ367*'Norm-coeff'!$F$2+$BA367*'Norm-coeff'!$G$2+$BB367*'Norm-coeff'!$H$2+$BC367*'Norm-coeff'!$I$2+$BD367*'Norm-coeff'!$J$2+$BE367*'Norm-coeff'!$K$2+$BF367*'Norm-coeff'!$L$2+$BG367*'Norm-coeff'!$M$2+$BH367*'Norm-coeff'!$N$2+$BI367*'Norm-coeff'!$O$2</f>
        <v>5.4045421474420303</v>
      </c>
      <c r="BP367" s="54">
        <f>'Norm-coeff'!$C$3+$AX367*'Norm-coeff'!$D$3+$AY367*'Norm-coeff'!$E$3+$AZ367*'Norm-coeff'!$F$3+$BA367*'Norm-coeff'!$G$3+$BB367*'Norm-coeff'!$H$3+$BC367*'Norm-coeff'!$I$3+$BD367*'Norm-coeff'!$J$3+$BE367*'Norm-coeff'!$K$3+$BF367*'Norm-coeff'!$L$3+$BG367*'Norm-coeff'!$M$3+$BH367*'Norm-coeff'!$N$3+$BI367*'Norm-coeff'!$O$3</f>
        <v>3.15319116612705</v>
      </c>
      <c r="BQ367" s="54">
        <f>'Norm-coeff'!$C$4+$AX367*'Norm-coeff'!$D$4+$AY367*'Norm-coeff'!$E$4+$AZ367*'Norm-coeff'!$F$4+$BA367*'Norm-coeff'!$G$4+$BB367*'Norm-coeff'!$H$4+$BC367*'Norm-coeff'!$I$4+$BD367*'Norm-coeff'!$J$4+$BE367*'Norm-coeff'!$K$4+$BF367*'Norm-coeff'!$L$4+$BG367*'Norm-coeff'!$M$4+$BH367*'Norm-coeff'!$N$4+$BI367*'Norm-coeff'!$O$4</f>
        <v>1.42115649462768</v>
      </c>
      <c r="BR367" s="54">
        <f>'Norm-coeff'!$C$5+$AX367*'Norm-coeff'!$D$5+$AY367*'Norm-coeff'!$E$5+$AZ367*'Norm-coeff'!$F$5+$BA367*'Norm-coeff'!$G$5+$BB367*'Norm-coeff'!$H$5+$BC367*'Norm-coeff'!$I$5+$BD367*'Norm-coeff'!$J$5+$BE367*'Norm-coeff'!$K$5+$BF367*'Norm-coeff'!$L$5+$BG367*'Norm-coeff'!$M$5+$BH367*'Norm-coeff'!$N$5+$BI367*'Norm-coeff'!$O$5</f>
        <v>1.0553329241296201</v>
      </c>
      <c r="BS367" s="54">
        <f>'Norm-coeff'!$C$6+$AX367*'Norm-coeff'!$D$6+$AY367*'Norm-coeff'!$E$6+$AZ367*'Norm-coeff'!$F$6+$BA367*'Norm-coeff'!$G$6+$BB367*'Norm-coeff'!$H$6+$BC367*'Norm-coeff'!$I$6+$BD367*'Norm-coeff'!$J$6+$BE367*'Norm-coeff'!$K$6+$BF367*'Norm-coeff'!$L$6+$BG367*'Norm-coeff'!$M$6+$BH367*'Norm-coeff'!$N$6+$BI367*'Norm-coeff'!$O$6</f>
        <v>-1.48700885495103E-2</v>
      </c>
      <c r="BT367" s="54">
        <f>'Norm-coeff'!$C$7+$AX367*'Norm-coeff'!$D$7+$AY367*'Norm-coeff'!$E$7+$AZ367*'Norm-coeff'!$F$7+$BA367*'Norm-coeff'!$G$7+$BB367*'Norm-coeff'!$H$7+$BC367*'Norm-coeff'!$I$7+$BD367*'Norm-coeff'!$J$7+$BE367*'Norm-coeff'!$K$7+$BF367*'Norm-coeff'!$L$7+$BG367*'Norm-coeff'!$M$7+$BH367*'Norm-coeff'!$N$7+$BI367*'Norm-coeff'!$O$7</f>
        <v>2.0907583608832998</v>
      </c>
      <c r="BU367" s="54">
        <f>'Norm-coeff'!$C$8+$AX367*'Norm-coeff'!$D$8+$AY367*'Norm-coeff'!$E$8+$AZ367*'Norm-coeff'!$F$8+$BA367*'Norm-coeff'!$G$8+$BB367*'Norm-coeff'!$H$8+$BC367*'Norm-coeff'!$I$8+$BD367*'Norm-coeff'!$J$8+$BE367*'Norm-coeff'!$K$8+$BF367*'Norm-coeff'!$L$8+$BG367*'Norm-coeff'!$M$8+$BH367*'Norm-coeff'!$N$8+$BI367*'Norm-coeff'!$O$8</f>
        <v>0.65894159836244504</v>
      </c>
      <c r="BV367" s="54">
        <f>'Norm-coeff'!$C$9+$AX367*'Norm-coeff'!$D$9+$AY367*'Norm-coeff'!$E$9+$AZ367*'Norm-coeff'!$F$9+$BA367*'Norm-coeff'!$G$9+$BB367*'Norm-coeff'!$H$9+$BC367*'Norm-coeff'!$I$9+$BD367*'Norm-coeff'!$J$9+$BE367*'Norm-coeff'!$K$9+$BF367*'Norm-coeff'!$L$9+$BG367*'Norm-coeff'!$M$9+$BH367*'Norm-coeff'!$N$9+$BI367*'Norm-coeff'!$O$9</f>
        <v>1.48961085014701</v>
      </c>
      <c r="BW367" s="54">
        <f>'Norm-coeff'!$C$10+$AX367*'Norm-coeff'!$D$10+$AY367*'Norm-coeff'!$E$10+$AZ367*'Norm-coeff'!$F$10+$BA367*'Norm-coeff'!$G$10+$BB367*'Norm-coeff'!$H$10+$BC367*'Norm-coeff'!$I$10+$BD367*'Norm-coeff'!$J$10+$BE367*'Norm-coeff'!$K$10+$BF367*'Norm-coeff'!$L$10+$BG367*'Norm-coeff'!$M$10+$BH367*'Norm-coeff'!$N$10+$BI367*'Norm-coeff'!$O$10</f>
        <v>1.42058735749591</v>
      </c>
      <c r="BX367" s="54">
        <f>'Norm-coeff'!$C$11+$AX367*'Norm-coeff'!$D$11+$AY367*'Norm-coeff'!$E$11+$AZ367*'Norm-coeff'!$F$11+$BA367*'Norm-coeff'!$G$11+$BB367*'Norm-coeff'!$H$11+$BC367*'Norm-coeff'!$I$11+$BD367*'Norm-coeff'!$J$11+$BE367*'Norm-coeff'!$K$11+$BF367*'Norm-coeff'!$L$11+$BG367*'Norm-coeff'!$M$11+$BH367*'Norm-coeff'!$N$11+$BI367*'Norm-coeff'!$O$11</f>
        <v>0.221233014421479</v>
      </c>
      <c r="BY367" s="54">
        <f>'Norm-coeff'!$C$12+$AX367*'Norm-coeff'!$D$12+$AY367*'Norm-coeff'!$E$12+$AZ367*'Norm-coeff'!$F$12+$BA367*'Norm-coeff'!$G$12+$BB367*'Norm-coeff'!$H$12+$BC367*'Norm-coeff'!$I$12+$BD367*'Norm-coeff'!$J$12+$BE367*'Norm-coeff'!$K$12+$BF367*'Norm-coeff'!$L$12+$BG367*'Norm-coeff'!$M$12+$BH367*'Norm-coeff'!$N$12+$BI367*'Norm-coeff'!$O$12</f>
        <v>0.283527502056037</v>
      </c>
      <c r="BZ367" s="54">
        <f>'Norm-coeff'!$C$13+$AX367*'Norm-coeff'!$D$13+$AY367*'Norm-coeff'!$E$13+$AZ367*'Norm-coeff'!$F$13+$BA367*'Norm-coeff'!$G$13+$BB367*'Norm-coeff'!$H$13+$BC367*'Norm-coeff'!$I$13+$BD367*'Norm-coeff'!$J$13+$BE367*'Norm-coeff'!$K$13+$BF367*'Norm-coeff'!$L$13+$BG367*'Norm-coeff'!$M$13+$BH367*'Norm-coeff'!$N$13+$BI367*'Norm-coeff'!$O$13</f>
        <v>-4.1864930554451202E-2</v>
      </c>
      <c r="CA367" s="54">
        <f>'Norm-coeff'!$C$14+$AX367*'Norm-coeff'!$D$14+$AY367*'Norm-coeff'!$E$14+$AZ367*'Norm-coeff'!$F$14+$BA367*'Norm-coeff'!$G$14+$BB367*'Norm-coeff'!$H$14+$BC367*'Norm-coeff'!$I$14+$BD367*'Norm-coeff'!$J$14+$BE367*'Norm-coeff'!$K$14+$BF367*'Norm-coeff'!$L$14+$BG367*'Norm-coeff'!$M$14+$BH367*'Norm-coeff'!$N$14+$BI367*'Norm-coeff'!$O$14</f>
        <v>4.2526983164477103</v>
      </c>
      <c r="CC367" s="54">
        <f t="shared" si="1183"/>
        <v>0</v>
      </c>
      <c r="CG367" s="54">
        <f t="shared" si="1059"/>
        <v>0</v>
      </c>
      <c r="CH367" s="54">
        <f t="shared" si="1037"/>
        <v>0</v>
      </c>
      <c r="CI367" s="54">
        <f t="shared" si="1060"/>
        <v>0</v>
      </c>
      <c r="CJ367" s="56">
        <f t="shared" si="1061"/>
        <v>0</v>
      </c>
      <c r="CK367" s="54">
        <f t="shared" si="1062"/>
        <v>0</v>
      </c>
      <c r="CL367" s="54">
        <f t="shared" si="1063"/>
        <v>0</v>
      </c>
      <c r="CM367" s="54">
        <f t="shared" si="1064"/>
        <v>0</v>
      </c>
      <c r="CN367" s="54">
        <f t="shared" si="1065"/>
        <v>0</v>
      </c>
      <c r="CO367" s="54">
        <f t="shared" si="1066"/>
        <v>0</v>
      </c>
      <c r="CP367" s="54">
        <f t="shared" si="1067"/>
        <v>0</v>
      </c>
      <c r="CQ367" s="54">
        <f t="shared" si="1068"/>
        <v>0</v>
      </c>
      <c r="CR367" s="54">
        <f t="shared" si="1069"/>
        <v>0</v>
      </c>
      <c r="CS367" s="54">
        <f t="shared" si="1070"/>
        <v>0</v>
      </c>
      <c r="CU367" s="54">
        <f t="shared" si="1071"/>
        <v>0</v>
      </c>
      <c r="CV367" s="54">
        <f t="shared" si="1072"/>
        <v>0</v>
      </c>
      <c r="CW367" s="54">
        <f t="shared" si="1073"/>
        <v>0</v>
      </c>
      <c r="CX367" s="54">
        <f t="shared" si="1074"/>
        <v>0</v>
      </c>
      <c r="CZ367" s="54">
        <f t="shared" si="1075"/>
        <v>0</v>
      </c>
      <c r="DA367" s="54">
        <f t="shared" si="1076"/>
        <v>0</v>
      </c>
      <c r="DB367" s="54">
        <f t="shared" si="1077"/>
        <v>0</v>
      </c>
      <c r="DC367" s="54">
        <f t="shared" si="1078"/>
        <v>0</v>
      </c>
      <c r="DD367" s="54">
        <f t="shared" si="1079"/>
        <v>0</v>
      </c>
      <c r="DE367" s="54">
        <f t="shared" si="1080"/>
        <v>0</v>
      </c>
      <c r="DF367" s="54">
        <f t="shared" si="1081"/>
        <v>0</v>
      </c>
      <c r="DG367" s="54">
        <f t="shared" si="1082"/>
        <v>2</v>
      </c>
      <c r="DH367" s="71">
        <f t="shared" si="1083"/>
        <v>0</v>
      </c>
      <c r="DI367" s="71">
        <f t="shared" si="1084"/>
        <v>0</v>
      </c>
      <c r="DJ367" s="54">
        <f t="shared" si="1085"/>
        <v>0</v>
      </c>
      <c r="DK367" s="54">
        <f t="shared" si="1086"/>
        <v>2</v>
      </c>
      <c r="DL367" s="4">
        <f t="shared" si="1011"/>
        <v>0</v>
      </c>
      <c r="DM367" s="3">
        <f t="shared" si="1087"/>
        <v>0</v>
      </c>
      <c r="DN367" s="3">
        <f t="shared" si="1088"/>
        <v>0</v>
      </c>
      <c r="DO367" s="4" t="e">
        <f t="shared" si="1089"/>
        <v>#DIV/0!</v>
      </c>
      <c r="DP367" s="57"/>
      <c r="DQ367" s="57"/>
      <c r="DR367" s="56">
        <f t="shared" si="1012"/>
        <v>2</v>
      </c>
      <c r="DS367" s="56">
        <f t="shared" si="1013"/>
        <v>0</v>
      </c>
      <c r="DT367" s="38">
        <f t="shared" si="1014"/>
        <v>0</v>
      </c>
      <c r="DU367" s="38">
        <f t="shared" si="1090"/>
        <v>2</v>
      </c>
      <c r="DV367" s="38">
        <f t="shared" si="1015"/>
        <v>0</v>
      </c>
      <c r="DW367" s="39">
        <f t="shared" si="1016"/>
        <v>0</v>
      </c>
      <c r="DX367" s="39">
        <f t="shared" si="1017"/>
        <v>0</v>
      </c>
      <c r="DY367" s="39">
        <f t="shared" si="1018"/>
        <v>0</v>
      </c>
      <c r="DZ367" s="39">
        <f t="shared" si="1019"/>
        <v>0</v>
      </c>
      <c r="EA367" s="39">
        <f t="shared" si="1020"/>
        <v>0</v>
      </c>
      <c r="EB367" s="37" t="e">
        <f t="shared" si="1091"/>
        <v>#DIV/0!</v>
      </c>
      <c r="EC367" s="37" t="e">
        <f t="shared" si="1092"/>
        <v>#DIV/0!</v>
      </c>
      <c r="ED367" s="37" t="e">
        <f t="shared" si="1093"/>
        <v>#DIV/0!</v>
      </c>
      <c r="EE367" s="37" t="e">
        <f t="shared" si="1094"/>
        <v>#DIV/0!</v>
      </c>
      <c r="EF367" s="39" t="e">
        <f t="shared" si="1095"/>
        <v>#DIV/0!</v>
      </c>
      <c r="EG367" s="37" t="e">
        <f t="shared" si="1096"/>
        <v>#DIV/0!</v>
      </c>
      <c r="EH367" s="37" t="e">
        <f t="shared" si="1097"/>
        <v>#DIV/0!</v>
      </c>
      <c r="EI367" s="11" t="b">
        <f t="shared" si="1098"/>
        <v>1</v>
      </c>
      <c r="EJ367" s="11" t="b">
        <f t="shared" si="1099"/>
        <v>0</v>
      </c>
      <c r="EK367" s="39" t="e">
        <f t="shared" si="1100"/>
        <v>#DIV/0!</v>
      </c>
      <c r="EL367" s="39" t="e">
        <f t="shared" si="1101"/>
        <v>#DIV/0!</v>
      </c>
      <c r="EM367" s="39" t="e">
        <f t="shared" si="1102"/>
        <v>#DIV/0!</v>
      </c>
      <c r="EN367" s="39" t="e">
        <f t="shared" si="1103"/>
        <v>#DIV/0!</v>
      </c>
      <c r="EO367" s="39" t="e">
        <f t="shared" si="1104"/>
        <v>#DIV/0!</v>
      </c>
      <c r="EP367" s="39" t="e">
        <f t="shared" si="1105"/>
        <v>#DIV/0!</v>
      </c>
      <c r="EQ367" s="39" t="e">
        <f t="shared" si="1106"/>
        <v>#DIV/0!</v>
      </c>
      <c r="ER367" s="39" t="e">
        <f t="shared" si="1107"/>
        <v>#DIV/0!</v>
      </c>
      <c r="ES367" s="58" t="str">
        <f t="shared" si="1108"/>
        <v>(OH,F,Cl)-dominate amphibole</v>
      </c>
      <c r="ET367" s="58" t="e">
        <f t="shared" si="1109"/>
        <v>#N/A</v>
      </c>
      <c r="EU367" s="56">
        <f t="shared" si="1021"/>
        <v>0</v>
      </c>
      <c r="EV367" s="56">
        <f t="shared" si="1022"/>
        <v>0</v>
      </c>
      <c r="EW367" s="56">
        <f t="shared" si="1023"/>
        <v>0</v>
      </c>
      <c r="EX367" s="56">
        <f t="shared" si="1024"/>
        <v>0</v>
      </c>
      <c r="EY367" s="56">
        <f t="shared" si="1025"/>
        <v>0</v>
      </c>
      <c r="EZ367" s="56">
        <f t="shared" si="1026"/>
        <v>0</v>
      </c>
      <c r="FA367" s="39">
        <f t="shared" si="1027"/>
        <v>0</v>
      </c>
      <c r="FB367" s="39">
        <f t="shared" si="1028"/>
        <v>0</v>
      </c>
      <c r="FC367" s="54">
        <f t="shared" si="1029"/>
        <v>0</v>
      </c>
      <c r="FD367" s="54">
        <f t="shared" si="1030"/>
        <v>0</v>
      </c>
      <c r="FE367" s="39">
        <f t="shared" si="1031"/>
        <v>0</v>
      </c>
      <c r="FF367" s="54">
        <f t="shared" si="1032"/>
        <v>0</v>
      </c>
      <c r="FG367" s="39">
        <f t="shared" si="1033"/>
        <v>0</v>
      </c>
      <c r="FH367" s="39">
        <f t="shared" si="1110"/>
        <v>0</v>
      </c>
      <c r="FI367" s="39">
        <f t="shared" si="1111"/>
        <v>0</v>
      </c>
      <c r="FJ367" s="39">
        <f t="shared" si="1112"/>
        <v>0</v>
      </c>
      <c r="FK367" s="39" t="e">
        <f t="shared" si="1113"/>
        <v>#DIV/0!</v>
      </c>
      <c r="FL367" s="39" t="e">
        <f t="shared" si="1114"/>
        <v>#DIV/0!</v>
      </c>
      <c r="FM367" s="39" t="e">
        <f t="shared" si="1115"/>
        <v>#DIV/0!</v>
      </c>
      <c r="FN367" s="39">
        <f t="shared" si="1116"/>
        <v>1</v>
      </c>
      <c r="FO367" s="39">
        <f t="shared" si="1034"/>
        <v>0</v>
      </c>
      <c r="FP367" s="39">
        <f t="shared" si="1035"/>
        <v>0</v>
      </c>
      <c r="FQ367" s="39">
        <f t="shared" si="1036"/>
        <v>0</v>
      </c>
      <c r="FR367" s="39">
        <f t="shared" si="1117"/>
        <v>0</v>
      </c>
      <c r="FS367" s="39">
        <f t="shared" si="1118"/>
        <v>0</v>
      </c>
      <c r="FU367" s="39" t="e">
        <f t="shared" si="1119"/>
        <v>#DIV/0!</v>
      </c>
      <c r="FV367" s="39" t="e">
        <f t="shared" si="1120"/>
        <v>#DIV/0!</v>
      </c>
      <c r="FW367" s="39" t="e">
        <f t="shared" si="1121"/>
        <v>#DIV/0!</v>
      </c>
      <c r="FY367" s="39" t="e">
        <f t="shared" si="1122"/>
        <v>#DIV/0!</v>
      </c>
      <c r="FZ367" s="39" t="e">
        <f t="shared" si="1123"/>
        <v>#DIV/0!</v>
      </c>
      <c r="GA367" s="39" t="e">
        <f t="shared" si="1124"/>
        <v>#DIV/0!</v>
      </c>
      <c r="GB367" s="39" t="e">
        <f t="shared" si="1125"/>
        <v>#DIV/0!</v>
      </c>
      <c r="GC367" s="39" t="e">
        <f t="shared" si="1126"/>
        <v>#DIV/0!</v>
      </c>
      <c r="GD367" s="39" t="e">
        <f t="shared" si="1127"/>
        <v>#DIV/0!</v>
      </c>
      <c r="GE367" s="39" t="e">
        <f t="shared" si="1128"/>
        <v>#DIV/0!</v>
      </c>
      <c r="GF367" s="39" t="e">
        <f t="shared" si="1129"/>
        <v>#DIV/0!</v>
      </c>
      <c r="GG367" s="39" t="e">
        <f t="shared" si="1130"/>
        <v>#DIV/0!</v>
      </c>
      <c r="GH367" s="39" t="e">
        <f t="shared" si="1131"/>
        <v>#DIV/0!</v>
      </c>
      <c r="GI367" s="39"/>
      <c r="GJ367" s="39" t="e">
        <f t="shared" si="1132"/>
        <v>#DIV/0!</v>
      </c>
      <c r="GK367" s="39" t="e">
        <f t="shared" si="1133"/>
        <v>#DIV/0!</v>
      </c>
      <c r="GL367" s="39" t="e">
        <f t="shared" si="1134"/>
        <v>#DIV/0!</v>
      </c>
      <c r="GM367" s="39" t="e">
        <f t="shared" si="1135"/>
        <v>#DIV/0!</v>
      </c>
      <c r="GN367" s="39" t="e">
        <f t="shared" si="1136"/>
        <v>#DIV/0!</v>
      </c>
      <c r="GO367" s="57"/>
      <c r="GP367" s="57" t="e">
        <f t="shared" si="1137"/>
        <v>#DIV/0!</v>
      </c>
      <c r="GQ367" s="59" t="e">
        <f t="shared" si="1138"/>
        <v>#DIV/0!</v>
      </c>
      <c r="GR367" s="41" t="e">
        <f t="shared" si="1139"/>
        <v>#DIV/0!</v>
      </c>
      <c r="GS367" s="57" t="e">
        <f t="shared" si="1140"/>
        <v>#DIV/0!</v>
      </c>
      <c r="GT367" s="57" t="e">
        <f t="shared" si="1141"/>
        <v>#DIV/0!</v>
      </c>
      <c r="GU367" s="57" t="e">
        <f t="shared" si="1142"/>
        <v>#DIV/0!</v>
      </c>
      <c r="GV367" s="57"/>
      <c r="GW367" s="42" t="e">
        <f t="shared" si="1143"/>
        <v>#DIV/0!</v>
      </c>
      <c r="GX367" s="42" t="e">
        <f t="shared" si="1144"/>
        <v>#DIV/0!</v>
      </c>
      <c r="GY367" s="42" t="e">
        <f t="shared" si="1145"/>
        <v>#DIV/0!</v>
      </c>
      <c r="GZ367" s="57"/>
      <c r="HA367" s="2" t="e">
        <f t="shared" si="1146"/>
        <v>#DIV/0!</v>
      </c>
      <c r="HB367" s="2" t="e">
        <f t="shared" si="1147"/>
        <v>#DIV/0!</v>
      </c>
      <c r="HC367" s="2" t="e">
        <f t="shared" si="1148"/>
        <v>#DIV/0!</v>
      </c>
      <c r="HD367" s="2" t="e">
        <f t="shared" si="1149"/>
        <v>#DIV/0!</v>
      </c>
      <c r="HE367" s="2" t="e">
        <f t="shared" si="1150"/>
        <v>#DIV/0!</v>
      </c>
      <c r="HF367" s="2" t="e">
        <f t="shared" si="1151"/>
        <v>#DIV/0!</v>
      </c>
      <c r="HG367" s="2" t="e">
        <f t="shared" si="1152"/>
        <v>#DIV/0!</v>
      </c>
      <c r="HH367" s="2" t="e">
        <f t="shared" si="1153"/>
        <v>#DIV/0!</v>
      </c>
      <c r="HI367" s="2" t="e">
        <f t="shared" si="1154"/>
        <v>#DIV/0!</v>
      </c>
      <c r="HJ367" s="11" t="e">
        <f t="shared" si="1155"/>
        <v>#DIV/0!</v>
      </c>
      <c r="HK367" s="60" t="e">
        <f t="shared" si="1156"/>
        <v>#DIV/0!</v>
      </c>
      <c r="HL367" s="57"/>
      <c r="HM367" s="57" t="e">
        <f t="shared" si="1157"/>
        <v>#DIV/0!</v>
      </c>
      <c r="HN367" s="57" t="e">
        <f t="shared" si="1158"/>
        <v>#DIV/0!</v>
      </c>
      <c r="HO367" s="57" t="e">
        <f t="shared" si="1159"/>
        <v>#DIV/0!</v>
      </c>
      <c r="HP367" s="57" t="e">
        <f t="shared" si="1160"/>
        <v>#DIV/0!</v>
      </c>
      <c r="HQ367" s="57" t="e">
        <f t="shared" si="1161"/>
        <v>#DIV/0!</v>
      </c>
      <c r="HR367" s="57"/>
      <c r="HS367" s="57" t="e">
        <f t="shared" si="1162"/>
        <v>#DIV/0!</v>
      </c>
      <c r="HT367" s="57" t="e">
        <f t="shared" si="1163"/>
        <v>#DIV/0!</v>
      </c>
      <c r="HU367" s="57" t="e">
        <f t="shared" si="1164"/>
        <v>#DIV/0!</v>
      </c>
      <c r="HV367" s="57" t="e">
        <f t="shared" si="1165"/>
        <v>#DIV/0!</v>
      </c>
      <c r="HW367" s="57" t="e">
        <f t="shared" si="1166"/>
        <v>#DIV/0!</v>
      </c>
      <c r="HX367" s="57"/>
      <c r="HY367" s="57" t="e">
        <f t="shared" si="1167"/>
        <v>#DIV/0!</v>
      </c>
      <c r="HZ367" s="57" t="e">
        <f t="shared" si="1168"/>
        <v>#DIV/0!</v>
      </c>
      <c r="IA367" s="57"/>
      <c r="IB367" s="61">
        <f t="shared" si="1169"/>
        <v>0</v>
      </c>
      <c r="IC367" s="57" t="str">
        <f t="shared" si="1170"/>
        <v/>
      </c>
      <c r="ID367" s="42"/>
      <c r="IE367" s="2" t="str">
        <f t="shared" si="1171"/>
        <v/>
      </c>
      <c r="IF367" s="60" t="e">
        <f t="shared" si="1172"/>
        <v>#DIV/0!</v>
      </c>
      <c r="IG367" s="60" t="str">
        <f t="shared" si="1173"/>
        <v/>
      </c>
      <c r="IH367" s="60" t="str">
        <f t="shared" si="1174"/>
        <v>zinco-</v>
      </c>
      <c r="II367" s="60" t="str">
        <f t="shared" si="1175"/>
        <v>mangano-</v>
      </c>
      <c r="IJ367" s="60" t="e">
        <f t="shared" si="1176"/>
        <v>#DIV/0!</v>
      </c>
      <c r="IK367" s="60" t="e">
        <f t="shared" si="1177"/>
        <v>#DIV/0!</v>
      </c>
      <c r="IL367" s="60" t="e">
        <f t="shared" si="1178"/>
        <v>#DIV/0!</v>
      </c>
      <c r="IM367" s="60" t="e">
        <f t="shared" si="1179"/>
        <v>#DIV/0!</v>
      </c>
      <c r="IN367" s="60" t="str">
        <f t="shared" si="1180"/>
        <v/>
      </c>
      <c r="IO367" s="60" t="str">
        <f t="shared" si="1181"/>
        <v/>
      </c>
      <c r="IP367" s="57"/>
      <c r="IQ367" s="57" t="str">
        <f t="shared" si="1182"/>
        <v>ERROR!!</v>
      </c>
    </row>
    <row r="368" spans="24:251">
      <c r="X368" s="29">
        <f t="shared" si="1038"/>
        <v>0</v>
      </c>
      <c r="Y368" s="29">
        <f t="shared" si="1039"/>
        <v>0</v>
      </c>
      <c r="Z368" s="29" t="e">
        <f t="shared" si="1040"/>
        <v>#DIV/0!</v>
      </c>
      <c r="AA368" s="29" t="e">
        <f t="shared" si="1041"/>
        <v>#DIV/0!</v>
      </c>
      <c r="AB368" s="29" t="e">
        <f t="shared" si="1042"/>
        <v>#DIV/0!</v>
      </c>
      <c r="AC368" s="29" t="e">
        <f t="shared" si="1043"/>
        <v>#DIV/0!</v>
      </c>
      <c r="AF368" s="23">
        <v>60.084299999999999</v>
      </c>
      <c r="AG368" s="23">
        <v>79.878799999999998</v>
      </c>
      <c r="AH368" s="23">
        <v>101.96120000000001</v>
      </c>
      <c r="AI368" s="23">
        <v>151.99039999999999</v>
      </c>
      <c r="AJ368" s="23">
        <v>159.69</v>
      </c>
      <c r="AK368" s="23">
        <v>71.846400000000003</v>
      </c>
      <c r="AL368" s="23">
        <v>70.9375</v>
      </c>
      <c r="AM368" s="23">
        <v>40.304400000000001</v>
      </c>
      <c r="AN368" s="23">
        <v>56.077399999999997</v>
      </c>
      <c r="AO368" s="23">
        <v>61.978999999999999</v>
      </c>
      <c r="AP368" s="23">
        <v>94.195999999999998</v>
      </c>
      <c r="AQ368" s="23">
        <v>18.998000000000001</v>
      </c>
      <c r="AR368" s="23">
        <v>35.450000000000003</v>
      </c>
      <c r="AS368" s="23">
        <v>29.88</v>
      </c>
      <c r="AT368" s="23">
        <v>74.691999999999993</v>
      </c>
      <c r="AU368" s="23">
        <v>81.39</v>
      </c>
      <c r="AX368" s="54">
        <f t="shared" si="1044"/>
        <v>0</v>
      </c>
      <c r="AY368" s="54">
        <f t="shared" si="1045"/>
        <v>0</v>
      </c>
      <c r="AZ368" s="54">
        <f t="shared" si="1046"/>
        <v>0</v>
      </c>
      <c r="BA368" s="54">
        <f t="shared" si="1047"/>
        <v>0</v>
      </c>
      <c r="BB368" s="54">
        <f t="shared" si="1048"/>
        <v>0</v>
      </c>
      <c r="BC368" s="54">
        <f t="shared" si="1049"/>
        <v>0</v>
      </c>
      <c r="BD368" s="54">
        <f t="shared" si="1050"/>
        <v>0</v>
      </c>
      <c r="BE368" s="54">
        <f t="shared" si="1051"/>
        <v>0</v>
      </c>
      <c r="BF368" s="54">
        <f t="shared" si="1052"/>
        <v>0</v>
      </c>
      <c r="BG368" s="54">
        <f t="shared" si="1053"/>
        <v>0</v>
      </c>
      <c r="BH368" s="54">
        <f t="shared" si="1054"/>
        <v>0</v>
      </c>
      <c r="BI368" s="54">
        <f t="shared" si="1055"/>
        <v>0</v>
      </c>
      <c r="BJ368" s="54">
        <f t="shared" si="1056"/>
        <v>0</v>
      </c>
      <c r="BK368" s="54">
        <f t="shared" si="1057"/>
        <v>0</v>
      </c>
      <c r="BL368" s="54">
        <f t="shared" si="1058"/>
        <v>0</v>
      </c>
      <c r="BM368" s="42"/>
      <c r="BO368" s="54">
        <f>'Norm-coeff'!$C$2+$AX368*'Norm-coeff'!$D$2+$AY368*'Norm-coeff'!$E$2+$AZ368*'Norm-coeff'!$F$2+$BA368*'Norm-coeff'!$G$2+$BB368*'Norm-coeff'!$H$2+$BC368*'Norm-coeff'!$I$2+$BD368*'Norm-coeff'!$J$2+$BE368*'Norm-coeff'!$K$2+$BF368*'Norm-coeff'!$L$2+$BG368*'Norm-coeff'!$M$2+$BH368*'Norm-coeff'!$N$2+$BI368*'Norm-coeff'!$O$2</f>
        <v>5.4045421474420303</v>
      </c>
      <c r="BP368" s="54">
        <f>'Norm-coeff'!$C$3+$AX368*'Norm-coeff'!$D$3+$AY368*'Norm-coeff'!$E$3+$AZ368*'Norm-coeff'!$F$3+$BA368*'Norm-coeff'!$G$3+$BB368*'Norm-coeff'!$H$3+$BC368*'Norm-coeff'!$I$3+$BD368*'Norm-coeff'!$J$3+$BE368*'Norm-coeff'!$K$3+$BF368*'Norm-coeff'!$L$3+$BG368*'Norm-coeff'!$M$3+$BH368*'Norm-coeff'!$N$3+$BI368*'Norm-coeff'!$O$3</f>
        <v>3.15319116612705</v>
      </c>
      <c r="BQ368" s="54">
        <f>'Norm-coeff'!$C$4+$AX368*'Norm-coeff'!$D$4+$AY368*'Norm-coeff'!$E$4+$AZ368*'Norm-coeff'!$F$4+$BA368*'Norm-coeff'!$G$4+$BB368*'Norm-coeff'!$H$4+$BC368*'Norm-coeff'!$I$4+$BD368*'Norm-coeff'!$J$4+$BE368*'Norm-coeff'!$K$4+$BF368*'Norm-coeff'!$L$4+$BG368*'Norm-coeff'!$M$4+$BH368*'Norm-coeff'!$N$4+$BI368*'Norm-coeff'!$O$4</f>
        <v>1.42115649462768</v>
      </c>
      <c r="BR368" s="54">
        <f>'Norm-coeff'!$C$5+$AX368*'Norm-coeff'!$D$5+$AY368*'Norm-coeff'!$E$5+$AZ368*'Norm-coeff'!$F$5+$BA368*'Norm-coeff'!$G$5+$BB368*'Norm-coeff'!$H$5+$BC368*'Norm-coeff'!$I$5+$BD368*'Norm-coeff'!$J$5+$BE368*'Norm-coeff'!$K$5+$BF368*'Norm-coeff'!$L$5+$BG368*'Norm-coeff'!$M$5+$BH368*'Norm-coeff'!$N$5+$BI368*'Norm-coeff'!$O$5</f>
        <v>1.0553329241296201</v>
      </c>
      <c r="BS368" s="54">
        <f>'Norm-coeff'!$C$6+$AX368*'Norm-coeff'!$D$6+$AY368*'Norm-coeff'!$E$6+$AZ368*'Norm-coeff'!$F$6+$BA368*'Norm-coeff'!$G$6+$BB368*'Norm-coeff'!$H$6+$BC368*'Norm-coeff'!$I$6+$BD368*'Norm-coeff'!$J$6+$BE368*'Norm-coeff'!$K$6+$BF368*'Norm-coeff'!$L$6+$BG368*'Norm-coeff'!$M$6+$BH368*'Norm-coeff'!$N$6+$BI368*'Norm-coeff'!$O$6</f>
        <v>-1.48700885495103E-2</v>
      </c>
      <c r="BT368" s="54">
        <f>'Norm-coeff'!$C$7+$AX368*'Norm-coeff'!$D$7+$AY368*'Norm-coeff'!$E$7+$AZ368*'Norm-coeff'!$F$7+$BA368*'Norm-coeff'!$G$7+$BB368*'Norm-coeff'!$H$7+$BC368*'Norm-coeff'!$I$7+$BD368*'Norm-coeff'!$J$7+$BE368*'Norm-coeff'!$K$7+$BF368*'Norm-coeff'!$L$7+$BG368*'Norm-coeff'!$M$7+$BH368*'Norm-coeff'!$N$7+$BI368*'Norm-coeff'!$O$7</f>
        <v>2.0907583608832998</v>
      </c>
      <c r="BU368" s="54">
        <f>'Norm-coeff'!$C$8+$AX368*'Norm-coeff'!$D$8+$AY368*'Norm-coeff'!$E$8+$AZ368*'Norm-coeff'!$F$8+$BA368*'Norm-coeff'!$G$8+$BB368*'Norm-coeff'!$H$8+$BC368*'Norm-coeff'!$I$8+$BD368*'Norm-coeff'!$J$8+$BE368*'Norm-coeff'!$K$8+$BF368*'Norm-coeff'!$L$8+$BG368*'Norm-coeff'!$M$8+$BH368*'Norm-coeff'!$N$8+$BI368*'Norm-coeff'!$O$8</f>
        <v>0.65894159836244504</v>
      </c>
      <c r="BV368" s="54">
        <f>'Norm-coeff'!$C$9+$AX368*'Norm-coeff'!$D$9+$AY368*'Norm-coeff'!$E$9+$AZ368*'Norm-coeff'!$F$9+$BA368*'Norm-coeff'!$G$9+$BB368*'Norm-coeff'!$H$9+$BC368*'Norm-coeff'!$I$9+$BD368*'Norm-coeff'!$J$9+$BE368*'Norm-coeff'!$K$9+$BF368*'Norm-coeff'!$L$9+$BG368*'Norm-coeff'!$M$9+$BH368*'Norm-coeff'!$N$9+$BI368*'Norm-coeff'!$O$9</f>
        <v>1.48961085014701</v>
      </c>
      <c r="BW368" s="54">
        <f>'Norm-coeff'!$C$10+$AX368*'Norm-coeff'!$D$10+$AY368*'Norm-coeff'!$E$10+$AZ368*'Norm-coeff'!$F$10+$BA368*'Norm-coeff'!$G$10+$BB368*'Norm-coeff'!$H$10+$BC368*'Norm-coeff'!$I$10+$BD368*'Norm-coeff'!$J$10+$BE368*'Norm-coeff'!$K$10+$BF368*'Norm-coeff'!$L$10+$BG368*'Norm-coeff'!$M$10+$BH368*'Norm-coeff'!$N$10+$BI368*'Norm-coeff'!$O$10</f>
        <v>1.42058735749591</v>
      </c>
      <c r="BX368" s="54">
        <f>'Norm-coeff'!$C$11+$AX368*'Norm-coeff'!$D$11+$AY368*'Norm-coeff'!$E$11+$AZ368*'Norm-coeff'!$F$11+$BA368*'Norm-coeff'!$G$11+$BB368*'Norm-coeff'!$H$11+$BC368*'Norm-coeff'!$I$11+$BD368*'Norm-coeff'!$J$11+$BE368*'Norm-coeff'!$K$11+$BF368*'Norm-coeff'!$L$11+$BG368*'Norm-coeff'!$M$11+$BH368*'Norm-coeff'!$N$11+$BI368*'Norm-coeff'!$O$11</f>
        <v>0.221233014421479</v>
      </c>
      <c r="BY368" s="54">
        <f>'Norm-coeff'!$C$12+$AX368*'Norm-coeff'!$D$12+$AY368*'Norm-coeff'!$E$12+$AZ368*'Norm-coeff'!$F$12+$BA368*'Norm-coeff'!$G$12+$BB368*'Norm-coeff'!$H$12+$BC368*'Norm-coeff'!$I$12+$BD368*'Norm-coeff'!$J$12+$BE368*'Norm-coeff'!$K$12+$BF368*'Norm-coeff'!$L$12+$BG368*'Norm-coeff'!$M$12+$BH368*'Norm-coeff'!$N$12+$BI368*'Norm-coeff'!$O$12</f>
        <v>0.283527502056037</v>
      </c>
      <c r="BZ368" s="54">
        <f>'Norm-coeff'!$C$13+$AX368*'Norm-coeff'!$D$13+$AY368*'Norm-coeff'!$E$13+$AZ368*'Norm-coeff'!$F$13+$BA368*'Norm-coeff'!$G$13+$BB368*'Norm-coeff'!$H$13+$BC368*'Norm-coeff'!$I$13+$BD368*'Norm-coeff'!$J$13+$BE368*'Norm-coeff'!$K$13+$BF368*'Norm-coeff'!$L$13+$BG368*'Norm-coeff'!$M$13+$BH368*'Norm-coeff'!$N$13+$BI368*'Norm-coeff'!$O$13</f>
        <v>-4.1864930554451202E-2</v>
      </c>
      <c r="CA368" s="54">
        <f>'Norm-coeff'!$C$14+$AX368*'Norm-coeff'!$D$14+$AY368*'Norm-coeff'!$E$14+$AZ368*'Norm-coeff'!$F$14+$BA368*'Norm-coeff'!$G$14+$BB368*'Norm-coeff'!$H$14+$BC368*'Norm-coeff'!$I$14+$BD368*'Norm-coeff'!$J$14+$BE368*'Norm-coeff'!$K$14+$BF368*'Norm-coeff'!$L$14+$BG368*'Norm-coeff'!$M$14+$BH368*'Norm-coeff'!$N$14+$BI368*'Norm-coeff'!$O$14</f>
        <v>4.2526983164477103</v>
      </c>
      <c r="CC368" s="54">
        <f t="shared" si="1183"/>
        <v>0</v>
      </c>
      <c r="CG368" s="54">
        <f t="shared" si="1059"/>
        <v>0</v>
      </c>
      <c r="CH368" s="54">
        <f t="shared" si="1037"/>
        <v>0</v>
      </c>
      <c r="CI368" s="54">
        <f t="shared" si="1060"/>
        <v>0</v>
      </c>
      <c r="CJ368" s="56">
        <f t="shared" si="1061"/>
        <v>0</v>
      </c>
      <c r="CK368" s="54">
        <f t="shared" si="1062"/>
        <v>0</v>
      </c>
      <c r="CL368" s="54">
        <f t="shared" si="1063"/>
        <v>0</v>
      </c>
      <c r="CM368" s="54">
        <f t="shared" si="1064"/>
        <v>0</v>
      </c>
      <c r="CN368" s="54">
        <f t="shared" si="1065"/>
        <v>0</v>
      </c>
      <c r="CO368" s="54">
        <f t="shared" si="1066"/>
        <v>0</v>
      </c>
      <c r="CP368" s="54">
        <f t="shared" si="1067"/>
        <v>0</v>
      </c>
      <c r="CQ368" s="54">
        <f t="shared" si="1068"/>
        <v>0</v>
      </c>
      <c r="CR368" s="54">
        <f t="shared" si="1069"/>
        <v>0</v>
      </c>
      <c r="CS368" s="54">
        <f t="shared" si="1070"/>
        <v>0</v>
      </c>
      <c r="CU368" s="54">
        <f t="shared" si="1071"/>
        <v>0</v>
      </c>
      <c r="CV368" s="54">
        <f t="shared" si="1072"/>
        <v>0</v>
      </c>
      <c r="CW368" s="54">
        <f t="shared" si="1073"/>
        <v>0</v>
      </c>
      <c r="CX368" s="54">
        <f t="shared" si="1074"/>
        <v>0</v>
      </c>
      <c r="CZ368" s="54">
        <f t="shared" si="1075"/>
        <v>0</v>
      </c>
      <c r="DA368" s="54">
        <f t="shared" si="1076"/>
        <v>0</v>
      </c>
      <c r="DB368" s="54">
        <f t="shared" si="1077"/>
        <v>0</v>
      </c>
      <c r="DC368" s="54">
        <f t="shared" si="1078"/>
        <v>0</v>
      </c>
      <c r="DD368" s="54">
        <f t="shared" si="1079"/>
        <v>0</v>
      </c>
      <c r="DE368" s="54">
        <f t="shared" si="1080"/>
        <v>0</v>
      </c>
      <c r="DF368" s="54">
        <f t="shared" si="1081"/>
        <v>0</v>
      </c>
      <c r="DG368" s="54">
        <f t="shared" si="1082"/>
        <v>2</v>
      </c>
      <c r="DH368" s="71">
        <f t="shared" si="1083"/>
        <v>0</v>
      </c>
      <c r="DI368" s="71">
        <f t="shared" si="1084"/>
        <v>0</v>
      </c>
      <c r="DJ368" s="54">
        <f t="shared" si="1085"/>
        <v>0</v>
      </c>
      <c r="DK368" s="54">
        <f t="shared" si="1086"/>
        <v>2</v>
      </c>
      <c r="DL368" s="4">
        <f t="shared" si="1011"/>
        <v>0</v>
      </c>
      <c r="DM368" s="3">
        <f t="shared" si="1087"/>
        <v>0</v>
      </c>
      <c r="DN368" s="3">
        <f t="shared" si="1088"/>
        <v>0</v>
      </c>
      <c r="DO368" s="4" t="e">
        <f t="shared" si="1089"/>
        <v>#DIV/0!</v>
      </c>
      <c r="DP368" s="57"/>
      <c r="DQ368" s="57"/>
      <c r="DR368" s="56">
        <f t="shared" si="1012"/>
        <v>2</v>
      </c>
      <c r="DS368" s="56">
        <f t="shared" si="1013"/>
        <v>0</v>
      </c>
      <c r="DT368" s="38">
        <f t="shared" si="1014"/>
        <v>0</v>
      </c>
      <c r="DU368" s="38">
        <f t="shared" si="1090"/>
        <v>2</v>
      </c>
      <c r="DV368" s="38">
        <f t="shared" si="1015"/>
        <v>0</v>
      </c>
      <c r="DW368" s="39">
        <f t="shared" si="1016"/>
        <v>0</v>
      </c>
      <c r="DX368" s="39">
        <f t="shared" si="1017"/>
        <v>0</v>
      </c>
      <c r="DY368" s="39">
        <f t="shared" si="1018"/>
        <v>0</v>
      </c>
      <c r="DZ368" s="39">
        <f t="shared" si="1019"/>
        <v>0</v>
      </c>
      <c r="EA368" s="39">
        <f t="shared" si="1020"/>
        <v>0</v>
      </c>
      <c r="EB368" s="37" t="e">
        <f t="shared" si="1091"/>
        <v>#DIV/0!</v>
      </c>
      <c r="EC368" s="37" t="e">
        <f t="shared" si="1092"/>
        <v>#DIV/0!</v>
      </c>
      <c r="ED368" s="37" t="e">
        <f t="shared" si="1093"/>
        <v>#DIV/0!</v>
      </c>
      <c r="EE368" s="37" t="e">
        <f t="shared" si="1094"/>
        <v>#DIV/0!</v>
      </c>
      <c r="EF368" s="39" t="e">
        <f t="shared" si="1095"/>
        <v>#DIV/0!</v>
      </c>
      <c r="EG368" s="37" t="e">
        <f t="shared" si="1096"/>
        <v>#DIV/0!</v>
      </c>
      <c r="EH368" s="37" t="e">
        <f t="shared" si="1097"/>
        <v>#DIV/0!</v>
      </c>
      <c r="EI368" s="11" t="b">
        <f t="shared" si="1098"/>
        <v>1</v>
      </c>
      <c r="EJ368" s="11" t="b">
        <f t="shared" si="1099"/>
        <v>0</v>
      </c>
      <c r="EK368" s="39" t="e">
        <f t="shared" si="1100"/>
        <v>#DIV/0!</v>
      </c>
      <c r="EL368" s="39" t="e">
        <f t="shared" si="1101"/>
        <v>#DIV/0!</v>
      </c>
      <c r="EM368" s="39" t="e">
        <f t="shared" si="1102"/>
        <v>#DIV/0!</v>
      </c>
      <c r="EN368" s="39" t="e">
        <f t="shared" si="1103"/>
        <v>#DIV/0!</v>
      </c>
      <c r="EO368" s="39" t="e">
        <f t="shared" si="1104"/>
        <v>#DIV/0!</v>
      </c>
      <c r="EP368" s="39" t="e">
        <f t="shared" si="1105"/>
        <v>#DIV/0!</v>
      </c>
      <c r="EQ368" s="39" t="e">
        <f t="shared" si="1106"/>
        <v>#DIV/0!</v>
      </c>
      <c r="ER368" s="39" t="e">
        <f t="shared" si="1107"/>
        <v>#DIV/0!</v>
      </c>
      <c r="ES368" s="58" t="str">
        <f t="shared" si="1108"/>
        <v>(OH,F,Cl)-dominate amphibole</v>
      </c>
      <c r="ET368" s="58" t="e">
        <f t="shared" si="1109"/>
        <v>#N/A</v>
      </c>
      <c r="EU368" s="56">
        <f t="shared" si="1021"/>
        <v>0</v>
      </c>
      <c r="EV368" s="56">
        <f t="shared" si="1022"/>
        <v>0</v>
      </c>
      <c r="EW368" s="56">
        <f t="shared" si="1023"/>
        <v>0</v>
      </c>
      <c r="EX368" s="56">
        <f t="shared" si="1024"/>
        <v>0</v>
      </c>
      <c r="EY368" s="56">
        <f t="shared" si="1025"/>
        <v>0</v>
      </c>
      <c r="EZ368" s="56">
        <f t="shared" si="1026"/>
        <v>0</v>
      </c>
      <c r="FA368" s="39">
        <f t="shared" si="1027"/>
        <v>0</v>
      </c>
      <c r="FB368" s="39">
        <f t="shared" si="1028"/>
        <v>0</v>
      </c>
      <c r="FC368" s="54">
        <f t="shared" si="1029"/>
        <v>0</v>
      </c>
      <c r="FD368" s="54">
        <f t="shared" si="1030"/>
        <v>0</v>
      </c>
      <c r="FE368" s="39">
        <f t="shared" si="1031"/>
        <v>0</v>
      </c>
      <c r="FF368" s="54">
        <f t="shared" si="1032"/>
        <v>0</v>
      </c>
      <c r="FG368" s="39">
        <f t="shared" si="1033"/>
        <v>0</v>
      </c>
      <c r="FH368" s="39">
        <f t="shared" si="1110"/>
        <v>0</v>
      </c>
      <c r="FI368" s="39">
        <f t="shared" si="1111"/>
        <v>0</v>
      </c>
      <c r="FJ368" s="39">
        <f t="shared" si="1112"/>
        <v>0</v>
      </c>
      <c r="FK368" s="39" t="e">
        <f t="shared" si="1113"/>
        <v>#DIV/0!</v>
      </c>
      <c r="FL368" s="39" t="e">
        <f t="shared" si="1114"/>
        <v>#DIV/0!</v>
      </c>
      <c r="FM368" s="39" t="e">
        <f t="shared" si="1115"/>
        <v>#DIV/0!</v>
      </c>
      <c r="FN368" s="39">
        <f t="shared" si="1116"/>
        <v>1</v>
      </c>
      <c r="FO368" s="39">
        <f t="shared" si="1034"/>
        <v>0</v>
      </c>
      <c r="FP368" s="39">
        <f t="shared" si="1035"/>
        <v>0</v>
      </c>
      <c r="FQ368" s="39">
        <f t="shared" si="1036"/>
        <v>0</v>
      </c>
      <c r="FR368" s="39">
        <f t="shared" si="1117"/>
        <v>0</v>
      </c>
      <c r="FS368" s="39">
        <f t="shared" si="1118"/>
        <v>0</v>
      </c>
      <c r="FU368" s="39" t="e">
        <f t="shared" si="1119"/>
        <v>#DIV/0!</v>
      </c>
      <c r="FV368" s="39" t="e">
        <f t="shared" si="1120"/>
        <v>#DIV/0!</v>
      </c>
      <c r="FW368" s="39" t="e">
        <f t="shared" si="1121"/>
        <v>#DIV/0!</v>
      </c>
      <c r="FY368" s="39" t="e">
        <f t="shared" si="1122"/>
        <v>#DIV/0!</v>
      </c>
      <c r="FZ368" s="39" t="e">
        <f t="shared" si="1123"/>
        <v>#DIV/0!</v>
      </c>
      <c r="GA368" s="39" t="e">
        <f t="shared" si="1124"/>
        <v>#DIV/0!</v>
      </c>
      <c r="GB368" s="39" t="e">
        <f t="shared" si="1125"/>
        <v>#DIV/0!</v>
      </c>
      <c r="GC368" s="39" t="e">
        <f t="shared" si="1126"/>
        <v>#DIV/0!</v>
      </c>
      <c r="GD368" s="39" t="e">
        <f t="shared" si="1127"/>
        <v>#DIV/0!</v>
      </c>
      <c r="GE368" s="39" t="e">
        <f t="shared" si="1128"/>
        <v>#DIV/0!</v>
      </c>
      <c r="GF368" s="39" t="e">
        <f t="shared" si="1129"/>
        <v>#DIV/0!</v>
      </c>
      <c r="GG368" s="39" t="e">
        <f t="shared" si="1130"/>
        <v>#DIV/0!</v>
      </c>
      <c r="GH368" s="39" t="e">
        <f t="shared" si="1131"/>
        <v>#DIV/0!</v>
      </c>
      <c r="GI368" s="39"/>
      <c r="GJ368" s="39" t="e">
        <f t="shared" si="1132"/>
        <v>#DIV/0!</v>
      </c>
      <c r="GK368" s="39" t="e">
        <f t="shared" si="1133"/>
        <v>#DIV/0!</v>
      </c>
      <c r="GL368" s="39" t="e">
        <f t="shared" si="1134"/>
        <v>#DIV/0!</v>
      </c>
      <c r="GM368" s="39" t="e">
        <f t="shared" si="1135"/>
        <v>#DIV/0!</v>
      </c>
      <c r="GN368" s="39" t="e">
        <f t="shared" si="1136"/>
        <v>#DIV/0!</v>
      </c>
      <c r="GO368" s="57"/>
      <c r="GP368" s="57" t="e">
        <f t="shared" si="1137"/>
        <v>#DIV/0!</v>
      </c>
      <c r="GQ368" s="59" t="e">
        <f t="shared" si="1138"/>
        <v>#DIV/0!</v>
      </c>
      <c r="GR368" s="41" t="e">
        <f t="shared" si="1139"/>
        <v>#DIV/0!</v>
      </c>
      <c r="GS368" s="57" t="e">
        <f t="shared" si="1140"/>
        <v>#DIV/0!</v>
      </c>
      <c r="GT368" s="57" t="e">
        <f t="shared" si="1141"/>
        <v>#DIV/0!</v>
      </c>
      <c r="GU368" s="57" t="e">
        <f t="shared" si="1142"/>
        <v>#DIV/0!</v>
      </c>
      <c r="GV368" s="57"/>
      <c r="GW368" s="42" t="e">
        <f t="shared" si="1143"/>
        <v>#DIV/0!</v>
      </c>
      <c r="GX368" s="42" t="e">
        <f t="shared" si="1144"/>
        <v>#DIV/0!</v>
      </c>
      <c r="GY368" s="42" t="e">
        <f t="shared" si="1145"/>
        <v>#DIV/0!</v>
      </c>
      <c r="GZ368" s="57"/>
      <c r="HA368" s="2" t="e">
        <f t="shared" si="1146"/>
        <v>#DIV/0!</v>
      </c>
      <c r="HB368" s="2" t="e">
        <f t="shared" si="1147"/>
        <v>#DIV/0!</v>
      </c>
      <c r="HC368" s="2" t="e">
        <f t="shared" si="1148"/>
        <v>#DIV/0!</v>
      </c>
      <c r="HD368" s="2" t="e">
        <f t="shared" si="1149"/>
        <v>#DIV/0!</v>
      </c>
      <c r="HE368" s="2" t="e">
        <f t="shared" si="1150"/>
        <v>#DIV/0!</v>
      </c>
      <c r="HF368" s="2" t="e">
        <f t="shared" si="1151"/>
        <v>#DIV/0!</v>
      </c>
      <c r="HG368" s="2" t="e">
        <f t="shared" si="1152"/>
        <v>#DIV/0!</v>
      </c>
      <c r="HH368" s="2" t="e">
        <f t="shared" si="1153"/>
        <v>#DIV/0!</v>
      </c>
      <c r="HI368" s="2" t="e">
        <f t="shared" si="1154"/>
        <v>#DIV/0!</v>
      </c>
      <c r="HJ368" s="11" t="e">
        <f t="shared" si="1155"/>
        <v>#DIV/0!</v>
      </c>
      <c r="HK368" s="60" t="e">
        <f t="shared" si="1156"/>
        <v>#DIV/0!</v>
      </c>
      <c r="HL368" s="57"/>
      <c r="HM368" s="57" t="e">
        <f t="shared" si="1157"/>
        <v>#DIV/0!</v>
      </c>
      <c r="HN368" s="57" t="e">
        <f t="shared" si="1158"/>
        <v>#DIV/0!</v>
      </c>
      <c r="HO368" s="57" t="e">
        <f t="shared" si="1159"/>
        <v>#DIV/0!</v>
      </c>
      <c r="HP368" s="57" t="e">
        <f t="shared" si="1160"/>
        <v>#DIV/0!</v>
      </c>
      <c r="HQ368" s="57" t="e">
        <f t="shared" si="1161"/>
        <v>#DIV/0!</v>
      </c>
      <c r="HR368" s="57"/>
      <c r="HS368" s="57" t="e">
        <f t="shared" si="1162"/>
        <v>#DIV/0!</v>
      </c>
      <c r="HT368" s="57" t="e">
        <f t="shared" si="1163"/>
        <v>#DIV/0!</v>
      </c>
      <c r="HU368" s="57" t="e">
        <f t="shared" si="1164"/>
        <v>#DIV/0!</v>
      </c>
      <c r="HV368" s="57" t="e">
        <f t="shared" si="1165"/>
        <v>#DIV/0!</v>
      </c>
      <c r="HW368" s="57" t="e">
        <f t="shared" si="1166"/>
        <v>#DIV/0!</v>
      </c>
      <c r="HX368" s="57"/>
      <c r="HY368" s="57" t="e">
        <f t="shared" si="1167"/>
        <v>#DIV/0!</v>
      </c>
      <c r="HZ368" s="57" t="e">
        <f t="shared" si="1168"/>
        <v>#DIV/0!</v>
      </c>
      <c r="IA368" s="57"/>
      <c r="IB368" s="61">
        <f t="shared" si="1169"/>
        <v>0</v>
      </c>
      <c r="IC368" s="57" t="str">
        <f t="shared" si="1170"/>
        <v/>
      </c>
      <c r="ID368" s="42"/>
      <c r="IE368" s="2" t="str">
        <f t="shared" si="1171"/>
        <v/>
      </c>
      <c r="IF368" s="60" t="e">
        <f t="shared" si="1172"/>
        <v>#DIV/0!</v>
      </c>
      <c r="IG368" s="60" t="str">
        <f t="shared" si="1173"/>
        <v/>
      </c>
      <c r="IH368" s="60" t="str">
        <f t="shared" si="1174"/>
        <v>zinco-</v>
      </c>
      <c r="II368" s="60" t="str">
        <f t="shared" si="1175"/>
        <v>mangano-</v>
      </c>
      <c r="IJ368" s="60" t="e">
        <f t="shared" si="1176"/>
        <v>#DIV/0!</v>
      </c>
      <c r="IK368" s="60" t="e">
        <f t="shared" si="1177"/>
        <v>#DIV/0!</v>
      </c>
      <c r="IL368" s="60" t="e">
        <f t="shared" si="1178"/>
        <v>#DIV/0!</v>
      </c>
      <c r="IM368" s="60" t="e">
        <f t="shared" si="1179"/>
        <v>#DIV/0!</v>
      </c>
      <c r="IN368" s="60" t="str">
        <f t="shared" si="1180"/>
        <v/>
      </c>
      <c r="IO368" s="60" t="str">
        <f t="shared" si="1181"/>
        <v/>
      </c>
      <c r="IP368" s="57"/>
      <c r="IQ368" s="57" t="str">
        <f t="shared" si="1182"/>
        <v>ERROR!!</v>
      </c>
    </row>
    <row r="369" spans="24:251">
      <c r="X369" s="29">
        <f t="shared" si="1038"/>
        <v>0</v>
      </c>
      <c r="Y369" s="29">
        <f t="shared" si="1039"/>
        <v>0</v>
      </c>
      <c r="Z369" s="29" t="e">
        <f t="shared" si="1040"/>
        <v>#DIV/0!</v>
      </c>
      <c r="AA369" s="29" t="e">
        <f t="shared" si="1041"/>
        <v>#DIV/0!</v>
      </c>
      <c r="AB369" s="29" t="e">
        <f t="shared" si="1042"/>
        <v>#DIV/0!</v>
      </c>
      <c r="AC369" s="29" t="e">
        <f t="shared" si="1043"/>
        <v>#DIV/0!</v>
      </c>
      <c r="AF369" s="23">
        <v>60.084299999999999</v>
      </c>
      <c r="AG369" s="23">
        <v>79.878799999999998</v>
      </c>
      <c r="AH369" s="23">
        <v>101.96120000000001</v>
      </c>
      <c r="AI369" s="23">
        <v>151.99039999999999</v>
      </c>
      <c r="AJ369" s="23">
        <v>159.69</v>
      </c>
      <c r="AK369" s="23">
        <v>71.846400000000003</v>
      </c>
      <c r="AL369" s="23">
        <v>70.9375</v>
      </c>
      <c r="AM369" s="23">
        <v>40.304400000000001</v>
      </c>
      <c r="AN369" s="23">
        <v>56.077399999999997</v>
      </c>
      <c r="AO369" s="23">
        <v>61.978999999999999</v>
      </c>
      <c r="AP369" s="23">
        <v>94.195999999999998</v>
      </c>
      <c r="AQ369" s="23">
        <v>18.998000000000001</v>
      </c>
      <c r="AR369" s="23">
        <v>35.450000000000003</v>
      </c>
      <c r="AS369" s="23">
        <v>29.88</v>
      </c>
      <c r="AT369" s="23">
        <v>74.691999999999993</v>
      </c>
      <c r="AU369" s="23">
        <v>81.39</v>
      </c>
      <c r="AX369" s="54">
        <f t="shared" si="1044"/>
        <v>0</v>
      </c>
      <c r="AY369" s="54">
        <f t="shared" si="1045"/>
        <v>0</v>
      </c>
      <c r="AZ369" s="54">
        <f t="shared" si="1046"/>
        <v>0</v>
      </c>
      <c r="BA369" s="54">
        <f t="shared" si="1047"/>
        <v>0</v>
      </c>
      <c r="BB369" s="54">
        <f t="shared" si="1048"/>
        <v>0</v>
      </c>
      <c r="BC369" s="54">
        <f t="shared" si="1049"/>
        <v>0</v>
      </c>
      <c r="BD369" s="54">
        <f t="shared" si="1050"/>
        <v>0</v>
      </c>
      <c r="BE369" s="54">
        <f t="shared" si="1051"/>
        <v>0</v>
      </c>
      <c r="BF369" s="54">
        <f t="shared" si="1052"/>
        <v>0</v>
      </c>
      <c r="BG369" s="54">
        <f t="shared" si="1053"/>
        <v>0</v>
      </c>
      <c r="BH369" s="54">
        <f t="shared" si="1054"/>
        <v>0</v>
      </c>
      <c r="BI369" s="54">
        <f t="shared" si="1055"/>
        <v>0</v>
      </c>
      <c r="BJ369" s="54">
        <f t="shared" si="1056"/>
        <v>0</v>
      </c>
      <c r="BK369" s="54">
        <f t="shared" si="1057"/>
        <v>0</v>
      </c>
      <c r="BL369" s="54">
        <f t="shared" si="1058"/>
        <v>0</v>
      </c>
      <c r="BM369" s="42"/>
      <c r="BO369" s="54">
        <f>'Norm-coeff'!$C$2+$AX369*'Norm-coeff'!$D$2+$AY369*'Norm-coeff'!$E$2+$AZ369*'Norm-coeff'!$F$2+$BA369*'Norm-coeff'!$G$2+$BB369*'Norm-coeff'!$H$2+$BC369*'Norm-coeff'!$I$2+$BD369*'Norm-coeff'!$J$2+$BE369*'Norm-coeff'!$K$2+$BF369*'Norm-coeff'!$L$2+$BG369*'Norm-coeff'!$M$2+$BH369*'Norm-coeff'!$N$2+$BI369*'Norm-coeff'!$O$2</f>
        <v>5.4045421474420303</v>
      </c>
      <c r="BP369" s="54">
        <f>'Norm-coeff'!$C$3+$AX369*'Norm-coeff'!$D$3+$AY369*'Norm-coeff'!$E$3+$AZ369*'Norm-coeff'!$F$3+$BA369*'Norm-coeff'!$G$3+$BB369*'Norm-coeff'!$H$3+$BC369*'Norm-coeff'!$I$3+$BD369*'Norm-coeff'!$J$3+$BE369*'Norm-coeff'!$K$3+$BF369*'Norm-coeff'!$L$3+$BG369*'Norm-coeff'!$M$3+$BH369*'Norm-coeff'!$N$3+$BI369*'Norm-coeff'!$O$3</f>
        <v>3.15319116612705</v>
      </c>
      <c r="BQ369" s="54">
        <f>'Norm-coeff'!$C$4+$AX369*'Norm-coeff'!$D$4+$AY369*'Norm-coeff'!$E$4+$AZ369*'Norm-coeff'!$F$4+$BA369*'Norm-coeff'!$G$4+$BB369*'Norm-coeff'!$H$4+$BC369*'Norm-coeff'!$I$4+$BD369*'Norm-coeff'!$J$4+$BE369*'Norm-coeff'!$K$4+$BF369*'Norm-coeff'!$L$4+$BG369*'Norm-coeff'!$M$4+$BH369*'Norm-coeff'!$N$4+$BI369*'Norm-coeff'!$O$4</f>
        <v>1.42115649462768</v>
      </c>
      <c r="BR369" s="54">
        <f>'Norm-coeff'!$C$5+$AX369*'Norm-coeff'!$D$5+$AY369*'Norm-coeff'!$E$5+$AZ369*'Norm-coeff'!$F$5+$BA369*'Norm-coeff'!$G$5+$BB369*'Norm-coeff'!$H$5+$BC369*'Norm-coeff'!$I$5+$BD369*'Norm-coeff'!$J$5+$BE369*'Norm-coeff'!$K$5+$BF369*'Norm-coeff'!$L$5+$BG369*'Norm-coeff'!$M$5+$BH369*'Norm-coeff'!$N$5+$BI369*'Norm-coeff'!$O$5</f>
        <v>1.0553329241296201</v>
      </c>
      <c r="BS369" s="54">
        <f>'Norm-coeff'!$C$6+$AX369*'Norm-coeff'!$D$6+$AY369*'Norm-coeff'!$E$6+$AZ369*'Norm-coeff'!$F$6+$BA369*'Norm-coeff'!$G$6+$BB369*'Norm-coeff'!$H$6+$BC369*'Norm-coeff'!$I$6+$BD369*'Norm-coeff'!$J$6+$BE369*'Norm-coeff'!$K$6+$BF369*'Norm-coeff'!$L$6+$BG369*'Norm-coeff'!$M$6+$BH369*'Norm-coeff'!$N$6+$BI369*'Norm-coeff'!$O$6</f>
        <v>-1.48700885495103E-2</v>
      </c>
      <c r="BT369" s="54">
        <f>'Norm-coeff'!$C$7+$AX369*'Norm-coeff'!$D$7+$AY369*'Norm-coeff'!$E$7+$AZ369*'Norm-coeff'!$F$7+$BA369*'Norm-coeff'!$G$7+$BB369*'Norm-coeff'!$H$7+$BC369*'Norm-coeff'!$I$7+$BD369*'Norm-coeff'!$J$7+$BE369*'Norm-coeff'!$K$7+$BF369*'Norm-coeff'!$L$7+$BG369*'Norm-coeff'!$M$7+$BH369*'Norm-coeff'!$N$7+$BI369*'Norm-coeff'!$O$7</f>
        <v>2.0907583608832998</v>
      </c>
      <c r="BU369" s="54">
        <f>'Norm-coeff'!$C$8+$AX369*'Norm-coeff'!$D$8+$AY369*'Norm-coeff'!$E$8+$AZ369*'Norm-coeff'!$F$8+$BA369*'Norm-coeff'!$G$8+$BB369*'Norm-coeff'!$H$8+$BC369*'Norm-coeff'!$I$8+$BD369*'Norm-coeff'!$J$8+$BE369*'Norm-coeff'!$K$8+$BF369*'Norm-coeff'!$L$8+$BG369*'Norm-coeff'!$M$8+$BH369*'Norm-coeff'!$N$8+$BI369*'Norm-coeff'!$O$8</f>
        <v>0.65894159836244504</v>
      </c>
      <c r="BV369" s="54">
        <f>'Norm-coeff'!$C$9+$AX369*'Norm-coeff'!$D$9+$AY369*'Norm-coeff'!$E$9+$AZ369*'Norm-coeff'!$F$9+$BA369*'Norm-coeff'!$G$9+$BB369*'Norm-coeff'!$H$9+$BC369*'Norm-coeff'!$I$9+$BD369*'Norm-coeff'!$J$9+$BE369*'Norm-coeff'!$K$9+$BF369*'Norm-coeff'!$L$9+$BG369*'Norm-coeff'!$M$9+$BH369*'Norm-coeff'!$N$9+$BI369*'Norm-coeff'!$O$9</f>
        <v>1.48961085014701</v>
      </c>
      <c r="BW369" s="54">
        <f>'Norm-coeff'!$C$10+$AX369*'Norm-coeff'!$D$10+$AY369*'Norm-coeff'!$E$10+$AZ369*'Norm-coeff'!$F$10+$BA369*'Norm-coeff'!$G$10+$BB369*'Norm-coeff'!$H$10+$BC369*'Norm-coeff'!$I$10+$BD369*'Norm-coeff'!$J$10+$BE369*'Norm-coeff'!$K$10+$BF369*'Norm-coeff'!$L$10+$BG369*'Norm-coeff'!$M$10+$BH369*'Norm-coeff'!$N$10+$BI369*'Norm-coeff'!$O$10</f>
        <v>1.42058735749591</v>
      </c>
      <c r="BX369" s="54">
        <f>'Norm-coeff'!$C$11+$AX369*'Norm-coeff'!$D$11+$AY369*'Norm-coeff'!$E$11+$AZ369*'Norm-coeff'!$F$11+$BA369*'Norm-coeff'!$G$11+$BB369*'Norm-coeff'!$H$11+$BC369*'Norm-coeff'!$I$11+$BD369*'Norm-coeff'!$J$11+$BE369*'Norm-coeff'!$K$11+$BF369*'Norm-coeff'!$L$11+$BG369*'Norm-coeff'!$M$11+$BH369*'Norm-coeff'!$N$11+$BI369*'Norm-coeff'!$O$11</f>
        <v>0.221233014421479</v>
      </c>
      <c r="BY369" s="54">
        <f>'Norm-coeff'!$C$12+$AX369*'Norm-coeff'!$D$12+$AY369*'Norm-coeff'!$E$12+$AZ369*'Norm-coeff'!$F$12+$BA369*'Norm-coeff'!$G$12+$BB369*'Norm-coeff'!$H$12+$BC369*'Norm-coeff'!$I$12+$BD369*'Norm-coeff'!$J$12+$BE369*'Norm-coeff'!$K$12+$BF369*'Norm-coeff'!$L$12+$BG369*'Norm-coeff'!$M$12+$BH369*'Norm-coeff'!$N$12+$BI369*'Norm-coeff'!$O$12</f>
        <v>0.283527502056037</v>
      </c>
      <c r="BZ369" s="54">
        <f>'Norm-coeff'!$C$13+$AX369*'Norm-coeff'!$D$13+$AY369*'Norm-coeff'!$E$13+$AZ369*'Norm-coeff'!$F$13+$BA369*'Norm-coeff'!$G$13+$BB369*'Norm-coeff'!$H$13+$BC369*'Norm-coeff'!$I$13+$BD369*'Norm-coeff'!$J$13+$BE369*'Norm-coeff'!$K$13+$BF369*'Norm-coeff'!$L$13+$BG369*'Norm-coeff'!$M$13+$BH369*'Norm-coeff'!$N$13+$BI369*'Norm-coeff'!$O$13</f>
        <v>-4.1864930554451202E-2</v>
      </c>
      <c r="CA369" s="54">
        <f>'Norm-coeff'!$C$14+$AX369*'Norm-coeff'!$D$14+$AY369*'Norm-coeff'!$E$14+$AZ369*'Norm-coeff'!$F$14+$BA369*'Norm-coeff'!$G$14+$BB369*'Norm-coeff'!$H$14+$BC369*'Norm-coeff'!$I$14+$BD369*'Norm-coeff'!$J$14+$BE369*'Norm-coeff'!$K$14+$BF369*'Norm-coeff'!$L$14+$BG369*'Norm-coeff'!$M$14+$BH369*'Norm-coeff'!$N$14+$BI369*'Norm-coeff'!$O$14</f>
        <v>4.2526983164477103</v>
      </c>
      <c r="CC369" s="54">
        <f t="shared" si="1183"/>
        <v>0</v>
      </c>
      <c r="CG369" s="54">
        <f t="shared" si="1059"/>
        <v>0</v>
      </c>
      <c r="CH369" s="54">
        <f t="shared" si="1037"/>
        <v>0</v>
      </c>
      <c r="CI369" s="54">
        <f t="shared" si="1060"/>
        <v>0</v>
      </c>
      <c r="CJ369" s="56">
        <f t="shared" si="1061"/>
        <v>0</v>
      </c>
      <c r="CK369" s="54">
        <f t="shared" si="1062"/>
        <v>0</v>
      </c>
      <c r="CL369" s="54">
        <f t="shared" si="1063"/>
        <v>0</v>
      </c>
      <c r="CM369" s="54">
        <f t="shared" si="1064"/>
        <v>0</v>
      </c>
      <c r="CN369" s="54">
        <f t="shared" si="1065"/>
        <v>0</v>
      </c>
      <c r="CO369" s="54">
        <f t="shared" si="1066"/>
        <v>0</v>
      </c>
      <c r="CP369" s="54">
        <f t="shared" si="1067"/>
        <v>0</v>
      </c>
      <c r="CQ369" s="54">
        <f t="shared" si="1068"/>
        <v>0</v>
      </c>
      <c r="CR369" s="54">
        <f t="shared" si="1069"/>
        <v>0</v>
      </c>
      <c r="CS369" s="54">
        <f t="shared" si="1070"/>
        <v>0</v>
      </c>
      <c r="CU369" s="54">
        <f t="shared" si="1071"/>
        <v>0</v>
      </c>
      <c r="CV369" s="54">
        <f t="shared" si="1072"/>
        <v>0</v>
      </c>
      <c r="CW369" s="54">
        <f t="shared" si="1073"/>
        <v>0</v>
      </c>
      <c r="CX369" s="54">
        <f t="shared" si="1074"/>
        <v>0</v>
      </c>
      <c r="CZ369" s="54">
        <f t="shared" si="1075"/>
        <v>0</v>
      </c>
      <c r="DA369" s="54">
        <f t="shared" si="1076"/>
        <v>0</v>
      </c>
      <c r="DB369" s="54">
        <f t="shared" si="1077"/>
        <v>0</v>
      </c>
      <c r="DC369" s="54">
        <f t="shared" si="1078"/>
        <v>0</v>
      </c>
      <c r="DD369" s="54">
        <f t="shared" si="1079"/>
        <v>0</v>
      </c>
      <c r="DE369" s="54">
        <f t="shared" si="1080"/>
        <v>0</v>
      </c>
      <c r="DF369" s="54">
        <f t="shared" si="1081"/>
        <v>0</v>
      </c>
      <c r="DG369" s="54">
        <f t="shared" si="1082"/>
        <v>2</v>
      </c>
      <c r="DH369" s="71">
        <f t="shared" si="1083"/>
        <v>0</v>
      </c>
      <c r="DI369" s="71">
        <f t="shared" si="1084"/>
        <v>0</v>
      </c>
      <c r="DJ369" s="54">
        <f t="shared" si="1085"/>
        <v>0</v>
      </c>
      <c r="DK369" s="54">
        <f t="shared" si="1086"/>
        <v>2</v>
      </c>
      <c r="DL369" s="4">
        <f t="shared" si="1011"/>
        <v>0</v>
      </c>
      <c r="DM369" s="3">
        <f t="shared" si="1087"/>
        <v>0</v>
      </c>
      <c r="DN369" s="3">
        <f t="shared" si="1088"/>
        <v>0</v>
      </c>
      <c r="DO369" s="4" t="e">
        <f t="shared" si="1089"/>
        <v>#DIV/0!</v>
      </c>
      <c r="DP369" s="57"/>
      <c r="DQ369" s="57"/>
      <c r="DR369" s="56">
        <f t="shared" si="1012"/>
        <v>2</v>
      </c>
      <c r="DS369" s="56">
        <f t="shared" si="1013"/>
        <v>0</v>
      </c>
      <c r="DT369" s="38">
        <f t="shared" si="1014"/>
        <v>0</v>
      </c>
      <c r="DU369" s="38">
        <f t="shared" si="1090"/>
        <v>2</v>
      </c>
      <c r="DV369" s="38">
        <f t="shared" si="1015"/>
        <v>0</v>
      </c>
      <c r="DW369" s="39">
        <f t="shared" si="1016"/>
        <v>0</v>
      </c>
      <c r="DX369" s="39">
        <f t="shared" si="1017"/>
        <v>0</v>
      </c>
      <c r="DY369" s="39">
        <f t="shared" si="1018"/>
        <v>0</v>
      </c>
      <c r="DZ369" s="39">
        <f t="shared" si="1019"/>
        <v>0</v>
      </c>
      <c r="EA369" s="39">
        <f t="shared" si="1020"/>
        <v>0</v>
      </c>
      <c r="EB369" s="37" t="e">
        <f t="shared" si="1091"/>
        <v>#DIV/0!</v>
      </c>
      <c r="EC369" s="37" t="e">
        <f t="shared" si="1092"/>
        <v>#DIV/0!</v>
      </c>
      <c r="ED369" s="37" t="e">
        <f t="shared" si="1093"/>
        <v>#DIV/0!</v>
      </c>
      <c r="EE369" s="37" t="e">
        <f t="shared" si="1094"/>
        <v>#DIV/0!</v>
      </c>
      <c r="EF369" s="39" t="e">
        <f t="shared" si="1095"/>
        <v>#DIV/0!</v>
      </c>
      <c r="EG369" s="37" t="e">
        <f t="shared" si="1096"/>
        <v>#DIV/0!</v>
      </c>
      <c r="EH369" s="37" t="e">
        <f t="shared" si="1097"/>
        <v>#DIV/0!</v>
      </c>
      <c r="EI369" s="11" t="b">
        <f t="shared" si="1098"/>
        <v>1</v>
      </c>
      <c r="EJ369" s="11" t="b">
        <f t="shared" si="1099"/>
        <v>0</v>
      </c>
      <c r="EK369" s="39" t="e">
        <f t="shared" si="1100"/>
        <v>#DIV/0!</v>
      </c>
      <c r="EL369" s="39" t="e">
        <f t="shared" si="1101"/>
        <v>#DIV/0!</v>
      </c>
      <c r="EM369" s="39" t="e">
        <f t="shared" si="1102"/>
        <v>#DIV/0!</v>
      </c>
      <c r="EN369" s="39" t="e">
        <f t="shared" si="1103"/>
        <v>#DIV/0!</v>
      </c>
      <c r="EO369" s="39" t="e">
        <f t="shared" si="1104"/>
        <v>#DIV/0!</v>
      </c>
      <c r="EP369" s="39" t="e">
        <f t="shared" si="1105"/>
        <v>#DIV/0!</v>
      </c>
      <c r="EQ369" s="39" t="e">
        <f t="shared" si="1106"/>
        <v>#DIV/0!</v>
      </c>
      <c r="ER369" s="39" t="e">
        <f t="shared" si="1107"/>
        <v>#DIV/0!</v>
      </c>
      <c r="ES369" s="58" t="str">
        <f t="shared" si="1108"/>
        <v>(OH,F,Cl)-dominate amphibole</v>
      </c>
      <c r="ET369" s="58" t="e">
        <f t="shared" si="1109"/>
        <v>#N/A</v>
      </c>
      <c r="EU369" s="56">
        <f t="shared" si="1021"/>
        <v>0</v>
      </c>
      <c r="EV369" s="56">
        <f t="shared" si="1022"/>
        <v>0</v>
      </c>
      <c r="EW369" s="56">
        <f t="shared" si="1023"/>
        <v>0</v>
      </c>
      <c r="EX369" s="56">
        <f t="shared" si="1024"/>
        <v>0</v>
      </c>
      <c r="EY369" s="56">
        <f t="shared" si="1025"/>
        <v>0</v>
      </c>
      <c r="EZ369" s="56">
        <f t="shared" si="1026"/>
        <v>0</v>
      </c>
      <c r="FA369" s="39">
        <f t="shared" si="1027"/>
        <v>0</v>
      </c>
      <c r="FB369" s="39">
        <f t="shared" si="1028"/>
        <v>0</v>
      </c>
      <c r="FC369" s="54">
        <f t="shared" si="1029"/>
        <v>0</v>
      </c>
      <c r="FD369" s="54">
        <f t="shared" si="1030"/>
        <v>0</v>
      </c>
      <c r="FE369" s="39">
        <f t="shared" si="1031"/>
        <v>0</v>
      </c>
      <c r="FF369" s="54">
        <f t="shared" si="1032"/>
        <v>0</v>
      </c>
      <c r="FG369" s="39">
        <f t="shared" si="1033"/>
        <v>0</v>
      </c>
      <c r="FH369" s="39">
        <f t="shared" si="1110"/>
        <v>0</v>
      </c>
      <c r="FI369" s="39">
        <f t="shared" si="1111"/>
        <v>0</v>
      </c>
      <c r="FJ369" s="39">
        <f t="shared" si="1112"/>
        <v>0</v>
      </c>
      <c r="FK369" s="39" t="e">
        <f t="shared" si="1113"/>
        <v>#DIV/0!</v>
      </c>
      <c r="FL369" s="39" t="e">
        <f t="shared" si="1114"/>
        <v>#DIV/0!</v>
      </c>
      <c r="FM369" s="39" t="e">
        <f t="shared" si="1115"/>
        <v>#DIV/0!</v>
      </c>
      <c r="FN369" s="39">
        <f t="shared" si="1116"/>
        <v>1</v>
      </c>
      <c r="FO369" s="39">
        <f t="shared" si="1034"/>
        <v>0</v>
      </c>
      <c r="FP369" s="39">
        <f t="shared" si="1035"/>
        <v>0</v>
      </c>
      <c r="FQ369" s="39">
        <f t="shared" si="1036"/>
        <v>0</v>
      </c>
      <c r="FR369" s="39">
        <f t="shared" si="1117"/>
        <v>0</v>
      </c>
      <c r="FS369" s="39">
        <f t="shared" si="1118"/>
        <v>0</v>
      </c>
      <c r="FU369" s="39" t="e">
        <f t="shared" si="1119"/>
        <v>#DIV/0!</v>
      </c>
      <c r="FV369" s="39" t="e">
        <f t="shared" si="1120"/>
        <v>#DIV/0!</v>
      </c>
      <c r="FW369" s="39" t="e">
        <f t="shared" si="1121"/>
        <v>#DIV/0!</v>
      </c>
      <c r="FY369" s="39" t="e">
        <f t="shared" si="1122"/>
        <v>#DIV/0!</v>
      </c>
      <c r="FZ369" s="39" t="e">
        <f t="shared" si="1123"/>
        <v>#DIV/0!</v>
      </c>
      <c r="GA369" s="39" t="e">
        <f t="shared" si="1124"/>
        <v>#DIV/0!</v>
      </c>
      <c r="GB369" s="39" t="e">
        <f t="shared" si="1125"/>
        <v>#DIV/0!</v>
      </c>
      <c r="GC369" s="39" t="e">
        <f t="shared" si="1126"/>
        <v>#DIV/0!</v>
      </c>
      <c r="GD369" s="39" t="e">
        <f t="shared" si="1127"/>
        <v>#DIV/0!</v>
      </c>
      <c r="GE369" s="39" t="e">
        <f t="shared" si="1128"/>
        <v>#DIV/0!</v>
      </c>
      <c r="GF369" s="39" t="e">
        <f t="shared" si="1129"/>
        <v>#DIV/0!</v>
      </c>
      <c r="GG369" s="39" t="e">
        <f t="shared" si="1130"/>
        <v>#DIV/0!</v>
      </c>
      <c r="GH369" s="39" t="e">
        <f t="shared" si="1131"/>
        <v>#DIV/0!</v>
      </c>
      <c r="GI369" s="39"/>
      <c r="GJ369" s="39" t="e">
        <f t="shared" si="1132"/>
        <v>#DIV/0!</v>
      </c>
      <c r="GK369" s="39" t="e">
        <f t="shared" si="1133"/>
        <v>#DIV/0!</v>
      </c>
      <c r="GL369" s="39" t="e">
        <f t="shared" si="1134"/>
        <v>#DIV/0!</v>
      </c>
      <c r="GM369" s="39" t="e">
        <f t="shared" si="1135"/>
        <v>#DIV/0!</v>
      </c>
      <c r="GN369" s="39" t="e">
        <f t="shared" si="1136"/>
        <v>#DIV/0!</v>
      </c>
      <c r="GO369" s="57"/>
      <c r="GP369" s="57" t="e">
        <f t="shared" si="1137"/>
        <v>#DIV/0!</v>
      </c>
      <c r="GQ369" s="59" t="e">
        <f t="shared" si="1138"/>
        <v>#DIV/0!</v>
      </c>
      <c r="GR369" s="41" t="e">
        <f t="shared" si="1139"/>
        <v>#DIV/0!</v>
      </c>
      <c r="GS369" s="57" t="e">
        <f t="shared" si="1140"/>
        <v>#DIV/0!</v>
      </c>
      <c r="GT369" s="57" t="e">
        <f t="shared" si="1141"/>
        <v>#DIV/0!</v>
      </c>
      <c r="GU369" s="57" t="e">
        <f t="shared" si="1142"/>
        <v>#DIV/0!</v>
      </c>
      <c r="GV369" s="57"/>
      <c r="GW369" s="42" t="e">
        <f t="shared" si="1143"/>
        <v>#DIV/0!</v>
      </c>
      <c r="GX369" s="42" t="e">
        <f t="shared" si="1144"/>
        <v>#DIV/0!</v>
      </c>
      <c r="GY369" s="42" t="e">
        <f t="shared" si="1145"/>
        <v>#DIV/0!</v>
      </c>
      <c r="GZ369" s="57"/>
      <c r="HA369" s="2" t="e">
        <f t="shared" si="1146"/>
        <v>#DIV/0!</v>
      </c>
      <c r="HB369" s="2" t="e">
        <f t="shared" si="1147"/>
        <v>#DIV/0!</v>
      </c>
      <c r="HC369" s="2" t="e">
        <f t="shared" si="1148"/>
        <v>#DIV/0!</v>
      </c>
      <c r="HD369" s="2" t="e">
        <f t="shared" si="1149"/>
        <v>#DIV/0!</v>
      </c>
      <c r="HE369" s="2" t="e">
        <f t="shared" si="1150"/>
        <v>#DIV/0!</v>
      </c>
      <c r="HF369" s="2" t="e">
        <f t="shared" si="1151"/>
        <v>#DIV/0!</v>
      </c>
      <c r="HG369" s="2" t="e">
        <f t="shared" si="1152"/>
        <v>#DIV/0!</v>
      </c>
      <c r="HH369" s="2" t="e">
        <f t="shared" si="1153"/>
        <v>#DIV/0!</v>
      </c>
      <c r="HI369" s="2" t="e">
        <f t="shared" si="1154"/>
        <v>#DIV/0!</v>
      </c>
      <c r="HJ369" s="11" t="e">
        <f t="shared" si="1155"/>
        <v>#DIV/0!</v>
      </c>
      <c r="HK369" s="60" t="e">
        <f t="shared" si="1156"/>
        <v>#DIV/0!</v>
      </c>
      <c r="HL369" s="57"/>
      <c r="HM369" s="57" t="e">
        <f t="shared" si="1157"/>
        <v>#DIV/0!</v>
      </c>
      <c r="HN369" s="57" t="e">
        <f t="shared" si="1158"/>
        <v>#DIV/0!</v>
      </c>
      <c r="HO369" s="57" t="e">
        <f t="shared" si="1159"/>
        <v>#DIV/0!</v>
      </c>
      <c r="HP369" s="57" t="e">
        <f t="shared" si="1160"/>
        <v>#DIV/0!</v>
      </c>
      <c r="HQ369" s="57" t="e">
        <f t="shared" si="1161"/>
        <v>#DIV/0!</v>
      </c>
      <c r="HR369" s="57"/>
      <c r="HS369" s="57" t="e">
        <f t="shared" si="1162"/>
        <v>#DIV/0!</v>
      </c>
      <c r="HT369" s="57" t="e">
        <f t="shared" si="1163"/>
        <v>#DIV/0!</v>
      </c>
      <c r="HU369" s="57" t="e">
        <f t="shared" si="1164"/>
        <v>#DIV/0!</v>
      </c>
      <c r="HV369" s="57" t="e">
        <f t="shared" si="1165"/>
        <v>#DIV/0!</v>
      </c>
      <c r="HW369" s="57" t="e">
        <f t="shared" si="1166"/>
        <v>#DIV/0!</v>
      </c>
      <c r="HX369" s="57"/>
      <c r="HY369" s="57" t="e">
        <f t="shared" si="1167"/>
        <v>#DIV/0!</v>
      </c>
      <c r="HZ369" s="57" t="e">
        <f t="shared" si="1168"/>
        <v>#DIV/0!</v>
      </c>
      <c r="IA369" s="57"/>
      <c r="IB369" s="61">
        <f t="shared" si="1169"/>
        <v>0</v>
      </c>
      <c r="IC369" s="57" t="str">
        <f t="shared" si="1170"/>
        <v/>
      </c>
      <c r="ID369" s="42"/>
      <c r="IE369" s="2" t="str">
        <f t="shared" si="1171"/>
        <v/>
      </c>
      <c r="IF369" s="60" t="e">
        <f t="shared" si="1172"/>
        <v>#DIV/0!</v>
      </c>
      <c r="IG369" s="60" t="str">
        <f t="shared" si="1173"/>
        <v/>
      </c>
      <c r="IH369" s="60" t="str">
        <f t="shared" si="1174"/>
        <v>zinco-</v>
      </c>
      <c r="II369" s="60" t="str">
        <f t="shared" si="1175"/>
        <v>mangano-</v>
      </c>
      <c r="IJ369" s="60" t="e">
        <f t="shared" si="1176"/>
        <v>#DIV/0!</v>
      </c>
      <c r="IK369" s="60" t="e">
        <f t="shared" si="1177"/>
        <v>#DIV/0!</v>
      </c>
      <c r="IL369" s="60" t="e">
        <f t="shared" si="1178"/>
        <v>#DIV/0!</v>
      </c>
      <c r="IM369" s="60" t="e">
        <f t="shared" si="1179"/>
        <v>#DIV/0!</v>
      </c>
      <c r="IN369" s="60" t="str">
        <f t="shared" si="1180"/>
        <v/>
      </c>
      <c r="IO369" s="60" t="str">
        <f t="shared" si="1181"/>
        <v/>
      </c>
      <c r="IP369" s="57"/>
      <c r="IQ369" s="57" t="str">
        <f t="shared" si="1182"/>
        <v>ERROR!!</v>
      </c>
    </row>
    <row r="370" spans="24:251">
      <c r="X370" s="29">
        <f t="shared" si="1038"/>
        <v>0</v>
      </c>
      <c r="Y370" s="29">
        <f t="shared" si="1039"/>
        <v>0</v>
      </c>
      <c r="Z370" s="29" t="e">
        <f t="shared" si="1040"/>
        <v>#DIV/0!</v>
      </c>
      <c r="AA370" s="29" t="e">
        <f t="shared" si="1041"/>
        <v>#DIV/0!</v>
      </c>
      <c r="AB370" s="29" t="e">
        <f t="shared" si="1042"/>
        <v>#DIV/0!</v>
      </c>
      <c r="AC370" s="29" t="e">
        <f t="shared" si="1043"/>
        <v>#DIV/0!</v>
      </c>
      <c r="AF370" s="23">
        <v>60.084299999999999</v>
      </c>
      <c r="AG370" s="23">
        <v>79.878799999999998</v>
      </c>
      <c r="AH370" s="23">
        <v>101.96120000000001</v>
      </c>
      <c r="AI370" s="23">
        <v>151.99039999999999</v>
      </c>
      <c r="AJ370" s="23">
        <v>159.69</v>
      </c>
      <c r="AK370" s="23">
        <v>71.846400000000003</v>
      </c>
      <c r="AL370" s="23">
        <v>70.9375</v>
      </c>
      <c r="AM370" s="23">
        <v>40.304400000000001</v>
      </c>
      <c r="AN370" s="23">
        <v>56.077399999999997</v>
      </c>
      <c r="AO370" s="23">
        <v>61.978999999999999</v>
      </c>
      <c r="AP370" s="23">
        <v>94.195999999999998</v>
      </c>
      <c r="AQ370" s="23">
        <v>18.998000000000001</v>
      </c>
      <c r="AR370" s="23">
        <v>35.450000000000003</v>
      </c>
      <c r="AS370" s="23">
        <v>29.88</v>
      </c>
      <c r="AT370" s="23">
        <v>74.691999999999993</v>
      </c>
      <c r="AU370" s="23">
        <v>81.39</v>
      </c>
      <c r="AX370" s="54">
        <f t="shared" si="1044"/>
        <v>0</v>
      </c>
      <c r="AY370" s="54">
        <f t="shared" si="1045"/>
        <v>0</v>
      </c>
      <c r="AZ370" s="54">
        <f t="shared" si="1046"/>
        <v>0</v>
      </c>
      <c r="BA370" s="54">
        <f t="shared" si="1047"/>
        <v>0</v>
      </c>
      <c r="BB370" s="54">
        <f t="shared" si="1048"/>
        <v>0</v>
      </c>
      <c r="BC370" s="54">
        <f t="shared" si="1049"/>
        <v>0</v>
      </c>
      <c r="BD370" s="54">
        <f t="shared" si="1050"/>
        <v>0</v>
      </c>
      <c r="BE370" s="54">
        <f t="shared" si="1051"/>
        <v>0</v>
      </c>
      <c r="BF370" s="54">
        <f t="shared" si="1052"/>
        <v>0</v>
      </c>
      <c r="BG370" s="54">
        <f t="shared" si="1053"/>
        <v>0</v>
      </c>
      <c r="BH370" s="54">
        <f t="shared" si="1054"/>
        <v>0</v>
      </c>
      <c r="BI370" s="54">
        <f t="shared" si="1055"/>
        <v>0</v>
      </c>
      <c r="BJ370" s="54">
        <f t="shared" si="1056"/>
        <v>0</v>
      </c>
      <c r="BK370" s="54">
        <f t="shared" si="1057"/>
        <v>0</v>
      </c>
      <c r="BL370" s="54">
        <f t="shared" si="1058"/>
        <v>0</v>
      </c>
      <c r="BM370" s="42"/>
      <c r="BO370" s="54">
        <f>'Norm-coeff'!$C$2+$AX370*'Norm-coeff'!$D$2+$AY370*'Norm-coeff'!$E$2+$AZ370*'Norm-coeff'!$F$2+$BA370*'Norm-coeff'!$G$2+$BB370*'Norm-coeff'!$H$2+$BC370*'Norm-coeff'!$I$2+$BD370*'Norm-coeff'!$J$2+$BE370*'Norm-coeff'!$K$2+$BF370*'Norm-coeff'!$L$2+$BG370*'Norm-coeff'!$M$2+$BH370*'Norm-coeff'!$N$2+$BI370*'Norm-coeff'!$O$2</f>
        <v>5.4045421474420303</v>
      </c>
      <c r="BP370" s="54">
        <f>'Norm-coeff'!$C$3+$AX370*'Norm-coeff'!$D$3+$AY370*'Norm-coeff'!$E$3+$AZ370*'Norm-coeff'!$F$3+$BA370*'Norm-coeff'!$G$3+$BB370*'Norm-coeff'!$H$3+$BC370*'Norm-coeff'!$I$3+$BD370*'Norm-coeff'!$J$3+$BE370*'Norm-coeff'!$K$3+$BF370*'Norm-coeff'!$L$3+$BG370*'Norm-coeff'!$M$3+$BH370*'Norm-coeff'!$N$3+$BI370*'Norm-coeff'!$O$3</f>
        <v>3.15319116612705</v>
      </c>
      <c r="BQ370" s="54">
        <f>'Norm-coeff'!$C$4+$AX370*'Norm-coeff'!$D$4+$AY370*'Norm-coeff'!$E$4+$AZ370*'Norm-coeff'!$F$4+$BA370*'Norm-coeff'!$G$4+$BB370*'Norm-coeff'!$H$4+$BC370*'Norm-coeff'!$I$4+$BD370*'Norm-coeff'!$J$4+$BE370*'Norm-coeff'!$K$4+$BF370*'Norm-coeff'!$L$4+$BG370*'Norm-coeff'!$M$4+$BH370*'Norm-coeff'!$N$4+$BI370*'Norm-coeff'!$O$4</f>
        <v>1.42115649462768</v>
      </c>
      <c r="BR370" s="54">
        <f>'Norm-coeff'!$C$5+$AX370*'Norm-coeff'!$D$5+$AY370*'Norm-coeff'!$E$5+$AZ370*'Norm-coeff'!$F$5+$BA370*'Norm-coeff'!$G$5+$BB370*'Norm-coeff'!$H$5+$BC370*'Norm-coeff'!$I$5+$BD370*'Norm-coeff'!$J$5+$BE370*'Norm-coeff'!$K$5+$BF370*'Norm-coeff'!$L$5+$BG370*'Norm-coeff'!$M$5+$BH370*'Norm-coeff'!$N$5+$BI370*'Norm-coeff'!$O$5</f>
        <v>1.0553329241296201</v>
      </c>
      <c r="BS370" s="54">
        <f>'Norm-coeff'!$C$6+$AX370*'Norm-coeff'!$D$6+$AY370*'Norm-coeff'!$E$6+$AZ370*'Norm-coeff'!$F$6+$BA370*'Norm-coeff'!$G$6+$BB370*'Norm-coeff'!$H$6+$BC370*'Norm-coeff'!$I$6+$BD370*'Norm-coeff'!$J$6+$BE370*'Norm-coeff'!$K$6+$BF370*'Norm-coeff'!$L$6+$BG370*'Norm-coeff'!$M$6+$BH370*'Norm-coeff'!$N$6+$BI370*'Norm-coeff'!$O$6</f>
        <v>-1.48700885495103E-2</v>
      </c>
      <c r="BT370" s="54">
        <f>'Norm-coeff'!$C$7+$AX370*'Norm-coeff'!$D$7+$AY370*'Norm-coeff'!$E$7+$AZ370*'Norm-coeff'!$F$7+$BA370*'Norm-coeff'!$G$7+$BB370*'Norm-coeff'!$H$7+$BC370*'Norm-coeff'!$I$7+$BD370*'Norm-coeff'!$J$7+$BE370*'Norm-coeff'!$K$7+$BF370*'Norm-coeff'!$L$7+$BG370*'Norm-coeff'!$M$7+$BH370*'Norm-coeff'!$N$7+$BI370*'Norm-coeff'!$O$7</f>
        <v>2.0907583608832998</v>
      </c>
      <c r="BU370" s="54">
        <f>'Norm-coeff'!$C$8+$AX370*'Norm-coeff'!$D$8+$AY370*'Norm-coeff'!$E$8+$AZ370*'Norm-coeff'!$F$8+$BA370*'Norm-coeff'!$G$8+$BB370*'Norm-coeff'!$H$8+$BC370*'Norm-coeff'!$I$8+$BD370*'Norm-coeff'!$J$8+$BE370*'Norm-coeff'!$K$8+$BF370*'Norm-coeff'!$L$8+$BG370*'Norm-coeff'!$M$8+$BH370*'Norm-coeff'!$N$8+$BI370*'Norm-coeff'!$O$8</f>
        <v>0.65894159836244504</v>
      </c>
      <c r="BV370" s="54">
        <f>'Norm-coeff'!$C$9+$AX370*'Norm-coeff'!$D$9+$AY370*'Norm-coeff'!$E$9+$AZ370*'Norm-coeff'!$F$9+$BA370*'Norm-coeff'!$G$9+$BB370*'Norm-coeff'!$H$9+$BC370*'Norm-coeff'!$I$9+$BD370*'Norm-coeff'!$J$9+$BE370*'Norm-coeff'!$K$9+$BF370*'Norm-coeff'!$L$9+$BG370*'Norm-coeff'!$M$9+$BH370*'Norm-coeff'!$N$9+$BI370*'Norm-coeff'!$O$9</f>
        <v>1.48961085014701</v>
      </c>
      <c r="BW370" s="54">
        <f>'Norm-coeff'!$C$10+$AX370*'Norm-coeff'!$D$10+$AY370*'Norm-coeff'!$E$10+$AZ370*'Norm-coeff'!$F$10+$BA370*'Norm-coeff'!$G$10+$BB370*'Norm-coeff'!$H$10+$BC370*'Norm-coeff'!$I$10+$BD370*'Norm-coeff'!$J$10+$BE370*'Norm-coeff'!$K$10+$BF370*'Norm-coeff'!$L$10+$BG370*'Norm-coeff'!$M$10+$BH370*'Norm-coeff'!$N$10+$BI370*'Norm-coeff'!$O$10</f>
        <v>1.42058735749591</v>
      </c>
      <c r="BX370" s="54">
        <f>'Norm-coeff'!$C$11+$AX370*'Norm-coeff'!$D$11+$AY370*'Norm-coeff'!$E$11+$AZ370*'Norm-coeff'!$F$11+$BA370*'Norm-coeff'!$G$11+$BB370*'Norm-coeff'!$H$11+$BC370*'Norm-coeff'!$I$11+$BD370*'Norm-coeff'!$J$11+$BE370*'Norm-coeff'!$K$11+$BF370*'Norm-coeff'!$L$11+$BG370*'Norm-coeff'!$M$11+$BH370*'Norm-coeff'!$N$11+$BI370*'Norm-coeff'!$O$11</f>
        <v>0.221233014421479</v>
      </c>
      <c r="BY370" s="54">
        <f>'Norm-coeff'!$C$12+$AX370*'Norm-coeff'!$D$12+$AY370*'Norm-coeff'!$E$12+$AZ370*'Norm-coeff'!$F$12+$BA370*'Norm-coeff'!$G$12+$BB370*'Norm-coeff'!$H$12+$BC370*'Norm-coeff'!$I$12+$BD370*'Norm-coeff'!$J$12+$BE370*'Norm-coeff'!$K$12+$BF370*'Norm-coeff'!$L$12+$BG370*'Norm-coeff'!$M$12+$BH370*'Norm-coeff'!$N$12+$BI370*'Norm-coeff'!$O$12</f>
        <v>0.283527502056037</v>
      </c>
      <c r="BZ370" s="54">
        <f>'Norm-coeff'!$C$13+$AX370*'Norm-coeff'!$D$13+$AY370*'Norm-coeff'!$E$13+$AZ370*'Norm-coeff'!$F$13+$BA370*'Norm-coeff'!$G$13+$BB370*'Norm-coeff'!$H$13+$BC370*'Norm-coeff'!$I$13+$BD370*'Norm-coeff'!$J$13+$BE370*'Norm-coeff'!$K$13+$BF370*'Norm-coeff'!$L$13+$BG370*'Norm-coeff'!$M$13+$BH370*'Norm-coeff'!$N$13+$BI370*'Norm-coeff'!$O$13</f>
        <v>-4.1864930554451202E-2</v>
      </c>
      <c r="CA370" s="54">
        <f>'Norm-coeff'!$C$14+$AX370*'Norm-coeff'!$D$14+$AY370*'Norm-coeff'!$E$14+$AZ370*'Norm-coeff'!$F$14+$BA370*'Norm-coeff'!$G$14+$BB370*'Norm-coeff'!$H$14+$BC370*'Norm-coeff'!$I$14+$BD370*'Norm-coeff'!$J$14+$BE370*'Norm-coeff'!$K$14+$BF370*'Norm-coeff'!$L$14+$BG370*'Norm-coeff'!$M$14+$BH370*'Norm-coeff'!$N$14+$BI370*'Norm-coeff'!$O$14</f>
        <v>4.2526983164477103</v>
      </c>
      <c r="CC370" s="54">
        <f t="shared" si="1183"/>
        <v>0</v>
      </c>
      <c r="CG370" s="54">
        <f t="shared" si="1059"/>
        <v>0</v>
      </c>
      <c r="CH370" s="54">
        <f t="shared" si="1037"/>
        <v>0</v>
      </c>
      <c r="CI370" s="54">
        <f t="shared" si="1060"/>
        <v>0</v>
      </c>
      <c r="CJ370" s="56">
        <f t="shared" si="1061"/>
        <v>0</v>
      </c>
      <c r="CK370" s="54">
        <f t="shared" si="1062"/>
        <v>0</v>
      </c>
      <c r="CL370" s="54">
        <f t="shared" si="1063"/>
        <v>0</v>
      </c>
      <c r="CM370" s="54">
        <f t="shared" si="1064"/>
        <v>0</v>
      </c>
      <c r="CN370" s="54">
        <f t="shared" si="1065"/>
        <v>0</v>
      </c>
      <c r="CO370" s="54">
        <f t="shared" si="1066"/>
        <v>0</v>
      </c>
      <c r="CP370" s="54">
        <f t="shared" si="1067"/>
        <v>0</v>
      </c>
      <c r="CQ370" s="54">
        <f t="shared" si="1068"/>
        <v>0</v>
      </c>
      <c r="CR370" s="54">
        <f t="shared" si="1069"/>
        <v>0</v>
      </c>
      <c r="CS370" s="54">
        <f t="shared" si="1070"/>
        <v>0</v>
      </c>
      <c r="CU370" s="54">
        <f t="shared" si="1071"/>
        <v>0</v>
      </c>
      <c r="CV370" s="54">
        <f t="shared" si="1072"/>
        <v>0</v>
      </c>
      <c r="CW370" s="54">
        <f t="shared" si="1073"/>
        <v>0</v>
      </c>
      <c r="CX370" s="54">
        <f t="shared" si="1074"/>
        <v>0</v>
      </c>
      <c r="CZ370" s="54">
        <f t="shared" si="1075"/>
        <v>0</v>
      </c>
      <c r="DA370" s="54">
        <f t="shared" si="1076"/>
        <v>0</v>
      </c>
      <c r="DB370" s="54">
        <f t="shared" si="1077"/>
        <v>0</v>
      </c>
      <c r="DC370" s="54">
        <f t="shared" si="1078"/>
        <v>0</v>
      </c>
      <c r="DD370" s="54">
        <f t="shared" si="1079"/>
        <v>0</v>
      </c>
      <c r="DE370" s="54">
        <f t="shared" si="1080"/>
        <v>0</v>
      </c>
      <c r="DF370" s="54">
        <f t="shared" si="1081"/>
        <v>0</v>
      </c>
      <c r="DG370" s="54">
        <f t="shared" si="1082"/>
        <v>2</v>
      </c>
      <c r="DH370" s="71">
        <f t="shared" si="1083"/>
        <v>0</v>
      </c>
      <c r="DI370" s="71">
        <f t="shared" si="1084"/>
        <v>0</v>
      </c>
      <c r="DJ370" s="54">
        <f t="shared" si="1085"/>
        <v>0</v>
      </c>
      <c r="DK370" s="54">
        <f t="shared" si="1086"/>
        <v>2</v>
      </c>
      <c r="DL370" s="4">
        <f t="shared" si="1011"/>
        <v>0</v>
      </c>
      <c r="DM370" s="3">
        <f t="shared" si="1087"/>
        <v>0</v>
      </c>
      <c r="DN370" s="3">
        <f t="shared" si="1088"/>
        <v>0</v>
      </c>
      <c r="DO370" s="4" t="e">
        <f t="shared" si="1089"/>
        <v>#DIV/0!</v>
      </c>
      <c r="DP370" s="57"/>
      <c r="DQ370" s="57"/>
      <c r="DR370" s="56">
        <f t="shared" si="1012"/>
        <v>2</v>
      </c>
      <c r="DS370" s="56">
        <f t="shared" si="1013"/>
        <v>0</v>
      </c>
      <c r="DT370" s="38">
        <f t="shared" si="1014"/>
        <v>0</v>
      </c>
      <c r="DU370" s="38">
        <f t="shared" si="1090"/>
        <v>2</v>
      </c>
      <c r="DV370" s="38">
        <f t="shared" si="1015"/>
        <v>0</v>
      </c>
      <c r="DW370" s="39">
        <f t="shared" si="1016"/>
        <v>0</v>
      </c>
      <c r="DX370" s="39">
        <f t="shared" si="1017"/>
        <v>0</v>
      </c>
      <c r="DY370" s="39">
        <f t="shared" si="1018"/>
        <v>0</v>
      </c>
      <c r="DZ370" s="39">
        <f t="shared" si="1019"/>
        <v>0</v>
      </c>
      <c r="EA370" s="39">
        <f t="shared" si="1020"/>
        <v>0</v>
      </c>
      <c r="EB370" s="37" t="e">
        <f t="shared" si="1091"/>
        <v>#DIV/0!</v>
      </c>
      <c r="EC370" s="37" t="e">
        <f t="shared" si="1092"/>
        <v>#DIV/0!</v>
      </c>
      <c r="ED370" s="37" t="e">
        <f t="shared" si="1093"/>
        <v>#DIV/0!</v>
      </c>
      <c r="EE370" s="37" t="e">
        <f t="shared" si="1094"/>
        <v>#DIV/0!</v>
      </c>
      <c r="EF370" s="39" t="e">
        <f t="shared" si="1095"/>
        <v>#DIV/0!</v>
      </c>
      <c r="EG370" s="37" t="e">
        <f t="shared" si="1096"/>
        <v>#DIV/0!</v>
      </c>
      <c r="EH370" s="37" t="e">
        <f t="shared" si="1097"/>
        <v>#DIV/0!</v>
      </c>
      <c r="EI370" s="11" t="b">
        <f t="shared" si="1098"/>
        <v>1</v>
      </c>
      <c r="EJ370" s="11" t="b">
        <f t="shared" si="1099"/>
        <v>0</v>
      </c>
      <c r="EK370" s="39" t="e">
        <f t="shared" si="1100"/>
        <v>#DIV/0!</v>
      </c>
      <c r="EL370" s="39" t="e">
        <f t="shared" si="1101"/>
        <v>#DIV/0!</v>
      </c>
      <c r="EM370" s="39" t="e">
        <f t="shared" si="1102"/>
        <v>#DIV/0!</v>
      </c>
      <c r="EN370" s="39" t="e">
        <f t="shared" si="1103"/>
        <v>#DIV/0!</v>
      </c>
      <c r="EO370" s="39" t="e">
        <f t="shared" si="1104"/>
        <v>#DIV/0!</v>
      </c>
      <c r="EP370" s="39" t="e">
        <f t="shared" si="1105"/>
        <v>#DIV/0!</v>
      </c>
      <c r="EQ370" s="39" t="e">
        <f t="shared" si="1106"/>
        <v>#DIV/0!</v>
      </c>
      <c r="ER370" s="39" t="e">
        <f t="shared" si="1107"/>
        <v>#DIV/0!</v>
      </c>
      <c r="ES370" s="58" t="str">
        <f t="shared" si="1108"/>
        <v>(OH,F,Cl)-dominate amphibole</v>
      </c>
      <c r="ET370" s="58" t="e">
        <f t="shared" si="1109"/>
        <v>#N/A</v>
      </c>
      <c r="EU370" s="56">
        <f t="shared" si="1021"/>
        <v>0</v>
      </c>
      <c r="EV370" s="56">
        <f t="shared" si="1022"/>
        <v>0</v>
      </c>
      <c r="EW370" s="56">
        <f t="shared" si="1023"/>
        <v>0</v>
      </c>
      <c r="EX370" s="56">
        <f t="shared" si="1024"/>
        <v>0</v>
      </c>
      <c r="EY370" s="56">
        <f t="shared" si="1025"/>
        <v>0</v>
      </c>
      <c r="EZ370" s="56">
        <f t="shared" si="1026"/>
        <v>0</v>
      </c>
      <c r="FA370" s="39">
        <f t="shared" si="1027"/>
        <v>0</v>
      </c>
      <c r="FB370" s="39">
        <f t="shared" si="1028"/>
        <v>0</v>
      </c>
      <c r="FC370" s="54">
        <f t="shared" si="1029"/>
        <v>0</v>
      </c>
      <c r="FD370" s="54">
        <f t="shared" si="1030"/>
        <v>0</v>
      </c>
      <c r="FE370" s="39">
        <f t="shared" si="1031"/>
        <v>0</v>
      </c>
      <c r="FF370" s="54">
        <f t="shared" si="1032"/>
        <v>0</v>
      </c>
      <c r="FG370" s="39">
        <f t="shared" si="1033"/>
        <v>0</v>
      </c>
      <c r="FH370" s="39">
        <f t="shared" si="1110"/>
        <v>0</v>
      </c>
      <c r="FI370" s="39">
        <f t="shared" si="1111"/>
        <v>0</v>
      </c>
      <c r="FJ370" s="39">
        <f t="shared" si="1112"/>
        <v>0</v>
      </c>
      <c r="FK370" s="39" t="e">
        <f t="shared" si="1113"/>
        <v>#DIV/0!</v>
      </c>
      <c r="FL370" s="39" t="e">
        <f t="shared" si="1114"/>
        <v>#DIV/0!</v>
      </c>
      <c r="FM370" s="39" t="e">
        <f t="shared" si="1115"/>
        <v>#DIV/0!</v>
      </c>
      <c r="FN370" s="39">
        <f t="shared" si="1116"/>
        <v>1</v>
      </c>
      <c r="FO370" s="39">
        <f t="shared" si="1034"/>
        <v>0</v>
      </c>
      <c r="FP370" s="39">
        <f t="shared" si="1035"/>
        <v>0</v>
      </c>
      <c r="FQ370" s="39">
        <f t="shared" si="1036"/>
        <v>0</v>
      </c>
      <c r="FR370" s="39">
        <f t="shared" si="1117"/>
        <v>0</v>
      </c>
      <c r="FS370" s="39">
        <f t="shared" si="1118"/>
        <v>0</v>
      </c>
      <c r="FU370" s="39" t="e">
        <f t="shared" si="1119"/>
        <v>#DIV/0!</v>
      </c>
      <c r="FV370" s="39" t="e">
        <f t="shared" si="1120"/>
        <v>#DIV/0!</v>
      </c>
      <c r="FW370" s="39" t="e">
        <f t="shared" si="1121"/>
        <v>#DIV/0!</v>
      </c>
      <c r="FY370" s="39" t="e">
        <f t="shared" si="1122"/>
        <v>#DIV/0!</v>
      </c>
      <c r="FZ370" s="39" t="e">
        <f t="shared" si="1123"/>
        <v>#DIV/0!</v>
      </c>
      <c r="GA370" s="39" t="e">
        <f t="shared" si="1124"/>
        <v>#DIV/0!</v>
      </c>
      <c r="GB370" s="39" t="e">
        <f t="shared" si="1125"/>
        <v>#DIV/0!</v>
      </c>
      <c r="GC370" s="39" t="e">
        <f t="shared" si="1126"/>
        <v>#DIV/0!</v>
      </c>
      <c r="GD370" s="39" t="e">
        <f t="shared" si="1127"/>
        <v>#DIV/0!</v>
      </c>
      <c r="GE370" s="39" t="e">
        <f t="shared" si="1128"/>
        <v>#DIV/0!</v>
      </c>
      <c r="GF370" s="39" t="e">
        <f t="shared" si="1129"/>
        <v>#DIV/0!</v>
      </c>
      <c r="GG370" s="39" t="e">
        <f t="shared" si="1130"/>
        <v>#DIV/0!</v>
      </c>
      <c r="GH370" s="39" t="e">
        <f t="shared" si="1131"/>
        <v>#DIV/0!</v>
      </c>
      <c r="GI370" s="39"/>
      <c r="GJ370" s="39" t="e">
        <f t="shared" si="1132"/>
        <v>#DIV/0!</v>
      </c>
      <c r="GK370" s="39" t="e">
        <f t="shared" si="1133"/>
        <v>#DIV/0!</v>
      </c>
      <c r="GL370" s="39" t="e">
        <f t="shared" si="1134"/>
        <v>#DIV/0!</v>
      </c>
      <c r="GM370" s="39" t="e">
        <f t="shared" si="1135"/>
        <v>#DIV/0!</v>
      </c>
      <c r="GN370" s="39" t="e">
        <f t="shared" si="1136"/>
        <v>#DIV/0!</v>
      </c>
      <c r="GO370" s="57"/>
      <c r="GP370" s="57" t="e">
        <f t="shared" si="1137"/>
        <v>#DIV/0!</v>
      </c>
      <c r="GQ370" s="59" t="e">
        <f t="shared" si="1138"/>
        <v>#DIV/0!</v>
      </c>
      <c r="GR370" s="41" t="e">
        <f t="shared" si="1139"/>
        <v>#DIV/0!</v>
      </c>
      <c r="GS370" s="57" t="e">
        <f t="shared" si="1140"/>
        <v>#DIV/0!</v>
      </c>
      <c r="GT370" s="57" t="e">
        <f t="shared" si="1141"/>
        <v>#DIV/0!</v>
      </c>
      <c r="GU370" s="57" t="e">
        <f t="shared" si="1142"/>
        <v>#DIV/0!</v>
      </c>
      <c r="GV370" s="57"/>
      <c r="GW370" s="42" t="e">
        <f t="shared" si="1143"/>
        <v>#DIV/0!</v>
      </c>
      <c r="GX370" s="42" t="e">
        <f t="shared" si="1144"/>
        <v>#DIV/0!</v>
      </c>
      <c r="GY370" s="42" t="e">
        <f t="shared" si="1145"/>
        <v>#DIV/0!</v>
      </c>
      <c r="GZ370" s="57"/>
      <c r="HA370" s="2" t="e">
        <f t="shared" si="1146"/>
        <v>#DIV/0!</v>
      </c>
      <c r="HB370" s="2" t="e">
        <f t="shared" si="1147"/>
        <v>#DIV/0!</v>
      </c>
      <c r="HC370" s="2" t="e">
        <f t="shared" si="1148"/>
        <v>#DIV/0!</v>
      </c>
      <c r="HD370" s="2" t="e">
        <f t="shared" si="1149"/>
        <v>#DIV/0!</v>
      </c>
      <c r="HE370" s="2" t="e">
        <f t="shared" si="1150"/>
        <v>#DIV/0!</v>
      </c>
      <c r="HF370" s="2" t="e">
        <f t="shared" si="1151"/>
        <v>#DIV/0!</v>
      </c>
      <c r="HG370" s="2" t="e">
        <f t="shared" si="1152"/>
        <v>#DIV/0!</v>
      </c>
      <c r="HH370" s="2" t="e">
        <f t="shared" si="1153"/>
        <v>#DIV/0!</v>
      </c>
      <c r="HI370" s="2" t="e">
        <f t="shared" si="1154"/>
        <v>#DIV/0!</v>
      </c>
      <c r="HJ370" s="11" t="e">
        <f t="shared" si="1155"/>
        <v>#DIV/0!</v>
      </c>
      <c r="HK370" s="60" t="e">
        <f t="shared" si="1156"/>
        <v>#DIV/0!</v>
      </c>
      <c r="HL370" s="57"/>
      <c r="HM370" s="57" t="e">
        <f t="shared" si="1157"/>
        <v>#DIV/0!</v>
      </c>
      <c r="HN370" s="57" t="e">
        <f t="shared" si="1158"/>
        <v>#DIV/0!</v>
      </c>
      <c r="HO370" s="57" t="e">
        <f t="shared" si="1159"/>
        <v>#DIV/0!</v>
      </c>
      <c r="HP370" s="57" t="e">
        <f t="shared" si="1160"/>
        <v>#DIV/0!</v>
      </c>
      <c r="HQ370" s="57" t="e">
        <f t="shared" si="1161"/>
        <v>#DIV/0!</v>
      </c>
      <c r="HR370" s="57"/>
      <c r="HS370" s="57" t="e">
        <f t="shared" si="1162"/>
        <v>#DIV/0!</v>
      </c>
      <c r="HT370" s="57" t="e">
        <f t="shared" si="1163"/>
        <v>#DIV/0!</v>
      </c>
      <c r="HU370" s="57" t="e">
        <f t="shared" si="1164"/>
        <v>#DIV/0!</v>
      </c>
      <c r="HV370" s="57" t="e">
        <f t="shared" si="1165"/>
        <v>#DIV/0!</v>
      </c>
      <c r="HW370" s="57" t="e">
        <f t="shared" si="1166"/>
        <v>#DIV/0!</v>
      </c>
      <c r="HX370" s="57"/>
      <c r="HY370" s="57" t="e">
        <f t="shared" si="1167"/>
        <v>#DIV/0!</v>
      </c>
      <c r="HZ370" s="57" t="e">
        <f t="shared" si="1168"/>
        <v>#DIV/0!</v>
      </c>
      <c r="IA370" s="57"/>
      <c r="IB370" s="61">
        <f t="shared" si="1169"/>
        <v>0</v>
      </c>
      <c r="IC370" s="57" t="str">
        <f t="shared" si="1170"/>
        <v/>
      </c>
      <c r="ID370" s="42"/>
      <c r="IE370" s="2" t="str">
        <f t="shared" si="1171"/>
        <v/>
      </c>
      <c r="IF370" s="60" t="e">
        <f t="shared" si="1172"/>
        <v>#DIV/0!</v>
      </c>
      <c r="IG370" s="60" t="str">
        <f t="shared" si="1173"/>
        <v/>
      </c>
      <c r="IH370" s="60" t="str">
        <f t="shared" si="1174"/>
        <v>zinco-</v>
      </c>
      <c r="II370" s="60" t="str">
        <f t="shared" si="1175"/>
        <v>mangano-</v>
      </c>
      <c r="IJ370" s="60" t="e">
        <f t="shared" si="1176"/>
        <v>#DIV/0!</v>
      </c>
      <c r="IK370" s="60" t="e">
        <f t="shared" si="1177"/>
        <v>#DIV/0!</v>
      </c>
      <c r="IL370" s="60" t="e">
        <f t="shared" si="1178"/>
        <v>#DIV/0!</v>
      </c>
      <c r="IM370" s="60" t="e">
        <f t="shared" si="1179"/>
        <v>#DIV/0!</v>
      </c>
      <c r="IN370" s="60" t="str">
        <f t="shared" si="1180"/>
        <v/>
      </c>
      <c r="IO370" s="60" t="str">
        <f t="shared" si="1181"/>
        <v/>
      </c>
      <c r="IP370" s="57"/>
      <c r="IQ370" s="57" t="str">
        <f t="shared" si="1182"/>
        <v>ERROR!!</v>
      </c>
    </row>
    <row r="371" spans="24:251">
      <c r="X371" s="29">
        <f t="shared" si="1038"/>
        <v>0</v>
      </c>
      <c r="Y371" s="29">
        <f t="shared" si="1039"/>
        <v>0</v>
      </c>
      <c r="Z371" s="29" t="e">
        <f t="shared" si="1040"/>
        <v>#DIV/0!</v>
      </c>
      <c r="AA371" s="29" t="e">
        <f t="shared" si="1041"/>
        <v>#DIV/0!</v>
      </c>
      <c r="AB371" s="29" t="e">
        <f t="shared" si="1042"/>
        <v>#DIV/0!</v>
      </c>
      <c r="AC371" s="29" t="e">
        <f t="shared" si="1043"/>
        <v>#DIV/0!</v>
      </c>
      <c r="AF371" s="23">
        <v>60.084299999999999</v>
      </c>
      <c r="AG371" s="23">
        <v>79.878799999999998</v>
      </c>
      <c r="AH371" s="23">
        <v>101.96120000000001</v>
      </c>
      <c r="AI371" s="23">
        <v>151.99039999999999</v>
      </c>
      <c r="AJ371" s="23">
        <v>159.69</v>
      </c>
      <c r="AK371" s="23">
        <v>71.846400000000003</v>
      </c>
      <c r="AL371" s="23">
        <v>70.9375</v>
      </c>
      <c r="AM371" s="23">
        <v>40.304400000000001</v>
      </c>
      <c r="AN371" s="23">
        <v>56.077399999999997</v>
      </c>
      <c r="AO371" s="23">
        <v>61.978999999999999</v>
      </c>
      <c r="AP371" s="23">
        <v>94.195999999999998</v>
      </c>
      <c r="AQ371" s="23">
        <v>18.998000000000001</v>
      </c>
      <c r="AR371" s="23">
        <v>35.450000000000003</v>
      </c>
      <c r="AS371" s="23">
        <v>29.88</v>
      </c>
      <c r="AT371" s="23">
        <v>74.691999999999993</v>
      </c>
      <c r="AU371" s="23">
        <v>81.39</v>
      </c>
      <c r="AX371" s="54">
        <f t="shared" si="1044"/>
        <v>0</v>
      </c>
      <c r="AY371" s="54">
        <f t="shared" si="1045"/>
        <v>0</v>
      </c>
      <c r="AZ371" s="54">
        <f t="shared" si="1046"/>
        <v>0</v>
      </c>
      <c r="BA371" s="54">
        <f t="shared" si="1047"/>
        <v>0</v>
      </c>
      <c r="BB371" s="54">
        <f t="shared" si="1048"/>
        <v>0</v>
      </c>
      <c r="BC371" s="54">
        <f t="shared" si="1049"/>
        <v>0</v>
      </c>
      <c r="BD371" s="54">
        <f t="shared" si="1050"/>
        <v>0</v>
      </c>
      <c r="BE371" s="54">
        <f t="shared" si="1051"/>
        <v>0</v>
      </c>
      <c r="BF371" s="54">
        <f t="shared" si="1052"/>
        <v>0</v>
      </c>
      <c r="BG371" s="54">
        <f t="shared" si="1053"/>
        <v>0</v>
      </c>
      <c r="BH371" s="54">
        <f t="shared" si="1054"/>
        <v>0</v>
      </c>
      <c r="BI371" s="54">
        <f t="shared" si="1055"/>
        <v>0</v>
      </c>
      <c r="BJ371" s="54">
        <f t="shared" si="1056"/>
        <v>0</v>
      </c>
      <c r="BK371" s="54">
        <f t="shared" si="1057"/>
        <v>0</v>
      </c>
      <c r="BL371" s="54">
        <f t="shared" si="1058"/>
        <v>0</v>
      </c>
      <c r="BM371" s="42"/>
      <c r="BO371" s="54">
        <f>'Norm-coeff'!$C$2+$AX371*'Norm-coeff'!$D$2+$AY371*'Norm-coeff'!$E$2+$AZ371*'Norm-coeff'!$F$2+$BA371*'Norm-coeff'!$G$2+$BB371*'Norm-coeff'!$H$2+$BC371*'Norm-coeff'!$I$2+$BD371*'Norm-coeff'!$J$2+$BE371*'Norm-coeff'!$K$2+$BF371*'Norm-coeff'!$L$2+$BG371*'Norm-coeff'!$M$2+$BH371*'Norm-coeff'!$N$2+$BI371*'Norm-coeff'!$O$2</f>
        <v>5.4045421474420303</v>
      </c>
      <c r="BP371" s="54">
        <f>'Norm-coeff'!$C$3+$AX371*'Norm-coeff'!$D$3+$AY371*'Norm-coeff'!$E$3+$AZ371*'Norm-coeff'!$F$3+$BA371*'Norm-coeff'!$G$3+$BB371*'Norm-coeff'!$H$3+$BC371*'Norm-coeff'!$I$3+$BD371*'Norm-coeff'!$J$3+$BE371*'Norm-coeff'!$K$3+$BF371*'Norm-coeff'!$L$3+$BG371*'Norm-coeff'!$M$3+$BH371*'Norm-coeff'!$N$3+$BI371*'Norm-coeff'!$O$3</f>
        <v>3.15319116612705</v>
      </c>
      <c r="BQ371" s="54">
        <f>'Norm-coeff'!$C$4+$AX371*'Norm-coeff'!$D$4+$AY371*'Norm-coeff'!$E$4+$AZ371*'Norm-coeff'!$F$4+$BA371*'Norm-coeff'!$G$4+$BB371*'Norm-coeff'!$H$4+$BC371*'Norm-coeff'!$I$4+$BD371*'Norm-coeff'!$J$4+$BE371*'Norm-coeff'!$K$4+$BF371*'Norm-coeff'!$L$4+$BG371*'Norm-coeff'!$M$4+$BH371*'Norm-coeff'!$N$4+$BI371*'Norm-coeff'!$O$4</f>
        <v>1.42115649462768</v>
      </c>
      <c r="BR371" s="54">
        <f>'Norm-coeff'!$C$5+$AX371*'Norm-coeff'!$D$5+$AY371*'Norm-coeff'!$E$5+$AZ371*'Norm-coeff'!$F$5+$BA371*'Norm-coeff'!$G$5+$BB371*'Norm-coeff'!$H$5+$BC371*'Norm-coeff'!$I$5+$BD371*'Norm-coeff'!$J$5+$BE371*'Norm-coeff'!$K$5+$BF371*'Norm-coeff'!$L$5+$BG371*'Norm-coeff'!$M$5+$BH371*'Norm-coeff'!$N$5+$BI371*'Norm-coeff'!$O$5</f>
        <v>1.0553329241296201</v>
      </c>
      <c r="BS371" s="54">
        <f>'Norm-coeff'!$C$6+$AX371*'Norm-coeff'!$D$6+$AY371*'Norm-coeff'!$E$6+$AZ371*'Norm-coeff'!$F$6+$BA371*'Norm-coeff'!$G$6+$BB371*'Norm-coeff'!$H$6+$BC371*'Norm-coeff'!$I$6+$BD371*'Norm-coeff'!$J$6+$BE371*'Norm-coeff'!$K$6+$BF371*'Norm-coeff'!$L$6+$BG371*'Norm-coeff'!$M$6+$BH371*'Norm-coeff'!$N$6+$BI371*'Norm-coeff'!$O$6</f>
        <v>-1.48700885495103E-2</v>
      </c>
      <c r="BT371" s="54">
        <f>'Norm-coeff'!$C$7+$AX371*'Norm-coeff'!$D$7+$AY371*'Norm-coeff'!$E$7+$AZ371*'Norm-coeff'!$F$7+$BA371*'Norm-coeff'!$G$7+$BB371*'Norm-coeff'!$H$7+$BC371*'Norm-coeff'!$I$7+$BD371*'Norm-coeff'!$J$7+$BE371*'Norm-coeff'!$K$7+$BF371*'Norm-coeff'!$L$7+$BG371*'Norm-coeff'!$M$7+$BH371*'Norm-coeff'!$N$7+$BI371*'Norm-coeff'!$O$7</f>
        <v>2.0907583608832998</v>
      </c>
      <c r="BU371" s="54">
        <f>'Norm-coeff'!$C$8+$AX371*'Norm-coeff'!$D$8+$AY371*'Norm-coeff'!$E$8+$AZ371*'Norm-coeff'!$F$8+$BA371*'Norm-coeff'!$G$8+$BB371*'Norm-coeff'!$H$8+$BC371*'Norm-coeff'!$I$8+$BD371*'Norm-coeff'!$J$8+$BE371*'Norm-coeff'!$K$8+$BF371*'Norm-coeff'!$L$8+$BG371*'Norm-coeff'!$M$8+$BH371*'Norm-coeff'!$N$8+$BI371*'Norm-coeff'!$O$8</f>
        <v>0.65894159836244504</v>
      </c>
      <c r="BV371" s="54">
        <f>'Norm-coeff'!$C$9+$AX371*'Norm-coeff'!$D$9+$AY371*'Norm-coeff'!$E$9+$AZ371*'Norm-coeff'!$F$9+$BA371*'Norm-coeff'!$G$9+$BB371*'Norm-coeff'!$H$9+$BC371*'Norm-coeff'!$I$9+$BD371*'Norm-coeff'!$J$9+$BE371*'Norm-coeff'!$K$9+$BF371*'Norm-coeff'!$L$9+$BG371*'Norm-coeff'!$M$9+$BH371*'Norm-coeff'!$N$9+$BI371*'Norm-coeff'!$O$9</f>
        <v>1.48961085014701</v>
      </c>
      <c r="BW371" s="54">
        <f>'Norm-coeff'!$C$10+$AX371*'Norm-coeff'!$D$10+$AY371*'Norm-coeff'!$E$10+$AZ371*'Norm-coeff'!$F$10+$BA371*'Norm-coeff'!$G$10+$BB371*'Norm-coeff'!$H$10+$BC371*'Norm-coeff'!$I$10+$BD371*'Norm-coeff'!$J$10+$BE371*'Norm-coeff'!$K$10+$BF371*'Norm-coeff'!$L$10+$BG371*'Norm-coeff'!$M$10+$BH371*'Norm-coeff'!$N$10+$BI371*'Norm-coeff'!$O$10</f>
        <v>1.42058735749591</v>
      </c>
      <c r="BX371" s="54">
        <f>'Norm-coeff'!$C$11+$AX371*'Norm-coeff'!$D$11+$AY371*'Norm-coeff'!$E$11+$AZ371*'Norm-coeff'!$F$11+$BA371*'Norm-coeff'!$G$11+$BB371*'Norm-coeff'!$H$11+$BC371*'Norm-coeff'!$I$11+$BD371*'Norm-coeff'!$J$11+$BE371*'Norm-coeff'!$K$11+$BF371*'Norm-coeff'!$L$11+$BG371*'Norm-coeff'!$M$11+$BH371*'Norm-coeff'!$N$11+$BI371*'Norm-coeff'!$O$11</f>
        <v>0.221233014421479</v>
      </c>
      <c r="BY371" s="54">
        <f>'Norm-coeff'!$C$12+$AX371*'Norm-coeff'!$D$12+$AY371*'Norm-coeff'!$E$12+$AZ371*'Norm-coeff'!$F$12+$BA371*'Norm-coeff'!$G$12+$BB371*'Norm-coeff'!$H$12+$BC371*'Norm-coeff'!$I$12+$BD371*'Norm-coeff'!$J$12+$BE371*'Norm-coeff'!$K$12+$BF371*'Norm-coeff'!$L$12+$BG371*'Norm-coeff'!$M$12+$BH371*'Norm-coeff'!$N$12+$BI371*'Norm-coeff'!$O$12</f>
        <v>0.283527502056037</v>
      </c>
      <c r="BZ371" s="54">
        <f>'Norm-coeff'!$C$13+$AX371*'Norm-coeff'!$D$13+$AY371*'Norm-coeff'!$E$13+$AZ371*'Norm-coeff'!$F$13+$BA371*'Norm-coeff'!$G$13+$BB371*'Norm-coeff'!$H$13+$BC371*'Norm-coeff'!$I$13+$BD371*'Norm-coeff'!$J$13+$BE371*'Norm-coeff'!$K$13+$BF371*'Norm-coeff'!$L$13+$BG371*'Norm-coeff'!$M$13+$BH371*'Norm-coeff'!$N$13+$BI371*'Norm-coeff'!$O$13</f>
        <v>-4.1864930554451202E-2</v>
      </c>
      <c r="CA371" s="54">
        <f>'Norm-coeff'!$C$14+$AX371*'Norm-coeff'!$D$14+$AY371*'Norm-coeff'!$E$14+$AZ371*'Norm-coeff'!$F$14+$BA371*'Norm-coeff'!$G$14+$BB371*'Norm-coeff'!$H$14+$BC371*'Norm-coeff'!$I$14+$BD371*'Norm-coeff'!$J$14+$BE371*'Norm-coeff'!$K$14+$BF371*'Norm-coeff'!$L$14+$BG371*'Norm-coeff'!$M$14+$BH371*'Norm-coeff'!$N$14+$BI371*'Norm-coeff'!$O$14</f>
        <v>4.2526983164477103</v>
      </c>
      <c r="CC371" s="54">
        <f t="shared" si="1183"/>
        <v>0</v>
      </c>
      <c r="CG371" s="54">
        <f t="shared" si="1059"/>
        <v>0</v>
      </c>
      <c r="CH371" s="54">
        <f t="shared" si="1037"/>
        <v>0</v>
      </c>
      <c r="CI371" s="54">
        <f t="shared" si="1060"/>
        <v>0</v>
      </c>
      <c r="CJ371" s="56">
        <f t="shared" si="1061"/>
        <v>0</v>
      </c>
      <c r="CK371" s="54">
        <f t="shared" si="1062"/>
        <v>0</v>
      </c>
      <c r="CL371" s="54">
        <f t="shared" si="1063"/>
        <v>0</v>
      </c>
      <c r="CM371" s="54">
        <f t="shared" si="1064"/>
        <v>0</v>
      </c>
      <c r="CN371" s="54">
        <f t="shared" si="1065"/>
        <v>0</v>
      </c>
      <c r="CO371" s="54">
        <f t="shared" si="1066"/>
        <v>0</v>
      </c>
      <c r="CP371" s="54">
        <f t="shared" si="1067"/>
        <v>0</v>
      </c>
      <c r="CQ371" s="54">
        <f t="shared" si="1068"/>
        <v>0</v>
      </c>
      <c r="CR371" s="54">
        <f t="shared" si="1069"/>
        <v>0</v>
      </c>
      <c r="CS371" s="54">
        <f t="shared" si="1070"/>
        <v>0</v>
      </c>
      <c r="CU371" s="54">
        <f t="shared" si="1071"/>
        <v>0</v>
      </c>
      <c r="CV371" s="54">
        <f t="shared" si="1072"/>
        <v>0</v>
      </c>
      <c r="CW371" s="54">
        <f t="shared" si="1073"/>
        <v>0</v>
      </c>
      <c r="CX371" s="54">
        <f t="shared" si="1074"/>
        <v>0</v>
      </c>
      <c r="CZ371" s="54">
        <f t="shared" si="1075"/>
        <v>0</v>
      </c>
      <c r="DA371" s="54">
        <f t="shared" si="1076"/>
        <v>0</v>
      </c>
      <c r="DB371" s="54">
        <f t="shared" si="1077"/>
        <v>0</v>
      </c>
      <c r="DC371" s="54">
        <f t="shared" si="1078"/>
        <v>0</v>
      </c>
      <c r="DD371" s="54">
        <f t="shared" si="1079"/>
        <v>0</v>
      </c>
      <c r="DE371" s="54">
        <f t="shared" si="1080"/>
        <v>0</v>
      </c>
      <c r="DF371" s="54">
        <f t="shared" si="1081"/>
        <v>0</v>
      </c>
      <c r="DG371" s="54">
        <f t="shared" si="1082"/>
        <v>2</v>
      </c>
      <c r="DH371" s="71">
        <f t="shared" si="1083"/>
        <v>0</v>
      </c>
      <c r="DI371" s="71">
        <f t="shared" si="1084"/>
        <v>0</v>
      </c>
      <c r="DJ371" s="54">
        <f t="shared" si="1085"/>
        <v>0</v>
      </c>
      <c r="DK371" s="54">
        <f t="shared" si="1086"/>
        <v>2</v>
      </c>
      <c r="DL371" s="4">
        <f t="shared" si="1011"/>
        <v>0</v>
      </c>
      <c r="DM371" s="3">
        <f t="shared" si="1087"/>
        <v>0</v>
      </c>
      <c r="DN371" s="3">
        <f t="shared" si="1088"/>
        <v>0</v>
      </c>
      <c r="DO371" s="4" t="e">
        <f t="shared" si="1089"/>
        <v>#DIV/0!</v>
      </c>
      <c r="DP371" s="57"/>
      <c r="DQ371" s="57"/>
      <c r="DR371" s="56">
        <f t="shared" si="1012"/>
        <v>2</v>
      </c>
      <c r="DS371" s="56">
        <f t="shared" si="1013"/>
        <v>0</v>
      </c>
      <c r="DT371" s="38">
        <f t="shared" si="1014"/>
        <v>0</v>
      </c>
      <c r="DU371" s="38">
        <f t="shared" si="1090"/>
        <v>2</v>
      </c>
      <c r="DV371" s="38">
        <f t="shared" si="1015"/>
        <v>0</v>
      </c>
      <c r="DW371" s="39">
        <f t="shared" si="1016"/>
        <v>0</v>
      </c>
      <c r="DX371" s="39">
        <f t="shared" si="1017"/>
        <v>0</v>
      </c>
      <c r="DY371" s="39">
        <f t="shared" si="1018"/>
        <v>0</v>
      </c>
      <c r="DZ371" s="39">
        <f t="shared" si="1019"/>
        <v>0</v>
      </c>
      <c r="EA371" s="39">
        <f t="shared" si="1020"/>
        <v>0</v>
      </c>
      <c r="EB371" s="37" t="e">
        <f t="shared" si="1091"/>
        <v>#DIV/0!</v>
      </c>
      <c r="EC371" s="37" t="e">
        <f t="shared" si="1092"/>
        <v>#DIV/0!</v>
      </c>
      <c r="ED371" s="37" t="e">
        <f t="shared" si="1093"/>
        <v>#DIV/0!</v>
      </c>
      <c r="EE371" s="37" t="e">
        <f t="shared" si="1094"/>
        <v>#DIV/0!</v>
      </c>
      <c r="EF371" s="39" t="e">
        <f t="shared" si="1095"/>
        <v>#DIV/0!</v>
      </c>
      <c r="EG371" s="37" t="e">
        <f t="shared" si="1096"/>
        <v>#DIV/0!</v>
      </c>
      <c r="EH371" s="37" t="e">
        <f t="shared" si="1097"/>
        <v>#DIV/0!</v>
      </c>
      <c r="EI371" s="11" t="b">
        <f t="shared" si="1098"/>
        <v>1</v>
      </c>
      <c r="EJ371" s="11" t="b">
        <f t="shared" si="1099"/>
        <v>0</v>
      </c>
      <c r="EK371" s="39" t="e">
        <f t="shared" si="1100"/>
        <v>#DIV/0!</v>
      </c>
      <c r="EL371" s="39" t="e">
        <f t="shared" si="1101"/>
        <v>#DIV/0!</v>
      </c>
      <c r="EM371" s="39" t="e">
        <f t="shared" si="1102"/>
        <v>#DIV/0!</v>
      </c>
      <c r="EN371" s="39" t="e">
        <f t="shared" si="1103"/>
        <v>#DIV/0!</v>
      </c>
      <c r="EO371" s="39" t="e">
        <f t="shared" si="1104"/>
        <v>#DIV/0!</v>
      </c>
      <c r="EP371" s="39" t="e">
        <f t="shared" si="1105"/>
        <v>#DIV/0!</v>
      </c>
      <c r="EQ371" s="39" t="e">
        <f t="shared" si="1106"/>
        <v>#DIV/0!</v>
      </c>
      <c r="ER371" s="39" t="e">
        <f t="shared" si="1107"/>
        <v>#DIV/0!</v>
      </c>
      <c r="ES371" s="58" t="str">
        <f t="shared" si="1108"/>
        <v>(OH,F,Cl)-dominate amphibole</v>
      </c>
      <c r="ET371" s="58" t="e">
        <f t="shared" si="1109"/>
        <v>#N/A</v>
      </c>
      <c r="EU371" s="56">
        <f t="shared" si="1021"/>
        <v>0</v>
      </c>
      <c r="EV371" s="56">
        <f t="shared" si="1022"/>
        <v>0</v>
      </c>
      <c r="EW371" s="56">
        <f t="shared" si="1023"/>
        <v>0</v>
      </c>
      <c r="EX371" s="56">
        <f t="shared" si="1024"/>
        <v>0</v>
      </c>
      <c r="EY371" s="56">
        <f t="shared" si="1025"/>
        <v>0</v>
      </c>
      <c r="EZ371" s="56">
        <f t="shared" si="1026"/>
        <v>0</v>
      </c>
      <c r="FA371" s="39">
        <f t="shared" si="1027"/>
        <v>0</v>
      </c>
      <c r="FB371" s="39">
        <f t="shared" si="1028"/>
        <v>0</v>
      </c>
      <c r="FC371" s="54">
        <f t="shared" si="1029"/>
        <v>0</v>
      </c>
      <c r="FD371" s="54">
        <f t="shared" si="1030"/>
        <v>0</v>
      </c>
      <c r="FE371" s="39">
        <f t="shared" si="1031"/>
        <v>0</v>
      </c>
      <c r="FF371" s="54">
        <f t="shared" si="1032"/>
        <v>0</v>
      </c>
      <c r="FG371" s="39">
        <f t="shared" si="1033"/>
        <v>0</v>
      </c>
      <c r="FH371" s="39">
        <f t="shared" si="1110"/>
        <v>0</v>
      </c>
      <c r="FI371" s="39">
        <f t="shared" si="1111"/>
        <v>0</v>
      </c>
      <c r="FJ371" s="39">
        <f t="shared" si="1112"/>
        <v>0</v>
      </c>
      <c r="FK371" s="39" t="e">
        <f t="shared" si="1113"/>
        <v>#DIV/0!</v>
      </c>
      <c r="FL371" s="39" t="e">
        <f t="shared" si="1114"/>
        <v>#DIV/0!</v>
      </c>
      <c r="FM371" s="39" t="e">
        <f t="shared" si="1115"/>
        <v>#DIV/0!</v>
      </c>
      <c r="FN371" s="39">
        <f t="shared" si="1116"/>
        <v>1</v>
      </c>
      <c r="FO371" s="39">
        <f t="shared" si="1034"/>
        <v>0</v>
      </c>
      <c r="FP371" s="39">
        <f t="shared" si="1035"/>
        <v>0</v>
      </c>
      <c r="FQ371" s="39">
        <f t="shared" si="1036"/>
        <v>0</v>
      </c>
      <c r="FR371" s="39">
        <f t="shared" si="1117"/>
        <v>0</v>
      </c>
      <c r="FS371" s="39">
        <f t="shared" si="1118"/>
        <v>0</v>
      </c>
      <c r="FU371" s="39" t="e">
        <f t="shared" si="1119"/>
        <v>#DIV/0!</v>
      </c>
      <c r="FV371" s="39" t="e">
        <f t="shared" si="1120"/>
        <v>#DIV/0!</v>
      </c>
      <c r="FW371" s="39" t="e">
        <f t="shared" si="1121"/>
        <v>#DIV/0!</v>
      </c>
      <c r="FY371" s="39" t="e">
        <f t="shared" si="1122"/>
        <v>#DIV/0!</v>
      </c>
      <c r="FZ371" s="39" t="e">
        <f t="shared" si="1123"/>
        <v>#DIV/0!</v>
      </c>
      <c r="GA371" s="39" t="e">
        <f t="shared" si="1124"/>
        <v>#DIV/0!</v>
      </c>
      <c r="GB371" s="39" t="e">
        <f t="shared" si="1125"/>
        <v>#DIV/0!</v>
      </c>
      <c r="GC371" s="39" t="e">
        <f t="shared" si="1126"/>
        <v>#DIV/0!</v>
      </c>
      <c r="GD371" s="39" t="e">
        <f t="shared" si="1127"/>
        <v>#DIV/0!</v>
      </c>
      <c r="GE371" s="39" t="e">
        <f t="shared" si="1128"/>
        <v>#DIV/0!</v>
      </c>
      <c r="GF371" s="39" t="e">
        <f t="shared" si="1129"/>
        <v>#DIV/0!</v>
      </c>
      <c r="GG371" s="39" t="e">
        <f t="shared" si="1130"/>
        <v>#DIV/0!</v>
      </c>
      <c r="GH371" s="39" t="e">
        <f t="shared" si="1131"/>
        <v>#DIV/0!</v>
      </c>
      <c r="GI371" s="39"/>
      <c r="GJ371" s="39" t="e">
        <f t="shared" si="1132"/>
        <v>#DIV/0!</v>
      </c>
      <c r="GK371" s="39" t="e">
        <f t="shared" si="1133"/>
        <v>#DIV/0!</v>
      </c>
      <c r="GL371" s="39" t="e">
        <f t="shared" si="1134"/>
        <v>#DIV/0!</v>
      </c>
      <c r="GM371" s="39" t="e">
        <f t="shared" si="1135"/>
        <v>#DIV/0!</v>
      </c>
      <c r="GN371" s="39" t="e">
        <f t="shared" si="1136"/>
        <v>#DIV/0!</v>
      </c>
      <c r="GO371" s="57"/>
      <c r="GP371" s="57" t="e">
        <f t="shared" si="1137"/>
        <v>#DIV/0!</v>
      </c>
      <c r="GQ371" s="59" t="e">
        <f t="shared" si="1138"/>
        <v>#DIV/0!</v>
      </c>
      <c r="GR371" s="41" t="e">
        <f t="shared" si="1139"/>
        <v>#DIV/0!</v>
      </c>
      <c r="GS371" s="57" t="e">
        <f t="shared" si="1140"/>
        <v>#DIV/0!</v>
      </c>
      <c r="GT371" s="57" t="e">
        <f t="shared" si="1141"/>
        <v>#DIV/0!</v>
      </c>
      <c r="GU371" s="57" t="e">
        <f t="shared" si="1142"/>
        <v>#DIV/0!</v>
      </c>
      <c r="GV371" s="57"/>
      <c r="GW371" s="42" t="e">
        <f t="shared" si="1143"/>
        <v>#DIV/0!</v>
      </c>
      <c r="GX371" s="42" t="e">
        <f t="shared" si="1144"/>
        <v>#DIV/0!</v>
      </c>
      <c r="GY371" s="42" t="e">
        <f t="shared" si="1145"/>
        <v>#DIV/0!</v>
      </c>
      <c r="GZ371" s="57"/>
      <c r="HA371" s="2" t="e">
        <f t="shared" si="1146"/>
        <v>#DIV/0!</v>
      </c>
      <c r="HB371" s="2" t="e">
        <f t="shared" si="1147"/>
        <v>#DIV/0!</v>
      </c>
      <c r="HC371" s="2" t="e">
        <f t="shared" si="1148"/>
        <v>#DIV/0!</v>
      </c>
      <c r="HD371" s="2" t="e">
        <f t="shared" si="1149"/>
        <v>#DIV/0!</v>
      </c>
      <c r="HE371" s="2" t="e">
        <f t="shared" si="1150"/>
        <v>#DIV/0!</v>
      </c>
      <c r="HF371" s="2" t="e">
        <f t="shared" si="1151"/>
        <v>#DIV/0!</v>
      </c>
      <c r="HG371" s="2" t="e">
        <f t="shared" si="1152"/>
        <v>#DIV/0!</v>
      </c>
      <c r="HH371" s="2" t="e">
        <f t="shared" si="1153"/>
        <v>#DIV/0!</v>
      </c>
      <c r="HI371" s="2" t="e">
        <f t="shared" si="1154"/>
        <v>#DIV/0!</v>
      </c>
      <c r="HJ371" s="11" t="e">
        <f t="shared" si="1155"/>
        <v>#DIV/0!</v>
      </c>
      <c r="HK371" s="60" t="e">
        <f t="shared" si="1156"/>
        <v>#DIV/0!</v>
      </c>
      <c r="HL371" s="57"/>
      <c r="HM371" s="57" t="e">
        <f t="shared" si="1157"/>
        <v>#DIV/0!</v>
      </c>
      <c r="HN371" s="57" t="e">
        <f t="shared" si="1158"/>
        <v>#DIV/0!</v>
      </c>
      <c r="HO371" s="57" t="e">
        <f t="shared" si="1159"/>
        <v>#DIV/0!</v>
      </c>
      <c r="HP371" s="57" t="e">
        <f t="shared" si="1160"/>
        <v>#DIV/0!</v>
      </c>
      <c r="HQ371" s="57" t="e">
        <f t="shared" si="1161"/>
        <v>#DIV/0!</v>
      </c>
      <c r="HR371" s="57"/>
      <c r="HS371" s="57" t="e">
        <f t="shared" si="1162"/>
        <v>#DIV/0!</v>
      </c>
      <c r="HT371" s="57" t="e">
        <f t="shared" si="1163"/>
        <v>#DIV/0!</v>
      </c>
      <c r="HU371" s="57" t="e">
        <f t="shared" si="1164"/>
        <v>#DIV/0!</v>
      </c>
      <c r="HV371" s="57" t="e">
        <f t="shared" si="1165"/>
        <v>#DIV/0!</v>
      </c>
      <c r="HW371" s="57" t="e">
        <f t="shared" si="1166"/>
        <v>#DIV/0!</v>
      </c>
      <c r="HX371" s="57"/>
      <c r="HY371" s="57" t="e">
        <f t="shared" si="1167"/>
        <v>#DIV/0!</v>
      </c>
      <c r="HZ371" s="57" t="e">
        <f t="shared" si="1168"/>
        <v>#DIV/0!</v>
      </c>
      <c r="IA371" s="57"/>
      <c r="IB371" s="61">
        <f t="shared" si="1169"/>
        <v>0</v>
      </c>
      <c r="IC371" s="57" t="str">
        <f t="shared" si="1170"/>
        <v/>
      </c>
      <c r="ID371" s="42"/>
      <c r="IE371" s="2" t="str">
        <f t="shared" si="1171"/>
        <v/>
      </c>
      <c r="IF371" s="60" t="e">
        <f t="shared" si="1172"/>
        <v>#DIV/0!</v>
      </c>
      <c r="IG371" s="60" t="str">
        <f t="shared" si="1173"/>
        <v/>
      </c>
      <c r="IH371" s="60" t="str">
        <f t="shared" si="1174"/>
        <v>zinco-</v>
      </c>
      <c r="II371" s="60" t="str">
        <f t="shared" si="1175"/>
        <v>mangano-</v>
      </c>
      <c r="IJ371" s="60" t="e">
        <f t="shared" si="1176"/>
        <v>#DIV/0!</v>
      </c>
      <c r="IK371" s="60" t="e">
        <f t="shared" si="1177"/>
        <v>#DIV/0!</v>
      </c>
      <c r="IL371" s="60" t="e">
        <f t="shared" si="1178"/>
        <v>#DIV/0!</v>
      </c>
      <c r="IM371" s="60" t="e">
        <f t="shared" si="1179"/>
        <v>#DIV/0!</v>
      </c>
      <c r="IN371" s="60" t="str">
        <f t="shared" si="1180"/>
        <v/>
      </c>
      <c r="IO371" s="60" t="str">
        <f t="shared" si="1181"/>
        <v/>
      </c>
      <c r="IP371" s="57"/>
      <c r="IQ371" s="57" t="str">
        <f t="shared" si="1182"/>
        <v>ERROR!!</v>
      </c>
    </row>
    <row r="372" spans="24:251">
      <c r="X372" s="29">
        <f t="shared" si="1038"/>
        <v>0</v>
      </c>
      <c r="Y372" s="29">
        <f t="shared" si="1039"/>
        <v>0</v>
      </c>
      <c r="Z372" s="29" t="e">
        <f t="shared" si="1040"/>
        <v>#DIV/0!</v>
      </c>
      <c r="AA372" s="29" t="e">
        <f t="shared" si="1041"/>
        <v>#DIV/0!</v>
      </c>
      <c r="AB372" s="29" t="e">
        <f t="shared" si="1042"/>
        <v>#DIV/0!</v>
      </c>
      <c r="AC372" s="29" t="e">
        <f t="shared" si="1043"/>
        <v>#DIV/0!</v>
      </c>
      <c r="AF372" s="23">
        <v>60.084299999999999</v>
      </c>
      <c r="AG372" s="23">
        <v>79.878799999999998</v>
      </c>
      <c r="AH372" s="23">
        <v>101.96120000000001</v>
      </c>
      <c r="AI372" s="23">
        <v>151.99039999999999</v>
      </c>
      <c r="AJ372" s="23">
        <v>159.69</v>
      </c>
      <c r="AK372" s="23">
        <v>71.846400000000003</v>
      </c>
      <c r="AL372" s="23">
        <v>70.9375</v>
      </c>
      <c r="AM372" s="23">
        <v>40.304400000000001</v>
      </c>
      <c r="AN372" s="23">
        <v>56.077399999999997</v>
      </c>
      <c r="AO372" s="23">
        <v>61.978999999999999</v>
      </c>
      <c r="AP372" s="23">
        <v>94.195999999999998</v>
      </c>
      <c r="AQ372" s="23">
        <v>18.998000000000001</v>
      </c>
      <c r="AR372" s="23">
        <v>35.450000000000003</v>
      </c>
      <c r="AS372" s="23">
        <v>29.88</v>
      </c>
      <c r="AT372" s="23">
        <v>74.691999999999993</v>
      </c>
      <c r="AU372" s="23">
        <v>81.39</v>
      </c>
      <c r="AX372" s="54">
        <f t="shared" si="1044"/>
        <v>0</v>
      </c>
      <c r="AY372" s="54">
        <f t="shared" si="1045"/>
        <v>0</v>
      </c>
      <c r="AZ372" s="54">
        <f t="shared" si="1046"/>
        <v>0</v>
      </c>
      <c r="BA372" s="54">
        <f t="shared" si="1047"/>
        <v>0</v>
      </c>
      <c r="BB372" s="54">
        <f t="shared" si="1048"/>
        <v>0</v>
      </c>
      <c r="BC372" s="54">
        <f t="shared" si="1049"/>
        <v>0</v>
      </c>
      <c r="BD372" s="54">
        <f t="shared" si="1050"/>
        <v>0</v>
      </c>
      <c r="BE372" s="54">
        <f t="shared" si="1051"/>
        <v>0</v>
      </c>
      <c r="BF372" s="54">
        <f t="shared" si="1052"/>
        <v>0</v>
      </c>
      <c r="BG372" s="54">
        <f t="shared" si="1053"/>
        <v>0</v>
      </c>
      <c r="BH372" s="54">
        <f t="shared" si="1054"/>
        <v>0</v>
      </c>
      <c r="BI372" s="54">
        <f t="shared" si="1055"/>
        <v>0</v>
      </c>
      <c r="BJ372" s="54">
        <f t="shared" si="1056"/>
        <v>0</v>
      </c>
      <c r="BK372" s="54">
        <f t="shared" si="1057"/>
        <v>0</v>
      </c>
      <c r="BL372" s="54">
        <f t="shared" si="1058"/>
        <v>0</v>
      </c>
      <c r="BM372" s="42"/>
      <c r="BO372" s="54">
        <f>'Norm-coeff'!$C$2+$AX372*'Norm-coeff'!$D$2+$AY372*'Norm-coeff'!$E$2+$AZ372*'Norm-coeff'!$F$2+$BA372*'Norm-coeff'!$G$2+$BB372*'Norm-coeff'!$H$2+$BC372*'Norm-coeff'!$I$2+$BD372*'Norm-coeff'!$J$2+$BE372*'Norm-coeff'!$K$2+$BF372*'Norm-coeff'!$L$2+$BG372*'Norm-coeff'!$M$2+$BH372*'Norm-coeff'!$N$2+$BI372*'Norm-coeff'!$O$2</f>
        <v>5.4045421474420303</v>
      </c>
      <c r="BP372" s="54">
        <f>'Norm-coeff'!$C$3+$AX372*'Norm-coeff'!$D$3+$AY372*'Norm-coeff'!$E$3+$AZ372*'Norm-coeff'!$F$3+$BA372*'Norm-coeff'!$G$3+$BB372*'Norm-coeff'!$H$3+$BC372*'Norm-coeff'!$I$3+$BD372*'Norm-coeff'!$J$3+$BE372*'Norm-coeff'!$K$3+$BF372*'Norm-coeff'!$L$3+$BG372*'Norm-coeff'!$M$3+$BH372*'Norm-coeff'!$N$3+$BI372*'Norm-coeff'!$O$3</f>
        <v>3.15319116612705</v>
      </c>
      <c r="BQ372" s="54">
        <f>'Norm-coeff'!$C$4+$AX372*'Norm-coeff'!$D$4+$AY372*'Norm-coeff'!$E$4+$AZ372*'Norm-coeff'!$F$4+$BA372*'Norm-coeff'!$G$4+$BB372*'Norm-coeff'!$H$4+$BC372*'Norm-coeff'!$I$4+$BD372*'Norm-coeff'!$J$4+$BE372*'Norm-coeff'!$K$4+$BF372*'Norm-coeff'!$L$4+$BG372*'Norm-coeff'!$M$4+$BH372*'Norm-coeff'!$N$4+$BI372*'Norm-coeff'!$O$4</f>
        <v>1.42115649462768</v>
      </c>
      <c r="BR372" s="54">
        <f>'Norm-coeff'!$C$5+$AX372*'Norm-coeff'!$D$5+$AY372*'Norm-coeff'!$E$5+$AZ372*'Norm-coeff'!$F$5+$BA372*'Norm-coeff'!$G$5+$BB372*'Norm-coeff'!$H$5+$BC372*'Norm-coeff'!$I$5+$BD372*'Norm-coeff'!$J$5+$BE372*'Norm-coeff'!$K$5+$BF372*'Norm-coeff'!$L$5+$BG372*'Norm-coeff'!$M$5+$BH372*'Norm-coeff'!$N$5+$BI372*'Norm-coeff'!$O$5</f>
        <v>1.0553329241296201</v>
      </c>
      <c r="BS372" s="54">
        <f>'Norm-coeff'!$C$6+$AX372*'Norm-coeff'!$D$6+$AY372*'Norm-coeff'!$E$6+$AZ372*'Norm-coeff'!$F$6+$BA372*'Norm-coeff'!$G$6+$BB372*'Norm-coeff'!$H$6+$BC372*'Norm-coeff'!$I$6+$BD372*'Norm-coeff'!$J$6+$BE372*'Norm-coeff'!$K$6+$BF372*'Norm-coeff'!$L$6+$BG372*'Norm-coeff'!$M$6+$BH372*'Norm-coeff'!$N$6+$BI372*'Norm-coeff'!$O$6</f>
        <v>-1.48700885495103E-2</v>
      </c>
      <c r="BT372" s="54">
        <f>'Norm-coeff'!$C$7+$AX372*'Norm-coeff'!$D$7+$AY372*'Norm-coeff'!$E$7+$AZ372*'Norm-coeff'!$F$7+$BA372*'Norm-coeff'!$G$7+$BB372*'Norm-coeff'!$H$7+$BC372*'Norm-coeff'!$I$7+$BD372*'Norm-coeff'!$J$7+$BE372*'Norm-coeff'!$K$7+$BF372*'Norm-coeff'!$L$7+$BG372*'Norm-coeff'!$M$7+$BH372*'Norm-coeff'!$N$7+$BI372*'Norm-coeff'!$O$7</f>
        <v>2.0907583608832998</v>
      </c>
      <c r="BU372" s="54">
        <f>'Norm-coeff'!$C$8+$AX372*'Norm-coeff'!$D$8+$AY372*'Norm-coeff'!$E$8+$AZ372*'Norm-coeff'!$F$8+$BA372*'Norm-coeff'!$G$8+$BB372*'Norm-coeff'!$H$8+$BC372*'Norm-coeff'!$I$8+$BD372*'Norm-coeff'!$J$8+$BE372*'Norm-coeff'!$K$8+$BF372*'Norm-coeff'!$L$8+$BG372*'Norm-coeff'!$M$8+$BH372*'Norm-coeff'!$N$8+$BI372*'Norm-coeff'!$O$8</f>
        <v>0.65894159836244504</v>
      </c>
      <c r="BV372" s="54">
        <f>'Norm-coeff'!$C$9+$AX372*'Norm-coeff'!$D$9+$AY372*'Norm-coeff'!$E$9+$AZ372*'Norm-coeff'!$F$9+$BA372*'Norm-coeff'!$G$9+$BB372*'Norm-coeff'!$H$9+$BC372*'Norm-coeff'!$I$9+$BD372*'Norm-coeff'!$J$9+$BE372*'Norm-coeff'!$K$9+$BF372*'Norm-coeff'!$L$9+$BG372*'Norm-coeff'!$M$9+$BH372*'Norm-coeff'!$N$9+$BI372*'Norm-coeff'!$O$9</f>
        <v>1.48961085014701</v>
      </c>
      <c r="BW372" s="54">
        <f>'Norm-coeff'!$C$10+$AX372*'Norm-coeff'!$D$10+$AY372*'Norm-coeff'!$E$10+$AZ372*'Norm-coeff'!$F$10+$BA372*'Norm-coeff'!$G$10+$BB372*'Norm-coeff'!$H$10+$BC372*'Norm-coeff'!$I$10+$BD372*'Norm-coeff'!$J$10+$BE372*'Norm-coeff'!$K$10+$BF372*'Norm-coeff'!$L$10+$BG372*'Norm-coeff'!$M$10+$BH372*'Norm-coeff'!$N$10+$BI372*'Norm-coeff'!$O$10</f>
        <v>1.42058735749591</v>
      </c>
      <c r="BX372" s="54">
        <f>'Norm-coeff'!$C$11+$AX372*'Norm-coeff'!$D$11+$AY372*'Norm-coeff'!$E$11+$AZ372*'Norm-coeff'!$F$11+$BA372*'Norm-coeff'!$G$11+$BB372*'Norm-coeff'!$H$11+$BC372*'Norm-coeff'!$I$11+$BD372*'Norm-coeff'!$J$11+$BE372*'Norm-coeff'!$K$11+$BF372*'Norm-coeff'!$L$11+$BG372*'Norm-coeff'!$M$11+$BH372*'Norm-coeff'!$N$11+$BI372*'Norm-coeff'!$O$11</f>
        <v>0.221233014421479</v>
      </c>
      <c r="BY372" s="54">
        <f>'Norm-coeff'!$C$12+$AX372*'Norm-coeff'!$D$12+$AY372*'Norm-coeff'!$E$12+$AZ372*'Norm-coeff'!$F$12+$BA372*'Norm-coeff'!$G$12+$BB372*'Norm-coeff'!$H$12+$BC372*'Norm-coeff'!$I$12+$BD372*'Norm-coeff'!$J$12+$BE372*'Norm-coeff'!$K$12+$BF372*'Norm-coeff'!$L$12+$BG372*'Norm-coeff'!$M$12+$BH372*'Norm-coeff'!$N$12+$BI372*'Norm-coeff'!$O$12</f>
        <v>0.283527502056037</v>
      </c>
      <c r="BZ372" s="54">
        <f>'Norm-coeff'!$C$13+$AX372*'Norm-coeff'!$D$13+$AY372*'Norm-coeff'!$E$13+$AZ372*'Norm-coeff'!$F$13+$BA372*'Norm-coeff'!$G$13+$BB372*'Norm-coeff'!$H$13+$BC372*'Norm-coeff'!$I$13+$BD372*'Norm-coeff'!$J$13+$BE372*'Norm-coeff'!$K$13+$BF372*'Norm-coeff'!$L$13+$BG372*'Norm-coeff'!$M$13+$BH372*'Norm-coeff'!$N$13+$BI372*'Norm-coeff'!$O$13</f>
        <v>-4.1864930554451202E-2</v>
      </c>
      <c r="CA372" s="54">
        <f>'Norm-coeff'!$C$14+$AX372*'Norm-coeff'!$D$14+$AY372*'Norm-coeff'!$E$14+$AZ372*'Norm-coeff'!$F$14+$BA372*'Norm-coeff'!$G$14+$BB372*'Norm-coeff'!$H$14+$BC372*'Norm-coeff'!$I$14+$BD372*'Norm-coeff'!$J$14+$BE372*'Norm-coeff'!$K$14+$BF372*'Norm-coeff'!$L$14+$BG372*'Norm-coeff'!$M$14+$BH372*'Norm-coeff'!$N$14+$BI372*'Norm-coeff'!$O$14</f>
        <v>4.2526983164477103</v>
      </c>
      <c r="CC372" s="54">
        <f t="shared" si="1183"/>
        <v>0</v>
      </c>
      <c r="CG372" s="54">
        <f t="shared" si="1059"/>
        <v>0</v>
      </c>
      <c r="CH372" s="54">
        <f t="shared" si="1037"/>
        <v>0</v>
      </c>
      <c r="CI372" s="54">
        <f t="shared" si="1060"/>
        <v>0</v>
      </c>
      <c r="CJ372" s="56">
        <f t="shared" si="1061"/>
        <v>0</v>
      </c>
      <c r="CK372" s="54">
        <f t="shared" si="1062"/>
        <v>0</v>
      </c>
      <c r="CL372" s="54">
        <f t="shared" si="1063"/>
        <v>0</v>
      </c>
      <c r="CM372" s="54">
        <f t="shared" si="1064"/>
        <v>0</v>
      </c>
      <c r="CN372" s="54">
        <f t="shared" si="1065"/>
        <v>0</v>
      </c>
      <c r="CO372" s="54">
        <f t="shared" si="1066"/>
        <v>0</v>
      </c>
      <c r="CP372" s="54">
        <f t="shared" si="1067"/>
        <v>0</v>
      </c>
      <c r="CQ372" s="54">
        <f t="shared" si="1068"/>
        <v>0</v>
      </c>
      <c r="CR372" s="54">
        <f t="shared" si="1069"/>
        <v>0</v>
      </c>
      <c r="CS372" s="54">
        <f t="shared" si="1070"/>
        <v>0</v>
      </c>
      <c r="CU372" s="54">
        <f t="shared" si="1071"/>
        <v>0</v>
      </c>
      <c r="CV372" s="54">
        <f t="shared" si="1072"/>
        <v>0</v>
      </c>
      <c r="CW372" s="54">
        <f t="shared" si="1073"/>
        <v>0</v>
      </c>
      <c r="CX372" s="54">
        <f t="shared" si="1074"/>
        <v>0</v>
      </c>
      <c r="CZ372" s="54">
        <f t="shared" si="1075"/>
        <v>0</v>
      </c>
      <c r="DA372" s="54">
        <f t="shared" si="1076"/>
        <v>0</v>
      </c>
      <c r="DB372" s="54">
        <f t="shared" si="1077"/>
        <v>0</v>
      </c>
      <c r="DC372" s="54">
        <f t="shared" si="1078"/>
        <v>0</v>
      </c>
      <c r="DD372" s="54">
        <f t="shared" si="1079"/>
        <v>0</v>
      </c>
      <c r="DE372" s="54">
        <f t="shared" si="1080"/>
        <v>0</v>
      </c>
      <c r="DF372" s="54">
        <f t="shared" si="1081"/>
        <v>0</v>
      </c>
      <c r="DG372" s="54">
        <f t="shared" si="1082"/>
        <v>2</v>
      </c>
      <c r="DH372" s="71">
        <f t="shared" si="1083"/>
        <v>0</v>
      </c>
      <c r="DI372" s="71">
        <f t="shared" si="1084"/>
        <v>0</v>
      </c>
      <c r="DJ372" s="54">
        <f t="shared" si="1085"/>
        <v>0</v>
      </c>
      <c r="DK372" s="54">
        <f t="shared" si="1086"/>
        <v>2</v>
      </c>
      <c r="DL372" s="4">
        <f t="shared" si="1011"/>
        <v>0</v>
      </c>
      <c r="DM372" s="3">
        <f t="shared" si="1087"/>
        <v>0</v>
      </c>
      <c r="DN372" s="3">
        <f t="shared" si="1088"/>
        <v>0</v>
      </c>
      <c r="DO372" s="4" t="e">
        <f t="shared" si="1089"/>
        <v>#DIV/0!</v>
      </c>
      <c r="DP372" s="57"/>
      <c r="DQ372" s="57"/>
      <c r="DR372" s="56">
        <f t="shared" si="1012"/>
        <v>2</v>
      </c>
      <c r="DS372" s="56">
        <f t="shared" si="1013"/>
        <v>0</v>
      </c>
      <c r="DT372" s="38">
        <f t="shared" si="1014"/>
        <v>0</v>
      </c>
      <c r="DU372" s="38">
        <f t="shared" si="1090"/>
        <v>2</v>
      </c>
      <c r="DV372" s="38">
        <f t="shared" si="1015"/>
        <v>0</v>
      </c>
      <c r="DW372" s="39">
        <f t="shared" si="1016"/>
        <v>0</v>
      </c>
      <c r="DX372" s="39">
        <f t="shared" si="1017"/>
        <v>0</v>
      </c>
      <c r="DY372" s="39">
        <f t="shared" si="1018"/>
        <v>0</v>
      </c>
      <c r="DZ372" s="39">
        <f t="shared" si="1019"/>
        <v>0</v>
      </c>
      <c r="EA372" s="39">
        <f t="shared" si="1020"/>
        <v>0</v>
      </c>
      <c r="EB372" s="37" t="e">
        <f t="shared" si="1091"/>
        <v>#DIV/0!</v>
      </c>
      <c r="EC372" s="37" t="e">
        <f t="shared" si="1092"/>
        <v>#DIV/0!</v>
      </c>
      <c r="ED372" s="37" t="e">
        <f t="shared" si="1093"/>
        <v>#DIV/0!</v>
      </c>
      <c r="EE372" s="37" t="e">
        <f t="shared" si="1094"/>
        <v>#DIV/0!</v>
      </c>
      <c r="EF372" s="39" t="e">
        <f t="shared" si="1095"/>
        <v>#DIV/0!</v>
      </c>
      <c r="EG372" s="37" t="e">
        <f t="shared" si="1096"/>
        <v>#DIV/0!</v>
      </c>
      <c r="EH372" s="37" t="e">
        <f t="shared" si="1097"/>
        <v>#DIV/0!</v>
      </c>
      <c r="EI372" s="11" t="b">
        <f t="shared" si="1098"/>
        <v>1</v>
      </c>
      <c r="EJ372" s="11" t="b">
        <f t="shared" si="1099"/>
        <v>0</v>
      </c>
      <c r="EK372" s="39" t="e">
        <f t="shared" si="1100"/>
        <v>#DIV/0!</v>
      </c>
      <c r="EL372" s="39" t="e">
        <f t="shared" si="1101"/>
        <v>#DIV/0!</v>
      </c>
      <c r="EM372" s="39" t="e">
        <f t="shared" si="1102"/>
        <v>#DIV/0!</v>
      </c>
      <c r="EN372" s="39" t="e">
        <f t="shared" si="1103"/>
        <v>#DIV/0!</v>
      </c>
      <c r="EO372" s="39" t="e">
        <f t="shared" si="1104"/>
        <v>#DIV/0!</v>
      </c>
      <c r="EP372" s="39" t="e">
        <f t="shared" si="1105"/>
        <v>#DIV/0!</v>
      </c>
      <c r="EQ372" s="39" t="e">
        <f t="shared" si="1106"/>
        <v>#DIV/0!</v>
      </c>
      <c r="ER372" s="39" t="e">
        <f t="shared" si="1107"/>
        <v>#DIV/0!</v>
      </c>
      <c r="ES372" s="58" t="str">
        <f t="shared" si="1108"/>
        <v>(OH,F,Cl)-dominate amphibole</v>
      </c>
      <c r="ET372" s="58" t="e">
        <f t="shared" si="1109"/>
        <v>#N/A</v>
      </c>
      <c r="EU372" s="56">
        <f t="shared" si="1021"/>
        <v>0</v>
      </c>
      <c r="EV372" s="56">
        <f t="shared" si="1022"/>
        <v>0</v>
      </c>
      <c r="EW372" s="56">
        <f t="shared" si="1023"/>
        <v>0</v>
      </c>
      <c r="EX372" s="56">
        <f t="shared" si="1024"/>
        <v>0</v>
      </c>
      <c r="EY372" s="56">
        <f t="shared" si="1025"/>
        <v>0</v>
      </c>
      <c r="EZ372" s="56">
        <f t="shared" si="1026"/>
        <v>0</v>
      </c>
      <c r="FA372" s="39">
        <f t="shared" si="1027"/>
        <v>0</v>
      </c>
      <c r="FB372" s="39">
        <f t="shared" si="1028"/>
        <v>0</v>
      </c>
      <c r="FC372" s="54">
        <f t="shared" si="1029"/>
        <v>0</v>
      </c>
      <c r="FD372" s="54">
        <f t="shared" si="1030"/>
        <v>0</v>
      </c>
      <c r="FE372" s="39">
        <f t="shared" si="1031"/>
        <v>0</v>
      </c>
      <c r="FF372" s="54">
        <f t="shared" si="1032"/>
        <v>0</v>
      </c>
      <c r="FG372" s="39">
        <f t="shared" si="1033"/>
        <v>0</v>
      </c>
      <c r="FH372" s="39">
        <f t="shared" si="1110"/>
        <v>0</v>
      </c>
      <c r="FI372" s="39">
        <f t="shared" si="1111"/>
        <v>0</v>
      </c>
      <c r="FJ372" s="39">
        <f t="shared" si="1112"/>
        <v>0</v>
      </c>
      <c r="FK372" s="39" t="e">
        <f t="shared" si="1113"/>
        <v>#DIV/0!</v>
      </c>
      <c r="FL372" s="39" t="e">
        <f t="shared" si="1114"/>
        <v>#DIV/0!</v>
      </c>
      <c r="FM372" s="39" t="e">
        <f t="shared" si="1115"/>
        <v>#DIV/0!</v>
      </c>
      <c r="FN372" s="39">
        <f t="shared" si="1116"/>
        <v>1</v>
      </c>
      <c r="FO372" s="39">
        <f t="shared" si="1034"/>
        <v>0</v>
      </c>
      <c r="FP372" s="39">
        <f t="shared" si="1035"/>
        <v>0</v>
      </c>
      <c r="FQ372" s="39">
        <f t="shared" si="1036"/>
        <v>0</v>
      </c>
      <c r="FR372" s="39">
        <f t="shared" si="1117"/>
        <v>0</v>
      </c>
      <c r="FS372" s="39">
        <f t="shared" si="1118"/>
        <v>0</v>
      </c>
      <c r="FU372" s="39" t="e">
        <f t="shared" si="1119"/>
        <v>#DIV/0!</v>
      </c>
      <c r="FV372" s="39" t="e">
        <f t="shared" si="1120"/>
        <v>#DIV/0!</v>
      </c>
      <c r="FW372" s="39" t="e">
        <f t="shared" si="1121"/>
        <v>#DIV/0!</v>
      </c>
      <c r="FY372" s="39" t="e">
        <f t="shared" si="1122"/>
        <v>#DIV/0!</v>
      </c>
      <c r="FZ372" s="39" t="e">
        <f t="shared" si="1123"/>
        <v>#DIV/0!</v>
      </c>
      <c r="GA372" s="39" t="e">
        <f t="shared" si="1124"/>
        <v>#DIV/0!</v>
      </c>
      <c r="GB372" s="39" t="e">
        <f t="shared" si="1125"/>
        <v>#DIV/0!</v>
      </c>
      <c r="GC372" s="39" t="e">
        <f t="shared" si="1126"/>
        <v>#DIV/0!</v>
      </c>
      <c r="GD372" s="39" t="e">
        <f t="shared" si="1127"/>
        <v>#DIV/0!</v>
      </c>
      <c r="GE372" s="39" t="e">
        <f t="shared" si="1128"/>
        <v>#DIV/0!</v>
      </c>
      <c r="GF372" s="39" t="e">
        <f t="shared" si="1129"/>
        <v>#DIV/0!</v>
      </c>
      <c r="GG372" s="39" t="e">
        <f t="shared" si="1130"/>
        <v>#DIV/0!</v>
      </c>
      <c r="GH372" s="39" t="e">
        <f t="shared" si="1131"/>
        <v>#DIV/0!</v>
      </c>
      <c r="GI372" s="39"/>
      <c r="GJ372" s="39" t="e">
        <f t="shared" si="1132"/>
        <v>#DIV/0!</v>
      </c>
      <c r="GK372" s="39" t="e">
        <f t="shared" si="1133"/>
        <v>#DIV/0!</v>
      </c>
      <c r="GL372" s="39" t="e">
        <f t="shared" si="1134"/>
        <v>#DIV/0!</v>
      </c>
      <c r="GM372" s="39" t="e">
        <f t="shared" si="1135"/>
        <v>#DIV/0!</v>
      </c>
      <c r="GN372" s="39" t="e">
        <f t="shared" si="1136"/>
        <v>#DIV/0!</v>
      </c>
      <c r="GO372" s="57"/>
      <c r="GP372" s="57" t="e">
        <f t="shared" si="1137"/>
        <v>#DIV/0!</v>
      </c>
      <c r="GQ372" s="59" t="e">
        <f t="shared" si="1138"/>
        <v>#DIV/0!</v>
      </c>
      <c r="GR372" s="41" t="e">
        <f t="shared" si="1139"/>
        <v>#DIV/0!</v>
      </c>
      <c r="GS372" s="57" t="e">
        <f t="shared" si="1140"/>
        <v>#DIV/0!</v>
      </c>
      <c r="GT372" s="57" t="e">
        <f t="shared" si="1141"/>
        <v>#DIV/0!</v>
      </c>
      <c r="GU372" s="57" t="e">
        <f t="shared" si="1142"/>
        <v>#DIV/0!</v>
      </c>
      <c r="GV372" s="57"/>
      <c r="GW372" s="42" t="e">
        <f t="shared" si="1143"/>
        <v>#DIV/0!</v>
      </c>
      <c r="GX372" s="42" t="e">
        <f t="shared" si="1144"/>
        <v>#DIV/0!</v>
      </c>
      <c r="GY372" s="42" t="e">
        <f t="shared" si="1145"/>
        <v>#DIV/0!</v>
      </c>
      <c r="GZ372" s="57"/>
      <c r="HA372" s="2" t="e">
        <f t="shared" si="1146"/>
        <v>#DIV/0!</v>
      </c>
      <c r="HB372" s="2" t="e">
        <f t="shared" si="1147"/>
        <v>#DIV/0!</v>
      </c>
      <c r="HC372" s="2" t="e">
        <f t="shared" si="1148"/>
        <v>#DIV/0!</v>
      </c>
      <c r="HD372" s="2" t="e">
        <f t="shared" si="1149"/>
        <v>#DIV/0!</v>
      </c>
      <c r="HE372" s="2" t="e">
        <f t="shared" si="1150"/>
        <v>#DIV/0!</v>
      </c>
      <c r="HF372" s="2" t="e">
        <f t="shared" si="1151"/>
        <v>#DIV/0!</v>
      </c>
      <c r="HG372" s="2" t="e">
        <f t="shared" si="1152"/>
        <v>#DIV/0!</v>
      </c>
      <c r="HH372" s="2" t="e">
        <f t="shared" si="1153"/>
        <v>#DIV/0!</v>
      </c>
      <c r="HI372" s="2" t="e">
        <f t="shared" si="1154"/>
        <v>#DIV/0!</v>
      </c>
      <c r="HJ372" s="11" t="e">
        <f t="shared" si="1155"/>
        <v>#DIV/0!</v>
      </c>
      <c r="HK372" s="60" t="e">
        <f t="shared" si="1156"/>
        <v>#DIV/0!</v>
      </c>
      <c r="HL372" s="57"/>
      <c r="HM372" s="57" t="e">
        <f t="shared" si="1157"/>
        <v>#DIV/0!</v>
      </c>
      <c r="HN372" s="57" t="e">
        <f t="shared" si="1158"/>
        <v>#DIV/0!</v>
      </c>
      <c r="HO372" s="57" t="e">
        <f t="shared" si="1159"/>
        <v>#DIV/0!</v>
      </c>
      <c r="HP372" s="57" t="e">
        <f t="shared" si="1160"/>
        <v>#DIV/0!</v>
      </c>
      <c r="HQ372" s="57" t="e">
        <f t="shared" si="1161"/>
        <v>#DIV/0!</v>
      </c>
      <c r="HR372" s="57"/>
      <c r="HS372" s="57" t="e">
        <f t="shared" si="1162"/>
        <v>#DIV/0!</v>
      </c>
      <c r="HT372" s="57" t="e">
        <f t="shared" si="1163"/>
        <v>#DIV/0!</v>
      </c>
      <c r="HU372" s="57" t="e">
        <f t="shared" si="1164"/>
        <v>#DIV/0!</v>
      </c>
      <c r="HV372" s="57" t="e">
        <f t="shared" si="1165"/>
        <v>#DIV/0!</v>
      </c>
      <c r="HW372" s="57" t="e">
        <f t="shared" si="1166"/>
        <v>#DIV/0!</v>
      </c>
      <c r="HX372" s="57"/>
      <c r="HY372" s="57" t="e">
        <f t="shared" si="1167"/>
        <v>#DIV/0!</v>
      </c>
      <c r="HZ372" s="57" t="e">
        <f t="shared" si="1168"/>
        <v>#DIV/0!</v>
      </c>
      <c r="IA372" s="57"/>
      <c r="IB372" s="61">
        <f t="shared" si="1169"/>
        <v>0</v>
      </c>
      <c r="IC372" s="57" t="str">
        <f t="shared" si="1170"/>
        <v/>
      </c>
      <c r="ID372" s="42"/>
      <c r="IE372" s="2" t="str">
        <f t="shared" si="1171"/>
        <v/>
      </c>
      <c r="IF372" s="60" t="e">
        <f t="shared" si="1172"/>
        <v>#DIV/0!</v>
      </c>
      <c r="IG372" s="60" t="str">
        <f t="shared" si="1173"/>
        <v/>
      </c>
      <c r="IH372" s="60" t="str">
        <f t="shared" si="1174"/>
        <v>zinco-</v>
      </c>
      <c r="II372" s="60" t="str">
        <f t="shared" si="1175"/>
        <v>mangano-</v>
      </c>
      <c r="IJ372" s="60" t="e">
        <f t="shared" si="1176"/>
        <v>#DIV/0!</v>
      </c>
      <c r="IK372" s="60" t="e">
        <f t="shared" si="1177"/>
        <v>#DIV/0!</v>
      </c>
      <c r="IL372" s="60" t="e">
        <f t="shared" si="1178"/>
        <v>#DIV/0!</v>
      </c>
      <c r="IM372" s="60" t="e">
        <f t="shared" si="1179"/>
        <v>#DIV/0!</v>
      </c>
      <c r="IN372" s="60" t="str">
        <f t="shared" si="1180"/>
        <v/>
      </c>
      <c r="IO372" s="60" t="str">
        <f t="shared" si="1181"/>
        <v/>
      </c>
      <c r="IP372" s="57"/>
      <c r="IQ372" s="57" t="str">
        <f t="shared" si="1182"/>
        <v>ERROR!!</v>
      </c>
    </row>
    <row r="373" spans="24:251">
      <c r="X373" s="29">
        <f t="shared" si="1038"/>
        <v>0</v>
      </c>
      <c r="Y373" s="29">
        <f t="shared" si="1039"/>
        <v>0</v>
      </c>
      <c r="Z373" s="29" t="e">
        <f t="shared" si="1040"/>
        <v>#DIV/0!</v>
      </c>
      <c r="AA373" s="29" t="e">
        <f t="shared" si="1041"/>
        <v>#DIV/0!</v>
      </c>
      <c r="AB373" s="29" t="e">
        <f t="shared" si="1042"/>
        <v>#DIV/0!</v>
      </c>
      <c r="AC373" s="29" t="e">
        <f t="shared" si="1043"/>
        <v>#DIV/0!</v>
      </c>
      <c r="AF373" s="23">
        <v>60.084299999999999</v>
      </c>
      <c r="AG373" s="23">
        <v>79.878799999999998</v>
      </c>
      <c r="AH373" s="23">
        <v>101.96120000000001</v>
      </c>
      <c r="AI373" s="23">
        <v>151.99039999999999</v>
      </c>
      <c r="AJ373" s="23">
        <v>159.69</v>
      </c>
      <c r="AK373" s="23">
        <v>71.846400000000003</v>
      </c>
      <c r="AL373" s="23">
        <v>70.9375</v>
      </c>
      <c r="AM373" s="23">
        <v>40.304400000000001</v>
      </c>
      <c r="AN373" s="23">
        <v>56.077399999999997</v>
      </c>
      <c r="AO373" s="23">
        <v>61.978999999999999</v>
      </c>
      <c r="AP373" s="23">
        <v>94.195999999999998</v>
      </c>
      <c r="AQ373" s="23">
        <v>18.998000000000001</v>
      </c>
      <c r="AR373" s="23">
        <v>35.450000000000003</v>
      </c>
      <c r="AS373" s="23">
        <v>29.88</v>
      </c>
      <c r="AT373" s="23">
        <v>74.691999999999993</v>
      </c>
      <c r="AU373" s="23">
        <v>81.39</v>
      </c>
      <c r="AX373" s="54">
        <f t="shared" si="1044"/>
        <v>0</v>
      </c>
      <c r="AY373" s="54">
        <f t="shared" si="1045"/>
        <v>0</v>
      </c>
      <c r="AZ373" s="54">
        <f t="shared" si="1046"/>
        <v>0</v>
      </c>
      <c r="BA373" s="54">
        <f t="shared" si="1047"/>
        <v>0</v>
      </c>
      <c r="BB373" s="54">
        <f t="shared" si="1048"/>
        <v>0</v>
      </c>
      <c r="BC373" s="54">
        <f t="shared" si="1049"/>
        <v>0</v>
      </c>
      <c r="BD373" s="54">
        <f t="shared" si="1050"/>
        <v>0</v>
      </c>
      <c r="BE373" s="54">
        <f t="shared" si="1051"/>
        <v>0</v>
      </c>
      <c r="BF373" s="54">
        <f t="shared" si="1052"/>
        <v>0</v>
      </c>
      <c r="BG373" s="54">
        <f t="shared" si="1053"/>
        <v>0</v>
      </c>
      <c r="BH373" s="54">
        <f t="shared" si="1054"/>
        <v>0</v>
      </c>
      <c r="BI373" s="54">
        <f t="shared" si="1055"/>
        <v>0</v>
      </c>
      <c r="BJ373" s="54">
        <f t="shared" si="1056"/>
        <v>0</v>
      </c>
      <c r="BK373" s="54">
        <f t="shared" si="1057"/>
        <v>0</v>
      </c>
      <c r="BL373" s="54">
        <f t="shared" si="1058"/>
        <v>0</v>
      </c>
      <c r="BM373" s="42"/>
      <c r="BO373" s="54">
        <f>'Norm-coeff'!$C$2+$AX373*'Norm-coeff'!$D$2+$AY373*'Norm-coeff'!$E$2+$AZ373*'Norm-coeff'!$F$2+$BA373*'Norm-coeff'!$G$2+$BB373*'Norm-coeff'!$H$2+$BC373*'Norm-coeff'!$I$2+$BD373*'Norm-coeff'!$J$2+$BE373*'Norm-coeff'!$K$2+$BF373*'Norm-coeff'!$L$2+$BG373*'Norm-coeff'!$M$2+$BH373*'Norm-coeff'!$N$2+$BI373*'Norm-coeff'!$O$2</f>
        <v>5.4045421474420303</v>
      </c>
      <c r="BP373" s="54">
        <f>'Norm-coeff'!$C$3+$AX373*'Norm-coeff'!$D$3+$AY373*'Norm-coeff'!$E$3+$AZ373*'Norm-coeff'!$F$3+$BA373*'Norm-coeff'!$G$3+$BB373*'Norm-coeff'!$H$3+$BC373*'Norm-coeff'!$I$3+$BD373*'Norm-coeff'!$J$3+$BE373*'Norm-coeff'!$K$3+$BF373*'Norm-coeff'!$L$3+$BG373*'Norm-coeff'!$M$3+$BH373*'Norm-coeff'!$N$3+$BI373*'Norm-coeff'!$O$3</f>
        <v>3.15319116612705</v>
      </c>
      <c r="BQ373" s="54">
        <f>'Norm-coeff'!$C$4+$AX373*'Norm-coeff'!$D$4+$AY373*'Norm-coeff'!$E$4+$AZ373*'Norm-coeff'!$F$4+$BA373*'Norm-coeff'!$G$4+$BB373*'Norm-coeff'!$H$4+$BC373*'Norm-coeff'!$I$4+$BD373*'Norm-coeff'!$J$4+$BE373*'Norm-coeff'!$K$4+$BF373*'Norm-coeff'!$L$4+$BG373*'Norm-coeff'!$M$4+$BH373*'Norm-coeff'!$N$4+$BI373*'Norm-coeff'!$O$4</f>
        <v>1.42115649462768</v>
      </c>
      <c r="BR373" s="54">
        <f>'Norm-coeff'!$C$5+$AX373*'Norm-coeff'!$D$5+$AY373*'Norm-coeff'!$E$5+$AZ373*'Norm-coeff'!$F$5+$BA373*'Norm-coeff'!$G$5+$BB373*'Norm-coeff'!$H$5+$BC373*'Norm-coeff'!$I$5+$BD373*'Norm-coeff'!$J$5+$BE373*'Norm-coeff'!$K$5+$BF373*'Norm-coeff'!$L$5+$BG373*'Norm-coeff'!$M$5+$BH373*'Norm-coeff'!$N$5+$BI373*'Norm-coeff'!$O$5</f>
        <v>1.0553329241296201</v>
      </c>
      <c r="BS373" s="54">
        <f>'Norm-coeff'!$C$6+$AX373*'Norm-coeff'!$D$6+$AY373*'Norm-coeff'!$E$6+$AZ373*'Norm-coeff'!$F$6+$BA373*'Norm-coeff'!$G$6+$BB373*'Norm-coeff'!$H$6+$BC373*'Norm-coeff'!$I$6+$BD373*'Norm-coeff'!$J$6+$BE373*'Norm-coeff'!$K$6+$BF373*'Norm-coeff'!$L$6+$BG373*'Norm-coeff'!$M$6+$BH373*'Norm-coeff'!$N$6+$BI373*'Norm-coeff'!$O$6</f>
        <v>-1.48700885495103E-2</v>
      </c>
      <c r="BT373" s="54">
        <f>'Norm-coeff'!$C$7+$AX373*'Norm-coeff'!$D$7+$AY373*'Norm-coeff'!$E$7+$AZ373*'Norm-coeff'!$F$7+$BA373*'Norm-coeff'!$G$7+$BB373*'Norm-coeff'!$H$7+$BC373*'Norm-coeff'!$I$7+$BD373*'Norm-coeff'!$J$7+$BE373*'Norm-coeff'!$K$7+$BF373*'Norm-coeff'!$L$7+$BG373*'Norm-coeff'!$M$7+$BH373*'Norm-coeff'!$N$7+$BI373*'Norm-coeff'!$O$7</f>
        <v>2.0907583608832998</v>
      </c>
      <c r="BU373" s="54">
        <f>'Norm-coeff'!$C$8+$AX373*'Norm-coeff'!$D$8+$AY373*'Norm-coeff'!$E$8+$AZ373*'Norm-coeff'!$F$8+$BA373*'Norm-coeff'!$G$8+$BB373*'Norm-coeff'!$H$8+$BC373*'Norm-coeff'!$I$8+$BD373*'Norm-coeff'!$J$8+$BE373*'Norm-coeff'!$K$8+$BF373*'Norm-coeff'!$L$8+$BG373*'Norm-coeff'!$M$8+$BH373*'Norm-coeff'!$N$8+$BI373*'Norm-coeff'!$O$8</f>
        <v>0.65894159836244504</v>
      </c>
      <c r="BV373" s="54">
        <f>'Norm-coeff'!$C$9+$AX373*'Norm-coeff'!$D$9+$AY373*'Norm-coeff'!$E$9+$AZ373*'Norm-coeff'!$F$9+$BA373*'Norm-coeff'!$G$9+$BB373*'Norm-coeff'!$H$9+$BC373*'Norm-coeff'!$I$9+$BD373*'Norm-coeff'!$J$9+$BE373*'Norm-coeff'!$K$9+$BF373*'Norm-coeff'!$L$9+$BG373*'Norm-coeff'!$M$9+$BH373*'Norm-coeff'!$N$9+$BI373*'Norm-coeff'!$O$9</f>
        <v>1.48961085014701</v>
      </c>
      <c r="BW373" s="54">
        <f>'Norm-coeff'!$C$10+$AX373*'Norm-coeff'!$D$10+$AY373*'Norm-coeff'!$E$10+$AZ373*'Norm-coeff'!$F$10+$BA373*'Norm-coeff'!$G$10+$BB373*'Norm-coeff'!$H$10+$BC373*'Norm-coeff'!$I$10+$BD373*'Norm-coeff'!$J$10+$BE373*'Norm-coeff'!$K$10+$BF373*'Norm-coeff'!$L$10+$BG373*'Norm-coeff'!$M$10+$BH373*'Norm-coeff'!$N$10+$BI373*'Norm-coeff'!$O$10</f>
        <v>1.42058735749591</v>
      </c>
      <c r="BX373" s="54">
        <f>'Norm-coeff'!$C$11+$AX373*'Norm-coeff'!$D$11+$AY373*'Norm-coeff'!$E$11+$AZ373*'Norm-coeff'!$F$11+$BA373*'Norm-coeff'!$G$11+$BB373*'Norm-coeff'!$H$11+$BC373*'Norm-coeff'!$I$11+$BD373*'Norm-coeff'!$J$11+$BE373*'Norm-coeff'!$K$11+$BF373*'Norm-coeff'!$L$11+$BG373*'Norm-coeff'!$M$11+$BH373*'Norm-coeff'!$N$11+$BI373*'Norm-coeff'!$O$11</f>
        <v>0.221233014421479</v>
      </c>
      <c r="BY373" s="54">
        <f>'Norm-coeff'!$C$12+$AX373*'Norm-coeff'!$D$12+$AY373*'Norm-coeff'!$E$12+$AZ373*'Norm-coeff'!$F$12+$BA373*'Norm-coeff'!$G$12+$BB373*'Norm-coeff'!$H$12+$BC373*'Norm-coeff'!$I$12+$BD373*'Norm-coeff'!$J$12+$BE373*'Norm-coeff'!$K$12+$BF373*'Norm-coeff'!$L$12+$BG373*'Norm-coeff'!$M$12+$BH373*'Norm-coeff'!$N$12+$BI373*'Norm-coeff'!$O$12</f>
        <v>0.283527502056037</v>
      </c>
      <c r="BZ373" s="54">
        <f>'Norm-coeff'!$C$13+$AX373*'Norm-coeff'!$D$13+$AY373*'Norm-coeff'!$E$13+$AZ373*'Norm-coeff'!$F$13+$BA373*'Norm-coeff'!$G$13+$BB373*'Norm-coeff'!$H$13+$BC373*'Norm-coeff'!$I$13+$BD373*'Norm-coeff'!$J$13+$BE373*'Norm-coeff'!$K$13+$BF373*'Norm-coeff'!$L$13+$BG373*'Norm-coeff'!$M$13+$BH373*'Norm-coeff'!$N$13+$BI373*'Norm-coeff'!$O$13</f>
        <v>-4.1864930554451202E-2</v>
      </c>
      <c r="CA373" s="54">
        <f>'Norm-coeff'!$C$14+$AX373*'Norm-coeff'!$D$14+$AY373*'Norm-coeff'!$E$14+$AZ373*'Norm-coeff'!$F$14+$BA373*'Norm-coeff'!$G$14+$BB373*'Norm-coeff'!$H$14+$BC373*'Norm-coeff'!$I$14+$BD373*'Norm-coeff'!$J$14+$BE373*'Norm-coeff'!$K$14+$BF373*'Norm-coeff'!$L$14+$BG373*'Norm-coeff'!$M$14+$BH373*'Norm-coeff'!$N$14+$BI373*'Norm-coeff'!$O$14</f>
        <v>4.2526983164477103</v>
      </c>
      <c r="CC373" s="54">
        <f t="shared" si="1183"/>
        <v>0</v>
      </c>
      <c r="CG373" s="54">
        <f t="shared" si="1059"/>
        <v>0</v>
      </c>
      <c r="CH373" s="54">
        <f t="shared" si="1037"/>
        <v>0</v>
      </c>
      <c r="CI373" s="54">
        <f t="shared" si="1060"/>
        <v>0</v>
      </c>
      <c r="CJ373" s="56">
        <f t="shared" si="1061"/>
        <v>0</v>
      </c>
      <c r="CK373" s="54">
        <f t="shared" si="1062"/>
        <v>0</v>
      </c>
      <c r="CL373" s="54">
        <f t="shared" si="1063"/>
        <v>0</v>
      </c>
      <c r="CM373" s="54">
        <f t="shared" si="1064"/>
        <v>0</v>
      </c>
      <c r="CN373" s="54">
        <f t="shared" si="1065"/>
        <v>0</v>
      </c>
      <c r="CO373" s="54">
        <f t="shared" si="1066"/>
        <v>0</v>
      </c>
      <c r="CP373" s="54">
        <f t="shared" si="1067"/>
        <v>0</v>
      </c>
      <c r="CQ373" s="54">
        <f t="shared" si="1068"/>
        <v>0</v>
      </c>
      <c r="CR373" s="54">
        <f t="shared" si="1069"/>
        <v>0</v>
      </c>
      <c r="CS373" s="54">
        <f t="shared" si="1070"/>
        <v>0</v>
      </c>
      <c r="CU373" s="54">
        <f t="shared" si="1071"/>
        <v>0</v>
      </c>
      <c r="CV373" s="54">
        <f t="shared" si="1072"/>
        <v>0</v>
      </c>
      <c r="CW373" s="54">
        <f t="shared" si="1073"/>
        <v>0</v>
      </c>
      <c r="CX373" s="54">
        <f t="shared" si="1074"/>
        <v>0</v>
      </c>
      <c r="CZ373" s="54">
        <f t="shared" si="1075"/>
        <v>0</v>
      </c>
      <c r="DA373" s="54">
        <f t="shared" si="1076"/>
        <v>0</v>
      </c>
      <c r="DB373" s="54">
        <f t="shared" si="1077"/>
        <v>0</v>
      </c>
      <c r="DC373" s="54">
        <f t="shared" si="1078"/>
        <v>0</v>
      </c>
      <c r="DD373" s="54">
        <f t="shared" si="1079"/>
        <v>0</v>
      </c>
      <c r="DE373" s="54">
        <f t="shared" si="1080"/>
        <v>0</v>
      </c>
      <c r="DF373" s="54">
        <f t="shared" si="1081"/>
        <v>0</v>
      </c>
      <c r="DG373" s="54">
        <f t="shared" si="1082"/>
        <v>2</v>
      </c>
      <c r="DH373" s="71">
        <f t="shared" si="1083"/>
        <v>0</v>
      </c>
      <c r="DI373" s="71">
        <f t="shared" si="1084"/>
        <v>0</v>
      </c>
      <c r="DJ373" s="54">
        <f t="shared" si="1085"/>
        <v>0</v>
      </c>
      <c r="DK373" s="54">
        <f t="shared" si="1086"/>
        <v>2</v>
      </c>
      <c r="DL373" s="4">
        <f t="shared" si="1011"/>
        <v>0</v>
      </c>
      <c r="DM373" s="3">
        <f t="shared" si="1087"/>
        <v>0</v>
      </c>
      <c r="DN373" s="3">
        <f t="shared" si="1088"/>
        <v>0</v>
      </c>
      <c r="DO373" s="4" t="e">
        <f t="shared" si="1089"/>
        <v>#DIV/0!</v>
      </c>
      <c r="DP373" s="57"/>
      <c r="DQ373" s="57"/>
      <c r="DR373" s="56">
        <f t="shared" si="1012"/>
        <v>2</v>
      </c>
      <c r="DS373" s="56">
        <f t="shared" si="1013"/>
        <v>0</v>
      </c>
      <c r="DT373" s="38">
        <f t="shared" si="1014"/>
        <v>0</v>
      </c>
      <c r="DU373" s="38">
        <f t="shared" si="1090"/>
        <v>2</v>
      </c>
      <c r="DV373" s="38">
        <f t="shared" si="1015"/>
        <v>0</v>
      </c>
      <c r="DW373" s="39">
        <f t="shared" si="1016"/>
        <v>0</v>
      </c>
      <c r="DX373" s="39">
        <f t="shared" si="1017"/>
        <v>0</v>
      </c>
      <c r="DY373" s="39">
        <f t="shared" si="1018"/>
        <v>0</v>
      </c>
      <c r="DZ373" s="39">
        <f t="shared" si="1019"/>
        <v>0</v>
      </c>
      <c r="EA373" s="39">
        <f t="shared" si="1020"/>
        <v>0</v>
      </c>
      <c r="EB373" s="37" t="e">
        <f t="shared" si="1091"/>
        <v>#DIV/0!</v>
      </c>
      <c r="EC373" s="37" t="e">
        <f t="shared" si="1092"/>
        <v>#DIV/0!</v>
      </c>
      <c r="ED373" s="37" t="e">
        <f t="shared" si="1093"/>
        <v>#DIV/0!</v>
      </c>
      <c r="EE373" s="37" t="e">
        <f t="shared" si="1094"/>
        <v>#DIV/0!</v>
      </c>
      <c r="EF373" s="39" t="e">
        <f t="shared" si="1095"/>
        <v>#DIV/0!</v>
      </c>
      <c r="EG373" s="37" t="e">
        <f t="shared" si="1096"/>
        <v>#DIV/0!</v>
      </c>
      <c r="EH373" s="37" t="e">
        <f t="shared" si="1097"/>
        <v>#DIV/0!</v>
      </c>
      <c r="EI373" s="11" t="b">
        <f t="shared" si="1098"/>
        <v>1</v>
      </c>
      <c r="EJ373" s="11" t="b">
        <f t="shared" si="1099"/>
        <v>0</v>
      </c>
      <c r="EK373" s="39" t="e">
        <f t="shared" si="1100"/>
        <v>#DIV/0!</v>
      </c>
      <c r="EL373" s="39" t="e">
        <f t="shared" si="1101"/>
        <v>#DIV/0!</v>
      </c>
      <c r="EM373" s="39" t="e">
        <f t="shared" si="1102"/>
        <v>#DIV/0!</v>
      </c>
      <c r="EN373" s="39" t="e">
        <f t="shared" si="1103"/>
        <v>#DIV/0!</v>
      </c>
      <c r="EO373" s="39" t="e">
        <f t="shared" si="1104"/>
        <v>#DIV/0!</v>
      </c>
      <c r="EP373" s="39" t="e">
        <f t="shared" si="1105"/>
        <v>#DIV/0!</v>
      </c>
      <c r="EQ373" s="39" t="e">
        <f t="shared" si="1106"/>
        <v>#DIV/0!</v>
      </c>
      <c r="ER373" s="39" t="e">
        <f t="shared" si="1107"/>
        <v>#DIV/0!</v>
      </c>
      <c r="ES373" s="58" t="str">
        <f t="shared" si="1108"/>
        <v>(OH,F,Cl)-dominate amphibole</v>
      </c>
      <c r="ET373" s="58" t="e">
        <f t="shared" si="1109"/>
        <v>#N/A</v>
      </c>
      <c r="EU373" s="56">
        <f t="shared" si="1021"/>
        <v>0</v>
      </c>
      <c r="EV373" s="56">
        <f t="shared" si="1022"/>
        <v>0</v>
      </c>
      <c r="EW373" s="56">
        <f t="shared" si="1023"/>
        <v>0</v>
      </c>
      <c r="EX373" s="56">
        <f t="shared" si="1024"/>
        <v>0</v>
      </c>
      <c r="EY373" s="56">
        <f t="shared" si="1025"/>
        <v>0</v>
      </c>
      <c r="EZ373" s="56">
        <f t="shared" si="1026"/>
        <v>0</v>
      </c>
      <c r="FA373" s="39">
        <f t="shared" si="1027"/>
        <v>0</v>
      </c>
      <c r="FB373" s="39">
        <f t="shared" si="1028"/>
        <v>0</v>
      </c>
      <c r="FC373" s="54">
        <f t="shared" si="1029"/>
        <v>0</v>
      </c>
      <c r="FD373" s="54">
        <f t="shared" si="1030"/>
        <v>0</v>
      </c>
      <c r="FE373" s="39">
        <f t="shared" si="1031"/>
        <v>0</v>
      </c>
      <c r="FF373" s="54">
        <f t="shared" si="1032"/>
        <v>0</v>
      </c>
      <c r="FG373" s="39">
        <f t="shared" si="1033"/>
        <v>0</v>
      </c>
      <c r="FH373" s="39">
        <f t="shared" si="1110"/>
        <v>0</v>
      </c>
      <c r="FI373" s="39">
        <f t="shared" si="1111"/>
        <v>0</v>
      </c>
      <c r="FJ373" s="39">
        <f t="shared" si="1112"/>
        <v>0</v>
      </c>
      <c r="FK373" s="39" t="e">
        <f t="shared" si="1113"/>
        <v>#DIV/0!</v>
      </c>
      <c r="FL373" s="39" t="e">
        <f t="shared" si="1114"/>
        <v>#DIV/0!</v>
      </c>
      <c r="FM373" s="39" t="e">
        <f t="shared" si="1115"/>
        <v>#DIV/0!</v>
      </c>
      <c r="FN373" s="39">
        <f t="shared" si="1116"/>
        <v>1</v>
      </c>
      <c r="FO373" s="39">
        <f t="shared" si="1034"/>
        <v>0</v>
      </c>
      <c r="FP373" s="39">
        <f t="shared" si="1035"/>
        <v>0</v>
      </c>
      <c r="FQ373" s="39">
        <f t="shared" si="1036"/>
        <v>0</v>
      </c>
      <c r="FR373" s="39">
        <f t="shared" si="1117"/>
        <v>0</v>
      </c>
      <c r="FS373" s="39">
        <f t="shared" si="1118"/>
        <v>0</v>
      </c>
      <c r="FU373" s="39" t="e">
        <f t="shared" si="1119"/>
        <v>#DIV/0!</v>
      </c>
      <c r="FV373" s="39" t="e">
        <f t="shared" si="1120"/>
        <v>#DIV/0!</v>
      </c>
      <c r="FW373" s="39" t="e">
        <f t="shared" si="1121"/>
        <v>#DIV/0!</v>
      </c>
      <c r="FY373" s="39" t="e">
        <f t="shared" si="1122"/>
        <v>#DIV/0!</v>
      </c>
      <c r="FZ373" s="39" t="e">
        <f t="shared" si="1123"/>
        <v>#DIV/0!</v>
      </c>
      <c r="GA373" s="39" t="e">
        <f t="shared" si="1124"/>
        <v>#DIV/0!</v>
      </c>
      <c r="GB373" s="39" t="e">
        <f t="shared" si="1125"/>
        <v>#DIV/0!</v>
      </c>
      <c r="GC373" s="39" t="e">
        <f t="shared" si="1126"/>
        <v>#DIV/0!</v>
      </c>
      <c r="GD373" s="39" t="e">
        <f t="shared" si="1127"/>
        <v>#DIV/0!</v>
      </c>
      <c r="GE373" s="39" t="e">
        <f t="shared" si="1128"/>
        <v>#DIV/0!</v>
      </c>
      <c r="GF373" s="39" t="e">
        <f t="shared" si="1129"/>
        <v>#DIV/0!</v>
      </c>
      <c r="GG373" s="39" t="e">
        <f t="shared" si="1130"/>
        <v>#DIV/0!</v>
      </c>
      <c r="GH373" s="39" t="e">
        <f t="shared" si="1131"/>
        <v>#DIV/0!</v>
      </c>
      <c r="GI373" s="39"/>
      <c r="GJ373" s="39" t="e">
        <f t="shared" si="1132"/>
        <v>#DIV/0!</v>
      </c>
      <c r="GK373" s="39" t="e">
        <f t="shared" si="1133"/>
        <v>#DIV/0!</v>
      </c>
      <c r="GL373" s="39" t="e">
        <f t="shared" si="1134"/>
        <v>#DIV/0!</v>
      </c>
      <c r="GM373" s="39" t="e">
        <f t="shared" si="1135"/>
        <v>#DIV/0!</v>
      </c>
      <c r="GN373" s="39" t="e">
        <f t="shared" si="1136"/>
        <v>#DIV/0!</v>
      </c>
      <c r="GO373" s="57"/>
      <c r="GP373" s="57" t="e">
        <f t="shared" si="1137"/>
        <v>#DIV/0!</v>
      </c>
      <c r="GQ373" s="59" t="e">
        <f t="shared" si="1138"/>
        <v>#DIV/0!</v>
      </c>
      <c r="GR373" s="41" t="e">
        <f t="shared" si="1139"/>
        <v>#DIV/0!</v>
      </c>
      <c r="GS373" s="57" t="e">
        <f t="shared" si="1140"/>
        <v>#DIV/0!</v>
      </c>
      <c r="GT373" s="57" t="e">
        <f t="shared" si="1141"/>
        <v>#DIV/0!</v>
      </c>
      <c r="GU373" s="57" t="e">
        <f t="shared" si="1142"/>
        <v>#DIV/0!</v>
      </c>
      <c r="GV373" s="57"/>
      <c r="GW373" s="42" t="e">
        <f t="shared" si="1143"/>
        <v>#DIV/0!</v>
      </c>
      <c r="GX373" s="42" t="e">
        <f t="shared" si="1144"/>
        <v>#DIV/0!</v>
      </c>
      <c r="GY373" s="42" t="e">
        <f t="shared" si="1145"/>
        <v>#DIV/0!</v>
      </c>
      <c r="GZ373" s="57"/>
      <c r="HA373" s="2" t="e">
        <f t="shared" si="1146"/>
        <v>#DIV/0!</v>
      </c>
      <c r="HB373" s="2" t="e">
        <f t="shared" si="1147"/>
        <v>#DIV/0!</v>
      </c>
      <c r="HC373" s="2" t="e">
        <f t="shared" si="1148"/>
        <v>#DIV/0!</v>
      </c>
      <c r="HD373" s="2" t="e">
        <f t="shared" si="1149"/>
        <v>#DIV/0!</v>
      </c>
      <c r="HE373" s="2" t="e">
        <f t="shared" si="1150"/>
        <v>#DIV/0!</v>
      </c>
      <c r="HF373" s="2" t="e">
        <f t="shared" si="1151"/>
        <v>#DIV/0!</v>
      </c>
      <c r="HG373" s="2" t="e">
        <f t="shared" si="1152"/>
        <v>#DIV/0!</v>
      </c>
      <c r="HH373" s="2" t="e">
        <f t="shared" si="1153"/>
        <v>#DIV/0!</v>
      </c>
      <c r="HI373" s="2" t="e">
        <f t="shared" si="1154"/>
        <v>#DIV/0!</v>
      </c>
      <c r="HJ373" s="11" t="e">
        <f t="shared" si="1155"/>
        <v>#DIV/0!</v>
      </c>
      <c r="HK373" s="60" t="e">
        <f t="shared" si="1156"/>
        <v>#DIV/0!</v>
      </c>
      <c r="HL373" s="57"/>
      <c r="HM373" s="57" t="e">
        <f t="shared" si="1157"/>
        <v>#DIV/0!</v>
      </c>
      <c r="HN373" s="57" t="e">
        <f t="shared" si="1158"/>
        <v>#DIV/0!</v>
      </c>
      <c r="HO373" s="57" t="e">
        <f t="shared" si="1159"/>
        <v>#DIV/0!</v>
      </c>
      <c r="HP373" s="57" t="e">
        <f t="shared" si="1160"/>
        <v>#DIV/0!</v>
      </c>
      <c r="HQ373" s="57" t="e">
        <f t="shared" si="1161"/>
        <v>#DIV/0!</v>
      </c>
      <c r="HR373" s="57"/>
      <c r="HS373" s="57" t="e">
        <f t="shared" si="1162"/>
        <v>#DIV/0!</v>
      </c>
      <c r="HT373" s="57" t="e">
        <f t="shared" si="1163"/>
        <v>#DIV/0!</v>
      </c>
      <c r="HU373" s="57" t="e">
        <f t="shared" si="1164"/>
        <v>#DIV/0!</v>
      </c>
      <c r="HV373" s="57" t="e">
        <f t="shared" si="1165"/>
        <v>#DIV/0!</v>
      </c>
      <c r="HW373" s="57" t="e">
        <f t="shared" si="1166"/>
        <v>#DIV/0!</v>
      </c>
      <c r="HX373" s="57"/>
      <c r="HY373" s="57" t="e">
        <f t="shared" si="1167"/>
        <v>#DIV/0!</v>
      </c>
      <c r="HZ373" s="57" t="e">
        <f t="shared" si="1168"/>
        <v>#DIV/0!</v>
      </c>
      <c r="IA373" s="57"/>
      <c r="IB373" s="61">
        <f t="shared" si="1169"/>
        <v>0</v>
      </c>
      <c r="IC373" s="57" t="str">
        <f t="shared" si="1170"/>
        <v/>
      </c>
      <c r="ID373" s="42"/>
      <c r="IE373" s="2" t="str">
        <f t="shared" si="1171"/>
        <v/>
      </c>
      <c r="IF373" s="60" t="e">
        <f t="shared" si="1172"/>
        <v>#DIV/0!</v>
      </c>
      <c r="IG373" s="60" t="str">
        <f t="shared" si="1173"/>
        <v/>
      </c>
      <c r="IH373" s="60" t="str">
        <f t="shared" si="1174"/>
        <v>zinco-</v>
      </c>
      <c r="II373" s="60" t="str">
        <f t="shared" si="1175"/>
        <v>mangano-</v>
      </c>
      <c r="IJ373" s="60" t="e">
        <f t="shared" si="1176"/>
        <v>#DIV/0!</v>
      </c>
      <c r="IK373" s="60" t="e">
        <f t="shared" si="1177"/>
        <v>#DIV/0!</v>
      </c>
      <c r="IL373" s="60" t="e">
        <f t="shared" si="1178"/>
        <v>#DIV/0!</v>
      </c>
      <c r="IM373" s="60" t="e">
        <f t="shared" si="1179"/>
        <v>#DIV/0!</v>
      </c>
      <c r="IN373" s="60" t="str">
        <f t="shared" si="1180"/>
        <v/>
      </c>
      <c r="IO373" s="60" t="str">
        <f t="shared" si="1181"/>
        <v/>
      </c>
      <c r="IP373" s="57"/>
      <c r="IQ373" s="57" t="str">
        <f t="shared" si="1182"/>
        <v>ERROR!!</v>
      </c>
    </row>
    <row r="374" spans="24:251">
      <c r="X374" s="29">
        <f t="shared" si="1038"/>
        <v>0</v>
      </c>
      <c r="Y374" s="29">
        <f t="shared" si="1039"/>
        <v>0</v>
      </c>
      <c r="Z374" s="29" t="e">
        <f t="shared" si="1040"/>
        <v>#DIV/0!</v>
      </c>
      <c r="AA374" s="29" t="e">
        <f t="shared" si="1041"/>
        <v>#DIV/0!</v>
      </c>
      <c r="AB374" s="29" t="e">
        <f t="shared" si="1042"/>
        <v>#DIV/0!</v>
      </c>
      <c r="AC374" s="29" t="e">
        <f t="shared" si="1043"/>
        <v>#DIV/0!</v>
      </c>
      <c r="AF374" s="23">
        <v>60.084299999999999</v>
      </c>
      <c r="AG374" s="23">
        <v>79.878799999999998</v>
      </c>
      <c r="AH374" s="23">
        <v>101.96120000000001</v>
      </c>
      <c r="AI374" s="23">
        <v>151.99039999999999</v>
      </c>
      <c r="AJ374" s="23">
        <v>159.69</v>
      </c>
      <c r="AK374" s="23">
        <v>71.846400000000003</v>
      </c>
      <c r="AL374" s="23">
        <v>70.9375</v>
      </c>
      <c r="AM374" s="23">
        <v>40.304400000000001</v>
      </c>
      <c r="AN374" s="23">
        <v>56.077399999999997</v>
      </c>
      <c r="AO374" s="23">
        <v>61.978999999999999</v>
      </c>
      <c r="AP374" s="23">
        <v>94.195999999999998</v>
      </c>
      <c r="AQ374" s="23">
        <v>18.998000000000001</v>
      </c>
      <c r="AR374" s="23">
        <v>35.450000000000003</v>
      </c>
      <c r="AS374" s="23">
        <v>29.88</v>
      </c>
      <c r="AT374" s="23">
        <v>74.691999999999993</v>
      </c>
      <c r="AU374" s="23">
        <v>81.39</v>
      </c>
      <c r="AX374" s="54">
        <f t="shared" si="1044"/>
        <v>0</v>
      </c>
      <c r="AY374" s="54">
        <f t="shared" si="1045"/>
        <v>0</v>
      </c>
      <c r="AZ374" s="54">
        <f t="shared" si="1046"/>
        <v>0</v>
      </c>
      <c r="BA374" s="54">
        <f t="shared" si="1047"/>
        <v>0</v>
      </c>
      <c r="BB374" s="54">
        <f t="shared" si="1048"/>
        <v>0</v>
      </c>
      <c r="BC374" s="54">
        <f t="shared" si="1049"/>
        <v>0</v>
      </c>
      <c r="BD374" s="54">
        <f t="shared" si="1050"/>
        <v>0</v>
      </c>
      <c r="BE374" s="54">
        <f t="shared" si="1051"/>
        <v>0</v>
      </c>
      <c r="BF374" s="54">
        <f t="shared" si="1052"/>
        <v>0</v>
      </c>
      <c r="BG374" s="54">
        <f t="shared" si="1053"/>
        <v>0</v>
      </c>
      <c r="BH374" s="54">
        <f t="shared" si="1054"/>
        <v>0</v>
      </c>
      <c r="BI374" s="54">
        <f t="shared" si="1055"/>
        <v>0</v>
      </c>
      <c r="BJ374" s="54">
        <f t="shared" si="1056"/>
        <v>0</v>
      </c>
      <c r="BK374" s="54">
        <f t="shared" si="1057"/>
        <v>0</v>
      </c>
      <c r="BL374" s="54">
        <f t="shared" si="1058"/>
        <v>0</v>
      </c>
      <c r="BM374" s="42"/>
      <c r="BO374" s="54">
        <f>'Norm-coeff'!$C$2+$AX374*'Norm-coeff'!$D$2+$AY374*'Norm-coeff'!$E$2+$AZ374*'Norm-coeff'!$F$2+$BA374*'Norm-coeff'!$G$2+$BB374*'Norm-coeff'!$H$2+$BC374*'Norm-coeff'!$I$2+$BD374*'Norm-coeff'!$J$2+$BE374*'Norm-coeff'!$K$2+$BF374*'Norm-coeff'!$L$2+$BG374*'Norm-coeff'!$M$2+$BH374*'Norm-coeff'!$N$2+$BI374*'Norm-coeff'!$O$2</f>
        <v>5.4045421474420303</v>
      </c>
      <c r="BP374" s="54">
        <f>'Norm-coeff'!$C$3+$AX374*'Norm-coeff'!$D$3+$AY374*'Norm-coeff'!$E$3+$AZ374*'Norm-coeff'!$F$3+$BA374*'Norm-coeff'!$G$3+$BB374*'Norm-coeff'!$H$3+$BC374*'Norm-coeff'!$I$3+$BD374*'Norm-coeff'!$J$3+$BE374*'Norm-coeff'!$K$3+$BF374*'Norm-coeff'!$L$3+$BG374*'Norm-coeff'!$M$3+$BH374*'Norm-coeff'!$N$3+$BI374*'Norm-coeff'!$O$3</f>
        <v>3.15319116612705</v>
      </c>
      <c r="BQ374" s="54">
        <f>'Norm-coeff'!$C$4+$AX374*'Norm-coeff'!$D$4+$AY374*'Norm-coeff'!$E$4+$AZ374*'Norm-coeff'!$F$4+$BA374*'Norm-coeff'!$G$4+$BB374*'Norm-coeff'!$H$4+$BC374*'Norm-coeff'!$I$4+$BD374*'Norm-coeff'!$J$4+$BE374*'Norm-coeff'!$K$4+$BF374*'Norm-coeff'!$L$4+$BG374*'Norm-coeff'!$M$4+$BH374*'Norm-coeff'!$N$4+$BI374*'Norm-coeff'!$O$4</f>
        <v>1.42115649462768</v>
      </c>
      <c r="BR374" s="54">
        <f>'Norm-coeff'!$C$5+$AX374*'Norm-coeff'!$D$5+$AY374*'Norm-coeff'!$E$5+$AZ374*'Norm-coeff'!$F$5+$BA374*'Norm-coeff'!$G$5+$BB374*'Norm-coeff'!$H$5+$BC374*'Norm-coeff'!$I$5+$BD374*'Norm-coeff'!$J$5+$BE374*'Norm-coeff'!$K$5+$BF374*'Norm-coeff'!$L$5+$BG374*'Norm-coeff'!$M$5+$BH374*'Norm-coeff'!$N$5+$BI374*'Norm-coeff'!$O$5</f>
        <v>1.0553329241296201</v>
      </c>
      <c r="BS374" s="54">
        <f>'Norm-coeff'!$C$6+$AX374*'Norm-coeff'!$D$6+$AY374*'Norm-coeff'!$E$6+$AZ374*'Norm-coeff'!$F$6+$BA374*'Norm-coeff'!$G$6+$BB374*'Norm-coeff'!$H$6+$BC374*'Norm-coeff'!$I$6+$BD374*'Norm-coeff'!$J$6+$BE374*'Norm-coeff'!$K$6+$BF374*'Norm-coeff'!$L$6+$BG374*'Norm-coeff'!$M$6+$BH374*'Norm-coeff'!$N$6+$BI374*'Norm-coeff'!$O$6</f>
        <v>-1.48700885495103E-2</v>
      </c>
      <c r="BT374" s="54">
        <f>'Norm-coeff'!$C$7+$AX374*'Norm-coeff'!$D$7+$AY374*'Norm-coeff'!$E$7+$AZ374*'Norm-coeff'!$F$7+$BA374*'Norm-coeff'!$G$7+$BB374*'Norm-coeff'!$H$7+$BC374*'Norm-coeff'!$I$7+$BD374*'Norm-coeff'!$J$7+$BE374*'Norm-coeff'!$K$7+$BF374*'Norm-coeff'!$L$7+$BG374*'Norm-coeff'!$M$7+$BH374*'Norm-coeff'!$N$7+$BI374*'Norm-coeff'!$O$7</f>
        <v>2.0907583608832998</v>
      </c>
      <c r="BU374" s="54">
        <f>'Norm-coeff'!$C$8+$AX374*'Norm-coeff'!$D$8+$AY374*'Norm-coeff'!$E$8+$AZ374*'Norm-coeff'!$F$8+$BA374*'Norm-coeff'!$G$8+$BB374*'Norm-coeff'!$H$8+$BC374*'Norm-coeff'!$I$8+$BD374*'Norm-coeff'!$J$8+$BE374*'Norm-coeff'!$K$8+$BF374*'Norm-coeff'!$L$8+$BG374*'Norm-coeff'!$M$8+$BH374*'Norm-coeff'!$N$8+$BI374*'Norm-coeff'!$O$8</f>
        <v>0.65894159836244504</v>
      </c>
      <c r="BV374" s="54">
        <f>'Norm-coeff'!$C$9+$AX374*'Norm-coeff'!$D$9+$AY374*'Norm-coeff'!$E$9+$AZ374*'Norm-coeff'!$F$9+$BA374*'Norm-coeff'!$G$9+$BB374*'Norm-coeff'!$H$9+$BC374*'Norm-coeff'!$I$9+$BD374*'Norm-coeff'!$J$9+$BE374*'Norm-coeff'!$K$9+$BF374*'Norm-coeff'!$L$9+$BG374*'Norm-coeff'!$M$9+$BH374*'Norm-coeff'!$N$9+$BI374*'Norm-coeff'!$O$9</f>
        <v>1.48961085014701</v>
      </c>
      <c r="BW374" s="54">
        <f>'Norm-coeff'!$C$10+$AX374*'Norm-coeff'!$D$10+$AY374*'Norm-coeff'!$E$10+$AZ374*'Norm-coeff'!$F$10+$BA374*'Norm-coeff'!$G$10+$BB374*'Norm-coeff'!$H$10+$BC374*'Norm-coeff'!$I$10+$BD374*'Norm-coeff'!$J$10+$BE374*'Norm-coeff'!$K$10+$BF374*'Norm-coeff'!$L$10+$BG374*'Norm-coeff'!$M$10+$BH374*'Norm-coeff'!$N$10+$BI374*'Norm-coeff'!$O$10</f>
        <v>1.42058735749591</v>
      </c>
      <c r="BX374" s="54">
        <f>'Norm-coeff'!$C$11+$AX374*'Norm-coeff'!$D$11+$AY374*'Norm-coeff'!$E$11+$AZ374*'Norm-coeff'!$F$11+$BA374*'Norm-coeff'!$G$11+$BB374*'Norm-coeff'!$H$11+$BC374*'Norm-coeff'!$I$11+$BD374*'Norm-coeff'!$J$11+$BE374*'Norm-coeff'!$K$11+$BF374*'Norm-coeff'!$L$11+$BG374*'Norm-coeff'!$M$11+$BH374*'Norm-coeff'!$N$11+$BI374*'Norm-coeff'!$O$11</f>
        <v>0.221233014421479</v>
      </c>
      <c r="BY374" s="54">
        <f>'Norm-coeff'!$C$12+$AX374*'Norm-coeff'!$D$12+$AY374*'Norm-coeff'!$E$12+$AZ374*'Norm-coeff'!$F$12+$BA374*'Norm-coeff'!$G$12+$BB374*'Norm-coeff'!$H$12+$BC374*'Norm-coeff'!$I$12+$BD374*'Norm-coeff'!$J$12+$BE374*'Norm-coeff'!$K$12+$BF374*'Norm-coeff'!$L$12+$BG374*'Norm-coeff'!$M$12+$BH374*'Norm-coeff'!$N$12+$BI374*'Norm-coeff'!$O$12</f>
        <v>0.283527502056037</v>
      </c>
      <c r="BZ374" s="54">
        <f>'Norm-coeff'!$C$13+$AX374*'Norm-coeff'!$D$13+$AY374*'Norm-coeff'!$E$13+$AZ374*'Norm-coeff'!$F$13+$BA374*'Norm-coeff'!$G$13+$BB374*'Norm-coeff'!$H$13+$BC374*'Norm-coeff'!$I$13+$BD374*'Norm-coeff'!$J$13+$BE374*'Norm-coeff'!$K$13+$BF374*'Norm-coeff'!$L$13+$BG374*'Norm-coeff'!$M$13+$BH374*'Norm-coeff'!$N$13+$BI374*'Norm-coeff'!$O$13</f>
        <v>-4.1864930554451202E-2</v>
      </c>
      <c r="CA374" s="54">
        <f>'Norm-coeff'!$C$14+$AX374*'Norm-coeff'!$D$14+$AY374*'Norm-coeff'!$E$14+$AZ374*'Norm-coeff'!$F$14+$BA374*'Norm-coeff'!$G$14+$BB374*'Norm-coeff'!$H$14+$BC374*'Norm-coeff'!$I$14+$BD374*'Norm-coeff'!$J$14+$BE374*'Norm-coeff'!$K$14+$BF374*'Norm-coeff'!$L$14+$BG374*'Norm-coeff'!$M$14+$BH374*'Norm-coeff'!$N$14+$BI374*'Norm-coeff'!$O$14</f>
        <v>4.2526983164477103</v>
      </c>
      <c r="CC374" s="54">
        <f t="shared" si="1183"/>
        <v>0</v>
      </c>
      <c r="CG374" s="54">
        <f t="shared" si="1059"/>
        <v>0</v>
      </c>
      <c r="CH374" s="54">
        <f t="shared" si="1037"/>
        <v>0</v>
      </c>
      <c r="CI374" s="54">
        <f t="shared" si="1060"/>
        <v>0</v>
      </c>
      <c r="CJ374" s="56">
        <f t="shared" si="1061"/>
        <v>0</v>
      </c>
      <c r="CK374" s="54">
        <f t="shared" si="1062"/>
        <v>0</v>
      </c>
      <c r="CL374" s="54">
        <f t="shared" si="1063"/>
        <v>0</v>
      </c>
      <c r="CM374" s="54">
        <f t="shared" si="1064"/>
        <v>0</v>
      </c>
      <c r="CN374" s="54">
        <f t="shared" si="1065"/>
        <v>0</v>
      </c>
      <c r="CO374" s="54">
        <f t="shared" si="1066"/>
        <v>0</v>
      </c>
      <c r="CP374" s="54">
        <f t="shared" si="1067"/>
        <v>0</v>
      </c>
      <c r="CQ374" s="54">
        <f t="shared" si="1068"/>
        <v>0</v>
      </c>
      <c r="CR374" s="54">
        <f t="shared" si="1069"/>
        <v>0</v>
      </c>
      <c r="CS374" s="54">
        <f t="shared" si="1070"/>
        <v>0</v>
      </c>
      <c r="CU374" s="54">
        <f t="shared" si="1071"/>
        <v>0</v>
      </c>
      <c r="CV374" s="54">
        <f t="shared" si="1072"/>
        <v>0</v>
      </c>
      <c r="CW374" s="54">
        <f t="shared" si="1073"/>
        <v>0</v>
      </c>
      <c r="CX374" s="54">
        <f t="shared" si="1074"/>
        <v>0</v>
      </c>
      <c r="CZ374" s="54">
        <f t="shared" si="1075"/>
        <v>0</v>
      </c>
      <c r="DA374" s="54">
        <f t="shared" si="1076"/>
        <v>0</v>
      </c>
      <c r="DB374" s="54">
        <f t="shared" si="1077"/>
        <v>0</v>
      </c>
      <c r="DC374" s="54">
        <f t="shared" si="1078"/>
        <v>0</v>
      </c>
      <c r="DD374" s="54">
        <f t="shared" si="1079"/>
        <v>0</v>
      </c>
      <c r="DE374" s="54">
        <f t="shared" si="1080"/>
        <v>0</v>
      </c>
      <c r="DF374" s="54">
        <f t="shared" si="1081"/>
        <v>0</v>
      </c>
      <c r="DG374" s="54">
        <f t="shared" si="1082"/>
        <v>2</v>
      </c>
      <c r="DH374" s="71">
        <f t="shared" si="1083"/>
        <v>0</v>
      </c>
      <c r="DI374" s="71">
        <f t="shared" si="1084"/>
        <v>0</v>
      </c>
      <c r="DJ374" s="54">
        <f t="shared" si="1085"/>
        <v>0</v>
      </c>
      <c r="DK374" s="54">
        <f t="shared" si="1086"/>
        <v>2</v>
      </c>
      <c r="DL374" s="4">
        <f t="shared" si="1011"/>
        <v>0</v>
      </c>
      <c r="DM374" s="3">
        <f t="shared" si="1087"/>
        <v>0</v>
      </c>
      <c r="DN374" s="3">
        <f t="shared" si="1088"/>
        <v>0</v>
      </c>
      <c r="DO374" s="4" t="e">
        <f t="shared" si="1089"/>
        <v>#DIV/0!</v>
      </c>
      <c r="DP374" s="57"/>
      <c r="DQ374" s="57"/>
      <c r="DR374" s="56">
        <f t="shared" si="1012"/>
        <v>2</v>
      </c>
      <c r="DS374" s="56">
        <f t="shared" si="1013"/>
        <v>0</v>
      </c>
      <c r="DT374" s="38">
        <f t="shared" si="1014"/>
        <v>0</v>
      </c>
      <c r="DU374" s="38">
        <f t="shared" si="1090"/>
        <v>2</v>
      </c>
      <c r="DV374" s="38">
        <f t="shared" si="1015"/>
        <v>0</v>
      </c>
      <c r="DW374" s="39">
        <f t="shared" si="1016"/>
        <v>0</v>
      </c>
      <c r="DX374" s="39">
        <f t="shared" si="1017"/>
        <v>0</v>
      </c>
      <c r="DY374" s="39">
        <f t="shared" si="1018"/>
        <v>0</v>
      </c>
      <c r="DZ374" s="39">
        <f t="shared" si="1019"/>
        <v>0</v>
      </c>
      <c r="EA374" s="39">
        <f t="shared" si="1020"/>
        <v>0</v>
      </c>
      <c r="EB374" s="37" t="e">
        <f t="shared" si="1091"/>
        <v>#DIV/0!</v>
      </c>
      <c r="EC374" s="37" t="e">
        <f t="shared" si="1092"/>
        <v>#DIV/0!</v>
      </c>
      <c r="ED374" s="37" t="e">
        <f t="shared" si="1093"/>
        <v>#DIV/0!</v>
      </c>
      <c r="EE374" s="37" t="e">
        <f t="shared" si="1094"/>
        <v>#DIV/0!</v>
      </c>
      <c r="EF374" s="39" t="e">
        <f t="shared" si="1095"/>
        <v>#DIV/0!</v>
      </c>
      <c r="EG374" s="37" t="e">
        <f t="shared" si="1096"/>
        <v>#DIV/0!</v>
      </c>
      <c r="EH374" s="37" t="e">
        <f t="shared" si="1097"/>
        <v>#DIV/0!</v>
      </c>
      <c r="EI374" s="11" t="b">
        <f t="shared" si="1098"/>
        <v>1</v>
      </c>
      <c r="EJ374" s="11" t="b">
        <f t="shared" si="1099"/>
        <v>0</v>
      </c>
      <c r="EK374" s="39" t="e">
        <f t="shared" si="1100"/>
        <v>#DIV/0!</v>
      </c>
      <c r="EL374" s="39" t="e">
        <f t="shared" si="1101"/>
        <v>#DIV/0!</v>
      </c>
      <c r="EM374" s="39" t="e">
        <f t="shared" si="1102"/>
        <v>#DIV/0!</v>
      </c>
      <c r="EN374" s="39" t="e">
        <f t="shared" si="1103"/>
        <v>#DIV/0!</v>
      </c>
      <c r="EO374" s="39" t="e">
        <f t="shared" si="1104"/>
        <v>#DIV/0!</v>
      </c>
      <c r="EP374" s="39" t="e">
        <f t="shared" si="1105"/>
        <v>#DIV/0!</v>
      </c>
      <c r="EQ374" s="39" t="e">
        <f t="shared" si="1106"/>
        <v>#DIV/0!</v>
      </c>
      <c r="ER374" s="39" t="e">
        <f t="shared" si="1107"/>
        <v>#DIV/0!</v>
      </c>
      <c r="ES374" s="58" t="str">
        <f t="shared" si="1108"/>
        <v>(OH,F,Cl)-dominate amphibole</v>
      </c>
      <c r="ET374" s="58" t="e">
        <f t="shared" si="1109"/>
        <v>#N/A</v>
      </c>
      <c r="EU374" s="56">
        <f t="shared" si="1021"/>
        <v>0</v>
      </c>
      <c r="EV374" s="56">
        <f t="shared" si="1022"/>
        <v>0</v>
      </c>
      <c r="EW374" s="56">
        <f t="shared" si="1023"/>
        <v>0</v>
      </c>
      <c r="EX374" s="56">
        <f t="shared" si="1024"/>
        <v>0</v>
      </c>
      <c r="EY374" s="56">
        <f t="shared" si="1025"/>
        <v>0</v>
      </c>
      <c r="EZ374" s="56">
        <f t="shared" si="1026"/>
        <v>0</v>
      </c>
      <c r="FA374" s="39">
        <f t="shared" si="1027"/>
        <v>0</v>
      </c>
      <c r="FB374" s="39">
        <f t="shared" si="1028"/>
        <v>0</v>
      </c>
      <c r="FC374" s="54">
        <f t="shared" si="1029"/>
        <v>0</v>
      </c>
      <c r="FD374" s="54">
        <f t="shared" si="1030"/>
        <v>0</v>
      </c>
      <c r="FE374" s="39">
        <f t="shared" si="1031"/>
        <v>0</v>
      </c>
      <c r="FF374" s="54">
        <f t="shared" si="1032"/>
        <v>0</v>
      </c>
      <c r="FG374" s="39">
        <f t="shared" si="1033"/>
        <v>0</v>
      </c>
      <c r="FH374" s="39">
        <f t="shared" si="1110"/>
        <v>0</v>
      </c>
      <c r="FI374" s="39">
        <f t="shared" si="1111"/>
        <v>0</v>
      </c>
      <c r="FJ374" s="39">
        <f t="shared" si="1112"/>
        <v>0</v>
      </c>
      <c r="FK374" s="39" t="e">
        <f t="shared" si="1113"/>
        <v>#DIV/0!</v>
      </c>
      <c r="FL374" s="39" t="e">
        <f t="shared" si="1114"/>
        <v>#DIV/0!</v>
      </c>
      <c r="FM374" s="39" t="e">
        <f t="shared" si="1115"/>
        <v>#DIV/0!</v>
      </c>
      <c r="FN374" s="39">
        <f t="shared" si="1116"/>
        <v>1</v>
      </c>
      <c r="FO374" s="39">
        <f t="shared" si="1034"/>
        <v>0</v>
      </c>
      <c r="FP374" s="39">
        <f t="shared" si="1035"/>
        <v>0</v>
      </c>
      <c r="FQ374" s="39">
        <f t="shared" si="1036"/>
        <v>0</v>
      </c>
      <c r="FR374" s="39">
        <f t="shared" si="1117"/>
        <v>0</v>
      </c>
      <c r="FS374" s="39">
        <f t="shared" si="1118"/>
        <v>0</v>
      </c>
      <c r="FU374" s="39" t="e">
        <f t="shared" si="1119"/>
        <v>#DIV/0!</v>
      </c>
      <c r="FV374" s="39" t="e">
        <f t="shared" si="1120"/>
        <v>#DIV/0!</v>
      </c>
      <c r="FW374" s="39" t="e">
        <f t="shared" si="1121"/>
        <v>#DIV/0!</v>
      </c>
      <c r="FY374" s="39" t="e">
        <f t="shared" si="1122"/>
        <v>#DIV/0!</v>
      </c>
      <c r="FZ374" s="39" t="e">
        <f t="shared" si="1123"/>
        <v>#DIV/0!</v>
      </c>
      <c r="GA374" s="39" t="e">
        <f t="shared" si="1124"/>
        <v>#DIV/0!</v>
      </c>
      <c r="GB374" s="39" t="e">
        <f t="shared" si="1125"/>
        <v>#DIV/0!</v>
      </c>
      <c r="GC374" s="39" t="e">
        <f t="shared" si="1126"/>
        <v>#DIV/0!</v>
      </c>
      <c r="GD374" s="39" t="e">
        <f t="shared" si="1127"/>
        <v>#DIV/0!</v>
      </c>
      <c r="GE374" s="39" t="e">
        <f t="shared" si="1128"/>
        <v>#DIV/0!</v>
      </c>
      <c r="GF374" s="39" t="e">
        <f t="shared" si="1129"/>
        <v>#DIV/0!</v>
      </c>
      <c r="GG374" s="39" t="e">
        <f t="shared" si="1130"/>
        <v>#DIV/0!</v>
      </c>
      <c r="GH374" s="39" t="e">
        <f t="shared" si="1131"/>
        <v>#DIV/0!</v>
      </c>
      <c r="GI374" s="39"/>
      <c r="GJ374" s="39" t="e">
        <f t="shared" si="1132"/>
        <v>#DIV/0!</v>
      </c>
      <c r="GK374" s="39" t="e">
        <f t="shared" si="1133"/>
        <v>#DIV/0!</v>
      </c>
      <c r="GL374" s="39" t="e">
        <f t="shared" si="1134"/>
        <v>#DIV/0!</v>
      </c>
      <c r="GM374" s="39" t="e">
        <f t="shared" si="1135"/>
        <v>#DIV/0!</v>
      </c>
      <c r="GN374" s="39" t="e">
        <f t="shared" si="1136"/>
        <v>#DIV/0!</v>
      </c>
      <c r="GO374" s="57"/>
      <c r="GP374" s="57" t="e">
        <f t="shared" si="1137"/>
        <v>#DIV/0!</v>
      </c>
      <c r="GQ374" s="59" t="e">
        <f t="shared" si="1138"/>
        <v>#DIV/0!</v>
      </c>
      <c r="GR374" s="41" t="e">
        <f t="shared" si="1139"/>
        <v>#DIV/0!</v>
      </c>
      <c r="GS374" s="57" t="e">
        <f t="shared" si="1140"/>
        <v>#DIV/0!</v>
      </c>
      <c r="GT374" s="57" t="e">
        <f t="shared" si="1141"/>
        <v>#DIV/0!</v>
      </c>
      <c r="GU374" s="57" t="e">
        <f t="shared" si="1142"/>
        <v>#DIV/0!</v>
      </c>
      <c r="GV374" s="57"/>
      <c r="GW374" s="42" t="e">
        <f t="shared" si="1143"/>
        <v>#DIV/0!</v>
      </c>
      <c r="GX374" s="42" t="e">
        <f t="shared" si="1144"/>
        <v>#DIV/0!</v>
      </c>
      <c r="GY374" s="42" t="e">
        <f t="shared" si="1145"/>
        <v>#DIV/0!</v>
      </c>
      <c r="GZ374" s="57"/>
      <c r="HA374" s="2" t="e">
        <f t="shared" si="1146"/>
        <v>#DIV/0!</v>
      </c>
      <c r="HB374" s="2" t="e">
        <f t="shared" si="1147"/>
        <v>#DIV/0!</v>
      </c>
      <c r="HC374" s="2" t="e">
        <f t="shared" si="1148"/>
        <v>#DIV/0!</v>
      </c>
      <c r="HD374" s="2" t="e">
        <f t="shared" si="1149"/>
        <v>#DIV/0!</v>
      </c>
      <c r="HE374" s="2" t="e">
        <f t="shared" si="1150"/>
        <v>#DIV/0!</v>
      </c>
      <c r="HF374" s="2" t="e">
        <f t="shared" si="1151"/>
        <v>#DIV/0!</v>
      </c>
      <c r="HG374" s="2" t="e">
        <f t="shared" si="1152"/>
        <v>#DIV/0!</v>
      </c>
      <c r="HH374" s="2" t="e">
        <f t="shared" si="1153"/>
        <v>#DIV/0!</v>
      </c>
      <c r="HI374" s="2" t="e">
        <f t="shared" si="1154"/>
        <v>#DIV/0!</v>
      </c>
      <c r="HJ374" s="11" t="e">
        <f t="shared" si="1155"/>
        <v>#DIV/0!</v>
      </c>
      <c r="HK374" s="60" t="e">
        <f t="shared" si="1156"/>
        <v>#DIV/0!</v>
      </c>
      <c r="HL374" s="57"/>
      <c r="HM374" s="57" t="e">
        <f t="shared" si="1157"/>
        <v>#DIV/0!</v>
      </c>
      <c r="HN374" s="57" t="e">
        <f t="shared" si="1158"/>
        <v>#DIV/0!</v>
      </c>
      <c r="HO374" s="57" t="e">
        <f t="shared" si="1159"/>
        <v>#DIV/0!</v>
      </c>
      <c r="HP374" s="57" t="e">
        <f t="shared" si="1160"/>
        <v>#DIV/0!</v>
      </c>
      <c r="HQ374" s="57" t="e">
        <f t="shared" si="1161"/>
        <v>#DIV/0!</v>
      </c>
      <c r="HR374" s="57"/>
      <c r="HS374" s="57" t="e">
        <f t="shared" si="1162"/>
        <v>#DIV/0!</v>
      </c>
      <c r="HT374" s="57" t="e">
        <f t="shared" si="1163"/>
        <v>#DIV/0!</v>
      </c>
      <c r="HU374" s="57" t="e">
        <f t="shared" si="1164"/>
        <v>#DIV/0!</v>
      </c>
      <c r="HV374" s="57" t="e">
        <f t="shared" si="1165"/>
        <v>#DIV/0!</v>
      </c>
      <c r="HW374" s="57" t="e">
        <f t="shared" si="1166"/>
        <v>#DIV/0!</v>
      </c>
      <c r="HX374" s="57"/>
      <c r="HY374" s="57" t="e">
        <f t="shared" si="1167"/>
        <v>#DIV/0!</v>
      </c>
      <c r="HZ374" s="57" t="e">
        <f t="shared" si="1168"/>
        <v>#DIV/0!</v>
      </c>
      <c r="IA374" s="57"/>
      <c r="IB374" s="61">
        <f t="shared" si="1169"/>
        <v>0</v>
      </c>
      <c r="IC374" s="57" t="str">
        <f t="shared" si="1170"/>
        <v/>
      </c>
      <c r="ID374" s="42"/>
      <c r="IE374" s="2" t="str">
        <f t="shared" si="1171"/>
        <v/>
      </c>
      <c r="IF374" s="60" t="e">
        <f t="shared" si="1172"/>
        <v>#DIV/0!</v>
      </c>
      <c r="IG374" s="60" t="str">
        <f t="shared" si="1173"/>
        <v/>
      </c>
      <c r="IH374" s="60" t="str">
        <f t="shared" si="1174"/>
        <v>zinco-</v>
      </c>
      <c r="II374" s="60" t="str">
        <f t="shared" si="1175"/>
        <v>mangano-</v>
      </c>
      <c r="IJ374" s="60" t="e">
        <f t="shared" si="1176"/>
        <v>#DIV/0!</v>
      </c>
      <c r="IK374" s="60" t="e">
        <f t="shared" si="1177"/>
        <v>#DIV/0!</v>
      </c>
      <c r="IL374" s="60" t="e">
        <f t="shared" si="1178"/>
        <v>#DIV/0!</v>
      </c>
      <c r="IM374" s="60" t="e">
        <f t="shared" si="1179"/>
        <v>#DIV/0!</v>
      </c>
      <c r="IN374" s="60" t="str">
        <f t="shared" si="1180"/>
        <v/>
      </c>
      <c r="IO374" s="60" t="str">
        <f t="shared" si="1181"/>
        <v/>
      </c>
      <c r="IP374" s="57"/>
      <c r="IQ374" s="57" t="str">
        <f t="shared" si="1182"/>
        <v>ERROR!!</v>
      </c>
    </row>
    <row r="375" spans="24:251">
      <c r="X375" s="29">
        <f t="shared" si="1038"/>
        <v>0</v>
      </c>
      <c r="Y375" s="29">
        <f t="shared" si="1039"/>
        <v>0</v>
      </c>
      <c r="Z375" s="29" t="e">
        <f t="shared" si="1040"/>
        <v>#DIV/0!</v>
      </c>
      <c r="AA375" s="29" t="e">
        <f t="shared" si="1041"/>
        <v>#DIV/0!</v>
      </c>
      <c r="AB375" s="29" t="e">
        <f t="shared" si="1042"/>
        <v>#DIV/0!</v>
      </c>
      <c r="AC375" s="29" t="e">
        <f t="shared" si="1043"/>
        <v>#DIV/0!</v>
      </c>
      <c r="AF375" s="23">
        <v>60.084299999999999</v>
      </c>
      <c r="AG375" s="23">
        <v>79.878799999999998</v>
      </c>
      <c r="AH375" s="23">
        <v>101.96120000000001</v>
      </c>
      <c r="AI375" s="23">
        <v>151.99039999999999</v>
      </c>
      <c r="AJ375" s="23">
        <v>159.69</v>
      </c>
      <c r="AK375" s="23">
        <v>71.846400000000003</v>
      </c>
      <c r="AL375" s="23">
        <v>70.9375</v>
      </c>
      <c r="AM375" s="23">
        <v>40.304400000000001</v>
      </c>
      <c r="AN375" s="23">
        <v>56.077399999999997</v>
      </c>
      <c r="AO375" s="23">
        <v>61.978999999999999</v>
      </c>
      <c r="AP375" s="23">
        <v>94.195999999999998</v>
      </c>
      <c r="AQ375" s="23">
        <v>18.998000000000001</v>
      </c>
      <c r="AR375" s="23">
        <v>35.450000000000003</v>
      </c>
      <c r="AS375" s="23">
        <v>29.88</v>
      </c>
      <c r="AT375" s="23">
        <v>74.691999999999993</v>
      </c>
      <c r="AU375" s="23">
        <v>81.39</v>
      </c>
      <c r="AX375" s="54">
        <f t="shared" si="1044"/>
        <v>0</v>
      </c>
      <c r="AY375" s="54">
        <f t="shared" si="1045"/>
        <v>0</v>
      </c>
      <c r="AZ375" s="54">
        <f t="shared" si="1046"/>
        <v>0</v>
      </c>
      <c r="BA375" s="54">
        <f t="shared" si="1047"/>
        <v>0</v>
      </c>
      <c r="BB375" s="54">
        <f t="shared" si="1048"/>
        <v>0</v>
      </c>
      <c r="BC375" s="54">
        <f t="shared" si="1049"/>
        <v>0</v>
      </c>
      <c r="BD375" s="54">
        <f t="shared" si="1050"/>
        <v>0</v>
      </c>
      <c r="BE375" s="54">
        <f t="shared" si="1051"/>
        <v>0</v>
      </c>
      <c r="BF375" s="54">
        <f t="shared" si="1052"/>
        <v>0</v>
      </c>
      <c r="BG375" s="54">
        <f t="shared" si="1053"/>
        <v>0</v>
      </c>
      <c r="BH375" s="54">
        <f t="shared" si="1054"/>
        <v>0</v>
      </c>
      <c r="BI375" s="54">
        <f t="shared" si="1055"/>
        <v>0</v>
      </c>
      <c r="BJ375" s="54">
        <f t="shared" si="1056"/>
        <v>0</v>
      </c>
      <c r="BK375" s="54">
        <f t="shared" si="1057"/>
        <v>0</v>
      </c>
      <c r="BL375" s="54">
        <f t="shared" si="1058"/>
        <v>0</v>
      </c>
      <c r="BM375" s="42"/>
      <c r="BO375" s="54">
        <f>'Norm-coeff'!$C$2+$AX375*'Norm-coeff'!$D$2+$AY375*'Norm-coeff'!$E$2+$AZ375*'Norm-coeff'!$F$2+$BA375*'Norm-coeff'!$G$2+$BB375*'Norm-coeff'!$H$2+$BC375*'Norm-coeff'!$I$2+$BD375*'Norm-coeff'!$J$2+$BE375*'Norm-coeff'!$K$2+$BF375*'Norm-coeff'!$L$2+$BG375*'Norm-coeff'!$M$2+$BH375*'Norm-coeff'!$N$2+$BI375*'Norm-coeff'!$O$2</f>
        <v>5.4045421474420303</v>
      </c>
      <c r="BP375" s="54">
        <f>'Norm-coeff'!$C$3+$AX375*'Norm-coeff'!$D$3+$AY375*'Norm-coeff'!$E$3+$AZ375*'Norm-coeff'!$F$3+$BA375*'Norm-coeff'!$G$3+$BB375*'Norm-coeff'!$H$3+$BC375*'Norm-coeff'!$I$3+$BD375*'Norm-coeff'!$J$3+$BE375*'Norm-coeff'!$K$3+$BF375*'Norm-coeff'!$L$3+$BG375*'Norm-coeff'!$M$3+$BH375*'Norm-coeff'!$N$3+$BI375*'Norm-coeff'!$O$3</f>
        <v>3.15319116612705</v>
      </c>
      <c r="BQ375" s="54">
        <f>'Norm-coeff'!$C$4+$AX375*'Norm-coeff'!$D$4+$AY375*'Norm-coeff'!$E$4+$AZ375*'Norm-coeff'!$F$4+$BA375*'Norm-coeff'!$G$4+$BB375*'Norm-coeff'!$H$4+$BC375*'Norm-coeff'!$I$4+$BD375*'Norm-coeff'!$J$4+$BE375*'Norm-coeff'!$K$4+$BF375*'Norm-coeff'!$L$4+$BG375*'Norm-coeff'!$M$4+$BH375*'Norm-coeff'!$N$4+$BI375*'Norm-coeff'!$O$4</f>
        <v>1.42115649462768</v>
      </c>
      <c r="BR375" s="54">
        <f>'Norm-coeff'!$C$5+$AX375*'Norm-coeff'!$D$5+$AY375*'Norm-coeff'!$E$5+$AZ375*'Norm-coeff'!$F$5+$BA375*'Norm-coeff'!$G$5+$BB375*'Norm-coeff'!$H$5+$BC375*'Norm-coeff'!$I$5+$BD375*'Norm-coeff'!$J$5+$BE375*'Norm-coeff'!$K$5+$BF375*'Norm-coeff'!$L$5+$BG375*'Norm-coeff'!$M$5+$BH375*'Norm-coeff'!$N$5+$BI375*'Norm-coeff'!$O$5</f>
        <v>1.0553329241296201</v>
      </c>
      <c r="BS375" s="54">
        <f>'Norm-coeff'!$C$6+$AX375*'Norm-coeff'!$D$6+$AY375*'Norm-coeff'!$E$6+$AZ375*'Norm-coeff'!$F$6+$BA375*'Norm-coeff'!$G$6+$BB375*'Norm-coeff'!$H$6+$BC375*'Norm-coeff'!$I$6+$BD375*'Norm-coeff'!$J$6+$BE375*'Norm-coeff'!$K$6+$BF375*'Norm-coeff'!$L$6+$BG375*'Norm-coeff'!$M$6+$BH375*'Norm-coeff'!$N$6+$BI375*'Norm-coeff'!$O$6</f>
        <v>-1.48700885495103E-2</v>
      </c>
      <c r="BT375" s="54">
        <f>'Norm-coeff'!$C$7+$AX375*'Norm-coeff'!$D$7+$AY375*'Norm-coeff'!$E$7+$AZ375*'Norm-coeff'!$F$7+$BA375*'Norm-coeff'!$G$7+$BB375*'Norm-coeff'!$H$7+$BC375*'Norm-coeff'!$I$7+$BD375*'Norm-coeff'!$J$7+$BE375*'Norm-coeff'!$K$7+$BF375*'Norm-coeff'!$L$7+$BG375*'Norm-coeff'!$M$7+$BH375*'Norm-coeff'!$N$7+$BI375*'Norm-coeff'!$O$7</f>
        <v>2.0907583608832998</v>
      </c>
      <c r="BU375" s="54">
        <f>'Norm-coeff'!$C$8+$AX375*'Norm-coeff'!$D$8+$AY375*'Norm-coeff'!$E$8+$AZ375*'Norm-coeff'!$F$8+$BA375*'Norm-coeff'!$G$8+$BB375*'Norm-coeff'!$H$8+$BC375*'Norm-coeff'!$I$8+$BD375*'Norm-coeff'!$J$8+$BE375*'Norm-coeff'!$K$8+$BF375*'Norm-coeff'!$L$8+$BG375*'Norm-coeff'!$M$8+$BH375*'Norm-coeff'!$N$8+$BI375*'Norm-coeff'!$O$8</f>
        <v>0.65894159836244504</v>
      </c>
      <c r="BV375" s="54">
        <f>'Norm-coeff'!$C$9+$AX375*'Norm-coeff'!$D$9+$AY375*'Norm-coeff'!$E$9+$AZ375*'Norm-coeff'!$F$9+$BA375*'Norm-coeff'!$G$9+$BB375*'Norm-coeff'!$H$9+$BC375*'Norm-coeff'!$I$9+$BD375*'Norm-coeff'!$J$9+$BE375*'Norm-coeff'!$K$9+$BF375*'Norm-coeff'!$L$9+$BG375*'Norm-coeff'!$M$9+$BH375*'Norm-coeff'!$N$9+$BI375*'Norm-coeff'!$O$9</f>
        <v>1.48961085014701</v>
      </c>
      <c r="BW375" s="54">
        <f>'Norm-coeff'!$C$10+$AX375*'Norm-coeff'!$D$10+$AY375*'Norm-coeff'!$E$10+$AZ375*'Norm-coeff'!$F$10+$BA375*'Norm-coeff'!$G$10+$BB375*'Norm-coeff'!$H$10+$BC375*'Norm-coeff'!$I$10+$BD375*'Norm-coeff'!$J$10+$BE375*'Norm-coeff'!$K$10+$BF375*'Norm-coeff'!$L$10+$BG375*'Norm-coeff'!$M$10+$BH375*'Norm-coeff'!$N$10+$BI375*'Norm-coeff'!$O$10</f>
        <v>1.42058735749591</v>
      </c>
      <c r="BX375" s="54">
        <f>'Norm-coeff'!$C$11+$AX375*'Norm-coeff'!$D$11+$AY375*'Norm-coeff'!$E$11+$AZ375*'Norm-coeff'!$F$11+$BA375*'Norm-coeff'!$G$11+$BB375*'Norm-coeff'!$H$11+$BC375*'Norm-coeff'!$I$11+$BD375*'Norm-coeff'!$J$11+$BE375*'Norm-coeff'!$K$11+$BF375*'Norm-coeff'!$L$11+$BG375*'Norm-coeff'!$M$11+$BH375*'Norm-coeff'!$N$11+$BI375*'Norm-coeff'!$O$11</f>
        <v>0.221233014421479</v>
      </c>
      <c r="BY375" s="54">
        <f>'Norm-coeff'!$C$12+$AX375*'Norm-coeff'!$D$12+$AY375*'Norm-coeff'!$E$12+$AZ375*'Norm-coeff'!$F$12+$BA375*'Norm-coeff'!$G$12+$BB375*'Norm-coeff'!$H$12+$BC375*'Norm-coeff'!$I$12+$BD375*'Norm-coeff'!$J$12+$BE375*'Norm-coeff'!$K$12+$BF375*'Norm-coeff'!$L$12+$BG375*'Norm-coeff'!$M$12+$BH375*'Norm-coeff'!$N$12+$BI375*'Norm-coeff'!$O$12</f>
        <v>0.283527502056037</v>
      </c>
      <c r="BZ375" s="54">
        <f>'Norm-coeff'!$C$13+$AX375*'Norm-coeff'!$D$13+$AY375*'Norm-coeff'!$E$13+$AZ375*'Norm-coeff'!$F$13+$BA375*'Norm-coeff'!$G$13+$BB375*'Norm-coeff'!$H$13+$BC375*'Norm-coeff'!$I$13+$BD375*'Norm-coeff'!$J$13+$BE375*'Norm-coeff'!$K$13+$BF375*'Norm-coeff'!$L$13+$BG375*'Norm-coeff'!$M$13+$BH375*'Norm-coeff'!$N$13+$BI375*'Norm-coeff'!$O$13</f>
        <v>-4.1864930554451202E-2</v>
      </c>
      <c r="CA375" s="54">
        <f>'Norm-coeff'!$C$14+$AX375*'Norm-coeff'!$D$14+$AY375*'Norm-coeff'!$E$14+$AZ375*'Norm-coeff'!$F$14+$BA375*'Norm-coeff'!$G$14+$BB375*'Norm-coeff'!$H$14+$BC375*'Norm-coeff'!$I$14+$BD375*'Norm-coeff'!$J$14+$BE375*'Norm-coeff'!$K$14+$BF375*'Norm-coeff'!$L$14+$BG375*'Norm-coeff'!$M$14+$BH375*'Norm-coeff'!$N$14+$BI375*'Norm-coeff'!$O$14</f>
        <v>4.2526983164477103</v>
      </c>
      <c r="CC375" s="54">
        <f t="shared" si="1183"/>
        <v>0</v>
      </c>
      <c r="CG375" s="54">
        <f t="shared" si="1059"/>
        <v>0</v>
      </c>
      <c r="CH375" s="54">
        <f t="shared" si="1037"/>
        <v>0</v>
      </c>
      <c r="CI375" s="54">
        <f t="shared" si="1060"/>
        <v>0</v>
      </c>
      <c r="CJ375" s="56">
        <f t="shared" si="1061"/>
        <v>0</v>
      </c>
      <c r="CK375" s="54">
        <f t="shared" si="1062"/>
        <v>0</v>
      </c>
      <c r="CL375" s="54">
        <f t="shared" si="1063"/>
        <v>0</v>
      </c>
      <c r="CM375" s="54">
        <f t="shared" si="1064"/>
        <v>0</v>
      </c>
      <c r="CN375" s="54">
        <f t="shared" si="1065"/>
        <v>0</v>
      </c>
      <c r="CO375" s="54">
        <f t="shared" si="1066"/>
        <v>0</v>
      </c>
      <c r="CP375" s="54">
        <f t="shared" si="1067"/>
        <v>0</v>
      </c>
      <c r="CQ375" s="54">
        <f t="shared" si="1068"/>
        <v>0</v>
      </c>
      <c r="CR375" s="54">
        <f t="shared" si="1069"/>
        <v>0</v>
      </c>
      <c r="CS375" s="54">
        <f t="shared" si="1070"/>
        <v>0</v>
      </c>
      <c r="CU375" s="54">
        <f t="shared" si="1071"/>
        <v>0</v>
      </c>
      <c r="CV375" s="54">
        <f t="shared" si="1072"/>
        <v>0</v>
      </c>
      <c r="CW375" s="54">
        <f t="shared" si="1073"/>
        <v>0</v>
      </c>
      <c r="CX375" s="54">
        <f t="shared" si="1074"/>
        <v>0</v>
      </c>
      <c r="CZ375" s="54">
        <f t="shared" si="1075"/>
        <v>0</v>
      </c>
      <c r="DA375" s="54">
        <f t="shared" si="1076"/>
        <v>0</v>
      </c>
      <c r="DB375" s="54">
        <f t="shared" si="1077"/>
        <v>0</v>
      </c>
      <c r="DC375" s="54">
        <f t="shared" si="1078"/>
        <v>0</v>
      </c>
      <c r="DD375" s="54">
        <f t="shared" si="1079"/>
        <v>0</v>
      </c>
      <c r="DE375" s="54">
        <f t="shared" si="1080"/>
        <v>0</v>
      </c>
      <c r="DF375" s="54">
        <f t="shared" si="1081"/>
        <v>0</v>
      </c>
      <c r="DG375" s="54">
        <f t="shared" si="1082"/>
        <v>2</v>
      </c>
      <c r="DH375" s="71">
        <f t="shared" si="1083"/>
        <v>0</v>
      </c>
      <c r="DI375" s="71">
        <f t="shared" si="1084"/>
        <v>0</v>
      </c>
      <c r="DJ375" s="54">
        <f t="shared" si="1085"/>
        <v>0</v>
      </c>
      <c r="DK375" s="54">
        <f t="shared" si="1086"/>
        <v>2</v>
      </c>
      <c r="DL375" s="4">
        <f t="shared" si="1011"/>
        <v>0</v>
      </c>
      <c r="DM375" s="3">
        <f t="shared" si="1087"/>
        <v>0</v>
      </c>
      <c r="DN375" s="3">
        <f t="shared" si="1088"/>
        <v>0</v>
      </c>
      <c r="DO375" s="4" t="e">
        <f t="shared" si="1089"/>
        <v>#DIV/0!</v>
      </c>
      <c r="DP375" s="57"/>
      <c r="DQ375" s="57"/>
      <c r="DR375" s="56">
        <f t="shared" si="1012"/>
        <v>2</v>
      </c>
      <c r="DS375" s="56">
        <f t="shared" si="1013"/>
        <v>0</v>
      </c>
      <c r="DT375" s="38">
        <f t="shared" si="1014"/>
        <v>0</v>
      </c>
      <c r="DU375" s="38">
        <f t="shared" si="1090"/>
        <v>2</v>
      </c>
      <c r="DV375" s="38">
        <f t="shared" si="1015"/>
        <v>0</v>
      </c>
      <c r="DW375" s="39">
        <f t="shared" si="1016"/>
        <v>0</v>
      </c>
      <c r="DX375" s="39">
        <f t="shared" si="1017"/>
        <v>0</v>
      </c>
      <c r="DY375" s="39">
        <f t="shared" si="1018"/>
        <v>0</v>
      </c>
      <c r="DZ375" s="39">
        <f t="shared" si="1019"/>
        <v>0</v>
      </c>
      <c r="EA375" s="39">
        <f t="shared" si="1020"/>
        <v>0</v>
      </c>
      <c r="EB375" s="37" t="e">
        <f t="shared" si="1091"/>
        <v>#DIV/0!</v>
      </c>
      <c r="EC375" s="37" t="e">
        <f t="shared" si="1092"/>
        <v>#DIV/0!</v>
      </c>
      <c r="ED375" s="37" t="e">
        <f t="shared" si="1093"/>
        <v>#DIV/0!</v>
      </c>
      <c r="EE375" s="37" t="e">
        <f t="shared" si="1094"/>
        <v>#DIV/0!</v>
      </c>
      <c r="EF375" s="39" t="e">
        <f t="shared" si="1095"/>
        <v>#DIV/0!</v>
      </c>
      <c r="EG375" s="37" t="e">
        <f t="shared" si="1096"/>
        <v>#DIV/0!</v>
      </c>
      <c r="EH375" s="37" t="e">
        <f t="shared" si="1097"/>
        <v>#DIV/0!</v>
      </c>
      <c r="EI375" s="11" t="b">
        <f t="shared" si="1098"/>
        <v>1</v>
      </c>
      <c r="EJ375" s="11" t="b">
        <f t="shared" si="1099"/>
        <v>0</v>
      </c>
      <c r="EK375" s="39" t="e">
        <f t="shared" si="1100"/>
        <v>#DIV/0!</v>
      </c>
      <c r="EL375" s="39" t="e">
        <f t="shared" si="1101"/>
        <v>#DIV/0!</v>
      </c>
      <c r="EM375" s="39" t="e">
        <f t="shared" si="1102"/>
        <v>#DIV/0!</v>
      </c>
      <c r="EN375" s="39" t="e">
        <f t="shared" si="1103"/>
        <v>#DIV/0!</v>
      </c>
      <c r="EO375" s="39" t="e">
        <f t="shared" si="1104"/>
        <v>#DIV/0!</v>
      </c>
      <c r="EP375" s="39" t="e">
        <f t="shared" si="1105"/>
        <v>#DIV/0!</v>
      </c>
      <c r="EQ375" s="39" t="e">
        <f t="shared" si="1106"/>
        <v>#DIV/0!</v>
      </c>
      <c r="ER375" s="39" t="e">
        <f t="shared" si="1107"/>
        <v>#DIV/0!</v>
      </c>
      <c r="ES375" s="58" t="str">
        <f t="shared" si="1108"/>
        <v>(OH,F,Cl)-dominate amphibole</v>
      </c>
      <c r="ET375" s="58" t="e">
        <f t="shared" si="1109"/>
        <v>#N/A</v>
      </c>
      <c r="EU375" s="56">
        <f t="shared" si="1021"/>
        <v>0</v>
      </c>
      <c r="EV375" s="56">
        <f t="shared" si="1022"/>
        <v>0</v>
      </c>
      <c r="EW375" s="56">
        <f t="shared" si="1023"/>
        <v>0</v>
      </c>
      <c r="EX375" s="56">
        <f t="shared" si="1024"/>
        <v>0</v>
      </c>
      <c r="EY375" s="56">
        <f t="shared" si="1025"/>
        <v>0</v>
      </c>
      <c r="EZ375" s="56">
        <f t="shared" si="1026"/>
        <v>0</v>
      </c>
      <c r="FA375" s="39">
        <f t="shared" si="1027"/>
        <v>0</v>
      </c>
      <c r="FB375" s="39">
        <f t="shared" si="1028"/>
        <v>0</v>
      </c>
      <c r="FC375" s="54">
        <f t="shared" si="1029"/>
        <v>0</v>
      </c>
      <c r="FD375" s="54">
        <f t="shared" si="1030"/>
        <v>0</v>
      </c>
      <c r="FE375" s="39">
        <f t="shared" si="1031"/>
        <v>0</v>
      </c>
      <c r="FF375" s="54">
        <f t="shared" si="1032"/>
        <v>0</v>
      </c>
      <c r="FG375" s="39">
        <f t="shared" si="1033"/>
        <v>0</v>
      </c>
      <c r="FH375" s="39">
        <f t="shared" si="1110"/>
        <v>0</v>
      </c>
      <c r="FI375" s="39">
        <f t="shared" si="1111"/>
        <v>0</v>
      </c>
      <c r="FJ375" s="39">
        <f t="shared" si="1112"/>
        <v>0</v>
      </c>
      <c r="FK375" s="39" t="e">
        <f t="shared" si="1113"/>
        <v>#DIV/0!</v>
      </c>
      <c r="FL375" s="39" t="e">
        <f t="shared" si="1114"/>
        <v>#DIV/0!</v>
      </c>
      <c r="FM375" s="39" t="e">
        <f t="shared" si="1115"/>
        <v>#DIV/0!</v>
      </c>
      <c r="FN375" s="39">
        <f t="shared" si="1116"/>
        <v>1</v>
      </c>
      <c r="FO375" s="39">
        <f t="shared" si="1034"/>
        <v>0</v>
      </c>
      <c r="FP375" s="39">
        <f t="shared" si="1035"/>
        <v>0</v>
      </c>
      <c r="FQ375" s="39">
        <f t="shared" si="1036"/>
        <v>0</v>
      </c>
      <c r="FR375" s="39">
        <f t="shared" si="1117"/>
        <v>0</v>
      </c>
      <c r="FS375" s="39">
        <f t="shared" si="1118"/>
        <v>0</v>
      </c>
      <c r="FU375" s="39" t="e">
        <f t="shared" si="1119"/>
        <v>#DIV/0!</v>
      </c>
      <c r="FV375" s="39" t="e">
        <f t="shared" si="1120"/>
        <v>#DIV/0!</v>
      </c>
      <c r="FW375" s="39" t="e">
        <f t="shared" si="1121"/>
        <v>#DIV/0!</v>
      </c>
      <c r="FY375" s="39" t="e">
        <f t="shared" si="1122"/>
        <v>#DIV/0!</v>
      </c>
      <c r="FZ375" s="39" t="e">
        <f t="shared" si="1123"/>
        <v>#DIV/0!</v>
      </c>
      <c r="GA375" s="39" t="e">
        <f t="shared" si="1124"/>
        <v>#DIV/0!</v>
      </c>
      <c r="GB375" s="39" t="e">
        <f t="shared" si="1125"/>
        <v>#DIV/0!</v>
      </c>
      <c r="GC375" s="39" t="e">
        <f t="shared" si="1126"/>
        <v>#DIV/0!</v>
      </c>
      <c r="GD375" s="39" t="e">
        <f t="shared" si="1127"/>
        <v>#DIV/0!</v>
      </c>
      <c r="GE375" s="39" t="e">
        <f t="shared" si="1128"/>
        <v>#DIV/0!</v>
      </c>
      <c r="GF375" s="39" t="e">
        <f t="shared" si="1129"/>
        <v>#DIV/0!</v>
      </c>
      <c r="GG375" s="39" t="e">
        <f t="shared" si="1130"/>
        <v>#DIV/0!</v>
      </c>
      <c r="GH375" s="39" t="e">
        <f t="shared" si="1131"/>
        <v>#DIV/0!</v>
      </c>
      <c r="GI375" s="39"/>
      <c r="GJ375" s="39" t="e">
        <f t="shared" si="1132"/>
        <v>#DIV/0!</v>
      </c>
      <c r="GK375" s="39" t="e">
        <f t="shared" si="1133"/>
        <v>#DIV/0!</v>
      </c>
      <c r="GL375" s="39" t="e">
        <f t="shared" si="1134"/>
        <v>#DIV/0!</v>
      </c>
      <c r="GM375" s="39" t="e">
        <f t="shared" si="1135"/>
        <v>#DIV/0!</v>
      </c>
      <c r="GN375" s="39" t="e">
        <f t="shared" si="1136"/>
        <v>#DIV/0!</v>
      </c>
      <c r="GO375" s="57"/>
      <c r="GP375" s="57" t="e">
        <f t="shared" si="1137"/>
        <v>#DIV/0!</v>
      </c>
      <c r="GQ375" s="59" t="e">
        <f t="shared" si="1138"/>
        <v>#DIV/0!</v>
      </c>
      <c r="GR375" s="41" t="e">
        <f t="shared" si="1139"/>
        <v>#DIV/0!</v>
      </c>
      <c r="GS375" s="57" t="e">
        <f t="shared" si="1140"/>
        <v>#DIV/0!</v>
      </c>
      <c r="GT375" s="57" t="e">
        <f t="shared" si="1141"/>
        <v>#DIV/0!</v>
      </c>
      <c r="GU375" s="57" t="e">
        <f t="shared" si="1142"/>
        <v>#DIV/0!</v>
      </c>
      <c r="GV375" s="57"/>
      <c r="GW375" s="42" t="e">
        <f t="shared" si="1143"/>
        <v>#DIV/0!</v>
      </c>
      <c r="GX375" s="42" t="e">
        <f t="shared" si="1144"/>
        <v>#DIV/0!</v>
      </c>
      <c r="GY375" s="42" t="e">
        <f t="shared" si="1145"/>
        <v>#DIV/0!</v>
      </c>
      <c r="GZ375" s="57"/>
      <c r="HA375" s="2" t="e">
        <f t="shared" si="1146"/>
        <v>#DIV/0!</v>
      </c>
      <c r="HB375" s="2" t="e">
        <f t="shared" si="1147"/>
        <v>#DIV/0!</v>
      </c>
      <c r="HC375" s="2" t="e">
        <f t="shared" si="1148"/>
        <v>#DIV/0!</v>
      </c>
      <c r="HD375" s="2" t="e">
        <f t="shared" si="1149"/>
        <v>#DIV/0!</v>
      </c>
      <c r="HE375" s="2" t="e">
        <f t="shared" si="1150"/>
        <v>#DIV/0!</v>
      </c>
      <c r="HF375" s="2" t="e">
        <f t="shared" si="1151"/>
        <v>#DIV/0!</v>
      </c>
      <c r="HG375" s="2" t="e">
        <f t="shared" si="1152"/>
        <v>#DIV/0!</v>
      </c>
      <c r="HH375" s="2" t="e">
        <f t="shared" si="1153"/>
        <v>#DIV/0!</v>
      </c>
      <c r="HI375" s="2" t="e">
        <f t="shared" si="1154"/>
        <v>#DIV/0!</v>
      </c>
      <c r="HJ375" s="11" t="e">
        <f t="shared" si="1155"/>
        <v>#DIV/0!</v>
      </c>
      <c r="HK375" s="60" t="e">
        <f t="shared" si="1156"/>
        <v>#DIV/0!</v>
      </c>
      <c r="HL375" s="57"/>
      <c r="HM375" s="57" t="e">
        <f t="shared" si="1157"/>
        <v>#DIV/0!</v>
      </c>
      <c r="HN375" s="57" t="e">
        <f t="shared" si="1158"/>
        <v>#DIV/0!</v>
      </c>
      <c r="HO375" s="57" t="e">
        <f t="shared" si="1159"/>
        <v>#DIV/0!</v>
      </c>
      <c r="HP375" s="57" t="e">
        <f t="shared" si="1160"/>
        <v>#DIV/0!</v>
      </c>
      <c r="HQ375" s="57" t="e">
        <f t="shared" si="1161"/>
        <v>#DIV/0!</v>
      </c>
      <c r="HR375" s="57"/>
      <c r="HS375" s="57" t="e">
        <f t="shared" si="1162"/>
        <v>#DIV/0!</v>
      </c>
      <c r="HT375" s="57" t="e">
        <f t="shared" si="1163"/>
        <v>#DIV/0!</v>
      </c>
      <c r="HU375" s="57" t="e">
        <f t="shared" si="1164"/>
        <v>#DIV/0!</v>
      </c>
      <c r="HV375" s="57" t="e">
        <f t="shared" si="1165"/>
        <v>#DIV/0!</v>
      </c>
      <c r="HW375" s="57" t="e">
        <f t="shared" si="1166"/>
        <v>#DIV/0!</v>
      </c>
      <c r="HX375" s="57"/>
      <c r="HY375" s="57" t="e">
        <f t="shared" si="1167"/>
        <v>#DIV/0!</v>
      </c>
      <c r="HZ375" s="57" t="e">
        <f t="shared" si="1168"/>
        <v>#DIV/0!</v>
      </c>
      <c r="IA375" s="57"/>
      <c r="IB375" s="61">
        <f t="shared" si="1169"/>
        <v>0</v>
      </c>
      <c r="IC375" s="57" t="str">
        <f t="shared" si="1170"/>
        <v/>
      </c>
      <c r="ID375" s="42"/>
      <c r="IE375" s="2" t="str">
        <f t="shared" si="1171"/>
        <v/>
      </c>
      <c r="IF375" s="60" t="e">
        <f t="shared" si="1172"/>
        <v>#DIV/0!</v>
      </c>
      <c r="IG375" s="60" t="str">
        <f t="shared" si="1173"/>
        <v/>
      </c>
      <c r="IH375" s="60" t="str">
        <f t="shared" si="1174"/>
        <v>zinco-</v>
      </c>
      <c r="II375" s="60" t="str">
        <f t="shared" si="1175"/>
        <v>mangano-</v>
      </c>
      <c r="IJ375" s="60" t="e">
        <f t="shared" si="1176"/>
        <v>#DIV/0!</v>
      </c>
      <c r="IK375" s="60" t="e">
        <f t="shared" si="1177"/>
        <v>#DIV/0!</v>
      </c>
      <c r="IL375" s="60" t="e">
        <f t="shared" si="1178"/>
        <v>#DIV/0!</v>
      </c>
      <c r="IM375" s="60" t="e">
        <f t="shared" si="1179"/>
        <v>#DIV/0!</v>
      </c>
      <c r="IN375" s="60" t="str">
        <f t="shared" si="1180"/>
        <v/>
      </c>
      <c r="IO375" s="60" t="str">
        <f t="shared" si="1181"/>
        <v/>
      </c>
      <c r="IP375" s="57"/>
      <c r="IQ375" s="57" t="str">
        <f t="shared" si="1182"/>
        <v>ERROR!!</v>
      </c>
    </row>
    <row r="376" spans="24:251">
      <c r="X376" s="29">
        <f t="shared" si="1038"/>
        <v>0</v>
      </c>
      <c r="Y376" s="29">
        <f t="shared" si="1039"/>
        <v>0</v>
      </c>
      <c r="Z376" s="29" t="e">
        <f t="shared" si="1040"/>
        <v>#DIV/0!</v>
      </c>
      <c r="AA376" s="29" t="e">
        <f t="shared" si="1041"/>
        <v>#DIV/0!</v>
      </c>
      <c r="AB376" s="29" t="e">
        <f t="shared" si="1042"/>
        <v>#DIV/0!</v>
      </c>
      <c r="AC376" s="29" t="e">
        <f t="shared" si="1043"/>
        <v>#DIV/0!</v>
      </c>
      <c r="AF376" s="23">
        <v>60.084299999999999</v>
      </c>
      <c r="AG376" s="23">
        <v>79.878799999999998</v>
      </c>
      <c r="AH376" s="23">
        <v>101.96120000000001</v>
      </c>
      <c r="AI376" s="23">
        <v>151.99039999999999</v>
      </c>
      <c r="AJ376" s="23">
        <v>159.69</v>
      </c>
      <c r="AK376" s="23">
        <v>71.846400000000003</v>
      </c>
      <c r="AL376" s="23">
        <v>70.9375</v>
      </c>
      <c r="AM376" s="23">
        <v>40.304400000000001</v>
      </c>
      <c r="AN376" s="23">
        <v>56.077399999999997</v>
      </c>
      <c r="AO376" s="23">
        <v>61.978999999999999</v>
      </c>
      <c r="AP376" s="23">
        <v>94.195999999999998</v>
      </c>
      <c r="AQ376" s="23">
        <v>18.998000000000001</v>
      </c>
      <c r="AR376" s="23">
        <v>35.450000000000003</v>
      </c>
      <c r="AS376" s="23">
        <v>29.88</v>
      </c>
      <c r="AT376" s="23">
        <v>74.691999999999993</v>
      </c>
      <c r="AU376" s="23">
        <v>81.39</v>
      </c>
      <c r="AX376" s="54">
        <f t="shared" si="1044"/>
        <v>0</v>
      </c>
      <c r="AY376" s="54">
        <f t="shared" si="1045"/>
        <v>0</v>
      </c>
      <c r="AZ376" s="54">
        <f t="shared" si="1046"/>
        <v>0</v>
      </c>
      <c r="BA376" s="54">
        <f t="shared" si="1047"/>
        <v>0</v>
      </c>
      <c r="BB376" s="54">
        <f t="shared" si="1048"/>
        <v>0</v>
      </c>
      <c r="BC376" s="54">
        <f t="shared" si="1049"/>
        <v>0</v>
      </c>
      <c r="BD376" s="54">
        <f t="shared" si="1050"/>
        <v>0</v>
      </c>
      <c r="BE376" s="54">
        <f t="shared" si="1051"/>
        <v>0</v>
      </c>
      <c r="BF376" s="54">
        <f t="shared" si="1052"/>
        <v>0</v>
      </c>
      <c r="BG376" s="54">
        <f t="shared" si="1053"/>
        <v>0</v>
      </c>
      <c r="BH376" s="54">
        <f t="shared" si="1054"/>
        <v>0</v>
      </c>
      <c r="BI376" s="54">
        <f t="shared" si="1055"/>
        <v>0</v>
      </c>
      <c r="BJ376" s="54">
        <f t="shared" si="1056"/>
        <v>0</v>
      </c>
      <c r="BK376" s="54">
        <f t="shared" si="1057"/>
        <v>0</v>
      </c>
      <c r="BL376" s="54">
        <f t="shared" si="1058"/>
        <v>0</v>
      </c>
      <c r="BM376" s="42"/>
      <c r="BO376" s="54">
        <f>'Norm-coeff'!$C$2+$AX376*'Norm-coeff'!$D$2+$AY376*'Norm-coeff'!$E$2+$AZ376*'Norm-coeff'!$F$2+$BA376*'Norm-coeff'!$G$2+$BB376*'Norm-coeff'!$H$2+$BC376*'Norm-coeff'!$I$2+$BD376*'Norm-coeff'!$J$2+$BE376*'Norm-coeff'!$K$2+$BF376*'Norm-coeff'!$L$2+$BG376*'Norm-coeff'!$M$2+$BH376*'Norm-coeff'!$N$2+$BI376*'Norm-coeff'!$O$2</f>
        <v>5.4045421474420303</v>
      </c>
      <c r="BP376" s="54">
        <f>'Norm-coeff'!$C$3+$AX376*'Norm-coeff'!$D$3+$AY376*'Norm-coeff'!$E$3+$AZ376*'Norm-coeff'!$F$3+$BA376*'Norm-coeff'!$G$3+$BB376*'Norm-coeff'!$H$3+$BC376*'Norm-coeff'!$I$3+$BD376*'Norm-coeff'!$J$3+$BE376*'Norm-coeff'!$K$3+$BF376*'Norm-coeff'!$L$3+$BG376*'Norm-coeff'!$M$3+$BH376*'Norm-coeff'!$N$3+$BI376*'Norm-coeff'!$O$3</f>
        <v>3.15319116612705</v>
      </c>
      <c r="BQ376" s="54">
        <f>'Norm-coeff'!$C$4+$AX376*'Norm-coeff'!$D$4+$AY376*'Norm-coeff'!$E$4+$AZ376*'Norm-coeff'!$F$4+$BA376*'Norm-coeff'!$G$4+$BB376*'Norm-coeff'!$H$4+$BC376*'Norm-coeff'!$I$4+$BD376*'Norm-coeff'!$J$4+$BE376*'Norm-coeff'!$K$4+$BF376*'Norm-coeff'!$L$4+$BG376*'Norm-coeff'!$M$4+$BH376*'Norm-coeff'!$N$4+$BI376*'Norm-coeff'!$O$4</f>
        <v>1.42115649462768</v>
      </c>
      <c r="BR376" s="54">
        <f>'Norm-coeff'!$C$5+$AX376*'Norm-coeff'!$D$5+$AY376*'Norm-coeff'!$E$5+$AZ376*'Norm-coeff'!$F$5+$BA376*'Norm-coeff'!$G$5+$BB376*'Norm-coeff'!$H$5+$BC376*'Norm-coeff'!$I$5+$BD376*'Norm-coeff'!$J$5+$BE376*'Norm-coeff'!$K$5+$BF376*'Norm-coeff'!$L$5+$BG376*'Norm-coeff'!$M$5+$BH376*'Norm-coeff'!$N$5+$BI376*'Norm-coeff'!$O$5</f>
        <v>1.0553329241296201</v>
      </c>
      <c r="BS376" s="54">
        <f>'Norm-coeff'!$C$6+$AX376*'Norm-coeff'!$D$6+$AY376*'Norm-coeff'!$E$6+$AZ376*'Norm-coeff'!$F$6+$BA376*'Norm-coeff'!$G$6+$BB376*'Norm-coeff'!$H$6+$BC376*'Norm-coeff'!$I$6+$BD376*'Norm-coeff'!$J$6+$BE376*'Norm-coeff'!$K$6+$BF376*'Norm-coeff'!$L$6+$BG376*'Norm-coeff'!$M$6+$BH376*'Norm-coeff'!$N$6+$BI376*'Norm-coeff'!$O$6</f>
        <v>-1.48700885495103E-2</v>
      </c>
      <c r="BT376" s="54">
        <f>'Norm-coeff'!$C$7+$AX376*'Norm-coeff'!$D$7+$AY376*'Norm-coeff'!$E$7+$AZ376*'Norm-coeff'!$F$7+$BA376*'Norm-coeff'!$G$7+$BB376*'Norm-coeff'!$H$7+$BC376*'Norm-coeff'!$I$7+$BD376*'Norm-coeff'!$J$7+$BE376*'Norm-coeff'!$K$7+$BF376*'Norm-coeff'!$L$7+$BG376*'Norm-coeff'!$M$7+$BH376*'Norm-coeff'!$N$7+$BI376*'Norm-coeff'!$O$7</f>
        <v>2.0907583608832998</v>
      </c>
      <c r="BU376" s="54">
        <f>'Norm-coeff'!$C$8+$AX376*'Norm-coeff'!$D$8+$AY376*'Norm-coeff'!$E$8+$AZ376*'Norm-coeff'!$F$8+$BA376*'Norm-coeff'!$G$8+$BB376*'Norm-coeff'!$H$8+$BC376*'Norm-coeff'!$I$8+$BD376*'Norm-coeff'!$J$8+$BE376*'Norm-coeff'!$K$8+$BF376*'Norm-coeff'!$L$8+$BG376*'Norm-coeff'!$M$8+$BH376*'Norm-coeff'!$N$8+$BI376*'Norm-coeff'!$O$8</f>
        <v>0.65894159836244504</v>
      </c>
      <c r="BV376" s="54">
        <f>'Norm-coeff'!$C$9+$AX376*'Norm-coeff'!$D$9+$AY376*'Norm-coeff'!$E$9+$AZ376*'Norm-coeff'!$F$9+$BA376*'Norm-coeff'!$G$9+$BB376*'Norm-coeff'!$H$9+$BC376*'Norm-coeff'!$I$9+$BD376*'Norm-coeff'!$J$9+$BE376*'Norm-coeff'!$K$9+$BF376*'Norm-coeff'!$L$9+$BG376*'Norm-coeff'!$M$9+$BH376*'Norm-coeff'!$N$9+$BI376*'Norm-coeff'!$O$9</f>
        <v>1.48961085014701</v>
      </c>
      <c r="BW376" s="54">
        <f>'Norm-coeff'!$C$10+$AX376*'Norm-coeff'!$D$10+$AY376*'Norm-coeff'!$E$10+$AZ376*'Norm-coeff'!$F$10+$BA376*'Norm-coeff'!$G$10+$BB376*'Norm-coeff'!$H$10+$BC376*'Norm-coeff'!$I$10+$BD376*'Norm-coeff'!$J$10+$BE376*'Norm-coeff'!$K$10+$BF376*'Norm-coeff'!$L$10+$BG376*'Norm-coeff'!$M$10+$BH376*'Norm-coeff'!$N$10+$BI376*'Norm-coeff'!$O$10</f>
        <v>1.42058735749591</v>
      </c>
      <c r="BX376" s="54">
        <f>'Norm-coeff'!$C$11+$AX376*'Norm-coeff'!$D$11+$AY376*'Norm-coeff'!$E$11+$AZ376*'Norm-coeff'!$F$11+$BA376*'Norm-coeff'!$G$11+$BB376*'Norm-coeff'!$H$11+$BC376*'Norm-coeff'!$I$11+$BD376*'Norm-coeff'!$J$11+$BE376*'Norm-coeff'!$K$11+$BF376*'Norm-coeff'!$L$11+$BG376*'Norm-coeff'!$M$11+$BH376*'Norm-coeff'!$N$11+$BI376*'Norm-coeff'!$O$11</f>
        <v>0.221233014421479</v>
      </c>
      <c r="BY376" s="54">
        <f>'Norm-coeff'!$C$12+$AX376*'Norm-coeff'!$D$12+$AY376*'Norm-coeff'!$E$12+$AZ376*'Norm-coeff'!$F$12+$BA376*'Norm-coeff'!$G$12+$BB376*'Norm-coeff'!$H$12+$BC376*'Norm-coeff'!$I$12+$BD376*'Norm-coeff'!$J$12+$BE376*'Norm-coeff'!$K$12+$BF376*'Norm-coeff'!$L$12+$BG376*'Norm-coeff'!$M$12+$BH376*'Norm-coeff'!$N$12+$BI376*'Norm-coeff'!$O$12</f>
        <v>0.283527502056037</v>
      </c>
      <c r="BZ376" s="54">
        <f>'Norm-coeff'!$C$13+$AX376*'Norm-coeff'!$D$13+$AY376*'Norm-coeff'!$E$13+$AZ376*'Norm-coeff'!$F$13+$BA376*'Norm-coeff'!$G$13+$BB376*'Norm-coeff'!$H$13+$BC376*'Norm-coeff'!$I$13+$BD376*'Norm-coeff'!$J$13+$BE376*'Norm-coeff'!$K$13+$BF376*'Norm-coeff'!$L$13+$BG376*'Norm-coeff'!$M$13+$BH376*'Norm-coeff'!$N$13+$BI376*'Norm-coeff'!$O$13</f>
        <v>-4.1864930554451202E-2</v>
      </c>
      <c r="CA376" s="54">
        <f>'Norm-coeff'!$C$14+$AX376*'Norm-coeff'!$D$14+$AY376*'Norm-coeff'!$E$14+$AZ376*'Norm-coeff'!$F$14+$BA376*'Norm-coeff'!$G$14+$BB376*'Norm-coeff'!$H$14+$BC376*'Norm-coeff'!$I$14+$BD376*'Norm-coeff'!$J$14+$BE376*'Norm-coeff'!$K$14+$BF376*'Norm-coeff'!$L$14+$BG376*'Norm-coeff'!$M$14+$BH376*'Norm-coeff'!$N$14+$BI376*'Norm-coeff'!$O$14</f>
        <v>4.2526983164477103</v>
      </c>
      <c r="CC376" s="54">
        <f t="shared" si="1183"/>
        <v>0</v>
      </c>
      <c r="CG376" s="54">
        <f t="shared" si="1059"/>
        <v>0</v>
      </c>
      <c r="CH376" s="54">
        <f t="shared" si="1037"/>
        <v>0</v>
      </c>
      <c r="CI376" s="54">
        <f t="shared" si="1060"/>
        <v>0</v>
      </c>
      <c r="CJ376" s="56">
        <f t="shared" si="1061"/>
        <v>0</v>
      </c>
      <c r="CK376" s="54">
        <f t="shared" si="1062"/>
        <v>0</v>
      </c>
      <c r="CL376" s="54">
        <f t="shared" si="1063"/>
        <v>0</v>
      </c>
      <c r="CM376" s="54">
        <f t="shared" si="1064"/>
        <v>0</v>
      </c>
      <c r="CN376" s="54">
        <f t="shared" si="1065"/>
        <v>0</v>
      </c>
      <c r="CO376" s="54">
        <f t="shared" si="1066"/>
        <v>0</v>
      </c>
      <c r="CP376" s="54">
        <f t="shared" si="1067"/>
        <v>0</v>
      </c>
      <c r="CQ376" s="54">
        <f t="shared" si="1068"/>
        <v>0</v>
      </c>
      <c r="CR376" s="54">
        <f t="shared" si="1069"/>
        <v>0</v>
      </c>
      <c r="CS376" s="54">
        <f t="shared" si="1070"/>
        <v>0</v>
      </c>
      <c r="CU376" s="54">
        <f t="shared" si="1071"/>
        <v>0</v>
      </c>
      <c r="CV376" s="54">
        <f t="shared" si="1072"/>
        <v>0</v>
      </c>
      <c r="CW376" s="54">
        <f t="shared" si="1073"/>
        <v>0</v>
      </c>
      <c r="CX376" s="54">
        <f t="shared" si="1074"/>
        <v>0</v>
      </c>
      <c r="CZ376" s="54">
        <f t="shared" si="1075"/>
        <v>0</v>
      </c>
      <c r="DA376" s="54">
        <f t="shared" si="1076"/>
        <v>0</v>
      </c>
      <c r="DB376" s="54">
        <f t="shared" si="1077"/>
        <v>0</v>
      </c>
      <c r="DC376" s="54">
        <f t="shared" si="1078"/>
        <v>0</v>
      </c>
      <c r="DD376" s="54">
        <f t="shared" si="1079"/>
        <v>0</v>
      </c>
      <c r="DE376" s="54">
        <f t="shared" si="1080"/>
        <v>0</v>
      </c>
      <c r="DF376" s="54">
        <f t="shared" si="1081"/>
        <v>0</v>
      </c>
      <c r="DG376" s="54">
        <f t="shared" si="1082"/>
        <v>2</v>
      </c>
      <c r="DH376" s="71">
        <f t="shared" si="1083"/>
        <v>0</v>
      </c>
      <c r="DI376" s="71">
        <f t="shared" si="1084"/>
        <v>0</v>
      </c>
      <c r="DJ376" s="54">
        <f t="shared" si="1085"/>
        <v>0</v>
      </c>
      <c r="DK376" s="54">
        <f t="shared" si="1086"/>
        <v>2</v>
      </c>
      <c r="DL376" s="4">
        <f t="shared" si="1011"/>
        <v>0</v>
      </c>
      <c r="DM376" s="3">
        <f t="shared" si="1087"/>
        <v>0</v>
      </c>
      <c r="DN376" s="3">
        <f t="shared" si="1088"/>
        <v>0</v>
      </c>
      <c r="DO376" s="4" t="e">
        <f t="shared" si="1089"/>
        <v>#DIV/0!</v>
      </c>
      <c r="DP376" s="57"/>
      <c r="DQ376" s="57"/>
      <c r="DR376" s="56">
        <f t="shared" si="1012"/>
        <v>2</v>
      </c>
      <c r="DS376" s="56">
        <f t="shared" si="1013"/>
        <v>0</v>
      </c>
      <c r="DT376" s="38">
        <f t="shared" si="1014"/>
        <v>0</v>
      </c>
      <c r="DU376" s="38">
        <f t="shared" si="1090"/>
        <v>2</v>
      </c>
      <c r="DV376" s="38">
        <f t="shared" si="1015"/>
        <v>0</v>
      </c>
      <c r="DW376" s="39">
        <f t="shared" si="1016"/>
        <v>0</v>
      </c>
      <c r="DX376" s="39">
        <f t="shared" si="1017"/>
        <v>0</v>
      </c>
      <c r="DY376" s="39">
        <f t="shared" si="1018"/>
        <v>0</v>
      </c>
      <c r="DZ376" s="39">
        <f t="shared" si="1019"/>
        <v>0</v>
      </c>
      <c r="EA376" s="39">
        <f t="shared" si="1020"/>
        <v>0</v>
      </c>
      <c r="EB376" s="37" t="e">
        <f t="shared" si="1091"/>
        <v>#DIV/0!</v>
      </c>
      <c r="EC376" s="37" t="e">
        <f t="shared" si="1092"/>
        <v>#DIV/0!</v>
      </c>
      <c r="ED376" s="37" t="e">
        <f t="shared" si="1093"/>
        <v>#DIV/0!</v>
      </c>
      <c r="EE376" s="37" t="e">
        <f t="shared" si="1094"/>
        <v>#DIV/0!</v>
      </c>
      <c r="EF376" s="39" t="e">
        <f t="shared" si="1095"/>
        <v>#DIV/0!</v>
      </c>
      <c r="EG376" s="37" t="e">
        <f t="shared" si="1096"/>
        <v>#DIV/0!</v>
      </c>
      <c r="EH376" s="37" t="e">
        <f t="shared" si="1097"/>
        <v>#DIV/0!</v>
      </c>
      <c r="EI376" s="11" t="b">
        <f t="shared" si="1098"/>
        <v>1</v>
      </c>
      <c r="EJ376" s="11" t="b">
        <f t="shared" si="1099"/>
        <v>0</v>
      </c>
      <c r="EK376" s="39" t="e">
        <f t="shared" si="1100"/>
        <v>#DIV/0!</v>
      </c>
      <c r="EL376" s="39" t="e">
        <f t="shared" si="1101"/>
        <v>#DIV/0!</v>
      </c>
      <c r="EM376" s="39" t="e">
        <f t="shared" si="1102"/>
        <v>#DIV/0!</v>
      </c>
      <c r="EN376" s="39" t="e">
        <f t="shared" si="1103"/>
        <v>#DIV/0!</v>
      </c>
      <c r="EO376" s="39" t="e">
        <f t="shared" si="1104"/>
        <v>#DIV/0!</v>
      </c>
      <c r="EP376" s="39" t="e">
        <f t="shared" si="1105"/>
        <v>#DIV/0!</v>
      </c>
      <c r="EQ376" s="39" t="e">
        <f t="shared" si="1106"/>
        <v>#DIV/0!</v>
      </c>
      <c r="ER376" s="39" t="e">
        <f t="shared" si="1107"/>
        <v>#DIV/0!</v>
      </c>
      <c r="ES376" s="58" t="str">
        <f t="shared" si="1108"/>
        <v>(OH,F,Cl)-dominate amphibole</v>
      </c>
      <c r="ET376" s="58" t="e">
        <f t="shared" si="1109"/>
        <v>#N/A</v>
      </c>
      <c r="EU376" s="56">
        <f t="shared" si="1021"/>
        <v>0</v>
      </c>
      <c r="EV376" s="56">
        <f t="shared" si="1022"/>
        <v>0</v>
      </c>
      <c r="EW376" s="56">
        <f t="shared" si="1023"/>
        <v>0</v>
      </c>
      <c r="EX376" s="56">
        <f t="shared" si="1024"/>
        <v>0</v>
      </c>
      <c r="EY376" s="56">
        <f t="shared" si="1025"/>
        <v>0</v>
      </c>
      <c r="EZ376" s="56">
        <f t="shared" si="1026"/>
        <v>0</v>
      </c>
      <c r="FA376" s="39">
        <f t="shared" si="1027"/>
        <v>0</v>
      </c>
      <c r="FB376" s="39">
        <f t="shared" si="1028"/>
        <v>0</v>
      </c>
      <c r="FC376" s="54">
        <f t="shared" si="1029"/>
        <v>0</v>
      </c>
      <c r="FD376" s="54">
        <f t="shared" si="1030"/>
        <v>0</v>
      </c>
      <c r="FE376" s="39">
        <f t="shared" si="1031"/>
        <v>0</v>
      </c>
      <c r="FF376" s="54">
        <f t="shared" si="1032"/>
        <v>0</v>
      </c>
      <c r="FG376" s="39">
        <f t="shared" si="1033"/>
        <v>0</v>
      </c>
      <c r="FH376" s="39">
        <f t="shared" si="1110"/>
        <v>0</v>
      </c>
      <c r="FI376" s="39">
        <f t="shared" si="1111"/>
        <v>0</v>
      </c>
      <c r="FJ376" s="39">
        <f t="shared" si="1112"/>
        <v>0</v>
      </c>
      <c r="FK376" s="39" t="e">
        <f t="shared" si="1113"/>
        <v>#DIV/0!</v>
      </c>
      <c r="FL376" s="39" t="e">
        <f t="shared" si="1114"/>
        <v>#DIV/0!</v>
      </c>
      <c r="FM376" s="39" t="e">
        <f t="shared" si="1115"/>
        <v>#DIV/0!</v>
      </c>
      <c r="FN376" s="39">
        <f t="shared" si="1116"/>
        <v>1</v>
      </c>
      <c r="FO376" s="39">
        <f t="shared" si="1034"/>
        <v>0</v>
      </c>
      <c r="FP376" s="39">
        <f t="shared" si="1035"/>
        <v>0</v>
      </c>
      <c r="FQ376" s="39">
        <f t="shared" si="1036"/>
        <v>0</v>
      </c>
      <c r="FR376" s="39">
        <f t="shared" si="1117"/>
        <v>0</v>
      </c>
      <c r="FS376" s="39">
        <f t="shared" si="1118"/>
        <v>0</v>
      </c>
      <c r="FU376" s="39" t="e">
        <f t="shared" si="1119"/>
        <v>#DIV/0!</v>
      </c>
      <c r="FV376" s="39" t="e">
        <f t="shared" si="1120"/>
        <v>#DIV/0!</v>
      </c>
      <c r="FW376" s="39" t="e">
        <f t="shared" si="1121"/>
        <v>#DIV/0!</v>
      </c>
      <c r="FY376" s="39" t="e">
        <f t="shared" si="1122"/>
        <v>#DIV/0!</v>
      </c>
      <c r="FZ376" s="39" t="e">
        <f t="shared" si="1123"/>
        <v>#DIV/0!</v>
      </c>
      <c r="GA376" s="39" t="e">
        <f t="shared" si="1124"/>
        <v>#DIV/0!</v>
      </c>
      <c r="GB376" s="39" t="e">
        <f t="shared" si="1125"/>
        <v>#DIV/0!</v>
      </c>
      <c r="GC376" s="39" t="e">
        <f t="shared" si="1126"/>
        <v>#DIV/0!</v>
      </c>
      <c r="GD376" s="39" t="e">
        <f t="shared" si="1127"/>
        <v>#DIV/0!</v>
      </c>
      <c r="GE376" s="39" t="e">
        <f t="shared" si="1128"/>
        <v>#DIV/0!</v>
      </c>
      <c r="GF376" s="39" t="e">
        <f t="shared" si="1129"/>
        <v>#DIV/0!</v>
      </c>
      <c r="GG376" s="39" t="e">
        <f t="shared" si="1130"/>
        <v>#DIV/0!</v>
      </c>
      <c r="GH376" s="39" t="e">
        <f t="shared" si="1131"/>
        <v>#DIV/0!</v>
      </c>
      <c r="GI376" s="39"/>
      <c r="GJ376" s="39" t="e">
        <f t="shared" si="1132"/>
        <v>#DIV/0!</v>
      </c>
      <c r="GK376" s="39" t="e">
        <f t="shared" si="1133"/>
        <v>#DIV/0!</v>
      </c>
      <c r="GL376" s="39" t="e">
        <f t="shared" si="1134"/>
        <v>#DIV/0!</v>
      </c>
      <c r="GM376" s="39" t="e">
        <f t="shared" si="1135"/>
        <v>#DIV/0!</v>
      </c>
      <c r="GN376" s="39" t="e">
        <f t="shared" si="1136"/>
        <v>#DIV/0!</v>
      </c>
      <c r="GO376" s="57"/>
      <c r="GP376" s="57" t="e">
        <f t="shared" si="1137"/>
        <v>#DIV/0!</v>
      </c>
      <c r="GQ376" s="59" t="e">
        <f t="shared" si="1138"/>
        <v>#DIV/0!</v>
      </c>
      <c r="GR376" s="41" t="e">
        <f t="shared" si="1139"/>
        <v>#DIV/0!</v>
      </c>
      <c r="GS376" s="57" t="e">
        <f t="shared" si="1140"/>
        <v>#DIV/0!</v>
      </c>
      <c r="GT376" s="57" t="e">
        <f t="shared" si="1141"/>
        <v>#DIV/0!</v>
      </c>
      <c r="GU376" s="57" t="e">
        <f t="shared" si="1142"/>
        <v>#DIV/0!</v>
      </c>
      <c r="GV376" s="57"/>
      <c r="GW376" s="42" t="e">
        <f t="shared" si="1143"/>
        <v>#DIV/0!</v>
      </c>
      <c r="GX376" s="42" t="e">
        <f t="shared" si="1144"/>
        <v>#DIV/0!</v>
      </c>
      <c r="GY376" s="42" t="e">
        <f t="shared" si="1145"/>
        <v>#DIV/0!</v>
      </c>
      <c r="GZ376" s="57"/>
      <c r="HA376" s="2" t="e">
        <f t="shared" si="1146"/>
        <v>#DIV/0!</v>
      </c>
      <c r="HB376" s="2" t="e">
        <f t="shared" si="1147"/>
        <v>#DIV/0!</v>
      </c>
      <c r="HC376" s="2" t="e">
        <f t="shared" si="1148"/>
        <v>#DIV/0!</v>
      </c>
      <c r="HD376" s="2" t="e">
        <f t="shared" si="1149"/>
        <v>#DIV/0!</v>
      </c>
      <c r="HE376" s="2" t="e">
        <f t="shared" si="1150"/>
        <v>#DIV/0!</v>
      </c>
      <c r="HF376" s="2" t="e">
        <f t="shared" si="1151"/>
        <v>#DIV/0!</v>
      </c>
      <c r="HG376" s="2" t="e">
        <f t="shared" si="1152"/>
        <v>#DIV/0!</v>
      </c>
      <c r="HH376" s="2" t="e">
        <f t="shared" si="1153"/>
        <v>#DIV/0!</v>
      </c>
      <c r="HI376" s="2" t="e">
        <f t="shared" si="1154"/>
        <v>#DIV/0!</v>
      </c>
      <c r="HJ376" s="11" t="e">
        <f t="shared" si="1155"/>
        <v>#DIV/0!</v>
      </c>
      <c r="HK376" s="60" t="e">
        <f t="shared" si="1156"/>
        <v>#DIV/0!</v>
      </c>
      <c r="HL376" s="57"/>
      <c r="HM376" s="57" t="e">
        <f t="shared" si="1157"/>
        <v>#DIV/0!</v>
      </c>
      <c r="HN376" s="57" t="e">
        <f t="shared" si="1158"/>
        <v>#DIV/0!</v>
      </c>
      <c r="HO376" s="57" t="e">
        <f t="shared" si="1159"/>
        <v>#DIV/0!</v>
      </c>
      <c r="HP376" s="57" t="e">
        <f t="shared" si="1160"/>
        <v>#DIV/0!</v>
      </c>
      <c r="HQ376" s="57" t="e">
        <f t="shared" si="1161"/>
        <v>#DIV/0!</v>
      </c>
      <c r="HR376" s="57"/>
      <c r="HS376" s="57" t="e">
        <f t="shared" si="1162"/>
        <v>#DIV/0!</v>
      </c>
      <c r="HT376" s="57" t="e">
        <f t="shared" si="1163"/>
        <v>#DIV/0!</v>
      </c>
      <c r="HU376" s="57" t="e">
        <f t="shared" si="1164"/>
        <v>#DIV/0!</v>
      </c>
      <c r="HV376" s="57" t="e">
        <f t="shared" si="1165"/>
        <v>#DIV/0!</v>
      </c>
      <c r="HW376" s="57" t="e">
        <f t="shared" si="1166"/>
        <v>#DIV/0!</v>
      </c>
      <c r="HX376" s="57"/>
      <c r="HY376" s="57" t="e">
        <f t="shared" si="1167"/>
        <v>#DIV/0!</v>
      </c>
      <c r="HZ376" s="57" t="e">
        <f t="shared" si="1168"/>
        <v>#DIV/0!</v>
      </c>
      <c r="IA376" s="57"/>
      <c r="IB376" s="61">
        <f t="shared" si="1169"/>
        <v>0</v>
      </c>
      <c r="IC376" s="57" t="str">
        <f t="shared" si="1170"/>
        <v/>
      </c>
      <c r="ID376" s="42"/>
      <c r="IE376" s="2" t="str">
        <f t="shared" si="1171"/>
        <v/>
      </c>
      <c r="IF376" s="60" t="e">
        <f t="shared" si="1172"/>
        <v>#DIV/0!</v>
      </c>
      <c r="IG376" s="60" t="str">
        <f t="shared" si="1173"/>
        <v/>
      </c>
      <c r="IH376" s="60" t="str">
        <f t="shared" si="1174"/>
        <v>zinco-</v>
      </c>
      <c r="II376" s="60" t="str">
        <f t="shared" si="1175"/>
        <v>mangano-</v>
      </c>
      <c r="IJ376" s="60" t="e">
        <f t="shared" si="1176"/>
        <v>#DIV/0!</v>
      </c>
      <c r="IK376" s="60" t="e">
        <f t="shared" si="1177"/>
        <v>#DIV/0!</v>
      </c>
      <c r="IL376" s="60" t="e">
        <f t="shared" si="1178"/>
        <v>#DIV/0!</v>
      </c>
      <c r="IM376" s="60" t="e">
        <f t="shared" si="1179"/>
        <v>#DIV/0!</v>
      </c>
      <c r="IN376" s="60" t="str">
        <f t="shared" si="1180"/>
        <v/>
      </c>
      <c r="IO376" s="60" t="str">
        <f t="shared" si="1181"/>
        <v/>
      </c>
      <c r="IP376" s="57"/>
      <c r="IQ376" s="57" t="str">
        <f t="shared" si="1182"/>
        <v>ERROR!!</v>
      </c>
    </row>
    <row r="377" spans="24:251">
      <c r="X377" s="29">
        <f t="shared" si="1038"/>
        <v>0</v>
      </c>
      <c r="Y377" s="29">
        <f t="shared" si="1039"/>
        <v>0</v>
      </c>
      <c r="Z377" s="29" t="e">
        <f t="shared" si="1040"/>
        <v>#DIV/0!</v>
      </c>
      <c r="AA377" s="29" t="e">
        <f t="shared" si="1041"/>
        <v>#DIV/0!</v>
      </c>
      <c r="AB377" s="29" t="e">
        <f t="shared" si="1042"/>
        <v>#DIV/0!</v>
      </c>
      <c r="AC377" s="29" t="e">
        <f t="shared" si="1043"/>
        <v>#DIV/0!</v>
      </c>
      <c r="AF377" s="23">
        <v>60.084299999999999</v>
      </c>
      <c r="AG377" s="23">
        <v>79.878799999999998</v>
      </c>
      <c r="AH377" s="23">
        <v>101.96120000000001</v>
      </c>
      <c r="AI377" s="23">
        <v>151.99039999999999</v>
      </c>
      <c r="AJ377" s="23">
        <v>159.69</v>
      </c>
      <c r="AK377" s="23">
        <v>71.846400000000003</v>
      </c>
      <c r="AL377" s="23">
        <v>70.9375</v>
      </c>
      <c r="AM377" s="23">
        <v>40.304400000000001</v>
      </c>
      <c r="AN377" s="23">
        <v>56.077399999999997</v>
      </c>
      <c r="AO377" s="23">
        <v>61.978999999999999</v>
      </c>
      <c r="AP377" s="23">
        <v>94.195999999999998</v>
      </c>
      <c r="AQ377" s="23">
        <v>18.998000000000001</v>
      </c>
      <c r="AR377" s="23">
        <v>35.450000000000003</v>
      </c>
      <c r="AS377" s="23">
        <v>29.88</v>
      </c>
      <c r="AT377" s="23">
        <v>74.691999999999993</v>
      </c>
      <c r="AU377" s="23">
        <v>81.39</v>
      </c>
      <c r="AX377" s="54">
        <f t="shared" si="1044"/>
        <v>0</v>
      </c>
      <c r="AY377" s="54">
        <f t="shared" si="1045"/>
        <v>0</v>
      </c>
      <c r="AZ377" s="54">
        <f t="shared" si="1046"/>
        <v>0</v>
      </c>
      <c r="BA377" s="54">
        <f t="shared" si="1047"/>
        <v>0</v>
      </c>
      <c r="BB377" s="54">
        <f t="shared" si="1048"/>
        <v>0</v>
      </c>
      <c r="BC377" s="54">
        <f t="shared" si="1049"/>
        <v>0</v>
      </c>
      <c r="BD377" s="54">
        <f t="shared" si="1050"/>
        <v>0</v>
      </c>
      <c r="BE377" s="54">
        <f t="shared" si="1051"/>
        <v>0</v>
      </c>
      <c r="BF377" s="54">
        <f t="shared" si="1052"/>
        <v>0</v>
      </c>
      <c r="BG377" s="54">
        <f t="shared" si="1053"/>
        <v>0</v>
      </c>
      <c r="BH377" s="54">
        <f t="shared" si="1054"/>
        <v>0</v>
      </c>
      <c r="BI377" s="54">
        <f t="shared" si="1055"/>
        <v>0</v>
      </c>
      <c r="BJ377" s="54">
        <f t="shared" si="1056"/>
        <v>0</v>
      </c>
      <c r="BK377" s="54">
        <f t="shared" si="1057"/>
        <v>0</v>
      </c>
      <c r="BL377" s="54">
        <f t="shared" si="1058"/>
        <v>0</v>
      </c>
      <c r="BM377" s="42"/>
      <c r="BO377" s="54">
        <f>'Norm-coeff'!$C$2+$AX377*'Norm-coeff'!$D$2+$AY377*'Norm-coeff'!$E$2+$AZ377*'Norm-coeff'!$F$2+$BA377*'Norm-coeff'!$G$2+$BB377*'Norm-coeff'!$H$2+$BC377*'Norm-coeff'!$I$2+$BD377*'Norm-coeff'!$J$2+$BE377*'Norm-coeff'!$K$2+$BF377*'Norm-coeff'!$L$2+$BG377*'Norm-coeff'!$M$2+$BH377*'Norm-coeff'!$N$2+$BI377*'Norm-coeff'!$O$2</f>
        <v>5.4045421474420303</v>
      </c>
      <c r="BP377" s="54">
        <f>'Norm-coeff'!$C$3+$AX377*'Norm-coeff'!$D$3+$AY377*'Norm-coeff'!$E$3+$AZ377*'Norm-coeff'!$F$3+$BA377*'Norm-coeff'!$G$3+$BB377*'Norm-coeff'!$H$3+$BC377*'Norm-coeff'!$I$3+$BD377*'Norm-coeff'!$J$3+$BE377*'Norm-coeff'!$K$3+$BF377*'Norm-coeff'!$L$3+$BG377*'Norm-coeff'!$M$3+$BH377*'Norm-coeff'!$N$3+$BI377*'Norm-coeff'!$O$3</f>
        <v>3.15319116612705</v>
      </c>
      <c r="BQ377" s="54">
        <f>'Norm-coeff'!$C$4+$AX377*'Norm-coeff'!$D$4+$AY377*'Norm-coeff'!$E$4+$AZ377*'Norm-coeff'!$F$4+$BA377*'Norm-coeff'!$G$4+$BB377*'Norm-coeff'!$H$4+$BC377*'Norm-coeff'!$I$4+$BD377*'Norm-coeff'!$J$4+$BE377*'Norm-coeff'!$K$4+$BF377*'Norm-coeff'!$L$4+$BG377*'Norm-coeff'!$M$4+$BH377*'Norm-coeff'!$N$4+$BI377*'Norm-coeff'!$O$4</f>
        <v>1.42115649462768</v>
      </c>
      <c r="BR377" s="54">
        <f>'Norm-coeff'!$C$5+$AX377*'Norm-coeff'!$D$5+$AY377*'Norm-coeff'!$E$5+$AZ377*'Norm-coeff'!$F$5+$BA377*'Norm-coeff'!$G$5+$BB377*'Norm-coeff'!$H$5+$BC377*'Norm-coeff'!$I$5+$BD377*'Norm-coeff'!$J$5+$BE377*'Norm-coeff'!$K$5+$BF377*'Norm-coeff'!$L$5+$BG377*'Norm-coeff'!$M$5+$BH377*'Norm-coeff'!$N$5+$BI377*'Norm-coeff'!$O$5</f>
        <v>1.0553329241296201</v>
      </c>
      <c r="BS377" s="54">
        <f>'Norm-coeff'!$C$6+$AX377*'Norm-coeff'!$D$6+$AY377*'Norm-coeff'!$E$6+$AZ377*'Norm-coeff'!$F$6+$BA377*'Norm-coeff'!$G$6+$BB377*'Norm-coeff'!$H$6+$BC377*'Norm-coeff'!$I$6+$BD377*'Norm-coeff'!$J$6+$BE377*'Norm-coeff'!$K$6+$BF377*'Norm-coeff'!$L$6+$BG377*'Norm-coeff'!$M$6+$BH377*'Norm-coeff'!$N$6+$BI377*'Norm-coeff'!$O$6</f>
        <v>-1.48700885495103E-2</v>
      </c>
      <c r="BT377" s="54">
        <f>'Norm-coeff'!$C$7+$AX377*'Norm-coeff'!$D$7+$AY377*'Norm-coeff'!$E$7+$AZ377*'Norm-coeff'!$F$7+$BA377*'Norm-coeff'!$G$7+$BB377*'Norm-coeff'!$H$7+$BC377*'Norm-coeff'!$I$7+$BD377*'Norm-coeff'!$J$7+$BE377*'Norm-coeff'!$K$7+$BF377*'Norm-coeff'!$L$7+$BG377*'Norm-coeff'!$M$7+$BH377*'Norm-coeff'!$N$7+$BI377*'Norm-coeff'!$O$7</f>
        <v>2.0907583608832998</v>
      </c>
      <c r="BU377" s="54">
        <f>'Norm-coeff'!$C$8+$AX377*'Norm-coeff'!$D$8+$AY377*'Norm-coeff'!$E$8+$AZ377*'Norm-coeff'!$F$8+$BA377*'Norm-coeff'!$G$8+$BB377*'Norm-coeff'!$H$8+$BC377*'Norm-coeff'!$I$8+$BD377*'Norm-coeff'!$J$8+$BE377*'Norm-coeff'!$K$8+$BF377*'Norm-coeff'!$L$8+$BG377*'Norm-coeff'!$M$8+$BH377*'Norm-coeff'!$N$8+$BI377*'Norm-coeff'!$O$8</f>
        <v>0.65894159836244504</v>
      </c>
      <c r="BV377" s="54">
        <f>'Norm-coeff'!$C$9+$AX377*'Norm-coeff'!$D$9+$AY377*'Norm-coeff'!$E$9+$AZ377*'Norm-coeff'!$F$9+$BA377*'Norm-coeff'!$G$9+$BB377*'Norm-coeff'!$H$9+$BC377*'Norm-coeff'!$I$9+$BD377*'Norm-coeff'!$J$9+$BE377*'Norm-coeff'!$K$9+$BF377*'Norm-coeff'!$L$9+$BG377*'Norm-coeff'!$M$9+$BH377*'Norm-coeff'!$N$9+$BI377*'Norm-coeff'!$O$9</f>
        <v>1.48961085014701</v>
      </c>
      <c r="BW377" s="54">
        <f>'Norm-coeff'!$C$10+$AX377*'Norm-coeff'!$D$10+$AY377*'Norm-coeff'!$E$10+$AZ377*'Norm-coeff'!$F$10+$BA377*'Norm-coeff'!$G$10+$BB377*'Norm-coeff'!$H$10+$BC377*'Norm-coeff'!$I$10+$BD377*'Norm-coeff'!$J$10+$BE377*'Norm-coeff'!$K$10+$BF377*'Norm-coeff'!$L$10+$BG377*'Norm-coeff'!$M$10+$BH377*'Norm-coeff'!$N$10+$BI377*'Norm-coeff'!$O$10</f>
        <v>1.42058735749591</v>
      </c>
      <c r="BX377" s="54">
        <f>'Norm-coeff'!$C$11+$AX377*'Norm-coeff'!$D$11+$AY377*'Norm-coeff'!$E$11+$AZ377*'Norm-coeff'!$F$11+$BA377*'Norm-coeff'!$G$11+$BB377*'Norm-coeff'!$H$11+$BC377*'Norm-coeff'!$I$11+$BD377*'Norm-coeff'!$J$11+$BE377*'Norm-coeff'!$K$11+$BF377*'Norm-coeff'!$L$11+$BG377*'Norm-coeff'!$M$11+$BH377*'Norm-coeff'!$N$11+$BI377*'Norm-coeff'!$O$11</f>
        <v>0.221233014421479</v>
      </c>
      <c r="BY377" s="54">
        <f>'Norm-coeff'!$C$12+$AX377*'Norm-coeff'!$D$12+$AY377*'Norm-coeff'!$E$12+$AZ377*'Norm-coeff'!$F$12+$BA377*'Norm-coeff'!$G$12+$BB377*'Norm-coeff'!$H$12+$BC377*'Norm-coeff'!$I$12+$BD377*'Norm-coeff'!$J$12+$BE377*'Norm-coeff'!$K$12+$BF377*'Norm-coeff'!$L$12+$BG377*'Norm-coeff'!$M$12+$BH377*'Norm-coeff'!$N$12+$BI377*'Norm-coeff'!$O$12</f>
        <v>0.283527502056037</v>
      </c>
      <c r="BZ377" s="54">
        <f>'Norm-coeff'!$C$13+$AX377*'Norm-coeff'!$D$13+$AY377*'Norm-coeff'!$E$13+$AZ377*'Norm-coeff'!$F$13+$BA377*'Norm-coeff'!$G$13+$BB377*'Norm-coeff'!$H$13+$BC377*'Norm-coeff'!$I$13+$BD377*'Norm-coeff'!$J$13+$BE377*'Norm-coeff'!$K$13+$BF377*'Norm-coeff'!$L$13+$BG377*'Norm-coeff'!$M$13+$BH377*'Norm-coeff'!$N$13+$BI377*'Norm-coeff'!$O$13</f>
        <v>-4.1864930554451202E-2</v>
      </c>
      <c r="CA377" s="54">
        <f>'Norm-coeff'!$C$14+$AX377*'Norm-coeff'!$D$14+$AY377*'Norm-coeff'!$E$14+$AZ377*'Norm-coeff'!$F$14+$BA377*'Norm-coeff'!$G$14+$BB377*'Norm-coeff'!$H$14+$BC377*'Norm-coeff'!$I$14+$BD377*'Norm-coeff'!$J$14+$BE377*'Norm-coeff'!$K$14+$BF377*'Norm-coeff'!$L$14+$BG377*'Norm-coeff'!$M$14+$BH377*'Norm-coeff'!$N$14+$BI377*'Norm-coeff'!$O$14</f>
        <v>4.2526983164477103</v>
      </c>
      <c r="CC377" s="54">
        <f t="shared" si="1183"/>
        <v>0</v>
      </c>
      <c r="CG377" s="54">
        <f t="shared" si="1059"/>
        <v>0</v>
      </c>
      <c r="CH377" s="54">
        <f t="shared" si="1037"/>
        <v>0</v>
      </c>
      <c r="CI377" s="54">
        <f t="shared" si="1060"/>
        <v>0</v>
      </c>
      <c r="CJ377" s="56">
        <f t="shared" si="1061"/>
        <v>0</v>
      </c>
      <c r="CK377" s="54">
        <f t="shared" si="1062"/>
        <v>0</v>
      </c>
      <c r="CL377" s="54">
        <f t="shared" si="1063"/>
        <v>0</v>
      </c>
      <c r="CM377" s="54">
        <f t="shared" si="1064"/>
        <v>0</v>
      </c>
      <c r="CN377" s="54">
        <f t="shared" si="1065"/>
        <v>0</v>
      </c>
      <c r="CO377" s="54">
        <f t="shared" si="1066"/>
        <v>0</v>
      </c>
      <c r="CP377" s="54">
        <f t="shared" si="1067"/>
        <v>0</v>
      </c>
      <c r="CQ377" s="54">
        <f t="shared" si="1068"/>
        <v>0</v>
      </c>
      <c r="CR377" s="54">
        <f t="shared" si="1069"/>
        <v>0</v>
      </c>
      <c r="CS377" s="54">
        <f t="shared" si="1070"/>
        <v>0</v>
      </c>
      <c r="CU377" s="54">
        <f t="shared" si="1071"/>
        <v>0</v>
      </c>
      <c r="CV377" s="54">
        <f t="shared" si="1072"/>
        <v>0</v>
      </c>
      <c r="CW377" s="54">
        <f t="shared" si="1073"/>
        <v>0</v>
      </c>
      <c r="CX377" s="54">
        <f t="shared" si="1074"/>
        <v>0</v>
      </c>
      <c r="CZ377" s="54">
        <f t="shared" si="1075"/>
        <v>0</v>
      </c>
      <c r="DA377" s="54">
        <f t="shared" si="1076"/>
        <v>0</v>
      </c>
      <c r="DB377" s="54">
        <f t="shared" si="1077"/>
        <v>0</v>
      </c>
      <c r="DC377" s="54">
        <f t="shared" si="1078"/>
        <v>0</v>
      </c>
      <c r="DD377" s="54">
        <f t="shared" si="1079"/>
        <v>0</v>
      </c>
      <c r="DE377" s="54">
        <f t="shared" si="1080"/>
        <v>0</v>
      </c>
      <c r="DF377" s="54">
        <f t="shared" si="1081"/>
        <v>0</v>
      </c>
      <c r="DG377" s="54">
        <f t="shared" si="1082"/>
        <v>2</v>
      </c>
      <c r="DH377" s="71">
        <f t="shared" si="1083"/>
        <v>0</v>
      </c>
      <c r="DI377" s="71">
        <f t="shared" si="1084"/>
        <v>0</v>
      </c>
      <c r="DJ377" s="54">
        <f t="shared" si="1085"/>
        <v>0</v>
      </c>
      <c r="DK377" s="54">
        <f t="shared" si="1086"/>
        <v>2</v>
      </c>
      <c r="DL377" s="4">
        <f t="shared" si="1011"/>
        <v>0</v>
      </c>
      <c r="DM377" s="3">
        <f t="shared" si="1087"/>
        <v>0</v>
      </c>
      <c r="DN377" s="3">
        <f t="shared" si="1088"/>
        <v>0</v>
      </c>
      <c r="DO377" s="4" t="e">
        <f t="shared" si="1089"/>
        <v>#DIV/0!</v>
      </c>
      <c r="DP377" s="57"/>
      <c r="DQ377" s="57"/>
      <c r="DR377" s="56">
        <f t="shared" si="1012"/>
        <v>2</v>
      </c>
      <c r="DS377" s="56">
        <f t="shared" si="1013"/>
        <v>0</v>
      </c>
      <c r="DT377" s="38">
        <f t="shared" si="1014"/>
        <v>0</v>
      </c>
      <c r="DU377" s="38">
        <f t="shared" si="1090"/>
        <v>2</v>
      </c>
      <c r="DV377" s="38">
        <f t="shared" si="1015"/>
        <v>0</v>
      </c>
      <c r="DW377" s="39">
        <f t="shared" si="1016"/>
        <v>0</v>
      </c>
      <c r="DX377" s="39">
        <f t="shared" si="1017"/>
        <v>0</v>
      </c>
      <c r="DY377" s="39">
        <f t="shared" si="1018"/>
        <v>0</v>
      </c>
      <c r="DZ377" s="39">
        <f t="shared" si="1019"/>
        <v>0</v>
      </c>
      <c r="EA377" s="39">
        <f t="shared" si="1020"/>
        <v>0</v>
      </c>
      <c r="EB377" s="37" t="e">
        <f t="shared" si="1091"/>
        <v>#DIV/0!</v>
      </c>
      <c r="EC377" s="37" t="e">
        <f t="shared" si="1092"/>
        <v>#DIV/0!</v>
      </c>
      <c r="ED377" s="37" t="e">
        <f t="shared" si="1093"/>
        <v>#DIV/0!</v>
      </c>
      <c r="EE377" s="37" t="e">
        <f t="shared" si="1094"/>
        <v>#DIV/0!</v>
      </c>
      <c r="EF377" s="39" t="e">
        <f t="shared" si="1095"/>
        <v>#DIV/0!</v>
      </c>
      <c r="EG377" s="37" t="e">
        <f t="shared" si="1096"/>
        <v>#DIV/0!</v>
      </c>
      <c r="EH377" s="37" t="e">
        <f t="shared" si="1097"/>
        <v>#DIV/0!</v>
      </c>
      <c r="EI377" s="11" t="b">
        <f t="shared" si="1098"/>
        <v>1</v>
      </c>
      <c r="EJ377" s="11" t="b">
        <f t="shared" si="1099"/>
        <v>0</v>
      </c>
      <c r="EK377" s="39" t="e">
        <f t="shared" si="1100"/>
        <v>#DIV/0!</v>
      </c>
      <c r="EL377" s="39" t="e">
        <f t="shared" si="1101"/>
        <v>#DIV/0!</v>
      </c>
      <c r="EM377" s="39" t="e">
        <f t="shared" si="1102"/>
        <v>#DIV/0!</v>
      </c>
      <c r="EN377" s="39" t="e">
        <f t="shared" si="1103"/>
        <v>#DIV/0!</v>
      </c>
      <c r="EO377" s="39" t="e">
        <f t="shared" si="1104"/>
        <v>#DIV/0!</v>
      </c>
      <c r="EP377" s="39" t="e">
        <f t="shared" si="1105"/>
        <v>#DIV/0!</v>
      </c>
      <c r="EQ377" s="39" t="e">
        <f t="shared" si="1106"/>
        <v>#DIV/0!</v>
      </c>
      <c r="ER377" s="39" t="e">
        <f t="shared" si="1107"/>
        <v>#DIV/0!</v>
      </c>
      <c r="ES377" s="58" t="str">
        <f t="shared" si="1108"/>
        <v>(OH,F,Cl)-dominate amphibole</v>
      </c>
      <c r="ET377" s="58" t="e">
        <f t="shared" si="1109"/>
        <v>#N/A</v>
      </c>
      <c r="EU377" s="56">
        <f t="shared" si="1021"/>
        <v>0</v>
      </c>
      <c r="EV377" s="56">
        <f t="shared" si="1022"/>
        <v>0</v>
      </c>
      <c r="EW377" s="56">
        <f t="shared" si="1023"/>
        <v>0</v>
      </c>
      <c r="EX377" s="56">
        <f t="shared" si="1024"/>
        <v>0</v>
      </c>
      <c r="EY377" s="56">
        <f t="shared" si="1025"/>
        <v>0</v>
      </c>
      <c r="EZ377" s="56">
        <f t="shared" si="1026"/>
        <v>0</v>
      </c>
      <c r="FA377" s="39">
        <f t="shared" si="1027"/>
        <v>0</v>
      </c>
      <c r="FB377" s="39">
        <f t="shared" si="1028"/>
        <v>0</v>
      </c>
      <c r="FC377" s="54">
        <f t="shared" si="1029"/>
        <v>0</v>
      </c>
      <c r="FD377" s="54">
        <f t="shared" si="1030"/>
        <v>0</v>
      </c>
      <c r="FE377" s="39">
        <f t="shared" si="1031"/>
        <v>0</v>
      </c>
      <c r="FF377" s="54">
        <f t="shared" si="1032"/>
        <v>0</v>
      </c>
      <c r="FG377" s="39">
        <f t="shared" si="1033"/>
        <v>0</v>
      </c>
      <c r="FH377" s="39">
        <f t="shared" si="1110"/>
        <v>0</v>
      </c>
      <c r="FI377" s="39">
        <f t="shared" si="1111"/>
        <v>0</v>
      </c>
      <c r="FJ377" s="39">
        <f t="shared" si="1112"/>
        <v>0</v>
      </c>
      <c r="FK377" s="39" t="e">
        <f t="shared" si="1113"/>
        <v>#DIV/0!</v>
      </c>
      <c r="FL377" s="39" t="e">
        <f t="shared" si="1114"/>
        <v>#DIV/0!</v>
      </c>
      <c r="FM377" s="39" t="e">
        <f t="shared" si="1115"/>
        <v>#DIV/0!</v>
      </c>
      <c r="FN377" s="39">
        <f t="shared" si="1116"/>
        <v>1</v>
      </c>
      <c r="FO377" s="39">
        <f t="shared" si="1034"/>
        <v>0</v>
      </c>
      <c r="FP377" s="39">
        <f t="shared" si="1035"/>
        <v>0</v>
      </c>
      <c r="FQ377" s="39">
        <f t="shared" si="1036"/>
        <v>0</v>
      </c>
      <c r="FR377" s="39">
        <f t="shared" si="1117"/>
        <v>0</v>
      </c>
      <c r="FS377" s="39">
        <f t="shared" si="1118"/>
        <v>0</v>
      </c>
      <c r="FU377" s="39" t="e">
        <f t="shared" si="1119"/>
        <v>#DIV/0!</v>
      </c>
      <c r="FV377" s="39" t="e">
        <f t="shared" si="1120"/>
        <v>#DIV/0!</v>
      </c>
      <c r="FW377" s="39" t="e">
        <f t="shared" si="1121"/>
        <v>#DIV/0!</v>
      </c>
      <c r="FY377" s="39" t="e">
        <f t="shared" si="1122"/>
        <v>#DIV/0!</v>
      </c>
      <c r="FZ377" s="39" t="e">
        <f t="shared" si="1123"/>
        <v>#DIV/0!</v>
      </c>
      <c r="GA377" s="39" t="e">
        <f t="shared" si="1124"/>
        <v>#DIV/0!</v>
      </c>
      <c r="GB377" s="39" t="e">
        <f t="shared" si="1125"/>
        <v>#DIV/0!</v>
      </c>
      <c r="GC377" s="39" t="e">
        <f t="shared" si="1126"/>
        <v>#DIV/0!</v>
      </c>
      <c r="GD377" s="39" t="e">
        <f t="shared" si="1127"/>
        <v>#DIV/0!</v>
      </c>
      <c r="GE377" s="39" t="e">
        <f t="shared" si="1128"/>
        <v>#DIV/0!</v>
      </c>
      <c r="GF377" s="39" t="e">
        <f t="shared" si="1129"/>
        <v>#DIV/0!</v>
      </c>
      <c r="GG377" s="39" t="e">
        <f t="shared" si="1130"/>
        <v>#DIV/0!</v>
      </c>
      <c r="GH377" s="39" t="e">
        <f t="shared" si="1131"/>
        <v>#DIV/0!</v>
      </c>
      <c r="GI377" s="39"/>
      <c r="GJ377" s="39" t="e">
        <f t="shared" si="1132"/>
        <v>#DIV/0!</v>
      </c>
      <c r="GK377" s="39" t="e">
        <f t="shared" si="1133"/>
        <v>#DIV/0!</v>
      </c>
      <c r="GL377" s="39" t="e">
        <f t="shared" si="1134"/>
        <v>#DIV/0!</v>
      </c>
      <c r="GM377" s="39" t="e">
        <f t="shared" si="1135"/>
        <v>#DIV/0!</v>
      </c>
      <c r="GN377" s="39" t="e">
        <f t="shared" si="1136"/>
        <v>#DIV/0!</v>
      </c>
      <c r="GO377" s="57"/>
      <c r="GP377" s="57" t="e">
        <f t="shared" si="1137"/>
        <v>#DIV/0!</v>
      </c>
      <c r="GQ377" s="59" t="e">
        <f t="shared" si="1138"/>
        <v>#DIV/0!</v>
      </c>
      <c r="GR377" s="41" t="e">
        <f t="shared" si="1139"/>
        <v>#DIV/0!</v>
      </c>
      <c r="GS377" s="57" t="e">
        <f t="shared" si="1140"/>
        <v>#DIV/0!</v>
      </c>
      <c r="GT377" s="57" t="e">
        <f t="shared" si="1141"/>
        <v>#DIV/0!</v>
      </c>
      <c r="GU377" s="57" t="e">
        <f t="shared" si="1142"/>
        <v>#DIV/0!</v>
      </c>
      <c r="GV377" s="57"/>
      <c r="GW377" s="42" t="e">
        <f t="shared" si="1143"/>
        <v>#DIV/0!</v>
      </c>
      <c r="GX377" s="42" t="e">
        <f t="shared" si="1144"/>
        <v>#DIV/0!</v>
      </c>
      <c r="GY377" s="42" t="e">
        <f t="shared" si="1145"/>
        <v>#DIV/0!</v>
      </c>
      <c r="GZ377" s="57"/>
      <c r="HA377" s="2" t="e">
        <f t="shared" si="1146"/>
        <v>#DIV/0!</v>
      </c>
      <c r="HB377" s="2" t="e">
        <f t="shared" si="1147"/>
        <v>#DIV/0!</v>
      </c>
      <c r="HC377" s="2" t="e">
        <f t="shared" si="1148"/>
        <v>#DIV/0!</v>
      </c>
      <c r="HD377" s="2" t="e">
        <f t="shared" si="1149"/>
        <v>#DIV/0!</v>
      </c>
      <c r="HE377" s="2" t="e">
        <f t="shared" si="1150"/>
        <v>#DIV/0!</v>
      </c>
      <c r="HF377" s="2" t="e">
        <f t="shared" si="1151"/>
        <v>#DIV/0!</v>
      </c>
      <c r="HG377" s="2" t="e">
        <f t="shared" si="1152"/>
        <v>#DIV/0!</v>
      </c>
      <c r="HH377" s="2" t="e">
        <f t="shared" si="1153"/>
        <v>#DIV/0!</v>
      </c>
      <c r="HI377" s="2" t="e">
        <f t="shared" si="1154"/>
        <v>#DIV/0!</v>
      </c>
      <c r="HJ377" s="11" t="e">
        <f t="shared" si="1155"/>
        <v>#DIV/0!</v>
      </c>
      <c r="HK377" s="60" t="e">
        <f t="shared" si="1156"/>
        <v>#DIV/0!</v>
      </c>
      <c r="HL377" s="57"/>
      <c r="HM377" s="57" t="e">
        <f t="shared" si="1157"/>
        <v>#DIV/0!</v>
      </c>
      <c r="HN377" s="57" t="e">
        <f t="shared" si="1158"/>
        <v>#DIV/0!</v>
      </c>
      <c r="HO377" s="57" t="e">
        <f t="shared" si="1159"/>
        <v>#DIV/0!</v>
      </c>
      <c r="HP377" s="57" t="e">
        <f t="shared" si="1160"/>
        <v>#DIV/0!</v>
      </c>
      <c r="HQ377" s="57" t="e">
        <f t="shared" si="1161"/>
        <v>#DIV/0!</v>
      </c>
      <c r="HR377" s="57"/>
      <c r="HS377" s="57" t="e">
        <f t="shared" si="1162"/>
        <v>#DIV/0!</v>
      </c>
      <c r="HT377" s="57" t="e">
        <f t="shared" si="1163"/>
        <v>#DIV/0!</v>
      </c>
      <c r="HU377" s="57" t="e">
        <f t="shared" si="1164"/>
        <v>#DIV/0!</v>
      </c>
      <c r="HV377" s="57" t="e">
        <f t="shared" si="1165"/>
        <v>#DIV/0!</v>
      </c>
      <c r="HW377" s="57" t="e">
        <f t="shared" si="1166"/>
        <v>#DIV/0!</v>
      </c>
      <c r="HX377" s="57"/>
      <c r="HY377" s="57" t="e">
        <f t="shared" si="1167"/>
        <v>#DIV/0!</v>
      </c>
      <c r="HZ377" s="57" t="e">
        <f t="shared" si="1168"/>
        <v>#DIV/0!</v>
      </c>
      <c r="IA377" s="57"/>
      <c r="IB377" s="61">
        <f t="shared" si="1169"/>
        <v>0</v>
      </c>
      <c r="IC377" s="57" t="str">
        <f t="shared" si="1170"/>
        <v/>
      </c>
      <c r="ID377" s="42"/>
      <c r="IE377" s="2" t="str">
        <f t="shared" si="1171"/>
        <v/>
      </c>
      <c r="IF377" s="60" t="e">
        <f t="shared" si="1172"/>
        <v>#DIV/0!</v>
      </c>
      <c r="IG377" s="60" t="str">
        <f t="shared" si="1173"/>
        <v/>
      </c>
      <c r="IH377" s="60" t="str">
        <f t="shared" si="1174"/>
        <v>zinco-</v>
      </c>
      <c r="II377" s="60" t="str">
        <f t="shared" si="1175"/>
        <v>mangano-</v>
      </c>
      <c r="IJ377" s="60" t="e">
        <f t="shared" si="1176"/>
        <v>#DIV/0!</v>
      </c>
      <c r="IK377" s="60" t="e">
        <f t="shared" si="1177"/>
        <v>#DIV/0!</v>
      </c>
      <c r="IL377" s="60" t="e">
        <f t="shared" si="1178"/>
        <v>#DIV/0!</v>
      </c>
      <c r="IM377" s="60" t="e">
        <f t="shared" si="1179"/>
        <v>#DIV/0!</v>
      </c>
      <c r="IN377" s="60" t="str">
        <f t="shared" si="1180"/>
        <v/>
      </c>
      <c r="IO377" s="60" t="str">
        <f t="shared" si="1181"/>
        <v/>
      </c>
      <c r="IP377" s="57"/>
      <c r="IQ377" s="57" t="str">
        <f t="shared" si="1182"/>
        <v>ERROR!!</v>
      </c>
    </row>
    <row r="378" spans="24:251">
      <c r="X378" s="29">
        <f t="shared" si="1038"/>
        <v>0</v>
      </c>
      <c r="Y378" s="29">
        <f t="shared" si="1039"/>
        <v>0</v>
      </c>
      <c r="Z378" s="29" t="e">
        <f t="shared" si="1040"/>
        <v>#DIV/0!</v>
      </c>
      <c r="AA378" s="29" t="e">
        <f t="shared" si="1041"/>
        <v>#DIV/0!</v>
      </c>
      <c r="AB378" s="29" t="e">
        <f t="shared" si="1042"/>
        <v>#DIV/0!</v>
      </c>
      <c r="AC378" s="29" t="e">
        <f t="shared" si="1043"/>
        <v>#DIV/0!</v>
      </c>
      <c r="AF378" s="23">
        <v>60.084299999999999</v>
      </c>
      <c r="AG378" s="23">
        <v>79.878799999999998</v>
      </c>
      <c r="AH378" s="23">
        <v>101.96120000000001</v>
      </c>
      <c r="AI378" s="23">
        <v>151.99039999999999</v>
      </c>
      <c r="AJ378" s="23">
        <v>159.69</v>
      </c>
      <c r="AK378" s="23">
        <v>71.846400000000003</v>
      </c>
      <c r="AL378" s="23">
        <v>70.9375</v>
      </c>
      <c r="AM378" s="23">
        <v>40.304400000000001</v>
      </c>
      <c r="AN378" s="23">
        <v>56.077399999999997</v>
      </c>
      <c r="AO378" s="23">
        <v>61.978999999999999</v>
      </c>
      <c r="AP378" s="23">
        <v>94.195999999999998</v>
      </c>
      <c r="AQ378" s="23">
        <v>18.998000000000001</v>
      </c>
      <c r="AR378" s="23">
        <v>35.450000000000003</v>
      </c>
      <c r="AS378" s="23">
        <v>29.88</v>
      </c>
      <c r="AT378" s="23">
        <v>74.691999999999993</v>
      </c>
      <c r="AU378" s="23">
        <v>81.39</v>
      </c>
      <c r="AX378" s="54">
        <f t="shared" si="1044"/>
        <v>0</v>
      </c>
      <c r="AY378" s="54">
        <f t="shared" si="1045"/>
        <v>0</v>
      </c>
      <c r="AZ378" s="54">
        <f t="shared" si="1046"/>
        <v>0</v>
      </c>
      <c r="BA378" s="54">
        <f t="shared" si="1047"/>
        <v>0</v>
      </c>
      <c r="BB378" s="54">
        <f t="shared" si="1048"/>
        <v>0</v>
      </c>
      <c r="BC378" s="54">
        <f t="shared" si="1049"/>
        <v>0</v>
      </c>
      <c r="BD378" s="54">
        <f t="shared" si="1050"/>
        <v>0</v>
      </c>
      <c r="BE378" s="54">
        <f t="shared" si="1051"/>
        <v>0</v>
      </c>
      <c r="BF378" s="54">
        <f t="shared" si="1052"/>
        <v>0</v>
      </c>
      <c r="BG378" s="54">
        <f t="shared" si="1053"/>
        <v>0</v>
      </c>
      <c r="BH378" s="54">
        <f t="shared" si="1054"/>
        <v>0</v>
      </c>
      <c r="BI378" s="54">
        <f t="shared" si="1055"/>
        <v>0</v>
      </c>
      <c r="BJ378" s="54">
        <f t="shared" si="1056"/>
        <v>0</v>
      </c>
      <c r="BK378" s="54">
        <f t="shared" si="1057"/>
        <v>0</v>
      </c>
      <c r="BL378" s="54">
        <f t="shared" si="1058"/>
        <v>0</v>
      </c>
      <c r="BM378" s="42"/>
      <c r="BO378" s="54">
        <f>'Norm-coeff'!$C$2+$AX378*'Norm-coeff'!$D$2+$AY378*'Norm-coeff'!$E$2+$AZ378*'Norm-coeff'!$F$2+$BA378*'Norm-coeff'!$G$2+$BB378*'Norm-coeff'!$H$2+$BC378*'Norm-coeff'!$I$2+$BD378*'Norm-coeff'!$J$2+$BE378*'Norm-coeff'!$K$2+$BF378*'Norm-coeff'!$L$2+$BG378*'Norm-coeff'!$M$2+$BH378*'Norm-coeff'!$N$2+$BI378*'Norm-coeff'!$O$2</f>
        <v>5.4045421474420303</v>
      </c>
      <c r="BP378" s="54">
        <f>'Norm-coeff'!$C$3+$AX378*'Norm-coeff'!$D$3+$AY378*'Norm-coeff'!$E$3+$AZ378*'Norm-coeff'!$F$3+$BA378*'Norm-coeff'!$G$3+$BB378*'Norm-coeff'!$H$3+$BC378*'Norm-coeff'!$I$3+$BD378*'Norm-coeff'!$J$3+$BE378*'Norm-coeff'!$K$3+$BF378*'Norm-coeff'!$L$3+$BG378*'Norm-coeff'!$M$3+$BH378*'Norm-coeff'!$N$3+$BI378*'Norm-coeff'!$O$3</f>
        <v>3.15319116612705</v>
      </c>
      <c r="BQ378" s="54">
        <f>'Norm-coeff'!$C$4+$AX378*'Norm-coeff'!$D$4+$AY378*'Norm-coeff'!$E$4+$AZ378*'Norm-coeff'!$F$4+$BA378*'Norm-coeff'!$G$4+$BB378*'Norm-coeff'!$H$4+$BC378*'Norm-coeff'!$I$4+$BD378*'Norm-coeff'!$J$4+$BE378*'Norm-coeff'!$K$4+$BF378*'Norm-coeff'!$L$4+$BG378*'Norm-coeff'!$M$4+$BH378*'Norm-coeff'!$N$4+$BI378*'Norm-coeff'!$O$4</f>
        <v>1.42115649462768</v>
      </c>
      <c r="BR378" s="54">
        <f>'Norm-coeff'!$C$5+$AX378*'Norm-coeff'!$D$5+$AY378*'Norm-coeff'!$E$5+$AZ378*'Norm-coeff'!$F$5+$BA378*'Norm-coeff'!$G$5+$BB378*'Norm-coeff'!$H$5+$BC378*'Norm-coeff'!$I$5+$BD378*'Norm-coeff'!$J$5+$BE378*'Norm-coeff'!$K$5+$BF378*'Norm-coeff'!$L$5+$BG378*'Norm-coeff'!$M$5+$BH378*'Norm-coeff'!$N$5+$BI378*'Norm-coeff'!$O$5</f>
        <v>1.0553329241296201</v>
      </c>
      <c r="BS378" s="54">
        <f>'Norm-coeff'!$C$6+$AX378*'Norm-coeff'!$D$6+$AY378*'Norm-coeff'!$E$6+$AZ378*'Norm-coeff'!$F$6+$BA378*'Norm-coeff'!$G$6+$BB378*'Norm-coeff'!$H$6+$BC378*'Norm-coeff'!$I$6+$BD378*'Norm-coeff'!$J$6+$BE378*'Norm-coeff'!$K$6+$BF378*'Norm-coeff'!$L$6+$BG378*'Norm-coeff'!$M$6+$BH378*'Norm-coeff'!$N$6+$BI378*'Norm-coeff'!$O$6</f>
        <v>-1.48700885495103E-2</v>
      </c>
      <c r="BT378" s="54">
        <f>'Norm-coeff'!$C$7+$AX378*'Norm-coeff'!$D$7+$AY378*'Norm-coeff'!$E$7+$AZ378*'Norm-coeff'!$F$7+$BA378*'Norm-coeff'!$G$7+$BB378*'Norm-coeff'!$H$7+$BC378*'Norm-coeff'!$I$7+$BD378*'Norm-coeff'!$J$7+$BE378*'Norm-coeff'!$K$7+$BF378*'Norm-coeff'!$L$7+$BG378*'Norm-coeff'!$M$7+$BH378*'Norm-coeff'!$N$7+$BI378*'Norm-coeff'!$O$7</f>
        <v>2.0907583608832998</v>
      </c>
      <c r="BU378" s="54">
        <f>'Norm-coeff'!$C$8+$AX378*'Norm-coeff'!$D$8+$AY378*'Norm-coeff'!$E$8+$AZ378*'Norm-coeff'!$F$8+$BA378*'Norm-coeff'!$G$8+$BB378*'Norm-coeff'!$H$8+$BC378*'Norm-coeff'!$I$8+$BD378*'Norm-coeff'!$J$8+$BE378*'Norm-coeff'!$K$8+$BF378*'Norm-coeff'!$L$8+$BG378*'Norm-coeff'!$M$8+$BH378*'Norm-coeff'!$N$8+$BI378*'Norm-coeff'!$O$8</f>
        <v>0.65894159836244504</v>
      </c>
      <c r="BV378" s="54">
        <f>'Norm-coeff'!$C$9+$AX378*'Norm-coeff'!$D$9+$AY378*'Norm-coeff'!$E$9+$AZ378*'Norm-coeff'!$F$9+$BA378*'Norm-coeff'!$G$9+$BB378*'Norm-coeff'!$H$9+$BC378*'Norm-coeff'!$I$9+$BD378*'Norm-coeff'!$J$9+$BE378*'Norm-coeff'!$K$9+$BF378*'Norm-coeff'!$L$9+$BG378*'Norm-coeff'!$M$9+$BH378*'Norm-coeff'!$N$9+$BI378*'Norm-coeff'!$O$9</f>
        <v>1.48961085014701</v>
      </c>
      <c r="BW378" s="54">
        <f>'Norm-coeff'!$C$10+$AX378*'Norm-coeff'!$D$10+$AY378*'Norm-coeff'!$E$10+$AZ378*'Norm-coeff'!$F$10+$BA378*'Norm-coeff'!$G$10+$BB378*'Norm-coeff'!$H$10+$BC378*'Norm-coeff'!$I$10+$BD378*'Norm-coeff'!$J$10+$BE378*'Norm-coeff'!$K$10+$BF378*'Norm-coeff'!$L$10+$BG378*'Norm-coeff'!$M$10+$BH378*'Norm-coeff'!$N$10+$BI378*'Norm-coeff'!$O$10</f>
        <v>1.42058735749591</v>
      </c>
      <c r="BX378" s="54">
        <f>'Norm-coeff'!$C$11+$AX378*'Norm-coeff'!$D$11+$AY378*'Norm-coeff'!$E$11+$AZ378*'Norm-coeff'!$F$11+$BA378*'Norm-coeff'!$G$11+$BB378*'Norm-coeff'!$H$11+$BC378*'Norm-coeff'!$I$11+$BD378*'Norm-coeff'!$J$11+$BE378*'Norm-coeff'!$K$11+$BF378*'Norm-coeff'!$L$11+$BG378*'Norm-coeff'!$M$11+$BH378*'Norm-coeff'!$N$11+$BI378*'Norm-coeff'!$O$11</f>
        <v>0.221233014421479</v>
      </c>
      <c r="BY378" s="54">
        <f>'Norm-coeff'!$C$12+$AX378*'Norm-coeff'!$D$12+$AY378*'Norm-coeff'!$E$12+$AZ378*'Norm-coeff'!$F$12+$BA378*'Norm-coeff'!$G$12+$BB378*'Norm-coeff'!$H$12+$BC378*'Norm-coeff'!$I$12+$BD378*'Norm-coeff'!$J$12+$BE378*'Norm-coeff'!$K$12+$BF378*'Norm-coeff'!$L$12+$BG378*'Norm-coeff'!$M$12+$BH378*'Norm-coeff'!$N$12+$BI378*'Norm-coeff'!$O$12</f>
        <v>0.283527502056037</v>
      </c>
      <c r="BZ378" s="54">
        <f>'Norm-coeff'!$C$13+$AX378*'Norm-coeff'!$D$13+$AY378*'Norm-coeff'!$E$13+$AZ378*'Norm-coeff'!$F$13+$BA378*'Norm-coeff'!$G$13+$BB378*'Norm-coeff'!$H$13+$BC378*'Norm-coeff'!$I$13+$BD378*'Norm-coeff'!$J$13+$BE378*'Norm-coeff'!$K$13+$BF378*'Norm-coeff'!$L$13+$BG378*'Norm-coeff'!$M$13+$BH378*'Norm-coeff'!$N$13+$BI378*'Norm-coeff'!$O$13</f>
        <v>-4.1864930554451202E-2</v>
      </c>
      <c r="CA378" s="54">
        <f>'Norm-coeff'!$C$14+$AX378*'Norm-coeff'!$D$14+$AY378*'Norm-coeff'!$E$14+$AZ378*'Norm-coeff'!$F$14+$BA378*'Norm-coeff'!$G$14+$BB378*'Norm-coeff'!$H$14+$BC378*'Norm-coeff'!$I$14+$BD378*'Norm-coeff'!$J$14+$BE378*'Norm-coeff'!$K$14+$BF378*'Norm-coeff'!$L$14+$BG378*'Norm-coeff'!$M$14+$BH378*'Norm-coeff'!$N$14+$BI378*'Norm-coeff'!$O$14</f>
        <v>4.2526983164477103</v>
      </c>
      <c r="CC378" s="54">
        <f t="shared" si="1183"/>
        <v>0</v>
      </c>
      <c r="CG378" s="54">
        <f t="shared" si="1059"/>
        <v>0</v>
      </c>
      <c r="CH378" s="54">
        <f t="shared" si="1037"/>
        <v>0</v>
      </c>
      <c r="CI378" s="54">
        <f t="shared" si="1060"/>
        <v>0</v>
      </c>
      <c r="CJ378" s="56">
        <f t="shared" si="1061"/>
        <v>0</v>
      </c>
      <c r="CK378" s="54">
        <f t="shared" si="1062"/>
        <v>0</v>
      </c>
      <c r="CL378" s="54">
        <f t="shared" si="1063"/>
        <v>0</v>
      </c>
      <c r="CM378" s="54">
        <f t="shared" si="1064"/>
        <v>0</v>
      </c>
      <c r="CN378" s="54">
        <f t="shared" si="1065"/>
        <v>0</v>
      </c>
      <c r="CO378" s="54">
        <f t="shared" si="1066"/>
        <v>0</v>
      </c>
      <c r="CP378" s="54">
        <f t="shared" si="1067"/>
        <v>0</v>
      </c>
      <c r="CQ378" s="54">
        <f t="shared" si="1068"/>
        <v>0</v>
      </c>
      <c r="CR378" s="54">
        <f t="shared" si="1069"/>
        <v>0</v>
      </c>
      <c r="CS378" s="54">
        <f t="shared" si="1070"/>
        <v>0</v>
      </c>
      <c r="CU378" s="54">
        <f t="shared" si="1071"/>
        <v>0</v>
      </c>
      <c r="CV378" s="54">
        <f t="shared" si="1072"/>
        <v>0</v>
      </c>
      <c r="CW378" s="54">
        <f t="shared" si="1073"/>
        <v>0</v>
      </c>
      <c r="CX378" s="54">
        <f t="shared" si="1074"/>
        <v>0</v>
      </c>
      <c r="CZ378" s="54">
        <f t="shared" si="1075"/>
        <v>0</v>
      </c>
      <c r="DA378" s="54">
        <f t="shared" si="1076"/>
        <v>0</v>
      </c>
      <c r="DB378" s="54">
        <f t="shared" si="1077"/>
        <v>0</v>
      </c>
      <c r="DC378" s="54">
        <f t="shared" si="1078"/>
        <v>0</v>
      </c>
      <c r="DD378" s="54">
        <f t="shared" si="1079"/>
        <v>0</v>
      </c>
      <c r="DE378" s="54">
        <f t="shared" si="1080"/>
        <v>0</v>
      </c>
      <c r="DF378" s="54">
        <f t="shared" si="1081"/>
        <v>0</v>
      </c>
      <c r="DG378" s="54">
        <f t="shared" si="1082"/>
        <v>2</v>
      </c>
      <c r="DH378" s="71">
        <f t="shared" si="1083"/>
        <v>0</v>
      </c>
      <c r="DI378" s="71">
        <f t="shared" si="1084"/>
        <v>0</v>
      </c>
      <c r="DJ378" s="54">
        <f t="shared" si="1085"/>
        <v>0</v>
      </c>
      <c r="DK378" s="54">
        <f t="shared" si="1086"/>
        <v>2</v>
      </c>
      <c r="DL378" s="4">
        <f t="shared" si="1011"/>
        <v>0</v>
      </c>
      <c r="DM378" s="3">
        <f t="shared" si="1087"/>
        <v>0</v>
      </c>
      <c r="DN378" s="3">
        <f t="shared" si="1088"/>
        <v>0</v>
      </c>
      <c r="DO378" s="4" t="e">
        <f t="shared" si="1089"/>
        <v>#DIV/0!</v>
      </c>
      <c r="DP378" s="57"/>
      <c r="DQ378" s="57"/>
      <c r="DR378" s="56">
        <f t="shared" si="1012"/>
        <v>2</v>
      </c>
      <c r="DS378" s="56">
        <f t="shared" si="1013"/>
        <v>0</v>
      </c>
      <c r="DT378" s="38">
        <f t="shared" si="1014"/>
        <v>0</v>
      </c>
      <c r="DU378" s="38">
        <f t="shared" si="1090"/>
        <v>2</v>
      </c>
      <c r="DV378" s="38">
        <f t="shared" si="1015"/>
        <v>0</v>
      </c>
      <c r="DW378" s="39">
        <f t="shared" si="1016"/>
        <v>0</v>
      </c>
      <c r="DX378" s="39">
        <f t="shared" si="1017"/>
        <v>0</v>
      </c>
      <c r="DY378" s="39">
        <f t="shared" si="1018"/>
        <v>0</v>
      </c>
      <c r="DZ378" s="39">
        <f t="shared" si="1019"/>
        <v>0</v>
      </c>
      <c r="EA378" s="39">
        <f t="shared" si="1020"/>
        <v>0</v>
      </c>
      <c r="EB378" s="37" t="e">
        <f t="shared" si="1091"/>
        <v>#DIV/0!</v>
      </c>
      <c r="EC378" s="37" t="e">
        <f t="shared" si="1092"/>
        <v>#DIV/0!</v>
      </c>
      <c r="ED378" s="37" t="e">
        <f t="shared" si="1093"/>
        <v>#DIV/0!</v>
      </c>
      <c r="EE378" s="37" t="e">
        <f t="shared" si="1094"/>
        <v>#DIV/0!</v>
      </c>
      <c r="EF378" s="39" t="e">
        <f t="shared" si="1095"/>
        <v>#DIV/0!</v>
      </c>
      <c r="EG378" s="37" t="e">
        <f t="shared" si="1096"/>
        <v>#DIV/0!</v>
      </c>
      <c r="EH378" s="37" t="e">
        <f t="shared" si="1097"/>
        <v>#DIV/0!</v>
      </c>
      <c r="EI378" s="11" t="b">
        <f t="shared" si="1098"/>
        <v>1</v>
      </c>
      <c r="EJ378" s="11" t="b">
        <f t="shared" si="1099"/>
        <v>0</v>
      </c>
      <c r="EK378" s="39" t="e">
        <f t="shared" si="1100"/>
        <v>#DIV/0!</v>
      </c>
      <c r="EL378" s="39" t="e">
        <f t="shared" si="1101"/>
        <v>#DIV/0!</v>
      </c>
      <c r="EM378" s="39" t="e">
        <f t="shared" si="1102"/>
        <v>#DIV/0!</v>
      </c>
      <c r="EN378" s="39" t="e">
        <f t="shared" si="1103"/>
        <v>#DIV/0!</v>
      </c>
      <c r="EO378" s="39" t="e">
        <f t="shared" si="1104"/>
        <v>#DIV/0!</v>
      </c>
      <c r="EP378" s="39" t="e">
        <f t="shared" si="1105"/>
        <v>#DIV/0!</v>
      </c>
      <c r="EQ378" s="39" t="e">
        <f t="shared" si="1106"/>
        <v>#DIV/0!</v>
      </c>
      <c r="ER378" s="39" t="e">
        <f t="shared" si="1107"/>
        <v>#DIV/0!</v>
      </c>
      <c r="ES378" s="58" t="str">
        <f t="shared" si="1108"/>
        <v>(OH,F,Cl)-dominate amphibole</v>
      </c>
      <c r="ET378" s="58" t="e">
        <f t="shared" si="1109"/>
        <v>#N/A</v>
      </c>
      <c r="EU378" s="56">
        <f t="shared" si="1021"/>
        <v>0</v>
      </c>
      <c r="EV378" s="56">
        <f t="shared" si="1022"/>
        <v>0</v>
      </c>
      <c r="EW378" s="56">
        <f t="shared" si="1023"/>
        <v>0</v>
      </c>
      <c r="EX378" s="56">
        <f t="shared" si="1024"/>
        <v>0</v>
      </c>
      <c r="EY378" s="56">
        <f t="shared" si="1025"/>
        <v>0</v>
      </c>
      <c r="EZ378" s="56">
        <f t="shared" si="1026"/>
        <v>0</v>
      </c>
      <c r="FA378" s="39">
        <f t="shared" si="1027"/>
        <v>0</v>
      </c>
      <c r="FB378" s="39">
        <f t="shared" si="1028"/>
        <v>0</v>
      </c>
      <c r="FC378" s="54">
        <f t="shared" si="1029"/>
        <v>0</v>
      </c>
      <c r="FD378" s="54">
        <f t="shared" si="1030"/>
        <v>0</v>
      </c>
      <c r="FE378" s="39">
        <f t="shared" si="1031"/>
        <v>0</v>
      </c>
      <c r="FF378" s="54">
        <f t="shared" si="1032"/>
        <v>0</v>
      </c>
      <c r="FG378" s="39">
        <f t="shared" si="1033"/>
        <v>0</v>
      </c>
      <c r="FH378" s="39">
        <f t="shared" si="1110"/>
        <v>0</v>
      </c>
      <c r="FI378" s="39">
        <f t="shared" si="1111"/>
        <v>0</v>
      </c>
      <c r="FJ378" s="39">
        <f t="shared" si="1112"/>
        <v>0</v>
      </c>
      <c r="FK378" s="39" t="e">
        <f t="shared" si="1113"/>
        <v>#DIV/0!</v>
      </c>
      <c r="FL378" s="39" t="e">
        <f t="shared" si="1114"/>
        <v>#DIV/0!</v>
      </c>
      <c r="FM378" s="39" t="e">
        <f t="shared" si="1115"/>
        <v>#DIV/0!</v>
      </c>
      <c r="FN378" s="39">
        <f t="shared" si="1116"/>
        <v>1</v>
      </c>
      <c r="FO378" s="39">
        <f t="shared" si="1034"/>
        <v>0</v>
      </c>
      <c r="FP378" s="39">
        <f t="shared" si="1035"/>
        <v>0</v>
      </c>
      <c r="FQ378" s="39">
        <f t="shared" si="1036"/>
        <v>0</v>
      </c>
      <c r="FR378" s="39">
        <f t="shared" si="1117"/>
        <v>0</v>
      </c>
      <c r="FS378" s="39">
        <f t="shared" si="1118"/>
        <v>0</v>
      </c>
      <c r="FU378" s="39" t="e">
        <f t="shared" si="1119"/>
        <v>#DIV/0!</v>
      </c>
      <c r="FV378" s="39" t="e">
        <f t="shared" si="1120"/>
        <v>#DIV/0!</v>
      </c>
      <c r="FW378" s="39" t="e">
        <f t="shared" si="1121"/>
        <v>#DIV/0!</v>
      </c>
      <c r="FY378" s="39" t="e">
        <f t="shared" si="1122"/>
        <v>#DIV/0!</v>
      </c>
      <c r="FZ378" s="39" t="e">
        <f t="shared" si="1123"/>
        <v>#DIV/0!</v>
      </c>
      <c r="GA378" s="39" t="e">
        <f t="shared" si="1124"/>
        <v>#DIV/0!</v>
      </c>
      <c r="GB378" s="39" t="e">
        <f t="shared" si="1125"/>
        <v>#DIV/0!</v>
      </c>
      <c r="GC378" s="39" t="e">
        <f t="shared" si="1126"/>
        <v>#DIV/0!</v>
      </c>
      <c r="GD378" s="39" t="e">
        <f t="shared" si="1127"/>
        <v>#DIV/0!</v>
      </c>
      <c r="GE378" s="39" t="e">
        <f t="shared" si="1128"/>
        <v>#DIV/0!</v>
      </c>
      <c r="GF378" s="39" t="e">
        <f t="shared" si="1129"/>
        <v>#DIV/0!</v>
      </c>
      <c r="GG378" s="39" t="e">
        <f t="shared" si="1130"/>
        <v>#DIV/0!</v>
      </c>
      <c r="GH378" s="39" t="e">
        <f t="shared" si="1131"/>
        <v>#DIV/0!</v>
      </c>
      <c r="GI378" s="39"/>
      <c r="GJ378" s="39" t="e">
        <f t="shared" si="1132"/>
        <v>#DIV/0!</v>
      </c>
      <c r="GK378" s="39" t="e">
        <f t="shared" si="1133"/>
        <v>#DIV/0!</v>
      </c>
      <c r="GL378" s="39" t="e">
        <f t="shared" si="1134"/>
        <v>#DIV/0!</v>
      </c>
      <c r="GM378" s="39" t="e">
        <f t="shared" si="1135"/>
        <v>#DIV/0!</v>
      </c>
      <c r="GN378" s="39" t="e">
        <f t="shared" si="1136"/>
        <v>#DIV/0!</v>
      </c>
      <c r="GO378" s="57"/>
      <c r="GP378" s="57" t="e">
        <f t="shared" si="1137"/>
        <v>#DIV/0!</v>
      </c>
      <c r="GQ378" s="59" t="e">
        <f t="shared" si="1138"/>
        <v>#DIV/0!</v>
      </c>
      <c r="GR378" s="41" t="e">
        <f t="shared" si="1139"/>
        <v>#DIV/0!</v>
      </c>
      <c r="GS378" s="57" t="e">
        <f t="shared" si="1140"/>
        <v>#DIV/0!</v>
      </c>
      <c r="GT378" s="57" t="e">
        <f t="shared" si="1141"/>
        <v>#DIV/0!</v>
      </c>
      <c r="GU378" s="57" t="e">
        <f t="shared" si="1142"/>
        <v>#DIV/0!</v>
      </c>
      <c r="GV378" s="57"/>
      <c r="GW378" s="42" t="e">
        <f t="shared" si="1143"/>
        <v>#DIV/0!</v>
      </c>
      <c r="GX378" s="42" t="e">
        <f t="shared" si="1144"/>
        <v>#DIV/0!</v>
      </c>
      <c r="GY378" s="42" t="e">
        <f t="shared" si="1145"/>
        <v>#DIV/0!</v>
      </c>
      <c r="GZ378" s="57"/>
      <c r="HA378" s="2" t="e">
        <f t="shared" si="1146"/>
        <v>#DIV/0!</v>
      </c>
      <c r="HB378" s="2" t="e">
        <f t="shared" si="1147"/>
        <v>#DIV/0!</v>
      </c>
      <c r="HC378" s="2" t="e">
        <f t="shared" si="1148"/>
        <v>#DIV/0!</v>
      </c>
      <c r="HD378" s="2" t="e">
        <f t="shared" si="1149"/>
        <v>#DIV/0!</v>
      </c>
      <c r="HE378" s="2" t="e">
        <f t="shared" si="1150"/>
        <v>#DIV/0!</v>
      </c>
      <c r="HF378" s="2" t="e">
        <f t="shared" si="1151"/>
        <v>#DIV/0!</v>
      </c>
      <c r="HG378" s="2" t="e">
        <f t="shared" si="1152"/>
        <v>#DIV/0!</v>
      </c>
      <c r="HH378" s="2" t="e">
        <f t="shared" si="1153"/>
        <v>#DIV/0!</v>
      </c>
      <c r="HI378" s="2" t="e">
        <f t="shared" si="1154"/>
        <v>#DIV/0!</v>
      </c>
      <c r="HJ378" s="11" t="e">
        <f t="shared" si="1155"/>
        <v>#DIV/0!</v>
      </c>
      <c r="HK378" s="60" t="e">
        <f t="shared" si="1156"/>
        <v>#DIV/0!</v>
      </c>
      <c r="HL378" s="57"/>
      <c r="HM378" s="57" t="e">
        <f t="shared" si="1157"/>
        <v>#DIV/0!</v>
      </c>
      <c r="HN378" s="57" t="e">
        <f t="shared" si="1158"/>
        <v>#DIV/0!</v>
      </c>
      <c r="HO378" s="57" t="e">
        <f t="shared" si="1159"/>
        <v>#DIV/0!</v>
      </c>
      <c r="HP378" s="57" t="e">
        <f t="shared" si="1160"/>
        <v>#DIV/0!</v>
      </c>
      <c r="HQ378" s="57" t="e">
        <f t="shared" si="1161"/>
        <v>#DIV/0!</v>
      </c>
      <c r="HR378" s="57"/>
      <c r="HS378" s="57" t="e">
        <f t="shared" si="1162"/>
        <v>#DIV/0!</v>
      </c>
      <c r="HT378" s="57" t="e">
        <f t="shared" si="1163"/>
        <v>#DIV/0!</v>
      </c>
      <c r="HU378" s="57" t="e">
        <f t="shared" si="1164"/>
        <v>#DIV/0!</v>
      </c>
      <c r="HV378" s="57" t="e">
        <f t="shared" si="1165"/>
        <v>#DIV/0!</v>
      </c>
      <c r="HW378" s="57" t="e">
        <f t="shared" si="1166"/>
        <v>#DIV/0!</v>
      </c>
      <c r="HX378" s="57"/>
      <c r="HY378" s="57" t="e">
        <f t="shared" si="1167"/>
        <v>#DIV/0!</v>
      </c>
      <c r="HZ378" s="57" t="e">
        <f t="shared" si="1168"/>
        <v>#DIV/0!</v>
      </c>
      <c r="IA378" s="57"/>
      <c r="IB378" s="61">
        <f t="shared" si="1169"/>
        <v>0</v>
      </c>
      <c r="IC378" s="57" t="str">
        <f t="shared" si="1170"/>
        <v/>
      </c>
      <c r="ID378" s="42"/>
      <c r="IE378" s="2" t="str">
        <f t="shared" si="1171"/>
        <v/>
      </c>
      <c r="IF378" s="60" t="e">
        <f t="shared" si="1172"/>
        <v>#DIV/0!</v>
      </c>
      <c r="IG378" s="60" t="str">
        <f t="shared" si="1173"/>
        <v/>
      </c>
      <c r="IH378" s="60" t="str">
        <f t="shared" si="1174"/>
        <v>zinco-</v>
      </c>
      <c r="II378" s="60" t="str">
        <f t="shared" si="1175"/>
        <v>mangano-</v>
      </c>
      <c r="IJ378" s="60" t="e">
        <f t="shared" si="1176"/>
        <v>#DIV/0!</v>
      </c>
      <c r="IK378" s="60" t="e">
        <f t="shared" si="1177"/>
        <v>#DIV/0!</v>
      </c>
      <c r="IL378" s="60" t="e">
        <f t="shared" si="1178"/>
        <v>#DIV/0!</v>
      </c>
      <c r="IM378" s="60" t="e">
        <f t="shared" si="1179"/>
        <v>#DIV/0!</v>
      </c>
      <c r="IN378" s="60" t="str">
        <f t="shared" si="1180"/>
        <v/>
      </c>
      <c r="IO378" s="60" t="str">
        <f t="shared" si="1181"/>
        <v/>
      </c>
      <c r="IP378" s="57"/>
      <c r="IQ378" s="57" t="str">
        <f t="shared" si="1182"/>
        <v>ERROR!!</v>
      </c>
    </row>
    <row r="379" spans="24:251">
      <c r="X379" s="29">
        <f t="shared" si="1038"/>
        <v>0</v>
      </c>
      <c r="Y379" s="29">
        <f t="shared" si="1039"/>
        <v>0</v>
      </c>
      <c r="Z379" s="29" t="e">
        <f t="shared" si="1040"/>
        <v>#DIV/0!</v>
      </c>
      <c r="AA379" s="29" t="e">
        <f t="shared" si="1041"/>
        <v>#DIV/0!</v>
      </c>
      <c r="AB379" s="29" t="e">
        <f t="shared" si="1042"/>
        <v>#DIV/0!</v>
      </c>
      <c r="AC379" s="29" t="e">
        <f t="shared" si="1043"/>
        <v>#DIV/0!</v>
      </c>
      <c r="AF379" s="23">
        <v>60.084299999999999</v>
      </c>
      <c r="AG379" s="23">
        <v>79.878799999999998</v>
      </c>
      <c r="AH379" s="23">
        <v>101.96120000000001</v>
      </c>
      <c r="AI379" s="23">
        <v>151.99039999999999</v>
      </c>
      <c r="AJ379" s="23">
        <v>159.69</v>
      </c>
      <c r="AK379" s="23">
        <v>71.846400000000003</v>
      </c>
      <c r="AL379" s="23">
        <v>70.9375</v>
      </c>
      <c r="AM379" s="23">
        <v>40.304400000000001</v>
      </c>
      <c r="AN379" s="23">
        <v>56.077399999999997</v>
      </c>
      <c r="AO379" s="23">
        <v>61.978999999999999</v>
      </c>
      <c r="AP379" s="23">
        <v>94.195999999999998</v>
      </c>
      <c r="AQ379" s="23">
        <v>18.998000000000001</v>
      </c>
      <c r="AR379" s="23">
        <v>35.450000000000003</v>
      </c>
      <c r="AS379" s="23">
        <v>29.88</v>
      </c>
      <c r="AT379" s="23">
        <v>74.691999999999993</v>
      </c>
      <c r="AU379" s="23">
        <v>81.39</v>
      </c>
      <c r="AX379" s="54">
        <f t="shared" si="1044"/>
        <v>0</v>
      </c>
      <c r="AY379" s="54">
        <f t="shared" si="1045"/>
        <v>0</v>
      </c>
      <c r="AZ379" s="54">
        <f t="shared" si="1046"/>
        <v>0</v>
      </c>
      <c r="BA379" s="54">
        <f t="shared" si="1047"/>
        <v>0</v>
      </c>
      <c r="BB379" s="54">
        <f t="shared" si="1048"/>
        <v>0</v>
      </c>
      <c r="BC379" s="54">
        <f t="shared" si="1049"/>
        <v>0</v>
      </c>
      <c r="BD379" s="54">
        <f t="shared" si="1050"/>
        <v>0</v>
      </c>
      <c r="BE379" s="54">
        <f t="shared" si="1051"/>
        <v>0</v>
      </c>
      <c r="BF379" s="54">
        <f t="shared" si="1052"/>
        <v>0</v>
      </c>
      <c r="BG379" s="54">
        <f t="shared" si="1053"/>
        <v>0</v>
      </c>
      <c r="BH379" s="54">
        <f t="shared" si="1054"/>
        <v>0</v>
      </c>
      <c r="BI379" s="54">
        <f t="shared" si="1055"/>
        <v>0</v>
      </c>
      <c r="BJ379" s="54">
        <f t="shared" si="1056"/>
        <v>0</v>
      </c>
      <c r="BK379" s="54">
        <f t="shared" si="1057"/>
        <v>0</v>
      </c>
      <c r="BL379" s="54">
        <f t="shared" si="1058"/>
        <v>0</v>
      </c>
      <c r="BM379" s="42"/>
      <c r="BO379" s="54">
        <f>'Norm-coeff'!$C$2+$AX379*'Norm-coeff'!$D$2+$AY379*'Norm-coeff'!$E$2+$AZ379*'Norm-coeff'!$F$2+$BA379*'Norm-coeff'!$G$2+$BB379*'Norm-coeff'!$H$2+$BC379*'Norm-coeff'!$I$2+$BD379*'Norm-coeff'!$J$2+$BE379*'Norm-coeff'!$K$2+$BF379*'Norm-coeff'!$L$2+$BG379*'Norm-coeff'!$M$2+$BH379*'Norm-coeff'!$N$2+$BI379*'Norm-coeff'!$O$2</f>
        <v>5.4045421474420303</v>
      </c>
      <c r="BP379" s="54">
        <f>'Norm-coeff'!$C$3+$AX379*'Norm-coeff'!$D$3+$AY379*'Norm-coeff'!$E$3+$AZ379*'Norm-coeff'!$F$3+$BA379*'Norm-coeff'!$G$3+$BB379*'Norm-coeff'!$H$3+$BC379*'Norm-coeff'!$I$3+$BD379*'Norm-coeff'!$J$3+$BE379*'Norm-coeff'!$K$3+$BF379*'Norm-coeff'!$L$3+$BG379*'Norm-coeff'!$M$3+$BH379*'Norm-coeff'!$N$3+$BI379*'Norm-coeff'!$O$3</f>
        <v>3.15319116612705</v>
      </c>
      <c r="BQ379" s="54">
        <f>'Norm-coeff'!$C$4+$AX379*'Norm-coeff'!$D$4+$AY379*'Norm-coeff'!$E$4+$AZ379*'Norm-coeff'!$F$4+$BA379*'Norm-coeff'!$G$4+$BB379*'Norm-coeff'!$H$4+$BC379*'Norm-coeff'!$I$4+$BD379*'Norm-coeff'!$J$4+$BE379*'Norm-coeff'!$K$4+$BF379*'Norm-coeff'!$L$4+$BG379*'Norm-coeff'!$M$4+$BH379*'Norm-coeff'!$N$4+$BI379*'Norm-coeff'!$O$4</f>
        <v>1.42115649462768</v>
      </c>
      <c r="BR379" s="54">
        <f>'Norm-coeff'!$C$5+$AX379*'Norm-coeff'!$D$5+$AY379*'Norm-coeff'!$E$5+$AZ379*'Norm-coeff'!$F$5+$BA379*'Norm-coeff'!$G$5+$BB379*'Norm-coeff'!$H$5+$BC379*'Norm-coeff'!$I$5+$BD379*'Norm-coeff'!$J$5+$BE379*'Norm-coeff'!$K$5+$BF379*'Norm-coeff'!$L$5+$BG379*'Norm-coeff'!$M$5+$BH379*'Norm-coeff'!$N$5+$BI379*'Norm-coeff'!$O$5</f>
        <v>1.0553329241296201</v>
      </c>
      <c r="BS379" s="54">
        <f>'Norm-coeff'!$C$6+$AX379*'Norm-coeff'!$D$6+$AY379*'Norm-coeff'!$E$6+$AZ379*'Norm-coeff'!$F$6+$BA379*'Norm-coeff'!$G$6+$BB379*'Norm-coeff'!$H$6+$BC379*'Norm-coeff'!$I$6+$BD379*'Norm-coeff'!$J$6+$BE379*'Norm-coeff'!$K$6+$BF379*'Norm-coeff'!$L$6+$BG379*'Norm-coeff'!$M$6+$BH379*'Norm-coeff'!$N$6+$BI379*'Norm-coeff'!$O$6</f>
        <v>-1.48700885495103E-2</v>
      </c>
      <c r="BT379" s="54">
        <f>'Norm-coeff'!$C$7+$AX379*'Norm-coeff'!$D$7+$AY379*'Norm-coeff'!$E$7+$AZ379*'Norm-coeff'!$F$7+$BA379*'Norm-coeff'!$G$7+$BB379*'Norm-coeff'!$H$7+$BC379*'Norm-coeff'!$I$7+$BD379*'Norm-coeff'!$J$7+$BE379*'Norm-coeff'!$K$7+$BF379*'Norm-coeff'!$L$7+$BG379*'Norm-coeff'!$M$7+$BH379*'Norm-coeff'!$N$7+$BI379*'Norm-coeff'!$O$7</f>
        <v>2.0907583608832998</v>
      </c>
      <c r="BU379" s="54">
        <f>'Norm-coeff'!$C$8+$AX379*'Norm-coeff'!$D$8+$AY379*'Norm-coeff'!$E$8+$AZ379*'Norm-coeff'!$F$8+$BA379*'Norm-coeff'!$G$8+$BB379*'Norm-coeff'!$H$8+$BC379*'Norm-coeff'!$I$8+$BD379*'Norm-coeff'!$J$8+$BE379*'Norm-coeff'!$K$8+$BF379*'Norm-coeff'!$L$8+$BG379*'Norm-coeff'!$M$8+$BH379*'Norm-coeff'!$N$8+$BI379*'Norm-coeff'!$O$8</f>
        <v>0.65894159836244504</v>
      </c>
      <c r="BV379" s="54">
        <f>'Norm-coeff'!$C$9+$AX379*'Norm-coeff'!$D$9+$AY379*'Norm-coeff'!$E$9+$AZ379*'Norm-coeff'!$F$9+$BA379*'Norm-coeff'!$G$9+$BB379*'Norm-coeff'!$H$9+$BC379*'Norm-coeff'!$I$9+$BD379*'Norm-coeff'!$J$9+$BE379*'Norm-coeff'!$K$9+$BF379*'Norm-coeff'!$L$9+$BG379*'Norm-coeff'!$M$9+$BH379*'Norm-coeff'!$N$9+$BI379*'Norm-coeff'!$O$9</f>
        <v>1.48961085014701</v>
      </c>
      <c r="BW379" s="54">
        <f>'Norm-coeff'!$C$10+$AX379*'Norm-coeff'!$D$10+$AY379*'Norm-coeff'!$E$10+$AZ379*'Norm-coeff'!$F$10+$BA379*'Norm-coeff'!$G$10+$BB379*'Norm-coeff'!$H$10+$BC379*'Norm-coeff'!$I$10+$BD379*'Norm-coeff'!$J$10+$BE379*'Norm-coeff'!$K$10+$BF379*'Norm-coeff'!$L$10+$BG379*'Norm-coeff'!$M$10+$BH379*'Norm-coeff'!$N$10+$BI379*'Norm-coeff'!$O$10</f>
        <v>1.42058735749591</v>
      </c>
      <c r="BX379" s="54">
        <f>'Norm-coeff'!$C$11+$AX379*'Norm-coeff'!$D$11+$AY379*'Norm-coeff'!$E$11+$AZ379*'Norm-coeff'!$F$11+$BA379*'Norm-coeff'!$G$11+$BB379*'Norm-coeff'!$H$11+$BC379*'Norm-coeff'!$I$11+$BD379*'Norm-coeff'!$J$11+$BE379*'Norm-coeff'!$K$11+$BF379*'Norm-coeff'!$L$11+$BG379*'Norm-coeff'!$M$11+$BH379*'Norm-coeff'!$N$11+$BI379*'Norm-coeff'!$O$11</f>
        <v>0.221233014421479</v>
      </c>
      <c r="BY379" s="54">
        <f>'Norm-coeff'!$C$12+$AX379*'Norm-coeff'!$D$12+$AY379*'Norm-coeff'!$E$12+$AZ379*'Norm-coeff'!$F$12+$BA379*'Norm-coeff'!$G$12+$BB379*'Norm-coeff'!$H$12+$BC379*'Norm-coeff'!$I$12+$BD379*'Norm-coeff'!$J$12+$BE379*'Norm-coeff'!$K$12+$BF379*'Norm-coeff'!$L$12+$BG379*'Norm-coeff'!$M$12+$BH379*'Norm-coeff'!$N$12+$BI379*'Norm-coeff'!$O$12</f>
        <v>0.283527502056037</v>
      </c>
      <c r="BZ379" s="54">
        <f>'Norm-coeff'!$C$13+$AX379*'Norm-coeff'!$D$13+$AY379*'Norm-coeff'!$E$13+$AZ379*'Norm-coeff'!$F$13+$BA379*'Norm-coeff'!$G$13+$BB379*'Norm-coeff'!$H$13+$BC379*'Norm-coeff'!$I$13+$BD379*'Norm-coeff'!$J$13+$BE379*'Norm-coeff'!$K$13+$BF379*'Norm-coeff'!$L$13+$BG379*'Norm-coeff'!$M$13+$BH379*'Norm-coeff'!$N$13+$BI379*'Norm-coeff'!$O$13</f>
        <v>-4.1864930554451202E-2</v>
      </c>
      <c r="CA379" s="54">
        <f>'Norm-coeff'!$C$14+$AX379*'Norm-coeff'!$D$14+$AY379*'Norm-coeff'!$E$14+$AZ379*'Norm-coeff'!$F$14+$BA379*'Norm-coeff'!$G$14+$BB379*'Norm-coeff'!$H$14+$BC379*'Norm-coeff'!$I$14+$BD379*'Norm-coeff'!$J$14+$BE379*'Norm-coeff'!$K$14+$BF379*'Norm-coeff'!$L$14+$BG379*'Norm-coeff'!$M$14+$BH379*'Norm-coeff'!$N$14+$BI379*'Norm-coeff'!$O$14</f>
        <v>4.2526983164477103</v>
      </c>
      <c r="CC379" s="54">
        <f t="shared" si="1183"/>
        <v>0</v>
      </c>
      <c r="CG379" s="54">
        <f t="shared" si="1059"/>
        <v>0</v>
      </c>
      <c r="CH379" s="54">
        <f t="shared" si="1037"/>
        <v>0</v>
      </c>
      <c r="CI379" s="54">
        <f t="shared" si="1060"/>
        <v>0</v>
      </c>
      <c r="CJ379" s="56">
        <f t="shared" si="1061"/>
        <v>0</v>
      </c>
      <c r="CK379" s="54">
        <f t="shared" si="1062"/>
        <v>0</v>
      </c>
      <c r="CL379" s="54">
        <f t="shared" si="1063"/>
        <v>0</v>
      </c>
      <c r="CM379" s="54">
        <f t="shared" si="1064"/>
        <v>0</v>
      </c>
      <c r="CN379" s="54">
        <f t="shared" si="1065"/>
        <v>0</v>
      </c>
      <c r="CO379" s="54">
        <f t="shared" si="1066"/>
        <v>0</v>
      </c>
      <c r="CP379" s="54">
        <f t="shared" si="1067"/>
        <v>0</v>
      </c>
      <c r="CQ379" s="54">
        <f t="shared" si="1068"/>
        <v>0</v>
      </c>
      <c r="CR379" s="54">
        <f t="shared" si="1069"/>
        <v>0</v>
      </c>
      <c r="CS379" s="54">
        <f t="shared" si="1070"/>
        <v>0</v>
      </c>
      <c r="CU379" s="54">
        <f t="shared" si="1071"/>
        <v>0</v>
      </c>
      <c r="CV379" s="54">
        <f t="shared" si="1072"/>
        <v>0</v>
      </c>
      <c r="CW379" s="54">
        <f t="shared" si="1073"/>
        <v>0</v>
      </c>
      <c r="CX379" s="54">
        <f t="shared" si="1074"/>
        <v>0</v>
      </c>
      <c r="CZ379" s="54">
        <f t="shared" si="1075"/>
        <v>0</v>
      </c>
      <c r="DA379" s="54">
        <f t="shared" si="1076"/>
        <v>0</v>
      </c>
      <c r="DB379" s="54">
        <f t="shared" si="1077"/>
        <v>0</v>
      </c>
      <c r="DC379" s="54">
        <f t="shared" si="1078"/>
        <v>0</v>
      </c>
      <c r="DD379" s="54">
        <f t="shared" si="1079"/>
        <v>0</v>
      </c>
      <c r="DE379" s="54">
        <f t="shared" si="1080"/>
        <v>0</v>
      </c>
      <c r="DF379" s="54">
        <f t="shared" si="1081"/>
        <v>0</v>
      </c>
      <c r="DG379" s="54">
        <f t="shared" si="1082"/>
        <v>2</v>
      </c>
      <c r="DH379" s="71">
        <f t="shared" si="1083"/>
        <v>0</v>
      </c>
      <c r="DI379" s="71">
        <f t="shared" si="1084"/>
        <v>0</v>
      </c>
      <c r="DJ379" s="54">
        <f t="shared" si="1085"/>
        <v>0</v>
      </c>
      <c r="DK379" s="54">
        <f t="shared" si="1086"/>
        <v>2</v>
      </c>
      <c r="DL379" s="4">
        <f t="shared" si="1011"/>
        <v>0</v>
      </c>
      <c r="DM379" s="3">
        <f t="shared" si="1087"/>
        <v>0</v>
      </c>
      <c r="DN379" s="3">
        <f t="shared" si="1088"/>
        <v>0</v>
      </c>
      <c r="DO379" s="4" t="e">
        <f t="shared" si="1089"/>
        <v>#DIV/0!</v>
      </c>
      <c r="DP379" s="57"/>
      <c r="DQ379" s="57"/>
      <c r="DR379" s="56">
        <f t="shared" si="1012"/>
        <v>2</v>
      </c>
      <c r="DS379" s="56">
        <f t="shared" si="1013"/>
        <v>0</v>
      </c>
      <c r="DT379" s="38">
        <f t="shared" si="1014"/>
        <v>0</v>
      </c>
      <c r="DU379" s="38">
        <f t="shared" si="1090"/>
        <v>2</v>
      </c>
      <c r="DV379" s="38">
        <f t="shared" si="1015"/>
        <v>0</v>
      </c>
      <c r="DW379" s="39">
        <f t="shared" si="1016"/>
        <v>0</v>
      </c>
      <c r="DX379" s="39">
        <f t="shared" si="1017"/>
        <v>0</v>
      </c>
      <c r="DY379" s="39">
        <f t="shared" si="1018"/>
        <v>0</v>
      </c>
      <c r="DZ379" s="39">
        <f t="shared" si="1019"/>
        <v>0</v>
      </c>
      <c r="EA379" s="39">
        <f t="shared" si="1020"/>
        <v>0</v>
      </c>
      <c r="EB379" s="37" t="e">
        <f t="shared" si="1091"/>
        <v>#DIV/0!</v>
      </c>
      <c r="EC379" s="37" t="e">
        <f t="shared" si="1092"/>
        <v>#DIV/0!</v>
      </c>
      <c r="ED379" s="37" t="e">
        <f t="shared" si="1093"/>
        <v>#DIV/0!</v>
      </c>
      <c r="EE379" s="37" t="e">
        <f t="shared" si="1094"/>
        <v>#DIV/0!</v>
      </c>
      <c r="EF379" s="39" t="e">
        <f t="shared" si="1095"/>
        <v>#DIV/0!</v>
      </c>
      <c r="EG379" s="37" t="e">
        <f t="shared" si="1096"/>
        <v>#DIV/0!</v>
      </c>
      <c r="EH379" s="37" t="e">
        <f t="shared" si="1097"/>
        <v>#DIV/0!</v>
      </c>
      <c r="EI379" s="11" t="b">
        <f t="shared" si="1098"/>
        <v>1</v>
      </c>
      <c r="EJ379" s="11" t="b">
        <f t="shared" si="1099"/>
        <v>0</v>
      </c>
      <c r="EK379" s="39" t="e">
        <f t="shared" si="1100"/>
        <v>#DIV/0!</v>
      </c>
      <c r="EL379" s="39" t="e">
        <f t="shared" si="1101"/>
        <v>#DIV/0!</v>
      </c>
      <c r="EM379" s="39" t="e">
        <f t="shared" si="1102"/>
        <v>#DIV/0!</v>
      </c>
      <c r="EN379" s="39" t="e">
        <f t="shared" si="1103"/>
        <v>#DIV/0!</v>
      </c>
      <c r="EO379" s="39" t="e">
        <f t="shared" si="1104"/>
        <v>#DIV/0!</v>
      </c>
      <c r="EP379" s="39" t="e">
        <f t="shared" si="1105"/>
        <v>#DIV/0!</v>
      </c>
      <c r="EQ379" s="39" t="e">
        <f t="shared" si="1106"/>
        <v>#DIV/0!</v>
      </c>
      <c r="ER379" s="39" t="e">
        <f t="shared" si="1107"/>
        <v>#DIV/0!</v>
      </c>
      <c r="ES379" s="58" t="str">
        <f t="shared" si="1108"/>
        <v>(OH,F,Cl)-dominate amphibole</v>
      </c>
      <c r="ET379" s="58" t="e">
        <f t="shared" si="1109"/>
        <v>#N/A</v>
      </c>
      <c r="EU379" s="56">
        <f t="shared" si="1021"/>
        <v>0</v>
      </c>
      <c r="EV379" s="56">
        <f t="shared" si="1022"/>
        <v>0</v>
      </c>
      <c r="EW379" s="56">
        <f t="shared" si="1023"/>
        <v>0</v>
      </c>
      <c r="EX379" s="56">
        <f t="shared" si="1024"/>
        <v>0</v>
      </c>
      <c r="EY379" s="56">
        <f t="shared" si="1025"/>
        <v>0</v>
      </c>
      <c r="EZ379" s="56">
        <f t="shared" si="1026"/>
        <v>0</v>
      </c>
      <c r="FA379" s="39">
        <f t="shared" si="1027"/>
        <v>0</v>
      </c>
      <c r="FB379" s="39">
        <f t="shared" si="1028"/>
        <v>0</v>
      </c>
      <c r="FC379" s="54">
        <f t="shared" si="1029"/>
        <v>0</v>
      </c>
      <c r="FD379" s="54">
        <f t="shared" si="1030"/>
        <v>0</v>
      </c>
      <c r="FE379" s="39">
        <f t="shared" si="1031"/>
        <v>0</v>
      </c>
      <c r="FF379" s="54">
        <f t="shared" si="1032"/>
        <v>0</v>
      </c>
      <c r="FG379" s="39">
        <f t="shared" si="1033"/>
        <v>0</v>
      </c>
      <c r="FH379" s="39">
        <f t="shared" si="1110"/>
        <v>0</v>
      </c>
      <c r="FI379" s="39">
        <f t="shared" si="1111"/>
        <v>0</v>
      </c>
      <c r="FJ379" s="39">
        <f t="shared" si="1112"/>
        <v>0</v>
      </c>
      <c r="FK379" s="39" t="e">
        <f t="shared" si="1113"/>
        <v>#DIV/0!</v>
      </c>
      <c r="FL379" s="39" t="e">
        <f t="shared" si="1114"/>
        <v>#DIV/0!</v>
      </c>
      <c r="FM379" s="39" t="e">
        <f t="shared" si="1115"/>
        <v>#DIV/0!</v>
      </c>
      <c r="FN379" s="39">
        <f t="shared" si="1116"/>
        <v>1</v>
      </c>
      <c r="FO379" s="39">
        <f t="shared" si="1034"/>
        <v>0</v>
      </c>
      <c r="FP379" s="39">
        <f t="shared" si="1035"/>
        <v>0</v>
      </c>
      <c r="FQ379" s="39">
        <f t="shared" si="1036"/>
        <v>0</v>
      </c>
      <c r="FR379" s="39">
        <f t="shared" si="1117"/>
        <v>0</v>
      </c>
      <c r="FS379" s="39">
        <f t="shared" si="1118"/>
        <v>0</v>
      </c>
      <c r="FU379" s="39" t="e">
        <f t="shared" si="1119"/>
        <v>#DIV/0!</v>
      </c>
      <c r="FV379" s="39" t="e">
        <f t="shared" si="1120"/>
        <v>#DIV/0!</v>
      </c>
      <c r="FW379" s="39" t="e">
        <f t="shared" si="1121"/>
        <v>#DIV/0!</v>
      </c>
      <c r="FY379" s="39" t="e">
        <f t="shared" si="1122"/>
        <v>#DIV/0!</v>
      </c>
      <c r="FZ379" s="39" t="e">
        <f t="shared" si="1123"/>
        <v>#DIV/0!</v>
      </c>
      <c r="GA379" s="39" t="e">
        <f t="shared" si="1124"/>
        <v>#DIV/0!</v>
      </c>
      <c r="GB379" s="39" t="e">
        <f t="shared" si="1125"/>
        <v>#DIV/0!</v>
      </c>
      <c r="GC379" s="39" t="e">
        <f t="shared" si="1126"/>
        <v>#DIV/0!</v>
      </c>
      <c r="GD379" s="39" t="e">
        <f t="shared" si="1127"/>
        <v>#DIV/0!</v>
      </c>
      <c r="GE379" s="39" t="e">
        <f t="shared" si="1128"/>
        <v>#DIV/0!</v>
      </c>
      <c r="GF379" s="39" t="e">
        <f t="shared" si="1129"/>
        <v>#DIV/0!</v>
      </c>
      <c r="GG379" s="39" t="e">
        <f t="shared" si="1130"/>
        <v>#DIV/0!</v>
      </c>
      <c r="GH379" s="39" t="e">
        <f t="shared" si="1131"/>
        <v>#DIV/0!</v>
      </c>
      <c r="GI379" s="39"/>
      <c r="GJ379" s="39" t="e">
        <f t="shared" si="1132"/>
        <v>#DIV/0!</v>
      </c>
      <c r="GK379" s="39" t="e">
        <f t="shared" si="1133"/>
        <v>#DIV/0!</v>
      </c>
      <c r="GL379" s="39" t="e">
        <f t="shared" si="1134"/>
        <v>#DIV/0!</v>
      </c>
      <c r="GM379" s="39" t="e">
        <f t="shared" si="1135"/>
        <v>#DIV/0!</v>
      </c>
      <c r="GN379" s="39" t="e">
        <f t="shared" si="1136"/>
        <v>#DIV/0!</v>
      </c>
      <c r="GO379" s="57"/>
      <c r="GP379" s="57" t="e">
        <f t="shared" si="1137"/>
        <v>#DIV/0!</v>
      </c>
      <c r="GQ379" s="59" t="e">
        <f t="shared" si="1138"/>
        <v>#DIV/0!</v>
      </c>
      <c r="GR379" s="41" t="e">
        <f t="shared" si="1139"/>
        <v>#DIV/0!</v>
      </c>
      <c r="GS379" s="57" t="e">
        <f t="shared" si="1140"/>
        <v>#DIV/0!</v>
      </c>
      <c r="GT379" s="57" t="e">
        <f t="shared" si="1141"/>
        <v>#DIV/0!</v>
      </c>
      <c r="GU379" s="57" t="e">
        <f t="shared" si="1142"/>
        <v>#DIV/0!</v>
      </c>
      <c r="GV379" s="57"/>
      <c r="GW379" s="42" t="e">
        <f t="shared" si="1143"/>
        <v>#DIV/0!</v>
      </c>
      <c r="GX379" s="42" t="e">
        <f t="shared" si="1144"/>
        <v>#DIV/0!</v>
      </c>
      <c r="GY379" s="42" t="e">
        <f t="shared" si="1145"/>
        <v>#DIV/0!</v>
      </c>
      <c r="GZ379" s="57"/>
      <c r="HA379" s="2" t="e">
        <f t="shared" si="1146"/>
        <v>#DIV/0!</v>
      </c>
      <c r="HB379" s="2" t="e">
        <f t="shared" si="1147"/>
        <v>#DIV/0!</v>
      </c>
      <c r="HC379" s="2" t="e">
        <f t="shared" si="1148"/>
        <v>#DIV/0!</v>
      </c>
      <c r="HD379" s="2" t="e">
        <f t="shared" si="1149"/>
        <v>#DIV/0!</v>
      </c>
      <c r="HE379" s="2" t="e">
        <f t="shared" si="1150"/>
        <v>#DIV/0!</v>
      </c>
      <c r="HF379" s="2" t="e">
        <f t="shared" si="1151"/>
        <v>#DIV/0!</v>
      </c>
      <c r="HG379" s="2" t="e">
        <f t="shared" si="1152"/>
        <v>#DIV/0!</v>
      </c>
      <c r="HH379" s="2" t="e">
        <f t="shared" si="1153"/>
        <v>#DIV/0!</v>
      </c>
      <c r="HI379" s="2" t="e">
        <f t="shared" si="1154"/>
        <v>#DIV/0!</v>
      </c>
      <c r="HJ379" s="11" t="e">
        <f t="shared" si="1155"/>
        <v>#DIV/0!</v>
      </c>
      <c r="HK379" s="60" t="e">
        <f t="shared" si="1156"/>
        <v>#DIV/0!</v>
      </c>
      <c r="HL379" s="57"/>
      <c r="HM379" s="57" t="e">
        <f t="shared" si="1157"/>
        <v>#DIV/0!</v>
      </c>
      <c r="HN379" s="57" t="e">
        <f t="shared" si="1158"/>
        <v>#DIV/0!</v>
      </c>
      <c r="HO379" s="57" t="e">
        <f t="shared" si="1159"/>
        <v>#DIV/0!</v>
      </c>
      <c r="HP379" s="57" t="e">
        <f t="shared" si="1160"/>
        <v>#DIV/0!</v>
      </c>
      <c r="HQ379" s="57" t="e">
        <f t="shared" si="1161"/>
        <v>#DIV/0!</v>
      </c>
      <c r="HR379" s="57"/>
      <c r="HS379" s="57" t="e">
        <f t="shared" si="1162"/>
        <v>#DIV/0!</v>
      </c>
      <c r="HT379" s="57" t="e">
        <f t="shared" si="1163"/>
        <v>#DIV/0!</v>
      </c>
      <c r="HU379" s="57" t="e">
        <f t="shared" si="1164"/>
        <v>#DIV/0!</v>
      </c>
      <c r="HV379" s="57" t="e">
        <f t="shared" si="1165"/>
        <v>#DIV/0!</v>
      </c>
      <c r="HW379" s="57" t="e">
        <f t="shared" si="1166"/>
        <v>#DIV/0!</v>
      </c>
      <c r="HX379" s="57"/>
      <c r="HY379" s="57" t="e">
        <f t="shared" si="1167"/>
        <v>#DIV/0!</v>
      </c>
      <c r="HZ379" s="57" t="e">
        <f t="shared" si="1168"/>
        <v>#DIV/0!</v>
      </c>
      <c r="IA379" s="57"/>
      <c r="IB379" s="61">
        <f t="shared" si="1169"/>
        <v>0</v>
      </c>
      <c r="IC379" s="57" t="str">
        <f t="shared" si="1170"/>
        <v/>
      </c>
      <c r="ID379" s="42"/>
      <c r="IE379" s="2" t="str">
        <f t="shared" si="1171"/>
        <v/>
      </c>
      <c r="IF379" s="60" t="e">
        <f t="shared" si="1172"/>
        <v>#DIV/0!</v>
      </c>
      <c r="IG379" s="60" t="str">
        <f t="shared" si="1173"/>
        <v/>
      </c>
      <c r="IH379" s="60" t="str">
        <f t="shared" si="1174"/>
        <v>zinco-</v>
      </c>
      <c r="II379" s="60" t="str">
        <f t="shared" si="1175"/>
        <v>mangano-</v>
      </c>
      <c r="IJ379" s="60" t="e">
        <f t="shared" si="1176"/>
        <v>#DIV/0!</v>
      </c>
      <c r="IK379" s="60" t="e">
        <f t="shared" si="1177"/>
        <v>#DIV/0!</v>
      </c>
      <c r="IL379" s="60" t="e">
        <f t="shared" si="1178"/>
        <v>#DIV/0!</v>
      </c>
      <c r="IM379" s="60" t="e">
        <f t="shared" si="1179"/>
        <v>#DIV/0!</v>
      </c>
      <c r="IN379" s="60" t="str">
        <f t="shared" si="1180"/>
        <v/>
      </c>
      <c r="IO379" s="60" t="str">
        <f t="shared" si="1181"/>
        <v/>
      </c>
      <c r="IP379" s="57"/>
      <c r="IQ379" s="57" t="str">
        <f t="shared" si="1182"/>
        <v>ERROR!!</v>
      </c>
    </row>
    <row r="380" spans="24:251">
      <c r="X380" s="29">
        <f t="shared" si="1038"/>
        <v>0</v>
      </c>
      <c r="Y380" s="29">
        <f t="shared" si="1039"/>
        <v>0</v>
      </c>
      <c r="Z380" s="29" t="e">
        <f t="shared" si="1040"/>
        <v>#DIV/0!</v>
      </c>
      <c r="AA380" s="29" t="e">
        <f t="shared" si="1041"/>
        <v>#DIV/0!</v>
      </c>
      <c r="AB380" s="29" t="e">
        <f t="shared" si="1042"/>
        <v>#DIV/0!</v>
      </c>
      <c r="AC380" s="29" t="e">
        <f t="shared" si="1043"/>
        <v>#DIV/0!</v>
      </c>
      <c r="AF380" s="23">
        <v>60.084299999999999</v>
      </c>
      <c r="AG380" s="23">
        <v>79.878799999999998</v>
      </c>
      <c r="AH380" s="23">
        <v>101.96120000000001</v>
      </c>
      <c r="AI380" s="23">
        <v>151.99039999999999</v>
      </c>
      <c r="AJ380" s="23">
        <v>159.69</v>
      </c>
      <c r="AK380" s="23">
        <v>71.846400000000003</v>
      </c>
      <c r="AL380" s="23">
        <v>70.9375</v>
      </c>
      <c r="AM380" s="23">
        <v>40.304400000000001</v>
      </c>
      <c r="AN380" s="23">
        <v>56.077399999999997</v>
      </c>
      <c r="AO380" s="23">
        <v>61.978999999999999</v>
      </c>
      <c r="AP380" s="23">
        <v>94.195999999999998</v>
      </c>
      <c r="AQ380" s="23">
        <v>18.998000000000001</v>
      </c>
      <c r="AR380" s="23">
        <v>35.450000000000003</v>
      </c>
      <c r="AS380" s="23">
        <v>29.88</v>
      </c>
      <c r="AT380" s="23">
        <v>74.691999999999993</v>
      </c>
      <c r="AU380" s="23">
        <v>81.39</v>
      </c>
      <c r="AX380" s="54">
        <f t="shared" si="1044"/>
        <v>0</v>
      </c>
      <c r="AY380" s="54">
        <f t="shared" si="1045"/>
        <v>0</v>
      </c>
      <c r="AZ380" s="54">
        <f t="shared" si="1046"/>
        <v>0</v>
      </c>
      <c r="BA380" s="54">
        <f t="shared" si="1047"/>
        <v>0</v>
      </c>
      <c r="BB380" s="54">
        <f t="shared" si="1048"/>
        <v>0</v>
      </c>
      <c r="BC380" s="54">
        <f t="shared" si="1049"/>
        <v>0</v>
      </c>
      <c r="BD380" s="54">
        <f t="shared" si="1050"/>
        <v>0</v>
      </c>
      <c r="BE380" s="54">
        <f t="shared" si="1051"/>
        <v>0</v>
      </c>
      <c r="BF380" s="54">
        <f t="shared" si="1052"/>
        <v>0</v>
      </c>
      <c r="BG380" s="54">
        <f t="shared" si="1053"/>
        <v>0</v>
      </c>
      <c r="BH380" s="54">
        <f t="shared" si="1054"/>
        <v>0</v>
      </c>
      <c r="BI380" s="54">
        <f t="shared" si="1055"/>
        <v>0</v>
      </c>
      <c r="BJ380" s="54">
        <f t="shared" si="1056"/>
        <v>0</v>
      </c>
      <c r="BK380" s="54">
        <f t="shared" si="1057"/>
        <v>0</v>
      </c>
      <c r="BL380" s="54">
        <f t="shared" si="1058"/>
        <v>0</v>
      </c>
      <c r="BM380" s="42"/>
      <c r="BO380" s="54">
        <f>'Norm-coeff'!$C$2+$AX380*'Norm-coeff'!$D$2+$AY380*'Norm-coeff'!$E$2+$AZ380*'Norm-coeff'!$F$2+$BA380*'Norm-coeff'!$G$2+$BB380*'Norm-coeff'!$H$2+$BC380*'Norm-coeff'!$I$2+$BD380*'Norm-coeff'!$J$2+$BE380*'Norm-coeff'!$K$2+$BF380*'Norm-coeff'!$L$2+$BG380*'Norm-coeff'!$M$2+$BH380*'Norm-coeff'!$N$2+$BI380*'Norm-coeff'!$O$2</f>
        <v>5.4045421474420303</v>
      </c>
      <c r="BP380" s="54">
        <f>'Norm-coeff'!$C$3+$AX380*'Norm-coeff'!$D$3+$AY380*'Norm-coeff'!$E$3+$AZ380*'Norm-coeff'!$F$3+$BA380*'Norm-coeff'!$G$3+$BB380*'Norm-coeff'!$H$3+$BC380*'Norm-coeff'!$I$3+$BD380*'Norm-coeff'!$J$3+$BE380*'Norm-coeff'!$K$3+$BF380*'Norm-coeff'!$L$3+$BG380*'Norm-coeff'!$M$3+$BH380*'Norm-coeff'!$N$3+$BI380*'Norm-coeff'!$O$3</f>
        <v>3.15319116612705</v>
      </c>
      <c r="BQ380" s="54">
        <f>'Norm-coeff'!$C$4+$AX380*'Norm-coeff'!$D$4+$AY380*'Norm-coeff'!$E$4+$AZ380*'Norm-coeff'!$F$4+$BA380*'Norm-coeff'!$G$4+$BB380*'Norm-coeff'!$H$4+$BC380*'Norm-coeff'!$I$4+$BD380*'Norm-coeff'!$J$4+$BE380*'Norm-coeff'!$K$4+$BF380*'Norm-coeff'!$L$4+$BG380*'Norm-coeff'!$M$4+$BH380*'Norm-coeff'!$N$4+$BI380*'Norm-coeff'!$O$4</f>
        <v>1.42115649462768</v>
      </c>
      <c r="BR380" s="54">
        <f>'Norm-coeff'!$C$5+$AX380*'Norm-coeff'!$D$5+$AY380*'Norm-coeff'!$E$5+$AZ380*'Norm-coeff'!$F$5+$BA380*'Norm-coeff'!$G$5+$BB380*'Norm-coeff'!$H$5+$BC380*'Norm-coeff'!$I$5+$BD380*'Norm-coeff'!$J$5+$BE380*'Norm-coeff'!$K$5+$BF380*'Norm-coeff'!$L$5+$BG380*'Norm-coeff'!$M$5+$BH380*'Norm-coeff'!$N$5+$BI380*'Norm-coeff'!$O$5</f>
        <v>1.0553329241296201</v>
      </c>
      <c r="BS380" s="54">
        <f>'Norm-coeff'!$C$6+$AX380*'Norm-coeff'!$D$6+$AY380*'Norm-coeff'!$E$6+$AZ380*'Norm-coeff'!$F$6+$BA380*'Norm-coeff'!$G$6+$BB380*'Norm-coeff'!$H$6+$BC380*'Norm-coeff'!$I$6+$BD380*'Norm-coeff'!$J$6+$BE380*'Norm-coeff'!$K$6+$BF380*'Norm-coeff'!$L$6+$BG380*'Norm-coeff'!$M$6+$BH380*'Norm-coeff'!$N$6+$BI380*'Norm-coeff'!$O$6</f>
        <v>-1.48700885495103E-2</v>
      </c>
      <c r="BT380" s="54">
        <f>'Norm-coeff'!$C$7+$AX380*'Norm-coeff'!$D$7+$AY380*'Norm-coeff'!$E$7+$AZ380*'Norm-coeff'!$F$7+$BA380*'Norm-coeff'!$G$7+$BB380*'Norm-coeff'!$H$7+$BC380*'Norm-coeff'!$I$7+$BD380*'Norm-coeff'!$J$7+$BE380*'Norm-coeff'!$K$7+$BF380*'Norm-coeff'!$L$7+$BG380*'Norm-coeff'!$M$7+$BH380*'Norm-coeff'!$N$7+$BI380*'Norm-coeff'!$O$7</f>
        <v>2.0907583608832998</v>
      </c>
      <c r="BU380" s="54">
        <f>'Norm-coeff'!$C$8+$AX380*'Norm-coeff'!$D$8+$AY380*'Norm-coeff'!$E$8+$AZ380*'Norm-coeff'!$F$8+$BA380*'Norm-coeff'!$G$8+$BB380*'Norm-coeff'!$H$8+$BC380*'Norm-coeff'!$I$8+$BD380*'Norm-coeff'!$J$8+$BE380*'Norm-coeff'!$K$8+$BF380*'Norm-coeff'!$L$8+$BG380*'Norm-coeff'!$M$8+$BH380*'Norm-coeff'!$N$8+$BI380*'Norm-coeff'!$O$8</f>
        <v>0.65894159836244504</v>
      </c>
      <c r="BV380" s="54">
        <f>'Norm-coeff'!$C$9+$AX380*'Norm-coeff'!$D$9+$AY380*'Norm-coeff'!$E$9+$AZ380*'Norm-coeff'!$F$9+$BA380*'Norm-coeff'!$G$9+$BB380*'Norm-coeff'!$H$9+$BC380*'Norm-coeff'!$I$9+$BD380*'Norm-coeff'!$J$9+$BE380*'Norm-coeff'!$K$9+$BF380*'Norm-coeff'!$L$9+$BG380*'Norm-coeff'!$M$9+$BH380*'Norm-coeff'!$N$9+$BI380*'Norm-coeff'!$O$9</f>
        <v>1.48961085014701</v>
      </c>
      <c r="BW380" s="54">
        <f>'Norm-coeff'!$C$10+$AX380*'Norm-coeff'!$D$10+$AY380*'Norm-coeff'!$E$10+$AZ380*'Norm-coeff'!$F$10+$BA380*'Norm-coeff'!$G$10+$BB380*'Norm-coeff'!$H$10+$BC380*'Norm-coeff'!$I$10+$BD380*'Norm-coeff'!$J$10+$BE380*'Norm-coeff'!$K$10+$BF380*'Norm-coeff'!$L$10+$BG380*'Norm-coeff'!$M$10+$BH380*'Norm-coeff'!$N$10+$BI380*'Norm-coeff'!$O$10</f>
        <v>1.42058735749591</v>
      </c>
      <c r="BX380" s="54">
        <f>'Norm-coeff'!$C$11+$AX380*'Norm-coeff'!$D$11+$AY380*'Norm-coeff'!$E$11+$AZ380*'Norm-coeff'!$F$11+$BA380*'Norm-coeff'!$G$11+$BB380*'Norm-coeff'!$H$11+$BC380*'Norm-coeff'!$I$11+$BD380*'Norm-coeff'!$J$11+$BE380*'Norm-coeff'!$K$11+$BF380*'Norm-coeff'!$L$11+$BG380*'Norm-coeff'!$M$11+$BH380*'Norm-coeff'!$N$11+$BI380*'Norm-coeff'!$O$11</f>
        <v>0.221233014421479</v>
      </c>
      <c r="BY380" s="54">
        <f>'Norm-coeff'!$C$12+$AX380*'Norm-coeff'!$D$12+$AY380*'Norm-coeff'!$E$12+$AZ380*'Norm-coeff'!$F$12+$BA380*'Norm-coeff'!$G$12+$BB380*'Norm-coeff'!$H$12+$BC380*'Norm-coeff'!$I$12+$BD380*'Norm-coeff'!$J$12+$BE380*'Norm-coeff'!$K$12+$BF380*'Norm-coeff'!$L$12+$BG380*'Norm-coeff'!$M$12+$BH380*'Norm-coeff'!$N$12+$BI380*'Norm-coeff'!$O$12</f>
        <v>0.283527502056037</v>
      </c>
      <c r="BZ380" s="54">
        <f>'Norm-coeff'!$C$13+$AX380*'Norm-coeff'!$D$13+$AY380*'Norm-coeff'!$E$13+$AZ380*'Norm-coeff'!$F$13+$BA380*'Norm-coeff'!$G$13+$BB380*'Norm-coeff'!$H$13+$BC380*'Norm-coeff'!$I$13+$BD380*'Norm-coeff'!$J$13+$BE380*'Norm-coeff'!$K$13+$BF380*'Norm-coeff'!$L$13+$BG380*'Norm-coeff'!$M$13+$BH380*'Norm-coeff'!$N$13+$BI380*'Norm-coeff'!$O$13</f>
        <v>-4.1864930554451202E-2</v>
      </c>
      <c r="CA380" s="54">
        <f>'Norm-coeff'!$C$14+$AX380*'Norm-coeff'!$D$14+$AY380*'Norm-coeff'!$E$14+$AZ380*'Norm-coeff'!$F$14+$BA380*'Norm-coeff'!$G$14+$BB380*'Norm-coeff'!$H$14+$BC380*'Norm-coeff'!$I$14+$BD380*'Norm-coeff'!$J$14+$BE380*'Norm-coeff'!$K$14+$BF380*'Norm-coeff'!$L$14+$BG380*'Norm-coeff'!$M$14+$BH380*'Norm-coeff'!$N$14+$BI380*'Norm-coeff'!$O$14</f>
        <v>4.2526983164477103</v>
      </c>
      <c r="CC380" s="54">
        <f t="shared" si="1183"/>
        <v>0</v>
      </c>
      <c r="CG380" s="54">
        <f t="shared" si="1059"/>
        <v>0</v>
      </c>
      <c r="CH380" s="54">
        <f t="shared" si="1037"/>
        <v>0</v>
      </c>
      <c r="CI380" s="54">
        <f t="shared" si="1060"/>
        <v>0</v>
      </c>
      <c r="CJ380" s="56">
        <f t="shared" si="1061"/>
        <v>0</v>
      </c>
      <c r="CK380" s="54">
        <f t="shared" si="1062"/>
        <v>0</v>
      </c>
      <c r="CL380" s="54">
        <f t="shared" si="1063"/>
        <v>0</v>
      </c>
      <c r="CM380" s="54">
        <f t="shared" si="1064"/>
        <v>0</v>
      </c>
      <c r="CN380" s="54">
        <f t="shared" si="1065"/>
        <v>0</v>
      </c>
      <c r="CO380" s="54">
        <f t="shared" si="1066"/>
        <v>0</v>
      </c>
      <c r="CP380" s="54">
        <f t="shared" si="1067"/>
        <v>0</v>
      </c>
      <c r="CQ380" s="54">
        <f t="shared" si="1068"/>
        <v>0</v>
      </c>
      <c r="CR380" s="54">
        <f t="shared" si="1069"/>
        <v>0</v>
      </c>
      <c r="CS380" s="54">
        <f t="shared" si="1070"/>
        <v>0</v>
      </c>
      <c r="CU380" s="54">
        <f t="shared" si="1071"/>
        <v>0</v>
      </c>
      <c r="CV380" s="54">
        <f t="shared" si="1072"/>
        <v>0</v>
      </c>
      <c r="CW380" s="54">
        <f t="shared" si="1073"/>
        <v>0</v>
      </c>
      <c r="CX380" s="54">
        <f t="shared" si="1074"/>
        <v>0</v>
      </c>
      <c r="CZ380" s="54">
        <f t="shared" si="1075"/>
        <v>0</v>
      </c>
      <c r="DA380" s="54">
        <f t="shared" si="1076"/>
        <v>0</v>
      </c>
      <c r="DB380" s="54">
        <f t="shared" si="1077"/>
        <v>0</v>
      </c>
      <c r="DC380" s="54">
        <f t="shared" si="1078"/>
        <v>0</v>
      </c>
      <c r="DD380" s="54">
        <f t="shared" si="1079"/>
        <v>0</v>
      </c>
      <c r="DE380" s="54">
        <f t="shared" si="1080"/>
        <v>0</v>
      </c>
      <c r="DF380" s="54">
        <f t="shared" si="1081"/>
        <v>0</v>
      </c>
      <c r="DG380" s="54">
        <f t="shared" si="1082"/>
        <v>2</v>
      </c>
      <c r="DH380" s="71">
        <f t="shared" si="1083"/>
        <v>0</v>
      </c>
      <c r="DI380" s="71">
        <f t="shared" si="1084"/>
        <v>0</v>
      </c>
      <c r="DJ380" s="54">
        <f t="shared" si="1085"/>
        <v>0</v>
      </c>
      <c r="DK380" s="54">
        <f t="shared" si="1086"/>
        <v>2</v>
      </c>
      <c r="DL380" s="4">
        <f t="shared" si="1011"/>
        <v>0</v>
      </c>
      <c r="DM380" s="3">
        <f t="shared" si="1087"/>
        <v>0</v>
      </c>
      <c r="DN380" s="3">
        <f t="shared" si="1088"/>
        <v>0</v>
      </c>
      <c r="DO380" s="4" t="e">
        <f t="shared" si="1089"/>
        <v>#DIV/0!</v>
      </c>
      <c r="DP380" s="57"/>
      <c r="DQ380" s="57"/>
      <c r="DR380" s="56">
        <f t="shared" si="1012"/>
        <v>2</v>
      </c>
      <c r="DS380" s="56">
        <f t="shared" si="1013"/>
        <v>0</v>
      </c>
      <c r="DT380" s="38">
        <f t="shared" si="1014"/>
        <v>0</v>
      </c>
      <c r="DU380" s="38">
        <f t="shared" si="1090"/>
        <v>2</v>
      </c>
      <c r="DV380" s="38">
        <f t="shared" si="1015"/>
        <v>0</v>
      </c>
      <c r="DW380" s="39">
        <f t="shared" si="1016"/>
        <v>0</v>
      </c>
      <c r="DX380" s="39">
        <f t="shared" si="1017"/>
        <v>0</v>
      </c>
      <c r="DY380" s="39">
        <f t="shared" si="1018"/>
        <v>0</v>
      </c>
      <c r="DZ380" s="39">
        <f t="shared" si="1019"/>
        <v>0</v>
      </c>
      <c r="EA380" s="39">
        <f t="shared" si="1020"/>
        <v>0</v>
      </c>
      <c r="EB380" s="37" t="e">
        <f t="shared" si="1091"/>
        <v>#DIV/0!</v>
      </c>
      <c r="EC380" s="37" t="e">
        <f t="shared" si="1092"/>
        <v>#DIV/0!</v>
      </c>
      <c r="ED380" s="37" t="e">
        <f t="shared" si="1093"/>
        <v>#DIV/0!</v>
      </c>
      <c r="EE380" s="37" t="e">
        <f t="shared" si="1094"/>
        <v>#DIV/0!</v>
      </c>
      <c r="EF380" s="39" t="e">
        <f t="shared" si="1095"/>
        <v>#DIV/0!</v>
      </c>
      <c r="EG380" s="37" t="e">
        <f t="shared" si="1096"/>
        <v>#DIV/0!</v>
      </c>
      <c r="EH380" s="37" t="e">
        <f t="shared" si="1097"/>
        <v>#DIV/0!</v>
      </c>
      <c r="EI380" s="11" t="b">
        <f t="shared" si="1098"/>
        <v>1</v>
      </c>
      <c r="EJ380" s="11" t="b">
        <f t="shared" si="1099"/>
        <v>0</v>
      </c>
      <c r="EK380" s="39" t="e">
        <f t="shared" si="1100"/>
        <v>#DIV/0!</v>
      </c>
      <c r="EL380" s="39" t="e">
        <f t="shared" si="1101"/>
        <v>#DIV/0!</v>
      </c>
      <c r="EM380" s="39" t="e">
        <f t="shared" si="1102"/>
        <v>#DIV/0!</v>
      </c>
      <c r="EN380" s="39" t="e">
        <f t="shared" si="1103"/>
        <v>#DIV/0!</v>
      </c>
      <c r="EO380" s="39" t="e">
        <f t="shared" si="1104"/>
        <v>#DIV/0!</v>
      </c>
      <c r="EP380" s="39" t="e">
        <f t="shared" si="1105"/>
        <v>#DIV/0!</v>
      </c>
      <c r="EQ380" s="39" t="e">
        <f t="shared" si="1106"/>
        <v>#DIV/0!</v>
      </c>
      <c r="ER380" s="39" t="e">
        <f t="shared" si="1107"/>
        <v>#DIV/0!</v>
      </c>
      <c r="ES380" s="58" t="str">
        <f t="shared" si="1108"/>
        <v>(OH,F,Cl)-dominate amphibole</v>
      </c>
      <c r="ET380" s="58" t="e">
        <f t="shared" si="1109"/>
        <v>#N/A</v>
      </c>
      <c r="EU380" s="56">
        <f t="shared" si="1021"/>
        <v>0</v>
      </c>
      <c r="EV380" s="56">
        <f t="shared" si="1022"/>
        <v>0</v>
      </c>
      <c r="EW380" s="56">
        <f t="shared" si="1023"/>
        <v>0</v>
      </c>
      <c r="EX380" s="56">
        <f t="shared" si="1024"/>
        <v>0</v>
      </c>
      <c r="EY380" s="56">
        <f t="shared" si="1025"/>
        <v>0</v>
      </c>
      <c r="EZ380" s="56">
        <f t="shared" si="1026"/>
        <v>0</v>
      </c>
      <c r="FA380" s="39">
        <f t="shared" si="1027"/>
        <v>0</v>
      </c>
      <c r="FB380" s="39">
        <f t="shared" si="1028"/>
        <v>0</v>
      </c>
      <c r="FC380" s="54">
        <f t="shared" si="1029"/>
        <v>0</v>
      </c>
      <c r="FD380" s="54">
        <f t="shared" si="1030"/>
        <v>0</v>
      </c>
      <c r="FE380" s="39">
        <f t="shared" si="1031"/>
        <v>0</v>
      </c>
      <c r="FF380" s="54">
        <f t="shared" si="1032"/>
        <v>0</v>
      </c>
      <c r="FG380" s="39">
        <f t="shared" si="1033"/>
        <v>0</v>
      </c>
      <c r="FH380" s="39">
        <f t="shared" si="1110"/>
        <v>0</v>
      </c>
      <c r="FI380" s="39">
        <f t="shared" si="1111"/>
        <v>0</v>
      </c>
      <c r="FJ380" s="39">
        <f t="shared" si="1112"/>
        <v>0</v>
      </c>
      <c r="FK380" s="39" t="e">
        <f t="shared" si="1113"/>
        <v>#DIV/0!</v>
      </c>
      <c r="FL380" s="39" t="e">
        <f t="shared" si="1114"/>
        <v>#DIV/0!</v>
      </c>
      <c r="FM380" s="39" t="e">
        <f t="shared" si="1115"/>
        <v>#DIV/0!</v>
      </c>
      <c r="FN380" s="39">
        <f t="shared" si="1116"/>
        <v>1</v>
      </c>
      <c r="FO380" s="39">
        <f t="shared" si="1034"/>
        <v>0</v>
      </c>
      <c r="FP380" s="39">
        <f t="shared" si="1035"/>
        <v>0</v>
      </c>
      <c r="FQ380" s="39">
        <f t="shared" si="1036"/>
        <v>0</v>
      </c>
      <c r="FR380" s="39">
        <f t="shared" si="1117"/>
        <v>0</v>
      </c>
      <c r="FS380" s="39">
        <f t="shared" si="1118"/>
        <v>0</v>
      </c>
      <c r="FU380" s="39" t="e">
        <f t="shared" si="1119"/>
        <v>#DIV/0!</v>
      </c>
      <c r="FV380" s="39" t="e">
        <f t="shared" si="1120"/>
        <v>#DIV/0!</v>
      </c>
      <c r="FW380" s="39" t="e">
        <f t="shared" si="1121"/>
        <v>#DIV/0!</v>
      </c>
      <c r="FY380" s="39" t="e">
        <f t="shared" si="1122"/>
        <v>#DIV/0!</v>
      </c>
      <c r="FZ380" s="39" t="e">
        <f t="shared" si="1123"/>
        <v>#DIV/0!</v>
      </c>
      <c r="GA380" s="39" t="e">
        <f t="shared" si="1124"/>
        <v>#DIV/0!</v>
      </c>
      <c r="GB380" s="39" t="e">
        <f t="shared" si="1125"/>
        <v>#DIV/0!</v>
      </c>
      <c r="GC380" s="39" t="e">
        <f t="shared" si="1126"/>
        <v>#DIV/0!</v>
      </c>
      <c r="GD380" s="39" t="e">
        <f t="shared" si="1127"/>
        <v>#DIV/0!</v>
      </c>
      <c r="GE380" s="39" t="e">
        <f t="shared" si="1128"/>
        <v>#DIV/0!</v>
      </c>
      <c r="GF380" s="39" t="e">
        <f t="shared" si="1129"/>
        <v>#DIV/0!</v>
      </c>
      <c r="GG380" s="39" t="e">
        <f t="shared" si="1130"/>
        <v>#DIV/0!</v>
      </c>
      <c r="GH380" s="39" t="e">
        <f t="shared" si="1131"/>
        <v>#DIV/0!</v>
      </c>
      <c r="GI380" s="39"/>
      <c r="GJ380" s="39" t="e">
        <f t="shared" si="1132"/>
        <v>#DIV/0!</v>
      </c>
      <c r="GK380" s="39" t="e">
        <f t="shared" si="1133"/>
        <v>#DIV/0!</v>
      </c>
      <c r="GL380" s="39" t="e">
        <f t="shared" si="1134"/>
        <v>#DIV/0!</v>
      </c>
      <c r="GM380" s="39" t="e">
        <f t="shared" si="1135"/>
        <v>#DIV/0!</v>
      </c>
      <c r="GN380" s="39" t="e">
        <f t="shared" si="1136"/>
        <v>#DIV/0!</v>
      </c>
      <c r="GO380" s="57"/>
      <c r="GP380" s="57" t="e">
        <f t="shared" si="1137"/>
        <v>#DIV/0!</v>
      </c>
      <c r="GQ380" s="59" t="e">
        <f t="shared" si="1138"/>
        <v>#DIV/0!</v>
      </c>
      <c r="GR380" s="41" t="e">
        <f t="shared" si="1139"/>
        <v>#DIV/0!</v>
      </c>
      <c r="GS380" s="57" t="e">
        <f t="shared" si="1140"/>
        <v>#DIV/0!</v>
      </c>
      <c r="GT380" s="57" t="e">
        <f t="shared" si="1141"/>
        <v>#DIV/0!</v>
      </c>
      <c r="GU380" s="57" t="e">
        <f t="shared" si="1142"/>
        <v>#DIV/0!</v>
      </c>
      <c r="GV380" s="57"/>
      <c r="GW380" s="42" t="e">
        <f t="shared" si="1143"/>
        <v>#DIV/0!</v>
      </c>
      <c r="GX380" s="42" t="e">
        <f t="shared" si="1144"/>
        <v>#DIV/0!</v>
      </c>
      <c r="GY380" s="42" t="e">
        <f t="shared" si="1145"/>
        <v>#DIV/0!</v>
      </c>
      <c r="GZ380" s="57"/>
      <c r="HA380" s="2" t="e">
        <f t="shared" si="1146"/>
        <v>#DIV/0!</v>
      </c>
      <c r="HB380" s="2" t="e">
        <f t="shared" si="1147"/>
        <v>#DIV/0!</v>
      </c>
      <c r="HC380" s="2" t="e">
        <f t="shared" si="1148"/>
        <v>#DIV/0!</v>
      </c>
      <c r="HD380" s="2" t="e">
        <f t="shared" si="1149"/>
        <v>#DIV/0!</v>
      </c>
      <c r="HE380" s="2" t="e">
        <f t="shared" si="1150"/>
        <v>#DIV/0!</v>
      </c>
      <c r="HF380" s="2" t="e">
        <f t="shared" si="1151"/>
        <v>#DIV/0!</v>
      </c>
      <c r="HG380" s="2" t="e">
        <f t="shared" si="1152"/>
        <v>#DIV/0!</v>
      </c>
      <c r="HH380" s="2" t="e">
        <f t="shared" si="1153"/>
        <v>#DIV/0!</v>
      </c>
      <c r="HI380" s="2" t="e">
        <f t="shared" si="1154"/>
        <v>#DIV/0!</v>
      </c>
      <c r="HJ380" s="11" t="e">
        <f t="shared" si="1155"/>
        <v>#DIV/0!</v>
      </c>
      <c r="HK380" s="60" t="e">
        <f t="shared" si="1156"/>
        <v>#DIV/0!</v>
      </c>
      <c r="HL380" s="57"/>
      <c r="HM380" s="57" t="e">
        <f t="shared" si="1157"/>
        <v>#DIV/0!</v>
      </c>
      <c r="HN380" s="57" t="e">
        <f t="shared" si="1158"/>
        <v>#DIV/0!</v>
      </c>
      <c r="HO380" s="57" t="e">
        <f t="shared" si="1159"/>
        <v>#DIV/0!</v>
      </c>
      <c r="HP380" s="57" t="e">
        <f t="shared" si="1160"/>
        <v>#DIV/0!</v>
      </c>
      <c r="HQ380" s="57" t="e">
        <f t="shared" si="1161"/>
        <v>#DIV/0!</v>
      </c>
      <c r="HR380" s="57"/>
      <c r="HS380" s="57" t="e">
        <f t="shared" si="1162"/>
        <v>#DIV/0!</v>
      </c>
      <c r="HT380" s="57" t="e">
        <f t="shared" si="1163"/>
        <v>#DIV/0!</v>
      </c>
      <c r="HU380" s="57" t="e">
        <f t="shared" si="1164"/>
        <v>#DIV/0!</v>
      </c>
      <c r="HV380" s="57" t="e">
        <f t="shared" si="1165"/>
        <v>#DIV/0!</v>
      </c>
      <c r="HW380" s="57" t="e">
        <f t="shared" si="1166"/>
        <v>#DIV/0!</v>
      </c>
      <c r="HX380" s="57"/>
      <c r="HY380" s="57" t="e">
        <f t="shared" si="1167"/>
        <v>#DIV/0!</v>
      </c>
      <c r="HZ380" s="57" t="e">
        <f t="shared" si="1168"/>
        <v>#DIV/0!</v>
      </c>
      <c r="IA380" s="57"/>
      <c r="IB380" s="61">
        <f t="shared" si="1169"/>
        <v>0</v>
      </c>
      <c r="IC380" s="57" t="str">
        <f t="shared" si="1170"/>
        <v/>
      </c>
      <c r="ID380" s="42"/>
      <c r="IE380" s="2" t="str">
        <f t="shared" si="1171"/>
        <v/>
      </c>
      <c r="IF380" s="60" t="e">
        <f t="shared" si="1172"/>
        <v>#DIV/0!</v>
      </c>
      <c r="IG380" s="60" t="str">
        <f t="shared" si="1173"/>
        <v/>
      </c>
      <c r="IH380" s="60" t="str">
        <f t="shared" si="1174"/>
        <v>zinco-</v>
      </c>
      <c r="II380" s="60" t="str">
        <f t="shared" si="1175"/>
        <v>mangano-</v>
      </c>
      <c r="IJ380" s="60" t="e">
        <f t="shared" si="1176"/>
        <v>#DIV/0!</v>
      </c>
      <c r="IK380" s="60" t="e">
        <f t="shared" si="1177"/>
        <v>#DIV/0!</v>
      </c>
      <c r="IL380" s="60" t="e">
        <f t="shared" si="1178"/>
        <v>#DIV/0!</v>
      </c>
      <c r="IM380" s="60" t="e">
        <f t="shared" si="1179"/>
        <v>#DIV/0!</v>
      </c>
      <c r="IN380" s="60" t="str">
        <f t="shared" si="1180"/>
        <v/>
      </c>
      <c r="IO380" s="60" t="str">
        <f t="shared" si="1181"/>
        <v/>
      </c>
      <c r="IP380" s="57"/>
      <c r="IQ380" s="57" t="str">
        <f t="shared" si="1182"/>
        <v>ERROR!!</v>
      </c>
    </row>
    <row r="381" spans="24:251">
      <c r="X381" s="29">
        <f t="shared" si="1038"/>
        <v>0</v>
      </c>
      <c r="Y381" s="29">
        <f t="shared" si="1039"/>
        <v>0</v>
      </c>
      <c r="Z381" s="29" t="e">
        <f t="shared" si="1040"/>
        <v>#DIV/0!</v>
      </c>
      <c r="AA381" s="29" t="e">
        <f t="shared" si="1041"/>
        <v>#DIV/0!</v>
      </c>
      <c r="AB381" s="29" t="e">
        <f t="shared" si="1042"/>
        <v>#DIV/0!</v>
      </c>
      <c r="AC381" s="29" t="e">
        <f t="shared" si="1043"/>
        <v>#DIV/0!</v>
      </c>
      <c r="AF381" s="23">
        <v>60.084299999999999</v>
      </c>
      <c r="AG381" s="23">
        <v>79.878799999999998</v>
      </c>
      <c r="AH381" s="23">
        <v>101.96120000000001</v>
      </c>
      <c r="AI381" s="23">
        <v>151.99039999999999</v>
      </c>
      <c r="AJ381" s="23">
        <v>159.69</v>
      </c>
      <c r="AK381" s="23">
        <v>71.846400000000003</v>
      </c>
      <c r="AL381" s="23">
        <v>70.9375</v>
      </c>
      <c r="AM381" s="23">
        <v>40.304400000000001</v>
      </c>
      <c r="AN381" s="23">
        <v>56.077399999999997</v>
      </c>
      <c r="AO381" s="23">
        <v>61.978999999999999</v>
      </c>
      <c r="AP381" s="23">
        <v>94.195999999999998</v>
      </c>
      <c r="AQ381" s="23">
        <v>18.998000000000001</v>
      </c>
      <c r="AR381" s="23">
        <v>35.450000000000003</v>
      </c>
      <c r="AS381" s="23">
        <v>29.88</v>
      </c>
      <c r="AT381" s="23">
        <v>74.691999999999993</v>
      </c>
      <c r="AU381" s="23">
        <v>81.39</v>
      </c>
      <c r="AX381" s="54">
        <f t="shared" si="1044"/>
        <v>0</v>
      </c>
      <c r="AY381" s="54">
        <f t="shared" si="1045"/>
        <v>0</v>
      </c>
      <c r="AZ381" s="54">
        <f t="shared" si="1046"/>
        <v>0</v>
      </c>
      <c r="BA381" s="54">
        <f t="shared" si="1047"/>
        <v>0</v>
      </c>
      <c r="BB381" s="54">
        <f t="shared" si="1048"/>
        <v>0</v>
      </c>
      <c r="BC381" s="54">
        <f t="shared" si="1049"/>
        <v>0</v>
      </c>
      <c r="BD381" s="54">
        <f t="shared" si="1050"/>
        <v>0</v>
      </c>
      <c r="BE381" s="54">
        <f t="shared" si="1051"/>
        <v>0</v>
      </c>
      <c r="BF381" s="54">
        <f t="shared" si="1052"/>
        <v>0</v>
      </c>
      <c r="BG381" s="54">
        <f t="shared" si="1053"/>
        <v>0</v>
      </c>
      <c r="BH381" s="54">
        <f t="shared" si="1054"/>
        <v>0</v>
      </c>
      <c r="BI381" s="54">
        <f t="shared" si="1055"/>
        <v>0</v>
      </c>
      <c r="BJ381" s="54">
        <f t="shared" si="1056"/>
        <v>0</v>
      </c>
      <c r="BK381" s="54">
        <f t="shared" si="1057"/>
        <v>0</v>
      </c>
      <c r="BL381" s="54">
        <f t="shared" si="1058"/>
        <v>0</v>
      </c>
      <c r="BM381" s="42"/>
      <c r="BO381" s="54">
        <f>'Norm-coeff'!$C$2+$AX381*'Norm-coeff'!$D$2+$AY381*'Norm-coeff'!$E$2+$AZ381*'Norm-coeff'!$F$2+$BA381*'Norm-coeff'!$G$2+$BB381*'Norm-coeff'!$H$2+$BC381*'Norm-coeff'!$I$2+$BD381*'Norm-coeff'!$J$2+$BE381*'Norm-coeff'!$K$2+$BF381*'Norm-coeff'!$L$2+$BG381*'Norm-coeff'!$M$2+$BH381*'Norm-coeff'!$N$2+$BI381*'Norm-coeff'!$O$2</f>
        <v>5.4045421474420303</v>
      </c>
      <c r="BP381" s="54">
        <f>'Norm-coeff'!$C$3+$AX381*'Norm-coeff'!$D$3+$AY381*'Norm-coeff'!$E$3+$AZ381*'Norm-coeff'!$F$3+$BA381*'Norm-coeff'!$G$3+$BB381*'Norm-coeff'!$H$3+$BC381*'Norm-coeff'!$I$3+$BD381*'Norm-coeff'!$J$3+$BE381*'Norm-coeff'!$K$3+$BF381*'Norm-coeff'!$L$3+$BG381*'Norm-coeff'!$M$3+$BH381*'Norm-coeff'!$N$3+$BI381*'Norm-coeff'!$O$3</f>
        <v>3.15319116612705</v>
      </c>
      <c r="BQ381" s="54">
        <f>'Norm-coeff'!$C$4+$AX381*'Norm-coeff'!$D$4+$AY381*'Norm-coeff'!$E$4+$AZ381*'Norm-coeff'!$F$4+$BA381*'Norm-coeff'!$G$4+$BB381*'Norm-coeff'!$H$4+$BC381*'Norm-coeff'!$I$4+$BD381*'Norm-coeff'!$J$4+$BE381*'Norm-coeff'!$K$4+$BF381*'Norm-coeff'!$L$4+$BG381*'Norm-coeff'!$M$4+$BH381*'Norm-coeff'!$N$4+$BI381*'Norm-coeff'!$O$4</f>
        <v>1.42115649462768</v>
      </c>
      <c r="BR381" s="54">
        <f>'Norm-coeff'!$C$5+$AX381*'Norm-coeff'!$D$5+$AY381*'Norm-coeff'!$E$5+$AZ381*'Norm-coeff'!$F$5+$BA381*'Norm-coeff'!$G$5+$BB381*'Norm-coeff'!$H$5+$BC381*'Norm-coeff'!$I$5+$BD381*'Norm-coeff'!$J$5+$BE381*'Norm-coeff'!$K$5+$BF381*'Norm-coeff'!$L$5+$BG381*'Norm-coeff'!$M$5+$BH381*'Norm-coeff'!$N$5+$BI381*'Norm-coeff'!$O$5</f>
        <v>1.0553329241296201</v>
      </c>
      <c r="BS381" s="54">
        <f>'Norm-coeff'!$C$6+$AX381*'Norm-coeff'!$D$6+$AY381*'Norm-coeff'!$E$6+$AZ381*'Norm-coeff'!$F$6+$BA381*'Norm-coeff'!$G$6+$BB381*'Norm-coeff'!$H$6+$BC381*'Norm-coeff'!$I$6+$BD381*'Norm-coeff'!$J$6+$BE381*'Norm-coeff'!$K$6+$BF381*'Norm-coeff'!$L$6+$BG381*'Norm-coeff'!$M$6+$BH381*'Norm-coeff'!$N$6+$BI381*'Norm-coeff'!$O$6</f>
        <v>-1.48700885495103E-2</v>
      </c>
      <c r="BT381" s="54">
        <f>'Norm-coeff'!$C$7+$AX381*'Norm-coeff'!$D$7+$AY381*'Norm-coeff'!$E$7+$AZ381*'Norm-coeff'!$F$7+$BA381*'Norm-coeff'!$G$7+$BB381*'Norm-coeff'!$H$7+$BC381*'Norm-coeff'!$I$7+$BD381*'Norm-coeff'!$J$7+$BE381*'Norm-coeff'!$K$7+$BF381*'Norm-coeff'!$L$7+$BG381*'Norm-coeff'!$M$7+$BH381*'Norm-coeff'!$N$7+$BI381*'Norm-coeff'!$O$7</f>
        <v>2.0907583608832998</v>
      </c>
      <c r="BU381" s="54">
        <f>'Norm-coeff'!$C$8+$AX381*'Norm-coeff'!$D$8+$AY381*'Norm-coeff'!$E$8+$AZ381*'Norm-coeff'!$F$8+$BA381*'Norm-coeff'!$G$8+$BB381*'Norm-coeff'!$H$8+$BC381*'Norm-coeff'!$I$8+$BD381*'Norm-coeff'!$J$8+$BE381*'Norm-coeff'!$K$8+$BF381*'Norm-coeff'!$L$8+$BG381*'Norm-coeff'!$M$8+$BH381*'Norm-coeff'!$N$8+$BI381*'Norm-coeff'!$O$8</f>
        <v>0.65894159836244504</v>
      </c>
      <c r="BV381" s="54">
        <f>'Norm-coeff'!$C$9+$AX381*'Norm-coeff'!$D$9+$AY381*'Norm-coeff'!$E$9+$AZ381*'Norm-coeff'!$F$9+$BA381*'Norm-coeff'!$G$9+$BB381*'Norm-coeff'!$H$9+$BC381*'Norm-coeff'!$I$9+$BD381*'Norm-coeff'!$J$9+$BE381*'Norm-coeff'!$K$9+$BF381*'Norm-coeff'!$L$9+$BG381*'Norm-coeff'!$M$9+$BH381*'Norm-coeff'!$N$9+$BI381*'Norm-coeff'!$O$9</f>
        <v>1.48961085014701</v>
      </c>
      <c r="BW381" s="54">
        <f>'Norm-coeff'!$C$10+$AX381*'Norm-coeff'!$D$10+$AY381*'Norm-coeff'!$E$10+$AZ381*'Norm-coeff'!$F$10+$BA381*'Norm-coeff'!$G$10+$BB381*'Norm-coeff'!$H$10+$BC381*'Norm-coeff'!$I$10+$BD381*'Norm-coeff'!$J$10+$BE381*'Norm-coeff'!$K$10+$BF381*'Norm-coeff'!$L$10+$BG381*'Norm-coeff'!$M$10+$BH381*'Norm-coeff'!$N$10+$BI381*'Norm-coeff'!$O$10</f>
        <v>1.42058735749591</v>
      </c>
      <c r="BX381" s="54">
        <f>'Norm-coeff'!$C$11+$AX381*'Norm-coeff'!$D$11+$AY381*'Norm-coeff'!$E$11+$AZ381*'Norm-coeff'!$F$11+$BA381*'Norm-coeff'!$G$11+$BB381*'Norm-coeff'!$H$11+$BC381*'Norm-coeff'!$I$11+$BD381*'Norm-coeff'!$J$11+$BE381*'Norm-coeff'!$K$11+$BF381*'Norm-coeff'!$L$11+$BG381*'Norm-coeff'!$M$11+$BH381*'Norm-coeff'!$N$11+$BI381*'Norm-coeff'!$O$11</f>
        <v>0.221233014421479</v>
      </c>
      <c r="BY381" s="54">
        <f>'Norm-coeff'!$C$12+$AX381*'Norm-coeff'!$D$12+$AY381*'Norm-coeff'!$E$12+$AZ381*'Norm-coeff'!$F$12+$BA381*'Norm-coeff'!$G$12+$BB381*'Norm-coeff'!$H$12+$BC381*'Norm-coeff'!$I$12+$BD381*'Norm-coeff'!$J$12+$BE381*'Norm-coeff'!$K$12+$BF381*'Norm-coeff'!$L$12+$BG381*'Norm-coeff'!$M$12+$BH381*'Norm-coeff'!$N$12+$BI381*'Norm-coeff'!$O$12</f>
        <v>0.283527502056037</v>
      </c>
      <c r="BZ381" s="54">
        <f>'Norm-coeff'!$C$13+$AX381*'Norm-coeff'!$D$13+$AY381*'Norm-coeff'!$E$13+$AZ381*'Norm-coeff'!$F$13+$BA381*'Norm-coeff'!$G$13+$BB381*'Norm-coeff'!$H$13+$BC381*'Norm-coeff'!$I$13+$BD381*'Norm-coeff'!$J$13+$BE381*'Norm-coeff'!$K$13+$BF381*'Norm-coeff'!$L$13+$BG381*'Norm-coeff'!$M$13+$BH381*'Norm-coeff'!$N$13+$BI381*'Norm-coeff'!$O$13</f>
        <v>-4.1864930554451202E-2</v>
      </c>
      <c r="CA381" s="54">
        <f>'Norm-coeff'!$C$14+$AX381*'Norm-coeff'!$D$14+$AY381*'Norm-coeff'!$E$14+$AZ381*'Norm-coeff'!$F$14+$BA381*'Norm-coeff'!$G$14+$BB381*'Norm-coeff'!$H$14+$BC381*'Norm-coeff'!$I$14+$BD381*'Norm-coeff'!$J$14+$BE381*'Norm-coeff'!$K$14+$BF381*'Norm-coeff'!$L$14+$BG381*'Norm-coeff'!$M$14+$BH381*'Norm-coeff'!$N$14+$BI381*'Norm-coeff'!$O$14</f>
        <v>4.2526983164477103</v>
      </c>
      <c r="CC381" s="54">
        <f t="shared" si="1183"/>
        <v>0</v>
      </c>
      <c r="CG381" s="54">
        <f t="shared" si="1059"/>
        <v>0</v>
      </c>
      <c r="CH381" s="54">
        <f t="shared" si="1037"/>
        <v>0</v>
      </c>
      <c r="CI381" s="54">
        <f t="shared" si="1060"/>
        <v>0</v>
      </c>
      <c r="CJ381" s="56">
        <f t="shared" si="1061"/>
        <v>0</v>
      </c>
      <c r="CK381" s="54">
        <f t="shared" si="1062"/>
        <v>0</v>
      </c>
      <c r="CL381" s="54">
        <f t="shared" si="1063"/>
        <v>0</v>
      </c>
      <c r="CM381" s="54">
        <f t="shared" si="1064"/>
        <v>0</v>
      </c>
      <c r="CN381" s="54">
        <f t="shared" si="1065"/>
        <v>0</v>
      </c>
      <c r="CO381" s="54">
        <f t="shared" si="1066"/>
        <v>0</v>
      </c>
      <c r="CP381" s="54">
        <f t="shared" si="1067"/>
        <v>0</v>
      </c>
      <c r="CQ381" s="54">
        <f t="shared" si="1068"/>
        <v>0</v>
      </c>
      <c r="CR381" s="54">
        <f t="shared" si="1069"/>
        <v>0</v>
      </c>
      <c r="CS381" s="54">
        <f t="shared" si="1070"/>
        <v>0</v>
      </c>
      <c r="CU381" s="54">
        <f t="shared" si="1071"/>
        <v>0</v>
      </c>
      <c r="CV381" s="54">
        <f t="shared" si="1072"/>
        <v>0</v>
      </c>
      <c r="CW381" s="54">
        <f t="shared" si="1073"/>
        <v>0</v>
      </c>
      <c r="CX381" s="54">
        <f t="shared" si="1074"/>
        <v>0</v>
      </c>
      <c r="CZ381" s="54">
        <f t="shared" si="1075"/>
        <v>0</v>
      </c>
      <c r="DA381" s="54">
        <f t="shared" si="1076"/>
        <v>0</v>
      </c>
      <c r="DB381" s="54">
        <f t="shared" si="1077"/>
        <v>0</v>
      </c>
      <c r="DC381" s="54">
        <f t="shared" si="1078"/>
        <v>0</v>
      </c>
      <c r="DD381" s="54">
        <f t="shared" si="1079"/>
        <v>0</v>
      </c>
      <c r="DE381" s="54">
        <f t="shared" si="1080"/>
        <v>0</v>
      </c>
      <c r="DF381" s="54">
        <f t="shared" si="1081"/>
        <v>0</v>
      </c>
      <c r="DG381" s="54">
        <f t="shared" si="1082"/>
        <v>2</v>
      </c>
      <c r="DH381" s="71">
        <f t="shared" si="1083"/>
        <v>0</v>
      </c>
      <c r="DI381" s="71">
        <f t="shared" si="1084"/>
        <v>0</v>
      </c>
      <c r="DJ381" s="54">
        <f t="shared" si="1085"/>
        <v>0</v>
      </c>
      <c r="DK381" s="54">
        <f t="shared" si="1086"/>
        <v>2</v>
      </c>
      <c r="DL381" s="4">
        <f t="shared" si="1011"/>
        <v>0</v>
      </c>
      <c r="DM381" s="3">
        <f t="shared" si="1087"/>
        <v>0</v>
      </c>
      <c r="DN381" s="3">
        <f t="shared" si="1088"/>
        <v>0</v>
      </c>
      <c r="DO381" s="4" t="e">
        <f t="shared" si="1089"/>
        <v>#DIV/0!</v>
      </c>
      <c r="DP381" s="57"/>
      <c r="DQ381" s="57"/>
      <c r="DR381" s="56">
        <f t="shared" si="1012"/>
        <v>2</v>
      </c>
      <c r="DS381" s="56">
        <f t="shared" si="1013"/>
        <v>0</v>
      </c>
      <c r="DT381" s="38">
        <f t="shared" si="1014"/>
        <v>0</v>
      </c>
      <c r="DU381" s="38">
        <f t="shared" si="1090"/>
        <v>2</v>
      </c>
      <c r="DV381" s="38">
        <f t="shared" si="1015"/>
        <v>0</v>
      </c>
      <c r="DW381" s="39">
        <f t="shared" si="1016"/>
        <v>0</v>
      </c>
      <c r="DX381" s="39">
        <f t="shared" si="1017"/>
        <v>0</v>
      </c>
      <c r="DY381" s="39">
        <f t="shared" si="1018"/>
        <v>0</v>
      </c>
      <c r="DZ381" s="39">
        <f t="shared" si="1019"/>
        <v>0</v>
      </c>
      <c r="EA381" s="39">
        <f t="shared" si="1020"/>
        <v>0</v>
      </c>
      <c r="EB381" s="37" t="e">
        <f t="shared" si="1091"/>
        <v>#DIV/0!</v>
      </c>
      <c r="EC381" s="37" t="e">
        <f t="shared" si="1092"/>
        <v>#DIV/0!</v>
      </c>
      <c r="ED381" s="37" t="e">
        <f t="shared" si="1093"/>
        <v>#DIV/0!</v>
      </c>
      <c r="EE381" s="37" t="e">
        <f t="shared" si="1094"/>
        <v>#DIV/0!</v>
      </c>
      <c r="EF381" s="39" t="e">
        <f t="shared" si="1095"/>
        <v>#DIV/0!</v>
      </c>
      <c r="EG381" s="37" t="e">
        <f t="shared" si="1096"/>
        <v>#DIV/0!</v>
      </c>
      <c r="EH381" s="37" t="e">
        <f t="shared" si="1097"/>
        <v>#DIV/0!</v>
      </c>
      <c r="EI381" s="11" t="b">
        <f t="shared" si="1098"/>
        <v>1</v>
      </c>
      <c r="EJ381" s="11" t="b">
        <f t="shared" si="1099"/>
        <v>0</v>
      </c>
      <c r="EK381" s="39" t="e">
        <f t="shared" si="1100"/>
        <v>#DIV/0!</v>
      </c>
      <c r="EL381" s="39" t="e">
        <f t="shared" si="1101"/>
        <v>#DIV/0!</v>
      </c>
      <c r="EM381" s="39" t="e">
        <f t="shared" si="1102"/>
        <v>#DIV/0!</v>
      </c>
      <c r="EN381" s="39" t="e">
        <f t="shared" si="1103"/>
        <v>#DIV/0!</v>
      </c>
      <c r="EO381" s="39" t="e">
        <f t="shared" si="1104"/>
        <v>#DIV/0!</v>
      </c>
      <c r="EP381" s="39" t="e">
        <f t="shared" si="1105"/>
        <v>#DIV/0!</v>
      </c>
      <c r="EQ381" s="39" t="e">
        <f t="shared" si="1106"/>
        <v>#DIV/0!</v>
      </c>
      <c r="ER381" s="39" t="e">
        <f t="shared" si="1107"/>
        <v>#DIV/0!</v>
      </c>
      <c r="ES381" s="58" t="str">
        <f t="shared" si="1108"/>
        <v>(OH,F,Cl)-dominate amphibole</v>
      </c>
      <c r="ET381" s="58" t="e">
        <f t="shared" si="1109"/>
        <v>#N/A</v>
      </c>
      <c r="EU381" s="56">
        <f t="shared" si="1021"/>
        <v>0</v>
      </c>
      <c r="EV381" s="56">
        <f t="shared" si="1022"/>
        <v>0</v>
      </c>
      <c r="EW381" s="56">
        <f t="shared" si="1023"/>
        <v>0</v>
      </c>
      <c r="EX381" s="56">
        <f t="shared" si="1024"/>
        <v>0</v>
      </c>
      <c r="EY381" s="56">
        <f t="shared" si="1025"/>
        <v>0</v>
      </c>
      <c r="EZ381" s="56">
        <f t="shared" si="1026"/>
        <v>0</v>
      </c>
      <c r="FA381" s="39">
        <f t="shared" si="1027"/>
        <v>0</v>
      </c>
      <c r="FB381" s="39">
        <f t="shared" si="1028"/>
        <v>0</v>
      </c>
      <c r="FC381" s="54">
        <f t="shared" si="1029"/>
        <v>0</v>
      </c>
      <c r="FD381" s="54">
        <f t="shared" si="1030"/>
        <v>0</v>
      </c>
      <c r="FE381" s="39">
        <f t="shared" si="1031"/>
        <v>0</v>
      </c>
      <c r="FF381" s="54">
        <f t="shared" si="1032"/>
        <v>0</v>
      </c>
      <c r="FG381" s="39">
        <f t="shared" si="1033"/>
        <v>0</v>
      </c>
      <c r="FH381" s="39">
        <f t="shared" si="1110"/>
        <v>0</v>
      </c>
      <c r="FI381" s="39">
        <f t="shared" si="1111"/>
        <v>0</v>
      </c>
      <c r="FJ381" s="39">
        <f t="shared" si="1112"/>
        <v>0</v>
      </c>
      <c r="FK381" s="39" t="e">
        <f t="shared" si="1113"/>
        <v>#DIV/0!</v>
      </c>
      <c r="FL381" s="39" t="e">
        <f t="shared" si="1114"/>
        <v>#DIV/0!</v>
      </c>
      <c r="FM381" s="39" t="e">
        <f t="shared" si="1115"/>
        <v>#DIV/0!</v>
      </c>
      <c r="FN381" s="39">
        <f t="shared" si="1116"/>
        <v>1</v>
      </c>
      <c r="FO381" s="39">
        <f t="shared" si="1034"/>
        <v>0</v>
      </c>
      <c r="FP381" s="39">
        <f t="shared" si="1035"/>
        <v>0</v>
      </c>
      <c r="FQ381" s="39">
        <f t="shared" si="1036"/>
        <v>0</v>
      </c>
      <c r="FR381" s="39">
        <f t="shared" si="1117"/>
        <v>0</v>
      </c>
      <c r="FS381" s="39">
        <f t="shared" si="1118"/>
        <v>0</v>
      </c>
      <c r="FU381" s="39" t="e">
        <f t="shared" si="1119"/>
        <v>#DIV/0!</v>
      </c>
      <c r="FV381" s="39" t="e">
        <f t="shared" si="1120"/>
        <v>#DIV/0!</v>
      </c>
      <c r="FW381" s="39" t="e">
        <f t="shared" si="1121"/>
        <v>#DIV/0!</v>
      </c>
      <c r="FY381" s="39" t="e">
        <f t="shared" si="1122"/>
        <v>#DIV/0!</v>
      </c>
      <c r="FZ381" s="39" t="e">
        <f t="shared" si="1123"/>
        <v>#DIV/0!</v>
      </c>
      <c r="GA381" s="39" t="e">
        <f t="shared" si="1124"/>
        <v>#DIV/0!</v>
      </c>
      <c r="GB381" s="39" t="e">
        <f t="shared" si="1125"/>
        <v>#DIV/0!</v>
      </c>
      <c r="GC381" s="39" t="e">
        <f t="shared" si="1126"/>
        <v>#DIV/0!</v>
      </c>
      <c r="GD381" s="39" t="e">
        <f t="shared" si="1127"/>
        <v>#DIV/0!</v>
      </c>
      <c r="GE381" s="39" t="e">
        <f t="shared" si="1128"/>
        <v>#DIV/0!</v>
      </c>
      <c r="GF381" s="39" t="e">
        <f t="shared" si="1129"/>
        <v>#DIV/0!</v>
      </c>
      <c r="GG381" s="39" t="e">
        <f t="shared" si="1130"/>
        <v>#DIV/0!</v>
      </c>
      <c r="GH381" s="39" t="e">
        <f t="shared" si="1131"/>
        <v>#DIV/0!</v>
      </c>
      <c r="GI381" s="39"/>
      <c r="GJ381" s="39" t="e">
        <f t="shared" si="1132"/>
        <v>#DIV/0!</v>
      </c>
      <c r="GK381" s="39" t="e">
        <f t="shared" si="1133"/>
        <v>#DIV/0!</v>
      </c>
      <c r="GL381" s="39" t="e">
        <f t="shared" si="1134"/>
        <v>#DIV/0!</v>
      </c>
      <c r="GM381" s="39" t="e">
        <f t="shared" si="1135"/>
        <v>#DIV/0!</v>
      </c>
      <c r="GN381" s="39" t="e">
        <f t="shared" si="1136"/>
        <v>#DIV/0!</v>
      </c>
      <c r="GO381" s="57"/>
      <c r="GP381" s="57" t="e">
        <f t="shared" si="1137"/>
        <v>#DIV/0!</v>
      </c>
      <c r="GQ381" s="59" t="e">
        <f t="shared" si="1138"/>
        <v>#DIV/0!</v>
      </c>
      <c r="GR381" s="41" t="e">
        <f t="shared" si="1139"/>
        <v>#DIV/0!</v>
      </c>
      <c r="GS381" s="57" t="e">
        <f t="shared" si="1140"/>
        <v>#DIV/0!</v>
      </c>
      <c r="GT381" s="57" t="e">
        <f t="shared" si="1141"/>
        <v>#DIV/0!</v>
      </c>
      <c r="GU381" s="57" t="e">
        <f t="shared" si="1142"/>
        <v>#DIV/0!</v>
      </c>
      <c r="GV381" s="57"/>
      <c r="GW381" s="42" t="e">
        <f t="shared" si="1143"/>
        <v>#DIV/0!</v>
      </c>
      <c r="GX381" s="42" t="e">
        <f t="shared" si="1144"/>
        <v>#DIV/0!</v>
      </c>
      <c r="GY381" s="42" t="e">
        <f t="shared" si="1145"/>
        <v>#DIV/0!</v>
      </c>
      <c r="GZ381" s="57"/>
      <c r="HA381" s="2" t="e">
        <f t="shared" si="1146"/>
        <v>#DIV/0!</v>
      </c>
      <c r="HB381" s="2" t="e">
        <f t="shared" si="1147"/>
        <v>#DIV/0!</v>
      </c>
      <c r="HC381" s="2" t="e">
        <f t="shared" si="1148"/>
        <v>#DIV/0!</v>
      </c>
      <c r="HD381" s="2" t="e">
        <f t="shared" si="1149"/>
        <v>#DIV/0!</v>
      </c>
      <c r="HE381" s="2" t="e">
        <f t="shared" si="1150"/>
        <v>#DIV/0!</v>
      </c>
      <c r="HF381" s="2" t="e">
        <f t="shared" si="1151"/>
        <v>#DIV/0!</v>
      </c>
      <c r="HG381" s="2" t="e">
        <f t="shared" si="1152"/>
        <v>#DIV/0!</v>
      </c>
      <c r="HH381" s="2" t="e">
        <f t="shared" si="1153"/>
        <v>#DIV/0!</v>
      </c>
      <c r="HI381" s="2" t="e">
        <f t="shared" si="1154"/>
        <v>#DIV/0!</v>
      </c>
      <c r="HJ381" s="11" t="e">
        <f t="shared" si="1155"/>
        <v>#DIV/0!</v>
      </c>
      <c r="HK381" s="60" t="e">
        <f t="shared" si="1156"/>
        <v>#DIV/0!</v>
      </c>
      <c r="HL381" s="57"/>
      <c r="HM381" s="57" t="e">
        <f t="shared" si="1157"/>
        <v>#DIV/0!</v>
      </c>
      <c r="HN381" s="57" t="e">
        <f t="shared" si="1158"/>
        <v>#DIV/0!</v>
      </c>
      <c r="HO381" s="57" t="e">
        <f t="shared" si="1159"/>
        <v>#DIV/0!</v>
      </c>
      <c r="HP381" s="57" t="e">
        <f t="shared" si="1160"/>
        <v>#DIV/0!</v>
      </c>
      <c r="HQ381" s="57" t="e">
        <f t="shared" si="1161"/>
        <v>#DIV/0!</v>
      </c>
      <c r="HR381" s="57"/>
      <c r="HS381" s="57" t="e">
        <f t="shared" si="1162"/>
        <v>#DIV/0!</v>
      </c>
      <c r="HT381" s="57" t="e">
        <f t="shared" si="1163"/>
        <v>#DIV/0!</v>
      </c>
      <c r="HU381" s="57" t="e">
        <f t="shared" si="1164"/>
        <v>#DIV/0!</v>
      </c>
      <c r="HV381" s="57" t="e">
        <f t="shared" si="1165"/>
        <v>#DIV/0!</v>
      </c>
      <c r="HW381" s="57" t="e">
        <f t="shared" si="1166"/>
        <v>#DIV/0!</v>
      </c>
      <c r="HX381" s="57"/>
      <c r="HY381" s="57" t="e">
        <f t="shared" si="1167"/>
        <v>#DIV/0!</v>
      </c>
      <c r="HZ381" s="57" t="e">
        <f t="shared" si="1168"/>
        <v>#DIV/0!</v>
      </c>
      <c r="IA381" s="57"/>
      <c r="IB381" s="61">
        <f t="shared" si="1169"/>
        <v>0</v>
      </c>
      <c r="IC381" s="57" t="str">
        <f t="shared" si="1170"/>
        <v/>
      </c>
      <c r="ID381" s="42"/>
      <c r="IE381" s="2" t="str">
        <f t="shared" si="1171"/>
        <v/>
      </c>
      <c r="IF381" s="60" t="e">
        <f t="shared" si="1172"/>
        <v>#DIV/0!</v>
      </c>
      <c r="IG381" s="60" t="str">
        <f t="shared" si="1173"/>
        <v/>
      </c>
      <c r="IH381" s="60" t="str">
        <f t="shared" si="1174"/>
        <v>zinco-</v>
      </c>
      <c r="II381" s="60" t="str">
        <f t="shared" si="1175"/>
        <v>mangano-</v>
      </c>
      <c r="IJ381" s="60" t="e">
        <f t="shared" si="1176"/>
        <v>#DIV/0!</v>
      </c>
      <c r="IK381" s="60" t="e">
        <f t="shared" si="1177"/>
        <v>#DIV/0!</v>
      </c>
      <c r="IL381" s="60" t="e">
        <f t="shared" si="1178"/>
        <v>#DIV/0!</v>
      </c>
      <c r="IM381" s="60" t="e">
        <f t="shared" si="1179"/>
        <v>#DIV/0!</v>
      </c>
      <c r="IN381" s="60" t="str">
        <f t="shared" si="1180"/>
        <v/>
      </c>
      <c r="IO381" s="60" t="str">
        <f t="shared" si="1181"/>
        <v/>
      </c>
      <c r="IP381" s="57"/>
      <c r="IQ381" s="57" t="str">
        <f t="shared" si="1182"/>
        <v>ERROR!!</v>
      </c>
    </row>
    <row r="382" spans="24:251">
      <c r="X382" s="29">
        <f t="shared" si="1038"/>
        <v>0</v>
      </c>
      <c r="Y382" s="29">
        <f t="shared" si="1039"/>
        <v>0</v>
      </c>
      <c r="Z382" s="29" t="e">
        <f t="shared" si="1040"/>
        <v>#DIV/0!</v>
      </c>
      <c r="AA382" s="29" t="e">
        <f t="shared" si="1041"/>
        <v>#DIV/0!</v>
      </c>
      <c r="AB382" s="29" t="e">
        <f t="shared" si="1042"/>
        <v>#DIV/0!</v>
      </c>
      <c r="AC382" s="29" t="e">
        <f t="shared" si="1043"/>
        <v>#DIV/0!</v>
      </c>
      <c r="AF382" s="23">
        <v>60.084299999999999</v>
      </c>
      <c r="AG382" s="23">
        <v>79.878799999999998</v>
      </c>
      <c r="AH382" s="23">
        <v>101.96120000000001</v>
      </c>
      <c r="AI382" s="23">
        <v>151.99039999999999</v>
      </c>
      <c r="AJ382" s="23">
        <v>159.69</v>
      </c>
      <c r="AK382" s="23">
        <v>71.846400000000003</v>
      </c>
      <c r="AL382" s="23">
        <v>70.9375</v>
      </c>
      <c r="AM382" s="23">
        <v>40.304400000000001</v>
      </c>
      <c r="AN382" s="23">
        <v>56.077399999999997</v>
      </c>
      <c r="AO382" s="23">
        <v>61.978999999999999</v>
      </c>
      <c r="AP382" s="23">
        <v>94.195999999999998</v>
      </c>
      <c r="AQ382" s="23">
        <v>18.998000000000001</v>
      </c>
      <c r="AR382" s="23">
        <v>35.450000000000003</v>
      </c>
      <c r="AS382" s="23">
        <v>29.88</v>
      </c>
      <c r="AT382" s="23">
        <v>74.691999999999993</v>
      </c>
      <c r="AU382" s="23">
        <v>81.39</v>
      </c>
      <c r="AX382" s="54">
        <f t="shared" si="1044"/>
        <v>0</v>
      </c>
      <c r="AY382" s="54">
        <f t="shared" si="1045"/>
        <v>0</v>
      </c>
      <c r="AZ382" s="54">
        <f t="shared" si="1046"/>
        <v>0</v>
      </c>
      <c r="BA382" s="54">
        <f t="shared" si="1047"/>
        <v>0</v>
      </c>
      <c r="BB382" s="54">
        <f t="shared" si="1048"/>
        <v>0</v>
      </c>
      <c r="BC382" s="54">
        <f t="shared" si="1049"/>
        <v>0</v>
      </c>
      <c r="BD382" s="54">
        <f t="shared" si="1050"/>
        <v>0</v>
      </c>
      <c r="BE382" s="54">
        <f t="shared" si="1051"/>
        <v>0</v>
      </c>
      <c r="BF382" s="54">
        <f t="shared" si="1052"/>
        <v>0</v>
      </c>
      <c r="BG382" s="54">
        <f t="shared" si="1053"/>
        <v>0</v>
      </c>
      <c r="BH382" s="54">
        <f t="shared" si="1054"/>
        <v>0</v>
      </c>
      <c r="BI382" s="54">
        <f t="shared" si="1055"/>
        <v>0</v>
      </c>
      <c r="BJ382" s="54">
        <f t="shared" si="1056"/>
        <v>0</v>
      </c>
      <c r="BK382" s="54">
        <f t="shared" si="1057"/>
        <v>0</v>
      </c>
      <c r="BL382" s="54">
        <f t="shared" si="1058"/>
        <v>0</v>
      </c>
      <c r="BM382" s="42"/>
      <c r="BO382" s="54">
        <f>'Norm-coeff'!$C$2+$AX382*'Norm-coeff'!$D$2+$AY382*'Norm-coeff'!$E$2+$AZ382*'Norm-coeff'!$F$2+$BA382*'Norm-coeff'!$G$2+$BB382*'Norm-coeff'!$H$2+$BC382*'Norm-coeff'!$I$2+$BD382*'Norm-coeff'!$J$2+$BE382*'Norm-coeff'!$K$2+$BF382*'Norm-coeff'!$L$2+$BG382*'Norm-coeff'!$M$2+$BH382*'Norm-coeff'!$N$2+$BI382*'Norm-coeff'!$O$2</f>
        <v>5.4045421474420303</v>
      </c>
      <c r="BP382" s="54">
        <f>'Norm-coeff'!$C$3+$AX382*'Norm-coeff'!$D$3+$AY382*'Norm-coeff'!$E$3+$AZ382*'Norm-coeff'!$F$3+$BA382*'Norm-coeff'!$G$3+$BB382*'Norm-coeff'!$H$3+$BC382*'Norm-coeff'!$I$3+$BD382*'Norm-coeff'!$J$3+$BE382*'Norm-coeff'!$K$3+$BF382*'Norm-coeff'!$L$3+$BG382*'Norm-coeff'!$M$3+$BH382*'Norm-coeff'!$N$3+$BI382*'Norm-coeff'!$O$3</f>
        <v>3.15319116612705</v>
      </c>
      <c r="BQ382" s="54">
        <f>'Norm-coeff'!$C$4+$AX382*'Norm-coeff'!$D$4+$AY382*'Norm-coeff'!$E$4+$AZ382*'Norm-coeff'!$F$4+$BA382*'Norm-coeff'!$G$4+$BB382*'Norm-coeff'!$H$4+$BC382*'Norm-coeff'!$I$4+$BD382*'Norm-coeff'!$J$4+$BE382*'Norm-coeff'!$K$4+$BF382*'Norm-coeff'!$L$4+$BG382*'Norm-coeff'!$M$4+$BH382*'Norm-coeff'!$N$4+$BI382*'Norm-coeff'!$O$4</f>
        <v>1.42115649462768</v>
      </c>
      <c r="BR382" s="54">
        <f>'Norm-coeff'!$C$5+$AX382*'Norm-coeff'!$D$5+$AY382*'Norm-coeff'!$E$5+$AZ382*'Norm-coeff'!$F$5+$BA382*'Norm-coeff'!$G$5+$BB382*'Norm-coeff'!$H$5+$BC382*'Norm-coeff'!$I$5+$BD382*'Norm-coeff'!$J$5+$BE382*'Norm-coeff'!$K$5+$BF382*'Norm-coeff'!$L$5+$BG382*'Norm-coeff'!$M$5+$BH382*'Norm-coeff'!$N$5+$BI382*'Norm-coeff'!$O$5</f>
        <v>1.0553329241296201</v>
      </c>
      <c r="BS382" s="54">
        <f>'Norm-coeff'!$C$6+$AX382*'Norm-coeff'!$D$6+$AY382*'Norm-coeff'!$E$6+$AZ382*'Norm-coeff'!$F$6+$BA382*'Norm-coeff'!$G$6+$BB382*'Norm-coeff'!$H$6+$BC382*'Norm-coeff'!$I$6+$BD382*'Norm-coeff'!$J$6+$BE382*'Norm-coeff'!$K$6+$BF382*'Norm-coeff'!$L$6+$BG382*'Norm-coeff'!$M$6+$BH382*'Norm-coeff'!$N$6+$BI382*'Norm-coeff'!$O$6</f>
        <v>-1.48700885495103E-2</v>
      </c>
      <c r="BT382" s="54">
        <f>'Norm-coeff'!$C$7+$AX382*'Norm-coeff'!$D$7+$AY382*'Norm-coeff'!$E$7+$AZ382*'Norm-coeff'!$F$7+$BA382*'Norm-coeff'!$G$7+$BB382*'Norm-coeff'!$H$7+$BC382*'Norm-coeff'!$I$7+$BD382*'Norm-coeff'!$J$7+$BE382*'Norm-coeff'!$K$7+$BF382*'Norm-coeff'!$L$7+$BG382*'Norm-coeff'!$M$7+$BH382*'Norm-coeff'!$N$7+$BI382*'Norm-coeff'!$O$7</f>
        <v>2.0907583608832998</v>
      </c>
      <c r="BU382" s="54">
        <f>'Norm-coeff'!$C$8+$AX382*'Norm-coeff'!$D$8+$AY382*'Norm-coeff'!$E$8+$AZ382*'Norm-coeff'!$F$8+$BA382*'Norm-coeff'!$G$8+$BB382*'Norm-coeff'!$H$8+$BC382*'Norm-coeff'!$I$8+$BD382*'Norm-coeff'!$J$8+$BE382*'Norm-coeff'!$K$8+$BF382*'Norm-coeff'!$L$8+$BG382*'Norm-coeff'!$M$8+$BH382*'Norm-coeff'!$N$8+$BI382*'Norm-coeff'!$O$8</f>
        <v>0.65894159836244504</v>
      </c>
      <c r="BV382" s="54">
        <f>'Norm-coeff'!$C$9+$AX382*'Norm-coeff'!$D$9+$AY382*'Norm-coeff'!$E$9+$AZ382*'Norm-coeff'!$F$9+$BA382*'Norm-coeff'!$G$9+$BB382*'Norm-coeff'!$H$9+$BC382*'Norm-coeff'!$I$9+$BD382*'Norm-coeff'!$J$9+$BE382*'Norm-coeff'!$K$9+$BF382*'Norm-coeff'!$L$9+$BG382*'Norm-coeff'!$M$9+$BH382*'Norm-coeff'!$N$9+$BI382*'Norm-coeff'!$O$9</f>
        <v>1.48961085014701</v>
      </c>
      <c r="BW382" s="54">
        <f>'Norm-coeff'!$C$10+$AX382*'Norm-coeff'!$D$10+$AY382*'Norm-coeff'!$E$10+$AZ382*'Norm-coeff'!$F$10+$BA382*'Norm-coeff'!$G$10+$BB382*'Norm-coeff'!$H$10+$BC382*'Norm-coeff'!$I$10+$BD382*'Norm-coeff'!$J$10+$BE382*'Norm-coeff'!$K$10+$BF382*'Norm-coeff'!$L$10+$BG382*'Norm-coeff'!$M$10+$BH382*'Norm-coeff'!$N$10+$BI382*'Norm-coeff'!$O$10</f>
        <v>1.42058735749591</v>
      </c>
      <c r="BX382" s="54">
        <f>'Norm-coeff'!$C$11+$AX382*'Norm-coeff'!$D$11+$AY382*'Norm-coeff'!$E$11+$AZ382*'Norm-coeff'!$F$11+$BA382*'Norm-coeff'!$G$11+$BB382*'Norm-coeff'!$H$11+$BC382*'Norm-coeff'!$I$11+$BD382*'Norm-coeff'!$J$11+$BE382*'Norm-coeff'!$K$11+$BF382*'Norm-coeff'!$L$11+$BG382*'Norm-coeff'!$M$11+$BH382*'Norm-coeff'!$N$11+$BI382*'Norm-coeff'!$O$11</f>
        <v>0.221233014421479</v>
      </c>
      <c r="BY382" s="54">
        <f>'Norm-coeff'!$C$12+$AX382*'Norm-coeff'!$D$12+$AY382*'Norm-coeff'!$E$12+$AZ382*'Norm-coeff'!$F$12+$BA382*'Norm-coeff'!$G$12+$BB382*'Norm-coeff'!$H$12+$BC382*'Norm-coeff'!$I$12+$BD382*'Norm-coeff'!$J$12+$BE382*'Norm-coeff'!$K$12+$BF382*'Norm-coeff'!$L$12+$BG382*'Norm-coeff'!$M$12+$BH382*'Norm-coeff'!$N$12+$BI382*'Norm-coeff'!$O$12</f>
        <v>0.283527502056037</v>
      </c>
      <c r="BZ382" s="54">
        <f>'Norm-coeff'!$C$13+$AX382*'Norm-coeff'!$D$13+$AY382*'Norm-coeff'!$E$13+$AZ382*'Norm-coeff'!$F$13+$BA382*'Norm-coeff'!$G$13+$BB382*'Norm-coeff'!$H$13+$BC382*'Norm-coeff'!$I$13+$BD382*'Norm-coeff'!$J$13+$BE382*'Norm-coeff'!$K$13+$BF382*'Norm-coeff'!$L$13+$BG382*'Norm-coeff'!$M$13+$BH382*'Norm-coeff'!$N$13+$BI382*'Norm-coeff'!$O$13</f>
        <v>-4.1864930554451202E-2</v>
      </c>
      <c r="CA382" s="54">
        <f>'Norm-coeff'!$C$14+$AX382*'Norm-coeff'!$D$14+$AY382*'Norm-coeff'!$E$14+$AZ382*'Norm-coeff'!$F$14+$BA382*'Norm-coeff'!$G$14+$BB382*'Norm-coeff'!$H$14+$BC382*'Norm-coeff'!$I$14+$BD382*'Norm-coeff'!$J$14+$BE382*'Norm-coeff'!$K$14+$BF382*'Norm-coeff'!$L$14+$BG382*'Norm-coeff'!$M$14+$BH382*'Norm-coeff'!$N$14+$BI382*'Norm-coeff'!$O$14</f>
        <v>4.2526983164477103</v>
      </c>
      <c r="CC382" s="54">
        <f t="shared" si="1183"/>
        <v>0</v>
      </c>
      <c r="CG382" s="54">
        <f t="shared" si="1059"/>
        <v>0</v>
      </c>
      <c r="CH382" s="54">
        <f t="shared" si="1037"/>
        <v>0</v>
      </c>
      <c r="CI382" s="54">
        <f t="shared" si="1060"/>
        <v>0</v>
      </c>
      <c r="CJ382" s="56">
        <f t="shared" si="1061"/>
        <v>0</v>
      </c>
      <c r="CK382" s="54">
        <f t="shared" si="1062"/>
        <v>0</v>
      </c>
      <c r="CL382" s="54">
        <f t="shared" si="1063"/>
        <v>0</v>
      </c>
      <c r="CM382" s="54">
        <f t="shared" si="1064"/>
        <v>0</v>
      </c>
      <c r="CN382" s="54">
        <f t="shared" si="1065"/>
        <v>0</v>
      </c>
      <c r="CO382" s="54">
        <f t="shared" si="1066"/>
        <v>0</v>
      </c>
      <c r="CP382" s="54">
        <f t="shared" si="1067"/>
        <v>0</v>
      </c>
      <c r="CQ382" s="54">
        <f t="shared" si="1068"/>
        <v>0</v>
      </c>
      <c r="CR382" s="54">
        <f t="shared" si="1069"/>
        <v>0</v>
      </c>
      <c r="CS382" s="54">
        <f t="shared" si="1070"/>
        <v>0</v>
      </c>
      <c r="CU382" s="54">
        <f t="shared" si="1071"/>
        <v>0</v>
      </c>
      <c r="CV382" s="54">
        <f t="shared" si="1072"/>
        <v>0</v>
      </c>
      <c r="CW382" s="54">
        <f t="shared" si="1073"/>
        <v>0</v>
      </c>
      <c r="CX382" s="54">
        <f t="shared" si="1074"/>
        <v>0</v>
      </c>
      <c r="CZ382" s="54">
        <f t="shared" si="1075"/>
        <v>0</v>
      </c>
      <c r="DA382" s="54">
        <f t="shared" si="1076"/>
        <v>0</v>
      </c>
      <c r="DB382" s="54">
        <f t="shared" si="1077"/>
        <v>0</v>
      </c>
      <c r="DC382" s="54">
        <f t="shared" si="1078"/>
        <v>0</v>
      </c>
      <c r="DD382" s="54">
        <f t="shared" si="1079"/>
        <v>0</v>
      </c>
      <c r="DE382" s="54">
        <f t="shared" si="1080"/>
        <v>0</v>
      </c>
      <c r="DF382" s="54">
        <f t="shared" si="1081"/>
        <v>0</v>
      </c>
      <c r="DG382" s="54">
        <f t="shared" si="1082"/>
        <v>2</v>
      </c>
      <c r="DH382" s="71">
        <f t="shared" si="1083"/>
        <v>0</v>
      </c>
      <c r="DI382" s="71">
        <f t="shared" si="1084"/>
        <v>0</v>
      </c>
      <c r="DJ382" s="54">
        <f t="shared" si="1085"/>
        <v>0</v>
      </c>
      <c r="DK382" s="54">
        <f t="shared" si="1086"/>
        <v>2</v>
      </c>
      <c r="DL382" s="4">
        <f t="shared" si="1011"/>
        <v>0</v>
      </c>
      <c r="DM382" s="3">
        <f t="shared" si="1087"/>
        <v>0</v>
      </c>
      <c r="DN382" s="3">
        <f t="shared" si="1088"/>
        <v>0</v>
      </c>
      <c r="DO382" s="4" t="e">
        <f t="shared" si="1089"/>
        <v>#DIV/0!</v>
      </c>
      <c r="DP382" s="57"/>
      <c r="DQ382" s="57"/>
      <c r="DR382" s="56">
        <f t="shared" si="1012"/>
        <v>2</v>
      </c>
      <c r="DS382" s="56">
        <f t="shared" si="1013"/>
        <v>0</v>
      </c>
      <c r="DT382" s="38">
        <f t="shared" si="1014"/>
        <v>0</v>
      </c>
      <c r="DU382" s="38">
        <f t="shared" si="1090"/>
        <v>2</v>
      </c>
      <c r="DV382" s="38">
        <f t="shared" si="1015"/>
        <v>0</v>
      </c>
      <c r="DW382" s="39">
        <f t="shared" si="1016"/>
        <v>0</v>
      </c>
      <c r="DX382" s="39">
        <f t="shared" si="1017"/>
        <v>0</v>
      </c>
      <c r="DY382" s="39">
        <f t="shared" si="1018"/>
        <v>0</v>
      </c>
      <c r="DZ382" s="39">
        <f t="shared" si="1019"/>
        <v>0</v>
      </c>
      <c r="EA382" s="39">
        <f t="shared" si="1020"/>
        <v>0</v>
      </c>
      <c r="EB382" s="37" t="e">
        <f t="shared" si="1091"/>
        <v>#DIV/0!</v>
      </c>
      <c r="EC382" s="37" t="e">
        <f t="shared" si="1092"/>
        <v>#DIV/0!</v>
      </c>
      <c r="ED382" s="37" t="e">
        <f t="shared" si="1093"/>
        <v>#DIV/0!</v>
      </c>
      <c r="EE382" s="37" t="e">
        <f t="shared" si="1094"/>
        <v>#DIV/0!</v>
      </c>
      <c r="EF382" s="39" t="e">
        <f t="shared" si="1095"/>
        <v>#DIV/0!</v>
      </c>
      <c r="EG382" s="37" t="e">
        <f t="shared" si="1096"/>
        <v>#DIV/0!</v>
      </c>
      <c r="EH382" s="37" t="e">
        <f t="shared" si="1097"/>
        <v>#DIV/0!</v>
      </c>
      <c r="EI382" s="11" t="b">
        <f t="shared" si="1098"/>
        <v>1</v>
      </c>
      <c r="EJ382" s="11" t="b">
        <f t="shared" si="1099"/>
        <v>0</v>
      </c>
      <c r="EK382" s="39" t="e">
        <f t="shared" si="1100"/>
        <v>#DIV/0!</v>
      </c>
      <c r="EL382" s="39" t="e">
        <f t="shared" si="1101"/>
        <v>#DIV/0!</v>
      </c>
      <c r="EM382" s="39" t="e">
        <f t="shared" si="1102"/>
        <v>#DIV/0!</v>
      </c>
      <c r="EN382" s="39" t="e">
        <f t="shared" si="1103"/>
        <v>#DIV/0!</v>
      </c>
      <c r="EO382" s="39" t="e">
        <f t="shared" si="1104"/>
        <v>#DIV/0!</v>
      </c>
      <c r="EP382" s="39" t="e">
        <f t="shared" si="1105"/>
        <v>#DIV/0!</v>
      </c>
      <c r="EQ382" s="39" t="e">
        <f t="shared" si="1106"/>
        <v>#DIV/0!</v>
      </c>
      <c r="ER382" s="39" t="e">
        <f t="shared" si="1107"/>
        <v>#DIV/0!</v>
      </c>
      <c r="ES382" s="58" t="str">
        <f t="shared" si="1108"/>
        <v>(OH,F,Cl)-dominate amphibole</v>
      </c>
      <c r="ET382" s="58" t="e">
        <f t="shared" si="1109"/>
        <v>#N/A</v>
      </c>
      <c r="EU382" s="56">
        <f t="shared" si="1021"/>
        <v>0</v>
      </c>
      <c r="EV382" s="56">
        <f t="shared" si="1022"/>
        <v>0</v>
      </c>
      <c r="EW382" s="56">
        <f t="shared" si="1023"/>
        <v>0</v>
      </c>
      <c r="EX382" s="56">
        <f t="shared" si="1024"/>
        <v>0</v>
      </c>
      <c r="EY382" s="56">
        <f t="shared" si="1025"/>
        <v>0</v>
      </c>
      <c r="EZ382" s="56">
        <f t="shared" si="1026"/>
        <v>0</v>
      </c>
      <c r="FA382" s="39">
        <f t="shared" si="1027"/>
        <v>0</v>
      </c>
      <c r="FB382" s="39">
        <f t="shared" si="1028"/>
        <v>0</v>
      </c>
      <c r="FC382" s="54">
        <f t="shared" si="1029"/>
        <v>0</v>
      </c>
      <c r="FD382" s="54">
        <f t="shared" si="1030"/>
        <v>0</v>
      </c>
      <c r="FE382" s="39">
        <f t="shared" si="1031"/>
        <v>0</v>
      </c>
      <c r="FF382" s="54">
        <f t="shared" si="1032"/>
        <v>0</v>
      </c>
      <c r="FG382" s="39">
        <f t="shared" si="1033"/>
        <v>0</v>
      </c>
      <c r="FH382" s="39">
        <f t="shared" si="1110"/>
        <v>0</v>
      </c>
      <c r="FI382" s="39">
        <f t="shared" si="1111"/>
        <v>0</v>
      </c>
      <c r="FJ382" s="39">
        <f t="shared" si="1112"/>
        <v>0</v>
      </c>
      <c r="FK382" s="39" t="e">
        <f t="shared" si="1113"/>
        <v>#DIV/0!</v>
      </c>
      <c r="FL382" s="39" t="e">
        <f t="shared" si="1114"/>
        <v>#DIV/0!</v>
      </c>
      <c r="FM382" s="39" t="e">
        <f t="shared" si="1115"/>
        <v>#DIV/0!</v>
      </c>
      <c r="FN382" s="39">
        <f t="shared" si="1116"/>
        <v>1</v>
      </c>
      <c r="FO382" s="39">
        <f t="shared" si="1034"/>
        <v>0</v>
      </c>
      <c r="FP382" s="39">
        <f t="shared" si="1035"/>
        <v>0</v>
      </c>
      <c r="FQ382" s="39">
        <f t="shared" si="1036"/>
        <v>0</v>
      </c>
      <c r="FR382" s="39">
        <f t="shared" si="1117"/>
        <v>0</v>
      </c>
      <c r="FS382" s="39">
        <f t="shared" si="1118"/>
        <v>0</v>
      </c>
      <c r="FU382" s="39" t="e">
        <f t="shared" si="1119"/>
        <v>#DIV/0!</v>
      </c>
      <c r="FV382" s="39" t="e">
        <f t="shared" si="1120"/>
        <v>#DIV/0!</v>
      </c>
      <c r="FW382" s="39" t="e">
        <f t="shared" si="1121"/>
        <v>#DIV/0!</v>
      </c>
      <c r="FY382" s="39" t="e">
        <f t="shared" si="1122"/>
        <v>#DIV/0!</v>
      </c>
      <c r="FZ382" s="39" t="e">
        <f t="shared" si="1123"/>
        <v>#DIV/0!</v>
      </c>
      <c r="GA382" s="39" t="e">
        <f t="shared" si="1124"/>
        <v>#DIV/0!</v>
      </c>
      <c r="GB382" s="39" t="e">
        <f t="shared" si="1125"/>
        <v>#DIV/0!</v>
      </c>
      <c r="GC382" s="39" t="e">
        <f t="shared" si="1126"/>
        <v>#DIV/0!</v>
      </c>
      <c r="GD382" s="39" t="e">
        <f t="shared" si="1127"/>
        <v>#DIV/0!</v>
      </c>
      <c r="GE382" s="39" t="e">
        <f t="shared" si="1128"/>
        <v>#DIV/0!</v>
      </c>
      <c r="GF382" s="39" t="e">
        <f t="shared" si="1129"/>
        <v>#DIV/0!</v>
      </c>
      <c r="GG382" s="39" t="e">
        <f t="shared" si="1130"/>
        <v>#DIV/0!</v>
      </c>
      <c r="GH382" s="39" t="e">
        <f t="shared" si="1131"/>
        <v>#DIV/0!</v>
      </c>
      <c r="GI382" s="39"/>
      <c r="GJ382" s="39" t="e">
        <f t="shared" si="1132"/>
        <v>#DIV/0!</v>
      </c>
      <c r="GK382" s="39" t="e">
        <f t="shared" si="1133"/>
        <v>#DIV/0!</v>
      </c>
      <c r="GL382" s="39" t="e">
        <f t="shared" si="1134"/>
        <v>#DIV/0!</v>
      </c>
      <c r="GM382" s="39" t="e">
        <f t="shared" si="1135"/>
        <v>#DIV/0!</v>
      </c>
      <c r="GN382" s="39" t="e">
        <f t="shared" si="1136"/>
        <v>#DIV/0!</v>
      </c>
      <c r="GO382" s="57"/>
      <c r="GP382" s="57" t="e">
        <f t="shared" si="1137"/>
        <v>#DIV/0!</v>
      </c>
      <c r="GQ382" s="59" t="e">
        <f t="shared" si="1138"/>
        <v>#DIV/0!</v>
      </c>
      <c r="GR382" s="41" t="e">
        <f t="shared" si="1139"/>
        <v>#DIV/0!</v>
      </c>
      <c r="GS382" s="57" t="e">
        <f t="shared" si="1140"/>
        <v>#DIV/0!</v>
      </c>
      <c r="GT382" s="57" t="e">
        <f t="shared" si="1141"/>
        <v>#DIV/0!</v>
      </c>
      <c r="GU382" s="57" t="e">
        <f t="shared" si="1142"/>
        <v>#DIV/0!</v>
      </c>
      <c r="GV382" s="57"/>
      <c r="GW382" s="42" t="e">
        <f t="shared" si="1143"/>
        <v>#DIV/0!</v>
      </c>
      <c r="GX382" s="42" t="e">
        <f t="shared" si="1144"/>
        <v>#DIV/0!</v>
      </c>
      <c r="GY382" s="42" t="e">
        <f t="shared" si="1145"/>
        <v>#DIV/0!</v>
      </c>
      <c r="GZ382" s="57"/>
      <c r="HA382" s="2" t="e">
        <f t="shared" si="1146"/>
        <v>#DIV/0!</v>
      </c>
      <c r="HB382" s="2" t="e">
        <f t="shared" si="1147"/>
        <v>#DIV/0!</v>
      </c>
      <c r="HC382" s="2" t="e">
        <f t="shared" si="1148"/>
        <v>#DIV/0!</v>
      </c>
      <c r="HD382" s="2" t="e">
        <f t="shared" si="1149"/>
        <v>#DIV/0!</v>
      </c>
      <c r="HE382" s="2" t="e">
        <f t="shared" si="1150"/>
        <v>#DIV/0!</v>
      </c>
      <c r="HF382" s="2" t="e">
        <f t="shared" si="1151"/>
        <v>#DIV/0!</v>
      </c>
      <c r="HG382" s="2" t="e">
        <f t="shared" si="1152"/>
        <v>#DIV/0!</v>
      </c>
      <c r="HH382" s="2" t="e">
        <f t="shared" si="1153"/>
        <v>#DIV/0!</v>
      </c>
      <c r="HI382" s="2" t="e">
        <f t="shared" si="1154"/>
        <v>#DIV/0!</v>
      </c>
      <c r="HJ382" s="11" t="e">
        <f t="shared" si="1155"/>
        <v>#DIV/0!</v>
      </c>
      <c r="HK382" s="60" t="e">
        <f t="shared" si="1156"/>
        <v>#DIV/0!</v>
      </c>
      <c r="HL382" s="57"/>
      <c r="HM382" s="57" t="e">
        <f t="shared" si="1157"/>
        <v>#DIV/0!</v>
      </c>
      <c r="HN382" s="57" t="e">
        <f t="shared" si="1158"/>
        <v>#DIV/0!</v>
      </c>
      <c r="HO382" s="57" t="e">
        <f t="shared" si="1159"/>
        <v>#DIV/0!</v>
      </c>
      <c r="HP382" s="57" t="e">
        <f t="shared" si="1160"/>
        <v>#DIV/0!</v>
      </c>
      <c r="HQ382" s="57" t="e">
        <f t="shared" si="1161"/>
        <v>#DIV/0!</v>
      </c>
      <c r="HR382" s="57"/>
      <c r="HS382" s="57" t="e">
        <f t="shared" si="1162"/>
        <v>#DIV/0!</v>
      </c>
      <c r="HT382" s="57" t="e">
        <f t="shared" si="1163"/>
        <v>#DIV/0!</v>
      </c>
      <c r="HU382" s="57" t="e">
        <f t="shared" si="1164"/>
        <v>#DIV/0!</v>
      </c>
      <c r="HV382" s="57" t="e">
        <f t="shared" si="1165"/>
        <v>#DIV/0!</v>
      </c>
      <c r="HW382" s="57" t="e">
        <f t="shared" si="1166"/>
        <v>#DIV/0!</v>
      </c>
      <c r="HX382" s="57"/>
      <c r="HY382" s="57" t="e">
        <f t="shared" si="1167"/>
        <v>#DIV/0!</v>
      </c>
      <c r="HZ382" s="57" t="e">
        <f t="shared" si="1168"/>
        <v>#DIV/0!</v>
      </c>
      <c r="IA382" s="57"/>
      <c r="IB382" s="61">
        <f t="shared" si="1169"/>
        <v>0</v>
      </c>
      <c r="IC382" s="57" t="str">
        <f t="shared" si="1170"/>
        <v/>
      </c>
      <c r="ID382" s="42"/>
      <c r="IE382" s="2" t="str">
        <f t="shared" si="1171"/>
        <v/>
      </c>
      <c r="IF382" s="60" t="e">
        <f t="shared" si="1172"/>
        <v>#DIV/0!</v>
      </c>
      <c r="IG382" s="60" t="str">
        <f t="shared" si="1173"/>
        <v/>
      </c>
      <c r="IH382" s="60" t="str">
        <f t="shared" si="1174"/>
        <v>zinco-</v>
      </c>
      <c r="II382" s="60" t="str">
        <f t="shared" si="1175"/>
        <v>mangano-</v>
      </c>
      <c r="IJ382" s="60" t="e">
        <f t="shared" si="1176"/>
        <v>#DIV/0!</v>
      </c>
      <c r="IK382" s="60" t="e">
        <f t="shared" si="1177"/>
        <v>#DIV/0!</v>
      </c>
      <c r="IL382" s="60" t="e">
        <f t="shared" si="1178"/>
        <v>#DIV/0!</v>
      </c>
      <c r="IM382" s="60" t="e">
        <f t="shared" si="1179"/>
        <v>#DIV/0!</v>
      </c>
      <c r="IN382" s="60" t="str">
        <f t="shared" si="1180"/>
        <v/>
      </c>
      <c r="IO382" s="60" t="str">
        <f t="shared" si="1181"/>
        <v/>
      </c>
      <c r="IP382" s="57"/>
      <c r="IQ382" s="57" t="str">
        <f t="shared" si="1182"/>
        <v>ERROR!!</v>
      </c>
    </row>
    <row r="383" spans="24:251">
      <c r="X383" s="29">
        <f t="shared" si="1038"/>
        <v>0</v>
      </c>
      <c r="Y383" s="29">
        <f t="shared" si="1039"/>
        <v>0</v>
      </c>
      <c r="Z383" s="29" t="e">
        <f t="shared" si="1040"/>
        <v>#DIV/0!</v>
      </c>
      <c r="AA383" s="29" t="e">
        <f t="shared" si="1041"/>
        <v>#DIV/0!</v>
      </c>
      <c r="AB383" s="29" t="e">
        <f t="shared" si="1042"/>
        <v>#DIV/0!</v>
      </c>
      <c r="AC383" s="29" t="e">
        <f t="shared" si="1043"/>
        <v>#DIV/0!</v>
      </c>
      <c r="AF383" s="23">
        <v>60.084299999999999</v>
      </c>
      <c r="AG383" s="23">
        <v>79.878799999999998</v>
      </c>
      <c r="AH383" s="23">
        <v>101.96120000000001</v>
      </c>
      <c r="AI383" s="23">
        <v>151.99039999999999</v>
      </c>
      <c r="AJ383" s="23">
        <v>159.69</v>
      </c>
      <c r="AK383" s="23">
        <v>71.846400000000003</v>
      </c>
      <c r="AL383" s="23">
        <v>70.9375</v>
      </c>
      <c r="AM383" s="23">
        <v>40.304400000000001</v>
      </c>
      <c r="AN383" s="23">
        <v>56.077399999999997</v>
      </c>
      <c r="AO383" s="23">
        <v>61.978999999999999</v>
      </c>
      <c r="AP383" s="23">
        <v>94.195999999999998</v>
      </c>
      <c r="AQ383" s="23">
        <v>18.998000000000001</v>
      </c>
      <c r="AR383" s="23">
        <v>35.450000000000003</v>
      </c>
      <c r="AS383" s="23">
        <v>29.88</v>
      </c>
      <c r="AT383" s="23">
        <v>74.691999999999993</v>
      </c>
      <c r="AU383" s="23">
        <v>81.39</v>
      </c>
      <c r="AX383" s="54">
        <f t="shared" si="1044"/>
        <v>0</v>
      </c>
      <c r="AY383" s="54">
        <f t="shared" si="1045"/>
        <v>0</v>
      </c>
      <c r="AZ383" s="54">
        <f t="shared" si="1046"/>
        <v>0</v>
      </c>
      <c r="BA383" s="54">
        <f t="shared" si="1047"/>
        <v>0</v>
      </c>
      <c r="BB383" s="54">
        <f t="shared" si="1048"/>
        <v>0</v>
      </c>
      <c r="BC383" s="54">
        <f t="shared" si="1049"/>
        <v>0</v>
      </c>
      <c r="BD383" s="54">
        <f t="shared" si="1050"/>
        <v>0</v>
      </c>
      <c r="BE383" s="54">
        <f t="shared" si="1051"/>
        <v>0</v>
      </c>
      <c r="BF383" s="54">
        <f t="shared" si="1052"/>
        <v>0</v>
      </c>
      <c r="BG383" s="54">
        <f t="shared" si="1053"/>
        <v>0</v>
      </c>
      <c r="BH383" s="54">
        <f t="shared" si="1054"/>
        <v>0</v>
      </c>
      <c r="BI383" s="54">
        <f t="shared" si="1055"/>
        <v>0</v>
      </c>
      <c r="BJ383" s="54">
        <f t="shared" si="1056"/>
        <v>0</v>
      </c>
      <c r="BK383" s="54">
        <f t="shared" si="1057"/>
        <v>0</v>
      </c>
      <c r="BL383" s="54">
        <f t="shared" si="1058"/>
        <v>0</v>
      </c>
      <c r="BM383" s="42"/>
      <c r="BO383" s="54">
        <f>'Norm-coeff'!$C$2+$AX383*'Norm-coeff'!$D$2+$AY383*'Norm-coeff'!$E$2+$AZ383*'Norm-coeff'!$F$2+$BA383*'Norm-coeff'!$G$2+$BB383*'Norm-coeff'!$H$2+$BC383*'Norm-coeff'!$I$2+$BD383*'Norm-coeff'!$J$2+$BE383*'Norm-coeff'!$K$2+$BF383*'Norm-coeff'!$L$2+$BG383*'Norm-coeff'!$M$2+$BH383*'Norm-coeff'!$N$2+$BI383*'Norm-coeff'!$O$2</f>
        <v>5.4045421474420303</v>
      </c>
      <c r="BP383" s="54">
        <f>'Norm-coeff'!$C$3+$AX383*'Norm-coeff'!$D$3+$AY383*'Norm-coeff'!$E$3+$AZ383*'Norm-coeff'!$F$3+$BA383*'Norm-coeff'!$G$3+$BB383*'Norm-coeff'!$H$3+$BC383*'Norm-coeff'!$I$3+$BD383*'Norm-coeff'!$J$3+$BE383*'Norm-coeff'!$K$3+$BF383*'Norm-coeff'!$L$3+$BG383*'Norm-coeff'!$M$3+$BH383*'Norm-coeff'!$N$3+$BI383*'Norm-coeff'!$O$3</f>
        <v>3.15319116612705</v>
      </c>
      <c r="BQ383" s="54">
        <f>'Norm-coeff'!$C$4+$AX383*'Norm-coeff'!$D$4+$AY383*'Norm-coeff'!$E$4+$AZ383*'Norm-coeff'!$F$4+$BA383*'Norm-coeff'!$G$4+$BB383*'Norm-coeff'!$H$4+$BC383*'Norm-coeff'!$I$4+$BD383*'Norm-coeff'!$J$4+$BE383*'Norm-coeff'!$K$4+$BF383*'Norm-coeff'!$L$4+$BG383*'Norm-coeff'!$M$4+$BH383*'Norm-coeff'!$N$4+$BI383*'Norm-coeff'!$O$4</f>
        <v>1.42115649462768</v>
      </c>
      <c r="BR383" s="54">
        <f>'Norm-coeff'!$C$5+$AX383*'Norm-coeff'!$D$5+$AY383*'Norm-coeff'!$E$5+$AZ383*'Norm-coeff'!$F$5+$BA383*'Norm-coeff'!$G$5+$BB383*'Norm-coeff'!$H$5+$BC383*'Norm-coeff'!$I$5+$BD383*'Norm-coeff'!$J$5+$BE383*'Norm-coeff'!$K$5+$BF383*'Norm-coeff'!$L$5+$BG383*'Norm-coeff'!$M$5+$BH383*'Norm-coeff'!$N$5+$BI383*'Norm-coeff'!$O$5</f>
        <v>1.0553329241296201</v>
      </c>
      <c r="BS383" s="54">
        <f>'Norm-coeff'!$C$6+$AX383*'Norm-coeff'!$D$6+$AY383*'Norm-coeff'!$E$6+$AZ383*'Norm-coeff'!$F$6+$BA383*'Norm-coeff'!$G$6+$BB383*'Norm-coeff'!$H$6+$BC383*'Norm-coeff'!$I$6+$BD383*'Norm-coeff'!$J$6+$BE383*'Norm-coeff'!$K$6+$BF383*'Norm-coeff'!$L$6+$BG383*'Norm-coeff'!$M$6+$BH383*'Norm-coeff'!$N$6+$BI383*'Norm-coeff'!$O$6</f>
        <v>-1.48700885495103E-2</v>
      </c>
      <c r="BT383" s="54">
        <f>'Norm-coeff'!$C$7+$AX383*'Norm-coeff'!$D$7+$AY383*'Norm-coeff'!$E$7+$AZ383*'Norm-coeff'!$F$7+$BA383*'Norm-coeff'!$G$7+$BB383*'Norm-coeff'!$H$7+$BC383*'Norm-coeff'!$I$7+$BD383*'Norm-coeff'!$J$7+$BE383*'Norm-coeff'!$K$7+$BF383*'Norm-coeff'!$L$7+$BG383*'Norm-coeff'!$M$7+$BH383*'Norm-coeff'!$N$7+$BI383*'Norm-coeff'!$O$7</f>
        <v>2.0907583608832998</v>
      </c>
      <c r="BU383" s="54">
        <f>'Norm-coeff'!$C$8+$AX383*'Norm-coeff'!$D$8+$AY383*'Norm-coeff'!$E$8+$AZ383*'Norm-coeff'!$F$8+$BA383*'Norm-coeff'!$G$8+$BB383*'Norm-coeff'!$H$8+$BC383*'Norm-coeff'!$I$8+$BD383*'Norm-coeff'!$J$8+$BE383*'Norm-coeff'!$K$8+$BF383*'Norm-coeff'!$L$8+$BG383*'Norm-coeff'!$M$8+$BH383*'Norm-coeff'!$N$8+$BI383*'Norm-coeff'!$O$8</f>
        <v>0.65894159836244504</v>
      </c>
      <c r="BV383" s="54">
        <f>'Norm-coeff'!$C$9+$AX383*'Norm-coeff'!$D$9+$AY383*'Norm-coeff'!$E$9+$AZ383*'Norm-coeff'!$F$9+$BA383*'Norm-coeff'!$G$9+$BB383*'Norm-coeff'!$H$9+$BC383*'Norm-coeff'!$I$9+$BD383*'Norm-coeff'!$J$9+$BE383*'Norm-coeff'!$K$9+$BF383*'Norm-coeff'!$L$9+$BG383*'Norm-coeff'!$M$9+$BH383*'Norm-coeff'!$N$9+$BI383*'Norm-coeff'!$O$9</f>
        <v>1.48961085014701</v>
      </c>
      <c r="BW383" s="54">
        <f>'Norm-coeff'!$C$10+$AX383*'Norm-coeff'!$D$10+$AY383*'Norm-coeff'!$E$10+$AZ383*'Norm-coeff'!$F$10+$BA383*'Norm-coeff'!$G$10+$BB383*'Norm-coeff'!$H$10+$BC383*'Norm-coeff'!$I$10+$BD383*'Norm-coeff'!$J$10+$BE383*'Norm-coeff'!$K$10+$BF383*'Norm-coeff'!$L$10+$BG383*'Norm-coeff'!$M$10+$BH383*'Norm-coeff'!$N$10+$BI383*'Norm-coeff'!$O$10</f>
        <v>1.42058735749591</v>
      </c>
      <c r="BX383" s="54">
        <f>'Norm-coeff'!$C$11+$AX383*'Norm-coeff'!$D$11+$AY383*'Norm-coeff'!$E$11+$AZ383*'Norm-coeff'!$F$11+$BA383*'Norm-coeff'!$G$11+$BB383*'Norm-coeff'!$H$11+$BC383*'Norm-coeff'!$I$11+$BD383*'Norm-coeff'!$J$11+$BE383*'Norm-coeff'!$K$11+$BF383*'Norm-coeff'!$L$11+$BG383*'Norm-coeff'!$M$11+$BH383*'Norm-coeff'!$N$11+$BI383*'Norm-coeff'!$O$11</f>
        <v>0.221233014421479</v>
      </c>
      <c r="BY383" s="54">
        <f>'Norm-coeff'!$C$12+$AX383*'Norm-coeff'!$D$12+$AY383*'Norm-coeff'!$E$12+$AZ383*'Norm-coeff'!$F$12+$BA383*'Norm-coeff'!$G$12+$BB383*'Norm-coeff'!$H$12+$BC383*'Norm-coeff'!$I$12+$BD383*'Norm-coeff'!$J$12+$BE383*'Norm-coeff'!$K$12+$BF383*'Norm-coeff'!$L$12+$BG383*'Norm-coeff'!$M$12+$BH383*'Norm-coeff'!$N$12+$BI383*'Norm-coeff'!$O$12</f>
        <v>0.283527502056037</v>
      </c>
      <c r="BZ383" s="54">
        <f>'Norm-coeff'!$C$13+$AX383*'Norm-coeff'!$D$13+$AY383*'Norm-coeff'!$E$13+$AZ383*'Norm-coeff'!$F$13+$BA383*'Norm-coeff'!$G$13+$BB383*'Norm-coeff'!$H$13+$BC383*'Norm-coeff'!$I$13+$BD383*'Norm-coeff'!$J$13+$BE383*'Norm-coeff'!$K$13+$BF383*'Norm-coeff'!$L$13+$BG383*'Norm-coeff'!$M$13+$BH383*'Norm-coeff'!$N$13+$BI383*'Norm-coeff'!$O$13</f>
        <v>-4.1864930554451202E-2</v>
      </c>
      <c r="CA383" s="54">
        <f>'Norm-coeff'!$C$14+$AX383*'Norm-coeff'!$D$14+$AY383*'Norm-coeff'!$E$14+$AZ383*'Norm-coeff'!$F$14+$BA383*'Norm-coeff'!$G$14+$BB383*'Norm-coeff'!$H$14+$BC383*'Norm-coeff'!$I$14+$BD383*'Norm-coeff'!$J$14+$BE383*'Norm-coeff'!$K$14+$BF383*'Norm-coeff'!$L$14+$BG383*'Norm-coeff'!$M$14+$BH383*'Norm-coeff'!$N$14+$BI383*'Norm-coeff'!$O$14</f>
        <v>4.2526983164477103</v>
      </c>
      <c r="CC383" s="54">
        <f t="shared" si="1183"/>
        <v>0</v>
      </c>
      <c r="CG383" s="54">
        <f t="shared" si="1059"/>
        <v>0</v>
      </c>
      <c r="CH383" s="54">
        <f t="shared" si="1037"/>
        <v>0</v>
      </c>
      <c r="CI383" s="54">
        <f t="shared" si="1060"/>
        <v>0</v>
      </c>
      <c r="CJ383" s="56">
        <f t="shared" si="1061"/>
        <v>0</v>
      </c>
      <c r="CK383" s="54">
        <f t="shared" si="1062"/>
        <v>0</v>
      </c>
      <c r="CL383" s="54">
        <f t="shared" si="1063"/>
        <v>0</v>
      </c>
      <c r="CM383" s="54">
        <f t="shared" si="1064"/>
        <v>0</v>
      </c>
      <c r="CN383" s="54">
        <f t="shared" si="1065"/>
        <v>0</v>
      </c>
      <c r="CO383" s="54">
        <f t="shared" si="1066"/>
        <v>0</v>
      </c>
      <c r="CP383" s="54">
        <f t="shared" si="1067"/>
        <v>0</v>
      </c>
      <c r="CQ383" s="54">
        <f t="shared" si="1068"/>
        <v>0</v>
      </c>
      <c r="CR383" s="54">
        <f t="shared" si="1069"/>
        <v>0</v>
      </c>
      <c r="CS383" s="54">
        <f t="shared" si="1070"/>
        <v>0</v>
      </c>
      <c r="CU383" s="54">
        <f t="shared" si="1071"/>
        <v>0</v>
      </c>
      <c r="CV383" s="54">
        <f t="shared" si="1072"/>
        <v>0</v>
      </c>
      <c r="CW383" s="54">
        <f t="shared" si="1073"/>
        <v>0</v>
      </c>
      <c r="CX383" s="54">
        <f t="shared" si="1074"/>
        <v>0</v>
      </c>
      <c r="CZ383" s="54">
        <f t="shared" si="1075"/>
        <v>0</v>
      </c>
      <c r="DA383" s="54">
        <f t="shared" si="1076"/>
        <v>0</v>
      </c>
      <c r="DB383" s="54">
        <f t="shared" si="1077"/>
        <v>0</v>
      </c>
      <c r="DC383" s="54">
        <f t="shared" si="1078"/>
        <v>0</v>
      </c>
      <c r="DD383" s="54">
        <f t="shared" si="1079"/>
        <v>0</v>
      </c>
      <c r="DE383" s="54">
        <f t="shared" si="1080"/>
        <v>0</v>
      </c>
      <c r="DF383" s="54">
        <f t="shared" si="1081"/>
        <v>0</v>
      </c>
      <c r="DG383" s="54">
        <f t="shared" si="1082"/>
        <v>2</v>
      </c>
      <c r="DH383" s="71">
        <f t="shared" si="1083"/>
        <v>0</v>
      </c>
      <c r="DI383" s="71">
        <f t="shared" si="1084"/>
        <v>0</v>
      </c>
      <c r="DJ383" s="54">
        <f t="shared" si="1085"/>
        <v>0</v>
      </c>
      <c r="DK383" s="54">
        <f t="shared" si="1086"/>
        <v>2</v>
      </c>
      <c r="DL383" s="4">
        <f t="shared" si="1011"/>
        <v>0</v>
      </c>
      <c r="DM383" s="3">
        <f t="shared" si="1087"/>
        <v>0</v>
      </c>
      <c r="DN383" s="3">
        <f t="shared" si="1088"/>
        <v>0</v>
      </c>
      <c r="DO383" s="4" t="e">
        <f t="shared" si="1089"/>
        <v>#DIV/0!</v>
      </c>
      <c r="DP383" s="57"/>
      <c r="DQ383" s="57"/>
      <c r="DR383" s="56">
        <f t="shared" si="1012"/>
        <v>2</v>
      </c>
      <c r="DS383" s="56">
        <f t="shared" si="1013"/>
        <v>0</v>
      </c>
      <c r="DT383" s="38">
        <f t="shared" si="1014"/>
        <v>0</v>
      </c>
      <c r="DU383" s="38">
        <f t="shared" si="1090"/>
        <v>2</v>
      </c>
      <c r="DV383" s="38">
        <f t="shared" si="1015"/>
        <v>0</v>
      </c>
      <c r="DW383" s="39">
        <f t="shared" si="1016"/>
        <v>0</v>
      </c>
      <c r="DX383" s="39">
        <f t="shared" si="1017"/>
        <v>0</v>
      </c>
      <c r="DY383" s="39">
        <f t="shared" si="1018"/>
        <v>0</v>
      </c>
      <c r="DZ383" s="39">
        <f t="shared" si="1019"/>
        <v>0</v>
      </c>
      <c r="EA383" s="39">
        <f t="shared" si="1020"/>
        <v>0</v>
      </c>
      <c r="EB383" s="37" t="e">
        <f t="shared" si="1091"/>
        <v>#DIV/0!</v>
      </c>
      <c r="EC383" s="37" t="e">
        <f t="shared" si="1092"/>
        <v>#DIV/0!</v>
      </c>
      <c r="ED383" s="37" t="e">
        <f t="shared" si="1093"/>
        <v>#DIV/0!</v>
      </c>
      <c r="EE383" s="37" t="e">
        <f t="shared" si="1094"/>
        <v>#DIV/0!</v>
      </c>
      <c r="EF383" s="39" t="e">
        <f t="shared" si="1095"/>
        <v>#DIV/0!</v>
      </c>
      <c r="EG383" s="37" t="e">
        <f t="shared" si="1096"/>
        <v>#DIV/0!</v>
      </c>
      <c r="EH383" s="37" t="e">
        <f t="shared" si="1097"/>
        <v>#DIV/0!</v>
      </c>
      <c r="EI383" s="11" t="b">
        <f t="shared" si="1098"/>
        <v>1</v>
      </c>
      <c r="EJ383" s="11" t="b">
        <f t="shared" si="1099"/>
        <v>0</v>
      </c>
      <c r="EK383" s="39" t="e">
        <f t="shared" si="1100"/>
        <v>#DIV/0!</v>
      </c>
      <c r="EL383" s="39" t="e">
        <f t="shared" si="1101"/>
        <v>#DIV/0!</v>
      </c>
      <c r="EM383" s="39" t="e">
        <f t="shared" si="1102"/>
        <v>#DIV/0!</v>
      </c>
      <c r="EN383" s="39" t="e">
        <f t="shared" si="1103"/>
        <v>#DIV/0!</v>
      </c>
      <c r="EO383" s="39" t="e">
        <f t="shared" si="1104"/>
        <v>#DIV/0!</v>
      </c>
      <c r="EP383" s="39" t="e">
        <f t="shared" si="1105"/>
        <v>#DIV/0!</v>
      </c>
      <c r="EQ383" s="39" t="e">
        <f t="shared" si="1106"/>
        <v>#DIV/0!</v>
      </c>
      <c r="ER383" s="39" t="e">
        <f t="shared" si="1107"/>
        <v>#DIV/0!</v>
      </c>
      <c r="ES383" s="58" t="str">
        <f t="shared" si="1108"/>
        <v>(OH,F,Cl)-dominate amphibole</v>
      </c>
      <c r="ET383" s="58" t="e">
        <f t="shared" si="1109"/>
        <v>#N/A</v>
      </c>
      <c r="EU383" s="56">
        <f t="shared" si="1021"/>
        <v>0</v>
      </c>
      <c r="EV383" s="56">
        <f t="shared" si="1022"/>
        <v>0</v>
      </c>
      <c r="EW383" s="56">
        <f t="shared" si="1023"/>
        <v>0</v>
      </c>
      <c r="EX383" s="56">
        <f t="shared" si="1024"/>
        <v>0</v>
      </c>
      <c r="EY383" s="56">
        <f t="shared" si="1025"/>
        <v>0</v>
      </c>
      <c r="EZ383" s="56">
        <f t="shared" si="1026"/>
        <v>0</v>
      </c>
      <c r="FA383" s="39">
        <f t="shared" si="1027"/>
        <v>0</v>
      </c>
      <c r="FB383" s="39">
        <f t="shared" si="1028"/>
        <v>0</v>
      </c>
      <c r="FC383" s="54">
        <f t="shared" si="1029"/>
        <v>0</v>
      </c>
      <c r="FD383" s="54">
        <f t="shared" si="1030"/>
        <v>0</v>
      </c>
      <c r="FE383" s="39">
        <f t="shared" si="1031"/>
        <v>0</v>
      </c>
      <c r="FF383" s="54">
        <f t="shared" si="1032"/>
        <v>0</v>
      </c>
      <c r="FG383" s="39">
        <f t="shared" si="1033"/>
        <v>0</v>
      </c>
      <c r="FH383" s="39">
        <f t="shared" si="1110"/>
        <v>0</v>
      </c>
      <c r="FI383" s="39">
        <f t="shared" si="1111"/>
        <v>0</v>
      </c>
      <c r="FJ383" s="39">
        <f t="shared" si="1112"/>
        <v>0</v>
      </c>
      <c r="FK383" s="39" t="e">
        <f t="shared" si="1113"/>
        <v>#DIV/0!</v>
      </c>
      <c r="FL383" s="39" t="e">
        <f t="shared" si="1114"/>
        <v>#DIV/0!</v>
      </c>
      <c r="FM383" s="39" t="e">
        <f t="shared" si="1115"/>
        <v>#DIV/0!</v>
      </c>
      <c r="FN383" s="39">
        <f t="shared" si="1116"/>
        <v>1</v>
      </c>
      <c r="FO383" s="39">
        <f t="shared" si="1034"/>
        <v>0</v>
      </c>
      <c r="FP383" s="39">
        <f t="shared" si="1035"/>
        <v>0</v>
      </c>
      <c r="FQ383" s="39">
        <f t="shared" si="1036"/>
        <v>0</v>
      </c>
      <c r="FR383" s="39">
        <f t="shared" si="1117"/>
        <v>0</v>
      </c>
      <c r="FS383" s="39">
        <f t="shared" si="1118"/>
        <v>0</v>
      </c>
      <c r="FU383" s="39" t="e">
        <f t="shared" si="1119"/>
        <v>#DIV/0!</v>
      </c>
      <c r="FV383" s="39" t="e">
        <f t="shared" si="1120"/>
        <v>#DIV/0!</v>
      </c>
      <c r="FW383" s="39" t="e">
        <f t="shared" si="1121"/>
        <v>#DIV/0!</v>
      </c>
      <c r="FY383" s="39" t="e">
        <f t="shared" si="1122"/>
        <v>#DIV/0!</v>
      </c>
      <c r="FZ383" s="39" t="e">
        <f t="shared" si="1123"/>
        <v>#DIV/0!</v>
      </c>
      <c r="GA383" s="39" t="e">
        <f t="shared" si="1124"/>
        <v>#DIV/0!</v>
      </c>
      <c r="GB383" s="39" t="e">
        <f t="shared" si="1125"/>
        <v>#DIV/0!</v>
      </c>
      <c r="GC383" s="39" t="e">
        <f t="shared" si="1126"/>
        <v>#DIV/0!</v>
      </c>
      <c r="GD383" s="39" t="e">
        <f t="shared" si="1127"/>
        <v>#DIV/0!</v>
      </c>
      <c r="GE383" s="39" t="e">
        <f t="shared" si="1128"/>
        <v>#DIV/0!</v>
      </c>
      <c r="GF383" s="39" t="e">
        <f t="shared" si="1129"/>
        <v>#DIV/0!</v>
      </c>
      <c r="GG383" s="39" t="e">
        <f t="shared" si="1130"/>
        <v>#DIV/0!</v>
      </c>
      <c r="GH383" s="39" t="e">
        <f t="shared" si="1131"/>
        <v>#DIV/0!</v>
      </c>
      <c r="GI383" s="39"/>
      <c r="GJ383" s="39" t="e">
        <f t="shared" si="1132"/>
        <v>#DIV/0!</v>
      </c>
      <c r="GK383" s="39" t="e">
        <f t="shared" si="1133"/>
        <v>#DIV/0!</v>
      </c>
      <c r="GL383" s="39" t="e">
        <f t="shared" si="1134"/>
        <v>#DIV/0!</v>
      </c>
      <c r="GM383" s="39" t="e">
        <f t="shared" si="1135"/>
        <v>#DIV/0!</v>
      </c>
      <c r="GN383" s="39" t="e">
        <f t="shared" si="1136"/>
        <v>#DIV/0!</v>
      </c>
      <c r="GO383" s="57"/>
      <c r="GP383" s="57" t="e">
        <f t="shared" si="1137"/>
        <v>#DIV/0!</v>
      </c>
      <c r="GQ383" s="59" t="e">
        <f t="shared" si="1138"/>
        <v>#DIV/0!</v>
      </c>
      <c r="GR383" s="41" t="e">
        <f t="shared" si="1139"/>
        <v>#DIV/0!</v>
      </c>
      <c r="GS383" s="57" t="e">
        <f t="shared" si="1140"/>
        <v>#DIV/0!</v>
      </c>
      <c r="GT383" s="57" t="e">
        <f t="shared" si="1141"/>
        <v>#DIV/0!</v>
      </c>
      <c r="GU383" s="57" t="e">
        <f t="shared" si="1142"/>
        <v>#DIV/0!</v>
      </c>
      <c r="GV383" s="57"/>
      <c r="GW383" s="42" t="e">
        <f t="shared" si="1143"/>
        <v>#DIV/0!</v>
      </c>
      <c r="GX383" s="42" t="e">
        <f t="shared" si="1144"/>
        <v>#DIV/0!</v>
      </c>
      <c r="GY383" s="42" t="e">
        <f t="shared" si="1145"/>
        <v>#DIV/0!</v>
      </c>
      <c r="GZ383" s="57"/>
      <c r="HA383" s="2" t="e">
        <f t="shared" si="1146"/>
        <v>#DIV/0!</v>
      </c>
      <c r="HB383" s="2" t="e">
        <f t="shared" si="1147"/>
        <v>#DIV/0!</v>
      </c>
      <c r="HC383" s="2" t="e">
        <f t="shared" si="1148"/>
        <v>#DIV/0!</v>
      </c>
      <c r="HD383" s="2" t="e">
        <f t="shared" si="1149"/>
        <v>#DIV/0!</v>
      </c>
      <c r="HE383" s="2" t="e">
        <f t="shared" si="1150"/>
        <v>#DIV/0!</v>
      </c>
      <c r="HF383" s="2" t="e">
        <f t="shared" si="1151"/>
        <v>#DIV/0!</v>
      </c>
      <c r="HG383" s="2" t="e">
        <f t="shared" si="1152"/>
        <v>#DIV/0!</v>
      </c>
      <c r="HH383" s="2" t="e">
        <f t="shared" si="1153"/>
        <v>#DIV/0!</v>
      </c>
      <c r="HI383" s="2" t="e">
        <f t="shared" si="1154"/>
        <v>#DIV/0!</v>
      </c>
      <c r="HJ383" s="11" t="e">
        <f t="shared" si="1155"/>
        <v>#DIV/0!</v>
      </c>
      <c r="HK383" s="60" t="e">
        <f t="shared" si="1156"/>
        <v>#DIV/0!</v>
      </c>
      <c r="HL383" s="57"/>
      <c r="HM383" s="57" t="e">
        <f t="shared" si="1157"/>
        <v>#DIV/0!</v>
      </c>
      <c r="HN383" s="57" t="e">
        <f t="shared" si="1158"/>
        <v>#DIV/0!</v>
      </c>
      <c r="HO383" s="57" t="e">
        <f t="shared" si="1159"/>
        <v>#DIV/0!</v>
      </c>
      <c r="HP383" s="57" t="e">
        <f t="shared" si="1160"/>
        <v>#DIV/0!</v>
      </c>
      <c r="HQ383" s="57" t="e">
        <f t="shared" si="1161"/>
        <v>#DIV/0!</v>
      </c>
      <c r="HR383" s="57"/>
      <c r="HS383" s="57" t="e">
        <f t="shared" si="1162"/>
        <v>#DIV/0!</v>
      </c>
      <c r="HT383" s="57" t="e">
        <f t="shared" si="1163"/>
        <v>#DIV/0!</v>
      </c>
      <c r="HU383" s="57" t="e">
        <f t="shared" si="1164"/>
        <v>#DIV/0!</v>
      </c>
      <c r="HV383" s="57" t="e">
        <f t="shared" si="1165"/>
        <v>#DIV/0!</v>
      </c>
      <c r="HW383" s="57" t="e">
        <f t="shared" si="1166"/>
        <v>#DIV/0!</v>
      </c>
      <c r="HX383" s="57"/>
      <c r="HY383" s="57" t="e">
        <f t="shared" si="1167"/>
        <v>#DIV/0!</v>
      </c>
      <c r="HZ383" s="57" t="e">
        <f t="shared" si="1168"/>
        <v>#DIV/0!</v>
      </c>
      <c r="IA383" s="57"/>
      <c r="IB383" s="61">
        <f t="shared" si="1169"/>
        <v>0</v>
      </c>
      <c r="IC383" s="57" t="str">
        <f t="shared" si="1170"/>
        <v/>
      </c>
      <c r="ID383" s="42"/>
      <c r="IE383" s="2" t="str">
        <f t="shared" si="1171"/>
        <v/>
      </c>
      <c r="IF383" s="60" t="e">
        <f t="shared" si="1172"/>
        <v>#DIV/0!</v>
      </c>
      <c r="IG383" s="60" t="str">
        <f t="shared" si="1173"/>
        <v/>
      </c>
      <c r="IH383" s="60" t="str">
        <f t="shared" si="1174"/>
        <v>zinco-</v>
      </c>
      <c r="II383" s="60" t="str">
        <f t="shared" si="1175"/>
        <v>mangano-</v>
      </c>
      <c r="IJ383" s="60" t="e">
        <f t="shared" si="1176"/>
        <v>#DIV/0!</v>
      </c>
      <c r="IK383" s="60" t="e">
        <f t="shared" si="1177"/>
        <v>#DIV/0!</v>
      </c>
      <c r="IL383" s="60" t="e">
        <f t="shared" si="1178"/>
        <v>#DIV/0!</v>
      </c>
      <c r="IM383" s="60" t="e">
        <f t="shared" si="1179"/>
        <v>#DIV/0!</v>
      </c>
      <c r="IN383" s="60" t="str">
        <f t="shared" si="1180"/>
        <v/>
      </c>
      <c r="IO383" s="60" t="str">
        <f t="shared" si="1181"/>
        <v/>
      </c>
      <c r="IP383" s="57"/>
      <c r="IQ383" s="57" t="str">
        <f t="shared" si="1182"/>
        <v>ERROR!!</v>
      </c>
    </row>
    <row r="384" spans="24:251">
      <c r="X384" s="29">
        <f t="shared" si="1038"/>
        <v>0</v>
      </c>
      <c r="Y384" s="29">
        <f t="shared" si="1039"/>
        <v>0</v>
      </c>
      <c r="Z384" s="29" t="e">
        <f t="shared" si="1040"/>
        <v>#DIV/0!</v>
      </c>
      <c r="AA384" s="29" t="e">
        <f t="shared" si="1041"/>
        <v>#DIV/0!</v>
      </c>
      <c r="AB384" s="29" t="e">
        <f t="shared" si="1042"/>
        <v>#DIV/0!</v>
      </c>
      <c r="AC384" s="29" t="e">
        <f t="shared" si="1043"/>
        <v>#DIV/0!</v>
      </c>
      <c r="AF384" s="23">
        <v>60.084299999999999</v>
      </c>
      <c r="AG384" s="23">
        <v>79.878799999999998</v>
      </c>
      <c r="AH384" s="23">
        <v>101.96120000000001</v>
      </c>
      <c r="AI384" s="23">
        <v>151.99039999999999</v>
      </c>
      <c r="AJ384" s="23">
        <v>159.69</v>
      </c>
      <c r="AK384" s="23">
        <v>71.846400000000003</v>
      </c>
      <c r="AL384" s="23">
        <v>70.9375</v>
      </c>
      <c r="AM384" s="23">
        <v>40.304400000000001</v>
      </c>
      <c r="AN384" s="23">
        <v>56.077399999999997</v>
      </c>
      <c r="AO384" s="23">
        <v>61.978999999999999</v>
      </c>
      <c r="AP384" s="23">
        <v>94.195999999999998</v>
      </c>
      <c r="AQ384" s="23">
        <v>18.998000000000001</v>
      </c>
      <c r="AR384" s="23">
        <v>35.450000000000003</v>
      </c>
      <c r="AS384" s="23">
        <v>29.88</v>
      </c>
      <c r="AT384" s="23">
        <v>74.691999999999993</v>
      </c>
      <c r="AU384" s="23">
        <v>81.39</v>
      </c>
      <c r="AX384" s="54">
        <f t="shared" si="1044"/>
        <v>0</v>
      </c>
      <c r="AY384" s="54">
        <f t="shared" si="1045"/>
        <v>0</v>
      </c>
      <c r="AZ384" s="54">
        <f t="shared" si="1046"/>
        <v>0</v>
      </c>
      <c r="BA384" s="54">
        <f t="shared" si="1047"/>
        <v>0</v>
      </c>
      <c r="BB384" s="54">
        <f t="shared" si="1048"/>
        <v>0</v>
      </c>
      <c r="BC384" s="54">
        <f t="shared" si="1049"/>
        <v>0</v>
      </c>
      <c r="BD384" s="54">
        <f t="shared" si="1050"/>
        <v>0</v>
      </c>
      <c r="BE384" s="54">
        <f t="shared" si="1051"/>
        <v>0</v>
      </c>
      <c r="BF384" s="54">
        <f t="shared" si="1052"/>
        <v>0</v>
      </c>
      <c r="BG384" s="54">
        <f t="shared" si="1053"/>
        <v>0</v>
      </c>
      <c r="BH384" s="54">
        <f t="shared" si="1054"/>
        <v>0</v>
      </c>
      <c r="BI384" s="54">
        <f t="shared" si="1055"/>
        <v>0</v>
      </c>
      <c r="BJ384" s="54">
        <f t="shared" si="1056"/>
        <v>0</v>
      </c>
      <c r="BK384" s="54">
        <f t="shared" si="1057"/>
        <v>0</v>
      </c>
      <c r="BL384" s="54">
        <f t="shared" si="1058"/>
        <v>0</v>
      </c>
      <c r="BM384" s="42"/>
      <c r="BO384" s="54">
        <f>'Norm-coeff'!$C$2+$AX384*'Norm-coeff'!$D$2+$AY384*'Norm-coeff'!$E$2+$AZ384*'Norm-coeff'!$F$2+$BA384*'Norm-coeff'!$G$2+$BB384*'Norm-coeff'!$H$2+$BC384*'Norm-coeff'!$I$2+$BD384*'Norm-coeff'!$J$2+$BE384*'Norm-coeff'!$K$2+$BF384*'Norm-coeff'!$L$2+$BG384*'Norm-coeff'!$M$2+$BH384*'Norm-coeff'!$N$2+$BI384*'Norm-coeff'!$O$2</f>
        <v>5.4045421474420303</v>
      </c>
      <c r="BP384" s="54">
        <f>'Norm-coeff'!$C$3+$AX384*'Norm-coeff'!$D$3+$AY384*'Norm-coeff'!$E$3+$AZ384*'Norm-coeff'!$F$3+$BA384*'Norm-coeff'!$G$3+$BB384*'Norm-coeff'!$H$3+$BC384*'Norm-coeff'!$I$3+$BD384*'Norm-coeff'!$J$3+$BE384*'Norm-coeff'!$K$3+$BF384*'Norm-coeff'!$L$3+$BG384*'Norm-coeff'!$M$3+$BH384*'Norm-coeff'!$N$3+$BI384*'Norm-coeff'!$O$3</f>
        <v>3.15319116612705</v>
      </c>
      <c r="BQ384" s="54">
        <f>'Norm-coeff'!$C$4+$AX384*'Norm-coeff'!$D$4+$AY384*'Norm-coeff'!$E$4+$AZ384*'Norm-coeff'!$F$4+$BA384*'Norm-coeff'!$G$4+$BB384*'Norm-coeff'!$H$4+$BC384*'Norm-coeff'!$I$4+$BD384*'Norm-coeff'!$J$4+$BE384*'Norm-coeff'!$K$4+$BF384*'Norm-coeff'!$L$4+$BG384*'Norm-coeff'!$M$4+$BH384*'Norm-coeff'!$N$4+$BI384*'Norm-coeff'!$O$4</f>
        <v>1.42115649462768</v>
      </c>
      <c r="BR384" s="54">
        <f>'Norm-coeff'!$C$5+$AX384*'Norm-coeff'!$D$5+$AY384*'Norm-coeff'!$E$5+$AZ384*'Norm-coeff'!$F$5+$BA384*'Norm-coeff'!$G$5+$BB384*'Norm-coeff'!$H$5+$BC384*'Norm-coeff'!$I$5+$BD384*'Norm-coeff'!$J$5+$BE384*'Norm-coeff'!$K$5+$BF384*'Norm-coeff'!$L$5+$BG384*'Norm-coeff'!$M$5+$BH384*'Norm-coeff'!$N$5+$BI384*'Norm-coeff'!$O$5</f>
        <v>1.0553329241296201</v>
      </c>
      <c r="BS384" s="54">
        <f>'Norm-coeff'!$C$6+$AX384*'Norm-coeff'!$D$6+$AY384*'Norm-coeff'!$E$6+$AZ384*'Norm-coeff'!$F$6+$BA384*'Norm-coeff'!$G$6+$BB384*'Norm-coeff'!$H$6+$BC384*'Norm-coeff'!$I$6+$BD384*'Norm-coeff'!$J$6+$BE384*'Norm-coeff'!$K$6+$BF384*'Norm-coeff'!$L$6+$BG384*'Norm-coeff'!$M$6+$BH384*'Norm-coeff'!$N$6+$BI384*'Norm-coeff'!$O$6</f>
        <v>-1.48700885495103E-2</v>
      </c>
      <c r="BT384" s="54">
        <f>'Norm-coeff'!$C$7+$AX384*'Norm-coeff'!$D$7+$AY384*'Norm-coeff'!$E$7+$AZ384*'Norm-coeff'!$F$7+$BA384*'Norm-coeff'!$G$7+$BB384*'Norm-coeff'!$H$7+$BC384*'Norm-coeff'!$I$7+$BD384*'Norm-coeff'!$J$7+$BE384*'Norm-coeff'!$K$7+$BF384*'Norm-coeff'!$L$7+$BG384*'Norm-coeff'!$M$7+$BH384*'Norm-coeff'!$N$7+$BI384*'Norm-coeff'!$O$7</f>
        <v>2.0907583608832998</v>
      </c>
      <c r="BU384" s="54">
        <f>'Norm-coeff'!$C$8+$AX384*'Norm-coeff'!$D$8+$AY384*'Norm-coeff'!$E$8+$AZ384*'Norm-coeff'!$F$8+$BA384*'Norm-coeff'!$G$8+$BB384*'Norm-coeff'!$H$8+$BC384*'Norm-coeff'!$I$8+$BD384*'Norm-coeff'!$J$8+$BE384*'Norm-coeff'!$K$8+$BF384*'Norm-coeff'!$L$8+$BG384*'Norm-coeff'!$M$8+$BH384*'Norm-coeff'!$N$8+$BI384*'Norm-coeff'!$O$8</f>
        <v>0.65894159836244504</v>
      </c>
      <c r="BV384" s="54">
        <f>'Norm-coeff'!$C$9+$AX384*'Norm-coeff'!$D$9+$AY384*'Norm-coeff'!$E$9+$AZ384*'Norm-coeff'!$F$9+$BA384*'Norm-coeff'!$G$9+$BB384*'Norm-coeff'!$H$9+$BC384*'Norm-coeff'!$I$9+$BD384*'Norm-coeff'!$J$9+$BE384*'Norm-coeff'!$K$9+$BF384*'Norm-coeff'!$L$9+$BG384*'Norm-coeff'!$M$9+$BH384*'Norm-coeff'!$N$9+$BI384*'Norm-coeff'!$O$9</f>
        <v>1.48961085014701</v>
      </c>
      <c r="BW384" s="54">
        <f>'Norm-coeff'!$C$10+$AX384*'Norm-coeff'!$D$10+$AY384*'Norm-coeff'!$E$10+$AZ384*'Norm-coeff'!$F$10+$BA384*'Norm-coeff'!$G$10+$BB384*'Norm-coeff'!$H$10+$BC384*'Norm-coeff'!$I$10+$BD384*'Norm-coeff'!$J$10+$BE384*'Norm-coeff'!$K$10+$BF384*'Norm-coeff'!$L$10+$BG384*'Norm-coeff'!$M$10+$BH384*'Norm-coeff'!$N$10+$BI384*'Norm-coeff'!$O$10</f>
        <v>1.42058735749591</v>
      </c>
      <c r="BX384" s="54">
        <f>'Norm-coeff'!$C$11+$AX384*'Norm-coeff'!$D$11+$AY384*'Norm-coeff'!$E$11+$AZ384*'Norm-coeff'!$F$11+$BA384*'Norm-coeff'!$G$11+$BB384*'Norm-coeff'!$H$11+$BC384*'Norm-coeff'!$I$11+$BD384*'Norm-coeff'!$J$11+$BE384*'Norm-coeff'!$K$11+$BF384*'Norm-coeff'!$L$11+$BG384*'Norm-coeff'!$M$11+$BH384*'Norm-coeff'!$N$11+$BI384*'Norm-coeff'!$O$11</f>
        <v>0.221233014421479</v>
      </c>
      <c r="BY384" s="54">
        <f>'Norm-coeff'!$C$12+$AX384*'Norm-coeff'!$D$12+$AY384*'Norm-coeff'!$E$12+$AZ384*'Norm-coeff'!$F$12+$BA384*'Norm-coeff'!$G$12+$BB384*'Norm-coeff'!$H$12+$BC384*'Norm-coeff'!$I$12+$BD384*'Norm-coeff'!$J$12+$BE384*'Norm-coeff'!$K$12+$BF384*'Norm-coeff'!$L$12+$BG384*'Norm-coeff'!$M$12+$BH384*'Norm-coeff'!$N$12+$BI384*'Norm-coeff'!$O$12</f>
        <v>0.283527502056037</v>
      </c>
      <c r="BZ384" s="54">
        <f>'Norm-coeff'!$C$13+$AX384*'Norm-coeff'!$D$13+$AY384*'Norm-coeff'!$E$13+$AZ384*'Norm-coeff'!$F$13+$BA384*'Norm-coeff'!$G$13+$BB384*'Norm-coeff'!$H$13+$BC384*'Norm-coeff'!$I$13+$BD384*'Norm-coeff'!$J$13+$BE384*'Norm-coeff'!$K$13+$BF384*'Norm-coeff'!$L$13+$BG384*'Norm-coeff'!$M$13+$BH384*'Norm-coeff'!$N$13+$BI384*'Norm-coeff'!$O$13</f>
        <v>-4.1864930554451202E-2</v>
      </c>
      <c r="CA384" s="54">
        <f>'Norm-coeff'!$C$14+$AX384*'Norm-coeff'!$D$14+$AY384*'Norm-coeff'!$E$14+$AZ384*'Norm-coeff'!$F$14+$BA384*'Norm-coeff'!$G$14+$BB384*'Norm-coeff'!$H$14+$BC384*'Norm-coeff'!$I$14+$BD384*'Norm-coeff'!$J$14+$BE384*'Norm-coeff'!$K$14+$BF384*'Norm-coeff'!$L$14+$BG384*'Norm-coeff'!$M$14+$BH384*'Norm-coeff'!$N$14+$BI384*'Norm-coeff'!$O$14</f>
        <v>4.2526983164477103</v>
      </c>
      <c r="CC384" s="54">
        <f t="shared" si="1183"/>
        <v>0</v>
      </c>
      <c r="CG384" s="54">
        <f t="shared" si="1059"/>
        <v>0</v>
      </c>
      <c r="CH384" s="54">
        <f t="shared" si="1037"/>
        <v>0</v>
      </c>
      <c r="CI384" s="54">
        <f t="shared" si="1060"/>
        <v>0</v>
      </c>
      <c r="CJ384" s="56">
        <f t="shared" si="1061"/>
        <v>0</v>
      </c>
      <c r="CK384" s="54">
        <f t="shared" si="1062"/>
        <v>0</v>
      </c>
      <c r="CL384" s="54">
        <f t="shared" si="1063"/>
        <v>0</v>
      </c>
      <c r="CM384" s="54">
        <f t="shared" si="1064"/>
        <v>0</v>
      </c>
      <c r="CN384" s="54">
        <f t="shared" si="1065"/>
        <v>0</v>
      </c>
      <c r="CO384" s="54">
        <f t="shared" si="1066"/>
        <v>0</v>
      </c>
      <c r="CP384" s="54">
        <f t="shared" si="1067"/>
        <v>0</v>
      </c>
      <c r="CQ384" s="54">
        <f t="shared" si="1068"/>
        <v>0</v>
      </c>
      <c r="CR384" s="54">
        <f t="shared" si="1069"/>
        <v>0</v>
      </c>
      <c r="CS384" s="54">
        <f t="shared" si="1070"/>
        <v>0</v>
      </c>
      <c r="CU384" s="54">
        <f t="shared" si="1071"/>
        <v>0</v>
      </c>
      <c r="CV384" s="54">
        <f t="shared" si="1072"/>
        <v>0</v>
      </c>
      <c r="CW384" s="54">
        <f t="shared" si="1073"/>
        <v>0</v>
      </c>
      <c r="CX384" s="54">
        <f t="shared" si="1074"/>
        <v>0</v>
      </c>
      <c r="CZ384" s="54">
        <f t="shared" si="1075"/>
        <v>0</v>
      </c>
      <c r="DA384" s="54">
        <f t="shared" si="1076"/>
        <v>0</v>
      </c>
      <c r="DB384" s="54">
        <f t="shared" si="1077"/>
        <v>0</v>
      </c>
      <c r="DC384" s="54">
        <f t="shared" si="1078"/>
        <v>0</v>
      </c>
      <c r="DD384" s="54">
        <f t="shared" si="1079"/>
        <v>0</v>
      </c>
      <c r="DE384" s="54">
        <f t="shared" si="1080"/>
        <v>0</v>
      </c>
      <c r="DF384" s="54">
        <f t="shared" si="1081"/>
        <v>0</v>
      </c>
      <c r="DG384" s="54">
        <f t="shared" si="1082"/>
        <v>2</v>
      </c>
      <c r="DH384" s="71">
        <f t="shared" si="1083"/>
        <v>0</v>
      </c>
      <c r="DI384" s="71">
        <f t="shared" si="1084"/>
        <v>0</v>
      </c>
      <c r="DJ384" s="54">
        <f t="shared" si="1085"/>
        <v>0</v>
      </c>
      <c r="DK384" s="54">
        <f t="shared" si="1086"/>
        <v>2</v>
      </c>
      <c r="DL384" s="4">
        <f t="shared" si="1011"/>
        <v>0</v>
      </c>
      <c r="DM384" s="3">
        <f t="shared" si="1087"/>
        <v>0</v>
      </c>
      <c r="DN384" s="3">
        <f t="shared" si="1088"/>
        <v>0</v>
      </c>
      <c r="DO384" s="4" t="e">
        <f t="shared" si="1089"/>
        <v>#DIV/0!</v>
      </c>
      <c r="DP384" s="57"/>
      <c r="DQ384" s="57"/>
      <c r="DR384" s="56">
        <f t="shared" si="1012"/>
        <v>2</v>
      </c>
      <c r="DS384" s="56">
        <f t="shared" si="1013"/>
        <v>0</v>
      </c>
      <c r="DT384" s="38">
        <f t="shared" si="1014"/>
        <v>0</v>
      </c>
      <c r="DU384" s="38">
        <f t="shared" si="1090"/>
        <v>2</v>
      </c>
      <c r="DV384" s="38">
        <f t="shared" si="1015"/>
        <v>0</v>
      </c>
      <c r="DW384" s="39">
        <f t="shared" si="1016"/>
        <v>0</v>
      </c>
      <c r="DX384" s="39">
        <f t="shared" si="1017"/>
        <v>0</v>
      </c>
      <c r="DY384" s="39">
        <f t="shared" si="1018"/>
        <v>0</v>
      </c>
      <c r="DZ384" s="39">
        <f t="shared" si="1019"/>
        <v>0</v>
      </c>
      <c r="EA384" s="39">
        <f t="shared" si="1020"/>
        <v>0</v>
      </c>
      <c r="EB384" s="37" t="e">
        <f t="shared" si="1091"/>
        <v>#DIV/0!</v>
      </c>
      <c r="EC384" s="37" t="e">
        <f t="shared" si="1092"/>
        <v>#DIV/0!</v>
      </c>
      <c r="ED384" s="37" t="e">
        <f t="shared" si="1093"/>
        <v>#DIV/0!</v>
      </c>
      <c r="EE384" s="37" t="e">
        <f t="shared" si="1094"/>
        <v>#DIV/0!</v>
      </c>
      <c r="EF384" s="39" t="e">
        <f t="shared" si="1095"/>
        <v>#DIV/0!</v>
      </c>
      <c r="EG384" s="37" t="e">
        <f t="shared" si="1096"/>
        <v>#DIV/0!</v>
      </c>
      <c r="EH384" s="37" t="e">
        <f t="shared" si="1097"/>
        <v>#DIV/0!</v>
      </c>
      <c r="EI384" s="11" t="b">
        <f t="shared" si="1098"/>
        <v>1</v>
      </c>
      <c r="EJ384" s="11" t="b">
        <f t="shared" si="1099"/>
        <v>0</v>
      </c>
      <c r="EK384" s="39" t="e">
        <f t="shared" si="1100"/>
        <v>#DIV/0!</v>
      </c>
      <c r="EL384" s="39" t="e">
        <f t="shared" si="1101"/>
        <v>#DIV/0!</v>
      </c>
      <c r="EM384" s="39" t="e">
        <f t="shared" si="1102"/>
        <v>#DIV/0!</v>
      </c>
      <c r="EN384" s="39" t="e">
        <f t="shared" si="1103"/>
        <v>#DIV/0!</v>
      </c>
      <c r="EO384" s="39" t="e">
        <f t="shared" si="1104"/>
        <v>#DIV/0!</v>
      </c>
      <c r="EP384" s="39" t="e">
        <f t="shared" si="1105"/>
        <v>#DIV/0!</v>
      </c>
      <c r="EQ384" s="39" t="e">
        <f t="shared" si="1106"/>
        <v>#DIV/0!</v>
      </c>
      <c r="ER384" s="39" t="e">
        <f t="shared" si="1107"/>
        <v>#DIV/0!</v>
      </c>
      <c r="ES384" s="58" t="str">
        <f t="shared" si="1108"/>
        <v>(OH,F,Cl)-dominate amphibole</v>
      </c>
      <c r="ET384" s="58" t="e">
        <f t="shared" si="1109"/>
        <v>#N/A</v>
      </c>
      <c r="EU384" s="56">
        <f t="shared" si="1021"/>
        <v>0</v>
      </c>
      <c r="EV384" s="56">
        <f t="shared" si="1022"/>
        <v>0</v>
      </c>
      <c r="EW384" s="56">
        <f t="shared" si="1023"/>
        <v>0</v>
      </c>
      <c r="EX384" s="56">
        <f t="shared" si="1024"/>
        <v>0</v>
      </c>
      <c r="EY384" s="56">
        <f t="shared" si="1025"/>
        <v>0</v>
      </c>
      <c r="EZ384" s="56">
        <f t="shared" si="1026"/>
        <v>0</v>
      </c>
      <c r="FA384" s="39">
        <f t="shared" si="1027"/>
        <v>0</v>
      </c>
      <c r="FB384" s="39">
        <f t="shared" si="1028"/>
        <v>0</v>
      </c>
      <c r="FC384" s="54">
        <f t="shared" si="1029"/>
        <v>0</v>
      </c>
      <c r="FD384" s="54">
        <f t="shared" si="1030"/>
        <v>0</v>
      </c>
      <c r="FE384" s="39">
        <f t="shared" si="1031"/>
        <v>0</v>
      </c>
      <c r="FF384" s="54">
        <f t="shared" si="1032"/>
        <v>0</v>
      </c>
      <c r="FG384" s="39">
        <f t="shared" si="1033"/>
        <v>0</v>
      </c>
      <c r="FH384" s="39">
        <f t="shared" si="1110"/>
        <v>0</v>
      </c>
      <c r="FI384" s="39">
        <f t="shared" si="1111"/>
        <v>0</v>
      </c>
      <c r="FJ384" s="39">
        <f t="shared" si="1112"/>
        <v>0</v>
      </c>
      <c r="FK384" s="39" t="e">
        <f t="shared" si="1113"/>
        <v>#DIV/0!</v>
      </c>
      <c r="FL384" s="39" t="e">
        <f t="shared" si="1114"/>
        <v>#DIV/0!</v>
      </c>
      <c r="FM384" s="39" t="e">
        <f t="shared" si="1115"/>
        <v>#DIV/0!</v>
      </c>
      <c r="FN384" s="39">
        <f t="shared" si="1116"/>
        <v>1</v>
      </c>
      <c r="FO384" s="39">
        <f t="shared" si="1034"/>
        <v>0</v>
      </c>
      <c r="FP384" s="39">
        <f t="shared" si="1035"/>
        <v>0</v>
      </c>
      <c r="FQ384" s="39">
        <f t="shared" si="1036"/>
        <v>0</v>
      </c>
      <c r="FR384" s="39">
        <f t="shared" si="1117"/>
        <v>0</v>
      </c>
      <c r="FS384" s="39">
        <f t="shared" si="1118"/>
        <v>0</v>
      </c>
      <c r="FU384" s="39" t="e">
        <f t="shared" si="1119"/>
        <v>#DIV/0!</v>
      </c>
      <c r="FV384" s="39" t="e">
        <f t="shared" si="1120"/>
        <v>#DIV/0!</v>
      </c>
      <c r="FW384" s="39" t="e">
        <f t="shared" si="1121"/>
        <v>#DIV/0!</v>
      </c>
      <c r="FY384" s="39" t="e">
        <f t="shared" si="1122"/>
        <v>#DIV/0!</v>
      </c>
      <c r="FZ384" s="39" t="e">
        <f t="shared" si="1123"/>
        <v>#DIV/0!</v>
      </c>
      <c r="GA384" s="39" t="e">
        <f t="shared" si="1124"/>
        <v>#DIV/0!</v>
      </c>
      <c r="GB384" s="39" t="e">
        <f t="shared" si="1125"/>
        <v>#DIV/0!</v>
      </c>
      <c r="GC384" s="39" t="e">
        <f t="shared" si="1126"/>
        <v>#DIV/0!</v>
      </c>
      <c r="GD384" s="39" t="e">
        <f t="shared" si="1127"/>
        <v>#DIV/0!</v>
      </c>
      <c r="GE384" s="39" t="e">
        <f t="shared" si="1128"/>
        <v>#DIV/0!</v>
      </c>
      <c r="GF384" s="39" t="e">
        <f t="shared" si="1129"/>
        <v>#DIV/0!</v>
      </c>
      <c r="GG384" s="39" t="e">
        <f t="shared" si="1130"/>
        <v>#DIV/0!</v>
      </c>
      <c r="GH384" s="39" t="e">
        <f t="shared" si="1131"/>
        <v>#DIV/0!</v>
      </c>
      <c r="GI384" s="39"/>
      <c r="GJ384" s="39" t="e">
        <f t="shared" si="1132"/>
        <v>#DIV/0!</v>
      </c>
      <c r="GK384" s="39" t="e">
        <f t="shared" si="1133"/>
        <v>#DIV/0!</v>
      </c>
      <c r="GL384" s="39" t="e">
        <f t="shared" si="1134"/>
        <v>#DIV/0!</v>
      </c>
      <c r="GM384" s="39" t="e">
        <f t="shared" si="1135"/>
        <v>#DIV/0!</v>
      </c>
      <c r="GN384" s="39" t="e">
        <f t="shared" si="1136"/>
        <v>#DIV/0!</v>
      </c>
      <c r="GO384" s="57"/>
      <c r="GP384" s="57" t="e">
        <f t="shared" si="1137"/>
        <v>#DIV/0!</v>
      </c>
      <c r="GQ384" s="59" t="e">
        <f t="shared" si="1138"/>
        <v>#DIV/0!</v>
      </c>
      <c r="GR384" s="41" t="e">
        <f t="shared" si="1139"/>
        <v>#DIV/0!</v>
      </c>
      <c r="GS384" s="57" t="e">
        <f t="shared" si="1140"/>
        <v>#DIV/0!</v>
      </c>
      <c r="GT384" s="57" t="e">
        <f t="shared" si="1141"/>
        <v>#DIV/0!</v>
      </c>
      <c r="GU384" s="57" t="e">
        <f t="shared" si="1142"/>
        <v>#DIV/0!</v>
      </c>
      <c r="GV384" s="57"/>
      <c r="GW384" s="42" t="e">
        <f t="shared" si="1143"/>
        <v>#DIV/0!</v>
      </c>
      <c r="GX384" s="42" t="e">
        <f t="shared" si="1144"/>
        <v>#DIV/0!</v>
      </c>
      <c r="GY384" s="42" t="e">
        <f t="shared" si="1145"/>
        <v>#DIV/0!</v>
      </c>
      <c r="GZ384" s="57"/>
      <c r="HA384" s="2" t="e">
        <f t="shared" si="1146"/>
        <v>#DIV/0!</v>
      </c>
      <c r="HB384" s="2" t="e">
        <f t="shared" si="1147"/>
        <v>#DIV/0!</v>
      </c>
      <c r="HC384" s="2" t="e">
        <f t="shared" si="1148"/>
        <v>#DIV/0!</v>
      </c>
      <c r="HD384" s="2" t="e">
        <f t="shared" si="1149"/>
        <v>#DIV/0!</v>
      </c>
      <c r="HE384" s="2" t="e">
        <f t="shared" si="1150"/>
        <v>#DIV/0!</v>
      </c>
      <c r="HF384" s="2" t="e">
        <f t="shared" si="1151"/>
        <v>#DIV/0!</v>
      </c>
      <c r="HG384" s="2" t="e">
        <f t="shared" si="1152"/>
        <v>#DIV/0!</v>
      </c>
      <c r="HH384" s="2" t="e">
        <f t="shared" si="1153"/>
        <v>#DIV/0!</v>
      </c>
      <c r="HI384" s="2" t="e">
        <f t="shared" si="1154"/>
        <v>#DIV/0!</v>
      </c>
      <c r="HJ384" s="11" t="e">
        <f t="shared" si="1155"/>
        <v>#DIV/0!</v>
      </c>
      <c r="HK384" s="60" t="e">
        <f t="shared" si="1156"/>
        <v>#DIV/0!</v>
      </c>
      <c r="HL384" s="57"/>
      <c r="HM384" s="57" t="e">
        <f t="shared" si="1157"/>
        <v>#DIV/0!</v>
      </c>
      <c r="HN384" s="57" t="e">
        <f t="shared" si="1158"/>
        <v>#DIV/0!</v>
      </c>
      <c r="HO384" s="57" t="e">
        <f t="shared" si="1159"/>
        <v>#DIV/0!</v>
      </c>
      <c r="HP384" s="57" t="e">
        <f t="shared" si="1160"/>
        <v>#DIV/0!</v>
      </c>
      <c r="HQ384" s="57" t="e">
        <f t="shared" si="1161"/>
        <v>#DIV/0!</v>
      </c>
      <c r="HR384" s="57"/>
      <c r="HS384" s="57" t="e">
        <f t="shared" si="1162"/>
        <v>#DIV/0!</v>
      </c>
      <c r="HT384" s="57" t="e">
        <f t="shared" si="1163"/>
        <v>#DIV/0!</v>
      </c>
      <c r="HU384" s="57" t="e">
        <f t="shared" si="1164"/>
        <v>#DIV/0!</v>
      </c>
      <c r="HV384" s="57" t="e">
        <f t="shared" si="1165"/>
        <v>#DIV/0!</v>
      </c>
      <c r="HW384" s="57" t="e">
        <f t="shared" si="1166"/>
        <v>#DIV/0!</v>
      </c>
      <c r="HX384" s="57"/>
      <c r="HY384" s="57" t="e">
        <f t="shared" si="1167"/>
        <v>#DIV/0!</v>
      </c>
      <c r="HZ384" s="57" t="e">
        <f t="shared" si="1168"/>
        <v>#DIV/0!</v>
      </c>
      <c r="IA384" s="57"/>
      <c r="IB384" s="61">
        <f t="shared" si="1169"/>
        <v>0</v>
      </c>
      <c r="IC384" s="57" t="str">
        <f t="shared" si="1170"/>
        <v/>
      </c>
      <c r="ID384" s="42"/>
      <c r="IE384" s="2" t="str">
        <f t="shared" si="1171"/>
        <v/>
      </c>
      <c r="IF384" s="60" t="e">
        <f t="shared" si="1172"/>
        <v>#DIV/0!</v>
      </c>
      <c r="IG384" s="60" t="str">
        <f t="shared" si="1173"/>
        <v/>
      </c>
      <c r="IH384" s="60" t="str">
        <f t="shared" si="1174"/>
        <v>zinco-</v>
      </c>
      <c r="II384" s="60" t="str">
        <f t="shared" si="1175"/>
        <v>mangano-</v>
      </c>
      <c r="IJ384" s="60" t="e">
        <f t="shared" si="1176"/>
        <v>#DIV/0!</v>
      </c>
      <c r="IK384" s="60" t="e">
        <f t="shared" si="1177"/>
        <v>#DIV/0!</v>
      </c>
      <c r="IL384" s="60" t="e">
        <f t="shared" si="1178"/>
        <v>#DIV/0!</v>
      </c>
      <c r="IM384" s="60" t="e">
        <f t="shared" si="1179"/>
        <v>#DIV/0!</v>
      </c>
      <c r="IN384" s="60" t="str">
        <f t="shared" si="1180"/>
        <v/>
      </c>
      <c r="IO384" s="60" t="str">
        <f t="shared" si="1181"/>
        <v/>
      </c>
      <c r="IP384" s="57"/>
      <c r="IQ384" s="57" t="str">
        <f t="shared" si="1182"/>
        <v>ERROR!!</v>
      </c>
    </row>
    <row r="385" spans="24:251">
      <c r="X385" s="29">
        <f t="shared" si="1038"/>
        <v>0</v>
      </c>
      <c r="Y385" s="29">
        <f t="shared" si="1039"/>
        <v>0</v>
      </c>
      <c r="Z385" s="29" t="e">
        <f t="shared" si="1040"/>
        <v>#DIV/0!</v>
      </c>
      <c r="AA385" s="29" t="e">
        <f t="shared" si="1041"/>
        <v>#DIV/0!</v>
      </c>
      <c r="AB385" s="29" t="e">
        <f t="shared" si="1042"/>
        <v>#DIV/0!</v>
      </c>
      <c r="AC385" s="29" t="e">
        <f t="shared" si="1043"/>
        <v>#DIV/0!</v>
      </c>
      <c r="AF385" s="23">
        <v>60.084299999999999</v>
      </c>
      <c r="AG385" s="23">
        <v>79.878799999999998</v>
      </c>
      <c r="AH385" s="23">
        <v>101.96120000000001</v>
      </c>
      <c r="AI385" s="23">
        <v>151.99039999999999</v>
      </c>
      <c r="AJ385" s="23">
        <v>159.69</v>
      </c>
      <c r="AK385" s="23">
        <v>71.846400000000003</v>
      </c>
      <c r="AL385" s="23">
        <v>70.9375</v>
      </c>
      <c r="AM385" s="23">
        <v>40.304400000000001</v>
      </c>
      <c r="AN385" s="23">
        <v>56.077399999999997</v>
      </c>
      <c r="AO385" s="23">
        <v>61.978999999999999</v>
      </c>
      <c r="AP385" s="23">
        <v>94.195999999999998</v>
      </c>
      <c r="AQ385" s="23">
        <v>18.998000000000001</v>
      </c>
      <c r="AR385" s="23">
        <v>35.450000000000003</v>
      </c>
      <c r="AS385" s="23">
        <v>29.88</v>
      </c>
      <c r="AT385" s="23">
        <v>74.691999999999993</v>
      </c>
      <c r="AU385" s="23">
        <v>81.39</v>
      </c>
      <c r="AX385" s="54">
        <f t="shared" si="1044"/>
        <v>0</v>
      </c>
      <c r="AY385" s="54">
        <f t="shared" si="1045"/>
        <v>0</v>
      </c>
      <c r="AZ385" s="54">
        <f t="shared" si="1046"/>
        <v>0</v>
      </c>
      <c r="BA385" s="54">
        <f t="shared" si="1047"/>
        <v>0</v>
      </c>
      <c r="BB385" s="54">
        <f t="shared" si="1048"/>
        <v>0</v>
      </c>
      <c r="BC385" s="54">
        <f t="shared" si="1049"/>
        <v>0</v>
      </c>
      <c r="BD385" s="54">
        <f t="shared" si="1050"/>
        <v>0</v>
      </c>
      <c r="BE385" s="54">
        <f t="shared" si="1051"/>
        <v>0</v>
      </c>
      <c r="BF385" s="54">
        <f t="shared" si="1052"/>
        <v>0</v>
      </c>
      <c r="BG385" s="54">
        <f t="shared" si="1053"/>
        <v>0</v>
      </c>
      <c r="BH385" s="54">
        <f t="shared" si="1054"/>
        <v>0</v>
      </c>
      <c r="BI385" s="54">
        <f t="shared" si="1055"/>
        <v>0</v>
      </c>
      <c r="BJ385" s="54">
        <f t="shared" si="1056"/>
        <v>0</v>
      </c>
      <c r="BK385" s="54">
        <f t="shared" si="1057"/>
        <v>0</v>
      </c>
      <c r="BL385" s="54">
        <f t="shared" si="1058"/>
        <v>0</v>
      </c>
      <c r="BM385" s="42"/>
      <c r="BO385" s="54">
        <f>'Norm-coeff'!$C$2+$AX385*'Norm-coeff'!$D$2+$AY385*'Norm-coeff'!$E$2+$AZ385*'Norm-coeff'!$F$2+$BA385*'Norm-coeff'!$G$2+$BB385*'Norm-coeff'!$H$2+$BC385*'Norm-coeff'!$I$2+$BD385*'Norm-coeff'!$J$2+$BE385*'Norm-coeff'!$K$2+$BF385*'Norm-coeff'!$L$2+$BG385*'Norm-coeff'!$M$2+$BH385*'Norm-coeff'!$N$2+$BI385*'Norm-coeff'!$O$2</f>
        <v>5.4045421474420303</v>
      </c>
      <c r="BP385" s="54">
        <f>'Norm-coeff'!$C$3+$AX385*'Norm-coeff'!$D$3+$AY385*'Norm-coeff'!$E$3+$AZ385*'Norm-coeff'!$F$3+$BA385*'Norm-coeff'!$G$3+$BB385*'Norm-coeff'!$H$3+$BC385*'Norm-coeff'!$I$3+$BD385*'Norm-coeff'!$J$3+$BE385*'Norm-coeff'!$K$3+$BF385*'Norm-coeff'!$L$3+$BG385*'Norm-coeff'!$M$3+$BH385*'Norm-coeff'!$N$3+$BI385*'Norm-coeff'!$O$3</f>
        <v>3.15319116612705</v>
      </c>
      <c r="BQ385" s="54">
        <f>'Norm-coeff'!$C$4+$AX385*'Norm-coeff'!$D$4+$AY385*'Norm-coeff'!$E$4+$AZ385*'Norm-coeff'!$F$4+$BA385*'Norm-coeff'!$G$4+$BB385*'Norm-coeff'!$H$4+$BC385*'Norm-coeff'!$I$4+$BD385*'Norm-coeff'!$J$4+$BE385*'Norm-coeff'!$K$4+$BF385*'Norm-coeff'!$L$4+$BG385*'Norm-coeff'!$M$4+$BH385*'Norm-coeff'!$N$4+$BI385*'Norm-coeff'!$O$4</f>
        <v>1.42115649462768</v>
      </c>
      <c r="BR385" s="54">
        <f>'Norm-coeff'!$C$5+$AX385*'Norm-coeff'!$D$5+$AY385*'Norm-coeff'!$E$5+$AZ385*'Norm-coeff'!$F$5+$BA385*'Norm-coeff'!$G$5+$BB385*'Norm-coeff'!$H$5+$BC385*'Norm-coeff'!$I$5+$BD385*'Norm-coeff'!$J$5+$BE385*'Norm-coeff'!$K$5+$BF385*'Norm-coeff'!$L$5+$BG385*'Norm-coeff'!$M$5+$BH385*'Norm-coeff'!$N$5+$BI385*'Norm-coeff'!$O$5</f>
        <v>1.0553329241296201</v>
      </c>
      <c r="BS385" s="54">
        <f>'Norm-coeff'!$C$6+$AX385*'Norm-coeff'!$D$6+$AY385*'Norm-coeff'!$E$6+$AZ385*'Norm-coeff'!$F$6+$BA385*'Norm-coeff'!$G$6+$BB385*'Norm-coeff'!$H$6+$BC385*'Norm-coeff'!$I$6+$BD385*'Norm-coeff'!$J$6+$BE385*'Norm-coeff'!$K$6+$BF385*'Norm-coeff'!$L$6+$BG385*'Norm-coeff'!$M$6+$BH385*'Norm-coeff'!$N$6+$BI385*'Norm-coeff'!$O$6</f>
        <v>-1.48700885495103E-2</v>
      </c>
      <c r="BT385" s="54">
        <f>'Norm-coeff'!$C$7+$AX385*'Norm-coeff'!$D$7+$AY385*'Norm-coeff'!$E$7+$AZ385*'Norm-coeff'!$F$7+$BA385*'Norm-coeff'!$G$7+$BB385*'Norm-coeff'!$H$7+$BC385*'Norm-coeff'!$I$7+$BD385*'Norm-coeff'!$J$7+$BE385*'Norm-coeff'!$K$7+$BF385*'Norm-coeff'!$L$7+$BG385*'Norm-coeff'!$M$7+$BH385*'Norm-coeff'!$N$7+$BI385*'Norm-coeff'!$O$7</f>
        <v>2.0907583608832998</v>
      </c>
      <c r="BU385" s="54">
        <f>'Norm-coeff'!$C$8+$AX385*'Norm-coeff'!$D$8+$AY385*'Norm-coeff'!$E$8+$AZ385*'Norm-coeff'!$F$8+$BA385*'Norm-coeff'!$G$8+$BB385*'Norm-coeff'!$H$8+$BC385*'Norm-coeff'!$I$8+$BD385*'Norm-coeff'!$J$8+$BE385*'Norm-coeff'!$K$8+$BF385*'Norm-coeff'!$L$8+$BG385*'Norm-coeff'!$M$8+$BH385*'Norm-coeff'!$N$8+$BI385*'Norm-coeff'!$O$8</f>
        <v>0.65894159836244504</v>
      </c>
      <c r="BV385" s="54">
        <f>'Norm-coeff'!$C$9+$AX385*'Norm-coeff'!$D$9+$AY385*'Norm-coeff'!$E$9+$AZ385*'Norm-coeff'!$F$9+$BA385*'Norm-coeff'!$G$9+$BB385*'Norm-coeff'!$H$9+$BC385*'Norm-coeff'!$I$9+$BD385*'Norm-coeff'!$J$9+$BE385*'Norm-coeff'!$K$9+$BF385*'Norm-coeff'!$L$9+$BG385*'Norm-coeff'!$M$9+$BH385*'Norm-coeff'!$N$9+$BI385*'Norm-coeff'!$O$9</f>
        <v>1.48961085014701</v>
      </c>
      <c r="BW385" s="54">
        <f>'Norm-coeff'!$C$10+$AX385*'Norm-coeff'!$D$10+$AY385*'Norm-coeff'!$E$10+$AZ385*'Norm-coeff'!$F$10+$BA385*'Norm-coeff'!$G$10+$BB385*'Norm-coeff'!$H$10+$BC385*'Norm-coeff'!$I$10+$BD385*'Norm-coeff'!$J$10+$BE385*'Norm-coeff'!$K$10+$BF385*'Norm-coeff'!$L$10+$BG385*'Norm-coeff'!$M$10+$BH385*'Norm-coeff'!$N$10+$BI385*'Norm-coeff'!$O$10</f>
        <v>1.42058735749591</v>
      </c>
      <c r="BX385" s="54">
        <f>'Norm-coeff'!$C$11+$AX385*'Norm-coeff'!$D$11+$AY385*'Norm-coeff'!$E$11+$AZ385*'Norm-coeff'!$F$11+$BA385*'Norm-coeff'!$G$11+$BB385*'Norm-coeff'!$H$11+$BC385*'Norm-coeff'!$I$11+$BD385*'Norm-coeff'!$J$11+$BE385*'Norm-coeff'!$K$11+$BF385*'Norm-coeff'!$L$11+$BG385*'Norm-coeff'!$M$11+$BH385*'Norm-coeff'!$N$11+$BI385*'Norm-coeff'!$O$11</f>
        <v>0.221233014421479</v>
      </c>
      <c r="BY385" s="54">
        <f>'Norm-coeff'!$C$12+$AX385*'Norm-coeff'!$D$12+$AY385*'Norm-coeff'!$E$12+$AZ385*'Norm-coeff'!$F$12+$BA385*'Norm-coeff'!$G$12+$BB385*'Norm-coeff'!$H$12+$BC385*'Norm-coeff'!$I$12+$BD385*'Norm-coeff'!$J$12+$BE385*'Norm-coeff'!$K$12+$BF385*'Norm-coeff'!$L$12+$BG385*'Norm-coeff'!$M$12+$BH385*'Norm-coeff'!$N$12+$BI385*'Norm-coeff'!$O$12</f>
        <v>0.283527502056037</v>
      </c>
      <c r="BZ385" s="54">
        <f>'Norm-coeff'!$C$13+$AX385*'Norm-coeff'!$D$13+$AY385*'Norm-coeff'!$E$13+$AZ385*'Norm-coeff'!$F$13+$BA385*'Norm-coeff'!$G$13+$BB385*'Norm-coeff'!$H$13+$BC385*'Norm-coeff'!$I$13+$BD385*'Norm-coeff'!$J$13+$BE385*'Norm-coeff'!$K$13+$BF385*'Norm-coeff'!$L$13+$BG385*'Norm-coeff'!$M$13+$BH385*'Norm-coeff'!$N$13+$BI385*'Norm-coeff'!$O$13</f>
        <v>-4.1864930554451202E-2</v>
      </c>
      <c r="CA385" s="54">
        <f>'Norm-coeff'!$C$14+$AX385*'Norm-coeff'!$D$14+$AY385*'Norm-coeff'!$E$14+$AZ385*'Norm-coeff'!$F$14+$BA385*'Norm-coeff'!$G$14+$BB385*'Norm-coeff'!$H$14+$BC385*'Norm-coeff'!$I$14+$BD385*'Norm-coeff'!$J$14+$BE385*'Norm-coeff'!$K$14+$BF385*'Norm-coeff'!$L$14+$BG385*'Norm-coeff'!$M$14+$BH385*'Norm-coeff'!$N$14+$BI385*'Norm-coeff'!$O$14</f>
        <v>4.2526983164477103</v>
      </c>
      <c r="CC385" s="54">
        <f t="shared" si="1183"/>
        <v>0</v>
      </c>
      <c r="CG385" s="54">
        <f t="shared" si="1059"/>
        <v>0</v>
      </c>
      <c r="CH385" s="54">
        <f t="shared" si="1037"/>
        <v>0</v>
      </c>
      <c r="CI385" s="54">
        <f t="shared" si="1060"/>
        <v>0</v>
      </c>
      <c r="CJ385" s="56">
        <f t="shared" si="1061"/>
        <v>0</v>
      </c>
      <c r="CK385" s="54">
        <f t="shared" si="1062"/>
        <v>0</v>
      </c>
      <c r="CL385" s="54">
        <f t="shared" si="1063"/>
        <v>0</v>
      </c>
      <c r="CM385" s="54">
        <f t="shared" si="1064"/>
        <v>0</v>
      </c>
      <c r="CN385" s="54">
        <f t="shared" si="1065"/>
        <v>0</v>
      </c>
      <c r="CO385" s="54">
        <f t="shared" si="1066"/>
        <v>0</v>
      </c>
      <c r="CP385" s="54">
        <f t="shared" si="1067"/>
        <v>0</v>
      </c>
      <c r="CQ385" s="54">
        <f t="shared" si="1068"/>
        <v>0</v>
      </c>
      <c r="CR385" s="54">
        <f t="shared" si="1069"/>
        <v>0</v>
      </c>
      <c r="CS385" s="54">
        <f t="shared" si="1070"/>
        <v>0</v>
      </c>
      <c r="CU385" s="54">
        <f t="shared" si="1071"/>
        <v>0</v>
      </c>
      <c r="CV385" s="54">
        <f t="shared" si="1072"/>
        <v>0</v>
      </c>
      <c r="CW385" s="54">
        <f t="shared" si="1073"/>
        <v>0</v>
      </c>
      <c r="CX385" s="54">
        <f t="shared" si="1074"/>
        <v>0</v>
      </c>
      <c r="CZ385" s="54">
        <f t="shared" si="1075"/>
        <v>0</v>
      </c>
      <c r="DA385" s="54">
        <f t="shared" si="1076"/>
        <v>0</v>
      </c>
      <c r="DB385" s="54">
        <f t="shared" si="1077"/>
        <v>0</v>
      </c>
      <c r="DC385" s="54">
        <f t="shared" si="1078"/>
        <v>0</v>
      </c>
      <c r="DD385" s="54">
        <f t="shared" si="1079"/>
        <v>0</v>
      </c>
      <c r="DE385" s="54">
        <f t="shared" si="1080"/>
        <v>0</v>
      </c>
      <c r="DF385" s="54">
        <f t="shared" si="1081"/>
        <v>0</v>
      </c>
      <c r="DG385" s="54">
        <f t="shared" si="1082"/>
        <v>2</v>
      </c>
      <c r="DH385" s="71">
        <f t="shared" si="1083"/>
        <v>0</v>
      </c>
      <c r="DI385" s="71">
        <f t="shared" si="1084"/>
        <v>0</v>
      </c>
      <c r="DJ385" s="54">
        <f t="shared" si="1085"/>
        <v>0</v>
      </c>
      <c r="DK385" s="54">
        <f t="shared" si="1086"/>
        <v>2</v>
      </c>
      <c r="DL385" s="4">
        <f t="shared" si="1011"/>
        <v>0</v>
      </c>
      <c r="DM385" s="3">
        <f t="shared" si="1087"/>
        <v>0</v>
      </c>
      <c r="DN385" s="3">
        <f t="shared" si="1088"/>
        <v>0</v>
      </c>
      <c r="DO385" s="4" t="e">
        <f t="shared" si="1089"/>
        <v>#DIV/0!</v>
      </c>
      <c r="DP385" s="57"/>
      <c r="DQ385" s="57"/>
      <c r="DR385" s="56">
        <f t="shared" si="1012"/>
        <v>2</v>
      </c>
      <c r="DS385" s="56">
        <f t="shared" si="1013"/>
        <v>0</v>
      </c>
      <c r="DT385" s="38">
        <f t="shared" si="1014"/>
        <v>0</v>
      </c>
      <c r="DU385" s="38">
        <f t="shared" si="1090"/>
        <v>2</v>
      </c>
      <c r="DV385" s="38">
        <f t="shared" si="1015"/>
        <v>0</v>
      </c>
      <c r="DW385" s="39">
        <f t="shared" si="1016"/>
        <v>0</v>
      </c>
      <c r="DX385" s="39">
        <f t="shared" si="1017"/>
        <v>0</v>
      </c>
      <c r="DY385" s="39">
        <f t="shared" si="1018"/>
        <v>0</v>
      </c>
      <c r="DZ385" s="39">
        <f t="shared" si="1019"/>
        <v>0</v>
      </c>
      <c r="EA385" s="39">
        <f t="shared" si="1020"/>
        <v>0</v>
      </c>
      <c r="EB385" s="37" t="e">
        <f t="shared" si="1091"/>
        <v>#DIV/0!</v>
      </c>
      <c r="EC385" s="37" t="e">
        <f t="shared" si="1092"/>
        <v>#DIV/0!</v>
      </c>
      <c r="ED385" s="37" t="e">
        <f t="shared" si="1093"/>
        <v>#DIV/0!</v>
      </c>
      <c r="EE385" s="37" t="e">
        <f t="shared" si="1094"/>
        <v>#DIV/0!</v>
      </c>
      <c r="EF385" s="39" t="e">
        <f t="shared" si="1095"/>
        <v>#DIV/0!</v>
      </c>
      <c r="EG385" s="37" t="e">
        <f t="shared" si="1096"/>
        <v>#DIV/0!</v>
      </c>
      <c r="EH385" s="37" t="e">
        <f t="shared" si="1097"/>
        <v>#DIV/0!</v>
      </c>
      <c r="EI385" s="11" t="b">
        <f t="shared" si="1098"/>
        <v>1</v>
      </c>
      <c r="EJ385" s="11" t="b">
        <f t="shared" si="1099"/>
        <v>0</v>
      </c>
      <c r="EK385" s="39" t="e">
        <f t="shared" si="1100"/>
        <v>#DIV/0!</v>
      </c>
      <c r="EL385" s="39" t="e">
        <f t="shared" si="1101"/>
        <v>#DIV/0!</v>
      </c>
      <c r="EM385" s="39" t="e">
        <f t="shared" si="1102"/>
        <v>#DIV/0!</v>
      </c>
      <c r="EN385" s="39" t="e">
        <f t="shared" si="1103"/>
        <v>#DIV/0!</v>
      </c>
      <c r="EO385" s="39" t="e">
        <f t="shared" si="1104"/>
        <v>#DIV/0!</v>
      </c>
      <c r="EP385" s="39" t="e">
        <f t="shared" si="1105"/>
        <v>#DIV/0!</v>
      </c>
      <c r="EQ385" s="39" t="e">
        <f t="shared" si="1106"/>
        <v>#DIV/0!</v>
      </c>
      <c r="ER385" s="39" t="e">
        <f t="shared" si="1107"/>
        <v>#DIV/0!</v>
      </c>
      <c r="ES385" s="58" t="str">
        <f t="shared" si="1108"/>
        <v>(OH,F,Cl)-dominate amphibole</v>
      </c>
      <c r="ET385" s="58" t="e">
        <f t="shared" si="1109"/>
        <v>#N/A</v>
      </c>
      <c r="EU385" s="56">
        <f t="shared" si="1021"/>
        <v>0</v>
      </c>
      <c r="EV385" s="56">
        <f t="shared" si="1022"/>
        <v>0</v>
      </c>
      <c r="EW385" s="56">
        <f t="shared" si="1023"/>
        <v>0</v>
      </c>
      <c r="EX385" s="56">
        <f t="shared" si="1024"/>
        <v>0</v>
      </c>
      <c r="EY385" s="56">
        <f t="shared" si="1025"/>
        <v>0</v>
      </c>
      <c r="EZ385" s="56">
        <f t="shared" si="1026"/>
        <v>0</v>
      </c>
      <c r="FA385" s="39">
        <f t="shared" si="1027"/>
        <v>0</v>
      </c>
      <c r="FB385" s="39">
        <f t="shared" si="1028"/>
        <v>0</v>
      </c>
      <c r="FC385" s="54">
        <f t="shared" si="1029"/>
        <v>0</v>
      </c>
      <c r="FD385" s="54">
        <f t="shared" si="1030"/>
        <v>0</v>
      </c>
      <c r="FE385" s="39">
        <f t="shared" si="1031"/>
        <v>0</v>
      </c>
      <c r="FF385" s="54">
        <f t="shared" si="1032"/>
        <v>0</v>
      </c>
      <c r="FG385" s="39">
        <f t="shared" si="1033"/>
        <v>0</v>
      </c>
      <c r="FH385" s="39">
        <f t="shared" si="1110"/>
        <v>0</v>
      </c>
      <c r="FI385" s="39">
        <f t="shared" si="1111"/>
        <v>0</v>
      </c>
      <c r="FJ385" s="39">
        <f t="shared" si="1112"/>
        <v>0</v>
      </c>
      <c r="FK385" s="39" t="e">
        <f t="shared" si="1113"/>
        <v>#DIV/0!</v>
      </c>
      <c r="FL385" s="39" t="e">
        <f t="shared" si="1114"/>
        <v>#DIV/0!</v>
      </c>
      <c r="FM385" s="39" t="e">
        <f t="shared" si="1115"/>
        <v>#DIV/0!</v>
      </c>
      <c r="FN385" s="39">
        <f t="shared" si="1116"/>
        <v>1</v>
      </c>
      <c r="FO385" s="39">
        <f t="shared" si="1034"/>
        <v>0</v>
      </c>
      <c r="FP385" s="39">
        <f t="shared" si="1035"/>
        <v>0</v>
      </c>
      <c r="FQ385" s="39">
        <f t="shared" si="1036"/>
        <v>0</v>
      </c>
      <c r="FR385" s="39">
        <f t="shared" si="1117"/>
        <v>0</v>
      </c>
      <c r="FS385" s="39">
        <f t="shared" si="1118"/>
        <v>0</v>
      </c>
      <c r="FU385" s="39" t="e">
        <f t="shared" si="1119"/>
        <v>#DIV/0!</v>
      </c>
      <c r="FV385" s="39" t="e">
        <f t="shared" si="1120"/>
        <v>#DIV/0!</v>
      </c>
      <c r="FW385" s="39" t="e">
        <f t="shared" si="1121"/>
        <v>#DIV/0!</v>
      </c>
      <c r="FY385" s="39" t="e">
        <f t="shared" si="1122"/>
        <v>#DIV/0!</v>
      </c>
      <c r="FZ385" s="39" t="e">
        <f t="shared" si="1123"/>
        <v>#DIV/0!</v>
      </c>
      <c r="GA385" s="39" t="e">
        <f t="shared" si="1124"/>
        <v>#DIV/0!</v>
      </c>
      <c r="GB385" s="39" t="e">
        <f t="shared" si="1125"/>
        <v>#DIV/0!</v>
      </c>
      <c r="GC385" s="39" t="e">
        <f t="shared" si="1126"/>
        <v>#DIV/0!</v>
      </c>
      <c r="GD385" s="39" t="e">
        <f t="shared" si="1127"/>
        <v>#DIV/0!</v>
      </c>
      <c r="GE385" s="39" t="e">
        <f t="shared" si="1128"/>
        <v>#DIV/0!</v>
      </c>
      <c r="GF385" s="39" t="e">
        <f t="shared" si="1129"/>
        <v>#DIV/0!</v>
      </c>
      <c r="GG385" s="39" t="e">
        <f t="shared" si="1130"/>
        <v>#DIV/0!</v>
      </c>
      <c r="GH385" s="39" t="e">
        <f t="shared" si="1131"/>
        <v>#DIV/0!</v>
      </c>
      <c r="GI385" s="39"/>
      <c r="GJ385" s="39" t="e">
        <f t="shared" si="1132"/>
        <v>#DIV/0!</v>
      </c>
      <c r="GK385" s="39" t="e">
        <f t="shared" si="1133"/>
        <v>#DIV/0!</v>
      </c>
      <c r="GL385" s="39" t="e">
        <f t="shared" si="1134"/>
        <v>#DIV/0!</v>
      </c>
      <c r="GM385" s="39" t="e">
        <f t="shared" si="1135"/>
        <v>#DIV/0!</v>
      </c>
      <c r="GN385" s="39" t="e">
        <f t="shared" si="1136"/>
        <v>#DIV/0!</v>
      </c>
      <c r="GO385" s="57"/>
      <c r="GP385" s="57" t="e">
        <f t="shared" si="1137"/>
        <v>#DIV/0!</v>
      </c>
      <c r="GQ385" s="59" t="e">
        <f t="shared" si="1138"/>
        <v>#DIV/0!</v>
      </c>
      <c r="GR385" s="41" t="e">
        <f t="shared" si="1139"/>
        <v>#DIV/0!</v>
      </c>
      <c r="GS385" s="57" t="e">
        <f t="shared" si="1140"/>
        <v>#DIV/0!</v>
      </c>
      <c r="GT385" s="57" t="e">
        <f t="shared" si="1141"/>
        <v>#DIV/0!</v>
      </c>
      <c r="GU385" s="57" t="e">
        <f t="shared" si="1142"/>
        <v>#DIV/0!</v>
      </c>
      <c r="GV385" s="57"/>
      <c r="GW385" s="42" t="e">
        <f t="shared" si="1143"/>
        <v>#DIV/0!</v>
      </c>
      <c r="GX385" s="42" t="e">
        <f t="shared" si="1144"/>
        <v>#DIV/0!</v>
      </c>
      <c r="GY385" s="42" t="e">
        <f t="shared" si="1145"/>
        <v>#DIV/0!</v>
      </c>
      <c r="GZ385" s="57"/>
      <c r="HA385" s="2" t="e">
        <f t="shared" si="1146"/>
        <v>#DIV/0!</v>
      </c>
      <c r="HB385" s="2" t="e">
        <f t="shared" si="1147"/>
        <v>#DIV/0!</v>
      </c>
      <c r="HC385" s="2" t="e">
        <f t="shared" si="1148"/>
        <v>#DIV/0!</v>
      </c>
      <c r="HD385" s="2" t="e">
        <f t="shared" si="1149"/>
        <v>#DIV/0!</v>
      </c>
      <c r="HE385" s="2" t="e">
        <f t="shared" si="1150"/>
        <v>#DIV/0!</v>
      </c>
      <c r="HF385" s="2" t="e">
        <f t="shared" si="1151"/>
        <v>#DIV/0!</v>
      </c>
      <c r="HG385" s="2" t="e">
        <f t="shared" si="1152"/>
        <v>#DIV/0!</v>
      </c>
      <c r="HH385" s="2" t="e">
        <f t="shared" si="1153"/>
        <v>#DIV/0!</v>
      </c>
      <c r="HI385" s="2" t="e">
        <f t="shared" si="1154"/>
        <v>#DIV/0!</v>
      </c>
      <c r="HJ385" s="11" t="e">
        <f t="shared" si="1155"/>
        <v>#DIV/0!</v>
      </c>
      <c r="HK385" s="60" t="e">
        <f t="shared" si="1156"/>
        <v>#DIV/0!</v>
      </c>
      <c r="HL385" s="57"/>
      <c r="HM385" s="57" t="e">
        <f t="shared" si="1157"/>
        <v>#DIV/0!</v>
      </c>
      <c r="HN385" s="57" t="e">
        <f t="shared" si="1158"/>
        <v>#DIV/0!</v>
      </c>
      <c r="HO385" s="57" t="e">
        <f t="shared" si="1159"/>
        <v>#DIV/0!</v>
      </c>
      <c r="HP385" s="57" t="e">
        <f t="shared" si="1160"/>
        <v>#DIV/0!</v>
      </c>
      <c r="HQ385" s="57" t="e">
        <f t="shared" si="1161"/>
        <v>#DIV/0!</v>
      </c>
      <c r="HR385" s="57"/>
      <c r="HS385" s="57" t="e">
        <f t="shared" si="1162"/>
        <v>#DIV/0!</v>
      </c>
      <c r="HT385" s="57" t="e">
        <f t="shared" si="1163"/>
        <v>#DIV/0!</v>
      </c>
      <c r="HU385" s="57" t="e">
        <f t="shared" si="1164"/>
        <v>#DIV/0!</v>
      </c>
      <c r="HV385" s="57" t="e">
        <f t="shared" si="1165"/>
        <v>#DIV/0!</v>
      </c>
      <c r="HW385" s="57" t="e">
        <f t="shared" si="1166"/>
        <v>#DIV/0!</v>
      </c>
      <c r="HX385" s="57"/>
      <c r="HY385" s="57" t="e">
        <f t="shared" si="1167"/>
        <v>#DIV/0!</v>
      </c>
      <c r="HZ385" s="57" t="e">
        <f t="shared" si="1168"/>
        <v>#DIV/0!</v>
      </c>
      <c r="IA385" s="57"/>
      <c r="IB385" s="61">
        <f t="shared" si="1169"/>
        <v>0</v>
      </c>
      <c r="IC385" s="57" t="str">
        <f t="shared" si="1170"/>
        <v/>
      </c>
      <c r="ID385" s="42"/>
      <c r="IE385" s="2" t="str">
        <f t="shared" si="1171"/>
        <v/>
      </c>
      <c r="IF385" s="60" t="e">
        <f t="shared" si="1172"/>
        <v>#DIV/0!</v>
      </c>
      <c r="IG385" s="60" t="str">
        <f t="shared" si="1173"/>
        <v/>
      </c>
      <c r="IH385" s="60" t="str">
        <f t="shared" si="1174"/>
        <v>zinco-</v>
      </c>
      <c r="II385" s="60" t="str">
        <f t="shared" si="1175"/>
        <v>mangano-</v>
      </c>
      <c r="IJ385" s="60" t="e">
        <f t="shared" si="1176"/>
        <v>#DIV/0!</v>
      </c>
      <c r="IK385" s="60" t="e">
        <f t="shared" si="1177"/>
        <v>#DIV/0!</v>
      </c>
      <c r="IL385" s="60" t="e">
        <f t="shared" si="1178"/>
        <v>#DIV/0!</v>
      </c>
      <c r="IM385" s="60" t="e">
        <f t="shared" si="1179"/>
        <v>#DIV/0!</v>
      </c>
      <c r="IN385" s="60" t="str">
        <f t="shared" si="1180"/>
        <v/>
      </c>
      <c r="IO385" s="60" t="str">
        <f t="shared" si="1181"/>
        <v/>
      </c>
      <c r="IP385" s="57"/>
      <c r="IQ385" s="57" t="str">
        <f t="shared" si="1182"/>
        <v>ERROR!!</v>
      </c>
    </row>
    <row r="386" spans="24:251">
      <c r="X386" s="29">
        <f t="shared" si="1038"/>
        <v>0</v>
      </c>
      <c r="Y386" s="29">
        <f t="shared" si="1039"/>
        <v>0</v>
      </c>
      <c r="Z386" s="29" t="e">
        <f t="shared" si="1040"/>
        <v>#DIV/0!</v>
      </c>
      <c r="AA386" s="29" t="e">
        <f t="shared" si="1041"/>
        <v>#DIV/0!</v>
      </c>
      <c r="AB386" s="29" t="e">
        <f t="shared" si="1042"/>
        <v>#DIV/0!</v>
      </c>
      <c r="AC386" s="29" t="e">
        <f t="shared" si="1043"/>
        <v>#DIV/0!</v>
      </c>
      <c r="AF386" s="23">
        <v>60.084299999999999</v>
      </c>
      <c r="AG386" s="23">
        <v>79.878799999999998</v>
      </c>
      <c r="AH386" s="23">
        <v>101.96120000000001</v>
      </c>
      <c r="AI386" s="23">
        <v>151.99039999999999</v>
      </c>
      <c r="AJ386" s="23">
        <v>159.69</v>
      </c>
      <c r="AK386" s="23">
        <v>71.846400000000003</v>
      </c>
      <c r="AL386" s="23">
        <v>70.9375</v>
      </c>
      <c r="AM386" s="23">
        <v>40.304400000000001</v>
      </c>
      <c r="AN386" s="23">
        <v>56.077399999999997</v>
      </c>
      <c r="AO386" s="23">
        <v>61.978999999999999</v>
      </c>
      <c r="AP386" s="23">
        <v>94.195999999999998</v>
      </c>
      <c r="AQ386" s="23">
        <v>18.998000000000001</v>
      </c>
      <c r="AR386" s="23">
        <v>35.450000000000003</v>
      </c>
      <c r="AS386" s="23">
        <v>29.88</v>
      </c>
      <c r="AT386" s="23">
        <v>74.691999999999993</v>
      </c>
      <c r="AU386" s="23">
        <v>81.39</v>
      </c>
      <c r="AX386" s="54">
        <f t="shared" si="1044"/>
        <v>0</v>
      </c>
      <c r="AY386" s="54">
        <f t="shared" si="1045"/>
        <v>0</v>
      </c>
      <c r="AZ386" s="54">
        <f t="shared" si="1046"/>
        <v>0</v>
      </c>
      <c r="BA386" s="54">
        <f t="shared" si="1047"/>
        <v>0</v>
      </c>
      <c r="BB386" s="54">
        <f t="shared" si="1048"/>
        <v>0</v>
      </c>
      <c r="BC386" s="54">
        <f t="shared" si="1049"/>
        <v>0</v>
      </c>
      <c r="BD386" s="54">
        <f t="shared" si="1050"/>
        <v>0</v>
      </c>
      <c r="BE386" s="54">
        <f t="shared" si="1051"/>
        <v>0</v>
      </c>
      <c r="BF386" s="54">
        <f t="shared" si="1052"/>
        <v>0</v>
      </c>
      <c r="BG386" s="54">
        <f t="shared" si="1053"/>
        <v>0</v>
      </c>
      <c r="BH386" s="54">
        <f t="shared" si="1054"/>
        <v>0</v>
      </c>
      <c r="BI386" s="54">
        <f t="shared" si="1055"/>
        <v>0</v>
      </c>
      <c r="BJ386" s="54">
        <f t="shared" si="1056"/>
        <v>0</v>
      </c>
      <c r="BK386" s="54">
        <f t="shared" si="1057"/>
        <v>0</v>
      </c>
      <c r="BL386" s="54">
        <f t="shared" si="1058"/>
        <v>0</v>
      </c>
      <c r="BM386" s="42"/>
      <c r="BO386" s="54">
        <f>'Norm-coeff'!$C$2+$AX386*'Norm-coeff'!$D$2+$AY386*'Norm-coeff'!$E$2+$AZ386*'Norm-coeff'!$F$2+$BA386*'Norm-coeff'!$G$2+$BB386*'Norm-coeff'!$H$2+$BC386*'Norm-coeff'!$I$2+$BD386*'Norm-coeff'!$J$2+$BE386*'Norm-coeff'!$K$2+$BF386*'Norm-coeff'!$L$2+$BG386*'Norm-coeff'!$M$2+$BH386*'Norm-coeff'!$N$2+$BI386*'Norm-coeff'!$O$2</f>
        <v>5.4045421474420303</v>
      </c>
      <c r="BP386" s="54">
        <f>'Norm-coeff'!$C$3+$AX386*'Norm-coeff'!$D$3+$AY386*'Norm-coeff'!$E$3+$AZ386*'Norm-coeff'!$F$3+$BA386*'Norm-coeff'!$G$3+$BB386*'Norm-coeff'!$H$3+$BC386*'Norm-coeff'!$I$3+$BD386*'Norm-coeff'!$J$3+$BE386*'Norm-coeff'!$K$3+$BF386*'Norm-coeff'!$L$3+$BG386*'Norm-coeff'!$M$3+$BH386*'Norm-coeff'!$N$3+$BI386*'Norm-coeff'!$O$3</f>
        <v>3.15319116612705</v>
      </c>
      <c r="BQ386" s="54">
        <f>'Norm-coeff'!$C$4+$AX386*'Norm-coeff'!$D$4+$AY386*'Norm-coeff'!$E$4+$AZ386*'Norm-coeff'!$F$4+$BA386*'Norm-coeff'!$G$4+$BB386*'Norm-coeff'!$H$4+$BC386*'Norm-coeff'!$I$4+$BD386*'Norm-coeff'!$J$4+$BE386*'Norm-coeff'!$K$4+$BF386*'Norm-coeff'!$L$4+$BG386*'Norm-coeff'!$M$4+$BH386*'Norm-coeff'!$N$4+$BI386*'Norm-coeff'!$O$4</f>
        <v>1.42115649462768</v>
      </c>
      <c r="BR386" s="54">
        <f>'Norm-coeff'!$C$5+$AX386*'Norm-coeff'!$D$5+$AY386*'Norm-coeff'!$E$5+$AZ386*'Norm-coeff'!$F$5+$BA386*'Norm-coeff'!$G$5+$BB386*'Norm-coeff'!$H$5+$BC386*'Norm-coeff'!$I$5+$BD386*'Norm-coeff'!$J$5+$BE386*'Norm-coeff'!$K$5+$BF386*'Norm-coeff'!$L$5+$BG386*'Norm-coeff'!$M$5+$BH386*'Norm-coeff'!$N$5+$BI386*'Norm-coeff'!$O$5</f>
        <v>1.0553329241296201</v>
      </c>
      <c r="BS386" s="54">
        <f>'Norm-coeff'!$C$6+$AX386*'Norm-coeff'!$D$6+$AY386*'Norm-coeff'!$E$6+$AZ386*'Norm-coeff'!$F$6+$BA386*'Norm-coeff'!$G$6+$BB386*'Norm-coeff'!$H$6+$BC386*'Norm-coeff'!$I$6+$BD386*'Norm-coeff'!$J$6+$BE386*'Norm-coeff'!$K$6+$BF386*'Norm-coeff'!$L$6+$BG386*'Norm-coeff'!$M$6+$BH386*'Norm-coeff'!$N$6+$BI386*'Norm-coeff'!$O$6</f>
        <v>-1.48700885495103E-2</v>
      </c>
      <c r="BT386" s="54">
        <f>'Norm-coeff'!$C$7+$AX386*'Norm-coeff'!$D$7+$AY386*'Norm-coeff'!$E$7+$AZ386*'Norm-coeff'!$F$7+$BA386*'Norm-coeff'!$G$7+$BB386*'Norm-coeff'!$H$7+$BC386*'Norm-coeff'!$I$7+$BD386*'Norm-coeff'!$J$7+$BE386*'Norm-coeff'!$K$7+$BF386*'Norm-coeff'!$L$7+$BG386*'Norm-coeff'!$M$7+$BH386*'Norm-coeff'!$N$7+$BI386*'Norm-coeff'!$O$7</f>
        <v>2.0907583608832998</v>
      </c>
      <c r="BU386" s="54">
        <f>'Norm-coeff'!$C$8+$AX386*'Norm-coeff'!$D$8+$AY386*'Norm-coeff'!$E$8+$AZ386*'Norm-coeff'!$F$8+$BA386*'Norm-coeff'!$G$8+$BB386*'Norm-coeff'!$H$8+$BC386*'Norm-coeff'!$I$8+$BD386*'Norm-coeff'!$J$8+$BE386*'Norm-coeff'!$K$8+$BF386*'Norm-coeff'!$L$8+$BG386*'Norm-coeff'!$M$8+$BH386*'Norm-coeff'!$N$8+$BI386*'Norm-coeff'!$O$8</f>
        <v>0.65894159836244504</v>
      </c>
      <c r="BV386" s="54">
        <f>'Norm-coeff'!$C$9+$AX386*'Norm-coeff'!$D$9+$AY386*'Norm-coeff'!$E$9+$AZ386*'Norm-coeff'!$F$9+$BA386*'Norm-coeff'!$G$9+$BB386*'Norm-coeff'!$H$9+$BC386*'Norm-coeff'!$I$9+$BD386*'Norm-coeff'!$J$9+$BE386*'Norm-coeff'!$K$9+$BF386*'Norm-coeff'!$L$9+$BG386*'Norm-coeff'!$M$9+$BH386*'Norm-coeff'!$N$9+$BI386*'Norm-coeff'!$O$9</f>
        <v>1.48961085014701</v>
      </c>
      <c r="BW386" s="54">
        <f>'Norm-coeff'!$C$10+$AX386*'Norm-coeff'!$D$10+$AY386*'Norm-coeff'!$E$10+$AZ386*'Norm-coeff'!$F$10+$BA386*'Norm-coeff'!$G$10+$BB386*'Norm-coeff'!$H$10+$BC386*'Norm-coeff'!$I$10+$BD386*'Norm-coeff'!$J$10+$BE386*'Norm-coeff'!$K$10+$BF386*'Norm-coeff'!$L$10+$BG386*'Norm-coeff'!$M$10+$BH386*'Norm-coeff'!$N$10+$BI386*'Norm-coeff'!$O$10</f>
        <v>1.42058735749591</v>
      </c>
      <c r="BX386" s="54">
        <f>'Norm-coeff'!$C$11+$AX386*'Norm-coeff'!$D$11+$AY386*'Norm-coeff'!$E$11+$AZ386*'Norm-coeff'!$F$11+$BA386*'Norm-coeff'!$G$11+$BB386*'Norm-coeff'!$H$11+$BC386*'Norm-coeff'!$I$11+$BD386*'Norm-coeff'!$J$11+$BE386*'Norm-coeff'!$K$11+$BF386*'Norm-coeff'!$L$11+$BG386*'Norm-coeff'!$M$11+$BH386*'Norm-coeff'!$N$11+$BI386*'Norm-coeff'!$O$11</f>
        <v>0.221233014421479</v>
      </c>
      <c r="BY386" s="54">
        <f>'Norm-coeff'!$C$12+$AX386*'Norm-coeff'!$D$12+$AY386*'Norm-coeff'!$E$12+$AZ386*'Norm-coeff'!$F$12+$BA386*'Norm-coeff'!$G$12+$BB386*'Norm-coeff'!$H$12+$BC386*'Norm-coeff'!$I$12+$BD386*'Norm-coeff'!$J$12+$BE386*'Norm-coeff'!$K$12+$BF386*'Norm-coeff'!$L$12+$BG386*'Norm-coeff'!$M$12+$BH386*'Norm-coeff'!$N$12+$BI386*'Norm-coeff'!$O$12</f>
        <v>0.283527502056037</v>
      </c>
      <c r="BZ386" s="54">
        <f>'Norm-coeff'!$C$13+$AX386*'Norm-coeff'!$D$13+$AY386*'Norm-coeff'!$E$13+$AZ386*'Norm-coeff'!$F$13+$BA386*'Norm-coeff'!$G$13+$BB386*'Norm-coeff'!$H$13+$BC386*'Norm-coeff'!$I$13+$BD386*'Norm-coeff'!$J$13+$BE386*'Norm-coeff'!$K$13+$BF386*'Norm-coeff'!$L$13+$BG386*'Norm-coeff'!$M$13+$BH386*'Norm-coeff'!$N$13+$BI386*'Norm-coeff'!$O$13</f>
        <v>-4.1864930554451202E-2</v>
      </c>
      <c r="CA386" s="54">
        <f>'Norm-coeff'!$C$14+$AX386*'Norm-coeff'!$D$14+$AY386*'Norm-coeff'!$E$14+$AZ386*'Norm-coeff'!$F$14+$BA386*'Norm-coeff'!$G$14+$BB386*'Norm-coeff'!$H$14+$BC386*'Norm-coeff'!$I$14+$BD386*'Norm-coeff'!$J$14+$BE386*'Norm-coeff'!$K$14+$BF386*'Norm-coeff'!$L$14+$BG386*'Norm-coeff'!$M$14+$BH386*'Norm-coeff'!$N$14+$BI386*'Norm-coeff'!$O$14</f>
        <v>4.2526983164477103</v>
      </c>
      <c r="CC386" s="54">
        <f t="shared" si="1183"/>
        <v>0</v>
      </c>
      <c r="CG386" s="54">
        <f t="shared" si="1059"/>
        <v>0</v>
      </c>
      <c r="CH386" s="54">
        <f t="shared" si="1037"/>
        <v>0</v>
      </c>
      <c r="CI386" s="54">
        <f t="shared" si="1060"/>
        <v>0</v>
      </c>
      <c r="CJ386" s="56">
        <f t="shared" si="1061"/>
        <v>0</v>
      </c>
      <c r="CK386" s="54">
        <f t="shared" si="1062"/>
        <v>0</v>
      </c>
      <c r="CL386" s="54">
        <f t="shared" si="1063"/>
        <v>0</v>
      </c>
      <c r="CM386" s="54">
        <f t="shared" si="1064"/>
        <v>0</v>
      </c>
      <c r="CN386" s="54">
        <f t="shared" si="1065"/>
        <v>0</v>
      </c>
      <c r="CO386" s="54">
        <f t="shared" si="1066"/>
        <v>0</v>
      </c>
      <c r="CP386" s="54">
        <f t="shared" si="1067"/>
        <v>0</v>
      </c>
      <c r="CQ386" s="54">
        <f t="shared" si="1068"/>
        <v>0</v>
      </c>
      <c r="CR386" s="54">
        <f t="shared" si="1069"/>
        <v>0</v>
      </c>
      <c r="CS386" s="54">
        <f t="shared" si="1070"/>
        <v>0</v>
      </c>
      <c r="CU386" s="54">
        <f t="shared" si="1071"/>
        <v>0</v>
      </c>
      <c r="CV386" s="54">
        <f t="shared" si="1072"/>
        <v>0</v>
      </c>
      <c r="CW386" s="54">
        <f t="shared" si="1073"/>
        <v>0</v>
      </c>
      <c r="CX386" s="54">
        <f t="shared" si="1074"/>
        <v>0</v>
      </c>
      <c r="CZ386" s="54">
        <f t="shared" si="1075"/>
        <v>0</v>
      </c>
      <c r="DA386" s="54">
        <f t="shared" si="1076"/>
        <v>0</v>
      </c>
      <c r="DB386" s="54">
        <f t="shared" si="1077"/>
        <v>0</v>
      </c>
      <c r="DC386" s="54">
        <f t="shared" si="1078"/>
        <v>0</v>
      </c>
      <c r="DD386" s="54">
        <f t="shared" si="1079"/>
        <v>0</v>
      </c>
      <c r="DE386" s="54">
        <f t="shared" si="1080"/>
        <v>0</v>
      </c>
      <c r="DF386" s="54">
        <f t="shared" si="1081"/>
        <v>0</v>
      </c>
      <c r="DG386" s="54">
        <f t="shared" si="1082"/>
        <v>2</v>
      </c>
      <c r="DH386" s="71">
        <f t="shared" si="1083"/>
        <v>0</v>
      </c>
      <c r="DI386" s="71">
        <f t="shared" si="1084"/>
        <v>0</v>
      </c>
      <c r="DJ386" s="54">
        <f t="shared" si="1085"/>
        <v>0</v>
      </c>
      <c r="DK386" s="54">
        <f t="shared" si="1086"/>
        <v>2</v>
      </c>
      <c r="DL386" s="4">
        <f t="shared" si="1011"/>
        <v>0</v>
      </c>
      <c r="DM386" s="3">
        <f t="shared" si="1087"/>
        <v>0</v>
      </c>
      <c r="DN386" s="3">
        <f t="shared" si="1088"/>
        <v>0</v>
      </c>
      <c r="DO386" s="4" t="e">
        <f t="shared" si="1089"/>
        <v>#DIV/0!</v>
      </c>
      <c r="DP386" s="57"/>
      <c r="DQ386" s="57"/>
      <c r="DR386" s="56">
        <f t="shared" si="1012"/>
        <v>2</v>
      </c>
      <c r="DS386" s="56">
        <f t="shared" si="1013"/>
        <v>0</v>
      </c>
      <c r="DT386" s="38">
        <f t="shared" si="1014"/>
        <v>0</v>
      </c>
      <c r="DU386" s="38">
        <f t="shared" si="1090"/>
        <v>2</v>
      </c>
      <c r="DV386" s="38">
        <f t="shared" si="1015"/>
        <v>0</v>
      </c>
      <c r="DW386" s="39">
        <f t="shared" si="1016"/>
        <v>0</v>
      </c>
      <c r="DX386" s="39">
        <f t="shared" si="1017"/>
        <v>0</v>
      </c>
      <c r="DY386" s="39">
        <f t="shared" si="1018"/>
        <v>0</v>
      </c>
      <c r="DZ386" s="39">
        <f t="shared" si="1019"/>
        <v>0</v>
      </c>
      <c r="EA386" s="39">
        <f t="shared" si="1020"/>
        <v>0</v>
      </c>
      <c r="EB386" s="37" t="e">
        <f t="shared" si="1091"/>
        <v>#DIV/0!</v>
      </c>
      <c r="EC386" s="37" t="e">
        <f t="shared" si="1092"/>
        <v>#DIV/0!</v>
      </c>
      <c r="ED386" s="37" t="e">
        <f t="shared" si="1093"/>
        <v>#DIV/0!</v>
      </c>
      <c r="EE386" s="37" t="e">
        <f t="shared" si="1094"/>
        <v>#DIV/0!</v>
      </c>
      <c r="EF386" s="39" t="e">
        <f t="shared" si="1095"/>
        <v>#DIV/0!</v>
      </c>
      <c r="EG386" s="37" t="e">
        <f t="shared" si="1096"/>
        <v>#DIV/0!</v>
      </c>
      <c r="EH386" s="37" t="e">
        <f t="shared" si="1097"/>
        <v>#DIV/0!</v>
      </c>
      <c r="EI386" s="11" t="b">
        <f t="shared" si="1098"/>
        <v>1</v>
      </c>
      <c r="EJ386" s="11" t="b">
        <f t="shared" si="1099"/>
        <v>0</v>
      </c>
      <c r="EK386" s="39" t="e">
        <f t="shared" si="1100"/>
        <v>#DIV/0!</v>
      </c>
      <c r="EL386" s="39" t="e">
        <f t="shared" si="1101"/>
        <v>#DIV/0!</v>
      </c>
      <c r="EM386" s="39" t="e">
        <f t="shared" si="1102"/>
        <v>#DIV/0!</v>
      </c>
      <c r="EN386" s="39" t="e">
        <f t="shared" si="1103"/>
        <v>#DIV/0!</v>
      </c>
      <c r="EO386" s="39" t="e">
        <f t="shared" si="1104"/>
        <v>#DIV/0!</v>
      </c>
      <c r="EP386" s="39" t="e">
        <f t="shared" si="1105"/>
        <v>#DIV/0!</v>
      </c>
      <c r="EQ386" s="39" t="e">
        <f t="shared" si="1106"/>
        <v>#DIV/0!</v>
      </c>
      <c r="ER386" s="39" t="e">
        <f t="shared" si="1107"/>
        <v>#DIV/0!</v>
      </c>
      <c r="ES386" s="58" t="str">
        <f t="shared" si="1108"/>
        <v>(OH,F,Cl)-dominate amphibole</v>
      </c>
      <c r="ET386" s="58" t="e">
        <f t="shared" si="1109"/>
        <v>#N/A</v>
      </c>
      <c r="EU386" s="56">
        <f t="shared" si="1021"/>
        <v>0</v>
      </c>
      <c r="EV386" s="56">
        <f t="shared" si="1022"/>
        <v>0</v>
      </c>
      <c r="EW386" s="56">
        <f t="shared" si="1023"/>
        <v>0</v>
      </c>
      <c r="EX386" s="56">
        <f t="shared" si="1024"/>
        <v>0</v>
      </c>
      <c r="EY386" s="56">
        <f t="shared" si="1025"/>
        <v>0</v>
      </c>
      <c r="EZ386" s="56">
        <f t="shared" si="1026"/>
        <v>0</v>
      </c>
      <c r="FA386" s="39">
        <f t="shared" si="1027"/>
        <v>0</v>
      </c>
      <c r="FB386" s="39">
        <f t="shared" si="1028"/>
        <v>0</v>
      </c>
      <c r="FC386" s="54">
        <f t="shared" si="1029"/>
        <v>0</v>
      </c>
      <c r="FD386" s="54">
        <f t="shared" si="1030"/>
        <v>0</v>
      </c>
      <c r="FE386" s="39">
        <f t="shared" si="1031"/>
        <v>0</v>
      </c>
      <c r="FF386" s="54">
        <f t="shared" si="1032"/>
        <v>0</v>
      </c>
      <c r="FG386" s="39">
        <f t="shared" si="1033"/>
        <v>0</v>
      </c>
      <c r="FH386" s="39">
        <f t="shared" si="1110"/>
        <v>0</v>
      </c>
      <c r="FI386" s="39">
        <f t="shared" si="1111"/>
        <v>0</v>
      </c>
      <c r="FJ386" s="39">
        <f t="shared" si="1112"/>
        <v>0</v>
      </c>
      <c r="FK386" s="39" t="e">
        <f t="shared" si="1113"/>
        <v>#DIV/0!</v>
      </c>
      <c r="FL386" s="39" t="e">
        <f t="shared" si="1114"/>
        <v>#DIV/0!</v>
      </c>
      <c r="FM386" s="39" t="e">
        <f t="shared" si="1115"/>
        <v>#DIV/0!</v>
      </c>
      <c r="FN386" s="39">
        <f t="shared" si="1116"/>
        <v>1</v>
      </c>
      <c r="FO386" s="39">
        <f t="shared" si="1034"/>
        <v>0</v>
      </c>
      <c r="FP386" s="39">
        <f t="shared" si="1035"/>
        <v>0</v>
      </c>
      <c r="FQ386" s="39">
        <f t="shared" si="1036"/>
        <v>0</v>
      </c>
      <c r="FR386" s="39">
        <f t="shared" si="1117"/>
        <v>0</v>
      </c>
      <c r="FS386" s="39">
        <f t="shared" si="1118"/>
        <v>0</v>
      </c>
      <c r="FU386" s="39" t="e">
        <f t="shared" si="1119"/>
        <v>#DIV/0!</v>
      </c>
      <c r="FV386" s="39" t="e">
        <f t="shared" si="1120"/>
        <v>#DIV/0!</v>
      </c>
      <c r="FW386" s="39" t="e">
        <f t="shared" si="1121"/>
        <v>#DIV/0!</v>
      </c>
      <c r="FY386" s="39" t="e">
        <f t="shared" si="1122"/>
        <v>#DIV/0!</v>
      </c>
      <c r="FZ386" s="39" t="e">
        <f t="shared" si="1123"/>
        <v>#DIV/0!</v>
      </c>
      <c r="GA386" s="39" t="e">
        <f t="shared" si="1124"/>
        <v>#DIV/0!</v>
      </c>
      <c r="GB386" s="39" t="e">
        <f t="shared" si="1125"/>
        <v>#DIV/0!</v>
      </c>
      <c r="GC386" s="39" t="e">
        <f t="shared" si="1126"/>
        <v>#DIV/0!</v>
      </c>
      <c r="GD386" s="39" t="e">
        <f t="shared" si="1127"/>
        <v>#DIV/0!</v>
      </c>
      <c r="GE386" s="39" t="e">
        <f t="shared" si="1128"/>
        <v>#DIV/0!</v>
      </c>
      <c r="GF386" s="39" t="e">
        <f t="shared" si="1129"/>
        <v>#DIV/0!</v>
      </c>
      <c r="GG386" s="39" t="e">
        <f t="shared" si="1130"/>
        <v>#DIV/0!</v>
      </c>
      <c r="GH386" s="39" t="e">
        <f t="shared" si="1131"/>
        <v>#DIV/0!</v>
      </c>
      <c r="GI386" s="39"/>
      <c r="GJ386" s="39" t="e">
        <f t="shared" si="1132"/>
        <v>#DIV/0!</v>
      </c>
      <c r="GK386" s="39" t="e">
        <f t="shared" si="1133"/>
        <v>#DIV/0!</v>
      </c>
      <c r="GL386" s="39" t="e">
        <f t="shared" si="1134"/>
        <v>#DIV/0!</v>
      </c>
      <c r="GM386" s="39" t="e">
        <f t="shared" si="1135"/>
        <v>#DIV/0!</v>
      </c>
      <c r="GN386" s="39" t="e">
        <f t="shared" si="1136"/>
        <v>#DIV/0!</v>
      </c>
      <c r="GO386" s="57"/>
      <c r="GP386" s="57" t="e">
        <f t="shared" si="1137"/>
        <v>#DIV/0!</v>
      </c>
      <c r="GQ386" s="59" t="e">
        <f t="shared" si="1138"/>
        <v>#DIV/0!</v>
      </c>
      <c r="GR386" s="41" t="e">
        <f t="shared" si="1139"/>
        <v>#DIV/0!</v>
      </c>
      <c r="GS386" s="57" t="e">
        <f t="shared" si="1140"/>
        <v>#DIV/0!</v>
      </c>
      <c r="GT386" s="57" t="e">
        <f t="shared" si="1141"/>
        <v>#DIV/0!</v>
      </c>
      <c r="GU386" s="57" t="e">
        <f t="shared" si="1142"/>
        <v>#DIV/0!</v>
      </c>
      <c r="GV386" s="57"/>
      <c r="GW386" s="42" t="e">
        <f t="shared" si="1143"/>
        <v>#DIV/0!</v>
      </c>
      <c r="GX386" s="42" t="e">
        <f t="shared" si="1144"/>
        <v>#DIV/0!</v>
      </c>
      <c r="GY386" s="42" t="e">
        <f t="shared" si="1145"/>
        <v>#DIV/0!</v>
      </c>
      <c r="GZ386" s="57"/>
      <c r="HA386" s="2" t="e">
        <f t="shared" si="1146"/>
        <v>#DIV/0!</v>
      </c>
      <c r="HB386" s="2" t="e">
        <f t="shared" si="1147"/>
        <v>#DIV/0!</v>
      </c>
      <c r="HC386" s="2" t="e">
        <f t="shared" si="1148"/>
        <v>#DIV/0!</v>
      </c>
      <c r="HD386" s="2" t="e">
        <f t="shared" si="1149"/>
        <v>#DIV/0!</v>
      </c>
      <c r="HE386" s="2" t="e">
        <f t="shared" si="1150"/>
        <v>#DIV/0!</v>
      </c>
      <c r="HF386" s="2" t="e">
        <f t="shared" si="1151"/>
        <v>#DIV/0!</v>
      </c>
      <c r="HG386" s="2" t="e">
        <f t="shared" si="1152"/>
        <v>#DIV/0!</v>
      </c>
      <c r="HH386" s="2" t="e">
        <f t="shared" si="1153"/>
        <v>#DIV/0!</v>
      </c>
      <c r="HI386" s="2" t="e">
        <f t="shared" si="1154"/>
        <v>#DIV/0!</v>
      </c>
      <c r="HJ386" s="11" t="e">
        <f t="shared" si="1155"/>
        <v>#DIV/0!</v>
      </c>
      <c r="HK386" s="60" t="e">
        <f t="shared" si="1156"/>
        <v>#DIV/0!</v>
      </c>
      <c r="HL386" s="57"/>
      <c r="HM386" s="57" t="e">
        <f t="shared" si="1157"/>
        <v>#DIV/0!</v>
      </c>
      <c r="HN386" s="57" t="e">
        <f t="shared" si="1158"/>
        <v>#DIV/0!</v>
      </c>
      <c r="HO386" s="57" t="e">
        <f t="shared" si="1159"/>
        <v>#DIV/0!</v>
      </c>
      <c r="HP386" s="57" t="e">
        <f t="shared" si="1160"/>
        <v>#DIV/0!</v>
      </c>
      <c r="HQ386" s="57" t="e">
        <f t="shared" si="1161"/>
        <v>#DIV/0!</v>
      </c>
      <c r="HR386" s="57"/>
      <c r="HS386" s="57" t="e">
        <f t="shared" si="1162"/>
        <v>#DIV/0!</v>
      </c>
      <c r="HT386" s="57" t="e">
        <f t="shared" si="1163"/>
        <v>#DIV/0!</v>
      </c>
      <c r="HU386" s="57" t="e">
        <f t="shared" si="1164"/>
        <v>#DIV/0!</v>
      </c>
      <c r="HV386" s="57" t="e">
        <f t="shared" si="1165"/>
        <v>#DIV/0!</v>
      </c>
      <c r="HW386" s="57" t="e">
        <f t="shared" si="1166"/>
        <v>#DIV/0!</v>
      </c>
      <c r="HX386" s="57"/>
      <c r="HY386" s="57" t="e">
        <f t="shared" si="1167"/>
        <v>#DIV/0!</v>
      </c>
      <c r="HZ386" s="57" t="e">
        <f t="shared" si="1168"/>
        <v>#DIV/0!</v>
      </c>
      <c r="IA386" s="57"/>
      <c r="IB386" s="61">
        <f t="shared" si="1169"/>
        <v>0</v>
      </c>
      <c r="IC386" s="57" t="str">
        <f t="shared" si="1170"/>
        <v/>
      </c>
      <c r="ID386" s="42"/>
      <c r="IE386" s="2" t="str">
        <f t="shared" si="1171"/>
        <v/>
      </c>
      <c r="IF386" s="60" t="e">
        <f t="shared" si="1172"/>
        <v>#DIV/0!</v>
      </c>
      <c r="IG386" s="60" t="str">
        <f t="shared" si="1173"/>
        <v/>
      </c>
      <c r="IH386" s="60" t="str">
        <f t="shared" si="1174"/>
        <v>zinco-</v>
      </c>
      <c r="II386" s="60" t="str">
        <f t="shared" si="1175"/>
        <v>mangano-</v>
      </c>
      <c r="IJ386" s="60" t="e">
        <f t="shared" si="1176"/>
        <v>#DIV/0!</v>
      </c>
      <c r="IK386" s="60" t="e">
        <f t="shared" si="1177"/>
        <v>#DIV/0!</v>
      </c>
      <c r="IL386" s="60" t="e">
        <f t="shared" si="1178"/>
        <v>#DIV/0!</v>
      </c>
      <c r="IM386" s="60" t="e">
        <f t="shared" si="1179"/>
        <v>#DIV/0!</v>
      </c>
      <c r="IN386" s="60" t="str">
        <f t="shared" si="1180"/>
        <v/>
      </c>
      <c r="IO386" s="60" t="str">
        <f t="shared" si="1181"/>
        <v/>
      </c>
      <c r="IP386" s="57"/>
      <c r="IQ386" s="57" t="str">
        <f t="shared" si="1182"/>
        <v>ERROR!!</v>
      </c>
    </row>
    <row r="387" spans="24:251">
      <c r="X387" s="29">
        <f t="shared" si="1038"/>
        <v>0</v>
      </c>
      <c r="Y387" s="29">
        <f t="shared" si="1039"/>
        <v>0</v>
      </c>
      <c r="Z387" s="29" t="e">
        <f t="shared" si="1040"/>
        <v>#DIV/0!</v>
      </c>
      <c r="AA387" s="29" t="e">
        <f t="shared" si="1041"/>
        <v>#DIV/0!</v>
      </c>
      <c r="AB387" s="29" t="e">
        <f t="shared" si="1042"/>
        <v>#DIV/0!</v>
      </c>
      <c r="AC387" s="29" t="e">
        <f t="shared" si="1043"/>
        <v>#DIV/0!</v>
      </c>
      <c r="AF387" s="23">
        <v>60.084299999999999</v>
      </c>
      <c r="AG387" s="23">
        <v>79.878799999999998</v>
      </c>
      <c r="AH387" s="23">
        <v>101.96120000000001</v>
      </c>
      <c r="AI387" s="23">
        <v>151.99039999999999</v>
      </c>
      <c r="AJ387" s="23">
        <v>159.69</v>
      </c>
      <c r="AK387" s="23">
        <v>71.846400000000003</v>
      </c>
      <c r="AL387" s="23">
        <v>70.9375</v>
      </c>
      <c r="AM387" s="23">
        <v>40.304400000000001</v>
      </c>
      <c r="AN387" s="23">
        <v>56.077399999999997</v>
      </c>
      <c r="AO387" s="23">
        <v>61.978999999999999</v>
      </c>
      <c r="AP387" s="23">
        <v>94.195999999999998</v>
      </c>
      <c r="AQ387" s="23">
        <v>18.998000000000001</v>
      </c>
      <c r="AR387" s="23">
        <v>35.450000000000003</v>
      </c>
      <c r="AS387" s="23">
        <v>29.88</v>
      </c>
      <c r="AT387" s="23">
        <v>74.691999999999993</v>
      </c>
      <c r="AU387" s="23">
        <v>81.39</v>
      </c>
      <c r="AX387" s="54">
        <f t="shared" si="1044"/>
        <v>0</v>
      </c>
      <c r="AY387" s="54">
        <f t="shared" si="1045"/>
        <v>0</v>
      </c>
      <c r="AZ387" s="54">
        <f t="shared" si="1046"/>
        <v>0</v>
      </c>
      <c r="BA387" s="54">
        <f t="shared" si="1047"/>
        <v>0</v>
      </c>
      <c r="BB387" s="54">
        <f t="shared" si="1048"/>
        <v>0</v>
      </c>
      <c r="BC387" s="54">
        <f t="shared" si="1049"/>
        <v>0</v>
      </c>
      <c r="BD387" s="54">
        <f t="shared" si="1050"/>
        <v>0</v>
      </c>
      <c r="BE387" s="54">
        <f t="shared" si="1051"/>
        <v>0</v>
      </c>
      <c r="BF387" s="54">
        <f t="shared" si="1052"/>
        <v>0</v>
      </c>
      <c r="BG387" s="54">
        <f t="shared" si="1053"/>
        <v>0</v>
      </c>
      <c r="BH387" s="54">
        <f t="shared" si="1054"/>
        <v>0</v>
      </c>
      <c r="BI387" s="54">
        <f t="shared" si="1055"/>
        <v>0</v>
      </c>
      <c r="BJ387" s="54">
        <f t="shared" si="1056"/>
        <v>0</v>
      </c>
      <c r="BK387" s="54">
        <f t="shared" si="1057"/>
        <v>0</v>
      </c>
      <c r="BL387" s="54">
        <f t="shared" si="1058"/>
        <v>0</v>
      </c>
      <c r="BM387" s="42"/>
      <c r="BO387" s="54">
        <f>'Norm-coeff'!$C$2+$AX387*'Norm-coeff'!$D$2+$AY387*'Norm-coeff'!$E$2+$AZ387*'Norm-coeff'!$F$2+$BA387*'Norm-coeff'!$G$2+$BB387*'Norm-coeff'!$H$2+$BC387*'Norm-coeff'!$I$2+$BD387*'Norm-coeff'!$J$2+$BE387*'Norm-coeff'!$K$2+$BF387*'Norm-coeff'!$L$2+$BG387*'Norm-coeff'!$M$2+$BH387*'Norm-coeff'!$N$2+$BI387*'Norm-coeff'!$O$2</f>
        <v>5.4045421474420303</v>
      </c>
      <c r="BP387" s="54">
        <f>'Norm-coeff'!$C$3+$AX387*'Norm-coeff'!$D$3+$AY387*'Norm-coeff'!$E$3+$AZ387*'Norm-coeff'!$F$3+$BA387*'Norm-coeff'!$G$3+$BB387*'Norm-coeff'!$H$3+$BC387*'Norm-coeff'!$I$3+$BD387*'Norm-coeff'!$J$3+$BE387*'Norm-coeff'!$K$3+$BF387*'Norm-coeff'!$L$3+$BG387*'Norm-coeff'!$M$3+$BH387*'Norm-coeff'!$N$3+$BI387*'Norm-coeff'!$O$3</f>
        <v>3.15319116612705</v>
      </c>
      <c r="BQ387" s="54">
        <f>'Norm-coeff'!$C$4+$AX387*'Norm-coeff'!$D$4+$AY387*'Norm-coeff'!$E$4+$AZ387*'Norm-coeff'!$F$4+$BA387*'Norm-coeff'!$G$4+$BB387*'Norm-coeff'!$H$4+$BC387*'Norm-coeff'!$I$4+$BD387*'Norm-coeff'!$J$4+$BE387*'Norm-coeff'!$K$4+$BF387*'Norm-coeff'!$L$4+$BG387*'Norm-coeff'!$M$4+$BH387*'Norm-coeff'!$N$4+$BI387*'Norm-coeff'!$O$4</f>
        <v>1.42115649462768</v>
      </c>
      <c r="BR387" s="54">
        <f>'Norm-coeff'!$C$5+$AX387*'Norm-coeff'!$D$5+$AY387*'Norm-coeff'!$E$5+$AZ387*'Norm-coeff'!$F$5+$BA387*'Norm-coeff'!$G$5+$BB387*'Norm-coeff'!$H$5+$BC387*'Norm-coeff'!$I$5+$BD387*'Norm-coeff'!$J$5+$BE387*'Norm-coeff'!$K$5+$BF387*'Norm-coeff'!$L$5+$BG387*'Norm-coeff'!$M$5+$BH387*'Norm-coeff'!$N$5+$BI387*'Norm-coeff'!$O$5</f>
        <v>1.0553329241296201</v>
      </c>
      <c r="BS387" s="54">
        <f>'Norm-coeff'!$C$6+$AX387*'Norm-coeff'!$D$6+$AY387*'Norm-coeff'!$E$6+$AZ387*'Norm-coeff'!$F$6+$BA387*'Norm-coeff'!$G$6+$BB387*'Norm-coeff'!$H$6+$BC387*'Norm-coeff'!$I$6+$BD387*'Norm-coeff'!$J$6+$BE387*'Norm-coeff'!$K$6+$BF387*'Norm-coeff'!$L$6+$BG387*'Norm-coeff'!$M$6+$BH387*'Norm-coeff'!$N$6+$BI387*'Norm-coeff'!$O$6</f>
        <v>-1.48700885495103E-2</v>
      </c>
      <c r="BT387" s="54">
        <f>'Norm-coeff'!$C$7+$AX387*'Norm-coeff'!$D$7+$AY387*'Norm-coeff'!$E$7+$AZ387*'Norm-coeff'!$F$7+$BA387*'Norm-coeff'!$G$7+$BB387*'Norm-coeff'!$H$7+$BC387*'Norm-coeff'!$I$7+$BD387*'Norm-coeff'!$J$7+$BE387*'Norm-coeff'!$K$7+$BF387*'Norm-coeff'!$L$7+$BG387*'Norm-coeff'!$M$7+$BH387*'Norm-coeff'!$N$7+$BI387*'Norm-coeff'!$O$7</f>
        <v>2.0907583608832998</v>
      </c>
      <c r="BU387" s="54">
        <f>'Norm-coeff'!$C$8+$AX387*'Norm-coeff'!$D$8+$AY387*'Norm-coeff'!$E$8+$AZ387*'Norm-coeff'!$F$8+$BA387*'Norm-coeff'!$G$8+$BB387*'Norm-coeff'!$H$8+$BC387*'Norm-coeff'!$I$8+$BD387*'Norm-coeff'!$J$8+$BE387*'Norm-coeff'!$K$8+$BF387*'Norm-coeff'!$L$8+$BG387*'Norm-coeff'!$M$8+$BH387*'Norm-coeff'!$N$8+$BI387*'Norm-coeff'!$O$8</f>
        <v>0.65894159836244504</v>
      </c>
      <c r="BV387" s="54">
        <f>'Norm-coeff'!$C$9+$AX387*'Norm-coeff'!$D$9+$AY387*'Norm-coeff'!$E$9+$AZ387*'Norm-coeff'!$F$9+$BA387*'Norm-coeff'!$G$9+$BB387*'Norm-coeff'!$H$9+$BC387*'Norm-coeff'!$I$9+$BD387*'Norm-coeff'!$J$9+$BE387*'Norm-coeff'!$K$9+$BF387*'Norm-coeff'!$L$9+$BG387*'Norm-coeff'!$M$9+$BH387*'Norm-coeff'!$N$9+$BI387*'Norm-coeff'!$O$9</f>
        <v>1.48961085014701</v>
      </c>
      <c r="BW387" s="54">
        <f>'Norm-coeff'!$C$10+$AX387*'Norm-coeff'!$D$10+$AY387*'Norm-coeff'!$E$10+$AZ387*'Norm-coeff'!$F$10+$BA387*'Norm-coeff'!$G$10+$BB387*'Norm-coeff'!$H$10+$BC387*'Norm-coeff'!$I$10+$BD387*'Norm-coeff'!$J$10+$BE387*'Norm-coeff'!$K$10+$BF387*'Norm-coeff'!$L$10+$BG387*'Norm-coeff'!$M$10+$BH387*'Norm-coeff'!$N$10+$BI387*'Norm-coeff'!$O$10</f>
        <v>1.42058735749591</v>
      </c>
      <c r="BX387" s="54">
        <f>'Norm-coeff'!$C$11+$AX387*'Norm-coeff'!$D$11+$AY387*'Norm-coeff'!$E$11+$AZ387*'Norm-coeff'!$F$11+$BA387*'Norm-coeff'!$G$11+$BB387*'Norm-coeff'!$H$11+$BC387*'Norm-coeff'!$I$11+$BD387*'Norm-coeff'!$J$11+$BE387*'Norm-coeff'!$K$11+$BF387*'Norm-coeff'!$L$11+$BG387*'Norm-coeff'!$M$11+$BH387*'Norm-coeff'!$N$11+$BI387*'Norm-coeff'!$O$11</f>
        <v>0.221233014421479</v>
      </c>
      <c r="BY387" s="54">
        <f>'Norm-coeff'!$C$12+$AX387*'Norm-coeff'!$D$12+$AY387*'Norm-coeff'!$E$12+$AZ387*'Norm-coeff'!$F$12+$BA387*'Norm-coeff'!$G$12+$BB387*'Norm-coeff'!$H$12+$BC387*'Norm-coeff'!$I$12+$BD387*'Norm-coeff'!$J$12+$BE387*'Norm-coeff'!$K$12+$BF387*'Norm-coeff'!$L$12+$BG387*'Norm-coeff'!$M$12+$BH387*'Norm-coeff'!$N$12+$BI387*'Norm-coeff'!$O$12</f>
        <v>0.283527502056037</v>
      </c>
      <c r="BZ387" s="54">
        <f>'Norm-coeff'!$C$13+$AX387*'Norm-coeff'!$D$13+$AY387*'Norm-coeff'!$E$13+$AZ387*'Norm-coeff'!$F$13+$BA387*'Norm-coeff'!$G$13+$BB387*'Norm-coeff'!$H$13+$BC387*'Norm-coeff'!$I$13+$BD387*'Norm-coeff'!$J$13+$BE387*'Norm-coeff'!$K$13+$BF387*'Norm-coeff'!$L$13+$BG387*'Norm-coeff'!$M$13+$BH387*'Norm-coeff'!$N$13+$BI387*'Norm-coeff'!$O$13</f>
        <v>-4.1864930554451202E-2</v>
      </c>
      <c r="CA387" s="54">
        <f>'Norm-coeff'!$C$14+$AX387*'Norm-coeff'!$D$14+$AY387*'Norm-coeff'!$E$14+$AZ387*'Norm-coeff'!$F$14+$BA387*'Norm-coeff'!$G$14+$BB387*'Norm-coeff'!$H$14+$BC387*'Norm-coeff'!$I$14+$BD387*'Norm-coeff'!$J$14+$BE387*'Norm-coeff'!$K$14+$BF387*'Norm-coeff'!$L$14+$BG387*'Norm-coeff'!$M$14+$BH387*'Norm-coeff'!$N$14+$BI387*'Norm-coeff'!$O$14</f>
        <v>4.2526983164477103</v>
      </c>
      <c r="CC387" s="54">
        <f t="shared" si="1183"/>
        <v>0</v>
      </c>
      <c r="CG387" s="54">
        <f t="shared" si="1059"/>
        <v>0</v>
      </c>
      <c r="CH387" s="54">
        <f t="shared" si="1037"/>
        <v>0</v>
      </c>
      <c r="CI387" s="54">
        <f t="shared" si="1060"/>
        <v>0</v>
      </c>
      <c r="CJ387" s="56">
        <f t="shared" si="1061"/>
        <v>0</v>
      </c>
      <c r="CK387" s="54">
        <f t="shared" si="1062"/>
        <v>0</v>
      </c>
      <c r="CL387" s="54">
        <f t="shared" si="1063"/>
        <v>0</v>
      </c>
      <c r="CM387" s="54">
        <f t="shared" si="1064"/>
        <v>0</v>
      </c>
      <c r="CN387" s="54">
        <f t="shared" si="1065"/>
        <v>0</v>
      </c>
      <c r="CO387" s="54">
        <f t="shared" si="1066"/>
        <v>0</v>
      </c>
      <c r="CP387" s="54">
        <f t="shared" si="1067"/>
        <v>0</v>
      </c>
      <c r="CQ387" s="54">
        <f t="shared" si="1068"/>
        <v>0</v>
      </c>
      <c r="CR387" s="54">
        <f t="shared" si="1069"/>
        <v>0</v>
      </c>
      <c r="CS387" s="54">
        <f t="shared" si="1070"/>
        <v>0</v>
      </c>
      <c r="CU387" s="54">
        <f t="shared" si="1071"/>
        <v>0</v>
      </c>
      <c r="CV387" s="54">
        <f t="shared" si="1072"/>
        <v>0</v>
      </c>
      <c r="CW387" s="54">
        <f t="shared" si="1073"/>
        <v>0</v>
      </c>
      <c r="CX387" s="54">
        <f t="shared" si="1074"/>
        <v>0</v>
      </c>
      <c r="CZ387" s="54">
        <f t="shared" si="1075"/>
        <v>0</v>
      </c>
      <c r="DA387" s="54">
        <f t="shared" si="1076"/>
        <v>0</v>
      </c>
      <c r="DB387" s="54">
        <f t="shared" si="1077"/>
        <v>0</v>
      </c>
      <c r="DC387" s="54">
        <f t="shared" si="1078"/>
        <v>0</v>
      </c>
      <c r="DD387" s="54">
        <f t="shared" si="1079"/>
        <v>0</v>
      </c>
      <c r="DE387" s="54">
        <f t="shared" si="1080"/>
        <v>0</v>
      </c>
      <c r="DF387" s="54">
        <f t="shared" si="1081"/>
        <v>0</v>
      </c>
      <c r="DG387" s="54">
        <f t="shared" si="1082"/>
        <v>2</v>
      </c>
      <c r="DH387" s="71">
        <f t="shared" si="1083"/>
        <v>0</v>
      </c>
      <c r="DI387" s="71">
        <f t="shared" si="1084"/>
        <v>0</v>
      </c>
      <c r="DJ387" s="54">
        <f t="shared" si="1085"/>
        <v>0</v>
      </c>
      <c r="DK387" s="54">
        <f t="shared" si="1086"/>
        <v>2</v>
      </c>
      <c r="DL387" s="4">
        <f t="shared" ref="DL387:DL450" si="1184">DM387+DN387</f>
        <v>0</v>
      </c>
      <c r="DM387" s="3">
        <f t="shared" si="1087"/>
        <v>0</v>
      </c>
      <c r="DN387" s="3">
        <f t="shared" si="1088"/>
        <v>0</v>
      </c>
      <c r="DO387" s="4" t="e">
        <f t="shared" si="1089"/>
        <v>#DIV/0!</v>
      </c>
      <c r="DP387" s="57"/>
      <c r="DQ387" s="57"/>
      <c r="DR387" s="56">
        <f t="shared" ref="DR387:DR450" si="1185">DG387</f>
        <v>2</v>
      </c>
      <c r="DS387" s="56">
        <f t="shared" ref="DS387:DS450" si="1186">DH387</f>
        <v>0</v>
      </c>
      <c r="DT387" s="38">
        <f t="shared" ref="DT387:DT450" si="1187">DI387</f>
        <v>0</v>
      </c>
      <c r="DU387" s="38">
        <f t="shared" si="1090"/>
        <v>2</v>
      </c>
      <c r="DV387" s="38">
        <f t="shared" ref="DV387:DV450" si="1188">DJ387</f>
        <v>0</v>
      </c>
      <c r="DW387" s="39">
        <f t="shared" ref="DW387:DW450" si="1189">CZ387</f>
        <v>0</v>
      </c>
      <c r="DX387" s="39">
        <f t="shared" ref="DX387:DX450" si="1190">DA387</f>
        <v>0</v>
      </c>
      <c r="DY387" s="39">
        <f t="shared" ref="DY387:DY450" si="1191">CY387</f>
        <v>0</v>
      </c>
      <c r="DZ387" s="39">
        <f t="shared" ref="DZ387:DZ450" si="1192">CV387+CW387+CX387</f>
        <v>0</v>
      </c>
      <c r="EA387" s="39">
        <f t="shared" ref="EA387:EA450" si="1193">SUM(CV387:DA387)</f>
        <v>0</v>
      </c>
      <c r="EB387" s="37" t="e">
        <f t="shared" si="1091"/>
        <v>#DIV/0!</v>
      </c>
      <c r="EC387" s="37" t="e">
        <f t="shared" si="1092"/>
        <v>#DIV/0!</v>
      </c>
      <c r="ED387" s="37" t="e">
        <f t="shared" si="1093"/>
        <v>#DIV/0!</v>
      </c>
      <c r="EE387" s="37" t="e">
        <f t="shared" si="1094"/>
        <v>#DIV/0!</v>
      </c>
      <c r="EF387" s="39" t="e">
        <f t="shared" si="1095"/>
        <v>#DIV/0!</v>
      </c>
      <c r="EG387" s="37" t="e">
        <f t="shared" si="1096"/>
        <v>#DIV/0!</v>
      </c>
      <c r="EH387" s="37" t="e">
        <f t="shared" si="1097"/>
        <v>#DIV/0!</v>
      </c>
      <c r="EI387" s="11" t="b">
        <f t="shared" si="1098"/>
        <v>1</v>
      </c>
      <c r="EJ387" s="11" t="b">
        <f t="shared" si="1099"/>
        <v>0</v>
      </c>
      <c r="EK387" s="39" t="e">
        <f t="shared" si="1100"/>
        <v>#DIV/0!</v>
      </c>
      <c r="EL387" s="39" t="e">
        <f t="shared" si="1101"/>
        <v>#DIV/0!</v>
      </c>
      <c r="EM387" s="39" t="e">
        <f t="shared" si="1102"/>
        <v>#DIV/0!</v>
      </c>
      <c r="EN387" s="39" t="e">
        <f t="shared" si="1103"/>
        <v>#DIV/0!</v>
      </c>
      <c r="EO387" s="39" t="e">
        <f t="shared" si="1104"/>
        <v>#DIV/0!</v>
      </c>
      <c r="EP387" s="39" t="e">
        <f t="shared" si="1105"/>
        <v>#DIV/0!</v>
      </c>
      <c r="EQ387" s="39" t="e">
        <f t="shared" si="1106"/>
        <v>#DIV/0!</v>
      </c>
      <c r="ER387" s="39" t="e">
        <f t="shared" si="1107"/>
        <v>#DIV/0!</v>
      </c>
      <c r="ES387" s="58" t="str">
        <f t="shared" si="1108"/>
        <v>(OH,F,Cl)-dominate amphibole</v>
      </c>
      <c r="ET387" s="58" t="e">
        <f t="shared" si="1109"/>
        <v>#N/A</v>
      </c>
      <c r="EU387" s="56">
        <f t="shared" ref="EU387:EU450" si="1194">CV387</f>
        <v>0</v>
      </c>
      <c r="EV387" s="56">
        <f t="shared" ref="EV387:EV450" si="1195">CW387</f>
        <v>0</v>
      </c>
      <c r="EW387" s="56">
        <f t="shared" ref="EW387:EW450" si="1196">CX387</f>
        <v>0</v>
      </c>
      <c r="EX387" s="56">
        <f t="shared" ref="EX387:EX450" si="1197">CQ387</f>
        <v>0</v>
      </c>
      <c r="EY387" s="56">
        <f t="shared" ref="EY387:EY450" si="1198">CS387</f>
        <v>0</v>
      </c>
      <c r="EZ387" s="56">
        <f t="shared" ref="EZ387:EZ450" si="1199">CR387</f>
        <v>0</v>
      </c>
      <c r="FA387" s="39">
        <f t="shared" ref="FA387:FA450" si="1200">CP387</f>
        <v>0</v>
      </c>
      <c r="FB387" s="39">
        <f t="shared" ref="FB387:FB450" si="1201">CO387</f>
        <v>0</v>
      </c>
      <c r="FC387" s="54">
        <f t="shared" ref="FC387:FC450" si="1202">CK387</f>
        <v>0</v>
      </c>
      <c r="FD387" s="54">
        <f t="shared" ref="FD387:FD450" si="1203">CM387</f>
        <v>0</v>
      </c>
      <c r="FE387" s="39">
        <f t="shared" ref="FE387:FE450" si="1204">CN387</f>
        <v>0</v>
      </c>
      <c r="FF387" s="54">
        <f t="shared" ref="FF387:FF450" si="1205">CL387</f>
        <v>0</v>
      </c>
      <c r="FG387" s="39">
        <f t="shared" ref="FG387:FG450" si="1206">CT387</f>
        <v>0</v>
      </c>
      <c r="FH387" s="39">
        <f t="shared" si="1110"/>
        <v>0</v>
      </c>
      <c r="FI387" s="39">
        <f t="shared" si="1111"/>
        <v>0</v>
      </c>
      <c r="FJ387" s="39">
        <f t="shared" si="1112"/>
        <v>0</v>
      </c>
      <c r="FK387" s="39" t="e">
        <f t="shared" si="1113"/>
        <v>#DIV/0!</v>
      </c>
      <c r="FL387" s="39" t="e">
        <f t="shared" si="1114"/>
        <v>#DIV/0!</v>
      </c>
      <c r="FM387" s="39" t="e">
        <f t="shared" si="1115"/>
        <v>#DIV/0!</v>
      </c>
      <c r="FN387" s="39">
        <f t="shared" si="1116"/>
        <v>1</v>
      </c>
      <c r="FO387" s="39">
        <f t="shared" ref="FO387:FO450" si="1207">DC387</f>
        <v>0</v>
      </c>
      <c r="FP387" s="39">
        <f t="shared" ref="FP387:FP450" si="1208">DD387</f>
        <v>0</v>
      </c>
      <c r="FQ387" s="39">
        <f t="shared" ref="FQ387:FQ450" si="1209">DE387</f>
        <v>0</v>
      </c>
      <c r="FR387" s="39">
        <f t="shared" si="1117"/>
        <v>0</v>
      </c>
      <c r="FS387" s="39">
        <f t="shared" si="1118"/>
        <v>0</v>
      </c>
      <c r="FU387" s="39" t="e">
        <f t="shared" si="1119"/>
        <v>#DIV/0!</v>
      </c>
      <c r="FV387" s="39" t="e">
        <f t="shared" si="1120"/>
        <v>#DIV/0!</v>
      </c>
      <c r="FW387" s="39" t="e">
        <f t="shared" si="1121"/>
        <v>#DIV/0!</v>
      </c>
      <c r="FY387" s="39" t="e">
        <f t="shared" si="1122"/>
        <v>#DIV/0!</v>
      </c>
      <c r="FZ387" s="39" t="e">
        <f t="shared" si="1123"/>
        <v>#DIV/0!</v>
      </c>
      <c r="GA387" s="39" t="e">
        <f t="shared" si="1124"/>
        <v>#DIV/0!</v>
      </c>
      <c r="GB387" s="39" t="e">
        <f t="shared" si="1125"/>
        <v>#DIV/0!</v>
      </c>
      <c r="GC387" s="39" t="e">
        <f t="shared" si="1126"/>
        <v>#DIV/0!</v>
      </c>
      <c r="GD387" s="39" t="e">
        <f t="shared" si="1127"/>
        <v>#DIV/0!</v>
      </c>
      <c r="GE387" s="39" t="e">
        <f t="shared" si="1128"/>
        <v>#DIV/0!</v>
      </c>
      <c r="GF387" s="39" t="e">
        <f t="shared" si="1129"/>
        <v>#DIV/0!</v>
      </c>
      <c r="GG387" s="39" t="e">
        <f t="shared" si="1130"/>
        <v>#DIV/0!</v>
      </c>
      <c r="GH387" s="39" t="e">
        <f t="shared" si="1131"/>
        <v>#DIV/0!</v>
      </c>
      <c r="GI387" s="39"/>
      <c r="GJ387" s="39" t="e">
        <f t="shared" si="1132"/>
        <v>#DIV/0!</v>
      </c>
      <c r="GK387" s="39" t="e">
        <f t="shared" si="1133"/>
        <v>#DIV/0!</v>
      </c>
      <c r="GL387" s="39" t="e">
        <f t="shared" si="1134"/>
        <v>#DIV/0!</v>
      </c>
      <c r="GM387" s="39" t="e">
        <f t="shared" si="1135"/>
        <v>#DIV/0!</v>
      </c>
      <c r="GN387" s="39" t="e">
        <f t="shared" si="1136"/>
        <v>#DIV/0!</v>
      </c>
      <c r="GO387" s="57"/>
      <c r="GP387" s="57" t="e">
        <f t="shared" si="1137"/>
        <v>#DIV/0!</v>
      </c>
      <c r="GQ387" s="59" t="e">
        <f t="shared" si="1138"/>
        <v>#DIV/0!</v>
      </c>
      <c r="GR387" s="41" t="e">
        <f t="shared" si="1139"/>
        <v>#DIV/0!</v>
      </c>
      <c r="GS387" s="57" t="e">
        <f t="shared" si="1140"/>
        <v>#DIV/0!</v>
      </c>
      <c r="GT387" s="57" t="e">
        <f t="shared" si="1141"/>
        <v>#DIV/0!</v>
      </c>
      <c r="GU387" s="57" t="e">
        <f t="shared" si="1142"/>
        <v>#DIV/0!</v>
      </c>
      <c r="GV387" s="57"/>
      <c r="GW387" s="42" t="e">
        <f t="shared" si="1143"/>
        <v>#DIV/0!</v>
      </c>
      <c r="GX387" s="42" t="e">
        <f t="shared" si="1144"/>
        <v>#DIV/0!</v>
      </c>
      <c r="GY387" s="42" t="e">
        <f t="shared" si="1145"/>
        <v>#DIV/0!</v>
      </c>
      <c r="GZ387" s="57"/>
      <c r="HA387" s="2" t="e">
        <f t="shared" si="1146"/>
        <v>#DIV/0!</v>
      </c>
      <c r="HB387" s="2" t="e">
        <f t="shared" si="1147"/>
        <v>#DIV/0!</v>
      </c>
      <c r="HC387" s="2" t="e">
        <f t="shared" si="1148"/>
        <v>#DIV/0!</v>
      </c>
      <c r="HD387" s="2" t="e">
        <f t="shared" si="1149"/>
        <v>#DIV/0!</v>
      </c>
      <c r="HE387" s="2" t="e">
        <f t="shared" si="1150"/>
        <v>#DIV/0!</v>
      </c>
      <c r="HF387" s="2" t="e">
        <f t="shared" si="1151"/>
        <v>#DIV/0!</v>
      </c>
      <c r="HG387" s="2" t="e">
        <f t="shared" si="1152"/>
        <v>#DIV/0!</v>
      </c>
      <c r="HH387" s="2" t="e">
        <f t="shared" si="1153"/>
        <v>#DIV/0!</v>
      </c>
      <c r="HI387" s="2" t="e">
        <f t="shared" si="1154"/>
        <v>#DIV/0!</v>
      </c>
      <c r="HJ387" s="11" t="e">
        <f t="shared" si="1155"/>
        <v>#DIV/0!</v>
      </c>
      <c r="HK387" s="60" t="e">
        <f t="shared" si="1156"/>
        <v>#DIV/0!</v>
      </c>
      <c r="HL387" s="57"/>
      <c r="HM387" s="57" t="e">
        <f t="shared" si="1157"/>
        <v>#DIV/0!</v>
      </c>
      <c r="HN387" s="57" t="e">
        <f t="shared" si="1158"/>
        <v>#DIV/0!</v>
      </c>
      <c r="HO387" s="57" t="e">
        <f t="shared" si="1159"/>
        <v>#DIV/0!</v>
      </c>
      <c r="HP387" s="57" t="e">
        <f t="shared" si="1160"/>
        <v>#DIV/0!</v>
      </c>
      <c r="HQ387" s="57" t="e">
        <f t="shared" si="1161"/>
        <v>#DIV/0!</v>
      </c>
      <c r="HR387" s="57"/>
      <c r="HS387" s="57" t="e">
        <f t="shared" si="1162"/>
        <v>#DIV/0!</v>
      </c>
      <c r="HT387" s="57" t="e">
        <f t="shared" si="1163"/>
        <v>#DIV/0!</v>
      </c>
      <c r="HU387" s="57" t="e">
        <f t="shared" si="1164"/>
        <v>#DIV/0!</v>
      </c>
      <c r="HV387" s="57" t="e">
        <f t="shared" si="1165"/>
        <v>#DIV/0!</v>
      </c>
      <c r="HW387" s="57" t="e">
        <f t="shared" si="1166"/>
        <v>#DIV/0!</v>
      </c>
      <c r="HX387" s="57"/>
      <c r="HY387" s="57" t="e">
        <f t="shared" si="1167"/>
        <v>#DIV/0!</v>
      </c>
      <c r="HZ387" s="57" t="e">
        <f t="shared" si="1168"/>
        <v>#DIV/0!</v>
      </c>
      <c r="IA387" s="57"/>
      <c r="IB387" s="61">
        <f t="shared" si="1169"/>
        <v>0</v>
      </c>
      <c r="IC387" s="57" t="str">
        <f t="shared" si="1170"/>
        <v/>
      </c>
      <c r="ID387" s="42"/>
      <c r="IE387" s="2" t="str">
        <f t="shared" si="1171"/>
        <v/>
      </c>
      <c r="IF387" s="60" t="e">
        <f t="shared" si="1172"/>
        <v>#DIV/0!</v>
      </c>
      <c r="IG387" s="60" t="str">
        <f t="shared" si="1173"/>
        <v/>
      </c>
      <c r="IH387" s="60" t="str">
        <f t="shared" si="1174"/>
        <v>zinco-</v>
      </c>
      <c r="II387" s="60" t="str">
        <f t="shared" si="1175"/>
        <v>mangano-</v>
      </c>
      <c r="IJ387" s="60" t="e">
        <f t="shared" si="1176"/>
        <v>#DIV/0!</v>
      </c>
      <c r="IK387" s="60" t="e">
        <f t="shared" si="1177"/>
        <v>#DIV/0!</v>
      </c>
      <c r="IL387" s="60" t="e">
        <f t="shared" si="1178"/>
        <v>#DIV/0!</v>
      </c>
      <c r="IM387" s="60" t="e">
        <f t="shared" si="1179"/>
        <v>#DIV/0!</v>
      </c>
      <c r="IN387" s="60" t="str">
        <f t="shared" si="1180"/>
        <v/>
      </c>
      <c r="IO387" s="60" t="str">
        <f t="shared" si="1181"/>
        <v/>
      </c>
      <c r="IP387" s="57"/>
      <c r="IQ387" s="57" t="str">
        <f t="shared" si="1182"/>
        <v>ERROR!!</v>
      </c>
    </row>
    <row r="388" spans="24:251">
      <c r="X388" s="29">
        <f t="shared" si="1038"/>
        <v>0</v>
      </c>
      <c r="Y388" s="29">
        <f t="shared" si="1039"/>
        <v>0</v>
      </c>
      <c r="Z388" s="29" t="e">
        <f t="shared" si="1040"/>
        <v>#DIV/0!</v>
      </c>
      <c r="AA388" s="29" t="e">
        <f t="shared" si="1041"/>
        <v>#DIV/0!</v>
      </c>
      <c r="AB388" s="29" t="e">
        <f t="shared" si="1042"/>
        <v>#DIV/0!</v>
      </c>
      <c r="AC388" s="29" t="e">
        <f t="shared" si="1043"/>
        <v>#DIV/0!</v>
      </c>
      <c r="AF388" s="23">
        <v>60.084299999999999</v>
      </c>
      <c r="AG388" s="23">
        <v>79.878799999999998</v>
      </c>
      <c r="AH388" s="23">
        <v>101.96120000000001</v>
      </c>
      <c r="AI388" s="23">
        <v>151.99039999999999</v>
      </c>
      <c r="AJ388" s="23">
        <v>159.69</v>
      </c>
      <c r="AK388" s="23">
        <v>71.846400000000003</v>
      </c>
      <c r="AL388" s="23">
        <v>70.9375</v>
      </c>
      <c r="AM388" s="23">
        <v>40.304400000000001</v>
      </c>
      <c r="AN388" s="23">
        <v>56.077399999999997</v>
      </c>
      <c r="AO388" s="23">
        <v>61.978999999999999</v>
      </c>
      <c r="AP388" s="23">
        <v>94.195999999999998</v>
      </c>
      <c r="AQ388" s="23">
        <v>18.998000000000001</v>
      </c>
      <c r="AR388" s="23">
        <v>35.450000000000003</v>
      </c>
      <c r="AS388" s="23">
        <v>29.88</v>
      </c>
      <c r="AT388" s="23">
        <v>74.691999999999993</v>
      </c>
      <c r="AU388" s="23">
        <v>81.39</v>
      </c>
      <c r="AX388" s="54">
        <f t="shared" si="1044"/>
        <v>0</v>
      </c>
      <c r="AY388" s="54">
        <f t="shared" si="1045"/>
        <v>0</v>
      </c>
      <c r="AZ388" s="54">
        <f t="shared" si="1046"/>
        <v>0</v>
      </c>
      <c r="BA388" s="54">
        <f t="shared" si="1047"/>
        <v>0</v>
      </c>
      <c r="BB388" s="54">
        <f t="shared" si="1048"/>
        <v>0</v>
      </c>
      <c r="BC388" s="54">
        <f t="shared" si="1049"/>
        <v>0</v>
      </c>
      <c r="BD388" s="54">
        <f t="shared" si="1050"/>
        <v>0</v>
      </c>
      <c r="BE388" s="54">
        <f t="shared" si="1051"/>
        <v>0</v>
      </c>
      <c r="BF388" s="54">
        <f t="shared" si="1052"/>
        <v>0</v>
      </c>
      <c r="BG388" s="54">
        <f t="shared" si="1053"/>
        <v>0</v>
      </c>
      <c r="BH388" s="54">
        <f t="shared" si="1054"/>
        <v>0</v>
      </c>
      <c r="BI388" s="54">
        <f t="shared" si="1055"/>
        <v>0</v>
      </c>
      <c r="BJ388" s="54">
        <f t="shared" si="1056"/>
        <v>0</v>
      </c>
      <c r="BK388" s="54">
        <f t="shared" si="1057"/>
        <v>0</v>
      </c>
      <c r="BL388" s="54">
        <f t="shared" si="1058"/>
        <v>0</v>
      </c>
      <c r="BM388" s="42"/>
      <c r="BO388" s="54">
        <f>'Norm-coeff'!$C$2+$AX388*'Norm-coeff'!$D$2+$AY388*'Norm-coeff'!$E$2+$AZ388*'Norm-coeff'!$F$2+$BA388*'Norm-coeff'!$G$2+$BB388*'Norm-coeff'!$H$2+$BC388*'Norm-coeff'!$I$2+$BD388*'Norm-coeff'!$J$2+$BE388*'Norm-coeff'!$K$2+$BF388*'Norm-coeff'!$L$2+$BG388*'Norm-coeff'!$M$2+$BH388*'Norm-coeff'!$N$2+$BI388*'Norm-coeff'!$O$2</f>
        <v>5.4045421474420303</v>
      </c>
      <c r="BP388" s="54">
        <f>'Norm-coeff'!$C$3+$AX388*'Norm-coeff'!$D$3+$AY388*'Norm-coeff'!$E$3+$AZ388*'Norm-coeff'!$F$3+$BA388*'Norm-coeff'!$G$3+$BB388*'Norm-coeff'!$H$3+$BC388*'Norm-coeff'!$I$3+$BD388*'Norm-coeff'!$J$3+$BE388*'Norm-coeff'!$K$3+$BF388*'Norm-coeff'!$L$3+$BG388*'Norm-coeff'!$M$3+$BH388*'Norm-coeff'!$N$3+$BI388*'Norm-coeff'!$O$3</f>
        <v>3.15319116612705</v>
      </c>
      <c r="BQ388" s="54">
        <f>'Norm-coeff'!$C$4+$AX388*'Norm-coeff'!$D$4+$AY388*'Norm-coeff'!$E$4+$AZ388*'Norm-coeff'!$F$4+$BA388*'Norm-coeff'!$G$4+$BB388*'Norm-coeff'!$H$4+$BC388*'Norm-coeff'!$I$4+$BD388*'Norm-coeff'!$J$4+$BE388*'Norm-coeff'!$K$4+$BF388*'Norm-coeff'!$L$4+$BG388*'Norm-coeff'!$M$4+$BH388*'Norm-coeff'!$N$4+$BI388*'Norm-coeff'!$O$4</f>
        <v>1.42115649462768</v>
      </c>
      <c r="BR388" s="54">
        <f>'Norm-coeff'!$C$5+$AX388*'Norm-coeff'!$D$5+$AY388*'Norm-coeff'!$E$5+$AZ388*'Norm-coeff'!$F$5+$BA388*'Norm-coeff'!$G$5+$BB388*'Norm-coeff'!$H$5+$BC388*'Norm-coeff'!$I$5+$BD388*'Norm-coeff'!$J$5+$BE388*'Norm-coeff'!$K$5+$BF388*'Norm-coeff'!$L$5+$BG388*'Norm-coeff'!$M$5+$BH388*'Norm-coeff'!$N$5+$BI388*'Norm-coeff'!$O$5</f>
        <v>1.0553329241296201</v>
      </c>
      <c r="BS388" s="54">
        <f>'Norm-coeff'!$C$6+$AX388*'Norm-coeff'!$D$6+$AY388*'Norm-coeff'!$E$6+$AZ388*'Norm-coeff'!$F$6+$BA388*'Norm-coeff'!$G$6+$BB388*'Norm-coeff'!$H$6+$BC388*'Norm-coeff'!$I$6+$BD388*'Norm-coeff'!$J$6+$BE388*'Norm-coeff'!$K$6+$BF388*'Norm-coeff'!$L$6+$BG388*'Norm-coeff'!$M$6+$BH388*'Norm-coeff'!$N$6+$BI388*'Norm-coeff'!$O$6</f>
        <v>-1.48700885495103E-2</v>
      </c>
      <c r="BT388" s="54">
        <f>'Norm-coeff'!$C$7+$AX388*'Norm-coeff'!$D$7+$AY388*'Norm-coeff'!$E$7+$AZ388*'Norm-coeff'!$F$7+$BA388*'Norm-coeff'!$G$7+$BB388*'Norm-coeff'!$H$7+$BC388*'Norm-coeff'!$I$7+$BD388*'Norm-coeff'!$J$7+$BE388*'Norm-coeff'!$K$7+$BF388*'Norm-coeff'!$L$7+$BG388*'Norm-coeff'!$M$7+$BH388*'Norm-coeff'!$N$7+$BI388*'Norm-coeff'!$O$7</f>
        <v>2.0907583608832998</v>
      </c>
      <c r="BU388" s="54">
        <f>'Norm-coeff'!$C$8+$AX388*'Norm-coeff'!$D$8+$AY388*'Norm-coeff'!$E$8+$AZ388*'Norm-coeff'!$F$8+$BA388*'Norm-coeff'!$G$8+$BB388*'Norm-coeff'!$H$8+$BC388*'Norm-coeff'!$I$8+$BD388*'Norm-coeff'!$J$8+$BE388*'Norm-coeff'!$K$8+$BF388*'Norm-coeff'!$L$8+$BG388*'Norm-coeff'!$M$8+$BH388*'Norm-coeff'!$N$8+$BI388*'Norm-coeff'!$O$8</f>
        <v>0.65894159836244504</v>
      </c>
      <c r="BV388" s="54">
        <f>'Norm-coeff'!$C$9+$AX388*'Norm-coeff'!$D$9+$AY388*'Norm-coeff'!$E$9+$AZ388*'Norm-coeff'!$F$9+$BA388*'Norm-coeff'!$G$9+$BB388*'Norm-coeff'!$H$9+$BC388*'Norm-coeff'!$I$9+$BD388*'Norm-coeff'!$J$9+$BE388*'Norm-coeff'!$K$9+$BF388*'Norm-coeff'!$L$9+$BG388*'Norm-coeff'!$M$9+$BH388*'Norm-coeff'!$N$9+$BI388*'Norm-coeff'!$O$9</f>
        <v>1.48961085014701</v>
      </c>
      <c r="BW388" s="54">
        <f>'Norm-coeff'!$C$10+$AX388*'Norm-coeff'!$D$10+$AY388*'Norm-coeff'!$E$10+$AZ388*'Norm-coeff'!$F$10+$BA388*'Norm-coeff'!$G$10+$BB388*'Norm-coeff'!$H$10+$BC388*'Norm-coeff'!$I$10+$BD388*'Norm-coeff'!$J$10+$BE388*'Norm-coeff'!$K$10+$BF388*'Norm-coeff'!$L$10+$BG388*'Norm-coeff'!$M$10+$BH388*'Norm-coeff'!$N$10+$BI388*'Norm-coeff'!$O$10</f>
        <v>1.42058735749591</v>
      </c>
      <c r="BX388" s="54">
        <f>'Norm-coeff'!$C$11+$AX388*'Norm-coeff'!$D$11+$AY388*'Norm-coeff'!$E$11+$AZ388*'Norm-coeff'!$F$11+$BA388*'Norm-coeff'!$G$11+$BB388*'Norm-coeff'!$H$11+$BC388*'Norm-coeff'!$I$11+$BD388*'Norm-coeff'!$J$11+$BE388*'Norm-coeff'!$K$11+$BF388*'Norm-coeff'!$L$11+$BG388*'Norm-coeff'!$M$11+$BH388*'Norm-coeff'!$N$11+$BI388*'Norm-coeff'!$O$11</f>
        <v>0.221233014421479</v>
      </c>
      <c r="BY388" s="54">
        <f>'Norm-coeff'!$C$12+$AX388*'Norm-coeff'!$D$12+$AY388*'Norm-coeff'!$E$12+$AZ388*'Norm-coeff'!$F$12+$BA388*'Norm-coeff'!$G$12+$BB388*'Norm-coeff'!$H$12+$BC388*'Norm-coeff'!$I$12+$BD388*'Norm-coeff'!$J$12+$BE388*'Norm-coeff'!$K$12+$BF388*'Norm-coeff'!$L$12+$BG388*'Norm-coeff'!$M$12+$BH388*'Norm-coeff'!$N$12+$BI388*'Norm-coeff'!$O$12</f>
        <v>0.283527502056037</v>
      </c>
      <c r="BZ388" s="54">
        <f>'Norm-coeff'!$C$13+$AX388*'Norm-coeff'!$D$13+$AY388*'Norm-coeff'!$E$13+$AZ388*'Norm-coeff'!$F$13+$BA388*'Norm-coeff'!$G$13+$BB388*'Norm-coeff'!$H$13+$BC388*'Norm-coeff'!$I$13+$BD388*'Norm-coeff'!$J$13+$BE388*'Norm-coeff'!$K$13+$BF388*'Norm-coeff'!$L$13+$BG388*'Norm-coeff'!$M$13+$BH388*'Norm-coeff'!$N$13+$BI388*'Norm-coeff'!$O$13</f>
        <v>-4.1864930554451202E-2</v>
      </c>
      <c r="CA388" s="54">
        <f>'Norm-coeff'!$C$14+$AX388*'Norm-coeff'!$D$14+$AY388*'Norm-coeff'!$E$14+$AZ388*'Norm-coeff'!$F$14+$BA388*'Norm-coeff'!$G$14+$BB388*'Norm-coeff'!$H$14+$BC388*'Norm-coeff'!$I$14+$BD388*'Norm-coeff'!$J$14+$BE388*'Norm-coeff'!$K$14+$BF388*'Norm-coeff'!$L$14+$BG388*'Norm-coeff'!$M$14+$BH388*'Norm-coeff'!$N$14+$BI388*'Norm-coeff'!$O$14</f>
        <v>4.2526983164477103</v>
      </c>
      <c r="CC388" s="54">
        <f t="shared" si="1183"/>
        <v>0</v>
      </c>
      <c r="CG388" s="54">
        <f t="shared" si="1059"/>
        <v>0</v>
      </c>
      <c r="CH388" s="54">
        <f t="shared" ref="CH388:CH451" si="1210">IF(OR(AZ388&lt;=0,BP388&lt;0),0,BP388)</f>
        <v>0</v>
      </c>
      <c r="CI388" s="54">
        <f t="shared" si="1060"/>
        <v>0</v>
      </c>
      <c r="CJ388" s="56">
        <f t="shared" si="1061"/>
        <v>0</v>
      </c>
      <c r="CK388" s="54">
        <f t="shared" si="1062"/>
        <v>0</v>
      </c>
      <c r="CL388" s="54">
        <f t="shared" si="1063"/>
        <v>0</v>
      </c>
      <c r="CM388" s="54">
        <f t="shared" si="1064"/>
        <v>0</v>
      </c>
      <c r="CN388" s="54">
        <f t="shared" si="1065"/>
        <v>0</v>
      </c>
      <c r="CO388" s="54">
        <f t="shared" si="1066"/>
        <v>0</v>
      </c>
      <c r="CP388" s="54">
        <f t="shared" si="1067"/>
        <v>0</v>
      </c>
      <c r="CQ388" s="54">
        <f t="shared" si="1068"/>
        <v>0</v>
      </c>
      <c r="CR388" s="54">
        <f t="shared" si="1069"/>
        <v>0</v>
      </c>
      <c r="CS388" s="54">
        <f t="shared" si="1070"/>
        <v>0</v>
      </c>
      <c r="CU388" s="54">
        <f t="shared" si="1071"/>
        <v>0</v>
      </c>
      <c r="CV388" s="54">
        <f t="shared" si="1072"/>
        <v>0</v>
      </c>
      <c r="CW388" s="54">
        <f t="shared" si="1073"/>
        <v>0</v>
      </c>
      <c r="CX388" s="54">
        <f t="shared" si="1074"/>
        <v>0</v>
      </c>
      <c r="CZ388" s="54">
        <f t="shared" si="1075"/>
        <v>0</v>
      </c>
      <c r="DA388" s="54">
        <f t="shared" si="1076"/>
        <v>0</v>
      </c>
      <c r="DB388" s="54">
        <f t="shared" si="1077"/>
        <v>0</v>
      </c>
      <c r="DC388" s="54">
        <f t="shared" si="1078"/>
        <v>0</v>
      </c>
      <c r="DD388" s="54">
        <f t="shared" si="1079"/>
        <v>0</v>
      </c>
      <c r="DE388" s="54">
        <f t="shared" si="1080"/>
        <v>0</v>
      </c>
      <c r="DF388" s="54">
        <f t="shared" si="1081"/>
        <v>0</v>
      </c>
      <c r="DG388" s="54">
        <f t="shared" si="1082"/>
        <v>2</v>
      </c>
      <c r="DH388" s="71">
        <f t="shared" si="1083"/>
        <v>0</v>
      </c>
      <c r="DI388" s="71">
        <f t="shared" si="1084"/>
        <v>0</v>
      </c>
      <c r="DJ388" s="54">
        <f t="shared" si="1085"/>
        <v>0</v>
      </c>
      <c r="DK388" s="54">
        <f t="shared" si="1086"/>
        <v>2</v>
      </c>
      <c r="DL388" s="4">
        <f t="shared" si="1184"/>
        <v>0</v>
      </c>
      <c r="DM388" s="3">
        <f t="shared" si="1087"/>
        <v>0</v>
      </c>
      <c r="DN388" s="3">
        <f t="shared" si="1088"/>
        <v>0</v>
      </c>
      <c r="DO388" s="4" t="e">
        <f t="shared" si="1089"/>
        <v>#DIV/0!</v>
      </c>
      <c r="DP388" s="57"/>
      <c r="DQ388" s="57"/>
      <c r="DR388" s="56">
        <f t="shared" si="1185"/>
        <v>2</v>
      </c>
      <c r="DS388" s="56">
        <f t="shared" si="1186"/>
        <v>0</v>
      </c>
      <c r="DT388" s="38">
        <f t="shared" si="1187"/>
        <v>0</v>
      </c>
      <c r="DU388" s="38">
        <f t="shared" si="1090"/>
        <v>2</v>
      </c>
      <c r="DV388" s="38">
        <f t="shared" si="1188"/>
        <v>0</v>
      </c>
      <c r="DW388" s="39">
        <f t="shared" si="1189"/>
        <v>0</v>
      </c>
      <c r="DX388" s="39">
        <f t="shared" si="1190"/>
        <v>0</v>
      </c>
      <c r="DY388" s="39">
        <f t="shared" si="1191"/>
        <v>0</v>
      </c>
      <c r="DZ388" s="39">
        <f t="shared" si="1192"/>
        <v>0</v>
      </c>
      <c r="EA388" s="39">
        <f t="shared" si="1193"/>
        <v>0</v>
      </c>
      <c r="EB388" s="37" t="e">
        <f t="shared" si="1091"/>
        <v>#DIV/0!</v>
      </c>
      <c r="EC388" s="37" t="e">
        <f t="shared" si="1092"/>
        <v>#DIV/0!</v>
      </c>
      <c r="ED388" s="37" t="e">
        <f t="shared" si="1093"/>
        <v>#DIV/0!</v>
      </c>
      <c r="EE388" s="37" t="e">
        <f t="shared" si="1094"/>
        <v>#DIV/0!</v>
      </c>
      <c r="EF388" s="39" t="e">
        <f t="shared" si="1095"/>
        <v>#DIV/0!</v>
      </c>
      <c r="EG388" s="37" t="e">
        <f t="shared" si="1096"/>
        <v>#DIV/0!</v>
      </c>
      <c r="EH388" s="37" t="e">
        <f t="shared" si="1097"/>
        <v>#DIV/0!</v>
      </c>
      <c r="EI388" s="11" t="b">
        <f t="shared" si="1098"/>
        <v>1</v>
      </c>
      <c r="EJ388" s="11" t="b">
        <f t="shared" si="1099"/>
        <v>0</v>
      </c>
      <c r="EK388" s="39" t="e">
        <f t="shared" si="1100"/>
        <v>#DIV/0!</v>
      </c>
      <c r="EL388" s="39" t="e">
        <f t="shared" si="1101"/>
        <v>#DIV/0!</v>
      </c>
      <c r="EM388" s="39" t="e">
        <f t="shared" si="1102"/>
        <v>#DIV/0!</v>
      </c>
      <c r="EN388" s="39" t="e">
        <f t="shared" si="1103"/>
        <v>#DIV/0!</v>
      </c>
      <c r="EO388" s="39" t="e">
        <f t="shared" si="1104"/>
        <v>#DIV/0!</v>
      </c>
      <c r="EP388" s="39" t="e">
        <f t="shared" si="1105"/>
        <v>#DIV/0!</v>
      </c>
      <c r="EQ388" s="39" t="e">
        <f t="shared" si="1106"/>
        <v>#DIV/0!</v>
      </c>
      <c r="ER388" s="39" t="e">
        <f t="shared" si="1107"/>
        <v>#DIV/0!</v>
      </c>
      <c r="ES388" s="58" t="str">
        <f t="shared" si="1108"/>
        <v>(OH,F,Cl)-dominate amphibole</v>
      </c>
      <c r="ET388" s="58" t="e">
        <f t="shared" si="1109"/>
        <v>#N/A</v>
      </c>
      <c r="EU388" s="56">
        <f t="shared" si="1194"/>
        <v>0</v>
      </c>
      <c r="EV388" s="56">
        <f t="shared" si="1195"/>
        <v>0</v>
      </c>
      <c r="EW388" s="56">
        <f t="shared" si="1196"/>
        <v>0</v>
      </c>
      <c r="EX388" s="56">
        <f t="shared" si="1197"/>
        <v>0</v>
      </c>
      <c r="EY388" s="56">
        <f t="shared" si="1198"/>
        <v>0</v>
      </c>
      <c r="EZ388" s="56">
        <f t="shared" si="1199"/>
        <v>0</v>
      </c>
      <c r="FA388" s="39">
        <f t="shared" si="1200"/>
        <v>0</v>
      </c>
      <c r="FB388" s="39">
        <f t="shared" si="1201"/>
        <v>0</v>
      </c>
      <c r="FC388" s="54">
        <f t="shared" si="1202"/>
        <v>0</v>
      </c>
      <c r="FD388" s="54">
        <f t="shared" si="1203"/>
        <v>0</v>
      </c>
      <c r="FE388" s="39">
        <f t="shared" si="1204"/>
        <v>0</v>
      </c>
      <c r="FF388" s="54">
        <f t="shared" si="1205"/>
        <v>0</v>
      </c>
      <c r="FG388" s="39">
        <f t="shared" si="1206"/>
        <v>0</v>
      </c>
      <c r="FH388" s="39">
        <f t="shared" si="1110"/>
        <v>0</v>
      </c>
      <c r="FI388" s="39">
        <f t="shared" si="1111"/>
        <v>0</v>
      </c>
      <c r="FJ388" s="39">
        <f t="shared" si="1112"/>
        <v>0</v>
      </c>
      <c r="FK388" s="39" t="e">
        <f t="shared" si="1113"/>
        <v>#DIV/0!</v>
      </c>
      <c r="FL388" s="39" t="e">
        <f t="shared" si="1114"/>
        <v>#DIV/0!</v>
      </c>
      <c r="FM388" s="39" t="e">
        <f t="shared" si="1115"/>
        <v>#DIV/0!</v>
      </c>
      <c r="FN388" s="39">
        <f t="shared" si="1116"/>
        <v>1</v>
      </c>
      <c r="FO388" s="39">
        <f t="shared" si="1207"/>
        <v>0</v>
      </c>
      <c r="FP388" s="39">
        <f t="shared" si="1208"/>
        <v>0</v>
      </c>
      <c r="FQ388" s="39">
        <f t="shared" si="1209"/>
        <v>0</v>
      </c>
      <c r="FR388" s="39">
        <f t="shared" si="1117"/>
        <v>0</v>
      </c>
      <c r="FS388" s="39">
        <f t="shared" si="1118"/>
        <v>0</v>
      </c>
      <c r="FU388" s="39" t="e">
        <f t="shared" si="1119"/>
        <v>#DIV/0!</v>
      </c>
      <c r="FV388" s="39" t="e">
        <f t="shared" si="1120"/>
        <v>#DIV/0!</v>
      </c>
      <c r="FW388" s="39" t="e">
        <f t="shared" si="1121"/>
        <v>#DIV/0!</v>
      </c>
      <c r="FY388" s="39" t="e">
        <f t="shared" si="1122"/>
        <v>#DIV/0!</v>
      </c>
      <c r="FZ388" s="39" t="e">
        <f t="shared" si="1123"/>
        <v>#DIV/0!</v>
      </c>
      <c r="GA388" s="39" t="e">
        <f t="shared" si="1124"/>
        <v>#DIV/0!</v>
      </c>
      <c r="GB388" s="39" t="e">
        <f t="shared" si="1125"/>
        <v>#DIV/0!</v>
      </c>
      <c r="GC388" s="39" t="e">
        <f t="shared" si="1126"/>
        <v>#DIV/0!</v>
      </c>
      <c r="GD388" s="39" t="e">
        <f t="shared" si="1127"/>
        <v>#DIV/0!</v>
      </c>
      <c r="GE388" s="39" t="e">
        <f t="shared" si="1128"/>
        <v>#DIV/0!</v>
      </c>
      <c r="GF388" s="39" t="e">
        <f t="shared" si="1129"/>
        <v>#DIV/0!</v>
      </c>
      <c r="GG388" s="39" t="e">
        <f t="shared" si="1130"/>
        <v>#DIV/0!</v>
      </c>
      <c r="GH388" s="39" t="e">
        <f t="shared" si="1131"/>
        <v>#DIV/0!</v>
      </c>
      <c r="GI388" s="39"/>
      <c r="GJ388" s="39" t="e">
        <f t="shared" si="1132"/>
        <v>#DIV/0!</v>
      </c>
      <c r="GK388" s="39" t="e">
        <f t="shared" si="1133"/>
        <v>#DIV/0!</v>
      </c>
      <c r="GL388" s="39" t="e">
        <f t="shared" si="1134"/>
        <v>#DIV/0!</v>
      </c>
      <c r="GM388" s="39" t="e">
        <f t="shared" si="1135"/>
        <v>#DIV/0!</v>
      </c>
      <c r="GN388" s="39" t="e">
        <f t="shared" si="1136"/>
        <v>#DIV/0!</v>
      </c>
      <c r="GO388" s="57"/>
      <c r="GP388" s="57" t="e">
        <f t="shared" si="1137"/>
        <v>#DIV/0!</v>
      </c>
      <c r="GQ388" s="59" t="e">
        <f t="shared" si="1138"/>
        <v>#DIV/0!</v>
      </c>
      <c r="GR388" s="41" t="e">
        <f t="shared" si="1139"/>
        <v>#DIV/0!</v>
      </c>
      <c r="GS388" s="57" t="e">
        <f t="shared" si="1140"/>
        <v>#DIV/0!</v>
      </c>
      <c r="GT388" s="57" t="e">
        <f t="shared" si="1141"/>
        <v>#DIV/0!</v>
      </c>
      <c r="GU388" s="57" t="e">
        <f t="shared" si="1142"/>
        <v>#DIV/0!</v>
      </c>
      <c r="GV388" s="57"/>
      <c r="GW388" s="42" t="e">
        <f t="shared" si="1143"/>
        <v>#DIV/0!</v>
      </c>
      <c r="GX388" s="42" t="e">
        <f t="shared" si="1144"/>
        <v>#DIV/0!</v>
      </c>
      <c r="GY388" s="42" t="e">
        <f t="shared" si="1145"/>
        <v>#DIV/0!</v>
      </c>
      <c r="GZ388" s="57"/>
      <c r="HA388" s="2" t="e">
        <f t="shared" si="1146"/>
        <v>#DIV/0!</v>
      </c>
      <c r="HB388" s="2" t="e">
        <f t="shared" si="1147"/>
        <v>#DIV/0!</v>
      </c>
      <c r="HC388" s="2" t="e">
        <f t="shared" si="1148"/>
        <v>#DIV/0!</v>
      </c>
      <c r="HD388" s="2" t="e">
        <f t="shared" si="1149"/>
        <v>#DIV/0!</v>
      </c>
      <c r="HE388" s="2" t="e">
        <f t="shared" si="1150"/>
        <v>#DIV/0!</v>
      </c>
      <c r="HF388" s="2" t="e">
        <f t="shared" si="1151"/>
        <v>#DIV/0!</v>
      </c>
      <c r="HG388" s="2" t="e">
        <f t="shared" si="1152"/>
        <v>#DIV/0!</v>
      </c>
      <c r="HH388" s="2" t="e">
        <f t="shared" si="1153"/>
        <v>#DIV/0!</v>
      </c>
      <c r="HI388" s="2" t="e">
        <f t="shared" si="1154"/>
        <v>#DIV/0!</v>
      </c>
      <c r="HJ388" s="11" t="e">
        <f t="shared" si="1155"/>
        <v>#DIV/0!</v>
      </c>
      <c r="HK388" s="60" t="e">
        <f t="shared" si="1156"/>
        <v>#DIV/0!</v>
      </c>
      <c r="HL388" s="57"/>
      <c r="HM388" s="57" t="e">
        <f t="shared" si="1157"/>
        <v>#DIV/0!</v>
      </c>
      <c r="HN388" s="57" t="e">
        <f t="shared" si="1158"/>
        <v>#DIV/0!</v>
      </c>
      <c r="HO388" s="57" t="e">
        <f t="shared" si="1159"/>
        <v>#DIV/0!</v>
      </c>
      <c r="HP388" s="57" t="e">
        <f t="shared" si="1160"/>
        <v>#DIV/0!</v>
      </c>
      <c r="HQ388" s="57" t="e">
        <f t="shared" si="1161"/>
        <v>#DIV/0!</v>
      </c>
      <c r="HR388" s="57"/>
      <c r="HS388" s="57" t="e">
        <f t="shared" si="1162"/>
        <v>#DIV/0!</v>
      </c>
      <c r="HT388" s="57" t="e">
        <f t="shared" si="1163"/>
        <v>#DIV/0!</v>
      </c>
      <c r="HU388" s="57" t="e">
        <f t="shared" si="1164"/>
        <v>#DIV/0!</v>
      </c>
      <c r="HV388" s="57" t="e">
        <f t="shared" si="1165"/>
        <v>#DIV/0!</v>
      </c>
      <c r="HW388" s="57" t="e">
        <f t="shared" si="1166"/>
        <v>#DIV/0!</v>
      </c>
      <c r="HX388" s="57"/>
      <c r="HY388" s="57" t="e">
        <f t="shared" si="1167"/>
        <v>#DIV/0!</v>
      </c>
      <c r="HZ388" s="57" t="e">
        <f t="shared" si="1168"/>
        <v>#DIV/0!</v>
      </c>
      <c r="IA388" s="57"/>
      <c r="IB388" s="61">
        <f t="shared" si="1169"/>
        <v>0</v>
      </c>
      <c r="IC388" s="57" t="str">
        <f t="shared" si="1170"/>
        <v/>
      </c>
      <c r="ID388" s="42"/>
      <c r="IE388" s="2" t="str">
        <f t="shared" si="1171"/>
        <v/>
      </c>
      <c r="IF388" s="60" t="e">
        <f t="shared" si="1172"/>
        <v>#DIV/0!</v>
      </c>
      <c r="IG388" s="60" t="str">
        <f t="shared" si="1173"/>
        <v/>
      </c>
      <c r="IH388" s="60" t="str">
        <f t="shared" si="1174"/>
        <v>zinco-</v>
      </c>
      <c r="II388" s="60" t="str">
        <f t="shared" si="1175"/>
        <v>mangano-</v>
      </c>
      <c r="IJ388" s="60" t="e">
        <f t="shared" si="1176"/>
        <v>#DIV/0!</v>
      </c>
      <c r="IK388" s="60" t="e">
        <f t="shared" si="1177"/>
        <v>#DIV/0!</v>
      </c>
      <c r="IL388" s="60" t="e">
        <f t="shared" si="1178"/>
        <v>#DIV/0!</v>
      </c>
      <c r="IM388" s="60" t="e">
        <f t="shared" si="1179"/>
        <v>#DIV/0!</v>
      </c>
      <c r="IN388" s="60" t="str">
        <f t="shared" si="1180"/>
        <v/>
      </c>
      <c r="IO388" s="60" t="str">
        <f t="shared" si="1181"/>
        <v/>
      </c>
      <c r="IP388" s="57"/>
      <c r="IQ388" s="57" t="str">
        <f t="shared" si="1182"/>
        <v>ERROR!!</v>
      </c>
    </row>
    <row r="389" spans="24:251">
      <c r="X389" s="29">
        <f t="shared" si="1038"/>
        <v>0</v>
      </c>
      <c r="Y389" s="29">
        <f t="shared" si="1039"/>
        <v>0</v>
      </c>
      <c r="Z389" s="29" t="e">
        <f t="shared" si="1040"/>
        <v>#DIV/0!</v>
      </c>
      <c r="AA389" s="29" t="e">
        <f t="shared" si="1041"/>
        <v>#DIV/0!</v>
      </c>
      <c r="AB389" s="29" t="e">
        <f t="shared" si="1042"/>
        <v>#DIV/0!</v>
      </c>
      <c r="AC389" s="29" t="e">
        <f t="shared" si="1043"/>
        <v>#DIV/0!</v>
      </c>
      <c r="AF389" s="23">
        <v>60.084299999999999</v>
      </c>
      <c r="AG389" s="23">
        <v>79.878799999999998</v>
      </c>
      <c r="AH389" s="23">
        <v>101.96120000000001</v>
      </c>
      <c r="AI389" s="23">
        <v>151.99039999999999</v>
      </c>
      <c r="AJ389" s="23">
        <v>159.69</v>
      </c>
      <c r="AK389" s="23">
        <v>71.846400000000003</v>
      </c>
      <c r="AL389" s="23">
        <v>70.9375</v>
      </c>
      <c r="AM389" s="23">
        <v>40.304400000000001</v>
      </c>
      <c r="AN389" s="23">
        <v>56.077399999999997</v>
      </c>
      <c r="AO389" s="23">
        <v>61.978999999999999</v>
      </c>
      <c r="AP389" s="23">
        <v>94.195999999999998</v>
      </c>
      <c r="AQ389" s="23">
        <v>18.998000000000001</v>
      </c>
      <c r="AR389" s="23">
        <v>35.450000000000003</v>
      </c>
      <c r="AS389" s="23">
        <v>29.88</v>
      </c>
      <c r="AT389" s="23">
        <v>74.691999999999993</v>
      </c>
      <c r="AU389" s="23">
        <v>81.39</v>
      </c>
      <c r="AX389" s="54">
        <f t="shared" si="1044"/>
        <v>0</v>
      </c>
      <c r="AY389" s="54">
        <f t="shared" si="1045"/>
        <v>0</v>
      </c>
      <c r="AZ389" s="54">
        <f t="shared" si="1046"/>
        <v>0</v>
      </c>
      <c r="BA389" s="54">
        <f t="shared" si="1047"/>
        <v>0</v>
      </c>
      <c r="BB389" s="54">
        <f t="shared" si="1048"/>
        <v>0</v>
      </c>
      <c r="BC389" s="54">
        <f t="shared" si="1049"/>
        <v>0</v>
      </c>
      <c r="BD389" s="54">
        <f t="shared" si="1050"/>
        <v>0</v>
      </c>
      <c r="BE389" s="54">
        <f t="shared" si="1051"/>
        <v>0</v>
      </c>
      <c r="BF389" s="54">
        <f t="shared" si="1052"/>
        <v>0</v>
      </c>
      <c r="BG389" s="54">
        <f t="shared" si="1053"/>
        <v>0</v>
      </c>
      <c r="BH389" s="54">
        <f t="shared" si="1054"/>
        <v>0</v>
      </c>
      <c r="BI389" s="54">
        <f t="shared" si="1055"/>
        <v>0</v>
      </c>
      <c r="BJ389" s="54">
        <f t="shared" si="1056"/>
        <v>0</v>
      </c>
      <c r="BK389" s="54">
        <f t="shared" si="1057"/>
        <v>0</v>
      </c>
      <c r="BL389" s="54">
        <f t="shared" si="1058"/>
        <v>0</v>
      </c>
      <c r="BM389" s="42"/>
      <c r="BO389" s="54">
        <f>'Norm-coeff'!$C$2+$AX389*'Norm-coeff'!$D$2+$AY389*'Norm-coeff'!$E$2+$AZ389*'Norm-coeff'!$F$2+$BA389*'Norm-coeff'!$G$2+$BB389*'Norm-coeff'!$H$2+$BC389*'Norm-coeff'!$I$2+$BD389*'Norm-coeff'!$J$2+$BE389*'Norm-coeff'!$K$2+$BF389*'Norm-coeff'!$L$2+$BG389*'Norm-coeff'!$M$2+$BH389*'Norm-coeff'!$N$2+$BI389*'Norm-coeff'!$O$2</f>
        <v>5.4045421474420303</v>
      </c>
      <c r="BP389" s="54">
        <f>'Norm-coeff'!$C$3+$AX389*'Norm-coeff'!$D$3+$AY389*'Norm-coeff'!$E$3+$AZ389*'Norm-coeff'!$F$3+$BA389*'Norm-coeff'!$G$3+$BB389*'Norm-coeff'!$H$3+$BC389*'Norm-coeff'!$I$3+$BD389*'Norm-coeff'!$J$3+$BE389*'Norm-coeff'!$K$3+$BF389*'Norm-coeff'!$L$3+$BG389*'Norm-coeff'!$M$3+$BH389*'Norm-coeff'!$N$3+$BI389*'Norm-coeff'!$O$3</f>
        <v>3.15319116612705</v>
      </c>
      <c r="BQ389" s="54">
        <f>'Norm-coeff'!$C$4+$AX389*'Norm-coeff'!$D$4+$AY389*'Norm-coeff'!$E$4+$AZ389*'Norm-coeff'!$F$4+$BA389*'Norm-coeff'!$G$4+$BB389*'Norm-coeff'!$H$4+$BC389*'Norm-coeff'!$I$4+$BD389*'Norm-coeff'!$J$4+$BE389*'Norm-coeff'!$K$4+$BF389*'Norm-coeff'!$L$4+$BG389*'Norm-coeff'!$M$4+$BH389*'Norm-coeff'!$N$4+$BI389*'Norm-coeff'!$O$4</f>
        <v>1.42115649462768</v>
      </c>
      <c r="BR389" s="54">
        <f>'Norm-coeff'!$C$5+$AX389*'Norm-coeff'!$D$5+$AY389*'Norm-coeff'!$E$5+$AZ389*'Norm-coeff'!$F$5+$BA389*'Norm-coeff'!$G$5+$BB389*'Norm-coeff'!$H$5+$BC389*'Norm-coeff'!$I$5+$BD389*'Norm-coeff'!$J$5+$BE389*'Norm-coeff'!$K$5+$BF389*'Norm-coeff'!$L$5+$BG389*'Norm-coeff'!$M$5+$BH389*'Norm-coeff'!$N$5+$BI389*'Norm-coeff'!$O$5</f>
        <v>1.0553329241296201</v>
      </c>
      <c r="BS389" s="54">
        <f>'Norm-coeff'!$C$6+$AX389*'Norm-coeff'!$D$6+$AY389*'Norm-coeff'!$E$6+$AZ389*'Norm-coeff'!$F$6+$BA389*'Norm-coeff'!$G$6+$BB389*'Norm-coeff'!$H$6+$BC389*'Norm-coeff'!$I$6+$BD389*'Norm-coeff'!$J$6+$BE389*'Norm-coeff'!$K$6+$BF389*'Norm-coeff'!$L$6+$BG389*'Norm-coeff'!$M$6+$BH389*'Norm-coeff'!$N$6+$BI389*'Norm-coeff'!$O$6</f>
        <v>-1.48700885495103E-2</v>
      </c>
      <c r="BT389" s="54">
        <f>'Norm-coeff'!$C$7+$AX389*'Norm-coeff'!$D$7+$AY389*'Norm-coeff'!$E$7+$AZ389*'Norm-coeff'!$F$7+$BA389*'Norm-coeff'!$G$7+$BB389*'Norm-coeff'!$H$7+$BC389*'Norm-coeff'!$I$7+$BD389*'Norm-coeff'!$J$7+$BE389*'Norm-coeff'!$K$7+$BF389*'Norm-coeff'!$L$7+$BG389*'Norm-coeff'!$M$7+$BH389*'Norm-coeff'!$N$7+$BI389*'Norm-coeff'!$O$7</f>
        <v>2.0907583608832998</v>
      </c>
      <c r="BU389" s="54">
        <f>'Norm-coeff'!$C$8+$AX389*'Norm-coeff'!$D$8+$AY389*'Norm-coeff'!$E$8+$AZ389*'Norm-coeff'!$F$8+$BA389*'Norm-coeff'!$G$8+$BB389*'Norm-coeff'!$H$8+$BC389*'Norm-coeff'!$I$8+$BD389*'Norm-coeff'!$J$8+$BE389*'Norm-coeff'!$K$8+$BF389*'Norm-coeff'!$L$8+$BG389*'Norm-coeff'!$M$8+$BH389*'Norm-coeff'!$N$8+$BI389*'Norm-coeff'!$O$8</f>
        <v>0.65894159836244504</v>
      </c>
      <c r="BV389" s="54">
        <f>'Norm-coeff'!$C$9+$AX389*'Norm-coeff'!$D$9+$AY389*'Norm-coeff'!$E$9+$AZ389*'Norm-coeff'!$F$9+$BA389*'Norm-coeff'!$G$9+$BB389*'Norm-coeff'!$H$9+$BC389*'Norm-coeff'!$I$9+$BD389*'Norm-coeff'!$J$9+$BE389*'Norm-coeff'!$K$9+$BF389*'Norm-coeff'!$L$9+$BG389*'Norm-coeff'!$M$9+$BH389*'Norm-coeff'!$N$9+$BI389*'Norm-coeff'!$O$9</f>
        <v>1.48961085014701</v>
      </c>
      <c r="BW389" s="54">
        <f>'Norm-coeff'!$C$10+$AX389*'Norm-coeff'!$D$10+$AY389*'Norm-coeff'!$E$10+$AZ389*'Norm-coeff'!$F$10+$BA389*'Norm-coeff'!$G$10+$BB389*'Norm-coeff'!$H$10+$BC389*'Norm-coeff'!$I$10+$BD389*'Norm-coeff'!$J$10+$BE389*'Norm-coeff'!$K$10+$BF389*'Norm-coeff'!$L$10+$BG389*'Norm-coeff'!$M$10+$BH389*'Norm-coeff'!$N$10+$BI389*'Norm-coeff'!$O$10</f>
        <v>1.42058735749591</v>
      </c>
      <c r="BX389" s="54">
        <f>'Norm-coeff'!$C$11+$AX389*'Norm-coeff'!$D$11+$AY389*'Norm-coeff'!$E$11+$AZ389*'Norm-coeff'!$F$11+$BA389*'Norm-coeff'!$G$11+$BB389*'Norm-coeff'!$H$11+$BC389*'Norm-coeff'!$I$11+$BD389*'Norm-coeff'!$J$11+$BE389*'Norm-coeff'!$K$11+$BF389*'Norm-coeff'!$L$11+$BG389*'Norm-coeff'!$M$11+$BH389*'Norm-coeff'!$N$11+$BI389*'Norm-coeff'!$O$11</f>
        <v>0.221233014421479</v>
      </c>
      <c r="BY389" s="54">
        <f>'Norm-coeff'!$C$12+$AX389*'Norm-coeff'!$D$12+$AY389*'Norm-coeff'!$E$12+$AZ389*'Norm-coeff'!$F$12+$BA389*'Norm-coeff'!$G$12+$BB389*'Norm-coeff'!$H$12+$BC389*'Norm-coeff'!$I$12+$BD389*'Norm-coeff'!$J$12+$BE389*'Norm-coeff'!$K$12+$BF389*'Norm-coeff'!$L$12+$BG389*'Norm-coeff'!$M$12+$BH389*'Norm-coeff'!$N$12+$BI389*'Norm-coeff'!$O$12</f>
        <v>0.283527502056037</v>
      </c>
      <c r="BZ389" s="54">
        <f>'Norm-coeff'!$C$13+$AX389*'Norm-coeff'!$D$13+$AY389*'Norm-coeff'!$E$13+$AZ389*'Norm-coeff'!$F$13+$BA389*'Norm-coeff'!$G$13+$BB389*'Norm-coeff'!$H$13+$BC389*'Norm-coeff'!$I$13+$BD389*'Norm-coeff'!$J$13+$BE389*'Norm-coeff'!$K$13+$BF389*'Norm-coeff'!$L$13+$BG389*'Norm-coeff'!$M$13+$BH389*'Norm-coeff'!$N$13+$BI389*'Norm-coeff'!$O$13</f>
        <v>-4.1864930554451202E-2</v>
      </c>
      <c r="CA389" s="54">
        <f>'Norm-coeff'!$C$14+$AX389*'Norm-coeff'!$D$14+$AY389*'Norm-coeff'!$E$14+$AZ389*'Norm-coeff'!$F$14+$BA389*'Norm-coeff'!$G$14+$BB389*'Norm-coeff'!$H$14+$BC389*'Norm-coeff'!$I$14+$BD389*'Norm-coeff'!$J$14+$BE389*'Norm-coeff'!$K$14+$BF389*'Norm-coeff'!$L$14+$BG389*'Norm-coeff'!$M$14+$BH389*'Norm-coeff'!$N$14+$BI389*'Norm-coeff'!$O$14</f>
        <v>4.2526983164477103</v>
      </c>
      <c r="CC389" s="54">
        <f t="shared" si="1183"/>
        <v>0</v>
      </c>
      <c r="CG389" s="54">
        <f t="shared" si="1059"/>
        <v>0</v>
      </c>
      <c r="CH389" s="54">
        <f t="shared" si="1210"/>
        <v>0</v>
      </c>
      <c r="CI389" s="54">
        <f t="shared" si="1060"/>
        <v>0</v>
      </c>
      <c r="CJ389" s="56">
        <f t="shared" si="1061"/>
        <v>0</v>
      </c>
      <c r="CK389" s="54">
        <f t="shared" si="1062"/>
        <v>0</v>
      </c>
      <c r="CL389" s="54">
        <f t="shared" si="1063"/>
        <v>0</v>
      </c>
      <c r="CM389" s="54">
        <f t="shared" si="1064"/>
        <v>0</v>
      </c>
      <c r="CN389" s="54">
        <f t="shared" si="1065"/>
        <v>0</v>
      </c>
      <c r="CO389" s="54">
        <f t="shared" si="1066"/>
        <v>0</v>
      </c>
      <c r="CP389" s="54">
        <f t="shared" si="1067"/>
        <v>0</v>
      </c>
      <c r="CQ389" s="54">
        <f t="shared" si="1068"/>
        <v>0</v>
      </c>
      <c r="CR389" s="54">
        <f t="shared" si="1069"/>
        <v>0</v>
      </c>
      <c r="CS389" s="54">
        <f t="shared" si="1070"/>
        <v>0</v>
      </c>
      <c r="CU389" s="54">
        <f t="shared" si="1071"/>
        <v>0</v>
      </c>
      <c r="CV389" s="54">
        <f t="shared" si="1072"/>
        <v>0</v>
      </c>
      <c r="CW389" s="54">
        <f t="shared" si="1073"/>
        <v>0</v>
      </c>
      <c r="CX389" s="54">
        <f t="shared" si="1074"/>
        <v>0</v>
      </c>
      <c r="CZ389" s="54">
        <f t="shared" si="1075"/>
        <v>0</v>
      </c>
      <c r="DA389" s="54">
        <f t="shared" si="1076"/>
        <v>0</v>
      </c>
      <c r="DB389" s="54">
        <f t="shared" si="1077"/>
        <v>0</v>
      </c>
      <c r="DC389" s="54">
        <f t="shared" si="1078"/>
        <v>0</v>
      </c>
      <c r="DD389" s="54">
        <f t="shared" si="1079"/>
        <v>0</v>
      </c>
      <c r="DE389" s="54">
        <f t="shared" si="1080"/>
        <v>0</v>
      </c>
      <c r="DF389" s="54">
        <f t="shared" si="1081"/>
        <v>0</v>
      </c>
      <c r="DG389" s="54">
        <f t="shared" si="1082"/>
        <v>2</v>
      </c>
      <c r="DH389" s="71">
        <f t="shared" si="1083"/>
        <v>0</v>
      </c>
      <c r="DI389" s="71">
        <f t="shared" si="1084"/>
        <v>0</v>
      </c>
      <c r="DJ389" s="54">
        <f t="shared" si="1085"/>
        <v>0</v>
      </c>
      <c r="DK389" s="54">
        <f t="shared" si="1086"/>
        <v>2</v>
      </c>
      <c r="DL389" s="4">
        <f t="shared" si="1184"/>
        <v>0</v>
      </c>
      <c r="DM389" s="3">
        <f t="shared" si="1087"/>
        <v>0</v>
      </c>
      <c r="DN389" s="3">
        <f t="shared" si="1088"/>
        <v>0</v>
      </c>
      <c r="DO389" s="4" t="e">
        <f t="shared" si="1089"/>
        <v>#DIV/0!</v>
      </c>
      <c r="DP389" s="57"/>
      <c r="DQ389" s="57"/>
      <c r="DR389" s="56">
        <f t="shared" si="1185"/>
        <v>2</v>
      </c>
      <c r="DS389" s="56">
        <f t="shared" si="1186"/>
        <v>0</v>
      </c>
      <c r="DT389" s="38">
        <f t="shared" si="1187"/>
        <v>0</v>
      </c>
      <c r="DU389" s="38">
        <f t="shared" si="1090"/>
        <v>2</v>
      </c>
      <c r="DV389" s="38">
        <f t="shared" si="1188"/>
        <v>0</v>
      </c>
      <c r="DW389" s="39">
        <f t="shared" si="1189"/>
        <v>0</v>
      </c>
      <c r="DX389" s="39">
        <f t="shared" si="1190"/>
        <v>0</v>
      </c>
      <c r="DY389" s="39">
        <f t="shared" si="1191"/>
        <v>0</v>
      </c>
      <c r="DZ389" s="39">
        <f t="shared" si="1192"/>
        <v>0</v>
      </c>
      <c r="EA389" s="39">
        <f t="shared" si="1193"/>
        <v>0</v>
      </c>
      <c r="EB389" s="37" t="e">
        <f t="shared" si="1091"/>
        <v>#DIV/0!</v>
      </c>
      <c r="EC389" s="37" t="e">
        <f t="shared" si="1092"/>
        <v>#DIV/0!</v>
      </c>
      <c r="ED389" s="37" t="e">
        <f t="shared" si="1093"/>
        <v>#DIV/0!</v>
      </c>
      <c r="EE389" s="37" t="e">
        <f t="shared" si="1094"/>
        <v>#DIV/0!</v>
      </c>
      <c r="EF389" s="39" t="e">
        <f t="shared" si="1095"/>
        <v>#DIV/0!</v>
      </c>
      <c r="EG389" s="37" t="e">
        <f t="shared" si="1096"/>
        <v>#DIV/0!</v>
      </c>
      <c r="EH389" s="37" t="e">
        <f t="shared" si="1097"/>
        <v>#DIV/0!</v>
      </c>
      <c r="EI389" s="11" t="b">
        <f t="shared" si="1098"/>
        <v>1</v>
      </c>
      <c r="EJ389" s="11" t="b">
        <f t="shared" si="1099"/>
        <v>0</v>
      </c>
      <c r="EK389" s="39" t="e">
        <f t="shared" si="1100"/>
        <v>#DIV/0!</v>
      </c>
      <c r="EL389" s="39" t="e">
        <f t="shared" si="1101"/>
        <v>#DIV/0!</v>
      </c>
      <c r="EM389" s="39" t="e">
        <f t="shared" si="1102"/>
        <v>#DIV/0!</v>
      </c>
      <c r="EN389" s="39" t="e">
        <f t="shared" si="1103"/>
        <v>#DIV/0!</v>
      </c>
      <c r="EO389" s="39" t="e">
        <f t="shared" si="1104"/>
        <v>#DIV/0!</v>
      </c>
      <c r="EP389" s="39" t="e">
        <f t="shared" si="1105"/>
        <v>#DIV/0!</v>
      </c>
      <c r="EQ389" s="39" t="e">
        <f t="shared" si="1106"/>
        <v>#DIV/0!</v>
      </c>
      <c r="ER389" s="39" t="e">
        <f t="shared" si="1107"/>
        <v>#DIV/0!</v>
      </c>
      <c r="ES389" s="58" t="str">
        <f t="shared" si="1108"/>
        <v>(OH,F,Cl)-dominate amphibole</v>
      </c>
      <c r="ET389" s="58" t="e">
        <f t="shared" si="1109"/>
        <v>#N/A</v>
      </c>
      <c r="EU389" s="56">
        <f t="shared" si="1194"/>
        <v>0</v>
      </c>
      <c r="EV389" s="56">
        <f t="shared" si="1195"/>
        <v>0</v>
      </c>
      <c r="EW389" s="56">
        <f t="shared" si="1196"/>
        <v>0</v>
      </c>
      <c r="EX389" s="56">
        <f t="shared" si="1197"/>
        <v>0</v>
      </c>
      <c r="EY389" s="56">
        <f t="shared" si="1198"/>
        <v>0</v>
      </c>
      <c r="EZ389" s="56">
        <f t="shared" si="1199"/>
        <v>0</v>
      </c>
      <c r="FA389" s="39">
        <f t="shared" si="1200"/>
        <v>0</v>
      </c>
      <c r="FB389" s="39">
        <f t="shared" si="1201"/>
        <v>0</v>
      </c>
      <c r="FC389" s="54">
        <f t="shared" si="1202"/>
        <v>0</v>
      </c>
      <c r="FD389" s="54">
        <f t="shared" si="1203"/>
        <v>0</v>
      </c>
      <c r="FE389" s="39">
        <f t="shared" si="1204"/>
        <v>0</v>
      </c>
      <c r="FF389" s="54">
        <f t="shared" si="1205"/>
        <v>0</v>
      </c>
      <c r="FG389" s="39">
        <f t="shared" si="1206"/>
        <v>0</v>
      </c>
      <c r="FH389" s="39">
        <f t="shared" si="1110"/>
        <v>0</v>
      </c>
      <c r="FI389" s="39">
        <f t="shared" si="1111"/>
        <v>0</v>
      </c>
      <c r="FJ389" s="39">
        <f t="shared" si="1112"/>
        <v>0</v>
      </c>
      <c r="FK389" s="39" t="e">
        <f t="shared" si="1113"/>
        <v>#DIV/0!</v>
      </c>
      <c r="FL389" s="39" t="e">
        <f t="shared" si="1114"/>
        <v>#DIV/0!</v>
      </c>
      <c r="FM389" s="39" t="e">
        <f t="shared" si="1115"/>
        <v>#DIV/0!</v>
      </c>
      <c r="FN389" s="39">
        <f t="shared" si="1116"/>
        <v>1</v>
      </c>
      <c r="FO389" s="39">
        <f t="shared" si="1207"/>
        <v>0</v>
      </c>
      <c r="FP389" s="39">
        <f t="shared" si="1208"/>
        <v>0</v>
      </c>
      <c r="FQ389" s="39">
        <f t="shared" si="1209"/>
        <v>0</v>
      </c>
      <c r="FR389" s="39">
        <f t="shared" si="1117"/>
        <v>0</v>
      </c>
      <c r="FS389" s="39">
        <f t="shared" si="1118"/>
        <v>0</v>
      </c>
      <c r="FU389" s="39" t="e">
        <f t="shared" si="1119"/>
        <v>#DIV/0!</v>
      </c>
      <c r="FV389" s="39" t="e">
        <f t="shared" si="1120"/>
        <v>#DIV/0!</v>
      </c>
      <c r="FW389" s="39" t="e">
        <f t="shared" si="1121"/>
        <v>#DIV/0!</v>
      </c>
      <c r="FY389" s="39" t="e">
        <f t="shared" si="1122"/>
        <v>#DIV/0!</v>
      </c>
      <c r="FZ389" s="39" t="e">
        <f t="shared" si="1123"/>
        <v>#DIV/0!</v>
      </c>
      <c r="GA389" s="39" t="e">
        <f t="shared" si="1124"/>
        <v>#DIV/0!</v>
      </c>
      <c r="GB389" s="39" t="e">
        <f t="shared" si="1125"/>
        <v>#DIV/0!</v>
      </c>
      <c r="GC389" s="39" t="e">
        <f t="shared" si="1126"/>
        <v>#DIV/0!</v>
      </c>
      <c r="GD389" s="39" t="e">
        <f t="shared" si="1127"/>
        <v>#DIV/0!</v>
      </c>
      <c r="GE389" s="39" t="e">
        <f t="shared" si="1128"/>
        <v>#DIV/0!</v>
      </c>
      <c r="GF389" s="39" t="e">
        <f t="shared" si="1129"/>
        <v>#DIV/0!</v>
      </c>
      <c r="GG389" s="39" t="e">
        <f t="shared" si="1130"/>
        <v>#DIV/0!</v>
      </c>
      <c r="GH389" s="39" t="e">
        <f t="shared" si="1131"/>
        <v>#DIV/0!</v>
      </c>
      <c r="GI389" s="39"/>
      <c r="GJ389" s="39" t="e">
        <f t="shared" si="1132"/>
        <v>#DIV/0!</v>
      </c>
      <c r="GK389" s="39" t="e">
        <f t="shared" si="1133"/>
        <v>#DIV/0!</v>
      </c>
      <c r="GL389" s="39" t="e">
        <f t="shared" si="1134"/>
        <v>#DIV/0!</v>
      </c>
      <c r="GM389" s="39" t="e">
        <f t="shared" si="1135"/>
        <v>#DIV/0!</v>
      </c>
      <c r="GN389" s="39" t="e">
        <f t="shared" si="1136"/>
        <v>#DIV/0!</v>
      </c>
      <c r="GO389" s="57"/>
      <c r="GP389" s="57" t="e">
        <f t="shared" si="1137"/>
        <v>#DIV/0!</v>
      </c>
      <c r="GQ389" s="59" t="e">
        <f t="shared" si="1138"/>
        <v>#DIV/0!</v>
      </c>
      <c r="GR389" s="41" t="e">
        <f t="shared" si="1139"/>
        <v>#DIV/0!</v>
      </c>
      <c r="GS389" s="57" t="e">
        <f t="shared" si="1140"/>
        <v>#DIV/0!</v>
      </c>
      <c r="GT389" s="57" t="e">
        <f t="shared" si="1141"/>
        <v>#DIV/0!</v>
      </c>
      <c r="GU389" s="57" t="e">
        <f t="shared" si="1142"/>
        <v>#DIV/0!</v>
      </c>
      <c r="GV389" s="57"/>
      <c r="GW389" s="42" t="e">
        <f t="shared" si="1143"/>
        <v>#DIV/0!</v>
      </c>
      <c r="GX389" s="42" t="e">
        <f t="shared" si="1144"/>
        <v>#DIV/0!</v>
      </c>
      <c r="GY389" s="42" t="e">
        <f t="shared" si="1145"/>
        <v>#DIV/0!</v>
      </c>
      <c r="GZ389" s="57"/>
      <c r="HA389" s="2" t="e">
        <f t="shared" si="1146"/>
        <v>#DIV/0!</v>
      </c>
      <c r="HB389" s="2" t="e">
        <f t="shared" si="1147"/>
        <v>#DIV/0!</v>
      </c>
      <c r="HC389" s="2" t="e">
        <f t="shared" si="1148"/>
        <v>#DIV/0!</v>
      </c>
      <c r="HD389" s="2" t="e">
        <f t="shared" si="1149"/>
        <v>#DIV/0!</v>
      </c>
      <c r="HE389" s="2" t="e">
        <f t="shared" si="1150"/>
        <v>#DIV/0!</v>
      </c>
      <c r="HF389" s="2" t="e">
        <f t="shared" si="1151"/>
        <v>#DIV/0!</v>
      </c>
      <c r="HG389" s="2" t="e">
        <f t="shared" si="1152"/>
        <v>#DIV/0!</v>
      </c>
      <c r="HH389" s="2" t="e">
        <f t="shared" si="1153"/>
        <v>#DIV/0!</v>
      </c>
      <c r="HI389" s="2" t="e">
        <f t="shared" si="1154"/>
        <v>#DIV/0!</v>
      </c>
      <c r="HJ389" s="11" t="e">
        <f t="shared" si="1155"/>
        <v>#DIV/0!</v>
      </c>
      <c r="HK389" s="60" t="e">
        <f t="shared" si="1156"/>
        <v>#DIV/0!</v>
      </c>
      <c r="HL389" s="57"/>
      <c r="HM389" s="57" t="e">
        <f t="shared" si="1157"/>
        <v>#DIV/0!</v>
      </c>
      <c r="HN389" s="57" t="e">
        <f t="shared" si="1158"/>
        <v>#DIV/0!</v>
      </c>
      <c r="HO389" s="57" t="e">
        <f t="shared" si="1159"/>
        <v>#DIV/0!</v>
      </c>
      <c r="HP389" s="57" t="e">
        <f t="shared" si="1160"/>
        <v>#DIV/0!</v>
      </c>
      <c r="HQ389" s="57" t="e">
        <f t="shared" si="1161"/>
        <v>#DIV/0!</v>
      </c>
      <c r="HR389" s="57"/>
      <c r="HS389" s="57" t="e">
        <f t="shared" si="1162"/>
        <v>#DIV/0!</v>
      </c>
      <c r="HT389" s="57" t="e">
        <f t="shared" si="1163"/>
        <v>#DIV/0!</v>
      </c>
      <c r="HU389" s="57" t="e">
        <f t="shared" si="1164"/>
        <v>#DIV/0!</v>
      </c>
      <c r="HV389" s="57" t="e">
        <f t="shared" si="1165"/>
        <v>#DIV/0!</v>
      </c>
      <c r="HW389" s="57" t="e">
        <f t="shared" si="1166"/>
        <v>#DIV/0!</v>
      </c>
      <c r="HX389" s="57"/>
      <c r="HY389" s="57" t="e">
        <f t="shared" si="1167"/>
        <v>#DIV/0!</v>
      </c>
      <c r="HZ389" s="57" t="e">
        <f t="shared" si="1168"/>
        <v>#DIV/0!</v>
      </c>
      <c r="IA389" s="57"/>
      <c r="IB389" s="61">
        <f t="shared" si="1169"/>
        <v>0</v>
      </c>
      <c r="IC389" s="57" t="str">
        <f t="shared" si="1170"/>
        <v/>
      </c>
      <c r="ID389" s="42"/>
      <c r="IE389" s="2" t="str">
        <f t="shared" si="1171"/>
        <v/>
      </c>
      <c r="IF389" s="60" t="e">
        <f t="shared" si="1172"/>
        <v>#DIV/0!</v>
      </c>
      <c r="IG389" s="60" t="str">
        <f t="shared" si="1173"/>
        <v/>
      </c>
      <c r="IH389" s="60" t="str">
        <f t="shared" si="1174"/>
        <v>zinco-</v>
      </c>
      <c r="II389" s="60" t="str">
        <f t="shared" si="1175"/>
        <v>mangano-</v>
      </c>
      <c r="IJ389" s="60" t="e">
        <f t="shared" si="1176"/>
        <v>#DIV/0!</v>
      </c>
      <c r="IK389" s="60" t="e">
        <f t="shared" si="1177"/>
        <v>#DIV/0!</v>
      </c>
      <c r="IL389" s="60" t="e">
        <f t="shared" si="1178"/>
        <v>#DIV/0!</v>
      </c>
      <c r="IM389" s="60" t="e">
        <f t="shared" si="1179"/>
        <v>#DIV/0!</v>
      </c>
      <c r="IN389" s="60" t="str">
        <f t="shared" si="1180"/>
        <v/>
      </c>
      <c r="IO389" s="60" t="str">
        <f t="shared" si="1181"/>
        <v/>
      </c>
      <c r="IP389" s="57"/>
      <c r="IQ389" s="57" t="str">
        <f t="shared" si="1182"/>
        <v>ERROR!!</v>
      </c>
    </row>
    <row r="390" spans="24:251">
      <c r="X390" s="29">
        <f t="shared" si="1038"/>
        <v>0</v>
      </c>
      <c r="Y390" s="29">
        <f t="shared" si="1039"/>
        <v>0</v>
      </c>
      <c r="Z390" s="29" t="e">
        <f t="shared" si="1040"/>
        <v>#DIV/0!</v>
      </c>
      <c r="AA390" s="29" t="e">
        <f t="shared" si="1041"/>
        <v>#DIV/0!</v>
      </c>
      <c r="AB390" s="29" t="e">
        <f t="shared" si="1042"/>
        <v>#DIV/0!</v>
      </c>
      <c r="AC390" s="29" t="e">
        <f t="shared" si="1043"/>
        <v>#DIV/0!</v>
      </c>
      <c r="AF390" s="23">
        <v>60.084299999999999</v>
      </c>
      <c r="AG390" s="23">
        <v>79.878799999999998</v>
      </c>
      <c r="AH390" s="23">
        <v>101.96120000000001</v>
      </c>
      <c r="AI390" s="23">
        <v>151.99039999999999</v>
      </c>
      <c r="AJ390" s="23">
        <v>159.69</v>
      </c>
      <c r="AK390" s="23">
        <v>71.846400000000003</v>
      </c>
      <c r="AL390" s="23">
        <v>70.9375</v>
      </c>
      <c r="AM390" s="23">
        <v>40.304400000000001</v>
      </c>
      <c r="AN390" s="23">
        <v>56.077399999999997</v>
      </c>
      <c r="AO390" s="23">
        <v>61.978999999999999</v>
      </c>
      <c r="AP390" s="23">
        <v>94.195999999999998</v>
      </c>
      <c r="AQ390" s="23">
        <v>18.998000000000001</v>
      </c>
      <c r="AR390" s="23">
        <v>35.450000000000003</v>
      </c>
      <c r="AS390" s="23">
        <v>29.88</v>
      </c>
      <c r="AT390" s="23">
        <v>74.691999999999993</v>
      </c>
      <c r="AU390" s="23">
        <v>81.39</v>
      </c>
      <c r="AX390" s="54">
        <f t="shared" si="1044"/>
        <v>0</v>
      </c>
      <c r="AY390" s="54">
        <f t="shared" si="1045"/>
        <v>0</v>
      </c>
      <c r="AZ390" s="54">
        <f t="shared" si="1046"/>
        <v>0</v>
      </c>
      <c r="BA390" s="54">
        <f t="shared" si="1047"/>
        <v>0</v>
      </c>
      <c r="BB390" s="54">
        <f t="shared" si="1048"/>
        <v>0</v>
      </c>
      <c r="BC390" s="54">
        <f t="shared" si="1049"/>
        <v>0</v>
      </c>
      <c r="BD390" s="54">
        <f t="shared" si="1050"/>
        <v>0</v>
      </c>
      <c r="BE390" s="54">
        <f t="shared" si="1051"/>
        <v>0</v>
      </c>
      <c r="BF390" s="54">
        <f t="shared" si="1052"/>
        <v>0</v>
      </c>
      <c r="BG390" s="54">
        <f t="shared" si="1053"/>
        <v>0</v>
      </c>
      <c r="BH390" s="54">
        <f t="shared" si="1054"/>
        <v>0</v>
      </c>
      <c r="BI390" s="54">
        <f t="shared" si="1055"/>
        <v>0</v>
      </c>
      <c r="BJ390" s="54">
        <f t="shared" si="1056"/>
        <v>0</v>
      </c>
      <c r="BK390" s="54">
        <f t="shared" si="1057"/>
        <v>0</v>
      </c>
      <c r="BL390" s="54">
        <f t="shared" si="1058"/>
        <v>0</v>
      </c>
      <c r="BM390" s="42"/>
      <c r="BO390" s="54">
        <f>'Norm-coeff'!$C$2+$AX390*'Norm-coeff'!$D$2+$AY390*'Norm-coeff'!$E$2+$AZ390*'Norm-coeff'!$F$2+$BA390*'Norm-coeff'!$G$2+$BB390*'Norm-coeff'!$H$2+$BC390*'Norm-coeff'!$I$2+$BD390*'Norm-coeff'!$J$2+$BE390*'Norm-coeff'!$K$2+$BF390*'Norm-coeff'!$L$2+$BG390*'Norm-coeff'!$M$2+$BH390*'Norm-coeff'!$N$2+$BI390*'Norm-coeff'!$O$2</f>
        <v>5.4045421474420303</v>
      </c>
      <c r="BP390" s="54">
        <f>'Norm-coeff'!$C$3+$AX390*'Norm-coeff'!$D$3+$AY390*'Norm-coeff'!$E$3+$AZ390*'Norm-coeff'!$F$3+$BA390*'Norm-coeff'!$G$3+$BB390*'Norm-coeff'!$H$3+$BC390*'Norm-coeff'!$I$3+$BD390*'Norm-coeff'!$J$3+$BE390*'Norm-coeff'!$K$3+$BF390*'Norm-coeff'!$L$3+$BG390*'Norm-coeff'!$M$3+$BH390*'Norm-coeff'!$N$3+$BI390*'Norm-coeff'!$O$3</f>
        <v>3.15319116612705</v>
      </c>
      <c r="BQ390" s="54">
        <f>'Norm-coeff'!$C$4+$AX390*'Norm-coeff'!$D$4+$AY390*'Norm-coeff'!$E$4+$AZ390*'Norm-coeff'!$F$4+$BA390*'Norm-coeff'!$G$4+$BB390*'Norm-coeff'!$H$4+$BC390*'Norm-coeff'!$I$4+$BD390*'Norm-coeff'!$J$4+$BE390*'Norm-coeff'!$K$4+$BF390*'Norm-coeff'!$L$4+$BG390*'Norm-coeff'!$M$4+$BH390*'Norm-coeff'!$N$4+$BI390*'Norm-coeff'!$O$4</f>
        <v>1.42115649462768</v>
      </c>
      <c r="BR390" s="54">
        <f>'Norm-coeff'!$C$5+$AX390*'Norm-coeff'!$D$5+$AY390*'Norm-coeff'!$E$5+$AZ390*'Norm-coeff'!$F$5+$BA390*'Norm-coeff'!$G$5+$BB390*'Norm-coeff'!$H$5+$BC390*'Norm-coeff'!$I$5+$BD390*'Norm-coeff'!$J$5+$BE390*'Norm-coeff'!$K$5+$BF390*'Norm-coeff'!$L$5+$BG390*'Norm-coeff'!$M$5+$BH390*'Norm-coeff'!$N$5+$BI390*'Norm-coeff'!$O$5</f>
        <v>1.0553329241296201</v>
      </c>
      <c r="BS390" s="54">
        <f>'Norm-coeff'!$C$6+$AX390*'Norm-coeff'!$D$6+$AY390*'Norm-coeff'!$E$6+$AZ390*'Norm-coeff'!$F$6+$BA390*'Norm-coeff'!$G$6+$BB390*'Norm-coeff'!$H$6+$BC390*'Norm-coeff'!$I$6+$BD390*'Norm-coeff'!$J$6+$BE390*'Norm-coeff'!$K$6+$BF390*'Norm-coeff'!$L$6+$BG390*'Norm-coeff'!$M$6+$BH390*'Norm-coeff'!$N$6+$BI390*'Norm-coeff'!$O$6</f>
        <v>-1.48700885495103E-2</v>
      </c>
      <c r="BT390" s="54">
        <f>'Norm-coeff'!$C$7+$AX390*'Norm-coeff'!$D$7+$AY390*'Norm-coeff'!$E$7+$AZ390*'Norm-coeff'!$F$7+$BA390*'Norm-coeff'!$G$7+$BB390*'Norm-coeff'!$H$7+$BC390*'Norm-coeff'!$I$7+$BD390*'Norm-coeff'!$J$7+$BE390*'Norm-coeff'!$K$7+$BF390*'Norm-coeff'!$L$7+$BG390*'Norm-coeff'!$M$7+$BH390*'Norm-coeff'!$N$7+$BI390*'Norm-coeff'!$O$7</f>
        <v>2.0907583608832998</v>
      </c>
      <c r="BU390" s="54">
        <f>'Norm-coeff'!$C$8+$AX390*'Norm-coeff'!$D$8+$AY390*'Norm-coeff'!$E$8+$AZ390*'Norm-coeff'!$F$8+$BA390*'Norm-coeff'!$G$8+$BB390*'Norm-coeff'!$H$8+$BC390*'Norm-coeff'!$I$8+$BD390*'Norm-coeff'!$J$8+$BE390*'Norm-coeff'!$K$8+$BF390*'Norm-coeff'!$L$8+$BG390*'Norm-coeff'!$M$8+$BH390*'Norm-coeff'!$N$8+$BI390*'Norm-coeff'!$O$8</f>
        <v>0.65894159836244504</v>
      </c>
      <c r="BV390" s="54">
        <f>'Norm-coeff'!$C$9+$AX390*'Norm-coeff'!$D$9+$AY390*'Norm-coeff'!$E$9+$AZ390*'Norm-coeff'!$F$9+$BA390*'Norm-coeff'!$G$9+$BB390*'Norm-coeff'!$H$9+$BC390*'Norm-coeff'!$I$9+$BD390*'Norm-coeff'!$J$9+$BE390*'Norm-coeff'!$K$9+$BF390*'Norm-coeff'!$L$9+$BG390*'Norm-coeff'!$M$9+$BH390*'Norm-coeff'!$N$9+$BI390*'Norm-coeff'!$O$9</f>
        <v>1.48961085014701</v>
      </c>
      <c r="BW390" s="54">
        <f>'Norm-coeff'!$C$10+$AX390*'Norm-coeff'!$D$10+$AY390*'Norm-coeff'!$E$10+$AZ390*'Norm-coeff'!$F$10+$BA390*'Norm-coeff'!$G$10+$BB390*'Norm-coeff'!$H$10+$BC390*'Norm-coeff'!$I$10+$BD390*'Norm-coeff'!$J$10+$BE390*'Norm-coeff'!$K$10+$BF390*'Norm-coeff'!$L$10+$BG390*'Norm-coeff'!$M$10+$BH390*'Norm-coeff'!$N$10+$BI390*'Norm-coeff'!$O$10</f>
        <v>1.42058735749591</v>
      </c>
      <c r="BX390" s="54">
        <f>'Norm-coeff'!$C$11+$AX390*'Norm-coeff'!$D$11+$AY390*'Norm-coeff'!$E$11+$AZ390*'Norm-coeff'!$F$11+$BA390*'Norm-coeff'!$G$11+$BB390*'Norm-coeff'!$H$11+$BC390*'Norm-coeff'!$I$11+$BD390*'Norm-coeff'!$J$11+$BE390*'Norm-coeff'!$K$11+$BF390*'Norm-coeff'!$L$11+$BG390*'Norm-coeff'!$M$11+$BH390*'Norm-coeff'!$N$11+$BI390*'Norm-coeff'!$O$11</f>
        <v>0.221233014421479</v>
      </c>
      <c r="BY390" s="54">
        <f>'Norm-coeff'!$C$12+$AX390*'Norm-coeff'!$D$12+$AY390*'Norm-coeff'!$E$12+$AZ390*'Norm-coeff'!$F$12+$BA390*'Norm-coeff'!$G$12+$BB390*'Norm-coeff'!$H$12+$BC390*'Norm-coeff'!$I$12+$BD390*'Norm-coeff'!$J$12+$BE390*'Norm-coeff'!$K$12+$BF390*'Norm-coeff'!$L$12+$BG390*'Norm-coeff'!$M$12+$BH390*'Norm-coeff'!$N$12+$BI390*'Norm-coeff'!$O$12</f>
        <v>0.283527502056037</v>
      </c>
      <c r="BZ390" s="54">
        <f>'Norm-coeff'!$C$13+$AX390*'Norm-coeff'!$D$13+$AY390*'Norm-coeff'!$E$13+$AZ390*'Norm-coeff'!$F$13+$BA390*'Norm-coeff'!$G$13+$BB390*'Norm-coeff'!$H$13+$BC390*'Norm-coeff'!$I$13+$BD390*'Norm-coeff'!$J$13+$BE390*'Norm-coeff'!$K$13+$BF390*'Norm-coeff'!$L$13+$BG390*'Norm-coeff'!$M$13+$BH390*'Norm-coeff'!$N$13+$BI390*'Norm-coeff'!$O$13</f>
        <v>-4.1864930554451202E-2</v>
      </c>
      <c r="CA390" s="54">
        <f>'Norm-coeff'!$C$14+$AX390*'Norm-coeff'!$D$14+$AY390*'Norm-coeff'!$E$14+$AZ390*'Norm-coeff'!$F$14+$BA390*'Norm-coeff'!$G$14+$BB390*'Norm-coeff'!$H$14+$BC390*'Norm-coeff'!$I$14+$BD390*'Norm-coeff'!$J$14+$BE390*'Norm-coeff'!$K$14+$BF390*'Norm-coeff'!$L$14+$BG390*'Norm-coeff'!$M$14+$BH390*'Norm-coeff'!$N$14+$BI390*'Norm-coeff'!$O$14</f>
        <v>4.2526983164477103</v>
      </c>
      <c r="CC390" s="54">
        <f t="shared" si="1183"/>
        <v>0</v>
      </c>
      <c r="CG390" s="54">
        <f t="shared" si="1059"/>
        <v>0</v>
      </c>
      <c r="CH390" s="54">
        <f t="shared" si="1210"/>
        <v>0</v>
      </c>
      <c r="CI390" s="54">
        <f t="shared" si="1060"/>
        <v>0</v>
      </c>
      <c r="CJ390" s="56">
        <f t="shared" si="1061"/>
        <v>0</v>
      </c>
      <c r="CK390" s="54">
        <f t="shared" si="1062"/>
        <v>0</v>
      </c>
      <c r="CL390" s="54">
        <f t="shared" si="1063"/>
        <v>0</v>
      </c>
      <c r="CM390" s="54">
        <f t="shared" si="1064"/>
        <v>0</v>
      </c>
      <c r="CN390" s="54">
        <f t="shared" si="1065"/>
        <v>0</v>
      </c>
      <c r="CO390" s="54">
        <f t="shared" si="1066"/>
        <v>0</v>
      </c>
      <c r="CP390" s="54">
        <f t="shared" si="1067"/>
        <v>0</v>
      </c>
      <c r="CQ390" s="54">
        <f t="shared" si="1068"/>
        <v>0</v>
      </c>
      <c r="CR390" s="54">
        <f t="shared" si="1069"/>
        <v>0</v>
      </c>
      <c r="CS390" s="54">
        <f t="shared" si="1070"/>
        <v>0</v>
      </c>
      <c r="CU390" s="54">
        <f t="shared" si="1071"/>
        <v>0</v>
      </c>
      <c r="CV390" s="54">
        <f t="shared" si="1072"/>
        <v>0</v>
      </c>
      <c r="CW390" s="54">
        <f t="shared" si="1073"/>
        <v>0</v>
      </c>
      <c r="CX390" s="54">
        <f t="shared" si="1074"/>
        <v>0</v>
      </c>
      <c r="CZ390" s="54">
        <f t="shared" si="1075"/>
        <v>0</v>
      </c>
      <c r="DA390" s="54">
        <f t="shared" si="1076"/>
        <v>0</v>
      </c>
      <c r="DB390" s="54">
        <f t="shared" si="1077"/>
        <v>0</v>
      </c>
      <c r="DC390" s="54">
        <f t="shared" si="1078"/>
        <v>0</v>
      </c>
      <c r="DD390" s="54">
        <f t="shared" si="1079"/>
        <v>0</v>
      </c>
      <c r="DE390" s="54">
        <f t="shared" si="1080"/>
        <v>0</v>
      </c>
      <c r="DF390" s="54">
        <f t="shared" si="1081"/>
        <v>0</v>
      </c>
      <c r="DG390" s="54">
        <f t="shared" si="1082"/>
        <v>2</v>
      </c>
      <c r="DH390" s="71">
        <f t="shared" si="1083"/>
        <v>0</v>
      </c>
      <c r="DI390" s="71">
        <f t="shared" si="1084"/>
        <v>0</v>
      </c>
      <c r="DJ390" s="54">
        <f t="shared" si="1085"/>
        <v>0</v>
      </c>
      <c r="DK390" s="54">
        <f t="shared" si="1086"/>
        <v>2</v>
      </c>
      <c r="DL390" s="4">
        <f t="shared" si="1184"/>
        <v>0</v>
      </c>
      <c r="DM390" s="3">
        <f t="shared" si="1087"/>
        <v>0</v>
      </c>
      <c r="DN390" s="3">
        <f t="shared" si="1088"/>
        <v>0</v>
      </c>
      <c r="DO390" s="4" t="e">
        <f t="shared" si="1089"/>
        <v>#DIV/0!</v>
      </c>
      <c r="DP390" s="57"/>
      <c r="DQ390" s="57"/>
      <c r="DR390" s="56">
        <f t="shared" si="1185"/>
        <v>2</v>
      </c>
      <c r="DS390" s="56">
        <f t="shared" si="1186"/>
        <v>0</v>
      </c>
      <c r="DT390" s="38">
        <f t="shared" si="1187"/>
        <v>0</v>
      </c>
      <c r="DU390" s="38">
        <f t="shared" si="1090"/>
        <v>2</v>
      </c>
      <c r="DV390" s="38">
        <f t="shared" si="1188"/>
        <v>0</v>
      </c>
      <c r="DW390" s="39">
        <f t="shared" si="1189"/>
        <v>0</v>
      </c>
      <c r="DX390" s="39">
        <f t="shared" si="1190"/>
        <v>0</v>
      </c>
      <c r="DY390" s="39">
        <f t="shared" si="1191"/>
        <v>0</v>
      </c>
      <c r="DZ390" s="39">
        <f t="shared" si="1192"/>
        <v>0</v>
      </c>
      <c r="EA390" s="39">
        <f t="shared" si="1193"/>
        <v>0</v>
      </c>
      <c r="EB390" s="37" t="e">
        <f t="shared" si="1091"/>
        <v>#DIV/0!</v>
      </c>
      <c r="EC390" s="37" t="e">
        <f t="shared" si="1092"/>
        <v>#DIV/0!</v>
      </c>
      <c r="ED390" s="37" t="e">
        <f t="shared" si="1093"/>
        <v>#DIV/0!</v>
      </c>
      <c r="EE390" s="37" t="e">
        <f t="shared" si="1094"/>
        <v>#DIV/0!</v>
      </c>
      <c r="EF390" s="39" t="e">
        <f t="shared" si="1095"/>
        <v>#DIV/0!</v>
      </c>
      <c r="EG390" s="37" t="e">
        <f t="shared" si="1096"/>
        <v>#DIV/0!</v>
      </c>
      <c r="EH390" s="37" t="e">
        <f t="shared" si="1097"/>
        <v>#DIV/0!</v>
      </c>
      <c r="EI390" s="11" t="b">
        <f t="shared" si="1098"/>
        <v>1</v>
      </c>
      <c r="EJ390" s="11" t="b">
        <f t="shared" si="1099"/>
        <v>0</v>
      </c>
      <c r="EK390" s="39" t="e">
        <f t="shared" si="1100"/>
        <v>#DIV/0!</v>
      </c>
      <c r="EL390" s="39" t="e">
        <f t="shared" si="1101"/>
        <v>#DIV/0!</v>
      </c>
      <c r="EM390" s="39" t="e">
        <f t="shared" si="1102"/>
        <v>#DIV/0!</v>
      </c>
      <c r="EN390" s="39" t="e">
        <f t="shared" si="1103"/>
        <v>#DIV/0!</v>
      </c>
      <c r="EO390" s="39" t="e">
        <f t="shared" si="1104"/>
        <v>#DIV/0!</v>
      </c>
      <c r="EP390" s="39" t="e">
        <f t="shared" si="1105"/>
        <v>#DIV/0!</v>
      </c>
      <c r="EQ390" s="39" t="e">
        <f t="shared" si="1106"/>
        <v>#DIV/0!</v>
      </c>
      <c r="ER390" s="39" t="e">
        <f t="shared" si="1107"/>
        <v>#DIV/0!</v>
      </c>
      <c r="ES390" s="58" t="str">
        <f t="shared" si="1108"/>
        <v>(OH,F,Cl)-dominate amphibole</v>
      </c>
      <c r="ET390" s="58" t="e">
        <f t="shared" si="1109"/>
        <v>#N/A</v>
      </c>
      <c r="EU390" s="56">
        <f t="shared" si="1194"/>
        <v>0</v>
      </c>
      <c r="EV390" s="56">
        <f t="shared" si="1195"/>
        <v>0</v>
      </c>
      <c r="EW390" s="56">
        <f t="shared" si="1196"/>
        <v>0</v>
      </c>
      <c r="EX390" s="56">
        <f t="shared" si="1197"/>
        <v>0</v>
      </c>
      <c r="EY390" s="56">
        <f t="shared" si="1198"/>
        <v>0</v>
      </c>
      <c r="EZ390" s="56">
        <f t="shared" si="1199"/>
        <v>0</v>
      </c>
      <c r="FA390" s="39">
        <f t="shared" si="1200"/>
        <v>0</v>
      </c>
      <c r="FB390" s="39">
        <f t="shared" si="1201"/>
        <v>0</v>
      </c>
      <c r="FC390" s="54">
        <f t="shared" si="1202"/>
        <v>0</v>
      </c>
      <c r="FD390" s="54">
        <f t="shared" si="1203"/>
        <v>0</v>
      </c>
      <c r="FE390" s="39">
        <f t="shared" si="1204"/>
        <v>0</v>
      </c>
      <c r="FF390" s="54">
        <f t="shared" si="1205"/>
        <v>0</v>
      </c>
      <c r="FG390" s="39">
        <f t="shared" si="1206"/>
        <v>0</v>
      </c>
      <c r="FH390" s="39">
        <f t="shared" si="1110"/>
        <v>0</v>
      </c>
      <c r="FI390" s="39">
        <f t="shared" si="1111"/>
        <v>0</v>
      </c>
      <c r="FJ390" s="39">
        <f t="shared" si="1112"/>
        <v>0</v>
      </c>
      <c r="FK390" s="39" t="e">
        <f t="shared" si="1113"/>
        <v>#DIV/0!</v>
      </c>
      <c r="FL390" s="39" t="e">
        <f t="shared" si="1114"/>
        <v>#DIV/0!</v>
      </c>
      <c r="FM390" s="39" t="e">
        <f t="shared" si="1115"/>
        <v>#DIV/0!</v>
      </c>
      <c r="FN390" s="39">
        <f t="shared" si="1116"/>
        <v>1</v>
      </c>
      <c r="FO390" s="39">
        <f t="shared" si="1207"/>
        <v>0</v>
      </c>
      <c r="FP390" s="39">
        <f t="shared" si="1208"/>
        <v>0</v>
      </c>
      <c r="FQ390" s="39">
        <f t="shared" si="1209"/>
        <v>0</v>
      </c>
      <c r="FR390" s="39">
        <f t="shared" si="1117"/>
        <v>0</v>
      </c>
      <c r="FS390" s="39">
        <f t="shared" si="1118"/>
        <v>0</v>
      </c>
      <c r="FU390" s="39" t="e">
        <f t="shared" si="1119"/>
        <v>#DIV/0!</v>
      </c>
      <c r="FV390" s="39" t="e">
        <f t="shared" si="1120"/>
        <v>#DIV/0!</v>
      </c>
      <c r="FW390" s="39" t="e">
        <f t="shared" si="1121"/>
        <v>#DIV/0!</v>
      </c>
      <c r="FY390" s="39" t="e">
        <f t="shared" si="1122"/>
        <v>#DIV/0!</v>
      </c>
      <c r="FZ390" s="39" t="e">
        <f t="shared" si="1123"/>
        <v>#DIV/0!</v>
      </c>
      <c r="GA390" s="39" t="e">
        <f t="shared" si="1124"/>
        <v>#DIV/0!</v>
      </c>
      <c r="GB390" s="39" t="e">
        <f t="shared" si="1125"/>
        <v>#DIV/0!</v>
      </c>
      <c r="GC390" s="39" t="e">
        <f t="shared" si="1126"/>
        <v>#DIV/0!</v>
      </c>
      <c r="GD390" s="39" t="e">
        <f t="shared" si="1127"/>
        <v>#DIV/0!</v>
      </c>
      <c r="GE390" s="39" t="e">
        <f t="shared" si="1128"/>
        <v>#DIV/0!</v>
      </c>
      <c r="GF390" s="39" t="e">
        <f t="shared" si="1129"/>
        <v>#DIV/0!</v>
      </c>
      <c r="GG390" s="39" t="e">
        <f t="shared" si="1130"/>
        <v>#DIV/0!</v>
      </c>
      <c r="GH390" s="39" t="e">
        <f t="shared" si="1131"/>
        <v>#DIV/0!</v>
      </c>
      <c r="GI390" s="39"/>
      <c r="GJ390" s="39" t="e">
        <f t="shared" si="1132"/>
        <v>#DIV/0!</v>
      </c>
      <c r="GK390" s="39" t="e">
        <f t="shared" si="1133"/>
        <v>#DIV/0!</v>
      </c>
      <c r="GL390" s="39" t="e">
        <f t="shared" si="1134"/>
        <v>#DIV/0!</v>
      </c>
      <c r="GM390" s="39" t="e">
        <f t="shared" si="1135"/>
        <v>#DIV/0!</v>
      </c>
      <c r="GN390" s="39" t="e">
        <f t="shared" si="1136"/>
        <v>#DIV/0!</v>
      </c>
      <c r="GO390" s="57"/>
      <c r="GP390" s="57" t="e">
        <f t="shared" si="1137"/>
        <v>#DIV/0!</v>
      </c>
      <c r="GQ390" s="59" t="e">
        <f t="shared" si="1138"/>
        <v>#DIV/0!</v>
      </c>
      <c r="GR390" s="41" t="e">
        <f t="shared" si="1139"/>
        <v>#DIV/0!</v>
      </c>
      <c r="GS390" s="57" t="e">
        <f t="shared" si="1140"/>
        <v>#DIV/0!</v>
      </c>
      <c r="GT390" s="57" t="e">
        <f t="shared" si="1141"/>
        <v>#DIV/0!</v>
      </c>
      <c r="GU390" s="57" t="e">
        <f t="shared" si="1142"/>
        <v>#DIV/0!</v>
      </c>
      <c r="GV390" s="57"/>
      <c r="GW390" s="42" t="e">
        <f t="shared" si="1143"/>
        <v>#DIV/0!</v>
      </c>
      <c r="GX390" s="42" t="e">
        <f t="shared" si="1144"/>
        <v>#DIV/0!</v>
      </c>
      <c r="GY390" s="42" t="e">
        <f t="shared" si="1145"/>
        <v>#DIV/0!</v>
      </c>
      <c r="GZ390" s="57"/>
      <c r="HA390" s="2" t="e">
        <f t="shared" si="1146"/>
        <v>#DIV/0!</v>
      </c>
      <c r="HB390" s="2" t="e">
        <f t="shared" si="1147"/>
        <v>#DIV/0!</v>
      </c>
      <c r="HC390" s="2" t="e">
        <f t="shared" si="1148"/>
        <v>#DIV/0!</v>
      </c>
      <c r="HD390" s="2" t="e">
        <f t="shared" si="1149"/>
        <v>#DIV/0!</v>
      </c>
      <c r="HE390" s="2" t="e">
        <f t="shared" si="1150"/>
        <v>#DIV/0!</v>
      </c>
      <c r="HF390" s="2" t="e">
        <f t="shared" si="1151"/>
        <v>#DIV/0!</v>
      </c>
      <c r="HG390" s="2" t="e">
        <f t="shared" si="1152"/>
        <v>#DIV/0!</v>
      </c>
      <c r="HH390" s="2" t="e">
        <f t="shared" si="1153"/>
        <v>#DIV/0!</v>
      </c>
      <c r="HI390" s="2" t="e">
        <f t="shared" si="1154"/>
        <v>#DIV/0!</v>
      </c>
      <c r="HJ390" s="11" t="e">
        <f t="shared" si="1155"/>
        <v>#DIV/0!</v>
      </c>
      <c r="HK390" s="60" t="e">
        <f t="shared" si="1156"/>
        <v>#DIV/0!</v>
      </c>
      <c r="HL390" s="57"/>
      <c r="HM390" s="57" t="e">
        <f t="shared" si="1157"/>
        <v>#DIV/0!</v>
      </c>
      <c r="HN390" s="57" t="e">
        <f t="shared" si="1158"/>
        <v>#DIV/0!</v>
      </c>
      <c r="HO390" s="57" t="e">
        <f t="shared" si="1159"/>
        <v>#DIV/0!</v>
      </c>
      <c r="HP390" s="57" t="e">
        <f t="shared" si="1160"/>
        <v>#DIV/0!</v>
      </c>
      <c r="HQ390" s="57" t="e">
        <f t="shared" si="1161"/>
        <v>#DIV/0!</v>
      </c>
      <c r="HR390" s="57"/>
      <c r="HS390" s="57" t="e">
        <f t="shared" si="1162"/>
        <v>#DIV/0!</v>
      </c>
      <c r="HT390" s="57" t="e">
        <f t="shared" si="1163"/>
        <v>#DIV/0!</v>
      </c>
      <c r="HU390" s="57" t="e">
        <f t="shared" si="1164"/>
        <v>#DIV/0!</v>
      </c>
      <c r="HV390" s="57" t="e">
        <f t="shared" si="1165"/>
        <v>#DIV/0!</v>
      </c>
      <c r="HW390" s="57" t="e">
        <f t="shared" si="1166"/>
        <v>#DIV/0!</v>
      </c>
      <c r="HX390" s="57"/>
      <c r="HY390" s="57" t="e">
        <f t="shared" si="1167"/>
        <v>#DIV/0!</v>
      </c>
      <c r="HZ390" s="57" t="e">
        <f t="shared" si="1168"/>
        <v>#DIV/0!</v>
      </c>
      <c r="IA390" s="57"/>
      <c r="IB390" s="61">
        <f t="shared" si="1169"/>
        <v>0</v>
      </c>
      <c r="IC390" s="57" t="str">
        <f t="shared" si="1170"/>
        <v/>
      </c>
      <c r="ID390" s="42"/>
      <c r="IE390" s="2" t="str">
        <f t="shared" si="1171"/>
        <v/>
      </c>
      <c r="IF390" s="60" t="e">
        <f t="shared" si="1172"/>
        <v>#DIV/0!</v>
      </c>
      <c r="IG390" s="60" t="str">
        <f t="shared" si="1173"/>
        <v/>
      </c>
      <c r="IH390" s="60" t="str">
        <f t="shared" si="1174"/>
        <v>zinco-</v>
      </c>
      <c r="II390" s="60" t="str">
        <f t="shared" si="1175"/>
        <v>mangano-</v>
      </c>
      <c r="IJ390" s="60" t="e">
        <f t="shared" si="1176"/>
        <v>#DIV/0!</v>
      </c>
      <c r="IK390" s="60" t="e">
        <f t="shared" si="1177"/>
        <v>#DIV/0!</v>
      </c>
      <c r="IL390" s="60" t="e">
        <f t="shared" si="1178"/>
        <v>#DIV/0!</v>
      </c>
      <c r="IM390" s="60" t="e">
        <f t="shared" si="1179"/>
        <v>#DIV/0!</v>
      </c>
      <c r="IN390" s="60" t="str">
        <f t="shared" si="1180"/>
        <v/>
      </c>
      <c r="IO390" s="60" t="str">
        <f t="shared" si="1181"/>
        <v/>
      </c>
      <c r="IP390" s="57"/>
      <c r="IQ390" s="57" t="str">
        <f t="shared" si="1182"/>
        <v>ERROR!!</v>
      </c>
    </row>
    <row r="391" spans="24:251">
      <c r="X391" s="29">
        <f t="shared" si="1038"/>
        <v>0</v>
      </c>
      <c r="Y391" s="29">
        <f t="shared" si="1039"/>
        <v>0</v>
      </c>
      <c r="Z391" s="29" t="e">
        <f t="shared" si="1040"/>
        <v>#DIV/0!</v>
      </c>
      <c r="AA391" s="29" t="e">
        <f t="shared" si="1041"/>
        <v>#DIV/0!</v>
      </c>
      <c r="AB391" s="29" t="e">
        <f t="shared" si="1042"/>
        <v>#DIV/0!</v>
      </c>
      <c r="AC391" s="29" t="e">
        <f t="shared" si="1043"/>
        <v>#DIV/0!</v>
      </c>
      <c r="AF391" s="23">
        <v>60.084299999999999</v>
      </c>
      <c r="AG391" s="23">
        <v>79.878799999999998</v>
      </c>
      <c r="AH391" s="23">
        <v>101.96120000000001</v>
      </c>
      <c r="AI391" s="23">
        <v>151.99039999999999</v>
      </c>
      <c r="AJ391" s="23">
        <v>159.69</v>
      </c>
      <c r="AK391" s="23">
        <v>71.846400000000003</v>
      </c>
      <c r="AL391" s="23">
        <v>70.9375</v>
      </c>
      <c r="AM391" s="23">
        <v>40.304400000000001</v>
      </c>
      <c r="AN391" s="23">
        <v>56.077399999999997</v>
      </c>
      <c r="AO391" s="23">
        <v>61.978999999999999</v>
      </c>
      <c r="AP391" s="23">
        <v>94.195999999999998</v>
      </c>
      <c r="AQ391" s="23">
        <v>18.998000000000001</v>
      </c>
      <c r="AR391" s="23">
        <v>35.450000000000003</v>
      </c>
      <c r="AS391" s="23">
        <v>29.88</v>
      </c>
      <c r="AT391" s="23">
        <v>74.691999999999993</v>
      </c>
      <c r="AU391" s="23">
        <v>81.39</v>
      </c>
      <c r="AX391" s="54">
        <f t="shared" si="1044"/>
        <v>0</v>
      </c>
      <c r="AY391" s="54">
        <f t="shared" si="1045"/>
        <v>0</v>
      </c>
      <c r="AZ391" s="54">
        <f t="shared" si="1046"/>
        <v>0</v>
      </c>
      <c r="BA391" s="54">
        <f t="shared" si="1047"/>
        <v>0</v>
      </c>
      <c r="BB391" s="54">
        <f t="shared" si="1048"/>
        <v>0</v>
      </c>
      <c r="BC391" s="54">
        <f t="shared" si="1049"/>
        <v>0</v>
      </c>
      <c r="BD391" s="54">
        <f t="shared" si="1050"/>
        <v>0</v>
      </c>
      <c r="BE391" s="54">
        <f t="shared" si="1051"/>
        <v>0</v>
      </c>
      <c r="BF391" s="54">
        <f t="shared" si="1052"/>
        <v>0</v>
      </c>
      <c r="BG391" s="54">
        <f t="shared" si="1053"/>
        <v>0</v>
      </c>
      <c r="BH391" s="54">
        <f t="shared" si="1054"/>
        <v>0</v>
      </c>
      <c r="BI391" s="54">
        <f t="shared" si="1055"/>
        <v>0</v>
      </c>
      <c r="BJ391" s="54">
        <f t="shared" si="1056"/>
        <v>0</v>
      </c>
      <c r="BK391" s="54">
        <f t="shared" si="1057"/>
        <v>0</v>
      </c>
      <c r="BL391" s="54">
        <f t="shared" si="1058"/>
        <v>0</v>
      </c>
      <c r="BM391" s="42"/>
      <c r="BO391" s="54">
        <f>'Norm-coeff'!$C$2+$AX391*'Norm-coeff'!$D$2+$AY391*'Norm-coeff'!$E$2+$AZ391*'Norm-coeff'!$F$2+$BA391*'Norm-coeff'!$G$2+$BB391*'Norm-coeff'!$H$2+$BC391*'Norm-coeff'!$I$2+$BD391*'Norm-coeff'!$J$2+$BE391*'Norm-coeff'!$K$2+$BF391*'Norm-coeff'!$L$2+$BG391*'Norm-coeff'!$M$2+$BH391*'Norm-coeff'!$N$2+$BI391*'Norm-coeff'!$O$2</f>
        <v>5.4045421474420303</v>
      </c>
      <c r="BP391" s="54">
        <f>'Norm-coeff'!$C$3+$AX391*'Norm-coeff'!$D$3+$AY391*'Norm-coeff'!$E$3+$AZ391*'Norm-coeff'!$F$3+$BA391*'Norm-coeff'!$G$3+$BB391*'Norm-coeff'!$H$3+$BC391*'Norm-coeff'!$I$3+$BD391*'Norm-coeff'!$J$3+$BE391*'Norm-coeff'!$K$3+$BF391*'Norm-coeff'!$L$3+$BG391*'Norm-coeff'!$M$3+$BH391*'Norm-coeff'!$N$3+$BI391*'Norm-coeff'!$O$3</f>
        <v>3.15319116612705</v>
      </c>
      <c r="BQ391" s="54">
        <f>'Norm-coeff'!$C$4+$AX391*'Norm-coeff'!$D$4+$AY391*'Norm-coeff'!$E$4+$AZ391*'Norm-coeff'!$F$4+$BA391*'Norm-coeff'!$G$4+$BB391*'Norm-coeff'!$H$4+$BC391*'Norm-coeff'!$I$4+$BD391*'Norm-coeff'!$J$4+$BE391*'Norm-coeff'!$K$4+$BF391*'Norm-coeff'!$L$4+$BG391*'Norm-coeff'!$M$4+$BH391*'Norm-coeff'!$N$4+$BI391*'Norm-coeff'!$O$4</f>
        <v>1.42115649462768</v>
      </c>
      <c r="BR391" s="54">
        <f>'Norm-coeff'!$C$5+$AX391*'Norm-coeff'!$D$5+$AY391*'Norm-coeff'!$E$5+$AZ391*'Norm-coeff'!$F$5+$BA391*'Norm-coeff'!$G$5+$BB391*'Norm-coeff'!$H$5+$BC391*'Norm-coeff'!$I$5+$BD391*'Norm-coeff'!$J$5+$BE391*'Norm-coeff'!$K$5+$BF391*'Norm-coeff'!$L$5+$BG391*'Norm-coeff'!$M$5+$BH391*'Norm-coeff'!$N$5+$BI391*'Norm-coeff'!$O$5</f>
        <v>1.0553329241296201</v>
      </c>
      <c r="BS391" s="54">
        <f>'Norm-coeff'!$C$6+$AX391*'Norm-coeff'!$D$6+$AY391*'Norm-coeff'!$E$6+$AZ391*'Norm-coeff'!$F$6+$BA391*'Norm-coeff'!$G$6+$BB391*'Norm-coeff'!$H$6+$BC391*'Norm-coeff'!$I$6+$BD391*'Norm-coeff'!$J$6+$BE391*'Norm-coeff'!$K$6+$BF391*'Norm-coeff'!$L$6+$BG391*'Norm-coeff'!$M$6+$BH391*'Norm-coeff'!$N$6+$BI391*'Norm-coeff'!$O$6</f>
        <v>-1.48700885495103E-2</v>
      </c>
      <c r="BT391" s="54">
        <f>'Norm-coeff'!$C$7+$AX391*'Norm-coeff'!$D$7+$AY391*'Norm-coeff'!$E$7+$AZ391*'Norm-coeff'!$F$7+$BA391*'Norm-coeff'!$G$7+$BB391*'Norm-coeff'!$H$7+$BC391*'Norm-coeff'!$I$7+$BD391*'Norm-coeff'!$J$7+$BE391*'Norm-coeff'!$K$7+$BF391*'Norm-coeff'!$L$7+$BG391*'Norm-coeff'!$M$7+$BH391*'Norm-coeff'!$N$7+$BI391*'Norm-coeff'!$O$7</f>
        <v>2.0907583608832998</v>
      </c>
      <c r="BU391" s="54">
        <f>'Norm-coeff'!$C$8+$AX391*'Norm-coeff'!$D$8+$AY391*'Norm-coeff'!$E$8+$AZ391*'Norm-coeff'!$F$8+$BA391*'Norm-coeff'!$G$8+$BB391*'Norm-coeff'!$H$8+$BC391*'Norm-coeff'!$I$8+$BD391*'Norm-coeff'!$J$8+$BE391*'Norm-coeff'!$K$8+$BF391*'Norm-coeff'!$L$8+$BG391*'Norm-coeff'!$M$8+$BH391*'Norm-coeff'!$N$8+$BI391*'Norm-coeff'!$O$8</f>
        <v>0.65894159836244504</v>
      </c>
      <c r="BV391" s="54">
        <f>'Norm-coeff'!$C$9+$AX391*'Norm-coeff'!$D$9+$AY391*'Norm-coeff'!$E$9+$AZ391*'Norm-coeff'!$F$9+$BA391*'Norm-coeff'!$G$9+$BB391*'Norm-coeff'!$H$9+$BC391*'Norm-coeff'!$I$9+$BD391*'Norm-coeff'!$J$9+$BE391*'Norm-coeff'!$K$9+$BF391*'Norm-coeff'!$L$9+$BG391*'Norm-coeff'!$M$9+$BH391*'Norm-coeff'!$N$9+$BI391*'Norm-coeff'!$O$9</f>
        <v>1.48961085014701</v>
      </c>
      <c r="BW391" s="54">
        <f>'Norm-coeff'!$C$10+$AX391*'Norm-coeff'!$D$10+$AY391*'Norm-coeff'!$E$10+$AZ391*'Norm-coeff'!$F$10+$BA391*'Norm-coeff'!$G$10+$BB391*'Norm-coeff'!$H$10+$BC391*'Norm-coeff'!$I$10+$BD391*'Norm-coeff'!$J$10+$BE391*'Norm-coeff'!$K$10+$BF391*'Norm-coeff'!$L$10+$BG391*'Norm-coeff'!$M$10+$BH391*'Norm-coeff'!$N$10+$BI391*'Norm-coeff'!$O$10</f>
        <v>1.42058735749591</v>
      </c>
      <c r="BX391" s="54">
        <f>'Norm-coeff'!$C$11+$AX391*'Norm-coeff'!$D$11+$AY391*'Norm-coeff'!$E$11+$AZ391*'Norm-coeff'!$F$11+$BA391*'Norm-coeff'!$G$11+$BB391*'Norm-coeff'!$H$11+$BC391*'Norm-coeff'!$I$11+$BD391*'Norm-coeff'!$J$11+$BE391*'Norm-coeff'!$K$11+$BF391*'Norm-coeff'!$L$11+$BG391*'Norm-coeff'!$M$11+$BH391*'Norm-coeff'!$N$11+$BI391*'Norm-coeff'!$O$11</f>
        <v>0.221233014421479</v>
      </c>
      <c r="BY391" s="54">
        <f>'Norm-coeff'!$C$12+$AX391*'Norm-coeff'!$D$12+$AY391*'Norm-coeff'!$E$12+$AZ391*'Norm-coeff'!$F$12+$BA391*'Norm-coeff'!$G$12+$BB391*'Norm-coeff'!$H$12+$BC391*'Norm-coeff'!$I$12+$BD391*'Norm-coeff'!$J$12+$BE391*'Norm-coeff'!$K$12+$BF391*'Norm-coeff'!$L$12+$BG391*'Norm-coeff'!$M$12+$BH391*'Norm-coeff'!$N$12+$BI391*'Norm-coeff'!$O$12</f>
        <v>0.283527502056037</v>
      </c>
      <c r="BZ391" s="54">
        <f>'Norm-coeff'!$C$13+$AX391*'Norm-coeff'!$D$13+$AY391*'Norm-coeff'!$E$13+$AZ391*'Norm-coeff'!$F$13+$BA391*'Norm-coeff'!$G$13+$BB391*'Norm-coeff'!$H$13+$BC391*'Norm-coeff'!$I$13+$BD391*'Norm-coeff'!$J$13+$BE391*'Norm-coeff'!$K$13+$BF391*'Norm-coeff'!$L$13+$BG391*'Norm-coeff'!$M$13+$BH391*'Norm-coeff'!$N$13+$BI391*'Norm-coeff'!$O$13</f>
        <v>-4.1864930554451202E-2</v>
      </c>
      <c r="CA391" s="54">
        <f>'Norm-coeff'!$C$14+$AX391*'Norm-coeff'!$D$14+$AY391*'Norm-coeff'!$E$14+$AZ391*'Norm-coeff'!$F$14+$BA391*'Norm-coeff'!$G$14+$BB391*'Norm-coeff'!$H$14+$BC391*'Norm-coeff'!$I$14+$BD391*'Norm-coeff'!$J$14+$BE391*'Norm-coeff'!$K$14+$BF391*'Norm-coeff'!$L$14+$BG391*'Norm-coeff'!$M$14+$BH391*'Norm-coeff'!$N$14+$BI391*'Norm-coeff'!$O$14</f>
        <v>4.2526983164477103</v>
      </c>
      <c r="CC391" s="54">
        <f t="shared" si="1183"/>
        <v>0</v>
      </c>
      <c r="CG391" s="54">
        <f t="shared" si="1059"/>
        <v>0</v>
      </c>
      <c r="CH391" s="54">
        <f t="shared" si="1210"/>
        <v>0</v>
      </c>
      <c r="CI391" s="54">
        <f t="shared" si="1060"/>
        <v>0</v>
      </c>
      <c r="CJ391" s="56">
        <f t="shared" si="1061"/>
        <v>0</v>
      </c>
      <c r="CK391" s="54">
        <f t="shared" si="1062"/>
        <v>0</v>
      </c>
      <c r="CL391" s="54">
        <f t="shared" si="1063"/>
        <v>0</v>
      </c>
      <c r="CM391" s="54">
        <f t="shared" si="1064"/>
        <v>0</v>
      </c>
      <c r="CN391" s="54">
        <f t="shared" si="1065"/>
        <v>0</v>
      </c>
      <c r="CO391" s="54">
        <f t="shared" si="1066"/>
        <v>0</v>
      </c>
      <c r="CP391" s="54">
        <f t="shared" si="1067"/>
        <v>0</v>
      </c>
      <c r="CQ391" s="54">
        <f t="shared" si="1068"/>
        <v>0</v>
      </c>
      <c r="CR391" s="54">
        <f t="shared" si="1069"/>
        <v>0</v>
      </c>
      <c r="CS391" s="54">
        <f t="shared" si="1070"/>
        <v>0</v>
      </c>
      <c r="CU391" s="54">
        <f t="shared" si="1071"/>
        <v>0</v>
      </c>
      <c r="CV391" s="54">
        <f t="shared" si="1072"/>
        <v>0</v>
      </c>
      <c r="CW391" s="54">
        <f t="shared" si="1073"/>
        <v>0</v>
      </c>
      <c r="CX391" s="54">
        <f t="shared" si="1074"/>
        <v>0</v>
      </c>
      <c r="CZ391" s="54">
        <f t="shared" si="1075"/>
        <v>0</v>
      </c>
      <c r="DA391" s="54">
        <f t="shared" si="1076"/>
        <v>0</v>
      </c>
      <c r="DB391" s="54">
        <f t="shared" si="1077"/>
        <v>0</v>
      </c>
      <c r="DC391" s="54">
        <f t="shared" si="1078"/>
        <v>0</v>
      </c>
      <c r="DD391" s="54">
        <f t="shared" si="1079"/>
        <v>0</v>
      </c>
      <c r="DE391" s="54">
        <f t="shared" si="1080"/>
        <v>0</v>
      </c>
      <c r="DF391" s="54">
        <f t="shared" si="1081"/>
        <v>0</v>
      </c>
      <c r="DG391" s="54">
        <f t="shared" si="1082"/>
        <v>2</v>
      </c>
      <c r="DH391" s="71">
        <f t="shared" si="1083"/>
        <v>0</v>
      </c>
      <c r="DI391" s="71">
        <f t="shared" si="1084"/>
        <v>0</v>
      </c>
      <c r="DJ391" s="54">
        <f t="shared" si="1085"/>
        <v>0</v>
      </c>
      <c r="DK391" s="54">
        <f t="shared" si="1086"/>
        <v>2</v>
      </c>
      <c r="DL391" s="4">
        <f t="shared" si="1184"/>
        <v>0</v>
      </c>
      <c r="DM391" s="3">
        <f t="shared" si="1087"/>
        <v>0</v>
      </c>
      <c r="DN391" s="3">
        <f t="shared" si="1088"/>
        <v>0</v>
      </c>
      <c r="DO391" s="4" t="e">
        <f t="shared" si="1089"/>
        <v>#DIV/0!</v>
      </c>
      <c r="DP391" s="57"/>
      <c r="DQ391" s="57"/>
      <c r="DR391" s="56">
        <f t="shared" si="1185"/>
        <v>2</v>
      </c>
      <c r="DS391" s="56">
        <f t="shared" si="1186"/>
        <v>0</v>
      </c>
      <c r="DT391" s="38">
        <f t="shared" si="1187"/>
        <v>0</v>
      </c>
      <c r="DU391" s="38">
        <f t="shared" si="1090"/>
        <v>2</v>
      </c>
      <c r="DV391" s="38">
        <f t="shared" si="1188"/>
        <v>0</v>
      </c>
      <c r="DW391" s="39">
        <f t="shared" si="1189"/>
        <v>0</v>
      </c>
      <c r="DX391" s="39">
        <f t="shared" si="1190"/>
        <v>0</v>
      </c>
      <c r="DY391" s="39">
        <f t="shared" si="1191"/>
        <v>0</v>
      </c>
      <c r="DZ391" s="39">
        <f t="shared" si="1192"/>
        <v>0</v>
      </c>
      <c r="EA391" s="39">
        <f t="shared" si="1193"/>
        <v>0</v>
      </c>
      <c r="EB391" s="37" t="e">
        <f t="shared" si="1091"/>
        <v>#DIV/0!</v>
      </c>
      <c r="EC391" s="37" t="e">
        <f t="shared" si="1092"/>
        <v>#DIV/0!</v>
      </c>
      <c r="ED391" s="37" t="e">
        <f t="shared" si="1093"/>
        <v>#DIV/0!</v>
      </c>
      <c r="EE391" s="37" t="e">
        <f t="shared" si="1094"/>
        <v>#DIV/0!</v>
      </c>
      <c r="EF391" s="39" t="e">
        <f t="shared" si="1095"/>
        <v>#DIV/0!</v>
      </c>
      <c r="EG391" s="37" t="e">
        <f t="shared" si="1096"/>
        <v>#DIV/0!</v>
      </c>
      <c r="EH391" s="37" t="e">
        <f t="shared" si="1097"/>
        <v>#DIV/0!</v>
      </c>
      <c r="EI391" s="11" t="b">
        <f t="shared" si="1098"/>
        <v>1</v>
      </c>
      <c r="EJ391" s="11" t="b">
        <f t="shared" si="1099"/>
        <v>0</v>
      </c>
      <c r="EK391" s="39" t="e">
        <f t="shared" si="1100"/>
        <v>#DIV/0!</v>
      </c>
      <c r="EL391" s="39" t="e">
        <f t="shared" si="1101"/>
        <v>#DIV/0!</v>
      </c>
      <c r="EM391" s="39" t="e">
        <f t="shared" si="1102"/>
        <v>#DIV/0!</v>
      </c>
      <c r="EN391" s="39" t="e">
        <f t="shared" si="1103"/>
        <v>#DIV/0!</v>
      </c>
      <c r="EO391" s="39" t="e">
        <f t="shared" si="1104"/>
        <v>#DIV/0!</v>
      </c>
      <c r="EP391" s="39" t="e">
        <f t="shared" si="1105"/>
        <v>#DIV/0!</v>
      </c>
      <c r="EQ391" s="39" t="e">
        <f t="shared" si="1106"/>
        <v>#DIV/0!</v>
      </c>
      <c r="ER391" s="39" t="e">
        <f t="shared" si="1107"/>
        <v>#DIV/0!</v>
      </c>
      <c r="ES391" s="58" t="str">
        <f t="shared" si="1108"/>
        <v>(OH,F,Cl)-dominate amphibole</v>
      </c>
      <c r="ET391" s="58" t="e">
        <f t="shared" si="1109"/>
        <v>#N/A</v>
      </c>
      <c r="EU391" s="56">
        <f t="shared" si="1194"/>
        <v>0</v>
      </c>
      <c r="EV391" s="56">
        <f t="shared" si="1195"/>
        <v>0</v>
      </c>
      <c r="EW391" s="56">
        <f t="shared" si="1196"/>
        <v>0</v>
      </c>
      <c r="EX391" s="56">
        <f t="shared" si="1197"/>
        <v>0</v>
      </c>
      <c r="EY391" s="56">
        <f t="shared" si="1198"/>
        <v>0</v>
      </c>
      <c r="EZ391" s="56">
        <f t="shared" si="1199"/>
        <v>0</v>
      </c>
      <c r="FA391" s="39">
        <f t="shared" si="1200"/>
        <v>0</v>
      </c>
      <c r="FB391" s="39">
        <f t="shared" si="1201"/>
        <v>0</v>
      </c>
      <c r="FC391" s="54">
        <f t="shared" si="1202"/>
        <v>0</v>
      </c>
      <c r="FD391" s="54">
        <f t="shared" si="1203"/>
        <v>0</v>
      </c>
      <c r="FE391" s="39">
        <f t="shared" si="1204"/>
        <v>0</v>
      </c>
      <c r="FF391" s="54">
        <f t="shared" si="1205"/>
        <v>0</v>
      </c>
      <c r="FG391" s="39">
        <f t="shared" si="1206"/>
        <v>0</v>
      </c>
      <c r="FH391" s="39">
        <f t="shared" si="1110"/>
        <v>0</v>
      </c>
      <c r="FI391" s="39">
        <f t="shared" si="1111"/>
        <v>0</v>
      </c>
      <c r="FJ391" s="39">
        <f t="shared" si="1112"/>
        <v>0</v>
      </c>
      <c r="FK391" s="39" t="e">
        <f t="shared" si="1113"/>
        <v>#DIV/0!</v>
      </c>
      <c r="FL391" s="39" t="e">
        <f t="shared" si="1114"/>
        <v>#DIV/0!</v>
      </c>
      <c r="FM391" s="39" t="e">
        <f t="shared" si="1115"/>
        <v>#DIV/0!</v>
      </c>
      <c r="FN391" s="39">
        <f t="shared" si="1116"/>
        <v>1</v>
      </c>
      <c r="FO391" s="39">
        <f t="shared" si="1207"/>
        <v>0</v>
      </c>
      <c r="FP391" s="39">
        <f t="shared" si="1208"/>
        <v>0</v>
      </c>
      <c r="FQ391" s="39">
        <f t="shared" si="1209"/>
        <v>0</v>
      </c>
      <c r="FR391" s="39">
        <f t="shared" si="1117"/>
        <v>0</v>
      </c>
      <c r="FS391" s="39">
        <f t="shared" si="1118"/>
        <v>0</v>
      </c>
      <c r="FU391" s="39" t="e">
        <f t="shared" si="1119"/>
        <v>#DIV/0!</v>
      </c>
      <c r="FV391" s="39" t="e">
        <f t="shared" si="1120"/>
        <v>#DIV/0!</v>
      </c>
      <c r="FW391" s="39" t="e">
        <f t="shared" si="1121"/>
        <v>#DIV/0!</v>
      </c>
      <c r="FY391" s="39" t="e">
        <f t="shared" si="1122"/>
        <v>#DIV/0!</v>
      </c>
      <c r="FZ391" s="39" t="e">
        <f t="shared" si="1123"/>
        <v>#DIV/0!</v>
      </c>
      <c r="GA391" s="39" t="e">
        <f t="shared" si="1124"/>
        <v>#DIV/0!</v>
      </c>
      <c r="GB391" s="39" t="e">
        <f t="shared" si="1125"/>
        <v>#DIV/0!</v>
      </c>
      <c r="GC391" s="39" t="e">
        <f t="shared" si="1126"/>
        <v>#DIV/0!</v>
      </c>
      <c r="GD391" s="39" t="e">
        <f t="shared" si="1127"/>
        <v>#DIV/0!</v>
      </c>
      <c r="GE391" s="39" t="e">
        <f t="shared" si="1128"/>
        <v>#DIV/0!</v>
      </c>
      <c r="GF391" s="39" t="e">
        <f t="shared" si="1129"/>
        <v>#DIV/0!</v>
      </c>
      <c r="GG391" s="39" t="e">
        <f t="shared" si="1130"/>
        <v>#DIV/0!</v>
      </c>
      <c r="GH391" s="39" t="e">
        <f t="shared" si="1131"/>
        <v>#DIV/0!</v>
      </c>
      <c r="GI391" s="39"/>
      <c r="GJ391" s="39" t="e">
        <f t="shared" si="1132"/>
        <v>#DIV/0!</v>
      </c>
      <c r="GK391" s="39" t="e">
        <f t="shared" si="1133"/>
        <v>#DIV/0!</v>
      </c>
      <c r="GL391" s="39" t="e">
        <f t="shared" si="1134"/>
        <v>#DIV/0!</v>
      </c>
      <c r="GM391" s="39" t="e">
        <f t="shared" si="1135"/>
        <v>#DIV/0!</v>
      </c>
      <c r="GN391" s="39" t="e">
        <f t="shared" si="1136"/>
        <v>#DIV/0!</v>
      </c>
      <c r="GO391" s="57"/>
      <c r="GP391" s="57" t="e">
        <f t="shared" si="1137"/>
        <v>#DIV/0!</v>
      </c>
      <c r="GQ391" s="59" t="e">
        <f t="shared" si="1138"/>
        <v>#DIV/0!</v>
      </c>
      <c r="GR391" s="41" t="e">
        <f t="shared" si="1139"/>
        <v>#DIV/0!</v>
      </c>
      <c r="GS391" s="57" t="e">
        <f t="shared" si="1140"/>
        <v>#DIV/0!</v>
      </c>
      <c r="GT391" s="57" t="e">
        <f t="shared" si="1141"/>
        <v>#DIV/0!</v>
      </c>
      <c r="GU391" s="57" t="e">
        <f t="shared" si="1142"/>
        <v>#DIV/0!</v>
      </c>
      <c r="GV391" s="57"/>
      <c r="GW391" s="42" t="e">
        <f t="shared" si="1143"/>
        <v>#DIV/0!</v>
      </c>
      <c r="GX391" s="42" t="e">
        <f t="shared" si="1144"/>
        <v>#DIV/0!</v>
      </c>
      <c r="GY391" s="42" t="e">
        <f t="shared" si="1145"/>
        <v>#DIV/0!</v>
      </c>
      <c r="GZ391" s="57"/>
      <c r="HA391" s="2" t="e">
        <f t="shared" si="1146"/>
        <v>#DIV/0!</v>
      </c>
      <c r="HB391" s="2" t="e">
        <f t="shared" si="1147"/>
        <v>#DIV/0!</v>
      </c>
      <c r="HC391" s="2" t="e">
        <f t="shared" si="1148"/>
        <v>#DIV/0!</v>
      </c>
      <c r="HD391" s="2" t="e">
        <f t="shared" si="1149"/>
        <v>#DIV/0!</v>
      </c>
      <c r="HE391" s="2" t="e">
        <f t="shared" si="1150"/>
        <v>#DIV/0!</v>
      </c>
      <c r="HF391" s="2" t="e">
        <f t="shared" si="1151"/>
        <v>#DIV/0!</v>
      </c>
      <c r="HG391" s="2" t="e">
        <f t="shared" si="1152"/>
        <v>#DIV/0!</v>
      </c>
      <c r="HH391" s="2" t="e">
        <f t="shared" si="1153"/>
        <v>#DIV/0!</v>
      </c>
      <c r="HI391" s="2" t="e">
        <f t="shared" si="1154"/>
        <v>#DIV/0!</v>
      </c>
      <c r="HJ391" s="11" t="e">
        <f t="shared" si="1155"/>
        <v>#DIV/0!</v>
      </c>
      <c r="HK391" s="60" t="e">
        <f t="shared" si="1156"/>
        <v>#DIV/0!</v>
      </c>
      <c r="HL391" s="57"/>
      <c r="HM391" s="57" t="e">
        <f t="shared" si="1157"/>
        <v>#DIV/0!</v>
      </c>
      <c r="HN391" s="57" t="e">
        <f t="shared" si="1158"/>
        <v>#DIV/0!</v>
      </c>
      <c r="HO391" s="57" t="e">
        <f t="shared" si="1159"/>
        <v>#DIV/0!</v>
      </c>
      <c r="HP391" s="57" t="e">
        <f t="shared" si="1160"/>
        <v>#DIV/0!</v>
      </c>
      <c r="HQ391" s="57" t="e">
        <f t="shared" si="1161"/>
        <v>#DIV/0!</v>
      </c>
      <c r="HR391" s="57"/>
      <c r="HS391" s="57" t="e">
        <f t="shared" si="1162"/>
        <v>#DIV/0!</v>
      </c>
      <c r="HT391" s="57" t="e">
        <f t="shared" si="1163"/>
        <v>#DIV/0!</v>
      </c>
      <c r="HU391" s="57" t="e">
        <f t="shared" si="1164"/>
        <v>#DIV/0!</v>
      </c>
      <c r="HV391" s="57" t="e">
        <f t="shared" si="1165"/>
        <v>#DIV/0!</v>
      </c>
      <c r="HW391" s="57" t="e">
        <f t="shared" si="1166"/>
        <v>#DIV/0!</v>
      </c>
      <c r="HX391" s="57"/>
      <c r="HY391" s="57" t="e">
        <f t="shared" si="1167"/>
        <v>#DIV/0!</v>
      </c>
      <c r="HZ391" s="57" t="e">
        <f t="shared" si="1168"/>
        <v>#DIV/0!</v>
      </c>
      <c r="IA391" s="57"/>
      <c r="IB391" s="61">
        <f t="shared" si="1169"/>
        <v>0</v>
      </c>
      <c r="IC391" s="57" t="str">
        <f t="shared" si="1170"/>
        <v/>
      </c>
      <c r="ID391" s="42"/>
      <c r="IE391" s="2" t="str">
        <f t="shared" si="1171"/>
        <v/>
      </c>
      <c r="IF391" s="60" t="e">
        <f t="shared" si="1172"/>
        <v>#DIV/0!</v>
      </c>
      <c r="IG391" s="60" t="str">
        <f t="shared" si="1173"/>
        <v/>
      </c>
      <c r="IH391" s="60" t="str">
        <f t="shared" si="1174"/>
        <v>zinco-</v>
      </c>
      <c r="II391" s="60" t="str">
        <f t="shared" si="1175"/>
        <v>mangano-</v>
      </c>
      <c r="IJ391" s="60" t="e">
        <f t="shared" si="1176"/>
        <v>#DIV/0!</v>
      </c>
      <c r="IK391" s="60" t="e">
        <f t="shared" si="1177"/>
        <v>#DIV/0!</v>
      </c>
      <c r="IL391" s="60" t="e">
        <f t="shared" si="1178"/>
        <v>#DIV/0!</v>
      </c>
      <c r="IM391" s="60" t="e">
        <f t="shared" si="1179"/>
        <v>#DIV/0!</v>
      </c>
      <c r="IN391" s="60" t="str">
        <f t="shared" si="1180"/>
        <v/>
      </c>
      <c r="IO391" s="60" t="str">
        <f t="shared" si="1181"/>
        <v/>
      </c>
      <c r="IP391" s="57"/>
      <c r="IQ391" s="57" t="str">
        <f t="shared" si="1182"/>
        <v>ERROR!!</v>
      </c>
    </row>
    <row r="392" spans="24:251">
      <c r="X392" s="29">
        <f t="shared" si="1038"/>
        <v>0</v>
      </c>
      <c r="Y392" s="29">
        <f t="shared" si="1039"/>
        <v>0</v>
      </c>
      <c r="Z392" s="29" t="e">
        <f t="shared" si="1040"/>
        <v>#DIV/0!</v>
      </c>
      <c r="AA392" s="29" t="e">
        <f t="shared" si="1041"/>
        <v>#DIV/0!</v>
      </c>
      <c r="AB392" s="29" t="e">
        <f t="shared" si="1042"/>
        <v>#DIV/0!</v>
      </c>
      <c r="AC392" s="29" t="e">
        <f t="shared" si="1043"/>
        <v>#DIV/0!</v>
      </c>
      <c r="AF392" s="23">
        <v>60.084299999999999</v>
      </c>
      <c r="AG392" s="23">
        <v>79.878799999999998</v>
      </c>
      <c r="AH392" s="23">
        <v>101.96120000000001</v>
      </c>
      <c r="AI392" s="23">
        <v>151.99039999999999</v>
      </c>
      <c r="AJ392" s="23">
        <v>159.69</v>
      </c>
      <c r="AK392" s="23">
        <v>71.846400000000003</v>
      </c>
      <c r="AL392" s="23">
        <v>70.9375</v>
      </c>
      <c r="AM392" s="23">
        <v>40.304400000000001</v>
      </c>
      <c r="AN392" s="23">
        <v>56.077399999999997</v>
      </c>
      <c r="AO392" s="23">
        <v>61.978999999999999</v>
      </c>
      <c r="AP392" s="23">
        <v>94.195999999999998</v>
      </c>
      <c r="AQ392" s="23">
        <v>18.998000000000001</v>
      </c>
      <c r="AR392" s="23">
        <v>35.450000000000003</v>
      </c>
      <c r="AS392" s="23">
        <v>29.88</v>
      </c>
      <c r="AT392" s="23">
        <v>74.691999999999993</v>
      </c>
      <c r="AU392" s="23">
        <v>81.39</v>
      </c>
      <c r="AX392" s="54">
        <f t="shared" si="1044"/>
        <v>0</v>
      </c>
      <c r="AY392" s="54">
        <f t="shared" si="1045"/>
        <v>0</v>
      </c>
      <c r="AZ392" s="54">
        <f t="shared" si="1046"/>
        <v>0</v>
      </c>
      <c r="BA392" s="54">
        <f t="shared" si="1047"/>
        <v>0</v>
      </c>
      <c r="BB392" s="54">
        <f t="shared" si="1048"/>
        <v>0</v>
      </c>
      <c r="BC392" s="54">
        <f t="shared" si="1049"/>
        <v>0</v>
      </c>
      <c r="BD392" s="54">
        <f t="shared" si="1050"/>
        <v>0</v>
      </c>
      <c r="BE392" s="54">
        <f t="shared" si="1051"/>
        <v>0</v>
      </c>
      <c r="BF392" s="54">
        <f t="shared" si="1052"/>
        <v>0</v>
      </c>
      <c r="BG392" s="54">
        <f t="shared" si="1053"/>
        <v>0</v>
      </c>
      <c r="BH392" s="54">
        <f t="shared" si="1054"/>
        <v>0</v>
      </c>
      <c r="BI392" s="54">
        <f t="shared" si="1055"/>
        <v>0</v>
      </c>
      <c r="BJ392" s="54">
        <f t="shared" si="1056"/>
        <v>0</v>
      </c>
      <c r="BK392" s="54">
        <f t="shared" si="1057"/>
        <v>0</v>
      </c>
      <c r="BL392" s="54">
        <f t="shared" si="1058"/>
        <v>0</v>
      </c>
      <c r="BM392" s="42"/>
      <c r="BO392" s="54">
        <f>'Norm-coeff'!$C$2+$AX392*'Norm-coeff'!$D$2+$AY392*'Norm-coeff'!$E$2+$AZ392*'Norm-coeff'!$F$2+$BA392*'Norm-coeff'!$G$2+$BB392*'Norm-coeff'!$H$2+$BC392*'Norm-coeff'!$I$2+$BD392*'Norm-coeff'!$J$2+$BE392*'Norm-coeff'!$K$2+$BF392*'Norm-coeff'!$L$2+$BG392*'Norm-coeff'!$M$2+$BH392*'Norm-coeff'!$N$2+$BI392*'Norm-coeff'!$O$2</f>
        <v>5.4045421474420303</v>
      </c>
      <c r="BP392" s="54">
        <f>'Norm-coeff'!$C$3+$AX392*'Norm-coeff'!$D$3+$AY392*'Norm-coeff'!$E$3+$AZ392*'Norm-coeff'!$F$3+$BA392*'Norm-coeff'!$G$3+$BB392*'Norm-coeff'!$H$3+$BC392*'Norm-coeff'!$I$3+$BD392*'Norm-coeff'!$J$3+$BE392*'Norm-coeff'!$K$3+$BF392*'Norm-coeff'!$L$3+$BG392*'Norm-coeff'!$M$3+$BH392*'Norm-coeff'!$N$3+$BI392*'Norm-coeff'!$O$3</f>
        <v>3.15319116612705</v>
      </c>
      <c r="BQ392" s="54">
        <f>'Norm-coeff'!$C$4+$AX392*'Norm-coeff'!$D$4+$AY392*'Norm-coeff'!$E$4+$AZ392*'Norm-coeff'!$F$4+$BA392*'Norm-coeff'!$G$4+$BB392*'Norm-coeff'!$H$4+$BC392*'Norm-coeff'!$I$4+$BD392*'Norm-coeff'!$J$4+$BE392*'Norm-coeff'!$K$4+$BF392*'Norm-coeff'!$L$4+$BG392*'Norm-coeff'!$M$4+$BH392*'Norm-coeff'!$N$4+$BI392*'Norm-coeff'!$O$4</f>
        <v>1.42115649462768</v>
      </c>
      <c r="BR392" s="54">
        <f>'Norm-coeff'!$C$5+$AX392*'Norm-coeff'!$D$5+$AY392*'Norm-coeff'!$E$5+$AZ392*'Norm-coeff'!$F$5+$BA392*'Norm-coeff'!$G$5+$BB392*'Norm-coeff'!$H$5+$BC392*'Norm-coeff'!$I$5+$BD392*'Norm-coeff'!$J$5+$BE392*'Norm-coeff'!$K$5+$BF392*'Norm-coeff'!$L$5+$BG392*'Norm-coeff'!$M$5+$BH392*'Norm-coeff'!$N$5+$BI392*'Norm-coeff'!$O$5</f>
        <v>1.0553329241296201</v>
      </c>
      <c r="BS392" s="54">
        <f>'Norm-coeff'!$C$6+$AX392*'Norm-coeff'!$D$6+$AY392*'Norm-coeff'!$E$6+$AZ392*'Norm-coeff'!$F$6+$BA392*'Norm-coeff'!$G$6+$BB392*'Norm-coeff'!$H$6+$BC392*'Norm-coeff'!$I$6+$BD392*'Norm-coeff'!$J$6+$BE392*'Norm-coeff'!$K$6+$BF392*'Norm-coeff'!$L$6+$BG392*'Norm-coeff'!$M$6+$BH392*'Norm-coeff'!$N$6+$BI392*'Norm-coeff'!$O$6</f>
        <v>-1.48700885495103E-2</v>
      </c>
      <c r="BT392" s="54">
        <f>'Norm-coeff'!$C$7+$AX392*'Norm-coeff'!$D$7+$AY392*'Norm-coeff'!$E$7+$AZ392*'Norm-coeff'!$F$7+$BA392*'Norm-coeff'!$G$7+$BB392*'Norm-coeff'!$H$7+$BC392*'Norm-coeff'!$I$7+$BD392*'Norm-coeff'!$J$7+$BE392*'Norm-coeff'!$K$7+$BF392*'Norm-coeff'!$L$7+$BG392*'Norm-coeff'!$M$7+$BH392*'Norm-coeff'!$N$7+$BI392*'Norm-coeff'!$O$7</f>
        <v>2.0907583608832998</v>
      </c>
      <c r="BU392" s="54">
        <f>'Norm-coeff'!$C$8+$AX392*'Norm-coeff'!$D$8+$AY392*'Norm-coeff'!$E$8+$AZ392*'Norm-coeff'!$F$8+$BA392*'Norm-coeff'!$G$8+$BB392*'Norm-coeff'!$H$8+$BC392*'Norm-coeff'!$I$8+$BD392*'Norm-coeff'!$J$8+$BE392*'Norm-coeff'!$K$8+$BF392*'Norm-coeff'!$L$8+$BG392*'Norm-coeff'!$M$8+$BH392*'Norm-coeff'!$N$8+$BI392*'Norm-coeff'!$O$8</f>
        <v>0.65894159836244504</v>
      </c>
      <c r="BV392" s="54">
        <f>'Norm-coeff'!$C$9+$AX392*'Norm-coeff'!$D$9+$AY392*'Norm-coeff'!$E$9+$AZ392*'Norm-coeff'!$F$9+$BA392*'Norm-coeff'!$G$9+$BB392*'Norm-coeff'!$H$9+$BC392*'Norm-coeff'!$I$9+$BD392*'Norm-coeff'!$J$9+$BE392*'Norm-coeff'!$K$9+$BF392*'Norm-coeff'!$L$9+$BG392*'Norm-coeff'!$M$9+$BH392*'Norm-coeff'!$N$9+$BI392*'Norm-coeff'!$O$9</f>
        <v>1.48961085014701</v>
      </c>
      <c r="BW392" s="54">
        <f>'Norm-coeff'!$C$10+$AX392*'Norm-coeff'!$D$10+$AY392*'Norm-coeff'!$E$10+$AZ392*'Norm-coeff'!$F$10+$BA392*'Norm-coeff'!$G$10+$BB392*'Norm-coeff'!$H$10+$BC392*'Norm-coeff'!$I$10+$BD392*'Norm-coeff'!$J$10+$BE392*'Norm-coeff'!$K$10+$BF392*'Norm-coeff'!$L$10+$BG392*'Norm-coeff'!$M$10+$BH392*'Norm-coeff'!$N$10+$BI392*'Norm-coeff'!$O$10</f>
        <v>1.42058735749591</v>
      </c>
      <c r="BX392" s="54">
        <f>'Norm-coeff'!$C$11+$AX392*'Norm-coeff'!$D$11+$AY392*'Norm-coeff'!$E$11+$AZ392*'Norm-coeff'!$F$11+$BA392*'Norm-coeff'!$G$11+$BB392*'Norm-coeff'!$H$11+$BC392*'Norm-coeff'!$I$11+$BD392*'Norm-coeff'!$J$11+$BE392*'Norm-coeff'!$K$11+$BF392*'Norm-coeff'!$L$11+$BG392*'Norm-coeff'!$M$11+$BH392*'Norm-coeff'!$N$11+$BI392*'Norm-coeff'!$O$11</f>
        <v>0.221233014421479</v>
      </c>
      <c r="BY392" s="54">
        <f>'Norm-coeff'!$C$12+$AX392*'Norm-coeff'!$D$12+$AY392*'Norm-coeff'!$E$12+$AZ392*'Norm-coeff'!$F$12+$BA392*'Norm-coeff'!$G$12+$BB392*'Norm-coeff'!$H$12+$BC392*'Norm-coeff'!$I$12+$BD392*'Norm-coeff'!$J$12+$BE392*'Norm-coeff'!$K$12+$BF392*'Norm-coeff'!$L$12+$BG392*'Norm-coeff'!$M$12+$BH392*'Norm-coeff'!$N$12+$BI392*'Norm-coeff'!$O$12</f>
        <v>0.283527502056037</v>
      </c>
      <c r="BZ392" s="54">
        <f>'Norm-coeff'!$C$13+$AX392*'Norm-coeff'!$D$13+$AY392*'Norm-coeff'!$E$13+$AZ392*'Norm-coeff'!$F$13+$BA392*'Norm-coeff'!$G$13+$BB392*'Norm-coeff'!$H$13+$BC392*'Norm-coeff'!$I$13+$BD392*'Norm-coeff'!$J$13+$BE392*'Norm-coeff'!$K$13+$BF392*'Norm-coeff'!$L$13+$BG392*'Norm-coeff'!$M$13+$BH392*'Norm-coeff'!$N$13+$BI392*'Norm-coeff'!$O$13</f>
        <v>-4.1864930554451202E-2</v>
      </c>
      <c r="CA392" s="54">
        <f>'Norm-coeff'!$C$14+$AX392*'Norm-coeff'!$D$14+$AY392*'Norm-coeff'!$E$14+$AZ392*'Norm-coeff'!$F$14+$BA392*'Norm-coeff'!$G$14+$BB392*'Norm-coeff'!$H$14+$BC392*'Norm-coeff'!$I$14+$BD392*'Norm-coeff'!$J$14+$BE392*'Norm-coeff'!$K$14+$BF392*'Norm-coeff'!$L$14+$BG392*'Norm-coeff'!$M$14+$BH392*'Norm-coeff'!$N$14+$BI392*'Norm-coeff'!$O$14</f>
        <v>4.2526983164477103</v>
      </c>
      <c r="CC392" s="54">
        <f t="shared" si="1183"/>
        <v>0</v>
      </c>
      <c r="CG392" s="54">
        <f t="shared" si="1059"/>
        <v>0</v>
      </c>
      <c r="CH392" s="54">
        <f t="shared" si="1210"/>
        <v>0</v>
      </c>
      <c r="CI392" s="54">
        <f t="shared" si="1060"/>
        <v>0</v>
      </c>
      <c r="CJ392" s="56">
        <f t="shared" si="1061"/>
        <v>0</v>
      </c>
      <c r="CK392" s="54">
        <f t="shared" si="1062"/>
        <v>0</v>
      </c>
      <c r="CL392" s="54">
        <f t="shared" si="1063"/>
        <v>0</v>
      </c>
      <c r="CM392" s="54">
        <f t="shared" si="1064"/>
        <v>0</v>
      </c>
      <c r="CN392" s="54">
        <f t="shared" si="1065"/>
        <v>0</v>
      </c>
      <c r="CO392" s="54">
        <f t="shared" si="1066"/>
        <v>0</v>
      </c>
      <c r="CP392" s="54">
        <f t="shared" si="1067"/>
        <v>0</v>
      </c>
      <c r="CQ392" s="54">
        <f t="shared" si="1068"/>
        <v>0</v>
      </c>
      <c r="CR392" s="54">
        <f t="shared" si="1069"/>
        <v>0</v>
      </c>
      <c r="CS392" s="54">
        <f t="shared" si="1070"/>
        <v>0</v>
      </c>
      <c r="CU392" s="54">
        <f t="shared" si="1071"/>
        <v>0</v>
      </c>
      <c r="CV392" s="54">
        <f t="shared" si="1072"/>
        <v>0</v>
      </c>
      <c r="CW392" s="54">
        <f t="shared" si="1073"/>
        <v>0</v>
      </c>
      <c r="CX392" s="54">
        <f t="shared" si="1074"/>
        <v>0</v>
      </c>
      <c r="CZ392" s="54">
        <f t="shared" si="1075"/>
        <v>0</v>
      </c>
      <c r="DA392" s="54">
        <f t="shared" si="1076"/>
        <v>0</v>
      </c>
      <c r="DB392" s="54">
        <f t="shared" si="1077"/>
        <v>0</v>
      </c>
      <c r="DC392" s="54">
        <f t="shared" si="1078"/>
        <v>0</v>
      </c>
      <c r="DD392" s="54">
        <f t="shared" si="1079"/>
        <v>0</v>
      </c>
      <c r="DE392" s="54">
        <f t="shared" si="1080"/>
        <v>0</v>
      </c>
      <c r="DF392" s="54">
        <f t="shared" si="1081"/>
        <v>0</v>
      </c>
      <c r="DG392" s="54">
        <f t="shared" si="1082"/>
        <v>2</v>
      </c>
      <c r="DH392" s="71">
        <f t="shared" si="1083"/>
        <v>0</v>
      </c>
      <c r="DI392" s="71">
        <f t="shared" si="1084"/>
        <v>0</v>
      </c>
      <c r="DJ392" s="54">
        <f t="shared" si="1085"/>
        <v>0</v>
      </c>
      <c r="DK392" s="54">
        <f t="shared" si="1086"/>
        <v>2</v>
      </c>
      <c r="DL392" s="4">
        <f t="shared" si="1184"/>
        <v>0</v>
      </c>
      <c r="DM392" s="3">
        <f t="shared" si="1087"/>
        <v>0</v>
      </c>
      <c r="DN392" s="3">
        <f t="shared" si="1088"/>
        <v>0</v>
      </c>
      <c r="DO392" s="4" t="e">
        <f t="shared" si="1089"/>
        <v>#DIV/0!</v>
      </c>
      <c r="DP392" s="57"/>
      <c r="DQ392" s="57"/>
      <c r="DR392" s="56">
        <f t="shared" si="1185"/>
        <v>2</v>
      </c>
      <c r="DS392" s="56">
        <f t="shared" si="1186"/>
        <v>0</v>
      </c>
      <c r="DT392" s="38">
        <f t="shared" si="1187"/>
        <v>0</v>
      </c>
      <c r="DU392" s="38">
        <f t="shared" si="1090"/>
        <v>2</v>
      </c>
      <c r="DV392" s="38">
        <f t="shared" si="1188"/>
        <v>0</v>
      </c>
      <c r="DW392" s="39">
        <f t="shared" si="1189"/>
        <v>0</v>
      </c>
      <c r="DX392" s="39">
        <f t="shared" si="1190"/>
        <v>0</v>
      </c>
      <c r="DY392" s="39">
        <f t="shared" si="1191"/>
        <v>0</v>
      </c>
      <c r="DZ392" s="39">
        <f t="shared" si="1192"/>
        <v>0</v>
      </c>
      <c r="EA392" s="39">
        <f t="shared" si="1193"/>
        <v>0</v>
      </c>
      <c r="EB392" s="37" t="e">
        <f t="shared" si="1091"/>
        <v>#DIV/0!</v>
      </c>
      <c r="EC392" s="37" t="e">
        <f t="shared" si="1092"/>
        <v>#DIV/0!</v>
      </c>
      <c r="ED392" s="37" t="e">
        <f t="shared" si="1093"/>
        <v>#DIV/0!</v>
      </c>
      <c r="EE392" s="37" t="e">
        <f t="shared" si="1094"/>
        <v>#DIV/0!</v>
      </c>
      <c r="EF392" s="39" t="e">
        <f t="shared" si="1095"/>
        <v>#DIV/0!</v>
      </c>
      <c r="EG392" s="37" t="e">
        <f t="shared" si="1096"/>
        <v>#DIV/0!</v>
      </c>
      <c r="EH392" s="37" t="e">
        <f t="shared" si="1097"/>
        <v>#DIV/0!</v>
      </c>
      <c r="EI392" s="11" t="b">
        <f t="shared" si="1098"/>
        <v>1</v>
      </c>
      <c r="EJ392" s="11" t="b">
        <f t="shared" si="1099"/>
        <v>0</v>
      </c>
      <c r="EK392" s="39" t="e">
        <f t="shared" si="1100"/>
        <v>#DIV/0!</v>
      </c>
      <c r="EL392" s="39" t="e">
        <f t="shared" si="1101"/>
        <v>#DIV/0!</v>
      </c>
      <c r="EM392" s="39" t="e">
        <f t="shared" si="1102"/>
        <v>#DIV/0!</v>
      </c>
      <c r="EN392" s="39" t="e">
        <f t="shared" si="1103"/>
        <v>#DIV/0!</v>
      </c>
      <c r="EO392" s="39" t="e">
        <f t="shared" si="1104"/>
        <v>#DIV/0!</v>
      </c>
      <c r="EP392" s="39" t="e">
        <f t="shared" si="1105"/>
        <v>#DIV/0!</v>
      </c>
      <c r="EQ392" s="39" t="e">
        <f t="shared" si="1106"/>
        <v>#DIV/0!</v>
      </c>
      <c r="ER392" s="39" t="e">
        <f t="shared" si="1107"/>
        <v>#DIV/0!</v>
      </c>
      <c r="ES392" s="58" t="str">
        <f t="shared" si="1108"/>
        <v>(OH,F,Cl)-dominate amphibole</v>
      </c>
      <c r="ET392" s="58" t="e">
        <f t="shared" si="1109"/>
        <v>#N/A</v>
      </c>
      <c r="EU392" s="56">
        <f t="shared" si="1194"/>
        <v>0</v>
      </c>
      <c r="EV392" s="56">
        <f t="shared" si="1195"/>
        <v>0</v>
      </c>
      <c r="EW392" s="56">
        <f t="shared" si="1196"/>
        <v>0</v>
      </c>
      <c r="EX392" s="56">
        <f t="shared" si="1197"/>
        <v>0</v>
      </c>
      <c r="EY392" s="56">
        <f t="shared" si="1198"/>
        <v>0</v>
      </c>
      <c r="EZ392" s="56">
        <f t="shared" si="1199"/>
        <v>0</v>
      </c>
      <c r="FA392" s="39">
        <f t="shared" si="1200"/>
        <v>0</v>
      </c>
      <c r="FB392" s="39">
        <f t="shared" si="1201"/>
        <v>0</v>
      </c>
      <c r="FC392" s="54">
        <f t="shared" si="1202"/>
        <v>0</v>
      </c>
      <c r="FD392" s="54">
        <f t="shared" si="1203"/>
        <v>0</v>
      </c>
      <c r="FE392" s="39">
        <f t="shared" si="1204"/>
        <v>0</v>
      </c>
      <c r="FF392" s="54">
        <f t="shared" si="1205"/>
        <v>0</v>
      </c>
      <c r="FG392" s="39">
        <f t="shared" si="1206"/>
        <v>0</v>
      </c>
      <c r="FH392" s="39">
        <f t="shared" si="1110"/>
        <v>0</v>
      </c>
      <c r="FI392" s="39">
        <f t="shared" si="1111"/>
        <v>0</v>
      </c>
      <c r="FJ392" s="39">
        <f t="shared" si="1112"/>
        <v>0</v>
      </c>
      <c r="FK392" s="39" t="e">
        <f t="shared" si="1113"/>
        <v>#DIV/0!</v>
      </c>
      <c r="FL392" s="39" t="e">
        <f t="shared" si="1114"/>
        <v>#DIV/0!</v>
      </c>
      <c r="FM392" s="39" t="e">
        <f t="shared" si="1115"/>
        <v>#DIV/0!</v>
      </c>
      <c r="FN392" s="39">
        <f t="shared" si="1116"/>
        <v>1</v>
      </c>
      <c r="FO392" s="39">
        <f t="shared" si="1207"/>
        <v>0</v>
      </c>
      <c r="FP392" s="39">
        <f t="shared" si="1208"/>
        <v>0</v>
      </c>
      <c r="FQ392" s="39">
        <f t="shared" si="1209"/>
        <v>0</v>
      </c>
      <c r="FR392" s="39">
        <f t="shared" si="1117"/>
        <v>0</v>
      </c>
      <c r="FS392" s="39">
        <f t="shared" si="1118"/>
        <v>0</v>
      </c>
      <c r="FU392" s="39" t="e">
        <f t="shared" si="1119"/>
        <v>#DIV/0!</v>
      </c>
      <c r="FV392" s="39" t="e">
        <f t="shared" si="1120"/>
        <v>#DIV/0!</v>
      </c>
      <c r="FW392" s="39" t="e">
        <f t="shared" si="1121"/>
        <v>#DIV/0!</v>
      </c>
      <c r="FY392" s="39" t="e">
        <f t="shared" si="1122"/>
        <v>#DIV/0!</v>
      </c>
      <c r="FZ392" s="39" t="e">
        <f t="shared" si="1123"/>
        <v>#DIV/0!</v>
      </c>
      <c r="GA392" s="39" t="e">
        <f t="shared" si="1124"/>
        <v>#DIV/0!</v>
      </c>
      <c r="GB392" s="39" t="e">
        <f t="shared" si="1125"/>
        <v>#DIV/0!</v>
      </c>
      <c r="GC392" s="39" t="e">
        <f t="shared" si="1126"/>
        <v>#DIV/0!</v>
      </c>
      <c r="GD392" s="39" t="e">
        <f t="shared" si="1127"/>
        <v>#DIV/0!</v>
      </c>
      <c r="GE392" s="39" t="e">
        <f t="shared" si="1128"/>
        <v>#DIV/0!</v>
      </c>
      <c r="GF392" s="39" t="e">
        <f t="shared" si="1129"/>
        <v>#DIV/0!</v>
      </c>
      <c r="GG392" s="39" t="e">
        <f t="shared" si="1130"/>
        <v>#DIV/0!</v>
      </c>
      <c r="GH392" s="39" t="e">
        <f t="shared" si="1131"/>
        <v>#DIV/0!</v>
      </c>
      <c r="GI392" s="39"/>
      <c r="GJ392" s="39" t="e">
        <f t="shared" si="1132"/>
        <v>#DIV/0!</v>
      </c>
      <c r="GK392" s="39" t="e">
        <f t="shared" si="1133"/>
        <v>#DIV/0!</v>
      </c>
      <c r="GL392" s="39" t="e">
        <f t="shared" si="1134"/>
        <v>#DIV/0!</v>
      </c>
      <c r="GM392" s="39" t="e">
        <f t="shared" si="1135"/>
        <v>#DIV/0!</v>
      </c>
      <c r="GN392" s="39" t="e">
        <f t="shared" si="1136"/>
        <v>#DIV/0!</v>
      </c>
      <c r="GO392" s="57"/>
      <c r="GP392" s="57" t="e">
        <f t="shared" si="1137"/>
        <v>#DIV/0!</v>
      </c>
      <c r="GQ392" s="59" t="e">
        <f t="shared" si="1138"/>
        <v>#DIV/0!</v>
      </c>
      <c r="GR392" s="41" t="e">
        <f t="shared" si="1139"/>
        <v>#DIV/0!</v>
      </c>
      <c r="GS392" s="57" t="e">
        <f t="shared" si="1140"/>
        <v>#DIV/0!</v>
      </c>
      <c r="GT392" s="57" t="e">
        <f t="shared" si="1141"/>
        <v>#DIV/0!</v>
      </c>
      <c r="GU392" s="57" t="e">
        <f t="shared" si="1142"/>
        <v>#DIV/0!</v>
      </c>
      <c r="GV392" s="57"/>
      <c r="GW392" s="42" t="e">
        <f t="shared" si="1143"/>
        <v>#DIV/0!</v>
      </c>
      <c r="GX392" s="42" t="e">
        <f t="shared" si="1144"/>
        <v>#DIV/0!</v>
      </c>
      <c r="GY392" s="42" t="e">
        <f t="shared" si="1145"/>
        <v>#DIV/0!</v>
      </c>
      <c r="GZ392" s="57"/>
      <c r="HA392" s="2" t="e">
        <f t="shared" si="1146"/>
        <v>#DIV/0!</v>
      </c>
      <c r="HB392" s="2" t="e">
        <f t="shared" si="1147"/>
        <v>#DIV/0!</v>
      </c>
      <c r="HC392" s="2" t="e">
        <f t="shared" si="1148"/>
        <v>#DIV/0!</v>
      </c>
      <c r="HD392" s="2" t="e">
        <f t="shared" si="1149"/>
        <v>#DIV/0!</v>
      </c>
      <c r="HE392" s="2" t="e">
        <f t="shared" si="1150"/>
        <v>#DIV/0!</v>
      </c>
      <c r="HF392" s="2" t="e">
        <f t="shared" si="1151"/>
        <v>#DIV/0!</v>
      </c>
      <c r="HG392" s="2" t="e">
        <f t="shared" si="1152"/>
        <v>#DIV/0!</v>
      </c>
      <c r="HH392" s="2" t="e">
        <f t="shared" si="1153"/>
        <v>#DIV/0!</v>
      </c>
      <c r="HI392" s="2" t="e">
        <f t="shared" si="1154"/>
        <v>#DIV/0!</v>
      </c>
      <c r="HJ392" s="11" t="e">
        <f t="shared" si="1155"/>
        <v>#DIV/0!</v>
      </c>
      <c r="HK392" s="60" t="e">
        <f t="shared" si="1156"/>
        <v>#DIV/0!</v>
      </c>
      <c r="HL392" s="57"/>
      <c r="HM392" s="57" t="e">
        <f t="shared" si="1157"/>
        <v>#DIV/0!</v>
      </c>
      <c r="HN392" s="57" t="e">
        <f t="shared" si="1158"/>
        <v>#DIV/0!</v>
      </c>
      <c r="HO392" s="57" t="e">
        <f t="shared" si="1159"/>
        <v>#DIV/0!</v>
      </c>
      <c r="HP392" s="57" t="e">
        <f t="shared" si="1160"/>
        <v>#DIV/0!</v>
      </c>
      <c r="HQ392" s="57" t="e">
        <f t="shared" si="1161"/>
        <v>#DIV/0!</v>
      </c>
      <c r="HR392" s="57"/>
      <c r="HS392" s="57" t="e">
        <f t="shared" si="1162"/>
        <v>#DIV/0!</v>
      </c>
      <c r="HT392" s="57" t="e">
        <f t="shared" si="1163"/>
        <v>#DIV/0!</v>
      </c>
      <c r="HU392" s="57" t="e">
        <f t="shared" si="1164"/>
        <v>#DIV/0!</v>
      </c>
      <c r="HV392" s="57" t="e">
        <f t="shared" si="1165"/>
        <v>#DIV/0!</v>
      </c>
      <c r="HW392" s="57" t="e">
        <f t="shared" si="1166"/>
        <v>#DIV/0!</v>
      </c>
      <c r="HX392" s="57"/>
      <c r="HY392" s="57" t="e">
        <f t="shared" si="1167"/>
        <v>#DIV/0!</v>
      </c>
      <c r="HZ392" s="57" t="e">
        <f t="shared" si="1168"/>
        <v>#DIV/0!</v>
      </c>
      <c r="IA392" s="57"/>
      <c r="IB392" s="61">
        <f t="shared" si="1169"/>
        <v>0</v>
      </c>
      <c r="IC392" s="57" t="str">
        <f t="shared" si="1170"/>
        <v/>
      </c>
      <c r="ID392" s="42"/>
      <c r="IE392" s="2" t="str">
        <f t="shared" si="1171"/>
        <v/>
      </c>
      <c r="IF392" s="60" t="e">
        <f t="shared" si="1172"/>
        <v>#DIV/0!</v>
      </c>
      <c r="IG392" s="60" t="str">
        <f t="shared" si="1173"/>
        <v/>
      </c>
      <c r="IH392" s="60" t="str">
        <f t="shared" si="1174"/>
        <v>zinco-</v>
      </c>
      <c r="II392" s="60" t="str">
        <f t="shared" si="1175"/>
        <v>mangano-</v>
      </c>
      <c r="IJ392" s="60" t="e">
        <f t="shared" si="1176"/>
        <v>#DIV/0!</v>
      </c>
      <c r="IK392" s="60" t="e">
        <f t="shared" si="1177"/>
        <v>#DIV/0!</v>
      </c>
      <c r="IL392" s="60" t="e">
        <f t="shared" si="1178"/>
        <v>#DIV/0!</v>
      </c>
      <c r="IM392" s="60" t="e">
        <f t="shared" si="1179"/>
        <v>#DIV/0!</v>
      </c>
      <c r="IN392" s="60" t="str">
        <f t="shared" si="1180"/>
        <v/>
      </c>
      <c r="IO392" s="60" t="str">
        <f t="shared" si="1181"/>
        <v/>
      </c>
      <c r="IP392" s="57"/>
      <c r="IQ392" s="57" t="str">
        <f t="shared" si="1182"/>
        <v>ERROR!!</v>
      </c>
    </row>
    <row r="393" spans="24:251">
      <c r="X393" s="29">
        <f t="shared" si="1038"/>
        <v>0</v>
      </c>
      <c r="Y393" s="29">
        <f t="shared" si="1039"/>
        <v>0</v>
      </c>
      <c r="Z393" s="29" t="e">
        <f t="shared" si="1040"/>
        <v>#DIV/0!</v>
      </c>
      <c r="AA393" s="29" t="e">
        <f t="shared" si="1041"/>
        <v>#DIV/0!</v>
      </c>
      <c r="AB393" s="29" t="e">
        <f t="shared" si="1042"/>
        <v>#DIV/0!</v>
      </c>
      <c r="AC393" s="29" t="e">
        <f t="shared" si="1043"/>
        <v>#DIV/0!</v>
      </c>
      <c r="AF393" s="23">
        <v>60.084299999999999</v>
      </c>
      <c r="AG393" s="23">
        <v>79.878799999999998</v>
      </c>
      <c r="AH393" s="23">
        <v>101.96120000000001</v>
      </c>
      <c r="AI393" s="23">
        <v>151.99039999999999</v>
      </c>
      <c r="AJ393" s="23">
        <v>159.69</v>
      </c>
      <c r="AK393" s="23">
        <v>71.846400000000003</v>
      </c>
      <c r="AL393" s="23">
        <v>70.9375</v>
      </c>
      <c r="AM393" s="23">
        <v>40.304400000000001</v>
      </c>
      <c r="AN393" s="23">
        <v>56.077399999999997</v>
      </c>
      <c r="AO393" s="23">
        <v>61.978999999999999</v>
      </c>
      <c r="AP393" s="23">
        <v>94.195999999999998</v>
      </c>
      <c r="AQ393" s="23">
        <v>18.998000000000001</v>
      </c>
      <c r="AR393" s="23">
        <v>35.450000000000003</v>
      </c>
      <c r="AS393" s="23">
        <v>29.88</v>
      </c>
      <c r="AT393" s="23">
        <v>74.691999999999993</v>
      </c>
      <c r="AU393" s="23">
        <v>81.39</v>
      </c>
      <c r="AX393" s="54">
        <f t="shared" si="1044"/>
        <v>0</v>
      </c>
      <c r="AY393" s="54">
        <f t="shared" si="1045"/>
        <v>0</v>
      </c>
      <c r="AZ393" s="54">
        <f t="shared" si="1046"/>
        <v>0</v>
      </c>
      <c r="BA393" s="54">
        <f t="shared" si="1047"/>
        <v>0</v>
      </c>
      <c r="BB393" s="54">
        <f t="shared" si="1048"/>
        <v>0</v>
      </c>
      <c r="BC393" s="54">
        <f t="shared" si="1049"/>
        <v>0</v>
      </c>
      <c r="BD393" s="54">
        <f t="shared" si="1050"/>
        <v>0</v>
      </c>
      <c r="BE393" s="54">
        <f t="shared" si="1051"/>
        <v>0</v>
      </c>
      <c r="BF393" s="54">
        <f t="shared" si="1052"/>
        <v>0</v>
      </c>
      <c r="BG393" s="54">
        <f t="shared" si="1053"/>
        <v>0</v>
      </c>
      <c r="BH393" s="54">
        <f t="shared" si="1054"/>
        <v>0</v>
      </c>
      <c r="BI393" s="54">
        <f t="shared" si="1055"/>
        <v>0</v>
      </c>
      <c r="BJ393" s="54">
        <f t="shared" si="1056"/>
        <v>0</v>
      </c>
      <c r="BK393" s="54">
        <f t="shared" si="1057"/>
        <v>0</v>
      </c>
      <c r="BL393" s="54">
        <f t="shared" si="1058"/>
        <v>0</v>
      </c>
      <c r="BM393" s="42"/>
      <c r="BO393" s="54">
        <f>'Norm-coeff'!$C$2+$AX393*'Norm-coeff'!$D$2+$AY393*'Norm-coeff'!$E$2+$AZ393*'Norm-coeff'!$F$2+$BA393*'Norm-coeff'!$G$2+$BB393*'Norm-coeff'!$H$2+$BC393*'Norm-coeff'!$I$2+$BD393*'Norm-coeff'!$J$2+$BE393*'Norm-coeff'!$K$2+$BF393*'Norm-coeff'!$L$2+$BG393*'Norm-coeff'!$M$2+$BH393*'Norm-coeff'!$N$2+$BI393*'Norm-coeff'!$O$2</f>
        <v>5.4045421474420303</v>
      </c>
      <c r="BP393" s="54">
        <f>'Norm-coeff'!$C$3+$AX393*'Norm-coeff'!$D$3+$AY393*'Norm-coeff'!$E$3+$AZ393*'Norm-coeff'!$F$3+$BA393*'Norm-coeff'!$G$3+$BB393*'Norm-coeff'!$H$3+$BC393*'Norm-coeff'!$I$3+$BD393*'Norm-coeff'!$J$3+$BE393*'Norm-coeff'!$K$3+$BF393*'Norm-coeff'!$L$3+$BG393*'Norm-coeff'!$M$3+$BH393*'Norm-coeff'!$N$3+$BI393*'Norm-coeff'!$O$3</f>
        <v>3.15319116612705</v>
      </c>
      <c r="BQ393" s="54">
        <f>'Norm-coeff'!$C$4+$AX393*'Norm-coeff'!$D$4+$AY393*'Norm-coeff'!$E$4+$AZ393*'Norm-coeff'!$F$4+$BA393*'Norm-coeff'!$G$4+$BB393*'Norm-coeff'!$H$4+$BC393*'Norm-coeff'!$I$4+$BD393*'Norm-coeff'!$J$4+$BE393*'Norm-coeff'!$K$4+$BF393*'Norm-coeff'!$L$4+$BG393*'Norm-coeff'!$M$4+$BH393*'Norm-coeff'!$N$4+$BI393*'Norm-coeff'!$O$4</f>
        <v>1.42115649462768</v>
      </c>
      <c r="BR393" s="54">
        <f>'Norm-coeff'!$C$5+$AX393*'Norm-coeff'!$D$5+$AY393*'Norm-coeff'!$E$5+$AZ393*'Norm-coeff'!$F$5+$BA393*'Norm-coeff'!$G$5+$BB393*'Norm-coeff'!$H$5+$BC393*'Norm-coeff'!$I$5+$BD393*'Norm-coeff'!$J$5+$BE393*'Norm-coeff'!$K$5+$BF393*'Norm-coeff'!$L$5+$BG393*'Norm-coeff'!$M$5+$BH393*'Norm-coeff'!$N$5+$BI393*'Norm-coeff'!$O$5</f>
        <v>1.0553329241296201</v>
      </c>
      <c r="BS393" s="54">
        <f>'Norm-coeff'!$C$6+$AX393*'Norm-coeff'!$D$6+$AY393*'Norm-coeff'!$E$6+$AZ393*'Norm-coeff'!$F$6+$BA393*'Norm-coeff'!$G$6+$BB393*'Norm-coeff'!$H$6+$BC393*'Norm-coeff'!$I$6+$BD393*'Norm-coeff'!$J$6+$BE393*'Norm-coeff'!$K$6+$BF393*'Norm-coeff'!$L$6+$BG393*'Norm-coeff'!$M$6+$BH393*'Norm-coeff'!$N$6+$BI393*'Norm-coeff'!$O$6</f>
        <v>-1.48700885495103E-2</v>
      </c>
      <c r="BT393" s="54">
        <f>'Norm-coeff'!$C$7+$AX393*'Norm-coeff'!$D$7+$AY393*'Norm-coeff'!$E$7+$AZ393*'Norm-coeff'!$F$7+$BA393*'Norm-coeff'!$G$7+$BB393*'Norm-coeff'!$H$7+$BC393*'Norm-coeff'!$I$7+$BD393*'Norm-coeff'!$J$7+$BE393*'Norm-coeff'!$K$7+$BF393*'Norm-coeff'!$L$7+$BG393*'Norm-coeff'!$M$7+$BH393*'Norm-coeff'!$N$7+$BI393*'Norm-coeff'!$O$7</f>
        <v>2.0907583608832998</v>
      </c>
      <c r="BU393" s="54">
        <f>'Norm-coeff'!$C$8+$AX393*'Norm-coeff'!$D$8+$AY393*'Norm-coeff'!$E$8+$AZ393*'Norm-coeff'!$F$8+$BA393*'Norm-coeff'!$G$8+$BB393*'Norm-coeff'!$H$8+$BC393*'Norm-coeff'!$I$8+$BD393*'Norm-coeff'!$J$8+$BE393*'Norm-coeff'!$K$8+$BF393*'Norm-coeff'!$L$8+$BG393*'Norm-coeff'!$M$8+$BH393*'Norm-coeff'!$N$8+$BI393*'Norm-coeff'!$O$8</f>
        <v>0.65894159836244504</v>
      </c>
      <c r="BV393" s="54">
        <f>'Norm-coeff'!$C$9+$AX393*'Norm-coeff'!$D$9+$AY393*'Norm-coeff'!$E$9+$AZ393*'Norm-coeff'!$F$9+$BA393*'Norm-coeff'!$G$9+$BB393*'Norm-coeff'!$H$9+$BC393*'Norm-coeff'!$I$9+$BD393*'Norm-coeff'!$J$9+$BE393*'Norm-coeff'!$K$9+$BF393*'Norm-coeff'!$L$9+$BG393*'Norm-coeff'!$M$9+$BH393*'Norm-coeff'!$N$9+$BI393*'Norm-coeff'!$O$9</f>
        <v>1.48961085014701</v>
      </c>
      <c r="BW393" s="54">
        <f>'Norm-coeff'!$C$10+$AX393*'Norm-coeff'!$D$10+$AY393*'Norm-coeff'!$E$10+$AZ393*'Norm-coeff'!$F$10+$BA393*'Norm-coeff'!$G$10+$BB393*'Norm-coeff'!$H$10+$BC393*'Norm-coeff'!$I$10+$BD393*'Norm-coeff'!$J$10+$BE393*'Norm-coeff'!$K$10+$BF393*'Norm-coeff'!$L$10+$BG393*'Norm-coeff'!$M$10+$BH393*'Norm-coeff'!$N$10+$BI393*'Norm-coeff'!$O$10</f>
        <v>1.42058735749591</v>
      </c>
      <c r="BX393" s="54">
        <f>'Norm-coeff'!$C$11+$AX393*'Norm-coeff'!$D$11+$AY393*'Norm-coeff'!$E$11+$AZ393*'Norm-coeff'!$F$11+$BA393*'Norm-coeff'!$G$11+$BB393*'Norm-coeff'!$H$11+$BC393*'Norm-coeff'!$I$11+$BD393*'Norm-coeff'!$J$11+$BE393*'Norm-coeff'!$K$11+$BF393*'Norm-coeff'!$L$11+$BG393*'Norm-coeff'!$M$11+$BH393*'Norm-coeff'!$N$11+$BI393*'Norm-coeff'!$O$11</f>
        <v>0.221233014421479</v>
      </c>
      <c r="BY393" s="54">
        <f>'Norm-coeff'!$C$12+$AX393*'Norm-coeff'!$D$12+$AY393*'Norm-coeff'!$E$12+$AZ393*'Norm-coeff'!$F$12+$BA393*'Norm-coeff'!$G$12+$BB393*'Norm-coeff'!$H$12+$BC393*'Norm-coeff'!$I$12+$BD393*'Norm-coeff'!$J$12+$BE393*'Norm-coeff'!$K$12+$BF393*'Norm-coeff'!$L$12+$BG393*'Norm-coeff'!$M$12+$BH393*'Norm-coeff'!$N$12+$BI393*'Norm-coeff'!$O$12</f>
        <v>0.283527502056037</v>
      </c>
      <c r="BZ393" s="54">
        <f>'Norm-coeff'!$C$13+$AX393*'Norm-coeff'!$D$13+$AY393*'Norm-coeff'!$E$13+$AZ393*'Norm-coeff'!$F$13+$BA393*'Norm-coeff'!$G$13+$BB393*'Norm-coeff'!$H$13+$BC393*'Norm-coeff'!$I$13+$BD393*'Norm-coeff'!$J$13+$BE393*'Norm-coeff'!$K$13+$BF393*'Norm-coeff'!$L$13+$BG393*'Norm-coeff'!$M$13+$BH393*'Norm-coeff'!$N$13+$BI393*'Norm-coeff'!$O$13</f>
        <v>-4.1864930554451202E-2</v>
      </c>
      <c r="CA393" s="54">
        <f>'Norm-coeff'!$C$14+$AX393*'Norm-coeff'!$D$14+$AY393*'Norm-coeff'!$E$14+$AZ393*'Norm-coeff'!$F$14+$BA393*'Norm-coeff'!$G$14+$BB393*'Norm-coeff'!$H$14+$BC393*'Norm-coeff'!$I$14+$BD393*'Norm-coeff'!$J$14+$BE393*'Norm-coeff'!$K$14+$BF393*'Norm-coeff'!$L$14+$BG393*'Norm-coeff'!$M$14+$BH393*'Norm-coeff'!$N$14+$BI393*'Norm-coeff'!$O$14</f>
        <v>4.2526983164477103</v>
      </c>
      <c r="CC393" s="54">
        <f t="shared" si="1183"/>
        <v>0</v>
      </c>
      <c r="CG393" s="54">
        <f t="shared" si="1059"/>
        <v>0</v>
      </c>
      <c r="CH393" s="54">
        <f t="shared" si="1210"/>
        <v>0</v>
      </c>
      <c r="CI393" s="54">
        <f t="shared" si="1060"/>
        <v>0</v>
      </c>
      <c r="CJ393" s="56">
        <f t="shared" si="1061"/>
        <v>0</v>
      </c>
      <c r="CK393" s="54">
        <f t="shared" si="1062"/>
        <v>0</v>
      </c>
      <c r="CL393" s="54">
        <f t="shared" si="1063"/>
        <v>0</v>
      </c>
      <c r="CM393" s="54">
        <f t="shared" si="1064"/>
        <v>0</v>
      </c>
      <c r="CN393" s="54">
        <f t="shared" si="1065"/>
        <v>0</v>
      </c>
      <c r="CO393" s="54">
        <f t="shared" si="1066"/>
        <v>0</v>
      </c>
      <c r="CP393" s="54">
        <f t="shared" si="1067"/>
        <v>0</v>
      </c>
      <c r="CQ393" s="54">
        <f t="shared" si="1068"/>
        <v>0</v>
      </c>
      <c r="CR393" s="54">
        <f t="shared" si="1069"/>
        <v>0</v>
      </c>
      <c r="CS393" s="54">
        <f t="shared" si="1070"/>
        <v>0</v>
      </c>
      <c r="CU393" s="54">
        <f t="shared" si="1071"/>
        <v>0</v>
      </c>
      <c r="CV393" s="54">
        <f t="shared" si="1072"/>
        <v>0</v>
      </c>
      <c r="CW393" s="54">
        <f t="shared" si="1073"/>
        <v>0</v>
      </c>
      <c r="CX393" s="54">
        <f t="shared" si="1074"/>
        <v>0</v>
      </c>
      <c r="CZ393" s="54">
        <f t="shared" si="1075"/>
        <v>0</v>
      </c>
      <c r="DA393" s="54">
        <f t="shared" si="1076"/>
        <v>0</v>
      </c>
      <c r="DB393" s="54">
        <f t="shared" si="1077"/>
        <v>0</v>
      </c>
      <c r="DC393" s="54">
        <f t="shared" si="1078"/>
        <v>0</v>
      </c>
      <c r="DD393" s="54">
        <f t="shared" si="1079"/>
        <v>0</v>
      </c>
      <c r="DE393" s="54">
        <f t="shared" si="1080"/>
        <v>0</v>
      </c>
      <c r="DF393" s="54">
        <f t="shared" si="1081"/>
        <v>0</v>
      </c>
      <c r="DG393" s="54">
        <f t="shared" si="1082"/>
        <v>2</v>
      </c>
      <c r="DH393" s="71">
        <f t="shared" si="1083"/>
        <v>0</v>
      </c>
      <c r="DI393" s="71">
        <f t="shared" si="1084"/>
        <v>0</v>
      </c>
      <c r="DJ393" s="54">
        <f t="shared" si="1085"/>
        <v>0</v>
      </c>
      <c r="DK393" s="54">
        <f t="shared" si="1086"/>
        <v>2</v>
      </c>
      <c r="DL393" s="4">
        <f t="shared" si="1184"/>
        <v>0</v>
      </c>
      <c r="DM393" s="3">
        <f t="shared" si="1087"/>
        <v>0</v>
      </c>
      <c r="DN393" s="3">
        <f t="shared" si="1088"/>
        <v>0</v>
      </c>
      <c r="DO393" s="4" t="e">
        <f t="shared" si="1089"/>
        <v>#DIV/0!</v>
      </c>
      <c r="DP393" s="57"/>
      <c r="DQ393" s="57"/>
      <c r="DR393" s="56">
        <f t="shared" si="1185"/>
        <v>2</v>
      </c>
      <c r="DS393" s="56">
        <f t="shared" si="1186"/>
        <v>0</v>
      </c>
      <c r="DT393" s="38">
        <f t="shared" si="1187"/>
        <v>0</v>
      </c>
      <c r="DU393" s="38">
        <f t="shared" si="1090"/>
        <v>2</v>
      </c>
      <c r="DV393" s="38">
        <f t="shared" si="1188"/>
        <v>0</v>
      </c>
      <c r="DW393" s="39">
        <f t="shared" si="1189"/>
        <v>0</v>
      </c>
      <c r="DX393" s="39">
        <f t="shared" si="1190"/>
        <v>0</v>
      </c>
      <c r="DY393" s="39">
        <f t="shared" si="1191"/>
        <v>0</v>
      </c>
      <c r="DZ393" s="39">
        <f t="shared" si="1192"/>
        <v>0</v>
      </c>
      <c r="EA393" s="39">
        <f t="shared" si="1193"/>
        <v>0</v>
      </c>
      <c r="EB393" s="37" t="e">
        <f t="shared" si="1091"/>
        <v>#DIV/0!</v>
      </c>
      <c r="EC393" s="37" t="e">
        <f t="shared" si="1092"/>
        <v>#DIV/0!</v>
      </c>
      <c r="ED393" s="37" t="e">
        <f t="shared" si="1093"/>
        <v>#DIV/0!</v>
      </c>
      <c r="EE393" s="37" t="e">
        <f t="shared" si="1094"/>
        <v>#DIV/0!</v>
      </c>
      <c r="EF393" s="39" t="e">
        <f t="shared" si="1095"/>
        <v>#DIV/0!</v>
      </c>
      <c r="EG393" s="37" t="e">
        <f t="shared" si="1096"/>
        <v>#DIV/0!</v>
      </c>
      <c r="EH393" s="37" t="e">
        <f t="shared" si="1097"/>
        <v>#DIV/0!</v>
      </c>
      <c r="EI393" s="11" t="b">
        <f t="shared" si="1098"/>
        <v>1</v>
      </c>
      <c r="EJ393" s="11" t="b">
        <f t="shared" si="1099"/>
        <v>0</v>
      </c>
      <c r="EK393" s="39" t="e">
        <f t="shared" si="1100"/>
        <v>#DIV/0!</v>
      </c>
      <c r="EL393" s="39" t="e">
        <f t="shared" si="1101"/>
        <v>#DIV/0!</v>
      </c>
      <c r="EM393" s="39" t="e">
        <f t="shared" si="1102"/>
        <v>#DIV/0!</v>
      </c>
      <c r="EN393" s="39" t="e">
        <f t="shared" si="1103"/>
        <v>#DIV/0!</v>
      </c>
      <c r="EO393" s="39" t="e">
        <f t="shared" si="1104"/>
        <v>#DIV/0!</v>
      </c>
      <c r="EP393" s="39" t="e">
        <f t="shared" si="1105"/>
        <v>#DIV/0!</v>
      </c>
      <c r="EQ393" s="39" t="e">
        <f t="shared" si="1106"/>
        <v>#DIV/0!</v>
      </c>
      <c r="ER393" s="39" t="e">
        <f t="shared" si="1107"/>
        <v>#DIV/0!</v>
      </c>
      <c r="ES393" s="58" t="str">
        <f t="shared" si="1108"/>
        <v>(OH,F,Cl)-dominate amphibole</v>
      </c>
      <c r="ET393" s="58" t="e">
        <f t="shared" si="1109"/>
        <v>#N/A</v>
      </c>
      <c r="EU393" s="56">
        <f t="shared" si="1194"/>
        <v>0</v>
      </c>
      <c r="EV393" s="56">
        <f t="shared" si="1195"/>
        <v>0</v>
      </c>
      <c r="EW393" s="56">
        <f t="shared" si="1196"/>
        <v>0</v>
      </c>
      <c r="EX393" s="56">
        <f t="shared" si="1197"/>
        <v>0</v>
      </c>
      <c r="EY393" s="56">
        <f t="shared" si="1198"/>
        <v>0</v>
      </c>
      <c r="EZ393" s="56">
        <f t="shared" si="1199"/>
        <v>0</v>
      </c>
      <c r="FA393" s="39">
        <f t="shared" si="1200"/>
        <v>0</v>
      </c>
      <c r="FB393" s="39">
        <f t="shared" si="1201"/>
        <v>0</v>
      </c>
      <c r="FC393" s="54">
        <f t="shared" si="1202"/>
        <v>0</v>
      </c>
      <c r="FD393" s="54">
        <f t="shared" si="1203"/>
        <v>0</v>
      </c>
      <c r="FE393" s="39">
        <f t="shared" si="1204"/>
        <v>0</v>
      </c>
      <c r="FF393" s="54">
        <f t="shared" si="1205"/>
        <v>0</v>
      </c>
      <c r="FG393" s="39">
        <f t="shared" si="1206"/>
        <v>0</v>
      </c>
      <c r="FH393" s="39">
        <f t="shared" si="1110"/>
        <v>0</v>
      </c>
      <c r="FI393" s="39">
        <f t="shared" si="1111"/>
        <v>0</v>
      </c>
      <c r="FJ393" s="39">
        <f t="shared" si="1112"/>
        <v>0</v>
      </c>
      <c r="FK393" s="39" t="e">
        <f t="shared" si="1113"/>
        <v>#DIV/0!</v>
      </c>
      <c r="FL393" s="39" t="e">
        <f t="shared" si="1114"/>
        <v>#DIV/0!</v>
      </c>
      <c r="FM393" s="39" t="e">
        <f t="shared" si="1115"/>
        <v>#DIV/0!</v>
      </c>
      <c r="FN393" s="39">
        <f t="shared" si="1116"/>
        <v>1</v>
      </c>
      <c r="FO393" s="39">
        <f t="shared" si="1207"/>
        <v>0</v>
      </c>
      <c r="FP393" s="39">
        <f t="shared" si="1208"/>
        <v>0</v>
      </c>
      <c r="FQ393" s="39">
        <f t="shared" si="1209"/>
        <v>0</v>
      </c>
      <c r="FR393" s="39">
        <f t="shared" si="1117"/>
        <v>0</v>
      </c>
      <c r="FS393" s="39">
        <f t="shared" si="1118"/>
        <v>0</v>
      </c>
      <c r="FU393" s="39" t="e">
        <f t="shared" si="1119"/>
        <v>#DIV/0!</v>
      </c>
      <c r="FV393" s="39" t="e">
        <f t="shared" si="1120"/>
        <v>#DIV/0!</v>
      </c>
      <c r="FW393" s="39" t="e">
        <f t="shared" si="1121"/>
        <v>#DIV/0!</v>
      </c>
      <c r="FY393" s="39" t="e">
        <f t="shared" si="1122"/>
        <v>#DIV/0!</v>
      </c>
      <c r="FZ393" s="39" t="e">
        <f t="shared" si="1123"/>
        <v>#DIV/0!</v>
      </c>
      <c r="GA393" s="39" t="e">
        <f t="shared" si="1124"/>
        <v>#DIV/0!</v>
      </c>
      <c r="GB393" s="39" t="e">
        <f t="shared" si="1125"/>
        <v>#DIV/0!</v>
      </c>
      <c r="GC393" s="39" t="e">
        <f t="shared" si="1126"/>
        <v>#DIV/0!</v>
      </c>
      <c r="GD393" s="39" t="e">
        <f t="shared" si="1127"/>
        <v>#DIV/0!</v>
      </c>
      <c r="GE393" s="39" t="e">
        <f t="shared" si="1128"/>
        <v>#DIV/0!</v>
      </c>
      <c r="GF393" s="39" t="e">
        <f t="shared" si="1129"/>
        <v>#DIV/0!</v>
      </c>
      <c r="GG393" s="39" t="e">
        <f t="shared" si="1130"/>
        <v>#DIV/0!</v>
      </c>
      <c r="GH393" s="39" t="e">
        <f t="shared" si="1131"/>
        <v>#DIV/0!</v>
      </c>
      <c r="GI393" s="39"/>
      <c r="GJ393" s="39" t="e">
        <f t="shared" si="1132"/>
        <v>#DIV/0!</v>
      </c>
      <c r="GK393" s="39" t="e">
        <f t="shared" si="1133"/>
        <v>#DIV/0!</v>
      </c>
      <c r="GL393" s="39" t="e">
        <f t="shared" si="1134"/>
        <v>#DIV/0!</v>
      </c>
      <c r="GM393" s="39" t="e">
        <f t="shared" si="1135"/>
        <v>#DIV/0!</v>
      </c>
      <c r="GN393" s="39" t="e">
        <f t="shared" si="1136"/>
        <v>#DIV/0!</v>
      </c>
      <c r="GO393" s="57"/>
      <c r="GP393" s="57" t="e">
        <f t="shared" si="1137"/>
        <v>#DIV/0!</v>
      </c>
      <c r="GQ393" s="59" t="e">
        <f t="shared" si="1138"/>
        <v>#DIV/0!</v>
      </c>
      <c r="GR393" s="41" t="e">
        <f t="shared" si="1139"/>
        <v>#DIV/0!</v>
      </c>
      <c r="GS393" s="57" t="e">
        <f t="shared" si="1140"/>
        <v>#DIV/0!</v>
      </c>
      <c r="GT393" s="57" t="e">
        <f t="shared" si="1141"/>
        <v>#DIV/0!</v>
      </c>
      <c r="GU393" s="57" t="e">
        <f t="shared" si="1142"/>
        <v>#DIV/0!</v>
      </c>
      <c r="GV393" s="57"/>
      <c r="GW393" s="42" t="e">
        <f t="shared" si="1143"/>
        <v>#DIV/0!</v>
      </c>
      <c r="GX393" s="42" t="e">
        <f t="shared" si="1144"/>
        <v>#DIV/0!</v>
      </c>
      <c r="GY393" s="42" t="e">
        <f t="shared" si="1145"/>
        <v>#DIV/0!</v>
      </c>
      <c r="GZ393" s="57"/>
      <c r="HA393" s="2" t="e">
        <f t="shared" si="1146"/>
        <v>#DIV/0!</v>
      </c>
      <c r="HB393" s="2" t="e">
        <f t="shared" si="1147"/>
        <v>#DIV/0!</v>
      </c>
      <c r="HC393" s="2" t="e">
        <f t="shared" si="1148"/>
        <v>#DIV/0!</v>
      </c>
      <c r="HD393" s="2" t="e">
        <f t="shared" si="1149"/>
        <v>#DIV/0!</v>
      </c>
      <c r="HE393" s="2" t="e">
        <f t="shared" si="1150"/>
        <v>#DIV/0!</v>
      </c>
      <c r="HF393" s="2" t="e">
        <f t="shared" si="1151"/>
        <v>#DIV/0!</v>
      </c>
      <c r="HG393" s="2" t="e">
        <f t="shared" si="1152"/>
        <v>#DIV/0!</v>
      </c>
      <c r="HH393" s="2" t="e">
        <f t="shared" si="1153"/>
        <v>#DIV/0!</v>
      </c>
      <c r="HI393" s="2" t="e">
        <f t="shared" si="1154"/>
        <v>#DIV/0!</v>
      </c>
      <c r="HJ393" s="11" t="e">
        <f t="shared" si="1155"/>
        <v>#DIV/0!</v>
      </c>
      <c r="HK393" s="60" t="e">
        <f t="shared" si="1156"/>
        <v>#DIV/0!</v>
      </c>
      <c r="HL393" s="57"/>
      <c r="HM393" s="57" t="e">
        <f t="shared" si="1157"/>
        <v>#DIV/0!</v>
      </c>
      <c r="HN393" s="57" t="e">
        <f t="shared" si="1158"/>
        <v>#DIV/0!</v>
      </c>
      <c r="HO393" s="57" t="e">
        <f t="shared" si="1159"/>
        <v>#DIV/0!</v>
      </c>
      <c r="HP393" s="57" t="e">
        <f t="shared" si="1160"/>
        <v>#DIV/0!</v>
      </c>
      <c r="HQ393" s="57" t="e">
        <f t="shared" si="1161"/>
        <v>#DIV/0!</v>
      </c>
      <c r="HR393" s="57"/>
      <c r="HS393" s="57" t="e">
        <f t="shared" si="1162"/>
        <v>#DIV/0!</v>
      </c>
      <c r="HT393" s="57" t="e">
        <f t="shared" si="1163"/>
        <v>#DIV/0!</v>
      </c>
      <c r="HU393" s="57" t="e">
        <f t="shared" si="1164"/>
        <v>#DIV/0!</v>
      </c>
      <c r="HV393" s="57" t="e">
        <f t="shared" si="1165"/>
        <v>#DIV/0!</v>
      </c>
      <c r="HW393" s="57" t="e">
        <f t="shared" si="1166"/>
        <v>#DIV/0!</v>
      </c>
      <c r="HX393" s="57"/>
      <c r="HY393" s="57" t="e">
        <f t="shared" si="1167"/>
        <v>#DIV/0!</v>
      </c>
      <c r="HZ393" s="57" t="e">
        <f t="shared" si="1168"/>
        <v>#DIV/0!</v>
      </c>
      <c r="IA393" s="57"/>
      <c r="IB393" s="61">
        <f t="shared" si="1169"/>
        <v>0</v>
      </c>
      <c r="IC393" s="57" t="str">
        <f t="shared" si="1170"/>
        <v/>
      </c>
      <c r="ID393" s="42"/>
      <c r="IE393" s="2" t="str">
        <f t="shared" si="1171"/>
        <v/>
      </c>
      <c r="IF393" s="60" t="e">
        <f t="shared" si="1172"/>
        <v>#DIV/0!</v>
      </c>
      <c r="IG393" s="60" t="str">
        <f t="shared" si="1173"/>
        <v/>
      </c>
      <c r="IH393" s="60" t="str">
        <f t="shared" si="1174"/>
        <v>zinco-</v>
      </c>
      <c r="II393" s="60" t="str">
        <f t="shared" si="1175"/>
        <v>mangano-</v>
      </c>
      <c r="IJ393" s="60" t="e">
        <f t="shared" si="1176"/>
        <v>#DIV/0!</v>
      </c>
      <c r="IK393" s="60" t="e">
        <f t="shared" si="1177"/>
        <v>#DIV/0!</v>
      </c>
      <c r="IL393" s="60" t="e">
        <f t="shared" si="1178"/>
        <v>#DIV/0!</v>
      </c>
      <c r="IM393" s="60" t="e">
        <f t="shared" si="1179"/>
        <v>#DIV/0!</v>
      </c>
      <c r="IN393" s="60" t="str">
        <f t="shared" si="1180"/>
        <v/>
      </c>
      <c r="IO393" s="60" t="str">
        <f t="shared" si="1181"/>
        <v/>
      </c>
      <c r="IP393" s="57"/>
      <c r="IQ393" s="57" t="str">
        <f t="shared" si="1182"/>
        <v>ERROR!!</v>
      </c>
    </row>
    <row r="394" spans="24:251">
      <c r="X394" s="29">
        <f t="shared" si="1038"/>
        <v>0</v>
      </c>
      <c r="Y394" s="29">
        <f t="shared" si="1039"/>
        <v>0</v>
      </c>
      <c r="Z394" s="29" t="e">
        <f t="shared" si="1040"/>
        <v>#DIV/0!</v>
      </c>
      <c r="AA394" s="29" t="e">
        <f t="shared" si="1041"/>
        <v>#DIV/0!</v>
      </c>
      <c r="AB394" s="29" t="e">
        <f t="shared" si="1042"/>
        <v>#DIV/0!</v>
      </c>
      <c r="AC394" s="29" t="e">
        <f t="shared" si="1043"/>
        <v>#DIV/0!</v>
      </c>
      <c r="AF394" s="23">
        <v>60.084299999999999</v>
      </c>
      <c r="AG394" s="23">
        <v>79.878799999999998</v>
      </c>
      <c r="AH394" s="23">
        <v>101.96120000000001</v>
      </c>
      <c r="AI394" s="23">
        <v>151.99039999999999</v>
      </c>
      <c r="AJ394" s="23">
        <v>159.69</v>
      </c>
      <c r="AK394" s="23">
        <v>71.846400000000003</v>
      </c>
      <c r="AL394" s="23">
        <v>70.9375</v>
      </c>
      <c r="AM394" s="23">
        <v>40.304400000000001</v>
      </c>
      <c r="AN394" s="23">
        <v>56.077399999999997</v>
      </c>
      <c r="AO394" s="23">
        <v>61.978999999999999</v>
      </c>
      <c r="AP394" s="23">
        <v>94.195999999999998</v>
      </c>
      <c r="AQ394" s="23">
        <v>18.998000000000001</v>
      </c>
      <c r="AR394" s="23">
        <v>35.450000000000003</v>
      </c>
      <c r="AS394" s="23">
        <v>29.88</v>
      </c>
      <c r="AT394" s="23">
        <v>74.691999999999993</v>
      </c>
      <c r="AU394" s="23">
        <v>81.39</v>
      </c>
      <c r="AX394" s="54">
        <f t="shared" si="1044"/>
        <v>0</v>
      </c>
      <c r="AY394" s="54">
        <f t="shared" si="1045"/>
        <v>0</v>
      </c>
      <c r="AZ394" s="54">
        <f t="shared" si="1046"/>
        <v>0</v>
      </c>
      <c r="BA394" s="54">
        <f t="shared" si="1047"/>
        <v>0</v>
      </c>
      <c r="BB394" s="54">
        <f t="shared" si="1048"/>
        <v>0</v>
      </c>
      <c r="BC394" s="54">
        <f t="shared" si="1049"/>
        <v>0</v>
      </c>
      <c r="BD394" s="54">
        <f t="shared" si="1050"/>
        <v>0</v>
      </c>
      <c r="BE394" s="54">
        <f t="shared" si="1051"/>
        <v>0</v>
      </c>
      <c r="BF394" s="54">
        <f t="shared" si="1052"/>
        <v>0</v>
      </c>
      <c r="BG394" s="54">
        <f t="shared" si="1053"/>
        <v>0</v>
      </c>
      <c r="BH394" s="54">
        <f t="shared" si="1054"/>
        <v>0</v>
      </c>
      <c r="BI394" s="54">
        <f t="shared" si="1055"/>
        <v>0</v>
      </c>
      <c r="BJ394" s="54">
        <f t="shared" si="1056"/>
        <v>0</v>
      </c>
      <c r="BK394" s="54">
        <f t="shared" si="1057"/>
        <v>0</v>
      </c>
      <c r="BL394" s="54">
        <f t="shared" si="1058"/>
        <v>0</v>
      </c>
      <c r="BM394" s="42"/>
      <c r="BO394" s="54">
        <f>'Norm-coeff'!$C$2+$AX394*'Norm-coeff'!$D$2+$AY394*'Norm-coeff'!$E$2+$AZ394*'Norm-coeff'!$F$2+$BA394*'Norm-coeff'!$G$2+$BB394*'Norm-coeff'!$H$2+$BC394*'Norm-coeff'!$I$2+$BD394*'Norm-coeff'!$J$2+$BE394*'Norm-coeff'!$K$2+$BF394*'Norm-coeff'!$L$2+$BG394*'Norm-coeff'!$M$2+$BH394*'Norm-coeff'!$N$2+$BI394*'Norm-coeff'!$O$2</f>
        <v>5.4045421474420303</v>
      </c>
      <c r="BP394" s="54">
        <f>'Norm-coeff'!$C$3+$AX394*'Norm-coeff'!$D$3+$AY394*'Norm-coeff'!$E$3+$AZ394*'Norm-coeff'!$F$3+$BA394*'Norm-coeff'!$G$3+$BB394*'Norm-coeff'!$H$3+$BC394*'Norm-coeff'!$I$3+$BD394*'Norm-coeff'!$J$3+$BE394*'Norm-coeff'!$K$3+$BF394*'Norm-coeff'!$L$3+$BG394*'Norm-coeff'!$M$3+$BH394*'Norm-coeff'!$N$3+$BI394*'Norm-coeff'!$O$3</f>
        <v>3.15319116612705</v>
      </c>
      <c r="BQ394" s="54">
        <f>'Norm-coeff'!$C$4+$AX394*'Norm-coeff'!$D$4+$AY394*'Norm-coeff'!$E$4+$AZ394*'Norm-coeff'!$F$4+$BA394*'Norm-coeff'!$G$4+$BB394*'Norm-coeff'!$H$4+$BC394*'Norm-coeff'!$I$4+$BD394*'Norm-coeff'!$J$4+$BE394*'Norm-coeff'!$K$4+$BF394*'Norm-coeff'!$L$4+$BG394*'Norm-coeff'!$M$4+$BH394*'Norm-coeff'!$N$4+$BI394*'Norm-coeff'!$O$4</f>
        <v>1.42115649462768</v>
      </c>
      <c r="BR394" s="54">
        <f>'Norm-coeff'!$C$5+$AX394*'Norm-coeff'!$D$5+$AY394*'Norm-coeff'!$E$5+$AZ394*'Norm-coeff'!$F$5+$BA394*'Norm-coeff'!$G$5+$BB394*'Norm-coeff'!$H$5+$BC394*'Norm-coeff'!$I$5+$BD394*'Norm-coeff'!$J$5+$BE394*'Norm-coeff'!$K$5+$BF394*'Norm-coeff'!$L$5+$BG394*'Norm-coeff'!$M$5+$BH394*'Norm-coeff'!$N$5+$BI394*'Norm-coeff'!$O$5</f>
        <v>1.0553329241296201</v>
      </c>
      <c r="BS394" s="54">
        <f>'Norm-coeff'!$C$6+$AX394*'Norm-coeff'!$D$6+$AY394*'Norm-coeff'!$E$6+$AZ394*'Norm-coeff'!$F$6+$BA394*'Norm-coeff'!$G$6+$BB394*'Norm-coeff'!$H$6+$BC394*'Norm-coeff'!$I$6+$BD394*'Norm-coeff'!$J$6+$BE394*'Norm-coeff'!$K$6+$BF394*'Norm-coeff'!$L$6+$BG394*'Norm-coeff'!$M$6+$BH394*'Norm-coeff'!$N$6+$BI394*'Norm-coeff'!$O$6</f>
        <v>-1.48700885495103E-2</v>
      </c>
      <c r="BT394" s="54">
        <f>'Norm-coeff'!$C$7+$AX394*'Norm-coeff'!$D$7+$AY394*'Norm-coeff'!$E$7+$AZ394*'Norm-coeff'!$F$7+$BA394*'Norm-coeff'!$G$7+$BB394*'Norm-coeff'!$H$7+$BC394*'Norm-coeff'!$I$7+$BD394*'Norm-coeff'!$J$7+$BE394*'Norm-coeff'!$K$7+$BF394*'Norm-coeff'!$L$7+$BG394*'Norm-coeff'!$M$7+$BH394*'Norm-coeff'!$N$7+$BI394*'Norm-coeff'!$O$7</f>
        <v>2.0907583608832998</v>
      </c>
      <c r="BU394" s="54">
        <f>'Norm-coeff'!$C$8+$AX394*'Norm-coeff'!$D$8+$AY394*'Norm-coeff'!$E$8+$AZ394*'Norm-coeff'!$F$8+$BA394*'Norm-coeff'!$G$8+$BB394*'Norm-coeff'!$H$8+$BC394*'Norm-coeff'!$I$8+$BD394*'Norm-coeff'!$J$8+$BE394*'Norm-coeff'!$K$8+$BF394*'Norm-coeff'!$L$8+$BG394*'Norm-coeff'!$M$8+$BH394*'Norm-coeff'!$N$8+$BI394*'Norm-coeff'!$O$8</f>
        <v>0.65894159836244504</v>
      </c>
      <c r="BV394" s="54">
        <f>'Norm-coeff'!$C$9+$AX394*'Norm-coeff'!$D$9+$AY394*'Norm-coeff'!$E$9+$AZ394*'Norm-coeff'!$F$9+$BA394*'Norm-coeff'!$G$9+$BB394*'Norm-coeff'!$H$9+$BC394*'Norm-coeff'!$I$9+$BD394*'Norm-coeff'!$J$9+$BE394*'Norm-coeff'!$K$9+$BF394*'Norm-coeff'!$L$9+$BG394*'Norm-coeff'!$M$9+$BH394*'Norm-coeff'!$N$9+$BI394*'Norm-coeff'!$O$9</f>
        <v>1.48961085014701</v>
      </c>
      <c r="BW394" s="54">
        <f>'Norm-coeff'!$C$10+$AX394*'Norm-coeff'!$D$10+$AY394*'Norm-coeff'!$E$10+$AZ394*'Norm-coeff'!$F$10+$BA394*'Norm-coeff'!$G$10+$BB394*'Norm-coeff'!$H$10+$BC394*'Norm-coeff'!$I$10+$BD394*'Norm-coeff'!$J$10+$BE394*'Norm-coeff'!$K$10+$BF394*'Norm-coeff'!$L$10+$BG394*'Norm-coeff'!$M$10+$BH394*'Norm-coeff'!$N$10+$BI394*'Norm-coeff'!$O$10</f>
        <v>1.42058735749591</v>
      </c>
      <c r="BX394" s="54">
        <f>'Norm-coeff'!$C$11+$AX394*'Norm-coeff'!$D$11+$AY394*'Norm-coeff'!$E$11+$AZ394*'Norm-coeff'!$F$11+$BA394*'Norm-coeff'!$G$11+$BB394*'Norm-coeff'!$H$11+$BC394*'Norm-coeff'!$I$11+$BD394*'Norm-coeff'!$J$11+$BE394*'Norm-coeff'!$K$11+$BF394*'Norm-coeff'!$L$11+$BG394*'Norm-coeff'!$M$11+$BH394*'Norm-coeff'!$N$11+$BI394*'Norm-coeff'!$O$11</f>
        <v>0.221233014421479</v>
      </c>
      <c r="BY394" s="54">
        <f>'Norm-coeff'!$C$12+$AX394*'Norm-coeff'!$D$12+$AY394*'Norm-coeff'!$E$12+$AZ394*'Norm-coeff'!$F$12+$BA394*'Norm-coeff'!$G$12+$BB394*'Norm-coeff'!$H$12+$BC394*'Norm-coeff'!$I$12+$BD394*'Norm-coeff'!$J$12+$BE394*'Norm-coeff'!$K$12+$BF394*'Norm-coeff'!$L$12+$BG394*'Norm-coeff'!$M$12+$BH394*'Norm-coeff'!$N$12+$BI394*'Norm-coeff'!$O$12</f>
        <v>0.283527502056037</v>
      </c>
      <c r="BZ394" s="54">
        <f>'Norm-coeff'!$C$13+$AX394*'Norm-coeff'!$D$13+$AY394*'Norm-coeff'!$E$13+$AZ394*'Norm-coeff'!$F$13+$BA394*'Norm-coeff'!$G$13+$BB394*'Norm-coeff'!$H$13+$BC394*'Norm-coeff'!$I$13+$BD394*'Norm-coeff'!$J$13+$BE394*'Norm-coeff'!$K$13+$BF394*'Norm-coeff'!$L$13+$BG394*'Norm-coeff'!$M$13+$BH394*'Norm-coeff'!$N$13+$BI394*'Norm-coeff'!$O$13</f>
        <v>-4.1864930554451202E-2</v>
      </c>
      <c r="CA394" s="54">
        <f>'Norm-coeff'!$C$14+$AX394*'Norm-coeff'!$D$14+$AY394*'Norm-coeff'!$E$14+$AZ394*'Norm-coeff'!$F$14+$BA394*'Norm-coeff'!$G$14+$BB394*'Norm-coeff'!$H$14+$BC394*'Norm-coeff'!$I$14+$BD394*'Norm-coeff'!$J$14+$BE394*'Norm-coeff'!$K$14+$BF394*'Norm-coeff'!$L$14+$BG394*'Norm-coeff'!$M$14+$BH394*'Norm-coeff'!$N$14+$BI394*'Norm-coeff'!$O$14</f>
        <v>4.2526983164477103</v>
      </c>
      <c r="CC394" s="54">
        <f t="shared" si="1183"/>
        <v>0</v>
      </c>
      <c r="CG394" s="54">
        <f t="shared" si="1059"/>
        <v>0</v>
      </c>
      <c r="CH394" s="54">
        <f t="shared" si="1210"/>
        <v>0</v>
      </c>
      <c r="CI394" s="54">
        <f t="shared" si="1060"/>
        <v>0</v>
      </c>
      <c r="CJ394" s="56">
        <f t="shared" si="1061"/>
        <v>0</v>
      </c>
      <c r="CK394" s="54">
        <f t="shared" si="1062"/>
        <v>0</v>
      </c>
      <c r="CL394" s="54">
        <f t="shared" si="1063"/>
        <v>0</v>
      </c>
      <c r="CM394" s="54">
        <f t="shared" si="1064"/>
        <v>0</v>
      </c>
      <c r="CN394" s="54">
        <f t="shared" si="1065"/>
        <v>0</v>
      </c>
      <c r="CO394" s="54">
        <f t="shared" si="1066"/>
        <v>0</v>
      </c>
      <c r="CP394" s="54">
        <f t="shared" si="1067"/>
        <v>0</v>
      </c>
      <c r="CQ394" s="54">
        <f t="shared" si="1068"/>
        <v>0</v>
      </c>
      <c r="CR394" s="54">
        <f t="shared" si="1069"/>
        <v>0</v>
      </c>
      <c r="CS394" s="54">
        <f t="shared" si="1070"/>
        <v>0</v>
      </c>
      <c r="CU394" s="54">
        <f t="shared" si="1071"/>
        <v>0</v>
      </c>
      <c r="CV394" s="54">
        <f t="shared" si="1072"/>
        <v>0</v>
      </c>
      <c r="CW394" s="54">
        <f t="shared" si="1073"/>
        <v>0</v>
      </c>
      <c r="CX394" s="54">
        <f t="shared" si="1074"/>
        <v>0</v>
      </c>
      <c r="CZ394" s="54">
        <f t="shared" si="1075"/>
        <v>0</v>
      </c>
      <c r="DA394" s="54">
        <f t="shared" si="1076"/>
        <v>0</v>
      </c>
      <c r="DB394" s="54">
        <f t="shared" si="1077"/>
        <v>0</v>
      </c>
      <c r="DC394" s="54">
        <f t="shared" si="1078"/>
        <v>0</v>
      </c>
      <c r="DD394" s="54">
        <f t="shared" si="1079"/>
        <v>0</v>
      </c>
      <c r="DE394" s="54">
        <f t="shared" si="1080"/>
        <v>0</v>
      </c>
      <c r="DF394" s="54">
        <f t="shared" si="1081"/>
        <v>0</v>
      </c>
      <c r="DG394" s="54">
        <f t="shared" si="1082"/>
        <v>2</v>
      </c>
      <c r="DH394" s="71">
        <f t="shared" si="1083"/>
        <v>0</v>
      </c>
      <c r="DI394" s="71">
        <f t="shared" si="1084"/>
        <v>0</v>
      </c>
      <c r="DJ394" s="54">
        <f t="shared" si="1085"/>
        <v>0</v>
      </c>
      <c r="DK394" s="54">
        <f t="shared" si="1086"/>
        <v>2</v>
      </c>
      <c r="DL394" s="4">
        <f t="shared" si="1184"/>
        <v>0</v>
      </c>
      <c r="DM394" s="3">
        <f t="shared" si="1087"/>
        <v>0</v>
      </c>
      <c r="DN394" s="3">
        <f t="shared" si="1088"/>
        <v>0</v>
      </c>
      <c r="DO394" s="4" t="e">
        <f t="shared" si="1089"/>
        <v>#DIV/0!</v>
      </c>
      <c r="DP394" s="57"/>
      <c r="DQ394" s="57"/>
      <c r="DR394" s="56">
        <f t="shared" si="1185"/>
        <v>2</v>
      </c>
      <c r="DS394" s="56">
        <f t="shared" si="1186"/>
        <v>0</v>
      </c>
      <c r="DT394" s="38">
        <f t="shared" si="1187"/>
        <v>0</v>
      </c>
      <c r="DU394" s="38">
        <f t="shared" si="1090"/>
        <v>2</v>
      </c>
      <c r="DV394" s="38">
        <f t="shared" si="1188"/>
        <v>0</v>
      </c>
      <c r="DW394" s="39">
        <f t="shared" si="1189"/>
        <v>0</v>
      </c>
      <c r="DX394" s="39">
        <f t="shared" si="1190"/>
        <v>0</v>
      </c>
      <c r="DY394" s="39">
        <f t="shared" si="1191"/>
        <v>0</v>
      </c>
      <c r="DZ394" s="39">
        <f t="shared" si="1192"/>
        <v>0</v>
      </c>
      <c r="EA394" s="39">
        <f t="shared" si="1193"/>
        <v>0</v>
      </c>
      <c r="EB394" s="37" t="e">
        <f t="shared" si="1091"/>
        <v>#DIV/0!</v>
      </c>
      <c r="EC394" s="37" t="e">
        <f t="shared" si="1092"/>
        <v>#DIV/0!</v>
      </c>
      <c r="ED394" s="37" t="e">
        <f t="shared" si="1093"/>
        <v>#DIV/0!</v>
      </c>
      <c r="EE394" s="37" t="e">
        <f t="shared" si="1094"/>
        <v>#DIV/0!</v>
      </c>
      <c r="EF394" s="39" t="e">
        <f t="shared" si="1095"/>
        <v>#DIV/0!</v>
      </c>
      <c r="EG394" s="37" t="e">
        <f t="shared" si="1096"/>
        <v>#DIV/0!</v>
      </c>
      <c r="EH394" s="37" t="e">
        <f t="shared" si="1097"/>
        <v>#DIV/0!</v>
      </c>
      <c r="EI394" s="11" t="b">
        <f t="shared" si="1098"/>
        <v>1</v>
      </c>
      <c r="EJ394" s="11" t="b">
        <f t="shared" si="1099"/>
        <v>0</v>
      </c>
      <c r="EK394" s="39" t="e">
        <f t="shared" si="1100"/>
        <v>#DIV/0!</v>
      </c>
      <c r="EL394" s="39" t="e">
        <f t="shared" si="1101"/>
        <v>#DIV/0!</v>
      </c>
      <c r="EM394" s="39" t="e">
        <f t="shared" si="1102"/>
        <v>#DIV/0!</v>
      </c>
      <c r="EN394" s="39" t="e">
        <f t="shared" si="1103"/>
        <v>#DIV/0!</v>
      </c>
      <c r="EO394" s="39" t="e">
        <f t="shared" si="1104"/>
        <v>#DIV/0!</v>
      </c>
      <c r="EP394" s="39" t="e">
        <f t="shared" si="1105"/>
        <v>#DIV/0!</v>
      </c>
      <c r="EQ394" s="39" t="e">
        <f t="shared" si="1106"/>
        <v>#DIV/0!</v>
      </c>
      <c r="ER394" s="39" t="e">
        <f t="shared" si="1107"/>
        <v>#DIV/0!</v>
      </c>
      <c r="ES394" s="58" t="str">
        <f t="shared" si="1108"/>
        <v>(OH,F,Cl)-dominate amphibole</v>
      </c>
      <c r="ET394" s="58" t="e">
        <f t="shared" si="1109"/>
        <v>#N/A</v>
      </c>
      <c r="EU394" s="56">
        <f t="shared" si="1194"/>
        <v>0</v>
      </c>
      <c r="EV394" s="56">
        <f t="shared" si="1195"/>
        <v>0</v>
      </c>
      <c r="EW394" s="56">
        <f t="shared" si="1196"/>
        <v>0</v>
      </c>
      <c r="EX394" s="56">
        <f t="shared" si="1197"/>
        <v>0</v>
      </c>
      <c r="EY394" s="56">
        <f t="shared" si="1198"/>
        <v>0</v>
      </c>
      <c r="EZ394" s="56">
        <f t="shared" si="1199"/>
        <v>0</v>
      </c>
      <c r="FA394" s="39">
        <f t="shared" si="1200"/>
        <v>0</v>
      </c>
      <c r="FB394" s="39">
        <f t="shared" si="1201"/>
        <v>0</v>
      </c>
      <c r="FC394" s="54">
        <f t="shared" si="1202"/>
        <v>0</v>
      </c>
      <c r="FD394" s="54">
        <f t="shared" si="1203"/>
        <v>0</v>
      </c>
      <c r="FE394" s="39">
        <f t="shared" si="1204"/>
        <v>0</v>
      </c>
      <c r="FF394" s="54">
        <f t="shared" si="1205"/>
        <v>0</v>
      </c>
      <c r="FG394" s="39">
        <f t="shared" si="1206"/>
        <v>0</v>
      </c>
      <c r="FH394" s="39">
        <f t="shared" si="1110"/>
        <v>0</v>
      </c>
      <c r="FI394" s="39">
        <f t="shared" si="1111"/>
        <v>0</v>
      </c>
      <c r="FJ394" s="39">
        <f t="shared" si="1112"/>
        <v>0</v>
      </c>
      <c r="FK394" s="39" t="e">
        <f t="shared" si="1113"/>
        <v>#DIV/0!</v>
      </c>
      <c r="FL394" s="39" t="e">
        <f t="shared" si="1114"/>
        <v>#DIV/0!</v>
      </c>
      <c r="FM394" s="39" t="e">
        <f t="shared" si="1115"/>
        <v>#DIV/0!</v>
      </c>
      <c r="FN394" s="39">
        <f t="shared" si="1116"/>
        <v>1</v>
      </c>
      <c r="FO394" s="39">
        <f t="shared" si="1207"/>
        <v>0</v>
      </c>
      <c r="FP394" s="39">
        <f t="shared" si="1208"/>
        <v>0</v>
      </c>
      <c r="FQ394" s="39">
        <f t="shared" si="1209"/>
        <v>0</v>
      </c>
      <c r="FR394" s="39">
        <f t="shared" si="1117"/>
        <v>0</v>
      </c>
      <c r="FS394" s="39">
        <f t="shared" si="1118"/>
        <v>0</v>
      </c>
      <c r="FU394" s="39" t="e">
        <f t="shared" si="1119"/>
        <v>#DIV/0!</v>
      </c>
      <c r="FV394" s="39" t="e">
        <f t="shared" si="1120"/>
        <v>#DIV/0!</v>
      </c>
      <c r="FW394" s="39" t="e">
        <f t="shared" si="1121"/>
        <v>#DIV/0!</v>
      </c>
      <c r="FY394" s="39" t="e">
        <f t="shared" si="1122"/>
        <v>#DIV/0!</v>
      </c>
      <c r="FZ394" s="39" t="e">
        <f t="shared" si="1123"/>
        <v>#DIV/0!</v>
      </c>
      <c r="GA394" s="39" t="e">
        <f t="shared" si="1124"/>
        <v>#DIV/0!</v>
      </c>
      <c r="GB394" s="39" t="e">
        <f t="shared" si="1125"/>
        <v>#DIV/0!</v>
      </c>
      <c r="GC394" s="39" t="e">
        <f t="shared" si="1126"/>
        <v>#DIV/0!</v>
      </c>
      <c r="GD394" s="39" t="e">
        <f t="shared" si="1127"/>
        <v>#DIV/0!</v>
      </c>
      <c r="GE394" s="39" t="e">
        <f t="shared" si="1128"/>
        <v>#DIV/0!</v>
      </c>
      <c r="GF394" s="39" t="e">
        <f t="shared" si="1129"/>
        <v>#DIV/0!</v>
      </c>
      <c r="GG394" s="39" t="e">
        <f t="shared" si="1130"/>
        <v>#DIV/0!</v>
      </c>
      <c r="GH394" s="39" t="e">
        <f t="shared" si="1131"/>
        <v>#DIV/0!</v>
      </c>
      <c r="GI394" s="39"/>
      <c r="GJ394" s="39" t="e">
        <f t="shared" si="1132"/>
        <v>#DIV/0!</v>
      </c>
      <c r="GK394" s="39" t="e">
        <f t="shared" si="1133"/>
        <v>#DIV/0!</v>
      </c>
      <c r="GL394" s="39" t="e">
        <f t="shared" si="1134"/>
        <v>#DIV/0!</v>
      </c>
      <c r="GM394" s="39" t="e">
        <f t="shared" si="1135"/>
        <v>#DIV/0!</v>
      </c>
      <c r="GN394" s="39" t="e">
        <f t="shared" si="1136"/>
        <v>#DIV/0!</v>
      </c>
      <c r="GO394" s="57"/>
      <c r="GP394" s="57" t="e">
        <f t="shared" si="1137"/>
        <v>#DIV/0!</v>
      </c>
      <c r="GQ394" s="59" t="e">
        <f t="shared" si="1138"/>
        <v>#DIV/0!</v>
      </c>
      <c r="GR394" s="41" t="e">
        <f t="shared" si="1139"/>
        <v>#DIV/0!</v>
      </c>
      <c r="GS394" s="57" t="e">
        <f t="shared" si="1140"/>
        <v>#DIV/0!</v>
      </c>
      <c r="GT394" s="57" t="e">
        <f t="shared" si="1141"/>
        <v>#DIV/0!</v>
      </c>
      <c r="GU394" s="57" t="e">
        <f t="shared" si="1142"/>
        <v>#DIV/0!</v>
      </c>
      <c r="GV394" s="57"/>
      <c r="GW394" s="42" t="e">
        <f t="shared" si="1143"/>
        <v>#DIV/0!</v>
      </c>
      <c r="GX394" s="42" t="e">
        <f t="shared" si="1144"/>
        <v>#DIV/0!</v>
      </c>
      <c r="GY394" s="42" t="e">
        <f t="shared" si="1145"/>
        <v>#DIV/0!</v>
      </c>
      <c r="GZ394" s="57"/>
      <c r="HA394" s="2" t="e">
        <f t="shared" si="1146"/>
        <v>#DIV/0!</v>
      </c>
      <c r="HB394" s="2" t="e">
        <f t="shared" si="1147"/>
        <v>#DIV/0!</v>
      </c>
      <c r="HC394" s="2" t="e">
        <f t="shared" si="1148"/>
        <v>#DIV/0!</v>
      </c>
      <c r="HD394" s="2" t="e">
        <f t="shared" si="1149"/>
        <v>#DIV/0!</v>
      </c>
      <c r="HE394" s="2" t="e">
        <f t="shared" si="1150"/>
        <v>#DIV/0!</v>
      </c>
      <c r="HF394" s="2" t="e">
        <f t="shared" si="1151"/>
        <v>#DIV/0!</v>
      </c>
      <c r="HG394" s="2" t="e">
        <f t="shared" si="1152"/>
        <v>#DIV/0!</v>
      </c>
      <c r="HH394" s="2" t="e">
        <f t="shared" si="1153"/>
        <v>#DIV/0!</v>
      </c>
      <c r="HI394" s="2" t="e">
        <f t="shared" si="1154"/>
        <v>#DIV/0!</v>
      </c>
      <c r="HJ394" s="11" t="e">
        <f t="shared" si="1155"/>
        <v>#DIV/0!</v>
      </c>
      <c r="HK394" s="60" t="e">
        <f t="shared" si="1156"/>
        <v>#DIV/0!</v>
      </c>
      <c r="HL394" s="57"/>
      <c r="HM394" s="57" t="e">
        <f t="shared" si="1157"/>
        <v>#DIV/0!</v>
      </c>
      <c r="HN394" s="57" t="e">
        <f t="shared" si="1158"/>
        <v>#DIV/0!</v>
      </c>
      <c r="HO394" s="57" t="e">
        <f t="shared" si="1159"/>
        <v>#DIV/0!</v>
      </c>
      <c r="HP394" s="57" t="e">
        <f t="shared" si="1160"/>
        <v>#DIV/0!</v>
      </c>
      <c r="HQ394" s="57" t="e">
        <f t="shared" si="1161"/>
        <v>#DIV/0!</v>
      </c>
      <c r="HR394" s="57"/>
      <c r="HS394" s="57" t="e">
        <f t="shared" si="1162"/>
        <v>#DIV/0!</v>
      </c>
      <c r="HT394" s="57" t="e">
        <f t="shared" si="1163"/>
        <v>#DIV/0!</v>
      </c>
      <c r="HU394" s="57" t="e">
        <f t="shared" si="1164"/>
        <v>#DIV/0!</v>
      </c>
      <c r="HV394" s="57" t="e">
        <f t="shared" si="1165"/>
        <v>#DIV/0!</v>
      </c>
      <c r="HW394" s="57" t="e">
        <f t="shared" si="1166"/>
        <v>#DIV/0!</v>
      </c>
      <c r="HX394" s="57"/>
      <c r="HY394" s="57" t="e">
        <f t="shared" si="1167"/>
        <v>#DIV/0!</v>
      </c>
      <c r="HZ394" s="57" t="e">
        <f t="shared" si="1168"/>
        <v>#DIV/0!</v>
      </c>
      <c r="IA394" s="57"/>
      <c r="IB394" s="61">
        <f t="shared" si="1169"/>
        <v>0</v>
      </c>
      <c r="IC394" s="57" t="str">
        <f t="shared" si="1170"/>
        <v/>
      </c>
      <c r="ID394" s="42"/>
      <c r="IE394" s="2" t="str">
        <f t="shared" si="1171"/>
        <v/>
      </c>
      <c r="IF394" s="60" t="e">
        <f t="shared" si="1172"/>
        <v>#DIV/0!</v>
      </c>
      <c r="IG394" s="60" t="str">
        <f t="shared" si="1173"/>
        <v/>
      </c>
      <c r="IH394" s="60" t="str">
        <f t="shared" si="1174"/>
        <v>zinco-</v>
      </c>
      <c r="II394" s="60" t="str">
        <f t="shared" si="1175"/>
        <v>mangano-</v>
      </c>
      <c r="IJ394" s="60" t="e">
        <f t="shared" si="1176"/>
        <v>#DIV/0!</v>
      </c>
      <c r="IK394" s="60" t="e">
        <f t="shared" si="1177"/>
        <v>#DIV/0!</v>
      </c>
      <c r="IL394" s="60" t="e">
        <f t="shared" si="1178"/>
        <v>#DIV/0!</v>
      </c>
      <c r="IM394" s="60" t="e">
        <f t="shared" si="1179"/>
        <v>#DIV/0!</v>
      </c>
      <c r="IN394" s="60" t="str">
        <f t="shared" si="1180"/>
        <v/>
      </c>
      <c r="IO394" s="60" t="str">
        <f t="shared" si="1181"/>
        <v/>
      </c>
      <c r="IP394" s="57"/>
      <c r="IQ394" s="57" t="str">
        <f t="shared" si="1182"/>
        <v>ERROR!!</v>
      </c>
    </row>
    <row r="395" spans="24:251">
      <c r="X395" s="29">
        <f t="shared" si="1038"/>
        <v>0</v>
      </c>
      <c r="Y395" s="29">
        <f t="shared" si="1039"/>
        <v>0</v>
      </c>
      <c r="Z395" s="29" t="e">
        <f t="shared" si="1040"/>
        <v>#DIV/0!</v>
      </c>
      <c r="AA395" s="29" t="e">
        <f t="shared" si="1041"/>
        <v>#DIV/0!</v>
      </c>
      <c r="AB395" s="29" t="e">
        <f t="shared" si="1042"/>
        <v>#DIV/0!</v>
      </c>
      <c r="AC395" s="29" t="e">
        <f t="shared" si="1043"/>
        <v>#DIV/0!</v>
      </c>
      <c r="AF395" s="23">
        <v>60.084299999999999</v>
      </c>
      <c r="AG395" s="23">
        <v>79.878799999999998</v>
      </c>
      <c r="AH395" s="23">
        <v>101.96120000000001</v>
      </c>
      <c r="AI395" s="23">
        <v>151.99039999999999</v>
      </c>
      <c r="AJ395" s="23">
        <v>159.69</v>
      </c>
      <c r="AK395" s="23">
        <v>71.846400000000003</v>
      </c>
      <c r="AL395" s="23">
        <v>70.9375</v>
      </c>
      <c r="AM395" s="23">
        <v>40.304400000000001</v>
      </c>
      <c r="AN395" s="23">
        <v>56.077399999999997</v>
      </c>
      <c r="AO395" s="23">
        <v>61.978999999999999</v>
      </c>
      <c r="AP395" s="23">
        <v>94.195999999999998</v>
      </c>
      <c r="AQ395" s="23">
        <v>18.998000000000001</v>
      </c>
      <c r="AR395" s="23">
        <v>35.450000000000003</v>
      </c>
      <c r="AS395" s="23">
        <v>29.88</v>
      </c>
      <c r="AT395" s="23">
        <v>74.691999999999993</v>
      </c>
      <c r="AU395" s="23">
        <v>81.39</v>
      </c>
      <c r="AX395" s="54">
        <f t="shared" si="1044"/>
        <v>0</v>
      </c>
      <c r="AY395" s="54">
        <f t="shared" si="1045"/>
        <v>0</v>
      </c>
      <c r="AZ395" s="54">
        <f t="shared" si="1046"/>
        <v>0</v>
      </c>
      <c r="BA395" s="54">
        <f t="shared" si="1047"/>
        <v>0</v>
      </c>
      <c r="BB395" s="54">
        <f t="shared" si="1048"/>
        <v>0</v>
      </c>
      <c r="BC395" s="54">
        <f t="shared" si="1049"/>
        <v>0</v>
      </c>
      <c r="BD395" s="54">
        <f t="shared" si="1050"/>
        <v>0</v>
      </c>
      <c r="BE395" s="54">
        <f t="shared" si="1051"/>
        <v>0</v>
      </c>
      <c r="BF395" s="54">
        <f t="shared" si="1052"/>
        <v>0</v>
      </c>
      <c r="BG395" s="54">
        <f t="shared" si="1053"/>
        <v>0</v>
      </c>
      <c r="BH395" s="54">
        <f t="shared" si="1054"/>
        <v>0</v>
      </c>
      <c r="BI395" s="54">
        <f t="shared" si="1055"/>
        <v>0</v>
      </c>
      <c r="BJ395" s="54">
        <f t="shared" si="1056"/>
        <v>0</v>
      </c>
      <c r="BK395" s="54">
        <f t="shared" si="1057"/>
        <v>0</v>
      </c>
      <c r="BL395" s="54">
        <f t="shared" si="1058"/>
        <v>0</v>
      </c>
      <c r="BM395" s="42"/>
      <c r="BO395" s="54">
        <f>'Norm-coeff'!$C$2+$AX395*'Norm-coeff'!$D$2+$AY395*'Norm-coeff'!$E$2+$AZ395*'Norm-coeff'!$F$2+$BA395*'Norm-coeff'!$G$2+$BB395*'Norm-coeff'!$H$2+$BC395*'Norm-coeff'!$I$2+$BD395*'Norm-coeff'!$J$2+$BE395*'Norm-coeff'!$K$2+$BF395*'Norm-coeff'!$L$2+$BG395*'Norm-coeff'!$M$2+$BH395*'Norm-coeff'!$N$2+$BI395*'Norm-coeff'!$O$2</f>
        <v>5.4045421474420303</v>
      </c>
      <c r="BP395" s="54">
        <f>'Norm-coeff'!$C$3+$AX395*'Norm-coeff'!$D$3+$AY395*'Norm-coeff'!$E$3+$AZ395*'Norm-coeff'!$F$3+$BA395*'Norm-coeff'!$G$3+$BB395*'Norm-coeff'!$H$3+$BC395*'Norm-coeff'!$I$3+$BD395*'Norm-coeff'!$J$3+$BE395*'Norm-coeff'!$K$3+$BF395*'Norm-coeff'!$L$3+$BG395*'Norm-coeff'!$M$3+$BH395*'Norm-coeff'!$N$3+$BI395*'Norm-coeff'!$O$3</f>
        <v>3.15319116612705</v>
      </c>
      <c r="BQ395" s="54">
        <f>'Norm-coeff'!$C$4+$AX395*'Norm-coeff'!$D$4+$AY395*'Norm-coeff'!$E$4+$AZ395*'Norm-coeff'!$F$4+$BA395*'Norm-coeff'!$G$4+$BB395*'Norm-coeff'!$H$4+$BC395*'Norm-coeff'!$I$4+$BD395*'Norm-coeff'!$J$4+$BE395*'Norm-coeff'!$K$4+$BF395*'Norm-coeff'!$L$4+$BG395*'Norm-coeff'!$M$4+$BH395*'Norm-coeff'!$N$4+$BI395*'Norm-coeff'!$O$4</f>
        <v>1.42115649462768</v>
      </c>
      <c r="BR395" s="54">
        <f>'Norm-coeff'!$C$5+$AX395*'Norm-coeff'!$D$5+$AY395*'Norm-coeff'!$E$5+$AZ395*'Norm-coeff'!$F$5+$BA395*'Norm-coeff'!$G$5+$BB395*'Norm-coeff'!$H$5+$BC395*'Norm-coeff'!$I$5+$BD395*'Norm-coeff'!$J$5+$BE395*'Norm-coeff'!$K$5+$BF395*'Norm-coeff'!$L$5+$BG395*'Norm-coeff'!$M$5+$BH395*'Norm-coeff'!$N$5+$BI395*'Norm-coeff'!$O$5</f>
        <v>1.0553329241296201</v>
      </c>
      <c r="BS395" s="54">
        <f>'Norm-coeff'!$C$6+$AX395*'Norm-coeff'!$D$6+$AY395*'Norm-coeff'!$E$6+$AZ395*'Norm-coeff'!$F$6+$BA395*'Norm-coeff'!$G$6+$BB395*'Norm-coeff'!$H$6+$BC395*'Norm-coeff'!$I$6+$BD395*'Norm-coeff'!$J$6+$BE395*'Norm-coeff'!$K$6+$BF395*'Norm-coeff'!$L$6+$BG395*'Norm-coeff'!$M$6+$BH395*'Norm-coeff'!$N$6+$BI395*'Norm-coeff'!$O$6</f>
        <v>-1.48700885495103E-2</v>
      </c>
      <c r="BT395" s="54">
        <f>'Norm-coeff'!$C$7+$AX395*'Norm-coeff'!$D$7+$AY395*'Norm-coeff'!$E$7+$AZ395*'Norm-coeff'!$F$7+$BA395*'Norm-coeff'!$G$7+$BB395*'Norm-coeff'!$H$7+$BC395*'Norm-coeff'!$I$7+$BD395*'Norm-coeff'!$J$7+$BE395*'Norm-coeff'!$K$7+$BF395*'Norm-coeff'!$L$7+$BG395*'Norm-coeff'!$M$7+$BH395*'Norm-coeff'!$N$7+$BI395*'Norm-coeff'!$O$7</f>
        <v>2.0907583608832998</v>
      </c>
      <c r="BU395" s="54">
        <f>'Norm-coeff'!$C$8+$AX395*'Norm-coeff'!$D$8+$AY395*'Norm-coeff'!$E$8+$AZ395*'Norm-coeff'!$F$8+$BA395*'Norm-coeff'!$G$8+$BB395*'Norm-coeff'!$H$8+$BC395*'Norm-coeff'!$I$8+$BD395*'Norm-coeff'!$J$8+$BE395*'Norm-coeff'!$K$8+$BF395*'Norm-coeff'!$L$8+$BG395*'Norm-coeff'!$M$8+$BH395*'Norm-coeff'!$N$8+$BI395*'Norm-coeff'!$O$8</f>
        <v>0.65894159836244504</v>
      </c>
      <c r="BV395" s="54">
        <f>'Norm-coeff'!$C$9+$AX395*'Norm-coeff'!$D$9+$AY395*'Norm-coeff'!$E$9+$AZ395*'Norm-coeff'!$F$9+$BA395*'Norm-coeff'!$G$9+$BB395*'Norm-coeff'!$H$9+$BC395*'Norm-coeff'!$I$9+$BD395*'Norm-coeff'!$J$9+$BE395*'Norm-coeff'!$K$9+$BF395*'Norm-coeff'!$L$9+$BG395*'Norm-coeff'!$M$9+$BH395*'Norm-coeff'!$N$9+$BI395*'Norm-coeff'!$O$9</f>
        <v>1.48961085014701</v>
      </c>
      <c r="BW395" s="54">
        <f>'Norm-coeff'!$C$10+$AX395*'Norm-coeff'!$D$10+$AY395*'Norm-coeff'!$E$10+$AZ395*'Norm-coeff'!$F$10+$BA395*'Norm-coeff'!$G$10+$BB395*'Norm-coeff'!$H$10+$BC395*'Norm-coeff'!$I$10+$BD395*'Norm-coeff'!$J$10+$BE395*'Norm-coeff'!$K$10+$BF395*'Norm-coeff'!$L$10+$BG395*'Norm-coeff'!$M$10+$BH395*'Norm-coeff'!$N$10+$BI395*'Norm-coeff'!$O$10</f>
        <v>1.42058735749591</v>
      </c>
      <c r="BX395" s="54">
        <f>'Norm-coeff'!$C$11+$AX395*'Norm-coeff'!$D$11+$AY395*'Norm-coeff'!$E$11+$AZ395*'Norm-coeff'!$F$11+$BA395*'Norm-coeff'!$G$11+$BB395*'Norm-coeff'!$H$11+$BC395*'Norm-coeff'!$I$11+$BD395*'Norm-coeff'!$J$11+$BE395*'Norm-coeff'!$K$11+$BF395*'Norm-coeff'!$L$11+$BG395*'Norm-coeff'!$M$11+$BH395*'Norm-coeff'!$N$11+$BI395*'Norm-coeff'!$O$11</f>
        <v>0.221233014421479</v>
      </c>
      <c r="BY395" s="54">
        <f>'Norm-coeff'!$C$12+$AX395*'Norm-coeff'!$D$12+$AY395*'Norm-coeff'!$E$12+$AZ395*'Norm-coeff'!$F$12+$BA395*'Norm-coeff'!$G$12+$BB395*'Norm-coeff'!$H$12+$BC395*'Norm-coeff'!$I$12+$BD395*'Norm-coeff'!$J$12+$BE395*'Norm-coeff'!$K$12+$BF395*'Norm-coeff'!$L$12+$BG395*'Norm-coeff'!$M$12+$BH395*'Norm-coeff'!$N$12+$BI395*'Norm-coeff'!$O$12</f>
        <v>0.283527502056037</v>
      </c>
      <c r="BZ395" s="54">
        <f>'Norm-coeff'!$C$13+$AX395*'Norm-coeff'!$D$13+$AY395*'Norm-coeff'!$E$13+$AZ395*'Norm-coeff'!$F$13+$BA395*'Norm-coeff'!$G$13+$BB395*'Norm-coeff'!$H$13+$BC395*'Norm-coeff'!$I$13+$BD395*'Norm-coeff'!$J$13+$BE395*'Norm-coeff'!$K$13+$BF395*'Norm-coeff'!$L$13+$BG395*'Norm-coeff'!$M$13+$BH395*'Norm-coeff'!$N$13+$BI395*'Norm-coeff'!$O$13</f>
        <v>-4.1864930554451202E-2</v>
      </c>
      <c r="CA395" s="54">
        <f>'Norm-coeff'!$C$14+$AX395*'Norm-coeff'!$D$14+$AY395*'Norm-coeff'!$E$14+$AZ395*'Norm-coeff'!$F$14+$BA395*'Norm-coeff'!$G$14+$BB395*'Norm-coeff'!$H$14+$BC395*'Norm-coeff'!$I$14+$BD395*'Norm-coeff'!$J$14+$BE395*'Norm-coeff'!$K$14+$BF395*'Norm-coeff'!$L$14+$BG395*'Norm-coeff'!$M$14+$BH395*'Norm-coeff'!$N$14+$BI395*'Norm-coeff'!$O$14</f>
        <v>4.2526983164477103</v>
      </c>
      <c r="CC395" s="54">
        <f t="shared" si="1183"/>
        <v>0</v>
      </c>
      <c r="CG395" s="54">
        <f t="shared" si="1059"/>
        <v>0</v>
      </c>
      <c r="CH395" s="54">
        <f t="shared" si="1210"/>
        <v>0</v>
      </c>
      <c r="CI395" s="54">
        <f t="shared" si="1060"/>
        <v>0</v>
      </c>
      <c r="CJ395" s="56">
        <f t="shared" si="1061"/>
        <v>0</v>
      </c>
      <c r="CK395" s="54">
        <f t="shared" si="1062"/>
        <v>0</v>
      </c>
      <c r="CL395" s="54">
        <f t="shared" si="1063"/>
        <v>0</v>
      </c>
      <c r="CM395" s="54">
        <f t="shared" si="1064"/>
        <v>0</v>
      </c>
      <c r="CN395" s="54">
        <f t="shared" si="1065"/>
        <v>0</v>
      </c>
      <c r="CO395" s="54">
        <f t="shared" si="1066"/>
        <v>0</v>
      </c>
      <c r="CP395" s="54">
        <f t="shared" si="1067"/>
        <v>0</v>
      </c>
      <c r="CQ395" s="54">
        <f t="shared" si="1068"/>
        <v>0</v>
      </c>
      <c r="CR395" s="54">
        <f t="shared" si="1069"/>
        <v>0</v>
      </c>
      <c r="CS395" s="54">
        <f t="shared" si="1070"/>
        <v>0</v>
      </c>
      <c r="CU395" s="54">
        <f t="shared" si="1071"/>
        <v>0</v>
      </c>
      <c r="CV395" s="54">
        <f t="shared" si="1072"/>
        <v>0</v>
      </c>
      <c r="CW395" s="54">
        <f t="shared" si="1073"/>
        <v>0</v>
      </c>
      <c r="CX395" s="54">
        <f t="shared" si="1074"/>
        <v>0</v>
      </c>
      <c r="CZ395" s="54">
        <f t="shared" si="1075"/>
        <v>0</v>
      </c>
      <c r="DA395" s="54">
        <f t="shared" si="1076"/>
        <v>0</v>
      </c>
      <c r="DB395" s="54">
        <f t="shared" si="1077"/>
        <v>0</v>
      </c>
      <c r="DC395" s="54">
        <f t="shared" si="1078"/>
        <v>0</v>
      </c>
      <c r="DD395" s="54">
        <f t="shared" si="1079"/>
        <v>0</v>
      </c>
      <c r="DE395" s="54">
        <f t="shared" si="1080"/>
        <v>0</v>
      </c>
      <c r="DF395" s="54">
        <f t="shared" si="1081"/>
        <v>0</v>
      </c>
      <c r="DG395" s="54">
        <f t="shared" si="1082"/>
        <v>2</v>
      </c>
      <c r="DH395" s="71">
        <f t="shared" si="1083"/>
        <v>0</v>
      </c>
      <c r="DI395" s="71">
        <f t="shared" si="1084"/>
        <v>0</v>
      </c>
      <c r="DJ395" s="54">
        <f t="shared" si="1085"/>
        <v>0</v>
      </c>
      <c r="DK395" s="54">
        <f t="shared" si="1086"/>
        <v>2</v>
      </c>
      <c r="DL395" s="4">
        <f t="shared" si="1184"/>
        <v>0</v>
      </c>
      <c r="DM395" s="3">
        <f t="shared" si="1087"/>
        <v>0</v>
      </c>
      <c r="DN395" s="3">
        <f t="shared" si="1088"/>
        <v>0</v>
      </c>
      <c r="DO395" s="4" t="e">
        <f t="shared" si="1089"/>
        <v>#DIV/0!</v>
      </c>
      <c r="DP395" s="57"/>
      <c r="DQ395" s="57"/>
      <c r="DR395" s="56">
        <f t="shared" si="1185"/>
        <v>2</v>
      </c>
      <c r="DS395" s="56">
        <f t="shared" si="1186"/>
        <v>0</v>
      </c>
      <c r="DT395" s="38">
        <f t="shared" si="1187"/>
        <v>0</v>
      </c>
      <c r="DU395" s="38">
        <f t="shared" si="1090"/>
        <v>2</v>
      </c>
      <c r="DV395" s="38">
        <f t="shared" si="1188"/>
        <v>0</v>
      </c>
      <c r="DW395" s="39">
        <f t="shared" si="1189"/>
        <v>0</v>
      </c>
      <c r="DX395" s="39">
        <f t="shared" si="1190"/>
        <v>0</v>
      </c>
      <c r="DY395" s="39">
        <f t="shared" si="1191"/>
        <v>0</v>
      </c>
      <c r="DZ395" s="39">
        <f t="shared" si="1192"/>
        <v>0</v>
      </c>
      <c r="EA395" s="39">
        <f t="shared" si="1193"/>
        <v>0</v>
      </c>
      <c r="EB395" s="37" t="e">
        <f t="shared" si="1091"/>
        <v>#DIV/0!</v>
      </c>
      <c r="EC395" s="37" t="e">
        <f t="shared" si="1092"/>
        <v>#DIV/0!</v>
      </c>
      <c r="ED395" s="37" t="e">
        <f t="shared" si="1093"/>
        <v>#DIV/0!</v>
      </c>
      <c r="EE395" s="37" t="e">
        <f t="shared" si="1094"/>
        <v>#DIV/0!</v>
      </c>
      <c r="EF395" s="39" t="e">
        <f t="shared" si="1095"/>
        <v>#DIV/0!</v>
      </c>
      <c r="EG395" s="37" t="e">
        <f t="shared" si="1096"/>
        <v>#DIV/0!</v>
      </c>
      <c r="EH395" s="37" t="e">
        <f t="shared" si="1097"/>
        <v>#DIV/0!</v>
      </c>
      <c r="EI395" s="11" t="b">
        <f t="shared" si="1098"/>
        <v>1</v>
      </c>
      <c r="EJ395" s="11" t="b">
        <f t="shared" si="1099"/>
        <v>0</v>
      </c>
      <c r="EK395" s="39" t="e">
        <f t="shared" si="1100"/>
        <v>#DIV/0!</v>
      </c>
      <c r="EL395" s="39" t="e">
        <f t="shared" si="1101"/>
        <v>#DIV/0!</v>
      </c>
      <c r="EM395" s="39" t="e">
        <f t="shared" si="1102"/>
        <v>#DIV/0!</v>
      </c>
      <c r="EN395" s="39" t="e">
        <f t="shared" si="1103"/>
        <v>#DIV/0!</v>
      </c>
      <c r="EO395" s="39" t="e">
        <f t="shared" si="1104"/>
        <v>#DIV/0!</v>
      </c>
      <c r="EP395" s="39" t="e">
        <f t="shared" si="1105"/>
        <v>#DIV/0!</v>
      </c>
      <c r="EQ395" s="39" t="e">
        <f t="shared" si="1106"/>
        <v>#DIV/0!</v>
      </c>
      <c r="ER395" s="39" t="e">
        <f t="shared" si="1107"/>
        <v>#DIV/0!</v>
      </c>
      <c r="ES395" s="58" t="str">
        <f t="shared" si="1108"/>
        <v>(OH,F,Cl)-dominate amphibole</v>
      </c>
      <c r="ET395" s="58" t="e">
        <f t="shared" si="1109"/>
        <v>#N/A</v>
      </c>
      <c r="EU395" s="56">
        <f t="shared" si="1194"/>
        <v>0</v>
      </c>
      <c r="EV395" s="56">
        <f t="shared" si="1195"/>
        <v>0</v>
      </c>
      <c r="EW395" s="56">
        <f t="shared" si="1196"/>
        <v>0</v>
      </c>
      <c r="EX395" s="56">
        <f t="shared" si="1197"/>
        <v>0</v>
      </c>
      <c r="EY395" s="56">
        <f t="shared" si="1198"/>
        <v>0</v>
      </c>
      <c r="EZ395" s="56">
        <f t="shared" si="1199"/>
        <v>0</v>
      </c>
      <c r="FA395" s="39">
        <f t="shared" si="1200"/>
        <v>0</v>
      </c>
      <c r="FB395" s="39">
        <f t="shared" si="1201"/>
        <v>0</v>
      </c>
      <c r="FC395" s="54">
        <f t="shared" si="1202"/>
        <v>0</v>
      </c>
      <c r="FD395" s="54">
        <f t="shared" si="1203"/>
        <v>0</v>
      </c>
      <c r="FE395" s="39">
        <f t="shared" si="1204"/>
        <v>0</v>
      </c>
      <c r="FF395" s="54">
        <f t="shared" si="1205"/>
        <v>0</v>
      </c>
      <c r="FG395" s="39">
        <f t="shared" si="1206"/>
        <v>0</v>
      </c>
      <c r="FH395" s="39">
        <f t="shared" si="1110"/>
        <v>0</v>
      </c>
      <c r="FI395" s="39">
        <f t="shared" si="1111"/>
        <v>0</v>
      </c>
      <c r="FJ395" s="39">
        <f t="shared" si="1112"/>
        <v>0</v>
      </c>
      <c r="FK395" s="39" t="e">
        <f t="shared" si="1113"/>
        <v>#DIV/0!</v>
      </c>
      <c r="FL395" s="39" t="e">
        <f t="shared" si="1114"/>
        <v>#DIV/0!</v>
      </c>
      <c r="FM395" s="39" t="e">
        <f t="shared" si="1115"/>
        <v>#DIV/0!</v>
      </c>
      <c r="FN395" s="39">
        <f t="shared" si="1116"/>
        <v>1</v>
      </c>
      <c r="FO395" s="39">
        <f t="shared" si="1207"/>
        <v>0</v>
      </c>
      <c r="FP395" s="39">
        <f t="shared" si="1208"/>
        <v>0</v>
      </c>
      <c r="FQ395" s="39">
        <f t="shared" si="1209"/>
        <v>0</v>
      </c>
      <c r="FR395" s="39">
        <f t="shared" si="1117"/>
        <v>0</v>
      </c>
      <c r="FS395" s="39">
        <f t="shared" si="1118"/>
        <v>0</v>
      </c>
      <c r="FU395" s="39" t="e">
        <f t="shared" si="1119"/>
        <v>#DIV/0!</v>
      </c>
      <c r="FV395" s="39" t="e">
        <f t="shared" si="1120"/>
        <v>#DIV/0!</v>
      </c>
      <c r="FW395" s="39" t="e">
        <f t="shared" si="1121"/>
        <v>#DIV/0!</v>
      </c>
      <c r="FY395" s="39" t="e">
        <f t="shared" si="1122"/>
        <v>#DIV/0!</v>
      </c>
      <c r="FZ395" s="39" t="e">
        <f t="shared" si="1123"/>
        <v>#DIV/0!</v>
      </c>
      <c r="GA395" s="39" t="e">
        <f t="shared" si="1124"/>
        <v>#DIV/0!</v>
      </c>
      <c r="GB395" s="39" t="e">
        <f t="shared" si="1125"/>
        <v>#DIV/0!</v>
      </c>
      <c r="GC395" s="39" t="e">
        <f t="shared" si="1126"/>
        <v>#DIV/0!</v>
      </c>
      <c r="GD395" s="39" t="e">
        <f t="shared" si="1127"/>
        <v>#DIV/0!</v>
      </c>
      <c r="GE395" s="39" t="e">
        <f t="shared" si="1128"/>
        <v>#DIV/0!</v>
      </c>
      <c r="GF395" s="39" t="e">
        <f t="shared" si="1129"/>
        <v>#DIV/0!</v>
      </c>
      <c r="GG395" s="39" t="e">
        <f t="shared" si="1130"/>
        <v>#DIV/0!</v>
      </c>
      <c r="GH395" s="39" t="e">
        <f t="shared" si="1131"/>
        <v>#DIV/0!</v>
      </c>
      <c r="GI395" s="39"/>
      <c r="GJ395" s="39" t="e">
        <f t="shared" si="1132"/>
        <v>#DIV/0!</v>
      </c>
      <c r="GK395" s="39" t="e">
        <f t="shared" si="1133"/>
        <v>#DIV/0!</v>
      </c>
      <c r="GL395" s="39" t="e">
        <f t="shared" si="1134"/>
        <v>#DIV/0!</v>
      </c>
      <c r="GM395" s="39" t="e">
        <f t="shared" si="1135"/>
        <v>#DIV/0!</v>
      </c>
      <c r="GN395" s="39" t="e">
        <f t="shared" si="1136"/>
        <v>#DIV/0!</v>
      </c>
      <c r="GO395" s="57"/>
      <c r="GP395" s="57" t="e">
        <f t="shared" si="1137"/>
        <v>#DIV/0!</v>
      </c>
      <c r="GQ395" s="59" t="e">
        <f t="shared" si="1138"/>
        <v>#DIV/0!</v>
      </c>
      <c r="GR395" s="41" t="e">
        <f t="shared" si="1139"/>
        <v>#DIV/0!</v>
      </c>
      <c r="GS395" s="57" t="e">
        <f t="shared" si="1140"/>
        <v>#DIV/0!</v>
      </c>
      <c r="GT395" s="57" t="e">
        <f t="shared" si="1141"/>
        <v>#DIV/0!</v>
      </c>
      <c r="GU395" s="57" t="e">
        <f t="shared" si="1142"/>
        <v>#DIV/0!</v>
      </c>
      <c r="GV395" s="57"/>
      <c r="GW395" s="42" t="e">
        <f t="shared" si="1143"/>
        <v>#DIV/0!</v>
      </c>
      <c r="GX395" s="42" t="e">
        <f t="shared" si="1144"/>
        <v>#DIV/0!</v>
      </c>
      <c r="GY395" s="42" t="e">
        <f t="shared" si="1145"/>
        <v>#DIV/0!</v>
      </c>
      <c r="GZ395" s="57"/>
      <c r="HA395" s="2" t="e">
        <f t="shared" si="1146"/>
        <v>#DIV/0!</v>
      </c>
      <c r="HB395" s="2" t="e">
        <f t="shared" si="1147"/>
        <v>#DIV/0!</v>
      </c>
      <c r="HC395" s="2" t="e">
        <f t="shared" si="1148"/>
        <v>#DIV/0!</v>
      </c>
      <c r="HD395" s="2" t="e">
        <f t="shared" si="1149"/>
        <v>#DIV/0!</v>
      </c>
      <c r="HE395" s="2" t="e">
        <f t="shared" si="1150"/>
        <v>#DIV/0!</v>
      </c>
      <c r="HF395" s="2" t="e">
        <f t="shared" si="1151"/>
        <v>#DIV/0!</v>
      </c>
      <c r="HG395" s="2" t="e">
        <f t="shared" si="1152"/>
        <v>#DIV/0!</v>
      </c>
      <c r="HH395" s="2" t="e">
        <f t="shared" si="1153"/>
        <v>#DIV/0!</v>
      </c>
      <c r="HI395" s="2" t="e">
        <f t="shared" si="1154"/>
        <v>#DIV/0!</v>
      </c>
      <c r="HJ395" s="11" t="e">
        <f t="shared" si="1155"/>
        <v>#DIV/0!</v>
      </c>
      <c r="HK395" s="60" t="e">
        <f t="shared" si="1156"/>
        <v>#DIV/0!</v>
      </c>
      <c r="HL395" s="57"/>
      <c r="HM395" s="57" t="e">
        <f t="shared" si="1157"/>
        <v>#DIV/0!</v>
      </c>
      <c r="HN395" s="57" t="e">
        <f t="shared" si="1158"/>
        <v>#DIV/0!</v>
      </c>
      <c r="HO395" s="57" t="e">
        <f t="shared" si="1159"/>
        <v>#DIV/0!</v>
      </c>
      <c r="HP395" s="57" t="e">
        <f t="shared" si="1160"/>
        <v>#DIV/0!</v>
      </c>
      <c r="HQ395" s="57" t="e">
        <f t="shared" si="1161"/>
        <v>#DIV/0!</v>
      </c>
      <c r="HR395" s="57"/>
      <c r="HS395" s="57" t="e">
        <f t="shared" si="1162"/>
        <v>#DIV/0!</v>
      </c>
      <c r="HT395" s="57" t="e">
        <f t="shared" si="1163"/>
        <v>#DIV/0!</v>
      </c>
      <c r="HU395" s="57" t="e">
        <f t="shared" si="1164"/>
        <v>#DIV/0!</v>
      </c>
      <c r="HV395" s="57" t="e">
        <f t="shared" si="1165"/>
        <v>#DIV/0!</v>
      </c>
      <c r="HW395" s="57" t="e">
        <f t="shared" si="1166"/>
        <v>#DIV/0!</v>
      </c>
      <c r="HX395" s="57"/>
      <c r="HY395" s="57" t="e">
        <f t="shared" si="1167"/>
        <v>#DIV/0!</v>
      </c>
      <c r="HZ395" s="57" t="e">
        <f t="shared" si="1168"/>
        <v>#DIV/0!</v>
      </c>
      <c r="IA395" s="57"/>
      <c r="IB395" s="61">
        <f t="shared" si="1169"/>
        <v>0</v>
      </c>
      <c r="IC395" s="57" t="str">
        <f t="shared" si="1170"/>
        <v/>
      </c>
      <c r="ID395" s="42"/>
      <c r="IE395" s="2" t="str">
        <f t="shared" si="1171"/>
        <v/>
      </c>
      <c r="IF395" s="60" t="e">
        <f t="shared" si="1172"/>
        <v>#DIV/0!</v>
      </c>
      <c r="IG395" s="60" t="str">
        <f t="shared" si="1173"/>
        <v/>
      </c>
      <c r="IH395" s="60" t="str">
        <f t="shared" si="1174"/>
        <v>zinco-</v>
      </c>
      <c r="II395" s="60" t="str">
        <f t="shared" si="1175"/>
        <v>mangano-</v>
      </c>
      <c r="IJ395" s="60" t="e">
        <f t="shared" si="1176"/>
        <v>#DIV/0!</v>
      </c>
      <c r="IK395" s="60" t="e">
        <f t="shared" si="1177"/>
        <v>#DIV/0!</v>
      </c>
      <c r="IL395" s="60" t="e">
        <f t="shared" si="1178"/>
        <v>#DIV/0!</v>
      </c>
      <c r="IM395" s="60" t="e">
        <f t="shared" si="1179"/>
        <v>#DIV/0!</v>
      </c>
      <c r="IN395" s="60" t="str">
        <f t="shared" si="1180"/>
        <v/>
      </c>
      <c r="IO395" s="60" t="str">
        <f t="shared" si="1181"/>
        <v/>
      </c>
      <c r="IP395" s="57"/>
      <c r="IQ395" s="57" t="str">
        <f t="shared" si="1182"/>
        <v>ERROR!!</v>
      </c>
    </row>
    <row r="396" spans="24:251">
      <c r="X396" s="29">
        <f t="shared" ref="X396:X459" si="1211">0.5*(S396/AQ396+T396/AR396)*16</f>
        <v>0</v>
      </c>
      <c r="Y396" s="29">
        <f t="shared" ref="Y396:Y459" si="1212">SUM(G396:W396)-X396-K396-L396</f>
        <v>0</v>
      </c>
      <c r="Z396" s="29" t="e">
        <f t="shared" ref="Z396:Z459" si="1213">M396/AK396*DO396/2*AJ396</f>
        <v>#DIV/0!</v>
      </c>
      <c r="AA396" s="29" t="e">
        <f t="shared" ref="AA396:AA459" si="1214">M396/AK396*(1-DO396)*AK396</f>
        <v>#DIV/0!</v>
      </c>
      <c r="AB396" s="29" t="e">
        <f t="shared" ref="AB396:AB459" si="1215">G396*DG396*18/AF396/CG396/2</f>
        <v>#DIV/0!</v>
      </c>
      <c r="AC396" s="29" t="e">
        <f t="shared" ref="AC396:AC459" si="1216">Y396-M396+Z396+AA396+AB396</f>
        <v>#DIV/0!</v>
      </c>
      <c r="AF396" s="23">
        <v>60.084299999999999</v>
      </c>
      <c r="AG396" s="23">
        <v>79.878799999999998</v>
      </c>
      <c r="AH396" s="23">
        <v>101.96120000000001</v>
      </c>
      <c r="AI396" s="23">
        <v>151.99039999999999</v>
      </c>
      <c r="AJ396" s="23">
        <v>159.69</v>
      </c>
      <c r="AK396" s="23">
        <v>71.846400000000003</v>
      </c>
      <c r="AL396" s="23">
        <v>70.9375</v>
      </c>
      <c r="AM396" s="23">
        <v>40.304400000000001</v>
      </c>
      <c r="AN396" s="23">
        <v>56.077399999999997</v>
      </c>
      <c r="AO396" s="23">
        <v>61.978999999999999</v>
      </c>
      <c r="AP396" s="23">
        <v>94.195999999999998</v>
      </c>
      <c r="AQ396" s="23">
        <v>18.998000000000001</v>
      </c>
      <c r="AR396" s="23">
        <v>35.450000000000003</v>
      </c>
      <c r="AS396" s="23">
        <v>29.88</v>
      </c>
      <c r="AT396" s="23">
        <v>74.691999999999993</v>
      </c>
      <c r="AU396" s="23">
        <v>81.39</v>
      </c>
      <c r="AX396" s="54">
        <f t="shared" ref="AX396:AX459" si="1217">G396/AF396</f>
        <v>0</v>
      </c>
      <c r="AY396" s="54">
        <f t="shared" ref="AY396:AY459" si="1218">H396/AG396</f>
        <v>0</v>
      </c>
      <c r="AZ396" s="54">
        <f t="shared" ref="AZ396:AZ459" si="1219">I396/AH396*2</f>
        <v>0</v>
      </c>
      <c r="BA396" s="54">
        <f t="shared" ref="BA396:BA459" si="1220">J396/AI396*2</f>
        <v>0</v>
      </c>
      <c r="BB396" s="54">
        <f t="shared" ref="BB396:BB459" si="1221">M396/AK396</f>
        <v>0</v>
      </c>
      <c r="BC396" s="54">
        <f t="shared" ref="BC396:BC459" si="1222">N396/AL396</f>
        <v>0</v>
      </c>
      <c r="BD396" s="54">
        <f t="shared" ref="BD396:BD459" si="1223">O396/AM396</f>
        <v>0</v>
      </c>
      <c r="BE396" s="54">
        <f t="shared" ref="BE396:BE459" si="1224">P396/AN396</f>
        <v>0</v>
      </c>
      <c r="BF396" s="54">
        <f t="shared" ref="BF396:BF459" si="1225">Q396/AO396*2</f>
        <v>0</v>
      </c>
      <c r="BG396" s="54">
        <f t="shared" ref="BG396:BG459" si="1226">R396/AP396*2</f>
        <v>0</v>
      </c>
      <c r="BH396" s="54">
        <f t="shared" ref="BH396:BH459" si="1227">S396/AQ396</f>
        <v>0</v>
      </c>
      <c r="BI396" s="54">
        <f t="shared" ref="BI396:BI459" si="1228">T396/AR396</f>
        <v>0</v>
      </c>
      <c r="BJ396" s="54">
        <f t="shared" ref="BJ396:BJ459" si="1229">W396/AS396*2</f>
        <v>0</v>
      </c>
      <c r="BK396" s="54">
        <f t="shared" ref="BK396:BK459" si="1230">U396/AT396</f>
        <v>0</v>
      </c>
      <c r="BL396" s="54">
        <f t="shared" ref="BL396:BL459" si="1231">V396/AU396</f>
        <v>0</v>
      </c>
      <c r="BM396" s="42"/>
      <c r="BO396" s="54">
        <f>'Norm-coeff'!$C$2+$AX396*'Norm-coeff'!$D$2+$AY396*'Norm-coeff'!$E$2+$AZ396*'Norm-coeff'!$F$2+$BA396*'Norm-coeff'!$G$2+$BB396*'Norm-coeff'!$H$2+$BC396*'Norm-coeff'!$I$2+$BD396*'Norm-coeff'!$J$2+$BE396*'Norm-coeff'!$K$2+$BF396*'Norm-coeff'!$L$2+$BG396*'Norm-coeff'!$M$2+$BH396*'Norm-coeff'!$N$2+$BI396*'Norm-coeff'!$O$2</f>
        <v>5.4045421474420303</v>
      </c>
      <c r="BP396" s="54">
        <f>'Norm-coeff'!$C$3+$AX396*'Norm-coeff'!$D$3+$AY396*'Norm-coeff'!$E$3+$AZ396*'Norm-coeff'!$F$3+$BA396*'Norm-coeff'!$G$3+$BB396*'Norm-coeff'!$H$3+$BC396*'Norm-coeff'!$I$3+$BD396*'Norm-coeff'!$J$3+$BE396*'Norm-coeff'!$K$3+$BF396*'Norm-coeff'!$L$3+$BG396*'Norm-coeff'!$M$3+$BH396*'Norm-coeff'!$N$3+$BI396*'Norm-coeff'!$O$3</f>
        <v>3.15319116612705</v>
      </c>
      <c r="BQ396" s="54">
        <f>'Norm-coeff'!$C$4+$AX396*'Norm-coeff'!$D$4+$AY396*'Norm-coeff'!$E$4+$AZ396*'Norm-coeff'!$F$4+$BA396*'Norm-coeff'!$G$4+$BB396*'Norm-coeff'!$H$4+$BC396*'Norm-coeff'!$I$4+$BD396*'Norm-coeff'!$J$4+$BE396*'Norm-coeff'!$K$4+$BF396*'Norm-coeff'!$L$4+$BG396*'Norm-coeff'!$M$4+$BH396*'Norm-coeff'!$N$4+$BI396*'Norm-coeff'!$O$4</f>
        <v>1.42115649462768</v>
      </c>
      <c r="BR396" s="54">
        <f>'Norm-coeff'!$C$5+$AX396*'Norm-coeff'!$D$5+$AY396*'Norm-coeff'!$E$5+$AZ396*'Norm-coeff'!$F$5+$BA396*'Norm-coeff'!$G$5+$BB396*'Norm-coeff'!$H$5+$BC396*'Norm-coeff'!$I$5+$BD396*'Norm-coeff'!$J$5+$BE396*'Norm-coeff'!$K$5+$BF396*'Norm-coeff'!$L$5+$BG396*'Norm-coeff'!$M$5+$BH396*'Norm-coeff'!$N$5+$BI396*'Norm-coeff'!$O$5</f>
        <v>1.0553329241296201</v>
      </c>
      <c r="BS396" s="54">
        <f>'Norm-coeff'!$C$6+$AX396*'Norm-coeff'!$D$6+$AY396*'Norm-coeff'!$E$6+$AZ396*'Norm-coeff'!$F$6+$BA396*'Norm-coeff'!$G$6+$BB396*'Norm-coeff'!$H$6+$BC396*'Norm-coeff'!$I$6+$BD396*'Norm-coeff'!$J$6+$BE396*'Norm-coeff'!$K$6+$BF396*'Norm-coeff'!$L$6+$BG396*'Norm-coeff'!$M$6+$BH396*'Norm-coeff'!$N$6+$BI396*'Norm-coeff'!$O$6</f>
        <v>-1.48700885495103E-2</v>
      </c>
      <c r="BT396" s="54">
        <f>'Norm-coeff'!$C$7+$AX396*'Norm-coeff'!$D$7+$AY396*'Norm-coeff'!$E$7+$AZ396*'Norm-coeff'!$F$7+$BA396*'Norm-coeff'!$G$7+$BB396*'Norm-coeff'!$H$7+$BC396*'Norm-coeff'!$I$7+$BD396*'Norm-coeff'!$J$7+$BE396*'Norm-coeff'!$K$7+$BF396*'Norm-coeff'!$L$7+$BG396*'Norm-coeff'!$M$7+$BH396*'Norm-coeff'!$N$7+$BI396*'Norm-coeff'!$O$7</f>
        <v>2.0907583608832998</v>
      </c>
      <c r="BU396" s="54">
        <f>'Norm-coeff'!$C$8+$AX396*'Norm-coeff'!$D$8+$AY396*'Norm-coeff'!$E$8+$AZ396*'Norm-coeff'!$F$8+$BA396*'Norm-coeff'!$G$8+$BB396*'Norm-coeff'!$H$8+$BC396*'Norm-coeff'!$I$8+$BD396*'Norm-coeff'!$J$8+$BE396*'Norm-coeff'!$K$8+$BF396*'Norm-coeff'!$L$8+$BG396*'Norm-coeff'!$M$8+$BH396*'Norm-coeff'!$N$8+$BI396*'Norm-coeff'!$O$8</f>
        <v>0.65894159836244504</v>
      </c>
      <c r="BV396" s="54">
        <f>'Norm-coeff'!$C$9+$AX396*'Norm-coeff'!$D$9+$AY396*'Norm-coeff'!$E$9+$AZ396*'Norm-coeff'!$F$9+$BA396*'Norm-coeff'!$G$9+$BB396*'Norm-coeff'!$H$9+$BC396*'Norm-coeff'!$I$9+$BD396*'Norm-coeff'!$J$9+$BE396*'Norm-coeff'!$K$9+$BF396*'Norm-coeff'!$L$9+$BG396*'Norm-coeff'!$M$9+$BH396*'Norm-coeff'!$N$9+$BI396*'Norm-coeff'!$O$9</f>
        <v>1.48961085014701</v>
      </c>
      <c r="BW396" s="54">
        <f>'Norm-coeff'!$C$10+$AX396*'Norm-coeff'!$D$10+$AY396*'Norm-coeff'!$E$10+$AZ396*'Norm-coeff'!$F$10+$BA396*'Norm-coeff'!$G$10+$BB396*'Norm-coeff'!$H$10+$BC396*'Norm-coeff'!$I$10+$BD396*'Norm-coeff'!$J$10+$BE396*'Norm-coeff'!$K$10+$BF396*'Norm-coeff'!$L$10+$BG396*'Norm-coeff'!$M$10+$BH396*'Norm-coeff'!$N$10+$BI396*'Norm-coeff'!$O$10</f>
        <v>1.42058735749591</v>
      </c>
      <c r="BX396" s="54">
        <f>'Norm-coeff'!$C$11+$AX396*'Norm-coeff'!$D$11+$AY396*'Norm-coeff'!$E$11+$AZ396*'Norm-coeff'!$F$11+$BA396*'Norm-coeff'!$G$11+$BB396*'Norm-coeff'!$H$11+$BC396*'Norm-coeff'!$I$11+$BD396*'Norm-coeff'!$J$11+$BE396*'Norm-coeff'!$K$11+$BF396*'Norm-coeff'!$L$11+$BG396*'Norm-coeff'!$M$11+$BH396*'Norm-coeff'!$N$11+$BI396*'Norm-coeff'!$O$11</f>
        <v>0.221233014421479</v>
      </c>
      <c r="BY396" s="54">
        <f>'Norm-coeff'!$C$12+$AX396*'Norm-coeff'!$D$12+$AY396*'Norm-coeff'!$E$12+$AZ396*'Norm-coeff'!$F$12+$BA396*'Norm-coeff'!$G$12+$BB396*'Norm-coeff'!$H$12+$BC396*'Norm-coeff'!$I$12+$BD396*'Norm-coeff'!$J$12+$BE396*'Norm-coeff'!$K$12+$BF396*'Norm-coeff'!$L$12+$BG396*'Norm-coeff'!$M$12+$BH396*'Norm-coeff'!$N$12+$BI396*'Norm-coeff'!$O$12</f>
        <v>0.283527502056037</v>
      </c>
      <c r="BZ396" s="54">
        <f>'Norm-coeff'!$C$13+$AX396*'Norm-coeff'!$D$13+$AY396*'Norm-coeff'!$E$13+$AZ396*'Norm-coeff'!$F$13+$BA396*'Norm-coeff'!$G$13+$BB396*'Norm-coeff'!$H$13+$BC396*'Norm-coeff'!$I$13+$BD396*'Norm-coeff'!$J$13+$BE396*'Norm-coeff'!$K$13+$BF396*'Norm-coeff'!$L$13+$BG396*'Norm-coeff'!$M$13+$BH396*'Norm-coeff'!$N$13+$BI396*'Norm-coeff'!$O$13</f>
        <v>-4.1864930554451202E-2</v>
      </c>
      <c r="CA396" s="54">
        <f>'Norm-coeff'!$C$14+$AX396*'Norm-coeff'!$D$14+$AY396*'Norm-coeff'!$E$14+$AZ396*'Norm-coeff'!$F$14+$BA396*'Norm-coeff'!$G$14+$BB396*'Norm-coeff'!$H$14+$BC396*'Norm-coeff'!$I$14+$BD396*'Norm-coeff'!$J$14+$BE396*'Norm-coeff'!$K$14+$BF396*'Norm-coeff'!$L$14+$BG396*'Norm-coeff'!$M$14+$BH396*'Norm-coeff'!$N$14+$BI396*'Norm-coeff'!$O$14</f>
        <v>4.2526983164477103</v>
      </c>
      <c r="CC396" s="54">
        <f t="shared" si="1183"/>
        <v>0</v>
      </c>
      <c r="CG396" s="54">
        <f t="shared" ref="CG396:CG459" si="1232">IF(OR(BO396&lt;=0,AX396&lt;=0),0,BO396)</f>
        <v>0</v>
      </c>
      <c r="CH396" s="54">
        <f t="shared" si="1210"/>
        <v>0</v>
      </c>
      <c r="CI396" s="54">
        <f t="shared" ref="CI396:CI459" si="1233">IF(AY396*CC396-CL396&lt;=0,0,AY396*CC396-CL396)</f>
        <v>0</v>
      </c>
      <c r="CJ396" s="56">
        <f t="shared" ref="CJ396:CJ459" si="1234">SUM(CG396:CI396)</f>
        <v>0</v>
      </c>
      <c r="CK396" s="54">
        <f t="shared" ref="CK396:CK459" si="1235">IF(AZ396*CC396-CH396&lt;=0,0,AZ396*CC396-CH396)</f>
        <v>0</v>
      </c>
      <c r="CL396" s="54">
        <f t="shared" ref="CL396:CL459" si="1236">IF(OR(BU396&lt;=0,AY396&lt;=0),0,BU396)</f>
        <v>0</v>
      </c>
      <c r="CM396" s="54">
        <f t="shared" ref="CM396:CM459" si="1237">IF(OR(BQ396&lt;=0,BB396&lt;=0),0,BQ396)</f>
        <v>0</v>
      </c>
      <c r="CN396" s="54">
        <f t="shared" ref="CN396:CN459" si="1238">BA396*$CC396</f>
        <v>0</v>
      </c>
      <c r="CO396" s="54">
        <f t="shared" ref="CO396:CO459" si="1239">BK396*$CC396</f>
        <v>0</v>
      </c>
      <c r="CP396" s="54">
        <f t="shared" ref="CP396:CP459" si="1240">BL396*$CC396</f>
        <v>0</v>
      </c>
      <c r="CQ396" s="54">
        <f t="shared" ref="CQ396:CQ459" si="1241">IF(OR(BS396&lt;=0,BC396&lt;=0),0,BS396)</f>
        <v>0</v>
      </c>
      <c r="CR396" s="54">
        <f t="shared" ref="CR396:CR459" si="1242">IF(OR(BT396&lt;=0,BD396&lt;=0),0,IF(BT396&lt;=BD396*CC396,BT396,BD396*CC396))</f>
        <v>0</v>
      </c>
      <c r="CS396" s="54">
        <f t="shared" ref="CS396:CS459" si="1243">IF(OR(BR396&lt;=0,BB396&lt;=0),0,BR396)</f>
        <v>0</v>
      </c>
      <c r="CU396" s="54">
        <f t="shared" ref="CU396:CU459" si="1244">SUM(CK396:CT396)</f>
        <v>0</v>
      </c>
      <c r="CV396" s="54">
        <f t="shared" ref="CV396:CV459" si="1245">IF(BC396*$CC396-CQ396&lt;=0, 0, BC396*$CC396-CQ396)</f>
        <v>0</v>
      </c>
      <c r="CW396" s="54">
        <f t="shared" ref="CW396:CW459" si="1246">IF(BB396*CC396-CM396-CS396&lt;=0,0,BB396*CC396-CM396-CS396)</f>
        <v>0</v>
      </c>
      <c r="CX396" s="54">
        <f t="shared" ref="CX396:CX459" si="1247">IF(BD396*$CC396-CR396&lt;=0, 0, BD396*$CC396-CR396)</f>
        <v>0</v>
      </c>
      <c r="CZ396" s="54">
        <f t="shared" ref="CZ396:CZ459" si="1248">IF(OR(BV396&lt;=0,BE396&lt;=0),0,BV396)</f>
        <v>0</v>
      </c>
      <c r="DA396" s="54">
        <f t="shared" ref="DA396:DA459" si="1249">IF(OR(BW396&lt;=0,BF396&lt;=0),0,BW396)</f>
        <v>0</v>
      </c>
      <c r="DB396" s="54">
        <f t="shared" ref="DB396:DB459" si="1250">SUM(CV396:DA396)</f>
        <v>0</v>
      </c>
      <c r="DC396" s="54">
        <f t="shared" ref="DC396:DC459" si="1251">IF(BE396*$CC396-CZ396&lt;=0,0,BE396*$CC396-CZ396)</f>
        <v>0</v>
      </c>
      <c r="DD396" s="54">
        <f t="shared" ref="DD396:DD459" si="1252">IF(BF396*$CC396-DA396&lt;=0,0,BF396*$CC396-DA396)</f>
        <v>0</v>
      </c>
      <c r="DE396" s="54">
        <f t="shared" ref="DE396:DE459" si="1253">IF(OR(BX396&lt;=0,BG396&lt;=0),0,BX396)</f>
        <v>0</v>
      </c>
      <c r="DF396" s="54">
        <f t="shared" ref="DF396:DF459" si="1254">SUM(DC396:DE396)</f>
        <v>0</v>
      </c>
      <c r="DG396" s="54">
        <f t="shared" ref="DG396:DG459" si="1255">IF(CA396&lt;=0,0,IF(CA396&gt;=2,2,CA396))</f>
        <v>2</v>
      </c>
      <c r="DH396" s="71">
        <f t="shared" ref="DH396:DH459" si="1256">IF(OR(BY396&lt;=0,BH396&lt;=0),0,BY396)</f>
        <v>0</v>
      </c>
      <c r="DI396" s="71">
        <f t="shared" ref="DI396:DI459" si="1257">IF(OR(BZ396&lt;=0,BI396&lt;=0),0,BZ396)</f>
        <v>0</v>
      </c>
      <c r="DJ396" s="54">
        <f t="shared" ref="DJ396:DJ459" si="1258">IF(2-DG396-DH396-DI396&lt;=0,0,2-DG396-DH396-DI396)</f>
        <v>0</v>
      </c>
      <c r="DK396" s="54">
        <f t="shared" ref="DK396:DK459" si="1259">SUM(DG396:DJ396)</f>
        <v>2</v>
      </c>
      <c r="DL396" s="4">
        <f t="shared" si="1184"/>
        <v>0</v>
      </c>
      <c r="DM396" s="3">
        <f t="shared" ref="DM396:DM459" si="1260">CM396</f>
        <v>0</v>
      </c>
      <c r="DN396" s="3">
        <f t="shared" ref="DN396:DN459" si="1261">CS396+CW396</f>
        <v>0</v>
      </c>
      <c r="DO396" s="4" t="e">
        <f t="shared" ref="DO396:DO459" si="1262">DM396/(DM396+DN396)</f>
        <v>#DIV/0!</v>
      </c>
      <c r="DP396" s="57"/>
      <c r="DQ396" s="57"/>
      <c r="DR396" s="56">
        <f t="shared" si="1185"/>
        <v>2</v>
      </c>
      <c r="DS396" s="56">
        <f t="shared" si="1186"/>
        <v>0</v>
      </c>
      <c r="DT396" s="38">
        <f t="shared" si="1187"/>
        <v>0</v>
      </c>
      <c r="DU396" s="38">
        <f t="shared" ref="DU396:DU459" si="1263">DR396+DS396+DT396</f>
        <v>2</v>
      </c>
      <c r="DV396" s="38">
        <f t="shared" si="1188"/>
        <v>0</v>
      </c>
      <c r="DW396" s="39">
        <f t="shared" si="1189"/>
        <v>0</v>
      </c>
      <c r="DX396" s="39">
        <f t="shared" si="1190"/>
        <v>0</v>
      </c>
      <c r="DY396" s="39">
        <f t="shared" si="1191"/>
        <v>0</v>
      </c>
      <c r="DZ396" s="39">
        <f t="shared" si="1192"/>
        <v>0</v>
      </c>
      <c r="EA396" s="39">
        <f t="shared" si="1193"/>
        <v>0</v>
      </c>
      <c r="EB396" s="37" t="e">
        <f t="shared" ref="EB396:EB459" si="1264">DW396/EA396</f>
        <v>#DIV/0!</v>
      </c>
      <c r="EC396" s="37" t="e">
        <f t="shared" ref="EC396:EC459" si="1265">DX396/EA396</f>
        <v>#DIV/0!</v>
      </c>
      <c r="ED396" s="37" t="e">
        <f t="shared" ref="ED396:ED459" si="1266">DY396/EA396</f>
        <v>#DIV/0!</v>
      </c>
      <c r="EE396" s="37" t="e">
        <f t="shared" ref="EE396:EE459" si="1267">DZ396/EA396</f>
        <v>#DIV/0!</v>
      </c>
      <c r="EF396" s="39" t="e">
        <f t="shared" ref="EF396:EF459" si="1268">DW396/(DW396+DX396)</f>
        <v>#DIV/0!</v>
      </c>
      <c r="EG396" s="37" t="e">
        <f t="shared" ref="EG396:EG459" si="1269">(DW396+DZ396)/EA396</f>
        <v>#DIV/0!</v>
      </c>
      <c r="EH396" s="37" t="e">
        <f t="shared" ref="EH396:EH459" si="1270">(DX396+DY396)/EA396</f>
        <v>#DIV/0!</v>
      </c>
      <c r="EI396" s="11" t="b">
        <f t="shared" ref="EI396:EI459" si="1271">IF(DU396&gt;=DV396,TRUE,FALSE)</f>
        <v>1</v>
      </c>
      <c r="EJ396" s="11" t="b">
        <f t="shared" ref="EJ396:EJ459" si="1272">IF(DU396&gt;=DV396,FALSE,TRUE)</f>
        <v>0</v>
      </c>
      <c r="EK396" s="39" t="e">
        <f t="shared" ref="EK396:EK459" si="1273">IF(AND(EG396&gt;=0.75,EE396&gt;EB396),TRUE,FALSE)</f>
        <v>#DIV/0!</v>
      </c>
      <c r="EL396" s="39" t="e">
        <f t="shared" ref="EL396:EL459" si="1274">IF(AND(EG396&gt;=0.75,EB396&gt;=EE396),TRUE,FALSE)</f>
        <v>#DIV/0!</v>
      </c>
      <c r="EM396" s="39" t="e">
        <f t="shared" ref="EM396:EM459" si="1275">IF(AND(0.75&gt;EG396,EG396&gt;0.25,EB396&gt;=EE396,0.75&gt;EH396,EH396&gt;0.25,EC396&gt;=ED396),TRUE,FALSE)</f>
        <v>#DIV/0!</v>
      </c>
      <c r="EN396" s="39" t="e">
        <f t="shared" ref="EN396:EN459" si="1276">IF(AND(EH396&gt;=0.75,EC396&gt;=ED396),TRUE,FALSE)</f>
        <v>#DIV/0!</v>
      </c>
      <c r="EO396" s="39" t="e">
        <f t="shared" ref="EO396:EO459" si="1277">IF(AND(EH396&gt;=0.75,ED396&gt;EC396),TRUE,FALSE)</f>
        <v>#DIV/0!</v>
      </c>
      <c r="EP396" s="39" t="e">
        <f t="shared" ref="EP396:EP459" si="1278">IF(AND(0.75&gt;EG396,EG396&gt;0.25,EE396&gt;EB396,0.75&gt;EH396,EH396&gt;0.25,EC396&gt;=ED396),TRUE,FALSE)</f>
        <v>#DIV/0!</v>
      </c>
      <c r="EQ396" s="39" t="e">
        <f t="shared" ref="EQ396:EQ459" si="1279">IF(AND(0.75&gt;EG396,EG396&gt;0.25,EE396&gt;EB396,0.75&gt;EH396,EH396&gt;0.25,ED396&gt;EC396),TRUE,FALSE)</f>
        <v>#DIV/0!</v>
      </c>
      <c r="ER396" s="39" t="e">
        <f t="shared" ref="ER396:ER459" si="1280">IF(AND(0.75&gt;EG396,EG396&gt;0.25,EB396&gt;=EE396,0.75&gt;EH396,EH396&gt;0.25,ED396&gt;EC396),TRUE,FALSE)</f>
        <v>#DIV/0!</v>
      </c>
      <c r="ES396" s="58" t="str">
        <f t="shared" ref="ES396:ES459" si="1281">IF(EI396,$EI$2,$EJ$2)</f>
        <v>(OH,F,Cl)-dominate amphibole</v>
      </c>
      <c r="ET396" s="58" t="e">
        <f t="shared" ref="ET396:ET459" si="1282">IF(EI396=TRUE, INDEX(EK$2:ER$2,MATCH(TRUE,EK396:ER396,0)),"")</f>
        <v>#N/A</v>
      </c>
      <c r="EU396" s="56">
        <f t="shared" si="1194"/>
        <v>0</v>
      </c>
      <c r="EV396" s="56">
        <f t="shared" si="1195"/>
        <v>0</v>
      </c>
      <c r="EW396" s="56">
        <f t="shared" si="1196"/>
        <v>0</v>
      </c>
      <c r="EX396" s="56">
        <f t="shared" si="1197"/>
        <v>0</v>
      </c>
      <c r="EY396" s="56">
        <f t="shared" si="1198"/>
        <v>0</v>
      </c>
      <c r="EZ396" s="56">
        <f t="shared" si="1199"/>
        <v>0</v>
      </c>
      <c r="FA396" s="39">
        <f t="shared" si="1200"/>
        <v>0</v>
      </c>
      <c r="FB396" s="39">
        <f t="shared" si="1201"/>
        <v>0</v>
      </c>
      <c r="FC396" s="54">
        <f t="shared" si="1202"/>
        <v>0</v>
      </c>
      <c r="FD396" s="54">
        <f t="shared" si="1203"/>
        <v>0</v>
      </c>
      <c r="FE396" s="39">
        <f t="shared" si="1204"/>
        <v>0</v>
      </c>
      <c r="FF396" s="54">
        <f t="shared" si="1205"/>
        <v>0</v>
      </c>
      <c r="FG396" s="39">
        <f t="shared" si="1206"/>
        <v>0</v>
      </c>
      <c r="FH396" s="39">
        <f t="shared" ref="FH396:FH459" si="1283">EU396+EX396</f>
        <v>0</v>
      </c>
      <c r="FI396" s="39">
        <f t="shared" ref="FI396:FI459" si="1284">EW396+EZ396</f>
        <v>0</v>
      </c>
      <c r="FJ396" s="39">
        <f t="shared" ref="FJ396:FJ459" si="1285">EV396+EY396</f>
        <v>0</v>
      </c>
      <c r="FK396" s="39" t="e">
        <f t="shared" ref="FK396:FK459" si="1286">FJ396/(FH396+FI396+FJ396)</f>
        <v>#DIV/0!</v>
      </c>
      <c r="FL396" s="39" t="e">
        <f t="shared" ref="FL396:FL459" si="1287">FH396/(FH396+FI396+FJ396)</f>
        <v>#DIV/0!</v>
      </c>
      <c r="FM396" s="39" t="e">
        <f t="shared" ref="FM396:FM459" si="1288">EZ396/(EZ396+EY396+EX396+FA396+FB396+FD396)</f>
        <v>#DIV/0!</v>
      </c>
      <c r="FN396" s="39">
        <f t="shared" ref="FN396:FN459" si="1289">IF(1-FO396-FP396-FQ396&lt;=0,0,1-FO396-FP396-FQ396)</f>
        <v>1</v>
      </c>
      <c r="FO396" s="39">
        <f t="shared" si="1207"/>
        <v>0</v>
      </c>
      <c r="FP396" s="39">
        <f t="shared" si="1208"/>
        <v>0</v>
      </c>
      <c r="FQ396" s="39">
        <f t="shared" si="1209"/>
        <v>0</v>
      </c>
      <c r="FR396" s="39">
        <f t="shared" ref="FR396:FR459" si="1290">FP396+FQ396+2*FO396</f>
        <v>0</v>
      </c>
      <c r="FS396" s="39">
        <f t="shared" ref="FS396:FS459" si="1291">FC396+FD396+FE396+2*FF396-FG396-MIN(DV396,FD396)</f>
        <v>0</v>
      </c>
      <c r="FU396" s="39" t="e">
        <f t="shared" ref="FU396:FU459" si="1292">IF(AND(EK396=TRUE,FK396&lt;=0.5,FL396&lt;=1/7),TRUE,FALSE)</f>
        <v>#DIV/0!</v>
      </c>
      <c r="FV396" s="39" t="e">
        <f t="shared" ref="FV396:FV459" si="1293">IF(AND(EK396=TRUE,FK396&gt;0.5,FL396&lt;=1/7),TRUE,FALSE)</f>
        <v>#DIV/0!</v>
      </c>
      <c r="FW396" s="39" t="e">
        <f t="shared" ref="FW396:FW459" si="1294">IF(AND(EK396=TRUE,FL396&lt;=0.5, 4.5/7&gt;=FU396, FU396&gt;1/7),TRUE,FALSE)</f>
        <v>#DIV/0!</v>
      </c>
      <c r="FY396" s="39" t="e">
        <f t="shared" ref="FY396:FY459" si="1295">IF(AND(EL396=TRUE,FR396&lt;0.5,FS396&lt;=0.5,FM396&gt;=0.9),TRUE,FALSE)</f>
        <v>#DIV/0!</v>
      </c>
      <c r="FZ396" s="39" t="e">
        <f t="shared" ref="FZ396:FZ459" si="1296">IF(AND(EL396=TRUE,FR396&lt;0.5,1.5&gt;=FS396, FS396&gt;0.5,FF396&lt;0.5),TRUE,FALSE)</f>
        <v>#DIV/0!</v>
      </c>
      <c r="GA396" s="39" t="e">
        <f t="shared" ref="GA396:GA459" si="1297">IF(AND(EL396=TRUE,FR396&lt;0.5,FS396&gt;1.5,FF396&lt;0.5),TRUE,FALSE)</f>
        <v>#DIV/0!</v>
      </c>
      <c r="GB396" s="39" t="e">
        <f t="shared" ref="GB396:GB459" si="1298">IF(AND(EL396=TRUE,FR396&gt;=0.5,FS396&lt;=0.5,FF396&lt;0.5),TRUE,FALSE)</f>
        <v>#DIV/0!</v>
      </c>
      <c r="GC396" s="39" t="e">
        <f t="shared" ref="GC396:GC459" si="1299">IF(AND(EL396=TRUE,FR396&gt;=0.5,1.5&gt;=FS396,FS396&gt;0.5,FC396=MAX(FC396:FE396),FF396&lt;0.5),TRUE,FALSE)</f>
        <v>#DIV/0!</v>
      </c>
      <c r="GD396" s="39" t="e">
        <f t="shared" ref="GD396:GD459" si="1300">IF(AND(EL396=TRUE,FR396&gt;=0.5,FS396&gt;1.5,FF396&lt;0.5),TRUE,FALSE)</f>
        <v>#DIV/0!</v>
      </c>
      <c r="GE396" s="39" t="e">
        <f t="shared" ref="GE396:GE459" si="1301">IF(AND(EL396=TRUE,FO396=MAX(FN396:FQ396)),TRUE,FALSE)</f>
        <v>#DIV/0!</v>
      </c>
      <c r="GF396" s="39" t="e">
        <f t="shared" ref="GF396:GF459" si="1302">IF(AND(EI396=TRUE,EL396=TRUE,FR396&gt;=0.5,FF396&gt;=0.5),TRUE,FALSE)</f>
        <v>#DIV/0!</v>
      </c>
      <c r="GG396" s="39" t="e">
        <f t="shared" ref="GG396:GG459" si="1303">IF(AND(EL396=TRUE,FR396&gt;=0.5,1.5&gt;=FS396, FS396&gt;0.5,FD396=MAX(FC396:FE396),FF396&lt;0.5),TRUE,FALSE)</f>
        <v>#DIV/0!</v>
      </c>
      <c r="GH396" s="39" t="e">
        <f t="shared" ref="GH396:GH459" si="1304">IF(AND(EL396=TRUE,FR396&lt;0.5,FS396&lt;=0.5,FM396&lt;0.9),TRUE,FALSE)</f>
        <v>#DIV/0!</v>
      </c>
      <c r="GI396" s="39"/>
      <c r="GJ396" s="39" t="e">
        <f t="shared" ref="GJ396:GJ459" si="1305">IF(AND(EM396=TRUE,FR396&lt;0.5,FS396&lt;1.5),TRUE,FALSE)</f>
        <v>#DIV/0!</v>
      </c>
      <c r="GK396" s="39" t="e">
        <f t="shared" ref="GK396:GK459" si="1306">IF(AND(EM396=TRUE,FR396&lt;0.5,FS396&gt;=1.5),TRUE,FALSE)</f>
        <v>#DIV/0!</v>
      </c>
      <c r="GL396" s="39" t="e">
        <f t="shared" ref="GL396:GL459" si="1307">IF(AND(EM396=TRUE,FR396&gt;=0.5,FS396&lt;0.5),TRUE,FALSE)</f>
        <v>#DIV/0!</v>
      </c>
      <c r="GM396" s="39" t="e">
        <f t="shared" ref="GM396:GM459" si="1308">IF(AND(EM396=TRUE,FR396&gt;=0.5,FS396&lt;1.5,FS396&gt;=0.5),TRUE,FALSE)</f>
        <v>#DIV/0!</v>
      </c>
      <c r="GN396" s="39" t="e">
        <f t="shared" ref="GN396:GN459" si="1309">IF(AND(EM396=TRUE,FR396&gt;=0.5,FS396&gt;=1.5),TRUE,FALSE)</f>
        <v>#DIV/0!</v>
      </c>
      <c r="GO396" s="57"/>
      <c r="GP396" s="57" t="e">
        <f t="shared" ref="GP396:GP459" si="1310">IF(AND(EN396=TRUE,FR396&lt;0.5,FS396&gt;=1,FC396=MAX(FC396:FF396)),TRUE,FALSE)</f>
        <v>#DIV/0!</v>
      </c>
      <c r="GQ396" s="59" t="e">
        <f t="shared" ref="GQ396:GQ459" si="1311">IF(AND(EN396=TRUE,FR396&gt;=0.5,FS396&lt;1.5,FS396&gt;=0.5,FG396&lt;0.5,FC396=MAX(FC396:FF396)),TRUE,FALSE)</f>
        <v>#DIV/0!</v>
      </c>
      <c r="GR396" s="41" t="e">
        <f t="shared" ref="GR396:GR459" si="1312">IF(AND(EN396=TRUE,FR396&gt;=0.5,FS396&gt;=1.5,FG396&lt;0.5,FC396=MAX(FC396:FF396)),TRUE,FALSE)</f>
        <v>#DIV/0!</v>
      </c>
      <c r="GS396" s="57" t="e">
        <f t="shared" ref="GS396:GS459" si="1313">IF(AND(EN396=TRUE,FG396&gt;=0.5),TRUE,FALSE)</f>
        <v>#DIV/0!</v>
      </c>
      <c r="GT396" s="57" t="e">
        <f t="shared" ref="GT396:GT459" si="1314">IF(AND(EN396=TRUE,FN396=MAX(FN396:FQ396),FS396&gt;=0.5,FG396&lt;0.5,FD396=MAX(FC396:FE396)),TRUE,FALSE)</f>
        <v>#DIV/0!</v>
      </c>
      <c r="GU396" s="57" t="e">
        <f t="shared" ref="GU396:GU459" si="1315">IF(AND(EN396=TRUE,FN396&lt;&gt;MAX(FN396:FQ396),FR396&gt;=0.5,FS396&lt;1.5,FS396&gt;=0.5,FG396&lt;0.5,FD396=MAX(FC396:FE396)),TRUE,FALSE)</f>
        <v>#DIV/0!</v>
      </c>
      <c r="GV396" s="57"/>
      <c r="GW396" s="42" t="e">
        <f t="shared" ref="GW396:GW459" si="1316">IF(AND(EO396=TRUE,FR396&lt;0.5),TRUE,FALSE)</f>
        <v>#DIV/0!</v>
      </c>
      <c r="GX396" s="42" t="e">
        <f t="shared" ref="GX396:GX459" si="1317">IF(AND(EO396=TRUE,FR396&gt;=0.5,FG396&gt;=0.5),TRUE,FALSE)</f>
        <v>#DIV/0!</v>
      </c>
      <c r="GY396" s="42" t="e">
        <f t="shared" ref="GY396:GY459" si="1318">IF(AND(EO396=TRUE,FR396&gt;=0.5,FG396&lt;0.5),TRUE,FALSE)</f>
        <v>#DIV/0!</v>
      </c>
      <c r="GZ396" s="57"/>
      <c r="HA396" s="2" t="e">
        <f t="shared" ref="HA396:HA459" si="1319">IF(AND(EP396=TRUE,FR396&lt;0.5,FS396&lt;1.5,EU396&lt;&gt;MAX(EU396:EW396),EZ396=MAX(EX396:FB396)),TRUE,FALSE)</f>
        <v>#DIV/0!</v>
      </c>
      <c r="HB396" s="2" t="e">
        <f t="shared" ref="HB396:HB459" si="1320">IF(AND(EP396=TRUE,FR396&lt;0.5,FS396&gt;=1.5,EU396&lt;&gt;MAX(EU396:EW396),EZ396=MAX(EX396:FB396)),TRUE,FALSE)</f>
        <v>#DIV/0!</v>
      </c>
      <c r="HC396" s="2" t="e">
        <f t="shared" ref="HC396:HC459" si="1321">IF(AND(EP396=TRUE,FR396&gt;=0.5,FS396&lt;0.5,EU396&lt;&gt;MAX(EU396:EW396),EZ396=MAX(EX396:FB396)),TRUE,FALSE)</f>
        <v>#DIV/0!</v>
      </c>
      <c r="HD396" s="2" t="e">
        <f t="shared" ref="HD396:HD459" si="1322">IF(AND(EP396=TRUE,FR396&gt;=0.5,FS396&lt;1.5,FS396&gt;=0.5,EU396&lt;&gt;MAX(EU396:EW396),EZ396=MAX(EX396:FB396)),TRUE,FALSE)</f>
        <v>#DIV/0!</v>
      </c>
      <c r="HE396" s="2" t="e">
        <f t="shared" ref="HE396:HE459" si="1323">IF(AND(EP396=TRUE,FR396&gt;=0.5,FS396&gt;=1.5,EU396&lt;&gt;MAX(EU396:EW396),EZ396=MAX(EX396:FB396)),TRUE,FALSE)</f>
        <v>#DIV/0!</v>
      </c>
      <c r="HF396" s="2" t="e">
        <f t="shared" ref="HF396:HF459" si="1324">IF(AND(EP396=TRUE,FR396&lt;0.5,FS396&lt;1.5,EU396=MAX(EU396:EW396)),TRUE,FALSE)</f>
        <v>#DIV/0!</v>
      </c>
      <c r="HG396" s="2" t="e">
        <f t="shared" ref="HG396:HG459" si="1325">IF(AND(EP396=TRUE,FR396&lt;0.5,FS396&gt;=1.5,EU396=MAX(EU396:EW396)),TRUE,FALSE)</f>
        <v>#DIV/0!</v>
      </c>
      <c r="HH396" s="2" t="e">
        <f t="shared" ref="HH396:HH459" si="1326">IF(AND(EP396=TRUE,FR396&gt;=0.5,FS396&lt;0.5,EU396=MAX(EU396:EW396)),TRUE,FALSE)</f>
        <v>#DIV/0!</v>
      </c>
      <c r="HI396" s="2" t="e">
        <f t="shared" ref="HI396:HI459" si="1327">IF(AND(EP396=TRUE,FR396&gt;=0.5,FS396&lt;1.5,FS396&gt;=0.5,EU396=MAX(EU396:EW396)),TRUE,FALSE)</f>
        <v>#DIV/0!</v>
      </c>
      <c r="HJ396" s="11" t="e">
        <f t="shared" ref="HJ396:HJ459" si="1328">IF(AND(EP396=TRUE,FR396&gt;=0.5,FS396&gt;=1.5,EU396=MAX(EU396:EW396)),TRUE,FALSE)</f>
        <v>#DIV/0!</v>
      </c>
      <c r="HK396" s="60" t="e">
        <f t="shared" ref="HK396:HK459" si="1329">IF(AND(EP396=TRUE,FR396&lt;0.5,FS396&lt;1.5,EY396=MAX(EX396:FB396)),TRUE,FALSE)</f>
        <v>#DIV/0!</v>
      </c>
      <c r="HL396" s="57"/>
      <c r="HM396" s="57" t="e">
        <f t="shared" ref="HM396:HM459" si="1330">IF(AND(EQ396=TRUE,FR396&lt;0.5,FS396&lt;1.5),TRUE,FALSE)</f>
        <v>#DIV/0!</v>
      </c>
      <c r="HN396" s="57" t="e">
        <f t="shared" ref="HN396:HN459" si="1331">IF(AND(EQ396=TRUE,FR396&lt;0.5,FS396&gt;=1.5),TRUE,FALSE)</f>
        <v>#DIV/0!</v>
      </c>
      <c r="HO396" s="57" t="e">
        <f t="shared" ref="HO396:HO459" si="1332">IF(AND(EQ396=TRUE,FR396&gt;=0.5,FS396&lt;0.5),TRUE,FALSE)</f>
        <v>#DIV/0!</v>
      </c>
      <c r="HP396" s="57" t="e">
        <f t="shared" ref="HP396:HP459" si="1333">IF(AND(EQ396=TRUE,FR396&gt;=0.5,FS396&lt;1.5,FS396&gt;=0.5),TRUE,FALSE)</f>
        <v>#DIV/0!</v>
      </c>
      <c r="HQ396" s="57" t="e">
        <f t="shared" ref="HQ396:HQ459" si="1334">IF(AND(EQ396=TRUE,FR396&gt;=0.5,FS396&gt;=1.5),TRUE,FALSE)</f>
        <v>#DIV/0!</v>
      </c>
      <c r="HR396" s="57"/>
      <c r="HS396" s="57" t="e">
        <f t="shared" ref="HS396:HS459" si="1335">IF(AND(ER396=TRUE,FR396&lt;0.5,FS396&lt;1.5),TRUE,FALSE)</f>
        <v>#DIV/0!</v>
      </c>
      <c r="HT396" s="57" t="e">
        <f t="shared" ref="HT396:HT459" si="1336">IF(AND(ER396=TRUE,FR396&lt;0.5,FS396&gt;=1.5),TRUE,FALSE)</f>
        <v>#DIV/0!</v>
      </c>
      <c r="HU396" s="57" t="e">
        <f t="shared" ref="HU396:HU459" si="1337">IF(AND(ER396=TRUE,FR396&gt;=0.5,FS396&lt;0.5),TRUE,FALSE)</f>
        <v>#DIV/0!</v>
      </c>
      <c r="HV396" s="57" t="e">
        <f t="shared" ref="HV396:HV459" si="1338">IF(AND(ER396=TRUE,FR396&gt;=0.5,FS396&lt;1.5,FS396&gt;=0.5),TRUE,FALSE)</f>
        <v>#DIV/0!</v>
      </c>
      <c r="HW396" s="57" t="e">
        <f t="shared" ref="HW396:HW459" si="1339">IF(AND(ER396=TRUE,FR396&gt;=0.5,FS396&gt;=1.5),TRUE,FALSE)</f>
        <v>#DIV/0!</v>
      </c>
      <c r="HX396" s="57"/>
      <c r="HY396" s="57" t="e">
        <f t="shared" ref="HY396:HY459" si="1340">IF(AND(EJ396=TRUE,EN396=TRUE,FR396&gt;=0.5,FG396&lt;0.5,FF396&gt;=0.5),TRUE,FALSE)</f>
        <v>#DIV/0!</v>
      </c>
      <c r="HZ396" s="57" t="e">
        <f t="shared" ref="HZ396:HZ459" si="1341">IF(AND(EJ396=TRUE,EL396=TRUE,FR396&gt;=0.5,FG396&lt;0.5,FF396&gt;=0.5),TRUE,FALSE)</f>
        <v>#DIV/0!</v>
      </c>
      <c r="IA396" s="57"/>
      <c r="IB396" s="61">
        <f t="shared" ref="IB396:IB459" si="1342">COUNTIF(FU396:HZ396,TRUE)</f>
        <v>0</v>
      </c>
      <c r="IC396" s="57" t="str">
        <f t="shared" ref="IC396:IC459" si="1343" xml:space="preserve"> IF(IB396=1,INDEX(FU$2:HZ$2,MATCH(TRUE,FU396:HZ396,0)),"")</f>
        <v/>
      </c>
      <c r="ID396" s="42"/>
      <c r="IE396" s="2" t="str">
        <f t="shared" ref="IE396:IE459" si="1344">IF(AND(EI396=TRUE,FF396&lt;0.5,FF396&gt;0.3),IE$2,"")</f>
        <v/>
      </c>
      <c r="IF396" s="60" t="e">
        <f t="shared" ref="IF396:IF459" si="1345">IF(AND(EJ396=TRUE,HY396&lt;&gt;TRUE,HZ396&lt;&gt;TRUE),IF$2,"")</f>
        <v>#DIV/0!</v>
      </c>
      <c r="IG396" s="60" t="str">
        <f t="shared" ref="IG396:IG459" si="1346">IF(AND(FQ396=MAX(FN396:FQ396)),IG$2,"")</f>
        <v/>
      </c>
      <c r="IH396" s="60" t="str">
        <f t="shared" ref="IH396:IH459" si="1347">IF(AND(FA396=MAX(EX396:FB396)),IH$2,"")</f>
        <v>zinco-</v>
      </c>
      <c r="II396" s="60" t="str">
        <f t="shared" ref="II396:II459" si="1348">IF(AND(EX396=MAX(EX396:FB396)),II$2,"")</f>
        <v>mangano-</v>
      </c>
      <c r="IJ396" s="60" t="e">
        <f t="shared" ref="IJ396:IJ459" si="1349">IF(AND(EZ396=MAX(EX396:FB396),OR(GT396=TRUE,GU396=TRUE,GG396=TRUE,FZ396=TRUE)),IJ$2,"")</f>
        <v>#DIV/0!</v>
      </c>
      <c r="IK396" s="60" t="e">
        <f t="shared" ref="IK396:IK459" si="1350">IF(AND(EY396=MAX(EX396:FB396),FU396&lt;&gt;TRUE,FV396&lt;&gt;TRUE,FY396&lt;&gt;TRUE,GG396&lt;&gt;TRUE,GT396&lt;&gt;TRUE,GU396&lt;&gt;TRUE,HK396&lt;&gt;TRUE),IK$2,"")</f>
        <v>#DIV/0!</v>
      </c>
      <c r="IL396" s="60" t="e">
        <f t="shared" ref="IL396:IL459" si="1351">IF(AND(FE396=MAX(FC396:FE396),OR(FY396=TRUE,GH396=TRUE,GB396=TRUE,GL396=TRUE,FU396=TRUE,FV396=TRUE)),IL$2,"")</f>
        <v>#DIV/0!</v>
      </c>
      <c r="IM396" s="60" t="e">
        <f t="shared" ref="IM396:IM459" si="1352">IF(AND(FD396=MAX(FC396:FE396),FY396&lt;&gt;TRUE,GH396&lt;&gt;TRUE,GB396&lt;&gt;TRUE,GL396&lt;&gt;TRUE,FU396&lt;&gt;TRUE,FV396&lt;&gt;TRUE,GT396&lt;&gt;TRUE,GU396&lt;&gt;TRUE,GG396&lt;&gt;TRUE),IM$2,"")</f>
        <v>#DIV/0!</v>
      </c>
      <c r="IN396" s="60" t="str">
        <f t="shared" ref="IN396:IN459" si="1353">IF(AND(DT396=MAX(DR396:DT396),EI396=TRUE),IN$2,"")</f>
        <v/>
      </c>
      <c r="IO396" s="60" t="str">
        <f t="shared" ref="IO396:IO459" si="1354">IF(AND(DS396=MAX(DR396:DT396),EI396=TRUE),IO$2,"")</f>
        <v/>
      </c>
      <c r="IP396" s="57"/>
      <c r="IQ396" s="57" t="str">
        <f t="shared" ref="IQ396:IQ459" si="1355">IF(IB396=1,CONCATENATE(IE396,IF396,IG396,IH396,II396,IJ396,IK396,IL396,IM396,IN396,IO396,IC396),"ERROR!!")</f>
        <v>ERROR!!</v>
      </c>
    </row>
    <row r="397" spans="24:251">
      <c r="X397" s="29">
        <f t="shared" si="1211"/>
        <v>0</v>
      </c>
      <c r="Y397" s="29">
        <f t="shared" si="1212"/>
        <v>0</v>
      </c>
      <c r="Z397" s="29" t="e">
        <f t="shared" si="1213"/>
        <v>#DIV/0!</v>
      </c>
      <c r="AA397" s="29" t="e">
        <f t="shared" si="1214"/>
        <v>#DIV/0!</v>
      </c>
      <c r="AB397" s="29" t="e">
        <f t="shared" si="1215"/>
        <v>#DIV/0!</v>
      </c>
      <c r="AC397" s="29" t="e">
        <f t="shared" si="1216"/>
        <v>#DIV/0!</v>
      </c>
      <c r="AF397" s="23">
        <v>60.084299999999999</v>
      </c>
      <c r="AG397" s="23">
        <v>79.878799999999998</v>
      </c>
      <c r="AH397" s="23">
        <v>101.96120000000001</v>
      </c>
      <c r="AI397" s="23">
        <v>151.99039999999999</v>
      </c>
      <c r="AJ397" s="23">
        <v>159.69</v>
      </c>
      <c r="AK397" s="23">
        <v>71.846400000000003</v>
      </c>
      <c r="AL397" s="23">
        <v>70.9375</v>
      </c>
      <c r="AM397" s="23">
        <v>40.304400000000001</v>
      </c>
      <c r="AN397" s="23">
        <v>56.077399999999997</v>
      </c>
      <c r="AO397" s="23">
        <v>61.978999999999999</v>
      </c>
      <c r="AP397" s="23">
        <v>94.195999999999998</v>
      </c>
      <c r="AQ397" s="23">
        <v>18.998000000000001</v>
      </c>
      <c r="AR397" s="23">
        <v>35.450000000000003</v>
      </c>
      <c r="AS397" s="23">
        <v>29.88</v>
      </c>
      <c r="AT397" s="23">
        <v>74.691999999999993</v>
      </c>
      <c r="AU397" s="23">
        <v>81.39</v>
      </c>
      <c r="AX397" s="54">
        <f t="shared" si="1217"/>
        <v>0</v>
      </c>
      <c r="AY397" s="54">
        <f t="shared" si="1218"/>
        <v>0</v>
      </c>
      <c r="AZ397" s="54">
        <f t="shared" si="1219"/>
        <v>0</v>
      </c>
      <c r="BA397" s="54">
        <f t="shared" si="1220"/>
        <v>0</v>
      </c>
      <c r="BB397" s="54">
        <f t="shared" si="1221"/>
        <v>0</v>
      </c>
      <c r="BC397" s="54">
        <f t="shared" si="1222"/>
        <v>0</v>
      </c>
      <c r="BD397" s="54">
        <f t="shared" si="1223"/>
        <v>0</v>
      </c>
      <c r="BE397" s="54">
        <f t="shared" si="1224"/>
        <v>0</v>
      </c>
      <c r="BF397" s="54">
        <f t="shared" si="1225"/>
        <v>0</v>
      </c>
      <c r="BG397" s="54">
        <f t="shared" si="1226"/>
        <v>0</v>
      </c>
      <c r="BH397" s="54">
        <f t="shared" si="1227"/>
        <v>0</v>
      </c>
      <c r="BI397" s="54">
        <f t="shared" si="1228"/>
        <v>0</v>
      </c>
      <c r="BJ397" s="54">
        <f t="shared" si="1229"/>
        <v>0</v>
      </c>
      <c r="BK397" s="54">
        <f t="shared" si="1230"/>
        <v>0</v>
      </c>
      <c r="BL397" s="54">
        <f t="shared" si="1231"/>
        <v>0</v>
      </c>
      <c r="BM397" s="42"/>
      <c r="BO397" s="54">
        <f>'Norm-coeff'!$C$2+$AX397*'Norm-coeff'!$D$2+$AY397*'Norm-coeff'!$E$2+$AZ397*'Norm-coeff'!$F$2+$BA397*'Norm-coeff'!$G$2+$BB397*'Norm-coeff'!$H$2+$BC397*'Norm-coeff'!$I$2+$BD397*'Norm-coeff'!$J$2+$BE397*'Norm-coeff'!$K$2+$BF397*'Norm-coeff'!$L$2+$BG397*'Norm-coeff'!$M$2+$BH397*'Norm-coeff'!$N$2+$BI397*'Norm-coeff'!$O$2</f>
        <v>5.4045421474420303</v>
      </c>
      <c r="BP397" s="54">
        <f>'Norm-coeff'!$C$3+$AX397*'Norm-coeff'!$D$3+$AY397*'Norm-coeff'!$E$3+$AZ397*'Norm-coeff'!$F$3+$BA397*'Norm-coeff'!$G$3+$BB397*'Norm-coeff'!$H$3+$BC397*'Norm-coeff'!$I$3+$BD397*'Norm-coeff'!$J$3+$BE397*'Norm-coeff'!$K$3+$BF397*'Norm-coeff'!$L$3+$BG397*'Norm-coeff'!$M$3+$BH397*'Norm-coeff'!$N$3+$BI397*'Norm-coeff'!$O$3</f>
        <v>3.15319116612705</v>
      </c>
      <c r="BQ397" s="54">
        <f>'Norm-coeff'!$C$4+$AX397*'Norm-coeff'!$D$4+$AY397*'Norm-coeff'!$E$4+$AZ397*'Norm-coeff'!$F$4+$BA397*'Norm-coeff'!$G$4+$BB397*'Norm-coeff'!$H$4+$BC397*'Norm-coeff'!$I$4+$BD397*'Norm-coeff'!$J$4+$BE397*'Norm-coeff'!$K$4+$BF397*'Norm-coeff'!$L$4+$BG397*'Norm-coeff'!$M$4+$BH397*'Norm-coeff'!$N$4+$BI397*'Norm-coeff'!$O$4</f>
        <v>1.42115649462768</v>
      </c>
      <c r="BR397" s="54">
        <f>'Norm-coeff'!$C$5+$AX397*'Norm-coeff'!$D$5+$AY397*'Norm-coeff'!$E$5+$AZ397*'Norm-coeff'!$F$5+$BA397*'Norm-coeff'!$G$5+$BB397*'Norm-coeff'!$H$5+$BC397*'Norm-coeff'!$I$5+$BD397*'Norm-coeff'!$J$5+$BE397*'Norm-coeff'!$K$5+$BF397*'Norm-coeff'!$L$5+$BG397*'Norm-coeff'!$M$5+$BH397*'Norm-coeff'!$N$5+$BI397*'Norm-coeff'!$O$5</f>
        <v>1.0553329241296201</v>
      </c>
      <c r="BS397" s="54">
        <f>'Norm-coeff'!$C$6+$AX397*'Norm-coeff'!$D$6+$AY397*'Norm-coeff'!$E$6+$AZ397*'Norm-coeff'!$F$6+$BA397*'Norm-coeff'!$G$6+$BB397*'Norm-coeff'!$H$6+$BC397*'Norm-coeff'!$I$6+$BD397*'Norm-coeff'!$J$6+$BE397*'Norm-coeff'!$K$6+$BF397*'Norm-coeff'!$L$6+$BG397*'Norm-coeff'!$M$6+$BH397*'Norm-coeff'!$N$6+$BI397*'Norm-coeff'!$O$6</f>
        <v>-1.48700885495103E-2</v>
      </c>
      <c r="BT397" s="54">
        <f>'Norm-coeff'!$C$7+$AX397*'Norm-coeff'!$D$7+$AY397*'Norm-coeff'!$E$7+$AZ397*'Norm-coeff'!$F$7+$BA397*'Norm-coeff'!$G$7+$BB397*'Norm-coeff'!$H$7+$BC397*'Norm-coeff'!$I$7+$BD397*'Norm-coeff'!$J$7+$BE397*'Norm-coeff'!$K$7+$BF397*'Norm-coeff'!$L$7+$BG397*'Norm-coeff'!$M$7+$BH397*'Norm-coeff'!$N$7+$BI397*'Norm-coeff'!$O$7</f>
        <v>2.0907583608832998</v>
      </c>
      <c r="BU397" s="54">
        <f>'Norm-coeff'!$C$8+$AX397*'Norm-coeff'!$D$8+$AY397*'Norm-coeff'!$E$8+$AZ397*'Norm-coeff'!$F$8+$BA397*'Norm-coeff'!$G$8+$BB397*'Norm-coeff'!$H$8+$BC397*'Norm-coeff'!$I$8+$BD397*'Norm-coeff'!$J$8+$BE397*'Norm-coeff'!$K$8+$BF397*'Norm-coeff'!$L$8+$BG397*'Norm-coeff'!$M$8+$BH397*'Norm-coeff'!$N$8+$BI397*'Norm-coeff'!$O$8</f>
        <v>0.65894159836244504</v>
      </c>
      <c r="BV397" s="54">
        <f>'Norm-coeff'!$C$9+$AX397*'Norm-coeff'!$D$9+$AY397*'Norm-coeff'!$E$9+$AZ397*'Norm-coeff'!$F$9+$BA397*'Norm-coeff'!$G$9+$BB397*'Norm-coeff'!$H$9+$BC397*'Norm-coeff'!$I$9+$BD397*'Norm-coeff'!$J$9+$BE397*'Norm-coeff'!$K$9+$BF397*'Norm-coeff'!$L$9+$BG397*'Norm-coeff'!$M$9+$BH397*'Norm-coeff'!$N$9+$BI397*'Norm-coeff'!$O$9</f>
        <v>1.48961085014701</v>
      </c>
      <c r="BW397" s="54">
        <f>'Norm-coeff'!$C$10+$AX397*'Norm-coeff'!$D$10+$AY397*'Norm-coeff'!$E$10+$AZ397*'Norm-coeff'!$F$10+$BA397*'Norm-coeff'!$G$10+$BB397*'Norm-coeff'!$H$10+$BC397*'Norm-coeff'!$I$10+$BD397*'Norm-coeff'!$J$10+$BE397*'Norm-coeff'!$K$10+$BF397*'Norm-coeff'!$L$10+$BG397*'Norm-coeff'!$M$10+$BH397*'Norm-coeff'!$N$10+$BI397*'Norm-coeff'!$O$10</f>
        <v>1.42058735749591</v>
      </c>
      <c r="BX397" s="54">
        <f>'Norm-coeff'!$C$11+$AX397*'Norm-coeff'!$D$11+$AY397*'Norm-coeff'!$E$11+$AZ397*'Norm-coeff'!$F$11+$BA397*'Norm-coeff'!$G$11+$BB397*'Norm-coeff'!$H$11+$BC397*'Norm-coeff'!$I$11+$BD397*'Norm-coeff'!$J$11+$BE397*'Norm-coeff'!$K$11+$BF397*'Norm-coeff'!$L$11+$BG397*'Norm-coeff'!$M$11+$BH397*'Norm-coeff'!$N$11+$BI397*'Norm-coeff'!$O$11</f>
        <v>0.221233014421479</v>
      </c>
      <c r="BY397" s="54">
        <f>'Norm-coeff'!$C$12+$AX397*'Norm-coeff'!$D$12+$AY397*'Norm-coeff'!$E$12+$AZ397*'Norm-coeff'!$F$12+$BA397*'Norm-coeff'!$G$12+$BB397*'Norm-coeff'!$H$12+$BC397*'Norm-coeff'!$I$12+$BD397*'Norm-coeff'!$J$12+$BE397*'Norm-coeff'!$K$12+$BF397*'Norm-coeff'!$L$12+$BG397*'Norm-coeff'!$M$12+$BH397*'Norm-coeff'!$N$12+$BI397*'Norm-coeff'!$O$12</f>
        <v>0.283527502056037</v>
      </c>
      <c r="BZ397" s="54">
        <f>'Norm-coeff'!$C$13+$AX397*'Norm-coeff'!$D$13+$AY397*'Norm-coeff'!$E$13+$AZ397*'Norm-coeff'!$F$13+$BA397*'Norm-coeff'!$G$13+$BB397*'Norm-coeff'!$H$13+$BC397*'Norm-coeff'!$I$13+$BD397*'Norm-coeff'!$J$13+$BE397*'Norm-coeff'!$K$13+$BF397*'Norm-coeff'!$L$13+$BG397*'Norm-coeff'!$M$13+$BH397*'Norm-coeff'!$N$13+$BI397*'Norm-coeff'!$O$13</f>
        <v>-4.1864930554451202E-2</v>
      </c>
      <c r="CA397" s="54">
        <f>'Norm-coeff'!$C$14+$AX397*'Norm-coeff'!$D$14+$AY397*'Norm-coeff'!$E$14+$AZ397*'Norm-coeff'!$F$14+$BA397*'Norm-coeff'!$G$14+$BB397*'Norm-coeff'!$H$14+$BC397*'Norm-coeff'!$I$14+$BD397*'Norm-coeff'!$J$14+$BE397*'Norm-coeff'!$K$14+$BF397*'Norm-coeff'!$L$14+$BG397*'Norm-coeff'!$M$14+$BH397*'Norm-coeff'!$N$14+$BI397*'Norm-coeff'!$O$14</f>
        <v>4.2526983164477103</v>
      </c>
      <c r="CC397" s="54">
        <f t="shared" ref="CC397:CC460" si="1356">IF(AX397&lt;=0,0,BO397/AX397)</f>
        <v>0</v>
      </c>
      <c r="CG397" s="54">
        <f t="shared" si="1232"/>
        <v>0</v>
      </c>
      <c r="CH397" s="54">
        <f t="shared" si="1210"/>
        <v>0</v>
      </c>
      <c r="CI397" s="54">
        <f t="shared" si="1233"/>
        <v>0</v>
      </c>
      <c r="CJ397" s="56">
        <f t="shared" si="1234"/>
        <v>0</v>
      </c>
      <c r="CK397" s="54">
        <f t="shared" si="1235"/>
        <v>0</v>
      </c>
      <c r="CL397" s="54">
        <f t="shared" si="1236"/>
        <v>0</v>
      </c>
      <c r="CM397" s="54">
        <f t="shared" si="1237"/>
        <v>0</v>
      </c>
      <c r="CN397" s="54">
        <f t="shared" si="1238"/>
        <v>0</v>
      </c>
      <c r="CO397" s="54">
        <f t="shared" si="1239"/>
        <v>0</v>
      </c>
      <c r="CP397" s="54">
        <f t="shared" si="1240"/>
        <v>0</v>
      </c>
      <c r="CQ397" s="54">
        <f t="shared" si="1241"/>
        <v>0</v>
      </c>
      <c r="CR397" s="54">
        <f t="shared" si="1242"/>
        <v>0</v>
      </c>
      <c r="CS397" s="54">
        <f t="shared" si="1243"/>
        <v>0</v>
      </c>
      <c r="CU397" s="54">
        <f t="shared" si="1244"/>
        <v>0</v>
      </c>
      <c r="CV397" s="54">
        <f t="shared" si="1245"/>
        <v>0</v>
      </c>
      <c r="CW397" s="54">
        <f t="shared" si="1246"/>
        <v>0</v>
      </c>
      <c r="CX397" s="54">
        <f t="shared" si="1247"/>
        <v>0</v>
      </c>
      <c r="CZ397" s="54">
        <f t="shared" si="1248"/>
        <v>0</v>
      </c>
      <c r="DA397" s="54">
        <f t="shared" si="1249"/>
        <v>0</v>
      </c>
      <c r="DB397" s="54">
        <f t="shared" si="1250"/>
        <v>0</v>
      </c>
      <c r="DC397" s="54">
        <f t="shared" si="1251"/>
        <v>0</v>
      </c>
      <c r="DD397" s="54">
        <f t="shared" si="1252"/>
        <v>0</v>
      </c>
      <c r="DE397" s="54">
        <f t="shared" si="1253"/>
        <v>0</v>
      </c>
      <c r="DF397" s="54">
        <f t="shared" si="1254"/>
        <v>0</v>
      </c>
      <c r="DG397" s="54">
        <f t="shared" si="1255"/>
        <v>2</v>
      </c>
      <c r="DH397" s="71">
        <f t="shared" si="1256"/>
        <v>0</v>
      </c>
      <c r="DI397" s="71">
        <f t="shared" si="1257"/>
        <v>0</v>
      </c>
      <c r="DJ397" s="54">
        <f t="shared" si="1258"/>
        <v>0</v>
      </c>
      <c r="DK397" s="54">
        <f t="shared" si="1259"/>
        <v>2</v>
      </c>
      <c r="DL397" s="4">
        <f t="shared" si="1184"/>
        <v>0</v>
      </c>
      <c r="DM397" s="3">
        <f t="shared" si="1260"/>
        <v>0</v>
      </c>
      <c r="DN397" s="3">
        <f t="shared" si="1261"/>
        <v>0</v>
      </c>
      <c r="DO397" s="4" t="e">
        <f t="shared" si="1262"/>
        <v>#DIV/0!</v>
      </c>
      <c r="DP397" s="57"/>
      <c r="DQ397" s="57"/>
      <c r="DR397" s="56">
        <f t="shared" si="1185"/>
        <v>2</v>
      </c>
      <c r="DS397" s="56">
        <f t="shared" si="1186"/>
        <v>0</v>
      </c>
      <c r="DT397" s="38">
        <f t="shared" si="1187"/>
        <v>0</v>
      </c>
      <c r="DU397" s="38">
        <f t="shared" si="1263"/>
        <v>2</v>
      </c>
      <c r="DV397" s="38">
        <f t="shared" si="1188"/>
        <v>0</v>
      </c>
      <c r="DW397" s="39">
        <f t="shared" si="1189"/>
        <v>0</v>
      </c>
      <c r="DX397" s="39">
        <f t="shared" si="1190"/>
        <v>0</v>
      </c>
      <c r="DY397" s="39">
        <f t="shared" si="1191"/>
        <v>0</v>
      </c>
      <c r="DZ397" s="39">
        <f t="shared" si="1192"/>
        <v>0</v>
      </c>
      <c r="EA397" s="39">
        <f t="shared" si="1193"/>
        <v>0</v>
      </c>
      <c r="EB397" s="37" t="e">
        <f t="shared" si="1264"/>
        <v>#DIV/0!</v>
      </c>
      <c r="EC397" s="37" t="e">
        <f t="shared" si="1265"/>
        <v>#DIV/0!</v>
      </c>
      <c r="ED397" s="37" t="e">
        <f t="shared" si="1266"/>
        <v>#DIV/0!</v>
      </c>
      <c r="EE397" s="37" t="e">
        <f t="shared" si="1267"/>
        <v>#DIV/0!</v>
      </c>
      <c r="EF397" s="39" t="e">
        <f t="shared" si="1268"/>
        <v>#DIV/0!</v>
      </c>
      <c r="EG397" s="37" t="e">
        <f t="shared" si="1269"/>
        <v>#DIV/0!</v>
      </c>
      <c r="EH397" s="37" t="e">
        <f t="shared" si="1270"/>
        <v>#DIV/0!</v>
      </c>
      <c r="EI397" s="11" t="b">
        <f t="shared" si="1271"/>
        <v>1</v>
      </c>
      <c r="EJ397" s="11" t="b">
        <f t="shared" si="1272"/>
        <v>0</v>
      </c>
      <c r="EK397" s="39" t="e">
        <f t="shared" si="1273"/>
        <v>#DIV/0!</v>
      </c>
      <c r="EL397" s="39" t="e">
        <f t="shared" si="1274"/>
        <v>#DIV/0!</v>
      </c>
      <c r="EM397" s="39" t="e">
        <f t="shared" si="1275"/>
        <v>#DIV/0!</v>
      </c>
      <c r="EN397" s="39" t="e">
        <f t="shared" si="1276"/>
        <v>#DIV/0!</v>
      </c>
      <c r="EO397" s="39" t="e">
        <f t="shared" si="1277"/>
        <v>#DIV/0!</v>
      </c>
      <c r="EP397" s="39" t="e">
        <f t="shared" si="1278"/>
        <v>#DIV/0!</v>
      </c>
      <c r="EQ397" s="39" t="e">
        <f t="shared" si="1279"/>
        <v>#DIV/0!</v>
      </c>
      <c r="ER397" s="39" t="e">
        <f t="shared" si="1280"/>
        <v>#DIV/0!</v>
      </c>
      <c r="ES397" s="58" t="str">
        <f t="shared" si="1281"/>
        <v>(OH,F,Cl)-dominate amphibole</v>
      </c>
      <c r="ET397" s="58" t="e">
        <f t="shared" si="1282"/>
        <v>#N/A</v>
      </c>
      <c r="EU397" s="56">
        <f t="shared" si="1194"/>
        <v>0</v>
      </c>
      <c r="EV397" s="56">
        <f t="shared" si="1195"/>
        <v>0</v>
      </c>
      <c r="EW397" s="56">
        <f t="shared" si="1196"/>
        <v>0</v>
      </c>
      <c r="EX397" s="56">
        <f t="shared" si="1197"/>
        <v>0</v>
      </c>
      <c r="EY397" s="56">
        <f t="shared" si="1198"/>
        <v>0</v>
      </c>
      <c r="EZ397" s="56">
        <f t="shared" si="1199"/>
        <v>0</v>
      </c>
      <c r="FA397" s="39">
        <f t="shared" si="1200"/>
        <v>0</v>
      </c>
      <c r="FB397" s="39">
        <f t="shared" si="1201"/>
        <v>0</v>
      </c>
      <c r="FC397" s="54">
        <f t="shared" si="1202"/>
        <v>0</v>
      </c>
      <c r="FD397" s="54">
        <f t="shared" si="1203"/>
        <v>0</v>
      </c>
      <c r="FE397" s="39">
        <f t="shared" si="1204"/>
        <v>0</v>
      </c>
      <c r="FF397" s="54">
        <f t="shared" si="1205"/>
        <v>0</v>
      </c>
      <c r="FG397" s="39">
        <f t="shared" si="1206"/>
        <v>0</v>
      </c>
      <c r="FH397" s="39">
        <f t="shared" si="1283"/>
        <v>0</v>
      </c>
      <c r="FI397" s="39">
        <f t="shared" si="1284"/>
        <v>0</v>
      </c>
      <c r="FJ397" s="39">
        <f t="shared" si="1285"/>
        <v>0</v>
      </c>
      <c r="FK397" s="39" t="e">
        <f t="shared" si="1286"/>
        <v>#DIV/0!</v>
      </c>
      <c r="FL397" s="39" t="e">
        <f t="shared" si="1287"/>
        <v>#DIV/0!</v>
      </c>
      <c r="FM397" s="39" t="e">
        <f t="shared" si="1288"/>
        <v>#DIV/0!</v>
      </c>
      <c r="FN397" s="39">
        <f t="shared" si="1289"/>
        <v>1</v>
      </c>
      <c r="FO397" s="39">
        <f t="shared" si="1207"/>
        <v>0</v>
      </c>
      <c r="FP397" s="39">
        <f t="shared" si="1208"/>
        <v>0</v>
      </c>
      <c r="FQ397" s="39">
        <f t="shared" si="1209"/>
        <v>0</v>
      </c>
      <c r="FR397" s="39">
        <f t="shared" si="1290"/>
        <v>0</v>
      </c>
      <c r="FS397" s="39">
        <f t="shared" si="1291"/>
        <v>0</v>
      </c>
      <c r="FU397" s="39" t="e">
        <f t="shared" si="1292"/>
        <v>#DIV/0!</v>
      </c>
      <c r="FV397" s="39" t="e">
        <f t="shared" si="1293"/>
        <v>#DIV/0!</v>
      </c>
      <c r="FW397" s="39" t="e">
        <f t="shared" si="1294"/>
        <v>#DIV/0!</v>
      </c>
      <c r="FY397" s="39" t="e">
        <f t="shared" si="1295"/>
        <v>#DIV/0!</v>
      </c>
      <c r="FZ397" s="39" t="e">
        <f t="shared" si="1296"/>
        <v>#DIV/0!</v>
      </c>
      <c r="GA397" s="39" t="e">
        <f t="shared" si="1297"/>
        <v>#DIV/0!</v>
      </c>
      <c r="GB397" s="39" t="e">
        <f t="shared" si="1298"/>
        <v>#DIV/0!</v>
      </c>
      <c r="GC397" s="39" t="e">
        <f t="shared" si="1299"/>
        <v>#DIV/0!</v>
      </c>
      <c r="GD397" s="39" t="e">
        <f t="shared" si="1300"/>
        <v>#DIV/0!</v>
      </c>
      <c r="GE397" s="39" t="e">
        <f t="shared" si="1301"/>
        <v>#DIV/0!</v>
      </c>
      <c r="GF397" s="39" t="e">
        <f t="shared" si="1302"/>
        <v>#DIV/0!</v>
      </c>
      <c r="GG397" s="39" t="e">
        <f t="shared" si="1303"/>
        <v>#DIV/0!</v>
      </c>
      <c r="GH397" s="39" t="e">
        <f t="shared" si="1304"/>
        <v>#DIV/0!</v>
      </c>
      <c r="GI397" s="39"/>
      <c r="GJ397" s="39" t="e">
        <f t="shared" si="1305"/>
        <v>#DIV/0!</v>
      </c>
      <c r="GK397" s="39" t="e">
        <f t="shared" si="1306"/>
        <v>#DIV/0!</v>
      </c>
      <c r="GL397" s="39" t="e">
        <f t="shared" si="1307"/>
        <v>#DIV/0!</v>
      </c>
      <c r="GM397" s="39" t="e">
        <f t="shared" si="1308"/>
        <v>#DIV/0!</v>
      </c>
      <c r="GN397" s="39" t="e">
        <f t="shared" si="1309"/>
        <v>#DIV/0!</v>
      </c>
      <c r="GO397" s="57"/>
      <c r="GP397" s="57" t="e">
        <f t="shared" si="1310"/>
        <v>#DIV/0!</v>
      </c>
      <c r="GQ397" s="59" t="e">
        <f t="shared" si="1311"/>
        <v>#DIV/0!</v>
      </c>
      <c r="GR397" s="41" t="e">
        <f t="shared" si="1312"/>
        <v>#DIV/0!</v>
      </c>
      <c r="GS397" s="57" t="e">
        <f t="shared" si="1313"/>
        <v>#DIV/0!</v>
      </c>
      <c r="GT397" s="57" t="e">
        <f t="shared" si="1314"/>
        <v>#DIV/0!</v>
      </c>
      <c r="GU397" s="57" t="e">
        <f t="shared" si="1315"/>
        <v>#DIV/0!</v>
      </c>
      <c r="GV397" s="57"/>
      <c r="GW397" s="42" t="e">
        <f t="shared" si="1316"/>
        <v>#DIV/0!</v>
      </c>
      <c r="GX397" s="42" t="e">
        <f t="shared" si="1317"/>
        <v>#DIV/0!</v>
      </c>
      <c r="GY397" s="42" t="e">
        <f t="shared" si="1318"/>
        <v>#DIV/0!</v>
      </c>
      <c r="GZ397" s="57"/>
      <c r="HA397" s="2" t="e">
        <f t="shared" si="1319"/>
        <v>#DIV/0!</v>
      </c>
      <c r="HB397" s="2" t="e">
        <f t="shared" si="1320"/>
        <v>#DIV/0!</v>
      </c>
      <c r="HC397" s="2" t="e">
        <f t="shared" si="1321"/>
        <v>#DIV/0!</v>
      </c>
      <c r="HD397" s="2" t="e">
        <f t="shared" si="1322"/>
        <v>#DIV/0!</v>
      </c>
      <c r="HE397" s="2" t="e">
        <f t="shared" si="1323"/>
        <v>#DIV/0!</v>
      </c>
      <c r="HF397" s="2" t="e">
        <f t="shared" si="1324"/>
        <v>#DIV/0!</v>
      </c>
      <c r="HG397" s="2" t="e">
        <f t="shared" si="1325"/>
        <v>#DIV/0!</v>
      </c>
      <c r="HH397" s="2" t="e">
        <f t="shared" si="1326"/>
        <v>#DIV/0!</v>
      </c>
      <c r="HI397" s="2" t="e">
        <f t="shared" si="1327"/>
        <v>#DIV/0!</v>
      </c>
      <c r="HJ397" s="11" t="e">
        <f t="shared" si="1328"/>
        <v>#DIV/0!</v>
      </c>
      <c r="HK397" s="60" t="e">
        <f t="shared" si="1329"/>
        <v>#DIV/0!</v>
      </c>
      <c r="HL397" s="57"/>
      <c r="HM397" s="57" t="e">
        <f t="shared" si="1330"/>
        <v>#DIV/0!</v>
      </c>
      <c r="HN397" s="57" t="e">
        <f t="shared" si="1331"/>
        <v>#DIV/0!</v>
      </c>
      <c r="HO397" s="57" t="e">
        <f t="shared" si="1332"/>
        <v>#DIV/0!</v>
      </c>
      <c r="HP397" s="57" t="e">
        <f t="shared" si="1333"/>
        <v>#DIV/0!</v>
      </c>
      <c r="HQ397" s="57" t="e">
        <f t="shared" si="1334"/>
        <v>#DIV/0!</v>
      </c>
      <c r="HR397" s="57"/>
      <c r="HS397" s="57" t="e">
        <f t="shared" si="1335"/>
        <v>#DIV/0!</v>
      </c>
      <c r="HT397" s="57" t="e">
        <f t="shared" si="1336"/>
        <v>#DIV/0!</v>
      </c>
      <c r="HU397" s="57" t="e">
        <f t="shared" si="1337"/>
        <v>#DIV/0!</v>
      </c>
      <c r="HV397" s="57" t="e">
        <f t="shared" si="1338"/>
        <v>#DIV/0!</v>
      </c>
      <c r="HW397" s="57" t="e">
        <f t="shared" si="1339"/>
        <v>#DIV/0!</v>
      </c>
      <c r="HX397" s="57"/>
      <c r="HY397" s="57" t="e">
        <f t="shared" si="1340"/>
        <v>#DIV/0!</v>
      </c>
      <c r="HZ397" s="57" t="e">
        <f t="shared" si="1341"/>
        <v>#DIV/0!</v>
      </c>
      <c r="IA397" s="57"/>
      <c r="IB397" s="61">
        <f t="shared" si="1342"/>
        <v>0</v>
      </c>
      <c r="IC397" s="57" t="str">
        <f t="shared" si="1343"/>
        <v/>
      </c>
      <c r="ID397" s="42"/>
      <c r="IE397" s="2" t="str">
        <f t="shared" si="1344"/>
        <v/>
      </c>
      <c r="IF397" s="60" t="e">
        <f t="shared" si="1345"/>
        <v>#DIV/0!</v>
      </c>
      <c r="IG397" s="60" t="str">
        <f t="shared" si="1346"/>
        <v/>
      </c>
      <c r="IH397" s="60" t="str">
        <f t="shared" si="1347"/>
        <v>zinco-</v>
      </c>
      <c r="II397" s="60" t="str">
        <f t="shared" si="1348"/>
        <v>mangano-</v>
      </c>
      <c r="IJ397" s="60" t="e">
        <f t="shared" si="1349"/>
        <v>#DIV/0!</v>
      </c>
      <c r="IK397" s="60" t="e">
        <f t="shared" si="1350"/>
        <v>#DIV/0!</v>
      </c>
      <c r="IL397" s="60" t="e">
        <f t="shared" si="1351"/>
        <v>#DIV/0!</v>
      </c>
      <c r="IM397" s="60" t="e">
        <f t="shared" si="1352"/>
        <v>#DIV/0!</v>
      </c>
      <c r="IN397" s="60" t="str">
        <f t="shared" si="1353"/>
        <v/>
      </c>
      <c r="IO397" s="60" t="str">
        <f t="shared" si="1354"/>
        <v/>
      </c>
      <c r="IP397" s="57"/>
      <c r="IQ397" s="57" t="str">
        <f t="shared" si="1355"/>
        <v>ERROR!!</v>
      </c>
    </row>
    <row r="398" spans="24:251">
      <c r="X398" s="29">
        <f t="shared" si="1211"/>
        <v>0</v>
      </c>
      <c r="Y398" s="29">
        <f t="shared" si="1212"/>
        <v>0</v>
      </c>
      <c r="Z398" s="29" t="e">
        <f t="shared" si="1213"/>
        <v>#DIV/0!</v>
      </c>
      <c r="AA398" s="29" t="e">
        <f t="shared" si="1214"/>
        <v>#DIV/0!</v>
      </c>
      <c r="AB398" s="29" t="e">
        <f t="shared" si="1215"/>
        <v>#DIV/0!</v>
      </c>
      <c r="AC398" s="29" t="e">
        <f t="shared" si="1216"/>
        <v>#DIV/0!</v>
      </c>
      <c r="AF398" s="23">
        <v>60.084299999999999</v>
      </c>
      <c r="AG398" s="23">
        <v>79.878799999999998</v>
      </c>
      <c r="AH398" s="23">
        <v>101.96120000000001</v>
      </c>
      <c r="AI398" s="23">
        <v>151.99039999999999</v>
      </c>
      <c r="AJ398" s="23">
        <v>159.69</v>
      </c>
      <c r="AK398" s="23">
        <v>71.846400000000003</v>
      </c>
      <c r="AL398" s="23">
        <v>70.9375</v>
      </c>
      <c r="AM398" s="23">
        <v>40.304400000000001</v>
      </c>
      <c r="AN398" s="23">
        <v>56.077399999999997</v>
      </c>
      <c r="AO398" s="23">
        <v>61.978999999999999</v>
      </c>
      <c r="AP398" s="23">
        <v>94.195999999999998</v>
      </c>
      <c r="AQ398" s="23">
        <v>18.998000000000001</v>
      </c>
      <c r="AR398" s="23">
        <v>35.450000000000003</v>
      </c>
      <c r="AS398" s="23">
        <v>29.88</v>
      </c>
      <c r="AT398" s="23">
        <v>74.691999999999993</v>
      </c>
      <c r="AU398" s="23">
        <v>81.39</v>
      </c>
      <c r="AX398" s="54">
        <f t="shared" si="1217"/>
        <v>0</v>
      </c>
      <c r="AY398" s="54">
        <f t="shared" si="1218"/>
        <v>0</v>
      </c>
      <c r="AZ398" s="54">
        <f t="shared" si="1219"/>
        <v>0</v>
      </c>
      <c r="BA398" s="54">
        <f t="shared" si="1220"/>
        <v>0</v>
      </c>
      <c r="BB398" s="54">
        <f t="shared" si="1221"/>
        <v>0</v>
      </c>
      <c r="BC398" s="54">
        <f t="shared" si="1222"/>
        <v>0</v>
      </c>
      <c r="BD398" s="54">
        <f t="shared" si="1223"/>
        <v>0</v>
      </c>
      <c r="BE398" s="54">
        <f t="shared" si="1224"/>
        <v>0</v>
      </c>
      <c r="BF398" s="54">
        <f t="shared" si="1225"/>
        <v>0</v>
      </c>
      <c r="BG398" s="54">
        <f t="shared" si="1226"/>
        <v>0</v>
      </c>
      <c r="BH398" s="54">
        <f t="shared" si="1227"/>
        <v>0</v>
      </c>
      <c r="BI398" s="54">
        <f t="shared" si="1228"/>
        <v>0</v>
      </c>
      <c r="BJ398" s="54">
        <f t="shared" si="1229"/>
        <v>0</v>
      </c>
      <c r="BK398" s="54">
        <f t="shared" si="1230"/>
        <v>0</v>
      </c>
      <c r="BL398" s="54">
        <f t="shared" si="1231"/>
        <v>0</v>
      </c>
      <c r="BM398" s="42"/>
      <c r="BO398" s="54">
        <f>'Norm-coeff'!$C$2+$AX398*'Norm-coeff'!$D$2+$AY398*'Norm-coeff'!$E$2+$AZ398*'Norm-coeff'!$F$2+$BA398*'Norm-coeff'!$G$2+$BB398*'Norm-coeff'!$H$2+$BC398*'Norm-coeff'!$I$2+$BD398*'Norm-coeff'!$J$2+$BE398*'Norm-coeff'!$K$2+$BF398*'Norm-coeff'!$L$2+$BG398*'Norm-coeff'!$M$2+$BH398*'Norm-coeff'!$N$2+$BI398*'Norm-coeff'!$O$2</f>
        <v>5.4045421474420303</v>
      </c>
      <c r="BP398" s="54">
        <f>'Norm-coeff'!$C$3+$AX398*'Norm-coeff'!$D$3+$AY398*'Norm-coeff'!$E$3+$AZ398*'Norm-coeff'!$F$3+$BA398*'Norm-coeff'!$G$3+$BB398*'Norm-coeff'!$H$3+$BC398*'Norm-coeff'!$I$3+$BD398*'Norm-coeff'!$J$3+$BE398*'Norm-coeff'!$K$3+$BF398*'Norm-coeff'!$L$3+$BG398*'Norm-coeff'!$M$3+$BH398*'Norm-coeff'!$N$3+$BI398*'Norm-coeff'!$O$3</f>
        <v>3.15319116612705</v>
      </c>
      <c r="BQ398" s="54">
        <f>'Norm-coeff'!$C$4+$AX398*'Norm-coeff'!$D$4+$AY398*'Norm-coeff'!$E$4+$AZ398*'Norm-coeff'!$F$4+$BA398*'Norm-coeff'!$G$4+$BB398*'Norm-coeff'!$H$4+$BC398*'Norm-coeff'!$I$4+$BD398*'Norm-coeff'!$J$4+$BE398*'Norm-coeff'!$K$4+$BF398*'Norm-coeff'!$L$4+$BG398*'Norm-coeff'!$M$4+$BH398*'Norm-coeff'!$N$4+$BI398*'Norm-coeff'!$O$4</f>
        <v>1.42115649462768</v>
      </c>
      <c r="BR398" s="54">
        <f>'Norm-coeff'!$C$5+$AX398*'Norm-coeff'!$D$5+$AY398*'Norm-coeff'!$E$5+$AZ398*'Norm-coeff'!$F$5+$BA398*'Norm-coeff'!$G$5+$BB398*'Norm-coeff'!$H$5+$BC398*'Norm-coeff'!$I$5+$BD398*'Norm-coeff'!$J$5+$BE398*'Norm-coeff'!$K$5+$BF398*'Norm-coeff'!$L$5+$BG398*'Norm-coeff'!$M$5+$BH398*'Norm-coeff'!$N$5+$BI398*'Norm-coeff'!$O$5</f>
        <v>1.0553329241296201</v>
      </c>
      <c r="BS398" s="54">
        <f>'Norm-coeff'!$C$6+$AX398*'Norm-coeff'!$D$6+$AY398*'Norm-coeff'!$E$6+$AZ398*'Norm-coeff'!$F$6+$BA398*'Norm-coeff'!$G$6+$BB398*'Norm-coeff'!$H$6+$BC398*'Norm-coeff'!$I$6+$BD398*'Norm-coeff'!$J$6+$BE398*'Norm-coeff'!$K$6+$BF398*'Norm-coeff'!$L$6+$BG398*'Norm-coeff'!$M$6+$BH398*'Norm-coeff'!$N$6+$BI398*'Norm-coeff'!$O$6</f>
        <v>-1.48700885495103E-2</v>
      </c>
      <c r="BT398" s="54">
        <f>'Norm-coeff'!$C$7+$AX398*'Norm-coeff'!$D$7+$AY398*'Norm-coeff'!$E$7+$AZ398*'Norm-coeff'!$F$7+$BA398*'Norm-coeff'!$G$7+$BB398*'Norm-coeff'!$H$7+$BC398*'Norm-coeff'!$I$7+$BD398*'Norm-coeff'!$J$7+$BE398*'Norm-coeff'!$K$7+$BF398*'Norm-coeff'!$L$7+$BG398*'Norm-coeff'!$M$7+$BH398*'Norm-coeff'!$N$7+$BI398*'Norm-coeff'!$O$7</f>
        <v>2.0907583608832998</v>
      </c>
      <c r="BU398" s="54">
        <f>'Norm-coeff'!$C$8+$AX398*'Norm-coeff'!$D$8+$AY398*'Norm-coeff'!$E$8+$AZ398*'Norm-coeff'!$F$8+$BA398*'Norm-coeff'!$G$8+$BB398*'Norm-coeff'!$H$8+$BC398*'Norm-coeff'!$I$8+$BD398*'Norm-coeff'!$J$8+$BE398*'Norm-coeff'!$K$8+$BF398*'Norm-coeff'!$L$8+$BG398*'Norm-coeff'!$M$8+$BH398*'Norm-coeff'!$N$8+$BI398*'Norm-coeff'!$O$8</f>
        <v>0.65894159836244504</v>
      </c>
      <c r="BV398" s="54">
        <f>'Norm-coeff'!$C$9+$AX398*'Norm-coeff'!$D$9+$AY398*'Norm-coeff'!$E$9+$AZ398*'Norm-coeff'!$F$9+$BA398*'Norm-coeff'!$G$9+$BB398*'Norm-coeff'!$H$9+$BC398*'Norm-coeff'!$I$9+$BD398*'Norm-coeff'!$J$9+$BE398*'Norm-coeff'!$K$9+$BF398*'Norm-coeff'!$L$9+$BG398*'Norm-coeff'!$M$9+$BH398*'Norm-coeff'!$N$9+$BI398*'Norm-coeff'!$O$9</f>
        <v>1.48961085014701</v>
      </c>
      <c r="BW398" s="54">
        <f>'Norm-coeff'!$C$10+$AX398*'Norm-coeff'!$D$10+$AY398*'Norm-coeff'!$E$10+$AZ398*'Norm-coeff'!$F$10+$BA398*'Norm-coeff'!$G$10+$BB398*'Norm-coeff'!$H$10+$BC398*'Norm-coeff'!$I$10+$BD398*'Norm-coeff'!$J$10+$BE398*'Norm-coeff'!$K$10+$BF398*'Norm-coeff'!$L$10+$BG398*'Norm-coeff'!$M$10+$BH398*'Norm-coeff'!$N$10+$BI398*'Norm-coeff'!$O$10</f>
        <v>1.42058735749591</v>
      </c>
      <c r="BX398" s="54">
        <f>'Norm-coeff'!$C$11+$AX398*'Norm-coeff'!$D$11+$AY398*'Norm-coeff'!$E$11+$AZ398*'Norm-coeff'!$F$11+$BA398*'Norm-coeff'!$G$11+$BB398*'Norm-coeff'!$H$11+$BC398*'Norm-coeff'!$I$11+$BD398*'Norm-coeff'!$J$11+$BE398*'Norm-coeff'!$K$11+$BF398*'Norm-coeff'!$L$11+$BG398*'Norm-coeff'!$M$11+$BH398*'Norm-coeff'!$N$11+$BI398*'Norm-coeff'!$O$11</f>
        <v>0.221233014421479</v>
      </c>
      <c r="BY398" s="54">
        <f>'Norm-coeff'!$C$12+$AX398*'Norm-coeff'!$D$12+$AY398*'Norm-coeff'!$E$12+$AZ398*'Norm-coeff'!$F$12+$BA398*'Norm-coeff'!$G$12+$BB398*'Norm-coeff'!$H$12+$BC398*'Norm-coeff'!$I$12+$BD398*'Norm-coeff'!$J$12+$BE398*'Norm-coeff'!$K$12+$BF398*'Norm-coeff'!$L$12+$BG398*'Norm-coeff'!$M$12+$BH398*'Norm-coeff'!$N$12+$BI398*'Norm-coeff'!$O$12</f>
        <v>0.283527502056037</v>
      </c>
      <c r="BZ398" s="54">
        <f>'Norm-coeff'!$C$13+$AX398*'Norm-coeff'!$D$13+$AY398*'Norm-coeff'!$E$13+$AZ398*'Norm-coeff'!$F$13+$BA398*'Norm-coeff'!$G$13+$BB398*'Norm-coeff'!$H$13+$BC398*'Norm-coeff'!$I$13+$BD398*'Norm-coeff'!$J$13+$BE398*'Norm-coeff'!$K$13+$BF398*'Norm-coeff'!$L$13+$BG398*'Norm-coeff'!$M$13+$BH398*'Norm-coeff'!$N$13+$BI398*'Norm-coeff'!$O$13</f>
        <v>-4.1864930554451202E-2</v>
      </c>
      <c r="CA398" s="54">
        <f>'Norm-coeff'!$C$14+$AX398*'Norm-coeff'!$D$14+$AY398*'Norm-coeff'!$E$14+$AZ398*'Norm-coeff'!$F$14+$BA398*'Norm-coeff'!$G$14+$BB398*'Norm-coeff'!$H$14+$BC398*'Norm-coeff'!$I$14+$BD398*'Norm-coeff'!$J$14+$BE398*'Norm-coeff'!$K$14+$BF398*'Norm-coeff'!$L$14+$BG398*'Norm-coeff'!$M$14+$BH398*'Norm-coeff'!$N$14+$BI398*'Norm-coeff'!$O$14</f>
        <v>4.2526983164477103</v>
      </c>
      <c r="CC398" s="54">
        <f t="shared" si="1356"/>
        <v>0</v>
      </c>
      <c r="CG398" s="54">
        <f t="shared" si="1232"/>
        <v>0</v>
      </c>
      <c r="CH398" s="54">
        <f t="shared" si="1210"/>
        <v>0</v>
      </c>
      <c r="CI398" s="54">
        <f t="shared" si="1233"/>
        <v>0</v>
      </c>
      <c r="CJ398" s="56">
        <f t="shared" si="1234"/>
        <v>0</v>
      </c>
      <c r="CK398" s="54">
        <f t="shared" si="1235"/>
        <v>0</v>
      </c>
      <c r="CL398" s="54">
        <f t="shared" si="1236"/>
        <v>0</v>
      </c>
      <c r="CM398" s="54">
        <f t="shared" si="1237"/>
        <v>0</v>
      </c>
      <c r="CN398" s="54">
        <f t="shared" si="1238"/>
        <v>0</v>
      </c>
      <c r="CO398" s="54">
        <f t="shared" si="1239"/>
        <v>0</v>
      </c>
      <c r="CP398" s="54">
        <f t="shared" si="1240"/>
        <v>0</v>
      </c>
      <c r="CQ398" s="54">
        <f t="shared" si="1241"/>
        <v>0</v>
      </c>
      <c r="CR398" s="54">
        <f t="shared" si="1242"/>
        <v>0</v>
      </c>
      <c r="CS398" s="54">
        <f t="shared" si="1243"/>
        <v>0</v>
      </c>
      <c r="CU398" s="54">
        <f t="shared" si="1244"/>
        <v>0</v>
      </c>
      <c r="CV398" s="54">
        <f t="shared" si="1245"/>
        <v>0</v>
      </c>
      <c r="CW398" s="54">
        <f t="shared" si="1246"/>
        <v>0</v>
      </c>
      <c r="CX398" s="54">
        <f t="shared" si="1247"/>
        <v>0</v>
      </c>
      <c r="CZ398" s="54">
        <f t="shared" si="1248"/>
        <v>0</v>
      </c>
      <c r="DA398" s="54">
        <f t="shared" si="1249"/>
        <v>0</v>
      </c>
      <c r="DB398" s="54">
        <f t="shared" si="1250"/>
        <v>0</v>
      </c>
      <c r="DC398" s="54">
        <f t="shared" si="1251"/>
        <v>0</v>
      </c>
      <c r="DD398" s="54">
        <f t="shared" si="1252"/>
        <v>0</v>
      </c>
      <c r="DE398" s="54">
        <f t="shared" si="1253"/>
        <v>0</v>
      </c>
      <c r="DF398" s="54">
        <f t="shared" si="1254"/>
        <v>0</v>
      </c>
      <c r="DG398" s="54">
        <f t="shared" si="1255"/>
        <v>2</v>
      </c>
      <c r="DH398" s="71">
        <f t="shared" si="1256"/>
        <v>0</v>
      </c>
      <c r="DI398" s="71">
        <f t="shared" si="1257"/>
        <v>0</v>
      </c>
      <c r="DJ398" s="54">
        <f t="shared" si="1258"/>
        <v>0</v>
      </c>
      <c r="DK398" s="54">
        <f t="shared" si="1259"/>
        <v>2</v>
      </c>
      <c r="DL398" s="4">
        <f t="shared" si="1184"/>
        <v>0</v>
      </c>
      <c r="DM398" s="3">
        <f t="shared" si="1260"/>
        <v>0</v>
      </c>
      <c r="DN398" s="3">
        <f t="shared" si="1261"/>
        <v>0</v>
      </c>
      <c r="DO398" s="4" t="e">
        <f t="shared" si="1262"/>
        <v>#DIV/0!</v>
      </c>
      <c r="DP398" s="57"/>
      <c r="DQ398" s="57"/>
      <c r="DR398" s="56">
        <f t="shared" si="1185"/>
        <v>2</v>
      </c>
      <c r="DS398" s="56">
        <f t="shared" si="1186"/>
        <v>0</v>
      </c>
      <c r="DT398" s="38">
        <f t="shared" si="1187"/>
        <v>0</v>
      </c>
      <c r="DU398" s="38">
        <f t="shared" si="1263"/>
        <v>2</v>
      </c>
      <c r="DV398" s="38">
        <f t="shared" si="1188"/>
        <v>0</v>
      </c>
      <c r="DW398" s="39">
        <f t="shared" si="1189"/>
        <v>0</v>
      </c>
      <c r="DX398" s="39">
        <f t="shared" si="1190"/>
        <v>0</v>
      </c>
      <c r="DY398" s="39">
        <f t="shared" si="1191"/>
        <v>0</v>
      </c>
      <c r="DZ398" s="39">
        <f t="shared" si="1192"/>
        <v>0</v>
      </c>
      <c r="EA398" s="39">
        <f t="shared" si="1193"/>
        <v>0</v>
      </c>
      <c r="EB398" s="37" t="e">
        <f t="shared" si="1264"/>
        <v>#DIV/0!</v>
      </c>
      <c r="EC398" s="37" t="e">
        <f t="shared" si="1265"/>
        <v>#DIV/0!</v>
      </c>
      <c r="ED398" s="37" t="e">
        <f t="shared" si="1266"/>
        <v>#DIV/0!</v>
      </c>
      <c r="EE398" s="37" t="e">
        <f t="shared" si="1267"/>
        <v>#DIV/0!</v>
      </c>
      <c r="EF398" s="39" t="e">
        <f t="shared" si="1268"/>
        <v>#DIV/0!</v>
      </c>
      <c r="EG398" s="37" t="e">
        <f t="shared" si="1269"/>
        <v>#DIV/0!</v>
      </c>
      <c r="EH398" s="37" t="e">
        <f t="shared" si="1270"/>
        <v>#DIV/0!</v>
      </c>
      <c r="EI398" s="11" t="b">
        <f t="shared" si="1271"/>
        <v>1</v>
      </c>
      <c r="EJ398" s="11" t="b">
        <f t="shared" si="1272"/>
        <v>0</v>
      </c>
      <c r="EK398" s="39" t="e">
        <f t="shared" si="1273"/>
        <v>#DIV/0!</v>
      </c>
      <c r="EL398" s="39" t="e">
        <f t="shared" si="1274"/>
        <v>#DIV/0!</v>
      </c>
      <c r="EM398" s="39" t="e">
        <f t="shared" si="1275"/>
        <v>#DIV/0!</v>
      </c>
      <c r="EN398" s="39" t="e">
        <f t="shared" si="1276"/>
        <v>#DIV/0!</v>
      </c>
      <c r="EO398" s="39" t="e">
        <f t="shared" si="1277"/>
        <v>#DIV/0!</v>
      </c>
      <c r="EP398" s="39" t="e">
        <f t="shared" si="1278"/>
        <v>#DIV/0!</v>
      </c>
      <c r="EQ398" s="39" t="e">
        <f t="shared" si="1279"/>
        <v>#DIV/0!</v>
      </c>
      <c r="ER398" s="39" t="e">
        <f t="shared" si="1280"/>
        <v>#DIV/0!</v>
      </c>
      <c r="ES398" s="58" t="str">
        <f t="shared" si="1281"/>
        <v>(OH,F,Cl)-dominate amphibole</v>
      </c>
      <c r="ET398" s="58" t="e">
        <f t="shared" si="1282"/>
        <v>#N/A</v>
      </c>
      <c r="EU398" s="56">
        <f t="shared" si="1194"/>
        <v>0</v>
      </c>
      <c r="EV398" s="56">
        <f t="shared" si="1195"/>
        <v>0</v>
      </c>
      <c r="EW398" s="56">
        <f t="shared" si="1196"/>
        <v>0</v>
      </c>
      <c r="EX398" s="56">
        <f t="shared" si="1197"/>
        <v>0</v>
      </c>
      <c r="EY398" s="56">
        <f t="shared" si="1198"/>
        <v>0</v>
      </c>
      <c r="EZ398" s="56">
        <f t="shared" si="1199"/>
        <v>0</v>
      </c>
      <c r="FA398" s="39">
        <f t="shared" si="1200"/>
        <v>0</v>
      </c>
      <c r="FB398" s="39">
        <f t="shared" si="1201"/>
        <v>0</v>
      </c>
      <c r="FC398" s="54">
        <f t="shared" si="1202"/>
        <v>0</v>
      </c>
      <c r="FD398" s="54">
        <f t="shared" si="1203"/>
        <v>0</v>
      </c>
      <c r="FE398" s="39">
        <f t="shared" si="1204"/>
        <v>0</v>
      </c>
      <c r="FF398" s="54">
        <f t="shared" si="1205"/>
        <v>0</v>
      </c>
      <c r="FG398" s="39">
        <f t="shared" si="1206"/>
        <v>0</v>
      </c>
      <c r="FH398" s="39">
        <f t="shared" si="1283"/>
        <v>0</v>
      </c>
      <c r="FI398" s="39">
        <f t="shared" si="1284"/>
        <v>0</v>
      </c>
      <c r="FJ398" s="39">
        <f t="shared" si="1285"/>
        <v>0</v>
      </c>
      <c r="FK398" s="39" t="e">
        <f t="shared" si="1286"/>
        <v>#DIV/0!</v>
      </c>
      <c r="FL398" s="39" t="e">
        <f t="shared" si="1287"/>
        <v>#DIV/0!</v>
      </c>
      <c r="FM398" s="39" t="e">
        <f t="shared" si="1288"/>
        <v>#DIV/0!</v>
      </c>
      <c r="FN398" s="39">
        <f t="shared" si="1289"/>
        <v>1</v>
      </c>
      <c r="FO398" s="39">
        <f t="shared" si="1207"/>
        <v>0</v>
      </c>
      <c r="FP398" s="39">
        <f t="shared" si="1208"/>
        <v>0</v>
      </c>
      <c r="FQ398" s="39">
        <f t="shared" si="1209"/>
        <v>0</v>
      </c>
      <c r="FR398" s="39">
        <f t="shared" si="1290"/>
        <v>0</v>
      </c>
      <c r="FS398" s="39">
        <f t="shared" si="1291"/>
        <v>0</v>
      </c>
      <c r="FU398" s="39" t="e">
        <f t="shared" si="1292"/>
        <v>#DIV/0!</v>
      </c>
      <c r="FV398" s="39" t="e">
        <f t="shared" si="1293"/>
        <v>#DIV/0!</v>
      </c>
      <c r="FW398" s="39" t="e">
        <f t="shared" si="1294"/>
        <v>#DIV/0!</v>
      </c>
      <c r="FY398" s="39" t="e">
        <f t="shared" si="1295"/>
        <v>#DIV/0!</v>
      </c>
      <c r="FZ398" s="39" t="e">
        <f t="shared" si="1296"/>
        <v>#DIV/0!</v>
      </c>
      <c r="GA398" s="39" t="e">
        <f t="shared" si="1297"/>
        <v>#DIV/0!</v>
      </c>
      <c r="GB398" s="39" t="e">
        <f t="shared" si="1298"/>
        <v>#DIV/0!</v>
      </c>
      <c r="GC398" s="39" t="e">
        <f t="shared" si="1299"/>
        <v>#DIV/0!</v>
      </c>
      <c r="GD398" s="39" t="e">
        <f t="shared" si="1300"/>
        <v>#DIV/0!</v>
      </c>
      <c r="GE398" s="39" t="e">
        <f t="shared" si="1301"/>
        <v>#DIV/0!</v>
      </c>
      <c r="GF398" s="39" t="e">
        <f t="shared" si="1302"/>
        <v>#DIV/0!</v>
      </c>
      <c r="GG398" s="39" t="e">
        <f t="shared" si="1303"/>
        <v>#DIV/0!</v>
      </c>
      <c r="GH398" s="39" t="e">
        <f t="shared" si="1304"/>
        <v>#DIV/0!</v>
      </c>
      <c r="GI398" s="39"/>
      <c r="GJ398" s="39" t="e">
        <f t="shared" si="1305"/>
        <v>#DIV/0!</v>
      </c>
      <c r="GK398" s="39" t="e">
        <f t="shared" si="1306"/>
        <v>#DIV/0!</v>
      </c>
      <c r="GL398" s="39" t="e">
        <f t="shared" si="1307"/>
        <v>#DIV/0!</v>
      </c>
      <c r="GM398" s="39" t="e">
        <f t="shared" si="1308"/>
        <v>#DIV/0!</v>
      </c>
      <c r="GN398" s="39" t="e">
        <f t="shared" si="1309"/>
        <v>#DIV/0!</v>
      </c>
      <c r="GO398" s="57"/>
      <c r="GP398" s="57" t="e">
        <f t="shared" si="1310"/>
        <v>#DIV/0!</v>
      </c>
      <c r="GQ398" s="59" t="e">
        <f t="shared" si="1311"/>
        <v>#DIV/0!</v>
      </c>
      <c r="GR398" s="41" t="e">
        <f t="shared" si="1312"/>
        <v>#DIV/0!</v>
      </c>
      <c r="GS398" s="57" t="e">
        <f t="shared" si="1313"/>
        <v>#DIV/0!</v>
      </c>
      <c r="GT398" s="57" t="e">
        <f t="shared" si="1314"/>
        <v>#DIV/0!</v>
      </c>
      <c r="GU398" s="57" t="e">
        <f t="shared" si="1315"/>
        <v>#DIV/0!</v>
      </c>
      <c r="GV398" s="57"/>
      <c r="GW398" s="42" t="e">
        <f t="shared" si="1316"/>
        <v>#DIV/0!</v>
      </c>
      <c r="GX398" s="42" t="e">
        <f t="shared" si="1317"/>
        <v>#DIV/0!</v>
      </c>
      <c r="GY398" s="42" t="e">
        <f t="shared" si="1318"/>
        <v>#DIV/0!</v>
      </c>
      <c r="GZ398" s="57"/>
      <c r="HA398" s="2" t="e">
        <f t="shared" si="1319"/>
        <v>#DIV/0!</v>
      </c>
      <c r="HB398" s="2" t="e">
        <f t="shared" si="1320"/>
        <v>#DIV/0!</v>
      </c>
      <c r="HC398" s="2" t="e">
        <f t="shared" si="1321"/>
        <v>#DIV/0!</v>
      </c>
      <c r="HD398" s="2" t="e">
        <f t="shared" si="1322"/>
        <v>#DIV/0!</v>
      </c>
      <c r="HE398" s="2" t="e">
        <f t="shared" si="1323"/>
        <v>#DIV/0!</v>
      </c>
      <c r="HF398" s="2" t="e">
        <f t="shared" si="1324"/>
        <v>#DIV/0!</v>
      </c>
      <c r="HG398" s="2" t="e">
        <f t="shared" si="1325"/>
        <v>#DIV/0!</v>
      </c>
      <c r="HH398" s="2" t="e">
        <f t="shared" si="1326"/>
        <v>#DIV/0!</v>
      </c>
      <c r="HI398" s="2" t="e">
        <f t="shared" si="1327"/>
        <v>#DIV/0!</v>
      </c>
      <c r="HJ398" s="11" t="e">
        <f t="shared" si="1328"/>
        <v>#DIV/0!</v>
      </c>
      <c r="HK398" s="60" t="e">
        <f t="shared" si="1329"/>
        <v>#DIV/0!</v>
      </c>
      <c r="HL398" s="57"/>
      <c r="HM398" s="57" t="e">
        <f t="shared" si="1330"/>
        <v>#DIV/0!</v>
      </c>
      <c r="HN398" s="57" t="e">
        <f t="shared" si="1331"/>
        <v>#DIV/0!</v>
      </c>
      <c r="HO398" s="57" t="e">
        <f t="shared" si="1332"/>
        <v>#DIV/0!</v>
      </c>
      <c r="HP398" s="57" t="e">
        <f t="shared" si="1333"/>
        <v>#DIV/0!</v>
      </c>
      <c r="HQ398" s="57" t="e">
        <f t="shared" si="1334"/>
        <v>#DIV/0!</v>
      </c>
      <c r="HR398" s="57"/>
      <c r="HS398" s="57" t="e">
        <f t="shared" si="1335"/>
        <v>#DIV/0!</v>
      </c>
      <c r="HT398" s="57" t="e">
        <f t="shared" si="1336"/>
        <v>#DIV/0!</v>
      </c>
      <c r="HU398" s="57" t="e">
        <f t="shared" si="1337"/>
        <v>#DIV/0!</v>
      </c>
      <c r="HV398" s="57" t="e">
        <f t="shared" si="1338"/>
        <v>#DIV/0!</v>
      </c>
      <c r="HW398" s="57" t="e">
        <f t="shared" si="1339"/>
        <v>#DIV/0!</v>
      </c>
      <c r="HX398" s="57"/>
      <c r="HY398" s="57" t="e">
        <f t="shared" si="1340"/>
        <v>#DIV/0!</v>
      </c>
      <c r="HZ398" s="57" t="e">
        <f t="shared" si="1341"/>
        <v>#DIV/0!</v>
      </c>
      <c r="IA398" s="57"/>
      <c r="IB398" s="61">
        <f t="shared" si="1342"/>
        <v>0</v>
      </c>
      <c r="IC398" s="57" t="str">
        <f t="shared" si="1343"/>
        <v/>
      </c>
      <c r="ID398" s="42"/>
      <c r="IE398" s="2" t="str">
        <f t="shared" si="1344"/>
        <v/>
      </c>
      <c r="IF398" s="60" t="e">
        <f t="shared" si="1345"/>
        <v>#DIV/0!</v>
      </c>
      <c r="IG398" s="60" t="str">
        <f t="shared" si="1346"/>
        <v/>
      </c>
      <c r="IH398" s="60" t="str">
        <f t="shared" si="1347"/>
        <v>zinco-</v>
      </c>
      <c r="II398" s="60" t="str">
        <f t="shared" si="1348"/>
        <v>mangano-</v>
      </c>
      <c r="IJ398" s="60" t="e">
        <f t="shared" si="1349"/>
        <v>#DIV/0!</v>
      </c>
      <c r="IK398" s="60" t="e">
        <f t="shared" si="1350"/>
        <v>#DIV/0!</v>
      </c>
      <c r="IL398" s="60" t="e">
        <f t="shared" si="1351"/>
        <v>#DIV/0!</v>
      </c>
      <c r="IM398" s="60" t="e">
        <f t="shared" si="1352"/>
        <v>#DIV/0!</v>
      </c>
      <c r="IN398" s="60" t="str">
        <f t="shared" si="1353"/>
        <v/>
      </c>
      <c r="IO398" s="60" t="str">
        <f t="shared" si="1354"/>
        <v/>
      </c>
      <c r="IP398" s="57"/>
      <c r="IQ398" s="57" t="str">
        <f t="shared" si="1355"/>
        <v>ERROR!!</v>
      </c>
    </row>
    <row r="399" spans="24:251">
      <c r="X399" s="29">
        <f t="shared" si="1211"/>
        <v>0</v>
      </c>
      <c r="Y399" s="29">
        <f t="shared" si="1212"/>
        <v>0</v>
      </c>
      <c r="Z399" s="29" t="e">
        <f t="shared" si="1213"/>
        <v>#DIV/0!</v>
      </c>
      <c r="AA399" s="29" t="e">
        <f t="shared" si="1214"/>
        <v>#DIV/0!</v>
      </c>
      <c r="AB399" s="29" t="e">
        <f t="shared" si="1215"/>
        <v>#DIV/0!</v>
      </c>
      <c r="AC399" s="29" t="e">
        <f t="shared" si="1216"/>
        <v>#DIV/0!</v>
      </c>
      <c r="AF399" s="23">
        <v>60.084299999999999</v>
      </c>
      <c r="AG399" s="23">
        <v>79.878799999999998</v>
      </c>
      <c r="AH399" s="23">
        <v>101.96120000000001</v>
      </c>
      <c r="AI399" s="23">
        <v>151.99039999999999</v>
      </c>
      <c r="AJ399" s="23">
        <v>159.69</v>
      </c>
      <c r="AK399" s="23">
        <v>71.846400000000003</v>
      </c>
      <c r="AL399" s="23">
        <v>70.9375</v>
      </c>
      <c r="AM399" s="23">
        <v>40.304400000000001</v>
      </c>
      <c r="AN399" s="23">
        <v>56.077399999999997</v>
      </c>
      <c r="AO399" s="23">
        <v>61.978999999999999</v>
      </c>
      <c r="AP399" s="23">
        <v>94.195999999999998</v>
      </c>
      <c r="AQ399" s="23">
        <v>18.998000000000001</v>
      </c>
      <c r="AR399" s="23">
        <v>35.450000000000003</v>
      </c>
      <c r="AS399" s="23">
        <v>29.88</v>
      </c>
      <c r="AT399" s="23">
        <v>74.691999999999993</v>
      </c>
      <c r="AU399" s="23">
        <v>81.39</v>
      </c>
      <c r="AX399" s="54">
        <f t="shared" si="1217"/>
        <v>0</v>
      </c>
      <c r="AY399" s="54">
        <f t="shared" si="1218"/>
        <v>0</v>
      </c>
      <c r="AZ399" s="54">
        <f t="shared" si="1219"/>
        <v>0</v>
      </c>
      <c r="BA399" s="54">
        <f t="shared" si="1220"/>
        <v>0</v>
      </c>
      <c r="BB399" s="54">
        <f t="shared" si="1221"/>
        <v>0</v>
      </c>
      <c r="BC399" s="54">
        <f t="shared" si="1222"/>
        <v>0</v>
      </c>
      <c r="BD399" s="54">
        <f t="shared" si="1223"/>
        <v>0</v>
      </c>
      <c r="BE399" s="54">
        <f t="shared" si="1224"/>
        <v>0</v>
      </c>
      <c r="BF399" s="54">
        <f t="shared" si="1225"/>
        <v>0</v>
      </c>
      <c r="BG399" s="54">
        <f t="shared" si="1226"/>
        <v>0</v>
      </c>
      <c r="BH399" s="54">
        <f t="shared" si="1227"/>
        <v>0</v>
      </c>
      <c r="BI399" s="54">
        <f t="shared" si="1228"/>
        <v>0</v>
      </c>
      <c r="BJ399" s="54">
        <f t="shared" si="1229"/>
        <v>0</v>
      </c>
      <c r="BK399" s="54">
        <f t="shared" si="1230"/>
        <v>0</v>
      </c>
      <c r="BL399" s="54">
        <f t="shared" si="1231"/>
        <v>0</v>
      </c>
      <c r="BM399" s="42"/>
      <c r="BO399" s="54">
        <f>'Norm-coeff'!$C$2+$AX399*'Norm-coeff'!$D$2+$AY399*'Norm-coeff'!$E$2+$AZ399*'Norm-coeff'!$F$2+$BA399*'Norm-coeff'!$G$2+$BB399*'Norm-coeff'!$H$2+$BC399*'Norm-coeff'!$I$2+$BD399*'Norm-coeff'!$J$2+$BE399*'Norm-coeff'!$K$2+$BF399*'Norm-coeff'!$L$2+$BG399*'Norm-coeff'!$M$2+$BH399*'Norm-coeff'!$N$2+$BI399*'Norm-coeff'!$O$2</f>
        <v>5.4045421474420303</v>
      </c>
      <c r="BP399" s="54">
        <f>'Norm-coeff'!$C$3+$AX399*'Norm-coeff'!$D$3+$AY399*'Norm-coeff'!$E$3+$AZ399*'Norm-coeff'!$F$3+$BA399*'Norm-coeff'!$G$3+$BB399*'Norm-coeff'!$H$3+$BC399*'Norm-coeff'!$I$3+$BD399*'Norm-coeff'!$J$3+$BE399*'Norm-coeff'!$K$3+$BF399*'Norm-coeff'!$L$3+$BG399*'Norm-coeff'!$M$3+$BH399*'Norm-coeff'!$N$3+$BI399*'Norm-coeff'!$O$3</f>
        <v>3.15319116612705</v>
      </c>
      <c r="BQ399" s="54">
        <f>'Norm-coeff'!$C$4+$AX399*'Norm-coeff'!$D$4+$AY399*'Norm-coeff'!$E$4+$AZ399*'Norm-coeff'!$F$4+$BA399*'Norm-coeff'!$G$4+$BB399*'Norm-coeff'!$H$4+$BC399*'Norm-coeff'!$I$4+$BD399*'Norm-coeff'!$J$4+$BE399*'Norm-coeff'!$K$4+$BF399*'Norm-coeff'!$L$4+$BG399*'Norm-coeff'!$M$4+$BH399*'Norm-coeff'!$N$4+$BI399*'Norm-coeff'!$O$4</f>
        <v>1.42115649462768</v>
      </c>
      <c r="BR399" s="54">
        <f>'Norm-coeff'!$C$5+$AX399*'Norm-coeff'!$D$5+$AY399*'Norm-coeff'!$E$5+$AZ399*'Norm-coeff'!$F$5+$BA399*'Norm-coeff'!$G$5+$BB399*'Norm-coeff'!$H$5+$BC399*'Norm-coeff'!$I$5+$BD399*'Norm-coeff'!$J$5+$BE399*'Norm-coeff'!$K$5+$BF399*'Norm-coeff'!$L$5+$BG399*'Norm-coeff'!$M$5+$BH399*'Norm-coeff'!$N$5+$BI399*'Norm-coeff'!$O$5</f>
        <v>1.0553329241296201</v>
      </c>
      <c r="BS399" s="54">
        <f>'Norm-coeff'!$C$6+$AX399*'Norm-coeff'!$D$6+$AY399*'Norm-coeff'!$E$6+$AZ399*'Norm-coeff'!$F$6+$BA399*'Norm-coeff'!$G$6+$BB399*'Norm-coeff'!$H$6+$BC399*'Norm-coeff'!$I$6+$BD399*'Norm-coeff'!$J$6+$BE399*'Norm-coeff'!$K$6+$BF399*'Norm-coeff'!$L$6+$BG399*'Norm-coeff'!$M$6+$BH399*'Norm-coeff'!$N$6+$BI399*'Norm-coeff'!$O$6</f>
        <v>-1.48700885495103E-2</v>
      </c>
      <c r="BT399" s="54">
        <f>'Norm-coeff'!$C$7+$AX399*'Norm-coeff'!$D$7+$AY399*'Norm-coeff'!$E$7+$AZ399*'Norm-coeff'!$F$7+$BA399*'Norm-coeff'!$G$7+$BB399*'Norm-coeff'!$H$7+$BC399*'Norm-coeff'!$I$7+$BD399*'Norm-coeff'!$J$7+$BE399*'Norm-coeff'!$K$7+$BF399*'Norm-coeff'!$L$7+$BG399*'Norm-coeff'!$M$7+$BH399*'Norm-coeff'!$N$7+$BI399*'Norm-coeff'!$O$7</f>
        <v>2.0907583608832998</v>
      </c>
      <c r="BU399" s="54">
        <f>'Norm-coeff'!$C$8+$AX399*'Norm-coeff'!$D$8+$AY399*'Norm-coeff'!$E$8+$AZ399*'Norm-coeff'!$F$8+$BA399*'Norm-coeff'!$G$8+$BB399*'Norm-coeff'!$H$8+$BC399*'Norm-coeff'!$I$8+$BD399*'Norm-coeff'!$J$8+$BE399*'Norm-coeff'!$K$8+$BF399*'Norm-coeff'!$L$8+$BG399*'Norm-coeff'!$M$8+$BH399*'Norm-coeff'!$N$8+$BI399*'Norm-coeff'!$O$8</f>
        <v>0.65894159836244504</v>
      </c>
      <c r="BV399" s="54">
        <f>'Norm-coeff'!$C$9+$AX399*'Norm-coeff'!$D$9+$AY399*'Norm-coeff'!$E$9+$AZ399*'Norm-coeff'!$F$9+$BA399*'Norm-coeff'!$G$9+$BB399*'Norm-coeff'!$H$9+$BC399*'Norm-coeff'!$I$9+$BD399*'Norm-coeff'!$J$9+$BE399*'Norm-coeff'!$K$9+$BF399*'Norm-coeff'!$L$9+$BG399*'Norm-coeff'!$M$9+$BH399*'Norm-coeff'!$N$9+$BI399*'Norm-coeff'!$O$9</f>
        <v>1.48961085014701</v>
      </c>
      <c r="BW399" s="54">
        <f>'Norm-coeff'!$C$10+$AX399*'Norm-coeff'!$D$10+$AY399*'Norm-coeff'!$E$10+$AZ399*'Norm-coeff'!$F$10+$BA399*'Norm-coeff'!$G$10+$BB399*'Norm-coeff'!$H$10+$BC399*'Norm-coeff'!$I$10+$BD399*'Norm-coeff'!$J$10+$BE399*'Norm-coeff'!$K$10+$BF399*'Norm-coeff'!$L$10+$BG399*'Norm-coeff'!$M$10+$BH399*'Norm-coeff'!$N$10+$BI399*'Norm-coeff'!$O$10</f>
        <v>1.42058735749591</v>
      </c>
      <c r="BX399" s="54">
        <f>'Norm-coeff'!$C$11+$AX399*'Norm-coeff'!$D$11+$AY399*'Norm-coeff'!$E$11+$AZ399*'Norm-coeff'!$F$11+$BA399*'Norm-coeff'!$G$11+$BB399*'Norm-coeff'!$H$11+$BC399*'Norm-coeff'!$I$11+$BD399*'Norm-coeff'!$J$11+$BE399*'Norm-coeff'!$K$11+$BF399*'Norm-coeff'!$L$11+$BG399*'Norm-coeff'!$M$11+$BH399*'Norm-coeff'!$N$11+$BI399*'Norm-coeff'!$O$11</f>
        <v>0.221233014421479</v>
      </c>
      <c r="BY399" s="54">
        <f>'Norm-coeff'!$C$12+$AX399*'Norm-coeff'!$D$12+$AY399*'Norm-coeff'!$E$12+$AZ399*'Norm-coeff'!$F$12+$BA399*'Norm-coeff'!$G$12+$BB399*'Norm-coeff'!$H$12+$BC399*'Norm-coeff'!$I$12+$BD399*'Norm-coeff'!$J$12+$BE399*'Norm-coeff'!$K$12+$BF399*'Norm-coeff'!$L$12+$BG399*'Norm-coeff'!$M$12+$BH399*'Norm-coeff'!$N$12+$BI399*'Norm-coeff'!$O$12</f>
        <v>0.283527502056037</v>
      </c>
      <c r="BZ399" s="54">
        <f>'Norm-coeff'!$C$13+$AX399*'Norm-coeff'!$D$13+$AY399*'Norm-coeff'!$E$13+$AZ399*'Norm-coeff'!$F$13+$BA399*'Norm-coeff'!$G$13+$BB399*'Norm-coeff'!$H$13+$BC399*'Norm-coeff'!$I$13+$BD399*'Norm-coeff'!$J$13+$BE399*'Norm-coeff'!$K$13+$BF399*'Norm-coeff'!$L$13+$BG399*'Norm-coeff'!$M$13+$BH399*'Norm-coeff'!$N$13+$BI399*'Norm-coeff'!$O$13</f>
        <v>-4.1864930554451202E-2</v>
      </c>
      <c r="CA399" s="54">
        <f>'Norm-coeff'!$C$14+$AX399*'Norm-coeff'!$D$14+$AY399*'Norm-coeff'!$E$14+$AZ399*'Norm-coeff'!$F$14+$BA399*'Norm-coeff'!$G$14+$BB399*'Norm-coeff'!$H$14+$BC399*'Norm-coeff'!$I$14+$BD399*'Norm-coeff'!$J$14+$BE399*'Norm-coeff'!$K$14+$BF399*'Norm-coeff'!$L$14+$BG399*'Norm-coeff'!$M$14+$BH399*'Norm-coeff'!$N$14+$BI399*'Norm-coeff'!$O$14</f>
        <v>4.2526983164477103</v>
      </c>
      <c r="CC399" s="54">
        <f t="shared" si="1356"/>
        <v>0</v>
      </c>
      <c r="CG399" s="54">
        <f t="shared" si="1232"/>
        <v>0</v>
      </c>
      <c r="CH399" s="54">
        <f t="shared" si="1210"/>
        <v>0</v>
      </c>
      <c r="CI399" s="54">
        <f t="shared" si="1233"/>
        <v>0</v>
      </c>
      <c r="CJ399" s="56">
        <f t="shared" si="1234"/>
        <v>0</v>
      </c>
      <c r="CK399" s="54">
        <f t="shared" si="1235"/>
        <v>0</v>
      </c>
      <c r="CL399" s="54">
        <f t="shared" si="1236"/>
        <v>0</v>
      </c>
      <c r="CM399" s="54">
        <f t="shared" si="1237"/>
        <v>0</v>
      </c>
      <c r="CN399" s="54">
        <f t="shared" si="1238"/>
        <v>0</v>
      </c>
      <c r="CO399" s="54">
        <f t="shared" si="1239"/>
        <v>0</v>
      </c>
      <c r="CP399" s="54">
        <f t="shared" si="1240"/>
        <v>0</v>
      </c>
      <c r="CQ399" s="54">
        <f t="shared" si="1241"/>
        <v>0</v>
      </c>
      <c r="CR399" s="54">
        <f t="shared" si="1242"/>
        <v>0</v>
      </c>
      <c r="CS399" s="54">
        <f t="shared" si="1243"/>
        <v>0</v>
      </c>
      <c r="CU399" s="54">
        <f t="shared" si="1244"/>
        <v>0</v>
      </c>
      <c r="CV399" s="54">
        <f t="shared" si="1245"/>
        <v>0</v>
      </c>
      <c r="CW399" s="54">
        <f t="shared" si="1246"/>
        <v>0</v>
      </c>
      <c r="CX399" s="54">
        <f t="shared" si="1247"/>
        <v>0</v>
      </c>
      <c r="CZ399" s="54">
        <f t="shared" si="1248"/>
        <v>0</v>
      </c>
      <c r="DA399" s="54">
        <f t="shared" si="1249"/>
        <v>0</v>
      </c>
      <c r="DB399" s="54">
        <f t="shared" si="1250"/>
        <v>0</v>
      </c>
      <c r="DC399" s="54">
        <f t="shared" si="1251"/>
        <v>0</v>
      </c>
      <c r="DD399" s="54">
        <f t="shared" si="1252"/>
        <v>0</v>
      </c>
      <c r="DE399" s="54">
        <f t="shared" si="1253"/>
        <v>0</v>
      </c>
      <c r="DF399" s="54">
        <f t="shared" si="1254"/>
        <v>0</v>
      </c>
      <c r="DG399" s="54">
        <f t="shared" si="1255"/>
        <v>2</v>
      </c>
      <c r="DH399" s="71">
        <f t="shared" si="1256"/>
        <v>0</v>
      </c>
      <c r="DI399" s="71">
        <f t="shared" si="1257"/>
        <v>0</v>
      </c>
      <c r="DJ399" s="54">
        <f t="shared" si="1258"/>
        <v>0</v>
      </c>
      <c r="DK399" s="54">
        <f t="shared" si="1259"/>
        <v>2</v>
      </c>
      <c r="DL399" s="4">
        <f t="shared" si="1184"/>
        <v>0</v>
      </c>
      <c r="DM399" s="3">
        <f t="shared" si="1260"/>
        <v>0</v>
      </c>
      <c r="DN399" s="3">
        <f t="shared" si="1261"/>
        <v>0</v>
      </c>
      <c r="DO399" s="4" t="e">
        <f t="shared" si="1262"/>
        <v>#DIV/0!</v>
      </c>
      <c r="DP399" s="57"/>
      <c r="DQ399" s="57"/>
      <c r="DR399" s="56">
        <f t="shared" si="1185"/>
        <v>2</v>
      </c>
      <c r="DS399" s="56">
        <f t="shared" si="1186"/>
        <v>0</v>
      </c>
      <c r="DT399" s="38">
        <f t="shared" si="1187"/>
        <v>0</v>
      </c>
      <c r="DU399" s="38">
        <f t="shared" si="1263"/>
        <v>2</v>
      </c>
      <c r="DV399" s="38">
        <f t="shared" si="1188"/>
        <v>0</v>
      </c>
      <c r="DW399" s="39">
        <f t="shared" si="1189"/>
        <v>0</v>
      </c>
      <c r="DX399" s="39">
        <f t="shared" si="1190"/>
        <v>0</v>
      </c>
      <c r="DY399" s="39">
        <f t="shared" si="1191"/>
        <v>0</v>
      </c>
      <c r="DZ399" s="39">
        <f t="shared" si="1192"/>
        <v>0</v>
      </c>
      <c r="EA399" s="39">
        <f t="shared" si="1193"/>
        <v>0</v>
      </c>
      <c r="EB399" s="37" t="e">
        <f t="shared" si="1264"/>
        <v>#DIV/0!</v>
      </c>
      <c r="EC399" s="37" t="e">
        <f t="shared" si="1265"/>
        <v>#DIV/0!</v>
      </c>
      <c r="ED399" s="37" t="e">
        <f t="shared" si="1266"/>
        <v>#DIV/0!</v>
      </c>
      <c r="EE399" s="37" t="e">
        <f t="shared" si="1267"/>
        <v>#DIV/0!</v>
      </c>
      <c r="EF399" s="39" t="e">
        <f t="shared" si="1268"/>
        <v>#DIV/0!</v>
      </c>
      <c r="EG399" s="37" t="e">
        <f t="shared" si="1269"/>
        <v>#DIV/0!</v>
      </c>
      <c r="EH399" s="37" t="e">
        <f t="shared" si="1270"/>
        <v>#DIV/0!</v>
      </c>
      <c r="EI399" s="11" t="b">
        <f t="shared" si="1271"/>
        <v>1</v>
      </c>
      <c r="EJ399" s="11" t="b">
        <f t="shared" si="1272"/>
        <v>0</v>
      </c>
      <c r="EK399" s="39" t="e">
        <f t="shared" si="1273"/>
        <v>#DIV/0!</v>
      </c>
      <c r="EL399" s="39" t="e">
        <f t="shared" si="1274"/>
        <v>#DIV/0!</v>
      </c>
      <c r="EM399" s="39" t="e">
        <f t="shared" si="1275"/>
        <v>#DIV/0!</v>
      </c>
      <c r="EN399" s="39" t="e">
        <f t="shared" si="1276"/>
        <v>#DIV/0!</v>
      </c>
      <c r="EO399" s="39" t="e">
        <f t="shared" si="1277"/>
        <v>#DIV/0!</v>
      </c>
      <c r="EP399" s="39" t="e">
        <f t="shared" si="1278"/>
        <v>#DIV/0!</v>
      </c>
      <c r="EQ399" s="39" t="e">
        <f t="shared" si="1279"/>
        <v>#DIV/0!</v>
      </c>
      <c r="ER399" s="39" t="e">
        <f t="shared" si="1280"/>
        <v>#DIV/0!</v>
      </c>
      <c r="ES399" s="58" t="str">
        <f t="shared" si="1281"/>
        <v>(OH,F,Cl)-dominate amphibole</v>
      </c>
      <c r="ET399" s="58" t="e">
        <f t="shared" si="1282"/>
        <v>#N/A</v>
      </c>
      <c r="EU399" s="56">
        <f t="shared" si="1194"/>
        <v>0</v>
      </c>
      <c r="EV399" s="56">
        <f t="shared" si="1195"/>
        <v>0</v>
      </c>
      <c r="EW399" s="56">
        <f t="shared" si="1196"/>
        <v>0</v>
      </c>
      <c r="EX399" s="56">
        <f t="shared" si="1197"/>
        <v>0</v>
      </c>
      <c r="EY399" s="56">
        <f t="shared" si="1198"/>
        <v>0</v>
      </c>
      <c r="EZ399" s="56">
        <f t="shared" si="1199"/>
        <v>0</v>
      </c>
      <c r="FA399" s="39">
        <f t="shared" si="1200"/>
        <v>0</v>
      </c>
      <c r="FB399" s="39">
        <f t="shared" si="1201"/>
        <v>0</v>
      </c>
      <c r="FC399" s="54">
        <f t="shared" si="1202"/>
        <v>0</v>
      </c>
      <c r="FD399" s="54">
        <f t="shared" si="1203"/>
        <v>0</v>
      </c>
      <c r="FE399" s="39">
        <f t="shared" si="1204"/>
        <v>0</v>
      </c>
      <c r="FF399" s="54">
        <f t="shared" si="1205"/>
        <v>0</v>
      </c>
      <c r="FG399" s="39">
        <f t="shared" si="1206"/>
        <v>0</v>
      </c>
      <c r="FH399" s="39">
        <f t="shared" si="1283"/>
        <v>0</v>
      </c>
      <c r="FI399" s="39">
        <f t="shared" si="1284"/>
        <v>0</v>
      </c>
      <c r="FJ399" s="39">
        <f t="shared" si="1285"/>
        <v>0</v>
      </c>
      <c r="FK399" s="39" t="e">
        <f t="shared" si="1286"/>
        <v>#DIV/0!</v>
      </c>
      <c r="FL399" s="39" t="e">
        <f t="shared" si="1287"/>
        <v>#DIV/0!</v>
      </c>
      <c r="FM399" s="39" t="e">
        <f t="shared" si="1288"/>
        <v>#DIV/0!</v>
      </c>
      <c r="FN399" s="39">
        <f t="shared" si="1289"/>
        <v>1</v>
      </c>
      <c r="FO399" s="39">
        <f t="shared" si="1207"/>
        <v>0</v>
      </c>
      <c r="FP399" s="39">
        <f t="shared" si="1208"/>
        <v>0</v>
      </c>
      <c r="FQ399" s="39">
        <f t="shared" si="1209"/>
        <v>0</v>
      </c>
      <c r="FR399" s="39">
        <f t="shared" si="1290"/>
        <v>0</v>
      </c>
      <c r="FS399" s="39">
        <f t="shared" si="1291"/>
        <v>0</v>
      </c>
      <c r="FU399" s="39" t="e">
        <f t="shared" si="1292"/>
        <v>#DIV/0!</v>
      </c>
      <c r="FV399" s="39" t="e">
        <f t="shared" si="1293"/>
        <v>#DIV/0!</v>
      </c>
      <c r="FW399" s="39" t="e">
        <f t="shared" si="1294"/>
        <v>#DIV/0!</v>
      </c>
      <c r="FY399" s="39" t="e">
        <f t="shared" si="1295"/>
        <v>#DIV/0!</v>
      </c>
      <c r="FZ399" s="39" t="e">
        <f t="shared" si="1296"/>
        <v>#DIV/0!</v>
      </c>
      <c r="GA399" s="39" t="e">
        <f t="shared" si="1297"/>
        <v>#DIV/0!</v>
      </c>
      <c r="GB399" s="39" t="e">
        <f t="shared" si="1298"/>
        <v>#DIV/0!</v>
      </c>
      <c r="GC399" s="39" t="e">
        <f t="shared" si="1299"/>
        <v>#DIV/0!</v>
      </c>
      <c r="GD399" s="39" t="e">
        <f t="shared" si="1300"/>
        <v>#DIV/0!</v>
      </c>
      <c r="GE399" s="39" t="e">
        <f t="shared" si="1301"/>
        <v>#DIV/0!</v>
      </c>
      <c r="GF399" s="39" t="e">
        <f t="shared" si="1302"/>
        <v>#DIV/0!</v>
      </c>
      <c r="GG399" s="39" t="e">
        <f t="shared" si="1303"/>
        <v>#DIV/0!</v>
      </c>
      <c r="GH399" s="39" t="e">
        <f t="shared" si="1304"/>
        <v>#DIV/0!</v>
      </c>
      <c r="GI399" s="39"/>
      <c r="GJ399" s="39" t="e">
        <f t="shared" si="1305"/>
        <v>#DIV/0!</v>
      </c>
      <c r="GK399" s="39" t="e">
        <f t="shared" si="1306"/>
        <v>#DIV/0!</v>
      </c>
      <c r="GL399" s="39" t="e">
        <f t="shared" si="1307"/>
        <v>#DIV/0!</v>
      </c>
      <c r="GM399" s="39" t="e">
        <f t="shared" si="1308"/>
        <v>#DIV/0!</v>
      </c>
      <c r="GN399" s="39" t="e">
        <f t="shared" si="1309"/>
        <v>#DIV/0!</v>
      </c>
      <c r="GO399" s="57"/>
      <c r="GP399" s="57" t="e">
        <f t="shared" si="1310"/>
        <v>#DIV/0!</v>
      </c>
      <c r="GQ399" s="59" t="e">
        <f t="shared" si="1311"/>
        <v>#DIV/0!</v>
      </c>
      <c r="GR399" s="41" t="e">
        <f t="shared" si="1312"/>
        <v>#DIV/0!</v>
      </c>
      <c r="GS399" s="57" t="e">
        <f t="shared" si="1313"/>
        <v>#DIV/0!</v>
      </c>
      <c r="GT399" s="57" t="e">
        <f t="shared" si="1314"/>
        <v>#DIV/0!</v>
      </c>
      <c r="GU399" s="57" t="e">
        <f t="shared" si="1315"/>
        <v>#DIV/0!</v>
      </c>
      <c r="GV399" s="57"/>
      <c r="GW399" s="42" t="e">
        <f t="shared" si="1316"/>
        <v>#DIV/0!</v>
      </c>
      <c r="GX399" s="42" t="e">
        <f t="shared" si="1317"/>
        <v>#DIV/0!</v>
      </c>
      <c r="GY399" s="42" t="e">
        <f t="shared" si="1318"/>
        <v>#DIV/0!</v>
      </c>
      <c r="GZ399" s="57"/>
      <c r="HA399" s="2" t="e">
        <f t="shared" si="1319"/>
        <v>#DIV/0!</v>
      </c>
      <c r="HB399" s="2" t="e">
        <f t="shared" si="1320"/>
        <v>#DIV/0!</v>
      </c>
      <c r="HC399" s="2" t="e">
        <f t="shared" si="1321"/>
        <v>#DIV/0!</v>
      </c>
      <c r="HD399" s="2" t="e">
        <f t="shared" si="1322"/>
        <v>#DIV/0!</v>
      </c>
      <c r="HE399" s="2" t="e">
        <f t="shared" si="1323"/>
        <v>#DIV/0!</v>
      </c>
      <c r="HF399" s="2" t="e">
        <f t="shared" si="1324"/>
        <v>#DIV/0!</v>
      </c>
      <c r="HG399" s="2" t="e">
        <f t="shared" si="1325"/>
        <v>#DIV/0!</v>
      </c>
      <c r="HH399" s="2" t="e">
        <f t="shared" si="1326"/>
        <v>#DIV/0!</v>
      </c>
      <c r="HI399" s="2" t="e">
        <f t="shared" si="1327"/>
        <v>#DIV/0!</v>
      </c>
      <c r="HJ399" s="11" t="e">
        <f t="shared" si="1328"/>
        <v>#DIV/0!</v>
      </c>
      <c r="HK399" s="60" t="e">
        <f t="shared" si="1329"/>
        <v>#DIV/0!</v>
      </c>
      <c r="HL399" s="57"/>
      <c r="HM399" s="57" t="e">
        <f t="shared" si="1330"/>
        <v>#DIV/0!</v>
      </c>
      <c r="HN399" s="57" t="e">
        <f t="shared" si="1331"/>
        <v>#DIV/0!</v>
      </c>
      <c r="HO399" s="57" t="e">
        <f t="shared" si="1332"/>
        <v>#DIV/0!</v>
      </c>
      <c r="HP399" s="57" t="e">
        <f t="shared" si="1333"/>
        <v>#DIV/0!</v>
      </c>
      <c r="HQ399" s="57" t="e">
        <f t="shared" si="1334"/>
        <v>#DIV/0!</v>
      </c>
      <c r="HR399" s="57"/>
      <c r="HS399" s="57" t="e">
        <f t="shared" si="1335"/>
        <v>#DIV/0!</v>
      </c>
      <c r="HT399" s="57" t="e">
        <f t="shared" si="1336"/>
        <v>#DIV/0!</v>
      </c>
      <c r="HU399" s="57" t="e">
        <f t="shared" si="1337"/>
        <v>#DIV/0!</v>
      </c>
      <c r="HV399" s="57" t="e">
        <f t="shared" si="1338"/>
        <v>#DIV/0!</v>
      </c>
      <c r="HW399" s="57" t="e">
        <f t="shared" si="1339"/>
        <v>#DIV/0!</v>
      </c>
      <c r="HX399" s="57"/>
      <c r="HY399" s="57" t="e">
        <f t="shared" si="1340"/>
        <v>#DIV/0!</v>
      </c>
      <c r="HZ399" s="57" t="e">
        <f t="shared" si="1341"/>
        <v>#DIV/0!</v>
      </c>
      <c r="IA399" s="57"/>
      <c r="IB399" s="61">
        <f t="shared" si="1342"/>
        <v>0</v>
      </c>
      <c r="IC399" s="57" t="str">
        <f t="shared" si="1343"/>
        <v/>
      </c>
      <c r="ID399" s="42"/>
      <c r="IE399" s="2" t="str">
        <f t="shared" si="1344"/>
        <v/>
      </c>
      <c r="IF399" s="60" t="e">
        <f t="shared" si="1345"/>
        <v>#DIV/0!</v>
      </c>
      <c r="IG399" s="60" t="str">
        <f t="shared" si="1346"/>
        <v/>
      </c>
      <c r="IH399" s="60" t="str">
        <f t="shared" si="1347"/>
        <v>zinco-</v>
      </c>
      <c r="II399" s="60" t="str">
        <f t="shared" si="1348"/>
        <v>mangano-</v>
      </c>
      <c r="IJ399" s="60" t="e">
        <f t="shared" si="1349"/>
        <v>#DIV/0!</v>
      </c>
      <c r="IK399" s="60" t="e">
        <f t="shared" si="1350"/>
        <v>#DIV/0!</v>
      </c>
      <c r="IL399" s="60" t="e">
        <f t="shared" si="1351"/>
        <v>#DIV/0!</v>
      </c>
      <c r="IM399" s="60" t="e">
        <f t="shared" si="1352"/>
        <v>#DIV/0!</v>
      </c>
      <c r="IN399" s="60" t="str">
        <f t="shared" si="1353"/>
        <v/>
      </c>
      <c r="IO399" s="60" t="str">
        <f t="shared" si="1354"/>
        <v/>
      </c>
      <c r="IP399" s="57"/>
      <c r="IQ399" s="57" t="str">
        <f t="shared" si="1355"/>
        <v>ERROR!!</v>
      </c>
    </row>
    <row r="400" spans="24:251">
      <c r="X400" s="29">
        <f t="shared" si="1211"/>
        <v>0</v>
      </c>
      <c r="Y400" s="29">
        <f t="shared" si="1212"/>
        <v>0</v>
      </c>
      <c r="Z400" s="29" t="e">
        <f t="shared" si="1213"/>
        <v>#DIV/0!</v>
      </c>
      <c r="AA400" s="29" t="e">
        <f t="shared" si="1214"/>
        <v>#DIV/0!</v>
      </c>
      <c r="AB400" s="29" t="e">
        <f t="shared" si="1215"/>
        <v>#DIV/0!</v>
      </c>
      <c r="AC400" s="29" t="e">
        <f t="shared" si="1216"/>
        <v>#DIV/0!</v>
      </c>
      <c r="AF400" s="23">
        <v>60.084299999999999</v>
      </c>
      <c r="AG400" s="23">
        <v>79.878799999999998</v>
      </c>
      <c r="AH400" s="23">
        <v>101.96120000000001</v>
      </c>
      <c r="AI400" s="23">
        <v>151.99039999999999</v>
      </c>
      <c r="AJ400" s="23">
        <v>159.69</v>
      </c>
      <c r="AK400" s="23">
        <v>71.846400000000003</v>
      </c>
      <c r="AL400" s="23">
        <v>70.9375</v>
      </c>
      <c r="AM400" s="23">
        <v>40.304400000000001</v>
      </c>
      <c r="AN400" s="23">
        <v>56.077399999999997</v>
      </c>
      <c r="AO400" s="23">
        <v>61.978999999999999</v>
      </c>
      <c r="AP400" s="23">
        <v>94.195999999999998</v>
      </c>
      <c r="AQ400" s="23">
        <v>18.998000000000001</v>
      </c>
      <c r="AR400" s="23">
        <v>35.450000000000003</v>
      </c>
      <c r="AS400" s="23">
        <v>29.88</v>
      </c>
      <c r="AT400" s="23">
        <v>74.691999999999993</v>
      </c>
      <c r="AU400" s="23">
        <v>81.39</v>
      </c>
      <c r="AX400" s="54">
        <f t="shared" si="1217"/>
        <v>0</v>
      </c>
      <c r="AY400" s="54">
        <f t="shared" si="1218"/>
        <v>0</v>
      </c>
      <c r="AZ400" s="54">
        <f t="shared" si="1219"/>
        <v>0</v>
      </c>
      <c r="BA400" s="54">
        <f t="shared" si="1220"/>
        <v>0</v>
      </c>
      <c r="BB400" s="54">
        <f t="shared" si="1221"/>
        <v>0</v>
      </c>
      <c r="BC400" s="54">
        <f t="shared" si="1222"/>
        <v>0</v>
      </c>
      <c r="BD400" s="54">
        <f t="shared" si="1223"/>
        <v>0</v>
      </c>
      <c r="BE400" s="54">
        <f t="shared" si="1224"/>
        <v>0</v>
      </c>
      <c r="BF400" s="54">
        <f t="shared" si="1225"/>
        <v>0</v>
      </c>
      <c r="BG400" s="54">
        <f t="shared" si="1226"/>
        <v>0</v>
      </c>
      <c r="BH400" s="54">
        <f t="shared" si="1227"/>
        <v>0</v>
      </c>
      <c r="BI400" s="54">
        <f t="shared" si="1228"/>
        <v>0</v>
      </c>
      <c r="BJ400" s="54">
        <f t="shared" si="1229"/>
        <v>0</v>
      </c>
      <c r="BK400" s="54">
        <f t="shared" si="1230"/>
        <v>0</v>
      </c>
      <c r="BL400" s="54">
        <f t="shared" si="1231"/>
        <v>0</v>
      </c>
      <c r="BM400" s="42"/>
      <c r="BO400" s="54">
        <f>'Norm-coeff'!$C$2+$AX400*'Norm-coeff'!$D$2+$AY400*'Norm-coeff'!$E$2+$AZ400*'Norm-coeff'!$F$2+$BA400*'Norm-coeff'!$G$2+$BB400*'Norm-coeff'!$H$2+$BC400*'Norm-coeff'!$I$2+$BD400*'Norm-coeff'!$J$2+$BE400*'Norm-coeff'!$K$2+$BF400*'Norm-coeff'!$L$2+$BG400*'Norm-coeff'!$M$2+$BH400*'Norm-coeff'!$N$2+$BI400*'Norm-coeff'!$O$2</f>
        <v>5.4045421474420303</v>
      </c>
      <c r="BP400" s="54">
        <f>'Norm-coeff'!$C$3+$AX400*'Norm-coeff'!$D$3+$AY400*'Norm-coeff'!$E$3+$AZ400*'Norm-coeff'!$F$3+$BA400*'Norm-coeff'!$G$3+$BB400*'Norm-coeff'!$H$3+$BC400*'Norm-coeff'!$I$3+$BD400*'Norm-coeff'!$J$3+$BE400*'Norm-coeff'!$K$3+$BF400*'Norm-coeff'!$L$3+$BG400*'Norm-coeff'!$M$3+$BH400*'Norm-coeff'!$N$3+$BI400*'Norm-coeff'!$O$3</f>
        <v>3.15319116612705</v>
      </c>
      <c r="BQ400" s="54">
        <f>'Norm-coeff'!$C$4+$AX400*'Norm-coeff'!$D$4+$AY400*'Norm-coeff'!$E$4+$AZ400*'Norm-coeff'!$F$4+$BA400*'Norm-coeff'!$G$4+$BB400*'Norm-coeff'!$H$4+$BC400*'Norm-coeff'!$I$4+$BD400*'Norm-coeff'!$J$4+$BE400*'Norm-coeff'!$K$4+$BF400*'Norm-coeff'!$L$4+$BG400*'Norm-coeff'!$M$4+$BH400*'Norm-coeff'!$N$4+$BI400*'Norm-coeff'!$O$4</f>
        <v>1.42115649462768</v>
      </c>
      <c r="BR400" s="54">
        <f>'Norm-coeff'!$C$5+$AX400*'Norm-coeff'!$D$5+$AY400*'Norm-coeff'!$E$5+$AZ400*'Norm-coeff'!$F$5+$BA400*'Norm-coeff'!$G$5+$BB400*'Norm-coeff'!$H$5+$BC400*'Norm-coeff'!$I$5+$BD400*'Norm-coeff'!$J$5+$BE400*'Norm-coeff'!$K$5+$BF400*'Norm-coeff'!$L$5+$BG400*'Norm-coeff'!$M$5+$BH400*'Norm-coeff'!$N$5+$BI400*'Norm-coeff'!$O$5</f>
        <v>1.0553329241296201</v>
      </c>
      <c r="BS400" s="54">
        <f>'Norm-coeff'!$C$6+$AX400*'Norm-coeff'!$D$6+$AY400*'Norm-coeff'!$E$6+$AZ400*'Norm-coeff'!$F$6+$BA400*'Norm-coeff'!$G$6+$BB400*'Norm-coeff'!$H$6+$BC400*'Norm-coeff'!$I$6+$BD400*'Norm-coeff'!$J$6+$BE400*'Norm-coeff'!$K$6+$BF400*'Norm-coeff'!$L$6+$BG400*'Norm-coeff'!$M$6+$BH400*'Norm-coeff'!$N$6+$BI400*'Norm-coeff'!$O$6</f>
        <v>-1.48700885495103E-2</v>
      </c>
      <c r="BT400" s="54">
        <f>'Norm-coeff'!$C$7+$AX400*'Norm-coeff'!$D$7+$AY400*'Norm-coeff'!$E$7+$AZ400*'Norm-coeff'!$F$7+$BA400*'Norm-coeff'!$G$7+$BB400*'Norm-coeff'!$H$7+$BC400*'Norm-coeff'!$I$7+$BD400*'Norm-coeff'!$J$7+$BE400*'Norm-coeff'!$K$7+$BF400*'Norm-coeff'!$L$7+$BG400*'Norm-coeff'!$M$7+$BH400*'Norm-coeff'!$N$7+$BI400*'Norm-coeff'!$O$7</f>
        <v>2.0907583608832998</v>
      </c>
      <c r="BU400" s="54">
        <f>'Norm-coeff'!$C$8+$AX400*'Norm-coeff'!$D$8+$AY400*'Norm-coeff'!$E$8+$AZ400*'Norm-coeff'!$F$8+$BA400*'Norm-coeff'!$G$8+$BB400*'Norm-coeff'!$H$8+$BC400*'Norm-coeff'!$I$8+$BD400*'Norm-coeff'!$J$8+$BE400*'Norm-coeff'!$K$8+$BF400*'Norm-coeff'!$L$8+$BG400*'Norm-coeff'!$M$8+$BH400*'Norm-coeff'!$N$8+$BI400*'Norm-coeff'!$O$8</f>
        <v>0.65894159836244504</v>
      </c>
      <c r="BV400" s="54">
        <f>'Norm-coeff'!$C$9+$AX400*'Norm-coeff'!$D$9+$AY400*'Norm-coeff'!$E$9+$AZ400*'Norm-coeff'!$F$9+$BA400*'Norm-coeff'!$G$9+$BB400*'Norm-coeff'!$H$9+$BC400*'Norm-coeff'!$I$9+$BD400*'Norm-coeff'!$J$9+$BE400*'Norm-coeff'!$K$9+$BF400*'Norm-coeff'!$L$9+$BG400*'Norm-coeff'!$M$9+$BH400*'Norm-coeff'!$N$9+$BI400*'Norm-coeff'!$O$9</f>
        <v>1.48961085014701</v>
      </c>
      <c r="BW400" s="54">
        <f>'Norm-coeff'!$C$10+$AX400*'Norm-coeff'!$D$10+$AY400*'Norm-coeff'!$E$10+$AZ400*'Norm-coeff'!$F$10+$BA400*'Norm-coeff'!$G$10+$BB400*'Norm-coeff'!$H$10+$BC400*'Norm-coeff'!$I$10+$BD400*'Norm-coeff'!$J$10+$BE400*'Norm-coeff'!$K$10+$BF400*'Norm-coeff'!$L$10+$BG400*'Norm-coeff'!$M$10+$BH400*'Norm-coeff'!$N$10+$BI400*'Norm-coeff'!$O$10</f>
        <v>1.42058735749591</v>
      </c>
      <c r="BX400" s="54">
        <f>'Norm-coeff'!$C$11+$AX400*'Norm-coeff'!$D$11+$AY400*'Norm-coeff'!$E$11+$AZ400*'Norm-coeff'!$F$11+$BA400*'Norm-coeff'!$G$11+$BB400*'Norm-coeff'!$H$11+$BC400*'Norm-coeff'!$I$11+$BD400*'Norm-coeff'!$J$11+$BE400*'Norm-coeff'!$K$11+$BF400*'Norm-coeff'!$L$11+$BG400*'Norm-coeff'!$M$11+$BH400*'Norm-coeff'!$N$11+$BI400*'Norm-coeff'!$O$11</f>
        <v>0.221233014421479</v>
      </c>
      <c r="BY400" s="54">
        <f>'Norm-coeff'!$C$12+$AX400*'Norm-coeff'!$D$12+$AY400*'Norm-coeff'!$E$12+$AZ400*'Norm-coeff'!$F$12+$BA400*'Norm-coeff'!$G$12+$BB400*'Norm-coeff'!$H$12+$BC400*'Norm-coeff'!$I$12+$BD400*'Norm-coeff'!$J$12+$BE400*'Norm-coeff'!$K$12+$BF400*'Norm-coeff'!$L$12+$BG400*'Norm-coeff'!$M$12+$BH400*'Norm-coeff'!$N$12+$BI400*'Norm-coeff'!$O$12</f>
        <v>0.283527502056037</v>
      </c>
      <c r="BZ400" s="54">
        <f>'Norm-coeff'!$C$13+$AX400*'Norm-coeff'!$D$13+$AY400*'Norm-coeff'!$E$13+$AZ400*'Norm-coeff'!$F$13+$BA400*'Norm-coeff'!$G$13+$BB400*'Norm-coeff'!$H$13+$BC400*'Norm-coeff'!$I$13+$BD400*'Norm-coeff'!$J$13+$BE400*'Norm-coeff'!$K$13+$BF400*'Norm-coeff'!$L$13+$BG400*'Norm-coeff'!$M$13+$BH400*'Norm-coeff'!$N$13+$BI400*'Norm-coeff'!$O$13</f>
        <v>-4.1864930554451202E-2</v>
      </c>
      <c r="CA400" s="54">
        <f>'Norm-coeff'!$C$14+$AX400*'Norm-coeff'!$D$14+$AY400*'Norm-coeff'!$E$14+$AZ400*'Norm-coeff'!$F$14+$BA400*'Norm-coeff'!$G$14+$BB400*'Norm-coeff'!$H$14+$BC400*'Norm-coeff'!$I$14+$BD400*'Norm-coeff'!$J$14+$BE400*'Norm-coeff'!$K$14+$BF400*'Norm-coeff'!$L$14+$BG400*'Norm-coeff'!$M$14+$BH400*'Norm-coeff'!$N$14+$BI400*'Norm-coeff'!$O$14</f>
        <v>4.2526983164477103</v>
      </c>
      <c r="CC400" s="54">
        <f t="shared" si="1356"/>
        <v>0</v>
      </c>
      <c r="CG400" s="54">
        <f t="shared" si="1232"/>
        <v>0</v>
      </c>
      <c r="CH400" s="54">
        <f t="shared" si="1210"/>
        <v>0</v>
      </c>
      <c r="CI400" s="54">
        <f t="shared" si="1233"/>
        <v>0</v>
      </c>
      <c r="CJ400" s="56">
        <f t="shared" si="1234"/>
        <v>0</v>
      </c>
      <c r="CK400" s="54">
        <f t="shared" si="1235"/>
        <v>0</v>
      </c>
      <c r="CL400" s="54">
        <f t="shared" si="1236"/>
        <v>0</v>
      </c>
      <c r="CM400" s="54">
        <f t="shared" si="1237"/>
        <v>0</v>
      </c>
      <c r="CN400" s="54">
        <f t="shared" si="1238"/>
        <v>0</v>
      </c>
      <c r="CO400" s="54">
        <f t="shared" si="1239"/>
        <v>0</v>
      </c>
      <c r="CP400" s="54">
        <f t="shared" si="1240"/>
        <v>0</v>
      </c>
      <c r="CQ400" s="54">
        <f t="shared" si="1241"/>
        <v>0</v>
      </c>
      <c r="CR400" s="54">
        <f t="shared" si="1242"/>
        <v>0</v>
      </c>
      <c r="CS400" s="54">
        <f t="shared" si="1243"/>
        <v>0</v>
      </c>
      <c r="CU400" s="54">
        <f t="shared" si="1244"/>
        <v>0</v>
      </c>
      <c r="CV400" s="54">
        <f t="shared" si="1245"/>
        <v>0</v>
      </c>
      <c r="CW400" s="54">
        <f t="shared" si="1246"/>
        <v>0</v>
      </c>
      <c r="CX400" s="54">
        <f t="shared" si="1247"/>
        <v>0</v>
      </c>
      <c r="CZ400" s="54">
        <f t="shared" si="1248"/>
        <v>0</v>
      </c>
      <c r="DA400" s="54">
        <f t="shared" si="1249"/>
        <v>0</v>
      </c>
      <c r="DB400" s="54">
        <f t="shared" si="1250"/>
        <v>0</v>
      </c>
      <c r="DC400" s="54">
        <f t="shared" si="1251"/>
        <v>0</v>
      </c>
      <c r="DD400" s="54">
        <f t="shared" si="1252"/>
        <v>0</v>
      </c>
      <c r="DE400" s="54">
        <f t="shared" si="1253"/>
        <v>0</v>
      </c>
      <c r="DF400" s="54">
        <f t="shared" si="1254"/>
        <v>0</v>
      </c>
      <c r="DG400" s="54">
        <f t="shared" si="1255"/>
        <v>2</v>
      </c>
      <c r="DH400" s="71">
        <f t="shared" si="1256"/>
        <v>0</v>
      </c>
      <c r="DI400" s="71">
        <f t="shared" si="1257"/>
        <v>0</v>
      </c>
      <c r="DJ400" s="54">
        <f t="shared" si="1258"/>
        <v>0</v>
      </c>
      <c r="DK400" s="54">
        <f t="shared" si="1259"/>
        <v>2</v>
      </c>
      <c r="DL400" s="4">
        <f t="shared" si="1184"/>
        <v>0</v>
      </c>
      <c r="DM400" s="3">
        <f t="shared" si="1260"/>
        <v>0</v>
      </c>
      <c r="DN400" s="3">
        <f t="shared" si="1261"/>
        <v>0</v>
      </c>
      <c r="DO400" s="4" t="e">
        <f t="shared" si="1262"/>
        <v>#DIV/0!</v>
      </c>
      <c r="DP400" s="57"/>
      <c r="DQ400" s="57"/>
      <c r="DR400" s="56">
        <f t="shared" si="1185"/>
        <v>2</v>
      </c>
      <c r="DS400" s="56">
        <f t="shared" si="1186"/>
        <v>0</v>
      </c>
      <c r="DT400" s="38">
        <f t="shared" si="1187"/>
        <v>0</v>
      </c>
      <c r="DU400" s="38">
        <f t="shared" si="1263"/>
        <v>2</v>
      </c>
      <c r="DV400" s="38">
        <f t="shared" si="1188"/>
        <v>0</v>
      </c>
      <c r="DW400" s="39">
        <f t="shared" si="1189"/>
        <v>0</v>
      </c>
      <c r="DX400" s="39">
        <f t="shared" si="1190"/>
        <v>0</v>
      </c>
      <c r="DY400" s="39">
        <f t="shared" si="1191"/>
        <v>0</v>
      </c>
      <c r="DZ400" s="39">
        <f t="shared" si="1192"/>
        <v>0</v>
      </c>
      <c r="EA400" s="39">
        <f t="shared" si="1193"/>
        <v>0</v>
      </c>
      <c r="EB400" s="37" t="e">
        <f t="shared" si="1264"/>
        <v>#DIV/0!</v>
      </c>
      <c r="EC400" s="37" t="e">
        <f t="shared" si="1265"/>
        <v>#DIV/0!</v>
      </c>
      <c r="ED400" s="37" t="e">
        <f t="shared" si="1266"/>
        <v>#DIV/0!</v>
      </c>
      <c r="EE400" s="37" t="e">
        <f t="shared" si="1267"/>
        <v>#DIV/0!</v>
      </c>
      <c r="EF400" s="39" t="e">
        <f t="shared" si="1268"/>
        <v>#DIV/0!</v>
      </c>
      <c r="EG400" s="37" t="e">
        <f t="shared" si="1269"/>
        <v>#DIV/0!</v>
      </c>
      <c r="EH400" s="37" t="e">
        <f t="shared" si="1270"/>
        <v>#DIV/0!</v>
      </c>
      <c r="EI400" s="11" t="b">
        <f t="shared" si="1271"/>
        <v>1</v>
      </c>
      <c r="EJ400" s="11" t="b">
        <f t="shared" si="1272"/>
        <v>0</v>
      </c>
      <c r="EK400" s="39" t="e">
        <f t="shared" si="1273"/>
        <v>#DIV/0!</v>
      </c>
      <c r="EL400" s="39" t="e">
        <f t="shared" si="1274"/>
        <v>#DIV/0!</v>
      </c>
      <c r="EM400" s="39" t="e">
        <f t="shared" si="1275"/>
        <v>#DIV/0!</v>
      </c>
      <c r="EN400" s="39" t="e">
        <f t="shared" si="1276"/>
        <v>#DIV/0!</v>
      </c>
      <c r="EO400" s="39" t="e">
        <f t="shared" si="1277"/>
        <v>#DIV/0!</v>
      </c>
      <c r="EP400" s="39" t="e">
        <f t="shared" si="1278"/>
        <v>#DIV/0!</v>
      </c>
      <c r="EQ400" s="39" t="e">
        <f t="shared" si="1279"/>
        <v>#DIV/0!</v>
      </c>
      <c r="ER400" s="39" t="e">
        <f t="shared" si="1280"/>
        <v>#DIV/0!</v>
      </c>
      <c r="ES400" s="58" t="str">
        <f t="shared" si="1281"/>
        <v>(OH,F,Cl)-dominate amphibole</v>
      </c>
      <c r="ET400" s="58" t="e">
        <f t="shared" si="1282"/>
        <v>#N/A</v>
      </c>
      <c r="EU400" s="56">
        <f t="shared" si="1194"/>
        <v>0</v>
      </c>
      <c r="EV400" s="56">
        <f t="shared" si="1195"/>
        <v>0</v>
      </c>
      <c r="EW400" s="56">
        <f t="shared" si="1196"/>
        <v>0</v>
      </c>
      <c r="EX400" s="56">
        <f t="shared" si="1197"/>
        <v>0</v>
      </c>
      <c r="EY400" s="56">
        <f t="shared" si="1198"/>
        <v>0</v>
      </c>
      <c r="EZ400" s="56">
        <f t="shared" si="1199"/>
        <v>0</v>
      </c>
      <c r="FA400" s="39">
        <f t="shared" si="1200"/>
        <v>0</v>
      </c>
      <c r="FB400" s="39">
        <f t="shared" si="1201"/>
        <v>0</v>
      </c>
      <c r="FC400" s="54">
        <f t="shared" si="1202"/>
        <v>0</v>
      </c>
      <c r="FD400" s="54">
        <f t="shared" si="1203"/>
        <v>0</v>
      </c>
      <c r="FE400" s="39">
        <f t="shared" si="1204"/>
        <v>0</v>
      </c>
      <c r="FF400" s="54">
        <f t="shared" si="1205"/>
        <v>0</v>
      </c>
      <c r="FG400" s="39">
        <f t="shared" si="1206"/>
        <v>0</v>
      </c>
      <c r="FH400" s="39">
        <f t="shared" si="1283"/>
        <v>0</v>
      </c>
      <c r="FI400" s="39">
        <f t="shared" si="1284"/>
        <v>0</v>
      </c>
      <c r="FJ400" s="39">
        <f t="shared" si="1285"/>
        <v>0</v>
      </c>
      <c r="FK400" s="39" t="e">
        <f t="shared" si="1286"/>
        <v>#DIV/0!</v>
      </c>
      <c r="FL400" s="39" t="e">
        <f t="shared" si="1287"/>
        <v>#DIV/0!</v>
      </c>
      <c r="FM400" s="39" t="e">
        <f t="shared" si="1288"/>
        <v>#DIV/0!</v>
      </c>
      <c r="FN400" s="39">
        <f t="shared" si="1289"/>
        <v>1</v>
      </c>
      <c r="FO400" s="39">
        <f t="shared" si="1207"/>
        <v>0</v>
      </c>
      <c r="FP400" s="39">
        <f t="shared" si="1208"/>
        <v>0</v>
      </c>
      <c r="FQ400" s="39">
        <f t="shared" si="1209"/>
        <v>0</v>
      </c>
      <c r="FR400" s="39">
        <f t="shared" si="1290"/>
        <v>0</v>
      </c>
      <c r="FS400" s="39">
        <f t="shared" si="1291"/>
        <v>0</v>
      </c>
      <c r="FU400" s="39" t="e">
        <f t="shared" si="1292"/>
        <v>#DIV/0!</v>
      </c>
      <c r="FV400" s="39" t="e">
        <f t="shared" si="1293"/>
        <v>#DIV/0!</v>
      </c>
      <c r="FW400" s="39" t="e">
        <f t="shared" si="1294"/>
        <v>#DIV/0!</v>
      </c>
      <c r="FY400" s="39" t="e">
        <f t="shared" si="1295"/>
        <v>#DIV/0!</v>
      </c>
      <c r="FZ400" s="39" t="e">
        <f t="shared" si="1296"/>
        <v>#DIV/0!</v>
      </c>
      <c r="GA400" s="39" t="e">
        <f t="shared" si="1297"/>
        <v>#DIV/0!</v>
      </c>
      <c r="GB400" s="39" t="e">
        <f t="shared" si="1298"/>
        <v>#DIV/0!</v>
      </c>
      <c r="GC400" s="39" t="e">
        <f t="shared" si="1299"/>
        <v>#DIV/0!</v>
      </c>
      <c r="GD400" s="39" t="e">
        <f t="shared" si="1300"/>
        <v>#DIV/0!</v>
      </c>
      <c r="GE400" s="39" t="e">
        <f t="shared" si="1301"/>
        <v>#DIV/0!</v>
      </c>
      <c r="GF400" s="39" t="e">
        <f t="shared" si="1302"/>
        <v>#DIV/0!</v>
      </c>
      <c r="GG400" s="39" t="e">
        <f t="shared" si="1303"/>
        <v>#DIV/0!</v>
      </c>
      <c r="GH400" s="39" t="e">
        <f t="shared" si="1304"/>
        <v>#DIV/0!</v>
      </c>
      <c r="GI400" s="39"/>
      <c r="GJ400" s="39" t="e">
        <f t="shared" si="1305"/>
        <v>#DIV/0!</v>
      </c>
      <c r="GK400" s="39" t="e">
        <f t="shared" si="1306"/>
        <v>#DIV/0!</v>
      </c>
      <c r="GL400" s="39" t="e">
        <f t="shared" si="1307"/>
        <v>#DIV/0!</v>
      </c>
      <c r="GM400" s="39" t="e">
        <f t="shared" si="1308"/>
        <v>#DIV/0!</v>
      </c>
      <c r="GN400" s="39" t="e">
        <f t="shared" si="1309"/>
        <v>#DIV/0!</v>
      </c>
      <c r="GO400" s="57"/>
      <c r="GP400" s="57" t="e">
        <f t="shared" si="1310"/>
        <v>#DIV/0!</v>
      </c>
      <c r="GQ400" s="59" t="e">
        <f t="shared" si="1311"/>
        <v>#DIV/0!</v>
      </c>
      <c r="GR400" s="41" t="e">
        <f t="shared" si="1312"/>
        <v>#DIV/0!</v>
      </c>
      <c r="GS400" s="57" t="e">
        <f t="shared" si="1313"/>
        <v>#DIV/0!</v>
      </c>
      <c r="GT400" s="57" t="e">
        <f t="shared" si="1314"/>
        <v>#DIV/0!</v>
      </c>
      <c r="GU400" s="57" t="e">
        <f t="shared" si="1315"/>
        <v>#DIV/0!</v>
      </c>
      <c r="GV400" s="57"/>
      <c r="GW400" s="42" t="e">
        <f t="shared" si="1316"/>
        <v>#DIV/0!</v>
      </c>
      <c r="GX400" s="42" t="e">
        <f t="shared" si="1317"/>
        <v>#DIV/0!</v>
      </c>
      <c r="GY400" s="42" t="e">
        <f t="shared" si="1318"/>
        <v>#DIV/0!</v>
      </c>
      <c r="GZ400" s="57"/>
      <c r="HA400" s="2" t="e">
        <f t="shared" si="1319"/>
        <v>#DIV/0!</v>
      </c>
      <c r="HB400" s="2" t="e">
        <f t="shared" si="1320"/>
        <v>#DIV/0!</v>
      </c>
      <c r="HC400" s="2" t="e">
        <f t="shared" si="1321"/>
        <v>#DIV/0!</v>
      </c>
      <c r="HD400" s="2" t="e">
        <f t="shared" si="1322"/>
        <v>#DIV/0!</v>
      </c>
      <c r="HE400" s="2" t="e">
        <f t="shared" si="1323"/>
        <v>#DIV/0!</v>
      </c>
      <c r="HF400" s="2" t="e">
        <f t="shared" si="1324"/>
        <v>#DIV/0!</v>
      </c>
      <c r="HG400" s="2" t="e">
        <f t="shared" si="1325"/>
        <v>#DIV/0!</v>
      </c>
      <c r="HH400" s="2" t="e">
        <f t="shared" si="1326"/>
        <v>#DIV/0!</v>
      </c>
      <c r="HI400" s="2" t="e">
        <f t="shared" si="1327"/>
        <v>#DIV/0!</v>
      </c>
      <c r="HJ400" s="11" t="e">
        <f t="shared" si="1328"/>
        <v>#DIV/0!</v>
      </c>
      <c r="HK400" s="60" t="e">
        <f t="shared" si="1329"/>
        <v>#DIV/0!</v>
      </c>
      <c r="HL400" s="57"/>
      <c r="HM400" s="57" t="e">
        <f t="shared" si="1330"/>
        <v>#DIV/0!</v>
      </c>
      <c r="HN400" s="57" t="e">
        <f t="shared" si="1331"/>
        <v>#DIV/0!</v>
      </c>
      <c r="HO400" s="57" t="e">
        <f t="shared" si="1332"/>
        <v>#DIV/0!</v>
      </c>
      <c r="HP400" s="57" t="e">
        <f t="shared" si="1333"/>
        <v>#DIV/0!</v>
      </c>
      <c r="HQ400" s="57" t="e">
        <f t="shared" si="1334"/>
        <v>#DIV/0!</v>
      </c>
      <c r="HR400" s="57"/>
      <c r="HS400" s="57" t="e">
        <f t="shared" si="1335"/>
        <v>#DIV/0!</v>
      </c>
      <c r="HT400" s="57" t="e">
        <f t="shared" si="1336"/>
        <v>#DIV/0!</v>
      </c>
      <c r="HU400" s="57" t="e">
        <f t="shared" si="1337"/>
        <v>#DIV/0!</v>
      </c>
      <c r="HV400" s="57" t="e">
        <f t="shared" si="1338"/>
        <v>#DIV/0!</v>
      </c>
      <c r="HW400" s="57" t="e">
        <f t="shared" si="1339"/>
        <v>#DIV/0!</v>
      </c>
      <c r="HX400" s="57"/>
      <c r="HY400" s="57" t="e">
        <f t="shared" si="1340"/>
        <v>#DIV/0!</v>
      </c>
      <c r="HZ400" s="57" t="e">
        <f t="shared" si="1341"/>
        <v>#DIV/0!</v>
      </c>
      <c r="IA400" s="57"/>
      <c r="IB400" s="61">
        <f t="shared" si="1342"/>
        <v>0</v>
      </c>
      <c r="IC400" s="57" t="str">
        <f t="shared" si="1343"/>
        <v/>
      </c>
      <c r="ID400" s="42"/>
      <c r="IE400" s="2" t="str">
        <f t="shared" si="1344"/>
        <v/>
      </c>
      <c r="IF400" s="60" t="e">
        <f t="shared" si="1345"/>
        <v>#DIV/0!</v>
      </c>
      <c r="IG400" s="60" t="str">
        <f t="shared" si="1346"/>
        <v/>
      </c>
      <c r="IH400" s="60" t="str">
        <f t="shared" si="1347"/>
        <v>zinco-</v>
      </c>
      <c r="II400" s="60" t="str">
        <f t="shared" si="1348"/>
        <v>mangano-</v>
      </c>
      <c r="IJ400" s="60" t="e">
        <f t="shared" si="1349"/>
        <v>#DIV/0!</v>
      </c>
      <c r="IK400" s="60" t="e">
        <f t="shared" si="1350"/>
        <v>#DIV/0!</v>
      </c>
      <c r="IL400" s="60" t="e">
        <f t="shared" si="1351"/>
        <v>#DIV/0!</v>
      </c>
      <c r="IM400" s="60" t="e">
        <f t="shared" si="1352"/>
        <v>#DIV/0!</v>
      </c>
      <c r="IN400" s="60" t="str">
        <f t="shared" si="1353"/>
        <v/>
      </c>
      <c r="IO400" s="60" t="str">
        <f t="shared" si="1354"/>
        <v/>
      </c>
      <c r="IP400" s="57"/>
      <c r="IQ400" s="57" t="str">
        <f t="shared" si="1355"/>
        <v>ERROR!!</v>
      </c>
    </row>
    <row r="401" spans="24:251">
      <c r="X401" s="29">
        <f t="shared" si="1211"/>
        <v>0</v>
      </c>
      <c r="Y401" s="29">
        <f t="shared" si="1212"/>
        <v>0</v>
      </c>
      <c r="Z401" s="29" t="e">
        <f t="shared" si="1213"/>
        <v>#DIV/0!</v>
      </c>
      <c r="AA401" s="29" t="e">
        <f t="shared" si="1214"/>
        <v>#DIV/0!</v>
      </c>
      <c r="AB401" s="29" t="e">
        <f t="shared" si="1215"/>
        <v>#DIV/0!</v>
      </c>
      <c r="AC401" s="29" t="e">
        <f t="shared" si="1216"/>
        <v>#DIV/0!</v>
      </c>
      <c r="AF401" s="23">
        <v>60.084299999999999</v>
      </c>
      <c r="AG401" s="23">
        <v>79.878799999999998</v>
      </c>
      <c r="AH401" s="23">
        <v>101.96120000000001</v>
      </c>
      <c r="AI401" s="23">
        <v>151.99039999999999</v>
      </c>
      <c r="AJ401" s="23">
        <v>159.69</v>
      </c>
      <c r="AK401" s="23">
        <v>71.846400000000003</v>
      </c>
      <c r="AL401" s="23">
        <v>70.9375</v>
      </c>
      <c r="AM401" s="23">
        <v>40.304400000000001</v>
      </c>
      <c r="AN401" s="23">
        <v>56.077399999999997</v>
      </c>
      <c r="AO401" s="23">
        <v>61.978999999999999</v>
      </c>
      <c r="AP401" s="23">
        <v>94.195999999999998</v>
      </c>
      <c r="AQ401" s="23">
        <v>18.998000000000001</v>
      </c>
      <c r="AR401" s="23">
        <v>35.450000000000003</v>
      </c>
      <c r="AS401" s="23">
        <v>29.88</v>
      </c>
      <c r="AT401" s="23">
        <v>74.691999999999993</v>
      </c>
      <c r="AU401" s="23">
        <v>81.39</v>
      </c>
      <c r="AX401" s="54">
        <f t="shared" si="1217"/>
        <v>0</v>
      </c>
      <c r="AY401" s="54">
        <f t="shared" si="1218"/>
        <v>0</v>
      </c>
      <c r="AZ401" s="54">
        <f t="shared" si="1219"/>
        <v>0</v>
      </c>
      <c r="BA401" s="54">
        <f t="shared" si="1220"/>
        <v>0</v>
      </c>
      <c r="BB401" s="54">
        <f t="shared" si="1221"/>
        <v>0</v>
      </c>
      <c r="BC401" s="54">
        <f t="shared" si="1222"/>
        <v>0</v>
      </c>
      <c r="BD401" s="54">
        <f t="shared" si="1223"/>
        <v>0</v>
      </c>
      <c r="BE401" s="54">
        <f t="shared" si="1224"/>
        <v>0</v>
      </c>
      <c r="BF401" s="54">
        <f t="shared" si="1225"/>
        <v>0</v>
      </c>
      <c r="BG401" s="54">
        <f t="shared" si="1226"/>
        <v>0</v>
      </c>
      <c r="BH401" s="54">
        <f t="shared" si="1227"/>
        <v>0</v>
      </c>
      <c r="BI401" s="54">
        <f t="shared" si="1228"/>
        <v>0</v>
      </c>
      <c r="BJ401" s="54">
        <f t="shared" si="1229"/>
        <v>0</v>
      </c>
      <c r="BK401" s="54">
        <f t="shared" si="1230"/>
        <v>0</v>
      </c>
      <c r="BL401" s="54">
        <f t="shared" si="1231"/>
        <v>0</v>
      </c>
      <c r="BM401" s="42"/>
      <c r="BO401" s="54">
        <f>'Norm-coeff'!$C$2+$AX401*'Norm-coeff'!$D$2+$AY401*'Norm-coeff'!$E$2+$AZ401*'Norm-coeff'!$F$2+$BA401*'Norm-coeff'!$G$2+$BB401*'Norm-coeff'!$H$2+$BC401*'Norm-coeff'!$I$2+$BD401*'Norm-coeff'!$J$2+$BE401*'Norm-coeff'!$K$2+$BF401*'Norm-coeff'!$L$2+$BG401*'Norm-coeff'!$M$2+$BH401*'Norm-coeff'!$N$2+$BI401*'Norm-coeff'!$O$2</f>
        <v>5.4045421474420303</v>
      </c>
      <c r="BP401" s="54">
        <f>'Norm-coeff'!$C$3+$AX401*'Norm-coeff'!$D$3+$AY401*'Norm-coeff'!$E$3+$AZ401*'Norm-coeff'!$F$3+$BA401*'Norm-coeff'!$G$3+$BB401*'Norm-coeff'!$H$3+$BC401*'Norm-coeff'!$I$3+$BD401*'Norm-coeff'!$J$3+$BE401*'Norm-coeff'!$K$3+$BF401*'Norm-coeff'!$L$3+$BG401*'Norm-coeff'!$M$3+$BH401*'Norm-coeff'!$N$3+$BI401*'Norm-coeff'!$O$3</f>
        <v>3.15319116612705</v>
      </c>
      <c r="BQ401" s="54">
        <f>'Norm-coeff'!$C$4+$AX401*'Norm-coeff'!$D$4+$AY401*'Norm-coeff'!$E$4+$AZ401*'Norm-coeff'!$F$4+$BA401*'Norm-coeff'!$G$4+$BB401*'Norm-coeff'!$H$4+$BC401*'Norm-coeff'!$I$4+$BD401*'Norm-coeff'!$J$4+$BE401*'Norm-coeff'!$K$4+$BF401*'Norm-coeff'!$L$4+$BG401*'Norm-coeff'!$M$4+$BH401*'Norm-coeff'!$N$4+$BI401*'Norm-coeff'!$O$4</f>
        <v>1.42115649462768</v>
      </c>
      <c r="BR401" s="54">
        <f>'Norm-coeff'!$C$5+$AX401*'Norm-coeff'!$D$5+$AY401*'Norm-coeff'!$E$5+$AZ401*'Norm-coeff'!$F$5+$BA401*'Norm-coeff'!$G$5+$BB401*'Norm-coeff'!$H$5+$BC401*'Norm-coeff'!$I$5+$BD401*'Norm-coeff'!$J$5+$BE401*'Norm-coeff'!$K$5+$BF401*'Norm-coeff'!$L$5+$BG401*'Norm-coeff'!$M$5+$BH401*'Norm-coeff'!$N$5+$BI401*'Norm-coeff'!$O$5</f>
        <v>1.0553329241296201</v>
      </c>
      <c r="BS401" s="54">
        <f>'Norm-coeff'!$C$6+$AX401*'Norm-coeff'!$D$6+$AY401*'Norm-coeff'!$E$6+$AZ401*'Norm-coeff'!$F$6+$BA401*'Norm-coeff'!$G$6+$BB401*'Norm-coeff'!$H$6+$BC401*'Norm-coeff'!$I$6+$BD401*'Norm-coeff'!$J$6+$BE401*'Norm-coeff'!$K$6+$BF401*'Norm-coeff'!$L$6+$BG401*'Norm-coeff'!$M$6+$BH401*'Norm-coeff'!$N$6+$BI401*'Norm-coeff'!$O$6</f>
        <v>-1.48700885495103E-2</v>
      </c>
      <c r="BT401" s="54">
        <f>'Norm-coeff'!$C$7+$AX401*'Norm-coeff'!$D$7+$AY401*'Norm-coeff'!$E$7+$AZ401*'Norm-coeff'!$F$7+$BA401*'Norm-coeff'!$G$7+$BB401*'Norm-coeff'!$H$7+$BC401*'Norm-coeff'!$I$7+$BD401*'Norm-coeff'!$J$7+$BE401*'Norm-coeff'!$K$7+$BF401*'Norm-coeff'!$L$7+$BG401*'Norm-coeff'!$M$7+$BH401*'Norm-coeff'!$N$7+$BI401*'Norm-coeff'!$O$7</f>
        <v>2.0907583608832998</v>
      </c>
      <c r="BU401" s="54">
        <f>'Norm-coeff'!$C$8+$AX401*'Norm-coeff'!$D$8+$AY401*'Norm-coeff'!$E$8+$AZ401*'Norm-coeff'!$F$8+$BA401*'Norm-coeff'!$G$8+$BB401*'Norm-coeff'!$H$8+$BC401*'Norm-coeff'!$I$8+$BD401*'Norm-coeff'!$J$8+$BE401*'Norm-coeff'!$K$8+$BF401*'Norm-coeff'!$L$8+$BG401*'Norm-coeff'!$M$8+$BH401*'Norm-coeff'!$N$8+$BI401*'Norm-coeff'!$O$8</f>
        <v>0.65894159836244504</v>
      </c>
      <c r="BV401" s="54">
        <f>'Norm-coeff'!$C$9+$AX401*'Norm-coeff'!$D$9+$AY401*'Norm-coeff'!$E$9+$AZ401*'Norm-coeff'!$F$9+$BA401*'Norm-coeff'!$G$9+$BB401*'Norm-coeff'!$H$9+$BC401*'Norm-coeff'!$I$9+$BD401*'Norm-coeff'!$J$9+$BE401*'Norm-coeff'!$K$9+$BF401*'Norm-coeff'!$L$9+$BG401*'Norm-coeff'!$M$9+$BH401*'Norm-coeff'!$N$9+$BI401*'Norm-coeff'!$O$9</f>
        <v>1.48961085014701</v>
      </c>
      <c r="BW401" s="54">
        <f>'Norm-coeff'!$C$10+$AX401*'Norm-coeff'!$D$10+$AY401*'Norm-coeff'!$E$10+$AZ401*'Norm-coeff'!$F$10+$BA401*'Norm-coeff'!$G$10+$BB401*'Norm-coeff'!$H$10+$BC401*'Norm-coeff'!$I$10+$BD401*'Norm-coeff'!$J$10+$BE401*'Norm-coeff'!$K$10+$BF401*'Norm-coeff'!$L$10+$BG401*'Norm-coeff'!$M$10+$BH401*'Norm-coeff'!$N$10+$BI401*'Norm-coeff'!$O$10</f>
        <v>1.42058735749591</v>
      </c>
      <c r="BX401" s="54">
        <f>'Norm-coeff'!$C$11+$AX401*'Norm-coeff'!$D$11+$AY401*'Norm-coeff'!$E$11+$AZ401*'Norm-coeff'!$F$11+$BA401*'Norm-coeff'!$G$11+$BB401*'Norm-coeff'!$H$11+$BC401*'Norm-coeff'!$I$11+$BD401*'Norm-coeff'!$J$11+$BE401*'Norm-coeff'!$K$11+$BF401*'Norm-coeff'!$L$11+$BG401*'Norm-coeff'!$M$11+$BH401*'Norm-coeff'!$N$11+$BI401*'Norm-coeff'!$O$11</f>
        <v>0.221233014421479</v>
      </c>
      <c r="BY401" s="54">
        <f>'Norm-coeff'!$C$12+$AX401*'Norm-coeff'!$D$12+$AY401*'Norm-coeff'!$E$12+$AZ401*'Norm-coeff'!$F$12+$BA401*'Norm-coeff'!$G$12+$BB401*'Norm-coeff'!$H$12+$BC401*'Norm-coeff'!$I$12+$BD401*'Norm-coeff'!$J$12+$BE401*'Norm-coeff'!$K$12+$BF401*'Norm-coeff'!$L$12+$BG401*'Norm-coeff'!$M$12+$BH401*'Norm-coeff'!$N$12+$BI401*'Norm-coeff'!$O$12</f>
        <v>0.283527502056037</v>
      </c>
      <c r="BZ401" s="54">
        <f>'Norm-coeff'!$C$13+$AX401*'Norm-coeff'!$D$13+$AY401*'Norm-coeff'!$E$13+$AZ401*'Norm-coeff'!$F$13+$BA401*'Norm-coeff'!$G$13+$BB401*'Norm-coeff'!$H$13+$BC401*'Norm-coeff'!$I$13+$BD401*'Norm-coeff'!$J$13+$BE401*'Norm-coeff'!$K$13+$BF401*'Norm-coeff'!$L$13+$BG401*'Norm-coeff'!$M$13+$BH401*'Norm-coeff'!$N$13+$BI401*'Norm-coeff'!$O$13</f>
        <v>-4.1864930554451202E-2</v>
      </c>
      <c r="CA401" s="54">
        <f>'Norm-coeff'!$C$14+$AX401*'Norm-coeff'!$D$14+$AY401*'Norm-coeff'!$E$14+$AZ401*'Norm-coeff'!$F$14+$BA401*'Norm-coeff'!$G$14+$BB401*'Norm-coeff'!$H$14+$BC401*'Norm-coeff'!$I$14+$BD401*'Norm-coeff'!$J$14+$BE401*'Norm-coeff'!$K$14+$BF401*'Norm-coeff'!$L$14+$BG401*'Norm-coeff'!$M$14+$BH401*'Norm-coeff'!$N$14+$BI401*'Norm-coeff'!$O$14</f>
        <v>4.2526983164477103</v>
      </c>
      <c r="CC401" s="54">
        <f t="shared" si="1356"/>
        <v>0</v>
      </c>
      <c r="CG401" s="54">
        <f t="shared" si="1232"/>
        <v>0</v>
      </c>
      <c r="CH401" s="54">
        <f t="shared" si="1210"/>
        <v>0</v>
      </c>
      <c r="CI401" s="54">
        <f t="shared" si="1233"/>
        <v>0</v>
      </c>
      <c r="CJ401" s="56">
        <f t="shared" si="1234"/>
        <v>0</v>
      </c>
      <c r="CK401" s="54">
        <f t="shared" si="1235"/>
        <v>0</v>
      </c>
      <c r="CL401" s="54">
        <f t="shared" si="1236"/>
        <v>0</v>
      </c>
      <c r="CM401" s="54">
        <f t="shared" si="1237"/>
        <v>0</v>
      </c>
      <c r="CN401" s="54">
        <f t="shared" si="1238"/>
        <v>0</v>
      </c>
      <c r="CO401" s="54">
        <f t="shared" si="1239"/>
        <v>0</v>
      </c>
      <c r="CP401" s="54">
        <f t="shared" si="1240"/>
        <v>0</v>
      </c>
      <c r="CQ401" s="54">
        <f t="shared" si="1241"/>
        <v>0</v>
      </c>
      <c r="CR401" s="54">
        <f t="shared" si="1242"/>
        <v>0</v>
      </c>
      <c r="CS401" s="54">
        <f t="shared" si="1243"/>
        <v>0</v>
      </c>
      <c r="CU401" s="54">
        <f t="shared" si="1244"/>
        <v>0</v>
      </c>
      <c r="CV401" s="54">
        <f t="shared" si="1245"/>
        <v>0</v>
      </c>
      <c r="CW401" s="54">
        <f t="shared" si="1246"/>
        <v>0</v>
      </c>
      <c r="CX401" s="54">
        <f t="shared" si="1247"/>
        <v>0</v>
      </c>
      <c r="CZ401" s="54">
        <f t="shared" si="1248"/>
        <v>0</v>
      </c>
      <c r="DA401" s="54">
        <f t="shared" si="1249"/>
        <v>0</v>
      </c>
      <c r="DB401" s="54">
        <f t="shared" si="1250"/>
        <v>0</v>
      </c>
      <c r="DC401" s="54">
        <f t="shared" si="1251"/>
        <v>0</v>
      </c>
      <c r="DD401" s="54">
        <f t="shared" si="1252"/>
        <v>0</v>
      </c>
      <c r="DE401" s="54">
        <f t="shared" si="1253"/>
        <v>0</v>
      </c>
      <c r="DF401" s="54">
        <f t="shared" si="1254"/>
        <v>0</v>
      </c>
      <c r="DG401" s="54">
        <f t="shared" si="1255"/>
        <v>2</v>
      </c>
      <c r="DH401" s="71">
        <f t="shared" si="1256"/>
        <v>0</v>
      </c>
      <c r="DI401" s="71">
        <f t="shared" si="1257"/>
        <v>0</v>
      </c>
      <c r="DJ401" s="54">
        <f t="shared" si="1258"/>
        <v>0</v>
      </c>
      <c r="DK401" s="54">
        <f t="shared" si="1259"/>
        <v>2</v>
      </c>
      <c r="DL401" s="4">
        <f t="shared" si="1184"/>
        <v>0</v>
      </c>
      <c r="DM401" s="3">
        <f t="shared" si="1260"/>
        <v>0</v>
      </c>
      <c r="DN401" s="3">
        <f t="shared" si="1261"/>
        <v>0</v>
      </c>
      <c r="DO401" s="4" t="e">
        <f t="shared" si="1262"/>
        <v>#DIV/0!</v>
      </c>
      <c r="DP401" s="57"/>
      <c r="DQ401" s="57"/>
      <c r="DR401" s="56">
        <f t="shared" si="1185"/>
        <v>2</v>
      </c>
      <c r="DS401" s="56">
        <f t="shared" si="1186"/>
        <v>0</v>
      </c>
      <c r="DT401" s="38">
        <f t="shared" si="1187"/>
        <v>0</v>
      </c>
      <c r="DU401" s="38">
        <f t="shared" si="1263"/>
        <v>2</v>
      </c>
      <c r="DV401" s="38">
        <f t="shared" si="1188"/>
        <v>0</v>
      </c>
      <c r="DW401" s="39">
        <f t="shared" si="1189"/>
        <v>0</v>
      </c>
      <c r="DX401" s="39">
        <f t="shared" si="1190"/>
        <v>0</v>
      </c>
      <c r="DY401" s="39">
        <f t="shared" si="1191"/>
        <v>0</v>
      </c>
      <c r="DZ401" s="39">
        <f t="shared" si="1192"/>
        <v>0</v>
      </c>
      <c r="EA401" s="39">
        <f t="shared" si="1193"/>
        <v>0</v>
      </c>
      <c r="EB401" s="37" t="e">
        <f t="shared" si="1264"/>
        <v>#DIV/0!</v>
      </c>
      <c r="EC401" s="37" t="e">
        <f t="shared" si="1265"/>
        <v>#DIV/0!</v>
      </c>
      <c r="ED401" s="37" t="e">
        <f t="shared" si="1266"/>
        <v>#DIV/0!</v>
      </c>
      <c r="EE401" s="37" t="e">
        <f t="shared" si="1267"/>
        <v>#DIV/0!</v>
      </c>
      <c r="EF401" s="39" t="e">
        <f t="shared" si="1268"/>
        <v>#DIV/0!</v>
      </c>
      <c r="EG401" s="37" t="e">
        <f t="shared" si="1269"/>
        <v>#DIV/0!</v>
      </c>
      <c r="EH401" s="37" t="e">
        <f t="shared" si="1270"/>
        <v>#DIV/0!</v>
      </c>
      <c r="EI401" s="11" t="b">
        <f t="shared" si="1271"/>
        <v>1</v>
      </c>
      <c r="EJ401" s="11" t="b">
        <f t="shared" si="1272"/>
        <v>0</v>
      </c>
      <c r="EK401" s="39" t="e">
        <f t="shared" si="1273"/>
        <v>#DIV/0!</v>
      </c>
      <c r="EL401" s="39" t="e">
        <f t="shared" si="1274"/>
        <v>#DIV/0!</v>
      </c>
      <c r="EM401" s="39" t="e">
        <f t="shared" si="1275"/>
        <v>#DIV/0!</v>
      </c>
      <c r="EN401" s="39" t="e">
        <f t="shared" si="1276"/>
        <v>#DIV/0!</v>
      </c>
      <c r="EO401" s="39" t="e">
        <f t="shared" si="1277"/>
        <v>#DIV/0!</v>
      </c>
      <c r="EP401" s="39" t="e">
        <f t="shared" si="1278"/>
        <v>#DIV/0!</v>
      </c>
      <c r="EQ401" s="39" t="e">
        <f t="shared" si="1279"/>
        <v>#DIV/0!</v>
      </c>
      <c r="ER401" s="39" t="e">
        <f t="shared" si="1280"/>
        <v>#DIV/0!</v>
      </c>
      <c r="ES401" s="58" t="str">
        <f t="shared" si="1281"/>
        <v>(OH,F,Cl)-dominate amphibole</v>
      </c>
      <c r="ET401" s="58" t="e">
        <f t="shared" si="1282"/>
        <v>#N/A</v>
      </c>
      <c r="EU401" s="56">
        <f t="shared" si="1194"/>
        <v>0</v>
      </c>
      <c r="EV401" s="56">
        <f t="shared" si="1195"/>
        <v>0</v>
      </c>
      <c r="EW401" s="56">
        <f t="shared" si="1196"/>
        <v>0</v>
      </c>
      <c r="EX401" s="56">
        <f t="shared" si="1197"/>
        <v>0</v>
      </c>
      <c r="EY401" s="56">
        <f t="shared" si="1198"/>
        <v>0</v>
      </c>
      <c r="EZ401" s="56">
        <f t="shared" si="1199"/>
        <v>0</v>
      </c>
      <c r="FA401" s="39">
        <f t="shared" si="1200"/>
        <v>0</v>
      </c>
      <c r="FB401" s="39">
        <f t="shared" si="1201"/>
        <v>0</v>
      </c>
      <c r="FC401" s="54">
        <f t="shared" si="1202"/>
        <v>0</v>
      </c>
      <c r="FD401" s="54">
        <f t="shared" si="1203"/>
        <v>0</v>
      </c>
      <c r="FE401" s="39">
        <f t="shared" si="1204"/>
        <v>0</v>
      </c>
      <c r="FF401" s="54">
        <f t="shared" si="1205"/>
        <v>0</v>
      </c>
      <c r="FG401" s="39">
        <f t="shared" si="1206"/>
        <v>0</v>
      </c>
      <c r="FH401" s="39">
        <f t="shared" si="1283"/>
        <v>0</v>
      </c>
      <c r="FI401" s="39">
        <f t="shared" si="1284"/>
        <v>0</v>
      </c>
      <c r="FJ401" s="39">
        <f t="shared" si="1285"/>
        <v>0</v>
      </c>
      <c r="FK401" s="39" t="e">
        <f t="shared" si="1286"/>
        <v>#DIV/0!</v>
      </c>
      <c r="FL401" s="39" t="e">
        <f t="shared" si="1287"/>
        <v>#DIV/0!</v>
      </c>
      <c r="FM401" s="39" t="e">
        <f t="shared" si="1288"/>
        <v>#DIV/0!</v>
      </c>
      <c r="FN401" s="39">
        <f t="shared" si="1289"/>
        <v>1</v>
      </c>
      <c r="FO401" s="39">
        <f t="shared" si="1207"/>
        <v>0</v>
      </c>
      <c r="FP401" s="39">
        <f t="shared" si="1208"/>
        <v>0</v>
      </c>
      <c r="FQ401" s="39">
        <f t="shared" si="1209"/>
        <v>0</v>
      </c>
      <c r="FR401" s="39">
        <f t="shared" si="1290"/>
        <v>0</v>
      </c>
      <c r="FS401" s="39">
        <f t="shared" si="1291"/>
        <v>0</v>
      </c>
      <c r="FU401" s="39" t="e">
        <f t="shared" si="1292"/>
        <v>#DIV/0!</v>
      </c>
      <c r="FV401" s="39" t="e">
        <f t="shared" si="1293"/>
        <v>#DIV/0!</v>
      </c>
      <c r="FW401" s="39" t="e">
        <f t="shared" si="1294"/>
        <v>#DIV/0!</v>
      </c>
      <c r="FY401" s="39" t="e">
        <f t="shared" si="1295"/>
        <v>#DIV/0!</v>
      </c>
      <c r="FZ401" s="39" t="e">
        <f t="shared" si="1296"/>
        <v>#DIV/0!</v>
      </c>
      <c r="GA401" s="39" t="e">
        <f t="shared" si="1297"/>
        <v>#DIV/0!</v>
      </c>
      <c r="GB401" s="39" t="e">
        <f t="shared" si="1298"/>
        <v>#DIV/0!</v>
      </c>
      <c r="GC401" s="39" t="e">
        <f t="shared" si="1299"/>
        <v>#DIV/0!</v>
      </c>
      <c r="GD401" s="39" t="e">
        <f t="shared" si="1300"/>
        <v>#DIV/0!</v>
      </c>
      <c r="GE401" s="39" t="e">
        <f t="shared" si="1301"/>
        <v>#DIV/0!</v>
      </c>
      <c r="GF401" s="39" t="e">
        <f t="shared" si="1302"/>
        <v>#DIV/0!</v>
      </c>
      <c r="GG401" s="39" t="e">
        <f t="shared" si="1303"/>
        <v>#DIV/0!</v>
      </c>
      <c r="GH401" s="39" t="e">
        <f t="shared" si="1304"/>
        <v>#DIV/0!</v>
      </c>
      <c r="GI401" s="39"/>
      <c r="GJ401" s="39" t="e">
        <f t="shared" si="1305"/>
        <v>#DIV/0!</v>
      </c>
      <c r="GK401" s="39" t="e">
        <f t="shared" si="1306"/>
        <v>#DIV/0!</v>
      </c>
      <c r="GL401" s="39" t="e">
        <f t="shared" si="1307"/>
        <v>#DIV/0!</v>
      </c>
      <c r="GM401" s="39" t="e">
        <f t="shared" si="1308"/>
        <v>#DIV/0!</v>
      </c>
      <c r="GN401" s="39" t="e">
        <f t="shared" si="1309"/>
        <v>#DIV/0!</v>
      </c>
      <c r="GO401" s="57"/>
      <c r="GP401" s="57" t="e">
        <f t="shared" si="1310"/>
        <v>#DIV/0!</v>
      </c>
      <c r="GQ401" s="59" t="e">
        <f t="shared" si="1311"/>
        <v>#DIV/0!</v>
      </c>
      <c r="GR401" s="41" t="e">
        <f t="shared" si="1312"/>
        <v>#DIV/0!</v>
      </c>
      <c r="GS401" s="57" t="e">
        <f t="shared" si="1313"/>
        <v>#DIV/0!</v>
      </c>
      <c r="GT401" s="57" t="e">
        <f t="shared" si="1314"/>
        <v>#DIV/0!</v>
      </c>
      <c r="GU401" s="57" t="e">
        <f t="shared" si="1315"/>
        <v>#DIV/0!</v>
      </c>
      <c r="GV401" s="57"/>
      <c r="GW401" s="42" t="e">
        <f t="shared" si="1316"/>
        <v>#DIV/0!</v>
      </c>
      <c r="GX401" s="42" t="e">
        <f t="shared" si="1317"/>
        <v>#DIV/0!</v>
      </c>
      <c r="GY401" s="42" t="e">
        <f t="shared" si="1318"/>
        <v>#DIV/0!</v>
      </c>
      <c r="GZ401" s="57"/>
      <c r="HA401" s="2" t="e">
        <f t="shared" si="1319"/>
        <v>#DIV/0!</v>
      </c>
      <c r="HB401" s="2" t="e">
        <f t="shared" si="1320"/>
        <v>#DIV/0!</v>
      </c>
      <c r="HC401" s="2" t="e">
        <f t="shared" si="1321"/>
        <v>#DIV/0!</v>
      </c>
      <c r="HD401" s="2" t="e">
        <f t="shared" si="1322"/>
        <v>#DIV/0!</v>
      </c>
      <c r="HE401" s="2" t="e">
        <f t="shared" si="1323"/>
        <v>#DIV/0!</v>
      </c>
      <c r="HF401" s="2" t="e">
        <f t="shared" si="1324"/>
        <v>#DIV/0!</v>
      </c>
      <c r="HG401" s="2" t="e">
        <f t="shared" si="1325"/>
        <v>#DIV/0!</v>
      </c>
      <c r="HH401" s="2" t="e">
        <f t="shared" si="1326"/>
        <v>#DIV/0!</v>
      </c>
      <c r="HI401" s="2" t="e">
        <f t="shared" si="1327"/>
        <v>#DIV/0!</v>
      </c>
      <c r="HJ401" s="11" t="e">
        <f t="shared" si="1328"/>
        <v>#DIV/0!</v>
      </c>
      <c r="HK401" s="60" t="e">
        <f t="shared" si="1329"/>
        <v>#DIV/0!</v>
      </c>
      <c r="HL401" s="57"/>
      <c r="HM401" s="57" t="e">
        <f t="shared" si="1330"/>
        <v>#DIV/0!</v>
      </c>
      <c r="HN401" s="57" t="e">
        <f t="shared" si="1331"/>
        <v>#DIV/0!</v>
      </c>
      <c r="HO401" s="57" t="e">
        <f t="shared" si="1332"/>
        <v>#DIV/0!</v>
      </c>
      <c r="HP401" s="57" t="e">
        <f t="shared" si="1333"/>
        <v>#DIV/0!</v>
      </c>
      <c r="HQ401" s="57" t="e">
        <f t="shared" si="1334"/>
        <v>#DIV/0!</v>
      </c>
      <c r="HR401" s="57"/>
      <c r="HS401" s="57" t="e">
        <f t="shared" si="1335"/>
        <v>#DIV/0!</v>
      </c>
      <c r="HT401" s="57" t="e">
        <f t="shared" si="1336"/>
        <v>#DIV/0!</v>
      </c>
      <c r="HU401" s="57" t="e">
        <f t="shared" si="1337"/>
        <v>#DIV/0!</v>
      </c>
      <c r="HV401" s="57" t="e">
        <f t="shared" si="1338"/>
        <v>#DIV/0!</v>
      </c>
      <c r="HW401" s="57" t="e">
        <f t="shared" si="1339"/>
        <v>#DIV/0!</v>
      </c>
      <c r="HX401" s="57"/>
      <c r="HY401" s="57" t="e">
        <f t="shared" si="1340"/>
        <v>#DIV/0!</v>
      </c>
      <c r="HZ401" s="57" t="e">
        <f t="shared" si="1341"/>
        <v>#DIV/0!</v>
      </c>
      <c r="IA401" s="57"/>
      <c r="IB401" s="61">
        <f t="shared" si="1342"/>
        <v>0</v>
      </c>
      <c r="IC401" s="57" t="str">
        <f t="shared" si="1343"/>
        <v/>
      </c>
      <c r="ID401" s="42"/>
      <c r="IE401" s="2" t="str">
        <f t="shared" si="1344"/>
        <v/>
      </c>
      <c r="IF401" s="60" t="e">
        <f t="shared" si="1345"/>
        <v>#DIV/0!</v>
      </c>
      <c r="IG401" s="60" t="str">
        <f t="shared" si="1346"/>
        <v/>
      </c>
      <c r="IH401" s="60" t="str">
        <f t="shared" si="1347"/>
        <v>zinco-</v>
      </c>
      <c r="II401" s="60" t="str">
        <f t="shared" si="1348"/>
        <v>mangano-</v>
      </c>
      <c r="IJ401" s="60" t="e">
        <f t="shared" si="1349"/>
        <v>#DIV/0!</v>
      </c>
      <c r="IK401" s="60" t="e">
        <f t="shared" si="1350"/>
        <v>#DIV/0!</v>
      </c>
      <c r="IL401" s="60" t="e">
        <f t="shared" si="1351"/>
        <v>#DIV/0!</v>
      </c>
      <c r="IM401" s="60" t="e">
        <f t="shared" si="1352"/>
        <v>#DIV/0!</v>
      </c>
      <c r="IN401" s="60" t="str">
        <f t="shared" si="1353"/>
        <v/>
      </c>
      <c r="IO401" s="60" t="str">
        <f t="shared" si="1354"/>
        <v/>
      </c>
      <c r="IP401" s="57"/>
      <c r="IQ401" s="57" t="str">
        <f t="shared" si="1355"/>
        <v>ERROR!!</v>
      </c>
    </row>
    <row r="402" spans="24:251">
      <c r="X402" s="29">
        <f t="shared" si="1211"/>
        <v>0</v>
      </c>
      <c r="Y402" s="29">
        <f t="shared" si="1212"/>
        <v>0</v>
      </c>
      <c r="Z402" s="29" t="e">
        <f t="shared" si="1213"/>
        <v>#DIV/0!</v>
      </c>
      <c r="AA402" s="29" t="e">
        <f t="shared" si="1214"/>
        <v>#DIV/0!</v>
      </c>
      <c r="AB402" s="29" t="e">
        <f t="shared" si="1215"/>
        <v>#DIV/0!</v>
      </c>
      <c r="AC402" s="29" t="e">
        <f t="shared" si="1216"/>
        <v>#DIV/0!</v>
      </c>
      <c r="AF402" s="23">
        <v>60.084299999999999</v>
      </c>
      <c r="AG402" s="23">
        <v>79.878799999999998</v>
      </c>
      <c r="AH402" s="23">
        <v>101.96120000000001</v>
      </c>
      <c r="AI402" s="23">
        <v>151.99039999999999</v>
      </c>
      <c r="AJ402" s="23">
        <v>159.69</v>
      </c>
      <c r="AK402" s="23">
        <v>71.846400000000003</v>
      </c>
      <c r="AL402" s="23">
        <v>70.9375</v>
      </c>
      <c r="AM402" s="23">
        <v>40.304400000000001</v>
      </c>
      <c r="AN402" s="23">
        <v>56.077399999999997</v>
      </c>
      <c r="AO402" s="23">
        <v>61.978999999999999</v>
      </c>
      <c r="AP402" s="23">
        <v>94.195999999999998</v>
      </c>
      <c r="AQ402" s="23">
        <v>18.998000000000001</v>
      </c>
      <c r="AR402" s="23">
        <v>35.450000000000003</v>
      </c>
      <c r="AS402" s="23">
        <v>29.88</v>
      </c>
      <c r="AT402" s="23">
        <v>74.691999999999993</v>
      </c>
      <c r="AU402" s="23">
        <v>81.39</v>
      </c>
      <c r="AX402" s="54">
        <f t="shared" si="1217"/>
        <v>0</v>
      </c>
      <c r="AY402" s="54">
        <f t="shared" si="1218"/>
        <v>0</v>
      </c>
      <c r="AZ402" s="54">
        <f t="shared" si="1219"/>
        <v>0</v>
      </c>
      <c r="BA402" s="54">
        <f t="shared" si="1220"/>
        <v>0</v>
      </c>
      <c r="BB402" s="54">
        <f t="shared" si="1221"/>
        <v>0</v>
      </c>
      <c r="BC402" s="54">
        <f t="shared" si="1222"/>
        <v>0</v>
      </c>
      <c r="BD402" s="54">
        <f t="shared" si="1223"/>
        <v>0</v>
      </c>
      <c r="BE402" s="54">
        <f t="shared" si="1224"/>
        <v>0</v>
      </c>
      <c r="BF402" s="54">
        <f t="shared" si="1225"/>
        <v>0</v>
      </c>
      <c r="BG402" s="54">
        <f t="shared" si="1226"/>
        <v>0</v>
      </c>
      <c r="BH402" s="54">
        <f t="shared" si="1227"/>
        <v>0</v>
      </c>
      <c r="BI402" s="54">
        <f t="shared" si="1228"/>
        <v>0</v>
      </c>
      <c r="BJ402" s="54">
        <f t="shared" si="1229"/>
        <v>0</v>
      </c>
      <c r="BK402" s="54">
        <f t="shared" si="1230"/>
        <v>0</v>
      </c>
      <c r="BL402" s="54">
        <f t="shared" si="1231"/>
        <v>0</v>
      </c>
      <c r="BM402" s="42"/>
      <c r="BO402" s="54">
        <f>'Norm-coeff'!$C$2+$AX402*'Norm-coeff'!$D$2+$AY402*'Norm-coeff'!$E$2+$AZ402*'Norm-coeff'!$F$2+$BA402*'Norm-coeff'!$G$2+$BB402*'Norm-coeff'!$H$2+$BC402*'Norm-coeff'!$I$2+$BD402*'Norm-coeff'!$J$2+$BE402*'Norm-coeff'!$K$2+$BF402*'Norm-coeff'!$L$2+$BG402*'Norm-coeff'!$M$2+$BH402*'Norm-coeff'!$N$2+$BI402*'Norm-coeff'!$O$2</f>
        <v>5.4045421474420303</v>
      </c>
      <c r="BP402" s="54">
        <f>'Norm-coeff'!$C$3+$AX402*'Norm-coeff'!$D$3+$AY402*'Norm-coeff'!$E$3+$AZ402*'Norm-coeff'!$F$3+$BA402*'Norm-coeff'!$G$3+$BB402*'Norm-coeff'!$H$3+$BC402*'Norm-coeff'!$I$3+$BD402*'Norm-coeff'!$J$3+$BE402*'Norm-coeff'!$K$3+$BF402*'Norm-coeff'!$L$3+$BG402*'Norm-coeff'!$M$3+$BH402*'Norm-coeff'!$N$3+$BI402*'Norm-coeff'!$O$3</f>
        <v>3.15319116612705</v>
      </c>
      <c r="BQ402" s="54">
        <f>'Norm-coeff'!$C$4+$AX402*'Norm-coeff'!$D$4+$AY402*'Norm-coeff'!$E$4+$AZ402*'Norm-coeff'!$F$4+$BA402*'Norm-coeff'!$G$4+$BB402*'Norm-coeff'!$H$4+$BC402*'Norm-coeff'!$I$4+$BD402*'Norm-coeff'!$J$4+$BE402*'Norm-coeff'!$K$4+$BF402*'Norm-coeff'!$L$4+$BG402*'Norm-coeff'!$M$4+$BH402*'Norm-coeff'!$N$4+$BI402*'Norm-coeff'!$O$4</f>
        <v>1.42115649462768</v>
      </c>
      <c r="BR402" s="54">
        <f>'Norm-coeff'!$C$5+$AX402*'Norm-coeff'!$D$5+$AY402*'Norm-coeff'!$E$5+$AZ402*'Norm-coeff'!$F$5+$BA402*'Norm-coeff'!$G$5+$BB402*'Norm-coeff'!$H$5+$BC402*'Norm-coeff'!$I$5+$BD402*'Norm-coeff'!$J$5+$BE402*'Norm-coeff'!$K$5+$BF402*'Norm-coeff'!$L$5+$BG402*'Norm-coeff'!$M$5+$BH402*'Norm-coeff'!$N$5+$BI402*'Norm-coeff'!$O$5</f>
        <v>1.0553329241296201</v>
      </c>
      <c r="BS402" s="54">
        <f>'Norm-coeff'!$C$6+$AX402*'Norm-coeff'!$D$6+$AY402*'Norm-coeff'!$E$6+$AZ402*'Norm-coeff'!$F$6+$BA402*'Norm-coeff'!$G$6+$BB402*'Norm-coeff'!$H$6+$BC402*'Norm-coeff'!$I$6+$BD402*'Norm-coeff'!$J$6+$BE402*'Norm-coeff'!$K$6+$BF402*'Norm-coeff'!$L$6+$BG402*'Norm-coeff'!$M$6+$BH402*'Norm-coeff'!$N$6+$BI402*'Norm-coeff'!$O$6</f>
        <v>-1.48700885495103E-2</v>
      </c>
      <c r="BT402" s="54">
        <f>'Norm-coeff'!$C$7+$AX402*'Norm-coeff'!$D$7+$AY402*'Norm-coeff'!$E$7+$AZ402*'Norm-coeff'!$F$7+$BA402*'Norm-coeff'!$G$7+$BB402*'Norm-coeff'!$H$7+$BC402*'Norm-coeff'!$I$7+$BD402*'Norm-coeff'!$J$7+$BE402*'Norm-coeff'!$K$7+$BF402*'Norm-coeff'!$L$7+$BG402*'Norm-coeff'!$M$7+$BH402*'Norm-coeff'!$N$7+$BI402*'Norm-coeff'!$O$7</f>
        <v>2.0907583608832998</v>
      </c>
      <c r="BU402" s="54">
        <f>'Norm-coeff'!$C$8+$AX402*'Norm-coeff'!$D$8+$AY402*'Norm-coeff'!$E$8+$AZ402*'Norm-coeff'!$F$8+$BA402*'Norm-coeff'!$G$8+$BB402*'Norm-coeff'!$H$8+$BC402*'Norm-coeff'!$I$8+$BD402*'Norm-coeff'!$J$8+$BE402*'Norm-coeff'!$K$8+$BF402*'Norm-coeff'!$L$8+$BG402*'Norm-coeff'!$M$8+$BH402*'Norm-coeff'!$N$8+$BI402*'Norm-coeff'!$O$8</f>
        <v>0.65894159836244504</v>
      </c>
      <c r="BV402" s="54">
        <f>'Norm-coeff'!$C$9+$AX402*'Norm-coeff'!$D$9+$AY402*'Norm-coeff'!$E$9+$AZ402*'Norm-coeff'!$F$9+$BA402*'Norm-coeff'!$G$9+$BB402*'Norm-coeff'!$H$9+$BC402*'Norm-coeff'!$I$9+$BD402*'Norm-coeff'!$J$9+$BE402*'Norm-coeff'!$K$9+$BF402*'Norm-coeff'!$L$9+$BG402*'Norm-coeff'!$M$9+$BH402*'Norm-coeff'!$N$9+$BI402*'Norm-coeff'!$O$9</f>
        <v>1.48961085014701</v>
      </c>
      <c r="BW402" s="54">
        <f>'Norm-coeff'!$C$10+$AX402*'Norm-coeff'!$D$10+$AY402*'Norm-coeff'!$E$10+$AZ402*'Norm-coeff'!$F$10+$BA402*'Norm-coeff'!$G$10+$BB402*'Norm-coeff'!$H$10+$BC402*'Norm-coeff'!$I$10+$BD402*'Norm-coeff'!$J$10+$BE402*'Norm-coeff'!$K$10+$BF402*'Norm-coeff'!$L$10+$BG402*'Norm-coeff'!$M$10+$BH402*'Norm-coeff'!$N$10+$BI402*'Norm-coeff'!$O$10</f>
        <v>1.42058735749591</v>
      </c>
      <c r="BX402" s="54">
        <f>'Norm-coeff'!$C$11+$AX402*'Norm-coeff'!$D$11+$AY402*'Norm-coeff'!$E$11+$AZ402*'Norm-coeff'!$F$11+$BA402*'Norm-coeff'!$G$11+$BB402*'Norm-coeff'!$H$11+$BC402*'Norm-coeff'!$I$11+$BD402*'Norm-coeff'!$J$11+$BE402*'Norm-coeff'!$K$11+$BF402*'Norm-coeff'!$L$11+$BG402*'Norm-coeff'!$M$11+$BH402*'Norm-coeff'!$N$11+$BI402*'Norm-coeff'!$O$11</f>
        <v>0.221233014421479</v>
      </c>
      <c r="BY402" s="54">
        <f>'Norm-coeff'!$C$12+$AX402*'Norm-coeff'!$D$12+$AY402*'Norm-coeff'!$E$12+$AZ402*'Norm-coeff'!$F$12+$BA402*'Norm-coeff'!$G$12+$BB402*'Norm-coeff'!$H$12+$BC402*'Norm-coeff'!$I$12+$BD402*'Norm-coeff'!$J$12+$BE402*'Norm-coeff'!$K$12+$BF402*'Norm-coeff'!$L$12+$BG402*'Norm-coeff'!$M$12+$BH402*'Norm-coeff'!$N$12+$BI402*'Norm-coeff'!$O$12</f>
        <v>0.283527502056037</v>
      </c>
      <c r="BZ402" s="54">
        <f>'Norm-coeff'!$C$13+$AX402*'Norm-coeff'!$D$13+$AY402*'Norm-coeff'!$E$13+$AZ402*'Norm-coeff'!$F$13+$BA402*'Norm-coeff'!$G$13+$BB402*'Norm-coeff'!$H$13+$BC402*'Norm-coeff'!$I$13+$BD402*'Norm-coeff'!$J$13+$BE402*'Norm-coeff'!$K$13+$BF402*'Norm-coeff'!$L$13+$BG402*'Norm-coeff'!$M$13+$BH402*'Norm-coeff'!$N$13+$BI402*'Norm-coeff'!$O$13</f>
        <v>-4.1864930554451202E-2</v>
      </c>
      <c r="CA402" s="54">
        <f>'Norm-coeff'!$C$14+$AX402*'Norm-coeff'!$D$14+$AY402*'Norm-coeff'!$E$14+$AZ402*'Norm-coeff'!$F$14+$BA402*'Norm-coeff'!$G$14+$BB402*'Norm-coeff'!$H$14+$BC402*'Norm-coeff'!$I$14+$BD402*'Norm-coeff'!$J$14+$BE402*'Norm-coeff'!$K$14+$BF402*'Norm-coeff'!$L$14+$BG402*'Norm-coeff'!$M$14+$BH402*'Norm-coeff'!$N$14+$BI402*'Norm-coeff'!$O$14</f>
        <v>4.2526983164477103</v>
      </c>
      <c r="CC402" s="54">
        <f t="shared" si="1356"/>
        <v>0</v>
      </c>
      <c r="CG402" s="54">
        <f t="shared" si="1232"/>
        <v>0</v>
      </c>
      <c r="CH402" s="54">
        <f t="shared" si="1210"/>
        <v>0</v>
      </c>
      <c r="CI402" s="54">
        <f t="shared" si="1233"/>
        <v>0</v>
      </c>
      <c r="CJ402" s="56">
        <f t="shared" si="1234"/>
        <v>0</v>
      </c>
      <c r="CK402" s="54">
        <f t="shared" si="1235"/>
        <v>0</v>
      </c>
      <c r="CL402" s="54">
        <f t="shared" si="1236"/>
        <v>0</v>
      </c>
      <c r="CM402" s="54">
        <f t="shared" si="1237"/>
        <v>0</v>
      </c>
      <c r="CN402" s="54">
        <f t="shared" si="1238"/>
        <v>0</v>
      </c>
      <c r="CO402" s="54">
        <f t="shared" si="1239"/>
        <v>0</v>
      </c>
      <c r="CP402" s="54">
        <f t="shared" si="1240"/>
        <v>0</v>
      </c>
      <c r="CQ402" s="54">
        <f t="shared" si="1241"/>
        <v>0</v>
      </c>
      <c r="CR402" s="54">
        <f t="shared" si="1242"/>
        <v>0</v>
      </c>
      <c r="CS402" s="54">
        <f t="shared" si="1243"/>
        <v>0</v>
      </c>
      <c r="CU402" s="54">
        <f t="shared" si="1244"/>
        <v>0</v>
      </c>
      <c r="CV402" s="54">
        <f t="shared" si="1245"/>
        <v>0</v>
      </c>
      <c r="CW402" s="54">
        <f t="shared" si="1246"/>
        <v>0</v>
      </c>
      <c r="CX402" s="54">
        <f t="shared" si="1247"/>
        <v>0</v>
      </c>
      <c r="CZ402" s="54">
        <f t="shared" si="1248"/>
        <v>0</v>
      </c>
      <c r="DA402" s="54">
        <f t="shared" si="1249"/>
        <v>0</v>
      </c>
      <c r="DB402" s="54">
        <f t="shared" si="1250"/>
        <v>0</v>
      </c>
      <c r="DC402" s="54">
        <f t="shared" si="1251"/>
        <v>0</v>
      </c>
      <c r="DD402" s="54">
        <f t="shared" si="1252"/>
        <v>0</v>
      </c>
      <c r="DE402" s="54">
        <f t="shared" si="1253"/>
        <v>0</v>
      </c>
      <c r="DF402" s="54">
        <f t="shared" si="1254"/>
        <v>0</v>
      </c>
      <c r="DG402" s="54">
        <f t="shared" si="1255"/>
        <v>2</v>
      </c>
      <c r="DH402" s="71">
        <f t="shared" si="1256"/>
        <v>0</v>
      </c>
      <c r="DI402" s="71">
        <f t="shared" si="1257"/>
        <v>0</v>
      </c>
      <c r="DJ402" s="54">
        <f t="shared" si="1258"/>
        <v>0</v>
      </c>
      <c r="DK402" s="54">
        <f t="shared" si="1259"/>
        <v>2</v>
      </c>
      <c r="DL402" s="4">
        <f t="shared" si="1184"/>
        <v>0</v>
      </c>
      <c r="DM402" s="3">
        <f t="shared" si="1260"/>
        <v>0</v>
      </c>
      <c r="DN402" s="3">
        <f t="shared" si="1261"/>
        <v>0</v>
      </c>
      <c r="DO402" s="4" t="e">
        <f t="shared" si="1262"/>
        <v>#DIV/0!</v>
      </c>
      <c r="DP402" s="57"/>
      <c r="DQ402" s="57"/>
      <c r="DR402" s="56">
        <f t="shared" si="1185"/>
        <v>2</v>
      </c>
      <c r="DS402" s="56">
        <f t="shared" si="1186"/>
        <v>0</v>
      </c>
      <c r="DT402" s="38">
        <f t="shared" si="1187"/>
        <v>0</v>
      </c>
      <c r="DU402" s="38">
        <f t="shared" si="1263"/>
        <v>2</v>
      </c>
      <c r="DV402" s="38">
        <f t="shared" si="1188"/>
        <v>0</v>
      </c>
      <c r="DW402" s="39">
        <f t="shared" si="1189"/>
        <v>0</v>
      </c>
      <c r="DX402" s="39">
        <f t="shared" si="1190"/>
        <v>0</v>
      </c>
      <c r="DY402" s="39">
        <f t="shared" si="1191"/>
        <v>0</v>
      </c>
      <c r="DZ402" s="39">
        <f t="shared" si="1192"/>
        <v>0</v>
      </c>
      <c r="EA402" s="39">
        <f t="shared" si="1193"/>
        <v>0</v>
      </c>
      <c r="EB402" s="37" t="e">
        <f t="shared" si="1264"/>
        <v>#DIV/0!</v>
      </c>
      <c r="EC402" s="37" t="e">
        <f t="shared" si="1265"/>
        <v>#DIV/0!</v>
      </c>
      <c r="ED402" s="37" t="e">
        <f t="shared" si="1266"/>
        <v>#DIV/0!</v>
      </c>
      <c r="EE402" s="37" t="e">
        <f t="shared" si="1267"/>
        <v>#DIV/0!</v>
      </c>
      <c r="EF402" s="39" t="e">
        <f t="shared" si="1268"/>
        <v>#DIV/0!</v>
      </c>
      <c r="EG402" s="37" t="e">
        <f t="shared" si="1269"/>
        <v>#DIV/0!</v>
      </c>
      <c r="EH402" s="37" t="e">
        <f t="shared" si="1270"/>
        <v>#DIV/0!</v>
      </c>
      <c r="EI402" s="11" t="b">
        <f t="shared" si="1271"/>
        <v>1</v>
      </c>
      <c r="EJ402" s="11" t="b">
        <f t="shared" si="1272"/>
        <v>0</v>
      </c>
      <c r="EK402" s="39" t="e">
        <f t="shared" si="1273"/>
        <v>#DIV/0!</v>
      </c>
      <c r="EL402" s="39" t="e">
        <f t="shared" si="1274"/>
        <v>#DIV/0!</v>
      </c>
      <c r="EM402" s="39" t="e">
        <f t="shared" si="1275"/>
        <v>#DIV/0!</v>
      </c>
      <c r="EN402" s="39" t="e">
        <f t="shared" si="1276"/>
        <v>#DIV/0!</v>
      </c>
      <c r="EO402" s="39" t="e">
        <f t="shared" si="1277"/>
        <v>#DIV/0!</v>
      </c>
      <c r="EP402" s="39" t="e">
        <f t="shared" si="1278"/>
        <v>#DIV/0!</v>
      </c>
      <c r="EQ402" s="39" t="e">
        <f t="shared" si="1279"/>
        <v>#DIV/0!</v>
      </c>
      <c r="ER402" s="39" t="e">
        <f t="shared" si="1280"/>
        <v>#DIV/0!</v>
      </c>
      <c r="ES402" s="58" t="str">
        <f t="shared" si="1281"/>
        <v>(OH,F,Cl)-dominate amphibole</v>
      </c>
      <c r="ET402" s="58" t="e">
        <f t="shared" si="1282"/>
        <v>#N/A</v>
      </c>
      <c r="EU402" s="56">
        <f t="shared" si="1194"/>
        <v>0</v>
      </c>
      <c r="EV402" s="56">
        <f t="shared" si="1195"/>
        <v>0</v>
      </c>
      <c r="EW402" s="56">
        <f t="shared" si="1196"/>
        <v>0</v>
      </c>
      <c r="EX402" s="56">
        <f t="shared" si="1197"/>
        <v>0</v>
      </c>
      <c r="EY402" s="56">
        <f t="shared" si="1198"/>
        <v>0</v>
      </c>
      <c r="EZ402" s="56">
        <f t="shared" si="1199"/>
        <v>0</v>
      </c>
      <c r="FA402" s="39">
        <f t="shared" si="1200"/>
        <v>0</v>
      </c>
      <c r="FB402" s="39">
        <f t="shared" si="1201"/>
        <v>0</v>
      </c>
      <c r="FC402" s="54">
        <f t="shared" si="1202"/>
        <v>0</v>
      </c>
      <c r="FD402" s="54">
        <f t="shared" si="1203"/>
        <v>0</v>
      </c>
      <c r="FE402" s="39">
        <f t="shared" si="1204"/>
        <v>0</v>
      </c>
      <c r="FF402" s="54">
        <f t="shared" si="1205"/>
        <v>0</v>
      </c>
      <c r="FG402" s="39">
        <f t="shared" si="1206"/>
        <v>0</v>
      </c>
      <c r="FH402" s="39">
        <f t="shared" si="1283"/>
        <v>0</v>
      </c>
      <c r="FI402" s="39">
        <f t="shared" si="1284"/>
        <v>0</v>
      </c>
      <c r="FJ402" s="39">
        <f t="shared" si="1285"/>
        <v>0</v>
      </c>
      <c r="FK402" s="39" t="e">
        <f t="shared" si="1286"/>
        <v>#DIV/0!</v>
      </c>
      <c r="FL402" s="39" t="e">
        <f t="shared" si="1287"/>
        <v>#DIV/0!</v>
      </c>
      <c r="FM402" s="39" t="e">
        <f t="shared" si="1288"/>
        <v>#DIV/0!</v>
      </c>
      <c r="FN402" s="39">
        <f t="shared" si="1289"/>
        <v>1</v>
      </c>
      <c r="FO402" s="39">
        <f t="shared" si="1207"/>
        <v>0</v>
      </c>
      <c r="FP402" s="39">
        <f t="shared" si="1208"/>
        <v>0</v>
      </c>
      <c r="FQ402" s="39">
        <f t="shared" si="1209"/>
        <v>0</v>
      </c>
      <c r="FR402" s="39">
        <f t="shared" si="1290"/>
        <v>0</v>
      </c>
      <c r="FS402" s="39">
        <f t="shared" si="1291"/>
        <v>0</v>
      </c>
      <c r="FU402" s="39" t="e">
        <f t="shared" si="1292"/>
        <v>#DIV/0!</v>
      </c>
      <c r="FV402" s="39" t="e">
        <f t="shared" si="1293"/>
        <v>#DIV/0!</v>
      </c>
      <c r="FW402" s="39" t="e">
        <f t="shared" si="1294"/>
        <v>#DIV/0!</v>
      </c>
      <c r="FY402" s="39" t="e">
        <f t="shared" si="1295"/>
        <v>#DIV/0!</v>
      </c>
      <c r="FZ402" s="39" t="e">
        <f t="shared" si="1296"/>
        <v>#DIV/0!</v>
      </c>
      <c r="GA402" s="39" t="e">
        <f t="shared" si="1297"/>
        <v>#DIV/0!</v>
      </c>
      <c r="GB402" s="39" t="e">
        <f t="shared" si="1298"/>
        <v>#DIV/0!</v>
      </c>
      <c r="GC402" s="39" t="e">
        <f t="shared" si="1299"/>
        <v>#DIV/0!</v>
      </c>
      <c r="GD402" s="39" t="e">
        <f t="shared" si="1300"/>
        <v>#DIV/0!</v>
      </c>
      <c r="GE402" s="39" t="e">
        <f t="shared" si="1301"/>
        <v>#DIV/0!</v>
      </c>
      <c r="GF402" s="39" t="e">
        <f t="shared" si="1302"/>
        <v>#DIV/0!</v>
      </c>
      <c r="GG402" s="39" t="e">
        <f t="shared" si="1303"/>
        <v>#DIV/0!</v>
      </c>
      <c r="GH402" s="39" t="e">
        <f t="shared" si="1304"/>
        <v>#DIV/0!</v>
      </c>
      <c r="GI402" s="39"/>
      <c r="GJ402" s="39" t="e">
        <f t="shared" si="1305"/>
        <v>#DIV/0!</v>
      </c>
      <c r="GK402" s="39" t="e">
        <f t="shared" si="1306"/>
        <v>#DIV/0!</v>
      </c>
      <c r="GL402" s="39" t="e">
        <f t="shared" si="1307"/>
        <v>#DIV/0!</v>
      </c>
      <c r="GM402" s="39" t="e">
        <f t="shared" si="1308"/>
        <v>#DIV/0!</v>
      </c>
      <c r="GN402" s="39" t="e">
        <f t="shared" si="1309"/>
        <v>#DIV/0!</v>
      </c>
      <c r="GO402" s="57"/>
      <c r="GP402" s="57" t="e">
        <f t="shared" si="1310"/>
        <v>#DIV/0!</v>
      </c>
      <c r="GQ402" s="59" t="e">
        <f t="shared" si="1311"/>
        <v>#DIV/0!</v>
      </c>
      <c r="GR402" s="41" t="e">
        <f t="shared" si="1312"/>
        <v>#DIV/0!</v>
      </c>
      <c r="GS402" s="57" t="e">
        <f t="shared" si="1313"/>
        <v>#DIV/0!</v>
      </c>
      <c r="GT402" s="57" t="e">
        <f t="shared" si="1314"/>
        <v>#DIV/0!</v>
      </c>
      <c r="GU402" s="57" t="e">
        <f t="shared" si="1315"/>
        <v>#DIV/0!</v>
      </c>
      <c r="GV402" s="57"/>
      <c r="GW402" s="42" t="e">
        <f t="shared" si="1316"/>
        <v>#DIV/0!</v>
      </c>
      <c r="GX402" s="42" t="e">
        <f t="shared" si="1317"/>
        <v>#DIV/0!</v>
      </c>
      <c r="GY402" s="42" t="e">
        <f t="shared" si="1318"/>
        <v>#DIV/0!</v>
      </c>
      <c r="GZ402" s="57"/>
      <c r="HA402" s="2" t="e">
        <f t="shared" si="1319"/>
        <v>#DIV/0!</v>
      </c>
      <c r="HB402" s="2" t="e">
        <f t="shared" si="1320"/>
        <v>#DIV/0!</v>
      </c>
      <c r="HC402" s="2" t="e">
        <f t="shared" si="1321"/>
        <v>#DIV/0!</v>
      </c>
      <c r="HD402" s="2" t="e">
        <f t="shared" si="1322"/>
        <v>#DIV/0!</v>
      </c>
      <c r="HE402" s="2" t="e">
        <f t="shared" si="1323"/>
        <v>#DIV/0!</v>
      </c>
      <c r="HF402" s="2" t="e">
        <f t="shared" si="1324"/>
        <v>#DIV/0!</v>
      </c>
      <c r="HG402" s="2" t="e">
        <f t="shared" si="1325"/>
        <v>#DIV/0!</v>
      </c>
      <c r="HH402" s="2" t="e">
        <f t="shared" si="1326"/>
        <v>#DIV/0!</v>
      </c>
      <c r="HI402" s="2" t="e">
        <f t="shared" si="1327"/>
        <v>#DIV/0!</v>
      </c>
      <c r="HJ402" s="11" t="e">
        <f t="shared" si="1328"/>
        <v>#DIV/0!</v>
      </c>
      <c r="HK402" s="60" t="e">
        <f t="shared" si="1329"/>
        <v>#DIV/0!</v>
      </c>
      <c r="HL402" s="57"/>
      <c r="HM402" s="57" t="e">
        <f t="shared" si="1330"/>
        <v>#DIV/0!</v>
      </c>
      <c r="HN402" s="57" t="e">
        <f t="shared" si="1331"/>
        <v>#DIV/0!</v>
      </c>
      <c r="HO402" s="57" t="e">
        <f t="shared" si="1332"/>
        <v>#DIV/0!</v>
      </c>
      <c r="HP402" s="57" t="e">
        <f t="shared" si="1333"/>
        <v>#DIV/0!</v>
      </c>
      <c r="HQ402" s="57" t="e">
        <f t="shared" si="1334"/>
        <v>#DIV/0!</v>
      </c>
      <c r="HR402" s="57"/>
      <c r="HS402" s="57" t="e">
        <f t="shared" si="1335"/>
        <v>#DIV/0!</v>
      </c>
      <c r="HT402" s="57" t="e">
        <f t="shared" si="1336"/>
        <v>#DIV/0!</v>
      </c>
      <c r="HU402" s="57" t="e">
        <f t="shared" si="1337"/>
        <v>#DIV/0!</v>
      </c>
      <c r="HV402" s="57" t="e">
        <f t="shared" si="1338"/>
        <v>#DIV/0!</v>
      </c>
      <c r="HW402" s="57" t="e">
        <f t="shared" si="1339"/>
        <v>#DIV/0!</v>
      </c>
      <c r="HX402" s="57"/>
      <c r="HY402" s="57" t="e">
        <f t="shared" si="1340"/>
        <v>#DIV/0!</v>
      </c>
      <c r="HZ402" s="57" t="e">
        <f t="shared" si="1341"/>
        <v>#DIV/0!</v>
      </c>
      <c r="IA402" s="57"/>
      <c r="IB402" s="61">
        <f t="shared" si="1342"/>
        <v>0</v>
      </c>
      <c r="IC402" s="57" t="str">
        <f t="shared" si="1343"/>
        <v/>
      </c>
      <c r="ID402" s="42"/>
      <c r="IE402" s="2" t="str">
        <f t="shared" si="1344"/>
        <v/>
      </c>
      <c r="IF402" s="60" t="e">
        <f t="shared" si="1345"/>
        <v>#DIV/0!</v>
      </c>
      <c r="IG402" s="60" t="str">
        <f t="shared" si="1346"/>
        <v/>
      </c>
      <c r="IH402" s="60" t="str">
        <f t="shared" si="1347"/>
        <v>zinco-</v>
      </c>
      <c r="II402" s="60" t="str">
        <f t="shared" si="1348"/>
        <v>mangano-</v>
      </c>
      <c r="IJ402" s="60" t="e">
        <f t="shared" si="1349"/>
        <v>#DIV/0!</v>
      </c>
      <c r="IK402" s="60" t="e">
        <f t="shared" si="1350"/>
        <v>#DIV/0!</v>
      </c>
      <c r="IL402" s="60" t="e">
        <f t="shared" si="1351"/>
        <v>#DIV/0!</v>
      </c>
      <c r="IM402" s="60" t="e">
        <f t="shared" si="1352"/>
        <v>#DIV/0!</v>
      </c>
      <c r="IN402" s="60" t="str">
        <f t="shared" si="1353"/>
        <v/>
      </c>
      <c r="IO402" s="60" t="str">
        <f t="shared" si="1354"/>
        <v/>
      </c>
      <c r="IP402" s="57"/>
      <c r="IQ402" s="57" t="str">
        <f t="shared" si="1355"/>
        <v>ERROR!!</v>
      </c>
    </row>
    <row r="403" spans="24:251">
      <c r="X403" s="29">
        <f t="shared" si="1211"/>
        <v>0</v>
      </c>
      <c r="Y403" s="29">
        <f t="shared" si="1212"/>
        <v>0</v>
      </c>
      <c r="Z403" s="29" t="e">
        <f t="shared" si="1213"/>
        <v>#DIV/0!</v>
      </c>
      <c r="AA403" s="29" t="e">
        <f t="shared" si="1214"/>
        <v>#DIV/0!</v>
      </c>
      <c r="AB403" s="29" t="e">
        <f t="shared" si="1215"/>
        <v>#DIV/0!</v>
      </c>
      <c r="AC403" s="29" t="e">
        <f t="shared" si="1216"/>
        <v>#DIV/0!</v>
      </c>
      <c r="AF403" s="23">
        <v>60.084299999999999</v>
      </c>
      <c r="AG403" s="23">
        <v>79.878799999999998</v>
      </c>
      <c r="AH403" s="23">
        <v>101.96120000000001</v>
      </c>
      <c r="AI403" s="23">
        <v>151.99039999999999</v>
      </c>
      <c r="AJ403" s="23">
        <v>159.69</v>
      </c>
      <c r="AK403" s="23">
        <v>71.846400000000003</v>
      </c>
      <c r="AL403" s="23">
        <v>70.9375</v>
      </c>
      <c r="AM403" s="23">
        <v>40.304400000000001</v>
      </c>
      <c r="AN403" s="23">
        <v>56.077399999999997</v>
      </c>
      <c r="AO403" s="23">
        <v>61.978999999999999</v>
      </c>
      <c r="AP403" s="23">
        <v>94.195999999999998</v>
      </c>
      <c r="AQ403" s="23">
        <v>18.998000000000001</v>
      </c>
      <c r="AR403" s="23">
        <v>35.450000000000003</v>
      </c>
      <c r="AS403" s="23">
        <v>29.88</v>
      </c>
      <c r="AT403" s="23">
        <v>74.691999999999993</v>
      </c>
      <c r="AU403" s="23">
        <v>81.39</v>
      </c>
      <c r="AX403" s="54">
        <f t="shared" si="1217"/>
        <v>0</v>
      </c>
      <c r="AY403" s="54">
        <f t="shared" si="1218"/>
        <v>0</v>
      </c>
      <c r="AZ403" s="54">
        <f t="shared" si="1219"/>
        <v>0</v>
      </c>
      <c r="BA403" s="54">
        <f t="shared" si="1220"/>
        <v>0</v>
      </c>
      <c r="BB403" s="54">
        <f t="shared" si="1221"/>
        <v>0</v>
      </c>
      <c r="BC403" s="54">
        <f t="shared" si="1222"/>
        <v>0</v>
      </c>
      <c r="BD403" s="54">
        <f t="shared" si="1223"/>
        <v>0</v>
      </c>
      <c r="BE403" s="54">
        <f t="shared" si="1224"/>
        <v>0</v>
      </c>
      <c r="BF403" s="54">
        <f t="shared" si="1225"/>
        <v>0</v>
      </c>
      <c r="BG403" s="54">
        <f t="shared" si="1226"/>
        <v>0</v>
      </c>
      <c r="BH403" s="54">
        <f t="shared" si="1227"/>
        <v>0</v>
      </c>
      <c r="BI403" s="54">
        <f t="shared" si="1228"/>
        <v>0</v>
      </c>
      <c r="BJ403" s="54">
        <f t="shared" si="1229"/>
        <v>0</v>
      </c>
      <c r="BK403" s="54">
        <f t="shared" si="1230"/>
        <v>0</v>
      </c>
      <c r="BL403" s="54">
        <f t="shared" si="1231"/>
        <v>0</v>
      </c>
      <c r="BM403" s="42"/>
      <c r="BO403" s="54">
        <f>'Norm-coeff'!$C$2+$AX403*'Norm-coeff'!$D$2+$AY403*'Norm-coeff'!$E$2+$AZ403*'Norm-coeff'!$F$2+$BA403*'Norm-coeff'!$G$2+$BB403*'Norm-coeff'!$H$2+$BC403*'Norm-coeff'!$I$2+$BD403*'Norm-coeff'!$J$2+$BE403*'Norm-coeff'!$K$2+$BF403*'Norm-coeff'!$L$2+$BG403*'Norm-coeff'!$M$2+$BH403*'Norm-coeff'!$N$2+$BI403*'Norm-coeff'!$O$2</f>
        <v>5.4045421474420303</v>
      </c>
      <c r="BP403" s="54">
        <f>'Norm-coeff'!$C$3+$AX403*'Norm-coeff'!$D$3+$AY403*'Norm-coeff'!$E$3+$AZ403*'Norm-coeff'!$F$3+$BA403*'Norm-coeff'!$G$3+$BB403*'Norm-coeff'!$H$3+$BC403*'Norm-coeff'!$I$3+$BD403*'Norm-coeff'!$J$3+$BE403*'Norm-coeff'!$K$3+$BF403*'Norm-coeff'!$L$3+$BG403*'Norm-coeff'!$M$3+$BH403*'Norm-coeff'!$N$3+$BI403*'Norm-coeff'!$O$3</f>
        <v>3.15319116612705</v>
      </c>
      <c r="BQ403" s="54">
        <f>'Norm-coeff'!$C$4+$AX403*'Norm-coeff'!$D$4+$AY403*'Norm-coeff'!$E$4+$AZ403*'Norm-coeff'!$F$4+$BA403*'Norm-coeff'!$G$4+$BB403*'Norm-coeff'!$H$4+$BC403*'Norm-coeff'!$I$4+$BD403*'Norm-coeff'!$J$4+$BE403*'Norm-coeff'!$K$4+$BF403*'Norm-coeff'!$L$4+$BG403*'Norm-coeff'!$M$4+$BH403*'Norm-coeff'!$N$4+$BI403*'Norm-coeff'!$O$4</f>
        <v>1.42115649462768</v>
      </c>
      <c r="BR403" s="54">
        <f>'Norm-coeff'!$C$5+$AX403*'Norm-coeff'!$D$5+$AY403*'Norm-coeff'!$E$5+$AZ403*'Norm-coeff'!$F$5+$BA403*'Norm-coeff'!$G$5+$BB403*'Norm-coeff'!$H$5+$BC403*'Norm-coeff'!$I$5+$BD403*'Norm-coeff'!$J$5+$BE403*'Norm-coeff'!$K$5+$BF403*'Norm-coeff'!$L$5+$BG403*'Norm-coeff'!$M$5+$BH403*'Norm-coeff'!$N$5+$BI403*'Norm-coeff'!$O$5</f>
        <v>1.0553329241296201</v>
      </c>
      <c r="BS403" s="54">
        <f>'Norm-coeff'!$C$6+$AX403*'Norm-coeff'!$D$6+$AY403*'Norm-coeff'!$E$6+$AZ403*'Norm-coeff'!$F$6+$BA403*'Norm-coeff'!$G$6+$BB403*'Norm-coeff'!$H$6+$BC403*'Norm-coeff'!$I$6+$BD403*'Norm-coeff'!$J$6+$BE403*'Norm-coeff'!$K$6+$BF403*'Norm-coeff'!$L$6+$BG403*'Norm-coeff'!$M$6+$BH403*'Norm-coeff'!$N$6+$BI403*'Norm-coeff'!$O$6</f>
        <v>-1.48700885495103E-2</v>
      </c>
      <c r="BT403" s="54">
        <f>'Norm-coeff'!$C$7+$AX403*'Norm-coeff'!$D$7+$AY403*'Norm-coeff'!$E$7+$AZ403*'Norm-coeff'!$F$7+$BA403*'Norm-coeff'!$G$7+$BB403*'Norm-coeff'!$H$7+$BC403*'Norm-coeff'!$I$7+$BD403*'Norm-coeff'!$J$7+$BE403*'Norm-coeff'!$K$7+$BF403*'Norm-coeff'!$L$7+$BG403*'Norm-coeff'!$M$7+$BH403*'Norm-coeff'!$N$7+$BI403*'Norm-coeff'!$O$7</f>
        <v>2.0907583608832998</v>
      </c>
      <c r="BU403" s="54">
        <f>'Norm-coeff'!$C$8+$AX403*'Norm-coeff'!$D$8+$AY403*'Norm-coeff'!$E$8+$AZ403*'Norm-coeff'!$F$8+$BA403*'Norm-coeff'!$G$8+$BB403*'Norm-coeff'!$H$8+$BC403*'Norm-coeff'!$I$8+$BD403*'Norm-coeff'!$J$8+$BE403*'Norm-coeff'!$K$8+$BF403*'Norm-coeff'!$L$8+$BG403*'Norm-coeff'!$M$8+$BH403*'Norm-coeff'!$N$8+$BI403*'Norm-coeff'!$O$8</f>
        <v>0.65894159836244504</v>
      </c>
      <c r="BV403" s="54">
        <f>'Norm-coeff'!$C$9+$AX403*'Norm-coeff'!$D$9+$AY403*'Norm-coeff'!$E$9+$AZ403*'Norm-coeff'!$F$9+$BA403*'Norm-coeff'!$G$9+$BB403*'Norm-coeff'!$H$9+$BC403*'Norm-coeff'!$I$9+$BD403*'Norm-coeff'!$J$9+$BE403*'Norm-coeff'!$K$9+$BF403*'Norm-coeff'!$L$9+$BG403*'Norm-coeff'!$M$9+$BH403*'Norm-coeff'!$N$9+$BI403*'Norm-coeff'!$O$9</f>
        <v>1.48961085014701</v>
      </c>
      <c r="BW403" s="54">
        <f>'Norm-coeff'!$C$10+$AX403*'Norm-coeff'!$D$10+$AY403*'Norm-coeff'!$E$10+$AZ403*'Norm-coeff'!$F$10+$BA403*'Norm-coeff'!$G$10+$BB403*'Norm-coeff'!$H$10+$BC403*'Norm-coeff'!$I$10+$BD403*'Norm-coeff'!$J$10+$BE403*'Norm-coeff'!$K$10+$BF403*'Norm-coeff'!$L$10+$BG403*'Norm-coeff'!$M$10+$BH403*'Norm-coeff'!$N$10+$BI403*'Norm-coeff'!$O$10</f>
        <v>1.42058735749591</v>
      </c>
      <c r="BX403" s="54">
        <f>'Norm-coeff'!$C$11+$AX403*'Norm-coeff'!$D$11+$AY403*'Norm-coeff'!$E$11+$AZ403*'Norm-coeff'!$F$11+$BA403*'Norm-coeff'!$G$11+$BB403*'Norm-coeff'!$H$11+$BC403*'Norm-coeff'!$I$11+$BD403*'Norm-coeff'!$J$11+$BE403*'Norm-coeff'!$K$11+$BF403*'Norm-coeff'!$L$11+$BG403*'Norm-coeff'!$M$11+$BH403*'Norm-coeff'!$N$11+$BI403*'Norm-coeff'!$O$11</f>
        <v>0.221233014421479</v>
      </c>
      <c r="BY403" s="54">
        <f>'Norm-coeff'!$C$12+$AX403*'Norm-coeff'!$D$12+$AY403*'Norm-coeff'!$E$12+$AZ403*'Norm-coeff'!$F$12+$BA403*'Norm-coeff'!$G$12+$BB403*'Norm-coeff'!$H$12+$BC403*'Norm-coeff'!$I$12+$BD403*'Norm-coeff'!$J$12+$BE403*'Norm-coeff'!$K$12+$BF403*'Norm-coeff'!$L$12+$BG403*'Norm-coeff'!$M$12+$BH403*'Norm-coeff'!$N$12+$BI403*'Norm-coeff'!$O$12</f>
        <v>0.283527502056037</v>
      </c>
      <c r="BZ403" s="54">
        <f>'Norm-coeff'!$C$13+$AX403*'Norm-coeff'!$D$13+$AY403*'Norm-coeff'!$E$13+$AZ403*'Norm-coeff'!$F$13+$BA403*'Norm-coeff'!$G$13+$BB403*'Norm-coeff'!$H$13+$BC403*'Norm-coeff'!$I$13+$BD403*'Norm-coeff'!$J$13+$BE403*'Norm-coeff'!$K$13+$BF403*'Norm-coeff'!$L$13+$BG403*'Norm-coeff'!$M$13+$BH403*'Norm-coeff'!$N$13+$BI403*'Norm-coeff'!$O$13</f>
        <v>-4.1864930554451202E-2</v>
      </c>
      <c r="CA403" s="54">
        <f>'Norm-coeff'!$C$14+$AX403*'Norm-coeff'!$D$14+$AY403*'Norm-coeff'!$E$14+$AZ403*'Norm-coeff'!$F$14+$BA403*'Norm-coeff'!$G$14+$BB403*'Norm-coeff'!$H$14+$BC403*'Norm-coeff'!$I$14+$BD403*'Norm-coeff'!$J$14+$BE403*'Norm-coeff'!$K$14+$BF403*'Norm-coeff'!$L$14+$BG403*'Norm-coeff'!$M$14+$BH403*'Norm-coeff'!$N$14+$BI403*'Norm-coeff'!$O$14</f>
        <v>4.2526983164477103</v>
      </c>
      <c r="CC403" s="54">
        <f t="shared" si="1356"/>
        <v>0</v>
      </c>
      <c r="CG403" s="54">
        <f t="shared" si="1232"/>
        <v>0</v>
      </c>
      <c r="CH403" s="54">
        <f t="shared" si="1210"/>
        <v>0</v>
      </c>
      <c r="CI403" s="54">
        <f t="shared" si="1233"/>
        <v>0</v>
      </c>
      <c r="CJ403" s="56">
        <f t="shared" si="1234"/>
        <v>0</v>
      </c>
      <c r="CK403" s="54">
        <f t="shared" si="1235"/>
        <v>0</v>
      </c>
      <c r="CL403" s="54">
        <f t="shared" si="1236"/>
        <v>0</v>
      </c>
      <c r="CM403" s="54">
        <f t="shared" si="1237"/>
        <v>0</v>
      </c>
      <c r="CN403" s="54">
        <f t="shared" si="1238"/>
        <v>0</v>
      </c>
      <c r="CO403" s="54">
        <f t="shared" si="1239"/>
        <v>0</v>
      </c>
      <c r="CP403" s="54">
        <f t="shared" si="1240"/>
        <v>0</v>
      </c>
      <c r="CQ403" s="54">
        <f t="shared" si="1241"/>
        <v>0</v>
      </c>
      <c r="CR403" s="54">
        <f t="shared" si="1242"/>
        <v>0</v>
      </c>
      <c r="CS403" s="54">
        <f t="shared" si="1243"/>
        <v>0</v>
      </c>
      <c r="CU403" s="54">
        <f t="shared" si="1244"/>
        <v>0</v>
      </c>
      <c r="CV403" s="54">
        <f t="shared" si="1245"/>
        <v>0</v>
      </c>
      <c r="CW403" s="54">
        <f t="shared" si="1246"/>
        <v>0</v>
      </c>
      <c r="CX403" s="54">
        <f t="shared" si="1247"/>
        <v>0</v>
      </c>
      <c r="CZ403" s="54">
        <f t="shared" si="1248"/>
        <v>0</v>
      </c>
      <c r="DA403" s="54">
        <f t="shared" si="1249"/>
        <v>0</v>
      </c>
      <c r="DB403" s="54">
        <f t="shared" si="1250"/>
        <v>0</v>
      </c>
      <c r="DC403" s="54">
        <f t="shared" si="1251"/>
        <v>0</v>
      </c>
      <c r="DD403" s="54">
        <f t="shared" si="1252"/>
        <v>0</v>
      </c>
      <c r="DE403" s="54">
        <f t="shared" si="1253"/>
        <v>0</v>
      </c>
      <c r="DF403" s="54">
        <f t="shared" si="1254"/>
        <v>0</v>
      </c>
      <c r="DG403" s="54">
        <f t="shared" si="1255"/>
        <v>2</v>
      </c>
      <c r="DH403" s="71">
        <f t="shared" si="1256"/>
        <v>0</v>
      </c>
      <c r="DI403" s="71">
        <f t="shared" si="1257"/>
        <v>0</v>
      </c>
      <c r="DJ403" s="54">
        <f t="shared" si="1258"/>
        <v>0</v>
      </c>
      <c r="DK403" s="54">
        <f t="shared" si="1259"/>
        <v>2</v>
      </c>
      <c r="DL403" s="4">
        <f t="shared" si="1184"/>
        <v>0</v>
      </c>
      <c r="DM403" s="3">
        <f t="shared" si="1260"/>
        <v>0</v>
      </c>
      <c r="DN403" s="3">
        <f t="shared" si="1261"/>
        <v>0</v>
      </c>
      <c r="DO403" s="4" t="e">
        <f t="shared" si="1262"/>
        <v>#DIV/0!</v>
      </c>
      <c r="DP403" s="57"/>
      <c r="DQ403" s="57"/>
      <c r="DR403" s="56">
        <f t="shared" si="1185"/>
        <v>2</v>
      </c>
      <c r="DS403" s="56">
        <f t="shared" si="1186"/>
        <v>0</v>
      </c>
      <c r="DT403" s="38">
        <f t="shared" si="1187"/>
        <v>0</v>
      </c>
      <c r="DU403" s="38">
        <f t="shared" si="1263"/>
        <v>2</v>
      </c>
      <c r="DV403" s="38">
        <f t="shared" si="1188"/>
        <v>0</v>
      </c>
      <c r="DW403" s="39">
        <f t="shared" si="1189"/>
        <v>0</v>
      </c>
      <c r="DX403" s="39">
        <f t="shared" si="1190"/>
        <v>0</v>
      </c>
      <c r="DY403" s="39">
        <f t="shared" si="1191"/>
        <v>0</v>
      </c>
      <c r="DZ403" s="39">
        <f t="shared" si="1192"/>
        <v>0</v>
      </c>
      <c r="EA403" s="39">
        <f t="shared" si="1193"/>
        <v>0</v>
      </c>
      <c r="EB403" s="37" t="e">
        <f t="shared" si="1264"/>
        <v>#DIV/0!</v>
      </c>
      <c r="EC403" s="37" t="e">
        <f t="shared" si="1265"/>
        <v>#DIV/0!</v>
      </c>
      <c r="ED403" s="37" t="e">
        <f t="shared" si="1266"/>
        <v>#DIV/0!</v>
      </c>
      <c r="EE403" s="37" t="e">
        <f t="shared" si="1267"/>
        <v>#DIV/0!</v>
      </c>
      <c r="EF403" s="39" t="e">
        <f t="shared" si="1268"/>
        <v>#DIV/0!</v>
      </c>
      <c r="EG403" s="37" t="e">
        <f t="shared" si="1269"/>
        <v>#DIV/0!</v>
      </c>
      <c r="EH403" s="37" t="e">
        <f t="shared" si="1270"/>
        <v>#DIV/0!</v>
      </c>
      <c r="EI403" s="11" t="b">
        <f t="shared" si="1271"/>
        <v>1</v>
      </c>
      <c r="EJ403" s="11" t="b">
        <f t="shared" si="1272"/>
        <v>0</v>
      </c>
      <c r="EK403" s="39" t="e">
        <f t="shared" si="1273"/>
        <v>#DIV/0!</v>
      </c>
      <c r="EL403" s="39" t="e">
        <f t="shared" si="1274"/>
        <v>#DIV/0!</v>
      </c>
      <c r="EM403" s="39" t="e">
        <f t="shared" si="1275"/>
        <v>#DIV/0!</v>
      </c>
      <c r="EN403" s="39" t="e">
        <f t="shared" si="1276"/>
        <v>#DIV/0!</v>
      </c>
      <c r="EO403" s="39" t="e">
        <f t="shared" si="1277"/>
        <v>#DIV/0!</v>
      </c>
      <c r="EP403" s="39" t="e">
        <f t="shared" si="1278"/>
        <v>#DIV/0!</v>
      </c>
      <c r="EQ403" s="39" t="e">
        <f t="shared" si="1279"/>
        <v>#DIV/0!</v>
      </c>
      <c r="ER403" s="39" t="e">
        <f t="shared" si="1280"/>
        <v>#DIV/0!</v>
      </c>
      <c r="ES403" s="58" t="str">
        <f t="shared" si="1281"/>
        <v>(OH,F,Cl)-dominate amphibole</v>
      </c>
      <c r="ET403" s="58" t="e">
        <f t="shared" si="1282"/>
        <v>#N/A</v>
      </c>
      <c r="EU403" s="56">
        <f t="shared" si="1194"/>
        <v>0</v>
      </c>
      <c r="EV403" s="56">
        <f t="shared" si="1195"/>
        <v>0</v>
      </c>
      <c r="EW403" s="56">
        <f t="shared" si="1196"/>
        <v>0</v>
      </c>
      <c r="EX403" s="56">
        <f t="shared" si="1197"/>
        <v>0</v>
      </c>
      <c r="EY403" s="56">
        <f t="shared" si="1198"/>
        <v>0</v>
      </c>
      <c r="EZ403" s="56">
        <f t="shared" si="1199"/>
        <v>0</v>
      </c>
      <c r="FA403" s="39">
        <f t="shared" si="1200"/>
        <v>0</v>
      </c>
      <c r="FB403" s="39">
        <f t="shared" si="1201"/>
        <v>0</v>
      </c>
      <c r="FC403" s="54">
        <f t="shared" si="1202"/>
        <v>0</v>
      </c>
      <c r="FD403" s="54">
        <f t="shared" si="1203"/>
        <v>0</v>
      </c>
      <c r="FE403" s="39">
        <f t="shared" si="1204"/>
        <v>0</v>
      </c>
      <c r="FF403" s="54">
        <f t="shared" si="1205"/>
        <v>0</v>
      </c>
      <c r="FG403" s="39">
        <f t="shared" si="1206"/>
        <v>0</v>
      </c>
      <c r="FH403" s="39">
        <f t="shared" si="1283"/>
        <v>0</v>
      </c>
      <c r="FI403" s="39">
        <f t="shared" si="1284"/>
        <v>0</v>
      </c>
      <c r="FJ403" s="39">
        <f t="shared" si="1285"/>
        <v>0</v>
      </c>
      <c r="FK403" s="39" t="e">
        <f t="shared" si="1286"/>
        <v>#DIV/0!</v>
      </c>
      <c r="FL403" s="39" t="e">
        <f t="shared" si="1287"/>
        <v>#DIV/0!</v>
      </c>
      <c r="FM403" s="39" t="e">
        <f t="shared" si="1288"/>
        <v>#DIV/0!</v>
      </c>
      <c r="FN403" s="39">
        <f t="shared" si="1289"/>
        <v>1</v>
      </c>
      <c r="FO403" s="39">
        <f t="shared" si="1207"/>
        <v>0</v>
      </c>
      <c r="FP403" s="39">
        <f t="shared" si="1208"/>
        <v>0</v>
      </c>
      <c r="FQ403" s="39">
        <f t="shared" si="1209"/>
        <v>0</v>
      </c>
      <c r="FR403" s="39">
        <f t="shared" si="1290"/>
        <v>0</v>
      </c>
      <c r="FS403" s="39">
        <f t="shared" si="1291"/>
        <v>0</v>
      </c>
      <c r="FU403" s="39" t="e">
        <f t="shared" si="1292"/>
        <v>#DIV/0!</v>
      </c>
      <c r="FV403" s="39" t="e">
        <f t="shared" si="1293"/>
        <v>#DIV/0!</v>
      </c>
      <c r="FW403" s="39" t="e">
        <f t="shared" si="1294"/>
        <v>#DIV/0!</v>
      </c>
      <c r="FY403" s="39" t="e">
        <f t="shared" si="1295"/>
        <v>#DIV/0!</v>
      </c>
      <c r="FZ403" s="39" t="e">
        <f t="shared" si="1296"/>
        <v>#DIV/0!</v>
      </c>
      <c r="GA403" s="39" t="e">
        <f t="shared" si="1297"/>
        <v>#DIV/0!</v>
      </c>
      <c r="GB403" s="39" t="e">
        <f t="shared" si="1298"/>
        <v>#DIV/0!</v>
      </c>
      <c r="GC403" s="39" t="e">
        <f t="shared" si="1299"/>
        <v>#DIV/0!</v>
      </c>
      <c r="GD403" s="39" t="e">
        <f t="shared" si="1300"/>
        <v>#DIV/0!</v>
      </c>
      <c r="GE403" s="39" t="e">
        <f t="shared" si="1301"/>
        <v>#DIV/0!</v>
      </c>
      <c r="GF403" s="39" t="e">
        <f t="shared" si="1302"/>
        <v>#DIV/0!</v>
      </c>
      <c r="GG403" s="39" t="e">
        <f t="shared" si="1303"/>
        <v>#DIV/0!</v>
      </c>
      <c r="GH403" s="39" t="e">
        <f t="shared" si="1304"/>
        <v>#DIV/0!</v>
      </c>
      <c r="GI403" s="39"/>
      <c r="GJ403" s="39" t="e">
        <f t="shared" si="1305"/>
        <v>#DIV/0!</v>
      </c>
      <c r="GK403" s="39" t="e">
        <f t="shared" si="1306"/>
        <v>#DIV/0!</v>
      </c>
      <c r="GL403" s="39" t="e">
        <f t="shared" si="1307"/>
        <v>#DIV/0!</v>
      </c>
      <c r="GM403" s="39" t="e">
        <f t="shared" si="1308"/>
        <v>#DIV/0!</v>
      </c>
      <c r="GN403" s="39" t="e">
        <f t="shared" si="1309"/>
        <v>#DIV/0!</v>
      </c>
      <c r="GO403" s="57"/>
      <c r="GP403" s="57" t="e">
        <f t="shared" si="1310"/>
        <v>#DIV/0!</v>
      </c>
      <c r="GQ403" s="59" t="e">
        <f t="shared" si="1311"/>
        <v>#DIV/0!</v>
      </c>
      <c r="GR403" s="41" t="e">
        <f t="shared" si="1312"/>
        <v>#DIV/0!</v>
      </c>
      <c r="GS403" s="57" t="e">
        <f t="shared" si="1313"/>
        <v>#DIV/0!</v>
      </c>
      <c r="GT403" s="57" t="e">
        <f t="shared" si="1314"/>
        <v>#DIV/0!</v>
      </c>
      <c r="GU403" s="57" t="e">
        <f t="shared" si="1315"/>
        <v>#DIV/0!</v>
      </c>
      <c r="GV403" s="57"/>
      <c r="GW403" s="42" t="e">
        <f t="shared" si="1316"/>
        <v>#DIV/0!</v>
      </c>
      <c r="GX403" s="42" t="e">
        <f t="shared" si="1317"/>
        <v>#DIV/0!</v>
      </c>
      <c r="GY403" s="42" t="e">
        <f t="shared" si="1318"/>
        <v>#DIV/0!</v>
      </c>
      <c r="GZ403" s="57"/>
      <c r="HA403" s="2" t="e">
        <f t="shared" si="1319"/>
        <v>#DIV/0!</v>
      </c>
      <c r="HB403" s="2" t="e">
        <f t="shared" si="1320"/>
        <v>#DIV/0!</v>
      </c>
      <c r="HC403" s="2" t="e">
        <f t="shared" si="1321"/>
        <v>#DIV/0!</v>
      </c>
      <c r="HD403" s="2" t="e">
        <f t="shared" si="1322"/>
        <v>#DIV/0!</v>
      </c>
      <c r="HE403" s="2" t="e">
        <f t="shared" si="1323"/>
        <v>#DIV/0!</v>
      </c>
      <c r="HF403" s="2" t="e">
        <f t="shared" si="1324"/>
        <v>#DIV/0!</v>
      </c>
      <c r="HG403" s="2" t="e">
        <f t="shared" si="1325"/>
        <v>#DIV/0!</v>
      </c>
      <c r="HH403" s="2" t="e">
        <f t="shared" si="1326"/>
        <v>#DIV/0!</v>
      </c>
      <c r="HI403" s="2" t="e">
        <f t="shared" si="1327"/>
        <v>#DIV/0!</v>
      </c>
      <c r="HJ403" s="11" t="e">
        <f t="shared" si="1328"/>
        <v>#DIV/0!</v>
      </c>
      <c r="HK403" s="60" t="e">
        <f t="shared" si="1329"/>
        <v>#DIV/0!</v>
      </c>
      <c r="HL403" s="57"/>
      <c r="HM403" s="57" t="e">
        <f t="shared" si="1330"/>
        <v>#DIV/0!</v>
      </c>
      <c r="HN403" s="57" t="e">
        <f t="shared" si="1331"/>
        <v>#DIV/0!</v>
      </c>
      <c r="HO403" s="57" t="e">
        <f t="shared" si="1332"/>
        <v>#DIV/0!</v>
      </c>
      <c r="HP403" s="57" t="e">
        <f t="shared" si="1333"/>
        <v>#DIV/0!</v>
      </c>
      <c r="HQ403" s="57" t="e">
        <f t="shared" si="1334"/>
        <v>#DIV/0!</v>
      </c>
      <c r="HR403" s="57"/>
      <c r="HS403" s="57" t="e">
        <f t="shared" si="1335"/>
        <v>#DIV/0!</v>
      </c>
      <c r="HT403" s="57" t="e">
        <f t="shared" si="1336"/>
        <v>#DIV/0!</v>
      </c>
      <c r="HU403" s="57" t="e">
        <f t="shared" si="1337"/>
        <v>#DIV/0!</v>
      </c>
      <c r="HV403" s="57" t="e">
        <f t="shared" si="1338"/>
        <v>#DIV/0!</v>
      </c>
      <c r="HW403" s="57" t="e">
        <f t="shared" si="1339"/>
        <v>#DIV/0!</v>
      </c>
      <c r="HX403" s="57"/>
      <c r="HY403" s="57" t="e">
        <f t="shared" si="1340"/>
        <v>#DIV/0!</v>
      </c>
      <c r="HZ403" s="57" t="e">
        <f t="shared" si="1341"/>
        <v>#DIV/0!</v>
      </c>
      <c r="IA403" s="57"/>
      <c r="IB403" s="61">
        <f t="shared" si="1342"/>
        <v>0</v>
      </c>
      <c r="IC403" s="57" t="str">
        <f t="shared" si="1343"/>
        <v/>
      </c>
      <c r="ID403" s="42"/>
      <c r="IE403" s="2" t="str">
        <f t="shared" si="1344"/>
        <v/>
      </c>
      <c r="IF403" s="60" t="e">
        <f t="shared" si="1345"/>
        <v>#DIV/0!</v>
      </c>
      <c r="IG403" s="60" t="str">
        <f t="shared" si="1346"/>
        <v/>
      </c>
      <c r="IH403" s="60" t="str">
        <f t="shared" si="1347"/>
        <v>zinco-</v>
      </c>
      <c r="II403" s="60" t="str">
        <f t="shared" si="1348"/>
        <v>mangano-</v>
      </c>
      <c r="IJ403" s="60" t="e">
        <f t="shared" si="1349"/>
        <v>#DIV/0!</v>
      </c>
      <c r="IK403" s="60" t="e">
        <f t="shared" si="1350"/>
        <v>#DIV/0!</v>
      </c>
      <c r="IL403" s="60" t="e">
        <f t="shared" si="1351"/>
        <v>#DIV/0!</v>
      </c>
      <c r="IM403" s="60" t="e">
        <f t="shared" si="1352"/>
        <v>#DIV/0!</v>
      </c>
      <c r="IN403" s="60" t="str">
        <f t="shared" si="1353"/>
        <v/>
      </c>
      <c r="IO403" s="60" t="str">
        <f t="shared" si="1354"/>
        <v/>
      </c>
      <c r="IP403" s="57"/>
      <c r="IQ403" s="57" t="str">
        <f t="shared" si="1355"/>
        <v>ERROR!!</v>
      </c>
    </row>
    <row r="404" spans="24:251">
      <c r="X404" s="29">
        <f t="shared" si="1211"/>
        <v>0</v>
      </c>
      <c r="Y404" s="29">
        <f t="shared" si="1212"/>
        <v>0</v>
      </c>
      <c r="Z404" s="29" t="e">
        <f t="shared" si="1213"/>
        <v>#DIV/0!</v>
      </c>
      <c r="AA404" s="29" t="e">
        <f t="shared" si="1214"/>
        <v>#DIV/0!</v>
      </c>
      <c r="AB404" s="29" t="e">
        <f t="shared" si="1215"/>
        <v>#DIV/0!</v>
      </c>
      <c r="AC404" s="29" t="e">
        <f t="shared" si="1216"/>
        <v>#DIV/0!</v>
      </c>
      <c r="AF404" s="23">
        <v>60.084299999999999</v>
      </c>
      <c r="AG404" s="23">
        <v>79.878799999999998</v>
      </c>
      <c r="AH404" s="23">
        <v>101.96120000000001</v>
      </c>
      <c r="AI404" s="23">
        <v>151.99039999999999</v>
      </c>
      <c r="AJ404" s="23">
        <v>159.69</v>
      </c>
      <c r="AK404" s="23">
        <v>71.846400000000003</v>
      </c>
      <c r="AL404" s="23">
        <v>70.9375</v>
      </c>
      <c r="AM404" s="23">
        <v>40.304400000000001</v>
      </c>
      <c r="AN404" s="23">
        <v>56.077399999999997</v>
      </c>
      <c r="AO404" s="23">
        <v>61.978999999999999</v>
      </c>
      <c r="AP404" s="23">
        <v>94.195999999999998</v>
      </c>
      <c r="AQ404" s="23">
        <v>18.998000000000001</v>
      </c>
      <c r="AR404" s="23">
        <v>35.450000000000003</v>
      </c>
      <c r="AS404" s="23">
        <v>29.88</v>
      </c>
      <c r="AT404" s="23">
        <v>74.691999999999993</v>
      </c>
      <c r="AU404" s="23">
        <v>81.39</v>
      </c>
      <c r="AX404" s="54">
        <f t="shared" si="1217"/>
        <v>0</v>
      </c>
      <c r="AY404" s="54">
        <f t="shared" si="1218"/>
        <v>0</v>
      </c>
      <c r="AZ404" s="54">
        <f t="shared" si="1219"/>
        <v>0</v>
      </c>
      <c r="BA404" s="54">
        <f t="shared" si="1220"/>
        <v>0</v>
      </c>
      <c r="BB404" s="54">
        <f t="shared" si="1221"/>
        <v>0</v>
      </c>
      <c r="BC404" s="54">
        <f t="shared" si="1222"/>
        <v>0</v>
      </c>
      <c r="BD404" s="54">
        <f t="shared" si="1223"/>
        <v>0</v>
      </c>
      <c r="BE404" s="54">
        <f t="shared" si="1224"/>
        <v>0</v>
      </c>
      <c r="BF404" s="54">
        <f t="shared" si="1225"/>
        <v>0</v>
      </c>
      <c r="BG404" s="54">
        <f t="shared" si="1226"/>
        <v>0</v>
      </c>
      <c r="BH404" s="54">
        <f t="shared" si="1227"/>
        <v>0</v>
      </c>
      <c r="BI404" s="54">
        <f t="shared" si="1228"/>
        <v>0</v>
      </c>
      <c r="BJ404" s="54">
        <f t="shared" si="1229"/>
        <v>0</v>
      </c>
      <c r="BK404" s="54">
        <f t="shared" si="1230"/>
        <v>0</v>
      </c>
      <c r="BL404" s="54">
        <f t="shared" si="1231"/>
        <v>0</v>
      </c>
      <c r="BM404" s="42"/>
      <c r="BO404" s="54">
        <f>'Norm-coeff'!$C$2+$AX404*'Norm-coeff'!$D$2+$AY404*'Norm-coeff'!$E$2+$AZ404*'Norm-coeff'!$F$2+$BA404*'Norm-coeff'!$G$2+$BB404*'Norm-coeff'!$H$2+$BC404*'Norm-coeff'!$I$2+$BD404*'Norm-coeff'!$J$2+$BE404*'Norm-coeff'!$K$2+$BF404*'Norm-coeff'!$L$2+$BG404*'Norm-coeff'!$M$2+$BH404*'Norm-coeff'!$N$2+$BI404*'Norm-coeff'!$O$2</f>
        <v>5.4045421474420303</v>
      </c>
      <c r="BP404" s="54">
        <f>'Norm-coeff'!$C$3+$AX404*'Norm-coeff'!$D$3+$AY404*'Norm-coeff'!$E$3+$AZ404*'Norm-coeff'!$F$3+$BA404*'Norm-coeff'!$G$3+$BB404*'Norm-coeff'!$H$3+$BC404*'Norm-coeff'!$I$3+$BD404*'Norm-coeff'!$J$3+$BE404*'Norm-coeff'!$K$3+$BF404*'Norm-coeff'!$L$3+$BG404*'Norm-coeff'!$M$3+$BH404*'Norm-coeff'!$N$3+$BI404*'Norm-coeff'!$O$3</f>
        <v>3.15319116612705</v>
      </c>
      <c r="BQ404" s="54">
        <f>'Norm-coeff'!$C$4+$AX404*'Norm-coeff'!$D$4+$AY404*'Norm-coeff'!$E$4+$AZ404*'Norm-coeff'!$F$4+$BA404*'Norm-coeff'!$G$4+$BB404*'Norm-coeff'!$H$4+$BC404*'Norm-coeff'!$I$4+$BD404*'Norm-coeff'!$J$4+$BE404*'Norm-coeff'!$K$4+$BF404*'Norm-coeff'!$L$4+$BG404*'Norm-coeff'!$M$4+$BH404*'Norm-coeff'!$N$4+$BI404*'Norm-coeff'!$O$4</f>
        <v>1.42115649462768</v>
      </c>
      <c r="BR404" s="54">
        <f>'Norm-coeff'!$C$5+$AX404*'Norm-coeff'!$D$5+$AY404*'Norm-coeff'!$E$5+$AZ404*'Norm-coeff'!$F$5+$BA404*'Norm-coeff'!$G$5+$BB404*'Norm-coeff'!$H$5+$BC404*'Norm-coeff'!$I$5+$BD404*'Norm-coeff'!$J$5+$BE404*'Norm-coeff'!$K$5+$BF404*'Norm-coeff'!$L$5+$BG404*'Norm-coeff'!$M$5+$BH404*'Norm-coeff'!$N$5+$BI404*'Norm-coeff'!$O$5</f>
        <v>1.0553329241296201</v>
      </c>
      <c r="BS404" s="54">
        <f>'Norm-coeff'!$C$6+$AX404*'Norm-coeff'!$D$6+$AY404*'Norm-coeff'!$E$6+$AZ404*'Norm-coeff'!$F$6+$BA404*'Norm-coeff'!$G$6+$BB404*'Norm-coeff'!$H$6+$BC404*'Norm-coeff'!$I$6+$BD404*'Norm-coeff'!$J$6+$BE404*'Norm-coeff'!$K$6+$BF404*'Norm-coeff'!$L$6+$BG404*'Norm-coeff'!$M$6+$BH404*'Norm-coeff'!$N$6+$BI404*'Norm-coeff'!$O$6</f>
        <v>-1.48700885495103E-2</v>
      </c>
      <c r="BT404" s="54">
        <f>'Norm-coeff'!$C$7+$AX404*'Norm-coeff'!$D$7+$AY404*'Norm-coeff'!$E$7+$AZ404*'Norm-coeff'!$F$7+$BA404*'Norm-coeff'!$G$7+$BB404*'Norm-coeff'!$H$7+$BC404*'Norm-coeff'!$I$7+$BD404*'Norm-coeff'!$J$7+$BE404*'Norm-coeff'!$K$7+$BF404*'Norm-coeff'!$L$7+$BG404*'Norm-coeff'!$M$7+$BH404*'Norm-coeff'!$N$7+$BI404*'Norm-coeff'!$O$7</f>
        <v>2.0907583608832998</v>
      </c>
      <c r="BU404" s="54">
        <f>'Norm-coeff'!$C$8+$AX404*'Norm-coeff'!$D$8+$AY404*'Norm-coeff'!$E$8+$AZ404*'Norm-coeff'!$F$8+$BA404*'Norm-coeff'!$G$8+$BB404*'Norm-coeff'!$H$8+$BC404*'Norm-coeff'!$I$8+$BD404*'Norm-coeff'!$J$8+$BE404*'Norm-coeff'!$K$8+$BF404*'Norm-coeff'!$L$8+$BG404*'Norm-coeff'!$M$8+$BH404*'Norm-coeff'!$N$8+$BI404*'Norm-coeff'!$O$8</f>
        <v>0.65894159836244504</v>
      </c>
      <c r="BV404" s="54">
        <f>'Norm-coeff'!$C$9+$AX404*'Norm-coeff'!$D$9+$AY404*'Norm-coeff'!$E$9+$AZ404*'Norm-coeff'!$F$9+$BA404*'Norm-coeff'!$G$9+$BB404*'Norm-coeff'!$H$9+$BC404*'Norm-coeff'!$I$9+$BD404*'Norm-coeff'!$J$9+$BE404*'Norm-coeff'!$K$9+$BF404*'Norm-coeff'!$L$9+$BG404*'Norm-coeff'!$M$9+$BH404*'Norm-coeff'!$N$9+$BI404*'Norm-coeff'!$O$9</f>
        <v>1.48961085014701</v>
      </c>
      <c r="BW404" s="54">
        <f>'Norm-coeff'!$C$10+$AX404*'Norm-coeff'!$D$10+$AY404*'Norm-coeff'!$E$10+$AZ404*'Norm-coeff'!$F$10+$BA404*'Norm-coeff'!$G$10+$BB404*'Norm-coeff'!$H$10+$BC404*'Norm-coeff'!$I$10+$BD404*'Norm-coeff'!$J$10+$BE404*'Norm-coeff'!$K$10+$BF404*'Norm-coeff'!$L$10+$BG404*'Norm-coeff'!$M$10+$BH404*'Norm-coeff'!$N$10+$BI404*'Norm-coeff'!$O$10</f>
        <v>1.42058735749591</v>
      </c>
      <c r="BX404" s="54">
        <f>'Norm-coeff'!$C$11+$AX404*'Norm-coeff'!$D$11+$AY404*'Norm-coeff'!$E$11+$AZ404*'Norm-coeff'!$F$11+$BA404*'Norm-coeff'!$G$11+$BB404*'Norm-coeff'!$H$11+$BC404*'Norm-coeff'!$I$11+$BD404*'Norm-coeff'!$J$11+$BE404*'Norm-coeff'!$K$11+$BF404*'Norm-coeff'!$L$11+$BG404*'Norm-coeff'!$M$11+$BH404*'Norm-coeff'!$N$11+$BI404*'Norm-coeff'!$O$11</f>
        <v>0.221233014421479</v>
      </c>
      <c r="BY404" s="54">
        <f>'Norm-coeff'!$C$12+$AX404*'Norm-coeff'!$D$12+$AY404*'Norm-coeff'!$E$12+$AZ404*'Norm-coeff'!$F$12+$BA404*'Norm-coeff'!$G$12+$BB404*'Norm-coeff'!$H$12+$BC404*'Norm-coeff'!$I$12+$BD404*'Norm-coeff'!$J$12+$BE404*'Norm-coeff'!$K$12+$BF404*'Norm-coeff'!$L$12+$BG404*'Norm-coeff'!$M$12+$BH404*'Norm-coeff'!$N$12+$BI404*'Norm-coeff'!$O$12</f>
        <v>0.283527502056037</v>
      </c>
      <c r="BZ404" s="54">
        <f>'Norm-coeff'!$C$13+$AX404*'Norm-coeff'!$D$13+$AY404*'Norm-coeff'!$E$13+$AZ404*'Norm-coeff'!$F$13+$BA404*'Norm-coeff'!$G$13+$BB404*'Norm-coeff'!$H$13+$BC404*'Norm-coeff'!$I$13+$BD404*'Norm-coeff'!$J$13+$BE404*'Norm-coeff'!$K$13+$BF404*'Norm-coeff'!$L$13+$BG404*'Norm-coeff'!$M$13+$BH404*'Norm-coeff'!$N$13+$BI404*'Norm-coeff'!$O$13</f>
        <v>-4.1864930554451202E-2</v>
      </c>
      <c r="CA404" s="54">
        <f>'Norm-coeff'!$C$14+$AX404*'Norm-coeff'!$D$14+$AY404*'Norm-coeff'!$E$14+$AZ404*'Norm-coeff'!$F$14+$BA404*'Norm-coeff'!$G$14+$BB404*'Norm-coeff'!$H$14+$BC404*'Norm-coeff'!$I$14+$BD404*'Norm-coeff'!$J$14+$BE404*'Norm-coeff'!$K$14+$BF404*'Norm-coeff'!$L$14+$BG404*'Norm-coeff'!$M$14+$BH404*'Norm-coeff'!$N$14+$BI404*'Norm-coeff'!$O$14</f>
        <v>4.2526983164477103</v>
      </c>
      <c r="CC404" s="54">
        <f t="shared" si="1356"/>
        <v>0</v>
      </c>
      <c r="CG404" s="54">
        <f t="shared" si="1232"/>
        <v>0</v>
      </c>
      <c r="CH404" s="54">
        <f t="shared" si="1210"/>
        <v>0</v>
      </c>
      <c r="CI404" s="54">
        <f t="shared" si="1233"/>
        <v>0</v>
      </c>
      <c r="CJ404" s="56">
        <f t="shared" si="1234"/>
        <v>0</v>
      </c>
      <c r="CK404" s="54">
        <f t="shared" si="1235"/>
        <v>0</v>
      </c>
      <c r="CL404" s="54">
        <f t="shared" si="1236"/>
        <v>0</v>
      </c>
      <c r="CM404" s="54">
        <f t="shared" si="1237"/>
        <v>0</v>
      </c>
      <c r="CN404" s="54">
        <f t="shared" si="1238"/>
        <v>0</v>
      </c>
      <c r="CO404" s="54">
        <f t="shared" si="1239"/>
        <v>0</v>
      </c>
      <c r="CP404" s="54">
        <f t="shared" si="1240"/>
        <v>0</v>
      </c>
      <c r="CQ404" s="54">
        <f t="shared" si="1241"/>
        <v>0</v>
      </c>
      <c r="CR404" s="54">
        <f t="shared" si="1242"/>
        <v>0</v>
      </c>
      <c r="CS404" s="54">
        <f t="shared" si="1243"/>
        <v>0</v>
      </c>
      <c r="CU404" s="54">
        <f t="shared" si="1244"/>
        <v>0</v>
      </c>
      <c r="CV404" s="54">
        <f t="shared" si="1245"/>
        <v>0</v>
      </c>
      <c r="CW404" s="54">
        <f t="shared" si="1246"/>
        <v>0</v>
      </c>
      <c r="CX404" s="54">
        <f t="shared" si="1247"/>
        <v>0</v>
      </c>
      <c r="CZ404" s="54">
        <f t="shared" si="1248"/>
        <v>0</v>
      </c>
      <c r="DA404" s="54">
        <f t="shared" si="1249"/>
        <v>0</v>
      </c>
      <c r="DB404" s="54">
        <f t="shared" si="1250"/>
        <v>0</v>
      </c>
      <c r="DC404" s="54">
        <f t="shared" si="1251"/>
        <v>0</v>
      </c>
      <c r="DD404" s="54">
        <f t="shared" si="1252"/>
        <v>0</v>
      </c>
      <c r="DE404" s="54">
        <f t="shared" si="1253"/>
        <v>0</v>
      </c>
      <c r="DF404" s="54">
        <f t="shared" si="1254"/>
        <v>0</v>
      </c>
      <c r="DG404" s="54">
        <f t="shared" si="1255"/>
        <v>2</v>
      </c>
      <c r="DH404" s="71">
        <f t="shared" si="1256"/>
        <v>0</v>
      </c>
      <c r="DI404" s="71">
        <f t="shared" si="1257"/>
        <v>0</v>
      </c>
      <c r="DJ404" s="54">
        <f t="shared" si="1258"/>
        <v>0</v>
      </c>
      <c r="DK404" s="54">
        <f t="shared" si="1259"/>
        <v>2</v>
      </c>
      <c r="DL404" s="4">
        <f t="shared" si="1184"/>
        <v>0</v>
      </c>
      <c r="DM404" s="3">
        <f t="shared" si="1260"/>
        <v>0</v>
      </c>
      <c r="DN404" s="3">
        <f t="shared" si="1261"/>
        <v>0</v>
      </c>
      <c r="DO404" s="4" t="e">
        <f t="shared" si="1262"/>
        <v>#DIV/0!</v>
      </c>
      <c r="DP404" s="57"/>
      <c r="DQ404" s="57"/>
      <c r="DR404" s="56">
        <f t="shared" si="1185"/>
        <v>2</v>
      </c>
      <c r="DS404" s="56">
        <f t="shared" si="1186"/>
        <v>0</v>
      </c>
      <c r="DT404" s="38">
        <f t="shared" si="1187"/>
        <v>0</v>
      </c>
      <c r="DU404" s="38">
        <f t="shared" si="1263"/>
        <v>2</v>
      </c>
      <c r="DV404" s="38">
        <f t="shared" si="1188"/>
        <v>0</v>
      </c>
      <c r="DW404" s="39">
        <f t="shared" si="1189"/>
        <v>0</v>
      </c>
      <c r="DX404" s="39">
        <f t="shared" si="1190"/>
        <v>0</v>
      </c>
      <c r="DY404" s="39">
        <f t="shared" si="1191"/>
        <v>0</v>
      </c>
      <c r="DZ404" s="39">
        <f t="shared" si="1192"/>
        <v>0</v>
      </c>
      <c r="EA404" s="39">
        <f t="shared" si="1193"/>
        <v>0</v>
      </c>
      <c r="EB404" s="37" t="e">
        <f t="shared" si="1264"/>
        <v>#DIV/0!</v>
      </c>
      <c r="EC404" s="37" t="e">
        <f t="shared" si="1265"/>
        <v>#DIV/0!</v>
      </c>
      <c r="ED404" s="37" t="e">
        <f t="shared" si="1266"/>
        <v>#DIV/0!</v>
      </c>
      <c r="EE404" s="37" t="e">
        <f t="shared" si="1267"/>
        <v>#DIV/0!</v>
      </c>
      <c r="EF404" s="39" t="e">
        <f t="shared" si="1268"/>
        <v>#DIV/0!</v>
      </c>
      <c r="EG404" s="37" t="e">
        <f t="shared" si="1269"/>
        <v>#DIV/0!</v>
      </c>
      <c r="EH404" s="37" t="e">
        <f t="shared" si="1270"/>
        <v>#DIV/0!</v>
      </c>
      <c r="EI404" s="11" t="b">
        <f t="shared" si="1271"/>
        <v>1</v>
      </c>
      <c r="EJ404" s="11" t="b">
        <f t="shared" si="1272"/>
        <v>0</v>
      </c>
      <c r="EK404" s="39" t="e">
        <f t="shared" si="1273"/>
        <v>#DIV/0!</v>
      </c>
      <c r="EL404" s="39" t="e">
        <f t="shared" si="1274"/>
        <v>#DIV/0!</v>
      </c>
      <c r="EM404" s="39" t="e">
        <f t="shared" si="1275"/>
        <v>#DIV/0!</v>
      </c>
      <c r="EN404" s="39" t="e">
        <f t="shared" si="1276"/>
        <v>#DIV/0!</v>
      </c>
      <c r="EO404" s="39" t="e">
        <f t="shared" si="1277"/>
        <v>#DIV/0!</v>
      </c>
      <c r="EP404" s="39" t="e">
        <f t="shared" si="1278"/>
        <v>#DIV/0!</v>
      </c>
      <c r="EQ404" s="39" t="e">
        <f t="shared" si="1279"/>
        <v>#DIV/0!</v>
      </c>
      <c r="ER404" s="39" t="e">
        <f t="shared" si="1280"/>
        <v>#DIV/0!</v>
      </c>
      <c r="ES404" s="58" t="str">
        <f t="shared" si="1281"/>
        <v>(OH,F,Cl)-dominate amphibole</v>
      </c>
      <c r="ET404" s="58" t="e">
        <f t="shared" si="1282"/>
        <v>#N/A</v>
      </c>
      <c r="EU404" s="56">
        <f t="shared" si="1194"/>
        <v>0</v>
      </c>
      <c r="EV404" s="56">
        <f t="shared" si="1195"/>
        <v>0</v>
      </c>
      <c r="EW404" s="56">
        <f t="shared" si="1196"/>
        <v>0</v>
      </c>
      <c r="EX404" s="56">
        <f t="shared" si="1197"/>
        <v>0</v>
      </c>
      <c r="EY404" s="56">
        <f t="shared" si="1198"/>
        <v>0</v>
      </c>
      <c r="EZ404" s="56">
        <f t="shared" si="1199"/>
        <v>0</v>
      </c>
      <c r="FA404" s="39">
        <f t="shared" si="1200"/>
        <v>0</v>
      </c>
      <c r="FB404" s="39">
        <f t="shared" si="1201"/>
        <v>0</v>
      </c>
      <c r="FC404" s="54">
        <f t="shared" si="1202"/>
        <v>0</v>
      </c>
      <c r="FD404" s="54">
        <f t="shared" si="1203"/>
        <v>0</v>
      </c>
      <c r="FE404" s="39">
        <f t="shared" si="1204"/>
        <v>0</v>
      </c>
      <c r="FF404" s="54">
        <f t="shared" si="1205"/>
        <v>0</v>
      </c>
      <c r="FG404" s="39">
        <f t="shared" si="1206"/>
        <v>0</v>
      </c>
      <c r="FH404" s="39">
        <f t="shared" si="1283"/>
        <v>0</v>
      </c>
      <c r="FI404" s="39">
        <f t="shared" si="1284"/>
        <v>0</v>
      </c>
      <c r="FJ404" s="39">
        <f t="shared" si="1285"/>
        <v>0</v>
      </c>
      <c r="FK404" s="39" t="e">
        <f t="shared" si="1286"/>
        <v>#DIV/0!</v>
      </c>
      <c r="FL404" s="39" t="e">
        <f t="shared" si="1287"/>
        <v>#DIV/0!</v>
      </c>
      <c r="FM404" s="39" t="e">
        <f t="shared" si="1288"/>
        <v>#DIV/0!</v>
      </c>
      <c r="FN404" s="39">
        <f t="shared" si="1289"/>
        <v>1</v>
      </c>
      <c r="FO404" s="39">
        <f t="shared" si="1207"/>
        <v>0</v>
      </c>
      <c r="FP404" s="39">
        <f t="shared" si="1208"/>
        <v>0</v>
      </c>
      <c r="FQ404" s="39">
        <f t="shared" si="1209"/>
        <v>0</v>
      </c>
      <c r="FR404" s="39">
        <f t="shared" si="1290"/>
        <v>0</v>
      </c>
      <c r="FS404" s="39">
        <f t="shared" si="1291"/>
        <v>0</v>
      </c>
      <c r="FU404" s="39" t="e">
        <f t="shared" si="1292"/>
        <v>#DIV/0!</v>
      </c>
      <c r="FV404" s="39" t="e">
        <f t="shared" si="1293"/>
        <v>#DIV/0!</v>
      </c>
      <c r="FW404" s="39" t="e">
        <f t="shared" si="1294"/>
        <v>#DIV/0!</v>
      </c>
      <c r="FY404" s="39" t="e">
        <f t="shared" si="1295"/>
        <v>#DIV/0!</v>
      </c>
      <c r="FZ404" s="39" t="e">
        <f t="shared" si="1296"/>
        <v>#DIV/0!</v>
      </c>
      <c r="GA404" s="39" t="e">
        <f t="shared" si="1297"/>
        <v>#DIV/0!</v>
      </c>
      <c r="GB404" s="39" t="e">
        <f t="shared" si="1298"/>
        <v>#DIV/0!</v>
      </c>
      <c r="GC404" s="39" t="e">
        <f t="shared" si="1299"/>
        <v>#DIV/0!</v>
      </c>
      <c r="GD404" s="39" t="e">
        <f t="shared" si="1300"/>
        <v>#DIV/0!</v>
      </c>
      <c r="GE404" s="39" t="e">
        <f t="shared" si="1301"/>
        <v>#DIV/0!</v>
      </c>
      <c r="GF404" s="39" t="e">
        <f t="shared" si="1302"/>
        <v>#DIV/0!</v>
      </c>
      <c r="GG404" s="39" t="e">
        <f t="shared" si="1303"/>
        <v>#DIV/0!</v>
      </c>
      <c r="GH404" s="39" t="e">
        <f t="shared" si="1304"/>
        <v>#DIV/0!</v>
      </c>
      <c r="GI404" s="39"/>
      <c r="GJ404" s="39" t="e">
        <f t="shared" si="1305"/>
        <v>#DIV/0!</v>
      </c>
      <c r="GK404" s="39" t="e">
        <f t="shared" si="1306"/>
        <v>#DIV/0!</v>
      </c>
      <c r="GL404" s="39" t="e">
        <f t="shared" si="1307"/>
        <v>#DIV/0!</v>
      </c>
      <c r="GM404" s="39" t="e">
        <f t="shared" si="1308"/>
        <v>#DIV/0!</v>
      </c>
      <c r="GN404" s="39" t="e">
        <f t="shared" si="1309"/>
        <v>#DIV/0!</v>
      </c>
      <c r="GO404" s="57"/>
      <c r="GP404" s="57" t="e">
        <f t="shared" si="1310"/>
        <v>#DIV/0!</v>
      </c>
      <c r="GQ404" s="59" t="e">
        <f t="shared" si="1311"/>
        <v>#DIV/0!</v>
      </c>
      <c r="GR404" s="41" t="e">
        <f t="shared" si="1312"/>
        <v>#DIV/0!</v>
      </c>
      <c r="GS404" s="57" t="e">
        <f t="shared" si="1313"/>
        <v>#DIV/0!</v>
      </c>
      <c r="GT404" s="57" t="e">
        <f t="shared" si="1314"/>
        <v>#DIV/0!</v>
      </c>
      <c r="GU404" s="57" t="e">
        <f t="shared" si="1315"/>
        <v>#DIV/0!</v>
      </c>
      <c r="GV404" s="57"/>
      <c r="GW404" s="42" t="e">
        <f t="shared" si="1316"/>
        <v>#DIV/0!</v>
      </c>
      <c r="GX404" s="42" t="e">
        <f t="shared" si="1317"/>
        <v>#DIV/0!</v>
      </c>
      <c r="GY404" s="42" t="e">
        <f t="shared" si="1318"/>
        <v>#DIV/0!</v>
      </c>
      <c r="GZ404" s="57"/>
      <c r="HA404" s="2" t="e">
        <f t="shared" si="1319"/>
        <v>#DIV/0!</v>
      </c>
      <c r="HB404" s="2" t="e">
        <f t="shared" si="1320"/>
        <v>#DIV/0!</v>
      </c>
      <c r="HC404" s="2" t="e">
        <f t="shared" si="1321"/>
        <v>#DIV/0!</v>
      </c>
      <c r="HD404" s="2" t="e">
        <f t="shared" si="1322"/>
        <v>#DIV/0!</v>
      </c>
      <c r="HE404" s="2" t="e">
        <f t="shared" si="1323"/>
        <v>#DIV/0!</v>
      </c>
      <c r="HF404" s="2" t="e">
        <f t="shared" si="1324"/>
        <v>#DIV/0!</v>
      </c>
      <c r="HG404" s="2" t="e">
        <f t="shared" si="1325"/>
        <v>#DIV/0!</v>
      </c>
      <c r="HH404" s="2" t="e">
        <f t="shared" si="1326"/>
        <v>#DIV/0!</v>
      </c>
      <c r="HI404" s="2" t="e">
        <f t="shared" si="1327"/>
        <v>#DIV/0!</v>
      </c>
      <c r="HJ404" s="11" t="e">
        <f t="shared" si="1328"/>
        <v>#DIV/0!</v>
      </c>
      <c r="HK404" s="60" t="e">
        <f t="shared" si="1329"/>
        <v>#DIV/0!</v>
      </c>
      <c r="HL404" s="57"/>
      <c r="HM404" s="57" t="e">
        <f t="shared" si="1330"/>
        <v>#DIV/0!</v>
      </c>
      <c r="HN404" s="57" t="e">
        <f t="shared" si="1331"/>
        <v>#DIV/0!</v>
      </c>
      <c r="HO404" s="57" t="e">
        <f t="shared" si="1332"/>
        <v>#DIV/0!</v>
      </c>
      <c r="HP404" s="57" t="e">
        <f t="shared" si="1333"/>
        <v>#DIV/0!</v>
      </c>
      <c r="HQ404" s="57" t="e">
        <f t="shared" si="1334"/>
        <v>#DIV/0!</v>
      </c>
      <c r="HR404" s="57"/>
      <c r="HS404" s="57" t="e">
        <f t="shared" si="1335"/>
        <v>#DIV/0!</v>
      </c>
      <c r="HT404" s="57" t="e">
        <f t="shared" si="1336"/>
        <v>#DIV/0!</v>
      </c>
      <c r="HU404" s="57" t="e">
        <f t="shared" si="1337"/>
        <v>#DIV/0!</v>
      </c>
      <c r="HV404" s="57" t="e">
        <f t="shared" si="1338"/>
        <v>#DIV/0!</v>
      </c>
      <c r="HW404" s="57" t="e">
        <f t="shared" si="1339"/>
        <v>#DIV/0!</v>
      </c>
      <c r="HX404" s="57"/>
      <c r="HY404" s="57" t="e">
        <f t="shared" si="1340"/>
        <v>#DIV/0!</v>
      </c>
      <c r="HZ404" s="57" t="e">
        <f t="shared" si="1341"/>
        <v>#DIV/0!</v>
      </c>
      <c r="IA404" s="57"/>
      <c r="IB404" s="61">
        <f t="shared" si="1342"/>
        <v>0</v>
      </c>
      <c r="IC404" s="57" t="str">
        <f t="shared" si="1343"/>
        <v/>
      </c>
      <c r="ID404" s="42"/>
      <c r="IE404" s="2" t="str">
        <f t="shared" si="1344"/>
        <v/>
      </c>
      <c r="IF404" s="60" t="e">
        <f t="shared" si="1345"/>
        <v>#DIV/0!</v>
      </c>
      <c r="IG404" s="60" t="str">
        <f t="shared" si="1346"/>
        <v/>
      </c>
      <c r="IH404" s="60" t="str">
        <f t="shared" si="1347"/>
        <v>zinco-</v>
      </c>
      <c r="II404" s="60" t="str">
        <f t="shared" si="1348"/>
        <v>mangano-</v>
      </c>
      <c r="IJ404" s="60" t="e">
        <f t="shared" si="1349"/>
        <v>#DIV/0!</v>
      </c>
      <c r="IK404" s="60" t="e">
        <f t="shared" si="1350"/>
        <v>#DIV/0!</v>
      </c>
      <c r="IL404" s="60" t="e">
        <f t="shared" si="1351"/>
        <v>#DIV/0!</v>
      </c>
      <c r="IM404" s="60" t="e">
        <f t="shared" si="1352"/>
        <v>#DIV/0!</v>
      </c>
      <c r="IN404" s="60" t="str">
        <f t="shared" si="1353"/>
        <v/>
      </c>
      <c r="IO404" s="60" t="str">
        <f t="shared" si="1354"/>
        <v/>
      </c>
      <c r="IP404" s="57"/>
      <c r="IQ404" s="57" t="str">
        <f t="shared" si="1355"/>
        <v>ERROR!!</v>
      </c>
    </row>
    <row r="405" spans="24:251">
      <c r="X405" s="29">
        <f t="shared" si="1211"/>
        <v>0</v>
      </c>
      <c r="Y405" s="29">
        <f t="shared" si="1212"/>
        <v>0</v>
      </c>
      <c r="Z405" s="29" t="e">
        <f t="shared" si="1213"/>
        <v>#DIV/0!</v>
      </c>
      <c r="AA405" s="29" t="e">
        <f t="shared" si="1214"/>
        <v>#DIV/0!</v>
      </c>
      <c r="AB405" s="29" t="e">
        <f t="shared" si="1215"/>
        <v>#DIV/0!</v>
      </c>
      <c r="AC405" s="29" t="e">
        <f t="shared" si="1216"/>
        <v>#DIV/0!</v>
      </c>
      <c r="AF405" s="23">
        <v>60.084299999999999</v>
      </c>
      <c r="AG405" s="23">
        <v>79.878799999999998</v>
      </c>
      <c r="AH405" s="23">
        <v>101.96120000000001</v>
      </c>
      <c r="AI405" s="23">
        <v>151.99039999999999</v>
      </c>
      <c r="AJ405" s="23">
        <v>159.69</v>
      </c>
      <c r="AK405" s="23">
        <v>71.846400000000003</v>
      </c>
      <c r="AL405" s="23">
        <v>70.9375</v>
      </c>
      <c r="AM405" s="23">
        <v>40.304400000000001</v>
      </c>
      <c r="AN405" s="23">
        <v>56.077399999999997</v>
      </c>
      <c r="AO405" s="23">
        <v>61.978999999999999</v>
      </c>
      <c r="AP405" s="23">
        <v>94.195999999999998</v>
      </c>
      <c r="AQ405" s="23">
        <v>18.998000000000001</v>
      </c>
      <c r="AR405" s="23">
        <v>35.450000000000003</v>
      </c>
      <c r="AS405" s="23">
        <v>29.88</v>
      </c>
      <c r="AT405" s="23">
        <v>74.691999999999993</v>
      </c>
      <c r="AU405" s="23">
        <v>81.39</v>
      </c>
      <c r="AX405" s="54">
        <f t="shared" si="1217"/>
        <v>0</v>
      </c>
      <c r="AY405" s="54">
        <f t="shared" si="1218"/>
        <v>0</v>
      </c>
      <c r="AZ405" s="54">
        <f t="shared" si="1219"/>
        <v>0</v>
      </c>
      <c r="BA405" s="54">
        <f t="shared" si="1220"/>
        <v>0</v>
      </c>
      <c r="BB405" s="54">
        <f t="shared" si="1221"/>
        <v>0</v>
      </c>
      <c r="BC405" s="54">
        <f t="shared" si="1222"/>
        <v>0</v>
      </c>
      <c r="BD405" s="54">
        <f t="shared" si="1223"/>
        <v>0</v>
      </c>
      <c r="BE405" s="54">
        <f t="shared" si="1224"/>
        <v>0</v>
      </c>
      <c r="BF405" s="54">
        <f t="shared" si="1225"/>
        <v>0</v>
      </c>
      <c r="BG405" s="54">
        <f t="shared" si="1226"/>
        <v>0</v>
      </c>
      <c r="BH405" s="54">
        <f t="shared" si="1227"/>
        <v>0</v>
      </c>
      <c r="BI405" s="54">
        <f t="shared" si="1228"/>
        <v>0</v>
      </c>
      <c r="BJ405" s="54">
        <f t="shared" si="1229"/>
        <v>0</v>
      </c>
      <c r="BK405" s="54">
        <f t="shared" si="1230"/>
        <v>0</v>
      </c>
      <c r="BL405" s="54">
        <f t="shared" si="1231"/>
        <v>0</v>
      </c>
      <c r="BM405" s="42"/>
      <c r="BO405" s="54">
        <f>'Norm-coeff'!$C$2+$AX405*'Norm-coeff'!$D$2+$AY405*'Norm-coeff'!$E$2+$AZ405*'Norm-coeff'!$F$2+$BA405*'Norm-coeff'!$G$2+$BB405*'Norm-coeff'!$H$2+$BC405*'Norm-coeff'!$I$2+$BD405*'Norm-coeff'!$J$2+$BE405*'Norm-coeff'!$K$2+$BF405*'Norm-coeff'!$L$2+$BG405*'Norm-coeff'!$M$2+$BH405*'Norm-coeff'!$N$2+$BI405*'Norm-coeff'!$O$2</f>
        <v>5.4045421474420303</v>
      </c>
      <c r="BP405" s="54">
        <f>'Norm-coeff'!$C$3+$AX405*'Norm-coeff'!$D$3+$AY405*'Norm-coeff'!$E$3+$AZ405*'Norm-coeff'!$F$3+$BA405*'Norm-coeff'!$G$3+$BB405*'Norm-coeff'!$H$3+$BC405*'Norm-coeff'!$I$3+$BD405*'Norm-coeff'!$J$3+$BE405*'Norm-coeff'!$K$3+$BF405*'Norm-coeff'!$L$3+$BG405*'Norm-coeff'!$M$3+$BH405*'Norm-coeff'!$N$3+$BI405*'Norm-coeff'!$O$3</f>
        <v>3.15319116612705</v>
      </c>
      <c r="BQ405" s="54">
        <f>'Norm-coeff'!$C$4+$AX405*'Norm-coeff'!$D$4+$AY405*'Norm-coeff'!$E$4+$AZ405*'Norm-coeff'!$F$4+$BA405*'Norm-coeff'!$G$4+$BB405*'Norm-coeff'!$H$4+$BC405*'Norm-coeff'!$I$4+$BD405*'Norm-coeff'!$J$4+$BE405*'Norm-coeff'!$K$4+$BF405*'Norm-coeff'!$L$4+$BG405*'Norm-coeff'!$M$4+$BH405*'Norm-coeff'!$N$4+$BI405*'Norm-coeff'!$O$4</f>
        <v>1.42115649462768</v>
      </c>
      <c r="BR405" s="54">
        <f>'Norm-coeff'!$C$5+$AX405*'Norm-coeff'!$D$5+$AY405*'Norm-coeff'!$E$5+$AZ405*'Norm-coeff'!$F$5+$BA405*'Norm-coeff'!$G$5+$BB405*'Norm-coeff'!$H$5+$BC405*'Norm-coeff'!$I$5+$BD405*'Norm-coeff'!$J$5+$BE405*'Norm-coeff'!$K$5+$BF405*'Norm-coeff'!$L$5+$BG405*'Norm-coeff'!$M$5+$BH405*'Norm-coeff'!$N$5+$BI405*'Norm-coeff'!$O$5</f>
        <v>1.0553329241296201</v>
      </c>
      <c r="BS405" s="54">
        <f>'Norm-coeff'!$C$6+$AX405*'Norm-coeff'!$D$6+$AY405*'Norm-coeff'!$E$6+$AZ405*'Norm-coeff'!$F$6+$BA405*'Norm-coeff'!$G$6+$BB405*'Norm-coeff'!$H$6+$BC405*'Norm-coeff'!$I$6+$BD405*'Norm-coeff'!$J$6+$BE405*'Norm-coeff'!$K$6+$BF405*'Norm-coeff'!$L$6+$BG405*'Norm-coeff'!$M$6+$BH405*'Norm-coeff'!$N$6+$BI405*'Norm-coeff'!$O$6</f>
        <v>-1.48700885495103E-2</v>
      </c>
      <c r="BT405" s="54">
        <f>'Norm-coeff'!$C$7+$AX405*'Norm-coeff'!$D$7+$AY405*'Norm-coeff'!$E$7+$AZ405*'Norm-coeff'!$F$7+$BA405*'Norm-coeff'!$G$7+$BB405*'Norm-coeff'!$H$7+$BC405*'Norm-coeff'!$I$7+$BD405*'Norm-coeff'!$J$7+$BE405*'Norm-coeff'!$K$7+$BF405*'Norm-coeff'!$L$7+$BG405*'Norm-coeff'!$M$7+$BH405*'Norm-coeff'!$N$7+$BI405*'Norm-coeff'!$O$7</f>
        <v>2.0907583608832998</v>
      </c>
      <c r="BU405" s="54">
        <f>'Norm-coeff'!$C$8+$AX405*'Norm-coeff'!$D$8+$AY405*'Norm-coeff'!$E$8+$AZ405*'Norm-coeff'!$F$8+$BA405*'Norm-coeff'!$G$8+$BB405*'Norm-coeff'!$H$8+$BC405*'Norm-coeff'!$I$8+$BD405*'Norm-coeff'!$J$8+$BE405*'Norm-coeff'!$K$8+$BF405*'Norm-coeff'!$L$8+$BG405*'Norm-coeff'!$M$8+$BH405*'Norm-coeff'!$N$8+$BI405*'Norm-coeff'!$O$8</f>
        <v>0.65894159836244504</v>
      </c>
      <c r="BV405" s="54">
        <f>'Norm-coeff'!$C$9+$AX405*'Norm-coeff'!$D$9+$AY405*'Norm-coeff'!$E$9+$AZ405*'Norm-coeff'!$F$9+$BA405*'Norm-coeff'!$G$9+$BB405*'Norm-coeff'!$H$9+$BC405*'Norm-coeff'!$I$9+$BD405*'Norm-coeff'!$J$9+$BE405*'Norm-coeff'!$K$9+$BF405*'Norm-coeff'!$L$9+$BG405*'Norm-coeff'!$M$9+$BH405*'Norm-coeff'!$N$9+$BI405*'Norm-coeff'!$O$9</f>
        <v>1.48961085014701</v>
      </c>
      <c r="BW405" s="54">
        <f>'Norm-coeff'!$C$10+$AX405*'Norm-coeff'!$D$10+$AY405*'Norm-coeff'!$E$10+$AZ405*'Norm-coeff'!$F$10+$BA405*'Norm-coeff'!$G$10+$BB405*'Norm-coeff'!$H$10+$BC405*'Norm-coeff'!$I$10+$BD405*'Norm-coeff'!$J$10+$BE405*'Norm-coeff'!$K$10+$BF405*'Norm-coeff'!$L$10+$BG405*'Norm-coeff'!$M$10+$BH405*'Norm-coeff'!$N$10+$BI405*'Norm-coeff'!$O$10</f>
        <v>1.42058735749591</v>
      </c>
      <c r="BX405" s="54">
        <f>'Norm-coeff'!$C$11+$AX405*'Norm-coeff'!$D$11+$AY405*'Norm-coeff'!$E$11+$AZ405*'Norm-coeff'!$F$11+$BA405*'Norm-coeff'!$G$11+$BB405*'Norm-coeff'!$H$11+$BC405*'Norm-coeff'!$I$11+$BD405*'Norm-coeff'!$J$11+$BE405*'Norm-coeff'!$K$11+$BF405*'Norm-coeff'!$L$11+$BG405*'Norm-coeff'!$M$11+$BH405*'Norm-coeff'!$N$11+$BI405*'Norm-coeff'!$O$11</f>
        <v>0.221233014421479</v>
      </c>
      <c r="BY405" s="54">
        <f>'Norm-coeff'!$C$12+$AX405*'Norm-coeff'!$D$12+$AY405*'Norm-coeff'!$E$12+$AZ405*'Norm-coeff'!$F$12+$BA405*'Norm-coeff'!$G$12+$BB405*'Norm-coeff'!$H$12+$BC405*'Norm-coeff'!$I$12+$BD405*'Norm-coeff'!$J$12+$BE405*'Norm-coeff'!$K$12+$BF405*'Norm-coeff'!$L$12+$BG405*'Norm-coeff'!$M$12+$BH405*'Norm-coeff'!$N$12+$BI405*'Norm-coeff'!$O$12</f>
        <v>0.283527502056037</v>
      </c>
      <c r="BZ405" s="54">
        <f>'Norm-coeff'!$C$13+$AX405*'Norm-coeff'!$D$13+$AY405*'Norm-coeff'!$E$13+$AZ405*'Norm-coeff'!$F$13+$BA405*'Norm-coeff'!$G$13+$BB405*'Norm-coeff'!$H$13+$BC405*'Norm-coeff'!$I$13+$BD405*'Norm-coeff'!$J$13+$BE405*'Norm-coeff'!$K$13+$BF405*'Norm-coeff'!$L$13+$BG405*'Norm-coeff'!$M$13+$BH405*'Norm-coeff'!$N$13+$BI405*'Norm-coeff'!$O$13</f>
        <v>-4.1864930554451202E-2</v>
      </c>
      <c r="CA405" s="54">
        <f>'Norm-coeff'!$C$14+$AX405*'Norm-coeff'!$D$14+$AY405*'Norm-coeff'!$E$14+$AZ405*'Norm-coeff'!$F$14+$BA405*'Norm-coeff'!$G$14+$BB405*'Norm-coeff'!$H$14+$BC405*'Norm-coeff'!$I$14+$BD405*'Norm-coeff'!$J$14+$BE405*'Norm-coeff'!$K$14+$BF405*'Norm-coeff'!$L$14+$BG405*'Norm-coeff'!$M$14+$BH405*'Norm-coeff'!$N$14+$BI405*'Norm-coeff'!$O$14</f>
        <v>4.2526983164477103</v>
      </c>
      <c r="CC405" s="54">
        <f t="shared" si="1356"/>
        <v>0</v>
      </c>
      <c r="CG405" s="54">
        <f t="shared" si="1232"/>
        <v>0</v>
      </c>
      <c r="CH405" s="54">
        <f t="shared" si="1210"/>
        <v>0</v>
      </c>
      <c r="CI405" s="54">
        <f t="shared" si="1233"/>
        <v>0</v>
      </c>
      <c r="CJ405" s="56">
        <f t="shared" si="1234"/>
        <v>0</v>
      </c>
      <c r="CK405" s="54">
        <f t="shared" si="1235"/>
        <v>0</v>
      </c>
      <c r="CL405" s="54">
        <f t="shared" si="1236"/>
        <v>0</v>
      </c>
      <c r="CM405" s="54">
        <f t="shared" si="1237"/>
        <v>0</v>
      </c>
      <c r="CN405" s="54">
        <f t="shared" si="1238"/>
        <v>0</v>
      </c>
      <c r="CO405" s="54">
        <f t="shared" si="1239"/>
        <v>0</v>
      </c>
      <c r="CP405" s="54">
        <f t="shared" si="1240"/>
        <v>0</v>
      </c>
      <c r="CQ405" s="54">
        <f t="shared" si="1241"/>
        <v>0</v>
      </c>
      <c r="CR405" s="54">
        <f t="shared" si="1242"/>
        <v>0</v>
      </c>
      <c r="CS405" s="54">
        <f t="shared" si="1243"/>
        <v>0</v>
      </c>
      <c r="CU405" s="54">
        <f t="shared" si="1244"/>
        <v>0</v>
      </c>
      <c r="CV405" s="54">
        <f t="shared" si="1245"/>
        <v>0</v>
      </c>
      <c r="CW405" s="54">
        <f t="shared" si="1246"/>
        <v>0</v>
      </c>
      <c r="CX405" s="54">
        <f t="shared" si="1247"/>
        <v>0</v>
      </c>
      <c r="CZ405" s="54">
        <f t="shared" si="1248"/>
        <v>0</v>
      </c>
      <c r="DA405" s="54">
        <f t="shared" si="1249"/>
        <v>0</v>
      </c>
      <c r="DB405" s="54">
        <f t="shared" si="1250"/>
        <v>0</v>
      </c>
      <c r="DC405" s="54">
        <f t="shared" si="1251"/>
        <v>0</v>
      </c>
      <c r="DD405" s="54">
        <f t="shared" si="1252"/>
        <v>0</v>
      </c>
      <c r="DE405" s="54">
        <f t="shared" si="1253"/>
        <v>0</v>
      </c>
      <c r="DF405" s="54">
        <f t="shared" si="1254"/>
        <v>0</v>
      </c>
      <c r="DG405" s="54">
        <f t="shared" si="1255"/>
        <v>2</v>
      </c>
      <c r="DH405" s="71">
        <f t="shared" si="1256"/>
        <v>0</v>
      </c>
      <c r="DI405" s="71">
        <f t="shared" si="1257"/>
        <v>0</v>
      </c>
      <c r="DJ405" s="54">
        <f t="shared" si="1258"/>
        <v>0</v>
      </c>
      <c r="DK405" s="54">
        <f t="shared" si="1259"/>
        <v>2</v>
      </c>
      <c r="DL405" s="4">
        <f t="shared" si="1184"/>
        <v>0</v>
      </c>
      <c r="DM405" s="3">
        <f t="shared" si="1260"/>
        <v>0</v>
      </c>
      <c r="DN405" s="3">
        <f t="shared" si="1261"/>
        <v>0</v>
      </c>
      <c r="DO405" s="4" t="e">
        <f t="shared" si="1262"/>
        <v>#DIV/0!</v>
      </c>
      <c r="DP405" s="57"/>
      <c r="DQ405" s="57"/>
      <c r="DR405" s="56">
        <f t="shared" si="1185"/>
        <v>2</v>
      </c>
      <c r="DS405" s="56">
        <f t="shared" si="1186"/>
        <v>0</v>
      </c>
      <c r="DT405" s="38">
        <f t="shared" si="1187"/>
        <v>0</v>
      </c>
      <c r="DU405" s="38">
        <f t="shared" si="1263"/>
        <v>2</v>
      </c>
      <c r="DV405" s="38">
        <f t="shared" si="1188"/>
        <v>0</v>
      </c>
      <c r="DW405" s="39">
        <f t="shared" si="1189"/>
        <v>0</v>
      </c>
      <c r="DX405" s="39">
        <f t="shared" si="1190"/>
        <v>0</v>
      </c>
      <c r="DY405" s="39">
        <f t="shared" si="1191"/>
        <v>0</v>
      </c>
      <c r="DZ405" s="39">
        <f t="shared" si="1192"/>
        <v>0</v>
      </c>
      <c r="EA405" s="39">
        <f t="shared" si="1193"/>
        <v>0</v>
      </c>
      <c r="EB405" s="37" t="e">
        <f t="shared" si="1264"/>
        <v>#DIV/0!</v>
      </c>
      <c r="EC405" s="37" t="e">
        <f t="shared" si="1265"/>
        <v>#DIV/0!</v>
      </c>
      <c r="ED405" s="37" t="e">
        <f t="shared" si="1266"/>
        <v>#DIV/0!</v>
      </c>
      <c r="EE405" s="37" t="e">
        <f t="shared" si="1267"/>
        <v>#DIV/0!</v>
      </c>
      <c r="EF405" s="39" t="e">
        <f t="shared" si="1268"/>
        <v>#DIV/0!</v>
      </c>
      <c r="EG405" s="37" t="e">
        <f t="shared" si="1269"/>
        <v>#DIV/0!</v>
      </c>
      <c r="EH405" s="37" t="e">
        <f t="shared" si="1270"/>
        <v>#DIV/0!</v>
      </c>
      <c r="EI405" s="11" t="b">
        <f t="shared" si="1271"/>
        <v>1</v>
      </c>
      <c r="EJ405" s="11" t="b">
        <f t="shared" si="1272"/>
        <v>0</v>
      </c>
      <c r="EK405" s="39" t="e">
        <f t="shared" si="1273"/>
        <v>#DIV/0!</v>
      </c>
      <c r="EL405" s="39" t="e">
        <f t="shared" si="1274"/>
        <v>#DIV/0!</v>
      </c>
      <c r="EM405" s="39" t="e">
        <f t="shared" si="1275"/>
        <v>#DIV/0!</v>
      </c>
      <c r="EN405" s="39" t="e">
        <f t="shared" si="1276"/>
        <v>#DIV/0!</v>
      </c>
      <c r="EO405" s="39" t="e">
        <f t="shared" si="1277"/>
        <v>#DIV/0!</v>
      </c>
      <c r="EP405" s="39" t="e">
        <f t="shared" si="1278"/>
        <v>#DIV/0!</v>
      </c>
      <c r="EQ405" s="39" t="e">
        <f t="shared" si="1279"/>
        <v>#DIV/0!</v>
      </c>
      <c r="ER405" s="39" t="e">
        <f t="shared" si="1280"/>
        <v>#DIV/0!</v>
      </c>
      <c r="ES405" s="58" t="str">
        <f t="shared" si="1281"/>
        <v>(OH,F,Cl)-dominate amphibole</v>
      </c>
      <c r="ET405" s="58" t="e">
        <f t="shared" si="1282"/>
        <v>#N/A</v>
      </c>
      <c r="EU405" s="56">
        <f t="shared" si="1194"/>
        <v>0</v>
      </c>
      <c r="EV405" s="56">
        <f t="shared" si="1195"/>
        <v>0</v>
      </c>
      <c r="EW405" s="56">
        <f t="shared" si="1196"/>
        <v>0</v>
      </c>
      <c r="EX405" s="56">
        <f t="shared" si="1197"/>
        <v>0</v>
      </c>
      <c r="EY405" s="56">
        <f t="shared" si="1198"/>
        <v>0</v>
      </c>
      <c r="EZ405" s="56">
        <f t="shared" si="1199"/>
        <v>0</v>
      </c>
      <c r="FA405" s="39">
        <f t="shared" si="1200"/>
        <v>0</v>
      </c>
      <c r="FB405" s="39">
        <f t="shared" si="1201"/>
        <v>0</v>
      </c>
      <c r="FC405" s="54">
        <f t="shared" si="1202"/>
        <v>0</v>
      </c>
      <c r="FD405" s="54">
        <f t="shared" si="1203"/>
        <v>0</v>
      </c>
      <c r="FE405" s="39">
        <f t="shared" si="1204"/>
        <v>0</v>
      </c>
      <c r="FF405" s="54">
        <f t="shared" si="1205"/>
        <v>0</v>
      </c>
      <c r="FG405" s="39">
        <f t="shared" si="1206"/>
        <v>0</v>
      </c>
      <c r="FH405" s="39">
        <f t="shared" si="1283"/>
        <v>0</v>
      </c>
      <c r="FI405" s="39">
        <f t="shared" si="1284"/>
        <v>0</v>
      </c>
      <c r="FJ405" s="39">
        <f t="shared" si="1285"/>
        <v>0</v>
      </c>
      <c r="FK405" s="39" t="e">
        <f t="shared" si="1286"/>
        <v>#DIV/0!</v>
      </c>
      <c r="FL405" s="39" t="e">
        <f t="shared" si="1287"/>
        <v>#DIV/0!</v>
      </c>
      <c r="FM405" s="39" t="e">
        <f t="shared" si="1288"/>
        <v>#DIV/0!</v>
      </c>
      <c r="FN405" s="39">
        <f t="shared" si="1289"/>
        <v>1</v>
      </c>
      <c r="FO405" s="39">
        <f t="shared" si="1207"/>
        <v>0</v>
      </c>
      <c r="FP405" s="39">
        <f t="shared" si="1208"/>
        <v>0</v>
      </c>
      <c r="FQ405" s="39">
        <f t="shared" si="1209"/>
        <v>0</v>
      </c>
      <c r="FR405" s="39">
        <f t="shared" si="1290"/>
        <v>0</v>
      </c>
      <c r="FS405" s="39">
        <f t="shared" si="1291"/>
        <v>0</v>
      </c>
      <c r="FU405" s="39" t="e">
        <f t="shared" si="1292"/>
        <v>#DIV/0!</v>
      </c>
      <c r="FV405" s="39" t="e">
        <f t="shared" si="1293"/>
        <v>#DIV/0!</v>
      </c>
      <c r="FW405" s="39" t="e">
        <f t="shared" si="1294"/>
        <v>#DIV/0!</v>
      </c>
      <c r="FY405" s="39" t="e">
        <f t="shared" si="1295"/>
        <v>#DIV/0!</v>
      </c>
      <c r="FZ405" s="39" t="e">
        <f t="shared" si="1296"/>
        <v>#DIV/0!</v>
      </c>
      <c r="GA405" s="39" t="e">
        <f t="shared" si="1297"/>
        <v>#DIV/0!</v>
      </c>
      <c r="GB405" s="39" t="e">
        <f t="shared" si="1298"/>
        <v>#DIV/0!</v>
      </c>
      <c r="GC405" s="39" t="e">
        <f t="shared" si="1299"/>
        <v>#DIV/0!</v>
      </c>
      <c r="GD405" s="39" t="e">
        <f t="shared" si="1300"/>
        <v>#DIV/0!</v>
      </c>
      <c r="GE405" s="39" t="e">
        <f t="shared" si="1301"/>
        <v>#DIV/0!</v>
      </c>
      <c r="GF405" s="39" t="e">
        <f t="shared" si="1302"/>
        <v>#DIV/0!</v>
      </c>
      <c r="GG405" s="39" t="e">
        <f t="shared" si="1303"/>
        <v>#DIV/0!</v>
      </c>
      <c r="GH405" s="39" t="e">
        <f t="shared" si="1304"/>
        <v>#DIV/0!</v>
      </c>
      <c r="GI405" s="39"/>
      <c r="GJ405" s="39" t="e">
        <f t="shared" si="1305"/>
        <v>#DIV/0!</v>
      </c>
      <c r="GK405" s="39" t="e">
        <f t="shared" si="1306"/>
        <v>#DIV/0!</v>
      </c>
      <c r="GL405" s="39" t="e">
        <f t="shared" si="1307"/>
        <v>#DIV/0!</v>
      </c>
      <c r="GM405" s="39" t="e">
        <f t="shared" si="1308"/>
        <v>#DIV/0!</v>
      </c>
      <c r="GN405" s="39" t="e">
        <f t="shared" si="1309"/>
        <v>#DIV/0!</v>
      </c>
      <c r="GO405" s="57"/>
      <c r="GP405" s="57" t="e">
        <f t="shared" si="1310"/>
        <v>#DIV/0!</v>
      </c>
      <c r="GQ405" s="59" t="e">
        <f t="shared" si="1311"/>
        <v>#DIV/0!</v>
      </c>
      <c r="GR405" s="41" t="e">
        <f t="shared" si="1312"/>
        <v>#DIV/0!</v>
      </c>
      <c r="GS405" s="57" t="e">
        <f t="shared" si="1313"/>
        <v>#DIV/0!</v>
      </c>
      <c r="GT405" s="57" t="e">
        <f t="shared" si="1314"/>
        <v>#DIV/0!</v>
      </c>
      <c r="GU405" s="57" t="e">
        <f t="shared" si="1315"/>
        <v>#DIV/0!</v>
      </c>
      <c r="GV405" s="57"/>
      <c r="GW405" s="42" t="e">
        <f t="shared" si="1316"/>
        <v>#DIV/0!</v>
      </c>
      <c r="GX405" s="42" t="e">
        <f t="shared" si="1317"/>
        <v>#DIV/0!</v>
      </c>
      <c r="GY405" s="42" t="e">
        <f t="shared" si="1318"/>
        <v>#DIV/0!</v>
      </c>
      <c r="GZ405" s="57"/>
      <c r="HA405" s="2" t="e">
        <f t="shared" si="1319"/>
        <v>#DIV/0!</v>
      </c>
      <c r="HB405" s="2" t="e">
        <f t="shared" si="1320"/>
        <v>#DIV/0!</v>
      </c>
      <c r="HC405" s="2" t="e">
        <f t="shared" si="1321"/>
        <v>#DIV/0!</v>
      </c>
      <c r="HD405" s="2" t="e">
        <f t="shared" si="1322"/>
        <v>#DIV/0!</v>
      </c>
      <c r="HE405" s="2" t="e">
        <f t="shared" si="1323"/>
        <v>#DIV/0!</v>
      </c>
      <c r="HF405" s="2" t="e">
        <f t="shared" si="1324"/>
        <v>#DIV/0!</v>
      </c>
      <c r="HG405" s="2" t="e">
        <f t="shared" si="1325"/>
        <v>#DIV/0!</v>
      </c>
      <c r="HH405" s="2" t="e">
        <f t="shared" si="1326"/>
        <v>#DIV/0!</v>
      </c>
      <c r="HI405" s="2" t="e">
        <f t="shared" si="1327"/>
        <v>#DIV/0!</v>
      </c>
      <c r="HJ405" s="11" t="e">
        <f t="shared" si="1328"/>
        <v>#DIV/0!</v>
      </c>
      <c r="HK405" s="60" t="e">
        <f t="shared" si="1329"/>
        <v>#DIV/0!</v>
      </c>
      <c r="HL405" s="57"/>
      <c r="HM405" s="57" t="e">
        <f t="shared" si="1330"/>
        <v>#DIV/0!</v>
      </c>
      <c r="HN405" s="57" t="e">
        <f t="shared" si="1331"/>
        <v>#DIV/0!</v>
      </c>
      <c r="HO405" s="57" t="e">
        <f t="shared" si="1332"/>
        <v>#DIV/0!</v>
      </c>
      <c r="HP405" s="57" t="e">
        <f t="shared" si="1333"/>
        <v>#DIV/0!</v>
      </c>
      <c r="HQ405" s="57" t="e">
        <f t="shared" si="1334"/>
        <v>#DIV/0!</v>
      </c>
      <c r="HR405" s="57"/>
      <c r="HS405" s="57" t="e">
        <f t="shared" si="1335"/>
        <v>#DIV/0!</v>
      </c>
      <c r="HT405" s="57" t="e">
        <f t="shared" si="1336"/>
        <v>#DIV/0!</v>
      </c>
      <c r="HU405" s="57" t="e">
        <f t="shared" si="1337"/>
        <v>#DIV/0!</v>
      </c>
      <c r="HV405" s="57" t="e">
        <f t="shared" si="1338"/>
        <v>#DIV/0!</v>
      </c>
      <c r="HW405" s="57" t="e">
        <f t="shared" si="1339"/>
        <v>#DIV/0!</v>
      </c>
      <c r="HX405" s="57"/>
      <c r="HY405" s="57" t="e">
        <f t="shared" si="1340"/>
        <v>#DIV/0!</v>
      </c>
      <c r="HZ405" s="57" t="e">
        <f t="shared" si="1341"/>
        <v>#DIV/0!</v>
      </c>
      <c r="IA405" s="57"/>
      <c r="IB405" s="61">
        <f t="shared" si="1342"/>
        <v>0</v>
      </c>
      <c r="IC405" s="57" t="str">
        <f t="shared" si="1343"/>
        <v/>
      </c>
      <c r="ID405" s="42"/>
      <c r="IE405" s="2" t="str">
        <f t="shared" si="1344"/>
        <v/>
      </c>
      <c r="IF405" s="60" t="e">
        <f t="shared" si="1345"/>
        <v>#DIV/0!</v>
      </c>
      <c r="IG405" s="60" t="str">
        <f t="shared" si="1346"/>
        <v/>
      </c>
      <c r="IH405" s="60" t="str">
        <f t="shared" si="1347"/>
        <v>zinco-</v>
      </c>
      <c r="II405" s="60" t="str">
        <f t="shared" si="1348"/>
        <v>mangano-</v>
      </c>
      <c r="IJ405" s="60" t="e">
        <f t="shared" si="1349"/>
        <v>#DIV/0!</v>
      </c>
      <c r="IK405" s="60" t="e">
        <f t="shared" si="1350"/>
        <v>#DIV/0!</v>
      </c>
      <c r="IL405" s="60" t="e">
        <f t="shared" si="1351"/>
        <v>#DIV/0!</v>
      </c>
      <c r="IM405" s="60" t="e">
        <f t="shared" si="1352"/>
        <v>#DIV/0!</v>
      </c>
      <c r="IN405" s="60" t="str">
        <f t="shared" si="1353"/>
        <v/>
      </c>
      <c r="IO405" s="60" t="str">
        <f t="shared" si="1354"/>
        <v/>
      </c>
      <c r="IP405" s="57"/>
      <c r="IQ405" s="57" t="str">
        <f t="shared" si="1355"/>
        <v>ERROR!!</v>
      </c>
    </row>
    <row r="406" spans="24:251">
      <c r="X406" s="29">
        <f t="shared" si="1211"/>
        <v>0</v>
      </c>
      <c r="Y406" s="29">
        <f t="shared" si="1212"/>
        <v>0</v>
      </c>
      <c r="Z406" s="29" t="e">
        <f t="shared" si="1213"/>
        <v>#DIV/0!</v>
      </c>
      <c r="AA406" s="29" t="e">
        <f t="shared" si="1214"/>
        <v>#DIV/0!</v>
      </c>
      <c r="AB406" s="29" t="e">
        <f t="shared" si="1215"/>
        <v>#DIV/0!</v>
      </c>
      <c r="AC406" s="29" t="e">
        <f t="shared" si="1216"/>
        <v>#DIV/0!</v>
      </c>
      <c r="AF406" s="23">
        <v>60.084299999999999</v>
      </c>
      <c r="AG406" s="23">
        <v>79.878799999999998</v>
      </c>
      <c r="AH406" s="23">
        <v>101.96120000000001</v>
      </c>
      <c r="AI406" s="23">
        <v>151.99039999999999</v>
      </c>
      <c r="AJ406" s="23">
        <v>159.69</v>
      </c>
      <c r="AK406" s="23">
        <v>71.846400000000003</v>
      </c>
      <c r="AL406" s="23">
        <v>70.9375</v>
      </c>
      <c r="AM406" s="23">
        <v>40.304400000000001</v>
      </c>
      <c r="AN406" s="23">
        <v>56.077399999999997</v>
      </c>
      <c r="AO406" s="23">
        <v>61.978999999999999</v>
      </c>
      <c r="AP406" s="23">
        <v>94.195999999999998</v>
      </c>
      <c r="AQ406" s="23">
        <v>18.998000000000001</v>
      </c>
      <c r="AR406" s="23">
        <v>35.450000000000003</v>
      </c>
      <c r="AS406" s="23">
        <v>29.88</v>
      </c>
      <c r="AT406" s="23">
        <v>74.691999999999993</v>
      </c>
      <c r="AU406" s="23">
        <v>81.39</v>
      </c>
      <c r="AX406" s="54">
        <f t="shared" si="1217"/>
        <v>0</v>
      </c>
      <c r="AY406" s="54">
        <f t="shared" si="1218"/>
        <v>0</v>
      </c>
      <c r="AZ406" s="54">
        <f t="shared" si="1219"/>
        <v>0</v>
      </c>
      <c r="BA406" s="54">
        <f t="shared" si="1220"/>
        <v>0</v>
      </c>
      <c r="BB406" s="54">
        <f t="shared" si="1221"/>
        <v>0</v>
      </c>
      <c r="BC406" s="54">
        <f t="shared" si="1222"/>
        <v>0</v>
      </c>
      <c r="BD406" s="54">
        <f t="shared" si="1223"/>
        <v>0</v>
      </c>
      <c r="BE406" s="54">
        <f t="shared" si="1224"/>
        <v>0</v>
      </c>
      <c r="BF406" s="54">
        <f t="shared" si="1225"/>
        <v>0</v>
      </c>
      <c r="BG406" s="54">
        <f t="shared" si="1226"/>
        <v>0</v>
      </c>
      <c r="BH406" s="54">
        <f t="shared" si="1227"/>
        <v>0</v>
      </c>
      <c r="BI406" s="54">
        <f t="shared" si="1228"/>
        <v>0</v>
      </c>
      <c r="BJ406" s="54">
        <f t="shared" si="1229"/>
        <v>0</v>
      </c>
      <c r="BK406" s="54">
        <f t="shared" si="1230"/>
        <v>0</v>
      </c>
      <c r="BL406" s="54">
        <f t="shared" si="1231"/>
        <v>0</v>
      </c>
      <c r="BM406" s="42"/>
      <c r="BO406" s="54">
        <f>'Norm-coeff'!$C$2+$AX406*'Norm-coeff'!$D$2+$AY406*'Norm-coeff'!$E$2+$AZ406*'Norm-coeff'!$F$2+$BA406*'Norm-coeff'!$G$2+$BB406*'Norm-coeff'!$H$2+$BC406*'Norm-coeff'!$I$2+$BD406*'Norm-coeff'!$J$2+$BE406*'Norm-coeff'!$K$2+$BF406*'Norm-coeff'!$L$2+$BG406*'Norm-coeff'!$M$2+$BH406*'Norm-coeff'!$N$2+$BI406*'Norm-coeff'!$O$2</f>
        <v>5.4045421474420303</v>
      </c>
      <c r="BP406" s="54">
        <f>'Norm-coeff'!$C$3+$AX406*'Norm-coeff'!$D$3+$AY406*'Norm-coeff'!$E$3+$AZ406*'Norm-coeff'!$F$3+$BA406*'Norm-coeff'!$G$3+$BB406*'Norm-coeff'!$H$3+$BC406*'Norm-coeff'!$I$3+$BD406*'Norm-coeff'!$J$3+$BE406*'Norm-coeff'!$K$3+$BF406*'Norm-coeff'!$L$3+$BG406*'Norm-coeff'!$M$3+$BH406*'Norm-coeff'!$N$3+$BI406*'Norm-coeff'!$O$3</f>
        <v>3.15319116612705</v>
      </c>
      <c r="BQ406" s="54">
        <f>'Norm-coeff'!$C$4+$AX406*'Norm-coeff'!$D$4+$AY406*'Norm-coeff'!$E$4+$AZ406*'Norm-coeff'!$F$4+$BA406*'Norm-coeff'!$G$4+$BB406*'Norm-coeff'!$H$4+$BC406*'Norm-coeff'!$I$4+$BD406*'Norm-coeff'!$J$4+$BE406*'Norm-coeff'!$K$4+$BF406*'Norm-coeff'!$L$4+$BG406*'Norm-coeff'!$M$4+$BH406*'Norm-coeff'!$N$4+$BI406*'Norm-coeff'!$O$4</f>
        <v>1.42115649462768</v>
      </c>
      <c r="BR406" s="54">
        <f>'Norm-coeff'!$C$5+$AX406*'Norm-coeff'!$D$5+$AY406*'Norm-coeff'!$E$5+$AZ406*'Norm-coeff'!$F$5+$BA406*'Norm-coeff'!$G$5+$BB406*'Norm-coeff'!$H$5+$BC406*'Norm-coeff'!$I$5+$BD406*'Norm-coeff'!$J$5+$BE406*'Norm-coeff'!$K$5+$BF406*'Norm-coeff'!$L$5+$BG406*'Norm-coeff'!$M$5+$BH406*'Norm-coeff'!$N$5+$BI406*'Norm-coeff'!$O$5</f>
        <v>1.0553329241296201</v>
      </c>
      <c r="BS406" s="54">
        <f>'Norm-coeff'!$C$6+$AX406*'Norm-coeff'!$D$6+$AY406*'Norm-coeff'!$E$6+$AZ406*'Norm-coeff'!$F$6+$BA406*'Norm-coeff'!$G$6+$BB406*'Norm-coeff'!$H$6+$BC406*'Norm-coeff'!$I$6+$BD406*'Norm-coeff'!$J$6+$BE406*'Norm-coeff'!$K$6+$BF406*'Norm-coeff'!$L$6+$BG406*'Norm-coeff'!$M$6+$BH406*'Norm-coeff'!$N$6+$BI406*'Norm-coeff'!$O$6</f>
        <v>-1.48700885495103E-2</v>
      </c>
      <c r="BT406" s="54">
        <f>'Norm-coeff'!$C$7+$AX406*'Norm-coeff'!$D$7+$AY406*'Norm-coeff'!$E$7+$AZ406*'Norm-coeff'!$F$7+$BA406*'Norm-coeff'!$G$7+$BB406*'Norm-coeff'!$H$7+$BC406*'Norm-coeff'!$I$7+$BD406*'Norm-coeff'!$J$7+$BE406*'Norm-coeff'!$K$7+$BF406*'Norm-coeff'!$L$7+$BG406*'Norm-coeff'!$M$7+$BH406*'Norm-coeff'!$N$7+$BI406*'Norm-coeff'!$O$7</f>
        <v>2.0907583608832998</v>
      </c>
      <c r="BU406" s="54">
        <f>'Norm-coeff'!$C$8+$AX406*'Norm-coeff'!$D$8+$AY406*'Norm-coeff'!$E$8+$AZ406*'Norm-coeff'!$F$8+$BA406*'Norm-coeff'!$G$8+$BB406*'Norm-coeff'!$H$8+$BC406*'Norm-coeff'!$I$8+$BD406*'Norm-coeff'!$J$8+$BE406*'Norm-coeff'!$K$8+$BF406*'Norm-coeff'!$L$8+$BG406*'Norm-coeff'!$M$8+$BH406*'Norm-coeff'!$N$8+$BI406*'Norm-coeff'!$O$8</f>
        <v>0.65894159836244504</v>
      </c>
      <c r="BV406" s="54">
        <f>'Norm-coeff'!$C$9+$AX406*'Norm-coeff'!$D$9+$AY406*'Norm-coeff'!$E$9+$AZ406*'Norm-coeff'!$F$9+$BA406*'Norm-coeff'!$G$9+$BB406*'Norm-coeff'!$H$9+$BC406*'Norm-coeff'!$I$9+$BD406*'Norm-coeff'!$J$9+$BE406*'Norm-coeff'!$K$9+$BF406*'Norm-coeff'!$L$9+$BG406*'Norm-coeff'!$M$9+$BH406*'Norm-coeff'!$N$9+$BI406*'Norm-coeff'!$O$9</f>
        <v>1.48961085014701</v>
      </c>
      <c r="BW406" s="54">
        <f>'Norm-coeff'!$C$10+$AX406*'Norm-coeff'!$D$10+$AY406*'Norm-coeff'!$E$10+$AZ406*'Norm-coeff'!$F$10+$BA406*'Norm-coeff'!$G$10+$BB406*'Norm-coeff'!$H$10+$BC406*'Norm-coeff'!$I$10+$BD406*'Norm-coeff'!$J$10+$BE406*'Norm-coeff'!$K$10+$BF406*'Norm-coeff'!$L$10+$BG406*'Norm-coeff'!$M$10+$BH406*'Norm-coeff'!$N$10+$BI406*'Norm-coeff'!$O$10</f>
        <v>1.42058735749591</v>
      </c>
      <c r="BX406" s="54">
        <f>'Norm-coeff'!$C$11+$AX406*'Norm-coeff'!$D$11+$AY406*'Norm-coeff'!$E$11+$AZ406*'Norm-coeff'!$F$11+$BA406*'Norm-coeff'!$G$11+$BB406*'Norm-coeff'!$H$11+$BC406*'Norm-coeff'!$I$11+$BD406*'Norm-coeff'!$J$11+$BE406*'Norm-coeff'!$K$11+$BF406*'Norm-coeff'!$L$11+$BG406*'Norm-coeff'!$M$11+$BH406*'Norm-coeff'!$N$11+$BI406*'Norm-coeff'!$O$11</f>
        <v>0.221233014421479</v>
      </c>
      <c r="BY406" s="54">
        <f>'Norm-coeff'!$C$12+$AX406*'Norm-coeff'!$D$12+$AY406*'Norm-coeff'!$E$12+$AZ406*'Norm-coeff'!$F$12+$BA406*'Norm-coeff'!$G$12+$BB406*'Norm-coeff'!$H$12+$BC406*'Norm-coeff'!$I$12+$BD406*'Norm-coeff'!$J$12+$BE406*'Norm-coeff'!$K$12+$BF406*'Norm-coeff'!$L$12+$BG406*'Norm-coeff'!$M$12+$BH406*'Norm-coeff'!$N$12+$BI406*'Norm-coeff'!$O$12</f>
        <v>0.283527502056037</v>
      </c>
      <c r="BZ406" s="54">
        <f>'Norm-coeff'!$C$13+$AX406*'Norm-coeff'!$D$13+$AY406*'Norm-coeff'!$E$13+$AZ406*'Norm-coeff'!$F$13+$BA406*'Norm-coeff'!$G$13+$BB406*'Norm-coeff'!$H$13+$BC406*'Norm-coeff'!$I$13+$BD406*'Norm-coeff'!$J$13+$BE406*'Norm-coeff'!$K$13+$BF406*'Norm-coeff'!$L$13+$BG406*'Norm-coeff'!$M$13+$BH406*'Norm-coeff'!$N$13+$BI406*'Norm-coeff'!$O$13</f>
        <v>-4.1864930554451202E-2</v>
      </c>
      <c r="CA406" s="54">
        <f>'Norm-coeff'!$C$14+$AX406*'Norm-coeff'!$D$14+$AY406*'Norm-coeff'!$E$14+$AZ406*'Norm-coeff'!$F$14+$BA406*'Norm-coeff'!$G$14+$BB406*'Norm-coeff'!$H$14+$BC406*'Norm-coeff'!$I$14+$BD406*'Norm-coeff'!$J$14+$BE406*'Norm-coeff'!$K$14+$BF406*'Norm-coeff'!$L$14+$BG406*'Norm-coeff'!$M$14+$BH406*'Norm-coeff'!$N$14+$BI406*'Norm-coeff'!$O$14</f>
        <v>4.2526983164477103</v>
      </c>
      <c r="CC406" s="54">
        <f t="shared" si="1356"/>
        <v>0</v>
      </c>
      <c r="CG406" s="54">
        <f t="shared" si="1232"/>
        <v>0</v>
      </c>
      <c r="CH406" s="54">
        <f t="shared" si="1210"/>
        <v>0</v>
      </c>
      <c r="CI406" s="54">
        <f t="shared" si="1233"/>
        <v>0</v>
      </c>
      <c r="CJ406" s="56">
        <f t="shared" si="1234"/>
        <v>0</v>
      </c>
      <c r="CK406" s="54">
        <f t="shared" si="1235"/>
        <v>0</v>
      </c>
      <c r="CL406" s="54">
        <f t="shared" si="1236"/>
        <v>0</v>
      </c>
      <c r="CM406" s="54">
        <f t="shared" si="1237"/>
        <v>0</v>
      </c>
      <c r="CN406" s="54">
        <f t="shared" si="1238"/>
        <v>0</v>
      </c>
      <c r="CO406" s="54">
        <f t="shared" si="1239"/>
        <v>0</v>
      </c>
      <c r="CP406" s="54">
        <f t="shared" si="1240"/>
        <v>0</v>
      </c>
      <c r="CQ406" s="54">
        <f t="shared" si="1241"/>
        <v>0</v>
      </c>
      <c r="CR406" s="54">
        <f t="shared" si="1242"/>
        <v>0</v>
      </c>
      <c r="CS406" s="54">
        <f t="shared" si="1243"/>
        <v>0</v>
      </c>
      <c r="CU406" s="54">
        <f t="shared" si="1244"/>
        <v>0</v>
      </c>
      <c r="CV406" s="54">
        <f t="shared" si="1245"/>
        <v>0</v>
      </c>
      <c r="CW406" s="54">
        <f t="shared" si="1246"/>
        <v>0</v>
      </c>
      <c r="CX406" s="54">
        <f t="shared" si="1247"/>
        <v>0</v>
      </c>
      <c r="CZ406" s="54">
        <f t="shared" si="1248"/>
        <v>0</v>
      </c>
      <c r="DA406" s="54">
        <f t="shared" si="1249"/>
        <v>0</v>
      </c>
      <c r="DB406" s="54">
        <f t="shared" si="1250"/>
        <v>0</v>
      </c>
      <c r="DC406" s="54">
        <f t="shared" si="1251"/>
        <v>0</v>
      </c>
      <c r="DD406" s="54">
        <f t="shared" si="1252"/>
        <v>0</v>
      </c>
      <c r="DE406" s="54">
        <f t="shared" si="1253"/>
        <v>0</v>
      </c>
      <c r="DF406" s="54">
        <f t="shared" si="1254"/>
        <v>0</v>
      </c>
      <c r="DG406" s="54">
        <f t="shared" si="1255"/>
        <v>2</v>
      </c>
      <c r="DH406" s="71">
        <f t="shared" si="1256"/>
        <v>0</v>
      </c>
      <c r="DI406" s="71">
        <f t="shared" si="1257"/>
        <v>0</v>
      </c>
      <c r="DJ406" s="54">
        <f t="shared" si="1258"/>
        <v>0</v>
      </c>
      <c r="DK406" s="54">
        <f t="shared" si="1259"/>
        <v>2</v>
      </c>
      <c r="DL406" s="4">
        <f t="shared" si="1184"/>
        <v>0</v>
      </c>
      <c r="DM406" s="3">
        <f t="shared" si="1260"/>
        <v>0</v>
      </c>
      <c r="DN406" s="3">
        <f t="shared" si="1261"/>
        <v>0</v>
      </c>
      <c r="DO406" s="4" t="e">
        <f t="shared" si="1262"/>
        <v>#DIV/0!</v>
      </c>
      <c r="DP406" s="57"/>
      <c r="DQ406" s="57"/>
      <c r="DR406" s="56">
        <f t="shared" si="1185"/>
        <v>2</v>
      </c>
      <c r="DS406" s="56">
        <f t="shared" si="1186"/>
        <v>0</v>
      </c>
      <c r="DT406" s="38">
        <f t="shared" si="1187"/>
        <v>0</v>
      </c>
      <c r="DU406" s="38">
        <f t="shared" si="1263"/>
        <v>2</v>
      </c>
      <c r="DV406" s="38">
        <f t="shared" si="1188"/>
        <v>0</v>
      </c>
      <c r="DW406" s="39">
        <f t="shared" si="1189"/>
        <v>0</v>
      </c>
      <c r="DX406" s="39">
        <f t="shared" si="1190"/>
        <v>0</v>
      </c>
      <c r="DY406" s="39">
        <f t="shared" si="1191"/>
        <v>0</v>
      </c>
      <c r="DZ406" s="39">
        <f t="shared" si="1192"/>
        <v>0</v>
      </c>
      <c r="EA406" s="39">
        <f t="shared" si="1193"/>
        <v>0</v>
      </c>
      <c r="EB406" s="37" t="e">
        <f t="shared" si="1264"/>
        <v>#DIV/0!</v>
      </c>
      <c r="EC406" s="37" t="e">
        <f t="shared" si="1265"/>
        <v>#DIV/0!</v>
      </c>
      <c r="ED406" s="37" t="e">
        <f t="shared" si="1266"/>
        <v>#DIV/0!</v>
      </c>
      <c r="EE406" s="37" t="e">
        <f t="shared" si="1267"/>
        <v>#DIV/0!</v>
      </c>
      <c r="EF406" s="39" t="e">
        <f t="shared" si="1268"/>
        <v>#DIV/0!</v>
      </c>
      <c r="EG406" s="37" t="e">
        <f t="shared" si="1269"/>
        <v>#DIV/0!</v>
      </c>
      <c r="EH406" s="37" t="e">
        <f t="shared" si="1270"/>
        <v>#DIV/0!</v>
      </c>
      <c r="EI406" s="11" t="b">
        <f t="shared" si="1271"/>
        <v>1</v>
      </c>
      <c r="EJ406" s="11" t="b">
        <f t="shared" si="1272"/>
        <v>0</v>
      </c>
      <c r="EK406" s="39" t="e">
        <f t="shared" si="1273"/>
        <v>#DIV/0!</v>
      </c>
      <c r="EL406" s="39" t="e">
        <f t="shared" si="1274"/>
        <v>#DIV/0!</v>
      </c>
      <c r="EM406" s="39" t="e">
        <f t="shared" si="1275"/>
        <v>#DIV/0!</v>
      </c>
      <c r="EN406" s="39" t="e">
        <f t="shared" si="1276"/>
        <v>#DIV/0!</v>
      </c>
      <c r="EO406" s="39" t="e">
        <f t="shared" si="1277"/>
        <v>#DIV/0!</v>
      </c>
      <c r="EP406" s="39" t="e">
        <f t="shared" si="1278"/>
        <v>#DIV/0!</v>
      </c>
      <c r="EQ406" s="39" t="e">
        <f t="shared" si="1279"/>
        <v>#DIV/0!</v>
      </c>
      <c r="ER406" s="39" t="e">
        <f t="shared" si="1280"/>
        <v>#DIV/0!</v>
      </c>
      <c r="ES406" s="58" t="str">
        <f t="shared" si="1281"/>
        <v>(OH,F,Cl)-dominate amphibole</v>
      </c>
      <c r="ET406" s="58" t="e">
        <f t="shared" si="1282"/>
        <v>#N/A</v>
      </c>
      <c r="EU406" s="56">
        <f t="shared" si="1194"/>
        <v>0</v>
      </c>
      <c r="EV406" s="56">
        <f t="shared" si="1195"/>
        <v>0</v>
      </c>
      <c r="EW406" s="56">
        <f t="shared" si="1196"/>
        <v>0</v>
      </c>
      <c r="EX406" s="56">
        <f t="shared" si="1197"/>
        <v>0</v>
      </c>
      <c r="EY406" s="56">
        <f t="shared" si="1198"/>
        <v>0</v>
      </c>
      <c r="EZ406" s="56">
        <f t="shared" si="1199"/>
        <v>0</v>
      </c>
      <c r="FA406" s="39">
        <f t="shared" si="1200"/>
        <v>0</v>
      </c>
      <c r="FB406" s="39">
        <f t="shared" si="1201"/>
        <v>0</v>
      </c>
      <c r="FC406" s="54">
        <f t="shared" si="1202"/>
        <v>0</v>
      </c>
      <c r="FD406" s="54">
        <f t="shared" si="1203"/>
        <v>0</v>
      </c>
      <c r="FE406" s="39">
        <f t="shared" si="1204"/>
        <v>0</v>
      </c>
      <c r="FF406" s="54">
        <f t="shared" si="1205"/>
        <v>0</v>
      </c>
      <c r="FG406" s="39">
        <f t="shared" si="1206"/>
        <v>0</v>
      </c>
      <c r="FH406" s="39">
        <f t="shared" si="1283"/>
        <v>0</v>
      </c>
      <c r="FI406" s="39">
        <f t="shared" si="1284"/>
        <v>0</v>
      </c>
      <c r="FJ406" s="39">
        <f t="shared" si="1285"/>
        <v>0</v>
      </c>
      <c r="FK406" s="39" t="e">
        <f t="shared" si="1286"/>
        <v>#DIV/0!</v>
      </c>
      <c r="FL406" s="39" t="e">
        <f t="shared" si="1287"/>
        <v>#DIV/0!</v>
      </c>
      <c r="FM406" s="39" t="e">
        <f t="shared" si="1288"/>
        <v>#DIV/0!</v>
      </c>
      <c r="FN406" s="39">
        <f t="shared" si="1289"/>
        <v>1</v>
      </c>
      <c r="FO406" s="39">
        <f t="shared" si="1207"/>
        <v>0</v>
      </c>
      <c r="FP406" s="39">
        <f t="shared" si="1208"/>
        <v>0</v>
      </c>
      <c r="FQ406" s="39">
        <f t="shared" si="1209"/>
        <v>0</v>
      </c>
      <c r="FR406" s="39">
        <f t="shared" si="1290"/>
        <v>0</v>
      </c>
      <c r="FS406" s="39">
        <f t="shared" si="1291"/>
        <v>0</v>
      </c>
      <c r="FU406" s="39" t="e">
        <f t="shared" si="1292"/>
        <v>#DIV/0!</v>
      </c>
      <c r="FV406" s="39" t="e">
        <f t="shared" si="1293"/>
        <v>#DIV/0!</v>
      </c>
      <c r="FW406" s="39" t="e">
        <f t="shared" si="1294"/>
        <v>#DIV/0!</v>
      </c>
      <c r="FY406" s="39" t="e">
        <f t="shared" si="1295"/>
        <v>#DIV/0!</v>
      </c>
      <c r="FZ406" s="39" t="e">
        <f t="shared" si="1296"/>
        <v>#DIV/0!</v>
      </c>
      <c r="GA406" s="39" t="e">
        <f t="shared" si="1297"/>
        <v>#DIV/0!</v>
      </c>
      <c r="GB406" s="39" t="e">
        <f t="shared" si="1298"/>
        <v>#DIV/0!</v>
      </c>
      <c r="GC406" s="39" t="e">
        <f t="shared" si="1299"/>
        <v>#DIV/0!</v>
      </c>
      <c r="GD406" s="39" t="e">
        <f t="shared" si="1300"/>
        <v>#DIV/0!</v>
      </c>
      <c r="GE406" s="39" t="e">
        <f t="shared" si="1301"/>
        <v>#DIV/0!</v>
      </c>
      <c r="GF406" s="39" t="e">
        <f t="shared" si="1302"/>
        <v>#DIV/0!</v>
      </c>
      <c r="GG406" s="39" t="e">
        <f t="shared" si="1303"/>
        <v>#DIV/0!</v>
      </c>
      <c r="GH406" s="39" t="e">
        <f t="shared" si="1304"/>
        <v>#DIV/0!</v>
      </c>
      <c r="GI406" s="39"/>
      <c r="GJ406" s="39" t="e">
        <f t="shared" si="1305"/>
        <v>#DIV/0!</v>
      </c>
      <c r="GK406" s="39" t="e">
        <f t="shared" si="1306"/>
        <v>#DIV/0!</v>
      </c>
      <c r="GL406" s="39" t="e">
        <f t="shared" si="1307"/>
        <v>#DIV/0!</v>
      </c>
      <c r="GM406" s="39" t="e">
        <f t="shared" si="1308"/>
        <v>#DIV/0!</v>
      </c>
      <c r="GN406" s="39" t="e">
        <f t="shared" si="1309"/>
        <v>#DIV/0!</v>
      </c>
      <c r="GO406" s="57"/>
      <c r="GP406" s="57" t="e">
        <f t="shared" si="1310"/>
        <v>#DIV/0!</v>
      </c>
      <c r="GQ406" s="59" t="e">
        <f t="shared" si="1311"/>
        <v>#DIV/0!</v>
      </c>
      <c r="GR406" s="41" t="e">
        <f t="shared" si="1312"/>
        <v>#DIV/0!</v>
      </c>
      <c r="GS406" s="57" t="e">
        <f t="shared" si="1313"/>
        <v>#DIV/0!</v>
      </c>
      <c r="GT406" s="57" t="e">
        <f t="shared" si="1314"/>
        <v>#DIV/0!</v>
      </c>
      <c r="GU406" s="57" t="e">
        <f t="shared" si="1315"/>
        <v>#DIV/0!</v>
      </c>
      <c r="GV406" s="57"/>
      <c r="GW406" s="42" t="e">
        <f t="shared" si="1316"/>
        <v>#DIV/0!</v>
      </c>
      <c r="GX406" s="42" t="e">
        <f t="shared" si="1317"/>
        <v>#DIV/0!</v>
      </c>
      <c r="GY406" s="42" t="e">
        <f t="shared" si="1318"/>
        <v>#DIV/0!</v>
      </c>
      <c r="GZ406" s="57"/>
      <c r="HA406" s="2" t="e">
        <f t="shared" si="1319"/>
        <v>#DIV/0!</v>
      </c>
      <c r="HB406" s="2" t="e">
        <f t="shared" si="1320"/>
        <v>#DIV/0!</v>
      </c>
      <c r="HC406" s="2" t="e">
        <f t="shared" si="1321"/>
        <v>#DIV/0!</v>
      </c>
      <c r="HD406" s="2" t="e">
        <f t="shared" si="1322"/>
        <v>#DIV/0!</v>
      </c>
      <c r="HE406" s="2" t="e">
        <f t="shared" si="1323"/>
        <v>#DIV/0!</v>
      </c>
      <c r="HF406" s="2" t="e">
        <f t="shared" si="1324"/>
        <v>#DIV/0!</v>
      </c>
      <c r="HG406" s="2" t="e">
        <f t="shared" si="1325"/>
        <v>#DIV/0!</v>
      </c>
      <c r="HH406" s="2" t="e">
        <f t="shared" si="1326"/>
        <v>#DIV/0!</v>
      </c>
      <c r="HI406" s="2" t="e">
        <f t="shared" si="1327"/>
        <v>#DIV/0!</v>
      </c>
      <c r="HJ406" s="11" t="e">
        <f t="shared" si="1328"/>
        <v>#DIV/0!</v>
      </c>
      <c r="HK406" s="60" t="e">
        <f t="shared" si="1329"/>
        <v>#DIV/0!</v>
      </c>
      <c r="HL406" s="57"/>
      <c r="HM406" s="57" t="e">
        <f t="shared" si="1330"/>
        <v>#DIV/0!</v>
      </c>
      <c r="HN406" s="57" t="e">
        <f t="shared" si="1331"/>
        <v>#DIV/0!</v>
      </c>
      <c r="HO406" s="57" t="e">
        <f t="shared" si="1332"/>
        <v>#DIV/0!</v>
      </c>
      <c r="HP406" s="57" t="e">
        <f t="shared" si="1333"/>
        <v>#DIV/0!</v>
      </c>
      <c r="HQ406" s="57" t="e">
        <f t="shared" si="1334"/>
        <v>#DIV/0!</v>
      </c>
      <c r="HR406" s="57"/>
      <c r="HS406" s="57" t="e">
        <f t="shared" si="1335"/>
        <v>#DIV/0!</v>
      </c>
      <c r="HT406" s="57" t="e">
        <f t="shared" si="1336"/>
        <v>#DIV/0!</v>
      </c>
      <c r="HU406" s="57" t="e">
        <f t="shared" si="1337"/>
        <v>#DIV/0!</v>
      </c>
      <c r="HV406" s="57" t="e">
        <f t="shared" si="1338"/>
        <v>#DIV/0!</v>
      </c>
      <c r="HW406" s="57" t="e">
        <f t="shared" si="1339"/>
        <v>#DIV/0!</v>
      </c>
      <c r="HX406" s="57"/>
      <c r="HY406" s="57" t="e">
        <f t="shared" si="1340"/>
        <v>#DIV/0!</v>
      </c>
      <c r="HZ406" s="57" t="e">
        <f t="shared" si="1341"/>
        <v>#DIV/0!</v>
      </c>
      <c r="IA406" s="57"/>
      <c r="IB406" s="61">
        <f t="shared" si="1342"/>
        <v>0</v>
      </c>
      <c r="IC406" s="57" t="str">
        <f t="shared" si="1343"/>
        <v/>
      </c>
      <c r="ID406" s="42"/>
      <c r="IE406" s="2" t="str">
        <f t="shared" si="1344"/>
        <v/>
      </c>
      <c r="IF406" s="60" t="e">
        <f t="shared" si="1345"/>
        <v>#DIV/0!</v>
      </c>
      <c r="IG406" s="60" t="str">
        <f t="shared" si="1346"/>
        <v/>
      </c>
      <c r="IH406" s="60" t="str">
        <f t="shared" si="1347"/>
        <v>zinco-</v>
      </c>
      <c r="II406" s="60" t="str">
        <f t="shared" si="1348"/>
        <v>mangano-</v>
      </c>
      <c r="IJ406" s="60" t="e">
        <f t="shared" si="1349"/>
        <v>#DIV/0!</v>
      </c>
      <c r="IK406" s="60" t="e">
        <f t="shared" si="1350"/>
        <v>#DIV/0!</v>
      </c>
      <c r="IL406" s="60" t="e">
        <f t="shared" si="1351"/>
        <v>#DIV/0!</v>
      </c>
      <c r="IM406" s="60" t="e">
        <f t="shared" si="1352"/>
        <v>#DIV/0!</v>
      </c>
      <c r="IN406" s="60" t="str">
        <f t="shared" si="1353"/>
        <v/>
      </c>
      <c r="IO406" s="60" t="str">
        <f t="shared" si="1354"/>
        <v/>
      </c>
      <c r="IP406" s="57"/>
      <c r="IQ406" s="57" t="str">
        <f t="shared" si="1355"/>
        <v>ERROR!!</v>
      </c>
    </row>
    <row r="407" spans="24:251">
      <c r="X407" s="29">
        <f t="shared" si="1211"/>
        <v>0</v>
      </c>
      <c r="Y407" s="29">
        <f t="shared" si="1212"/>
        <v>0</v>
      </c>
      <c r="Z407" s="29" t="e">
        <f t="shared" si="1213"/>
        <v>#DIV/0!</v>
      </c>
      <c r="AA407" s="29" t="e">
        <f t="shared" si="1214"/>
        <v>#DIV/0!</v>
      </c>
      <c r="AB407" s="29" t="e">
        <f t="shared" si="1215"/>
        <v>#DIV/0!</v>
      </c>
      <c r="AC407" s="29" t="e">
        <f t="shared" si="1216"/>
        <v>#DIV/0!</v>
      </c>
      <c r="AF407" s="23">
        <v>60.084299999999999</v>
      </c>
      <c r="AG407" s="23">
        <v>79.878799999999998</v>
      </c>
      <c r="AH407" s="23">
        <v>101.96120000000001</v>
      </c>
      <c r="AI407" s="23">
        <v>151.99039999999999</v>
      </c>
      <c r="AJ407" s="23">
        <v>159.69</v>
      </c>
      <c r="AK407" s="23">
        <v>71.846400000000003</v>
      </c>
      <c r="AL407" s="23">
        <v>70.9375</v>
      </c>
      <c r="AM407" s="23">
        <v>40.304400000000001</v>
      </c>
      <c r="AN407" s="23">
        <v>56.077399999999997</v>
      </c>
      <c r="AO407" s="23">
        <v>61.978999999999999</v>
      </c>
      <c r="AP407" s="23">
        <v>94.195999999999998</v>
      </c>
      <c r="AQ407" s="23">
        <v>18.998000000000001</v>
      </c>
      <c r="AR407" s="23">
        <v>35.450000000000003</v>
      </c>
      <c r="AS407" s="23">
        <v>29.88</v>
      </c>
      <c r="AT407" s="23">
        <v>74.691999999999993</v>
      </c>
      <c r="AU407" s="23">
        <v>81.39</v>
      </c>
      <c r="AX407" s="54">
        <f t="shared" si="1217"/>
        <v>0</v>
      </c>
      <c r="AY407" s="54">
        <f t="shared" si="1218"/>
        <v>0</v>
      </c>
      <c r="AZ407" s="54">
        <f t="shared" si="1219"/>
        <v>0</v>
      </c>
      <c r="BA407" s="54">
        <f t="shared" si="1220"/>
        <v>0</v>
      </c>
      <c r="BB407" s="54">
        <f t="shared" si="1221"/>
        <v>0</v>
      </c>
      <c r="BC407" s="54">
        <f t="shared" si="1222"/>
        <v>0</v>
      </c>
      <c r="BD407" s="54">
        <f t="shared" si="1223"/>
        <v>0</v>
      </c>
      <c r="BE407" s="54">
        <f t="shared" si="1224"/>
        <v>0</v>
      </c>
      <c r="BF407" s="54">
        <f t="shared" si="1225"/>
        <v>0</v>
      </c>
      <c r="BG407" s="54">
        <f t="shared" si="1226"/>
        <v>0</v>
      </c>
      <c r="BH407" s="54">
        <f t="shared" si="1227"/>
        <v>0</v>
      </c>
      <c r="BI407" s="54">
        <f t="shared" si="1228"/>
        <v>0</v>
      </c>
      <c r="BJ407" s="54">
        <f t="shared" si="1229"/>
        <v>0</v>
      </c>
      <c r="BK407" s="54">
        <f t="shared" si="1230"/>
        <v>0</v>
      </c>
      <c r="BL407" s="54">
        <f t="shared" si="1231"/>
        <v>0</v>
      </c>
      <c r="BM407" s="42"/>
      <c r="BO407" s="54">
        <f>'Norm-coeff'!$C$2+$AX407*'Norm-coeff'!$D$2+$AY407*'Norm-coeff'!$E$2+$AZ407*'Norm-coeff'!$F$2+$BA407*'Norm-coeff'!$G$2+$BB407*'Norm-coeff'!$H$2+$BC407*'Norm-coeff'!$I$2+$BD407*'Norm-coeff'!$J$2+$BE407*'Norm-coeff'!$K$2+$BF407*'Norm-coeff'!$L$2+$BG407*'Norm-coeff'!$M$2+$BH407*'Norm-coeff'!$N$2+$BI407*'Norm-coeff'!$O$2</f>
        <v>5.4045421474420303</v>
      </c>
      <c r="BP407" s="54">
        <f>'Norm-coeff'!$C$3+$AX407*'Norm-coeff'!$D$3+$AY407*'Norm-coeff'!$E$3+$AZ407*'Norm-coeff'!$F$3+$BA407*'Norm-coeff'!$G$3+$BB407*'Norm-coeff'!$H$3+$BC407*'Norm-coeff'!$I$3+$BD407*'Norm-coeff'!$J$3+$BE407*'Norm-coeff'!$K$3+$BF407*'Norm-coeff'!$L$3+$BG407*'Norm-coeff'!$M$3+$BH407*'Norm-coeff'!$N$3+$BI407*'Norm-coeff'!$O$3</f>
        <v>3.15319116612705</v>
      </c>
      <c r="BQ407" s="54">
        <f>'Norm-coeff'!$C$4+$AX407*'Norm-coeff'!$D$4+$AY407*'Norm-coeff'!$E$4+$AZ407*'Norm-coeff'!$F$4+$BA407*'Norm-coeff'!$G$4+$BB407*'Norm-coeff'!$H$4+$BC407*'Norm-coeff'!$I$4+$BD407*'Norm-coeff'!$J$4+$BE407*'Norm-coeff'!$K$4+$BF407*'Norm-coeff'!$L$4+$BG407*'Norm-coeff'!$M$4+$BH407*'Norm-coeff'!$N$4+$BI407*'Norm-coeff'!$O$4</f>
        <v>1.42115649462768</v>
      </c>
      <c r="BR407" s="54">
        <f>'Norm-coeff'!$C$5+$AX407*'Norm-coeff'!$D$5+$AY407*'Norm-coeff'!$E$5+$AZ407*'Norm-coeff'!$F$5+$BA407*'Norm-coeff'!$G$5+$BB407*'Norm-coeff'!$H$5+$BC407*'Norm-coeff'!$I$5+$BD407*'Norm-coeff'!$J$5+$BE407*'Norm-coeff'!$K$5+$BF407*'Norm-coeff'!$L$5+$BG407*'Norm-coeff'!$M$5+$BH407*'Norm-coeff'!$N$5+$BI407*'Norm-coeff'!$O$5</f>
        <v>1.0553329241296201</v>
      </c>
      <c r="BS407" s="54">
        <f>'Norm-coeff'!$C$6+$AX407*'Norm-coeff'!$D$6+$AY407*'Norm-coeff'!$E$6+$AZ407*'Norm-coeff'!$F$6+$BA407*'Norm-coeff'!$G$6+$BB407*'Norm-coeff'!$H$6+$BC407*'Norm-coeff'!$I$6+$BD407*'Norm-coeff'!$J$6+$BE407*'Norm-coeff'!$K$6+$BF407*'Norm-coeff'!$L$6+$BG407*'Norm-coeff'!$M$6+$BH407*'Norm-coeff'!$N$6+$BI407*'Norm-coeff'!$O$6</f>
        <v>-1.48700885495103E-2</v>
      </c>
      <c r="BT407" s="54">
        <f>'Norm-coeff'!$C$7+$AX407*'Norm-coeff'!$D$7+$AY407*'Norm-coeff'!$E$7+$AZ407*'Norm-coeff'!$F$7+$BA407*'Norm-coeff'!$G$7+$BB407*'Norm-coeff'!$H$7+$BC407*'Norm-coeff'!$I$7+$BD407*'Norm-coeff'!$J$7+$BE407*'Norm-coeff'!$K$7+$BF407*'Norm-coeff'!$L$7+$BG407*'Norm-coeff'!$M$7+$BH407*'Norm-coeff'!$N$7+$BI407*'Norm-coeff'!$O$7</f>
        <v>2.0907583608832998</v>
      </c>
      <c r="BU407" s="54">
        <f>'Norm-coeff'!$C$8+$AX407*'Norm-coeff'!$D$8+$AY407*'Norm-coeff'!$E$8+$AZ407*'Norm-coeff'!$F$8+$BA407*'Norm-coeff'!$G$8+$BB407*'Norm-coeff'!$H$8+$BC407*'Norm-coeff'!$I$8+$BD407*'Norm-coeff'!$J$8+$BE407*'Norm-coeff'!$K$8+$BF407*'Norm-coeff'!$L$8+$BG407*'Norm-coeff'!$M$8+$BH407*'Norm-coeff'!$N$8+$BI407*'Norm-coeff'!$O$8</f>
        <v>0.65894159836244504</v>
      </c>
      <c r="BV407" s="54">
        <f>'Norm-coeff'!$C$9+$AX407*'Norm-coeff'!$D$9+$AY407*'Norm-coeff'!$E$9+$AZ407*'Norm-coeff'!$F$9+$BA407*'Norm-coeff'!$G$9+$BB407*'Norm-coeff'!$H$9+$BC407*'Norm-coeff'!$I$9+$BD407*'Norm-coeff'!$J$9+$BE407*'Norm-coeff'!$K$9+$BF407*'Norm-coeff'!$L$9+$BG407*'Norm-coeff'!$M$9+$BH407*'Norm-coeff'!$N$9+$BI407*'Norm-coeff'!$O$9</f>
        <v>1.48961085014701</v>
      </c>
      <c r="BW407" s="54">
        <f>'Norm-coeff'!$C$10+$AX407*'Norm-coeff'!$D$10+$AY407*'Norm-coeff'!$E$10+$AZ407*'Norm-coeff'!$F$10+$BA407*'Norm-coeff'!$G$10+$BB407*'Norm-coeff'!$H$10+$BC407*'Norm-coeff'!$I$10+$BD407*'Norm-coeff'!$J$10+$BE407*'Norm-coeff'!$K$10+$BF407*'Norm-coeff'!$L$10+$BG407*'Norm-coeff'!$M$10+$BH407*'Norm-coeff'!$N$10+$BI407*'Norm-coeff'!$O$10</f>
        <v>1.42058735749591</v>
      </c>
      <c r="BX407" s="54">
        <f>'Norm-coeff'!$C$11+$AX407*'Norm-coeff'!$D$11+$AY407*'Norm-coeff'!$E$11+$AZ407*'Norm-coeff'!$F$11+$BA407*'Norm-coeff'!$G$11+$BB407*'Norm-coeff'!$H$11+$BC407*'Norm-coeff'!$I$11+$BD407*'Norm-coeff'!$J$11+$BE407*'Norm-coeff'!$K$11+$BF407*'Norm-coeff'!$L$11+$BG407*'Norm-coeff'!$M$11+$BH407*'Norm-coeff'!$N$11+$BI407*'Norm-coeff'!$O$11</f>
        <v>0.221233014421479</v>
      </c>
      <c r="BY407" s="54">
        <f>'Norm-coeff'!$C$12+$AX407*'Norm-coeff'!$D$12+$AY407*'Norm-coeff'!$E$12+$AZ407*'Norm-coeff'!$F$12+$BA407*'Norm-coeff'!$G$12+$BB407*'Norm-coeff'!$H$12+$BC407*'Norm-coeff'!$I$12+$BD407*'Norm-coeff'!$J$12+$BE407*'Norm-coeff'!$K$12+$BF407*'Norm-coeff'!$L$12+$BG407*'Norm-coeff'!$M$12+$BH407*'Norm-coeff'!$N$12+$BI407*'Norm-coeff'!$O$12</f>
        <v>0.283527502056037</v>
      </c>
      <c r="BZ407" s="54">
        <f>'Norm-coeff'!$C$13+$AX407*'Norm-coeff'!$D$13+$AY407*'Norm-coeff'!$E$13+$AZ407*'Norm-coeff'!$F$13+$BA407*'Norm-coeff'!$G$13+$BB407*'Norm-coeff'!$H$13+$BC407*'Norm-coeff'!$I$13+$BD407*'Norm-coeff'!$J$13+$BE407*'Norm-coeff'!$K$13+$BF407*'Norm-coeff'!$L$13+$BG407*'Norm-coeff'!$M$13+$BH407*'Norm-coeff'!$N$13+$BI407*'Norm-coeff'!$O$13</f>
        <v>-4.1864930554451202E-2</v>
      </c>
      <c r="CA407" s="54">
        <f>'Norm-coeff'!$C$14+$AX407*'Norm-coeff'!$D$14+$AY407*'Norm-coeff'!$E$14+$AZ407*'Norm-coeff'!$F$14+$BA407*'Norm-coeff'!$G$14+$BB407*'Norm-coeff'!$H$14+$BC407*'Norm-coeff'!$I$14+$BD407*'Norm-coeff'!$J$14+$BE407*'Norm-coeff'!$K$14+$BF407*'Norm-coeff'!$L$14+$BG407*'Norm-coeff'!$M$14+$BH407*'Norm-coeff'!$N$14+$BI407*'Norm-coeff'!$O$14</f>
        <v>4.2526983164477103</v>
      </c>
      <c r="CC407" s="54">
        <f t="shared" si="1356"/>
        <v>0</v>
      </c>
      <c r="CG407" s="54">
        <f t="shared" si="1232"/>
        <v>0</v>
      </c>
      <c r="CH407" s="54">
        <f t="shared" si="1210"/>
        <v>0</v>
      </c>
      <c r="CI407" s="54">
        <f t="shared" si="1233"/>
        <v>0</v>
      </c>
      <c r="CJ407" s="56">
        <f t="shared" si="1234"/>
        <v>0</v>
      </c>
      <c r="CK407" s="54">
        <f t="shared" si="1235"/>
        <v>0</v>
      </c>
      <c r="CL407" s="54">
        <f t="shared" si="1236"/>
        <v>0</v>
      </c>
      <c r="CM407" s="54">
        <f t="shared" si="1237"/>
        <v>0</v>
      </c>
      <c r="CN407" s="54">
        <f t="shared" si="1238"/>
        <v>0</v>
      </c>
      <c r="CO407" s="54">
        <f t="shared" si="1239"/>
        <v>0</v>
      </c>
      <c r="CP407" s="54">
        <f t="shared" si="1240"/>
        <v>0</v>
      </c>
      <c r="CQ407" s="54">
        <f t="shared" si="1241"/>
        <v>0</v>
      </c>
      <c r="CR407" s="54">
        <f t="shared" si="1242"/>
        <v>0</v>
      </c>
      <c r="CS407" s="54">
        <f t="shared" si="1243"/>
        <v>0</v>
      </c>
      <c r="CU407" s="54">
        <f t="shared" si="1244"/>
        <v>0</v>
      </c>
      <c r="CV407" s="54">
        <f t="shared" si="1245"/>
        <v>0</v>
      </c>
      <c r="CW407" s="54">
        <f t="shared" si="1246"/>
        <v>0</v>
      </c>
      <c r="CX407" s="54">
        <f t="shared" si="1247"/>
        <v>0</v>
      </c>
      <c r="CZ407" s="54">
        <f t="shared" si="1248"/>
        <v>0</v>
      </c>
      <c r="DA407" s="54">
        <f t="shared" si="1249"/>
        <v>0</v>
      </c>
      <c r="DB407" s="54">
        <f t="shared" si="1250"/>
        <v>0</v>
      </c>
      <c r="DC407" s="54">
        <f t="shared" si="1251"/>
        <v>0</v>
      </c>
      <c r="DD407" s="54">
        <f t="shared" si="1252"/>
        <v>0</v>
      </c>
      <c r="DE407" s="54">
        <f t="shared" si="1253"/>
        <v>0</v>
      </c>
      <c r="DF407" s="54">
        <f t="shared" si="1254"/>
        <v>0</v>
      </c>
      <c r="DG407" s="54">
        <f t="shared" si="1255"/>
        <v>2</v>
      </c>
      <c r="DH407" s="71">
        <f t="shared" si="1256"/>
        <v>0</v>
      </c>
      <c r="DI407" s="71">
        <f t="shared" si="1257"/>
        <v>0</v>
      </c>
      <c r="DJ407" s="54">
        <f t="shared" si="1258"/>
        <v>0</v>
      </c>
      <c r="DK407" s="54">
        <f t="shared" si="1259"/>
        <v>2</v>
      </c>
      <c r="DL407" s="4">
        <f t="shared" si="1184"/>
        <v>0</v>
      </c>
      <c r="DM407" s="3">
        <f t="shared" si="1260"/>
        <v>0</v>
      </c>
      <c r="DN407" s="3">
        <f t="shared" si="1261"/>
        <v>0</v>
      </c>
      <c r="DO407" s="4" t="e">
        <f t="shared" si="1262"/>
        <v>#DIV/0!</v>
      </c>
      <c r="DP407" s="57"/>
      <c r="DQ407" s="57"/>
      <c r="DR407" s="56">
        <f t="shared" si="1185"/>
        <v>2</v>
      </c>
      <c r="DS407" s="56">
        <f t="shared" si="1186"/>
        <v>0</v>
      </c>
      <c r="DT407" s="38">
        <f t="shared" si="1187"/>
        <v>0</v>
      </c>
      <c r="DU407" s="38">
        <f t="shared" si="1263"/>
        <v>2</v>
      </c>
      <c r="DV407" s="38">
        <f t="shared" si="1188"/>
        <v>0</v>
      </c>
      <c r="DW407" s="39">
        <f t="shared" si="1189"/>
        <v>0</v>
      </c>
      <c r="DX407" s="39">
        <f t="shared" si="1190"/>
        <v>0</v>
      </c>
      <c r="DY407" s="39">
        <f t="shared" si="1191"/>
        <v>0</v>
      </c>
      <c r="DZ407" s="39">
        <f t="shared" si="1192"/>
        <v>0</v>
      </c>
      <c r="EA407" s="39">
        <f t="shared" si="1193"/>
        <v>0</v>
      </c>
      <c r="EB407" s="37" t="e">
        <f t="shared" si="1264"/>
        <v>#DIV/0!</v>
      </c>
      <c r="EC407" s="37" t="e">
        <f t="shared" si="1265"/>
        <v>#DIV/0!</v>
      </c>
      <c r="ED407" s="37" t="e">
        <f t="shared" si="1266"/>
        <v>#DIV/0!</v>
      </c>
      <c r="EE407" s="37" t="e">
        <f t="shared" si="1267"/>
        <v>#DIV/0!</v>
      </c>
      <c r="EF407" s="39" t="e">
        <f t="shared" si="1268"/>
        <v>#DIV/0!</v>
      </c>
      <c r="EG407" s="37" t="e">
        <f t="shared" si="1269"/>
        <v>#DIV/0!</v>
      </c>
      <c r="EH407" s="37" t="e">
        <f t="shared" si="1270"/>
        <v>#DIV/0!</v>
      </c>
      <c r="EI407" s="11" t="b">
        <f t="shared" si="1271"/>
        <v>1</v>
      </c>
      <c r="EJ407" s="11" t="b">
        <f t="shared" si="1272"/>
        <v>0</v>
      </c>
      <c r="EK407" s="39" t="e">
        <f t="shared" si="1273"/>
        <v>#DIV/0!</v>
      </c>
      <c r="EL407" s="39" t="e">
        <f t="shared" si="1274"/>
        <v>#DIV/0!</v>
      </c>
      <c r="EM407" s="39" t="e">
        <f t="shared" si="1275"/>
        <v>#DIV/0!</v>
      </c>
      <c r="EN407" s="39" t="e">
        <f t="shared" si="1276"/>
        <v>#DIV/0!</v>
      </c>
      <c r="EO407" s="39" t="e">
        <f t="shared" si="1277"/>
        <v>#DIV/0!</v>
      </c>
      <c r="EP407" s="39" t="e">
        <f t="shared" si="1278"/>
        <v>#DIV/0!</v>
      </c>
      <c r="EQ407" s="39" t="e">
        <f t="shared" si="1279"/>
        <v>#DIV/0!</v>
      </c>
      <c r="ER407" s="39" t="e">
        <f t="shared" si="1280"/>
        <v>#DIV/0!</v>
      </c>
      <c r="ES407" s="58" t="str">
        <f t="shared" si="1281"/>
        <v>(OH,F,Cl)-dominate amphibole</v>
      </c>
      <c r="ET407" s="58" t="e">
        <f t="shared" si="1282"/>
        <v>#N/A</v>
      </c>
      <c r="EU407" s="56">
        <f t="shared" si="1194"/>
        <v>0</v>
      </c>
      <c r="EV407" s="56">
        <f t="shared" si="1195"/>
        <v>0</v>
      </c>
      <c r="EW407" s="56">
        <f t="shared" si="1196"/>
        <v>0</v>
      </c>
      <c r="EX407" s="56">
        <f t="shared" si="1197"/>
        <v>0</v>
      </c>
      <c r="EY407" s="56">
        <f t="shared" si="1198"/>
        <v>0</v>
      </c>
      <c r="EZ407" s="56">
        <f t="shared" si="1199"/>
        <v>0</v>
      </c>
      <c r="FA407" s="39">
        <f t="shared" si="1200"/>
        <v>0</v>
      </c>
      <c r="FB407" s="39">
        <f t="shared" si="1201"/>
        <v>0</v>
      </c>
      <c r="FC407" s="54">
        <f t="shared" si="1202"/>
        <v>0</v>
      </c>
      <c r="FD407" s="54">
        <f t="shared" si="1203"/>
        <v>0</v>
      </c>
      <c r="FE407" s="39">
        <f t="shared" si="1204"/>
        <v>0</v>
      </c>
      <c r="FF407" s="54">
        <f t="shared" si="1205"/>
        <v>0</v>
      </c>
      <c r="FG407" s="39">
        <f t="shared" si="1206"/>
        <v>0</v>
      </c>
      <c r="FH407" s="39">
        <f t="shared" si="1283"/>
        <v>0</v>
      </c>
      <c r="FI407" s="39">
        <f t="shared" si="1284"/>
        <v>0</v>
      </c>
      <c r="FJ407" s="39">
        <f t="shared" si="1285"/>
        <v>0</v>
      </c>
      <c r="FK407" s="39" t="e">
        <f t="shared" si="1286"/>
        <v>#DIV/0!</v>
      </c>
      <c r="FL407" s="39" t="e">
        <f t="shared" si="1287"/>
        <v>#DIV/0!</v>
      </c>
      <c r="FM407" s="39" t="e">
        <f t="shared" si="1288"/>
        <v>#DIV/0!</v>
      </c>
      <c r="FN407" s="39">
        <f t="shared" si="1289"/>
        <v>1</v>
      </c>
      <c r="FO407" s="39">
        <f t="shared" si="1207"/>
        <v>0</v>
      </c>
      <c r="FP407" s="39">
        <f t="shared" si="1208"/>
        <v>0</v>
      </c>
      <c r="FQ407" s="39">
        <f t="shared" si="1209"/>
        <v>0</v>
      </c>
      <c r="FR407" s="39">
        <f t="shared" si="1290"/>
        <v>0</v>
      </c>
      <c r="FS407" s="39">
        <f t="shared" si="1291"/>
        <v>0</v>
      </c>
      <c r="FU407" s="39" t="e">
        <f t="shared" si="1292"/>
        <v>#DIV/0!</v>
      </c>
      <c r="FV407" s="39" t="e">
        <f t="shared" si="1293"/>
        <v>#DIV/0!</v>
      </c>
      <c r="FW407" s="39" t="e">
        <f t="shared" si="1294"/>
        <v>#DIV/0!</v>
      </c>
      <c r="FY407" s="39" t="e">
        <f t="shared" si="1295"/>
        <v>#DIV/0!</v>
      </c>
      <c r="FZ407" s="39" t="e">
        <f t="shared" si="1296"/>
        <v>#DIV/0!</v>
      </c>
      <c r="GA407" s="39" t="e">
        <f t="shared" si="1297"/>
        <v>#DIV/0!</v>
      </c>
      <c r="GB407" s="39" t="e">
        <f t="shared" si="1298"/>
        <v>#DIV/0!</v>
      </c>
      <c r="GC407" s="39" t="e">
        <f t="shared" si="1299"/>
        <v>#DIV/0!</v>
      </c>
      <c r="GD407" s="39" t="e">
        <f t="shared" si="1300"/>
        <v>#DIV/0!</v>
      </c>
      <c r="GE407" s="39" t="e">
        <f t="shared" si="1301"/>
        <v>#DIV/0!</v>
      </c>
      <c r="GF407" s="39" t="e">
        <f t="shared" si="1302"/>
        <v>#DIV/0!</v>
      </c>
      <c r="GG407" s="39" t="e">
        <f t="shared" si="1303"/>
        <v>#DIV/0!</v>
      </c>
      <c r="GH407" s="39" t="e">
        <f t="shared" si="1304"/>
        <v>#DIV/0!</v>
      </c>
      <c r="GI407" s="39"/>
      <c r="GJ407" s="39" t="e">
        <f t="shared" si="1305"/>
        <v>#DIV/0!</v>
      </c>
      <c r="GK407" s="39" t="e">
        <f t="shared" si="1306"/>
        <v>#DIV/0!</v>
      </c>
      <c r="GL407" s="39" t="e">
        <f t="shared" si="1307"/>
        <v>#DIV/0!</v>
      </c>
      <c r="GM407" s="39" t="e">
        <f t="shared" si="1308"/>
        <v>#DIV/0!</v>
      </c>
      <c r="GN407" s="39" t="e">
        <f t="shared" si="1309"/>
        <v>#DIV/0!</v>
      </c>
      <c r="GO407" s="57"/>
      <c r="GP407" s="57" t="e">
        <f t="shared" si="1310"/>
        <v>#DIV/0!</v>
      </c>
      <c r="GQ407" s="59" t="e">
        <f t="shared" si="1311"/>
        <v>#DIV/0!</v>
      </c>
      <c r="GR407" s="41" t="e">
        <f t="shared" si="1312"/>
        <v>#DIV/0!</v>
      </c>
      <c r="GS407" s="57" t="e">
        <f t="shared" si="1313"/>
        <v>#DIV/0!</v>
      </c>
      <c r="GT407" s="57" t="e">
        <f t="shared" si="1314"/>
        <v>#DIV/0!</v>
      </c>
      <c r="GU407" s="57" t="e">
        <f t="shared" si="1315"/>
        <v>#DIV/0!</v>
      </c>
      <c r="GV407" s="57"/>
      <c r="GW407" s="42" t="e">
        <f t="shared" si="1316"/>
        <v>#DIV/0!</v>
      </c>
      <c r="GX407" s="42" t="e">
        <f t="shared" si="1317"/>
        <v>#DIV/0!</v>
      </c>
      <c r="GY407" s="42" t="e">
        <f t="shared" si="1318"/>
        <v>#DIV/0!</v>
      </c>
      <c r="GZ407" s="57"/>
      <c r="HA407" s="2" t="e">
        <f t="shared" si="1319"/>
        <v>#DIV/0!</v>
      </c>
      <c r="HB407" s="2" t="e">
        <f t="shared" si="1320"/>
        <v>#DIV/0!</v>
      </c>
      <c r="HC407" s="2" t="e">
        <f t="shared" si="1321"/>
        <v>#DIV/0!</v>
      </c>
      <c r="HD407" s="2" t="e">
        <f t="shared" si="1322"/>
        <v>#DIV/0!</v>
      </c>
      <c r="HE407" s="2" t="e">
        <f t="shared" si="1323"/>
        <v>#DIV/0!</v>
      </c>
      <c r="HF407" s="2" t="e">
        <f t="shared" si="1324"/>
        <v>#DIV/0!</v>
      </c>
      <c r="HG407" s="2" t="e">
        <f t="shared" si="1325"/>
        <v>#DIV/0!</v>
      </c>
      <c r="HH407" s="2" t="e">
        <f t="shared" si="1326"/>
        <v>#DIV/0!</v>
      </c>
      <c r="HI407" s="2" t="e">
        <f t="shared" si="1327"/>
        <v>#DIV/0!</v>
      </c>
      <c r="HJ407" s="11" t="e">
        <f t="shared" si="1328"/>
        <v>#DIV/0!</v>
      </c>
      <c r="HK407" s="60" t="e">
        <f t="shared" si="1329"/>
        <v>#DIV/0!</v>
      </c>
      <c r="HL407" s="57"/>
      <c r="HM407" s="57" t="e">
        <f t="shared" si="1330"/>
        <v>#DIV/0!</v>
      </c>
      <c r="HN407" s="57" t="e">
        <f t="shared" si="1331"/>
        <v>#DIV/0!</v>
      </c>
      <c r="HO407" s="57" t="e">
        <f t="shared" si="1332"/>
        <v>#DIV/0!</v>
      </c>
      <c r="HP407" s="57" t="e">
        <f t="shared" si="1333"/>
        <v>#DIV/0!</v>
      </c>
      <c r="HQ407" s="57" t="e">
        <f t="shared" si="1334"/>
        <v>#DIV/0!</v>
      </c>
      <c r="HR407" s="57"/>
      <c r="HS407" s="57" t="e">
        <f t="shared" si="1335"/>
        <v>#DIV/0!</v>
      </c>
      <c r="HT407" s="57" t="e">
        <f t="shared" si="1336"/>
        <v>#DIV/0!</v>
      </c>
      <c r="HU407" s="57" t="e">
        <f t="shared" si="1337"/>
        <v>#DIV/0!</v>
      </c>
      <c r="HV407" s="57" t="e">
        <f t="shared" si="1338"/>
        <v>#DIV/0!</v>
      </c>
      <c r="HW407" s="57" t="e">
        <f t="shared" si="1339"/>
        <v>#DIV/0!</v>
      </c>
      <c r="HX407" s="57"/>
      <c r="HY407" s="57" t="e">
        <f t="shared" si="1340"/>
        <v>#DIV/0!</v>
      </c>
      <c r="HZ407" s="57" t="e">
        <f t="shared" si="1341"/>
        <v>#DIV/0!</v>
      </c>
      <c r="IA407" s="57"/>
      <c r="IB407" s="61">
        <f t="shared" si="1342"/>
        <v>0</v>
      </c>
      <c r="IC407" s="57" t="str">
        <f t="shared" si="1343"/>
        <v/>
      </c>
      <c r="ID407" s="42"/>
      <c r="IE407" s="2" t="str">
        <f t="shared" si="1344"/>
        <v/>
      </c>
      <c r="IF407" s="60" t="e">
        <f t="shared" si="1345"/>
        <v>#DIV/0!</v>
      </c>
      <c r="IG407" s="60" t="str">
        <f t="shared" si="1346"/>
        <v/>
      </c>
      <c r="IH407" s="60" t="str">
        <f t="shared" si="1347"/>
        <v>zinco-</v>
      </c>
      <c r="II407" s="60" t="str">
        <f t="shared" si="1348"/>
        <v>mangano-</v>
      </c>
      <c r="IJ407" s="60" t="e">
        <f t="shared" si="1349"/>
        <v>#DIV/0!</v>
      </c>
      <c r="IK407" s="60" t="e">
        <f t="shared" si="1350"/>
        <v>#DIV/0!</v>
      </c>
      <c r="IL407" s="60" t="e">
        <f t="shared" si="1351"/>
        <v>#DIV/0!</v>
      </c>
      <c r="IM407" s="60" t="e">
        <f t="shared" si="1352"/>
        <v>#DIV/0!</v>
      </c>
      <c r="IN407" s="60" t="str">
        <f t="shared" si="1353"/>
        <v/>
      </c>
      <c r="IO407" s="60" t="str">
        <f t="shared" si="1354"/>
        <v/>
      </c>
      <c r="IP407" s="57"/>
      <c r="IQ407" s="57" t="str">
        <f t="shared" si="1355"/>
        <v>ERROR!!</v>
      </c>
    </row>
    <row r="408" spans="24:251">
      <c r="X408" s="29">
        <f t="shared" si="1211"/>
        <v>0</v>
      </c>
      <c r="Y408" s="29">
        <f t="shared" si="1212"/>
        <v>0</v>
      </c>
      <c r="Z408" s="29" t="e">
        <f t="shared" si="1213"/>
        <v>#DIV/0!</v>
      </c>
      <c r="AA408" s="29" t="e">
        <f t="shared" si="1214"/>
        <v>#DIV/0!</v>
      </c>
      <c r="AB408" s="29" t="e">
        <f t="shared" si="1215"/>
        <v>#DIV/0!</v>
      </c>
      <c r="AC408" s="29" t="e">
        <f t="shared" si="1216"/>
        <v>#DIV/0!</v>
      </c>
      <c r="AF408" s="23">
        <v>60.084299999999999</v>
      </c>
      <c r="AG408" s="23">
        <v>79.878799999999998</v>
      </c>
      <c r="AH408" s="23">
        <v>101.96120000000001</v>
      </c>
      <c r="AI408" s="23">
        <v>151.99039999999999</v>
      </c>
      <c r="AJ408" s="23">
        <v>159.69</v>
      </c>
      <c r="AK408" s="23">
        <v>71.846400000000003</v>
      </c>
      <c r="AL408" s="23">
        <v>70.9375</v>
      </c>
      <c r="AM408" s="23">
        <v>40.304400000000001</v>
      </c>
      <c r="AN408" s="23">
        <v>56.077399999999997</v>
      </c>
      <c r="AO408" s="23">
        <v>61.978999999999999</v>
      </c>
      <c r="AP408" s="23">
        <v>94.195999999999998</v>
      </c>
      <c r="AQ408" s="23">
        <v>18.998000000000001</v>
      </c>
      <c r="AR408" s="23">
        <v>35.450000000000003</v>
      </c>
      <c r="AS408" s="23">
        <v>29.88</v>
      </c>
      <c r="AT408" s="23">
        <v>74.691999999999993</v>
      </c>
      <c r="AU408" s="23">
        <v>81.39</v>
      </c>
      <c r="AX408" s="54">
        <f t="shared" si="1217"/>
        <v>0</v>
      </c>
      <c r="AY408" s="54">
        <f t="shared" si="1218"/>
        <v>0</v>
      </c>
      <c r="AZ408" s="54">
        <f t="shared" si="1219"/>
        <v>0</v>
      </c>
      <c r="BA408" s="54">
        <f t="shared" si="1220"/>
        <v>0</v>
      </c>
      <c r="BB408" s="54">
        <f t="shared" si="1221"/>
        <v>0</v>
      </c>
      <c r="BC408" s="54">
        <f t="shared" si="1222"/>
        <v>0</v>
      </c>
      <c r="BD408" s="54">
        <f t="shared" si="1223"/>
        <v>0</v>
      </c>
      <c r="BE408" s="54">
        <f t="shared" si="1224"/>
        <v>0</v>
      </c>
      <c r="BF408" s="54">
        <f t="shared" si="1225"/>
        <v>0</v>
      </c>
      <c r="BG408" s="54">
        <f t="shared" si="1226"/>
        <v>0</v>
      </c>
      <c r="BH408" s="54">
        <f t="shared" si="1227"/>
        <v>0</v>
      </c>
      <c r="BI408" s="54">
        <f t="shared" si="1228"/>
        <v>0</v>
      </c>
      <c r="BJ408" s="54">
        <f t="shared" si="1229"/>
        <v>0</v>
      </c>
      <c r="BK408" s="54">
        <f t="shared" si="1230"/>
        <v>0</v>
      </c>
      <c r="BL408" s="54">
        <f t="shared" si="1231"/>
        <v>0</v>
      </c>
      <c r="BM408" s="42"/>
      <c r="BO408" s="54">
        <f>'Norm-coeff'!$C$2+$AX408*'Norm-coeff'!$D$2+$AY408*'Norm-coeff'!$E$2+$AZ408*'Norm-coeff'!$F$2+$BA408*'Norm-coeff'!$G$2+$BB408*'Norm-coeff'!$H$2+$BC408*'Norm-coeff'!$I$2+$BD408*'Norm-coeff'!$J$2+$BE408*'Norm-coeff'!$K$2+$BF408*'Norm-coeff'!$L$2+$BG408*'Norm-coeff'!$M$2+$BH408*'Norm-coeff'!$N$2+$BI408*'Norm-coeff'!$O$2</f>
        <v>5.4045421474420303</v>
      </c>
      <c r="BP408" s="54">
        <f>'Norm-coeff'!$C$3+$AX408*'Norm-coeff'!$D$3+$AY408*'Norm-coeff'!$E$3+$AZ408*'Norm-coeff'!$F$3+$BA408*'Norm-coeff'!$G$3+$BB408*'Norm-coeff'!$H$3+$BC408*'Norm-coeff'!$I$3+$BD408*'Norm-coeff'!$J$3+$BE408*'Norm-coeff'!$K$3+$BF408*'Norm-coeff'!$L$3+$BG408*'Norm-coeff'!$M$3+$BH408*'Norm-coeff'!$N$3+$BI408*'Norm-coeff'!$O$3</f>
        <v>3.15319116612705</v>
      </c>
      <c r="BQ408" s="54">
        <f>'Norm-coeff'!$C$4+$AX408*'Norm-coeff'!$D$4+$AY408*'Norm-coeff'!$E$4+$AZ408*'Norm-coeff'!$F$4+$BA408*'Norm-coeff'!$G$4+$BB408*'Norm-coeff'!$H$4+$BC408*'Norm-coeff'!$I$4+$BD408*'Norm-coeff'!$J$4+$BE408*'Norm-coeff'!$K$4+$BF408*'Norm-coeff'!$L$4+$BG408*'Norm-coeff'!$M$4+$BH408*'Norm-coeff'!$N$4+$BI408*'Norm-coeff'!$O$4</f>
        <v>1.42115649462768</v>
      </c>
      <c r="BR408" s="54">
        <f>'Norm-coeff'!$C$5+$AX408*'Norm-coeff'!$D$5+$AY408*'Norm-coeff'!$E$5+$AZ408*'Norm-coeff'!$F$5+$BA408*'Norm-coeff'!$G$5+$BB408*'Norm-coeff'!$H$5+$BC408*'Norm-coeff'!$I$5+$BD408*'Norm-coeff'!$J$5+$BE408*'Norm-coeff'!$K$5+$BF408*'Norm-coeff'!$L$5+$BG408*'Norm-coeff'!$M$5+$BH408*'Norm-coeff'!$N$5+$BI408*'Norm-coeff'!$O$5</f>
        <v>1.0553329241296201</v>
      </c>
      <c r="BS408" s="54">
        <f>'Norm-coeff'!$C$6+$AX408*'Norm-coeff'!$D$6+$AY408*'Norm-coeff'!$E$6+$AZ408*'Norm-coeff'!$F$6+$BA408*'Norm-coeff'!$G$6+$BB408*'Norm-coeff'!$H$6+$BC408*'Norm-coeff'!$I$6+$BD408*'Norm-coeff'!$J$6+$BE408*'Norm-coeff'!$K$6+$BF408*'Norm-coeff'!$L$6+$BG408*'Norm-coeff'!$M$6+$BH408*'Norm-coeff'!$N$6+$BI408*'Norm-coeff'!$O$6</f>
        <v>-1.48700885495103E-2</v>
      </c>
      <c r="BT408" s="54">
        <f>'Norm-coeff'!$C$7+$AX408*'Norm-coeff'!$D$7+$AY408*'Norm-coeff'!$E$7+$AZ408*'Norm-coeff'!$F$7+$BA408*'Norm-coeff'!$G$7+$BB408*'Norm-coeff'!$H$7+$BC408*'Norm-coeff'!$I$7+$BD408*'Norm-coeff'!$J$7+$BE408*'Norm-coeff'!$K$7+$BF408*'Norm-coeff'!$L$7+$BG408*'Norm-coeff'!$M$7+$BH408*'Norm-coeff'!$N$7+$BI408*'Norm-coeff'!$O$7</f>
        <v>2.0907583608832998</v>
      </c>
      <c r="BU408" s="54">
        <f>'Norm-coeff'!$C$8+$AX408*'Norm-coeff'!$D$8+$AY408*'Norm-coeff'!$E$8+$AZ408*'Norm-coeff'!$F$8+$BA408*'Norm-coeff'!$G$8+$BB408*'Norm-coeff'!$H$8+$BC408*'Norm-coeff'!$I$8+$BD408*'Norm-coeff'!$J$8+$BE408*'Norm-coeff'!$K$8+$BF408*'Norm-coeff'!$L$8+$BG408*'Norm-coeff'!$M$8+$BH408*'Norm-coeff'!$N$8+$BI408*'Norm-coeff'!$O$8</f>
        <v>0.65894159836244504</v>
      </c>
      <c r="BV408" s="54">
        <f>'Norm-coeff'!$C$9+$AX408*'Norm-coeff'!$D$9+$AY408*'Norm-coeff'!$E$9+$AZ408*'Norm-coeff'!$F$9+$BA408*'Norm-coeff'!$G$9+$BB408*'Norm-coeff'!$H$9+$BC408*'Norm-coeff'!$I$9+$BD408*'Norm-coeff'!$J$9+$BE408*'Norm-coeff'!$K$9+$BF408*'Norm-coeff'!$L$9+$BG408*'Norm-coeff'!$M$9+$BH408*'Norm-coeff'!$N$9+$BI408*'Norm-coeff'!$O$9</f>
        <v>1.48961085014701</v>
      </c>
      <c r="BW408" s="54">
        <f>'Norm-coeff'!$C$10+$AX408*'Norm-coeff'!$D$10+$AY408*'Norm-coeff'!$E$10+$AZ408*'Norm-coeff'!$F$10+$BA408*'Norm-coeff'!$G$10+$BB408*'Norm-coeff'!$H$10+$BC408*'Norm-coeff'!$I$10+$BD408*'Norm-coeff'!$J$10+$BE408*'Norm-coeff'!$K$10+$BF408*'Norm-coeff'!$L$10+$BG408*'Norm-coeff'!$M$10+$BH408*'Norm-coeff'!$N$10+$BI408*'Norm-coeff'!$O$10</f>
        <v>1.42058735749591</v>
      </c>
      <c r="BX408" s="54">
        <f>'Norm-coeff'!$C$11+$AX408*'Norm-coeff'!$D$11+$AY408*'Norm-coeff'!$E$11+$AZ408*'Norm-coeff'!$F$11+$BA408*'Norm-coeff'!$G$11+$BB408*'Norm-coeff'!$H$11+$BC408*'Norm-coeff'!$I$11+$BD408*'Norm-coeff'!$J$11+$BE408*'Norm-coeff'!$K$11+$BF408*'Norm-coeff'!$L$11+$BG408*'Norm-coeff'!$M$11+$BH408*'Norm-coeff'!$N$11+$BI408*'Norm-coeff'!$O$11</f>
        <v>0.221233014421479</v>
      </c>
      <c r="BY408" s="54">
        <f>'Norm-coeff'!$C$12+$AX408*'Norm-coeff'!$D$12+$AY408*'Norm-coeff'!$E$12+$AZ408*'Norm-coeff'!$F$12+$BA408*'Norm-coeff'!$G$12+$BB408*'Norm-coeff'!$H$12+$BC408*'Norm-coeff'!$I$12+$BD408*'Norm-coeff'!$J$12+$BE408*'Norm-coeff'!$K$12+$BF408*'Norm-coeff'!$L$12+$BG408*'Norm-coeff'!$M$12+$BH408*'Norm-coeff'!$N$12+$BI408*'Norm-coeff'!$O$12</f>
        <v>0.283527502056037</v>
      </c>
      <c r="BZ408" s="54">
        <f>'Norm-coeff'!$C$13+$AX408*'Norm-coeff'!$D$13+$AY408*'Norm-coeff'!$E$13+$AZ408*'Norm-coeff'!$F$13+$BA408*'Norm-coeff'!$G$13+$BB408*'Norm-coeff'!$H$13+$BC408*'Norm-coeff'!$I$13+$BD408*'Norm-coeff'!$J$13+$BE408*'Norm-coeff'!$K$13+$BF408*'Norm-coeff'!$L$13+$BG408*'Norm-coeff'!$M$13+$BH408*'Norm-coeff'!$N$13+$BI408*'Norm-coeff'!$O$13</f>
        <v>-4.1864930554451202E-2</v>
      </c>
      <c r="CA408" s="54">
        <f>'Norm-coeff'!$C$14+$AX408*'Norm-coeff'!$D$14+$AY408*'Norm-coeff'!$E$14+$AZ408*'Norm-coeff'!$F$14+$BA408*'Norm-coeff'!$G$14+$BB408*'Norm-coeff'!$H$14+$BC408*'Norm-coeff'!$I$14+$BD408*'Norm-coeff'!$J$14+$BE408*'Norm-coeff'!$K$14+$BF408*'Norm-coeff'!$L$14+$BG408*'Norm-coeff'!$M$14+$BH408*'Norm-coeff'!$N$14+$BI408*'Norm-coeff'!$O$14</f>
        <v>4.2526983164477103</v>
      </c>
      <c r="CC408" s="54">
        <f t="shared" si="1356"/>
        <v>0</v>
      </c>
      <c r="CG408" s="54">
        <f t="shared" si="1232"/>
        <v>0</v>
      </c>
      <c r="CH408" s="54">
        <f t="shared" si="1210"/>
        <v>0</v>
      </c>
      <c r="CI408" s="54">
        <f t="shared" si="1233"/>
        <v>0</v>
      </c>
      <c r="CJ408" s="56">
        <f t="shared" si="1234"/>
        <v>0</v>
      </c>
      <c r="CK408" s="54">
        <f t="shared" si="1235"/>
        <v>0</v>
      </c>
      <c r="CL408" s="54">
        <f t="shared" si="1236"/>
        <v>0</v>
      </c>
      <c r="CM408" s="54">
        <f t="shared" si="1237"/>
        <v>0</v>
      </c>
      <c r="CN408" s="54">
        <f t="shared" si="1238"/>
        <v>0</v>
      </c>
      <c r="CO408" s="54">
        <f t="shared" si="1239"/>
        <v>0</v>
      </c>
      <c r="CP408" s="54">
        <f t="shared" si="1240"/>
        <v>0</v>
      </c>
      <c r="CQ408" s="54">
        <f t="shared" si="1241"/>
        <v>0</v>
      </c>
      <c r="CR408" s="54">
        <f t="shared" si="1242"/>
        <v>0</v>
      </c>
      <c r="CS408" s="54">
        <f t="shared" si="1243"/>
        <v>0</v>
      </c>
      <c r="CU408" s="54">
        <f t="shared" si="1244"/>
        <v>0</v>
      </c>
      <c r="CV408" s="54">
        <f t="shared" si="1245"/>
        <v>0</v>
      </c>
      <c r="CW408" s="54">
        <f t="shared" si="1246"/>
        <v>0</v>
      </c>
      <c r="CX408" s="54">
        <f t="shared" si="1247"/>
        <v>0</v>
      </c>
      <c r="CZ408" s="54">
        <f t="shared" si="1248"/>
        <v>0</v>
      </c>
      <c r="DA408" s="54">
        <f t="shared" si="1249"/>
        <v>0</v>
      </c>
      <c r="DB408" s="54">
        <f t="shared" si="1250"/>
        <v>0</v>
      </c>
      <c r="DC408" s="54">
        <f t="shared" si="1251"/>
        <v>0</v>
      </c>
      <c r="DD408" s="54">
        <f t="shared" si="1252"/>
        <v>0</v>
      </c>
      <c r="DE408" s="54">
        <f t="shared" si="1253"/>
        <v>0</v>
      </c>
      <c r="DF408" s="54">
        <f t="shared" si="1254"/>
        <v>0</v>
      </c>
      <c r="DG408" s="54">
        <f t="shared" si="1255"/>
        <v>2</v>
      </c>
      <c r="DH408" s="71">
        <f t="shared" si="1256"/>
        <v>0</v>
      </c>
      <c r="DI408" s="71">
        <f t="shared" si="1257"/>
        <v>0</v>
      </c>
      <c r="DJ408" s="54">
        <f t="shared" si="1258"/>
        <v>0</v>
      </c>
      <c r="DK408" s="54">
        <f t="shared" si="1259"/>
        <v>2</v>
      </c>
      <c r="DL408" s="4">
        <f t="shared" si="1184"/>
        <v>0</v>
      </c>
      <c r="DM408" s="3">
        <f t="shared" si="1260"/>
        <v>0</v>
      </c>
      <c r="DN408" s="3">
        <f t="shared" si="1261"/>
        <v>0</v>
      </c>
      <c r="DO408" s="4" t="e">
        <f t="shared" si="1262"/>
        <v>#DIV/0!</v>
      </c>
      <c r="DP408" s="57"/>
      <c r="DQ408" s="57"/>
      <c r="DR408" s="56">
        <f t="shared" si="1185"/>
        <v>2</v>
      </c>
      <c r="DS408" s="56">
        <f t="shared" si="1186"/>
        <v>0</v>
      </c>
      <c r="DT408" s="38">
        <f t="shared" si="1187"/>
        <v>0</v>
      </c>
      <c r="DU408" s="38">
        <f t="shared" si="1263"/>
        <v>2</v>
      </c>
      <c r="DV408" s="38">
        <f t="shared" si="1188"/>
        <v>0</v>
      </c>
      <c r="DW408" s="39">
        <f t="shared" si="1189"/>
        <v>0</v>
      </c>
      <c r="DX408" s="39">
        <f t="shared" si="1190"/>
        <v>0</v>
      </c>
      <c r="DY408" s="39">
        <f t="shared" si="1191"/>
        <v>0</v>
      </c>
      <c r="DZ408" s="39">
        <f t="shared" si="1192"/>
        <v>0</v>
      </c>
      <c r="EA408" s="39">
        <f t="shared" si="1193"/>
        <v>0</v>
      </c>
      <c r="EB408" s="37" t="e">
        <f t="shared" si="1264"/>
        <v>#DIV/0!</v>
      </c>
      <c r="EC408" s="37" t="e">
        <f t="shared" si="1265"/>
        <v>#DIV/0!</v>
      </c>
      <c r="ED408" s="37" t="e">
        <f t="shared" si="1266"/>
        <v>#DIV/0!</v>
      </c>
      <c r="EE408" s="37" t="e">
        <f t="shared" si="1267"/>
        <v>#DIV/0!</v>
      </c>
      <c r="EF408" s="39" t="e">
        <f t="shared" si="1268"/>
        <v>#DIV/0!</v>
      </c>
      <c r="EG408" s="37" t="e">
        <f t="shared" si="1269"/>
        <v>#DIV/0!</v>
      </c>
      <c r="EH408" s="37" t="e">
        <f t="shared" si="1270"/>
        <v>#DIV/0!</v>
      </c>
      <c r="EI408" s="11" t="b">
        <f t="shared" si="1271"/>
        <v>1</v>
      </c>
      <c r="EJ408" s="11" t="b">
        <f t="shared" si="1272"/>
        <v>0</v>
      </c>
      <c r="EK408" s="39" t="e">
        <f t="shared" si="1273"/>
        <v>#DIV/0!</v>
      </c>
      <c r="EL408" s="39" t="e">
        <f t="shared" si="1274"/>
        <v>#DIV/0!</v>
      </c>
      <c r="EM408" s="39" t="e">
        <f t="shared" si="1275"/>
        <v>#DIV/0!</v>
      </c>
      <c r="EN408" s="39" t="e">
        <f t="shared" si="1276"/>
        <v>#DIV/0!</v>
      </c>
      <c r="EO408" s="39" t="e">
        <f t="shared" si="1277"/>
        <v>#DIV/0!</v>
      </c>
      <c r="EP408" s="39" t="e">
        <f t="shared" si="1278"/>
        <v>#DIV/0!</v>
      </c>
      <c r="EQ408" s="39" t="e">
        <f t="shared" si="1279"/>
        <v>#DIV/0!</v>
      </c>
      <c r="ER408" s="39" t="e">
        <f t="shared" si="1280"/>
        <v>#DIV/0!</v>
      </c>
      <c r="ES408" s="58" t="str">
        <f t="shared" si="1281"/>
        <v>(OH,F,Cl)-dominate amphibole</v>
      </c>
      <c r="ET408" s="58" t="e">
        <f t="shared" si="1282"/>
        <v>#N/A</v>
      </c>
      <c r="EU408" s="56">
        <f t="shared" si="1194"/>
        <v>0</v>
      </c>
      <c r="EV408" s="56">
        <f t="shared" si="1195"/>
        <v>0</v>
      </c>
      <c r="EW408" s="56">
        <f t="shared" si="1196"/>
        <v>0</v>
      </c>
      <c r="EX408" s="56">
        <f t="shared" si="1197"/>
        <v>0</v>
      </c>
      <c r="EY408" s="56">
        <f t="shared" si="1198"/>
        <v>0</v>
      </c>
      <c r="EZ408" s="56">
        <f t="shared" si="1199"/>
        <v>0</v>
      </c>
      <c r="FA408" s="39">
        <f t="shared" si="1200"/>
        <v>0</v>
      </c>
      <c r="FB408" s="39">
        <f t="shared" si="1201"/>
        <v>0</v>
      </c>
      <c r="FC408" s="54">
        <f t="shared" si="1202"/>
        <v>0</v>
      </c>
      <c r="FD408" s="54">
        <f t="shared" si="1203"/>
        <v>0</v>
      </c>
      <c r="FE408" s="39">
        <f t="shared" si="1204"/>
        <v>0</v>
      </c>
      <c r="FF408" s="54">
        <f t="shared" si="1205"/>
        <v>0</v>
      </c>
      <c r="FG408" s="39">
        <f t="shared" si="1206"/>
        <v>0</v>
      </c>
      <c r="FH408" s="39">
        <f t="shared" si="1283"/>
        <v>0</v>
      </c>
      <c r="FI408" s="39">
        <f t="shared" si="1284"/>
        <v>0</v>
      </c>
      <c r="FJ408" s="39">
        <f t="shared" si="1285"/>
        <v>0</v>
      </c>
      <c r="FK408" s="39" t="e">
        <f t="shared" si="1286"/>
        <v>#DIV/0!</v>
      </c>
      <c r="FL408" s="39" t="e">
        <f t="shared" si="1287"/>
        <v>#DIV/0!</v>
      </c>
      <c r="FM408" s="39" t="e">
        <f t="shared" si="1288"/>
        <v>#DIV/0!</v>
      </c>
      <c r="FN408" s="39">
        <f t="shared" si="1289"/>
        <v>1</v>
      </c>
      <c r="FO408" s="39">
        <f t="shared" si="1207"/>
        <v>0</v>
      </c>
      <c r="FP408" s="39">
        <f t="shared" si="1208"/>
        <v>0</v>
      </c>
      <c r="FQ408" s="39">
        <f t="shared" si="1209"/>
        <v>0</v>
      </c>
      <c r="FR408" s="39">
        <f t="shared" si="1290"/>
        <v>0</v>
      </c>
      <c r="FS408" s="39">
        <f t="shared" si="1291"/>
        <v>0</v>
      </c>
      <c r="FU408" s="39" t="e">
        <f t="shared" si="1292"/>
        <v>#DIV/0!</v>
      </c>
      <c r="FV408" s="39" t="e">
        <f t="shared" si="1293"/>
        <v>#DIV/0!</v>
      </c>
      <c r="FW408" s="39" t="e">
        <f t="shared" si="1294"/>
        <v>#DIV/0!</v>
      </c>
      <c r="FY408" s="39" t="e">
        <f t="shared" si="1295"/>
        <v>#DIV/0!</v>
      </c>
      <c r="FZ408" s="39" t="e">
        <f t="shared" si="1296"/>
        <v>#DIV/0!</v>
      </c>
      <c r="GA408" s="39" t="e">
        <f t="shared" si="1297"/>
        <v>#DIV/0!</v>
      </c>
      <c r="GB408" s="39" t="e">
        <f t="shared" si="1298"/>
        <v>#DIV/0!</v>
      </c>
      <c r="GC408" s="39" t="e">
        <f t="shared" si="1299"/>
        <v>#DIV/0!</v>
      </c>
      <c r="GD408" s="39" t="e">
        <f t="shared" si="1300"/>
        <v>#DIV/0!</v>
      </c>
      <c r="GE408" s="39" t="e">
        <f t="shared" si="1301"/>
        <v>#DIV/0!</v>
      </c>
      <c r="GF408" s="39" t="e">
        <f t="shared" si="1302"/>
        <v>#DIV/0!</v>
      </c>
      <c r="GG408" s="39" t="e">
        <f t="shared" si="1303"/>
        <v>#DIV/0!</v>
      </c>
      <c r="GH408" s="39" t="e">
        <f t="shared" si="1304"/>
        <v>#DIV/0!</v>
      </c>
      <c r="GI408" s="39"/>
      <c r="GJ408" s="39" t="e">
        <f t="shared" si="1305"/>
        <v>#DIV/0!</v>
      </c>
      <c r="GK408" s="39" t="e">
        <f t="shared" si="1306"/>
        <v>#DIV/0!</v>
      </c>
      <c r="GL408" s="39" t="e">
        <f t="shared" si="1307"/>
        <v>#DIV/0!</v>
      </c>
      <c r="GM408" s="39" t="e">
        <f t="shared" si="1308"/>
        <v>#DIV/0!</v>
      </c>
      <c r="GN408" s="39" t="e">
        <f t="shared" si="1309"/>
        <v>#DIV/0!</v>
      </c>
      <c r="GO408" s="57"/>
      <c r="GP408" s="57" t="e">
        <f t="shared" si="1310"/>
        <v>#DIV/0!</v>
      </c>
      <c r="GQ408" s="59" t="e">
        <f t="shared" si="1311"/>
        <v>#DIV/0!</v>
      </c>
      <c r="GR408" s="41" t="e">
        <f t="shared" si="1312"/>
        <v>#DIV/0!</v>
      </c>
      <c r="GS408" s="57" t="e">
        <f t="shared" si="1313"/>
        <v>#DIV/0!</v>
      </c>
      <c r="GT408" s="57" t="e">
        <f t="shared" si="1314"/>
        <v>#DIV/0!</v>
      </c>
      <c r="GU408" s="57" t="e">
        <f t="shared" si="1315"/>
        <v>#DIV/0!</v>
      </c>
      <c r="GV408" s="57"/>
      <c r="GW408" s="42" t="e">
        <f t="shared" si="1316"/>
        <v>#DIV/0!</v>
      </c>
      <c r="GX408" s="42" t="e">
        <f t="shared" si="1317"/>
        <v>#DIV/0!</v>
      </c>
      <c r="GY408" s="42" t="e">
        <f t="shared" si="1318"/>
        <v>#DIV/0!</v>
      </c>
      <c r="GZ408" s="57"/>
      <c r="HA408" s="2" t="e">
        <f t="shared" si="1319"/>
        <v>#DIV/0!</v>
      </c>
      <c r="HB408" s="2" t="e">
        <f t="shared" si="1320"/>
        <v>#DIV/0!</v>
      </c>
      <c r="HC408" s="2" t="e">
        <f t="shared" si="1321"/>
        <v>#DIV/0!</v>
      </c>
      <c r="HD408" s="2" t="e">
        <f t="shared" si="1322"/>
        <v>#DIV/0!</v>
      </c>
      <c r="HE408" s="2" t="e">
        <f t="shared" si="1323"/>
        <v>#DIV/0!</v>
      </c>
      <c r="HF408" s="2" t="e">
        <f t="shared" si="1324"/>
        <v>#DIV/0!</v>
      </c>
      <c r="HG408" s="2" t="e">
        <f t="shared" si="1325"/>
        <v>#DIV/0!</v>
      </c>
      <c r="HH408" s="2" t="e">
        <f t="shared" si="1326"/>
        <v>#DIV/0!</v>
      </c>
      <c r="HI408" s="2" t="e">
        <f t="shared" si="1327"/>
        <v>#DIV/0!</v>
      </c>
      <c r="HJ408" s="11" t="e">
        <f t="shared" si="1328"/>
        <v>#DIV/0!</v>
      </c>
      <c r="HK408" s="60" t="e">
        <f t="shared" si="1329"/>
        <v>#DIV/0!</v>
      </c>
      <c r="HL408" s="57"/>
      <c r="HM408" s="57" t="e">
        <f t="shared" si="1330"/>
        <v>#DIV/0!</v>
      </c>
      <c r="HN408" s="57" t="e">
        <f t="shared" si="1331"/>
        <v>#DIV/0!</v>
      </c>
      <c r="HO408" s="57" t="e">
        <f t="shared" si="1332"/>
        <v>#DIV/0!</v>
      </c>
      <c r="HP408" s="57" t="e">
        <f t="shared" si="1333"/>
        <v>#DIV/0!</v>
      </c>
      <c r="HQ408" s="57" t="e">
        <f t="shared" si="1334"/>
        <v>#DIV/0!</v>
      </c>
      <c r="HR408" s="57"/>
      <c r="HS408" s="57" t="e">
        <f t="shared" si="1335"/>
        <v>#DIV/0!</v>
      </c>
      <c r="HT408" s="57" t="e">
        <f t="shared" si="1336"/>
        <v>#DIV/0!</v>
      </c>
      <c r="HU408" s="57" t="e">
        <f t="shared" si="1337"/>
        <v>#DIV/0!</v>
      </c>
      <c r="HV408" s="57" t="e">
        <f t="shared" si="1338"/>
        <v>#DIV/0!</v>
      </c>
      <c r="HW408" s="57" t="e">
        <f t="shared" si="1339"/>
        <v>#DIV/0!</v>
      </c>
      <c r="HX408" s="57"/>
      <c r="HY408" s="57" t="e">
        <f t="shared" si="1340"/>
        <v>#DIV/0!</v>
      </c>
      <c r="HZ408" s="57" t="e">
        <f t="shared" si="1341"/>
        <v>#DIV/0!</v>
      </c>
      <c r="IA408" s="57"/>
      <c r="IB408" s="61">
        <f t="shared" si="1342"/>
        <v>0</v>
      </c>
      <c r="IC408" s="57" t="str">
        <f t="shared" si="1343"/>
        <v/>
      </c>
      <c r="ID408" s="42"/>
      <c r="IE408" s="2" t="str">
        <f t="shared" si="1344"/>
        <v/>
      </c>
      <c r="IF408" s="60" t="e">
        <f t="shared" si="1345"/>
        <v>#DIV/0!</v>
      </c>
      <c r="IG408" s="60" t="str">
        <f t="shared" si="1346"/>
        <v/>
      </c>
      <c r="IH408" s="60" t="str">
        <f t="shared" si="1347"/>
        <v>zinco-</v>
      </c>
      <c r="II408" s="60" t="str">
        <f t="shared" si="1348"/>
        <v>mangano-</v>
      </c>
      <c r="IJ408" s="60" t="e">
        <f t="shared" si="1349"/>
        <v>#DIV/0!</v>
      </c>
      <c r="IK408" s="60" t="e">
        <f t="shared" si="1350"/>
        <v>#DIV/0!</v>
      </c>
      <c r="IL408" s="60" t="e">
        <f t="shared" si="1351"/>
        <v>#DIV/0!</v>
      </c>
      <c r="IM408" s="60" t="e">
        <f t="shared" si="1352"/>
        <v>#DIV/0!</v>
      </c>
      <c r="IN408" s="60" t="str">
        <f t="shared" si="1353"/>
        <v/>
      </c>
      <c r="IO408" s="60" t="str">
        <f t="shared" si="1354"/>
        <v/>
      </c>
      <c r="IP408" s="57"/>
      <c r="IQ408" s="57" t="str">
        <f t="shared" si="1355"/>
        <v>ERROR!!</v>
      </c>
    </row>
    <row r="409" spans="24:251">
      <c r="X409" s="29">
        <f t="shared" si="1211"/>
        <v>0</v>
      </c>
      <c r="Y409" s="29">
        <f t="shared" si="1212"/>
        <v>0</v>
      </c>
      <c r="Z409" s="29" t="e">
        <f t="shared" si="1213"/>
        <v>#DIV/0!</v>
      </c>
      <c r="AA409" s="29" t="e">
        <f t="shared" si="1214"/>
        <v>#DIV/0!</v>
      </c>
      <c r="AB409" s="29" t="e">
        <f t="shared" si="1215"/>
        <v>#DIV/0!</v>
      </c>
      <c r="AC409" s="29" t="e">
        <f t="shared" si="1216"/>
        <v>#DIV/0!</v>
      </c>
      <c r="AF409" s="23">
        <v>60.084299999999999</v>
      </c>
      <c r="AG409" s="23">
        <v>79.878799999999998</v>
      </c>
      <c r="AH409" s="23">
        <v>101.96120000000001</v>
      </c>
      <c r="AI409" s="23">
        <v>151.99039999999999</v>
      </c>
      <c r="AJ409" s="23">
        <v>159.69</v>
      </c>
      <c r="AK409" s="23">
        <v>71.846400000000003</v>
      </c>
      <c r="AL409" s="23">
        <v>70.9375</v>
      </c>
      <c r="AM409" s="23">
        <v>40.304400000000001</v>
      </c>
      <c r="AN409" s="23">
        <v>56.077399999999997</v>
      </c>
      <c r="AO409" s="23">
        <v>61.978999999999999</v>
      </c>
      <c r="AP409" s="23">
        <v>94.195999999999998</v>
      </c>
      <c r="AQ409" s="23">
        <v>18.998000000000001</v>
      </c>
      <c r="AR409" s="23">
        <v>35.450000000000003</v>
      </c>
      <c r="AS409" s="23">
        <v>29.88</v>
      </c>
      <c r="AT409" s="23">
        <v>74.691999999999993</v>
      </c>
      <c r="AU409" s="23">
        <v>81.39</v>
      </c>
      <c r="AX409" s="54">
        <f t="shared" si="1217"/>
        <v>0</v>
      </c>
      <c r="AY409" s="54">
        <f t="shared" si="1218"/>
        <v>0</v>
      </c>
      <c r="AZ409" s="54">
        <f t="shared" si="1219"/>
        <v>0</v>
      </c>
      <c r="BA409" s="54">
        <f t="shared" si="1220"/>
        <v>0</v>
      </c>
      <c r="BB409" s="54">
        <f t="shared" si="1221"/>
        <v>0</v>
      </c>
      <c r="BC409" s="54">
        <f t="shared" si="1222"/>
        <v>0</v>
      </c>
      <c r="BD409" s="54">
        <f t="shared" si="1223"/>
        <v>0</v>
      </c>
      <c r="BE409" s="54">
        <f t="shared" si="1224"/>
        <v>0</v>
      </c>
      <c r="BF409" s="54">
        <f t="shared" si="1225"/>
        <v>0</v>
      </c>
      <c r="BG409" s="54">
        <f t="shared" si="1226"/>
        <v>0</v>
      </c>
      <c r="BH409" s="54">
        <f t="shared" si="1227"/>
        <v>0</v>
      </c>
      <c r="BI409" s="54">
        <f t="shared" si="1228"/>
        <v>0</v>
      </c>
      <c r="BJ409" s="54">
        <f t="shared" si="1229"/>
        <v>0</v>
      </c>
      <c r="BK409" s="54">
        <f t="shared" si="1230"/>
        <v>0</v>
      </c>
      <c r="BL409" s="54">
        <f t="shared" si="1231"/>
        <v>0</v>
      </c>
      <c r="BM409" s="42"/>
      <c r="BO409" s="54">
        <f>'Norm-coeff'!$C$2+$AX409*'Norm-coeff'!$D$2+$AY409*'Norm-coeff'!$E$2+$AZ409*'Norm-coeff'!$F$2+$BA409*'Norm-coeff'!$G$2+$BB409*'Norm-coeff'!$H$2+$BC409*'Norm-coeff'!$I$2+$BD409*'Norm-coeff'!$J$2+$BE409*'Norm-coeff'!$K$2+$BF409*'Norm-coeff'!$L$2+$BG409*'Norm-coeff'!$M$2+$BH409*'Norm-coeff'!$N$2+$BI409*'Norm-coeff'!$O$2</f>
        <v>5.4045421474420303</v>
      </c>
      <c r="BP409" s="54">
        <f>'Norm-coeff'!$C$3+$AX409*'Norm-coeff'!$D$3+$AY409*'Norm-coeff'!$E$3+$AZ409*'Norm-coeff'!$F$3+$BA409*'Norm-coeff'!$G$3+$BB409*'Norm-coeff'!$H$3+$BC409*'Norm-coeff'!$I$3+$BD409*'Norm-coeff'!$J$3+$BE409*'Norm-coeff'!$K$3+$BF409*'Norm-coeff'!$L$3+$BG409*'Norm-coeff'!$M$3+$BH409*'Norm-coeff'!$N$3+$BI409*'Norm-coeff'!$O$3</f>
        <v>3.15319116612705</v>
      </c>
      <c r="BQ409" s="54">
        <f>'Norm-coeff'!$C$4+$AX409*'Norm-coeff'!$D$4+$AY409*'Norm-coeff'!$E$4+$AZ409*'Norm-coeff'!$F$4+$BA409*'Norm-coeff'!$G$4+$BB409*'Norm-coeff'!$H$4+$BC409*'Norm-coeff'!$I$4+$BD409*'Norm-coeff'!$J$4+$BE409*'Norm-coeff'!$K$4+$BF409*'Norm-coeff'!$L$4+$BG409*'Norm-coeff'!$M$4+$BH409*'Norm-coeff'!$N$4+$BI409*'Norm-coeff'!$O$4</f>
        <v>1.42115649462768</v>
      </c>
      <c r="BR409" s="54">
        <f>'Norm-coeff'!$C$5+$AX409*'Norm-coeff'!$D$5+$AY409*'Norm-coeff'!$E$5+$AZ409*'Norm-coeff'!$F$5+$BA409*'Norm-coeff'!$G$5+$BB409*'Norm-coeff'!$H$5+$BC409*'Norm-coeff'!$I$5+$BD409*'Norm-coeff'!$J$5+$BE409*'Norm-coeff'!$K$5+$BF409*'Norm-coeff'!$L$5+$BG409*'Norm-coeff'!$M$5+$BH409*'Norm-coeff'!$N$5+$BI409*'Norm-coeff'!$O$5</f>
        <v>1.0553329241296201</v>
      </c>
      <c r="BS409" s="54">
        <f>'Norm-coeff'!$C$6+$AX409*'Norm-coeff'!$D$6+$AY409*'Norm-coeff'!$E$6+$AZ409*'Norm-coeff'!$F$6+$BA409*'Norm-coeff'!$G$6+$BB409*'Norm-coeff'!$H$6+$BC409*'Norm-coeff'!$I$6+$BD409*'Norm-coeff'!$J$6+$BE409*'Norm-coeff'!$K$6+$BF409*'Norm-coeff'!$L$6+$BG409*'Norm-coeff'!$M$6+$BH409*'Norm-coeff'!$N$6+$BI409*'Norm-coeff'!$O$6</f>
        <v>-1.48700885495103E-2</v>
      </c>
      <c r="BT409" s="54">
        <f>'Norm-coeff'!$C$7+$AX409*'Norm-coeff'!$D$7+$AY409*'Norm-coeff'!$E$7+$AZ409*'Norm-coeff'!$F$7+$BA409*'Norm-coeff'!$G$7+$BB409*'Norm-coeff'!$H$7+$BC409*'Norm-coeff'!$I$7+$BD409*'Norm-coeff'!$J$7+$BE409*'Norm-coeff'!$K$7+$BF409*'Norm-coeff'!$L$7+$BG409*'Norm-coeff'!$M$7+$BH409*'Norm-coeff'!$N$7+$BI409*'Norm-coeff'!$O$7</f>
        <v>2.0907583608832998</v>
      </c>
      <c r="BU409" s="54">
        <f>'Norm-coeff'!$C$8+$AX409*'Norm-coeff'!$D$8+$AY409*'Norm-coeff'!$E$8+$AZ409*'Norm-coeff'!$F$8+$BA409*'Norm-coeff'!$G$8+$BB409*'Norm-coeff'!$H$8+$BC409*'Norm-coeff'!$I$8+$BD409*'Norm-coeff'!$J$8+$BE409*'Norm-coeff'!$K$8+$BF409*'Norm-coeff'!$L$8+$BG409*'Norm-coeff'!$M$8+$BH409*'Norm-coeff'!$N$8+$BI409*'Norm-coeff'!$O$8</f>
        <v>0.65894159836244504</v>
      </c>
      <c r="BV409" s="54">
        <f>'Norm-coeff'!$C$9+$AX409*'Norm-coeff'!$D$9+$AY409*'Norm-coeff'!$E$9+$AZ409*'Norm-coeff'!$F$9+$BA409*'Norm-coeff'!$G$9+$BB409*'Norm-coeff'!$H$9+$BC409*'Norm-coeff'!$I$9+$BD409*'Norm-coeff'!$J$9+$BE409*'Norm-coeff'!$K$9+$BF409*'Norm-coeff'!$L$9+$BG409*'Norm-coeff'!$M$9+$BH409*'Norm-coeff'!$N$9+$BI409*'Norm-coeff'!$O$9</f>
        <v>1.48961085014701</v>
      </c>
      <c r="BW409" s="54">
        <f>'Norm-coeff'!$C$10+$AX409*'Norm-coeff'!$D$10+$AY409*'Norm-coeff'!$E$10+$AZ409*'Norm-coeff'!$F$10+$BA409*'Norm-coeff'!$G$10+$BB409*'Norm-coeff'!$H$10+$BC409*'Norm-coeff'!$I$10+$BD409*'Norm-coeff'!$J$10+$BE409*'Norm-coeff'!$K$10+$BF409*'Norm-coeff'!$L$10+$BG409*'Norm-coeff'!$M$10+$BH409*'Norm-coeff'!$N$10+$BI409*'Norm-coeff'!$O$10</f>
        <v>1.42058735749591</v>
      </c>
      <c r="BX409" s="54">
        <f>'Norm-coeff'!$C$11+$AX409*'Norm-coeff'!$D$11+$AY409*'Norm-coeff'!$E$11+$AZ409*'Norm-coeff'!$F$11+$BA409*'Norm-coeff'!$G$11+$BB409*'Norm-coeff'!$H$11+$BC409*'Norm-coeff'!$I$11+$BD409*'Norm-coeff'!$J$11+$BE409*'Norm-coeff'!$K$11+$BF409*'Norm-coeff'!$L$11+$BG409*'Norm-coeff'!$M$11+$BH409*'Norm-coeff'!$N$11+$BI409*'Norm-coeff'!$O$11</f>
        <v>0.221233014421479</v>
      </c>
      <c r="BY409" s="54">
        <f>'Norm-coeff'!$C$12+$AX409*'Norm-coeff'!$D$12+$AY409*'Norm-coeff'!$E$12+$AZ409*'Norm-coeff'!$F$12+$BA409*'Norm-coeff'!$G$12+$BB409*'Norm-coeff'!$H$12+$BC409*'Norm-coeff'!$I$12+$BD409*'Norm-coeff'!$J$12+$BE409*'Norm-coeff'!$K$12+$BF409*'Norm-coeff'!$L$12+$BG409*'Norm-coeff'!$M$12+$BH409*'Norm-coeff'!$N$12+$BI409*'Norm-coeff'!$O$12</f>
        <v>0.283527502056037</v>
      </c>
      <c r="BZ409" s="54">
        <f>'Norm-coeff'!$C$13+$AX409*'Norm-coeff'!$D$13+$AY409*'Norm-coeff'!$E$13+$AZ409*'Norm-coeff'!$F$13+$BA409*'Norm-coeff'!$G$13+$BB409*'Norm-coeff'!$H$13+$BC409*'Norm-coeff'!$I$13+$BD409*'Norm-coeff'!$J$13+$BE409*'Norm-coeff'!$K$13+$BF409*'Norm-coeff'!$L$13+$BG409*'Norm-coeff'!$M$13+$BH409*'Norm-coeff'!$N$13+$BI409*'Norm-coeff'!$O$13</f>
        <v>-4.1864930554451202E-2</v>
      </c>
      <c r="CA409" s="54">
        <f>'Norm-coeff'!$C$14+$AX409*'Norm-coeff'!$D$14+$AY409*'Norm-coeff'!$E$14+$AZ409*'Norm-coeff'!$F$14+$BA409*'Norm-coeff'!$G$14+$BB409*'Norm-coeff'!$H$14+$BC409*'Norm-coeff'!$I$14+$BD409*'Norm-coeff'!$J$14+$BE409*'Norm-coeff'!$K$14+$BF409*'Norm-coeff'!$L$14+$BG409*'Norm-coeff'!$M$14+$BH409*'Norm-coeff'!$N$14+$BI409*'Norm-coeff'!$O$14</f>
        <v>4.2526983164477103</v>
      </c>
      <c r="CC409" s="54">
        <f t="shared" si="1356"/>
        <v>0</v>
      </c>
      <c r="CG409" s="54">
        <f t="shared" si="1232"/>
        <v>0</v>
      </c>
      <c r="CH409" s="54">
        <f t="shared" si="1210"/>
        <v>0</v>
      </c>
      <c r="CI409" s="54">
        <f t="shared" si="1233"/>
        <v>0</v>
      </c>
      <c r="CJ409" s="56">
        <f t="shared" si="1234"/>
        <v>0</v>
      </c>
      <c r="CK409" s="54">
        <f t="shared" si="1235"/>
        <v>0</v>
      </c>
      <c r="CL409" s="54">
        <f t="shared" si="1236"/>
        <v>0</v>
      </c>
      <c r="CM409" s="54">
        <f t="shared" si="1237"/>
        <v>0</v>
      </c>
      <c r="CN409" s="54">
        <f t="shared" si="1238"/>
        <v>0</v>
      </c>
      <c r="CO409" s="54">
        <f t="shared" si="1239"/>
        <v>0</v>
      </c>
      <c r="CP409" s="54">
        <f t="shared" si="1240"/>
        <v>0</v>
      </c>
      <c r="CQ409" s="54">
        <f t="shared" si="1241"/>
        <v>0</v>
      </c>
      <c r="CR409" s="54">
        <f t="shared" si="1242"/>
        <v>0</v>
      </c>
      <c r="CS409" s="54">
        <f t="shared" si="1243"/>
        <v>0</v>
      </c>
      <c r="CU409" s="54">
        <f t="shared" si="1244"/>
        <v>0</v>
      </c>
      <c r="CV409" s="54">
        <f t="shared" si="1245"/>
        <v>0</v>
      </c>
      <c r="CW409" s="54">
        <f t="shared" si="1246"/>
        <v>0</v>
      </c>
      <c r="CX409" s="54">
        <f t="shared" si="1247"/>
        <v>0</v>
      </c>
      <c r="CZ409" s="54">
        <f t="shared" si="1248"/>
        <v>0</v>
      </c>
      <c r="DA409" s="54">
        <f t="shared" si="1249"/>
        <v>0</v>
      </c>
      <c r="DB409" s="54">
        <f t="shared" si="1250"/>
        <v>0</v>
      </c>
      <c r="DC409" s="54">
        <f t="shared" si="1251"/>
        <v>0</v>
      </c>
      <c r="DD409" s="54">
        <f t="shared" si="1252"/>
        <v>0</v>
      </c>
      <c r="DE409" s="54">
        <f t="shared" si="1253"/>
        <v>0</v>
      </c>
      <c r="DF409" s="54">
        <f t="shared" si="1254"/>
        <v>0</v>
      </c>
      <c r="DG409" s="54">
        <f t="shared" si="1255"/>
        <v>2</v>
      </c>
      <c r="DH409" s="71">
        <f t="shared" si="1256"/>
        <v>0</v>
      </c>
      <c r="DI409" s="71">
        <f t="shared" si="1257"/>
        <v>0</v>
      </c>
      <c r="DJ409" s="54">
        <f t="shared" si="1258"/>
        <v>0</v>
      </c>
      <c r="DK409" s="54">
        <f t="shared" si="1259"/>
        <v>2</v>
      </c>
      <c r="DL409" s="4">
        <f t="shared" si="1184"/>
        <v>0</v>
      </c>
      <c r="DM409" s="3">
        <f t="shared" si="1260"/>
        <v>0</v>
      </c>
      <c r="DN409" s="3">
        <f t="shared" si="1261"/>
        <v>0</v>
      </c>
      <c r="DO409" s="4" t="e">
        <f t="shared" si="1262"/>
        <v>#DIV/0!</v>
      </c>
      <c r="DP409" s="57"/>
      <c r="DQ409" s="57"/>
      <c r="DR409" s="56">
        <f t="shared" si="1185"/>
        <v>2</v>
      </c>
      <c r="DS409" s="56">
        <f t="shared" si="1186"/>
        <v>0</v>
      </c>
      <c r="DT409" s="38">
        <f t="shared" si="1187"/>
        <v>0</v>
      </c>
      <c r="DU409" s="38">
        <f t="shared" si="1263"/>
        <v>2</v>
      </c>
      <c r="DV409" s="38">
        <f t="shared" si="1188"/>
        <v>0</v>
      </c>
      <c r="DW409" s="39">
        <f t="shared" si="1189"/>
        <v>0</v>
      </c>
      <c r="DX409" s="39">
        <f t="shared" si="1190"/>
        <v>0</v>
      </c>
      <c r="DY409" s="39">
        <f t="shared" si="1191"/>
        <v>0</v>
      </c>
      <c r="DZ409" s="39">
        <f t="shared" si="1192"/>
        <v>0</v>
      </c>
      <c r="EA409" s="39">
        <f t="shared" si="1193"/>
        <v>0</v>
      </c>
      <c r="EB409" s="37" t="e">
        <f t="shared" si="1264"/>
        <v>#DIV/0!</v>
      </c>
      <c r="EC409" s="37" t="e">
        <f t="shared" si="1265"/>
        <v>#DIV/0!</v>
      </c>
      <c r="ED409" s="37" t="e">
        <f t="shared" si="1266"/>
        <v>#DIV/0!</v>
      </c>
      <c r="EE409" s="37" t="e">
        <f t="shared" si="1267"/>
        <v>#DIV/0!</v>
      </c>
      <c r="EF409" s="39" t="e">
        <f t="shared" si="1268"/>
        <v>#DIV/0!</v>
      </c>
      <c r="EG409" s="37" t="e">
        <f t="shared" si="1269"/>
        <v>#DIV/0!</v>
      </c>
      <c r="EH409" s="37" t="e">
        <f t="shared" si="1270"/>
        <v>#DIV/0!</v>
      </c>
      <c r="EI409" s="11" t="b">
        <f t="shared" si="1271"/>
        <v>1</v>
      </c>
      <c r="EJ409" s="11" t="b">
        <f t="shared" si="1272"/>
        <v>0</v>
      </c>
      <c r="EK409" s="39" t="e">
        <f t="shared" si="1273"/>
        <v>#DIV/0!</v>
      </c>
      <c r="EL409" s="39" t="e">
        <f t="shared" si="1274"/>
        <v>#DIV/0!</v>
      </c>
      <c r="EM409" s="39" t="e">
        <f t="shared" si="1275"/>
        <v>#DIV/0!</v>
      </c>
      <c r="EN409" s="39" t="e">
        <f t="shared" si="1276"/>
        <v>#DIV/0!</v>
      </c>
      <c r="EO409" s="39" t="e">
        <f t="shared" si="1277"/>
        <v>#DIV/0!</v>
      </c>
      <c r="EP409" s="39" t="e">
        <f t="shared" si="1278"/>
        <v>#DIV/0!</v>
      </c>
      <c r="EQ409" s="39" t="e">
        <f t="shared" si="1279"/>
        <v>#DIV/0!</v>
      </c>
      <c r="ER409" s="39" t="e">
        <f t="shared" si="1280"/>
        <v>#DIV/0!</v>
      </c>
      <c r="ES409" s="58" t="str">
        <f t="shared" si="1281"/>
        <v>(OH,F,Cl)-dominate amphibole</v>
      </c>
      <c r="ET409" s="58" t="e">
        <f t="shared" si="1282"/>
        <v>#N/A</v>
      </c>
      <c r="EU409" s="56">
        <f t="shared" si="1194"/>
        <v>0</v>
      </c>
      <c r="EV409" s="56">
        <f t="shared" si="1195"/>
        <v>0</v>
      </c>
      <c r="EW409" s="56">
        <f t="shared" si="1196"/>
        <v>0</v>
      </c>
      <c r="EX409" s="56">
        <f t="shared" si="1197"/>
        <v>0</v>
      </c>
      <c r="EY409" s="56">
        <f t="shared" si="1198"/>
        <v>0</v>
      </c>
      <c r="EZ409" s="56">
        <f t="shared" si="1199"/>
        <v>0</v>
      </c>
      <c r="FA409" s="39">
        <f t="shared" si="1200"/>
        <v>0</v>
      </c>
      <c r="FB409" s="39">
        <f t="shared" si="1201"/>
        <v>0</v>
      </c>
      <c r="FC409" s="54">
        <f t="shared" si="1202"/>
        <v>0</v>
      </c>
      <c r="FD409" s="54">
        <f t="shared" si="1203"/>
        <v>0</v>
      </c>
      <c r="FE409" s="39">
        <f t="shared" si="1204"/>
        <v>0</v>
      </c>
      <c r="FF409" s="54">
        <f t="shared" si="1205"/>
        <v>0</v>
      </c>
      <c r="FG409" s="39">
        <f t="shared" si="1206"/>
        <v>0</v>
      </c>
      <c r="FH409" s="39">
        <f t="shared" si="1283"/>
        <v>0</v>
      </c>
      <c r="FI409" s="39">
        <f t="shared" si="1284"/>
        <v>0</v>
      </c>
      <c r="FJ409" s="39">
        <f t="shared" si="1285"/>
        <v>0</v>
      </c>
      <c r="FK409" s="39" t="e">
        <f t="shared" si="1286"/>
        <v>#DIV/0!</v>
      </c>
      <c r="FL409" s="39" t="e">
        <f t="shared" si="1287"/>
        <v>#DIV/0!</v>
      </c>
      <c r="FM409" s="39" t="e">
        <f t="shared" si="1288"/>
        <v>#DIV/0!</v>
      </c>
      <c r="FN409" s="39">
        <f t="shared" si="1289"/>
        <v>1</v>
      </c>
      <c r="FO409" s="39">
        <f t="shared" si="1207"/>
        <v>0</v>
      </c>
      <c r="FP409" s="39">
        <f t="shared" si="1208"/>
        <v>0</v>
      </c>
      <c r="FQ409" s="39">
        <f t="shared" si="1209"/>
        <v>0</v>
      </c>
      <c r="FR409" s="39">
        <f t="shared" si="1290"/>
        <v>0</v>
      </c>
      <c r="FS409" s="39">
        <f t="shared" si="1291"/>
        <v>0</v>
      </c>
      <c r="FU409" s="39" t="e">
        <f t="shared" si="1292"/>
        <v>#DIV/0!</v>
      </c>
      <c r="FV409" s="39" t="e">
        <f t="shared" si="1293"/>
        <v>#DIV/0!</v>
      </c>
      <c r="FW409" s="39" t="e">
        <f t="shared" si="1294"/>
        <v>#DIV/0!</v>
      </c>
      <c r="FY409" s="39" t="e">
        <f t="shared" si="1295"/>
        <v>#DIV/0!</v>
      </c>
      <c r="FZ409" s="39" t="e">
        <f t="shared" si="1296"/>
        <v>#DIV/0!</v>
      </c>
      <c r="GA409" s="39" t="e">
        <f t="shared" si="1297"/>
        <v>#DIV/0!</v>
      </c>
      <c r="GB409" s="39" t="e">
        <f t="shared" si="1298"/>
        <v>#DIV/0!</v>
      </c>
      <c r="GC409" s="39" t="e">
        <f t="shared" si="1299"/>
        <v>#DIV/0!</v>
      </c>
      <c r="GD409" s="39" t="e">
        <f t="shared" si="1300"/>
        <v>#DIV/0!</v>
      </c>
      <c r="GE409" s="39" t="e">
        <f t="shared" si="1301"/>
        <v>#DIV/0!</v>
      </c>
      <c r="GF409" s="39" t="e">
        <f t="shared" si="1302"/>
        <v>#DIV/0!</v>
      </c>
      <c r="GG409" s="39" t="e">
        <f t="shared" si="1303"/>
        <v>#DIV/0!</v>
      </c>
      <c r="GH409" s="39" t="e">
        <f t="shared" si="1304"/>
        <v>#DIV/0!</v>
      </c>
      <c r="GI409" s="39"/>
      <c r="GJ409" s="39" t="e">
        <f t="shared" si="1305"/>
        <v>#DIV/0!</v>
      </c>
      <c r="GK409" s="39" t="e">
        <f t="shared" si="1306"/>
        <v>#DIV/0!</v>
      </c>
      <c r="GL409" s="39" t="e">
        <f t="shared" si="1307"/>
        <v>#DIV/0!</v>
      </c>
      <c r="GM409" s="39" t="e">
        <f t="shared" si="1308"/>
        <v>#DIV/0!</v>
      </c>
      <c r="GN409" s="39" t="e">
        <f t="shared" si="1309"/>
        <v>#DIV/0!</v>
      </c>
      <c r="GO409" s="57"/>
      <c r="GP409" s="57" t="e">
        <f t="shared" si="1310"/>
        <v>#DIV/0!</v>
      </c>
      <c r="GQ409" s="59" t="e">
        <f t="shared" si="1311"/>
        <v>#DIV/0!</v>
      </c>
      <c r="GR409" s="41" t="e">
        <f t="shared" si="1312"/>
        <v>#DIV/0!</v>
      </c>
      <c r="GS409" s="57" t="e">
        <f t="shared" si="1313"/>
        <v>#DIV/0!</v>
      </c>
      <c r="GT409" s="57" t="e">
        <f t="shared" si="1314"/>
        <v>#DIV/0!</v>
      </c>
      <c r="GU409" s="57" t="e">
        <f t="shared" si="1315"/>
        <v>#DIV/0!</v>
      </c>
      <c r="GV409" s="57"/>
      <c r="GW409" s="42" t="e">
        <f t="shared" si="1316"/>
        <v>#DIV/0!</v>
      </c>
      <c r="GX409" s="42" t="e">
        <f t="shared" si="1317"/>
        <v>#DIV/0!</v>
      </c>
      <c r="GY409" s="42" t="e">
        <f t="shared" si="1318"/>
        <v>#DIV/0!</v>
      </c>
      <c r="GZ409" s="57"/>
      <c r="HA409" s="2" t="e">
        <f t="shared" si="1319"/>
        <v>#DIV/0!</v>
      </c>
      <c r="HB409" s="2" t="e">
        <f t="shared" si="1320"/>
        <v>#DIV/0!</v>
      </c>
      <c r="HC409" s="2" t="e">
        <f t="shared" si="1321"/>
        <v>#DIV/0!</v>
      </c>
      <c r="HD409" s="2" t="e">
        <f t="shared" si="1322"/>
        <v>#DIV/0!</v>
      </c>
      <c r="HE409" s="2" t="e">
        <f t="shared" si="1323"/>
        <v>#DIV/0!</v>
      </c>
      <c r="HF409" s="2" t="e">
        <f t="shared" si="1324"/>
        <v>#DIV/0!</v>
      </c>
      <c r="HG409" s="2" t="e">
        <f t="shared" si="1325"/>
        <v>#DIV/0!</v>
      </c>
      <c r="HH409" s="2" t="e">
        <f t="shared" si="1326"/>
        <v>#DIV/0!</v>
      </c>
      <c r="HI409" s="2" t="e">
        <f t="shared" si="1327"/>
        <v>#DIV/0!</v>
      </c>
      <c r="HJ409" s="11" t="e">
        <f t="shared" si="1328"/>
        <v>#DIV/0!</v>
      </c>
      <c r="HK409" s="60" t="e">
        <f t="shared" si="1329"/>
        <v>#DIV/0!</v>
      </c>
      <c r="HL409" s="57"/>
      <c r="HM409" s="57" t="e">
        <f t="shared" si="1330"/>
        <v>#DIV/0!</v>
      </c>
      <c r="HN409" s="57" t="e">
        <f t="shared" si="1331"/>
        <v>#DIV/0!</v>
      </c>
      <c r="HO409" s="57" t="e">
        <f t="shared" si="1332"/>
        <v>#DIV/0!</v>
      </c>
      <c r="HP409" s="57" t="e">
        <f t="shared" si="1333"/>
        <v>#DIV/0!</v>
      </c>
      <c r="HQ409" s="57" t="e">
        <f t="shared" si="1334"/>
        <v>#DIV/0!</v>
      </c>
      <c r="HR409" s="57"/>
      <c r="HS409" s="57" t="e">
        <f t="shared" si="1335"/>
        <v>#DIV/0!</v>
      </c>
      <c r="HT409" s="57" t="e">
        <f t="shared" si="1336"/>
        <v>#DIV/0!</v>
      </c>
      <c r="HU409" s="57" t="e">
        <f t="shared" si="1337"/>
        <v>#DIV/0!</v>
      </c>
      <c r="HV409" s="57" t="e">
        <f t="shared" si="1338"/>
        <v>#DIV/0!</v>
      </c>
      <c r="HW409" s="57" t="e">
        <f t="shared" si="1339"/>
        <v>#DIV/0!</v>
      </c>
      <c r="HX409" s="57"/>
      <c r="HY409" s="57" t="e">
        <f t="shared" si="1340"/>
        <v>#DIV/0!</v>
      </c>
      <c r="HZ409" s="57" t="e">
        <f t="shared" si="1341"/>
        <v>#DIV/0!</v>
      </c>
      <c r="IA409" s="57"/>
      <c r="IB409" s="61">
        <f t="shared" si="1342"/>
        <v>0</v>
      </c>
      <c r="IC409" s="57" t="str">
        <f t="shared" si="1343"/>
        <v/>
      </c>
      <c r="ID409" s="42"/>
      <c r="IE409" s="2" t="str">
        <f t="shared" si="1344"/>
        <v/>
      </c>
      <c r="IF409" s="60" t="e">
        <f t="shared" si="1345"/>
        <v>#DIV/0!</v>
      </c>
      <c r="IG409" s="60" t="str">
        <f t="shared" si="1346"/>
        <v/>
      </c>
      <c r="IH409" s="60" t="str">
        <f t="shared" si="1347"/>
        <v>zinco-</v>
      </c>
      <c r="II409" s="60" t="str">
        <f t="shared" si="1348"/>
        <v>mangano-</v>
      </c>
      <c r="IJ409" s="60" t="e">
        <f t="shared" si="1349"/>
        <v>#DIV/0!</v>
      </c>
      <c r="IK409" s="60" t="e">
        <f t="shared" si="1350"/>
        <v>#DIV/0!</v>
      </c>
      <c r="IL409" s="60" t="e">
        <f t="shared" si="1351"/>
        <v>#DIV/0!</v>
      </c>
      <c r="IM409" s="60" t="e">
        <f t="shared" si="1352"/>
        <v>#DIV/0!</v>
      </c>
      <c r="IN409" s="60" t="str">
        <f t="shared" si="1353"/>
        <v/>
      </c>
      <c r="IO409" s="60" t="str">
        <f t="shared" si="1354"/>
        <v/>
      </c>
      <c r="IP409" s="57"/>
      <c r="IQ409" s="57" t="str">
        <f t="shared" si="1355"/>
        <v>ERROR!!</v>
      </c>
    </row>
    <row r="410" spans="24:251">
      <c r="X410" s="29">
        <f t="shared" si="1211"/>
        <v>0</v>
      </c>
      <c r="Y410" s="29">
        <f t="shared" si="1212"/>
        <v>0</v>
      </c>
      <c r="Z410" s="29" t="e">
        <f t="shared" si="1213"/>
        <v>#DIV/0!</v>
      </c>
      <c r="AA410" s="29" t="e">
        <f t="shared" si="1214"/>
        <v>#DIV/0!</v>
      </c>
      <c r="AB410" s="29" t="e">
        <f t="shared" si="1215"/>
        <v>#DIV/0!</v>
      </c>
      <c r="AC410" s="29" t="e">
        <f t="shared" si="1216"/>
        <v>#DIV/0!</v>
      </c>
      <c r="AF410" s="23">
        <v>60.084299999999999</v>
      </c>
      <c r="AG410" s="23">
        <v>79.878799999999998</v>
      </c>
      <c r="AH410" s="23">
        <v>101.96120000000001</v>
      </c>
      <c r="AI410" s="23">
        <v>151.99039999999999</v>
      </c>
      <c r="AJ410" s="23">
        <v>159.69</v>
      </c>
      <c r="AK410" s="23">
        <v>71.846400000000003</v>
      </c>
      <c r="AL410" s="23">
        <v>70.9375</v>
      </c>
      <c r="AM410" s="23">
        <v>40.304400000000001</v>
      </c>
      <c r="AN410" s="23">
        <v>56.077399999999997</v>
      </c>
      <c r="AO410" s="23">
        <v>61.978999999999999</v>
      </c>
      <c r="AP410" s="23">
        <v>94.195999999999998</v>
      </c>
      <c r="AQ410" s="23">
        <v>18.998000000000001</v>
      </c>
      <c r="AR410" s="23">
        <v>35.450000000000003</v>
      </c>
      <c r="AS410" s="23">
        <v>29.88</v>
      </c>
      <c r="AT410" s="23">
        <v>74.691999999999993</v>
      </c>
      <c r="AU410" s="23">
        <v>81.39</v>
      </c>
      <c r="AX410" s="54">
        <f t="shared" si="1217"/>
        <v>0</v>
      </c>
      <c r="AY410" s="54">
        <f t="shared" si="1218"/>
        <v>0</v>
      </c>
      <c r="AZ410" s="54">
        <f t="shared" si="1219"/>
        <v>0</v>
      </c>
      <c r="BA410" s="54">
        <f t="shared" si="1220"/>
        <v>0</v>
      </c>
      <c r="BB410" s="54">
        <f t="shared" si="1221"/>
        <v>0</v>
      </c>
      <c r="BC410" s="54">
        <f t="shared" si="1222"/>
        <v>0</v>
      </c>
      <c r="BD410" s="54">
        <f t="shared" si="1223"/>
        <v>0</v>
      </c>
      <c r="BE410" s="54">
        <f t="shared" si="1224"/>
        <v>0</v>
      </c>
      <c r="BF410" s="54">
        <f t="shared" si="1225"/>
        <v>0</v>
      </c>
      <c r="BG410" s="54">
        <f t="shared" si="1226"/>
        <v>0</v>
      </c>
      <c r="BH410" s="54">
        <f t="shared" si="1227"/>
        <v>0</v>
      </c>
      <c r="BI410" s="54">
        <f t="shared" si="1228"/>
        <v>0</v>
      </c>
      <c r="BJ410" s="54">
        <f t="shared" si="1229"/>
        <v>0</v>
      </c>
      <c r="BK410" s="54">
        <f t="shared" si="1230"/>
        <v>0</v>
      </c>
      <c r="BL410" s="54">
        <f t="shared" si="1231"/>
        <v>0</v>
      </c>
      <c r="BM410" s="42"/>
      <c r="BO410" s="54">
        <f>'Norm-coeff'!$C$2+$AX410*'Norm-coeff'!$D$2+$AY410*'Norm-coeff'!$E$2+$AZ410*'Norm-coeff'!$F$2+$BA410*'Norm-coeff'!$G$2+$BB410*'Norm-coeff'!$H$2+$BC410*'Norm-coeff'!$I$2+$BD410*'Norm-coeff'!$J$2+$BE410*'Norm-coeff'!$K$2+$BF410*'Norm-coeff'!$L$2+$BG410*'Norm-coeff'!$M$2+$BH410*'Norm-coeff'!$N$2+$BI410*'Norm-coeff'!$O$2</f>
        <v>5.4045421474420303</v>
      </c>
      <c r="BP410" s="54">
        <f>'Norm-coeff'!$C$3+$AX410*'Norm-coeff'!$D$3+$AY410*'Norm-coeff'!$E$3+$AZ410*'Norm-coeff'!$F$3+$BA410*'Norm-coeff'!$G$3+$BB410*'Norm-coeff'!$H$3+$BC410*'Norm-coeff'!$I$3+$BD410*'Norm-coeff'!$J$3+$BE410*'Norm-coeff'!$K$3+$BF410*'Norm-coeff'!$L$3+$BG410*'Norm-coeff'!$M$3+$BH410*'Norm-coeff'!$N$3+$BI410*'Norm-coeff'!$O$3</f>
        <v>3.15319116612705</v>
      </c>
      <c r="BQ410" s="54">
        <f>'Norm-coeff'!$C$4+$AX410*'Norm-coeff'!$D$4+$AY410*'Norm-coeff'!$E$4+$AZ410*'Norm-coeff'!$F$4+$BA410*'Norm-coeff'!$G$4+$BB410*'Norm-coeff'!$H$4+$BC410*'Norm-coeff'!$I$4+$BD410*'Norm-coeff'!$J$4+$BE410*'Norm-coeff'!$K$4+$BF410*'Norm-coeff'!$L$4+$BG410*'Norm-coeff'!$M$4+$BH410*'Norm-coeff'!$N$4+$BI410*'Norm-coeff'!$O$4</f>
        <v>1.42115649462768</v>
      </c>
      <c r="BR410" s="54">
        <f>'Norm-coeff'!$C$5+$AX410*'Norm-coeff'!$D$5+$AY410*'Norm-coeff'!$E$5+$AZ410*'Norm-coeff'!$F$5+$BA410*'Norm-coeff'!$G$5+$BB410*'Norm-coeff'!$H$5+$BC410*'Norm-coeff'!$I$5+$BD410*'Norm-coeff'!$J$5+$BE410*'Norm-coeff'!$K$5+$BF410*'Norm-coeff'!$L$5+$BG410*'Norm-coeff'!$M$5+$BH410*'Norm-coeff'!$N$5+$BI410*'Norm-coeff'!$O$5</f>
        <v>1.0553329241296201</v>
      </c>
      <c r="BS410" s="54">
        <f>'Norm-coeff'!$C$6+$AX410*'Norm-coeff'!$D$6+$AY410*'Norm-coeff'!$E$6+$AZ410*'Norm-coeff'!$F$6+$BA410*'Norm-coeff'!$G$6+$BB410*'Norm-coeff'!$H$6+$BC410*'Norm-coeff'!$I$6+$BD410*'Norm-coeff'!$J$6+$BE410*'Norm-coeff'!$K$6+$BF410*'Norm-coeff'!$L$6+$BG410*'Norm-coeff'!$M$6+$BH410*'Norm-coeff'!$N$6+$BI410*'Norm-coeff'!$O$6</f>
        <v>-1.48700885495103E-2</v>
      </c>
      <c r="BT410" s="54">
        <f>'Norm-coeff'!$C$7+$AX410*'Norm-coeff'!$D$7+$AY410*'Norm-coeff'!$E$7+$AZ410*'Norm-coeff'!$F$7+$BA410*'Norm-coeff'!$G$7+$BB410*'Norm-coeff'!$H$7+$BC410*'Norm-coeff'!$I$7+$BD410*'Norm-coeff'!$J$7+$BE410*'Norm-coeff'!$K$7+$BF410*'Norm-coeff'!$L$7+$BG410*'Norm-coeff'!$M$7+$BH410*'Norm-coeff'!$N$7+$BI410*'Norm-coeff'!$O$7</f>
        <v>2.0907583608832998</v>
      </c>
      <c r="BU410" s="54">
        <f>'Norm-coeff'!$C$8+$AX410*'Norm-coeff'!$D$8+$AY410*'Norm-coeff'!$E$8+$AZ410*'Norm-coeff'!$F$8+$BA410*'Norm-coeff'!$G$8+$BB410*'Norm-coeff'!$H$8+$BC410*'Norm-coeff'!$I$8+$BD410*'Norm-coeff'!$J$8+$BE410*'Norm-coeff'!$K$8+$BF410*'Norm-coeff'!$L$8+$BG410*'Norm-coeff'!$M$8+$BH410*'Norm-coeff'!$N$8+$BI410*'Norm-coeff'!$O$8</f>
        <v>0.65894159836244504</v>
      </c>
      <c r="BV410" s="54">
        <f>'Norm-coeff'!$C$9+$AX410*'Norm-coeff'!$D$9+$AY410*'Norm-coeff'!$E$9+$AZ410*'Norm-coeff'!$F$9+$BA410*'Norm-coeff'!$G$9+$BB410*'Norm-coeff'!$H$9+$BC410*'Norm-coeff'!$I$9+$BD410*'Norm-coeff'!$J$9+$BE410*'Norm-coeff'!$K$9+$BF410*'Norm-coeff'!$L$9+$BG410*'Norm-coeff'!$M$9+$BH410*'Norm-coeff'!$N$9+$BI410*'Norm-coeff'!$O$9</f>
        <v>1.48961085014701</v>
      </c>
      <c r="BW410" s="54">
        <f>'Norm-coeff'!$C$10+$AX410*'Norm-coeff'!$D$10+$AY410*'Norm-coeff'!$E$10+$AZ410*'Norm-coeff'!$F$10+$BA410*'Norm-coeff'!$G$10+$BB410*'Norm-coeff'!$H$10+$BC410*'Norm-coeff'!$I$10+$BD410*'Norm-coeff'!$J$10+$BE410*'Norm-coeff'!$K$10+$BF410*'Norm-coeff'!$L$10+$BG410*'Norm-coeff'!$M$10+$BH410*'Norm-coeff'!$N$10+$BI410*'Norm-coeff'!$O$10</f>
        <v>1.42058735749591</v>
      </c>
      <c r="BX410" s="54">
        <f>'Norm-coeff'!$C$11+$AX410*'Norm-coeff'!$D$11+$AY410*'Norm-coeff'!$E$11+$AZ410*'Norm-coeff'!$F$11+$BA410*'Norm-coeff'!$G$11+$BB410*'Norm-coeff'!$H$11+$BC410*'Norm-coeff'!$I$11+$BD410*'Norm-coeff'!$J$11+$BE410*'Norm-coeff'!$K$11+$BF410*'Norm-coeff'!$L$11+$BG410*'Norm-coeff'!$M$11+$BH410*'Norm-coeff'!$N$11+$BI410*'Norm-coeff'!$O$11</f>
        <v>0.221233014421479</v>
      </c>
      <c r="BY410" s="54">
        <f>'Norm-coeff'!$C$12+$AX410*'Norm-coeff'!$D$12+$AY410*'Norm-coeff'!$E$12+$AZ410*'Norm-coeff'!$F$12+$BA410*'Norm-coeff'!$G$12+$BB410*'Norm-coeff'!$H$12+$BC410*'Norm-coeff'!$I$12+$BD410*'Norm-coeff'!$J$12+$BE410*'Norm-coeff'!$K$12+$BF410*'Norm-coeff'!$L$12+$BG410*'Norm-coeff'!$M$12+$BH410*'Norm-coeff'!$N$12+$BI410*'Norm-coeff'!$O$12</f>
        <v>0.283527502056037</v>
      </c>
      <c r="BZ410" s="54">
        <f>'Norm-coeff'!$C$13+$AX410*'Norm-coeff'!$D$13+$AY410*'Norm-coeff'!$E$13+$AZ410*'Norm-coeff'!$F$13+$BA410*'Norm-coeff'!$G$13+$BB410*'Norm-coeff'!$H$13+$BC410*'Norm-coeff'!$I$13+$BD410*'Norm-coeff'!$J$13+$BE410*'Norm-coeff'!$K$13+$BF410*'Norm-coeff'!$L$13+$BG410*'Norm-coeff'!$M$13+$BH410*'Norm-coeff'!$N$13+$BI410*'Norm-coeff'!$O$13</f>
        <v>-4.1864930554451202E-2</v>
      </c>
      <c r="CA410" s="54">
        <f>'Norm-coeff'!$C$14+$AX410*'Norm-coeff'!$D$14+$AY410*'Norm-coeff'!$E$14+$AZ410*'Norm-coeff'!$F$14+$BA410*'Norm-coeff'!$G$14+$BB410*'Norm-coeff'!$H$14+$BC410*'Norm-coeff'!$I$14+$BD410*'Norm-coeff'!$J$14+$BE410*'Norm-coeff'!$K$14+$BF410*'Norm-coeff'!$L$14+$BG410*'Norm-coeff'!$M$14+$BH410*'Norm-coeff'!$N$14+$BI410*'Norm-coeff'!$O$14</f>
        <v>4.2526983164477103</v>
      </c>
      <c r="CC410" s="54">
        <f t="shared" si="1356"/>
        <v>0</v>
      </c>
      <c r="CG410" s="54">
        <f t="shared" si="1232"/>
        <v>0</v>
      </c>
      <c r="CH410" s="54">
        <f t="shared" si="1210"/>
        <v>0</v>
      </c>
      <c r="CI410" s="54">
        <f t="shared" si="1233"/>
        <v>0</v>
      </c>
      <c r="CJ410" s="56">
        <f t="shared" si="1234"/>
        <v>0</v>
      </c>
      <c r="CK410" s="54">
        <f t="shared" si="1235"/>
        <v>0</v>
      </c>
      <c r="CL410" s="54">
        <f t="shared" si="1236"/>
        <v>0</v>
      </c>
      <c r="CM410" s="54">
        <f t="shared" si="1237"/>
        <v>0</v>
      </c>
      <c r="CN410" s="54">
        <f t="shared" si="1238"/>
        <v>0</v>
      </c>
      <c r="CO410" s="54">
        <f t="shared" si="1239"/>
        <v>0</v>
      </c>
      <c r="CP410" s="54">
        <f t="shared" si="1240"/>
        <v>0</v>
      </c>
      <c r="CQ410" s="54">
        <f t="shared" si="1241"/>
        <v>0</v>
      </c>
      <c r="CR410" s="54">
        <f t="shared" si="1242"/>
        <v>0</v>
      </c>
      <c r="CS410" s="54">
        <f t="shared" si="1243"/>
        <v>0</v>
      </c>
      <c r="CU410" s="54">
        <f t="shared" si="1244"/>
        <v>0</v>
      </c>
      <c r="CV410" s="54">
        <f t="shared" si="1245"/>
        <v>0</v>
      </c>
      <c r="CW410" s="54">
        <f t="shared" si="1246"/>
        <v>0</v>
      </c>
      <c r="CX410" s="54">
        <f t="shared" si="1247"/>
        <v>0</v>
      </c>
      <c r="CZ410" s="54">
        <f t="shared" si="1248"/>
        <v>0</v>
      </c>
      <c r="DA410" s="54">
        <f t="shared" si="1249"/>
        <v>0</v>
      </c>
      <c r="DB410" s="54">
        <f t="shared" si="1250"/>
        <v>0</v>
      </c>
      <c r="DC410" s="54">
        <f t="shared" si="1251"/>
        <v>0</v>
      </c>
      <c r="DD410" s="54">
        <f t="shared" si="1252"/>
        <v>0</v>
      </c>
      <c r="DE410" s="54">
        <f t="shared" si="1253"/>
        <v>0</v>
      </c>
      <c r="DF410" s="54">
        <f t="shared" si="1254"/>
        <v>0</v>
      </c>
      <c r="DG410" s="54">
        <f t="shared" si="1255"/>
        <v>2</v>
      </c>
      <c r="DH410" s="71">
        <f t="shared" si="1256"/>
        <v>0</v>
      </c>
      <c r="DI410" s="71">
        <f t="shared" si="1257"/>
        <v>0</v>
      </c>
      <c r="DJ410" s="54">
        <f t="shared" si="1258"/>
        <v>0</v>
      </c>
      <c r="DK410" s="54">
        <f t="shared" si="1259"/>
        <v>2</v>
      </c>
      <c r="DL410" s="4">
        <f t="shared" si="1184"/>
        <v>0</v>
      </c>
      <c r="DM410" s="3">
        <f t="shared" si="1260"/>
        <v>0</v>
      </c>
      <c r="DN410" s="3">
        <f t="shared" si="1261"/>
        <v>0</v>
      </c>
      <c r="DO410" s="4" t="e">
        <f t="shared" si="1262"/>
        <v>#DIV/0!</v>
      </c>
      <c r="DP410" s="57"/>
      <c r="DQ410" s="57"/>
      <c r="DR410" s="56">
        <f t="shared" si="1185"/>
        <v>2</v>
      </c>
      <c r="DS410" s="56">
        <f t="shared" si="1186"/>
        <v>0</v>
      </c>
      <c r="DT410" s="38">
        <f t="shared" si="1187"/>
        <v>0</v>
      </c>
      <c r="DU410" s="38">
        <f t="shared" si="1263"/>
        <v>2</v>
      </c>
      <c r="DV410" s="38">
        <f t="shared" si="1188"/>
        <v>0</v>
      </c>
      <c r="DW410" s="39">
        <f t="shared" si="1189"/>
        <v>0</v>
      </c>
      <c r="DX410" s="39">
        <f t="shared" si="1190"/>
        <v>0</v>
      </c>
      <c r="DY410" s="39">
        <f t="shared" si="1191"/>
        <v>0</v>
      </c>
      <c r="DZ410" s="39">
        <f t="shared" si="1192"/>
        <v>0</v>
      </c>
      <c r="EA410" s="39">
        <f t="shared" si="1193"/>
        <v>0</v>
      </c>
      <c r="EB410" s="37" t="e">
        <f t="shared" si="1264"/>
        <v>#DIV/0!</v>
      </c>
      <c r="EC410" s="37" t="e">
        <f t="shared" si="1265"/>
        <v>#DIV/0!</v>
      </c>
      <c r="ED410" s="37" t="e">
        <f t="shared" si="1266"/>
        <v>#DIV/0!</v>
      </c>
      <c r="EE410" s="37" t="e">
        <f t="shared" si="1267"/>
        <v>#DIV/0!</v>
      </c>
      <c r="EF410" s="39" t="e">
        <f t="shared" si="1268"/>
        <v>#DIV/0!</v>
      </c>
      <c r="EG410" s="37" t="e">
        <f t="shared" si="1269"/>
        <v>#DIV/0!</v>
      </c>
      <c r="EH410" s="37" t="e">
        <f t="shared" si="1270"/>
        <v>#DIV/0!</v>
      </c>
      <c r="EI410" s="11" t="b">
        <f t="shared" si="1271"/>
        <v>1</v>
      </c>
      <c r="EJ410" s="11" t="b">
        <f t="shared" si="1272"/>
        <v>0</v>
      </c>
      <c r="EK410" s="39" t="e">
        <f t="shared" si="1273"/>
        <v>#DIV/0!</v>
      </c>
      <c r="EL410" s="39" t="e">
        <f t="shared" si="1274"/>
        <v>#DIV/0!</v>
      </c>
      <c r="EM410" s="39" t="e">
        <f t="shared" si="1275"/>
        <v>#DIV/0!</v>
      </c>
      <c r="EN410" s="39" t="e">
        <f t="shared" si="1276"/>
        <v>#DIV/0!</v>
      </c>
      <c r="EO410" s="39" t="e">
        <f t="shared" si="1277"/>
        <v>#DIV/0!</v>
      </c>
      <c r="EP410" s="39" t="e">
        <f t="shared" si="1278"/>
        <v>#DIV/0!</v>
      </c>
      <c r="EQ410" s="39" t="e">
        <f t="shared" si="1279"/>
        <v>#DIV/0!</v>
      </c>
      <c r="ER410" s="39" t="e">
        <f t="shared" si="1280"/>
        <v>#DIV/0!</v>
      </c>
      <c r="ES410" s="58" t="str">
        <f t="shared" si="1281"/>
        <v>(OH,F,Cl)-dominate amphibole</v>
      </c>
      <c r="ET410" s="58" t="e">
        <f t="shared" si="1282"/>
        <v>#N/A</v>
      </c>
      <c r="EU410" s="56">
        <f t="shared" si="1194"/>
        <v>0</v>
      </c>
      <c r="EV410" s="56">
        <f t="shared" si="1195"/>
        <v>0</v>
      </c>
      <c r="EW410" s="56">
        <f t="shared" si="1196"/>
        <v>0</v>
      </c>
      <c r="EX410" s="56">
        <f t="shared" si="1197"/>
        <v>0</v>
      </c>
      <c r="EY410" s="56">
        <f t="shared" si="1198"/>
        <v>0</v>
      </c>
      <c r="EZ410" s="56">
        <f t="shared" si="1199"/>
        <v>0</v>
      </c>
      <c r="FA410" s="39">
        <f t="shared" si="1200"/>
        <v>0</v>
      </c>
      <c r="FB410" s="39">
        <f t="shared" si="1201"/>
        <v>0</v>
      </c>
      <c r="FC410" s="54">
        <f t="shared" si="1202"/>
        <v>0</v>
      </c>
      <c r="FD410" s="54">
        <f t="shared" si="1203"/>
        <v>0</v>
      </c>
      <c r="FE410" s="39">
        <f t="shared" si="1204"/>
        <v>0</v>
      </c>
      <c r="FF410" s="54">
        <f t="shared" si="1205"/>
        <v>0</v>
      </c>
      <c r="FG410" s="39">
        <f t="shared" si="1206"/>
        <v>0</v>
      </c>
      <c r="FH410" s="39">
        <f t="shared" si="1283"/>
        <v>0</v>
      </c>
      <c r="FI410" s="39">
        <f t="shared" si="1284"/>
        <v>0</v>
      </c>
      <c r="FJ410" s="39">
        <f t="shared" si="1285"/>
        <v>0</v>
      </c>
      <c r="FK410" s="39" t="e">
        <f t="shared" si="1286"/>
        <v>#DIV/0!</v>
      </c>
      <c r="FL410" s="39" t="e">
        <f t="shared" si="1287"/>
        <v>#DIV/0!</v>
      </c>
      <c r="FM410" s="39" t="e">
        <f t="shared" si="1288"/>
        <v>#DIV/0!</v>
      </c>
      <c r="FN410" s="39">
        <f t="shared" si="1289"/>
        <v>1</v>
      </c>
      <c r="FO410" s="39">
        <f t="shared" si="1207"/>
        <v>0</v>
      </c>
      <c r="FP410" s="39">
        <f t="shared" si="1208"/>
        <v>0</v>
      </c>
      <c r="FQ410" s="39">
        <f t="shared" si="1209"/>
        <v>0</v>
      </c>
      <c r="FR410" s="39">
        <f t="shared" si="1290"/>
        <v>0</v>
      </c>
      <c r="FS410" s="39">
        <f t="shared" si="1291"/>
        <v>0</v>
      </c>
      <c r="FU410" s="39" t="e">
        <f t="shared" si="1292"/>
        <v>#DIV/0!</v>
      </c>
      <c r="FV410" s="39" t="e">
        <f t="shared" si="1293"/>
        <v>#DIV/0!</v>
      </c>
      <c r="FW410" s="39" t="e">
        <f t="shared" si="1294"/>
        <v>#DIV/0!</v>
      </c>
      <c r="FY410" s="39" t="e">
        <f t="shared" si="1295"/>
        <v>#DIV/0!</v>
      </c>
      <c r="FZ410" s="39" t="e">
        <f t="shared" si="1296"/>
        <v>#DIV/0!</v>
      </c>
      <c r="GA410" s="39" t="e">
        <f t="shared" si="1297"/>
        <v>#DIV/0!</v>
      </c>
      <c r="GB410" s="39" t="e">
        <f t="shared" si="1298"/>
        <v>#DIV/0!</v>
      </c>
      <c r="GC410" s="39" t="e">
        <f t="shared" si="1299"/>
        <v>#DIV/0!</v>
      </c>
      <c r="GD410" s="39" t="e">
        <f t="shared" si="1300"/>
        <v>#DIV/0!</v>
      </c>
      <c r="GE410" s="39" t="e">
        <f t="shared" si="1301"/>
        <v>#DIV/0!</v>
      </c>
      <c r="GF410" s="39" t="e">
        <f t="shared" si="1302"/>
        <v>#DIV/0!</v>
      </c>
      <c r="GG410" s="39" t="e">
        <f t="shared" si="1303"/>
        <v>#DIV/0!</v>
      </c>
      <c r="GH410" s="39" t="e">
        <f t="shared" si="1304"/>
        <v>#DIV/0!</v>
      </c>
      <c r="GI410" s="39"/>
      <c r="GJ410" s="39" t="e">
        <f t="shared" si="1305"/>
        <v>#DIV/0!</v>
      </c>
      <c r="GK410" s="39" t="e">
        <f t="shared" si="1306"/>
        <v>#DIV/0!</v>
      </c>
      <c r="GL410" s="39" t="e">
        <f t="shared" si="1307"/>
        <v>#DIV/0!</v>
      </c>
      <c r="GM410" s="39" t="e">
        <f t="shared" si="1308"/>
        <v>#DIV/0!</v>
      </c>
      <c r="GN410" s="39" t="e">
        <f t="shared" si="1309"/>
        <v>#DIV/0!</v>
      </c>
      <c r="GO410" s="57"/>
      <c r="GP410" s="57" t="e">
        <f t="shared" si="1310"/>
        <v>#DIV/0!</v>
      </c>
      <c r="GQ410" s="59" t="e">
        <f t="shared" si="1311"/>
        <v>#DIV/0!</v>
      </c>
      <c r="GR410" s="41" t="e">
        <f t="shared" si="1312"/>
        <v>#DIV/0!</v>
      </c>
      <c r="GS410" s="57" t="e">
        <f t="shared" si="1313"/>
        <v>#DIV/0!</v>
      </c>
      <c r="GT410" s="57" t="e">
        <f t="shared" si="1314"/>
        <v>#DIV/0!</v>
      </c>
      <c r="GU410" s="57" t="e">
        <f t="shared" si="1315"/>
        <v>#DIV/0!</v>
      </c>
      <c r="GV410" s="57"/>
      <c r="GW410" s="42" t="e">
        <f t="shared" si="1316"/>
        <v>#DIV/0!</v>
      </c>
      <c r="GX410" s="42" t="e">
        <f t="shared" si="1317"/>
        <v>#DIV/0!</v>
      </c>
      <c r="GY410" s="42" t="e">
        <f t="shared" si="1318"/>
        <v>#DIV/0!</v>
      </c>
      <c r="GZ410" s="57"/>
      <c r="HA410" s="2" t="e">
        <f t="shared" si="1319"/>
        <v>#DIV/0!</v>
      </c>
      <c r="HB410" s="2" t="e">
        <f t="shared" si="1320"/>
        <v>#DIV/0!</v>
      </c>
      <c r="HC410" s="2" t="e">
        <f t="shared" si="1321"/>
        <v>#DIV/0!</v>
      </c>
      <c r="HD410" s="2" t="e">
        <f t="shared" si="1322"/>
        <v>#DIV/0!</v>
      </c>
      <c r="HE410" s="2" t="e">
        <f t="shared" si="1323"/>
        <v>#DIV/0!</v>
      </c>
      <c r="HF410" s="2" t="e">
        <f t="shared" si="1324"/>
        <v>#DIV/0!</v>
      </c>
      <c r="HG410" s="2" t="e">
        <f t="shared" si="1325"/>
        <v>#DIV/0!</v>
      </c>
      <c r="HH410" s="2" t="e">
        <f t="shared" si="1326"/>
        <v>#DIV/0!</v>
      </c>
      <c r="HI410" s="2" t="e">
        <f t="shared" si="1327"/>
        <v>#DIV/0!</v>
      </c>
      <c r="HJ410" s="11" t="e">
        <f t="shared" si="1328"/>
        <v>#DIV/0!</v>
      </c>
      <c r="HK410" s="60" t="e">
        <f t="shared" si="1329"/>
        <v>#DIV/0!</v>
      </c>
      <c r="HL410" s="57"/>
      <c r="HM410" s="57" t="e">
        <f t="shared" si="1330"/>
        <v>#DIV/0!</v>
      </c>
      <c r="HN410" s="57" t="e">
        <f t="shared" si="1331"/>
        <v>#DIV/0!</v>
      </c>
      <c r="HO410" s="57" t="e">
        <f t="shared" si="1332"/>
        <v>#DIV/0!</v>
      </c>
      <c r="HP410" s="57" t="e">
        <f t="shared" si="1333"/>
        <v>#DIV/0!</v>
      </c>
      <c r="HQ410" s="57" t="e">
        <f t="shared" si="1334"/>
        <v>#DIV/0!</v>
      </c>
      <c r="HR410" s="57"/>
      <c r="HS410" s="57" t="e">
        <f t="shared" si="1335"/>
        <v>#DIV/0!</v>
      </c>
      <c r="HT410" s="57" t="e">
        <f t="shared" si="1336"/>
        <v>#DIV/0!</v>
      </c>
      <c r="HU410" s="57" t="e">
        <f t="shared" si="1337"/>
        <v>#DIV/0!</v>
      </c>
      <c r="HV410" s="57" t="e">
        <f t="shared" si="1338"/>
        <v>#DIV/0!</v>
      </c>
      <c r="HW410" s="57" t="e">
        <f t="shared" si="1339"/>
        <v>#DIV/0!</v>
      </c>
      <c r="HX410" s="57"/>
      <c r="HY410" s="57" t="e">
        <f t="shared" si="1340"/>
        <v>#DIV/0!</v>
      </c>
      <c r="HZ410" s="57" t="e">
        <f t="shared" si="1341"/>
        <v>#DIV/0!</v>
      </c>
      <c r="IA410" s="57"/>
      <c r="IB410" s="61">
        <f t="shared" si="1342"/>
        <v>0</v>
      </c>
      <c r="IC410" s="57" t="str">
        <f t="shared" si="1343"/>
        <v/>
      </c>
      <c r="ID410" s="42"/>
      <c r="IE410" s="2" t="str">
        <f t="shared" si="1344"/>
        <v/>
      </c>
      <c r="IF410" s="60" t="e">
        <f t="shared" si="1345"/>
        <v>#DIV/0!</v>
      </c>
      <c r="IG410" s="60" t="str">
        <f t="shared" si="1346"/>
        <v/>
      </c>
      <c r="IH410" s="60" t="str">
        <f t="shared" si="1347"/>
        <v>zinco-</v>
      </c>
      <c r="II410" s="60" t="str">
        <f t="shared" si="1348"/>
        <v>mangano-</v>
      </c>
      <c r="IJ410" s="60" t="e">
        <f t="shared" si="1349"/>
        <v>#DIV/0!</v>
      </c>
      <c r="IK410" s="60" t="e">
        <f t="shared" si="1350"/>
        <v>#DIV/0!</v>
      </c>
      <c r="IL410" s="60" t="e">
        <f t="shared" si="1351"/>
        <v>#DIV/0!</v>
      </c>
      <c r="IM410" s="60" t="e">
        <f t="shared" si="1352"/>
        <v>#DIV/0!</v>
      </c>
      <c r="IN410" s="60" t="str">
        <f t="shared" si="1353"/>
        <v/>
      </c>
      <c r="IO410" s="60" t="str">
        <f t="shared" si="1354"/>
        <v/>
      </c>
      <c r="IP410" s="57"/>
      <c r="IQ410" s="57" t="str">
        <f t="shared" si="1355"/>
        <v>ERROR!!</v>
      </c>
    </row>
    <row r="411" spans="24:251">
      <c r="X411" s="29">
        <f t="shared" si="1211"/>
        <v>0</v>
      </c>
      <c r="Y411" s="29">
        <f t="shared" si="1212"/>
        <v>0</v>
      </c>
      <c r="Z411" s="29" t="e">
        <f t="shared" si="1213"/>
        <v>#DIV/0!</v>
      </c>
      <c r="AA411" s="29" t="e">
        <f t="shared" si="1214"/>
        <v>#DIV/0!</v>
      </c>
      <c r="AB411" s="29" t="e">
        <f t="shared" si="1215"/>
        <v>#DIV/0!</v>
      </c>
      <c r="AC411" s="29" t="e">
        <f t="shared" si="1216"/>
        <v>#DIV/0!</v>
      </c>
      <c r="AF411" s="23">
        <v>60.084299999999999</v>
      </c>
      <c r="AG411" s="23">
        <v>79.878799999999998</v>
      </c>
      <c r="AH411" s="23">
        <v>101.96120000000001</v>
      </c>
      <c r="AI411" s="23">
        <v>151.99039999999999</v>
      </c>
      <c r="AJ411" s="23">
        <v>159.69</v>
      </c>
      <c r="AK411" s="23">
        <v>71.846400000000003</v>
      </c>
      <c r="AL411" s="23">
        <v>70.9375</v>
      </c>
      <c r="AM411" s="23">
        <v>40.304400000000001</v>
      </c>
      <c r="AN411" s="23">
        <v>56.077399999999997</v>
      </c>
      <c r="AO411" s="23">
        <v>61.978999999999999</v>
      </c>
      <c r="AP411" s="23">
        <v>94.195999999999998</v>
      </c>
      <c r="AQ411" s="23">
        <v>18.998000000000001</v>
      </c>
      <c r="AR411" s="23">
        <v>35.450000000000003</v>
      </c>
      <c r="AS411" s="23">
        <v>29.88</v>
      </c>
      <c r="AT411" s="23">
        <v>74.691999999999993</v>
      </c>
      <c r="AU411" s="23">
        <v>81.39</v>
      </c>
      <c r="AX411" s="54">
        <f t="shared" si="1217"/>
        <v>0</v>
      </c>
      <c r="AY411" s="54">
        <f t="shared" si="1218"/>
        <v>0</v>
      </c>
      <c r="AZ411" s="54">
        <f t="shared" si="1219"/>
        <v>0</v>
      </c>
      <c r="BA411" s="54">
        <f t="shared" si="1220"/>
        <v>0</v>
      </c>
      <c r="BB411" s="54">
        <f t="shared" si="1221"/>
        <v>0</v>
      </c>
      <c r="BC411" s="54">
        <f t="shared" si="1222"/>
        <v>0</v>
      </c>
      <c r="BD411" s="54">
        <f t="shared" si="1223"/>
        <v>0</v>
      </c>
      <c r="BE411" s="54">
        <f t="shared" si="1224"/>
        <v>0</v>
      </c>
      <c r="BF411" s="54">
        <f t="shared" si="1225"/>
        <v>0</v>
      </c>
      <c r="BG411" s="54">
        <f t="shared" si="1226"/>
        <v>0</v>
      </c>
      <c r="BH411" s="54">
        <f t="shared" si="1227"/>
        <v>0</v>
      </c>
      <c r="BI411" s="54">
        <f t="shared" si="1228"/>
        <v>0</v>
      </c>
      <c r="BJ411" s="54">
        <f t="shared" si="1229"/>
        <v>0</v>
      </c>
      <c r="BK411" s="54">
        <f t="shared" si="1230"/>
        <v>0</v>
      </c>
      <c r="BL411" s="54">
        <f t="shared" si="1231"/>
        <v>0</v>
      </c>
      <c r="BM411" s="42"/>
      <c r="BO411" s="54">
        <f>'Norm-coeff'!$C$2+$AX411*'Norm-coeff'!$D$2+$AY411*'Norm-coeff'!$E$2+$AZ411*'Norm-coeff'!$F$2+$BA411*'Norm-coeff'!$G$2+$BB411*'Norm-coeff'!$H$2+$BC411*'Norm-coeff'!$I$2+$BD411*'Norm-coeff'!$J$2+$BE411*'Norm-coeff'!$K$2+$BF411*'Norm-coeff'!$L$2+$BG411*'Norm-coeff'!$M$2+$BH411*'Norm-coeff'!$N$2+$BI411*'Norm-coeff'!$O$2</f>
        <v>5.4045421474420303</v>
      </c>
      <c r="BP411" s="54">
        <f>'Norm-coeff'!$C$3+$AX411*'Norm-coeff'!$D$3+$AY411*'Norm-coeff'!$E$3+$AZ411*'Norm-coeff'!$F$3+$BA411*'Norm-coeff'!$G$3+$BB411*'Norm-coeff'!$H$3+$BC411*'Norm-coeff'!$I$3+$BD411*'Norm-coeff'!$J$3+$BE411*'Norm-coeff'!$K$3+$BF411*'Norm-coeff'!$L$3+$BG411*'Norm-coeff'!$M$3+$BH411*'Norm-coeff'!$N$3+$BI411*'Norm-coeff'!$O$3</f>
        <v>3.15319116612705</v>
      </c>
      <c r="BQ411" s="54">
        <f>'Norm-coeff'!$C$4+$AX411*'Norm-coeff'!$D$4+$AY411*'Norm-coeff'!$E$4+$AZ411*'Norm-coeff'!$F$4+$BA411*'Norm-coeff'!$G$4+$BB411*'Norm-coeff'!$H$4+$BC411*'Norm-coeff'!$I$4+$BD411*'Norm-coeff'!$J$4+$BE411*'Norm-coeff'!$K$4+$BF411*'Norm-coeff'!$L$4+$BG411*'Norm-coeff'!$M$4+$BH411*'Norm-coeff'!$N$4+$BI411*'Norm-coeff'!$O$4</f>
        <v>1.42115649462768</v>
      </c>
      <c r="BR411" s="54">
        <f>'Norm-coeff'!$C$5+$AX411*'Norm-coeff'!$D$5+$AY411*'Norm-coeff'!$E$5+$AZ411*'Norm-coeff'!$F$5+$BA411*'Norm-coeff'!$G$5+$BB411*'Norm-coeff'!$H$5+$BC411*'Norm-coeff'!$I$5+$BD411*'Norm-coeff'!$J$5+$BE411*'Norm-coeff'!$K$5+$BF411*'Norm-coeff'!$L$5+$BG411*'Norm-coeff'!$M$5+$BH411*'Norm-coeff'!$N$5+$BI411*'Norm-coeff'!$O$5</f>
        <v>1.0553329241296201</v>
      </c>
      <c r="BS411" s="54">
        <f>'Norm-coeff'!$C$6+$AX411*'Norm-coeff'!$D$6+$AY411*'Norm-coeff'!$E$6+$AZ411*'Norm-coeff'!$F$6+$BA411*'Norm-coeff'!$G$6+$BB411*'Norm-coeff'!$H$6+$BC411*'Norm-coeff'!$I$6+$BD411*'Norm-coeff'!$J$6+$BE411*'Norm-coeff'!$K$6+$BF411*'Norm-coeff'!$L$6+$BG411*'Norm-coeff'!$M$6+$BH411*'Norm-coeff'!$N$6+$BI411*'Norm-coeff'!$O$6</f>
        <v>-1.48700885495103E-2</v>
      </c>
      <c r="BT411" s="54">
        <f>'Norm-coeff'!$C$7+$AX411*'Norm-coeff'!$D$7+$AY411*'Norm-coeff'!$E$7+$AZ411*'Norm-coeff'!$F$7+$BA411*'Norm-coeff'!$G$7+$BB411*'Norm-coeff'!$H$7+$BC411*'Norm-coeff'!$I$7+$BD411*'Norm-coeff'!$J$7+$BE411*'Norm-coeff'!$K$7+$BF411*'Norm-coeff'!$L$7+$BG411*'Norm-coeff'!$M$7+$BH411*'Norm-coeff'!$N$7+$BI411*'Norm-coeff'!$O$7</f>
        <v>2.0907583608832998</v>
      </c>
      <c r="BU411" s="54">
        <f>'Norm-coeff'!$C$8+$AX411*'Norm-coeff'!$D$8+$AY411*'Norm-coeff'!$E$8+$AZ411*'Norm-coeff'!$F$8+$BA411*'Norm-coeff'!$G$8+$BB411*'Norm-coeff'!$H$8+$BC411*'Norm-coeff'!$I$8+$BD411*'Norm-coeff'!$J$8+$BE411*'Norm-coeff'!$K$8+$BF411*'Norm-coeff'!$L$8+$BG411*'Norm-coeff'!$M$8+$BH411*'Norm-coeff'!$N$8+$BI411*'Norm-coeff'!$O$8</f>
        <v>0.65894159836244504</v>
      </c>
      <c r="BV411" s="54">
        <f>'Norm-coeff'!$C$9+$AX411*'Norm-coeff'!$D$9+$AY411*'Norm-coeff'!$E$9+$AZ411*'Norm-coeff'!$F$9+$BA411*'Norm-coeff'!$G$9+$BB411*'Norm-coeff'!$H$9+$BC411*'Norm-coeff'!$I$9+$BD411*'Norm-coeff'!$J$9+$BE411*'Norm-coeff'!$K$9+$BF411*'Norm-coeff'!$L$9+$BG411*'Norm-coeff'!$M$9+$BH411*'Norm-coeff'!$N$9+$BI411*'Norm-coeff'!$O$9</f>
        <v>1.48961085014701</v>
      </c>
      <c r="BW411" s="54">
        <f>'Norm-coeff'!$C$10+$AX411*'Norm-coeff'!$D$10+$AY411*'Norm-coeff'!$E$10+$AZ411*'Norm-coeff'!$F$10+$BA411*'Norm-coeff'!$G$10+$BB411*'Norm-coeff'!$H$10+$BC411*'Norm-coeff'!$I$10+$BD411*'Norm-coeff'!$J$10+$BE411*'Norm-coeff'!$K$10+$BF411*'Norm-coeff'!$L$10+$BG411*'Norm-coeff'!$M$10+$BH411*'Norm-coeff'!$N$10+$BI411*'Norm-coeff'!$O$10</f>
        <v>1.42058735749591</v>
      </c>
      <c r="BX411" s="54">
        <f>'Norm-coeff'!$C$11+$AX411*'Norm-coeff'!$D$11+$AY411*'Norm-coeff'!$E$11+$AZ411*'Norm-coeff'!$F$11+$BA411*'Norm-coeff'!$G$11+$BB411*'Norm-coeff'!$H$11+$BC411*'Norm-coeff'!$I$11+$BD411*'Norm-coeff'!$J$11+$BE411*'Norm-coeff'!$K$11+$BF411*'Norm-coeff'!$L$11+$BG411*'Norm-coeff'!$M$11+$BH411*'Norm-coeff'!$N$11+$BI411*'Norm-coeff'!$O$11</f>
        <v>0.221233014421479</v>
      </c>
      <c r="BY411" s="54">
        <f>'Norm-coeff'!$C$12+$AX411*'Norm-coeff'!$D$12+$AY411*'Norm-coeff'!$E$12+$AZ411*'Norm-coeff'!$F$12+$BA411*'Norm-coeff'!$G$12+$BB411*'Norm-coeff'!$H$12+$BC411*'Norm-coeff'!$I$12+$BD411*'Norm-coeff'!$J$12+$BE411*'Norm-coeff'!$K$12+$BF411*'Norm-coeff'!$L$12+$BG411*'Norm-coeff'!$M$12+$BH411*'Norm-coeff'!$N$12+$BI411*'Norm-coeff'!$O$12</f>
        <v>0.283527502056037</v>
      </c>
      <c r="BZ411" s="54">
        <f>'Norm-coeff'!$C$13+$AX411*'Norm-coeff'!$D$13+$AY411*'Norm-coeff'!$E$13+$AZ411*'Norm-coeff'!$F$13+$BA411*'Norm-coeff'!$G$13+$BB411*'Norm-coeff'!$H$13+$BC411*'Norm-coeff'!$I$13+$BD411*'Norm-coeff'!$J$13+$BE411*'Norm-coeff'!$K$13+$BF411*'Norm-coeff'!$L$13+$BG411*'Norm-coeff'!$M$13+$BH411*'Norm-coeff'!$N$13+$BI411*'Norm-coeff'!$O$13</f>
        <v>-4.1864930554451202E-2</v>
      </c>
      <c r="CA411" s="54">
        <f>'Norm-coeff'!$C$14+$AX411*'Norm-coeff'!$D$14+$AY411*'Norm-coeff'!$E$14+$AZ411*'Norm-coeff'!$F$14+$BA411*'Norm-coeff'!$G$14+$BB411*'Norm-coeff'!$H$14+$BC411*'Norm-coeff'!$I$14+$BD411*'Norm-coeff'!$J$14+$BE411*'Norm-coeff'!$K$14+$BF411*'Norm-coeff'!$L$14+$BG411*'Norm-coeff'!$M$14+$BH411*'Norm-coeff'!$N$14+$BI411*'Norm-coeff'!$O$14</f>
        <v>4.2526983164477103</v>
      </c>
      <c r="CC411" s="54">
        <f t="shared" si="1356"/>
        <v>0</v>
      </c>
      <c r="CG411" s="54">
        <f t="shared" si="1232"/>
        <v>0</v>
      </c>
      <c r="CH411" s="54">
        <f t="shared" si="1210"/>
        <v>0</v>
      </c>
      <c r="CI411" s="54">
        <f t="shared" si="1233"/>
        <v>0</v>
      </c>
      <c r="CJ411" s="56">
        <f t="shared" si="1234"/>
        <v>0</v>
      </c>
      <c r="CK411" s="54">
        <f t="shared" si="1235"/>
        <v>0</v>
      </c>
      <c r="CL411" s="54">
        <f t="shared" si="1236"/>
        <v>0</v>
      </c>
      <c r="CM411" s="54">
        <f t="shared" si="1237"/>
        <v>0</v>
      </c>
      <c r="CN411" s="54">
        <f t="shared" si="1238"/>
        <v>0</v>
      </c>
      <c r="CO411" s="54">
        <f t="shared" si="1239"/>
        <v>0</v>
      </c>
      <c r="CP411" s="54">
        <f t="shared" si="1240"/>
        <v>0</v>
      </c>
      <c r="CQ411" s="54">
        <f t="shared" si="1241"/>
        <v>0</v>
      </c>
      <c r="CR411" s="54">
        <f t="shared" si="1242"/>
        <v>0</v>
      </c>
      <c r="CS411" s="54">
        <f t="shared" si="1243"/>
        <v>0</v>
      </c>
      <c r="CU411" s="54">
        <f t="shared" si="1244"/>
        <v>0</v>
      </c>
      <c r="CV411" s="54">
        <f t="shared" si="1245"/>
        <v>0</v>
      </c>
      <c r="CW411" s="54">
        <f t="shared" si="1246"/>
        <v>0</v>
      </c>
      <c r="CX411" s="54">
        <f t="shared" si="1247"/>
        <v>0</v>
      </c>
      <c r="CZ411" s="54">
        <f t="shared" si="1248"/>
        <v>0</v>
      </c>
      <c r="DA411" s="54">
        <f t="shared" si="1249"/>
        <v>0</v>
      </c>
      <c r="DB411" s="54">
        <f t="shared" si="1250"/>
        <v>0</v>
      </c>
      <c r="DC411" s="54">
        <f t="shared" si="1251"/>
        <v>0</v>
      </c>
      <c r="DD411" s="54">
        <f t="shared" si="1252"/>
        <v>0</v>
      </c>
      <c r="DE411" s="54">
        <f t="shared" si="1253"/>
        <v>0</v>
      </c>
      <c r="DF411" s="54">
        <f t="shared" si="1254"/>
        <v>0</v>
      </c>
      <c r="DG411" s="54">
        <f t="shared" si="1255"/>
        <v>2</v>
      </c>
      <c r="DH411" s="71">
        <f t="shared" si="1256"/>
        <v>0</v>
      </c>
      <c r="DI411" s="71">
        <f t="shared" si="1257"/>
        <v>0</v>
      </c>
      <c r="DJ411" s="54">
        <f t="shared" si="1258"/>
        <v>0</v>
      </c>
      <c r="DK411" s="54">
        <f t="shared" si="1259"/>
        <v>2</v>
      </c>
      <c r="DL411" s="4">
        <f t="shared" si="1184"/>
        <v>0</v>
      </c>
      <c r="DM411" s="3">
        <f t="shared" si="1260"/>
        <v>0</v>
      </c>
      <c r="DN411" s="3">
        <f t="shared" si="1261"/>
        <v>0</v>
      </c>
      <c r="DO411" s="4" t="e">
        <f t="shared" si="1262"/>
        <v>#DIV/0!</v>
      </c>
      <c r="DP411" s="57"/>
      <c r="DQ411" s="57"/>
      <c r="DR411" s="56">
        <f t="shared" si="1185"/>
        <v>2</v>
      </c>
      <c r="DS411" s="56">
        <f t="shared" si="1186"/>
        <v>0</v>
      </c>
      <c r="DT411" s="38">
        <f t="shared" si="1187"/>
        <v>0</v>
      </c>
      <c r="DU411" s="38">
        <f t="shared" si="1263"/>
        <v>2</v>
      </c>
      <c r="DV411" s="38">
        <f t="shared" si="1188"/>
        <v>0</v>
      </c>
      <c r="DW411" s="39">
        <f t="shared" si="1189"/>
        <v>0</v>
      </c>
      <c r="DX411" s="39">
        <f t="shared" si="1190"/>
        <v>0</v>
      </c>
      <c r="DY411" s="39">
        <f t="shared" si="1191"/>
        <v>0</v>
      </c>
      <c r="DZ411" s="39">
        <f t="shared" si="1192"/>
        <v>0</v>
      </c>
      <c r="EA411" s="39">
        <f t="shared" si="1193"/>
        <v>0</v>
      </c>
      <c r="EB411" s="37" t="e">
        <f t="shared" si="1264"/>
        <v>#DIV/0!</v>
      </c>
      <c r="EC411" s="37" t="e">
        <f t="shared" si="1265"/>
        <v>#DIV/0!</v>
      </c>
      <c r="ED411" s="37" t="e">
        <f t="shared" si="1266"/>
        <v>#DIV/0!</v>
      </c>
      <c r="EE411" s="37" t="e">
        <f t="shared" si="1267"/>
        <v>#DIV/0!</v>
      </c>
      <c r="EF411" s="39" t="e">
        <f t="shared" si="1268"/>
        <v>#DIV/0!</v>
      </c>
      <c r="EG411" s="37" t="e">
        <f t="shared" si="1269"/>
        <v>#DIV/0!</v>
      </c>
      <c r="EH411" s="37" t="e">
        <f t="shared" si="1270"/>
        <v>#DIV/0!</v>
      </c>
      <c r="EI411" s="11" t="b">
        <f t="shared" si="1271"/>
        <v>1</v>
      </c>
      <c r="EJ411" s="11" t="b">
        <f t="shared" si="1272"/>
        <v>0</v>
      </c>
      <c r="EK411" s="39" t="e">
        <f t="shared" si="1273"/>
        <v>#DIV/0!</v>
      </c>
      <c r="EL411" s="39" t="e">
        <f t="shared" si="1274"/>
        <v>#DIV/0!</v>
      </c>
      <c r="EM411" s="39" t="e">
        <f t="shared" si="1275"/>
        <v>#DIV/0!</v>
      </c>
      <c r="EN411" s="39" t="e">
        <f t="shared" si="1276"/>
        <v>#DIV/0!</v>
      </c>
      <c r="EO411" s="39" t="e">
        <f t="shared" si="1277"/>
        <v>#DIV/0!</v>
      </c>
      <c r="EP411" s="39" t="e">
        <f t="shared" si="1278"/>
        <v>#DIV/0!</v>
      </c>
      <c r="EQ411" s="39" t="e">
        <f t="shared" si="1279"/>
        <v>#DIV/0!</v>
      </c>
      <c r="ER411" s="39" t="e">
        <f t="shared" si="1280"/>
        <v>#DIV/0!</v>
      </c>
      <c r="ES411" s="58" t="str">
        <f t="shared" si="1281"/>
        <v>(OH,F,Cl)-dominate amphibole</v>
      </c>
      <c r="ET411" s="58" t="e">
        <f t="shared" si="1282"/>
        <v>#N/A</v>
      </c>
      <c r="EU411" s="56">
        <f t="shared" si="1194"/>
        <v>0</v>
      </c>
      <c r="EV411" s="56">
        <f t="shared" si="1195"/>
        <v>0</v>
      </c>
      <c r="EW411" s="56">
        <f t="shared" si="1196"/>
        <v>0</v>
      </c>
      <c r="EX411" s="56">
        <f t="shared" si="1197"/>
        <v>0</v>
      </c>
      <c r="EY411" s="56">
        <f t="shared" si="1198"/>
        <v>0</v>
      </c>
      <c r="EZ411" s="56">
        <f t="shared" si="1199"/>
        <v>0</v>
      </c>
      <c r="FA411" s="39">
        <f t="shared" si="1200"/>
        <v>0</v>
      </c>
      <c r="FB411" s="39">
        <f t="shared" si="1201"/>
        <v>0</v>
      </c>
      <c r="FC411" s="54">
        <f t="shared" si="1202"/>
        <v>0</v>
      </c>
      <c r="FD411" s="54">
        <f t="shared" si="1203"/>
        <v>0</v>
      </c>
      <c r="FE411" s="39">
        <f t="shared" si="1204"/>
        <v>0</v>
      </c>
      <c r="FF411" s="54">
        <f t="shared" si="1205"/>
        <v>0</v>
      </c>
      <c r="FG411" s="39">
        <f t="shared" si="1206"/>
        <v>0</v>
      </c>
      <c r="FH411" s="39">
        <f t="shared" si="1283"/>
        <v>0</v>
      </c>
      <c r="FI411" s="39">
        <f t="shared" si="1284"/>
        <v>0</v>
      </c>
      <c r="FJ411" s="39">
        <f t="shared" si="1285"/>
        <v>0</v>
      </c>
      <c r="FK411" s="39" t="e">
        <f t="shared" si="1286"/>
        <v>#DIV/0!</v>
      </c>
      <c r="FL411" s="39" t="e">
        <f t="shared" si="1287"/>
        <v>#DIV/0!</v>
      </c>
      <c r="FM411" s="39" t="e">
        <f t="shared" si="1288"/>
        <v>#DIV/0!</v>
      </c>
      <c r="FN411" s="39">
        <f t="shared" si="1289"/>
        <v>1</v>
      </c>
      <c r="FO411" s="39">
        <f t="shared" si="1207"/>
        <v>0</v>
      </c>
      <c r="FP411" s="39">
        <f t="shared" si="1208"/>
        <v>0</v>
      </c>
      <c r="FQ411" s="39">
        <f t="shared" si="1209"/>
        <v>0</v>
      </c>
      <c r="FR411" s="39">
        <f t="shared" si="1290"/>
        <v>0</v>
      </c>
      <c r="FS411" s="39">
        <f t="shared" si="1291"/>
        <v>0</v>
      </c>
      <c r="FU411" s="39" t="e">
        <f t="shared" si="1292"/>
        <v>#DIV/0!</v>
      </c>
      <c r="FV411" s="39" t="e">
        <f t="shared" si="1293"/>
        <v>#DIV/0!</v>
      </c>
      <c r="FW411" s="39" t="e">
        <f t="shared" si="1294"/>
        <v>#DIV/0!</v>
      </c>
      <c r="FY411" s="39" t="e">
        <f t="shared" si="1295"/>
        <v>#DIV/0!</v>
      </c>
      <c r="FZ411" s="39" t="e">
        <f t="shared" si="1296"/>
        <v>#DIV/0!</v>
      </c>
      <c r="GA411" s="39" t="e">
        <f t="shared" si="1297"/>
        <v>#DIV/0!</v>
      </c>
      <c r="GB411" s="39" t="e">
        <f t="shared" si="1298"/>
        <v>#DIV/0!</v>
      </c>
      <c r="GC411" s="39" t="e">
        <f t="shared" si="1299"/>
        <v>#DIV/0!</v>
      </c>
      <c r="GD411" s="39" t="e">
        <f t="shared" si="1300"/>
        <v>#DIV/0!</v>
      </c>
      <c r="GE411" s="39" t="e">
        <f t="shared" si="1301"/>
        <v>#DIV/0!</v>
      </c>
      <c r="GF411" s="39" t="e">
        <f t="shared" si="1302"/>
        <v>#DIV/0!</v>
      </c>
      <c r="GG411" s="39" t="e">
        <f t="shared" si="1303"/>
        <v>#DIV/0!</v>
      </c>
      <c r="GH411" s="39" t="e">
        <f t="shared" si="1304"/>
        <v>#DIV/0!</v>
      </c>
      <c r="GI411" s="39"/>
      <c r="GJ411" s="39" t="e">
        <f t="shared" si="1305"/>
        <v>#DIV/0!</v>
      </c>
      <c r="GK411" s="39" t="e">
        <f t="shared" si="1306"/>
        <v>#DIV/0!</v>
      </c>
      <c r="GL411" s="39" t="e">
        <f t="shared" si="1307"/>
        <v>#DIV/0!</v>
      </c>
      <c r="GM411" s="39" t="e">
        <f t="shared" si="1308"/>
        <v>#DIV/0!</v>
      </c>
      <c r="GN411" s="39" t="e">
        <f t="shared" si="1309"/>
        <v>#DIV/0!</v>
      </c>
      <c r="GO411" s="57"/>
      <c r="GP411" s="57" t="e">
        <f t="shared" si="1310"/>
        <v>#DIV/0!</v>
      </c>
      <c r="GQ411" s="59" t="e">
        <f t="shared" si="1311"/>
        <v>#DIV/0!</v>
      </c>
      <c r="GR411" s="41" t="e">
        <f t="shared" si="1312"/>
        <v>#DIV/0!</v>
      </c>
      <c r="GS411" s="57" t="e">
        <f t="shared" si="1313"/>
        <v>#DIV/0!</v>
      </c>
      <c r="GT411" s="57" t="e">
        <f t="shared" si="1314"/>
        <v>#DIV/0!</v>
      </c>
      <c r="GU411" s="57" t="e">
        <f t="shared" si="1315"/>
        <v>#DIV/0!</v>
      </c>
      <c r="GV411" s="57"/>
      <c r="GW411" s="42" t="e">
        <f t="shared" si="1316"/>
        <v>#DIV/0!</v>
      </c>
      <c r="GX411" s="42" t="e">
        <f t="shared" si="1317"/>
        <v>#DIV/0!</v>
      </c>
      <c r="GY411" s="42" t="e">
        <f t="shared" si="1318"/>
        <v>#DIV/0!</v>
      </c>
      <c r="GZ411" s="57"/>
      <c r="HA411" s="2" t="e">
        <f t="shared" si="1319"/>
        <v>#DIV/0!</v>
      </c>
      <c r="HB411" s="2" t="e">
        <f t="shared" si="1320"/>
        <v>#DIV/0!</v>
      </c>
      <c r="HC411" s="2" t="e">
        <f t="shared" si="1321"/>
        <v>#DIV/0!</v>
      </c>
      <c r="HD411" s="2" t="e">
        <f t="shared" si="1322"/>
        <v>#DIV/0!</v>
      </c>
      <c r="HE411" s="2" t="e">
        <f t="shared" si="1323"/>
        <v>#DIV/0!</v>
      </c>
      <c r="HF411" s="2" t="e">
        <f t="shared" si="1324"/>
        <v>#DIV/0!</v>
      </c>
      <c r="HG411" s="2" t="e">
        <f t="shared" si="1325"/>
        <v>#DIV/0!</v>
      </c>
      <c r="HH411" s="2" t="e">
        <f t="shared" si="1326"/>
        <v>#DIV/0!</v>
      </c>
      <c r="HI411" s="2" t="e">
        <f t="shared" si="1327"/>
        <v>#DIV/0!</v>
      </c>
      <c r="HJ411" s="11" t="e">
        <f t="shared" si="1328"/>
        <v>#DIV/0!</v>
      </c>
      <c r="HK411" s="60" t="e">
        <f t="shared" si="1329"/>
        <v>#DIV/0!</v>
      </c>
      <c r="HL411" s="57"/>
      <c r="HM411" s="57" t="e">
        <f t="shared" si="1330"/>
        <v>#DIV/0!</v>
      </c>
      <c r="HN411" s="57" t="e">
        <f t="shared" si="1331"/>
        <v>#DIV/0!</v>
      </c>
      <c r="HO411" s="57" t="e">
        <f t="shared" si="1332"/>
        <v>#DIV/0!</v>
      </c>
      <c r="HP411" s="57" t="e">
        <f t="shared" si="1333"/>
        <v>#DIV/0!</v>
      </c>
      <c r="HQ411" s="57" t="e">
        <f t="shared" si="1334"/>
        <v>#DIV/0!</v>
      </c>
      <c r="HR411" s="57"/>
      <c r="HS411" s="57" t="e">
        <f t="shared" si="1335"/>
        <v>#DIV/0!</v>
      </c>
      <c r="HT411" s="57" t="e">
        <f t="shared" si="1336"/>
        <v>#DIV/0!</v>
      </c>
      <c r="HU411" s="57" t="e">
        <f t="shared" si="1337"/>
        <v>#DIV/0!</v>
      </c>
      <c r="HV411" s="57" t="e">
        <f t="shared" si="1338"/>
        <v>#DIV/0!</v>
      </c>
      <c r="HW411" s="57" t="e">
        <f t="shared" si="1339"/>
        <v>#DIV/0!</v>
      </c>
      <c r="HX411" s="57"/>
      <c r="HY411" s="57" t="e">
        <f t="shared" si="1340"/>
        <v>#DIV/0!</v>
      </c>
      <c r="HZ411" s="57" t="e">
        <f t="shared" si="1341"/>
        <v>#DIV/0!</v>
      </c>
      <c r="IA411" s="57"/>
      <c r="IB411" s="61">
        <f t="shared" si="1342"/>
        <v>0</v>
      </c>
      <c r="IC411" s="57" t="str">
        <f t="shared" si="1343"/>
        <v/>
      </c>
      <c r="ID411" s="42"/>
      <c r="IE411" s="2" t="str">
        <f t="shared" si="1344"/>
        <v/>
      </c>
      <c r="IF411" s="60" t="e">
        <f t="shared" si="1345"/>
        <v>#DIV/0!</v>
      </c>
      <c r="IG411" s="60" t="str">
        <f t="shared" si="1346"/>
        <v/>
      </c>
      <c r="IH411" s="60" t="str">
        <f t="shared" si="1347"/>
        <v>zinco-</v>
      </c>
      <c r="II411" s="60" t="str">
        <f t="shared" si="1348"/>
        <v>mangano-</v>
      </c>
      <c r="IJ411" s="60" t="e">
        <f t="shared" si="1349"/>
        <v>#DIV/0!</v>
      </c>
      <c r="IK411" s="60" t="e">
        <f t="shared" si="1350"/>
        <v>#DIV/0!</v>
      </c>
      <c r="IL411" s="60" t="e">
        <f t="shared" si="1351"/>
        <v>#DIV/0!</v>
      </c>
      <c r="IM411" s="60" t="e">
        <f t="shared" si="1352"/>
        <v>#DIV/0!</v>
      </c>
      <c r="IN411" s="60" t="str">
        <f t="shared" si="1353"/>
        <v/>
      </c>
      <c r="IO411" s="60" t="str">
        <f t="shared" si="1354"/>
        <v/>
      </c>
      <c r="IP411" s="57"/>
      <c r="IQ411" s="57" t="str">
        <f t="shared" si="1355"/>
        <v>ERROR!!</v>
      </c>
    </row>
    <row r="412" spans="24:251">
      <c r="X412" s="29">
        <f t="shared" si="1211"/>
        <v>0</v>
      </c>
      <c r="Y412" s="29">
        <f t="shared" si="1212"/>
        <v>0</v>
      </c>
      <c r="Z412" s="29" t="e">
        <f t="shared" si="1213"/>
        <v>#DIV/0!</v>
      </c>
      <c r="AA412" s="29" t="e">
        <f t="shared" si="1214"/>
        <v>#DIV/0!</v>
      </c>
      <c r="AB412" s="29" t="e">
        <f t="shared" si="1215"/>
        <v>#DIV/0!</v>
      </c>
      <c r="AC412" s="29" t="e">
        <f t="shared" si="1216"/>
        <v>#DIV/0!</v>
      </c>
      <c r="AF412" s="23">
        <v>60.084299999999999</v>
      </c>
      <c r="AG412" s="23">
        <v>79.878799999999998</v>
      </c>
      <c r="AH412" s="23">
        <v>101.96120000000001</v>
      </c>
      <c r="AI412" s="23">
        <v>151.99039999999999</v>
      </c>
      <c r="AJ412" s="23">
        <v>159.69</v>
      </c>
      <c r="AK412" s="23">
        <v>71.846400000000003</v>
      </c>
      <c r="AL412" s="23">
        <v>70.9375</v>
      </c>
      <c r="AM412" s="23">
        <v>40.304400000000001</v>
      </c>
      <c r="AN412" s="23">
        <v>56.077399999999997</v>
      </c>
      <c r="AO412" s="23">
        <v>61.978999999999999</v>
      </c>
      <c r="AP412" s="23">
        <v>94.195999999999998</v>
      </c>
      <c r="AQ412" s="23">
        <v>18.998000000000001</v>
      </c>
      <c r="AR412" s="23">
        <v>35.450000000000003</v>
      </c>
      <c r="AS412" s="23">
        <v>29.88</v>
      </c>
      <c r="AT412" s="23">
        <v>74.691999999999993</v>
      </c>
      <c r="AU412" s="23">
        <v>81.39</v>
      </c>
      <c r="AX412" s="54">
        <f t="shared" si="1217"/>
        <v>0</v>
      </c>
      <c r="AY412" s="54">
        <f t="shared" si="1218"/>
        <v>0</v>
      </c>
      <c r="AZ412" s="54">
        <f t="shared" si="1219"/>
        <v>0</v>
      </c>
      <c r="BA412" s="54">
        <f t="shared" si="1220"/>
        <v>0</v>
      </c>
      <c r="BB412" s="54">
        <f t="shared" si="1221"/>
        <v>0</v>
      </c>
      <c r="BC412" s="54">
        <f t="shared" si="1222"/>
        <v>0</v>
      </c>
      <c r="BD412" s="54">
        <f t="shared" si="1223"/>
        <v>0</v>
      </c>
      <c r="BE412" s="54">
        <f t="shared" si="1224"/>
        <v>0</v>
      </c>
      <c r="BF412" s="54">
        <f t="shared" si="1225"/>
        <v>0</v>
      </c>
      <c r="BG412" s="54">
        <f t="shared" si="1226"/>
        <v>0</v>
      </c>
      <c r="BH412" s="54">
        <f t="shared" si="1227"/>
        <v>0</v>
      </c>
      <c r="BI412" s="54">
        <f t="shared" si="1228"/>
        <v>0</v>
      </c>
      <c r="BJ412" s="54">
        <f t="shared" si="1229"/>
        <v>0</v>
      </c>
      <c r="BK412" s="54">
        <f t="shared" si="1230"/>
        <v>0</v>
      </c>
      <c r="BL412" s="54">
        <f t="shared" si="1231"/>
        <v>0</v>
      </c>
      <c r="BM412" s="42"/>
      <c r="BO412" s="54">
        <f>'Norm-coeff'!$C$2+$AX412*'Norm-coeff'!$D$2+$AY412*'Norm-coeff'!$E$2+$AZ412*'Norm-coeff'!$F$2+$BA412*'Norm-coeff'!$G$2+$BB412*'Norm-coeff'!$H$2+$BC412*'Norm-coeff'!$I$2+$BD412*'Norm-coeff'!$J$2+$BE412*'Norm-coeff'!$K$2+$BF412*'Norm-coeff'!$L$2+$BG412*'Norm-coeff'!$M$2+$BH412*'Norm-coeff'!$N$2+$BI412*'Norm-coeff'!$O$2</f>
        <v>5.4045421474420303</v>
      </c>
      <c r="BP412" s="54">
        <f>'Norm-coeff'!$C$3+$AX412*'Norm-coeff'!$D$3+$AY412*'Norm-coeff'!$E$3+$AZ412*'Norm-coeff'!$F$3+$BA412*'Norm-coeff'!$G$3+$BB412*'Norm-coeff'!$H$3+$BC412*'Norm-coeff'!$I$3+$BD412*'Norm-coeff'!$J$3+$BE412*'Norm-coeff'!$K$3+$BF412*'Norm-coeff'!$L$3+$BG412*'Norm-coeff'!$M$3+$BH412*'Norm-coeff'!$N$3+$BI412*'Norm-coeff'!$O$3</f>
        <v>3.15319116612705</v>
      </c>
      <c r="BQ412" s="54">
        <f>'Norm-coeff'!$C$4+$AX412*'Norm-coeff'!$D$4+$AY412*'Norm-coeff'!$E$4+$AZ412*'Norm-coeff'!$F$4+$BA412*'Norm-coeff'!$G$4+$BB412*'Norm-coeff'!$H$4+$BC412*'Norm-coeff'!$I$4+$BD412*'Norm-coeff'!$J$4+$BE412*'Norm-coeff'!$K$4+$BF412*'Norm-coeff'!$L$4+$BG412*'Norm-coeff'!$M$4+$BH412*'Norm-coeff'!$N$4+$BI412*'Norm-coeff'!$O$4</f>
        <v>1.42115649462768</v>
      </c>
      <c r="BR412" s="54">
        <f>'Norm-coeff'!$C$5+$AX412*'Norm-coeff'!$D$5+$AY412*'Norm-coeff'!$E$5+$AZ412*'Norm-coeff'!$F$5+$BA412*'Norm-coeff'!$G$5+$BB412*'Norm-coeff'!$H$5+$BC412*'Norm-coeff'!$I$5+$BD412*'Norm-coeff'!$J$5+$BE412*'Norm-coeff'!$K$5+$BF412*'Norm-coeff'!$L$5+$BG412*'Norm-coeff'!$M$5+$BH412*'Norm-coeff'!$N$5+$BI412*'Norm-coeff'!$O$5</f>
        <v>1.0553329241296201</v>
      </c>
      <c r="BS412" s="54">
        <f>'Norm-coeff'!$C$6+$AX412*'Norm-coeff'!$D$6+$AY412*'Norm-coeff'!$E$6+$AZ412*'Norm-coeff'!$F$6+$BA412*'Norm-coeff'!$G$6+$BB412*'Norm-coeff'!$H$6+$BC412*'Norm-coeff'!$I$6+$BD412*'Norm-coeff'!$J$6+$BE412*'Norm-coeff'!$K$6+$BF412*'Norm-coeff'!$L$6+$BG412*'Norm-coeff'!$M$6+$BH412*'Norm-coeff'!$N$6+$BI412*'Norm-coeff'!$O$6</f>
        <v>-1.48700885495103E-2</v>
      </c>
      <c r="BT412" s="54">
        <f>'Norm-coeff'!$C$7+$AX412*'Norm-coeff'!$D$7+$AY412*'Norm-coeff'!$E$7+$AZ412*'Norm-coeff'!$F$7+$BA412*'Norm-coeff'!$G$7+$BB412*'Norm-coeff'!$H$7+$BC412*'Norm-coeff'!$I$7+$BD412*'Norm-coeff'!$J$7+$BE412*'Norm-coeff'!$K$7+$BF412*'Norm-coeff'!$L$7+$BG412*'Norm-coeff'!$M$7+$BH412*'Norm-coeff'!$N$7+$BI412*'Norm-coeff'!$O$7</f>
        <v>2.0907583608832998</v>
      </c>
      <c r="BU412" s="54">
        <f>'Norm-coeff'!$C$8+$AX412*'Norm-coeff'!$D$8+$AY412*'Norm-coeff'!$E$8+$AZ412*'Norm-coeff'!$F$8+$BA412*'Norm-coeff'!$G$8+$BB412*'Norm-coeff'!$H$8+$BC412*'Norm-coeff'!$I$8+$BD412*'Norm-coeff'!$J$8+$BE412*'Norm-coeff'!$K$8+$BF412*'Norm-coeff'!$L$8+$BG412*'Norm-coeff'!$M$8+$BH412*'Norm-coeff'!$N$8+$BI412*'Norm-coeff'!$O$8</f>
        <v>0.65894159836244504</v>
      </c>
      <c r="BV412" s="54">
        <f>'Norm-coeff'!$C$9+$AX412*'Norm-coeff'!$D$9+$AY412*'Norm-coeff'!$E$9+$AZ412*'Norm-coeff'!$F$9+$BA412*'Norm-coeff'!$G$9+$BB412*'Norm-coeff'!$H$9+$BC412*'Norm-coeff'!$I$9+$BD412*'Norm-coeff'!$J$9+$BE412*'Norm-coeff'!$K$9+$BF412*'Norm-coeff'!$L$9+$BG412*'Norm-coeff'!$M$9+$BH412*'Norm-coeff'!$N$9+$BI412*'Norm-coeff'!$O$9</f>
        <v>1.48961085014701</v>
      </c>
      <c r="BW412" s="54">
        <f>'Norm-coeff'!$C$10+$AX412*'Norm-coeff'!$D$10+$AY412*'Norm-coeff'!$E$10+$AZ412*'Norm-coeff'!$F$10+$BA412*'Norm-coeff'!$G$10+$BB412*'Norm-coeff'!$H$10+$BC412*'Norm-coeff'!$I$10+$BD412*'Norm-coeff'!$J$10+$BE412*'Norm-coeff'!$K$10+$BF412*'Norm-coeff'!$L$10+$BG412*'Norm-coeff'!$M$10+$BH412*'Norm-coeff'!$N$10+$BI412*'Norm-coeff'!$O$10</f>
        <v>1.42058735749591</v>
      </c>
      <c r="BX412" s="54">
        <f>'Norm-coeff'!$C$11+$AX412*'Norm-coeff'!$D$11+$AY412*'Norm-coeff'!$E$11+$AZ412*'Norm-coeff'!$F$11+$BA412*'Norm-coeff'!$G$11+$BB412*'Norm-coeff'!$H$11+$BC412*'Norm-coeff'!$I$11+$BD412*'Norm-coeff'!$J$11+$BE412*'Norm-coeff'!$K$11+$BF412*'Norm-coeff'!$L$11+$BG412*'Norm-coeff'!$M$11+$BH412*'Norm-coeff'!$N$11+$BI412*'Norm-coeff'!$O$11</f>
        <v>0.221233014421479</v>
      </c>
      <c r="BY412" s="54">
        <f>'Norm-coeff'!$C$12+$AX412*'Norm-coeff'!$D$12+$AY412*'Norm-coeff'!$E$12+$AZ412*'Norm-coeff'!$F$12+$BA412*'Norm-coeff'!$G$12+$BB412*'Norm-coeff'!$H$12+$BC412*'Norm-coeff'!$I$12+$BD412*'Norm-coeff'!$J$12+$BE412*'Norm-coeff'!$K$12+$BF412*'Norm-coeff'!$L$12+$BG412*'Norm-coeff'!$M$12+$BH412*'Norm-coeff'!$N$12+$BI412*'Norm-coeff'!$O$12</f>
        <v>0.283527502056037</v>
      </c>
      <c r="BZ412" s="54">
        <f>'Norm-coeff'!$C$13+$AX412*'Norm-coeff'!$D$13+$AY412*'Norm-coeff'!$E$13+$AZ412*'Norm-coeff'!$F$13+$BA412*'Norm-coeff'!$G$13+$BB412*'Norm-coeff'!$H$13+$BC412*'Norm-coeff'!$I$13+$BD412*'Norm-coeff'!$J$13+$BE412*'Norm-coeff'!$K$13+$BF412*'Norm-coeff'!$L$13+$BG412*'Norm-coeff'!$M$13+$BH412*'Norm-coeff'!$N$13+$BI412*'Norm-coeff'!$O$13</f>
        <v>-4.1864930554451202E-2</v>
      </c>
      <c r="CA412" s="54">
        <f>'Norm-coeff'!$C$14+$AX412*'Norm-coeff'!$D$14+$AY412*'Norm-coeff'!$E$14+$AZ412*'Norm-coeff'!$F$14+$BA412*'Norm-coeff'!$G$14+$BB412*'Norm-coeff'!$H$14+$BC412*'Norm-coeff'!$I$14+$BD412*'Norm-coeff'!$J$14+$BE412*'Norm-coeff'!$K$14+$BF412*'Norm-coeff'!$L$14+$BG412*'Norm-coeff'!$M$14+$BH412*'Norm-coeff'!$N$14+$BI412*'Norm-coeff'!$O$14</f>
        <v>4.2526983164477103</v>
      </c>
      <c r="CC412" s="54">
        <f t="shared" si="1356"/>
        <v>0</v>
      </c>
      <c r="CG412" s="54">
        <f t="shared" si="1232"/>
        <v>0</v>
      </c>
      <c r="CH412" s="54">
        <f t="shared" si="1210"/>
        <v>0</v>
      </c>
      <c r="CI412" s="54">
        <f t="shared" si="1233"/>
        <v>0</v>
      </c>
      <c r="CJ412" s="56">
        <f t="shared" si="1234"/>
        <v>0</v>
      </c>
      <c r="CK412" s="54">
        <f t="shared" si="1235"/>
        <v>0</v>
      </c>
      <c r="CL412" s="54">
        <f t="shared" si="1236"/>
        <v>0</v>
      </c>
      <c r="CM412" s="54">
        <f t="shared" si="1237"/>
        <v>0</v>
      </c>
      <c r="CN412" s="54">
        <f t="shared" si="1238"/>
        <v>0</v>
      </c>
      <c r="CO412" s="54">
        <f t="shared" si="1239"/>
        <v>0</v>
      </c>
      <c r="CP412" s="54">
        <f t="shared" si="1240"/>
        <v>0</v>
      </c>
      <c r="CQ412" s="54">
        <f t="shared" si="1241"/>
        <v>0</v>
      </c>
      <c r="CR412" s="54">
        <f t="shared" si="1242"/>
        <v>0</v>
      </c>
      <c r="CS412" s="54">
        <f t="shared" si="1243"/>
        <v>0</v>
      </c>
      <c r="CU412" s="54">
        <f t="shared" si="1244"/>
        <v>0</v>
      </c>
      <c r="CV412" s="54">
        <f t="shared" si="1245"/>
        <v>0</v>
      </c>
      <c r="CW412" s="54">
        <f t="shared" si="1246"/>
        <v>0</v>
      </c>
      <c r="CX412" s="54">
        <f t="shared" si="1247"/>
        <v>0</v>
      </c>
      <c r="CZ412" s="54">
        <f t="shared" si="1248"/>
        <v>0</v>
      </c>
      <c r="DA412" s="54">
        <f t="shared" si="1249"/>
        <v>0</v>
      </c>
      <c r="DB412" s="54">
        <f t="shared" si="1250"/>
        <v>0</v>
      </c>
      <c r="DC412" s="54">
        <f t="shared" si="1251"/>
        <v>0</v>
      </c>
      <c r="DD412" s="54">
        <f t="shared" si="1252"/>
        <v>0</v>
      </c>
      <c r="DE412" s="54">
        <f t="shared" si="1253"/>
        <v>0</v>
      </c>
      <c r="DF412" s="54">
        <f t="shared" si="1254"/>
        <v>0</v>
      </c>
      <c r="DG412" s="54">
        <f t="shared" si="1255"/>
        <v>2</v>
      </c>
      <c r="DH412" s="71">
        <f t="shared" si="1256"/>
        <v>0</v>
      </c>
      <c r="DI412" s="71">
        <f t="shared" si="1257"/>
        <v>0</v>
      </c>
      <c r="DJ412" s="54">
        <f t="shared" si="1258"/>
        <v>0</v>
      </c>
      <c r="DK412" s="54">
        <f t="shared" si="1259"/>
        <v>2</v>
      </c>
      <c r="DL412" s="4">
        <f t="shared" si="1184"/>
        <v>0</v>
      </c>
      <c r="DM412" s="3">
        <f t="shared" si="1260"/>
        <v>0</v>
      </c>
      <c r="DN412" s="3">
        <f t="shared" si="1261"/>
        <v>0</v>
      </c>
      <c r="DO412" s="4" t="e">
        <f t="shared" si="1262"/>
        <v>#DIV/0!</v>
      </c>
      <c r="DP412" s="57"/>
      <c r="DQ412" s="57"/>
      <c r="DR412" s="56">
        <f t="shared" si="1185"/>
        <v>2</v>
      </c>
      <c r="DS412" s="56">
        <f t="shared" si="1186"/>
        <v>0</v>
      </c>
      <c r="DT412" s="38">
        <f t="shared" si="1187"/>
        <v>0</v>
      </c>
      <c r="DU412" s="38">
        <f t="shared" si="1263"/>
        <v>2</v>
      </c>
      <c r="DV412" s="38">
        <f t="shared" si="1188"/>
        <v>0</v>
      </c>
      <c r="DW412" s="39">
        <f t="shared" si="1189"/>
        <v>0</v>
      </c>
      <c r="DX412" s="39">
        <f t="shared" si="1190"/>
        <v>0</v>
      </c>
      <c r="DY412" s="39">
        <f t="shared" si="1191"/>
        <v>0</v>
      </c>
      <c r="DZ412" s="39">
        <f t="shared" si="1192"/>
        <v>0</v>
      </c>
      <c r="EA412" s="39">
        <f t="shared" si="1193"/>
        <v>0</v>
      </c>
      <c r="EB412" s="37" t="e">
        <f t="shared" si="1264"/>
        <v>#DIV/0!</v>
      </c>
      <c r="EC412" s="37" t="e">
        <f t="shared" si="1265"/>
        <v>#DIV/0!</v>
      </c>
      <c r="ED412" s="37" t="e">
        <f t="shared" si="1266"/>
        <v>#DIV/0!</v>
      </c>
      <c r="EE412" s="37" t="e">
        <f t="shared" si="1267"/>
        <v>#DIV/0!</v>
      </c>
      <c r="EF412" s="39" t="e">
        <f t="shared" si="1268"/>
        <v>#DIV/0!</v>
      </c>
      <c r="EG412" s="37" t="e">
        <f t="shared" si="1269"/>
        <v>#DIV/0!</v>
      </c>
      <c r="EH412" s="37" t="e">
        <f t="shared" si="1270"/>
        <v>#DIV/0!</v>
      </c>
      <c r="EI412" s="11" t="b">
        <f t="shared" si="1271"/>
        <v>1</v>
      </c>
      <c r="EJ412" s="11" t="b">
        <f t="shared" si="1272"/>
        <v>0</v>
      </c>
      <c r="EK412" s="39" t="e">
        <f t="shared" si="1273"/>
        <v>#DIV/0!</v>
      </c>
      <c r="EL412" s="39" t="e">
        <f t="shared" si="1274"/>
        <v>#DIV/0!</v>
      </c>
      <c r="EM412" s="39" t="e">
        <f t="shared" si="1275"/>
        <v>#DIV/0!</v>
      </c>
      <c r="EN412" s="39" t="e">
        <f t="shared" si="1276"/>
        <v>#DIV/0!</v>
      </c>
      <c r="EO412" s="39" t="e">
        <f t="shared" si="1277"/>
        <v>#DIV/0!</v>
      </c>
      <c r="EP412" s="39" t="e">
        <f t="shared" si="1278"/>
        <v>#DIV/0!</v>
      </c>
      <c r="EQ412" s="39" t="e">
        <f t="shared" si="1279"/>
        <v>#DIV/0!</v>
      </c>
      <c r="ER412" s="39" t="e">
        <f t="shared" si="1280"/>
        <v>#DIV/0!</v>
      </c>
      <c r="ES412" s="58" t="str">
        <f t="shared" si="1281"/>
        <v>(OH,F,Cl)-dominate amphibole</v>
      </c>
      <c r="ET412" s="58" t="e">
        <f t="shared" si="1282"/>
        <v>#N/A</v>
      </c>
      <c r="EU412" s="56">
        <f t="shared" si="1194"/>
        <v>0</v>
      </c>
      <c r="EV412" s="56">
        <f t="shared" si="1195"/>
        <v>0</v>
      </c>
      <c r="EW412" s="56">
        <f t="shared" si="1196"/>
        <v>0</v>
      </c>
      <c r="EX412" s="56">
        <f t="shared" si="1197"/>
        <v>0</v>
      </c>
      <c r="EY412" s="56">
        <f t="shared" si="1198"/>
        <v>0</v>
      </c>
      <c r="EZ412" s="56">
        <f t="shared" si="1199"/>
        <v>0</v>
      </c>
      <c r="FA412" s="39">
        <f t="shared" si="1200"/>
        <v>0</v>
      </c>
      <c r="FB412" s="39">
        <f t="shared" si="1201"/>
        <v>0</v>
      </c>
      <c r="FC412" s="54">
        <f t="shared" si="1202"/>
        <v>0</v>
      </c>
      <c r="FD412" s="54">
        <f t="shared" si="1203"/>
        <v>0</v>
      </c>
      <c r="FE412" s="39">
        <f t="shared" si="1204"/>
        <v>0</v>
      </c>
      <c r="FF412" s="54">
        <f t="shared" si="1205"/>
        <v>0</v>
      </c>
      <c r="FG412" s="39">
        <f t="shared" si="1206"/>
        <v>0</v>
      </c>
      <c r="FH412" s="39">
        <f t="shared" si="1283"/>
        <v>0</v>
      </c>
      <c r="FI412" s="39">
        <f t="shared" si="1284"/>
        <v>0</v>
      </c>
      <c r="FJ412" s="39">
        <f t="shared" si="1285"/>
        <v>0</v>
      </c>
      <c r="FK412" s="39" t="e">
        <f t="shared" si="1286"/>
        <v>#DIV/0!</v>
      </c>
      <c r="FL412" s="39" t="e">
        <f t="shared" si="1287"/>
        <v>#DIV/0!</v>
      </c>
      <c r="FM412" s="39" t="e">
        <f t="shared" si="1288"/>
        <v>#DIV/0!</v>
      </c>
      <c r="FN412" s="39">
        <f t="shared" si="1289"/>
        <v>1</v>
      </c>
      <c r="FO412" s="39">
        <f t="shared" si="1207"/>
        <v>0</v>
      </c>
      <c r="FP412" s="39">
        <f t="shared" si="1208"/>
        <v>0</v>
      </c>
      <c r="FQ412" s="39">
        <f t="shared" si="1209"/>
        <v>0</v>
      </c>
      <c r="FR412" s="39">
        <f t="shared" si="1290"/>
        <v>0</v>
      </c>
      <c r="FS412" s="39">
        <f t="shared" si="1291"/>
        <v>0</v>
      </c>
      <c r="FU412" s="39" t="e">
        <f t="shared" si="1292"/>
        <v>#DIV/0!</v>
      </c>
      <c r="FV412" s="39" t="e">
        <f t="shared" si="1293"/>
        <v>#DIV/0!</v>
      </c>
      <c r="FW412" s="39" t="e">
        <f t="shared" si="1294"/>
        <v>#DIV/0!</v>
      </c>
      <c r="FY412" s="39" t="e">
        <f t="shared" si="1295"/>
        <v>#DIV/0!</v>
      </c>
      <c r="FZ412" s="39" t="e">
        <f t="shared" si="1296"/>
        <v>#DIV/0!</v>
      </c>
      <c r="GA412" s="39" t="e">
        <f t="shared" si="1297"/>
        <v>#DIV/0!</v>
      </c>
      <c r="GB412" s="39" t="e">
        <f t="shared" si="1298"/>
        <v>#DIV/0!</v>
      </c>
      <c r="GC412" s="39" t="e">
        <f t="shared" si="1299"/>
        <v>#DIV/0!</v>
      </c>
      <c r="GD412" s="39" t="e">
        <f t="shared" si="1300"/>
        <v>#DIV/0!</v>
      </c>
      <c r="GE412" s="39" t="e">
        <f t="shared" si="1301"/>
        <v>#DIV/0!</v>
      </c>
      <c r="GF412" s="39" t="e">
        <f t="shared" si="1302"/>
        <v>#DIV/0!</v>
      </c>
      <c r="GG412" s="39" t="e">
        <f t="shared" si="1303"/>
        <v>#DIV/0!</v>
      </c>
      <c r="GH412" s="39" t="e">
        <f t="shared" si="1304"/>
        <v>#DIV/0!</v>
      </c>
      <c r="GI412" s="39"/>
      <c r="GJ412" s="39" t="e">
        <f t="shared" si="1305"/>
        <v>#DIV/0!</v>
      </c>
      <c r="GK412" s="39" t="e">
        <f t="shared" si="1306"/>
        <v>#DIV/0!</v>
      </c>
      <c r="GL412" s="39" t="e">
        <f t="shared" si="1307"/>
        <v>#DIV/0!</v>
      </c>
      <c r="GM412" s="39" t="e">
        <f t="shared" si="1308"/>
        <v>#DIV/0!</v>
      </c>
      <c r="GN412" s="39" t="e">
        <f t="shared" si="1309"/>
        <v>#DIV/0!</v>
      </c>
      <c r="GO412" s="57"/>
      <c r="GP412" s="57" t="e">
        <f t="shared" si="1310"/>
        <v>#DIV/0!</v>
      </c>
      <c r="GQ412" s="59" t="e">
        <f t="shared" si="1311"/>
        <v>#DIV/0!</v>
      </c>
      <c r="GR412" s="41" t="e">
        <f t="shared" si="1312"/>
        <v>#DIV/0!</v>
      </c>
      <c r="GS412" s="57" t="e">
        <f t="shared" si="1313"/>
        <v>#DIV/0!</v>
      </c>
      <c r="GT412" s="57" t="e">
        <f t="shared" si="1314"/>
        <v>#DIV/0!</v>
      </c>
      <c r="GU412" s="57" t="e">
        <f t="shared" si="1315"/>
        <v>#DIV/0!</v>
      </c>
      <c r="GV412" s="57"/>
      <c r="GW412" s="42" t="e">
        <f t="shared" si="1316"/>
        <v>#DIV/0!</v>
      </c>
      <c r="GX412" s="42" t="e">
        <f t="shared" si="1317"/>
        <v>#DIV/0!</v>
      </c>
      <c r="GY412" s="42" t="e">
        <f t="shared" si="1318"/>
        <v>#DIV/0!</v>
      </c>
      <c r="GZ412" s="57"/>
      <c r="HA412" s="2" t="e">
        <f t="shared" si="1319"/>
        <v>#DIV/0!</v>
      </c>
      <c r="HB412" s="2" t="e">
        <f t="shared" si="1320"/>
        <v>#DIV/0!</v>
      </c>
      <c r="HC412" s="2" t="e">
        <f t="shared" si="1321"/>
        <v>#DIV/0!</v>
      </c>
      <c r="HD412" s="2" t="e">
        <f t="shared" si="1322"/>
        <v>#DIV/0!</v>
      </c>
      <c r="HE412" s="2" t="e">
        <f t="shared" si="1323"/>
        <v>#DIV/0!</v>
      </c>
      <c r="HF412" s="2" t="e">
        <f t="shared" si="1324"/>
        <v>#DIV/0!</v>
      </c>
      <c r="HG412" s="2" t="e">
        <f t="shared" si="1325"/>
        <v>#DIV/0!</v>
      </c>
      <c r="HH412" s="2" t="e">
        <f t="shared" si="1326"/>
        <v>#DIV/0!</v>
      </c>
      <c r="HI412" s="2" t="e">
        <f t="shared" si="1327"/>
        <v>#DIV/0!</v>
      </c>
      <c r="HJ412" s="11" t="e">
        <f t="shared" si="1328"/>
        <v>#DIV/0!</v>
      </c>
      <c r="HK412" s="60" t="e">
        <f t="shared" si="1329"/>
        <v>#DIV/0!</v>
      </c>
      <c r="HL412" s="57"/>
      <c r="HM412" s="57" t="e">
        <f t="shared" si="1330"/>
        <v>#DIV/0!</v>
      </c>
      <c r="HN412" s="57" t="e">
        <f t="shared" si="1331"/>
        <v>#DIV/0!</v>
      </c>
      <c r="HO412" s="57" t="e">
        <f t="shared" si="1332"/>
        <v>#DIV/0!</v>
      </c>
      <c r="HP412" s="57" t="e">
        <f t="shared" si="1333"/>
        <v>#DIV/0!</v>
      </c>
      <c r="HQ412" s="57" t="e">
        <f t="shared" si="1334"/>
        <v>#DIV/0!</v>
      </c>
      <c r="HR412" s="57"/>
      <c r="HS412" s="57" t="e">
        <f t="shared" si="1335"/>
        <v>#DIV/0!</v>
      </c>
      <c r="HT412" s="57" t="e">
        <f t="shared" si="1336"/>
        <v>#DIV/0!</v>
      </c>
      <c r="HU412" s="57" t="e">
        <f t="shared" si="1337"/>
        <v>#DIV/0!</v>
      </c>
      <c r="HV412" s="57" t="e">
        <f t="shared" si="1338"/>
        <v>#DIV/0!</v>
      </c>
      <c r="HW412" s="57" t="e">
        <f t="shared" si="1339"/>
        <v>#DIV/0!</v>
      </c>
      <c r="HX412" s="57"/>
      <c r="HY412" s="57" t="e">
        <f t="shared" si="1340"/>
        <v>#DIV/0!</v>
      </c>
      <c r="HZ412" s="57" t="e">
        <f t="shared" si="1341"/>
        <v>#DIV/0!</v>
      </c>
      <c r="IA412" s="57"/>
      <c r="IB412" s="61">
        <f t="shared" si="1342"/>
        <v>0</v>
      </c>
      <c r="IC412" s="57" t="str">
        <f t="shared" si="1343"/>
        <v/>
      </c>
      <c r="ID412" s="42"/>
      <c r="IE412" s="2" t="str">
        <f t="shared" si="1344"/>
        <v/>
      </c>
      <c r="IF412" s="60" t="e">
        <f t="shared" si="1345"/>
        <v>#DIV/0!</v>
      </c>
      <c r="IG412" s="60" t="str">
        <f t="shared" si="1346"/>
        <v/>
      </c>
      <c r="IH412" s="60" t="str">
        <f t="shared" si="1347"/>
        <v>zinco-</v>
      </c>
      <c r="II412" s="60" t="str">
        <f t="shared" si="1348"/>
        <v>mangano-</v>
      </c>
      <c r="IJ412" s="60" t="e">
        <f t="shared" si="1349"/>
        <v>#DIV/0!</v>
      </c>
      <c r="IK412" s="60" t="e">
        <f t="shared" si="1350"/>
        <v>#DIV/0!</v>
      </c>
      <c r="IL412" s="60" t="e">
        <f t="shared" si="1351"/>
        <v>#DIV/0!</v>
      </c>
      <c r="IM412" s="60" t="e">
        <f t="shared" si="1352"/>
        <v>#DIV/0!</v>
      </c>
      <c r="IN412" s="60" t="str">
        <f t="shared" si="1353"/>
        <v/>
      </c>
      <c r="IO412" s="60" t="str">
        <f t="shared" si="1354"/>
        <v/>
      </c>
      <c r="IP412" s="57"/>
      <c r="IQ412" s="57" t="str">
        <f t="shared" si="1355"/>
        <v>ERROR!!</v>
      </c>
    </row>
    <row r="413" spans="24:251">
      <c r="X413" s="29">
        <f t="shared" si="1211"/>
        <v>0</v>
      </c>
      <c r="Y413" s="29">
        <f t="shared" si="1212"/>
        <v>0</v>
      </c>
      <c r="Z413" s="29" t="e">
        <f t="shared" si="1213"/>
        <v>#DIV/0!</v>
      </c>
      <c r="AA413" s="29" t="e">
        <f t="shared" si="1214"/>
        <v>#DIV/0!</v>
      </c>
      <c r="AB413" s="29" t="e">
        <f t="shared" si="1215"/>
        <v>#DIV/0!</v>
      </c>
      <c r="AC413" s="29" t="e">
        <f t="shared" si="1216"/>
        <v>#DIV/0!</v>
      </c>
      <c r="AF413" s="23">
        <v>60.084299999999999</v>
      </c>
      <c r="AG413" s="23">
        <v>79.878799999999998</v>
      </c>
      <c r="AH413" s="23">
        <v>101.96120000000001</v>
      </c>
      <c r="AI413" s="23">
        <v>151.99039999999999</v>
      </c>
      <c r="AJ413" s="23">
        <v>159.69</v>
      </c>
      <c r="AK413" s="23">
        <v>71.846400000000003</v>
      </c>
      <c r="AL413" s="23">
        <v>70.9375</v>
      </c>
      <c r="AM413" s="23">
        <v>40.304400000000001</v>
      </c>
      <c r="AN413" s="23">
        <v>56.077399999999997</v>
      </c>
      <c r="AO413" s="23">
        <v>61.978999999999999</v>
      </c>
      <c r="AP413" s="23">
        <v>94.195999999999998</v>
      </c>
      <c r="AQ413" s="23">
        <v>18.998000000000001</v>
      </c>
      <c r="AR413" s="23">
        <v>35.450000000000003</v>
      </c>
      <c r="AS413" s="23">
        <v>29.88</v>
      </c>
      <c r="AT413" s="23">
        <v>74.691999999999993</v>
      </c>
      <c r="AU413" s="23">
        <v>81.39</v>
      </c>
      <c r="AX413" s="54">
        <f t="shared" si="1217"/>
        <v>0</v>
      </c>
      <c r="AY413" s="54">
        <f t="shared" si="1218"/>
        <v>0</v>
      </c>
      <c r="AZ413" s="54">
        <f t="shared" si="1219"/>
        <v>0</v>
      </c>
      <c r="BA413" s="54">
        <f t="shared" si="1220"/>
        <v>0</v>
      </c>
      <c r="BB413" s="54">
        <f t="shared" si="1221"/>
        <v>0</v>
      </c>
      <c r="BC413" s="54">
        <f t="shared" si="1222"/>
        <v>0</v>
      </c>
      <c r="BD413" s="54">
        <f t="shared" si="1223"/>
        <v>0</v>
      </c>
      <c r="BE413" s="54">
        <f t="shared" si="1224"/>
        <v>0</v>
      </c>
      <c r="BF413" s="54">
        <f t="shared" si="1225"/>
        <v>0</v>
      </c>
      <c r="BG413" s="54">
        <f t="shared" si="1226"/>
        <v>0</v>
      </c>
      <c r="BH413" s="54">
        <f t="shared" si="1227"/>
        <v>0</v>
      </c>
      <c r="BI413" s="54">
        <f t="shared" si="1228"/>
        <v>0</v>
      </c>
      <c r="BJ413" s="54">
        <f t="shared" si="1229"/>
        <v>0</v>
      </c>
      <c r="BK413" s="54">
        <f t="shared" si="1230"/>
        <v>0</v>
      </c>
      <c r="BL413" s="54">
        <f t="shared" si="1231"/>
        <v>0</v>
      </c>
      <c r="BM413" s="42"/>
      <c r="BO413" s="54">
        <f>'Norm-coeff'!$C$2+$AX413*'Norm-coeff'!$D$2+$AY413*'Norm-coeff'!$E$2+$AZ413*'Norm-coeff'!$F$2+$BA413*'Norm-coeff'!$G$2+$BB413*'Norm-coeff'!$H$2+$BC413*'Norm-coeff'!$I$2+$BD413*'Norm-coeff'!$J$2+$BE413*'Norm-coeff'!$K$2+$BF413*'Norm-coeff'!$L$2+$BG413*'Norm-coeff'!$M$2+$BH413*'Norm-coeff'!$N$2+$BI413*'Norm-coeff'!$O$2</f>
        <v>5.4045421474420303</v>
      </c>
      <c r="BP413" s="54">
        <f>'Norm-coeff'!$C$3+$AX413*'Norm-coeff'!$D$3+$AY413*'Norm-coeff'!$E$3+$AZ413*'Norm-coeff'!$F$3+$BA413*'Norm-coeff'!$G$3+$BB413*'Norm-coeff'!$H$3+$BC413*'Norm-coeff'!$I$3+$BD413*'Norm-coeff'!$J$3+$BE413*'Norm-coeff'!$K$3+$BF413*'Norm-coeff'!$L$3+$BG413*'Norm-coeff'!$M$3+$BH413*'Norm-coeff'!$N$3+$BI413*'Norm-coeff'!$O$3</f>
        <v>3.15319116612705</v>
      </c>
      <c r="BQ413" s="54">
        <f>'Norm-coeff'!$C$4+$AX413*'Norm-coeff'!$D$4+$AY413*'Norm-coeff'!$E$4+$AZ413*'Norm-coeff'!$F$4+$BA413*'Norm-coeff'!$G$4+$BB413*'Norm-coeff'!$H$4+$BC413*'Norm-coeff'!$I$4+$BD413*'Norm-coeff'!$J$4+$BE413*'Norm-coeff'!$K$4+$BF413*'Norm-coeff'!$L$4+$BG413*'Norm-coeff'!$M$4+$BH413*'Norm-coeff'!$N$4+$BI413*'Norm-coeff'!$O$4</f>
        <v>1.42115649462768</v>
      </c>
      <c r="BR413" s="54">
        <f>'Norm-coeff'!$C$5+$AX413*'Norm-coeff'!$D$5+$AY413*'Norm-coeff'!$E$5+$AZ413*'Norm-coeff'!$F$5+$BA413*'Norm-coeff'!$G$5+$BB413*'Norm-coeff'!$H$5+$BC413*'Norm-coeff'!$I$5+$BD413*'Norm-coeff'!$J$5+$BE413*'Norm-coeff'!$K$5+$BF413*'Norm-coeff'!$L$5+$BG413*'Norm-coeff'!$M$5+$BH413*'Norm-coeff'!$N$5+$BI413*'Norm-coeff'!$O$5</f>
        <v>1.0553329241296201</v>
      </c>
      <c r="BS413" s="54">
        <f>'Norm-coeff'!$C$6+$AX413*'Norm-coeff'!$D$6+$AY413*'Norm-coeff'!$E$6+$AZ413*'Norm-coeff'!$F$6+$BA413*'Norm-coeff'!$G$6+$BB413*'Norm-coeff'!$H$6+$BC413*'Norm-coeff'!$I$6+$BD413*'Norm-coeff'!$J$6+$BE413*'Norm-coeff'!$K$6+$BF413*'Norm-coeff'!$L$6+$BG413*'Norm-coeff'!$M$6+$BH413*'Norm-coeff'!$N$6+$BI413*'Norm-coeff'!$O$6</f>
        <v>-1.48700885495103E-2</v>
      </c>
      <c r="BT413" s="54">
        <f>'Norm-coeff'!$C$7+$AX413*'Norm-coeff'!$D$7+$AY413*'Norm-coeff'!$E$7+$AZ413*'Norm-coeff'!$F$7+$BA413*'Norm-coeff'!$G$7+$BB413*'Norm-coeff'!$H$7+$BC413*'Norm-coeff'!$I$7+$BD413*'Norm-coeff'!$J$7+$BE413*'Norm-coeff'!$K$7+$BF413*'Norm-coeff'!$L$7+$BG413*'Norm-coeff'!$M$7+$BH413*'Norm-coeff'!$N$7+$BI413*'Norm-coeff'!$O$7</f>
        <v>2.0907583608832998</v>
      </c>
      <c r="BU413" s="54">
        <f>'Norm-coeff'!$C$8+$AX413*'Norm-coeff'!$D$8+$AY413*'Norm-coeff'!$E$8+$AZ413*'Norm-coeff'!$F$8+$BA413*'Norm-coeff'!$G$8+$BB413*'Norm-coeff'!$H$8+$BC413*'Norm-coeff'!$I$8+$BD413*'Norm-coeff'!$J$8+$BE413*'Norm-coeff'!$K$8+$BF413*'Norm-coeff'!$L$8+$BG413*'Norm-coeff'!$M$8+$BH413*'Norm-coeff'!$N$8+$BI413*'Norm-coeff'!$O$8</f>
        <v>0.65894159836244504</v>
      </c>
      <c r="BV413" s="54">
        <f>'Norm-coeff'!$C$9+$AX413*'Norm-coeff'!$D$9+$AY413*'Norm-coeff'!$E$9+$AZ413*'Norm-coeff'!$F$9+$BA413*'Norm-coeff'!$G$9+$BB413*'Norm-coeff'!$H$9+$BC413*'Norm-coeff'!$I$9+$BD413*'Norm-coeff'!$J$9+$BE413*'Norm-coeff'!$K$9+$BF413*'Norm-coeff'!$L$9+$BG413*'Norm-coeff'!$M$9+$BH413*'Norm-coeff'!$N$9+$BI413*'Norm-coeff'!$O$9</f>
        <v>1.48961085014701</v>
      </c>
      <c r="BW413" s="54">
        <f>'Norm-coeff'!$C$10+$AX413*'Norm-coeff'!$D$10+$AY413*'Norm-coeff'!$E$10+$AZ413*'Norm-coeff'!$F$10+$BA413*'Norm-coeff'!$G$10+$BB413*'Norm-coeff'!$H$10+$BC413*'Norm-coeff'!$I$10+$BD413*'Norm-coeff'!$J$10+$BE413*'Norm-coeff'!$K$10+$BF413*'Norm-coeff'!$L$10+$BG413*'Norm-coeff'!$M$10+$BH413*'Norm-coeff'!$N$10+$BI413*'Norm-coeff'!$O$10</f>
        <v>1.42058735749591</v>
      </c>
      <c r="BX413" s="54">
        <f>'Norm-coeff'!$C$11+$AX413*'Norm-coeff'!$D$11+$AY413*'Norm-coeff'!$E$11+$AZ413*'Norm-coeff'!$F$11+$BA413*'Norm-coeff'!$G$11+$BB413*'Norm-coeff'!$H$11+$BC413*'Norm-coeff'!$I$11+$BD413*'Norm-coeff'!$J$11+$BE413*'Norm-coeff'!$K$11+$BF413*'Norm-coeff'!$L$11+$BG413*'Norm-coeff'!$M$11+$BH413*'Norm-coeff'!$N$11+$BI413*'Norm-coeff'!$O$11</f>
        <v>0.221233014421479</v>
      </c>
      <c r="BY413" s="54">
        <f>'Norm-coeff'!$C$12+$AX413*'Norm-coeff'!$D$12+$AY413*'Norm-coeff'!$E$12+$AZ413*'Norm-coeff'!$F$12+$BA413*'Norm-coeff'!$G$12+$BB413*'Norm-coeff'!$H$12+$BC413*'Norm-coeff'!$I$12+$BD413*'Norm-coeff'!$J$12+$BE413*'Norm-coeff'!$K$12+$BF413*'Norm-coeff'!$L$12+$BG413*'Norm-coeff'!$M$12+$BH413*'Norm-coeff'!$N$12+$BI413*'Norm-coeff'!$O$12</f>
        <v>0.283527502056037</v>
      </c>
      <c r="BZ413" s="54">
        <f>'Norm-coeff'!$C$13+$AX413*'Norm-coeff'!$D$13+$AY413*'Norm-coeff'!$E$13+$AZ413*'Norm-coeff'!$F$13+$BA413*'Norm-coeff'!$G$13+$BB413*'Norm-coeff'!$H$13+$BC413*'Norm-coeff'!$I$13+$BD413*'Norm-coeff'!$J$13+$BE413*'Norm-coeff'!$K$13+$BF413*'Norm-coeff'!$L$13+$BG413*'Norm-coeff'!$M$13+$BH413*'Norm-coeff'!$N$13+$BI413*'Norm-coeff'!$O$13</f>
        <v>-4.1864930554451202E-2</v>
      </c>
      <c r="CA413" s="54">
        <f>'Norm-coeff'!$C$14+$AX413*'Norm-coeff'!$D$14+$AY413*'Norm-coeff'!$E$14+$AZ413*'Norm-coeff'!$F$14+$BA413*'Norm-coeff'!$G$14+$BB413*'Norm-coeff'!$H$14+$BC413*'Norm-coeff'!$I$14+$BD413*'Norm-coeff'!$J$14+$BE413*'Norm-coeff'!$K$14+$BF413*'Norm-coeff'!$L$14+$BG413*'Norm-coeff'!$M$14+$BH413*'Norm-coeff'!$N$14+$BI413*'Norm-coeff'!$O$14</f>
        <v>4.2526983164477103</v>
      </c>
      <c r="CC413" s="54">
        <f t="shared" si="1356"/>
        <v>0</v>
      </c>
      <c r="CG413" s="54">
        <f t="shared" si="1232"/>
        <v>0</v>
      </c>
      <c r="CH413" s="54">
        <f t="shared" si="1210"/>
        <v>0</v>
      </c>
      <c r="CI413" s="54">
        <f t="shared" si="1233"/>
        <v>0</v>
      </c>
      <c r="CJ413" s="56">
        <f t="shared" si="1234"/>
        <v>0</v>
      </c>
      <c r="CK413" s="54">
        <f t="shared" si="1235"/>
        <v>0</v>
      </c>
      <c r="CL413" s="54">
        <f t="shared" si="1236"/>
        <v>0</v>
      </c>
      <c r="CM413" s="54">
        <f t="shared" si="1237"/>
        <v>0</v>
      </c>
      <c r="CN413" s="54">
        <f t="shared" si="1238"/>
        <v>0</v>
      </c>
      <c r="CO413" s="54">
        <f t="shared" si="1239"/>
        <v>0</v>
      </c>
      <c r="CP413" s="54">
        <f t="shared" si="1240"/>
        <v>0</v>
      </c>
      <c r="CQ413" s="54">
        <f t="shared" si="1241"/>
        <v>0</v>
      </c>
      <c r="CR413" s="54">
        <f t="shared" si="1242"/>
        <v>0</v>
      </c>
      <c r="CS413" s="54">
        <f t="shared" si="1243"/>
        <v>0</v>
      </c>
      <c r="CU413" s="54">
        <f t="shared" si="1244"/>
        <v>0</v>
      </c>
      <c r="CV413" s="54">
        <f t="shared" si="1245"/>
        <v>0</v>
      </c>
      <c r="CW413" s="54">
        <f t="shared" si="1246"/>
        <v>0</v>
      </c>
      <c r="CX413" s="54">
        <f t="shared" si="1247"/>
        <v>0</v>
      </c>
      <c r="CZ413" s="54">
        <f t="shared" si="1248"/>
        <v>0</v>
      </c>
      <c r="DA413" s="54">
        <f t="shared" si="1249"/>
        <v>0</v>
      </c>
      <c r="DB413" s="54">
        <f t="shared" si="1250"/>
        <v>0</v>
      </c>
      <c r="DC413" s="54">
        <f t="shared" si="1251"/>
        <v>0</v>
      </c>
      <c r="DD413" s="54">
        <f t="shared" si="1252"/>
        <v>0</v>
      </c>
      <c r="DE413" s="54">
        <f t="shared" si="1253"/>
        <v>0</v>
      </c>
      <c r="DF413" s="54">
        <f t="shared" si="1254"/>
        <v>0</v>
      </c>
      <c r="DG413" s="54">
        <f t="shared" si="1255"/>
        <v>2</v>
      </c>
      <c r="DH413" s="71">
        <f t="shared" si="1256"/>
        <v>0</v>
      </c>
      <c r="DI413" s="71">
        <f t="shared" si="1257"/>
        <v>0</v>
      </c>
      <c r="DJ413" s="54">
        <f t="shared" si="1258"/>
        <v>0</v>
      </c>
      <c r="DK413" s="54">
        <f t="shared" si="1259"/>
        <v>2</v>
      </c>
      <c r="DL413" s="4">
        <f t="shared" si="1184"/>
        <v>0</v>
      </c>
      <c r="DM413" s="3">
        <f t="shared" si="1260"/>
        <v>0</v>
      </c>
      <c r="DN413" s="3">
        <f t="shared" si="1261"/>
        <v>0</v>
      </c>
      <c r="DO413" s="4" t="e">
        <f t="shared" si="1262"/>
        <v>#DIV/0!</v>
      </c>
      <c r="DP413" s="57"/>
      <c r="DQ413" s="57"/>
      <c r="DR413" s="56">
        <f t="shared" si="1185"/>
        <v>2</v>
      </c>
      <c r="DS413" s="56">
        <f t="shared" si="1186"/>
        <v>0</v>
      </c>
      <c r="DT413" s="38">
        <f t="shared" si="1187"/>
        <v>0</v>
      </c>
      <c r="DU413" s="38">
        <f t="shared" si="1263"/>
        <v>2</v>
      </c>
      <c r="DV413" s="38">
        <f t="shared" si="1188"/>
        <v>0</v>
      </c>
      <c r="DW413" s="39">
        <f t="shared" si="1189"/>
        <v>0</v>
      </c>
      <c r="DX413" s="39">
        <f t="shared" si="1190"/>
        <v>0</v>
      </c>
      <c r="DY413" s="39">
        <f t="shared" si="1191"/>
        <v>0</v>
      </c>
      <c r="DZ413" s="39">
        <f t="shared" si="1192"/>
        <v>0</v>
      </c>
      <c r="EA413" s="39">
        <f t="shared" si="1193"/>
        <v>0</v>
      </c>
      <c r="EB413" s="37" t="e">
        <f t="shared" si="1264"/>
        <v>#DIV/0!</v>
      </c>
      <c r="EC413" s="37" t="e">
        <f t="shared" si="1265"/>
        <v>#DIV/0!</v>
      </c>
      <c r="ED413" s="37" t="e">
        <f t="shared" si="1266"/>
        <v>#DIV/0!</v>
      </c>
      <c r="EE413" s="37" t="e">
        <f t="shared" si="1267"/>
        <v>#DIV/0!</v>
      </c>
      <c r="EF413" s="39" t="e">
        <f t="shared" si="1268"/>
        <v>#DIV/0!</v>
      </c>
      <c r="EG413" s="37" t="e">
        <f t="shared" si="1269"/>
        <v>#DIV/0!</v>
      </c>
      <c r="EH413" s="37" t="e">
        <f t="shared" si="1270"/>
        <v>#DIV/0!</v>
      </c>
      <c r="EI413" s="11" t="b">
        <f t="shared" si="1271"/>
        <v>1</v>
      </c>
      <c r="EJ413" s="11" t="b">
        <f t="shared" si="1272"/>
        <v>0</v>
      </c>
      <c r="EK413" s="39" t="e">
        <f t="shared" si="1273"/>
        <v>#DIV/0!</v>
      </c>
      <c r="EL413" s="39" t="e">
        <f t="shared" si="1274"/>
        <v>#DIV/0!</v>
      </c>
      <c r="EM413" s="39" t="e">
        <f t="shared" si="1275"/>
        <v>#DIV/0!</v>
      </c>
      <c r="EN413" s="39" t="e">
        <f t="shared" si="1276"/>
        <v>#DIV/0!</v>
      </c>
      <c r="EO413" s="39" t="e">
        <f t="shared" si="1277"/>
        <v>#DIV/0!</v>
      </c>
      <c r="EP413" s="39" t="e">
        <f t="shared" si="1278"/>
        <v>#DIV/0!</v>
      </c>
      <c r="EQ413" s="39" t="e">
        <f t="shared" si="1279"/>
        <v>#DIV/0!</v>
      </c>
      <c r="ER413" s="39" t="e">
        <f t="shared" si="1280"/>
        <v>#DIV/0!</v>
      </c>
      <c r="ES413" s="58" t="str">
        <f t="shared" si="1281"/>
        <v>(OH,F,Cl)-dominate amphibole</v>
      </c>
      <c r="ET413" s="58" t="e">
        <f t="shared" si="1282"/>
        <v>#N/A</v>
      </c>
      <c r="EU413" s="56">
        <f t="shared" si="1194"/>
        <v>0</v>
      </c>
      <c r="EV413" s="56">
        <f t="shared" si="1195"/>
        <v>0</v>
      </c>
      <c r="EW413" s="56">
        <f t="shared" si="1196"/>
        <v>0</v>
      </c>
      <c r="EX413" s="56">
        <f t="shared" si="1197"/>
        <v>0</v>
      </c>
      <c r="EY413" s="56">
        <f t="shared" si="1198"/>
        <v>0</v>
      </c>
      <c r="EZ413" s="56">
        <f t="shared" si="1199"/>
        <v>0</v>
      </c>
      <c r="FA413" s="39">
        <f t="shared" si="1200"/>
        <v>0</v>
      </c>
      <c r="FB413" s="39">
        <f t="shared" si="1201"/>
        <v>0</v>
      </c>
      <c r="FC413" s="54">
        <f t="shared" si="1202"/>
        <v>0</v>
      </c>
      <c r="FD413" s="54">
        <f t="shared" si="1203"/>
        <v>0</v>
      </c>
      <c r="FE413" s="39">
        <f t="shared" si="1204"/>
        <v>0</v>
      </c>
      <c r="FF413" s="54">
        <f t="shared" si="1205"/>
        <v>0</v>
      </c>
      <c r="FG413" s="39">
        <f t="shared" si="1206"/>
        <v>0</v>
      </c>
      <c r="FH413" s="39">
        <f t="shared" si="1283"/>
        <v>0</v>
      </c>
      <c r="FI413" s="39">
        <f t="shared" si="1284"/>
        <v>0</v>
      </c>
      <c r="FJ413" s="39">
        <f t="shared" si="1285"/>
        <v>0</v>
      </c>
      <c r="FK413" s="39" t="e">
        <f t="shared" si="1286"/>
        <v>#DIV/0!</v>
      </c>
      <c r="FL413" s="39" t="e">
        <f t="shared" si="1287"/>
        <v>#DIV/0!</v>
      </c>
      <c r="FM413" s="39" t="e">
        <f t="shared" si="1288"/>
        <v>#DIV/0!</v>
      </c>
      <c r="FN413" s="39">
        <f t="shared" si="1289"/>
        <v>1</v>
      </c>
      <c r="FO413" s="39">
        <f t="shared" si="1207"/>
        <v>0</v>
      </c>
      <c r="FP413" s="39">
        <f t="shared" si="1208"/>
        <v>0</v>
      </c>
      <c r="FQ413" s="39">
        <f t="shared" si="1209"/>
        <v>0</v>
      </c>
      <c r="FR413" s="39">
        <f t="shared" si="1290"/>
        <v>0</v>
      </c>
      <c r="FS413" s="39">
        <f t="shared" si="1291"/>
        <v>0</v>
      </c>
      <c r="FU413" s="39" t="e">
        <f t="shared" si="1292"/>
        <v>#DIV/0!</v>
      </c>
      <c r="FV413" s="39" t="e">
        <f t="shared" si="1293"/>
        <v>#DIV/0!</v>
      </c>
      <c r="FW413" s="39" t="e">
        <f t="shared" si="1294"/>
        <v>#DIV/0!</v>
      </c>
      <c r="FY413" s="39" t="e">
        <f t="shared" si="1295"/>
        <v>#DIV/0!</v>
      </c>
      <c r="FZ413" s="39" t="e">
        <f t="shared" si="1296"/>
        <v>#DIV/0!</v>
      </c>
      <c r="GA413" s="39" t="e">
        <f t="shared" si="1297"/>
        <v>#DIV/0!</v>
      </c>
      <c r="GB413" s="39" t="e">
        <f t="shared" si="1298"/>
        <v>#DIV/0!</v>
      </c>
      <c r="GC413" s="39" t="e">
        <f t="shared" si="1299"/>
        <v>#DIV/0!</v>
      </c>
      <c r="GD413" s="39" t="e">
        <f t="shared" si="1300"/>
        <v>#DIV/0!</v>
      </c>
      <c r="GE413" s="39" t="e">
        <f t="shared" si="1301"/>
        <v>#DIV/0!</v>
      </c>
      <c r="GF413" s="39" t="e">
        <f t="shared" si="1302"/>
        <v>#DIV/0!</v>
      </c>
      <c r="GG413" s="39" t="e">
        <f t="shared" si="1303"/>
        <v>#DIV/0!</v>
      </c>
      <c r="GH413" s="39" t="e">
        <f t="shared" si="1304"/>
        <v>#DIV/0!</v>
      </c>
      <c r="GI413" s="39"/>
      <c r="GJ413" s="39" t="e">
        <f t="shared" si="1305"/>
        <v>#DIV/0!</v>
      </c>
      <c r="GK413" s="39" t="e">
        <f t="shared" si="1306"/>
        <v>#DIV/0!</v>
      </c>
      <c r="GL413" s="39" t="e">
        <f t="shared" si="1307"/>
        <v>#DIV/0!</v>
      </c>
      <c r="GM413" s="39" t="e">
        <f t="shared" si="1308"/>
        <v>#DIV/0!</v>
      </c>
      <c r="GN413" s="39" t="e">
        <f t="shared" si="1309"/>
        <v>#DIV/0!</v>
      </c>
      <c r="GO413" s="57"/>
      <c r="GP413" s="57" t="e">
        <f t="shared" si="1310"/>
        <v>#DIV/0!</v>
      </c>
      <c r="GQ413" s="59" t="e">
        <f t="shared" si="1311"/>
        <v>#DIV/0!</v>
      </c>
      <c r="GR413" s="41" t="e">
        <f t="shared" si="1312"/>
        <v>#DIV/0!</v>
      </c>
      <c r="GS413" s="57" t="e">
        <f t="shared" si="1313"/>
        <v>#DIV/0!</v>
      </c>
      <c r="GT413" s="57" t="e">
        <f t="shared" si="1314"/>
        <v>#DIV/0!</v>
      </c>
      <c r="GU413" s="57" t="e">
        <f t="shared" si="1315"/>
        <v>#DIV/0!</v>
      </c>
      <c r="GV413" s="57"/>
      <c r="GW413" s="42" t="e">
        <f t="shared" si="1316"/>
        <v>#DIV/0!</v>
      </c>
      <c r="GX413" s="42" t="e">
        <f t="shared" si="1317"/>
        <v>#DIV/0!</v>
      </c>
      <c r="GY413" s="42" t="e">
        <f t="shared" si="1318"/>
        <v>#DIV/0!</v>
      </c>
      <c r="GZ413" s="57"/>
      <c r="HA413" s="2" t="e">
        <f t="shared" si="1319"/>
        <v>#DIV/0!</v>
      </c>
      <c r="HB413" s="2" t="e">
        <f t="shared" si="1320"/>
        <v>#DIV/0!</v>
      </c>
      <c r="HC413" s="2" t="e">
        <f t="shared" si="1321"/>
        <v>#DIV/0!</v>
      </c>
      <c r="HD413" s="2" t="e">
        <f t="shared" si="1322"/>
        <v>#DIV/0!</v>
      </c>
      <c r="HE413" s="2" t="e">
        <f t="shared" si="1323"/>
        <v>#DIV/0!</v>
      </c>
      <c r="HF413" s="2" t="e">
        <f t="shared" si="1324"/>
        <v>#DIV/0!</v>
      </c>
      <c r="HG413" s="2" t="e">
        <f t="shared" si="1325"/>
        <v>#DIV/0!</v>
      </c>
      <c r="HH413" s="2" t="e">
        <f t="shared" si="1326"/>
        <v>#DIV/0!</v>
      </c>
      <c r="HI413" s="2" t="e">
        <f t="shared" si="1327"/>
        <v>#DIV/0!</v>
      </c>
      <c r="HJ413" s="11" t="e">
        <f t="shared" si="1328"/>
        <v>#DIV/0!</v>
      </c>
      <c r="HK413" s="60" t="e">
        <f t="shared" si="1329"/>
        <v>#DIV/0!</v>
      </c>
      <c r="HL413" s="57"/>
      <c r="HM413" s="57" t="e">
        <f t="shared" si="1330"/>
        <v>#DIV/0!</v>
      </c>
      <c r="HN413" s="57" t="e">
        <f t="shared" si="1331"/>
        <v>#DIV/0!</v>
      </c>
      <c r="HO413" s="57" t="e">
        <f t="shared" si="1332"/>
        <v>#DIV/0!</v>
      </c>
      <c r="HP413" s="57" t="e">
        <f t="shared" si="1333"/>
        <v>#DIV/0!</v>
      </c>
      <c r="HQ413" s="57" t="e">
        <f t="shared" si="1334"/>
        <v>#DIV/0!</v>
      </c>
      <c r="HR413" s="57"/>
      <c r="HS413" s="57" t="e">
        <f t="shared" si="1335"/>
        <v>#DIV/0!</v>
      </c>
      <c r="HT413" s="57" t="e">
        <f t="shared" si="1336"/>
        <v>#DIV/0!</v>
      </c>
      <c r="HU413" s="57" t="e">
        <f t="shared" si="1337"/>
        <v>#DIV/0!</v>
      </c>
      <c r="HV413" s="57" t="e">
        <f t="shared" si="1338"/>
        <v>#DIV/0!</v>
      </c>
      <c r="HW413" s="57" t="e">
        <f t="shared" si="1339"/>
        <v>#DIV/0!</v>
      </c>
      <c r="HX413" s="57"/>
      <c r="HY413" s="57" t="e">
        <f t="shared" si="1340"/>
        <v>#DIV/0!</v>
      </c>
      <c r="HZ413" s="57" t="e">
        <f t="shared" si="1341"/>
        <v>#DIV/0!</v>
      </c>
      <c r="IA413" s="57"/>
      <c r="IB413" s="61">
        <f t="shared" si="1342"/>
        <v>0</v>
      </c>
      <c r="IC413" s="57" t="str">
        <f t="shared" si="1343"/>
        <v/>
      </c>
      <c r="ID413" s="42"/>
      <c r="IE413" s="2" t="str">
        <f t="shared" si="1344"/>
        <v/>
      </c>
      <c r="IF413" s="60" t="e">
        <f t="shared" si="1345"/>
        <v>#DIV/0!</v>
      </c>
      <c r="IG413" s="60" t="str">
        <f t="shared" si="1346"/>
        <v/>
      </c>
      <c r="IH413" s="60" t="str">
        <f t="shared" si="1347"/>
        <v>zinco-</v>
      </c>
      <c r="II413" s="60" t="str">
        <f t="shared" si="1348"/>
        <v>mangano-</v>
      </c>
      <c r="IJ413" s="60" t="e">
        <f t="shared" si="1349"/>
        <v>#DIV/0!</v>
      </c>
      <c r="IK413" s="60" t="e">
        <f t="shared" si="1350"/>
        <v>#DIV/0!</v>
      </c>
      <c r="IL413" s="60" t="e">
        <f t="shared" si="1351"/>
        <v>#DIV/0!</v>
      </c>
      <c r="IM413" s="60" t="e">
        <f t="shared" si="1352"/>
        <v>#DIV/0!</v>
      </c>
      <c r="IN413" s="60" t="str">
        <f t="shared" si="1353"/>
        <v/>
      </c>
      <c r="IO413" s="60" t="str">
        <f t="shared" si="1354"/>
        <v/>
      </c>
      <c r="IP413" s="57"/>
      <c r="IQ413" s="57" t="str">
        <f t="shared" si="1355"/>
        <v>ERROR!!</v>
      </c>
    </row>
    <row r="414" spans="24:251">
      <c r="X414" s="29">
        <f t="shared" si="1211"/>
        <v>0</v>
      </c>
      <c r="Y414" s="29">
        <f t="shared" si="1212"/>
        <v>0</v>
      </c>
      <c r="Z414" s="29" t="e">
        <f t="shared" si="1213"/>
        <v>#DIV/0!</v>
      </c>
      <c r="AA414" s="29" t="e">
        <f t="shared" si="1214"/>
        <v>#DIV/0!</v>
      </c>
      <c r="AB414" s="29" t="e">
        <f t="shared" si="1215"/>
        <v>#DIV/0!</v>
      </c>
      <c r="AC414" s="29" t="e">
        <f t="shared" si="1216"/>
        <v>#DIV/0!</v>
      </c>
      <c r="AF414" s="23">
        <v>60.084299999999999</v>
      </c>
      <c r="AG414" s="23">
        <v>79.878799999999998</v>
      </c>
      <c r="AH414" s="23">
        <v>101.96120000000001</v>
      </c>
      <c r="AI414" s="23">
        <v>151.99039999999999</v>
      </c>
      <c r="AJ414" s="23">
        <v>159.69</v>
      </c>
      <c r="AK414" s="23">
        <v>71.846400000000003</v>
      </c>
      <c r="AL414" s="23">
        <v>70.9375</v>
      </c>
      <c r="AM414" s="23">
        <v>40.304400000000001</v>
      </c>
      <c r="AN414" s="23">
        <v>56.077399999999997</v>
      </c>
      <c r="AO414" s="23">
        <v>61.978999999999999</v>
      </c>
      <c r="AP414" s="23">
        <v>94.195999999999998</v>
      </c>
      <c r="AQ414" s="23">
        <v>18.998000000000001</v>
      </c>
      <c r="AR414" s="23">
        <v>35.450000000000003</v>
      </c>
      <c r="AS414" s="23">
        <v>29.88</v>
      </c>
      <c r="AT414" s="23">
        <v>74.691999999999993</v>
      </c>
      <c r="AU414" s="23">
        <v>81.39</v>
      </c>
      <c r="AX414" s="54">
        <f t="shared" si="1217"/>
        <v>0</v>
      </c>
      <c r="AY414" s="54">
        <f t="shared" si="1218"/>
        <v>0</v>
      </c>
      <c r="AZ414" s="54">
        <f t="shared" si="1219"/>
        <v>0</v>
      </c>
      <c r="BA414" s="54">
        <f t="shared" si="1220"/>
        <v>0</v>
      </c>
      <c r="BB414" s="54">
        <f t="shared" si="1221"/>
        <v>0</v>
      </c>
      <c r="BC414" s="54">
        <f t="shared" si="1222"/>
        <v>0</v>
      </c>
      <c r="BD414" s="54">
        <f t="shared" si="1223"/>
        <v>0</v>
      </c>
      <c r="BE414" s="54">
        <f t="shared" si="1224"/>
        <v>0</v>
      </c>
      <c r="BF414" s="54">
        <f t="shared" si="1225"/>
        <v>0</v>
      </c>
      <c r="BG414" s="54">
        <f t="shared" si="1226"/>
        <v>0</v>
      </c>
      <c r="BH414" s="54">
        <f t="shared" si="1227"/>
        <v>0</v>
      </c>
      <c r="BI414" s="54">
        <f t="shared" si="1228"/>
        <v>0</v>
      </c>
      <c r="BJ414" s="54">
        <f t="shared" si="1229"/>
        <v>0</v>
      </c>
      <c r="BK414" s="54">
        <f t="shared" si="1230"/>
        <v>0</v>
      </c>
      <c r="BL414" s="54">
        <f t="shared" si="1231"/>
        <v>0</v>
      </c>
      <c r="BM414" s="42"/>
      <c r="BO414" s="54">
        <f>'Norm-coeff'!$C$2+$AX414*'Norm-coeff'!$D$2+$AY414*'Norm-coeff'!$E$2+$AZ414*'Norm-coeff'!$F$2+$BA414*'Norm-coeff'!$G$2+$BB414*'Norm-coeff'!$H$2+$BC414*'Norm-coeff'!$I$2+$BD414*'Norm-coeff'!$J$2+$BE414*'Norm-coeff'!$K$2+$BF414*'Norm-coeff'!$L$2+$BG414*'Norm-coeff'!$M$2+$BH414*'Norm-coeff'!$N$2+$BI414*'Norm-coeff'!$O$2</f>
        <v>5.4045421474420303</v>
      </c>
      <c r="BP414" s="54">
        <f>'Norm-coeff'!$C$3+$AX414*'Norm-coeff'!$D$3+$AY414*'Norm-coeff'!$E$3+$AZ414*'Norm-coeff'!$F$3+$BA414*'Norm-coeff'!$G$3+$BB414*'Norm-coeff'!$H$3+$BC414*'Norm-coeff'!$I$3+$BD414*'Norm-coeff'!$J$3+$BE414*'Norm-coeff'!$K$3+$BF414*'Norm-coeff'!$L$3+$BG414*'Norm-coeff'!$M$3+$BH414*'Norm-coeff'!$N$3+$BI414*'Norm-coeff'!$O$3</f>
        <v>3.15319116612705</v>
      </c>
      <c r="BQ414" s="54">
        <f>'Norm-coeff'!$C$4+$AX414*'Norm-coeff'!$D$4+$AY414*'Norm-coeff'!$E$4+$AZ414*'Norm-coeff'!$F$4+$BA414*'Norm-coeff'!$G$4+$BB414*'Norm-coeff'!$H$4+$BC414*'Norm-coeff'!$I$4+$BD414*'Norm-coeff'!$J$4+$BE414*'Norm-coeff'!$K$4+$BF414*'Norm-coeff'!$L$4+$BG414*'Norm-coeff'!$M$4+$BH414*'Norm-coeff'!$N$4+$BI414*'Norm-coeff'!$O$4</f>
        <v>1.42115649462768</v>
      </c>
      <c r="BR414" s="54">
        <f>'Norm-coeff'!$C$5+$AX414*'Norm-coeff'!$D$5+$AY414*'Norm-coeff'!$E$5+$AZ414*'Norm-coeff'!$F$5+$BA414*'Norm-coeff'!$G$5+$BB414*'Norm-coeff'!$H$5+$BC414*'Norm-coeff'!$I$5+$BD414*'Norm-coeff'!$J$5+$BE414*'Norm-coeff'!$K$5+$BF414*'Norm-coeff'!$L$5+$BG414*'Norm-coeff'!$M$5+$BH414*'Norm-coeff'!$N$5+$BI414*'Norm-coeff'!$O$5</f>
        <v>1.0553329241296201</v>
      </c>
      <c r="BS414" s="54">
        <f>'Norm-coeff'!$C$6+$AX414*'Norm-coeff'!$D$6+$AY414*'Norm-coeff'!$E$6+$AZ414*'Norm-coeff'!$F$6+$BA414*'Norm-coeff'!$G$6+$BB414*'Norm-coeff'!$H$6+$BC414*'Norm-coeff'!$I$6+$BD414*'Norm-coeff'!$J$6+$BE414*'Norm-coeff'!$K$6+$BF414*'Norm-coeff'!$L$6+$BG414*'Norm-coeff'!$M$6+$BH414*'Norm-coeff'!$N$6+$BI414*'Norm-coeff'!$O$6</f>
        <v>-1.48700885495103E-2</v>
      </c>
      <c r="BT414" s="54">
        <f>'Norm-coeff'!$C$7+$AX414*'Norm-coeff'!$D$7+$AY414*'Norm-coeff'!$E$7+$AZ414*'Norm-coeff'!$F$7+$BA414*'Norm-coeff'!$G$7+$BB414*'Norm-coeff'!$H$7+$BC414*'Norm-coeff'!$I$7+$BD414*'Norm-coeff'!$J$7+$BE414*'Norm-coeff'!$K$7+$BF414*'Norm-coeff'!$L$7+$BG414*'Norm-coeff'!$M$7+$BH414*'Norm-coeff'!$N$7+$BI414*'Norm-coeff'!$O$7</f>
        <v>2.0907583608832998</v>
      </c>
      <c r="BU414" s="54">
        <f>'Norm-coeff'!$C$8+$AX414*'Norm-coeff'!$D$8+$AY414*'Norm-coeff'!$E$8+$AZ414*'Norm-coeff'!$F$8+$BA414*'Norm-coeff'!$G$8+$BB414*'Norm-coeff'!$H$8+$BC414*'Norm-coeff'!$I$8+$BD414*'Norm-coeff'!$J$8+$BE414*'Norm-coeff'!$K$8+$BF414*'Norm-coeff'!$L$8+$BG414*'Norm-coeff'!$M$8+$BH414*'Norm-coeff'!$N$8+$BI414*'Norm-coeff'!$O$8</f>
        <v>0.65894159836244504</v>
      </c>
      <c r="BV414" s="54">
        <f>'Norm-coeff'!$C$9+$AX414*'Norm-coeff'!$D$9+$AY414*'Norm-coeff'!$E$9+$AZ414*'Norm-coeff'!$F$9+$BA414*'Norm-coeff'!$G$9+$BB414*'Norm-coeff'!$H$9+$BC414*'Norm-coeff'!$I$9+$BD414*'Norm-coeff'!$J$9+$BE414*'Norm-coeff'!$K$9+$BF414*'Norm-coeff'!$L$9+$BG414*'Norm-coeff'!$M$9+$BH414*'Norm-coeff'!$N$9+$BI414*'Norm-coeff'!$O$9</f>
        <v>1.48961085014701</v>
      </c>
      <c r="BW414" s="54">
        <f>'Norm-coeff'!$C$10+$AX414*'Norm-coeff'!$D$10+$AY414*'Norm-coeff'!$E$10+$AZ414*'Norm-coeff'!$F$10+$BA414*'Norm-coeff'!$G$10+$BB414*'Norm-coeff'!$H$10+$BC414*'Norm-coeff'!$I$10+$BD414*'Norm-coeff'!$J$10+$BE414*'Norm-coeff'!$K$10+$BF414*'Norm-coeff'!$L$10+$BG414*'Norm-coeff'!$M$10+$BH414*'Norm-coeff'!$N$10+$BI414*'Norm-coeff'!$O$10</f>
        <v>1.42058735749591</v>
      </c>
      <c r="BX414" s="54">
        <f>'Norm-coeff'!$C$11+$AX414*'Norm-coeff'!$D$11+$AY414*'Norm-coeff'!$E$11+$AZ414*'Norm-coeff'!$F$11+$BA414*'Norm-coeff'!$G$11+$BB414*'Norm-coeff'!$H$11+$BC414*'Norm-coeff'!$I$11+$BD414*'Norm-coeff'!$J$11+$BE414*'Norm-coeff'!$K$11+$BF414*'Norm-coeff'!$L$11+$BG414*'Norm-coeff'!$M$11+$BH414*'Norm-coeff'!$N$11+$BI414*'Norm-coeff'!$O$11</f>
        <v>0.221233014421479</v>
      </c>
      <c r="BY414" s="54">
        <f>'Norm-coeff'!$C$12+$AX414*'Norm-coeff'!$D$12+$AY414*'Norm-coeff'!$E$12+$AZ414*'Norm-coeff'!$F$12+$BA414*'Norm-coeff'!$G$12+$BB414*'Norm-coeff'!$H$12+$BC414*'Norm-coeff'!$I$12+$BD414*'Norm-coeff'!$J$12+$BE414*'Norm-coeff'!$K$12+$BF414*'Norm-coeff'!$L$12+$BG414*'Norm-coeff'!$M$12+$BH414*'Norm-coeff'!$N$12+$BI414*'Norm-coeff'!$O$12</f>
        <v>0.283527502056037</v>
      </c>
      <c r="BZ414" s="54">
        <f>'Norm-coeff'!$C$13+$AX414*'Norm-coeff'!$D$13+$AY414*'Norm-coeff'!$E$13+$AZ414*'Norm-coeff'!$F$13+$BA414*'Norm-coeff'!$G$13+$BB414*'Norm-coeff'!$H$13+$BC414*'Norm-coeff'!$I$13+$BD414*'Norm-coeff'!$J$13+$BE414*'Norm-coeff'!$K$13+$BF414*'Norm-coeff'!$L$13+$BG414*'Norm-coeff'!$M$13+$BH414*'Norm-coeff'!$N$13+$BI414*'Norm-coeff'!$O$13</f>
        <v>-4.1864930554451202E-2</v>
      </c>
      <c r="CA414" s="54">
        <f>'Norm-coeff'!$C$14+$AX414*'Norm-coeff'!$D$14+$AY414*'Norm-coeff'!$E$14+$AZ414*'Norm-coeff'!$F$14+$BA414*'Norm-coeff'!$G$14+$BB414*'Norm-coeff'!$H$14+$BC414*'Norm-coeff'!$I$14+$BD414*'Norm-coeff'!$J$14+$BE414*'Norm-coeff'!$K$14+$BF414*'Norm-coeff'!$L$14+$BG414*'Norm-coeff'!$M$14+$BH414*'Norm-coeff'!$N$14+$BI414*'Norm-coeff'!$O$14</f>
        <v>4.2526983164477103</v>
      </c>
      <c r="CC414" s="54">
        <f t="shared" si="1356"/>
        <v>0</v>
      </c>
      <c r="CG414" s="54">
        <f t="shared" si="1232"/>
        <v>0</v>
      </c>
      <c r="CH414" s="54">
        <f t="shared" si="1210"/>
        <v>0</v>
      </c>
      <c r="CI414" s="54">
        <f t="shared" si="1233"/>
        <v>0</v>
      </c>
      <c r="CJ414" s="56">
        <f t="shared" si="1234"/>
        <v>0</v>
      </c>
      <c r="CK414" s="54">
        <f t="shared" si="1235"/>
        <v>0</v>
      </c>
      <c r="CL414" s="54">
        <f t="shared" si="1236"/>
        <v>0</v>
      </c>
      <c r="CM414" s="54">
        <f t="shared" si="1237"/>
        <v>0</v>
      </c>
      <c r="CN414" s="54">
        <f t="shared" si="1238"/>
        <v>0</v>
      </c>
      <c r="CO414" s="54">
        <f t="shared" si="1239"/>
        <v>0</v>
      </c>
      <c r="CP414" s="54">
        <f t="shared" si="1240"/>
        <v>0</v>
      </c>
      <c r="CQ414" s="54">
        <f t="shared" si="1241"/>
        <v>0</v>
      </c>
      <c r="CR414" s="54">
        <f t="shared" si="1242"/>
        <v>0</v>
      </c>
      <c r="CS414" s="54">
        <f t="shared" si="1243"/>
        <v>0</v>
      </c>
      <c r="CU414" s="54">
        <f t="shared" si="1244"/>
        <v>0</v>
      </c>
      <c r="CV414" s="54">
        <f t="shared" si="1245"/>
        <v>0</v>
      </c>
      <c r="CW414" s="54">
        <f t="shared" si="1246"/>
        <v>0</v>
      </c>
      <c r="CX414" s="54">
        <f t="shared" si="1247"/>
        <v>0</v>
      </c>
      <c r="CZ414" s="54">
        <f t="shared" si="1248"/>
        <v>0</v>
      </c>
      <c r="DA414" s="54">
        <f t="shared" si="1249"/>
        <v>0</v>
      </c>
      <c r="DB414" s="54">
        <f t="shared" si="1250"/>
        <v>0</v>
      </c>
      <c r="DC414" s="54">
        <f t="shared" si="1251"/>
        <v>0</v>
      </c>
      <c r="DD414" s="54">
        <f t="shared" si="1252"/>
        <v>0</v>
      </c>
      <c r="DE414" s="54">
        <f t="shared" si="1253"/>
        <v>0</v>
      </c>
      <c r="DF414" s="54">
        <f t="shared" si="1254"/>
        <v>0</v>
      </c>
      <c r="DG414" s="54">
        <f t="shared" si="1255"/>
        <v>2</v>
      </c>
      <c r="DH414" s="71">
        <f t="shared" si="1256"/>
        <v>0</v>
      </c>
      <c r="DI414" s="71">
        <f t="shared" si="1257"/>
        <v>0</v>
      </c>
      <c r="DJ414" s="54">
        <f t="shared" si="1258"/>
        <v>0</v>
      </c>
      <c r="DK414" s="54">
        <f t="shared" si="1259"/>
        <v>2</v>
      </c>
      <c r="DL414" s="4">
        <f t="shared" si="1184"/>
        <v>0</v>
      </c>
      <c r="DM414" s="3">
        <f t="shared" si="1260"/>
        <v>0</v>
      </c>
      <c r="DN414" s="3">
        <f t="shared" si="1261"/>
        <v>0</v>
      </c>
      <c r="DO414" s="4" t="e">
        <f t="shared" si="1262"/>
        <v>#DIV/0!</v>
      </c>
      <c r="DP414" s="57"/>
      <c r="DQ414" s="57"/>
      <c r="DR414" s="56">
        <f t="shared" si="1185"/>
        <v>2</v>
      </c>
      <c r="DS414" s="56">
        <f t="shared" si="1186"/>
        <v>0</v>
      </c>
      <c r="DT414" s="38">
        <f t="shared" si="1187"/>
        <v>0</v>
      </c>
      <c r="DU414" s="38">
        <f t="shared" si="1263"/>
        <v>2</v>
      </c>
      <c r="DV414" s="38">
        <f t="shared" si="1188"/>
        <v>0</v>
      </c>
      <c r="DW414" s="39">
        <f t="shared" si="1189"/>
        <v>0</v>
      </c>
      <c r="DX414" s="39">
        <f t="shared" si="1190"/>
        <v>0</v>
      </c>
      <c r="DY414" s="39">
        <f t="shared" si="1191"/>
        <v>0</v>
      </c>
      <c r="DZ414" s="39">
        <f t="shared" si="1192"/>
        <v>0</v>
      </c>
      <c r="EA414" s="39">
        <f t="shared" si="1193"/>
        <v>0</v>
      </c>
      <c r="EB414" s="37" t="e">
        <f t="shared" si="1264"/>
        <v>#DIV/0!</v>
      </c>
      <c r="EC414" s="37" t="e">
        <f t="shared" si="1265"/>
        <v>#DIV/0!</v>
      </c>
      <c r="ED414" s="37" t="e">
        <f t="shared" si="1266"/>
        <v>#DIV/0!</v>
      </c>
      <c r="EE414" s="37" t="e">
        <f t="shared" si="1267"/>
        <v>#DIV/0!</v>
      </c>
      <c r="EF414" s="39" t="e">
        <f t="shared" si="1268"/>
        <v>#DIV/0!</v>
      </c>
      <c r="EG414" s="37" t="e">
        <f t="shared" si="1269"/>
        <v>#DIV/0!</v>
      </c>
      <c r="EH414" s="37" t="e">
        <f t="shared" si="1270"/>
        <v>#DIV/0!</v>
      </c>
      <c r="EI414" s="11" t="b">
        <f t="shared" si="1271"/>
        <v>1</v>
      </c>
      <c r="EJ414" s="11" t="b">
        <f t="shared" si="1272"/>
        <v>0</v>
      </c>
      <c r="EK414" s="39" t="e">
        <f t="shared" si="1273"/>
        <v>#DIV/0!</v>
      </c>
      <c r="EL414" s="39" t="e">
        <f t="shared" si="1274"/>
        <v>#DIV/0!</v>
      </c>
      <c r="EM414" s="39" t="e">
        <f t="shared" si="1275"/>
        <v>#DIV/0!</v>
      </c>
      <c r="EN414" s="39" t="e">
        <f t="shared" si="1276"/>
        <v>#DIV/0!</v>
      </c>
      <c r="EO414" s="39" t="e">
        <f t="shared" si="1277"/>
        <v>#DIV/0!</v>
      </c>
      <c r="EP414" s="39" t="e">
        <f t="shared" si="1278"/>
        <v>#DIV/0!</v>
      </c>
      <c r="EQ414" s="39" t="e">
        <f t="shared" si="1279"/>
        <v>#DIV/0!</v>
      </c>
      <c r="ER414" s="39" t="e">
        <f t="shared" si="1280"/>
        <v>#DIV/0!</v>
      </c>
      <c r="ES414" s="58" t="str">
        <f t="shared" si="1281"/>
        <v>(OH,F,Cl)-dominate amphibole</v>
      </c>
      <c r="ET414" s="58" t="e">
        <f t="shared" si="1282"/>
        <v>#N/A</v>
      </c>
      <c r="EU414" s="56">
        <f t="shared" si="1194"/>
        <v>0</v>
      </c>
      <c r="EV414" s="56">
        <f t="shared" si="1195"/>
        <v>0</v>
      </c>
      <c r="EW414" s="56">
        <f t="shared" si="1196"/>
        <v>0</v>
      </c>
      <c r="EX414" s="56">
        <f t="shared" si="1197"/>
        <v>0</v>
      </c>
      <c r="EY414" s="56">
        <f t="shared" si="1198"/>
        <v>0</v>
      </c>
      <c r="EZ414" s="56">
        <f t="shared" si="1199"/>
        <v>0</v>
      </c>
      <c r="FA414" s="39">
        <f t="shared" si="1200"/>
        <v>0</v>
      </c>
      <c r="FB414" s="39">
        <f t="shared" si="1201"/>
        <v>0</v>
      </c>
      <c r="FC414" s="54">
        <f t="shared" si="1202"/>
        <v>0</v>
      </c>
      <c r="FD414" s="54">
        <f t="shared" si="1203"/>
        <v>0</v>
      </c>
      <c r="FE414" s="39">
        <f t="shared" si="1204"/>
        <v>0</v>
      </c>
      <c r="FF414" s="54">
        <f t="shared" si="1205"/>
        <v>0</v>
      </c>
      <c r="FG414" s="39">
        <f t="shared" si="1206"/>
        <v>0</v>
      </c>
      <c r="FH414" s="39">
        <f t="shared" si="1283"/>
        <v>0</v>
      </c>
      <c r="FI414" s="39">
        <f t="shared" si="1284"/>
        <v>0</v>
      </c>
      <c r="FJ414" s="39">
        <f t="shared" si="1285"/>
        <v>0</v>
      </c>
      <c r="FK414" s="39" t="e">
        <f t="shared" si="1286"/>
        <v>#DIV/0!</v>
      </c>
      <c r="FL414" s="39" t="e">
        <f t="shared" si="1287"/>
        <v>#DIV/0!</v>
      </c>
      <c r="FM414" s="39" t="e">
        <f t="shared" si="1288"/>
        <v>#DIV/0!</v>
      </c>
      <c r="FN414" s="39">
        <f t="shared" si="1289"/>
        <v>1</v>
      </c>
      <c r="FO414" s="39">
        <f t="shared" si="1207"/>
        <v>0</v>
      </c>
      <c r="FP414" s="39">
        <f t="shared" si="1208"/>
        <v>0</v>
      </c>
      <c r="FQ414" s="39">
        <f t="shared" si="1209"/>
        <v>0</v>
      </c>
      <c r="FR414" s="39">
        <f t="shared" si="1290"/>
        <v>0</v>
      </c>
      <c r="FS414" s="39">
        <f t="shared" si="1291"/>
        <v>0</v>
      </c>
      <c r="FU414" s="39" t="e">
        <f t="shared" si="1292"/>
        <v>#DIV/0!</v>
      </c>
      <c r="FV414" s="39" t="e">
        <f t="shared" si="1293"/>
        <v>#DIV/0!</v>
      </c>
      <c r="FW414" s="39" t="e">
        <f t="shared" si="1294"/>
        <v>#DIV/0!</v>
      </c>
      <c r="FY414" s="39" t="e">
        <f t="shared" si="1295"/>
        <v>#DIV/0!</v>
      </c>
      <c r="FZ414" s="39" t="e">
        <f t="shared" si="1296"/>
        <v>#DIV/0!</v>
      </c>
      <c r="GA414" s="39" t="e">
        <f t="shared" si="1297"/>
        <v>#DIV/0!</v>
      </c>
      <c r="GB414" s="39" t="e">
        <f t="shared" si="1298"/>
        <v>#DIV/0!</v>
      </c>
      <c r="GC414" s="39" t="e">
        <f t="shared" si="1299"/>
        <v>#DIV/0!</v>
      </c>
      <c r="GD414" s="39" t="e">
        <f t="shared" si="1300"/>
        <v>#DIV/0!</v>
      </c>
      <c r="GE414" s="39" t="e">
        <f t="shared" si="1301"/>
        <v>#DIV/0!</v>
      </c>
      <c r="GF414" s="39" t="e">
        <f t="shared" si="1302"/>
        <v>#DIV/0!</v>
      </c>
      <c r="GG414" s="39" t="e">
        <f t="shared" si="1303"/>
        <v>#DIV/0!</v>
      </c>
      <c r="GH414" s="39" t="e">
        <f t="shared" si="1304"/>
        <v>#DIV/0!</v>
      </c>
      <c r="GI414" s="39"/>
      <c r="GJ414" s="39" t="e">
        <f t="shared" si="1305"/>
        <v>#DIV/0!</v>
      </c>
      <c r="GK414" s="39" t="e">
        <f t="shared" si="1306"/>
        <v>#DIV/0!</v>
      </c>
      <c r="GL414" s="39" t="e">
        <f t="shared" si="1307"/>
        <v>#DIV/0!</v>
      </c>
      <c r="GM414" s="39" t="e">
        <f t="shared" si="1308"/>
        <v>#DIV/0!</v>
      </c>
      <c r="GN414" s="39" t="e">
        <f t="shared" si="1309"/>
        <v>#DIV/0!</v>
      </c>
      <c r="GO414" s="57"/>
      <c r="GP414" s="57" t="e">
        <f t="shared" si="1310"/>
        <v>#DIV/0!</v>
      </c>
      <c r="GQ414" s="59" t="e">
        <f t="shared" si="1311"/>
        <v>#DIV/0!</v>
      </c>
      <c r="GR414" s="41" t="e">
        <f t="shared" si="1312"/>
        <v>#DIV/0!</v>
      </c>
      <c r="GS414" s="57" t="e">
        <f t="shared" si="1313"/>
        <v>#DIV/0!</v>
      </c>
      <c r="GT414" s="57" t="e">
        <f t="shared" si="1314"/>
        <v>#DIV/0!</v>
      </c>
      <c r="GU414" s="57" t="e">
        <f t="shared" si="1315"/>
        <v>#DIV/0!</v>
      </c>
      <c r="GV414" s="57"/>
      <c r="GW414" s="42" t="e">
        <f t="shared" si="1316"/>
        <v>#DIV/0!</v>
      </c>
      <c r="GX414" s="42" t="e">
        <f t="shared" si="1317"/>
        <v>#DIV/0!</v>
      </c>
      <c r="GY414" s="42" t="e">
        <f t="shared" si="1318"/>
        <v>#DIV/0!</v>
      </c>
      <c r="GZ414" s="57"/>
      <c r="HA414" s="2" t="e">
        <f t="shared" si="1319"/>
        <v>#DIV/0!</v>
      </c>
      <c r="HB414" s="2" t="e">
        <f t="shared" si="1320"/>
        <v>#DIV/0!</v>
      </c>
      <c r="HC414" s="2" t="e">
        <f t="shared" si="1321"/>
        <v>#DIV/0!</v>
      </c>
      <c r="HD414" s="2" t="e">
        <f t="shared" si="1322"/>
        <v>#DIV/0!</v>
      </c>
      <c r="HE414" s="2" t="e">
        <f t="shared" si="1323"/>
        <v>#DIV/0!</v>
      </c>
      <c r="HF414" s="2" t="e">
        <f t="shared" si="1324"/>
        <v>#DIV/0!</v>
      </c>
      <c r="HG414" s="2" t="e">
        <f t="shared" si="1325"/>
        <v>#DIV/0!</v>
      </c>
      <c r="HH414" s="2" t="e">
        <f t="shared" si="1326"/>
        <v>#DIV/0!</v>
      </c>
      <c r="HI414" s="2" t="e">
        <f t="shared" si="1327"/>
        <v>#DIV/0!</v>
      </c>
      <c r="HJ414" s="11" t="e">
        <f t="shared" si="1328"/>
        <v>#DIV/0!</v>
      </c>
      <c r="HK414" s="60" t="e">
        <f t="shared" si="1329"/>
        <v>#DIV/0!</v>
      </c>
      <c r="HL414" s="57"/>
      <c r="HM414" s="57" t="e">
        <f t="shared" si="1330"/>
        <v>#DIV/0!</v>
      </c>
      <c r="HN414" s="57" t="e">
        <f t="shared" si="1331"/>
        <v>#DIV/0!</v>
      </c>
      <c r="HO414" s="57" t="e">
        <f t="shared" si="1332"/>
        <v>#DIV/0!</v>
      </c>
      <c r="HP414" s="57" t="e">
        <f t="shared" si="1333"/>
        <v>#DIV/0!</v>
      </c>
      <c r="HQ414" s="57" t="e">
        <f t="shared" si="1334"/>
        <v>#DIV/0!</v>
      </c>
      <c r="HR414" s="57"/>
      <c r="HS414" s="57" t="e">
        <f t="shared" si="1335"/>
        <v>#DIV/0!</v>
      </c>
      <c r="HT414" s="57" t="e">
        <f t="shared" si="1336"/>
        <v>#DIV/0!</v>
      </c>
      <c r="HU414" s="57" t="e">
        <f t="shared" si="1337"/>
        <v>#DIV/0!</v>
      </c>
      <c r="HV414" s="57" t="e">
        <f t="shared" si="1338"/>
        <v>#DIV/0!</v>
      </c>
      <c r="HW414" s="57" t="e">
        <f t="shared" si="1339"/>
        <v>#DIV/0!</v>
      </c>
      <c r="HX414" s="57"/>
      <c r="HY414" s="57" t="e">
        <f t="shared" si="1340"/>
        <v>#DIV/0!</v>
      </c>
      <c r="HZ414" s="57" t="e">
        <f t="shared" si="1341"/>
        <v>#DIV/0!</v>
      </c>
      <c r="IA414" s="57"/>
      <c r="IB414" s="61">
        <f t="shared" si="1342"/>
        <v>0</v>
      </c>
      <c r="IC414" s="57" t="str">
        <f t="shared" si="1343"/>
        <v/>
      </c>
      <c r="ID414" s="42"/>
      <c r="IE414" s="2" t="str">
        <f t="shared" si="1344"/>
        <v/>
      </c>
      <c r="IF414" s="60" t="e">
        <f t="shared" si="1345"/>
        <v>#DIV/0!</v>
      </c>
      <c r="IG414" s="60" t="str">
        <f t="shared" si="1346"/>
        <v/>
      </c>
      <c r="IH414" s="60" t="str">
        <f t="shared" si="1347"/>
        <v>zinco-</v>
      </c>
      <c r="II414" s="60" t="str">
        <f t="shared" si="1348"/>
        <v>mangano-</v>
      </c>
      <c r="IJ414" s="60" t="e">
        <f t="shared" si="1349"/>
        <v>#DIV/0!</v>
      </c>
      <c r="IK414" s="60" t="e">
        <f t="shared" si="1350"/>
        <v>#DIV/0!</v>
      </c>
      <c r="IL414" s="60" t="e">
        <f t="shared" si="1351"/>
        <v>#DIV/0!</v>
      </c>
      <c r="IM414" s="60" t="e">
        <f t="shared" si="1352"/>
        <v>#DIV/0!</v>
      </c>
      <c r="IN414" s="60" t="str">
        <f t="shared" si="1353"/>
        <v/>
      </c>
      <c r="IO414" s="60" t="str">
        <f t="shared" si="1354"/>
        <v/>
      </c>
      <c r="IP414" s="57"/>
      <c r="IQ414" s="57" t="str">
        <f t="shared" si="1355"/>
        <v>ERROR!!</v>
      </c>
    </row>
    <row r="415" spans="24:251">
      <c r="X415" s="29">
        <f t="shared" si="1211"/>
        <v>0</v>
      </c>
      <c r="Y415" s="29">
        <f t="shared" si="1212"/>
        <v>0</v>
      </c>
      <c r="Z415" s="29" t="e">
        <f t="shared" si="1213"/>
        <v>#DIV/0!</v>
      </c>
      <c r="AA415" s="29" t="e">
        <f t="shared" si="1214"/>
        <v>#DIV/0!</v>
      </c>
      <c r="AB415" s="29" t="e">
        <f t="shared" si="1215"/>
        <v>#DIV/0!</v>
      </c>
      <c r="AC415" s="29" t="e">
        <f t="shared" si="1216"/>
        <v>#DIV/0!</v>
      </c>
      <c r="AF415" s="23">
        <v>60.084299999999999</v>
      </c>
      <c r="AG415" s="23">
        <v>79.878799999999998</v>
      </c>
      <c r="AH415" s="23">
        <v>101.96120000000001</v>
      </c>
      <c r="AI415" s="23">
        <v>151.99039999999999</v>
      </c>
      <c r="AJ415" s="23">
        <v>159.69</v>
      </c>
      <c r="AK415" s="23">
        <v>71.846400000000003</v>
      </c>
      <c r="AL415" s="23">
        <v>70.9375</v>
      </c>
      <c r="AM415" s="23">
        <v>40.304400000000001</v>
      </c>
      <c r="AN415" s="23">
        <v>56.077399999999997</v>
      </c>
      <c r="AO415" s="23">
        <v>61.978999999999999</v>
      </c>
      <c r="AP415" s="23">
        <v>94.195999999999998</v>
      </c>
      <c r="AQ415" s="23">
        <v>18.998000000000001</v>
      </c>
      <c r="AR415" s="23">
        <v>35.450000000000003</v>
      </c>
      <c r="AS415" s="23">
        <v>29.88</v>
      </c>
      <c r="AT415" s="23">
        <v>74.691999999999993</v>
      </c>
      <c r="AU415" s="23">
        <v>81.39</v>
      </c>
      <c r="AX415" s="54">
        <f t="shared" si="1217"/>
        <v>0</v>
      </c>
      <c r="AY415" s="54">
        <f t="shared" si="1218"/>
        <v>0</v>
      </c>
      <c r="AZ415" s="54">
        <f t="shared" si="1219"/>
        <v>0</v>
      </c>
      <c r="BA415" s="54">
        <f t="shared" si="1220"/>
        <v>0</v>
      </c>
      <c r="BB415" s="54">
        <f t="shared" si="1221"/>
        <v>0</v>
      </c>
      <c r="BC415" s="54">
        <f t="shared" si="1222"/>
        <v>0</v>
      </c>
      <c r="BD415" s="54">
        <f t="shared" si="1223"/>
        <v>0</v>
      </c>
      <c r="BE415" s="54">
        <f t="shared" si="1224"/>
        <v>0</v>
      </c>
      <c r="BF415" s="54">
        <f t="shared" si="1225"/>
        <v>0</v>
      </c>
      <c r="BG415" s="54">
        <f t="shared" si="1226"/>
        <v>0</v>
      </c>
      <c r="BH415" s="54">
        <f t="shared" si="1227"/>
        <v>0</v>
      </c>
      <c r="BI415" s="54">
        <f t="shared" si="1228"/>
        <v>0</v>
      </c>
      <c r="BJ415" s="54">
        <f t="shared" si="1229"/>
        <v>0</v>
      </c>
      <c r="BK415" s="54">
        <f t="shared" si="1230"/>
        <v>0</v>
      </c>
      <c r="BL415" s="54">
        <f t="shared" si="1231"/>
        <v>0</v>
      </c>
      <c r="BM415" s="42"/>
      <c r="BO415" s="54">
        <f>'Norm-coeff'!$C$2+$AX415*'Norm-coeff'!$D$2+$AY415*'Norm-coeff'!$E$2+$AZ415*'Norm-coeff'!$F$2+$BA415*'Norm-coeff'!$G$2+$BB415*'Norm-coeff'!$H$2+$BC415*'Norm-coeff'!$I$2+$BD415*'Norm-coeff'!$J$2+$BE415*'Norm-coeff'!$K$2+$BF415*'Norm-coeff'!$L$2+$BG415*'Norm-coeff'!$M$2+$BH415*'Norm-coeff'!$N$2+$BI415*'Norm-coeff'!$O$2</f>
        <v>5.4045421474420303</v>
      </c>
      <c r="BP415" s="54">
        <f>'Norm-coeff'!$C$3+$AX415*'Norm-coeff'!$D$3+$AY415*'Norm-coeff'!$E$3+$AZ415*'Norm-coeff'!$F$3+$BA415*'Norm-coeff'!$G$3+$BB415*'Norm-coeff'!$H$3+$BC415*'Norm-coeff'!$I$3+$BD415*'Norm-coeff'!$J$3+$BE415*'Norm-coeff'!$K$3+$BF415*'Norm-coeff'!$L$3+$BG415*'Norm-coeff'!$M$3+$BH415*'Norm-coeff'!$N$3+$BI415*'Norm-coeff'!$O$3</f>
        <v>3.15319116612705</v>
      </c>
      <c r="BQ415" s="54">
        <f>'Norm-coeff'!$C$4+$AX415*'Norm-coeff'!$D$4+$AY415*'Norm-coeff'!$E$4+$AZ415*'Norm-coeff'!$F$4+$BA415*'Norm-coeff'!$G$4+$BB415*'Norm-coeff'!$H$4+$BC415*'Norm-coeff'!$I$4+$BD415*'Norm-coeff'!$J$4+$BE415*'Norm-coeff'!$K$4+$BF415*'Norm-coeff'!$L$4+$BG415*'Norm-coeff'!$M$4+$BH415*'Norm-coeff'!$N$4+$BI415*'Norm-coeff'!$O$4</f>
        <v>1.42115649462768</v>
      </c>
      <c r="BR415" s="54">
        <f>'Norm-coeff'!$C$5+$AX415*'Norm-coeff'!$D$5+$AY415*'Norm-coeff'!$E$5+$AZ415*'Norm-coeff'!$F$5+$BA415*'Norm-coeff'!$G$5+$BB415*'Norm-coeff'!$H$5+$BC415*'Norm-coeff'!$I$5+$BD415*'Norm-coeff'!$J$5+$BE415*'Norm-coeff'!$K$5+$BF415*'Norm-coeff'!$L$5+$BG415*'Norm-coeff'!$M$5+$BH415*'Norm-coeff'!$N$5+$BI415*'Norm-coeff'!$O$5</f>
        <v>1.0553329241296201</v>
      </c>
      <c r="BS415" s="54">
        <f>'Norm-coeff'!$C$6+$AX415*'Norm-coeff'!$D$6+$AY415*'Norm-coeff'!$E$6+$AZ415*'Norm-coeff'!$F$6+$BA415*'Norm-coeff'!$G$6+$BB415*'Norm-coeff'!$H$6+$BC415*'Norm-coeff'!$I$6+$BD415*'Norm-coeff'!$J$6+$BE415*'Norm-coeff'!$K$6+$BF415*'Norm-coeff'!$L$6+$BG415*'Norm-coeff'!$M$6+$BH415*'Norm-coeff'!$N$6+$BI415*'Norm-coeff'!$O$6</f>
        <v>-1.48700885495103E-2</v>
      </c>
      <c r="BT415" s="54">
        <f>'Norm-coeff'!$C$7+$AX415*'Norm-coeff'!$D$7+$AY415*'Norm-coeff'!$E$7+$AZ415*'Norm-coeff'!$F$7+$BA415*'Norm-coeff'!$G$7+$BB415*'Norm-coeff'!$H$7+$BC415*'Norm-coeff'!$I$7+$BD415*'Norm-coeff'!$J$7+$BE415*'Norm-coeff'!$K$7+$BF415*'Norm-coeff'!$L$7+$BG415*'Norm-coeff'!$M$7+$BH415*'Norm-coeff'!$N$7+$BI415*'Norm-coeff'!$O$7</f>
        <v>2.0907583608832998</v>
      </c>
      <c r="BU415" s="54">
        <f>'Norm-coeff'!$C$8+$AX415*'Norm-coeff'!$D$8+$AY415*'Norm-coeff'!$E$8+$AZ415*'Norm-coeff'!$F$8+$BA415*'Norm-coeff'!$G$8+$BB415*'Norm-coeff'!$H$8+$BC415*'Norm-coeff'!$I$8+$BD415*'Norm-coeff'!$J$8+$BE415*'Norm-coeff'!$K$8+$BF415*'Norm-coeff'!$L$8+$BG415*'Norm-coeff'!$M$8+$BH415*'Norm-coeff'!$N$8+$BI415*'Norm-coeff'!$O$8</f>
        <v>0.65894159836244504</v>
      </c>
      <c r="BV415" s="54">
        <f>'Norm-coeff'!$C$9+$AX415*'Norm-coeff'!$D$9+$AY415*'Norm-coeff'!$E$9+$AZ415*'Norm-coeff'!$F$9+$BA415*'Norm-coeff'!$G$9+$BB415*'Norm-coeff'!$H$9+$BC415*'Norm-coeff'!$I$9+$BD415*'Norm-coeff'!$J$9+$BE415*'Norm-coeff'!$K$9+$BF415*'Norm-coeff'!$L$9+$BG415*'Norm-coeff'!$M$9+$BH415*'Norm-coeff'!$N$9+$BI415*'Norm-coeff'!$O$9</f>
        <v>1.48961085014701</v>
      </c>
      <c r="BW415" s="54">
        <f>'Norm-coeff'!$C$10+$AX415*'Norm-coeff'!$D$10+$AY415*'Norm-coeff'!$E$10+$AZ415*'Norm-coeff'!$F$10+$BA415*'Norm-coeff'!$G$10+$BB415*'Norm-coeff'!$H$10+$BC415*'Norm-coeff'!$I$10+$BD415*'Norm-coeff'!$J$10+$BE415*'Norm-coeff'!$K$10+$BF415*'Norm-coeff'!$L$10+$BG415*'Norm-coeff'!$M$10+$BH415*'Norm-coeff'!$N$10+$BI415*'Norm-coeff'!$O$10</f>
        <v>1.42058735749591</v>
      </c>
      <c r="BX415" s="54">
        <f>'Norm-coeff'!$C$11+$AX415*'Norm-coeff'!$D$11+$AY415*'Norm-coeff'!$E$11+$AZ415*'Norm-coeff'!$F$11+$BA415*'Norm-coeff'!$G$11+$BB415*'Norm-coeff'!$H$11+$BC415*'Norm-coeff'!$I$11+$BD415*'Norm-coeff'!$J$11+$BE415*'Norm-coeff'!$K$11+$BF415*'Norm-coeff'!$L$11+$BG415*'Norm-coeff'!$M$11+$BH415*'Norm-coeff'!$N$11+$BI415*'Norm-coeff'!$O$11</f>
        <v>0.221233014421479</v>
      </c>
      <c r="BY415" s="54">
        <f>'Norm-coeff'!$C$12+$AX415*'Norm-coeff'!$D$12+$AY415*'Norm-coeff'!$E$12+$AZ415*'Norm-coeff'!$F$12+$BA415*'Norm-coeff'!$G$12+$BB415*'Norm-coeff'!$H$12+$BC415*'Norm-coeff'!$I$12+$BD415*'Norm-coeff'!$J$12+$BE415*'Norm-coeff'!$K$12+$BF415*'Norm-coeff'!$L$12+$BG415*'Norm-coeff'!$M$12+$BH415*'Norm-coeff'!$N$12+$BI415*'Norm-coeff'!$O$12</f>
        <v>0.283527502056037</v>
      </c>
      <c r="BZ415" s="54">
        <f>'Norm-coeff'!$C$13+$AX415*'Norm-coeff'!$D$13+$AY415*'Norm-coeff'!$E$13+$AZ415*'Norm-coeff'!$F$13+$BA415*'Norm-coeff'!$G$13+$BB415*'Norm-coeff'!$H$13+$BC415*'Norm-coeff'!$I$13+$BD415*'Norm-coeff'!$J$13+$BE415*'Norm-coeff'!$K$13+$BF415*'Norm-coeff'!$L$13+$BG415*'Norm-coeff'!$M$13+$BH415*'Norm-coeff'!$N$13+$BI415*'Norm-coeff'!$O$13</f>
        <v>-4.1864930554451202E-2</v>
      </c>
      <c r="CA415" s="54">
        <f>'Norm-coeff'!$C$14+$AX415*'Norm-coeff'!$D$14+$AY415*'Norm-coeff'!$E$14+$AZ415*'Norm-coeff'!$F$14+$BA415*'Norm-coeff'!$G$14+$BB415*'Norm-coeff'!$H$14+$BC415*'Norm-coeff'!$I$14+$BD415*'Norm-coeff'!$J$14+$BE415*'Norm-coeff'!$K$14+$BF415*'Norm-coeff'!$L$14+$BG415*'Norm-coeff'!$M$14+$BH415*'Norm-coeff'!$N$14+$BI415*'Norm-coeff'!$O$14</f>
        <v>4.2526983164477103</v>
      </c>
      <c r="CC415" s="54">
        <f t="shared" si="1356"/>
        <v>0</v>
      </c>
      <c r="CG415" s="54">
        <f t="shared" si="1232"/>
        <v>0</v>
      </c>
      <c r="CH415" s="54">
        <f t="shared" si="1210"/>
        <v>0</v>
      </c>
      <c r="CI415" s="54">
        <f t="shared" si="1233"/>
        <v>0</v>
      </c>
      <c r="CJ415" s="56">
        <f t="shared" si="1234"/>
        <v>0</v>
      </c>
      <c r="CK415" s="54">
        <f t="shared" si="1235"/>
        <v>0</v>
      </c>
      <c r="CL415" s="54">
        <f t="shared" si="1236"/>
        <v>0</v>
      </c>
      <c r="CM415" s="54">
        <f t="shared" si="1237"/>
        <v>0</v>
      </c>
      <c r="CN415" s="54">
        <f t="shared" si="1238"/>
        <v>0</v>
      </c>
      <c r="CO415" s="54">
        <f t="shared" si="1239"/>
        <v>0</v>
      </c>
      <c r="CP415" s="54">
        <f t="shared" si="1240"/>
        <v>0</v>
      </c>
      <c r="CQ415" s="54">
        <f t="shared" si="1241"/>
        <v>0</v>
      </c>
      <c r="CR415" s="54">
        <f t="shared" si="1242"/>
        <v>0</v>
      </c>
      <c r="CS415" s="54">
        <f t="shared" si="1243"/>
        <v>0</v>
      </c>
      <c r="CU415" s="54">
        <f t="shared" si="1244"/>
        <v>0</v>
      </c>
      <c r="CV415" s="54">
        <f t="shared" si="1245"/>
        <v>0</v>
      </c>
      <c r="CW415" s="54">
        <f t="shared" si="1246"/>
        <v>0</v>
      </c>
      <c r="CX415" s="54">
        <f t="shared" si="1247"/>
        <v>0</v>
      </c>
      <c r="CZ415" s="54">
        <f t="shared" si="1248"/>
        <v>0</v>
      </c>
      <c r="DA415" s="54">
        <f t="shared" si="1249"/>
        <v>0</v>
      </c>
      <c r="DB415" s="54">
        <f t="shared" si="1250"/>
        <v>0</v>
      </c>
      <c r="DC415" s="54">
        <f t="shared" si="1251"/>
        <v>0</v>
      </c>
      <c r="DD415" s="54">
        <f t="shared" si="1252"/>
        <v>0</v>
      </c>
      <c r="DE415" s="54">
        <f t="shared" si="1253"/>
        <v>0</v>
      </c>
      <c r="DF415" s="54">
        <f t="shared" si="1254"/>
        <v>0</v>
      </c>
      <c r="DG415" s="54">
        <f t="shared" si="1255"/>
        <v>2</v>
      </c>
      <c r="DH415" s="71">
        <f t="shared" si="1256"/>
        <v>0</v>
      </c>
      <c r="DI415" s="71">
        <f t="shared" si="1257"/>
        <v>0</v>
      </c>
      <c r="DJ415" s="54">
        <f t="shared" si="1258"/>
        <v>0</v>
      </c>
      <c r="DK415" s="54">
        <f t="shared" si="1259"/>
        <v>2</v>
      </c>
      <c r="DL415" s="4">
        <f t="shared" si="1184"/>
        <v>0</v>
      </c>
      <c r="DM415" s="3">
        <f t="shared" si="1260"/>
        <v>0</v>
      </c>
      <c r="DN415" s="3">
        <f t="shared" si="1261"/>
        <v>0</v>
      </c>
      <c r="DO415" s="4" t="e">
        <f t="shared" si="1262"/>
        <v>#DIV/0!</v>
      </c>
      <c r="DP415" s="57"/>
      <c r="DQ415" s="57"/>
      <c r="DR415" s="56">
        <f t="shared" si="1185"/>
        <v>2</v>
      </c>
      <c r="DS415" s="56">
        <f t="shared" si="1186"/>
        <v>0</v>
      </c>
      <c r="DT415" s="38">
        <f t="shared" si="1187"/>
        <v>0</v>
      </c>
      <c r="DU415" s="38">
        <f t="shared" si="1263"/>
        <v>2</v>
      </c>
      <c r="DV415" s="38">
        <f t="shared" si="1188"/>
        <v>0</v>
      </c>
      <c r="DW415" s="39">
        <f t="shared" si="1189"/>
        <v>0</v>
      </c>
      <c r="DX415" s="39">
        <f t="shared" si="1190"/>
        <v>0</v>
      </c>
      <c r="DY415" s="39">
        <f t="shared" si="1191"/>
        <v>0</v>
      </c>
      <c r="DZ415" s="39">
        <f t="shared" si="1192"/>
        <v>0</v>
      </c>
      <c r="EA415" s="39">
        <f t="shared" si="1193"/>
        <v>0</v>
      </c>
      <c r="EB415" s="37" t="e">
        <f t="shared" si="1264"/>
        <v>#DIV/0!</v>
      </c>
      <c r="EC415" s="37" t="e">
        <f t="shared" si="1265"/>
        <v>#DIV/0!</v>
      </c>
      <c r="ED415" s="37" t="e">
        <f t="shared" si="1266"/>
        <v>#DIV/0!</v>
      </c>
      <c r="EE415" s="37" t="e">
        <f t="shared" si="1267"/>
        <v>#DIV/0!</v>
      </c>
      <c r="EF415" s="39" t="e">
        <f t="shared" si="1268"/>
        <v>#DIV/0!</v>
      </c>
      <c r="EG415" s="37" t="e">
        <f t="shared" si="1269"/>
        <v>#DIV/0!</v>
      </c>
      <c r="EH415" s="37" t="e">
        <f t="shared" si="1270"/>
        <v>#DIV/0!</v>
      </c>
      <c r="EI415" s="11" t="b">
        <f t="shared" si="1271"/>
        <v>1</v>
      </c>
      <c r="EJ415" s="11" t="b">
        <f t="shared" si="1272"/>
        <v>0</v>
      </c>
      <c r="EK415" s="39" t="e">
        <f t="shared" si="1273"/>
        <v>#DIV/0!</v>
      </c>
      <c r="EL415" s="39" t="e">
        <f t="shared" si="1274"/>
        <v>#DIV/0!</v>
      </c>
      <c r="EM415" s="39" t="e">
        <f t="shared" si="1275"/>
        <v>#DIV/0!</v>
      </c>
      <c r="EN415" s="39" t="e">
        <f t="shared" si="1276"/>
        <v>#DIV/0!</v>
      </c>
      <c r="EO415" s="39" t="e">
        <f t="shared" si="1277"/>
        <v>#DIV/0!</v>
      </c>
      <c r="EP415" s="39" t="e">
        <f t="shared" si="1278"/>
        <v>#DIV/0!</v>
      </c>
      <c r="EQ415" s="39" t="e">
        <f t="shared" si="1279"/>
        <v>#DIV/0!</v>
      </c>
      <c r="ER415" s="39" t="e">
        <f t="shared" si="1280"/>
        <v>#DIV/0!</v>
      </c>
      <c r="ES415" s="58" t="str">
        <f t="shared" si="1281"/>
        <v>(OH,F,Cl)-dominate amphibole</v>
      </c>
      <c r="ET415" s="58" t="e">
        <f t="shared" si="1282"/>
        <v>#N/A</v>
      </c>
      <c r="EU415" s="56">
        <f t="shared" si="1194"/>
        <v>0</v>
      </c>
      <c r="EV415" s="56">
        <f t="shared" si="1195"/>
        <v>0</v>
      </c>
      <c r="EW415" s="56">
        <f t="shared" si="1196"/>
        <v>0</v>
      </c>
      <c r="EX415" s="56">
        <f t="shared" si="1197"/>
        <v>0</v>
      </c>
      <c r="EY415" s="56">
        <f t="shared" si="1198"/>
        <v>0</v>
      </c>
      <c r="EZ415" s="56">
        <f t="shared" si="1199"/>
        <v>0</v>
      </c>
      <c r="FA415" s="39">
        <f t="shared" si="1200"/>
        <v>0</v>
      </c>
      <c r="FB415" s="39">
        <f t="shared" si="1201"/>
        <v>0</v>
      </c>
      <c r="FC415" s="54">
        <f t="shared" si="1202"/>
        <v>0</v>
      </c>
      <c r="FD415" s="54">
        <f t="shared" si="1203"/>
        <v>0</v>
      </c>
      <c r="FE415" s="39">
        <f t="shared" si="1204"/>
        <v>0</v>
      </c>
      <c r="FF415" s="54">
        <f t="shared" si="1205"/>
        <v>0</v>
      </c>
      <c r="FG415" s="39">
        <f t="shared" si="1206"/>
        <v>0</v>
      </c>
      <c r="FH415" s="39">
        <f t="shared" si="1283"/>
        <v>0</v>
      </c>
      <c r="FI415" s="39">
        <f t="shared" si="1284"/>
        <v>0</v>
      </c>
      <c r="FJ415" s="39">
        <f t="shared" si="1285"/>
        <v>0</v>
      </c>
      <c r="FK415" s="39" t="e">
        <f t="shared" si="1286"/>
        <v>#DIV/0!</v>
      </c>
      <c r="FL415" s="39" t="e">
        <f t="shared" si="1287"/>
        <v>#DIV/0!</v>
      </c>
      <c r="FM415" s="39" t="e">
        <f t="shared" si="1288"/>
        <v>#DIV/0!</v>
      </c>
      <c r="FN415" s="39">
        <f t="shared" si="1289"/>
        <v>1</v>
      </c>
      <c r="FO415" s="39">
        <f t="shared" si="1207"/>
        <v>0</v>
      </c>
      <c r="FP415" s="39">
        <f t="shared" si="1208"/>
        <v>0</v>
      </c>
      <c r="FQ415" s="39">
        <f t="shared" si="1209"/>
        <v>0</v>
      </c>
      <c r="FR415" s="39">
        <f t="shared" si="1290"/>
        <v>0</v>
      </c>
      <c r="FS415" s="39">
        <f t="shared" si="1291"/>
        <v>0</v>
      </c>
      <c r="FU415" s="39" t="e">
        <f t="shared" si="1292"/>
        <v>#DIV/0!</v>
      </c>
      <c r="FV415" s="39" t="e">
        <f t="shared" si="1293"/>
        <v>#DIV/0!</v>
      </c>
      <c r="FW415" s="39" t="e">
        <f t="shared" si="1294"/>
        <v>#DIV/0!</v>
      </c>
      <c r="FY415" s="39" t="e">
        <f t="shared" si="1295"/>
        <v>#DIV/0!</v>
      </c>
      <c r="FZ415" s="39" t="e">
        <f t="shared" si="1296"/>
        <v>#DIV/0!</v>
      </c>
      <c r="GA415" s="39" t="e">
        <f t="shared" si="1297"/>
        <v>#DIV/0!</v>
      </c>
      <c r="GB415" s="39" t="e">
        <f t="shared" si="1298"/>
        <v>#DIV/0!</v>
      </c>
      <c r="GC415" s="39" t="e">
        <f t="shared" si="1299"/>
        <v>#DIV/0!</v>
      </c>
      <c r="GD415" s="39" t="e">
        <f t="shared" si="1300"/>
        <v>#DIV/0!</v>
      </c>
      <c r="GE415" s="39" t="e">
        <f t="shared" si="1301"/>
        <v>#DIV/0!</v>
      </c>
      <c r="GF415" s="39" t="e">
        <f t="shared" si="1302"/>
        <v>#DIV/0!</v>
      </c>
      <c r="GG415" s="39" t="e">
        <f t="shared" si="1303"/>
        <v>#DIV/0!</v>
      </c>
      <c r="GH415" s="39" t="e">
        <f t="shared" si="1304"/>
        <v>#DIV/0!</v>
      </c>
      <c r="GI415" s="39"/>
      <c r="GJ415" s="39" t="e">
        <f t="shared" si="1305"/>
        <v>#DIV/0!</v>
      </c>
      <c r="GK415" s="39" t="e">
        <f t="shared" si="1306"/>
        <v>#DIV/0!</v>
      </c>
      <c r="GL415" s="39" t="e">
        <f t="shared" si="1307"/>
        <v>#DIV/0!</v>
      </c>
      <c r="GM415" s="39" t="e">
        <f t="shared" si="1308"/>
        <v>#DIV/0!</v>
      </c>
      <c r="GN415" s="39" t="e">
        <f t="shared" si="1309"/>
        <v>#DIV/0!</v>
      </c>
      <c r="GO415" s="57"/>
      <c r="GP415" s="57" t="e">
        <f t="shared" si="1310"/>
        <v>#DIV/0!</v>
      </c>
      <c r="GQ415" s="59" t="e">
        <f t="shared" si="1311"/>
        <v>#DIV/0!</v>
      </c>
      <c r="GR415" s="41" t="e">
        <f t="shared" si="1312"/>
        <v>#DIV/0!</v>
      </c>
      <c r="GS415" s="57" t="e">
        <f t="shared" si="1313"/>
        <v>#DIV/0!</v>
      </c>
      <c r="GT415" s="57" t="e">
        <f t="shared" si="1314"/>
        <v>#DIV/0!</v>
      </c>
      <c r="GU415" s="57" t="e">
        <f t="shared" si="1315"/>
        <v>#DIV/0!</v>
      </c>
      <c r="GV415" s="57"/>
      <c r="GW415" s="42" t="e">
        <f t="shared" si="1316"/>
        <v>#DIV/0!</v>
      </c>
      <c r="GX415" s="42" t="e">
        <f t="shared" si="1317"/>
        <v>#DIV/0!</v>
      </c>
      <c r="GY415" s="42" t="e">
        <f t="shared" si="1318"/>
        <v>#DIV/0!</v>
      </c>
      <c r="GZ415" s="57"/>
      <c r="HA415" s="2" t="e">
        <f t="shared" si="1319"/>
        <v>#DIV/0!</v>
      </c>
      <c r="HB415" s="2" t="e">
        <f t="shared" si="1320"/>
        <v>#DIV/0!</v>
      </c>
      <c r="HC415" s="2" t="e">
        <f t="shared" si="1321"/>
        <v>#DIV/0!</v>
      </c>
      <c r="HD415" s="2" t="e">
        <f t="shared" si="1322"/>
        <v>#DIV/0!</v>
      </c>
      <c r="HE415" s="2" t="e">
        <f t="shared" si="1323"/>
        <v>#DIV/0!</v>
      </c>
      <c r="HF415" s="2" t="e">
        <f t="shared" si="1324"/>
        <v>#DIV/0!</v>
      </c>
      <c r="HG415" s="2" t="e">
        <f t="shared" si="1325"/>
        <v>#DIV/0!</v>
      </c>
      <c r="HH415" s="2" t="e">
        <f t="shared" si="1326"/>
        <v>#DIV/0!</v>
      </c>
      <c r="HI415" s="2" t="e">
        <f t="shared" si="1327"/>
        <v>#DIV/0!</v>
      </c>
      <c r="HJ415" s="11" t="e">
        <f t="shared" si="1328"/>
        <v>#DIV/0!</v>
      </c>
      <c r="HK415" s="60" t="e">
        <f t="shared" si="1329"/>
        <v>#DIV/0!</v>
      </c>
      <c r="HL415" s="57"/>
      <c r="HM415" s="57" t="e">
        <f t="shared" si="1330"/>
        <v>#DIV/0!</v>
      </c>
      <c r="HN415" s="57" t="e">
        <f t="shared" si="1331"/>
        <v>#DIV/0!</v>
      </c>
      <c r="HO415" s="57" t="e">
        <f t="shared" si="1332"/>
        <v>#DIV/0!</v>
      </c>
      <c r="HP415" s="57" t="e">
        <f t="shared" si="1333"/>
        <v>#DIV/0!</v>
      </c>
      <c r="HQ415" s="57" t="e">
        <f t="shared" si="1334"/>
        <v>#DIV/0!</v>
      </c>
      <c r="HR415" s="57"/>
      <c r="HS415" s="57" t="e">
        <f t="shared" si="1335"/>
        <v>#DIV/0!</v>
      </c>
      <c r="HT415" s="57" t="e">
        <f t="shared" si="1336"/>
        <v>#DIV/0!</v>
      </c>
      <c r="HU415" s="57" t="e">
        <f t="shared" si="1337"/>
        <v>#DIV/0!</v>
      </c>
      <c r="HV415" s="57" t="e">
        <f t="shared" si="1338"/>
        <v>#DIV/0!</v>
      </c>
      <c r="HW415" s="57" t="e">
        <f t="shared" si="1339"/>
        <v>#DIV/0!</v>
      </c>
      <c r="HX415" s="57"/>
      <c r="HY415" s="57" t="e">
        <f t="shared" si="1340"/>
        <v>#DIV/0!</v>
      </c>
      <c r="HZ415" s="57" t="e">
        <f t="shared" si="1341"/>
        <v>#DIV/0!</v>
      </c>
      <c r="IA415" s="57"/>
      <c r="IB415" s="61">
        <f t="shared" si="1342"/>
        <v>0</v>
      </c>
      <c r="IC415" s="57" t="str">
        <f t="shared" si="1343"/>
        <v/>
      </c>
      <c r="ID415" s="42"/>
      <c r="IE415" s="2" t="str">
        <f t="shared" si="1344"/>
        <v/>
      </c>
      <c r="IF415" s="60" t="e">
        <f t="shared" si="1345"/>
        <v>#DIV/0!</v>
      </c>
      <c r="IG415" s="60" t="str">
        <f t="shared" si="1346"/>
        <v/>
      </c>
      <c r="IH415" s="60" t="str">
        <f t="shared" si="1347"/>
        <v>zinco-</v>
      </c>
      <c r="II415" s="60" t="str">
        <f t="shared" si="1348"/>
        <v>mangano-</v>
      </c>
      <c r="IJ415" s="60" t="e">
        <f t="shared" si="1349"/>
        <v>#DIV/0!</v>
      </c>
      <c r="IK415" s="60" t="e">
        <f t="shared" si="1350"/>
        <v>#DIV/0!</v>
      </c>
      <c r="IL415" s="60" t="e">
        <f t="shared" si="1351"/>
        <v>#DIV/0!</v>
      </c>
      <c r="IM415" s="60" t="e">
        <f t="shared" si="1352"/>
        <v>#DIV/0!</v>
      </c>
      <c r="IN415" s="60" t="str">
        <f t="shared" si="1353"/>
        <v/>
      </c>
      <c r="IO415" s="60" t="str">
        <f t="shared" si="1354"/>
        <v/>
      </c>
      <c r="IP415" s="57"/>
      <c r="IQ415" s="57" t="str">
        <f t="shared" si="1355"/>
        <v>ERROR!!</v>
      </c>
    </row>
    <row r="416" spans="24:251">
      <c r="X416" s="29">
        <f t="shared" si="1211"/>
        <v>0</v>
      </c>
      <c r="Y416" s="29">
        <f t="shared" si="1212"/>
        <v>0</v>
      </c>
      <c r="Z416" s="29" t="e">
        <f t="shared" si="1213"/>
        <v>#DIV/0!</v>
      </c>
      <c r="AA416" s="29" t="e">
        <f t="shared" si="1214"/>
        <v>#DIV/0!</v>
      </c>
      <c r="AB416" s="29" t="e">
        <f t="shared" si="1215"/>
        <v>#DIV/0!</v>
      </c>
      <c r="AC416" s="29" t="e">
        <f t="shared" si="1216"/>
        <v>#DIV/0!</v>
      </c>
      <c r="AF416" s="23">
        <v>60.084299999999999</v>
      </c>
      <c r="AG416" s="23">
        <v>79.878799999999998</v>
      </c>
      <c r="AH416" s="23">
        <v>101.96120000000001</v>
      </c>
      <c r="AI416" s="23">
        <v>151.99039999999999</v>
      </c>
      <c r="AJ416" s="23">
        <v>159.69</v>
      </c>
      <c r="AK416" s="23">
        <v>71.846400000000003</v>
      </c>
      <c r="AL416" s="23">
        <v>70.9375</v>
      </c>
      <c r="AM416" s="23">
        <v>40.304400000000001</v>
      </c>
      <c r="AN416" s="23">
        <v>56.077399999999997</v>
      </c>
      <c r="AO416" s="23">
        <v>61.978999999999999</v>
      </c>
      <c r="AP416" s="23">
        <v>94.195999999999998</v>
      </c>
      <c r="AQ416" s="23">
        <v>18.998000000000001</v>
      </c>
      <c r="AR416" s="23">
        <v>35.450000000000003</v>
      </c>
      <c r="AS416" s="23">
        <v>29.88</v>
      </c>
      <c r="AT416" s="23">
        <v>74.691999999999993</v>
      </c>
      <c r="AU416" s="23">
        <v>81.39</v>
      </c>
      <c r="AX416" s="54">
        <f t="shared" si="1217"/>
        <v>0</v>
      </c>
      <c r="AY416" s="54">
        <f t="shared" si="1218"/>
        <v>0</v>
      </c>
      <c r="AZ416" s="54">
        <f t="shared" si="1219"/>
        <v>0</v>
      </c>
      <c r="BA416" s="54">
        <f t="shared" si="1220"/>
        <v>0</v>
      </c>
      <c r="BB416" s="54">
        <f t="shared" si="1221"/>
        <v>0</v>
      </c>
      <c r="BC416" s="54">
        <f t="shared" si="1222"/>
        <v>0</v>
      </c>
      <c r="BD416" s="54">
        <f t="shared" si="1223"/>
        <v>0</v>
      </c>
      <c r="BE416" s="54">
        <f t="shared" si="1224"/>
        <v>0</v>
      </c>
      <c r="BF416" s="54">
        <f t="shared" si="1225"/>
        <v>0</v>
      </c>
      <c r="BG416" s="54">
        <f t="shared" si="1226"/>
        <v>0</v>
      </c>
      <c r="BH416" s="54">
        <f t="shared" si="1227"/>
        <v>0</v>
      </c>
      <c r="BI416" s="54">
        <f t="shared" si="1228"/>
        <v>0</v>
      </c>
      <c r="BJ416" s="54">
        <f t="shared" si="1229"/>
        <v>0</v>
      </c>
      <c r="BK416" s="54">
        <f t="shared" si="1230"/>
        <v>0</v>
      </c>
      <c r="BL416" s="54">
        <f t="shared" si="1231"/>
        <v>0</v>
      </c>
      <c r="BM416" s="42"/>
      <c r="BO416" s="54">
        <f>'Norm-coeff'!$C$2+$AX416*'Norm-coeff'!$D$2+$AY416*'Norm-coeff'!$E$2+$AZ416*'Norm-coeff'!$F$2+$BA416*'Norm-coeff'!$G$2+$BB416*'Norm-coeff'!$H$2+$BC416*'Norm-coeff'!$I$2+$BD416*'Norm-coeff'!$J$2+$BE416*'Norm-coeff'!$K$2+$BF416*'Norm-coeff'!$L$2+$BG416*'Norm-coeff'!$M$2+$BH416*'Norm-coeff'!$N$2+$BI416*'Norm-coeff'!$O$2</f>
        <v>5.4045421474420303</v>
      </c>
      <c r="BP416" s="54">
        <f>'Norm-coeff'!$C$3+$AX416*'Norm-coeff'!$D$3+$AY416*'Norm-coeff'!$E$3+$AZ416*'Norm-coeff'!$F$3+$BA416*'Norm-coeff'!$G$3+$BB416*'Norm-coeff'!$H$3+$BC416*'Norm-coeff'!$I$3+$BD416*'Norm-coeff'!$J$3+$BE416*'Norm-coeff'!$K$3+$BF416*'Norm-coeff'!$L$3+$BG416*'Norm-coeff'!$M$3+$BH416*'Norm-coeff'!$N$3+$BI416*'Norm-coeff'!$O$3</f>
        <v>3.15319116612705</v>
      </c>
      <c r="BQ416" s="54">
        <f>'Norm-coeff'!$C$4+$AX416*'Norm-coeff'!$D$4+$AY416*'Norm-coeff'!$E$4+$AZ416*'Norm-coeff'!$F$4+$BA416*'Norm-coeff'!$G$4+$BB416*'Norm-coeff'!$H$4+$BC416*'Norm-coeff'!$I$4+$BD416*'Norm-coeff'!$J$4+$BE416*'Norm-coeff'!$K$4+$BF416*'Norm-coeff'!$L$4+$BG416*'Norm-coeff'!$M$4+$BH416*'Norm-coeff'!$N$4+$BI416*'Norm-coeff'!$O$4</f>
        <v>1.42115649462768</v>
      </c>
      <c r="BR416" s="54">
        <f>'Norm-coeff'!$C$5+$AX416*'Norm-coeff'!$D$5+$AY416*'Norm-coeff'!$E$5+$AZ416*'Norm-coeff'!$F$5+$BA416*'Norm-coeff'!$G$5+$BB416*'Norm-coeff'!$H$5+$BC416*'Norm-coeff'!$I$5+$BD416*'Norm-coeff'!$J$5+$BE416*'Norm-coeff'!$K$5+$BF416*'Norm-coeff'!$L$5+$BG416*'Norm-coeff'!$M$5+$BH416*'Norm-coeff'!$N$5+$BI416*'Norm-coeff'!$O$5</f>
        <v>1.0553329241296201</v>
      </c>
      <c r="BS416" s="54">
        <f>'Norm-coeff'!$C$6+$AX416*'Norm-coeff'!$D$6+$AY416*'Norm-coeff'!$E$6+$AZ416*'Norm-coeff'!$F$6+$BA416*'Norm-coeff'!$G$6+$BB416*'Norm-coeff'!$H$6+$BC416*'Norm-coeff'!$I$6+$BD416*'Norm-coeff'!$J$6+$BE416*'Norm-coeff'!$K$6+$BF416*'Norm-coeff'!$L$6+$BG416*'Norm-coeff'!$M$6+$BH416*'Norm-coeff'!$N$6+$BI416*'Norm-coeff'!$O$6</f>
        <v>-1.48700885495103E-2</v>
      </c>
      <c r="BT416" s="54">
        <f>'Norm-coeff'!$C$7+$AX416*'Norm-coeff'!$D$7+$AY416*'Norm-coeff'!$E$7+$AZ416*'Norm-coeff'!$F$7+$BA416*'Norm-coeff'!$G$7+$BB416*'Norm-coeff'!$H$7+$BC416*'Norm-coeff'!$I$7+$BD416*'Norm-coeff'!$J$7+$BE416*'Norm-coeff'!$K$7+$BF416*'Norm-coeff'!$L$7+$BG416*'Norm-coeff'!$M$7+$BH416*'Norm-coeff'!$N$7+$BI416*'Norm-coeff'!$O$7</f>
        <v>2.0907583608832998</v>
      </c>
      <c r="BU416" s="54">
        <f>'Norm-coeff'!$C$8+$AX416*'Norm-coeff'!$D$8+$AY416*'Norm-coeff'!$E$8+$AZ416*'Norm-coeff'!$F$8+$BA416*'Norm-coeff'!$G$8+$BB416*'Norm-coeff'!$H$8+$BC416*'Norm-coeff'!$I$8+$BD416*'Norm-coeff'!$J$8+$BE416*'Norm-coeff'!$K$8+$BF416*'Norm-coeff'!$L$8+$BG416*'Norm-coeff'!$M$8+$BH416*'Norm-coeff'!$N$8+$BI416*'Norm-coeff'!$O$8</f>
        <v>0.65894159836244504</v>
      </c>
      <c r="BV416" s="54">
        <f>'Norm-coeff'!$C$9+$AX416*'Norm-coeff'!$D$9+$AY416*'Norm-coeff'!$E$9+$AZ416*'Norm-coeff'!$F$9+$BA416*'Norm-coeff'!$G$9+$BB416*'Norm-coeff'!$H$9+$BC416*'Norm-coeff'!$I$9+$BD416*'Norm-coeff'!$J$9+$BE416*'Norm-coeff'!$K$9+$BF416*'Norm-coeff'!$L$9+$BG416*'Norm-coeff'!$M$9+$BH416*'Norm-coeff'!$N$9+$BI416*'Norm-coeff'!$O$9</f>
        <v>1.48961085014701</v>
      </c>
      <c r="BW416" s="54">
        <f>'Norm-coeff'!$C$10+$AX416*'Norm-coeff'!$D$10+$AY416*'Norm-coeff'!$E$10+$AZ416*'Norm-coeff'!$F$10+$BA416*'Norm-coeff'!$G$10+$BB416*'Norm-coeff'!$H$10+$BC416*'Norm-coeff'!$I$10+$BD416*'Norm-coeff'!$J$10+$BE416*'Norm-coeff'!$K$10+$BF416*'Norm-coeff'!$L$10+$BG416*'Norm-coeff'!$M$10+$BH416*'Norm-coeff'!$N$10+$BI416*'Norm-coeff'!$O$10</f>
        <v>1.42058735749591</v>
      </c>
      <c r="BX416" s="54">
        <f>'Norm-coeff'!$C$11+$AX416*'Norm-coeff'!$D$11+$AY416*'Norm-coeff'!$E$11+$AZ416*'Norm-coeff'!$F$11+$BA416*'Norm-coeff'!$G$11+$BB416*'Norm-coeff'!$H$11+$BC416*'Norm-coeff'!$I$11+$BD416*'Norm-coeff'!$J$11+$BE416*'Norm-coeff'!$K$11+$BF416*'Norm-coeff'!$L$11+$BG416*'Norm-coeff'!$M$11+$BH416*'Norm-coeff'!$N$11+$BI416*'Norm-coeff'!$O$11</f>
        <v>0.221233014421479</v>
      </c>
      <c r="BY416" s="54">
        <f>'Norm-coeff'!$C$12+$AX416*'Norm-coeff'!$D$12+$AY416*'Norm-coeff'!$E$12+$AZ416*'Norm-coeff'!$F$12+$BA416*'Norm-coeff'!$G$12+$BB416*'Norm-coeff'!$H$12+$BC416*'Norm-coeff'!$I$12+$BD416*'Norm-coeff'!$J$12+$BE416*'Norm-coeff'!$K$12+$BF416*'Norm-coeff'!$L$12+$BG416*'Norm-coeff'!$M$12+$BH416*'Norm-coeff'!$N$12+$BI416*'Norm-coeff'!$O$12</f>
        <v>0.283527502056037</v>
      </c>
      <c r="BZ416" s="54">
        <f>'Norm-coeff'!$C$13+$AX416*'Norm-coeff'!$D$13+$AY416*'Norm-coeff'!$E$13+$AZ416*'Norm-coeff'!$F$13+$BA416*'Norm-coeff'!$G$13+$BB416*'Norm-coeff'!$H$13+$BC416*'Norm-coeff'!$I$13+$BD416*'Norm-coeff'!$J$13+$BE416*'Norm-coeff'!$K$13+$BF416*'Norm-coeff'!$L$13+$BG416*'Norm-coeff'!$M$13+$BH416*'Norm-coeff'!$N$13+$BI416*'Norm-coeff'!$O$13</f>
        <v>-4.1864930554451202E-2</v>
      </c>
      <c r="CA416" s="54">
        <f>'Norm-coeff'!$C$14+$AX416*'Norm-coeff'!$D$14+$AY416*'Norm-coeff'!$E$14+$AZ416*'Norm-coeff'!$F$14+$BA416*'Norm-coeff'!$G$14+$BB416*'Norm-coeff'!$H$14+$BC416*'Norm-coeff'!$I$14+$BD416*'Norm-coeff'!$J$14+$BE416*'Norm-coeff'!$K$14+$BF416*'Norm-coeff'!$L$14+$BG416*'Norm-coeff'!$M$14+$BH416*'Norm-coeff'!$N$14+$BI416*'Norm-coeff'!$O$14</f>
        <v>4.2526983164477103</v>
      </c>
      <c r="CC416" s="54">
        <f t="shared" si="1356"/>
        <v>0</v>
      </c>
      <c r="CG416" s="54">
        <f t="shared" si="1232"/>
        <v>0</v>
      </c>
      <c r="CH416" s="54">
        <f t="shared" si="1210"/>
        <v>0</v>
      </c>
      <c r="CI416" s="54">
        <f t="shared" si="1233"/>
        <v>0</v>
      </c>
      <c r="CJ416" s="56">
        <f t="shared" si="1234"/>
        <v>0</v>
      </c>
      <c r="CK416" s="54">
        <f t="shared" si="1235"/>
        <v>0</v>
      </c>
      <c r="CL416" s="54">
        <f t="shared" si="1236"/>
        <v>0</v>
      </c>
      <c r="CM416" s="54">
        <f t="shared" si="1237"/>
        <v>0</v>
      </c>
      <c r="CN416" s="54">
        <f t="shared" si="1238"/>
        <v>0</v>
      </c>
      <c r="CO416" s="54">
        <f t="shared" si="1239"/>
        <v>0</v>
      </c>
      <c r="CP416" s="54">
        <f t="shared" si="1240"/>
        <v>0</v>
      </c>
      <c r="CQ416" s="54">
        <f t="shared" si="1241"/>
        <v>0</v>
      </c>
      <c r="CR416" s="54">
        <f t="shared" si="1242"/>
        <v>0</v>
      </c>
      <c r="CS416" s="54">
        <f t="shared" si="1243"/>
        <v>0</v>
      </c>
      <c r="CU416" s="54">
        <f t="shared" si="1244"/>
        <v>0</v>
      </c>
      <c r="CV416" s="54">
        <f t="shared" si="1245"/>
        <v>0</v>
      </c>
      <c r="CW416" s="54">
        <f t="shared" si="1246"/>
        <v>0</v>
      </c>
      <c r="CX416" s="54">
        <f t="shared" si="1247"/>
        <v>0</v>
      </c>
      <c r="CZ416" s="54">
        <f t="shared" si="1248"/>
        <v>0</v>
      </c>
      <c r="DA416" s="54">
        <f t="shared" si="1249"/>
        <v>0</v>
      </c>
      <c r="DB416" s="54">
        <f t="shared" si="1250"/>
        <v>0</v>
      </c>
      <c r="DC416" s="54">
        <f t="shared" si="1251"/>
        <v>0</v>
      </c>
      <c r="DD416" s="54">
        <f t="shared" si="1252"/>
        <v>0</v>
      </c>
      <c r="DE416" s="54">
        <f t="shared" si="1253"/>
        <v>0</v>
      </c>
      <c r="DF416" s="54">
        <f t="shared" si="1254"/>
        <v>0</v>
      </c>
      <c r="DG416" s="54">
        <f t="shared" si="1255"/>
        <v>2</v>
      </c>
      <c r="DH416" s="71">
        <f t="shared" si="1256"/>
        <v>0</v>
      </c>
      <c r="DI416" s="71">
        <f t="shared" si="1257"/>
        <v>0</v>
      </c>
      <c r="DJ416" s="54">
        <f t="shared" si="1258"/>
        <v>0</v>
      </c>
      <c r="DK416" s="54">
        <f t="shared" si="1259"/>
        <v>2</v>
      </c>
      <c r="DL416" s="4">
        <f t="shared" si="1184"/>
        <v>0</v>
      </c>
      <c r="DM416" s="3">
        <f t="shared" si="1260"/>
        <v>0</v>
      </c>
      <c r="DN416" s="3">
        <f t="shared" si="1261"/>
        <v>0</v>
      </c>
      <c r="DO416" s="4" t="e">
        <f t="shared" si="1262"/>
        <v>#DIV/0!</v>
      </c>
      <c r="DP416" s="57"/>
      <c r="DQ416" s="57"/>
      <c r="DR416" s="56">
        <f t="shared" si="1185"/>
        <v>2</v>
      </c>
      <c r="DS416" s="56">
        <f t="shared" si="1186"/>
        <v>0</v>
      </c>
      <c r="DT416" s="38">
        <f t="shared" si="1187"/>
        <v>0</v>
      </c>
      <c r="DU416" s="38">
        <f t="shared" si="1263"/>
        <v>2</v>
      </c>
      <c r="DV416" s="38">
        <f t="shared" si="1188"/>
        <v>0</v>
      </c>
      <c r="DW416" s="39">
        <f t="shared" si="1189"/>
        <v>0</v>
      </c>
      <c r="DX416" s="39">
        <f t="shared" si="1190"/>
        <v>0</v>
      </c>
      <c r="DY416" s="39">
        <f t="shared" si="1191"/>
        <v>0</v>
      </c>
      <c r="DZ416" s="39">
        <f t="shared" si="1192"/>
        <v>0</v>
      </c>
      <c r="EA416" s="39">
        <f t="shared" si="1193"/>
        <v>0</v>
      </c>
      <c r="EB416" s="37" t="e">
        <f t="shared" si="1264"/>
        <v>#DIV/0!</v>
      </c>
      <c r="EC416" s="37" t="e">
        <f t="shared" si="1265"/>
        <v>#DIV/0!</v>
      </c>
      <c r="ED416" s="37" t="e">
        <f t="shared" si="1266"/>
        <v>#DIV/0!</v>
      </c>
      <c r="EE416" s="37" t="e">
        <f t="shared" si="1267"/>
        <v>#DIV/0!</v>
      </c>
      <c r="EF416" s="39" t="e">
        <f t="shared" si="1268"/>
        <v>#DIV/0!</v>
      </c>
      <c r="EG416" s="37" t="e">
        <f t="shared" si="1269"/>
        <v>#DIV/0!</v>
      </c>
      <c r="EH416" s="37" t="e">
        <f t="shared" si="1270"/>
        <v>#DIV/0!</v>
      </c>
      <c r="EI416" s="11" t="b">
        <f t="shared" si="1271"/>
        <v>1</v>
      </c>
      <c r="EJ416" s="11" t="b">
        <f t="shared" si="1272"/>
        <v>0</v>
      </c>
      <c r="EK416" s="39" t="e">
        <f t="shared" si="1273"/>
        <v>#DIV/0!</v>
      </c>
      <c r="EL416" s="39" t="e">
        <f t="shared" si="1274"/>
        <v>#DIV/0!</v>
      </c>
      <c r="EM416" s="39" t="e">
        <f t="shared" si="1275"/>
        <v>#DIV/0!</v>
      </c>
      <c r="EN416" s="39" t="e">
        <f t="shared" si="1276"/>
        <v>#DIV/0!</v>
      </c>
      <c r="EO416" s="39" t="e">
        <f t="shared" si="1277"/>
        <v>#DIV/0!</v>
      </c>
      <c r="EP416" s="39" t="e">
        <f t="shared" si="1278"/>
        <v>#DIV/0!</v>
      </c>
      <c r="EQ416" s="39" t="e">
        <f t="shared" si="1279"/>
        <v>#DIV/0!</v>
      </c>
      <c r="ER416" s="39" t="e">
        <f t="shared" si="1280"/>
        <v>#DIV/0!</v>
      </c>
      <c r="ES416" s="58" t="str">
        <f t="shared" si="1281"/>
        <v>(OH,F,Cl)-dominate amphibole</v>
      </c>
      <c r="ET416" s="58" t="e">
        <f t="shared" si="1282"/>
        <v>#N/A</v>
      </c>
      <c r="EU416" s="56">
        <f t="shared" si="1194"/>
        <v>0</v>
      </c>
      <c r="EV416" s="56">
        <f t="shared" si="1195"/>
        <v>0</v>
      </c>
      <c r="EW416" s="56">
        <f t="shared" si="1196"/>
        <v>0</v>
      </c>
      <c r="EX416" s="56">
        <f t="shared" si="1197"/>
        <v>0</v>
      </c>
      <c r="EY416" s="56">
        <f t="shared" si="1198"/>
        <v>0</v>
      </c>
      <c r="EZ416" s="56">
        <f t="shared" si="1199"/>
        <v>0</v>
      </c>
      <c r="FA416" s="39">
        <f t="shared" si="1200"/>
        <v>0</v>
      </c>
      <c r="FB416" s="39">
        <f t="shared" si="1201"/>
        <v>0</v>
      </c>
      <c r="FC416" s="54">
        <f t="shared" si="1202"/>
        <v>0</v>
      </c>
      <c r="FD416" s="54">
        <f t="shared" si="1203"/>
        <v>0</v>
      </c>
      <c r="FE416" s="39">
        <f t="shared" si="1204"/>
        <v>0</v>
      </c>
      <c r="FF416" s="54">
        <f t="shared" si="1205"/>
        <v>0</v>
      </c>
      <c r="FG416" s="39">
        <f t="shared" si="1206"/>
        <v>0</v>
      </c>
      <c r="FH416" s="39">
        <f t="shared" si="1283"/>
        <v>0</v>
      </c>
      <c r="FI416" s="39">
        <f t="shared" si="1284"/>
        <v>0</v>
      </c>
      <c r="FJ416" s="39">
        <f t="shared" si="1285"/>
        <v>0</v>
      </c>
      <c r="FK416" s="39" t="e">
        <f t="shared" si="1286"/>
        <v>#DIV/0!</v>
      </c>
      <c r="FL416" s="39" t="e">
        <f t="shared" si="1287"/>
        <v>#DIV/0!</v>
      </c>
      <c r="FM416" s="39" t="e">
        <f t="shared" si="1288"/>
        <v>#DIV/0!</v>
      </c>
      <c r="FN416" s="39">
        <f t="shared" si="1289"/>
        <v>1</v>
      </c>
      <c r="FO416" s="39">
        <f t="shared" si="1207"/>
        <v>0</v>
      </c>
      <c r="FP416" s="39">
        <f t="shared" si="1208"/>
        <v>0</v>
      </c>
      <c r="FQ416" s="39">
        <f t="shared" si="1209"/>
        <v>0</v>
      </c>
      <c r="FR416" s="39">
        <f t="shared" si="1290"/>
        <v>0</v>
      </c>
      <c r="FS416" s="39">
        <f t="shared" si="1291"/>
        <v>0</v>
      </c>
      <c r="FU416" s="39" t="e">
        <f t="shared" si="1292"/>
        <v>#DIV/0!</v>
      </c>
      <c r="FV416" s="39" t="e">
        <f t="shared" si="1293"/>
        <v>#DIV/0!</v>
      </c>
      <c r="FW416" s="39" t="e">
        <f t="shared" si="1294"/>
        <v>#DIV/0!</v>
      </c>
      <c r="FY416" s="39" t="e">
        <f t="shared" si="1295"/>
        <v>#DIV/0!</v>
      </c>
      <c r="FZ416" s="39" t="e">
        <f t="shared" si="1296"/>
        <v>#DIV/0!</v>
      </c>
      <c r="GA416" s="39" t="e">
        <f t="shared" si="1297"/>
        <v>#DIV/0!</v>
      </c>
      <c r="GB416" s="39" t="e">
        <f t="shared" si="1298"/>
        <v>#DIV/0!</v>
      </c>
      <c r="GC416" s="39" t="e">
        <f t="shared" si="1299"/>
        <v>#DIV/0!</v>
      </c>
      <c r="GD416" s="39" t="e">
        <f t="shared" si="1300"/>
        <v>#DIV/0!</v>
      </c>
      <c r="GE416" s="39" t="e">
        <f t="shared" si="1301"/>
        <v>#DIV/0!</v>
      </c>
      <c r="GF416" s="39" t="e">
        <f t="shared" si="1302"/>
        <v>#DIV/0!</v>
      </c>
      <c r="GG416" s="39" t="e">
        <f t="shared" si="1303"/>
        <v>#DIV/0!</v>
      </c>
      <c r="GH416" s="39" t="e">
        <f t="shared" si="1304"/>
        <v>#DIV/0!</v>
      </c>
      <c r="GI416" s="39"/>
      <c r="GJ416" s="39" t="e">
        <f t="shared" si="1305"/>
        <v>#DIV/0!</v>
      </c>
      <c r="GK416" s="39" t="e">
        <f t="shared" si="1306"/>
        <v>#DIV/0!</v>
      </c>
      <c r="GL416" s="39" t="e">
        <f t="shared" si="1307"/>
        <v>#DIV/0!</v>
      </c>
      <c r="GM416" s="39" t="e">
        <f t="shared" si="1308"/>
        <v>#DIV/0!</v>
      </c>
      <c r="GN416" s="39" t="e">
        <f t="shared" si="1309"/>
        <v>#DIV/0!</v>
      </c>
      <c r="GO416" s="57"/>
      <c r="GP416" s="57" t="e">
        <f t="shared" si="1310"/>
        <v>#DIV/0!</v>
      </c>
      <c r="GQ416" s="59" t="e">
        <f t="shared" si="1311"/>
        <v>#DIV/0!</v>
      </c>
      <c r="GR416" s="41" t="e">
        <f t="shared" si="1312"/>
        <v>#DIV/0!</v>
      </c>
      <c r="GS416" s="57" t="e">
        <f t="shared" si="1313"/>
        <v>#DIV/0!</v>
      </c>
      <c r="GT416" s="57" t="e">
        <f t="shared" si="1314"/>
        <v>#DIV/0!</v>
      </c>
      <c r="GU416" s="57" t="e">
        <f t="shared" si="1315"/>
        <v>#DIV/0!</v>
      </c>
      <c r="GV416" s="57"/>
      <c r="GW416" s="42" t="e">
        <f t="shared" si="1316"/>
        <v>#DIV/0!</v>
      </c>
      <c r="GX416" s="42" t="e">
        <f t="shared" si="1317"/>
        <v>#DIV/0!</v>
      </c>
      <c r="GY416" s="42" t="e">
        <f t="shared" si="1318"/>
        <v>#DIV/0!</v>
      </c>
      <c r="GZ416" s="57"/>
      <c r="HA416" s="2" t="e">
        <f t="shared" si="1319"/>
        <v>#DIV/0!</v>
      </c>
      <c r="HB416" s="2" t="e">
        <f t="shared" si="1320"/>
        <v>#DIV/0!</v>
      </c>
      <c r="HC416" s="2" t="e">
        <f t="shared" si="1321"/>
        <v>#DIV/0!</v>
      </c>
      <c r="HD416" s="2" t="e">
        <f t="shared" si="1322"/>
        <v>#DIV/0!</v>
      </c>
      <c r="HE416" s="2" t="e">
        <f t="shared" si="1323"/>
        <v>#DIV/0!</v>
      </c>
      <c r="HF416" s="2" t="e">
        <f t="shared" si="1324"/>
        <v>#DIV/0!</v>
      </c>
      <c r="HG416" s="2" t="e">
        <f t="shared" si="1325"/>
        <v>#DIV/0!</v>
      </c>
      <c r="HH416" s="2" t="e">
        <f t="shared" si="1326"/>
        <v>#DIV/0!</v>
      </c>
      <c r="HI416" s="2" t="e">
        <f t="shared" si="1327"/>
        <v>#DIV/0!</v>
      </c>
      <c r="HJ416" s="11" t="e">
        <f t="shared" si="1328"/>
        <v>#DIV/0!</v>
      </c>
      <c r="HK416" s="60" t="e">
        <f t="shared" si="1329"/>
        <v>#DIV/0!</v>
      </c>
      <c r="HL416" s="57"/>
      <c r="HM416" s="57" t="e">
        <f t="shared" si="1330"/>
        <v>#DIV/0!</v>
      </c>
      <c r="HN416" s="57" t="e">
        <f t="shared" si="1331"/>
        <v>#DIV/0!</v>
      </c>
      <c r="HO416" s="57" t="e">
        <f t="shared" si="1332"/>
        <v>#DIV/0!</v>
      </c>
      <c r="HP416" s="57" t="e">
        <f t="shared" si="1333"/>
        <v>#DIV/0!</v>
      </c>
      <c r="HQ416" s="57" t="e">
        <f t="shared" si="1334"/>
        <v>#DIV/0!</v>
      </c>
      <c r="HR416" s="57"/>
      <c r="HS416" s="57" t="e">
        <f t="shared" si="1335"/>
        <v>#DIV/0!</v>
      </c>
      <c r="HT416" s="57" t="e">
        <f t="shared" si="1336"/>
        <v>#DIV/0!</v>
      </c>
      <c r="HU416" s="57" t="e">
        <f t="shared" si="1337"/>
        <v>#DIV/0!</v>
      </c>
      <c r="HV416" s="57" t="e">
        <f t="shared" si="1338"/>
        <v>#DIV/0!</v>
      </c>
      <c r="HW416" s="57" t="e">
        <f t="shared" si="1339"/>
        <v>#DIV/0!</v>
      </c>
      <c r="HX416" s="57"/>
      <c r="HY416" s="57" t="e">
        <f t="shared" si="1340"/>
        <v>#DIV/0!</v>
      </c>
      <c r="HZ416" s="57" t="e">
        <f t="shared" si="1341"/>
        <v>#DIV/0!</v>
      </c>
      <c r="IA416" s="57"/>
      <c r="IB416" s="61">
        <f t="shared" si="1342"/>
        <v>0</v>
      </c>
      <c r="IC416" s="57" t="str">
        <f t="shared" si="1343"/>
        <v/>
      </c>
      <c r="ID416" s="42"/>
      <c r="IE416" s="2" t="str">
        <f t="shared" si="1344"/>
        <v/>
      </c>
      <c r="IF416" s="60" t="e">
        <f t="shared" si="1345"/>
        <v>#DIV/0!</v>
      </c>
      <c r="IG416" s="60" t="str">
        <f t="shared" si="1346"/>
        <v/>
      </c>
      <c r="IH416" s="60" t="str">
        <f t="shared" si="1347"/>
        <v>zinco-</v>
      </c>
      <c r="II416" s="60" t="str">
        <f t="shared" si="1348"/>
        <v>mangano-</v>
      </c>
      <c r="IJ416" s="60" t="e">
        <f t="shared" si="1349"/>
        <v>#DIV/0!</v>
      </c>
      <c r="IK416" s="60" t="e">
        <f t="shared" si="1350"/>
        <v>#DIV/0!</v>
      </c>
      <c r="IL416" s="60" t="e">
        <f t="shared" si="1351"/>
        <v>#DIV/0!</v>
      </c>
      <c r="IM416" s="60" t="e">
        <f t="shared" si="1352"/>
        <v>#DIV/0!</v>
      </c>
      <c r="IN416" s="60" t="str">
        <f t="shared" si="1353"/>
        <v/>
      </c>
      <c r="IO416" s="60" t="str">
        <f t="shared" si="1354"/>
        <v/>
      </c>
      <c r="IP416" s="57"/>
      <c r="IQ416" s="57" t="str">
        <f t="shared" si="1355"/>
        <v>ERROR!!</v>
      </c>
    </row>
    <row r="417" spans="24:251">
      <c r="X417" s="29">
        <f t="shared" si="1211"/>
        <v>0</v>
      </c>
      <c r="Y417" s="29">
        <f t="shared" si="1212"/>
        <v>0</v>
      </c>
      <c r="Z417" s="29" t="e">
        <f t="shared" si="1213"/>
        <v>#DIV/0!</v>
      </c>
      <c r="AA417" s="29" t="e">
        <f t="shared" si="1214"/>
        <v>#DIV/0!</v>
      </c>
      <c r="AB417" s="29" t="e">
        <f t="shared" si="1215"/>
        <v>#DIV/0!</v>
      </c>
      <c r="AC417" s="29" t="e">
        <f t="shared" si="1216"/>
        <v>#DIV/0!</v>
      </c>
      <c r="AF417" s="23">
        <v>60.084299999999999</v>
      </c>
      <c r="AG417" s="23">
        <v>79.878799999999998</v>
      </c>
      <c r="AH417" s="23">
        <v>101.96120000000001</v>
      </c>
      <c r="AI417" s="23">
        <v>151.99039999999999</v>
      </c>
      <c r="AJ417" s="23">
        <v>159.69</v>
      </c>
      <c r="AK417" s="23">
        <v>71.846400000000003</v>
      </c>
      <c r="AL417" s="23">
        <v>70.9375</v>
      </c>
      <c r="AM417" s="23">
        <v>40.304400000000001</v>
      </c>
      <c r="AN417" s="23">
        <v>56.077399999999997</v>
      </c>
      <c r="AO417" s="23">
        <v>61.978999999999999</v>
      </c>
      <c r="AP417" s="23">
        <v>94.195999999999998</v>
      </c>
      <c r="AQ417" s="23">
        <v>18.998000000000001</v>
      </c>
      <c r="AR417" s="23">
        <v>35.450000000000003</v>
      </c>
      <c r="AS417" s="23">
        <v>29.88</v>
      </c>
      <c r="AT417" s="23">
        <v>74.691999999999993</v>
      </c>
      <c r="AU417" s="23">
        <v>81.39</v>
      </c>
      <c r="AX417" s="54">
        <f t="shared" si="1217"/>
        <v>0</v>
      </c>
      <c r="AY417" s="54">
        <f t="shared" si="1218"/>
        <v>0</v>
      </c>
      <c r="AZ417" s="54">
        <f t="shared" si="1219"/>
        <v>0</v>
      </c>
      <c r="BA417" s="54">
        <f t="shared" si="1220"/>
        <v>0</v>
      </c>
      <c r="BB417" s="54">
        <f t="shared" si="1221"/>
        <v>0</v>
      </c>
      <c r="BC417" s="54">
        <f t="shared" si="1222"/>
        <v>0</v>
      </c>
      <c r="BD417" s="54">
        <f t="shared" si="1223"/>
        <v>0</v>
      </c>
      <c r="BE417" s="54">
        <f t="shared" si="1224"/>
        <v>0</v>
      </c>
      <c r="BF417" s="54">
        <f t="shared" si="1225"/>
        <v>0</v>
      </c>
      <c r="BG417" s="54">
        <f t="shared" si="1226"/>
        <v>0</v>
      </c>
      <c r="BH417" s="54">
        <f t="shared" si="1227"/>
        <v>0</v>
      </c>
      <c r="BI417" s="54">
        <f t="shared" si="1228"/>
        <v>0</v>
      </c>
      <c r="BJ417" s="54">
        <f t="shared" si="1229"/>
        <v>0</v>
      </c>
      <c r="BK417" s="54">
        <f t="shared" si="1230"/>
        <v>0</v>
      </c>
      <c r="BL417" s="54">
        <f t="shared" si="1231"/>
        <v>0</v>
      </c>
      <c r="BM417" s="42"/>
      <c r="BO417" s="54">
        <f>'Norm-coeff'!$C$2+$AX417*'Norm-coeff'!$D$2+$AY417*'Norm-coeff'!$E$2+$AZ417*'Norm-coeff'!$F$2+$BA417*'Norm-coeff'!$G$2+$BB417*'Norm-coeff'!$H$2+$BC417*'Norm-coeff'!$I$2+$BD417*'Norm-coeff'!$J$2+$BE417*'Norm-coeff'!$K$2+$BF417*'Norm-coeff'!$L$2+$BG417*'Norm-coeff'!$M$2+$BH417*'Norm-coeff'!$N$2+$BI417*'Norm-coeff'!$O$2</f>
        <v>5.4045421474420303</v>
      </c>
      <c r="BP417" s="54">
        <f>'Norm-coeff'!$C$3+$AX417*'Norm-coeff'!$D$3+$AY417*'Norm-coeff'!$E$3+$AZ417*'Norm-coeff'!$F$3+$BA417*'Norm-coeff'!$G$3+$BB417*'Norm-coeff'!$H$3+$BC417*'Norm-coeff'!$I$3+$BD417*'Norm-coeff'!$J$3+$BE417*'Norm-coeff'!$K$3+$BF417*'Norm-coeff'!$L$3+$BG417*'Norm-coeff'!$M$3+$BH417*'Norm-coeff'!$N$3+$BI417*'Norm-coeff'!$O$3</f>
        <v>3.15319116612705</v>
      </c>
      <c r="BQ417" s="54">
        <f>'Norm-coeff'!$C$4+$AX417*'Norm-coeff'!$D$4+$AY417*'Norm-coeff'!$E$4+$AZ417*'Norm-coeff'!$F$4+$BA417*'Norm-coeff'!$G$4+$BB417*'Norm-coeff'!$H$4+$BC417*'Norm-coeff'!$I$4+$BD417*'Norm-coeff'!$J$4+$BE417*'Norm-coeff'!$K$4+$BF417*'Norm-coeff'!$L$4+$BG417*'Norm-coeff'!$M$4+$BH417*'Norm-coeff'!$N$4+$BI417*'Norm-coeff'!$O$4</f>
        <v>1.42115649462768</v>
      </c>
      <c r="BR417" s="54">
        <f>'Norm-coeff'!$C$5+$AX417*'Norm-coeff'!$D$5+$AY417*'Norm-coeff'!$E$5+$AZ417*'Norm-coeff'!$F$5+$BA417*'Norm-coeff'!$G$5+$BB417*'Norm-coeff'!$H$5+$BC417*'Norm-coeff'!$I$5+$BD417*'Norm-coeff'!$J$5+$BE417*'Norm-coeff'!$K$5+$BF417*'Norm-coeff'!$L$5+$BG417*'Norm-coeff'!$M$5+$BH417*'Norm-coeff'!$N$5+$BI417*'Norm-coeff'!$O$5</f>
        <v>1.0553329241296201</v>
      </c>
      <c r="BS417" s="54">
        <f>'Norm-coeff'!$C$6+$AX417*'Norm-coeff'!$D$6+$AY417*'Norm-coeff'!$E$6+$AZ417*'Norm-coeff'!$F$6+$BA417*'Norm-coeff'!$G$6+$BB417*'Norm-coeff'!$H$6+$BC417*'Norm-coeff'!$I$6+$BD417*'Norm-coeff'!$J$6+$BE417*'Norm-coeff'!$K$6+$BF417*'Norm-coeff'!$L$6+$BG417*'Norm-coeff'!$M$6+$BH417*'Norm-coeff'!$N$6+$BI417*'Norm-coeff'!$O$6</f>
        <v>-1.48700885495103E-2</v>
      </c>
      <c r="BT417" s="54">
        <f>'Norm-coeff'!$C$7+$AX417*'Norm-coeff'!$D$7+$AY417*'Norm-coeff'!$E$7+$AZ417*'Norm-coeff'!$F$7+$BA417*'Norm-coeff'!$G$7+$BB417*'Norm-coeff'!$H$7+$BC417*'Norm-coeff'!$I$7+$BD417*'Norm-coeff'!$J$7+$BE417*'Norm-coeff'!$K$7+$BF417*'Norm-coeff'!$L$7+$BG417*'Norm-coeff'!$M$7+$BH417*'Norm-coeff'!$N$7+$BI417*'Norm-coeff'!$O$7</f>
        <v>2.0907583608832998</v>
      </c>
      <c r="BU417" s="54">
        <f>'Norm-coeff'!$C$8+$AX417*'Norm-coeff'!$D$8+$AY417*'Norm-coeff'!$E$8+$AZ417*'Norm-coeff'!$F$8+$BA417*'Norm-coeff'!$G$8+$BB417*'Norm-coeff'!$H$8+$BC417*'Norm-coeff'!$I$8+$BD417*'Norm-coeff'!$J$8+$BE417*'Norm-coeff'!$K$8+$BF417*'Norm-coeff'!$L$8+$BG417*'Norm-coeff'!$M$8+$BH417*'Norm-coeff'!$N$8+$BI417*'Norm-coeff'!$O$8</f>
        <v>0.65894159836244504</v>
      </c>
      <c r="BV417" s="54">
        <f>'Norm-coeff'!$C$9+$AX417*'Norm-coeff'!$D$9+$AY417*'Norm-coeff'!$E$9+$AZ417*'Norm-coeff'!$F$9+$BA417*'Norm-coeff'!$G$9+$BB417*'Norm-coeff'!$H$9+$BC417*'Norm-coeff'!$I$9+$BD417*'Norm-coeff'!$J$9+$BE417*'Norm-coeff'!$K$9+$BF417*'Norm-coeff'!$L$9+$BG417*'Norm-coeff'!$M$9+$BH417*'Norm-coeff'!$N$9+$BI417*'Norm-coeff'!$O$9</f>
        <v>1.48961085014701</v>
      </c>
      <c r="BW417" s="54">
        <f>'Norm-coeff'!$C$10+$AX417*'Norm-coeff'!$D$10+$AY417*'Norm-coeff'!$E$10+$AZ417*'Norm-coeff'!$F$10+$BA417*'Norm-coeff'!$G$10+$BB417*'Norm-coeff'!$H$10+$BC417*'Norm-coeff'!$I$10+$BD417*'Norm-coeff'!$J$10+$BE417*'Norm-coeff'!$K$10+$BF417*'Norm-coeff'!$L$10+$BG417*'Norm-coeff'!$M$10+$BH417*'Norm-coeff'!$N$10+$BI417*'Norm-coeff'!$O$10</f>
        <v>1.42058735749591</v>
      </c>
      <c r="BX417" s="54">
        <f>'Norm-coeff'!$C$11+$AX417*'Norm-coeff'!$D$11+$AY417*'Norm-coeff'!$E$11+$AZ417*'Norm-coeff'!$F$11+$BA417*'Norm-coeff'!$G$11+$BB417*'Norm-coeff'!$H$11+$BC417*'Norm-coeff'!$I$11+$BD417*'Norm-coeff'!$J$11+$BE417*'Norm-coeff'!$K$11+$BF417*'Norm-coeff'!$L$11+$BG417*'Norm-coeff'!$M$11+$BH417*'Norm-coeff'!$N$11+$BI417*'Norm-coeff'!$O$11</f>
        <v>0.221233014421479</v>
      </c>
      <c r="BY417" s="54">
        <f>'Norm-coeff'!$C$12+$AX417*'Norm-coeff'!$D$12+$AY417*'Norm-coeff'!$E$12+$AZ417*'Norm-coeff'!$F$12+$BA417*'Norm-coeff'!$G$12+$BB417*'Norm-coeff'!$H$12+$BC417*'Norm-coeff'!$I$12+$BD417*'Norm-coeff'!$J$12+$BE417*'Norm-coeff'!$K$12+$BF417*'Norm-coeff'!$L$12+$BG417*'Norm-coeff'!$M$12+$BH417*'Norm-coeff'!$N$12+$BI417*'Norm-coeff'!$O$12</f>
        <v>0.283527502056037</v>
      </c>
      <c r="BZ417" s="54">
        <f>'Norm-coeff'!$C$13+$AX417*'Norm-coeff'!$D$13+$AY417*'Norm-coeff'!$E$13+$AZ417*'Norm-coeff'!$F$13+$BA417*'Norm-coeff'!$G$13+$BB417*'Norm-coeff'!$H$13+$BC417*'Norm-coeff'!$I$13+$BD417*'Norm-coeff'!$J$13+$BE417*'Norm-coeff'!$K$13+$BF417*'Norm-coeff'!$L$13+$BG417*'Norm-coeff'!$M$13+$BH417*'Norm-coeff'!$N$13+$BI417*'Norm-coeff'!$O$13</f>
        <v>-4.1864930554451202E-2</v>
      </c>
      <c r="CA417" s="54">
        <f>'Norm-coeff'!$C$14+$AX417*'Norm-coeff'!$D$14+$AY417*'Norm-coeff'!$E$14+$AZ417*'Norm-coeff'!$F$14+$BA417*'Norm-coeff'!$G$14+$BB417*'Norm-coeff'!$H$14+$BC417*'Norm-coeff'!$I$14+$BD417*'Norm-coeff'!$J$14+$BE417*'Norm-coeff'!$K$14+$BF417*'Norm-coeff'!$L$14+$BG417*'Norm-coeff'!$M$14+$BH417*'Norm-coeff'!$N$14+$BI417*'Norm-coeff'!$O$14</f>
        <v>4.2526983164477103</v>
      </c>
      <c r="CC417" s="54">
        <f t="shared" si="1356"/>
        <v>0</v>
      </c>
      <c r="CG417" s="54">
        <f t="shared" si="1232"/>
        <v>0</v>
      </c>
      <c r="CH417" s="54">
        <f t="shared" si="1210"/>
        <v>0</v>
      </c>
      <c r="CI417" s="54">
        <f t="shared" si="1233"/>
        <v>0</v>
      </c>
      <c r="CJ417" s="56">
        <f t="shared" si="1234"/>
        <v>0</v>
      </c>
      <c r="CK417" s="54">
        <f t="shared" si="1235"/>
        <v>0</v>
      </c>
      <c r="CL417" s="54">
        <f t="shared" si="1236"/>
        <v>0</v>
      </c>
      <c r="CM417" s="54">
        <f t="shared" si="1237"/>
        <v>0</v>
      </c>
      <c r="CN417" s="54">
        <f t="shared" si="1238"/>
        <v>0</v>
      </c>
      <c r="CO417" s="54">
        <f t="shared" si="1239"/>
        <v>0</v>
      </c>
      <c r="CP417" s="54">
        <f t="shared" si="1240"/>
        <v>0</v>
      </c>
      <c r="CQ417" s="54">
        <f t="shared" si="1241"/>
        <v>0</v>
      </c>
      <c r="CR417" s="54">
        <f t="shared" si="1242"/>
        <v>0</v>
      </c>
      <c r="CS417" s="54">
        <f t="shared" si="1243"/>
        <v>0</v>
      </c>
      <c r="CU417" s="54">
        <f t="shared" si="1244"/>
        <v>0</v>
      </c>
      <c r="CV417" s="54">
        <f t="shared" si="1245"/>
        <v>0</v>
      </c>
      <c r="CW417" s="54">
        <f t="shared" si="1246"/>
        <v>0</v>
      </c>
      <c r="CX417" s="54">
        <f t="shared" si="1247"/>
        <v>0</v>
      </c>
      <c r="CZ417" s="54">
        <f t="shared" si="1248"/>
        <v>0</v>
      </c>
      <c r="DA417" s="54">
        <f t="shared" si="1249"/>
        <v>0</v>
      </c>
      <c r="DB417" s="54">
        <f t="shared" si="1250"/>
        <v>0</v>
      </c>
      <c r="DC417" s="54">
        <f t="shared" si="1251"/>
        <v>0</v>
      </c>
      <c r="DD417" s="54">
        <f t="shared" si="1252"/>
        <v>0</v>
      </c>
      <c r="DE417" s="54">
        <f t="shared" si="1253"/>
        <v>0</v>
      </c>
      <c r="DF417" s="54">
        <f t="shared" si="1254"/>
        <v>0</v>
      </c>
      <c r="DG417" s="54">
        <f t="shared" si="1255"/>
        <v>2</v>
      </c>
      <c r="DH417" s="71">
        <f t="shared" si="1256"/>
        <v>0</v>
      </c>
      <c r="DI417" s="71">
        <f t="shared" si="1257"/>
        <v>0</v>
      </c>
      <c r="DJ417" s="54">
        <f t="shared" si="1258"/>
        <v>0</v>
      </c>
      <c r="DK417" s="54">
        <f t="shared" si="1259"/>
        <v>2</v>
      </c>
      <c r="DL417" s="4">
        <f t="shared" si="1184"/>
        <v>0</v>
      </c>
      <c r="DM417" s="3">
        <f t="shared" si="1260"/>
        <v>0</v>
      </c>
      <c r="DN417" s="3">
        <f t="shared" si="1261"/>
        <v>0</v>
      </c>
      <c r="DO417" s="4" t="e">
        <f t="shared" si="1262"/>
        <v>#DIV/0!</v>
      </c>
      <c r="DP417" s="57"/>
      <c r="DQ417" s="57"/>
      <c r="DR417" s="56">
        <f t="shared" si="1185"/>
        <v>2</v>
      </c>
      <c r="DS417" s="56">
        <f t="shared" si="1186"/>
        <v>0</v>
      </c>
      <c r="DT417" s="38">
        <f t="shared" si="1187"/>
        <v>0</v>
      </c>
      <c r="DU417" s="38">
        <f t="shared" si="1263"/>
        <v>2</v>
      </c>
      <c r="DV417" s="38">
        <f t="shared" si="1188"/>
        <v>0</v>
      </c>
      <c r="DW417" s="39">
        <f t="shared" si="1189"/>
        <v>0</v>
      </c>
      <c r="DX417" s="39">
        <f t="shared" si="1190"/>
        <v>0</v>
      </c>
      <c r="DY417" s="39">
        <f t="shared" si="1191"/>
        <v>0</v>
      </c>
      <c r="DZ417" s="39">
        <f t="shared" si="1192"/>
        <v>0</v>
      </c>
      <c r="EA417" s="39">
        <f t="shared" si="1193"/>
        <v>0</v>
      </c>
      <c r="EB417" s="37" t="e">
        <f t="shared" si="1264"/>
        <v>#DIV/0!</v>
      </c>
      <c r="EC417" s="37" t="e">
        <f t="shared" si="1265"/>
        <v>#DIV/0!</v>
      </c>
      <c r="ED417" s="37" t="e">
        <f t="shared" si="1266"/>
        <v>#DIV/0!</v>
      </c>
      <c r="EE417" s="37" t="e">
        <f t="shared" si="1267"/>
        <v>#DIV/0!</v>
      </c>
      <c r="EF417" s="39" t="e">
        <f t="shared" si="1268"/>
        <v>#DIV/0!</v>
      </c>
      <c r="EG417" s="37" t="e">
        <f t="shared" si="1269"/>
        <v>#DIV/0!</v>
      </c>
      <c r="EH417" s="37" t="e">
        <f t="shared" si="1270"/>
        <v>#DIV/0!</v>
      </c>
      <c r="EI417" s="11" t="b">
        <f t="shared" si="1271"/>
        <v>1</v>
      </c>
      <c r="EJ417" s="11" t="b">
        <f t="shared" si="1272"/>
        <v>0</v>
      </c>
      <c r="EK417" s="39" t="e">
        <f t="shared" si="1273"/>
        <v>#DIV/0!</v>
      </c>
      <c r="EL417" s="39" t="e">
        <f t="shared" si="1274"/>
        <v>#DIV/0!</v>
      </c>
      <c r="EM417" s="39" t="e">
        <f t="shared" si="1275"/>
        <v>#DIV/0!</v>
      </c>
      <c r="EN417" s="39" t="e">
        <f t="shared" si="1276"/>
        <v>#DIV/0!</v>
      </c>
      <c r="EO417" s="39" t="e">
        <f t="shared" si="1277"/>
        <v>#DIV/0!</v>
      </c>
      <c r="EP417" s="39" t="e">
        <f t="shared" si="1278"/>
        <v>#DIV/0!</v>
      </c>
      <c r="EQ417" s="39" t="e">
        <f t="shared" si="1279"/>
        <v>#DIV/0!</v>
      </c>
      <c r="ER417" s="39" t="e">
        <f t="shared" si="1280"/>
        <v>#DIV/0!</v>
      </c>
      <c r="ES417" s="58" t="str">
        <f t="shared" si="1281"/>
        <v>(OH,F,Cl)-dominate amphibole</v>
      </c>
      <c r="ET417" s="58" t="e">
        <f t="shared" si="1282"/>
        <v>#N/A</v>
      </c>
      <c r="EU417" s="56">
        <f t="shared" si="1194"/>
        <v>0</v>
      </c>
      <c r="EV417" s="56">
        <f t="shared" si="1195"/>
        <v>0</v>
      </c>
      <c r="EW417" s="56">
        <f t="shared" si="1196"/>
        <v>0</v>
      </c>
      <c r="EX417" s="56">
        <f t="shared" si="1197"/>
        <v>0</v>
      </c>
      <c r="EY417" s="56">
        <f t="shared" si="1198"/>
        <v>0</v>
      </c>
      <c r="EZ417" s="56">
        <f t="shared" si="1199"/>
        <v>0</v>
      </c>
      <c r="FA417" s="39">
        <f t="shared" si="1200"/>
        <v>0</v>
      </c>
      <c r="FB417" s="39">
        <f t="shared" si="1201"/>
        <v>0</v>
      </c>
      <c r="FC417" s="54">
        <f t="shared" si="1202"/>
        <v>0</v>
      </c>
      <c r="FD417" s="54">
        <f t="shared" si="1203"/>
        <v>0</v>
      </c>
      <c r="FE417" s="39">
        <f t="shared" si="1204"/>
        <v>0</v>
      </c>
      <c r="FF417" s="54">
        <f t="shared" si="1205"/>
        <v>0</v>
      </c>
      <c r="FG417" s="39">
        <f t="shared" si="1206"/>
        <v>0</v>
      </c>
      <c r="FH417" s="39">
        <f t="shared" si="1283"/>
        <v>0</v>
      </c>
      <c r="FI417" s="39">
        <f t="shared" si="1284"/>
        <v>0</v>
      </c>
      <c r="FJ417" s="39">
        <f t="shared" si="1285"/>
        <v>0</v>
      </c>
      <c r="FK417" s="39" t="e">
        <f t="shared" si="1286"/>
        <v>#DIV/0!</v>
      </c>
      <c r="FL417" s="39" t="e">
        <f t="shared" si="1287"/>
        <v>#DIV/0!</v>
      </c>
      <c r="FM417" s="39" t="e">
        <f t="shared" si="1288"/>
        <v>#DIV/0!</v>
      </c>
      <c r="FN417" s="39">
        <f t="shared" si="1289"/>
        <v>1</v>
      </c>
      <c r="FO417" s="39">
        <f t="shared" si="1207"/>
        <v>0</v>
      </c>
      <c r="FP417" s="39">
        <f t="shared" si="1208"/>
        <v>0</v>
      </c>
      <c r="FQ417" s="39">
        <f t="shared" si="1209"/>
        <v>0</v>
      </c>
      <c r="FR417" s="39">
        <f t="shared" si="1290"/>
        <v>0</v>
      </c>
      <c r="FS417" s="39">
        <f t="shared" si="1291"/>
        <v>0</v>
      </c>
      <c r="FU417" s="39" t="e">
        <f t="shared" si="1292"/>
        <v>#DIV/0!</v>
      </c>
      <c r="FV417" s="39" t="e">
        <f t="shared" si="1293"/>
        <v>#DIV/0!</v>
      </c>
      <c r="FW417" s="39" t="e">
        <f t="shared" si="1294"/>
        <v>#DIV/0!</v>
      </c>
      <c r="FY417" s="39" t="e">
        <f t="shared" si="1295"/>
        <v>#DIV/0!</v>
      </c>
      <c r="FZ417" s="39" t="e">
        <f t="shared" si="1296"/>
        <v>#DIV/0!</v>
      </c>
      <c r="GA417" s="39" t="e">
        <f t="shared" si="1297"/>
        <v>#DIV/0!</v>
      </c>
      <c r="GB417" s="39" t="e">
        <f t="shared" si="1298"/>
        <v>#DIV/0!</v>
      </c>
      <c r="GC417" s="39" t="e">
        <f t="shared" si="1299"/>
        <v>#DIV/0!</v>
      </c>
      <c r="GD417" s="39" t="e">
        <f t="shared" si="1300"/>
        <v>#DIV/0!</v>
      </c>
      <c r="GE417" s="39" t="e">
        <f t="shared" si="1301"/>
        <v>#DIV/0!</v>
      </c>
      <c r="GF417" s="39" t="e">
        <f t="shared" si="1302"/>
        <v>#DIV/0!</v>
      </c>
      <c r="GG417" s="39" t="e">
        <f t="shared" si="1303"/>
        <v>#DIV/0!</v>
      </c>
      <c r="GH417" s="39" t="e">
        <f t="shared" si="1304"/>
        <v>#DIV/0!</v>
      </c>
      <c r="GI417" s="39"/>
      <c r="GJ417" s="39" t="e">
        <f t="shared" si="1305"/>
        <v>#DIV/0!</v>
      </c>
      <c r="GK417" s="39" t="e">
        <f t="shared" si="1306"/>
        <v>#DIV/0!</v>
      </c>
      <c r="GL417" s="39" t="e">
        <f t="shared" si="1307"/>
        <v>#DIV/0!</v>
      </c>
      <c r="GM417" s="39" t="e">
        <f t="shared" si="1308"/>
        <v>#DIV/0!</v>
      </c>
      <c r="GN417" s="39" t="e">
        <f t="shared" si="1309"/>
        <v>#DIV/0!</v>
      </c>
      <c r="GO417" s="57"/>
      <c r="GP417" s="57" t="e">
        <f t="shared" si="1310"/>
        <v>#DIV/0!</v>
      </c>
      <c r="GQ417" s="59" t="e">
        <f t="shared" si="1311"/>
        <v>#DIV/0!</v>
      </c>
      <c r="GR417" s="41" t="e">
        <f t="shared" si="1312"/>
        <v>#DIV/0!</v>
      </c>
      <c r="GS417" s="57" t="e">
        <f t="shared" si="1313"/>
        <v>#DIV/0!</v>
      </c>
      <c r="GT417" s="57" t="e">
        <f t="shared" si="1314"/>
        <v>#DIV/0!</v>
      </c>
      <c r="GU417" s="57" t="e">
        <f t="shared" si="1315"/>
        <v>#DIV/0!</v>
      </c>
      <c r="GV417" s="57"/>
      <c r="GW417" s="42" t="e">
        <f t="shared" si="1316"/>
        <v>#DIV/0!</v>
      </c>
      <c r="GX417" s="42" t="e">
        <f t="shared" si="1317"/>
        <v>#DIV/0!</v>
      </c>
      <c r="GY417" s="42" t="e">
        <f t="shared" si="1318"/>
        <v>#DIV/0!</v>
      </c>
      <c r="GZ417" s="57"/>
      <c r="HA417" s="2" t="e">
        <f t="shared" si="1319"/>
        <v>#DIV/0!</v>
      </c>
      <c r="HB417" s="2" t="e">
        <f t="shared" si="1320"/>
        <v>#DIV/0!</v>
      </c>
      <c r="HC417" s="2" t="e">
        <f t="shared" si="1321"/>
        <v>#DIV/0!</v>
      </c>
      <c r="HD417" s="2" t="e">
        <f t="shared" si="1322"/>
        <v>#DIV/0!</v>
      </c>
      <c r="HE417" s="2" t="e">
        <f t="shared" si="1323"/>
        <v>#DIV/0!</v>
      </c>
      <c r="HF417" s="2" t="e">
        <f t="shared" si="1324"/>
        <v>#DIV/0!</v>
      </c>
      <c r="HG417" s="2" t="e">
        <f t="shared" si="1325"/>
        <v>#DIV/0!</v>
      </c>
      <c r="HH417" s="2" t="e">
        <f t="shared" si="1326"/>
        <v>#DIV/0!</v>
      </c>
      <c r="HI417" s="2" t="e">
        <f t="shared" si="1327"/>
        <v>#DIV/0!</v>
      </c>
      <c r="HJ417" s="11" t="e">
        <f t="shared" si="1328"/>
        <v>#DIV/0!</v>
      </c>
      <c r="HK417" s="60" t="e">
        <f t="shared" si="1329"/>
        <v>#DIV/0!</v>
      </c>
      <c r="HL417" s="57"/>
      <c r="HM417" s="57" t="e">
        <f t="shared" si="1330"/>
        <v>#DIV/0!</v>
      </c>
      <c r="HN417" s="57" t="e">
        <f t="shared" si="1331"/>
        <v>#DIV/0!</v>
      </c>
      <c r="HO417" s="57" t="e">
        <f t="shared" si="1332"/>
        <v>#DIV/0!</v>
      </c>
      <c r="HP417" s="57" t="e">
        <f t="shared" si="1333"/>
        <v>#DIV/0!</v>
      </c>
      <c r="HQ417" s="57" t="e">
        <f t="shared" si="1334"/>
        <v>#DIV/0!</v>
      </c>
      <c r="HR417" s="57"/>
      <c r="HS417" s="57" t="e">
        <f t="shared" si="1335"/>
        <v>#DIV/0!</v>
      </c>
      <c r="HT417" s="57" t="e">
        <f t="shared" si="1336"/>
        <v>#DIV/0!</v>
      </c>
      <c r="HU417" s="57" t="e">
        <f t="shared" si="1337"/>
        <v>#DIV/0!</v>
      </c>
      <c r="HV417" s="57" t="e">
        <f t="shared" si="1338"/>
        <v>#DIV/0!</v>
      </c>
      <c r="HW417" s="57" t="e">
        <f t="shared" si="1339"/>
        <v>#DIV/0!</v>
      </c>
      <c r="HX417" s="57"/>
      <c r="HY417" s="57" t="e">
        <f t="shared" si="1340"/>
        <v>#DIV/0!</v>
      </c>
      <c r="HZ417" s="57" t="e">
        <f t="shared" si="1341"/>
        <v>#DIV/0!</v>
      </c>
      <c r="IA417" s="57"/>
      <c r="IB417" s="61">
        <f t="shared" si="1342"/>
        <v>0</v>
      </c>
      <c r="IC417" s="57" t="str">
        <f t="shared" si="1343"/>
        <v/>
      </c>
      <c r="ID417" s="42"/>
      <c r="IE417" s="2" t="str">
        <f t="shared" si="1344"/>
        <v/>
      </c>
      <c r="IF417" s="60" t="e">
        <f t="shared" si="1345"/>
        <v>#DIV/0!</v>
      </c>
      <c r="IG417" s="60" t="str">
        <f t="shared" si="1346"/>
        <v/>
      </c>
      <c r="IH417" s="60" t="str">
        <f t="shared" si="1347"/>
        <v>zinco-</v>
      </c>
      <c r="II417" s="60" t="str">
        <f t="shared" si="1348"/>
        <v>mangano-</v>
      </c>
      <c r="IJ417" s="60" t="e">
        <f t="shared" si="1349"/>
        <v>#DIV/0!</v>
      </c>
      <c r="IK417" s="60" t="e">
        <f t="shared" si="1350"/>
        <v>#DIV/0!</v>
      </c>
      <c r="IL417" s="60" t="e">
        <f t="shared" si="1351"/>
        <v>#DIV/0!</v>
      </c>
      <c r="IM417" s="60" t="e">
        <f t="shared" si="1352"/>
        <v>#DIV/0!</v>
      </c>
      <c r="IN417" s="60" t="str">
        <f t="shared" si="1353"/>
        <v/>
      </c>
      <c r="IO417" s="60" t="str">
        <f t="shared" si="1354"/>
        <v/>
      </c>
      <c r="IP417" s="57"/>
      <c r="IQ417" s="57" t="str">
        <f t="shared" si="1355"/>
        <v>ERROR!!</v>
      </c>
    </row>
    <row r="418" spans="24:251">
      <c r="X418" s="29">
        <f t="shared" si="1211"/>
        <v>0</v>
      </c>
      <c r="Y418" s="29">
        <f t="shared" si="1212"/>
        <v>0</v>
      </c>
      <c r="Z418" s="29" t="e">
        <f t="shared" si="1213"/>
        <v>#DIV/0!</v>
      </c>
      <c r="AA418" s="29" t="e">
        <f t="shared" si="1214"/>
        <v>#DIV/0!</v>
      </c>
      <c r="AB418" s="29" t="e">
        <f t="shared" si="1215"/>
        <v>#DIV/0!</v>
      </c>
      <c r="AC418" s="29" t="e">
        <f t="shared" si="1216"/>
        <v>#DIV/0!</v>
      </c>
      <c r="AF418" s="23">
        <v>60.084299999999999</v>
      </c>
      <c r="AG418" s="23">
        <v>79.878799999999998</v>
      </c>
      <c r="AH418" s="23">
        <v>101.96120000000001</v>
      </c>
      <c r="AI418" s="23">
        <v>151.99039999999999</v>
      </c>
      <c r="AJ418" s="23">
        <v>159.69</v>
      </c>
      <c r="AK418" s="23">
        <v>71.846400000000003</v>
      </c>
      <c r="AL418" s="23">
        <v>70.9375</v>
      </c>
      <c r="AM418" s="23">
        <v>40.304400000000001</v>
      </c>
      <c r="AN418" s="23">
        <v>56.077399999999997</v>
      </c>
      <c r="AO418" s="23">
        <v>61.978999999999999</v>
      </c>
      <c r="AP418" s="23">
        <v>94.195999999999998</v>
      </c>
      <c r="AQ418" s="23">
        <v>18.998000000000001</v>
      </c>
      <c r="AR418" s="23">
        <v>35.450000000000003</v>
      </c>
      <c r="AS418" s="23">
        <v>29.88</v>
      </c>
      <c r="AT418" s="23">
        <v>74.691999999999993</v>
      </c>
      <c r="AU418" s="23">
        <v>81.39</v>
      </c>
      <c r="AX418" s="54">
        <f t="shared" si="1217"/>
        <v>0</v>
      </c>
      <c r="AY418" s="54">
        <f t="shared" si="1218"/>
        <v>0</v>
      </c>
      <c r="AZ418" s="54">
        <f t="shared" si="1219"/>
        <v>0</v>
      </c>
      <c r="BA418" s="54">
        <f t="shared" si="1220"/>
        <v>0</v>
      </c>
      <c r="BB418" s="54">
        <f t="shared" si="1221"/>
        <v>0</v>
      </c>
      <c r="BC418" s="54">
        <f t="shared" si="1222"/>
        <v>0</v>
      </c>
      <c r="BD418" s="54">
        <f t="shared" si="1223"/>
        <v>0</v>
      </c>
      <c r="BE418" s="54">
        <f t="shared" si="1224"/>
        <v>0</v>
      </c>
      <c r="BF418" s="54">
        <f t="shared" si="1225"/>
        <v>0</v>
      </c>
      <c r="BG418" s="54">
        <f t="shared" si="1226"/>
        <v>0</v>
      </c>
      <c r="BH418" s="54">
        <f t="shared" si="1227"/>
        <v>0</v>
      </c>
      <c r="BI418" s="54">
        <f t="shared" si="1228"/>
        <v>0</v>
      </c>
      <c r="BJ418" s="54">
        <f t="shared" si="1229"/>
        <v>0</v>
      </c>
      <c r="BK418" s="54">
        <f t="shared" si="1230"/>
        <v>0</v>
      </c>
      <c r="BL418" s="54">
        <f t="shared" si="1231"/>
        <v>0</v>
      </c>
      <c r="BM418" s="42"/>
      <c r="BO418" s="54">
        <f>'Norm-coeff'!$C$2+$AX418*'Norm-coeff'!$D$2+$AY418*'Norm-coeff'!$E$2+$AZ418*'Norm-coeff'!$F$2+$BA418*'Norm-coeff'!$G$2+$BB418*'Norm-coeff'!$H$2+$BC418*'Norm-coeff'!$I$2+$BD418*'Norm-coeff'!$J$2+$BE418*'Norm-coeff'!$K$2+$BF418*'Norm-coeff'!$L$2+$BG418*'Norm-coeff'!$M$2+$BH418*'Norm-coeff'!$N$2+$BI418*'Norm-coeff'!$O$2</f>
        <v>5.4045421474420303</v>
      </c>
      <c r="BP418" s="54">
        <f>'Norm-coeff'!$C$3+$AX418*'Norm-coeff'!$D$3+$AY418*'Norm-coeff'!$E$3+$AZ418*'Norm-coeff'!$F$3+$BA418*'Norm-coeff'!$G$3+$BB418*'Norm-coeff'!$H$3+$BC418*'Norm-coeff'!$I$3+$BD418*'Norm-coeff'!$J$3+$BE418*'Norm-coeff'!$K$3+$BF418*'Norm-coeff'!$L$3+$BG418*'Norm-coeff'!$M$3+$BH418*'Norm-coeff'!$N$3+$BI418*'Norm-coeff'!$O$3</f>
        <v>3.15319116612705</v>
      </c>
      <c r="BQ418" s="54">
        <f>'Norm-coeff'!$C$4+$AX418*'Norm-coeff'!$D$4+$AY418*'Norm-coeff'!$E$4+$AZ418*'Norm-coeff'!$F$4+$BA418*'Norm-coeff'!$G$4+$BB418*'Norm-coeff'!$H$4+$BC418*'Norm-coeff'!$I$4+$BD418*'Norm-coeff'!$J$4+$BE418*'Norm-coeff'!$K$4+$BF418*'Norm-coeff'!$L$4+$BG418*'Norm-coeff'!$M$4+$BH418*'Norm-coeff'!$N$4+$BI418*'Norm-coeff'!$O$4</f>
        <v>1.42115649462768</v>
      </c>
      <c r="BR418" s="54">
        <f>'Norm-coeff'!$C$5+$AX418*'Norm-coeff'!$D$5+$AY418*'Norm-coeff'!$E$5+$AZ418*'Norm-coeff'!$F$5+$BA418*'Norm-coeff'!$G$5+$BB418*'Norm-coeff'!$H$5+$BC418*'Norm-coeff'!$I$5+$BD418*'Norm-coeff'!$J$5+$BE418*'Norm-coeff'!$K$5+$BF418*'Norm-coeff'!$L$5+$BG418*'Norm-coeff'!$M$5+$BH418*'Norm-coeff'!$N$5+$BI418*'Norm-coeff'!$O$5</f>
        <v>1.0553329241296201</v>
      </c>
      <c r="BS418" s="54">
        <f>'Norm-coeff'!$C$6+$AX418*'Norm-coeff'!$D$6+$AY418*'Norm-coeff'!$E$6+$AZ418*'Norm-coeff'!$F$6+$BA418*'Norm-coeff'!$G$6+$BB418*'Norm-coeff'!$H$6+$BC418*'Norm-coeff'!$I$6+$BD418*'Norm-coeff'!$J$6+$BE418*'Norm-coeff'!$K$6+$BF418*'Norm-coeff'!$L$6+$BG418*'Norm-coeff'!$M$6+$BH418*'Norm-coeff'!$N$6+$BI418*'Norm-coeff'!$O$6</f>
        <v>-1.48700885495103E-2</v>
      </c>
      <c r="BT418" s="54">
        <f>'Norm-coeff'!$C$7+$AX418*'Norm-coeff'!$D$7+$AY418*'Norm-coeff'!$E$7+$AZ418*'Norm-coeff'!$F$7+$BA418*'Norm-coeff'!$G$7+$BB418*'Norm-coeff'!$H$7+$BC418*'Norm-coeff'!$I$7+$BD418*'Norm-coeff'!$J$7+$BE418*'Norm-coeff'!$K$7+$BF418*'Norm-coeff'!$L$7+$BG418*'Norm-coeff'!$M$7+$BH418*'Norm-coeff'!$N$7+$BI418*'Norm-coeff'!$O$7</f>
        <v>2.0907583608832998</v>
      </c>
      <c r="BU418" s="54">
        <f>'Norm-coeff'!$C$8+$AX418*'Norm-coeff'!$D$8+$AY418*'Norm-coeff'!$E$8+$AZ418*'Norm-coeff'!$F$8+$BA418*'Norm-coeff'!$G$8+$BB418*'Norm-coeff'!$H$8+$BC418*'Norm-coeff'!$I$8+$BD418*'Norm-coeff'!$J$8+$BE418*'Norm-coeff'!$K$8+$BF418*'Norm-coeff'!$L$8+$BG418*'Norm-coeff'!$M$8+$BH418*'Norm-coeff'!$N$8+$BI418*'Norm-coeff'!$O$8</f>
        <v>0.65894159836244504</v>
      </c>
      <c r="BV418" s="54">
        <f>'Norm-coeff'!$C$9+$AX418*'Norm-coeff'!$D$9+$AY418*'Norm-coeff'!$E$9+$AZ418*'Norm-coeff'!$F$9+$BA418*'Norm-coeff'!$G$9+$BB418*'Norm-coeff'!$H$9+$BC418*'Norm-coeff'!$I$9+$BD418*'Norm-coeff'!$J$9+$BE418*'Norm-coeff'!$K$9+$BF418*'Norm-coeff'!$L$9+$BG418*'Norm-coeff'!$M$9+$BH418*'Norm-coeff'!$N$9+$BI418*'Norm-coeff'!$O$9</f>
        <v>1.48961085014701</v>
      </c>
      <c r="BW418" s="54">
        <f>'Norm-coeff'!$C$10+$AX418*'Norm-coeff'!$D$10+$AY418*'Norm-coeff'!$E$10+$AZ418*'Norm-coeff'!$F$10+$BA418*'Norm-coeff'!$G$10+$BB418*'Norm-coeff'!$H$10+$BC418*'Norm-coeff'!$I$10+$BD418*'Norm-coeff'!$J$10+$BE418*'Norm-coeff'!$K$10+$BF418*'Norm-coeff'!$L$10+$BG418*'Norm-coeff'!$M$10+$BH418*'Norm-coeff'!$N$10+$BI418*'Norm-coeff'!$O$10</f>
        <v>1.42058735749591</v>
      </c>
      <c r="BX418" s="54">
        <f>'Norm-coeff'!$C$11+$AX418*'Norm-coeff'!$D$11+$AY418*'Norm-coeff'!$E$11+$AZ418*'Norm-coeff'!$F$11+$BA418*'Norm-coeff'!$G$11+$BB418*'Norm-coeff'!$H$11+$BC418*'Norm-coeff'!$I$11+$BD418*'Norm-coeff'!$J$11+$BE418*'Norm-coeff'!$K$11+$BF418*'Norm-coeff'!$L$11+$BG418*'Norm-coeff'!$M$11+$BH418*'Norm-coeff'!$N$11+$BI418*'Norm-coeff'!$O$11</f>
        <v>0.221233014421479</v>
      </c>
      <c r="BY418" s="54">
        <f>'Norm-coeff'!$C$12+$AX418*'Norm-coeff'!$D$12+$AY418*'Norm-coeff'!$E$12+$AZ418*'Norm-coeff'!$F$12+$BA418*'Norm-coeff'!$G$12+$BB418*'Norm-coeff'!$H$12+$BC418*'Norm-coeff'!$I$12+$BD418*'Norm-coeff'!$J$12+$BE418*'Norm-coeff'!$K$12+$BF418*'Norm-coeff'!$L$12+$BG418*'Norm-coeff'!$M$12+$BH418*'Norm-coeff'!$N$12+$BI418*'Norm-coeff'!$O$12</f>
        <v>0.283527502056037</v>
      </c>
      <c r="BZ418" s="54">
        <f>'Norm-coeff'!$C$13+$AX418*'Norm-coeff'!$D$13+$AY418*'Norm-coeff'!$E$13+$AZ418*'Norm-coeff'!$F$13+$BA418*'Norm-coeff'!$G$13+$BB418*'Norm-coeff'!$H$13+$BC418*'Norm-coeff'!$I$13+$BD418*'Norm-coeff'!$J$13+$BE418*'Norm-coeff'!$K$13+$BF418*'Norm-coeff'!$L$13+$BG418*'Norm-coeff'!$M$13+$BH418*'Norm-coeff'!$N$13+$BI418*'Norm-coeff'!$O$13</f>
        <v>-4.1864930554451202E-2</v>
      </c>
      <c r="CA418" s="54">
        <f>'Norm-coeff'!$C$14+$AX418*'Norm-coeff'!$D$14+$AY418*'Norm-coeff'!$E$14+$AZ418*'Norm-coeff'!$F$14+$BA418*'Norm-coeff'!$G$14+$BB418*'Norm-coeff'!$H$14+$BC418*'Norm-coeff'!$I$14+$BD418*'Norm-coeff'!$J$14+$BE418*'Norm-coeff'!$K$14+$BF418*'Norm-coeff'!$L$14+$BG418*'Norm-coeff'!$M$14+$BH418*'Norm-coeff'!$N$14+$BI418*'Norm-coeff'!$O$14</f>
        <v>4.2526983164477103</v>
      </c>
      <c r="CC418" s="54">
        <f t="shared" si="1356"/>
        <v>0</v>
      </c>
      <c r="CG418" s="54">
        <f t="shared" si="1232"/>
        <v>0</v>
      </c>
      <c r="CH418" s="54">
        <f t="shared" si="1210"/>
        <v>0</v>
      </c>
      <c r="CI418" s="54">
        <f t="shared" si="1233"/>
        <v>0</v>
      </c>
      <c r="CJ418" s="56">
        <f t="shared" si="1234"/>
        <v>0</v>
      </c>
      <c r="CK418" s="54">
        <f t="shared" si="1235"/>
        <v>0</v>
      </c>
      <c r="CL418" s="54">
        <f t="shared" si="1236"/>
        <v>0</v>
      </c>
      <c r="CM418" s="54">
        <f t="shared" si="1237"/>
        <v>0</v>
      </c>
      <c r="CN418" s="54">
        <f t="shared" si="1238"/>
        <v>0</v>
      </c>
      <c r="CO418" s="54">
        <f t="shared" si="1239"/>
        <v>0</v>
      </c>
      <c r="CP418" s="54">
        <f t="shared" si="1240"/>
        <v>0</v>
      </c>
      <c r="CQ418" s="54">
        <f t="shared" si="1241"/>
        <v>0</v>
      </c>
      <c r="CR418" s="54">
        <f t="shared" si="1242"/>
        <v>0</v>
      </c>
      <c r="CS418" s="54">
        <f t="shared" si="1243"/>
        <v>0</v>
      </c>
      <c r="CU418" s="54">
        <f t="shared" si="1244"/>
        <v>0</v>
      </c>
      <c r="CV418" s="54">
        <f t="shared" si="1245"/>
        <v>0</v>
      </c>
      <c r="CW418" s="54">
        <f t="shared" si="1246"/>
        <v>0</v>
      </c>
      <c r="CX418" s="54">
        <f t="shared" si="1247"/>
        <v>0</v>
      </c>
      <c r="CZ418" s="54">
        <f t="shared" si="1248"/>
        <v>0</v>
      </c>
      <c r="DA418" s="54">
        <f t="shared" si="1249"/>
        <v>0</v>
      </c>
      <c r="DB418" s="54">
        <f t="shared" si="1250"/>
        <v>0</v>
      </c>
      <c r="DC418" s="54">
        <f t="shared" si="1251"/>
        <v>0</v>
      </c>
      <c r="DD418" s="54">
        <f t="shared" si="1252"/>
        <v>0</v>
      </c>
      <c r="DE418" s="54">
        <f t="shared" si="1253"/>
        <v>0</v>
      </c>
      <c r="DF418" s="54">
        <f t="shared" si="1254"/>
        <v>0</v>
      </c>
      <c r="DG418" s="54">
        <f t="shared" si="1255"/>
        <v>2</v>
      </c>
      <c r="DH418" s="71">
        <f t="shared" si="1256"/>
        <v>0</v>
      </c>
      <c r="DI418" s="71">
        <f t="shared" si="1257"/>
        <v>0</v>
      </c>
      <c r="DJ418" s="54">
        <f t="shared" si="1258"/>
        <v>0</v>
      </c>
      <c r="DK418" s="54">
        <f t="shared" si="1259"/>
        <v>2</v>
      </c>
      <c r="DL418" s="4">
        <f t="shared" si="1184"/>
        <v>0</v>
      </c>
      <c r="DM418" s="3">
        <f t="shared" si="1260"/>
        <v>0</v>
      </c>
      <c r="DN418" s="3">
        <f t="shared" si="1261"/>
        <v>0</v>
      </c>
      <c r="DO418" s="4" t="e">
        <f t="shared" si="1262"/>
        <v>#DIV/0!</v>
      </c>
      <c r="DP418" s="57"/>
      <c r="DQ418" s="57"/>
      <c r="DR418" s="56">
        <f t="shared" si="1185"/>
        <v>2</v>
      </c>
      <c r="DS418" s="56">
        <f t="shared" si="1186"/>
        <v>0</v>
      </c>
      <c r="DT418" s="38">
        <f t="shared" si="1187"/>
        <v>0</v>
      </c>
      <c r="DU418" s="38">
        <f t="shared" si="1263"/>
        <v>2</v>
      </c>
      <c r="DV418" s="38">
        <f t="shared" si="1188"/>
        <v>0</v>
      </c>
      <c r="DW418" s="39">
        <f t="shared" si="1189"/>
        <v>0</v>
      </c>
      <c r="DX418" s="39">
        <f t="shared" si="1190"/>
        <v>0</v>
      </c>
      <c r="DY418" s="39">
        <f t="shared" si="1191"/>
        <v>0</v>
      </c>
      <c r="DZ418" s="39">
        <f t="shared" si="1192"/>
        <v>0</v>
      </c>
      <c r="EA418" s="39">
        <f t="shared" si="1193"/>
        <v>0</v>
      </c>
      <c r="EB418" s="37" t="e">
        <f t="shared" si="1264"/>
        <v>#DIV/0!</v>
      </c>
      <c r="EC418" s="37" t="e">
        <f t="shared" si="1265"/>
        <v>#DIV/0!</v>
      </c>
      <c r="ED418" s="37" t="e">
        <f t="shared" si="1266"/>
        <v>#DIV/0!</v>
      </c>
      <c r="EE418" s="37" t="e">
        <f t="shared" si="1267"/>
        <v>#DIV/0!</v>
      </c>
      <c r="EF418" s="39" t="e">
        <f t="shared" si="1268"/>
        <v>#DIV/0!</v>
      </c>
      <c r="EG418" s="37" t="e">
        <f t="shared" si="1269"/>
        <v>#DIV/0!</v>
      </c>
      <c r="EH418" s="37" t="e">
        <f t="shared" si="1270"/>
        <v>#DIV/0!</v>
      </c>
      <c r="EI418" s="11" t="b">
        <f t="shared" si="1271"/>
        <v>1</v>
      </c>
      <c r="EJ418" s="11" t="b">
        <f t="shared" si="1272"/>
        <v>0</v>
      </c>
      <c r="EK418" s="39" t="e">
        <f t="shared" si="1273"/>
        <v>#DIV/0!</v>
      </c>
      <c r="EL418" s="39" t="e">
        <f t="shared" si="1274"/>
        <v>#DIV/0!</v>
      </c>
      <c r="EM418" s="39" t="e">
        <f t="shared" si="1275"/>
        <v>#DIV/0!</v>
      </c>
      <c r="EN418" s="39" t="e">
        <f t="shared" si="1276"/>
        <v>#DIV/0!</v>
      </c>
      <c r="EO418" s="39" t="e">
        <f t="shared" si="1277"/>
        <v>#DIV/0!</v>
      </c>
      <c r="EP418" s="39" t="e">
        <f t="shared" si="1278"/>
        <v>#DIV/0!</v>
      </c>
      <c r="EQ418" s="39" t="e">
        <f t="shared" si="1279"/>
        <v>#DIV/0!</v>
      </c>
      <c r="ER418" s="39" t="e">
        <f t="shared" si="1280"/>
        <v>#DIV/0!</v>
      </c>
      <c r="ES418" s="58" t="str">
        <f t="shared" si="1281"/>
        <v>(OH,F,Cl)-dominate amphibole</v>
      </c>
      <c r="ET418" s="58" t="e">
        <f t="shared" si="1282"/>
        <v>#N/A</v>
      </c>
      <c r="EU418" s="56">
        <f t="shared" si="1194"/>
        <v>0</v>
      </c>
      <c r="EV418" s="56">
        <f t="shared" si="1195"/>
        <v>0</v>
      </c>
      <c r="EW418" s="56">
        <f t="shared" si="1196"/>
        <v>0</v>
      </c>
      <c r="EX418" s="56">
        <f t="shared" si="1197"/>
        <v>0</v>
      </c>
      <c r="EY418" s="56">
        <f t="shared" si="1198"/>
        <v>0</v>
      </c>
      <c r="EZ418" s="56">
        <f t="shared" si="1199"/>
        <v>0</v>
      </c>
      <c r="FA418" s="39">
        <f t="shared" si="1200"/>
        <v>0</v>
      </c>
      <c r="FB418" s="39">
        <f t="shared" si="1201"/>
        <v>0</v>
      </c>
      <c r="FC418" s="54">
        <f t="shared" si="1202"/>
        <v>0</v>
      </c>
      <c r="FD418" s="54">
        <f t="shared" si="1203"/>
        <v>0</v>
      </c>
      <c r="FE418" s="39">
        <f t="shared" si="1204"/>
        <v>0</v>
      </c>
      <c r="FF418" s="54">
        <f t="shared" si="1205"/>
        <v>0</v>
      </c>
      <c r="FG418" s="39">
        <f t="shared" si="1206"/>
        <v>0</v>
      </c>
      <c r="FH418" s="39">
        <f t="shared" si="1283"/>
        <v>0</v>
      </c>
      <c r="FI418" s="39">
        <f t="shared" si="1284"/>
        <v>0</v>
      </c>
      <c r="FJ418" s="39">
        <f t="shared" si="1285"/>
        <v>0</v>
      </c>
      <c r="FK418" s="39" t="e">
        <f t="shared" si="1286"/>
        <v>#DIV/0!</v>
      </c>
      <c r="FL418" s="39" t="e">
        <f t="shared" si="1287"/>
        <v>#DIV/0!</v>
      </c>
      <c r="FM418" s="39" t="e">
        <f t="shared" si="1288"/>
        <v>#DIV/0!</v>
      </c>
      <c r="FN418" s="39">
        <f t="shared" si="1289"/>
        <v>1</v>
      </c>
      <c r="FO418" s="39">
        <f t="shared" si="1207"/>
        <v>0</v>
      </c>
      <c r="FP418" s="39">
        <f t="shared" si="1208"/>
        <v>0</v>
      </c>
      <c r="FQ418" s="39">
        <f t="shared" si="1209"/>
        <v>0</v>
      </c>
      <c r="FR418" s="39">
        <f t="shared" si="1290"/>
        <v>0</v>
      </c>
      <c r="FS418" s="39">
        <f t="shared" si="1291"/>
        <v>0</v>
      </c>
      <c r="FU418" s="39" t="e">
        <f t="shared" si="1292"/>
        <v>#DIV/0!</v>
      </c>
      <c r="FV418" s="39" t="e">
        <f t="shared" si="1293"/>
        <v>#DIV/0!</v>
      </c>
      <c r="FW418" s="39" t="e">
        <f t="shared" si="1294"/>
        <v>#DIV/0!</v>
      </c>
      <c r="FY418" s="39" t="e">
        <f t="shared" si="1295"/>
        <v>#DIV/0!</v>
      </c>
      <c r="FZ418" s="39" t="e">
        <f t="shared" si="1296"/>
        <v>#DIV/0!</v>
      </c>
      <c r="GA418" s="39" t="e">
        <f t="shared" si="1297"/>
        <v>#DIV/0!</v>
      </c>
      <c r="GB418" s="39" t="e">
        <f t="shared" si="1298"/>
        <v>#DIV/0!</v>
      </c>
      <c r="GC418" s="39" t="e">
        <f t="shared" si="1299"/>
        <v>#DIV/0!</v>
      </c>
      <c r="GD418" s="39" t="e">
        <f t="shared" si="1300"/>
        <v>#DIV/0!</v>
      </c>
      <c r="GE418" s="39" t="e">
        <f t="shared" si="1301"/>
        <v>#DIV/0!</v>
      </c>
      <c r="GF418" s="39" t="e">
        <f t="shared" si="1302"/>
        <v>#DIV/0!</v>
      </c>
      <c r="GG418" s="39" t="e">
        <f t="shared" si="1303"/>
        <v>#DIV/0!</v>
      </c>
      <c r="GH418" s="39" t="e">
        <f t="shared" si="1304"/>
        <v>#DIV/0!</v>
      </c>
      <c r="GI418" s="39"/>
      <c r="GJ418" s="39" t="e">
        <f t="shared" si="1305"/>
        <v>#DIV/0!</v>
      </c>
      <c r="GK418" s="39" t="e">
        <f t="shared" si="1306"/>
        <v>#DIV/0!</v>
      </c>
      <c r="GL418" s="39" t="e">
        <f t="shared" si="1307"/>
        <v>#DIV/0!</v>
      </c>
      <c r="GM418" s="39" t="e">
        <f t="shared" si="1308"/>
        <v>#DIV/0!</v>
      </c>
      <c r="GN418" s="39" t="e">
        <f t="shared" si="1309"/>
        <v>#DIV/0!</v>
      </c>
      <c r="GO418" s="57"/>
      <c r="GP418" s="57" t="e">
        <f t="shared" si="1310"/>
        <v>#DIV/0!</v>
      </c>
      <c r="GQ418" s="59" t="e">
        <f t="shared" si="1311"/>
        <v>#DIV/0!</v>
      </c>
      <c r="GR418" s="41" t="e">
        <f t="shared" si="1312"/>
        <v>#DIV/0!</v>
      </c>
      <c r="GS418" s="57" t="e">
        <f t="shared" si="1313"/>
        <v>#DIV/0!</v>
      </c>
      <c r="GT418" s="57" t="e">
        <f t="shared" si="1314"/>
        <v>#DIV/0!</v>
      </c>
      <c r="GU418" s="57" t="e">
        <f t="shared" si="1315"/>
        <v>#DIV/0!</v>
      </c>
      <c r="GV418" s="57"/>
      <c r="GW418" s="42" t="e">
        <f t="shared" si="1316"/>
        <v>#DIV/0!</v>
      </c>
      <c r="GX418" s="42" t="e">
        <f t="shared" si="1317"/>
        <v>#DIV/0!</v>
      </c>
      <c r="GY418" s="42" t="e">
        <f t="shared" si="1318"/>
        <v>#DIV/0!</v>
      </c>
      <c r="GZ418" s="57"/>
      <c r="HA418" s="2" t="e">
        <f t="shared" si="1319"/>
        <v>#DIV/0!</v>
      </c>
      <c r="HB418" s="2" t="e">
        <f t="shared" si="1320"/>
        <v>#DIV/0!</v>
      </c>
      <c r="HC418" s="2" t="e">
        <f t="shared" si="1321"/>
        <v>#DIV/0!</v>
      </c>
      <c r="HD418" s="2" t="e">
        <f t="shared" si="1322"/>
        <v>#DIV/0!</v>
      </c>
      <c r="HE418" s="2" t="e">
        <f t="shared" si="1323"/>
        <v>#DIV/0!</v>
      </c>
      <c r="HF418" s="2" t="e">
        <f t="shared" si="1324"/>
        <v>#DIV/0!</v>
      </c>
      <c r="HG418" s="2" t="e">
        <f t="shared" si="1325"/>
        <v>#DIV/0!</v>
      </c>
      <c r="HH418" s="2" t="e">
        <f t="shared" si="1326"/>
        <v>#DIV/0!</v>
      </c>
      <c r="HI418" s="2" t="e">
        <f t="shared" si="1327"/>
        <v>#DIV/0!</v>
      </c>
      <c r="HJ418" s="11" t="e">
        <f t="shared" si="1328"/>
        <v>#DIV/0!</v>
      </c>
      <c r="HK418" s="60" t="e">
        <f t="shared" si="1329"/>
        <v>#DIV/0!</v>
      </c>
      <c r="HL418" s="57"/>
      <c r="HM418" s="57" t="e">
        <f t="shared" si="1330"/>
        <v>#DIV/0!</v>
      </c>
      <c r="HN418" s="57" t="e">
        <f t="shared" si="1331"/>
        <v>#DIV/0!</v>
      </c>
      <c r="HO418" s="57" t="e">
        <f t="shared" si="1332"/>
        <v>#DIV/0!</v>
      </c>
      <c r="HP418" s="57" t="e">
        <f t="shared" si="1333"/>
        <v>#DIV/0!</v>
      </c>
      <c r="HQ418" s="57" t="e">
        <f t="shared" si="1334"/>
        <v>#DIV/0!</v>
      </c>
      <c r="HR418" s="57"/>
      <c r="HS418" s="57" t="e">
        <f t="shared" si="1335"/>
        <v>#DIV/0!</v>
      </c>
      <c r="HT418" s="57" t="e">
        <f t="shared" si="1336"/>
        <v>#DIV/0!</v>
      </c>
      <c r="HU418" s="57" t="e">
        <f t="shared" si="1337"/>
        <v>#DIV/0!</v>
      </c>
      <c r="HV418" s="57" t="e">
        <f t="shared" si="1338"/>
        <v>#DIV/0!</v>
      </c>
      <c r="HW418" s="57" t="e">
        <f t="shared" si="1339"/>
        <v>#DIV/0!</v>
      </c>
      <c r="HX418" s="57"/>
      <c r="HY418" s="57" t="e">
        <f t="shared" si="1340"/>
        <v>#DIV/0!</v>
      </c>
      <c r="HZ418" s="57" t="e">
        <f t="shared" si="1341"/>
        <v>#DIV/0!</v>
      </c>
      <c r="IA418" s="57"/>
      <c r="IB418" s="61">
        <f t="shared" si="1342"/>
        <v>0</v>
      </c>
      <c r="IC418" s="57" t="str">
        <f t="shared" si="1343"/>
        <v/>
      </c>
      <c r="ID418" s="42"/>
      <c r="IE418" s="2" t="str">
        <f t="shared" si="1344"/>
        <v/>
      </c>
      <c r="IF418" s="60" t="e">
        <f t="shared" si="1345"/>
        <v>#DIV/0!</v>
      </c>
      <c r="IG418" s="60" t="str">
        <f t="shared" si="1346"/>
        <v/>
      </c>
      <c r="IH418" s="60" t="str">
        <f t="shared" si="1347"/>
        <v>zinco-</v>
      </c>
      <c r="II418" s="60" t="str">
        <f t="shared" si="1348"/>
        <v>mangano-</v>
      </c>
      <c r="IJ418" s="60" t="e">
        <f t="shared" si="1349"/>
        <v>#DIV/0!</v>
      </c>
      <c r="IK418" s="60" t="e">
        <f t="shared" si="1350"/>
        <v>#DIV/0!</v>
      </c>
      <c r="IL418" s="60" t="e">
        <f t="shared" si="1351"/>
        <v>#DIV/0!</v>
      </c>
      <c r="IM418" s="60" t="e">
        <f t="shared" si="1352"/>
        <v>#DIV/0!</v>
      </c>
      <c r="IN418" s="60" t="str">
        <f t="shared" si="1353"/>
        <v/>
      </c>
      <c r="IO418" s="60" t="str">
        <f t="shared" si="1354"/>
        <v/>
      </c>
      <c r="IP418" s="57"/>
      <c r="IQ418" s="57" t="str">
        <f t="shared" si="1355"/>
        <v>ERROR!!</v>
      </c>
    </row>
    <row r="419" spans="24:251">
      <c r="X419" s="29">
        <f t="shared" si="1211"/>
        <v>0</v>
      </c>
      <c r="Y419" s="29">
        <f t="shared" si="1212"/>
        <v>0</v>
      </c>
      <c r="Z419" s="29" t="e">
        <f t="shared" si="1213"/>
        <v>#DIV/0!</v>
      </c>
      <c r="AA419" s="29" t="e">
        <f t="shared" si="1214"/>
        <v>#DIV/0!</v>
      </c>
      <c r="AB419" s="29" t="e">
        <f t="shared" si="1215"/>
        <v>#DIV/0!</v>
      </c>
      <c r="AC419" s="29" t="e">
        <f t="shared" si="1216"/>
        <v>#DIV/0!</v>
      </c>
      <c r="AF419" s="23">
        <v>60.084299999999999</v>
      </c>
      <c r="AG419" s="23">
        <v>79.878799999999998</v>
      </c>
      <c r="AH419" s="23">
        <v>101.96120000000001</v>
      </c>
      <c r="AI419" s="23">
        <v>151.99039999999999</v>
      </c>
      <c r="AJ419" s="23">
        <v>159.69</v>
      </c>
      <c r="AK419" s="23">
        <v>71.846400000000003</v>
      </c>
      <c r="AL419" s="23">
        <v>70.9375</v>
      </c>
      <c r="AM419" s="23">
        <v>40.304400000000001</v>
      </c>
      <c r="AN419" s="23">
        <v>56.077399999999997</v>
      </c>
      <c r="AO419" s="23">
        <v>61.978999999999999</v>
      </c>
      <c r="AP419" s="23">
        <v>94.195999999999998</v>
      </c>
      <c r="AQ419" s="23">
        <v>18.998000000000001</v>
      </c>
      <c r="AR419" s="23">
        <v>35.450000000000003</v>
      </c>
      <c r="AS419" s="23">
        <v>29.88</v>
      </c>
      <c r="AT419" s="23">
        <v>74.691999999999993</v>
      </c>
      <c r="AU419" s="23">
        <v>81.39</v>
      </c>
      <c r="AX419" s="54">
        <f t="shared" si="1217"/>
        <v>0</v>
      </c>
      <c r="AY419" s="54">
        <f t="shared" si="1218"/>
        <v>0</v>
      </c>
      <c r="AZ419" s="54">
        <f t="shared" si="1219"/>
        <v>0</v>
      </c>
      <c r="BA419" s="54">
        <f t="shared" si="1220"/>
        <v>0</v>
      </c>
      <c r="BB419" s="54">
        <f t="shared" si="1221"/>
        <v>0</v>
      </c>
      <c r="BC419" s="54">
        <f t="shared" si="1222"/>
        <v>0</v>
      </c>
      <c r="BD419" s="54">
        <f t="shared" si="1223"/>
        <v>0</v>
      </c>
      <c r="BE419" s="54">
        <f t="shared" si="1224"/>
        <v>0</v>
      </c>
      <c r="BF419" s="54">
        <f t="shared" si="1225"/>
        <v>0</v>
      </c>
      <c r="BG419" s="54">
        <f t="shared" si="1226"/>
        <v>0</v>
      </c>
      <c r="BH419" s="54">
        <f t="shared" si="1227"/>
        <v>0</v>
      </c>
      <c r="BI419" s="54">
        <f t="shared" si="1228"/>
        <v>0</v>
      </c>
      <c r="BJ419" s="54">
        <f t="shared" si="1229"/>
        <v>0</v>
      </c>
      <c r="BK419" s="54">
        <f t="shared" si="1230"/>
        <v>0</v>
      </c>
      <c r="BL419" s="54">
        <f t="shared" si="1231"/>
        <v>0</v>
      </c>
      <c r="BM419" s="42"/>
      <c r="BO419" s="54">
        <f>'Norm-coeff'!$C$2+$AX419*'Norm-coeff'!$D$2+$AY419*'Norm-coeff'!$E$2+$AZ419*'Norm-coeff'!$F$2+$BA419*'Norm-coeff'!$G$2+$BB419*'Norm-coeff'!$H$2+$BC419*'Norm-coeff'!$I$2+$BD419*'Norm-coeff'!$J$2+$BE419*'Norm-coeff'!$K$2+$BF419*'Norm-coeff'!$L$2+$BG419*'Norm-coeff'!$M$2+$BH419*'Norm-coeff'!$N$2+$BI419*'Norm-coeff'!$O$2</f>
        <v>5.4045421474420303</v>
      </c>
      <c r="BP419" s="54">
        <f>'Norm-coeff'!$C$3+$AX419*'Norm-coeff'!$D$3+$AY419*'Norm-coeff'!$E$3+$AZ419*'Norm-coeff'!$F$3+$BA419*'Norm-coeff'!$G$3+$BB419*'Norm-coeff'!$H$3+$BC419*'Norm-coeff'!$I$3+$BD419*'Norm-coeff'!$J$3+$BE419*'Norm-coeff'!$K$3+$BF419*'Norm-coeff'!$L$3+$BG419*'Norm-coeff'!$M$3+$BH419*'Norm-coeff'!$N$3+$BI419*'Norm-coeff'!$O$3</f>
        <v>3.15319116612705</v>
      </c>
      <c r="BQ419" s="54">
        <f>'Norm-coeff'!$C$4+$AX419*'Norm-coeff'!$D$4+$AY419*'Norm-coeff'!$E$4+$AZ419*'Norm-coeff'!$F$4+$BA419*'Norm-coeff'!$G$4+$BB419*'Norm-coeff'!$H$4+$BC419*'Norm-coeff'!$I$4+$BD419*'Norm-coeff'!$J$4+$BE419*'Norm-coeff'!$K$4+$BF419*'Norm-coeff'!$L$4+$BG419*'Norm-coeff'!$M$4+$BH419*'Norm-coeff'!$N$4+$BI419*'Norm-coeff'!$O$4</f>
        <v>1.42115649462768</v>
      </c>
      <c r="BR419" s="54">
        <f>'Norm-coeff'!$C$5+$AX419*'Norm-coeff'!$D$5+$AY419*'Norm-coeff'!$E$5+$AZ419*'Norm-coeff'!$F$5+$BA419*'Norm-coeff'!$G$5+$BB419*'Norm-coeff'!$H$5+$BC419*'Norm-coeff'!$I$5+$BD419*'Norm-coeff'!$J$5+$BE419*'Norm-coeff'!$K$5+$BF419*'Norm-coeff'!$L$5+$BG419*'Norm-coeff'!$M$5+$BH419*'Norm-coeff'!$N$5+$BI419*'Norm-coeff'!$O$5</f>
        <v>1.0553329241296201</v>
      </c>
      <c r="BS419" s="54">
        <f>'Norm-coeff'!$C$6+$AX419*'Norm-coeff'!$D$6+$AY419*'Norm-coeff'!$E$6+$AZ419*'Norm-coeff'!$F$6+$BA419*'Norm-coeff'!$G$6+$BB419*'Norm-coeff'!$H$6+$BC419*'Norm-coeff'!$I$6+$BD419*'Norm-coeff'!$J$6+$BE419*'Norm-coeff'!$K$6+$BF419*'Norm-coeff'!$L$6+$BG419*'Norm-coeff'!$M$6+$BH419*'Norm-coeff'!$N$6+$BI419*'Norm-coeff'!$O$6</f>
        <v>-1.48700885495103E-2</v>
      </c>
      <c r="BT419" s="54">
        <f>'Norm-coeff'!$C$7+$AX419*'Norm-coeff'!$D$7+$AY419*'Norm-coeff'!$E$7+$AZ419*'Norm-coeff'!$F$7+$BA419*'Norm-coeff'!$G$7+$BB419*'Norm-coeff'!$H$7+$BC419*'Norm-coeff'!$I$7+$BD419*'Norm-coeff'!$J$7+$BE419*'Norm-coeff'!$K$7+$BF419*'Norm-coeff'!$L$7+$BG419*'Norm-coeff'!$M$7+$BH419*'Norm-coeff'!$N$7+$BI419*'Norm-coeff'!$O$7</f>
        <v>2.0907583608832998</v>
      </c>
      <c r="BU419" s="54">
        <f>'Norm-coeff'!$C$8+$AX419*'Norm-coeff'!$D$8+$AY419*'Norm-coeff'!$E$8+$AZ419*'Norm-coeff'!$F$8+$BA419*'Norm-coeff'!$G$8+$BB419*'Norm-coeff'!$H$8+$BC419*'Norm-coeff'!$I$8+$BD419*'Norm-coeff'!$J$8+$BE419*'Norm-coeff'!$K$8+$BF419*'Norm-coeff'!$L$8+$BG419*'Norm-coeff'!$M$8+$BH419*'Norm-coeff'!$N$8+$BI419*'Norm-coeff'!$O$8</f>
        <v>0.65894159836244504</v>
      </c>
      <c r="BV419" s="54">
        <f>'Norm-coeff'!$C$9+$AX419*'Norm-coeff'!$D$9+$AY419*'Norm-coeff'!$E$9+$AZ419*'Norm-coeff'!$F$9+$BA419*'Norm-coeff'!$G$9+$BB419*'Norm-coeff'!$H$9+$BC419*'Norm-coeff'!$I$9+$BD419*'Norm-coeff'!$J$9+$BE419*'Norm-coeff'!$K$9+$BF419*'Norm-coeff'!$L$9+$BG419*'Norm-coeff'!$M$9+$BH419*'Norm-coeff'!$N$9+$BI419*'Norm-coeff'!$O$9</f>
        <v>1.48961085014701</v>
      </c>
      <c r="BW419" s="54">
        <f>'Norm-coeff'!$C$10+$AX419*'Norm-coeff'!$D$10+$AY419*'Norm-coeff'!$E$10+$AZ419*'Norm-coeff'!$F$10+$BA419*'Norm-coeff'!$G$10+$BB419*'Norm-coeff'!$H$10+$BC419*'Norm-coeff'!$I$10+$BD419*'Norm-coeff'!$J$10+$BE419*'Norm-coeff'!$K$10+$BF419*'Norm-coeff'!$L$10+$BG419*'Norm-coeff'!$M$10+$BH419*'Norm-coeff'!$N$10+$BI419*'Norm-coeff'!$O$10</f>
        <v>1.42058735749591</v>
      </c>
      <c r="BX419" s="54">
        <f>'Norm-coeff'!$C$11+$AX419*'Norm-coeff'!$D$11+$AY419*'Norm-coeff'!$E$11+$AZ419*'Norm-coeff'!$F$11+$BA419*'Norm-coeff'!$G$11+$BB419*'Norm-coeff'!$H$11+$BC419*'Norm-coeff'!$I$11+$BD419*'Norm-coeff'!$J$11+$BE419*'Norm-coeff'!$K$11+$BF419*'Norm-coeff'!$L$11+$BG419*'Norm-coeff'!$M$11+$BH419*'Norm-coeff'!$N$11+$BI419*'Norm-coeff'!$O$11</f>
        <v>0.221233014421479</v>
      </c>
      <c r="BY419" s="54">
        <f>'Norm-coeff'!$C$12+$AX419*'Norm-coeff'!$D$12+$AY419*'Norm-coeff'!$E$12+$AZ419*'Norm-coeff'!$F$12+$BA419*'Norm-coeff'!$G$12+$BB419*'Norm-coeff'!$H$12+$BC419*'Norm-coeff'!$I$12+$BD419*'Norm-coeff'!$J$12+$BE419*'Norm-coeff'!$K$12+$BF419*'Norm-coeff'!$L$12+$BG419*'Norm-coeff'!$M$12+$BH419*'Norm-coeff'!$N$12+$BI419*'Norm-coeff'!$O$12</f>
        <v>0.283527502056037</v>
      </c>
      <c r="BZ419" s="54">
        <f>'Norm-coeff'!$C$13+$AX419*'Norm-coeff'!$D$13+$AY419*'Norm-coeff'!$E$13+$AZ419*'Norm-coeff'!$F$13+$BA419*'Norm-coeff'!$G$13+$BB419*'Norm-coeff'!$H$13+$BC419*'Norm-coeff'!$I$13+$BD419*'Norm-coeff'!$J$13+$BE419*'Norm-coeff'!$K$13+$BF419*'Norm-coeff'!$L$13+$BG419*'Norm-coeff'!$M$13+$BH419*'Norm-coeff'!$N$13+$BI419*'Norm-coeff'!$O$13</f>
        <v>-4.1864930554451202E-2</v>
      </c>
      <c r="CA419" s="54">
        <f>'Norm-coeff'!$C$14+$AX419*'Norm-coeff'!$D$14+$AY419*'Norm-coeff'!$E$14+$AZ419*'Norm-coeff'!$F$14+$BA419*'Norm-coeff'!$G$14+$BB419*'Norm-coeff'!$H$14+$BC419*'Norm-coeff'!$I$14+$BD419*'Norm-coeff'!$J$14+$BE419*'Norm-coeff'!$K$14+$BF419*'Norm-coeff'!$L$14+$BG419*'Norm-coeff'!$M$14+$BH419*'Norm-coeff'!$N$14+$BI419*'Norm-coeff'!$O$14</f>
        <v>4.2526983164477103</v>
      </c>
      <c r="CC419" s="54">
        <f t="shared" si="1356"/>
        <v>0</v>
      </c>
      <c r="CG419" s="54">
        <f t="shared" si="1232"/>
        <v>0</v>
      </c>
      <c r="CH419" s="54">
        <f t="shared" si="1210"/>
        <v>0</v>
      </c>
      <c r="CI419" s="54">
        <f t="shared" si="1233"/>
        <v>0</v>
      </c>
      <c r="CJ419" s="56">
        <f t="shared" si="1234"/>
        <v>0</v>
      </c>
      <c r="CK419" s="54">
        <f t="shared" si="1235"/>
        <v>0</v>
      </c>
      <c r="CL419" s="54">
        <f t="shared" si="1236"/>
        <v>0</v>
      </c>
      <c r="CM419" s="54">
        <f t="shared" si="1237"/>
        <v>0</v>
      </c>
      <c r="CN419" s="54">
        <f t="shared" si="1238"/>
        <v>0</v>
      </c>
      <c r="CO419" s="54">
        <f t="shared" si="1239"/>
        <v>0</v>
      </c>
      <c r="CP419" s="54">
        <f t="shared" si="1240"/>
        <v>0</v>
      </c>
      <c r="CQ419" s="54">
        <f t="shared" si="1241"/>
        <v>0</v>
      </c>
      <c r="CR419" s="54">
        <f t="shared" si="1242"/>
        <v>0</v>
      </c>
      <c r="CS419" s="54">
        <f t="shared" si="1243"/>
        <v>0</v>
      </c>
      <c r="CU419" s="54">
        <f t="shared" si="1244"/>
        <v>0</v>
      </c>
      <c r="CV419" s="54">
        <f t="shared" si="1245"/>
        <v>0</v>
      </c>
      <c r="CW419" s="54">
        <f t="shared" si="1246"/>
        <v>0</v>
      </c>
      <c r="CX419" s="54">
        <f t="shared" si="1247"/>
        <v>0</v>
      </c>
      <c r="CZ419" s="54">
        <f t="shared" si="1248"/>
        <v>0</v>
      </c>
      <c r="DA419" s="54">
        <f t="shared" si="1249"/>
        <v>0</v>
      </c>
      <c r="DB419" s="54">
        <f t="shared" si="1250"/>
        <v>0</v>
      </c>
      <c r="DC419" s="54">
        <f t="shared" si="1251"/>
        <v>0</v>
      </c>
      <c r="DD419" s="54">
        <f t="shared" si="1252"/>
        <v>0</v>
      </c>
      <c r="DE419" s="54">
        <f t="shared" si="1253"/>
        <v>0</v>
      </c>
      <c r="DF419" s="54">
        <f t="shared" si="1254"/>
        <v>0</v>
      </c>
      <c r="DG419" s="54">
        <f t="shared" si="1255"/>
        <v>2</v>
      </c>
      <c r="DH419" s="71">
        <f t="shared" si="1256"/>
        <v>0</v>
      </c>
      <c r="DI419" s="71">
        <f t="shared" si="1257"/>
        <v>0</v>
      </c>
      <c r="DJ419" s="54">
        <f t="shared" si="1258"/>
        <v>0</v>
      </c>
      <c r="DK419" s="54">
        <f t="shared" si="1259"/>
        <v>2</v>
      </c>
      <c r="DL419" s="4">
        <f t="shared" si="1184"/>
        <v>0</v>
      </c>
      <c r="DM419" s="3">
        <f t="shared" si="1260"/>
        <v>0</v>
      </c>
      <c r="DN419" s="3">
        <f t="shared" si="1261"/>
        <v>0</v>
      </c>
      <c r="DO419" s="4" t="e">
        <f t="shared" si="1262"/>
        <v>#DIV/0!</v>
      </c>
      <c r="DP419" s="57"/>
      <c r="DQ419" s="57"/>
      <c r="DR419" s="56">
        <f t="shared" si="1185"/>
        <v>2</v>
      </c>
      <c r="DS419" s="56">
        <f t="shared" si="1186"/>
        <v>0</v>
      </c>
      <c r="DT419" s="38">
        <f t="shared" si="1187"/>
        <v>0</v>
      </c>
      <c r="DU419" s="38">
        <f t="shared" si="1263"/>
        <v>2</v>
      </c>
      <c r="DV419" s="38">
        <f t="shared" si="1188"/>
        <v>0</v>
      </c>
      <c r="DW419" s="39">
        <f t="shared" si="1189"/>
        <v>0</v>
      </c>
      <c r="DX419" s="39">
        <f t="shared" si="1190"/>
        <v>0</v>
      </c>
      <c r="DY419" s="39">
        <f t="shared" si="1191"/>
        <v>0</v>
      </c>
      <c r="DZ419" s="39">
        <f t="shared" si="1192"/>
        <v>0</v>
      </c>
      <c r="EA419" s="39">
        <f t="shared" si="1193"/>
        <v>0</v>
      </c>
      <c r="EB419" s="37" t="e">
        <f t="shared" si="1264"/>
        <v>#DIV/0!</v>
      </c>
      <c r="EC419" s="37" t="e">
        <f t="shared" si="1265"/>
        <v>#DIV/0!</v>
      </c>
      <c r="ED419" s="37" t="e">
        <f t="shared" si="1266"/>
        <v>#DIV/0!</v>
      </c>
      <c r="EE419" s="37" t="e">
        <f t="shared" si="1267"/>
        <v>#DIV/0!</v>
      </c>
      <c r="EF419" s="39" t="e">
        <f t="shared" si="1268"/>
        <v>#DIV/0!</v>
      </c>
      <c r="EG419" s="37" t="e">
        <f t="shared" si="1269"/>
        <v>#DIV/0!</v>
      </c>
      <c r="EH419" s="37" t="e">
        <f t="shared" si="1270"/>
        <v>#DIV/0!</v>
      </c>
      <c r="EI419" s="11" t="b">
        <f t="shared" si="1271"/>
        <v>1</v>
      </c>
      <c r="EJ419" s="11" t="b">
        <f t="shared" si="1272"/>
        <v>0</v>
      </c>
      <c r="EK419" s="39" t="e">
        <f t="shared" si="1273"/>
        <v>#DIV/0!</v>
      </c>
      <c r="EL419" s="39" t="e">
        <f t="shared" si="1274"/>
        <v>#DIV/0!</v>
      </c>
      <c r="EM419" s="39" t="e">
        <f t="shared" si="1275"/>
        <v>#DIV/0!</v>
      </c>
      <c r="EN419" s="39" t="e">
        <f t="shared" si="1276"/>
        <v>#DIV/0!</v>
      </c>
      <c r="EO419" s="39" t="e">
        <f t="shared" si="1277"/>
        <v>#DIV/0!</v>
      </c>
      <c r="EP419" s="39" t="e">
        <f t="shared" si="1278"/>
        <v>#DIV/0!</v>
      </c>
      <c r="EQ419" s="39" t="e">
        <f t="shared" si="1279"/>
        <v>#DIV/0!</v>
      </c>
      <c r="ER419" s="39" t="e">
        <f t="shared" si="1280"/>
        <v>#DIV/0!</v>
      </c>
      <c r="ES419" s="58" t="str">
        <f t="shared" si="1281"/>
        <v>(OH,F,Cl)-dominate amphibole</v>
      </c>
      <c r="ET419" s="58" t="e">
        <f t="shared" si="1282"/>
        <v>#N/A</v>
      </c>
      <c r="EU419" s="56">
        <f t="shared" si="1194"/>
        <v>0</v>
      </c>
      <c r="EV419" s="56">
        <f t="shared" si="1195"/>
        <v>0</v>
      </c>
      <c r="EW419" s="56">
        <f t="shared" si="1196"/>
        <v>0</v>
      </c>
      <c r="EX419" s="56">
        <f t="shared" si="1197"/>
        <v>0</v>
      </c>
      <c r="EY419" s="56">
        <f t="shared" si="1198"/>
        <v>0</v>
      </c>
      <c r="EZ419" s="56">
        <f t="shared" si="1199"/>
        <v>0</v>
      </c>
      <c r="FA419" s="39">
        <f t="shared" si="1200"/>
        <v>0</v>
      </c>
      <c r="FB419" s="39">
        <f t="shared" si="1201"/>
        <v>0</v>
      </c>
      <c r="FC419" s="54">
        <f t="shared" si="1202"/>
        <v>0</v>
      </c>
      <c r="FD419" s="54">
        <f t="shared" si="1203"/>
        <v>0</v>
      </c>
      <c r="FE419" s="39">
        <f t="shared" si="1204"/>
        <v>0</v>
      </c>
      <c r="FF419" s="54">
        <f t="shared" si="1205"/>
        <v>0</v>
      </c>
      <c r="FG419" s="39">
        <f t="shared" si="1206"/>
        <v>0</v>
      </c>
      <c r="FH419" s="39">
        <f t="shared" si="1283"/>
        <v>0</v>
      </c>
      <c r="FI419" s="39">
        <f t="shared" si="1284"/>
        <v>0</v>
      </c>
      <c r="FJ419" s="39">
        <f t="shared" si="1285"/>
        <v>0</v>
      </c>
      <c r="FK419" s="39" t="e">
        <f t="shared" si="1286"/>
        <v>#DIV/0!</v>
      </c>
      <c r="FL419" s="39" t="e">
        <f t="shared" si="1287"/>
        <v>#DIV/0!</v>
      </c>
      <c r="FM419" s="39" t="e">
        <f t="shared" si="1288"/>
        <v>#DIV/0!</v>
      </c>
      <c r="FN419" s="39">
        <f t="shared" si="1289"/>
        <v>1</v>
      </c>
      <c r="FO419" s="39">
        <f t="shared" si="1207"/>
        <v>0</v>
      </c>
      <c r="FP419" s="39">
        <f t="shared" si="1208"/>
        <v>0</v>
      </c>
      <c r="FQ419" s="39">
        <f t="shared" si="1209"/>
        <v>0</v>
      </c>
      <c r="FR419" s="39">
        <f t="shared" si="1290"/>
        <v>0</v>
      </c>
      <c r="FS419" s="39">
        <f t="shared" si="1291"/>
        <v>0</v>
      </c>
      <c r="FU419" s="39" t="e">
        <f t="shared" si="1292"/>
        <v>#DIV/0!</v>
      </c>
      <c r="FV419" s="39" t="e">
        <f t="shared" si="1293"/>
        <v>#DIV/0!</v>
      </c>
      <c r="FW419" s="39" t="e">
        <f t="shared" si="1294"/>
        <v>#DIV/0!</v>
      </c>
      <c r="FY419" s="39" t="e">
        <f t="shared" si="1295"/>
        <v>#DIV/0!</v>
      </c>
      <c r="FZ419" s="39" t="e">
        <f t="shared" si="1296"/>
        <v>#DIV/0!</v>
      </c>
      <c r="GA419" s="39" t="e">
        <f t="shared" si="1297"/>
        <v>#DIV/0!</v>
      </c>
      <c r="GB419" s="39" t="e">
        <f t="shared" si="1298"/>
        <v>#DIV/0!</v>
      </c>
      <c r="GC419" s="39" t="e">
        <f t="shared" si="1299"/>
        <v>#DIV/0!</v>
      </c>
      <c r="GD419" s="39" t="e">
        <f t="shared" si="1300"/>
        <v>#DIV/0!</v>
      </c>
      <c r="GE419" s="39" t="e">
        <f t="shared" si="1301"/>
        <v>#DIV/0!</v>
      </c>
      <c r="GF419" s="39" t="e">
        <f t="shared" si="1302"/>
        <v>#DIV/0!</v>
      </c>
      <c r="GG419" s="39" t="e">
        <f t="shared" si="1303"/>
        <v>#DIV/0!</v>
      </c>
      <c r="GH419" s="39" t="e">
        <f t="shared" si="1304"/>
        <v>#DIV/0!</v>
      </c>
      <c r="GI419" s="39"/>
      <c r="GJ419" s="39" t="e">
        <f t="shared" si="1305"/>
        <v>#DIV/0!</v>
      </c>
      <c r="GK419" s="39" t="e">
        <f t="shared" si="1306"/>
        <v>#DIV/0!</v>
      </c>
      <c r="GL419" s="39" t="e">
        <f t="shared" si="1307"/>
        <v>#DIV/0!</v>
      </c>
      <c r="GM419" s="39" t="e">
        <f t="shared" si="1308"/>
        <v>#DIV/0!</v>
      </c>
      <c r="GN419" s="39" t="e">
        <f t="shared" si="1309"/>
        <v>#DIV/0!</v>
      </c>
      <c r="GO419" s="57"/>
      <c r="GP419" s="57" t="e">
        <f t="shared" si="1310"/>
        <v>#DIV/0!</v>
      </c>
      <c r="GQ419" s="59" t="e">
        <f t="shared" si="1311"/>
        <v>#DIV/0!</v>
      </c>
      <c r="GR419" s="41" t="e">
        <f t="shared" si="1312"/>
        <v>#DIV/0!</v>
      </c>
      <c r="GS419" s="57" t="e">
        <f t="shared" si="1313"/>
        <v>#DIV/0!</v>
      </c>
      <c r="GT419" s="57" t="e">
        <f t="shared" si="1314"/>
        <v>#DIV/0!</v>
      </c>
      <c r="GU419" s="57" t="e">
        <f t="shared" si="1315"/>
        <v>#DIV/0!</v>
      </c>
      <c r="GV419" s="57"/>
      <c r="GW419" s="42" t="e">
        <f t="shared" si="1316"/>
        <v>#DIV/0!</v>
      </c>
      <c r="GX419" s="42" t="e">
        <f t="shared" si="1317"/>
        <v>#DIV/0!</v>
      </c>
      <c r="GY419" s="42" t="e">
        <f t="shared" si="1318"/>
        <v>#DIV/0!</v>
      </c>
      <c r="GZ419" s="57"/>
      <c r="HA419" s="2" t="e">
        <f t="shared" si="1319"/>
        <v>#DIV/0!</v>
      </c>
      <c r="HB419" s="2" t="e">
        <f t="shared" si="1320"/>
        <v>#DIV/0!</v>
      </c>
      <c r="HC419" s="2" t="e">
        <f t="shared" si="1321"/>
        <v>#DIV/0!</v>
      </c>
      <c r="HD419" s="2" t="e">
        <f t="shared" si="1322"/>
        <v>#DIV/0!</v>
      </c>
      <c r="HE419" s="2" t="e">
        <f t="shared" si="1323"/>
        <v>#DIV/0!</v>
      </c>
      <c r="HF419" s="2" t="e">
        <f t="shared" si="1324"/>
        <v>#DIV/0!</v>
      </c>
      <c r="HG419" s="2" t="e">
        <f t="shared" si="1325"/>
        <v>#DIV/0!</v>
      </c>
      <c r="HH419" s="2" t="e">
        <f t="shared" si="1326"/>
        <v>#DIV/0!</v>
      </c>
      <c r="HI419" s="2" t="e">
        <f t="shared" si="1327"/>
        <v>#DIV/0!</v>
      </c>
      <c r="HJ419" s="11" t="e">
        <f t="shared" si="1328"/>
        <v>#DIV/0!</v>
      </c>
      <c r="HK419" s="60" t="e">
        <f t="shared" si="1329"/>
        <v>#DIV/0!</v>
      </c>
      <c r="HL419" s="57"/>
      <c r="HM419" s="57" t="e">
        <f t="shared" si="1330"/>
        <v>#DIV/0!</v>
      </c>
      <c r="HN419" s="57" t="e">
        <f t="shared" si="1331"/>
        <v>#DIV/0!</v>
      </c>
      <c r="HO419" s="57" t="e">
        <f t="shared" si="1332"/>
        <v>#DIV/0!</v>
      </c>
      <c r="HP419" s="57" t="e">
        <f t="shared" si="1333"/>
        <v>#DIV/0!</v>
      </c>
      <c r="HQ419" s="57" t="e">
        <f t="shared" si="1334"/>
        <v>#DIV/0!</v>
      </c>
      <c r="HR419" s="57"/>
      <c r="HS419" s="57" t="e">
        <f t="shared" si="1335"/>
        <v>#DIV/0!</v>
      </c>
      <c r="HT419" s="57" t="e">
        <f t="shared" si="1336"/>
        <v>#DIV/0!</v>
      </c>
      <c r="HU419" s="57" t="e">
        <f t="shared" si="1337"/>
        <v>#DIV/0!</v>
      </c>
      <c r="HV419" s="57" t="e">
        <f t="shared" si="1338"/>
        <v>#DIV/0!</v>
      </c>
      <c r="HW419" s="57" t="e">
        <f t="shared" si="1339"/>
        <v>#DIV/0!</v>
      </c>
      <c r="HX419" s="57"/>
      <c r="HY419" s="57" t="e">
        <f t="shared" si="1340"/>
        <v>#DIV/0!</v>
      </c>
      <c r="HZ419" s="57" t="e">
        <f t="shared" si="1341"/>
        <v>#DIV/0!</v>
      </c>
      <c r="IA419" s="57"/>
      <c r="IB419" s="61">
        <f t="shared" si="1342"/>
        <v>0</v>
      </c>
      <c r="IC419" s="57" t="str">
        <f t="shared" si="1343"/>
        <v/>
      </c>
      <c r="ID419" s="42"/>
      <c r="IE419" s="2" t="str">
        <f t="shared" si="1344"/>
        <v/>
      </c>
      <c r="IF419" s="60" t="e">
        <f t="shared" si="1345"/>
        <v>#DIV/0!</v>
      </c>
      <c r="IG419" s="60" t="str">
        <f t="shared" si="1346"/>
        <v/>
      </c>
      <c r="IH419" s="60" t="str">
        <f t="shared" si="1347"/>
        <v>zinco-</v>
      </c>
      <c r="II419" s="60" t="str">
        <f t="shared" si="1348"/>
        <v>mangano-</v>
      </c>
      <c r="IJ419" s="60" t="e">
        <f t="shared" si="1349"/>
        <v>#DIV/0!</v>
      </c>
      <c r="IK419" s="60" t="e">
        <f t="shared" si="1350"/>
        <v>#DIV/0!</v>
      </c>
      <c r="IL419" s="60" t="e">
        <f t="shared" si="1351"/>
        <v>#DIV/0!</v>
      </c>
      <c r="IM419" s="60" t="e">
        <f t="shared" si="1352"/>
        <v>#DIV/0!</v>
      </c>
      <c r="IN419" s="60" t="str">
        <f t="shared" si="1353"/>
        <v/>
      </c>
      <c r="IO419" s="60" t="str">
        <f t="shared" si="1354"/>
        <v/>
      </c>
      <c r="IP419" s="57"/>
      <c r="IQ419" s="57" t="str">
        <f t="shared" si="1355"/>
        <v>ERROR!!</v>
      </c>
    </row>
    <row r="420" spans="24:251">
      <c r="X420" s="29">
        <f t="shared" si="1211"/>
        <v>0</v>
      </c>
      <c r="Y420" s="29">
        <f t="shared" si="1212"/>
        <v>0</v>
      </c>
      <c r="Z420" s="29" t="e">
        <f t="shared" si="1213"/>
        <v>#DIV/0!</v>
      </c>
      <c r="AA420" s="29" t="e">
        <f t="shared" si="1214"/>
        <v>#DIV/0!</v>
      </c>
      <c r="AB420" s="29" t="e">
        <f t="shared" si="1215"/>
        <v>#DIV/0!</v>
      </c>
      <c r="AC420" s="29" t="e">
        <f t="shared" si="1216"/>
        <v>#DIV/0!</v>
      </c>
      <c r="AF420" s="23">
        <v>60.084299999999999</v>
      </c>
      <c r="AG420" s="23">
        <v>79.878799999999998</v>
      </c>
      <c r="AH420" s="23">
        <v>101.96120000000001</v>
      </c>
      <c r="AI420" s="23">
        <v>151.99039999999999</v>
      </c>
      <c r="AJ420" s="23">
        <v>159.69</v>
      </c>
      <c r="AK420" s="23">
        <v>71.846400000000003</v>
      </c>
      <c r="AL420" s="23">
        <v>70.9375</v>
      </c>
      <c r="AM420" s="23">
        <v>40.304400000000001</v>
      </c>
      <c r="AN420" s="23">
        <v>56.077399999999997</v>
      </c>
      <c r="AO420" s="23">
        <v>61.978999999999999</v>
      </c>
      <c r="AP420" s="23">
        <v>94.195999999999998</v>
      </c>
      <c r="AQ420" s="23">
        <v>18.998000000000001</v>
      </c>
      <c r="AR420" s="23">
        <v>35.450000000000003</v>
      </c>
      <c r="AS420" s="23">
        <v>29.88</v>
      </c>
      <c r="AT420" s="23">
        <v>74.691999999999993</v>
      </c>
      <c r="AU420" s="23">
        <v>81.39</v>
      </c>
      <c r="AX420" s="54">
        <f t="shared" si="1217"/>
        <v>0</v>
      </c>
      <c r="AY420" s="54">
        <f t="shared" si="1218"/>
        <v>0</v>
      </c>
      <c r="AZ420" s="54">
        <f t="shared" si="1219"/>
        <v>0</v>
      </c>
      <c r="BA420" s="54">
        <f t="shared" si="1220"/>
        <v>0</v>
      </c>
      <c r="BB420" s="54">
        <f t="shared" si="1221"/>
        <v>0</v>
      </c>
      <c r="BC420" s="54">
        <f t="shared" si="1222"/>
        <v>0</v>
      </c>
      <c r="BD420" s="54">
        <f t="shared" si="1223"/>
        <v>0</v>
      </c>
      <c r="BE420" s="54">
        <f t="shared" si="1224"/>
        <v>0</v>
      </c>
      <c r="BF420" s="54">
        <f t="shared" si="1225"/>
        <v>0</v>
      </c>
      <c r="BG420" s="54">
        <f t="shared" si="1226"/>
        <v>0</v>
      </c>
      <c r="BH420" s="54">
        <f t="shared" si="1227"/>
        <v>0</v>
      </c>
      <c r="BI420" s="54">
        <f t="shared" si="1228"/>
        <v>0</v>
      </c>
      <c r="BJ420" s="54">
        <f t="shared" si="1229"/>
        <v>0</v>
      </c>
      <c r="BK420" s="54">
        <f t="shared" si="1230"/>
        <v>0</v>
      </c>
      <c r="BL420" s="54">
        <f t="shared" si="1231"/>
        <v>0</v>
      </c>
      <c r="BM420" s="42"/>
      <c r="BO420" s="54">
        <f>'Norm-coeff'!$C$2+$AX420*'Norm-coeff'!$D$2+$AY420*'Norm-coeff'!$E$2+$AZ420*'Norm-coeff'!$F$2+$BA420*'Norm-coeff'!$G$2+$BB420*'Norm-coeff'!$H$2+$BC420*'Norm-coeff'!$I$2+$BD420*'Norm-coeff'!$J$2+$BE420*'Norm-coeff'!$K$2+$BF420*'Norm-coeff'!$L$2+$BG420*'Norm-coeff'!$M$2+$BH420*'Norm-coeff'!$N$2+$BI420*'Norm-coeff'!$O$2</f>
        <v>5.4045421474420303</v>
      </c>
      <c r="BP420" s="54">
        <f>'Norm-coeff'!$C$3+$AX420*'Norm-coeff'!$D$3+$AY420*'Norm-coeff'!$E$3+$AZ420*'Norm-coeff'!$F$3+$BA420*'Norm-coeff'!$G$3+$BB420*'Norm-coeff'!$H$3+$BC420*'Norm-coeff'!$I$3+$BD420*'Norm-coeff'!$J$3+$BE420*'Norm-coeff'!$K$3+$BF420*'Norm-coeff'!$L$3+$BG420*'Norm-coeff'!$M$3+$BH420*'Norm-coeff'!$N$3+$BI420*'Norm-coeff'!$O$3</f>
        <v>3.15319116612705</v>
      </c>
      <c r="BQ420" s="54">
        <f>'Norm-coeff'!$C$4+$AX420*'Norm-coeff'!$D$4+$AY420*'Norm-coeff'!$E$4+$AZ420*'Norm-coeff'!$F$4+$BA420*'Norm-coeff'!$G$4+$BB420*'Norm-coeff'!$H$4+$BC420*'Norm-coeff'!$I$4+$BD420*'Norm-coeff'!$J$4+$BE420*'Norm-coeff'!$K$4+$BF420*'Norm-coeff'!$L$4+$BG420*'Norm-coeff'!$M$4+$BH420*'Norm-coeff'!$N$4+$BI420*'Norm-coeff'!$O$4</f>
        <v>1.42115649462768</v>
      </c>
      <c r="BR420" s="54">
        <f>'Norm-coeff'!$C$5+$AX420*'Norm-coeff'!$D$5+$AY420*'Norm-coeff'!$E$5+$AZ420*'Norm-coeff'!$F$5+$BA420*'Norm-coeff'!$G$5+$BB420*'Norm-coeff'!$H$5+$BC420*'Norm-coeff'!$I$5+$BD420*'Norm-coeff'!$J$5+$BE420*'Norm-coeff'!$K$5+$BF420*'Norm-coeff'!$L$5+$BG420*'Norm-coeff'!$M$5+$BH420*'Norm-coeff'!$N$5+$BI420*'Norm-coeff'!$O$5</f>
        <v>1.0553329241296201</v>
      </c>
      <c r="BS420" s="54">
        <f>'Norm-coeff'!$C$6+$AX420*'Norm-coeff'!$D$6+$AY420*'Norm-coeff'!$E$6+$AZ420*'Norm-coeff'!$F$6+$BA420*'Norm-coeff'!$G$6+$BB420*'Norm-coeff'!$H$6+$BC420*'Norm-coeff'!$I$6+$BD420*'Norm-coeff'!$J$6+$BE420*'Norm-coeff'!$K$6+$BF420*'Norm-coeff'!$L$6+$BG420*'Norm-coeff'!$M$6+$BH420*'Norm-coeff'!$N$6+$BI420*'Norm-coeff'!$O$6</f>
        <v>-1.48700885495103E-2</v>
      </c>
      <c r="BT420" s="54">
        <f>'Norm-coeff'!$C$7+$AX420*'Norm-coeff'!$D$7+$AY420*'Norm-coeff'!$E$7+$AZ420*'Norm-coeff'!$F$7+$BA420*'Norm-coeff'!$G$7+$BB420*'Norm-coeff'!$H$7+$BC420*'Norm-coeff'!$I$7+$BD420*'Norm-coeff'!$J$7+$BE420*'Norm-coeff'!$K$7+$BF420*'Norm-coeff'!$L$7+$BG420*'Norm-coeff'!$M$7+$BH420*'Norm-coeff'!$N$7+$BI420*'Norm-coeff'!$O$7</f>
        <v>2.0907583608832998</v>
      </c>
      <c r="BU420" s="54">
        <f>'Norm-coeff'!$C$8+$AX420*'Norm-coeff'!$D$8+$AY420*'Norm-coeff'!$E$8+$AZ420*'Norm-coeff'!$F$8+$BA420*'Norm-coeff'!$G$8+$BB420*'Norm-coeff'!$H$8+$BC420*'Norm-coeff'!$I$8+$BD420*'Norm-coeff'!$J$8+$BE420*'Norm-coeff'!$K$8+$BF420*'Norm-coeff'!$L$8+$BG420*'Norm-coeff'!$M$8+$BH420*'Norm-coeff'!$N$8+$BI420*'Norm-coeff'!$O$8</f>
        <v>0.65894159836244504</v>
      </c>
      <c r="BV420" s="54">
        <f>'Norm-coeff'!$C$9+$AX420*'Norm-coeff'!$D$9+$AY420*'Norm-coeff'!$E$9+$AZ420*'Norm-coeff'!$F$9+$BA420*'Norm-coeff'!$G$9+$BB420*'Norm-coeff'!$H$9+$BC420*'Norm-coeff'!$I$9+$BD420*'Norm-coeff'!$J$9+$BE420*'Norm-coeff'!$K$9+$BF420*'Norm-coeff'!$L$9+$BG420*'Norm-coeff'!$M$9+$BH420*'Norm-coeff'!$N$9+$BI420*'Norm-coeff'!$O$9</f>
        <v>1.48961085014701</v>
      </c>
      <c r="BW420" s="54">
        <f>'Norm-coeff'!$C$10+$AX420*'Norm-coeff'!$D$10+$AY420*'Norm-coeff'!$E$10+$AZ420*'Norm-coeff'!$F$10+$BA420*'Norm-coeff'!$G$10+$BB420*'Norm-coeff'!$H$10+$BC420*'Norm-coeff'!$I$10+$BD420*'Norm-coeff'!$J$10+$BE420*'Norm-coeff'!$K$10+$BF420*'Norm-coeff'!$L$10+$BG420*'Norm-coeff'!$M$10+$BH420*'Norm-coeff'!$N$10+$BI420*'Norm-coeff'!$O$10</f>
        <v>1.42058735749591</v>
      </c>
      <c r="BX420" s="54">
        <f>'Norm-coeff'!$C$11+$AX420*'Norm-coeff'!$D$11+$AY420*'Norm-coeff'!$E$11+$AZ420*'Norm-coeff'!$F$11+$BA420*'Norm-coeff'!$G$11+$BB420*'Norm-coeff'!$H$11+$BC420*'Norm-coeff'!$I$11+$BD420*'Norm-coeff'!$J$11+$BE420*'Norm-coeff'!$K$11+$BF420*'Norm-coeff'!$L$11+$BG420*'Norm-coeff'!$M$11+$BH420*'Norm-coeff'!$N$11+$BI420*'Norm-coeff'!$O$11</f>
        <v>0.221233014421479</v>
      </c>
      <c r="BY420" s="54">
        <f>'Norm-coeff'!$C$12+$AX420*'Norm-coeff'!$D$12+$AY420*'Norm-coeff'!$E$12+$AZ420*'Norm-coeff'!$F$12+$BA420*'Norm-coeff'!$G$12+$BB420*'Norm-coeff'!$H$12+$BC420*'Norm-coeff'!$I$12+$BD420*'Norm-coeff'!$J$12+$BE420*'Norm-coeff'!$K$12+$BF420*'Norm-coeff'!$L$12+$BG420*'Norm-coeff'!$M$12+$BH420*'Norm-coeff'!$N$12+$BI420*'Norm-coeff'!$O$12</f>
        <v>0.283527502056037</v>
      </c>
      <c r="BZ420" s="54">
        <f>'Norm-coeff'!$C$13+$AX420*'Norm-coeff'!$D$13+$AY420*'Norm-coeff'!$E$13+$AZ420*'Norm-coeff'!$F$13+$BA420*'Norm-coeff'!$G$13+$BB420*'Norm-coeff'!$H$13+$BC420*'Norm-coeff'!$I$13+$BD420*'Norm-coeff'!$J$13+$BE420*'Norm-coeff'!$K$13+$BF420*'Norm-coeff'!$L$13+$BG420*'Norm-coeff'!$M$13+$BH420*'Norm-coeff'!$N$13+$BI420*'Norm-coeff'!$O$13</f>
        <v>-4.1864930554451202E-2</v>
      </c>
      <c r="CA420" s="54">
        <f>'Norm-coeff'!$C$14+$AX420*'Norm-coeff'!$D$14+$AY420*'Norm-coeff'!$E$14+$AZ420*'Norm-coeff'!$F$14+$BA420*'Norm-coeff'!$G$14+$BB420*'Norm-coeff'!$H$14+$BC420*'Norm-coeff'!$I$14+$BD420*'Norm-coeff'!$J$14+$BE420*'Norm-coeff'!$K$14+$BF420*'Norm-coeff'!$L$14+$BG420*'Norm-coeff'!$M$14+$BH420*'Norm-coeff'!$N$14+$BI420*'Norm-coeff'!$O$14</f>
        <v>4.2526983164477103</v>
      </c>
      <c r="CC420" s="54">
        <f t="shared" si="1356"/>
        <v>0</v>
      </c>
      <c r="CG420" s="54">
        <f t="shared" si="1232"/>
        <v>0</v>
      </c>
      <c r="CH420" s="54">
        <f t="shared" si="1210"/>
        <v>0</v>
      </c>
      <c r="CI420" s="54">
        <f t="shared" si="1233"/>
        <v>0</v>
      </c>
      <c r="CJ420" s="56">
        <f t="shared" si="1234"/>
        <v>0</v>
      </c>
      <c r="CK420" s="54">
        <f t="shared" si="1235"/>
        <v>0</v>
      </c>
      <c r="CL420" s="54">
        <f t="shared" si="1236"/>
        <v>0</v>
      </c>
      <c r="CM420" s="54">
        <f t="shared" si="1237"/>
        <v>0</v>
      </c>
      <c r="CN420" s="54">
        <f t="shared" si="1238"/>
        <v>0</v>
      </c>
      <c r="CO420" s="54">
        <f t="shared" si="1239"/>
        <v>0</v>
      </c>
      <c r="CP420" s="54">
        <f t="shared" si="1240"/>
        <v>0</v>
      </c>
      <c r="CQ420" s="54">
        <f t="shared" si="1241"/>
        <v>0</v>
      </c>
      <c r="CR420" s="54">
        <f t="shared" si="1242"/>
        <v>0</v>
      </c>
      <c r="CS420" s="54">
        <f t="shared" si="1243"/>
        <v>0</v>
      </c>
      <c r="CU420" s="54">
        <f t="shared" si="1244"/>
        <v>0</v>
      </c>
      <c r="CV420" s="54">
        <f t="shared" si="1245"/>
        <v>0</v>
      </c>
      <c r="CW420" s="54">
        <f t="shared" si="1246"/>
        <v>0</v>
      </c>
      <c r="CX420" s="54">
        <f t="shared" si="1247"/>
        <v>0</v>
      </c>
      <c r="CZ420" s="54">
        <f t="shared" si="1248"/>
        <v>0</v>
      </c>
      <c r="DA420" s="54">
        <f t="shared" si="1249"/>
        <v>0</v>
      </c>
      <c r="DB420" s="54">
        <f t="shared" si="1250"/>
        <v>0</v>
      </c>
      <c r="DC420" s="54">
        <f t="shared" si="1251"/>
        <v>0</v>
      </c>
      <c r="DD420" s="54">
        <f t="shared" si="1252"/>
        <v>0</v>
      </c>
      <c r="DE420" s="54">
        <f t="shared" si="1253"/>
        <v>0</v>
      </c>
      <c r="DF420" s="54">
        <f t="shared" si="1254"/>
        <v>0</v>
      </c>
      <c r="DG420" s="54">
        <f t="shared" si="1255"/>
        <v>2</v>
      </c>
      <c r="DH420" s="71">
        <f t="shared" si="1256"/>
        <v>0</v>
      </c>
      <c r="DI420" s="71">
        <f t="shared" si="1257"/>
        <v>0</v>
      </c>
      <c r="DJ420" s="54">
        <f t="shared" si="1258"/>
        <v>0</v>
      </c>
      <c r="DK420" s="54">
        <f t="shared" si="1259"/>
        <v>2</v>
      </c>
      <c r="DL420" s="4">
        <f t="shared" si="1184"/>
        <v>0</v>
      </c>
      <c r="DM420" s="3">
        <f t="shared" si="1260"/>
        <v>0</v>
      </c>
      <c r="DN420" s="3">
        <f t="shared" si="1261"/>
        <v>0</v>
      </c>
      <c r="DO420" s="4" t="e">
        <f t="shared" si="1262"/>
        <v>#DIV/0!</v>
      </c>
      <c r="DP420" s="57"/>
      <c r="DQ420" s="57"/>
      <c r="DR420" s="56">
        <f t="shared" si="1185"/>
        <v>2</v>
      </c>
      <c r="DS420" s="56">
        <f t="shared" si="1186"/>
        <v>0</v>
      </c>
      <c r="DT420" s="38">
        <f t="shared" si="1187"/>
        <v>0</v>
      </c>
      <c r="DU420" s="38">
        <f t="shared" si="1263"/>
        <v>2</v>
      </c>
      <c r="DV420" s="38">
        <f t="shared" si="1188"/>
        <v>0</v>
      </c>
      <c r="DW420" s="39">
        <f t="shared" si="1189"/>
        <v>0</v>
      </c>
      <c r="DX420" s="39">
        <f t="shared" si="1190"/>
        <v>0</v>
      </c>
      <c r="DY420" s="39">
        <f t="shared" si="1191"/>
        <v>0</v>
      </c>
      <c r="DZ420" s="39">
        <f t="shared" si="1192"/>
        <v>0</v>
      </c>
      <c r="EA420" s="39">
        <f t="shared" si="1193"/>
        <v>0</v>
      </c>
      <c r="EB420" s="37" t="e">
        <f t="shared" si="1264"/>
        <v>#DIV/0!</v>
      </c>
      <c r="EC420" s="37" t="e">
        <f t="shared" si="1265"/>
        <v>#DIV/0!</v>
      </c>
      <c r="ED420" s="37" t="e">
        <f t="shared" si="1266"/>
        <v>#DIV/0!</v>
      </c>
      <c r="EE420" s="37" t="e">
        <f t="shared" si="1267"/>
        <v>#DIV/0!</v>
      </c>
      <c r="EF420" s="39" t="e">
        <f t="shared" si="1268"/>
        <v>#DIV/0!</v>
      </c>
      <c r="EG420" s="37" t="e">
        <f t="shared" si="1269"/>
        <v>#DIV/0!</v>
      </c>
      <c r="EH420" s="37" t="e">
        <f t="shared" si="1270"/>
        <v>#DIV/0!</v>
      </c>
      <c r="EI420" s="11" t="b">
        <f t="shared" si="1271"/>
        <v>1</v>
      </c>
      <c r="EJ420" s="11" t="b">
        <f t="shared" si="1272"/>
        <v>0</v>
      </c>
      <c r="EK420" s="39" t="e">
        <f t="shared" si="1273"/>
        <v>#DIV/0!</v>
      </c>
      <c r="EL420" s="39" t="e">
        <f t="shared" si="1274"/>
        <v>#DIV/0!</v>
      </c>
      <c r="EM420" s="39" t="e">
        <f t="shared" si="1275"/>
        <v>#DIV/0!</v>
      </c>
      <c r="EN420" s="39" t="e">
        <f t="shared" si="1276"/>
        <v>#DIV/0!</v>
      </c>
      <c r="EO420" s="39" t="e">
        <f t="shared" si="1277"/>
        <v>#DIV/0!</v>
      </c>
      <c r="EP420" s="39" t="e">
        <f t="shared" si="1278"/>
        <v>#DIV/0!</v>
      </c>
      <c r="EQ420" s="39" t="e">
        <f t="shared" si="1279"/>
        <v>#DIV/0!</v>
      </c>
      <c r="ER420" s="39" t="e">
        <f t="shared" si="1280"/>
        <v>#DIV/0!</v>
      </c>
      <c r="ES420" s="58" t="str">
        <f t="shared" si="1281"/>
        <v>(OH,F,Cl)-dominate amphibole</v>
      </c>
      <c r="ET420" s="58" t="e">
        <f t="shared" si="1282"/>
        <v>#N/A</v>
      </c>
      <c r="EU420" s="56">
        <f t="shared" si="1194"/>
        <v>0</v>
      </c>
      <c r="EV420" s="56">
        <f t="shared" si="1195"/>
        <v>0</v>
      </c>
      <c r="EW420" s="56">
        <f t="shared" si="1196"/>
        <v>0</v>
      </c>
      <c r="EX420" s="56">
        <f t="shared" si="1197"/>
        <v>0</v>
      </c>
      <c r="EY420" s="56">
        <f t="shared" si="1198"/>
        <v>0</v>
      </c>
      <c r="EZ420" s="56">
        <f t="shared" si="1199"/>
        <v>0</v>
      </c>
      <c r="FA420" s="39">
        <f t="shared" si="1200"/>
        <v>0</v>
      </c>
      <c r="FB420" s="39">
        <f t="shared" si="1201"/>
        <v>0</v>
      </c>
      <c r="FC420" s="54">
        <f t="shared" si="1202"/>
        <v>0</v>
      </c>
      <c r="FD420" s="54">
        <f t="shared" si="1203"/>
        <v>0</v>
      </c>
      <c r="FE420" s="39">
        <f t="shared" si="1204"/>
        <v>0</v>
      </c>
      <c r="FF420" s="54">
        <f t="shared" si="1205"/>
        <v>0</v>
      </c>
      <c r="FG420" s="39">
        <f t="shared" si="1206"/>
        <v>0</v>
      </c>
      <c r="FH420" s="39">
        <f t="shared" si="1283"/>
        <v>0</v>
      </c>
      <c r="FI420" s="39">
        <f t="shared" si="1284"/>
        <v>0</v>
      </c>
      <c r="FJ420" s="39">
        <f t="shared" si="1285"/>
        <v>0</v>
      </c>
      <c r="FK420" s="39" t="e">
        <f t="shared" si="1286"/>
        <v>#DIV/0!</v>
      </c>
      <c r="FL420" s="39" t="e">
        <f t="shared" si="1287"/>
        <v>#DIV/0!</v>
      </c>
      <c r="FM420" s="39" t="e">
        <f t="shared" si="1288"/>
        <v>#DIV/0!</v>
      </c>
      <c r="FN420" s="39">
        <f t="shared" si="1289"/>
        <v>1</v>
      </c>
      <c r="FO420" s="39">
        <f t="shared" si="1207"/>
        <v>0</v>
      </c>
      <c r="FP420" s="39">
        <f t="shared" si="1208"/>
        <v>0</v>
      </c>
      <c r="FQ420" s="39">
        <f t="shared" si="1209"/>
        <v>0</v>
      </c>
      <c r="FR420" s="39">
        <f t="shared" si="1290"/>
        <v>0</v>
      </c>
      <c r="FS420" s="39">
        <f t="shared" si="1291"/>
        <v>0</v>
      </c>
      <c r="FU420" s="39" t="e">
        <f t="shared" si="1292"/>
        <v>#DIV/0!</v>
      </c>
      <c r="FV420" s="39" t="e">
        <f t="shared" si="1293"/>
        <v>#DIV/0!</v>
      </c>
      <c r="FW420" s="39" t="e">
        <f t="shared" si="1294"/>
        <v>#DIV/0!</v>
      </c>
      <c r="FY420" s="39" t="e">
        <f t="shared" si="1295"/>
        <v>#DIV/0!</v>
      </c>
      <c r="FZ420" s="39" t="e">
        <f t="shared" si="1296"/>
        <v>#DIV/0!</v>
      </c>
      <c r="GA420" s="39" t="e">
        <f t="shared" si="1297"/>
        <v>#DIV/0!</v>
      </c>
      <c r="GB420" s="39" t="e">
        <f t="shared" si="1298"/>
        <v>#DIV/0!</v>
      </c>
      <c r="GC420" s="39" t="e">
        <f t="shared" si="1299"/>
        <v>#DIV/0!</v>
      </c>
      <c r="GD420" s="39" t="e">
        <f t="shared" si="1300"/>
        <v>#DIV/0!</v>
      </c>
      <c r="GE420" s="39" t="e">
        <f t="shared" si="1301"/>
        <v>#DIV/0!</v>
      </c>
      <c r="GF420" s="39" t="e">
        <f t="shared" si="1302"/>
        <v>#DIV/0!</v>
      </c>
      <c r="GG420" s="39" t="e">
        <f t="shared" si="1303"/>
        <v>#DIV/0!</v>
      </c>
      <c r="GH420" s="39" t="e">
        <f t="shared" si="1304"/>
        <v>#DIV/0!</v>
      </c>
      <c r="GI420" s="39"/>
      <c r="GJ420" s="39" t="e">
        <f t="shared" si="1305"/>
        <v>#DIV/0!</v>
      </c>
      <c r="GK420" s="39" t="e">
        <f t="shared" si="1306"/>
        <v>#DIV/0!</v>
      </c>
      <c r="GL420" s="39" t="e">
        <f t="shared" si="1307"/>
        <v>#DIV/0!</v>
      </c>
      <c r="GM420" s="39" t="e">
        <f t="shared" si="1308"/>
        <v>#DIV/0!</v>
      </c>
      <c r="GN420" s="39" t="e">
        <f t="shared" si="1309"/>
        <v>#DIV/0!</v>
      </c>
      <c r="GO420" s="57"/>
      <c r="GP420" s="57" t="e">
        <f t="shared" si="1310"/>
        <v>#DIV/0!</v>
      </c>
      <c r="GQ420" s="59" t="e">
        <f t="shared" si="1311"/>
        <v>#DIV/0!</v>
      </c>
      <c r="GR420" s="41" t="e">
        <f t="shared" si="1312"/>
        <v>#DIV/0!</v>
      </c>
      <c r="GS420" s="57" t="e">
        <f t="shared" si="1313"/>
        <v>#DIV/0!</v>
      </c>
      <c r="GT420" s="57" t="e">
        <f t="shared" si="1314"/>
        <v>#DIV/0!</v>
      </c>
      <c r="GU420" s="57" t="e">
        <f t="shared" si="1315"/>
        <v>#DIV/0!</v>
      </c>
      <c r="GV420" s="57"/>
      <c r="GW420" s="42" t="e">
        <f t="shared" si="1316"/>
        <v>#DIV/0!</v>
      </c>
      <c r="GX420" s="42" t="e">
        <f t="shared" si="1317"/>
        <v>#DIV/0!</v>
      </c>
      <c r="GY420" s="42" t="e">
        <f t="shared" si="1318"/>
        <v>#DIV/0!</v>
      </c>
      <c r="GZ420" s="57"/>
      <c r="HA420" s="2" t="e">
        <f t="shared" si="1319"/>
        <v>#DIV/0!</v>
      </c>
      <c r="HB420" s="2" t="e">
        <f t="shared" si="1320"/>
        <v>#DIV/0!</v>
      </c>
      <c r="HC420" s="2" t="e">
        <f t="shared" si="1321"/>
        <v>#DIV/0!</v>
      </c>
      <c r="HD420" s="2" t="e">
        <f t="shared" si="1322"/>
        <v>#DIV/0!</v>
      </c>
      <c r="HE420" s="2" t="e">
        <f t="shared" si="1323"/>
        <v>#DIV/0!</v>
      </c>
      <c r="HF420" s="2" t="e">
        <f t="shared" si="1324"/>
        <v>#DIV/0!</v>
      </c>
      <c r="HG420" s="2" t="e">
        <f t="shared" si="1325"/>
        <v>#DIV/0!</v>
      </c>
      <c r="HH420" s="2" t="e">
        <f t="shared" si="1326"/>
        <v>#DIV/0!</v>
      </c>
      <c r="HI420" s="2" t="e">
        <f t="shared" si="1327"/>
        <v>#DIV/0!</v>
      </c>
      <c r="HJ420" s="11" t="e">
        <f t="shared" si="1328"/>
        <v>#DIV/0!</v>
      </c>
      <c r="HK420" s="60" t="e">
        <f t="shared" si="1329"/>
        <v>#DIV/0!</v>
      </c>
      <c r="HL420" s="57"/>
      <c r="HM420" s="57" t="e">
        <f t="shared" si="1330"/>
        <v>#DIV/0!</v>
      </c>
      <c r="HN420" s="57" t="e">
        <f t="shared" si="1331"/>
        <v>#DIV/0!</v>
      </c>
      <c r="HO420" s="57" t="e">
        <f t="shared" si="1332"/>
        <v>#DIV/0!</v>
      </c>
      <c r="HP420" s="57" t="e">
        <f t="shared" si="1333"/>
        <v>#DIV/0!</v>
      </c>
      <c r="HQ420" s="57" t="e">
        <f t="shared" si="1334"/>
        <v>#DIV/0!</v>
      </c>
      <c r="HR420" s="57"/>
      <c r="HS420" s="57" t="e">
        <f t="shared" si="1335"/>
        <v>#DIV/0!</v>
      </c>
      <c r="HT420" s="57" t="e">
        <f t="shared" si="1336"/>
        <v>#DIV/0!</v>
      </c>
      <c r="HU420" s="57" t="e">
        <f t="shared" si="1337"/>
        <v>#DIV/0!</v>
      </c>
      <c r="HV420" s="57" t="e">
        <f t="shared" si="1338"/>
        <v>#DIV/0!</v>
      </c>
      <c r="HW420" s="57" t="e">
        <f t="shared" si="1339"/>
        <v>#DIV/0!</v>
      </c>
      <c r="HX420" s="57"/>
      <c r="HY420" s="57" t="e">
        <f t="shared" si="1340"/>
        <v>#DIV/0!</v>
      </c>
      <c r="HZ420" s="57" t="e">
        <f t="shared" si="1341"/>
        <v>#DIV/0!</v>
      </c>
      <c r="IA420" s="57"/>
      <c r="IB420" s="61">
        <f t="shared" si="1342"/>
        <v>0</v>
      </c>
      <c r="IC420" s="57" t="str">
        <f t="shared" si="1343"/>
        <v/>
      </c>
      <c r="ID420" s="42"/>
      <c r="IE420" s="2" t="str">
        <f t="shared" si="1344"/>
        <v/>
      </c>
      <c r="IF420" s="60" t="e">
        <f t="shared" si="1345"/>
        <v>#DIV/0!</v>
      </c>
      <c r="IG420" s="60" t="str">
        <f t="shared" si="1346"/>
        <v/>
      </c>
      <c r="IH420" s="60" t="str">
        <f t="shared" si="1347"/>
        <v>zinco-</v>
      </c>
      <c r="II420" s="60" t="str">
        <f t="shared" si="1348"/>
        <v>mangano-</v>
      </c>
      <c r="IJ420" s="60" t="e">
        <f t="shared" si="1349"/>
        <v>#DIV/0!</v>
      </c>
      <c r="IK420" s="60" t="e">
        <f t="shared" si="1350"/>
        <v>#DIV/0!</v>
      </c>
      <c r="IL420" s="60" t="e">
        <f t="shared" si="1351"/>
        <v>#DIV/0!</v>
      </c>
      <c r="IM420" s="60" t="e">
        <f t="shared" si="1352"/>
        <v>#DIV/0!</v>
      </c>
      <c r="IN420" s="60" t="str">
        <f t="shared" si="1353"/>
        <v/>
      </c>
      <c r="IO420" s="60" t="str">
        <f t="shared" si="1354"/>
        <v/>
      </c>
      <c r="IP420" s="57"/>
      <c r="IQ420" s="57" t="str">
        <f t="shared" si="1355"/>
        <v>ERROR!!</v>
      </c>
    </row>
    <row r="421" spans="24:251">
      <c r="X421" s="29">
        <f t="shared" si="1211"/>
        <v>0</v>
      </c>
      <c r="Y421" s="29">
        <f t="shared" si="1212"/>
        <v>0</v>
      </c>
      <c r="Z421" s="29" t="e">
        <f t="shared" si="1213"/>
        <v>#DIV/0!</v>
      </c>
      <c r="AA421" s="29" t="e">
        <f t="shared" si="1214"/>
        <v>#DIV/0!</v>
      </c>
      <c r="AB421" s="29" t="e">
        <f t="shared" si="1215"/>
        <v>#DIV/0!</v>
      </c>
      <c r="AC421" s="29" t="e">
        <f t="shared" si="1216"/>
        <v>#DIV/0!</v>
      </c>
      <c r="AF421" s="23">
        <v>60.084299999999999</v>
      </c>
      <c r="AG421" s="23">
        <v>79.878799999999998</v>
      </c>
      <c r="AH421" s="23">
        <v>101.96120000000001</v>
      </c>
      <c r="AI421" s="23">
        <v>151.99039999999999</v>
      </c>
      <c r="AJ421" s="23">
        <v>159.69</v>
      </c>
      <c r="AK421" s="23">
        <v>71.846400000000003</v>
      </c>
      <c r="AL421" s="23">
        <v>70.9375</v>
      </c>
      <c r="AM421" s="23">
        <v>40.304400000000001</v>
      </c>
      <c r="AN421" s="23">
        <v>56.077399999999997</v>
      </c>
      <c r="AO421" s="23">
        <v>61.978999999999999</v>
      </c>
      <c r="AP421" s="23">
        <v>94.195999999999998</v>
      </c>
      <c r="AQ421" s="23">
        <v>18.998000000000001</v>
      </c>
      <c r="AR421" s="23">
        <v>35.450000000000003</v>
      </c>
      <c r="AS421" s="23">
        <v>29.88</v>
      </c>
      <c r="AT421" s="23">
        <v>74.691999999999993</v>
      </c>
      <c r="AU421" s="23">
        <v>81.39</v>
      </c>
      <c r="AX421" s="54">
        <f t="shared" si="1217"/>
        <v>0</v>
      </c>
      <c r="AY421" s="54">
        <f t="shared" si="1218"/>
        <v>0</v>
      </c>
      <c r="AZ421" s="54">
        <f t="shared" si="1219"/>
        <v>0</v>
      </c>
      <c r="BA421" s="54">
        <f t="shared" si="1220"/>
        <v>0</v>
      </c>
      <c r="BB421" s="54">
        <f t="shared" si="1221"/>
        <v>0</v>
      </c>
      <c r="BC421" s="54">
        <f t="shared" si="1222"/>
        <v>0</v>
      </c>
      <c r="BD421" s="54">
        <f t="shared" si="1223"/>
        <v>0</v>
      </c>
      <c r="BE421" s="54">
        <f t="shared" si="1224"/>
        <v>0</v>
      </c>
      <c r="BF421" s="54">
        <f t="shared" si="1225"/>
        <v>0</v>
      </c>
      <c r="BG421" s="54">
        <f t="shared" si="1226"/>
        <v>0</v>
      </c>
      <c r="BH421" s="54">
        <f t="shared" si="1227"/>
        <v>0</v>
      </c>
      <c r="BI421" s="54">
        <f t="shared" si="1228"/>
        <v>0</v>
      </c>
      <c r="BJ421" s="54">
        <f t="shared" si="1229"/>
        <v>0</v>
      </c>
      <c r="BK421" s="54">
        <f t="shared" si="1230"/>
        <v>0</v>
      </c>
      <c r="BL421" s="54">
        <f t="shared" si="1231"/>
        <v>0</v>
      </c>
      <c r="BM421" s="42"/>
      <c r="BO421" s="54">
        <f>'Norm-coeff'!$C$2+$AX421*'Norm-coeff'!$D$2+$AY421*'Norm-coeff'!$E$2+$AZ421*'Norm-coeff'!$F$2+$BA421*'Norm-coeff'!$G$2+$BB421*'Norm-coeff'!$H$2+$BC421*'Norm-coeff'!$I$2+$BD421*'Norm-coeff'!$J$2+$BE421*'Norm-coeff'!$K$2+$BF421*'Norm-coeff'!$L$2+$BG421*'Norm-coeff'!$M$2+$BH421*'Norm-coeff'!$N$2+$BI421*'Norm-coeff'!$O$2</f>
        <v>5.4045421474420303</v>
      </c>
      <c r="BP421" s="54">
        <f>'Norm-coeff'!$C$3+$AX421*'Norm-coeff'!$D$3+$AY421*'Norm-coeff'!$E$3+$AZ421*'Norm-coeff'!$F$3+$BA421*'Norm-coeff'!$G$3+$BB421*'Norm-coeff'!$H$3+$BC421*'Norm-coeff'!$I$3+$BD421*'Norm-coeff'!$J$3+$BE421*'Norm-coeff'!$K$3+$BF421*'Norm-coeff'!$L$3+$BG421*'Norm-coeff'!$M$3+$BH421*'Norm-coeff'!$N$3+$BI421*'Norm-coeff'!$O$3</f>
        <v>3.15319116612705</v>
      </c>
      <c r="BQ421" s="54">
        <f>'Norm-coeff'!$C$4+$AX421*'Norm-coeff'!$D$4+$AY421*'Norm-coeff'!$E$4+$AZ421*'Norm-coeff'!$F$4+$BA421*'Norm-coeff'!$G$4+$BB421*'Norm-coeff'!$H$4+$BC421*'Norm-coeff'!$I$4+$BD421*'Norm-coeff'!$J$4+$BE421*'Norm-coeff'!$K$4+$BF421*'Norm-coeff'!$L$4+$BG421*'Norm-coeff'!$M$4+$BH421*'Norm-coeff'!$N$4+$BI421*'Norm-coeff'!$O$4</f>
        <v>1.42115649462768</v>
      </c>
      <c r="BR421" s="54">
        <f>'Norm-coeff'!$C$5+$AX421*'Norm-coeff'!$D$5+$AY421*'Norm-coeff'!$E$5+$AZ421*'Norm-coeff'!$F$5+$BA421*'Norm-coeff'!$G$5+$BB421*'Norm-coeff'!$H$5+$BC421*'Norm-coeff'!$I$5+$BD421*'Norm-coeff'!$J$5+$BE421*'Norm-coeff'!$K$5+$BF421*'Norm-coeff'!$L$5+$BG421*'Norm-coeff'!$M$5+$BH421*'Norm-coeff'!$N$5+$BI421*'Norm-coeff'!$O$5</f>
        <v>1.0553329241296201</v>
      </c>
      <c r="BS421" s="54">
        <f>'Norm-coeff'!$C$6+$AX421*'Norm-coeff'!$D$6+$AY421*'Norm-coeff'!$E$6+$AZ421*'Norm-coeff'!$F$6+$BA421*'Norm-coeff'!$G$6+$BB421*'Norm-coeff'!$H$6+$BC421*'Norm-coeff'!$I$6+$BD421*'Norm-coeff'!$J$6+$BE421*'Norm-coeff'!$K$6+$BF421*'Norm-coeff'!$L$6+$BG421*'Norm-coeff'!$M$6+$BH421*'Norm-coeff'!$N$6+$BI421*'Norm-coeff'!$O$6</f>
        <v>-1.48700885495103E-2</v>
      </c>
      <c r="BT421" s="54">
        <f>'Norm-coeff'!$C$7+$AX421*'Norm-coeff'!$D$7+$AY421*'Norm-coeff'!$E$7+$AZ421*'Norm-coeff'!$F$7+$BA421*'Norm-coeff'!$G$7+$BB421*'Norm-coeff'!$H$7+$BC421*'Norm-coeff'!$I$7+$BD421*'Norm-coeff'!$J$7+$BE421*'Norm-coeff'!$K$7+$BF421*'Norm-coeff'!$L$7+$BG421*'Norm-coeff'!$M$7+$BH421*'Norm-coeff'!$N$7+$BI421*'Norm-coeff'!$O$7</f>
        <v>2.0907583608832998</v>
      </c>
      <c r="BU421" s="54">
        <f>'Norm-coeff'!$C$8+$AX421*'Norm-coeff'!$D$8+$AY421*'Norm-coeff'!$E$8+$AZ421*'Norm-coeff'!$F$8+$BA421*'Norm-coeff'!$G$8+$BB421*'Norm-coeff'!$H$8+$BC421*'Norm-coeff'!$I$8+$BD421*'Norm-coeff'!$J$8+$BE421*'Norm-coeff'!$K$8+$BF421*'Norm-coeff'!$L$8+$BG421*'Norm-coeff'!$M$8+$BH421*'Norm-coeff'!$N$8+$BI421*'Norm-coeff'!$O$8</f>
        <v>0.65894159836244504</v>
      </c>
      <c r="BV421" s="54">
        <f>'Norm-coeff'!$C$9+$AX421*'Norm-coeff'!$D$9+$AY421*'Norm-coeff'!$E$9+$AZ421*'Norm-coeff'!$F$9+$BA421*'Norm-coeff'!$G$9+$BB421*'Norm-coeff'!$H$9+$BC421*'Norm-coeff'!$I$9+$BD421*'Norm-coeff'!$J$9+$BE421*'Norm-coeff'!$K$9+$BF421*'Norm-coeff'!$L$9+$BG421*'Norm-coeff'!$M$9+$BH421*'Norm-coeff'!$N$9+$BI421*'Norm-coeff'!$O$9</f>
        <v>1.48961085014701</v>
      </c>
      <c r="BW421" s="54">
        <f>'Norm-coeff'!$C$10+$AX421*'Norm-coeff'!$D$10+$AY421*'Norm-coeff'!$E$10+$AZ421*'Norm-coeff'!$F$10+$BA421*'Norm-coeff'!$G$10+$BB421*'Norm-coeff'!$H$10+$BC421*'Norm-coeff'!$I$10+$BD421*'Norm-coeff'!$J$10+$BE421*'Norm-coeff'!$K$10+$BF421*'Norm-coeff'!$L$10+$BG421*'Norm-coeff'!$M$10+$BH421*'Norm-coeff'!$N$10+$BI421*'Norm-coeff'!$O$10</f>
        <v>1.42058735749591</v>
      </c>
      <c r="BX421" s="54">
        <f>'Norm-coeff'!$C$11+$AX421*'Norm-coeff'!$D$11+$AY421*'Norm-coeff'!$E$11+$AZ421*'Norm-coeff'!$F$11+$BA421*'Norm-coeff'!$G$11+$BB421*'Norm-coeff'!$H$11+$BC421*'Norm-coeff'!$I$11+$BD421*'Norm-coeff'!$J$11+$BE421*'Norm-coeff'!$K$11+$BF421*'Norm-coeff'!$L$11+$BG421*'Norm-coeff'!$M$11+$BH421*'Norm-coeff'!$N$11+$BI421*'Norm-coeff'!$O$11</f>
        <v>0.221233014421479</v>
      </c>
      <c r="BY421" s="54">
        <f>'Norm-coeff'!$C$12+$AX421*'Norm-coeff'!$D$12+$AY421*'Norm-coeff'!$E$12+$AZ421*'Norm-coeff'!$F$12+$BA421*'Norm-coeff'!$G$12+$BB421*'Norm-coeff'!$H$12+$BC421*'Norm-coeff'!$I$12+$BD421*'Norm-coeff'!$J$12+$BE421*'Norm-coeff'!$K$12+$BF421*'Norm-coeff'!$L$12+$BG421*'Norm-coeff'!$M$12+$BH421*'Norm-coeff'!$N$12+$BI421*'Norm-coeff'!$O$12</f>
        <v>0.283527502056037</v>
      </c>
      <c r="BZ421" s="54">
        <f>'Norm-coeff'!$C$13+$AX421*'Norm-coeff'!$D$13+$AY421*'Norm-coeff'!$E$13+$AZ421*'Norm-coeff'!$F$13+$BA421*'Norm-coeff'!$G$13+$BB421*'Norm-coeff'!$H$13+$BC421*'Norm-coeff'!$I$13+$BD421*'Norm-coeff'!$J$13+$BE421*'Norm-coeff'!$K$13+$BF421*'Norm-coeff'!$L$13+$BG421*'Norm-coeff'!$M$13+$BH421*'Norm-coeff'!$N$13+$BI421*'Norm-coeff'!$O$13</f>
        <v>-4.1864930554451202E-2</v>
      </c>
      <c r="CA421" s="54">
        <f>'Norm-coeff'!$C$14+$AX421*'Norm-coeff'!$D$14+$AY421*'Norm-coeff'!$E$14+$AZ421*'Norm-coeff'!$F$14+$BA421*'Norm-coeff'!$G$14+$BB421*'Norm-coeff'!$H$14+$BC421*'Norm-coeff'!$I$14+$BD421*'Norm-coeff'!$J$14+$BE421*'Norm-coeff'!$K$14+$BF421*'Norm-coeff'!$L$14+$BG421*'Norm-coeff'!$M$14+$BH421*'Norm-coeff'!$N$14+$BI421*'Norm-coeff'!$O$14</f>
        <v>4.2526983164477103</v>
      </c>
      <c r="CC421" s="54">
        <f t="shared" si="1356"/>
        <v>0</v>
      </c>
      <c r="CG421" s="54">
        <f t="shared" si="1232"/>
        <v>0</v>
      </c>
      <c r="CH421" s="54">
        <f t="shared" si="1210"/>
        <v>0</v>
      </c>
      <c r="CI421" s="54">
        <f t="shared" si="1233"/>
        <v>0</v>
      </c>
      <c r="CJ421" s="56">
        <f t="shared" si="1234"/>
        <v>0</v>
      </c>
      <c r="CK421" s="54">
        <f t="shared" si="1235"/>
        <v>0</v>
      </c>
      <c r="CL421" s="54">
        <f t="shared" si="1236"/>
        <v>0</v>
      </c>
      <c r="CM421" s="54">
        <f t="shared" si="1237"/>
        <v>0</v>
      </c>
      <c r="CN421" s="54">
        <f t="shared" si="1238"/>
        <v>0</v>
      </c>
      <c r="CO421" s="54">
        <f t="shared" si="1239"/>
        <v>0</v>
      </c>
      <c r="CP421" s="54">
        <f t="shared" si="1240"/>
        <v>0</v>
      </c>
      <c r="CQ421" s="54">
        <f t="shared" si="1241"/>
        <v>0</v>
      </c>
      <c r="CR421" s="54">
        <f t="shared" si="1242"/>
        <v>0</v>
      </c>
      <c r="CS421" s="54">
        <f t="shared" si="1243"/>
        <v>0</v>
      </c>
      <c r="CU421" s="54">
        <f t="shared" si="1244"/>
        <v>0</v>
      </c>
      <c r="CV421" s="54">
        <f t="shared" si="1245"/>
        <v>0</v>
      </c>
      <c r="CW421" s="54">
        <f t="shared" si="1246"/>
        <v>0</v>
      </c>
      <c r="CX421" s="54">
        <f t="shared" si="1247"/>
        <v>0</v>
      </c>
      <c r="CZ421" s="54">
        <f t="shared" si="1248"/>
        <v>0</v>
      </c>
      <c r="DA421" s="54">
        <f t="shared" si="1249"/>
        <v>0</v>
      </c>
      <c r="DB421" s="54">
        <f t="shared" si="1250"/>
        <v>0</v>
      </c>
      <c r="DC421" s="54">
        <f t="shared" si="1251"/>
        <v>0</v>
      </c>
      <c r="DD421" s="54">
        <f t="shared" si="1252"/>
        <v>0</v>
      </c>
      <c r="DE421" s="54">
        <f t="shared" si="1253"/>
        <v>0</v>
      </c>
      <c r="DF421" s="54">
        <f t="shared" si="1254"/>
        <v>0</v>
      </c>
      <c r="DG421" s="54">
        <f t="shared" si="1255"/>
        <v>2</v>
      </c>
      <c r="DH421" s="71">
        <f t="shared" si="1256"/>
        <v>0</v>
      </c>
      <c r="DI421" s="71">
        <f t="shared" si="1257"/>
        <v>0</v>
      </c>
      <c r="DJ421" s="54">
        <f t="shared" si="1258"/>
        <v>0</v>
      </c>
      <c r="DK421" s="54">
        <f t="shared" si="1259"/>
        <v>2</v>
      </c>
      <c r="DL421" s="4">
        <f t="shared" si="1184"/>
        <v>0</v>
      </c>
      <c r="DM421" s="3">
        <f t="shared" si="1260"/>
        <v>0</v>
      </c>
      <c r="DN421" s="3">
        <f t="shared" si="1261"/>
        <v>0</v>
      </c>
      <c r="DO421" s="4" t="e">
        <f t="shared" si="1262"/>
        <v>#DIV/0!</v>
      </c>
      <c r="DP421" s="57"/>
      <c r="DQ421" s="57"/>
      <c r="DR421" s="56">
        <f t="shared" si="1185"/>
        <v>2</v>
      </c>
      <c r="DS421" s="56">
        <f t="shared" si="1186"/>
        <v>0</v>
      </c>
      <c r="DT421" s="38">
        <f t="shared" si="1187"/>
        <v>0</v>
      </c>
      <c r="DU421" s="38">
        <f t="shared" si="1263"/>
        <v>2</v>
      </c>
      <c r="DV421" s="38">
        <f t="shared" si="1188"/>
        <v>0</v>
      </c>
      <c r="DW421" s="39">
        <f t="shared" si="1189"/>
        <v>0</v>
      </c>
      <c r="DX421" s="39">
        <f t="shared" si="1190"/>
        <v>0</v>
      </c>
      <c r="DY421" s="39">
        <f t="shared" si="1191"/>
        <v>0</v>
      </c>
      <c r="DZ421" s="39">
        <f t="shared" si="1192"/>
        <v>0</v>
      </c>
      <c r="EA421" s="39">
        <f t="shared" si="1193"/>
        <v>0</v>
      </c>
      <c r="EB421" s="37" t="e">
        <f t="shared" si="1264"/>
        <v>#DIV/0!</v>
      </c>
      <c r="EC421" s="37" t="e">
        <f t="shared" si="1265"/>
        <v>#DIV/0!</v>
      </c>
      <c r="ED421" s="37" t="e">
        <f t="shared" si="1266"/>
        <v>#DIV/0!</v>
      </c>
      <c r="EE421" s="37" t="e">
        <f t="shared" si="1267"/>
        <v>#DIV/0!</v>
      </c>
      <c r="EF421" s="39" t="e">
        <f t="shared" si="1268"/>
        <v>#DIV/0!</v>
      </c>
      <c r="EG421" s="37" t="e">
        <f t="shared" si="1269"/>
        <v>#DIV/0!</v>
      </c>
      <c r="EH421" s="37" t="e">
        <f t="shared" si="1270"/>
        <v>#DIV/0!</v>
      </c>
      <c r="EI421" s="11" t="b">
        <f t="shared" si="1271"/>
        <v>1</v>
      </c>
      <c r="EJ421" s="11" t="b">
        <f t="shared" si="1272"/>
        <v>0</v>
      </c>
      <c r="EK421" s="39" t="e">
        <f t="shared" si="1273"/>
        <v>#DIV/0!</v>
      </c>
      <c r="EL421" s="39" t="e">
        <f t="shared" si="1274"/>
        <v>#DIV/0!</v>
      </c>
      <c r="EM421" s="39" t="e">
        <f t="shared" si="1275"/>
        <v>#DIV/0!</v>
      </c>
      <c r="EN421" s="39" t="e">
        <f t="shared" si="1276"/>
        <v>#DIV/0!</v>
      </c>
      <c r="EO421" s="39" t="e">
        <f t="shared" si="1277"/>
        <v>#DIV/0!</v>
      </c>
      <c r="EP421" s="39" t="e">
        <f t="shared" si="1278"/>
        <v>#DIV/0!</v>
      </c>
      <c r="EQ421" s="39" t="e">
        <f t="shared" si="1279"/>
        <v>#DIV/0!</v>
      </c>
      <c r="ER421" s="39" t="e">
        <f t="shared" si="1280"/>
        <v>#DIV/0!</v>
      </c>
      <c r="ES421" s="58" t="str">
        <f t="shared" si="1281"/>
        <v>(OH,F,Cl)-dominate amphibole</v>
      </c>
      <c r="ET421" s="58" t="e">
        <f t="shared" si="1282"/>
        <v>#N/A</v>
      </c>
      <c r="EU421" s="56">
        <f t="shared" si="1194"/>
        <v>0</v>
      </c>
      <c r="EV421" s="56">
        <f t="shared" si="1195"/>
        <v>0</v>
      </c>
      <c r="EW421" s="56">
        <f t="shared" si="1196"/>
        <v>0</v>
      </c>
      <c r="EX421" s="56">
        <f t="shared" si="1197"/>
        <v>0</v>
      </c>
      <c r="EY421" s="56">
        <f t="shared" si="1198"/>
        <v>0</v>
      </c>
      <c r="EZ421" s="56">
        <f t="shared" si="1199"/>
        <v>0</v>
      </c>
      <c r="FA421" s="39">
        <f t="shared" si="1200"/>
        <v>0</v>
      </c>
      <c r="FB421" s="39">
        <f t="shared" si="1201"/>
        <v>0</v>
      </c>
      <c r="FC421" s="54">
        <f t="shared" si="1202"/>
        <v>0</v>
      </c>
      <c r="FD421" s="54">
        <f t="shared" si="1203"/>
        <v>0</v>
      </c>
      <c r="FE421" s="39">
        <f t="shared" si="1204"/>
        <v>0</v>
      </c>
      <c r="FF421" s="54">
        <f t="shared" si="1205"/>
        <v>0</v>
      </c>
      <c r="FG421" s="39">
        <f t="shared" si="1206"/>
        <v>0</v>
      </c>
      <c r="FH421" s="39">
        <f t="shared" si="1283"/>
        <v>0</v>
      </c>
      <c r="FI421" s="39">
        <f t="shared" si="1284"/>
        <v>0</v>
      </c>
      <c r="FJ421" s="39">
        <f t="shared" si="1285"/>
        <v>0</v>
      </c>
      <c r="FK421" s="39" t="e">
        <f t="shared" si="1286"/>
        <v>#DIV/0!</v>
      </c>
      <c r="FL421" s="39" t="e">
        <f t="shared" si="1287"/>
        <v>#DIV/0!</v>
      </c>
      <c r="FM421" s="39" t="e">
        <f t="shared" si="1288"/>
        <v>#DIV/0!</v>
      </c>
      <c r="FN421" s="39">
        <f t="shared" si="1289"/>
        <v>1</v>
      </c>
      <c r="FO421" s="39">
        <f t="shared" si="1207"/>
        <v>0</v>
      </c>
      <c r="FP421" s="39">
        <f t="shared" si="1208"/>
        <v>0</v>
      </c>
      <c r="FQ421" s="39">
        <f t="shared" si="1209"/>
        <v>0</v>
      </c>
      <c r="FR421" s="39">
        <f t="shared" si="1290"/>
        <v>0</v>
      </c>
      <c r="FS421" s="39">
        <f t="shared" si="1291"/>
        <v>0</v>
      </c>
      <c r="FU421" s="39" t="e">
        <f t="shared" si="1292"/>
        <v>#DIV/0!</v>
      </c>
      <c r="FV421" s="39" t="e">
        <f t="shared" si="1293"/>
        <v>#DIV/0!</v>
      </c>
      <c r="FW421" s="39" t="e">
        <f t="shared" si="1294"/>
        <v>#DIV/0!</v>
      </c>
      <c r="FY421" s="39" t="e">
        <f t="shared" si="1295"/>
        <v>#DIV/0!</v>
      </c>
      <c r="FZ421" s="39" t="e">
        <f t="shared" si="1296"/>
        <v>#DIV/0!</v>
      </c>
      <c r="GA421" s="39" t="e">
        <f t="shared" si="1297"/>
        <v>#DIV/0!</v>
      </c>
      <c r="GB421" s="39" t="e">
        <f t="shared" si="1298"/>
        <v>#DIV/0!</v>
      </c>
      <c r="GC421" s="39" t="e">
        <f t="shared" si="1299"/>
        <v>#DIV/0!</v>
      </c>
      <c r="GD421" s="39" t="e">
        <f t="shared" si="1300"/>
        <v>#DIV/0!</v>
      </c>
      <c r="GE421" s="39" t="e">
        <f t="shared" si="1301"/>
        <v>#DIV/0!</v>
      </c>
      <c r="GF421" s="39" t="e">
        <f t="shared" si="1302"/>
        <v>#DIV/0!</v>
      </c>
      <c r="GG421" s="39" t="e">
        <f t="shared" si="1303"/>
        <v>#DIV/0!</v>
      </c>
      <c r="GH421" s="39" t="e">
        <f t="shared" si="1304"/>
        <v>#DIV/0!</v>
      </c>
      <c r="GI421" s="39"/>
      <c r="GJ421" s="39" t="e">
        <f t="shared" si="1305"/>
        <v>#DIV/0!</v>
      </c>
      <c r="GK421" s="39" t="e">
        <f t="shared" si="1306"/>
        <v>#DIV/0!</v>
      </c>
      <c r="GL421" s="39" t="e">
        <f t="shared" si="1307"/>
        <v>#DIV/0!</v>
      </c>
      <c r="GM421" s="39" t="e">
        <f t="shared" si="1308"/>
        <v>#DIV/0!</v>
      </c>
      <c r="GN421" s="39" t="e">
        <f t="shared" si="1309"/>
        <v>#DIV/0!</v>
      </c>
      <c r="GO421" s="57"/>
      <c r="GP421" s="57" t="e">
        <f t="shared" si="1310"/>
        <v>#DIV/0!</v>
      </c>
      <c r="GQ421" s="59" t="e">
        <f t="shared" si="1311"/>
        <v>#DIV/0!</v>
      </c>
      <c r="GR421" s="41" t="e">
        <f t="shared" si="1312"/>
        <v>#DIV/0!</v>
      </c>
      <c r="GS421" s="57" t="e">
        <f t="shared" si="1313"/>
        <v>#DIV/0!</v>
      </c>
      <c r="GT421" s="57" t="e">
        <f t="shared" si="1314"/>
        <v>#DIV/0!</v>
      </c>
      <c r="GU421" s="57" t="e">
        <f t="shared" si="1315"/>
        <v>#DIV/0!</v>
      </c>
      <c r="GV421" s="57"/>
      <c r="GW421" s="42" t="e">
        <f t="shared" si="1316"/>
        <v>#DIV/0!</v>
      </c>
      <c r="GX421" s="42" t="e">
        <f t="shared" si="1317"/>
        <v>#DIV/0!</v>
      </c>
      <c r="GY421" s="42" t="e">
        <f t="shared" si="1318"/>
        <v>#DIV/0!</v>
      </c>
      <c r="GZ421" s="57"/>
      <c r="HA421" s="2" t="e">
        <f t="shared" si="1319"/>
        <v>#DIV/0!</v>
      </c>
      <c r="HB421" s="2" t="e">
        <f t="shared" si="1320"/>
        <v>#DIV/0!</v>
      </c>
      <c r="HC421" s="2" t="e">
        <f t="shared" si="1321"/>
        <v>#DIV/0!</v>
      </c>
      <c r="HD421" s="2" t="e">
        <f t="shared" si="1322"/>
        <v>#DIV/0!</v>
      </c>
      <c r="HE421" s="2" t="e">
        <f t="shared" si="1323"/>
        <v>#DIV/0!</v>
      </c>
      <c r="HF421" s="2" t="e">
        <f t="shared" si="1324"/>
        <v>#DIV/0!</v>
      </c>
      <c r="HG421" s="2" t="e">
        <f t="shared" si="1325"/>
        <v>#DIV/0!</v>
      </c>
      <c r="HH421" s="2" t="e">
        <f t="shared" si="1326"/>
        <v>#DIV/0!</v>
      </c>
      <c r="HI421" s="2" t="e">
        <f t="shared" si="1327"/>
        <v>#DIV/0!</v>
      </c>
      <c r="HJ421" s="11" t="e">
        <f t="shared" si="1328"/>
        <v>#DIV/0!</v>
      </c>
      <c r="HK421" s="60" t="e">
        <f t="shared" si="1329"/>
        <v>#DIV/0!</v>
      </c>
      <c r="HL421" s="57"/>
      <c r="HM421" s="57" t="e">
        <f t="shared" si="1330"/>
        <v>#DIV/0!</v>
      </c>
      <c r="HN421" s="57" t="e">
        <f t="shared" si="1331"/>
        <v>#DIV/0!</v>
      </c>
      <c r="HO421" s="57" t="e">
        <f t="shared" si="1332"/>
        <v>#DIV/0!</v>
      </c>
      <c r="HP421" s="57" t="e">
        <f t="shared" si="1333"/>
        <v>#DIV/0!</v>
      </c>
      <c r="HQ421" s="57" t="e">
        <f t="shared" si="1334"/>
        <v>#DIV/0!</v>
      </c>
      <c r="HR421" s="57"/>
      <c r="HS421" s="57" t="e">
        <f t="shared" si="1335"/>
        <v>#DIV/0!</v>
      </c>
      <c r="HT421" s="57" t="e">
        <f t="shared" si="1336"/>
        <v>#DIV/0!</v>
      </c>
      <c r="HU421" s="57" t="e">
        <f t="shared" si="1337"/>
        <v>#DIV/0!</v>
      </c>
      <c r="HV421" s="57" t="e">
        <f t="shared" si="1338"/>
        <v>#DIV/0!</v>
      </c>
      <c r="HW421" s="57" t="e">
        <f t="shared" si="1339"/>
        <v>#DIV/0!</v>
      </c>
      <c r="HX421" s="57"/>
      <c r="HY421" s="57" t="e">
        <f t="shared" si="1340"/>
        <v>#DIV/0!</v>
      </c>
      <c r="HZ421" s="57" t="e">
        <f t="shared" si="1341"/>
        <v>#DIV/0!</v>
      </c>
      <c r="IA421" s="57"/>
      <c r="IB421" s="61">
        <f t="shared" si="1342"/>
        <v>0</v>
      </c>
      <c r="IC421" s="57" t="str">
        <f t="shared" si="1343"/>
        <v/>
      </c>
      <c r="ID421" s="42"/>
      <c r="IE421" s="2" t="str">
        <f t="shared" si="1344"/>
        <v/>
      </c>
      <c r="IF421" s="60" t="e">
        <f t="shared" si="1345"/>
        <v>#DIV/0!</v>
      </c>
      <c r="IG421" s="60" t="str">
        <f t="shared" si="1346"/>
        <v/>
      </c>
      <c r="IH421" s="60" t="str">
        <f t="shared" si="1347"/>
        <v>zinco-</v>
      </c>
      <c r="II421" s="60" t="str">
        <f t="shared" si="1348"/>
        <v>mangano-</v>
      </c>
      <c r="IJ421" s="60" t="e">
        <f t="shared" si="1349"/>
        <v>#DIV/0!</v>
      </c>
      <c r="IK421" s="60" t="e">
        <f t="shared" si="1350"/>
        <v>#DIV/0!</v>
      </c>
      <c r="IL421" s="60" t="e">
        <f t="shared" si="1351"/>
        <v>#DIV/0!</v>
      </c>
      <c r="IM421" s="60" t="e">
        <f t="shared" si="1352"/>
        <v>#DIV/0!</v>
      </c>
      <c r="IN421" s="60" t="str">
        <f t="shared" si="1353"/>
        <v/>
      </c>
      <c r="IO421" s="60" t="str">
        <f t="shared" si="1354"/>
        <v/>
      </c>
      <c r="IP421" s="57"/>
      <c r="IQ421" s="57" t="str">
        <f t="shared" si="1355"/>
        <v>ERROR!!</v>
      </c>
    </row>
    <row r="422" spans="24:251">
      <c r="X422" s="29">
        <f t="shared" si="1211"/>
        <v>0</v>
      </c>
      <c r="Y422" s="29">
        <f t="shared" si="1212"/>
        <v>0</v>
      </c>
      <c r="Z422" s="29" t="e">
        <f t="shared" si="1213"/>
        <v>#DIV/0!</v>
      </c>
      <c r="AA422" s="29" t="e">
        <f t="shared" si="1214"/>
        <v>#DIV/0!</v>
      </c>
      <c r="AB422" s="29" t="e">
        <f t="shared" si="1215"/>
        <v>#DIV/0!</v>
      </c>
      <c r="AC422" s="29" t="e">
        <f t="shared" si="1216"/>
        <v>#DIV/0!</v>
      </c>
      <c r="AF422" s="23">
        <v>60.084299999999999</v>
      </c>
      <c r="AG422" s="23">
        <v>79.878799999999998</v>
      </c>
      <c r="AH422" s="23">
        <v>101.96120000000001</v>
      </c>
      <c r="AI422" s="23">
        <v>151.99039999999999</v>
      </c>
      <c r="AJ422" s="23">
        <v>159.69</v>
      </c>
      <c r="AK422" s="23">
        <v>71.846400000000003</v>
      </c>
      <c r="AL422" s="23">
        <v>70.9375</v>
      </c>
      <c r="AM422" s="23">
        <v>40.304400000000001</v>
      </c>
      <c r="AN422" s="23">
        <v>56.077399999999997</v>
      </c>
      <c r="AO422" s="23">
        <v>61.978999999999999</v>
      </c>
      <c r="AP422" s="23">
        <v>94.195999999999998</v>
      </c>
      <c r="AQ422" s="23">
        <v>18.998000000000001</v>
      </c>
      <c r="AR422" s="23">
        <v>35.450000000000003</v>
      </c>
      <c r="AS422" s="23">
        <v>29.88</v>
      </c>
      <c r="AT422" s="23">
        <v>74.691999999999993</v>
      </c>
      <c r="AU422" s="23">
        <v>81.39</v>
      </c>
      <c r="AX422" s="54">
        <f t="shared" si="1217"/>
        <v>0</v>
      </c>
      <c r="AY422" s="54">
        <f t="shared" si="1218"/>
        <v>0</v>
      </c>
      <c r="AZ422" s="54">
        <f t="shared" si="1219"/>
        <v>0</v>
      </c>
      <c r="BA422" s="54">
        <f t="shared" si="1220"/>
        <v>0</v>
      </c>
      <c r="BB422" s="54">
        <f t="shared" si="1221"/>
        <v>0</v>
      </c>
      <c r="BC422" s="54">
        <f t="shared" si="1222"/>
        <v>0</v>
      </c>
      <c r="BD422" s="54">
        <f t="shared" si="1223"/>
        <v>0</v>
      </c>
      <c r="BE422" s="54">
        <f t="shared" si="1224"/>
        <v>0</v>
      </c>
      <c r="BF422" s="54">
        <f t="shared" si="1225"/>
        <v>0</v>
      </c>
      <c r="BG422" s="54">
        <f t="shared" si="1226"/>
        <v>0</v>
      </c>
      <c r="BH422" s="54">
        <f t="shared" si="1227"/>
        <v>0</v>
      </c>
      <c r="BI422" s="54">
        <f t="shared" si="1228"/>
        <v>0</v>
      </c>
      <c r="BJ422" s="54">
        <f t="shared" si="1229"/>
        <v>0</v>
      </c>
      <c r="BK422" s="54">
        <f t="shared" si="1230"/>
        <v>0</v>
      </c>
      <c r="BL422" s="54">
        <f t="shared" si="1231"/>
        <v>0</v>
      </c>
      <c r="BM422" s="42"/>
      <c r="BO422" s="54">
        <f>'Norm-coeff'!$C$2+$AX422*'Norm-coeff'!$D$2+$AY422*'Norm-coeff'!$E$2+$AZ422*'Norm-coeff'!$F$2+$BA422*'Norm-coeff'!$G$2+$BB422*'Norm-coeff'!$H$2+$BC422*'Norm-coeff'!$I$2+$BD422*'Norm-coeff'!$J$2+$BE422*'Norm-coeff'!$K$2+$BF422*'Norm-coeff'!$L$2+$BG422*'Norm-coeff'!$M$2+$BH422*'Norm-coeff'!$N$2+$BI422*'Norm-coeff'!$O$2</f>
        <v>5.4045421474420303</v>
      </c>
      <c r="BP422" s="54">
        <f>'Norm-coeff'!$C$3+$AX422*'Norm-coeff'!$D$3+$AY422*'Norm-coeff'!$E$3+$AZ422*'Norm-coeff'!$F$3+$BA422*'Norm-coeff'!$G$3+$BB422*'Norm-coeff'!$H$3+$BC422*'Norm-coeff'!$I$3+$BD422*'Norm-coeff'!$J$3+$BE422*'Norm-coeff'!$K$3+$BF422*'Norm-coeff'!$L$3+$BG422*'Norm-coeff'!$M$3+$BH422*'Norm-coeff'!$N$3+$BI422*'Norm-coeff'!$O$3</f>
        <v>3.15319116612705</v>
      </c>
      <c r="BQ422" s="54">
        <f>'Norm-coeff'!$C$4+$AX422*'Norm-coeff'!$D$4+$AY422*'Norm-coeff'!$E$4+$AZ422*'Norm-coeff'!$F$4+$BA422*'Norm-coeff'!$G$4+$BB422*'Norm-coeff'!$H$4+$BC422*'Norm-coeff'!$I$4+$BD422*'Norm-coeff'!$J$4+$BE422*'Norm-coeff'!$K$4+$BF422*'Norm-coeff'!$L$4+$BG422*'Norm-coeff'!$M$4+$BH422*'Norm-coeff'!$N$4+$BI422*'Norm-coeff'!$O$4</f>
        <v>1.42115649462768</v>
      </c>
      <c r="BR422" s="54">
        <f>'Norm-coeff'!$C$5+$AX422*'Norm-coeff'!$D$5+$AY422*'Norm-coeff'!$E$5+$AZ422*'Norm-coeff'!$F$5+$BA422*'Norm-coeff'!$G$5+$BB422*'Norm-coeff'!$H$5+$BC422*'Norm-coeff'!$I$5+$BD422*'Norm-coeff'!$J$5+$BE422*'Norm-coeff'!$K$5+$BF422*'Norm-coeff'!$L$5+$BG422*'Norm-coeff'!$M$5+$BH422*'Norm-coeff'!$N$5+$BI422*'Norm-coeff'!$O$5</f>
        <v>1.0553329241296201</v>
      </c>
      <c r="BS422" s="54">
        <f>'Norm-coeff'!$C$6+$AX422*'Norm-coeff'!$D$6+$AY422*'Norm-coeff'!$E$6+$AZ422*'Norm-coeff'!$F$6+$BA422*'Norm-coeff'!$G$6+$BB422*'Norm-coeff'!$H$6+$BC422*'Norm-coeff'!$I$6+$BD422*'Norm-coeff'!$J$6+$BE422*'Norm-coeff'!$K$6+$BF422*'Norm-coeff'!$L$6+$BG422*'Norm-coeff'!$M$6+$BH422*'Norm-coeff'!$N$6+$BI422*'Norm-coeff'!$O$6</f>
        <v>-1.48700885495103E-2</v>
      </c>
      <c r="BT422" s="54">
        <f>'Norm-coeff'!$C$7+$AX422*'Norm-coeff'!$D$7+$AY422*'Norm-coeff'!$E$7+$AZ422*'Norm-coeff'!$F$7+$BA422*'Norm-coeff'!$G$7+$BB422*'Norm-coeff'!$H$7+$BC422*'Norm-coeff'!$I$7+$BD422*'Norm-coeff'!$J$7+$BE422*'Norm-coeff'!$K$7+$BF422*'Norm-coeff'!$L$7+$BG422*'Norm-coeff'!$M$7+$BH422*'Norm-coeff'!$N$7+$BI422*'Norm-coeff'!$O$7</f>
        <v>2.0907583608832998</v>
      </c>
      <c r="BU422" s="54">
        <f>'Norm-coeff'!$C$8+$AX422*'Norm-coeff'!$D$8+$AY422*'Norm-coeff'!$E$8+$AZ422*'Norm-coeff'!$F$8+$BA422*'Norm-coeff'!$G$8+$BB422*'Norm-coeff'!$H$8+$BC422*'Norm-coeff'!$I$8+$BD422*'Norm-coeff'!$J$8+$BE422*'Norm-coeff'!$K$8+$BF422*'Norm-coeff'!$L$8+$BG422*'Norm-coeff'!$M$8+$BH422*'Norm-coeff'!$N$8+$BI422*'Norm-coeff'!$O$8</f>
        <v>0.65894159836244504</v>
      </c>
      <c r="BV422" s="54">
        <f>'Norm-coeff'!$C$9+$AX422*'Norm-coeff'!$D$9+$AY422*'Norm-coeff'!$E$9+$AZ422*'Norm-coeff'!$F$9+$BA422*'Norm-coeff'!$G$9+$BB422*'Norm-coeff'!$H$9+$BC422*'Norm-coeff'!$I$9+$BD422*'Norm-coeff'!$J$9+$BE422*'Norm-coeff'!$K$9+$BF422*'Norm-coeff'!$L$9+$BG422*'Norm-coeff'!$M$9+$BH422*'Norm-coeff'!$N$9+$BI422*'Norm-coeff'!$O$9</f>
        <v>1.48961085014701</v>
      </c>
      <c r="BW422" s="54">
        <f>'Norm-coeff'!$C$10+$AX422*'Norm-coeff'!$D$10+$AY422*'Norm-coeff'!$E$10+$AZ422*'Norm-coeff'!$F$10+$BA422*'Norm-coeff'!$G$10+$BB422*'Norm-coeff'!$H$10+$BC422*'Norm-coeff'!$I$10+$BD422*'Norm-coeff'!$J$10+$BE422*'Norm-coeff'!$K$10+$BF422*'Norm-coeff'!$L$10+$BG422*'Norm-coeff'!$M$10+$BH422*'Norm-coeff'!$N$10+$BI422*'Norm-coeff'!$O$10</f>
        <v>1.42058735749591</v>
      </c>
      <c r="BX422" s="54">
        <f>'Norm-coeff'!$C$11+$AX422*'Norm-coeff'!$D$11+$AY422*'Norm-coeff'!$E$11+$AZ422*'Norm-coeff'!$F$11+$BA422*'Norm-coeff'!$G$11+$BB422*'Norm-coeff'!$H$11+$BC422*'Norm-coeff'!$I$11+$BD422*'Norm-coeff'!$J$11+$BE422*'Norm-coeff'!$K$11+$BF422*'Norm-coeff'!$L$11+$BG422*'Norm-coeff'!$M$11+$BH422*'Norm-coeff'!$N$11+$BI422*'Norm-coeff'!$O$11</f>
        <v>0.221233014421479</v>
      </c>
      <c r="BY422" s="54">
        <f>'Norm-coeff'!$C$12+$AX422*'Norm-coeff'!$D$12+$AY422*'Norm-coeff'!$E$12+$AZ422*'Norm-coeff'!$F$12+$BA422*'Norm-coeff'!$G$12+$BB422*'Norm-coeff'!$H$12+$BC422*'Norm-coeff'!$I$12+$BD422*'Norm-coeff'!$J$12+$BE422*'Norm-coeff'!$K$12+$BF422*'Norm-coeff'!$L$12+$BG422*'Norm-coeff'!$M$12+$BH422*'Norm-coeff'!$N$12+$BI422*'Norm-coeff'!$O$12</f>
        <v>0.283527502056037</v>
      </c>
      <c r="BZ422" s="54">
        <f>'Norm-coeff'!$C$13+$AX422*'Norm-coeff'!$D$13+$AY422*'Norm-coeff'!$E$13+$AZ422*'Norm-coeff'!$F$13+$BA422*'Norm-coeff'!$G$13+$BB422*'Norm-coeff'!$H$13+$BC422*'Norm-coeff'!$I$13+$BD422*'Norm-coeff'!$J$13+$BE422*'Norm-coeff'!$K$13+$BF422*'Norm-coeff'!$L$13+$BG422*'Norm-coeff'!$M$13+$BH422*'Norm-coeff'!$N$13+$BI422*'Norm-coeff'!$O$13</f>
        <v>-4.1864930554451202E-2</v>
      </c>
      <c r="CA422" s="54">
        <f>'Norm-coeff'!$C$14+$AX422*'Norm-coeff'!$D$14+$AY422*'Norm-coeff'!$E$14+$AZ422*'Norm-coeff'!$F$14+$BA422*'Norm-coeff'!$G$14+$BB422*'Norm-coeff'!$H$14+$BC422*'Norm-coeff'!$I$14+$BD422*'Norm-coeff'!$J$14+$BE422*'Norm-coeff'!$K$14+$BF422*'Norm-coeff'!$L$14+$BG422*'Norm-coeff'!$M$14+$BH422*'Norm-coeff'!$N$14+$BI422*'Norm-coeff'!$O$14</f>
        <v>4.2526983164477103</v>
      </c>
      <c r="CC422" s="54">
        <f t="shared" si="1356"/>
        <v>0</v>
      </c>
      <c r="CG422" s="54">
        <f t="shared" si="1232"/>
        <v>0</v>
      </c>
      <c r="CH422" s="54">
        <f t="shared" si="1210"/>
        <v>0</v>
      </c>
      <c r="CI422" s="54">
        <f t="shared" si="1233"/>
        <v>0</v>
      </c>
      <c r="CJ422" s="56">
        <f t="shared" si="1234"/>
        <v>0</v>
      </c>
      <c r="CK422" s="54">
        <f t="shared" si="1235"/>
        <v>0</v>
      </c>
      <c r="CL422" s="54">
        <f t="shared" si="1236"/>
        <v>0</v>
      </c>
      <c r="CM422" s="54">
        <f t="shared" si="1237"/>
        <v>0</v>
      </c>
      <c r="CN422" s="54">
        <f t="shared" si="1238"/>
        <v>0</v>
      </c>
      <c r="CO422" s="54">
        <f t="shared" si="1239"/>
        <v>0</v>
      </c>
      <c r="CP422" s="54">
        <f t="shared" si="1240"/>
        <v>0</v>
      </c>
      <c r="CQ422" s="54">
        <f t="shared" si="1241"/>
        <v>0</v>
      </c>
      <c r="CR422" s="54">
        <f t="shared" si="1242"/>
        <v>0</v>
      </c>
      <c r="CS422" s="54">
        <f t="shared" si="1243"/>
        <v>0</v>
      </c>
      <c r="CU422" s="54">
        <f t="shared" si="1244"/>
        <v>0</v>
      </c>
      <c r="CV422" s="54">
        <f t="shared" si="1245"/>
        <v>0</v>
      </c>
      <c r="CW422" s="54">
        <f t="shared" si="1246"/>
        <v>0</v>
      </c>
      <c r="CX422" s="54">
        <f t="shared" si="1247"/>
        <v>0</v>
      </c>
      <c r="CZ422" s="54">
        <f t="shared" si="1248"/>
        <v>0</v>
      </c>
      <c r="DA422" s="54">
        <f t="shared" si="1249"/>
        <v>0</v>
      </c>
      <c r="DB422" s="54">
        <f t="shared" si="1250"/>
        <v>0</v>
      </c>
      <c r="DC422" s="54">
        <f t="shared" si="1251"/>
        <v>0</v>
      </c>
      <c r="DD422" s="54">
        <f t="shared" si="1252"/>
        <v>0</v>
      </c>
      <c r="DE422" s="54">
        <f t="shared" si="1253"/>
        <v>0</v>
      </c>
      <c r="DF422" s="54">
        <f t="shared" si="1254"/>
        <v>0</v>
      </c>
      <c r="DG422" s="54">
        <f t="shared" si="1255"/>
        <v>2</v>
      </c>
      <c r="DH422" s="71">
        <f t="shared" si="1256"/>
        <v>0</v>
      </c>
      <c r="DI422" s="71">
        <f t="shared" si="1257"/>
        <v>0</v>
      </c>
      <c r="DJ422" s="54">
        <f t="shared" si="1258"/>
        <v>0</v>
      </c>
      <c r="DK422" s="54">
        <f t="shared" si="1259"/>
        <v>2</v>
      </c>
      <c r="DL422" s="4">
        <f t="shared" si="1184"/>
        <v>0</v>
      </c>
      <c r="DM422" s="3">
        <f t="shared" si="1260"/>
        <v>0</v>
      </c>
      <c r="DN422" s="3">
        <f t="shared" si="1261"/>
        <v>0</v>
      </c>
      <c r="DO422" s="4" t="e">
        <f t="shared" si="1262"/>
        <v>#DIV/0!</v>
      </c>
      <c r="DP422" s="57"/>
      <c r="DQ422" s="57"/>
      <c r="DR422" s="56">
        <f t="shared" si="1185"/>
        <v>2</v>
      </c>
      <c r="DS422" s="56">
        <f t="shared" si="1186"/>
        <v>0</v>
      </c>
      <c r="DT422" s="38">
        <f t="shared" si="1187"/>
        <v>0</v>
      </c>
      <c r="DU422" s="38">
        <f t="shared" si="1263"/>
        <v>2</v>
      </c>
      <c r="DV422" s="38">
        <f t="shared" si="1188"/>
        <v>0</v>
      </c>
      <c r="DW422" s="39">
        <f t="shared" si="1189"/>
        <v>0</v>
      </c>
      <c r="DX422" s="39">
        <f t="shared" si="1190"/>
        <v>0</v>
      </c>
      <c r="DY422" s="39">
        <f t="shared" si="1191"/>
        <v>0</v>
      </c>
      <c r="DZ422" s="39">
        <f t="shared" si="1192"/>
        <v>0</v>
      </c>
      <c r="EA422" s="39">
        <f t="shared" si="1193"/>
        <v>0</v>
      </c>
      <c r="EB422" s="37" t="e">
        <f t="shared" si="1264"/>
        <v>#DIV/0!</v>
      </c>
      <c r="EC422" s="37" t="e">
        <f t="shared" si="1265"/>
        <v>#DIV/0!</v>
      </c>
      <c r="ED422" s="37" t="e">
        <f t="shared" si="1266"/>
        <v>#DIV/0!</v>
      </c>
      <c r="EE422" s="37" t="e">
        <f t="shared" si="1267"/>
        <v>#DIV/0!</v>
      </c>
      <c r="EF422" s="39" t="e">
        <f t="shared" si="1268"/>
        <v>#DIV/0!</v>
      </c>
      <c r="EG422" s="37" t="e">
        <f t="shared" si="1269"/>
        <v>#DIV/0!</v>
      </c>
      <c r="EH422" s="37" t="e">
        <f t="shared" si="1270"/>
        <v>#DIV/0!</v>
      </c>
      <c r="EI422" s="11" t="b">
        <f t="shared" si="1271"/>
        <v>1</v>
      </c>
      <c r="EJ422" s="11" t="b">
        <f t="shared" si="1272"/>
        <v>0</v>
      </c>
      <c r="EK422" s="39" t="e">
        <f t="shared" si="1273"/>
        <v>#DIV/0!</v>
      </c>
      <c r="EL422" s="39" t="e">
        <f t="shared" si="1274"/>
        <v>#DIV/0!</v>
      </c>
      <c r="EM422" s="39" t="e">
        <f t="shared" si="1275"/>
        <v>#DIV/0!</v>
      </c>
      <c r="EN422" s="39" t="e">
        <f t="shared" si="1276"/>
        <v>#DIV/0!</v>
      </c>
      <c r="EO422" s="39" t="e">
        <f t="shared" si="1277"/>
        <v>#DIV/0!</v>
      </c>
      <c r="EP422" s="39" t="e">
        <f t="shared" si="1278"/>
        <v>#DIV/0!</v>
      </c>
      <c r="EQ422" s="39" t="e">
        <f t="shared" si="1279"/>
        <v>#DIV/0!</v>
      </c>
      <c r="ER422" s="39" t="e">
        <f t="shared" si="1280"/>
        <v>#DIV/0!</v>
      </c>
      <c r="ES422" s="58" t="str">
        <f t="shared" si="1281"/>
        <v>(OH,F,Cl)-dominate amphibole</v>
      </c>
      <c r="ET422" s="58" t="e">
        <f t="shared" si="1282"/>
        <v>#N/A</v>
      </c>
      <c r="EU422" s="56">
        <f t="shared" si="1194"/>
        <v>0</v>
      </c>
      <c r="EV422" s="56">
        <f t="shared" si="1195"/>
        <v>0</v>
      </c>
      <c r="EW422" s="56">
        <f t="shared" si="1196"/>
        <v>0</v>
      </c>
      <c r="EX422" s="56">
        <f t="shared" si="1197"/>
        <v>0</v>
      </c>
      <c r="EY422" s="56">
        <f t="shared" si="1198"/>
        <v>0</v>
      </c>
      <c r="EZ422" s="56">
        <f t="shared" si="1199"/>
        <v>0</v>
      </c>
      <c r="FA422" s="39">
        <f t="shared" si="1200"/>
        <v>0</v>
      </c>
      <c r="FB422" s="39">
        <f t="shared" si="1201"/>
        <v>0</v>
      </c>
      <c r="FC422" s="54">
        <f t="shared" si="1202"/>
        <v>0</v>
      </c>
      <c r="FD422" s="54">
        <f t="shared" si="1203"/>
        <v>0</v>
      </c>
      <c r="FE422" s="39">
        <f t="shared" si="1204"/>
        <v>0</v>
      </c>
      <c r="FF422" s="54">
        <f t="shared" si="1205"/>
        <v>0</v>
      </c>
      <c r="FG422" s="39">
        <f t="shared" si="1206"/>
        <v>0</v>
      </c>
      <c r="FH422" s="39">
        <f t="shared" si="1283"/>
        <v>0</v>
      </c>
      <c r="FI422" s="39">
        <f t="shared" si="1284"/>
        <v>0</v>
      </c>
      <c r="FJ422" s="39">
        <f t="shared" si="1285"/>
        <v>0</v>
      </c>
      <c r="FK422" s="39" t="e">
        <f t="shared" si="1286"/>
        <v>#DIV/0!</v>
      </c>
      <c r="FL422" s="39" t="e">
        <f t="shared" si="1287"/>
        <v>#DIV/0!</v>
      </c>
      <c r="FM422" s="39" t="e">
        <f t="shared" si="1288"/>
        <v>#DIV/0!</v>
      </c>
      <c r="FN422" s="39">
        <f t="shared" si="1289"/>
        <v>1</v>
      </c>
      <c r="FO422" s="39">
        <f t="shared" si="1207"/>
        <v>0</v>
      </c>
      <c r="FP422" s="39">
        <f t="shared" si="1208"/>
        <v>0</v>
      </c>
      <c r="FQ422" s="39">
        <f t="shared" si="1209"/>
        <v>0</v>
      </c>
      <c r="FR422" s="39">
        <f t="shared" si="1290"/>
        <v>0</v>
      </c>
      <c r="FS422" s="39">
        <f t="shared" si="1291"/>
        <v>0</v>
      </c>
      <c r="FU422" s="39" t="e">
        <f t="shared" si="1292"/>
        <v>#DIV/0!</v>
      </c>
      <c r="FV422" s="39" t="e">
        <f t="shared" si="1293"/>
        <v>#DIV/0!</v>
      </c>
      <c r="FW422" s="39" t="e">
        <f t="shared" si="1294"/>
        <v>#DIV/0!</v>
      </c>
      <c r="FY422" s="39" t="e">
        <f t="shared" si="1295"/>
        <v>#DIV/0!</v>
      </c>
      <c r="FZ422" s="39" t="e">
        <f t="shared" si="1296"/>
        <v>#DIV/0!</v>
      </c>
      <c r="GA422" s="39" t="e">
        <f t="shared" si="1297"/>
        <v>#DIV/0!</v>
      </c>
      <c r="GB422" s="39" t="e">
        <f t="shared" si="1298"/>
        <v>#DIV/0!</v>
      </c>
      <c r="GC422" s="39" t="e">
        <f t="shared" si="1299"/>
        <v>#DIV/0!</v>
      </c>
      <c r="GD422" s="39" t="e">
        <f t="shared" si="1300"/>
        <v>#DIV/0!</v>
      </c>
      <c r="GE422" s="39" t="e">
        <f t="shared" si="1301"/>
        <v>#DIV/0!</v>
      </c>
      <c r="GF422" s="39" t="e">
        <f t="shared" si="1302"/>
        <v>#DIV/0!</v>
      </c>
      <c r="GG422" s="39" t="e">
        <f t="shared" si="1303"/>
        <v>#DIV/0!</v>
      </c>
      <c r="GH422" s="39" t="e">
        <f t="shared" si="1304"/>
        <v>#DIV/0!</v>
      </c>
      <c r="GI422" s="39"/>
      <c r="GJ422" s="39" t="e">
        <f t="shared" si="1305"/>
        <v>#DIV/0!</v>
      </c>
      <c r="GK422" s="39" t="e">
        <f t="shared" si="1306"/>
        <v>#DIV/0!</v>
      </c>
      <c r="GL422" s="39" t="e">
        <f t="shared" si="1307"/>
        <v>#DIV/0!</v>
      </c>
      <c r="GM422" s="39" t="e">
        <f t="shared" si="1308"/>
        <v>#DIV/0!</v>
      </c>
      <c r="GN422" s="39" t="e">
        <f t="shared" si="1309"/>
        <v>#DIV/0!</v>
      </c>
      <c r="GO422" s="57"/>
      <c r="GP422" s="57" t="e">
        <f t="shared" si="1310"/>
        <v>#DIV/0!</v>
      </c>
      <c r="GQ422" s="59" t="e">
        <f t="shared" si="1311"/>
        <v>#DIV/0!</v>
      </c>
      <c r="GR422" s="41" t="e">
        <f t="shared" si="1312"/>
        <v>#DIV/0!</v>
      </c>
      <c r="GS422" s="57" t="e">
        <f t="shared" si="1313"/>
        <v>#DIV/0!</v>
      </c>
      <c r="GT422" s="57" t="e">
        <f t="shared" si="1314"/>
        <v>#DIV/0!</v>
      </c>
      <c r="GU422" s="57" t="e">
        <f t="shared" si="1315"/>
        <v>#DIV/0!</v>
      </c>
      <c r="GV422" s="57"/>
      <c r="GW422" s="42" t="e">
        <f t="shared" si="1316"/>
        <v>#DIV/0!</v>
      </c>
      <c r="GX422" s="42" t="e">
        <f t="shared" si="1317"/>
        <v>#DIV/0!</v>
      </c>
      <c r="GY422" s="42" t="e">
        <f t="shared" si="1318"/>
        <v>#DIV/0!</v>
      </c>
      <c r="GZ422" s="57"/>
      <c r="HA422" s="2" t="e">
        <f t="shared" si="1319"/>
        <v>#DIV/0!</v>
      </c>
      <c r="HB422" s="2" t="e">
        <f t="shared" si="1320"/>
        <v>#DIV/0!</v>
      </c>
      <c r="HC422" s="2" t="e">
        <f t="shared" si="1321"/>
        <v>#DIV/0!</v>
      </c>
      <c r="HD422" s="2" t="e">
        <f t="shared" si="1322"/>
        <v>#DIV/0!</v>
      </c>
      <c r="HE422" s="2" t="e">
        <f t="shared" si="1323"/>
        <v>#DIV/0!</v>
      </c>
      <c r="HF422" s="2" t="e">
        <f t="shared" si="1324"/>
        <v>#DIV/0!</v>
      </c>
      <c r="HG422" s="2" t="e">
        <f t="shared" si="1325"/>
        <v>#DIV/0!</v>
      </c>
      <c r="HH422" s="2" t="e">
        <f t="shared" si="1326"/>
        <v>#DIV/0!</v>
      </c>
      <c r="HI422" s="2" t="e">
        <f t="shared" si="1327"/>
        <v>#DIV/0!</v>
      </c>
      <c r="HJ422" s="11" t="e">
        <f t="shared" si="1328"/>
        <v>#DIV/0!</v>
      </c>
      <c r="HK422" s="60" t="e">
        <f t="shared" si="1329"/>
        <v>#DIV/0!</v>
      </c>
      <c r="HL422" s="57"/>
      <c r="HM422" s="57" t="e">
        <f t="shared" si="1330"/>
        <v>#DIV/0!</v>
      </c>
      <c r="HN422" s="57" t="e">
        <f t="shared" si="1331"/>
        <v>#DIV/0!</v>
      </c>
      <c r="HO422" s="57" t="e">
        <f t="shared" si="1332"/>
        <v>#DIV/0!</v>
      </c>
      <c r="HP422" s="57" t="e">
        <f t="shared" si="1333"/>
        <v>#DIV/0!</v>
      </c>
      <c r="HQ422" s="57" t="e">
        <f t="shared" si="1334"/>
        <v>#DIV/0!</v>
      </c>
      <c r="HR422" s="57"/>
      <c r="HS422" s="57" t="e">
        <f t="shared" si="1335"/>
        <v>#DIV/0!</v>
      </c>
      <c r="HT422" s="57" t="e">
        <f t="shared" si="1336"/>
        <v>#DIV/0!</v>
      </c>
      <c r="HU422" s="57" t="e">
        <f t="shared" si="1337"/>
        <v>#DIV/0!</v>
      </c>
      <c r="HV422" s="57" t="e">
        <f t="shared" si="1338"/>
        <v>#DIV/0!</v>
      </c>
      <c r="HW422" s="57" t="e">
        <f t="shared" si="1339"/>
        <v>#DIV/0!</v>
      </c>
      <c r="HX422" s="57"/>
      <c r="HY422" s="57" t="e">
        <f t="shared" si="1340"/>
        <v>#DIV/0!</v>
      </c>
      <c r="HZ422" s="57" t="e">
        <f t="shared" si="1341"/>
        <v>#DIV/0!</v>
      </c>
      <c r="IA422" s="57"/>
      <c r="IB422" s="61">
        <f t="shared" si="1342"/>
        <v>0</v>
      </c>
      <c r="IC422" s="57" t="str">
        <f t="shared" si="1343"/>
        <v/>
      </c>
      <c r="ID422" s="42"/>
      <c r="IE422" s="2" t="str">
        <f t="shared" si="1344"/>
        <v/>
      </c>
      <c r="IF422" s="60" t="e">
        <f t="shared" si="1345"/>
        <v>#DIV/0!</v>
      </c>
      <c r="IG422" s="60" t="str">
        <f t="shared" si="1346"/>
        <v/>
      </c>
      <c r="IH422" s="60" t="str">
        <f t="shared" si="1347"/>
        <v>zinco-</v>
      </c>
      <c r="II422" s="60" t="str">
        <f t="shared" si="1348"/>
        <v>mangano-</v>
      </c>
      <c r="IJ422" s="60" t="e">
        <f t="shared" si="1349"/>
        <v>#DIV/0!</v>
      </c>
      <c r="IK422" s="60" t="e">
        <f t="shared" si="1350"/>
        <v>#DIV/0!</v>
      </c>
      <c r="IL422" s="60" t="e">
        <f t="shared" si="1351"/>
        <v>#DIV/0!</v>
      </c>
      <c r="IM422" s="60" t="e">
        <f t="shared" si="1352"/>
        <v>#DIV/0!</v>
      </c>
      <c r="IN422" s="60" t="str">
        <f t="shared" si="1353"/>
        <v/>
      </c>
      <c r="IO422" s="60" t="str">
        <f t="shared" si="1354"/>
        <v/>
      </c>
      <c r="IP422" s="57"/>
      <c r="IQ422" s="57" t="str">
        <f t="shared" si="1355"/>
        <v>ERROR!!</v>
      </c>
    </row>
    <row r="423" spans="24:251">
      <c r="X423" s="29">
        <f t="shared" si="1211"/>
        <v>0</v>
      </c>
      <c r="Y423" s="29">
        <f t="shared" si="1212"/>
        <v>0</v>
      </c>
      <c r="Z423" s="29" t="e">
        <f t="shared" si="1213"/>
        <v>#DIV/0!</v>
      </c>
      <c r="AA423" s="29" t="e">
        <f t="shared" si="1214"/>
        <v>#DIV/0!</v>
      </c>
      <c r="AB423" s="29" t="e">
        <f t="shared" si="1215"/>
        <v>#DIV/0!</v>
      </c>
      <c r="AC423" s="29" t="e">
        <f t="shared" si="1216"/>
        <v>#DIV/0!</v>
      </c>
      <c r="AF423" s="23">
        <v>60.084299999999999</v>
      </c>
      <c r="AG423" s="23">
        <v>79.878799999999998</v>
      </c>
      <c r="AH423" s="23">
        <v>101.96120000000001</v>
      </c>
      <c r="AI423" s="23">
        <v>151.99039999999999</v>
      </c>
      <c r="AJ423" s="23">
        <v>159.69</v>
      </c>
      <c r="AK423" s="23">
        <v>71.846400000000003</v>
      </c>
      <c r="AL423" s="23">
        <v>70.9375</v>
      </c>
      <c r="AM423" s="23">
        <v>40.304400000000001</v>
      </c>
      <c r="AN423" s="23">
        <v>56.077399999999997</v>
      </c>
      <c r="AO423" s="23">
        <v>61.978999999999999</v>
      </c>
      <c r="AP423" s="23">
        <v>94.195999999999998</v>
      </c>
      <c r="AQ423" s="23">
        <v>18.998000000000001</v>
      </c>
      <c r="AR423" s="23">
        <v>35.450000000000003</v>
      </c>
      <c r="AS423" s="23">
        <v>29.88</v>
      </c>
      <c r="AT423" s="23">
        <v>74.691999999999993</v>
      </c>
      <c r="AU423" s="23">
        <v>81.39</v>
      </c>
      <c r="AX423" s="54">
        <f t="shared" si="1217"/>
        <v>0</v>
      </c>
      <c r="AY423" s="54">
        <f t="shared" si="1218"/>
        <v>0</v>
      </c>
      <c r="AZ423" s="54">
        <f t="shared" si="1219"/>
        <v>0</v>
      </c>
      <c r="BA423" s="54">
        <f t="shared" si="1220"/>
        <v>0</v>
      </c>
      <c r="BB423" s="54">
        <f t="shared" si="1221"/>
        <v>0</v>
      </c>
      <c r="BC423" s="54">
        <f t="shared" si="1222"/>
        <v>0</v>
      </c>
      <c r="BD423" s="54">
        <f t="shared" si="1223"/>
        <v>0</v>
      </c>
      <c r="BE423" s="54">
        <f t="shared" si="1224"/>
        <v>0</v>
      </c>
      <c r="BF423" s="54">
        <f t="shared" si="1225"/>
        <v>0</v>
      </c>
      <c r="BG423" s="54">
        <f t="shared" si="1226"/>
        <v>0</v>
      </c>
      <c r="BH423" s="54">
        <f t="shared" si="1227"/>
        <v>0</v>
      </c>
      <c r="BI423" s="54">
        <f t="shared" si="1228"/>
        <v>0</v>
      </c>
      <c r="BJ423" s="54">
        <f t="shared" si="1229"/>
        <v>0</v>
      </c>
      <c r="BK423" s="54">
        <f t="shared" si="1230"/>
        <v>0</v>
      </c>
      <c r="BL423" s="54">
        <f t="shared" si="1231"/>
        <v>0</v>
      </c>
      <c r="BM423" s="42"/>
      <c r="BO423" s="54">
        <f>'Norm-coeff'!$C$2+$AX423*'Norm-coeff'!$D$2+$AY423*'Norm-coeff'!$E$2+$AZ423*'Norm-coeff'!$F$2+$BA423*'Norm-coeff'!$G$2+$BB423*'Norm-coeff'!$H$2+$BC423*'Norm-coeff'!$I$2+$BD423*'Norm-coeff'!$J$2+$BE423*'Norm-coeff'!$K$2+$BF423*'Norm-coeff'!$L$2+$BG423*'Norm-coeff'!$M$2+$BH423*'Norm-coeff'!$N$2+$BI423*'Norm-coeff'!$O$2</f>
        <v>5.4045421474420303</v>
      </c>
      <c r="BP423" s="54">
        <f>'Norm-coeff'!$C$3+$AX423*'Norm-coeff'!$D$3+$AY423*'Norm-coeff'!$E$3+$AZ423*'Norm-coeff'!$F$3+$BA423*'Norm-coeff'!$G$3+$BB423*'Norm-coeff'!$H$3+$BC423*'Norm-coeff'!$I$3+$BD423*'Norm-coeff'!$J$3+$BE423*'Norm-coeff'!$K$3+$BF423*'Norm-coeff'!$L$3+$BG423*'Norm-coeff'!$M$3+$BH423*'Norm-coeff'!$N$3+$BI423*'Norm-coeff'!$O$3</f>
        <v>3.15319116612705</v>
      </c>
      <c r="BQ423" s="54">
        <f>'Norm-coeff'!$C$4+$AX423*'Norm-coeff'!$D$4+$AY423*'Norm-coeff'!$E$4+$AZ423*'Norm-coeff'!$F$4+$BA423*'Norm-coeff'!$G$4+$BB423*'Norm-coeff'!$H$4+$BC423*'Norm-coeff'!$I$4+$BD423*'Norm-coeff'!$J$4+$BE423*'Norm-coeff'!$K$4+$BF423*'Norm-coeff'!$L$4+$BG423*'Norm-coeff'!$M$4+$BH423*'Norm-coeff'!$N$4+$BI423*'Norm-coeff'!$O$4</f>
        <v>1.42115649462768</v>
      </c>
      <c r="BR423" s="54">
        <f>'Norm-coeff'!$C$5+$AX423*'Norm-coeff'!$D$5+$AY423*'Norm-coeff'!$E$5+$AZ423*'Norm-coeff'!$F$5+$BA423*'Norm-coeff'!$G$5+$BB423*'Norm-coeff'!$H$5+$BC423*'Norm-coeff'!$I$5+$BD423*'Norm-coeff'!$J$5+$BE423*'Norm-coeff'!$K$5+$BF423*'Norm-coeff'!$L$5+$BG423*'Norm-coeff'!$M$5+$BH423*'Norm-coeff'!$N$5+$BI423*'Norm-coeff'!$O$5</f>
        <v>1.0553329241296201</v>
      </c>
      <c r="BS423" s="54">
        <f>'Norm-coeff'!$C$6+$AX423*'Norm-coeff'!$D$6+$AY423*'Norm-coeff'!$E$6+$AZ423*'Norm-coeff'!$F$6+$BA423*'Norm-coeff'!$G$6+$BB423*'Norm-coeff'!$H$6+$BC423*'Norm-coeff'!$I$6+$BD423*'Norm-coeff'!$J$6+$BE423*'Norm-coeff'!$K$6+$BF423*'Norm-coeff'!$L$6+$BG423*'Norm-coeff'!$M$6+$BH423*'Norm-coeff'!$N$6+$BI423*'Norm-coeff'!$O$6</f>
        <v>-1.48700885495103E-2</v>
      </c>
      <c r="BT423" s="54">
        <f>'Norm-coeff'!$C$7+$AX423*'Norm-coeff'!$D$7+$AY423*'Norm-coeff'!$E$7+$AZ423*'Norm-coeff'!$F$7+$BA423*'Norm-coeff'!$G$7+$BB423*'Norm-coeff'!$H$7+$BC423*'Norm-coeff'!$I$7+$BD423*'Norm-coeff'!$J$7+$BE423*'Norm-coeff'!$K$7+$BF423*'Norm-coeff'!$L$7+$BG423*'Norm-coeff'!$M$7+$BH423*'Norm-coeff'!$N$7+$BI423*'Norm-coeff'!$O$7</f>
        <v>2.0907583608832998</v>
      </c>
      <c r="BU423" s="54">
        <f>'Norm-coeff'!$C$8+$AX423*'Norm-coeff'!$D$8+$AY423*'Norm-coeff'!$E$8+$AZ423*'Norm-coeff'!$F$8+$BA423*'Norm-coeff'!$G$8+$BB423*'Norm-coeff'!$H$8+$BC423*'Norm-coeff'!$I$8+$BD423*'Norm-coeff'!$J$8+$BE423*'Norm-coeff'!$K$8+$BF423*'Norm-coeff'!$L$8+$BG423*'Norm-coeff'!$M$8+$BH423*'Norm-coeff'!$N$8+$BI423*'Norm-coeff'!$O$8</f>
        <v>0.65894159836244504</v>
      </c>
      <c r="BV423" s="54">
        <f>'Norm-coeff'!$C$9+$AX423*'Norm-coeff'!$D$9+$AY423*'Norm-coeff'!$E$9+$AZ423*'Norm-coeff'!$F$9+$BA423*'Norm-coeff'!$G$9+$BB423*'Norm-coeff'!$H$9+$BC423*'Norm-coeff'!$I$9+$BD423*'Norm-coeff'!$J$9+$BE423*'Norm-coeff'!$K$9+$BF423*'Norm-coeff'!$L$9+$BG423*'Norm-coeff'!$M$9+$BH423*'Norm-coeff'!$N$9+$BI423*'Norm-coeff'!$O$9</f>
        <v>1.48961085014701</v>
      </c>
      <c r="BW423" s="54">
        <f>'Norm-coeff'!$C$10+$AX423*'Norm-coeff'!$D$10+$AY423*'Norm-coeff'!$E$10+$AZ423*'Norm-coeff'!$F$10+$BA423*'Norm-coeff'!$G$10+$BB423*'Norm-coeff'!$H$10+$BC423*'Norm-coeff'!$I$10+$BD423*'Norm-coeff'!$J$10+$BE423*'Norm-coeff'!$K$10+$BF423*'Norm-coeff'!$L$10+$BG423*'Norm-coeff'!$M$10+$BH423*'Norm-coeff'!$N$10+$BI423*'Norm-coeff'!$O$10</f>
        <v>1.42058735749591</v>
      </c>
      <c r="BX423" s="54">
        <f>'Norm-coeff'!$C$11+$AX423*'Norm-coeff'!$D$11+$AY423*'Norm-coeff'!$E$11+$AZ423*'Norm-coeff'!$F$11+$BA423*'Norm-coeff'!$G$11+$BB423*'Norm-coeff'!$H$11+$BC423*'Norm-coeff'!$I$11+$BD423*'Norm-coeff'!$J$11+$BE423*'Norm-coeff'!$K$11+$BF423*'Norm-coeff'!$L$11+$BG423*'Norm-coeff'!$M$11+$BH423*'Norm-coeff'!$N$11+$BI423*'Norm-coeff'!$O$11</f>
        <v>0.221233014421479</v>
      </c>
      <c r="BY423" s="54">
        <f>'Norm-coeff'!$C$12+$AX423*'Norm-coeff'!$D$12+$AY423*'Norm-coeff'!$E$12+$AZ423*'Norm-coeff'!$F$12+$BA423*'Norm-coeff'!$G$12+$BB423*'Norm-coeff'!$H$12+$BC423*'Norm-coeff'!$I$12+$BD423*'Norm-coeff'!$J$12+$BE423*'Norm-coeff'!$K$12+$BF423*'Norm-coeff'!$L$12+$BG423*'Norm-coeff'!$M$12+$BH423*'Norm-coeff'!$N$12+$BI423*'Norm-coeff'!$O$12</f>
        <v>0.283527502056037</v>
      </c>
      <c r="BZ423" s="54">
        <f>'Norm-coeff'!$C$13+$AX423*'Norm-coeff'!$D$13+$AY423*'Norm-coeff'!$E$13+$AZ423*'Norm-coeff'!$F$13+$BA423*'Norm-coeff'!$G$13+$BB423*'Norm-coeff'!$H$13+$BC423*'Norm-coeff'!$I$13+$BD423*'Norm-coeff'!$J$13+$BE423*'Norm-coeff'!$K$13+$BF423*'Norm-coeff'!$L$13+$BG423*'Norm-coeff'!$M$13+$BH423*'Norm-coeff'!$N$13+$BI423*'Norm-coeff'!$O$13</f>
        <v>-4.1864930554451202E-2</v>
      </c>
      <c r="CA423" s="54">
        <f>'Norm-coeff'!$C$14+$AX423*'Norm-coeff'!$D$14+$AY423*'Norm-coeff'!$E$14+$AZ423*'Norm-coeff'!$F$14+$BA423*'Norm-coeff'!$G$14+$BB423*'Norm-coeff'!$H$14+$BC423*'Norm-coeff'!$I$14+$BD423*'Norm-coeff'!$J$14+$BE423*'Norm-coeff'!$K$14+$BF423*'Norm-coeff'!$L$14+$BG423*'Norm-coeff'!$M$14+$BH423*'Norm-coeff'!$N$14+$BI423*'Norm-coeff'!$O$14</f>
        <v>4.2526983164477103</v>
      </c>
      <c r="CC423" s="54">
        <f t="shared" si="1356"/>
        <v>0</v>
      </c>
      <c r="CG423" s="54">
        <f t="shared" si="1232"/>
        <v>0</v>
      </c>
      <c r="CH423" s="54">
        <f t="shared" si="1210"/>
        <v>0</v>
      </c>
      <c r="CI423" s="54">
        <f t="shared" si="1233"/>
        <v>0</v>
      </c>
      <c r="CJ423" s="56">
        <f t="shared" si="1234"/>
        <v>0</v>
      </c>
      <c r="CK423" s="54">
        <f t="shared" si="1235"/>
        <v>0</v>
      </c>
      <c r="CL423" s="54">
        <f t="shared" si="1236"/>
        <v>0</v>
      </c>
      <c r="CM423" s="54">
        <f t="shared" si="1237"/>
        <v>0</v>
      </c>
      <c r="CN423" s="54">
        <f t="shared" si="1238"/>
        <v>0</v>
      </c>
      <c r="CO423" s="54">
        <f t="shared" si="1239"/>
        <v>0</v>
      </c>
      <c r="CP423" s="54">
        <f t="shared" si="1240"/>
        <v>0</v>
      </c>
      <c r="CQ423" s="54">
        <f t="shared" si="1241"/>
        <v>0</v>
      </c>
      <c r="CR423" s="54">
        <f t="shared" si="1242"/>
        <v>0</v>
      </c>
      <c r="CS423" s="54">
        <f t="shared" si="1243"/>
        <v>0</v>
      </c>
      <c r="CU423" s="54">
        <f t="shared" si="1244"/>
        <v>0</v>
      </c>
      <c r="CV423" s="54">
        <f t="shared" si="1245"/>
        <v>0</v>
      </c>
      <c r="CW423" s="54">
        <f t="shared" si="1246"/>
        <v>0</v>
      </c>
      <c r="CX423" s="54">
        <f t="shared" si="1247"/>
        <v>0</v>
      </c>
      <c r="CZ423" s="54">
        <f t="shared" si="1248"/>
        <v>0</v>
      </c>
      <c r="DA423" s="54">
        <f t="shared" si="1249"/>
        <v>0</v>
      </c>
      <c r="DB423" s="54">
        <f t="shared" si="1250"/>
        <v>0</v>
      </c>
      <c r="DC423" s="54">
        <f t="shared" si="1251"/>
        <v>0</v>
      </c>
      <c r="DD423" s="54">
        <f t="shared" si="1252"/>
        <v>0</v>
      </c>
      <c r="DE423" s="54">
        <f t="shared" si="1253"/>
        <v>0</v>
      </c>
      <c r="DF423" s="54">
        <f t="shared" si="1254"/>
        <v>0</v>
      </c>
      <c r="DG423" s="54">
        <f t="shared" si="1255"/>
        <v>2</v>
      </c>
      <c r="DH423" s="71">
        <f t="shared" si="1256"/>
        <v>0</v>
      </c>
      <c r="DI423" s="71">
        <f t="shared" si="1257"/>
        <v>0</v>
      </c>
      <c r="DJ423" s="54">
        <f t="shared" si="1258"/>
        <v>0</v>
      </c>
      <c r="DK423" s="54">
        <f t="shared" si="1259"/>
        <v>2</v>
      </c>
      <c r="DL423" s="4">
        <f t="shared" si="1184"/>
        <v>0</v>
      </c>
      <c r="DM423" s="3">
        <f t="shared" si="1260"/>
        <v>0</v>
      </c>
      <c r="DN423" s="3">
        <f t="shared" si="1261"/>
        <v>0</v>
      </c>
      <c r="DO423" s="4" t="e">
        <f t="shared" si="1262"/>
        <v>#DIV/0!</v>
      </c>
      <c r="DP423" s="57"/>
      <c r="DQ423" s="57"/>
      <c r="DR423" s="56">
        <f t="shared" si="1185"/>
        <v>2</v>
      </c>
      <c r="DS423" s="56">
        <f t="shared" si="1186"/>
        <v>0</v>
      </c>
      <c r="DT423" s="38">
        <f t="shared" si="1187"/>
        <v>0</v>
      </c>
      <c r="DU423" s="38">
        <f t="shared" si="1263"/>
        <v>2</v>
      </c>
      <c r="DV423" s="38">
        <f t="shared" si="1188"/>
        <v>0</v>
      </c>
      <c r="DW423" s="39">
        <f t="shared" si="1189"/>
        <v>0</v>
      </c>
      <c r="DX423" s="39">
        <f t="shared" si="1190"/>
        <v>0</v>
      </c>
      <c r="DY423" s="39">
        <f t="shared" si="1191"/>
        <v>0</v>
      </c>
      <c r="DZ423" s="39">
        <f t="shared" si="1192"/>
        <v>0</v>
      </c>
      <c r="EA423" s="39">
        <f t="shared" si="1193"/>
        <v>0</v>
      </c>
      <c r="EB423" s="37" t="e">
        <f t="shared" si="1264"/>
        <v>#DIV/0!</v>
      </c>
      <c r="EC423" s="37" t="e">
        <f t="shared" si="1265"/>
        <v>#DIV/0!</v>
      </c>
      <c r="ED423" s="37" t="e">
        <f t="shared" si="1266"/>
        <v>#DIV/0!</v>
      </c>
      <c r="EE423" s="37" t="e">
        <f t="shared" si="1267"/>
        <v>#DIV/0!</v>
      </c>
      <c r="EF423" s="39" t="e">
        <f t="shared" si="1268"/>
        <v>#DIV/0!</v>
      </c>
      <c r="EG423" s="37" t="e">
        <f t="shared" si="1269"/>
        <v>#DIV/0!</v>
      </c>
      <c r="EH423" s="37" t="e">
        <f t="shared" si="1270"/>
        <v>#DIV/0!</v>
      </c>
      <c r="EI423" s="11" t="b">
        <f t="shared" si="1271"/>
        <v>1</v>
      </c>
      <c r="EJ423" s="11" t="b">
        <f t="shared" si="1272"/>
        <v>0</v>
      </c>
      <c r="EK423" s="39" t="e">
        <f t="shared" si="1273"/>
        <v>#DIV/0!</v>
      </c>
      <c r="EL423" s="39" t="e">
        <f t="shared" si="1274"/>
        <v>#DIV/0!</v>
      </c>
      <c r="EM423" s="39" t="e">
        <f t="shared" si="1275"/>
        <v>#DIV/0!</v>
      </c>
      <c r="EN423" s="39" t="e">
        <f t="shared" si="1276"/>
        <v>#DIV/0!</v>
      </c>
      <c r="EO423" s="39" t="e">
        <f t="shared" si="1277"/>
        <v>#DIV/0!</v>
      </c>
      <c r="EP423" s="39" t="e">
        <f t="shared" si="1278"/>
        <v>#DIV/0!</v>
      </c>
      <c r="EQ423" s="39" t="e">
        <f t="shared" si="1279"/>
        <v>#DIV/0!</v>
      </c>
      <c r="ER423" s="39" t="e">
        <f t="shared" si="1280"/>
        <v>#DIV/0!</v>
      </c>
      <c r="ES423" s="58" t="str">
        <f t="shared" si="1281"/>
        <v>(OH,F,Cl)-dominate amphibole</v>
      </c>
      <c r="ET423" s="58" t="e">
        <f t="shared" si="1282"/>
        <v>#N/A</v>
      </c>
      <c r="EU423" s="56">
        <f t="shared" si="1194"/>
        <v>0</v>
      </c>
      <c r="EV423" s="56">
        <f t="shared" si="1195"/>
        <v>0</v>
      </c>
      <c r="EW423" s="56">
        <f t="shared" si="1196"/>
        <v>0</v>
      </c>
      <c r="EX423" s="56">
        <f t="shared" si="1197"/>
        <v>0</v>
      </c>
      <c r="EY423" s="56">
        <f t="shared" si="1198"/>
        <v>0</v>
      </c>
      <c r="EZ423" s="56">
        <f t="shared" si="1199"/>
        <v>0</v>
      </c>
      <c r="FA423" s="39">
        <f t="shared" si="1200"/>
        <v>0</v>
      </c>
      <c r="FB423" s="39">
        <f t="shared" si="1201"/>
        <v>0</v>
      </c>
      <c r="FC423" s="54">
        <f t="shared" si="1202"/>
        <v>0</v>
      </c>
      <c r="FD423" s="54">
        <f t="shared" si="1203"/>
        <v>0</v>
      </c>
      <c r="FE423" s="39">
        <f t="shared" si="1204"/>
        <v>0</v>
      </c>
      <c r="FF423" s="54">
        <f t="shared" si="1205"/>
        <v>0</v>
      </c>
      <c r="FG423" s="39">
        <f t="shared" si="1206"/>
        <v>0</v>
      </c>
      <c r="FH423" s="39">
        <f t="shared" si="1283"/>
        <v>0</v>
      </c>
      <c r="FI423" s="39">
        <f t="shared" si="1284"/>
        <v>0</v>
      </c>
      <c r="FJ423" s="39">
        <f t="shared" si="1285"/>
        <v>0</v>
      </c>
      <c r="FK423" s="39" t="e">
        <f t="shared" si="1286"/>
        <v>#DIV/0!</v>
      </c>
      <c r="FL423" s="39" t="e">
        <f t="shared" si="1287"/>
        <v>#DIV/0!</v>
      </c>
      <c r="FM423" s="39" t="e">
        <f t="shared" si="1288"/>
        <v>#DIV/0!</v>
      </c>
      <c r="FN423" s="39">
        <f t="shared" si="1289"/>
        <v>1</v>
      </c>
      <c r="FO423" s="39">
        <f t="shared" si="1207"/>
        <v>0</v>
      </c>
      <c r="FP423" s="39">
        <f t="shared" si="1208"/>
        <v>0</v>
      </c>
      <c r="FQ423" s="39">
        <f t="shared" si="1209"/>
        <v>0</v>
      </c>
      <c r="FR423" s="39">
        <f t="shared" si="1290"/>
        <v>0</v>
      </c>
      <c r="FS423" s="39">
        <f t="shared" si="1291"/>
        <v>0</v>
      </c>
      <c r="FU423" s="39" t="e">
        <f t="shared" si="1292"/>
        <v>#DIV/0!</v>
      </c>
      <c r="FV423" s="39" t="e">
        <f t="shared" si="1293"/>
        <v>#DIV/0!</v>
      </c>
      <c r="FW423" s="39" t="e">
        <f t="shared" si="1294"/>
        <v>#DIV/0!</v>
      </c>
      <c r="FY423" s="39" t="e">
        <f t="shared" si="1295"/>
        <v>#DIV/0!</v>
      </c>
      <c r="FZ423" s="39" t="e">
        <f t="shared" si="1296"/>
        <v>#DIV/0!</v>
      </c>
      <c r="GA423" s="39" t="e">
        <f t="shared" si="1297"/>
        <v>#DIV/0!</v>
      </c>
      <c r="GB423" s="39" t="e">
        <f t="shared" si="1298"/>
        <v>#DIV/0!</v>
      </c>
      <c r="GC423" s="39" t="e">
        <f t="shared" si="1299"/>
        <v>#DIV/0!</v>
      </c>
      <c r="GD423" s="39" t="e">
        <f t="shared" si="1300"/>
        <v>#DIV/0!</v>
      </c>
      <c r="GE423" s="39" t="e">
        <f t="shared" si="1301"/>
        <v>#DIV/0!</v>
      </c>
      <c r="GF423" s="39" t="e">
        <f t="shared" si="1302"/>
        <v>#DIV/0!</v>
      </c>
      <c r="GG423" s="39" t="e">
        <f t="shared" si="1303"/>
        <v>#DIV/0!</v>
      </c>
      <c r="GH423" s="39" t="e">
        <f t="shared" si="1304"/>
        <v>#DIV/0!</v>
      </c>
      <c r="GI423" s="39"/>
      <c r="GJ423" s="39" t="e">
        <f t="shared" si="1305"/>
        <v>#DIV/0!</v>
      </c>
      <c r="GK423" s="39" t="e">
        <f t="shared" si="1306"/>
        <v>#DIV/0!</v>
      </c>
      <c r="GL423" s="39" t="e">
        <f t="shared" si="1307"/>
        <v>#DIV/0!</v>
      </c>
      <c r="GM423" s="39" t="e">
        <f t="shared" si="1308"/>
        <v>#DIV/0!</v>
      </c>
      <c r="GN423" s="39" t="e">
        <f t="shared" si="1309"/>
        <v>#DIV/0!</v>
      </c>
      <c r="GO423" s="57"/>
      <c r="GP423" s="57" t="e">
        <f t="shared" si="1310"/>
        <v>#DIV/0!</v>
      </c>
      <c r="GQ423" s="59" t="e">
        <f t="shared" si="1311"/>
        <v>#DIV/0!</v>
      </c>
      <c r="GR423" s="41" t="e">
        <f t="shared" si="1312"/>
        <v>#DIV/0!</v>
      </c>
      <c r="GS423" s="57" t="e">
        <f t="shared" si="1313"/>
        <v>#DIV/0!</v>
      </c>
      <c r="GT423" s="57" t="e">
        <f t="shared" si="1314"/>
        <v>#DIV/0!</v>
      </c>
      <c r="GU423" s="57" t="e">
        <f t="shared" si="1315"/>
        <v>#DIV/0!</v>
      </c>
      <c r="GV423" s="57"/>
      <c r="GW423" s="42" t="e">
        <f t="shared" si="1316"/>
        <v>#DIV/0!</v>
      </c>
      <c r="GX423" s="42" t="e">
        <f t="shared" si="1317"/>
        <v>#DIV/0!</v>
      </c>
      <c r="GY423" s="42" t="e">
        <f t="shared" si="1318"/>
        <v>#DIV/0!</v>
      </c>
      <c r="GZ423" s="57"/>
      <c r="HA423" s="2" t="e">
        <f t="shared" si="1319"/>
        <v>#DIV/0!</v>
      </c>
      <c r="HB423" s="2" t="e">
        <f t="shared" si="1320"/>
        <v>#DIV/0!</v>
      </c>
      <c r="HC423" s="2" t="e">
        <f t="shared" si="1321"/>
        <v>#DIV/0!</v>
      </c>
      <c r="HD423" s="2" t="e">
        <f t="shared" si="1322"/>
        <v>#DIV/0!</v>
      </c>
      <c r="HE423" s="2" t="e">
        <f t="shared" si="1323"/>
        <v>#DIV/0!</v>
      </c>
      <c r="HF423" s="2" t="e">
        <f t="shared" si="1324"/>
        <v>#DIV/0!</v>
      </c>
      <c r="HG423" s="2" t="e">
        <f t="shared" si="1325"/>
        <v>#DIV/0!</v>
      </c>
      <c r="HH423" s="2" t="e">
        <f t="shared" si="1326"/>
        <v>#DIV/0!</v>
      </c>
      <c r="HI423" s="2" t="e">
        <f t="shared" si="1327"/>
        <v>#DIV/0!</v>
      </c>
      <c r="HJ423" s="11" t="e">
        <f t="shared" si="1328"/>
        <v>#DIV/0!</v>
      </c>
      <c r="HK423" s="60" t="e">
        <f t="shared" si="1329"/>
        <v>#DIV/0!</v>
      </c>
      <c r="HL423" s="57"/>
      <c r="HM423" s="57" t="e">
        <f t="shared" si="1330"/>
        <v>#DIV/0!</v>
      </c>
      <c r="HN423" s="57" t="e">
        <f t="shared" si="1331"/>
        <v>#DIV/0!</v>
      </c>
      <c r="HO423" s="57" t="e">
        <f t="shared" si="1332"/>
        <v>#DIV/0!</v>
      </c>
      <c r="HP423" s="57" t="e">
        <f t="shared" si="1333"/>
        <v>#DIV/0!</v>
      </c>
      <c r="HQ423" s="57" t="e">
        <f t="shared" si="1334"/>
        <v>#DIV/0!</v>
      </c>
      <c r="HR423" s="57"/>
      <c r="HS423" s="57" t="e">
        <f t="shared" si="1335"/>
        <v>#DIV/0!</v>
      </c>
      <c r="HT423" s="57" t="e">
        <f t="shared" si="1336"/>
        <v>#DIV/0!</v>
      </c>
      <c r="HU423" s="57" t="e">
        <f t="shared" si="1337"/>
        <v>#DIV/0!</v>
      </c>
      <c r="HV423" s="57" t="e">
        <f t="shared" si="1338"/>
        <v>#DIV/0!</v>
      </c>
      <c r="HW423" s="57" t="e">
        <f t="shared" si="1339"/>
        <v>#DIV/0!</v>
      </c>
      <c r="HX423" s="57"/>
      <c r="HY423" s="57" t="e">
        <f t="shared" si="1340"/>
        <v>#DIV/0!</v>
      </c>
      <c r="HZ423" s="57" t="e">
        <f t="shared" si="1341"/>
        <v>#DIV/0!</v>
      </c>
      <c r="IA423" s="57"/>
      <c r="IB423" s="61">
        <f t="shared" si="1342"/>
        <v>0</v>
      </c>
      <c r="IC423" s="57" t="str">
        <f t="shared" si="1343"/>
        <v/>
      </c>
      <c r="ID423" s="42"/>
      <c r="IE423" s="2" t="str">
        <f t="shared" si="1344"/>
        <v/>
      </c>
      <c r="IF423" s="60" t="e">
        <f t="shared" si="1345"/>
        <v>#DIV/0!</v>
      </c>
      <c r="IG423" s="60" t="str">
        <f t="shared" si="1346"/>
        <v/>
      </c>
      <c r="IH423" s="60" t="str">
        <f t="shared" si="1347"/>
        <v>zinco-</v>
      </c>
      <c r="II423" s="60" t="str">
        <f t="shared" si="1348"/>
        <v>mangano-</v>
      </c>
      <c r="IJ423" s="60" t="e">
        <f t="shared" si="1349"/>
        <v>#DIV/0!</v>
      </c>
      <c r="IK423" s="60" t="e">
        <f t="shared" si="1350"/>
        <v>#DIV/0!</v>
      </c>
      <c r="IL423" s="60" t="e">
        <f t="shared" si="1351"/>
        <v>#DIV/0!</v>
      </c>
      <c r="IM423" s="60" t="e">
        <f t="shared" si="1352"/>
        <v>#DIV/0!</v>
      </c>
      <c r="IN423" s="60" t="str">
        <f t="shared" si="1353"/>
        <v/>
      </c>
      <c r="IO423" s="60" t="str">
        <f t="shared" si="1354"/>
        <v/>
      </c>
      <c r="IP423" s="57"/>
      <c r="IQ423" s="57" t="str">
        <f t="shared" si="1355"/>
        <v>ERROR!!</v>
      </c>
    </row>
    <row r="424" spans="24:251">
      <c r="X424" s="29">
        <f t="shared" si="1211"/>
        <v>0</v>
      </c>
      <c r="Y424" s="29">
        <f t="shared" si="1212"/>
        <v>0</v>
      </c>
      <c r="Z424" s="29" t="e">
        <f t="shared" si="1213"/>
        <v>#DIV/0!</v>
      </c>
      <c r="AA424" s="29" t="e">
        <f t="shared" si="1214"/>
        <v>#DIV/0!</v>
      </c>
      <c r="AB424" s="29" t="e">
        <f t="shared" si="1215"/>
        <v>#DIV/0!</v>
      </c>
      <c r="AC424" s="29" t="e">
        <f t="shared" si="1216"/>
        <v>#DIV/0!</v>
      </c>
      <c r="AF424" s="23">
        <v>60.084299999999999</v>
      </c>
      <c r="AG424" s="23">
        <v>79.878799999999998</v>
      </c>
      <c r="AH424" s="23">
        <v>101.96120000000001</v>
      </c>
      <c r="AI424" s="23">
        <v>151.99039999999999</v>
      </c>
      <c r="AJ424" s="23">
        <v>159.69</v>
      </c>
      <c r="AK424" s="23">
        <v>71.846400000000003</v>
      </c>
      <c r="AL424" s="23">
        <v>70.9375</v>
      </c>
      <c r="AM424" s="23">
        <v>40.304400000000001</v>
      </c>
      <c r="AN424" s="23">
        <v>56.077399999999997</v>
      </c>
      <c r="AO424" s="23">
        <v>61.978999999999999</v>
      </c>
      <c r="AP424" s="23">
        <v>94.195999999999998</v>
      </c>
      <c r="AQ424" s="23">
        <v>18.998000000000001</v>
      </c>
      <c r="AR424" s="23">
        <v>35.450000000000003</v>
      </c>
      <c r="AS424" s="23">
        <v>29.88</v>
      </c>
      <c r="AT424" s="23">
        <v>74.691999999999993</v>
      </c>
      <c r="AU424" s="23">
        <v>81.39</v>
      </c>
      <c r="AX424" s="54">
        <f t="shared" si="1217"/>
        <v>0</v>
      </c>
      <c r="AY424" s="54">
        <f t="shared" si="1218"/>
        <v>0</v>
      </c>
      <c r="AZ424" s="54">
        <f t="shared" si="1219"/>
        <v>0</v>
      </c>
      <c r="BA424" s="54">
        <f t="shared" si="1220"/>
        <v>0</v>
      </c>
      <c r="BB424" s="54">
        <f t="shared" si="1221"/>
        <v>0</v>
      </c>
      <c r="BC424" s="54">
        <f t="shared" si="1222"/>
        <v>0</v>
      </c>
      <c r="BD424" s="54">
        <f t="shared" si="1223"/>
        <v>0</v>
      </c>
      <c r="BE424" s="54">
        <f t="shared" si="1224"/>
        <v>0</v>
      </c>
      <c r="BF424" s="54">
        <f t="shared" si="1225"/>
        <v>0</v>
      </c>
      <c r="BG424" s="54">
        <f t="shared" si="1226"/>
        <v>0</v>
      </c>
      <c r="BH424" s="54">
        <f t="shared" si="1227"/>
        <v>0</v>
      </c>
      <c r="BI424" s="54">
        <f t="shared" si="1228"/>
        <v>0</v>
      </c>
      <c r="BJ424" s="54">
        <f t="shared" si="1229"/>
        <v>0</v>
      </c>
      <c r="BK424" s="54">
        <f t="shared" si="1230"/>
        <v>0</v>
      </c>
      <c r="BL424" s="54">
        <f t="shared" si="1231"/>
        <v>0</v>
      </c>
      <c r="BM424" s="42"/>
      <c r="BO424" s="54">
        <f>'Norm-coeff'!$C$2+$AX424*'Norm-coeff'!$D$2+$AY424*'Norm-coeff'!$E$2+$AZ424*'Norm-coeff'!$F$2+$BA424*'Norm-coeff'!$G$2+$BB424*'Norm-coeff'!$H$2+$BC424*'Norm-coeff'!$I$2+$BD424*'Norm-coeff'!$J$2+$BE424*'Norm-coeff'!$K$2+$BF424*'Norm-coeff'!$L$2+$BG424*'Norm-coeff'!$M$2+$BH424*'Norm-coeff'!$N$2+$BI424*'Norm-coeff'!$O$2</f>
        <v>5.4045421474420303</v>
      </c>
      <c r="BP424" s="54">
        <f>'Norm-coeff'!$C$3+$AX424*'Norm-coeff'!$D$3+$AY424*'Norm-coeff'!$E$3+$AZ424*'Norm-coeff'!$F$3+$BA424*'Norm-coeff'!$G$3+$BB424*'Norm-coeff'!$H$3+$BC424*'Norm-coeff'!$I$3+$BD424*'Norm-coeff'!$J$3+$BE424*'Norm-coeff'!$K$3+$BF424*'Norm-coeff'!$L$3+$BG424*'Norm-coeff'!$M$3+$BH424*'Norm-coeff'!$N$3+$BI424*'Norm-coeff'!$O$3</f>
        <v>3.15319116612705</v>
      </c>
      <c r="BQ424" s="54">
        <f>'Norm-coeff'!$C$4+$AX424*'Norm-coeff'!$D$4+$AY424*'Norm-coeff'!$E$4+$AZ424*'Norm-coeff'!$F$4+$BA424*'Norm-coeff'!$G$4+$BB424*'Norm-coeff'!$H$4+$BC424*'Norm-coeff'!$I$4+$BD424*'Norm-coeff'!$J$4+$BE424*'Norm-coeff'!$K$4+$BF424*'Norm-coeff'!$L$4+$BG424*'Norm-coeff'!$M$4+$BH424*'Norm-coeff'!$N$4+$BI424*'Norm-coeff'!$O$4</f>
        <v>1.42115649462768</v>
      </c>
      <c r="BR424" s="54">
        <f>'Norm-coeff'!$C$5+$AX424*'Norm-coeff'!$D$5+$AY424*'Norm-coeff'!$E$5+$AZ424*'Norm-coeff'!$F$5+$BA424*'Norm-coeff'!$G$5+$BB424*'Norm-coeff'!$H$5+$BC424*'Norm-coeff'!$I$5+$BD424*'Norm-coeff'!$J$5+$BE424*'Norm-coeff'!$K$5+$BF424*'Norm-coeff'!$L$5+$BG424*'Norm-coeff'!$M$5+$BH424*'Norm-coeff'!$N$5+$BI424*'Norm-coeff'!$O$5</f>
        <v>1.0553329241296201</v>
      </c>
      <c r="BS424" s="54">
        <f>'Norm-coeff'!$C$6+$AX424*'Norm-coeff'!$D$6+$AY424*'Norm-coeff'!$E$6+$AZ424*'Norm-coeff'!$F$6+$BA424*'Norm-coeff'!$G$6+$BB424*'Norm-coeff'!$H$6+$BC424*'Norm-coeff'!$I$6+$BD424*'Norm-coeff'!$J$6+$BE424*'Norm-coeff'!$K$6+$BF424*'Norm-coeff'!$L$6+$BG424*'Norm-coeff'!$M$6+$BH424*'Norm-coeff'!$N$6+$BI424*'Norm-coeff'!$O$6</f>
        <v>-1.48700885495103E-2</v>
      </c>
      <c r="BT424" s="54">
        <f>'Norm-coeff'!$C$7+$AX424*'Norm-coeff'!$D$7+$AY424*'Norm-coeff'!$E$7+$AZ424*'Norm-coeff'!$F$7+$BA424*'Norm-coeff'!$G$7+$BB424*'Norm-coeff'!$H$7+$BC424*'Norm-coeff'!$I$7+$BD424*'Norm-coeff'!$J$7+$BE424*'Norm-coeff'!$K$7+$BF424*'Norm-coeff'!$L$7+$BG424*'Norm-coeff'!$M$7+$BH424*'Norm-coeff'!$N$7+$BI424*'Norm-coeff'!$O$7</f>
        <v>2.0907583608832998</v>
      </c>
      <c r="BU424" s="54">
        <f>'Norm-coeff'!$C$8+$AX424*'Norm-coeff'!$D$8+$AY424*'Norm-coeff'!$E$8+$AZ424*'Norm-coeff'!$F$8+$BA424*'Norm-coeff'!$G$8+$BB424*'Norm-coeff'!$H$8+$BC424*'Norm-coeff'!$I$8+$BD424*'Norm-coeff'!$J$8+$BE424*'Norm-coeff'!$K$8+$BF424*'Norm-coeff'!$L$8+$BG424*'Norm-coeff'!$M$8+$BH424*'Norm-coeff'!$N$8+$BI424*'Norm-coeff'!$O$8</f>
        <v>0.65894159836244504</v>
      </c>
      <c r="BV424" s="54">
        <f>'Norm-coeff'!$C$9+$AX424*'Norm-coeff'!$D$9+$AY424*'Norm-coeff'!$E$9+$AZ424*'Norm-coeff'!$F$9+$BA424*'Norm-coeff'!$G$9+$BB424*'Norm-coeff'!$H$9+$BC424*'Norm-coeff'!$I$9+$BD424*'Norm-coeff'!$J$9+$BE424*'Norm-coeff'!$K$9+$BF424*'Norm-coeff'!$L$9+$BG424*'Norm-coeff'!$M$9+$BH424*'Norm-coeff'!$N$9+$BI424*'Norm-coeff'!$O$9</f>
        <v>1.48961085014701</v>
      </c>
      <c r="BW424" s="54">
        <f>'Norm-coeff'!$C$10+$AX424*'Norm-coeff'!$D$10+$AY424*'Norm-coeff'!$E$10+$AZ424*'Norm-coeff'!$F$10+$BA424*'Norm-coeff'!$G$10+$BB424*'Norm-coeff'!$H$10+$BC424*'Norm-coeff'!$I$10+$BD424*'Norm-coeff'!$J$10+$BE424*'Norm-coeff'!$K$10+$BF424*'Norm-coeff'!$L$10+$BG424*'Norm-coeff'!$M$10+$BH424*'Norm-coeff'!$N$10+$BI424*'Norm-coeff'!$O$10</f>
        <v>1.42058735749591</v>
      </c>
      <c r="BX424" s="54">
        <f>'Norm-coeff'!$C$11+$AX424*'Norm-coeff'!$D$11+$AY424*'Norm-coeff'!$E$11+$AZ424*'Norm-coeff'!$F$11+$BA424*'Norm-coeff'!$G$11+$BB424*'Norm-coeff'!$H$11+$BC424*'Norm-coeff'!$I$11+$BD424*'Norm-coeff'!$J$11+$BE424*'Norm-coeff'!$K$11+$BF424*'Norm-coeff'!$L$11+$BG424*'Norm-coeff'!$M$11+$BH424*'Norm-coeff'!$N$11+$BI424*'Norm-coeff'!$O$11</f>
        <v>0.221233014421479</v>
      </c>
      <c r="BY424" s="54">
        <f>'Norm-coeff'!$C$12+$AX424*'Norm-coeff'!$D$12+$AY424*'Norm-coeff'!$E$12+$AZ424*'Norm-coeff'!$F$12+$BA424*'Norm-coeff'!$G$12+$BB424*'Norm-coeff'!$H$12+$BC424*'Norm-coeff'!$I$12+$BD424*'Norm-coeff'!$J$12+$BE424*'Norm-coeff'!$K$12+$BF424*'Norm-coeff'!$L$12+$BG424*'Norm-coeff'!$M$12+$BH424*'Norm-coeff'!$N$12+$BI424*'Norm-coeff'!$O$12</f>
        <v>0.283527502056037</v>
      </c>
      <c r="BZ424" s="54">
        <f>'Norm-coeff'!$C$13+$AX424*'Norm-coeff'!$D$13+$AY424*'Norm-coeff'!$E$13+$AZ424*'Norm-coeff'!$F$13+$BA424*'Norm-coeff'!$G$13+$BB424*'Norm-coeff'!$H$13+$BC424*'Norm-coeff'!$I$13+$BD424*'Norm-coeff'!$J$13+$BE424*'Norm-coeff'!$K$13+$BF424*'Norm-coeff'!$L$13+$BG424*'Norm-coeff'!$M$13+$BH424*'Norm-coeff'!$N$13+$BI424*'Norm-coeff'!$O$13</f>
        <v>-4.1864930554451202E-2</v>
      </c>
      <c r="CA424" s="54">
        <f>'Norm-coeff'!$C$14+$AX424*'Norm-coeff'!$D$14+$AY424*'Norm-coeff'!$E$14+$AZ424*'Norm-coeff'!$F$14+$BA424*'Norm-coeff'!$G$14+$BB424*'Norm-coeff'!$H$14+$BC424*'Norm-coeff'!$I$14+$BD424*'Norm-coeff'!$J$14+$BE424*'Norm-coeff'!$K$14+$BF424*'Norm-coeff'!$L$14+$BG424*'Norm-coeff'!$M$14+$BH424*'Norm-coeff'!$N$14+$BI424*'Norm-coeff'!$O$14</f>
        <v>4.2526983164477103</v>
      </c>
      <c r="CC424" s="54">
        <f t="shared" si="1356"/>
        <v>0</v>
      </c>
      <c r="CG424" s="54">
        <f t="shared" si="1232"/>
        <v>0</v>
      </c>
      <c r="CH424" s="54">
        <f t="shared" si="1210"/>
        <v>0</v>
      </c>
      <c r="CI424" s="54">
        <f t="shared" si="1233"/>
        <v>0</v>
      </c>
      <c r="CJ424" s="56">
        <f t="shared" si="1234"/>
        <v>0</v>
      </c>
      <c r="CK424" s="54">
        <f t="shared" si="1235"/>
        <v>0</v>
      </c>
      <c r="CL424" s="54">
        <f t="shared" si="1236"/>
        <v>0</v>
      </c>
      <c r="CM424" s="54">
        <f t="shared" si="1237"/>
        <v>0</v>
      </c>
      <c r="CN424" s="54">
        <f t="shared" si="1238"/>
        <v>0</v>
      </c>
      <c r="CO424" s="54">
        <f t="shared" si="1239"/>
        <v>0</v>
      </c>
      <c r="CP424" s="54">
        <f t="shared" si="1240"/>
        <v>0</v>
      </c>
      <c r="CQ424" s="54">
        <f t="shared" si="1241"/>
        <v>0</v>
      </c>
      <c r="CR424" s="54">
        <f t="shared" si="1242"/>
        <v>0</v>
      </c>
      <c r="CS424" s="54">
        <f t="shared" si="1243"/>
        <v>0</v>
      </c>
      <c r="CU424" s="54">
        <f t="shared" si="1244"/>
        <v>0</v>
      </c>
      <c r="CV424" s="54">
        <f t="shared" si="1245"/>
        <v>0</v>
      </c>
      <c r="CW424" s="54">
        <f t="shared" si="1246"/>
        <v>0</v>
      </c>
      <c r="CX424" s="54">
        <f t="shared" si="1247"/>
        <v>0</v>
      </c>
      <c r="CZ424" s="54">
        <f t="shared" si="1248"/>
        <v>0</v>
      </c>
      <c r="DA424" s="54">
        <f t="shared" si="1249"/>
        <v>0</v>
      </c>
      <c r="DB424" s="54">
        <f t="shared" si="1250"/>
        <v>0</v>
      </c>
      <c r="DC424" s="54">
        <f t="shared" si="1251"/>
        <v>0</v>
      </c>
      <c r="DD424" s="54">
        <f t="shared" si="1252"/>
        <v>0</v>
      </c>
      <c r="DE424" s="54">
        <f t="shared" si="1253"/>
        <v>0</v>
      </c>
      <c r="DF424" s="54">
        <f t="shared" si="1254"/>
        <v>0</v>
      </c>
      <c r="DG424" s="54">
        <f t="shared" si="1255"/>
        <v>2</v>
      </c>
      <c r="DH424" s="71">
        <f t="shared" si="1256"/>
        <v>0</v>
      </c>
      <c r="DI424" s="71">
        <f t="shared" si="1257"/>
        <v>0</v>
      </c>
      <c r="DJ424" s="54">
        <f t="shared" si="1258"/>
        <v>0</v>
      </c>
      <c r="DK424" s="54">
        <f t="shared" si="1259"/>
        <v>2</v>
      </c>
      <c r="DL424" s="4">
        <f t="shared" si="1184"/>
        <v>0</v>
      </c>
      <c r="DM424" s="3">
        <f t="shared" si="1260"/>
        <v>0</v>
      </c>
      <c r="DN424" s="3">
        <f t="shared" si="1261"/>
        <v>0</v>
      </c>
      <c r="DO424" s="4" t="e">
        <f t="shared" si="1262"/>
        <v>#DIV/0!</v>
      </c>
      <c r="DP424" s="57"/>
      <c r="DQ424" s="57"/>
      <c r="DR424" s="56">
        <f t="shared" si="1185"/>
        <v>2</v>
      </c>
      <c r="DS424" s="56">
        <f t="shared" si="1186"/>
        <v>0</v>
      </c>
      <c r="DT424" s="38">
        <f t="shared" si="1187"/>
        <v>0</v>
      </c>
      <c r="DU424" s="38">
        <f t="shared" si="1263"/>
        <v>2</v>
      </c>
      <c r="DV424" s="38">
        <f t="shared" si="1188"/>
        <v>0</v>
      </c>
      <c r="DW424" s="39">
        <f t="shared" si="1189"/>
        <v>0</v>
      </c>
      <c r="DX424" s="39">
        <f t="shared" si="1190"/>
        <v>0</v>
      </c>
      <c r="DY424" s="39">
        <f t="shared" si="1191"/>
        <v>0</v>
      </c>
      <c r="DZ424" s="39">
        <f t="shared" si="1192"/>
        <v>0</v>
      </c>
      <c r="EA424" s="39">
        <f t="shared" si="1193"/>
        <v>0</v>
      </c>
      <c r="EB424" s="37" t="e">
        <f t="shared" si="1264"/>
        <v>#DIV/0!</v>
      </c>
      <c r="EC424" s="37" t="e">
        <f t="shared" si="1265"/>
        <v>#DIV/0!</v>
      </c>
      <c r="ED424" s="37" t="e">
        <f t="shared" si="1266"/>
        <v>#DIV/0!</v>
      </c>
      <c r="EE424" s="37" t="e">
        <f t="shared" si="1267"/>
        <v>#DIV/0!</v>
      </c>
      <c r="EF424" s="39" t="e">
        <f t="shared" si="1268"/>
        <v>#DIV/0!</v>
      </c>
      <c r="EG424" s="37" t="e">
        <f t="shared" si="1269"/>
        <v>#DIV/0!</v>
      </c>
      <c r="EH424" s="37" t="e">
        <f t="shared" si="1270"/>
        <v>#DIV/0!</v>
      </c>
      <c r="EI424" s="11" t="b">
        <f t="shared" si="1271"/>
        <v>1</v>
      </c>
      <c r="EJ424" s="11" t="b">
        <f t="shared" si="1272"/>
        <v>0</v>
      </c>
      <c r="EK424" s="39" t="e">
        <f t="shared" si="1273"/>
        <v>#DIV/0!</v>
      </c>
      <c r="EL424" s="39" t="e">
        <f t="shared" si="1274"/>
        <v>#DIV/0!</v>
      </c>
      <c r="EM424" s="39" t="e">
        <f t="shared" si="1275"/>
        <v>#DIV/0!</v>
      </c>
      <c r="EN424" s="39" t="e">
        <f t="shared" si="1276"/>
        <v>#DIV/0!</v>
      </c>
      <c r="EO424" s="39" t="e">
        <f t="shared" si="1277"/>
        <v>#DIV/0!</v>
      </c>
      <c r="EP424" s="39" t="e">
        <f t="shared" si="1278"/>
        <v>#DIV/0!</v>
      </c>
      <c r="EQ424" s="39" t="e">
        <f t="shared" si="1279"/>
        <v>#DIV/0!</v>
      </c>
      <c r="ER424" s="39" t="e">
        <f t="shared" si="1280"/>
        <v>#DIV/0!</v>
      </c>
      <c r="ES424" s="58" t="str">
        <f t="shared" si="1281"/>
        <v>(OH,F,Cl)-dominate amphibole</v>
      </c>
      <c r="ET424" s="58" t="e">
        <f t="shared" si="1282"/>
        <v>#N/A</v>
      </c>
      <c r="EU424" s="56">
        <f t="shared" si="1194"/>
        <v>0</v>
      </c>
      <c r="EV424" s="56">
        <f t="shared" si="1195"/>
        <v>0</v>
      </c>
      <c r="EW424" s="56">
        <f t="shared" si="1196"/>
        <v>0</v>
      </c>
      <c r="EX424" s="56">
        <f t="shared" si="1197"/>
        <v>0</v>
      </c>
      <c r="EY424" s="56">
        <f t="shared" si="1198"/>
        <v>0</v>
      </c>
      <c r="EZ424" s="56">
        <f t="shared" si="1199"/>
        <v>0</v>
      </c>
      <c r="FA424" s="39">
        <f t="shared" si="1200"/>
        <v>0</v>
      </c>
      <c r="FB424" s="39">
        <f t="shared" si="1201"/>
        <v>0</v>
      </c>
      <c r="FC424" s="54">
        <f t="shared" si="1202"/>
        <v>0</v>
      </c>
      <c r="FD424" s="54">
        <f t="shared" si="1203"/>
        <v>0</v>
      </c>
      <c r="FE424" s="39">
        <f t="shared" si="1204"/>
        <v>0</v>
      </c>
      <c r="FF424" s="54">
        <f t="shared" si="1205"/>
        <v>0</v>
      </c>
      <c r="FG424" s="39">
        <f t="shared" si="1206"/>
        <v>0</v>
      </c>
      <c r="FH424" s="39">
        <f t="shared" si="1283"/>
        <v>0</v>
      </c>
      <c r="FI424" s="39">
        <f t="shared" si="1284"/>
        <v>0</v>
      </c>
      <c r="FJ424" s="39">
        <f t="shared" si="1285"/>
        <v>0</v>
      </c>
      <c r="FK424" s="39" t="e">
        <f t="shared" si="1286"/>
        <v>#DIV/0!</v>
      </c>
      <c r="FL424" s="39" t="e">
        <f t="shared" si="1287"/>
        <v>#DIV/0!</v>
      </c>
      <c r="FM424" s="39" t="e">
        <f t="shared" si="1288"/>
        <v>#DIV/0!</v>
      </c>
      <c r="FN424" s="39">
        <f t="shared" si="1289"/>
        <v>1</v>
      </c>
      <c r="FO424" s="39">
        <f t="shared" si="1207"/>
        <v>0</v>
      </c>
      <c r="FP424" s="39">
        <f t="shared" si="1208"/>
        <v>0</v>
      </c>
      <c r="FQ424" s="39">
        <f t="shared" si="1209"/>
        <v>0</v>
      </c>
      <c r="FR424" s="39">
        <f t="shared" si="1290"/>
        <v>0</v>
      </c>
      <c r="FS424" s="39">
        <f t="shared" si="1291"/>
        <v>0</v>
      </c>
      <c r="FU424" s="39" t="e">
        <f t="shared" si="1292"/>
        <v>#DIV/0!</v>
      </c>
      <c r="FV424" s="39" t="e">
        <f t="shared" si="1293"/>
        <v>#DIV/0!</v>
      </c>
      <c r="FW424" s="39" t="e">
        <f t="shared" si="1294"/>
        <v>#DIV/0!</v>
      </c>
      <c r="FY424" s="39" t="e">
        <f t="shared" si="1295"/>
        <v>#DIV/0!</v>
      </c>
      <c r="FZ424" s="39" t="e">
        <f t="shared" si="1296"/>
        <v>#DIV/0!</v>
      </c>
      <c r="GA424" s="39" t="e">
        <f t="shared" si="1297"/>
        <v>#DIV/0!</v>
      </c>
      <c r="GB424" s="39" t="e">
        <f t="shared" si="1298"/>
        <v>#DIV/0!</v>
      </c>
      <c r="GC424" s="39" t="e">
        <f t="shared" si="1299"/>
        <v>#DIV/0!</v>
      </c>
      <c r="GD424" s="39" t="e">
        <f t="shared" si="1300"/>
        <v>#DIV/0!</v>
      </c>
      <c r="GE424" s="39" t="e">
        <f t="shared" si="1301"/>
        <v>#DIV/0!</v>
      </c>
      <c r="GF424" s="39" t="e">
        <f t="shared" si="1302"/>
        <v>#DIV/0!</v>
      </c>
      <c r="GG424" s="39" t="e">
        <f t="shared" si="1303"/>
        <v>#DIV/0!</v>
      </c>
      <c r="GH424" s="39" t="e">
        <f t="shared" si="1304"/>
        <v>#DIV/0!</v>
      </c>
      <c r="GI424" s="39"/>
      <c r="GJ424" s="39" t="e">
        <f t="shared" si="1305"/>
        <v>#DIV/0!</v>
      </c>
      <c r="GK424" s="39" t="e">
        <f t="shared" si="1306"/>
        <v>#DIV/0!</v>
      </c>
      <c r="GL424" s="39" t="e">
        <f t="shared" si="1307"/>
        <v>#DIV/0!</v>
      </c>
      <c r="GM424" s="39" t="e">
        <f t="shared" si="1308"/>
        <v>#DIV/0!</v>
      </c>
      <c r="GN424" s="39" t="e">
        <f t="shared" si="1309"/>
        <v>#DIV/0!</v>
      </c>
      <c r="GO424" s="57"/>
      <c r="GP424" s="57" t="e">
        <f t="shared" si="1310"/>
        <v>#DIV/0!</v>
      </c>
      <c r="GQ424" s="59" t="e">
        <f t="shared" si="1311"/>
        <v>#DIV/0!</v>
      </c>
      <c r="GR424" s="41" t="e">
        <f t="shared" si="1312"/>
        <v>#DIV/0!</v>
      </c>
      <c r="GS424" s="57" t="e">
        <f t="shared" si="1313"/>
        <v>#DIV/0!</v>
      </c>
      <c r="GT424" s="57" t="e">
        <f t="shared" si="1314"/>
        <v>#DIV/0!</v>
      </c>
      <c r="GU424" s="57" t="e">
        <f t="shared" si="1315"/>
        <v>#DIV/0!</v>
      </c>
      <c r="GV424" s="57"/>
      <c r="GW424" s="42" t="e">
        <f t="shared" si="1316"/>
        <v>#DIV/0!</v>
      </c>
      <c r="GX424" s="42" t="e">
        <f t="shared" si="1317"/>
        <v>#DIV/0!</v>
      </c>
      <c r="GY424" s="42" t="e">
        <f t="shared" si="1318"/>
        <v>#DIV/0!</v>
      </c>
      <c r="GZ424" s="57"/>
      <c r="HA424" s="2" t="e">
        <f t="shared" si="1319"/>
        <v>#DIV/0!</v>
      </c>
      <c r="HB424" s="2" t="e">
        <f t="shared" si="1320"/>
        <v>#DIV/0!</v>
      </c>
      <c r="HC424" s="2" t="e">
        <f t="shared" si="1321"/>
        <v>#DIV/0!</v>
      </c>
      <c r="HD424" s="2" t="e">
        <f t="shared" si="1322"/>
        <v>#DIV/0!</v>
      </c>
      <c r="HE424" s="2" t="e">
        <f t="shared" si="1323"/>
        <v>#DIV/0!</v>
      </c>
      <c r="HF424" s="2" t="e">
        <f t="shared" si="1324"/>
        <v>#DIV/0!</v>
      </c>
      <c r="HG424" s="2" t="e">
        <f t="shared" si="1325"/>
        <v>#DIV/0!</v>
      </c>
      <c r="HH424" s="2" t="e">
        <f t="shared" si="1326"/>
        <v>#DIV/0!</v>
      </c>
      <c r="HI424" s="2" t="e">
        <f t="shared" si="1327"/>
        <v>#DIV/0!</v>
      </c>
      <c r="HJ424" s="11" t="e">
        <f t="shared" si="1328"/>
        <v>#DIV/0!</v>
      </c>
      <c r="HK424" s="60" t="e">
        <f t="shared" si="1329"/>
        <v>#DIV/0!</v>
      </c>
      <c r="HL424" s="57"/>
      <c r="HM424" s="57" t="e">
        <f t="shared" si="1330"/>
        <v>#DIV/0!</v>
      </c>
      <c r="HN424" s="57" t="e">
        <f t="shared" si="1331"/>
        <v>#DIV/0!</v>
      </c>
      <c r="HO424" s="57" t="e">
        <f t="shared" si="1332"/>
        <v>#DIV/0!</v>
      </c>
      <c r="HP424" s="57" t="e">
        <f t="shared" si="1333"/>
        <v>#DIV/0!</v>
      </c>
      <c r="HQ424" s="57" t="e">
        <f t="shared" si="1334"/>
        <v>#DIV/0!</v>
      </c>
      <c r="HR424" s="57"/>
      <c r="HS424" s="57" t="e">
        <f t="shared" si="1335"/>
        <v>#DIV/0!</v>
      </c>
      <c r="HT424" s="57" t="e">
        <f t="shared" si="1336"/>
        <v>#DIV/0!</v>
      </c>
      <c r="HU424" s="57" t="e">
        <f t="shared" si="1337"/>
        <v>#DIV/0!</v>
      </c>
      <c r="HV424" s="57" t="e">
        <f t="shared" si="1338"/>
        <v>#DIV/0!</v>
      </c>
      <c r="HW424" s="57" t="e">
        <f t="shared" si="1339"/>
        <v>#DIV/0!</v>
      </c>
      <c r="HX424" s="57"/>
      <c r="HY424" s="57" t="e">
        <f t="shared" si="1340"/>
        <v>#DIV/0!</v>
      </c>
      <c r="HZ424" s="57" t="e">
        <f t="shared" si="1341"/>
        <v>#DIV/0!</v>
      </c>
      <c r="IA424" s="57"/>
      <c r="IB424" s="61">
        <f t="shared" si="1342"/>
        <v>0</v>
      </c>
      <c r="IC424" s="57" t="str">
        <f t="shared" si="1343"/>
        <v/>
      </c>
      <c r="ID424" s="42"/>
      <c r="IE424" s="2" t="str">
        <f t="shared" si="1344"/>
        <v/>
      </c>
      <c r="IF424" s="60" t="e">
        <f t="shared" si="1345"/>
        <v>#DIV/0!</v>
      </c>
      <c r="IG424" s="60" t="str">
        <f t="shared" si="1346"/>
        <v/>
      </c>
      <c r="IH424" s="60" t="str">
        <f t="shared" si="1347"/>
        <v>zinco-</v>
      </c>
      <c r="II424" s="60" t="str">
        <f t="shared" si="1348"/>
        <v>mangano-</v>
      </c>
      <c r="IJ424" s="60" t="e">
        <f t="shared" si="1349"/>
        <v>#DIV/0!</v>
      </c>
      <c r="IK424" s="60" t="e">
        <f t="shared" si="1350"/>
        <v>#DIV/0!</v>
      </c>
      <c r="IL424" s="60" t="e">
        <f t="shared" si="1351"/>
        <v>#DIV/0!</v>
      </c>
      <c r="IM424" s="60" t="e">
        <f t="shared" si="1352"/>
        <v>#DIV/0!</v>
      </c>
      <c r="IN424" s="60" t="str">
        <f t="shared" si="1353"/>
        <v/>
      </c>
      <c r="IO424" s="60" t="str">
        <f t="shared" si="1354"/>
        <v/>
      </c>
      <c r="IP424" s="57"/>
      <c r="IQ424" s="57" t="str">
        <f t="shared" si="1355"/>
        <v>ERROR!!</v>
      </c>
    </row>
    <row r="425" spans="24:251">
      <c r="X425" s="29">
        <f t="shared" si="1211"/>
        <v>0</v>
      </c>
      <c r="Y425" s="29">
        <f t="shared" si="1212"/>
        <v>0</v>
      </c>
      <c r="Z425" s="29" t="e">
        <f t="shared" si="1213"/>
        <v>#DIV/0!</v>
      </c>
      <c r="AA425" s="29" t="e">
        <f t="shared" si="1214"/>
        <v>#DIV/0!</v>
      </c>
      <c r="AB425" s="29" t="e">
        <f t="shared" si="1215"/>
        <v>#DIV/0!</v>
      </c>
      <c r="AC425" s="29" t="e">
        <f t="shared" si="1216"/>
        <v>#DIV/0!</v>
      </c>
      <c r="AF425" s="23">
        <v>60.084299999999999</v>
      </c>
      <c r="AG425" s="23">
        <v>79.878799999999998</v>
      </c>
      <c r="AH425" s="23">
        <v>101.96120000000001</v>
      </c>
      <c r="AI425" s="23">
        <v>151.99039999999999</v>
      </c>
      <c r="AJ425" s="23">
        <v>159.69</v>
      </c>
      <c r="AK425" s="23">
        <v>71.846400000000003</v>
      </c>
      <c r="AL425" s="23">
        <v>70.9375</v>
      </c>
      <c r="AM425" s="23">
        <v>40.304400000000001</v>
      </c>
      <c r="AN425" s="23">
        <v>56.077399999999997</v>
      </c>
      <c r="AO425" s="23">
        <v>61.978999999999999</v>
      </c>
      <c r="AP425" s="23">
        <v>94.195999999999998</v>
      </c>
      <c r="AQ425" s="23">
        <v>18.998000000000001</v>
      </c>
      <c r="AR425" s="23">
        <v>35.450000000000003</v>
      </c>
      <c r="AS425" s="23">
        <v>29.88</v>
      </c>
      <c r="AT425" s="23">
        <v>74.691999999999993</v>
      </c>
      <c r="AU425" s="23">
        <v>81.39</v>
      </c>
      <c r="AX425" s="54">
        <f t="shared" si="1217"/>
        <v>0</v>
      </c>
      <c r="AY425" s="54">
        <f t="shared" si="1218"/>
        <v>0</v>
      </c>
      <c r="AZ425" s="54">
        <f t="shared" si="1219"/>
        <v>0</v>
      </c>
      <c r="BA425" s="54">
        <f t="shared" si="1220"/>
        <v>0</v>
      </c>
      <c r="BB425" s="54">
        <f t="shared" si="1221"/>
        <v>0</v>
      </c>
      <c r="BC425" s="54">
        <f t="shared" si="1222"/>
        <v>0</v>
      </c>
      <c r="BD425" s="54">
        <f t="shared" si="1223"/>
        <v>0</v>
      </c>
      <c r="BE425" s="54">
        <f t="shared" si="1224"/>
        <v>0</v>
      </c>
      <c r="BF425" s="54">
        <f t="shared" si="1225"/>
        <v>0</v>
      </c>
      <c r="BG425" s="54">
        <f t="shared" si="1226"/>
        <v>0</v>
      </c>
      <c r="BH425" s="54">
        <f t="shared" si="1227"/>
        <v>0</v>
      </c>
      <c r="BI425" s="54">
        <f t="shared" si="1228"/>
        <v>0</v>
      </c>
      <c r="BJ425" s="54">
        <f t="shared" si="1229"/>
        <v>0</v>
      </c>
      <c r="BK425" s="54">
        <f t="shared" si="1230"/>
        <v>0</v>
      </c>
      <c r="BL425" s="54">
        <f t="shared" si="1231"/>
        <v>0</v>
      </c>
      <c r="BM425" s="42"/>
      <c r="BO425" s="54">
        <f>'Norm-coeff'!$C$2+$AX425*'Norm-coeff'!$D$2+$AY425*'Norm-coeff'!$E$2+$AZ425*'Norm-coeff'!$F$2+$BA425*'Norm-coeff'!$G$2+$BB425*'Norm-coeff'!$H$2+$BC425*'Norm-coeff'!$I$2+$BD425*'Norm-coeff'!$J$2+$BE425*'Norm-coeff'!$K$2+$BF425*'Norm-coeff'!$L$2+$BG425*'Norm-coeff'!$M$2+$BH425*'Norm-coeff'!$N$2+$BI425*'Norm-coeff'!$O$2</f>
        <v>5.4045421474420303</v>
      </c>
      <c r="BP425" s="54">
        <f>'Norm-coeff'!$C$3+$AX425*'Norm-coeff'!$D$3+$AY425*'Norm-coeff'!$E$3+$AZ425*'Norm-coeff'!$F$3+$BA425*'Norm-coeff'!$G$3+$BB425*'Norm-coeff'!$H$3+$BC425*'Norm-coeff'!$I$3+$BD425*'Norm-coeff'!$J$3+$BE425*'Norm-coeff'!$K$3+$BF425*'Norm-coeff'!$L$3+$BG425*'Norm-coeff'!$M$3+$BH425*'Norm-coeff'!$N$3+$BI425*'Norm-coeff'!$O$3</f>
        <v>3.15319116612705</v>
      </c>
      <c r="BQ425" s="54">
        <f>'Norm-coeff'!$C$4+$AX425*'Norm-coeff'!$D$4+$AY425*'Norm-coeff'!$E$4+$AZ425*'Norm-coeff'!$F$4+$BA425*'Norm-coeff'!$G$4+$BB425*'Norm-coeff'!$H$4+$BC425*'Norm-coeff'!$I$4+$BD425*'Norm-coeff'!$J$4+$BE425*'Norm-coeff'!$K$4+$BF425*'Norm-coeff'!$L$4+$BG425*'Norm-coeff'!$M$4+$BH425*'Norm-coeff'!$N$4+$BI425*'Norm-coeff'!$O$4</f>
        <v>1.42115649462768</v>
      </c>
      <c r="BR425" s="54">
        <f>'Norm-coeff'!$C$5+$AX425*'Norm-coeff'!$D$5+$AY425*'Norm-coeff'!$E$5+$AZ425*'Norm-coeff'!$F$5+$BA425*'Norm-coeff'!$G$5+$BB425*'Norm-coeff'!$H$5+$BC425*'Norm-coeff'!$I$5+$BD425*'Norm-coeff'!$J$5+$BE425*'Norm-coeff'!$K$5+$BF425*'Norm-coeff'!$L$5+$BG425*'Norm-coeff'!$M$5+$BH425*'Norm-coeff'!$N$5+$BI425*'Norm-coeff'!$O$5</f>
        <v>1.0553329241296201</v>
      </c>
      <c r="BS425" s="54">
        <f>'Norm-coeff'!$C$6+$AX425*'Norm-coeff'!$D$6+$AY425*'Norm-coeff'!$E$6+$AZ425*'Norm-coeff'!$F$6+$BA425*'Norm-coeff'!$G$6+$BB425*'Norm-coeff'!$H$6+$BC425*'Norm-coeff'!$I$6+$BD425*'Norm-coeff'!$J$6+$BE425*'Norm-coeff'!$K$6+$BF425*'Norm-coeff'!$L$6+$BG425*'Norm-coeff'!$M$6+$BH425*'Norm-coeff'!$N$6+$BI425*'Norm-coeff'!$O$6</f>
        <v>-1.48700885495103E-2</v>
      </c>
      <c r="BT425" s="54">
        <f>'Norm-coeff'!$C$7+$AX425*'Norm-coeff'!$D$7+$AY425*'Norm-coeff'!$E$7+$AZ425*'Norm-coeff'!$F$7+$BA425*'Norm-coeff'!$G$7+$BB425*'Norm-coeff'!$H$7+$BC425*'Norm-coeff'!$I$7+$BD425*'Norm-coeff'!$J$7+$BE425*'Norm-coeff'!$K$7+$BF425*'Norm-coeff'!$L$7+$BG425*'Norm-coeff'!$M$7+$BH425*'Norm-coeff'!$N$7+$BI425*'Norm-coeff'!$O$7</f>
        <v>2.0907583608832998</v>
      </c>
      <c r="BU425" s="54">
        <f>'Norm-coeff'!$C$8+$AX425*'Norm-coeff'!$D$8+$AY425*'Norm-coeff'!$E$8+$AZ425*'Norm-coeff'!$F$8+$BA425*'Norm-coeff'!$G$8+$BB425*'Norm-coeff'!$H$8+$BC425*'Norm-coeff'!$I$8+$BD425*'Norm-coeff'!$J$8+$BE425*'Norm-coeff'!$K$8+$BF425*'Norm-coeff'!$L$8+$BG425*'Norm-coeff'!$M$8+$BH425*'Norm-coeff'!$N$8+$BI425*'Norm-coeff'!$O$8</f>
        <v>0.65894159836244504</v>
      </c>
      <c r="BV425" s="54">
        <f>'Norm-coeff'!$C$9+$AX425*'Norm-coeff'!$D$9+$AY425*'Norm-coeff'!$E$9+$AZ425*'Norm-coeff'!$F$9+$BA425*'Norm-coeff'!$G$9+$BB425*'Norm-coeff'!$H$9+$BC425*'Norm-coeff'!$I$9+$BD425*'Norm-coeff'!$J$9+$BE425*'Norm-coeff'!$K$9+$BF425*'Norm-coeff'!$L$9+$BG425*'Norm-coeff'!$M$9+$BH425*'Norm-coeff'!$N$9+$BI425*'Norm-coeff'!$O$9</f>
        <v>1.48961085014701</v>
      </c>
      <c r="BW425" s="54">
        <f>'Norm-coeff'!$C$10+$AX425*'Norm-coeff'!$D$10+$AY425*'Norm-coeff'!$E$10+$AZ425*'Norm-coeff'!$F$10+$BA425*'Norm-coeff'!$G$10+$BB425*'Norm-coeff'!$H$10+$BC425*'Norm-coeff'!$I$10+$BD425*'Norm-coeff'!$J$10+$BE425*'Norm-coeff'!$K$10+$BF425*'Norm-coeff'!$L$10+$BG425*'Norm-coeff'!$M$10+$BH425*'Norm-coeff'!$N$10+$BI425*'Norm-coeff'!$O$10</f>
        <v>1.42058735749591</v>
      </c>
      <c r="BX425" s="54">
        <f>'Norm-coeff'!$C$11+$AX425*'Norm-coeff'!$D$11+$AY425*'Norm-coeff'!$E$11+$AZ425*'Norm-coeff'!$F$11+$BA425*'Norm-coeff'!$G$11+$BB425*'Norm-coeff'!$H$11+$BC425*'Norm-coeff'!$I$11+$BD425*'Norm-coeff'!$J$11+$BE425*'Norm-coeff'!$K$11+$BF425*'Norm-coeff'!$L$11+$BG425*'Norm-coeff'!$M$11+$BH425*'Norm-coeff'!$N$11+$BI425*'Norm-coeff'!$O$11</f>
        <v>0.221233014421479</v>
      </c>
      <c r="BY425" s="54">
        <f>'Norm-coeff'!$C$12+$AX425*'Norm-coeff'!$D$12+$AY425*'Norm-coeff'!$E$12+$AZ425*'Norm-coeff'!$F$12+$BA425*'Norm-coeff'!$G$12+$BB425*'Norm-coeff'!$H$12+$BC425*'Norm-coeff'!$I$12+$BD425*'Norm-coeff'!$J$12+$BE425*'Norm-coeff'!$K$12+$BF425*'Norm-coeff'!$L$12+$BG425*'Norm-coeff'!$M$12+$BH425*'Norm-coeff'!$N$12+$BI425*'Norm-coeff'!$O$12</f>
        <v>0.283527502056037</v>
      </c>
      <c r="BZ425" s="54">
        <f>'Norm-coeff'!$C$13+$AX425*'Norm-coeff'!$D$13+$AY425*'Norm-coeff'!$E$13+$AZ425*'Norm-coeff'!$F$13+$BA425*'Norm-coeff'!$G$13+$BB425*'Norm-coeff'!$H$13+$BC425*'Norm-coeff'!$I$13+$BD425*'Norm-coeff'!$J$13+$BE425*'Norm-coeff'!$K$13+$BF425*'Norm-coeff'!$L$13+$BG425*'Norm-coeff'!$M$13+$BH425*'Norm-coeff'!$N$13+$BI425*'Norm-coeff'!$O$13</f>
        <v>-4.1864930554451202E-2</v>
      </c>
      <c r="CA425" s="54">
        <f>'Norm-coeff'!$C$14+$AX425*'Norm-coeff'!$D$14+$AY425*'Norm-coeff'!$E$14+$AZ425*'Norm-coeff'!$F$14+$BA425*'Norm-coeff'!$G$14+$BB425*'Norm-coeff'!$H$14+$BC425*'Norm-coeff'!$I$14+$BD425*'Norm-coeff'!$J$14+$BE425*'Norm-coeff'!$K$14+$BF425*'Norm-coeff'!$L$14+$BG425*'Norm-coeff'!$M$14+$BH425*'Norm-coeff'!$N$14+$BI425*'Norm-coeff'!$O$14</f>
        <v>4.2526983164477103</v>
      </c>
      <c r="CC425" s="54">
        <f t="shared" si="1356"/>
        <v>0</v>
      </c>
      <c r="CG425" s="54">
        <f t="shared" si="1232"/>
        <v>0</v>
      </c>
      <c r="CH425" s="54">
        <f t="shared" si="1210"/>
        <v>0</v>
      </c>
      <c r="CI425" s="54">
        <f t="shared" si="1233"/>
        <v>0</v>
      </c>
      <c r="CJ425" s="56">
        <f t="shared" si="1234"/>
        <v>0</v>
      </c>
      <c r="CK425" s="54">
        <f t="shared" si="1235"/>
        <v>0</v>
      </c>
      <c r="CL425" s="54">
        <f t="shared" si="1236"/>
        <v>0</v>
      </c>
      <c r="CM425" s="54">
        <f t="shared" si="1237"/>
        <v>0</v>
      </c>
      <c r="CN425" s="54">
        <f t="shared" si="1238"/>
        <v>0</v>
      </c>
      <c r="CO425" s="54">
        <f t="shared" si="1239"/>
        <v>0</v>
      </c>
      <c r="CP425" s="54">
        <f t="shared" si="1240"/>
        <v>0</v>
      </c>
      <c r="CQ425" s="54">
        <f t="shared" si="1241"/>
        <v>0</v>
      </c>
      <c r="CR425" s="54">
        <f t="shared" si="1242"/>
        <v>0</v>
      </c>
      <c r="CS425" s="54">
        <f t="shared" si="1243"/>
        <v>0</v>
      </c>
      <c r="CU425" s="54">
        <f t="shared" si="1244"/>
        <v>0</v>
      </c>
      <c r="CV425" s="54">
        <f t="shared" si="1245"/>
        <v>0</v>
      </c>
      <c r="CW425" s="54">
        <f t="shared" si="1246"/>
        <v>0</v>
      </c>
      <c r="CX425" s="54">
        <f t="shared" si="1247"/>
        <v>0</v>
      </c>
      <c r="CZ425" s="54">
        <f t="shared" si="1248"/>
        <v>0</v>
      </c>
      <c r="DA425" s="54">
        <f t="shared" si="1249"/>
        <v>0</v>
      </c>
      <c r="DB425" s="54">
        <f t="shared" si="1250"/>
        <v>0</v>
      </c>
      <c r="DC425" s="54">
        <f t="shared" si="1251"/>
        <v>0</v>
      </c>
      <c r="DD425" s="54">
        <f t="shared" si="1252"/>
        <v>0</v>
      </c>
      <c r="DE425" s="54">
        <f t="shared" si="1253"/>
        <v>0</v>
      </c>
      <c r="DF425" s="54">
        <f t="shared" si="1254"/>
        <v>0</v>
      </c>
      <c r="DG425" s="54">
        <f t="shared" si="1255"/>
        <v>2</v>
      </c>
      <c r="DH425" s="71">
        <f t="shared" si="1256"/>
        <v>0</v>
      </c>
      <c r="DI425" s="71">
        <f t="shared" si="1257"/>
        <v>0</v>
      </c>
      <c r="DJ425" s="54">
        <f t="shared" si="1258"/>
        <v>0</v>
      </c>
      <c r="DK425" s="54">
        <f t="shared" si="1259"/>
        <v>2</v>
      </c>
      <c r="DL425" s="4">
        <f t="shared" si="1184"/>
        <v>0</v>
      </c>
      <c r="DM425" s="3">
        <f t="shared" si="1260"/>
        <v>0</v>
      </c>
      <c r="DN425" s="3">
        <f t="shared" si="1261"/>
        <v>0</v>
      </c>
      <c r="DO425" s="4" t="e">
        <f t="shared" si="1262"/>
        <v>#DIV/0!</v>
      </c>
      <c r="DP425" s="57"/>
      <c r="DQ425" s="57"/>
      <c r="DR425" s="56">
        <f t="shared" si="1185"/>
        <v>2</v>
      </c>
      <c r="DS425" s="56">
        <f t="shared" si="1186"/>
        <v>0</v>
      </c>
      <c r="DT425" s="38">
        <f t="shared" si="1187"/>
        <v>0</v>
      </c>
      <c r="DU425" s="38">
        <f t="shared" si="1263"/>
        <v>2</v>
      </c>
      <c r="DV425" s="38">
        <f t="shared" si="1188"/>
        <v>0</v>
      </c>
      <c r="DW425" s="39">
        <f t="shared" si="1189"/>
        <v>0</v>
      </c>
      <c r="DX425" s="39">
        <f t="shared" si="1190"/>
        <v>0</v>
      </c>
      <c r="DY425" s="39">
        <f t="shared" si="1191"/>
        <v>0</v>
      </c>
      <c r="DZ425" s="39">
        <f t="shared" si="1192"/>
        <v>0</v>
      </c>
      <c r="EA425" s="39">
        <f t="shared" si="1193"/>
        <v>0</v>
      </c>
      <c r="EB425" s="37" t="e">
        <f t="shared" si="1264"/>
        <v>#DIV/0!</v>
      </c>
      <c r="EC425" s="37" t="e">
        <f t="shared" si="1265"/>
        <v>#DIV/0!</v>
      </c>
      <c r="ED425" s="37" t="e">
        <f t="shared" si="1266"/>
        <v>#DIV/0!</v>
      </c>
      <c r="EE425" s="37" t="e">
        <f t="shared" si="1267"/>
        <v>#DIV/0!</v>
      </c>
      <c r="EF425" s="39" t="e">
        <f t="shared" si="1268"/>
        <v>#DIV/0!</v>
      </c>
      <c r="EG425" s="37" t="e">
        <f t="shared" si="1269"/>
        <v>#DIV/0!</v>
      </c>
      <c r="EH425" s="37" t="e">
        <f t="shared" si="1270"/>
        <v>#DIV/0!</v>
      </c>
      <c r="EI425" s="11" t="b">
        <f t="shared" si="1271"/>
        <v>1</v>
      </c>
      <c r="EJ425" s="11" t="b">
        <f t="shared" si="1272"/>
        <v>0</v>
      </c>
      <c r="EK425" s="39" t="e">
        <f t="shared" si="1273"/>
        <v>#DIV/0!</v>
      </c>
      <c r="EL425" s="39" t="e">
        <f t="shared" si="1274"/>
        <v>#DIV/0!</v>
      </c>
      <c r="EM425" s="39" t="e">
        <f t="shared" si="1275"/>
        <v>#DIV/0!</v>
      </c>
      <c r="EN425" s="39" t="e">
        <f t="shared" si="1276"/>
        <v>#DIV/0!</v>
      </c>
      <c r="EO425" s="39" t="e">
        <f t="shared" si="1277"/>
        <v>#DIV/0!</v>
      </c>
      <c r="EP425" s="39" t="e">
        <f t="shared" si="1278"/>
        <v>#DIV/0!</v>
      </c>
      <c r="EQ425" s="39" t="e">
        <f t="shared" si="1279"/>
        <v>#DIV/0!</v>
      </c>
      <c r="ER425" s="39" t="e">
        <f t="shared" si="1280"/>
        <v>#DIV/0!</v>
      </c>
      <c r="ES425" s="58" t="str">
        <f t="shared" si="1281"/>
        <v>(OH,F,Cl)-dominate amphibole</v>
      </c>
      <c r="ET425" s="58" t="e">
        <f t="shared" si="1282"/>
        <v>#N/A</v>
      </c>
      <c r="EU425" s="56">
        <f t="shared" si="1194"/>
        <v>0</v>
      </c>
      <c r="EV425" s="56">
        <f t="shared" si="1195"/>
        <v>0</v>
      </c>
      <c r="EW425" s="56">
        <f t="shared" si="1196"/>
        <v>0</v>
      </c>
      <c r="EX425" s="56">
        <f t="shared" si="1197"/>
        <v>0</v>
      </c>
      <c r="EY425" s="56">
        <f t="shared" si="1198"/>
        <v>0</v>
      </c>
      <c r="EZ425" s="56">
        <f t="shared" si="1199"/>
        <v>0</v>
      </c>
      <c r="FA425" s="39">
        <f t="shared" si="1200"/>
        <v>0</v>
      </c>
      <c r="FB425" s="39">
        <f t="shared" si="1201"/>
        <v>0</v>
      </c>
      <c r="FC425" s="54">
        <f t="shared" si="1202"/>
        <v>0</v>
      </c>
      <c r="FD425" s="54">
        <f t="shared" si="1203"/>
        <v>0</v>
      </c>
      <c r="FE425" s="39">
        <f t="shared" si="1204"/>
        <v>0</v>
      </c>
      <c r="FF425" s="54">
        <f t="shared" si="1205"/>
        <v>0</v>
      </c>
      <c r="FG425" s="39">
        <f t="shared" si="1206"/>
        <v>0</v>
      </c>
      <c r="FH425" s="39">
        <f t="shared" si="1283"/>
        <v>0</v>
      </c>
      <c r="FI425" s="39">
        <f t="shared" si="1284"/>
        <v>0</v>
      </c>
      <c r="FJ425" s="39">
        <f t="shared" si="1285"/>
        <v>0</v>
      </c>
      <c r="FK425" s="39" t="e">
        <f t="shared" si="1286"/>
        <v>#DIV/0!</v>
      </c>
      <c r="FL425" s="39" t="e">
        <f t="shared" si="1287"/>
        <v>#DIV/0!</v>
      </c>
      <c r="FM425" s="39" t="e">
        <f t="shared" si="1288"/>
        <v>#DIV/0!</v>
      </c>
      <c r="FN425" s="39">
        <f t="shared" si="1289"/>
        <v>1</v>
      </c>
      <c r="FO425" s="39">
        <f t="shared" si="1207"/>
        <v>0</v>
      </c>
      <c r="FP425" s="39">
        <f t="shared" si="1208"/>
        <v>0</v>
      </c>
      <c r="FQ425" s="39">
        <f t="shared" si="1209"/>
        <v>0</v>
      </c>
      <c r="FR425" s="39">
        <f t="shared" si="1290"/>
        <v>0</v>
      </c>
      <c r="FS425" s="39">
        <f t="shared" si="1291"/>
        <v>0</v>
      </c>
      <c r="FU425" s="39" t="e">
        <f t="shared" si="1292"/>
        <v>#DIV/0!</v>
      </c>
      <c r="FV425" s="39" t="e">
        <f t="shared" si="1293"/>
        <v>#DIV/0!</v>
      </c>
      <c r="FW425" s="39" t="e">
        <f t="shared" si="1294"/>
        <v>#DIV/0!</v>
      </c>
      <c r="FY425" s="39" t="e">
        <f t="shared" si="1295"/>
        <v>#DIV/0!</v>
      </c>
      <c r="FZ425" s="39" t="e">
        <f t="shared" si="1296"/>
        <v>#DIV/0!</v>
      </c>
      <c r="GA425" s="39" t="e">
        <f t="shared" si="1297"/>
        <v>#DIV/0!</v>
      </c>
      <c r="GB425" s="39" t="e">
        <f t="shared" si="1298"/>
        <v>#DIV/0!</v>
      </c>
      <c r="GC425" s="39" t="e">
        <f t="shared" si="1299"/>
        <v>#DIV/0!</v>
      </c>
      <c r="GD425" s="39" t="e">
        <f t="shared" si="1300"/>
        <v>#DIV/0!</v>
      </c>
      <c r="GE425" s="39" t="e">
        <f t="shared" si="1301"/>
        <v>#DIV/0!</v>
      </c>
      <c r="GF425" s="39" t="e">
        <f t="shared" si="1302"/>
        <v>#DIV/0!</v>
      </c>
      <c r="GG425" s="39" t="e">
        <f t="shared" si="1303"/>
        <v>#DIV/0!</v>
      </c>
      <c r="GH425" s="39" t="e">
        <f t="shared" si="1304"/>
        <v>#DIV/0!</v>
      </c>
      <c r="GI425" s="39"/>
      <c r="GJ425" s="39" t="e">
        <f t="shared" si="1305"/>
        <v>#DIV/0!</v>
      </c>
      <c r="GK425" s="39" t="e">
        <f t="shared" si="1306"/>
        <v>#DIV/0!</v>
      </c>
      <c r="GL425" s="39" t="e">
        <f t="shared" si="1307"/>
        <v>#DIV/0!</v>
      </c>
      <c r="GM425" s="39" t="e">
        <f t="shared" si="1308"/>
        <v>#DIV/0!</v>
      </c>
      <c r="GN425" s="39" t="e">
        <f t="shared" si="1309"/>
        <v>#DIV/0!</v>
      </c>
      <c r="GO425" s="57"/>
      <c r="GP425" s="57" t="e">
        <f t="shared" si="1310"/>
        <v>#DIV/0!</v>
      </c>
      <c r="GQ425" s="59" t="e">
        <f t="shared" si="1311"/>
        <v>#DIV/0!</v>
      </c>
      <c r="GR425" s="41" t="e">
        <f t="shared" si="1312"/>
        <v>#DIV/0!</v>
      </c>
      <c r="GS425" s="57" t="e">
        <f t="shared" si="1313"/>
        <v>#DIV/0!</v>
      </c>
      <c r="GT425" s="57" t="e">
        <f t="shared" si="1314"/>
        <v>#DIV/0!</v>
      </c>
      <c r="GU425" s="57" t="e">
        <f t="shared" si="1315"/>
        <v>#DIV/0!</v>
      </c>
      <c r="GV425" s="57"/>
      <c r="GW425" s="42" t="e">
        <f t="shared" si="1316"/>
        <v>#DIV/0!</v>
      </c>
      <c r="GX425" s="42" t="e">
        <f t="shared" si="1317"/>
        <v>#DIV/0!</v>
      </c>
      <c r="GY425" s="42" t="e">
        <f t="shared" si="1318"/>
        <v>#DIV/0!</v>
      </c>
      <c r="GZ425" s="57"/>
      <c r="HA425" s="2" t="e">
        <f t="shared" si="1319"/>
        <v>#DIV/0!</v>
      </c>
      <c r="HB425" s="2" t="e">
        <f t="shared" si="1320"/>
        <v>#DIV/0!</v>
      </c>
      <c r="HC425" s="2" t="e">
        <f t="shared" si="1321"/>
        <v>#DIV/0!</v>
      </c>
      <c r="HD425" s="2" t="e">
        <f t="shared" si="1322"/>
        <v>#DIV/0!</v>
      </c>
      <c r="HE425" s="2" t="e">
        <f t="shared" si="1323"/>
        <v>#DIV/0!</v>
      </c>
      <c r="HF425" s="2" t="e">
        <f t="shared" si="1324"/>
        <v>#DIV/0!</v>
      </c>
      <c r="HG425" s="2" t="e">
        <f t="shared" si="1325"/>
        <v>#DIV/0!</v>
      </c>
      <c r="HH425" s="2" t="e">
        <f t="shared" si="1326"/>
        <v>#DIV/0!</v>
      </c>
      <c r="HI425" s="2" t="e">
        <f t="shared" si="1327"/>
        <v>#DIV/0!</v>
      </c>
      <c r="HJ425" s="11" t="e">
        <f t="shared" si="1328"/>
        <v>#DIV/0!</v>
      </c>
      <c r="HK425" s="60" t="e">
        <f t="shared" si="1329"/>
        <v>#DIV/0!</v>
      </c>
      <c r="HL425" s="57"/>
      <c r="HM425" s="57" t="e">
        <f t="shared" si="1330"/>
        <v>#DIV/0!</v>
      </c>
      <c r="HN425" s="57" t="e">
        <f t="shared" si="1331"/>
        <v>#DIV/0!</v>
      </c>
      <c r="HO425" s="57" t="e">
        <f t="shared" si="1332"/>
        <v>#DIV/0!</v>
      </c>
      <c r="HP425" s="57" t="e">
        <f t="shared" si="1333"/>
        <v>#DIV/0!</v>
      </c>
      <c r="HQ425" s="57" t="e">
        <f t="shared" si="1334"/>
        <v>#DIV/0!</v>
      </c>
      <c r="HR425" s="57"/>
      <c r="HS425" s="57" t="e">
        <f t="shared" si="1335"/>
        <v>#DIV/0!</v>
      </c>
      <c r="HT425" s="57" t="e">
        <f t="shared" si="1336"/>
        <v>#DIV/0!</v>
      </c>
      <c r="HU425" s="57" t="e">
        <f t="shared" si="1337"/>
        <v>#DIV/0!</v>
      </c>
      <c r="HV425" s="57" t="e">
        <f t="shared" si="1338"/>
        <v>#DIV/0!</v>
      </c>
      <c r="HW425" s="57" t="e">
        <f t="shared" si="1339"/>
        <v>#DIV/0!</v>
      </c>
      <c r="HX425" s="57"/>
      <c r="HY425" s="57" t="e">
        <f t="shared" si="1340"/>
        <v>#DIV/0!</v>
      </c>
      <c r="HZ425" s="57" t="e">
        <f t="shared" si="1341"/>
        <v>#DIV/0!</v>
      </c>
      <c r="IA425" s="57"/>
      <c r="IB425" s="61">
        <f t="shared" si="1342"/>
        <v>0</v>
      </c>
      <c r="IC425" s="57" t="str">
        <f t="shared" si="1343"/>
        <v/>
      </c>
      <c r="ID425" s="42"/>
      <c r="IE425" s="2" t="str">
        <f t="shared" si="1344"/>
        <v/>
      </c>
      <c r="IF425" s="60" t="e">
        <f t="shared" si="1345"/>
        <v>#DIV/0!</v>
      </c>
      <c r="IG425" s="60" t="str">
        <f t="shared" si="1346"/>
        <v/>
      </c>
      <c r="IH425" s="60" t="str">
        <f t="shared" si="1347"/>
        <v>zinco-</v>
      </c>
      <c r="II425" s="60" t="str">
        <f t="shared" si="1348"/>
        <v>mangano-</v>
      </c>
      <c r="IJ425" s="60" t="e">
        <f t="shared" si="1349"/>
        <v>#DIV/0!</v>
      </c>
      <c r="IK425" s="60" t="e">
        <f t="shared" si="1350"/>
        <v>#DIV/0!</v>
      </c>
      <c r="IL425" s="60" t="e">
        <f t="shared" si="1351"/>
        <v>#DIV/0!</v>
      </c>
      <c r="IM425" s="60" t="e">
        <f t="shared" si="1352"/>
        <v>#DIV/0!</v>
      </c>
      <c r="IN425" s="60" t="str">
        <f t="shared" si="1353"/>
        <v/>
      </c>
      <c r="IO425" s="60" t="str">
        <f t="shared" si="1354"/>
        <v/>
      </c>
      <c r="IP425" s="57"/>
      <c r="IQ425" s="57" t="str">
        <f t="shared" si="1355"/>
        <v>ERROR!!</v>
      </c>
    </row>
    <row r="426" spans="24:251">
      <c r="X426" s="29">
        <f t="shared" si="1211"/>
        <v>0</v>
      </c>
      <c r="Y426" s="29">
        <f t="shared" si="1212"/>
        <v>0</v>
      </c>
      <c r="Z426" s="29" t="e">
        <f t="shared" si="1213"/>
        <v>#DIV/0!</v>
      </c>
      <c r="AA426" s="29" t="e">
        <f t="shared" si="1214"/>
        <v>#DIV/0!</v>
      </c>
      <c r="AB426" s="29" t="e">
        <f t="shared" si="1215"/>
        <v>#DIV/0!</v>
      </c>
      <c r="AC426" s="29" t="e">
        <f t="shared" si="1216"/>
        <v>#DIV/0!</v>
      </c>
      <c r="AF426" s="23">
        <v>60.084299999999999</v>
      </c>
      <c r="AG426" s="23">
        <v>79.878799999999998</v>
      </c>
      <c r="AH426" s="23">
        <v>101.96120000000001</v>
      </c>
      <c r="AI426" s="23">
        <v>151.99039999999999</v>
      </c>
      <c r="AJ426" s="23">
        <v>159.69</v>
      </c>
      <c r="AK426" s="23">
        <v>71.846400000000003</v>
      </c>
      <c r="AL426" s="23">
        <v>70.9375</v>
      </c>
      <c r="AM426" s="23">
        <v>40.304400000000001</v>
      </c>
      <c r="AN426" s="23">
        <v>56.077399999999997</v>
      </c>
      <c r="AO426" s="23">
        <v>61.978999999999999</v>
      </c>
      <c r="AP426" s="23">
        <v>94.195999999999998</v>
      </c>
      <c r="AQ426" s="23">
        <v>18.998000000000001</v>
      </c>
      <c r="AR426" s="23">
        <v>35.450000000000003</v>
      </c>
      <c r="AS426" s="23">
        <v>29.88</v>
      </c>
      <c r="AT426" s="23">
        <v>74.691999999999993</v>
      </c>
      <c r="AU426" s="23">
        <v>81.39</v>
      </c>
      <c r="AX426" s="54">
        <f t="shared" si="1217"/>
        <v>0</v>
      </c>
      <c r="AY426" s="54">
        <f t="shared" si="1218"/>
        <v>0</v>
      </c>
      <c r="AZ426" s="54">
        <f t="shared" si="1219"/>
        <v>0</v>
      </c>
      <c r="BA426" s="54">
        <f t="shared" si="1220"/>
        <v>0</v>
      </c>
      <c r="BB426" s="54">
        <f t="shared" si="1221"/>
        <v>0</v>
      </c>
      <c r="BC426" s="54">
        <f t="shared" si="1222"/>
        <v>0</v>
      </c>
      <c r="BD426" s="54">
        <f t="shared" si="1223"/>
        <v>0</v>
      </c>
      <c r="BE426" s="54">
        <f t="shared" si="1224"/>
        <v>0</v>
      </c>
      <c r="BF426" s="54">
        <f t="shared" si="1225"/>
        <v>0</v>
      </c>
      <c r="BG426" s="54">
        <f t="shared" si="1226"/>
        <v>0</v>
      </c>
      <c r="BH426" s="54">
        <f t="shared" si="1227"/>
        <v>0</v>
      </c>
      <c r="BI426" s="54">
        <f t="shared" si="1228"/>
        <v>0</v>
      </c>
      <c r="BJ426" s="54">
        <f t="shared" si="1229"/>
        <v>0</v>
      </c>
      <c r="BK426" s="54">
        <f t="shared" si="1230"/>
        <v>0</v>
      </c>
      <c r="BL426" s="54">
        <f t="shared" si="1231"/>
        <v>0</v>
      </c>
      <c r="BM426" s="42"/>
      <c r="BO426" s="54">
        <f>'Norm-coeff'!$C$2+$AX426*'Norm-coeff'!$D$2+$AY426*'Norm-coeff'!$E$2+$AZ426*'Norm-coeff'!$F$2+$BA426*'Norm-coeff'!$G$2+$BB426*'Norm-coeff'!$H$2+$BC426*'Norm-coeff'!$I$2+$BD426*'Norm-coeff'!$J$2+$BE426*'Norm-coeff'!$K$2+$BF426*'Norm-coeff'!$L$2+$BG426*'Norm-coeff'!$M$2+$BH426*'Norm-coeff'!$N$2+$BI426*'Norm-coeff'!$O$2</f>
        <v>5.4045421474420303</v>
      </c>
      <c r="BP426" s="54">
        <f>'Norm-coeff'!$C$3+$AX426*'Norm-coeff'!$D$3+$AY426*'Norm-coeff'!$E$3+$AZ426*'Norm-coeff'!$F$3+$BA426*'Norm-coeff'!$G$3+$BB426*'Norm-coeff'!$H$3+$BC426*'Norm-coeff'!$I$3+$BD426*'Norm-coeff'!$J$3+$BE426*'Norm-coeff'!$K$3+$BF426*'Norm-coeff'!$L$3+$BG426*'Norm-coeff'!$M$3+$BH426*'Norm-coeff'!$N$3+$BI426*'Norm-coeff'!$O$3</f>
        <v>3.15319116612705</v>
      </c>
      <c r="BQ426" s="54">
        <f>'Norm-coeff'!$C$4+$AX426*'Norm-coeff'!$D$4+$AY426*'Norm-coeff'!$E$4+$AZ426*'Norm-coeff'!$F$4+$BA426*'Norm-coeff'!$G$4+$BB426*'Norm-coeff'!$H$4+$BC426*'Norm-coeff'!$I$4+$BD426*'Norm-coeff'!$J$4+$BE426*'Norm-coeff'!$K$4+$BF426*'Norm-coeff'!$L$4+$BG426*'Norm-coeff'!$M$4+$BH426*'Norm-coeff'!$N$4+$BI426*'Norm-coeff'!$O$4</f>
        <v>1.42115649462768</v>
      </c>
      <c r="BR426" s="54">
        <f>'Norm-coeff'!$C$5+$AX426*'Norm-coeff'!$D$5+$AY426*'Norm-coeff'!$E$5+$AZ426*'Norm-coeff'!$F$5+$BA426*'Norm-coeff'!$G$5+$BB426*'Norm-coeff'!$H$5+$BC426*'Norm-coeff'!$I$5+$BD426*'Norm-coeff'!$J$5+$BE426*'Norm-coeff'!$K$5+$BF426*'Norm-coeff'!$L$5+$BG426*'Norm-coeff'!$M$5+$BH426*'Norm-coeff'!$N$5+$BI426*'Norm-coeff'!$O$5</f>
        <v>1.0553329241296201</v>
      </c>
      <c r="BS426" s="54">
        <f>'Norm-coeff'!$C$6+$AX426*'Norm-coeff'!$D$6+$AY426*'Norm-coeff'!$E$6+$AZ426*'Norm-coeff'!$F$6+$BA426*'Norm-coeff'!$G$6+$BB426*'Norm-coeff'!$H$6+$BC426*'Norm-coeff'!$I$6+$BD426*'Norm-coeff'!$J$6+$BE426*'Norm-coeff'!$K$6+$BF426*'Norm-coeff'!$L$6+$BG426*'Norm-coeff'!$M$6+$BH426*'Norm-coeff'!$N$6+$BI426*'Norm-coeff'!$O$6</f>
        <v>-1.48700885495103E-2</v>
      </c>
      <c r="BT426" s="54">
        <f>'Norm-coeff'!$C$7+$AX426*'Norm-coeff'!$D$7+$AY426*'Norm-coeff'!$E$7+$AZ426*'Norm-coeff'!$F$7+$BA426*'Norm-coeff'!$G$7+$BB426*'Norm-coeff'!$H$7+$BC426*'Norm-coeff'!$I$7+$BD426*'Norm-coeff'!$J$7+$BE426*'Norm-coeff'!$K$7+$BF426*'Norm-coeff'!$L$7+$BG426*'Norm-coeff'!$M$7+$BH426*'Norm-coeff'!$N$7+$BI426*'Norm-coeff'!$O$7</f>
        <v>2.0907583608832998</v>
      </c>
      <c r="BU426" s="54">
        <f>'Norm-coeff'!$C$8+$AX426*'Norm-coeff'!$D$8+$AY426*'Norm-coeff'!$E$8+$AZ426*'Norm-coeff'!$F$8+$BA426*'Norm-coeff'!$G$8+$BB426*'Norm-coeff'!$H$8+$BC426*'Norm-coeff'!$I$8+$BD426*'Norm-coeff'!$J$8+$BE426*'Norm-coeff'!$K$8+$BF426*'Norm-coeff'!$L$8+$BG426*'Norm-coeff'!$M$8+$BH426*'Norm-coeff'!$N$8+$BI426*'Norm-coeff'!$O$8</f>
        <v>0.65894159836244504</v>
      </c>
      <c r="BV426" s="54">
        <f>'Norm-coeff'!$C$9+$AX426*'Norm-coeff'!$D$9+$AY426*'Norm-coeff'!$E$9+$AZ426*'Norm-coeff'!$F$9+$BA426*'Norm-coeff'!$G$9+$BB426*'Norm-coeff'!$H$9+$BC426*'Norm-coeff'!$I$9+$BD426*'Norm-coeff'!$J$9+$BE426*'Norm-coeff'!$K$9+$BF426*'Norm-coeff'!$L$9+$BG426*'Norm-coeff'!$M$9+$BH426*'Norm-coeff'!$N$9+$BI426*'Norm-coeff'!$O$9</f>
        <v>1.48961085014701</v>
      </c>
      <c r="BW426" s="54">
        <f>'Norm-coeff'!$C$10+$AX426*'Norm-coeff'!$D$10+$AY426*'Norm-coeff'!$E$10+$AZ426*'Norm-coeff'!$F$10+$BA426*'Norm-coeff'!$G$10+$BB426*'Norm-coeff'!$H$10+$BC426*'Norm-coeff'!$I$10+$BD426*'Norm-coeff'!$J$10+$BE426*'Norm-coeff'!$K$10+$BF426*'Norm-coeff'!$L$10+$BG426*'Norm-coeff'!$M$10+$BH426*'Norm-coeff'!$N$10+$BI426*'Norm-coeff'!$O$10</f>
        <v>1.42058735749591</v>
      </c>
      <c r="BX426" s="54">
        <f>'Norm-coeff'!$C$11+$AX426*'Norm-coeff'!$D$11+$AY426*'Norm-coeff'!$E$11+$AZ426*'Norm-coeff'!$F$11+$BA426*'Norm-coeff'!$G$11+$BB426*'Norm-coeff'!$H$11+$BC426*'Norm-coeff'!$I$11+$BD426*'Norm-coeff'!$J$11+$BE426*'Norm-coeff'!$K$11+$BF426*'Norm-coeff'!$L$11+$BG426*'Norm-coeff'!$M$11+$BH426*'Norm-coeff'!$N$11+$BI426*'Norm-coeff'!$O$11</f>
        <v>0.221233014421479</v>
      </c>
      <c r="BY426" s="54">
        <f>'Norm-coeff'!$C$12+$AX426*'Norm-coeff'!$D$12+$AY426*'Norm-coeff'!$E$12+$AZ426*'Norm-coeff'!$F$12+$BA426*'Norm-coeff'!$G$12+$BB426*'Norm-coeff'!$H$12+$BC426*'Norm-coeff'!$I$12+$BD426*'Norm-coeff'!$J$12+$BE426*'Norm-coeff'!$K$12+$BF426*'Norm-coeff'!$L$12+$BG426*'Norm-coeff'!$M$12+$BH426*'Norm-coeff'!$N$12+$BI426*'Norm-coeff'!$O$12</f>
        <v>0.283527502056037</v>
      </c>
      <c r="BZ426" s="54">
        <f>'Norm-coeff'!$C$13+$AX426*'Norm-coeff'!$D$13+$AY426*'Norm-coeff'!$E$13+$AZ426*'Norm-coeff'!$F$13+$BA426*'Norm-coeff'!$G$13+$BB426*'Norm-coeff'!$H$13+$BC426*'Norm-coeff'!$I$13+$BD426*'Norm-coeff'!$J$13+$BE426*'Norm-coeff'!$K$13+$BF426*'Norm-coeff'!$L$13+$BG426*'Norm-coeff'!$M$13+$BH426*'Norm-coeff'!$N$13+$BI426*'Norm-coeff'!$O$13</f>
        <v>-4.1864930554451202E-2</v>
      </c>
      <c r="CA426" s="54">
        <f>'Norm-coeff'!$C$14+$AX426*'Norm-coeff'!$D$14+$AY426*'Norm-coeff'!$E$14+$AZ426*'Norm-coeff'!$F$14+$BA426*'Norm-coeff'!$G$14+$BB426*'Norm-coeff'!$H$14+$BC426*'Norm-coeff'!$I$14+$BD426*'Norm-coeff'!$J$14+$BE426*'Norm-coeff'!$K$14+$BF426*'Norm-coeff'!$L$14+$BG426*'Norm-coeff'!$M$14+$BH426*'Norm-coeff'!$N$14+$BI426*'Norm-coeff'!$O$14</f>
        <v>4.2526983164477103</v>
      </c>
      <c r="CC426" s="54">
        <f t="shared" si="1356"/>
        <v>0</v>
      </c>
      <c r="CG426" s="54">
        <f t="shared" si="1232"/>
        <v>0</v>
      </c>
      <c r="CH426" s="54">
        <f t="shared" si="1210"/>
        <v>0</v>
      </c>
      <c r="CI426" s="54">
        <f t="shared" si="1233"/>
        <v>0</v>
      </c>
      <c r="CJ426" s="56">
        <f t="shared" si="1234"/>
        <v>0</v>
      </c>
      <c r="CK426" s="54">
        <f t="shared" si="1235"/>
        <v>0</v>
      </c>
      <c r="CL426" s="54">
        <f t="shared" si="1236"/>
        <v>0</v>
      </c>
      <c r="CM426" s="54">
        <f t="shared" si="1237"/>
        <v>0</v>
      </c>
      <c r="CN426" s="54">
        <f t="shared" si="1238"/>
        <v>0</v>
      </c>
      <c r="CO426" s="54">
        <f t="shared" si="1239"/>
        <v>0</v>
      </c>
      <c r="CP426" s="54">
        <f t="shared" si="1240"/>
        <v>0</v>
      </c>
      <c r="CQ426" s="54">
        <f t="shared" si="1241"/>
        <v>0</v>
      </c>
      <c r="CR426" s="54">
        <f t="shared" si="1242"/>
        <v>0</v>
      </c>
      <c r="CS426" s="54">
        <f t="shared" si="1243"/>
        <v>0</v>
      </c>
      <c r="CU426" s="54">
        <f t="shared" si="1244"/>
        <v>0</v>
      </c>
      <c r="CV426" s="54">
        <f t="shared" si="1245"/>
        <v>0</v>
      </c>
      <c r="CW426" s="54">
        <f t="shared" si="1246"/>
        <v>0</v>
      </c>
      <c r="CX426" s="54">
        <f t="shared" si="1247"/>
        <v>0</v>
      </c>
      <c r="CZ426" s="54">
        <f t="shared" si="1248"/>
        <v>0</v>
      </c>
      <c r="DA426" s="54">
        <f t="shared" si="1249"/>
        <v>0</v>
      </c>
      <c r="DB426" s="54">
        <f t="shared" si="1250"/>
        <v>0</v>
      </c>
      <c r="DC426" s="54">
        <f t="shared" si="1251"/>
        <v>0</v>
      </c>
      <c r="DD426" s="54">
        <f t="shared" si="1252"/>
        <v>0</v>
      </c>
      <c r="DE426" s="54">
        <f t="shared" si="1253"/>
        <v>0</v>
      </c>
      <c r="DF426" s="54">
        <f t="shared" si="1254"/>
        <v>0</v>
      </c>
      <c r="DG426" s="54">
        <f t="shared" si="1255"/>
        <v>2</v>
      </c>
      <c r="DH426" s="71">
        <f t="shared" si="1256"/>
        <v>0</v>
      </c>
      <c r="DI426" s="71">
        <f t="shared" si="1257"/>
        <v>0</v>
      </c>
      <c r="DJ426" s="54">
        <f t="shared" si="1258"/>
        <v>0</v>
      </c>
      <c r="DK426" s="54">
        <f t="shared" si="1259"/>
        <v>2</v>
      </c>
      <c r="DL426" s="4">
        <f t="shared" si="1184"/>
        <v>0</v>
      </c>
      <c r="DM426" s="3">
        <f t="shared" si="1260"/>
        <v>0</v>
      </c>
      <c r="DN426" s="3">
        <f t="shared" si="1261"/>
        <v>0</v>
      </c>
      <c r="DO426" s="4" t="e">
        <f t="shared" si="1262"/>
        <v>#DIV/0!</v>
      </c>
      <c r="DP426" s="57"/>
      <c r="DQ426" s="57"/>
      <c r="DR426" s="56">
        <f t="shared" si="1185"/>
        <v>2</v>
      </c>
      <c r="DS426" s="56">
        <f t="shared" si="1186"/>
        <v>0</v>
      </c>
      <c r="DT426" s="38">
        <f t="shared" si="1187"/>
        <v>0</v>
      </c>
      <c r="DU426" s="38">
        <f t="shared" si="1263"/>
        <v>2</v>
      </c>
      <c r="DV426" s="38">
        <f t="shared" si="1188"/>
        <v>0</v>
      </c>
      <c r="DW426" s="39">
        <f t="shared" si="1189"/>
        <v>0</v>
      </c>
      <c r="DX426" s="39">
        <f t="shared" si="1190"/>
        <v>0</v>
      </c>
      <c r="DY426" s="39">
        <f t="shared" si="1191"/>
        <v>0</v>
      </c>
      <c r="DZ426" s="39">
        <f t="shared" si="1192"/>
        <v>0</v>
      </c>
      <c r="EA426" s="39">
        <f t="shared" si="1193"/>
        <v>0</v>
      </c>
      <c r="EB426" s="37" t="e">
        <f t="shared" si="1264"/>
        <v>#DIV/0!</v>
      </c>
      <c r="EC426" s="37" t="e">
        <f t="shared" si="1265"/>
        <v>#DIV/0!</v>
      </c>
      <c r="ED426" s="37" t="e">
        <f t="shared" si="1266"/>
        <v>#DIV/0!</v>
      </c>
      <c r="EE426" s="37" t="e">
        <f t="shared" si="1267"/>
        <v>#DIV/0!</v>
      </c>
      <c r="EF426" s="39" t="e">
        <f t="shared" si="1268"/>
        <v>#DIV/0!</v>
      </c>
      <c r="EG426" s="37" t="e">
        <f t="shared" si="1269"/>
        <v>#DIV/0!</v>
      </c>
      <c r="EH426" s="37" t="e">
        <f t="shared" si="1270"/>
        <v>#DIV/0!</v>
      </c>
      <c r="EI426" s="11" t="b">
        <f t="shared" si="1271"/>
        <v>1</v>
      </c>
      <c r="EJ426" s="11" t="b">
        <f t="shared" si="1272"/>
        <v>0</v>
      </c>
      <c r="EK426" s="39" t="e">
        <f t="shared" si="1273"/>
        <v>#DIV/0!</v>
      </c>
      <c r="EL426" s="39" t="e">
        <f t="shared" si="1274"/>
        <v>#DIV/0!</v>
      </c>
      <c r="EM426" s="39" t="e">
        <f t="shared" si="1275"/>
        <v>#DIV/0!</v>
      </c>
      <c r="EN426" s="39" t="e">
        <f t="shared" si="1276"/>
        <v>#DIV/0!</v>
      </c>
      <c r="EO426" s="39" t="e">
        <f t="shared" si="1277"/>
        <v>#DIV/0!</v>
      </c>
      <c r="EP426" s="39" t="e">
        <f t="shared" si="1278"/>
        <v>#DIV/0!</v>
      </c>
      <c r="EQ426" s="39" t="e">
        <f t="shared" si="1279"/>
        <v>#DIV/0!</v>
      </c>
      <c r="ER426" s="39" t="e">
        <f t="shared" si="1280"/>
        <v>#DIV/0!</v>
      </c>
      <c r="ES426" s="58" t="str">
        <f t="shared" si="1281"/>
        <v>(OH,F,Cl)-dominate amphibole</v>
      </c>
      <c r="ET426" s="58" t="e">
        <f t="shared" si="1282"/>
        <v>#N/A</v>
      </c>
      <c r="EU426" s="56">
        <f t="shared" si="1194"/>
        <v>0</v>
      </c>
      <c r="EV426" s="56">
        <f t="shared" si="1195"/>
        <v>0</v>
      </c>
      <c r="EW426" s="56">
        <f t="shared" si="1196"/>
        <v>0</v>
      </c>
      <c r="EX426" s="56">
        <f t="shared" si="1197"/>
        <v>0</v>
      </c>
      <c r="EY426" s="56">
        <f t="shared" si="1198"/>
        <v>0</v>
      </c>
      <c r="EZ426" s="56">
        <f t="shared" si="1199"/>
        <v>0</v>
      </c>
      <c r="FA426" s="39">
        <f t="shared" si="1200"/>
        <v>0</v>
      </c>
      <c r="FB426" s="39">
        <f t="shared" si="1201"/>
        <v>0</v>
      </c>
      <c r="FC426" s="54">
        <f t="shared" si="1202"/>
        <v>0</v>
      </c>
      <c r="FD426" s="54">
        <f t="shared" si="1203"/>
        <v>0</v>
      </c>
      <c r="FE426" s="39">
        <f t="shared" si="1204"/>
        <v>0</v>
      </c>
      <c r="FF426" s="54">
        <f t="shared" si="1205"/>
        <v>0</v>
      </c>
      <c r="FG426" s="39">
        <f t="shared" si="1206"/>
        <v>0</v>
      </c>
      <c r="FH426" s="39">
        <f t="shared" si="1283"/>
        <v>0</v>
      </c>
      <c r="FI426" s="39">
        <f t="shared" si="1284"/>
        <v>0</v>
      </c>
      <c r="FJ426" s="39">
        <f t="shared" si="1285"/>
        <v>0</v>
      </c>
      <c r="FK426" s="39" t="e">
        <f t="shared" si="1286"/>
        <v>#DIV/0!</v>
      </c>
      <c r="FL426" s="39" t="e">
        <f t="shared" si="1287"/>
        <v>#DIV/0!</v>
      </c>
      <c r="FM426" s="39" t="e">
        <f t="shared" si="1288"/>
        <v>#DIV/0!</v>
      </c>
      <c r="FN426" s="39">
        <f t="shared" si="1289"/>
        <v>1</v>
      </c>
      <c r="FO426" s="39">
        <f t="shared" si="1207"/>
        <v>0</v>
      </c>
      <c r="FP426" s="39">
        <f t="shared" si="1208"/>
        <v>0</v>
      </c>
      <c r="FQ426" s="39">
        <f t="shared" si="1209"/>
        <v>0</v>
      </c>
      <c r="FR426" s="39">
        <f t="shared" si="1290"/>
        <v>0</v>
      </c>
      <c r="FS426" s="39">
        <f t="shared" si="1291"/>
        <v>0</v>
      </c>
      <c r="FU426" s="39" t="e">
        <f t="shared" si="1292"/>
        <v>#DIV/0!</v>
      </c>
      <c r="FV426" s="39" t="e">
        <f t="shared" si="1293"/>
        <v>#DIV/0!</v>
      </c>
      <c r="FW426" s="39" t="e">
        <f t="shared" si="1294"/>
        <v>#DIV/0!</v>
      </c>
      <c r="FY426" s="39" t="e">
        <f t="shared" si="1295"/>
        <v>#DIV/0!</v>
      </c>
      <c r="FZ426" s="39" t="e">
        <f t="shared" si="1296"/>
        <v>#DIV/0!</v>
      </c>
      <c r="GA426" s="39" t="e">
        <f t="shared" si="1297"/>
        <v>#DIV/0!</v>
      </c>
      <c r="GB426" s="39" t="e">
        <f t="shared" si="1298"/>
        <v>#DIV/0!</v>
      </c>
      <c r="GC426" s="39" t="e">
        <f t="shared" si="1299"/>
        <v>#DIV/0!</v>
      </c>
      <c r="GD426" s="39" t="e">
        <f t="shared" si="1300"/>
        <v>#DIV/0!</v>
      </c>
      <c r="GE426" s="39" t="e">
        <f t="shared" si="1301"/>
        <v>#DIV/0!</v>
      </c>
      <c r="GF426" s="39" t="e">
        <f t="shared" si="1302"/>
        <v>#DIV/0!</v>
      </c>
      <c r="GG426" s="39" t="e">
        <f t="shared" si="1303"/>
        <v>#DIV/0!</v>
      </c>
      <c r="GH426" s="39" t="e">
        <f t="shared" si="1304"/>
        <v>#DIV/0!</v>
      </c>
      <c r="GI426" s="39"/>
      <c r="GJ426" s="39" t="e">
        <f t="shared" si="1305"/>
        <v>#DIV/0!</v>
      </c>
      <c r="GK426" s="39" t="e">
        <f t="shared" si="1306"/>
        <v>#DIV/0!</v>
      </c>
      <c r="GL426" s="39" t="e">
        <f t="shared" si="1307"/>
        <v>#DIV/0!</v>
      </c>
      <c r="GM426" s="39" t="e">
        <f t="shared" si="1308"/>
        <v>#DIV/0!</v>
      </c>
      <c r="GN426" s="39" t="e">
        <f t="shared" si="1309"/>
        <v>#DIV/0!</v>
      </c>
      <c r="GO426" s="57"/>
      <c r="GP426" s="57" t="e">
        <f t="shared" si="1310"/>
        <v>#DIV/0!</v>
      </c>
      <c r="GQ426" s="59" t="e">
        <f t="shared" si="1311"/>
        <v>#DIV/0!</v>
      </c>
      <c r="GR426" s="41" t="e">
        <f t="shared" si="1312"/>
        <v>#DIV/0!</v>
      </c>
      <c r="GS426" s="57" t="e">
        <f t="shared" si="1313"/>
        <v>#DIV/0!</v>
      </c>
      <c r="GT426" s="57" t="e">
        <f t="shared" si="1314"/>
        <v>#DIV/0!</v>
      </c>
      <c r="GU426" s="57" t="e">
        <f t="shared" si="1315"/>
        <v>#DIV/0!</v>
      </c>
      <c r="GV426" s="57"/>
      <c r="GW426" s="42" t="e">
        <f t="shared" si="1316"/>
        <v>#DIV/0!</v>
      </c>
      <c r="GX426" s="42" t="e">
        <f t="shared" si="1317"/>
        <v>#DIV/0!</v>
      </c>
      <c r="GY426" s="42" t="e">
        <f t="shared" si="1318"/>
        <v>#DIV/0!</v>
      </c>
      <c r="GZ426" s="57"/>
      <c r="HA426" s="2" t="e">
        <f t="shared" si="1319"/>
        <v>#DIV/0!</v>
      </c>
      <c r="HB426" s="2" t="e">
        <f t="shared" si="1320"/>
        <v>#DIV/0!</v>
      </c>
      <c r="HC426" s="2" t="e">
        <f t="shared" si="1321"/>
        <v>#DIV/0!</v>
      </c>
      <c r="HD426" s="2" t="e">
        <f t="shared" si="1322"/>
        <v>#DIV/0!</v>
      </c>
      <c r="HE426" s="2" t="e">
        <f t="shared" si="1323"/>
        <v>#DIV/0!</v>
      </c>
      <c r="HF426" s="2" t="e">
        <f t="shared" si="1324"/>
        <v>#DIV/0!</v>
      </c>
      <c r="HG426" s="2" t="e">
        <f t="shared" si="1325"/>
        <v>#DIV/0!</v>
      </c>
      <c r="HH426" s="2" t="e">
        <f t="shared" si="1326"/>
        <v>#DIV/0!</v>
      </c>
      <c r="HI426" s="2" t="e">
        <f t="shared" si="1327"/>
        <v>#DIV/0!</v>
      </c>
      <c r="HJ426" s="11" t="e">
        <f t="shared" si="1328"/>
        <v>#DIV/0!</v>
      </c>
      <c r="HK426" s="60" t="e">
        <f t="shared" si="1329"/>
        <v>#DIV/0!</v>
      </c>
      <c r="HL426" s="57"/>
      <c r="HM426" s="57" t="e">
        <f t="shared" si="1330"/>
        <v>#DIV/0!</v>
      </c>
      <c r="HN426" s="57" t="e">
        <f t="shared" si="1331"/>
        <v>#DIV/0!</v>
      </c>
      <c r="HO426" s="57" t="e">
        <f t="shared" si="1332"/>
        <v>#DIV/0!</v>
      </c>
      <c r="HP426" s="57" t="e">
        <f t="shared" si="1333"/>
        <v>#DIV/0!</v>
      </c>
      <c r="HQ426" s="57" t="e">
        <f t="shared" si="1334"/>
        <v>#DIV/0!</v>
      </c>
      <c r="HR426" s="57"/>
      <c r="HS426" s="57" t="e">
        <f t="shared" si="1335"/>
        <v>#DIV/0!</v>
      </c>
      <c r="HT426" s="57" t="e">
        <f t="shared" si="1336"/>
        <v>#DIV/0!</v>
      </c>
      <c r="HU426" s="57" t="e">
        <f t="shared" si="1337"/>
        <v>#DIV/0!</v>
      </c>
      <c r="HV426" s="57" t="e">
        <f t="shared" si="1338"/>
        <v>#DIV/0!</v>
      </c>
      <c r="HW426" s="57" t="e">
        <f t="shared" si="1339"/>
        <v>#DIV/0!</v>
      </c>
      <c r="HX426" s="57"/>
      <c r="HY426" s="57" t="e">
        <f t="shared" si="1340"/>
        <v>#DIV/0!</v>
      </c>
      <c r="HZ426" s="57" t="e">
        <f t="shared" si="1341"/>
        <v>#DIV/0!</v>
      </c>
      <c r="IA426" s="57"/>
      <c r="IB426" s="61">
        <f t="shared" si="1342"/>
        <v>0</v>
      </c>
      <c r="IC426" s="57" t="str">
        <f t="shared" si="1343"/>
        <v/>
      </c>
      <c r="ID426" s="42"/>
      <c r="IE426" s="2" t="str">
        <f t="shared" si="1344"/>
        <v/>
      </c>
      <c r="IF426" s="60" t="e">
        <f t="shared" si="1345"/>
        <v>#DIV/0!</v>
      </c>
      <c r="IG426" s="60" t="str">
        <f t="shared" si="1346"/>
        <v/>
      </c>
      <c r="IH426" s="60" t="str">
        <f t="shared" si="1347"/>
        <v>zinco-</v>
      </c>
      <c r="II426" s="60" t="str">
        <f t="shared" si="1348"/>
        <v>mangano-</v>
      </c>
      <c r="IJ426" s="60" t="e">
        <f t="shared" si="1349"/>
        <v>#DIV/0!</v>
      </c>
      <c r="IK426" s="60" t="e">
        <f t="shared" si="1350"/>
        <v>#DIV/0!</v>
      </c>
      <c r="IL426" s="60" t="e">
        <f t="shared" si="1351"/>
        <v>#DIV/0!</v>
      </c>
      <c r="IM426" s="60" t="e">
        <f t="shared" si="1352"/>
        <v>#DIV/0!</v>
      </c>
      <c r="IN426" s="60" t="str">
        <f t="shared" si="1353"/>
        <v/>
      </c>
      <c r="IO426" s="60" t="str">
        <f t="shared" si="1354"/>
        <v/>
      </c>
      <c r="IP426" s="57"/>
      <c r="IQ426" s="57" t="str">
        <f t="shared" si="1355"/>
        <v>ERROR!!</v>
      </c>
    </row>
    <row r="427" spans="24:251">
      <c r="X427" s="29">
        <f t="shared" si="1211"/>
        <v>0</v>
      </c>
      <c r="Y427" s="29">
        <f t="shared" si="1212"/>
        <v>0</v>
      </c>
      <c r="Z427" s="29" t="e">
        <f t="shared" si="1213"/>
        <v>#DIV/0!</v>
      </c>
      <c r="AA427" s="29" t="e">
        <f t="shared" si="1214"/>
        <v>#DIV/0!</v>
      </c>
      <c r="AB427" s="29" t="e">
        <f t="shared" si="1215"/>
        <v>#DIV/0!</v>
      </c>
      <c r="AC427" s="29" t="e">
        <f t="shared" si="1216"/>
        <v>#DIV/0!</v>
      </c>
      <c r="AF427" s="23">
        <v>60.084299999999999</v>
      </c>
      <c r="AG427" s="23">
        <v>79.878799999999998</v>
      </c>
      <c r="AH427" s="23">
        <v>101.96120000000001</v>
      </c>
      <c r="AI427" s="23">
        <v>151.99039999999999</v>
      </c>
      <c r="AJ427" s="23">
        <v>159.69</v>
      </c>
      <c r="AK427" s="23">
        <v>71.846400000000003</v>
      </c>
      <c r="AL427" s="23">
        <v>70.9375</v>
      </c>
      <c r="AM427" s="23">
        <v>40.304400000000001</v>
      </c>
      <c r="AN427" s="23">
        <v>56.077399999999997</v>
      </c>
      <c r="AO427" s="23">
        <v>61.978999999999999</v>
      </c>
      <c r="AP427" s="23">
        <v>94.195999999999998</v>
      </c>
      <c r="AQ427" s="23">
        <v>18.998000000000001</v>
      </c>
      <c r="AR427" s="23">
        <v>35.450000000000003</v>
      </c>
      <c r="AS427" s="23">
        <v>29.88</v>
      </c>
      <c r="AT427" s="23">
        <v>74.691999999999993</v>
      </c>
      <c r="AU427" s="23">
        <v>81.39</v>
      </c>
      <c r="AX427" s="54">
        <f t="shared" si="1217"/>
        <v>0</v>
      </c>
      <c r="AY427" s="54">
        <f t="shared" si="1218"/>
        <v>0</v>
      </c>
      <c r="AZ427" s="54">
        <f t="shared" si="1219"/>
        <v>0</v>
      </c>
      <c r="BA427" s="54">
        <f t="shared" si="1220"/>
        <v>0</v>
      </c>
      <c r="BB427" s="54">
        <f t="shared" si="1221"/>
        <v>0</v>
      </c>
      <c r="BC427" s="54">
        <f t="shared" si="1222"/>
        <v>0</v>
      </c>
      <c r="BD427" s="54">
        <f t="shared" si="1223"/>
        <v>0</v>
      </c>
      <c r="BE427" s="54">
        <f t="shared" si="1224"/>
        <v>0</v>
      </c>
      <c r="BF427" s="54">
        <f t="shared" si="1225"/>
        <v>0</v>
      </c>
      <c r="BG427" s="54">
        <f t="shared" si="1226"/>
        <v>0</v>
      </c>
      <c r="BH427" s="54">
        <f t="shared" si="1227"/>
        <v>0</v>
      </c>
      <c r="BI427" s="54">
        <f t="shared" si="1228"/>
        <v>0</v>
      </c>
      <c r="BJ427" s="54">
        <f t="shared" si="1229"/>
        <v>0</v>
      </c>
      <c r="BK427" s="54">
        <f t="shared" si="1230"/>
        <v>0</v>
      </c>
      <c r="BL427" s="54">
        <f t="shared" si="1231"/>
        <v>0</v>
      </c>
      <c r="BM427" s="42"/>
      <c r="BO427" s="54">
        <f>'Norm-coeff'!$C$2+$AX427*'Norm-coeff'!$D$2+$AY427*'Norm-coeff'!$E$2+$AZ427*'Norm-coeff'!$F$2+$BA427*'Norm-coeff'!$G$2+$BB427*'Norm-coeff'!$H$2+$BC427*'Norm-coeff'!$I$2+$BD427*'Norm-coeff'!$J$2+$BE427*'Norm-coeff'!$K$2+$BF427*'Norm-coeff'!$L$2+$BG427*'Norm-coeff'!$M$2+$BH427*'Norm-coeff'!$N$2+$BI427*'Norm-coeff'!$O$2</f>
        <v>5.4045421474420303</v>
      </c>
      <c r="BP427" s="54">
        <f>'Norm-coeff'!$C$3+$AX427*'Norm-coeff'!$D$3+$AY427*'Norm-coeff'!$E$3+$AZ427*'Norm-coeff'!$F$3+$BA427*'Norm-coeff'!$G$3+$BB427*'Norm-coeff'!$H$3+$BC427*'Norm-coeff'!$I$3+$BD427*'Norm-coeff'!$J$3+$BE427*'Norm-coeff'!$K$3+$BF427*'Norm-coeff'!$L$3+$BG427*'Norm-coeff'!$M$3+$BH427*'Norm-coeff'!$N$3+$BI427*'Norm-coeff'!$O$3</f>
        <v>3.15319116612705</v>
      </c>
      <c r="BQ427" s="54">
        <f>'Norm-coeff'!$C$4+$AX427*'Norm-coeff'!$D$4+$AY427*'Norm-coeff'!$E$4+$AZ427*'Norm-coeff'!$F$4+$BA427*'Norm-coeff'!$G$4+$BB427*'Norm-coeff'!$H$4+$BC427*'Norm-coeff'!$I$4+$BD427*'Norm-coeff'!$J$4+$BE427*'Norm-coeff'!$K$4+$BF427*'Norm-coeff'!$L$4+$BG427*'Norm-coeff'!$M$4+$BH427*'Norm-coeff'!$N$4+$BI427*'Norm-coeff'!$O$4</f>
        <v>1.42115649462768</v>
      </c>
      <c r="BR427" s="54">
        <f>'Norm-coeff'!$C$5+$AX427*'Norm-coeff'!$D$5+$AY427*'Norm-coeff'!$E$5+$AZ427*'Norm-coeff'!$F$5+$BA427*'Norm-coeff'!$G$5+$BB427*'Norm-coeff'!$H$5+$BC427*'Norm-coeff'!$I$5+$BD427*'Norm-coeff'!$J$5+$BE427*'Norm-coeff'!$K$5+$BF427*'Norm-coeff'!$L$5+$BG427*'Norm-coeff'!$M$5+$BH427*'Norm-coeff'!$N$5+$BI427*'Norm-coeff'!$O$5</f>
        <v>1.0553329241296201</v>
      </c>
      <c r="BS427" s="54">
        <f>'Norm-coeff'!$C$6+$AX427*'Norm-coeff'!$D$6+$AY427*'Norm-coeff'!$E$6+$AZ427*'Norm-coeff'!$F$6+$BA427*'Norm-coeff'!$G$6+$BB427*'Norm-coeff'!$H$6+$BC427*'Norm-coeff'!$I$6+$BD427*'Norm-coeff'!$J$6+$BE427*'Norm-coeff'!$K$6+$BF427*'Norm-coeff'!$L$6+$BG427*'Norm-coeff'!$M$6+$BH427*'Norm-coeff'!$N$6+$BI427*'Norm-coeff'!$O$6</f>
        <v>-1.48700885495103E-2</v>
      </c>
      <c r="BT427" s="54">
        <f>'Norm-coeff'!$C$7+$AX427*'Norm-coeff'!$D$7+$AY427*'Norm-coeff'!$E$7+$AZ427*'Norm-coeff'!$F$7+$BA427*'Norm-coeff'!$G$7+$BB427*'Norm-coeff'!$H$7+$BC427*'Norm-coeff'!$I$7+$BD427*'Norm-coeff'!$J$7+$BE427*'Norm-coeff'!$K$7+$BF427*'Norm-coeff'!$L$7+$BG427*'Norm-coeff'!$M$7+$BH427*'Norm-coeff'!$N$7+$BI427*'Norm-coeff'!$O$7</f>
        <v>2.0907583608832998</v>
      </c>
      <c r="BU427" s="54">
        <f>'Norm-coeff'!$C$8+$AX427*'Norm-coeff'!$D$8+$AY427*'Norm-coeff'!$E$8+$AZ427*'Norm-coeff'!$F$8+$BA427*'Norm-coeff'!$G$8+$BB427*'Norm-coeff'!$H$8+$BC427*'Norm-coeff'!$I$8+$BD427*'Norm-coeff'!$J$8+$BE427*'Norm-coeff'!$K$8+$BF427*'Norm-coeff'!$L$8+$BG427*'Norm-coeff'!$M$8+$BH427*'Norm-coeff'!$N$8+$BI427*'Norm-coeff'!$O$8</f>
        <v>0.65894159836244504</v>
      </c>
      <c r="BV427" s="54">
        <f>'Norm-coeff'!$C$9+$AX427*'Norm-coeff'!$D$9+$AY427*'Norm-coeff'!$E$9+$AZ427*'Norm-coeff'!$F$9+$BA427*'Norm-coeff'!$G$9+$BB427*'Norm-coeff'!$H$9+$BC427*'Norm-coeff'!$I$9+$BD427*'Norm-coeff'!$J$9+$BE427*'Norm-coeff'!$K$9+$BF427*'Norm-coeff'!$L$9+$BG427*'Norm-coeff'!$M$9+$BH427*'Norm-coeff'!$N$9+$BI427*'Norm-coeff'!$O$9</f>
        <v>1.48961085014701</v>
      </c>
      <c r="BW427" s="54">
        <f>'Norm-coeff'!$C$10+$AX427*'Norm-coeff'!$D$10+$AY427*'Norm-coeff'!$E$10+$AZ427*'Norm-coeff'!$F$10+$BA427*'Norm-coeff'!$G$10+$BB427*'Norm-coeff'!$H$10+$BC427*'Norm-coeff'!$I$10+$BD427*'Norm-coeff'!$J$10+$BE427*'Norm-coeff'!$K$10+$BF427*'Norm-coeff'!$L$10+$BG427*'Norm-coeff'!$M$10+$BH427*'Norm-coeff'!$N$10+$BI427*'Norm-coeff'!$O$10</f>
        <v>1.42058735749591</v>
      </c>
      <c r="BX427" s="54">
        <f>'Norm-coeff'!$C$11+$AX427*'Norm-coeff'!$D$11+$AY427*'Norm-coeff'!$E$11+$AZ427*'Norm-coeff'!$F$11+$BA427*'Norm-coeff'!$G$11+$BB427*'Norm-coeff'!$H$11+$BC427*'Norm-coeff'!$I$11+$BD427*'Norm-coeff'!$J$11+$BE427*'Norm-coeff'!$K$11+$BF427*'Norm-coeff'!$L$11+$BG427*'Norm-coeff'!$M$11+$BH427*'Norm-coeff'!$N$11+$BI427*'Norm-coeff'!$O$11</f>
        <v>0.221233014421479</v>
      </c>
      <c r="BY427" s="54">
        <f>'Norm-coeff'!$C$12+$AX427*'Norm-coeff'!$D$12+$AY427*'Norm-coeff'!$E$12+$AZ427*'Norm-coeff'!$F$12+$BA427*'Norm-coeff'!$G$12+$BB427*'Norm-coeff'!$H$12+$BC427*'Norm-coeff'!$I$12+$BD427*'Norm-coeff'!$J$12+$BE427*'Norm-coeff'!$K$12+$BF427*'Norm-coeff'!$L$12+$BG427*'Norm-coeff'!$M$12+$BH427*'Norm-coeff'!$N$12+$BI427*'Norm-coeff'!$O$12</f>
        <v>0.283527502056037</v>
      </c>
      <c r="BZ427" s="54">
        <f>'Norm-coeff'!$C$13+$AX427*'Norm-coeff'!$D$13+$AY427*'Norm-coeff'!$E$13+$AZ427*'Norm-coeff'!$F$13+$BA427*'Norm-coeff'!$G$13+$BB427*'Norm-coeff'!$H$13+$BC427*'Norm-coeff'!$I$13+$BD427*'Norm-coeff'!$J$13+$BE427*'Norm-coeff'!$K$13+$BF427*'Norm-coeff'!$L$13+$BG427*'Norm-coeff'!$M$13+$BH427*'Norm-coeff'!$N$13+$BI427*'Norm-coeff'!$O$13</f>
        <v>-4.1864930554451202E-2</v>
      </c>
      <c r="CA427" s="54">
        <f>'Norm-coeff'!$C$14+$AX427*'Norm-coeff'!$D$14+$AY427*'Norm-coeff'!$E$14+$AZ427*'Norm-coeff'!$F$14+$BA427*'Norm-coeff'!$G$14+$BB427*'Norm-coeff'!$H$14+$BC427*'Norm-coeff'!$I$14+$BD427*'Norm-coeff'!$J$14+$BE427*'Norm-coeff'!$K$14+$BF427*'Norm-coeff'!$L$14+$BG427*'Norm-coeff'!$M$14+$BH427*'Norm-coeff'!$N$14+$BI427*'Norm-coeff'!$O$14</f>
        <v>4.2526983164477103</v>
      </c>
      <c r="CC427" s="54">
        <f t="shared" si="1356"/>
        <v>0</v>
      </c>
      <c r="CG427" s="54">
        <f t="shared" si="1232"/>
        <v>0</v>
      </c>
      <c r="CH427" s="54">
        <f t="shared" si="1210"/>
        <v>0</v>
      </c>
      <c r="CI427" s="54">
        <f t="shared" si="1233"/>
        <v>0</v>
      </c>
      <c r="CJ427" s="56">
        <f t="shared" si="1234"/>
        <v>0</v>
      </c>
      <c r="CK427" s="54">
        <f t="shared" si="1235"/>
        <v>0</v>
      </c>
      <c r="CL427" s="54">
        <f t="shared" si="1236"/>
        <v>0</v>
      </c>
      <c r="CM427" s="54">
        <f t="shared" si="1237"/>
        <v>0</v>
      </c>
      <c r="CN427" s="54">
        <f t="shared" si="1238"/>
        <v>0</v>
      </c>
      <c r="CO427" s="54">
        <f t="shared" si="1239"/>
        <v>0</v>
      </c>
      <c r="CP427" s="54">
        <f t="shared" si="1240"/>
        <v>0</v>
      </c>
      <c r="CQ427" s="54">
        <f t="shared" si="1241"/>
        <v>0</v>
      </c>
      <c r="CR427" s="54">
        <f t="shared" si="1242"/>
        <v>0</v>
      </c>
      <c r="CS427" s="54">
        <f t="shared" si="1243"/>
        <v>0</v>
      </c>
      <c r="CU427" s="54">
        <f t="shared" si="1244"/>
        <v>0</v>
      </c>
      <c r="CV427" s="54">
        <f t="shared" si="1245"/>
        <v>0</v>
      </c>
      <c r="CW427" s="54">
        <f t="shared" si="1246"/>
        <v>0</v>
      </c>
      <c r="CX427" s="54">
        <f t="shared" si="1247"/>
        <v>0</v>
      </c>
      <c r="CZ427" s="54">
        <f t="shared" si="1248"/>
        <v>0</v>
      </c>
      <c r="DA427" s="54">
        <f t="shared" si="1249"/>
        <v>0</v>
      </c>
      <c r="DB427" s="54">
        <f t="shared" si="1250"/>
        <v>0</v>
      </c>
      <c r="DC427" s="54">
        <f t="shared" si="1251"/>
        <v>0</v>
      </c>
      <c r="DD427" s="54">
        <f t="shared" si="1252"/>
        <v>0</v>
      </c>
      <c r="DE427" s="54">
        <f t="shared" si="1253"/>
        <v>0</v>
      </c>
      <c r="DF427" s="54">
        <f t="shared" si="1254"/>
        <v>0</v>
      </c>
      <c r="DG427" s="54">
        <f t="shared" si="1255"/>
        <v>2</v>
      </c>
      <c r="DH427" s="71">
        <f t="shared" si="1256"/>
        <v>0</v>
      </c>
      <c r="DI427" s="71">
        <f t="shared" si="1257"/>
        <v>0</v>
      </c>
      <c r="DJ427" s="54">
        <f t="shared" si="1258"/>
        <v>0</v>
      </c>
      <c r="DK427" s="54">
        <f t="shared" si="1259"/>
        <v>2</v>
      </c>
      <c r="DL427" s="4">
        <f t="shared" si="1184"/>
        <v>0</v>
      </c>
      <c r="DM427" s="3">
        <f t="shared" si="1260"/>
        <v>0</v>
      </c>
      <c r="DN427" s="3">
        <f t="shared" si="1261"/>
        <v>0</v>
      </c>
      <c r="DO427" s="4" t="e">
        <f t="shared" si="1262"/>
        <v>#DIV/0!</v>
      </c>
      <c r="DP427" s="57"/>
      <c r="DQ427" s="57"/>
      <c r="DR427" s="56">
        <f t="shared" si="1185"/>
        <v>2</v>
      </c>
      <c r="DS427" s="56">
        <f t="shared" si="1186"/>
        <v>0</v>
      </c>
      <c r="DT427" s="38">
        <f t="shared" si="1187"/>
        <v>0</v>
      </c>
      <c r="DU427" s="38">
        <f t="shared" si="1263"/>
        <v>2</v>
      </c>
      <c r="DV427" s="38">
        <f t="shared" si="1188"/>
        <v>0</v>
      </c>
      <c r="DW427" s="39">
        <f t="shared" si="1189"/>
        <v>0</v>
      </c>
      <c r="DX427" s="39">
        <f t="shared" si="1190"/>
        <v>0</v>
      </c>
      <c r="DY427" s="39">
        <f t="shared" si="1191"/>
        <v>0</v>
      </c>
      <c r="DZ427" s="39">
        <f t="shared" si="1192"/>
        <v>0</v>
      </c>
      <c r="EA427" s="39">
        <f t="shared" si="1193"/>
        <v>0</v>
      </c>
      <c r="EB427" s="37" t="e">
        <f t="shared" si="1264"/>
        <v>#DIV/0!</v>
      </c>
      <c r="EC427" s="37" t="e">
        <f t="shared" si="1265"/>
        <v>#DIV/0!</v>
      </c>
      <c r="ED427" s="37" t="e">
        <f t="shared" si="1266"/>
        <v>#DIV/0!</v>
      </c>
      <c r="EE427" s="37" t="e">
        <f t="shared" si="1267"/>
        <v>#DIV/0!</v>
      </c>
      <c r="EF427" s="39" t="e">
        <f t="shared" si="1268"/>
        <v>#DIV/0!</v>
      </c>
      <c r="EG427" s="37" t="e">
        <f t="shared" si="1269"/>
        <v>#DIV/0!</v>
      </c>
      <c r="EH427" s="37" t="e">
        <f t="shared" si="1270"/>
        <v>#DIV/0!</v>
      </c>
      <c r="EI427" s="11" t="b">
        <f t="shared" si="1271"/>
        <v>1</v>
      </c>
      <c r="EJ427" s="11" t="b">
        <f t="shared" si="1272"/>
        <v>0</v>
      </c>
      <c r="EK427" s="39" t="e">
        <f t="shared" si="1273"/>
        <v>#DIV/0!</v>
      </c>
      <c r="EL427" s="39" t="e">
        <f t="shared" si="1274"/>
        <v>#DIV/0!</v>
      </c>
      <c r="EM427" s="39" t="e">
        <f t="shared" si="1275"/>
        <v>#DIV/0!</v>
      </c>
      <c r="EN427" s="39" t="e">
        <f t="shared" si="1276"/>
        <v>#DIV/0!</v>
      </c>
      <c r="EO427" s="39" t="e">
        <f t="shared" si="1277"/>
        <v>#DIV/0!</v>
      </c>
      <c r="EP427" s="39" t="e">
        <f t="shared" si="1278"/>
        <v>#DIV/0!</v>
      </c>
      <c r="EQ427" s="39" t="e">
        <f t="shared" si="1279"/>
        <v>#DIV/0!</v>
      </c>
      <c r="ER427" s="39" t="e">
        <f t="shared" si="1280"/>
        <v>#DIV/0!</v>
      </c>
      <c r="ES427" s="58" t="str">
        <f t="shared" si="1281"/>
        <v>(OH,F,Cl)-dominate amphibole</v>
      </c>
      <c r="ET427" s="58" t="e">
        <f t="shared" si="1282"/>
        <v>#N/A</v>
      </c>
      <c r="EU427" s="56">
        <f t="shared" si="1194"/>
        <v>0</v>
      </c>
      <c r="EV427" s="56">
        <f t="shared" si="1195"/>
        <v>0</v>
      </c>
      <c r="EW427" s="56">
        <f t="shared" si="1196"/>
        <v>0</v>
      </c>
      <c r="EX427" s="56">
        <f t="shared" si="1197"/>
        <v>0</v>
      </c>
      <c r="EY427" s="56">
        <f t="shared" si="1198"/>
        <v>0</v>
      </c>
      <c r="EZ427" s="56">
        <f t="shared" si="1199"/>
        <v>0</v>
      </c>
      <c r="FA427" s="39">
        <f t="shared" si="1200"/>
        <v>0</v>
      </c>
      <c r="FB427" s="39">
        <f t="shared" si="1201"/>
        <v>0</v>
      </c>
      <c r="FC427" s="54">
        <f t="shared" si="1202"/>
        <v>0</v>
      </c>
      <c r="FD427" s="54">
        <f t="shared" si="1203"/>
        <v>0</v>
      </c>
      <c r="FE427" s="39">
        <f t="shared" si="1204"/>
        <v>0</v>
      </c>
      <c r="FF427" s="54">
        <f t="shared" si="1205"/>
        <v>0</v>
      </c>
      <c r="FG427" s="39">
        <f t="shared" si="1206"/>
        <v>0</v>
      </c>
      <c r="FH427" s="39">
        <f t="shared" si="1283"/>
        <v>0</v>
      </c>
      <c r="FI427" s="39">
        <f t="shared" si="1284"/>
        <v>0</v>
      </c>
      <c r="FJ427" s="39">
        <f t="shared" si="1285"/>
        <v>0</v>
      </c>
      <c r="FK427" s="39" t="e">
        <f t="shared" si="1286"/>
        <v>#DIV/0!</v>
      </c>
      <c r="FL427" s="39" t="e">
        <f t="shared" si="1287"/>
        <v>#DIV/0!</v>
      </c>
      <c r="FM427" s="39" t="e">
        <f t="shared" si="1288"/>
        <v>#DIV/0!</v>
      </c>
      <c r="FN427" s="39">
        <f t="shared" si="1289"/>
        <v>1</v>
      </c>
      <c r="FO427" s="39">
        <f t="shared" si="1207"/>
        <v>0</v>
      </c>
      <c r="FP427" s="39">
        <f t="shared" si="1208"/>
        <v>0</v>
      </c>
      <c r="FQ427" s="39">
        <f t="shared" si="1209"/>
        <v>0</v>
      </c>
      <c r="FR427" s="39">
        <f t="shared" si="1290"/>
        <v>0</v>
      </c>
      <c r="FS427" s="39">
        <f t="shared" si="1291"/>
        <v>0</v>
      </c>
      <c r="FU427" s="39" t="e">
        <f t="shared" si="1292"/>
        <v>#DIV/0!</v>
      </c>
      <c r="FV427" s="39" t="e">
        <f t="shared" si="1293"/>
        <v>#DIV/0!</v>
      </c>
      <c r="FW427" s="39" t="e">
        <f t="shared" si="1294"/>
        <v>#DIV/0!</v>
      </c>
      <c r="FY427" s="39" t="e">
        <f t="shared" si="1295"/>
        <v>#DIV/0!</v>
      </c>
      <c r="FZ427" s="39" t="e">
        <f t="shared" si="1296"/>
        <v>#DIV/0!</v>
      </c>
      <c r="GA427" s="39" t="e">
        <f t="shared" si="1297"/>
        <v>#DIV/0!</v>
      </c>
      <c r="GB427" s="39" t="e">
        <f t="shared" si="1298"/>
        <v>#DIV/0!</v>
      </c>
      <c r="GC427" s="39" t="e">
        <f t="shared" si="1299"/>
        <v>#DIV/0!</v>
      </c>
      <c r="GD427" s="39" t="e">
        <f t="shared" si="1300"/>
        <v>#DIV/0!</v>
      </c>
      <c r="GE427" s="39" t="e">
        <f t="shared" si="1301"/>
        <v>#DIV/0!</v>
      </c>
      <c r="GF427" s="39" t="e">
        <f t="shared" si="1302"/>
        <v>#DIV/0!</v>
      </c>
      <c r="GG427" s="39" t="e">
        <f t="shared" si="1303"/>
        <v>#DIV/0!</v>
      </c>
      <c r="GH427" s="39" t="e">
        <f t="shared" si="1304"/>
        <v>#DIV/0!</v>
      </c>
      <c r="GI427" s="39"/>
      <c r="GJ427" s="39" t="e">
        <f t="shared" si="1305"/>
        <v>#DIV/0!</v>
      </c>
      <c r="GK427" s="39" t="e">
        <f t="shared" si="1306"/>
        <v>#DIV/0!</v>
      </c>
      <c r="GL427" s="39" t="e">
        <f t="shared" si="1307"/>
        <v>#DIV/0!</v>
      </c>
      <c r="GM427" s="39" t="e">
        <f t="shared" si="1308"/>
        <v>#DIV/0!</v>
      </c>
      <c r="GN427" s="39" t="e">
        <f t="shared" si="1309"/>
        <v>#DIV/0!</v>
      </c>
      <c r="GO427" s="57"/>
      <c r="GP427" s="57" t="e">
        <f t="shared" si="1310"/>
        <v>#DIV/0!</v>
      </c>
      <c r="GQ427" s="59" t="e">
        <f t="shared" si="1311"/>
        <v>#DIV/0!</v>
      </c>
      <c r="GR427" s="41" t="e">
        <f t="shared" si="1312"/>
        <v>#DIV/0!</v>
      </c>
      <c r="GS427" s="57" t="e">
        <f t="shared" si="1313"/>
        <v>#DIV/0!</v>
      </c>
      <c r="GT427" s="57" t="e">
        <f t="shared" si="1314"/>
        <v>#DIV/0!</v>
      </c>
      <c r="GU427" s="57" t="e">
        <f t="shared" si="1315"/>
        <v>#DIV/0!</v>
      </c>
      <c r="GV427" s="57"/>
      <c r="GW427" s="42" t="e">
        <f t="shared" si="1316"/>
        <v>#DIV/0!</v>
      </c>
      <c r="GX427" s="42" t="e">
        <f t="shared" si="1317"/>
        <v>#DIV/0!</v>
      </c>
      <c r="GY427" s="42" t="e">
        <f t="shared" si="1318"/>
        <v>#DIV/0!</v>
      </c>
      <c r="GZ427" s="57"/>
      <c r="HA427" s="2" t="e">
        <f t="shared" si="1319"/>
        <v>#DIV/0!</v>
      </c>
      <c r="HB427" s="2" t="e">
        <f t="shared" si="1320"/>
        <v>#DIV/0!</v>
      </c>
      <c r="HC427" s="2" t="e">
        <f t="shared" si="1321"/>
        <v>#DIV/0!</v>
      </c>
      <c r="HD427" s="2" t="e">
        <f t="shared" si="1322"/>
        <v>#DIV/0!</v>
      </c>
      <c r="HE427" s="2" t="e">
        <f t="shared" si="1323"/>
        <v>#DIV/0!</v>
      </c>
      <c r="HF427" s="2" t="e">
        <f t="shared" si="1324"/>
        <v>#DIV/0!</v>
      </c>
      <c r="HG427" s="2" t="e">
        <f t="shared" si="1325"/>
        <v>#DIV/0!</v>
      </c>
      <c r="HH427" s="2" t="e">
        <f t="shared" si="1326"/>
        <v>#DIV/0!</v>
      </c>
      <c r="HI427" s="2" t="e">
        <f t="shared" si="1327"/>
        <v>#DIV/0!</v>
      </c>
      <c r="HJ427" s="11" t="e">
        <f t="shared" si="1328"/>
        <v>#DIV/0!</v>
      </c>
      <c r="HK427" s="60" t="e">
        <f t="shared" si="1329"/>
        <v>#DIV/0!</v>
      </c>
      <c r="HL427" s="57"/>
      <c r="HM427" s="57" t="e">
        <f t="shared" si="1330"/>
        <v>#DIV/0!</v>
      </c>
      <c r="HN427" s="57" t="e">
        <f t="shared" si="1331"/>
        <v>#DIV/0!</v>
      </c>
      <c r="HO427" s="57" t="e">
        <f t="shared" si="1332"/>
        <v>#DIV/0!</v>
      </c>
      <c r="HP427" s="57" t="e">
        <f t="shared" si="1333"/>
        <v>#DIV/0!</v>
      </c>
      <c r="HQ427" s="57" t="e">
        <f t="shared" si="1334"/>
        <v>#DIV/0!</v>
      </c>
      <c r="HR427" s="57"/>
      <c r="HS427" s="57" t="e">
        <f t="shared" si="1335"/>
        <v>#DIV/0!</v>
      </c>
      <c r="HT427" s="57" t="e">
        <f t="shared" si="1336"/>
        <v>#DIV/0!</v>
      </c>
      <c r="HU427" s="57" t="e">
        <f t="shared" si="1337"/>
        <v>#DIV/0!</v>
      </c>
      <c r="HV427" s="57" t="e">
        <f t="shared" si="1338"/>
        <v>#DIV/0!</v>
      </c>
      <c r="HW427" s="57" t="e">
        <f t="shared" si="1339"/>
        <v>#DIV/0!</v>
      </c>
      <c r="HX427" s="57"/>
      <c r="HY427" s="57" t="e">
        <f t="shared" si="1340"/>
        <v>#DIV/0!</v>
      </c>
      <c r="HZ427" s="57" t="e">
        <f t="shared" si="1341"/>
        <v>#DIV/0!</v>
      </c>
      <c r="IA427" s="57"/>
      <c r="IB427" s="61">
        <f t="shared" si="1342"/>
        <v>0</v>
      </c>
      <c r="IC427" s="57" t="str">
        <f t="shared" si="1343"/>
        <v/>
      </c>
      <c r="ID427" s="42"/>
      <c r="IE427" s="2" t="str">
        <f t="shared" si="1344"/>
        <v/>
      </c>
      <c r="IF427" s="60" t="e">
        <f t="shared" si="1345"/>
        <v>#DIV/0!</v>
      </c>
      <c r="IG427" s="60" t="str">
        <f t="shared" si="1346"/>
        <v/>
      </c>
      <c r="IH427" s="60" t="str">
        <f t="shared" si="1347"/>
        <v>zinco-</v>
      </c>
      <c r="II427" s="60" t="str">
        <f t="shared" si="1348"/>
        <v>mangano-</v>
      </c>
      <c r="IJ427" s="60" t="e">
        <f t="shared" si="1349"/>
        <v>#DIV/0!</v>
      </c>
      <c r="IK427" s="60" t="e">
        <f t="shared" si="1350"/>
        <v>#DIV/0!</v>
      </c>
      <c r="IL427" s="60" t="e">
        <f t="shared" si="1351"/>
        <v>#DIV/0!</v>
      </c>
      <c r="IM427" s="60" t="e">
        <f t="shared" si="1352"/>
        <v>#DIV/0!</v>
      </c>
      <c r="IN427" s="60" t="str">
        <f t="shared" si="1353"/>
        <v/>
      </c>
      <c r="IO427" s="60" t="str">
        <f t="shared" si="1354"/>
        <v/>
      </c>
      <c r="IP427" s="57"/>
      <c r="IQ427" s="57" t="str">
        <f t="shared" si="1355"/>
        <v>ERROR!!</v>
      </c>
    </row>
    <row r="428" spans="24:251">
      <c r="X428" s="29">
        <f t="shared" si="1211"/>
        <v>0</v>
      </c>
      <c r="Y428" s="29">
        <f t="shared" si="1212"/>
        <v>0</v>
      </c>
      <c r="Z428" s="29" t="e">
        <f t="shared" si="1213"/>
        <v>#DIV/0!</v>
      </c>
      <c r="AA428" s="29" t="e">
        <f t="shared" si="1214"/>
        <v>#DIV/0!</v>
      </c>
      <c r="AB428" s="29" t="e">
        <f t="shared" si="1215"/>
        <v>#DIV/0!</v>
      </c>
      <c r="AC428" s="29" t="e">
        <f t="shared" si="1216"/>
        <v>#DIV/0!</v>
      </c>
      <c r="AF428" s="23">
        <v>60.084299999999999</v>
      </c>
      <c r="AG428" s="23">
        <v>79.878799999999998</v>
      </c>
      <c r="AH428" s="23">
        <v>101.96120000000001</v>
      </c>
      <c r="AI428" s="23">
        <v>151.99039999999999</v>
      </c>
      <c r="AJ428" s="23">
        <v>159.69</v>
      </c>
      <c r="AK428" s="23">
        <v>71.846400000000003</v>
      </c>
      <c r="AL428" s="23">
        <v>70.9375</v>
      </c>
      <c r="AM428" s="23">
        <v>40.304400000000001</v>
      </c>
      <c r="AN428" s="23">
        <v>56.077399999999997</v>
      </c>
      <c r="AO428" s="23">
        <v>61.978999999999999</v>
      </c>
      <c r="AP428" s="23">
        <v>94.195999999999998</v>
      </c>
      <c r="AQ428" s="23">
        <v>18.998000000000001</v>
      </c>
      <c r="AR428" s="23">
        <v>35.450000000000003</v>
      </c>
      <c r="AS428" s="23">
        <v>29.88</v>
      </c>
      <c r="AT428" s="23">
        <v>74.691999999999993</v>
      </c>
      <c r="AU428" s="23">
        <v>81.39</v>
      </c>
      <c r="AX428" s="54">
        <f t="shared" si="1217"/>
        <v>0</v>
      </c>
      <c r="AY428" s="54">
        <f t="shared" si="1218"/>
        <v>0</v>
      </c>
      <c r="AZ428" s="54">
        <f t="shared" si="1219"/>
        <v>0</v>
      </c>
      <c r="BA428" s="54">
        <f t="shared" si="1220"/>
        <v>0</v>
      </c>
      <c r="BB428" s="54">
        <f t="shared" si="1221"/>
        <v>0</v>
      </c>
      <c r="BC428" s="54">
        <f t="shared" si="1222"/>
        <v>0</v>
      </c>
      <c r="BD428" s="54">
        <f t="shared" si="1223"/>
        <v>0</v>
      </c>
      <c r="BE428" s="54">
        <f t="shared" si="1224"/>
        <v>0</v>
      </c>
      <c r="BF428" s="54">
        <f t="shared" si="1225"/>
        <v>0</v>
      </c>
      <c r="BG428" s="54">
        <f t="shared" si="1226"/>
        <v>0</v>
      </c>
      <c r="BH428" s="54">
        <f t="shared" si="1227"/>
        <v>0</v>
      </c>
      <c r="BI428" s="54">
        <f t="shared" si="1228"/>
        <v>0</v>
      </c>
      <c r="BJ428" s="54">
        <f t="shared" si="1229"/>
        <v>0</v>
      </c>
      <c r="BK428" s="54">
        <f t="shared" si="1230"/>
        <v>0</v>
      </c>
      <c r="BL428" s="54">
        <f t="shared" si="1231"/>
        <v>0</v>
      </c>
      <c r="BM428" s="42"/>
      <c r="BO428" s="54">
        <f>'Norm-coeff'!$C$2+$AX428*'Norm-coeff'!$D$2+$AY428*'Norm-coeff'!$E$2+$AZ428*'Norm-coeff'!$F$2+$BA428*'Norm-coeff'!$G$2+$BB428*'Norm-coeff'!$H$2+$BC428*'Norm-coeff'!$I$2+$BD428*'Norm-coeff'!$J$2+$BE428*'Norm-coeff'!$K$2+$BF428*'Norm-coeff'!$L$2+$BG428*'Norm-coeff'!$M$2+$BH428*'Norm-coeff'!$N$2+$BI428*'Norm-coeff'!$O$2</f>
        <v>5.4045421474420303</v>
      </c>
      <c r="BP428" s="54">
        <f>'Norm-coeff'!$C$3+$AX428*'Norm-coeff'!$D$3+$AY428*'Norm-coeff'!$E$3+$AZ428*'Norm-coeff'!$F$3+$BA428*'Norm-coeff'!$G$3+$BB428*'Norm-coeff'!$H$3+$BC428*'Norm-coeff'!$I$3+$BD428*'Norm-coeff'!$J$3+$BE428*'Norm-coeff'!$K$3+$BF428*'Norm-coeff'!$L$3+$BG428*'Norm-coeff'!$M$3+$BH428*'Norm-coeff'!$N$3+$BI428*'Norm-coeff'!$O$3</f>
        <v>3.15319116612705</v>
      </c>
      <c r="BQ428" s="54">
        <f>'Norm-coeff'!$C$4+$AX428*'Norm-coeff'!$D$4+$AY428*'Norm-coeff'!$E$4+$AZ428*'Norm-coeff'!$F$4+$BA428*'Norm-coeff'!$G$4+$BB428*'Norm-coeff'!$H$4+$BC428*'Norm-coeff'!$I$4+$BD428*'Norm-coeff'!$J$4+$BE428*'Norm-coeff'!$K$4+$BF428*'Norm-coeff'!$L$4+$BG428*'Norm-coeff'!$M$4+$BH428*'Norm-coeff'!$N$4+$BI428*'Norm-coeff'!$O$4</f>
        <v>1.42115649462768</v>
      </c>
      <c r="BR428" s="54">
        <f>'Norm-coeff'!$C$5+$AX428*'Norm-coeff'!$D$5+$AY428*'Norm-coeff'!$E$5+$AZ428*'Norm-coeff'!$F$5+$BA428*'Norm-coeff'!$G$5+$BB428*'Norm-coeff'!$H$5+$BC428*'Norm-coeff'!$I$5+$BD428*'Norm-coeff'!$J$5+$BE428*'Norm-coeff'!$K$5+$BF428*'Norm-coeff'!$L$5+$BG428*'Norm-coeff'!$M$5+$BH428*'Norm-coeff'!$N$5+$BI428*'Norm-coeff'!$O$5</f>
        <v>1.0553329241296201</v>
      </c>
      <c r="BS428" s="54">
        <f>'Norm-coeff'!$C$6+$AX428*'Norm-coeff'!$D$6+$AY428*'Norm-coeff'!$E$6+$AZ428*'Norm-coeff'!$F$6+$BA428*'Norm-coeff'!$G$6+$BB428*'Norm-coeff'!$H$6+$BC428*'Norm-coeff'!$I$6+$BD428*'Norm-coeff'!$J$6+$BE428*'Norm-coeff'!$K$6+$BF428*'Norm-coeff'!$L$6+$BG428*'Norm-coeff'!$M$6+$BH428*'Norm-coeff'!$N$6+$BI428*'Norm-coeff'!$O$6</f>
        <v>-1.48700885495103E-2</v>
      </c>
      <c r="BT428" s="54">
        <f>'Norm-coeff'!$C$7+$AX428*'Norm-coeff'!$D$7+$AY428*'Norm-coeff'!$E$7+$AZ428*'Norm-coeff'!$F$7+$BA428*'Norm-coeff'!$G$7+$BB428*'Norm-coeff'!$H$7+$BC428*'Norm-coeff'!$I$7+$BD428*'Norm-coeff'!$J$7+$BE428*'Norm-coeff'!$K$7+$BF428*'Norm-coeff'!$L$7+$BG428*'Norm-coeff'!$M$7+$BH428*'Norm-coeff'!$N$7+$BI428*'Norm-coeff'!$O$7</f>
        <v>2.0907583608832998</v>
      </c>
      <c r="BU428" s="54">
        <f>'Norm-coeff'!$C$8+$AX428*'Norm-coeff'!$D$8+$AY428*'Norm-coeff'!$E$8+$AZ428*'Norm-coeff'!$F$8+$BA428*'Norm-coeff'!$G$8+$BB428*'Norm-coeff'!$H$8+$BC428*'Norm-coeff'!$I$8+$BD428*'Norm-coeff'!$J$8+$BE428*'Norm-coeff'!$K$8+$BF428*'Norm-coeff'!$L$8+$BG428*'Norm-coeff'!$M$8+$BH428*'Norm-coeff'!$N$8+$BI428*'Norm-coeff'!$O$8</f>
        <v>0.65894159836244504</v>
      </c>
      <c r="BV428" s="54">
        <f>'Norm-coeff'!$C$9+$AX428*'Norm-coeff'!$D$9+$AY428*'Norm-coeff'!$E$9+$AZ428*'Norm-coeff'!$F$9+$BA428*'Norm-coeff'!$G$9+$BB428*'Norm-coeff'!$H$9+$BC428*'Norm-coeff'!$I$9+$BD428*'Norm-coeff'!$J$9+$BE428*'Norm-coeff'!$K$9+$BF428*'Norm-coeff'!$L$9+$BG428*'Norm-coeff'!$M$9+$BH428*'Norm-coeff'!$N$9+$BI428*'Norm-coeff'!$O$9</f>
        <v>1.48961085014701</v>
      </c>
      <c r="BW428" s="54">
        <f>'Norm-coeff'!$C$10+$AX428*'Norm-coeff'!$D$10+$AY428*'Norm-coeff'!$E$10+$AZ428*'Norm-coeff'!$F$10+$BA428*'Norm-coeff'!$G$10+$BB428*'Norm-coeff'!$H$10+$BC428*'Norm-coeff'!$I$10+$BD428*'Norm-coeff'!$J$10+$BE428*'Norm-coeff'!$K$10+$BF428*'Norm-coeff'!$L$10+$BG428*'Norm-coeff'!$M$10+$BH428*'Norm-coeff'!$N$10+$BI428*'Norm-coeff'!$O$10</f>
        <v>1.42058735749591</v>
      </c>
      <c r="BX428" s="54">
        <f>'Norm-coeff'!$C$11+$AX428*'Norm-coeff'!$D$11+$AY428*'Norm-coeff'!$E$11+$AZ428*'Norm-coeff'!$F$11+$BA428*'Norm-coeff'!$G$11+$BB428*'Norm-coeff'!$H$11+$BC428*'Norm-coeff'!$I$11+$BD428*'Norm-coeff'!$J$11+$BE428*'Norm-coeff'!$K$11+$BF428*'Norm-coeff'!$L$11+$BG428*'Norm-coeff'!$M$11+$BH428*'Norm-coeff'!$N$11+$BI428*'Norm-coeff'!$O$11</f>
        <v>0.221233014421479</v>
      </c>
      <c r="BY428" s="54">
        <f>'Norm-coeff'!$C$12+$AX428*'Norm-coeff'!$D$12+$AY428*'Norm-coeff'!$E$12+$AZ428*'Norm-coeff'!$F$12+$BA428*'Norm-coeff'!$G$12+$BB428*'Norm-coeff'!$H$12+$BC428*'Norm-coeff'!$I$12+$BD428*'Norm-coeff'!$J$12+$BE428*'Norm-coeff'!$K$12+$BF428*'Norm-coeff'!$L$12+$BG428*'Norm-coeff'!$M$12+$BH428*'Norm-coeff'!$N$12+$BI428*'Norm-coeff'!$O$12</f>
        <v>0.283527502056037</v>
      </c>
      <c r="BZ428" s="54">
        <f>'Norm-coeff'!$C$13+$AX428*'Norm-coeff'!$D$13+$AY428*'Norm-coeff'!$E$13+$AZ428*'Norm-coeff'!$F$13+$BA428*'Norm-coeff'!$G$13+$BB428*'Norm-coeff'!$H$13+$BC428*'Norm-coeff'!$I$13+$BD428*'Norm-coeff'!$J$13+$BE428*'Norm-coeff'!$K$13+$BF428*'Norm-coeff'!$L$13+$BG428*'Norm-coeff'!$M$13+$BH428*'Norm-coeff'!$N$13+$BI428*'Norm-coeff'!$O$13</f>
        <v>-4.1864930554451202E-2</v>
      </c>
      <c r="CA428" s="54">
        <f>'Norm-coeff'!$C$14+$AX428*'Norm-coeff'!$D$14+$AY428*'Norm-coeff'!$E$14+$AZ428*'Norm-coeff'!$F$14+$BA428*'Norm-coeff'!$G$14+$BB428*'Norm-coeff'!$H$14+$BC428*'Norm-coeff'!$I$14+$BD428*'Norm-coeff'!$J$14+$BE428*'Norm-coeff'!$K$14+$BF428*'Norm-coeff'!$L$14+$BG428*'Norm-coeff'!$M$14+$BH428*'Norm-coeff'!$N$14+$BI428*'Norm-coeff'!$O$14</f>
        <v>4.2526983164477103</v>
      </c>
      <c r="CC428" s="54">
        <f t="shared" si="1356"/>
        <v>0</v>
      </c>
      <c r="CG428" s="54">
        <f t="shared" si="1232"/>
        <v>0</v>
      </c>
      <c r="CH428" s="54">
        <f t="shared" si="1210"/>
        <v>0</v>
      </c>
      <c r="CI428" s="54">
        <f t="shared" si="1233"/>
        <v>0</v>
      </c>
      <c r="CJ428" s="56">
        <f t="shared" si="1234"/>
        <v>0</v>
      </c>
      <c r="CK428" s="54">
        <f t="shared" si="1235"/>
        <v>0</v>
      </c>
      <c r="CL428" s="54">
        <f t="shared" si="1236"/>
        <v>0</v>
      </c>
      <c r="CM428" s="54">
        <f t="shared" si="1237"/>
        <v>0</v>
      </c>
      <c r="CN428" s="54">
        <f t="shared" si="1238"/>
        <v>0</v>
      </c>
      <c r="CO428" s="54">
        <f t="shared" si="1239"/>
        <v>0</v>
      </c>
      <c r="CP428" s="54">
        <f t="shared" si="1240"/>
        <v>0</v>
      </c>
      <c r="CQ428" s="54">
        <f t="shared" si="1241"/>
        <v>0</v>
      </c>
      <c r="CR428" s="54">
        <f t="shared" si="1242"/>
        <v>0</v>
      </c>
      <c r="CS428" s="54">
        <f t="shared" si="1243"/>
        <v>0</v>
      </c>
      <c r="CU428" s="54">
        <f t="shared" si="1244"/>
        <v>0</v>
      </c>
      <c r="CV428" s="54">
        <f t="shared" si="1245"/>
        <v>0</v>
      </c>
      <c r="CW428" s="54">
        <f t="shared" si="1246"/>
        <v>0</v>
      </c>
      <c r="CX428" s="54">
        <f t="shared" si="1247"/>
        <v>0</v>
      </c>
      <c r="CZ428" s="54">
        <f t="shared" si="1248"/>
        <v>0</v>
      </c>
      <c r="DA428" s="54">
        <f t="shared" si="1249"/>
        <v>0</v>
      </c>
      <c r="DB428" s="54">
        <f t="shared" si="1250"/>
        <v>0</v>
      </c>
      <c r="DC428" s="54">
        <f t="shared" si="1251"/>
        <v>0</v>
      </c>
      <c r="DD428" s="54">
        <f t="shared" si="1252"/>
        <v>0</v>
      </c>
      <c r="DE428" s="54">
        <f t="shared" si="1253"/>
        <v>0</v>
      </c>
      <c r="DF428" s="54">
        <f t="shared" si="1254"/>
        <v>0</v>
      </c>
      <c r="DG428" s="54">
        <f t="shared" si="1255"/>
        <v>2</v>
      </c>
      <c r="DH428" s="71">
        <f t="shared" si="1256"/>
        <v>0</v>
      </c>
      <c r="DI428" s="71">
        <f t="shared" si="1257"/>
        <v>0</v>
      </c>
      <c r="DJ428" s="54">
        <f t="shared" si="1258"/>
        <v>0</v>
      </c>
      <c r="DK428" s="54">
        <f t="shared" si="1259"/>
        <v>2</v>
      </c>
      <c r="DL428" s="4">
        <f t="shared" si="1184"/>
        <v>0</v>
      </c>
      <c r="DM428" s="3">
        <f t="shared" si="1260"/>
        <v>0</v>
      </c>
      <c r="DN428" s="3">
        <f t="shared" si="1261"/>
        <v>0</v>
      </c>
      <c r="DO428" s="4" t="e">
        <f t="shared" si="1262"/>
        <v>#DIV/0!</v>
      </c>
      <c r="DP428" s="57"/>
      <c r="DQ428" s="57"/>
      <c r="DR428" s="56">
        <f t="shared" si="1185"/>
        <v>2</v>
      </c>
      <c r="DS428" s="56">
        <f t="shared" si="1186"/>
        <v>0</v>
      </c>
      <c r="DT428" s="38">
        <f t="shared" si="1187"/>
        <v>0</v>
      </c>
      <c r="DU428" s="38">
        <f t="shared" si="1263"/>
        <v>2</v>
      </c>
      <c r="DV428" s="38">
        <f t="shared" si="1188"/>
        <v>0</v>
      </c>
      <c r="DW428" s="39">
        <f t="shared" si="1189"/>
        <v>0</v>
      </c>
      <c r="DX428" s="39">
        <f t="shared" si="1190"/>
        <v>0</v>
      </c>
      <c r="DY428" s="39">
        <f t="shared" si="1191"/>
        <v>0</v>
      </c>
      <c r="DZ428" s="39">
        <f t="shared" si="1192"/>
        <v>0</v>
      </c>
      <c r="EA428" s="39">
        <f t="shared" si="1193"/>
        <v>0</v>
      </c>
      <c r="EB428" s="37" t="e">
        <f t="shared" si="1264"/>
        <v>#DIV/0!</v>
      </c>
      <c r="EC428" s="37" t="e">
        <f t="shared" si="1265"/>
        <v>#DIV/0!</v>
      </c>
      <c r="ED428" s="37" t="e">
        <f t="shared" si="1266"/>
        <v>#DIV/0!</v>
      </c>
      <c r="EE428" s="37" t="e">
        <f t="shared" si="1267"/>
        <v>#DIV/0!</v>
      </c>
      <c r="EF428" s="39" t="e">
        <f t="shared" si="1268"/>
        <v>#DIV/0!</v>
      </c>
      <c r="EG428" s="37" t="e">
        <f t="shared" si="1269"/>
        <v>#DIV/0!</v>
      </c>
      <c r="EH428" s="37" t="e">
        <f t="shared" si="1270"/>
        <v>#DIV/0!</v>
      </c>
      <c r="EI428" s="11" t="b">
        <f t="shared" si="1271"/>
        <v>1</v>
      </c>
      <c r="EJ428" s="11" t="b">
        <f t="shared" si="1272"/>
        <v>0</v>
      </c>
      <c r="EK428" s="39" t="e">
        <f t="shared" si="1273"/>
        <v>#DIV/0!</v>
      </c>
      <c r="EL428" s="39" t="e">
        <f t="shared" si="1274"/>
        <v>#DIV/0!</v>
      </c>
      <c r="EM428" s="39" t="e">
        <f t="shared" si="1275"/>
        <v>#DIV/0!</v>
      </c>
      <c r="EN428" s="39" t="e">
        <f t="shared" si="1276"/>
        <v>#DIV/0!</v>
      </c>
      <c r="EO428" s="39" t="e">
        <f t="shared" si="1277"/>
        <v>#DIV/0!</v>
      </c>
      <c r="EP428" s="39" t="e">
        <f t="shared" si="1278"/>
        <v>#DIV/0!</v>
      </c>
      <c r="EQ428" s="39" t="e">
        <f t="shared" si="1279"/>
        <v>#DIV/0!</v>
      </c>
      <c r="ER428" s="39" t="e">
        <f t="shared" si="1280"/>
        <v>#DIV/0!</v>
      </c>
      <c r="ES428" s="58" t="str">
        <f t="shared" si="1281"/>
        <v>(OH,F,Cl)-dominate amphibole</v>
      </c>
      <c r="ET428" s="58" t="e">
        <f t="shared" si="1282"/>
        <v>#N/A</v>
      </c>
      <c r="EU428" s="56">
        <f t="shared" si="1194"/>
        <v>0</v>
      </c>
      <c r="EV428" s="56">
        <f t="shared" si="1195"/>
        <v>0</v>
      </c>
      <c r="EW428" s="56">
        <f t="shared" si="1196"/>
        <v>0</v>
      </c>
      <c r="EX428" s="56">
        <f t="shared" si="1197"/>
        <v>0</v>
      </c>
      <c r="EY428" s="56">
        <f t="shared" si="1198"/>
        <v>0</v>
      </c>
      <c r="EZ428" s="56">
        <f t="shared" si="1199"/>
        <v>0</v>
      </c>
      <c r="FA428" s="39">
        <f t="shared" si="1200"/>
        <v>0</v>
      </c>
      <c r="FB428" s="39">
        <f t="shared" si="1201"/>
        <v>0</v>
      </c>
      <c r="FC428" s="54">
        <f t="shared" si="1202"/>
        <v>0</v>
      </c>
      <c r="FD428" s="54">
        <f t="shared" si="1203"/>
        <v>0</v>
      </c>
      <c r="FE428" s="39">
        <f t="shared" si="1204"/>
        <v>0</v>
      </c>
      <c r="FF428" s="54">
        <f t="shared" si="1205"/>
        <v>0</v>
      </c>
      <c r="FG428" s="39">
        <f t="shared" si="1206"/>
        <v>0</v>
      </c>
      <c r="FH428" s="39">
        <f t="shared" si="1283"/>
        <v>0</v>
      </c>
      <c r="FI428" s="39">
        <f t="shared" si="1284"/>
        <v>0</v>
      </c>
      <c r="FJ428" s="39">
        <f t="shared" si="1285"/>
        <v>0</v>
      </c>
      <c r="FK428" s="39" t="e">
        <f t="shared" si="1286"/>
        <v>#DIV/0!</v>
      </c>
      <c r="FL428" s="39" t="e">
        <f t="shared" si="1287"/>
        <v>#DIV/0!</v>
      </c>
      <c r="FM428" s="39" t="e">
        <f t="shared" si="1288"/>
        <v>#DIV/0!</v>
      </c>
      <c r="FN428" s="39">
        <f t="shared" si="1289"/>
        <v>1</v>
      </c>
      <c r="FO428" s="39">
        <f t="shared" si="1207"/>
        <v>0</v>
      </c>
      <c r="FP428" s="39">
        <f t="shared" si="1208"/>
        <v>0</v>
      </c>
      <c r="FQ428" s="39">
        <f t="shared" si="1209"/>
        <v>0</v>
      </c>
      <c r="FR428" s="39">
        <f t="shared" si="1290"/>
        <v>0</v>
      </c>
      <c r="FS428" s="39">
        <f t="shared" si="1291"/>
        <v>0</v>
      </c>
      <c r="FU428" s="39" t="e">
        <f t="shared" si="1292"/>
        <v>#DIV/0!</v>
      </c>
      <c r="FV428" s="39" t="e">
        <f t="shared" si="1293"/>
        <v>#DIV/0!</v>
      </c>
      <c r="FW428" s="39" t="e">
        <f t="shared" si="1294"/>
        <v>#DIV/0!</v>
      </c>
      <c r="FY428" s="39" t="e">
        <f t="shared" si="1295"/>
        <v>#DIV/0!</v>
      </c>
      <c r="FZ428" s="39" t="e">
        <f t="shared" si="1296"/>
        <v>#DIV/0!</v>
      </c>
      <c r="GA428" s="39" t="e">
        <f t="shared" si="1297"/>
        <v>#DIV/0!</v>
      </c>
      <c r="GB428" s="39" t="e">
        <f t="shared" si="1298"/>
        <v>#DIV/0!</v>
      </c>
      <c r="GC428" s="39" t="e">
        <f t="shared" si="1299"/>
        <v>#DIV/0!</v>
      </c>
      <c r="GD428" s="39" t="e">
        <f t="shared" si="1300"/>
        <v>#DIV/0!</v>
      </c>
      <c r="GE428" s="39" t="e">
        <f t="shared" si="1301"/>
        <v>#DIV/0!</v>
      </c>
      <c r="GF428" s="39" t="e">
        <f t="shared" si="1302"/>
        <v>#DIV/0!</v>
      </c>
      <c r="GG428" s="39" t="e">
        <f t="shared" si="1303"/>
        <v>#DIV/0!</v>
      </c>
      <c r="GH428" s="39" t="e">
        <f t="shared" si="1304"/>
        <v>#DIV/0!</v>
      </c>
      <c r="GI428" s="39"/>
      <c r="GJ428" s="39" t="e">
        <f t="shared" si="1305"/>
        <v>#DIV/0!</v>
      </c>
      <c r="GK428" s="39" t="e">
        <f t="shared" si="1306"/>
        <v>#DIV/0!</v>
      </c>
      <c r="GL428" s="39" t="e">
        <f t="shared" si="1307"/>
        <v>#DIV/0!</v>
      </c>
      <c r="GM428" s="39" t="e">
        <f t="shared" si="1308"/>
        <v>#DIV/0!</v>
      </c>
      <c r="GN428" s="39" t="e">
        <f t="shared" si="1309"/>
        <v>#DIV/0!</v>
      </c>
      <c r="GO428" s="57"/>
      <c r="GP428" s="57" t="e">
        <f t="shared" si="1310"/>
        <v>#DIV/0!</v>
      </c>
      <c r="GQ428" s="59" t="e">
        <f t="shared" si="1311"/>
        <v>#DIV/0!</v>
      </c>
      <c r="GR428" s="41" t="e">
        <f t="shared" si="1312"/>
        <v>#DIV/0!</v>
      </c>
      <c r="GS428" s="57" t="e">
        <f t="shared" si="1313"/>
        <v>#DIV/0!</v>
      </c>
      <c r="GT428" s="57" t="e">
        <f t="shared" si="1314"/>
        <v>#DIV/0!</v>
      </c>
      <c r="GU428" s="57" t="e">
        <f t="shared" si="1315"/>
        <v>#DIV/0!</v>
      </c>
      <c r="GV428" s="57"/>
      <c r="GW428" s="42" t="e">
        <f t="shared" si="1316"/>
        <v>#DIV/0!</v>
      </c>
      <c r="GX428" s="42" t="e">
        <f t="shared" si="1317"/>
        <v>#DIV/0!</v>
      </c>
      <c r="GY428" s="42" t="e">
        <f t="shared" si="1318"/>
        <v>#DIV/0!</v>
      </c>
      <c r="GZ428" s="57"/>
      <c r="HA428" s="2" t="e">
        <f t="shared" si="1319"/>
        <v>#DIV/0!</v>
      </c>
      <c r="HB428" s="2" t="e">
        <f t="shared" si="1320"/>
        <v>#DIV/0!</v>
      </c>
      <c r="HC428" s="2" t="e">
        <f t="shared" si="1321"/>
        <v>#DIV/0!</v>
      </c>
      <c r="HD428" s="2" t="e">
        <f t="shared" si="1322"/>
        <v>#DIV/0!</v>
      </c>
      <c r="HE428" s="2" t="e">
        <f t="shared" si="1323"/>
        <v>#DIV/0!</v>
      </c>
      <c r="HF428" s="2" t="e">
        <f t="shared" si="1324"/>
        <v>#DIV/0!</v>
      </c>
      <c r="HG428" s="2" t="e">
        <f t="shared" si="1325"/>
        <v>#DIV/0!</v>
      </c>
      <c r="HH428" s="2" t="e">
        <f t="shared" si="1326"/>
        <v>#DIV/0!</v>
      </c>
      <c r="HI428" s="2" t="e">
        <f t="shared" si="1327"/>
        <v>#DIV/0!</v>
      </c>
      <c r="HJ428" s="11" t="e">
        <f t="shared" si="1328"/>
        <v>#DIV/0!</v>
      </c>
      <c r="HK428" s="60" t="e">
        <f t="shared" si="1329"/>
        <v>#DIV/0!</v>
      </c>
      <c r="HL428" s="57"/>
      <c r="HM428" s="57" t="e">
        <f t="shared" si="1330"/>
        <v>#DIV/0!</v>
      </c>
      <c r="HN428" s="57" t="e">
        <f t="shared" si="1331"/>
        <v>#DIV/0!</v>
      </c>
      <c r="HO428" s="57" t="e">
        <f t="shared" si="1332"/>
        <v>#DIV/0!</v>
      </c>
      <c r="HP428" s="57" t="e">
        <f t="shared" si="1333"/>
        <v>#DIV/0!</v>
      </c>
      <c r="HQ428" s="57" t="e">
        <f t="shared" si="1334"/>
        <v>#DIV/0!</v>
      </c>
      <c r="HR428" s="57"/>
      <c r="HS428" s="57" t="e">
        <f t="shared" si="1335"/>
        <v>#DIV/0!</v>
      </c>
      <c r="HT428" s="57" t="e">
        <f t="shared" si="1336"/>
        <v>#DIV/0!</v>
      </c>
      <c r="HU428" s="57" t="e">
        <f t="shared" si="1337"/>
        <v>#DIV/0!</v>
      </c>
      <c r="HV428" s="57" t="e">
        <f t="shared" si="1338"/>
        <v>#DIV/0!</v>
      </c>
      <c r="HW428" s="57" t="e">
        <f t="shared" si="1339"/>
        <v>#DIV/0!</v>
      </c>
      <c r="HX428" s="57"/>
      <c r="HY428" s="57" t="e">
        <f t="shared" si="1340"/>
        <v>#DIV/0!</v>
      </c>
      <c r="HZ428" s="57" t="e">
        <f t="shared" si="1341"/>
        <v>#DIV/0!</v>
      </c>
      <c r="IA428" s="57"/>
      <c r="IB428" s="61">
        <f t="shared" si="1342"/>
        <v>0</v>
      </c>
      <c r="IC428" s="57" t="str">
        <f t="shared" si="1343"/>
        <v/>
      </c>
      <c r="ID428" s="42"/>
      <c r="IE428" s="2" t="str">
        <f t="shared" si="1344"/>
        <v/>
      </c>
      <c r="IF428" s="60" t="e">
        <f t="shared" si="1345"/>
        <v>#DIV/0!</v>
      </c>
      <c r="IG428" s="60" t="str">
        <f t="shared" si="1346"/>
        <v/>
      </c>
      <c r="IH428" s="60" t="str">
        <f t="shared" si="1347"/>
        <v>zinco-</v>
      </c>
      <c r="II428" s="60" t="str">
        <f t="shared" si="1348"/>
        <v>mangano-</v>
      </c>
      <c r="IJ428" s="60" t="e">
        <f t="shared" si="1349"/>
        <v>#DIV/0!</v>
      </c>
      <c r="IK428" s="60" t="e">
        <f t="shared" si="1350"/>
        <v>#DIV/0!</v>
      </c>
      <c r="IL428" s="60" t="e">
        <f t="shared" si="1351"/>
        <v>#DIV/0!</v>
      </c>
      <c r="IM428" s="60" t="e">
        <f t="shared" si="1352"/>
        <v>#DIV/0!</v>
      </c>
      <c r="IN428" s="60" t="str">
        <f t="shared" si="1353"/>
        <v/>
      </c>
      <c r="IO428" s="60" t="str">
        <f t="shared" si="1354"/>
        <v/>
      </c>
      <c r="IP428" s="57"/>
      <c r="IQ428" s="57" t="str">
        <f t="shared" si="1355"/>
        <v>ERROR!!</v>
      </c>
    </row>
    <row r="429" spans="24:251">
      <c r="X429" s="29">
        <f t="shared" si="1211"/>
        <v>0</v>
      </c>
      <c r="Y429" s="29">
        <f t="shared" si="1212"/>
        <v>0</v>
      </c>
      <c r="Z429" s="29" t="e">
        <f t="shared" si="1213"/>
        <v>#DIV/0!</v>
      </c>
      <c r="AA429" s="29" t="e">
        <f t="shared" si="1214"/>
        <v>#DIV/0!</v>
      </c>
      <c r="AB429" s="29" t="e">
        <f t="shared" si="1215"/>
        <v>#DIV/0!</v>
      </c>
      <c r="AC429" s="29" t="e">
        <f t="shared" si="1216"/>
        <v>#DIV/0!</v>
      </c>
      <c r="AF429" s="23">
        <v>60.084299999999999</v>
      </c>
      <c r="AG429" s="23">
        <v>79.878799999999998</v>
      </c>
      <c r="AH429" s="23">
        <v>101.96120000000001</v>
      </c>
      <c r="AI429" s="23">
        <v>151.99039999999999</v>
      </c>
      <c r="AJ429" s="23">
        <v>159.69</v>
      </c>
      <c r="AK429" s="23">
        <v>71.846400000000003</v>
      </c>
      <c r="AL429" s="23">
        <v>70.9375</v>
      </c>
      <c r="AM429" s="23">
        <v>40.304400000000001</v>
      </c>
      <c r="AN429" s="23">
        <v>56.077399999999997</v>
      </c>
      <c r="AO429" s="23">
        <v>61.978999999999999</v>
      </c>
      <c r="AP429" s="23">
        <v>94.195999999999998</v>
      </c>
      <c r="AQ429" s="23">
        <v>18.998000000000001</v>
      </c>
      <c r="AR429" s="23">
        <v>35.450000000000003</v>
      </c>
      <c r="AS429" s="23">
        <v>29.88</v>
      </c>
      <c r="AT429" s="23">
        <v>74.691999999999993</v>
      </c>
      <c r="AU429" s="23">
        <v>81.39</v>
      </c>
      <c r="AX429" s="54">
        <f t="shared" si="1217"/>
        <v>0</v>
      </c>
      <c r="AY429" s="54">
        <f t="shared" si="1218"/>
        <v>0</v>
      </c>
      <c r="AZ429" s="54">
        <f t="shared" si="1219"/>
        <v>0</v>
      </c>
      <c r="BA429" s="54">
        <f t="shared" si="1220"/>
        <v>0</v>
      </c>
      <c r="BB429" s="54">
        <f t="shared" si="1221"/>
        <v>0</v>
      </c>
      <c r="BC429" s="54">
        <f t="shared" si="1222"/>
        <v>0</v>
      </c>
      <c r="BD429" s="54">
        <f t="shared" si="1223"/>
        <v>0</v>
      </c>
      <c r="BE429" s="54">
        <f t="shared" si="1224"/>
        <v>0</v>
      </c>
      <c r="BF429" s="54">
        <f t="shared" si="1225"/>
        <v>0</v>
      </c>
      <c r="BG429" s="54">
        <f t="shared" si="1226"/>
        <v>0</v>
      </c>
      <c r="BH429" s="54">
        <f t="shared" si="1227"/>
        <v>0</v>
      </c>
      <c r="BI429" s="54">
        <f t="shared" si="1228"/>
        <v>0</v>
      </c>
      <c r="BJ429" s="54">
        <f t="shared" si="1229"/>
        <v>0</v>
      </c>
      <c r="BK429" s="54">
        <f t="shared" si="1230"/>
        <v>0</v>
      </c>
      <c r="BL429" s="54">
        <f t="shared" si="1231"/>
        <v>0</v>
      </c>
      <c r="BM429" s="42"/>
      <c r="BO429" s="54">
        <f>'Norm-coeff'!$C$2+$AX429*'Norm-coeff'!$D$2+$AY429*'Norm-coeff'!$E$2+$AZ429*'Norm-coeff'!$F$2+$BA429*'Norm-coeff'!$G$2+$BB429*'Norm-coeff'!$H$2+$BC429*'Norm-coeff'!$I$2+$BD429*'Norm-coeff'!$J$2+$BE429*'Norm-coeff'!$K$2+$BF429*'Norm-coeff'!$L$2+$BG429*'Norm-coeff'!$M$2+$BH429*'Norm-coeff'!$N$2+$BI429*'Norm-coeff'!$O$2</f>
        <v>5.4045421474420303</v>
      </c>
      <c r="BP429" s="54">
        <f>'Norm-coeff'!$C$3+$AX429*'Norm-coeff'!$D$3+$AY429*'Norm-coeff'!$E$3+$AZ429*'Norm-coeff'!$F$3+$BA429*'Norm-coeff'!$G$3+$BB429*'Norm-coeff'!$H$3+$BC429*'Norm-coeff'!$I$3+$BD429*'Norm-coeff'!$J$3+$BE429*'Norm-coeff'!$K$3+$BF429*'Norm-coeff'!$L$3+$BG429*'Norm-coeff'!$M$3+$BH429*'Norm-coeff'!$N$3+$BI429*'Norm-coeff'!$O$3</f>
        <v>3.15319116612705</v>
      </c>
      <c r="BQ429" s="54">
        <f>'Norm-coeff'!$C$4+$AX429*'Norm-coeff'!$D$4+$AY429*'Norm-coeff'!$E$4+$AZ429*'Norm-coeff'!$F$4+$BA429*'Norm-coeff'!$G$4+$BB429*'Norm-coeff'!$H$4+$BC429*'Norm-coeff'!$I$4+$BD429*'Norm-coeff'!$J$4+$BE429*'Norm-coeff'!$K$4+$BF429*'Norm-coeff'!$L$4+$BG429*'Norm-coeff'!$M$4+$BH429*'Norm-coeff'!$N$4+$BI429*'Norm-coeff'!$O$4</f>
        <v>1.42115649462768</v>
      </c>
      <c r="BR429" s="54">
        <f>'Norm-coeff'!$C$5+$AX429*'Norm-coeff'!$D$5+$AY429*'Norm-coeff'!$E$5+$AZ429*'Norm-coeff'!$F$5+$BA429*'Norm-coeff'!$G$5+$BB429*'Norm-coeff'!$H$5+$BC429*'Norm-coeff'!$I$5+$BD429*'Norm-coeff'!$J$5+$BE429*'Norm-coeff'!$K$5+$BF429*'Norm-coeff'!$L$5+$BG429*'Norm-coeff'!$M$5+$BH429*'Norm-coeff'!$N$5+$BI429*'Norm-coeff'!$O$5</f>
        <v>1.0553329241296201</v>
      </c>
      <c r="BS429" s="54">
        <f>'Norm-coeff'!$C$6+$AX429*'Norm-coeff'!$D$6+$AY429*'Norm-coeff'!$E$6+$AZ429*'Norm-coeff'!$F$6+$BA429*'Norm-coeff'!$G$6+$BB429*'Norm-coeff'!$H$6+$BC429*'Norm-coeff'!$I$6+$BD429*'Norm-coeff'!$J$6+$BE429*'Norm-coeff'!$K$6+$BF429*'Norm-coeff'!$L$6+$BG429*'Norm-coeff'!$M$6+$BH429*'Norm-coeff'!$N$6+$BI429*'Norm-coeff'!$O$6</f>
        <v>-1.48700885495103E-2</v>
      </c>
      <c r="BT429" s="54">
        <f>'Norm-coeff'!$C$7+$AX429*'Norm-coeff'!$D$7+$AY429*'Norm-coeff'!$E$7+$AZ429*'Norm-coeff'!$F$7+$BA429*'Norm-coeff'!$G$7+$BB429*'Norm-coeff'!$H$7+$BC429*'Norm-coeff'!$I$7+$BD429*'Norm-coeff'!$J$7+$BE429*'Norm-coeff'!$K$7+$BF429*'Norm-coeff'!$L$7+$BG429*'Norm-coeff'!$M$7+$BH429*'Norm-coeff'!$N$7+$BI429*'Norm-coeff'!$O$7</f>
        <v>2.0907583608832998</v>
      </c>
      <c r="BU429" s="54">
        <f>'Norm-coeff'!$C$8+$AX429*'Norm-coeff'!$D$8+$AY429*'Norm-coeff'!$E$8+$AZ429*'Norm-coeff'!$F$8+$BA429*'Norm-coeff'!$G$8+$BB429*'Norm-coeff'!$H$8+$BC429*'Norm-coeff'!$I$8+$BD429*'Norm-coeff'!$J$8+$BE429*'Norm-coeff'!$K$8+$BF429*'Norm-coeff'!$L$8+$BG429*'Norm-coeff'!$M$8+$BH429*'Norm-coeff'!$N$8+$BI429*'Norm-coeff'!$O$8</f>
        <v>0.65894159836244504</v>
      </c>
      <c r="BV429" s="54">
        <f>'Norm-coeff'!$C$9+$AX429*'Norm-coeff'!$D$9+$AY429*'Norm-coeff'!$E$9+$AZ429*'Norm-coeff'!$F$9+$BA429*'Norm-coeff'!$G$9+$BB429*'Norm-coeff'!$H$9+$BC429*'Norm-coeff'!$I$9+$BD429*'Norm-coeff'!$J$9+$BE429*'Norm-coeff'!$K$9+$BF429*'Norm-coeff'!$L$9+$BG429*'Norm-coeff'!$M$9+$BH429*'Norm-coeff'!$N$9+$BI429*'Norm-coeff'!$O$9</f>
        <v>1.48961085014701</v>
      </c>
      <c r="BW429" s="54">
        <f>'Norm-coeff'!$C$10+$AX429*'Norm-coeff'!$D$10+$AY429*'Norm-coeff'!$E$10+$AZ429*'Norm-coeff'!$F$10+$BA429*'Norm-coeff'!$G$10+$BB429*'Norm-coeff'!$H$10+$BC429*'Norm-coeff'!$I$10+$BD429*'Norm-coeff'!$J$10+$BE429*'Norm-coeff'!$K$10+$BF429*'Norm-coeff'!$L$10+$BG429*'Norm-coeff'!$M$10+$BH429*'Norm-coeff'!$N$10+$BI429*'Norm-coeff'!$O$10</f>
        <v>1.42058735749591</v>
      </c>
      <c r="BX429" s="54">
        <f>'Norm-coeff'!$C$11+$AX429*'Norm-coeff'!$D$11+$AY429*'Norm-coeff'!$E$11+$AZ429*'Norm-coeff'!$F$11+$BA429*'Norm-coeff'!$G$11+$BB429*'Norm-coeff'!$H$11+$BC429*'Norm-coeff'!$I$11+$BD429*'Norm-coeff'!$J$11+$BE429*'Norm-coeff'!$K$11+$BF429*'Norm-coeff'!$L$11+$BG429*'Norm-coeff'!$M$11+$BH429*'Norm-coeff'!$N$11+$BI429*'Norm-coeff'!$O$11</f>
        <v>0.221233014421479</v>
      </c>
      <c r="BY429" s="54">
        <f>'Norm-coeff'!$C$12+$AX429*'Norm-coeff'!$D$12+$AY429*'Norm-coeff'!$E$12+$AZ429*'Norm-coeff'!$F$12+$BA429*'Norm-coeff'!$G$12+$BB429*'Norm-coeff'!$H$12+$BC429*'Norm-coeff'!$I$12+$BD429*'Norm-coeff'!$J$12+$BE429*'Norm-coeff'!$K$12+$BF429*'Norm-coeff'!$L$12+$BG429*'Norm-coeff'!$M$12+$BH429*'Norm-coeff'!$N$12+$BI429*'Norm-coeff'!$O$12</f>
        <v>0.283527502056037</v>
      </c>
      <c r="BZ429" s="54">
        <f>'Norm-coeff'!$C$13+$AX429*'Norm-coeff'!$D$13+$AY429*'Norm-coeff'!$E$13+$AZ429*'Norm-coeff'!$F$13+$BA429*'Norm-coeff'!$G$13+$BB429*'Norm-coeff'!$H$13+$BC429*'Norm-coeff'!$I$13+$BD429*'Norm-coeff'!$J$13+$BE429*'Norm-coeff'!$K$13+$BF429*'Norm-coeff'!$L$13+$BG429*'Norm-coeff'!$M$13+$BH429*'Norm-coeff'!$N$13+$BI429*'Norm-coeff'!$O$13</f>
        <v>-4.1864930554451202E-2</v>
      </c>
      <c r="CA429" s="54">
        <f>'Norm-coeff'!$C$14+$AX429*'Norm-coeff'!$D$14+$AY429*'Norm-coeff'!$E$14+$AZ429*'Norm-coeff'!$F$14+$BA429*'Norm-coeff'!$G$14+$BB429*'Norm-coeff'!$H$14+$BC429*'Norm-coeff'!$I$14+$BD429*'Norm-coeff'!$J$14+$BE429*'Norm-coeff'!$K$14+$BF429*'Norm-coeff'!$L$14+$BG429*'Norm-coeff'!$M$14+$BH429*'Norm-coeff'!$N$14+$BI429*'Norm-coeff'!$O$14</f>
        <v>4.2526983164477103</v>
      </c>
      <c r="CC429" s="54">
        <f t="shared" si="1356"/>
        <v>0</v>
      </c>
      <c r="CG429" s="54">
        <f t="shared" si="1232"/>
        <v>0</v>
      </c>
      <c r="CH429" s="54">
        <f t="shared" si="1210"/>
        <v>0</v>
      </c>
      <c r="CI429" s="54">
        <f t="shared" si="1233"/>
        <v>0</v>
      </c>
      <c r="CJ429" s="56">
        <f t="shared" si="1234"/>
        <v>0</v>
      </c>
      <c r="CK429" s="54">
        <f t="shared" si="1235"/>
        <v>0</v>
      </c>
      <c r="CL429" s="54">
        <f t="shared" si="1236"/>
        <v>0</v>
      </c>
      <c r="CM429" s="54">
        <f t="shared" si="1237"/>
        <v>0</v>
      </c>
      <c r="CN429" s="54">
        <f t="shared" si="1238"/>
        <v>0</v>
      </c>
      <c r="CO429" s="54">
        <f t="shared" si="1239"/>
        <v>0</v>
      </c>
      <c r="CP429" s="54">
        <f t="shared" si="1240"/>
        <v>0</v>
      </c>
      <c r="CQ429" s="54">
        <f t="shared" si="1241"/>
        <v>0</v>
      </c>
      <c r="CR429" s="54">
        <f t="shared" si="1242"/>
        <v>0</v>
      </c>
      <c r="CS429" s="54">
        <f t="shared" si="1243"/>
        <v>0</v>
      </c>
      <c r="CU429" s="54">
        <f t="shared" si="1244"/>
        <v>0</v>
      </c>
      <c r="CV429" s="54">
        <f t="shared" si="1245"/>
        <v>0</v>
      </c>
      <c r="CW429" s="54">
        <f t="shared" si="1246"/>
        <v>0</v>
      </c>
      <c r="CX429" s="54">
        <f t="shared" si="1247"/>
        <v>0</v>
      </c>
      <c r="CZ429" s="54">
        <f t="shared" si="1248"/>
        <v>0</v>
      </c>
      <c r="DA429" s="54">
        <f t="shared" si="1249"/>
        <v>0</v>
      </c>
      <c r="DB429" s="54">
        <f t="shared" si="1250"/>
        <v>0</v>
      </c>
      <c r="DC429" s="54">
        <f t="shared" si="1251"/>
        <v>0</v>
      </c>
      <c r="DD429" s="54">
        <f t="shared" si="1252"/>
        <v>0</v>
      </c>
      <c r="DE429" s="54">
        <f t="shared" si="1253"/>
        <v>0</v>
      </c>
      <c r="DF429" s="54">
        <f t="shared" si="1254"/>
        <v>0</v>
      </c>
      <c r="DG429" s="54">
        <f t="shared" si="1255"/>
        <v>2</v>
      </c>
      <c r="DH429" s="71">
        <f t="shared" si="1256"/>
        <v>0</v>
      </c>
      <c r="DI429" s="71">
        <f t="shared" si="1257"/>
        <v>0</v>
      </c>
      <c r="DJ429" s="54">
        <f t="shared" si="1258"/>
        <v>0</v>
      </c>
      <c r="DK429" s="54">
        <f t="shared" si="1259"/>
        <v>2</v>
      </c>
      <c r="DL429" s="4">
        <f t="shared" si="1184"/>
        <v>0</v>
      </c>
      <c r="DM429" s="3">
        <f t="shared" si="1260"/>
        <v>0</v>
      </c>
      <c r="DN429" s="3">
        <f t="shared" si="1261"/>
        <v>0</v>
      </c>
      <c r="DO429" s="4" t="e">
        <f t="shared" si="1262"/>
        <v>#DIV/0!</v>
      </c>
      <c r="DP429" s="57"/>
      <c r="DQ429" s="57"/>
      <c r="DR429" s="56">
        <f t="shared" si="1185"/>
        <v>2</v>
      </c>
      <c r="DS429" s="56">
        <f t="shared" si="1186"/>
        <v>0</v>
      </c>
      <c r="DT429" s="38">
        <f t="shared" si="1187"/>
        <v>0</v>
      </c>
      <c r="DU429" s="38">
        <f t="shared" si="1263"/>
        <v>2</v>
      </c>
      <c r="DV429" s="38">
        <f t="shared" si="1188"/>
        <v>0</v>
      </c>
      <c r="DW429" s="39">
        <f t="shared" si="1189"/>
        <v>0</v>
      </c>
      <c r="DX429" s="39">
        <f t="shared" si="1190"/>
        <v>0</v>
      </c>
      <c r="DY429" s="39">
        <f t="shared" si="1191"/>
        <v>0</v>
      </c>
      <c r="DZ429" s="39">
        <f t="shared" si="1192"/>
        <v>0</v>
      </c>
      <c r="EA429" s="39">
        <f t="shared" si="1193"/>
        <v>0</v>
      </c>
      <c r="EB429" s="37" t="e">
        <f t="shared" si="1264"/>
        <v>#DIV/0!</v>
      </c>
      <c r="EC429" s="37" t="e">
        <f t="shared" si="1265"/>
        <v>#DIV/0!</v>
      </c>
      <c r="ED429" s="37" t="e">
        <f t="shared" si="1266"/>
        <v>#DIV/0!</v>
      </c>
      <c r="EE429" s="37" t="e">
        <f t="shared" si="1267"/>
        <v>#DIV/0!</v>
      </c>
      <c r="EF429" s="39" t="e">
        <f t="shared" si="1268"/>
        <v>#DIV/0!</v>
      </c>
      <c r="EG429" s="37" t="e">
        <f t="shared" si="1269"/>
        <v>#DIV/0!</v>
      </c>
      <c r="EH429" s="37" t="e">
        <f t="shared" si="1270"/>
        <v>#DIV/0!</v>
      </c>
      <c r="EI429" s="11" t="b">
        <f t="shared" si="1271"/>
        <v>1</v>
      </c>
      <c r="EJ429" s="11" t="b">
        <f t="shared" si="1272"/>
        <v>0</v>
      </c>
      <c r="EK429" s="39" t="e">
        <f t="shared" si="1273"/>
        <v>#DIV/0!</v>
      </c>
      <c r="EL429" s="39" t="e">
        <f t="shared" si="1274"/>
        <v>#DIV/0!</v>
      </c>
      <c r="EM429" s="39" t="e">
        <f t="shared" si="1275"/>
        <v>#DIV/0!</v>
      </c>
      <c r="EN429" s="39" t="e">
        <f t="shared" si="1276"/>
        <v>#DIV/0!</v>
      </c>
      <c r="EO429" s="39" t="e">
        <f t="shared" si="1277"/>
        <v>#DIV/0!</v>
      </c>
      <c r="EP429" s="39" t="e">
        <f t="shared" si="1278"/>
        <v>#DIV/0!</v>
      </c>
      <c r="EQ429" s="39" t="e">
        <f t="shared" si="1279"/>
        <v>#DIV/0!</v>
      </c>
      <c r="ER429" s="39" t="e">
        <f t="shared" si="1280"/>
        <v>#DIV/0!</v>
      </c>
      <c r="ES429" s="58" t="str">
        <f t="shared" si="1281"/>
        <v>(OH,F,Cl)-dominate amphibole</v>
      </c>
      <c r="ET429" s="58" t="e">
        <f t="shared" si="1282"/>
        <v>#N/A</v>
      </c>
      <c r="EU429" s="56">
        <f t="shared" si="1194"/>
        <v>0</v>
      </c>
      <c r="EV429" s="56">
        <f t="shared" si="1195"/>
        <v>0</v>
      </c>
      <c r="EW429" s="56">
        <f t="shared" si="1196"/>
        <v>0</v>
      </c>
      <c r="EX429" s="56">
        <f t="shared" si="1197"/>
        <v>0</v>
      </c>
      <c r="EY429" s="56">
        <f t="shared" si="1198"/>
        <v>0</v>
      </c>
      <c r="EZ429" s="56">
        <f t="shared" si="1199"/>
        <v>0</v>
      </c>
      <c r="FA429" s="39">
        <f t="shared" si="1200"/>
        <v>0</v>
      </c>
      <c r="FB429" s="39">
        <f t="shared" si="1201"/>
        <v>0</v>
      </c>
      <c r="FC429" s="54">
        <f t="shared" si="1202"/>
        <v>0</v>
      </c>
      <c r="FD429" s="54">
        <f t="shared" si="1203"/>
        <v>0</v>
      </c>
      <c r="FE429" s="39">
        <f t="shared" si="1204"/>
        <v>0</v>
      </c>
      <c r="FF429" s="54">
        <f t="shared" si="1205"/>
        <v>0</v>
      </c>
      <c r="FG429" s="39">
        <f t="shared" si="1206"/>
        <v>0</v>
      </c>
      <c r="FH429" s="39">
        <f t="shared" si="1283"/>
        <v>0</v>
      </c>
      <c r="FI429" s="39">
        <f t="shared" si="1284"/>
        <v>0</v>
      </c>
      <c r="FJ429" s="39">
        <f t="shared" si="1285"/>
        <v>0</v>
      </c>
      <c r="FK429" s="39" t="e">
        <f t="shared" si="1286"/>
        <v>#DIV/0!</v>
      </c>
      <c r="FL429" s="39" t="e">
        <f t="shared" si="1287"/>
        <v>#DIV/0!</v>
      </c>
      <c r="FM429" s="39" t="e">
        <f t="shared" si="1288"/>
        <v>#DIV/0!</v>
      </c>
      <c r="FN429" s="39">
        <f t="shared" si="1289"/>
        <v>1</v>
      </c>
      <c r="FO429" s="39">
        <f t="shared" si="1207"/>
        <v>0</v>
      </c>
      <c r="FP429" s="39">
        <f t="shared" si="1208"/>
        <v>0</v>
      </c>
      <c r="FQ429" s="39">
        <f t="shared" si="1209"/>
        <v>0</v>
      </c>
      <c r="FR429" s="39">
        <f t="shared" si="1290"/>
        <v>0</v>
      </c>
      <c r="FS429" s="39">
        <f t="shared" si="1291"/>
        <v>0</v>
      </c>
      <c r="FU429" s="39" t="e">
        <f t="shared" si="1292"/>
        <v>#DIV/0!</v>
      </c>
      <c r="FV429" s="39" t="e">
        <f t="shared" si="1293"/>
        <v>#DIV/0!</v>
      </c>
      <c r="FW429" s="39" t="e">
        <f t="shared" si="1294"/>
        <v>#DIV/0!</v>
      </c>
      <c r="FY429" s="39" t="e">
        <f t="shared" si="1295"/>
        <v>#DIV/0!</v>
      </c>
      <c r="FZ429" s="39" t="e">
        <f t="shared" si="1296"/>
        <v>#DIV/0!</v>
      </c>
      <c r="GA429" s="39" t="e">
        <f t="shared" si="1297"/>
        <v>#DIV/0!</v>
      </c>
      <c r="GB429" s="39" t="e">
        <f t="shared" si="1298"/>
        <v>#DIV/0!</v>
      </c>
      <c r="GC429" s="39" t="e">
        <f t="shared" si="1299"/>
        <v>#DIV/0!</v>
      </c>
      <c r="GD429" s="39" t="e">
        <f t="shared" si="1300"/>
        <v>#DIV/0!</v>
      </c>
      <c r="GE429" s="39" t="e">
        <f t="shared" si="1301"/>
        <v>#DIV/0!</v>
      </c>
      <c r="GF429" s="39" t="e">
        <f t="shared" si="1302"/>
        <v>#DIV/0!</v>
      </c>
      <c r="GG429" s="39" t="e">
        <f t="shared" si="1303"/>
        <v>#DIV/0!</v>
      </c>
      <c r="GH429" s="39" t="e">
        <f t="shared" si="1304"/>
        <v>#DIV/0!</v>
      </c>
      <c r="GI429" s="39"/>
      <c r="GJ429" s="39" t="e">
        <f t="shared" si="1305"/>
        <v>#DIV/0!</v>
      </c>
      <c r="GK429" s="39" t="e">
        <f t="shared" si="1306"/>
        <v>#DIV/0!</v>
      </c>
      <c r="GL429" s="39" t="e">
        <f t="shared" si="1307"/>
        <v>#DIV/0!</v>
      </c>
      <c r="GM429" s="39" t="e">
        <f t="shared" si="1308"/>
        <v>#DIV/0!</v>
      </c>
      <c r="GN429" s="39" t="e">
        <f t="shared" si="1309"/>
        <v>#DIV/0!</v>
      </c>
      <c r="GO429" s="57"/>
      <c r="GP429" s="57" t="e">
        <f t="shared" si="1310"/>
        <v>#DIV/0!</v>
      </c>
      <c r="GQ429" s="59" t="e">
        <f t="shared" si="1311"/>
        <v>#DIV/0!</v>
      </c>
      <c r="GR429" s="41" t="e">
        <f t="shared" si="1312"/>
        <v>#DIV/0!</v>
      </c>
      <c r="GS429" s="57" t="e">
        <f t="shared" si="1313"/>
        <v>#DIV/0!</v>
      </c>
      <c r="GT429" s="57" t="e">
        <f t="shared" si="1314"/>
        <v>#DIV/0!</v>
      </c>
      <c r="GU429" s="57" t="e">
        <f t="shared" si="1315"/>
        <v>#DIV/0!</v>
      </c>
      <c r="GV429" s="57"/>
      <c r="GW429" s="42" t="e">
        <f t="shared" si="1316"/>
        <v>#DIV/0!</v>
      </c>
      <c r="GX429" s="42" t="e">
        <f t="shared" si="1317"/>
        <v>#DIV/0!</v>
      </c>
      <c r="GY429" s="42" t="e">
        <f t="shared" si="1318"/>
        <v>#DIV/0!</v>
      </c>
      <c r="GZ429" s="57"/>
      <c r="HA429" s="2" t="e">
        <f t="shared" si="1319"/>
        <v>#DIV/0!</v>
      </c>
      <c r="HB429" s="2" t="e">
        <f t="shared" si="1320"/>
        <v>#DIV/0!</v>
      </c>
      <c r="HC429" s="2" t="e">
        <f t="shared" si="1321"/>
        <v>#DIV/0!</v>
      </c>
      <c r="HD429" s="2" t="e">
        <f t="shared" si="1322"/>
        <v>#DIV/0!</v>
      </c>
      <c r="HE429" s="2" t="e">
        <f t="shared" si="1323"/>
        <v>#DIV/0!</v>
      </c>
      <c r="HF429" s="2" t="e">
        <f t="shared" si="1324"/>
        <v>#DIV/0!</v>
      </c>
      <c r="HG429" s="2" t="e">
        <f t="shared" si="1325"/>
        <v>#DIV/0!</v>
      </c>
      <c r="HH429" s="2" t="e">
        <f t="shared" si="1326"/>
        <v>#DIV/0!</v>
      </c>
      <c r="HI429" s="2" t="e">
        <f t="shared" si="1327"/>
        <v>#DIV/0!</v>
      </c>
      <c r="HJ429" s="11" t="e">
        <f t="shared" si="1328"/>
        <v>#DIV/0!</v>
      </c>
      <c r="HK429" s="60" t="e">
        <f t="shared" si="1329"/>
        <v>#DIV/0!</v>
      </c>
      <c r="HL429" s="57"/>
      <c r="HM429" s="57" t="e">
        <f t="shared" si="1330"/>
        <v>#DIV/0!</v>
      </c>
      <c r="HN429" s="57" t="e">
        <f t="shared" si="1331"/>
        <v>#DIV/0!</v>
      </c>
      <c r="HO429" s="57" t="e">
        <f t="shared" si="1332"/>
        <v>#DIV/0!</v>
      </c>
      <c r="HP429" s="57" t="e">
        <f t="shared" si="1333"/>
        <v>#DIV/0!</v>
      </c>
      <c r="HQ429" s="57" t="e">
        <f t="shared" si="1334"/>
        <v>#DIV/0!</v>
      </c>
      <c r="HR429" s="57"/>
      <c r="HS429" s="57" t="e">
        <f t="shared" si="1335"/>
        <v>#DIV/0!</v>
      </c>
      <c r="HT429" s="57" t="e">
        <f t="shared" si="1336"/>
        <v>#DIV/0!</v>
      </c>
      <c r="HU429" s="57" t="e">
        <f t="shared" si="1337"/>
        <v>#DIV/0!</v>
      </c>
      <c r="HV429" s="57" t="e">
        <f t="shared" si="1338"/>
        <v>#DIV/0!</v>
      </c>
      <c r="HW429" s="57" t="e">
        <f t="shared" si="1339"/>
        <v>#DIV/0!</v>
      </c>
      <c r="HX429" s="57"/>
      <c r="HY429" s="57" t="e">
        <f t="shared" si="1340"/>
        <v>#DIV/0!</v>
      </c>
      <c r="HZ429" s="57" t="e">
        <f t="shared" si="1341"/>
        <v>#DIV/0!</v>
      </c>
      <c r="IA429" s="57"/>
      <c r="IB429" s="61">
        <f t="shared" si="1342"/>
        <v>0</v>
      </c>
      <c r="IC429" s="57" t="str">
        <f t="shared" si="1343"/>
        <v/>
      </c>
      <c r="ID429" s="42"/>
      <c r="IE429" s="2" t="str">
        <f t="shared" si="1344"/>
        <v/>
      </c>
      <c r="IF429" s="60" t="e">
        <f t="shared" si="1345"/>
        <v>#DIV/0!</v>
      </c>
      <c r="IG429" s="60" t="str">
        <f t="shared" si="1346"/>
        <v/>
      </c>
      <c r="IH429" s="60" t="str">
        <f t="shared" si="1347"/>
        <v>zinco-</v>
      </c>
      <c r="II429" s="60" t="str">
        <f t="shared" si="1348"/>
        <v>mangano-</v>
      </c>
      <c r="IJ429" s="60" t="e">
        <f t="shared" si="1349"/>
        <v>#DIV/0!</v>
      </c>
      <c r="IK429" s="60" t="e">
        <f t="shared" si="1350"/>
        <v>#DIV/0!</v>
      </c>
      <c r="IL429" s="60" t="e">
        <f t="shared" si="1351"/>
        <v>#DIV/0!</v>
      </c>
      <c r="IM429" s="60" t="e">
        <f t="shared" si="1352"/>
        <v>#DIV/0!</v>
      </c>
      <c r="IN429" s="60" t="str">
        <f t="shared" si="1353"/>
        <v/>
      </c>
      <c r="IO429" s="60" t="str">
        <f t="shared" si="1354"/>
        <v/>
      </c>
      <c r="IP429" s="57"/>
      <c r="IQ429" s="57" t="str">
        <f t="shared" si="1355"/>
        <v>ERROR!!</v>
      </c>
    </row>
    <row r="430" spans="24:251">
      <c r="X430" s="29">
        <f t="shared" si="1211"/>
        <v>0</v>
      </c>
      <c r="Y430" s="29">
        <f t="shared" si="1212"/>
        <v>0</v>
      </c>
      <c r="Z430" s="29" t="e">
        <f t="shared" si="1213"/>
        <v>#DIV/0!</v>
      </c>
      <c r="AA430" s="29" t="e">
        <f t="shared" si="1214"/>
        <v>#DIV/0!</v>
      </c>
      <c r="AB430" s="29" t="e">
        <f t="shared" si="1215"/>
        <v>#DIV/0!</v>
      </c>
      <c r="AC430" s="29" t="e">
        <f t="shared" si="1216"/>
        <v>#DIV/0!</v>
      </c>
      <c r="AF430" s="23">
        <v>60.084299999999999</v>
      </c>
      <c r="AG430" s="23">
        <v>79.878799999999998</v>
      </c>
      <c r="AH430" s="23">
        <v>101.96120000000001</v>
      </c>
      <c r="AI430" s="23">
        <v>151.99039999999999</v>
      </c>
      <c r="AJ430" s="23">
        <v>159.69</v>
      </c>
      <c r="AK430" s="23">
        <v>71.846400000000003</v>
      </c>
      <c r="AL430" s="23">
        <v>70.9375</v>
      </c>
      <c r="AM430" s="23">
        <v>40.304400000000001</v>
      </c>
      <c r="AN430" s="23">
        <v>56.077399999999997</v>
      </c>
      <c r="AO430" s="23">
        <v>61.978999999999999</v>
      </c>
      <c r="AP430" s="23">
        <v>94.195999999999998</v>
      </c>
      <c r="AQ430" s="23">
        <v>18.998000000000001</v>
      </c>
      <c r="AR430" s="23">
        <v>35.450000000000003</v>
      </c>
      <c r="AS430" s="23">
        <v>29.88</v>
      </c>
      <c r="AT430" s="23">
        <v>74.691999999999993</v>
      </c>
      <c r="AU430" s="23">
        <v>81.39</v>
      </c>
      <c r="AX430" s="54">
        <f t="shared" si="1217"/>
        <v>0</v>
      </c>
      <c r="AY430" s="54">
        <f t="shared" si="1218"/>
        <v>0</v>
      </c>
      <c r="AZ430" s="54">
        <f t="shared" si="1219"/>
        <v>0</v>
      </c>
      <c r="BA430" s="54">
        <f t="shared" si="1220"/>
        <v>0</v>
      </c>
      <c r="BB430" s="54">
        <f t="shared" si="1221"/>
        <v>0</v>
      </c>
      <c r="BC430" s="54">
        <f t="shared" si="1222"/>
        <v>0</v>
      </c>
      <c r="BD430" s="54">
        <f t="shared" si="1223"/>
        <v>0</v>
      </c>
      <c r="BE430" s="54">
        <f t="shared" si="1224"/>
        <v>0</v>
      </c>
      <c r="BF430" s="54">
        <f t="shared" si="1225"/>
        <v>0</v>
      </c>
      <c r="BG430" s="54">
        <f t="shared" si="1226"/>
        <v>0</v>
      </c>
      <c r="BH430" s="54">
        <f t="shared" si="1227"/>
        <v>0</v>
      </c>
      <c r="BI430" s="54">
        <f t="shared" si="1228"/>
        <v>0</v>
      </c>
      <c r="BJ430" s="54">
        <f t="shared" si="1229"/>
        <v>0</v>
      </c>
      <c r="BK430" s="54">
        <f t="shared" si="1230"/>
        <v>0</v>
      </c>
      <c r="BL430" s="54">
        <f t="shared" si="1231"/>
        <v>0</v>
      </c>
      <c r="BM430" s="42"/>
      <c r="BO430" s="54">
        <f>'Norm-coeff'!$C$2+$AX430*'Norm-coeff'!$D$2+$AY430*'Norm-coeff'!$E$2+$AZ430*'Norm-coeff'!$F$2+$BA430*'Norm-coeff'!$G$2+$BB430*'Norm-coeff'!$H$2+$BC430*'Norm-coeff'!$I$2+$BD430*'Norm-coeff'!$J$2+$BE430*'Norm-coeff'!$K$2+$BF430*'Norm-coeff'!$L$2+$BG430*'Norm-coeff'!$M$2+$BH430*'Norm-coeff'!$N$2+$BI430*'Norm-coeff'!$O$2</f>
        <v>5.4045421474420303</v>
      </c>
      <c r="BP430" s="54">
        <f>'Norm-coeff'!$C$3+$AX430*'Norm-coeff'!$D$3+$AY430*'Norm-coeff'!$E$3+$AZ430*'Norm-coeff'!$F$3+$BA430*'Norm-coeff'!$G$3+$BB430*'Norm-coeff'!$H$3+$BC430*'Norm-coeff'!$I$3+$BD430*'Norm-coeff'!$J$3+$BE430*'Norm-coeff'!$K$3+$BF430*'Norm-coeff'!$L$3+$BG430*'Norm-coeff'!$M$3+$BH430*'Norm-coeff'!$N$3+$BI430*'Norm-coeff'!$O$3</f>
        <v>3.15319116612705</v>
      </c>
      <c r="BQ430" s="54">
        <f>'Norm-coeff'!$C$4+$AX430*'Norm-coeff'!$D$4+$AY430*'Norm-coeff'!$E$4+$AZ430*'Norm-coeff'!$F$4+$BA430*'Norm-coeff'!$G$4+$BB430*'Norm-coeff'!$H$4+$BC430*'Norm-coeff'!$I$4+$BD430*'Norm-coeff'!$J$4+$BE430*'Norm-coeff'!$K$4+$BF430*'Norm-coeff'!$L$4+$BG430*'Norm-coeff'!$M$4+$BH430*'Norm-coeff'!$N$4+$BI430*'Norm-coeff'!$O$4</f>
        <v>1.42115649462768</v>
      </c>
      <c r="BR430" s="54">
        <f>'Norm-coeff'!$C$5+$AX430*'Norm-coeff'!$D$5+$AY430*'Norm-coeff'!$E$5+$AZ430*'Norm-coeff'!$F$5+$BA430*'Norm-coeff'!$G$5+$BB430*'Norm-coeff'!$H$5+$BC430*'Norm-coeff'!$I$5+$BD430*'Norm-coeff'!$J$5+$BE430*'Norm-coeff'!$K$5+$BF430*'Norm-coeff'!$L$5+$BG430*'Norm-coeff'!$M$5+$BH430*'Norm-coeff'!$N$5+$BI430*'Norm-coeff'!$O$5</f>
        <v>1.0553329241296201</v>
      </c>
      <c r="BS430" s="54">
        <f>'Norm-coeff'!$C$6+$AX430*'Norm-coeff'!$D$6+$AY430*'Norm-coeff'!$E$6+$AZ430*'Norm-coeff'!$F$6+$BA430*'Norm-coeff'!$G$6+$BB430*'Norm-coeff'!$H$6+$BC430*'Norm-coeff'!$I$6+$BD430*'Norm-coeff'!$J$6+$BE430*'Norm-coeff'!$K$6+$BF430*'Norm-coeff'!$L$6+$BG430*'Norm-coeff'!$M$6+$BH430*'Norm-coeff'!$N$6+$BI430*'Norm-coeff'!$O$6</f>
        <v>-1.48700885495103E-2</v>
      </c>
      <c r="BT430" s="54">
        <f>'Norm-coeff'!$C$7+$AX430*'Norm-coeff'!$D$7+$AY430*'Norm-coeff'!$E$7+$AZ430*'Norm-coeff'!$F$7+$BA430*'Norm-coeff'!$G$7+$BB430*'Norm-coeff'!$H$7+$BC430*'Norm-coeff'!$I$7+$BD430*'Norm-coeff'!$J$7+$BE430*'Norm-coeff'!$K$7+$BF430*'Norm-coeff'!$L$7+$BG430*'Norm-coeff'!$M$7+$BH430*'Norm-coeff'!$N$7+$BI430*'Norm-coeff'!$O$7</f>
        <v>2.0907583608832998</v>
      </c>
      <c r="BU430" s="54">
        <f>'Norm-coeff'!$C$8+$AX430*'Norm-coeff'!$D$8+$AY430*'Norm-coeff'!$E$8+$AZ430*'Norm-coeff'!$F$8+$BA430*'Norm-coeff'!$G$8+$BB430*'Norm-coeff'!$H$8+$BC430*'Norm-coeff'!$I$8+$BD430*'Norm-coeff'!$J$8+$BE430*'Norm-coeff'!$K$8+$BF430*'Norm-coeff'!$L$8+$BG430*'Norm-coeff'!$M$8+$BH430*'Norm-coeff'!$N$8+$BI430*'Norm-coeff'!$O$8</f>
        <v>0.65894159836244504</v>
      </c>
      <c r="BV430" s="54">
        <f>'Norm-coeff'!$C$9+$AX430*'Norm-coeff'!$D$9+$AY430*'Norm-coeff'!$E$9+$AZ430*'Norm-coeff'!$F$9+$BA430*'Norm-coeff'!$G$9+$BB430*'Norm-coeff'!$H$9+$BC430*'Norm-coeff'!$I$9+$BD430*'Norm-coeff'!$J$9+$BE430*'Norm-coeff'!$K$9+$BF430*'Norm-coeff'!$L$9+$BG430*'Norm-coeff'!$M$9+$BH430*'Norm-coeff'!$N$9+$BI430*'Norm-coeff'!$O$9</f>
        <v>1.48961085014701</v>
      </c>
      <c r="BW430" s="54">
        <f>'Norm-coeff'!$C$10+$AX430*'Norm-coeff'!$D$10+$AY430*'Norm-coeff'!$E$10+$AZ430*'Norm-coeff'!$F$10+$BA430*'Norm-coeff'!$G$10+$BB430*'Norm-coeff'!$H$10+$BC430*'Norm-coeff'!$I$10+$BD430*'Norm-coeff'!$J$10+$BE430*'Norm-coeff'!$K$10+$BF430*'Norm-coeff'!$L$10+$BG430*'Norm-coeff'!$M$10+$BH430*'Norm-coeff'!$N$10+$BI430*'Norm-coeff'!$O$10</f>
        <v>1.42058735749591</v>
      </c>
      <c r="BX430" s="54">
        <f>'Norm-coeff'!$C$11+$AX430*'Norm-coeff'!$D$11+$AY430*'Norm-coeff'!$E$11+$AZ430*'Norm-coeff'!$F$11+$BA430*'Norm-coeff'!$G$11+$BB430*'Norm-coeff'!$H$11+$BC430*'Norm-coeff'!$I$11+$BD430*'Norm-coeff'!$J$11+$BE430*'Norm-coeff'!$K$11+$BF430*'Norm-coeff'!$L$11+$BG430*'Norm-coeff'!$M$11+$BH430*'Norm-coeff'!$N$11+$BI430*'Norm-coeff'!$O$11</f>
        <v>0.221233014421479</v>
      </c>
      <c r="BY430" s="54">
        <f>'Norm-coeff'!$C$12+$AX430*'Norm-coeff'!$D$12+$AY430*'Norm-coeff'!$E$12+$AZ430*'Norm-coeff'!$F$12+$BA430*'Norm-coeff'!$G$12+$BB430*'Norm-coeff'!$H$12+$BC430*'Norm-coeff'!$I$12+$BD430*'Norm-coeff'!$J$12+$BE430*'Norm-coeff'!$K$12+$BF430*'Norm-coeff'!$L$12+$BG430*'Norm-coeff'!$M$12+$BH430*'Norm-coeff'!$N$12+$BI430*'Norm-coeff'!$O$12</f>
        <v>0.283527502056037</v>
      </c>
      <c r="BZ430" s="54">
        <f>'Norm-coeff'!$C$13+$AX430*'Norm-coeff'!$D$13+$AY430*'Norm-coeff'!$E$13+$AZ430*'Norm-coeff'!$F$13+$BA430*'Norm-coeff'!$G$13+$BB430*'Norm-coeff'!$H$13+$BC430*'Norm-coeff'!$I$13+$BD430*'Norm-coeff'!$J$13+$BE430*'Norm-coeff'!$K$13+$BF430*'Norm-coeff'!$L$13+$BG430*'Norm-coeff'!$M$13+$BH430*'Norm-coeff'!$N$13+$BI430*'Norm-coeff'!$O$13</f>
        <v>-4.1864930554451202E-2</v>
      </c>
      <c r="CA430" s="54">
        <f>'Norm-coeff'!$C$14+$AX430*'Norm-coeff'!$D$14+$AY430*'Norm-coeff'!$E$14+$AZ430*'Norm-coeff'!$F$14+$BA430*'Norm-coeff'!$G$14+$BB430*'Norm-coeff'!$H$14+$BC430*'Norm-coeff'!$I$14+$BD430*'Norm-coeff'!$J$14+$BE430*'Norm-coeff'!$K$14+$BF430*'Norm-coeff'!$L$14+$BG430*'Norm-coeff'!$M$14+$BH430*'Norm-coeff'!$N$14+$BI430*'Norm-coeff'!$O$14</f>
        <v>4.2526983164477103</v>
      </c>
      <c r="CC430" s="54">
        <f t="shared" si="1356"/>
        <v>0</v>
      </c>
      <c r="CG430" s="54">
        <f t="shared" si="1232"/>
        <v>0</v>
      </c>
      <c r="CH430" s="54">
        <f t="shared" si="1210"/>
        <v>0</v>
      </c>
      <c r="CI430" s="54">
        <f t="shared" si="1233"/>
        <v>0</v>
      </c>
      <c r="CJ430" s="56">
        <f t="shared" si="1234"/>
        <v>0</v>
      </c>
      <c r="CK430" s="54">
        <f t="shared" si="1235"/>
        <v>0</v>
      </c>
      <c r="CL430" s="54">
        <f t="shared" si="1236"/>
        <v>0</v>
      </c>
      <c r="CM430" s="54">
        <f t="shared" si="1237"/>
        <v>0</v>
      </c>
      <c r="CN430" s="54">
        <f t="shared" si="1238"/>
        <v>0</v>
      </c>
      <c r="CO430" s="54">
        <f t="shared" si="1239"/>
        <v>0</v>
      </c>
      <c r="CP430" s="54">
        <f t="shared" si="1240"/>
        <v>0</v>
      </c>
      <c r="CQ430" s="54">
        <f t="shared" si="1241"/>
        <v>0</v>
      </c>
      <c r="CR430" s="54">
        <f t="shared" si="1242"/>
        <v>0</v>
      </c>
      <c r="CS430" s="54">
        <f t="shared" si="1243"/>
        <v>0</v>
      </c>
      <c r="CU430" s="54">
        <f t="shared" si="1244"/>
        <v>0</v>
      </c>
      <c r="CV430" s="54">
        <f t="shared" si="1245"/>
        <v>0</v>
      </c>
      <c r="CW430" s="54">
        <f t="shared" si="1246"/>
        <v>0</v>
      </c>
      <c r="CX430" s="54">
        <f t="shared" si="1247"/>
        <v>0</v>
      </c>
      <c r="CZ430" s="54">
        <f t="shared" si="1248"/>
        <v>0</v>
      </c>
      <c r="DA430" s="54">
        <f t="shared" si="1249"/>
        <v>0</v>
      </c>
      <c r="DB430" s="54">
        <f t="shared" si="1250"/>
        <v>0</v>
      </c>
      <c r="DC430" s="54">
        <f t="shared" si="1251"/>
        <v>0</v>
      </c>
      <c r="DD430" s="54">
        <f t="shared" si="1252"/>
        <v>0</v>
      </c>
      <c r="DE430" s="54">
        <f t="shared" si="1253"/>
        <v>0</v>
      </c>
      <c r="DF430" s="54">
        <f t="shared" si="1254"/>
        <v>0</v>
      </c>
      <c r="DG430" s="54">
        <f t="shared" si="1255"/>
        <v>2</v>
      </c>
      <c r="DH430" s="71">
        <f t="shared" si="1256"/>
        <v>0</v>
      </c>
      <c r="DI430" s="71">
        <f t="shared" si="1257"/>
        <v>0</v>
      </c>
      <c r="DJ430" s="54">
        <f t="shared" si="1258"/>
        <v>0</v>
      </c>
      <c r="DK430" s="54">
        <f t="shared" si="1259"/>
        <v>2</v>
      </c>
      <c r="DL430" s="4">
        <f t="shared" si="1184"/>
        <v>0</v>
      </c>
      <c r="DM430" s="3">
        <f t="shared" si="1260"/>
        <v>0</v>
      </c>
      <c r="DN430" s="3">
        <f t="shared" si="1261"/>
        <v>0</v>
      </c>
      <c r="DO430" s="4" t="e">
        <f t="shared" si="1262"/>
        <v>#DIV/0!</v>
      </c>
      <c r="DP430" s="57"/>
      <c r="DQ430" s="57"/>
      <c r="DR430" s="56">
        <f t="shared" si="1185"/>
        <v>2</v>
      </c>
      <c r="DS430" s="56">
        <f t="shared" si="1186"/>
        <v>0</v>
      </c>
      <c r="DT430" s="38">
        <f t="shared" si="1187"/>
        <v>0</v>
      </c>
      <c r="DU430" s="38">
        <f t="shared" si="1263"/>
        <v>2</v>
      </c>
      <c r="DV430" s="38">
        <f t="shared" si="1188"/>
        <v>0</v>
      </c>
      <c r="DW430" s="39">
        <f t="shared" si="1189"/>
        <v>0</v>
      </c>
      <c r="DX430" s="39">
        <f t="shared" si="1190"/>
        <v>0</v>
      </c>
      <c r="DY430" s="39">
        <f t="shared" si="1191"/>
        <v>0</v>
      </c>
      <c r="DZ430" s="39">
        <f t="shared" si="1192"/>
        <v>0</v>
      </c>
      <c r="EA430" s="39">
        <f t="shared" si="1193"/>
        <v>0</v>
      </c>
      <c r="EB430" s="37" t="e">
        <f t="shared" si="1264"/>
        <v>#DIV/0!</v>
      </c>
      <c r="EC430" s="37" t="e">
        <f t="shared" si="1265"/>
        <v>#DIV/0!</v>
      </c>
      <c r="ED430" s="37" t="e">
        <f t="shared" si="1266"/>
        <v>#DIV/0!</v>
      </c>
      <c r="EE430" s="37" t="e">
        <f t="shared" si="1267"/>
        <v>#DIV/0!</v>
      </c>
      <c r="EF430" s="39" t="e">
        <f t="shared" si="1268"/>
        <v>#DIV/0!</v>
      </c>
      <c r="EG430" s="37" t="e">
        <f t="shared" si="1269"/>
        <v>#DIV/0!</v>
      </c>
      <c r="EH430" s="37" t="e">
        <f t="shared" si="1270"/>
        <v>#DIV/0!</v>
      </c>
      <c r="EI430" s="11" t="b">
        <f t="shared" si="1271"/>
        <v>1</v>
      </c>
      <c r="EJ430" s="11" t="b">
        <f t="shared" si="1272"/>
        <v>0</v>
      </c>
      <c r="EK430" s="39" t="e">
        <f t="shared" si="1273"/>
        <v>#DIV/0!</v>
      </c>
      <c r="EL430" s="39" t="e">
        <f t="shared" si="1274"/>
        <v>#DIV/0!</v>
      </c>
      <c r="EM430" s="39" t="e">
        <f t="shared" si="1275"/>
        <v>#DIV/0!</v>
      </c>
      <c r="EN430" s="39" t="e">
        <f t="shared" si="1276"/>
        <v>#DIV/0!</v>
      </c>
      <c r="EO430" s="39" t="e">
        <f t="shared" si="1277"/>
        <v>#DIV/0!</v>
      </c>
      <c r="EP430" s="39" t="e">
        <f t="shared" si="1278"/>
        <v>#DIV/0!</v>
      </c>
      <c r="EQ430" s="39" t="e">
        <f t="shared" si="1279"/>
        <v>#DIV/0!</v>
      </c>
      <c r="ER430" s="39" t="e">
        <f t="shared" si="1280"/>
        <v>#DIV/0!</v>
      </c>
      <c r="ES430" s="58" t="str">
        <f t="shared" si="1281"/>
        <v>(OH,F,Cl)-dominate amphibole</v>
      </c>
      <c r="ET430" s="58" t="e">
        <f t="shared" si="1282"/>
        <v>#N/A</v>
      </c>
      <c r="EU430" s="56">
        <f t="shared" si="1194"/>
        <v>0</v>
      </c>
      <c r="EV430" s="56">
        <f t="shared" si="1195"/>
        <v>0</v>
      </c>
      <c r="EW430" s="56">
        <f t="shared" si="1196"/>
        <v>0</v>
      </c>
      <c r="EX430" s="56">
        <f t="shared" si="1197"/>
        <v>0</v>
      </c>
      <c r="EY430" s="56">
        <f t="shared" si="1198"/>
        <v>0</v>
      </c>
      <c r="EZ430" s="56">
        <f t="shared" si="1199"/>
        <v>0</v>
      </c>
      <c r="FA430" s="39">
        <f t="shared" si="1200"/>
        <v>0</v>
      </c>
      <c r="FB430" s="39">
        <f t="shared" si="1201"/>
        <v>0</v>
      </c>
      <c r="FC430" s="54">
        <f t="shared" si="1202"/>
        <v>0</v>
      </c>
      <c r="FD430" s="54">
        <f t="shared" si="1203"/>
        <v>0</v>
      </c>
      <c r="FE430" s="39">
        <f t="shared" si="1204"/>
        <v>0</v>
      </c>
      <c r="FF430" s="54">
        <f t="shared" si="1205"/>
        <v>0</v>
      </c>
      <c r="FG430" s="39">
        <f t="shared" si="1206"/>
        <v>0</v>
      </c>
      <c r="FH430" s="39">
        <f t="shared" si="1283"/>
        <v>0</v>
      </c>
      <c r="FI430" s="39">
        <f t="shared" si="1284"/>
        <v>0</v>
      </c>
      <c r="FJ430" s="39">
        <f t="shared" si="1285"/>
        <v>0</v>
      </c>
      <c r="FK430" s="39" t="e">
        <f t="shared" si="1286"/>
        <v>#DIV/0!</v>
      </c>
      <c r="FL430" s="39" t="e">
        <f t="shared" si="1287"/>
        <v>#DIV/0!</v>
      </c>
      <c r="FM430" s="39" t="e">
        <f t="shared" si="1288"/>
        <v>#DIV/0!</v>
      </c>
      <c r="FN430" s="39">
        <f t="shared" si="1289"/>
        <v>1</v>
      </c>
      <c r="FO430" s="39">
        <f t="shared" si="1207"/>
        <v>0</v>
      </c>
      <c r="FP430" s="39">
        <f t="shared" si="1208"/>
        <v>0</v>
      </c>
      <c r="FQ430" s="39">
        <f t="shared" si="1209"/>
        <v>0</v>
      </c>
      <c r="FR430" s="39">
        <f t="shared" si="1290"/>
        <v>0</v>
      </c>
      <c r="FS430" s="39">
        <f t="shared" si="1291"/>
        <v>0</v>
      </c>
      <c r="FU430" s="39" t="e">
        <f t="shared" si="1292"/>
        <v>#DIV/0!</v>
      </c>
      <c r="FV430" s="39" t="e">
        <f t="shared" si="1293"/>
        <v>#DIV/0!</v>
      </c>
      <c r="FW430" s="39" t="e">
        <f t="shared" si="1294"/>
        <v>#DIV/0!</v>
      </c>
      <c r="FY430" s="39" t="e">
        <f t="shared" si="1295"/>
        <v>#DIV/0!</v>
      </c>
      <c r="FZ430" s="39" t="e">
        <f t="shared" si="1296"/>
        <v>#DIV/0!</v>
      </c>
      <c r="GA430" s="39" t="e">
        <f t="shared" si="1297"/>
        <v>#DIV/0!</v>
      </c>
      <c r="GB430" s="39" t="e">
        <f t="shared" si="1298"/>
        <v>#DIV/0!</v>
      </c>
      <c r="GC430" s="39" t="e">
        <f t="shared" si="1299"/>
        <v>#DIV/0!</v>
      </c>
      <c r="GD430" s="39" t="e">
        <f t="shared" si="1300"/>
        <v>#DIV/0!</v>
      </c>
      <c r="GE430" s="39" t="e">
        <f t="shared" si="1301"/>
        <v>#DIV/0!</v>
      </c>
      <c r="GF430" s="39" t="e">
        <f t="shared" si="1302"/>
        <v>#DIV/0!</v>
      </c>
      <c r="GG430" s="39" t="e">
        <f t="shared" si="1303"/>
        <v>#DIV/0!</v>
      </c>
      <c r="GH430" s="39" t="e">
        <f t="shared" si="1304"/>
        <v>#DIV/0!</v>
      </c>
      <c r="GI430" s="39"/>
      <c r="GJ430" s="39" t="e">
        <f t="shared" si="1305"/>
        <v>#DIV/0!</v>
      </c>
      <c r="GK430" s="39" t="e">
        <f t="shared" si="1306"/>
        <v>#DIV/0!</v>
      </c>
      <c r="GL430" s="39" t="e">
        <f t="shared" si="1307"/>
        <v>#DIV/0!</v>
      </c>
      <c r="GM430" s="39" t="e">
        <f t="shared" si="1308"/>
        <v>#DIV/0!</v>
      </c>
      <c r="GN430" s="39" t="e">
        <f t="shared" si="1309"/>
        <v>#DIV/0!</v>
      </c>
      <c r="GO430" s="57"/>
      <c r="GP430" s="57" t="e">
        <f t="shared" si="1310"/>
        <v>#DIV/0!</v>
      </c>
      <c r="GQ430" s="59" t="e">
        <f t="shared" si="1311"/>
        <v>#DIV/0!</v>
      </c>
      <c r="GR430" s="41" t="e">
        <f t="shared" si="1312"/>
        <v>#DIV/0!</v>
      </c>
      <c r="GS430" s="57" t="e">
        <f t="shared" si="1313"/>
        <v>#DIV/0!</v>
      </c>
      <c r="GT430" s="57" t="e">
        <f t="shared" si="1314"/>
        <v>#DIV/0!</v>
      </c>
      <c r="GU430" s="57" t="e">
        <f t="shared" si="1315"/>
        <v>#DIV/0!</v>
      </c>
      <c r="GV430" s="57"/>
      <c r="GW430" s="42" t="e">
        <f t="shared" si="1316"/>
        <v>#DIV/0!</v>
      </c>
      <c r="GX430" s="42" t="e">
        <f t="shared" si="1317"/>
        <v>#DIV/0!</v>
      </c>
      <c r="GY430" s="42" t="e">
        <f t="shared" si="1318"/>
        <v>#DIV/0!</v>
      </c>
      <c r="GZ430" s="57"/>
      <c r="HA430" s="2" t="e">
        <f t="shared" si="1319"/>
        <v>#DIV/0!</v>
      </c>
      <c r="HB430" s="2" t="e">
        <f t="shared" si="1320"/>
        <v>#DIV/0!</v>
      </c>
      <c r="HC430" s="2" t="e">
        <f t="shared" si="1321"/>
        <v>#DIV/0!</v>
      </c>
      <c r="HD430" s="2" t="e">
        <f t="shared" si="1322"/>
        <v>#DIV/0!</v>
      </c>
      <c r="HE430" s="2" t="e">
        <f t="shared" si="1323"/>
        <v>#DIV/0!</v>
      </c>
      <c r="HF430" s="2" t="e">
        <f t="shared" si="1324"/>
        <v>#DIV/0!</v>
      </c>
      <c r="HG430" s="2" t="e">
        <f t="shared" si="1325"/>
        <v>#DIV/0!</v>
      </c>
      <c r="HH430" s="2" t="e">
        <f t="shared" si="1326"/>
        <v>#DIV/0!</v>
      </c>
      <c r="HI430" s="2" t="e">
        <f t="shared" si="1327"/>
        <v>#DIV/0!</v>
      </c>
      <c r="HJ430" s="11" t="e">
        <f t="shared" si="1328"/>
        <v>#DIV/0!</v>
      </c>
      <c r="HK430" s="60" t="e">
        <f t="shared" si="1329"/>
        <v>#DIV/0!</v>
      </c>
      <c r="HL430" s="57"/>
      <c r="HM430" s="57" t="e">
        <f t="shared" si="1330"/>
        <v>#DIV/0!</v>
      </c>
      <c r="HN430" s="57" t="e">
        <f t="shared" si="1331"/>
        <v>#DIV/0!</v>
      </c>
      <c r="HO430" s="57" t="e">
        <f t="shared" si="1332"/>
        <v>#DIV/0!</v>
      </c>
      <c r="HP430" s="57" t="e">
        <f t="shared" si="1333"/>
        <v>#DIV/0!</v>
      </c>
      <c r="HQ430" s="57" t="e">
        <f t="shared" si="1334"/>
        <v>#DIV/0!</v>
      </c>
      <c r="HR430" s="57"/>
      <c r="HS430" s="57" t="e">
        <f t="shared" si="1335"/>
        <v>#DIV/0!</v>
      </c>
      <c r="HT430" s="57" t="e">
        <f t="shared" si="1336"/>
        <v>#DIV/0!</v>
      </c>
      <c r="HU430" s="57" t="e">
        <f t="shared" si="1337"/>
        <v>#DIV/0!</v>
      </c>
      <c r="HV430" s="57" t="e">
        <f t="shared" si="1338"/>
        <v>#DIV/0!</v>
      </c>
      <c r="HW430" s="57" t="e">
        <f t="shared" si="1339"/>
        <v>#DIV/0!</v>
      </c>
      <c r="HX430" s="57"/>
      <c r="HY430" s="57" t="e">
        <f t="shared" si="1340"/>
        <v>#DIV/0!</v>
      </c>
      <c r="HZ430" s="57" t="e">
        <f t="shared" si="1341"/>
        <v>#DIV/0!</v>
      </c>
      <c r="IA430" s="57"/>
      <c r="IB430" s="61">
        <f t="shared" si="1342"/>
        <v>0</v>
      </c>
      <c r="IC430" s="57" t="str">
        <f t="shared" si="1343"/>
        <v/>
      </c>
      <c r="ID430" s="42"/>
      <c r="IE430" s="2" t="str">
        <f t="shared" si="1344"/>
        <v/>
      </c>
      <c r="IF430" s="60" t="e">
        <f t="shared" si="1345"/>
        <v>#DIV/0!</v>
      </c>
      <c r="IG430" s="60" t="str">
        <f t="shared" si="1346"/>
        <v/>
      </c>
      <c r="IH430" s="60" t="str">
        <f t="shared" si="1347"/>
        <v>zinco-</v>
      </c>
      <c r="II430" s="60" t="str">
        <f t="shared" si="1348"/>
        <v>mangano-</v>
      </c>
      <c r="IJ430" s="60" t="e">
        <f t="shared" si="1349"/>
        <v>#DIV/0!</v>
      </c>
      <c r="IK430" s="60" t="e">
        <f t="shared" si="1350"/>
        <v>#DIV/0!</v>
      </c>
      <c r="IL430" s="60" t="e">
        <f t="shared" si="1351"/>
        <v>#DIV/0!</v>
      </c>
      <c r="IM430" s="60" t="e">
        <f t="shared" si="1352"/>
        <v>#DIV/0!</v>
      </c>
      <c r="IN430" s="60" t="str">
        <f t="shared" si="1353"/>
        <v/>
      </c>
      <c r="IO430" s="60" t="str">
        <f t="shared" si="1354"/>
        <v/>
      </c>
      <c r="IP430" s="57"/>
      <c r="IQ430" s="57" t="str">
        <f t="shared" si="1355"/>
        <v>ERROR!!</v>
      </c>
    </row>
    <row r="431" spans="24:251">
      <c r="X431" s="29">
        <f t="shared" si="1211"/>
        <v>0</v>
      </c>
      <c r="Y431" s="29">
        <f t="shared" si="1212"/>
        <v>0</v>
      </c>
      <c r="Z431" s="29" t="e">
        <f t="shared" si="1213"/>
        <v>#DIV/0!</v>
      </c>
      <c r="AA431" s="29" t="e">
        <f t="shared" si="1214"/>
        <v>#DIV/0!</v>
      </c>
      <c r="AB431" s="29" t="e">
        <f t="shared" si="1215"/>
        <v>#DIV/0!</v>
      </c>
      <c r="AC431" s="29" t="e">
        <f t="shared" si="1216"/>
        <v>#DIV/0!</v>
      </c>
      <c r="AF431" s="23">
        <v>60.084299999999999</v>
      </c>
      <c r="AG431" s="23">
        <v>79.878799999999998</v>
      </c>
      <c r="AH431" s="23">
        <v>101.96120000000001</v>
      </c>
      <c r="AI431" s="23">
        <v>151.99039999999999</v>
      </c>
      <c r="AJ431" s="23">
        <v>159.69</v>
      </c>
      <c r="AK431" s="23">
        <v>71.846400000000003</v>
      </c>
      <c r="AL431" s="23">
        <v>70.9375</v>
      </c>
      <c r="AM431" s="23">
        <v>40.304400000000001</v>
      </c>
      <c r="AN431" s="23">
        <v>56.077399999999997</v>
      </c>
      <c r="AO431" s="23">
        <v>61.978999999999999</v>
      </c>
      <c r="AP431" s="23">
        <v>94.195999999999998</v>
      </c>
      <c r="AQ431" s="23">
        <v>18.998000000000001</v>
      </c>
      <c r="AR431" s="23">
        <v>35.450000000000003</v>
      </c>
      <c r="AS431" s="23">
        <v>29.88</v>
      </c>
      <c r="AT431" s="23">
        <v>74.691999999999993</v>
      </c>
      <c r="AU431" s="23">
        <v>81.39</v>
      </c>
      <c r="AX431" s="54">
        <f t="shared" si="1217"/>
        <v>0</v>
      </c>
      <c r="AY431" s="54">
        <f t="shared" si="1218"/>
        <v>0</v>
      </c>
      <c r="AZ431" s="54">
        <f t="shared" si="1219"/>
        <v>0</v>
      </c>
      <c r="BA431" s="54">
        <f t="shared" si="1220"/>
        <v>0</v>
      </c>
      <c r="BB431" s="54">
        <f t="shared" si="1221"/>
        <v>0</v>
      </c>
      <c r="BC431" s="54">
        <f t="shared" si="1222"/>
        <v>0</v>
      </c>
      <c r="BD431" s="54">
        <f t="shared" si="1223"/>
        <v>0</v>
      </c>
      <c r="BE431" s="54">
        <f t="shared" si="1224"/>
        <v>0</v>
      </c>
      <c r="BF431" s="54">
        <f t="shared" si="1225"/>
        <v>0</v>
      </c>
      <c r="BG431" s="54">
        <f t="shared" si="1226"/>
        <v>0</v>
      </c>
      <c r="BH431" s="54">
        <f t="shared" si="1227"/>
        <v>0</v>
      </c>
      <c r="BI431" s="54">
        <f t="shared" si="1228"/>
        <v>0</v>
      </c>
      <c r="BJ431" s="54">
        <f t="shared" si="1229"/>
        <v>0</v>
      </c>
      <c r="BK431" s="54">
        <f t="shared" si="1230"/>
        <v>0</v>
      </c>
      <c r="BL431" s="54">
        <f t="shared" si="1231"/>
        <v>0</v>
      </c>
      <c r="BM431" s="42"/>
      <c r="BO431" s="54">
        <f>'Norm-coeff'!$C$2+$AX431*'Norm-coeff'!$D$2+$AY431*'Norm-coeff'!$E$2+$AZ431*'Norm-coeff'!$F$2+$BA431*'Norm-coeff'!$G$2+$BB431*'Norm-coeff'!$H$2+$BC431*'Norm-coeff'!$I$2+$BD431*'Norm-coeff'!$J$2+$BE431*'Norm-coeff'!$K$2+$BF431*'Norm-coeff'!$L$2+$BG431*'Norm-coeff'!$M$2+$BH431*'Norm-coeff'!$N$2+$BI431*'Norm-coeff'!$O$2</f>
        <v>5.4045421474420303</v>
      </c>
      <c r="BP431" s="54">
        <f>'Norm-coeff'!$C$3+$AX431*'Norm-coeff'!$D$3+$AY431*'Norm-coeff'!$E$3+$AZ431*'Norm-coeff'!$F$3+$BA431*'Norm-coeff'!$G$3+$BB431*'Norm-coeff'!$H$3+$BC431*'Norm-coeff'!$I$3+$BD431*'Norm-coeff'!$J$3+$BE431*'Norm-coeff'!$K$3+$BF431*'Norm-coeff'!$L$3+$BG431*'Norm-coeff'!$M$3+$BH431*'Norm-coeff'!$N$3+$BI431*'Norm-coeff'!$O$3</f>
        <v>3.15319116612705</v>
      </c>
      <c r="BQ431" s="54">
        <f>'Norm-coeff'!$C$4+$AX431*'Norm-coeff'!$D$4+$AY431*'Norm-coeff'!$E$4+$AZ431*'Norm-coeff'!$F$4+$BA431*'Norm-coeff'!$G$4+$BB431*'Norm-coeff'!$H$4+$BC431*'Norm-coeff'!$I$4+$BD431*'Norm-coeff'!$J$4+$BE431*'Norm-coeff'!$K$4+$BF431*'Norm-coeff'!$L$4+$BG431*'Norm-coeff'!$M$4+$BH431*'Norm-coeff'!$N$4+$BI431*'Norm-coeff'!$O$4</f>
        <v>1.42115649462768</v>
      </c>
      <c r="BR431" s="54">
        <f>'Norm-coeff'!$C$5+$AX431*'Norm-coeff'!$D$5+$AY431*'Norm-coeff'!$E$5+$AZ431*'Norm-coeff'!$F$5+$BA431*'Norm-coeff'!$G$5+$BB431*'Norm-coeff'!$H$5+$BC431*'Norm-coeff'!$I$5+$BD431*'Norm-coeff'!$J$5+$BE431*'Norm-coeff'!$K$5+$BF431*'Norm-coeff'!$L$5+$BG431*'Norm-coeff'!$M$5+$BH431*'Norm-coeff'!$N$5+$BI431*'Norm-coeff'!$O$5</f>
        <v>1.0553329241296201</v>
      </c>
      <c r="BS431" s="54">
        <f>'Norm-coeff'!$C$6+$AX431*'Norm-coeff'!$D$6+$AY431*'Norm-coeff'!$E$6+$AZ431*'Norm-coeff'!$F$6+$BA431*'Norm-coeff'!$G$6+$BB431*'Norm-coeff'!$H$6+$BC431*'Norm-coeff'!$I$6+$BD431*'Norm-coeff'!$J$6+$BE431*'Norm-coeff'!$K$6+$BF431*'Norm-coeff'!$L$6+$BG431*'Norm-coeff'!$M$6+$BH431*'Norm-coeff'!$N$6+$BI431*'Norm-coeff'!$O$6</f>
        <v>-1.48700885495103E-2</v>
      </c>
      <c r="BT431" s="54">
        <f>'Norm-coeff'!$C$7+$AX431*'Norm-coeff'!$D$7+$AY431*'Norm-coeff'!$E$7+$AZ431*'Norm-coeff'!$F$7+$BA431*'Norm-coeff'!$G$7+$BB431*'Norm-coeff'!$H$7+$BC431*'Norm-coeff'!$I$7+$BD431*'Norm-coeff'!$J$7+$BE431*'Norm-coeff'!$K$7+$BF431*'Norm-coeff'!$L$7+$BG431*'Norm-coeff'!$M$7+$BH431*'Norm-coeff'!$N$7+$BI431*'Norm-coeff'!$O$7</f>
        <v>2.0907583608832998</v>
      </c>
      <c r="BU431" s="54">
        <f>'Norm-coeff'!$C$8+$AX431*'Norm-coeff'!$D$8+$AY431*'Norm-coeff'!$E$8+$AZ431*'Norm-coeff'!$F$8+$BA431*'Norm-coeff'!$G$8+$BB431*'Norm-coeff'!$H$8+$BC431*'Norm-coeff'!$I$8+$BD431*'Norm-coeff'!$J$8+$BE431*'Norm-coeff'!$K$8+$BF431*'Norm-coeff'!$L$8+$BG431*'Norm-coeff'!$M$8+$BH431*'Norm-coeff'!$N$8+$BI431*'Norm-coeff'!$O$8</f>
        <v>0.65894159836244504</v>
      </c>
      <c r="BV431" s="54">
        <f>'Norm-coeff'!$C$9+$AX431*'Norm-coeff'!$D$9+$AY431*'Norm-coeff'!$E$9+$AZ431*'Norm-coeff'!$F$9+$BA431*'Norm-coeff'!$G$9+$BB431*'Norm-coeff'!$H$9+$BC431*'Norm-coeff'!$I$9+$BD431*'Norm-coeff'!$J$9+$BE431*'Norm-coeff'!$K$9+$BF431*'Norm-coeff'!$L$9+$BG431*'Norm-coeff'!$M$9+$BH431*'Norm-coeff'!$N$9+$BI431*'Norm-coeff'!$O$9</f>
        <v>1.48961085014701</v>
      </c>
      <c r="BW431" s="54">
        <f>'Norm-coeff'!$C$10+$AX431*'Norm-coeff'!$D$10+$AY431*'Norm-coeff'!$E$10+$AZ431*'Norm-coeff'!$F$10+$BA431*'Norm-coeff'!$G$10+$BB431*'Norm-coeff'!$H$10+$BC431*'Norm-coeff'!$I$10+$BD431*'Norm-coeff'!$J$10+$BE431*'Norm-coeff'!$K$10+$BF431*'Norm-coeff'!$L$10+$BG431*'Norm-coeff'!$M$10+$BH431*'Norm-coeff'!$N$10+$BI431*'Norm-coeff'!$O$10</f>
        <v>1.42058735749591</v>
      </c>
      <c r="BX431" s="54">
        <f>'Norm-coeff'!$C$11+$AX431*'Norm-coeff'!$D$11+$AY431*'Norm-coeff'!$E$11+$AZ431*'Norm-coeff'!$F$11+$BA431*'Norm-coeff'!$G$11+$BB431*'Norm-coeff'!$H$11+$BC431*'Norm-coeff'!$I$11+$BD431*'Norm-coeff'!$J$11+$BE431*'Norm-coeff'!$K$11+$BF431*'Norm-coeff'!$L$11+$BG431*'Norm-coeff'!$M$11+$BH431*'Norm-coeff'!$N$11+$BI431*'Norm-coeff'!$O$11</f>
        <v>0.221233014421479</v>
      </c>
      <c r="BY431" s="54">
        <f>'Norm-coeff'!$C$12+$AX431*'Norm-coeff'!$D$12+$AY431*'Norm-coeff'!$E$12+$AZ431*'Norm-coeff'!$F$12+$BA431*'Norm-coeff'!$G$12+$BB431*'Norm-coeff'!$H$12+$BC431*'Norm-coeff'!$I$12+$BD431*'Norm-coeff'!$J$12+$BE431*'Norm-coeff'!$K$12+$BF431*'Norm-coeff'!$L$12+$BG431*'Norm-coeff'!$M$12+$BH431*'Norm-coeff'!$N$12+$BI431*'Norm-coeff'!$O$12</f>
        <v>0.283527502056037</v>
      </c>
      <c r="BZ431" s="54">
        <f>'Norm-coeff'!$C$13+$AX431*'Norm-coeff'!$D$13+$AY431*'Norm-coeff'!$E$13+$AZ431*'Norm-coeff'!$F$13+$BA431*'Norm-coeff'!$G$13+$BB431*'Norm-coeff'!$H$13+$BC431*'Norm-coeff'!$I$13+$BD431*'Norm-coeff'!$J$13+$BE431*'Norm-coeff'!$K$13+$BF431*'Norm-coeff'!$L$13+$BG431*'Norm-coeff'!$M$13+$BH431*'Norm-coeff'!$N$13+$BI431*'Norm-coeff'!$O$13</f>
        <v>-4.1864930554451202E-2</v>
      </c>
      <c r="CA431" s="54">
        <f>'Norm-coeff'!$C$14+$AX431*'Norm-coeff'!$D$14+$AY431*'Norm-coeff'!$E$14+$AZ431*'Norm-coeff'!$F$14+$BA431*'Norm-coeff'!$G$14+$BB431*'Norm-coeff'!$H$14+$BC431*'Norm-coeff'!$I$14+$BD431*'Norm-coeff'!$J$14+$BE431*'Norm-coeff'!$K$14+$BF431*'Norm-coeff'!$L$14+$BG431*'Norm-coeff'!$M$14+$BH431*'Norm-coeff'!$N$14+$BI431*'Norm-coeff'!$O$14</f>
        <v>4.2526983164477103</v>
      </c>
      <c r="CC431" s="54">
        <f t="shared" si="1356"/>
        <v>0</v>
      </c>
      <c r="CG431" s="54">
        <f t="shared" si="1232"/>
        <v>0</v>
      </c>
      <c r="CH431" s="54">
        <f t="shared" si="1210"/>
        <v>0</v>
      </c>
      <c r="CI431" s="54">
        <f t="shared" si="1233"/>
        <v>0</v>
      </c>
      <c r="CJ431" s="56">
        <f t="shared" si="1234"/>
        <v>0</v>
      </c>
      <c r="CK431" s="54">
        <f t="shared" si="1235"/>
        <v>0</v>
      </c>
      <c r="CL431" s="54">
        <f t="shared" si="1236"/>
        <v>0</v>
      </c>
      <c r="CM431" s="54">
        <f t="shared" si="1237"/>
        <v>0</v>
      </c>
      <c r="CN431" s="54">
        <f t="shared" si="1238"/>
        <v>0</v>
      </c>
      <c r="CO431" s="54">
        <f t="shared" si="1239"/>
        <v>0</v>
      </c>
      <c r="CP431" s="54">
        <f t="shared" si="1240"/>
        <v>0</v>
      </c>
      <c r="CQ431" s="54">
        <f t="shared" si="1241"/>
        <v>0</v>
      </c>
      <c r="CR431" s="54">
        <f t="shared" si="1242"/>
        <v>0</v>
      </c>
      <c r="CS431" s="54">
        <f t="shared" si="1243"/>
        <v>0</v>
      </c>
      <c r="CU431" s="54">
        <f t="shared" si="1244"/>
        <v>0</v>
      </c>
      <c r="CV431" s="54">
        <f t="shared" si="1245"/>
        <v>0</v>
      </c>
      <c r="CW431" s="54">
        <f t="shared" si="1246"/>
        <v>0</v>
      </c>
      <c r="CX431" s="54">
        <f t="shared" si="1247"/>
        <v>0</v>
      </c>
      <c r="CZ431" s="54">
        <f t="shared" si="1248"/>
        <v>0</v>
      </c>
      <c r="DA431" s="54">
        <f t="shared" si="1249"/>
        <v>0</v>
      </c>
      <c r="DB431" s="54">
        <f t="shared" si="1250"/>
        <v>0</v>
      </c>
      <c r="DC431" s="54">
        <f t="shared" si="1251"/>
        <v>0</v>
      </c>
      <c r="DD431" s="54">
        <f t="shared" si="1252"/>
        <v>0</v>
      </c>
      <c r="DE431" s="54">
        <f t="shared" si="1253"/>
        <v>0</v>
      </c>
      <c r="DF431" s="54">
        <f t="shared" si="1254"/>
        <v>0</v>
      </c>
      <c r="DG431" s="54">
        <f t="shared" si="1255"/>
        <v>2</v>
      </c>
      <c r="DH431" s="71">
        <f t="shared" si="1256"/>
        <v>0</v>
      </c>
      <c r="DI431" s="71">
        <f t="shared" si="1257"/>
        <v>0</v>
      </c>
      <c r="DJ431" s="54">
        <f t="shared" si="1258"/>
        <v>0</v>
      </c>
      <c r="DK431" s="54">
        <f t="shared" si="1259"/>
        <v>2</v>
      </c>
      <c r="DL431" s="4">
        <f t="shared" si="1184"/>
        <v>0</v>
      </c>
      <c r="DM431" s="3">
        <f t="shared" si="1260"/>
        <v>0</v>
      </c>
      <c r="DN431" s="3">
        <f t="shared" si="1261"/>
        <v>0</v>
      </c>
      <c r="DO431" s="4" t="e">
        <f t="shared" si="1262"/>
        <v>#DIV/0!</v>
      </c>
      <c r="DP431" s="57"/>
      <c r="DQ431" s="57"/>
      <c r="DR431" s="56">
        <f t="shared" si="1185"/>
        <v>2</v>
      </c>
      <c r="DS431" s="56">
        <f t="shared" si="1186"/>
        <v>0</v>
      </c>
      <c r="DT431" s="38">
        <f t="shared" si="1187"/>
        <v>0</v>
      </c>
      <c r="DU431" s="38">
        <f t="shared" si="1263"/>
        <v>2</v>
      </c>
      <c r="DV431" s="38">
        <f t="shared" si="1188"/>
        <v>0</v>
      </c>
      <c r="DW431" s="39">
        <f t="shared" si="1189"/>
        <v>0</v>
      </c>
      <c r="DX431" s="39">
        <f t="shared" si="1190"/>
        <v>0</v>
      </c>
      <c r="DY431" s="39">
        <f t="shared" si="1191"/>
        <v>0</v>
      </c>
      <c r="DZ431" s="39">
        <f t="shared" si="1192"/>
        <v>0</v>
      </c>
      <c r="EA431" s="39">
        <f t="shared" si="1193"/>
        <v>0</v>
      </c>
      <c r="EB431" s="37" t="e">
        <f t="shared" si="1264"/>
        <v>#DIV/0!</v>
      </c>
      <c r="EC431" s="37" t="e">
        <f t="shared" si="1265"/>
        <v>#DIV/0!</v>
      </c>
      <c r="ED431" s="37" t="e">
        <f t="shared" si="1266"/>
        <v>#DIV/0!</v>
      </c>
      <c r="EE431" s="37" t="e">
        <f t="shared" si="1267"/>
        <v>#DIV/0!</v>
      </c>
      <c r="EF431" s="39" t="e">
        <f t="shared" si="1268"/>
        <v>#DIV/0!</v>
      </c>
      <c r="EG431" s="37" t="e">
        <f t="shared" si="1269"/>
        <v>#DIV/0!</v>
      </c>
      <c r="EH431" s="37" t="e">
        <f t="shared" si="1270"/>
        <v>#DIV/0!</v>
      </c>
      <c r="EI431" s="11" t="b">
        <f t="shared" si="1271"/>
        <v>1</v>
      </c>
      <c r="EJ431" s="11" t="b">
        <f t="shared" si="1272"/>
        <v>0</v>
      </c>
      <c r="EK431" s="39" t="e">
        <f t="shared" si="1273"/>
        <v>#DIV/0!</v>
      </c>
      <c r="EL431" s="39" t="e">
        <f t="shared" si="1274"/>
        <v>#DIV/0!</v>
      </c>
      <c r="EM431" s="39" t="e">
        <f t="shared" si="1275"/>
        <v>#DIV/0!</v>
      </c>
      <c r="EN431" s="39" t="e">
        <f t="shared" si="1276"/>
        <v>#DIV/0!</v>
      </c>
      <c r="EO431" s="39" t="e">
        <f t="shared" si="1277"/>
        <v>#DIV/0!</v>
      </c>
      <c r="EP431" s="39" t="e">
        <f t="shared" si="1278"/>
        <v>#DIV/0!</v>
      </c>
      <c r="EQ431" s="39" t="e">
        <f t="shared" si="1279"/>
        <v>#DIV/0!</v>
      </c>
      <c r="ER431" s="39" t="e">
        <f t="shared" si="1280"/>
        <v>#DIV/0!</v>
      </c>
      <c r="ES431" s="58" t="str">
        <f t="shared" si="1281"/>
        <v>(OH,F,Cl)-dominate amphibole</v>
      </c>
      <c r="ET431" s="58" t="e">
        <f t="shared" si="1282"/>
        <v>#N/A</v>
      </c>
      <c r="EU431" s="56">
        <f t="shared" si="1194"/>
        <v>0</v>
      </c>
      <c r="EV431" s="56">
        <f t="shared" si="1195"/>
        <v>0</v>
      </c>
      <c r="EW431" s="56">
        <f t="shared" si="1196"/>
        <v>0</v>
      </c>
      <c r="EX431" s="56">
        <f t="shared" si="1197"/>
        <v>0</v>
      </c>
      <c r="EY431" s="56">
        <f t="shared" si="1198"/>
        <v>0</v>
      </c>
      <c r="EZ431" s="56">
        <f t="shared" si="1199"/>
        <v>0</v>
      </c>
      <c r="FA431" s="39">
        <f t="shared" si="1200"/>
        <v>0</v>
      </c>
      <c r="FB431" s="39">
        <f t="shared" si="1201"/>
        <v>0</v>
      </c>
      <c r="FC431" s="54">
        <f t="shared" si="1202"/>
        <v>0</v>
      </c>
      <c r="FD431" s="54">
        <f t="shared" si="1203"/>
        <v>0</v>
      </c>
      <c r="FE431" s="39">
        <f t="shared" si="1204"/>
        <v>0</v>
      </c>
      <c r="FF431" s="54">
        <f t="shared" si="1205"/>
        <v>0</v>
      </c>
      <c r="FG431" s="39">
        <f t="shared" si="1206"/>
        <v>0</v>
      </c>
      <c r="FH431" s="39">
        <f t="shared" si="1283"/>
        <v>0</v>
      </c>
      <c r="FI431" s="39">
        <f t="shared" si="1284"/>
        <v>0</v>
      </c>
      <c r="FJ431" s="39">
        <f t="shared" si="1285"/>
        <v>0</v>
      </c>
      <c r="FK431" s="39" t="e">
        <f t="shared" si="1286"/>
        <v>#DIV/0!</v>
      </c>
      <c r="FL431" s="39" t="e">
        <f t="shared" si="1287"/>
        <v>#DIV/0!</v>
      </c>
      <c r="FM431" s="39" t="e">
        <f t="shared" si="1288"/>
        <v>#DIV/0!</v>
      </c>
      <c r="FN431" s="39">
        <f t="shared" si="1289"/>
        <v>1</v>
      </c>
      <c r="FO431" s="39">
        <f t="shared" si="1207"/>
        <v>0</v>
      </c>
      <c r="FP431" s="39">
        <f t="shared" si="1208"/>
        <v>0</v>
      </c>
      <c r="FQ431" s="39">
        <f t="shared" si="1209"/>
        <v>0</v>
      </c>
      <c r="FR431" s="39">
        <f t="shared" si="1290"/>
        <v>0</v>
      </c>
      <c r="FS431" s="39">
        <f t="shared" si="1291"/>
        <v>0</v>
      </c>
      <c r="FU431" s="39" t="e">
        <f t="shared" si="1292"/>
        <v>#DIV/0!</v>
      </c>
      <c r="FV431" s="39" t="e">
        <f t="shared" si="1293"/>
        <v>#DIV/0!</v>
      </c>
      <c r="FW431" s="39" t="e">
        <f t="shared" si="1294"/>
        <v>#DIV/0!</v>
      </c>
      <c r="FY431" s="39" t="e">
        <f t="shared" si="1295"/>
        <v>#DIV/0!</v>
      </c>
      <c r="FZ431" s="39" t="e">
        <f t="shared" si="1296"/>
        <v>#DIV/0!</v>
      </c>
      <c r="GA431" s="39" t="e">
        <f t="shared" si="1297"/>
        <v>#DIV/0!</v>
      </c>
      <c r="GB431" s="39" t="e">
        <f t="shared" si="1298"/>
        <v>#DIV/0!</v>
      </c>
      <c r="GC431" s="39" t="e">
        <f t="shared" si="1299"/>
        <v>#DIV/0!</v>
      </c>
      <c r="GD431" s="39" t="e">
        <f t="shared" si="1300"/>
        <v>#DIV/0!</v>
      </c>
      <c r="GE431" s="39" t="e">
        <f t="shared" si="1301"/>
        <v>#DIV/0!</v>
      </c>
      <c r="GF431" s="39" t="e">
        <f t="shared" si="1302"/>
        <v>#DIV/0!</v>
      </c>
      <c r="GG431" s="39" t="e">
        <f t="shared" si="1303"/>
        <v>#DIV/0!</v>
      </c>
      <c r="GH431" s="39" t="e">
        <f t="shared" si="1304"/>
        <v>#DIV/0!</v>
      </c>
      <c r="GI431" s="39"/>
      <c r="GJ431" s="39" t="e">
        <f t="shared" si="1305"/>
        <v>#DIV/0!</v>
      </c>
      <c r="GK431" s="39" t="e">
        <f t="shared" si="1306"/>
        <v>#DIV/0!</v>
      </c>
      <c r="GL431" s="39" t="e">
        <f t="shared" si="1307"/>
        <v>#DIV/0!</v>
      </c>
      <c r="GM431" s="39" t="e">
        <f t="shared" si="1308"/>
        <v>#DIV/0!</v>
      </c>
      <c r="GN431" s="39" t="e">
        <f t="shared" si="1309"/>
        <v>#DIV/0!</v>
      </c>
      <c r="GO431" s="57"/>
      <c r="GP431" s="57" t="e">
        <f t="shared" si="1310"/>
        <v>#DIV/0!</v>
      </c>
      <c r="GQ431" s="59" t="e">
        <f t="shared" si="1311"/>
        <v>#DIV/0!</v>
      </c>
      <c r="GR431" s="41" t="e">
        <f t="shared" si="1312"/>
        <v>#DIV/0!</v>
      </c>
      <c r="GS431" s="57" t="e">
        <f t="shared" si="1313"/>
        <v>#DIV/0!</v>
      </c>
      <c r="GT431" s="57" t="e">
        <f t="shared" si="1314"/>
        <v>#DIV/0!</v>
      </c>
      <c r="GU431" s="57" t="e">
        <f t="shared" si="1315"/>
        <v>#DIV/0!</v>
      </c>
      <c r="GV431" s="57"/>
      <c r="GW431" s="42" t="e">
        <f t="shared" si="1316"/>
        <v>#DIV/0!</v>
      </c>
      <c r="GX431" s="42" t="e">
        <f t="shared" si="1317"/>
        <v>#DIV/0!</v>
      </c>
      <c r="GY431" s="42" t="e">
        <f t="shared" si="1318"/>
        <v>#DIV/0!</v>
      </c>
      <c r="GZ431" s="57"/>
      <c r="HA431" s="2" t="e">
        <f t="shared" si="1319"/>
        <v>#DIV/0!</v>
      </c>
      <c r="HB431" s="2" t="e">
        <f t="shared" si="1320"/>
        <v>#DIV/0!</v>
      </c>
      <c r="HC431" s="2" t="e">
        <f t="shared" si="1321"/>
        <v>#DIV/0!</v>
      </c>
      <c r="HD431" s="2" t="e">
        <f t="shared" si="1322"/>
        <v>#DIV/0!</v>
      </c>
      <c r="HE431" s="2" t="e">
        <f t="shared" si="1323"/>
        <v>#DIV/0!</v>
      </c>
      <c r="HF431" s="2" t="e">
        <f t="shared" si="1324"/>
        <v>#DIV/0!</v>
      </c>
      <c r="HG431" s="2" t="e">
        <f t="shared" si="1325"/>
        <v>#DIV/0!</v>
      </c>
      <c r="HH431" s="2" t="e">
        <f t="shared" si="1326"/>
        <v>#DIV/0!</v>
      </c>
      <c r="HI431" s="2" t="e">
        <f t="shared" si="1327"/>
        <v>#DIV/0!</v>
      </c>
      <c r="HJ431" s="11" t="e">
        <f t="shared" si="1328"/>
        <v>#DIV/0!</v>
      </c>
      <c r="HK431" s="60" t="e">
        <f t="shared" si="1329"/>
        <v>#DIV/0!</v>
      </c>
      <c r="HL431" s="57"/>
      <c r="HM431" s="57" t="e">
        <f t="shared" si="1330"/>
        <v>#DIV/0!</v>
      </c>
      <c r="HN431" s="57" t="e">
        <f t="shared" si="1331"/>
        <v>#DIV/0!</v>
      </c>
      <c r="HO431" s="57" t="e">
        <f t="shared" si="1332"/>
        <v>#DIV/0!</v>
      </c>
      <c r="HP431" s="57" t="e">
        <f t="shared" si="1333"/>
        <v>#DIV/0!</v>
      </c>
      <c r="HQ431" s="57" t="e">
        <f t="shared" si="1334"/>
        <v>#DIV/0!</v>
      </c>
      <c r="HR431" s="57"/>
      <c r="HS431" s="57" t="e">
        <f t="shared" si="1335"/>
        <v>#DIV/0!</v>
      </c>
      <c r="HT431" s="57" t="e">
        <f t="shared" si="1336"/>
        <v>#DIV/0!</v>
      </c>
      <c r="HU431" s="57" t="e">
        <f t="shared" si="1337"/>
        <v>#DIV/0!</v>
      </c>
      <c r="HV431" s="57" t="e">
        <f t="shared" si="1338"/>
        <v>#DIV/0!</v>
      </c>
      <c r="HW431" s="57" t="e">
        <f t="shared" si="1339"/>
        <v>#DIV/0!</v>
      </c>
      <c r="HX431" s="57"/>
      <c r="HY431" s="57" t="e">
        <f t="shared" si="1340"/>
        <v>#DIV/0!</v>
      </c>
      <c r="HZ431" s="57" t="e">
        <f t="shared" si="1341"/>
        <v>#DIV/0!</v>
      </c>
      <c r="IA431" s="57"/>
      <c r="IB431" s="61">
        <f t="shared" si="1342"/>
        <v>0</v>
      </c>
      <c r="IC431" s="57" t="str">
        <f t="shared" si="1343"/>
        <v/>
      </c>
      <c r="ID431" s="42"/>
      <c r="IE431" s="2" t="str">
        <f t="shared" si="1344"/>
        <v/>
      </c>
      <c r="IF431" s="60" t="e">
        <f t="shared" si="1345"/>
        <v>#DIV/0!</v>
      </c>
      <c r="IG431" s="60" t="str">
        <f t="shared" si="1346"/>
        <v/>
      </c>
      <c r="IH431" s="60" t="str">
        <f t="shared" si="1347"/>
        <v>zinco-</v>
      </c>
      <c r="II431" s="60" t="str">
        <f t="shared" si="1348"/>
        <v>mangano-</v>
      </c>
      <c r="IJ431" s="60" t="e">
        <f t="shared" si="1349"/>
        <v>#DIV/0!</v>
      </c>
      <c r="IK431" s="60" t="e">
        <f t="shared" si="1350"/>
        <v>#DIV/0!</v>
      </c>
      <c r="IL431" s="60" t="e">
        <f t="shared" si="1351"/>
        <v>#DIV/0!</v>
      </c>
      <c r="IM431" s="60" t="e">
        <f t="shared" si="1352"/>
        <v>#DIV/0!</v>
      </c>
      <c r="IN431" s="60" t="str">
        <f t="shared" si="1353"/>
        <v/>
      </c>
      <c r="IO431" s="60" t="str">
        <f t="shared" si="1354"/>
        <v/>
      </c>
      <c r="IP431" s="57"/>
      <c r="IQ431" s="57" t="str">
        <f t="shared" si="1355"/>
        <v>ERROR!!</v>
      </c>
    </row>
    <row r="432" spans="24:251">
      <c r="X432" s="29">
        <f t="shared" si="1211"/>
        <v>0</v>
      </c>
      <c r="Y432" s="29">
        <f t="shared" si="1212"/>
        <v>0</v>
      </c>
      <c r="Z432" s="29" t="e">
        <f t="shared" si="1213"/>
        <v>#DIV/0!</v>
      </c>
      <c r="AA432" s="29" t="e">
        <f t="shared" si="1214"/>
        <v>#DIV/0!</v>
      </c>
      <c r="AB432" s="29" t="e">
        <f t="shared" si="1215"/>
        <v>#DIV/0!</v>
      </c>
      <c r="AC432" s="29" t="e">
        <f t="shared" si="1216"/>
        <v>#DIV/0!</v>
      </c>
      <c r="AF432" s="23">
        <v>60.084299999999999</v>
      </c>
      <c r="AG432" s="23">
        <v>79.878799999999998</v>
      </c>
      <c r="AH432" s="23">
        <v>101.96120000000001</v>
      </c>
      <c r="AI432" s="23">
        <v>151.99039999999999</v>
      </c>
      <c r="AJ432" s="23">
        <v>159.69</v>
      </c>
      <c r="AK432" s="23">
        <v>71.846400000000003</v>
      </c>
      <c r="AL432" s="23">
        <v>70.9375</v>
      </c>
      <c r="AM432" s="23">
        <v>40.304400000000001</v>
      </c>
      <c r="AN432" s="23">
        <v>56.077399999999997</v>
      </c>
      <c r="AO432" s="23">
        <v>61.978999999999999</v>
      </c>
      <c r="AP432" s="23">
        <v>94.195999999999998</v>
      </c>
      <c r="AQ432" s="23">
        <v>18.998000000000001</v>
      </c>
      <c r="AR432" s="23">
        <v>35.450000000000003</v>
      </c>
      <c r="AS432" s="23">
        <v>29.88</v>
      </c>
      <c r="AT432" s="23">
        <v>74.691999999999993</v>
      </c>
      <c r="AU432" s="23">
        <v>81.39</v>
      </c>
      <c r="AX432" s="54">
        <f t="shared" si="1217"/>
        <v>0</v>
      </c>
      <c r="AY432" s="54">
        <f t="shared" si="1218"/>
        <v>0</v>
      </c>
      <c r="AZ432" s="54">
        <f t="shared" si="1219"/>
        <v>0</v>
      </c>
      <c r="BA432" s="54">
        <f t="shared" si="1220"/>
        <v>0</v>
      </c>
      <c r="BB432" s="54">
        <f t="shared" si="1221"/>
        <v>0</v>
      </c>
      <c r="BC432" s="54">
        <f t="shared" si="1222"/>
        <v>0</v>
      </c>
      <c r="BD432" s="54">
        <f t="shared" si="1223"/>
        <v>0</v>
      </c>
      <c r="BE432" s="54">
        <f t="shared" si="1224"/>
        <v>0</v>
      </c>
      <c r="BF432" s="54">
        <f t="shared" si="1225"/>
        <v>0</v>
      </c>
      <c r="BG432" s="54">
        <f t="shared" si="1226"/>
        <v>0</v>
      </c>
      <c r="BH432" s="54">
        <f t="shared" si="1227"/>
        <v>0</v>
      </c>
      <c r="BI432" s="54">
        <f t="shared" si="1228"/>
        <v>0</v>
      </c>
      <c r="BJ432" s="54">
        <f t="shared" si="1229"/>
        <v>0</v>
      </c>
      <c r="BK432" s="54">
        <f t="shared" si="1230"/>
        <v>0</v>
      </c>
      <c r="BL432" s="54">
        <f t="shared" si="1231"/>
        <v>0</v>
      </c>
      <c r="BM432" s="42"/>
      <c r="BO432" s="54">
        <f>'Norm-coeff'!$C$2+$AX432*'Norm-coeff'!$D$2+$AY432*'Norm-coeff'!$E$2+$AZ432*'Norm-coeff'!$F$2+$BA432*'Norm-coeff'!$G$2+$BB432*'Norm-coeff'!$H$2+$BC432*'Norm-coeff'!$I$2+$BD432*'Norm-coeff'!$J$2+$BE432*'Norm-coeff'!$K$2+$BF432*'Norm-coeff'!$L$2+$BG432*'Norm-coeff'!$M$2+$BH432*'Norm-coeff'!$N$2+$BI432*'Norm-coeff'!$O$2</f>
        <v>5.4045421474420303</v>
      </c>
      <c r="BP432" s="54">
        <f>'Norm-coeff'!$C$3+$AX432*'Norm-coeff'!$D$3+$AY432*'Norm-coeff'!$E$3+$AZ432*'Norm-coeff'!$F$3+$BA432*'Norm-coeff'!$G$3+$BB432*'Norm-coeff'!$H$3+$BC432*'Norm-coeff'!$I$3+$BD432*'Norm-coeff'!$J$3+$BE432*'Norm-coeff'!$K$3+$BF432*'Norm-coeff'!$L$3+$BG432*'Norm-coeff'!$M$3+$BH432*'Norm-coeff'!$N$3+$BI432*'Norm-coeff'!$O$3</f>
        <v>3.15319116612705</v>
      </c>
      <c r="BQ432" s="54">
        <f>'Norm-coeff'!$C$4+$AX432*'Norm-coeff'!$D$4+$AY432*'Norm-coeff'!$E$4+$AZ432*'Norm-coeff'!$F$4+$BA432*'Norm-coeff'!$G$4+$BB432*'Norm-coeff'!$H$4+$BC432*'Norm-coeff'!$I$4+$BD432*'Norm-coeff'!$J$4+$BE432*'Norm-coeff'!$K$4+$BF432*'Norm-coeff'!$L$4+$BG432*'Norm-coeff'!$M$4+$BH432*'Norm-coeff'!$N$4+$BI432*'Norm-coeff'!$O$4</f>
        <v>1.42115649462768</v>
      </c>
      <c r="BR432" s="54">
        <f>'Norm-coeff'!$C$5+$AX432*'Norm-coeff'!$D$5+$AY432*'Norm-coeff'!$E$5+$AZ432*'Norm-coeff'!$F$5+$BA432*'Norm-coeff'!$G$5+$BB432*'Norm-coeff'!$H$5+$BC432*'Norm-coeff'!$I$5+$BD432*'Norm-coeff'!$J$5+$BE432*'Norm-coeff'!$K$5+$BF432*'Norm-coeff'!$L$5+$BG432*'Norm-coeff'!$M$5+$BH432*'Norm-coeff'!$N$5+$BI432*'Norm-coeff'!$O$5</f>
        <v>1.0553329241296201</v>
      </c>
      <c r="BS432" s="54">
        <f>'Norm-coeff'!$C$6+$AX432*'Norm-coeff'!$D$6+$AY432*'Norm-coeff'!$E$6+$AZ432*'Norm-coeff'!$F$6+$BA432*'Norm-coeff'!$G$6+$BB432*'Norm-coeff'!$H$6+$BC432*'Norm-coeff'!$I$6+$BD432*'Norm-coeff'!$J$6+$BE432*'Norm-coeff'!$K$6+$BF432*'Norm-coeff'!$L$6+$BG432*'Norm-coeff'!$M$6+$BH432*'Norm-coeff'!$N$6+$BI432*'Norm-coeff'!$O$6</f>
        <v>-1.48700885495103E-2</v>
      </c>
      <c r="BT432" s="54">
        <f>'Norm-coeff'!$C$7+$AX432*'Norm-coeff'!$D$7+$AY432*'Norm-coeff'!$E$7+$AZ432*'Norm-coeff'!$F$7+$BA432*'Norm-coeff'!$G$7+$BB432*'Norm-coeff'!$H$7+$BC432*'Norm-coeff'!$I$7+$BD432*'Norm-coeff'!$J$7+$BE432*'Norm-coeff'!$K$7+$BF432*'Norm-coeff'!$L$7+$BG432*'Norm-coeff'!$M$7+$BH432*'Norm-coeff'!$N$7+$BI432*'Norm-coeff'!$O$7</f>
        <v>2.0907583608832998</v>
      </c>
      <c r="BU432" s="54">
        <f>'Norm-coeff'!$C$8+$AX432*'Norm-coeff'!$D$8+$AY432*'Norm-coeff'!$E$8+$AZ432*'Norm-coeff'!$F$8+$BA432*'Norm-coeff'!$G$8+$BB432*'Norm-coeff'!$H$8+$BC432*'Norm-coeff'!$I$8+$BD432*'Norm-coeff'!$J$8+$BE432*'Norm-coeff'!$K$8+$BF432*'Norm-coeff'!$L$8+$BG432*'Norm-coeff'!$M$8+$BH432*'Norm-coeff'!$N$8+$BI432*'Norm-coeff'!$O$8</f>
        <v>0.65894159836244504</v>
      </c>
      <c r="BV432" s="54">
        <f>'Norm-coeff'!$C$9+$AX432*'Norm-coeff'!$D$9+$AY432*'Norm-coeff'!$E$9+$AZ432*'Norm-coeff'!$F$9+$BA432*'Norm-coeff'!$G$9+$BB432*'Norm-coeff'!$H$9+$BC432*'Norm-coeff'!$I$9+$BD432*'Norm-coeff'!$J$9+$BE432*'Norm-coeff'!$K$9+$BF432*'Norm-coeff'!$L$9+$BG432*'Norm-coeff'!$M$9+$BH432*'Norm-coeff'!$N$9+$BI432*'Norm-coeff'!$O$9</f>
        <v>1.48961085014701</v>
      </c>
      <c r="BW432" s="54">
        <f>'Norm-coeff'!$C$10+$AX432*'Norm-coeff'!$D$10+$AY432*'Norm-coeff'!$E$10+$AZ432*'Norm-coeff'!$F$10+$BA432*'Norm-coeff'!$G$10+$BB432*'Norm-coeff'!$H$10+$BC432*'Norm-coeff'!$I$10+$BD432*'Norm-coeff'!$J$10+$BE432*'Norm-coeff'!$K$10+$BF432*'Norm-coeff'!$L$10+$BG432*'Norm-coeff'!$M$10+$BH432*'Norm-coeff'!$N$10+$BI432*'Norm-coeff'!$O$10</f>
        <v>1.42058735749591</v>
      </c>
      <c r="BX432" s="54">
        <f>'Norm-coeff'!$C$11+$AX432*'Norm-coeff'!$D$11+$AY432*'Norm-coeff'!$E$11+$AZ432*'Norm-coeff'!$F$11+$BA432*'Norm-coeff'!$G$11+$BB432*'Norm-coeff'!$H$11+$BC432*'Norm-coeff'!$I$11+$BD432*'Norm-coeff'!$J$11+$BE432*'Norm-coeff'!$K$11+$BF432*'Norm-coeff'!$L$11+$BG432*'Norm-coeff'!$M$11+$BH432*'Norm-coeff'!$N$11+$BI432*'Norm-coeff'!$O$11</f>
        <v>0.221233014421479</v>
      </c>
      <c r="BY432" s="54">
        <f>'Norm-coeff'!$C$12+$AX432*'Norm-coeff'!$D$12+$AY432*'Norm-coeff'!$E$12+$AZ432*'Norm-coeff'!$F$12+$BA432*'Norm-coeff'!$G$12+$BB432*'Norm-coeff'!$H$12+$BC432*'Norm-coeff'!$I$12+$BD432*'Norm-coeff'!$J$12+$BE432*'Norm-coeff'!$K$12+$BF432*'Norm-coeff'!$L$12+$BG432*'Norm-coeff'!$M$12+$BH432*'Norm-coeff'!$N$12+$BI432*'Norm-coeff'!$O$12</f>
        <v>0.283527502056037</v>
      </c>
      <c r="BZ432" s="54">
        <f>'Norm-coeff'!$C$13+$AX432*'Norm-coeff'!$D$13+$AY432*'Norm-coeff'!$E$13+$AZ432*'Norm-coeff'!$F$13+$BA432*'Norm-coeff'!$G$13+$BB432*'Norm-coeff'!$H$13+$BC432*'Norm-coeff'!$I$13+$BD432*'Norm-coeff'!$J$13+$BE432*'Norm-coeff'!$K$13+$BF432*'Norm-coeff'!$L$13+$BG432*'Norm-coeff'!$M$13+$BH432*'Norm-coeff'!$N$13+$BI432*'Norm-coeff'!$O$13</f>
        <v>-4.1864930554451202E-2</v>
      </c>
      <c r="CA432" s="54">
        <f>'Norm-coeff'!$C$14+$AX432*'Norm-coeff'!$D$14+$AY432*'Norm-coeff'!$E$14+$AZ432*'Norm-coeff'!$F$14+$BA432*'Norm-coeff'!$G$14+$BB432*'Norm-coeff'!$H$14+$BC432*'Norm-coeff'!$I$14+$BD432*'Norm-coeff'!$J$14+$BE432*'Norm-coeff'!$K$14+$BF432*'Norm-coeff'!$L$14+$BG432*'Norm-coeff'!$M$14+$BH432*'Norm-coeff'!$N$14+$BI432*'Norm-coeff'!$O$14</f>
        <v>4.2526983164477103</v>
      </c>
      <c r="CC432" s="54">
        <f t="shared" si="1356"/>
        <v>0</v>
      </c>
      <c r="CG432" s="54">
        <f t="shared" si="1232"/>
        <v>0</v>
      </c>
      <c r="CH432" s="54">
        <f t="shared" si="1210"/>
        <v>0</v>
      </c>
      <c r="CI432" s="54">
        <f t="shared" si="1233"/>
        <v>0</v>
      </c>
      <c r="CJ432" s="56">
        <f t="shared" si="1234"/>
        <v>0</v>
      </c>
      <c r="CK432" s="54">
        <f t="shared" si="1235"/>
        <v>0</v>
      </c>
      <c r="CL432" s="54">
        <f t="shared" si="1236"/>
        <v>0</v>
      </c>
      <c r="CM432" s="54">
        <f t="shared" si="1237"/>
        <v>0</v>
      </c>
      <c r="CN432" s="54">
        <f t="shared" si="1238"/>
        <v>0</v>
      </c>
      <c r="CO432" s="54">
        <f t="shared" si="1239"/>
        <v>0</v>
      </c>
      <c r="CP432" s="54">
        <f t="shared" si="1240"/>
        <v>0</v>
      </c>
      <c r="CQ432" s="54">
        <f t="shared" si="1241"/>
        <v>0</v>
      </c>
      <c r="CR432" s="54">
        <f t="shared" si="1242"/>
        <v>0</v>
      </c>
      <c r="CS432" s="54">
        <f t="shared" si="1243"/>
        <v>0</v>
      </c>
      <c r="CU432" s="54">
        <f t="shared" si="1244"/>
        <v>0</v>
      </c>
      <c r="CV432" s="54">
        <f t="shared" si="1245"/>
        <v>0</v>
      </c>
      <c r="CW432" s="54">
        <f t="shared" si="1246"/>
        <v>0</v>
      </c>
      <c r="CX432" s="54">
        <f t="shared" si="1247"/>
        <v>0</v>
      </c>
      <c r="CZ432" s="54">
        <f t="shared" si="1248"/>
        <v>0</v>
      </c>
      <c r="DA432" s="54">
        <f t="shared" si="1249"/>
        <v>0</v>
      </c>
      <c r="DB432" s="54">
        <f t="shared" si="1250"/>
        <v>0</v>
      </c>
      <c r="DC432" s="54">
        <f t="shared" si="1251"/>
        <v>0</v>
      </c>
      <c r="DD432" s="54">
        <f t="shared" si="1252"/>
        <v>0</v>
      </c>
      <c r="DE432" s="54">
        <f t="shared" si="1253"/>
        <v>0</v>
      </c>
      <c r="DF432" s="54">
        <f t="shared" si="1254"/>
        <v>0</v>
      </c>
      <c r="DG432" s="54">
        <f t="shared" si="1255"/>
        <v>2</v>
      </c>
      <c r="DH432" s="71">
        <f t="shared" si="1256"/>
        <v>0</v>
      </c>
      <c r="DI432" s="71">
        <f t="shared" si="1257"/>
        <v>0</v>
      </c>
      <c r="DJ432" s="54">
        <f t="shared" si="1258"/>
        <v>0</v>
      </c>
      <c r="DK432" s="54">
        <f t="shared" si="1259"/>
        <v>2</v>
      </c>
      <c r="DL432" s="4">
        <f t="shared" si="1184"/>
        <v>0</v>
      </c>
      <c r="DM432" s="3">
        <f t="shared" si="1260"/>
        <v>0</v>
      </c>
      <c r="DN432" s="3">
        <f t="shared" si="1261"/>
        <v>0</v>
      </c>
      <c r="DO432" s="4" t="e">
        <f t="shared" si="1262"/>
        <v>#DIV/0!</v>
      </c>
      <c r="DP432" s="57"/>
      <c r="DQ432" s="57"/>
      <c r="DR432" s="56">
        <f t="shared" si="1185"/>
        <v>2</v>
      </c>
      <c r="DS432" s="56">
        <f t="shared" si="1186"/>
        <v>0</v>
      </c>
      <c r="DT432" s="38">
        <f t="shared" si="1187"/>
        <v>0</v>
      </c>
      <c r="DU432" s="38">
        <f t="shared" si="1263"/>
        <v>2</v>
      </c>
      <c r="DV432" s="38">
        <f t="shared" si="1188"/>
        <v>0</v>
      </c>
      <c r="DW432" s="39">
        <f t="shared" si="1189"/>
        <v>0</v>
      </c>
      <c r="DX432" s="39">
        <f t="shared" si="1190"/>
        <v>0</v>
      </c>
      <c r="DY432" s="39">
        <f t="shared" si="1191"/>
        <v>0</v>
      </c>
      <c r="DZ432" s="39">
        <f t="shared" si="1192"/>
        <v>0</v>
      </c>
      <c r="EA432" s="39">
        <f t="shared" si="1193"/>
        <v>0</v>
      </c>
      <c r="EB432" s="37" t="e">
        <f t="shared" si="1264"/>
        <v>#DIV/0!</v>
      </c>
      <c r="EC432" s="37" t="e">
        <f t="shared" si="1265"/>
        <v>#DIV/0!</v>
      </c>
      <c r="ED432" s="37" t="e">
        <f t="shared" si="1266"/>
        <v>#DIV/0!</v>
      </c>
      <c r="EE432" s="37" t="e">
        <f t="shared" si="1267"/>
        <v>#DIV/0!</v>
      </c>
      <c r="EF432" s="39" t="e">
        <f t="shared" si="1268"/>
        <v>#DIV/0!</v>
      </c>
      <c r="EG432" s="37" t="e">
        <f t="shared" si="1269"/>
        <v>#DIV/0!</v>
      </c>
      <c r="EH432" s="37" t="e">
        <f t="shared" si="1270"/>
        <v>#DIV/0!</v>
      </c>
      <c r="EI432" s="11" t="b">
        <f t="shared" si="1271"/>
        <v>1</v>
      </c>
      <c r="EJ432" s="11" t="b">
        <f t="shared" si="1272"/>
        <v>0</v>
      </c>
      <c r="EK432" s="39" t="e">
        <f t="shared" si="1273"/>
        <v>#DIV/0!</v>
      </c>
      <c r="EL432" s="39" t="e">
        <f t="shared" si="1274"/>
        <v>#DIV/0!</v>
      </c>
      <c r="EM432" s="39" t="e">
        <f t="shared" si="1275"/>
        <v>#DIV/0!</v>
      </c>
      <c r="EN432" s="39" t="e">
        <f t="shared" si="1276"/>
        <v>#DIV/0!</v>
      </c>
      <c r="EO432" s="39" t="e">
        <f t="shared" si="1277"/>
        <v>#DIV/0!</v>
      </c>
      <c r="EP432" s="39" t="e">
        <f t="shared" si="1278"/>
        <v>#DIV/0!</v>
      </c>
      <c r="EQ432" s="39" t="e">
        <f t="shared" si="1279"/>
        <v>#DIV/0!</v>
      </c>
      <c r="ER432" s="39" t="e">
        <f t="shared" si="1280"/>
        <v>#DIV/0!</v>
      </c>
      <c r="ES432" s="58" t="str">
        <f t="shared" si="1281"/>
        <v>(OH,F,Cl)-dominate amphibole</v>
      </c>
      <c r="ET432" s="58" t="e">
        <f t="shared" si="1282"/>
        <v>#N/A</v>
      </c>
      <c r="EU432" s="56">
        <f t="shared" si="1194"/>
        <v>0</v>
      </c>
      <c r="EV432" s="56">
        <f t="shared" si="1195"/>
        <v>0</v>
      </c>
      <c r="EW432" s="56">
        <f t="shared" si="1196"/>
        <v>0</v>
      </c>
      <c r="EX432" s="56">
        <f t="shared" si="1197"/>
        <v>0</v>
      </c>
      <c r="EY432" s="56">
        <f t="shared" si="1198"/>
        <v>0</v>
      </c>
      <c r="EZ432" s="56">
        <f t="shared" si="1199"/>
        <v>0</v>
      </c>
      <c r="FA432" s="39">
        <f t="shared" si="1200"/>
        <v>0</v>
      </c>
      <c r="FB432" s="39">
        <f t="shared" si="1201"/>
        <v>0</v>
      </c>
      <c r="FC432" s="54">
        <f t="shared" si="1202"/>
        <v>0</v>
      </c>
      <c r="FD432" s="54">
        <f t="shared" si="1203"/>
        <v>0</v>
      </c>
      <c r="FE432" s="39">
        <f t="shared" si="1204"/>
        <v>0</v>
      </c>
      <c r="FF432" s="54">
        <f t="shared" si="1205"/>
        <v>0</v>
      </c>
      <c r="FG432" s="39">
        <f t="shared" si="1206"/>
        <v>0</v>
      </c>
      <c r="FH432" s="39">
        <f t="shared" si="1283"/>
        <v>0</v>
      </c>
      <c r="FI432" s="39">
        <f t="shared" si="1284"/>
        <v>0</v>
      </c>
      <c r="FJ432" s="39">
        <f t="shared" si="1285"/>
        <v>0</v>
      </c>
      <c r="FK432" s="39" t="e">
        <f t="shared" si="1286"/>
        <v>#DIV/0!</v>
      </c>
      <c r="FL432" s="39" t="e">
        <f t="shared" si="1287"/>
        <v>#DIV/0!</v>
      </c>
      <c r="FM432" s="39" t="e">
        <f t="shared" si="1288"/>
        <v>#DIV/0!</v>
      </c>
      <c r="FN432" s="39">
        <f t="shared" si="1289"/>
        <v>1</v>
      </c>
      <c r="FO432" s="39">
        <f t="shared" si="1207"/>
        <v>0</v>
      </c>
      <c r="FP432" s="39">
        <f t="shared" si="1208"/>
        <v>0</v>
      </c>
      <c r="FQ432" s="39">
        <f t="shared" si="1209"/>
        <v>0</v>
      </c>
      <c r="FR432" s="39">
        <f t="shared" si="1290"/>
        <v>0</v>
      </c>
      <c r="FS432" s="39">
        <f t="shared" si="1291"/>
        <v>0</v>
      </c>
      <c r="FU432" s="39" t="e">
        <f t="shared" si="1292"/>
        <v>#DIV/0!</v>
      </c>
      <c r="FV432" s="39" t="e">
        <f t="shared" si="1293"/>
        <v>#DIV/0!</v>
      </c>
      <c r="FW432" s="39" t="e">
        <f t="shared" si="1294"/>
        <v>#DIV/0!</v>
      </c>
      <c r="FY432" s="39" t="e">
        <f t="shared" si="1295"/>
        <v>#DIV/0!</v>
      </c>
      <c r="FZ432" s="39" t="e">
        <f t="shared" si="1296"/>
        <v>#DIV/0!</v>
      </c>
      <c r="GA432" s="39" t="e">
        <f t="shared" si="1297"/>
        <v>#DIV/0!</v>
      </c>
      <c r="GB432" s="39" t="e">
        <f t="shared" si="1298"/>
        <v>#DIV/0!</v>
      </c>
      <c r="GC432" s="39" t="e">
        <f t="shared" si="1299"/>
        <v>#DIV/0!</v>
      </c>
      <c r="GD432" s="39" t="e">
        <f t="shared" si="1300"/>
        <v>#DIV/0!</v>
      </c>
      <c r="GE432" s="39" t="e">
        <f t="shared" si="1301"/>
        <v>#DIV/0!</v>
      </c>
      <c r="GF432" s="39" t="e">
        <f t="shared" si="1302"/>
        <v>#DIV/0!</v>
      </c>
      <c r="GG432" s="39" t="e">
        <f t="shared" si="1303"/>
        <v>#DIV/0!</v>
      </c>
      <c r="GH432" s="39" t="e">
        <f t="shared" si="1304"/>
        <v>#DIV/0!</v>
      </c>
      <c r="GI432" s="39"/>
      <c r="GJ432" s="39" t="e">
        <f t="shared" si="1305"/>
        <v>#DIV/0!</v>
      </c>
      <c r="GK432" s="39" t="e">
        <f t="shared" si="1306"/>
        <v>#DIV/0!</v>
      </c>
      <c r="GL432" s="39" t="e">
        <f t="shared" si="1307"/>
        <v>#DIV/0!</v>
      </c>
      <c r="GM432" s="39" t="e">
        <f t="shared" si="1308"/>
        <v>#DIV/0!</v>
      </c>
      <c r="GN432" s="39" t="e">
        <f t="shared" si="1309"/>
        <v>#DIV/0!</v>
      </c>
      <c r="GO432" s="57"/>
      <c r="GP432" s="57" t="e">
        <f t="shared" si="1310"/>
        <v>#DIV/0!</v>
      </c>
      <c r="GQ432" s="59" t="e">
        <f t="shared" si="1311"/>
        <v>#DIV/0!</v>
      </c>
      <c r="GR432" s="41" t="e">
        <f t="shared" si="1312"/>
        <v>#DIV/0!</v>
      </c>
      <c r="GS432" s="57" t="e">
        <f t="shared" si="1313"/>
        <v>#DIV/0!</v>
      </c>
      <c r="GT432" s="57" t="e">
        <f t="shared" si="1314"/>
        <v>#DIV/0!</v>
      </c>
      <c r="GU432" s="57" t="e">
        <f t="shared" si="1315"/>
        <v>#DIV/0!</v>
      </c>
      <c r="GV432" s="57"/>
      <c r="GW432" s="42" t="e">
        <f t="shared" si="1316"/>
        <v>#DIV/0!</v>
      </c>
      <c r="GX432" s="42" t="e">
        <f t="shared" si="1317"/>
        <v>#DIV/0!</v>
      </c>
      <c r="GY432" s="42" t="e">
        <f t="shared" si="1318"/>
        <v>#DIV/0!</v>
      </c>
      <c r="GZ432" s="57"/>
      <c r="HA432" s="2" t="e">
        <f t="shared" si="1319"/>
        <v>#DIV/0!</v>
      </c>
      <c r="HB432" s="2" t="e">
        <f t="shared" si="1320"/>
        <v>#DIV/0!</v>
      </c>
      <c r="HC432" s="2" t="e">
        <f t="shared" si="1321"/>
        <v>#DIV/0!</v>
      </c>
      <c r="HD432" s="2" t="e">
        <f t="shared" si="1322"/>
        <v>#DIV/0!</v>
      </c>
      <c r="HE432" s="2" t="e">
        <f t="shared" si="1323"/>
        <v>#DIV/0!</v>
      </c>
      <c r="HF432" s="2" t="e">
        <f t="shared" si="1324"/>
        <v>#DIV/0!</v>
      </c>
      <c r="HG432" s="2" t="e">
        <f t="shared" si="1325"/>
        <v>#DIV/0!</v>
      </c>
      <c r="HH432" s="2" t="e">
        <f t="shared" si="1326"/>
        <v>#DIV/0!</v>
      </c>
      <c r="HI432" s="2" t="e">
        <f t="shared" si="1327"/>
        <v>#DIV/0!</v>
      </c>
      <c r="HJ432" s="11" t="e">
        <f t="shared" si="1328"/>
        <v>#DIV/0!</v>
      </c>
      <c r="HK432" s="60" t="e">
        <f t="shared" si="1329"/>
        <v>#DIV/0!</v>
      </c>
      <c r="HL432" s="57"/>
      <c r="HM432" s="57" t="e">
        <f t="shared" si="1330"/>
        <v>#DIV/0!</v>
      </c>
      <c r="HN432" s="57" t="e">
        <f t="shared" si="1331"/>
        <v>#DIV/0!</v>
      </c>
      <c r="HO432" s="57" t="e">
        <f t="shared" si="1332"/>
        <v>#DIV/0!</v>
      </c>
      <c r="HP432" s="57" t="e">
        <f t="shared" si="1333"/>
        <v>#DIV/0!</v>
      </c>
      <c r="HQ432" s="57" t="e">
        <f t="shared" si="1334"/>
        <v>#DIV/0!</v>
      </c>
      <c r="HR432" s="57"/>
      <c r="HS432" s="57" t="e">
        <f t="shared" si="1335"/>
        <v>#DIV/0!</v>
      </c>
      <c r="HT432" s="57" t="e">
        <f t="shared" si="1336"/>
        <v>#DIV/0!</v>
      </c>
      <c r="HU432" s="57" t="e">
        <f t="shared" si="1337"/>
        <v>#DIV/0!</v>
      </c>
      <c r="HV432" s="57" t="e">
        <f t="shared" si="1338"/>
        <v>#DIV/0!</v>
      </c>
      <c r="HW432" s="57" t="e">
        <f t="shared" si="1339"/>
        <v>#DIV/0!</v>
      </c>
      <c r="HX432" s="57"/>
      <c r="HY432" s="57" t="e">
        <f t="shared" si="1340"/>
        <v>#DIV/0!</v>
      </c>
      <c r="HZ432" s="57" t="e">
        <f t="shared" si="1341"/>
        <v>#DIV/0!</v>
      </c>
      <c r="IA432" s="57"/>
      <c r="IB432" s="61">
        <f t="shared" si="1342"/>
        <v>0</v>
      </c>
      <c r="IC432" s="57" t="str">
        <f t="shared" si="1343"/>
        <v/>
      </c>
      <c r="ID432" s="42"/>
      <c r="IE432" s="2" t="str">
        <f t="shared" si="1344"/>
        <v/>
      </c>
      <c r="IF432" s="60" t="e">
        <f t="shared" si="1345"/>
        <v>#DIV/0!</v>
      </c>
      <c r="IG432" s="60" t="str">
        <f t="shared" si="1346"/>
        <v/>
      </c>
      <c r="IH432" s="60" t="str">
        <f t="shared" si="1347"/>
        <v>zinco-</v>
      </c>
      <c r="II432" s="60" t="str">
        <f t="shared" si="1348"/>
        <v>mangano-</v>
      </c>
      <c r="IJ432" s="60" t="e">
        <f t="shared" si="1349"/>
        <v>#DIV/0!</v>
      </c>
      <c r="IK432" s="60" t="e">
        <f t="shared" si="1350"/>
        <v>#DIV/0!</v>
      </c>
      <c r="IL432" s="60" t="e">
        <f t="shared" si="1351"/>
        <v>#DIV/0!</v>
      </c>
      <c r="IM432" s="60" t="e">
        <f t="shared" si="1352"/>
        <v>#DIV/0!</v>
      </c>
      <c r="IN432" s="60" t="str">
        <f t="shared" si="1353"/>
        <v/>
      </c>
      <c r="IO432" s="60" t="str">
        <f t="shared" si="1354"/>
        <v/>
      </c>
      <c r="IP432" s="57"/>
      <c r="IQ432" s="57" t="str">
        <f t="shared" si="1355"/>
        <v>ERROR!!</v>
      </c>
    </row>
    <row r="433" spans="24:251">
      <c r="X433" s="29">
        <f t="shared" si="1211"/>
        <v>0</v>
      </c>
      <c r="Y433" s="29">
        <f t="shared" si="1212"/>
        <v>0</v>
      </c>
      <c r="Z433" s="29" t="e">
        <f t="shared" si="1213"/>
        <v>#DIV/0!</v>
      </c>
      <c r="AA433" s="29" t="e">
        <f t="shared" si="1214"/>
        <v>#DIV/0!</v>
      </c>
      <c r="AB433" s="29" t="e">
        <f t="shared" si="1215"/>
        <v>#DIV/0!</v>
      </c>
      <c r="AC433" s="29" t="e">
        <f t="shared" si="1216"/>
        <v>#DIV/0!</v>
      </c>
      <c r="AF433" s="23">
        <v>60.084299999999999</v>
      </c>
      <c r="AG433" s="23">
        <v>79.878799999999998</v>
      </c>
      <c r="AH433" s="23">
        <v>101.96120000000001</v>
      </c>
      <c r="AI433" s="23">
        <v>151.99039999999999</v>
      </c>
      <c r="AJ433" s="23">
        <v>159.69</v>
      </c>
      <c r="AK433" s="23">
        <v>71.846400000000003</v>
      </c>
      <c r="AL433" s="23">
        <v>70.9375</v>
      </c>
      <c r="AM433" s="23">
        <v>40.304400000000001</v>
      </c>
      <c r="AN433" s="23">
        <v>56.077399999999997</v>
      </c>
      <c r="AO433" s="23">
        <v>61.978999999999999</v>
      </c>
      <c r="AP433" s="23">
        <v>94.195999999999998</v>
      </c>
      <c r="AQ433" s="23">
        <v>18.998000000000001</v>
      </c>
      <c r="AR433" s="23">
        <v>35.450000000000003</v>
      </c>
      <c r="AS433" s="23">
        <v>29.88</v>
      </c>
      <c r="AT433" s="23">
        <v>74.691999999999993</v>
      </c>
      <c r="AU433" s="23">
        <v>81.39</v>
      </c>
      <c r="AX433" s="54">
        <f t="shared" si="1217"/>
        <v>0</v>
      </c>
      <c r="AY433" s="54">
        <f t="shared" si="1218"/>
        <v>0</v>
      </c>
      <c r="AZ433" s="54">
        <f t="shared" si="1219"/>
        <v>0</v>
      </c>
      <c r="BA433" s="54">
        <f t="shared" si="1220"/>
        <v>0</v>
      </c>
      <c r="BB433" s="54">
        <f t="shared" si="1221"/>
        <v>0</v>
      </c>
      <c r="BC433" s="54">
        <f t="shared" si="1222"/>
        <v>0</v>
      </c>
      <c r="BD433" s="54">
        <f t="shared" si="1223"/>
        <v>0</v>
      </c>
      <c r="BE433" s="54">
        <f t="shared" si="1224"/>
        <v>0</v>
      </c>
      <c r="BF433" s="54">
        <f t="shared" si="1225"/>
        <v>0</v>
      </c>
      <c r="BG433" s="54">
        <f t="shared" si="1226"/>
        <v>0</v>
      </c>
      <c r="BH433" s="54">
        <f t="shared" si="1227"/>
        <v>0</v>
      </c>
      <c r="BI433" s="54">
        <f t="shared" si="1228"/>
        <v>0</v>
      </c>
      <c r="BJ433" s="54">
        <f t="shared" si="1229"/>
        <v>0</v>
      </c>
      <c r="BK433" s="54">
        <f t="shared" si="1230"/>
        <v>0</v>
      </c>
      <c r="BL433" s="54">
        <f t="shared" si="1231"/>
        <v>0</v>
      </c>
      <c r="BM433" s="42"/>
      <c r="BO433" s="54">
        <f>'Norm-coeff'!$C$2+$AX433*'Norm-coeff'!$D$2+$AY433*'Norm-coeff'!$E$2+$AZ433*'Norm-coeff'!$F$2+$BA433*'Norm-coeff'!$G$2+$BB433*'Norm-coeff'!$H$2+$BC433*'Norm-coeff'!$I$2+$BD433*'Norm-coeff'!$J$2+$BE433*'Norm-coeff'!$K$2+$BF433*'Norm-coeff'!$L$2+$BG433*'Norm-coeff'!$M$2+$BH433*'Norm-coeff'!$N$2+$BI433*'Norm-coeff'!$O$2</f>
        <v>5.4045421474420303</v>
      </c>
      <c r="BP433" s="54">
        <f>'Norm-coeff'!$C$3+$AX433*'Norm-coeff'!$D$3+$AY433*'Norm-coeff'!$E$3+$AZ433*'Norm-coeff'!$F$3+$BA433*'Norm-coeff'!$G$3+$BB433*'Norm-coeff'!$H$3+$BC433*'Norm-coeff'!$I$3+$BD433*'Norm-coeff'!$J$3+$BE433*'Norm-coeff'!$K$3+$BF433*'Norm-coeff'!$L$3+$BG433*'Norm-coeff'!$M$3+$BH433*'Norm-coeff'!$N$3+$BI433*'Norm-coeff'!$O$3</f>
        <v>3.15319116612705</v>
      </c>
      <c r="BQ433" s="54">
        <f>'Norm-coeff'!$C$4+$AX433*'Norm-coeff'!$D$4+$AY433*'Norm-coeff'!$E$4+$AZ433*'Norm-coeff'!$F$4+$BA433*'Norm-coeff'!$G$4+$BB433*'Norm-coeff'!$H$4+$BC433*'Norm-coeff'!$I$4+$BD433*'Norm-coeff'!$J$4+$BE433*'Norm-coeff'!$K$4+$BF433*'Norm-coeff'!$L$4+$BG433*'Norm-coeff'!$M$4+$BH433*'Norm-coeff'!$N$4+$BI433*'Norm-coeff'!$O$4</f>
        <v>1.42115649462768</v>
      </c>
      <c r="BR433" s="54">
        <f>'Norm-coeff'!$C$5+$AX433*'Norm-coeff'!$D$5+$AY433*'Norm-coeff'!$E$5+$AZ433*'Norm-coeff'!$F$5+$BA433*'Norm-coeff'!$G$5+$BB433*'Norm-coeff'!$H$5+$BC433*'Norm-coeff'!$I$5+$BD433*'Norm-coeff'!$J$5+$BE433*'Norm-coeff'!$K$5+$BF433*'Norm-coeff'!$L$5+$BG433*'Norm-coeff'!$M$5+$BH433*'Norm-coeff'!$N$5+$BI433*'Norm-coeff'!$O$5</f>
        <v>1.0553329241296201</v>
      </c>
      <c r="BS433" s="54">
        <f>'Norm-coeff'!$C$6+$AX433*'Norm-coeff'!$D$6+$AY433*'Norm-coeff'!$E$6+$AZ433*'Norm-coeff'!$F$6+$BA433*'Norm-coeff'!$G$6+$BB433*'Norm-coeff'!$H$6+$BC433*'Norm-coeff'!$I$6+$BD433*'Norm-coeff'!$J$6+$BE433*'Norm-coeff'!$K$6+$BF433*'Norm-coeff'!$L$6+$BG433*'Norm-coeff'!$M$6+$BH433*'Norm-coeff'!$N$6+$BI433*'Norm-coeff'!$O$6</f>
        <v>-1.48700885495103E-2</v>
      </c>
      <c r="BT433" s="54">
        <f>'Norm-coeff'!$C$7+$AX433*'Norm-coeff'!$D$7+$AY433*'Norm-coeff'!$E$7+$AZ433*'Norm-coeff'!$F$7+$BA433*'Norm-coeff'!$G$7+$BB433*'Norm-coeff'!$H$7+$BC433*'Norm-coeff'!$I$7+$BD433*'Norm-coeff'!$J$7+$BE433*'Norm-coeff'!$K$7+$BF433*'Norm-coeff'!$L$7+$BG433*'Norm-coeff'!$M$7+$BH433*'Norm-coeff'!$N$7+$BI433*'Norm-coeff'!$O$7</f>
        <v>2.0907583608832998</v>
      </c>
      <c r="BU433" s="54">
        <f>'Norm-coeff'!$C$8+$AX433*'Norm-coeff'!$D$8+$AY433*'Norm-coeff'!$E$8+$AZ433*'Norm-coeff'!$F$8+$BA433*'Norm-coeff'!$G$8+$BB433*'Norm-coeff'!$H$8+$BC433*'Norm-coeff'!$I$8+$BD433*'Norm-coeff'!$J$8+$BE433*'Norm-coeff'!$K$8+$BF433*'Norm-coeff'!$L$8+$BG433*'Norm-coeff'!$M$8+$BH433*'Norm-coeff'!$N$8+$BI433*'Norm-coeff'!$O$8</f>
        <v>0.65894159836244504</v>
      </c>
      <c r="BV433" s="54">
        <f>'Norm-coeff'!$C$9+$AX433*'Norm-coeff'!$D$9+$AY433*'Norm-coeff'!$E$9+$AZ433*'Norm-coeff'!$F$9+$BA433*'Norm-coeff'!$G$9+$BB433*'Norm-coeff'!$H$9+$BC433*'Norm-coeff'!$I$9+$BD433*'Norm-coeff'!$J$9+$BE433*'Norm-coeff'!$K$9+$BF433*'Norm-coeff'!$L$9+$BG433*'Norm-coeff'!$M$9+$BH433*'Norm-coeff'!$N$9+$BI433*'Norm-coeff'!$O$9</f>
        <v>1.48961085014701</v>
      </c>
      <c r="BW433" s="54">
        <f>'Norm-coeff'!$C$10+$AX433*'Norm-coeff'!$D$10+$AY433*'Norm-coeff'!$E$10+$AZ433*'Norm-coeff'!$F$10+$BA433*'Norm-coeff'!$G$10+$BB433*'Norm-coeff'!$H$10+$BC433*'Norm-coeff'!$I$10+$BD433*'Norm-coeff'!$J$10+$BE433*'Norm-coeff'!$K$10+$BF433*'Norm-coeff'!$L$10+$BG433*'Norm-coeff'!$M$10+$BH433*'Norm-coeff'!$N$10+$BI433*'Norm-coeff'!$O$10</f>
        <v>1.42058735749591</v>
      </c>
      <c r="BX433" s="54">
        <f>'Norm-coeff'!$C$11+$AX433*'Norm-coeff'!$D$11+$AY433*'Norm-coeff'!$E$11+$AZ433*'Norm-coeff'!$F$11+$BA433*'Norm-coeff'!$G$11+$BB433*'Norm-coeff'!$H$11+$BC433*'Norm-coeff'!$I$11+$BD433*'Norm-coeff'!$J$11+$BE433*'Norm-coeff'!$K$11+$BF433*'Norm-coeff'!$L$11+$BG433*'Norm-coeff'!$M$11+$BH433*'Norm-coeff'!$N$11+$BI433*'Norm-coeff'!$O$11</f>
        <v>0.221233014421479</v>
      </c>
      <c r="BY433" s="54">
        <f>'Norm-coeff'!$C$12+$AX433*'Norm-coeff'!$D$12+$AY433*'Norm-coeff'!$E$12+$AZ433*'Norm-coeff'!$F$12+$BA433*'Norm-coeff'!$G$12+$BB433*'Norm-coeff'!$H$12+$BC433*'Norm-coeff'!$I$12+$BD433*'Norm-coeff'!$J$12+$BE433*'Norm-coeff'!$K$12+$BF433*'Norm-coeff'!$L$12+$BG433*'Norm-coeff'!$M$12+$BH433*'Norm-coeff'!$N$12+$BI433*'Norm-coeff'!$O$12</f>
        <v>0.283527502056037</v>
      </c>
      <c r="BZ433" s="54">
        <f>'Norm-coeff'!$C$13+$AX433*'Norm-coeff'!$D$13+$AY433*'Norm-coeff'!$E$13+$AZ433*'Norm-coeff'!$F$13+$BA433*'Norm-coeff'!$G$13+$BB433*'Norm-coeff'!$H$13+$BC433*'Norm-coeff'!$I$13+$BD433*'Norm-coeff'!$J$13+$BE433*'Norm-coeff'!$K$13+$BF433*'Norm-coeff'!$L$13+$BG433*'Norm-coeff'!$M$13+$BH433*'Norm-coeff'!$N$13+$BI433*'Norm-coeff'!$O$13</f>
        <v>-4.1864930554451202E-2</v>
      </c>
      <c r="CA433" s="54">
        <f>'Norm-coeff'!$C$14+$AX433*'Norm-coeff'!$D$14+$AY433*'Norm-coeff'!$E$14+$AZ433*'Norm-coeff'!$F$14+$BA433*'Norm-coeff'!$G$14+$BB433*'Norm-coeff'!$H$14+$BC433*'Norm-coeff'!$I$14+$BD433*'Norm-coeff'!$J$14+$BE433*'Norm-coeff'!$K$14+$BF433*'Norm-coeff'!$L$14+$BG433*'Norm-coeff'!$M$14+$BH433*'Norm-coeff'!$N$14+$BI433*'Norm-coeff'!$O$14</f>
        <v>4.2526983164477103</v>
      </c>
      <c r="CC433" s="54">
        <f t="shared" si="1356"/>
        <v>0</v>
      </c>
      <c r="CG433" s="54">
        <f t="shared" si="1232"/>
        <v>0</v>
      </c>
      <c r="CH433" s="54">
        <f t="shared" si="1210"/>
        <v>0</v>
      </c>
      <c r="CI433" s="54">
        <f t="shared" si="1233"/>
        <v>0</v>
      </c>
      <c r="CJ433" s="56">
        <f t="shared" si="1234"/>
        <v>0</v>
      </c>
      <c r="CK433" s="54">
        <f t="shared" si="1235"/>
        <v>0</v>
      </c>
      <c r="CL433" s="54">
        <f t="shared" si="1236"/>
        <v>0</v>
      </c>
      <c r="CM433" s="54">
        <f t="shared" si="1237"/>
        <v>0</v>
      </c>
      <c r="CN433" s="54">
        <f t="shared" si="1238"/>
        <v>0</v>
      </c>
      <c r="CO433" s="54">
        <f t="shared" si="1239"/>
        <v>0</v>
      </c>
      <c r="CP433" s="54">
        <f t="shared" si="1240"/>
        <v>0</v>
      </c>
      <c r="CQ433" s="54">
        <f t="shared" si="1241"/>
        <v>0</v>
      </c>
      <c r="CR433" s="54">
        <f t="shared" si="1242"/>
        <v>0</v>
      </c>
      <c r="CS433" s="54">
        <f t="shared" si="1243"/>
        <v>0</v>
      </c>
      <c r="CU433" s="54">
        <f t="shared" si="1244"/>
        <v>0</v>
      </c>
      <c r="CV433" s="54">
        <f t="shared" si="1245"/>
        <v>0</v>
      </c>
      <c r="CW433" s="54">
        <f t="shared" si="1246"/>
        <v>0</v>
      </c>
      <c r="CX433" s="54">
        <f t="shared" si="1247"/>
        <v>0</v>
      </c>
      <c r="CZ433" s="54">
        <f t="shared" si="1248"/>
        <v>0</v>
      </c>
      <c r="DA433" s="54">
        <f t="shared" si="1249"/>
        <v>0</v>
      </c>
      <c r="DB433" s="54">
        <f t="shared" si="1250"/>
        <v>0</v>
      </c>
      <c r="DC433" s="54">
        <f t="shared" si="1251"/>
        <v>0</v>
      </c>
      <c r="DD433" s="54">
        <f t="shared" si="1252"/>
        <v>0</v>
      </c>
      <c r="DE433" s="54">
        <f t="shared" si="1253"/>
        <v>0</v>
      </c>
      <c r="DF433" s="54">
        <f t="shared" si="1254"/>
        <v>0</v>
      </c>
      <c r="DG433" s="54">
        <f t="shared" si="1255"/>
        <v>2</v>
      </c>
      <c r="DH433" s="71">
        <f t="shared" si="1256"/>
        <v>0</v>
      </c>
      <c r="DI433" s="71">
        <f t="shared" si="1257"/>
        <v>0</v>
      </c>
      <c r="DJ433" s="54">
        <f t="shared" si="1258"/>
        <v>0</v>
      </c>
      <c r="DK433" s="54">
        <f t="shared" si="1259"/>
        <v>2</v>
      </c>
      <c r="DL433" s="4">
        <f t="shared" si="1184"/>
        <v>0</v>
      </c>
      <c r="DM433" s="3">
        <f t="shared" si="1260"/>
        <v>0</v>
      </c>
      <c r="DN433" s="3">
        <f t="shared" si="1261"/>
        <v>0</v>
      </c>
      <c r="DO433" s="4" t="e">
        <f t="shared" si="1262"/>
        <v>#DIV/0!</v>
      </c>
      <c r="DP433" s="57"/>
      <c r="DQ433" s="57"/>
      <c r="DR433" s="56">
        <f t="shared" si="1185"/>
        <v>2</v>
      </c>
      <c r="DS433" s="56">
        <f t="shared" si="1186"/>
        <v>0</v>
      </c>
      <c r="DT433" s="38">
        <f t="shared" si="1187"/>
        <v>0</v>
      </c>
      <c r="DU433" s="38">
        <f t="shared" si="1263"/>
        <v>2</v>
      </c>
      <c r="DV433" s="38">
        <f t="shared" si="1188"/>
        <v>0</v>
      </c>
      <c r="DW433" s="39">
        <f t="shared" si="1189"/>
        <v>0</v>
      </c>
      <c r="DX433" s="39">
        <f t="shared" si="1190"/>
        <v>0</v>
      </c>
      <c r="DY433" s="39">
        <f t="shared" si="1191"/>
        <v>0</v>
      </c>
      <c r="DZ433" s="39">
        <f t="shared" si="1192"/>
        <v>0</v>
      </c>
      <c r="EA433" s="39">
        <f t="shared" si="1193"/>
        <v>0</v>
      </c>
      <c r="EB433" s="37" t="e">
        <f t="shared" si="1264"/>
        <v>#DIV/0!</v>
      </c>
      <c r="EC433" s="37" t="e">
        <f t="shared" si="1265"/>
        <v>#DIV/0!</v>
      </c>
      <c r="ED433" s="37" t="e">
        <f t="shared" si="1266"/>
        <v>#DIV/0!</v>
      </c>
      <c r="EE433" s="37" t="e">
        <f t="shared" si="1267"/>
        <v>#DIV/0!</v>
      </c>
      <c r="EF433" s="39" t="e">
        <f t="shared" si="1268"/>
        <v>#DIV/0!</v>
      </c>
      <c r="EG433" s="37" t="e">
        <f t="shared" si="1269"/>
        <v>#DIV/0!</v>
      </c>
      <c r="EH433" s="37" t="e">
        <f t="shared" si="1270"/>
        <v>#DIV/0!</v>
      </c>
      <c r="EI433" s="11" t="b">
        <f t="shared" si="1271"/>
        <v>1</v>
      </c>
      <c r="EJ433" s="11" t="b">
        <f t="shared" si="1272"/>
        <v>0</v>
      </c>
      <c r="EK433" s="39" t="e">
        <f t="shared" si="1273"/>
        <v>#DIV/0!</v>
      </c>
      <c r="EL433" s="39" t="e">
        <f t="shared" si="1274"/>
        <v>#DIV/0!</v>
      </c>
      <c r="EM433" s="39" t="e">
        <f t="shared" si="1275"/>
        <v>#DIV/0!</v>
      </c>
      <c r="EN433" s="39" t="e">
        <f t="shared" si="1276"/>
        <v>#DIV/0!</v>
      </c>
      <c r="EO433" s="39" t="e">
        <f t="shared" si="1277"/>
        <v>#DIV/0!</v>
      </c>
      <c r="EP433" s="39" t="e">
        <f t="shared" si="1278"/>
        <v>#DIV/0!</v>
      </c>
      <c r="EQ433" s="39" t="e">
        <f t="shared" si="1279"/>
        <v>#DIV/0!</v>
      </c>
      <c r="ER433" s="39" t="e">
        <f t="shared" si="1280"/>
        <v>#DIV/0!</v>
      </c>
      <c r="ES433" s="58" t="str">
        <f t="shared" si="1281"/>
        <v>(OH,F,Cl)-dominate amphibole</v>
      </c>
      <c r="ET433" s="58" t="e">
        <f t="shared" si="1282"/>
        <v>#N/A</v>
      </c>
      <c r="EU433" s="56">
        <f t="shared" si="1194"/>
        <v>0</v>
      </c>
      <c r="EV433" s="56">
        <f t="shared" si="1195"/>
        <v>0</v>
      </c>
      <c r="EW433" s="56">
        <f t="shared" si="1196"/>
        <v>0</v>
      </c>
      <c r="EX433" s="56">
        <f t="shared" si="1197"/>
        <v>0</v>
      </c>
      <c r="EY433" s="56">
        <f t="shared" si="1198"/>
        <v>0</v>
      </c>
      <c r="EZ433" s="56">
        <f t="shared" si="1199"/>
        <v>0</v>
      </c>
      <c r="FA433" s="39">
        <f t="shared" si="1200"/>
        <v>0</v>
      </c>
      <c r="FB433" s="39">
        <f t="shared" si="1201"/>
        <v>0</v>
      </c>
      <c r="FC433" s="54">
        <f t="shared" si="1202"/>
        <v>0</v>
      </c>
      <c r="FD433" s="54">
        <f t="shared" si="1203"/>
        <v>0</v>
      </c>
      <c r="FE433" s="39">
        <f t="shared" si="1204"/>
        <v>0</v>
      </c>
      <c r="FF433" s="54">
        <f t="shared" si="1205"/>
        <v>0</v>
      </c>
      <c r="FG433" s="39">
        <f t="shared" si="1206"/>
        <v>0</v>
      </c>
      <c r="FH433" s="39">
        <f t="shared" si="1283"/>
        <v>0</v>
      </c>
      <c r="FI433" s="39">
        <f t="shared" si="1284"/>
        <v>0</v>
      </c>
      <c r="FJ433" s="39">
        <f t="shared" si="1285"/>
        <v>0</v>
      </c>
      <c r="FK433" s="39" t="e">
        <f t="shared" si="1286"/>
        <v>#DIV/0!</v>
      </c>
      <c r="FL433" s="39" t="e">
        <f t="shared" si="1287"/>
        <v>#DIV/0!</v>
      </c>
      <c r="FM433" s="39" t="e">
        <f t="shared" si="1288"/>
        <v>#DIV/0!</v>
      </c>
      <c r="FN433" s="39">
        <f t="shared" si="1289"/>
        <v>1</v>
      </c>
      <c r="FO433" s="39">
        <f t="shared" si="1207"/>
        <v>0</v>
      </c>
      <c r="FP433" s="39">
        <f t="shared" si="1208"/>
        <v>0</v>
      </c>
      <c r="FQ433" s="39">
        <f t="shared" si="1209"/>
        <v>0</v>
      </c>
      <c r="FR433" s="39">
        <f t="shared" si="1290"/>
        <v>0</v>
      </c>
      <c r="FS433" s="39">
        <f t="shared" si="1291"/>
        <v>0</v>
      </c>
      <c r="FU433" s="39" t="e">
        <f t="shared" si="1292"/>
        <v>#DIV/0!</v>
      </c>
      <c r="FV433" s="39" t="e">
        <f t="shared" si="1293"/>
        <v>#DIV/0!</v>
      </c>
      <c r="FW433" s="39" t="e">
        <f t="shared" si="1294"/>
        <v>#DIV/0!</v>
      </c>
      <c r="FY433" s="39" t="e">
        <f t="shared" si="1295"/>
        <v>#DIV/0!</v>
      </c>
      <c r="FZ433" s="39" t="e">
        <f t="shared" si="1296"/>
        <v>#DIV/0!</v>
      </c>
      <c r="GA433" s="39" t="e">
        <f t="shared" si="1297"/>
        <v>#DIV/0!</v>
      </c>
      <c r="GB433" s="39" t="e">
        <f t="shared" si="1298"/>
        <v>#DIV/0!</v>
      </c>
      <c r="GC433" s="39" t="e">
        <f t="shared" si="1299"/>
        <v>#DIV/0!</v>
      </c>
      <c r="GD433" s="39" t="e">
        <f t="shared" si="1300"/>
        <v>#DIV/0!</v>
      </c>
      <c r="GE433" s="39" t="e">
        <f t="shared" si="1301"/>
        <v>#DIV/0!</v>
      </c>
      <c r="GF433" s="39" t="e">
        <f t="shared" si="1302"/>
        <v>#DIV/0!</v>
      </c>
      <c r="GG433" s="39" t="e">
        <f t="shared" si="1303"/>
        <v>#DIV/0!</v>
      </c>
      <c r="GH433" s="39" t="e">
        <f t="shared" si="1304"/>
        <v>#DIV/0!</v>
      </c>
      <c r="GI433" s="39"/>
      <c r="GJ433" s="39" t="e">
        <f t="shared" si="1305"/>
        <v>#DIV/0!</v>
      </c>
      <c r="GK433" s="39" t="e">
        <f t="shared" si="1306"/>
        <v>#DIV/0!</v>
      </c>
      <c r="GL433" s="39" t="e">
        <f t="shared" si="1307"/>
        <v>#DIV/0!</v>
      </c>
      <c r="GM433" s="39" t="e">
        <f t="shared" si="1308"/>
        <v>#DIV/0!</v>
      </c>
      <c r="GN433" s="39" t="e">
        <f t="shared" si="1309"/>
        <v>#DIV/0!</v>
      </c>
      <c r="GO433" s="57"/>
      <c r="GP433" s="57" t="e">
        <f t="shared" si="1310"/>
        <v>#DIV/0!</v>
      </c>
      <c r="GQ433" s="59" t="e">
        <f t="shared" si="1311"/>
        <v>#DIV/0!</v>
      </c>
      <c r="GR433" s="41" t="e">
        <f t="shared" si="1312"/>
        <v>#DIV/0!</v>
      </c>
      <c r="GS433" s="57" t="e">
        <f t="shared" si="1313"/>
        <v>#DIV/0!</v>
      </c>
      <c r="GT433" s="57" t="e">
        <f t="shared" si="1314"/>
        <v>#DIV/0!</v>
      </c>
      <c r="GU433" s="57" t="e">
        <f t="shared" si="1315"/>
        <v>#DIV/0!</v>
      </c>
      <c r="GV433" s="57"/>
      <c r="GW433" s="42" t="e">
        <f t="shared" si="1316"/>
        <v>#DIV/0!</v>
      </c>
      <c r="GX433" s="42" t="e">
        <f t="shared" si="1317"/>
        <v>#DIV/0!</v>
      </c>
      <c r="GY433" s="42" t="e">
        <f t="shared" si="1318"/>
        <v>#DIV/0!</v>
      </c>
      <c r="GZ433" s="57"/>
      <c r="HA433" s="2" t="e">
        <f t="shared" si="1319"/>
        <v>#DIV/0!</v>
      </c>
      <c r="HB433" s="2" t="e">
        <f t="shared" si="1320"/>
        <v>#DIV/0!</v>
      </c>
      <c r="HC433" s="2" t="e">
        <f t="shared" si="1321"/>
        <v>#DIV/0!</v>
      </c>
      <c r="HD433" s="2" t="e">
        <f t="shared" si="1322"/>
        <v>#DIV/0!</v>
      </c>
      <c r="HE433" s="2" t="e">
        <f t="shared" si="1323"/>
        <v>#DIV/0!</v>
      </c>
      <c r="HF433" s="2" t="e">
        <f t="shared" si="1324"/>
        <v>#DIV/0!</v>
      </c>
      <c r="HG433" s="2" t="e">
        <f t="shared" si="1325"/>
        <v>#DIV/0!</v>
      </c>
      <c r="HH433" s="2" t="e">
        <f t="shared" si="1326"/>
        <v>#DIV/0!</v>
      </c>
      <c r="HI433" s="2" t="e">
        <f t="shared" si="1327"/>
        <v>#DIV/0!</v>
      </c>
      <c r="HJ433" s="11" t="e">
        <f t="shared" si="1328"/>
        <v>#DIV/0!</v>
      </c>
      <c r="HK433" s="60" t="e">
        <f t="shared" si="1329"/>
        <v>#DIV/0!</v>
      </c>
      <c r="HL433" s="57"/>
      <c r="HM433" s="57" t="e">
        <f t="shared" si="1330"/>
        <v>#DIV/0!</v>
      </c>
      <c r="HN433" s="57" t="e">
        <f t="shared" si="1331"/>
        <v>#DIV/0!</v>
      </c>
      <c r="HO433" s="57" t="e">
        <f t="shared" si="1332"/>
        <v>#DIV/0!</v>
      </c>
      <c r="HP433" s="57" t="e">
        <f t="shared" si="1333"/>
        <v>#DIV/0!</v>
      </c>
      <c r="HQ433" s="57" t="e">
        <f t="shared" si="1334"/>
        <v>#DIV/0!</v>
      </c>
      <c r="HR433" s="57"/>
      <c r="HS433" s="57" t="e">
        <f t="shared" si="1335"/>
        <v>#DIV/0!</v>
      </c>
      <c r="HT433" s="57" t="e">
        <f t="shared" si="1336"/>
        <v>#DIV/0!</v>
      </c>
      <c r="HU433" s="57" t="e">
        <f t="shared" si="1337"/>
        <v>#DIV/0!</v>
      </c>
      <c r="HV433" s="57" t="e">
        <f t="shared" si="1338"/>
        <v>#DIV/0!</v>
      </c>
      <c r="HW433" s="57" t="e">
        <f t="shared" si="1339"/>
        <v>#DIV/0!</v>
      </c>
      <c r="HX433" s="57"/>
      <c r="HY433" s="57" t="e">
        <f t="shared" si="1340"/>
        <v>#DIV/0!</v>
      </c>
      <c r="HZ433" s="57" t="e">
        <f t="shared" si="1341"/>
        <v>#DIV/0!</v>
      </c>
      <c r="IA433" s="57"/>
      <c r="IB433" s="61">
        <f t="shared" si="1342"/>
        <v>0</v>
      </c>
      <c r="IC433" s="57" t="str">
        <f t="shared" si="1343"/>
        <v/>
      </c>
      <c r="ID433" s="42"/>
      <c r="IE433" s="2" t="str">
        <f t="shared" si="1344"/>
        <v/>
      </c>
      <c r="IF433" s="60" t="e">
        <f t="shared" si="1345"/>
        <v>#DIV/0!</v>
      </c>
      <c r="IG433" s="60" t="str">
        <f t="shared" si="1346"/>
        <v/>
      </c>
      <c r="IH433" s="60" t="str">
        <f t="shared" si="1347"/>
        <v>zinco-</v>
      </c>
      <c r="II433" s="60" t="str">
        <f t="shared" si="1348"/>
        <v>mangano-</v>
      </c>
      <c r="IJ433" s="60" t="e">
        <f t="shared" si="1349"/>
        <v>#DIV/0!</v>
      </c>
      <c r="IK433" s="60" t="e">
        <f t="shared" si="1350"/>
        <v>#DIV/0!</v>
      </c>
      <c r="IL433" s="60" t="e">
        <f t="shared" si="1351"/>
        <v>#DIV/0!</v>
      </c>
      <c r="IM433" s="60" t="e">
        <f t="shared" si="1352"/>
        <v>#DIV/0!</v>
      </c>
      <c r="IN433" s="60" t="str">
        <f t="shared" si="1353"/>
        <v/>
      </c>
      <c r="IO433" s="60" t="str">
        <f t="shared" si="1354"/>
        <v/>
      </c>
      <c r="IP433" s="57"/>
      <c r="IQ433" s="57" t="str">
        <f t="shared" si="1355"/>
        <v>ERROR!!</v>
      </c>
    </row>
    <row r="434" spans="24:251">
      <c r="X434" s="29">
        <f t="shared" si="1211"/>
        <v>0</v>
      </c>
      <c r="Y434" s="29">
        <f t="shared" si="1212"/>
        <v>0</v>
      </c>
      <c r="Z434" s="29" t="e">
        <f t="shared" si="1213"/>
        <v>#DIV/0!</v>
      </c>
      <c r="AA434" s="29" t="e">
        <f t="shared" si="1214"/>
        <v>#DIV/0!</v>
      </c>
      <c r="AB434" s="29" t="e">
        <f t="shared" si="1215"/>
        <v>#DIV/0!</v>
      </c>
      <c r="AC434" s="29" t="e">
        <f t="shared" si="1216"/>
        <v>#DIV/0!</v>
      </c>
      <c r="AF434" s="23">
        <v>60.084299999999999</v>
      </c>
      <c r="AG434" s="23">
        <v>79.878799999999998</v>
      </c>
      <c r="AH434" s="23">
        <v>101.96120000000001</v>
      </c>
      <c r="AI434" s="23">
        <v>151.99039999999999</v>
      </c>
      <c r="AJ434" s="23">
        <v>159.69</v>
      </c>
      <c r="AK434" s="23">
        <v>71.846400000000003</v>
      </c>
      <c r="AL434" s="23">
        <v>70.9375</v>
      </c>
      <c r="AM434" s="23">
        <v>40.304400000000001</v>
      </c>
      <c r="AN434" s="23">
        <v>56.077399999999997</v>
      </c>
      <c r="AO434" s="23">
        <v>61.978999999999999</v>
      </c>
      <c r="AP434" s="23">
        <v>94.195999999999998</v>
      </c>
      <c r="AQ434" s="23">
        <v>18.998000000000001</v>
      </c>
      <c r="AR434" s="23">
        <v>35.450000000000003</v>
      </c>
      <c r="AS434" s="23">
        <v>29.88</v>
      </c>
      <c r="AT434" s="23">
        <v>74.691999999999993</v>
      </c>
      <c r="AU434" s="23">
        <v>81.39</v>
      </c>
      <c r="AX434" s="54">
        <f t="shared" si="1217"/>
        <v>0</v>
      </c>
      <c r="AY434" s="54">
        <f t="shared" si="1218"/>
        <v>0</v>
      </c>
      <c r="AZ434" s="54">
        <f t="shared" si="1219"/>
        <v>0</v>
      </c>
      <c r="BA434" s="54">
        <f t="shared" si="1220"/>
        <v>0</v>
      </c>
      <c r="BB434" s="54">
        <f t="shared" si="1221"/>
        <v>0</v>
      </c>
      <c r="BC434" s="54">
        <f t="shared" si="1222"/>
        <v>0</v>
      </c>
      <c r="BD434" s="54">
        <f t="shared" si="1223"/>
        <v>0</v>
      </c>
      <c r="BE434" s="54">
        <f t="shared" si="1224"/>
        <v>0</v>
      </c>
      <c r="BF434" s="54">
        <f t="shared" si="1225"/>
        <v>0</v>
      </c>
      <c r="BG434" s="54">
        <f t="shared" si="1226"/>
        <v>0</v>
      </c>
      <c r="BH434" s="54">
        <f t="shared" si="1227"/>
        <v>0</v>
      </c>
      <c r="BI434" s="54">
        <f t="shared" si="1228"/>
        <v>0</v>
      </c>
      <c r="BJ434" s="54">
        <f t="shared" si="1229"/>
        <v>0</v>
      </c>
      <c r="BK434" s="54">
        <f t="shared" si="1230"/>
        <v>0</v>
      </c>
      <c r="BL434" s="54">
        <f t="shared" si="1231"/>
        <v>0</v>
      </c>
      <c r="BM434" s="42"/>
      <c r="BO434" s="54">
        <f>'Norm-coeff'!$C$2+$AX434*'Norm-coeff'!$D$2+$AY434*'Norm-coeff'!$E$2+$AZ434*'Norm-coeff'!$F$2+$BA434*'Norm-coeff'!$G$2+$BB434*'Norm-coeff'!$H$2+$BC434*'Norm-coeff'!$I$2+$BD434*'Norm-coeff'!$J$2+$BE434*'Norm-coeff'!$K$2+$BF434*'Norm-coeff'!$L$2+$BG434*'Norm-coeff'!$M$2+$BH434*'Norm-coeff'!$N$2+$BI434*'Norm-coeff'!$O$2</f>
        <v>5.4045421474420303</v>
      </c>
      <c r="BP434" s="54">
        <f>'Norm-coeff'!$C$3+$AX434*'Norm-coeff'!$D$3+$AY434*'Norm-coeff'!$E$3+$AZ434*'Norm-coeff'!$F$3+$BA434*'Norm-coeff'!$G$3+$BB434*'Norm-coeff'!$H$3+$BC434*'Norm-coeff'!$I$3+$BD434*'Norm-coeff'!$J$3+$BE434*'Norm-coeff'!$K$3+$BF434*'Norm-coeff'!$L$3+$BG434*'Norm-coeff'!$M$3+$BH434*'Norm-coeff'!$N$3+$BI434*'Norm-coeff'!$O$3</f>
        <v>3.15319116612705</v>
      </c>
      <c r="BQ434" s="54">
        <f>'Norm-coeff'!$C$4+$AX434*'Norm-coeff'!$D$4+$AY434*'Norm-coeff'!$E$4+$AZ434*'Norm-coeff'!$F$4+$BA434*'Norm-coeff'!$G$4+$BB434*'Norm-coeff'!$H$4+$BC434*'Norm-coeff'!$I$4+$BD434*'Norm-coeff'!$J$4+$BE434*'Norm-coeff'!$K$4+$BF434*'Norm-coeff'!$L$4+$BG434*'Norm-coeff'!$M$4+$BH434*'Norm-coeff'!$N$4+$BI434*'Norm-coeff'!$O$4</f>
        <v>1.42115649462768</v>
      </c>
      <c r="BR434" s="54">
        <f>'Norm-coeff'!$C$5+$AX434*'Norm-coeff'!$D$5+$AY434*'Norm-coeff'!$E$5+$AZ434*'Norm-coeff'!$F$5+$BA434*'Norm-coeff'!$G$5+$BB434*'Norm-coeff'!$H$5+$BC434*'Norm-coeff'!$I$5+$BD434*'Norm-coeff'!$J$5+$BE434*'Norm-coeff'!$K$5+$BF434*'Norm-coeff'!$L$5+$BG434*'Norm-coeff'!$M$5+$BH434*'Norm-coeff'!$N$5+$BI434*'Norm-coeff'!$O$5</f>
        <v>1.0553329241296201</v>
      </c>
      <c r="BS434" s="54">
        <f>'Norm-coeff'!$C$6+$AX434*'Norm-coeff'!$D$6+$AY434*'Norm-coeff'!$E$6+$AZ434*'Norm-coeff'!$F$6+$BA434*'Norm-coeff'!$G$6+$BB434*'Norm-coeff'!$H$6+$BC434*'Norm-coeff'!$I$6+$BD434*'Norm-coeff'!$J$6+$BE434*'Norm-coeff'!$K$6+$BF434*'Norm-coeff'!$L$6+$BG434*'Norm-coeff'!$M$6+$BH434*'Norm-coeff'!$N$6+$BI434*'Norm-coeff'!$O$6</f>
        <v>-1.48700885495103E-2</v>
      </c>
      <c r="BT434" s="54">
        <f>'Norm-coeff'!$C$7+$AX434*'Norm-coeff'!$D$7+$AY434*'Norm-coeff'!$E$7+$AZ434*'Norm-coeff'!$F$7+$BA434*'Norm-coeff'!$G$7+$BB434*'Norm-coeff'!$H$7+$BC434*'Norm-coeff'!$I$7+$BD434*'Norm-coeff'!$J$7+$BE434*'Norm-coeff'!$K$7+$BF434*'Norm-coeff'!$L$7+$BG434*'Norm-coeff'!$M$7+$BH434*'Norm-coeff'!$N$7+$BI434*'Norm-coeff'!$O$7</f>
        <v>2.0907583608832998</v>
      </c>
      <c r="BU434" s="54">
        <f>'Norm-coeff'!$C$8+$AX434*'Norm-coeff'!$D$8+$AY434*'Norm-coeff'!$E$8+$AZ434*'Norm-coeff'!$F$8+$BA434*'Norm-coeff'!$G$8+$BB434*'Norm-coeff'!$H$8+$BC434*'Norm-coeff'!$I$8+$BD434*'Norm-coeff'!$J$8+$BE434*'Norm-coeff'!$K$8+$BF434*'Norm-coeff'!$L$8+$BG434*'Norm-coeff'!$M$8+$BH434*'Norm-coeff'!$N$8+$BI434*'Norm-coeff'!$O$8</f>
        <v>0.65894159836244504</v>
      </c>
      <c r="BV434" s="54">
        <f>'Norm-coeff'!$C$9+$AX434*'Norm-coeff'!$D$9+$AY434*'Norm-coeff'!$E$9+$AZ434*'Norm-coeff'!$F$9+$BA434*'Norm-coeff'!$G$9+$BB434*'Norm-coeff'!$H$9+$BC434*'Norm-coeff'!$I$9+$BD434*'Norm-coeff'!$J$9+$BE434*'Norm-coeff'!$K$9+$BF434*'Norm-coeff'!$L$9+$BG434*'Norm-coeff'!$M$9+$BH434*'Norm-coeff'!$N$9+$BI434*'Norm-coeff'!$O$9</f>
        <v>1.48961085014701</v>
      </c>
      <c r="BW434" s="54">
        <f>'Norm-coeff'!$C$10+$AX434*'Norm-coeff'!$D$10+$AY434*'Norm-coeff'!$E$10+$AZ434*'Norm-coeff'!$F$10+$BA434*'Norm-coeff'!$G$10+$BB434*'Norm-coeff'!$H$10+$BC434*'Norm-coeff'!$I$10+$BD434*'Norm-coeff'!$J$10+$BE434*'Norm-coeff'!$K$10+$BF434*'Norm-coeff'!$L$10+$BG434*'Norm-coeff'!$M$10+$BH434*'Norm-coeff'!$N$10+$BI434*'Norm-coeff'!$O$10</f>
        <v>1.42058735749591</v>
      </c>
      <c r="BX434" s="54">
        <f>'Norm-coeff'!$C$11+$AX434*'Norm-coeff'!$D$11+$AY434*'Norm-coeff'!$E$11+$AZ434*'Norm-coeff'!$F$11+$BA434*'Norm-coeff'!$G$11+$BB434*'Norm-coeff'!$H$11+$BC434*'Norm-coeff'!$I$11+$BD434*'Norm-coeff'!$J$11+$BE434*'Norm-coeff'!$K$11+$BF434*'Norm-coeff'!$L$11+$BG434*'Norm-coeff'!$M$11+$BH434*'Norm-coeff'!$N$11+$BI434*'Norm-coeff'!$O$11</f>
        <v>0.221233014421479</v>
      </c>
      <c r="BY434" s="54">
        <f>'Norm-coeff'!$C$12+$AX434*'Norm-coeff'!$D$12+$AY434*'Norm-coeff'!$E$12+$AZ434*'Norm-coeff'!$F$12+$BA434*'Norm-coeff'!$G$12+$BB434*'Norm-coeff'!$H$12+$BC434*'Norm-coeff'!$I$12+$BD434*'Norm-coeff'!$J$12+$BE434*'Norm-coeff'!$K$12+$BF434*'Norm-coeff'!$L$12+$BG434*'Norm-coeff'!$M$12+$BH434*'Norm-coeff'!$N$12+$BI434*'Norm-coeff'!$O$12</f>
        <v>0.283527502056037</v>
      </c>
      <c r="BZ434" s="54">
        <f>'Norm-coeff'!$C$13+$AX434*'Norm-coeff'!$D$13+$AY434*'Norm-coeff'!$E$13+$AZ434*'Norm-coeff'!$F$13+$BA434*'Norm-coeff'!$G$13+$BB434*'Norm-coeff'!$H$13+$BC434*'Norm-coeff'!$I$13+$BD434*'Norm-coeff'!$J$13+$BE434*'Norm-coeff'!$K$13+$BF434*'Norm-coeff'!$L$13+$BG434*'Norm-coeff'!$M$13+$BH434*'Norm-coeff'!$N$13+$BI434*'Norm-coeff'!$O$13</f>
        <v>-4.1864930554451202E-2</v>
      </c>
      <c r="CA434" s="54">
        <f>'Norm-coeff'!$C$14+$AX434*'Norm-coeff'!$D$14+$AY434*'Norm-coeff'!$E$14+$AZ434*'Norm-coeff'!$F$14+$BA434*'Norm-coeff'!$G$14+$BB434*'Norm-coeff'!$H$14+$BC434*'Norm-coeff'!$I$14+$BD434*'Norm-coeff'!$J$14+$BE434*'Norm-coeff'!$K$14+$BF434*'Norm-coeff'!$L$14+$BG434*'Norm-coeff'!$M$14+$BH434*'Norm-coeff'!$N$14+$BI434*'Norm-coeff'!$O$14</f>
        <v>4.2526983164477103</v>
      </c>
      <c r="CC434" s="54">
        <f t="shared" si="1356"/>
        <v>0</v>
      </c>
      <c r="CG434" s="54">
        <f t="shared" si="1232"/>
        <v>0</v>
      </c>
      <c r="CH434" s="54">
        <f t="shared" si="1210"/>
        <v>0</v>
      </c>
      <c r="CI434" s="54">
        <f t="shared" si="1233"/>
        <v>0</v>
      </c>
      <c r="CJ434" s="56">
        <f t="shared" si="1234"/>
        <v>0</v>
      </c>
      <c r="CK434" s="54">
        <f t="shared" si="1235"/>
        <v>0</v>
      </c>
      <c r="CL434" s="54">
        <f t="shared" si="1236"/>
        <v>0</v>
      </c>
      <c r="CM434" s="54">
        <f t="shared" si="1237"/>
        <v>0</v>
      </c>
      <c r="CN434" s="54">
        <f t="shared" si="1238"/>
        <v>0</v>
      </c>
      <c r="CO434" s="54">
        <f t="shared" si="1239"/>
        <v>0</v>
      </c>
      <c r="CP434" s="54">
        <f t="shared" si="1240"/>
        <v>0</v>
      </c>
      <c r="CQ434" s="54">
        <f t="shared" si="1241"/>
        <v>0</v>
      </c>
      <c r="CR434" s="54">
        <f t="shared" si="1242"/>
        <v>0</v>
      </c>
      <c r="CS434" s="54">
        <f t="shared" si="1243"/>
        <v>0</v>
      </c>
      <c r="CU434" s="54">
        <f t="shared" si="1244"/>
        <v>0</v>
      </c>
      <c r="CV434" s="54">
        <f t="shared" si="1245"/>
        <v>0</v>
      </c>
      <c r="CW434" s="54">
        <f t="shared" si="1246"/>
        <v>0</v>
      </c>
      <c r="CX434" s="54">
        <f t="shared" si="1247"/>
        <v>0</v>
      </c>
      <c r="CZ434" s="54">
        <f t="shared" si="1248"/>
        <v>0</v>
      </c>
      <c r="DA434" s="54">
        <f t="shared" si="1249"/>
        <v>0</v>
      </c>
      <c r="DB434" s="54">
        <f t="shared" si="1250"/>
        <v>0</v>
      </c>
      <c r="DC434" s="54">
        <f t="shared" si="1251"/>
        <v>0</v>
      </c>
      <c r="DD434" s="54">
        <f t="shared" si="1252"/>
        <v>0</v>
      </c>
      <c r="DE434" s="54">
        <f t="shared" si="1253"/>
        <v>0</v>
      </c>
      <c r="DF434" s="54">
        <f t="shared" si="1254"/>
        <v>0</v>
      </c>
      <c r="DG434" s="54">
        <f t="shared" si="1255"/>
        <v>2</v>
      </c>
      <c r="DH434" s="71">
        <f t="shared" si="1256"/>
        <v>0</v>
      </c>
      <c r="DI434" s="71">
        <f t="shared" si="1257"/>
        <v>0</v>
      </c>
      <c r="DJ434" s="54">
        <f t="shared" si="1258"/>
        <v>0</v>
      </c>
      <c r="DK434" s="54">
        <f t="shared" si="1259"/>
        <v>2</v>
      </c>
      <c r="DL434" s="4">
        <f t="shared" si="1184"/>
        <v>0</v>
      </c>
      <c r="DM434" s="3">
        <f t="shared" si="1260"/>
        <v>0</v>
      </c>
      <c r="DN434" s="3">
        <f t="shared" si="1261"/>
        <v>0</v>
      </c>
      <c r="DO434" s="4" t="e">
        <f t="shared" si="1262"/>
        <v>#DIV/0!</v>
      </c>
      <c r="DP434" s="57"/>
      <c r="DQ434" s="57"/>
      <c r="DR434" s="56">
        <f t="shared" si="1185"/>
        <v>2</v>
      </c>
      <c r="DS434" s="56">
        <f t="shared" si="1186"/>
        <v>0</v>
      </c>
      <c r="DT434" s="38">
        <f t="shared" si="1187"/>
        <v>0</v>
      </c>
      <c r="DU434" s="38">
        <f t="shared" si="1263"/>
        <v>2</v>
      </c>
      <c r="DV434" s="38">
        <f t="shared" si="1188"/>
        <v>0</v>
      </c>
      <c r="DW434" s="39">
        <f t="shared" si="1189"/>
        <v>0</v>
      </c>
      <c r="DX434" s="39">
        <f t="shared" si="1190"/>
        <v>0</v>
      </c>
      <c r="DY434" s="39">
        <f t="shared" si="1191"/>
        <v>0</v>
      </c>
      <c r="DZ434" s="39">
        <f t="shared" si="1192"/>
        <v>0</v>
      </c>
      <c r="EA434" s="39">
        <f t="shared" si="1193"/>
        <v>0</v>
      </c>
      <c r="EB434" s="37" t="e">
        <f t="shared" si="1264"/>
        <v>#DIV/0!</v>
      </c>
      <c r="EC434" s="37" t="e">
        <f t="shared" si="1265"/>
        <v>#DIV/0!</v>
      </c>
      <c r="ED434" s="37" t="e">
        <f t="shared" si="1266"/>
        <v>#DIV/0!</v>
      </c>
      <c r="EE434" s="37" t="e">
        <f t="shared" si="1267"/>
        <v>#DIV/0!</v>
      </c>
      <c r="EF434" s="39" t="e">
        <f t="shared" si="1268"/>
        <v>#DIV/0!</v>
      </c>
      <c r="EG434" s="37" t="e">
        <f t="shared" si="1269"/>
        <v>#DIV/0!</v>
      </c>
      <c r="EH434" s="37" t="e">
        <f t="shared" si="1270"/>
        <v>#DIV/0!</v>
      </c>
      <c r="EI434" s="11" t="b">
        <f t="shared" si="1271"/>
        <v>1</v>
      </c>
      <c r="EJ434" s="11" t="b">
        <f t="shared" si="1272"/>
        <v>0</v>
      </c>
      <c r="EK434" s="39" t="e">
        <f t="shared" si="1273"/>
        <v>#DIV/0!</v>
      </c>
      <c r="EL434" s="39" t="e">
        <f t="shared" si="1274"/>
        <v>#DIV/0!</v>
      </c>
      <c r="EM434" s="39" t="e">
        <f t="shared" si="1275"/>
        <v>#DIV/0!</v>
      </c>
      <c r="EN434" s="39" t="e">
        <f t="shared" si="1276"/>
        <v>#DIV/0!</v>
      </c>
      <c r="EO434" s="39" t="e">
        <f t="shared" si="1277"/>
        <v>#DIV/0!</v>
      </c>
      <c r="EP434" s="39" t="e">
        <f t="shared" si="1278"/>
        <v>#DIV/0!</v>
      </c>
      <c r="EQ434" s="39" t="e">
        <f t="shared" si="1279"/>
        <v>#DIV/0!</v>
      </c>
      <c r="ER434" s="39" t="e">
        <f t="shared" si="1280"/>
        <v>#DIV/0!</v>
      </c>
      <c r="ES434" s="58" t="str">
        <f t="shared" si="1281"/>
        <v>(OH,F,Cl)-dominate amphibole</v>
      </c>
      <c r="ET434" s="58" t="e">
        <f t="shared" si="1282"/>
        <v>#N/A</v>
      </c>
      <c r="EU434" s="56">
        <f t="shared" si="1194"/>
        <v>0</v>
      </c>
      <c r="EV434" s="56">
        <f t="shared" si="1195"/>
        <v>0</v>
      </c>
      <c r="EW434" s="56">
        <f t="shared" si="1196"/>
        <v>0</v>
      </c>
      <c r="EX434" s="56">
        <f t="shared" si="1197"/>
        <v>0</v>
      </c>
      <c r="EY434" s="56">
        <f t="shared" si="1198"/>
        <v>0</v>
      </c>
      <c r="EZ434" s="56">
        <f t="shared" si="1199"/>
        <v>0</v>
      </c>
      <c r="FA434" s="39">
        <f t="shared" si="1200"/>
        <v>0</v>
      </c>
      <c r="FB434" s="39">
        <f t="shared" si="1201"/>
        <v>0</v>
      </c>
      <c r="FC434" s="54">
        <f t="shared" si="1202"/>
        <v>0</v>
      </c>
      <c r="FD434" s="54">
        <f t="shared" si="1203"/>
        <v>0</v>
      </c>
      <c r="FE434" s="39">
        <f t="shared" si="1204"/>
        <v>0</v>
      </c>
      <c r="FF434" s="54">
        <f t="shared" si="1205"/>
        <v>0</v>
      </c>
      <c r="FG434" s="39">
        <f t="shared" si="1206"/>
        <v>0</v>
      </c>
      <c r="FH434" s="39">
        <f t="shared" si="1283"/>
        <v>0</v>
      </c>
      <c r="FI434" s="39">
        <f t="shared" si="1284"/>
        <v>0</v>
      </c>
      <c r="FJ434" s="39">
        <f t="shared" si="1285"/>
        <v>0</v>
      </c>
      <c r="FK434" s="39" t="e">
        <f t="shared" si="1286"/>
        <v>#DIV/0!</v>
      </c>
      <c r="FL434" s="39" t="e">
        <f t="shared" si="1287"/>
        <v>#DIV/0!</v>
      </c>
      <c r="FM434" s="39" t="e">
        <f t="shared" si="1288"/>
        <v>#DIV/0!</v>
      </c>
      <c r="FN434" s="39">
        <f t="shared" si="1289"/>
        <v>1</v>
      </c>
      <c r="FO434" s="39">
        <f t="shared" si="1207"/>
        <v>0</v>
      </c>
      <c r="FP434" s="39">
        <f t="shared" si="1208"/>
        <v>0</v>
      </c>
      <c r="FQ434" s="39">
        <f t="shared" si="1209"/>
        <v>0</v>
      </c>
      <c r="FR434" s="39">
        <f t="shared" si="1290"/>
        <v>0</v>
      </c>
      <c r="FS434" s="39">
        <f t="shared" si="1291"/>
        <v>0</v>
      </c>
      <c r="FU434" s="39" t="e">
        <f t="shared" si="1292"/>
        <v>#DIV/0!</v>
      </c>
      <c r="FV434" s="39" t="e">
        <f t="shared" si="1293"/>
        <v>#DIV/0!</v>
      </c>
      <c r="FW434" s="39" t="e">
        <f t="shared" si="1294"/>
        <v>#DIV/0!</v>
      </c>
      <c r="FY434" s="39" t="e">
        <f t="shared" si="1295"/>
        <v>#DIV/0!</v>
      </c>
      <c r="FZ434" s="39" t="e">
        <f t="shared" si="1296"/>
        <v>#DIV/0!</v>
      </c>
      <c r="GA434" s="39" t="e">
        <f t="shared" si="1297"/>
        <v>#DIV/0!</v>
      </c>
      <c r="GB434" s="39" t="e">
        <f t="shared" si="1298"/>
        <v>#DIV/0!</v>
      </c>
      <c r="GC434" s="39" t="e">
        <f t="shared" si="1299"/>
        <v>#DIV/0!</v>
      </c>
      <c r="GD434" s="39" t="e">
        <f t="shared" si="1300"/>
        <v>#DIV/0!</v>
      </c>
      <c r="GE434" s="39" t="e">
        <f t="shared" si="1301"/>
        <v>#DIV/0!</v>
      </c>
      <c r="GF434" s="39" t="e">
        <f t="shared" si="1302"/>
        <v>#DIV/0!</v>
      </c>
      <c r="GG434" s="39" t="e">
        <f t="shared" si="1303"/>
        <v>#DIV/0!</v>
      </c>
      <c r="GH434" s="39" t="e">
        <f t="shared" si="1304"/>
        <v>#DIV/0!</v>
      </c>
      <c r="GI434" s="39"/>
      <c r="GJ434" s="39" t="e">
        <f t="shared" si="1305"/>
        <v>#DIV/0!</v>
      </c>
      <c r="GK434" s="39" t="e">
        <f t="shared" si="1306"/>
        <v>#DIV/0!</v>
      </c>
      <c r="GL434" s="39" t="e">
        <f t="shared" si="1307"/>
        <v>#DIV/0!</v>
      </c>
      <c r="GM434" s="39" t="e">
        <f t="shared" si="1308"/>
        <v>#DIV/0!</v>
      </c>
      <c r="GN434" s="39" t="e">
        <f t="shared" si="1309"/>
        <v>#DIV/0!</v>
      </c>
      <c r="GO434" s="57"/>
      <c r="GP434" s="57" t="e">
        <f t="shared" si="1310"/>
        <v>#DIV/0!</v>
      </c>
      <c r="GQ434" s="59" t="e">
        <f t="shared" si="1311"/>
        <v>#DIV/0!</v>
      </c>
      <c r="GR434" s="41" t="e">
        <f t="shared" si="1312"/>
        <v>#DIV/0!</v>
      </c>
      <c r="GS434" s="57" t="e">
        <f t="shared" si="1313"/>
        <v>#DIV/0!</v>
      </c>
      <c r="GT434" s="57" t="e">
        <f t="shared" si="1314"/>
        <v>#DIV/0!</v>
      </c>
      <c r="GU434" s="57" t="e">
        <f t="shared" si="1315"/>
        <v>#DIV/0!</v>
      </c>
      <c r="GV434" s="57"/>
      <c r="GW434" s="42" t="e">
        <f t="shared" si="1316"/>
        <v>#DIV/0!</v>
      </c>
      <c r="GX434" s="42" t="e">
        <f t="shared" si="1317"/>
        <v>#DIV/0!</v>
      </c>
      <c r="GY434" s="42" t="e">
        <f t="shared" si="1318"/>
        <v>#DIV/0!</v>
      </c>
      <c r="GZ434" s="57"/>
      <c r="HA434" s="2" t="e">
        <f t="shared" si="1319"/>
        <v>#DIV/0!</v>
      </c>
      <c r="HB434" s="2" t="e">
        <f t="shared" si="1320"/>
        <v>#DIV/0!</v>
      </c>
      <c r="HC434" s="2" t="e">
        <f t="shared" si="1321"/>
        <v>#DIV/0!</v>
      </c>
      <c r="HD434" s="2" t="e">
        <f t="shared" si="1322"/>
        <v>#DIV/0!</v>
      </c>
      <c r="HE434" s="2" t="e">
        <f t="shared" si="1323"/>
        <v>#DIV/0!</v>
      </c>
      <c r="HF434" s="2" t="e">
        <f t="shared" si="1324"/>
        <v>#DIV/0!</v>
      </c>
      <c r="HG434" s="2" t="e">
        <f t="shared" si="1325"/>
        <v>#DIV/0!</v>
      </c>
      <c r="HH434" s="2" t="e">
        <f t="shared" si="1326"/>
        <v>#DIV/0!</v>
      </c>
      <c r="HI434" s="2" t="e">
        <f t="shared" si="1327"/>
        <v>#DIV/0!</v>
      </c>
      <c r="HJ434" s="11" t="e">
        <f t="shared" si="1328"/>
        <v>#DIV/0!</v>
      </c>
      <c r="HK434" s="60" t="e">
        <f t="shared" si="1329"/>
        <v>#DIV/0!</v>
      </c>
      <c r="HL434" s="57"/>
      <c r="HM434" s="57" t="e">
        <f t="shared" si="1330"/>
        <v>#DIV/0!</v>
      </c>
      <c r="HN434" s="57" t="e">
        <f t="shared" si="1331"/>
        <v>#DIV/0!</v>
      </c>
      <c r="HO434" s="57" t="e">
        <f t="shared" si="1332"/>
        <v>#DIV/0!</v>
      </c>
      <c r="HP434" s="57" t="e">
        <f t="shared" si="1333"/>
        <v>#DIV/0!</v>
      </c>
      <c r="HQ434" s="57" t="e">
        <f t="shared" si="1334"/>
        <v>#DIV/0!</v>
      </c>
      <c r="HR434" s="57"/>
      <c r="HS434" s="57" t="e">
        <f t="shared" si="1335"/>
        <v>#DIV/0!</v>
      </c>
      <c r="HT434" s="57" t="e">
        <f t="shared" si="1336"/>
        <v>#DIV/0!</v>
      </c>
      <c r="HU434" s="57" t="e">
        <f t="shared" si="1337"/>
        <v>#DIV/0!</v>
      </c>
      <c r="HV434" s="57" t="e">
        <f t="shared" si="1338"/>
        <v>#DIV/0!</v>
      </c>
      <c r="HW434" s="57" t="e">
        <f t="shared" si="1339"/>
        <v>#DIV/0!</v>
      </c>
      <c r="HX434" s="57"/>
      <c r="HY434" s="57" t="e">
        <f t="shared" si="1340"/>
        <v>#DIV/0!</v>
      </c>
      <c r="HZ434" s="57" t="e">
        <f t="shared" si="1341"/>
        <v>#DIV/0!</v>
      </c>
      <c r="IA434" s="57"/>
      <c r="IB434" s="61">
        <f t="shared" si="1342"/>
        <v>0</v>
      </c>
      <c r="IC434" s="57" t="str">
        <f t="shared" si="1343"/>
        <v/>
      </c>
      <c r="ID434" s="42"/>
      <c r="IE434" s="2" t="str">
        <f t="shared" si="1344"/>
        <v/>
      </c>
      <c r="IF434" s="60" t="e">
        <f t="shared" si="1345"/>
        <v>#DIV/0!</v>
      </c>
      <c r="IG434" s="60" t="str">
        <f t="shared" si="1346"/>
        <v/>
      </c>
      <c r="IH434" s="60" t="str">
        <f t="shared" si="1347"/>
        <v>zinco-</v>
      </c>
      <c r="II434" s="60" t="str">
        <f t="shared" si="1348"/>
        <v>mangano-</v>
      </c>
      <c r="IJ434" s="60" t="e">
        <f t="shared" si="1349"/>
        <v>#DIV/0!</v>
      </c>
      <c r="IK434" s="60" t="e">
        <f t="shared" si="1350"/>
        <v>#DIV/0!</v>
      </c>
      <c r="IL434" s="60" t="e">
        <f t="shared" si="1351"/>
        <v>#DIV/0!</v>
      </c>
      <c r="IM434" s="60" t="e">
        <f t="shared" si="1352"/>
        <v>#DIV/0!</v>
      </c>
      <c r="IN434" s="60" t="str">
        <f t="shared" si="1353"/>
        <v/>
      </c>
      <c r="IO434" s="60" t="str">
        <f t="shared" si="1354"/>
        <v/>
      </c>
      <c r="IP434" s="57"/>
      <c r="IQ434" s="57" t="str">
        <f t="shared" si="1355"/>
        <v>ERROR!!</v>
      </c>
    </row>
    <row r="435" spans="24:251">
      <c r="X435" s="29">
        <f t="shared" si="1211"/>
        <v>0</v>
      </c>
      <c r="Y435" s="29">
        <f t="shared" si="1212"/>
        <v>0</v>
      </c>
      <c r="Z435" s="29" t="e">
        <f t="shared" si="1213"/>
        <v>#DIV/0!</v>
      </c>
      <c r="AA435" s="29" t="e">
        <f t="shared" si="1214"/>
        <v>#DIV/0!</v>
      </c>
      <c r="AB435" s="29" t="e">
        <f t="shared" si="1215"/>
        <v>#DIV/0!</v>
      </c>
      <c r="AC435" s="29" t="e">
        <f t="shared" si="1216"/>
        <v>#DIV/0!</v>
      </c>
      <c r="AF435" s="23">
        <v>60.084299999999999</v>
      </c>
      <c r="AG435" s="23">
        <v>79.878799999999998</v>
      </c>
      <c r="AH435" s="23">
        <v>101.96120000000001</v>
      </c>
      <c r="AI435" s="23">
        <v>151.99039999999999</v>
      </c>
      <c r="AJ435" s="23">
        <v>159.69</v>
      </c>
      <c r="AK435" s="23">
        <v>71.846400000000003</v>
      </c>
      <c r="AL435" s="23">
        <v>70.9375</v>
      </c>
      <c r="AM435" s="23">
        <v>40.304400000000001</v>
      </c>
      <c r="AN435" s="23">
        <v>56.077399999999997</v>
      </c>
      <c r="AO435" s="23">
        <v>61.978999999999999</v>
      </c>
      <c r="AP435" s="23">
        <v>94.195999999999998</v>
      </c>
      <c r="AQ435" s="23">
        <v>18.998000000000001</v>
      </c>
      <c r="AR435" s="23">
        <v>35.450000000000003</v>
      </c>
      <c r="AS435" s="23">
        <v>29.88</v>
      </c>
      <c r="AT435" s="23">
        <v>74.691999999999993</v>
      </c>
      <c r="AU435" s="23">
        <v>81.39</v>
      </c>
      <c r="AX435" s="54">
        <f t="shared" si="1217"/>
        <v>0</v>
      </c>
      <c r="AY435" s="54">
        <f t="shared" si="1218"/>
        <v>0</v>
      </c>
      <c r="AZ435" s="54">
        <f t="shared" si="1219"/>
        <v>0</v>
      </c>
      <c r="BA435" s="54">
        <f t="shared" si="1220"/>
        <v>0</v>
      </c>
      <c r="BB435" s="54">
        <f t="shared" si="1221"/>
        <v>0</v>
      </c>
      <c r="BC435" s="54">
        <f t="shared" si="1222"/>
        <v>0</v>
      </c>
      <c r="BD435" s="54">
        <f t="shared" si="1223"/>
        <v>0</v>
      </c>
      <c r="BE435" s="54">
        <f t="shared" si="1224"/>
        <v>0</v>
      </c>
      <c r="BF435" s="54">
        <f t="shared" si="1225"/>
        <v>0</v>
      </c>
      <c r="BG435" s="54">
        <f t="shared" si="1226"/>
        <v>0</v>
      </c>
      <c r="BH435" s="54">
        <f t="shared" si="1227"/>
        <v>0</v>
      </c>
      <c r="BI435" s="54">
        <f t="shared" si="1228"/>
        <v>0</v>
      </c>
      <c r="BJ435" s="54">
        <f t="shared" si="1229"/>
        <v>0</v>
      </c>
      <c r="BK435" s="54">
        <f t="shared" si="1230"/>
        <v>0</v>
      </c>
      <c r="BL435" s="54">
        <f t="shared" si="1231"/>
        <v>0</v>
      </c>
      <c r="BM435" s="42"/>
      <c r="BO435" s="54">
        <f>'Norm-coeff'!$C$2+$AX435*'Norm-coeff'!$D$2+$AY435*'Norm-coeff'!$E$2+$AZ435*'Norm-coeff'!$F$2+$BA435*'Norm-coeff'!$G$2+$BB435*'Norm-coeff'!$H$2+$BC435*'Norm-coeff'!$I$2+$BD435*'Norm-coeff'!$J$2+$BE435*'Norm-coeff'!$K$2+$BF435*'Norm-coeff'!$L$2+$BG435*'Norm-coeff'!$M$2+$BH435*'Norm-coeff'!$N$2+$BI435*'Norm-coeff'!$O$2</f>
        <v>5.4045421474420303</v>
      </c>
      <c r="BP435" s="54">
        <f>'Norm-coeff'!$C$3+$AX435*'Norm-coeff'!$D$3+$AY435*'Norm-coeff'!$E$3+$AZ435*'Norm-coeff'!$F$3+$BA435*'Norm-coeff'!$G$3+$BB435*'Norm-coeff'!$H$3+$BC435*'Norm-coeff'!$I$3+$BD435*'Norm-coeff'!$J$3+$BE435*'Norm-coeff'!$K$3+$BF435*'Norm-coeff'!$L$3+$BG435*'Norm-coeff'!$M$3+$BH435*'Norm-coeff'!$N$3+$BI435*'Norm-coeff'!$O$3</f>
        <v>3.15319116612705</v>
      </c>
      <c r="BQ435" s="54">
        <f>'Norm-coeff'!$C$4+$AX435*'Norm-coeff'!$D$4+$AY435*'Norm-coeff'!$E$4+$AZ435*'Norm-coeff'!$F$4+$BA435*'Norm-coeff'!$G$4+$BB435*'Norm-coeff'!$H$4+$BC435*'Norm-coeff'!$I$4+$BD435*'Norm-coeff'!$J$4+$BE435*'Norm-coeff'!$K$4+$BF435*'Norm-coeff'!$L$4+$BG435*'Norm-coeff'!$M$4+$BH435*'Norm-coeff'!$N$4+$BI435*'Norm-coeff'!$O$4</f>
        <v>1.42115649462768</v>
      </c>
      <c r="BR435" s="54">
        <f>'Norm-coeff'!$C$5+$AX435*'Norm-coeff'!$D$5+$AY435*'Norm-coeff'!$E$5+$AZ435*'Norm-coeff'!$F$5+$BA435*'Norm-coeff'!$G$5+$BB435*'Norm-coeff'!$H$5+$BC435*'Norm-coeff'!$I$5+$BD435*'Norm-coeff'!$J$5+$BE435*'Norm-coeff'!$K$5+$BF435*'Norm-coeff'!$L$5+$BG435*'Norm-coeff'!$M$5+$BH435*'Norm-coeff'!$N$5+$BI435*'Norm-coeff'!$O$5</f>
        <v>1.0553329241296201</v>
      </c>
      <c r="BS435" s="54">
        <f>'Norm-coeff'!$C$6+$AX435*'Norm-coeff'!$D$6+$AY435*'Norm-coeff'!$E$6+$AZ435*'Norm-coeff'!$F$6+$BA435*'Norm-coeff'!$G$6+$BB435*'Norm-coeff'!$H$6+$BC435*'Norm-coeff'!$I$6+$BD435*'Norm-coeff'!$J$6+$BE435*'Norm-coeff'!$K$6+$BF435*'Norm-coeff'!$L$6+$BG435*'Norm-coeff'!$M$6+$BH435*'Norm-coeff'!$N$6+$BI435*'Norm-coeff'!$O$6</f>
        <v>-1.48700885495103E-2</v>
      </c>
      <c r="BT435" s="54">
        <f>'Norm-coeff'!$C$7+$AX435*'Norm-coeff'!$D$7+$AY435*'Norm-coeff'!$E$7+$AZ435*'Norm-coeff'!$F$7+$BA435*'Norm-coeff'!$G$7+$BB435*'Norm-coeff'!$H$7+$BC435*'Norm-coeff'!$I$7+$BD435*'Norm-coeff'!$J$7+$BE435*'Norm-coeff'!$K$7+$BF435*'Norm-coeff'!$L$7+$BG435*'Norm-coeff'!$M$7+$BH435*'Norm-coeff'!$N$7+$BI435*'Norm-coeff'!$O$7</f>
        <v>2.0907583608832998</v>
      </c>
      <c r="BU435" s="54">
        <f>'Norm-coeff'!$C$8+$AX435*'Norm-coeff'!$D$8+$AY435*'Norm-coeff'!$E$8+$AZ435*'Norm-coeff'!$F$8+$BA435*'Norm-coeff'!$G$8+$BB435*'Norm-coeff'!$H$8+$BC435*'Norm-coeff'!$I$8+$BD435*'Norm-coeff'!$J$8+$BE435*'Norm-coeff'!$K$8+$BF435*'Norm-coeff'!$L$8+$BG435*'Norm-coeff'!$M$8+$BH435*'Norm-coeff'!$N$8+$BI435*'Norm-coeff'!$O$8</f>
        <v>0.65894159836244504</v>
      </c>
      <c r="BV435" s="54">
        <f>'Norm-coeff'!$C$9+$AX435*'Norm-coeff'!$D$9+$AY435*'Norm-coeff'!$E$9+$AZ435*'Norm-coeff'!$F$9+$BA435*'Norm-coeff'!$G$9+$BB435*'Norm-coeff'!$H$9+$BC435*'Norm-coeff'!$I$9+$BD435*'Norm-coeff'!$J$9+$BE435*'Norm-coeff'!$K$9+$BF435*'Norm-coeff'!$L$9+$BG435*'Norm-coeff'!$M$9+$BH435*'Norm-coeff'!$N$9+$BI435*'Norm-coeff'!$O$9</f>
        <v>1.48961085014701</v>
      </c>
      <c r="BW435" s="54">
        <f>'Norm-coeff'!$C$10+$AX435*'Norm-coeff'!$D$10+$AY435*'Norm-coeff'!$E$10+$AZ435*'Norm-coeff'!$F$10+$BA435*'Norm-coeff'!$G$10+$BB435*'Norm-coeff'!$H$10+$BC435*'Norm-coeff'!$I$10+$BD435*'Norm-coeff'!$J$10+$BE435*'Norm-coeff'!$K$10+$BF435*'Norm-coeff'!$L$10+$BG435*'Norm-coeff'!$M$10+$BH435*'Norm-coeff'!$N$10+$BI435*'Norm-coeff'!$O$10</f>
        <v>1.42058735749591</v>
      </c>
      <c r="BX435" s="54">
        <f>'Norm-coeff'!$C$11+$AX435*'Norm-coeff'!$D$11+$AY435*'Norm-coeff'!$E$11+$AZ435*'Norm-coeff'!$F$11+$BA435*'Norm-coeff'!$G$11+$BB435*'Norm-coeff'!$H$11+$BC435*'Norm-coeff'!$I$11+$BD435*'Norm-coeff'!$J$11+$BE435*'Norm-coeff'!$K$11+$BF435*'Norm-coeff'!$L$11+$BG435*'Norm-coeff'!$M$11+$BH435*'Norm-coeff'!$N$11+$BI435*'Norm-coeff'!$O$11</f>
        <v>0.221233014421479</v>
      </c>
      <c r="BY435" s="54">
        <f>'Norm-coeff'!$C$12+$AX435*'Norm-coeff'!$D$12+$AY435*'Norm-coeff'!$E$12+$AZ435*'Norm-coeff'!$F$12+$BA435*'Norm-coeff'!$G$12+$BB435*'Norm-coeff'!$H$12+$BC435*'Norm-coeff'!$I$12+$BD435*'Norm-coeff'!$J$12+$BE435*'Norm-coeff'!$K$12+$BF435*'Norm-coeff'!$L$12+$BG435*'Norm-coeff'!$M$12+$BH435*'Norm-coeff'!$N$12+$BI435*'Norm-coeff'!$O$12</f>
        <v>0.283527502056037</v>
      </c>
      <c r="BZ435" s="54">
        <f>'Norm-coeff'!$C$13+$AX435*'Norm-coeff'!$D$13+$AY435*'Norm-coeff'!$E$13+$AZ435*'Norm-coeff'!$F$13+$BA435*'Norm-coeff'!$G$13+$BB435*'Norm-coeff'!$H$13+$BC435*'Norm-coeff'!$I$13+$BD435*'Norm-coeff'!$J$13+$BE435*'Norm-coeff'!$K$13+$BF435*'Norm-coeff'!$L$13+$BG435*'Norm-coeff'!$M$13+$BH435*'Norm-coeff'!$N$13+$BI435*'Norm-coeff'!$O$13</f>
        <v>-4.1864930554451202E-2</v>
      </c>
      <c r="CA435" s="54">
        <f>'Norm-coeff'!$C$14+$AX435*'Norm-coeff'!$D$14+$AY435*'Norm-coeff'!$E$14+$AZ435*'Norm-coeff'!$F$14+$BA435*'Norm-coeff'!$G$14+$BB435*'Norm-coeff'!$H$14+$BC435*'Norm-coeff'!$I$14+$BD435*'Norm-coeff'!$J$14+$BE435*'Norm-coeff'!$K$14+$BF435*'Norm-coeff'!$L$14+$BG435*'Norm-coeff'!$M$14+$BH435*'Norm-coeff'!$N$14+$BI435*'Norm-coeff'!$O$14</f>
        <v>4.2526983164477103</v>
      </c>
      <c r="CC435" s="54">
        <f t="shared" si="1356"/>
        <v>0</v>
      </c>
      <c r="CG435" s="54">
        <f t="shared" si="1232"/>
        <v>0</v>
      </c>
      <c r="CH435" s="54">
        <f t="shared" si="1210"/>
        <v>0</v>
      </c>
      <c r="CI435" s="54">
        <f t="shared" si="1233"/>
        <v>0</v>
      </c>
      <c r="CJ435" s="56">
        <f t="shared" si="1234"/>
        <v>0</v>
      </c>
      <c r="CK435" s="54">
        <f t="shared" si="1235"/>
        <v>0</v>
      </c>
      <c r="CL435" s="54">
        <f t="shared" si="1236"/>
        <v>0</v>
      </c>
      <c r="CM435" s="54">
        <f t="shared" si="1237"/>
        <v>0</v>
      </c>
      <c r="CN435" s="54">
        <f t="shared" si="1238"/>
        <v>0</v>
      </c>
      <c r="CO435" s="54">
        <f t="shared" si="1239"/>
        <v>0</v>
      </c>
      <c r="CP435" s="54">
        <f t="shared" si="1240"/>
        <v>0</v>
      </c>
      <c r="CQ435" s="54">
        <f t="shared" si="1241"/>
        <v>0</v>
      </c>
      <c r="CR435" s="54">
        <f t="shared" si="1242"/>
        <v>0</v>
      </c>
      <c r="CS435" s="54">
        <f t="shared" si="1243"/>
        <v>0</v>
      </c>
      <c r="CU435" s="54">
        <f t="shared" si="1244"/>
        <v>0</v>
      </c>
      <c r="CV435" s="54">
        <f t="shared" si="1245"/>
        <v>0</v>
      </c>
      <c r="CW435" s="54">
        <f t="shared" si="1246"/>
        <v>0</v>
      </c>
      <c r="CX435" s="54">
        <f t="shared" si="1247"/>
        <v>0</v>
      </c>
      <c r="CZ435" s="54">
        <f t="shared" si="1248"/>
        <v>0</v>
      </c>
      <c r="DA435" s="54">
        <f t="shared" si="1249"/>
        <v>0</v>
      </c>
      <c r="DB435" s="54">
        <f t="shared" si="1250"/>
        <v>0</v>
      </c>
      <c r="DC435" s="54">
        <f t="shared" si="1251"/>
        <v>0</v>
      </c>
      <c r="DD435" s="54">
        <f t="shared" si="1252"/>
        <v>0</v>
      </c>
      <c r="DE435" s="54">
        <f t="shared" si="1253"/>
        <v>0</v>
      </c>
      <c r="DF435" s="54">
        <f t="shared" si="1254"/>
        <v>0</v>
      </c>
      <c r="DG435" s="54">
        <f t="shared" si="1255"/>
        <v>2</v>
      </c>
      <c r="DH435" s="71">
        <f t="shared" si="1256"/>
        <v>0</v>
      </c>
      <c r="DI435" s="71">
        <f t="shared" si="1257"/>
        <v>0</v>
      </c>
      <c r="DJ435" s="54">
        <f t="shared" si="1258"/>
        <v>0</v>
      </c>
      <c r="DK435" s="54">
        <f t="shared" si="1259"/>
        <v>2</v>
      </c>
      <c r="DL435" s="4">
        <f t="shared" si="1184"/>
        <v>0</v>
      </c>
      <c r="DM435" s="3">
        <f t="shared" si="1260"/>
        <v>0</v>
      </c>
      <c r="DN435" s="3">
        <f t="shared" si="1261"/>
        <v>0</v>
      </c>
      <c r="DO435" s="4" t="e">
        <f t="shared" si="1262"/>
        <v>#DIV/0!</v>
      </c>
      <c r="DP435" s="57"/>
      <c r="DQ435" s="57"/>
      <c r="DR435" s="56">
        <f t="shared" si="1185"/>
        <v>2</v>
      </c>
      <c r="DS435" s="56">
        <f t="shared" si="1186"/>
        <v>0</v>
      </c>
      <c r="DT435" s="38">
        <f t="shared" si="1187"/>
        <v>0</v>
      </c>
      <c r="DU435" s="38">
        <f t="shared" si="1263"/>
        <v>2</v>
      </c>
      <c r="DV435" s="38">
        <f t="shared" si="1188"/>
        <v>0</v>
      </c>
      <c r="DW435" s="39">
        <f t="shared" si="1189"/>
        <v>0</v>
      </c>
      <c r="DX435" s="39">
        <f t="shared" si="1190"/>
        <v>0</v>
      </c>
      <c r="DY435" s="39">
        <f t="shared" si="1191"/>
        <v>0</v>
      </c>
      <c r="DZ435" s="39">
        <f t="shared" si="1192"/>
        <v>0</v>
      </c>
      <c r="EA435" s="39">
        <f t="shared" si="1193"/>
        <v>0</v>
      </c>
      <c r="EB435" s="37" t="e">
        <f t="shared" si="1264"/>
        <v>#DIV/0!</v>
      </c>
      <c r="EC435" s="37" t="e">
        <f t="shared" si="1265"/>
        <v>#DIV/0!</v>
      </c>
      <c r="ED435" s="37" t="e">
        <f t="shared" si="1266"/>
        <v>#DIV/0!</v>
      </c>
      <c r="EE435" s="37" t="e">
        <f t="shared" si="1267"/>
        <v>#DIV/0!</v>
      </c>
      <c r="EF435" s="39" t="e">
        <f t="shared" si="1268"/>
        <v>#DIV/0!</v>
      </c>
      <c r="EG435" s="37" t="e">
        <f t="shared" si="1269"/>
        <v>#DIV/0!</v>
      </c>
      <c r="EH435" s="37" t="e">
        <f t="shared" si="1270"/>
        <v>#DIV/0!</v>
      </c>
      <c r="EI435" s="11" t="b">
        <f t="shared" si="1271"/>
        <v>1</v>
      </c>
      <c r="EJ435" s="11" t="b">
        <f t="shared" si="1272"/>
        <v>0</v>
      </c>
      <c r="EK435" s="39" t="e">
        <f t="shared" si="1273"/>
        <v>#DIV/0!</v>
      </c>
      <c r="EL435" s="39" t="e">
        <f t="shared" si="1274"/>
        <v>#DIV/0!</v>
      </c>
      <c r="EM435" s="39" t="e">
        <f t="shared" si="1275"/>
        <v>#DIV/0!</v>
      </c>
      <c r="EN435" s="39" t="e">
        <f t="shared" si="1276"/>
        <v>#DIV/0!</v>
      </c>
      <c r="EO435" s="39" t="e">
        <f t="shared" si="1277"/>
        <v>#DIV/0!</v>
      </c>
      <c r="EP435" s="39" t="e">
        <f t="shared" si="1278"/>
        <v>#DIV/0!</v>
      </c>
      <c r="EQ435" s="39" t="e">
        <f t="shared" si="1279"/>
        <v>#DIV/0!</v>
      </c>
      <c r="ER435" s="39" t="e">
        <f t="shared" si="1280"/>
        <v>#DIV/0!</v>
      </c>
      <c r="ES435" s="58" t="str">
        <f t="shared" si="1281"/>
        <v>(OH,F,Cl)-dominate amphibole</v>
      </c>
      <c r="ET435" s="58" t="e">
        <f t="shared" si="1282"/>
        <v>#N/A</v>
      </c>
      <c r="EU435" s="56">
        <f t="shared" si="1194"/>
        <v>0</v>
      </c>
      <c r="EV435" s="56">
        <f t="shared" si="1195"/>
        <v>0</v>
      </c>
      <c r="EW435" s="56">
        <f t="shared" si="1196"/>
        <v>0</v>
      </c>
      <c r="EX435" s="56">
        <f t="shared" si="1197"/>
        <v>0</v>
      </c>
      <c r="EY435" s="56">
        <f t="shared" si="1198"/>
        <v>0</v>
      </c>
      <c r="EZ435" s="56">
        <f t="shared" si="1199"/>
        <v>0</v>
      </c>
      <c r="FA435" s="39">
        <f t="shared" si="1200"/>
        <v>0</v>
      </c>
      <c r="FB435" s="39">
        <f t="shared" si="1201"/>
        <v>0</v>
      </c>
      <c r="FC435" s="54">
        <f t="shared" si="1202"/>
        <v>0</v>
      </c>
      <c r="FD435" s="54">
        <f t="shared" si="1203"/>
        <v>0</v>
      </c>
      <c r="FE435" s="39">
        <f t="shared" si="1204"/>
        <v>0</v>
      </c>
      <c r="FF435" s="54">
        <f t="shared" si="1205"/>
        <v>0</v>
      </c>
      <c r="FG435" s="39">
        <f t="shared" si="1206"/>
        <v>0</v>
      </c>
      <c r="FH435" s="39">
        <f t="shared" si="1283"/>
        <v>0</v>
      </c>
      <c r="FI435" s="39">
        <f t="shared" si="1284"/>
        <v>0</v>
      </c>
      <c r="FJ435" s="39">
        <f t="shared" si="1285"/>
        <v>0</v>
      </c>
      <c r="FK435" s="39" t="e">
        <f t="shared" si="1286"/>
        <v>#DIV/0!</v>
      </c>
      <c r="FL435" s="39" t="e">
        <f t="shared" si="1287"/>
        <v>#DIV/0!</v>
      </c>
      <c r="FM435" s="39" t="e">
        <f t="shared" si="1288"/>
        <v>#DIV/0!</v>
      </c>
      <c r="FN435" s="39">
        <f t="shared" si="1289"/>
        <v>1</v>
      </c>
      <c r="FO435" s="39">
        <f t="shared" si="1207"/>
        <v>0</v>
      </c>
      <c r="FP435" s="39">
        <f t="shared" si="1208"/>
        <v>0</v>
      </c>
      <c r="FQ435" s="39">
        <f t="shared" si="1209"/>
        <v>0</v>
      </c>
      <c r="FR435" s="39">
        <f t="shared" si="1290"/>
        <v>0</v>
      </c>
      <c r="FS435" s="39">
        <f t="shared" si="1291"/>
        <v>0</v>
      </c>
      <c r="FU435" s="39" t="e">
        <f t="shared" si="1292"/>
        <v>#DIV/0!</v>
      </c>
      <c r="FV435" s="39" t="e">
        <f t="shared" si="1293"/>
        <v>#DIV/0!</v>
      </c>
      <c r="FW435" s="39" t="e">
        <f t="shared" si="1294"/>
        <v>#DIV/0!</v>
      </c>
      <c r="FY435" s="39" t="e">
        <f t="shared" si="1295"/>
        <v>#DIV/0!</v>
      </c>
      <c r="FZ435" s="39" t="e">
        <f t="shared" si="1296"/>
        <v>#DIV/0!</v>
      </c>
      <c r="GA435" s="39" t="e">
        <f t="shared" si="1297"/>
        <v>#DIV/0!</v>
      </c>
      <c r="GB435" s="39" t="e">
        <f t="shared" si="1298"/>
        <v>#DIV/0!</v>
      </c>
      <c r="GC435" s="39" t="e">
        <f t="shared" si="1299"/>
        <v>#DIV/0!</v>
      </c>
      <c r="GD435" s="39" t="e">
        <f t="shared" si="1300"/>
        <v>#DIV/0!</v>
      </c>
      <c r="GE435" s="39" t="e">
        <f t="shared" si="1301"/>
        <v>#DIV/0!</v>
      </c>
      <c r="GF435" s="39" t="e">
        <f t="shared" si="1302"/>
        <v>#DIV/0!</v>
      </c>
      <c r="GG435" s="39" t="e">
        <f t="shared" si="1303"/>
        <v>#DIV/0!</v>
      </c>
      <c r="GH435" s="39" t="e">
        <f t="shared" si="1304"/>
        <v>#DIV/0!</v>
      </c>
      <c r="GI435" s="39"/>
      <c r="GJ435" s="39" t="e">
        <f t="shared" si="1305"/>
        <v>#DIV/0!</v>
      </c>
      <c r="GK435" s="39" t="e">
        <f t="shared" si="1306"/>
        <v>#DIV/0!</v>
      </c>
      <c r="GL435" s="39" t="e">
        <f t="shared" si="1307"/>
        <v>#DIV/0!</v>
      </c>
      <c r="GM435" s="39" t="e">
        <f t="shared" si="1308"/>
        <v>#DIV/0!</v>
      </c>
      <c r="GN435" s="39" t="e">
        <f t="shared" si="1309"/>
        <v>#DIV/0!</v>
      </c>
      <c r="GO435" s="57"/>
      <c r="GP435" s="57" t="e">
        <f t="shared" si="1310"/>
        <v>#DIV/0!</v>
      </c>
      <c r="GQ435" s="59" t="e">
        <f t="shared" si="1311"/>
        <v>#DIV/0!</v>
      </c>
      <c r="GR435" s="41" t="e">
        <f t="shared" si="1312"/>
        <v>#DIV/0!</v>
      </c>
      <c r="GS435" s="57" t="e">
        <f t="shared" si="1313"/>
        <v>#DIV/0!</v>
      </c>
      <c r="GT435" s="57" t="e">
        <f t="shared" si="1314"/>
        <v>#DIV/0!</v>
      </c>
      <c r="GU435" s="57" t="e">
        <f t="shared" si="1315"/>
        <v>#DIV/0!</v>
      </c>
      <c r="GV435" s="57"/>
      <c r="GW435" s="42" t="e">
        <f t="shared" si="1316"/>
        <v>#DIV/0!</v>
      </c>
      <c r="GX435" s="42" t="e">
        <f t="shared" si="1317"/>
        <v>#DIV/0!</v>
      </c>
      <c r="GY435" s="42" t="e">
        <f t="shared" si="1318"/>
        <v>#DIV/0!</v>
      </c>
      <c r="GZ435" s="57"/>
      <c r="HA435" s="2" t="e">
        <f t="shared" si="1319"/>
        <v>#DIV/0!</v>
      </c>
      <c r="HB435" s="2" t="e">
        <f t="shared" si="1320"/>
        <v>#DIV/0!</v>
      </c>
      <c r="HC435" s="2" t="e">
        <f t="shared" si="1321"/>
        <v>#DIV/0!</v>
      </c>
      <c r="HD435" s="2" t="e">
        <f t="shared" si="1322"/>
        <v>#DIV/0!</v>
      </c>
      <c r="HE435" s="2" t="e">
        <f t="shared" si="1323"/>
        <v>#DIV/0!</v>
      </c>
      <c r="HF435" s="2" t="e">
        <f t="shared" si="1324"/>
        <v>#DIV/0!</v>
      </c>
      <c r="HG435" s="2" t="e">
        <f t="shared" si="1325"/>
        <v>#DIV/0!</v>
      </c>
      <c r="HH435" s="2" t="e">
        <f t="shared" si="1326"/>
        <v>#DIV/0!</v>
      </c>
      <c r="HI435" s="2" t="e">
        <f t="shared" si="1327"/>
        <v>#DIV/0!</v>
      </c>
      <c r="HJ435" s="11" t="e">
        <f t="shared" si="1328"/>
        <v>#DIV/0!</v>
      </c>
      <c r="HK435" s="60" t="e">
        <f t="shared" si="1329"/>
        <v>#DIV/0!</v>
      </c>
      <c r="HL435" s="57"/>
      <c r="HM435" s="57" t="e">
        <f t="shared" si="1330"/>
        <v>#DIV/0!</v>
      </c>
      <c r="HN435" s="57" t="e">
        <f t="shared" si="1331"/>
        <v>#DIV/0!</v>
      </c>
      <c r="HO435" s="57" t="e">
        <f t="shared" si="1332"/>
        <v>#DIV/0!</v>
      </c>
      <c r="HP435" s="57" t="e">
        <f t="shared" si="1333"/>
        <v>#DIV/0!</v>
      </c>
      <c r="HQ435" s="57" t="e">
        <f t="shared" si="1334"/>
        <v>#DIV/0!</v>
      </c>
      <c r="HR435" s="57"/>
      <c r="HS435" s="57" t="e">
        <f t="shared" si="1335"/>
        <v>#DIV/0!</v>
      </c>
      <c r="HT435" s="57" t="e">
        <f t="shared" si="1336"/>
        <v>#DIV/0!</v>
      </c>
      <c r="HU435" s="57" t="e">
        <f t="shared" si="1337"/>
        <v>#DIV/0!</v>
      </c>
      <c r="HV435" s="57" t="e">
        <f t="shared" si="1338"/>
        <v>#DIV/0!</v>
      </c>
      <c r="HW435" s="57" t="e">
        <f t="shared" si="1339"/>
        <v>#DIV/0!</v>
      </c>
      <c r="HX435" s="57"/>
      <c r="HY435" s="57" t="e">
        <f t="shared" si="1340"/>
        <v>#DIV/0!</v>
      </c>
      <c r="HZ435" s="57" t="e">
        <f t="shared" si="1341"/>
        <v>#DIV/0!</v>
      </c>
      <c r="IA435" s="57"/>
      <c r="IB435" s="61">
        <f t="shared" si="1342"/>
        <v>0</v>
      </c>
      <c r="IC435" s="57" t="str">
        <f t="shared" si="1343"/>
        <v/>
      </c>
      <c r="ID435" s="42"/>
      <c r="IE435" s="2" t="str">
        <f t="shared" si="1344"/>
        <v/>
      </c>
      <c r="IF435" s="60" t="e">
        <f t="shared" si="1345"/>
        <v>#DIV/0!</v>
      </c>
      <c r="IG435" s="60" t="str">
        <f t="shared" si="1346"/>
        <v/>
      </c>
      <c r="IH435" s="60" t="str">
        <f t="shared" si="1347"/>
        <v>zinco-</v>
      </c>
      <c r="II435" s="60" t="str">
        <f t="shared" si="1348"/>
        <v>mangano-</v>
      </c>
      <c r="IJ435" s="60" t="e">
        <f t="shared" si="1349"/>
        <v>#DIV/0!</v>
      </c>
      <c r="IK435" s="60" t="e">
        <f t="shared" si="1350"/>
        <v>#DIV/0!</v>
      </c>
      <c r="IL435" s="60" t="e">
        <f t="shared" si="1351"/>
        <v>#DIV/0!</v>
      </c>
      <c r="IM435" s="60" t="e">
        <f t="shared" si="1352"/>
        <v>#DIV/0!</v>
      </c>
      <c r="IN435" s="60" t="str">
        <f t="shared" si="1353"/>
        <v/>
      </c>
      <c r="IO435" s="60" t="str">
        <f t="shared" si="1354"/>
        <v/>
      </c>
      <c r="IP435" s="57"/>
      <c r="IQ435" s="57" t="str">
        <f t="shared" si="1355"/>
        <v>ERROR!!</v>
      </c>
    </row>
    <row r="436" spans="24:251">
      <c r="X436" s="29">
        <f t="shared" si="1211"/>
        <v>0</v>
      </c>
      <c r="Y436" s="29">
        <f t="shared" si="1212"/>
        <v>0</v>
      </c>
      <c r="Z436" s="29" t="e">
        <f t="shared" si="1213"/>
        <v>#DIV/0!</v>
      </c>
      <c r="AA436" s="29" t="e">
        <f t="shared" si="1214"/>
        <v>#DIV/0!</v>
      </c>
      <c r="AB436" s="29" t="e">
        <f t="shared" si="1215"/>
        <v>#DIV/0!</v>
      </c>
      <c r="AC436" s="29" t="e">
        <f t="shared" si="1216"/>
        <v>#DIV/0!</v>
      </c>
      <c r="AF436" s="23">
        <v>60.084299999999999</v>
      </c>
      <c r="AG436" s="23">
        <v>79.878799999999998</v>
      </c>
      <c r="AH436" s="23">
        <v>101.96120000000001</v>
      </c>
      <c r="AI436" s="23">
        <v>151.99039999999999</v>
      </c>
      <c r="AJ436" s="23">
        <v>159.69</v>
      </c>
      <c r="AK436" s="23">
        <v>71.846400000000003</v>
      </c>
      <c r="AL436" s="23">
        <v>70.9375</v>
      </c>
      <c r="AM436" s="23">
        <v>40.304400000000001</v>
      </c>
      <c r="AN436" s="23">
        <v>56.077399999999997</v>
      </c>
      <c r="AO436" s="23">
        <v>61.978999999999999</v>
      </c>
      <c r="AP436" s="23">
        <v>94.195999999999998</v>
      </c>
      <c r="AQ436" s="23">
        <v>18.998000000000001</v>
      </c>
      <c r="AR436" s="23">
        <v>35.450000000000003</v>
      </c>
      <c r="AS436" s="23">
        <v>29.88</v>
      </c>
      <c r="AT436" s="23">
        <v>74.691999999999993</v>
      </c>
      <c r="AU436" s="23">
        <v>81.39</v>
      </c>
      <c r="AX436" s="54">
        <f t="shared" si="1217"/>
        <v>0</v>
      </c>
      <c r="AY436" s="54">
        <f t="shared" si="1218"/>
        <v>0</v>
      </c>
      <c r="AZ436" s="54">
        <f t="shared" si="1219"/>
        <v>0</v>
      </c>
      <c r="BA436" s="54">
        <f t="shared" si="1220"/>
        <v>0</v>
      </c>
      <c r="BB436" s="54">
        <f t="shared" si="1221"/>
        <v>0</v>
      </c>
      <c r="BC436" s="54">
        <f t="shared" si="1222"/>
        <v>0</v>
      </c>
      <c r="BD436" s="54">
        <f t="shared" si="1223"/>
        <v>0</v>
      </c>
      <c r="BE436" s="54">
        <f t="shared" si="1224"/>
        <v>0</v>
      </c>
      <c r="BF436" s="54">
        <f t="shared" si="1225"/>
        <v>0</v>
      </c>
      <c r="BG436" s="54">
        <f t="shared" si="1226"/>
        <v>0</v>
      </c>
      <c r="BH436" s="54">
        <f t="shared" si="1227"/>
        <v>0</v>
      </c>
      <c r="BI436" s="54">
        <f t="shared" si="1228"/>
        <v>0</v>
      </c>
      <c r="BJ436" s="54">
        <f t="shared" si="1229"/>
        <v>0</v>
      </c>
      <c r="BK436" s="54">
        <f t="shared" si="1230"/>
        <v>0</v>
      </c>
      <c r="BL436" s="54">
        <f t="shared" si="1231"/>
        <v>0</v>
      </c>
      <c r="BM436" s="42"/>
      <c r="BO436" s="54">
        <f>'Norm-coeff'!$C$2+$AX436*'Norm-coeff'!$D$2+$AY436*'Norm-coeff'!$E$2+$AZ436*'Norm-coeff'!$F$2+$BA436*'Norm-coeff'!$G$2+$BB436*'Norm-coeff'!$H$2+$BC436*'Norm-coeff'!$I$2+$BD436*'Norm-coeff'!$J$2+$BE436*'Norm-coeff'!$K$2+$BF436*'Norm-coeff'!$L$2+$BG436*'Norm-coeff'!$M$2+$BH436*'Norm-coeff'!$N$2+$BI436*'Norm-coeff'!$O$2</f>
        <v>5.4045421474420303</v>
      </c>
      <c r="BP436" s="54">
        <f>'Norm-coeff'!$C$3+$AX436*'Norm-coeff'!$D$3+$AY436*'Norm-coeff'!$E$3+$AZ436*'Norm-coeff'!$F$3+$BA436*'Norm-coeff'!$G$3+$BB436*'Norm-coeff'!$H$3+$BC436*'Norm-coeff'!$I$3+$BD436*'Norm-coeff'!$J$3+$BE436*'Norm-coeff'!$K$3+$BF436*'Norm-coeff'!$L$3+$BG436*'Norm-coeff'!$M$3+$BH436*'Norm-coeff'!$N$3+$BI436*'Norm-coeff'!$O$3</f>
        <v>3.15319116612705</v>
      </c>
      <c r="BQ436" s="54">
        <f>'Norm-coeff'!$C$4+$AX436*'Norm-coeff'!$D$4+$AY436*'Norm-coeff'!$E$4+$AZ436*'Norm-coeff'!$F$4+$BA436*'Norm-coeff'!$G$4+$BB436*'Norm-coeff'!$H$4+$BC436*'Norm-coeff'!$I$4+$BD436*'Norm-coeff'!$J$4+$BE436*'Norm-coeff'!$K$4+$BF436*'Norm-coeff'!$L$4+$BG436*'Norm-coeff'!$M$4+$BH436*'Norm-coeff'!$N$4+$BI436*'Norm-coeff'!$O$4</f>
        <v>1.42115649462768</v>
      </c>
      <c r="BR436" s="54">
        <f>'Norm-coeff'!$C$5+$AX436*'Norm-coeff'!$D$5+$AY436*'Norm-coeff'!$E$5+$AZ436*'Norm-coeff'!$F$5+$BA436*'Norm-coeff'!$G$5+$BB436*'Norm-coeff'!$H$5+$BC436*'Norm-coeff'!$I$5+$BD436*'Norm-coeff'!$J$5+$BE436*'Norm-coeff'!$K$5+$BF436*'Norm-coeff'!$L$5+$BG436*'Norm-coeff'!$M$5+$BH436*'Norm-coeff'!$N$5+$BI436*'Norm-coeff'!$O$5</f>
        <v>1.0553329241296201</v>
      </c>
      <c r="BS436" s="54">
        <f>'Norm-coeff'!$C$6+$AX436*'Norm-coeff'!$D$6+$AY436*'Norm-coeff'!$E$6+$AZ436*'Norm-coeff'!$F$6+$BA436*'Norm-coeff'!$G$6+$BB436*'Norm-coeff'!$H$6+$BC436*'Norm-coeff'!$I$6+$BD436*'Norm-coeff'!$J$6+$BE436*'Norm-coeff'!$K$6+$BF436*'Norm-coeff'!$L$6+$BG436*'Norm-coeff'!$M$6+$BH436*'Norm-coeff'!$N$6+$BI436*'Norm-coeff'!$O$6</f>
        <v>-1.48700885495103E-2</v>
      </c>
      <c r="BT436" s="54">
        <f>'Norm-coeff'!$C$7+$AX436*'Norm-coeff'!$D$7+$AY436*'Norm-coeff'!$E$7+$AZ436*'Norm-coeff'!$F$7+$BA436*'Norm-coeff'!$G$7+$BB436*'Norm-coeff'!$H$7+$BC436*'Norm-coeff'!$I$7+$BD436*'Norm-coeff'!$J$7+$BE436*'Norm-coeff'!$K$7+$BF436*'Norm-coeff'!$L$7+$BG436*'Norm-coeff'!$M$7+$BH436*'Norm-coeff'!$N$7+$BI436*'Norm-coeff'!$O$7</f>
        <v>2.0907583608832998</v>
      </c>
      <c r="BU436" s="54">
        <f>'Norm-coeff'!$C$8+$AX436*'Norm-coeff'!$D$8+$AY436*'Norm-coeff'!$E$8+$AZ436*'Norm-coeff'!$F$8+$BA436*'Norm-coeff'!$G$8+$BB436*'Norm-coeff'!$H$8+$BC436*'Norm-coeff'!$I$8+$BD436*'Norm-coeff'!$J$8+$BE436*'Norm-coeff'!$K$8+$BF436*'Norm-coeff'!$L$8+$BG436*'Norm-coeff'!$M$8+$BH436*'Norm-coeff'!$N$8+$BI436*'Norm-coeff'!$O$8</f>
        <v>0.65894159836244504</v>
      </c>
      <c r="BV436" s="54">
        <f>'Norm-coeff'!$C$9+$AX436*'Norm-coeff'!$D$9+$AY436*'Norm-coeff'!$E$9+$AZ436*'Norm-coeff'!$F$9+$BA436*'Norm-coeff'!$G$9+$BB436*'Norm-coeff'!$H$9+$BC436*'Norm-coeff'!$I$9+$BD436*'Norm-coeff'!$J$9+$BE436*'Norm-coeff'!$K$9+$BF436*'Norm-coeff'!$L$9+$BG436*'Norm-coeff'!$M$9+$BH436*'Norm-coeff'!$N$9+$BI436*'Norm-coeff'!$O$9</f>
        <v>1.48961085014701</v>
      </c>
      <c r="BW436" s="54">
        <f>'Norm-coeff'!$C$10+$AX436*'Norm-coeff'!$D$10+$AY436*'Norm-coeff'!$E$10+$AZ436*'Norm-coeff'!$F$10+$BA436*'Norm-coeff'!$G$10+$BB436*'Norm-coeff'!$H$10+$BC436*'Norm-coeff'!$I$10+$BD436*'Norm-coeff'!$J$10+$BE436*'Norm-coeff'!$K$10+$BF436*'Norm-coeff'!$L$10+$BG436*'Norm-coeff'!$M$10+$BH436*'Norm-coeff'!$N$10+$BI436*'Norm-coeff'!$O$10</f>
        <v>1.42058735749591</v>
      </c>
      <c r="BX436" s="54">
        <f>'Norm-coeff'!$C$11+$AX436*'Norm-coeff'!$D$11+$AY436*'Norm-coeff'!$E$11+$AZ436*'Norm-coeff'!$F$11+$BA436*'Norm-coeff'!$G$11+$BB436*'Norm-coeff'!$H$11+$BC436*'Norm-coeff'!$I$11+$BD436*'Norm-coeff'!$J$11+$BE436*'Norm-coeff'!$K$11+$BF436*'Norm-coeff'!$L$11+$BG436*'Norm-coeff'!$M$11+$BH436*'Norm-coeff'!$N$11+$BI436*'Norm-coeff'!$O$11</f>
        <v>0.221233014421479</v>
      </c>
      <c r="BY436" s="54">
        <f>'Norm-coeff'!$C$12+$AX436*'Norm-coeff'!$D$12+$AY436*'Norm-coeff'!$E$12+$AZ436*'Norm-coeff'!$F$12+$BA436*'Norm-coeff'!$G$12+$BB436*'Norm-coeff'!$H$12+$BC436*'Norm-coeff'!$I$12+$BD436*'Norm-coeff'!$J$12+$BE436*'Norm-coeff'!$K$12+$BF436*'Norm-coeff'!$L$12+$BG436*'Norm-coeff'!$M$12+$BH436*'Norm-coeff'!$N$12+$BI436*'Norm-coeff'!$O$12</f>
        <v>0.283527502056037</v>
      </c>
      <c r="BZ436" s="54">
        <f>'Norm-coeff'!$C$13+$AX436*'Norm-coeff'!$D$13+$AY436*'Norm-coeff'!$E$13+$AZ436*'Norm-coeff'!$F$13+$BA436*'Norm-coeff'!$G$13+$BB436*'Norm-coeff'!$H$13+$BC436*'Norm-coeff'!$I$13+$BD436*'Norm-coeff'!$J$13+$BE436*'Norm-coeff'!$K$13+$BF436*'Norm-coeff'!$L$13+$BG436*'Norm-coeff'!$M$13+$BH436*'Norm-coeff'!$N$13+$BI436*'Norm-coeff'!$O$13</f>
        <v>-4.1864930554451202E-2</v>
      </c>
      <c r="CA436" s="54">
        <f>'Norm-coeff'!$C$14+$AX436*'Norm-coeff'!$D$14+$AY436*'Norm-coeff'!$E$14+$AZ436*'Norm-coeff'!$F$14+$BA436*'Norm-coeff'!$G$14+$BB436*'Norm-coeff'!$H$14+$BC436*'Norm-coeff'!$I$14+$BD436*'Norm-coeff'!$J$14+$BE436*'Norm-coeff'!$K$14+$BF436*'Norm-coeff'!$L$14+$BG436*'Norm-coeff'!$M$14+$BH436*'Norm-coeff'!$N$14+$BI436*'Norm-coeff'!$O$14</f>
        <v>4.2526983164477103</v>
      </c>
      <c r="CC436" s="54">
        <f t="shared" si="1356"/>
        <v>0</v>
      </c>
      <c r="CG436" s="54">
        <f t="shared" si="1232"/>
        <v>0</v>
      </c>
      <c r="CH436" s="54">
        <f t="shared" si="1210"/>
        <v>0</v>
      </c>
      <c r="CI436" s="54">
        <f t="shared" si="1233"/>
        <v>0</v>
      </c>
      <c r="CJ436" s="56">
        <f t="shared" si="1234"/>
        <v>0</v>
      </c>
      <c r="CK436" s="54">
        <f t="shared" si="1235"/>
        <v>0</v>
      </c>
      <c r="CL436" s="54">
        <f t="shared" si="1236"/>
        <v>0</v>
      </c>
      <c r="CM436" s="54">
        <f t="shared" si="1237"/>
        <v>0</v>
      </c>
      <c r="CN436" s="54">
        <f t="shared" si="1238"/>
        <v>0</v>
      </c>
      <c r="CO436" s="54">
        <f t="shared" si="1239"/>
        <v>0</v>
      </c>
      <c r="CP436" s="54">
        <f t="shared" si="1240"/>
        <v>0</v>
      </c>
      <c r="CQ436" s="54">
        <f t="shared" si="1241"/>
        <v>0</v>
      </c>
      <c r="CR436" s="54">
        <f t="shared" si="1242"/>
        <v>0</v>
      </c>
      <c r="CS436" s="54">
        <f t="shared" si="1243"/>
        <v>0</v>
      </c>
      <c r="CU436" s="54">
        <f t="shared" si="1244"/>
        <v>0</v>
      </c>
      <c r="CV436" s="54">
        <f t="shared" si="1245"/>
        <v>0</v>
      </c>
      <c r="CW436" s="54">
        <f t="shared" si="1246"/>
        <v>0</v>
      </c>
      <c r="CX436" s="54">
        <f t="shared" si="1247"/>
        <v>0</v>
      </c>
      <c r="CZ436" s="54">
        <f t="shared" si="1248"/>
        <v>0</v>
      </c>
      <c r="DA436" s="54">
        <f t="shared" si="1249"/>
        <v>0</v>
      </c>
      <c r="DB436" s="54">
        <f t="shared" si="1250"/>
        <v>0</v>
      </c>
      <c r="DC436" s="54">
        <f t="shared" si="1251"/>
        <v>0</v>
      </c>
      <c r="DD436" s="54">
        <f t="shared" si="1252"/>
        <v>0</v>
      </c>
      <c r="DE436" s="54">
        <f t="shared" si="1253"/>
        <v>0</v>
      </c>
      <c r="DF436" s="54">
        <f t="shared" si="1254"/>
        <v>0</v>
      </c>
      <c r="DG436" s="54">
        <f t="shared" si="1255"/>
        <v>2</v>
      </c>
      <c r="DH436" s="71">
        <f t="shared" si="1256"/>
        <v>0</v>
      </c>
      <c r="DI436" s="71">
        <f t="shared" si="1257"/>
        <v>0</v>
      </c>
      <c r="DJ436" s="54">
        <f t="shared" si="1258"/>
        <v>0</v>
      </c>
      <c r="DK436" s="54">
        <f t="shared" si="1259"/>
        <v>2</v>
      </c>
      <c r="DL436" s="4">
        <f t="shared" si="1184"/>
        <v>0</v>
      </c>
      <c r="DM436" s="3">
        <f t="shared" si="1260"/>
        <v>0</v>
      </c>
      <c r="DN436" s="3">
        <f t="shared" si="1261"/>
        <v>0</v>
      </c>
      <c r="DO436" s="4" t="e">
        <f t="shared" si="1262"/>
        <v>#DIV/0!</v>
      </c>
      <c r="DP436" s="57"/>
      <c r="DQ436" s="57"/>
      <c r="DR436" s="56">
        <f t="shared" si="1185"/>
        <v>2</v>
      </c>
      <c r="DS436" s="56">
        <f t="shared" si="1186"/>
        <v>0</v>
      </c>
      <c r="DT436" s="38">
        <f t="shared" si="1187"/>
        <v>0</v>
      </c>
      <c r="DU436" s="38">
        <f t="shared" si="1263"/>
        <v>2</v>
      </c>
      <c r="DV436" s="38">
        <f t="shared" si="1188"/>
        <v>0</v>
      </c>
      <c r="DW436" s="39">
        <f t="shared" si="1189"/>
        <v>0</v>
      </c>
      <c r="DX436" s="39">
        <f t="shared" si="1190"/>
        <v>0</v>
      </c>
      <c r="DY436" s="39">
        <f t="shared" si="1191"/>
        <v>0</v>
      </c>
      <c r="DZ436" s="39">
        <f t="shared" si="1192"/>
        <v>0</v>
      </c>
      <c r="EA436" s="39">
        <f t="shared" si="1193"/>
        <v>0</v>
      </c>
      <c r="EB436" s="37" t="e">
        <f t="shared" si="1264"/>
        <v>#DIV/0!</v>
      </c>
      <c r="EC436" s="37" t="e">
        <f t="shared" si="1265"/>
        <v>#DIV/0!</v>
      </c>
      <c r="ED436" s="37" t="e">
        <f t="shared" si="1266"/>
        <v>#DIV/0!</v>
      </c>
      <c r="EE436" s="37" t="e">
        <f t="shared" si="1267"/>
        <v>#DIV/0!</v>
      </c>
      <c r="EF436" s="39" t="e">
        <f t="shared" si="1268"/>
        <v>#DIV/0!</v>
      </c>
      <c r="EG436" s="37" t="e">
        <f t="shared" si="1269"/>
        <v>#DIV/0!</v>
      </c>
      <c r="EH436" s="37" t="e">
        <f t="shared" si="1270"/>
        <v>#DIV/0!</v>
      </c>
      <c r="EI436" s="11" t="b">
        <f t="shared" si="1271"/>
        <v>1</v>
      </c>
      <c r="EJ436" s="11" t="b">
        <f t="shared" si="1272"/>
        <v>0</v>
      </c>
      <c r="EK436" s="39" t="e">
        <f t="shared" si="1273"/>
        <v>#DIV/0!</v>
      </c>
      <c r="EL436" s="39" t="e">
        <f t="shared" si="1274"/>
        <v>#DIV/0!</v>
      </c>
      <c r="EM436" s="39" t="e">
        <f t="shared" si="1275"/>
        <v>#DIV/0!</v>
      </c>
      <c r="EN436" s="39" t="e">
        <f t="shared" si="1276"/>
        <v>#DIV/0!</v>
      </c>
      <c r="EO436" s="39" t="e">
        <f t="shared" si="1277"/>
        <v>#DIV/0!</v>
      </c>
      <c r="EP436" s="39" t="e">
        <f t="shared" si="1278"/>
        <v>#DIV/0!</v>
      </c>
      <c r="EQ436" s="39" t="e">
        <f t="shared" si="1279"/>
        <v>#DIV/0!</v>
      </c>
      <c r="ER436" s="39" t="e">
        <f t="shared" si="1280"/>
        <v>#DIV/0!</v>
      </c>
      <c r="ES436" s="58" t="str">
        <f t="shared" si="1281"/>
        <v>(OH,F,Cl)-dominate amphibole</v>
      </c>
      <c r="ET436" s="58" t="e">
        <f t="shared" si="1282"/>
        <v>#N/A</v>
      </c>
      <c r="EU436" s="56">
        <f t="shared" si="1194"/>
        <v>0</v>
      </c>
      <c r="EV436" s="56">
        <f t="shared" si="1195"/>
        <v>0</v>
      </c>
      <c r="EW436" s="56">
        <f t="shared" si="1196"/>
        <v>0</v>
      </c>
      <c r="EX436" s="56">
        <f t="shared" si="1197"/>
        <v>0</v>
      </c>
      <c r="EY436" s="56">
        <f t="shared" si="1198"/>
        <v>0</v>
      </c>
      <c r="EZ436" s="56">
        <f t="shared" si="1199"/>
        <v>0</v>
      </c>
      <c r="FA436" s="39">
        <f t="shared" si="1200"/>
        <v>0</v>
      </c>
      <c r="FB436" s="39">
        <f t="shared" si="1201"/>
        <v>0</v>
      </c>
      <c r="FC436" s="54">
        <f t="shared" si="1202"/>
        <v>0</v>
      </c>
      <c r="FD436" s="54">
        <f t="shared" si="1203"/>
        <v>0</v>
      </c>
      <c r="FE436" s="39">
        <f t="shared" si="1204"/>
        <v>0</v>
      </c>
      <c r="FF436" s="54">
        <f t="shared" si="1205"/>
        <v>0</v>
      </c>
      <c r="FG436" s="39">
        <f t="shared" si="1206"/>
        <v>0</v>
      </c>
      <c r="FH436" s="39">
        <f t="shared" si="1283"/>
        <v>0</v>
      </c>
      <c r="FI436" s="39">
        <f t="shared" si="1284"/>
        <v>0</v>
      </c>
      <c r="FJ436" s="39">
        <f t="shared" si="1285"/>
        <v>0</v>
      </c>
      <c r="FK436" s="39" t="e">
        <f t="shared" si="1286"/>
        <v>#DIV/0!</v>
      </c>
      <c r="FL436" s="39" t="e">
        <f t="shared" si="1287"/>
        <v>#DIV/0!</v>
      </c>
      <c r="FM436" s="39" t="e">
        <f t="shared" si="1288"/>
        <v>#DIV/0!</v>
      </c>
      <c r="FN436" s="39">
        <f t="shared" si="1289"/>
        <v>1</v>
      </c>
      <c r="FO436" s="39">
        <f t="shared" si="1207"/>
        <v>0</v>
      </c>
      <c r="FP436" s="39">
        <f t="shared" si="1208"/>
        <v>0</v>
      </c>
      <c r="FQ436" s="39">
        <f t="shared" si="1209"/>
        <v>0</v>
      </c>
      <c r="FR436" s="39">
        <f t="shared" si="1290"/>
        <v>0</v>
      </c>
      <c r="FS436" s="39">
        <f t="shared" si="1291"/>
        <v>0</v>
      </c>
      <c r="FU436" s="39" t="e">
        <f t="shared" si="1292"/>
        <v>#DIV/0!</v>
      </c>
      <c r="FV436" s="39" t="e">
        <f t="shared" si="1293"/>
        <v>#DIV/0!</v>
      </c>
      <c r="FW436" s="39" t="e">
        <f t="shared" si="1294"/>
        <v>#DIV/0!</v>
      </c>
      <c r="FY436" s="39" t="e">
        <f t="shared" si="1295"/>
        <v>#DIV/0!</v>
      </c>
      <c r="FZ436" s="39" t="e">
        <f t="shared" si="1296"/>
        <v>#DIV/0!</v>
      </c>
      <c r="GA436" s="39" t="e">
        <f t="shared" si="1297"/>
        <v>#DIV/0!</v>
      </c>
      <c r="GB436" s="39" t="e">
        <f t="shared" si="1298"/>
        <v>#DIV/0!</v>
      </c>
      <c r="GC436" s="39" t="e">
        <f t="shared" si="1299"/>
        <v>#DIV/0!</v>
      </c>
      <c r="GD436" s="39" t="e">
        <f t="shared" si="1300"/>
        <v>#DIV/0!</v>
      </c>
      <c r="GE436" s="39" t="e">
        <f t="shared" si="1301"/>
        <v>#DIV/0!</v>
      </c>
      <c r="GF436" s="39" t="e">
        <f t="shared" si="1302"/>
        <v>#DIV/0!</v>
      </c>
      <c r="GG436" s="39" t="e">
        <f t="shared" si="1303"/>
        <v>#DIV/0!</v>
      </c>
      <c r="GH436" s="39" t="e">
        <f t="shared" si="1304"/>
        <v>#DIV/0!</v>
      </c>
      <c r="GI436" s="39"/>
      <c r="GJ436" s="39" t="e">
        <f t="shared" si="1305"/>
        <v>#DIV/0!</v>
      </c>
      <c r="GK436" s="39" t="e">
        <f t="shared" si="1306"/>
        <v>#DIV/0!</v>
      </c>
      <c r="GL436" s="39" t="e">
        <f t="shared" si="1307"/>
        <v>#DIV/0!</v>
      </c>
      <c r="GM436" s="39" t="e">
        <f t="shared" si="1308"/>
        <v>#DIV/0!</v>
      </c>
      <c r="GN436" s="39" t="e">
        <f t="shared" si="1309"/>
        <v>#DIV/0!</v>
      </c>
      <c r="GO436" s="57"/>
      <c r="GP436" s="57" t="e">
        <f t="shared" si="1310"/>
        <v>#DIV/0!</v>
      </c>
      <c r="GQ436" s="59" t="e">
        <f t="shared" si="1311"/>
        <v>#DIV/0!</v>
      </c>
      <c r="GR436" s="41" t="e">
        <f t="shared" si="1312"/>
        <v>#DIV/0!</v>
      </c>
      <c r="GS436" s="57" t="e">
        <f t="shared" si="1313"/>
        <v>#DIV/0!</v>
      </c>
      <c r="GT436" s="57" t="e">
        <f t="shared" si="1314"/>
        <v>#DIV/0!</v>
      </c>
      <c r="GU436" s="57" t="e">
        <f t="shared" si="1315"/>
        <v>#DIV/0!</v>
      </c>
      <c r="GV436" s="57"/>
      <c r="GW436" s="42" t="e">
        <f t="shared" si="1316"/>
        <v>#DIV/0!</v>
      </c>
      <c r="GX436" s="42" t="e">
        <f t="shared" si="1317"/>
        <v>#DIV/0!</v>
      </c>
      <c r="GY436" s="42" t="e">
        <f t="shared" si="1318"/>
        <v>#DIV/0!</v>
      </c>
      <c r="GZ436" s="57"/>
      <c r="HA436" s="2" t="e">
        <f t="shared" si="1319"/>
        <v>#DIV/0!</v>
      </c>
      <c r="HB436" s="2" t="e">
        <f t="shared" si="1320"/>
        <v>#DIV/0!</v>
      </c>
      <c r="HC436" s="2" t="e">
        <f t="shared" si="1321"/>
        <v>#DIV/0!</v>
      </c>
      <c r="HD436" s="2" t="e">
        <f t="shared" si="1322"/>
        <v>#DIV/0!</v>
      </c>
      <c r="HE436" s="2" t="e">
        <f t="shared" si="1323"/>
        <v>#DIV/0!</v>
      </c>
      <c r="HF436" s="2" t="e">
        <f t="shared" si="1324"/>
        <v>#DIV/0!</v>
      </c>
      <c r="HG436" s="2" t="e">
        <f t="shared" si="1325"/>
        <v>#DIV/0!</v>
      </c>
      <c r="HH436" s="2" t="e">
        <f t="shared" si="1326"/>
        <v>#DIV/0!</v>
      </c>
      <c r="HI436" s="2" t="e">
        <f t="shared" si="1327"/>
        <v>#DIV/0!</v>
      </c>
      <c r="HJ436" s="11" t="e">
        <f t="shared" si="1328"/>
        <v>#DIV/0!</v>
      </c>
      <c r="HK436" s="60" t="e">
        <f t="shared" si="1329"/>
        <v>#DIV/0!</v>
      </c>
      <c r="HL436" s="57"/>
      <c r="HM436" s="57" t="e">
        <f t="shared" si="1330"/>
        <v>#DIV/0!</v>
      </c>
      <c r="HN436" s="57" t="e">
        <f t="shared" si="1331"/>
        <v>#DIV/0!</v>
      </c>
      <c r="HO436" s="57" t="e">
        <f t="shared" si="1332"/>
        <v>#DIV/0!</v>
      </c>
      <c r="HP436" s="57" t="e">
        <f t="shared" si="1333"/>
        <v>#DIV/0!</v>
      </c>
      <c r="HQ436" s="57" t="e">
        <f t="shared" si="1334"/>
        <v>#DIV/0!</v>
      </c>
      <c r="HR436" s="57"/>
      <c r="HS436" s="57" t="e">
        <f t="shared" si="1335"/>
        <v>#DIV/0!</v>
      </c>
      <c r="HT436" s="57" t="e">
        <f t="shared" si="1336"/>
        <v>#DIV/0!</v>
      </c>
      <c r="HU436" s="57" t="e">
        <f t="shared" si="1337"/>
        <v>#DIV/0!</v>
      </c>
      <c r="HV436" s="57" t="e">
        <f t="shared" si="1338"/>
        <v>#DIV/0!</v>
      </c>
      <c r="HW436" s="57" t="e">
        <f t="shared" si="1339"/>
        <v>#DIV/0!</v>
      </c>
      <c r="HX436" s="57"/>
      <c r="HY436" s="57" t="e">
        <f t="shared" si="1340"/>
        <v>#DIV/0!</v>
      </c>
      <c r="HZ436" s="57" t="e">
        <f t="shared" si="1341"/>
        <v>#DIV/0!</v>
      </c>
      <c r="IA436" s="57"/>
      <c r="IB436" s="61">
        <f t="shared" si="1342"/>
        <v>0</v>
      </c>
      <c r="IC436" s="57" t="str">
        <f t="shared" si="1343"/>
        <v/>
      </c>
      <c r="ID436" s="42"/>
      <c r="IE436" s="2" t="str">
        <f t="shared" si="1344"/>
        <v/>
      </c>
      <c r="IF436" s="60" t="e">
        <f t="shared" si="1345"/>
        <v>#DIV/0!</v>
      </c>
      <c r="IG436" s="60" t="str">
        <f t="shared" si="1346"/>
        <v/>
      </c>
      <c r="IH436" s="60" t="str">
        <f t="shared" si="1347"/>
        <v>zinco-</v>
      </c>
      <c r="II436" s="60" t="str">
        <f t="shared" si="1348"/>
        <v>mangano-</v>
      </c>
      <c r="IJ436" s="60" t="e">
        <f t="shared" si="1349"/>
        <v>#DIV/0!</v>
      </c>
      <c r="IK436" s="60" t="e">
        <f t="shared" si="1350"/>
        <v>#DIV/0!</v>
      </c>
      <c r="IL436" s="60" t="e">
        <f t="shared" si="1351"/>
        <v>#DIV/0!</v>
      </c>
      <c r="IM436" s="60" t="e">
        <f t="shared" si="1352"/>
        <v>#DIV/0!</v>
      </c>
      <c r="IN436" s="60" t="str">
        <f t="shared" si="1353"/>
        <v/>
      </c>
      <c r="IO436" s="60" t="str">
        <f t="shared" si="1354"/>
        <v/>
      </c>
      <c r="IP436" s="57"/>
      <c r="IQ436" s="57" t="str">
        <f t="shared" si="1355"/>
        <v>ERROR!!</v>
      </c>
    </row>
    <row r="437" spans="24:251">
      <c r="X437" s="29">
        <f t="shared" si="1211"/>
        <v>0</v>
      </c>
      <c r="Y437" s="29">
        <f t="shared" si="1212"/>
        <v>0</v>
      </c>
      <c r="Z437" s="29" t="e">
        <f t="shared" si="1213"/>
        <v>#DIV/0!</v>
      </c>
      <c r="AA437" s="29" t="e">
        <f t="shared" si="1214"/>
        <v>#DIV/0!</v>
      </c>
      <c r="AB437" s="29" t="e">
        <f t="shared" si="1215"/>
        <v>#DIV/0!</v>
      </c>
      <c r="AC437" s="29" t="e">
        <f t="shared" si="1216"/>
        <v>#DIV/0!</v>
      </c>
      <c r="AF437" s="23">
        <v>60.084299999999999</v>
      </c>
      <c r="AG437" s="23">
        <v>79.878799999999998</v>
      </c>
      <c r="AH437" s="23">
        <v>101.96120000000001</v>
      </c>
      <c r="AI437" s="23">
        <v>151.99039999999999</v>
      </c>
      <c r="AJ437" s="23">
        <v>159.69</v>
      </c>
      <c r="AK437" s="23">
        <v>71.846400000000003</v>
      </c>
      <c r="AL437" s="23">
        <v>70.9375</v>
      </c>
      <c r="AM437" s="23">
        <v>40.304400000000001</v>
      </c>
      <c r="AN437" s="23">
        <v>56.077399999999997</v>
      </c>
      <c r="AO437" s="23">
        <v>61.978999999999999</v>
      </c>
      <c r="AP437" s="23">
        <v>94.195999999999998</v>
      </c>
      <c r="AQ437" s="23">
        <v>18.998000000000001</v>
      </c>
      <c r="AR437" s="23">
        <v>35.450000000000003</v>
      </c>
      <c r="AS437" s="23">
        <v>29.88</v>
      </c>
      <c r="AT437" s="23">
        <v>74.691999999999993</v>
      </c>
      <c r="AU437" s="23">
        <v>81.39</v>
      </c>
      <c r="AX437" s="54">
        <f t="shared" si="1217"/>
        <v>0</v>
      </c>
      <c r="AY437" s="54">
        <f t="shared" si="1218"/>
        <v>0</v>
      </c>
      <c r="AZ437" s="54">
        <f t="shared" si="1219"/>
        <v>0</v>
      </c>
      <c r="BA437" s="54">
        <f t="shared" si="1220"/>
        <v>0</v>
      </c>
      <c r="BB437" s="54">
        <f t="shared" si="1221"/>
        <v>0</v>
      </c>
      <c r="BC437" s="54">
        <f t="shared" si="1222"/>
        <v>0</v>
      </c>
      <c r="BD437" s="54">
        <f t="shared" si="1223"/>
        <v>0</v>
      </c>
      <c r="BE437" s="54">
        <f t="shared" si="1224"/>
        <v>0</v>
      </c>
      <c r="BF437" s="54">
        <f t="shared" si="1225"/>
        <v>0</v>
      </c>
      <c r="BG437" s="54">
        <f t="shared" si="1226"/>
        <v>0</v>
      </c>
      <c r="BH437" s="54">
        <f t="shared" si="1227"/>
        <v>0</v>
      </c>
      <c r="BI437" s="54">
        <f t="shared" si="1228"/>
        <v>0</v>
      </c>
      <c r="BJ437" s="54">
        <f t="shared" si="1229"/>
        <v>0</v>
      </c>
      <c r="BK437" s="54">
        <f t="shared" si="1230"/>
        <v>0</v>
      </c>
      <c r="BL437" s="54">
        <f t="shared" si="1231"/>
        <v>0</v>
      </c>
      <c r="BM437" s="42"/>
      <c r="BO437" s="54">
        <f>'Norm-coeff'!$C$2+$AX437*'Norm-coeff'!$D$2+$AY437*'Norm-coeff'!$E$2+$AZ437*'Norm-coeff'!$F$2+$BA437*'Norm-coeff'!$G$2+$BB437*'Norm-coeff'!$H$2+$BC437*'Norm-coeff'!$I$2+$BD437*'Norm-coeff'!$J$2+$BE437*'Norm-coeff'!$K$2+$BF437*'Norm-coeff'!$L$2+$BG437*'Norm-coeff'!$M$2+$BH437*'Norm-coeff'!$N$2+$BI437*'Norm-coeff'!$O$2</f>
        <v>5.4045421474420303</v>
      </c>
      <c r="BP437" s="54">
        <f>'Norm-coeff'!$C$3+$AX437*'Norm-coeff'!$D$3+$AY437*'Norm-coeff'!$E$3+$AZ437*'Norm-coeff'!$F$3+$BA437*'Norm-coeff'!$G$3+$BB437*'Norm-coeff'!$H$3+$BC437*'Norm-coeff'!$I$3+$BD437*'Norm-coeff'!$J$3+$BE437*'Norm-coeff'!$K$3+$BF437*'Norm-coeff'!$L$3+$BG437*'Norm-coeff'!$M$3+$BH437*'Norm-coeff'!$N$3+$BI437*'Norm-coeff'!$O$3</f>
        <v>3.15319116612705</v>
      </c>
      <c r="BQ437" s="54">
        <f>'Norm-coeff'!$C$4+$AX437*'Norm-coeff'!$D$4+$AY437*'Norm-coeff'!$E$4+$AZ437*'Norm-coeff'!$F$4+$BA437*'Norm-coeff'!$G$4+$BB437*'Norm-coeff'!$H$4+$BC437*'Norm-coeff'!$I$4+$BD437*'Norm-coeff'!$J$4+$BE437*'Norm-coeff'!$K$4+$BF437*'Norm-coeff'!$L$4+$BG437*'Norm-coeff'!$M$4+$BH437*'Norm-coeff'!$N$4+$BI437*'Norm-coeff'!$O$4</f>
        <v>1.42115649462768</v>
      </c>
      <c r="BR437" s="54">
        <f>'Norm-coeff'!$C$5+$AX437*'Norm-coeff'!$D$5+$AY437*'Norm-coeff'!$E$5+$AZ437*'Norm-coeff'!$F$5+$BA437*'Norm-coeff'!$G$5+$BB437*'Norm-coeff'!$H$5+$BC437*'Norm-coeff'!$I$5+$BD437*'Norm-coeff'!$J$5+$BE437*'Norm-coeff'!$K$5+$BF437*'Norm-coeff'!$L$5+$BG437*'Norm-coeff'!$M$5+$BH437*'Norm-coeff'!$N$5+$BI437*'Norm-coeff'!$O$5</f>
        <v>1.0553329241296201</v>
      </c>
      <c r="BS437" s="54">
        <f>'Norm-coeff'!$C$6+$AX437*'Norm-coeff'!$D$6+$AY437*'Norm-coeff'!$E$6+$AZ437*'Norm-coeff'!$F$6+$BA437*'Norm-coeff'!$G$6+$BB437*'Norm-coeff'!$H$6+$BC437*'Norm-coeff'!$I$6+$BD437*'Norm-coeff'!$J$6+$BE437*'Norm-coeff'!$K$6+$BF437*'Norm-coeff'!$L$6+$BG437*'Norm-coeff'!$M$6+$BH437*'Norm-coeff'!$N$6+$BI437*'Norm-coeff'!$O$6</f>
        <v>-1.48700885495103E-2</v>
      </c>
      <c r="BT437" s="54">
        <f>'Norm-coeff'!$C$7+$AX437*'Norm-coeff'!$D$7+$AY437*'Norm-coeff'!$E$7+$AZ437*'Norm-coeff'!$F$7+$BA437*'Norm-coeff'!$G$7+$BB437*'Norm-coeff'!$H$7+$BC437*'Norm-coeff'!$I$7+$BD437*'Norm-coeff'!$J$7+$BE437*'Norm-coeff'!$K$7+$BF437*'Norm-coeff'!$L$7+$BG437*'Norm-coeff'!$M$7+$BH437*'Norm-coeff'!$N$7+$BI437*'Norm-coeff'!$O$7</f>
        <v>2.0907583608832998</v>
      </c>
      <c r="BU437" s="54">
        <f>'Norm-coeff'!$C$8+$AX437*'Norm-coeff'!$D$8+$AY437*'Norm-coeff'!$E$8+$AZ437*'Norm-coeff'!$F$8+$BA437*'Norm-coeff'!$G$8+$BB437*'Norm-coeff'!$H$8+$BC437*'Norm-coeff'!$I$8+$BD437*'Norm-coeff'!$J$8+$BE437*'Norm-coeff'!$K$8+$BF437*'Norm-coeff'!$L$8+$BG437*'Norm-coeff'!$M$8+$BH437*'Norm-coeff'!$N$8+$BI437*'Norm-coeff'!$O$8</f>
        <v>0.65894159836244504</v>
      </c>
      <c r="BV437" s="54">
        <f>'Norm-coeff'!$C$9+$AX437*'Norm-coeff'!$D$9+$AY437*'Norm-coeff'!$E$9+$AZ437*'Norm-coeff'!$F$9+$BA437*'Norm-coeff'!$G$9+$BB437*'Norm-coeff'!$H$9+$BC437*'Norm-coeff'!$I$9+$BD437*'Norm-coeff'!$J$9+$BE437*'Norm-coeff'!$K$9+$BF437*'Norm-coeff'!$L$9+$BG437*'Norm-coeff'!$M$9+$BH437*'Norm-coeff'!$N$9+$BI437*'Norm-coeff'!$O$9</f>
        <v>1.48961085014701</v>
      </c>
      <c r="BW437" s="54">
        <f>'Norm-coeff'!$C$10+$AX437*'Norm-coeff'!$D$10+$AY437*'Norm-coeff'!$E$10+$AZ437*'Norm-coeff'!$F$10+$BA437*'Norm-coeff'!$G$10+$BB437*'Norm-coeff'!$H$10+$BC437*'Norm-coeff'!$I$10+$BD437*'Norm-coeff'!$J$10+$BE437*'Norm-coeff'!$K$10+$BF437*'Norm-coeff'!$L$10+$BG437*'Norm-coeff'!$M$10+$BH437*'Norm-coeff'!$N$10+$BI437*'Norm-coeff'!$O$10</f>
        <v>1.42058735749591</v>
      </c>
      <c r="BX437" s="54">
        <f>'Norm-coeff'!$C$11+$AX437*'Norm-coeff'!$D$11+$AY437*'Norm-coeff'!$E$11+$AZ437*'Norm-coeff'!$F$11+$BA437*'Norm-coeff'!$G$11+$BB437*'Norm-coeff'!$H$11+$BC437*'Norm-coeff'!$I$11+$BD437*'Norm-coeff'!$J$11+$BE437*'Norm-coeff'!$K$11+$BF437*'Norm-coeff'!$L$11+$BG437*'Norm-coeff'!$M$11+$BH437*'Norm-coeff'!$N$11+$BI437*'Norm-coeff'!$O$11</f>
        <v>0.221233014421479</v>
      </c>
      <c r="BY437" s="54">
        <f>'Norm-coeff'!$C$12+$AX437*'Norm-coeff'!$D$12+$AY437*'Norm-coeff'!$E$12+$AZ437*'Norm-coeff'!$F$12+$BA437*'Norm-coeff'!$G$12+$BB437*'Norm-coeff'!$H$12+$BC437*'Norm-coeff'!$I$12+$BD437*'Norm-coeff'!$J$12+$BE437*'Norm-coeff'!$K$12+$BF437*'Norm-coeff'!$L$12+$BG437*'Norm-coeff'!$M$12+$BH437*'Norm-coeff'!$N$12+$BI437*'Norm-coeff'!$O$12</f>
        <v>0.283527502056037</v>
      </c>
      <c r="BZ437" s="54">
        <f>'Norm-coeff'!$C$13+$AX437*'Norm-coeff'!$D$13+$AY437*'Norm-coeff'!$E$13+$AZ437*'Norm-coeff'!$F$13+$BA437*'Norm-coeff'!$G$13+$BB437*'Norm-coeff'!$H$13+$BC437*'Norm-coeff'!$I$13+$BD437*'Norm-coeff'!$J$13+$BE437*'Norm-coeff'!$K$13+$BF437*'Norm-coeff'!$L$13+$BG437*'Norm-coeff'!$M$13+$BH437*'Norm-coeff'!$N$13+$BI437*'Norm-coeff'!$O$13</f>
        <v>-4.1864930554451202E-2</v>
      </c>
      <c r="CA437" s="54">
        <f>'Norm-coeff'!$C$14+$AX437*'Norm-coeff'!$D$14+$AY437*'Norm-coeff'!$E$14+$AZ437*'Norm-coeff'!$F$14+$BA437*'Norm-coeff'!$G$14+$BB437*'Norm-coeff'!$H$14+$BC437*'Norm-coeff'!$I$14+$BD437*'Norm-coeff'!$J$14+$BE437*'Norm-coeff'!$K$14+$BF437*'Norm-coeff'!$L$14+$BG437*'Norm-coeff'!$M$14+$BH437*'Norm-coeff'!$N$14+$BI437*'Norm-coeff'!$O$14</f>
        <v>4.2526983164477103</v>
      </c>
      <c r="CC437" s="54">
        <f t="shared" si="1356"/>
        <v>0</v>
      </c>
      <c r="CG437" s="54">
        <f t="shared" si="1232"/>
        <v>0</v>
      </c>
      <c r="CH437" s="54">
        <f t="shared" si="1210"/>
        <v>0</v>
      </c>
      <c r="CI437" s="54">
        <f t="shared" si="1233"/>
        <v>0</v>
      </c>
      <c r="CJ437" s="56">
        <f t="shared" si="1234"/>
        <v>0</v>
      </c>
      <c r="CK437" s="54">
        <f t="shared" si="1235"/>
        <v>0</v>
      </c>
      <c r="CL437" s="54">
        <f t="shared" si="1236"/>
        <v>0</v>
      </c>
      <c r="CM437" s="54">
        <f t="shared" si="1237"/>
        <v>0</v>
      </c>
      <c r="CN437" s="54">
        <f t="shared" si="1238"/>
        <v>0</v>
      </c>
      <c r="CO437" s="54">
        <f t="shared" si="1239"/>
        <v>0</v>
      </c>
      <c r="CP437" s="54">
        <f t="shared" si="1240"/>
        <v>0</v>
      </c>
      <c r="CQ437" s="54">
        <f t="shared" si="1241"/>
        <v>0</v>
      </c>
      <c r="CR437" s="54">
        <f t="shared" si="1242"/>
        <v>0</v>
      </c>
      <c r="CS437" s="54">
        <f t="shared" si="1243"/>
        <v>0</v>
      </c>
      <c r="CU437" s="54">
        <f t="shared" si="1244"/>
        <v>0</v>
      </c>
      <c r="CV437" s="54">
        <f t="shared" si="1245"/>
        <v>0</v>
      </c>
      <c r="CW437" s="54">
        <f t="shared" si="1246"/>
        <v>0</v>
      </c>
      <c r="CX437" s="54">
        <f t="shared" si="1247"/>
        <v>0</v>
      </c>
      <c r="CZ437" s="54">
        <f t="shared" si="1248"/>
        <v>0</v>
      </c>
      <c r="DA437" s="54">
        <f t="shared" si="1249"/>
        <v>0</v>
      </c>
      <c r="DB437" s="54">
        <f t="shared" si="1250"/>
        <v>0</v>
      </c>
      <c r="DC437" s="54">
        <f t="shared" si="1251"/>
        <v>0</v>
      </c>
      <c r="DD437" s="54">
        <f t="shared" si="1252"/>
        <v>0</v>
      </c>
      <c r="DE437" s="54">
        <f t="shared" si="1253"/>
        <v>0</v>
      </c>
      <c r="DF437" s="54">
        <f t="shared" si="1254"/>
        <v>0</v>
      </c>
      <c r="DG437" s="54">
        <f t="shared" si="1255"/>
        <v>2</v>
      </c>
      <c r="DH437" s="71">
        <f t="shared" si="1256"/>
        <v>0</v>
      </c>
      <c r="DI437" s="71">
        <f t="shared" si="1257"/>
        <v>0</v>
      </c>
      <c r="DJ437" s="54">
        <f t="shared" si="1258"/>
        <v>0</v>
      </c>
      <c r="DK437" s="54">
        <f t="shared" si="1259"/>
        <v>2</v>
      </c>
      <c r="DL437" s="4">
        <f t="shared" si="1184"/>
        <v>0</v>
      </c>
      <c r="DM437" s="3">
        <f t="shared" si="1260"/>
        <v>0</v>
      </c>
      <c r="DN437" s="3">
        <f t="shared" si="1261"/>
        <v>0</v>
      </c>
      <c r="DO437" s="4" t="e">
        <f t="shared" si="1262"/>
        <v>#DIV/0!</v>
      </c>
      <c r="DP437" s="57"/>
      <c r="DQ437" s="57"/>
      <c r="DR437" s="56">
        <f t="shared" si="1185"/>
        <v>2</v>
      </c>
      <c r="DS437" s="56">
        <f t="shared" si="1186"/>
        <v>0</v>
      </c>
      <c r="DT437" s="38">
        <f t="shared" si="1187"/>
        <v>0</v>
      </c>
      <c r="DU437" s="38">
        <f t="shared" si="1263"/>
        <v>2</v>
      </c>
      <c r="DV437" s="38">
        <f t="shared" si="1188"/>
        <v>0</v>
      </c>
      <c r="DW437" s="39">
        <f t="shared" si="1189"/>
        <v>0</v>
      </c>
      <c r="DX437" s="39">
        <f t="shared" si="1190"/>
        <v>0</v>
      </c>
      <c r="DY437" s="39">
        <f t="shared" si="1191"/>
        <v>0</v>
      </c>
      <c r="DZ437" s="39">
        <f t="shared" si="1192"/>
        <v>0</v>
      </c>
      <c r="EA437" s="39">
        <f t="shared" si="1193"/>
        <v>0</v>
      </c>
      <c r="EB437" s="37" t="e">
        <f t="shared" si="1264"/>
        <v>#DIV/0!</v>
      </c>
      <c r="EC437" s="37" t="e">
        <f t="shared" si="1265"/>
        <v>#DIV/0!</v>
      </c>
      <c r="ED437" s="37" t="e">
        <f t="shared" si="1266"/>
        <v>#DIV/0!</v>
      </c>
      <c r="EE437" s="37" t="e">
        <f t="shared" si="1267"/>
        <v>#DIV/0!</v>
      </c>
      <c r="EF437" s="39" t="e">
        <f t="shared" si="1268"/>
        <v>#DIV/0!</v>
      </c>
      <c r="EG437" s="37" t="e">
        <f t="shared" si="1269"/>
        <v>#DIV/0!</v>
      </c>
      <c r="EH437" s="37" t="e">
        <f t="shared" si="1270"/>
        <v>#DIV/0!</v>
      </c>
      <c r="EI437" s="11" t="b">
        <f t="shared" si="1271"/>
        <v>1</v>
      </c>
      <c r="EJ437" s="11" t="b">
        <f t="shared" si="1272"/>
        <v>0</v>
      </c>
      <c r="EK437" s="39" t="e">
        <f t="shared" si="1273"/>
        <v>#DIV/0!</v>
      </c>
      <c r="EL437" s="39" t="e">
        <f t="shared" si="1274"/>
        <v>#DIV/0!</v>
      </c>
      <c r="EM437" s="39" t="e">
        <f t="shared" si="1275"/>
        <v>#DIV/0!</v>
      </c>
      <c r="EN437" s="39" t="e">
        <f t="shared" si="1276"/>
        <v>#DIV/0!</v>
      </c>
      <c r="EO437" s="39" t="e">
        <f t="shared" si="1277"/>
        <v>#DIV/0!</v>
      </c>
      <c r="EP437" s="39" t="e">
        <f t="shared" si="1278"/>
        <v>#DIV/0!</v>
      </c>
      <c r="EQ437" s="39" t="e">
        <f t="shared" si="1279"/>
        <v>#DIV/0!</v>
      </c>
      <c r="ER437" s="39" t="e">
        <f t="shared" si="1280"/>
        <v>#DIV/0!</v>
      </c>
      <c r="ES437" s="58" t="str">
        <f t="shared" si="1281"/>
        <v>(OH,F,Cl)-dominate amphibole</v>
      </c>
      <c r="ET437" s="58" t="e">
        <f t="shared" si="1282"/>
        <v>#N/A</v>
      </c>
      <c r="EU437" s="56">
        <f t="shared" si="1194"/>
        <v>0</v>
      </c>
      <c r="EV437" s="56">
        <f t="shared" si="1195"/>
        <v>0</v>
      </c>
      <c r="EW437" s="56">
        <f t="shared" si="1196"/>
        <v>0</v>
      </c>
      <c r="EX437" s="56">
        <f t="shared" si="1197"/>
        <v>0</v>
      </c>
      <c r="EY437" s="56">
        <f t="shared" si="1198"/>
        <v>0</v>
      </c>
      <c r="EZ437" s="56">
        <f t="shared" si="1199"/>
        <v>0</v>
      </c>
      <c r="FA437" s="39">
        <f t="shared" si="1200"/>
        <v>0</v>
      </c>
      <c r="FB437" s="39">
        <f t="shared" si="1201"/>
        <v>0</v>
      </c>
      <c r="FC437" s="54">
        <f t="shared" si="1202"/>
        <v>0</v>
      </c>
      <c r="FD437" s="54">
        <f t="shared" si="1203"/>
        <v>0</v>
      </c>
      <c r="FE437" s="39">
        <f t="shared" si="1204"/>
        <v>0</v>
      </c>
      <c r="FF437" s="54">
        <f t="shared" si="1205"/>
        <v>0</v>
      </c>
      <c r="FG437" s="39">
        <f t="shared" si="1206"/>
        <v>0</v>
      </c>
      <c r="FH437" s="39">
        <f t="shared" si="1283"/>
        <v>0</v>
      </c>
      <c r="FI437" s="39">
        <f t="shared" si="1284"/>
        <v>0</v>
      </c>
      <c r="FJ437" s="39">
        <f t="shared" si="1285"/>
        <v>0</v>
      </c>
      <c r="FK437" s="39" t="e">
        <f t="shared" si="1286"/>
        <v>#DIV/0!</v>
      </c>
      <c r="FL437" s="39" t="e">
        <f t="shared" si="1287"/>
        <v>#DIV/0!</v>
      </c>
      <c r="FM437" s="39" t="e">
        <f t="shared" si="1288"/>
        <v>#DIV/0!</v>
      </c>
      <c r="FN437" s="39">
        <f t="shared" si="1289"/>
        <v>1</v>
      </c>
      <c r="FO437" s="39">
        <f t="shared" si="1207"/>
        <v>0</v>
      </c>
      <c r="FP437" s="39">
        <f t="shared" si="1208"/>
        <v>0</v>
      </c>
      <c r="FQ437" s="39">
        <f t="shared" si="1209"/>
        <v>0</v>
      </c>
      <c r="FR437" s="39">
        <f t="shared" si="1290"/>
        <v>0</v>
      </c>
      <c r="FS437" s="39">
        <f t="shared" si="1291"/>
        <v>0</v>
      </c>
      <c r="FU437" s="39" t="e">
        <f t="shared" si="1292"/>
        <v>#DIV/0!</v>
      </c>
      <c r="FV437" s="39" t="e">
        <f t="shared" si="1293"/>
        <v>#DIV/0!</v>
      </c>
      <c r="FW437" s="39" t="e">
        <f t="shared" si="1294"/>
        <v>#DIV/0!</v>
      </c>
      <c r="FY437" s="39" t="e">
        <f t="shared" si="1295"/>
        <v>#DIV/0!</v>
      </c>
      <c r="FZ437" s="39" t="e">
        <f t="shared" si="1296"/>
        <v>#DIV/0!</v>
      </c>
      <c r="GA437" s="39" t="e">
        <f t="shared" si="1297"/>
        <v>#DIV/0!</v>
      </c>
      <c r="GB437" s="39" t="e">
        <f t="shared" si="1298"/>
        <v>#DIV/0!</v>
      </c>
      <c r="GC437" s="39" t="e">
        <f t="shared" si="1299"/>
        <v>#DIV/0!</v>
      </c>
      <c r="GD437" s="39" t="e">
        <f t="shared" si="1300"/>
        <v>#DIV/0!</v>
      </c>
      <c r="GE437" s="39" t="e">
        <f t="shared" si="1301"/>
        <v>#DIV/0!</v>
      </c>
      <c r="GF437" s="39" t="e">
        <f t="shared" si="1302"/>
        <v>#DIV/0!</v>
      </c>
      <c r="GG437" s="39" t="e">
        <f t="shared" si="1303"/>
        <v>#DIV/0!</v>
      </c>
      <c r="GH437" s="39" t="e">
        <f t="shared" si="1304"/>
        <v>#DIV/0!</v>
      </c>
      <c r="GI437" s="39"/>
      <c r="GJ437" s="39" t="e">
        <f t="shared" si="1305"/>
        <v>#DIV/0!</v>
      </c>
      <c r="GK437" s="39" t="e">
        <f t="shared" si="1306"/>
        <v>#DIV/0!</v>
      </c>
      <c r="GL437" s="39" t="e">
        <f t="shared" si="1307"/>
        <v>#DIV/0!</v>
      </c>
      <c r="GM437" s="39" t="e">
        <f t="shared" si="1308"/>
        <v>#DIV/0!</v>
      </c>
      <c r="GN437" s="39" t="e">
        <f t="shared" si="1309"/>
        <v>#DIV/0!</v>
      </c>
      <c r="GO437" s="57"/>
      <c r="GP437" s="57" t="e">
        <f t="shared" si="1310"/>
        <v>#DIV/0!</v>
      </c>
      <c r="GQ437" s="59" t="e">
        <f t="shared" si="1311"/>
        <v>#DIV/0!</v>
      </c>
      <c r="GR437" s="41" t="e">
        <f t="shared" si="1312"/>
        <v>#DIV/0!</v>
      </c>
      <c r="GS437" s="57" t="e">
        <f t="shared" si="1313"/>
        <v>#DIV/0!</v>
      </c>
      <c r="GT437" s="57" t="e">
        <f t="shared" si="1314"/>
        <v>#DIV/0!</v>
      </c>
      <c r="GU437" s="57" t="e">
        <f t="shared" si="1315"/>
        <v>#DIV/0!</v>
      </c>
      <c r="GV437" s="57"/>
      <c r="GW437" s="42" t="e">
        <f t="shared" si="1316"/>
        <v>#DIV/0!</v>
      </c>
      <c r="GX437" s="42" t="e">
        <f t="shared" si="1317"/>
        <v>#DIV/0!</v>
      </c>
      <c r="GY437" s="42" t="e">
        <f t="shared" si="1318"/>
        <v>#DIV/0!</v>
      </c>
      <c r="GZ437" s="57"/>
      <c r="HA437" s="2" t="e">
        <f t="shared" si="1319"/>
        <v>#DIV/0!</v>
      </c>
      <c r="HB437" s="2" t="e">
        <f t="shared" si="1320"/>
        <v>#DIV/0!</v>
      </c>
      <c r="HC437" s="2" t="e">
        <f t="shared" si="1321"/>
        <v>#DIV/0!</v>
      </c>
      <c r="HD437" s="2" t="e">
        <f t="shared" si="1322"/>
        <v>#DIV/0!</v>
      </c>
      <c r="HE437" s="2" t="e">
        <f t="shared" si="1323"/>
        <v>#DIV/0!</v>
      </c>
      <c r="HF437" s="2" t="e">
        <f t="shared" si="1324"/>
        <v>#DIV/0!</v>
      </c>
      <c r="HG437" s="2" t="e">
        <f t="shared" si="1325"/>
        <v>#DIV/0!</v>
      </c>
      <c r="HH437" s="2" t="e">
        <f t="shared" si="1326"/>
        <v>#DIV/0!</v>
      </c>
      <c r="HI437" s="2" t="e">
        <f t="shared" si="1327"/>
        <v>#DIV/0!</v>
      </c>
      <c r="HJ437" s="11" t="e">
        <f t="shared" si="1328"/>
        <v>#DIV/0!</v>
      </c>
      <c r="HK437" s="60" t="e">
        <f t="shared" si="1329"/>
        <v>#DIV/0!</v>
      </c>
      <c r="HL437" s="57"/>
      <c r="HM437" s="57" t="e">
        <f t="shared" si="1330"/>
        <v>#DIV/0!</v>
      </c>
      <c r="HN437" s="57" t="e">
        <f t="shared" si="1331"/>
        <v>#DIV/0!</v>
      </c>
      <c r="HO437" s="57" t="e">
        <f t="shared" si="1332"/>
        <v>#DIV/0!</v>
      </c>
      <c r="HP437" s="57" t="e">
        <f t="shared" si="1333"/>
        <v>#DIV/0!</v>
      </c>
      <c r="HQ437" s="57" t="e">
        <f t="shared" si="1334"/>
        <v>#DIV/0!</v>
      </c>
      <c r="HR437" s="57"/>
      <c r="HS437" s="57" t="e">
        <f t="shared" si="1335"/>
        <v>#DIV/0!</v>
      </c>
      <c r="HT437" s="57" t="e">
        <f t="shared" si="1336"/>
        <v>#DIV/0!</v>
      </c>
      <c r="HU437" s="57" t="e">
        <f t="shared" si="1337"/>
        <v>#DIV/0!</v>
      </c>
      <c r="HV437" s="57" t="e">
        <f t="shared" si="1338"/>
        <v>#DIV/0!</v>
      </c>
      <c r="HW437" s="57" t="e">
        <f t="shared" si="1339"/>
        <v>#DIV/0!</v>
      </c>
      <c r="HX437" s="57"/>
      <c r="HY437" s="57" t="e">
        <f t="shared" si="1340"/>
        <v>#DIV/0!</v>
      </c>
      <c r="HZ437" s="57" t="e">
        <f t="shared" si="1341"/>
        <v>#DIV/0!</v>
      </c>
      <c r="IA437" s="57"/>
      <c r="IB437" s="61">
        <f t="shared" si="1342"/>
        <v>0</v>
      </c>
      <c r="IC437" s="57" t="str">
        <f t="shared" si="1343"/>
        <v/>
      </c>
      <c r="ID437" s="42"/>
      <c r="IE437" s="2" t="str">
        <f t="shared" si="1344"/>
        <v/>
      </c>
      <c r="IF437" s="60" t="e">
        <f t="shared" si="1345"/>
        <v>#DIV/0!</v>
      </c>
      <c r="IG437" s="60" t="str">
        <f t="shared" si="1346"/>
        <v/>
      </c>
      <c r="IH437" s="60" t="str">
        <f t="shared" si="1347"/>
        <v>zinco-</v>
      </c>
      <c r="II437" s="60" t="str">
        <f t="shared" si="1348"/>
        <v>mangano-</v>
      </c>
      <c r="IJ437" s="60" t="e">
        <f t="shared" si="1349"/>
        <v>#DIV/0!</v>
      </c>
      <c r="IK437" s="60" t="e">
        <f t="shared" si="1350"/>
        <v>#DIV/0!</v>
      </c>
      <c r="IL437" s="60" t="e">
        <f t="shared" si="1351"/>
        <v>#DIV/0!</v>
      </c>
      <c r="IM437" s="60" t="e">
        <f t="shared" si="1352"/>
        <v>#DIV/0!</v>
      </c>
      <c r="IN437" s="60" t="str">
        <f t="shared" si="1353"/>
        <v/>
      </c>
      <c r="IO437" s="60" t="str">
        <f t="shared" si="1354"/>
        <v/>
      </c>
      <c r="IP437" s="57"/>
      <c r="IQ437" s="57" t="str">
        <f t="shared" si="1355"/>
        <v>ERROR!!</v>
      </c>
    </row>
    <row r="438" spans="24:251">
      <c r="X438" s="29">
        <f t="shared" si="1211"/>
        <v>0</v>
      </c>
      <c r="Y438" s="29">
        <f t="shared" si="1212"/>
        <v>0</v>
      </c>
      <c r="Z438" s="29" t="e">
        <f t="shared" si="1213"/>
        <v>#DIV/0!</v>
      </c>
      <c r="AA438" s="29" t="e">
        <f t="shared" si="1214"/>
        <v>#DIV/0!</v>
      </c>
      <c r="AB438" s="29" t="e">
        <f t="shared" si="1215"/>
        <v>#DIV/0!</v>
      </c>
      <c r="AC438" s="29" t="e">
        <f t="shared" si="1216"/>
        <v>#DIV/0!</v>
      </c>
      <c r="AF438" s="23">
        <v>60.084299999999999</v>
      </c>
      <c r="AG438" s="23">
        <v>79.878799999999998</v>
      </c>
      <c r="AH438" s="23">
        <v>101.96120000000001</v>
      </c>
      <c r="AI438" s="23">
        <v>151.99039999999999</v>
      </c>
      <c r="AJ438" s="23">
        <v>159.69</v>
      </c>
      <c r="AK438" s="23">
        <v>71.846400000000003</v>
      </c>
      <c r="AL438" s="23">
        <v>70.9375</v>
      </c>
      <c r="AM438" s="23">
        <v>40.304400000000001</v>
      </c>
      <c r="AN438" s="23">
        <v>56.077399999999997</v>
      </c>
      <c r="AO438" s="23">
        <v>61.978999999999999</v>
      </c>
      <c r="AP438" s="23">
        <v>94.195999999999998</v>
      </c>
      <c r="AQ438" s="23">
        <v>18.998000000000001</v>
      </c>
      <c r="AR438" s="23">
        <v>35.450000000000003</v>
      </c>
      <c r="AS438" s="23">
        <v>29.88</v>
      </c>
      <c r="AT438" s="23">
        <v>74.691999999999993</v>
      </c>
      <c r="AU438" s="23">
        <v>81.39</v>
      </c>
      <c r="AX438" s="54">
        <f t="shared" si="1217"/>
        <v>0</v>
      </c>
      <c r="AY438" s="54">
        <f t="shared" si="1218"/>
        <v>0</v>
      </c>
      <c r="AZ438" s="54">
        <f t="shared" si="1219"/>
        <v>0</v>
      </c>
      <c r="BA438" s="54">
        <f t="shared" si="1220"/>
        <v>0</v>
      </c>
      <c r="BB438" s="54">
        <f t="shared" si="1221"/>
        <v>0</v>
      </c>
      <c r="BC438" s="54">
        <f t="shared" si="1222"/>
        <v>0</v>
      </c>
      <c r="BD438" s="54">
        <f t="shared" si="1223"/>
        <v>0</v>
      </c>
      <c r="BE438" s="54">
        <f t="shared" si="1224"/>
        <v>0</v>
      </c>
      <c r="BF438" s="54">
        <f t="shared" si="1225"/>
        <v>0</v>
      </c>
      <c r="BG438" s="54">
        <f t="shared" si="1226"/>
        <v>0</v>
      </c>
      <c r="BH438" s="54">
        <f t="shared" si="1227"/>
        <v>0</v>
      </c>
      <c r="BI438" s="54">
        <f t="shared" si="1228"/>
        <v>0</v>
      </c>
      <c r="BJ438" s="54">
        <f t="shared" si="1229"/>
        <v>0</v>
      </c>
      <c r="BK438" s="54">
        <f t="shared" si="1230"/>
        <v>0</v>
      </c>
      <c r="BL438" s="54">
        <f t="shared" si="1231"/>
        <v>0</v>
      </c>
      <c r="BM438" s="42"/>
      <c r="BO438" s="54">
        <f>'Norm-coeff'!$C$2+$AX438*'Norm-coeff'!$D$2+$AY438*'Norm-coeff'!$E$2+$AZ438*'Norm-coeff'!$F$2+$BA438*'Norm-coeff'!$G$2+$BB438*'Norm-coeff'!$H$2+$BC438*'Norm-coeff'!$I$2+$BD438*'Norm-coeff'!$J$2+$BE438*'Norm-coeff'!$K$2+$BF438*'Norm-coeff'!$L$2+$BG438*'Norm-coeff'!$M$2+$BH438*'Norm-coeff'!$N$2+$BI438*'Norm-coeff'!$O$2</f>
        <v>5.4045421474420303</v>
      </c>
      <c r="BP438" s="54">
        <f>'Norm-coeff'!$C$3+$AX438*'Norm-coeff'!$D$3+$AY438*'Norm-coeff'!$E$3+$AZ438*'Norm-coeff'!$F$3+$BA438*'Norm-coeff'!$G$3+$BB438*'Norm-coeff'!$H$3+$BC438*'Norm-coeff'!$I$3+$BD438*'Norm-coeff'!$J$3+$BE438*'Norm-coeff'!$K$3+$BF438*'Norm-coeff'!$L$3+$BG438*'Norm-coeff'!$M$3+$BH438*'Norm-coeff'!$N$3+$BI438*'Norm-coeff'!$O$3</f>
        <v>3.15319116612705</v>
      </c>
      <c r="BQ438" s="54">
        <f>'Norm-coeff'!$C$4+$AX438*'Norm-coeff'!$D$4+$AY438*'Norm-coeff'!$E$4+$AZ438*'Norm-coeff'!$F$4+$BA438*'Norm-coeff'!$G$4+$BB438*'Norm-coeff'!$H$4+$BC438*'Norm-coeff'!$I$4+$BD438*'Norm-coeff'!$J$4+$BE438*'Norm-coeff'!$K$4+$BF438*'Norm-coeff'!$L$4+$BG438*'Norm-coeff'!$M$4+$BH438*'Norm-coeff'!$N$4+$BI438*'Norm-coeff'!$O$4</f>
        <v>1.42115649462768</v>
      </c>
      <c r="BR438" s="54">
        <f>'Norm-coeff'!$C$5+$AX438*'Norm-coeff'!$D$5+$AY438*'Norm-coeff'!$E$5+$AZ438*'Norm-coeff'!$F$5+$BA438*'Norm-coeff'!$G$5+$BB438*'Norm-coeff'!$H$5+$BC438*'Norm-coeff'!$I$5+$BD438*'Norm-coeff'!$J$5+$BE438*'Norm-coeff'!$K$5+$BF438*'Norm-coeff'!$L$5+$BG438*'Norm-coeff'!$M$5+$BH438*'Norm-coeff'!$N$5+$BI438*'Norm-coeff'!$O$5</f>
        <v>1.0553329241296201</v>
      </c>
      <c r="BS438" s="54">
        <f>'Norm-coeff'!$C$6+$AX438*'Norm-coeff'!$D$6+$AY438*'Norm-coeff'!$E$6+$AZ438*'Norm-coeff'!$F$6+$BA438*'Norm-coeff'!$G$6+$BB438*'Norm-coeff'!$H$6+$BC438*'Norm-coeff'!$I$6+$BD438*'Norm-coeff'!$J$6+$BE438*'Norm-coeff'!$K$6+$BF438*'Norm-coeff'!$L$6+$BG438*'Norm-coeff'!$M$6+$BH438*'Norm-coeff'!$N$6+$BI438*'Norm-coeff'!$O$6</f>
        <v>-1.48700885495103E-2</v>
      </c>
      <c r="BT438" s="54">
        <f>'Norm-coeff'!$C$7+$AX438*'Norm-coeff'!$D$7+$AY438*'Norm-coeff'!$E$7+$AZ438*'Norm-coeff'!$F$7+$BA438*'Norm-coeff'!$G$7+$BB438*'Norm-coeff'!$H$7+$BC438*'Norm-coeff'!$I$7+$BD438*'Norm-coeff'!$J$7+$BE438*'Norm-coeff'!$K$7+$BF438*'Norm-coeff'!$L$7+$BG438*'Norm-coeff'!$M$7+$BH438*'Norm-coeff'!$N$7+$BI438*'Norm-coeff'!$O$7</f>
        <v>2.0907583608832998</v>
      </c>
      <c r="BU438" s="54">
        <f>'Norm-coeff'!$C$8+$AX438*'Norm-coeff'!$D$8+$AY438*'Norm-coeff'!$E$8+$AZ438*'Norm-coeff'!$F$8+$BA438*'Norm-coeff'!$G$8+$BB438*'Norm-coeff'!$H$8+$BC438*'Norm-coeff'!$I$8+$BD438*'Norm-coeff'!$J$8+$BE438*'Norm-coeff'!$K$8+$BF438*'Norm-coeff'!$L$8+$BG438*'Norm-coeff'!$M$8+$BH438*'Norm-coeff'!$N$8+$BI438*'Norm-coeff'!$O$8</f>
        <v>0.65894159836244504</v>
      </c>
      <c r="BV438" s="54">
        <f>'Norm-coeff'!$C$9+$AX438*'Norm-coeff'!$D$9+$AY438*'Norm-coeff'!$E$9+$AZ438*'Norm-coeff'!$F$9+$BA438*'Norm-coeff'!$G$9+$BB438*'Norm-coeff'!$H$9+$BC438*'Norm-coeff'!$I$9+$BD438*'Norm-coeff'!$J$9+$BE438*'Norm-coeff'!$K$9+$BF438*'Norm-coeff'!$L$9+$BG438*'Norm-coeff'!$M$9+$BH438*'Norm-coeff'!$N$9+$BI438*'Norm-coeff'!$O$9</f>
        <v>1.48961085014701</v>
      </c>
      <c r="BW438" s="54">
        <f>'Norm-coeff'!$C$10+$AX438*'Norm-coeff'!$D$10+$AY438*'Norm-coeff'!$E$10+$AZ438*'Norm-coeff'!$F$10+$BA438*'Norm-coeff'!$G$10+$BB438*'Norm-coeff'!$H$10+$BC438*'Norm-coeff'!$I$10+$BD438*'Norm-coeff'!$J$10+$BE438*'Norm-coeff'!$K$10+$BF438*'Norm-coeff'!$L$10+$BG438*'Norm-coeff'!$M$10+$BH438*'Norm-coeff'!$N$10+$BI438*'Norm-coeff'!$O$10</f>
        <v>1.42058735749591</v>
      </c>
      <c r="BX438" s="54">
        <f>'Norm-coeff'!$C$11+$AX438*'Norm-coeff'!$D$11+$AY438*'Norm-coeff'!$E$11+$AZ438*'Norm-coeff'!$F$11+$BA438*'Norm-coeff'!$G$11+$BB438*'Norm-coeff'!$H$11+$BC438*'Norm-coeff'!$I$11+$BD438*'Norm-coeff'!$J$11+$BE438*'Norm-coeff'!$K$11+$BF438*'Norm-coeff'!$L$11+$BG438*'Norm-coeff'!$M$11+$BH438*'Norm-coeff'!$N$11+$BI438*'Norm-coeff'!$O$11</f>
        <v>0.221233014421479</v>
      </c>
      <c r="BY438" s="54">
        <f>'Norm-coeff'!$C$12+$AX438*'Norm-coeff'!$D$12+$AY438*'Norm-coeff'!$E$12+$AZ438*'Norm-coeff'!$F$12+$BA438*'Norm-coeff'!$G$12+$BB438*'Norm-coeff'!$H$12+$BC438*'Norm-coeff'!$I$12+$BD438*'Norm-coeff'!$J$12+$BE438*'Norm-coeff'!$K$12+$BF438*'Norm-coeff'!$L$12+$BG438*'Norm-coeff'!$M$12+$BH438*'Norm-coeff'!$N$12+$BI438*'Norm-coeff'!$O$12</f>
        <v>0.283527502056037</v>
      </c>
      <c r="BZ438" s="54">
        <f>'Norm-coeff'!$C$13+$AX438*'Norm-coeff'!$D$13+$AY438*'Norm-coeff'!$E$13+$AZ438*'Norm-coeff'!$F$13+$BA438*'Norm-coeff'!$G$13+$BB438*'Norm-coeff'!$H$13+$BC438*'Norm-coeff'!$I$13+$BD438*'Norm-coeff'!$J$13+$BE438*'Norm-coeff'!$K$13+$BF438*'Norm-coeff'!$L$13+$BG438*'Norm-coeff'!$M$13+$BH438*'Norm-coeff'!$N$13+$BI438*'Norm-coeff'!$O$13</f>
        <v>-4.1864930554451202E-2</v>
      </c>
      <c r="CA438" s="54">
        <f>'Norm-coeff'!$C$14+$AX438*'Norm-coeff'!$D$14+$AY438*'Norm-coeff'!$E$14+$AZ438*'Norm-coeff'!$F$14+$BA438*'Norm-coeff'!$G$14+$BB438*'Norm-coeff'!$H$14+$BC438*'Norm-coeff'!$I$14+$BD438*'Norm-coeff'!$J$14+$BE438*'Norm-coeff'!$K$14+$BF438*'Norm-coeff'!$L$14+$BG438*'Norm-coeff'!$M$14+$BH438*'Norm-coeff'!$N$14+$BI438*'Norm-coeff'!$O$14</f>
        <v>4.2526983164477103</v>
      </c>
      <c r="CC438" s="54">
        <f t="shared" si="1356"/>
        <v>0</v>
      </c>
      <c r="CG438" s="54">
        <f t="shared" si="1232"/>
        <v>0</v>
      </c>
      <c r="CH438" s="54">
        <f t="shared" si="1210"/>
        <v>0</v>
      </c>
      <c r="CI438" s="54">
        <f t="shared" si="1233"/>
        <v>0</v>
      </c>
      <c r="CJ438" s="56">
        <f t="shared" si="1234"/>
        <v>0</v>
      </c>
      <c r="CK438" s="54">
        <f t="shared" si="1235"/>
        <v>0</v>
      </c>
      <c r="CL438" s="54">
        <f t="shared" si="1236"/>
        <v>0</v>
      </c>
      <c r="CM438" s="54">
        <f t="shared" si="1237"/>
        <v>0</v>
      </c>
      <c r="CN438" s="54">
        <f t="shared" si="1238"/>
        <v>0</v>
      </c>
      <c r="CO438" s="54">
        <f t="shared" si="1239"/>
        <v>0</v>
      </c>
      <c r="CP438" s="54">
        <f t="shared" si="1240"/>
        <v>0</v>
      </c>
      <c r="CQ438" s="54">
        <f t="shared" si="1241"/>
        <v>0</v>
      </c>
      <c r="CR438" s="54">
        <f t="shared" si="1242"/>
        <v>0</v>
      </c>
      <c r="CS438" s="54">
        <f t="shared" si="1243"/>
        <v>0</v>
      </c>
      <c r="CU438" s="54">
        <f t="shared" si="1244"/>
        <v>0</v>
      </c>
      <c r="CV438" s="54">
        <f t="shared" si="1245"/>
        <v>0</v>
      </c>
      <c r="CW438" s="54">
        <f t="shared" si="1246"/>
        <v>0</v>
      </c>
      <c r="CX438" s="54">
        <f t="shared" si="1247"/>
        <v>0</v>
      </c>
      <c r="CZ438" s="54">
        <f t="shared" si="1248"/>
        <v>0</v>
      </c>
      <c r="DA438" s="54">
        <f t="shared" si="1249"/>
        <v>0</v>
      </c>
      <c r="DB438" s="54">
        <f t="shared" si="1250"/>
        <v>0</v>
      </c>
      <c r="DC438" s="54">
        <f t="shared" si="1251"/>
        <v>0</v>
      </c>
      <c r="DD438" s="54">
        <f t="shared" si="1252"/>
        <v>0</v>
      </c>
      <c r="DE438" s="54">
        <f t="shared" si="1253"/>
        <v>0</v>
      </c>
      <c r="DF438" s="54">
        <f t="shared" si="1254"/>
        <v>0</v>
      </c>
      <c r="DG438" s="54">
        <f t="shared" si="1255"/>
        <v>2</v>
      </c>
      <c r="DH438" s="71">
        <f t="shared" si="1256"/>
        <v>0</v>
      </c>
      <c r="DI438" s="71">
        <f t="shared" si="1257"/>
        <v>0</v>
      </c>
      <c r="DJ438" s="54">
        <f t="shared" si="1258"/>
        <v>0</v>
      </c>
      <c r="DK438" s="54">
        <f t="shared" si="1259"/>
        <v>2</v>
      </c>
      <c r="DL438" s="4">
        <f t="shared" si="1184"/>
        <v>0</v>
      </c>
      <c r="DM438" s="3">
        <f t="shared" si="1260"/>
        <v>0</v>
      </c>
      <c r="DN438" s="3">
        <f t="shared" si="1261"/>
        <v>0</v>
      </c>
      <c r="DO438" s="4" t="e">
        <f t="shared" si="1262"/>
        <v>#DIV/0!</v>
      </c>
      <c r="DP438" s="57"/>
      <c r="DQ438" s="57"/>
      <c r="DR438" s="56">
        <f t="shared" si="1185"/>
        <v>2</v>
      </c>
      <c r="DS438" s="56">
        <f t="shared" si="1186"/>
        <v>0</v>
      </c>
      <c r="DT438" s="38">
        <f t="shared" si="1187"/>
        <v>0</v>
      </c>
      <c r="DU438" s="38">
        <f t="shared" si="1263"/>
        <v>2</v>
      </c>
      <c r="DV438" s="38">
        <f t="shared" si="1188"/>
        <v>0</v>
      </c>
      <c r="DW438" s="39">
        <f t="shared" si="1189"/>
        <v>0</v>
      </c>
      <c r="DX438" s="39">
        <f t="shared" si="1190"/>
        <v>0</v>
      </c>
      <c r="DY438" s="39">
        <f t="shared" si="1191"/>
        <v>0</v>
      </c>
      <c r="DZ438" s="39">
        <f t="shared" si="1192"/>
        <v>0</v>
      </c>
      <c r="EA438" s="39">
        <f t="shared" si="1193"/>
        <v>0</v>
      </c>
      <c r="EB438" s="37" t="e">
        <f t="shared" si="1264"/>
        <v>#DIV/0!</v>
      </c>
      <c r="EC438" s="37" t="e">
        <f t="shared" si="1265"/>
        <v>#DIV/0!</v>
      </c>
      <c r="ED438" s="37" t="e">
        <f t="shared" si="1266"/>
        <v>#DIV/0!</v>
      </c>
      <c r="EE438" s="37" t="e">
        <f t="shared" si="1267"/>
        <v>#DIV/0!</v>
      </c>
      <c r="EF438" s="39" t="e">
        <f t="shared" si="1268"/>
        <v>#DIV/0!</v>
      </c>
      <c r="EG438" s="37" t="e">
        <f t="shared" si="1269"/>
        <v>#DIV/0!</v>
      </c>
      <c r="EH438" s="37" t="e">
        <f t="shared" si="1270"/>
        <v>#DIV/0!</v>
      </c>
      <c r="EI438" s="11" t="b">
        <f t="shared" si="1271"/>
        <v>1</v>
      </c>
      <c r="EJ438" s="11" t="b">
        <f t="shared" si="1272"/>
        <v>0</v>
      </c>
      <c r="EK438" s="39" t="e">
        <f t="shared" si="1273"/>
        <v>#DIV/0!</v>
      </c>
      <c r="EL438" s="39" t="e">
        <f t="shared" si="1274"/>
        <v>#DIV/0!</v>
      </c>
      <c r="EM438" s="39" t="e">
        <f t="shared" si="1275"/>
        <v>#DIV/0!</v>
      </c>
      <c r="EN438" s="39" t="e">
        <f t="shared" si="1276"/>
        <v>#DIV/0!</v>
      </c>
      <c r="EO438" s="39" t="e">
        <f t="shared" si="1277"/>
        <v>#DIV/0!</v>
      </c>
      <c r="EP438" s="39" t="e">
        <f t="shared" si="1278"/>
        <v>#DIV/0!</v>
      </c>
      <c r="EQ438" s="39" t="e">
        <f t="shared" si="1279"/>
        <v>#DIV/0!</v>
      </c>
      <c r="ER438" s="39" t="e">
        <f t="shared" si="1280"/>
        <v>#DIV/0!</v>
      </c>
      <c r="ES438" s="58" t="str">
        <f t="shared" si="1281"/>
        <v>(OH,F,Cl)-dominate amphibole</v>
      </c>
      <c r="ET438" s="58" t="e">
        <f t="shared" si="1282"/>
        <v>#N/A</v>
      </c>
      <c r="EU438" s="56">
        <f t="shared" si="1194"/>
        <v>0</v>
      </c>
      <c r="EV438" s="56">
        <f t="shared" si="1195"/>
        <v>0</v>
      </c>
      <c r="EW438" s="56">
        <f t="shared" si="1196"/>
        <v>0</v>
      </c>
      <c r="EX438" s="56">
        <f t="shared" si="1197"/>
        <v>0</v>
      </c>
      <c r="EY438" s="56">
        <f t="shared" si="1198"/>
        <v>0</v>
      </c>
      <c r="EZ438" s="56">
        <f t="shared" si="1199"/>
        <v>0</v>
      </c>
      <c r="FA438" s="39">
        <f t="shared" si="1200"/>
        <v>0</v>
      </c>
      <c r="FB438" s="39">
        <f t="shared" si="1201"/>
        <v>0</v>
      </c>
      <c r="FC438" s="54">
        <f t="shared" si="1202"/>
        <v>0</v>
      </c>
      <c r="FD438" s="54">
        <f t="shared" si="1203"/>
        <v>0</v>
      </c>
      <c r="FE438" s="39">
        <f t="shared" si="1204"/>
        <v>0</v>
      </c>
      <c r="FF438" s="54">
        <f t="shared" si="1205"/>
        <v>0</v>
      </c>
      <c r="FG438" s="39">
        <f t="shared" si="1206"/>
        <v>0</v>
      </c>
      <c r="FH438" s="39">
        <f t="shared" si="1283"/>
        <v>0</v>
      </c>
      <c r="FI438" s="39">
        <f t="shared" si="1284"/>
        <v>0</v>
      </c>
      <c r="FJ438" s="39">
        <f t="shared" si="1285"/>
        <v>0</v>
      </c>
      <c r="FK438" s="39" t="e">
        <f t="shared" si="1286"/>
        <v>#DIV/0!</v>
      </c>
      <c r="FL438" s="39" t="e">
        <f t="shared" si="1287"/>
        <v>#DIV/0!</v>
      </c>
      <c r="FM438" s="39" t="e">
        <f t="shared" si="1288"/>
        <v>#DIV/0!</v>
      </c>
      <c r="FN438" s="39">
        <f t="shared" si="1289"/>
        <v>1</v>
      </c>
      <c r="FO438" s="39">
        <f t="shared" si="1207"/>
        <v>0</v>
      </c>
      <c r="FP438" s="39">
        <f t="shared" si="1208"/>
        <v>0</v>
      </c>
      <c r="FQ438" s="39">
        <f t="shared" si="1209"/>
        <v>0</v>
      </c>
      <c r="FR438" s="39">
        <f t="shared" si="1290"/>
        <v>0</v>
      </c>
      <c r="FS438" s="39">
        <f t="shared" si="1291"/>
        <v>0</v>
      </c>
      <c r="FU438" s="39" t="e">
        <f t="shared" si="1292"/>
        <v>#DIV/0!</v>
      </c>
      <c r="FV438" s="39" t="e">
        <f t="shared" si="1293"/>
        <v>#DIV/0!</v>
      </c>
      <c r="FW438" s="39" t="e">
        <f t="shared" si="1294"/>
        <v>#DIV/0!</v>
      </c>
      <c r="FY438" s="39" t="e">
        <f t="shared" si="1295"/>
        <v>#DIV/0!</v>
      </c>
      <c r="FZ438" s="39" t="e">
        <f t="shared" si="1296"/>
        <v>#DIV/0!</v>
      </c>
      <c r="GA438" s="39" t="e">
        <f t="shared" si="1297"/>
        <v>#DIV/0!</v>
      </c>
      <c r="GB438" s="39" t="e">
        <f t="shared" si="1298"/>
        <v>#DIV/0!</v>
      </c>
      <c r="GC438" s="39" t="e">
        <f t="shared" si="1299"/>
        <v>#DIV/0!</v>
      </c>
      <c r="GD438" s="39" t="e">
        <f t="shared" si="1300"/>
        <v>#DIV/0!</v>
      </c>
      <c r="GE438" s="39" t="e">
        <f t="shared" si="1301"/>
        <v>#DIV/0!</v>
      </c>
      <c r="GF438" s="39" t="e">
        <f t="shared" si="1302"/>
        <v>#DIV/0!</v>
      </c>
      <c r="GG438" s="39" t="e">
        <f t="shared" si="1303"/>
        <v>#DIV/0!</v>
      </c>
      <c r="GH438" s="39" t="e">
        <f t="shared" si="1304"/>
        <v>#DIV/0!</v>
      </c>
      <c r="GI438" s="39"/>
      <c r="GJ438" s="39" t="e">
        <f t="shared" si="1305"/>
        <v>#DIV/0!</v>
      </c>
      <c r="GK438" s="39" t="e">
        <f t="shared" si="1306"/>
        <v>#DIV/0!</v>
      </c>
      <c r="GL438" s="39" t="e">
        <f t="shared" si="1307"/>
        <v>#DIV/0!</v>
      </c>
      <c r="GM438" s="39" t="e">
        <f t="shared" si="1308"/>
        <v>#DIV/0!</v>
      </c>
      <c r="GN438" s="39" t="e">
        <f t="shared" si="1309"/>
        <v>#DIV/0!</v>
      </c>
      <c r="GO438" s="57"/>
      <c r="GP438" s="57" t="e">
        <f t="shared" si="1310"/>
        <v>#DIV/0!</v>
      </c>
      <c r="GQ438" s="59" t="e">
        <f t="shared" si="1311"/>
        <v>#DIV/0!</v>
      </c>
      <c r="GR438" s="41" t="e">
        <f t="shared" si="1312"/>
        <v>#DIV/0!</v>
      </c>
      <c r="GS438" s="57" t="e">
        <f t="shared" si="1313"/>
        <v>#DIV/0!</v>
      </c>
      <c r="GT438" s="57" t="e">
        <f t="shared" si="1314"/>
        <v>#DIV/0!</v>
      </c>
      <c r="GU438" s="57" t="e">
        <f t="shared" si="1315"/>
        <v>#DIV/0!</v>
      </c>
      <c r="GV438" s="57"/>
      <c r="GW438" s="42" t="e">
        <f t="shared" si="1316"/>
        <v>#DIV/0!</v>
      </c>
      <c r="GX438" s="42" t="e">
        <f t="shared" si="1317"/>
        <v>#DIV/0!</v>
      </c>
      <c r="GY438" s="42" t="e">
        <f t="shared" si="1318"/>
        <v>#DIV/0!</v>
      </c>
      <c r="GZ438" s="57"/>
      <c r="HA438" s="2" t="e">
        <f t="shared" si="1319"/>
        <v>#DIV/0!</v>
      </c>
      <c r="HB438" s="2" t="e">
        <f t="shared" si="1320"/>
        <v>#DIV/0!</v>
      </c>
      <c r="HC438" s="2" t="e">
        <f t="shared" si="1321"/>
        <v>#DIV/0!</v>
      </c>
      <c r="HD438" s="2" t="e">
        <f t="shared" si="1322"/>
        <v>#DIV/0!</v>
      </c>
      <c r="HE438" s="2" t="e">
        <f t="shared" si="1323"/>
        <v>#DIV/0!</v>
      </c>
      <c r="HF438" s="2" t="e">
        <f t="shared" si="1324"/>
        <v>#DIV/0!</v>
      </c>
      <c r="HG438" s="2" t="e">
        <f t="shared" si="1325"/>
        <v>#DIV/0!</v>
      </c>
      <c r="HH438" s="2" t="e">
        <f t="shared" si="1326"/>
        <v>#DIV/0!</v>
      </c>
      <c r="HI438" s="2" t="e">
        <f t="shared" si="1327"/>
        <v>#DIV/0!</v>
      </c>
      <c r="HJ438" s="11" t="e">
        <f t="shared" si="1328"/>
        <v>#DIV/0!</v>
      </c>
      <c r="HK438" s="60" t="e">
        <f t="shared" si="1329"/>
        <v>#DIV/0!</v>
      </c>
      <c r="HL438" s="57"/>
      <c r="HM438" s="57" t="e">
        <f t="shared" si="1330"/>
        <v>#DIV/0!</v>
      </c>
      <c r="HN438" s="57" t="e">
        <f t="shared" si="1331"/>
        <v>#DIV/0!</v>
      </c>
      <c r="HO438" s="57" t="e">
        <f t="shared" si="1332"/>
        <v>#DIV/0!</v>
      </c>
      <c r="HP438" s="57" t="e">
        <f t="shared" si="1333"/>
        <v>#DIV/0!</v>
      </c>
      <c r="HQ438" s="57" t="e">
        <f t="shared" si="1334"/>
        <v>#DIV/0!</v>
      </c>
      <c r="HR438" s="57"/>
      <c r="HS438" s="57" t="e">
        <f t="shared" si="1335"/>
        <v>#DIV/0!</v>
      </c>
      <c r="HT438" s="57" t="e">
        <f t="shared" si="1336"/>
        <v>#DIV/0!</v>
      </c>
      <c r="HU438" s="57" t="e">
        <f t="shared" si="1337"/>
        <v>#DIV/0!</v>
      </c>
      <c r="HV438" s="57" t="e">
        <f t="shared" si="1338"/>
        <v>#DIV/0!</v>
      </c>
      <c r="HW438" s="57" t="e">
        <f t="shared" si="1339"/>
        <v>#DIV/0!</v>
      </c>
      <c r="HX438" s="57"/>
      <c r="HY438" s="57" t="e">
        <f t="shared" si="1340"/>
        <v>#DIV/0!</v>
      </c>
      <c r="HZ438" s="57" t="e">
        <f t="shared" si="1341"/>
        <v>#DIV/0!</v>
      </c>
      <c r="IA438" s="57"/>
      <c r="IB438" s="61">
        <f t="shared" si="1342"/>
        <v>0</v>
      </c>
      <c r="IC438" s="57" t="str">
        <f t="shared" si="1343"/>
        <v/>
      </c>
      <c r="ID438" s="42"/>
      <c r="IE438" s="2" t="str">
        <f t="shared" si="1344"/>
        <v/>
      </c>
      <c r="IF438" s="60" t="e">
        <f t="shared" si="1345"/>
        <v>#DIV/0!</v>
      </c>
      <c r="IG438" s="60" t="str">
        <f t="shared" si="1346"/>
        <v/>
      </c>
      <c r="IH438" s="60" t="str">
        <f t="shared" si="1347"/>
        <v>zinco-</v>
      </c>
      <c r="II438" s="60" t="str">
        <f t="shared" si="1348"/>
        <v>mangano-</v>
      </c>
      <c r="IJ438" s="60" t="e">
        <f t="shared" si="1349"/>
        <v>#DIV/0!</v>
      </c>
      <c r="IK438" s="60" t="e">
        <f t="shared" si="1350"/>
        <v>#DIV/0!</v>
      </c>
      <c r="IL438" s="60" t="e">
        <f t="shared" si="1351"/>
        <v>#DIV/0!</v>
      </c>
      <c r="IM438" s="60" t="e">
        <f t="shared" si="1352"/>
        <v>#DIV/0!</v>
      </c>
      <c r="IN438" s="60" t="str">
        <f t="shared" si="1353"/>
        <v/>
      </c>
      <c r="IO438" s="60" t="str">
        <f t="shared" si="1354"/>
        <v/>
      </c>
      <c r="IP438" s="57"/>
      <c r="IQ438" s="57" t="str">
        <f t="shared" si="1355"/>
        <v>ERROR!!</v>
      </c>
    </row>
    <row r="439" spans="24:251">
      <c r="X439" s="29">
        <f t="shared" si="1211"/>
        <v>0</v>
      </c>
      <c r="Y439" s="29">
        <f t="shared" si="1212"/>
        <v>0</v>
      </c>
      <c r="Z439" s="29" t="e">
        <f t="shared" si="1213"/>
        <v>#DIV/0!</v>
      </c>
      <c r="AA439" s="29" t="e">
        <f t="shared" si="1214"/>
        <v>#DIV/0!</v>
      </c>
      <c r="AB439" s="29" t="e">
        <f t="shared" si="1215"/>
        <v>#DIV/0!</v>
      </c>
      <c r="AC439" s="29" t="e">
        <f t="shared" si="1216"/>
        <v>#DIV/0!</v>
      </c>
      <c r="AF439" s="23">
        <v>60.084299999999999</v>
      </c>
      <c r="AG439" s="23">
        <v>79.878799999999998</v>
      </c>
      <c r="AH439" s="23">
        <v>101.96120000000001</v>
      </c>
      <c r="AI439" s="23">
        <v>151.99039999999999</v>
      </c>
      <c r="AJ439" s="23">
        <v>159.69</v>
      </c>
      <c r="AK439" s="23">
        <v>71.846400000000003</v>
      </c>
      <c r="AL439" s="23">
        <v>70.9375</v>
      </c>
      <c r="AM439" s="23">
        <v>40.304400000000001</v>
      </c>
      <c r="AN439" s="23">
        <v>56.077399999999997</v>
      </c>
      <c r="AO439" s="23">
        <v>61.978999999999999</v>
      </c>
      <c r="AP439" s="23">
        <v>94.195999999999998</v>
      </c>
      <c r="AQ439" s="23">
        <v>18.998000000000001</v>
      </c>
      <c r="AR439" s="23">
        <v>35.450000000000003</v>
      </c>
      <c r="AS439" s="23">
        <v>29.88</v>
      </c>
      <c r="AT439" s="23">
        <v>74.691999999999993</v>
      </c>
      <c r="AU439" s="23">
        <v>81.39</v>
      </c>
      <c r="AX439" s="54">
        <f t="shared" si="1217"/>
        <v>0</v>
      </c>
      <c r="AY439" s="54">
        <f t="shared" si="1218"/>
        <v>0</v>
      </c>
      <c r="AZ439" s="54">
        <f t="shared" si="1219"/>
        <v>0</v>
      </c>
      <c r="BA439" s="54">
        <f t="shared" si="1220"/>
        <v>0</v>
      </c>
      <c r="BB439" s="54">
        <f t="shared" si="1221"/>
        <v>0</v>
      </c>
      <c r="BC439" s="54">
        <f t="shared" si="1222"/>
        <v>0</v>
      </c>
      <c r="BD439" s="54">
        <f t="shared" si="1223"/>
        <v>0</v>
      </c>
      <c r="BE439" s="54">
        <f t="shared" si="1224"/>
        <v>0</v>
      </c>
      <c r="BF439" s="54">
        <f t="shared" si="1225"/>
        <v>0</v>
      </c>
      <c r="BG439" s="54">
        <f t="shared" si="1226"/>
        <v>0</v>
      </c>
      <c r="BH439" s="54">
        <f t="shared" si="1227"/>
        <v>0</v>
      </c>
      <c r="BI439" s="54">
        <f t="shared" si="1228"/>
        <v>0</v>
      </c>
      <c r="BJ439" s="54">
        <f t="shared" si="1229"/>
        <v>0</v>
      </c>
      <c r="BK439" s="54">
        <f t="shared" si="1230"/>
        <v>0</v>
      </c>
      <c r="BL439" s="54">
        <f t="shared" si="1231"/>
        <v>0</v>
      </c>
      <c r="BM439" s="42"/>
      <c r="BO439" s="54">
        <f>'Norm-coeff'!$C$2+$AX439*'Norm-coeff'!$D$2+$AY439*'Norm-coeff'!$E$2+$AZ439*'Norm-coeff'!$F$2+$BA439*'Norm-coeff'!$G$2+$BB439*'Norm-coeff'!$H$2+$BC439*'Norm-coeff'!$I$2+$BD439*'Norm-coeff'!$J$2+$BE439*'Norm-coeff'!$K$2+$BF439*'Norm-coeff'!$L$2+$BG439*'Norm-coeff'!$M$2+$BH439*'Norm-coeff'!$N$2+$BI439*'Norm-coeff'!$O$2</f>
        <v>5.4045421474420303</v>
      </c>
      <c r="BP439" s="54">
        <f>'Norm-coeff'!$C$3+$AX439*'Norm-coeff'!$D$3+$AY439*'Norm-coeff'!$E$3+$AZ439*'Norm-coeff'!$F$3+$BA439*'Norm-coeff'!$G$3+$BB439*'Norm-coeff'!$H$3+$BC439*'Norm-coeff'!$I$3+$BD439*'Norm-coeff'!$J$3+$BE439*'Norm-coeff'!$K$3+$BF439*'Norm-coeff'!$L$3+$BG439*'Norm-coeff'!$M$3+$BH439*'Norm-coeff'!$N$3+$BI439*'Norm-coeff'!$O$3</f>
        <v>3.15319116612705</v>
      </c>
      <c r="BQ439" s="54">
        <f>'Norm-coeff'!$C$4+$AX439*'Norm-coeff'!$D$4+$AY439*'Norm-coeff'!$E$4+$AZ439*'Norm-coeff'!$F$4+$BA439*'Norm-coeff'!$G$4+$BB439*'Norm-coeff'!$H$4+$BC439*'Norm-coeff'!$I$4+$BD439*'Norm-coeff'!$J$4+$BE439*'Norm-coeff'!$K$4+$BF439*'Norm-coeff'!$L$4+$BG439*'Norm-coeff'!$M$4+$BH439*'Norm-coeff'!$N$4+$BI439*'Norm-coeff'!$O$4</f>
        <v>1.42115649462768</v>
      </c>
      <c r="BR439" s="54">
        <f>'Norm-coeff'!$C$5+$AX439*'Norm-coeff'!$D$5+$AY439*'Norm-coeff'!$E$5+$AZ439*'Norm-coeff'!$F$5+$BA439*'Norm-coeff'!$G$5+$BB439*'Norm-coeff'!$H$5+$BC439*'Norm-coeff'!$I$5+$BD439*'Norm-coeff'!$J$5+$BE439*'Norm-coeff'!$K$5+$BF439*'Norm-coeff'!$L$5+$BG439*'Norm-coeff'!$M$5+$BH439*'Norm-coeff'!$N$5+$BI439*'Norm-coeff'!$O$5</f>
        <v>1.0553329241296201</v>
      </c>
      <c r="BS439" s="54">
        <f>'Norm-coeff'!$C$6+$AX439*'Norm-coeff'!$D$6+$AY439*'Norm-coeff'!$E$6+$AZ439*'Norm-coeff'!$F$6+$BA439*'Norm-coeff'!$G$6+$BB439*'Norm-coeff'!$H$6+$BC439*'Norm-coeff'!$I$6+$BD439*'Norm-coeff'!$J$6+$BE439*'Norm-coeff'!$K$6+$BF439*'Norm-coeff'!$L$6+$BG439*'Norm-coeff'!$M$6+$BH439*'Norm-coeff'!$N$6+$BI439*'Norm-coeff'!$O$6</f>
        <v>-1.48700885495103E-2</v>
      </c>
      <c r="BT439" s="54">
        <f>'Norm-coeff'!$C$7+$AX439*'Norm-coeff'!$D$7+$AY439*'Norm-coeff'!$E$7+$AZ439*'Norm-coeff'!$F$7+$BA439*'Norm-coeff'!$G$7+$BB439*'Norm-coeff'!$H$7+$BC439*'Norm-coeff'!$I$7+$BD439*'Norm-coeff'!$J$7+$BE439*'Norm-coeff'!$K$7+$BF439*'Norm-coeff'!$L$7+$BG439*'Norm-coeff'!$M$7+$BH439*'Norm-coeff'!$N$7+$BI439*'Norm-coeff'!$O$7</f>
        <v>2.0907583608832998</v>
      </c>
      <c r="BU439" s="54">
        <f>'Norm-coeff'!$C$8+$AX439*'Norm-coeff'!$D$8+$AY439*'Norm-coeff'!$E$8+$AZ439*'Norm-coeff'!$F$8+$BA439*'Norm-coeff'!$G$8+$BB439*'Norm-coeff'!$H$8+$BC439*'Norm-coeff'!$I$8+$BD439*'Norm-coeff'!$J$8+$BE439*'Norm-coeff'!$K$8+$BF439*'Norm-coeff'!$L$8+$BG439*'Norm-coeff'!$M$8+$BH439*'Norm-coeff'!$N$8+$BI439*'Norm-coeff'!$O$8</f>
        <v>0.65894159836244504</v>
      </c>
      <c r="BV439" s="54">
        <f>'Norm-coeff'!$C$9+$AX439*'Norm-coeff'!$D$9+$AY439*'Norm-coeff'!$E$9+$AZ439*'Norm-coeff'!$F$9+$BA439*'Norm-coeff'!$G$9+$BB439*'Norm-coeff'!$H$9+$BC439*'Norm-coeff'!$I$9+$BD439*'Norm-coeff'!$J$9+$BE439*'Norm-coeff'!$K$9+$BF439*'Norm-coeff'!$L$9+$BG439*'Norm-coeff'!$M$9+$BH439*'Norm-coeff'!$N$9+$BI439*'Norm-coeff'!$O$9</f>
        <v>1.48961085014701</v>
      </c>
      <c r="BW439" s="54">
        <f>'Norm-coeff'!$C$10+$AX439*'Norm-coeff'!$D$10+$AY439*'Norm-coeff'!$E$10+$AZ439*'Norm-coeff'!$F$10+$BA439*'Norm-coeff'!$G$10+$BB439*'Norm-coeff'!$H$10+$BC439*'Norm-coeff'!$I$10+$BD439*'Norm-coeff'!$J$10+$BE439*'Norm-coeff'!$K$10+$BF439*'Norm-coeff'!$L$10+$BG439*'Norm-coeff'!$M$10+$BH439*'Norm-coeff'!$N$10+$BI439*'Norm-coeff'!$O$10</f>
        <v>1.42058735749591</v>
      </c>
      <c r="BX439" s="54">
        <f>'Norm-coeff'!$C$11+$AX439*'Norm-coeff'!$D$11+$AY439*'Norm-coeff'!$E$11+$AZ439*'Norm-coeff'!$F$11+$BA439*'Norm-coeff'!$G$11+$BB439*'Norm-coeff'!$H$11+$BC439*'Norm-coeff'!$I$11+$BD439*'Norm-coeff'!$J$11+$BE439*'Norm-coeff'!$K$11+$BF439*'Norm-coeff'!$L$11+$BG439*'Norm-coeff'!$M$11+$BH439*'Norm-coeff'!$N$11+$BI439*'Norm-coeff'!$O$11</f>
        <v>0.221233014421479</v>
      </c>
      <c r="BY439" s="54">
        <f>'Norm-coeff'!$C$12+$AX439*'Norm-coeff'!$D$12+$AY439*'Norm-coeff'!$E$12+$AZ439*'Norm-coeff'!$F$12+$BA439*'Norm-coeff'!$G$12+$BB439*'Norm-coeff'!$H$12+$BC439*'Norm-coeff'!$I$12+$BD439*'Norm-coeff'!$J$12+$BE439*'Norm-coeff'!$K$12+$BF439*'Norm-coeff'!$L$12+$BG439*'Norm-coeff'!$M$12+$BH439*'Norm-coeff'!$N$12+$BI439*'Norm-coeff'!$O$12</f>
        <v>0.283527502056037</v>
      </c>
      <c r="BZ439" s="54">
        <f>'Norm-coeff'!$C$13+$AX439*'Norm-coeff'!$D$13+$AY439*'Norm-coeff'!$E$13+$AZ439*'Norm-coeff'!$F$13+$BA439*'Norm-coeff'!$G$13+$BB439*'Norm-coeff'!$H$13+$BC439*'Norm-coeff'!$I$13+$BD439*'Norm-coeff'!$J$13+$BE439*'Norm-coeff'!$K$13+$BF439*'Norm-coeff'!$L$13+$BG439*'Norm-coeff'!$M$13+$BH439*'Norm-coeff'!$N$13+$BI439*'Norm-coeff'!$O$13</f>
        <v>-4.1864930554451202E-2</v>
      </c>
      <c r="CA439" s="54">
        <f>'Norm-coeff'!$C$14+$AX439*'Norm-coeff'!$D$14+$AY439*'Norm-coeff'!$E$14+$AZ439*'Norm-coeff'!$F$14+$BA439*'Norm-coeff'!$G$14+$BB439*'Norm-coeff'!$H$14+$BC439*'Norm-coeff'!$I$14+$BD439*'Norm-coeff'!$J$14+$BE439*'Norm-coeff'!$K$14+$BF439*'Norm-coeff'!$L$14+$BG439*'Norm-coeff'!$M$14+$BH439*'Norm-coeff'!$N$14+$BI439*'Norm-coeff'!$O$14</f>
        <v>4.2526983164477103</v>
      </c>
      <c r="CC439" s="54">
        <f t="shared" si="1356"/>
        <v>0</v>
      </c>
      <c r="CG439" s="54">
        <f t="shared" si="1232"/>
        <v>0</v>
      </c>
      <c r="CH439" s="54">
        <f t="shared" si="1210"/>
        <v>0</v>
      </c>
      <c r="CI439" s="54">
        <f t="shared" si="1233"/>
        <v>0</v>
      </c>
      <c r="CJ439" s="56">
        <f t="shared" si="1234"/>
        <v>0</v>
      </c>
      <c r="CK439" s="54">
        <f t="shared" si="1235"/>
        <v>0</v>
      </c>
      <c r="CL439" s="54">
        <f t="shared" si="1236"/>
        <v>0</v>
      </c>
      <c r="CM439" s="54">
        <f t="shared" si="1237"/>
        <v>0</v>
      </c>
      <c r="CN439" s="54">
        <f t="shared" si="1238"/>
        <v>0</v>
      </c>
      <c r="CO439" s="54">
        <f t="shared" si="1239"/>
        <v>0</v>
      </c>
      <c r="CP439" s="54">
        <f t="shared" si="1240"/>
        <v>0</v>
      </c>
      <c r="CQ439" s="54">
        <f t="shared" si="1241"/>
        <v>0</v>
      </c>
      <c r="CR439" s="54">
        <f t="shared" si="1242"/>
        <v>0</v>
      </c>
      <c r="CS439" s="54">
        <f t="shared" si="1243"/>
        <v>0</v>
      </c>
      <c r="CU439" s="54">
        <f t="shared" si="1244"/>
        <v>0</v>
      </c>
      <c r="CV439" s="54">
        <f t="shared" si="1245"/>
        <v>0</v>
      </c>
      <c r="CW439" s="54">
        <f t="shared" si="1246"/>
        <v>0</v>
      </c>
      <c r="CX439" s="54">
        <f t="shared" si="1247"/>
        <v>0</v>
      </c>
      <c r="CZ439" s="54">
        <f t="shared" si="1248"/>
        <v>0</v>
      </c>
      <c r="DA439" s="54">
        <f t="shared" si="1249"/>
        <v>0</v>
      </c>
      <c r="DB439" s="54">
        <f t="shared" si="1250"/>
        <v>0</v>
      </c>
      <c r="DC439" s="54">
        <f t="shared" si="1251"/>
        <v>0</v>
      </c>
      <c r="DD439" s="54">
        <f t="shared" si="1252"/>
        <v>0</v>
      </c>
      <c r="DE439" s="54">
        <f t="shared" si="1253"/>
        <v>0</v>
      </c>
      <c r="DF439" s="54">
        <f t="shared" si="1254"/>
        <v>0</v>
      </c>
      <c r="DG439" s="54">
        <f t="shared" si="1255"/>
        <v>2</v>
      </c>
      <c r="DH439" s="71">
        <f t="shared" si="1256"/>
        <v>0</v>
      </c>
      <c r="DI439" s="71">
        <f t="shared" si="1257"/>
        <v>0</v>
      </c>
      <c r="DJ439" s="54">
        <f t="shared" si="1258"/>
        <v>0</v>
      </c>
      <c r="DK439" s="54">
        <f t="shared" si="1259"/>
        <v>2</v>
      </c>
      <c r="DL439" s="4">
        <f t="shared" si="1184"/>
        <v>0</v>
      </c>
      <c r="DM439" s="3">
        <f t="shared" si="1260"/>
        <v>0</v>
      </c>
      <c r="DN439" s="3">
        <f t="shared" si="1261"/>
        <v>0</v>
      </c>
      <c r="DO439" s="4" t="e">
        <f t="shared" si="1262"/>
        <v>#DIV/0!</v>
      </c>
      <c r="DP439" s="57"/>
      <c r="DQ439" s="57"/>
      <c r="DR439" s="56">
        <f t="shared" si="1185"/>
        <v>2</v>
      </c>
      <c r="DS439" s="56">
        <f t="shared" si="1186"/>
        <v>0</v>
      </c>
      <c r="DT439" s="38">
        <f t="shared" si="1187"/>
        <v>0</v>
      </c>
      <c r="DU439" s="38">
        <f t="shared" si="1263"/>
        <v>2</v>
      </c>
      <c r="DV439" s="38">
        <f t="shared" si="1188"/>
        <v>0</v>
      </c>
      <c r="DW439" s="39">
        <f t="shared" si="1189"/>
        <v>0</v>
      </c>
      <c r="DX439" s="39">
        <f t="shared" si="1190"/>
        <v>0</v>
      </c>
      <c r="DY439" s="39">
        <f t="shared" si="1191"/>
        <v>0</v>
      </c>
      <c r="DZ439" s="39">
        <f t="shared" si="1192"/>
        <v>0</v>
      </c>
      <c r="EA439" s="39">
        <f t="shared" si="1193"/>
        <v>0</v>
      </c>
      <c r="EB439" s="37" t="e">
        <f t="shared" si="1264"/>
        <v>#DIV/0!</v>
      </c>
      <c r="EC439" s="37" t="e">
        <f t="shared" si="1265"/>
        <v>#DIV/0!</v>
      </c>
      <c r="ED439" s="37" t="e">
        <f t="shared" si="1266"/>
        <v>#DIV/0!</v>
      </c>
      <c r="EE439" s="37" t="e">
        <f t="shared" si="1267"/>
        <v>#DIV/0!</v>
      </c>
      <c r="EF439" s="39" t="e">
        <f t="shared" si="1268"/>
        <v>#DIV/0!</v>
      </c>
      <c r="EG439" s="37" t="e">
        <f t="shared" si="1269"/>
        <v>#DIV/0!</v>
      </c>
      <c r="EH439" s="37" t="e">
        <f t="shared" si="1270"/>
        <v>#DIV/0!</v>
      </c>
      <c r="EI439" s="11" t="b">
        <f t="shared" si="1271"/>
        <v>1</v>
      </c>
      <c r="EJ439" s="11" t="b">
        <f t="shared" si="1272"/>
        <v>0</v>
      </c>
      <c r="EK439" s="39" t="e">
        <f t="shared" si="1273"/>
        <v>#DIV/0!</v>
      </c>
      <c r="EL439" s="39" t="e">
        <f t="shared" si="1274"/>
        <v>#DIV/0!</v>
      </c>
      <c r="EM439" s="39" t="e">
        <f t="shared" si="1275"/>
        <v>#DIV/0!</v>
      </c>
      <c r="EN439" s="39" t="e">
        <f t="shared" si="1276"/>
        <v>#DIV/0!</v>
      </c>
      <c r="EO439" s="39" t="e">
        <f t="shared" si="1277"/>
        <v>#DIV/0!</v>
      </c>
      <c r="EP439" s="39" t="e">
        <f t="shared" si="1278"/>
        <v>#DIV/0!</v>
      </c>
      <c r="EQ439" s="39" t="e">
        <f t="shared" si="1279"/>
        <v>#DIV/0!</v>
      </c>
      <c r="ER439" s="39" t="e">
        <f t="shared" si="1280"/>
        <v>#DIV/0!</v>
      </c>
      <c r="ES439" s="58" t="str">
        <f t="shared" si="1281"/>
        <v>(OH,F,Cl)-dominate amphibole</v>
      </c>
      <c r="ET439" s="58" t="e">
        <f t="shared" si="1282"/>
        <v>#N/A</v>
      </c>
      <c r="EU439" s="56">
        <f t="shared" si="1194"/>
        <v>0</v>
      </c>
      <c r="EV439" s="56">
        <f t="shared" si="1195"/>
        <v>0</v>
      </c>
      <c r="EW439" s="56">
        <f t="shared" si="1196"/>
        <v>0</v>
      </c>
      <c r="EX439" s="56">
        <f t="shared" si="1197"/>
        <v>0</v>
      </c>
      <c r="EY439" s="56">
        <f t="shared" si="1198"/>
        <v>0</v>
      </c>
      <c r="EZ439" s="56">
        <f t="shared" si="1199"/>
        <v>0</v>
      </c>
      <c r="FA439" s="39">
        <f t="shared" si="1200"/>
        <v>0</v>
      </c>
      <c r="FB439" s="39">
        <f t="shared" si="1201"/>
        <v>0</v>
      </c>
      <c r="FC439" s="54">
        <f t="shared" si="1202"/>
        <v>0</v>
      </c>
      <c r="FD439" s="54">
        <f t="shared" si="1203"/>
        <v>0</v>
      </c>
      <c r="FE439" s="39">
        <f t="shared" si="1204"/>
        <v>0</v>
      </c>
      <c r="FF439" s="54">
        <f t="shared" si="1205"/>
        <v>0</v>
      </c>
      <c r="FG439" s="39">
        <f t="shared" si="1206"/>
        <v>0</v>
      </c>
      <c r="FH439" s="39">
        <f t="shared" si="1283"/>
        <v>0</v>
      </c>
      <c r="FI439" s="39">
        <f t="shared" si="1284"/>
        <v>0</v>
      </c>
      <c r="FJ439" s="39">
        <f t="shared" si="1285"/>
        <v>0</v>
      </c>
      <c r="FK439" s="39" t="e">
        <f t="shared" si="1286"/>
        <v>#DIV/0!</v>
      </c>
      <c r="FL439" s="39" t="e">
        <f t="shared" si="1287"/>
        <v>#DIV/0!</v>
      </c>
      <c r="FM439" s="39" t="e">
        <f t="shared" si="1288"/>
        <v>#DIV/0!</v>
      </c>
      <c r="FN439" s="39">
        <f t="shared" si="1289"/>
        <v>1</v>
      </c>
      <c r="FO439" s="39">
        <f t="shared" si="1207"/>
        <v>0</v>
      </c>
      <c r="FP439" s="39">
        <f t="shared" si="1208"/>
        <v>0</v>
      </c>
      <c r="FQ439" s="39">
        <f t="shared" si="1209"/>
        <v>0</v>
      </c>
      <c r="FR439" s="39">
        <f t="shared" si="1290"/>
        <v>0</v>
      </c>
      <c r="FS439" s="39">
        <f t="shared" si="1291"/>
        <v>0</v>
      </c>
      <c r="FU439" s="39" t="e">
        <f t="shared" si="1292"/>
        <v>#DIV/0!</v>
      </c>
      <c r="FV439" s="39" t="e">
        <f t="shared" si="1293"/>
        <v>#DIV/0!</v>
      </c>
      <c r="FW439" s="39" t="e">
        <f t="shared" si="1294"/>
        <v>#DIV/0!</v>
      </c>
      <c r="FY439" s="39" t="e">
        <f t="shared" si="1295"/>
        <v>#DIV/0!</v>
      </c>
      <c r="FZ439" s="39" t="e">
        <f t="shared" si="1296"/>
        <v>#DIV/0!</v>
      </c>
      <c r="GA439" s="39" t="e">
        <f t="shared" si="1297"/>
        <v>#DIV/0!</v>
      </c>
      <c r="GB439" s="39" t="e">
        <f t="shared" si="1298"/>
        <v>#DIV/0!</v>
      </c>
      <c r="GC439" s="39" t="e">
        <f t="shared" si="1299"/>
        <v>#DIV/0!</v>
      </c>
      <c r="GD439" s="39" t="e">
        <f t="shared" si="1300"/>
        <v>#DIV/0!</v>
      </c>
      <c r="GE439" s="39" t="e">
        <f t="shared" si="1301"/>
        <v>#DIV/0!</v>
      </c>
      <c r="GF439" s="39" t="e">
        <f t="shared" si="1302"/>
        <v>#DIV/0!</v>
      </c>
      <c r="GG439" s="39" t="e">
        <f t="shared" si="1303"/>
        <v>#DIV/0!</v>
      </c>
      <c r="GH439" s="39" t="e">
        <f t="shared" si="1304"/>
        <v>#DIV/0!</v>
      </c>
      <c r="GI439" s="39"/>
      <c r="GJ439" s="39" t="e">
        <f t="shared" si="1305"/>
        <v>#DIV/0!</v>
      </c>
      <c r="GK439" s="39" t="e">
        <f t="shared" si="1306"/>
        <v>#DIV/0!</v>
      </c>
      <c r="GL439" s="39" t="e">
        <f t="shared" si="1307"/>
        <v>#DIV/0!</v>
      </c>
      <c r="GM439" s="39" t="e">
        <f t="shared" si="1308"/>
        <v>#DIV/0!</v>
      </c>
      <c r="GN439" s="39" t="e">
        <f t="shared" si="1309"/>
        <v>#DIV/0!</v>
      </c>
      <c r="GO439" s="57"/>
      <c r="GP439" s="57" t="e">
        <f t="shared" si="1310"/>
        <v>#DIV/0!</v>
      </c>
      <c r="GQ439" s="59" t="e">
        <f t="shared" si="1311"/>
        <v>#DIV/0!</v>
      </c>
      <c r="GR439" s="41" t="e">
        <f t="shared" si="1312"/>
        <v>#DIV/0!</v>
      </c>
      <c r="GS439" s="57" t="e">
        <f t="shared" si="1313"/>
        <v>#DIV/0!</v>
      </c>
      <c r="GT439" s="57" t="e">
        <f t="shared" si="1314"/>
        <v>#DIV/0!</v>
      </c>
      <c r="GU439" s="57" t="e">
        <f t="shared" si="1315"/>
        <v>#DIV/0!</v>
      </c>
      <c r="GV439" s="57"/>
      <c r="GW439" s="42" t="e">
        <f t="shared" si="1316"/>
        <v>#DIV/0!</v>
      </c>
      <c r="GX439" s="42" t="e">
        <f t="shared" si="1317"/>
        <v>#DIV/0!</v>
      </c>
      <c r="GY439" s="42" t="e">
        <f t="shared" si="1318"/>
        <v>#DIV/0!</v>
      </c>
      <c r="GZ439" s="57"/>
      <c r="HA439" s="2" t="e">
        <f t="shared" si="1319"/>
        <v>#DIV/0!</v>
      </c>
      <c r="HB439" s="2" t="e">
        <f t="shared" si="1320"/>
        <v>#DIV/0!</v>
      </c>
      <c r="HC439" s="2" t="e">
        <f t="shared" si="1321"/>
        <v>#DIV/0!</v>
      </c>
      <c r="HD439" s="2" t="e">
        <f t="shared" si="1322"/>
        <v>#DIV/0!</v>
      </c>
      <c r="HE439" s="2" t="e">
        <f t="shared" si="1323"/>
        <v>#DIV/0!</v>
      </c>
      <c r="HF439" s="2" t="e">
        <f t="shared" si="1324"/>
        <v>#DIV/0!</v>
      </c>
      <c r="HG439" s="2" t="e">
        <f t="shared" si="1325"/>
        <v>#DIV/0!</v>
      </c>
      <c r="HH439" s="2" t="e">
        <f t="shared" si="1326"/>
        <v>#DIV/0!</v>
      </c>
      <c r="HI439" s="2" t="e">
        <f t="shared" si="1327"/>
        <v>#DIV/0!</v>
      </c>
      <c r="HJ439" s="11" t="e">
        <f t="shared" si="1328"/>
        <v>#DIV/0!</v>
      </c>
      <c r="HK439" s="60" t="e">
        <f t="shared" si="1329"/>
        <v>#DIV/0!</v>
      </c>
      <c r="HL439" s="57"/>
      <c r="HM439" s="57" t="e">
        <f t="shared" si="1330"/>
        <v>#DIV/0!</v>
      </c>
      <c r="HN439" s="57" t="e">
        <f t="shared" si="1331"/>
        <v>#DIV/0!</v>
      </c>
      <c r="HO439" s="57" t="e">
        <f t="shared" si="1332"/>
        <v>#DIV/0!</v>
      </c>
      <c r="HP439" s="57" t="e">
        <f t="shared" si="1333"/>
        <v>#DIV/0!</v>
      </c>
      <c r="HQ439" s="57" t="e">
        <f t="shared" si="1334"/>
        <v>#DIV/0!</v>
      </c>
      <c r="HR439" s="57"/>
      <c r="HS439" s="57" t="e">
        <f t="shared" si="1335"/>
        <v>#DIV/0!</v>
      </c>
      <c r="HT439" s="57" t="e">
        <f t="shared" si="1336"/>
        <v>#DIV/0!</v>
      </c>
      <c r="HU439" s="57" t="e">
        <f t="shared" si="1337"/>
        <v>#DIV/0!</v>
      </c>
      <c r="HV439" s="57" t="e">
        <f t="shared" si="1338"/>
        <v>#DIV/0!</v>
      </c>
      <c r="HW439" s="57" t="e">
        <f t="shared" si="1339"/>
        <v>#DIV/0!</v>
      </c>
      <c r="HX439" s="57"/>
      <c r="HY439" s="57" t="e">
        <f t="shared" si="1340"/>
        <v>#DIV/0!</v>
      </c>
      <c r="HZ439" s="57" t="e">
        <f t="shared" si="1341"/>
        <v>#DIV/0!</v>
      </c>
      <c r="IA439" s="57"/>
      <c r="IB439" s="61">
        <f t="shared" si="1342"/>
        <v>0</v>
      </c>
      <c r="IC439" s="57" t="str">
        <f t="shared" si="1343"/>
        <v/>
      </c>
      <c r="ID439" s="42"/>
      <c r="IE439" s="2" t="str">
        <f t="shared" si="1344"/>
        <v/>
      </c>
      <c r="IF439" s="60" t="e">
        <f t="shared" si="1345"/>
        <v>#DIV/0!</v>
      </c>
      <c r="IG439" s="60" t="str">
        <f t="shared" si="1346"/>
        <v/>
      </c>
      <c r="IH439" s="60" t="str">
        <f t="shared" si="1347"/>
        <v>zinco-</v>
      </c>
      <c r="II439" s="60" t="str">
        <f t="shared" si="1348"/>
        <v>mangano-</v>
      </c>
      <c r="IJ439" s="60" t="e">
        <f t="shared" si="1349"/>
        <v>#DIV/0!</v>
      </c>
      <c r="IK439" s="60" t="e">
        <f t="shared" si="1350"/>
        <v>#DIV/0!</v>
      </c>
      <c r="IL439" s="60" t="e">
        <f t="shared" si="1351"/>
        <v>#DIV/0!</v>
      </c>
      <c r="IM439" s="60" t="e">
        <f t="shared" si="1352"/>
        <v>#DIV/0!</v>
      </c>
      <c r="IN439" s="60" t="str">
        <f t="shared" si="1353"/>
        <v/>
      </c>
      <c r="IO439" s="60" t="str">
        <f t="shared" si="1354"/>
        <v/>
      </c>
      <c r="IP439" s="57"/>
      <c r="IQ439" s="57" t="str">
        <f t="shared" si="1355"/>
        <v>ERROR!!</v>
      </c>
    </row>
    <row r="440" spans="24:251">
      <c r="X440" s="29">
        <f t="shared" si="1211"/>
        <v>0</v>
      </c>
      <c r="Y440" s="29">
        <f t="shared" si="1212"/>
        <v>0</v>
      </c>
      <c r="Z440" s="29" t="e">
        <f t="shared" si="1213"/>
        <v>#DIV/0!</v>
      </c>
      <c r="AA440" s="29" t="e">
        <f t="shared" si="1214"/>
        <v>#DIV/0!</v>
      </c>
      <c r="AB440" s="29" t="e">
        <f t="shared" si="1215"/>
        <v>#DIV/0!</v>
      </c>
      <c r="AC440" s="29" t="e">
        <f t="shared" si="1216"/>
        <v>#DIV/0!</v>
      </c>
      <c r="AF440" s="23">
        <v>60.084299999999999</v>
      </c>
      <c r="AG440" s="23">
        <v>79.878799999999998</v>
      </c>
      <c r="AH440" s="23">
        <v>101.96120000000001</v>
      </c>
      <c r="AI440" s="23">
        <v>151.99039999999999</v>
      </c>
      <c r="AJ440" s="23">
        <v>159.69</v>
      </c>
      <c r="AK440" s="23">
        <v>71.846400000000003</v>
      </c>
      <c r="AL440" s="23">
        <v>70.9375</v>
      </c>
      <c r="AM440" s="23">
        <v>40.304400000000001</v>
      </c>
      <c r="AN440" s="23">
        <v>56.077399999999997</v>
      </c>
      <c r="AO440" s="23">
        <v>61.978999999999999</v>
      </c>
      <c r="AP440" s="23">
        <v>94.195999999999998</v>
      </c>
      <c r="AQ440" s="23">
        <v>18.998000000000001</v>
      </c>
      <c r="AR440" s="23">
        <v>35.450000000000003</v>
      </c>
      <c r="AS440" s="23">
        <v>29.88</v>
      </c>
      <c r="AT440" s="23">
        <v>74.691999999999993</v>
      </c>
      <c r="AU440" s="23">
        <v>81.39</v>
      </c>
      <c r="AX440" s="54">
        <f t="shared" si="1217"/>
        <v>0</v>
      </c>
      <c r="AY440" s="54">
        <f t="shared" si="1218"/>
        <v>0</v>
      </c>
      <c r="AZ440" s="54">
        <f t="shared" si="1219"/>
        <v>0</v>
      </c>
      <c r="BA440" s="54">
        <f t="shared" si="1220"/>
        <v>0</v>
      </c>
      <c r="BB440" s="54">
        <f t="shared" si="1221"/>
        <v>0</v>
      </c>
      <c r="BC440" s="54">
        <f t="shared" si="1222"/>
        <v>0</v>
      </c>
      <c r="BD440" s="54">
        <f t="shared" si="1223"/>
        <v>0</v>
      </c>
      <c r="BE440" s="54">
        <f t="shared" si="1224"/>
        <v>0</v>
      </c>
      <c r="BF440" s="54">
        <f t="shared" si="1225"/>
        <v>0</v>
      </c>
      <c r="BG440" s="54">
        <f t="shared" si="1226"/>
        <v>0</v>
      </c>
      <c r="BH440" s="54">
        <f t="shared" si="1227"/>
        <v>0</v>
      </c>
      <c r="BI440" s="54">
        <f t="shared" si="1228"/>
        <v>0</v>
      </c>
      <c r="BJ440" s="54">
        <f t="shared" si="1229"/>
        <v>0</v>
      </c>
      <c r="BK440" s="54">
        <f t="shared" si="1230"/>
        <v>0</v>
      </c>
      <c r="BL440" s="54">
        <f t="shared" si="1231"/>
        <v>0</v>
      </c>
      <c r="BM440" s="42"/>
      <c r="BO440" s="54">
        <f>'Norm-coeff'!$C$2+$AX440*'Norm-coeff'!$D$2+$AY440*'Norm-coeff'!$E$2+$AZ440*'Norm-coeff'!$F$2+$BA440*'Norm-coeff'!$G$2+$BB440*'Norm-coeff'!$H$2+$BC440*'Norm-coeff'!$I$2+$BD440*'Norm-coeff'!$J$2+$BE440*'Norm-coeff'!$K$2+$BF440*'Norm-coeff'!$L$2+$BG440*'Norm-coeff'!$M$2+$BH440*'Norm-coeff'!$N$2+$BI440*'Norm-coeff'!$O$2</f>
        <v>5.4045421474420303</v>
      </c>
      <c r="BP440" s="54">
        <f>'Norm-coeff'!$C$3+$AX440*'Norm-coeff'!$D$3+$AY440*'Norm-coeff'!$E$3+$AZ440*'Norm-coeff'!$F$3+$BA440*'Norm-coeff'!$G$3+$BB440*'Norm-coeff'!$H$3+$BC440*'Norm-coeff'!$I$3+$BD440*'Norm-coeff'!$J$3+$BE440*'Norm-coeff'!$K$3+$BF440*'Norm-coeff'!$L$3+$BG440*'Norm-coeff'!$M$3+$BH440*'Norm-coeff'!$N$3+$BI440*'Norm-coeff'!$O$3</f>
        <v>3.15319116612705</v>
      </c>
      <c r="BQ440" s="54">
        <f>'Norm-coeff'!$C$4+$AX440*'Norm-coeff'!$D$4+$AY440*'Norm-coeff'!$E$4+$AZ440*'Norm-coeff'!$F$4+$BA440*'Norm-coeff'!$G$4+$BB440*'Norm-coeff'!$H$4+$BC440*'Norm-coeff'!$I$4+$BD440*'Norm-coeff'!$J$4+$BE440*'Norm-coeff'!$K$4+$BF440*'Norm-coeff'!$L$4+$BG440*'Norm-coeff'!$M$4+$BH440*'Norm-coeff'!$N$4+$BI440*'Norm-coeff'!$O$4</f>
        <v>1.42115649462768</v>
      </c>
      <c r="BR440" s="54">
        <f>'Norm-coeff'!$C$5+$AX440*'Norm-coeff'!$D$5+$AY440*'Norm-coeff'!$E$5+$AZ440*'Norm-coeff'!$F$5+$BA440*'Norm-coeff'!$G$5+$BB440*'Norm-coeff'!$H$5+$BC440*'Norm-coeff'!$I$5+$BD440*'Norm-coeff'!$J$5+$BE440*'Norm-coeff'!$K$5+$BF440*'Norm-coeff'!$L$5+$BG440*'Norm-coeff'!$M$5+$BH440*'Norm-coeff'!$N$5+$BI440*'Norm-coeff'!$O$5</f>
        <v>1.0553329241296201</v>
      </c>
      <c r="BS440" s="54">
        <f>'Norm-coeff'!$C$6+$AX440*'Norm-coeff'!$D$6+$AY440*'Norm-coeff'!$E$6+$AZ440*'Norm-coeff'!$F$6+$BA440*'Norm-coeff'!$G$6+$BB440*'Norm-coeff'!$H$6+$BC440*'Norm-coeff'!$I$6+$BD440*'Norm-coeff'!$J$6+$BE440*'Norm-coeff'!$K$6+$BF440*'Norm-coeff'!$L$6+$BG440*'Norm-coeff'!$M$6+$BH440*'Norm-coeff'!$N$6+$BI440*'Norm-coeff'!$O$6</f>
        <v>-1.48700885495103E-2</v>
      </c>
      <c r="BT440" s="54">
        <f>'Norm-coeff'!$C$7+$AX440*'Norm-coeff'!$D$7+$AY440*'Norm-coeff'!$E$7+$AZ440*'Norm-coeff'!$F$7+$BA440*'Norm-coeff'!$G$7+$BB440*'Norm-coeff'!$H$7+$BC440*'Norm-coeff'!$I$7+$BD440*'Norm-coeff'!$J$7+$BE440*'Norm-coeff'!$K$7+$BF440*'Norm-coeff'!$L$7+$BG440*'Norm-coeff'!$M$7+$BH440*'Norm-coeff'!$N$7+$BI440*'Norm-coeff'!$O$7</f>
        <v>2.0907583608832998</v>
      </c>
      <c r="BU440" s="54">
        <f>'Norm-coeff'!$C$8+$AX440*'Norm-coeff'!$D$8+$AY440*'Norm-coeff'!$E$8+$AZ440*'Norm-coeff'!$F$8+$BA440*'Norm-coeff'!$G$8+$BB440*'Norm-coeff'!$H$8+$BC440*'Norm-coeff'!$I$8+$BD440*'Norm-coeff'!$J$8+$BE440*'Norm-coeff'!$K$8+$BF440*'Norm-coeff'!$L$8+$BG440*'Norm-coeff'!$M$8+$BH440*'Norm-coeff'!$N$8+$BI440*'Norm-coeff'!$O$8</f>
        <v>0.65894159836244504</v>
      </c>
      <c r="BV440" s="54">
        <f>'Norm-coeff'!$C$9+$AX440*'Norm-coeff'!$D$9+$AY440*'Norm-coeff'!$E$9+$AZ440*'Norm-coeff'!$F$9+$BA440*'Norm-coeff'!$G$9+$BB440*'Norm-coeff'!$H$9+$BC440*'Norm-coeff'!$I$9+$BD440*'Norm-coeff'!$J$9+$BE440*'Norm-coeff'!$K$9+$BF440*'Norm-coeff'!$L$9+$BG440*'Norm-coeff'!$M$9+$BH440*'Norm-coeff'!$N$9+$BI440*'Norm-coeff'!$O$9</f>
        <v>1.48961085014701</v>
      </c>
      <c r="BW440" s="54">
        <f>'Norm-coeff'!$C$10+$AX440*'Norm-coeff'!$D$10+$AY440*'Norm-coeff'!$E$10+$AZ440*'Norm-coeff'!$F$10+$BA440*'Norm-coeff'!$G$10+$BB440*'Norm-coeff'!$H$10+$BC440*'Norm-coeff'!$I$10+$BD440*'Norm-coeff'!$J$10+$BE440*'Norm-coeff'!$K$10+$BF440*'Norm-coeff'!$L$10+$BG440*'Norm-coeff'!$M$10+$BH440*'Norm-coeff'!$N$10+$BI440*'Norm-coeff'!$O$10</f>
        <v>1.42058735749591</v>
      </c>
      <c r="BX440" s="54">
        <f>'Norm-coeff'!$C$11+$AX440*'Norm-coeff'!$D$11+$AY440*'Norm-coeff'!$E$11+$AZ440*'Norm-coeff'!$F$11+$BA440*'Norm-coeff'!$G$11+$BB440*'Norm-coeff'!$H$11+$BC440*'Norm-coeff'!$I$11+$BD440*'Norm-coeff'!$J$11+$BE440*'Norm-coeff'!$K$11+$BF440*'Norm-coeff'!$L$11+$BG440*'Norm-coeff'!$M$11+$BH440*'Norm-coeff'!$N$11+$BI440*'Norm-coeff'!$O$11</f>
        <v>0.221233014421479</v>
      </c>
      <c r="BY440" s="54">
        <f>'Norm-coeff'!$C$12+$AX440*'Norm-coeff'!$D$12+$AY440*'Norm-coeff'!$E$12+$AZ440*'Norm-coeff'!$F$12+$BA440*'Norm-coeff'!$G$12+$BB440*'Norm-coeff'!$H$12+$BC440*'Norm-coeff'!$I$12+$BD440*'Norm-coeff'!$J$12+$BE440*'Norm-coeff'!$K$12+$BF440*'Norm-coeff'!$L$12+$BG440*'Norm-coeff'!$M$12+$BH440*'Norm-coeff'!$N$12+$BI440*'Norm-coeff'!$O$12</f>
        <v>0.283527502056037</v>
      </c>
      <c r="BZ440" s="54">
        <f>'Norm-coeff'!$C$13+$AX440*'Norm-coeff'!$D$13+$AY440*'Norm-coeff'!$E$13+$AZ440*'Norm-coeff'!$F$13+$BA440*'Norm-coeff'!$G$13+$BB440*'Norm-coeff'!$H$13+$BC440*'Norm-coeff'!$I$13+$BD440*'Norm-coeff'!$J$13+$BE440*'Norm-coeff'!$K$13+$BF440*'Norm-coeff'!$L$13+$BG440*'Norm-coeff'!$M$13+$BH440*'Norm-coeff'!$N$13+$BI440*'Norm-coeff'!$O$13</f>
        <v>-4.1864930554451202E-2</v>
      </c>
      <c r="CA440" s="54">
        <f>'Norm-coeff'!$C$14+$AX440*'Norm-coeff'!$D$14+$AY440*'Norm-coeff'!$E$14+$AZ440*'Norm-coeff'!$F$14+$BA440*'Norm-coeff'!$G$14+$BB440*'Norm-coeff'!$H$14+$BC440*'Norm-coeff'!$I$14+$BD440*'Norm-coeff'!$J$14+$BE440*'Norm-coeff'!$K$14+$BF440*'Norm-coeff'!$L$14+$BG440*'Norm-coeff'!$M$14+$BH440*'Norm-coeff'!$N$14+$BI440*'Norm-coeff'!$O$14</f>
        <v>4.2526983164477103</v>
      </c>
      <c r="CC440" s="54">
        <f t="shared" si="1356"/>
        <v>0</v>
      </c>
      <c r="CG440" s="54">
        <f t="shared" si="1232"/>
        <v>0</v>
      </c>
      <c r="CH440" s="54">
        <f t="shared" si="1210"/>
        <v>0</v>
      </c>
      <c r="CI440" s="54">
        <f t="shared" si="1233"/>
        <v>0</v>
      </c>
      <c r="CJ440" s="56">
        <f t="shared" si="1234"/>
        <v>0</v>
      </c>
      <c r="CK440" s="54">
        <f t="shared" si="1235"/>
        <v>0</v>
      </c>
      <c r="CL440" s="54">
        <f t="shared" si="1236"/>
        <v>0</v>
      </c>
      <c r="CM440" s="54">
        <f t="shared" si="1237"/>
        <v>0</v>
      </c>
      <c r="CN440" s="54">
        <f t="shared" si="1238"/>
        <v>0</v>
      </c>
      <c r="CO440" s="54">
        <f t="shared" si="1239"/>
        <v>0</v>
      </c>
      <c r="CP440" s="54">
        <f t="shared" si="1240"/>
        <v>0</v>
      </c>
      <c r="CQ440" s="54">
        <f t="shared" si="1241"/>
        <v>0</v>
      </c>
      <c r="CR440" s="54">
        <f t="shared" si="1242"/>
        <v>0</v>
      </c>
      <c r="CS440" s="54">
        <f t="shared" si="1243"/>
        <v>0</v>
      </c>
      <c r="CU440" s="54">
        <f t="shared" si="1244"/>
        <v>0</v>
      </c>
      <c r="CV440" s="54">
        <f t="shared" si="1245"/>
        <v>0</v>
      </c>
      <c r="CW440" s="54">
        <f t="shared" si="1246"/>
        <v>0</v>
      </c>
      <c r="CX440" s="54">
        <f t="shared" si="1247"/>
        <v>0</v>
      </c>
      <c r="CZ440" s="54">
        <f t="shared" si="1248"/>
        <v>0</v>
      </c>
      <c r="DA440" s="54">
        <f t="shared" si="1249"/>
        <v>0</v>
      </c>
      <c r="DB440" s="54">
        <f t="shared" si="1250"/>
        <v>0</v>
      </c>
      <c r="DC440" s="54">
        <f t="shared" si="1251"/>
        <v>0</v>
      </c>
      <c r="DD440" s="54">
        <f t="shared" si="1252"/>
        <v>0</v>
      </c>
      <c r="DE440" s="54">
        <f t="shared" si="1253"/>
        <v>0</v>
      </c>
      <c r="DF440" s="54">
        <f t="shared" si="1254"/>
        <v>0</v>
      </c>
      <c r="DG440" s="54">
        <f t="shared" si="1255"/>
        <v>2</v>
      </c>
      <c r="DH440" s="71">
        <f t="shared" si="1256"/>
        <v>0</v>
      </c>
      <c r="DI440" s="71">
        <f t="shared" si="1257"/>
        <v>0</v>
      </c>
      <c r="DJ440" s="54">
        <f t="shared" si="1258"/>
        <v>0</v>
      </c>
      <c r="DK440" s="54">
        <f t="shared" si="1259"/>
        <v>2</v>
      </c>
      <c r="DL440" s="4">
        <f t="shared" si="1184"/>
        <v>0</v>
      </c>
      <c r="DM440" s="3">
        <f t="shared" si="1260"/>
        <v>0</v>
      </c>
      <c r="DN440" s="3">
        <f t="shared" si="1261"/>
        <v>0</v>
      </c>
      <c r="DO440" s="4" t="e">
        <f t="shared" si="1262"/>
        <v>#DIV/0!</v>
      </c>
      <c r="DP440" s="57"/>
      <c r="DQ440" s="57"/>
      <c r="DR440" s="56">
        <f t="shared" si="1185"/>
        <v>2</v>
      </c>
      <c r="DS440" s="56">
        <f t="shared" si="1186"/>
        <v>0</v>
      </c>
      <c r="DT440" s="38">
        <f t="shared" si="1187"/>
        <v>0</v>
      </c>
      <c r="DU440" s="38">
        <f t="shared" si="1263"/>
        <v>2</v>
      </c>
      <c r="DV440" s="38">
        <f t="shared" si="1188"/>
        <v>0</v>
      </c>
      <c r="DW440" s="39">
        <f t="shared" si="1189"/>
        <v>0</v>
      </c>
      <c r="DX440" s="39">
        <f t="shared" si="1190"/>
        <v>0</v>
      </c>
      <c r="DY440" s="39">
        <f t="shared" si="1191"/>
        <v>0</v>
      </c>
      <c r="DZ440" s="39">
        <f t="shared" si="1192"/>
        <v>0</v>
      </c>
      <c r="EA440" s="39">
        <f t="shared" si="1193"/>
        <v>0</v>
      </c>
      <c r="EB440" s="37" t="e">
        <f t="shared" si="1264"/>
        <v>#DIV/0!</v>
      </c>
      <c r="EC440" s="37" t="e">
        <f t="shared" si="1265"/>
        <v>#DIV/0!</v>
      </c>
      <c r="ED440" s="37" t="e">
        <f t="shared" si="1266"/>
        <v>#DIV/0!</v>
      </c>
      <c r="EE440" s="37" t="e">
        <f t="shared" si="1267"/>
        <v>#DIV/0!</v>
      </c>
      <c r="EF440" s="39" t="e">
        <f t="shared" si="1268"/>
        <v>#DIV/0!</v>
      </c>
      <c r="EG440" s="37" t="e">
        <f t="shared" si="1269"/>
        <v>#DIV/0!</v>
      </c>
      <c r="EH440" s="37" t="e">
        <f t="shared" si="1270"/>
        <v>#DIV/0!</v>
      </c>
      <c r="EI440" s="11" t="b">
        <f t="shared" si="1271"/>
        <v>1</v>
      </c>
      <c r="EJ440" s="11" t="b">
        <f t="shared" si="1272"/>
        <v>0</v>
      </c>
      <c r="EK440" s="39" t="e">
        <f t="shared" si="1273"/>
        <v>#DIV/0!</v>
      </c>
      <c r="EL440" s="39" t="e">
        <f t="shared" si="1274"/>
        <v>#DIV/0!</v>
      </c>
      <c r="EM440" s="39" t="e">
        <f t="shared" si="1275"/>
        <v>#DIV/0!</v>
      </c>
      <c r="EN440" s="39" t="e">
        <f t="shared" si="1276"/>
        <v>#DIV/0!</v>
      </c>
      <c r="EO440" s="39" t="e">
        <f t="shared" si="1277"/>
        <v>#DIV/0!</v>
      </c>
      <c r="EP440" s="39" t="e">
        <f t="shared" si="1278"/>
        <v>#DIV/0!</v>
      </c>
      <c r="EQ440" s="39" t="e">
        <f t="shared" si="1279"/>
        <v>#DIV/0!</v>
      </c>
      <c r="ER440" s="39" t="e">
        <f t="shared" si="1280"/>
        <v>#DIV/0!</v>
      </c>
      <c r="ES440" s="58" t="str">
        <f t="shared" si="1281"/>
        <v>(OH,F,Cl)-dominate amphibole</v>
      </c>
      <c r="ET440" s="58" t="e">
        <f t="shared" si="1282"/>
        <v>#N/A</v>
      </c>
      <c r="EU440" s="56">
        <f t="shared" si="1194"/>
        <v>0</v>
      </c>
      <c r="EV440" s="56">
        <f t="shared" si="1195"/>
        <v>0</v>
      </c>
      <c r="EW440" s="56">
        <f t="shared" si="1196"/>
        <v>0</v>
      </c>
      <c r="EX440" s="56">
        <f t="shared" si="1197"/>
        <v>0</v>
      </c>
      <c r="EY440" s="56">
        <f t="shared" si="1198"/>
        <v>0</v>
      </c>
      <c r="EZ440" s="56">
        <f t="shared" si="1199"/>
        <v>0</v>
      </c>
      <c r="FA440" s="39">
        <f t="shared" si="1200"/>
        <v>0</v>
      </c>
      <c r="FB440" s="39">
        <f t="shared" si="1201"/>
        <v>0</v>
      </c>
      <c r="FC440" s="54">
        <f t="shared" si="1202"/>
        <v>0</v>
      </c>
      <c r="FD440" s="54">
        <f t="shared" si="1203"/>
        <v>0</v>
      </c>
      <c r="FE440" s="39">
        <f t="shared" si="1204"/>
        <v>0</v>
      </c>
      <c r="FF440" s="54">
        <f t="shared" si="1205"/>
        <v>0</v>
      </c>
      <c r="FG440" s="39">
        <f t="shared" si="1206"/>
        <v>0</v>
      </c>
      <c r="FH440" s="39">
        <f t="shared" si="1283"/>
        <v>0</v>
      </c>
      <c r="FI440" s="39">
        <f t="shared" si="1284"/>
        <v>0</v>
      </c>
      <c r="FJ440" s="39">
        <f t="shared" si="1285"/>
        <v>0</v>
      </c>
      <c r="FK440" s="39" t="e">
        <f t="shared" si="1286"/>
        <v>#DIV/0!</v>
      </c>
      <c r="FL440" s="39" t="e">
        <f t="shared" si="1287"/>
        <v>#DIV/0!</v>
      </c>
      <c r="FM440" s="39" t="e">
        <f t="shared" si="1288"/>
        <v>#DIV/0!</v>
      </c>
      <c r="FN440" s="39">
        <f t="shared" si="1289"/>
        <v>1</v>
      </c>
      <c r="FO440" s="39">
        <f t="shared" si="1207"/>
        <v>0</v>
      </c>
      <c r="FP440" s="39">
        <f t="shared" si="1208"/>
        <v>0</v>
      </c>
      <c r="FQ440" s="39">
        <f t="shared" si="1209"/>
        <v>0</v>
      </c>
      <c r="FR440" s="39">
        <f t="shared" si="1290"/>
        <v>0</v>
      </c>
      <c r="FS440" s="39">
        <f t="shared" si="1291"/>
        <v>0</v>
      </c>
      <c r="FU440" s="39" t="e">
        <f t="shared" si="1292"/>
        <v>#DIV/0!</v>
      </c>
      <c r="FV440" s="39" t="e">
        <f t="shared" si="1293"/>
        <v>#DIV/0!</v>
      </c>
      <c r="FW440" s="39" t="e">
        <f t="shared" si="1294"/>
        <v>#DIV/0!</v>
      </c>
      <c r="FY440" s="39" t="e">
        <f t="shared" si="1295"/>
        <v>#DIV/0!</v>
      </c>
      <c r="FZ440" s="39" t="e">
        <f t="shared" si="1296"/>
        <v>#DIV/0!</v>
      </c>
      <c r="GA440" s="39" t="e">
        <f t="shared" si="1297"/>
        <v>#DIV/0!</v>
      </c>
      <c r="GB440" s="39" t="e">
        <f t="shared" si="1298"/>
        <v>#DIV/0!</v>
      </c>
      <c r="GC440" s="39" t="e">
        <f t="shared" si="1299"/>
        <v>#DIV/0!</v>
      </c>
      <c r="GD440" s="39" t="e">
        <f t="shared" si="1300"/>
        <v>#DIV/0!</v>
      </c>
      <c r="GE440" s="39" t="e">
        <f t="shared" si="1301"/>
        <v>#DIV/0!</v>
      </c>
      <c r="GF440" s="39" t="e">
        <f t="shared" si="1302"/>
        <v>#DIV/0!</v>
      </c>
      <c r="GG440" s="39" t="e">
        <f t="shared" si="1303"/>
        <v>#DIV/0!</v>
      </c>
      <c r="GH440" s="39" t="e">
        <f t="shared" si="1304"/>
        <v>#DIV/0!</v>
      </c>
      <c r="GI440" s="39"/>
      <c r="GJ440" s="39" t="e">
        <f t="shared" si="1305"/>
        <v>#DIV/0!</v>
      </c>
      <c r="GK440" s="39" t="e">
        <f t="shared" si="1306"/>
        <v>#DIV/0!</v>
      </c>
      <c r="GL440" s="39" t="e">
        <f t="shared" si="1307"/>
        <v>#DIV/0!</v>
      </c>
      <c r="GM440" s="39" t="e">
        <f t="shared" si="1308"/>
        <v>#DIV/0!</v>
      </c>
      <c r="GN440" s="39" t="e">
        <f t="shared" si="1309"/>
        <v>#DIV/0!</v>
      </c>
      <c r="GO440" s="57"/>
      <c r="GP440" s="57" t="e">
        <f t="shared" si="1310"/>
        <v>#DIV/0!</v>
      </c>
      <c r="GQ440" s="59" t="e">
        <f t="shared" si="1311"/>
        <v>#DIV/0!</v>
      </c>
      <c r="GR440" s="41" t="e">
        <f t="shared" si="1312"/>
        <v>#DIV/0!</v>
      </c>
      <c r="GS440" s="57" t="e">
        <f t="shared" si="1313"/>
        <v>#DIV/0!</v>
      </c>
      <c r="GT440" s="57" t="e">
        <f t="shared" si="1314"/>
        <v>#DIV/0!</v>
      </c>
      <c r="GU440" s="57" t="e">
        <f t="shared" si="1315"/>
        <v>#DIV/0!</v>
      </c>
      <c r="GV440" s="57"/>
      <c r="GW440" s="42" t="e">
        <f t="shared" si="1316"/>
        <v>#DIV/0!</v>
      </c>
      <c r="GX440" s="42" t="e">
        <f t="shared" si="1317"/>
        <v>#DIV/0!</v>
      </c>
      <c r="GY440" s="42" t="e">
        <f t="shared" si="1318"/>
        <v>#DIV/0!</v>
      </c>
      <c r="GZ440" s="57"/>
      <c r="HA440" s="2" t="e">
        <f t="shared" si="1319"/>
        <v>#DIV/0!</v>
      </c>
      <c r="HB440" s="2" t="e">
        <f t="shared" si="1320"/>
        <v>#DIV/0!</v>
      </c>
      <c r="HC440" s="2" t="e">
        <f t="shared" si="1321"/>
        <v>#DIV/0!</v>
      </c>
      <c r="HD440" s="2" t="e">
        <f t="shared" si="1322"/>
        <v>#DIV/0!</v>
      </c>
      <c r="HE440" s="2" t="e">
        <f t="shared" si="1323"/>
        <v>#DIV/0!</v>
      </c>
      <c r="HF440" s="2" t="e">
        <f t="shared" si="1324"/>
        <v>#DIV/0!</v>
      </c>
      <c r="HG440" s="2" t="e">
        <f t="shared" si="1325"/>
        <v>#DIV/0!</v>
      </c>
      <c r="HH440" s="2" t="e">
        <f t="shared" si="1326"/>
        <v>#DIV/0!</v>
      </c>
      <c r="HI440" s="2" t="e">
        <f t="shared" si="1327"/>
        <v>#DIV/0!</v>
      </c>
      <c r="HJ440" s="11" t="e">
        <f t="shared" si="1328"/>
        <v>#DIV/0!</v>
      </c>
      <c r="HK440" s="60" t="e">
        <f t="shared" si="1329"/>
        <v>#DIV/0!</v>
      </c>
      <c r="HL440" s="57"/>
      <c r="HM440" s="57" t="e">
        <f t="shared" si="1330"/>
        <v>#DIV/0!</v>
      </c>
      <c r="HN440" s="57" t="e">
        <f t="shared" si="1331"/>
        <v>#DIV/0!</v>
      </c>
      <c r="HO440" s="57" t="e">
        <f t="shared" si="1332"/>
        <v>#DIV/0!</v>
      </c>
      <c r="HP440" s="57" t="e">
        <f t="shared" si="1333"/>
        <v>#DIV/0!</v>
      </c>
      <c r="HQ440" s="57" t="e">
        <f t="shared" si="1334"/>
        <v>#DIV/0!</v>
      </c>
      <c r="HR440" s="57"/>
      <c r="HS440" s="57" t="e">
        <f t="shared" si="1335"/>
        <v>#DIV/0!</v>
      </c>
      <c r="HT440" s="57" t="e">
        <f t="shared" si="1336"/>
        <v>#DIV/0!</v>
      </c>
      <c r="HU440" s="57" t="e">
        <f t="shared" si="1337"/>
        <v>#DIV/0!</v>
      </c>
      <c r="HV440" s="57" t="e">
        <f t="shared" si="1338"/>
        <v>#DIV/0!</v>
      </c>
      <c r="HW440" s="57" t="e">
        <f t="shared" si="1339"/>
        <v>#DIV/0!</v>
      </c>
      <c r="HX440" s="57"/>
      <c r="HY440" s="57" t="e">
        <f t="shared" si="1340"/>
        <v>#DIV/0!</v>
      </c>
      <c r="HZ440" s="57" t="e">
        <f t="shared" si="1341"/>
        <v>#DIV/0!</v>
      </c>
      <c r="IA440" s="57"/>
      <c r="IB440" s="61">
        <f t="shared" si="1342"/>
        <v>0</v>
      </c>
      <c r="IC440" s="57" t="str">
        <f t="shared" si="1343"/>
        <v/>
      </c>
      <c r="ID440" s="42"/>
      <c r="IE440" s="2" t="str">
        <f t="shared" si="1344"/>
        <v/>
      </c>
      <c r="IF440" s="60" t="e">
        <f t="shared" si="1345"/>
        <v>#DIV/0!</v>
      </c>
      <c r="IG440" s="60" t="str">
        <f t="shared" si="1346"/>
        <v/>
      </c>
      <c r="IH440" s="60" t="str">
        <f t="shared" si="1347"/>
        <v>zinco-</v>
      </c>
      <c r="II440" s="60" t="str">
        <f t="shared" si="1348"/>
        <v>mangano-</v>
      </c>
      <c r="IJ440" s="60" t="e">
        <f t="shared" si="1349"/>
        <v>#DIV/0!</v>
      </c>
      <c r="IK440" s="60" t="e">
        <f t="shared" si="1350"/>
        <v>#DIV/0!</v>
      </c>
      <c r="IL440" s="60" t="e">
        <f t="shared" si="1351"/>
        <v>#DIV/0!</v>
      </c>
      <c r="IM440" s="60" t="e">
        <f t="shared" si="1352"/>
        <v>#DIV/0!</v>
      </c>
      <c r="IN440" s="60" t="str">
        <f t="shared" si="1353"/>
        <v/>
      </c>
      <c r="IO440" s="60" t="str">
        <f t="shared" si="1354"/>
        <v/>
      </c>
      <c r="IP440" s="57"/>
      <c r="IQ440" s="57" t="str">
        <f t="shared" si="1355"/>
        <v>ERROR!!</v>
      </c>
    </row>
    <row r="441" spans="24:251">
      <c r="X441" s="29">
        <f t="shared" si="1211"/>
        <v>0</v>
      </c>
      <c r="Y441" s="29">
        <f t="shared" si="1212"/>
        <v>0</v>
      </c>
      <c r="Z441" s="29" t="e">
        <f t="shared" si="1213"/>
        <v>#DIV/0!</v>
      </c>
      <c r="AA441" s="29" t="e">
        <f t="shared" si="1214"/>
        <v>#DIV/0!</v>
      </c>
      <c r="AB441" s="29" t="e">
        <f t="shared" si="1215"/>
        <v>#DIV/0!</v>
      </c>
      <c r="AC441" s="29" t="e">
        <f t="shared" si="1216"/>
        <v>#DIV/0!</v>
      </c>
      <c r="AF441" s="23">
        <v>60.084299999999999</v>
      </c>
      <c r="AG441" s="23">
        <v>79.878799999999998</v>
      </c>
      <c r="AH441" s="23">
        <v>101.96120000000001</v>
      </c>
      <c r="AI441" s="23">
        <v>151.99039999999999</v>
      </c>
      <c r="AJ441" s="23">
        <v>159.69</v>
      </c>
      <c r="AK441" s="23">
        <v>71.846400000000003</v>
      </c>
      <c r="AL441" s="23">
        <v>70.9375</v>
      </c>
      <c r="AM441" s="23">
        <v>40.304400000000001</v>
      </c>
      <c r="AN441" s="23">
        <v>56.077399999999997</v>
      </c>
      <c r="AO441" s="23">
        <v>61.978999999999999</v>
      </c>
      <c r="AP441" s="23">
        <v>94.195999999999998</v>
      </c>
      <c r="AQ441" s="23">
        <v>18.998000000000001</v>
      </c>
      <c r="AR441" s="23">
        <v>35.450000000000003</v>
      </c>
      <c r="AS441" s="23">
        <v>29.88</v>
      </c>
      <c r="AT441" s="23">
        <v>74.691999999999993</v>
      </c>
      <c r="AU441" s="23">
        <v>81.39</v>
      </c>
      <c r="AX441" s="54">
        <f t="shared" si="1217"/>
        <v>0</v>
      </c>
      <c r="AY441" s="54">
        <f t="shared" si="1218"/>
        <v>0</v>
      </c>
      <c r="AZ441" s="54">
        <f t="shared" si="1219"/>
        <v>0</v>
      </c>
      <c r="BA441" s="54">
        <f t="shared" si="1220"/>
        <v>0</v>
      </c>
      <c r="BB441" s="54">
        <f t="shared" si="1221"/>
        <v>0</v>
      </c>
      <c r="BC441" s="54">
        <f t="shared" si="1222"/>
        <v>0</v>
      </c>
      <c r="BD441" s="54">
        <f t="shared" si="1223"/>
        <v>0</v>
      </c>
      <c r="BE441" s="54">
        <f t="shared" si="1224"/>
        <v>0</v>
      </c>
      <c r="BF441" s="54">
        <f t="shared" si="1225"/>
        <v>0</v>
      </c>
      <c r="BG441" s="54">
        <f t="shared" si="1226"/>
        <v>0</v>
      </c>
      <c r="BH441" s="54">
        <f t="shared" si="1227"/>
        <v>0</v>
      </c>
      <c r="BI441" s="54">
        <f t="shared" si="1228"/>
        <v>0</v>
      </c>
      <c r="BJ441" s="54">
        <f t="shared" si="1229"/>
        <v>0</v>
      </c>
      <c r="BK441" s="54">
        <f t="shared" si="1230"/>
        <v>0</v>
      </c>
      <c r="BL441" s="54">
        <f t="shared" si="1231"/>
        <v>0</v>
      </c>
      <c r="BM441" s="42"/>
      <c r="BO441" s="54">
        <f>'Norm-coeff'!$C$2+$AX441*'Norm-coeff'!$D$2+$AY441*'Norm-coeff'!$E$2+$AZ441*'Norm-coeff'!$F$2+$BA441*'Norm-coeff'!$G$2+$BB441*'Norm-coeff'!$H$2+$BC441*'Norm-coeff'!$I$2+$BD441*'Norm-coeff'!$J$2+$BE441*'Norm-coeff'!$K$2+$BF441*'Norm-coeff'!$L$2+$BG441*'Norm-coeff'!$M$2+$BH441*'Norm-coeff'!$N$2+$BI441*'Norm-coeff'!$O$2</f>
        <v>5.4045421474420303</v>
      </c>
      <c r="BP441" s="54">
        <f>'Norm-coeff'!$C$3+$AX441*'Norm-coeff'!$D$3+$AY441*'Norm-coeff'!$E$3+$AZ441*'Norm-coeff'!$F$3+$BA441*'Norm-coeff'!$G$3+$BB441*'Norm-coeff'!$H$3+$BC441*'Norm-coeff'!$I$3+$BD441*'Norm-coeff'!$J$3+$BE441*'Norm-coeff'!$K$3+$BF441*'Norm-coeff'!$L$3+$BG441*'Norm-coeff'!$M$3+$BH441*'Norm-coeff'!$N$3+$BI441*'Norm-coeff'!$O$3</f>
        <v>3.15319116612705</v>
      </c>
      <c r="BQ441" s="54">
        <f>'Norm-coeff'!$C$4+$AX441*'Norm-coeff'!$D$4+$AY441*'Norm-coeff'!$E$4+$AZ441*'Norm-coeff'!$F$4+$BA441*'Norm-coeff'!$G$4+$BB441*'Norm-coeff'!$H$4+$BC441*'Norm-coeff'!$I$4+$BD441*'Norm-coeff'!$J$4+$BE441*'Norm-coeff'!$K$4+$BF441*'Norm-coeff'!$L$4+$BG441*'Norm-coeff'!$M$4+$BH441*'Norm-coeff'!$N$4+$BI441*'Norm-coeff'!$O$4</f>
        <v>1.42115649462768</v>
      </c>
      <c r="BR441" s="54">
        <f>'Norm-coeff'!$C$5+$AX441*'Norm-coeff'!$D$5+$AY441*'Norm-coeff'!$E$5+$AZ441*'Norm-coeff'!$F$5+$BA441*'Norm-coeff'!$G$5+$BB441*'Norm-coeff'!$H$5+$BC441*'Norm-coeff'!$I$5+$BD441*'Norm-coeff'!$J$5+$BE441*'Norm-coeff'!$K$5+$BF441*'Norm-coeff'!$L$5+$BG441*'Norm-coeff'!$M$5+$BH441*'Norm-coeff'!$N$5+$BI441*'Norm-coeff'!$O$5</f>
        <v>1.0553329241296201</v>
      </c>
      <c r="BS441" s="54">
        <f>'Norm-coeff'!$C$6+$AX441*'Norm-coeff'!$D$6+$AY441*'Norm-coeff'!$E$6+$AZ441*'Norm-coeff'!$F$6+$BA441*'Norm-coeff'!$G$6+$BB441*'Norm-coeff'!$H$6+$BC441*'Norm-coeff'!$I$6+$BD441*'Norm-coeff'!$J$6+$BE441*'Norm-coeff'!$K$6+$BF441*'Norm-coeff'!$L$6+$BG441*'Norm-coeff'!$M$6+$BH441*'Norm-coeff'!$N$6+$BI441*'Norm-coeff'!$O$6</f>
        <v>-1.48700885495103E-2</v>
      </c>
      <c r="BT441" s="54">
        <f>'Norm-coeff'!$C$7+$AX441*'Norm-coeff'!$D$7+$AY441*'Norm-coeff'!$E$7+$AZ441*'Norm-coeff'!$F$7+$BA441*'Norm-coeff'!$G$7+$BB441*'Norm-coeff'!$H$7+$BC441*'Norm-coeff'!$I$7+$BD441*'Norm-coeff'!$J$7+$BE441*'Norm-coeff'!$K$7+$BF441*'Norm-coeff'!$L$7+$BG441*'Norm-coeff'!$M$7+$BH441*'Norm-coeff'!$N$7+$BI441*'Norm-coeff'!$O$7</f>
        <v>2.0907583608832998</v>
      </c>
      <c r="BU441" s="54">
        <f>'Norm-coeff'!$C$8+$AX441*'Norm-coeff'!$D$8+$AY441*'Norm-coeff'!$E$8+$AZ441*'Norm-coeff'!$F$8+$BA441*'Norm-coeff'!$G$8+$BB441*'Norm-coeff'!$H$8+$BC441*'Norm-coeff'!$I$8+$BD441*'Norm-coeff'!$J$8+$BE441*'Norm-coeff'!$K$8+$BF441*'Norm-coeff'!$L$8+$BG441*'Norm-coeff'!$M$8+$BH441*'Norm-coeff'!$N$8+$BI441*'Norm-coeff'!$O$8</f>
        <v>0.65894159836244504</v>
      </c>
      <c r="BV441" s="54">
        <f>'Norm-coeff'!$C$9+$AX441*'Norm-coeff'!$D$9+$AY441*'Norm-coeff'!$E$9+$AZ441*'Norm-coeff'!$F$9+$BA441*'Norm-coeff'!$G$9+$BB441*'Norm-coeff'!$H$9+$BC441*'Norm-coeff'!$I$9+$BD441*'Norm-coeff'!$J$9+$BE441*'Norm-coeff'!$K$9+$BF441*'Norm-coeff'!$L$9+$BG441*'Norm-coeff'!$M$9+$BH441*'Norm-coeff'!$N$9+$BI441*'Norm-coeff'!$O$9</f>
        <v>1.48961085014701</v>
      </c>
      <c r="BW441" s="54">
        <f>'Norm-coeff'!$C$10+$AX441*'Norm-coeff'!$D$10+$AY441*'Norm-coeff'!$E$10+$AZ441*'Norm-coeff'!$F$10+$BA441*'Norm-coeff'!$G$10+$BB441*'Norm-coeff'!$H$10+$BC441*'Norm-coeff'!$I$10+$BD441*'Norm-coeff'!$J$10+$BE441*'Norm-coeff'!$K$10+$BF441*'Norm-coeff'!$L$10+$BG441*'Norm-coeff'!$M$10+$BH441*'Norm-coeff'!$N$10+$BI441*'Norm-coeff'!$O$10</f>
        <v>1.42058735749591</v>
      </c>
      <c r="BX441" s="54">
        <f>'Norm-coeff'!$C$11+$AX441*'Norm-coeff'!$D$11+$AY441*'Norm-coeff'!$E$11+$AZ441*'Norm-coeff'!$F$11+$BA441*'Norm-coeff'!$G$11+$BB441*'Norm-coeff'!$H$11+$BC441*'Norm-coeff'!$I$11+$BD441*'Norm-coeff'!$J$11+$BE441*'Norm-coeff'!$K$11+$BF441*'Norm-coeff'!$L$11+$BG441*'Norm-coeff'!$M$11+$BH441*'Norm-coeff'!$N$11+$BI441*'Norm-coeff'!$O$11</f>
        <v>0.221233014421479</v>
      </c>
      <c r="BY441" s="54">
        <f>'Norm-coeff'!$C$12+$AX441*'Norm-coeff'!$D$12+$AY441*'Norm-coeff'!$E$12+$AZ441*'Norm-coeff'!$F$12+$BA441*'Norm-coeff'!$G$12+$BB441*'Norm-coeff'!$H$12+$BC441*'Norm-coeff'!$I$12+$BD441*'Norm-coeff'!$J$12+$BE441*'Norm-coeff'!$K$12+$BF441*'Norm-coeff'!$L$12+$BG441*'Norm-coeff'!$M$12+$BH441*'Norm-coeff'!$N$12+$BI441*'Norm-coeff'!$O$12</f>
        <v>0.283527502056037</v>
      </c>
      <c r="BZ441" s="54">
        <f>'Norm-coeff'!$C$13+$AX441*'Norm-coeff'!$D$13+$AY441*'Norm-coeff'!$E$13+$AZ441*'Norm-coeff'!$F$13+$BA441*'Norm-coeff'!$G$13+$BB441*'Norm-coeff'!$H$13+$BC441*'Norm-coeff'!$I$13+$BD441*'Norm-coeff'!$J$13+$BE441*'Norm-coeff'!$K$13+$BF441*'Norm-coeff'!$L$13+$BG441*'Norm-coeff'!$M$13+$BH441*'Norm-coeff'!$N$13+$BI441*'Norm-coeff'!$O$13</f>
        <v>-4.1864930554451202E-2</v>
      </c>
      <c r="CA441" s="54">
        <f>'Norm-coeff'!$C$14+$AX441*'Norm-coeff'!$D$14+$AY441*'Norm-coeff'!$E$14+$AZ441*'Norm-coeff'!$F$14+$BA441*'Norm-coeff'!$G$14+$BB441*'Norm-coeff'!$H$14+$BC441*'Norm-coeff'!$I$14+$BD441*'Norm-coeff'!$J$14+$BE441*'Norm-coeff'!$K$14+$BF441*'Norm-coeff'!$L$14+$BG441*'Norm-coeff'!$M$14+$BH441*'Norm-coeff'!$N$14+$BI441*'Norm-coeff'!$O$14</f>
        <v>4.2526983164477103</v>
      </c>
      <c r="CC441" s="54">
        <f t="shared" si="1356"/>
        <v>0</v>
      </c>
      <c r="CG441" s="54">
        <f t="shared" si="1232"/>
        <v>0</v>
      </c>
      <c r="CH441" s="54">
        <f t="shared" si="1210"/>
        <v>0</v>
      </c>
      <c r="CI441" s="54">
        <f t="shared" si="1233"/>
        <v>0</v>
      </c>
      <c r="CJ441" s="56">
        <f t="shared" si="1234"/>
        <v>0</v>
      </c>
      <c r="CK441" s="54">
        <f t="shared" si="1235"/>
        <v>0</v>
      </c>
      <c r="CL441" s="54">
        <f t="shared" si="1236"/>
        <v>0</v>
      </c>
      <c r="CM441" s="54">
        <f t="shared" si="1237"/>
        <v>0</v>
      </c>
      <c r="CN441" s="54">
        <f t="shared" si="1238"/>
        <v>0</v>
      </c>
      <c r="CO441" s="54">
        <f t="shared" si="1239"/>
        <v>0</v>
      </c>
      <c r="CP441" s="54">
        <f t="shared" si="1240"/>
        <v>0</v>
      </c>
      <c r="CQ441" s="54">
        <f t="shared" si="1241"/>
        <v>0</v>
      </c>
      <c r="CR441" s="54">
        <f t="shared" si="1242"/>
        <v>0</v>
      </c>
      <c r="CS441" s="54">
        <f t="shared" si="1243"/>
        <v>0</v>
      </c>
      <c r="CU441" s="54">
        <f t="shared" si="1244"/>
        <v>0</v>
      </c>
      <c r="CV441" s="54">
        <f t="shared" si="1245"/>
        <v>0</v>
      </c>
      <c r="CW441" s="54">
        <f t="shared" si="1246"/>
        <v>0</v>
      </c>
      <c r="CX441" s="54">
        <f t="shared" si="1247"/>
        <v>0</v>
      </c>
      <c r="CZ441" s="54">
        <f t="shared" si="1248"/>
        <v>0</v>
      </c>
      <c r="DA441" s="54">
        <f t="shared" si="1249"/>
        <v>0</v>
      </c>
      <c r="DB441" s="54">
        <f t="shared" si="1250"/>
        <v>0</v>
      </c>
      <c r="DC441" s="54">
        <f t="shared" si="1251"/>
        <v>0</v>
      </c>
      <c r="DD441" s="54">
        <f t="shared" si="1252"/>
        <v>0</v>
      </c>
      <c r="DE441" s="54">
        <f t="shared" si="1253"/>
        <v>0</v>
      </c>
      <c r="DF441" s="54">
        <f t="shared" si="1254"/>
        <v>0</v>
      </c>
      <c r="DG441" s="54">
        <f t="shared" si="1255"/>
        <v>2</v>
      </c>
      <c r="DH441" s="71">
        <f t="shared" si="1256"/>
        <v>0</v>
      </c>
      <c r="DI441" s="71">
        <f t="shared" si="1257"/>
        <v>0</v>
      </c>
      <c r="DJ441" s="54">
        <f t="shared" si="1258"/>
        <v>0</v>
      </c>
      <c r="DK441" s="54">
        <f t="shared" si="1259"/>
        <v>2</v>
      </c>
      <c r="DL441" s="4">
        <f t="shared" si="1184"/>
        <v>0</v>
      </c>
      <c r="DM441" s="3">
        <f t="shared" si="1260"/>
        <v>0</v>
      </c>
      <c r="DN441" s="3">
        <f t="shared" si="1261"/>
        <v>0</v>
      </c>
      <c r="DO441" s="4" t="e">
        <f t="shared" si="1262"/>
        <v>#DIV/0!</v>
      </c>
      <c r="DP441" s="57"/>
      <c r="DQ441" s="57"/>
      <c r="DR441" s="56">
        <f t="shared" si="1185"/>
        <v>2</v>
      </c>
      <c r="DS441" s="56">
        <f t="shared" si="1186"/>
        <v>0</v>
      </c>
      <c r="DT441" s="38">
        <f t="shared" si="1187"/>
        <v>0</v>
      </c>
      <c r="DU441" s="38">
        <f t="shared" si="1263"/>
        <v>2</v>
      </c>
      <c r="DV441" s="38">
        <f t="shared" si="1188"/>
        <v>0</v>
      </c>
      <c r="DW441" s="39">
        <f t="shared" si="1189"/>
        <v>0</v>
      </c>
      <c r="DX441" s="39">
        <f t="shared" si="1190"/>
        <v>0</v>
      </c>
      <c r="DY441" s="39">
        <f t="shared" si="1191"/>
        <v>0</v>
      </c>
      <c r="DZ441" s="39">
        <f t="shared" si="1192"/>
        <v>0</v>
      </c>
      <c r="EA441" s="39">
        <f t="shared" si="1193"/>
        <v>0</v>
      </c>
      <c r="EB441" s="37" t="e">
        <f t="shared" si="1264"/>
        <v>#DIV/0!</v>
      </c>
      <c r="EC441" s="37" t="e">
        <f t="shared" si="1265"/>
        <v>#DIV/0!</v>
      </c>
      <c r="ED441" s="37" t="e">
        <f t="shared" si="1266"/>
        <v>#DIV/0!</v>
      </c>
      <c r="EE441" s="37" t="e">
        <f t="shared" si="1267"/>
        <v>#DIV/0!</v>
      </c>
      <c r="EF441" s="39" t="e">
        <f t="shared" si="1268"/>
        <v>#DIV/0!</v>
      </c>
      <c r="EG441" s="37" t="e">
        <f t="shared" si="1269"/>
        <v>#DIV/0!</v>
      </c>
      <c r="EH441" s="37" t="e">
        <f t="shared" si="1270"/>
        <v>#DIV/0!</v>
      </c>
      <c r="EI441" s="11" t="b">
        <f t="shared" si="1271"/>
        <v>1</v>
      </c>
      <c r="EJ441" s="11" t="b">
        <f t="shared" si="1272"/>
        <v>0</v>
      </c>
      <c r="EK441" s="39" t="e">
        <f t="shared" si="1273"/>
        <v>#DIV/0!</v>
      </c>
      <c r="EL441" s="39" t="e">
        <f t="shared" si="1274"/>
        <v>#DIV/0!</v>
      </c>
      <c r="EM441" s="39" t="e">
        <f t="shared" si="1275"/>
        <v>#DIV/0!</v>
      </c>
      <c r="EN441" s="39" t="e">
        <f t="shared" si="1276"/>
        <v>#DIV/0!</v>
      </c>
      <c r="EO441" s="39" t="e">
        <f t="shared" si="1277"/>
        <v>#DIV/0!</v>
      </c>
      <c r="EP441" s="39" t="e">
        <f t="shared" si="1278"/>
        <v>#DIV/0!</v>
      </c>
      <c r="EQ441" s="39" t="e">
        <f t="shared" si="1279"/>
        <v>#DIV/0!</v>
      </c>
      <c r="ER441" s="39" t="e">
        <f t="shared" si="1280"/>
        <v>#DIV/0!</v>
      </c>
      <c r="ES441" s="58" t="str">
        <f t="shared" si="1281"/>
        <v>(OH,F,Cl)-dominate amphibole</v>
      </c>
      <c r="ET441" s="58" t="e">
        <f t="shared" si="1282"/>
        <v>#N/A</v>
      </c>
      <c r="EU441" s="56">
        <f t="shared" si="1194"/>
        <v>0</v>
      </c>
      <c r="EV441" s="56">
        <f t="shared" si="1195"/>
        <v>0</v>
      </c>
      <c r="EW441" s="56">
        <f t="shared" si="1196"/>
        <v>0</v>
      </c>
      <c r="EX441" s="56">
        <f t="shared" si="1197"/>
        <v>0</v>
      </c>
      <c r="EY441" s="56">
        <f t="shared" si="1198"/>
        <v>0</v>
      </c>
      <c r="EZ441" s="56">
        <f t="shared" si="1199"/>
        <v>0</v>
      </c>
      <c r="FA441" s="39">
        <f t="shared" si="1200"/>
        <v>0</v>
      </c>
      <c r="FB441" s="39">
        <f t="shared" si="1201"/>
        <v>0</v>
      </c>
      <c r="FC441" s="54">
        <f t="shared" si="1202"/>
        <v>0</v>
      </c>
      <c r="FD441" s="54">
        <f t="shared" si="1203"/>
        <v>0</v>
      </c>
      <c r="FE441" s="39">
        <f t="shared" si="1204"/>
        <v>0</v>
      </c>
      <c r="FF441" s="54">
        <f t="shared" si="1205"/>
        <v>0</v>
      </c>
      <c r="FG441" s="39">
        <f t="shared" si="1206"/>
        <v>0</v>
      </c>
      <c r="FH441" s="39">
        <f t="shared" si="1283"/>
        <v>0</v>
      </c>
      <c r="FI441" s="39">
        <f t="shared" si="1284"/>
        <v>0</v>
      </c>
      <c r="FJ441" s="39">
        <f t="shared" si="1285"/>
        <v>0</v>
      </c>
      <c r="FK441" s="39" t="e">
        <f t="shared" si="1286"/>
        <v>#DIV/0!</v>
      </c>
      <c r="FL441" s="39" t="e">
        <f t="shared" si="1287"/>
        <v>#DIV/0!</v>
      </c>
      <c r="FM441" s="39" t="e">
        <f t="shared" si="1288"/>
        <v>#DIV/0!</v>
      </c>
      <c r="FN441" s="39">
        <f t="shared" si="1289"/>
        <v>1</v>
      </c>
      <c r="FO441" s="39">
        <f t="shared" si="1207"/>
        <v>0</v>
      </c>
      <c r="FP441" s="39">
        <f t="shared" si="1208"/>
        <v>0</v>
      </c>
      <c r="FQ441" s="39">
        <f t="shared" si="1209"/>
        <v>0</v>
      </c>
      <c r="FR441" s="39">
        <f t="shared" si="1290"/>
        <v>0</v>
      </c>
      <c r="FS441" s="39">
        <f t="shared" si="1291"/>
        <v>0</v>
      </c>
      <c r="FU441" s="39" t="e">
        <f t="shared" si="1292"/>
        <v>#DIV/0!</v>
      </c>
      <c r="FV441" s="39" t="e">
        <f t="shared" si="1293"/>
        <v>#DIV/0!</v>
      </c>
      <c r="FW441" s="39" t="e">
        <f t="shared" si="1294"/>
        <v>#DIV/0!</v>
      </c>
      <c r="FY441" s="39" t="e">
        <f t="shared" si="1295"/>
        <v>#DIV/0!</v>
      </c>
      <c r="FZ441" s="39" t="e">
        <f t="shared" si="1296"/>
        <v>#DIV/0!</v>
      </c>
      <c r="GA441" s="39" t="e">
        <f t="shared" si="1297"/>
        <v>#DIV/0!</v>
      </c>
      <c r="GB441" s="39" t="e">
        <f t="shared" si="1298"/>
        <v>#DIV/0!</v>
      </c>
      <c r="GC441" s="39" t="e">
        <f t="shared" si="1299"/>
        <v>#DIV/0!</v>
      </c>
      <c r="GD441" s="39" t="e">
        <f t="shared" si="1300"/>
        <v>#DIV/0!</v>
      </c>
      <c r="GE441" s="39" t="e">
        <f t="shared" si="1301"/>
        <v>#DIV/0!</v>
      </c>
      <c r="GF441" s="39" t="e">
        <f t="shared" si="1302"/>
        <v>#DIV/0!</v>
      </c>
      <c r="GG441" s="39" t="e">
        <f t="shared" si="1303"/>
        <v>#DIV/0!</v>
      </c>
      <c r="GH441" s="39" t="e">
        <f t="shared" si="1304"/>
        <v>#DIV/0!</v>
      </c>
      <c r="GI441" s="39"/>
      <c r="GJ441" s="39" t="e">
        <f t="shared" si="1305"/>
        <v>#DIV/0!</v>
      </c>
      <c r="GK441" s="39" t="e">
        <f t="shared" si="1306"/>
        <v>#DIV/0!</v>
      </c>
      <c r="GL441" s="39" t="e">
        <f t="shared" si="1307"/>
        <v>#DIV/0!</v>
      </c>
      <c r="GM441" s="39" t="e">
        <f t="shared" si="1308"/>
        <v>#DIV/0!</v>
      </c>
      <c r="GN441" s="39" t="e">
        <f t="shared" si="1309"/>
        <v>#DIV/0!</v>
      </c>
      <c r="GO441" s="57"/>
      <c r="GP441" s="57" t="e">
        <f t="shared" si="1310"/>
        <v>#DIV/0!</v>
      </c>
      <c r="GQ441" s="59" t="e">
        <f t="shared" si="1311"/>
        <v>#DIV/0!</v>
      </c>
      <c r="GR441" s="41" t="e">
        <f t="shared" si="1312"/>
        <v>#DIV/0!</v>
      </c>
      <c r="GS441" s="57" t="e">
        <f t="shared" si="1313"/>
        <v>#DIV/0!</v>
      </c>
      <c r="GT441" s="57" t="e">
        <f t="shared" si="1314"/>
        <v>#DIV/0!</v>
      </c>
      <c r="GU441" s="57" t="e">
        <f t="shared" si="1315"/>
        <v>#DIV/0!</v>
      </c>
      <c r="GV441" s="57"/>
      <c r="GW441" s="42" t="e">
        <f t="shared" si="1316"/>
        <v>#DIV/0!</v>
      </c>
      <c r="GX441" s="42" t="e">
        <f t="shared" si="1317"/>
        <v>#DIV/0!</v>
      </c>
      <c r="GY441" s="42" t="e">
        <f t="shared" si="1318"/>
        <v>#DIV/0!</v>
      </c>
      <c r="GZ441" s="57"/>
      <c r="HA441" s="2" t="e">
        <f t="shared" si="1319"/>
        <v>#DIV/0!</v>
      </c>
      <c r="HB441" s="2" t="e">
        <f t="shared" si="1320"/>
        <v>#DIV/0!</v>
      </c>
      <c r="HC441" s="2" t="e">
        <f t="shared" si="1321"/>
        <v>#DIV/0!</v>
      </c>
      <c r="HD441" s="2" t="e">
        <f t="shared" si="1322"/>
        <v>#DIV/0!</v>
      </c>
      <c r="HE441" s="2" t="e">
        <f t="shared" si="1323"/>
        <v>#DIV/0!</v>
      </c>
      <c r="HF441" s="2" t="e">
        <f t="shared" si="1324"/>
        <v>#DIV/0!</v>
      </c>
      <c r="HG441" s="2" t="e">
        <f t="shared" si="1325"/>
        <v>#DIV/0!</v>
      </c>
      <c r="HH441" s="2" t="e">
        <f t="shared" si="1326"/>
        <v>#DIV/0!</v>
      </c>
      <c r="HI441" s="2" t="e">
        <f t="shared" si="1327"/>
        <v>#DIV/0!</v>
      </c>
      <c r="HJ441" s="11" t="e">
        <f t="shared" si="1328"/>
        <v>#DIV/0!</v>
      </c>
      <c r="HK441" s="60" t="e">
        <f t="shared" si="1329"/>
        <v>#DIV/0!</v>
      </c>
      <c r="HL441" s="57"/>
      <c r="HM441" s="57" t="e">
        <f t="shared" si="1330"/>
        <v>#DIV/0!</v>
      </c>
      <c r="HN441" s="57" t="e">
        <f t="shared" si="1331"/>
        <v>#DIV/0!</v>
      </c>
      <c r="HO441" s="57" t="e">
        <f t="shared" si="1332"/>
        <v>#DIV/0!</v>
      </c>
      <c r="HP441" s="57" t="e">
        <f t="shared" si="1333"/>
        <v>#DIV/0!</v>
      </c>
      <c r="HQ441" s="57" t="e">
        <f t="shared" si="1334"/>
        <v>#DIV/0!</v>
      </c>
      <c r="HR441" s="57"/>
      <c r="HS441" s="57" t="e">
        <f t="shared" si="1335"/>
        <v>#DIV/0!</v>
      </c>
      <c r="HT441" s="57" t="e">
        <f t="shared" si="1336"/>
        <v>#DIV/0!</v>
      </c>
      <c r="HU441" s="57" t="e">
        <f t="shared" si="1337"/>
        <v>#DIV/0!</v>
      </c>
      <c r="HV441" s="57" t="e">
        <f t="shared" si="1338"/>
        <v>#DIV/0!</v>
      </c>
      <c r="HW441" s="57" t="e">
        <f t="shared" si="1339"/>
        <v>#DIV/0!</v>
      </c>
      <c r="HX441" s="57"/>
      <c r="HY441" s="57" t="e">
        <f t="shared" si="1340"/>
        <v>#DIV/0!</v>
      </c>
      <c r="HZ441" s="57" t="e">
        <f t="shared" si="1341"/>
        <v>#DIV/0!</v>
      </c>
      <c r="IA441" s="57"/>
      <c r="IB441" s="61">
        <f t="shared" si="1342"/>
        <v>0</v>
      </c>
      <c r="IC441" s="57" t="str">
        <f t="shared" si="1343"/>
        <v/>
      </c>
      <c r="ID441" s="42"/>
      <c r="IE441" s="2" t="str">
        <f t="shared" si="1344"/>
        <v/>
      </c>
      <c r="IF441" s="60" t="e">
        <f t="shared" si="1345"/>
        <v>#DIV/0!</v>
      </c>
      <c r="IG441" s="60" t="str">
        <f t="shared" si="1346"/>
        <v/>
      </c>
      <c r="IH441" s="60" t="str">
        <f t="shared" si="1347"/>
        <v>zinco-</v>
      </c>
      <c r="II441" s="60" t="str">
        <f t="shared" si="1348"/>
        <v>mangano-</v>
      </c>
      <c r="IJ441" s="60" t="e">
        <f t="shared" si="1349"/>
        <v>#DIV/0!</v>
      </c>
      <c r="IK441" s="60" t="e">
        <f t="shared" si="1350"/>
        <v>#DIV/0!</v>
      </c>
      <c r="IL441" s="60" t="e">
        <f t="shared" si="1351"/>
        <v>#DIV/0!</v>
      </c>
      <c r="IM441" s="60" t="e">
        <f t="shared" si="1352"/>
        <v>#DIV/0!</v>
      </c>
      <c r="IN441" s="60" t="str">
        <f t="shared" si="1353"/>
        <v/>
      </c>
      <c r="IO441" s="60" t="str">
        <f t="shared" si="1354"/>
        <v/>
      </c>
      <c r="IP441" s="57"/>
      <c r="IQ441" s="57" t="str">
        <f t="shared" si="1355"/>
        <v>ERROR!!</v>
      </c>
    </row>
    <row r="442" spans="24:251">
      <c r="X442" s="29">
        <f t="shared" si="1211"/>
        <v>0</v>
      </c>
      <c r="Y442" s="29">
        <f t="shared" si="1212"/>
        <v>0</v>
      </c>
      <c r="Z442" s="29" t="e">
        <f t="shared" si="1213"/>
        <v>#DIV/0!</v>
      </c>
      <c r="AA442" s="29" t="e">
        <f t="shared" si="1214"/>
        <v>#DIV/0!</v>
      </c>
      <c r="AB442" s="29" t="e">
        <f t="shared" si="1215"/>
        <v>#DIV/0!</v>
      </c>
      <c r="AC442" s="29" t="e">
        <f t="shared" si="1216"/>
        <v>#DIV/0!</v>
      </c>
      <c r="AF442" s="23">
        <v>60.084299999999999</v>
      </c>
      <c r="AG442" s="23">
        <v>79.878799999999998</v>
      </c>
      <c r="AH442" s="23">
        <v>101.96120000000001</v>
      </c>
      <c r="AI442" s="23">
        <v>151.99039999999999</v>
      </c>
      <c r="AJ442" s="23">
        <v>159.69</v>
      </c>
      <c r="AK442" s="23">
        <v>71.846400000000003</v>
      </c>
      <c r="AL442" s="23">
        <v>70.9375</v>
      </c>
      <c r="AM442" s="23">
        <v>40.304400000000001</v>
      </c>
      <c r="AN442" s="23">
        <v>56.077399999999997</v>
      </c>
      <c r="AO442" s="23">
        <v>61.978999999999999</v>
      </c>
      <c r="AP442" s="23">
        <v>94.195999999999998</v>
      </c>
      <c r="AQ442" s="23">
        <v>18.998000000000001</v>
      </c>
      <c r="AR442" s="23">
        <v>35.450000000000003</v>
      </c>
      <c r="AS442" s="23">
        <v>29.88</v>
      </c>
      <c r="AT442" s="23">
        <v>74.691999999999993</v>
      </c>
      <c r="AU442" s="23">
        <v>81.39</v>
      </c>
      <c r="AX442" s="54">
        <f t="shared" si="1217"/>
        <v>0</v>
      </c>
      <c r="AY442" s="54">
        <f t="shared" si="1218"/>
        <v>0</v>
      </c>
      <c r="AZ442" s="54">
        <f t="shared" si="1219"/>
        <v>0</v>
      </c>
      <c r="BA442" s="54">
        <f t="shared" si="1220"/>
        <v>0</v>
      </c>
      <c r="BB442" s="54">
        <f t="shared" si="1221"/>
        <v>0</v>
      </c>
      <c r="BC442" s="54">
        <f t="shared" si="1222"/>
        <v>0</v>
      </c>
      <c r="BD442" s="54">
        <f t="shared" si="1223"/>
        <v>0</v>
      </c>
      <c r="BE442" s="54">
        <f t="shared" si="1224"/>
        <v>0</v>
      </c>
      <c r="BF442" s="54">
        <f t="shared" si="1225"/>
        <v>0</v>
      </c>
      <c r="BG442" s="54">
        <f t="shared" si="1226"/>
        <v>0</v>
      </c>
      <c r="BH442" s="54">
        <f t="shared" si="1227"/>
        <v>0</v>
      </c>
      <c r="BI442" s="54">
        <f t="shared" si="1228"/>
        <v>0</v>
      </c>
      <c r="BJ442" s="54">
        <f t="shared" si="1229"/>
        <v>0</v>
      </c>
      <c r="BK442" s="54">
        <f t="shared" si="1230"/>
        <v>0</v>
      </c>
      <c r="BL442" s="54">
        <f t="shared" si="1231"/>
        <v>0</v>
      </c>
      <c r="BM442" s="42"/>
      <c r="BO442" s="54">
        <f>'Norm-coeff'!$C$2+$AX442*'Norm-coeff'!$D$2+$AY442*'Norm-coeff'!$E$2+$AZ442*'Norm-coeff'!$F$2+$BA442*'Norm-coeff'!$G$2+$BB442*'Norm-coeff'!$H$2+$BC442*'Norm-coeff'!$I$2+$BD442*'Norm-coeff'!$J$2+$BE442*'Norm-coeff'!$K$2+$BF442*'Norm-coeff'!$L$2+$BG442*'Norm-coeff'!$M$2+$BH442*'Norm-coeff'!$N$2+$BI442*'Norm-coeff'!$O$2</f>
        <v>5.4045421474420303</v>
      </c>
      <c r="BP442" s="54">
        <f>'Norm-coeff'!$C$3+$AX442*'Norm-coeff'!$D$3+$AY442*'Norm-coeff'!$E$3+$AZ442*'Norm-coeff'!$F$3+$BA442*'Norm-coeff'!$G$3+$BB442*'Norm-coeff'!$H$3+$BC442*'Norm-coeff'!$I$3+$BD442*'Norm-coeff'!$J$3+$BE442*'Norm-coeff'!$K$3+$BF442*'Norm-coeff'!$L$3+$BG442*'Norm-coeff'!$M$3+$BH442*'Norm-coeff'!$N$3+$BI442*'Norm-coeff'!$O$3</f>
        <v>3.15319116612705</v>
      </c>
      <c r="BQ442" s="54">
        <f>'Norm-coeff'!$C$4+$AX442*'Norm-coeff'!$D$4+$AY442*'Norm-coeff'!$E$4+$AZ442*'Norm-coeff'!$F$4+$BA442*'Norm-coeff'!$G$4+$BB442*'Norm-coeff'!$H$4+$BC442*'Norm-coeff'!$I$4+$BD442*'Norm-coeff'!$J$4+$BE442*'Norm-coeff'!$K$4+$BF442*'Norm-coeff'!$L$4+$BG442*'Norm-coeff'!$M$4+$BH442*'Norm-coeff'!$N$4+$BI442*'Norm-coeff'!$O$4</f>
        <v>1.42115649462768</v>
      </c>
      <c r="BR442" s="54">
        <f>'Norm-coeff'!$C$5+$AX442*'Norm-coeff'!$D$5+$AY442*'Norm-coeff'!$E$5+$AZ442*'Norm-coeff'!$F$5+$BA442*'Norm-coeff'!$G$5+$BB442*'Norm-coeff'!$H$5+$BC442*'Norm-coeff'!$I$5+$BD442*'Norm-coeff'!$J$5+$BE442*'Norm-coeff'!$K$5+$BF442*'Norm-coeff'!$L$5+$BG442*'Norm-coeff'!$M$5+$BH442*'Norm-coeff'!$N$5+$BI442*'Norm-coeff'!$O$5</f>
        <v>1.0553329241296201</v>
      </c>
      <c r="BS442" s="54">
        <f>'Norm-coeff'!$C$6+$AX442*'Norm-coeff'!$D$6+$AY442*'Norm-coeff'!$E$6+$AZ442*'Norm-coeff'!$F$6+$BA442*'Norm-coeff'!$G$6+$BB442*'Norm-coeff'!$H$6+$BC442*'Norm-coeff'!$I$6+$BD442*'Norm-coeff'!$J$6+$BE442*'Norm-coeff'!$K$6+$BF442*'Norm-coeff'!$L$6+$BG442*'Norm-coeff'!$M$6+$BH442*'Norm-coeff'!$N$6+$BI442*'Norm-coeff'!$O$6</f>
        <v>-1.48700885495103E-2</v>
      </c>
      <c r="BT442" s="54">
        <f>'Norm-coeff'!$C$7+$AX442*'Norm-coeff'!$D$7+$AY442*'Norm-coeff'!$E$7+$AZ442*'Norm-coeff'!$F$7+$BA442*'Norm-coeff'!$G$7+$BB442*'Norm-coeff'!$H$7+$BC442*'Norm-coeff'!$I$7+$BD442*'Norm-coeff'!$J$7+$BE442*'Norm-coeff'!$K$7+$BF442*'Norm-coeff'!$L$7+$BG442*'Norm-coeff'!$M$7+$BH442*'Norm-coeff'!$N$7+$BI442*'Norm-coeff'!$O$7</f>
        <v>2.0907583608832998</v>
      </c>
      <c r="BU442" s="54">
        <f>'Norm-coeff'!$C$8+$AX442*'Norm-coeff'!$D$8+$AY442*'Norm-coeff'!$E$8+$AZ442*'Norm-coeff'!$F$8+$BA442*'Norm-coeff'!$G$8+$BB442*'Norm-coeff'!$H$8+$BC442*'Norm-coeff'!$I$8+$BD442*'Norm-coeff'!$J$8+$BE442*'Norm-coeff'!$K$8+$BF442*'Norm-coeff'!$L$8+$BG442*'Norm-coeff'!$M$8+$BH442*'Norm-coeff'!$N$8+$BI442*'Norm-coeff'!$O$8</f>
        <v>0.65894159836244504</v>
      </c>
      <c r="BV442" s="54">
        <f>'Norm-coeff'!$C$9+$AX442*'Norm-coeff'!$D$9+$AY442*'Norm-coeff'!$E$9+$AZ442*'Norm-coeff'!$F$9+$BA442*'Norm-coeff'!$G$9+$BB442*'Norm-coeff'!$H$9+$BC442*'Norm-coeff'!$I$9+$BD442*'Norm-coeff'!$J$9+$BE442*'Norm-coeff'!$K$9+$BF442*'Norm-coeff'!$L$9+$BG442*'Norm-coeff'!$M$9+$BH442*'Norm-coeff'!$N$9+$BI442*'Norm-coeff'!$O$9</f>
        <v>1.48961085014701</v>
      </c>
      <c r="BW442" s="54">
        <f>'Norm-coeff'!$C$10+$AX442*'Norm-coeff'!$D$10+$AY442*'Norm-coeff'!$E$10+$AZ442*'Norm-coeff'!$F$10+$BA442*'Norm-coeff'!$G$10+$BB442*'Norm-coeff'!$H$10+$BC442*'Norm-coeff'!$I$10+$BD442*'Norm-coeff'!$J$10+$BE442*'Norm-coeff'!$K$10+$BF442*'Norm-coeff'!$L$10+$BG442*'Norm-coeff'!$M$10+$BH442*'Norm-coeff'!$N$10+$BI442*'Norm-coeff'!$O$10</f>
        <v>1.42058735749591</v>
      </c>
      <c r="BX442" s="54">
        <f>'Norm-coeff'!$C$11+$AX442*'Norm-coeff'!$D$11+$AY442*'Norm-coeff'!$E$11+$AZ442*'Norm-coeff'!$F$11+$BA442*'Norm-coeff'!$G$11+$BB442*'Norm-coeff'!$H$11+$BC442*'Norm-coeff'!$I$11+$BD442*'Norm-coeff'!$J$11+$BE442*'Norm-coeff'!$K$11+$BF442*'Norm-coeff'!$L$11+$BG442*'Norm-coeff'!$M$11+$BH442*'Norm-coeff'!$N$11+$BI442*'Norm-coeff'!$O$11</f>
        <v>0.221233014421479</v>
      </c>
      <c r="BY442" s="54">
        <f>'Norm-coeff'!$C$12+$AX442*'Norm-coeff'!$D$12+$AY442*'Norm-coeff'!$E$12+$AZ442*'Norm-coeff'!$F$12+$BA442*'Norm-coeff'!$G$12+$BB442*'Norm-coeff'!$H$12+$BC442*'Norm-coeff'!$I$12+$BD442*'Norm-coeff'!$J$12+$BE442*'Norm-coeff'!$K$12+$BF442*'Norm-coeff'!$L$12+$BG442*'Norm-coeff'!$M$12+$BH442*'Norm-coeff'!$N$12+$BI442*'Norm-coeff'!$O$12</f>
        <v>0.283527502056037</v>
      </c>
      <c r="BZ442" s="54">
        <f>'Norm-coeff'!$C$13+$AX442*'Norm-coeff'!$D$13+$AY442*'Norm-coeff'!$E$13+$AZ442*'Norm-coeff'!$F$13+$BA442*'Norm-coeff'!$G$13+$BB442*'Norm-coeff'!$H$13+$BC442*'Norm-coeff'!$I$13+$BD442*'Norm-coeff'!$J$13+$BE442*'Norm-coeff'!$K$13+$BF442*'Norm-coeff'!$L$13+$BG442*'Norm-coeff'!$M$13+$BH442*'Norm-coeff'!$N$13+$BI442*'Norm-coeff'!$O$13</f>
        <v>-4.1864930554451202E-2</v>
      </c>
      <c r="CA442" s="54">
        <f>'Norm-coeff'!$C$14+$AX442*'Norm-coeff'!$D$14+$AY442*'Norm-coeff'!$E$14+$AZ442*'Norm-coeff'!$F$14+$BA442*'Norm-coeff'!$G$14+$BB442*'Norm-coeff'!$H$14+$BC442*'Norm-coeff'!$I$14+$BD442*'Norm-coeff'!$J$14+$BE442*'Norm-coeff'!$K$14+$BF442*'Norm-coeff'!$L$14+$BG442*'Norm-coeff'!$M$14+$BH442*'Norm-coeff'!$N$14+$BI442*'Norm-coeff'!$O$14</f>
        <v>4.2526983164477103</v>
      </c>
      <c r="CC442" s="54">
        <f t="shared" si="1356"/>
        <v>0</v>
      </c>
      <c r="CG442" s="54">
        <f t="shared" si="1232"/>
        <v>0</v>
      </c>
      <c r="CH442" s="54">
        <f t="shared" si="1210"/>
        <v>0</v>
      </c>
      <c r="CI442" s="54">
        <f t="shared" si="1233"/>
        <v>0</v>
      </c>
      <c r="CJ442" s="56">
        <f t="shared" si="1234"/>
        <v>0</v>
      </c>
      <c r="CK442" s="54">
        <f t="shared" si="1235"/>
        <v>0</v>
      </c>
      <c r="CL442" s="54">
        <f t="shared" si="1236"/>
        <v>0</v>
      </c>
      <c r="CM442" s="54">
        <f t="shared" si="1237"/>
        <v>0</v>
      </c>
      <c r="CN442" s="54">
        <f t="shared" si="1238"/>
        <v>0</v>
      </c>
      <c r="CO442" s="54">
        <f t="shared" si="1239"/>
        <v>0</v>
      </c>
      <c r="CP442" s="54">
        <f t="shared" si="1240"/>
        <v>0</v>
      </c>
      <c r="CQ442" s="54">
        <f t="shared" si="1241"/>
        <v>0</v>
      </c>
      <c r="CR442" s="54">
        <f t="shared" si="1242"/>
        <v>0</v>
      </c>
      <c r="CS442" s="54">
        <f t="shared" si="1243"/>
        <v>0</v>
      </c>
      <c r="CU442" s="54">
        <f t="shared" si="1244"/>
        <v>0</v>
      </c>
      <c r="CV442" s="54">
        <f t="shared" si="1245"/>
        <v>0</v>
      </c>
      <c r="CW442" s="54">
        <f t="shared" si="1246"/>
        <v>0</v>
      </c>
      <c r="CX442" s="54">
        <f t="shared" si="1247"/>
        <v>0</v>
      </c>
      <c r="CZ442" s="54">
        <f t="shared" si="1248"/>
        <v>0</v>
      </c>
      <c r="DA442" s="54">
        <f t="shared" si="1249"/>
        <v>0</v>
      </c>
      <c r="DB442" s="54">
        <f t="shared" si="1250"/>
        <v>0</v>
      </c>
      <c r="DC442" s="54">
        <f t="shared" si="1251"/>
        <v>0</v>
      </c>
      <c r="DD442" s="54">
        <f t="shared" si="1252"/>
        <v>0</v>
      </c>
      <c r="DE442" s="54">
        <f t="shared" si="1253"/>
        <v>0</v>
      </c>
      <c r="DF442" s="54">
        <f t="shared" si="1254"/>
        <v>0</v>
      </c>
      <c r="DG442" s="54">
        <f t="shared" si="1255"/>
        <v>2</v>
      </c>
      <c r="DH442" s="71">
        <f t="shared" si="1256"/>
        <v>0</v>
      </c>
      <c r="DI442" s="71">
        <f t="shared" si="1257"/>
        <v>0</v>
      </c>
      <c r="DJ442" s="54">
        <f t="shared" si="1258"/>
        <v>0</v>
      </c>
      <c r="DK442" s="54">
        <f t="shared" si="1259"/>
        <v>2</v>
      </c>
      <c r="DL442" s="4">
        <f t="shared" si="1184"/>
        <v>0</v>
      </c>
      <c r="DM442" s="3">
        <f t="shared" si="1260"/>
        <v>0</v>
      </c>
      <c r="DN442" s="3">
        <f t="shared" si="1261"/>
        <v>0</v>
      </c>
      <c r="DO442" s="4" t="e">
        <f t="shared" si="1262"/>
        <v>#DIV/0!</v>
      </c>
      <c r="DP442" s="57"/>
      <c r="DQ442" s="57"/>
      <c r="DR442" s="56">
        <f t="shared" si="1185"/>
        <v>2</v>
      </c>
      <c r="DS442" s="56">
        <f t="shared" si="1186"/>
        <v>0</v>
      </c>
      <c r="DT442" s="38">
        <f t="shared" si="1187"/>
        <v>0</v>
      </c>
      <c r="DU442" s="38">
        <f t="shared" si="1263"/>
        <v>2</v>
      </c>
      <c r="DV442" s="38">
        <f t="shared" si="1188"/>
        <v>0</v>
      </c>
      <c r="DW442" s="39">
        <f t="shared" si="1189"/>
        <v>0</v>
      </c>
      <c r="DX442" s="39">
        <f t="shared" si="1190"/>
        <v>0</v>
      </c>
      <c r="DY442" s="39">
        <f t="shared" si="1191"/>
        <v>0</v>
      </c>
      <c r="DZ442" s="39">
        <f t="shared" si="1192"/>
        <v>0</v>
      </c>
      <c r="EA442" s="39">
        <f t="shared" si="1193"/>
        <v>0</v>
      </c>
      <c r="EB442" s="37" t="e">
        <f t="shared" si="1264"/>
        <v>#DIV/0!</v>
      </c>
      <c r="EC442" s="37" t="e">
        <f t="shared" si="1265"/>
        <v>#DIV/0!</v>
      </c>
      <c r="ED442" s="37" t="e">
        <f t="shared" si="1266"/>
        <v>#DIV/0!</v>
      </c>
      <c r="EE442" s="37" t="e">
        <f t="shared" si="1267"/>
        <v>#DIV/0!</v>
      </c>
      <c r="EF442" s="39" t="e">
        <f t="shared" si="1268"/>
        <v>#DIV/0!</v>
      </c>
      <c r="EG442" s="37" t="e">
        <f t="shared" si="1269"/>
        <v>#DIV/0!</v>
      </c>
      <c r="EH442" s="37" t="e">
        <f t="shared" si="1270"/>
        <v>#DIV/0!</v>
      </c>
      <c r="EI442" s="11" t="b">
        <f t="shared" si="1271"/>
        <v>1</v>
      </c>
      <c r="EJ442" s="11" t="b">
        <f t="shared" si="1272"/>
        <v>0</v>
      </c>
      <c r="EK442" s="39" t="e">
        <f t="shared" si="1273"/>
        <v>#DIV/0!</v>
      </c>
      <c r="EL442" s="39" t="e">
        <f t="shared" si="1274"/>
        <v>#DIV/0!</v>
      </c>
      <c r="EM442" s="39" t="e">
        <f t="shared" si="1275"/>
        <v>#DIV/0!</v>
      </c>
      <c r="EN442" s="39" t="e">
        <f t="shared" si="1276"/>
        <v>#DIV/0!</v>
      </c>
      <c r="EO442" s="39" t="e">
        <f t="shared" si="1277"/>
        <v>#DIV/0!</v>
      </c>
      <c r="EP442" s="39" t="e">
        <f t="shared" si="1278"/>
        <v>#DIV/0!</v>
      </c>
      <c r="EQ442" s="39" t="e">
        <f t="shared" si="1279"/>
        <v>#DIV/0!</v>
      </c>
      <c r="ER442" s="39" t="e">
        <f t="shared" si="1280"/>
        <v>#DIV/0!</v>
      </c>
      <c r="ES442" s="58" t="str">
        <f t="shared" si="1281"/>
        <v>(OH,F,Cl)-dominate amphibole</v>
      </c>
      <c r="ET442" s="58" t="e">
        <f t="shared" si="1282"/>
        <v>#N/A</v>
      </c>
      <c r="EU442" s="56">
        <f t="shared" si="1194"/>
        <v>0</v>
      </c>
      <c r="EV442" s="56">
        <f t="shared" si="1195"/>
        <v>0</v>
      </c>
      <c r="EW442" s="56">
        <f t="shared" si="1196"/>
        <v>0</v>
      </c>
      <c r="EX442" s="56">
        <f t="shared" si="1197"/>
        <v>0</v>
      </c>
      <c r="EY442" s="56">
        <f t="shared" si="1198"/>
        <v>0</v>
      </c>
      <c r="EZ442" s="56">
        <f t="shared" si="1199"/>
        <v>0</v>
      </c>
      <c r="FA442" s="39">
        <f t="shared" si="1200"/>
        <v>0</v>
      </c>
      <c r="FB442" s="39">
        <f t="shared" si="1201"/>
        <v>0</v>
      </c>
      <c r="FC442" s="54">
        <f t="shared" si="1202"/>
        <v>0</v>
      </c>
      <c r="FD442" s="54">
        <f t="shared" si="1203"/>
        <v>0</v>
      </c>
      <c r="FE442" s="39">
        <f t="shared" si="1204"/>
        <v>0</v>
      </c>
      <c r="FF442" s="54">
        <f t="shared" si="1205"/>
        <v>0</v>
      </c>
      <c r="FG442" s="39">
        <f t="shared" si="1206"/>
        <v>0</v>
      </c>
      <c r="FH442" s="39">
        <f t="shared" si="1283"/>
        <v>0</v>
      </c>
      <c r="FI442" s="39">
        <f t="shared" si="1284"/>
        <v>0</v>
      </c>
      <c r="FJ442" s="39">
        <f t="shared" si="1285"/>
        <v>0</v>
      </c>
      <c r="FK442" s="39" t="e">
        <f t="shared" si="1286"/>
        <v>#DIV/0!</v>
      </c>
      <c r="FL442" s="39" t="e">
        <f t="shared" si="1287"/>
        <v>#DIV/0!</v>
      </c>
      <c r="FM442" s="39" t="e">
        <f t="shared" si="1288"/>
        <v>#DIV/0!</v>
      </c>
      <c r="FN442" s="39">
        <f t="shared" si="1289"/>
        <v>1</v>
      </c>
      <c r="FO442" s="39">
        <f t="shared" si="1207"/>
        <v>0</v>
      </c>
      <c r="FP442" s="39">
        <f t="shared" si="1208"/>
        <v>0</v>
      </c>
      <c r="FQ442" s="39">
        <f t="shared" si="1209"/>
        <v>0</v>
      </c>
      <c r="FR442" s="39">
        <f t="shared" si="1290"/>
        <v>0</v>
      </c>
      <c r="FS442" s="39">
        <f t="shared" si="1291"/>
        <v>0</v>
      </c>
      <c r="FU442" s="39" t="e">
        <f t="shared" si="1292"/>
        <v>#DIV/0!</v>
      </c>
      <c r="FV442" s="39" t="e">
        <f t="shared" si="1293"/>
        <v>#DIV/0!</v>
      </c>
      <c r="FW442" s="39" t="e">
        <f t="shared" si="1294"/>
        <v>#DIV/0!</v>
      </c>
      <c r="FY442" s="39" t="e">
        <f t="shared" si="1295"/>
        <v>#DIV/0!</v>
      </c>
      <c r="FZ442" s="39" t="e">
        <f t="shared" si="1296"/>
        <v>#DIV/0!</v>
      </c>
      <c r="GA442" s="39" t="e">
        <f t="shared" si="1297"/>
        <v>#DIV/0!</v>
      </c>
      <c r="GB442" s="39" t="e">
        <f t="shared" si="1298"/>
        <v>#DIV/0!</v>
      </c>
      <c r="GC442" s="39" t="e">
        <f t="shared" si="1299"/>
        <v>#DIV/0!</v>
      </c>
      <c r="GD442" s="39" t="e">
        <f t="shared" si="1300"/>
        <v>#DIV/0!</v>
      </c>
      <c r="GE442" s="39" t="e">
        <f t="shared" si="1301"/>
        <v>#DIV/0!</v>
      </c>
      <c r="GF442" s="39" t="e">
        <f t="shared" si="1302"/>
        <v>#DIV/0!</v>
      </c>
      <c r="GG442" s="39" t="e">
        <f t="shared" si="1303"/>
        <v>#DIV/0!</v>
      </c>
      <c r="GH442" s="39" t="e">
        <f t="shared" si="1304"/>
        <v>#DIV/0!</v>
      </c>
      <c r="GI442" s="39"/>
      <c r="GJ442" s="39" t="e">
        <f t="shared" si="1305"/>
        <v>#DIV/0!</v>
      </c>
      <c r="GK442" s="39" t="e">
        <f t="shared" si="1306"/>
        <v>#DIV/0!</v>
      </c>
      <c r="GL442" s="39" t="e">
        <f t="shared" si="1307"/>
        <v>#DIV/0!</v>
      </c>
      <c r="GM442" s="39" t="e">
        <f t="shared" si="1308"/>
        <v>#DIV/0!</v>
      </c>
      <c r="GN442" s="39" t="e">
        <f t="shared" si="1309"/>
        <v>#DIV/0!</v>
      </c>
      <c r="GO442" s="57"/>
      <c r="GP442" s="57" t="e">
        <f t="shared" si="1310"/>
        <v>#DIV/0!</v>
      </c>
      <c r="GQ442" s="59" t="e">
        <f t="shared" si="1311"/>
        <v>#DIV/0!</v>
      </c>
      <c r="GR442" s="41" t="e">
        <f t="shared" si="1312"/>
        <v>#DIV/0!</v>
      </c>
      <c r="GS442" s="57" t="e">
        <f t="shared" si="1313"/>
        <v>#DIV/0!</v>
      </c>
      <c r="GT442" s="57" t="e">
        <f t="shared" si="1314"/>
        <v>#DIV/0!</v>
      </c>
      <c r="GU442" s="57" t="e">
        <f t="shared" si="1315"/>
        <v>#DIV/0!</v>
      </c>
      <c r="GV442" s="57"/>
      <c r="GW442" s="42" t="e">
        <f t="shared" si="1316"/>
        <v>#DIV/0!</v>
      </c>
      <c r="GX442" s="42" t="e">
        <f t="shared" si="1317"/>
        <v>#DIV/0!</v>
      </c>
      <c r="GY442" s="42" t="e">
        <f t="shared" si="1318"/>
        <v>#DIV/0!</v>
      </c>
      <c r="GZ442" s="57"/>
      <c r="HA442" s="2" t="e">
        <f t="shared" si="1319"/>
        <v>#DIV/0!</v>
      </c>
      <c r="HB442" s="2" t="e">
        <f t="shared" si="1320"/>
        <v>#DIV/0!</v>
      </c>
      <c r="HC442" s="2" t="e">
        <f t="shared" si="1321"/>
        <v>#DIV/0!</v>
      </c>
      <c r="HD442" s="2" t="e">
        <f t="shared" si="1322"/>
        <v>#DIV/0!</v>
      </c>
      <c r="HE442" s="2" t="e">
        <f t="shared" si="1323"/>
        <v>#DIV/0!</v>
      </c>
      <c r="HF442" s="2" t="e">
        <f t="shared" si="1324"/>
        <v>#DIV/0!</v>
      </c>
      <c r="HG442" s="2" t="e">
        <f t="shared" si="1325"/>
        <v>#DIV/0!</v>
      </c>
      <c r="HH442" s="2" t="e">
        <f t="shared" si="1326"/>
        <v>#DIV/0!</v>
      </c>
      <c r="HI442" s="2" t="e">
        <f t="shared" si="1327"/>
        <v>#DIV/0!</v>
      </c>
      <c r="HJ442" s="11" t="e">
        <f t="shared" si="1328"/>
        <v>#DIV/0!</v>
      </c>
      <c r="HK442" s="60" t="e">
        <f t="shared" si="1329"/>
        <v>#DIV/0!</v>
      </c>
      <c r="HL442" s="57"/>
      <c r="HM442" s="57" t="e">
        <f t="shared" si="1330"/>
        <v>#DIV/0!</v>
      </c>
      <c r="HN442" s="57" t="e">
        <f t="shared" si="1331"/>
        <v>#DIV/0!</v>
      </c>
      <c r="HO442" s="57" t="e">
        <f t="shared" si="1332"/>
        <v>#DIV/0!</v>
      </c>
      <c r="HP442" s="57" t="e">
        <f t="shared" si="1333"/>
        <v>#DIV/0!</v>
      </c>
      <c r="HQ442" s="57" t="e">
        <f t="shared" si="1334"/>
        <v>#DIV/0!</v>
      </c>
      <c r="HR442" s="57"/>
      <c r="HS442" s="57" t="e">
        <f t="shared" si="1335"/>
        <v>#DIV/0!</v>
      </c>
      <c r="HT442" s="57" t="e">
        <f t="shared" si="1336"/>
        <v>#DIV/0!</v>
      </c>
      <c r="HU442" s="57" t="e">
        <f t="shared" si="1337"/>
        <v>#DIV/0!</v>
      </c>
      <c r="HV442" s="57" t="e">
        <f t="shared" si="1338"/>
        <v>#DIV/0!</v>
      </c>
      <c r="HW442" s="57" t="e">
        <f t="shared" si="1339"/>
        <v>#DIV/0!</v>
      </c>
      <c r="HX442" s="57"/>
      <c r="HY442" s="57" t="e">
        <f t="shared" si="1340"/>
        <v>#DIV/0!</v>
      </c>
      <c r="HZ442" s="57" t="e">
        <f t="shared" si="1341"/>
        <v>#DIV/0!</v>
      </c>
      <c r="IA442" s="57"/>
      <c r="IB442" s="61">
        <f t="shared" si="1342"/>
        <v>0</v>
      </c>
      <c r="IC442" s="57" t="str">
        <f t="shared" si="1343"/>
        <v/>
      </c>
      <c r="ID442" s="42"/>
      <c r="IE442" s="2" t="str">
        <f t="shared" si="1344"/>
        <v/>
      </c>
      <c r="IF442" s="60" t="e">
        <f t="shared" si="1345"/>
        <v>#DIV/0!</v>
      </c>
      <c r="IG442" s="60" t="str">
        <f t="shared" si="1346"/>
        <v/>
      </c>
      <c r="IH442" s="60" t="str">
        <f t="shared" si="1347"/>
        <v>zinco-</v>
      </c>
      <c r="II442" s="60" t="str">
        <f t="shared" si="1348"/>
        <v>mangano-</v>
      </c>
      <c r="IJ442" s="60" t="e">
        <f t="shared" si="1349"/>
        <v>#DIV/0!</v>
      </c>
      <c r="IK442" s="60" t="e">
        <f t="shared" si="1350"/>
        <v>#DIV/0!</v>
      </c>
      <c r="IL442" s="60" t="e">
        <f t="shared" si="1351"/>
        <v>#DIV/0!</v>
      </c>
      <c r="IM442" s="60" t="e">
        <f t="shared" si="1352"/>
        <v>#DIV/0!</v>
      </c>
      <c r="IN442" s="60" t="str">
        <f t="shared" si="1353"/>
        <v/>
      </c>
      <c r="IO442" s="60" t="str">
        <f t="shared" si="1354"/>
        <v/>
      </c>
      <c r="IP442" s="57"/>
      <c r="IQ442" s="57" t="str">
        <f t="shared" si="1355"/>
        <v>ERROR!!</v>
      </c>
    </row>
    <row r="443" spans="24:251">
      <c r="X443" s="29">
        <f t="shared" si="1211"/>
        <v>0</v>
      </c>
      <c r="Y443" s="29">
        <f t="shared" si="1212"/>
        <v>0</v>
      </c>
      <c r="Z443" s="29" t="e">
        <f t="shared" si="1213"/>
        <v>#DIV/0!</v>
      </c>
      <c r="AA443" s="29" t="e">
        <f t="shared" si="1214"/>
        <v>#DIV/0!</v>
      </c>
      <c r="AB443" s="29" t="e">
        <f t="shared" si="1215"/>
        <v>#DIV/0!</v>
      </c>
      <c r="AC443" s="29" t="e">
        <f t="shared" si="1216"/>
        <v>#DIV/0!</v>
      </c>
      <c r="AF443" s="23">
        <v>60.084299999999999</v>
      </c>
      <c r="AG443" s="23">
        <v>79.878799999999998</v>
      </c>
      <c r="AH443" s="23">
        <v>101.96120000000001</v>
      </c>
      <c r="AI443" s="23">
        <v>151.99039999999999</v>
      </c>
      <c r="AJ443" s="23">
        <v>159.69</v>
      </c>
      <c r="AK443" s="23">
        <v>71.846400000000003</v>
      </c>
      <c r="AL443" s="23">
        <v>70.9375</v>
      </c>
      <c r="AM443" s="23">
        <v>40.304400000000001</v>
      </c>
      <c r="AN443" s="23">
        <v>56.077399999999997</v>
      </c>
      <c r="AO443" s="23">
        <v>61.978999999999999</v>
      </c>
      <c r="AP443" s="23">
        <v>94.195999999999998</v>
      </c>
      <c r="AQ443" s="23">
        <v>18.998000000000001</v>
      </c>
      <c r="AR443" s="23">
        <v>35.450000000000003</v>
      </c>
      <c r="AS443" s="23">
        <v>29.88</v>
      </c>
      <c r="AT443" s="23">
        <v>74.691999999999993</v>
      </c>
      <c r="AU443" s="23">
        <v>81.39</v>
      </c>
      <c r="AX443" s="54">
        <f t="shared" si="1217"/>
        <v>0</v>
      </c>
      <c r="AY443" s="54">
        <f t="shared" si="1218"/>
        <v>0</v>
      </c>
      <c r="AZ443" s="54">
        <f t="shared" si="1219"/>
        <v>0</v>
      </c>
      <c r="BA443" s="54">
        <f t="shared" si="1220"/>
        <v>0</v>
      </c>
      <c r="BB443" s="54">
        <f t="shared" si="1221"/>
        <v>0</v>
      </c>
      <c r="BC443" s="54">
        <f t="shared" si="1222"/>
        <v>0</v>
      </c>
      <c r="BD443" s="54">
        <f t="shared" si="1223"/>
        <v>0</v>
      </c>
      <c r="BE443" s="54">
        <f t="shared" si="1224"/>
        <v>0</v>
      </c>
      <c r="BF443" s="54">
        <f t="shared" si="1225"/>
        <v>0</v>
      </c>
      <c r="BG443" s="54">
        <f t="shared" si="1226"/>
        <v>0</v>
      </c>
      <c r="BH443" s="54">
        <f t="shared" si="1227"/>
        <v>0</v>
      </c>
      <c r="BI443" s="54">
        <f t="shared" si="1228"/>
        <v>0</v>
      </c>
      <c r="BJ443" s="54">
        <f t="shared" si="1229"/>
        <v>0</v>
      </c>
      <c r="BK443" s="54">
        <f t="shared" si="1230"/>
        <v>0</v>
      </c>
      <c r="BL443" s="54">
        <f t="shared" si="1231"/>
        <v>0</v>
      </c>
      <c r="BM443" s="42"/>
      <c r="BO443" s="54">
        <f>'Norm-coeff'!$C$2+$AX443*'Norm-coeff'!$D$2+$AY443*'Norm-coeff'!$E$2+$AZ443*'Norm-coeff'!$F$2+$BA443*'Norm-coeff'!$G$2+$BB443*'Norm-coeff'!$H$2+$BC443*'Norm-coeff'!$I$2+$BD443*'Norm-coeff'!$J$2+$BE443*'Norm-coeff'!$K$2+$BF443*'Norm-coeff'!$L$2+$BG443*'Norm-coeff'!$M$2+$BH443*'Norm-coeff'!$N$2+$BI443*'Norm-coeff'!$O$2</f>
        <v>5.4045421474420303</v>
      </c>
      <c r="BP443" s="54">
        <f>'Norm-coeff'!$C$3+$AX443*'Norm-coeff'!$D$3+$AY443*'Norm-coeff'!$E$3+$AZ443*'Norm-coeff'!$F$3+$BA443*'Norm-coeff'!$G$3+$BB443*'Norm-coeff'!$H$3+$BC443*'Norm-coeff'!$I$3+$BD443*'Norm-coeff'!$J$3+$BE443*'Norm-coeff'!$K$3+$BF443*'Norm-coeff'!$L$3+$BG443*'Norm-coeff'!$M$3+$BH443*'Norm-coeff'!$N$3+$BI443*'Norm-coeff'!$O$3</f>
        <v>3.15319116612705</v>
      </c>
      <c r="BQ443" s="54">
        <f>'Norm-coeff'!$C$4+$AX443*'Norm-coeff'!$D$4+$AY443*'Norm-coeff'!$E$4+$AZ443*'Norm-coeff'!$F$4+$BA443*'Norm-coeff'!$G$4+$BB443*'Norm-coeff'!$H$4+$BC443*'Norm-coeff'!$I$4+$BD443*'Norm-coeff'!$J$4+$BE443*'Norm-coeff'!$K$4+$BF443*'Norm-coeff'!$L$4+$BG443*'Norm-coeff'!$M$4+$BH443*'Norm-coeff'!$N$4+$BI443*'Norm-coeff'!$O$4</f>
        <v>1.42115649462768</v>
      </c>
      <c r="BR443" s="54">
        <f>'Norm-coeff'!$C$5+$AX443*'Norm-coeff'!$D$5+$AY443*'Norm-coeff'!$E$5+$AZ443*'Norm-coeff'!$F$5+$BA443*'Norm-coeff'!$G$5+$BB443*'Norm-coeff'!$H$5+$BC443*'Norm-coeff'!$I$5+$BD443*'Norm-coeff'!$J$5+$BE443*'Norm-coeff'!$K$5+$BF443*'Norm-coeff'!$L$5+$BG443*'Norm-coeff'!$M$5+$BH443*'Norm-coeff'!$N$5+$BI443*'Norm-coeff'!$O$5</f>
        <v>1.0553329241296201</v>
      </c>
      <c r="BS443" s="54">
        <f>'Norm-coeff'!$C$6+$AX443*'Norm-coeff'!$D$6+$AY443*'Norm-coeff'!$E$6+$AZ443*'Norm-coeff'!$F$6+$BA443*'Norm-coeff'!$G$6+$BB443*'Norm-coeff'!$H$6+$BC443*'Norm-coeff'!$I$6+$BD443*'Norm-coeff'!$J$6+$BE443*'Norm-coeff'!$K$6+$BF443*'Norm-coeff'!$L$6+$BG443*'Norm-coeff'!$M$6+$BH443*'Norm-coeff'!$N$6+$BI443*'Norm-coeff'!$O$6</f>
        <v>-1.48700885495103E-2</v>
      </c>
      <c r="BT443" s="54">
        <f>'Norm-coeff'!$C$7+$AX443*'Norm-coeff'!$D$7+$AY443*'Norm-coeff'!$E$7+$AZ443*'Norm-coeff'!$F$7+$BA443*'Norm-coeff'!$G$7+$BB443*'Norm-coeff'!$H$7+$BC443*'Norm-coeff'!$I$7+$BD443*'Norm-coeff'!$J$7+$BE443*'Norm-coeff'!$K$7+$BF443*'Norm-coeff'!$L$7+$BG443*'Norm-coeff'!$M$7+$BH443*'Norm-coeff'!$N$7+$BI443*'Norm-coeff'!$O$7</f>
        <v>2.0907583608832998</v>
      </c>
      <c r="BU443" s="54">
        <f>'Norm-coeff'!$C$8+$AX443*'Norm-coeff'!$D$8+$AY443*'Norm-coeff'!$E$8+$AZ443*'Norm-coeff'!$F$8+$BA443*'Norm-coeff'!$G$8+$BB443*'Norm-coeff'!$H$8+$BC443*'Norm-coeff'!$I$8+$BD443*'Norm-coeff'!$J$8+$BE443*'Norm-coeff'!$K$8+$BF443*'Norm-coeff'!$L$8+$BG443*'Norm-coeff'!$M$8+$BH443*'Norm-coeff'!$N$8+$BI443*'Norm-coeff'!$O$8</f>
        <v>0.65894159836244504</v>
      </c>
      <c r="BV443" s="54">
        <f>'Norm-coeff'!$C$9+$AX443*'Norm-coeff'!$D$9+$AY443*'Norm-coeff'!$E$9+$AZ443*'Norm-coeff'!$F$9+$BA443*'Norm-coeff'!$G$9+$BB443*'Norm-coeff'!$H$9+$BC443*'Norm-coeff'!$I$9+$BD443*'Norm-coeff'!$J$9+$BE443*'Norm-coeff'!$K$9+$BF443*'Norm-coeff'!$L$9+$BG443*'Norm-coeff'!$M$9+$BH443*'Norm-coeff'!$N$9+$BI443*'Norm-coeff'!$O$9</f>
        <v>1.48961085014701</v>
      </c>
      <c r="BW443" s="54">
        <f>'Norm-coeff'!$C$10+$AX443*'Norm-coeff'!$D$10+$AY443*'Norm-coeff'!$E$10+$AZ443*'Norm-coeff'!$F$10+$BA443*'Norm-coeff'!$G$10+$BB443*'Norm-coeff'!$H$10+$BC443*'Norm-coeff'!$I$10+$BD443*'Norm-coeff'!$J$10+$BE443*'Norm-coeff'!$K$10+$BF443*'Norm-coeff'!$L$10+$BG443*'Norm-coeff'!$M$10+$BH443*'Norm-coeff'!$N$10+$BI443*'Norm-coeff'!$O$10</f>
        <v>1.42058735749591</v>
      </c>
      <c r="BX443" s="54">
        <f>'Norm-coeff'!$C$11+$AX443*'Norm-coeff'!$D$11+$AY443*'Norm-coeff'!$E$11+$AZ443*'Norm-coeff'!$F$11+$BA443*'Norm-coeff'!$G$11+$BB443*'Norm-coeff'!$H$11+$BC443*'Norm-coeff'!$I$11+$BD443*'Norm-coeff'!$J$11+$BE443*'Norm-coeff'!$K$11+$BF443*'Norm-coeff'!$L$11+$BG443*'Norm-coeff'!$M$11+$BH443*'Norm-coeff'!$N$11+$BI443*'Norm-coeff'!$O$11</f>
        <v>0.221233014421479</v>
      </c>
      <c r="BY443" s="54">
        <f>'Norm-coeff'!$C$12+$AX443*'Norm-coeff'!$D$12+$AY443*'Norm-coeff'!$E$12+$AZ443*'Norm-coeff'!$F$12+$BA443*'Norm-coeff'!$G$12+$BB443*'Norm-coeff'!$H$12+$BC443*'Norm-coeff'!$I$12+$BD443*'Norm-coeff'!$J$12+$BE443*'Norm-coeff'!$K$12+$BF443*'Norm-coeff'!$L$12+$BG443*'Norm-coeff'!$M$12+$BH443*'Norm-coeff'!$N$12+$BI443*'Norm-coeff'!$O$12</f>
        <v>0.283527502056037</v>
      </c>
      <c r="BZ443" s="54">
        <f>'Norm-coeff'!$C$13+$AX443*'Norm-coeff'!$D$13+$AY443*'Norm-coeff'!$E$13+$AZ443*'Norm-coeff'!$F$13+$BA443*'Norm-coeff'!$G$13+$BB443*'Norm-coeff'!$H$13+$BC443*'Norm-coeff'!$I$13+$BD443*'Norm-coeff'!$J$13+$BE443*'Norm-coeff'!$K$13+$BF443*'Norm-coeff'!$L$13+$BG443*'Norm-coeff'!$M$13+$BH443*'Norm-coeff'!$N$13+$BI443*'Norm-coeff'!$O$13</f>
        <v>-4.1864930554451202E-2</v>
      </c>
      <c r="CA443" s="54">
        <f>'Norm-coeff'!$C$14+$AX443*'Norm-coeff'!$D$14+$AY443*'Norm-coeff'!$E$14+$AZ443*'Norm-coeff'!$F$14+$BA443*'Norm-coeff'!$G$14+$BB443*'Norm-coeff'!$H$14+$BC443*'Norm-coeff'!$I$14+$BD443*'Norm-coeff'!$J$14+$BE443*'Norm-coeff'!$K$14+$BF443*'Norm-coeff'!$L$14+$BG443*'Norm-coeff'!$M$14+$BH443*'Norm-coeff'!$N$14+$BI443*'Norm-coeff'!$O$14</f>
        <v>4.2526983164477103</v>
      </c>
      <c r="CC443" s="54">
        <f t="shared" si="1356"/>
        <v>0</v>
      </c>
      <c r="CG443" s="54">
        <f t="shared" si="1232"/>
        <v>0</v>
      </c>
      <c r="CH443" s="54">
        <f t="shared" si="1210"/>
        <v>0</v>
      </c>
      <c r="CI443" s="54">
        <f t="shared" si="1233"/>
        <v>0</v>
      </c>
      <c r="CJ443" s="56">
        <f t="shared" si="1234"/>
        <v>0</v>
      </c>
      <c r="CK443" s="54">
        <f t="shared" si="1235"/>
        <v>0</v>
      </c>
      <c r="CL443" s="54">
        <f t="shared" si="1236"/>
        <v>0</v>
      </c>
      <c r="CM443" s="54">
        <f t="shared" si="1237"/>
        <v>0</v>
      </c>
      <c r="CN443" s="54">
        <f t="shared" si="1238"/>
        <v>0</v>
      </c>
      <c r="CO443" s="54">
        <f t="shared" si="1239"/>
        <v>0</v>
      </c>
      <c r="CP443" s="54">
        <f t="shared" si="1240"/>
        <v>0</v>
      </c>
      <c r="CQ443" s="54">
        <f t="shared" si="1241"/>
        <v>0</v>
      </c>
      <c r="CR443" s="54">
        <f t="shared" si="1242"/>
        <v>0</v>
      </c>
      <c r="CS443" s="54">
        <f t="shared" si="1243"/>
        <v>0</v>
      </c>
      <c r="CU443" s="54">
        <f t="shared" si="1244"/>
        <v>0</v>
      </c>
      <c r="CV443" s="54">
        <f t="shared" si="1245"/>
        <v>0</v>
      </c>
      <c r="CW443" s="54">
        <f t="shared" si="1246"/>
        <v>0</v>
      </c>
      <c r="CX443" s="54">
        <f t="shared" si="1247"/>
        <v>0</v>
      </c>
      <c r="CZ443" s="54">
        <f t="shared" si="1248"/>
        <v>0</v>
      </c>
      <c r="DA443" s="54">
        <f t="shared" si="1249"/>
        <v>0</v>
      </c>
      <c r="DB443" s="54">
        <f t="shared" si="1250"/>
        <v>0</v>
      </c>
      <c r="DC443" s="54">
        <f t="shared" si="1251"/>
        <v>0</v>
      </c>
      <c r="DD443" s="54">
        <f t="shared" si="1252"/>
        <v>0</v>
      </c>
      <c r="DE443" s="54">
        <f t="shared" si="1253"/>
        <v>0</v>
      </c>
      <c r="DF443" s="54">
        <f t="shared" si="1254"/>
        <v>0</v>
      </c>
      <c r="DG443" s="54">
        <f t="shared" si="1255"/>
        <v>2</v>
      </c>
      <c r="DH443" s="71">
        <f t="shared" si="1256"/>
        <v>0</v>
      </c>
      <c r="DI443" s="71">
        <f t="shared" si="1257"/>
        <v>0</v>
      </c>
      <c r="DJ443" s="54">
        <f t="shared" si="1258"/>
        <v>0</v>
      </c>
      <c r="DK443" s="54">
        <f t="shared" si="1259"/>
        <v>2</v>
      </c>
      <c r="DL443" s="4">
        <f t="shared" si="1184"/>
        <v>0</v>
      </c>
      <c r="DM443" s="3">
        <f t="shared" si="1260"/>
        <v>0</v>
      </c>
      <c r="DN443" s="3">
        <f t="shared" si="1261"/>
        <v>0</v>
      </c>
      <c r="DO443" s="4" t="e">
        <f t="shared" si="1262"/>
        <v>#DIV/0!</v>
      </c>
      <c r="DP443" s="57"/>
      <c r="DQ443" s="57"/>
      <c r="DR443" s="56">
        <f t="shared" si="1185"/>
        <v>2</v>
      </c>
      <c r="DS443" s="56">
        <f t="shared" si="1186"/>
        <v>0</v>
      </c>
      <c r="DT443" s="38">
        <f t="shared" si="1187"/>
        <v>0</v>
      </c>
      <c r="DU443" s="38">
        <f t="shared" si="1263"/>
        <v>2</v>
      </c>
      <c r="DV443" s="38">
        <f t="shared" si="1188"/>
        <v>0</v>
      </c>
      <c r="DW443" s="39">
        <f t="shared" si="1189"/>
        <v>0</v>
      </c>
      <c r="DX443" s="39">
        <f t="shared" si="1190"/>
        <v>0</v>
      </c>
      <c r="DY443" s="39">
        <f t="shared" si="1191"/>
        <v>0</v>
      </c>
      <c r="DZ443" s="39">
        <f t="shared" si="1192"/>
        <v>0</v>
      </c>
      <c r="EA443" s="39">
        <f t="shared" si="1193"/>
        <v>0</v>
      </c>
      <c r="EB443" s="37" t="e">
        <f t="shared" si="1264"/>
        <v>#DIV/0!</v>
      </c>
      <c r="EC443" s="37" t="e">
        <f t="shared" si="1265"/>
        <v>#DIV/0!</v>
      </c>
      <c r="ED443" s="37" t="e">
        <f t="shared" si="1266"/>
        <v>#DIV/0!</v>
      </c>
      <c r="EE443" s="37" t="e">
        <f t="shared" si="1267"/>
        <v>#DIV/0!</v>
      </c>
      <c r="EF443" s="39" t="e">
        <f t="shared" si="1268"/>
        <v>#DIV/0!</v>
      </c>
      <c r="EG443" s="37" t="e">
        <f t="shared" si="1269"/>
        <v>#DIV/0!</v>
      </c>
      <c r="EH443" s="37" t="e">
        <f t="shared" si="1270"/>
        <v>#DIV/0!</v>
      </c>
      <c r="EI443" s="11" t="b">
        <f t="shared" si="1271"/>
        <v>1</v>
      </c>
      <c r="EJ443" s="11" t="b">
        <f t="shared" si="1272"/>
        <v>0</v>
      </c>
      <c r="EK443" s="39" t="e">
        <f t="shared" si="1273"/>
        <v>#DIV/0!</v>
      </c>
      <c r="EL443" s="39" t="e">
        <f t="shared" si="1274"/>
        <v>#DIV/0!</v>
      </c>
      <c r="EM443" s="39" t="e">
        <f t="shared" si="1275"/>
        <v>#DIV/0!</v>
      </c>
      <c r="EN443" s="39" t="e">
        <f t="shared" si="1276"/>
        <v>#DIV/0!</v>
      </c>
      <c r="EO443" s="39" t="e">
        <f t="shared" si="1277"/>
        <v>#DIV/0!</v>
      </c>
      <c r="EP443" s="39" t="e">
        <f t="shared" si="1278"/>
        <v>#DIV/0!</v>
      </c>
      <c r="EQ443" s="39" t="e">
        <f t="shared" si="1279"/>
        <v>#DIV/0!</v>
      </c>
      <c r="ER443" s="39" t="e">
        <f t="shared" si="1280"/>
        <v>#DIV/0!</v>
      </c>
      <c r="ES443" s="58" t="str">
        <f t="shared" si="1281"/>
        <v>(OH,F,Cl)-dominate amphibole</v>
      </c>
      <c r="ET443" s="58" t="e">
        <f t="shared" si="1282"/>
        <v>#N/A</v>
      </c>
      <c r="EU443" s="56">
        <f t="shared" si="1194"/>
        <v>0</v>
      </c>
      <c r="EV443" s="56">
        <f t="shared" si="1195"/>
        <v>0</v>
      </c>
      <c r="EW443" s="56">
        <f t="shared" si="1196"/>
        <v>0</v>
      </c>
      <c r="EX443" s="56">
        <f t="shared" si="1197"/>
        <v>0</v>
      </c>
      <c r="EY443" s="56">
        <f t="shared" si="1198"/>
        <v>0</v>
      </c>
      <c r="EZ443" s="56">
        <f t="shared" si="1199"/>
        <v>0</v>
      </c>
      <c r="FA443" s="39">
        <f t="shared" si="1200"/>
        <v>0</v>
      </c>
      <c r="FB443" s="39">
        <f t="shared" si="1201"/>
        <v>0</v>
      </c>
      <c r="FC443" s="54">
        <f t="shared" si="1202"/>
        <v>0</v>
      </c>
      <c r="FD443" s="54">
        <f t="shared" si="1203"/>
        <v>0</v>
      </c>
      <c r="FE443" s="39">
        <f t="shared" si="1204"/>
        <v>0</v>
      </c>
      <c r="FF443" s="54">
        <f t="shared" si="1205"/>
        <v>0</v>
      </c>
      <c r="FG443" s="39">
        <f t="shared" si="1206"/>
        <v>0</v>
      </c>
      <c r="FH443" s="39">
        <f t="shared" si="1283"/>
        <v>0</v>
      </c>
      <c r="FI443" s="39">
        <f t="shared" si="1284"/>
        <v>0</v>
      </c>
      <c r="FJ443" s="39">
        <f t="shared" si="1285"/>
        <v>0</v>
      </c>
      <c r="FK443" s="39" t="e">
        <f t="shared" si="1286"/>
        <v>#DIV/0!</v>
      </c>
      <c r="FL443" s="39" t="e">
        <f t="shared" si="1287"/>
        <v>#DIV/0!</v>
      </c>
      <c r="FM443" s="39" t="e">
        <f t="shared" si="1288"/>
        <v>#DIV/0!</v>
      </c>
      <c r="FN443" s="39">
        <f t="shared" si="1289"/>
        <v>1</v>
      </c>
      <c r="FO443" s="39">
        <f t="shared" si="1207"/>
        <v>0</v>
      </c>
      <c r="FP443" s="39">
        <f t="shared" si="1208"/>
        <v>0</v>
      </c>
      <c r="FQ443" s="39">
        <f t="shared" si="1209"/>
        <v>0</v>
      </c>
      <c r="FR443" s="39">
        <f t="shared" si="1290"/>
        <v>0</v>
      </c>
      <c r="FS443" s="39">
        <f t="shared" si="1291"/>
        <v>0</v>
      </c>
      <c r="FU443" s="39" t="e">
        <f t="shared" si="1292"/>
        <v>#DIV/0!</v>
      </c>
      <c r="FV443" s="39" t="e">
        <f t="shared" si="1293"/>
        <v>#DIV/0!</v>
      </c>
      <c r="FW443" s="39" t="e">
        <f t="shared" si="1294"/>
        <v>#DIV/0!</v>
      </c>
      <c r="FY443" s="39" t="e">
        <f t="shared" si="1295"/>
        <v>#DIV/0!</v>
      </c>
      <c r="FZ443" s="39" t="e">
        <f t="shared" si="1296"/>
        <v>#DIV/0!</v>
      </c>
      <c r="GA443" s="39" t="e">
        <f t="shared" si="1297"/>
        <v>#DIV/0!</v>
      </c>
      <c r="GB443" s="39" t="e">
        <f t="shared" si="1298"/>
        <v>#DIV/0!</v>
      </c>
      <c r="GC443" s="39" t="e">
        <f t="shared" si="1299"/>
        <v>#DIV/0!</v>
      </c>
      <c r="GD443" s="39" t="e">
        <f t="shared" si="1300"/>
        <v>#DIV/0!</v>
      </c>
      <c r="GE443" s="39" t="e">
        <f t="shared" si="1301"/>
        <v>#DIV/0!</v>
      </c>
      <c r="GF443" s="39" t="e">
        <f t="shared" si="1302"/>
        <v>#DIV/0!</v>
      </c>
      <c r="GG443" s="39" t="e">
        <f t="shared" si="1303"/>
        <v>#DIV/0!</v>
      </c>
      <c r="GH443" s="39" t="e">
        <f t="shared" si="1304"/>
        <v>#DIV/0!</v>
      </c>
      <c r="GI443" s="39"/>
      <c r="GJ443" s="39" t="e">
        <f t="shared" si="1305"/>
        <v>#DIV/0!</v>
      </c>
      <c r="GK443" s="39" t="e">
        <f t="shared" si="1306"/>
        <v>#DIV/0!</v>
      </c>
      <c r="GL443" s="39" t="e">
        <f t="shared" si="1307"/>
        <v>#DIV/0!</v>
      </c>
      <c r="GM443" s="39" t="e">
        <f t="shared" si="1308"/>
        <v>#DIV/0!</v>
      </c>
      <c r="GN443" s="39" t="e">
        <f t="shared" si="1309"/>
        <v>#DIV/0!</v>
      </c>
      <c r="GO443" s="57"/>
      <c r="GP443" s="57" t="e">
        <f t="shared" si="1310"/>
        <v>#DIV/0!</v>
      </c>
      <c r="GQ443" s="59" t="e">
        <f t="shared" si="1311"/>
        <v>#DIV/0!</v>
      </c>
      <c r="GR443" s="41" t="e">
        <f t="shared" si="1312"/>
        <v>#DIV/0!</v>
      </c>
      <c r="GS443" s="57" t="e">
        <f t="shared" si="1313"/>
        <v>#DIV/0!</v>
      </c>
      <c r="GT443" s="57" t="e">
        <f t="shared" si="1314"/>
        <v>#DIV/0!</v>
      </c>
      <c r="GU443" s="57" t="e">
        <f t="shared" si="1315"/>
        <v>#DIV/0!</v>
      </c>
      <c r="GV443" s="57"/>
      <c r="GW443" s="42" t="e">
        <f t="shared" si="1316"/>
        <v>#DIV/0!</v>
      </c>
      <c r="GX443" s="42" t="e">
        <f t="shared" si="1317"/>
        <v>#DIV/0!</v>
      </c>
      <c r="GY443" s="42" t="e">
        <f t="shared" si="1318"/>
        <v>#DIV/0!</v>
      </c>
      <c r="GZ443" s="57"/>
      <c r="HA443" s="2" t="e">
        <f t="shared" si="1319"/>
        <v>#DIV/0!</v>
      </c>
      <c r="HB443" s="2" t="e">
        <f t="shared" si="1320"/>
        <v>#DIV/0!</v>
      </c>
      <c r="HC443" s="2" t="e">
        <f t="shared" si="1321"/>
        <v>#DIV/0!</v>
      </c>
      <c r="HD443" s="2" t="e">
        <f t="shared" si="1322"/>
        <v>#DIV/0!</v>
      </c>
      <c r="HE443" s="2" t="e">
        <f t="shared" si="1323"/>
        <v>#DIV/0!</v>
      </c>
      <c r="HF443" s="2" t="e">
        <f t="shared" si="1324"/>
        <v>#DIV/0!</v>
      </c>
      <c r="HG443" s="2" t="e">
        <f t="shared" si="1325"/>
        <v>#DIV/0!</v>
      </c>
      <c r="HH443" s="2" t="e">
        <f t="shared" si="1326"/>
        <v>#DIV/0!</v>
      </c>
      <c r="HI443" s="2" t="e">
        <f t="shared" si="1327"/>
        <v>#DIV/0!</v>
      </c>
      <c r="HJ443" s="11" t="e">
        <f t="shared" si="1328"/>
        <v>#DIV/0!</v>
      </c>
      <c r="HK443" s="60" t="e">
        <f t="shared" si="1329"/>
        <v>#DIV/0!</v>
      </c>
      <c r="HL443" s="57"/>
      <c r="HM443" s="57" t="e">
        <f t="shared" si="1330"/>
        <v>#DIV/0!</v>
      </c>
      <c r="HN443" s="57" t="e">
        <f t="shared" si="1331"/>
        <v>#DIV/0!</v>
      </c>
      <c r="HO443" s="57" t="e">
        <f t="shared" si="1332"/>
        <v>#DIV/0!</v>
      </c>
      <c r="HP443" s="57" t="e">
        <f t="shared" si="1333"/>
        <v>#DIV/0!</v>
      </c>
      <c r="HQ443" s="57" t="e">
        <f t="shared" si="1334"/>
        <v>#DIV/0!</v>
      </c>
      <c r="HR443" s="57"/>
      <c r="HS443" s="57" t="e">
        <f t="shared" si="1335"/>
        <v>#DIV/0!</v>
      </c>
      <c r="HT443" s="57" t="e">
        <f t="shared" si="1336"/>
        <v>#DIV/0!</v>
      </c>
      <c r="HU443" s="57" t="e">
        <f t="shared" si="1337"/>
        <v>#DIV/0!</v>
      </c>
      <c r="HV443" s="57" t="e">
        <f t="shared" si="1338"/>
        <v>#DIV/0!</v>
      </c>
      <c r="HW443" s="57" t="e">
        <f t="shared" si="1339"/>
        <v>#DIV/0!</v>
      </c>
      <c r="HX443" s="57"/>
      <c r="HY443" s="57" t="e">
        <f t="shared" si="1340"/>
        <v>#DIV/0!</v>
      </c>
      <c r="HZ443" s="57" t="e">
        <f t="shared" si="1341"/>
        <v>#DIV/0!</v>
      </c>
      <c r="IA443" s="57"/>
      <c r="IB443" s="61">
        <f t="shared" si="1342"/>
        <v>0</v>
      </c>
      <c r="IC443" s="57" t="str">
        <f t="shared" si="1343"/>
        <v/>
      </c>
      <c r="ID443" s="42"/>
      <c r="IE443" s="2" t="str">
        <f t="shared" si="1344"/>
        <v/>
      </c>
      <c r="IF443" s="60" t="e">
        <f t="shared" si="1345"/>
        <v>#DIV/0!</v>
      </c>
      <c r="IG443" s="60" t="str">
        <f t="shared" si="1346"/>
        <v/>
      </c>
      <c r="IH443" s="60" t="str">
        <f t="shared" si="1347"/>
        <v>zinco-</v>
      </c>
      <c r="II443" s="60" t="str">
        <f t="shared" si="1348"/>
        <v>mangano-</v>
      </c>
      <c r="IJ443" s="60" t="e">
        <f t="shared" si="1349"/>
        <v>#DIV/0!</v>
      </c>
      <c r="IK443" s="60" t="e">
        <f t="shared" si="1350"/>
        <v>#DIV/0!</v>
      </c>
      <c r="IL443" s="60" t="e">
        <f t="shared" si="1351"/>
        <v>#DIV/0!</v>
      </c>
      <c r="IM443" s="60" t="e">
        <f t="shared" si="1352"/>
        <v>#DIV/0!</v>
      </c>
      <c r="IN443" s="60" t="str">
        <f t="shared" si="1353"/>
        <v/>
      </c>
      <c r="IO443" s="60" t="str">
        <f t="shared" si="1354"/>
        <v/>
      </c>
      <c r="IP443" s="57"/>
      <c r="IQ443" s="57" t="str">
        <f t="shared" si="1355"/>
        <v>ERROR!!</v>
      </c>
    </row>
    <row r="444" spans="24:251">
      <c r="X444" s="29">
        <f t="shared" si="1211"/>
        <v>0</v>
      </c>
      <c r="Y444" s="29">
        <f t="shared" si="1212"/>
        <v>0</v>
      </c>
      <c r="Z444" s="29" t="e">
        <f t="shared" si="1213"/>
        <v>#DIV/0!</v>
      </c>
      <c r="AA444" s="29" t="e">
        <f t="shared" si="1214"/>
        <v>#DIV/0!</v>
      </c>
      <c r="AB444" s="29" t="e">
        <f t="shared" si="1215"/>
        <v>#DIV/0!</v>
      </c>
      <c r="AC444" s="29" t="e">
        <f t="shared" si="1216"/>
        <v>#DIV/0!</v>
      </c>
      <c r="AF444" s="23">
        <v>60.084299999999999</v>
      </c>
      <c r="AG444" s="23">
        <v>79.878799999999998</v>
      </c>
      <c r="AH444" s="23">
        <v>101.96120000000001</v>
      </c>
      <c r="AI444" s="23">
        <v>151.99039999999999</v>
      </c>
      <c r="AJ444" s="23">
        <v>159.69</v>
      </c>
      <c r="AK444" s="23">
        <v>71.846400000000003</v>
      </c>
      <c r="AL444" s="23">
        <v>70.9375</v>
      </c>
      <c r="AM444" s="23">
        <v>40.304400000000001</v>
      </c>
      <c r="AN444" s="23">
        <v>56.077399999999997</v>
      </c>
      <c r="AO444" s="23">
        <v>61.978999999999999</v>
      </c>
      <c r="AP444" s="23">
        <v>94.195999999999998</v>
      </c>
      <c r="AQ444" s="23">
        <v>18.998000000000001</v>
      </c>
      <c r="AR444" s="23">
        <v>35.450000000000003</v>
      </c>
      <c r="AS444" s="23">
        <v>29.88</v>
      </c>
      <c r="AT444" s="23">
        <v>74.691999999999993</v>
      </c>
      <c r="AU444" s="23">
        <v>81.39</v>
      </c>
      <c r="AX444" s="54">
        <f t="shared" si="1217"/>
        <v>0</v>
      </c>
      <c r="AY444" s="54">
        <f t="shared" si="1218"/>
        <v>0</v>
      </c>
      <c r="AZ444" s="54">
        <f t="shared" si="1219"/>
        <v>0</v>
      </c>
      <c r="BA444" s="54">
        <f t="shared" si="1220"/>
        <v>0</v>
      </c>
      <c r="BB444" s="54">
        <f t="shared" si="1221"/>
        <v>0</v>
      </c>
      <c r="BC444" s="54">
        <f t="shared" si="1222"/>
        <v>0</v>
      </c>
      <c r="BD444" s="54">
        <f t="shared" si="1223"/>
        <v>0</v>
      </c>
      <c r="BE444" s="54">
        <f t="shared" si="1224"/>
        <v>0</v>
      </c>
      <c r="BF444" s="54">
        <f t="shared" si="1225"/>
        <v>0</v>
      </c>
      <c r="BG444" s="54">
        <f t="shared" si="1226"/>
        <v>0</v>
      </c>
      <c r="BH444" s="54">
        <f t="shared" si="1227"/>
        <v>0</v>
      </c>
      <c r="BI444" s="54">
        <f t="shared" si="1228"/>
        <v>0</v>
      </c>
      <c r="BJ444" s="54">
        <f t="shared" si="1229"/>
        <v>0</v>
      </c>
      <c r="BK444" s="54">
        <f t="shared" si="1230"/>
        <v>0</v>
      </c>
      <c r="BL444" s="54">
        <f t="shared" si="1231"/>
        <v>0</v>
      </c>
      <c r="BM444" s="42"/>
      <c r="BO444" s="54">
        <f>'Norm-coeff'!$C$2+$AX444*'Norm-coeff'!$D$2+$AY444*'Norm-coeff'!$E$2+$AZ444*'Norm-coeff'!$F$2+$BA444*'Norm-coeff'!$G$2+$BB444*'Norm-coeff'!$H$2+$BC444*'Norm-coeff'!$I$2+$BD444*'Norm-coeff'!$J$2+$BE444*'Norm-coeff'!$K$2+$BF444*'Norm-coeff'!$L$2+$BG444*'Norm-coeff'!$M$2+$BH444*'Norm-coeff'!$N$2+$BI444*'Norm-coeff'!$O$2</f>
        <v>5.4045421474420303</v>
      </c>
      <c r="BP444" s="54">
        <f>'Norm-coeff'!$C$3+$AX444*'Norm-coeff'!$D$3+$AY444*'Norm-coeff'!$E$3+$AZ444*'Norm-coeff'!$F$3+$BA444*'Norm-coeff'!$G$3+$BB444*'Norm-coeff'!$H$3+$BC444*'Norm-coeff'!$I$3+$BD444*'Norm-coeff'!$J$3+$BE444*'Norm-coeff'!$K$3+$BF444*'Norm-coeff'!$L$3+$BG444*'Norm-coeff'!$M$3+$BH444*'Norm-coeff'!$N$3+$BI444*'Norm-coeff'!$O$3</f>
        <v>3.15319116612705</v>
      </c>
      <c r="BQ444" s="54">
        <f>'Norm-coeff'!$C$4+$AX444*'Norm-coeff'!$D$4+$AY444*'Norm-coeff'!$E$4+$AZ444*'Norm-coeff'!$F$4+$BA444*'Norm-coeff'!$G$4+$BB444*'Norm-coeff'!$H$4+$BC444*'Norm-coeff'!$I$4+$BD444*'Norm-coeff'!$J$4+$BE444*'Norm-coeff'!$K$4+$BF444*'Norm-coeff'!$L$4+$BG444*'Norm-coeff'!$M$4+$BH444*'Norm-coeff'!$N$4+$BI444*'Norm-coeff'!$O$4</f>
        <v>1.42115649462768</v>
      </c>
      <c r="BR444" s="54">
        <f>'Norm-coeff'!$C$5+$AX444*'Norm-coeff'!$D$5+$AY444*'Norm-coeff'!$E$5+$AZ444*'Norm-coeff'!$F$5+$BA444*'Norm-coeff'!$G$5+$BB444*'Norm-coeff'!$H$5+$BC444*'Norm-coeff'!$I$5+$BD444*'Norm-coeff'!$J$5+$BE444*'Norm-coeff'!$K$5+$BF444*'Norm-coeff'!$L$5+$BG444*'Norm-coeff'!$M$5+$BH444*'Norm-coeff'!$N$5+$BI444*'Norm-coeff'!$O$5</f>
        <v>1.0553329241296201</v>
      </c>
      <c r="BS444" s="54">
        <f>'Norm-coeff'!$C$6+$AX444*'Norm-coeff'!$D$6+$AY444*'Norm-coeff'!$E$6+$AZ444*'Norm-coeff'!$F$6+$BA444*'Norm-coeff'!$G$6+$BB444*'Norm-coeff'!$H$6+$BC444*'Norm-coeff'!$I$6+$BD444*'Norm-coeff'!$J$6+$BE444*'Norm-coeff'!$K$6+$BF444*'Norm-coeff'!$L$6+$BG444*'Norm-coeff'!$M$6+$BH444*'Norm-coeff'!$N$6+$BI444*'Norm-coeff'!$O$6</f>
        <v>-1.48700885495103E-2</v>
      </c>
      <c r="BT444" s="54">
        <f>'Norm-coeff'!$C$7+$AX444*'Norm-coeff'!$D$7+$AY444*'Norm-coeff'!$E$7+$AZ444*'Norm-coeff'!$F$7+$BA444*'Norm-coeff'!$G$7+$BB444*'Norm-coeff'!$H$7+$BC444*'Norm-coeff'!$I$7+$BD444*'Norm-coeff'!$J$7+$BE444*'Norm-coeff'!$K$7+$BF444*'Norm-coeff'!$L$7+$BG444*'Norm-coeff'!$M$7+$BH444*'Norm-coeff'!$N$7+$BI444*'Norm-coeff'!$O$7</f>
        <v>2.0907583608832998</v>
      </c>
      <c r="BU444" s="54">
        <f>'Norm-coeff'!$C$8+$AX444*'Norm-coeff'!$D$8+$AY444*'Norm-coeff'!$E$8+$AZ444*'Norm-coeff'!$F$8+$BA444*'Norm-coeff'!$G$8+$BB444*'Norm-coeff'!$H$8+$BC444*'Norm-coeff'!$I$8+$BD444*'Norm-coeff'!$J$8+$BE444*'Norm-coeff'!$K$8+$BF444*'Norm-coeff'!$L$8+$BG444*'Norm-coeff'!$M$8+$BH444*'Norm-coeff'!$N$8+$BI444*'Norm-coeff'!$O$8</f>
        <v>0.65894159836244504</v>
      </c>
      <c r="BV444" s="54">
        <f>'Norm-coeff'!$C$9+$AX444*'Norm-coeff'!$D$9+$AY444*'Norm-coeff'!$E$9+$AZ444*'Norm-coeff'!$F$9+$BA444*'Norm-coeff'!$G$9+$BB444*'Norm-coeff'!$H$9+$BC444*'Norm-coeff'!$I$9+$BD444*'Norm-coeff'!$J$9+$BE444*'Norm-coeff'!$K$9+$BF444*'Norm-coeff'!$L$9+$BG444*'Norm-coeff'!$M$9+$BH444*'Norm-coeff'!$N$9+$BI444*'Norm-coeff'!$O$9</f>
        <v>1.48961085014701</v>
      </c>
      <c r="BW444" s="54">
        <f>'Norm-coeff'!$C$10+$AX444*'Norm-coeff'!$D$10+$AY444*'Norm-coeff'!$E$10+$AZ444*'Norm-coeff'!$F$10+$BA444*'Norm-coeff'!$G$10+$BB444*'Norm-coeff'!$H$10+$BC444*'Norm-coeff'!$I$10+$BD444*'Norm-coeff'!$J$10+$BE444*'Norm-coeff'!$K$10+$BF444*'Norm-coeff'!$L$10+$BG444*'Norm-coeff'!$M$10+$BH444*'Norm-coeff'!$N$10+$BI444*'Norm-coeff'!$O$10</f>
        <v>1.42058735749591</v>
      </c>
      <c r="BX444" s="54">
        <f>'Norm-coeff'!$C$11+$AX444*'Norm-coeff'!$D$11+$AY444*'Norm-coeff'!$E$11+$AZ444*'Norm-coeff'!$F$11+$BA444*'Norm-coeff'!$G$11+$BB444*'Norm-coeff'!$H$11+$BC444*'Norm-coeff'!$I$11+$BD444*'Norm-coeff'!$J$11+$BE444*'Norm-coeff'!$K$11+$BF444*'Norm-coeff'!$L$11+$BG444*'Norm-coeff'!$M$11+$BH444*'Norm-coeff'!$N$11+$BI444*'Norm-coeff'!$O$11</f>
        <v>0.221233014421479</v>
      </c>
      <c r="BY444" s="54">
        <f>'Norm-coeff'!$C$12+$AX444*'Norm-coeff'!$D$12+$AY444*'Norm-coeff'!$E$12+$AZ444*'Norm-coeff'!$F$12+$BA444*'Norm-coeff'!$G$12+$BB444*'Norm-coeff'!$H$12+$BC444*'Norm-coeff'!$I$12+$BD444*'Norm-coeff'!$J$12+$BE444*'Norm-coeff'!$K$12+$BF444*'Norm-coeff'!$L$12+$BG444*'Norm-coeff'!$M$12+$BH444*'Norm-coeff'!$N$12+$BI444*'Norm-coeff'!$O$12</f>
        <v>0.283527502056037</v>
      </c>
      <c r="BZ444" s="54">
        <f>'Norm-coeff'!$C$13+$AX444*'Norm-coeff'!$D$13+$AY444*'Norm-coeff'!$E$13+$AZ444*'Norm-coeff'!$F$13+$BA444*'Norm-coeff'!$G$13+$BB444*'Norm-coeff'!$H$13+$BC444*'Norm-coeff'!$I$13+$BD444*'Norm-coeff'!$J$13+$BE444*'Norm-coeff'!$K$13+$BF444*'Norm-coeff'!$L$13+$BG444*'Norm-coeff'!$M$13+$BH444*'Norm-coeff'!$N$13+$BI444*'Norm-coeff'!$O$13</f>
        <v>-4.1864930554451202E-2</v>
      </c>
      <c r="CA444" s="54">
        <f>'Norm-coeff'!$C$14+$AX444*'Norm-coeff'!$D$14+$AY444*'Norm-coeff'!$E$14+$AZ444*'Norm-coeff'!$F$14+$BA444*'Norm-coeff'!$G$14+$BB444*'Norm-coeff'!$H$14+$BC444*'Norm-coeff'!$I$14+$BD444*'Norm-coeff'!$J$14+$BE444*'Norm-coeff'!$K$14+$BF444*'Norm-coeff'!$L$14+$BG444*'Norm-coeff'!$M$14+$BH444*'Norm-coeff'!$N$14+$BI444*'Norm-coeff'!$O$14</f>
        <v>4.2526983164477103</v>
      </c>
      <c r="CC444" s="54">
        <f t="shared" si="1356"/>
        <v>0</v>
      </c>
      <c r="CG444" s="54">
        <f t="shared" si="1232"/>
        <v>0</v>
      </c>
      <c r="CH444" s="54">
        <f t="shared" si="1210"/>
        <v>0</v>
      </c>
      <c r="CI444" s="54">
        <f t="shared" si="1233"/>
        <v>0</v>
      </c>
      <c r="CJ444" s="56">
        <f t="shared" si="1234"/>
        <v>0</v>
      </c>
      <c r="CK444" s="54">
        <f t="shared" si="1235"/>
        <v>0</v>
      </c>
      <c r="CL444" s="54">
        <f t="shared" si="1236"/>
        <v>0</v>
      </c>
      <c r="CM444" s="54">
        <f t="shared" si="1237"/>
        <v>0</v>
      </c>
      <c r="CN444" s="54">
        <f t="shared" si="1238"/>
        <v>0</v>
      </c>
      <c r="CO444" s="54">
        <f t="shared" si="1239"/>
        <v>0</v>
      </c>
      <c r="CP444" s="54">
        <f t="shared" si="1240"/>
        <v>0</v>
      </c>
      <c r="CQ444" s="54">
        <f t="shared" si="1241"/>
        <v>0</v>
      </c>
      <c r="CR444" s="54">
        <f t="shared" si="1242"/>
        <v>0</v>
      </c>
      <c r="CS444" s="54">
        <f t="shared" si="1243"/>
        <v>0</v>
      </c>
      <c r="CU444" s="54">
        <f t="shared" si="1244"/>
        <v>0</v>
      </c>
      <c r="CV444" s="54">
        <f t="shared" si="1245"/>
        <v>0</v>
      </c>
      <c r="CW444" s="54">
        <f t="shared" si="1246"/>
        <v>0</v>
      </c>
      <c r="CX444" s="54">
        <f t="shared" si="1247"/>
        <v>0</v>
      </c>
      <c r="CZ444" s="54">
        <f t="shared" si="1248"/>
        <v>0</v>
      </c>
      <c r="DA444" s="54">
        <f t="shared" si="1249"/>
        <v>0</v>
      </c>
      <c r="DB444" s="54">
        <f t="shared" si="1250"/>
        <v>0</v>
      </c>
      <c r="DC444" s="54">
        <f t="shared" si="1251"/>
        <v>0</v>
      </c>
      <c r="DD444" s="54">
        <f t="shared" si="1252"/>
        <v>0</v>
      </c>
      <c r="DE444" s="54">
        <f t="shared" si="1253"/>
        <v>0</v>
      </c>
      <c r="DF444" s="54">
        <f t="shared" si="1254"/>
        <v>0</v>
      </c>
      <c r="DG444" s="54">
        <f t="shared" si="1255"/>
        <v>2</v>
      </c>
      <c r="DH444" s="71">
        <f t="shared" si="1256"/>
        <v>0</v>
      </c>
      <c r="DI444" s="71">
        <f t="shared" si="1257"/>
        <v>0</v>
      </c>
      <c r="DJ444" s="54">
        <f t="shared" si="1258"/>
        <v>0</v>
      </c>
      <c r="DK444" s="54">
        <f t="shared" si="1259"/>
        <v>2</v>
      </c>
      <c r="DL444" s="4">
        <f t="shared" si="1184"/>
        <v>0</v>
      </c>
      <c r="DM444" s="3">
        <f t="shared" si="1260"/>
        <v>0</v>
      </c>
      <c r="DN444" s="3">
        <f t="shared" si="1261"/>
        <v>0</v>
      </c>
      <c r="DO444" s="4" t="e">
        <f t="shared" si="1262"/>
        <v>#DIV/0!</v>
      </c>
      <c r="DP444" s="57"/>
      <c r="DQ444" s="57"/>
      <c r="DR444" s="56">
        <f t="shared" si="1185"/>
        <v>2</v>
      </c>
      <c r="DS444" s="56">
        <f t="shared" si="1186"/>
        <v>0</v>
      </c>
      <c r="DT444" s="38">
        <f t="shared" si="1187"/>
        <v>0</v>
      </c>
      <c r="DU444" s="38">
        <f t="shared" si="1263"/>
        <v>2</v>
      </c>
      <c r="DV444" s="38">
        <f t="shared" si="1188"/>
        <v>0</v>
      </c>
      <c r="DW444" s="39">
        <f t="shared" si="1189"/>
        <v>0</v>
      </c>
      <c r="DX444" s="39">
        <f t="shared" si="1190"/>
        <v>0</v>
      </c>
      <c r="DY444" s="39">
        <f t="shared" si="1191"/>
        <v>0</v>
      </c>
      <c r="DZ444" s="39">
        <f t="shared" si="1192"/>
        <v>0</v>
      </c>
      <c r="EA444" s="39">
        <f t="shared" si="1193"/>
        <v>0</v>
      </c>
      <c r="EB444" s="37" t="e">
        <f t="shared" si="1264"/>
        <v>#DIV/0!</v>
      </c>
      <c r="EC444" s="37" t="e">
        <f t="shared" si="1265"/>
        <v>#DIV/0!</v>
      </c>
      <c r="ED444" s="37" t="e">
        <f t="shared" si="1266"/>
        <v>#DIV/0!</v>
      </c>
      <c r="EE444" s="37" t="e">
        <f t="shared" si="1267"/>
        <v>#DIV/0!</v>
      </c>
      <c r="EF444" s="39" t="e">
        <f t="shared" si="1268"/>
        <v>#DIV/0!</v>
      </c>
      <c r="EG444" s="37" t="e">
        <f t="shared" si="1269"/>
        <v>#DIV/0!</v>
      </c>
      <c r="EH444" s="37" t="e">
        <f t="shared" si="1270"/>
        <v>#DIV/0!</v>
      </c>
      <c r="EI444" s="11" t="b">
        <f t="shared" si="1271"/>
        <v>1</v>
      </c>
      <c r="EJ444" s="11" t="b">
        <f t="shared" si="1272"/>
        <v>0</v>
      </c>
      <c r="EK444" s="39" t="e">
        <f t="shared" si="1273"/>
        <v>#DIV/0!</v>
      </c>
      <c r="EL444" s="39" t="e">
        <f t="shared" si="1274"/>
        <v>#DIV/0!</v>
      </c>
      <c r="EM444" s="39" t="e">
        <f t="shared" si="1275"/>
        <v>#DIV/0!</v>
      </c>
      <c r="EN444" s="39" t="e">
        <f t="shared" si="1276"/>
        <v>#DIV/0!</v>
      </c>
      <c r="EO444" s="39" t="e">
        <f t="shared" si="1277"/>
        <v>#DIV/0!</v>
      </c>
      <c r="EP444" s="39" t="e">
        <f t="shared" si="1278"/>
        <v>#DIV/0!</v>
      </c>
      <c r="EQ444" s="39" t="e">
        <f t="shared" si="1279"/>
        <v>#DIV/0!</v>
      </c>
      <c r="ER444" s="39" t="e">
        <f t="shared" si="1280"/>
        <v>#DIV/0!</v>
      </c>
      <c r="ES444" s="58" t="str">
        <f t="shared" si="1281"/>
        <v>(OH,F,Cl)-dominate amphibole</v>
      </c>
      <c r="ET444" s="58" t="e">
        <f t="shared" si="1282"/>
        <v>#N/A</v>
      </c>
      <c r="EU444" s="56">
        <f t="shared" si="1194"/>
        <v>0</v>
      </c>
      <c r="EV444" s="56">
        <f t="shared" si="1195"/>
        <v>0</v>
      </c>
      <c r="EW444" s="56">
        <f t="shared" si="1196"/>
        <v>0</v>
      </c>
      <c r="EX444" s="56">
        <f t="shared" si="1197"/>
        <v>0</v>
      </c>
      <c r="EY444" s="56">
        <f t="shared" si="1198"/>
        <v>0</v>
      </c>
      <c r="EZ444" s="56">
        <f t="shared" si="1199"/>
        <v>0</v>
      </c>
      <c r="FA444" s="39">
        <f t="shared" si="1200"/>
        <v>0</v>
      </c>
      <c r="FB444" s="39">
        <f t="shared" si="1201"/>
        <v>0</v>
      </c>
      <c r="FC444" s="54">
        <f t="shared" si="1202"/>
        <v>0</v>
      </c>
      <c r="FD444" s="54">
        <f t="shared" si="1203"/>
        <v>0</v>
      </c>
      <c r="FE444" s="39">
        <f t="shared" si="1204"/>
        <v>0</v>
      </c>
      <c r="FF444" s="54">
        <f t="shared" si="1205"/>
        <v>0</v>
      </c>
      <c r="FG444" s="39">
        <f t="shared" si="1206"/>
        <v>0</v>
      </c>
      <c r="FH444" s="39">
        <f t="shared" si="1283"/>
        <v>0</v>
      </c>
      <c r="FI444" s="39">
        <f t="shared" si="1284"/>
        <v>0</v>
      </c>
      <c r="FJ444" s="39">
        <f t="shared" si="1285"/>
        <v>0</v>
      </c>
      <c r="FK444" s="39" t="e">
        <f t="shared" si="1286"/>
        <v>#DIV/0!</v>
      </c>
      <c r="FL444" s="39" t="e">
        <f t="shared" si="1287"/>
        <v>#DIV/0!</v>
      </c>
      <c r="FM444" s="39" t="e">
        <f t="shared" si="1288"/>
        <v>#DIV/0!</v>
      </c>
      <c r="FN444" s="39">
        <f t="shared" si="1289"/>
        <v>1</v>
      </c>
      <c r="FO444" s="39">
        <f t="shared" si="1207"/>
        <v>0</v>
      </c>
      <c r="FP444" s="39">
        <f t="shared" si="1208"/>
        <v>0</v>
      </c>
      <c r="FQ444" s="39">
        <f t="shared" si="1209"/>
        <v>0</v>
      </c>
      <c r="FR444" s="39">
        <f t="shared" si="1290"/>
        <v>0</v>
      </c>
      <c r="FS444" s="39">
        <f t="shared" si="1291"/>
        <v>0</v>
      </c>
      <c r="FU444" s="39" t="e">
        <f t="shared" si="1292"/>
        <v>#DIV/0!</v>
      </c>
      <c r="FV444" s="39" t="e">
        <f t="shared" si="1293"/>
        <v>#DIV/0!</v>
      </c>
      <c r="FW444" s="39" t="e">
        <f t="shared" si="1294"/>
        <v>#DIV/0!</v>
      </c>
      <c r="FY444" s="39" t="e">
        <f t="shared" si="1295"/>
        <v>#DIV/0!</v>
      </c>
      <c r="FZ444" s="39" t="e">
        <f t="shared" si="1296"/>
        <v>#DIV/0!</v>
      </c>
      <c r="GA444" s="39" t="e">
        <f t="shared" si="1297"/>
        <v>#DIV/0!</v>
      </c>
      <c r="GB444" s="39" t="e">
        <f t="shared" si="1298"/>
        <v>#DIV/0!</v>
      </c>
      <c r="GC444" s="39" t="e">
        <f t="shared" si="1299"/>
        <v>#DIV/0!</v>
      </c>
      <c r="GD444" s="39" t="e">
        <f t="shared" si="1300"/>
        <v>#DIV/0!</v>
      </c>
      <c r="GE444" s="39" t="e">
        <f t="shared" si="1301"/>
        <v>#DIV/0!</v>
      </c>
      <c r="GF444" s="39" t="e">
        <f t="shared" si="1302"/>
        <v>#DIV/0!</v>
      </c>
      <c r="GG444" s="39" t="e">
        <f t="shared" si="1303"/>
        <v>#DIV/0!</v>
      </c>
      <c r="GH444" s="39" t="e">
        <f t="shared" si="1304"/>
        <v>#DIV/0!</v>
      </c>
      <c r="GI444" s="39"/>
      <c r="GJ444" s="39" t="e">
        <f t="shared" si="1305"/>
        <v>#DIV/0!</v>
      </c>
      <c r="GK444" s="39" t="e">
        <f t="shared" si="1306"/>
        <v>#DIV/0!</v>
      </c>
      <c r="GL444" s="39" t="e">
        <f t="shared" si="1307"/>
        <v>#DIV/0!</v>
      </c>
      <c r="GM444" s="39" t="e">
        <f t="shared" si="1308"/>
        <v>#DIV/0!</v>
      </c>
      <c r="GN444" s="39" t="e">
        <f t="shared" si="1309"/>
        <v>#DIV/0!</v>
      </c>
      <c r="GO444" s="57"/>
      <c r="GP444" s="57" t="e">
        <f t="shared" si="1310"/>
        <v>#DIV/0!</v>
      </c>
      <c r="GQ444" s="59" t="e">
        <f t="shared" si="1311"/>
        <v>#DIV/0!</v>
      </c>
      <c r="GR444" s="41" t="e">
        <f t="shared" si="1312"/>
        <v>#DIV/0!</v>
      </c>
      <c r="GS444" s="57" t="e">
        <f t="shared" si="1313"/>
        <v>#DIV/0!</v>
      </c>
      <c r="GT444" s="57" t="e">
        <f t="shared" si="1314"/>
        <v>#DIV/0!</v>
      </c>
      <c r="GU444" s="57" t="e">
        <f t="shared" si="1315"/>
        <v>#DIV/0!</v>
      </c>
      <c r="GV444" s="57"/>
      <c r="GW444" s="42" t="e">
        <f t="shared" si="1316"/>
        <v>#DIV/0!</v>
      </c>
      <c r="GX444" s="42" t="e">
        <f t="shared" si="1317"/>
        <v>#DIV/0!</v>
      </c>
      <c r="GY444" s="42" t="e">
        <f t="shared" si="1318"/>
        <v>#DIV/0!</v>
      </c>
      <c r="GZ444" s="57"/>
      <c r="HA444" s="2" t="e">
        <f t="shared" si="1319"/>
        <v>#DIV/0!</v>
      </c>
      <c r="HB444" s="2" t="e">
        <f t="shared" si="1320"/>
        <v>#DIV/0!</v>
      </c>
      <c r="HC444" s="2" t="e">
        <f t="shared" si="1321"/>
        <v>#DIV/0!</v>
      </c>
      <c r="HD444" s="2" t="e">
        <f t="shared" si="1322"/>
        <v>#DIV/0!</v>
      </c>
      <c r="HE444" s="2" t="e">
        <f t="shared" si="1323"/>
        <v>#DIV/0!</v>
      </c>
      <c r="HF444" s="2" t="e">
        <f t="shared" si="1324"/>
        <v>#DIV/0!</v>
      </c>
      <c r="HG444" s="2" t="e">
        <f t="shared" si="1325"/>
        <v>#DIV/0!</v>
      </c>
      <c r="HH444" s="2" t="e">
        <f t="shared" si="1326"/>
        <v>#DIV/0!</v>
      </c>
      <c r="HI444" s="2" t="e">
        <f t="shared" si="1327"/>
        <v>#DIV/0!</v>
      </c>
      <c r="HJ444" s="11" t="e">
        <f t="shared" si="1328"/>
        <v>#DIV/0!</v>
      </c>
      <c r="HK444" s="60" t="e">
        <f t="shared" si="1329"/>
        <v>#DIV/0!</v>
      </c>
      <c r="HL444" s="57"/>
      <c r="HM444" s="57" t="e">
        <f t="shared" si="1330"/>
        <v>#DIV/0!</v>
      </c>
      <c r="HN444" s="57" t="e">
        <f t="shared" si="1331"/>
        <v>#DIV/0!</v>
      </c>
      <c r="HO444" s="57" t="e">
        <f t="shared" si="1332"/>
        <v>#DIV/0!</v>
      </c>
      <c r="HP444" s="57" t="e">
        <f t="shared" si="1333"/>
        <v>#DIV/0!</v>
      </c>
      <c r="HQ444" s="57" t="e">
        <f t="shared" si="1334"/>
        <v>#DIV/0!</v>
      </c>
      <c r="HR444" s="57"/>
      <c r="HS444" s="57" t="e">
        <f t="shared" si="1335"/>
        <v>#DIV/0!</v>
      </c>
      <c r="HT444" s="57" t="e">
        <f t="shared" si="1336"/>
        <v>#DIV/0!</v>
      </c>
      <c r="HU444" s="57" t="e">
        <f t="shared" si="1337"/>
        <v>#DIV/0!</v>
      </c>
      <c r="HV444" s="57" t="e">
        <f t="shared" si="1338"/>
        <v>#DIV/0!</v>
      </c>
      <c r="HW444" s="57" t="e">
        <f t="shared" si="1339"/>
        <v>#DIV/0!</v>
      </c>
      <c r="HX444" s="57"/>
      <c r="HY444" s="57" t="e">
        <f t="shared" si="1340"/>
        <v>#DIV/0!</v>
      </c>
      <c r="HZ444" s="57" t="e">
        <f t="shared" si="1341"/>
        <v>#DIV/0!</v>
      </c>
      <c r="IA444" s="57"/>
      <c r="IB444" s="61">
        <f t="shared" si="1342"/>
        <v>0</v>
      </c>
      <c r="IC444" s="57" t="str">
        <f t="shared" si="1343"/>
        <v/>
      </c>
      <c r="ID444" s="42"/>
      <c r="IE444" s="2" t="str">
        <f t="shared" si="1344"/>
        <v/>
      </c>
      <c r="IF444" s="60" t="e">
        <f t="shared" si="1345"/>
        <v>#DIV/0!</v>
      </c>
      <c r="IG444" s="60" t="str">
        <f t="shared" si="1346"/>
        <v/>
      </c>
      <c r="IH444" s="60" t="str">
        <f t="shared" si="1347"/>
        <v>zinco-</v>
      </c>
      <c r="II444" s="60" t="str">
        <f t="shared" si="1348"/>
        <v>mangano-</v>
      </c>
      <c r="IJ444" s="60" t="e">
        <f t="shared" si="1349"/>
        <v>#DIV/0!</v>
      </c>
      <c r="IK444" s="60" t="e">
        <f t="shared" si="1350"/>
        <v>#DIV/0!</v>
      </c>
      <c r="IL444" s="60" t="e">
        <f t="shared" si="1351"/>
        <v>#DIV/0!</v>
      </c>
      <c r="IM444" s="60" t="e">
        <f t="shared" si="1352"/>
        <v>#DIV/0!</v>
      </c>
      <c r="IN444" s="60" t="str">
        <f t="shared" si="1353"/>
        <v/>
      </c>
      <c r="IO444" s="60" t="str">
        <f t="shared" si="1354"/>
        <v/>
      </c>
      <c r="IP444" s="57"/>
      <c r="IQ444" s="57" t="str">
        <f t="shared" si="1355"/>
        <v>ERROR!!</v>
      </c>
    </row>
    <row r="445" spans="24:251">
      <c r="X445" s="29">
        <f t="shared" si="1211"/>
        <v>0</v>
      </c>
      <c r="Y445" s="29">
        <f t="shared" si="1212"/>
        <v>0</v>
      </c>
      <c r="Z445" s="29" t="e">
        <f t="shared" si="1213"/>
        <v>#DIV/0!</v>
      </c>
      <c r="AA445" s="29" t="e">
        <f t="shared" si="1214"/>
        <v>#DIV/0!</v>
      </c>
      <c r="AB445" s="29" t="e">
        <f t="shared" si="1215"/>
        <v>#DIV/0!</v>
      </c>
      <c r="AC445" s="29" t="e">
        <f t="shared" si="1216"/>
        <v>#DIV/0!</v>
      </c>
      <c r="AF445" s="23">
        <v>60.084299999999999</v>
      </c>
      <c r="AG445" s="23">
        <v>79.878799999999998</v>
      </c>
      <c r="AH445" s="23">
        <v>101.96120000000001</v>
      </c>
      <c r="AI445" s="23">
        <v>151.99039999999999</v>
      </c>
      <c r="AJ445" s="23">
        <v>159.69</v>
      </c>
      <c r="AK445" s="23">
        <v>71.846400000000003</v>
      </c>
      <c r="AL445" s="23">
        <v>70.9375</v>
      </c>
      <c r="AM445" s="23">
        <v>40.304400000000001</v>
      </c>
      <c r="AN445" s="23">
        <v>56.077399999999997</v>
      </c>
      <c r="AO445" s="23">
        <v>61.978999999999999</v>
      </c>
      <c r="AP445" s="23">
        <v>94.195999999999998</v>
      </c>
      <c r="AQ445" s="23">
        <v>18.998000000000001</v>
      </c>
      <c r="AR445" s="23">
        <v>35.450000000000003</v>
      </c>
      <c r="AS445" s="23">
        <v>29.88</v>
      </c>
      <c r="AT445" s="23">
        <v>74.691999999999993</v>
      </c>
      <c r="AU445" s="23">
        <v>81.39</v>
      </c>
      <c r="AX445" s="54">
        <f t="shared" si="1217"/>
        <v>0</v>
      </c>
      <c r="AY445" s="54">
        <f t="shared" si="1218"/>
        <v>0</v>
      </c>
      <c r="AZ445" s="54">
        <f t="shared" si="1219"/>
        <v>0</v>
      </c>
      <c r="BA445" s="54">
        <f t="shared" si="1220"/>
        <v>0</v>
      </c>
      <c r="BB445" s="54">
        <f t="shared" si="1221"/>
        <v>0</v>
      </c>
      <c r="BC445" s="54">
        <f t="shared" si="1222"/>
        <v>0</v>
      </c>
      <c r="BD445" s="54">
        <f t="shared" si="1223"/>
        <v>0</v>
      </c>
      <c r="BE445" s="54">
        <f t="shared" si="1224"/>
        <v>0</v>
      </c>
      <c r="BF445" s="54">
        <f t="shared" si="1225"/>
        <v>0</v>
      </c>
      <c r="BG445" s="54">
        <f t="shared" si="1226"/>
        <v>0</v>
      </c>
      <c r="BH445" s="54">
        <f t="shared" si="1227"/>
        <v>0</v>
      </c>
      <c r="BI445" s="54">
        <f t="shared" si="1228"/>
        <v>0</v>
      </c>
      <c r="BJ445" s="54">
        <f t="shared" si="1229"/>
        <v>0</v>
      </c>
      <c r="BK445" s="54">
        <f t="shared" si="1230"/>
        <v>0</v>
      </c>
      <c r="BL445" s="54">
        <f t="shared" si="1231"/>
        <v>0</v>
      </c>
      <c r="BM445" s="42"/>
      <c r="BO445" s="54">
        <f>'Norm-coeff'!$C$2+$AX445*'Norm-coeff'!$D$2+$AY445*'Norm-coeff'!$E$2+$AZ445*'Norm-coeff'!$F$2+$BA445*'Norm-coeff'!$G$2+$BB445*'Norm-coeff'!$H$2+$BC445*'Norm-coeff'!$I$2+$BD445*'Norm-coeff'!$J$2+$BE445*'Norm-coeff'!$K$2+$BF445*'Norm-coeff'!$L$2+$BG445*'Norm-coeff'!$M$2+$BH445*'Norm-coeff'!$N$2+$BI445*'Norm-coeff'!$O$2</f>
        <v>5.4045421474420303</v>
      </c>
      <c r="BP445" s="54">
        <f>'Norm-coeff'!$C$3+$AX445*'Norm-coeff'!$D$3+$AY445*'Norm-coeff'!$E$3+$AZ445*'Norm-coeff'!$F$3+$BA445*'Norm-coeff'!$G$3+$BB445*'Norm-coeff'!$H$3+$BC445*'Norm-coeff'!$I$3+$BD445*'Norm-coeff'!$J$3+$BE445*'Norm-coeff'!$K$3+$BF445*'Norm-coeff'!$L$3+$BG445*'Norm-coeff'!$M$3+$BH445*'Norm-coeff'!$N$3+$BI445*'Norm-coeff'!$O$3</f>
        <v>3.15319116612705</v>
      </c>
      <c r="BQ445" s="54">
        <f>'Norm-coeff'!$C$4+$AX445*'Norm-coeff'!$D$4+$AY445*'Norm-coeff'!$E$4+$AZ445*'Norm-coeff'!$F$4+$BA445*'Norm-coeff'!$G$4+$BB445*'Norm-coeff'!$H$4+$BC445*'Norm-coeff'!$I$4+$BD445*'Norm-coeff'!$J$4+$BE445*'Norm-coeff'!$K$4+$BF445*'Norm-coeff'!$L$4+$BG445*'Norm-coeff'!$M$4+$BH445*'Norm-coeff'!$N$4+$BI445*'Norm-coeff'!$O$4</f>
        <v>1.42115649462768</v>
      </c>
      <c r="BR445" s="54">
        <f>'Norm-coeff'!$C$5+$AX445*'Norm-coeff'!$D$5+$AY445*'Norm-coeff'!$E$5+$AZ445*'Norm-coeff'!$F$5+$BA445*'Norm-coeff'!$G$5+$BB445*'Norm-coeff'!$H$5+$BC445*'Norm-coeff'!$I$5+$BD445*'Norm-coeff'!$J$5+$BE445*'Norm-coeff'!$K$5+$BF445*'Norm-coeff'!$L$5+$BG445*'Norm-coeff'!$M$5+$BH445*'Norm-coeff'!$N$5+$BI445*'Norm-coeff'!$O$5</f>
        <v>1.0553329241296201</v>
      </c>
      <c r="BS445" s="54">
        <f>'Norm-coeff'!$C$6+$AX445*'Norm-coeff'!$D$6+$AY445*'Norm-coeff'!$E$6+$AZ445*'Norm-coeff'!$F$6+$BA445*'Norm-coeff'!$G$6+$BB445*'Norm-coeff'!$H$6+$BC445*'Norm-coeff'!$I$6+$BD445*'Norm-coeff'!$J$6+$BE445*'Norm-coeff'!$K$6+$BF445*'Norm-coeff'!$L$6+$BG445*'Norm-coeff'!$M$6+$BH445*'Norm-coeff'!$N$6+$BI445*'Norm-coeff'!$O$6</f>
        <v>-1.48700885495103E-2</v>
      </c>
      <c r="BT445" s="54">
        <f>'Norm-coeff'!$C$7+$AX445*'Norm-coeff'!$D$7+$AY445*'Norm-coeff'!$E$7+$AZ445*'Norm-coeff'!$F$7+$BA445*'Norm-coeff'!$G$7+$BB445*'Norm-coeff'!$H$7+$BC445*'Norm-coeff'!$I$7+$BD445*'Norm-coeff'!$J$7+$BE445*'Norm-coeff'!$K$7+$BF445*'Norm-coeff'!$L$7+$BG445*'Norm-coeff'!$M$7+$BH445*'Norm-coeff'!$N$7+$BI445*'Norm-coeff'!$O$7</f>
        <v>2.0907583608832998</v>
      </c>
      <c r="BU445" s="54">
        <f>'Norm-coeff'!$C$8+$AX445*'Norm-coeff'!$D$8+$AY445*'Norm-coeff'!$E$8+$AZ445*'Norm-coeff'!$F$8+$BA445*'Norm-coeff'!$G$8+$BB445*'Norm-coeff'!$H$8+$BC445*'Norm-coeff'!$I$8+$BD445*'Norm-coeff'!$J$8+$BE445*'Norm-coeff'!$K$8+$BF445*'Norm-coeff'!$L$8+$BG445*'Norm-coeff'!$M$8+$BH445*'Norm-coeff'!$N$8+$BI445*'Norm-coeff'!$O$8</f>
        <v>0.65894159836244504</v>
      </c>
      <c r="BV445" s="54">
        <f>'Norm-coeff'!$C$9+$AX445*'Norm-coeff'!$D$9+$AY445*'Norm-coeff'!$E$9+$AZ445*'Norm-coeff'!$F$9+$BA445*'Norm-coeff'!$G$9+$BB445*'Norm-coeff'!$H$9+$BC445*'Norm-coeff'!$I$9+$BD445*'Norm-coeff'!$J$9+$BE445*'Norm-coeff'!$K$9+$BF445*'Norm-coeff'!$L$9+$BG445*'Norm-coeff'!$M$9+$BH445*'Norm-coeff'!$N$9+$BI445*'Norm-coeff'!$O$9</f>
        <v>1.48961085014701</v>
      </c>
      <c r="BW445" s="54">
        <f>'Norm-coeff'!$C$10+$AX445*'Norm-coeff'!$D$10+$AY445*'Norm-coeff'!$E$10+$AZ445*'Norm-coeff'!$F$10+$BA445*'Norm-coeff'!$G$10+$BB445*'Norm-coeff'!$H$10+$BC445*'Norm-coeff'!$I$10+$BD445*'Norm-coeff'!$J$10+$BE445*'Norm-coeff'!$K$10+$BF445*'Norm-coeff'!$L$10+$BG445*'Norm-coeff'!$M$10+$BH445*'Norm-coeff'!$N$10+$BI445*'Norm-coeff'!$O$10</f>
        <v>1.42058735749591</v>
      </c>
      <c r="BX445" s="54">
        <f>'Norm-coeff'!$C$11+$AX445*'Norm-coeff'!$D$11+$AY445*'Norm-coeff'!$E$11+$AZ445*'Norm-coeff'!$F$11+$BA445*'Norm-coeff'!$G$11+$BB445*'Norm-coeff'!$H$11+$BC445*'Norm-coeff'!$I$11+$BD445*'Norm-coeff'!$J$11+$BE445*'Norm-coeff'!$K$11+$BF445*'Norm-coeff'!$L$11+$BG445*'Norm-coeff'!$M$11+$BH445*'Norm-coeff'!$N$11+$BI445*'Norm-coeff'!$O$11</f>
        <v>0.221233014421479</v>
      </c>
      <c r="BY445" s="54">
        <f>'Norm-coeff'!$C$12+$AX445*'Norm-coeff'!$D$12+$AY445*'Norm-coeff'!$E$12+$AZ445*'Norm-coeff'!$F$12+$BA445*'Norm-coeff'!$G$12+$BB445*'Norm-coeff'!$H$12+$BC445*'Norm-coeff'!$I$12+$BD445*'Norm-coeff'!$J$12+$BE445*'Norm-coeff'!$K$12+$BF445*'Norm-coeff'!$L$12+$BG445*'Norm-coeff'!$M$12+$BH445*'Norm-coeff'!$N$12+$BI445*'Norm-coeff'!$O$12</f>
        <v>0.283527502056037</v>
      </c>
      <c r="BZ445" s="54">
        <f>'Norm-coeff'!$C$13+$AX445*'Norm-coeff'!$D$13+$AY445*'Norm-coeff'!$E$13+$AZ445*'Norm-coeff'!$F$13+$BA445*'Norm-coeff'!$G$13+$BB445*'Norm-coeff'!$H$13+$BC445*'Norm-coeff'!$I$13+$BD445*'Norm-coeff'!$J$13+$BE445*'Norm-coeff'!$K$13+$BF445*'Norm-coeff'!$L$13+$BG445*'Norm-coeff'!$M$13+$BH445*'Norm-coeff'!$N$13+$BI445*'Norm-coeff'!$O$13</f>
        <v>-4.1864930554451202E-2</v>
      </c>
      <c r="CA445" s="54">
        <f>'Norm-coeff'!$C$14+$AX445*'Norm-coeff'!$D$14+$AY445*'Norm-coeff'!$E$14+$AZ445*'Norm-coeff'!$F$14+$BA445*'Norm-coeff'!$G$14+$BB445*'Norm-coeff'!$H$14+$BC445*'Norm-coeff'!$I$14+$BD445*'Norm-coeff'!$J$14+$BE445*'Norm-coeff'!$K$14+$BF445*'Norm-coeff'!$L$14+$BG445*'Norm-coeff'!$M$14+$BH445*'Norm-coeff'!$N$14+$BI445*'Norm-coeff'!$O$14</f>
        <v>4.2526983164477103</v>
      </c>
      <c r="CC445" s="54">
        <f t="shared" si="1356"/>
        <v>0</v>
      </c>
      <c r="CG445" s="54">
        <f t="shared" si="1232"/>
        <v>0</v>
      </c>
      <c r="CH445" s="54">
        <f t="shared" si="1210"/>
        <v>0</v>
      </c>
      <c r="CI445" s="54">
        <f t="shared" si="1233"/>
        <v>0</v>
      </c>
      <c r="CJ445" s="56">
        <f t="shared" si="1234"/>
        <v>0</v>
      </c>
      <c r="CK445" s="54">
        <f t="shared" si="1235"/>
        <v>0</v>
      </c>
      <c r="CL445" s="54">
        <f t="shared" si="1236"/>
        <v>0</v>
      </c>
      <c r="CM445" s="54">
        <f t="shared" si="1237"/>
        <v>0</v>
      </c>
      <c r="CN445" s="54">
        <f t="shared" si="1238"/>
        <v>0</v>
      </c>
      <c r="CO445" s="54">
        <f t="shared" si="1239"/>
        <v>0</v>
      </c>
      <c r="CP445" s="54">
        <f t="shared" si="1240"/>
        <v>0</v>
      </c>
      <c r="CQ445" s="54">
        <f t="shared" si="1241"/>
        <v>0</v>
      </c>
      <c r="CR445" s="54">
        <f t="shared" si="1242"/>
        <v>0</v>
      </c>
      <c r="CS445" s="54">
        <f t="shared" si="1243"/>
        <v>0</v>
      </c>
      <c r="CU445" s="54">
        <f t="shared" si="1244"/>
        <v>0</v>
      </c>
      <c r="CV445" s="54">
        <f t="shared" si="1245"/>
        <v>0</v>
      </c>
      <c r="CW445" s="54">
        <f t="shared" si="1246"/>
        <v>0</v>
      </c>
      <c r="CX445" s="54">
        <f t="shared" si="1247"/>
        <v>0</v>
      </c>
      <c r="CZ445" s="54">
        <f t="shared" si="1248"/>
        <v>0</v>
      </c>
      <c r="DA445" s="54">
        <f t="shared" si="1249"/>
        <v>0</v>
      </c>
      <c r="DB445" s="54">
        <f t="shared" si="1250"/>
        <v>0</v>
      </c>
      <c r="DC445" s="54">
        <f t="shared" si="1251"/>
        <v>0</v>
      </c>
      <c r="DD445" s="54">
        <f t="shared" si="1252"/>
        <v>0</v>
      </c>
      <c r="DE445" s="54">
        <f t="shared" si="1253"/>
        <v>0</v>
      </c>
      <c r="DF445" s="54">
        <f t="shared" si="1254"/>
        <v>0</v>
      </c>
      <c r="DG445" s="54">
        <f t="shared" si="1255"/>
        <v>2</v>
      </c>
      <c r="DH445" s="71">
        <f t="shared" si="1256"/>
        <v>0</v>
      </c>
      <c r="DI445" s="71">
        <f t="shared" si="1257"/>
        <v>0</v>
      </c>
      <c r="DJ445" s="54">
        <f t="shared" si="1258"/>
        <v>0</v>
      </c>
      <c r="DK445" s="54">
        <f t="shared" si="1259"/>
        <v>2</v>
      </c>
      <c r="DL445" s="4">
        <f t="shared" si="1184"/>
        <v>0</v>
      </c>
      <c r="DM445" s="3">
        <f t="shared" si="1260"/>
        <v>0</v>
      </c>
      <c r="DN445" s="3">
        <f t="shared" si="1261"/>
        <v>0</v>
      </c>
      <c r="DO445" s="4" t="e">
        <f t="shared" si="1262"/>
        <v>#DIV/0!</v>
      </c>
      <c r="DP445" s="57"/>
      <c r="DQ445" s="57"/>
      <c r="DR445" s="56">
        <f t="shared" si="1185"/>
        <v>2</v>
      </c>
      <c r="DS445" s="56">
        <f t="shared" si="1186"/>
        <v>0</v>
      </c>
      <c r="DT445" s="38">
        <f t="shared" si="1187"/>
        <v>0</v>
      </c>
      <c r="DU445" s="38">
        <f t="shared" si="1263"/>
        <v>2</v>
      </c>
      <c r="DV445" s="38">
        <f t="shared" si="1188"/>
        <v>0</v>
      </c>
      <c r="DW445" s="39">
        <f t="shared" si="1189"/>
        <v>0</v>
      </c>
      <c r="DX445" s="39">
        <f t="shared" si="1190"/>
        <v>0</v>
      </c>
      <c r="DY445" s="39">
        <f t="shared" si="1191"/>
        <v>0</v>
      </c>
      <c r="DZ445" s="39">
        <f t="shared" si="1192"/>
        <v>0</v>
      </c>
      <c r="EA445" s="39">
        <f t="shared" si="1193"/>
        <v>0</v>
      </c>
      <c r="EB445" s="37" t="e">
        <f t="shared" si="1264"/>
        <v>#DIV/0!</v>
      </c>
      <c r="EC445" s="37" t="e">
        <f t="shared" si="1265"/>
        <v>#DIV/0!</v>
      </c>
      <c r="ED445" s="37" t="e">
        <f t="shared" si="1266"/>
        <v>#DIV/0!</v>
      </c>
      <c r="EE445" s="37" t="e">
        <f t="shared" si="1267"/>
        <v>#DIV/0!</v>
      </c>
      <c r="EF445" s="39" t="e">
        <f t="shared" si="1268"/>
        <v>#DIV/0!</v>
      </c>
      <c r="EG445" s="37" t="e">
        <f t="shared" si="1269"/>
        <v>#DIV/0!</v>
      </c>
      <c r="EH445" s="37" t="e">
        <f t="shared" si="1270"/>
        <v>#DIV/0!</v>
      </c>
      <c r="EI445" s="11" t="b">
        <f t="shared" si="1271"/>
        <v>1</v>
      </c>
      <c r="EJ445" s="11" t="b">
        <f t="shared" si="1272"/>
        <v>0</v>
      </c>
      <c r="EK445" s="39" t="e">
        <f t="shared" si="1273"/>
        <v>#DIV/0!</v>
      </c>
      <c r="EL445" s="39" t="e">
        <f t="shared" si="1274"/>
        <v>#DIV/0!</v>
      </c>
      <c r="EM445" s="39" t="e">
        <f t="shared" si="1275"/>
        <v>#DIV/0!</v>
      </c>
      <c r="EN445" s="39" t="e">
        <f t="shared" si="1276"/>
        <v>#DIV/0!</v>
      </c>
      <c r="EO445" s="39" t="e">
        <f t="shared" si="1277"/>
        <v>#DIV/0!</v>
      </c>
      <c r="EP445" s="39" t="e">
        <f t="shared" si="1278"/>
        <v>#DIV/0!</v>
      </c>
      <c r="EQ445" s="39" t="e">
        <f t="shared" si="1279"/>
        <v>#DIV/0!</v>
      </c>
      <c r="ER445" s="39" t="e">
        <f t="shared" si="1280"/>
        <v>#DIV/0!</v>
      </c>
      <c r="ES445" s="58" t="str">
        <f t="shared" si="1281"/>
        <v>(OH,F,Cl)-dominate amphibole</v>
      </c>
      <c r="ET445" s="58" t="e">
        <f t="shared" si="1282"/>
        <v>#N/A</v>
      </c>
      <c r="EU445" s="56">
        <f t="shared" si="1194"/>
        <v>0</v>
      </c>
      <c r="EV445" s="56">
        <f t="shared" si="1195"/>
        <v>0</v>
      </c>
      <c r="EW445" s="56">
        <f t="shared" si="1196"/>
        <v>0</v>
      </c>
      <c r="EX445" s="56">
        <f t="shared" si="1197"/>
        <v>0</v>
      </c>
      <c r="EY445" s="56">
        <f t="shared" si="1198"/>
        <v>0</v>
      </c>
      <c r="EZ445" s="56">
        <f t="shared" si="1199"/>
        <v>0</v>
      </c>
      <c r="FA445" s="39">
        <f t="shared" si="1200"/>
        <v>0</v>
      </c>
      <c r="FB445" s="39">
        <f t="shared" si="1201"/>
        <v>0</v>
      </c>
      <c r="FC445" s="54">
        <f t="shared" si="1202"/>
        <v>0</v>
      </c>
      <c r="FD445" s="54">
        <f t="shared" si="1203"/>
        <v>0</v>
      </c>
      <c r="FE445" s="39">
        <f t="shared" si="1204"/>
        <v>0</v>
      </c>
      <c r="FF445" s="54">
        <f t="shared" si="1205"/>
        <v>0</v>
      </c>
      <c r="FG445" s="39">
        <f t="shared" si="1206"/>
        <v>0</v>
      </c>
      <c r="FH445" s="39">
        <f t="shared" si="1283"/>
        <v>0</v>
      </c>
      <c r="FI445" s="39">
        <f t="shared" si="1284"/>
        <v>0</v>
      </c>
      <c r="FJ445" s="39">
        <f t="shared" si="1285"/>
        <v>0</v>
      </c>
      <c r="FK445" s="39" t="e">
        <f t="shared" si="1286"/>
        <v>#DIV/0!</v>
      </c>
      <c r="FL445" s="39" t="e">
        <f t="shared" si="1287"/>
        <v>#DIV/0!</v>
      </c>
      <c r="FM445" s="39" t="e">
        <f t="shared" si="1288"/>
        <v>#DIV/0!</v>
      </c>
      <c r="FN445" s="39">
        <f t="shared" si="1289"/>
        <v>1</v>
      </c>
      <c r="FO445" s="39">
        <f t="shared" si="1207"/>
        <v>0</v>
      </c>
      <c r="FP445" s="39">
        <f t="shared" si="1208"/>
        <v>0</v>
      </c>
      <c r="FQ445" s="39">
        <f t="shared" si="1209"/>
        <v>0</v>
      </c>
      <c r="FR445" s="39">
        <f t="shared" si="1290"/>
        <v>0</v>
      </c>
      <c r="FS445" s="39">
        <f t="shared" si="1291"/>
        <v>0</v>
      </c>
      <c r="FU445" s="39" t="e">
        <f t="shared" si="1292"/>
        <v>#DIV/0!</v>
      </c>
      <c r="FV445" s="39" t="e">
        <f t="shared" si="1293"/>
        <v>#DIV/0!</v>
      </c>
      <c r="FW445" s="39" t="e">
        <f t="shared" si="1294"/>
        <v>#DIV/0!</v>
      </c>
      <c r="FY445" s="39" t="e">
        <f t="shared" si="1295"/>
        <v>#DIV/0!</v>
      </c>
      <c r="FZ445" s="39" t="e">
        <f t="shared" si="1296"/>
        <v>#DIV/0!</v>
      </c>
      <c r="GA445" s="39" t="e">
        <f t="shared" si="1297"/>
        <v>#DIV/0!</v>
      </c>
      <c r="GB445" s="39" t="e">
        <f t="shared" si="1298"/>
        <v>#DIV/0!</v>
      </c>
      <c r="GC445" s="39" t="e">
        <f t="shared" si="1299"/>
        <v>#DIV/0!</v>
      </c>
      <c r="GD445" s="39" t="e">
        <f t="shared" si="1300"/>
        <v>#DIV/0!</v>
      </c>
      <c r="GE445" s="39" t="e">
        <f t="shared" si="1301"/>
        <v>#DIV/0!</v>
      </c>
      <c r="GF445" s="39" t="e">
        <f t="shared" si="1302"/>
        <v>#DIV/0!</v>
      </c>
      <c r="GG445" s="39" t="e">
        <f t="shared" si="1303"/>
        <v>#DIV/0!</v>
      </c>
      <c r="GH445" s="39" t="e">
        <f t="shared" si="1304"/>
        <v>#DIV/0!</v>
      </c>
      <c r="GI445" s="39"/>
      <c r="GJ445" s="39" t="e">
        <f t="shared" si="1305"/>
        <v>#DIV/0!</v>
      </c>
      <c r="GK445" s="39" t="e">
        <f t="shared" si="1306"/>
        <v>#DIV/0!</v>
      </c>
      <c r="GL445" s="39" t="e">
        <f t="shared" si="1307"/>
        <v>#DIV/0!</v>
      </c>
      <c r="GM445" s="39" t="e">
        <f t="shared" si="1308"/>
        <v>#DIV/0!</v>
      </c>
      <c r="GN445" s="39" t="e">
        <f t="shared" si="1309"/>
        <v>#DIV/0!</v>
      </c>
      <c r="GO445" s="57"/>
      <c r="GP445" s="57" t="e">
        <f t="shared" si="1310"/>
        <v>#DIV/0!</v>
      </c>
      <c r="GQ445" s="59" t="e">
        <f t="shared" si="1311"/>
        <v>#DIV/0!</v>
      </c>
      <c r="GR445" s="41" t="e">
        <f t="shared" si="1312"/>
        <v>#DIV/0!</v>
      </c>
      <c r="GS445" s="57" t="e">
        <f t="shared" si="1313"/>
        <v>#DIV/0!</v>
      </c>
      <c r="GT445" s="57" t="e">
        <f t="shared" si="1314"/>
        <v>#DIV/0!</v>
      </c>
      <c r="GU445" s="57" t="e">
        <f t="shared" si="1315"/>
        <v>#DIV/0!</v>
      </c>
      <c r="GV445" s="57"/>
      <c r="GW445" s="42" t="e">
        <f t="shared" si="1316"/>
        <v>#DIV/0!</v>
      </c>
      <c r="GX445" s="42" t="e">
        <f t="shared" si="1317"/>
        <v>#DIV/0!</v>
      </c>
      <c r="GY445" s="42" t="e">
        <f t="shared" si="1318"/>
        <v>#DIV/0!</v>
      </c>
      <c r="GZ445" s="57"/>
      <c r="HA445" s="2" t="e">
        <f t="shared" si="1319"/>
        <v>#DIV/0!</v>
      </c>
      <c r="HB445" s="2" t="e">
        <f t="shared" si="1320"/>
        <v>#DIV/0!</v>
      </c>
      <c r="HC445" s="2" t="e">
        <f t="shared" si="1321"/>
        <v>#DIV/0!</v>
      </c>
      <c r="HD445" s="2" t="e">
        <f t="shared" si="1322"/>
        <v>#DIV/0!</v>
      </c>
      <c r="HE445" s="2" t="e">
        <f t="shared" si="1323"/>
        <v>#DIV/0!</v>
      </c>
      <c r="HF445" s="2" t="e">
        <f t="shared" si="1324"/>
        <v>#DIV/0!</v>
      </c>
      <c r="HG445" s="2" t="e">
        <f t="shared" si="1325"/>
        <v>#DIV/0!</v>
      </c>
      <c r="HH445" s="2" t="e">
        <f t="shared" si="1326"/>
        <v>#DIV/0!</v>
      </c>
      <c r="HI445" s="2" t="e">
        <f t="shared" si="1327"/>
        <v>#DIV/0!</v>
      </c>
      <c r="HJ445" s="11" t="e">
        <f t="shared" si="1328"/>
        <v>#DIV/0!</v>
      </c>
      <c r="HK445" s="60" t="e">
        <f t="shared" si="1329"/>
        <v>#DIV/0!</v>
      </c>
      <c r="HL445" s="57"/>
      <c r="HM445" s="57" t="e">
        <f t="shared" si="1330"/>
        <v>#DIV/0!</v>
      </c>
      <c r="HN445" s="57" t="e">
        <f t="shared" si="1331"/>
        <v>#DIV/0!</v>
      </c>
      <c r="HO445" s="57" t="e">
        <f t="shared" si="1332"/>
        <v>#DIV/0!</v>
      </c>
      <c r="HP445" s="57" t="e">
        <f t="shared" si="1333"/>
        <v>#DIV/0!</v>
      </c>
      <c r="HQ445" s="57" t="e">
        <f t="shared" si="1334"/>
        <v>#DIV/0!</v>
      </c>
      <c r="HR445" s="57"/>
      <c r="HS445" s="57" t="e">
        <f t="shared" si="1335"/>
        <v>#DIV/0!</v>
      </c>
      <c r="HT445" s="57" t="e">
        <f t="shared" si="1336"/>
        <v>#DIV/0!</v>
      </c>
      <c r="HU445" s="57" t="e">
        <f t="shared" si="1337"/>
        <v>#DIV/0!</v>
      </c>
      <c r="HV445" s="57" t="e">
        <f t="shared" si="1338"/>
        <v>#DIV/0!</v>
      </c>
      <c r="HW445" s="57" t="e">
        <f t="shared" si="1339"/>
        <v>#DIV/0!</v>
      </c>
      <c r="HX445" s="57"/>
      <c r="HY445" s="57" t="e">
        <f t="shared" si="1340"/>
        <v>#DIV/0!</v>
      </c>
      <c r="HZ445" s="57" t="e">
        <f t="shared" si="1341"/>
        <v>#DIV/0!</v>
      </c>
      <c r="IA445" s="57"/>
      <c r="IB445" s="61">
        <f t="shared" si="1342"/>
        <v>0</v>
      </c>
      <c r="IC445" s="57" t="str">
        <f t="shared" si="1343"/>
        <v/>
      </c>
      <c r="ID445" s="42"/>
      <c r="IE445" s="2" t="str">
        <f t="shared" si="1344"/>
        <v/>
      </c>
      <c r="IF445" s="60" t="e">
        <f t="shared" si="1345"/>
        <v>#DIV/0!</v>
      </c>
      <c r="IG445" s="60" t="str">
        <f t="shared" si="1346"/>
        <v/>
      </c>
      <c r="IH445" s="60" t="str">
        <f t="shared" si="1347"/>
        <v>zinco-</v>
      </c>
      <c r="II445" s="60" t="str">
        <f t="shared" si="1348"/>
        <v>mangano-</v>
      </c>
      <c r="IJ445" s="60" t="e">
        <f t="shared" si="1349"/>
        <v>#DIV/0!</v>
      </c>
      <c r="IK445" s="60" t="e">
        <f t="shared" si="1350"/>
        <v>#DIV/0!</v>
      </c>
      <c r="IL445" s="60" t="e">
        <f t="shared" si="1351"/>
        <v>#DIV/0!</v>
      </c>
      <c r="IM445" s="60" t="e">
        <f t="shared" si="1352"/>
        <v>#DIV/0!</v>
      </c>
      <c r="IN445" s="60" t="str">
        <f t="shared" si="1353"/>
        <v/>
      </c>
      <c r="IO445" s="60" t="str">
        <f t="shared" si="1354"/>
        <v/>
      </c>
      <c r="IP445" s="57"/>
      <c r="IQ445" s="57" t="str">
        <f t="shared" si="1355"/>
        <v>ERROR!!</v>
      </c>
    </row>
    <row r="446" spans="24:251">
      <c r="X446" s="29">
        <f t="shared" si="1211"/>
        <v>0</v>
      </c>
      <c r="Y446" s="29">
        <f t="shared" si="1212"/>
        <v>0</v>
      </c>
      <c r="Z446" s="29" t="e">
        <f t="shared" si="1213"/>
        <v>#DIV/0!</v>
      </c>
      <c r="AA446" s="29" t="e">
        <f t="shared" si="1214"/>
        <v>#DIV/0!</v>
      </c>
      <c r="AB446" s="29" t="e">
        <f t="shared" si="1215"/>
        <v>#DIV/0!</v>
      </c>
      <c r="AC446" s="29" t="e">
        <f t="shared" si="1216"/>
        <v>#DIV/0!</v>
      </c>
      <c r="AF446" s="23">
        <v>60.084299999999999</v>
      </c>
      <c r="AG446" s="23">
        <v>79.878799999999998</v>
      </c>
      <c r="AH446" s="23">
        <v>101.96120000000001</v>
      </c>
      <c r="AI446" s="23">
        <v>151.99039999999999</v>
      </c>
      <c r="AJ446" s="23">
        <v>159.69</v>
      </c>
      <c r="AK446" s="23">
        <v>71.846400000000003</v>
      </c>
      <c r="AL446" s="23">
        <v>70.9375</v>
      </c>
      <c r="AM446" s="23">
        <v>40.304400000000001</v>
      </c>
      <c r="AN446" s="23">
        <v>56.077399999999997</v>
      </c>
      <c r="AO446" s="23">
        <v>61.978999999999999</v>
      </c>
      <c r="AP446" s="23">
        <v>94.195999999999998</v>
      </c>
      <c r="AQ446" s="23">
        <v>18.998000000000001</v>
      </c>
      <c r="AR446" s="23">
        <v>35.450000000000003</v>
      </c>
      <c r="AS446" s="23">
        <v>29.88</v>
      </c>
      <c r="AT446" s="23">
        <v>74.691999999999993</v>
      </c>
      <c r="AU446" s="23">
        <v>81.39</v>
      </c>
      <c r="AX446" s="54">
        <f t="shared" si="1217"/>
        <v>0</v>
      </c>
      <c r="AY446" s="54">
        <f t="shared" si="1218"/>
        <v>0</v>
      </c>
      <c r="AZ446" s="54">
        <f t="shared" si="1219"/>
        <v>0</v>
      </c>
      <c r="BA446" s="54">
        <f t="shared" si="1220"/>
        <v>0</v>
      </c>
      <c r="BB446" s="54">
        <f t="shared" si="1221"/>
        <v>0</v>
      </c>
      <c r="BC446" s="54">
        <f t="shared" si="1222"/>
        <v>0</v>
      </c>
      <c r="BD446" s="54">
        <f t="shared" si="1223"/>
        <v>0</v>
      </c>
      <c r="BE446" s="54">
        <f t="shared" si="1224"/>
        <v>0</v>
      </c>
      <c r="BF446" s="54">
        <f t="shared" si="1225"/>
        <v>0</v>
      </c>
      <c r="BG446" s="54">
        <f t="shared" si="1226"/>
        <v>0</v>
      </c>
      <c r="BH446" s="54">
        <f t="shared" si="1227"/>
        <v>0</v>
      </c>
      <c r="BI446" s="54">
        <f t="shared" si="1228"/>
        <v>0</v>
      </c>
      <c r="BJ446" s="54">
        <f t="shared" si="1229"/>
        <v>0</v>
      </c>
      <c r="BK446" s="54">
        <f t="shared" si="1230"/>
        <v>0</v>
      </c>
      <c r="BL446" s="54">
        <f t="shared" si="1231"/>
        <v>0</v>
      </c>
      <c r="BM446" s="42"/>
      <c r="BO446" s="54">
        <f>'Norm-coeff'!$C$2+$AX446*'Norm-coeff'!$D$2+$AY446*'Norm-coeff'!$E$2+$AZ446*'Norm-coeff'!$F$2+$BA446*'Norm-coeff'!$G$2+$BB446*'Norm-coeff'!$H$2+$BC446*'Norm-coeff'!$I$2+$BD446*'Norm-coeff'!$J$2+$BE446*'Norm-coeff'!$K$2+$BF446*'Norm-coeff'!$L$2+$BG446*'Norm-coeff'!$M$2+$BH446*'Norm-coeff'!$N$2+$BI446*'Norm-coeff'!$O$2</f>
        <v>5.4045421474420303</v>
      </c>
      <c r="BP446" s="54">
        <f>'Norm-coeff'!$C$3+$AX446*'Norm-coeff'!$D$3+$AY446*'Norm-coeff'!$E$3+$AZ446*'Norm-coeff'!$F$3+$BA446*'Norm-coeff'!$G$3+$BB446*'Norm-coeff'!$H$3+$BC446*'Norm-coeff'!$I$3+$BD446*'Norm-coeff'!$J$3+$BE446*'Norm-coeff'!$K$3+$BF446*'Norm-coeff'!$L$3+$BG446*'Norm-coeff'!$M$3+$BH446*'Norm-coeff'!$N$3+$BI446*'Norm-coeff'!$O$3</f>
        <v>3.15319116612705</v>
      </c>
      <c r="BQ446" s="54">
        <f>'Norm-coeff'!$C$4+$AX446*'Norm-coeff'!$D$4+$AY446*'Norm-coeff'!$E$4+$AZ446*'Norm-coeff'!$F$4+$BA446*'Norm-coeff'!$G$4+$BB446*'Norm-coeff'!$H$4+$BC446*'Norm-coeff'!$I$4+$BD446*'Norm-coeff'!$J$4+$BE446*'Norm-coeff'!$K$4+$BF446*'Norm-coeff'!$L$4+$BG446*'Norm-coeff'!$M$4+$BH446*'Norm-coeff'!$N$4+$BI446*'Norm-coeff'!$O$4</f>
        <v>1.42115649462768</v>
      </c>
      <c r="BR446" s="54">
        <f>'Norm-coeff'!$C$5+$AX446*'Norm-coeff'!$D$5+$AY446*'Norm-coeff'!$E$5+$AZ446*'Norm-coeff'!$F$5+$BA446*'Norm-coeff'!$G$5+$BB446*'Norm-coeff'!$H$5+$BC446*'Norm-coeff'!$I$5+$BD446*'Norm-coeff'!$J$5+$BE446*'Norm-coeff'!$K$5+$BF446*'Norm-coeff'!$L$5+$BG446*'Norm-coeff'!$M$5+$BH446*'Norm-coeff'!$N$5+$BI446*'Norm-coeff'!$O$5</f>
        <v>1.0553329241296201</v>
      </c>
      <c r="BS446" s="54">
        <f>'Norm-coeff'!$C$6+$AX446*'Norm-coeff'!$D$6+$AY446*'Norm-coeff'!$E$6+$AZ446*'Norm-coeff'!$F$6+$BA446*'Norm-coeff'!$G$6+$BB446*'Norm-coeff'!$H$6+$BC446*'Norm-coeff'!$I$6+$BD446*'Norm-coeff'!$J$6+$BE446*'Norm-coeff'!$K$6+$BF446*'Norm-coeff'!$L$6+$BG446*'Norm-coeff'!$M$6+$BH446*'Norm-coeff'!$N$6+$BI446*'Norm-coeff'!$O$6</f>
        <v>-1.48700885495103E-2</v>
      </c>
      <c r="BT446" s="54">
        <f>'Norm-coeff'!$C$7+$AX446*'Norm-coeff'!$D$7+$AY446*'Norm-coeff'!$E$7+$AZ446*'Norm-coeff'!$F$7+$BA446*'Norm-coeff'!$G$7+$BB446*'Norm-coeff'!$H$7+$BC446*'Norm-coeff'!$I$7+$BD446*'Norm-coeff'!$J$7+$BE446*'Norm-coeff'!$K$7+$BF446*'Norm-coeff'!$L$7+$BG446*'Norm-coeff'!$M$7+$BH446*'Norm-coeff'!$N$7+$BI446*'Norm-coeff'!$O$7</f>
        <v>2.0907583608832998</v>
      </c>
      <c r="BU446" s="54">
        <f>'Norm-coeff'!$C$8+$AX446*'Norm-coeff'!$D$8+$AY446*'Norm-coeff'!$E$8+$AZ446*'Norm-coeff'!$F$8+$BA446*'Norm-coeff'!$G$8+$BB446*'Norm-coeff'!$H$8+$BC446*'Norm-coeff'!$I$8+$BD446*'Norm-coeff'!$J$8+$BE446*'Norm-coeff'!$K$8+$BF446*'Norm-coeff'!$L$8+$BG446*'Norm-coeff'!$M$8+$BH446*'Norm-coeff'!$N$8+$BI446*'Norm-coeff'!$O$8</f>
        <v>0.65894159836244504</v>
      </c>
      <c r="BV446" s="54">
        <f>'Norm-coeff'!$C$9+$AX446*'Norm-coeff'!$D$9+$AY446*'Norm-coeff'!$E$9+$AZ446*'Norm-coeff'!$F$9+$BA446*'Norm-coeff'!$G$9+$BB446*'Norm-coeff'!$H$9+$BC446*'Norm-coeff'!$I$9+$BD446*'Norm-coeff'!$J$9+$BE446*'Norm-coeff'!$K$9+$BF446*'Norm-coeff'!$L$9+$BG446*'Norm-coeff'!$M$9+$BH446*'Norm-coeff'!$N$9+$BI446*'Norm-coeff'!$O$9</f>
        <v>1.48961085014701</v>
      </c>
      <c r="BW446" s="54">
        <f>'Norm-coeff'!$C$10+$AX446*'Norm-coeff'!$D$10+$AY446*'Norm-coeff'!$E$10+$AZ446*'Norm-coeff'!$F$10+$BA446*'Norm-coeff'!$G$10+$BB446*'Norm-coeff'!$H$10+$BC446*'Norm-coeff'!$I$10+$BD446*'Norm-coeff'!$J$10+$BE446*'Norm-coeff'!$K$10+$BF446*'Norm-coeff'!$L$10+$BG446*'Norm-coeff'!$M$10+$BH446*'Norm-coeff'!$N$10+$BI446*'Norm-coeff'!$O$10</f>
        <v>1.42058735749591</v>
      </c>
      <c r="BX446" s="54">
        <f>'Norm-coeff'!$C$11+$AX446*'Norm-coeff'!$D$11+$AY446*'Norm-coeff'!$E$11+$AZ446*'Norm-coeff'!$F$11+$BA446*'Norm-coeff'!$G$11+$BB446*'Norm-coeff'!$H$11+$BC446*'Norm-coeff'!$I$11+$BD446*'Norm-coeff'!$J$11+$BE446*'Norm-coeff'!$K$11+$BF446*'Norm-coeff'!$L$11+$BG446*'Norm-coeff'!$M$11+$BH446*'Norm-coeff'!$N$11+$BI446*'Norm-coeff'!$O$11</f>
        <v>0.221233014421479</v>
      </c>
      <c r="BY446" s="54">
        <f>'Norm-coeff'!$C$12+$AX446*'Norm-coeff'!$D$12+$AY446*'Norm-coeff'!$E$12+$AZ446*'Norm-coeff'!$F$12+$BA446*'Norm-coeff'!$G$12+$BB446*'Norm-coeff'!$H$12+$BC446*'Norm-coeff'!$I$12+$BD446*'Norm-coeff'!$J$12+$BE446*'Norm-coeff'!$K$12+$BF446*'Norm-coeff'!$L$12+$BG446*'Norm-coeff'!$M$12+$BH446*'Norm-coeff'!$N$12+$BI446*'Norm-coeff'!$O$12</f>
        <v>0.283527502056037</v>
      </c>
      <c r="BZ446" s="54">
        <f>'Norm-coeff'!$C$13+$AX446*'Norm-coeff'!$D$13+$AY446*'Norm-coeff'!$E$13+$AZ446*'Norm-coeff'!$F$13+$BA446*'Norm-coeff'!$G$13+$BB446*'Norm-coeff'!$H$13+$BC446*'Norm-coeff'!$I$13+$BD446*'Norm-coeff'!$J$13+$BE446*'Norm-coeff'!$K$13+$BF446*'Norm-coeff'!$L$13+$BG446*'Norm-coeff'!$M$13+$BH446*'Norm-coeff'!$N$13+$BI446*'Norm-coeff'!$O$13</f>
        <v>-4.1864930554451202E-2</v>
      </c>
      <c r="CA446" s="54">
        <f>'Norm-coeff'!$C$14+$AX446*'Norm-coeff'!$D$14+$AY446*'Norm-coeff'!$E$14+$AZ446*'Norm-coeff'!$F$14+$BA446*'Norm-coeff'!$G$14+$BB446*'Norm-coeff'!$H$14+$BC446*'Norm-coeff'!$I$14+$BD446*'Norm-coeff'!$J$14+$BE446*'Norm-coeff'!$K$14+$BF446*'Norm-coeff'!$L$14+$BG446*'Norm-coeff'!$M$14+$BH446*'Norm-coeff'!$N$14+$BI446*'Norm-coeff'!$O$14</f>
        <v>4.2526983164477103</v>
      </c>
      <c r="CC446" s="54">
        <f t="shared" si="1356"/>
        <v>0</v>
      </c>
      <c r="CG446" s="54">
        <f t="shared" si="1232"/>
        <v>0</v>
      </c>
      <c r="CH446" s="54">
        <f t="shared" si="1210"/>
        <v>0</v>
      </c>
      <c r="CI446" s="54">
        <f t="shared" si="1233"/>
        <v>0</v>
      </c>
      <c r="CJ446" s="56">
        <f t="shared" si="1234"/>
        <v>0</v>
      </c>
      <c r="CK446" s="54">
        <f t="shared" si="1235"/>
        <v>0</v>
      </c>
      <c r="CL446" s="54">
        <f t="shared" si="1236"/>
        <v>0</v>
      </c>
      <c r="CM446" s="54">
        <f t="shared" si="1237"/>
        <v>0</v>
      </c>
      <c r="CN446" s="54">
        <f t="shared" si="1238"/>
        <v>0</v>
      </c>
      <c r="CO446" s="54">
        <f t="shared" si="1239"/>
        <v>0</v>
      </c>
      <c r="CP446" s="54">
        <f t="shared" si="1240"/>
        <v>0</v>
      </c>
      <c r="CQ446" s="54">
        <f t="shared" si="1241"/>
        <v>0</v>
      </c>
      <c r="CR446" s="54">
        <f t="shared" si="1242"/>
        <v>0</v>
      </c>
      <c r="CS446" s="54">
        <f t="shared" si="1243"/>
        <v>0</v>
      </c>
      <c r="CU446" s="54">
        <f t="shared" si="1244"/>
        <v>0</v>
      </c>
      <c r="CV446" s="54">
        <f t="shared" si="1245"/>
        <v>0</v>
      </c>
      <c r="CW446" s="54">
        <f t="shared" si="1246"/>
        <v>0</v>
      </c>
      <c r="CX446" s="54">
        <f t="shared" si="1247"/>
        <v>0</v>
      </c>
      <c r="CZ446" s="54">
        <f t="shared" si="1248"/>
        <v>0</v>
      </c>
      <c r="DA446" s="54">
        <f t="shared" si="1249"/>
        <v>0</v>
      </c>
      <c r="DB446" s="54">
        <f t="shared" si="1250"/>
        <v>0</v>
      </c>
      <c r="DC446" s="54">
        <f t="shared" si="1251"/>
        <v>0</v>
      </c>
      <c r="DD446" s="54">
        <f t="shared" si="1252"/>
        <v>0</v>
      </c>
      <c r="DE446" s="54">
        <f t="shared" si="1253"/>
        <v>0</v>
      </c>
      <c r="DF446" s="54">
        <f t="shared" si="1254"/>
        <v>0</v>
      </c>
      <c r="DG446" s="54">
        <f t="shared" si="1255"/>
        <v>2</v>
      </c>
      <c r="DH446" s="71">
        <f t="shared" si="1256"/>
        <v>0</v>
      </c>
      <c r="DI446" s="71">
        <f t="shared" si="1257"/>
        <v>0</v>
      </c>
      <c r="DJ446" s="54">
        <f t="shared" si="1258"/>
        <v>0</v>
      </c>
      <c r="DK446" s="54">
        <f t="shared" si="1259"/>
        <v>2</v>
      </c>
      <c r="DL446" s="4">
        <f t="shared" si="1184"/>
        <v>0</v>
      </c>
      <c r="DM446" s="3">
        <f t="shared" si="1260"/>
        <v>0</v>
      </c>
      <c r="DN446" s="3">
        <f t="shared" si="1261"/>
        <v>0</v>
      </c>
      <c r="DO446" s="4" t="e">
        <f t="shared" si="1262"/>
        <v>#DIV/0!</v>
      </c>
      <c r="DP446" s="57"/>
      <c r="DQ446" s="57"/>
      <c r="DR446" s="56">
        <f t="shared" si="1185"/>
        <v>2</v>
      </c>
      <c r="DS446" s="56">
        <f t="shared" si="1186"/>
        <v>0</v>
      </c>
      <c r="DT446" s="38">
        <f t="shared" si="1187"/>
        <v>0</v>
      </c>
      <c r="DU446" s="38">
        <f t="shared" si="1263"/>
        <v>2</v>
      </c>
      <c r="DV446" s="38">
        <f t="shared" si="1188"/>
        <v>0</v>
      </c>
      <c r="DW446" s="39">
        <f t="shared" si="1189"/>
        <v>0</v>
      </c>
      <c r="DX446" s="39">
        <f t="shared" si="1190"/>
        <v>0</v>
      </c>
      <c r="DY446" s="39">
        <f t="shared" si="1191"/>
        <v>0</v>
      </c>
      <c r="DZ446" s="39">
        <f t="shared" si="1192"/>
        <v>0</v>
      </c>
      <c r="EA446" s="39">
        <f t="shared" si="1193"/>
        <v>0</v>
      </c>
      <c r="EB446" s="37" t="e">
        <f t="shared" si="1264"/>
        <v>#DIV/0!</v>
      </c>
      <c r="EC446" s="37" t="e">
        <f t="shared" si="1265"/>
        <v>#DIV/0!</v>
      </c>
      <c r="ED446" s="37" t="e">
        <f t="shared" si="1266"/>
        <v>#DIV/0!</v>
      </c>
      <c r="EE446" s="37" t="e">
        <f t="shared" si="1267"/>
        <v>#DIV/0!</v>
      </c>
      <c r="EF446" s="39" t="e">
        <f t="shared" si="1268"/>
        <v>#DIV/0!</v>
      </c>
      <c r="EG446" s="37" t="e">
        <f t="shared" si="1269"/>
        <v>#DIV/0!</v>
      </c>
      <c r="EH446" s="37" t="e">
        <f t="shared" si="1270"/>
        <v>#DIV/0!</v>
      </c>
      <c r="EI446" s="11" t="b">
        <f t="shared" si="1271"/>
        <v>1</v>
      </c>
      <c r="EJ446" s="11" t="b">
        <f t="shared" si="1272"/>
        <v>0</v>
      </c>
      <c r="EK446" s="39" t="e">
        <f t="shared" si="1273"/>
        <v>#DIV/0!</v>
      </c>
      <c r="EL446" s="39" t="e">
        <f t="shared" si="1274"/>
        <v>#DIV/0!</v>
      </c>
      <c r="EM446" s="39" t="e">
        <f t="shared" si="1275"/>
        <v>#DIV/0!</v>
      </c>
      <c r="EN446" s="39" t="e">
        <f t="shared" si="1276"/>
        <v>#DIV/0!</v>
      </c>
      <c r="EO446" s="39" t="e">
        <f t="shared" si="1277"/>
        <v>#DIV/0!</v>
      </c>
      <c r="EP446" s="39" t="e">
        <f t="shared" si="1278"/>
        <v>#DIV/0!</v>
      </c>
      <c r="EQ446" s="39" t="e">
        <f t="shared" si="1279"/>
        <v>#DIV/0!</v>
      </c>
      <c r="ER446" s="39" t="e">
        <f t="shared" si="1280"/>
        <v>#DIV/0!</v>
      </c>
      <c r="ES446" s="58" t="str">
        <f t="shared" si="1281"/>
        <v>(OH,F,Cl)-dominate amphibole</v>
      </c>
      <c r="ET446" s="58" t="e">
        <f t="shared" si="1282"/>
        <v>#N/A</v>
      </c>
      <c r="EU446" s="56">
        <f t="shared" si="1194"/>
        <v>0</v>
      </c>
      <c r="EV446" s="56">
        <f t="shared" si="1195"/>
        <v>0</v>
      </c>
      <c r="EW446" s="56">
        <f t="shared" si="1196"/>
        <v>0</v>
      </c>
      <c r="EX446" s="56">
        <f t="shared" si="1197"/>
        <v>0</v>
      </c>
      <c r="EY446" s="56">
        <f t="shared" si="1198"/>
        <v>0</v>
      </c>
      <c r="EZ446" s="56">
        <f t="shared" si="1199"/>
        <v>0</v>
      </c>
      <c r="FA446" s="39">
        <f t="shared" si="1200"/>
        <v>0</v>
      </c>
      <c r="FB446" s="39">
        <f t="shared" si="1201"/>
        <v>0</v>
      </c>
      <c r="FC446" s="54">
        <f t="shared" si="1202"/>
        <v>0</v>
      </c>
      <c r="FD446" s="54">
        <f t="shared" si="1203"/>
        <v>0</v>
      </c>
      <c r="FE446" s="39">
        <f t="shared" si="1204"/>
        <v>0</v>
      </c>
      <c r="FF446" s="54">
        <f t="shared" si="1205"/>
        <v>0</v>
      </c>
      <c r="FG446" s="39">
        <f t="shared" si="1206"/>
        <v>0</v>
      </c>
      <c r="FH446" s="39">
        <f t="shared" si="1283"/>
        <v>0</v>
      </c>
      <c r="FI446" s="39">
        <f t="shared" si="1284"/>
        <v>0</v>
      </c>
      <c r="FJ446" s="39">
        <f t="shared" si="1285"/>
        <v>0</v>
      </c>
      <c r="FK446" s="39" t="e">
        <f t="shared" si="1286"/>
        <v>#DIV/0!</v>
      </c>
      <c r="FL446" s="39" t="e">
        <f t="shared" si="1287"/>
        <v>#DIV/0!</v>
      </c>
      <c r="FM446" s="39" t="e">
        <f t="shared" si="1288"/>
        <v>#DIV/0!</v>
      </c>
      <c r="FN446" s="39">
        <f t="shared" si="1289"/>
        <v>1</v>
      </c>
      <c r="FO446" s="39">
        <f t="shared" si="1207"/>
        <v>0</v>
      </c>
      <c r="FP446" s="39">
        <f t="shared" si="1208"/>
        <v>0</v>
      </c>
      <c r="FQ446" s="39">
        <f t="shared" si="1209"/>
        <v>0</v>
      </c>
      <c r="FR446" s="39">
        <f t="shared" si="1290"/>
        <v>0</v>
      </c>
      <c r="FS446" s="39">
        <f t="shared" si="1291"/>
        <v>0</v>
      </c>
      <c r="FU446" s="39" t="e">
        <f t="shared" si="1292"/>
        <v>#DIV/0!</v>
      </c>
      <c r="FV446" s="39" t="e">
        <f t="shared" si="1293"/>
        <v>#DIV/0!</v>
      </c>
      <c r="FW446" s="39" t="e">
        <f t="shared" si="1294"/>
        <v>#DIV/0!</v>
      </c>
      <c r="FY446" s="39" t="e">
        <f t="shared" si="1295"/>
        <v>#DIV/0!</v>
      </c>
      <c r="FZ446" s="39" t="e">
        <f t="shared" si="1296"/>
        <v>#DIV/0!</v>
      </c>
      <c r="GA446" s="39" t="e">
        <f t="shared" si="1297"/>
        <v>#DIV/0!</v>
      </c>
      <c r="GB446" s="39" t="e">
        <f t="shared" si="1298"/>
        <v>#DIV/0!</v>
      </c>
      <c r="GC446" s="39" t="e">
        <f t="shared" si="1299"/>
        <v>#DIV/0!</v>
      </c>
      <c r="GD446" s="39" t="e">
        <f t="shared" si="1300"/>
        <v>#DIV/0!</v>
      </c>
      <c r="GE446" s="39" t="e">
        <f t="shared" si="1301"/>
        <v>#DIV/0!</v>
      </c>
      <c r="GF446" s="39" t="e">
        <f t="shared" si="1302"/>
        <v>#DIV/0!</v>
      </c>
      <c r="GG446" s="39" t="e">
        <f t="shared" si="1303"/>
        <v>#DIV/0!</v>
      </c>
      <c r="GH446" s="39" t="e">
        <f t="shared" si="1304"/>
        <v>#DIV/0!</v>
      </c>
      <c r="GI446" s="39"/>
      <c r="GJ446" s="39" t="e">
        <f t="shared" si="1305"/>
        <v>#DIV/0!</v>
      </c>
      <c r="GK446" s="39" t="e">
        <f t="shared" si="1306"/>
        <v>#DIV/0!</v>
      </c>
      <c r="GL446" s="39" t="e">
        <f t="shared" si="1307"/>
        <v>#DIV/0!</v>
      </c>
      <c r="GM446" s="39" t="e">
        <f t="shared" si="1308"/>
        <v>#DIV/0!</v>
      </c>
      <c r="GN446" s="39" t="e">
        <f t="shared" si="1309"/>
        <v>#DIV/0!</v>
      </c>
      <c r="GO446" s="57"/>
      <c r="GP446" s="57" t="e">
        <f t="shared" si="1310"/>
        <v>#DIV/0!</v>
      </c>
      <c r="GQ446" s="59" t="e">
        <f t="shared" si="1311"/>
        <v>#DIV/0!</v>
      </c>
      <c r="GR446" s="41" t="e">
        <f t="shared" si="1312"/>
        <v>#DIV/0!</v>
      </c>
      <c r="GS446" s="57" t="e">
        <f t="shared" si="1313"/>
        <v>#DIV/0!</v>
      </c>
      <c r="GT446" s="57" t="e">
        <f t="shared" si="1314"/>
        <v>#DIV/0!</v>
      </c>
      <c r="GU446" s="57" t="e">
        <f t="shared" si="1315"/>
        <v>#DIV/0!</v>
      </c>
      <c r="GV446" s="57"/>
      <c r="GW446" s="42" t="e">
        <f t="shared" si="1316"/>
        <v>#DIV/0!</v>
      </c>
      <c r="GX446" s="42" t="e">
        <f t="shared" si="1317"/>
        <v>#DIV/0!</v>
      </c>
      <c r="GY446" s="42" t="e">
        <f t="shared" si="1318"/>
        <v>#DIV/0!</v>
      </c>
      <c r="GZ446" s="57"/>
      <c r="HA446" s="2" t="e">
        <f t="shared" si="1319"/>
        <v>#DIV/0!</v>
      </c>
      <c r="HB446" s="2" t="e">
        <f t="shared" si="1320"/>
        <v>#DIV/0!</v>
      </c>
      <c r="HC446" s="2" t="e">
        <f t="shared" si="1321"/>
        <v>#DIV/0!</v>
      </c>
      <c r="HD446" s="2" t="e">
        <f t="shared" si="1322"/>
        <v>#DIV/0!</v>
      </c>
      <c r="HE446" s="2" t="e">
        <f t="shared" si="1323"/>
        <v>#DIV/0!</v>
      </c>
      <c r="HF446" s="2" t="e">
        <f t="shared" si="1324"/>
        <v>#DIV/0!</v>
      </c>
      <c r="HG446" s="2" t="e">
        <f t="shared" si="1325"/>
        <v>#DIV/0!</v>
      </c>
      <c r="HH446" s="2" t="e">
        <f t="shared" si="1326"/>
        <v>#DIV/0!</v>
      </c>
      <c r="HI446" s="2" t="e">
        <f t="shared" si="1327"/>
        <v>#DIV/0!</v>
      </c>
      <c r="HJ446" s="11" t="e">
        <f t="shared" si="1328"/>
        <v>#DIV/0!</v>
      </c>
      <c r="HK446" s="60" t="e">
        <f t="shared" si="1329"/>
        <v>#DIV/0!</v>
      </c>
      <c r="HL446" s="57"/>
      <c r="HM446" s="57" t="e">
        <f t="shared" si="1330"/>
        <v>#DIV/0!</v>
      </c>
      <c r="HN446" s="57" t="e">
        <f t="shared" si="1331"/>
        <v>#DIV/0!</v>
      </c>
      <c r="HO446" s="57" t="e">
        <f t="shared" si="1332"/>
        <v>#DIV/0!</v>
      </c>
      <c r="HP446" s="57" t="e">
        <f t="shared" si="1333"/>
        <v>#DIV/0!</v>
      </c>
      <c r="HQ446" s="57" t="e">
        <f t="shared" si="1334"/>
        <v>#DIV/0!</v>
      </c>
      <c r="HR446" s="57"/>
      <c r="HS446" s="57" t="e">
        <f t="shared" si="1335"/>
        <v>#DIV/0!</v>
      </c>
      <c r="HT446" s="57" t="e">
        <f t="shared" si="1336"/>
        <v>#DIV/0!</v>
      </c>
      <c r="HU446" s="57" t="e">
        <f t="shared" si="1337"/>
        <v>#DIV/0!</v>
      </c>
      <c r="HV446" s="57" t="e">
        <f t="shared" si="1338"/>
        <v>#DIV/0!</v>
      </c>
      <c r="HW446" s="57" t="e">
        <f t="shared" si="1339"/>
        <v>#DIV/0!</v>
      </c>
      <c r="HX446" s="57"/>
      <c r="HY446" s="57" t="e">
        <f t="shared" si="1340"/>
        <v>#DIV/0!</v>
      </c>
      <c r="HZ446" s="57" t="e">
        <f t="shared" si="1341"/>
        <v>#DIV/0!</v>
      </c>
      <c r="IA446" s="57"/>
      <c r="IB446" s="61">
        <f t="shared" si="1342"/>
        <v>0</v>
      </c>
      <c r="IC446" s="57" t="str">
        <f t="shared" si="1343"/>
        <v/>
      </c>
      <c r="ID446" s="42"/>
      <c r="IE446" s="2" t="str">
        <f t="shared" si="1344"/>
        <v/>
      </c>
      <c r="IF446" s="60" t="e">
        <f t="shared" si="1345"/>
        <v>#DIV/0!</v>
      </c>
      <c r="IG446" s="60" t="str">
        <f t="shared" si="1346"/>
        <v/>
      </c>
      <c r="IH446" s="60" t="str">
        <f t="shared" si="1347"/>
        <v>zinco-</v>
      </c>
      <c r="II446" s="60" t="str">
        <f t="shared" si="1348"/>
        <v>mangano-</v>
      </c>
      <c r="IJ446" s="60" t="e">
        <f t="shared" si="1349"/>
        <v>#DIV/0!</v>
      </c>
      <c r="IK446" s="60" t="e">
        <f t="shared" si="1350"/>
        <v>#DIV/0!</v>
      </c>
      <c r="IL446" s="60" t="e">
        <f t="shared" si="1351"/>
        <v>#DIV/0!</v>
      </c>
      <c r="IM446" s="60" t="e">
        <f t="shared" si="1352"/>
        <v>#DIV/0!</v>
      </c>
      <c r="IN446" s="60" t="str">
        <f t="shared" si="1353"/>
        <v/>
      </c>
      <c r="IO446" s="60" t="str">
        <f t="shared" si="1354"/>
        <v/>
      </c>
      <c r="IP446" s="57"/>
      <c r="IQ446" s="57" t="str">
        <f t="shared" si="1355"/>
        <v>ERROR!!</v>
      </c>
    </row>
    <row r="447" spans="24:251">
      <c r="X447" s="29">
        <f t="shared" si="1211"/>
        <v>0</v>
      </c>
      <c r="Y447" s="29">
        <f t="shared" si="1212"/>
        <v>0</v>
      </c>
      <c r="Z447" s="29" t="e">
        <f t="shared" si="1213"/>
        <v>#DIV/0!</v>
      </c>
      <c r="AA447" s="29" t="e">
        <f t="shared" si="1214"/>
        <v>#DIV/0!</v>
      </c>
      <c r="AB447" s="29" t="e">
        <f t="shared" si="1215"/>
        <v>#DIV/0!</v>
      </c>
      <c r="AC447" s="29" t="e">
        <f t="shared" si="1216"/>
        <v>#DIV/0!</v>
      </c>
      <c r="AF447" s="23">
        <v>60.084299999999999</v>
      </c>
      <c r="AG447" s="23">
        <v>79.878799999999998</v>
      </c>
      <c r="AH447" s="23">
        <v>101.96120000000001</v>
      </c>
      <c r="AI447" s="23">
        <v>151.99039999999999</v>
      </c>
      <c r="AJ447" s="23">
        <v>159.69</v>
      </c>
      <c r="AK447" s="23">
        <v>71.846400000000003</v>
      </c>
      <c r="AL447" s="23">
        <v>70.9375</v>
      </c>
      <c r="AM447" s="23">
        <v>40.304400000000001</v>
      </c>
      <c r="AN447" s="23">
        <v>56.077399999999997</v>
      </c>
      <c r="AO447" s="23">
        <v>61.978999999999999</v>
      </c>
      <c r="AP447" s="23">
        <v>94.195999999999998</v>
      </c>
      <c r="AQ447" s="23">
        <v>18.998000000000001</v>
      </c>
      <c r="AR447" s="23">
        <v>35.450000000000003</v>
      </c>
      <c r="AS447" s="23">
        <v>29.88</v>
      </c>
      <c r="AT447" s="23">
        <v>74.691999999999993</v>
      </c>
      <c r="AU447" s="23">
        <v>81.39</v>
      </c>
      <c r="AX447" s="54">
        <f t="shared" si="1217"/>
        <v>0</v>
      </c>
      <c r="AY447" s="54">
        <f t="shared" si="1218"/>
        <v>0</v>
      </c>
      <c r="AZ447" s="54">
        <f t="shared" si="1219"/>
        <v>0</v>
      </c>
      <c r="BA447" s="54">
        <f t="shared" si="1220"/>
        <v>0</v>
      </c>
      <c r="BB447" s="54">
        <f t="shared" si="1221"/>
        <v>0</v>
      </c>
      <c r="BC447" s="54">
        <f t="shared" si="1222"/>
        <v>0</v>
      </c>
      <c r="BD447" s="54">
        <f t="shared" si="1223"/>
        <v>0</v>
      </c>
      <c r="BE447" s="54">
        <f t="shared" si="1224"/>
        <v>0</v>
      </c>
      <c r="BF447" s="54">
        <f t="shared" si="1225"/>
        <v>0</v>
      </c>
      <c r="BG447" s="54">
        <f t="shared" si="1226"/>
        <v>0</v>
      </c>
      <c r="BH447" s="54">
        <f t="shared" si="1227"/>
        <v>0</v>
      </c>
      <c r="BI447" s="54">
        <f t="shared" si="1228"/>
        <v>0</v>
      </c>
      <c r="BJ447" s="54">
        <f t="shared" si="1229"/>
        <v>0</v>
      </c>
      <c r="BK447" s="54">
        <f t="shared" si="1230"/>
        <v>0</v>
      </c>
      <c r="BL447" s="54">
        <f t="shared" si="1231"/>
        <v>0</v>
      </c>
      <c r="BM447" s="42"/>
      <c r="BO447" s="54">
        <f>'Norm-coeff'!$C$2+$AX447*'Norm-coeff'!$D$2+$AY447*'Norm-coeff'!$E$2+$AZ447*'Norm-coeff'!$F$2+$BA447*'Norm-coeff'!$G$2+$BB447*'Norm-coeff'!$H$2+$BC447*'Norm-coeff'!$I$2+$BD447*'Norm-coeff'!$J$2+$BE447*'Norm-coeff'!$K$2+$BF447*'Norm-coeff'!$L$2+$BG447*'Norm-coeff'!$M$2+$BH447*'Norm-coeff'!$N$2+$BI447*'Norm-coeff'!$O$2</f>
        <v>5.4045421474420303</v>
      </c>
      <c r="BP447" s="54">
        <f>'Norm-coeff'!$C$3+$AX447*'Norm-coeff'!$D$3+$AY447*'Norm-coeff'!$E$3+$AZ447*'Norm-coeff'!$F$3+$BA447*'Norm-coeff'!$G$3+$BB447*'Norm-coeff'!$H$3+$BC447*'Norm-coeff'!$I$3+$BD447*'Norm-coeff'!$J$3+$BE447*'Norm-coeff'!$K$3+$BF447*'Norm-coeff'!$L$3+$BG447*'Norm-coeff'!$M$3+$BH447*'Norm-coeff'!$N$3+$BI447*'Norm-coeff'!$O$3</f>
        <v>3.15319116612705</v>
      </c>
      <c r="BQ447" s="54">
        <f>'Norm-coeff'!$C$4+$AX447*'Norm-coeff'!$D$4+$AY447*'Norm-coeff'!$E$4+$AZ447*'Norm-coeff'!$F$4+$BA447*'Norm-coeff'!$G$4+$BB447*'Norm-coeff'!$H$4+$BC447*'Norm-coeff'!$I$4+$BD447*'Norm-coeff'!$J$4+$BE447*'Norm-coeff'!$K$4+$BF447*'Norm-coeff'!$L$4+$BG447*'Norm-coeff'!$M$4+$BH447*'Norm-coeff'!$N$4+$BI447*'Norm-coeff'!$O$4</f>
        <v>1.42115649462768</v>
      </c>
      <c r="BR447" s="54">
        <f>'Norm-coeff'!$C$5+$AX447*'Norm-coeff'!$D$5+$AY447*'Norm-coeff'!$E$5+$AZ447*'Norm-coeff'!$F$5+$BA447*'Norm-coeff'!$G$5+$BB447*'Norm-coeff'!$H$5+$BC447*'Norm-coeff'!$I$5+$BD447*'Norm-coeff'!$J$5+$BE447*'Norm-coeff'!$K$5+$BF447*'Norm-coeff'!$L$5+$BG447*'Norm-coeff'!$M$5+$BH447*'Norm-coeff'!$N$5+$BI447*'Norm-coeff'!$O$5</f>
        <v>1.0553329241296201</v>
      </c>
      <c r="BS447" s="54">
        <f>'Norm-coeff'!$C$6+$AX447*'Norm-coeff'!$D$6+$AY447*'Norm-coeff'!$E$6+$AZ447*'Norm-coeff'!$F$6+$BA447*'Norm-coeff'!$G$6+$BB447*'Norm-coeff'!$H$6+$BC447*'Norm-coeff'!$I$6+$BD447*'Norm-coeff'!$J$6+$BE447*'Norm-coeff'!$K$6+$BF447*'Norm-coeff'!$L$6+$BG447*'Norm-coeff'!$M$6+$BH447*'Norm-coeff'!$N$6+$BI447*'Norm-coeff'!$O$6</f>
        <v>-1.48700885495103E-2</v>
      </c>
      <c r="BT447" s="54">
        <f>'Norm-coeff'!$C$7+$AX447*'Norm-coeff'!$D$7+$AY447*'Norm-coeff'!$E$7+$AZ447*'Norm-coeff'!$F$7+$BA447*'Norm-coeff'!$G$7+$BB447*'Norm-coeff'!$H$7+$BC447*'Norm-coeff'!$I$7+$BD447*'Norm-coeff'!$J$7+$BE447*'Norm-coeff'!$K$7+$BF447*'Norm-coeff'!$L$7+$BG447*'Norm-coeff'!$M$7+$BH447*'Norm-coeff'!$N$7+$BI447*'Norm-coeff'!$O$7</f>
        <v>2.0907583608832998</v>
      </c>
      <c r="BU447" s="54">
        <f>'Norm-coeff'!$C$8+$AX447*'Norm-coeff'!$D$8+$AY447*'Norm-coeff'!$E$8+$AZ447*'Norm-coeff'!$F$8+$BA447*'Norm-coeff'!$G$8+$BB447*'Norm-coeff'!$H$8+$BC447*'Norm-coeff'!$I$8+$BD447*'Norm-coeff'!$J$8+$BE447*'Norm-coeff'!$K$8+$BF447*'Norm-coeff'!$L$8+$BG447*'Norm-coeff'!$M$8+$BH447*'Norm-coeff'!$N$8+$BI447*'Norm-coeff'!$O$8</f>
        <v>0.65894159836244504</v>
      </c>
      <c r="BV447" s="54">
        <f>'Norm-coeff'!$C$9+$AX447*'Norm-coeff'!$D$9+$AY447*'Norm-coeff'!$E$9+$AZ447*'Norm-coeff'!$F$9+$BA447*'Norm-coeff'!$G$9+$BB447*'Norm-coeff'!$H$9+$BC447*'Norm-coeff'!$I$9+$BD447*'Norm-coeff'!$J$9+$BE447*'Norm-coeff'!$K$9+$BF447*'Norm-coeff'!$L$9+$BG447*'Norm-coeff'!$M$9+$BH447*'Norm-coeff'!$N$9+$BI447*'Norm-coeff'!$O$9</f>
        <v>1.48961085014701</v>
      </c>
      <c r="BW447" s="54">
        <f>'Norm-coeff'!$C$10+$AX447*'Norm-coeff'!$D$10+$AY447*'Norm-coeff'!$E$10+$AZ447*'Norm-coeff'!$F$10+$BA447*'Norm-coeff'!$G$10+$BB447*'Norm-coeff'!$H$10+$BC447*'Norm-coeff'!$I$10+$BD447*'Norm-coeff'!$J$10+$BE447*'Norm-coeff'!$K$10+$BF447*'Norm-coeff'!$L$10+$BG447*'Norm-coeff'!$M$10+$BH447*'Norm-coeff'!$N$10+$BI447*'Norm-coeff'!$O$10</f>
        <v>1.42058735749591</v>
      </c>
      <c r="BX447" s="54">
        <f>'Norm-coeff'!$C$11+$AX447*'Norm-coeff'!$D$11+$AY447*'Norm-coeff'!$E$11+$AZ447*'Norm-coeff'!$F$11+$BA447*'Norm-coeff'!$G$11+$BB447*'Norm-coeff'!$H$11+$BC447*'Norm-coeff'!$I$11+$BD447*'Norm-coeff'!$J$11+$BE447*'Norm-coeff'!$K$11+$BF447*'Norm-coeff'!$L$11+$BG447*'Norm-coeff'!$M$11+$BH447*'Norm-coeff'!$N$11+$BI447*'Norm-coeff'!$O$11</f>
        <v>0.221233014421479</v>
      </c>
      <c r="BY447" s="54">
        <f>'Norm-coeff'!$C$12+$AX447*'Norm-coeff'!$D$12+$AY447*'Norm-coeff'!$E$12+$AZ447*'Norm-coeff'!$F$12+$BA447*'Norm-coeff'!$G$12+$BB447*'Norm-coeff'!$H$12+$BC447*'Norm-coeff'!$I$12+$BD447*'Norm-coeff'!$J$12+$BE447*'Norm-coeff'!$K$12+$BF447*'Norm-coeff'!$L$12+$BG447*'Norm-coeff'!$M$12+$BH447*'Norm-coeff'!$N$12+$BI447*'Norm-coeff'!$O$12</f>
        <v>0.283527502056037</v>
      </c>
      <c r="BZ447" s="54">
        <f>'Norm-coeff'!$C$13+$AX447*'Norm-coeff'!$D$13+$AY447*'Norm-coeff'!$E$13+$AZ447*'Norm-coeff'!$F$13+$BA447*'Norm-coeff'!$G$13+$BB447*'Norm-coeff'!$H$13+$BC447*'Norm-coeff'!$I$13+$BD447*'Norm-coeff'!$J$13+$BE447*'Norm-coeff'!$K$13+$BF447*'Norm-coeff'!$L$13+$BG447*'Norm-coeff'!$M$13+$BH447*'Norm-coeff'!$N$13+$BI447*'Norm-coeff'!$O$13</f>
        <v>-4.1864930554451202E-2</v>
      </c>
      <c r="CA447" s="54">
        <f>'Norm-coeff'!$C$14+$AX447*'Norm-coeff'!$D$14+$AY447*'Norm-coeff'!$E$14+$AZ447*'Norm-coeff'!$F$14+$BA447*'Norm-coeff'!$G$14+$BB447*'Norm-coeff'!$H$14+$BC447*'Norm-coeff'!$I$14+$BD447*'Norm-coeff'!$J$14+$BE447*'Norm-coeff'!$K$14+$BF447*'Norm-coeff'!$L$14+$BG447*'Norm-coeff'!$M$14+$BH447*'Norm-coeff'!$N$14+$BI447*'Norm-coeff'!$O$14</f>
        <v>4.2526983164477103</v>
      </c>
      <c r="CC447" s="54">
        <f t="shared" si="1356"/>
        <v>0</v>
      </c>
      <c r="CG447" s="54">
        <f t="shared" si="1232"/>
        <v>0</v>
      </c>
      <c r="CH447" s="54">
        <f t="shared" si="1210"/>
        <v>0</v>
      </c>
      <c r="CI447" s="54">
        <f t="shared" si="1233"/>
        <v>0</v>
      </c>
      <c r="CJ447" s="56">
        <f t="shared" si="1234"/>
        <v>0</v>
      </c>
      <c r="CK447" s="54">
        <f t="shared" si="1235"/>
        <v>0</v>
      </c>
      <c r="CL447" s="54">
        <f t="shared" si="1236"/>
        <v>0</v>
      </c>
      <c r="CM447" s="54">
        <f t="shared" si="1237"/>
        <v>0</v>
      </c>
      <c r="CN447" s="54">
        <f t="shared" si="1238"/>
        <v>0</v>
      </c>
      <c r="CO447" s="54">
        <f t="shared" si="1239"/>
        <v>0</v>
      </c>
      <c r="CP447" s="54">
        <f t="shared" si="1240"/>
        <v>0</v>
      </c>
      <c r="CQ447" s="54">
        <f t="shared" si="1241"/>
        <v>0</v>
      </c>
      <c r="CR447" s="54">
        <f t="shared" si="1242"/>
        <v>0</v>
      </c>
      <c r="CS447" s="54">
        <f t="shared" si="1243"/>
        <v>0</v>
      </c>
      <c r="CU447" s="54">
        <f t="shared" si="1244"/>
        <v>0</v>
      </c>
      <c r="CV447" s="54">
        <f t="shared" si="1245"/>
        <v>0</v>
      </c>
      <c r="CW447" s="54">
        <f t="shared" si="1246"/>
        <v>0</v>
      </c>
      <c r="CX447" s="54">
        <f t="shared" si="1247"/>
        <v>0</v>
      </c>
      <c r="CZ447" s="54">
        <f t="shared" si="1248"/>
        <v>0</v>
      </c>
      <c r="DA447" s="54">
        <f t="shared" si="1249"/>
        <v>0</v>
      </c>
      <c r="DB447" s="54">
        <f t="shared" si="1250"/>
        <v>0</v>
      </c>
      <c r="DC447" s="54">
        <f t="shared" si="1251"/>
        <v>0</v>
      </c>
      <c r="DD447" s="54">
        <f t="shared" si="1252"/>
        <v>0</v>
      </c>
      <c r="DE447" s="54">
        <f t="shared" si="1253"/>
        <v>0</v>
      </c>
      <c r="DF447" s="54">
        <f t="shared" si="1254"/>
        <v>0</v>
      </c>
      <c r="DG447" s="54">
        <f t="shared" si="1255"/>
        <v>2</v>
      </c>
      <c r="DH447" s="71">
        <f t="shared" si="1256"/>
        <v>0</v>
      </c>
      <c r="DI447" s="71">
        <f t="shared" si="1257"/>
        <v>0</v>
      </c>
      <c r="DJ447" s="54">
        <f t="shared" si="1258"/>
        <v>0</v>
      </c>
      <c r="DK447" s="54">
        <f t="shared" si="1259"/>
        <v>2</v>
      </c>
      <c r="DL447" s="4">
        <f t="shared" si="1184"/>
        <v>0</v>
      </c>
      <c r="DM447" s="3">
        <f t="shared" si="1260"/>
        <v>0</v>
      </c>
      <c r="DN447" s="3">
        <f t="shared" si="1261"/>
        <v>0</v>
      </c>
      <c r="DO447" s="4" t="e">
        <f t="shared" si="1262"/>
        <v>#DIV/0!</v>
      </c>
      <c r="DP447" s="57"/>
      <c r="DQ447" s="57"/>
      <c r="DR447" s="56">
        <f t="shared" si="1185"/>
        <v>2</v>
      </c>
      <c r="DS447" s="56">
        <f t="shared" si="1186"/>
        <v>0</v>
      </c>
      <c r="DT447" s="38">
        <f t="shared" si="1187"/>
        <v>0</v>
      </c>
      <c r="DU447" s="38">
        <f t="shared" si="1263"/>
        <v>2</v>
      </c>
      <c r="DV447" s="38">
        <f t="shared" si="1188"/>
        <v>0</v>
      </c>
      <c r="DW447" s="39">
        <f t="shared" si="1189"/>
        <v>0</v>
      </c>
      <c r="DX447" s="39">
        <f t="shared" si="1190"/>
        <v>0</v>
      </c>
      <c r="DY447" s="39">
        <f t="shared" si="1191"/>
        <v>0</v>
      </c>
      <c r="DZ447" s="39">
        <f t="shared" si="1192"/>
        <v>0</v>
      </c>
      <c r="EA447" s="39">
        <f t="shared" si="1193"/>
        <v>0</v>
      </c>
      <c r="EB447" s="37" t="e">
        <f t="shared" si="1264"/>
        <v>#DIV/0!</v>
      </c>
      <c r="EC447" s="37" t="e">
        <f t="shared" si="1265"/>
        <v>#DIV/0!</v>
      </c>
      <c r="ED447" s="37" t="e">
        <f t="shared" si="1266"/>
        <v>#DIV/0!</v>
      </c>
      <c r="EE447" s="37" t="e">
        <f t="shared" si="1267"/>
        <v>#DIV/0!</v>
      </c>
      <c r="EF447" s="39" t="e">
        <f t="shared" si="1268"/>
        <v>#DIV/0!</v>
      </c>
      <c r="EG447" s="37" t="e">
        <f t="shared" si="1269"/>
        <v>#DIV/0!</v>
      </c>
      <c r="EH447" s="37" t="e">
        <f t="shared" si="1270"/>
        <v>#DIV/0!</v>
      </c>
      <c r="EI447" s="11" t="b">
        <f t="shared" si="1271"/>
        <v>1</v>
      </c>
      <c r="EJ447" s="11" t="b">
        <f t="shared" si="1272"/>
        <v>0</v>
      </c>
      <c r="EK447" s="39" t="e">
        <f t="shared" si="1273"/>
        <v>#DIV/0!</v>
      </c>
      <c r="EL447" s="39" t="e">
        <f t="shared" si="1274"/>
        <v>#DIV/0!</v>
      </c>
      <c r="EM447" s="39" t="e">
        <f t="shared" si="1275"/>
        <v>#DIV/0!</v>
      </c>
      <c r="EN447" s="39" t="e">
        <f t="shared" si="1276"/>
        <v>#DIV/0!</v>
      </c>
      <c r="EO447" s="39" t="e">
        <f t="shared" si="1277"/>
        <v>#DIV/0!</v>
      </c>
      <c r="EP447" s="39" t="e">
        <f t="shared" si="1278"/>
        <v>#DIV/0!</v>
      </c>
      <c r="EQ447" s="39" t="e">
        <f t="shared" si="1279"/>
        <v>#DIV/0!</v>
      </c>
      <c r="ER447" s="39" t="e">
        <f t="shared" si="1280"/>
        <v>#DIV/0!</v>
      </c>
      <c r="ES447" s="58" t="str">
        <f t="shared" si="1281"/>
        <v>(OH,F,Cl)-dominate amphibole</v>
      </c>
      <c r="ET447" s="58" t="e">
        <f t="shared" si="1282"/>
        <v>#N/A</v>
      </c>
      <c r="EU447" s="56">
        <f t="shared" si="1194"/>
        <v>0</v>
      </c>
      <c r="EV447" s="56">
        <f t="shared" si="1195"/>
        <v>0</v>
      </c>
      <c r="EW447" s="56">
        <f t="shared" si="1196"/>
        <v>0</v>
      </c>
      <c r="EX447" s="56">
        <f t="shared" si="1197"/>
        <v>0</v>
      </c>
      <c r="EY447" s="56">
        <f t="shared" si="1198"/>
        <v>0</v>
      </c>
      <c r="EZ447" s="56">
        <f t="shared" si="1199"/>
        <v>0</v>
      </c>
      <c r="FA447" s="39">
        <f t="shared" si="1200"/>
        <v>0</v>
      </c>
      <c r="FB447" s="39">
        <f t="shared" si="1201"/>
        <v>0</v>
      </c>
      <c r="FC447" s="54">
        <f t="shared" si="1202"/>
        <v>0</v>
      </c>
      <c r="FD447" s="54">
        <f t="shared" si="1203"/>
        <v>0</v>
      </c>
      <c r="FE447" s="39">
        <f t="shared" si="1204"/>
        <v>0</v>
      </c>
      <c r="FF447" s="54">
        <f t="shared" si="1205"/>
        <v>0</v>
      </c>
      <c r="FG447" s="39">
        <f t="shared" si="1206"/>
        <v>0</v>
      </c>
      <c r="FH447" s="39">
        <f t="shared" si="1283"/>
        <v>0</v>
      </c>
      <c r="FI447" s="39">
        <f t="shared" si="1284"/>
        <v>0</v>
      </c>
      <c r="FJ447" s="39">
        <f t="shared" si="1285"/>
        <v>0</v>
      </c>
      <c r="FK447" s="39" t="e">
        <f t="shared" si="1286"/>
        <v>#DIV/0!</v>
      </c>
      <c r="FL447" s="39" t="e">
        <f t="shared" si="1287"/>
        <v>#DIV/0!</v>
      </c>
      <c r="FM447" s="39" t="e">
        <f t="shared" si="1288"/>
        <v>#DIV/0!</v>
      </c>
      <c r="FN447" s="39">
        <f t="shared" si="1289"/>
        <v>1</v>
      </c>
      <c r="FO447" s="39">
        <f t="shared" si="1207"/>
        <v>0</v>
      </c>
      <c r="FP447" s="39">
        <f t="shared" si="1208"/>
        <v>0</v>
      </c>
      <c r="FQ447" s="39">
        <f t="shared" si="1209"/>
        <v>0</v>
      </c>
      <c r="FR447" s="39">
        <f t="shared" si="1290"/>
        <v>0</v>
      </c>
      <c r="FS447" s="39">
        <f t="shared" si="1291"/>
        <v>0</v>
      </c>
      <c r="FU447" s="39" t="e">
        <f t="shared" si="1292"/>
        <v>#DIV/0!</v>
      </c>
      <c r="FV447" s="39" t="e">
        <f t="shared" si="1293"/>
        <v>#DIV/0!</v>
      </c>
      <c r="FW447" s="39" t="e">
        <f t="shared" si="1294"/>
        <v>#DIV/0!</v>
      </c>
      <c r="FY447" s="39" t="e">
        <f t="shared" si="1295"/>
        <v>#DIV/0!</v>
      </c>
      <c r="FZ447" s="39" t="e">
        <f t="shared" si="1296"/>
        <v>#DIV/0!</v>
      </c>
      <c r="GA447" s="39" t="e">
        <f t="shared" si="1297"/>
        <v>#DIV/0!</v>
      </c>
      <c r="GB447" s="39" t="e">
        <f t="shared" si="1298"/>
        <v>#DIV/0!</v>
      </c>
      <c r="GC447" s="39" t="e">
        <f t="shared" si="1299"/>
        <v>#DIV/0!</v>
      </c>
      <c r="GD447" s="39" t="e">
        <f t="shared" si="1300"/>
        <v>#DIV/0!</v>
      </c>
      <c r="GE447" s="39" t="e">
        <f t="shared" si="1301"/>
        <v>#DIV/0!</v>
      </c>
      <c r="GF447" s="39" t="e">
        <f t="shared" si="1302"/>
        <v>#DIV/0!</v>
      </c>
      <c r="GG447" s="39" t="e">
        <f t="shared" si="1303"/>
        <v>#DIV/0!</v>
      </c>
      <c r="GH447" s="39" t="e">
        <f t="shared" si="1304"/>
        <v>#DIV/0!</v>
      </c>
      <c r="GI447" s="39"/>
      <c r="GJ447" s="39" t="e">
        <f t="shared" si="1305"/>
        <v>#DIV/0!</v>
      </c>
      <c r="GK447" s="39" t="e">
        <f t="shared" si="1306"/>
        <v>#DIV/0!</v>
      </c>
      <c r="GL447" s="39" t="e">
        <f t="shared" si="1307"/>
        <v>#DIV/0!</v>
      </c>
      <c r="GM447" s="39" t="e">
        <f t="shared" si="1308"/>
        <v>#DIV/0!</v>
      </c>
      <c r="GN447" s="39" t="e">
        <f t="shared" si="1309"/>
        <v>#DIV/0!</v>
      </c>
      <c r="GO447" s="57"/>
      <c r="GP447" s="57" t="e">
        <f t="shared" si="1310"/>
        <v>#DIV/0!</v>
      </c>
      <c r="GQ447" s="59" t="e">
        <f t="shared" si="1311"/>
        <v>#DIV/0!</v>
      </c>
      <c r="GR447" s="41" t="e">
        <f t="shared" si="1312"/>
        <v>#DIV/0!</v>
      </c>
      <c r="GS447" s="57" t="e">
        <f t="shared" si="1313"/>
        <v>#DIV/0!</v>
      </c>
      <c r="GT447" s="57" t="e">
        <f t="shared" si="1314"/>
        <v>#DIV/0!</v>
      </c>
      <c r="GU447" s="57" t="e">
        <f t="shared" si="1315"/>
        <v>#DIV/0!</v>
      </c>
      <c r="GV447" s="57"/>
      <c r="GW447" s="42" t="e">
        <f t="shared" si="1316"/>
        <v>#DIV/0!</v>
      </c>
      <c r="GX447" s="42" t="e">
        <f t="shared" si="1317"/>
        <v>#DIV/0!</v>
      </c>
      <c r="GY447" s="42" t="e">
        <f t="shared" si="1318"/>
        <v>#DIV/0!</v>
      </c>
      <c r="GZ447" s="57"/>
      <c r="HA447" s="2" t="e">
        <f t="shared" si="1319"/>
        <v>#DIV/0!</v>
      </c>
      <c r="HB447" s="2" t="e">
        <f t="shared" si="1320"/>
        <v>#DIV/0!</v>
      </c>
      <c r="HC447" s="2" t="e">
        <f t="shared" si="1321"/>
        <v>#DIV/0!</v>
      </c>
      <c r="HD447" s="2" t="e">
        <f t="shared" si="1322"/>
        <v>#DIV/0!</v>
      </c>
      <c r="HE447" s="2" t="e">
        <f t="shared" si="1323"/>
        <v>#DIV/0!</v>
      </c>
      <c r="HF447" s="2" t="e">
        <f t="shared" si="1324"/>
        <v>#DIV/0!</v>
      </c>
      <c r="HG447" s="2" t="e">
        <f t="shared" si="1325"/>
        <v>#DIV/0!</v>
      </c>
      <c r="HH447" s="2" t="e">
        <f t="shared" si="1326"/>
        <v>#DIV/0!</v>
      </c>
      <c r="HI447" s="2" t="e">
        <f t="shared" si="1327"/>
        <v>#DIV/0!</v>
      </c>
      <c r="HJ447" s="11" t="e">
        <f t="shared" si="1328"/>
        <v>#DIV/0!</v>
      </c>
      <c r="HK447" s="60" t="e">
        <f t="shared" si="1329"/>
        <v>#DIV/0!</v>
      </c>
      <c r="HL447" s="57"/>
      <c r="HM447" s="57" t="e">
        <f t="shared" si="1330"/>
        <v>#DIV/0!</v>
      </c>
      <c r="HN447" s="57" t="e">
        <f t="shared" si="1331"/>
        <v>#DIV/0!</v>
      </c>
      <c r="HO447" s="57" t="e">
        <f t="shared" si="1332"/>
        <v>#DIV/0!</v>
      </c>
      <c r="HP447" s="57" t="e">
        <f t="shared" si="1333"/>
        <v>#DIV/0!</v>
      </c>
      <c r="HQ447" s="57" t="e">
        <f t="shared" si="1334"/>
        <v>#DIV/0!</v>
      </c>
      <c r="HR447" s="57"/>
      <c r="HS447" s="57" t="e">
        <f t="shared" si="1335"/>
        <v>#DIV/0!</v>
      </c>
      <c r="HT447" s="57" t="e">
        <f t="shared" si="1336"/>
        <v>#DIV/0!</v>
      </c>
      <c r="HU447" s="57" t="e">
        <f t="shared" si="1337"/>
        <v>#DIV/0!</v>
      </c>
      <c r="HV447" s="57" t="e">
        <f t="shared" si="1338"/>
        <v>#DIV/0!</v>
      </c>
      <c r="HW447" s="57" t="e">
        <f t="shared" si="1339"/>
        <v>#DIV/0!</v>
      </c>
      <c r="HX447" s="57"/>
      <c r="HY447" s="57" t="e">
        <f t="shared" si="1340"/>
        <v>#DIV/0!</v>
      </c>
      <c r="HZ447" s="57" t="e">
        <f t="shared" si="1341"/>
        <v>#DIV/0!</v>
      </c>
      <c r="IA447" s="57"/>
      <c r="IB447" s="61">
        <f t="shared" si="1342"/>
        <v>0</v>
      </c>
      <c r="IC447" s="57" t="str">
        <f t="shared" si="1343"/>
        <v/>
      </c>
      <c r="ID447" s="42"/>
      <c r="IE447" s="2" t="str">
        <f t="shared" si="1344"/>
        <v/>
      </c>
      <c r="IF447" s="60" t="e">
        <f t="shared" si="1345"/>
        <v>#DIV/0!</v>
      </c>
      <c r="IG447" s="60" t="str">
        <f t="shared" si="1346"/>
        <v/>
      </c>
      <c r="IH447" s="60" t="str">
        <f t="shared" si="1347"/>
        <v>zinco-</v>
      </c>
      <c r="II447" s="60" t="str">
        <f t="shared" si="1348"/>
        <v>mangano-</v>
      </c>
      <c r="IJ447" s="60" t="e">
        <f t="shared" si="1349"/>
        <v>#DIV/0!</v>
      </c>
      <c r="IK447" s="60" t="e">
        <f t="shared" si="1350"/>
        <v>#DIV/0!</v>
      </c>
      <c r="IL447" s="60" t="e">
        <f t="shared" si="1351"/>
        <v>#DIV/0!</v>
      </c>
      <c r="IM447" s="60" t="e">
        <f t="shared" si="1352"/>
        <v>#DIV/0!</v>
      </c>
      <c r="IN447" s="60" t="str">
        <f t="shared" si="1353"/>
        <v/>
      </c>
      <c r="IO447" s="60" t="str">
        <f t="shared" si="1354"/>
        <v/>
      </c>
      <c r="IP447" s="57"/>
      <c r="IQ447" s="57" t="str">
        <f t="shared" si="1355"/>
        <v>ERROR!!</v>
      </c>
    </row>
    <row r="448" spans="24:251">
      <c r="X448" s="29">
        <f t="shared" si="1211"/>
        <v>0</v>
      </c>
      <c r="Y448" s="29">
        <f t="shared" si="1212"/>
        <v>0</v>
      </c>
      <c r="Z448" s="29" t="e">
        <f t="shared" si="1213"/>
        <v>#DIV/0!</v>
      </c>
      <c r="AA448" s="29" t="e">
        <f t="shared" si="1214"/>
        <v>#DIV/0!</v>
      </c>
      <c r="AB448" s="29" t="e">
        <f t="shared" si="1215"/>
        <v>#DIV/0!</v>
      </c>
      <c r="AC448" s="29" t="e">
        <f t="shared" si="1216"/>
        <v>#DIV/0!</v>
      </c>
      <c r="AF448" s="23">
        <v>60.084299999999999</v>
      </c>
      <c r="AG448" s="23">
        <v>79.878799999999998</v>
      </c>
      <c r="AH448" s="23">
        <v>101.96120000000001</v>
      </c>
      <c r="AI448" s="23">
        <v>151.99039999999999</v>
      </c>
      <c r="AJ448" s="23">
        <v>159.69</v>
      </c>
      <c r="AK448" s="23">
        <v>71.846400000000003</v>
      </c>
      <c r="AL448" s="23">
        <v>70.9375</v>
      </c>
      <c r="AM448" s="23">
        <v>40.304400000000001</v>
      </c>
      <c r="AN448" s="23">
        <v>56.077399999999997</v>
      </c>
      <c r="AO448" s="23">
        <v>61.978999999999999</v>
      </c>
      <c r="AP448" s="23">
        <v>94.195999999999998</v>
      </c>
      <c r="AQ448" s="23">
        <v>18.998000000000001</v>
      </c>
      <c r="AR448" s="23">
        <v>35.450000000000003</v>
      </c>
      <c r="AS448" s="23">
        <v>29.88</v>
      </c>
      <c r="AT448" s="23">
        <v>74.691999999999993</v>
      </c>
      <c r="AU448" s="23">
        <v>81.39</v>
      </c>
      <c r="AX448" s="54">
        <f t="shared" si="1217"/>
        <v>0</v>
      </c>
      <c r="AY448" s="54">
        <f t="shared" si="1218"/>
        <v>0</v>
      </c>
      <c r="AZ448" s="54">
        <f t="shared" si="1219"/>
        <v>0</v>
      </c>
      <c r="BA448" s="54">
        <f t="shared" si="1220"/>
        <v>0</v>
      </c>
      <c r="BB448" s="54">
        <f t="shared" si="1221"/>
        <v>0</v>
      </c>
      <c r="BC448" s="54">
        <f t="shared" si="1222"/>
        <v>0</v>
      </c>
      <c r="BD448" s="54">
        <f t="shared" si="1223"/>
        <v>0</v>
      </c>
      <c r="BE448" s="54">
        <f t="shared" si="1224"/>
        <v>0</v>
      </c>
      <c r="BF448" s="54">
        <f t="shared" si="1225"/>
        <v>0</v>
      </c>
      <c r="BG448" s="54">
        <f t="shared" si="1226"/>
        <v>0</v>
      </c>
      <c r="BH448" s="54">
        <f t="shared" si="1227"/>
        <v>0</v>
      </c>
      <c r="BI448" s="54">
        <f t="shared" si="1228"/>
        <v>0</v>
      </c>
      <c r="BJ448" s="54">
        <f t="shared" si="1229"/>
        <v>0</v>
      </c>
      <c r="BK448" s="54">
        <f t="shared" si="1230"/>
        <v>0</v>
      </c>
      <c r="BL448" s="54">
        <f t="shared" si="1231"/>
        <v>0</v>
      </c>
      <c r="BM448" s="42"/>
      <c r="BO448" s="54">
        <f>'Norm-coeff'!$C$2+$AX448*'Norm-coeff'!$D$2+$AY448*'Norm-coeff'!$E$2+$AZ448*'Norm-coeff'!$F$2+$BA448*'Norm-coeff'!$G$2+$BB448*'Norm-coeff'!$H$2+$BC448*'Norm-coeff'!$I$2+$BD448*'Norm-coeff'!$J$2+$BE448*'Norm-coeff'!$K$2+$BF448*'Norm-coeff'!$L$2+$BG448*'Norm-coeff'!$M$2+$BH448*'Norm-coeff'!$N$2+$BI448*'Norm-coeff'!$O$2</f>
        <v>5.4045421474420303</v>
      </c>
      <c r="BP448" s="54">
        <f>'Norm-coeff'!$C$3+$AX448*'Norm-coeff'!$D$3+$AY448*'Norm-coeff'!$E$3+$AZ448*'Norm-coeff'!$F$3+$BA448*'Norm-coeff'!$G$3+$BB448*'Norm-coeff'!$H$3+$BC448*'Norm-coeff'!$I$3+$BD448*'Norm-coeff'!$J$3+$BE448*'Norm-coeff'!$K$3+$BF448*'Norm-coeff'!$L$3+$BG448*'Norm-coeff'!$M$3+$BH448*'Norm-coeff'!$N$3+$BI448*'Norm-coeff'!$O$3</f>
        <v>3.15319116612705</v>
      </c>
      <c r="BQ448" s="54">
        <f>'Norm-coeff'!$C$4+$AX448*'Norm-coeff'!$D$4+$AY448*'Norm-coeff'!$E$4+$AZ448*'Norm-coeff'!$F$4+$BA448*'Norm-coeff'!$G$4+$BB448*'Norm-coeff'!$H$4+$BC448*'Norm-coeff'!$I$4+$BD448*'Norm-coeff'!$J$4+$BE448*'Norm-coeff'!$K$4+$BF448*'Norm-coeff'!$L$4+$BG448*'Norm-coeff'!$M$4+$BH448*'Norm-coeff'!$N$4+$BI448*'Norm-coeff'!$O$4</f>
        <v>1.42115649462768</v>
      </c>
      <c r="BR448" s="54">
        <f>'Norm-coeff'!$C$5+$AX448*'Norm-coeff'!$D$5+$AY448*'Norm-coeff'!$E$5+$AZ448*'Norm-coeff'!$F$5+$BA448*'Norm-coeff'!$G$5+$BB448*'Norm-coeff'!$H$5+$BC448*'Norm-coeff'!$I$5+$BD448*'Norm-coeff'!$J$5+$BE448*'Norm-coeff'!$K$5+$BF448*'Norm-coeff'!$L$5+$BG448*'Norm-coeff'!$M$5+$BH448*'Norm-coeff'!$N$5+$BI448*'Norm-coeff'!$O$5</f>
        <v>1.0553329241296201</v>
      </c>
      <c r="BS448" s="54">
        <f>'Norm-coeff'!$C$6+$AX448*'Norm-coeff'!$D$6+$AY448*'Norm-coeff'!$E$6+$AZ448*'Norm-coeff'!$F$6+$BA448*'Norm-coeff'!$G$6+$BB448*'Norm-coeff'!$H$6+$BC448*'Norm-coeff'!$I$6+$BD448*'Norm-coeff'!$J$6+$BE448*'Norm-coeff'!$K$6+$BF448*'Norm-coeff'!$L$6+$BG448*'Norm-coeff'!$M$6+$BH448*'Norm-coeff'!$N$6+$BI448*'Norm-coeff'!$O$6</f>
        <v>-1.48700885495103E-2</v>
      </c>
      <c r="BT448" s="54">
        <f>'Norm-coeff'!$C$7+$AX448*'Norm-coeff'!$D$7+$AY448*'Norm-coeff'!$E$7+$AZ448*'Norm-coeff'!$F$7+$BA448*'Norm-coeff'!$G$7+$BB448*'Norm-coeff'!$H$7+$BC448*'Norm-coeff'!$I$7+$BD448*'Norm-coeff'!$J$7+$BE448*'Norm-coeff'!$K$7+$BF448*'Norm-coeff'!$L$7+$BG448*'Norm-coeff'!$M$7+$BH448*'Norm-coeff'!$N$7+$BI448*'Norm-coeff'!$O$7</f>
        <v>2.0907583608832998</v>
      </c>
      <c r="BU448" s="54">
        <f>'Norm-coeff'!$C$8+$AX448*'Norm-coeff'!$D$8+$AY448*'Norm-coeff'!$E$8+$AZ448*'Norm-coeff'!$F$8+$BA448*'Norm-coeff'!$G$8+$BB448*'Norm-coeff'!$H$8+$BC448*'Norm-coeff'!$I$8+$BD448*'Norm-coeff'!$J$8+$BE448*'Norm-coeff'!$K$8+$BF448*'Norm-coeff'!$L$8+$BG448*'Norm-coeff'!$M$8+$BH448*'Norm-coeff'!$N$8+$BI448*'Norm-coeff'!$O$8</f>
        <v>0.65894159836244504</v>
      </c>
      <c r="BV448" s="54">
        <f>'Norm-coeff'!$C$9+$AX448*'Norm-coeff'!$D$9+$AY448*'Norm-coeff'!$E$9+$AZ448*'Norm-coeff'!$F$9+$BA448*'Norm-coeff'!$G$9+$BB448*'Norm-coeff'!$H$9+$BC448*'Norm-coeff'!$I$9+$BD448*'Norm-coeff'!$J$9+$BE448*'Norm-coeff'!$K$9+$BF448*'Norm-coeff'!$L$9+$BG448*'Norm-coeff'!$M$9+$BH448*'Norm-coeff'!$N$9+$BI448*'Norm-coeff'!$O$9</f>
        <v>1.48961085014701</v>
      </c>
      <c r="BW448" s="54">
        <f>'Norm-coeff'!$C$10+$AX448*'Norm-coeff'!$D$10+$AY448*'Norm-coeff'!$E$10+$AZ448*'Norm-coeff'!$F$10+$BA448*'Norm-coeff'!$G$10+$BB448*'Norm-coeff'!$H$10+$BC448*'Norm-coeff'!$I$10+$BD448*'Norm-coeff'!$J$10+$BE448*'Norm-coeff'!$K$10+$BF448*'Norm-coeff'!$L$10+$BG448*'Norm-coeff'!$M$10+$BH448*'Norm-coeff'!$N$10+$BI448*'Norm-coeff'!$O$10</f>
        <v>1.42058735749591</v>
      </c>
      <c r="BX448" s="54">
        <f>'Norm-coeff'!$C$11+$AX448*'Norm-coeff'!$D$11+$AY448*'Norm-coeff'!$E$11+$AZ448*'Norm-coeff'!$F$11+$BA448*'Norm-coeff'!$G$11+$BB448*'Norm-coeff'!$H$11+$BC448*'Norm-coeff'!$I$11+$BD448*'Norm-coeff'!$J$11+$BE448*'Norm-coeff'!$K$11+$BF448*'Norm-coeff'!$L$11+$BG448*'Norm-coeff'!$M$11+$BH448*'Norm-coeff'!$N$11+$BI448*'Norm-coeff'!$O$11</f>
        <v>0.221233014421479</v>
      </c>
      <c r="BY448" s="54">
        <f>'Norm-coeff'!$C$12+$AX448*'Norm-coeff'!$D$12+$AY448*'Norm-coeff'!$E$12+$AZ448*'Norm-coeff'!$F$12+$BA448*'Norm-coeff'!$G$12+$BB448*'Norm-coeff'!$H$12+$BC448*'Norm-coeff'!$I$12+$BD448*'Norm-coeff'!$J$12+$BE448*'Norm-coeff'!$K$12+$BF448*'Norm-coeff'!$L$12+$BG448*'Norm-coeff'!$M$12+$BH448*'Norm-coeff'!$N$12+$BI448*'Norm-coeff'!$O$12</f>
        <v>0.283527502056037</v>
      </c>
      <c r="BZ448" s="54">
        <f>'Norm-coeff'!$C$13+$AX448*'Norm-coeff'!$D$13+$AY448*'Norm-coeff'!$E$13+$AZ448*'Norm-coeff'!$F$13+$BA448*'Norm-coeff'!$G$13+$BB448*'Norm-coeff'!$H$13+$BC448*'Norm-coeff'!$I$13+$BD448*'Norm-coeff'!$J$13+$BE448*'Norm-coeff'!$K$13+$BF448*'Norm-coeff'!$L$13+$BG448*'Norm-coeff'!$M$13+$BH448*'Norm-coeff'!$N$13+$BI448*'Norm-coeff'!$O$13</f>
        <v>-4.1864930554451202E-2</v>
      </c>
      <c r="CA448" s="54">
        <f>'Norm-coeff'!$C$14+$AX448*'Norm-coeff'!$D$14+$AY448*'Norm-coeff'!$E$14+$AZ448*'Norm-coeff'!$F$14+$BA448*'Norm-coeff'!$G$14+$BB448*'Norm-coeff'!$H$14+$BC448*'Norm-coeff'!$I$14+$BD448*'Norm-coeff'!$J$14+$BE448*'Norm-coeff'!$K$14+$BF448*'Norm-coeff'!$L$14+$BG448*'Norm-coeff'!$M$14+$BH448*'Norm-coeff'!$N$14+$BI448*'Norm-coeff'!$O$14</f>
        <v>4.2526983164477103</v>
      </c>
      <c r="CC448" s="54">
        <f t="shared" si="1356"/>
        <v>0</v>
      </c>
      <c r="CG448" s="54">
        <f t="shared" si="1232"/>
        <v>0</v>
      </c>
      <c r="CH448" s="54">
        <f t="shared" si="1210"/>
        <v>0</v>
      </c>
      <c r="CI448" s="54">
        <f t="shared" si="1233"/>
        <v>0</v>
      </c>
      <c r="CJ448" s="56">
        <f t="shared" si="1234"/>
        <v>0</v>
      </c>
      <c r="CK448" s="54">
        <f t="shared" si="1235"/>
        <v>0</v>
      </c>
      <c r="CL448" s="54">
        <f t="shared" si="1236"/>
        <v>0</v>
      </c>
      <c r="CM448" s="54">
        <f t="shared" si="1237"/>
        <v>0</v>
      </c>
      <c r="CN448" s="54">
        <f t="shared" si="1238"/>
        <v>0</v>
      </c>
      <c r="CO448" s="54">
        <f t="shared" si="1239"/>
        <v>0</v>
      </c>
      <c r="CP448" s="54">
        <f t="shared" si="1240"/>
        <v>0</v>
      </c>
      <c r="CQ448" s="54">
        <f t="shared" si="1241"/>
        <v>0</v>
      </c>
      <c r="CR448" s="54">
        <f t="shared" si="1242"/>
        <v>0</v>
      </c>
      <c r="CS448" s="54">
        <f t="shared" si="1243"/>
        <v>0</v>
      </c>
      <c r="CU448" s="54">
        <f t="shared" si="1244"/>
        <v>0</v>
      </c>
      <c r="CV448" s="54">
        <f t="shared" si="1245"/>
        <v>0</v>
      </c>
      <c r="CW448" s="54">
        <f t="shared" si="1246"/>
        <v>0</v>
      </c>
      <c r="CX448" s="54">
        <f t="shared" si="1247"/>
        <v>0</v>
      </c>
      <c r="CZ448" s="54">
        <f t="shared" si="1248"/>
        <v>0</v>
      </c>
      <c r="DA448" s="54">
        <f t="shared" si="1249"/>
        <v>0</v>
      </c>
      <c r="DB448" s="54">
        <f t="shared" si="1250"/>
        <v>0</v>
      </c>
      <c r="DC448" s="54">
        <f t="shared" si="1251"/>
        <v>0</v>
      </c>
      <c r="DD448" s="54">
        <f t="shared" si="1252"/>
        <v>0</v>
      </c>
      <c r="DE448" s="54">
        <f t="shared" si="1253"/>
        <v>0</v>
      </c>
      <c r="DF448" s="54">
        <f t="shared" si="1254"/>
        <v>0</v>
      </c>
      <c r="DG448" s="54">
        <f t="shared" si="1255"/>
        <v>2</v>
      </c>
      <c r="DH448" s="71">
        <f t="shared" si="1256"/>
        <v>0</v>
      </c>
      <c r="DI448" s="71">
        <f t="shared" si="1257"/>
        <v>0</v>
      </c>
      <c r="DJ448" s="54">
        <f t="shared" si="1258"/>
        <v>0</v>
      </c>
      <c r="DK448" s="54">
        <f t="shared" si="1259"/>
        <v>2</v>
      </c>
      <c r="DL448" s="4">
        <f t="shared" si="1184"/>
        <v>0</v>
      </c>
      <c r="DM448" s="3">
        <f t="shared" si="1260"/>
        <v>0</v>
      </c>
      <c r="DN448" s="3">
        <f t="shared" si="1261"/>
        <v>0</v>
      </c>
      <c r="DO448" s="4" t="e">
        <f t="shared" si="1262"/>
        <v>#DIV/0!</v>
      </c>
      <c r="DP448" s="57"/>
      <c r="DQ448" s="57"/>
      <c r="DR448" s="56">
        <f t="shared" si="1185"/>
        <v>2</v>
      </c>
      <c r="DS448" s="56">
        <f t="shared" si="1186"/>
        <v>0</v>
      </c>
      <c r="DT448" s="38">
        <f t="shared" si="1187"/>
        <v>0</v>
      </c>
      <c r="DU448" s="38">
        <f t="shared" si="1263"/>
        <v>2</v>
      </c>
      <c r="DV448" s="38">
        <f t="shared" si="1188"/>
        <v>0</v>
      </c>
      <c r="DW448" s="39">
        <f t="shared" si="1189"/>
        <v>0</v>
      </c>
      <c r="DX448" s="39">
        <f t="shared" si="1190"/>
        <v>0</v>
      </c>
      <c r="DY448" s="39">
        <f t="shared" si="1191"/>
        <v>0</v>
      </c>
      <c r="DZ448" s="39">
        <f t="shared" si="1192"/>
        <v>0</v>
      </c>
      <c r="EA448" s="39">
        <f t="shared" si="1193"/>
        <v>0</v>
      </c>
      <c r="EB448" s="37" t="e">
        <f t="shared" si="1264"/>
        <v>#DIV/0!</v>
      </c>
      <c r="EC448" s="37" t="e">
        <f t="shared" si="1265"/>
        <v>#DIV/0!</v>
      </c>
      <c r="ED448" s="37" t="e">
        <f t="shared" si="1266"/>
        <v>#DIV/0!</v>
      </c>
      <c r="EE448" s="37" t="e">
        <f t="shared" si="1267"/>
        <v>#DIV/0!</v>
      </c>
      <c r="EF448" s="39" t="e">
        <f t="shared" si="1268"/>
        <v>#DIV/0!</v>
      </c>
      <c r="EG448" s="37" t="e">
        <f t="shared" si="1269"/>
        <v>#DIV/0!</v>
      </c>
      <c r="EH448" s="37" t="e">
        <f t="shared" si="1270"/>
        <v>#DIV/0!</v>
      </c>
      <c r="EI448" s="11" t="b">
        <f t="shared" si="1271"/>
        <v>1</v>
      </c>
      <c r="EJ448" s="11" t="b">
        <f t="shared" si="1272"/>
        <v>0</v>
      </c>
      <c r="EK448" s="39" t="e">
        <f t="shared" si="1273"/>
        <v>#DIV/0!</v>
      </c>
      <c r="EL448" s="39" t="e">
        <f t="shared" si="1274"/>
        <v>#DIV/0!</v>
      </c>
      <c r="EM448" s="39" t="e">
        <f t="shared" si="1275"/>
        <v>#DIV/0!</v>
      </c>
      <c r="EN448" s="39" t="e">
        <f t="shared" si="1276"/>
        <v>#DIV/0!</v>
      </c>
      <c r="EO448" s="39" t="e">
        <f t="shared" si="1277"/>
        <v>#DIV/0!</v>
      </c>
      <c r="EP448" s="39" t="e">
        <f t="shared" si="1278"/>
        <v>#DIV/0!</v>
      </c>
      <c r="EQ448" s="39" t="e">
        <f t="shared" si="1279"/>
        <v>#DIV/0!</v>
      </c>
      <c r="ER448" s="39" t="e">
        <f t="shared" si="1280"/>
        <v>#DIV/0!</v>
      </c>
      <c r="ES448" s="58" t="str">
        <f t="shared" si="1281"/>
        <v>(OH,F,Cl)-dominate amphibole</v>
      </c>
      <c r="ET448" s="58" t="e">
        <f t="shared" si="1282"/>
        <v>#N/A</v>
      </c>
      <c r="EU448" s="56">
        <f t="shared" si="1194"/>
        <v>0</v>
      </c>
      <c r="EV448" s="56">
        <f t="shared" si="1195"/>
        <v>0</v>
      </c>
      <c r="EW448" s="56">
        <f t="shared" si="1196"/>
        <v>0</v>
      </c>
      <c r="EX448" s="56">
        <f t="shared" si="1197"/>
        <v>0</v>
      </c>
      <c r="EY448" s="56">
        <f t="shared" si="1198"/>
        <v>0</v>
      </c>
      <c r="EZ448" s="56">
        <f t="shared" si="1199"/>
        <v>0</v>
      </c>
      <c r="FA448" s="39">
        <f t="shared" si="1200"/>
        <v>0</v>
      </c>
      <c r="FB448" s="39">
        <f t="shared" si="1201"/>
        <v>0</v>
      </c>
      <c r="FC448" s="54">
        <f t="shared" si="1202"/>
        <v>0</v>
      </c>
      <c r="FD448" s="54">
        <f t="shared" si="1203"/>
        <v>0</v>
      </c>
      <c r="FE448" s="39">
        <f t="shared" si="1204"/>
        <v>0</v>
      </c>
      <c r="FF448" s="54">
        <f t="shared" si="1205"/>
        <v>0</v>
      </c>
      <c r="FG448" s="39">
        <f t="shared" si="1206"/>
        <v>0</v>
      </c>
      <c r="FH448" s="39">
        <f t="shared" si="1283"/>
        <v>0</v>
      </c>
      <c r="FI448" s="39">
        <f t="shared" si="1284"/>
        <v>0</v>
      </c>
      <c r="FJ448" s="39">
        <f t="shared" si="1285"/>
        <v>0</v>
      </c>
      <c r="FK448" s="39" t="e">
        <f t="shared" si="1286"/>
        <v>#DIV/0!</v>
      </c>
      <c r="FL448" s="39" t="e">
        <f t="shared" si="1287"/>
        <v>#DIV/0!</v>
      </c>
      <c r="FM448" s="39" t="e">
        <f t="shared" si="1288"/>
        <v>#DIV/0!</v>
      </c>
      <c r="FN448" s="39">
        <f t="shared" si="1289"/>
        <v>1</v>
      </c>
      <c r="FO448" s="39">
        <f t="shared" si="1207"/>
        <v>0</v>
      </c>
      <c r="FP448" s="39">
        <f t="shared" si="1208"/>
        <v>0</v>
      </c>
      <c r="FQ448" s="39">
        <f t="shared" si="1209"/>
        <v>0</v>
      </c>
      <c r="FR448" s="39">
        <f t="shared" si="1290"/>
        <v>0</v>
      </c>
      <c r="FS448" s="39">
        <f t="shared" si="1291"/>
        <v>0</v>
      </c>
      <c r="FU448" s="39" t="e">
        <f t="shared" si="1292"/>
        <v>#DIV/0!</v>
      </c>
      <c r="FV448" s="39" t="e">
        <f t="shared" si="1293"/>
        <v>#DIV/0!</v>
      </c>
      <c r="FW448" s="39" t="e">
        <f t="shared" si="1294"/>
        <v>#DIV/0!</v>
      </c>
      <c r="FY448" s="39" t="e">
        <f t="shared" si="1295"/>
        <v>#DIV/0!</v>
      </c>
      <c r="FZ448" s="39" t="e">
        <f t="shared" si="1296"/>
        <v>#DIV/0!</v>
      </c>
      <c r="GA448" s="39" t="e">
        <f t="shared" si="1297"/>
        <v>#DIV/0!</v>
      </c>
      <c r="GB448" s="39" t="e">
        <f t="shared" si="1298"/>
        <v>#DIV/0!</v>
      </c>
      <c r="GC448" s="39" t="e">
        <f t="shared" si="1299"/>
        <v>#DIV/0!</v>
      </c>
      <c r="GD448" s="39" t="e">
        <f t="shared" si="1300"/>
        <v>#DIV/0!</v>
      </c>
      <c r="GE448" s="39" t="e">
        <f t="shared" si="1301"/>
        <v>#DIV/0!</v>
      </c>
      <c r="GF448" s="39" t="e">
        <f t="shared" si="1302"/>
        <v>#DIV/0!</v>
      </c>
      <c r="GG448" s="39" t="e">
        <f t="shared" si="1303"/>
        <v>#DIV/0!</v>
      </c>
      <c r="GH448" s="39" t="e">
        <f t="shared" si="1304"/>
        <v>#DIV/0!</v>
      </c>
      <c r="GI448" s="39"/>
      <c r="GJ448" s="39" t="e">
        <f t="shared" si="1305"/>
        <v>#DIV/0!</v>
      </c>
      <c r="GK448" s="39" t="e">
        <f t="shared" si="1306"/>
        <v>#DIV/0!</v>
      </c>
      <c r="GL448" s="39" t="e">
        <f t="shared" si="1307"/>
        <v>#DIV/0!</v>
      </c>
      <c r="GM448" s="39" t="e">
        <f t="shared" si="1308"/>
        <v>#DIV/0!</v>
      </c>
      <c r="GN448" s="39" t="e">
        <f t="shared" si="1309"/>
        <v>#DIV/0!</v>
      </c>
      <c r="GO448" s="57"/>
      <c r="GP448" s="57" t="e">
        <f t="shared" si="1310"/>
        <v>#DIV/0!</v>
      </c>
      <c r="GQ448" s="59" t="e">
        <f t="shared" si="1311"/>
        <v>#DIV/0!</v>
      </c>
      <c r="GR448" s="41" t="e">
        <f t="shared" si="1312"/>
        <v>#DIV/0!</v>
      </c>
      <c r="GS448" s="57" t="e">
        <f t="shared" si="1313"/>
        <v>#DIV/0!</v>
      </c>
      <c r="GT448" s="57" t="e">
        <f t="shared" si="1314"/>
        <v>#DIV/0!</v>
      </c>
      <c r="GU448" s="57" t="e">
        <f t="shared" si="1315"/>
        <v>#DIV/0!</v>
      </c>
      <c r="GV448" s="57"/>
      <c r="GW448" s="42" t="e">
        <f t="shared" si="1316"/>
        <v>#DIV/0!</v>
      </c>
      <c r="GX448" s="42" t="e">
        <f t="shared" si="1317"/>
        <v>#DIV/0!</v>
      </c>
      <c r="GY448" s="42" t="e">
        <f t="shared" si="1318"/>
        <v>#DIV/0!</v>
      </c>
      <c r="GZ448" s="57"/>
      <c r="HA448" s="2" t="e">
        <f t="shared" si="1319"/>
        <v>#DIV/0!</v>
      </c>
      <c r="HB448" s="2" t="e">
        <f t="shared" si="1320"/>
        <v>#DIV/0!</v>
      </c>
      <c r="HC448" s="2" t="e">
        <f t="shared" si="1321"/>
        <v>#DIV/0!</v>
      </c>
      <c r="HD448" s="2" t="e">
        <f t="shared" si="1322"/>
        <v>#DIV/0!</v>
      </c>
      <c r="HE448" s="2" t="e">
        <f t="shared" si="1323"/>
        <v>#DIV/0!</v>
      </c>
      <c r="HF448" s="2" t="e">
        <f t="shared" si="1324"/>
        <v>#DIV/0!</v>
      </c>
      <c r="HG448" s="2" t="e">
        <f t="shared" si="1325"/>
        <v>#DIV/0!</v>
      </c>
      <c r="HH448" s="2" t="e">
        <f t="shared" si="1326"/>
        <v>#DIV/0!</v>
      </c>
      <c r="HI448" s="2" t="e">
        <f t="shared" si="1327"/>
        <v>#DIV/0!</v>
      </c>
      <c r="HJ448" s="11" t="e">
        <f t="shared" si="1328"/>
        <v>#DIV/0!</v>
      </c>
      <c r="HK448" s="60" t="e">
        <f t="shared" si="1329"/>
        <v>#DIV/0!</v>
      </c>
      <c r="HL448" s="57"/>
      <c r="HM448" s="57" t="e">
        <f t="shared" si="1330"/>
        <v>#DIV/0!</v>
      </c>
      <c r="HN448" s="57" t="e">
        <f t="shared" si="1331"/>
        <v>#DIV/0!</v>
      </c>
      <c r="HO448" s="57" t="e">
        <f t="shared" si="1332"/>
        <v>#DIV/0!</v>
      </c>
      <c r="HP448" s="57" t="e">
        <f t="shared" si="1333"/>
        <v>#DIV/0!</v>
      </c>
      <c r="HQ448" s="57" t="e">
        <f t="shared" si="1334"/>
        <v>#DIV/0!</v>
      </c>
      <c r="HR448" s="57"/>
      <c r="HS448" s="57" t="e">
        <f t="shared" si="1335"/>
        <v>#DIV/0!</v>
      </c>
      <c r="HT448" s="57" t="e">
        <f t="shared" si="1336"/>
        <v>#DIV/0!</v>
      </c>
      <c r="HU448" s="57" t="e">
        <f t="shared" si="1337"/>
        <v>#DIV/0!</v>
      </c>
      <c r="HV448" s="57" t="e">
        <f t="shared" si="1338"/>
        <v>#DIV/0!</v>
      </c>
      <c r="HW448" s="57" t="e">
        <f t="shared" si="1339"/>
        <v>#DIV/0!</v>
      </c>
      <c r="HX448" s="57"/>
      <c r="HY448" s="57" t="e">
        <f t="shared" si="1340"/>
        <v>#DIV/0!</v>
      </c>
      <c r="HZ448" s="57" t="e">
        <f t="shared" si="1341"/>
        <v>#DIV/0!</v>
      </c>
      <c r="IA448" s="57"/>
      <c r="IB448" s="61">
        <f t="shared" si="1342"/>
        <v>0</v>
      </c>
      <c r="IC448" s="57" t="str">
        <f t="shared" si="1343"/>
        <v/>
      </c>
      <c r="ID448" s="42"/>
      <c r="IE448" s="2" t="str">
        <f t="shared" si="1344"/>
        <v/>
      </c>
      <c r="IF448" s="60" t="e">
        <f t="shared" si="1345"/>
        <v>#DIV/0!</v>
      </c>
      <c r="IG448" s="60" t="str">
        <f t="shared" si="1346"/>
        <v/>
      </c>
      <c r="IH448" s="60" t="str">
        <f t="shared" si="1347"/>
        <v>zinco-</v>
      </c>
      <c r="II448" s="60" t="str">
        <f t="shared" si="1348"/>
        <v>mangano-</v>
      </c>
      <c r="IJ448" s="60" t="e">
        <f t="shared" si="1349"/>
        <v>#DIV/0!</v>
      </c>
      <c r="IK448" s="60" t="e">
        <f t="shared" si="1350"/>
        <v>#DIV/0!</v>
      </c>
      <c r="IL448" s="60" t="e">
        <f t="shared" si="1351"/>
        <v>#DIV/0!</v>
      </c>
      <c r="IM448" s="60" t="e">
        <f t="shared" si="1352"/>
        <v>#DIV/0!</v>
      </c>
      <c r="IN448" s="60" t="str">
        <f t="shared" si="1353"/>
        <v/>
      </c>
      <c r="IO448" s="60" t="str">
        <f t="shared" si="1354"/>
        <v/>
      </c>
      <c r="IP448" s="57"/>
      <c r="IQ448" s="57" t="str">
        <f t="shared" si="1355"/>
        <v>ERROR!!</v>
      </c>
    </row>
    <row r="449" spans="24:251">
      <c r="X449" s="29">
        <f t="shared" si="1211"/>
        <v>0</v>
      </c>
      <c r="Y449" s="29">
        <f t="shared" si="1212"/>
        <v>0</v>
      </c>
      <c r="Z449" s="29" t="e">
        <f t="shared" si="1213"/>
        <v>#DIV/0!</v>
      </c>
      <c r="AA449" s="29" t="e">
        <f t="shared" si="1214"/>
        <v>#DIV/0!</v>
      </c>
      <c r="AB449" s="29" t="e">
        <f t="shared" si="1215"/>
        <v>#DIV/0!</v>
      </c>
      <c r="AC449" s="29" t="e">
        <f t="shared" si="1216"/>
        <v>#DIV/0!</v>
      </c>
      <c r="AF449" s="23">
        <v>60.084299999999999</v>
      </c>
      <c r="AG449" s="23">
        <v>79.878799999999998</v>
      </c>
      <c r="AH449" s="23">
        <v>101.96120000000001</v>
      </c>
      <c r="AI449" s="23">
        <v>151.99039999999999</v>
      </c>
      <c r="AJ449" s="23">
        <v>159.69</v>
      </c>
      <c r="AK449" s="23">
        <v>71.846400000000003</v>
      </c>
      <c r="AL449" s="23">
        <v>70.9375</v>
      </c>
      <c r="AM449" s="23">
        <v>40.304400000000001</v>
      </c>
      <c r="AN449" s="23">
        <v>56.077399999999997</v>
      </c>
      <c r="AO449" s="23">
        <v>61.978999999999999</v>
      </c>
      <c r="AP449" s="23">
        <v>94.195999999999998</v>
      </c>
      <c r="AQ449" s="23">
        <v>18.998000000000001</v>
      </c>
      <c r="AR449" s="23">
        <v>35.450000000000003</v>
      </c>
      <c r="AS449" s="23">
        <v>29.88</v>
      </c>
      <c r="AT449" s="23">
        <v>74.691999999999993</v>
      </c>
      <c r="AU449" s="23">
        <v>81.39</v>
      </c>
      <c r="AX449" s="54">
        <f t="shared" si="1217"/>
        <v>0</v>
      </c>
      <c r="AY449" s="54">
        <f t="shared" si="1218"/>
        <v>0</v>
      </c>
      <c r="AZ449" s="54">
        <f t="shared" si="1219"/>
        <v>0</v>
      </c>
      <c r="BA449" s="54">
        <f t="shared" si="1220"/>
        <v>0</v>
      </c>
      <c r="BB449" s="54">
        <f t="shared" si="1221"/>
        <v>0</v>
      </c>
      <c r="BC449" s="54">
        <f t="shared" si="1222"/>
        <v>0</v>
      </c>
      <c r="BD449" s="54">
        <f t="shared" si="1223"/>
        <v>0</v>
      </c>
      <c r="BE449" s="54">
        <f t="shared" si="1224"/>
        <v>0</v>
      </c>
      <c r="BF449" s="54">
        <f t="shared" si="1225"/>
        <v>0</v>
      </c>
      <c r="BG449" s="54">
        <f t="shared" si="1226"/>
        <v>0</v>
      </c>
      <c r="BH449" s="54">
        <f t="shared" si="1227"/>
        <v>0</v>
      </c>
      <c r="BI449" s="54">
        <f t="shared" si="1228"/>
        <v>0</v>
      </c>
      <c r="BJ449" s="54">
        <f t="shared" si="1229"/>
        <v>0</v>
      </c>
      <c r="BK449" s="54">
        <f t="shared" si="1230"/>
        <v>0</v>
      </c>
      <c r="BL449" s="54">
        <f t="shared" si="1231"/>
        <v>0</v>
      </c>
      <c r="BM449" s="42"/>
      <c r="BO449" s="54">
        <f>'Norm-coeff'!$C$2+$AX449*'Norm-coeff'!$D$2+$AY449*'Norm-coeff'!$E$2+$AZ449*'Norm-coeff'!$F$2+$BA449*'Norm-coeff'!$G$2+$BB449*'Norm-coeff'!$H$2+$BC449*'Norm-coeff'!$I$2+$BD449*'Norm-coeff'!$J$2+$BE449*'Norm-coeff'!$K$2+$BF449*'Norm-coeff'!$L$2+$BG449*'Norm-coeff'!$M$2+$BH449*'Norm-coeff'!$N$2+$BI449*'Norm-coeff'!$O$2</f>
        <v>5.4045421474420303</v>
      </c>
      <c r="BP449" s="54">
        <f>'Norm-coeff'!$C$3+$AX449*'Norm-coeff'!$D$3+$AY449*'Norm-coeff'!$E$3+$AZ449*'Norm-coeff'!$F$3+$BA449*'Norm-coeff'!$G$3+$BB449*'Norm-coeff'!$H$3+$BC449*'Norm-coeff'!$I$3+$BD449*'Norm-coeff'!$J$3+$BE449*'Norm-coeff'!$K$3+$BF449*'Norm-coeff'!$L$3+$BG449*'Norm-coeff'!$M$3+$BH449*'Norm-coeff'!$N$3+$BI449*'Norm-coeff'!$O$3</f>
        <v>3.15319116612705</v>
      </c>
      <c r="BQ449" s="54">
        <f>'Norm-coeff'!$C$4+$AX449*'Norm-coeff'!$D$4+$AY449*'Norm-coeff'!$E$4+$AZ449*'Norm-coeff'!$F$4+$BA449*'Norm-coeff'!$G$4+$BB449*'Norm-coeff'!$H$4+$BC449*'Norm-coeff'!$I$4+$BD449*'Norm-coeff'!$J$4+$BE449*'Norm-coeff'!$K$4+$BF449*'Norm-coeff'!$L$4+$BG449*'Norm-coeff'!$M$4+$BH449*'Norm-coeff'!$N$4+$BI449*'Norm-coeff'!$O$4</f>
        <v>1.42115649462768</v>
      </c>
      <c r="BR449" s="54">
        <f>'Norm-coeff'!$C$5+$AX449*'Norm-coeff'!$D$5+$AY449*'Norm-coeff'!$E$5+$AZ449*'Norm-coeff'!$F$5+$BA449*'Norm-coeff'!$G$5+$BB449*'Norm-coeff'!$H$5+$BC449*'Norm-coeff'!$I$5+$BD449*'Norm-coeff'!$J$5+$BE449*'Norm-coeff'!$K$5+$BF449*'Norm-coeff'!$L$5+$BG449*'Norm-coeff'!$M$5+$BH449*'Norm-coeff'!$N$5+$BI449*'Norm-coeff'!$O$5</f>
        <v>1.0553329241296201</v>
      </c>
      <c r="BS449" s="54">
        <f>'Norm-coeff'!$C$6+$AX449*'Norm-coeff'!$D$6+$AY449*'Norm-coeff'!$E$6+$AZ449*'Norm-coeff'!$F$6+$BA449*'Norm-coeff'!$G$6+$BB449*'Norm-coeff'!$H$6+$BC449*'Norm-coeff'!$I$6+$BD449*'Norm-coeff'!$J$6+$BE449*'Norm-coeff'!$K$6+$BF449*'Norm-coeff'!$L$6+$BG449*'Norm-coeff'!$M$6+$BH449*'Norm-coeff'!$N$6+$BI449*'Norm-coeff'!$O$6</f>
        <v>-1.48700885495103E-2</v>
      </c>
      <c r="BT449" s="54">
        <f>'Norm-coeff'!$C$7+$AX449*'Norm-coeff'!$D$7+$AY449*'Norm-coeff'!$E$7+$AZ449*'Norm-coeff'!$F$7+$BA449*'Norm-coeff'!$G$7+$BB449*'Norm-coeff'!$H$7+$BC449*'Norm-coeff'!$I$7+$BD449*'Norm-coeff'!$J$7+$BE449*'Norm-coeff'!$K$7+$BF449*'Norm-coeff'!$L$7+$BG449*'Norm-coeff'!$M$7+$BH449*'Norm-coeff'!$N$7+$BI449*'Norm-coeff'!$O$7</f>
        <v>2.0907583608832998</v>
      </c>
      <c r="BU449" s="54">
        <f>'Norm-coeff'!$C$8+$AX449*'Norm-coeff'!$D$8+$AY449*'Norm-coeff'!$E$8+$AZ449*'Norm-coeff'!$F$8+$BA449*'Norm-coeff'!$G$8+$BB449*'Norm-coeff'!$H$8+$BC449*'Norm-coeff'!$I$8+$BD449*'Norm-coeff'!$J$8+$BE449*'Norm-coeff'!$K$8+$BF449*'Norm-coeff'!$L$8+$BG449*'Norm-coeff'!$M$8+$BH449*'Norm-coeff'!$N$8+$BI449*'Norm-coeff'!$O$8</f>
        <v>0.65894159836244504</v>
      </c>
      <c r="BV449" s="54">
        <f>'Norm-coeff'!$C$9+$AX449*'Norm-coeff'!$D$9+$AY449*'Norm-coeff'!$E$9+$AZ449*'Norm-coeff'!$F$9+$BA449*'Norm-coeff'!$G$9+$BB449*'Norm-coeff'!$H$9+$BC449*'Norm-coeff'!$I$9+$BD449*'Norm-coeff'!$J$9+$BE449*'Norm-coeff'!$K$9+$BF449*'Norm-coeff'!$L$9+$BG449*'Norm-coeff'!$M$9+$BH449*'Norm-coeff'!$N$9+$BI449*'Norm-coeff'!$O$9</f>
        <v>1.48961085014701</v>
      </c>
      <c r="BW449" s="54">
        <f>'Norm-coeff'!$C$10+$AX449*'Norm-coeff'!$D$10+$AY449*'Norm-coeff'!$E$10+$AZ449*'Norm-coeff'!$F$10+$BA449*'Norm-coeff'!$G$10+$BB449*'Norm-coeff'!$H$10+$BC449*'Norm-coeff'!$I$10+$BD449*'Norm-coeff'!$J$10+$BE449*'Norm-coeff'!$K$10+$BF449*'Norm-coeff'!$L$10+$BG449*'Norm-coeff'!$M$10+$BH449*'Norm-coeff'!$N$10+$BI449*'Norm-coeff'!$O$10</f>
        <v>1.42058735749591</v>
      </c>
      <c r="BX449" s="54">
        <f>'Norm-coeff'!$C$11+$AX449*'Norm-coeff'!$D$11+$AY449*'Norm-coeff'!$E$11+$AZ449*'Norm-coeff'!$F$11+$BA449*'Norm-coeff'!$G$11+$BB449*'Norm-coeff'!$H$11+$BC449*'Norm-coeff'!$I$11+$BD449*'Norm-coeff'!$J$11+$BE449*'Norm-coeff'!$K$11+$BF449*'Norm-coeff'!$L$11+$BG449*'Norm-coeff'!$M$11+$BH449*'Norm-coeff'!$N$11+$BI449*'Norm-coeff'!$O$11</f>
        <v>0.221233014421479</v>
      </c>
      <c r="BY449" s="54">
        <f>'Norm-coeff'!$C$12+$AX449*'Norm-coeff'!$D$12+$AY449*'Norm-coeff'!$E$12+$AZ449*'Norm-coeff'!$F$12+$BA449*'Norm-coeff'!$G$12+$BB449*'Norm-coeff'!$H$12+$BC449*'Norm-coeff'!$I$12+$BD449*'Norm-coeff'!$J$12+$BE449*'Norm-coeff'!$K$12+$BF449*'Norm-coeff'!$L$12+$BG449*'Norm-coeff'!$M$12+$BH449*'Norm-coeff'!$N$12+$BI449*'Norm-coeff'!$O$12</f>
        <v>0.283527502056037</v>
      </c>
      <c r="BZ449" s="54">
        <f>'Norm-coeff'!$C$13+$AX449*'Norm-coeff'!$D$13+$AY449*'Norm-coeff'!$E$13+$AZ449*'Norm-coeff'!$F$13+$BA449*'Norm-coeff'!$G$13+$BB449*'Norm-coeff'!$H$13+$BC449*'Norm-coeff'!$I$13+$BD449*'Norm-coeff'!$J$13+$BE449*'Norm-coeff'!$K$13+$BF449*'Norm-coeff'!$L$13+$BG449*'Norm-coeff'!$M$13+$BH449*'Norm-coeff'!$N$13+$BI449*'Norm-coeff'!$O$13</f>
        <v>-4.1864930554451202E-2</v>
      </c>
      <c r="CA449" s="54">
        <f>'Norm-coeff'!$C$14+$AX449*'Norm-coeff'!$D$14+$AY449*'Norm-coeff'!$E$14+$AZ449*'Norm-coeff'!$F$14+$BA449*'Norm-coeff'!$G$14+$BB449*'Norm-coeff'!$H$14+$BC449*'Norm-coeff'!$I$14+$BD449*'Norm-coeff'!$J$14+$BE449*'Norm-coeff'!$K$14+$BF449*'Norm-coeff'!$L$14+$BG449*'Norm-coeff'!$M$14+$BH449*'Norm-coeff'!$N$14+$BI449*'Norm-coeff'!$O$14</f>
        <v>4.2526983164477103</v>
      </c>
      <c r="CC449" s="54">
        <f t="shared" si="1356"/>
        <v>0</v>
      </c>
      <c r="CG449" s="54">
        <f t="shared" si="1232"/>
        <v>0</v>
      </c>
      <c r="CH449" s="54">
        <f t="shared" si="1210"/>
        <v>0</v>
      </c>
      <c r="CI449" s="54">
        <f t="shared" si="1233"/>
        <v>0</v>
      </c>
      <c r="CJ449" s="56">
        <f t="shared" si="1234"/>
        <v>0</v>
      </c>
      <c r="CK449" s="54">
        <f t="shared" si="1235"/>
        <v>0</v>
      </c>
      <c r="CL449" s="54">
        <f t="shared" si="1236"/>
        <v>0</v>
      </c>
      <c r="CM449" s="54">
        <f t="shared" si="1237"/>
        <v>0</v>
      </c>
      <c r="CN449" s="54">
        <f t="shared" si="1238"/>
        <v>0</v>
      </c>
      <c r="CO449" s="54">
        <f t="shared" si="1239"/>
        <v>0</v>
      </c>
      <c r="CP449" s="54">
        <f t="shared" si="1240"/>
        <v>0</v>
      </c>
      <c r="CQ449" s="54">
        <f t="shared" si="1241"/>
        <v>0</v>
      </c>
      <c r="CR449" s="54">
        <f t="shared" si="1242"/>
        <v>0</v>
      </c>
      <c r="CS449" s="54">
        <f t="shared" si="1243"/>
        <v>0</v>
      </c>
      <c r="CU449" s="54">
        <f t="shared" si="1244"/>
        <v>0</v>
      </c>
      <c r="CV449" s="54">
        <f t="shared" si="1245"/>
        <v>0</v>
      </c>
      <c r="CW449" s="54">
        <f t="shared" si="1246"/>
        <v>0</v>
      </c>
      <c r="CX449" s="54">
        <f t="shared" si="1247"/>
        <v>0</v>
      </c>
      <c r="CZ449" s="54">
        <f t="shared" si="1248"/>
        <v>0</v>
      </c>
      <c r="DA449" s="54">
        <f t="shared" si="1249"/>
        <v>0</v>
      </c>
      <c r="DB449" s="54">
        <f t="shared" si="1250"/>
        <v>0</v>
      </c>
      <c r="DC449" s="54">
        <f t="shared" si="1251"/>
        <v>0</v>
      </c>
      <c r="DD449" s="54">
        <f t="shared" si="1252"/>
        <v>0</v>
      </c>
      <c r="DE449" s="54">
        <f t="shared" si="1253"/>
        <v>0</v>
      </c>
      <c r="DF449" s="54">
        <f t="shared" si="1254"/>
        <v>0</v>
      </c>
      <c r="DG449" s="54">
        <f t="shared" si="1255"/>
        <v>2</v>
      </c>
      <c r="DH449" s="71">
        <f t="shared" si="1256"/>
        <v>0</v>
      </c>
      <c r="DI449" s="71">
        <f t="shared" si="1257"/>
        <v>0</v>
      </c>
      <c r="DJ449" s="54">
        <f t="shared" si="1258"/>
        <v>0</v>
      </c>
      <c r="DK449" s="54">
        <f t="shared" si="1259"/>
        <v>2</v>
      </c>
      <c r="DL449" s="4">
        <f t="shared" si="1184"/>
        <v>0</v>
      </c>
      <c r="DM449" s="3">
        <f t="shared" si="1260"/>
        <v>0</v>
      </c>
      <c r="DN449" s="3">
        <f t="shared" si="1261"/>
        <v>0</v>
      </c>
      <c r="DO449" s="4" t="e">
        <f t="shared" si="1262"/>
        <v>#DIV/0!</v>
      </c>
      <c r="DP449" s="57"/>
      <c r="DQ449" s="57"/>
      <c r="DR449" s="56">
        <f t="shared" si="1185"/>
        <v>2</v>
      </c>
      <c r="DS449" s="56">
        <f t="shared" si="1186"/>
        <v>0</v>
      </c>
      <c r="DT449" s="38">
        <f t="shared" si="1187"/>
        <v>0</v>
      </c>
      <c r="DU449" s="38">
        <f t="shared" si="1263"/>
        <v>2</v>
      </c>
      <c r="DV449" s="38">
        <f t="shared" si="1188"/>
        <v>0</v>
      </c>
      <c r="DW449" s="39">
        <f t="shared" si="1189"/>
        <v>0</v>
      </c>
      <c r="DX449" s="39">
        <f t="shared" si="1190"/>
        <v>0</v>
      </c>
      <c r="DY449" s="39">
        <f t="shared" si="1191"/>
        <v>0</v>
      </c>
      <c r="DZ449" s="39">
        <f t="shared" si="1192"/>
        <v>0</v>
      </c>
      <c r="EA449" s="39">
        <f t="shared" si="1193"/>
        <v>0</v>
      </c>
      <c r="EB449" s="37" t="e">
        <f t="shared" si="1264"/>
        <v>#DIV/0!</v>
      </c>
      <c r="EC449" s="37" t="e">
        <f t="shared" si="1265"/>
        <v>#DIV/0!</v>
      </c>
      <c r="ED449" s="37" t="e">
        <f t="shared" si="1266"/>
        <v>#DIV/0!</v>
      </c>
      <c r="EE449" s="37" t="e">
        <f t="shared" si="1267"/>
        <v>#DIV/0!</v>
      </c>
      <c r="EF449" s="39" t="e">
        <f t="shared" si="1268"/>
        <v>#DIV/0!</v>
      </c>
      <c r="EG449" s="37" t="e">
        <f t="shared" si="1269"/>
        <v>#DIV/0!</v>
      </c>
      <c r="EH449" s="37" t="e">
        <f t="shared" si="1270"/>
        <v>#DIV/0!</v>
      </c>
      <c r="EI449" s="11" t="b">
        <f t="shared" si="1271"/>
        <v>1</v>
      </c>
      <c r="EJ449" s="11" t="b">
        <f t="shared" si="1272"/>
        <v>0</v>
      </c>
      <c r="EK449" s="39" t="e">
        <f t="shared" si="1273"/>
        <v>#DIV/0!</v>
      </c>
      <c r="EL449" s="39" t="e">
        <f t="shared" si="1274"/>
        <v>#DIV/0!</v>
      </c>
      <c r="EM449" s="39" t="e">
        <f t="shared" si="1275"/>
        <v>#DIV/0!</v>
      </c>
      <c r="EN449" s="39" t="e">
        <f t="shared" si="1276"/>
        <v>#DIV/0!</v>
      </c>
      <c r="EO449" s="39" t="e">
        <f t="shared" si="1277"/>
        <v>#DIV/0!</v>
      </c>
      <c r="EP449" s="39" t="e">
        <f t="shared" si="1278"/>
        <v>#DIV/0!</v>
      </c>
      <c r="EQ449" s="39" t="e">
        <f t="shared" si="1279"/>
        <v>#DIV/0!</v>
      </c>
      <c r="ER449" s="39" t="e">
        <f t="shared" si="1280"/>
        <v>#DIV/0!</v>
      </c>
      <c r="ES449" s="58" t="str">
        <f t="shared" si="1281"/>
        <v>(OH,F,Cl)-dominate amphibole</v>
      </c>
      <c r="ET449" s="58" t="e">
        <f t="shared" si="1282"/>
        <v>#N/A</v>
      </c>
      <c r="EU449" s="56">
        <f t="shared" si="1194"/>
        <v>0</v>
      </c>
      <c r="EV449" s="56">
        <f t="shared" si="1195"/>
        <v>0</v>
      </c>
      <c r="EW449" s="56">
        <f t="shared" si="1196"/>
        <v>0</v>
      </c>
      <c r="EX449" s="56">
        <f t="shared" si="1197"/>
        <v>0</v>
      </c>
      <c r="EY449" s="56">
        <f t="shared" si="1198"/>
        <v>0</v>
      </c>
      <c r="EZ449" s="56">
        <f t="shared" si="1199"/>
        <v>0</v>
      </c>
      <c r="FA449" s="39">
        <f t="shared" si="1200"/>
        <v>0</v>
      </c>
      <c r="FB449" s="39">
        <f t="shared" si="1201"/>
        <v>0</v>
      </c>
      <c r="FC449" s="54">
        <f t="shared" si="1202"/>
        <v>0</v>
      </c>
      <c r="FD449" s="54">
        <f t="shared" si="1203"/>
        <v>0</v>
      </c>
      <c r="FE449" s="39">
        <f t="shared" si="1204"/>
        <v>0</v>
      </c>
      <c r="FF449" s="54">
        <f t="shared" si="1205"/>
        <v>0</v>
      </c>
      <c r="FG449" s="39">
        <f t="shared" si="1206"/>
        <v>0</v>
      </c>
      <c r="FH449" s="39">
        <f t="shared" si="1283"/>
        <v>0</v>
      </c>
      <c r="FI449" s="39">
        <f t="shared" si="1284"/>
        <v>0</v>
      </c>
      <c r="FJ449" s="39">
        <f t="shared" si="1285"/>
        <v>0</v>
      </c>
      <c r="FK449" s="39" t="e">
        <f t="shared" si="1286"/>
        <v>#DIV/0!</v>
      </c>
      <c r="FL449" s="39" t="e">
        <f t="shared" si="1287"/>
        <v>#DIV/0!</v>
      </c>
      <c r="FM449" s="39" t="e">
        <f t="shared" si="1288"/>
        <v>#DIV/0!</v>
      </c>
      <c r="FN449" s="39">
        <f t="shared" si="1289"/>
        <v>1</v>
      </c>
      <c r="FO449" s="39">
        <f t="shared" si="1207"/>
        <v>0</v>
      </c>
      <c r="FP449" s="39">
        <f t="shared" si="1208"/>
        <v>0</v>
      </c>
      <c r="FQ449" s="39">
        <f t="shared" si="1209"/>
        <v>0</v>
      </c>
      <c r="FR449" s="39">
        <f t="shared" si="1290"/>
        <v>0</v>
      </c>
      <c r="FS449" s="39">
        <f t="shared" si="1291"/>
        <v>0</v>
      </c>
      <c r="FU449" s="39" t="e">
        <f t="shared" si="1292"/>
        <v>#DIV/0!</v>
      </c>
      <c r="FV449" s="39" t="e">
        <f t="shared" si="1293"/>
        <v>#DIV/0!</v>
      </c>
      <c r="FW449" s="39" t="e">
        <f t="shared" si="1294"/>
        <v>#DIV/0!</v>
      </c>
      <c r="FY449" s="39" t="e">
        <f t="shared" si="1295"/>
        <v>#DIV/0!</v>
      </c>
      <c r="FZ449" s="39" t="e">
        <f t="shared" si="1296"/>
        <v>#DIV/0!</v>
      </c>
      <c r="GA449" s="39" t="e">
        <f t="shared" si="1297"/>
        <v>#DIV/0!</v>
      </c>
      <c r="GB449" s="39" t="e">
        <f t="shared" si="1298"/>
        <v>#DIV/0!</v>
      </c>
      <c r="GC449" s="39" t="e">
        <f t="shared" si="1299"/>
        <v>#DIV/0!</v>
      </c>
      <c r="GD449" s="39" t="e">
        <f t="shared" si="1300"/>
        <v>#DIV/0!</v>
      </c>
      <c r="GE449" s="39" t="e">
        <f t="shared" si="1301"/>
        <v>#DIV/0!</v>
      </c>
      <c r="GF449" s="39" t="e">
        <f t="shared" si="1302"/>
        <v>#DIV/0!</v>
      </c>
      <c r="GG449" s="39" t="e">
        <f t="shared" si="1303"/>
        <v>#DIV/0!</v>
      </c>
      <c r="GH449" s="39" t="e">
        <f t="shared" si="1304"/>
        <v>#DIV/0!</v>
      </c>
      <c r="GI449" s="39"/>
      <c r="GJ449" s="39" t="e">
        <f t="shared" si="1305"/>
        <v>#DIV/0!</v>
      </c>
      <c r="GK449" s="39" t="e">
        <f t="shared" si="1306"/>
        <v>#DIV/0!</v>
      </c>
      <c r="GL449" s="39" t="e">
        <f t="shared" si="1307"/>
        <v>#DIV/0!</v>
      </c>
      <c r="GM449" s="39" t="e">
        <f t="shared" si="1308"/>
        <v>#DIV/0!</v>
      </c>
      <c r="GN449" s="39" t="e">
        <f t="shared" si="1309"/>
        <v>#DIV/0!</v>
      </c>
      <c r="GO449" s="57"/>
      <c r="GP449" s="57" t="e">
        <f t="shared" si="1310"/>
        <v>#DIV/0!</v>
      </c>
      <c r="GQ449" s="59" t="e">
        <f t="shared" si="1311"/>
        <v>#DIV/0!</v>
      </c>
      <c r="GR449" s="41" t="e">
        <f t="shared" si="1312"/>
        <v>#DIV/0!</v>
      </c>
      <c r="GS449" s="57" t="e">
        <f t="shared" si="1313"/>
        <v>#DIV/0!</v>
      </c>
      <c r="GT449" s="57" t="e">
        <f t="shared" si="1314"/>
        <v>#DIV/0!</v>
      </c>
      <c r="GU449" s="57" t="e">
        <f t="shared" si="1315"/>
        <v>#DIV/0!</v>
      </c>
      <c r="GV449" s="57"/>
      <c r="GW449" s="42" t="e">
        <f t="shared" si="1316"/>
        <v>#DIV/0!</v>
      </c>
      <c r="GX449" s="42" t="e">
        <f t="shared" si="1317"/>
        <v>#DIV/0!</v>
      </c>
      <c r="GY449" s="42" t="e">
        <f t="shared" si="1318"/>
        <v>#DIV/0!</v>
      </c>
      <c r="GZ449" s="57"/>
      <c r="HA449" s="2" t="e">
        <f t="shared" si="1319"/>
        <v>#DIV/0!</v>
      </c>
      <c r="HB449" s="2" t="e">
        <f t="shared" si="1320"/>
        <v>#DIV/0!</v>
      </c>
      <c r="HC449" s="2" t="e">
        <f t="shared" si="1321"/>
        <v>#DIV/0!</v>
      </c>
      <c r="HD449" s="2" t="e">
        <f t="shared" si="1322"/>
        <v>#DIV/0!</v>
      </c>
      <c r="HE449" s="2" t="e">
        <f t="shared" si="1323"/>
        <v>#DIV/0!</v>
      </c>
      <c r="HF449" s="2" t="e">
        <f t="shared" si="1324"/>
        <v>#DIV/0!</v>
      </c>
      <c r="HG449" s="2" t="e">
        <f t="shared" si="1325"/>
        <v>#DIV/0!</v>
      </c>
      <c r="HH449" s="2" t="e">
        <f t="shared" si="1326"/>
        <v>#DIV/0!</v>
      </c>
      <c r="HI449" s="2" t="e">
        <f t="shared" si="1327"/>
        <v>#DIV/0!</v>
      </c>
      <c r="HJ449" s="11" t="e">
        <f t="shared" si="1328"/>
        <v>#DIV/0!</v>
      </c>
      <c r="HK449" s="60" t="e">
        <f t="shared" si="1329"/>
        <v>#DIV/0!</v>
      </c>
      <c r="HL449" s="57"/>
      <c r="HM449" s="57" t="e">
        <f t="shared" si="1330"/>
        <v>#DIV/0!</v>
      </c>
      <c r="HN449" s="57" t="e">
        <f t="shared" si="1331"/>
        <v>#DIV/0!</v>
      </c>
      <c r="HO449" s="57" t="e">
        <f t="shared" si="1332"/>
        <v>#DIV/0!</v>
      </c>
      <c r="HP449" s="57" t="e">
        <f t="shared" si="1333"/>
        <v>#DIV/0!</v>
      </c>
      <c r="HQ449" s="57" t="e">
        <f t="shared" si="1334"/>
        <v>#DIV/0!</v>
      </c>
      <c r="HR449" s="57"/>
      <c r="HS449" s="57" t="e">
        <f t="shared" si="1335"/>
        <v>#DIV/0!</v>
      </c>
      <c r="HT449" s="57" t="e">
        <f t="shared" si="1336"/>
        <v>#DIV/0!</v>
      </c>
      <c r="HU449" s="57" t="e">
        <f t="shared" si="1337"/>
        <v>#DIV/0!</v>
      </c>
      <c r="HV449" s="57" t="e">
        <f t="shared" si="1338"/>
        <v>#DIV/0!</v>
      </c>
      <c r="HW449" s="57" t="e">
        <f t="shared" si="1339"/>
        <v>#DIV/0!</v>
      </c>
      <c r="HX449" s="57"/>
      <c r="HY449" s="57" t="e">
        <f t="shared" si="1340"/>
        <v>#DIV/0!</v>
      </c>
      <c r="HZ449" s="57" t="e">
        <f t="shared" si="1341"/>
        <v>#DIV/0!</v>
      </c>
      <c r="IA449" s="57"/>
      <c r="IB449" s="61">
        <f t="shared" si="1342"/>
        <v>0</v>
      </c>
      <c r="IC449" s="57" t="str">
        <f t="shared" si="1343"/>
        <v/>
      </c>
      <c r="ID449" s="42"/>
      <c r="IE449" s="2" t="str">
        <f t="shared" si="1344"/>
        <v/>
      </c>
      <c r="IF449" s="60" t="e">
        <f t="shared" si="1345"/>
        <v>#DIV/0!</v>
      </c>
      <c r="IG449" s="60" t="str">
        <f t="shared" si="1346"/>
        <v/>
      </c>
      <c r="IH449" s="60" t="str">
        <f t="shared" si="1347"/>
        <v>zinco-</v>
      </c>
      <c r="II449" s="60" t="str">
        <f t="shared" si="1348"/>
        <v>mangano-</v>
      </c>
      <c r="IJ449" s="60" t="e">
        <f t="shared" si="1349"/>
        <v>#DIV/0!</v>
      </c>
      <c r="IK449" s="60" t="e">
        <f t="shared" si="1350"/>
        <v>#DIV/0!</v>
      </c>
      <c r="IL449" s="60" t="e">
        <f t="shared" si="1351"/>
        <v>#DIV/0!</v>
      </c>
      <c r="IM449" s="60" t="e">
        <f t="shared" si="1352"/>
        <v>#DIV/0!</v>
      </c>
      <c r="IN449" s="60" t="str">
        <f t="shared" si="1353"/>
        <v/>
      </c>
      <c r="IO449" s="60" t="str">
        <f t="shared" si="1354"/>
        <v/>
      </c>
      <c r="IP449" s="57"/>
      <c r="IQ449" s="57" t="str">
        <f t="shared" si="1355"/>
        <v>ERROR!!</v>
      </c>
    </row>
    <row r="450" spans="24:251">
      <c r="X450" s="29">
        <f t="shared" si="1211"/>
        <v>0</v>
      </c>
      <c r="Y450" s="29">
        <f t="shared" si="1212"/>
        <v>0</v>
      </c>
      <c r="Z450" s="29" t="e">
        <f t="shared" si="1213"/>
        <v>#DIV/0!</v>
      </c>
      <c r="AA450" s="29" t="e">
        <f t="shared" si="1214"/>
        <v>#DIV/0!</v>
      </c>
      <c r="AB450" s="29" t="e">
        <f t="shared" si="1215"/>
        <v>#DIV/0!</v>
      </c>
      <c r="AC450" s="29" t="e">
        <f t="shared" si="1216"/>
        <v>#DIV/0!</v>
      </c>
      <c r="AF450" s="23">
        <v>60.084299999999999</v>
      </c>
      <c r="AG450" s="23">
        <v>79.878799999999998</v>
      </c>
      <c r="AH450" s="23">
        <v>101.96120000000001</v>
      </c>
      <c r="AI450" s="23">
        <v>151.99039999999999</v>
      </c>
      <c r="AJ450" s="23">
        <v>159.69</v>
      </c>
      <c r="AK450" s="23">
        <v>71.846400000000003</v>
      </c>
      <c r="AL450" s="23">
        <v>70.9375</v>
      </c>
      <c r="AM450" s="23">
        <v>40.304400000000001</v>
      </c>
      <c r="AN450" s="23">
        <v>56.077399999999997</v>
      </c>
      <c r="AO450" s="23">
        <v>61.978999999999999</v>
      </c>
      <c r="AP450" s="23">
        <v>94.195999999999998</v>
      </c>
      <c r="AQ450" s="23">
        <v>18.998000000000001</v>
      </c>
      <c r="AR450" s="23">
        <v>35.450000000000003</v>
      </c>
      <c r="AS450" s="23">
        <v>29.88</v>
      </c>
      <c r="AT450" s="23">
        <v>74.691999999999993</v>
      </c>
      <c r="AU450" s="23">
        <v>81.39</v>
      </c>
      <c r="AX450" s="54">
        <f t="shared" si="1217"/>
        <v>0</v>
      </c>
      <c r="AY450" s="54">
        <f t="shared" si="1218"/>
        <v>0</v>
      </c>
      <c r="AZ450" s="54">
        <f t="shared" si="1219"/>
        <v>0</v>
      </c>
      <c r="BA450" s="54">
        <f t="shared" si="1220"/>
        <v>0</v>
      </c>
      <c r="BB450" s="54">
        <f t="shared" si="1221"/>
        <v>0</v>
      </c>
      <c r="BC450" s="54">
        <f t="shared" si="1222"/>
        <v>0</v>
      </c>
      <c r="BD450" s="54">
        <f t="shared" si="1223"/>
        <v>0</v>
      </c>
      <c r="BE450" s="54">
        <f t="shared" si="1224"/>
        <v>0</v>
      </c>
      <c r="BF450" s="54">
        <f t="shared" si="1225"/>
        <v>0</v>
      </c>
      <c r="BG450" s="54">
        <f t="shared" si="1226"/>
        <v>0</v>
      </c>
      <c r="BH450" s="54">
        <f t="shared" si="1227"/>
        <v>0</v>
      </c>
      <c r="BI450" s="54">
        <f t="shared" si="1228"/>
        <v>0</v>
      </c>
      <c r="BJ450" s="54">
        <f t="shared" si="1229"/>
        <v>0</v>
      </c>
      <c r="BK450" s="54">
        <f t="shared" si="1230"/>
        <v>0</v>
      </c>
      <c r="BL450" s="54">
        <f t="shared" si="1231"/>
        <v>0</v>
      </c>
      <c r="BM450" s="42"/>
      <c r="BO450" s="54">
        <f>'Norm-coeff'!$C$2+$AX450*'Norm-coeff'!$D$2+$AY450*'Norm-coeff'!$E$2+$AZ450*'Norm-coeff'!$F$2+$BA450*'Norm-coeff'!$G$2+$BB450*'Norm-coeff'!$H$2+$BC450*'Norm-coeff'!$I$2+$BD450*'Norm-coeff'!$J$2+$BE450*'Norm-coeff'!$K$2+$BF450*'Norm-coeff'!$L$2+$BG450*'Norm-coeff'!$M$2+$BH450*'Norm-coeff'!$N$2+$BI450*'Norm-coeff'!$O$2</f>
        <v>5.4045421474420303</v>
      </c>
      <c r="BP450" s="54">
        <f>'Norm-coeff'!$C$3+$AX450*'Norm-coeff'!$D$3+$AY450*'Norm-coeff'!$E$3+$AZ450*'Norm-coeff'!$F$3+$BA450*'Norm-coeff'!$G$3+$BB450*'Norm-coeff'!$H$3+$BC450*'Norm-coeff'!$I$3+$BD450*'Norm-coeff'!$J$3+$BE450*'Norm-coeff'!$K$3+$BF450*'Norm-coeff'!$L$3+$BG450*'Norm-coeff'!$M$3+$BH450*'Norm-coeff'!$N$3+$BI450*'Norm-coeff'!$O$3</f>
        <v>3.15319116612705</v>
      </c>
      <c r="BQ450" s="54">
        <f>'Norm-coeff'!$C$4+$AX450*'Norm-coeff'!$D$4+$AY450*'Norm-coeff'!$E$4+$AZ450*'Norm-coeff'!$F$4+$BA450*'Norm-coeff'!$G$4+$BB450*'Norm-coeff'!$H$4+$BC450*'Norm-coeff'!$I$4+$BD450*'Norm-coeff'!$J$4+$BE450*'Norm-coeff'!$K$4+$BF450*'Norm-coeff'!$L$4+$BG450*'Norm-coeff'!$M$4+$BH450*'Norm-coeff'!$N$4+$BI450*'Norm-coeff'!$O$4</f>
        <v>1.42115649462768</v>
      </c>
      <c r="BR450" s="54">
        <f>'Norm-coeff'!$C$5+$AX450*'Norm-coeff'!$D$5+$AY450*'Norm-coeff'!$E$5+$AZ450*'Norm-coeff'!$F$5+$BA450*'Norm-coeff'!$G$5+$BB450*'Norm-coeff'!$H$5+$BC450*'Norm-coeff'!$I$5+$BD450*'Norm-coeff'!$J$5+$BE450*'Norm-coeff'!$K$5+$BF450*'Norm-coeff'!$L$5+$BG450*'Norm-coeff'!$M$5+$BH450*'Norm-coeff'!$N$5+$BI450*'Norm-coeff'!$O$5</f>
        <v>1.0553329241296201</v>
      </c>
      <c r="BS450" s="54">
        <f>'Norm-coeff'!$C$6+$AX450*'Norm-coeff'!$D$6+$AY450*'Norm-coeff'!$E$6+$AZ450*'Norm-coeff'!$F$6+$BA450*'Norm-coeff'!$G$6+$BB450*'Norm-coeff'!$H$6+$BC450*'Norm-coeff'!$I$6+$BD450*'Norm-coeff'!$J$6+$BE450*'Norm-coeff'!$K$6+$BF450*'Norm-coeff'!$L$6+$BG450*'Norm-coeff'!$M$6+$BH450*'Norm-coeff'!$N$6+$BI450*'Norm-coeff'!$O$6</f>
        <v>-1.48700885495103E-2</v>
      </c>
      <c r="BT450" s="54">
        <f>'Norm-coeff'!$C$7+$AX450*'Norm-coeff'!$D$7+$AY450*'Norm-coeff'!$E$7+$AZ450*'Norm-coeff'!$F$7+$BA450*'Norm-coeff'!$G$7+$BB450*'Norm-coeff'!$H$7+$BC450*'Norm-coeff'!$I$7+$BD450*'Norm-coeff'!$J$7+$BE450*'Norm-coeff'!$K$7+$BF450*'Norm-coeff'!$L$7+$BG450*'Norm-coeff'!$M$7+$BH450*'Norm-coeff'!$N$7+$BI450*'Norm-coeff'!$O$7</f>
        <v>2.0907583608832998</v>
      </c>
      <c r="BU450" s="54">
        <f>'Norm-coeff'!$C$8+$AX450*'Norm-coeff'!$D$8+$AY450*'Norm-coeff'!$E$8+$AZ450*'Norm-coeff'!$F$8+$BA450*'Norm-coeff'!$G$8+$BB450*'Norm-coeff'!$H$8+$BC450*'Norm-coeff'!$I$8+$BD450*'Norm-coeff'!$J$8+$BE450*'Norm-coeff'!$K$8+$BF450*'Norm-coeff'!$L$8+$BG450*'Norm-coeff'!$M$8+$BH450*'Norm-coeff'!$N$8+$BI450*'Norm-coeff'!$O$8</f>
        <v>0.65894159836244504</v>
      </c>
      <c r="BV450" s="54">
        <f>'Norm-coeff'!$C$9+$AX450*'Norm-coeff'!$D$9+$AY450*'Norm-coeff'!$E$9+$AZ450*'Norm-coeff'!$F$9+$BA450*'Norm-coeff'!$G$9+$BB450*'Norm-coeff'!$H$9+$BC450*'Norm-coeff'!$I$9+$BD450*'Norm-coeff'!$J$9+$BE450*'Norm-coeff'!$K$9+$BF450*'Norm-coeff'!$L$9+$BG450*'Norm-coeff'!$M$9+$BH450*'Norm-coeff'!$N$9+$BI450*'Norm-coeff'!$O$9</f>
        <v>1.48961085014701</v>
      </c>
      <c r="BW450" s="54">
        <f>'Norm-coeff'!$C$10+$AX450*'Norm-coeff'!$D$10+$AY450*'Norm-coeff'!$E$10+$AZ450*'Norm-coeff'!$F$10+$BA450*'Norm-coeff'!$G$10+$BB450*'Norm-coeff'!$H$10+$BC450*'Norm-coeff'!$I$10+$BD450*'Norm-coeff'!$J$10+$BE450*'Norm-coeff'!$K$10+$BF450*'Norm-coeff'!$L$10+$BG450*'Norm-coeff'!$M$10+$BH450*'Norm-coeff'!$N$10+$BI450*'Norm-coeff'!$O$10</f>
        <v>1.42058735749591</v>
      </c>
      <c r="BX450" s="54">
        <f>'Norm-coeff'!$C$11+$AX450*'Norm-coeff'!$D$11+$AY450*'Norm-coeff'!$E$11+$AZ450*'Norm-coeff'!$F$11+$BA450*'Norm-coeff'!$G$11+$BB450*'Norm-coeff'!$H$11+$BC450*'Norm-coeff'!$I$11+$BD450*'Norm-coeff'!$J$11+$BE450*'Norm-coeff'!$K$11+$BF450*'Norm-coeff'!$L$11+$BG450*'Norm-coeff'!$M$11+$BH450*'Norm-coeff'!$N$11+$BI450*'Norm-coeff'!$O$11</f>
        <v>0.221233014421479</v>
      </c>
      <c r="BY450" s="54">
        <f>'Norm-coeff'!$C$12+$AX450*'Norm-coeff'!$D$12+$AY450*'Norm-coeff'!$E$12+$AZ450*'Norm-coeff'!$F$12+$BA450*'Norm-coeff'!$G$12+$BB450*'Norm-coeff'!$H$12+$BC450*'Norm-coeff'!$I$12+$BD450*'Norm-coeff'!$J$12+$BE450*'Norm-coeff'!$K$12+$BF450*'Norm-coeff'!$L$12+$BG450*'Norm-coeff'!$M$12+$BH450*'Norm-coeff'!$N$12+$BI450*'Norm-coeff'!$O$12</f>
        <v>0.283527502056037</v>
      </c>
      <c r="BZ450" s="54">
        <f>'Norm-coeff'!$C$13+$AX450*'Norm-coeff'!$D$13+$AY450*'Norm-coeff'!$E$13+$AZ450*'Norm-coeff'!$F$13+$BA450*'Norm-coeff'!$G$13+$BB450*'Norm-coeff'!$H$13+$BC450*'Norm-coeff'!$I$13+$BD450*'Norm-coeff'!$J$13+$BE450*'Norm-coeff'!$K$13+$BF450*'Norm-coeff'!$L$13+$BG450*'Norm-coeff'!$M$13+$BH450*'Norm-coeff'!$N$13+$BI450*'Norm-coeff'!$O$13</f>
        <v>-4.1864930554451202E-2</v>
      </c>
      <c r="CA450" s="54">
        <f>'Norm-coeff'!$C$14+$AX450*'Norm-coeff'!$D$14+$AY450*'Norm-coeff'!$E$14+$AZ450*'Norm-coeff'!$F$14+$BA450*'Norm-coeff'!$G$14+$BB450*'Norm-coeff'!$H$14+$BC450*'Norm-coeff'!$I$14+$BD450*'Norm-coeff'!$J$14+$BE450*'Norm-coeff'!$K$14+$BF450*'Norm-coeff'!$L$14+$BG450*'Norm-coeff'!$M$14+$BH450*'Norm-coeff'!$N$14+$BI450*'Norm-coeff'!$O$14</f>
        <v>4.2526983164477103</v>
      </c>
      <c r="CC450" s="54">
        <f t="shared" si="1356"/>
        <v>0</v>
      </c>
      <c r="CG450" s="54">
        <f t="shared" si="1232"/>
        <v>0</v>
      </c>
      <c r="CH450" s="54">
        <f t="shared" si="1210"/>
        <v>0</v>
      </c>
      <c r="CI450" s="54">
        <f t="shared" si="1233"/>
        <v>0</v>
      </c>
      <c r="CJ450" s="56">
        <f t="shared" si="1234"/>
        <v>0</v>
      </c>
      <c r="CK450" s="54">
        <f t="shared" si="1235"/>
        <v>0</v>
      </c>
      <c r="CL450" s="54">
        <f t="shared" si="1236"/>
        <v>0</v>
      </c>
      <c r="CM450" s="54">
        <f t="shared" si="1237"/>
        <v>0</v>
      </c>
      <c r="CN450" s="54">
        <f t="shared" si="1238"/>
        <v>0</v>
      </c>
      <c r="CO450" s="54">
        <f t="shared" si="1239"/>
        <v>0</v>
      </c>
      <c r="CP450" s="54">
        <f t="shared" si="1240"/>
        <v>0</v>
      </c>
      <c r="CQ450" s="54">
        <f t="shared" si="1241"/>
        <v>0</v>
      </c>
      <c r="CR450" s="54">
        <f t="shared" si="1242"/>
        <v>0</v>
      </c>
      <c r="CS450" s="54">
        <f t="shared" si="1243"/>
        <v>0</v>
      </c>
      <c r="CU450" s="54">
        <f t="shared" si="1244"/>
        <v>0</v>
      </c>
      <c r="CV450" s="54">
        <f t="shared" si="1245"/>
        <v>0</v>
      </c>
      <c r="CW450" s="54">
        <f t="shared" si="1246"/>
        <v>0</v>
      </c>
      <c r="CX450" s="54">
        <f t="shared" si="1247"/>
        <v>0</v>
      </c>
      <c r="CZ450" s="54">
        <f t="shared" si="1248"/>
        <v>0</v>
      </c>
      <c r="DA450" s="54">
        <f t="shared" si="1249"/>
        <v>0</v>
      </c>
      <c r="DB450" s="54">
        <f t="shared" si="1250"/>
        <v>0</v>
      </c>
      <c r="DC450" s="54">
        <f t="shared" si="1251"/>
        <v>0</v>
      </c>
      <c r="DD450" s="54">
        <f t="shared" si="1252"/>
        <v>0</v>
      </c>
      <c r="DE450" s="54">
        <f t="shared" si="1253"/>
        <v>0</v>
      </c>
      <c r="DF450" s="54">
        <f t="shared" si="1254"/>
        <v>0</v>
      </c>
      <c r="DG450" s="54">
        <f t="shared" si="1255"/>
        <v>2</v>
      </c>
      <c r="DH450" s="71">
        <f t="shared" si="1256"/>
        <v>0</v>
      </c>
      <c r="DI450" s="71">
        <f t="shared" si="1257"/>
        <v>0</v>
      </c>
      <c r="DJ450" s="54">
        <f t="shared" si="1258"/>
        <v>0</v>
      </c>
      <c r="DK450" s="54">
        <f t="shared" si="1259"/>
        <v>2</v>
      </c>
      <c r="DL450" s="4">
        <f t="shared" si="1184"/>
        <v>0</v>
      </c>
      <c r="DM450" s="3">
        <f t="shared" si="1260"/>
        <v>0</v>
      </c>
      <c r="DN450" s="3">
        <f t="shared" si="1261"/>
        <v>0</v>
      </c>
      <c r="DO450" s="4" t="e">
        <f t="shared" si="1262"/>
        <v>#DIV/0!</v>
      </c>
      <c r="DP450" s="57"/>
      <c r="DQ450" s="57"/>
      <c r="DR450" s="56">
        <f t="shared" si="1185"/>
        <v>2</v>
      </c>
      <c r="DS450" s="56">
        <f t="shared" si="1186"/>
        <v>0</v>
      </c>
      <c r="DT450" s="38">
        <f t="shared" si="1187"/>
        <v>0</v>
      </c>
      <c r="DU450" s="38">
        <f t="shared" si="1263"/>
        <v>2</v>
      </c>
      <c r="DV450" s="38">
        <f t="shared" si="1188"/>
        <v>0</v>
      </c>
      <c r="DW450" s="39">
        <f t="shared" si="1189"/>
        <v>0</v>
      </c>
      <c r="DX450" s="39">
        <f t="shared" si="1190"/>
        <v>0</v>
      </c>
      <c r="DY450" s="39">
        <f t="shared" si="1191"/>
        <v>0</v>
      </c>
      <c r="DZ450" s="39">
        <f t="shared" si="1192"/>
        <v>0</v>
      </c>
      <c r="EA450" s="39">
        <f t="shared" si="1193"/>
        <v>0</v>
      </c>
      <c r="EB450" s="37" t="e">
        <f t="shared" si="1264"/>
        <v>#DIV/0!</v>
      </c>
      <c r="EC450" s="37" t="e">
        <f t="shared" si="1265"/>
        <v>#DIV/0!</v>
      </c>
      <c r="ED450" s="37" t="e">
        <f t="shared" si="1266"/>
        <v>#DIV/0!</v>
      </c>
      <c r="EE450" s="37" t="e">
        <f t="shared" si="1267"/>
        <v>#DIV/0!</v>
      </c>
      <c r="EF450" s="39" t="e">
        <f t="shared" si="1268"/>
        <v>#DIV/0!</v>
      </c>
      <c r="EG450" s="37" t="e">
        <f t="shared" si="1269"/>
        <v>#DIV/0!</v>
      </c>
      <c r="EH450" s="37" t="e">
        <f t="shared" si="1270"/>
        <v>#DIV/0!</v>
      </c>
      <c r="EI450" s="11" t="b">
        <f t="shared" si="1271"/>
        <v>1</v>
      </c>
      <c r="EJ450" s="11" t="b">
        <f t="shared" si="1272"/>
        <v>0</v>
      </c>
      <c r="EK450" s="39" t="e">
        <f t="shared" si="1273"/>
        <v>#DIV/0!</v>
      </c>
      <c r="EL450" s="39" t="e">
        <f t="shared" si="1274"/>
        <v>#DIV/0!</v>
      </c>
      <c r="EM450" s="39" t="e">
        <f t="shared" si="1275"/>
        <v>#DIV/0!</v>
      </c>
      <c r="EN450" s="39" t="e">
        <f t="shared" si="1276"/>
        <v>#DIV/0!</v>
      </c>
      <c r="EO450" s="39" t="e">
        <f t="shared" si="1277"/>
        <v>#DIV/0!</v>
      </c>
      <c r="EP450" s="39" t="e">
        <f t="shared" si="1278"/>
        <v>#DIV/0!</v>
      </c>
      <c r="EQ450" s="39" t="e">
        <f t="shared" si="1279"/>
        <v>#DIV/0!</v>
      </c>
      <c r="ER450" s="39" t="e">
        <f t="shared" si="1280"/>
        <v>#DIV/0!</v>
      </c>
      <c r="ES450" s="58" t="str">
        <f t="shared" si="1281"/>
        <v>(OH,F,Cl)-dominate amphibole</v>
      </c>
      <c r="ET450" s="58" t="e">
        <f t="shared" si="1282"/>
        <v>#N/A</v>
      </c>
      <c r="EU450" s="56">
        <f t="shared" si="1194"/>
        <v>0</v>
      </c>
      <c r="EV450" s="56">
        <f t="shared" si="1195"/>
        <v>0</v>
      </c>
      <c r="EW450" s="56">
        <f t="shared" si="1196"/>
        <v>0</v>
      </c>
      <c r="EX450" s="56">
        <f t="shared" si="1197"/>
        <v>0</v>
      </c>
      <c r="EY450" s="56">
        <f t="shared" si="1198"/>
        <v>0</v>
      </c>
      <c r="EZ450" s="56">
        <f t="shared" si="1199"/>
        <v>0</v>
      </c>
      <c r="FA450" s="39">
        <f t="shared" si="1200"/>
        <v>0</v>
      </c>
      <c r="FB450" s="39">
        <f t="shared" si="1201"/>
        <v>0</v>
      </c>
      <c r="FC450" s="54">
        <f t="shared" si="1202"/>
        <v>0</v>
      </c>
      <c r="FD450" s="54">
        <f t="shared" si="1203"/>
        <v>0</v>
      </c>
      <c r="FE450" s="39">
        <f t="shared" si="1204"/>
        <v>0</v>
      </c>
      <c r="FF450" s="54">
        <f t="shared" si="1205"/>
        <v>0</v>
      </c>
      <c r="FG450" s="39">
        <f t="shared" si="1206"/>
        <v>0</v>
      </c>
      <c r="FH450" s="39">
        <f t="shared" si="1283"/>
        <v>0</v>
      </c>
      <c r="FI450" s="39">
        <f t="shared" si="1284"/>
        <v>0</v>
      </c>
      <c r="FJ450" s="39">
        <f t="shared" si="1285"/>
        <v>0</v>
      </c>
      <c r="FK450" s="39" t="e">
        <f t="shared" si="1286"/>
        <v>#DIV/0!</v>
      </c>
      <c r="FL450" s="39" t="e">
        <f t="shared" si="1287"/>
        <v>#DIV/0!</v>
      </c>
      <c r="FM450" s="39" t="e">
        <f t="shared" si="1288"/>
        <v>#DIV/0!</v>
      </c>
      <c r="FN450" s="39">
        <f t="shared" si="1289"/>
        <v>1</v>
      </c>
      <c r="FO450" s="39">
        <f t="shared" si="1207"/>
        <v>0</v>
      </c>
      <c r="FP450" s="39">
        <f t="shared" si="1208"/>
        <v>0</v>
      </c>
      <c r="FQ450" s="39">
        <f t="shared" si="1209"/>
        <v>0</v>
      </c>
      <c r="FR450" s="39">
        <f t="shared" si="1290"/>
        <v>0</v>
      </c>
      <c r="FS450" s="39">
        <f t="shared" si="1291"/>
        <v>0</v>
      </c>
      <c r="FU450" s="39" t="e">
        <f t="shared" si="1292"/>
        <v>#DIV/0!</v>
      </c>
      <c r="FV450" s="39" t="e">
        <f t="shared" si="1293"/>
        <v>#DIV/0!</v>
      </c>
      <c r="FW450" s="39" t="e">
        <f t="shared" si="1294"/>
        <v>#DIV/0!</v>
      </c>
      <c r="FY450" s="39" t="e">
        <f t="shared" si="1295"/>
        <v>#DIV/0!</v>
      </c>
      <c r="FZ450" s="39" t="e">
        <f t="shared" si="1296"/>
        <v>#DIV/0!</v>
      </c>
      <c r="GA450" s="39" t="e">
        <f t="shared" si="1297"/>
        <v>#DIV/0!</v>
      </c>
      <c r="GB450" s="39" t="e">
        <f t="shared" si="1298"/>
        <v>#DIV/0!</v>
      </c>
      <c r="GC450" s="39" t="e">
        <f t="shared" si="1299"/>
        <v>#DIV/0!</v>
      </c>
      <c r="GD450" s="39" t="e">
        <f t="shared" si="1300"/>
        <v>#DIV/0!</v>
      </c>
      <c r="GE450" s="39" t="e">
        <f t="shared" si="1301"/>
        <v>#DIV/0!</v>
      </c>
      <c r="GF450" s="39" t="e">
        <f t="shared" si="1302"/>
        <v>#DIV/0!</v>
      </c>
      <c r="GG450" s="39" t="e">
        <f t="shared" si="1303"/>
        <v>#DIV/0!</v>
      </c>
      <c r="GH450" s="39" t="e">
        <f t="shared" si="1304"/>
        <v>#DIV/0!</v>
      </c>
      <c r="GI450" s="39"/>
      <c r="GJ450" s="39" t="e">
        <f t="shared" si="1305"/>
        <v>#DIV/0!</v>
      </c>
      <c r="GK450" s="39" t="e">
        <f t="shared" si="1306"/>
        <v>#DIV/0!</v>
      </c>
      <c r="GL450" s="39" t="e">
        <f t="shared" si="1307"/>
        <v>#DIV/0!</v>
      </c>
      <c r="GM450" s="39" t="e">
        <f t="shared" si="1308"/>
        <v>#DIV/0!</v>
      </c>
      <c r="GN450" s="39" t="e">
        <f t="shared" si="1309"/>
        <v>#DIV/0!</v>
      </c>
      <c r="GO450" s="57"/>
      <c r="GP450" s="57" t="e">
        <f t="shared" si="1310"/>
        <v>#DIV/0!</v>
      </c>
      <c r="GQ450" s="59" t="e">
        <f t="shared" si="1311"/>
        <v>#DIV/0!</v>
      </c>
      <c r="GR450" s="41" t="e">
        <f t="shared" si="1312"/>
        <v>#DIV/0!</v>
      </c>
      <c r="GS450" s="57" t="e">
        <f t="shared" si="1313"/>
        <v>#DIV/0!</v>
      </c>
      <c r="GT450" s="57" t="e">
        <f t="shared" si="1314"/>
        <v>#DIV/0!</v>
      </c>
      <c r="GU450" s="57" t="e">
        <f t="shared" si="1315"/>
        <v>#DIV/0!</v>
      </c>
      <c r="GV450" s="57"/>
      <c r="GW450" s="42" t="e">
        <f t="shared" si="1316"/>
        <v>#DIV/0!</v>
      </c>
      <c r="GX450" s="42" t="e">
        <f t="shared" si="1317"/>
        <v>#DIV/0!</v>
      </c>
      <c r="GY450" s="42" t="e">
        <f t="shared" si="1318"/>
        <v>#DIV/0!</v>
      </c>
      <c r="GZ450" s="57"/>
      <c r="HA450" s="2" t="e">
        <f t="shared" si="1319"/>
        <v>#DIV/0!</v>
      </c>
      <c r="HB450" s="2" t="e">
        <f t="shared" si="1320"/>
        <v>#DIV/0!</v>
      </c>
      <c r="HC450" s="2" t="e">
        <f t="shared" si="1321"/>
        <v>#DIV/0!</v>
      </c>
      <c r="HD450" s="2" t="e">
        <f t="shared" si="1322"/>
        <v>#DIV/0!</v>
      </c>
      <c r="HE450" s="2" t="e">
        <f t="shared" si="1323"/>
        <v>#DIV/0!</v>
      </c>
      <c r="HF450" s="2" t="e">
        <f t="shared" si="1324"/>
        <v>#DIV/0!</v>
      </c>
      <c r="HG450" s="2" t="e">
        <f t="shared" si="1325"/>
        <v>#DIV/0!</v>
      </c>
      <c r="HH450" s="2" t="e">
        <f t="shared" si="1326"/>
        <v>#DIV/0!</v>
      </c>
      <c r="HI450" s="2" t="e">
        <f t="shared" si="1327"/>
        <v>#DIV/0!</v>
      </c>
      <c r="HJ450" s="11" t="e">
        <f t="shared" si="1328"/>
        <v>#DIV/0!</v>
      </c>
      <c r="HK450" s="60" t="e">
        <f t="shared" si="1329"/>
        <v>#DIV/0!</v>
      </c>
      <c r="HL450" s="57"/>
      <c r="HM450" s="57" t="e">
        <f t="shared" si="1330"/>
        <v>#DIV/0!</v>
      </c>
      <c r="HN450" s="57" t="e">
        <f t="shared" si="1331"/>
        <v>#DIV/0!</v>
      </c>
      <c r="HO450" s="57" t="e">
        <f t="shared" si="1332"/>
        <v>#DIV/0!</v>
      </c>
      <c r="HP450" s="57" t="e">
        <f t="shared" si="1333"/>
        <v>#DIV/0!</v>
      </c>
      <c r="HQ450" s="57" t="e">
        <f t="shared" si="1334"/>
        <v>#DIV/0!</v>
      </c>
      <c r="HR450" s="57"/>
      <c r="HS450" s="57" t="e">
        <f t="shared" si="1335"/>
        <v>#DIV/0!</v>
      </c>
      <c r="HT450" s="57" t="e">
        <f t="shared" si="1336"/>
        <v>#DIV/0!</v>
      </c>
      <c r="HU450" s="57" t="e">
        <f t="shared" si="1337"/>
        <v>#DIV/0!</v>
      </c>
      <c r="HV450" s="57" t="e">
        <f t="shared" si="1338"/>
        <v>#DIV/0!</v>
      </c>
      <c r="HW450" s="57" t="e">
        <f t="shared" si="1339"/>
        <v>#DIV/0!</v>
      </c>
      <c r="HX450" s="57"/>
      <c r="HY450" s="57" t="e">
        <f t="shared" si="1340"/>
        <v>#DIV/0!</v>
      </c>
      <c r="HZ450" s="57" t="e">
        <f t="shared" si="1341"/>
        <v>#DIV/0!</v>
      </c>
      <c r="IA450" s="57"/>
      <c r="IB450" s="61">
        <f t="shared" si="1342"/>
        <v>0</v>
      </c>
      <c r="IC450" s="57" t="str">
        <f t="shared" si="1343"/>
        <v/>
      </c>
      <c r="ID450" s="42"/>
      <c r="IE450" s="2" t="str">
        <f t="shared" si="1344"/>
        <v/>
      </c>
      <c r="IF450" s="60" t="e">
        <f t="shared" si="1345"/>
        <v>#DIV/0!</v>
      </c>
      <c r="IG450" s="60" t="str">
        <f t="shared" si="1346"/>
        <v/>
      </c>
      <c r="IH450" s="60" t="str">
        <f t="shared" si="1347"/>
        <v>zinco-</v>
      </c>
      <c r="II450" s="60" t="str">
        <f t="shared" si="1348"/>
        <v>mangano-</v>
      </c>
      <c r="IJ450" s="60" t="e">
        <f t="shared" si="1349"/>
        <v>#DIV/0!</v>
      </c>
      <c r="IK450" s="60" t="e">
        <f t="shared" si="1350"/>
        <v>#DIV/0!</v>
      </c>
      <c r="IL450" s="60" t="e">
        <f t="shared" si="1351"/>
        <v>#DIV/0!</v>
      </c>
      <c r="IM450" s="60" t="e">
        <f t="shared" si="1352"/>
        <v>#DIV/0!</v>
      </c>
      <c r="IN450" s="60" t="str">
        <f t="shared" si="1353"/>
        <v/>
      </c>
      <c r="IO450" s="60" t="str">
        <f t="shared" si="1354"/>
        <v/>
      </c>
      <c r="IP450" s="57"/>
      <c r="IQ450" s="57" t="str">
        <f t="shared" si="1355"/>
        <v>ERROR!!</v>
      </c>
    </row>
    <row r="451" spans="24:251">
      <c r="X451" s="29">
        <f t="shared" si="1211"/>
        <v>0</v>
      </c>
      <c r="Y451" s="29">
        <f t="shared" si="1212"/>
        <v>0</v>
      </c>
      <c r="Z451" s="29" t="e">
        <f t="shared" si="1213"/>
        <v>#DIV/0!</v>
      </c>
      <c r="AA451" s="29" t="e">
        <f t="shared" si="1214"/>
        <v>#DIV/0!</v>
      </c>
      <c r="AB451" s="29" t="e">
        <f t="shared" si="1215"/>
        <v>#DIV/0!</v>
      </c>
      <c r="AC451" s="29" t="e">
        <f t="shared" si="1216"/>
        <v>#DIV/0!</v>
      </c>
      <c r="AF451" s="23">
        <v>60.084299999999999</v>
      </c>
      <c r="AG451" s="23">
        <v>79.878799999999998</v>
      </c>
      <c r="AH451" s="23">
        <v>101.96120000000001</v>
      </c>
      <c r="AI451" s="23">
        <v>151.99039999999999</v>
      </c>
      <c r="AJ451" s="23">
        <v>159.69</v>
      </c>
      <c r="AK451" s="23">
        <v>71.846400000000003</v>
      </c>
      <c r="AL451" s="23">
        <v>70.9375</v>
      </c>
      <c r="AM451" s="23">
        <v>40.304400000000001</v>
      </c>
      <c r="AN451" s="23">
        <v>56.077399999999997</v>
      </c>
      <c r="AO451" s="23">
        <v>61.978999999999999</v>
      </c>
      <c r="AP451" s="23">
        <v>94.195999999999998</v>
      </c>
      <c r="AQ451" s="23">
        <v>18.998000000000001</v>
      </c>
      <c r="AR451" s="23">
        <v>35.450000000000003</v>
      </c>
      <c r="AS451" s="23">
        <v>29.88</v>
      </c>
      <c r="AT451" s="23">
        <v>74.691999999999993</v>
      </c>
      <c r="AU451" s="23">
        <v>81.39</v>
      </c>
      <c r="AX451" s="54">
        <f t="shared" si="1217"/>
        <v>0</v>
      </c>
      <c r="AY451" s="54">
        <f t="shared" si="1218"/>
        <v>0</v>
      </c>
      <c r="AZ451" s="54">
        <f t="shared" si="1219"/>
        <v>0</v>
      </c>
      <c r="BA451" s="54">
        <f t="shared" si="1220"/>
        <v>0</v>
      </c>
      <c r="BB451" s="54">
        <f t="shared" si="1221"/>
        <v>0</v>
      </c>
      <c r="BC451" s="54">
        <f t="shared" si="1222"/>
        <v>0</v>
      </c>
      <c r="BD451" s="54">
        <f t="shared" si="1223"/>
        <v>0</v>
      </c>
      <c r="BE451" s="54">
        <f t="shared" si="1224"/>
        <v>0</v>
      </c>
      <c r="BF451" s="54">
        <f t="shared" si="1225"/>
        <v>0</v>
      </c>
      <c r="BG451" s="54">
        <f t="shared" si="1226"/>
        <v>0</v>
      </c>
      <c r="BH451" s="54">
        <f t="shared" si="1227"/>
        <v>0</v>
      </c>
      <c r="BI451" s="54">
        <f t="shared" si="1228"/>
        <v>0</v>
      </c>
      <c r="BJ451" s="54">
        <f t="shared" si="1229"/>
        <v>0</v>
      </c>
      <c r="BK451" s="54">
        <f t="shared" si="1230"/>
        <v>0</v>
      </c>
      <c r="BL451" s="54">
        <f t="shared" si="1231"/>
        <v>0</v>
      </c>
      <c r="BM451" s="42"/>
      <c r="BO451" s="54">
        <f>'Norm-coeff'!$C$2+$AX451*'Norm-coeff'!$D$2+$AY451*'Norm-coeff'!$E$2+$AZ451*'Norm-coeff'!$F$2+$BA451*'Norm-coeff'!$G$2+$BB451*'Norm-coeff'!$H$2+$BC451*'Norm-coeff'!$I$2+$BD451*'Norm-coeff'!$J$2+$BE451*'Norm-coeff'!$K$2+$BF451*'Norm-coeff'!$L$2+$BG451*'Norm-coeff'!$M$2+$BH451*'Norm-coeff'!$N$2+$BI451*'Norm-coeff'!$O$2</f>
        <v>5.4045421474420303</v>
      </c>
      <c r="BP451" s="54">
        <f>'Norm-coeff'!$C$3+$AX451*'Norm-coeff'!$D$3+$AY451*'Norm-coeff'!$E$3+$AZ451*'Norm-coeff'!$F$3+$BA451*'Norm-coeff'!$G$3+$BB451*'Norm-coeff'!$H$3+$BC451*'Norm-coeff'!$I$3+$BD451*'Norm-coeff'!$J$3+$BE451*'Norm-coeff'!$K$3+$BF451*'Norm-coeff'!$L$3+$BG451*'Norm-coeff'!$M$3+$BH451*'Norm-coeff'!$N$3+$BI451*'Norm-coeff'!$O$3</f>
        <v>3.15319116612705</v>
      </c>
      <c r="BQ451" s="54">
        <f>'Norm-coeff'!$C$4+$AX451*'Norm-coeff'!$D$4+$AY451*'Norm-coeff'!$E$4+$AZ451*'Norm-coeff'!$F$4+$BA451*'Norm-coeff'!$G$4+$BB451*'Norm-coeff'!$H$4+$BC451*'Norm-coeff'!$I$4+$BD451*'Norm-coeff'!$J$4+$BE451*'Norm-coeff'!$K$4+$BF451*'Norm-coeff'!$L$4+$BG451*'Norm-coeff'!$M$4+$BH451*'Norm-coeff'!$N$4+$BI451*'Norm-coeff'!$O$4</f>
        <v>1.42115649462768</v>
      </c>
      <c r="BR451" s="54">
        <f>'Norm-coeff'!$C$5+$AX451*'Norm-coeff'!$D$5+$AY451*'Norm-coeff'!$E$5+$AZ451*'Norm-coeff'!$F$5+$BA451*'Norm-coeff'!$G$5+$BB451*'Norm-coeff'!$H$5+$BC451*'Norm-coeff'!$I$5+$BD451*'Norm-coeff'!$J$5+$BE451*'Norm-coeff'!$K$5+$BF451*'Norm-coeff'!$L$5+$BG451*'Norm-coeff'!$M$5+$BH451*'Norm-coeff'!$N$5+$BI451*'Norm-coeff'!$O$5</f>
        <v>1.0553329241296201</v>
      </c>
      <c r="BS451" s="54">
        <f>'Norm-coeff'!$C$6+$AX451*'Norm-coeff'!$D$6+$AY451*'Norm-coeff'!$E$6+$AZ451*'Norm-coeff'!$F$6+$BA451*'Norm-coeff'!$G$6+$BB451*'Norm-coeff'!$H$6+$BC451*'Norm-coeff'!$I$6+$BD451*'Norm-coeff'!$J$6+$BE451*'Norm-coeff'!$K$6+$BF451*'Norm-coeff'!$L$6+$BG451*'Norm-coeff'!$M$6+$BH451*'Norm-coeff'!$N$6+$BI451*'Norm-coeff'!$O$6</f>
        <v>-1.48700885495103E-2</v>
      </c>
      <c r="BT451" s="54">
        <f>'Norm-coeff'!$C$7+$AX451*'Norm-coeff'!$D$7+$AY451*'Norm-coeff'!$E$7+$AZ451*'Norm-coeff'!$F$7+$BA451*'Norm-coeff'!$G$7+$BB451*'Norm-coeff'!$H$7+$BC451*'Norm-coeff'!$I$7+$BD451*'Norm-coeff'!$J$7+$BE451*'Norm-coeff'!$K$7+$BF451*'Norm-coeff'!$L$7+$BG451*'Norm-coeff'!$M$7+$BH451*'Norm-coeff'!$N$7+$BI451*'Norm-coeff'!$O$7</f>
        <v>2.0907583608832998</v>
      </c>
      <c r="BU451" s="54">
        <f>'Norm-coeff'!$C$8+$AX451*'Norm-coeff'!$D$8+$AY451*'Norm-coeff'!$E$8+$AZ451*'Norm-coeff'!$F$8+$BA451*'Norm-coeff'!$G$8+$BB451*'Norm-coeff'!$H$8+$BC451*'Norm-coeff'!$I$8+$BD451*'Norm-coeff'!$J$8+$BE451*'Norm-coeff'!$K$8+$BF451*'Norm-coeff'!$L$8+$BG451*'Norm-coeff'!$M$8+$BH451*'Norm-coeff'!$N$8+$BI451*'Norm-coeff'!$O$8</f>
        <v>0.65894159836244504</v>
      </c>
      <c r="BV451" s="54">
        <f>'Norm-coeff'!$C$9+$AX451*'Norm-coeff'!$D$9+$AY451*'Norm-coeff'!$E$9+$AZ451*'Norm-coeff'!$F$9+$BA451*'Norm-coeff'!$G$9+$BB451*'Norm-coeff'!$H$9+$BC451*'Norm-coeff'!$I$9+$BD451*'Norm-coeff'!$J$9+$BE451*'Norm-coeff'!$K$9+$BF451*'Norm-coeff'!$L$9+$BG451*'Norm-coeff'!$M$9+$BH451*'Norm-coeff'!$N$9+$BI451*'Norm-coeff'!$O$9</f>
        <v>1.48961085014701</v>
      </c>
      <c r="BW451" s="54">
        <f>'Norm-coeff'!$C$10+$AX451*'Norm-coeff'!$D$10+$AY451*'Norm-coeff'!$E$10+$AZ451*'Norm-coeff'!$F$10+$BA451*'Norm-coeff'!$G$10+$BB451*'Norm-coeff'!$H$10+$BC451*'Norm-coeff'!$I$10+$BD451*'Norm-coeff'!$J$10+$BE451*'Norm-coeff'!$K$10+$BF451*'Norm-coeff'!$L$10+$BG451*'Norm-coeff'!$M$10+$BH451*'Norm-coeff'!$N$10+$BI451*'Norm-coeff'!$O$10</f>
        <v>1.42058735749591</v>
      </c>
      <c r="BX451" s="54">
        <f>'Norm-coeff'!$C$11+$AX451*'Norm-coeff'!$D$11+$AY451*'Norm-coeff'!$E$11+$AZ451*'Norm-coeff'!$F$11+$BA451*'Norm-coeff'!$G$11+$BB451*'Norm-coeff'!$H$11+$BC451*'Norm-coeff'!$I$11+$BD451*'Norm-coeff'!$J$11+$BE451*'Norm-coeff'!$K$11+$BF451*'Norm-coeff'!$L$11+$BG451*'Norm-coeff'!$M$11+$BH451*'Norm-coeff'!$N$11+$BI451*'Norm-coeff'!$O$11</f>
        <v>0.221233014421479</v>
      </c>
      <c r="BY451" s="54">
        <f>'Norm-coeff'!$C$12+$AX451*'Norm-coeff'!$D$12+$AY451*'Norm-coeff'!$E$12+$AZ451*'Norm-coeff'!$F$12+$BA451*'Norm-coeff'!$G$12+$BB451*'Norm-coeff'!$H$12+$BC451*'Norm-coeff'!$I$12+$BD451*'Norm-coeff'!$J$12+$BE451*'Norm-coeff'!$K$12+$BF451*'Norm-coeff'!$L$12+$BG451*'Norm-coeff'!$M$12+$BH451*'Norm-coeff'!$N$12+$BI451*'Norm-coeff'!$O$12</f>
        <v>0.283527502056037</v>
      </c>
      <c r="BZ451" s="54">
        <f>'Norm-coeff'!$C$13+$AX451*'Norm-coeff'!$D$13+$AY451*'Norm-coeff'!$E$13+$AZ451*'Norm-coeff'!$F$13+$BA451*'Norm-coeff'!$G$13+$BB451*'Norm-coeff'!$H$13+$BC451*'Norm-coeff'!$I$13+$BD451*'Norm-coeff'!$J$13+$BE451*'Norm-coeff'!$K$13+$BF451*'Norm-coeff'!$L$13+$BG451*'Norm-coeff'!$M$13+$BH451*'Norm-coeff'!$N$13+$BI451*'Norm-coeff'!$O$13</f>
        <v>-4.1864930554451202E-2</v>
      </c>
      <c r="CA451" s="54">
        <f>'Norm-coeff'!$C$14+$AX451*'Norm-coeff'!$D$14+$AY451*'Norm-coeff'!$E$14+$AZ451*'Norm-coeff'!$F$14+$BA451*'Norm-coeff'!$G$14+$BB451*'Norm-coeff'!$H$14+$BC451*'Norm-coeff'!$I$14+$BD451*'Norm-coeff'!$J$14+$BE451*'Norm-coeff'!$K$14+$BF451*'Norm-coeff'!$L$14+$BG451*'Norm-coeff'!$M$14+$BH451*'Norm-coeff'!$N$14+$BI451*'Norm-coeff'!$O$14</f>
        <v>4.2526983164477103</v>
      </c>
      <c r="CC451" s="54">
        <f t="shared" si="1356"/>
        <v>0</v>
      </c>
      <c r="CG451" s="54">
        <f t="shared" si="1232"/>
        <v>0</v>
      </c>
      <c r="CH451" s="54">
        <f t="shared" si="1210"/>
        <v>0</v>
      </c>
      <c r="CI451" s="54">
        <f t="shared" si="1233"/>
        <v>0</v>
      </c>
      <c r="CJ451" s="56">
        <f t="shared" si="1234"/>
        <v>0</v>
      </c>
      <c r="CK451" s="54">
        <f t="shared" si="1235"/>
        <v>0</v>
      </c>
      <c r="CL451" s="54">
        <f t="shared" si="1236"/>
        <v>0</v>
      </c>
      <c r="CM451" s="54">
        <f t="shared" si="1237"/>
        <v>0</v>
      </c>
      <c r="CN451" s="54">
        <f t="shared" si="1238"/>
        <v>0</v>
      </c>
      <c r="CO451" s="54">
        <f t="shared" si="1239"/>
        <v>0</v>
      </c>
      <c r="CP451" s="54">
        <f t="shared" si="1240"/>
        <v>0</v>
      </c>
      <c r="CQ451" s="54">
        <f t="shared" si="1241"/>
        <v>0</v>
      </c>
      <c r="CR451" s="54">
        <f t="shared" si="1242"/>
        <v>0</v>
      </c>
      <c r="CS451" s="54">
        <f t="shared" si="1243"/>
        <v>0</v>
      </c>
      <c r="CU451" s="54">
        <f t="shared" si="1244"/>
        <v>0</v>
      </c>
      <c r="CV451" s="54">
        <f t="shared" si="1245"/>
        <v>0</v>
      </c>
      <c r="CW451" s="54">
        <f t="shared" si="1246"/>
        <v>0</v>
      </c>
      <c r="CX451" s="54">
        <f t="shared" si="1247"/>
        <v>0</v>
      </c>
      <c r="CZ451" s="54">
        <f t="shared" si="1248"/>
        <v>0</v>
      </c>
      <c r="DA451" s="54">
        <f t="shared" si="1249"/>
        <v>0</v>
      </c>
      <c r="DB451" s="54">
        <f t="shared" si="1250"/>
        <v>0</v>
      </c>
      <c r="DC451" s="54">
        <f t="shared" si="1251"/>
        <v>0</v>
      </c>
      <c r="DD451" s="54">
        <f t="shared" si="1252"/>
        <v>0</v>
      </c>
      <c r="DE451" s="54">
        <f t="shared" si="1253"/>
        <v>0</v>
      </c>
      <c r="DF451" s="54">
        <f t="shared" si="1254"/>
        <v>0</v>
      </c>
      <c r="DG451" s="54">
        <f t="shared" si="1255"/>
        <v>2</v>
      </c>
      <c r="DH451" s="71">
        <f t="shared" si="1256"/>
        <v>0</v>
      </c>
      <c r="DI451" s="71">
        <f t="shared" si="1257"/>
        <v>0</v>
      </c>
      <c r="DJ451" s="54">
        <f t="shared" si="1258"/>
        <v>0</v>
      </c>
      <c r="DK451" s="54">
        <f t="shared" si="1259"/>
        <v>2</v>
      </c>
      <c r="DL451" s="4">
        <f t="shared" ref="DL451:DL514" si="1357">DM451+DN451</f>
        <v>0</v>
      </c>
      <c r="DM451" s="3">
        <f t="shared" si="1260"/>
        <v>0</v>
      </c>
      <c r="DN451" s="3">
        <f t="shared" si="1261"/>
        <v>0</v>
      </c>
      <c r="DO451" s="4" t="e">
        <f t="shared" si="1262"/>
        <v>#DIV/0!</v>
      </c>
      <c r="DP451" s="57"/>
      <c r="DQ451" s="57"/>
      <c r="DR451" s="56">
        <f t="shared" ref="DR451:DR514" si="1358">DG451</f>
        <v>2</v>
      </c>
      <c r="DS451" s="56">
        <f t="shared" ref="DS451:DS514" si="1359">DH451</f>
        <v>0</v>
      </c>
      <c r="DT451" s="38">
        <f t="shared" ref="DT451:DT514" si="1360">DI451</f>
        <v>0</v>
      </c>
      <c r="DU451" s="38">
        <f t="shared" si="1263"/>
        <v>2</v>
      </c>
      <c r="DV451" s="38">
        <f t="shared" ref="DV451:DV514" si="1361">DJ451</f>
        <v>0</v>
      </c>
      <c r="DW451" s="39">
        <f t="shared" ref="DW451:DW514" si="1362">CZ451</f>
        <v>0</v>
      </c>
      <c r="DX451" s="39">
        <f t="shared" ref="DX451:DX514" si="1363">DA451</f>
        <v>0</v>
      </c>
      <c r="DY451" s="39">
        <f t="shared" ref="DY451:DY514" si="1364">CY451</f>
        <v>0</v>
      </c>
      <c r="DZ451" s="39">
        <f t="shared" ref="DZ451:DZ514" si="1365">CV451+CW451+CX451</f>
        <v>0</v>
      </c>
      <c r="EA451" s="39">
        <f t="shared" ref="EA451:EA514" si="1366">SUM(CV451:DA451)</f>
        <v>0</v>
      </c>
      <c r="EB451" s="37" t="e">
        <f t="shared" si="1264"/>
        <v>#DIV/0!</v>
      </c>
      <c r="EC451" s="37" t="e">
        <f t="shared" si="1265"/>
        <v>#DIV/0!</v>
      </c>
      <c r="ED451" s="37" t="e">
        <f t="shared" si="1266"/>
        <v>#DIV/0!</v>
      </c>
      <c r="EE451" s="37" t="e">
        <f t="shared" si="1267"/>
        <v>#DIV/0!</v>
      </c>
      <c r="EF451" s="39" t="e">
        <f t="shared" si="1268"/>
        <v>#DIV/0!</v>
      </c>
      <c r="EG451" s="37" t="e">
        <f t="shared" si="1269"/>
        <v>#DIV/0!</v>
      </c>
      <c r="EH451" s="37" t="e">
        <f t="shared" si="1270"/>
        <v>#DIV/0!</v>
      </c>
      <c r="EI451" s="11" t="b">
        <f t="shared" si="1271"/>
        <v>1</v>
      </c>
      <c r="EJ451" s="11" t="b">
        <f t="shared" si="1272"/>
        <v>0</v>
      </c>
      <c r="EK451" s="39" t="e">
        <f t="shared" si="1273"/>
        <v>#DIV/0!</v>
      </c>
      <c r="EL451" s="39" t="e">
        <f t="shared" si="1274"/>
        <v>#DIV/0!</v>
      </c>
      <c r="EM451" s="39" t="e">
        <f t="shared" si="1275"/>
        <v>#DIV/0!</v>
      </c>
      <c r="EN451" s="39" t="e">
        <f t="shared" si="1276"/>
        <v>#DIV/0!</v>
      </c>
      <c r="EO451" s="39" t="e">
        <f t="shared" si="1277"/>
        <v>#DIV/0!</v>
      </c>
      <c r="EP451" s="39" t="e">
        <f t="shared" si="1278"/>
        <v>#DIV/0!</v>
      </c>
      <c r="EQ451" s="39" t="e">
        <f t="shared" si="1279"/>
        <v>#DIV/0!</v>
      </c>
      <c r="ER451" s="39" t="e">
        <f t="shared" si="1280"/>
        <v>#DIV/0!</v>
      </c>
      <c r="ES451" s="58" t="str">
        <f t="shared" si="1281"/>
        <v>(OH,F,Cl)-dominate amphibole</v>
      </c>
      <c r="ET451" s="58" t="e">
        <f t="shared" si="1282"/>
        <v>#N/A</v>
      </c>
      <c r="EU451" s="56">
        <f t="shared" ref="EU451:EU514" si="1367">CV451</f>
        <v>0</v>
      </c>
      <c r="EV451" s="56">
        <f t="shared" ref="EV451:EV514" si="1368">CW451</f>
        <v>0</v>
      </c>
      <c r="EW451" s="56">
        <f t="shared" ref="EW451:EW514" si="1369">CX451</f>
        <v>0</v>
      </c>
      <c r="EX451" s="56">
        <f t="shared" ref="EX451:EX514" si="1370">CQ451</f>
        <v>0</v>
      </c>
      <c r="EY451" s="56">
        <f t="shared" ref="EY451:EY514" si="1371">CS451</f>
        <v>0</v>
      </c>
      <c r="EZ451" s="56">
        <f t="shared" ref="EZ451:EZ514" si="1372">CR451</f>
        <v>0</v>
      </c>
      <c r="FA451" s="39">
        <f t="shared" ref="FA451:FA514" si="1373">CP451</f>
        <v>0</v>
      </c>
      <c r="FB451" s="39">
        <f t="shared" ref="FB451:FB514" si="1374">CO451</f>
        <v>0</v>
      </c>
      <c r="FC451" s="54">
        <f t="shared" ref="FC451:FC514" si="1375">CK451</f>
        <v>0</v>
      </c>
      <c r="FD451" s="54">
        <f t="shared" ref="FD451:FD514" si="1376">CM451</f>
        <v>0</v>
      </c>
      <c r="FE451" s="39">
        <f t="shared" ref="FE451:FE514" si="1377">CN451</f>
        <v>0</v>
      </c>
      <c r="FF451" s="54">
        <f t="shared" ref="FF451:FF514" si="1378">CL451</f>
        <v>0</v>
      </c>
      <c r="FG451" s="39">
        <f t="shared" ref="FG451:FG514" si="1379">CT451</f>
        <v>0</v>
      </c>
      <c r="FH451" s="39">
        <f t="shared" si="1283"/>
        <v>0</v>
      </c>
      <c r="FI451" s="39">
        <f t="shared" si="1284"/>
        <v>0</v>
      </c>
      <c r="FJ451" s="39">
        <f t="shared" si="1285"/>
        <v>0</v>
      </c>
      <c r="FK451" s="39" t="e">
        <f t="shared" si="1286"/>
        <v>#DIV/0!</v>
      </c>
      <c r="FL451" s="39" t="e">
        <f t="shared" si="1287"/>
        <v>#DIV/0!</v>
      </c>
      <c r="FM451" s="39" t="e">
        <f t="shared" si="1288"/>
        <v>#DIV/0!</v>
      </c>
      <c r="FN451" s="39">
        <f t="shared" si="1289"/>
        <v>1</v>
      </c>
      <c r="FO451" s="39">
        <f t="shared" ref="FO451:FO514" si="1380">DC451</f>
        <v>0</v>
      </c>
      <c r="FP451" s="39">
        <f t="shared" ref="FP451:FP514" si="1381">DD451</f>
        <v>0</v>
      </c>
      <c r="FQ451" s="39">
        <f t="shared" ref="FQ451:FQ514" si="1382">DE451</f>
        <v>0</v>
      </c>
      <c r="FR451" s="39">
        <f t="shared" si="1290"/>
        <v>0</v>
      </c>
      <c r="FS451" s="39">
        <f t="shared" si="1291"/>
        <v>0</v>
      </c>
      <c r="FU451" s="39" t="e">
        <f t="shared" si="1292"/>
        <v>#DIV/0!</v>
      </c>
      <c r="FV451" s="39" t="e">
        <f t="shared" si="1293"/>
        <v>#DIV/0!</v>
      </c>
      <c r="FW451" s="39" t="e">
        <f t="shared" si="1294"/>
        <v>#DIV/0!</v>
      </c>
      <c r="FY451" s="39" t="e">
        <f t="shared" si="1295"/>
        <v>#DIV/0!</v>
      </c>
      <c r="FZ451" s="39" t="e">
        <f t="shared" si="1296"/>
        <v>#DIV/0!</v>
      </c>
      <c r="GA451" s="39" t="e">
        <f t="shared" si="1297"/>
        <v>#DIV/0!</v>
      </c>
      <c r="GB451" s="39" t="e">
        <f t="shared" si="1298"/>
        <v>#DIV/0!</v>
      </c>
      <c r="GC451" s="39" t="e">
        <f t="shared" si="1299"/>
        <v>#DIV/0!</v>
      </c>
      <c r="GD451" s="39" t="e">
        <f t="shared" si="1300"/>
        <v>#DIV/0!</v>
      </c>
      <c r="GE451" s="39" t="e">
        <f t="shared" si="1301"/>
        <v>#DIV/0!</v>
      </c>
      <c r="GF451" s="39" t="e">
        <f t="shared" si="1302"/>
        <v>#DIV/0!</v>
      </c>
      <c r="GG451" s="39" t="e">
        <f t="shared" si="1303"/>
        <v>#DIV/0!</v>
      </c>
      <c r="GH451" s="39" t="e">
        <f t="shared" si="1304"/>
        <v>#DIV/0!</v>
      </c>
      <c r="GI451" s="39"/>
      <c r="GJ451" s="39" t="e">
        <f t="shared" si="1305"/>
        <v>#DIV/0!</v>
      </c>
      <c r="GK451" s="39" t="e">
        <f t="shared" si="1306"/>
        <v>#DIV/0!</v>
      </c>
      <c r="GL451" s="39" t="e">
        <f t="shared" si="1307"/>
        <v>#DIV/0!</v>
      </c>
      <c r="GM451" s="39" t="e">
        <f t="shared" si="1308"/>
        <v>#DIV/0!</v>
      </c>
      <c r="GN451" s="39" t="e">
        <f t="shared" si="1309"/>
        <v>#DIV/0!</v>
      </c>
      <c r="GO451" s="57"/>
      <c r="GP451" s="57" t="e">
        <f t="shared" si="1310"/>
        <v>#DIV/0!</v>
      </c>
      <c r="GQ451" s="59" t="e">
        <f t="shared" si="1311"/>
        <v>#DIV/0!</v>
      </c>
      <c r="GR451" s="41" t="e">
        <f t="shared" si="1312"/>
        <v>#DIV/0!</v>
      </c>
      <c r="GS451" s="57" t="e">
        <f t="shared" si="1313"/>
        <v>#DIV/0!</v>
      </c>
      <c r="GT451" s="57" t="e">
        <f t="shared" si="1314"/>
        <v>#DIV/0!</v>
      </c>
      <c r="GU451" s="57" t="e">
        <f t="shared" si="1315"/>
        <v>#DIV/0!</v>
      </c>
      <c r="GV451" s="57"/>
      <c r="GW451" s="42" t="e">
        <f t="shared" si="1316"/>
        <v>#DIV/0!</v>
      </c>
      <c r="GX451" s="42" t="e">
        <f t="shared" si="1317"/>
        <v>#DIV/0!</v>
      </c>
      <c r="GY451" s="42" t="e">
        <f t="shared" si="1318"/>
        <v>#DIV/0!</v>
      </c>
      <c r="GZ451" s="57"/>
      <c r="HA451" s="2" t="e">
        <f t="shared" si="1319"/>
        <v>#DIV/0!</v>
      </c>
      <c r="HB451" s="2" t="e">
        <f t="shared" si="1320"/>
        <v>#DIV/0!</v>
      </c>
      <c r="HC451" s="2" t="e">
        <f t="shared" si="1321"/>
        <v>#DIV/0!</v>
      </c>
      <c r="HD451" s="2" t="e">
        <f t="shared" si="1322"/>
        <v>#DIV/0!</v>
      </c>
      <c r="HE451" s="2" t="e">
        <f t="shared" si="1323"/>
        <v>#DIV/0!</v>
      </c>
      <c r="HF451" s="2" t="e">
        <f t="shared" si="1324"/>
        <v>#DIV/0!</v>
      </c>
      <c r="HG451" s="2" t="e">
        <f t="shared" si="1325"/>
        <v>#DIV/0!</v>
      </c>
      <c r="HH451" s="2" t="e">
        <f t="shared" si="1326"/>
        <v>#DIV/0!</v>
      </c>
      <c r="HI451" s="2" t="e">
        <f t="shared" si="1327"/>
        <v>#DIV/0!</v>
      </c>
      <c r="HJ451" s="11" t="e">
        <f t="shared" si="1328"/>
        <v>#DIV/0!</v>
      </c>
      <c r="HK451" s="60" t="e">
        <f t="shared" si="1329"/>
        <v>#DIV/0!</v>
      </c>
      <c r="HL451" s="57"/>
      <c r="HM451" s="57" t="e">
        <f t="shared" si="1330"/>
        <v>#DIV/0!</v>
      </c>
      <c r="HN451" s="57" t="e">
        <f t="shared" si="1331"/>
        <v>#DIV/0!</v>
      </c>
      <c r="HO451" s="57" t="e">
        <f t="shared" si="1332"/>
        <v>#DIV/0!</v>
      </c>
      <c r="HP451" s="57" t="e">
        <f t="shared" si="1333"/>
        <v>#DIV/0!</v>
      </c>
      <c r="HQ451" s="57" t="e">
        <f t="shared" si="1334"/>
        <v>#DIV/0!</v>
      </c>
      <c r="HR451" s="57"/>
      <c r="HS451" s="57" t="e">
        <f t="shared" si="1335"/>
        <v>#DIV/0!</v>
      </c>
      <c r="HT451" s="57" t="e">
        <f t="shared" si="1336"/>
        <v>#DIV/0!</v>
      </c>
      <c r="HU451" s="57" t="e">
        <f t="shared" si="1337"/>
        <v>#DIV/0!</v>
      </c>
      <c r="HV451" s="57" t="e">
        <f t="shared" si="1338"/>
        <v>#DIV/0!</v>
      </c>
      <c r="HW451" s="57" t="e">
        <f t="shared" si="1339"/>
        <v>#DIV/0!</v>
      </c>
      <c r="HX451" s="57"/>
      <c r="HY451" s="57" t="e">
        <f t="shared" si="1340"/>
        <v>#DIV/0!</v>
      </c>
      <c r="HZ451" s="57" t="e">
        <f t="shared" si="1341"/>
        <v>#DIV/0!</v>
      </c>
      <c r="IA451" s="57"/>
      <c r="IB451" s="61">
        <f t="shared" si="1342"/>
        <v>0</v>
      </c>
      <c r="IC451" s="57" t="str">
        <f t="shared" si="1343"/>
        <v/>
      </c>
      <c r="ID451" s="42"/>
      <c r="IE451" s="2" t="str">
        <f t="shared" si="1344"/>
        <v/>
      </c>
      <c r="IF451" s="60" t="e">
        <f t="shared" si="1345"/>
        <v>#DIV/0!</v>
      </c>
      <c r="IG451" s="60" t="str">
        <f t="shared" si="1346"/>
        <v/>
      </c>
      <c r="IH451" s="60" t="str">
        <f t="shared" si="1347"/>
        <v>zinco-</v>
      </c>
      <c r="II451" s="60" t="str">
        <f t="shared" si="1348"/>
        <v>mangano-</v>
      </c>
      <c r="IJ451" s="60" t="e">
        <f t="shared" si="1349"/>
        <v>#DIV/0!</v>
      </c>
      <c r="IK451" s="60" t="e">
        <f t="shared" si="1350"/>
        <v>#DIV/0!</v>
      </c>
      <c r="IL451" s="60" t="e">
        <f t="shared" si="1351"/>
        <v>#DIV/0!</v>
      </c>
      <c r="IM451" s="60" t="e">
        <f t="shared" si="1352"/>
        <v>#DIV/0!</v>
      </c>
      <c r="IN451" s="60" t="str">
        <f t="shared" si="1353"/>
        <v/>
      </c>
      <c r="IO451" s="60" t="str">
        <f t="shared" si="1354"/>
        <v/>
      </c>
      <c r="IP451" s="57"/>
      <c r="IQ451" s="57" t="str">
        <f t="shared" si="1355"/>
        <v>ERROR!!</v>
      </c>
    </row>
    <row r="452" spans="24:251">
      <c r="X452" s="29">
        <f t="shared" si="1211"/>
        <v>0</v>
      </c>
      <c r="Y452" s="29">
        <f t="shared" si="1212"/>
        <v>0</v>
      </c>
      <c r="Z452" s="29" t="e">
        <f t="shared" si="1213"/>
        <v>#DIV/0!</v>
      </c>
      <c r="AA452" s="29" t="e">
        <f t="shared" si="1214"/>
        <v>#DIV/0!</v>
      </c>
      <c r="AB452" s="29" t="e">
        <f t="shared" si="1215"/>
        <v>#DIV/0!</v>
      </c>
      <c r="AC452" s="29" t="e">
        <f t="shared" si="1216"/>
        <v>#DIV/0!</v>
      </c>
      <c r="AF452" s="23">
        <v>60.084299999999999</v>
      </c>
      <c r="AG452" s="23">
        <v>79.878799999999998</v>
      </c>
      <c r="AH452" s="23">
        <v>101.96120000000001</v>
      </c>
      <c r="AI452" s="23">
        <v>151.99039999999999</v>
      </c>
      <c r="AJ452" s="23">
        <v>159.69</v>
      </c>
      <c r="AK452" s="23">
        <v>71.846400000000003</v>
      </c>
      <c r="AL452" s="23">
        <v>70.9375</v>
      </c>
      <c r="AM452" s="23">
        <v>40.304400000000001</v>
      </c>
      <c r="AN452" s="23">
        <v>56.077399999999997</v>
      </c>
      <c r="AO452" s="23">
        <v>61.978999999999999</v>
      </c>
      <c r="AP452" s="23">
        <v>94.195999999999998</v>
      </c>
      <c r="AQ452" s="23">
        <v>18.998000000000001</v>
      </c>
      <c r="AR452" s="23">
        <v>35.450000000000003</v>
      </c>
      <c r="AS452" s="23">
        <v>29.88</v>
      </c>
      <c r="AT452" s="23">
        <v>74.691999999999993</v>
      </c>
      <c r="AU452" s="23">
        <v>81.39</v>
      </c>
      <c r="AX452" s="54">
        <f t="shared" si="1217"/>
        <v>0</v>
      </c>
      <c r="AY452" s="54">
        <f t="shared" si="1218"/>
        <v>0</v>
      </c>
      <c r="AZ452" s="54">
        <f t="shared" si="1219"/>
        <v>0</v>
      </c>
      <c r="BA452" s="54">
        <f t="shared" si="1220"/>
        <v>0</v>
      </c>
      <c r="BB452" s="54">
        <f t="shared" si="1221"/>
        <v>0</v>
      </c>
      <c r="BC452" s="54">
        <f t="shared" si="1222"/>
        <v>0</v>
      </c>
      <c r="BD452" s="54">
        <f t="shared" si="1223"/>
        <v>0</v>
      </c>
      <c r="BE452" s="54">
        <f t="shared" si="1224"/>
        <v>0</v>
      </c>
      <c r="BF452" s="54">
        <f t="shared" si="1225"/>
        <v>0</v>
      </c>
      <c r="BG452" s="54">
        <f t="shared" si="1226"/>
        <v>0</v>
      </c>
      <c r="BH452" s="54">
        <f t="shared" si="1227"/>
        <v>0</v>
      </c>
      <c r="BI452" s="54">
        <f t="shared" si="1228"/>
        <v>0</v>
      </c>
      <c r="BJ452" s="54">
        <f t="shared" si="1229"/>
        <v>0</v>
      </c>
      <c r="BK452" s="54">
        <f t="shared" si="1230"/>
        <v>0</v>
      </c>
      <c r="BL452" s="54">
        <f t="shared" si="1231"/>
        <v>0</v>
      </c>
      <c r="BM452" s="42"/>
      <c r="BO452" s="54">
        <f>'Norm-coeff'!$C$2+$AX452*'Norm-coeff'!$D$2+$AY452*'Norm-coeff'!$E$2+$AZ452*'Norm-coeff'!$F$2+$BA452*'Norm-coeff'!$G$2+$BB452*'Norm-coeff'!$H$2+$BC452*'Norm-coeff'!$I$2+$BD452*'Norm-coeff'!$J$2+$BE452*'Norm-coeff'!$K$2+$BF452*'Norm-coeff'!$L$2+$BG452*'Norm-coeff'!$M$2+$BH452*'Norm-coeff'!$N$2+$BI452*'Norm-coeff'!$O$2</f>
        <v>5.4045421474420303</v>
      </c>
      <c r="BP452" s="54">
        <f>'Norm-coeff'!$C$3+$AX452*'Norm-coeff'!$D$3+$AY452*'Norm-coeff'!$E$3+$AZ452*'Norm-coeff'!$F$3+$BA452*'Norm-coeff'!$G$3+$BB452*'Norm-coeff'!$H$3+$BC452*'Norm-coeff'!$I$3+$BD452*'Norm-coeff'!$J$3+$BE452*'Norm-coeff'!$K$3+$BF452*'Norm-coeff'!$L$3+$BG452*'Norm-coeff'!$M$3+$BH452*'Norm-coeff'!$N$3+$BI452*'Norm-coeff'!$O$3</f>
        <v>3.15319116612705</v>
      </c>
      <c r="BQ452" s="54">
        <f>'Norm-coeff'!$C$4+$AX452*'Norm-coeff'!$D$4+$AY452*'Norm-coeff'!$E$4+$AZ452*'Norm-coeff'!$F$4+$BA452*'Norm-coeff'!$G$4+$BB452*'Norm-coeff'!$H$4+$BC452*'Norm-coeff'!$I$4+$BD452*'Norm-coeff'!$J$4+$BE452*'Norm-coeff'!$K$4+$BF452*'Norm-coeff'!$L$4+$BG452*'Norm-coeff'!$M$4+$BH452*'Norm-coeff'!$N$4+$BI452*'Norm-coeff'!$O$4</f>
        <v>1.42115649462768</v>
      </c>
      <c r="BR452" s="54">
        <f>'Norm-coeff'!$C$5+$AX452*'Norm-coeff'!$D$5+$AY452*'Norm-coeff'!$E$5+$AZ452*'Norm-coeff'!$F$5+$BA452*'Norm-coeff'!$G$5+$BB452*'Norm-coeff'!$H$5+$BC452*'Norm-coeff'!$I$5+$BD452*'Norm-coeff'!$J$5+$BE452*'Norm-coeff'!$K$5+$BF452*'Norm-coeff'!$L$5+$BG452*'Norm-coeff'!$M$5+$BH452*'Norm-coeff'!$N$5+$BI452*'Norm-coeff'!$O$5</f>
        <v>1.0553329241296201</v>
      </c>
      <c r="BS452" s="54">
        <f>'Norm-coeff'!$C$6+$AX452*'Norm-coeff'!$D$6+$AY452*'Norm-coeff'!$E$6+$AZ452*'Norm-coeff'!$F$6+$BA452*'Norm-coeff'!$G$6+$BB452*'Norm-coeff'!$H$6+$BC452*'Norm-coeff'!$I$6+$BD452*'Norm-coeff'!$J$6+$BE452*'Norm-coeff'!$K$6+$BF452*'Norm-coeff'!$L$6+$BG452*'Norm-coeff'!$M$6+$BH452*'Norm-coeff'!$N$6+$BI452*'Norm-coeff'!$O$6</f>
        <v>-1.48700885495103E-2</v>
      </c>
      <c r="BT452" s="54">
        <f>'Norm-coeff'!$C$7+$AX452*'Norm-coeff'!$D$7+$AY452*'Norm-coeff'!$E$7+$AZ452*'Norm-coeff'!$F$7+$BA452*'Norm-coeff'!$G$7+$BB452*'Norm-coeff'!$H$7+$BC452*'Norm-coeff'!$I$7+$BD452*'Norm-coeff'!$J$7+$BE452*'Norm-coeff'!$K$7+$BF452*'Norm-coeff'!$L$7+$BG452*'Norm-coeff'!$M$7+$BH452*'Norm-coeff'!$N$7+$BI452*'Norm-coeff'!$O$7</f>
        <v>2.0907583608832998</v>
      </c>
      <c r="BU452" s="54">
        <f>'Norm-coeff'!$C$8+$AX452*'Norm-coeff'!$D$8+$AY452*'Norm-coeff'!$E$8+$AZ452*'Norm-coeff'!$F$8+$BA452*'Norm-coeff'!$G$8+$BB452*'Norm-coeff'!$H$8+$BC452*'Norm-coeff'!$I$8+$BD452*'Norm-coeff'!$J$8+$BE452*'Norm-coeff'!$K$8+$BF452*'Norm-coeff'!$L$8+$BG452*'Norm-coeff'!$M$8+$BH452*'Norm-coeff'!$N$8+$BI452*'Norm-coeff'!$O$8</f>
        <v>0.65894159836244504</v>
      </c>
      <c r="BV452" s="54">
        <f>'Norm-coeff'!$C$9+$AX452*'Norm-coeff'!$D$9+$AY452*'Norm-coeff'!$E$9+$AZ452*'Norm-coeff'!$F$9+$BA452*'Norm-coeff'!$G$9+$BB452*'Norm-coeff'!$H$9+$BC452*'Norm-coeff'!$I$9+$BD452*'Norm-coeff'!$J$9+$BE452*'Norm-coeff'!$K$9+$BF452*'Norm-coeff'!$L$9+$BG452*'Norm-coeff'!$M$9+$BH452*'Norm-coeff'!$N$9+$BI452*'Norm-coeff'!$O$9</f>
        <v>1.48961085014701</v>
      </c>
      <c r="BW452" s="54">
        <f>'Norm-coeff'!$C$10+$AX452*'Norm-coeff'!$D$10+$AY452*'Norm-coeff'!$E$10+$AZ452*'Norm-coeff'!$F$10+$BA452*'Norm-coeff'!$G$10+$BB452*'Norm-coeff'!$H$10+$BC452*'Norm-coeff'!$I$10+$BD452*'Norm-coeff'!$J$10+$BE452*'Norm-coeff'!$K$10+$BF452*'Norm-coeff'!$L$10+$BG452*'Norm-coeff'!$M$10+$BH452*'Norm-coeff'!$N$10+$BI452*'Norm-coeff'!$O$10</f>
        <v>1.42058735749591</v>
      </c>
      <c r="BX452" s="54">
        <f>'Norm-coeff'!$C$11+$AX452*'Norm-coeff'!$D$11+$AY452*'Norm-coeff'!$E$11+$AZ452*'Norm-coeff'!$F$11+$BA452*'Norm-coeff'!$G$11+$BB452*'Norm-coeff'!$H$11+$BC452*'Norm-coeff'!$I$11+$BD452*'Norm-coeff'!$J$11+$BE452*'Norm-coeff'!$K$11+$BF452*'Norm-coeff'!$L$11+$BG452*'Norm-coeff'!$M$11+$BH452*'Norm-coeff'!$N$11+$BI452*'Norm-coeff'!$O$11</f>
        <v>0.221233014421479</v>
      </c>
      <c r="BY452" s="54">
        <f>'Norm-coeff'!$C$12+$AX452*'Norm-coeff'!$D$12+$AY452*'Norm-coeff'!$E$12+$AZ452*'Norm-coeff'!$F$12+$BA452*'Norm-coeff'!$G$12+$BB452*'Norm-coeff'!$H$12+$BC452*'Norm-coeff'!$I$12+$BD452*'Norm-coeff'!$J$12+$BE452*'Norm-coeff'!$K$12+$BF452*'Norm-coeff'!$L$12+$BG452*'Norm-coeff'!$M$12+$BH452*'Norm-coeff'!$N$12+$BI452*'Norm-coeff'!$O$12</f>
        <v>0.283527502056037</v>
      </c>
      <c r="BZ452" s="54">
        <f>'Norm-coeff'!$C$13+$AX452*'Norm-coeff'!$D$13+$AY452*'Norm-coeff'!$E$13+$AZ452*'Norm-coeff'!$F$13+$BA452*'Norm-coeff'!$G$13+$BB452*'Norm-coeff'!$H$13+$BC452*'Norm-coeff'!$I$13+$BD452*'Norm-coeff'!$J$13+$BE452*'Norm-coeff'!$K$13+$BF452*'Norm-coeff'!$L$13+$BG452*'Norm-coeff'!$M$13+$BH452*'Norm-coeff'!$N$13+$BI452*'Norm-coeff'!$O$13</f>
        <v>-4.1864930554451202E-2</v>
      </c>
      <c r="CA452" s="54">
        <f>'Norm-coeff'!$C$14+$AX452*'Norm-coeff'!$D$14+$AY452*'Norm-coeff'!$E$14+$AZ452*'Norm-coeff'!$F$14+$BA452*'Norm-coeff'!$G$14+$BB452*'Norm-coeff'!$H$14+$BC452*'Norm-coeff'!$I$14+$BD452*'Norm-coeff'!$J$14+$BE452*'Norm-coeff'!$K$14+$BF452*'Norm-coeff'!$L$14+$BG452*'Norm-coeff'!$M$14+$BH452*'Norm-coeff'!$N$14+$BI452*'Norm-coeff'!$O$14</f>
        <v>4.2526983164477103</v>
      </c>
      <c r="CC452" s="54">
        <f t="shared" si="1356"/>
        <v>0</v>
      </c>
      <c r="CG452" s="54">
        <f t="shared" si="1232"/>
        <v>0</v>
      </c>
      <c r="CH452" s="54">
        <f t="shared" ref="CH452:CH515" si="1383">IF(OR(AZ452&lt;=0,BP452&lt;0),0,BP452)</f>
        <v>0</v>
      </c>
      <c r="CI452" s="54">
        <f t="shared" si="1233"/>
        <v>0</v>
      </c>
      <c r="CJ452" s="56">
        <f t="shared" si="1234"/>
        <v>0</v>
      </c>
      <c r="CK452" s="54">
        <f t="shared" si="1235"/>
        <v>0</v>
      </c>
      <c r="CL452" s="54">
        <f t="shared" si="1236"/>
        <v>0</v>
      </c>
      <c r="CM452" s="54">
        <f t="shared" si="1237"/>
        <v>0</v>
      </c>
      <c r="CN452" s="54">
        <f t="shared" si="1238"/>
        <v>0</v>
      </c>
      <c r="CO452" s="54">
        <f t="shared" si="1239"/>
        <v>0</v>
      </c>
      <c r="CP452" s="54">
        <f t="shared" si="1240"/>
        <v>0</v>
      </c>
      <c r="CQ452" s="54">
        <f t="shared" si="1241"/>
        <v>0</v>
      </c>
      <c r="CR452" s="54">
        <f t="shared" si="1242"/>
        <v>0</v>
      </c>
      <c r="CS452" s="54">
        <f t="shared" si="1243"/>
        <v>0</v>
      </c>
      <c r="CU452" s="54">
        <f t="shared" si="1244"/>
        <v>0</v>
      </c>
      <c r="CV452" s="54">
        <f t="shared" si="1245"/>
        <v>0</v>
      </c>
      <c r="CW452" s="54">
        <f t="shared" si="1246"/>
        <v>0</v>
      </c>
      <c r="CX452" s="54">
        <f t="shared" si="1247"/>
        <v>0</v>
      </c>
      <c r="CZ452" s="54">
        <f t="shared" si="1248"/>
        <v>0</v>
      </c>
      <c r="DA452" s="54">
        <f t="shared" si="1249"/>
        <v>0</v>
      </c>
      <c r="DB452" s="54">
        <f t="shared" si="1250"/>
        <v>0</v>
      </c>
      <c r="DC452" s="54">
        <f t="shared" si="1251"/>
        <v>0</v>
      </c>
      <c r="DD452" s="54">
        <f t="shared" si="1252"/>
        <v>0</v>
      </c>
      <c r="DE452" s="54">
        <f t="shared" si="1253"/>
        <v>0</v>
      </c>
      <c r="DF452" s="54">
        <f t="shared" si="1254"/>
        <v>0</v>
      </c>
      <c r="DG452" s="54">
        <f t="shared" si="1255"/>
        <v>2</v>
      </c>
      <c r="DH452" s="71">
        <f t="shared" si="1256"/>
        <v>0</v>
      </c>
      <c r="DI452" s="71">
        <f t="shared" si="1257"/>
        <v>0</v>
      </c>
      <c r="DJ452" s="54">
        <f t="shared" si="1258"/>
        <v>0</v>
      </c>
      <c r="DK452" s="54">
        <f t="shared" si="1259"/>
        <v>2</v>
      </c>
      <c r="DL452" s="4">
        <f t="shared" si="1357"/>
        <v>0</v>
      </c>
      <c r="DM452" s="3">
        <f t="shared" si="1260"/>
        <v>0</v>
      </c>
      <c r="DN452" s="3">
        <f t="shared" si="1261"/>
        <v>0</v>
      </c>
      <c r="DO452" s="4" t="e">
        <f t="shared" si="1262"/>
        <v>#DIV/0!</v>
      </c>
      <c r="DP452" s="57"/>
      <c r="DQ452" s="57"/>
      <c r="DR452" s="56">
        <f t="shared" si="1358"/>
        <v>2</v>
      </c>
      <c r="DS452" s="56">
        <f t="shared" si="1359"/>
        <v>0</v>
      </c>
      <c r="DT452" s="38">
        <f t="shared" si="1360"/>
        <v>0</v>
      </c>
      <c r="DU452" s="38">
        <f t="shared" si="1263"/>
        <v>2</v>
      </c>
      <c r="DV452" s="38">
        <f t="shared" si="1361"/>
        <v>0</v>
      </c>
      <c r="DW452" s="39">
        <f t="shared" si="1362"/>
        <v>0</v>
      </c>
      <c r="DX452" s="39">
        <f t="shared" si="1363"/>
        <v>0</v>
      </c>
      <c r="DY452" s="39">
        <f t="shared" si="1364"/>
        <v>0</v>
      </c>
      <c r="DZ452" s="39">
        <f t="shared" si="1365"/>
        <v>0</v>
      </c>
      <c r="EA452" s="39">
        <f t="shared" si="1366"/>
        <v>0</v>
      </c>
      <c r="EB452" s="37" t="e">
        <f t="shared" si="1264"/>
        <v>#DIV/0!</v>
      </c>
      <c r="EC452" s="37" t="e">
        <f t="shared" si="1265"/>
        <v>#DIV/0!</v>
      </c>
      <c r="ED452" s="37" t="e">
        <f t="shared" si="1266"/>
        <v>#DIV/0!</v>
      </c>
      <c r="EE452" s="37" t="e">
        <f t="shared" si="1267"/>
        <v>#DIV/0!</v>
      </c>
      <c r="EF452" s="39" t="e">
        <f t="shared" si="1268"/>
        <v>#DIV/0!</v>
      </c>
      <c r="EG452" s="37" t="e">
        <f t="shared" si="1269"/>
        <v>#DIV/0!</v>
      </c>
      <c r="EH452" s="37" t="e">
        <f t="shared" si="1270"/>
        <v>#DIV/0!</v>
      </c>
      <c r="EI452" s="11" t="b">
        <f t="shared" si="1271"/>
        <v>1</v>
      </c>
      <c r="EJ452" s="11" t="b">
        <f t="shared" si="1272"/>
        <v>0</v>
      </c>
      <c r="EK452" s="39" t="e">
        <f t="shared" si="1273"/>
        <v>#DIV/0!</v>
      </c>
      <c r="EL452" s="39" t="e">
        <f t="shared" si="1274"/>
        <v>#DIV/0!</v>
      </c>
      <c r="EM452" s="39" t="e">
        <f t="shared" si="1275"/>
        <v>#DIV/0!</v>
      </c>
      <c r="EN452" s="39" t="e">
        <f t="shared" si="1276"/>
        <v>#DIV/0!</v>
      </c>
      <c r="EO452" s="39" t="e">
        <f t="shared" si="1277"/>
        <v>#DIV/0!</v>
      </c>
      <c r="EP452" s="39" t="e">
        <f t="shared" si="1278"/>
        <v>#DIV/0!</v>
      </c>
      <c r="EQ452" s="39" t="e">
        <f t="shared" si="1279"/>
        <v>#DIV/0!</v>
      </c>
      <c r="ER452" s="39" t="e">
        <f t="shared" si="1280"/>
        <v>#DIV/0!</v>
      </c>
      <c r="ES452" s="58" t="str">
        <f t="shared" si="1281"/>
        <v>(OH,F,Cl)-dominate amphibole</v>
      </c>
      <c r="ET452" s="58" t="e">
        <f t="shared" si="1282"/>
        <v>#N/A</v>
      </c>
      <c r="EU452" s="56">
        <f t="shared" si="1367"/>
        <v>0</v>
      </c>
      <c r="EV452" s="56">
        <f t="shared" si="1368"/>
        <v>0</v>
      </c>
      <c r="EW452" s="56">
        <f t="shared" si="1369"/>
        <v>0</v>
      </c>
      <c r="EX452" s="56">
        <f t="shared" si="1370"/>
        <v>0</v>
      </c>
      <c r="EY452" s="56">
        <f t="shared" si="1371"/>
        <v>0</v>
      </c>
      <c r="EZ452" s="56">
        <f t="shared" si="1372"/>
        <v>0</v>
      </c>
      <c r="FA452" s="39">
        <f t="shared" si="1373"/>
        <v>0</v>
      </c>
      <c r="FB452" s="39">
        <f t="shared" si="1374"/>
        <v>0</v>
      </c>
      <c r="FC452" s="54">
        <f t="shared" si="1375"/>
        <v>0</v>
      </c>
      <c r="FD452" s="54">
        <f t="shared" si="1376"/>
        <v>0</v>
      </c>
      <c r="FE452" s="39">
        <f t="shared" si="1377"/>
        <v>0</v>
      </c>
      <c r="FF452" s="54">
        <f t="shared" si="1378"/>
        <v>0</v>
      </c>
      <c r="FG452" s="39">
        <f t="shared" si="1379"/>
        <v>0</v>
      </c>
      <c r="FH452" s="39">
        <f t="shared" si="1283"/>
        <v>0</v>
      </c>
      <c r="FI452" s="39">
        <f t="shared" si="1284"/>
        <v>0</v>
      </c>
      <c r="FJ452" s="39">
        <f t="shared" si="1285"/>
        <v>0</v>
      </c>
      <c r="FK452" s="39" t="e">
        <f t="shared" si="1286"/>
        <v>#DIV/0!</v>
      </c>
      <c r="FL452" s="39" t="e">
        <f t="shared" si="1287"/>
        <v>#DIV/0!</v>
      </c>
      <c r="FM452" s="39" t="e">
        <f t="shared" si="1288"/>
        <v>#DIV/0!</v>
      </c>
      <c r="FN452" s="39">
        <f t="shared" si="1289"/>
        <v>1</v>
      </c>
      <c r="FO452" s="39">
        <f t="shared" si="1380"/>
        <v>0</v>
      </c>
      <c r="FP452" s="39">
        <f t="shared" si="1381"/>
        <v>0</v>
      </c>
      <c r="FQ452" s="39">
        <f t="shared" si="1382"/>
        <v>0</v>
      </c>
      <c r="FR452" s="39">
        <f t="shared" si="1290"/>
        <v>0</v>
      </c>
      <c r="FS452" s="39">
        <f t="shared" si="1291"/>
        <v>0</v>
      </c>
      <c r="FU452" s="39" t="e">
        <f t="shared" si="1292"/>
        <v>#DIV/0!</v>
      </c>
      <c r="FV452" s="39" t="e">
        <f t="shared" si="1293"/>
        <v>#DIV/0!</v>
      </c>
      <c r="FW452" s="39" t="e">
        <f t="shared" si="1294"/>
        <v>#DIV/0!</v>
      </c>
      <c r="FY452" s="39" t="e">
        <f t="shared" si="1295"/>
        <v>#DIV/0!</v>
      </c>
      <c r="FZ452" s="39" t="e">
        <f t="shared" si="1296"/>
        <v>#DIV/0!</v>
      </c>
      <c r="GA452" s="39" t="e">
        <f t="shared" si="1297"/>
        <v>#DIV/0!</v>
      </c>
      <c r="GB452" s="39" t="e">
        <f t="shared" si="1298"/>
        <v>#DIV/0!</v>
      </c>
      <c r="GC452" s="39" t="e">
        <f t="shared" si="1299"/>
        <v>#DIV/0!</v>
      </c>
      <c r="GD452" s="39" t="e">
        <f t="shared" si="1300"/>
        <v>#DIV/0!</v>
      </c>
      <c r="GE452" s="39" t="e">
        <f t="shared" si="1301"/>
        <v>#DIV/0!</v>
      </c>
      <c r="GF452" s="39" t="e">
        <f t="shared" si="1302"/>
        <v>#DIV/0!</v>
      </c>
      <c r="GG452" s="39" t="e">
        <f t="shared" si="1303"/>
        <v>#DIV/0!</v>
      </c>
      <c r="GH452" s="39" t="e">
        <f t="shared" si="1304"/>
        <v>#DIV/0!</v>
      </c>
      <c r="GI452" s="39"/>
      <c r="GJ452" s="39" t="e">
        <f t="shared" si="1305"/>
        <v>#DIV/0!</v>
      </c>
      <c r="GK452" s="39" t="e">
        <f t="shared" si="1306"/>
        <v>#DIV/0!</v>
      </c>
      <c r="GL452" s="39" t="e">
        <f t="shared" si="1307"/>
        <v>#DIV/0!</v>
      </c>
      <c r="GM452" s="39" t="e">
        <f t="shared" si="1308"/>
        <v>#DIV/0!</v>
      </c>
      <c r="GN452" s="39" t="e">
        <f t="shared" si="1309"/>
        <v>#DIV/0!</v>
      </c>
      <c r="GO452" s="57"/>
      <c r="GP452" s="57" t="e">
        <f t="shared" si="1310"/>
        <v>#DIV/0!</v>
      </c>
      <c r="GQ452" s="59" t="e">
        <f t="shared" si="1311"/>
        <v>#DIV/0!</v>
      </c>
      <c r="GR452" s="41" t="e">
        <f t="shared" si="1312"/>
        <v>#DIV/0!</v>
      </c>
      <c r="GS452" s="57" t="e">
        <f t="shared" si="1313"/>
        <v>#DIV/0!</v>
      </c>
      <c r="GT452" s="57" t="e">
        <f t="shared" si="1314"/>
        <v>#DIV/0!</v>
      </c>
      <c r="GU452" s="57" t="e">
        <f t="shared" si="1315"/>
        <v>#DIV/0!</v>
      </c>
      <c r="GV452" s="57"/>
      <c r="GW452" s="42" t="e">
        <f t="shared" si="1316"/>
        <v>#DIV/0!</v>
      </c>
      <c r="GX452" s="42" t="e">
        <f t="shared" si="1317"/>
        <v>#DIV/0!</v>
      </c>
      <c r="GY452" s="42" t="e">
        <f t="shared" si="1318"/>
        <v>#DIV/0!</v>
      </c>
      <c r="GZ452" s="57"/>
      <c r="HA452" s="2" t="e">
        <f t="shared" si="1319"/>
        <v>#DIV/0!</v>
      </c>
      <c r="HB452" s="2" t="e">
        <f t="shared" si="1320"/>
        <v>#DIV/0!</v>
      </c>
      <c r="HC452" s="2" t="e">
        <f t="shared" si="1321"/>
        <v>#DIV/0!</v>
      </c>
      <c r="HD452" s="2" t="e">
        <f t="shared" si="1322"/>
        <v>#DIV/0!</v>
      </c>
      <c r="HE452" s="2" t="e">
        <f t="shared" si="1323"/>
        <v>#DIV/0!</v>
      </c>
      <c r="HF452" s="2" t="e">
        <f t="shared" si="1324"/>
        <v>#DIV/0!</v>
      </c>
      <c r="HG452" s="2" t="e">
        <f t="shared" si="1325"/>
        <v>#DIV/0!</v>
      </c>
      <c r="HH452" s="2" t="e">
        <f t="shared" si="1326"/>
        <v>#DIV/0!</v>
      </c>
      <c r="HI452" s="2" t="e">
        <f t="shared" si="1327"/>
        <v>#DIV/0!</v>
      </c>
      <c r="HJ452" s="11" t="e">
        <f t="shared" si="1328"/>
        <v>#DIV/0!</v>
      </c>
      <c r="HK452" s="60" t="e">
        <f t="shared" si="1329"/>
        <v>#DIV/0!</v>
      </c>
      <c r="HL452" s="57"/>
      <c r="HM452" s="57" t="e">
        <f t="shared" si="1330"/>
        <v>#DIV/0!</v>
      </c>
      <c r="HN452" s="57" t="e">
        <f t="shared" si="1331"/>
        <v>#DIV/0!</v>
      </c>
      <c r="HO452" s="57" t="e">
        <f t="shared" si="1332"/>
        <v>#DIV/0!</v>
      </c>
      <c r="HP452" s="57" t="e">
        <f t="shared" si="1333"/>
        <v>#DIV/0!</v>
      </c>
      <c r="HQ452" s="57" t="e">
        <f t="shared" si="1334"/>
        <v>#DIV/0!</v>
      </c>
      <c r="HR452" s="57"/>
      <c r="HS452" s="57" t="e">
        <f t="shared" si="1335"/>
        <v>#DIV/0!</v>
      </c>
      <c r="HT452" s="57" t="e">
        <f t="shared" si="1336"/>
        <v>#DIV/0!</v>
      </c>
      <c r="HU452" s="57" t="e">
        <f t="shared" si="1337"/>
        <v>#DIV/0!</v>
      </c>
      <c r="HV452" s="57" t="e">
        <f t="shared" si="1338"/>
        <v>#DIV/0!</v>
      </c>
      <c r="HW452" s="57" t="e">
        <f t="shared" si="1339"/>
        <v>#DIV/0!</v>
      </c>
      <c r="HX452" s="57"/>
      <c r="HY452" s="57" t="e">
        <f t="shared" si="1340"/>
        <v>#DIV/0!</v>
      </c>
      <c r="HZ452" s="57" t="e">
        <f t="shared" si="1341"/>
        <v>#DIV/0!</v>
      </c>
      <c r="IA452" s="57"/>
      <c r="IB452" s="61">
        <f t="shared" si="1342"/>
        <v>0</v>
      </c>
      <c r="IC452" s="57" t="str">
        <f t="shared" si="1343"/>
        <v/>
      </c>
      <c r="ID452" s="42"/>
      <c r="IE452" s="2" t="str">
        <f t="shared" si="1344"/>
        <v/>
      </c>
      <c r="IF452" s="60" t="e">
        <f t="shared" si="1345"/>
        <v>#DIV/0!</v>
      </c>
      <c r="IG452" s="60" t="str">
        <f t="shared" si="1346"/>
        <v/>
      </c>
      <c r="IH452" s="60" t="str">
        <f t="shared" si="1347"/>
        <v>zinco-</v>
      </c>
      <c r="II452" s="60" t="str">
        <f t="shared" si="1348"/>
        <v>mangano-</v>
      </c>
      <c r="IJ452" s="60" t="e">
        <f t="shared" si="1349"/>
        <v>#DIV/0!</v>
      </c>
      <c r="IK452" s="60" t="e">
        <f t="shared" si="1350"/>
        <v>#DIV/0!</v>
      </c>
      <c r="IL452" s="60" t="e">
        <f t="shared" si="1351"/>
        <v>#DIV/0!</v>
      </c>
      <c r="IM452" s="60" t="e">
        <f t="shared" si="1352"/>
        <v>#DIV/0!</v>
      </c>
      <c r="IN452" s="60" t="str">
        <f t="shared" si="1353"/>
        <v/>
      </c>
      <c r="IO452" s="60" t="str">
        <f t="shared" si="1354"/>
        <v/>
      </c>
      <c r="IP452" s="57"/>
      <c r="IQ452" s="57" t="str">
        <f t="shared" si="1355"/>
        <v>ERROR!!</v>
      </c>
    </row>
    <row r="453" spans="24:251">
      <c r="X453" s="29">
        <f t="shared" si="1211"/>
        <v>0</v>
      </c>
      <c r="Y453" s="29">
        <f t="shared" si="1212"/>
        <v>0</v>
      </c>
      <c r="Z453" s="29" t="e">
        <f t="shared" si="1213"/>
        <v>#DIV/0!</v>
      </c>
      <c r="AA453" s="29" t="e">
        <f t="shared" si="1214"/>
        <v>#DIV/0!</v>
      </c>
      <c r="AB453" s="29" t="e">
        <f t="shared" si="1215"/>
        <v>#DIV/0!</v>
      </c>
      <c r="AC453" s="29" t="e">
        <f t="shared" si="1216"/>
        <v>#DIV/0!</v>
      </c>
      <c r="AF453" s="23">
        <v>60.084299999999999</v>
      </c>
      <c r="AG453" s="23">
        <v>79.878799999999998</v>
      </c>
      <c r="AH453" s="23">
        <v>101.96120000000001</v>
      </c>
      <c r="AI453" s="23">
        <v>151.99039999999999</v>
      </c>
      <c r="AJ453" s="23">
        <v>159.69</v>
      </c>
      <c r="AK453" s="23">
        <v>71.846400000000003</v>
      </c>
      <c r="AL453" s="23">
        <v>70.9375</v>
      </c>
      <c r="AM453" s="23">
        <v>40.304400000000001</v>
      </c>
      <c r="AN453" s="23">
        <v>56.077399999999997</v>
      </c>
      <c r="AO453" s="23">
        <v>61.978999999999999</v>
      </c>
      <c r="AP453" s="23">
        <v>94.195999999999998</v>
      </c>
      <c r="AQ453" s="23">
        <v>18.998000000000001</v>
      </c>
      <c r="AR453" s="23">
        <v>35.450000000000003</v>
      </c>
      <c r="AS453" s="23">
        <v>29.88</v>
      </c>
      <c r="AT453" s="23">
        <v>74.691999999999993</v>
      </c>
      <c r="AU453" s="23">
        <v>81.39</v>
      </c>
      <c r="AX453" s="54">
        <f t="shared" si="1217"/>
        <v>0</v>
      </c>
      <c r="AY453" s="54">
        <f t="shared" si="1218"/>
        <v>0</v>
      </c>
      <c r="AZ453" s="54">
        <f t="shared" si="1219"/>
        <v>0</v>
      </c>
      <c r="BA453" s="54">
        <f t="shared" si="1220"/>
        <v>0</v>
      </c>
      <c r="BB453" s="54">
        <f t="shared" si="1221"/>
        <v>0</v>
      </c>
      <c r="BC453" s="54">
        <f t="shared" si="1222"/>
        <v>0</v>
      </c>
      <c r="BD453" s="54">
        <f t="shared" si="1223"/>
        <v>0</v>
      </c>
      <c r="BE453" s="54">
        <f t="shared" si="1224"/>
        <v>0</v>
      </c>
      <c r="BF453" s="54">
        <f t="shared" si="1225"/>
        <v>0</v>
      </c>
      <c r="BG453" s="54">
        <f t="shared" si="1226"/>
        <v>0</v>
      </c>
      <c r="BH453" s="54">
        <f t="shared" si="1227"/>
        <v>0</v>
      </c>
      <c r="BI453" s="54">
        <f t="shared" si="1228"/>
        <v>0</v>
      </c>
      <c r="BJ453" s="54">
        <f t="shared" si="1229"/>
        <v>0</v>
      </c>
      <c r="BK453" s="54">
        <f t="shared" si="1230"/>
        <v>0</v>
      </c>
      <c r="BL453" s="54">
        <f t="shared" si="1231"/>
        <v>0</v>
      </c>
      <c r="BM453" s="42"/>
      <c r="BO453" s="54">
        <f>'Norm-coeff'!$C$2+$AX453*'Norm-coeff'!$D$2+$AY453*'Norm-coeff'!$E$2+$AZ453*'Norm-coeff'!$F$2+$BA453*'Norm-coeff'!$G$2+$BB453*'Norm-coeff'!$H$2+$BC453*'Norm-coeff'!$I$2+$BD453*'Norm-coeff'!$J$2+$BE453*'Norm-coeff'!$K$2+$BF453*'Norm-coeff'!$L$2+$BG453*'Norm-coeff'!$M$2+$BH453*'Norm-coeff'!$N$2+$BI453*'Norm-coeff'!$O$2</f>
        <v>5.4045421474420303</v>
      </c>
      <c r="BP453" s="54">
        <f>'Norm-coeff'!$C$3+$AX453*'Norm-coeff'!$D$3+$AY453*'Norm-coeff'!$E$3+$AZ453*'Norm-coeff'!$F$3+$BA453*'Norm-coeff'!$G$3+$BB453*'Norm-coeff'!$H$3+$BC453*'Norm-coeff'!$I$3+$BD453*'Norm-coeff'!$J$3+$BE453*'Norm-coeff'!$K$3+$BF453*'Norm-coeff'!$L$3+$BG453*'Norm-coeff'!$M$3+$BH453*'Norm-coeff'!$N$3+$BI453*'Norm-coeff'!$O$3</f>
        <v>3.15319116612705</v>
      </c>
      <c r="BQ453" s="54">
        <f>'Norm-coeff'!$C$4+$AX453*'Norm-coeff'!$D$4+$AY453*'Norm-coeff'!$E$4+$AZ453*'Norm-coeff'!$F$4+$BA453*'Norm-coeff'!$G$4+$BB453*'Norm-coeff'!$H$4+$BC453*'Norm-coeff'!$I$4+$BD453*'Norm-coeff'!$J$4+$BE453*'Norm-coeff'!$K$4+$BF453*'Norm-coeff'!$L$4+$BG453*'Norm-coeff'!$M$4+$BH453*'Norm-coeff'!$N$4+$BI453*'Norm-coeff'!$O$4</f>
        <v>1.42115649462768</v>
      </c>
      <c r="BR453" s="54">
        <f>'Norm-coeff'!$C$5+$AX453*'Norm-coeff'!$D$5+$AY453*'Norm-coeff'!$E$5+$AZ453*'Norm-coeff'!$F$5+$BA453*'Norm-coeff'!$G$5+$BB453*'Norm-coeff'!$H$5+$BC453*'Norm-coeff'!$I$5+$BD453*'Norm-coeff'!$J$5+$BE453*'Norm-coeff'!$K$5+$BF453*'Norm-coeff'!$L$5+$BG453*'Norm-coeff'!$M$5+$BH453*'Norm-coeff'!$N$5+$BI453*'Norm-coeff'!$O$5</f>
        <v>1.0553329241296201</v>
      </c>
      <c r="BS453" s="54">
        <f>'Norm-coeff'!$C$6+$AX453*'Norm-coeff'!$D$6+$AY453*'Norm-coeff'!$E$6+$AZ453*'Norm-coeff'!$F$6+$BA453*'Norm-coeff'!$G$6+$BB453*'Norm-coeff'!$H$6+$BC453*'Norm-coeff'!$I$6+$BD453*'Norm-coeff'!$J$6+$BE453*'Norm-coeff'!$K$6+$BF453*'Norm-coeff'!$L$6+$BG453*'Norm-coeff'!$M$6+$BH453*'Norm-coeff'!$N$6+$BI453*'Norm-coeff'!$O$6</f>
        <v>-1.48700885495103E-2</v>
      </c>
      <c r="BT453" s="54">
        <f>'Norm-coeff'!$C$7+$AX453*'Norm-coeff'!$D$7+$AY453*'Norm-coeff'!$E$7+$AZ453*'Norm-coeff'!$F$7+$BA453*'Norm-coeff'!$G$7+$BB453*'Norm-coeff'!$H$7+$BC453*'Norm-coeff'!$I$7+$BD453*'Norm-coeff'!$J$7+$BE453*'Norm-coeff'!$K$7+$BF453*'Norm-coeff'!$L$7+$BG453*'Norm-coeff'!$M$7+$BH453*'Norm-coeff'!$N$7+$BI453*'Norm-coeff'!$O$7</f>
        <v>2.0907583608832998</v>
      </c>
      <c r="BU453" s="54">
        <f>'Norm-coeff'!$C$8+$AX453*'Norm-coeff'!$D$8+$AY453*'Norm-coeff'!$E$8+$AZ453*'Norm-coeff'!$F$8+$BA453*'Norm-coeff'!$G$8+$BB453*'Norm-coeff'!$H$8+$BC453*'Norm-coeff'!$I$8+$BD453*'Norm-coeff'!$J$8+$BE453*'Norm-coeff'!$K$8+$BF453*'Norm-coeff'!$L$8+$BG453*'Norm-coeff'!$M$8+$BH453*'Norm-coeff'!$N$8+$BI453*'Norm-coeff'!$O$8</f>
        <v>0.65894159836244504</v>
      </c>
      <c r="BV453" s="54">
        <f>'Norm-coeff'!$C$9+$AX453*'Norm-coeff'!$D$9+$AY453*'Norm-coeff'!$E$9+$AZ453*'Norm-coeff'!$F$9+$BA453*'Norm-coeff'!$G$9+$BB453*'Norm-coeff'!$H$9+$BC453*'Norm-coeff'!$I$9+$BD453*'Norm-coeff'!$J$9+$BE453*'Norm-coeff'!$K$9+$BF453*'Norm-coeff'!$L$9+$BG453*'Norm-coeff'!$M$9+$BH453*'Norm-coeff'!$N$9+$BI453*'Norm-coeff'!$O$9</f>
        <v>1.48961085014701</v>
      </c>
      <c r="BW453" s="54">
        <f>'Norm-coeff'!$C$10+$AX453*'Norm-coeff'!$D$10+$AY453*'Norm-coeff'!$E$10+$AZ453*'Norm-coeff'!$F$10+$BA453*'Norm-coeff'!$G$10+$BB453*'Norm-coeff'!$H$10+$BC453*'Norm-coeff'!$I$10+$BD453*'Norm-coeff'!$J$10+$BE453*'Norm-coeff'!$K$10+$BF453*'Norm-coeff'!$L$10+$BG453*'Norm-coeff'!$M$10+$BH453*'Norm-coeff'!$N$10+$BI453*'Norm-coeff'!$O$10</f>
        <v>1.42058735749591</v>
      </c>
      <c r="BX453" s="54">
        <f>'Norm-coeff'!$C$11+$AX453*'Norm-coeff'!$D$11+$AY453*'Norm-coeff'!$E$11+$AZ453*'Norm-coeff'!$F$11+$BA453*'Norm-coeff'!$G$11+$BB453*'Norm-coeff'!$H$11+$BC453*'Norm-coeff'!$I$11+$BD453*'Norm-coeff'!$J$11+$BE453*'Norm-coeff'!$K$11+$BF453*'Norm-coeff'!$L$11+$BG453*'Norm-coeff'!$M$11+$BH453*'Norm-coeff'!$N$11+$BI453*'Norm-coeff'!$O$11</f>
        <v>0.221233014421479</v>
      </c>
      <c r="BY453" s="54">
        <f>'Norm-coeff'!$C$12+$AX453*'Norm-coeff'!$D$12+$AY453*'Norm-coeff'!$E$12+$AZ453*'Norm-coeff'!$F$12+$BA453*'Norm-coeff'!$G$12+$BB453*'Norm-coeff'!$H$12+$BC453*'Norm-coeff'!$I$12+$BD453*'Norm-coeff'!$J$12+$BE453*'Norm-coeff'!$K$12+$BF453*'Norm-coeff'!$L$12+$BG453*'Norm-coeff'!$M$12+$BH453*'Norm-coeff'!$N$12+$BI453*'Norm-coeff'!$O$12</f>
        <v>0.283527502056037</v>
      </c>
      <c r="BZ453" s="54">
        <f>'Norm-coeff'!$C$13+$AX453*'Norm-coeff'!$D$13+$AY453*'Norm-coeff'!$E$13+$AZ453*'Norm-coeff'!$F$13+$BA453*'Norm-coeff'!$G$13+$BB453*'Norm-coeff'!$H$13+$BC453*'Norm-coeff'!$I$13+$BD453*'Norm-coeff'!$J$13+$BE453*'Norm-coeff'!$K$13+$BF453*'Norm-coeff'!$L$13+$BG453*'Norm-coeff'!$M$13+$BH453*'Norm-coeff'!$N$13+$BI453*'Norm-coeff'!$O$13</f>
        <v>-4.1864930554451202E-2</v>
      </c>
      <c r="CA453" s="54">
        <f>'Norm-coeff'!$C$14+$AX453*'Norm-coeff'!$D$14+$AY453*'Norm-coeff'!$E$14+$AZ453*'Norm-coeff'!$F$14+$BA453*'Norm-coeff'!$G$14+$BB453*'Norm-coeff'!$H$14+$BC453*'Norm-coeff'!$I$14+$BD453*'Norm-coeff'!$J$14+$BE453*'Norm-coeff'!$K$14+$BF453*'Norm-coeff'!$L$14+$BG453*'Norm-coeff'!$M$14+$BH453*'Norm-coeff'!$N$14+$BI453*'Norm-coeff'!$O$14</f>
        <v>4.2526983164477103</v>
      </c>
      <c r="CC453" s="54">
        <f t="shared" si="1356"/>
        <v>0</v>
      </c>
      <c r="CG453" s="54">
        <f t="shared" si="1232"/>
        <v>0</v>
      </c>
      <c r="CH453" s="54">
        <f t="shared" si="1383"/>
        <v>0</v>
      </c>
      <c r="CI453" s="54">
        <f t="shared" si="1233"/>
        <v>0</v>
      </c>
      <c r="CJ453" s="56">
        <f t="shared" si="1234"/>
        <v>0</v>
      </c>
      <c r="CK453" s="54">
        <f t="shared" si="1235"/>
        <v>0</v>
      </c>
      <c r="CL453" s="54">
        <f t="shared" si="1236"/>
        <v>0</v>
      </c>
      <c r="CM453" s="54">
        <f t="shared" si="1237"/>
        <v>0</v>
      </c>
      <c r="CN453" s="54">
        <f t="shared" si="1238"/>
        <v>0</v>
      </c>
      <c r="CO453" s="54">
        <f t="shared" si="1239"/>
        <v>0</v>
      </c>
      <c r="CP453" s="54">
        <f t="shared" si="1240"/>
        <v>0</v>
      </c>
      <c r="CQ453" s="54">
        <f t="shared" si="1241"/>
        <v>0</v>
      </c>
      <c r="CR453" s="54">
        <f t="shared" si="1242"/>
        <v>0</v>
      </c>
      <c r="CS453" s="54">
        <f t="shared" si="1243"/>
        <v>0</v>
      </c>
      <c r="CU453" s="54">
        <f t="shared" si="1244"/>
        <v>0</v>
      </c>
      <c r="CV453" s="54">
        <f t="shared" si="1245"/>
        <v>0</v>
      </c>
      <c r="CW453" s="54">
        <f t="shared" si="1246"/>
        <v>0</v>
      </c>
      <c r="CX453" s="54">
        <f t="shared" si="1247"/>
        <v>0</v>
      </c>
      <c r="CZ453" s="54">
        <f t="shared" si="1248"/>
        <v>0</v>
      </c>
      <c r="DA453" s="54">
        <f t="shared" si="1249"/>
        <v>0</v>
      </c>
      <c r="DB453" s="54">
        <f t="shared" si="1250"/>
        <v>0</v>
      </c>
      <c r="DC453" s="54">
        <f t="shared" si="1251"/>
        <v>0</v>
      </c>
      <c r="DD453" s="54">
        <f t="shared" si="1252"/>
        <v>0</v>
      </c>
      <c r="DE453" s="54">
        <f t="shared" si="1253"/>
        <v>0</v>
      </c>
      <c r="DF453" s="54">
        <f t="shared" si="1254"/>
        <v>0</v>
      </c>
      <c r="DG453" s="54">
        <f t="shared" si="1255"/>
        <v>2</v>
      </c>
      <c r="DH453" s="71">
        <f t="shared" si="1256"/>
        <v>0</v>
      </c>
      <c r="DI453" s="71">
        <f t="shared" si="1257"/>
        <v>0</v>
      </c>
      <c r="DJ453" s="54">
        <f t="shared" si="1258"/>
        <v>0</v>
      </c>
      <c r="DK453" s="54">
        <f t="shared" si="1259"/>
        <v>2</v>
      </c>
      <c r="DL453" s="4">
        <f t="shared" si="1357"/>
        <v>0</v>
      </c>
      <c r="DM453" s="3">
        <f t="shared" si="1260"/>
        <v>0</v>
      </c>
      <c r="DN453" s="3">
        <f t="shared" si="1261"/>
        <v>0</v>
      </c>
      <c r="DO453" s="4" t="e">
        <f t="shared" si="1262"/>
        <v>#DIV/0!</v>
      </c>
      <c r="DP453" s="57"/>
      <c r="DQ453" s="57"/>
      <c r="DR453" s="56">
        <f t="shared" si="1358"/>
        <v>2</v>
      </c>
      <c r="DS453" s="56">
        <f t="shared" si="1359"/>
        <v>0</v>
      </c>
      <c r="DT453" s="38">
        <f t="shared" si="1360"/>
        <v>0</v>
      </c>
      <c r="DU453" s="38">
        <f t="shared" si="1263"/>
        <v>2</v>
      </c>
      <c r="DV453" s="38">
        <f t="shared" si="1361"/>
        <v>0</v>
      </c>
      <c r="DW453" s="39">
        <f t="shared" si="1362"/>
        <v>0</v>
      </c>
      <c r="DX453" s="39">
        <f t="shared" si="1363"/>
        <v>0</v>
      </c>
      <c r="DY453" s="39">
        <f t="shared" si="1364"/>
        <v>0</v>
      </c>
      <c r="DZ453" s="39">
        <f t="shared" si="1365"/>
        <v>0</v>
      </c>
      <c r="EA453" s="39">
        <f t="shared" si="1366"/>
        <v>0</v>
      </c>
      <c r="EB453" s="37" t="e">
        <f t="shared" si="1264"/>
        <v>#DIV/0!</v>
      </c>
      <c r="EC453" s="37" t="e">
        <f t="shared" si="1265"/>
        <v>#DIV/0!</v>
      </c>
      <c r="ED453" s="37" t="e">
        <f t="shared" si="1266"/>
        <v>#DIV/0!</v>
      </c>
      <c r="EE453" s="37" t="e">
        <f t="shared" si="1267"/>
        <v>#DIV/0!</v>
      </c>
      <c r="EF453" s="39" t="e">
        <f t="shared" si="1268"/>
        <v>#DIV/0!</v>
      </c>
      <c r="EG453" s="37" t="e">
        <f t="shared" si="1269"/>
        <v>#DIV/0!</v>
      </c>
      <c r="EH453" s="37" t="e">
        <f t="shared" si="1270"/>
        <v>#DIV/0!</v>
      </c>
      <c r="EI453" s="11" t="b">
        <f t="shared" si="1271"/>
        <v>1</v>
      </c>
      <c r="EJ453" s="11" t="b">
        <f t="shared" si="1272"/>
        <v>0</v>
      </c>
      <c r="EK453" s="39" t="e">
        <f t="shared" si="1273"/>
        <v>#DIV/0!</v>
      </c>
      <c r="EL453" s="39" t="e">
        <f t="shared" si="1274"/>
        <v>#DIV/0!</v>
      </c>
      <c r="EM453" s="39" t="e">
        <f t="shared" si="1275"/>
        <v>#DIV/0!</v>
      </c>
      <c r="EN453" s="39" t="e">
        <f t="shared" si="1276"/>
        <v>#DIV/0!</v>
      </c>
      <c r="EO453" s="39" t="e">
        <f t="shared" si="1277"/>
        <v>#DIV/0!</v>
      </c>
      <c r="EP453" s="39" t="e">
        <f t="shared" si="1278"/>
        <v>#DIV/0!</v>
      </c>
      <c r="EQ453" s="39" t="e">
        <f t="shared" si="1279"/>
        <v>#DIV/0!</v>
      </c>
      <c r="ER453" s="39" t="e">
        <f t="shared" si="1280"/>
        <v>#DIV/0!</v>
      </c>
      <c r="ES453" s="58" t="str">
        <f t="shared" si="1281"/>
        <v>(OH,F,Cl)-dominate amphibole</v>
      </c>
      <c r="ET453" s="58" t="e">
        <f t="shared" si="1282"/>
        <v>#N/A</v>
      </c>
      <c r="EU453" s="56">
        <f t="shared" si="1367"/>
        <v>0</v>
      </c>
      <c r="EV453" s="56">
        <f t="shared" si="1368"/>
        <v>0</v>
      </c>
      <c r="EW453" s="56">
        <f t="shared" si="1369"/>
        <v>0</v>
      </c>
      <c r="EX453" s="56">
        <f t="shared" si="1370"/>
        <v>0</v>
      </c>
      <c r="EY453" s="56">
        <f t="shared" si="1371"/>
        <v>0</v>
      </c>
      <c r="EZ453" s="56">
        <f t="shared" si="1372"/>
        <v>0</v>
      </c>
      <c r="FA453" s="39">
        <f t="shared" si="1373"/>
        <v>0</v>
      </c>
      <c r="FB453" s="39">
        <f t="shared" si="1374"/>
        <v>0</v>
      </c>
      <c r="FC453" s="54">
        <f t="shared" si="1375"/>
        <v>0</v>
      </c>
      <c r="FD453" s="54">
        <f t="shared" si="1376"/>
        <v>0</v>
      </c>
      <c r="FE453" s="39">
        <f t="shared" si="1377"/>
        <v>0</v>
      </c>
      <c r="FF453" s="54">
        <f t="shared" si="1378"/>
        <v>0</v>
      </c>
      <c r="FG453" s="39">
        <f t="shared" si="1379"/>
        <v>0</v>
      </c>
      <c r="FH453" s="39">
        <f t="shared" si="1283"/>
        <v>0</v>
      </c>
      <c r="FI453" s="39">
        <f t="shared" si="1284"/>
        <v>0</v>
      </c>
      <c r="FJ453" s="39">
        <f t="shared" si="1285"/>
        <v>0</v>
      </c>
      <c r="FK453" s="39" t="e">
        <f t="shared" si="1286"/>
        <v>#DIV/0!</v>
      </c>
      <c r="FL453" s="39" t="e">
        <f t="shared" si="1287"/>
        <v>#DIV/0!</v>
      </c>
      <c r="FM453" s="39" t="e">
        <f t="shared" si="1288"/>
        <v>#DIV/0!</v>
      </c>
      <c r="FN453" s="39">
        <f t="shared" si="1289"/>
        <v>1</v>
      </c>
      <c r="FO453" s="39">
        <f t="shared" si="1380"/>
        <v>0</v>
      </c>
      <c r="FP453" s="39">
        <f t="shared" si="1381"/>
        <v>0</v>
      </c>
      <c r="FQ453" s="39">
        <f t="shared" si="1382"/>
        <v>0</v>
      </c>
      <c r="FR453" s="39">
        <f t="shared" si="1290"/>
        <v>0</v>
      </c>
      <c r="FS453" s="39">
        <f t="shared" si="1291"/>
        <v>0</v>
      </c>
      <c r="FU453" s="39" t="e">
        <f t="shared" si="1292"/>
        <v>#DIV/0!</v>
      </c>
      <c r="FV453" s="39" t="e">
        <f t="shared" si="1293"/>
        <v>#DIV/0!</v>
      </c>
      <c r="FW453" s="39" t="e">
        <f t="shared" si="1294"/>
        <v>#DIV/0!</v>
      </c>
      <c r="FY453" s="39" t="e">
        <f t="shared" si="1295"/>
        <v>#DIV/0!</v>
      </c>
      <c r="FZ453" s="39" t="e">
        <f t="shared" si="1296"/>
        <v>#DIV/0!</v>
      </c>
      <c r="GA453" s="39" t="e">
        <f t="shared" si="1297"/>
        <v>#DIV/0!</v>
      </c>
      <c r="GB453" s="39" t="e">
        <f t="shared" si="1298"/>
        <v>#DIV/0!</v>
      </c>
      <c r="GC453" s="39" t="e">
        <f t="shared" si="1299"/>
        <v>#DIV/0!</v>
      </c>
      <c r="GD453" s="39" t="e">
        <f t="shared" si="1300"/>
        <v>#DIV/0!</v>
      </c>
      <c r="GE453" s="39" t="e">
        <f t="shared" si="1301"/>
        <v>#DIV/0!</v>
      </c>
      <c r="GF453" s="39" t="e">
        <f t="shared" si="1302"/>
        <v>#DIV/0!</v>
      </c>
      <c r="GG453" s="39" t="e">
        <f t="shared" si="1303"/>
        <v>#DIV/0!</v>
      </c>
      <c r="GH453" s="39" t="e">
        <f t="shared" si="1304"/>
        <v>#DIV/0!</v>
      </c>
      <c r="GI453" s="39"/>
      <c r="GJ453" s="39" t="e">
        <f t="shared" si="1305"/>
        <v>#DIV/0!</v>
      </c>
      <c r="GK453" s="39" t="e">
        <f t="shared" si="1306"/>
        <v>#DIV/0!</v>
      </c>
      <c r="GL453" s="39" t="e">
        <f t="shared" si="1307"/>
        <v>#DIV/0!</v>
      </c>
      <c r="GM453" s="39" t="e">
        <f t="shared" si="1308"/>
        <v>#DIV/0!</v>
      </c>
      <c r="GN453" s="39" t="e">
        <f t="shared" si="1309"/>
        <v>#DIV/0!</v>
      </c>
      <c r="GO453" s="57"/>
      <c r="GP453" s="57" t="e">
        <f t="shared" si="1310"/>
        <v>#DIV/0!</v>
      </c>
      <c r="GQ453" s="59" t="e">
        <f t="shared" si="1311"/>
        <v>#DIV/0!</v>
      </c>
      <c r="GR453" s="41" t="e">
        <f t="shared" si="1312"/>
        <v>#DIV/0!</v>
      </c>
      <c r="GS453" s="57" t="e">
        <f t="shared" si="1313"/>
        <v>#DIV/0!</v>
      </c>
      <c r="GT453" s="57" t="e">
        <f t="shared" si="1314"/>
        <v>#DIV/0!</v>
      </c>
      <c r="GU453" s="57" t="e">
        <f t="shared" si="1315"/>
        <v>#DIV/0!</v>
      </c>
      <c r="GV453" s="57"/>
      <c r="GW453" s="42" t="e">
        <f t="shared" si="1316"/>
        <v>#DIV/0!</v>
      </c>
      <c r="GX453" s="42" t="e">
        <f t="shared" si="1317"/>
        <v>#DIV/0!</v>
      </c>
      <c r="GY453" s="42" t="e">
        <f t="shared" si="1318"/>
        <v>#DIV/0!</v>
      </c>
      <c r="GZ453" s="57"/>
      <c r="HA453" s="2" t="e">
        <f t="shared" si="1319"/>
        <v>#DIV/0!</v>
      </c>
      <c r="HB453" s="2" t="e">
        <f t="shared" si="1320"/>
        <v>#DIV/0!</v>
      </c>
      <c r="HC453" s="2" t="e">
        <f t="shared" si="1321"/>
        <v>#DIV/0!</v>
      </c>
      <c r="HD453" s="2" t="e">
        <f t="shared" si="1322"/>
        <v>#DIV/0!</v>
      </c>
      <c r="HE453" s="2" t="e">
        <f t="shared" si="1323"/>
        <v>#DIV/0!</v>
      </c>
      <c r="HF453" s="2" t="e">
        <f t="shared" si="1324"/>
        <v>#DIV/0!</v>
      </c>
      <c r="HG453" s="2" t="e">
        <f t="shared" si="1325"/>
        <v>#DIV/0!</v>
      </c>
      <c r="HH453" s="2" t="e">
        <f t="shared" si="1326"/>
        <v>#DIV/0!</v>
      </c>
      <c r="HI453" s="2" t="e">
        <f t="shared" si="1327"/>
        <v>#DIV/0!</v>
      </c>
      <c r="HJ453" s="11" t="e">
        <f t="shared" si="1328"/>
        <v>#DIV/0!</v>
      </c>
      <c r="HK453" s="60" t="e">
        <f t="shared" si="1329"/>
        <v>#DIV/0!</v>
      </c>
      <c r="HL453" s="57"/>
      <c r="HM453" s="57" t="e">
        <f t="shared" si="1330"/>
        <v>#DIV/0!</v>
      </c>
      <c r="HN453" s="57" t="e">
        <f t="shared" si="1331"/>
        <v>#DIV/0!</v>
      </c>
      <c r="HO453" s="57" t="e">
        <f t="shared" si="1332"/>
        <v>#DIV/0!</v>
      </c>
      <c r="HP453" s="57" t="e">
        <f t="shared" si="1333"/>
        <v>#DIV/0!</v>
      </c>
      <c r="HQ453" s="57" t="e">
        <f t="shared" si="1334"/>
        <v>#DIV/0!</v>
      </c>
      <c r="HR453" s="57"/>
      <c r="HS453" s="57" t="e">
        <f t="shared" si="1335"/>
        <v>#DIV/0!</v>
      </c>
      <c r="HT453" s="57" t="e">
        <f t="shared" si="1336"/>
        <v>#DIV/0!</v>
      </c>
      <c r="HU453" s="57" t="e">
        <f t="shared" si="1337"/>
        <v>#DIV/0!</v>
      </c>
      <c r="HV453" s="57" t="e">
        <f t="shared" si="1338"/>
        <v>#DIV/0!</v>
      </c>
      <c r="HW453" s="57" t="e">
        <f t="shared" si="1339"/>
        <v>#DIV/0!</v>
      </c>
      <c r="HX453" s="57"/>
      <c r="HY453" s="57" t="e">
        <f t="shared" si="1340"/>
        <v>#DIV/0!</v>
      </c>
      <c r="HZ453" s="57" t="e">
        <f t="shared" si="1341"/>
        <v>#DIV/0!</v>
      </c>
      <c r="IA453" s="57"/>
      <c r="IB453" s="61">
        <f t="shared" si="1342"/>
        <v>0</v>
      </c>
      <c r="IC453" s="57" t="str">
        <f t="shared" si="1343"/>
        <v/>
      </c>
      <c r="ID453" s="42"/>
      <c r="IE453" s="2" t="str">
        <f t="shared" si="1344"/>
        <v/>
      </c>
      <c r="IF453" s="60" t="e">
        <f t="shared" si="1345"/>
        <v>#DIV/0!</v>
      </c>
      <c r="IG453" s="60" t="str">
        <f t="shared" si="1346"/>
        <v/>
      </c>
      <c r="IH453" s="60" t="str">
        <f t="shared" si="1347"/>
        <v>zinco-</v>
      </c>
      <c r="II453" s="60" t="str">
        <f t="shared" si="1348"/>
        <v>mangano-</v>
      </c>
      <c r="IJ453" s="60" t="e">
        <f t="shared" si="1349"/>
        <v>#DIV/0!</v>
      </c>
      <c r="IK453" s="60" t="e">
        <f t="shared" si="1350"/>
        <v>#DIV/0!</v>
      </c>
      <c r="IL453" s="60" t="e">
        <f t="shared" si="1351"/>
        <v>#DIV/0!</v>
      </c>
      <c r="IM453" s="60" t="e">
        <f t="shared" si="1352"/>
        <v>#DIV/0!</v>
      </c>
      <c r="IN453" s="60" t="str">
        <f t="shared" si="1353"/>
        <v/>
      </c>
      <c r="IO453" s="60" t="str">
        <f t="shared" si="1354"/>
        <v/>
      </c>
      <c r="IP453" s="57"/>
      <c r="IQ453" s="57" t="str">
        <f t="shared" si="1355"/>
        <v>ERROR!!</v>
      </c>
    </row>
    <row r="454" spans="24:251">
      <c r="X454" s="29">
        <f t="shared" si="1211"/>
        <v>0</v>
      </c>
      <c r="Y454" s="29">
        <f t="shared" si="1212"/>
        <v>0</v>
      </c>
      <c r="Z454" s="29" t="e">
        <f t="shared" si="1213"/>
        <v>#DIV/0!</v>
      </c>
      <c r="AA454" s="29" t="e">
        <f t="shared" si="1214"/>
        <v>#DIV/0!</v>
      </c>
      <c r="AB454" s="29" t="e">
        <f t="shared" si="1215"/>
        <v>#DIV/0!</v>
      </c>
      <c r="AC454" s="29" t="e">
        <f t="shared" si="1216"/>
        <v>#DIV/0!</v>
      </c>
      <c r="AF454" s="23">
        <v>60.084299999999999</v>
      </c>
      <c r="AG454" s="23">
        <v>79.878799999999998</v>
      </c>
      <c r="AH454" s="23">
        <v>101.96120000000001</v>
      </c>
      <c r="AI454" s="23">
        <v>151.99039999999999</v>
      </c>
      <c r="AJ454" s="23">
        <v>159.69</v>
      </c>
      <c r="AK454" s="23">
        <v>71.846400000000003</v>
      </c>
      <c r="AL454" s="23">
        <v>70.9375</v>
      </c>
      <c r="AM454" s="23">
        <v>40.304400000000001</v>
      </c>
      <c r="AN454" s="23">
        <v>56.077399999999997</v>
      </c>
      <c r="AO454" s="23">
        <v>61.978999999999999</v>
      </c>
      <c r="AP454" s="23">
        <v>94.195999999999998</v>
      </c>
      <c r="AQ454" s="23">
        <v>18.998000000000001</v>
      </c>
      <c r="AR454" s="23">
        <v>35.450000000000003</v>
      </c>
      <c r="AS454" s="23">
        <v>29.88</v>
      </c>
      <c r="AT454" s="23">
        <v>74.691999999999993</v>
      </c>
      <c r="AU454" s="23">
        <v>81.39</v>
      </c>
      <c r="AX454" s="54">
        <f t="shared" si="1217"/>
        <v>0</v>
      </c>
      <c r="AY454" s="54">
        <f t="shared" si="1218"/>
        <v>0</v>
      </c>
      <c r="AZ454" s="54">
        <f t="shared" si="1219"/>
        <v>0</v>
      </c>
      <c r="BA454" s="54">
        <f t="shared" si="1220"/>
        <v>0</v>
      </c>
      <c r="BB454" s="54">
        <f t="shared" si="1221"/>
        <v>0</v>
      </c>
      <c r="BC454" s="54">
        <f t="shared" si="1222"/>
        <v>0</v>
      </c>
      <c r="BD454" s="54">
        <f t="shared" si="1223"/>
        <v>0</v>
      </c>
      <c r="BE454" s="54">
        <f t="shared" si="1224"/>
        <v>0</v>
      </c>
      <c r="BF454" s="54">
        <f t="shared" si="1225"/>
        <v>0</v>
      </c>
      <c r="BG454" s="54">
        <f t="shared" si="1226"/>
        <v>0</v>
      </c>
      <c r="BH454" s="54">
        <f t="shared" si="1227"/>
        <v>0</v>
      </c>
      <c r="BI454" s="54">
        <f t="shared" si="1228"/>
        <v>0</v>
      </c>
      <c r="BJ454" s="54">
        <f t="shared" si="1229"/>
        <v>0</v>
      </c>
      <c r="BK454" s="54">
        <f t="shared" si="1230"/>
        <v>0</v>
      </c>
      <c r="BL454" s="54">
        <f t="shared" si="1231"/>
        <v>0</v>
      </c>
      <c r="BM454" s="42"/>
      <c r="BO454" s="54">
        <f>'Norm-coeff'!$C$2+$AX454*'Norm-coeff'!$D$2+$AY454*'Norm-coeff'!$E$2+$AZ454*'Norm-coeff'!$F$2+$BA454*'Norm-coeff'!$G$2+$BB454*'Norm-coeff'!$H$2+$BC454*'Norm-coeff'!$I$2+$BD454*'Norm-coeff'!$J$2+$BE454*'Norm-coeff'!$K$2+$BF454*'Norm-coeff'!$L$2+$BG454*'Norm-coeff'!$M$2+$BH454*'Norm-coeff'!$N$2+$BI454*'Norm-coeff'!$O$2</f>
        <v>5.4045421474420303</v>
      </c>
      <c r="BP454" s="54">
        <f>'Norm-coeff'!$C$3+$AX454*'Norm-coeff'!$D$3+$AY454*'Norm-coeff'!$E$3+$AZ454*'Norm-coeff'!$F$3+$BA454*'Norm-coeff'!$G$3+$BB454*'Norm-coeff'!$H$3+$BC454*'Norm-coeff'!$I$3+$BD454*'Norm-coeff'!$J$3+$BE454*'Norm-coeff'!$K$3+$BF454*'Norm-coeff'!$L$3+$BG454*'Norm-coeff'!$M$3+$BH454*'Norm-coeff'!$N$3+$BI454*'Norm-coeff'!$O$3</f>
        <v>3.15319116612705</v>
      </c>
      <c r="BQ454" s="54">
        <f>'Norm-coeff'!$C$4+$AX454*'Norm-coeff'!$D$4+$AY454*'Norm-coeff'!$E$4+$AZ454*'Norm-coeff'!$F$4+$BA454*'Norm-coeff'!$G$4+$BB454*'Norm-coeff'!$H$4+$BC454*'Norm-coeff'!$I$4+$BD454*'Norm-coeff'!$J$4+$BE454*'Norm-coeff'!$K$4+$BF454*'Norm-coeff'!$L$4+$BG454*'Norm-coeff'!$M$4+$BH454*'Norm-coeff'!$N$4+$BI454*'Norm-coeff'!$O$4</f>
        <v>1.42115649462768</v>
      </c>
      <c r="BR454" s="54">
        <f>'Norm-coeff'!$C$5+$AX454*'Norm-coeff'!$D$5+$AY454*'Norm-coeff'!$E$5+$AZ454*'Norm-coeff'!$F$5+$BA454*'Norm-coeff'!$G$5+$BB454*'Norm-coeff'!$H$5+$BC454*'Norm-coeff'!$I$5+$BD454*'Norm-coeff'!$J$5+$BE454*'Norm-coeff'!$K$5+$BF454*'Norm-coeff'!$L$5+$BG454*'Norm-coeff'!$M$5+$BH454*'Norm-coeff'!$N$5+$BI454*'Norm-coeff'!$O$5</f>
        <v>1.0553329241296201</v>
      </c>
      <c r="BS454" s="54">
        <f>'Norm-coeff'!$C$6+$AX454*'Norm-coeff'!$D$6+$AY454*'Norm-coeff'!$E$6+$AZ454*'Norm-coeff'!$F$6+$BA454*'Norm-coeff'!$G$6+$BB454*'Norm-coeff'!$H$6+$BC454*'Norm-coeff'!$I$6+$BD454*'Norm-coeff'!$J$6+$BE454*'Norm-coeff'!$K$6+$BF454*'Norm-coeff'!$L$6+$BG454*'Norm-coeff'!$M$6+$BH454*'Norm-coeff'!$N$6+$BI454*'Norm-coeff'!$O$6</f>
        <v>-1.48700885495103E-2</v>
      </c>
      <c r="BT454" s="54">
        <f>'Norm-coeff'!$C$7+$AX454*'Norm-coeff'!$D$7+$AY454*'Norm-coeff'!$E$7+$AZ454*'Norm-coeff'!$F$7+$BA454*'Norm-coeff'!$G$7+$BB454*'Norm-coeff'!$H$7+$BC454*'Norm-coeff'!$I$7+$BD454*'Norm-coeff'!$J$7+$BE454*'Norm-coeff'!$K$7+$BF454*'Norm-coeff'!$L$7+$BG454*'Norm-coeff'!$M$7+$BH454*'Norm-coeff'!$N$7+$BI454*'Norm-coeff'!$O$7</f>
        <v>2.0907583608832998</v>
      </c>
      <c r="BU454" s="54">
        <f>'Norm-coeff'!$C$8+$AX454*'Norm-coeff'!$D$8+$AY454*'Norm-coeff'!$E$8+$AZ454*'Norm-coeff'!$F$8+$BA454*'Norm-coeff'!$G$8+$BB454*'Norm-coeff'!$H$8+$BC454*'Norm-coeff'!$I$8+$BD454*'Norm-coeff'!$J$8+$BE454*'Norm-coeff'!$K$8+$BF454*'Norm-coeff'!$L$8+$BG454*'Norm-coeff'!$M$8+$BH454*'Norm-coeff'!$N$8+$BI454*'Norm-coeff'!$O$8</f>
        <v>0.65894159836244504</v>
      </c>
      <c r="BV454" s="54">
        <f>'Norm-coeff'!$C$9+$AX454*'Norm-coeff'!$D$9+$AY454*'Norm-coeff'!$E$9+$AZ454*'Norm-coeff'!$F$9+$BA454*'Norm-coeff'!$G$9+$BB454*'Norm-coeff'!$H$9+$BC454*'Norm-coeff'!$I$9+$BD454*'Norm-coeff'!$J$9+$BE454*'Norm-coeff'!$K$9+$BF454*'Norm-coeff'!$L$9+$BG454*'Norm-coeff'!$M$9+$BH454*'Norm-coeff'!$N$9+$BI454*'Norm-coeff'!$O$9</f>
        <v>1.48961085014701</v>
      </c>
      <c r="BW454" s="54">
        <f>'Norm-coeff'!$C$10+$AX454*'Norm-coeff'!$D$10+$AY454*'Norm-coeff'!$E$10+$AZ454*'Norm-coeff'!$F$10+$BA454*'Norm-coeff'!$G$10+$BB454*'Norm-coeff'!$H$10+$BC454*'Norm-coeff'!$I$10+$BD454*'Norm-coeff'!$J$10+$BE454*'Norm-coeff'!$K$10+$BF454*'Norm-coeff'!$L$10+$BG454*'Norm-coeff'!$M$10+$BH454*'Norm-coeff'!$N$10+$BI454*'Norm-coeff'!$O$10</f>
        <v>1.42058735749591</v>
      </c>
      <c r="BX454" s="54">
        <f>'Norm-coeff'!$C$11+$AX454*'Norm-coeff'!$D$11+$AY454*'Norm-coeff'!$E$11+$AZ454*'Norm-coeff'!$F$11+$BA454*'Norm-coeff'!$G$11+$BB454*'Norm-coeff'!$H$11+$BC454*'Norm-coeff'!$I$11+$BD454*'Norm-coeff'!$J$11+$BE454*'Norm-coeff'!$K$11+$BF454*'Norm-coeff'!$L$11+$BG454*'Norm-coeff'!$M$11+$BH454*'Norm-coeff'!$N$11+$BI454*'Norm-coeff'!$O$11</f>
        <v>0.221233014421479</v>
      </c>
      <c r="BY454" s="54">
        <f>'Norm-coeff'!$C$12+$AX454*'Norm-coeff'!$D$12+$AY454*'Norm-coeff'!$E$12+$AZ454*'Norm-coeff'!$F$12+$BA454*'Norm-coeff'!$G$12+$BB454*'Norm-coeff'!$H$12+$BC454*'Norm-coeff'!$I$12+$BD454*'Norm-coeff'!$J$12+$BE454*'Norm-coeff'!$K$12+$BF454*'Norm-coeff'!$L$12+$BG454*'Norm-coeff'!$M$12+$BH454*'Norm-coeff'!$N$12+$BI454*'Norm-coeff'!$O$12</f>
        <v>0.283527502056037</v>
      </c>
      <c r="BZ454" s="54">
        <f>'Norm-coeff'!$C$13+$AX454*'Norm-coeff'!$D$13+$AY454*'Norm-coeff'!$E$13+$AZ454*'Norm-coeff'!$F$13+$BA454*'Norm-coeff'!$G$13+$BB454*'Norm-coeff'!$H$13+$BC454*'Norm-coeff'!$I$13+$BD454*'Norm-coeff'!$J$13+$BE454*'Norm-coeff'!$K$13+$BF454*'Norm-coeff'!$L$13+$BG454*'Norm-coeff'!$M$13+$BH454*'Norm-coeff'!$N$13+$BI454*'Norm-coeff'!$O$13</f>
        <v>-4.1864930554451202E-2</v>
      </c>
      <c r="CA454" s="54">
        <f>'Norm-coeff'!$C$14+$AX454*'Norm-coeff'!$D$14+$AY454*'Norm-coeff'!$E$14+$AZ454*'Norm-coeff'!$F$14+$BA454*'Norm-coeff'!$G$14+$BB454*'Norm-coeff'!$H$14+$BC454*'Norm-coeff'!$I$14+$BD454*'Norm-coeff'!$J$14+$BE454*'Norm-coeff'!$K$14+$BF454*'Norm-coeff'!$L$14+$BG454*'Norm-coeff'!$M$14+$BH454*'Norm-coeff'!$N$14+$BI454*'Norm-coeff'!$O$14</f>
        <v>4.2526983164477103</v>
      </c>
      <c r="CC454" s="54">
        <f t="shared" si="1356"/>
        <v>0</v>
      </c>
      <c r="CG454" s="54">
        <f t="shared" si="1232"/>
        <v>0</v>
      </c>
      <c r="CH454" s="54">
        <f t="shared" si="1383"/>
        <v>0</v>
      </c>
      <c r="CI454" s="54">
        <f t="shared" si="1233"/>
        <v>0</v>
      </c>
      <c r="CJ454" s="56">
        <f t="shared" si="1234"/>
        <v>0</v>
      </c>
      <c r="CK454" s="54">
        <f t="shared" si="1235"/>
        <v>0</v>
      </c>
      <c r="CL454" s="54">
        <f t="shared" si="1236"/>
        <v>0</v>
      </c>
      <c r="CM454" s="54">
        <f t="shared" si="1237"/>
        <v>0</v>
      </c>
      <c r="CN454" s="54">
        <f t="shared" si="1238"/>
        <v>0</v>
      </c>
      <c r="CO454" s="54">
        <f t="shared" si="1239"/>
        <v>0</v>
      </c>
      <c r="CP454" s="54">
        <f t="shared" si="1240"/>
        <v>0</v>
      </c>
      <c r="CQ454" s="54">
        <f t="shared" si="1241"/>
        <v>0</v>
      </c>
      <c r="CR454" s="54">
        <f t="shared" si="1242"/>
        <v>0</v>
      </c>
      <c r="CS454" s="54">
        <f t="shared" si="1243"/>
        <v>0</v>
      </c>
      <c r="CU454" s="54">
        <f t="shared" si="1244"/>
        <v>0</v>
      </c>
      <c r="CV454" s="54">
        <f t="shared" si="1245"/>
        <v>0</v>
      </c>
      <c r="CW454" s="54">
        <f t="shared" si="1246"/>
        <v>0</v>
      </c>
      <c r="CX454" s="54">
        <f t="shared" si="1247"/>
        <v>0</v>
      </c>
      <c r="CZ454" s="54">
        <f t="shared" si="1248"/>
        <v>0</v>
      </c>
      <c r="DA454" s="54">
        <f t="shared" si="1249"/>
        <v>0</v>
      </c>
      <c r="DB454" s="54">
        <f t="shared" si="1250"/>
        <v>0</v>
      </c>
      <c r="DC454" s="54">
        <f t="shared" si="1251"/>
        <v>0</v>
      </c>
      <c r="DD454" s="54">
        <f t="shared" si="1252"/>
        <v>0</v>
      </c>
      <c r="DE454" s="54">
        <f t="shared" si="1253"/>
        <v>0</v>
      </c>
      <c r="DF454" s="54">
        <f t="shared" si="1254"/>
        <v>0</v>
      </c>
      <c r="DG454" s="54">
        <f t="shared" si="1255"/>
        <v>2</v>
      </c>
      <c r="DH454" s="71">
        <f t="shared" si="1256"/>
        <v>0</v>
      </c>
      <c r="DI454" s="71">
        <f t="shared" si="1257"/>
        <v>0</v>
      </c>
      <c r="DJ454" s="54">
        <f t="shared" si="1258"/>
        <v>0</v>
      </c>
      <c r="DK454" s="54">
        <f t="shared" si="1259"/>
        <v>2</v>
      </c>
      <c r="DL454" s="4">
        <f t="shared" si="1357"/>
        <v>0</v>
      </c>
      <c r="DM454" s="3">
        <f t="shared" si="1260"/>
        <v>0</v>
      </c>
      <c r="DN454" s="3">
        <f t="shared" si="1261"/>
        <v>0</v>
      </c>
      <c r="DO454" s="4" t="e">
        <f t="shared" si="1262"/>
        <v>#DIV/0!</v>
      </c>
      <c r="DP454" s="57"/>
      <c r="DQ454" s="57"/>
      <c r="DR454" s="56">
        <f t="shared" si="1358"/>
        <v>2</v>
      </c>
      <c r="DS454" s="56">
        <f t="shared" si="1359"/>
        <v>0</v>
      </c>
      <c r="DT454" s="38">
        <f t="shared" si="1360"/>
        <v>0</v>
      </c>
      <c r="DU454" s="38">
        <f t="shared" si="1263"/>
        <v>2</v>
      </c>
      <c r="DV454" s="38">
        <f t="shared" si="1361"/>
        <v>0</v>
      </c>
      <c r="DW454" s="39">
        <f t="shared" si="1362"/>
        <v>0</v>
      </c>
      <c r="DX454" s="39">
        <f t="shared" si="1363"/>
        <v>0</v>
      </c>
      <c r="DY454" s="39">
        <f t="shared" si="1364"/>
        <v>0</v>
      </c>
      <c r="DZ454" s="39">
        <f t="shared" si="1365"/>
        <v>0</v>
      </c>
      <c r="EA454" s="39">
        <f t="shared" si="1366"/>
        <v>0</v>
      </c>
      <c r="EB454" s="37" t="e">
        <f t="shared" si="1264"/>
        <v>#DIV/0!</v>
      </c>
      <c r="EC454" s="37" t="e">
        <f t="shared" si="1265"/>
        <v>#DIV/0!</v>
      </c>
      <c r="ED454" s="37" t="e">
        <f t="shared" si="1266"/>
        <v>#DIV/0!</v>
      </c>
      <c r="EE454" s="37" t="e">
        <f t="shared" si="1267"/>
        <v>#DIV/0!</v>
      </c>
      <c r="EF454" s="39" t="e">
        <f t="shared" si="1268"/>
        <v>#DIV/0!</v>
      </c>
      <c r="EG454" s="37" t="e">
        <f t="shared" si="1269"/>
        <v>#DIV/0!</v>
      </c>
      <c r="EH454" s="37" t="e">
        <f t="shared" si="1270"/>
        <v>#DIV/0!</v>
      </c>
      <c r="EI454" s="11" t="b">
        <f t="shared" si="1271"/>
        <v>1</v>
      </c>
      <c r="EJ454" s="11" t="b">
        <f t="shared" si="1272"/>
        <v>0</v>
      </c>
      <c r="EK454" s="39" t="e">
        <f t="shared" si="1273"/>
        <v>#DIV/0!</v>
      </c>
      <c r="EL454" s="39" t="e">
        <f t="shared" si="1274"/>
        <v>#DIV/0!</v>
      </c>
      <c r="EM454" s="39" t="e">
        <f t="shared" si="1275"/>
        <v>#DIV/0!</v>
      </c>
      <c r="EN454" s="39" t="e">
        <f t="shared" si="1276"/>
        <v>#DIV/0!</v>
      </c>
      <c r="EO454" s="39" t="e">
        <f t="shared" si="1277"/>
        <v>#DIV/0!</v>
      </c>
      <c r="EP454" s="39" t="e">
        <f t="shared" si="1278"/>
        <v>#DIV/0!</v>
      </c>
      <c r="EQ454" s="39" t="e">
        <f t="shared" si="1279"/>
        <v>#DIV/0!</v>
      </c>
      <c r="ER454" s="39" t="e">
        <f t="shared" si="1280"/>
        <v>#DIV/0!</v>
      </c>
      <c r="ES454" s="58" t="str">
        <f t="shared" si="1281"/>
        <v>(OH,F,Cl)-dominate amphibole</v>
      </c>
      <c r="ET454" s="58" t="e">
        <f t="shared" si="1282"/>
        <v>#N/A</v>
      </c>
      <c r="EU454" s="56">
        <f t="shared" si="1367"/>
        <v>0</v>
      </c>
      <c r="EV454" s="56">
        <f t="shared" si="1368"/>
        <v>0</v>
      </c>
      <c r="EW454" s="56">
        <f t="shared" si="1369"/>
        <v>0</v>
      </c>
      <c r="EX454" s="56">
        <f t="shared" si="1370"/>
        <v>0</v>
      </c>
      <c r="EY454" s="56">
        <f t="shared" si="1371"/>
        <v>0</v>
      </c>
      <c r="EZ454" s="56">
        <f t="shared" si="1372"/>
        <v>0</v>
      </c>
      <c r="FA454" s="39">
        <f t="shared" si="1373"/>
        <v>0</v>
      </c>
      <c r="FB454" s="39">
        <f t="shared" si="1374"/>
        <v>0</v>
      </c>
      <c r="FC454" s="54">
        <f t="shared" si="1375"/>
        <v>0</v>
      </c>
      <c r="FD454" s="54">
        <f t="shared" si="1376"/>
        <v>0</v>
      </c>
      <c r="FE454" s="39">
        <f t="shared" si="1377"/>
        <v>0</v>
      </c>
      <c r="FF454" s="54">
        <f t="shared" si="1378"/>
        <v>0</v>
      </c>
      <c r="FG454" s="39">
        <f t="shared" si="1379"/>
        <v>0</v>
      </c>
      <c r="FH454" s="39">
        <f t="shared" si="1283"/>
        <v>0</v>
      </c>
      <c r="FI454" s="39">
        <f t="shared" si="1284"/>
        <v>0</v>
      </c>
      <c r="FJ454" s="39">
        <f t="shared" si="1285"/>
        <v>0</v>
      </c>
      <c r="FK454" s="39" t="e">
        <f t="shared" si="1286"/>
        <v>#DIV/0!</v>
      </c>
      <c r="FL454" s="39" t="e">
        <f t="shared" si="1287"/>
        <v>#DIV/0!</v>
      </c>
      <c r="FM454" s="39" t="e">
        <f t="shared" si="1288"/>
        <v>#DIV/0!</v>
      </c>
      <c r="FN454" s="39">
        <f t="shared" si="1289"/>
        <v>1</v>
      </c>
      <c r="FO454" s="39">
        <f t="shared" si="1380"/>
        <v>0</v>
      </c>
      <c r="FP454" s="39">
        <f t="shared" si="1381"/>
        <v>0</v>
      </c>
      <c r="FQ454" s="39">
        <f t="shared" si="1382"/>
        <v>0</v>
      </c>
      <c r="FR454" s="39">
        <f t="shared" si="1290"/>
        <v>0</v>
      </c>
      <c r="FS454" s="39">
        <f t="shared" si="1291"/>
        <v>0</v>
      </c>
      <c r="FU454" s="39" t="e">
        <f t="shared" si="1292"/>
        <v>#DIV/0!</v>
      </c>
      <c r="FV454" s="39" t="e">
        <f t="shared" si="1293"/>
        <v>#DIV/0!</v>
      </c>
      <c r="FW454" s="39" t="e">
        <f t="shared" si="1294"/>
        <v>#DIV/0!</v>
      </c>
      <c r="FY454" s="39" t="e">
        <f t="shared" si="1295"/>
        <v>#DIV/0!</v>
      </c>
      <c r="FZ454" s="39" t="e">
        <f t="shared" si="1296"/>
        <v>#DIV/0!</v>
      </c>
      <c r="GA454" s="39" t="e">
        <f t="shared" si="1297"/>
        <v>#DIV/0!</v>
      </c>
      <c r="GB454" s="39" t="e">
        <f t="shared" si="1298"/>
        <v>#DIV/0!</v>
      </c>
      <c r="GC454" s="39" t="e">
        <f t="shared" si="1299"/>
        <v>#DIV/0!</v>
      </c>
      <c r="GD454" s="39" t="e">
        <f t="shared" si="1300"/>
        <v>#DIV/0!</v>
      </c>
      <c r="GE454" s="39" t="e">
        <f t="shared" si="1301"/>
        <v>#DIV/0!</v>
      </c>
      <c r="GF454" s="39" t="e">
        <f t="shared" si="1302"/>
        <v>#DIV/0!</v>
      </c>
      <c r="GG454" s="39" t="e">
        <f t="shared" si="1303"/>
        <v>#DIV/0!</v>
      </c>
      <c r="GH454" s="39" t="e">
        <f t="shared" si="1304"/>
        <v>#DIV/0!</v>
      </c>
      <c r="GI454" s="39"/>
      <c r="GJ454" s="39" t="e">
        <f t="shared" si="1305"/>
        <v>#DIV/0!</v>
      </c>
      <c r="GK454" s="39" t="e">
        <f t="shared" si="1306"/>
        <v>#DIV/0!</v>
      </c>
      <c r="GL454" s="39" t="e">
        <f t="shared" si="1307"/>
        <v>#DIV/0!</v>
      </c>
      <c r="GM454" s="39" t="e">
        <f t="shared" si="1308"/>
        <v>#DIV/0!</v>
      </c>
      <c r="GN454" s="39" t="e">
        <f t="shared" si="1309"/>
        <v>#DIV/0!</v>
      </c>
      <c r="GO454" s="57"/>
      <c r="GP454" s="57" t="e">
        <f t="shared" si="1310"/>
        <v>#DIV/0!</v>
      </c>
      <c r="GQ454" s="59" t="e">
        <f t="shared" si="1311"/>
        <v>#DIV/0!</v>
      </c>
      <c r="GR454" s="41" t="e">
        <f t="shared" si="1312"/>
        <v>#DIV/0!</v>
      </c>
      <c r="GS454" s="57" t="e">
        <f t="shared" si="1313"/>
        <v>#DIV/0!</v>
      </c>
      <c r="GT454" s="57" t="e">
        <f t="shared" si="1314"/>
        <v>#DIV/0!</v>
      </c>
      <c r="GU454" s="57" t="e">
        <f t="shared" si="1315"/>
        <v>#DIV/0!</v>
      </c>
      <c r="GV454" s="57"/>
      <c r="GW454" s="42" t="e">
        <f t="shared" si="1316"/>
        <v>#DIV/0!</v>
      </c>
      <c r="GX454" s="42" t="e">
        <f t="shared" si="1317"/>
        <v>#DIV/0!</v>
      </c>
      <c r="GY454" s="42" t="e">
        <f t="shared" si="1318"/>
        <v>#DIV/0!</v>
      </c>
      <c r="GZ454" s="57"/>
      <c r="HA454" s="2" t="e">
        <f t="shared" si="1319"/>
        <v>#DIV/0!</v>
      </c>
      <c r="HB454" s="2" t="e">
        <f t="shared" si="1320"/>
        <v>#DIV/0!</v>
      </c>
      <c r="HC454" s="2" t="e">
        <f t="shared" si="1321"/>
        <v>#DIV/0!</v>
      </c>
      <c r="HD454" s="2" t="e">
        <f t="shared" si="1322"/>
        <v>#DIV/0!</v>
      </c>
      <c r="HE454" s="2" t="e">
        <f t="shared" si="1323"/>
        <v>#DIV/0!</v>
      </c>
      <c r="HF454" s="2" t="e">
        <f t="shared" si="1324"/>
        <v>#DIV/0!</v>
      </c>
      <c r="HG454" s="2" t="e">
        <f t="shared" si="1325"/>
        <v>#DIV/0!</v>
      </c>
      <c r="HH454" s="2" t="e">
        <f t="shared" si="1326"/>
        <v>#DIV/0!</v>
      </c>
      <c r="HI454" s="2" t="e">
        <f t="shared" si="1327"/>
        <v>#DIV/0!</v>
      </c>
      <c r="HJ454" s="11" t="e">
        <f t="shared" si="1328"/>
        <v>#DIV/0!</v>
      </c>
      <c r="HK454" s="60" t="e">
        <f t="shared" si="1329"/>
        <v>#DIV/0!</v>
      </c>
      <c r="HL454" s="57"/>
      <c r="HM454" s="57" t="e">
        <f t="shared" si="1330"/>
        <v>#DIV/0!</v>
      </c>
      <c r="HN454" s="57" t="e">
        <f t="shared" si="1331"/>
        <v>#DIV/0!</v>
      </c>
      <c r="HO454" s="57" t="e">
        <f t="shared" si="1332"/>
        <v>#DIV/0!</v>
      </c>
      <c r="HP454" s="57" t="e">
        <f t="shared" si="1333"/>
        <v>#DIV/0!</v>
      </c>
      <c r="HQ454" s="57" t="e">
        <f t="shared" si="1334"/>
        <v>#DIV/0!</v>
      </c>
      <c r="HR454" s="57"/>
      <c r="HS454" s="57" t="e">
        <f t="shared" si="1335"/>
        <v>#DIV/0!</v>
      </c>
      <c r="HT454" s="57" t="e">
        <f t="shared" si="1336"/>
        <v>#DIV/0!</v>
      </c>
      <c r="HU454" s="57" t="e">
        <f t="shared" si="1337"/>
        <v>#DIV/0!</v>
      </c>
      <c r="HV454" s="57" t="e">
        <f t="shared" si="1338"/>
        <v>#DIV/0!</v>
      </c>
      <c r="HW454" s="57" t="e">
        <f t="shared" si="1339"/>
        <v>#DIV/0!</v>
      </c>
      <c r="HX454" s="57"/>
      <c r="HY454" s="57" t="e">
        <f t="shared" si="1340"/>
        <v>#DIV/0!</v>
      </c>
      <c r="HZ454" s="57" t="e">
        <f t="shared" si="1341"/>
        <v>#DIV/0!</v>
      </c>
      <c r="IA454" s="57"/>
      <c r="IB454" s="61">
        <f t="shared" si="1342"/>
        <v>0</v>
      </c>
      <c r="IC454" s="57" t="str">
        <f t="shared" si="1343"/>
        <v/>
      </c>
      <c r="ID454" s="42"/>
      <c r="IE454" s="2" t="str">
        <f t="shared" si="1344"/>
        <v/>
      </c>
      <c r="IF454" s="60" t="e">
        <f t="shared" si="1345"/>
        <v>#DIV/0!</v>
      </c>
      <c r="IG454" s="60" t="str">
        <f t="shared" si="1346"/>
        <v/>
      </c>
      <c r="IH454" s="60" t="str">
        <f t="shared" si="1347"/>
        <v>zinco-</v>
      </c>
      <c r="II454" s="60" t="str">
        <f t="shared" si="1348"/>
        <v>mangano-</v>
      </c>
      <c r="IJ454" s="60" t="e">
        <f t="shared" si="1349"/>
        <v>#DIV/0!</v>
      </c>
      <c r="IK454" s="60" t="e">
        <f t="shared" si="1350"/>
        <v>#DIV/0!</v>
      </c>
      <c r="IL454" s="60" t="e">
        <f t="shared" si="1351"/>
        <v>#DIV/0!</v>
      </c>
      <c r="IM454" s="60" t="e">
        <f t="shared" si="1352"/>
        <v>#DIV/0!</v>
      </c>
      <c r="IN454" s="60" t="str">
        <f t="shared" si="1353"/>
        <v/>
      </c>
      <c r="IO454" s="60" t="str">
        <f t="shared" si="1354"/>
        <v/>
      </c>
      <c r="IP454" s="57"/>
      <c r="IQ454" s="57" t="str">
        <f t="shared" si="1355"/>
        <v>ERROR!!</v>
      </c>
    </row>
    <row r="455" spans="24:251">
      <c r="X455" s="29">
        <f t="shared" si="1211"/>
        <v>0</v>
      </c>
      <c r="Y455" s="29">
        <f t="shared" si="1212"/>
        <v>0</v>
      </c>
      <c r="Z455" s="29" t="e">
        <f t="shared" si="1213"/>
        <v>#DIV/0!</v>
      </c>
      <c r="AA455" s="29" t="e">
        <f t="shared" si="1214"/>
        <v>#DIV/0!</v>
      </c>
      <c r="AB455" s="29" t="e">
        <f t="shared" si="1215"/>
        <v>#DIV/0!</v>
      </c>
      <c r="AC455" s="29" t="e">
        <f t="shared" si="1216"/>
        <v>#DIV/0!</v>
      </c>
      <c r="AF455" s="23">
        <v>60.084299999999999</v>
      </c>
      <c r="AG455" s="23">
        <v>79.878799999999998</v>
      </c>
      <c r="AH455" s="23">
        <v>101.96120000000001</v>
      </c>
      <c r="AI455" s="23">
        <v>151.99039999999999</v>
      </c>
      <c r="AJ455" s="23">
        <v>159.69</v>
      </c>
      <c r="AK455" s="23">
        <v>71.846400000000003</v>
      </c>
      <c r="AL455" s="23">
        <v>70.9375</v>
      </c>
      <c r="AM455" s="23">
        <v>40.304400000000001</v>
      </c>
      <c r="AN455" s="23">
        <v>56.077399999999997</v>
      </c>
      <c r="AO455" s="23">
        <v>61.978999999999999</v>
      </c>
      <c r="AP455" s="23">
        <v>94.195999999999998</v>
      </c>
      <c r="AQ455" s="23">
        <v>18.998000000000001</v>
      </c>
      <c r="AR455" s="23">
        <v>35.450000000000003</v>
      </c>
      <c r="AS455" s="23">
        <v>29.88</v>
      </c>
      <c r="AT455" s="23">
        <v>74.691999999999993</v>
      </c>
      <c r="AU455" s="23">
        <v>81.39</v>
      </c>
      <c r="AX455" s="54">
        <f t="shared" si="1217"/>
        <v>0</v>
      </c>
      <c r="AY455" s="54">
        <f t="shared" si="1218"/>
        <v>0</v>
      </c>
      <c r="AZ455" s="54">
        <f t="shared" si="1219"/>
        <v>0</v>
      </c>
      <c r="BA455" s="54">
        <f t="shared" si="1220"/>
        <v>0</v>
      </c>
      <c r="BB455" s="54">
        <f t="shared" si="1221"/>
        <v>0</v>
      </c>
      <c r="BC455" s="54">
        <f t="shared" si="1222"/>
        <v>0</v>
      </c>
      <c r="BD455" s="54">
        <f t="shared" si="1223"/>
        <v>0</v>
      </c>
      <c r="BE455" s="54">
        <f t="shared" si="1224"/>
        <v>0</v>
      </c>
      <c r="BF455" s="54">
        <f t="shared" si="1225"/>
        <v>0</v>
      </c>
      <c r="BG455" s="54">
        <f t="shared" si="1226"/>
        <v>0</v>
      </c>
      <c r="BH455" s="54">
        <f t="shared" si="1227"/>
        <v>0</v>
      </c>
      <c r="BI455" s="54">
        <f t="shared" si="1228"/>
        <v>0</v>
      </c>
      <c r="BJ455" s="54">
        <f t="shared" si="1229"/>
        <v>0</v>
      </c>
      <c r="BK455" s="54">
        <f t="shared" si="1230"/>
        <v>0</v>
      </c>
      <c r="BL455" s="54">
        <f t="shared" si="1231"/>
        <v>0</v>
      </c>
      <c r="BM455" s="42"/>
      <c r="BO455" s="54">
        <f>'Norm-coeff'!$C$2+$AX455*'Norm-coeff'!$D$2+$AY455*'Norm-coeff'!$E$2+$AZ455*'Norm-coeff'!$F$2+$BA455*'Norm-coeff'!$G$2+$BB455*'Norm-coeff'!$H$2+$BC455*'Norm-coeff'!$I$2+$BD455*'Norm-coeff'!$J$2+$BE455*'Norm-coeff'!$K$2+$BF455*'Norm-coeff'!$L$2+$BG455*'Norm-coeff'!$M$2+$BH455*'Norm-coeff'!$N$2+$BI455*'Norm-coeff'!$O$2</f>
        <v>5.4045421474420303</v>
      </c>
      <c r="BP455" s="54">
        <f>'Norm-coeff'!$C$3+$AX455*'Norm-coeff'!$D$3+$AY455*'Norm-coeff'!$E$3+$AZ455*'Norm-coeff'!$F$3+$BA455*'Norm-coeff'!$G$3+$BB455*'Norm-coeff'!$H$3+$BC455*'Norm-coeff'!$I$3+$BD455*'Norm-coeff'!$J$3+$BE455*'Norm-coeff'!$K$3+$BF455*'Norm-coeff'!$L$3+$BG455*'Norm-coeff'!$M$3+$BH455*'Norm-coeff'!$N$3+$BI455*'Norm-coeff'!$O$3</f>
        <v>3.15319116612705</v>
      </c>
      <c r="BQ455" s="54">
        <f>'Norm-coeff'!$C$4+$AX455*'Norm-coeff'!$D$4+$AY455*'Norm-coeff'!$E$4+$AZ455*'Norm-coeff'!$F$4+$BA455*'Norm-coeff'!$G$4+$BB455*'Norm-coeff'!$H$4+$BC455*'Norm-coeff'!$I$4+$BD455*'Norm-coeff'!$J$4+$BE455*'Norm-coeff'!$K$4+$BF455*'Norm-coeff'!$L$4+$BG455*'Norm-coeff'!$M$4+$BH455*'Norm-coeff'!$N$4+$BI455*'Norm-coeff'!$O$4</f>
        <v>1.42115649462768</v>
      </c>
      <c r="BR455" s="54">
        <f>'Norm-coeff'!$C$5+$AX455*'Norm-coeff'!$D$5+$AY455*'Norm-coeff'!$E$5+$AZ455*'Norm-coeff'!$F$5+$BA455*'Norm-coeff'!$G$5+$BB455*'Norm-coeff'!$H$5+$BC455*'Norm-coeff'!$I$5+$BD455*'Norm-coeff'!$J$5+$BE455*'Norm-coeff'!$K$5+$BF455*'Norm-coeff'!$L$5+$BG455*'Norm-coeff'!$M$5+$BH455*'Norm-coeff'!$N$5+$BI455*'Norm-coeff'!$O$5</f>
        <v>1.0553329241296201</v>
      </c>
      <c r="BS455" s="54">
        <f>'Norm-coeff'!$C$6+$AX455*'Norm-coeff'!$D$6+$AY455*'Norm-coeff'!$E$6+$AZ455*'Norm-coeff'!$F$6+$BA455*'Norm-coeff'!$G$6+$BB455*'Norm-coeff'!$H$6+$BC455*'Norm-coeff'!$I$6+$BD455*'Norm-coeff'!$J$6+$BE455*'Norm-coeff'!$K$6+$BF455*'Norm-coeff'!$L$6+$BG455*'Norm-coeff'!$M$6+$BH455*'Norm-coeff'!$N$6+$BI455*'Norm-coeff'!$O$6</f>
        <v>-1.48700885495103E-2</v>
      </c>
      <c r="BT455" s="54">
        <f>'Norm-coeff'!$C$7+$AX455*'Norm-coeff'!$D$7+$AY455*'Norm-coeff'!$E$7+$AZ455*'Norm-coeff'!$F$7+$BA455*'Norm-coeff'!$G$7+$BB455*'Norm-coeff'!$H$7+$BC455*'Norm-coeff'!$I$7+$BD455*'Norm-coeff'!$J$7+$BE455*'Norm-coeff'!$K$7+$BF455*'Norm-coeff'!$L$7+$BG455*'Norm-coeff'!$M$7+$BH455*'Norm-coeff'!$N$7+$BI455*'Norm-coeff'!$O$7</f>
        <v>2.0907583608832998</v>
      </c>
      <c r="BU455" s="54">
        <f>'Norm-coeff'!$C$8+$AX455*'Norm-coeff'!$D$8+$AY455*'Norm-coeff'!$E$8+$AZ455*'Norm-coeff'!$F$8+$BA455*'Norm-coeff'!$G$8+$BB455*'Norm-coeff'!$H$8+$BC455*'Norm-coeff'!$I$8+$BD455*'Norm-coeff'!$J$8+$BE455*'Norm-coeff'!$K$8+$BF455*'Norm-coeff'!$L$8+$BG455*'Norm-coeff'!$M$8+$BH455*'Norm-coeff'!$N$8+$BI455*'Norm-coeff'!$O$8</f>
        <v>0.65894159836244504</v>
      </c>
      <c r="BV455" s="54">
        <f>'Norm-coeff'!$C$9+$AX455*'Norm-coeff'!$D$9+$AY455*'Norm-coeff'!$E$9+$AZ455*'Norm-coeff'!$F$9+$BA455*'Norm-coeff'!$G$9+$BB455*'Norm-coeff'!$H$9+$BC455*'Norm-coeff'!$I$9+$BD455*'Norm-coeff'!$J$9+$BE455*'Norm-coeff'!$K$9+$BF455*'Norm-coeff'!$L$9+$BG455*'Norm-coeff'!$M$9+$BH455*'Norm-coeff'!$N$9+$BI455*'Norm-coeff'!$O$9</f>
        <v>1.48961085014701</v>
      </c>
      <c r="BW455" s="54">
        <f>'Norm-coeff'!$C$10+$AX455*'Norm-coeff'!$D$10+$AY455*'Norm-coeff'!$E$10+$AZ455*'Norm-coeff'!$F$10+$BA455*'Norm-coeff'!$G$10+$BB455*'Norm-coeff'!$H$10+$BC455*'Norm-coeff'!$I$10+$BD455*'Norm-coeff'!$J$10+$BE455*'Norm-coeff'!$K$10+$BF455*'Norm-coeff'!$L$10+$BG455*'Norm-coeff'!$M$10+$BH455*'Norm-coeff'!$N$10+$BI455*'Norm-coeff'!$O$10</f>
        <v>1.42058735749591</v>
      </c>
      <c r="BX455" s="54">
        <f>'Norm-coeff'!$C$11+$AX455*'Norm-coeff'!$D$11+$AY455*'Norm-coeff'!$E$11+$AZ455*'Norm-coeff'!$F$11+$BA455*'Norm-coeff'!$G$11+$BB455*'Norm-coeff'!$H$11+$BC455*'Norm-coeff'!$I$11+$BD455*'Norm-coeff'!$J$11+$BE455*'Norm-coeff'!$K$11+$BF455*'Norm-coeff'!$L$11+$BG455*'Norm-coeff'!$M$11+$BH455*'Norm-coeff'!$N$11+$BI455*'Norm-coeff'!$O$11</f>
        <v>0.221233014421479</v>
      </c>
      <c r="BY455" s="54">
        <f>'Norm-coeff'!$C$12+$AX455*'Norm-coeff'!$D$12+$AY455*'Norm-coeff'!$E$12+$AZ455*'Norm-coeff'!$F$12+$BA455*'Norm-coeff'!$G$12+$BB455*'Norm-coeff'!$H$12+$BC455*'Norm-coeff'!$I$12+$BD455*'Norm-coeff'!$J$12+$BE455*'Norm-coeff'!$K$12+$BF455*'Norm-coeff'!$L$12+$BG455*'Norm-coeff'!$M$12+$BH455*'Norm-coeff'!$N$12+$BI455*'Norm-coeff'!$O$12</f>
        <v>0.283527502056037</v>
      </c>
      <c r="BZ455" s="54">
        <f>'Norm-coeff'!$C$13+$AX455*'Norm-coeff'!$D$13+$AY455*'Norm-coeff'!$E$13+$AZ455*'Norm-coeff'!$F$13+$BA455*'Norm-coeff'!$G$13+$BB455*'Norm-coeff'!$H$13+$BC455*'Norm-coeff'!$I$13+$BD455*'Norm-coeff'!$J$13+$BE455*'Norm-coeff'!$K$13+$BF455*'Norm-coeff'!$L$13+$BG455*'Norm-coeff'!$M$13+$BH455*'Norm-coeff'!$N$13+$BI455*'Norm-coeff'!$O$13</f>
        <v>-4.1864930554451202E-2</v>
      </c>
      <c r="CA455" s="54">
        <f>'Norm-coeff'!$C$14+$AX455*'Norm-coeff'!$D$14+$AY455*'Norm-coeff'!$E$14+$AZ455*'Norm-coeff'!$F$14+$BA455*'Norm-coeff'!$G$14+$BB455*'Norm-coeff'!$H$14+$BC455*'Norm-coeff'!$I$14+$BD455*'Norm-coeff'!$J$14+$BE455*'Norm-coeff'!$K$14+$BF455*'Norm-coeff'!$L$14+$BG455*'Norm-coeff'!$M$14+$BH455*'Norm-coeff'!$N$14+$BI455*'Norm-coeff'!$O$14</f>
        <v>4.2526983164477103</v>
      </c>
      <c r="CC455" s="54">
        <f t="shared" si="1356"/>
        <v>0</v>
      </c>
      <c r="CG455" s="54">
        <f t="shared" si="1232"/>
        <v>0</v>
      </c>
      <c r="CH455" s="54">
        <f t="shared" si="1383"/>
        <v>0</v>
      </c>
      <c r="CI455" s="54">
        <f t="shared" si="1233"/>
        <v>0</v>
      </c>
      <c r="CJ455" s="56">
        <f t="shared" si="1234"/>
        <v>0</v>
      </c>
      <c r="CK455" s="54">
        <f t="shared" si="1235"/>
        <v>0</v>
      </c>
      <c r="CL455" s="54">
        <f t="shared" si="1236"/>
        <v>0</v>
      </c>
      <c r="CM455" s="54">
        <f t="shared" si="1237"/>
        <v>0</v>
      </c>
      <c r="CN455" s="54">
        <f t="shared" si="1238"/>
        <v>0</v>
      </c>
      <c r="CO455" s="54">
        <f t="shared" si="1239"/>
        <v>0</v>
      </c>
      <c r="CP455" s="54">
        <f t="shared" si="1240"/>
        <v>0</v>
      </c>
      <c r="CQ455" s="54">
        <f t="shared" si="1241"/>
        <v>0</v>
      </c>
      <c r="CR455" s="54">
        <f t="shared" si="1242"/>
        <v>0</v>
      </c>
      <c r="CS455" s="54">
        <f t="shared" si="1243"/>
        <v>0</v>
      </c>
      <c r="CU455" s="54">
        <f t="shared" si="1244"/>
        <v>0</v>
      </c>
      <c r="CV455" s="54">
        <f t="shared" si="1245"/>
        <v>0</v>
      </c>
      <c r="CW455" s="54">
        <f t="shared" si="1246"/>
        <v>0</v>
      </c>
      <c r="CX455" s="54">
        <f t="shared" si="1247"/>
        <v>0</v>
      </c>
      <c r="CZ455" s="54">
        <f t="shared" si="1248"/>
        <v>0</v>
      </c>
      <c r="DA455" s="54">
        <f t="shared" si="1249"/>
        <v>0</v>
      </c>
      <c r="DB455" s="54">
        <f t="shared" si="1250"/>
        <v>0</v>
      </c>
      <c r="DC455" s="54">
        <f t="shared" si="1251"/>
        <v>0</v>
      </c>
      <c r="DD455" s="54">
        <f t="shared" si="1252"/>
        <v>0</v>
      </c>
      <c r="DE455" s="54">
        <f t="shared" si="1253"/>
        <v>0</v>
      </c>
      <c r="DF455" s="54">
        <f t="shared" si="1254"/>
        <v>0</v>
      </c>
      <c r="DG455" s="54">
        <f t="shared" si="1255"/>
        <v>2</v>
      </c>
      <c r="DH455" s="71">
        <f t="shared" si="1256"/>
        <v>0</v>
      </c>
      <c r="DI455" s="71">
        <f t="shared" si="1257"/>
        <v>0</v>
      </c>
      <c r="DJ455" s="54">
        <f t="shared" si="1258"/>
        <v>0</v>
      </c>
      <c r="DK455" s="54">
        <f t="shared" si="1259"/>
        <v>2</v>
      </c>
      <c r="DL455" s="4">
        <f t="shared" si="1357"/>
        <v>0</v>
      </c>
      <c r="DM455" s="3">
        <f t="shared" si="1260"/>
        <v>0</v>
      </c>
      <c r="DN455" s="3">
        <f t="shared" si="1261"/>
        <v>0</v>
      </c>
      <c r="DO455" s="4" t="e">
        <f t="shared" si="1262"/>
        <v>#DIV/0!</v>
      </c>
      <c r="DP455" s="57"/>
      <c r="DQ455" s="57"/>
      <c r="DR455" s="56">
        <f t="shared" si="1358"/>
        <v>2</v>
      </c>
      <c r="DS455" s="56">
        <f t="shared" si="1359"/>
        <v>0</v>
      </c>
      <c r="DT455" s="38">
        <f t="shared" si="1360"/>
        <v>0</v>
      </c>
      <c r="DU455" s="38">
        <f t="shared" si="1263"/>
        <v>2</v>
      </c>
      <c r="DV455" s="38">
        <f t="shared" si="1361"/>
        <v>0</v>
      </c>
      <c r="DW455" s="39">
        <f t="shared" si="1362"/>
        <v>0</v>
      </c>
      <c r="DX455" s="39">
        <f t="shared" si="1363"/>
        <v>0</v>
      </c>
      <c r="DY455" s="39">
        <f t="shared" si="1364"/>
        <v>0</v>
      </c>
      <c r="DZ455" s="39">
        <f t="shared" si="1365"/>
        <v>0</v>
      </c>
      <c r="EA455" s="39">
        <f t="shared" si="1366"/>
        <v>0</v>
      </c>
      <c r="EB455" s="37" t="e">
        <f t="shared" si="1264"/>
        <v>#DIV/0!</v>
      </c>
      <c r="EC455" s="37" t="e">
        <f t="shared" si="1265"/>
        <v>#DIV/0!</v>
      </c>
      <c r="ED455" s="37" t="e">
        <f t="shared" si="1266"/>
        <v>#DIV/0!</v>
      </c>
      <c r="EE455" s="37" t="e">
        <f t="shared" si="1267"/>
        <v>#DIV/0!</v>
      </c>
      <c r="EF455" s="39" t="e">
        <f t="shared" si="1268"/>
        <v>#DIV/0!</v>
      </c>
      <c r="EG455" s="37" t="e">
        <f t="shared" si="1269"/>
        <v>#DIV/0!</v>
      </c>
      <c r="EH455" s="37" t="e">
        <f t="shared" si="1270"/>
        <v>#DIV/0!</v>
      </c>
      <c r="EI455" s="11" t="b">
        <f t="shared" si="1271"/>
        <v>1</v>
      </c>
      <c r="EJ455" s="11" t="b">
        <f t="shared" si="1272"/>
        <v>0</v>
      </c>
      <c r="EK455" s="39" t="e">
        <f t="shared" si="1273"/>
        <v>#DIV/0!</v>
      </c>
      <c r="EL455" s="39" t="e">
        <f t="shared" si="1274"/>
        <v>#DIV/0!</v>
      </c>
      <c r="EM455" s="39" t="e">
        <f t="shared" si="1275"/>
        <v>#DIV/0!</v>
      </c>
      <c r="EN455" s="39" t="e">
        <f t="shared" si="1276"/>
        <v>#DIV/0!</v>
      </c>
      <c r="EO455" s="39" t="e">
        <f t="shared" si="1277"/>
        <v>#DIV/0!</v>
      </c>
      <c r="EP455" s="39" t="e">
        <f t="shared" si="1278"/>
        <v>#DIV/0!</v>
      </c>
      <c r="EQ455" s="39" t="e">
        <f t="shared" si="1279"/>
        <v>#DIV/0!</v>
      </c>
      <c r="ER455" s="39" t="e">
        <f t="shared" si="1280"/>
        <v>#DIV/0!</v>
      </c>
      <c r="ES455" s="58" t="str">
        <f t="shared" si="1281"/>
        <v>(OH,F,Cl)-dominate amphibole</v>
      </c>
      <c r="ET455" s="58" t="e">
        <f t="shared" si="1282"/>
        <v>#N/A</v>
      </c>
      <c r="EU455" s="56">
        <f t="shared" si="1367"/>
        <v>0</v>
      </c>
      <c r="EV455" s="56">
        <f t="shared" si="1368"/>
        <v>0</v>
      </c>
      <c r="EW455" s="56">
        <f t="shared" si="1369"/>
        <v>0</v>
      </c>
      <c r="EX455" s="56">
        <f t="shared" si="1370"/>
        <v>0</v>
      </c>
      <c r="EY455" s="56">
        <f t="shared" si="1371"/>
        <v>0</v>
      </c>
      <c r="EZ455" s="56">
        <f t="shared" si="1372"/>
        <v>0</v>
      </c>
      <c r="FA455" s="39">
        <f t="shared" si="1373"/>
        <v>0</v>
      </c>
      <c r="FB455" s="39">
        <f t="shared" si="1374"/>
        <v>0</v>
      </c>
      <c r="FC455" s="54">
        <f t="shared" si="1375"/>
        <v>0</v>
      </c>
      <c r="FD455" s="54">
        <f t="shared" si="1376"/>
        <v>0</v>
      </c>
      <c r="FE455" s="39">
        <f t="shared" si="1377"/>
        <v>0</v>
      </c>
      <c r="FF455" s="54">
        <f t="shared" si="1378"/>
        <v>0</v>
      </c>
      <c r="FG455" s="39">
        <f t="shared" si="1379"/>
        <v>0</v>
      </c>
      <c r="FH455" s="39">
        <f t="shared" si="1283"/>
        <v>0</v>
      </c>
      <c r="FI455" s="39">
        <f t="shared" si="1284"/>
        <v>0</v>
      </c>
      <c r="FJ455" s="39">
        <f t="shared" si="1285"/>
        <v>0</v>
      </c>
      <c r="FK455" s="39" t="e">
        <f t="shared" si="1286"/>
        <v>#DIV/0!</v>
      </c>
      <c r="FL455" s="39" t="e">
        <f t="shared" si="1287"/>
        <v>#DIV/0!</v>
      </c>
      <c r="FM455" s="39" t="e">
        <f t="shared" si="1288"/>
        <v>#DIV/0!</v>
      </c>
      <c r="FN455" s="39">
        <f t="shared" si="1289"/>
        <v>1</v>
      </c>
      <c r="FO455" s="39">
        <f t="shared" si="1380"/>
        <v>0</v>
      </c>
      <c r="FP455" s="39">
        <f t="shared" si="1381"/>
        <v>0</v>
      </c>
      <c r="FQ455" s="39">
        <f t="shared" si="1382"/>
        <v>0</v>
      </c>
      <c r="FR455" s="39">
        <f t="shared" si="1290"/>
        <v>0</v>
      </c>
      <c r="FS455" s="39">
        <f t="shared" si="1291"/>
        <v>0</v>
      </c>
      <c r="FU455" s="39" t="e">
        <f t="shared" si="1292"/>
        <v>#DIV/0!</v>
      </c>
      <c r="FV455" s="39" t="e">
        <f t="shared" si="1293"/>
        <v>#DIV/0!</v>
      </c>
      <c r="FW455" s="39" t="e">
        <f t="shared" si="1294"/>
        <v>#DIV/0!</v>
      </c>
      <c r="FY455" s="39" t="e">
        <f t="shared" si="1295"/>
        <v>#DIV/0!</v>
      </c>
      <c r="FZ455" s="39" t="e">
        <f t="shared" si="1296"/>
        <v>#DIV/0!</v>
      </c>
      <c r="GA455" s="39" t="e">
        <f t="shared" si="1297"/>
        <v>#DIV/0!</v>
      </c>
      <c r="GB455" s="39" t="e">
        <f t="shared" si="1298"/>
        <v>#DIV/0!</v>
      </c>
      <c r="GC455" s="39" t="e">
        <f t="shared" si="1299"/>
        <v>#DIV/0!</v>
      </c>
      <c r="GD455" s="39" t="e">
        <f t="shared" si="1300"/>
        <v>#DIV/0!</v>
      </c>
      <c r="GE455" s="39" t="e">
        <f t="shared" si="1301"/>
        <v>#DIV/0!</v>
      </c>
      <c r="GF455" s="39" t="e">
        <f t="shared" si="1302"/>
        <v>#DIV/0!</v>
      </c>
      <c r="GG455" s="39" t="e">
        <f t="shared" si="1303"/>
        <v>#DIV/0!</v>
      </c>
      <c r="GH455" s="39" t="e">
        <f t="shared" si="1304"/>
        <v>#DIV/0!</v>
      </c>
      <c r="GI455" s="39"/>
      <c r="GJ455" s="39" t="e">
        <f t="shared" si="1305"/>
        <v>#DIV/0!</v>
      </c>
      <c r="GK455" s="39" t="e">
        <f t="shared" si="1306"/>
        <v>#DIV/0!</v>
      </c>
      <c r="GL455" s="39" t="e">
        <f t="shared" si="1307"/>
        <v>#DIV/0!</v>
      </c>
      <c r="GM455" s="39" t="e">
        <f t="shared" si="1308"/>
        <v>#DIV/0!</v>
      </c>
      <c r="GN455" s="39" t="e">
        <f t="shared" si="1309"/>
        <v>#DIV/0!</v>
      </c>
      <c r="GO455" s="57"/>
      <c r="GP455" s="57" t="e">
        <f t="shared" si="1310"/>
        <v>#DIV/0!</v>
      </c>
      <c r="GQ455" s="59" t="e">
        <f t="shared" si="1311"/>
        <v>#DIV/0!</v>
      </c>
      <c r="GR455" s="41" t="e">
        <f t="shared" si="1312"/>
        <v>#DIV/0!</v>
      </c>
      <c r="GS455" s="57" t="e">
        <f t="shared" si="1313"/>
        <v>#DIV/0!</v>
      </c>
      <c r="GT455" s="57" t="e">
        <f t="shared" si="1314"/>
        <v>#DIV/0!</v>
      </c>
      <c r="GU455" s="57" t="e">
        <f t="shared" si="1315"/>
        <v>#DIV/0!</v>
      </c>
      <c r="GV455" s="57"/>
      <c r="GW455" s="42" t="e">
        <f t="shared" si="1316"/>
        <v>#DIV/0!</v>
      </c>
      <c r="GX455" s="42" t="e">
        <f t="shared" si="1317"/>
        <v>#DIV/0!</v>
      </c>
      <c r="GY455" s="42" t="e">
        <f t="shared" si="1318"/>
        <v>#DIV/0!</v>
      </c>
      <c r="GZ455" s="57"/>
      <c r="HA455" s="2" t="e">
        <f t="shared" si="1319"/>
        <v>#DIV/0!</v>
      </c>
      <c r="HB455" s="2" t="e">
        <f t="shared" si="1320"/>
        <v>#DIV/0!</v>
      </c>
      <c r="HC455" s="2" t="e">
        <f t="shared" si="1321"/>
        <v>#DIV/0!</v>
      </c>
      <c r="HD455" s="2" t="e">
        <f t="shared" si="1322"/>
        <v>#DIV/0!</v>
      </c>
      <c r="HE455" s="2" t="e">
        <f t="shared" si="1323"/>
        <v>#DIV/0!</v>
      </c>
      <c r="HF455" s="2" t="e">
        <f t="shared" si="1324"/>
        <v>#DIV/0!</v>
      </c>
      <c r="HG455" s="2" t="e">
        <f t="shared" si="1325"/>
        <v>#DIV/0!</v>
      </c>
      <c r="HH455" s="2" t="e">
        <f t="shared" si="1326"/>
        <v>#DIV/0!</v>
      </c>
      <c r="HI455" s="2" t="e">
        <f t="shared" si="1327"/>
        <v>#DIV/0!</v>
      </c>
      <c r="HJ455" s="11" t="e">
        <f t="shared" si="1328"/>
        <v>#DIV/0!</v>
      </c>
      <c r="HK455" s="60" t="e">
        <f t="shared" si="1329"/>
        <v>#DIV/0!</v>
      </c>
      <c r="HL455" s="57"/>
      <c r="HM455" s="57" t="e">
        <f t="shared" si="1330"/>
        <v>#DIV/0!</v>
      </c>
      <c r="HN455" s="57" t="e">
        <f t="shared" si="1331"/>
        <v>#DIV/0!</v>
      </c>
      <c r="HO455" s="57" t="e">
        <f t="shared" si="1332"/>
        <v>#DIV/0!</v>
      </c>
      <c r="HP455" s="57" t="e">
        <f t="shared" si="1333"/>
        <v>#DIV/0!</v>
      </c>
      <c r="HQ455" s="57" t="e">
        <f t="shared" si="1334"/>
        <v>#DIV/0!</v>
      </c>
      <c r="HR455" s="57"/>
      <c r="HS455" s="57" t="e">
        <f t="shared" si="1335"/>
        <v>#DIV/0!</v>
      </c>
      <c r="HT455" s="57" t="e">
        <f t="shared" si="1336"/>
        <v>#DIV/0!</v>
      </c>
      <c r="HU455" s="57" t="e">
        <f t="shared" si="1337"/>
        <v>#DIV/0!</v>
      </c>
      <c r="HV455" s="57" t="e">
        <f t="shared" si="1338"/>
        <v>#DIV/0!</v>
      </c>
      <c r="HW455" s="57" t="e">
        <f t="shared" si="1339"/>
        <v>#DIV/0!</v>
      </c>
      <c r="HX455" s="57"/>
      <c r="HY455" s="57" t="e">
        <f t="shared" si="1340"/>
        <v>#DIV/0!</v>
      </c>
      <c r="HZ455" s="57" t="e">
        <f t="shared" si="1341"/>
        <v>#DIV/0!</v>
      </c>
      <c r="IA455" s="57"/>
      <c r="IB455" s="61">
        <f t="shared" si="1342"/>
        <v>0</v>
      </c>
      <c r="IC455" s="57" t="str">
        <f t="shared" si="1343"/>
        <v/>
      </c>
      <c r="ID455" s="42"/>
      <c r="IE455" s="2" t="str">
        <f t="shared" si="1344"/>
        <v/>
      </c>
      <c r="IF455" s="60" t="e">
        <f t="shared" si="1345"/>
        <v>#DIV/0!</v>
      </c>
      <c r="IG455" s="60" t="str">
        <f t="shared" si="1346"/>
        <v/>
      </c>
      <c r="IH455" s="60" t="str">
        <f t="shared" si="1347"/>
        <v>zinco-</v>
      </c>
      <c r="II455" s="60" t="str">
        <f t="shared" si="1348"/>
        <v>mangano-</v>
      </c>
      <c r="IJ455" s="60" t="e">
        <f t="shared" si="1349"/>
        <v>#DIV/0!</v>
      </c>
      <c r="IK455" s="60" t="e">
        <f t="shared" si="1350"/>
        <v>#DIV/0!</v>
      </c>
      <c r="IL455" s="60" t="e">
        <f t="shared" si="1351"/>
        <v>#DIV/0!</v>
      </c>
      <c r="IM455" s="60" t="e">
        <f t="shared" si="1352"/>
        <v>#DIV/0!</v>
      </c>
      <c r="IN455" s="60" t="str">
        <f t="shared" si="1353"/>
        <v/>
      </c>
      <c r="IO455" s="60" t="str">
        <f t="shared" si="1354"/>
        <v/>
      </c>
      <c r="IP455" s="57"/>
      <c r="IQ455" s="57" t="str">
        <f t="shared" si="1355"/>
        <v>ERROR!!</v>
      </c>
    </row>
    <row r="456" spans="24:251">
      <c r="X456" s="29">
        <f t="shared" si="1211"/>
        <v>0</v>
      </c>
      <c r="Y456" s="29">
        <f t="shared" si="1212"/>
        <v>0</v>
      </c>
      <c r="Z456" s="29" t="e">
        <f t="shared" si="1213"/>
        <v>#DIV/0!</v>
      </c>
      <c r="AA456" s="29" t="e">
        <f t="shared" si="1214"/>
        <v>#DIV/0!</v>
      </c>
      <c r="AB456" s="29" t="e">
        <f t="shared" si="1215"/>
        <v>#DIV/0!</v>
      </c>
      <c r="AC456" s="29" t="e">
        <f t="shared" si="1216"/>
        <v>#DIV/0!</v>
      </c>
      <c r="AF456" s="23">
        <v>60.084299999999999</v>
      </c>
      <c r="AG456" s="23">
        <v>79.878799999999998</v>
      </c>
      <c r="AH456" s="23">
        <v>101.96120000000001</v>
      </c>
      <c r="AI456" s="23">
        <v>151.99039999999999</v>
      </c>
      <c r="AJ456" s="23">
        <v>159.69</v>
      </c>
      <c r="AK456" s="23">
        <v>71.846400000000003</v>
      </c>
      <c r="AL456" s="23">
        <v>70.9375</v>
      </c>
      <c r="AM456" s="23">
        <v>40.304400000000001</v>
      </c>
      <c r="AN456" s="23">
        <v>56.077399999999997</v>
      </c>
      <c r="AO456" s="23">
        <v>61.978999999999999</v>
      </c>
      <c r="AP456" s="23">
        <v>94.195999999999998</v>
      </c>
      <c r="AQ456" s="23">
        <v>18.998000000000001</v>
      </c>
      <c r="AR456" s="23">
        <v>35.450000000000003</v>
      </c>
      <c r="AS456" s="23">
        <v>29.88</v>
      </c>
      <c r="AT456" s="23">
        <v>74.691999999999993</v>
      </c>
      <c r="AU456" s="23">
        <v>81.39</v>
      </c>
      <c r="AX456" s="54">
        <f t="shared" si="1217"/>
        <v>0</v>
      </c>
      <c r="AY456" s="54">
        <f t="shared" si="1218"/>
        <v>0</v>
      </c>
      <c r="AZ456" s="54">
        <f t="shared" si="1219"/>
        <v>0</v>
      </c>
      <c r="BA456" s="54">
        <f t="shared" si="1220"/>
        <v>0</v>
      </c>
      <c r="BB456" s="54">
        <f t="shared" si="1221"/>
        <v>0</v>
      </c>
      <c r="BC456" s="54">
        <f t="shared" si="1222"/>
        <v>0</v>
      </c>
      <c r="BD456" s="54">
        <f t="shared" si="1223"/>
        <v>0</v>
      </c>
      <c r="BE456" s="54">
        <f t="shared" si="1224"/>
        <v>0</v>
      </c>
      <c r="BF456" s="54">
        <f t="shared" si="1225"/>
        <v>0</v>
      </c>
      <c r="BG456" s="54">
        <f t="shared" si="1226"/>
        <v>0</v>
      </c>
      <c r="BH456" s="54">
        <f t="shared" si="1227"/>
        <v>0</v>
      </c>
      <c r="BI456" s="54">
        <f t="shared" si="1228"/>
        <v>0</v>
      </c>
      <c r="BJ456" s="54">
        <f t="shared" si="1229"/>
        <v>0</v>
      </c>
      <c r="BK456" s="54">
        <f t="shared" si="1230"/>
        <v>0</v>
      </c>
      <c r="BL456" s="54">
        <f t="shared" si="1231"/>
        <v>0</v>
      </c>
      <c r="BM456" s="42"/>
      <c r="BO456" s="54">
        <f>'Norm-coeff'!$C$2+$AX456*'Norm-coeff'!$D$2+$AY456*'Norm-coeff'!$E$2+$AZ456*'Norm-coeff'!$F$2+$BA456*'Norm-coeff'!$G$2+$BB456*'Norm-coeff'!$H$2+$BC456*'Norm-coeff'!$I$2+$BD456*'Norm-coeff'!$J$2+$BE456*'Norm-coeff'!$K$2+$BF456*'Norm-coeff'!$L$2+$BG456*'Norm-coeff'!$M$2+$BH456*'Norm-coeff'!$N$2+$BI456*'Norm-coeff'!$O$2</f>
        <v>5.4045421474420303</v>
      </c>
      <c r="BP456" s="54">
        <f>'Norm-coeff'!$C$3+$AX456*'Norm-coeff'!$D$3+$AY456*'Norm-coeff'!$E$3+$AZ456*'Norm-coeff'!$F$3+$BA456*'Norm-coeff'!$G$3+$BB456*'Norm-coeff'!$H$3+$BC456*'Norm-coeff'!$I$3+$BD456*'Norm-coeff'!$J$3+$BE456*'Norm-coeff'!$K$3+$BF456*'Norm-coeff'!$L$3+$BG456*'Norm-coeff'!$M$3+$BH456*'Norm-coeff'!$N$3+$BI456*'Norm-coeff'!$O$3</f>
        <v>3.15319116612705</v>
      </c>
      <c r="BQ456" s="54">
        <f>'Norm-coeff'!$C$4+$AX456*'Norm-coeff'!$D$4+$AY456*'Norm-coeff'!$E$4+$AZ456*'Norm-coeff'!$F$4+$BA456*'Norm-coeff'!$G$4+$BB456*'Norm-coeff'!$H$4+$BC456*'Norm-coeff'!$I$4+$BD456*'Norm-coeff'!$J$4+$BE456*'Norm-coeff'!$K$4+$BF456*'Norm-coeff'!$L$4+$BG456*'Norm-coeff'!$M$4+$BH456*'Norm-coeff'!$N$4+$BI456*'Norm-coeff'!$O$4</f>
        <v>1.42115649462768</v>
      </c>
      <c r="BR456" s="54">
        <f>'Norm-coeff'!$C$5+$AX456*'Norm-coeff'!$D$5+$AY456*'Norm-coeff'!$E$5+$AZ456*'Norm-coeff'!$F$5+$BA456*'Norm-coeff'!$G$5+$BB456*'Norm-coeff'!$H$5+$BC456*'Norm-coeff'!$I$5+$BD456*'Norm-coeff'!$J$5+$BE456*'Norm-coeff'!$K$5+$BF456*'Norm-coeff'!$L$5+$BG456*'Norm-coeff'!$M$5+$BH456*'Norm-coeff'!$N$5+$BI456*'Norm-coeff'!$O$5</f>
        <v>1.0553329241296201</v>
      </c>
      <c r="BS456" s="54">
        <f>'Norm-coeff'!$C$6+$AX456*'Norm-coeff'!$D$6+$AY456*'Norm-coeff'!$E$6+$AZ456*'Norm-coeff'!$F$6+$BA456*'Norm-coeff'!$G$6+$BB456*'Norm-coeff'!$H$6+$BC456*'Norm-coeff'!$I$6+$BD456*'Norm-coeff'!$J$6+$BE456*'Norm-coeff'!$K$6+$BF456*'Norm-coeff'!$L$6+$BG456*'Norm-coeff'!$M$6+$BH456*'Norm-coeff'!$N$6+$BI456*'Norm-coeff'!$O$6</f>
        <v>-1.48700885495103E-2</v>
      </c>
      <c r="BT456" s="54">
        <f>'Norm-coeff'!$C$7+$AX456*'Norm-coeff'!$D$7+$AY456*'Norm-coeff'!$E$7+$AZ456*'Norm-coeff'!$F$7+$BA456*'Norm-coeff'!$G$7+$BB456*'Norm-coeff'!$H$7+$BC456*'Norm-coeff'!$I$7+$BD456*'Norm-coeff'!$J$7+$BE456*'Norm-coeff'!$K$7+$BF456*'Norm-coeff'!$L$7+$BG456*'Norm-coeff'!$M$7+$BH456*'Norm-coeff'!$N$7+$BI456*'Norm-coeff'!$O$7</f>
        <v>2.0907583608832998</v>
      </c>
      <c r="BU456" s="54">
        <f>'Norm-coeff'!$C$8+$AX456*'Norm-coeff'!$D$8+$AY456*'Norm-coeff'!$E$8+$AZ456*'Norm-coeff'!$F$8+$BA456*'Norm-coeff'!$G$8+$BB456*'Norm-coeff'!$H$8+$BC456*'Norm-coeff'!$I$8+$BD456*'Norm-coeff'!$J$8+$BE456*'Norm-coeff'!$K$8+$BF456*'Norm-coeff'!$L$8+$BG456*'Norm-coeff'!$M$8+$BH456*'Norm-coeff'!$N$8+$BI456*'Norm-coeff'!$O$8</f>
        <v>0.65894159836244504</v>
      </c>
      <c r="BV456" s="54">
        <f>'Norm-coeff'!$C$9+$AX456*'Norm-coeff'!$D$9+$AY456*'Norm-coeff'!$E$9+$AZ456*'Norm-coeff'!$F$9+$BA456*'Norm-coeff'!$G$9+$BB456*'Norm-coeff'!$H$9+$BC456*'Norm-coeff'!$I$9+$BD456*'Norm-coeff'!$J$9+$BE456*'Norm-coeff'!$K$9+$BF456*'Norm-coeff'!$L$9+$BG456*'Norm-coeff'!$M$9+$BH456*'Norm-coeff'!$N$9+$BI456*'Norm-coeff'!$O$9</f>
        <v>1.48961085014701</v>
      </c>
      <c r="BW456" s="54">
        <f>'Norm-coeff'!$C$10+$AX456*'Norm-coeff'!$D$10+$AY456*'Norm-coeff'!$E$10+$AZ456*'Norm-coeff'!$F$10+$BA456*'Norm-coeff'!$G$10+$BB456*'Norm-coeff'!$H$10+$BC456*'Norm-coeff'!$I$10+$BD456*'Norm-coeff'!$J$10+$BE456*'Norm-coeff'!$K$10+$BF456*'Norm-coeff'!$L$10+$BG456*'Norm-coeff'!$M$10+$BH456*'Norm-coeff'!$N$10+$BI456*'Norm-coeff'!$O$10</f>
        <v>1.42058735749591</v>
      </c>
      <c r="BX456" s="54">
        <f>'Norm-coeff'!$C$11+$AX456*'Norm-coeff'!$D$11+$AY456*'Norm-coeff'!$E$11+$AZ456*'Norm-coeff'!$F$11+$BA456*'Norm-coeff'!$G$11+$BB456*'Norm-coeff'!$H$11+$BC456*'Norm-coeff'!$I$11+$BD456*'Norm-coeff'!$J$11+$BE456*'Norm-coeff'!$K$11+$BF456*'Norm-coeff'!$L$11+$BG456*'Norm-coeff'!$M$11+$BH456*'Norm-coeff'!$N$11+$BI456*'Norm-coeff'!$O$11</f>
        <v>0.221233014421479</v>
      </c>
      <c r="BY456" s="54">
        <f>'Norm-coeff'!$C$12+$AX456*'Norm-coeff'!$D$12+$AY456*'Norm-coeff'!$E$12+$AZ456*'Norm-coeff'!$F$12+$BA456*'Norm-coeff'!$G$12+$BB456*'Norm-coeff'!$H$12+$BC456*'Norm-coeff'!$I$12+$BD456*'Norm-coeff'!$J$12+$BE456*'Norm-coeff'!$K$12+$BF456*'Norm-coeff'!$L$12+$BG456*'Norm-coeff'!$M$12+$BH456*'Norm-coeff'!$N$12+$BI456*'Norm-coeff'!$O$12</f>
        <v>0.283527502056037</v>
      </c>
      <c r="BZ456" s="54">
        <f>'Norm-coeff'!$C$13+$AX456*'Norm-coeff'!$D$13+$AY456*'Norm-coeff'!$E$13+$AZ456*'Norm-coeff'!$F$13+$BA456*'Norm-coeff'!$G$13+$BB456*'Norm-coeff'!$H$13+$BC456*'Norm-coeff'!$I$13+$BD456*'Norm-coeff'!$J$13+$BE456*'Norm-coeff'!$K$13+$BF456*'Norm-coeff'!$L$13+$BG456*'Norm-coeff'!$M$13+$BH456*'Norm-coeff'!$N$13+$BI456*'Norm-coeff'!$O$13</f>
        <v>-4.1864930554451202E-2</v>
      </c>
      <c r="CA456" s="54">
        <f>'Norm-coeff'!$C$14+$AX456*'Norm-coeff'!$D$14+$AY456*'Norm-coeff'!$E$14+$AZ456*'Norm-coeff'!$F$14+$BA456*'Norm-coeff'!$G$14+$BB456*'Norm-coeff'!$H$14+$BC456*'Norm-coeff'!$I$14+$BD456*'Norm-coeff'!$J$14+$BE456*'Norm-coeff'!$K$14+$BF456*'Norm-coeff'!$L$14+$BG456*'Norm-coeff'!$M$14+$BH456*'Norm-coeff'!$N$14+$BI456*'Norm-coeff'!$O$14</f>
        <v>4.2526983164477103</v>
      </c>
      <c r="CC456" s="54">
        <f t="shared" si="1356"/>
        <v>0</v>
      </c>
      <c r="CG456" s="54">
        <f t="shared" si="1232"/>
        <v>0</v>
      </c>
      <c r="CH456" s="54">
        <f t="shared" si="1383"/>
        <v>0</v>
      </c>
      <c r="CI456" s="54">
        <f t="shared" si="1233"/>
        <v>0</v>
      </c>
      <c r="CJ456" s="56">
        <f t="shared" si="1234"/>
        <v>0</v>
      </c>
      <c r="CK456" s="54">
        <f t="shared" si="1235"/>
        <v>0</v>
      </c>
      <c r="CL456" s="54">
        <f t="shared" si="1236"/>
        <v>0</v>
      </c>
      <c r="CM456" s="54">
        <f t="shared" si="1237"/>
        <v>0</v>
      </c>
      <c r="CN456" s="54">
        <f t="shared" si="1238"/>
        <v>0</v>
      </c>
      <c r="CO456" s="54">
        <f t="shared" si="1239"/>
        <v>0</v>
      </c>
      <c r="CP456" s="54">
        <f t="shared" si="1240"/>
        <v>0</v>
      </c>
      <c r="CQ456" s="54">
        <f t="shared" si="1241"/>
        <v>0</v>
      </c>
      <c r="CR456" s="54">
        <f t="shared" si="1242"/>
        <v>0</v>
      </c>
      <c r="CS456" s="54">
        <f t="shared" si="1243"/>
        <v>0</v>
      </c>
      <c r="CU456" s="54">
        <f t="shared" si="1244"/>
        <v>0</v>
      </c>
      <c r="CV456" s="54">
        <f t="shared" si="1245"/>
        <v>0</v>
      </c>
      <c r="CW456" s="54">
        <f t="shared" si="1246"/>
        <v>0</v>
      </c>
      <c r="CX456" s="54">
        <f t="shared" si="1247"/>
        <v>0</v>
      </c>
      <c r="CZ456" s="54">
        <f t="shared" si="1248"/>
        <v>0</v>
      </c>
      <c r="DA456" s="54">
        <f t="shared" si="1249"/>
        <v>0</v>
      </c>
      <c r="DB456" s="54">
        <f t="shared" si="1250"/>
        <v>0</v>
      </c>
      <c r="DC456" s="54">
        <f t="shared" si="1251"/>
        <v>0</v>
      </c>
      <c r="DD456" s="54">
        <f t="shared" si="1252"/>
        <v>0</v>
      </c>
      <c r="DE456" s="54">
        <f t="shared" si="1253"/>
        <v>0</v>
      </c>
      <c r="DF456" s="54">
        <f t="shared" si="1254"/>
        <v>0</v>
      </c>
      <c r="DG456" s="54">
        <f t="shared" si="1255"/>
        <v>2</v>
      </c>
      <c r="DH456" s="71">
        <f t="shared" si="1256"/>
        <v>0</v>
      </c>
      <c r="DI456" s="71">
        <f t="shared" si="1257"/>
        <v>0</v>
      </c>
      <c r="DJ456" s="54">
        <f t="shared" si="1258"/>
        <v>0</v>
      </c>
      <c r="DK456" s="54">
        <f t="shared" si="1259"/>
        <v>2</v>
      </c>
      <c r="DL456" s="4">
        <f t="shared" si="1357"/>
        <v>0</v>
      </c>
      <c r="DM456" s="3">
        <f t="shared" si="1260"/>
        <v>0</v>
      </c>
      <c r="DN456" s="3">
        <f t="shared" si="1261"/>
        <v>0</v>
      </c>
      <c r="DO456" s="4" t="e">
        <f t="shared" si="1262"/>
        <v>#DIV/0!</v>
      </c>
      <c r="DP456" s="57"/>
      <c r="DQ456" s="57"/>
      <c r="DR456" s="56">
        <f t="shared" si="1358"/>
        <v>2</v>
      </c>
      <c r="DS456" s="56">
        <f t="shared" si="1359"/>
        <v>0</v>
      </c>
      <c r="DT456" s="38">
        <f t="shared" si="1360"/>
        <v>0</v>
      </c>
      <c r="DU456" s="38">
        <f t="shared" si="1263"/>
        <v>2</v>
      </c>
      <c r="DV456" s="38">
        <f t="shared" si="1361"/>
        <v>0</v>
      </c>
      <c r="DW456" s="39">
        <f t="shared" si="1362"/>
        <v>0</v>
      </c>
      <c r="DX456" s="39">
        <f t="shared" si="1363"/>
        <v>0</v>
      </c>
      <c r="DY456" s="39">
        <f t="shared" si="1364"/>
        <v>0</v>
      </c>
      <c r="DZ456" s="39">
        <f t="shared" si="1365"/>
        <v>0</v>
      </c>
      <c r="EA456" s="39">
        <f t="shared" si="1366"/>
        <v>0</v>
      </c>
      <c r="EB456" s="37" t="e">
        <f t="shared" si="1264"/>
        <v>#DIV/0!</v>
      </c>
      <c r="EC456" s="37" t="e">
        <f t="shared" si="1265"/>
        <v>#DIV/0!</v>
      </c>
      <c r="ED456" s="37" t="e">
        <f t="shared" si="1266"/>
        <v>#DIV/0!</v>
      </c>
      <c r="EE456" s="37" t="e">
        <f t="shared" si="1267"/>
        <v>#DIV/0!</v>
      </c>
      <c r="EF456" s="39" t="e">
        <f t="shared" si="1268"/>
        <v>#DIV/0!</v>
      </c>
      <c r="EG456" s="37" t="e">
        <f t="shared" si="1269"/>
        <v>#DIV/0!</v>
      </c>
      <c r="EH456" s="37" t="e">
        <f t="shared" si="1270"/>
        <v>#DIV/0!</v>
      </c>
      <c r="EI456" s="11" t="b">
        <f t="shared" si="1271"/>
        <v>1</v>
      </c>
      <c r="EJ456" s="11" t="b">
        <f t="shared" si="1272"/>
        <v>0</v>
      </c>
      <c r="EK456" s="39" t="e">
        <f t="shared" si="1273"/>
        <v>#DIV/0!</v>
      </c>
      <c r="EL456" s="39" t="e">
        <f t="shared" si="1274"/>
        <v>#DIV/0!</v>
      </c>
      <c r="EM456" s="39" t="e">
        <f t="shared" si="1275"/>
        <v>#DIV/0!</v>
      </c>
      <c r="EN456" s="39" t="e">
        <f t="shared" si="1276"/>
        <v>#DIV/0!</v>
      </c>
      <c r="EO456" s="39" t="e">
        <f t="shared" si="1277"/>
        <v>#DIV/0!</v>
      </c>
      <c r="EP456" s="39" t="e">
        <f t="shared" si="1278"/>
        <v>#DIV/0!</v>
      </c>
      <c r="EQ456" s="39" t="e">
        <f t="shared" si="1279"/>
        <v>#DIV/0!</v>
      </c>
      <c r="ER456" s="39" t="e">
        <f t="shared" si="1280"/>
        <v>#DIV/0!</v>
      </c>
      <c r="ES456" s="58" t="str">
        <f t="shared" si="1281"/>
        <v>(OH,F,Cl)-dominate amphibole</v>
      </c>
      <c r="ET456" s="58" t="e">
        <f t="shared" si="1282"/>
        <v>#N/A</v>
      </c>
      <c r="EU456" s="56">
        <f t="shared" si="1367"/>
        <v>0</v>
      </c>
      <c r="EV456" s="56">
        <f t="shared" si="1368"/>
        <v>0</v>
      </c>
      <c r="EW456" s="56">
        <f t="shared" si="1369"/>
        <v>0</v>
      </c>
      <c r="EX456" s="56">
        <f t="shared" si="1370"/>
        <v>0</v>
      </c>
      <c r="EY456" s="56">
        <f t="shared" si="1371"/>
        <v>0</v>
      </c>
      <c r="EZ456" s="56">
        <f t="shared" si="1372"/>
        <v>0</v>
      </c>
      <c r="FA456" s="39">
        <f t="shared" si="1373"/>
        <v>0</v>
      </c>
      <c r="FB456" s="39">
        <f t="shared" si="1374"/>
        <v>0</v>
      </c>
      <c r="FC456" s="54">
        <f t="shared" si="1375"/>
        <v>0</v>
      </c>
      <c r="FD456" s="54">
        <f t="shared" si="1376"/>
        <v>0</v>
      </c>
      <c r="FE456" s="39">
        <f t="shared" si="1377"/>
        <v>0</v>
      </c>
      <c r="FF456" s="54">
        <f t="shared" si="1378"/>
        <v>0</v>
      </c>
      <c r="FG456" s="39">
        <f t="shared" si="1379"/>
        <v>0</v>
      </c>
      <c r="FH456" s="39">
        <f t="shared" si="1283"/>
        <v>0</v>
      </c>
      <c r="FI456" s="39">
        <f t="shared" si="1284"/>
        <v>0</v>
      </c>
      <c r="FJ456" s="39">
        <f t="shared" si="1285"/>
        <v>0</v>
      </c>
      <c r="FK456" s="39" t="e">
        <f t="shared" si="1286"/>
        <v>#DIV/0!</v>
      </c>
      <c r="FL456" s="39" t="e">
        <f t="shared" si="1287"/>
        <v>#DIV/0!</v>
      </c>
      <c r="FM456" s="39" t="e">
        <f t="shared" si="1288"/>
        <v>#DIV/0!</v>
      </c>
      <c r="FN456" s="39">
        <f t="shared" si="1289"/>
        <v>1</v>
      </c>
      <c r="FO456" s="39">
        <f t="shared" si="1380"/>
        <v>0</v>
      </c>
      <c r="FP456" s="39">
        <f t="shared" si="1381"/>
        <v>0</v>
      </c>
      <c r="FQ456" s="39">
        <f t="shared" si="1382"/>
        <v>0</v>
      </c>
      <c r="FR456" s="39">
        <f t="shared" si="1290"/>
        <v>0</v>
      </c>
      <c r="FS456" s="39">
        <f t="shared" si="1291"/>
        <v>0</v>
      </c>
      <c r="FU456" s="39" t="e">
        <f t="shared" si="1292"/>
        <v>#DIV/0!</v>
      </c>
      <c r="FV456" s="39" t="e">
        <f t="shared" si="1293"/>
        <v>#DIV/0!</v>
      </c>
      <c r="FW456" s="39" t="e">
        <f t="shared" si="1294"/>
        <v>#DIV/0!</v>
      </c>
      <c r="FY456" s="39" t="e">
        <f t="shared" si="1295"/>
        <v>#DIV/0!</v>
      </c>
      <c r="FZ456" s="39" t="e">
        <f t="shared" si="1296"/>
        <v>#DIV/0!</v>
      </c>
      <c r="GA456" s="39" t="e">
        <f t="shared" si="1297"/>
        <v>#DIV/0!</v>
      </c>
      <c r="GB456" s="39" t="e">
        <f t="shared" si="1298"/>
        <v>#DIV/0!</v>
      </c>
      <c r="GC456" s="39" t="e">
        <f t="shared" si="1299"/>
        <v>#DIV/0!</v>
      </c>
      <c r="GD456" s="39" t="e">
        <f t="shared" si="1300"/>
        <v>#DIV/0!</v>
      </c>
      <c r="GE456" s="39" t="e">
        <f t="shared" si="1301"/>
        <v>#DIV/0!</v>
      </c>
      <c r="GF456" s="39" t="e">
        <f t="shared" si="1302"/>
        <v>#DIV/0!</v>
      </c>
      <c r="GG456" s="39" t="e">
        <f t="shared" si="1303"/>
        <v>#DIV/0!</v>
      </c>
      <c r="GH456" s="39" t="e">
        <f t="shared" si="1304"/>
        <v>#DIV/0!</v>
      </c>
      <c r="GI456" s="39"/>
      <c r="GJ456" s="39" t="e">
        <f t="shared" si="1305"/>
        <v>#DIV/0!</v>
      </c>
      <c r="GK456" s="39" t="e">
        <f t="shared" si="1306"/>
        <v>#DIV/0!</v>
      </c>
      <c r="GL456" s="39" t="e">
        <f t="shared" si="1307"/>
        <v>#DIV/0!</v>
      </c>
      <c r="GM456" s="39" t="e">
        <f t="shared" si="1308"/>
        <v>#DIV/0!</v>
      </c>
      <c r="GN456" s="39" t="e">
        <f t="shared" si="1309"/>
        <v>#DIV/0!</v>
      </c>
      <c r="GO456" s="57"/>
      <c r="GP456" s="57" t="e">
        <f t="shared" si="1310"/>
        <v>#DIV/0!</v>
      </c>
      <c r="GQ456" s="59" t="e">
        <f t="shared" si="1311"/>
        <v>#DIV/0!</v>
      </c>
      <c r="GR456" s="41" t="e">
        <f t="shared" si="1312"/>
        <v>#DIV/0!</v>
      </c>
      <c r="GS456" s="57" t="e">
        <f t="shared" si="1313"/>
        <v>#DIV/0!</v>
      </c>
      <c r="GT456" s="57" t="e">
        <f t="shared" si="1314"/>
        <v>#DIV/0!</v>
      </c>
      <c r="GU456" s="57" t="e">
        <f t="shared" si="1315"/>
        <v>#DIV/0!</v>
      </c>
      <c r="GV456" s="57"/>
      <c r="GW456" s="42" t="e">
        <f t="shared" si="1316"/>
        <v>#DIV/0!</v>
      </c>
      <c r="GX456" s="42" t="e">
        <f t="shared" si="1317"/>
        <v>#DIV/0!</v>
      </c>
      <c r="GY456" s="42" t="e">
        <f t="shared" si="1318"/>
        <v>#DIV/0!</v>
      </c>
      <c r="GZ456" s="57"/>
      <c r="HA456" s="2" t="e">
        <f t="shared" si="1319"/>
        <v>#DIV/0!</v>
      </c>
      <c r="HB456" s="2" t="e">
        <f t="shared" si="1320"/>
        <v>#DIV/0!</v>
      </c>
      <c r="HC456" s="2" t="e">
        <f t="shared" si="1321"/>
        <v>#DIV/0!</v>
      </c>
      <c r="HD456" s="2" t="e">
        <f t="shared" si="1322"/>
        <v>#DIV/0!</v>
      </c>
      <c r="HE456" s="2" t="e">
        <f t="shared" si="1323"/>
        <v>#DIV/0!</v>
      </c>
      <c r="HF456" s="2" t="e">
        <f t="shared" si="1324"/>
        <v>#DIV/0!</v>
      </c>
      <c r="HG456" s="2" t="e">
        <f t="shared" si="1325"/>
        <v>#DIV/0!</v>
      </c>
      <c r="HH456" s="2" t="e">
        <f t="shared" si="1326"/>
        <v>#DIV/0!</v>
      </c>
      <c r="HI456" s="2" t="e">
        <f t="shared" si="1327"/>
        <v>#DIV/0!</v>
      </c>
      <c r="HJ456" s="11" t="e">
        <f t="shared" si="1328"/>
        <v>#DIV/0!</v>
      </c>
      <c r="HK456" s="60" t="e">
        <f t="shared" si="1329"/>
        <v>#DIV/0!</v>
      </c>
      <c r="HL456" s="57"/>
      <c r="HM456" s="57" t="e">
        <f t="shared" si="1330"/>
        <v>#DIV/0!</v>
      </c>
      <c r="HN456" s="57" t="e">
        <f t="shared" si="1331"/>
        <v>#DIV/0!</v>
      </c>
      <c r="HO456" s="57" t="e">
        <f t="shared" si="1332"/>
        <v>#DIV/0!</v>
      </c>
      <c r="HP456" s="57" t="e">
        <f t="shared" si="1333"/>
        <v>#DIV/0!</v>
      </c>
      <c r="HQ456" s="57" t="e">
        <f t="shared" si="1334"/>
        <v>#DIV/0!</v>
      </c>
      <c r="HR456" s="57"/>
      <c r="HS456" s="57" t="e">
        <f t="shared" si="1335"/>
        <v>#DIV/0!</v>
      </c>
      <c r="HT456" s="57" t="e">
        <f t="shared" si="1336"/>
        <v>#DIV/0!</v>
      </c>
      <c r="HU456" s="57" t="e">
        <f t="shared" si="1337"/>
        <v>#DIV/0!</v>
      </c>
      <c r="HV456" s="57" t="e">
        <f t="shared" si="1338"/>
        <v>#DIV/0!</v>
      </c>
      <c r="HW456" s="57" t="e">
        <f t="shared" si="1339"/>
        <v>#DIV/0!</v>
      </c>
      <c r="HX456" s="57"/>
      <c r="HY456" s="57" t="e">
        <f t="shared" si="1340"/>
        <v>#DIV/0!</v>
      </c>
      <c r="HZ456" s="57" t="e">
        <f t="shared" si="1341"/>
        <v>#DIV/0!</v>
      </c>
      <c r="IA456" s="57"/>
      <c r="IB456" s="61">
        <f t="shared" si="1342"/>
        <v>0</v>
      </c>
      <c r="IC456" s="57" t="str">
        <f t="shared" si="1343"/>
        <v/>
      </c>
      <c r="ID456" s="42"/>
      <c r="IE456" s="2" t="str">
        <f t="shared" si="1344"/>
        <v/>
      </c>
      <c r="IF456" s="60" t="e">
        <f t="shared" si="1345"/>
        <v>#DIV/0!</v>
      </c>
      <c r="IG456" s="60" t="str">
        <f t="shared" si="1346"/>
        <v/>
      </c>
      <c r="IH456" s="60" t="str">
        <f t="shared" si="1347"/>
        <v>zinco-</v>
      </c>
      <c r="II456" s="60" t="str">
        <f t="shared" si="1348"/>
        <v>mangano-</v>
      </c>
      <c r="IJ456" s="60" t="e">
        <f t="shared" si="1349"/>
        <v>#DIV/0!</v>
      </c>
      <c r="IK456" s="60" t="e">
        <f t="shared" si="1350"/>
        <v>#DIV/0!</v>
      </c>
      <c r="IL456" s="60" t="e">
        <f t="shared" si="1351"/>
        <v>#DIV/0!</v>
      </c>
      <c r="IM456" s="60" t="e">
        <f t="shared" si="1352"/>
        <v>#DIV/0!</v>
      </c>
      <c r="IN456" s="60" t="str">
        <f t="shared" si="1353"/>
        <v/>
      </c>
      <c r="IO456" s="60" t="str">
        <f t="shared" si="1354"/>
        <v/>
      </c>
      <c r="IP456" s="57"/>
      <c r="IQ456" s="57" t="str">
        <f t="shared" si="1355"/>
        <v>ERROR!!</v>
      </c>
    </row>
    <row r="457" spans="24:251">
      <c r="X457" s="29">
        <f t="shared" si="1211"/>
        <v>0</v>
      </c>
      <c r="Y457" s="29">
        <f t="shared" si="1212"/>
        <v>0</v>
      </c>
      <c r="Z457" s="29" t="e">
        <f t="shared" si="1213"/>
        <v>#DIV/0!</v>
      </c>
      <c r="AA457" s="29" t="e">
        <f t="shared" si="1214"/>
        <v>#DIV/0!</v>
      </c>
      <c r="AB457" s="29" t="e">
        <f t="shared" si="1215"/>
        <v>#DIV/0!</v>
      </c>
      <c r="AC457" s="29" t="e">
        <f t="shared" si="1216"/>
        <v>#DIV/0!</v>
      </c>
      <c r="AF457" s="23">
        <v>60.084299999999999</v>
      </c>
      <c r="AG457" s="23">
        <v>79.878799999999998</v>
      </c>
      <c r="AH457" s="23">
        <v>101.96120000000001</v>
      </c>
      <c r="AI457" s="23">
        <v>151.99039999999999</v>
      </c>
      <c r="AJ457" s="23">
        <v>159.69</v>
      </c>
      <c r="AK457" s="23">
        <v>71.846400000000003</v>
      </c>
      <c r="AL457" s="23">
        <v>70.9375</v>
      </c>
      <c r="AM457" s="23">
        <v>40.304400000000001</v>
      </c>
      <c r="AN457" s="23">
        <v>56.077399999999997</v>
      </c>
      <c r="AO457" s="23">
        <v>61.978999999999999</v>
      </c>
      <c r="AP457" s="23">
        <v>94.195999999999998</v>
      </c>
      <c r="AQ457" s="23">
        <v>18.998000000000001</v>
      </c>
      <c r="AR457" s="23">
        <v>35.450000000000003</v>
      </c>
      <c r="AS457" s="23">
        <v>29.88</v>
      </c>
      <c r="AT457" s="23">
        <v>74.691999999999993</v>
      </c>
      <c r="AU457" s="23">
        <v>81.39</v>
      </c>
      <c r="AX457" s="54">
        <f t="shared" si="1217"/>
        <v>0</v>
      </c>
      <c r="AY457" s="54">
        <f t="shared" si="1218"/>
        <v>0</v>
      </c>
      <c r="AZ457" s="54">
        <f t="shared" si="1219"/>
        <v>0</v>
      </c>
      <c r="BA457" s="54">
        <f t="shared" si="1220"/>
        <v>0</v>
      </c>
      <c r="BB457" s="54">
        <f t="shared" si="1221"/>
        <v>0</v>
      </c>
      <c r="BC457" s="54">
        <f t="shared" si="1222"/>
        <v>0</v>
      </c>
      <c r="BD457" s="54">
        <f t="shared" si="1223"/>
        <v>0</v>
      </c>
      <c r="BE457" s="54">
        <f t="shared" si="1224"/>
        <v>0</v>
      </c>
      <c r="BF457" s="54">
        <f t="shared" si="1225"/>
        <v>0</v>
      </c>
      <c r="BG457" s="54">
        <f t="shared" si="1226"/>
        <v>0</v>
      </c>
      <c r="BH457" s="54">
        <f t="shared" si="1227"/>
        <v>0</v>
      </c>
      <c r="BI457" s="54">
        <f t="shared" si="1228"/>
        <v>0</v>
      </c>
      <c r="BJ457" s="54">
        <f t="shared" si="1229"/>
        <v>0</v>
      </c>
      <c r="BK457" s="54">
        <f t="shared" si="1230"/>
        <v>0</v>
      </c>
      <c r="BL457" s="54">
        <f t="shared" si="1231"/>
        <v>0</v>
      </c>
      <c r="BM457" s="42"/>
      <c r="BO457" s="54">
        <f>'Norm-coeff'!$C$2+$AX457*'Norm-coeff'!$D$2+$AY457*'Norm-coeff'!$E$2+$AZ457*'Norm-coeff'!$F$2+$BA457*'Norm-coeff'!$G$2+$BB457*'Norm-coeff'!$H$2+$BC457*'Norm-coeff'!$I$2+$BD457*'Norm-coeff'!$J$2+$BE457*'Norm-coeff'!$K$2+$BF457*'Norm-coeff'!$L$2+$BG457*'Norm-coeff'!$M$2+$BH457*'Norm-coeff'!$N$2+$BI457*'Norm-coeff'!$O$2</f>
        <v>5.4045421474420303</v>
      </c>
      <c r="BP457" s="54">
        <f>'Norm-coeff'!$C$3+$AX457*'Norm-coeff'!$D$3+$AY457*'Norm-coeff'!$E$3+$AZ457*'Norm-coeff'!$F$3+$BA457*'Norm-coeff'!$G$3+$BB457*'Norm-coeff'!$H$3+$BC457*'Norm-coeff'!$I$3+$BD457*'Norm-coeff'!$J$3+$BE457*'Norm-coeff'!$K$3+$BF457*'Norm-coeff'!$L$3+$BG457*'Norm-coeff'!$M$3+$BH457*'Norm-coeff'!$N$3+$BI457*'Norm-coeff'!$O$3</f>
        <v>3.15319116612705</v>
      </c>
      <c r="BQ457" s="54">
        <f>'Norm-coeff'!$C$4+$AX457*'Norm-coeff'!$D$4+$AY457*'Norm-coeff'!$E$4+$AZ457*'Norm-coeff'!$F$4+$BA457*'Norm-coeff'!$G$4+$BB457*'Norm-coeff'!$H$4+$BC457*'Norm-coeff'!$I$4+$BD457*'Norm-coeff'!$J$4+$BE457*'Norm-coeff'!$K$4+$BF457*'Norm-coeff'!$L$4+$BG457*'Norm-coeff'!$M$4+$BH457*'Norm-coeff'!$N$4+$BI457*'Norm-coeff'!$O$4</f>
        <v>1.42115649462768</v>
      </c>
      <c r="BR457" s="54">
        <f>'Norm-coeff'!$C$5+$AX457*'Norm-coeff'!$D$5+$AY457*'Norm-coeff'!$E$5+$AZ457*'Norm-coeff'!$F$5+$BA457*'Norm-coeff'!$G$5+$BB457*'Norm-coeff'!$H$5+$BC457*'Norm-coeff'!$I$5+$BD457*'Norm-coeff'!$J$5+$BE457*'Norm-coeff'!$K$5+$BF457*'Norm-coeff'!$L$5+$BG457*'Norm-coeff'!$M$5+$BH457*'Norm-coeff'!$N$5+$BI457*'Norm-coeff'!$O$5</f>
        <v>1.0553329241296201</v>
      </c>
      <c r="BS457" s="54">
        <f>'Norm-coeff'!$C$6+$AX457*'Norm-coeff'!$D$6+$AY457*'Norm-coeff'!$E$6+$AZ457*'Norm-coeff'!$F$6+$BA457*'Norm-coeff'!$G$6+$BB457*'Norm-coeff'!$H$6+$BC457*'Norm-coeff'!$I$6+$BD457*'Norm-coeff'!$J$6+$BE457*'Norm-coeff'!$K$6+$BF457*'Norm-coeff'!$L$6+$BG457*'Norm-coeff'!$M$6+$BH457*'Norm-coeff'!$N$6+$BI457*'Norm-coeff'!$O$6</f>
        <v>-1.48700885495103E-2</v>
      </c>
      <c r="BT457" s="54">
        <f>'Norm-coeff'!$C$7+$AX457*'Norm-coeff'!$D$7+$AY457*'Norm-coeff'!$E$7+$AZ457*'Norm-coeff'!$F$7+$BA457*'Norm-coeff'!$G$7+$BB457*'Norm-coeff'!$H$7+$BC457*'Norm-coeff'!$I$7+$BD457*'Norm-coeff'!$J$7+$BE457*'Norm-coeff'!$K$7+$BF457*'Norm-coeff'!$L$7+$BG457*'Norm-coeff'!$M$7+$BH457*'Norm-coeff'!$N$7+$BI457*'Norm-coeff'!$O$7</f>
        <v>2.0907583608832998</v>
      </c>
      <c r="BU457" s="54">
        <f>'Norm-coeff'!$C$8+$AX457*'Norm-coeff'!$D$8+$AY457*'Norm-coeff'!$E$8+$AZ457*'Norm-coeff'!$F$8+$BA457*'Norm-coeff'!$G$8+$BB457*'Norm-coeff'!$H$8+$BC457*'Norm-coeff'!$I$8+$BD457*'Norm-coeff'!$J$8+$BE457*'Norm-coeff'!$K$8+$BF457*'Norm-coeff'!$L$8+$BG457*'Norm-coeff'!$M$8+$BH457*'Norm-coeff'!$N$8+$BI457*'Norm-coeff'!$O$8</f>
        <v>0.65894159836244504</v>
      </c>
      <c r="BV457" s="54">
        <f>'Norm-coeff'!$C$9+$AX457*'Norm-coeff'!$D$9+$AY457*'Norm-coeff'!$E$9+$AZ457*'Norm-coeff'!$F$9+$BA457*'Norm-coeff'!$G$9+$BB457*'Norm-coeff'!$H$9+$BC457*'Norm-coeff'!$I$9+$BD457*'Norm-coeff'!$J$9+$BE457*'Norm-coeff'!$K$9+$BF457*'Norm-coeff'!$L$9+$BG457*'Norm-coeff'!$M$9+$BH457*'Norm-coeff'!$N$9+$BI457*'Norm-coeff'!$O$9</f>
        <v>1.48961085014701</v>
      </c>
      <c r="BW457" s="54">
        <f>'Norm-coeff'!$C$10+$AX457*'Norm-coeff'!$D$10+$AY457*'Norm-coeff'!$E$10+$AZ457*'Norm-coeff'!$F$10+$BA457*'Norm-coeff'!$G$10+$BB457*'Norm-coeff'!$H$10+$BC457*'Norm-coeff'!$I$10+$BD457*'Norm-coeff'!$J$10+$BE457*'Norm-coeff'!$K$10+$BF457*'Norm-coeff'!$L$10+$BG457*'Norm-coeff'!$M$10+$BH457*'Norm-coeff'!$N$10+$BI457*'Norm-coeff'!$O$10</f>
        <v>1.42058735749591</v>
      </c>
      <c r="BX457" s="54">
        <f>'Norm-coeff'!$C$11+$AX457*'Norm-coeff'!$D$11+$AY457*'Norm-coeff'!$E$11+$AZ457*'Norm-coeff'!$F$11+$BA457*'Norm-coeff'!$G$11+$BB457*'Norm-coeff'!$H$11+$BC457*'Norm-coeff'!$I$11+$BD457*'Norm-coeff'!$J$11+$BE457*'Norm-coeff'!$K$11+$BF457*'Norm-coeff'!$L$11+$BG457*'Norm-coeff'!$M$11+$BH457*'Norm-coeff'!$N$11+$BI457*'Norm-coeff'!$O$11</f>
        <v>0.221233014421479</v>
      </c>
      <c r="BY457" s="54">
        <f>'Norm-coeff'!$C$12+$AX457*'Norm-coeff'!$D$12+$AY457*'Norm-coeff'!$E$12+$AZ457*'Norm-coeff'!$F$12+$BA457*'Norm-coeff'!$G$12+$BB457*'Norm-coeff'!$H$12+$BC457*'Norm-coeff'!$I$12+$BD457*'Norm-coeff'!$J$12+$BE457*'Norm-coeff'!$K$12+$BF457*'Norm-coeff'!$L$12+$BG457*'Norm-coeff'!$M$12+$BH457*'Norm-coeff'!$N$12+$BI457*'Norm-coeff'!$O$12</f>
        <v>0.283527502056037</v>
      </c>
      <c r="BZ457" s="54">
        <f>'Norm-coeff'!$C$13+$AX457*'Norm-coeff'!$D$13+$AY457*'Norm-coeff'!$E$13+$AZ457*'Norm-coeff'!$F$13+$BA457*'Norm-coeff'!$G$13+$BB457*'Norm-coeff'!$H$13+$BC457*'Norm-coeff'!$I$13+$BD457*'Norm-coeff'!$J$13+$BE457*'Norm-coeff'!$K$13+$BF457*'Norm-coeff'!$L$13+$BG457*'Norm-coeff'!$M$13+$BH457*'Norm-coeff'!$N$13+$BI457*'Norm-coeff'!$O$13</f>
        <v>-4.1864930554451202E-2</v>
      </c>
      <c r="CA457" s="54">
        <f>'Norm-coeff'!$C$14+$AX457*'Norm-coeff'!$D$14+$AY457*'Norm-coeff'!$E$14+$AZ457*'Norm-coeff'!$F$14+$BA457*'Norm-coeff'!$G$14+$BB457*'Norm-coeff'!$H$14+$BC457*'Norm-coeff'!$I$14+$BD457*'Norm-coeff'!$J$14+$BE457*'Norm-coeff'!$K$14+$BF457*'Norm-coeff'!$L$14+$BG457*'Norm-coeff'!$M$14+$BH457*'Norm-coeff'!$N$14+$BI457*'Norm-coeff'!$O$14</f>
        <v>4.2526983164477103</v>
      </c>
      <c r="CC457" s="54">
        <f t="shared" si="1356"/>
        <v>0</v>
      </c>
      <c r="CG457" s="54">
        <f t="shared" si="1232"/>
        <v>0</v>
      </c>
      <c r="CH457" s="54">
        <f t="shared" si="1383"/>
        <v>0</v>
      </c>
      <c r="CI457" s="54">
        <f t="shared" si="1233"/>
        <v>0</v>
      </c>
      <c r="CJ457" s="56">
        <f t="shared" si="1234"/>
        <v>0</v>
      </c>
      <c r="CK457" s="54">
        <f t="shared" si="1235"/>
        <v>0</v>
      </c>
      <c r="CL457" s="54">
        <f t="shared" si="1236"/>
        <v>0</v>
      </c>
      <c r="CM457" s="54">
        <f t="shared" si="1237"/>
        <v>0</v>
      </c>
      <c r="CN457" s="54">
        <f t="shared" si="1238"/>
        <v>0</v>
      </c>
      <c r="CO457" s="54">
        <f t="shared" si="1239"/>
        <v>0</v>
      </c>
      <c r="CP457" s="54">
        <f t="shared" si="1240"/>
        <v>0</v>
      </c>
      <c r="CQ457" s="54">
        <f t="shared" si="1241"/>
        <v>0</v>
      </c>
      <c r="CR457" s="54">
        <f t="shared" si="1242"/>
        <v>0</v>
      </c>
      <c r="CS457" s="54">
        <f t="shared" si="1243"/>
        <v>0</v>
      </c>
      <c r="CU457" s="54">
        <f t="shared" si="1244"/>
        <v>0</v>
      </c>
      <c r="CV457" s="54">
        <f t="shared" si="1245"/>
        <v>0</v>
      </c>
      <c r="CW457" s="54">
        <f t="shared" si="1246"/>
        <v>0</v>
      </c>
      <c r="CX457" s="54">
        <f t="shared" si="1247"/>
        <v>0</v>
      </c>
      <c r="CZ457" s="54">
        <f t="shared" si="1248"/>
        <v>0</v>
      </c>
      <c r="DA457" s="54">
        <f t="shared" si="1249"/>
        <v>0</v>
      </c>
      <c r="DB457" s="54">
        <f t="shared" si="1250"/>
        <v>0</v>
      </c>
      <c r="DC457" s="54">
        <f t="shared" si="1251"/>
        <v>0</v>
      </c>
      <c r="DD457" s="54">
        <f t="shared" si="1252"/>
        <v>0</v>
      </c>
      <c r="DE457" s="54">
        <f t="shared" si="1253"/>
        <v>0</v>
      </c>
      <c r="DF457" s="54">
        <f t="shared" si="1254"/>
        <v>0</v>
      </c>
      <c r="DG457" s="54">
        <f t="shared" si="1255"/>
        <v>2</v>
      </c>
      <c r="DH457" s="71">
        <f t="shared" si="1256"/>
        <v>0</v>
      </c>
      <c r="DI457" s="71">
        <f t="shared" si="1257"/>
        <v>0</v>
      </c>
      <c r="DJ457" s="54">
        <f t="shared" si="1258"/>
        <v>0</v>
      </c>
      <c r="DK457" s="54">
        <f t="shared" si="1259"/>
        <v>2</v>
      </c>
      <c r="DL457" s="4">
        <f t="shared" si="1357"/>
        <v>0</v>
      </c>
      <c r="DM457" s="3">
        <f t="shared" si="1260"/>
        <v>0</v>
      </c>
      <c r="DN457" s="3">
        <f t="shared" si="1261"/>
        <v>0</v>
      </c>
      <c r="DO457" s="4" t="e">
        <f t="shared" si="1262"/>
        <v>#DIV/0!</v>
      </c>
      <c r="DP457" s="57"/>
      <c r="DQ457" s="57"/>
      <c r="DR457" s="56">
        <f t="shared" si="1358"/>
        <v>2</v>
      </c>
      <c r="DS457" s="56">
        <f t="shared" si="1359"/>
        <v>0</v>
      </c>
      <c r="DT457" s="38">
        <f t="shared" si="1360"/>
        <v>0</v>
      </c>
      <c r="DU457" s="38">
        <f t="shared" si="1263"/>
        <v>2</v>
      </c>
      <c r="DV457" s="38">
        <f t="shared" si="1361"/>
        <v>0</v>
      </c>
      <c r="DW457" s="39">
        <f t="shared" si="1362"/>
        <v>0</v>
      </c>
      <c r="DX457" s="39">
        <f t="shared" si="1363"/>
        <v>0</v>
      </c>
      <c r="DY457" s="39">
        <f t="shared" si="1364"/>
        <v>0</v>
      </c>
      <c r="DZ457" s="39">
        <f t="shared" si="1365"/>
        <v>0</v>
      </c>
      <c r="EA457" s="39">
        <f t="shared" si="1366"/>
        <v>0</v>
      </c>
      <c r="EB457" s="37" t="e">
        <f t="shared" si="1264"/>
        <v>#DIV/0!</v>
      </c>
      <c r="EC457" s="37" t="e">
        <f t="shared" si="1265"/>
        <v>#DIV/0!</v>
      </c>
      <c r="ED457" s="37" t="e">
        <f t="shared" si="1266"/>
        <v>#DIV/0!</v>
      </c>
      <c r="EE457" s="37" t="e">
        <f t="shared" si="1267"/>
        <v>#DIV/0!</v>
      </c>
      <c r="EF457" s="39" t="e">
        <f t="shared" si="1268"/>
        <v>#DIV/0!</v>
      </c>
      <c r="EG457" s="37" t="e">
        <f t="shared" si="1269"/>
        <v>#DIV/0!</v>
      </c>
      <c r="EH457" s="37" t="e">
        <f t="shared" si="1270"/>
        <v>#DIV/0!</v>
      </c>
      <c r="EI457" s="11" t="b">
        <f t="shared" si="1271"/>
        <v>1</v>
      </c>
      <c r="EJ457" s="11" t="b">
        <f t="shared" si="1272"/>
        <v>0</v>
      </c>
      <c r="EK457" s="39" t="e">
        <f t="shared" si="1273"/>
        <v>#DIV/0!</v>
      </c>
      <c r="EL457" s="39" t="e">
        <f t="shared" si="1274"/>
        <v>#DIV/0!</v>
      </c>
      <c r="EM457" s="39" t="e">
        <f t="shared" si="1275"/>
        <v>#DIV/0!</v>
      </c>
      <c r="EN457" s="39" t="e">
        <f t="shared" si="1276"/>
        <v>#DIV/0!</v>
      </c>
      <c r="EO457" s="39" t="e">
        <f t="shared" si="1277"/>
        <v>#DIV/0!</v>
      </c>
      <c r="EP457" s="39" t="e">
        <f t="shared" si="1278"/>
        <v>#DIV/0!</v>
      </c>
      <c r="EQ457" s="39" t="e">
        <f t="shared" si="1279"/>
        <v>#DIV/0!</v>
      </c>
      <c r="ER457" s="39" t="e">
        <f t="shared" si="1280"/>
        <v>#DIV/0!</v>
      </c>
      <c r="ES457" s="58" t="str">
        <f t="shared" si="1281"/>
        <v>(OH,F,Cl)-dominate amphibole</v>
      </c>
      <c r="ET457" s="58" t="e">
        <f t="shared" si="1282"/>
        <v>#N/A</v>
      </c>
      <c r="EU457" s="56">
        <f t="shared" si="1367"/>
        <v>0</v>
      </c>
      <c r="EV457" s="56">
        <f t="shared" si="1368"/>
        <v>0</v>
      </c>
      <c r="EW457" s="56">
        <f t="shared" si="1369"/>
        <v>0</v>
      </c>
      <c r="EX457" s="56">
        <f t="shared" si="1370"/>
        <v>0</v>
      </c>
      <c r="EY457" s="56">
        <f t="shared" si="1371"/>
        <v>0</v>
      </c>
      <c r="EZ457" s="56">
        <f t="shared" si="1372"/>
        <v>0</v>
      </c>
      <c r="FA457" s="39">
        <f t="shared" si="1373"/>
        <v>0</v>
      </c>
      <c r="FB457" s="39">
        <f t="shared" si="1374"/>
        <v>0</v>
      </c>
      <c r="FC457" s="54">
        <f t="shared" si="1375"/>
        <v>0</v>
      </c>
      <c r="FD457" s="54">
        <f t="shared" si="1376"/>
        <v>0</v>
      </c>
      <c r="FE457" s="39">
        <f t="shared" si="1377"/>
        <v>0</v>
      </c>
      <c r="FF457" s="54">
        <f t="shared" si="1378"/>
        <v>0</v>
      </c>
      <c r="FG457" s="39">
        <f t="shared" si="1379"/>
        <v>0</v>
      </c>
      <c r="FH457" s="39">
        <f t="shared" si="1283"/>
        <v>0</v>
      </c>
      <c r="FI457" s="39">
        <f t="shared" si="1284"/>
        <v>0</v>
      </c>
      <c r="FJ457" s="39">
        <f t="shared" si="1285"/>
        <v>0</v>
      </c>
      <c r="FK457" s="39" t="e">
        <f t="shared" si="1286"/>
        <v>#DIV/0!</v>
      </c>
      <c r="FL457" s="39" t="e">
        <f t="shared" si="1287"/>
        <v>#DIV/0!</v>
      </c>
      <c r="FM457" s="39" t="e">
        <f t="shared" si="1288"/>
        <v>#DIV/0!</v>
      </c>
      <c r="FN457" s="39">
        <f t="shared" si="1289"/>
        <v>1</v>
      </c>
      <c r="FO457" s="39">
        <f t="shared" si="1380"/>
        <v>0</v>
      </c>
      <c r="FP457" s="39">
        <f t="shared" si="1381"/>
        <v>0</v>
      </c>
      <c r="FQ457" s="39">
        <f t="shared" si="1382"/>
        <v>0</v>
      </c>
      <c r="FR457" s="39">
        <f t="shared" si="1290"/>
        <v>0</v>
      </c>
      <c r="FS457" s="39">
        <f t="shared" si="1291"/>
        <v>0</v>
      </c>
      <c r="FU457" s="39" t="e">
        <f t="shared" si="1292"/>
        <v>#DIV/0!</v>
      </c>
      <c r="FV457" s="39" t="e">
        <f t="shared" si="1293"/>
        <v>#DIV/0!</v>
      </c>
      <c r="FW457" s="39" t="e">
        <f t="shared" si="1294"/>
        <v>#DIV/0!</v>
      </c>
      <c r="FY457" s="39" t="e">
        <f t="shared" si="1295"/>
        <v>#DIV/0!</v>
      </c>
      <c r="FZ457" s="39" t="e">
        <f t="shared" si="1296"/>
        <v>#DIV/0!</v>
      </c>
      <c r="GA457" s="39" t="e">
        <f t="shared" si="1297"/>
        <v>#DIV/0!</v>
      </c>
      <c r="GB457" s="39" t="e">
        <f t="shared" si="1298"/>
        <v>#DIV/0!</v>
      </c>
      <c r="GC457" s="39" t="e">
        <f t="shared" si="1299"/>
        <v>#DIV/0!</v>
      </c>
      <c r="GD457" s="39" t="e">
        <f t="shared" si="1300"/>
        <v>#DIV/0!</v>
      </c>
      <c r="GE457" s="39" t="e">
        <f t="shared" si="1301"/>
        <v>#DIV/0!</v>
      </c>
      <c r="GF457" s="39" t="e">
        <f t="shared" si="1302"/>
        <v>#DIV/0!</v>
      </c>
      <c r="GG457" s="39" t="e">
        <f t="shared" si="1303"/>
        <v>#DIV/0!</v>
      </c>
      <c r="GH457" s="39" t="e">
        <f t="shared" si="1304"/>
        <v>#DIV/0!</v>
      </c>
      <c r="GI457" s="39"/>
      <c r="GJ457" s="39" t="e">
        <f t="shared" si="1305"/>
        <v>#DIV/0!</v>
      </c>
      <c r="GK457" s="39" t="e">
        <f t="shared" si="1306"/>
        <v>#DIV/0!</v>
      </c>
      <c r="GL457" s="39" t="e">
        <f t="shared" si="1307"/>
        <v>#DIV/0!</v>
      </c>
      <c r="GM457" s="39" t="e">
        <f t="shared" si="1308"/>
        <v>#DIV/0!</v>
      </c>
      <c r="GN457" s="39" t="e">
        <f t="shared" si="1309"/>
        <v>#DIV/0!</v>
      </c>
      <c r="GO457" s="57"/>
      <c r="GP457" s="57" t="e">
        <f t="shared" si="1310"/>
        <v>#DIV/0!</v>
      </c>
      <c r="GQ457" s="59" t="e">
        <f t="shared" si="1311"/>
        <v>#DIV/0!</v>
      </c>
      <c r="GR457" s="41" t="e">
        <f t="shared" si="1312"/>
        <v>#DIV/0!</v>
      </c>
      <c r="GS457" s="57" t="e">
        <f t="shared" si="1313"/>
        <v>#DIV/0!</v>
      </c>
      <c r="GT457" s="57" t="e">
        <f t="shared" si="1314"/>
        <v>#DIV/0!</v>
      </c>
      <c r="GU457" s="57" t="e">
        <f t="shared" si="1315"/>
        <v>#DIV/0!</v>
      </c>
      <c r="GV457" s="57"/>
      <c r="GW457" s="42" t="e">
        <f t="shared" si="1316"/>
        <v>#DIV/0!</v>
      </c>
      <c r="GX457" s="42" t="e">
        <f t="shared" si="1317"/>
        <v>#DIV/0!</v>
      </c>
      <c r="GY457" s="42" t="e">
        <f t="shared" si="1318"/>
        <v>#DIV/0!</v>
      </c>
      <c r="GZ457" s="57"/>
      <c r="HA457" s="2" t="e">
        <f t="shared" si="1319"/>
        <v>#DIV/0!</v>
      </c>
      <c r="HB457" s="2" t="e">
        <f t="shared" si="1320"/>
        <v>#DIV/0!</v>
      </c>
      <c r="HC457" s="2" t="e">
        <f t="shared" si="1321"/>
        <v>#DIV/0!</v>
      </c>
      <c r="HD457" s="2" t="e">
        <f t="shared" si="1322"/>
        <v>#DIV/0!</v>
      </c>
      <c r="HE457" s="2" t="e">
        <f t="shared" si="1323"/>
        <v>#DIV/0!</v>
      </c>
      <c r="HF457" s="2" t="e">
        <f t="shared" si="1324"/>
        <v>#DIV/0!</v>
      </c>
      <c r="HG457" s="2" t="e">
        <f t="shared" si="1325"/>
        <v>#DIV/0!</v>
      </c>
      <c r="HH457" s="2" t="e">
        <f t="shared" si="1326"/>
        <v>#DIV/0!</v>
      </c>
      <c r="HI457" s="2" t="e">
        <f t="shared" si="1327"/>
        <v>#DIV/0!</v>
      </c>
      <c r="HJ457" s="11" t="e">
        <f t="shared" si="1328"/>
        <v>#DIV/0!</v>
      </c>
      <c r="HK457" s="60" t="e">
        <f t="shared" si="1329"/>
        <v>#DIV/0!</v>
      </c>
      <c r="HL457" s="57"/>
      <c r="HM457" s="57" t="e">
        <f t="shared" si="1330"/>
        <v>#DIV/0!</v>
      </c>
      <c r="HN457" s="57" t="e">
        <f t="shared" si="1331"/>
        <v>#DIV/0!</v>
      </c>
      <c r="HO457" s="57" t="e">
        <f t="shared" si="1332"/>
        <v>#DIV/0!</v>
      </c>
      <c r="HP457" s="57" t="e">
        <f t="shared" si="1333"/>
        <v>#DIV/0!</v>
      </c>
      <c r="HQ457" s="57" t="e">
        <f t="shared" si="1334"/>
        <v>#DIV/0!</v>
      </c>
      <c r="HR457" s="57"/>
      <c r="HS457" s="57" t="e">
        <f t="shared" si="1335"/>
        <v>#DIV/0!</v>
      </c>
      <c r="HT457" s="57" t="e">
        <f t="shared" si="1336"/>
        <v>#DIV/0!</v>
      </c>
      <c r="HU457" s="57" t="e">
        <f t="shared" si="1337"/>
        <v>#DIV/0!</v>
      </c>
      <c r="HV457" s="57" t="e">
        <f t="shared" si="1338"/>
        <v>#DIV/0!</v>
      </c>
      <c r="HW457" s="57" t="e">
        <f t="shared" si="1339"/>
        <v>#DIV/0!</v>
      </c>
      <c r="HX457" s="57"/>
      <c r="HY457" s="57" t="e">
        <f t="shared" si="1340"/>
        <v>#DIV/0!</v>
      </c>
      <c r="HZ457" s="57" t="e">
        <f t="shared" si="1341"/>
        <v>#DIV/0!</v>
      </c>
      <c r="IA457" s="57"/>
      <c r="IB457" s="61">
        <f t="shared" si="1342"/>
        <v>0</v>
      </c>
      <c r="IC457" s="57" t="str">
        <f t="shared" si="1343"/>
        <v/>
      </c>
      <c r="ID457" s="42"/>
      <c r="IE457" s="2" t="str">
        <f t="shared" si="1344"/>
        <v/>
      </c>
      <c r="IF457" s="60" t="e">
        <f t="shared" si="1345"/>
        <v>#DIV/0!</v>
      </c>
      <c r="IG457" s="60" t="str">
        <f t="shared" si="1346"/>
        <v/>
      </c>
      <c r="IH457" s="60" t="str">
        <f t="shared" si="1347"/>
        <v>zinco-</v>
      </c>
      <c r="II457" s="60" t="str">
        <f t="shared" si="1348"/>
        <v>mangano-</v>
      </c>
      <c r="IJ457" s="60" t="e">
        <f t="shared" si="1349"/>
        <v>#DIV/0!</v>
      </c>
      <c r="IK457" s="60" t="e">
        <f t="shared" si="1350"/>
        <v>#DIV/0!</v>
      </c>
      <c r="IL457" s="60" t="e">
        <f t="shared" si="1351"/>
        <v>#DIV/0!</v>
      </c>
      <c r="IM457" s="60" t="e">
        <f t="shared" si="1352"/>
        <v>#DIV/0!</v>
      </c>
      <c r="IN457" s="60" t="str">
        <f t="shared" si="1353"/>
        <v/>
      </c>
      <c r="IO457" s="60" t="str">
        <f t="shared" si="1354"/>
        <v/>
      </c>
      <c r="IP457" s="57"/>
      <c r="IQ457" s="57" t="str">
        <f t="shared" si="1355"/>
        <v>ERROR!!</v>
      </c>
    </row>
    <row r="458" spans="24:251">
      <c r="X458" s="29">
        <f t="shared" si="1211"/>
        <v>0</v>
      </c>
      <c r="Y458" s="29">
        <f t="shared" si="1212"/>
        <v>0</v>
      </c>
      <c r="Z458" s="29" t="e">
        <f t="shared" si="1213"/>
        <v>#DIV/0!</v>
      </c>
      <c r="AA458" s="29" t="e">
        <f t="shared" si="1214"/>
        <v>#DIV/0!</v>
      </c>
      <c r="AB458" s="29" t="e">
        <f t="shared" si="1215"/>
        <v>#DIV/0!</v>
      </c>
      <c r="AC458" s="29" t="e">
        <f t="shared" si="1216"/>
        <v>#DIV/0!</v>
      </c>
      <c r="AF458" s="23">
        <v>60.084299999999999</v>
      </c>
      <c r="AG458" s="23">
        <v>79.878799999999998</v>
      </c>
      <c r="AH458" s="23">
        <v>101.96120000000001</v>
      </c>
      <c r="AI458" s="23">
        <v>151.99039999999999</v>
      </c>
      <c r="AJ458" s="23">
        <v>159.69</v>
      </c>
      <c r="AK458" s="23">
        <v>71.846400000000003</v>
      </c>
      <c r="AL458" s="23">
        <v>70.9375</v>
      </c>
      <c r="AM458" s="23">
        <v>40.304400000000001</v>
      </c>
      <c r="AN458" s="23">
        <v>56.077399999999997</v>
      </c>
      <c r="AO458" s="23">
        <v>61.978999999999999</v>
      </c>
      <c r="AP458" s="23">
        <v>94.195999999999998</v>
      </c>
      <c r="AQ458" s="23">
        <v>18.998000000000001</v>
      </c>
      <c r="AR458" s="23">
        <v>35.450000000000003</v>
      </c>
      <c r="AS458" s="23">
        <v>29.88</v>
      </c>
      <c r="AT458" s="23">
        <v>74.691999999999993</v>
      </c>
      <c r="AU458" s="23">
        <v>81.39</v>
      </c>
      <c r="AX458" s="54">
        <f t="shared" si="1217"/>
        <v>0</v>
      </c>
      <c r="AY458" s="54">
        <f t="shared" si="1218"/>
        <v>0</v>
      </c>
      <c r="AZ458" s="54">
        <f t="shared" si="1219"/>
        <v>0</v>
      </c>
      <c r="BA458" s="54">
        <f t="shared" si="1220"/>
        <v>0</v>
      </c>
      <c r="BB458" s="54">
        <f t="shared" si="1221"/>
        <v>0</v>
      </c>
      <c r="BC458" s="54">
        <f t="shared" si="1222"/>
        <v>0</v>
      </c>
      <c r="BD458" s="54">
        <f t="shared" si="1223"/>
        <v>0</v>
      </c>
      <c r="BE458" s="54">
        <f t="shared" si="1224"/>
        <v>0</v>
      </c>
      <c r="BF458" s="54">
        <f t="shared" si="1225"/>
        <v>0</v>
      </c>
      <c r="BG458" s="54">
        <f t="shared" si="1226"/>
        <v>0</v>
      </c>
      <c r="BH458" s="54">
        <f t="shared" si="1227"/>
        <v>0</v>
      </c>
      <c r="BI458" s="54">
        <f t="shared" si="1228"/>
        <v>0</v>
      </c>
      <c r="BJ458" s="54">
        <f t="shared" si="1229"/>
        <v>0</v>
      </c>
      <c r="BK458" s="54">
        <f t="shared" si="1230"/>
        <v>0</v>
      </c>
      <c r="BL458" s="54">
        <f t="shared" si="1231"/>
        <v>0</v>
      </c>
      <c r="BM458" s="42"/>
      <c r="BO458" s="54">
        <f>'Norm-coeff'!$C$2+$AX458*'Norm-coeff'!$D$2+$AY458*'Norm-coeff'!$E$2+$AZ458*'Norm-coeff'!$F$2+$BA458*'Norm-coeff'!$G$2+$BB458*'Norm-coeff'!$H$2+$BC458*'Norm-coeff'!$I$2+$BD458*'Norm-coeff'!$J$2+$BE458*'Norm-coeff'!$K$2+$BF458*'Norm-coeff'!$L$2+$BG458*'Norm-coeff'!$M$2+$BH458*'Norm-coeff'!$N$2+$BI458*'Norm-coeff'!$O$2</f>
        <v>5.4045421474420303</v>
      </c>
      <c r="BP458" s="54">
        <f>'Norm-coeff'!$C$3+$AX458*'Norm-coeff'!$D$3+$AY458*'Norm-coeff'!$E$3+$AZ458*'Norm-coeff'!$F$3+$BA458*'Norm-coeff'!$G$3+$BB458*'Norm-coeff'!$H$3+$BC458*'Norm-coeff'!$I$3+$BD458*'Norm-coeff'!$J$3+$BE458*'Norm-coeff'!$K$3+$BF458*'Norm-coeff'!$L$3+$BG458*'Norm-coeff'!$M$3+$BH458*'Norm-coeff'!$N$3+$BI458*'Norm-coeff'!$O$3</f>
        <v>3.15319116612705</v>
      </c>
      <c r="BQ458" s="54">
        <f>'Norm-coeff'!$C$4+$AX458*'Norm-coeff'!$D$4+$AY458*'Norm-coeff'!$E$4+$AZ458*'Norm-coeff'!$F$4+$BA458*'Norm-coeff'!$G$4+$BB458*'Norm-coeff'!$H$4+$BC458*'Norm-coeff'!$I$4+$BD458*'Norm-coeff'!$J$4+$BE458*'Norm-coeff'!$K$4+$BF458*'Norm-coeff'!$L$4+$BG458*'Norm-coeff'!$M$4+$BH458*'Norm-coeff'!$N$4+$BI458*'Norm-coeff'!$O$4</f>
        <v>1.42115649462768</v>
      </c>
      <c r="BR458" s="54">
        <f>'Norm-coeff'!$C$5+$AX458*'Norm-coeff'!$D$5+$AY458*'Norm-coeff'!$E$5+$AZ458*'Norm-coeff'!$F$5+$BA458*'Norm-coeff'!$G$5+$BB458*'Norm-coeff'!$H$5+$BC458*'Norm-coeff'!$I$5+$BD458*'Norm-coeff'!$J$5+$BE458*'Norm-coeff'!$K$5+$BF458*'Norm-coeff'!$L$5+$BG458*'Norm-coeff'!$M$5+$BH458*'Norm-coeff'!$N$5+$BI458*'Norm-coeff'!$O$5</f>
        <v>1.0553329241296201</v>
      </c>
      <c r="BS458" s="54">
        <f>'Norm-coeff'!$C$6+$AX458*'Norm-coeff'!$D$6+$AY458*'Norm-coeff'!$E$6+$AZ458*'Norm-coeff'!$F$6+$BA458*'Norm-coeff'!$G$6+$BB458*'Norm-coeff'!$H$6+$BC458*'Norm-coeff'!$I$6+$BD458*'Norm-coeff'!$J$6+$BE458*'Norm-coeff'!$K$6+$BF458*'Norm-coeff'!$L$6+$BG458*'Norm-coeff'!$M$6+$BH458*'Norm-coeff'!$N$6+$BI458*'Norm-coeff'!$O$6</f>
        <v>-1.48700885495103E-2</v>
      </c>
      <c r="BT458" s="54">
        <f>'Norm-coeff'!$C$7+$AX458*'Norm-coeff'!$D$7+$AY458*'Norm-coeff'!$E$7+$AZ458*'Norm-coeff'!$F$7+$BA458*'Norm-coeff'!$G$7+$BB458*'Norm-coeff'!$H$7+$BC458*'Norm-coeff'!$I$7+$BD458*'Norm-coeff'!$J$7+$BE458*'Norm-coeff'!$K$7+$BF458*'Norm-coeff'!$L$7+$BG458*'Norm-coeff'!$M$7+$BH458*'Norm-coeff'!$N$7+$BI458*'Norm-coeff'!$O$7</f>
        <v>2.0907583608832998</v>
      </c>
      <c r="BU458" s="54">
        <f>'Norm-coeff'!$C$8+$AX458*'Norm-coeff'!$D$8+$AY458*'Norm-coeff'!$E$8+$AZ458*'Norm-coeff'!$F$8+$BA458*'Norm-coeff'!$G$8+$BB458*'Norm-coeff'!$H$8+$BC458*'Norm-coeff'!$I$8+$BD458*'Norm-coeff'!$J$8+$BE458*'Norm-coeff'!$K$8+$BF458*'Norm-coeff'!$L$8+$BG458*'Norm-coeff'!$M$8+$BH458*'Norm-coeff'!$N$8+$BI458*'Norm-coeff'!$O$8</f>
        <v>0.65894159836244504</v>
      </c>
      <c r="BV458" s="54">
        <f>'Norm-coeff'!$C$9+$AX458*'Norm-coeff'!$D$9+$AY458*'Norm-coeff'!$E$9+$AZ458*'Norm-coeff'!$F$9+$BA458*'Norm-coeff'!$G$9+$BB458*'Norm-coeff'!$H$9+$BC458*'Norm-coeff'!$I$9+$BD458*'Norm-coeff'!$J$9+$BE458*'Norm-coeff'!$K$9+$BF458*'Norm-coeff'!$L$9+$BG458*'Norm-coeff'!$M$9+$BH458*'Norm-coeff'!$N$9+$BI458*'Norm-coeff'!$O$9</f>
        <v>1.48961085014701</v>
      </c>
      <c r="BW458" s="54">
        <f>'Norm-coeff'!$C$10+$AX458*'Norm-coeff'!$D$10+$AY458*'Norm-coeff'!$E$10+$AZ458*'Norm-coeff'!$F$10+$BA458*'Norm-coeff'!$G$10+$BB458*'Norm-coeff'!$H$10+$BC458*'Norm-coeff'!$I$10+$BD458*'Norm-coeff'!$J$10+$BE458*'Norm-coeff'!$K$10+$BF458*'Norm-coeff'!$L$10+$BG458*'Norm-coeff'!$M$10+$BH458*'Norm-coeff'!$N$10+$BI458*'Norm-coeff'!$O$10</f>
        <v>1.42058735749591</v>
      </c>
      <c r="BX458" s="54">
        <f>'Norm-coeff'!$C$11+$AX458*'Norm-coeff'!$D$11+$AY458*'Norm-coeff'!$E$11+$AZ458*'Norm-coeff'!$F$11+$BA458*'Norm-coeff'!$G$11+$BB458*'Norm-coeff'!$H$11+$BC458*'Norm-coeff'!$I$11+$BD458*'Norm-coeff'!$J$11+$BE458*'Norm-coeff'!$K$11+$BF458*'Norm-coeff'!$L$11+$BG458*'Norm-coeff'!$M$11+$BH458*'Norm-coeff'!$N$11+$BI458*'Norm-coeff'!$O$11</f>
        <v>0.221233014421479</v>
      </c>
      <c r="BY458" s="54">
        <f>'Norm-coeff'!$C$12+$AX458*'Norm-coeff'!$D$12+$AY458*'Norm-coeff'!$E$12+$AZ458*'Norm-coeff'!$F$12+$BA458*'Norm-coeff'!$G$12+$BB458*'Norm-coeff'!$H$12+$BC458*'Norm-coeff'!$I$12+$BD458*'Norm-coeff'!$J$12+$BE458*'Norm-coeff'!$K$12+$BF458*'Norm-coeff'!$L$12+$BG458*'Norm-coeff'!$M$12+$BH458*'Norm-coeff'!$N$12+$BI458*'Norm-coeff'!$O$12</f>
        <v>0.283527502056037</v>
      </c>
      <c r="BZ458" s="54">
        <f>'Norm-coeff'!$C$13+$AX458*'Norm-coeff'!$D$13+$AY458*'Norm-coeff'!$E$13+$AZ458*'Norm-coeff'!$F$13+$BA458*'Norm-coeff'!$G$13+$BB458*'Norm-coeff'!$H$13+$BC458*'Norm-coeff'!$I$13+$BD458*'Norm-coeff'!$J$13+$BE458*'Norm-coeff'!$K$13+$BF458*'Norm-coeff'!$L$13+$BG458*'Norm-coeff'!$M$13+$BH458*'Norm-coeff'!$N$13+$BI458*'Norm-coeff'!$O$13</f>
        <v>-4.1864930554451202E-2</v>
      </c>
      <c r="CA458" s="54">
        <f>'Norm-coeff'!$C$14+$AX458*'Norm-coeff'!$D$14+$AY458*'Norm-coeff'!$E$14+$AZ458*'Norm-coeff'!$F$14+$BA458*'Norm-coeff'!$G$14+$BB458*'Norm-coeff'!$H$14+$BC458*'Norm-coeff'!$I$14+$BD458*'Norm-coeff'!$J$14+$BE458*'Norm-coeff'!$K$14+$BF458*'Norm-coeff'!$L$14+$BG458*'Norm-coeff'!$M$14+$BH458*'Norm-coeff'!$N$14+$BI458*'Norm-coeff'!$O$14</f>
        <v>4.2526983164477103</v>
      </c>
      <c r="CC458" s="54">
        <f t="shared" si="1356"/>
        <v>0</v>
      </c>
      <c r="CG458" s="54">
        <f t="shared" si="1232"/>
        <v>0</v>
      </c>
      <c r="CH458" s="54">
        <f t="shared" si="1383"/>
        <v>0</v>
      </c>
      <c r="CI458" s="54">
        <f t="shared" si="1233"/>
        <v>0</v>
      </c>
      <c r="CJ458" s="56">
        <f t="shared" si="1234"/>
        <v>0</v>
      </c>
      <c r="CK458" s="54">
        <f t="shared" si="1235"/>
        <v>0</v>
      </c>
      <c r="CL458" s="54">
        <f t="shared" si="1236"/>
        <v>0</v>
      </c>
      <c r="CM458" s="54">
        <f t="shared" si="1237"/>
        <v>0</v>
      </c>
      <c r="CN458" s="54">
        <f t="shared" si="1238"/>
        <v>0</v>
      </c>
      <c r="CO458" s="54">
        <f t="shared" si="1239"/>
        <v>0</v>
      </c>
      <c r="CP458" s="54">
        <f t="shared" si="1240"/>
        <v>0</v>
      </c>
      <c r="CQ458" s="54">
        <f t="shared" si="1241"/>
        <v>0</v>
      </c>
      <c r="CR458" s="54">
        <f t="shared" si="1242"/>
        <v>0</v>
      </c>
      <c r="CS458" s="54">
        <f t="shared" si="1243"/>
        <v>0</v>
      </c>
      <c r="CU458" s="54">
        <f t="shared" si="1244"/>
        <v>0</v>
      </c>
      <c r="CV458" s="54">
        <f t="shared" si="1245"/>
        <v>0</v>
      </c>
      <c r="CW458" s="54">
        <f t="shared" si="1246"/>
        <v>0</v>
      </c>
      <c r="CX458" s="54">
        <f t="shared" si="1247"/>
        <v>0</v>
      </c>
      <c r="CZ458" s="54">
        <f t="shared" si="1248"/>
        <v>0</v>
      </c>
      <c r="DA458" s="54">
        <f t="shared" si="1249"/>
        <v>0</v>
      </c>
      <c r="DB458" s="54">
        <f t="shared" si="1250"/>
        <v>0</v>
      </c>
      <c r="DC458" s="54">
        <f t="shared" si="1251"/>
        <v>0</v>
      </c>
      <c r="DD458" s="54">
        <f t="shared" si="1252"/>
        <v>0</v>
      </c>
      <c r="DE458" s="54">
        <f t="shared" si="1253"/>
        <v>0</v>
      </c>
      <c r="DF458" s="54">
        <f t="shared" si="1254"/>
        <v>0</v>
      </c>
      <c r="DG458" s="54">
        <f t="shared" si="1255"/>
        <v>2</v>
      </c>
      <c r="DH458" s="71">
        <f t="shared" si="1256"/>
        <v>0</v>
      </c>
      <c r="DI458" s="71">
        <f t="shared" si="1257"/>
        <v>0</v>
      </c>
      <c r="DJ458" s="54">
        <f t="shared" si="1258"/>
        <v>0</v>
      </c>
      <c r="DK458" s="54">
        <f t="shared" si="1259"/>
        <v>2</v>
      </c>
      <c r="DL458" s="4">
        <f t="shared" si="1357"/>
        <v>0</v>
      </c>
      <c r="DM458" s="3">
        <f t="shared" si="1260"/>
        <v>0</v>
      </c>
      <c r="DN458" s="3">
        <f t="shared" si="1261"/>
        <v>0</v>
      </c>
      <c r="DO458" s="4" t="e">
        <f t="shared" si="1262"/>
        <v>#DIV/0!</v>
      </c>
      <c r="DP458" s="57"/>
      <c r="DQ458" s="57"/>
      <c r="DR458" s="56">
        <f t="shared" si="1358"/>
        <v>2</v>
      </c>
      <c r="DS458" s="56">
        <f t="shared" si="1359"/>
        <v>0</v>
      </c>
      <c r="DT458" s="38">
        <f t="shared" si="1360"/>
        <v>0</v>
      </c>
      <c r="DU458" s="38">
        <f t="shared" si="1263"/>
        <v>2</v>
      </c>
      <c r="DV458" s="38">
        <f t="shared" si="1361"/>
        <v>0</v>
      </c>
      <c r="DW458" s="39">
        <f t="shared" si="1362"/>
        <v>0</v>
      </c>
      <c r="DX458" s="39">
        <f t="shared" si="1363"/>
        <v>0</v>
      </c>
      <c r="DY458" s="39">
        <f t="shared" si="1364"/>
        <v>0</v>
      </c>
      <c r="DZ458" s="39">
        <f t="shared" si="1365"/>
        <v>0</v>
      </c>
      <c r="EA458" s="39">
        <f t="shared" si="1366"/>
        <v>0</v>
      </c>
      <c r="EB458" s="37" t="e">
        <f t="shared" si="1264"/>
        <v>#DIV/0!</v>
      </c>
      <c r="EC458" s="37" t="e">
        <f t="shared" si="1265"/>
        <v>#DIV/0!</v>
      </c>
      <c r="ED458" s="37" t="e">
        <f t="shared" si="1266"/>
        <v>#DIV/0!</v>
      </c>
      <c r="EE458" s="37" t="e">
        <f t="shared" si="1267"/>
        <v>#DIV/0!</v>
      </c>
      <c r="EF458" s="39" t="e">
        <f t="shared" si="1268"/>
        <v>#DIV/0!</v>
      </c>
      <c r="EG458" s="37" t="e">
        <f t="shared" si="1269"/>
        <v>#DIV/0!</v>
      </c>
      <c r="EH458" s="37" t="e">
        <f t="shared" si="1270"/>
        <v>#DIV/0!</v>
      </c>
      <c r="EI458" s="11" t="b">
        <f t="shared" si="1271"/>
        <v>1</v>
      </c>
      <c r="EJ458" s="11" t="b">
        <f t="shared" si="1272"/>
        <v>0</v>
      </c>
      <c r="EK458" s="39" t="e">
        <f t="shared" si="1273"/>
        <v>#DIV/0!</v>
      </c>
      <c r="EL458" s="39" t="e">
        <f t="shared" si="1274"/>
        <v>#DIV/0!</v>
      </c>
      <c r="EM458" s="39" t="e">
        <f t="shared" si="1275"/>
        <v>#DIV/0!</v>
      </c>
      <c r="EN458" s="39" t="e">
        <f t="shared" si="1276"/>
        <v>#DIV/0!</v>
      </c>
      <c r="EO458" s="39" t="e">
        <f t="shared" si="1277"/>
        <v>#DIV/0!</v>
      </c>
      <c r="EP458" s="39" t="e">
        <f t="shared" si="1278"/>
        <v>#DIV/0!</v>
      </c>
      <c r="EQ458" s="39" t="e">
        <f t="shared" si="1279"/>
        <v>#DIV/0!</v>
      </c>
      <c r="ER458" s="39" t="e">
        <f t="shared" si="1280"/>
        <v>#DIV/0!</v>
      </c>
      <c r="ES458" s="58" t="str">
        <f t="shared" si="1281"/>
        <v>(OH,F,Cl)-dominate amphibole</v>
      </c>
      <c r="ET458" s="58" t="e">
        <f t="shared" si="1282"/>
        <v>#N/A</v>
      </c>
      <c r="EU458" s="56">
        <f t="shared" si="1367"/>
        <v>0</v>
      </c>
      <c r="EV458" s="56">
        <f t="shared" si="1368"/>
        <v>0</v>
      </c>
      <c r="EW458" s="56">
        <f t="shared" si="1369"/>
        <v>0</v>
      </c>
      <c r="EX458" s="56">
        <f t="shared" si="1370"/>
        <v>0</v>
      </c>
      <c r="EY458" s="56">
        <f t="shared" si="1371"/>
        <v>0</v>
      </c>
      <c r="EZ458" s="56">
        <f t="shared" si="1372"/>
        <v>0</v>
      </c>
      <c r="FA458" s="39">
        <f t="shared" si="1373"/>
        <v>0</v>
      </c>
      <c r="FB458" s="39">
        <f t="shared" si="1374"/>
        <v>0</v>
      </c>
      <c r="FC458" s="54">
        <f t="shared" si="1375"/>
        <v>0</v>
      </c>
      <c r="FD458" s="54">
        <f t="shared" si="1376"/>
        <v>0</v>
      </c>
      <c r="FE458" s="39">
        <f t="shared" si="1377"/>
        <v>0</v>
      </c>
      <c r="FF458" s="54">
        <f t="shared" si="1378"/>
        <v>0</v>
      </c>
      <c r="FG458" s="39">
        <f t="shared" si="1379"/>
        <v>0</v>
      </c>
      <c r="FH458" s="39">
        <f t="shared" si="1283"/>
        <v>0</v>
      </c>
      <c r="FI458" s="39">
        <f t="shared" si="1284"/>
        <v>0</v>
      </c>
      <c r="FJ458" s="39">
        <f t="shared" si="1285"/>
        <v>0</v>
      </c>
      <c r="FK458" s="39" t="e">
        <f t="shared" si="1286"/>
        <v>#DIV/0!</v>
      </c>
      <c r="FL458" s="39" t="e">
        <f t="shared" si="1287"/>
        <v>#DIV/0!</v>
      </c>
      <c r="FM458" s="39" t="e">
        <f t="shared" si="1288"/>
        <v>#DIV/0!</v>
      </c>
      <c r="FN458" s="39">
        <f t="shared" si="1289"/>
        <v>1</v>
      </c>
      <c r="FO458" s="39">
        <f t="shared" si="1380"/>
        <v>0</v>
      </c>
      <c r="FP458" s="39">
        <f t="shared" si="1381"/>
        <v>0</v>
      </c>
      <c r="FQ458" s="39">
        <f t="shared" si="1382"/>
        <v>0</v>
      </c>
      <c r="FR458" s="39">
        <f t="shared" si="1290"/>
        <v>0</v>
      </c>
      <c r="FS458" s="39">
        <f t="shared" si="1291"/>
        <v>0</v>
      </c>
      <c r="FU458" s="39" t="e">
        <f t="shared" si="1292"/>
        <v>#DIV/0!</v>
      </c>
      <c r="FV458" s="39" t="e">
        <f t="shared" si="1293"/>
        <v>#DIV/0!</v>
      </c>
      <c r="FW458" s="39" t="e">
        <f t="shared" si="1294"/>
        <v>#DIV/0!</v>
      </c>
      <c r="FY458" s="39" t="e">
        <f t="shared" si="1295"/>
        <v>#DIV/0!</v>
      </c>
      <c r="FZ458" s="39" t="e">
        <f t="shared" si="1296"/>
        <v>#DIV/0!</v>
      </c>
      <c r="GA458" s="39" t="e">
        <f t="shared" si="1297"/>
        <v>#DIV/0!</v>
      </c>
      <c r="GB458" s="39" t="e">
        <f t="shared" si="1298"/>
        <v>#DIV/0!</v>
      </c>
      <c r="GC458" s="39" t="e">
        <f t="shared" si="1299"/>
        <v>#DIV/0!</v>
      </c>
      <c r="GD458" s="39" t="e">
        <f t="shared" si="1300"/>
        <v>#DIV/0!</v>
      </c>
      <c r="GE458" s="39" t="e">
        <f t="shared" si="1301"/>
        <v>#DIV/0!</v>
      </c>
      <c r="GF458" s="39" t="e">
        <f t="shared" si="1302"/>
        <v>#DIV/0!</v>
      </c>
      <c r="GG458" s="39" t="e">
        <f t="shared" si="1303"/>
        <v>#DIV/0!</v>
      </c>
      <c r="GH458" s="39" t="e">
        <f t="shared" si="1304"/>
        <v>#DIV/0!</v>
      </c>
      <c r="GI458" s="39"/>
      <c r="GJ458" s="39" t="e">
        <f t="shared" si="1305"/>
        <v>#DIV/0!</v>
      </c>
      <c r="GK458" s="39" t="e">
        <f t="shared" si="1306"/>
        <v>#DIV/0!</v>
      </c>
      <c r="GL458" s="39" t="e">
        <f t="shared" si="1307"/>
        <v>#DIV/0!</v>
      </c>
      <c r="GM458" s="39" t="e">
        <f t="shared" si="1308"/>
        <v>#DIV/0!</v>
      </c>
      <c r="GN458" s="39" t="e">
        <f t="shared" si="1309"/>
        <v>#DIV/0!</v>
      </c>
      <c r="GO458" s="57"/>
      <c r="GP458" s="57" t="e">
        <f t="shared" si="1310"/>
        <v>#DIV/0!</v>
      </c>
      <c r="GQ458" s="59" t="e">
        <f t="shared" si="1311"/>
        <v>#DIV/0!</v>
      </c>
      <c r="GR458" s="41" t="e">
        <f t="shared" si="1312"/>
        <v>#DIV/0!</v>
      </c>
      <c r="GS458" s="57" t="e">
        <f t="shared" si="1313"/>
        <v>#DIV/0!</v>
      </c>
      <c r="GT458" s="57" t="e">
        <f t="shared" si="1314"/>
        <v>#DIV/0!</v>
      </c>
      <c r="GU458" s="57" t="e">
        <f t="shared" si="1315"/>
        <v>#DIV/0!</v>
      </c>
      <c r="GV458" s="57"/>
      <c r="GW458" s="42" t="e">
        <f t="shared" si="1316"/>
        <v>#DIV/0!</v>
      </c>
      <c r="GX458" s="42" t="e">
        <f t="shared" si="1317"/>
        <v>#DIV/0!</v>
      </c>
      <c r="GY458" s="42" t="e">
        <f t="shared" si="1318"/>
        <v>#DIV/0!</v>
      </c>
      <c r="GZ458" s="57"/>
      <c r="HA458" s="2" t="e">
        <f t="shared" si="1319"/>
        <v>#DIV/0!</v>
      </c>
      <c r="HB458" s="2" t="e">
        <f t="shared" si="1320"/>
        <v>#DIV/0!</v>
      </c>
      <c r="HC458" s="2" t="e">
        <f t="shared" si="1321"/>
        <v>#DIV/0!</v>
      </c>
      <c r="HD458" s="2" t="e">
        <f t="shared" si="1322"/>
        <v>#DIV/0!</v>
      </c>
      <c r="HE458" s="2" t="e">
        <f t="shared" si="1323"/>
        <v>#DIV/0!</v>
      </c>
      <c r="HF458" s="2" t="e">
        <f t="shared" si="1324"/>
        <v>#DIV/0!</v>
      </c>
      <c r="HG458" s="2" t="e">
        <f t="shared" si="1325"/>
        <v>#DIV/0!</v>
      </c>
      <c r="HH458" s="2" t="e">
        <f t="shared" si="1326"/>
        <v>#DIV/0!</v>
      </c>
      <c r="HI458" s="2" t="e">
        <f t="shared" si="1327"/>
        <v>#DIV/0!</v>
      </c>
      <c r="HJ458" s="11" t="e">
        <f t="shared" si="1328"/>
        <v>#DIV/0!</v>
      </c>
      <c r="HK458" s="60" t="e">
        <f t="shared" si="1329"/>
        <v>#DIV/0!</v>
      </c>
      <c r="HL458" s="57"/>
      <c r="HM458" s="57" t="e">
        <f t="shared" si="1330"/>
        <v>#DIV/0!</v>
      </c>
      <c r="HN458" s="57" t="e">
        <f t="shared" si="1331"/>
        <v>#DIV/0!</v>
      </c>
      <c r="HO458" s="57" t="e">
        <f t="shared" si="1332"/>
        <v>#DIV/0!</v>
      </c>
      <c r="HP458" s="57" t="e">
        <f t="shared" si="1333"/>
        <v>#DIV/0!</v>
      </c>
      <c r="HQ458" s="57" t="e">
        <f t="shared" si="1334"/>
        <v>#DIV/0!</v>
      </c>
      <c r="HR458" s="57"/>
      <c r="HS458" s="57" t="e">
        <f t="shared" si="1335"/>
        <v>#DIV/0!</v>
      </c>
      <c r="HT458" s="57" t="e">
        <f t="shared" si="1336"/>
        <v>#DIV/0!</v>
      </c>
      <c r="HU458" s="57" t="e">
        <f t="shared" si="1337"/>
        <v>#DIV/0!</v>
      </c>
      <c r="HV458" s="57" t="e">
        <f t="shared" si="1338"/>
        <v>#DIV/0!</v>
      </c>
      <c r="HW458" s="57" t="e">
        <f t="shared" si="1339"/>
        <v>#DIV/0!</v>
      </c>
      <c r="HX458" s="57"/>
      <c r="HY458" s="57" t="e">
        <f t="shared" si="1340"/>
        <v>#DIV/0!</v>
      </c>
      <c r="HZ458" s="57" t="e">
        <f t="shared" si="1341"/>
        <v>#DIV/0!</v>
      </c>
      <c r="IA458" s="57"/>
      <c r="IB458" s="61">
        <f t="shared" si="1342"/>
        <v>0</v>
      </c>
      <c r="IC458" s="57" t="str">
        <f t="shared" si="1343"/>
        <v/>
      </c>
      <c r="ID458" s="42"/>
      <c r="IE458" s="2" t="str">
        <f t="shared" si="1344"/>
        <v/>
      </c>
      <c r="IF458" s="60" t="e">
        <f t="shared" si="1345"/>
        <v>#DIV/0!</v>
      </c>
      <c r="IG458" s="60" t="str">
        <f t="shared" si="1346"/>
        <v/>
      </c>
      <c r="IH458" s="60" t="str">
        <f t="shared" si="1347"/>
        <v>zinco-</v>
      </c>
      <c r="II458" s="60" t="str">
        <f t="shared" si="1348"/>
        <v>mangano-</v>
      </c>
      <c r="IJ458" s="60" t="e">
        <f t="shared" si="1349"/>
        <v>#DIV/0!</v>
      </c>
      <c r="IK458" s="60" t="e">
        <f t="shared" si="1350"/>
        <v>#DIV/0!</v>
      </c>
      <c r="IL458" s="60" t="e">
        <f t="shared" si="1351"/>
        <v>#DIV/0!</v>
      </c>
      <c r="IM458" s="60" t="e">
        <f t="shared" si="1352"/>
        <v>#DIV/0!</v>
      </c>
      <c r="IN458" s="60" t="str">
        <f t="shared" si="1353"/>
        <v/>
      </c>
      <c r="IO458" s="60" t="str">
        <f t="shared" si="1354"/>
        <v/>
      </c>
      <c r="IP458" s="57"/>
      <c r="IQ458" s="57" t="str">
        <f t="shared" si="1355"/>
        <v>ERROR!!</v>
      </c>
    </row>
    <row r="459" spans="24:251">
      <c r="X459" s="29">
        <f t="shared" si="1211"/>
        <v>0</v>
      </c>
      <c r="Y459" s="29">
        <f t="shared" si="1212"/>
        <v>0</v>
      </c>
      <c r="Z459" s="29" t="e">
        <f t="shared" si="1213"/>
        <v>#DIV/0!</v>
      </c>
      <c r="AA459" s="29" t="e">
        <f t="shared" si="1214"/>
        <v>#DIV/0!</v>
      </c>
      <c r="AB459" s="29" t="e">
        <f t="shared" si="1215"/>
        <v>#DIV/0!</v>
      </c>
      <c r="AC459" s="29" t="e">
        <f t="shared" si="1216"/>
        <v>#DIV/0!</v>
      </c>
      <c r="AF459" s="23">
        <v>60.084299999999999</v>
      </c>
      <c r="AG459" s="23">
        <v>79.878799999999998</v>
      </c>
      <c r="AH459" s="23">
        <v>101.96120000000001</v>
      </c>
      <c r="AI459" s="23">
        <v>151.99039999999999</v>
      </c>
      <c r="AJ459" s="23">
        <v>159.69</v>
      </c>
      <c r="AK459" s="23">
        <v>71.846400000000003</v>
      </c>
      <c r="AL459" s="23">
        <v>70.9375</v>
      </c>
      <c r="AM459" s="23">
        <v>40.304400000000001</v>
      </c>
      <c r="AN459" s="23">
        <v>56.077399999999997</v>
      </c>
      <c r="AO459" s="23">
        <v>61.978999999999999</v>
      </c>
      <c r="AP459" s="23">
        <v>94.195999999999998</v>
      </c>
      <c r="AQ459" s="23">
        <v>18.998000000000001</v>
      </c>
      <c r="AR459" s="23">
        <v>35.450000000000003</v>
      </c>
      <c r="AS459" s="23">
        <v>29.88</v>
      </c>
      <c r="AT459" s="23">
        <v>74.691999999999993</v>
      </c>
      <c r="AU459" s="23">
        <v>81.39</v>
      </c>
      <c r="AX459" s="54">
        <f t="shared" si="1217"/>
        <v>0</v>
      </c>
      <c r="AY459" s="54">
        <f t="shared" si="1218"/>
        <v>0</v>
      </c>
      <c r="AZ459" s="54">
        <f t="shared" si="1219"/>
        <v>0</v>
      </c>
      <c r="BA459" s="54">
        <f t="shared" si="1220"/>
        <v>0</v>
      </c>
      <c r="BB459" s="54">
        <f t="shared" si="1221"/>
        <v>0</v>
      </c>
      <c r="BC459" s="54">
        <f t="shared" si="1222"/>
        <v>0</v>
      </c>
      <c r="BD459" s="54">
        <f t="shared" si="1223"/>
        <v>0</v>
      </c>
      <c r="BE459" s="54">
        <f t="shared" si="1224"/>
        <v>0</v>
      </c>
      <c r="BF459" s="54">
        <f t="shared" si="1225"/>
        <v>0</v>
      </c>
      <c r="BG459" s="54">
        <f t="shared" si="1226"/>
        <v>0</v>
      </c>
      <c r="BH459" s="54">
        <f t="shared" si="1227"/>
        <v>0</v>
      </c>
      <c r="BI459" s="54">
        <f t="shared" si="1228"/>
        <v>0</v>
      </c>
      <c r="BJ459" s="54">
        <f t="shared" si="1229"/>
        <v>0</v>
      </c>
      <c r="BK459" s="54">
        <f t="shared" si="1230"/>
        <v>0</v>
      </c>
      <c r="BL459" s="54">
        <f t="shared" si="1231"/>
        <v>0</v>
      </c>
      <c r="BM459" s="42"/>
      <c r="BO459" s="54">
        <f>'Norm-coeff'!$C$2+$AX459*'Norm-coeff'!$D$2+$AY459*'Norm-coeff'!$E$2+$AZ459*'Norm-coeff'!$F$2+$BA459*'Norm-coeff'!$G$2+$BB459*'Norm-coeff'!$H$2+$BC459*'Norm-coeff'!$I$2+$BD459*'Norm-coeff'!$J$2+$BE459*'Norm-coeff'!$K$2+$BF459*'Norm-coeff'!$L$2+$BG459*'Norm-coeff'!$M$2+$BH459*'Norm-coeff'!$N$2+$BI459*'Norm-coeff'!$O$2</f>
        <v>5.4045421474420303</v>
      </c>
      <c r="BP459" s="54">
        <f>'Norm-coeff'!$C$3+$AX459*'Norm-coeff'!$D$3+$AY459*'Norm-coeff'!$E$3+$AZ459*'Norm-coeff'!$F$3+$BA459*'Norm-coeff'!$G$3+$BB459*'Norm-coeff'!$H$3+$BC459*'Norm-coeff'!$I$3+$BD459*'Norm-coeff'!$J$3+$BE459*'Norm-coeff'!$K$3+$BF459*'Norm-coeff'!$L$3+$BG459*'Norm-coeff'!$M$3+$BH459*'Norm-coeff'!$N$3+$BI459*'Norm-coeff'!$O$3</f>
        <v>3.15319116612705</v>
      </c>
      <c r="BQ459" s="54">
        <f>'Norm-coeff'!$C$4+$AX459*'Norm-coeff'!$D$4+$AY459*'Norm-coeff'!$E$4+$AZ459*'Norm-coeff'!$F$4+$BA459*'Norm-coeff'!$G$4+$BB459*'Norm-coeff'!$H$4+$BC459*'Norm-coeff'!$I$4+$BD459*'Norm-coeff'!$J$4+$BE459*'Norm-coeff'!$K$4+$BF459*'Norm-coeff'!$L$4+$BG459*'Norm-coeff'!$M$4+$BH459*'Norm-coeff'!$N$4+$BI459*'Norm-coeff'!$O$4</f>
        <v>1.42115649462768</v>
      </c>
      <c r="BR459" s="54">
        <f>'Norm-coeff'!$C$5+$AX459*'Norm-coeff'!$D$5+$AY459*'Norm-coeff'!$E$5+$AZ459*'Norm-coeff'!$F$5+$BA459*'Norm-coeff'!$G$5+$BB459*'Norm-coeff'!$H$5+$BC459*'Norm-coeff'!$I$5+$BD459*'Norm-coeff'!$J$5+$BE459*'Norm-coeff'!$K$5+$BF459*'Norm-coeff'!$L$5+$BG459*'Norm-coeff'!$M$5+$BH459*'Norm-coeff'!$N$5+$BI459*'Norm-coeff'!$O$5</f>
        <v>1.0553329241296201</v>
      </c>
      <c r="BS459" s="54">
        <f>'Norm-coeff'!$C$6+$AX459*'Norm-coeff'!$D$6+$AY459*'Norm-coeff'!$E$6+$AZ459*'Norm-coeff'!$F$6+$BA459*'Norm-coeff'!$G$6+$BB459*'Norm-coeff'!$H$6+$BC459*'Norm-coeff'!$I$6+$BD459*'Norm-coeff'!$J$6+$BE459*'Norm-coeff'!$K$6+$BF459*'Norm-coeff'!$L$6+$BG459*'Norm-coeff'!$M$6+$BH459*'Norm-coeff'!$N$6+$BI459*'Norm-coeff'!$O$6</f>
        <v>-1.48700885495103E-2</v>
      </c>
      <c r="BT459" s="54">
        <f>'Norm-coeff'!$C$7+$AX459*'Norm-coeff'!$D$7+$AY459*'Norm-coeff'!$E$7+$AZ459*'Norm-coeff'!$F$7+$BA459*'Norm-coeff'!$G$7+$BB459*'Norm-coeff'!$H$7+$BC459*'Norm-coeff'!$I$7+$BD459*'Norm-coeff'!$J$7+$BE459*'Norm-coeff'!$K$7+$BF459*'Norm-coeff'!$L$7+$BG459*'Norm-coeff'!$M$7+$BH459*'Norm-coeff'!$N$7+$BI459*'Norm-coeff'!$O$7</f>
        <v>2.0907583608832998</v>
      </c>
      <c r="BU459" s="54">
        <f>'Norm-coeff'!$C$8+$AX459*'Norm-coeff'!$D$8+$AY459*'Norm-coeff'!$E$8+$AZ459*'Norm-coeff'!$F$8+$BA459*'Norm-coeff'!$G$8+$BB459*'Norm-coeff'!$H$8+$BC459*'Norm-coeff'!$I$8+$BD459*'Norm-coeff'!$J$8+$BE459*'Norm-coeff'!$K$8+$BF459*'Norm-coeff'!$L$8+$BG459*'Norm-coeff'!$M$8+$BH459*'Norm-coeff'!$N$8+$BI459*'Norm-coeff'!$O$8</f>
        <v>0.65894159836244504</v>
      </c>
      <c r="BV459" s="54">
        <f>'Norm-coeff'!$C$9+$AX459*'Norm-coeff'!$D$9+$AY459*'Norm-coeff'!$E$9+$AZ459*'Norm-coeff'!$F$9+$BA459*'Norm-coeff'!$G$9+$BB459*'Norm-coeff'!$H$9+$BC459*'Norm-coeff'!$I$9+$BD459*'Norm-coeff'!$J$9+$BE459*'Norm-coeff'!$K$9+$BF459*'Norm-coeff'!$L$9+$BG459*'Norm-coeff'!$M$9+$BH459*'Norm-coeff'!$N$9+$BI459*'Norm-coeff'!$O$9</f>
        <v>1.48961085014701</v>
      </c>
      <c r="BW459" s="54">
        <f>'Norm-coeff'!$C$10+$AX459*'Norm-coeff'!$D$10+$AY459*'Norm-coeff'!$E$10+$AZ459*'Norm-coeff'!$F$10+$BA459*'Norm-coeff'!$G$10+$BB459*'Norm-coeff'!$H$10+$BC459*'Norm-coeff'!$I$10+$BD459*'Norm-coeff'!$J$10+$BE459*'Norm-coeff'!$K$10+$BF459*'Norm-coeff'!$L$10+$BG459*'Norm-coeff'!$M$10+$BH459*'Norm-coeff'!$N$10+$BI459*'Norm-coeff'!$O$10</f>
        <v>1.42058735749591</v>
      </c>
      <c r="BX459" s="54">
        <f>'Norm-coeff'!$C$11+$AX459*'Norm-coeff'!$D$11+$AY459*'Norm-coeff'!$E$11+$AZ459*'Norm-coeff'!$F$11+$BA459*'Norm-coeff'!$G$11+$BB459*'Norm-coeff'!$H$11+$BC459*'Norm-coeff'!$I$11+$BD459*'Norm-coeff'!$J$11+$BE459*'Norm-coeff'!$K$11+$BF459*'Norm-coeff'!$L$11+$BG459*'Norm-coeff'!$M$11+$BH459*'Norm-coeff'!$N$11+$BI459*'Norm-coeff'!$O$11</f>
        <v>0.221233014421479</v>
      </c>
      <c r="BY459" s="54">
        <f>'Norm-coeff'!$C$12+$AX459*'Norm-coeff'!$D$12+$AY459*'Norm-coeff'!$E$12+$AZ459*'Norm-coeff'!$F$12+$BA459*'Norm-coeff'!$G$12+$BB459*'Norm-coeff'!$H$12+$BC459*'Norm-coeff'!$I$12+$BD459*'Norm-coeff'!$J$12+$BE459*'Norm-coeff'!$K$12+$BF459*'Norm-coeff'!$L$12+$BG459*'Norm-coeff'!$M$12+$BH459*'Norm-coeff'!$N$12+$BI459*'Norm-coeff'!$O$12</f>
        <v>0.283527502056037</v>
      </c>
      <c r="BZ459" s="54">
        <f>'Norm-coeff'!$C$13+$AX459*'Norm-coeff'!$D$13+$AY459*'Norm-coeff'!$E$13+$AZ459*'Norm-coeff'!$F$13+$BA459*'Norm-coeff'!$G$13+$BB459*'Norm-coeff'!$H$13+$BC459*'Norm-coeff'!$I$13+$BD459*'Norm-coeff'!$J$13+$BE459*'Norm-coeff'!$K$13+$BF459*'Norm-coeff'!$L$13+$BG459*'Norm-coeff'!$M$13+$BH459*'Norm-coeff'!$N$13+$BI459*'Norm-coeff'!$O$13</f>
        <v>-4.1864930554451202E-2</v>
      </c>
      <c r="CA459" s="54">
        <f>'Norm-coeff'!$C$14+$AX459*'Norm-coeff'!$D$14+$AY459*'Norm-coeff'!$E$14+$AZ459*'Norm-coeff'!$F$14+$BA459*'Norm-coeff'!$G$14+$BB459*'Norm-coeff'!$H$14+$BC459*'Norm-coeff'!$I$14+$BD459*'Norm-coeff'!$J$14+$BE459*'Norm-coeff'!$K$14+$BF459*'Norm-coeff'!$L$14+$BG459*'Norm-coeff'!$M$14+$BH459*'Norm-coeff'!$N$14+$BI459*'Norm-coeff'!$O$14</f>
        <v>4.2526983164477103</v>
      </c>
      <c r="CC459" s="54">
        <f t="shared" si="1356"/>
        <v>0</v>
      </c>
      <c r="CG459" s="54">
        <f t="shared" si="1232"/>
        <v>0</v>
      </c>
      <c r="CH459" s="54">
        <f t="shared" si="1383"/>
        <v>0</v>
      </c>
      <c r="CI459" s="54">
        <f t="shared" si="1233"/>
        <v>0</v>
      </c>
      <c r="CJ459" s="56">
        <f t="shared" si="1234"/>
        <v>0</v>
      </c>
      <c r="CK459" s="54">
        <f t="shared" si="1235"/>
        <v>0</v>
      </c>
      <c r="CL459" s="54">
        <f t="shared" si="1236"/>
        <v>0</v>
      </c>
      <c r="CM459" s="54">
        <f t="shared" si="1237"/>
        <v>0</v>
      </c>
      <c r="CN459" s="54">
        <f t="shared" si="1238"/>
        <v>0</v>
      </c>
      <c r="CO459" s="54">
        <f t="shared" si="1239"/>
        <v>0</v>
      </c>
      <c r="CP459" s="54">
        <f t="shared" si="1240"/>
        <v>0</v>
      </c>
      <c r="CQ459" s="54">
        <f t="shared" si="1241"/>
        <v>0</v>
      </c>
      <c r="CR459" s="54">
        <f t="shared" si="1242"/>
        <v>0</v>
      </c>
      <c r="CS459" s="54">
        <f t="shared" si="1243"/>
        <v>0</v>
      </c>
      <c r="CU459" s="54">
        <f t="shared" si="1244"/>
        <v>0</v>
      </c>
      <c r="CV459" s="54">
        <f t="shared" si="1245"/>
        <v>0</v>
      </c>
      <c r="CW459" s="54">
        <f t="shared" si="1246"/>
        <v>0</v>
      </c>
      <c r="CX459" s="54">
        <f t="shared" si="1247"/>
        <v>0</v>
      </c>
      <c r="CZ459" s="54">
        <f t="shared" si="1248"/>
        <v>0</v>
      </c>
      <c r="DA459" s="54">
        <f t="shared" si="1249"/>
        <v>0</v>
      </c>
      <c r="DB459" s="54">
        <f t="shared" si="1250"/>
        <v>0</v>
      </c>
      <c r="DC459" s="54">
        <f t="shared" si="1251"/>
        <v>0</v>
      </c>
      <c r="DD459" s="54">
        <f t="shared" si="1252"/>
        <v>0</v>
      </c>
      <c r="DE459" s="54">
        <f t="shared" si="1253"/>
        <v>0</v>
      </c>
      <c r="DF459" s="54">
        <f t="shared" si="1254"/>
        <v>0</v>
      </c>
      <c r="DG459" s="54">
        <f t="shared" si="1255"/>
        <v>2</v>
      </c>
      <c r="DH459" s="71">
        <f t="shared" si="1256"/>
        <v>0</v>
      </c>
      <c r="DI459" s="71">
        <f t="shared" si="1257"/>
        <v>0</v>
      </c>
      <c r="DJ459" s="54">
        <f t="shared" si="1258"/>
        <v>0</v>
      </c>
      <c r="DK459" s="54">
        <f t="shared" si="1259"/>
        <v>2</v>
      </c>
      <c r="DL459" s="4">
        <f t="shared" si="1357"/>
        <v>0</v>
      </c>
      <c r="DM459" s="3">
        <f t="shared" si="1260"/>
        <v>0</v>
      </c>
      <c r="DN459" s="3">
        <f t="shared" si="1261"/>
        <v>0</v>
      </c>
      <c r="DO459" s="4" t="e">
        <f t="shared" si="1262"/>
        <v>#DIV/0!</v>
      </c>
      <c r="DP459" s="57"/>
      <c r="DQ459" s="57"/>
      <c r="DR459" s="56">
        <f t="shared" si="1358"/>
        <v>2</v>
      </c>
      <c r="DS459" s="56">
        <f t="shared" si="1359"/>
        <v>0</v>
      </c>
      <c r="DT459" s="38">
        <f t="shared" si="1360"/>
        <v>0</v>
      </c>
      <c r="DU459" s="38">
        <f t="shared" si="1263"/>
        <v>2</v>
      </c>
      <c r="DV459" s="38">
        <f t="shared" si="1361"/>
        <v>0</v>
      </c>
      <c r="DW459" s="39">
        <f t="shared" si="1362"/>
        <v>0</v>
      </c>
      <c r="DX459" s="39">
        <f t="shared" si="1363"/>
        <v>0</v>
      </c>
      <c r="DY459" s="39">
        <f t="shared" si="1364"/>
        <v>0</v>
      </c>
      <c r="DZ459" s="39">
        <f t="shared" si="1365"/>
        <v>0</v>
      </c>
      <c r="EA459" s="39">
        <f t="shared" si="1366"/>
        <v>0</v>
      </c>
      <c r="EB459" s="37" t="e">
        <f t="shared" si="1264"/>
        <v>#DIV/0!</v>
      </c>
      <c r="EC459" s="37" t="e">
        <f t="shared" si="1265"/>
        <v>#DIV/0!</v>
      </c>
      <c r="ED459" s="37" t="e">
        <f t="shared" si="1266"/>
        <v>#DIV/0!</v>
      </c>
      <c r="EE459" s="37" t="e">
        <f t="shared" si="1267"/>
        <v>#DIV/0!</v>
      </c>
      <c r="EF459" s="39" t="e">
        <f t="shared" si="1268"/>
        <v>#DIV/0!</v>
      </c>
      <c r="EG459" s="37" t="e">
        <f t="shared" si="1269"/>
        <v>#DIV/0!</v>
      </c>
      <c r="EH459" s="37" t="e">
        <f t="shared" si="1270"/>
        <v>#DIV/0!</v>
      </c>
      <c r="EI459" s="11" t="b">
        <f t="shared" si="1271"/>
        <v>1</v>
      </c>
      <c r="EJ459" s="11" t="b">
        <f t="shared" si="1272"/>
        <v>0</v>
      </c>
      <c r="EK459" s="39" t="e">
        <f t="shared" si="1273"/>
        <v>#DIV/0!</v>
      </c>
      <c r="EL459" s="39" t="e">
        <f t="shared" si="1274"/>
        <v>#DIV/0!</v>
      </c>
      <c r="EM459" s="39" t="e">
        <f t="shared" si="1275"/>
        <v>#DIV/0!</v>
      </c>
      <c r="EN459" s="39" t="e">
        <f t="shared" si="1276"/>
        <v>#DIV/0!</v>
      </c>
      <c r="EO459" s="39" t="e">
        <f t="shared" si="1277"/>
        <v>#DIV/0!</v>
      </c>
      <c r="EP459" s="39" t="e">
        <f t="shared" si="1278"/>
        <v>#DIV/0!</v>
      </c>
      <c r="EQ459" s="39" t="e">
        <f t="shared" si="1279"/>
        <v>#DIV/0!</v>
      </c>
      <c r="ER459" s="39" t="e">
        <f t="shared" si="1280"/>
        <v>#DIV/0!</v>
      </c>
      <c r="ES459" s="58" t="str">
        <f t="shared" si="1281"/>
        <v>(OH,F,Cl)-dominate amphibole</v>
      </c>
      <c r="ET459" s="58" t="e">
        <f t="shared" si="1282"/>
        <v>#N/A</v>
      </c>
      <c r="EU459" s="56">
        <f t="shared" si="1367"/>
        <v>0</v>
      </c>
      <c r="EV459" s="56">
        <f t="shared" si="1368"/>
        <v>0</v>
      </c>
      <c r="EW459" s="56">
        <f t="shared" si="1369"/>
        <v>0</v>
      </c>
      <c r="EX459" s="56">
        <f t="shared" si="1370"/>
        <v>0</v>
      </c>
      <c r="EY459" s="56">
        <f t="shared" si="1371"/>
        <v>0</v>
      </c>
      <c r="EZ459" s="56">
        <f t="shared" si="1372"/>
        <v>0</v>
      </c>
      <c r="FA459" s="39">
        <f t="shared" si="1373"/>
        <v>0</v>
      </c>
      <c r="FB459" s="39">
        <f t="shared" si="1374"/>
        <v>0</v>
      </c>
      <c r="FC459" s="54">
        <f t="shared" si="1375"/>
        <v>0</v>
      </c>
      <c r="FD459" s="54">
        <f t="shared" si="1376"/>
        <v>0</v>
      </c>
      <c r="FE459" s="39">
        <f t="shared" si="1377"/>
        <v>0</v>
      </c>
      <c r="FF459" s="54">
        <f t="shared" si="1378"/>
        <v>0</v>
      </c>
      <c r="FG459" s="39">
        <f t="shared" si="1379"/>
        <v>0</v>
      </c>
      <c r="FH459" s="39">
        <f t="shared" si="1283"/>
        <v>0</v>
      </c>
      <c r="FI459" s="39">
        <f t="shared" si="1284"/>
        <v>0</v>
      </c>
      <c r="FJ459" s="39">
        <f t="shared" si="1285"/>
        <v>0</v>
      </c>
      <c r="FK459" s="39" t="e">
        <f t="shared" si="1286"/>
        <v>#DIV/0!</v>
      </c>
      <c r="FL459" s="39" t="e">
        <f t="shared" si="1287"/>
        <v>#DIV/0!</v>
      </c>
      <c r="FM459" s="39" t="e">
        <f t="shared" si="1288"/>
        <v>#DIV/0!</v>
      </c>
      <c r="FN459" s="39">
        <f t="shared" si="1289"/>
        <v>1</v>
      </c>
      <c r="FO459" s="39">
        <f t="shared" si="1380"/>
        <v>0</v>
      </c>
      <c r="FP459" s="39">
        <f t="shared" si="1381"/>
        <v>0</v>
      </c>
      <c r="FQ459" s="39">
        <f t="shared" si="1382"/>
        <v>0</v>
      </c>
      <c r="FR459" s="39">
        <f t="shared" si="1290"/>
        <v>0</v>
      </c>
      <c r="FS459" s="39">
        <f t="shared" si="1291"/>
        <v>0</v>
      </c>
      <c r="FU459" s="39" t="e">
        <f t="shared" si="1292"/>
        <v>#DIV/0!</v>
      </c>
      <c r="FV459" s="39" t="e">
        <f t="shared" si="1293"/>
        <v>#DIV/0!</v>
      </c>
      <c r="FW459" s="39" t="e">
        <f t="shared" si="1294"/>
        <v>#DIV/0!</v>
      </c>
      <c r="FY459" s="39" t="e">
        <f t="shared" si="1295"/>
        <v>#DIV/0!</v>
      </c>
      <c r="FZ459" s="39" t="e">
        <f t="shared" si="1296"/>
        <v>#DIV/0!</v>
      </c>
      <c r="GA459" s="39" t="e">
        <f t="shared" si="1297"/>
        <v>#DIV/0!</v>
      </c>
      <c r="GB459" s="39" t="e">
        <f t="shared" si="1298"/>
        <v>#DIV/0!</v>
      </c>
      <c r="GC459" s="39" t="e">
        <f t="shared" si="1299"/>
        <v>#DIV/0!</v>
      </c>
      <c r="GD459" s="39" t="e">
        <f t="shared" si="1300"/>
        <v>#DIV/0!</v>
      </c>
      <c r="GE459" s="39" t="e">
        <f t="shared" si="1301"/>
        <v>#DIV/0!</v>
      </c>
      <c r="GF459" s="39" t="e">
        <f t="shared" si="1302"/>
        <v>#DIV/0!</v>
      </c>
      <c r="GG459" s="39" t="e">
        <f t="shared" si="1303"/>
        <v>#DIV/0!</v>
      </c>
      <c r="GH459" s="39" t="e">
        <f t="shared" si="1304"/>
        <v>#DIV/0!</v>
      </c>
      <c r="GI459" s="39"/>
      <c r="GJ459" s="39" t="e">
        <f t="shared" si="1305"/>
        <v>#DIV/0!</v>
      </c>
      <c r="GK459" s="39" t="e">
        <f t="shared" si="1306"/>
        <v>#DIV/0!</v>
      </c>
      <c r="GL459" s="39" t="e">
        <f t="shared" si="1307"/>
        <v>#DIV/0!</v>
      </c>
      <c r="GM459" s="39" t="e">
        <f t="shared" si="1308"/>
        <v>#DIV/0!</v>
      </c>
      <c r="GN459" s="39" t="e">
        <f t="shared" si="1309"/>
        <v>#DIV/0!</v>
      </c>
      <c r="GO459" s="57"/>
      <c r="GP459" s="57" t="e">
        <f t="shared" si="1310"/>
        <v>#DIV/0!</v>
      </c>
      <c r="GQ459" s="59" t="e">
        <f t="shared" si="1311"/>
        <v>#DIV/0!</v>
      </c>
      <c r="GR459" s="41" t="e">
        <f t="shared" si="1312"/>
        <v>#DIV/0!</v>
      </c>
      <c r="GS459" s="57" t="e">
        <f t="shared" si="1313"/>
        <v>#DIV/0!</v>
      </c>
      <c r="GT459" s="57" t="e">
        <f t="shared" si="1314"/>
        <v>#DIV/0!</v>
      </c>
      <c r="GU459" s="57" t="e">
        <f t="shared" si="1315"/>
        <v>#DIV/0!</v>
      </c>
      <c r="GV459" s="57"/>
      <c r="GW459" s="42" t="e">
        <f t="shared" si="1316"/>
        <v>#DIV/0!</v>
      </c>
      <c r="GX459" s="42" t="e">
        <f t="shared" si="1317"/>
        <v>#DIV/0!</v>
      </c>
      <c r="GY459" s="42" t="e">
        <f t="shared" si="1318"/>
        <v>#DIV/0!</v>
      </c>
      <c r="GZ459" s="57"/>
      <c r="HA459" s="2" t="e">
        <f t="shared" si="1319"/>
        <v>#DIV/0!</v>
      </c>
      <c r="HB459" s="2" t="e">
        <f t="shared" si="1320"/>
        <v>#DIV/0!</v>
      </c>
      <c r="HC459" s="2" t="e">
        <f t="shared" si="1321"/>
        <v>#DIV/0!</v>
      </c>
      <c r="HD459" s="2" t="e">
        <f t="shared" si="1322"/>
        <v>#DIV/0!</v>
      </c>
      <c r="HE459" s="2" t="e">
        <f t="shared" si="1323"/>
        <v>#DIV/0!</v>
      </c>
      <c r="HF459" s="2" t="e">
        <f t="shared" si="1324"/>
        <v>#DIV/0!</v>
      </c>
      <c r="HG459" s="2" t="e">
        <f t="shared" si="1325"/>
        <v>#DIV/0!</v>
      </c>
      <c r="HH459" s="2" t="e">
        <f t="shared" si="1326"/>
        <v>#DIV/0!</v>
      </c>
      <c r="HI459" s="2" t="e">
        <f t="shared" si="1327"/>
        <v>#DIV/0!</v>
      </c>
      <c r="HJ459" s="11" t="e">
        <f t="shared" si="1328"/>
        <v>#DIV/0!</v>
      </c>
      <c r="HK459" s="60" t="e">
        <f t="shared" si="1329"/>
        <v>#DIV/0!</v>
      </c>
      <c r="HL459" s="57"/>
      <c r="HM459" s="57" t="e">
        <f t="shared" si="1330"/>
        <v>#DIV/0!</v>
      </c>
      <c r="HN459" s="57" t="e">
        <f t="shared" si="1331"/>
        <v>#DIV/0!</v>
      </c>
      <c r="HO459" s="57" t="e">
        <f t="shared" si="1332"/>
        <v>#DIV/0!</v>
      </c>
      <c r="HP459" s="57" t="e">
        <f t="shared" si="1333"/>
        <v>#DIV/0!</v>
      </c>
      <c r="HQ459" s="57" t="e">
        <f t="shared" si="1334"/>
        <v>#DIV/0!</v>
      </c>
      <c r="HR459" s="57"/>
      <c r="HS459" s="57" t="e">
        <f t="shared" si="1335"/>
        <v>#DIV/0!</v>
      </c>
      <c r="HT459" s="57" t="e">
        <f t="shared" si="1336"/>
        <v>#DIV/0!</v>
      </c>
      <c r="HU459" s="57" t="e">
        <f t="shared" si="1337"/>
        <v>#DIV/0!</v>
      </c>
      <c r="HV459" s="57" t="e">
        <f t="shared" si="1338"/>
        <v>#DIV/0!</v>
      </c>
      <c r="HW459" s="57" t="e">
        <f t="shared" si="1339"/>
        <v>#DIV/0!</v>
      </c>
      <c r="HX459" s="57"/>
      <c r="HY459" s="57" t="e">
        <f t="shared" si="1340"/>
        <v>#DIV/0!</v>
      </c>
      <c r="HZ459" s="57" t="e">
        <f t="shared" si="1341"/>
        <v>#DIV/0!</v>
      </c>
      <c r="IA459" s="57"/>
      <c r="IB459" s="61">
        <f t="shared" si="1342"/>
        <v>0</v>
      </c>
      <c r="IC459" s="57" t="str">
        <f t="shared" si="1343"/>
        <v/>
      </c>
      <c r="ID459" s="42"/>
      <c r="IE459" s="2" t="str">
        <f t="shared" si="1344"/>
        <v/>
      </c>
      <c r="IF459" s="60" t="e">
        <f t="shared" si="1345"/>
        <v>#DIV/0!</v>
      </c>
      <c r="IG459" s="60" t="str">
        <f t="shared" si="1346"/>
        <v/>
      </c>
      <c r="IH459" s="60" t="str">
        <f t="shared" si="1347"/>
        <v>zinco-</v>
      </c>
      <c r="II459" s="60" t="str">
        <f t="shared" si="1348"/>
        <v>mangano-</v>
      </c>
      <c r="IJ459" s="60" t="e">
        <f t="shared" si="1349"/>
        <v>#DIV/0!</v>
      </c>
      <c r="IK459" s="60" t="e">
        <f t="shared" si="1350"/>
        <v>#DIV/0!</v>
      </c>
      <c r="IL459" s="60" t="e">
        <f t="shared" si="1351"/>
        <v>#DIV/0!</v>
      </c>
      <c r="IM459" s="60" t="e">
        <f t="shared" si="1352"/>
        <v>#DIV/0!</v>
      </c>
      <c r="IN459" s="60" t="str">
        <f t="shared" si="1353"/>
        <v/>
      </c>
      <c r="IO459" s="60" t="str">
        <f t="shared" si="1354"/>
        <v/>
      </c>
      <c r="IP459" s="57"/>
      <c r="IQ459" s="57" t="str">
        <f t="shared" si="1355"/>
        <v>ERROR!!</v>
      </c>
    </row>
    <row r="460" spans="24:251">
      <c r="X460" s="29">
        <f t="shared" ref="X460:X523" si="1384">0.5*(S460/AQ460+T460/AR460)*16</f>
        <v>0</v>
      </c>
      <c r="Y460" s="29">
        <f t="shared" ref="Y460:Y523" si="1385">SUM(G460:W460)-X460-K460-L460</f>
        <v>0</v>
      </c>
      <c r="Z460" s="29" t="e">
        <f t="shared" ref="Z460:Z523" si="1386">M460/AK460*DO460/2*AJ460</f>
        <v>#DIV/0!</v>
      </c>
      <c r="AA460" s="29" t="e">
        <f t="shared" ref="AA460:AA523" si="1387">M460/AK460*(1-DO460)*AK460</f>
        <v>#DIV/0!</v>
      </c>
      <c r="AB460" s="29" t="e">
        <f t="shared" ref="AB460:AB523" si="1388">G460*DG460*18/AF460/CG460/2</f>
        <v>#DIV/0!</v>
      </c>
      <c r="AC460" s="29" t="e">
        <f t="shared" ref="AC460:AC523" si="1389">Y460-M460+Z460+AA460+AB460</f>
        <v>#DIV/0!</v>
      </c>
      <c r="AF460" s="23">
        <v>60.084299999999999</v>
      </c>
      <c r="AG460" s="23">
        <v>79.878799999999998</v>
      </c>
      <c r="AH460" s="23">
        <v>101.96120000000001</v>
      </c>
      <c r="AI460" s="23">
        <v>151.99039999999999</v>
      </c>
      <c r="AJ460" s="23">
        <v>159.69</v>
      </c>
      <c r="AK460" s="23">
        <v>71.846400000000003</v>
      </c>
      <c r="AL460" s="23">
        <v>70.9375</v>
      </c>
      <c r="AM460" s="23">
        <v>40.304400000000001</v>
      </c>
      <c r="AN460" s="23">
        <v>56.077399999999997</v>
      </c>
      <c r="AO460" s="23">
        <v>61.978999999999999</v>
      </c>
      <c r="AP460" s="23">
        <v>94.195999999999998</v>
      </c>
      <c r="AQ460" s="23">
        <v>18.998000000000001</v>
      </c>
      <c r="AR460" s="23">
        <v>35.450000000000003</v>
      </c>
      <c r="AS460" s="23">
        <v>29.88</v>
      </c>
      <c r="AT460" s="23">
        <v>74.691999999999993</v>
      </c>
      <c r="AU460" s="23">
        <v>81.39</v>
      </c>
      <c r="AX460" s="54">
        <f t="shared" ref="AX460:AX523" si="1390">G460/AF460</f>
        <v>0</v>
      </c>
      <c r="AY460" s="54">
        <f t="shared" ref="AY460:AY523" si="1391">H460/AG460</f>
        <v>0</v>
      </c>
      <c r="AZ460" s="54">
        <f t="shared" ref="AZ460:AZ523" si="1392">I460/AH460*2</f>
        <v>0</v>
      </c>
      <c r="BA460" s="54">
        <f t="shared" ref="BA460:BA523" si="1393">J460/AI460*2</f>
        <v>0</v>
      </c>
      <c r="BB460" s="54">
        <f t="shared" ref="BB460:BB523" si="1394">M460/AK460</f>
        <v>0</v>
      </c>
      <c r="BC460" s="54">
        <f t="shared" ref="BC460:BC523" si="1395">N460/AL460</f>
        <v>0</v>
      </c>
      <c r="BD460" s="54">
        <f t="shared" ref="BD460:BD523" si="1396">O460/AM460</f>
        <v>0</v>
      </c>
      <c r="BE460" s="54">
        <f t="shared" ref="BE460:BE523" si="1397">P460/AN460</f>
        <v>0</v>
      </c>
      <c r="BF460" s="54">
        <f t="shared" ref="BF460:BF523" si="1398">Q460/AO460*2</f>
        <v>0</v>
      </c>
      <c r="BG460" s="54">
        <f t="shared" ref="BG460:BG523" si="1399">R460/AP460*2</f>
        <v>0</v>
      </c>
      <c r="BH460" s="54">
        <f t="shared" ref="BH460:BH523" si="1400">S460/AQ460</f>
        <v>0</v>
      </c>
      <c r="BI460" s="54">
        <f t="shared" ref="BI460:BI523" si="1401">T460/AR460</f>
        <v>0</v>
      </c>
      <c r="BJ460" s="54">
        <f t="shared" ref="BJ460:BJ523" si="1402">W460/AS460*2</f>
        <v>0</v>
      </c>
      <c r="BK460" s="54">
        <f t="shared" ref="BK460:BK523" si="1403">U460/AT460</f>
        <v>0</v>
      </c>
      <c r="BL460" s="54">
        <f t="shared" ref="BL460:BL523" si="1404">V460/AU460</f>
        <v>0</v>
      </c>
      <c r="BM460" s="42"/>
      <c r="BO460" s="54">
        <f>'Norm-coeff'!$C$2+$AX460*'Norm-coeff'!$D$2+$AY460*'Norm-coeff'!$E$2+$AZ460*'Norm-coeff'!$F$2+$BA460*'Norm-coeff'!$G$2+$BB460*'Norm-coeff'!$H$2+$BC460*'Norm-coeff'!$I$2+$BD460*'Norm-coeff'!$J$2+$BE460*'Norm-coeff'!$K$2+$BF460*'Norm-coeff'!$L$2+$BG460*'Norm-coeff'!$M$2+$BH460*'Norm-coeff'!$N$2+$BI460*'Norm-coeff'!$O$2</f>
        <v>5.4045421474420303</v>
      </c>
      <c r="BP460" s="54">
        <f>'Norm-coeff'!$C$3+$AX460*'Norm-coeff'!$D$3+$AY460*'Norm-coeff'!$E$3+$AZ460*'Norm-coeff'!$F$3+$BA460*'Norm-coeff'!$G$3+$BB460*'Norm-coeff'!$H$3+$BC460*'Norm-coeff'!$I$3+$BD460*'Norm-coeff'!$J$3+$BE460*'Norm-coeff'!$K$3+$BF460*'Norm-coeff'!$L$3+$BG460*'Norm-coeff'!$M$3+$BH460*'Norm-coeff'!$N$3+$BI460*'Norm-coeff'!$O$3</f>
        <v>3.15319116612705</v>
      </c>
      <c r="BQ460" s="54">
        <f>'Norm-coeff'!$C$4+$AX460*'Norm-coeff'!$D$4+$AY460*'Norm-coeff'!$E$4+$AZ460*'Norm-coeff'!$F$4+$BA460*'Norm-coeff'!$G$4+$BB460*'Norm-coeff'!$H$4+$BC460*'Norm-coeff'!$I$4+$BD460*'Norm-coeff'!$J$4+$BE460*'Norm-coeff'!$K$4+$BF460*'Norm-coeff'!$L$4+$BG460*'Norm-coeff'!$M$4+$BH460*'Norm-coeff'!$N$4+$BI460*'Norm-coeff'!$O$4</f>
        <v>1.42115649462768</v>
      </c>
      <c r="BR460" s="54">
        <f>'Norm-coeff'!$C$5+$AX460*'Norm-coeff'!$D$5+$AY460*'Norm-coeff'!$E$5+$AZ460*'Norm-coeff'!$F$5+$BA460*'Norm-coeff'!$G$5+$BB460*'Norm-coeff'!$H$5+$BC460*'Norm-coeff'!$I$5+$BD460*'Norm-coeff'!$J$5+$BE460*'Norm-coeff'!$K$5+$BF460*'Norm-coeff'!$L$5+$BG460*'Norm-coeff'!$M$5+$BH460*'Norm-coeff'!$N$5+$BI460*'Norm-coeff'!$O$5</f>
        <v>1.0553329241296201</v>
      </c>
      <c r="BS460" s="54">
        <f>'Norm-coeff'!$C$6+$AX460*'Norm-coeff'!$D$6+$AY460*'Norm-coeff'!$E$6+$AZ460*'Norm-coeff'!$F$6+$BA460*'Norm-coeff'!$G$6+$BB460*'Norm-coeff'!$H$6+$BC460*'Norm-coeff'!$I$6+$BD460*'Norm-coeff'!$J$6+$BE460*'Norm-coeff'!$K$6+$BF460*'Norm-coeff'!$L$6+$BG460*'Norm-coeff'!$M$6+$BH460*'Norm-coeff'!$N$6+$BI460*'Norm-coeff'!$O$6</f>
        <v>-1.48700885495103E-2</v>
      </c>
      <c r="BT460" s="54">
        <f>'Norm-coeff'!$C$7+$AX460*'Norm-coeff'!$D$7+$AY460*'Norm-coeff'!$E$7+$AZ460*'Norm-coeff'!$F$7+$BA460*'Norm-coeff'!$G$7+$BB460*'Norm-coeff'!$H$7+$BC460*'Norm-coeff'!$I$7+$BD460*'Norm-coeff'!$J$7+$BE460*'Norm-coeff'!$K$7+$BF460*'Norm-coeff'!$L$7+$BG460*'Norm-coeff'!$M$7+$BH460*'Norm-coeff'!$N$7+$BI460*'Norm-coeff'!$O$7</f>
        <v>2.0907583608832998</v>
      </c>
      <c r="BU460" s="54">
        <f>'Norm-coeff'!$C$8+$AX460*'Norm-coeff'!$D$8+$AY460*'Norm-coeff'!$E$8+$AZ460*'Norm-coeff'!$F$8+$BA460*'Norm-coeff'!$G$8+$BB460*'Norm-coeff'!$H$8+$BC460*'Norm-coeff'!$I$8+$BD460*'Norm-coeff'!$J$8+$BE460*'Norm-coeff'!$K$8+$BF460*'Norm-coeff'!$L$8+$BG460*'Norm-coeff'!$M$8+$BH460*'Norm-coeff'!$N$8+$BI460*'Norm-coeff'!$O$8</f>
        <v>0.65894159836244504</v>
      </c>
      <c r="BV460" s="54">
        <f>'Norm-coeff'!$C$9+$AX460*'Norm-coeff'!$D$9+$AY460*'Norm-coeff'!$E$9+$AZ460*'Norm-coeff'!$F$9+$BA460*'Norm-coeff'!$G$9+$BB460*'Norm-coeff'!$H$9+$BC460*'Norm-coeff'!$I$9+$BD460*'Norm-coeff'!$J$9+$BE460*'Norm-coeff'!$K$9+$BF460*'Norm-coeff'!$L$9+$BG460*'Norm-coeff'!$M$9+$BH460*'Norm-coeff'!$N$9+$BI460*'Norm-coeff'!$O$9</f>
        <v>1.48961085014701</v>
      </c>
      <c r="BW460" s="54">
        <f>'Norm-coeff'!$C$10+$AX460*'Norm-coeff'!$D$10+$AY460*'Norm-coeff'!$E$10+$AZ460*'Norm-coeff'!$F$10+$BA460*'Norm-coeff'!$G$10+$BB460*'Norm-coeff'!$H$10+$BC460*'Norm-coeff'!$I$10+$BD460*'Norm-coeff'!$J$10+$BE460*'Norm-coeff'!$K$10+$BF460*'Norm-coeff'!$L$10+$BG460*'Norm-coeff'!$M$10+$BH460*'Norm-coeff'!$N$10+$BI460*'Norm-coeff'!$O$10</f>
        <v>1.42058735749591</v>
      </c>
      <c r="BX460" s="54">
        <f>'Norm-coeff'!$C$11+$AX460*'Norm-coeff'!$D$11+$AY460*'Norm-coeff'!$E$11+$AZ460*'Norm-coeff'!$F$11+$BA460*'Norm-coeff'!$G$11+$BB460*'Norm-coeff'!$H$11+$BC460*'Norm-coeff'!$I$11+$BD460*'Norm-coeff'!$J$11+$BE460*'Norm-coeff'!$K$11+$BF460*'Norm-coeff'!$L$11+$BG460*'Norm-coeff'!$M$11+$BH460*'Norm-coeff'!$N$11+$BI460*'Norm-coeff'!$O$11</f>
        <v>0.221233014421479</v>
      </c>
      <c r="BY460" s="54">
        <f>'Norm-coeff'!$C$12+$AX460*'Norm-coeff'!$D$12+$AY460*'Norm-coeff'!$E$12+$AZ460*'Norm-coeff'!$F$12+$BA460*'Norm-coeff'!$G$12+$BB460*'Norm-coeff'!$H$12+$BC460*'Norm-coeff'!$I$12+$BD460*'Norm-coeff'!$J$12+$BE460*'Norm-coeff'!$K$12+$BF460*'Norm-coeff'!$L$12+$BG460*'Norm-coeff'!$M$12+$BH460*'Norm-coeff'!$N$12+$BI460*'Norm-coeff'!$O$12</f>
        <v>0.283527502056037</v>
      </c>
      <c r="BZ460" s="54">
        <f>'Norm-coeff'!$C$13+$AX460*'Norm-coeff'!$D$13+$AY460*'Norm-coeff'!$E$13+$AZ460*'Norm-coeff'!$F$13+$BA460*'Norm-coeff'!$G$13+$BB460*'Norm-coeff'!$H$13+$BC460*'Norm-coeff'!$I$13+$BD460*'Norm-coeff'!$J$13+$BE460*'Norm-coeff'!$K$13+$BF460*'Norm-coeff'!$L$13+$BG460*'Norm-coeff'!$M$13+$BH460*'Norm-coeff'!$N$13+$BI460*'Norm-coeff'!$O$13</f>
        <v>-4.1864930554451202E-2</v>
      </c>
      <c r="CA460" s="54">
        <f>'Norm-coeff'!$C$14+$AX460*'Norm-coeff'!$D$14+$AY460*'Norm-coeff'!$E$14+$AZ460*'Norm-coeff'!$F$14+$BA460*'Norm-coeff'!$G$14+$BB460*'Norm-coeff'!$H$14+$BC460*'Norm-coeff'!$I$14+$BD460*'Norm-coeff'!$J$14+$BE460*'Norm-coeff'!$K$14+$BF460*'Norm-coeff'!$L$14+$BG460*'Norm-coeff'!$M$14+$BH460*'Norm-coeff'!$N$14+$BI460*'Norm-coeff'!$O$14</f>
        <v>4.2526983164477103</v>
      </c>
      <c r="CC460" s="54">
        <f t="shared" si="1356"/>
        <v>0</v>
      </c>
      <c r="CG460" s="54">
        <f t="shared" ref="CG460:CG523" si="1405">IF(OR(BO460&lt;=0,AX460&lt;=0),0,BO460)</f>
        <v>0</v>
      </c>
      <c r="CH460" s="54">
        <f t="shared" si="1383"/>
        <v>0</v>
      </c>
      <c r="CI460" s="54">
        <f t="shared" ref="CI460:CI523" si="1406">IF(AY460*CC460-CL460&lt;=0,0,AY460*CC460-CL460)</f>
        <v>0</v>
      </c>
      <c r="CJ460" s="56">
        <f t="shared" ref="CJ460:CJ523" si="1407">SUM(CG460:CI460)</f>
        <v>0</v>
      </c>
      <c r="CK460" s="54">
        <f t="shared" ref="CK460:CK523" si="1408">IF(AZ460*CC460-CH460&lt;=0,0,AZ460*CC460-CH460)</f>
        <v>0</v>
      </c>
      <c r="CL460" s="54">
        <f t="shared" ref="CL460:CL523" si="1409">IF(OR(BU460&lt;=0,AY460&lt;=0),0,BU460)</f>
        <v>0</v>
      </c>
      <c r="CM460" s="54">
        <f t="shared" ref="CM460:CM523" si="1410">IF(OR(BQ460&lt;=0,BB460&lt;=0),0,BQ460)</f>
        <v>0</v>
      </c>
      <c r="CN460" s="54">
        <f t="shared" ref="CN460:CN523" si="1411">BA460*$CC460</f>
        <v>0</v>
      </c>
      <c r="CO460" s="54">
        <f t="shared" ref="CO460:CO523" si="1412">BK460*$CC460</f>
        <v>0</v>
      </c>
      <c r="CP460" s="54">
        <f t="shared" ref="CP460:CP523" si="1413">BL460*$CC460</f>
        <v>0</v>
      </c>
      <c r="CQ460" s="54">
        <f t="shared" ref="CQ460:CQ523" si="1414">IF(OR(BS460&lt;=0,BC460&lt;=0),0,BS460)</f>
        <v>0</v>
      </c>
      <c r="CR460" s="54">
        <f t="shared" ref="CR460:CR523" si="1415">IF(OR(BT460&lt;=0,BD460&lt;=0),0,IF(BT460&lt;=BD460*CC460,BT460,BD460*CC460))</f>
        <v>0</v>
      </c>
      <c r="CS460" s="54">
        <f t="shared" ref="CS460:CS523" si="1416">IF(OR(BR460&lt;=0,BB460&lt;=0),0,BR460)</f>
        <v>0</v>
      </c>
      <c r="CU460" s="54">
        <f t="shared" ref="CU460:CU523" si="1417">SUM(CK460:CT460)</f>
        <v>0</v>
      </c>
      <c r="CV460" s="54">
        <f t="shared" ref="CV460:CV523" si="1418">IF(BC460*$CC460-CQ460&lt;=0, 0, BC460*$CC460-CQ460)</f>
        <v>0</v>
      </c>
      <c r="CW460" s="54">
        <f t="shared" ref="CW460:CW523" si="1419">IF(BB460*CC460-CM460-CS460&lt;=0,0,BB460*CC460-CM460-CS460)</f>
        <v>0</v>
      </c>
      <c r="CX460" s="54">
        <f t="shared" ref="CX460:CX523" si="1420">IF(BD460*$CC460-CR460&lt;=0, 0, BD460*$CC460-CR460)</f>
        <v>0</v>
      </c>
      <c r="CZ460" s="54">
        <f t="shared" ref="CZ460:CZ523" si="1421">IF(OR(BV460&lt;=0,BE460&lt;=0),0,BV460)</f>
        <v>0</v>
      </c>
      <c r="DA460" s="54">
        <f t="shared" ref="DA460:DA523" si="1422">IF(OR(BW460&lt;=0,BF460&lt;=0),0,BW460)</f>
        <v>0</v>
      </c>
      <c r="DB460" s="54">
        <f t="shared" ref="DB460:DB523" si="1423">SUM(CV460:DA460)</f>
        <v>0</v>
      </c>
      <c r="DC460" s="54">
        <f t="shared" ref="DC460:DC523" si="1424">IF(BE460*$CC460-CZ460&lt;=0,0,BE460*$CC460-CZ460)</f>
        <v>0</v>
      </c>
      <c r="DD460" s="54">
        <f t="shared" ref="DD460:DD523" si="1425">IF(BF460*$CC460-DA460&lt;=0,0,BF460*$CC460-DA460)</f>
        <v>0</v>
      </c>
      <c r="DE460" s="54">
        <f t="shared" ref="DE460:DE523" si="1426">IF(OR(BX460&lt;=0,BG460&lt;=0),0,BX460)</f>
        <v>0</v>
      </c>
      <c r="DF460" s="54">
        <f t="shared" ref="DF460:DF523" si="1427">SUM(DC460:DE460)</f>
        <v>0</v>
      </c>
      <c r="DG460" s="54">
        <f t="shared" ref="DG460:DG523" si="1428">IF(CA460&lt;=0,0,IF(CA460&gt;=2,2,CA460))</f>
        <v>2</v>
      </c>
      <c r="DH460" s="71">
        <f t="shared" ref="DH460:DH523" si="1429">IF(OR(BY460&lt;=0,BH460&lt;=0),0,BY460)</f>
        <v>0</v>
      </c>
      <c r="DI460" s="71">
        <f t="shared" ref="DI460:DI523" si="1430">IF(OR(BZ460&lt;=0,BI460&lt;=0),0,BZ460)</f>
        <v>0</v>
      </c>
      <c r="DJ460" s="54">
        <f t="shared" ref="DJ460:DJ523" si="1431">IF(2-DG460-DH460-DI460&lt;=0,0,2-DG460-DH460-DI460)</f>
        <v>0</v>
      </c>
      <c r="DK460" s="54">
        <f t="shared" ref="DK460:DK523" si="1432">SUM(DG460:DJ460)</f>
        <v>2</v>
      </c>
      <c r="DL460" s="4">
        <f t="shared" si="1357"/>
        <v>0</v>
      </c>
      <c r="DM460" s="3">
        <f t="shared" ref="DM460:DM523" si="1433">CM460</f>
        <v>0</v>
      </c>
      <c r="DN460" s="3">
        <f t="shared" ref="DN460:DN523" si="1434">CS460+CW460</f>
        <v>0</v>
      </c>
      <c r="DO460" s="4" t="e">
        <f t="shared" ref="DO460:DO523" si="1435">DM460/(DM460+DN460)</f>
        <v>#DIV/0!</v>
      </c>
      <c r="DP460" s="57"/>
      <c r="DQ460" s="57"/>
      <c r="DR460" s="56">
        <f t="shared" si="1358"/>
        <v>2</v>
      </c>
      <c r="DS460" s="56">
        <f t="shared" si="1359"/>
        <v>0</v>
      </c>
      <c r="DT460" s="38">
        <f t="shared" si="1360"/>
        <v>0</v>
      </c>
      <c r="DU460" s="38">
        <f t="shared" ref="DU460:DU523" si="1436">DR460+DS460+DT460</f>
        <v>2</v>
      </c>
      <c r="DV460" s="38">
        <f t="shared" si="1361"/>
        <v>0</v>
      </c>
      <c r="DW460" s="39">
        <f t="shared" si="1362"/>
        <v>0</v>
      </c>
      <c r="DX460" s="39">
        <f t="shared" si="1363"/>
        <v>0</v>
      </c>
      <c r="DY460" s="39">
        <f t="shared" si="1364"/>
        <v>0</v>
      </c>
      <c r="DZ460" s="39">
        <f t="shared" si="1365"/>
        <v>0</v>
      </c>
      <c r="EA460" s="39">
        <f t="shared" si="1366"/>
        <v>0</v>
      </c>
      <c r="EB460" s="37" t="e">
        <f t="shared" ref="EB460:EB523" si="1437">DW460/EA460</f>
        <v>#DIV/0!</v>
      </c>
      <c r="EC460" s="37" t="e">
        <f t="shared" ref="EC460:EC523" si="1438">DX460/EA460</f>
        <v>#DIV/0!</v>
      </c>
      <c r="ED460" s="37" t="e">
        <f t="shared" ref="ED460:ED523" si="1439">DY460/EA460</f>
        <v>#DIV/0!</v>
      </c>
      <c r="EE460" s="37" t="e">
        <f t="shared" ref="EE460:EE523" si="1440">DZ460/EA460</f>
        <v>#DIV/0!</v>
      </c>
      <c r="EF460" s="39" t="e">
        <f t="shared" ref="EF460:EF523" si="1441">DW460/(DW460+DX460)</f>
        <v>#DIV/0!</v>
      </c>
      <c r="EG460" s="37" t="e">
        <f t="shared" ref="EG460:EG523" si="1442">(DW460+DZ460)/EA460</f>
        <v>#DIV/0!</v>
      </c>
      <c r="EH460" s="37" t="e">
        <f t="shared" ref="EH460:EH523" si="1443">(DX460+DY460)/EA460</f>
        <v>#DIV/0!</v>
      </c>
      <c r="EI460" s="11" t="b">
        <f t="shared" ref="EI460:EI523" si="1444">IF(DU460&gt;=DV460,TRUE,FALSE)</f>
        <v>1</v>
      </c>
      <c r="EJ460" s="11" t="b">
        <f t="shared" ref="EJ460:EJ523" si="1445">IF(DU460&gt;=DV460,FALSE,TRUE)</f>
        <v>0</v>
      </c>
      <c r="EK460" s="39" t="e">
        <f t="shared" ref="EK460:EK523" si="1446">IF(AND(EG460&gt;=0.75,EE460&gt;EB460),TRUE,FALSE)</f>
        <v>#DIV/0!</v>
      </c>
      <c r="EL460" s="39" t="e">
        <f t="shared" ref="EL460:EL523" si="1447">IF(AND(EG460&gt;=0.75,EB460&gt;=EE460),TRUE,FALSE)</f>
        <v>#DIV/0!</v>
      </c>
      <c r="EM460" s="39" t="e">
        <f t="shared" ref="EM460:EM523" si="1448">IF(AND(0.75&gt;EG460,EG460&gt;0.25,EB460&gt;=EE460,0.75&gt;EH460,EH460&gt;0.25,EC460&gt;=ED460),TRUE,FALSE)</f>
        <v>#DIV/0!</v>
      </c>
      <c r="EN460" s="39" t="e">
        <f t="shared" ref="EN460:EN523" si="1449">IF(AND(EH460&gt;=0.75,EC460&gt;=ED460),TRUE,FALSE)</f>
        <v>#DIV/0!</v>
      </c>
      <c r="EO460" s="39" t="e">
        <f t="shared" ref="EO460:EO523" si="1450">IF(AND(EH460&gt;=0.75,ED460&gt;EC460),TRUE,FALSE)</f>
        <v>#DIV/0!</v>
      </c>
      <c r="EP460" s="39" t="e">
        <f t="shared" ref="EP460:EP523" si="1451">IF(AND(0.75&gt;EG460,EG460&gt;0.25,EE460&gt;EB460,0.75&gt;EH460,EH460&gt;0.25,EC460&gt;=ED460),TRUE,FALSE)</f>
        <v>#DIV/0!</v>
      </c>
      <c r="EQ460" s="39" t="e">
        <f t="shared" ref="EQ460:EQ523" si="1452">IF(AND(0.75&gt;EG460,EG460&gt;0.25,EE460&gt;EB460,0.75&gt;EH460,EH460&gt;0.25,ED460&gt;EC460),TRUE,FALSE)</f>
        <v>#DIV/0!</v>
      </c>
      <c r="ER460" s="39" t="e">
        <f t="shared" ref="ER460:ER523" si="1453">IF(AND(0.75&gt;EG460,EG460&gt;0.25,EB460&gt;=EE460,0.75&gt;EH460,EH460&gt;0.25,ED460&gt;EC460),TRUE,FALSE)</f>
        <v>#DIV/0!</v>
      </c>
      <c r="ES460" s="58" t="str">
        <f t="shared" ref="ES460:ES523" si="1454">IF(EI460,$EI$2,$EJ$2)</f>
        <v>(OH,F,Cl)-dominate amphibole</v>
      </c>
      <c r="ET460" s="58" t="e">
        <f t="shared" ref="ET460:ET523" si="1455">IF(EI460=TRUE, INDEX(EK$2:ER$2,MATCH(TRUE,EK460:ER460,0)),"")</f>
        <v>#N/A</v>
      </c>
      <c r="EU460" s="56">
        <f t="shared" si="1367"/>
        <v>0</v>
      </c>
      <c r="EV460" s="56">
        <f t="shared" si="1368"/>
        <v>0</v>
      </c>
      <c r="EW460" s="56">
        <f t="shared" si="1369"/>
        <v>0</v>
      </c>
      <c r="EX460" s="56">
        <f t="shared" si="1370"/>
        <v>0</v>
      </c>
      <c r="EY460" s="56">
        <f t="shared" si="1371"/>
        <v>0</v>
      </c>
      <c r="EZ460" s="56">
        <f t="shared" si="1372"/>
        <v>0</v>
      </c>
      <c r="FA460" s="39">
        <f t="shared" si="1373"/>
        <v>0</v>
      </c>
      <c r="FB460" s="39">
        <f t="shared" si="1374"/>
        <v>0</v>
      </c>
      <c r="FC460" s="54">
        <f t="shared" si="1375"/>
        <v>0</v>
      </c>
      <c r="FD460" s="54">
        <f t="shared" si="1376"/>
        <v>0</v>
      </c>
      <c r="FE460" s="39">
        <f t="shared" si="1377"/>
        <v>0</v>
      </c>
      <c r="FF460" s="54">
        <f t="shared" si="1378"/>
        <v>0</v>
      </c>
      <c r="FG460" s="39">
        <f t="shared" si="1379"/>
        <v>0</v>
      </c>
      <c r="FH460" s="39">
        <f t="shared" ref="FH460:FH523" si="1456">EU460+EX460</f>
        <v>0</v>
      </c>
      <c r="FI460" s="39">
        <f t="shared" ref="FI460:FI523" si="1457">EW460+EZ460</f>
        <v>0</v>
      </c>
      <c r="FJ460" s="39">
        <f t="shared" ref="FJ460:FJ523" si="1458">EV460+EY460</f>
        <v>0</v>
      </c>
      <c r="FK460" s="39" t="e">
        <f t="shared" ref="FK460:FK523" si="1459">FJ460/(FH460+FI460+FJ460)</f>
        <v>#DIV/0!</v>
      </c>
      <c r="FL460" s="39" t="e">
        <f t="shared" ref="FL460:FL523" si="1460">FH460/(FH460+FI460+FJ460)</f>
        <v>#DIV/0!</v>
      </c>
      <c r="FM460" s="39" t="e">
        <f t="shared" ref="FM460:FM523" si="1461">EZ460/(EZ460+EY460+EX460+FA460+FB460+FD460)</f>
        <v>#DIV/0!</v>
      </c>
      <c r="FN460" s="39">
        <f t="shared" ref="FN460:FN523" si="1462">IF(1-FO460-FP460-FQ460&lt;=0,0,1-FO460-FP460-FQ460)</f>
        <v>1</v>
      </c>
      <c r="FO460" s="39">
        <f t="shared" si="1380"/>
        <v>0</v>
      </c>
      <c r="FP460" s="39">
        <f t="shared" si="1381"/>
        <v>0</v>
      </c>
      <c r="FQ460" s="39">
        <f t="shared" si="1382"/>
        <v>0</v>
      </c>
      <c r="FR460" s="39">
        <f t="shared" ref="FR460:FR523" si="1463">FP460+FQ460+2*FO460</f>
        <v>0</v>
      </c>
      <c r="FS460" s="39">
        <f t="shared" ref="FS460:FS523" si="1464">FC460+FD460+FE460+2*FF460-FG460-MIN(DV460,FD460)</f>
        <v>0</v>
      </c>
      <c r="FU460" s="39" t="e">
        <f t="shared" ref="FU460:FU523" si="1465">IF(AND(EK460=TRUE,FK460&lt;=0.5,FL460&lt;=1/7),TRUE,FALSE)</f>
        <v>#DIV/0!</v>
      </c>
      <c r="FV460" s="39" t="e">
        <f t="shared" ref="FV460:FV523" si="1466">IF(AND(EK460=TRUE,FK460&gt;0.5,FL460&lt;=1/7),TRUE,FALSE)</f>
        <v>#DIV/0!</v>
      </c>
      <c r="FW460" s="39" t="e">
        <f t="shared" ref="FW460:FW523" si="1467">IF(AND(EK460=TRUE,FL460&lt;=0.5, 4.5/7&gt;=FU460, FU460&gt;1/7),TRUE,FALSE)</f>
        <v>#DIV/0!</v>
      </c>
      <c r="FY460" s="39" t="e">
        <f t="shared" ref="FY460:FY523" si="1468">IF(AND(EL460=TRUE,FR460&lt;0.5,FS460&lt;=0.5,FM460&gt;=0.9),TRUE,FALSE)</f>
        <v>#DIV/0!</v>
      </c>
      <c r="FZ460" s="39" t="e">
        <f t="shared" ref="FZ460:FZ523" si="1469">IF(AND(EL460=TRUE,FR460&lt;0.5,1.5&gt;=FS460, FS460&gt;0.5,FF460&lt;0.5),TRUE,FALSE)</f>
        <v>#DIV/0!</v>
      </c>
      <c r="GA460" s="39" t="e">
        <f t="shared" ref="GA460:GA523" si="1470">IF(AND(EL460=TRUE,FR460&lt;0.5,FS460&gt;1.5,FF460&lt;0.5),TRUE,FALSE)</f>
        <v>#DIV/0!</v>
      </c>
      <c r="GB460" s="39" t="e">
        <f t="shared" ref="GB460:GB523" si="1471">IF(AND(EL460=TRUE,FR460&gt;=0.5,FS460&lt;=0.5,FF460&lt;0.5),TRUE,FALSE)</f>
        <v>#DIV/0!</v>
      </c>
      <c r="GC460" s="39" t="e">
        <f t="shared" ref="GC460:GC523" si="1472">IF(AND(EL460=TRUE,FR460&gt;=0.5,1.5&gt;=FS460,FS460&gt;0.5,FC460=MAX(FC460:FE460),FF460&lt;0.5),TRUE,FALSE)</f>
        <v>#DIV/0!</v>
      </c>
      <c r="GD460" s="39" t="e">
        <f t="shared" ref="GD460:GD523" si="1473">IF(AND(EL460=TRUE,FR460&gt;=0.5,FS460&gt;1.5,FF460&lt;0.5),TRUE,FALSE)</f>
        <v>#DIV/0!</v>
      </c>
      <c r="GE460" s="39" t="e">
        <f t="shared" ref="GE460:GE523" si="1474">IF(AND(EL460=TRUE,FO460=MAX(FN460:FQ460)),TRUE,FALSE)</f>
        <v>#DIV/0!</v>
      </c>
      <c r="GF460" s="39" t="e">
        <f t="shared" ref="GF460:GF523" si="1475">IF(AND(EI460=TRUE,EL460=TRUE,FR460&gt;=0.5,FF460&gt;=0.5),TRUE,FALSE)</f>
        <v>#DIV/0!</v>
      </c>
      <c r="GG460" s="39" t="e">
        <f t="shared" ref="GG460:GG523" si="1476">IF(AND(EL460=TRUE,FR460&gt;=0.5,1.5&gt;=FS460, FS460&gt;0.5,FD460=MAX(FC460:FE460),FF460&lt;0.5),TRUE,FALSE)</f>
        <v>#DIV/0!</v>
      </c>
      <c r="GH460" s="39" t="e">
        <f t="shared" ref="GH460:GH523" si="1477">IF(AND(EL460=TRUE,FR460&lt;0.5,FS460&lt;=0.5,FM460&lt;0.9),TRUE,FALSE)</f>
        <v>#DIV/0!</v>
      </c>
      <c r="GI460" s="39"/>
      <c r="GJ460" s="39" t="e">
        <f t="shared" ref="GJ460:GJ523" si="1478">IF(AND(EM460=TRUE,FR460&lt;0.5,FS460&lt;1.5),TRUE,FALSE)</f>
        <v>#DIV/0!</v>
      </c>
      <c r="GK460" s="39" t="e">
        <f t="shared" ref="GK460:GK523" si="1479">IF(AND(EM460=TRUE,FR460&lt;0.5,FS460&gt;=1.5),TRUE,FALSE)</f>
        <v>#DIV/0!</v>
      </c>
      <c r="GL460" s="39" t="e">
        <f t="shared" ref="GL460:GL523" si="1480">IF(AND(EM460=TRUE,FR460&gt;=0.5,FS460&lt;0.5),TRUE,FALSE)</f>
        <v>#DIV/0!</v>
      </c>
      <c r="GM460" s="39" t="e">
        <f t="shared" ref="GM460:GM523" si="1481">IF(AND(EM460=TRUE,FR460&gt;=0.5,FS460&lt;1.5,FS460&gt;=0.5),TRUE,FALSE)</f>
        <v>#DIV/0!</v>
      </c>
      <c r="GN460" s="39" t="e">
        <f t="shared" ref="GN460:GN523" si="1482">IF(AND(EM460=TRUE,FR460&gt;=0.5,FS460&gt;=1.5),TRUE,FALSE)</f>
        <v>#DIV/0!</v>
      </c>
      <c r="GO460" s="57"/>
      <c r="GP460" s="57" t="e">
        <f t="shared" ref="GP460:GP523" si="1483">IF(AND(EN460=TRUE,FR460&lt;0.5,FS460&gt;=1,FC460=MAX(FC460:FF460)),TRUE,FALSE)</f>
        <v>#DIV/0!</v>
      </c>
      <c r="GQ460" s="59" t="e">
        <f t="shared" ref="GQ460:GQ523" si="1484">IF(AND(EN460=TRUE,FR460&gt;=0.5,FS460&lt;1.5,FS460&gt;=0.5,FG460&lt;0.5,FC460=MAX(FC460:FF460)),TRUE,FALSE)</f>
        <v>#DIV/0!</v>
      </c>
      <c r="GR460" s="41" t="e">
        <f t="shared" ref="GR460:GR523" si="1485">IF(AND(EN460=TRUE,FR460&gt;=0.5,FS460&gt;=1.5,FG460&lt;0.5,FC460=MAX(FC460:FF460)),TRUE,FALSE)</f>
        <v>#DIV/0!</v>
      </c>
      <c r="GS460" s="57" t="e">
        <f t="shared" ref="GS460:GS523" si="1486">IF(AND(EN460=TRUE,FG460&gt;=0.5),TRUE,FALSE)</f>
        <v>#DIV/0!</v>
      </c>
      <c r="GT460" s="57" t="e">
        <f t="shared" ref="GT460:GT523" si="1487">IF(AND(EN460=TRUE,FN460=MAX(FN460:FQ460),FS460&gt;=0.5,FG460&lt;0.5,FD460=MAX(FC460:FE460)),TRUE,FALSE)</f>
        <v>#DIV/0!</v>
      </c>
      <c r="GU460" s="57" t="e">
        <f t="shared" ref="GU460:GU523" si="1488">IF(AND(EN460=TRUE,FN460&lt;&gt;MAX(FN460:FQ460),FR460&gt;=0.5,FS460&lt;1.5,FS460&gt;=0.5,FG460&lt;0.5,FD460=MAX(FC460:FE460)),TRUE,FALSE)</f>
        <v>#DIV/0!</v>
      </c>
      <c r="GV460" s="57"/>
      <c r="GW460" s="42" t="e">
        <f t="shared" ref="GW460:GW523" si="1489">IF(AND(EO460=TRUE,FR460&lt;0.5),TRUE,FALSE)</f>
        <v>#DIV/0!</v>
      </c>
      <c r="GX460" s="42" t="e">
        <f t="shared" ref="GX460:GX523" si="1490">IF(AND(EO460=TRUE,FR460&gt;=0.5,FG460&gt;=0.5),TRUE,FALSE)</f>
        <v>#DIV/0!</v>
      </c>
      <c r="GY460" s="42" t="e">
        <f t="shared" ref="GY460:GY523" si="1491">IF(AND(EO460=TRUE,FR460&gt;=0.5,FG460&lt;0.5),TRUE,FALSE)</f>
        <v>#DIV/0!</v>
      </c>
      <c r="GZ460" s="57"/>
      <c r="HA460" s="2" t="e">
        <f t="shared" ref="HA460:HA523" si="1492">IF(AND(EP460=TRUE,FR460&lt;0.5,FS460&lt;1.5,EU460&lt;&gt;MAX(EU460:EW460),EZ460=MAX(EX460:FB460)),TRUE,FALSE)</f>
        <v>#DIV/0!</v>
      </c>
      <c r="HB460" s="2" t="e">
        <f t="shared" ref="HB460:HB523" si="1493">IF(AND(EP460=TRUE,FR460&lt;0.5,FS460&gt;=1.5,EU460&lt;&gt;MAX(EU460:EW460),EZ460=MAX(EX460:FB460)),TRUE,FALSE)</f>
        <v>#DIV/0!</v>
      </c>
      <c r="HC460" s="2" t="e">
        <f t="shared" ref="HC460:HC523" si="1494">IF(AND(EP460=TRUE,FR460&gt;=0.5,FS460&lt;0.5,EU460&lt;&gt;MAX(EU460:EW460),EZ460=MAX(EX460:FB460)),TRUE,FALSE)</f>
        <v>#DIV/0!</v>
      </c>
      <c r="HD460" s="2" t="e">
        <f t="shared" ref="HD460:HD523" si="1495">IF(AND(EP460=TRUE,FR460&gt;=0.5,FS460&lt;1.5,FS460&gt;=0.5,EU460&lt;&gt;MAX(EU460:EW460),EZ460=MAX(EX460:FB460)),TRUE,FALSE)</f>
        <v>#DIV/0!</v>
      </c>
      <c r="HE460" s="2" t="e">
        <f t="shared" ref="HE460:HE523" si="1496">IF(AND(EP460=TRUE,FR460&gt;=0.5,FS460&gt;=1.5,EU460&lt;&gt;MAX(EU460:EW460),EZ460=MAX(EX460:FB460)),TRUE,FALSE)</f>
        <v>#DIV/0!</v>
      </c>
      <c r="HF460" s="2" t="e">
        <f t="shared" ref="HF460:HF523" si="1497">IF(AND(EP460=TRUE,FR460&lt;0.5,FS460&lt;1.5,EU460=MAX(EU460:EW460)),TRUE,FALSE)</f>
        <v>#DIV/0!</v>
      </c>
      <c r="HG460" s="2" t="e">
        <f t="shared" ref="HG460:HG523" si="1498">IF(AND(EP460=TRUE,FR460&lt;0.5,FS460&gt;=1.5,EU460=MAX(EU460:EW460)),TRUE,FALSE)</f>
        <v>#DIV/0!</v>
      </c>
      <c r="HH460" s="2" t="e">
        <f t="shared" ref="HH460:HH523" si="1499">IF(AND(EP460=TRUE,FR460&gt;=0.5,FS460&lt;0.5,EU460=MAX(EU460:EW460)),TRUE,FALSE)</f>
        <v>#DIV/0!</v>
      </c>
      <c r="HI460" s="2" t="e">
        <f t="shared" ref="HI460:HI523" si="1500">IF(AND(EP460=TRUE,FR460&gt;=0.5,FS460&lt;1.5,FS460&gt;=0.5,EU460=MAX(EU460:EW460)),TRUE,FALSE)</f>
        <v>#DIV/0!</v>
      </c>
      <c r="HJ460" s="11" t="e">
        <f t="shared" ref="HJ460:HJ523" si="1501">IF(AND(EP460=TRUE,FR460&gt;=0.5,FS460&gt;=1.5,EU460=MAX(EU460:EW460)),TRUE,FALSE)</f>
        <v>#DIV/0!</v>
      </c>
      <c r="HK460" s="60" t="e">
        <f t="shared" ref="HK460:HK523" si="1502">IF(AND(EP460=TRUE,FR460&lt;0.5,FS460&lt;1.5,EY460=MAX(EX460:FB460)),TRUE,FALSE)</f>
        <v>#DIV/0!</v>
      </c>
      <c r="HL460" s="57"/>
      <c r="HM460" s="57" t="e">
        <f t="shared" ref="HM460:HM523" si="1503">IF(AND(EQ460=TRUE,FR460&lt;0.5,FS460&lt;1.5),TRUE,FALSE)</f>
        <v>#DIV/0!</v>
      </c>
      <c r="HN460" s="57" t="e">
        <f t="shared" ref="HN460:HN523" si="1504">IF(AND(EQ460=TRUE,FR460&lt;0.5,FS460&gt;=1.5),TRUE,FALSE)</f>
        <v>#DIV/0!</v>
      </c>
      <c r="HO460" s="57" t="e">
        <f t="shared" ref="HO460:HO523" si="1505">IF(AND(EQ460=TRUE,FR460&gt;=0.5,FS460&lt;0.5),TRUE,FALSE)</f>
        <v>#DIV/0!</v>
      </c>
      <c r="HP460" s="57" t="e">
        <f t="shared" ref="HP460:HP523" si="1506">IF(AND(EQ460=TRUE,FR460&gt;=0.5,FS460&lt;1.5,FS460&gt;=0.5),TRUE,FALSE)</f>
        <v>#DIV/0!</v>
      </c>
      <c r="HQ460" s="57" t="e">
        <f t="shared" ref="HQ460:HQ523" si="1507">IF(AND(EQ460=TRUE,FR460&gt;=0.5,FS460&gt;=1.5),TRUE,FALSE)</f>
        <v>#DIV/0!</v>
      </c>
      <c r="HR460" s="57"/>
      <c r="HS460" s="57" t="e">
        <f t="shared" ref="HS460:HS523" si="1508">IF(AND(ER460=TRUE,FR460&lt;0.5,FS460&lt;1.5),TRUE,FALSE)</f>
        <v>#DIV/0!</v>
      </c>
      <c r="HT460" s="57" t="e">
        <f t="shared" ref="HT460:HT523" si="1509">IF(AND(ER460=TRUE,FR460&lt;0.5,FS460&gt;=1.5),TRUE,FALSE)</f>
        <v>#DIV/0!</v>
      </c>
      <c r="HU460" s="57" t="e">
        <f t="shared" ref="HU460:HU523" si="1510">IF(AND(ER460=TRUE,FR460&gt;=0.5,FS460&lt;0.5),TRUE,FALSE)</f>
        <v>#DIV/0!</v>
      </c>
      <c r="HV460" s="57" t="e">
        <f t="shared" ref="HV460:HV523" si="1511">IF(AND(ER460=TRUE,FR460&gt;=0.5,FS460&lt;1.5,FS460&gt;=0.5),TRUE,FALSE)</f>
        <v>#DIV/0!</v>
      </c>
      <c r="HW460" s="57" t="e">
        <f t="shared" ref="HW460:HW523" si="1512">IF(AND(ER460=TRUE,FR460&gt;=0.5,FS460&gt;=1.5),TRUE,FALSE)</f>
        <v>#DIV/0!</v>
      </c>
      <c r="HX460" s="57"/>
      <c r="HY460" s="57" t="e">
        <f t="shared" ref="HY460:HY523" si="1513">IF(AND(EJ460=TRUE,EN460=TRUE,FR460&gt;=0.5,FG460&lt;0.5,FF460&gt;=0.5),TRUE,FALSE)</f>
        <v>#DIV/0!</v>
      </c>
      <c r="HZ460" s="57" t="e">
        <f t="shared" ref="HZ460:HZ523" si="1514">IF(AND(EJ460=TRUE,EL460=TRUE,FR460&gt;=0.5,FG460&lt;0.5,FF460&gt;=0.5),TRUE,FALSE)</f>
        <v>#DIV/0!</v>
      </c>
      <c r="IA460" s="57"/>
      <c r="IB460" s="61">
        <f t="shared" ref="IB460:IB523" si="1515">COUNTIF(FU460:HZ460,TRUE)</f>
        <v>0</v>
      </c>
      <c r="IC460" s="57" t="str">
        <f t="shared" ref="IC460:IC523" si="1516" xml:space="preserve"> IF(IB460=1,INDEX(FU$2:HZ$2,MATCH(TRUE,FU460:HZ460,0)),"")</f>
        <v/>
      </c>
      <c r="ID460" s="42"/>
      <c r="IE460" s="2" t="str">
        <f t="shared" ref="IE460:IE523" si="1517">IF(AND(EI460=TRUE,FF460&lt;0.5,FF460&gt;0.3),IE$2,"")</f>
        <v/>
      </c>
      <c r="IF460" s="60" t="e">
        <f t="shared" ref="IF460:IF523" si="1518">IF(AND(EJ460=TRUE,HY460&lt;&gt;TRUE,HZ460&lt;&gt;TRUE),IF$2,"")</f>
        <v>#DIV/0!</v>
      </c>
      <c r="IG460" s="60" t="str">
        <f t="shared" ref="IG460:IG523" si="1519">IF(AND(FQ460=MAX(FN460:FQ460)),IG$2,"")</f>
        <v/>
      </c>
      <c r="IH460" s="60" t="str">
        <f t="shared" ref="IH460:IH523" si="1520">IF(AND(FA460=MAX(EX460:FB460)),IH$2,"")</f>
        <v>zinco-</v>
      </c>
      <c r="II460" s="60" t="str">
        <f t="shared" ref="II460:II523" si="1521">IF(AND(EX460=MAX(EX460:FB460)),II$2,"")</f>
        <v>mangano-</v>
      </c>
      <c r="IJ460" s="60" t="e">
        <f t="shared" ref="IJ460:IJ523" si="1522">IF(AND(EZ460=MAX(EX460:FB460),OR(GT460=TRUE,GU460=TRUE,GG460=TRUE,FZ460=TRUE)),IJ$2,"")</f>
        <v>#DIV/0!</v>
      </c>
      <c r="IK460" s="60" t="e">
        <f t="shared" ref="IK460:IK523" si="1523">IF(AND(EY460=MAX(EX460:FB460),FU460&lt;&gt;TRUE,FV460&lt;&gt;TRUE,FY460&lt;&gt;TRUE,GG460&lt;&gt;TRUE,GT460&lt;&gt;TRUE,GU460&lt;&gt;TRUE,HK460&lt;&gt;TRUE),IK$2,"")</f>
        <v>#DIV/0!</v>
      </c>
      <c r="IL460" s="60" t="e">
        <f t="shared" ref="IL460:IL523" si="1524">IF(AND(FE460=MAX(FC460:FE460),OR(FY460=TRUE,GH460=TRUE,GB460=TRUE,GL460=TRUE,FU460=TRUE,FV460=TRUE)),IL$2,"")</f>
        <v>#DIV/0!</v>
      </c>
      <c r="IM460" s="60" t="e">
        <f t="shared" ref="IM460:IM523" si="1525">IF(AND(FD460=MAX(FC460:FE460),FY460&lt;&gt;TRUE,GH460&lt;&gt;TRUE,GB460&lt;&gt;TRUE,GL460&lt;&gt;TRUE,FU460&lt;&gt;TRUE,FV460&lt;&gt;TRUE,GT460&lt;&gt;TRUE,GU460&lt;&gt;TRUE,GG460&lt;&gt;TRUE),IM$2,"")</f>
        <v>#DIV/0!</v>
      </c>
      <c r="IN460" s="60" t="str">
        <f t="shared" ref="IN460:IN523" si="1526">IF(AND(DT460=MAX(DR460:DT460),EI460=TRUE),IN$2,"")</f>
        <v/>
      </c>
      <c r="IO460" s="60" t="str">
        <f t="shared" ref="IO460:IO523" si="1527">IF(AND(DS460=MAX(DR460:DT460),EI460=TRUE),IO$2,"")</f>
        <v/>
      </c>
      <c r="IP460" s="57"/>
      <c r="IQ460" s="57" t="str">
        <f t="shared" ref="IQ460:IQ523" si="1528">IF(IB460=1,CONCATENATE(IE460,IF460,IG460,IH460,II460,IJ460,IK460,IL460,IM460,IN460,IO460,IC460),"ERROR!!")</f>
        <v>ERROR!!</v>
      </c>
    </row>
    <row r="461" spans="24:251">
      <c r="X461" s="29">
        <f t="shared" si="1384"/>
        <v>0</v>
      </c>
      <c r="Y461" s="29">
        <f t="shared" si="1385"/>
        <v>0</v>
      </c>
      <c r="Z461" s="29" t="e">
        <f t="shared" si="1386"/>
        <v>#DIV/0!</v>
      </c>
      <c r="AA461" s="29" t="e">
        <f t="shared" si="1387"/>
        <v>#DIV/0!</v>
      </c>
      <c r="AB461" s="29" t="e">
        <f t="shared" si="1388"/>
        <v>#DIV/0!</v>
      </c>
      <c r="AC461" s="29" t="e">
        <f t="shared" si="1389"/>
        <v>#DIV/0!</v>
      </c>
      <c r="AF461" s="23">
        <v>60.084299999999999</v>
      </c>
      <c r="AG461" s="23">
        <v>79.878799999999998</v>
      </c>
      <c r="AH461" s="23">
        <v>101.96120000000001</v>
      </c>
      <c r="AI461" s="23">
        <v>151.99039999999999</v>
      </c>
      <c r="AJ461" s="23">
        <v>159.69</v>
      </c>
      <c r="AK461" s="23">
        <v>71.846400000000003</v>
      </c>
      <c r="AL461" s="23">
        <v>70.9375</v>
      </c>
      <c r="AM461" s="23">
        <v>40.304400000000001</v>
      </c>
      <c r="AN461" s="23">
        <v>56.077399999999997</v>
      </c>
      <c r="AO461" s="23">
        <v>61.978999999999999</v>
      </c>
      <c r="AP461" s="23">
        <v>94.195999999999998</v>
      </c>
      <c r="AQ461" s="23">
        <v>18.998000000000001</v>
      </c>
      <c r="AR461" s="23">
        <v>35.450000000000003</v>
      </c>
      <c r="AS461" s="23">
        <v>29.88</v>
      </c>
      <c r="AT461" s="23">
        <v>74.691999999999993</v>
      </c>
      <c r="AU461" s="23">
        <v>81.39</v>
      </c>
      <c r="AX461" s="54">
        <f t="shared" si="1390"/>
        <v>0</v>
      </c>
      <c r="AY461" s="54">
        <f t="shared" si="1391"/>
        <v>0</v>
      </c>
      <c r="AZ461" s="54">
        <f t="shared" si="1392"/>
        <v>0</v>
      </c>
      <c r="BA461" s="54">
        <f t="shared" si="1393"/>
        <v>0</v>
      </c>
      <c r="BB461" s="54">
        <f t="shared" si="1394"/>
        <v>0</v>
      </c>
      <c r="BC461" s="54">
        <f t="shared" si="1395"/>
        <v>0</v>
      </c>
      <c r="BD461" s="54">
        <f t="shared" si="1396"/>
        <v>0</v>
      </c>
      <c r="BE461" s="54">
        <f t="shared" si="1397"/>
        <v>0</v>
      </c>
      <c r="BF461" s="54">
        <f t="shared" si="1398"/>
        <v>0</v>
      </c>
      <c r="BG461" s="54">
        <f t="shared" si="1399"/>
        <v>0</v>
      </c>
      <c r="BH461" s="54">
        <f t="shared" si="1400"/>
        <v>0</v>
      </c>
      <c r="BI461" s="54">
        <f t="shared" si="1401"/>
        <v>0</v>
      </c>
      <c r="BJ461" s="54">
        <f t="shared" si="1402"/>
        <v>0</v>
      </c>
      <c r="BK461" s="54">
        <f t="shared" si="1403"/>
        <v>0</v>
      </c>
      <c r="BL461" s="54">
        <f t="shared" si="1404"/>
        <v>0</v>
      </c>
      <c r="BM461" s="42"/>
      <c r="BO461" s="54">
        <f>'Norm-coeff'!$C$2+$AX461*'Norm-coeff'!$D$2+$AY461*'Norm-coeff'!$E$2+$AZ461*'Norm-coeff'!$F$2+$BA461*'Norm-coeff'!$G$2+$BB461*'Norm-coeff'!$H$2+$BC461*'Norm-coeff'!$I$2+$BD461*'Norm-coeff'!$J$2+$BE461*'Norm-coeff'!$K$2+$BF461*'Norm-coeff'!$L$2+$BG461*'Norm-coeff'!$M$2+$BH461*'Norm-coeff'!$N$2+$BI461*'Norm-coeff'!$O$2</f>
        <v>5.4045421474420303</v>
      </c>
      <c r="BP461" s="54">
        <f>'Norm-coeff'!$C$3+$AX461*'Norm-coeff'!$D$3+$AY461*'Norm-coeff'!$E$3+$AZ461*'Norm-coeff'!$F$3+$BA461*'Norm-coeff'!$G$3+$BB461*'Norm-coeff'!$H$3+$BC461*'Norm-coeff'!$I$3+$BD461*'Norm-coeff'!$J$3+$BE461*'Norm-coeff'!$K$3+$BF461*'Norm-coeff'!$L$3+$BG461*'Norm-coeff'!$M$3+$BH461*'Norm-coeff'!$N$3+$BI461*'Norm-coeff'!$O$3</f>
        <v>3.15319116612705</v>
      </c>
      <c r="BQ461" s="54">
        <f>'Norm-coeff'!$C$4+$AX461*'Norm-coeff'!$D$4+$AY461*'Norm-coeff'!$E$4+$AZ461*'Norm-coeff'!$F$4+$BA461*'Norm-coeff'!$G$4+$BB461*'Norm-coeff'!$H$4+$BC461*'Norm-coeff'!$I$4+$BD461*'Norm-coeff'!$J$4+$BE461*'Norm-coeff'!$K$4+$BF461*'Norm-coeff'!$L$4+$BG461*'Norm-coeff'!$M$4+$BH461*'Norm-coeff'!$N$4+$BI461*'Norm-coeff'!$O$4</f>
        <v>1.42115649462768</v>
      </c>
      <c r="BR461" s="54">
        <f>'Norm-coeff'!$C$5+$AX461*'Norm-coeff'!$D$5+$AY461*'Norm-coeff'!$E$5+$AZ461*'Norm-coeff'!$F$5+$BA461*'Norm-coeff'!$G$5+$BB461*'Norm-coeff'!$H$5+$BC461*'Norm-coeff'!$I$5+$BD461*'Norm-coeff'!$J$5+$BE461*'Norm-coeff'!$K$5+$BF461*'Norm-coeff'!$L$5+$BG461*'Norm-coeff'!$M$5+$BH461*'Norm-coeff'!$N$5+$BI461*'Norm-coeff'!$O$5</f>
        <v>1.0553329241296201</v>
      </c>
      <c r="BS461" s="54">
        <f>'Norm-coeff'!$C$6+$AX461*'Norm-coeff'!$D$6+$AY461*'Norm-coeff'!$E$6+$AZ461*'Norm-coeff'!$F$6+$BA461*'Norm-coeff'!$G$6+$BB461*'Norm-coeff'!$H$6+$BC461*'Norm-coeff'!$I$6+$BD461*'Norm-coeff'!$J$6+$BE461*'Norm-coeff'!$K$6+$BF461*'Norm-coeff'!$L$6+$BG461*'Norm-coeff'!$M$6+$BH461*'Norm-coeff'!$N$6+$BI461*'Norm-coeff'!$O$6</f>
        <v>-1.48700885495103E-2</v>
      </c>
      <c r="BT461" s="54">
        <f>'Norm-coeff'!$C$7+$AX461*'Norm-coeff'!$D$7+$AY461*'Norm-coeff'!$E$7+$AZ461*'Norm-coeff'!$F$7+$BA461*'Norm-coeff'!$G$7+$BB461*'Norm-coeff'!$H$7+$BC461*'Norm-coeff'!$I$7+$BD461*'Norm-coeff'!$J$7+$BE461*'Norm-coeff'!$K$7+$BF461*'Norm-coeff'!$L$7+$BG461*'Norm-coeff'!$M$7+$BH461*'Norm-coeff'!$N$7+$BI461*'Norm-coeff'!$O$7</f>
        <v>2.0907583608832998</v>
      </c>
      <c r="BU461" s="54">
        <f>'Norm-coeff'!$C$8+$AX461*'Norm-coeff'!$D$8+$AY461*'Norm-coeff'!$E$8+$AZ461*'Norm-coeff'!$F$8+$BA461*'Norm-coeff'!$G$8+$BB461*'Norm-coeff'!$H$8+$BC461*'Norm-coeff'!$I$8+$BD461*'Norm-coeff'!$J$8+$BE461*'Norm-coeff'!$K$8+$BF461*'Norm-coeff'!$L$8+$BG461*'Norm-coeff'!$M$8+$BH461*'Norm-coeff'!$N$8+$BI461*'Norm-coeff'!$O$8</f>
        <v>0.65894159836244504</v>
      </c>
      <c r="BV461" s="54">
        <f>'Norm-coeff'!$C$9+$AX461*'Norm-coeff'!$D$9+$AY461*'Norm-coeff'!$E$9+$AZ461*'Norm-coeff'!$F$9+$BA461*'Norm-coeff'!$G$9+$BB461*'Norm-coeff'!$H$9+$BC461*'Norm-coeff'!$I$9+$BD461*'Norm-coeff'!$J$9+$BE461*'Norm-coeff'!$K$9+$BF461*'Norm-coeff'!$L$9+$BG461*'Norm-coeff'!$M$9+$BH461*'Norm-coeff'!$N$9+$BI461*'Norm-coeff'!$O$9</f>
        <v>1.48961085014701</v>
      </c>
      <c r="BW461" s="54">
        <f>'Norm-coeff'!$C$10+$AX461*'Norm-coeff'!$D$10+$AY461*'Norm-coeff'!$E$10+$AZ461*'Norm-coeff'!$F$10+$BA461*'Norm-coeff'!$G$10+$BB461*'Norm-coeff'!$H$10+$BC461*'Norm-coeff'!$I$10+$BD461*'Norm-coeff'!$J$10+$BE461*'Norm-coeff'!$K$10+$BF461*'Norm-coeff'!$L$10+$BG461*'Norm-coeff'!$M$10+$BH461*'Norm-coeff'!$N$10+$BI461*'Norm-coeff'!$O$10</f>
        <v>1.42058735749591</v>
      </c>
      <c r="BX461" s="54">
        <f>'Norm-coeff'!$C$11+$AX461*'Norm-coeff'!$D$11+$AY461*'Norm-coeff'!$E$11+$AZ461*'Norm-coeff'!$F$11+$BA461*'Norm-coeff'!$G$11+$BB461*'Norm-coeff'!$H$11+$BC461*'Norm-coeff'!$I$11+$BD461*'Norm-coeff'!$J$11+$BE461*'Norm-coeff'!$K$11+$BF461*'Norm-coeff'!$L$11+$BG461*'Norm-coeff'!$M$11+$BH461*'Norm-coeff'!$N$11+$BI461*'Norm-coeff'!$O$11</f>
        <v>0.221233014421479</v>
      </c>
      <c r="BY461" s="54">
        <f>'Norm-coeff'!$C$12+$AX461*'Norm-coeff'!$D$12+$AY461*'Norm-coeff'!$E$12+$AZ461*'Norm-coeff'!$F$12+$BA461*'Norm-coeff'!$G$12+$BB461*'Norm-coeff'!$H$12+$BC461*'Norm-coeff'!$I$12+$BD461*'Norm-coeff'!$J$12+$BE461*'Norm-coeff'!$K$12+$BF461*'Norm-coeff'!$L$12+$BG461*'Norm-coeff'!$M$12+$BH461*'Norm-coeff'!$N$12+$BI461*'Norm-coeff'!$O$12</f>
        <v>0.283527502056037</v>
      </c>
      <c r="BZ461" s="54">
        <f>'Norm-coeff'!$C$13+$AX461*'Norm-coeff'!$D$13+$AY461*'Norm-coeff'!$E$13+$AZ461*'Norm-coeff'!$F$13+$BA461*'Norm-coeff'!$G$13+$BB461*'Norm-coeff'!$H$13+$BC461*'Norm-coeff'!$I$13+$BD461*'Norm-coeff'!$J$13+$BE461*'Norm-coeff'!$K$13+$BF461*'Norm-coeff'!$L$13+$BG461*'Norm-coeff'!$M$13+$BH461*'Norm-coeff'!$N$13+$BI461*'Norm-coeff'!$O$13</f>
        <v>-4.1864930554451202E-2</v>
      </c>
      <c r="CA461" s="54">
        <f>'Norm-coeff'!$C$14+$AX461*'Norm-coeff'!$D$14+$AY461*'Norm-coeff'!$E$14+$AZ461*'Norm-coeff'!$F$14+$BA461*'Norm-coeff'!$G$14+$BB461*'Norm-coeff'!$H$14+$BC461*'Norm-coeff'!$I$14+$BD461*'Norm-coeff'!$J$14+$BE461*'Norm-coeff'!$K$14+$BF461*'Norm-coeff'!$L$14+$BG461*'Norm-coeff'!$M$14+$BH461*'Norm-coeff'!$N$14+$BI461*'Norm-coeff'!$O$14</f>
        <v>4.2526983164477103</v>
      </c>
      <c r="CC461" s="54">
        <f t="shared" ref="CC461:CC524" si="1529">IF(AX461&lt;=0,0,BO461/AX461)</f>
        <v>0</v>
      </c>
      <c r="CG461" s="54">
        <f t="shared" si="1405"/>
        <v>0</v>
      </c>
      <c r="CH461" s="54">
        <f t="shared" si="1383"/>
        <v>0</v>
      </c>
      <c r="CI461" s="54">
        <f t="shared" si="1406"/>
        <v>0</v>
      </c>
      <c r="CJ461" s="56">
        <f t="shared" si="1407"/>
        <v>0</v>
      </c>
      <c r="CK461" s="54">
        <f t="shared" si="1408"/>
        <v>0</v>
      </c>
      <c r="CL461" s="54">
        <f t="shared" si="1409"/>
        <v>0</v>
      </c>
      <c r="CM461" s="54">
        <f t="shared" si="1410"/>
        <v>0</v>
      </c>
      <c r="CN461" s="54">
        <f t="shared" si="1411"/>
        <v>0</v>
      </c>
      <c r="CO461" s="54">
        <f t="shared" si="1412"/>
        <v>0</v>
      </c>
      <c r="CP461" s="54">
        <f t="shared" si="1413"/>
        <v>0</v>
      </c>
      <c r="CQ461" s="54">
        <f t="shared" si="1414"/>
        <v>0</v>
      </c>
      <c r="CR461" s="54">
        <f t="shared" si="1415"/>
        <v>0</v>
      </c>
      <c r="CS461" s="54">
        <f t="shared" si="1416"/>
        <v>0</v>
      </c>
      <c r="CU461" s="54">
        <f t="shared" si="1417"/>
        <v>0</v>
      </c>
      <c r="CV461" s="54">
        <f t="shared" si="1418"/>
        <v>0</v>
      </c>
      <c r="CW461" s="54">
        <f t="shared" si="1419"/>
        <v>0</v>
      </c>
      <c r="CX461" s="54">
        <f t="shared" si="1420"/>
        <v>0</v>
      </c>
      <c r="CZ461" s="54">
        <f t="shared" si="1421"/>
        <v>0</v>
      </c>
      <c r="DA461" s="54">
        <f t="shared" si="1422"/>
        <v>0</v>
      </c>
      <c r="DB461" s="54">
        <f t="shared" si="1423"/>
        <v>0</v>
      </c>
      <c r="DC461" s="54">
        <f t="shared" si="1424"/>
        <v>0</v>
      </c>
      <c r="DD461" s="54">
        <f t="shared" si="1425"/>
        <v>0</v>
      </c>
      <c r="DE461" s="54">
        <f t="shared" si="1426"/>
        <v>0</v>
      </c>
      <c r="DF461" s="54">
        <f t="shared" si="1427"/>
        <v>0</v>
      </c>
      <c r="DG461" s="54">
        <f t="shared" si="1428"/>
        <v>2</v>
      </c>
      <c r="DH461" s="71">
        <f t="shared" si="1429"/>
        <v>0</v>
      </c>
      <c r="DI461" s="71">
        <f t="shared" si="1430"/>
        <v>0</v>
      </c>
      <c r="DJ461" s="54">
        <f t="shared" si="1431"/>
        <v>0</v>
      </c>
      <c r="DK461" s="54">
        <f t="shared" si="1432"/>
        <v>2</v>
      </c>
      <c r="DL461" s="4">
        <f t="shared" si="1357"/>
        <v>0</v>
      </c>
      <c r="DM461" s="3">
        <f t="shared" si="1433"/>
        <v>0</v>
      </c>
      <c r="DN461" s="3">
        <f t="shared" si="1434"/>
        <v>0</v>
      </c>
      <c r="DO461" s="4" t="e">
        <f t="shared" si="1435"/>
        <v>#DIV/0!</v>
      </c>
      <c r="DP461" s="57"/>
      <c r="DQ461" s="57"/>
      <c r="DR461" s="56">
        <f t="shared" si="1358"/>
        <v>2</v>
      </c>
      <c r="DS461" s="56">
        <f t="shared" si="1359"/>
        <v>0</v>
      </c>
      <c r="DT461" s="38">
        <f t="shared" si="1360"/>
        <v>0</v>
      </c>
      <c r="DU461" s="38">
        <f t="shared" si="1436"/>
        <v>2</v>
      </c>
      <c r="DV461" s="38">
        <f t="shared" si="1361"/>
        <v>0</v>
      </c>
      <c r="DW461" s="39">
        <f t="shared" si="1362"/>
        <v>0</v>
      </c>
      <c r="DX461" s="39">
        <f t="shared" si="1363"/>
        <v>0</v>
      </c>
      <c r="DY461" s="39">
        <f t="shared" si="1364"/>
        <v>0</v>
      </c>
      <c r="DZ461" s="39">
        <f t="shared" si="1365"/>
        <v>0</v>
      </c>
      <c r="EA461" s="39">
        <f t="shared" si="1366"/>
        <v>0</v>
      </c>
      <c r="EB461" s="37" t="e">
        <f t="shared" si="1437"/>
        <v>#DIV/0!</v>
      </c>
      <c r="EC461" s="37" t="e">
        <f t="shared" si="1438"/>
        <v>#DIV/0!</v>
      </c>
      <c r="ED461" s="37" t="e">
        <f t="shared" si="1439"/>
        <v>#DIV/0!</v>
      </c>
      <c r="EE461" s="37" t="e">
        <f t="shared" si="1440"/>
        <v>#DIV/0!</v>
      </c>
      <c r="EF461" s="39" t="e">
        <f t="shared" si="1441"/>
        <v>#DIV/0!</v>
      </c>
      <c r="EG461" s="37" t="e">
        <f t="shared" si="1442"/>
        <v>#DIV/0!</v>
      </c>
      <c r="EH461" s="37" t="e">
        <f t="shared" si="1443"/>
        <v>#DIV/0!</v>
      </c>
      <c r="EI461" s="11" t="b">
        <f t="shared" si="1444"/>
        <v>1</v>
      </c>
      <c r="EJ461" s="11" t="b">
        <f t="shared" si="1445"/>
        <v>0</v>
      </c>
      <c r="EK461" s="39" t="e">
        <f t="shared" si="1446"/>
        <v>#DIV/0!</v>
      </c>
      <c r="EL461" s="39" t="e">
        <f t="shared" si="1447"/>
        <v>#DIV/0!</v>
      </c>
      <c r="EM461" s="39" t="e">
        <f t="shared" si="1448"/>
        <v>#DIV/0!</v>
      </c>
      <c r="EN461" s="39" t="e">
        <f t="shared" si="1449"/>
        <v>#DIV/0!</v>
      </c>
      <c r="EO461" s="39" t="e">
        <f t="shared" si="1450"/>
        <v>#DIV/0!</v>
      </c>
      <c r="EP461" s="39" t="e">
        <f t="shared" si="1451"/>
        <v>#DIV/0!</v>
      </c>
      <c r="EQ461" s="39" t="e">
        <f t="shared" si="1452"/>
        <v>#DIV/0!</v>
      </c>
      <c r="ER461" s="39" t="e">
        <f t="shared" si="1453"/>
        <v>#DIV/0!</v>
      </c>
      <c r="ES461" s="58" t="str">
        <f t="shared" si="1454"/>
        <v>(OH,F,Cl)-dominate amphibole</v>
      </c>
      <c r="ET461" s="58" t="e">
        <f t="shared" si="1455"/>
        <v>#N/A</v>
      </c>
      <c r="EU461" s="56">
        <f t="shared" si="1367"/>
        <v>0</v>
      </c>
      <c r="EV461" s="56">
        <f t="shared" si="1368"/>
        <v>0</v>
      </c>
      <c r="EW461" s="56">
        <f t="shared" si="1369"/>
        <v>0</v>
      </c>
      <c r="EX461" s="56">
        <f t="shared" si="1370"/>
        <v>0</v>
      </c>
      <c r="EY461" s="56">
        <f t="shared" si="1371"/>
        <v>0</v>
      </c>
      <c r="EZ461" s="56">
        <f t="shared" si="1372"/>
        <v>0</v>
      </c>
      <c r="FA461" s="39">
        <f t="shared" si="1373"/>
        <v>0</v>
      </c>
      <c r="FB461" s="39">
        <f t="shared" si="1374"/>
        <v>0</v>
      </c>
      <c r="FC461" s="54">
        <f t="shared" si="1375"/>
        <v>0</v>
      </c>
      <c r="FD461" s="54">
        <f t="shared" si="1376"/>
        <v>0</v>
      </c>
      <c r="FE461" s="39">
        <f t="shared" si="1377"/>
        <v>0</v>
      </c>
      <c r="FF461" s="54">
        <f t="shared" si="1378"/>
        <v>0</v>
      </c>
      <c r="FG461" s="39">
        <f t="shared" si="1379"/>
        <v>0</v>
      </c>
      <c r="FH461" s="39">
        <f t="shared" si="1456"/>
        <v>0</v>
      </c>
      <c r="FI461" s="39">
        <f t="shared" si="1457"/>
        <v>0</v>
      </c>
      <c r="FJ461" s="39">
        <f t="shared" si="1458"/>
        <v>0</v>
      </c>
      <c r="FK461" s="39" t="e">
        <f t="shared" si="1459"/>
        <v>#DIV/0!</v>
      </c>
      <c r="FL461" s="39" t="e">
        <f t="shared" si="1460"/>
        <v>#DIV/0!</v>
      </c>
      <c r="FM461" s="39" t="e">
        <f t="shared" si="1461"/>
        <v>#DIV/0!</v>
      </c>
      <c r="FN461" s="39">
        <f t="shared" si="1462"/>
        <v>1</v>
      </c>
      <c r="FO461" s="39">
        <f t="shared" si="1380"/>
        <v>0</v>
      </c>
      <c r="FP461" s="39">
        <f t="shared" si="1381"/>
        <v>0</v>
      </c>
      <c r="FQ461" s="39">
        <f t="shared" si="1382"/>
        <v>0</v>
      </c>
      <c r="FR461" s="39">
        <f t="shared" si="1463"/>
        <v>0</v>
      </c>
      <c r="FS461" s="39">
        <f t="shared" si="1464"/>
        <v>0</v>
      </c>
      <c r="FU461" s="39" t="e">
        <f t="shared" si="1465"/>
        <v>#DIV/0!</v>
      </c>
      <c r="FV461" s="39" t="e">
        <f t="shared" si="1466"/>
        <v>#DIV/0!</v>
      </c>
      <c r="FW461" s="39" t="e">
        <f t="shared" si="1467"/>
        <v>#DIV/0!</v>
      </c>
      <c r="FY461" s="39" t="e">
        <f t="shared" si="1468"/>
        <v>#DIV/0!</v>
      </c>
      <c r="FZ461" s="39" t="e">
        <f t="shared" si="1469"/>
        <v>#DIV/0!</v>
      </c>
      <c r="GA461" s="39" t="e">
        <f t="shared" si="1470"/>
        <v>#DIV/0!</v>
      </c>
      <c r="GB461" s="39" t="e">
        <f t="shared" si="1471"/>
        <v>#DIV/0!</v>
      </c>
      <c r="GC461" s="39" t="e">
        <f t="shared" si="1472"/>
        <v>#DIV/0!</v>
      </c>
      <c r="GD461" s="39" t="e">
        <f t="shared" si="1473"/>
        <v>#DIV/0!</v>
      </c>
      <c r="GE461" s="39" t="e">
        <f t="shared" si="1474"/>
        <v>#DIV/0!</v>
      </c>
      <c r="GF461" s="39" t="e">
        <f t="shared" si="1475"/>
        <v>#DIV/0!</v>
      </c>
      <c r="GG461" s="39" t="e">
        <f t="shared" si="1476"/>
        <v>#DIV/0!</v>
      </c>
      <c r="GH461" s="39" t="e">
        <f t="shared" si="1477"/>
        <v>#DIV/0!</v>
      </c>
      <c r="GI461" s="39"/>
      <c r="GJ461" s="39" t="e">
        <f t="shared" si="1478"/>
        <v>#DIV/0!</v>
      </c>
      <c r="GK461" s="39" t="e">
        <f t="shared" si="1479"/>
        <v>#DIV/0!</v>
      </c>
      <c r="GL461" s="39" t="e">
        <f t="shared" si="1480"/>
        <v>#DIV/0!</v>
      </c>
      <c r="GM461" s="39" t="e">
        <f t="shared" si="1481"/>
        <v>#DIV/0!</v>
      </c>
      <c r="GN461" s="39" t="e">
        <f t="shared" si="1482"/>
        <v>#DIV/0!</v>
      </c>
      <c r="GO461" s="57"/>
      <c r="GP461" s="57" t="e">
        <f t="shared" si="1483"/>
        <v>#DIV/0!</v>
      </c>
      <c r="GQ461" s="59" t="e">
        <f t="shared" si="1484"/>
        <v>#DIV/0!</v>
      </c>
      <c r="GR461" s="41" t="e">
        <f t="shared" si="1485"/>
        <v>#DIV/0!</v>
      </c>
      <c r="GS461" s="57" t="e">
        <f t="shared" si="1486"/>
        <v>#DIV/0!</v>
      </c>
      <c r="GT461" s="57" t="e">
        <f t="shared" si="1487"/>
        <v>#DIV/0!</v>
      </c>
      <c r="GU461" s="57" t="e">
        <f t="shared" si="1488"/>
        <v>#DIV/0!</v>
      </c>
      <c r="GV461" s="57"/>
      <c r="GW461" s="42" t="e">
        <f t="shared" si="1489"/>
        <v>#DIV/0!</v>
      </c>
      <c r="GX461" s="42" t="e">
        <f t="shared" si="1490"/>
        <v>#DIV/0!</v>
      </c>
      <c r="GY461" s="42" t="e">
        <f t="shared" si="1491"/>
        <v>#DIV/0!</v>
      </c>
      <c r="GZ461" s="57"/>
      <c r="HA461" s="2" t="e">
        <f t="shared" si="1492"/>
        <v>#DIV/0!</v>
      </c>
      <c r="HB461" s="2" t="e">
        <f t="shared" si="1493"/>
        <v>#DIV/0!</v>
      </c>
      <c r="HC461" s="2" t="e">
        <f t="shared" si="1494"/>
        <v>#DIV/0!</v>
      </c>
      <c r="HD461" s="2" t="e">
        <f t="shared" si="1495"/>
        <v>#DIV/0!</v>
      </c>
      <c r="HE461" s="2" t="e">
        <f t="shared" si="1496"/>
        <v>#DIV/0!</v>
      </c>
      <c r="HF461" s="2" t="e">
        <f t="shared" si="1497"/>
        <v>#DIV/0!</v>
      </c>
      <c r="HG461" s="2" t="e">
        <f t="shared" si="1498"/>
        <v>#DIV/0!</v>
      </c>
      <c r="HH461" s="2" t="e">
        <f t="shared" si="1499"/>
        <v>#DIV/0!</v>
      </c>
      <c r="HI461" s="2" t="e">
        <f t="shared" si="1500"/>
        <v>#DIV/0!</v>
      </c>
      <c r="HJ461" s="11" t="e">
        <f t="shared" si="1501"/>
        <v>#DIV/0!</v>
      </c>
      <c r="HK461" s="60" t="e">
        <f t="shared" si="1502"/>
        <v>#DIV/0!</v>
      </c>
      <c r="HL461" s="57"/>
      <c r="HM461" s="57" t="e">
        <f t="shared" si="1503"/>
        <v>#DIV/0!</v>
      </c>
      <c r="HN461" s="57" t="e">
        <f t="shared" si="1504"/>
        <v>#DIV/0!</v>
      </c>
      <c r="HO461" s="57" t="e">
        <f t="shared" si="1505"/>
        <v>#DIV/0!</v>
      </c>
      <c r="HP461" s="57" t="e">
        <f t="shared" si="1506"/>
        <v>#DIV/0!</v>
      </c>
      <c r="HQ461" s="57" t="e">
        <f t="shared" si="1507"/>
        <v>#DIV/0!</v>
      </c>
      <c r="HR461" s="57"/>
      <c r="HS461" s="57" t="e">
        <f t="shared" si="1508"/>
        <v>#DIV/0!</v>
      </c>
      <c r="HT461" s="57" t="e">
        <f t="shared" si="1509"/>
        <v>#DIV/0!</v>
      </c>
      <c r="HU461" s="57" t="e">
        <f t="shared" si="1510"/>
        <v>#DIV/0!</v>
      </c>
      <c r="HV461" s="57" t="e">
        <f t="shared" si="1511"/>
        <v>#DIV/0!</v>
      </c>
      <c r="HW461" s="57" t="e">
        <f t="shared" si="1512"/>
        <v>#DIV/0!</v>
      </c>
      <c r="HX461" s="57"/>
      <c r="HY461" s="57" t="e">
        <f t="shared" si="1513"/>
        <v>#DIV/0!</v>
      </c>
      <c r="HZ461" s="57" t="e">
        <f t="shared" si="1514"/>
        <v>#DIV/0!</v>
      </c>
      <c r="IA461" s="57"/>
      <c r="IB461" s="61">
        <f t="shared" si="1515"/>
        <v>0</v>
      </c>
      <c r="IC461" s="57" t="str">
        <f t="shared" si="1516"/>
        <v/>
      </c>
      <c r="ID461" s="42"/>
      <c r="IE461" s="2" t="str">
        <f t="shared" si="1517"/>
        <v/>
      </c>
      <c r="IF461" s="60" t="e">
        <f t="shared" si="1518"/>
        <v>#DIV/0!</v>
      </c>
      <c r="IG461" s="60" t="str">
        <f t="shared" si="1519"/>
        <v/>
      </c>
      <c r="IH461" s="60" t="str">
        <f t="shared" si="1520"/>
        <v>zinco-</v>
      </c>
      <c r="II461" s="60" t="str">
        <f t="shared" si="1521"/>
        <v>mangano-</v>
      </c>
      <c r="IJ461" s="60" t="e">
        <f t="shared" si="1522"/>
        <v>#DIV/0!</v>
      </c>
      <c r="IK461" s="60" t="e">
        <f t="shared" si="1523"/>
        <v>#DIV/0!</v>
      </c>
      <c r="IL461" s="60" t="e">
        <f t="shared" si="1524"/>
        <v>#DIV/0!</v>
      </c>
      <c r="IM461" s="60" t="e">
        <f t="shared" si="1525"/>
        <v>#DIV/0!</v>
      </c>
      <c r="IN461" s="60" t="str">
        <f t="shared" si="1526"/>
        <v/>
      </c>
      <c r="IO461" s="60" t="str">
        <f t="shared" si="1527"/>
        <v/>
      </c>
      <c r="IP461" s="57"/>
      <c r="IQ461" s="57" t="str">
        <f t="shared" si="1528"/>
        <v>ERROR!!</v>
      </c>
    </row>
    <row r="462" spans="24:251">
      <c r="X462" s="29">
        <f t="shared" si="1384"/>
        <v>0</v>
      </c>
      <c r="Y462" s="29">
        <f t="shared" si="1385"/>
        <v>0</v>
      </c>
      <c r="Z462" s="29" t="e">
        <f t="shared" si="1386"/>
        <v>#DIV/0!</v>
      </c>
      <c r="AA462" s="29" t="e">
        <f t="shared" si="1387"/>
        <v>#DIV/0!</v>
      </c>
      <c r="AB462" s="29" t="e">
        <f t="shared" si="1388"/>
        <v>#DIV/0!</v>
      </c>
      <c r="AC462" s="29" t="e">
        <f t="shared" si="1389"/>
        <v>#DIV/0!</v>
      </c>
      <c r="AF462" s="23">
        <v>60.084299999999999</v>
      </c>
      <c r="AG462" s="23">
        <v>79.878799999999998</v>
      </c>
      <c r="AH462" s="23">
        <v>101.96120000000001</v>
      </c>
      <c r="AI462" s="23">
        <v>151.99039999999999</v>
      </c>
      <c r="AJ462" s="23">
        <v>159.69</v>
      </c>
      <c r="AK462" s="23">
        <v>71.846400000000003</v>
      </c>
      <c r="AL462" s="23">
        <v>70.9375</v>
      </c>
      <c r="AM462" s="23">
        <v>40.304400000000001</v>
      </c>
      <c r="AN462" s="23">
        <v>56.077399999999997</v>
      </c>
      <c r="AO462" s="23">
        <v>61.978999999999999</v>
      </c>
      <c r="AP462" s="23">
        <v>94.195999999999998</v>
      </c>
      <c r="AQ462" s="23">
        <v>18.998000000000001</v>
      </c>
      <c r="AR462" s="23">
        <v>35.450000000000003</v>
      </c>
      <c r="AS462" s="23">
        <v>29.88</v>
      </c>
      <c r="AT462" s="23">
        <v>74.691999999999993</v>
      </c>
      <c r="AU462" s="23">
        <v>81.39</v>
      </c>
      <c r="AX462" s="54">
        <f t="shared" si="1390"/>
        <v>0</v>
      </c>
      <c r="AY462" s="54">
        <f t="shared" si="1391"/>
        <v>0</v>
      </c>
      <c r="AZ462" s="54">
        <f t="shared" si="1392"/>
        <v>0</v>
      </c>
      <c r="BA462" s="54">
        <f t="shared" si="1393"/>
        <v>0</v>
      </c>
      <c r="BB462" s="54">
        <f t="shared" si="1394"/>
        <v>0</v>
      </c>
      <c r="BC462" s="54">
        <f t="shared" si="1395"/>
        <v>0</v>
      </c>
      <c r="BD462" s="54">
        <f t="shared" si="1396"/>
        <v>0</v>
      </c>
      <c r="BE462" s="54">
        <f t="shared" si="1397"/>
        <v>0</v>
      </c>
      <c r="BF462" s="54">
        <f t="shared" si="1398"/>
        <v>0</v>
      </c>
      <c r="BG462" s="54">
        <f t="shared" si="1399"/>
        <v>0</v>
      </c>
      <c r="BH462" s="54">
        <f t="shared" si="1400"/>
        <v>0</v>
      </c>
      <c r="BI462" s="54">
        <f t="shared" si="1401"/>
        <v>0</v>
      </c>
      <c r="BJ462" s="54">
        <f t="shared" si="1402"/>
        <v>0</v>
      </c>
      <c r="BK462" s="54">
        <f t="shared" si="1403"/>
        <v>0</v>
      </c>
      <c r="BL462" s="54">
        <f t="shared" si="1404"/>
        <v>0</v>
      </c>
      <c r="BM462" s="42"/>
      <c r="BO462" s="54">
        <f>'Norm-coeff'!$C$2+$AX462*'Norm-coeff'!$D$2+$AY462*'Norm-coeff'!$E$2+$AZ462*'Norm-coeff'!$F$2+$BA462*'Norm-coeff'!$G$2+$BB462*'Norm-coeff'!$H$2+$BC462*'Norm-coeff'!$I$2+$BD462*'Norm-coeff'!$J$2+$BE462*'Norm-coeff'!$K$2+$BF462*'Norm-coeff'!$L$2+$BG462*'Norm-coeff'!$M$2+$BH462*'Norm-coeff'!$N$2+$BI462*'Norm-coeff'!$O$2</f>
        <v>5.4045421474420303</v>
      </c>
      <c r="BP462" s="54">
        <f>'Norm-coeff'!$C$3+$AX462*'Norm-coeff'!$D$3+$AY462*'Norm-coeff'!$E$3+$AZ462*'Norm-coeff'!$F$3+$BA462*'Norm-coeff'!$G$3+$BB462*'Norm-coeff'!$H$3+$BC462*'Norm-coeff'!$I$3+$BD462*'Norm-coeff'!$J$3+$BE462*'Norm-coeff'!$K$3+$BF462*'Norm-coeff'!$L$3+$BG462*'Norm-coeff'!$M$3+$BH462*'Norm-coeff'!$N$3+$BI462*'Norm-coeff'!$O$3</f>
        <v>3.15319116612705</v>
      </c>
      <c r="BQ462" s="54">
        <f>'Norm-coeff'!$C$4+$AX462*'Norm-coeff'!$D$4+$AY462*'Norm-coeff'!$E$4+$AZ462*'Norm-coeff'!$F$4+$BA462*'Norm-coeff'!$G$4+$BB462*'Norm-coeff'!$H$4+$BC462*'Norm-coeff'!$I$4+$BD462*'Norm-coeff'!$J$4+$BE462*'Norm-coeff'!$K$4+$BF462*'Norm-coeff'!$L$4+$BG462*'Norm-coeff'!$M$4+$BH462*'Norm-coeff'!$N$4+$BI462*'Norm-coeff'!$O$4</f>
        <v>1.42115649462768</v>
      </c>
      <c r="BR462" s="54">
        <f>'Norm-coeff'!$C$5+$AX462*'Norm-coeff'!$D$5+$AY462*'Norm-coeff'!$E$5+$AZ462*'Norm-coeff'!$F$5+$BA462*'Norm-coeff'!$G$5+$BB462*'Norm-coeff'!$H$5+$BC462*'Norm-coeff'!$I$5+$BD462*'Norm-coeff'!$J$5+$BE462*'Norm-coeff'!$K$5+$BF462*'Norm-coeff'!$L$5+$BG462*'Norm-coeff'!$M$5+$BH462*'Norm-coeff'!$N$5+$BI462*'Norm-coeff'!$O$5</f>
        <v>1.0553329241296201</v>
      </c>
      <c r="BS462" s="54">
        <f>'Norm-coeff'!$C$6+$AX462*'Norm-coeff'!$D$6+$AY462*'Norm-coeff'!$E$6+$AZ462*'Norm-coeff'!$F$6+$BA462*'Norm-coeff'!$G$6+$BB462*'Norm-coeff'!$H$6+$BC462*'Norm-coeff'!$I$6+$BD462*'Norm-coeff'!$J$6+$BE462*'Norm-coeff'!$K$6+$BF462*'Norm-coeff'!$L$6+$BG462*'Norm-coeff'!$M$6+$BH462*'Norm-coeff'!$N$6+$BI462*'Norm-coeff'!$O$6</f>
        <v>-1.48700885495103E-2</v>
      </c>
      <c r="BT462" s="54">
        <f>'Norm-coeff'!$C$7+$AX462*'Norm-coeff'!$D$7+$AY462*'Norm-coeff'!$E$7+$AZ462*'Norm-coeff'!$F$7+$BA462*'Norm-coeff'!$G$7+$BB462*'Norm-coeff'!$H$7+$BC462*'Norm-coeff'!$I$7+$BD462*'Norm-coeff'!$J$7+$BE462*'Norm-coeff'!$K$7+$BF462*'Norm-coeff'!$L$7+$BG462*'Norm-coeff'!$M$7+$BH462*'Norm-coeff'!$N$7+$BI462*'Norm-coeff'!$O$7</f>
        <v>2.0907583608832998</v>
      </c>
      <c r="BU462" s="54">
        <f>'Norm-coeff'!$C$8+$AX462*'Norm-coeff'!$D$8+$AY462*'Norm-coeff'!$E$8+$AZ462*'Norm-coeff'!$F$8+$BA462*'Norm-coeff'!$G$8+$BB462*'Norm-coeff'!$H$8+$BC462*'Norm-coeff'!$I$8+$BD462*'Norm-coeff'!$J$8+$BE462*'Norm-coeff'!$K$8+$BF462*'Norm-coeff'!$L$8+$BG462*'Norm-coeff'!$M$8+$BH462*'Norm-coeff'!$N$8+$BI462*'Norm-coeff'!$O$8</f>
        <v>0.65894159836244504</v>
      </c>
      <c r="BV462" s="54">
        <f>'Norm-coeff'!$C$9+$AX462*'Norm-coeff'!$D$9+$AY462*'Norm-coeff'!$E$9+$AZ462*'Norm-coeff'!$F$9+$BA462*'Norm-coeff'!$G$9+$BB462*'Norm-coeff'!$H$9+$BC462*'Norm-coeff'!$I$9+$BD462*'Norm-coeff'!$J$9+$BE462*'Norm-coeff'!$K$9+$BF462*'Norm-coeff'!$L$9+$BG462*'Norm-coeff'!$M$9+$BH462*'Norm-coeff'!$N$9+$BI462*'Norm-coeff'!$O$9</f>
        <v>1.48961085014701</v>
      </c>
      <c r="BW462" s="54">
        <f>'Norm-coeff'!$C$10+$AX462*'Norm-coeff'!$D$10+$AY462*'Norm-coeff'!$E$10+$AZ462*'Norm-coeff'!$F$10+$BA462*'Norm-coeff'!$G$10+$BB462*'Norm-coeff'!$H$10+$BC462*'Norm-coeff'!$I$10+$BD462*'Norm-coeff'!$J$10+$BE462*'Norm-coeff'!$K$10+$BF462*'Norm-coeff'!$L$10+$BG462*'Norm-coeff'!$M$10+$BH462*'Norm-coeff'!$N$10+$BI462*'Norm-coeff'!$O$10</f>
        <v>1.42058735749591</v>
      </c>
      <c r="BX462" s="54">
        <f>'Norm-coeff'!$C$11+$AX462*'Norm-coeff'!$D$11+$AY462*'Norm-coeff'!$E$11+$AZ462*'Norm-coeff'!$F$11+$BA462*'Norm-coeff'!$G$11+$BB462*'Norm-coeff'!$H$11+$BC462*'Norm-coeff'!$I$11+$BD462*'Norm-coeff'!$J$11+$BE462*'Norm-coeff'!$K$11+$BF462*'Norm-coeff'!$L$11+$BG462*'Norm-coeff'!$M$11+$BH462*'Norm-coeff'!$N$11+$BI462*'Norm-coeff'!$O$11</f>
        <v>0.221233014421479</v>
      </c>
      <c r="BY462" s="54">
        <f>'Norm-coeff'!$C$12+$AX462*'Norm-coeff'!$D$12+$AY462*'Norm-coeff'!$E$12+$AZ462*'Norm-coeff'!$F$12+$BA462*'Norm-coeff'!$G$12+$BB462*'Norm-coeff'!$H$12+$BC462*'Norm-coeff'!$I$12+$BD462*'Norm-coeff'!$J$12+$BE462*'Norm-coeff'!$K$12+$BF462*'Norm-coeff'!$L$12+$BG462*'Norm-coeff'!$M$12+$BH462*'Norm-coeff'!$N$12+$BI462*'Norm-coeff'!$O$12</f>
        <v>0.283527502056037</v>
      </c>
      <c r="BZ462" s="54">
        <f>'Norm-coeff'!$C$13+$AX462*'Norm-coeff'!$D$13+$AY462*'Norm-coeff'!$E$13+$AZ462*'Norm-coeff'!$F$13+$BA462*'Norm-coeff'!$G$13+$BB462*'Norm-coeff'!$H$13+$BC462*'Norm-coeff'!$I$13+$BD462*'Norm-coeff'!$J$13+$BE462*'Norm-coeff'!$K$13+$BF462*'Norm-coeff'!$L$13+$BG462*'Norm-coeff'!$M$13+$BH462*'Norm-coeff'!$N$13+$BI462*'Norm-coeff'!$O$13</f>
        <v>-4.1864930554451202E-2</v>
      </c>
      <c r="CA462" s="54">
        <f>'Norm-coeff'!$C$14+$AX462*'Norm-coeff'!$D$14+$AY462*'Norm-coeff'!$E$14+$AZ462*'Norm-coeff'!$F$14+$BA462*'Norm-coeff'!$G$14+$BB462*'Norm-coeff'!$H$14+$BC462*'Norm-coeff'!$I$14+$BD462*'Norm-coeff'!$J$14+$BE462*'Norm-coeff'!$K$14+$BF462*'Norm-coeff'!$L$14+$BG462*'Norm-coeff'!$M$14+$BH462*'Norm-coeff'!$N$14+$BI462*'Norm-coeff'!$O$14</f>
        <v>4.2526983164477103</v>
      </c>
      <c r="CC462" s="54">
        <f t="shared" si="1529"/>
        <v>0</v>
      </c>
      <c r="CG462" s="54">
        <f t="shared" si="1405"/>
        <v>0</v>
      </c>
      <c r="CH462" s="54">
        <f t="shared" si="1383"/>
        <v>0</v>
      </c>
      <c r="CI462" s="54">
        <f t="shared" si="1406"/>
        <v>0</v>
      </c>
      <c r="CJ462" s="56">
        <f t="shared" si="1407"/>
        <v>0</v>
      </c>
      <c r="CK462" s="54">
        <f t="shared" si="1408"/>
        <v>0</v>
      </c>
      <c r="CL462" s="54">
        <f t="shared" si="1409"/>
        <v>0</v>
      </c>
      <c r="CM462" s="54">
        <f t="shared" si="1410"/>
        <v>0</v>
      </c>
      <c r="CN462" s="54">
        <f t="shared" si="1411"/>
        <v>0</v>
      </c>
      <c r="CO462" s="54">
        <f t="shared" si="1412"/>
        <v>0</v>
      </c>
      <c r="CP462" s="54">
        <f t="shared" si="1413"/>
        <v>0</v>
      </c>
      <c r="CQ462" s="54">
        <f t="shared" si="1414"/>
        <v>0</v>
      </c>
      <c r="CR462" s="54">
        <f t="shared" si="1415"/>
        <v>0</v>
      </c>
      <c r="CS462" s="54">
        <f t="shared" si="1416"/>
        <v>0</v>
      </c>
      <c r="CU462" s="54">
        <f t="shared" si="1417"/>
        <v>0</v>
      </c>
      <c r="CV462" s="54">
        <f t="shared" si="1418"/>
        <v>0</v>
      </c>
      <c r="CW462" s="54">
        <f t="shared" si="1419"/>
        <v>0</v>
      </c>
      <c r="CX462" s="54">
        <f t="shared" si="1420"/>
        <v>0</v>
      </c>
      <c r="CZ462" s="54">
        <f t="shared" si="1421"/>
        <v>0</v>
      </c>
      <c r="DA462" s="54">
        <f t="shared" si="1422"/>
        <v>0</v>
      </c>
      <c r="DB462" s="54">
        <f t="shared" si="1423"/>
        <v>0</v>
      </c>
      <c r="DC462" s="54">
        <f t="shared" si="1424"/>
        <v>0</v>
      </c>
      <c r="DD462" s="54">
        <f t="shared" si="1425"/>
        <v>0</v>
      </c>
      <c r="DE462" s="54">
        <f t="shared" si="1426"/>
        <v>0</v>
      </c>
      <c r="DF462" s="54">
        <f t="shared" si="1427"/>
        <v>0</v>
      </c>
      <c r="DG462" s="54">
        <f t="shared" si="1428"/>
        <v>2</v>
      </c>
      <c r="DH462" s="71">
        <f t="shared" si="1429"/>
        <v>0</v>
      </c>
      <c r="DI462" s="71">
        <f t="shared" si="1430"/>
        <v>0</v>
      </c>
      <c r="DJ462" s="54">
        <f t="shared" si="1431"/>
        <v>0</v>
      </c>
      <c r="DK462" s="54">
        <f t="shared" si="1432"/>
        <v>2</v>
      </c>
      <c r="DL462" s="4">
        <f t="shared" si="1357"/>
        <v>0</v>
      </c>
      <c r="DM462" s="3">
        <f t="shared" si="1433"/>
        <v>0</v>
      </c>
      <c r="DN462" s="3">
        <f t="shared" si="1434"/>
        <v>0</v>
      </c>
      <c r="DO462" s="4" t="e">
        <f t="shared" si="1435"/>
        <v>#DIV/0!</v>
      </c>
      <c r="DP462" s="57"/>
      <c r="DQ462" s="57"/>
      <c r="DR462" s="56">
        <f t="shared" si="1358"/>
        <v>2</v>
      </c>
      <c r="DS462" s="56">
        <f t="shared" si="1359"/>
        <v>0</v>
      </c>
      <c r="DT462" s="38">
        <f t="shared" si="1360"/>
        <v>0</v>
      </c>
      <c r="DU462" s="38">
        <f t="shared" si="1436"/>
        <v>2</v>
      </c>
      <c r="DV462" s="38">
        <f t="shared" si="1361"/>
        <v>0</v>
      </c>
      <c r="DW462" s="39">
        <f t="shared" si="1362"/>
        <v>0</v>
      </c>
      <c r="DX462" s="39">
        <f t="shared" si="1363"/>
        <v>0</v>
      </c>
      <c r="DY462" s="39">
        <f t="shared" si="1364"/>
        <v>0</v>
      </c>
      <c r="DZ462" s="39">
        <f t="shared" si="1365"/>
        <v>0</v>
      </c>
      <c r="EA462" s="39">
        <f t="shared" si="1366"/>
        <v>0</v>
      </c>
      <c r="EB462" s="37" t="e">
        <f t="shared" si="1437"/>
        <v>#DIV/0!</v>
      </c>
      <c r="EC462" s="37" t="e">
        <f t="shared" si="1438"/>
        <v>#DIV/0!</v>
      </c>
      <c r="ED462" s="37" t="e">
        <f t="shared" si="1439"/>
        <v>#DIV/0!</v>
      </c>
      <c r="EE462" s="37" t="e">
        <f t="shared" si="1440"/>
        <v>#DIV/0!</v>
      </c>
      <c r="EF462" s="39" t="e">
        <f t="shared" si="1441"/>
        <v>#DIV/0!</v>
      </c>
      <c r="EG462" s="37" t="e">
        <f t="shared" si="1442"/>
        <v>#DIV/0!</v>
      </c>
      <c r="EH462" s="37" t="e">
        <f t="shared" si="1443"/>
        <v>#DIV/0!</v>
      </c>
      <c r="EI462" s="11" t="b">
        <f t="shared" si="1444"/>
        <v>1</v>
      </c>
      <c r="EJ462" s="11" t="b">
        <f t="shared" si="1445"/>
        <v>0</v>
      </c>
      <c r="EK462" s="39" t="e">
        <f t="shared" si="1446"/>
        <v>#DIV/0!</v>
      </c>
      <c r="EL462" s="39" t="e">
        <f t="shared" si="1447"/>
        <v>#DIV/0!</v>
      </c>
      <c r="EM462" s="39" t="e">
        <f t="shared" si="1448"/>
        <v>#DIV/0!</v>
      </c>
      <c r="EN462" s="39" t="e">
        <f t="shared" si="1449"/>
        <v>#DIV/0!</v>
      </c>
      <c r="EO462" s="39" t="e">
        <f t="shared" si="1450"/>
        <v>#DIV/0!</v>
      </c>
      <c r="EP462" s="39" t="e">
        <f t="shared" si="1451"/>
        <v>#DIV/0!</v>
      </c>
      <c r="EQ462" s="39" t="e">
        <f t="shared" si="1452"/>
        <v>#DIV/0!</v>
      </c>
      <c r="ER462" s="39" t="e">
        <f t="shared" si="1453"/>
        <v>#DIV/0!</v>
      </c>
      <c r="ES462" s="58" t="str">
        <f t="shared" si="1454"/>
        <v>(OH,F,Cl)-dominate amphibole</v>
      </c>
      <c r="ET462" s="58" t="e">
        <f t="shared" si="1455"/>
        <v>#N/A</v>
      </c>
      <c r="EU462" s="56">
        <f t="shared" si="1367"/>
        <v>0</v>
      </c>
      <c r="EV462" s="56">
        <f t="shared" si="1368"/>
        <v>0</v>
      </c>
      <c r="EW462" s="56">
        <f t="shared" si="1369"/>
        <v>0</v>
      </c>
      <c r="EX462" s="56">
        <f t="shared" si="1370"/>
        <v>0</v>
      </c>
      <c r="EY462" s="56">
        <f t="shared" si="1371"/>
        <v>0</v>
      </c>
      <c r="EZ462" s="56">
        <f t="shared" si="1372"/>
        <v>0</v>
      </c>
      <c r="FA462" s="39">
        <f t="shared" si="1373"/>
        <v>0</v>
      </c>
      <c r="FB462" s="39">
        <f t="shared" si="1374"/>
        <v>0</v>
      </c>
      <c r="FC462" s="54">
        <f t="shared" si="1375"/>
        <v>0</v>
      </c>
      <c r="FD462" s="54">
        <f t="shared" si="1376"/>
        <v>0</v>
      </c>
      <c r="FE462" s="39">
        <f t="shared" si="1377"/>
        <v>0</v>
      </c>
      <c r="FF462" s="54">
        <f t="shared" si="1378"/>
        <v>0</v>
      </c>
      <c r="FG462" s="39">
        <f t="shared" si="1379"/>
        <v>0</v>
      </c>
      <c r="FH462" s="39">
        <f t="shared" si="1456"/>
        <v>0</v>
      </c>
      <c r="FI462" s="39">
        <f t="shared" si="1457"/>
        <v>0</v>
      </c>
      <c r="FJ462" s="39">
        <f t="shared" si="1458"/>
        <v>0</v>
      </c>
      <c r="FK462" s="39" t="e">
        <f t="shared" si="1459"/>
        <v>#DIV/0!</v>
      </c>
      <c r="FL462" s="39" t="e">
        <f t="shared" si="1460"/>
        <v>#DIV/0!</v>
      </c>
      <c r="FM462" s="39" t="e">
        <f t="shared" si="1461"/>
        <v>#DIV/0!</v>
      </c>
      <c r="FN462" s="39">
        <f t="shared" si="1462"/>
        <v>1</v>
      </c>
      <c r="FO462" s="39">
        <f t="shared" si="1380"/>
        <v>0</v>
      </c>
      <c r="FP462" s="39">
        <f t="shared" si="1381"/>
        <v>0</v>
      </c>
      <c r="FQ462" s="39">
        <f t="shared" si="1382"/>
        <v>0</v>
      </c>
      <c r="FR462" s="39">
        <f t="shared" si="1463"/>
        <v>0</v>
      </c>
      <c r="FS462" s="39">
        <f t="shared" si="1464"/>
        <v>0</v>
      </c>
      <c r="FU462" s="39" t="e">
        <f t="shared" si="1465"/>
        <v>#DIV/0!</v>
      </c>
      <c r="FV462" s="39" t="e">
        <f t="shared" si="1466"/>
        <v>#DIV/0!</v>
      </c>
      <c r="FW462" s="39" t="e">
        <f t="shared" si="1467"/>
        <v>#DIV/0!</v>
      </c>
      <c r="FY462" s="39" t="e">
        <f t="shared" si="1468"/>
        <v>#DIV/0!</v>
      </c>
      <c r="FZ462" s="39" t="e">
        <f t="shared" si="1469"/>
        <v>#DIV/0!</v>
      </c>
      <c r="GA462" s="39" t="e">
        <f t="shared" si="1470"/>
        <v>#DIV/0!</v>
      </c>
      <c r="GB462" s="39" t="e">
        <f t="shared" si="1471"/>
        <v>#DIV/0!</v>
      </c>
      <c r="GC462" s="39" t="e">
        <f t="shared" si="1472"/>
        <v>#DIV/0!</v>
      </c>
      <c r="GD462" s="39" t="e">
        <f t="shared" si="1473"/>
        <v>#DIV/0!</v>
      </c>
      <c r="GE462" s="39" t="e">
        <f t="shared" si="1474"/>
        <v>#DIV/0!</v>
      </c>
      <c r="GF462" s="39" t="e">
        <f t="shared" si="1475"/>
        <v>#DIV/0!</v>
      </c>
      <c r="GG462" s="39" t="e">
        <f t="shared" si="1476"/>
        <v>#DIV/0!</v>
      </c>
      <c r="GH462" s="39" t="e">
        <f t="shared" si="1477"/>
        <v>#DIV/0!</v>
      </c>
      <c r="GI462" s="39"/>
      <c r="GJ462" s="39" t="e">
        <f t="shared" si="1478"/>
        <v>#DIV/0!</v>
      </c>
      <c r="GK462" s="39" t="e">
        <f t="shared" si="1479"/>
        <v>#DIV/0!</v>
      </c>
      <c r="GL462" s="39" t="e">
        <f t="shared" si="1480"/>
        <v>#DIV/0!</v>
      </c>
      <c r="GM462" s="39" t="e">
        <f t="shared" si="1481"/>
        <v>#DIV/0!</v>
      </c>
      <c r="GN462" s="39" t="e">
        <f t="shared" si="1482"/>
        <v>#DIV/0!</v>
      </c>
      <c r="GO462" s="57"/>
      <c r="GP462" s="57" t="e">
        <f t="shared" si="1483"/>
        <v>#DIV/0!</v>
      </c>
      <c r="GQ462" s="59" t="e">
        <f t="shared" si="1484"/>
        <v>#DIV/0!</v>
      </c>
      <c r="GR462" s="41" t="e">
        <f t="shared" si="1485"/>
        <v>#DIV/0!</v>
      </c>
      <c r="GS462" s="57" t="e">
        <f t="shared" si="1486"/>
        <v>#DIV/0!</v>
      </c>
      <c r="GT462" s="57" t="e">
        <f t="shared" si="1487"/>
        <v>#DIV/0!</v>
      </c>
      <c r="GU462" s="57" t="e">
        <f t="shared" si="1488"/>
        <v>#DIV/0!</v>
      </c>
      <c r="GV462" s="57"/>
      <c r="GW462" s="42" t="e">
        <f t="shared" si="1489"/>
        <v>#DIV/0!</v>
      </c>
      <c r="GX462" s="42" t="e">
        <f t="shared" si="1490"/>
        <v>#DIV/0!</v>
      </c>
      <c r="GY462" s="42" t="e">
        <f t="shared" si="1491"/>
        <v>#DIV/0!</v>
      </c>
      <c r="GZ462" s="57"/>
      <c r="HA462" s="2" t="e">
        <f t="shared" si="1492"/>
        <v>#DIV/0!</v>
      </c>
      <c r="HB462" s="2" t="e">
        <f t="shared" si="1493"/>
        <v>#DIV/0!</v>
      </c>
      <c r="HC462" s="2" t="e">
        <f t="shared" si="1494"/>
        <v>#DIV/0!</v>
      </c>
      <c r="HD462" s="2" t="e">
        <f t="shared" si="1495"/>
        <v>#DIV/0!</v>
      </c>
      <c r="HE462" s="2" t="e">
        <f t="shared" si="1496"/>
        <v>#DIV/0!</v>
      </c>
      <c r="HF462" s="2" t="e">
        <f t="shared" si="1497"/>
        <v>#DIV/0!</v>
      </c>
      <c r="HG462" s="2" t="e">
        <f t="shared" si="1498"/>
        <v>#DIV/0!</v>
      </c>
      <c r="HH462" s="2" t="e">
        <f t="shared" si="1499"/>
        <v>#DIV/0!</v>
      </c>
      <c r="HI462" s="2" t="e">
        <f t="shared" si="1500"/>
        <v>#DIV/0!</v>
      </c>
      <c r="HJ462" s="11" t="e">
        <f t="shared" si="1501"/>
        <v>#DIV/0!</v>
      </c>
      <c r="HK462" s="60" t="e">
        <f t="shared" si="1502"/>
        <v>#DIV/0!</v>
      </c>
      <c r="HL462" s="57"/>
      <c r="HM462" s="57" t="e">
        <f t="shared" si="1503"/>
        <v>#DIV/0!</v>
      </c>
      <c r="HN462" s="57" t="e">
        <f t="shared" si="1504"/>
        <v>#DIV/0!</v>
      </c>
      <c r="HO462" s="57" t="e">
        <f t="shared" si="1505"/>
        <v>#DIV/0!</v>
      </c>
      <c r="HP462" s="57" t="e">
        <f t="shared" si="1506"/>
        <v>#DIV/0!</v>
      </c>
      <c r="HQ462" s="57" t="e">
        <f t="shared" si="1507"/>
        <v>#DIV/0!</v>
      </c>
      <c r="HR462" s="57"/>
      <c r="HS462" s="57" t="e">
        <f t="shared" si="1508"/>
        <v>#DIV/0!</v>
      </c>
      <c r="HT462" s="57" t="e">
        <f t="shared" si="1509"/>
        <v>#DIV/0!</v>
      </c>
      <c r="HU462" s="57" t="e">
        <f t="shared" si="1510"/>
        <v>#DIV/0!</v>
      </c>
      <c r="HV462" s="57" t="e">
        <f t="shared" si="1511"/>
        <v>#DIV/0!</v>
      </c>
      <c r="HW462" s="57" t="e">
        <f t="shared" si="1512"/>
        <v>#DIV/0!</v>
      </c>
      <c r="HX462" s="57"/>
      <c r="HY462" s="57" t="e">
        <f t="shared" si="1513"/>
        <v>#DIV/0!</v>
      </c>
      <c r="HZ462" s="57" t="e">
        <f t="shared" si="1514"/>
        <v>#DIV/0!</v>
      </c>
      <c r="IA462" s="57"/>
      <c r="IB462" s="61">
        <f t="shared" si="1515"/>
        <v>0</v>
      </c>
      <c r="IC462" s="57" t="str">
        <f t="shared" si="1516"/>
        <v/>
      </c>
      <c r="ID462" s="42"/>
      <c r="IE462" s="2" t="str">
        <f t="shared" si="1517"/>
        <v/>
      </c>
      <c r="IF462" s="60" t="e">
        <f t="shared" si="1518"/>
        <v>#DIV/0!</v>
      </c>
      <c r="IG462" s="60" t="str">
        <f t="shared" si="1519"/>
        <v/>
      </c>
      <c r="IH462" s="60" t="str">
        <f t="shared" si="1520"/>
        <v>zinco-</v>
      </c>
      <c r="II462" s="60" t="str">
        <f t="shared" si="1521"/>
        <v>mangano-</v>
      </c>
      <c r="IJ462" s="60" t="e">
        <f t="shared" si="1522"/>
        <v>#DIV/0!</v>
      </c>
      <c r="IK462" s="60" t="e">
        <f t="shared" si="1523"/>
        <v>#DIV/0!</v>
      </c>
      <c r="IL462" s="60" t="e">
        <f t="shared" si="1524"/>
        <v>#DIV/0!</v>
      </c>
      <c r="IM462" s="60" t="e">
        <f t="shared" si="1525"/>
        <v>#DIV/0!</v>
      </c>
      <c r="IN462" s="60" t="str">
        <f t="shared" si="1526"/>
        <v/>
      </c>
      <c r="IO462" s="60" t="str">
        <f t="shared" si="1527"/>
        <v/>
      </c>
      <c r="IP462" s="57"/>
      <c r="IQ462" s="57" t="str">
        <f t="shared" si="1528"/>
        <v>ERROR!!</v>
      </c>
    </row>
    <row r="463" spans="24:251">
      <c r="X463" s="29">
        <f t="shared" si="1384"/>
        <v>0</v>
      </c>
      <c r="Y463" s="29">
        <f t="shared" si="1385"/>
        <v>0</v>
      </c>
      <c r="Z463" s="29" t="e">
        <f t="shared" si="1386"/>
        <v>#DIV/0!</v>
      </c>
      <c r="AA463" s="29" t="e">
        <f t="shared" si="1387"/>
        <v>#DIV/0!</v>
      </c>
      <c r="AB463" s="29" t="e">
        <f t="shared" si="1388"/>
        <v>#DIV/0!</v>
      </c>
      <c r="AC463" s="29" t="e">
        <f t="shared" si="1389"/>
        <v>#DIV/0!</v>
      </c>
      <c r="AF463" s="23">
        <v>60.084299999999999</v>
      </c>
      <c r="AG463" s="23">
        <v>79.878799999999998</v>
      </c>
      <c r="AH463" s="23">
        <v>101.96120000000001</v>
      </c>
      <c r="AI463" s="23">
        <v>151.99039999999999</v>
      </c>
      <c r="AJ463" s="23">
        <v>159.69</v>
      </c>
      <c r="AK463" s="23">
        <v>71.846400000000003</v>
      </c>
      <c r="AL463" s="23">
        <v>70.9375</v>
      </c>
      <c r="AM463" s="23">
        <v>40.304400000000001</v>
      </c>
      <c r="AN463" s="23">
        <v>56.077399999999997</v>
      </c>
      <c r="AO463" s="23">
        <v>61.978999999999999</v>
      </c>
      <c r="AP463" s="23">
        <v>94.195999999999998</v>
      </c>
      <c r="AQ463" s="23">
        <v>18.998000000000001</v>
      </c>
      <c r="AR463" s="23">
        <v>35.450000000000003</v>
      </c>
      <c r="AS463" s="23">
        <v>29.88</v>
      </c>
      <c r="AT463" s="23">
        <v>74.691999999999993</v>
      </c>
      <c r="AU463" s="23">
        <v>81.39</v>
      </c>
      <c r="AX463" s="54">
        <f t="shared" si="1390"/>
        <v>0</v>
      </c>
      <c r="AY463" s="54">
        <f t="shared" si="1391"/>
        <v>0</v>
      </c>
      <c r="AZ463" s="54">
        <f t="shared" si="1392"/>
        <v>0</v>
      </c>
      <c r="BA463" s="54">
        <f t="shared" si="1393"/>
        <v>0</v>
      </c>
      <c r="BB463" s="54">
        <f t="shared" si="1394"/>
        <v>0</v>
      </c>
      <c r="BC463" s="54">
        <f t="shared" si="1395"/>
        <v>0</v>
      </c>
      <c r="BD463" s="54">
        <f t="shared" si="1396"/>
        <v>0</v>
      </c>
      <c r="BE463" s="54">
        <f t="shared" si="1397"/>
        <v>0</v>
      </c>
      <c r="BF463" s="54">
        <f t="shared" si="1398"/>
        <v>0</v>
      </c>
      <c r="BG463" s="54">
        <f t="shared" si="1399"/>
        <v>0</v>
      </c>
      <c r="BH463" s="54">
        <f t="shared" si="1400"/>
        <v>0</v>
      </c>
      <c r="BI463" s="54">
        <f t="shared" si="1401"/>
        <v>0</v>
      </c>
      <c r="BJ463" s="54">
        <f t="shared" si="1402"/>
        <v>0</v>
      </c>
      <c r="BK463" s="54">
        <f t="shared" si="1403"/>
        <v>0</v>
      </c>
      <c r="BL463" s="54">
        <f t="shared" si="1404"/>
        <v>0</v>
      </c>
      <c r="BM463" s="42"/>
      <c r="BO463" s="54">
        <f>'Norm-coeff'!$C$2+$AX463*'Norm-coeff'!$D$2+$AY463*'Norm-coeff'!$E$2+$AZ463*'Norm-coeff'!$F$2+$BA463*'Norm-coeff'!$G$2+$BB463*'Norm-coeff'!$H$2+$BC463*'Norm-coeff'!$I$2+$BD463*'Norm-coeff'!$J$2+$BE463*'Norm-coeff'!$K$2+$BF463*'Norm-coeff'!$L$2+$BG463*'Norm-coeff'!$M$2+$BH463*'Norm-coeff'!$N$2+$BI463*'Norm-coeff'!$O$2</f>
        <v>5.4045421474420303</v>
      </c>
      <c r="BP463" s="54">
        <f>'Norm-coeff'!$C$3+$AX463*'Norm-coeff'!$D$3+$AY463*'Norm-coeff'!$E$3+$AZ463*'Norm-coeff'!$F$3+$BA463*'Norm-coeff'!$G$3+$BB463*'Norm-coeff'!$H$3+$BC463*'Norm-coeff'!$I$3+$BD463*'Norm-coeff'!$J$3+$BE463*'Norm-coeff'!$K$3+$BF463*'Norm-coeff'!$L$3+$BG463*'Norm-coeff'!$M$3+$BH463*'Norm-coeff'!$N$3+$BI463*'Norm-coeff'!$O$3</f>
        <v>3.15319116612705</v>
      </c>
      <c r="BQ463" s="54">
        <f>'Norm-coeff'!$C$4+$AX463*'Norm-coeff'!$D$4+$AY463*'Norm-coeff'!$E$4+$AZ463*'Norm-coeff'!$F$4+$BA463*'Norm-coeff'!$G$4+$BB463*'Norm-coeff'!$H$4+$BC463*'Norm-coeff'!$I$4+$BD463*'Norm-coeff'!$J$4+$BE463*'Norm-coeff'!$K$4+$BF463*'Norm-coeff'!$L$4+$BG463*'Norm-coeff'!$M$4+$BH463*'Norm-coeff'!$N$4+$BI463*'Norm-coeff'!$O$4</f>
        <v>1.42115649462768</v>
      </c>
      <c r="BR463" s="54">
        <f>'Norm-coeff'!$C$5+$AX463*'Norm-coeff'!$D$5+$AY463*'Norm-coeff'!$E$5+$AZ463*'Norm-coeff'!$F$5+$BA463*'Norm-coeff'!$G$5+$BB463*'Norm-coeff'!$H$5+$BC463*'Norm-coeff'!$I$5+$BD463*'Norm-coeff'!$J$5+$BE463*'Norm-coeff'!$K$5+$BF463*'Norm-coeff'!$L$5+$BG463*'Norm-coeff'!$M$5+$BH463*'Norm-coeff'!$N$5+$BI463*'Norm-coeff'!$O$5</f>
        <v>1.0553329241296201</v>
      </c>
      <c r="BS463" s="54">
        <f>'Norm-coeff'!$C$6+$AX463*'Norm-coeff'!$D$6+$AY463*'Norm-coeff'!$E$6+$AZ463*'Norm-coeff'!$F$6+$BA463*'Norm-coeff'!$G$6+$BB463*'Norm-coeff'!$H$6+$BC463*'Norm-coeff'!$I$6+$BD463*'Norm-coeff'!$J$6+$BE463*'Norm-coeff'!$K$6+$BF463*'Norm-coeff'!$L$6+$BG463*'Norm-coeff'!$M$6+$BH463*'Norm-coeff'!$N$6+$BI463*'Norm-coeff'!$O$6</f>
        <v>-1.48700885495103E-2</v>
      </c>
      <c r="BT463" s="54">
        <f>'Norm-coeff'!$C$7+$AX463*'Norm-coeff'!$D$7+$AY463*'Norm-coeff'!$E$7+$AZ463*'Norm-coeff'!$F$7+$BA463*'Norm-coeff'!$G$7+$BB463*'Norm-coeff'!$H$7+$BC463*'Norm-coeff'!$I$7+$BD463*'Norm-coeff'!$J$7+$BE463*'Norm-coeff'!$K$7+$BF463*'Norm-coeff'!$L$7+$BG463*'Norm-coeff'!$M$7+$BH463*'Norm-coeff'!$N$7+$BI463*'Norm-coeff'!$O$7</f>
        <v>2.0907583608832998</v>
      </c>
      <c r="BU463" s="54">
        <f>'Norm-coeff'!$C$8+$AX463*'Norm-coeff'!$D$8+$AY463*'Norm-coeff'!$E$8+$AZ463*'Norm-coeff'!$F$8+$BA463*'Norm-coeff'!$G$8+$BB463*'Norm-coeff'!$H$8+$BC463*'Norm-coeff'!$I$8+$BD463*'Norm-coeff'!$J$8+$BE463*'Norm-coeff'!$K$8+$BF463*'Norm-coeff'!$L$8+$BG463*'Norm-coeff'!$M$8+$BH463*'Norm-coeff'!$N$8+$BI463*'Norm-coeff'!$O$8</f>
        <v>0.65894159836244504</v>
      </c>
      <c r="BV463" s="54">
        <f>'Norm-coeff'!$C$9+$AX463*'Norm-coeff'!$D$9+$AY463*'Norm-coeff'!$E$9+$AZ463*'Norm-coeff'!$F$9+$BA463*'Norm-coeff'!$G$9+$BB463*'Norm-coeff'!$H$9+$BC463*'Norm-coeff'!$I$9+$BD463*'Norm-coeff'!$J$9+$BE463*'Norm-coeff'!$K$9+$BF463*'Norm-coeff'!$L$9+$BG463*'Norm-coeff'!$M$9+$BH463*'Norm-coeff'!$N$9+$BI463*'Norm-coeff'!$O$9</f>
        <v>1.48961085014701</v>
      </c>
      <c r="BW463" s="54">
        <f>'Norm-coeff'!$C$10+$AX463*'Norm-coeff'!$D$10+$AY463*'Norm-coeff'!$E$10+$AZ463*'Norm-coeff'!$F$10+$BA463*'Norm-coeff'!$G$10+$BB463*'Norm-coeff'!$H$10+$BC463*'Norm-coeff'!$I$10+$BD463*'Norm-coeff'!$J$10+$BE463*'Norm-coeff'!$K$10+$BF463*'Norm-coeff'!$L$10+$BG463*'Norm-coeff'!$M$10+$BH463*'Norm-coeff'!$N$10+$BI463*'Norm-coeff'!$O$10</f>
        <v>1.42058735749591</v>
      </c>
      <c r="BX463" s="54">
        <f>'Norm-coeff'!$C$11+$AX463*'Norm-coeff'!$D$11+$AY463*'Norm-coeff'!$E$11+$AZ463*'Norm-coeff'!$F$11+$BA463*'Norm-coeff'!$G$11+$BB463*'Norm-coeff'!$H$11+$BC463*'Norm-coeff'!$I$11+$BD463*'Norm-coeff'!$J$11+$BE463*'Norm-coeff'!$K$11+$BF463*'Norm-coeff'!$L$11+$BG463*'Norm-coeff'!$M$11+$BH463*'Norm-coeff'!$N$11+$BI463*'Norm-coeff'!$O$11</f>
        <v>0.221233014421479</v>
      </c>
      <c r="BY463" s="54">
        <f>'Norm-coeff'!$C$12+$AX463*'Norm-coeff'!$D$12+$AY463*'Norm-coeff'!$E$12+$AZ463*'Norm-coeff'!$F$12+$BA463*'Norm-coeff'!$G$12+$BB463*'Norm-coeff'!$H$12+$BC463*'Norm-coeff'!$I$12+$BD463*'Norm-coeff'!$J$12+$BE463*'Norm-coeff'!$K$12+$BF463*'Norm-coeff'!$L$12+$BG463*'Norm-coeff'!$M$12+$BH463*'Norm-coeff'!$N$12+$BI463*'Norm-coeff'!$O$12</f>
        <v>0.283527502056037</v>
      </c>
      <c r="BZ463" s="54">
        <f>'Norm-coeff'!$C$13+$AX463*'Norm-coeff'!$D$13+$AY463*'Norm-coeff'!$E$13+$AZ463*'Norm-coeff'!$F$13+$BA463*'Norm-coeff'!$G$13+$BB463*'Norm-coeff'!$H$13+$BC463*'Norm-coeff'!$I$13+$BD463*'Norm-coeff'!$J$13+$BE463*'Norm-coeff'!$K$13+$BF463*'Norm-coeff'!$L$13+$BG463*'Norm-coeff'!$M$13+$BH463*'Norm-coeff'!$N$13+$BI463*'Norm-coeff'!$O$13</f>
        <v>-4.1864930554451202E-2</v>
      </c>
      <c r="CA463" s="54">
        <f>'Norm-coeff'!$C$14+$AX463*'Norm-coeff'!$D$14+$AY463*'Norm-coeff'!$E$14+$AZ463*'Norm-coeff'!$F$14+$BA463*'Norm-coeff'!$G$14+$BB463*'Norm-coeff'!$H$14+$BC463*'Norm-coeff'!$I$14+$BD463*'Norm-coeff'!$J$14+$BE463*'Norm-coeff'!$K$14+$BF463*'Norm-coeff'!$L$14+$BG463*'Norm-coeff'!$M$14+$BH463*'Norm-coeff'!$N$14+$BI463*'Norm-coeff'!$O$14</f>
        <v>4.2526983164477103</v>
      </c>
      <c r="CC463" s="54">
        <f t="shared" si="1529"/>
        <v>0</v>
      </c>
      <c r="CG463" s="54">
        <f t="shared" si="1405"/>
        <v>0</v>
      </c>
      <c r="CH463" s="54">
        <f t="shared" si="1383"/>
        <v>0</v>
      </c>
      <c r="CI463" s="54">
        <f t="shared" si="1406"/>
        <v>0</v>
      </c>
      <c r="CJ463" s="56">
        <f t="shared" si="1407"/>
        <v>0</v>
      </c>
      <c r="CK463" s="54">
        <f t="shared" si="1408"/>
        <v>0</v>
      </c>
      <c r="CL463" s="54">
        <f t="shared" si="1409"/>
        <v>0</v>
      </c>
      <c r="CM463" s="54">
        <f t="shared" si="1410"/>
        <v>0</v>
      </c>
      <c r="CN463" s="54">
        <f t="shared" si="1411"/>
        <v>0</v>
      </c>
      <c r="CO463" s="54">
        <f t="shared" si="1412"/>
        <v>0</v>
      </c>
      <c r="CP463" s="54">
        <f t="shared" si="1413"/>
        <v>0</v>
      </c>
      <c r="CQ463" s="54">
        <f t="shared" si="1414"/>
        <v>0</v>
      </c>
      <c r="CR463" s="54">
        <f t="shared" si="1415"/>
        <v>0</v>
      </c>
      <c r="CS463" s="54">
        <f t="shared" si="1416"/>
        <v>0</v>
      </c>
      <c r="CU463" s="54">
        <f t="shared" si="1417"/>
        <v>0</v>
      </c>
      <c r="CV463" s="54">
        <f t="shared" si="1418"/>
        <v>0</v>
      </c>
      <c r="CW463" s="54">
        <f t="shared" si="1419"/>
        <v>0</v>
      </c>
      <c r="CX463" s="54">
        <f t="shared" si="1420"/>
        <v>0</v>
      </c>
      <c r="CZ463" s="54">
        <f t="shared" si="1421"/>
        <v>0</v>
      </c>
      <c r="DA463" s="54">
        <f t="shared" si="1422"/>
        <v>0</v>
      </c>
      <c r="DB463" s="54">
        <f t="shared" si="1423"/>
        <v>0</v>
      </c>
      <c r="DC463" s="54">
        <f t="shared" si="1424"/>
        <v>0</v>
      </c>
      <c r="DD463" s="54">
        <f t="shared" si="1425"/>
        <v>0</v>
      </c>
      <c r="DE463" s="54">
        <f t="shared" si="1426"/>
        <v>0</v>
      </c>
      <c r="DF463" s="54">
        <f t="shared" si="1427"/>
        <v>0</v>
      </c>
      <c r="DG463" s="54">
        <f t="shared" si="1428"/>
        <v>2</v>
      </c>
      <c r="DH463" s="71">
        <f t="shared" si="1429"/>
        <v>0</v>
      </c>
      <c r="DI463" s="71">
        <f t="shared" si="1430"/>
        <v>0</v>
      </c>
      <c r="DJ463" s="54">
        <f t="shared" si="1431"/>
        <v>0</v>
      </c>
      <c r="DK463" s="54">
        <f t="shared" si="1432"/>
        <v>2</v>
      </c>
      <c r="DL463" s="4">
        <f t="shared" si="1357"/>
        <v>0</v>
      </c>
      <c r="DM463" s="3">
        <f t="shared" si="1433"/>
        <v>0</v>
      </c>
      <c r="DN463" s="3">
        <f t="shared" si="1434"/>
        <v>0</v>
      </c>
      <c r="DO463" s="4" t="e">
        <f t="shared" si="1435"/>
        <v>#DIV/0!</v>
      </c>
      <c r="DP463" s="57"/>
      <c r="DQ463" s="57"/>
      <c r="DR463" s="56">
        <f t="shared" si="1358"/>
        <v>2</v>
      </c>
      <c r="DS463" s="56">
        <f t="shared" si="1359"/>
        <v>0</v>
      </c>
      <c r="DT463" s="38">
        <f t="shared" si="1360"/>
        <v>0</v>
      </c>
      <c r="DU463" s="38">
        <f t="shared" si="1436"/>
        <v>2</v>
      </c>
      <c r="DV463" s="38">
        <f t="shared" si="1361"/>
        <v>0</v>
      </c>
      <c r="DW463" s="39">
        <f t="shared" si="1362"/>
        <v>0</v>
      </c>
      <c r="DX463" s="39">
        <f t="shared" si="1363"/>
        <v>0</v>
      </c>
      <c r="DY463" s="39">
        <f t="shared" si="1364"/>
        <v>0</v>
      </c>
      <c r="DZ463" s="39">
        <f t="shared" si="1365"/>
        <v>0</v>
      </c>
      <c r="EA463" s="39">
        <f t="shared" si="1366"/>
        <v>0</v>
      </c>
      <c r="EB463" s="37" t="e">
        <f t="shared" si="1437"/>
        <v>#DIV/0!</v>
      </c>
      <c r="EC463" s="37" t="e">
        <f t="shared" si="1438"/>
        <v>#DIV/0!</v>
      </c>
      <c r="ED463" s="37" t="e">
        <f t="shared" si="1439"/>
        <v>#DIV/0!</v>
      </c>
      <c r="EE463" s="37" t="e">
        <f t="shared" si="1440"/>
        <v>#DIV/0!</v>
      </c>
      <c r="EF463" s="39" t="e">
        <f t="shared" si="1441"/>
        <v>#DIV/0!</v>
      </c>
      <c r="EG463" s="37" t="e">
        <f t="shared" si="1442"/>
        <v>#DIV/0!</v>
      </c>
      <c r="EH463" s="37" t="e">
        <f t="shared" si="1443"/>
        <v>#DIV/0!</v>
      </c>
      <c r="EI463" s="11" t="b">
        <f t="shared" si="1444"/>
        <v>1</v>
      </c>
      <c r="EJ463" s="11" t="b">
        <f t="shared" si="1445"/>
        <v>0</v>
      </c>
      <c r="EK463" s="39" t="e">
        <f t="shared" si="1446"/>
        <v>#DIV/0!</v>
      </c>
      <c r="EL463" s="39" t="e">
        <f t="shared" si="1447"/>
        <v>#DIV/0!</v>
      </c>
      <c r="EM463" s="39" t="e">
        <f t="shared" si="1448"/>
        <v>#DIV/0!</v>
      </c>
      <c r="EN463" s="39" t="e">
        <f t="shared" si="1449"/>
        <v>#DIV/0!</v>
      </c>
      <c r="EO463" s="39" t="e">
        <f t="shared" si="1450"/>
        <v>#DIV/0!</v>
      </c>
      <c r="EP463" s="39" t="e">
        <f t="shared" si="1451"/>
        <v>#DIV/0!</v>
      </c>
      <c r="EQ463" s="39" t="e">
        <f t="shared" si="1452"/>
        <v>#DIV/0!</v>
      </c>
      <c r="ER463" s="39" t="e">
        <f t="shared" si="1453"/>
        <v>#DIV/0!</v>
      </c>
      <c r="ES463" s="58" t="str">
        <f t="shared" si="1454"/>
        <v>(OH,F,Cl)-dominate amphibole</v>
      </c>
      <c r="ET463" s="58" t="e">
        <f t="shared" si="1455"/>
        <v>#N/A</v>
      </c>
      <c r="EU463" s="56">
        <f t="shared" si="1367"/>
        <v>0</v>
      </c>
      <c r="EV463" s="56">
        <f t="shared" si="1368"/>
        <v>0</v>
      </c>
      <c r="EW463" s="56">
        <f t="shared" si="1369"/>
        <v>0</v>
      </c>
      <c r="EX463" s="56">
        <f t="shared" si="1370"/>
        <v>0</v>
      </c>
      <c r="EY463" s="56">
        <f t="shared" si="1371"/>
        <v>0</v>
      </c>
      <c r="EZ463" s="56">
        <f t="shared" si="1372"/>
        <v>0</v>
      </c>
      <c r="FA463" s="39">
        <f t="shared" si="1373"/>
        <v>0</v>
      </c>
      <c r="FB463" s="39">
        <f t="shared" si="1374"/>
        <v>0</v>
      </c>
      <c r="FC463" s="54">
        <f t="shared" si="1375"/>
        <v>0</v>
      </c>
      <c r="FD463" s="54">
        <f t="shared" si="1376"/>
        <v>0</v>
      </c>
      <c r="FE463" s="39">
        <f t="shared" si="1377"/>
        <v>0</v>
      </c>
      <c r="FF463" s="54">
        <f t="shared" si="1378"/>
        <v>0</v>
      </c>
      <c r="FG463" s="39">
        <f t="shared" si="1379"/>
        <v>0</v>
      </c>
      <c r="FH463" s="39">
        <f t="shared" si="1456"/>
        <v>0</v>
      </c>
      <c r="FI463" s="39">
        <f t="shared" si="1457"/>
        <v>0</v>
      </c>
      <c r="FJ463" s="39">
        <f t="shared" si="1458"/>
        <v>0</v>
      </c>
      <c r="FK463" s="39" t="e">
        <f t="shared" si="1459"/>
        <v>#DIV/0!</v>
      </c>
      <c r="FL463" s="39" t="e">
        <f t="shared" si="1460"/>
        <v>#DIV/0!</v>
      </c>
      <c r="FM463" s="39" t="e">
        <f t="shared" si="1461"/>
        <v>#DIV/0!</v>
      </c>
      <c r="FN463" s="39">
        <f t="shared" si="1462"/>
        <v>1</v>
      </c>
      <c r="FO463" s="39">
        <f t="shared" si="1380"/>
        <v>0</v>
      </c>
      <c r="FP463" s="39">
        <f t="shared" si="1381"/>
        <v>0</v>
      </c>
      <c r="FQ463" s="39">
        <f t="shared" si="1382"/>
        <v>0</v>
      </c>
      <c r="FR463" s="39">
        <f t="shared" si="1463"/>
        <v>0</v>
      </c>
      <c r="FS463" s="39">
        <f t="shared" si="1464"/>
        <v>0</v>
      </c>
      <c r="FU463" s="39" t="e">
        <f t="shared" si="1465"/>
        <v>#DIV/0!</v>
      </c>
      <c r="FV463" s="39" t="e">
        <f t="shared" si="1466"/>
        <v>#DIV/0!</v>
      </c>
      <c r="FW463" s="39" t="e">
        <f t="shared" si="1467"/>
        <v>#DIV/0!</v>
      </c>
      <c r="FY463" s="39" t="e">
        <f t="shared" si="1468"/>
        <v>#DIV/0!</v>
      </c>
      <c r="FZ463" s="39" t="e">
        <f t="shared" si="1469"/>
        <v>#DIV/0!</v>
      </c>
      <c r="GA463" s="39" t="e">
        <f t="shared" si="1470"/>
        <v>#DIV/0!</v>
      </c>
      <c r="GB463" s="39" t="e">
        <f t="shared" si="1471"/>
        <v>#DIV/0!</v>
      </c>
      <c r="GC463" s="39" t="e">
        <f t="shared" si="1472"/>
        <v>#DIV/0!</v>
      </c>
      <c r="GD463" s="39" t="e">
        <f t="shared" si="1473"/>
        <v>#DIV/0!</v>
      </c>
      <c r="GE463" s="39" t="e">
        <f t="shared" si="1474"/>
        <v>#DIV/0!</v>
      </c>
      <c r="GF463" s="39" t="e">
        <f t="shared" si="1475"/>
        <v>#DIV/0!</v>
      </c>
      <c r="GG463" s="39" t="e">
        <f t="shared" si="1476"/>
        <v>#DIV/0!</v>
      </c>
      <c r="GH463" s="39" t="e">
        <f t="shared" si="1477"/>
        <v>#DIV/0!</v>
      </c>
      <c r="GI463" s="39"/>
      <c r="GJ463" s="39" t="e">
        <f t="shared" si="1478"/>
        <v>#DIV/0!</v>
      </c>
      <c r="GK463" s="39" t="e">
        <f t="shared" si="1479"/>
        <v>#DIV/0!</v>
      </c>
      <c r="GL463" s="39" t="e">
        <f t="shared" si="1480"/>
        <v>#DIV/0!</v>
      </c>
      <c r="GM463" s="39" t="e">
        <f t="shared" si="1481"/>
        <v>#DIV/0!</v>
      </c>
      <c r="GN463" s="39" t="e">
        <f t="shared" si="1482"/>
        <v>#DIV/0!</v>
      </c>
      <c r="GO463" s="57"/>
      <c r="GP463" s="57" t="e">
        <f t="shared" si="1483"/>
        <v>#DIV/0!</v>
      </c>
      <c r="GQ463" s="59" t="e">
        <f t="shared" si="1484"/>
        <v>#DIV/0!</v>
      </c>
      <c r="GR463" s="41" t="e">
        <f t="shared" si="1485"/>
        <v>#DIV/0!</v>
      </c>
      <c r="GS463" s="57" t="e">
        <f t="shared" si="1486"/>
        <v>#DIV/0!</v>
      </c>
      <c r="GT463" s="57" t="e">
        <f t="shared" si="1487"/>
        <v>#DIV/0!</v>
      </c>
      <c r="GU463" s="57" t="e">
        <f t="shared" si="1488"/>
        <v>#DIV/0!</v>
      </c>
      <c r="GV463" s="57"/>
      <c r="GW463" s="42" t="e">
        <f t="shared" si="1489"/>
        <v>#DIV/0!</v>
      </c>
      <c r="GX463" s="42" t="e">
        <f t="shared" si="1490"/>
        <v>#DIV/0!</v>
      </c>
      <c r="GY463" s="42" t="e">
        <f t="shared" si="1491"/>
        <v>#DIV/0!</v>
      </c>
      <c r="GZ463" s="57"/>
      <c r="HA463" s="2" t="e">
        <f t="shared" si="1492"/>
        <v>#DIV/0!</v>
      </c>
      <c r="HB463" s="2" t="e">
        <f t="shared" si="1493"/>
        <v>#DIV/0!</v>
      </c>
      <c r="HC463" s="2" t="e">
        <f t="shared" si="1494"/>
        <v>#DIV/0!</v>
      </c>
      <c r="HD463" s="2" t="e">
        <f t="shared" si="1495"/>
        <v>#DIV/0!</v>
      </c>
      <c r="HE463" s="2" t="e">
        <f t="shared" si="1496"/>
        <v>#DIV/0!</v>
      </c>
      <c r="HF463" s="2" t="e">
        <f t="shared" si="1497"/>
        <v>#DIV/0!</v>
      </c>
      <c r="HG463" s="2" t="e">
        <f t="shared" si="1498"/>
        <v>#DIV/0!</v>
      </c>
      <c r="HH463" s="2" t="e">
        <f t="shared" si="1499"/>
        <v>#DIV/0!</v>
      </c>
      <c r="HI463" s="2" t="e">
        <f t="shared" si="1500"/>
        <v>#DIV/0!</v>
      </c>
      <c r="HJ463" s="11" t="e">
        <f t="shared" si="1501"/>
        <v>#DIV/0!</v>
      </c>
      <c r="HK463" s="60" t="e">
        <f t="shared" si="1502"/>
        <v>#DIV/0!</v>
      </c>
      <c r="HL463" s="57"/>
      <c r="HM463" s="57" t="e">
        <f t="shared" si="1503"/>
        <v>#DIV/0!</v>
      </c>
      <c r="HN463" s="57" t="e">
        <f t="shared" si="1504"/>
        <v>#DIV/0!</v>
      </c>
      <c r="HO463" s="57" t="e">
        <f t="shared" si="1505"/>
        <v>#DIV/0!</v>
      </c>
      <c r="HP463" s="57" t="e">
        <f t="shared" si="1506"/>
        <v>#DIV/0!</v>
      </c>
      <c r="HQ463" s="57" t="e">
        <f t="shared" si="1507"/>
        <v>#DIV/0!</v>
      </c>
      <c r="HR463" s="57"/>
      <c r="HS463" s="57" t="e">
        <f t="shared" si="1508"/>
        <v>#DIV/0!</v>
      </c>
      <c r="HT463" s="57" t="e">
        <f t="shared" si="1509"/>
        <v>#DIV/0!</v>
      </c>
      <c r="HU463" s="57" t="e">
        <f t="shared" si="1510"/>
        <v>#DIV/0!</v>
      </c>
      <c r="HV463" s="57" t="e">
        <f t="shared" si="1511"/>
        <v>#DIV/0!</v>
      </c>
      <c r="HW463" s="57" t="e">
        <f t="shared" si="1512"/>
        <v>#DIV/0!</v>
      </c>
      <c r="HX463" s="57"/>
      <c r="HY463" s="57" t="e">
        <f t="shared" si="1513"/>
        <v>#DIV/0!</v>
      </c>
      <c r="HZ463" s="57" t="e">
        <f t="shared" si="1514"/>
        <v>#DIV/0!</v>
      </c>
      <c r="IA463" s="57"/>
      <c r="IB463" s="61">
        <f t="shared" si="1515"/>
        <v>0</v>
      </c>
      <c r="IC463" s="57" t="str">
        <f t="shared" si="1516"/>
        <v/>
      </c>
      <c r="ID463" s="42"/>
      <c r="IE463" s="2" t="str">
        <f t="shared" si="1517"/>
        <v/>
      </c>
      <c r="IF463" s="60" t="e">
        <f t="shared" si="1518"/>
        <v>#DIV/0!</v>
      </c>
      <c r="IG463" s="60" t="str">
        <f t="shared" si="1519"/>
        <v/>
      </c>
      <c r="IH463" s="60" t="str">
        <f t="shared" si="1520"/>
        <v>zinco-</v>
      </c>
      <c r="II463" s="60" t="str">
        <f t="shared" si="1521"/>
        <v>mangano-</v>
      </c>
      <c r="IJ463" s="60" t="e">
        <f t="shared" si="1522"/>
        <v>#DIV/0!</v>
      </c>
      <c r="IK463" s="60" t="e">
        <f t="shared" si="1523"/>
        <v>#DIV/0!</v>
      </c>
      <c r="IL463" s="60" t="e">
        <f t="shared" si="1524"/>
        <v>#DIV/0!</v>
      </c>
      <c r="IM463" s="60" t="e">
        <f t="shared" si="1525"/>
        <v>#DIV/0!</v>
      </c>
      <c r="IN463" s="60" t="str">
        <f t="shared" si="1526"/>
        <v/>
      </c>
      <c r="IO463" s="60" t="str">
        <f t="shared" si="1527"/>
        <v/>
      </c>
      <c r="IP463" s="57"/>
      <c r="IQ463" s="57" t="str">
        <f t="shared" si="1528"/>
        <v>ERROR!!</v>
      </c>
    </row>
    <row r="464" spans="24:251">
      <c r="X464" s="29">
        <f t="shared" si="1384"/>
        <v>0</v>
      </c>
      <c r="Y464" s="29">
        <f t="shared" si="1385"/>
        <v>0</v>
      </c>
      <c r="Z464" s="29" t="e">
        <f t="shared" si="1386"/>
        <v>#DIV/0!</v>
      </c>
      <c r="AA464" s="29" t="e">
        <f t="shared" si="1387"/>
        <v>#DIV/0!</v>
      </c>
      <c r="AB464" s="29" t="e">
        <f t="shared" si="1388"/>
        <v>#DIV/0!</v>
      </c>
      <c r="AC464" s="29" t="e">
        <f t="shared" si="1389"/>
        <v>#DIV/0!</v>
      </c>
      <c r="AF464" s="23">
        <v>60.084299999999999</v>
      </c>
      <c r="AG464" s="23">
        <v>79.878799999999998</v>
      </c>
      <c r="AH464" s="23">
        <v>101.96120000000001</v>
      </c>
      <c r="AI464" s="23">
        <v>151.99039999999999</v>
      </c>
      <c r="AJ464" s="23">
        <v>159.69</v>
      </c>
      <c r="AK464" s="23">
        <v>71.846400000000003</v>
      </c>
      <c r="AL464" s="23">
        <v>70.9375</v>
      </c>
      <c r="AM464" s="23">
        <v>40.304400000000001</v>
      </c>
      <c r="AN464" s="23">
        <v>56.077399999999997</v>
      </c>
      <c r="AO464" s="23">
        <v>61.978999999999999</v>
      </c>
      <c r="AP464" s="23">
        <v>94.195999999999998</v>
      </c>
      <c r="AQ464" s="23">
        <v>18.998000000000001</v>
      </c>
      <c r="AR464" s="23">
        <v>35.450000000000003</v>
      </c>
      <c r="AS464" s="23">
        <v>29.88</v>
      </c>
      <c r="AT464" s="23">
        <v>74.691999999999993</v>
      </c>
      <c r="AU464" s="23">
        <v>81.39</v>
      </c>
      <c r="AX464" s="54">
        <f t="shared" si="1390"/>
        <v>0</v>
      </c>
      <c r="AY464" s="54">
        <f t="shared" si="1391"/>
        <v>0</v>
      </c>
      <c r="AZ464" s="54">
        <f t="shared" si="1392"/>
        <v>0</v>
      </c>
      <c r="BA464" s="54">
        <f t="shared" si="1393"/>
        <v>0</v>
      </c>
      <c r="BB464" s="54">
        <f t="shared" si="1394"/>
        <v>0</v>
      </c>
      <c r="BC464" s="54">
        <f t="shared" si="1395"/>
        <v>0</v>
      </c>
      <c r="BD464" s="54">
        <f t="shared" si="1396"/>
        <v>0</v>
      </c>
      <c r="BE464" s="54">
        <f t="shared" si="1397"/>
        <v>0</v>
      </c>
      <c r="BF464" s="54">
        <f t="shared" si="1398"/>
        <v>0</v>
      </c>
      <c r="BG464" s="54">
        <f t="shared" si="1399"/>
        <v>0</v>
      </c>
      <c r="BH464" s="54">
        <f t="shared" si="1400"/>
        <v>0</v>
      </c>
      <c r="BI464" s="54">
        <f t="shared" si="1401"/>
        <v>0</v>
      </c>
      <c r="BJ464" s="54">
        <f t="shared" si="1402"/>
        <v>0</v>
      </c>
      <c r="BK464" s="54">
        <f t="shared" si="1403"/>
        <v>0</v>
      </c>
      <c r="BL464" s="54">
        <f t="shared" si="1404"/>
        <v>0</v>
      </c>
      <c r="BM464" s="42"/>
      <c r="BO464" s="54">
        <f>'Norm-coeff'!$C$2+$AX464*'Norm-coeff'!$D$2+$AY464*'Norm-coeff'!$E$2+$AZ464*'Norm-coeff'!$F$2+$BA464*'Norm-coeff'!$G$2+$BB464*'Norm-coeff'!$H$2+$BC464*'Norm-coeff'!$I$2+$BD464*'Norm-coeff'!$J$2+$BE464*'Norm-coeff'!$K$2+$BF464*'Norm-coeff'!$L$2+$BG464*'Norm-coeff'!$M$2+$BH464*'Norm-coeff'!$N$2+$BI464*'Norm-coeff'!$O$2</f>
        <v>5.4045421474420303</v>
      </c>
      <c r="BP464" s="54">
        <f>'Norm-coeff'!$C$3+$AX464*'Norm-coeff'!$D$3+$AY464*'Norm-coeff'!$E$3+$AZ464*'Norm-coeff'!$F$3+$BA464*'Norm-coeff'!$G$3+$BB464*'Norm-coeff'!$H$3+$BC464*'Norm-coeff'!$I$3+$BD464*'Norm-coeff'!$J$3+$BE464*'Norm-coeff'!$K$3+$BF464*'Norm-coeff'!$L$3+$BG464*'Norm-coeff'!$M$3+$BH464*'Norm-coeff'!$N$3+$BI464*'Norm-coeff'!$O$3</f>
        <v>3.15319116612705</v>
      </c>
      <c r="BQ464" s="54">
        <f>'Norm-coeff'!$C$4+$AX464*'Norm-coeff'!$D$4+$AY464*'Norm-coeff'!$E$4+$AZ464*'Norm-coeff'!$F$4+$BA464*'Norm-coeff'!$G$4+$BB464*'Norm-coeff'!$H$4+$BC464*'Norm-coeff'!$I$4+$BD464*'Norm-coeff'!$J$4+$BE464*'Norm-coeff'!$K$4+$BF464*'Norm-coeff'!$L$4+$BG464*'Norm-coeff'!$M$4+$BH464*'Norm-coeff'!$N$4+$BI464*'Norm-coeff'!$O$4</f>
        <v>1.42115649462768</v>
      </c>
      <c r="BR464" s="54">
        <f>'Norm-coeff'!$C$5+$AX464*'Norm-coeff'!$D$5+$AY464*'Norm-coeff'!$E$5+$AZ464*'Norm-coeff'!$F$5+$BA464*'Norm-coeff'!$G$5+$BB464*'Norm-coeff'!$H$5+$BC464*'Norm-coeff'!$I$5+$BD464*'Norm-coeff'!$J$5+$BE464*'Norm-coeff'!$K$5+$BF464*'Norm-coeff'!$L$5+$BG464*'Norm-coeff'!$M$5+$BH464*'Norm-coeff'!$N$5+$BI464*'Norm-coeff'!$O$5</f>
        <v>1.0553329241296201</v>
      </c>
      <c r="BS464" s="54">
        <f>'Norm-coeff'!$C$6+$AX464*'Norm-coeff'!$D$6+$AY464*'Norm-coeff'!$E$6+$AZ464*'Norm-coeff'!$F$6+$BA464*'Norm-coeff'!$G$6+$BB464*'Norm-coeff'!$H$6+$BC464*'Norm-coeff'!$I$6+$BD464*'Norm-coeff'!$J$6+$BE464*'Norm-coeff'!$K$6+$BF464*'Norm-coeff'!$L$6+$BG464*'Norm-coeff'!$M$6+$BH464*'Norm-coeff'!$N$6+$BI464*'Norm-coeff'!$O$6</f>
        <v>-1.48700885495103E-2</v>
      </c>
      <c r="BT464" s="54">
        <f>'Norm-coeff'!$C$7+$AX464*'Norm-coeff'!$D$7+$AY464*'Norm-coeff'!$E$7+$AZ464*'Norm-coeff'!$F$7+$BA464*'Norm-coeff'!$G$7+$BB464*'Norm-coeff'!$H$7+$BC464*'Norm-coeff'!$I$7+$BD464*'Norm-coeff'!$J$7+$BE464*'Norm-coeff'!$K$7+$BF464*'Norm-coeff'!$L$7+$BG464*'Norm-coeff'!$M$7+$BH464*'Norm-coeff'!$N$7+$BI464*'Norm-coeff'!$O$7</f>
        <v>2.0907583608832998</v>
      </c>
      <c r="BU464" s="54">
        <f>'Norm-coeff'!$C$8+$AX464*'Norm-coeff'!$D$8+$AY464*'Norm-coeff'!$E$8+$AZ464*'Norm-coeff'!$F$8+$BA464*'Norm-coeff'!$G$8+$BB464*'Norm-coeff'!$H$8+$BC464*'Norm-coeff'!$I$8+$BD464*'Norm-coeff'!$J$8+$BE464*'Norm-coeff'!$K$8+$BF464*'Norm-coeff'!$L$8+$BG464*'Norm-coeff'!$M$8+$BH464*'Norm-coeff'!$N$8+$BI464*'Norm-coeff'!$O$8</f>
        <v>0.65894159836244504</v>
      </c>
      <c r="BV464" s="54">
        <f>'Norm-coeff'!$C$9+$AX464*'Norm-coeff'!$D$9+$AY464*'Norm-coeff'!$E$9+$AZ464*'Norm-coeff'!$F$9+$BA464*'Norm-coeff'!$G$9+$BB464*'Norm-coeff'!$H$9+$BC464*'Norm-coeff'!$I$9+$BD464*'Norm-coeff'!$J$9+$BE464*'Norm-coeff'!$K$9+$BF464*'Norm-coeff'!$L$9+$BG464*'Norm-coeff'!$M$9+$BH464*'Norm-coeff'!$N$9+$BI464*'Norm-coeff'!$O$9</f>
        <v>1.48961085014701</v>
      </c>
      <c r="BW464" s="54">
        <f>'Norm-coeff'!$C$10+$AX464*'Norm-coeff'!$D$10+$AY464*'Norm-coeff'!$E$10+$AZ464*'Norm-coeff'!$F$10+$BA464*'Norm-coeff'!$G$10+$BB464*'Norm-coeff'!$H$10+$BC464*'Norm-coeff'!$I$10+$BD464*'Norm-coeff'!$J$10+$BE464*'Norm-coeff'!$K$10+$BF464*'Norm-coeff'!$L$10+$BG464*'Norm-coeff'!$M$10+$BH464*'Norm-coeff'!$N$10+$BI464*'Norm-coeff'!$O$10</f>
        <v>1.42058735749591</v>
      </c>
      <c r="BX464" s="54">
        <f>'Norm-coeff'!$C$11+$AX464*'Norm-coeff'!$D$11+$AY464*'Norm-coeff'!$E$11+$AZ464*'Norm-coeff'!$F$11+$BA464*'Norm-coeff'!$G$11+$BB464*'Norm-coeff'!$H$11+$BC464*'Norm-coeff'!$I$11+$BD464*'Norm-coeff'!$J$11+$BE464*'Norm-coeff'!$K$11+$BF464*'Norm-coeff'!$L$11+$BG464*'Norm-coeff'!$M$11+$BH464*'Norm-coeff'!$N$11+$BI464*'Norm-coeff'!$O$11</f>
        <v>0.221233014421479</v>
      </c>
      <c r="BY464" s="54">
        <f>'Norm-coeff'!$C$12+$AX464*'Norm-coeff'!$D$12+$AY464*'Norm-coeff'!$E$12+$AZ464*'Norm-coeff'!$F$12+$BA464*'Norm-coeff'!$G$12+$BB464*'Norm-coeff'!$H$12+$BC464*'Norm-coeff'!$I$12+$BD464*'Norm-coeff'!$J$12+$BE464*'Norm-coeff'!$K$12+$BF464*'Norm-coeff'!$L$12+$BG464*'Norm-coeff'!$M$12+$BH464*'Norm-coeff'!$N$12+$BI464*'Norm-coeff'!$O$12</f>
        <v>0.283527502056037</v>
      </c>
      <c r="BZ464" s="54">
        <f>'Norm-coeff'!$C$13+$AX464*'Norm-coeff'!$D$13+$AY464*'Norm-coeff'!$E$13+$AZ464*'Norm-coeff'!$F$13+$BA464*'Norm-coeff'!$G$13+$BB464*'Norm-coeff'!$H$13+$BC464*'Norm-coeff'!$I$13+$BD464*'Norm-coeff'!$J$13+$BE464*'Norm-coeff'!$K$13+$BF464*'Norm-coeff'!$L$13+$BG464*'Norm-coeff'!$M$13+$BH464*'Norm-coeff'!$N$13+$BI464*'Norm-coeff'!$O$13</f>
        <v>-4.1864930554451202E-2</v>
      </c>
      <c r="CA464" s="54">
        <f>'Norm-coeff'!$C$14+$AX464*'Norm-coeff'!$D$14+$AY464*'Norm-coeff'!$E$14+$AZ464*'Norm-coeff'!$F$14+$BA464*'Norm-coeff'!$G$14+$BB464*'Norm-coeff'!$H$14+$BC464*'Norm-coeff'!$I$14+$BD464*'Norm-coeff'!$J$14+$BE464*'Norm-coeff'!$K$14+$BF464*'Norm-coeff'!$L$14+$BG464*'Norm-coeff'!$M$14+$BH464*'Norm-coeff'!$N$14+$BI464*'Norm-coeff'!$O$14</f>
        <v>4.2526983164477103</v>
      </c>
      <c r="CC464" s="54">
        <f t="shared" si="1529"/>
        <v>0</v>
      </c>
      <c r="CG464" s="54">
        <f t="shared" si="1405"/>
        <v>0</v>
      </c>
      <c r="CH464" s="54">
        <f t="shared" si="1383"/>
        <v>0</v>
      </c>
      <c r="CI464" s="54">
        <f t="shared" si="1406"/>
        <v>0</v>
      </c>
      <c r="CJ464" s="56">
        <f t="shared" si="1407"/>
        <v>0</v>
      </c>
      <c r="CK464" s="54">
        <f t="shared" si="1408"/>
        <v>0</v>
      </c>
      <c r="CL464" s="54">
        <f t="shared" si="1409"/>
        <v>0</v>
      </c>
      <c r="CM464" s="54">
        <f t="shared" si="1410"/>
        <v>0</v>
      </c>
      <c r="CN464" s="54">
        <f t="shared" si="1411"/>
        <v>0</v>
      </c>
      <c r="CO464" s="54">
        <f t="shared" si="1412"/>
        <v>0</v>
      </c>
      <c r="CP464" s="54">
        <f t="shared" si="1413"/>
        <v>0</v>
      </c>
      <c r="CQ464" s="54">
        <f t="shared" si="1414"/>
        <v>0</v>
      </c>
      <c r="CR464" s="54">
        <f t="shared" si="1415"/>
        <v>0</v>
      </c>
      <c r="CS464" s="54">
        <f t="shared" si="1416"/>
        <v>0</v>
      </c>
      <c r="CU464" s="54">
        <f t="shared" si="1417"/>
        <v>0</v>
      </c>
      <c r="CV464" s="54">
        <f t="shared" si="1418"/>
        <v>0</v>
      </c>
      <c r="CW464" s="54">
        <f t="shared" si="1419"/>
        <v>0</v>
      </c>
      <c r="CX464" s="54">
        <f t="shared" si="1420"/>
        <v>0</v>
      </c>
      <c r="CZ464" s="54">
        <f t="shared" si="1421"/>
        <v>0</v>
      </c>
      <c r="DA464" s="54">
        <f t="shared" si="1422"/>
        <v>0</v>
      </c>
      <c r="DB464" s="54">
        <f t="shared" si="1423"/>
        <v>0</v>
      </c>
      <c r="DC464" s="54">
        <f t="shared" si="1424"/>
        <v>0</v>
      </c>
      <c r="DD464" s="54">
        <f t="shared" si="1425"/>
        <v>0</v>
      </c>
      <c r="DE464" s="54">
        <f t="shared" si="1426"/>
        <v>0</v>
      </c>
      <c r="DF464" s="54">
        <f t="shared" si="1427"/>
        <v>0</v>
      </c>
      <c r="DG464" s="54">
        <f t="shared" si="1428"/>
        <v>2</v>
      </c>
      <c r="DH464" s="71">
        <f t="shared" si="1429"/>
        <v>0</v>
      </c>
      <c r="DI464" s="71">
        <f t="shared" si="1430"/>
        <v>0</v>
      </c>
      <c r="DJ464" s="54">
        <f t="shared" si="1431"/>
        <v>0</v>
      </c>
      <c r="DK464" s="54">
        <f t="shared" si="1432"/>
        <v>2</v>
      </c>
      <c r="DL464" s="4">
        <f t="shared" si="1357"/>
        <v>0</v>
      </c>
      <c r="DM464" s="3">
        <f t="shared" si="1433"/>
        <v>0</v>
      </c>
      <c r="DN464" s="3">
        <f t="shared" si="1434"/>
        <v>0</v>
      </c>
      <c r="DO464" s="4" t="e">
        <f t="shared" si="1435"/>
        <v>#DIV/0!</v>
      </c>
      <c r="DP464" s="57"/>
      <c r="DQ464" s="57"/>
      <c r="DR464" s="56">
        <f t="shared" si="1358"/>
        <v>2</v>
      </c>
      <c r="DS464" s="56">
        <f t="shared" si="1359"/>
        <v>0</v>
      </c>
      <c r="DT464" s="38">
        <f t="shared" si="1360"/>
        <v>0</v>
      </c>
      <c r="DU464" s="38">
        <f t="shared" si="1436"/>
        <v>2</v>
      </c>
      <c r="DV464" s="38">
        <f t="shared" si="1361"/>
        <v>0</v>
      </c>
      <c r="DW464" s="39">
        <f t="shared" si="1362"/>
        <v>0</v>
      </c>
      <c r="DX464" s="39">
        <f t="shared" si="1363"/>
        <v>0</v>
      </c>
      <c r="DY464" s="39">
        <f t="shared" si="1364"/>
        <v>0</v>
      </c>
      <c r="DZ464" s="39">
        <f t="shared" si="1365"/>
        <v>0</v>
      </c>
      <c r="EA464" s="39">
        <f t="shared" si="1366"/>
        <v>0</v>
      </c>
      <c r="EB464" s="37" t="e">
        <f t="shared" si="1437"/>
        <v>#DIV/0!</v>
      </c>
      <c r="EC464" s="37" t="e">
        <f t="shared" si="1438"/>
        <v>#DIV/0!</v>
      </c>
      <c r="ED464" s="37" t="e">
        <f t="shared" si="1439"/>
        <v>#DIV/0!</v>
      </c>
      <c r="EE464" s="37" t="e">
        <f t="shared" si="1440"/>
        <v>#DIV/0!</v>
      </c>
      <c r="EF464" s="39" t="e">
        <f t="shared" si="1441"/>
        <v>#DIV/0!</v>
      </c>
      <c r="EG464" s="37" t="e">
        <f t="shared" si="1442"/>
        <v>#DIV/0!</v>
      </c>
      <c r="EH464" s="37" t="e">
        <f t="shared" si="1443"/>
        <v>#DIV/0!</v>
      </c>
      <c r="EI464" s="11" t="b">
        <f t="shared" si="1444"/>
        <v>1</v>
      </c>
      <c r="EJ464" s="11" t="b">
        <f t="shared" si="1445"/>
        <v>0</v>
      </c>
      <c r="EK464" s="39" t="e">
        <f t="shared" si="1446"/>
        <v>#DIV/0!</v>
      </c>
      <c r="EL464" s="39" t="e">
        <f t="shared" si="1447"/>
        <v>#DIV/0!</v>
      </c>
      <c r="EM464" s="39" t="e">
        <f t="shared" si="1448"/>
        <v>#DIV/0!</v>
      </c>
      <c r="EN464" s="39" t="e">
        <f t="shared" si="1449"/>
        <v>#DIV/0!</v>
      </c>
      <c r="EO464" s="39" t="e">
        <f t="shared" si="1450"/>
        <v>#DIV/0!</v>
      </c>
      <c r="EP464" s="39" t="e">
        <f t="shared" si="1451"/>
        <v>#DIV/0!</v>
      </c>
      <c r="EQ464" s="39" t="e">
        <f t="shared" si="1452"/>
        <v>#DIV/0!</v>
      </c>
      <c r="ER464" s="39" t="e">
        <f t="shared" si="1453"/>
        <v>#DIV/0!</v>
      </c>
      <c r="ES464" s="58" t="str">
        <f t="shared" si="1454"/>
        <v>(OH,F,Cl)-dominate amphibole</v>
      </c>
      <c r="ET464" s="58" t="e">
        <f t="shared" si="1455"/>
        <v>#N/A</v>
      </c>
      <c r="EU464" s="56">
        <f t="shared" si="1367"/>
        <v>0</v>
      </c>
      <c r="EV464" s="56">
        <f t="shared" si="1368"/>
        <v>0</v>
      </c>
      <c r="EW464" s="56">
        <f t="shared" si="1369"/>
        <v>0</v>
      </c>
      <c r="EX464" s="56">
        <f t="shared" si="1370"/>
        <v>0</v>
      </c>
      <c r="EY464" s="56">
        <f t="shared" si="1371"/>
        <v>0</v>
      </c>
      <c r="EZ464" s="56">
        <f t="shared" si="1372"/>
        <v>0</v>
      </c>
      <c r="FA464" s="39">
        <f t="shared" si="1373"/>
        <v>0</v>
      </c>
      <c r="FB464" s="39">
        <f t="shared" si="1374"/>
        <v>0</v>
      </c>
      <c r="FC464" s="54">
        <f t="shared" si="1375"/>
        <v>0</v>
      </c>
      <c r="FD464" s="54">
        <f t="shared" si="1376"/>
        <v>0</v>
      </c>
      <c r="FE464" s="39">
        <f t="shared" si="1377"/>
        <v>0</v>
      </c>
      <c r="FF464" s="54">
        <f t="shared" si="1378"/>
        <v>0</v>
      </c>
      <c r="FG464" s="39">
        <f t="shared" si="1379"/>
        <v>0</v>
      </c>
      <c r="FH464" s="39">
        <f t="shared" si="1456"/>
        <v>0</v>
      </c>
      <c r="FI464" s="39">
        <f t="shared" si="1457"/>
        <v>0</v>
      </c>
      <c r="FJ464" s="39">
        <f t="shared" si="1458"/>
        <v>0</v>
      </c>
      <c r="FK464" s="39" t="e">
        <f t="shared" si="1459"/>
        <v>#DIV/0!</v>
      </c>
      <c r="FL464" s="39" t="e">
        <f t="shared" si="1460"/>
        <v>#DIV/0!</v>
      </c>
      <c r="FM464" s="39" t="e">
        <f t="shared" si="1461"/>
        <v>#DIV/0!</v>
      </c>
      <c r="FN464" s="39">
        <f t="shared" si="1462"/>
        <v>1</v>
      </c>
      <c r="FO464" s="39">
        <f t="shared" si="1380"/>
        <v>0</v>
      </c>
      <c r="FP464" s="39">
        <f t="shared" si="1381"/>
        <v>0</v>
      </c>
      <c r="FQ464" s="39">
        <f t="shared" si="1382"/>
        <v>0</v>
      </c>
      <c r="FR464" s="39">
        <f t="shared" si="1463"/>
        <v>0</v>
      </c>
      <c r="FS464" s="39">
        <f t="shared" si="1464"/>
        <v>0</v>
      </c>
      <c r="FU464" s="39" t="e">
        <f t="shared" si="1465"/>
        <v>#DIV/0!</v>
      </c>
      <c r="FV464" s="39" t="e">
        <f t="shared" si="1466"/>
        <v>#DIV/0!</v>
      </c>
      <c r="FW464" s="39" t="e">
        <f t="shared" si="1467"/>
        <v>#DIV/0!</v>
      </c>
      <c r="FY464" s="39" t="e">
        <f t="shared" si="1468"/>
        <v>#DIV/0!</v>
      </c>
      <c r="FZ464" s="39" t="e">
        <f t="shared" si="1469"/>
        <v>#DIV/0!</v>
      </c>
      <c r="GA464" s="39" t="e">
        <f t="shared" si="1470"/>
        <v>#DIV/0!</v>
      </c>
      <c r="GB464" s="39" t="e">
        <f t="shared" si="1471"/>
        <v>#DIV/0!</v>
      </c>
      <c r="GC464" s="39" t="e">
        <f t="shared" si="1472"/>
        <v>#DIV/0!</v>
      </c>
      <c r="GD464" s="39" t="e">
        <f t="shared" si="1473"/>
        <v>#DIV/0!</v>
      </c>
      <c r="GE464" s="39" t="e">
        <f t="shared" si="1474"/>
        <v>#DIV/0!</v>
      </c>
      <c r="GF464" s="39" t="e">
        <f t="shared" si="1475"/>
        <v>#DIV/0!</v>
      </c>
      <c r="GG464" s="39" t="e">
        <f t="shared" si="1476"/>
        <v>#DIV/0!</v>
      </c>
      <c r="GH464" s="39" t="e">
        <f t="shared" si="1477"/>
        <v>#DIV/0!</v>
      </c>
      <c r="GI464" s="39"/>
      <c r="GJ464" s="39" t="e">
        <f t="shared" si="1478"/>
        <v>#DIV/0!</v>
      </c>
      <c r="GK464" s="39" t="e">
        <f t="shared" si="1479"/>
        <v>#DIV/0!</v>
      </c>
      <c r="GL464" s="39" t="e">
        <f t="shared" si="1480"/>
        <v>#DIV/0!</v>
      </c>
      <c r="GM464" s="39" t="e">
        <f t="shared" si="1481"/>
        <v>#DIV/0!</v>
      </c>
      <c r="GN464" s="39" t="e">
        <f t="shared" si="1482"/>
        <v>#DIV/0!</v>
      </c>
      <c r="GO464" s="57"/>
      <c r="GP464" s="57" t="e">
        <f t="shared" si="1483"/>
        <v>#DIV/0!</v>
      </c>
      <c r="GQ464" s="59" t="e">
        <f t="shared" si="1484"/>
        <v>#DIV/0!</v>
      </c>
      <c r="GR464" s="41" t="e">
        <f t="shared" si="1485"/>
        <v>#DIV/0!</v>
      </c>
      <c r="GS464" s="57" t="e">
        <f t="shared" si="1486"/>
        <v>#DIV/0!</v>
      </c>
      <c r="GT464" s="57" t="e">
        <f t="shared" si="1487"/>
        <v>#DIV/0!</v>
      </c>
      <c r="GU464" s="57" t="e">
        <f t="shared" si="1488"/>
        <v>#DIV/0!</v>
      </c>
      <c r="GV464" s="57"/>
      <c r="GW464" s="42" t="e">
        <f t="shared" si="1489"/>
        <v>#DIV/0!</v>
      </c>
      <c r="GX464" s="42" t="e">
        <f t="shared" si="1490"/>
        <v>#DIV/0!</v>
      </c>
      <c r="GY464" s="42" t="e">
        <f t="shared" si="1491"/>
        <v>#DIV/0!</v>
      </c>
      <c r="GZ464" s="57"/>
      <c r="HA464" s="2" t="e">
        <f t="shared" si="1492"/>
        <v>#DIV/0!</v>
      </c>
      <c r="HB464" s="2" t="e">
        <f t="shared" si="1493"/>
        <v>#DIV/0!</v>
      </c>
      <c r="HC464" s="2" t="e">
        <f t="shared" si="1494"/>
        <v>#DIV/0!</v>
      </c>
      <c r="HD464" s="2" t="e">
        <f t="shared" si="1495"/>
        <v>#DIV/0!</v>
      </c>
      <c r="HE464" s="2" t="e">
        <f t="shared" si="1496"/>
        <v>#DIV/0!</v>
      </c>
      <c r="HF464" s="2" t="e">
        <f t="shared" si="1497"/>
        <v>#DIV/0!</v>
      </c>
      <c r="HG464" s="2" t="e">
        <f t="shared" si="1498"/>
        <v>#DIV/0!</v>
      </c>
      <c r="HH464" s="2" t="e">
        <f t="shared" si="1499"/>
        <v>#DIV/0!</v>
      </c>
      <c r="HI464" s="2" t="e">
        <f t="shared" si="1500"/>
        <v>#DIV/0!</v>
      </c>
      <c r="HJ464" s="11" t="e">
        <f t="shared" si="1501"/>
        <v>#DIV/0!</v>
      </c>
      <c r="HK464" s="60" t="e">
        <f t="shared" si="1502"/>
        <v>#DIV/0!</v>
      </c>
      <c r="HL464" s="57"/>
      <c r="HM464" s="57" t="e">
        <f t="shared" si="1503"/>
        <v>#DIV/0!</v>
      </c>
      <c r="HN464" s="57" t="e">
        <f t="shared" si="1504"/>
        <v>#DIV/0!</v>
      </c>
      <c r="HO464" s="57" t="e">
        <f t="shared" si="1505"/>
        <v>#DIV/0!</v>
      </c>
      <c r="HP464" s="57" t="e">
        <f t="shared" si="1506"/>
        <v>#DIV/0!</v>
      </c>
      <c r="HQ464" s="57" t="e">
        <f t="shared" si="1507"/>
        <v>#DIV/0!</v>
      </c>
      <c r="HR464" s="57"/>
      <c r="HS464" s="57" t="e">
        <f t="shared" si="1508"/>
        <v>#DIV/0!</v>
      </c>
      <c r="HT464" s="57" t="e">
        <f t="shared" si="1509"/>
        <v>#DIV/0!</v>
      </c>
      <c r="HU464" s="57" t="e">
        <f t="shared" si="1510"/>
        <v>#DIV/0!</v>
      </c>
      <c r="HV464" s="57" t="e">
        <f t="shared" si="1511"/>
        <v>#DIV/0!</v>
      </c>
      <c r="HW464" s="57" t="e">
        <f t="shared" si="1512"/>
        <v>#DIV/0!</v>
      </c>
      <c r="HX464" s="57"/>
      <c r="HY464" s="57" t="e">
        <f t="shared" si="1513"/>
        <v>#DIV/0!</v>
      </c>
      <c r="HZ464" s="57" t="e">
        <f t="shared" si="1514"/>
        <v>#DIV/0!</v>
      </c>
      <c r="IA464" s="57"/>
      <c r="IB464" s="61">
        <f t="shared" si="1515"/>
        <v>0</v>
      </c>
      <c r="IC464" s="57" t="str">
        <f t="shared" si="1516"/>
        <v/>
      </c>
      <c r="ID464" s="42"/>
      <c r="IE464" s="2" t="str">
        <f t="shared" si="1517"/>
        <v/>
      </c>
      <c r="IF464" s="60" t="e">
        <f t="shared" si="1518"/>
        <v>#DIV/0!</v>
      </c>
      <c r="IG464" s="60" t="str">
        <f t="shared" si="1519"/>
        <v/>
      </c>
      <c r="IH464" s="60" t="str">
        <f t="shared" si="1520"/>
        <v>zinco-</v>
      </c>
      <c r="II464" s="60" t="str">
        <f t="shared" si="1521"/>
        <v>mangano-</v>
      </c>
      <c r="IJ464" s="60" t="e">
        <f t="shared" si="1522"/>
        <v>#DIV/0!</v>
      </c>
      <c r="IK464" s="60" t="e">
        <f t="shared" si="1523"/>
        <v>#DIV/0!</v>
      </c>
      <c r="IL464" s="60" t="e">
        <f t="shared" si="1524"/>
        <v>#DIV/0!</v>
      </c>
      <c r="IM464" s="60" t="e">
        <f t="shared" si="1525"/>
        <v>#DIV/0!</v>
      </c>
      <c r="IN464" s="60" t="str">
        <f t="shared" si="1526"/>
        <v/>
      </c>
      <c r="IO464" s="60" t="str">
        <f t="shared" si="1527"/>
        <v/>
      </c>
      <c r="IP464" s="57"/>
      <c r="IQ464" s="57" t="str">
        <f t="shared" si="1528"/>
        <v>ERROR!!</v>
      </c>
    </row>
    <row r="465" spans="24:251">
      <c r="X465" s="29">
        <f t="shared" si="1384"/>
        <v>0</v>
      </c>
      <c r="Y465" s="29">
        <f t="shared" si="1385"/>
        <v>0</v>
      </c>
      <c r="Z465" s="29" t="e">
        <f t="shared" si="1386"/>
        <v>#DIV/0!</v>
      </c>
      <c r="AA465" s="29" t="e">
        <f t="shared" si="1387"/>
        <v>#DIV/0!</v>
      </c>
      <c r="AB465" s="29" t="e">
        <f t="shared" si="1388"/>
        <v>#DIV/0!</v>
      </c>
      <c r="AC465" s="29" t="e">
        <f t="shared" si="1389"/>
        <v>#DIV/0!</v>
      </c>
      <c r="AF465" s="23">
        <v>60.084299999999999</v>
      </c>
      <c r="AG465" s="23">
        <v>79.878799999999998</v>
      </c>
      <c r="AH465" s="23">
        <v>101.96120000000001</v>
      </c>
      <c r="AI465" s="23">
        <v>151.99039999999999</v>
      </c>
      <c r="AJ465" s="23">
        <v>159.69</v>
      </c>
      <c r="AK465" s="23">
        <v>71.846400000000003</v>
      </c>
      <c r="AL465" s="23">
        <v>70.9375</v>
      </c>
      <c r="AM465" s="23">
        <v>40.304400000000001</v>
      </c>
      <c r="AN465" s="23">
        <v>56.077399999999997</v>
      </c>
      <c r="AO465" s="23">
        <v>61.978999999999999</v>
      </c>
      <c r="AP465" s="23">
        <v>94.195999999999998</v>
      </c>
      <c r="AQ465" s="23">
        <v>18.998000000000001</v>
      </c>
      <c r="AR465" s="23">
        <v>35.450000000000003</v>
      </c>
      <c r="AS465" s="23">
        <v>29.88</v>
      </c>
      <c r="AT465" s="23">
        <v>74.691999999999993</v>
      </c>
      <c r="AU465" s="23">
        <v>81.39</v>
      </c>
      <c r="AX465" s="54">
        <f t="shared" si="1390"/>
        <v>0</v>
      </c>
      <c r="AY465" s="54">
        <f t="shared" si="1391"/>
        <v>0</v>
      </c>
      <c r="AZ465" s="54">
        <f t="shared" si="1392"/>
        <v>0</v>
      </c>
      <c r="BA465" s="54">
        <f t="shared" si="1393"/>
        <v>0</v>
      </c>
      <c r="BB465" s="54">
        <f t="shared" si="1394"/>
        <v>0</v>
      </c>
      <c r="BC465" s="54">
        <f t="shared" si="1395"/>
        <v>0</v>
      </c>
      <c r="BD465" s="54">
        <f t="shared" si="1396"/>
        <v>0</v>
      </c>
      <c r="BE465" s="54">
        <f t="shared" si="1397"/>
        <v>0</v>
      </c>
      <c r="BF465" s="54">
        <f t="shared" si="1398"/>
        <v>0</v>
      </c>
      <c r="BG465" s="54">
        <f t="shared" si="1399"/>
        <v>0</v>
      </c>
      <c r="BH465" s="54">
        <f t="shared" si="1400"/>
        <v>0</v>
      </c>
      <c r="BI465" s="54">
        <f t="shared" si="1401"/>
        <v>0</v>
      </c>
      <c r="BJ465" s="54">
        <f t="shared" si="1402"/>
        <v>0</v>
      </c>
      <c r="BK465" s="54">
        <f t="shared" si="1403"/>
        <v>0</v>
      </c>
      <c r="BL465" s="54">
        <f t="shared" si="1404"/>
        <v>0</v>
      </c>
      <c r="BM465" s="42"/>
      <c r="BO465" s="54">
        <f>'Norm-coeff'!$C$2+$AX465*'Norm-coeff'!$D$2+$AY465*'Norm-coeff'!$E$2+$AZ465*'Norm-coeff'!$F$2+$BA465*'Norm-coeff'!$G$2+$BB465*'Norm-coeff'!$H$2+$BC465*'Norm-coeff'!$I$2+$BD465*'Norm-coeff'!$J$2+$BE465*'Norm-coeff'!$K$2+$BF465*'Norm-coeff'!$L$2+$BG465*'Norm-coeff'!$M$2+$BH465*'Norm-coeff'!$N$2+$BI465*'Norm-coeff'!$O$2</f>
        <v>5.4045421474420303</v>
      </c>
      <c r="BP465" s="54">
        <f>'Norm-coeff'!$C$3+$AX465*'Norm-coeff'!$D$3+$AY465*'Norm-coeff'!$E$3+$AZ465*'Norm-coeff'!$F$3+$BA465*'Norm-coeff'!$G$3+$BB465*'Norm-coeff'!$H$3+$BC465*'Norm-coeff'!$I$3+$BD465*'Norm-coeff'!$J$3+$BE465*'Norm-coeff'!$K$3+$BF465*'Norm-coeff'!$L$3+$BG465*'Norm-coeff'!$M$3+$BH465*'Norm-coeff'!$N$3+$BI465*'Norm-coeff'!$O$3</f>
        <v>3.15319116612705</v>
      </c>
      <c r="BQ465" s="54">
        <f>'Norm-coeff'!$C$4+$AX465*'Norm-coeff'!$D$4+$AY465*'Norm-coeff'!$E$4+$AZ465*'Norm-coeff'!$F$4+$BA465*'Norm-coeff'!$G$4+$BB465*'Norm-coeff'!$H$4+$BC465*'Norm-coeff'!$I$4+$BD465*'Norm-coeff'!$J$4+$BE465*'Norm-coeff'!$K$4+$BF465*'Norm-coeff'!$L$4+$BG465*'Norm-coeff'!$M$4+$BH465*'Norm-coeff'!$N$4+$BI465*'Norm-coeff'!$O$4</f>
        <v>1.42115649462768</v>
      </c>
      <c r="BR465" s="54">
        <f>'Norm-coeff'!$C$5+$AX465*'Norm-coeff'!$D$5+$AY465*'Norm-coeff'!$E$5+$AZ465*'Norm-coeff'!$F$5+$BA465*'Norm-coeff'!$G$5+$BB465*'Norm-coeff'!$H$5+$BC465*'Norm-coeff'!$I$5+$BD465*'Norm-coeff'!$J$5+$BE465*'Norm-coeff'!$K$5+$BF465*'Norm-coeff'!$L$5+$BG465*'Norm-coeff'!$M$5+$BH465*'Norm-coeff'!$N$5+$BI465*'Norm-coeff'!$O$5</f>
        <v>1.0553329241296201</v>
      </c>
      <c r="BS465" s="54">
        <f>'Norm-coeff'!$C$6+$AX465*'Norm-coeff'!$D$6+$AY465*'Norm-coeff'!$E$6+$AZ465*'Norm-coeff'!$F$6+$BA465*'Norm-coeff'!$G$6+$BB465*'Norm-coeff'!$H$6+$BC465*'Norm-coeff'!$I$6+$BD465*'Norm-coeff'!$J$6+$BE465*'Norm-coeff'!$K$6+$BF465*'Norm-coeff'!$L$6+$BG465*'Norm-coeff'!$M$6+$BH465*'Norm-coeff'!$N$6+$BI465*'Norm-coeff'!$O$6</f>
        <v>-1.48700885495103E-2</v>
      </c>
      <c r="BT465" s="54">
        <f>'Norm-coeff'!$C$7+$AX465*'Norm-coeff'!$D$7+$AY465*'Norm-coeff'!$E$7+$AZ465*'Norm-coeff'!$F$7+$BA465*'Norm-coeff'!$G$7+$BB465*'Norm-coeff'!$H$7+$BC465*'Norm-coeff'!$I$7+$BD465*'Norm-coeff'!$J$7+$BE465*'Norm-coeff'!$K$7+$BF465*'Norm-coeff'!$L$7+$BG465*'Norm-coeff'!$M$7+$BH465*'Norm-coeff'!$N$7+$BI465*'Norm-coeff'!$O$7</f>
        <v>2.0907583608832998</v>
      </c>
      <c r="BU465" s="54">
        <f>'Norm-coeff'!$C$8+$AX465*'Norm-coeff'!$D$8+$AY465*'Norm-coeff'!$E$8+$AZ465*'Norm-coeff'!$F$8+$BA465*'Norm-coeff'!$G$8+$BB465*'Norm-coeff'!$H$8+$BC465*'Norm-coeff'!$I$8+$BD465*'Norm-coeff'!$J$8+$BE465*'Norm-coeff'!$K$8+$BF465*'Norm-coeff'!$L$8+$BG465*'Norm-coeff'!$M$8+$BH465*'Norm-coeff'!$N$8+$BI465*'Norm-coeff'!$O$8</f>
        <v>0.65894159836244504</v>
      </c>
      <c r="BV465" s="54">
        <f>'Norm-coeff'!$C$9+$AX465*'Norm-coeff'!$D$9+$AY465*'Norm-coeff'!$E$9+$AZ465*'Norm-coeff'!$F$9+$BA465*'Norm-coeff'!$G$9+$BB465*'Norm-coeff'!$H$9+$BC465*'Norm-coeff'!$I$9+$BD465*'Norm-coeff'!$J$9+$BE465*'Norm-coeff'!$K$9+$BF465*'Norm-coeff'!$L$9+$BG465*'Norm-coeff'!$M$9+$BH465*'Norm-coeff'!$N$9+$BI465*'Norm-coeff'!$O$9</f>
        <v>1.48961085014701</v>
      </c>
      <c r="BW465" s="54">
        <f>'Norm-coeff'!$C$10+$AX465*'Norm-coeff'!$D$10+$AY465*'Norm-coeff'!$E$10+$AZ465*'Norm-coeff'!$F$10+$BA465*'Norm-coeff'!$G$10+$BB465*'Norm-coeff'!$H$10+$BC465*'Norm-coeff'!$I$10+$BD465*'Norm-coeff'!$J$10+$BE465*'Norm-coeff'!$K$10+$BF465*'Norm-coeff'!$L$10+$BG465*'Norm-coeff'!$M$10+$BH465*'Norm-coeff'!$N$10+$BI465*'Norm-coeff'!$O$10</f>
        <v>1.42058735749591</v>
      </c>
      <c r="BX465" s="54">
        <f>'Norm-coeff'!$C$11+$AX465*'Norm-coeff'!$D$11+$AY465*'Norm-coeff'!$E$11+$AZ465*'Norm-coeff'!$F$11+$BA465*'Norm-coeff'!$G$11+$BB465*'Norm-coeff'!$H$11+$BC465*'Norm-coeff'!$I$11+$BD465*'Norm-coeff'!$J$11+$BE465*'Norm-coeff'!$K$11+$BF465*'Norm-coeff'!$L$11+$BG465*'Norm-coeff'!$M$11+$BH465*'Norm-coeff'!$N$11+$BI465*'Norm-coeff'!$O$11</f>
        <v>0.221233014421479</v>
      </c>
      <c r="BY465" s="54">
        <f>'Norm-coeff'!$C$12+$AX465*'Norm-coeff'!$D$12+$AY465*'Norm-coeff'!$E$12+$AZ465*'Norm-coeff'!$F$12+$BA465*'Norm-coeff'!$G$12+$BB465*'Norm-coeff'!$H$12+$BC465*'Norm-coeff'!$I$12+$BD465*'Norm-coeff'!$J$12+$BE465*'Norm-coeff'!$K$12+$BF465*'Norm-coeff'!$L$12+$BG465*'Norm-coeff'!$M$12+$BH465*'Norm-coeff'!$N$12+$BI465*'Norm-coeff'!$O$12</f>
        <v>0.283527502056037</v>
      </c>
      <c r="BZ465" s="54">
        <f>'Norm-coeff'!$C$13+$AX465*'Norm-coeff'!$D$13+$AY465*'Norm-coeff'!$E$13+$AZ465*'Norm-coeff'!$F$13+$BA465*'Norm-coeff'!$G$13+$BB465*'Norm-coeff'!$H$13+$BC465*'Norm-coeff'!$I$13+$BD465*'Norm-coeff'!$J$13+$BE465*'Norm-coeff'!$K$13+$BF465*'Norm-coeff'!$L$13+$BG465*'Norm-coeff'!$M$13+$BH465*'Norm-coeff'!$N$13+$BI465*'Norm-coeff'!$O$13</f>
        <v>-4.1864930554451202E-2</v>
      </c>
      <c r="CA465" s="54">
        <f>'Norm-coeff'!$C$14+$AX465*'Norm-coeff'!$D$14+$AY465*'Norm-coeff'!$E$14+$AZ465*'Norm-coeff'!$F$14+$BA465*'Norm-coeff'!$G$14+$BB465*'Norm-coeff'!$H$14+$BC465*'Norm-coeff'!$I$14+$BD465*'Norm-coeff'!$J$14+$BE465*'Norm-coeff'!$K$14+$BF465*'Norm-coeff'!$L$14+$BG465*'Norm-coeff'!$M$14+$BH465*'Norm-coeff'!$N$14+$BI465*'Norm-coeff'!$O$14</f>
        <v>4.2526983164477103</v>
      </c>
      <c r="CC465" s="54">
        <f t="shared" si="1529"/>
        <v>0</v>
      </c>
      <c r="CG465" s="54">
        <f t="shared" si="1405"/>
        <v>0</v>
      </c>
      <c r="CH465" s="54">
        <f t="shared" si="1383"/>
        <v>0</v>
      </c>
      <c r="CI465" s="54">
        <f t="shared" si="1406"/>
        <v>0</v>
      </c>
      <c r="CJ465" s="56">
        <f t="shared" si="1407"/>
        <v>0</v>
      </c>
      <c r="CK465" s="54">
        <f t="shared" si="1408"/>
        <v>0</v>
      </c>
      <c r="CL465" s="54">
        <f t="shared" si="1409"/>
        <v>0</v>
      </c>
      <c r="CM465" s="54">
        <f t="shared" si="1410"/>
        <v>0</v>
      </c>
      <c r="CN465" s="54">
        <f t="shared" si="1411"/>
        <v>0</v>
      </c>
      <c r="CO465" s="54">
        <f t="shared" si="1412"/>
        <v>0</v>
      </c>
      <c r="CP465" s="54">
        <f t="shared" si="1413"/>
        <v>0</v>
      </c>
      <c r="CQ465" s="54">
        <f t="shared" si="1414"/>
        <v>0</v>
      </c>
      <c r="CR465" s="54">
        <f t="shared" si="1415"/>
        <v>0</v>
      </c>
      <c r="CS465" s="54">
        <f t="shared" si="1416"/>
        <v>0</v>
      </c>
      <c r="CU465" s="54">
        <f t="shared" si="1417"/>
        <v>0</v>
      </c>
      <c r="CV465" s="54">
        <f t="shared" si="1418"/>
        <v>0</v>
      </c>
      <c r="CW465" s="54">
        <f t="shared" si="1419"/>
        <v>0</v>
      </c>
      <c r="CX465" s="54">
        <f t="shared" si="1420"/>
        <v>0</v>
      </c>
      <c r="CZ465" s="54">
        <f t="shared" si="1421"/>
        <v>0</v>
      </c>
      <c r="DA465" s="54">
        <f t="shared" si="1422"/>
        <v>0</v>
      </c>
      <c r="DB465" s="54">
        <f t="shared" si="1423"/>
        <v>0</v>
      </c>
      <c r="DC465" s="54">
        <f t="shared" si="1424"/>
        <v>0</v>
      </c>
      <c r="DD465" s="54">
        <f t="shared" si="1425"/>
        <v>0</v>
      </c>
      <c r="DE465" s="54">
        <f t="shared" si="1426"/>
        <v>0</v>
      </c>
      <c r="DF465" s="54">
        <f t="shared" si="1427"/>
        <v>0</v>
      </c>
      <c r="DG465" s="54">
        <f t="shared" si="1428"/>
        <v>2</v>
      </c>
      <c r="DH465" s="71">
        <f t="shared" si="1429"/>
        <v>0</v>
      </c>
      <c r="DI465" s="71">
        <f t="shared" si="1430"/>
        <v>0</v>
      </c>
      <c r="DJ465" s="54">
        <f t="shared" si="1431"/>
        <v>0</v>
      </c>
      <c r="DK465" s="54">
        <f t="shared" si="1432"/>
        <v>2</v>
      </c>
      <c r="DL465" s="4">
        <f t="shared" si="1357"/>
        <v>0</v>
      </c>
      <c r="DM465" s="3">
        <f t="shared" si="1433"/>
        <v>0</v>
      </c>
      <c r="DN465" s="3">
        <f t="shared" si="1434"/>
        <v>0</v>
      </c>
      <c r="DO465" s="4" t="e">
        <f t="shared" si="1435"/>
        <v>#DIV/0!</v>
      </c>
      <c r="DP465" s="57"/>
      <c r="DQ465" s="57"/>
      <c r="DR465" s="56">
        <f t="shared" si="1358"/>
        <v>2</v>
      </c>
      <c r="DS465" s="56">
        <f t="shared" si="1359"/>
        <v>0</v>
      </c>
      <c r="DT465" s="38">
        <f t="shared" si="1360"/>
        <v>0</v>
      </c>
      <c r="DU465" s="38">
        <f t="shared" si="1436"/>
        <v>2</v>
      </c>
      <c r="DV465" s="38">
        <f t="shared" si="1361"/>
        <v>0</v>
      </c>
      <c r="DW465" s="39">
        <f t="shared" si="1362"/>
        <v>0</v>
      </c>
      <c r="DX465" s="39">
        <f t="shared" si="1363"/>
        <v>0</v>
      </c>
      <c r="DY465" s="39">
        <f t="shared" si="1364"/>
        <v>0</v>
      </c>
      <c r="DZ465" s="39">
        <f t="shared" si="1365"/>
        <v>0</v>
      </c>
      <c r="EA465" s="39">
        <f t="shared" si="1366"/>
        <v>0</v>
      </c>
      <c r="EB465" s="37" t="e">
        <f t="shared" si="1437"/>
        <v>#DIV/0!</v>
      </c>
      <c r="EC465" s="37" t="e">
        <f t="shared" si="1438"/>
        <v>#DIV/0!</v>
      </c>
      <c r="ED465" s="37" t="e">
        <f t="shared" si="1439"/>
        <v>#DIV/0!</v>
      </c>
      <c r="EE465" s="37" t="e">
        <f t="shared" si="1440"/>
        <v>#DIV/0!</v>
      </c>
      <c r="EF465" s="39" t="e">
        <f t="shared" si="1441"/>
        <v>#DIV/0!</v>
      </c>
      <c r="EG465" s="37" t="e">
        <f t="shared" si="1442"/>
        <v>#DIV/0!</v>
      </c>
      <c r="EH465" s="37" t="e">
        <f t="shared" si="1443"/>
        <v>#DIV/0!</v>
      </c>
      <c r="EI465" s="11" t="b">
        <f t="shared" si="1444"/>
        <v>1</v>
      </c>
      <c r="EJ465" s="11" t="b">
        <f t="shared" si="1445"/>
        <v>0</v>
      </c>
      <c r="EK465" s="39" t="e">
        <f t="shared" si="1446"/>
        <v>#DIV/0!</v>
      </c>
      <c r="EL465" s="39" t="e">
        <f t="shared" si="1447"/>
        <v>#DIV/0!</v>
      </c>
      <c r="EM465" s="39" t="e">
        <f t="shared" si="1448"/>
        <v>#DIV/0!</v>
      </c>
      <c r="EN465" s="39" t="e">
        <f t="shared" si="1449"/>
        <v>#DIV/0!</v>
      </c>
      <c r="EO465" s="39" t="e">
        <f t="shared" si="1450"/>
        <v>#DIV/0!</v>
      </c>
      <c r="EP465" s="39" t="e">
        <f t="shared" si="1451"/>
        <v>#DIV/0!</v>
      </c>
      <c r="EQ465" s="39" t="e">
        <f t="shared" si="1452"/>
        <v>#DIV/0!</v>
      </c>
      <c r="ER465" s="39" t="e">
        <f t="shared" si="1453"/>
        <v>#DIV/0!</v>
      </c>
      <c r="ES465" s="58" t="str">
        <f t="shared" si="1454"/>
        <v>(OH,F,Cl)-dominate amphibole</v>
      </c>
      <c r="ET465" s="58" t="e">
        <f t="shared" si="1455"/>
        <v>#N/A</v>
      </c>
      <c r="EU465" s="56">
        <f t="shared" si="1367"/>
        <v>0</v>
      </c>
      <c r="EV465" s="56">
        <f t="shared" si="1368"/>
        <v>0</v>
      </c>
      <c r="EW465" s="56">
        <f t="shared" si="1369"/>
        <v>0</v>
      </c>
      <c r="EX465" s="56">
        <f t="shared" si="1370"/>
        <v>0</v>
      </c>
      <c r="EY465" s="56">
        <f t="shared" si="1371"/>
        <v>0</v>
      </c>
      <c r="EZ465" s="56">
        <f t="shared" si="1372"/>
        <v>0</v>
      </c>
      <c r="FA465" s="39">
        <f t="shared" si="1373"/>
        <v>0</v>
      </c>
      <c r="FB465" s="39">
        <f t="shared" si="1374"/>
        <v>0</v>
      </c>
      <c r="FC465" s="54">
        <f t="shared" si="1375"/>
        <v>0</v>
      </c>
      <c r="FD465" s="54">
        <f t="shared" si="1376"/>
        <v>0</v>
      </c>
      <c r="FE465" s="39">
        <f t="shared" si="1377"/>
        <v>0</v>
      </c>
      <c r="FF465" s="54">
        <f t="shared" si="1378"/>
        <v>0</v>
      </c>
      <c r="FG465" s="39">
        <f t="shared" si="1379"/>
        <v>0</v>
      </c>
      <c r="FH465" s="39">
        <f t="shared" si="1456"/>
        <v>0</v>
      </c>
      <c r="FI465" s="39">
        <f t="shared" si="1457"/>
        <v>0</v>
      </c>
      <c r="FJ465" s="39">
        <f t="shared" si="1458"/>
        <v>0</v>
      </c>
      <c r="FK465" s="39" t="e">
        <f t="shared" si="1459"/>
        <v>#DIV/0!</v>
      </c>
      <c r="FL465" s="39" t="e">
        <f t="shared" si="1460"/>
        <v>#DIV/0!</v>
      </c>
      <c r="FM465" s="39" t="e">
        <f t="shared" si="1461"/>
        <v>#DIV/0!</v>
      </c>
      <c r="FN465" s="39">
        <f t="shared" si="1462"/>
        <v>1</v>
      </c>
      <c r="FO465" s="39">
        <f t="shared" si="1380"/>
        <v>0</v>
      </c>
      <c r="FP465" s="39">
        <f t="shared" si="1381"/>
        <v>0</v>
      </c>
      <c r="FQ465" s="39">
        <f t="shared" si="1382"/>
        <v>0</v>
      </c>
      <c r="FR465" s="39">
        <f t="shared" si="1463"/>
        <v>0</v>
      </c>
      <c r="FS465" s="39">
        <f t="shared" si="1464"/>
        <v>0</v>
      </c>
      <c r="FU465" s="39" t="e">
        <f t="shared" si="1465"/>
        <v>#DIV/0!</v>
      </c>
      <c r="FV465" s="39" t="e">
        <f t="shared" si="1466"/>
        <v>#DIV/0!</v>
      </c>
      <c r="FW465" s="39" t="e">
        <f t="shared" si="1467"/>
        <v>#DIV/0!</v>
      </c>
      <c r="FY465" s="39" t="e">
        <f t="shared" si="1468"/>
        <v>#DIV/0!</v>
      </c>
      <c r="FZ465" s="39" t="e">
        <f t="shared" si="1469"/>
        <v>#DIV/0!</v>
      </c>
      <c r="GA465" s="39" t="e">
        <f t="shared" si="1470"/>
        <v>#DIV/0!</v>
      </c>
      <c r="GB465" s="39" t="e">
        <f t="shared" si="1471"/>
        <v>#DIV/0!</v>
      </c>
      <c r="GC465" s="39" t="e">
        <f t="shared" si="1472"/>
        <v>#DIV/0!</v>
      </c>
      <c r="GD465" s="39" t="e">
        <f t="shared" si="1473"/>
        <v>#DIV/0!</v>
      </c>
      <c r="GE465" s="39" t="e">
        <f t="shared" si="1474"/>
        <v>#DIV/0!</v>
      </c>
      <c r="GF465" s="39" t="e">
        <f t="shared" si="1475"/>
        <v>#DIV/0!</v>
      </c>
      <c r="GG465" s="39" t="e">
        <f t="shared" si="1476"/>
        <v>#DIV/0!</v>
      </c>
      <c r="GH465" s="39" t="e">
        <f t="shared" si="1477"/>
        <v>#DIV/0!</v>
      </c>
      <c r="GI465" s="39"/>
      <c r="GJ465" s="39" t="e">
        <f t="shared" si="1478"/>
        <v>#DIV/0!</v>
      </c>
      <c r="GK465" s="39" t="e">
        <f t="shared" si="1479"/>
        <v>#DIV/0!</v>
      </c>
      <c r="GL465" s="39" t="e">
        <f t="shared" si="1480"/>
        <v>#DIV/0!</v>
      </c>
      <c r="GM465" s="39" t="e">
        <f t="shared" si="1481"/>
        <v>#DIV/0!</v>
      </c>
      <c r="GN465" s="39" t="e">
        <f t="shared" si="1482"/>
        <v>#DIV/0!</v>
      </c>
      <c r="GO465" s="57"/>
      <c r="GP465" s="57" t="e">
        <f t="shared" si="1483"/>
        <v>#DIV/0!</v>
      </c>
      <c r="GQ465" s="59" t="e">
        <f t="shared" si="1484"/>
        <v>#DIV/0!</v>
      </c>
      <c r="GR465" s="41" t="e">
        <f t="shared" si="1485"/>
        <v>#DIV/0!</v>
      </c>
      <c r="GS465" s="57" t="e">
        <f t="shared" si="1486"/>
        <v>#DIV/0!</v>
      </c>
      <c r="GT465" s="57" t="e">
        <f t="shared" si="1487"/>
        <v>#DIV/0!</v>
      </c>
      <c r="GU465" s="57" t="e">
        <f t="shared" si="1488"/>
        <v>#DIV/0!</v>
      </c>
      <c r="GV465" s="57"/>
      <c r="GW465" s="42" t="e">
        <f t="shared" si="1489"/>
        <v>#DIV/0!</v>
      </c>
      <c r="GX465" s="42" t="e">
        <f t="shared" si="1490"/>
        <v>#DIV/0!</v>
      </c>
      <c r="GY465" s="42" t="e">
        <f t="shared" si="1491"/>
        <v>#DIV/0!</v>
      </c>
      <c r="GZ465" s="57"/>
      <c r="HA465" s="2" t="e">
        <f t="shared" si="1492"/>
        <v>#DIV/0!</v>
      </c>
      <c r="HB465" s="2" t="e">
        <f t="shared" si="1493"/>
        <v>#DIV/0!</v>
      </c>
      <c r="HC465" s="2" t="e">
        <f t="shared" si="1494"/>
        <v>#DIV/0!</v>
      </c>
      <c r="HD465" s="2" t="e">
        <f t="shared" si="1495"/>
        <v>#DIV/0!</v>
      </c>
      <c r="HE465" s="2" t="e">
        <f t="shared" si="1496"/>
        <v>#DIV/0!</v>
      </c>
      <c r="HF465" s="2" t="e">
        <f t="shared" si="1497"/>
        <v>#DIV/0!</v>
      </c>
      <c r="HG465" s="2" t="e">
        <f t="shared" si="1498"/>
        <v>#DIV/0!</v>
      </c>
      <c r="HH465" s="2" t="e">
        <f t="shared" si="1499"/>
        <v>#DIV/0!</v>
      </c>
      <c r="HI465" s="2" t="e">
        <f t="shared" si="1500"/>
        <v>#DIV/0!</v>
      </c>
      <c r="HJ465" s="11" t="e">
        <f t="shared" si="1501"/>
        <v>#DIV/0!</v>
      </c>
      <c r="HK465" s="60" t="e">
        <f t="shared" si="1502"/>
        <v>#DIV/0!</v>
      </c>
      <c r="HL465" s="57"/>
      <c r="HM465" s="57" t="e">
        <f t="shared" si="1503"/>
        <v>#DIV/0!</v>
      </c>
      <c r="HN465" s="57" t="e">
        <f t="shared" si="1504"/>
        <v>#DIV/0!</v>
      </c>
      <c r="HO465" s="57" t="e">
        <f t="shared" si="1505"/>
        <v>#DIV/0!</v>
      </c>
      <c r="HP465" s="57" t="e">
        <f t="shared" si="1506"/>
        <v>#DIV/0!</v>
      </c>
      <c r="HQ465" s="57" t="e">
        <f t="shared" si="1507"/>
        <v>#DIV/0!</v>
      </c>
      <c r="HR465" s="57"/>
      <c r="HS465" s="57" t="e">
        <f t="shared" si="1508"/>
        <v>#DIV/0!</v>
      </c>
      <c r="HT465" s="57" t="e">
        <f t="shared" si="1509"/>
        <v>#DIV/0!</v>
      </c>
      <c r="HU465" s="57" t="e">
        <f t="shared" si="1510"/>
        <v>#DIV/0!</v>
      </c>
      <c r="HV465" s="57" t="e">
        <f t="shared" si="1511"/>
        <v>#DIV/0!</v>
      </c>
      <c r="HW465" s="57" t="e">
        <f t="shared" si="1512"/>
        <v>#DIV/0!</v>
      </c>
      <c r="HX465" s="57"/>
      <c r="HY465" s="57" t="e">
        <f t="shared" si="1513"/>
        <v>#DIV/0!</v>
      </c>
      <c r="HZ465" s="57" t="e">
        <f t="shared" si="1514"/>
        <v>#DIV/0!</v>
      </c>
      <c r="IA465" s="57"/>
      <c r="IB465" s="61">
        <f t="shared" si="1515"/>
        <v>0</v>
      </c>
      <c r="IC465" s="57" t="str">
        <f t="shared" si="1516"/>
        <v/>
      </c>
      <c r="ID465" s="42"/>
      <c r="IE465" s="2" t="str">
        <f t="shared" si="1517"/>
        <v/>
      </c>
      <c r="IF465" s="60" t="e">
        <f t="shared" si="1518"/>
        <v>#DIV/0!</v>
      </c>
      <c r="IG465" s="60" t="str">
        <f t="shared" si="1519"/>
        <v/>
      </c>
      <c r="IH465" s="60" t="str">
        <f t="shared" si="1520"/>
        <v>zinco-</v>
      </c>
      <c r="II465" s="60" t="str">
        <f t="shared" si="1521"/>
        <v>mangano-</v>
      </c>
      <c r="IJ465" s="60" t="e">
        <f t="shared" si="1522"/>
        <v>#DIV/0!</v>
      </c>
      <c r="IK465" s="60" t="e">
        <f t="shared" si="1523"/>
        <v>#DIV/0!</v>
      </c>
      <c r="IL465" s="60" t="e">
        <f t="shared" si="1524"/>
        <v>#DIV/0!</v>
      </c>
      <c r="IM465" s="60" t="e">
        <f t="shared" si="1525"/>
        <v>#DIV/0!</v>
      </c>
      <c r="IN465" s="60" t="str">
        <f t="shared" si="1526"/>
        <v/>
      </c>
      <c r="IO465" s="60" t="str">
        <f t="shared" si="1527"/>
        <v/>
      </c>
      <c r="IP465" s="57"/>
      <c r="IQ465" s="57" t="str">
        <f t="shared" si="1528"/>
        <v>ERROR!!</v>
      </c>
    </row>
    <row r="466" spans="24:251">
      <c r="X466" s="29">
        <f t="shared" si="1384"/>
        <v>0</v>
      </c>
      <c r="Y466" s="29">
        <f t="shared" si="1385"/>
        <v>0</v>
      </c>
      <c r="Z466" s="29" t="e">
        <f t="shared" si="1386"/>
        <v>#DIV/0!</v>
      </c>
      <c r="AA466" s="29" t="e">
        <f t="shared" si="1387"/>
        <v>#DIV/0!</v>
      </c>
      <c r="AB466" s="29" t="e">
        <f t="shared" si="1388"/>
        <v>#DIV/0!</v>
      </c>
      <c r="AC466" s="29" t="e">
        <f t="shared" si="1389"/>
        <v>#DIV/0!</v>
      </c>
      <c r="AF466" s="23">
        <v>60.084299999999999</v>
      </c>
      <c r="AG466" s="23">
        <v>79.878799999999998</v>
      </c>
      <c r="AH466" s="23">
        <v>101.96120000000001</v>
      </c>
      <c r="AI466" s="23">
        <v>151.99039999999999</v>
      </c>
      <c r="AJ466" s="23">
        <v>159.69</v>
      </c>
      <c r="AK466" s="23">
        <v>71.846400000000003</v>
      </c>
      <c r="AL466" s="23">
        <v>70.9375</v>
      </c>
      <c r="AM466" s="23">
        <v>40.304400000000001</v>
      </c>
      <c r="AN466" s="23">
        <v>56.077399999999997</v>
      </c>
      <c r="AO466" s="23">
        <v>61.978999999999999</v>
      </c>
      <c r="AP466" s="23">
        <v>94.195999999999998</v>
      </c>
      <c r="AQ466" s="23">
        <v>18.998000000000001</v>
      </c>
      <c r="AR466" s="23">
        <v>35.450000000000003</v>
      </c>
      <c r="AS466" s="23">
        <v>29.88</v>
      </c>
      <c r="AT466" s="23">
        <v>74.691999999999993</v>
      </c>
      <c r="AU466" s="23">
        <v>81.39</v>
      </c>
      <c r="AX466" s="54">
        <f t="shared" si="1390"/>
        <v>0</v>
      </c>
      <c r="AY466" s="54">
        <f t="shared" si="1391"/>
        <v>0</v>
      </c>
      <c r="AZ466" s="54">
        <f t="shared" si="1392"/>
        <v>0</v>
      </c>
      <c r="BA466" s="54">
        <f t="shared" si="1393"/>
        <v>0</v>
      </c>
      <c r="BB466" s="54">
        <f t="shared" si="1394"/>
        <v>0</v>
      </c>
      <c r="BC466" s="54">
        <f t="shared" si="1395"/>
        <v>0</v>
      </c>
      <c r="BD466" s="54">
        <f t="shared" si="1396"/>
        <v>0</v>
      </c>
      <c r="BE466" s="54">
        <f t="shared" si="1397"/>
        <v>0</v>
      </c>
      <c r="BF466" s="54">
        <f t="shared" si="1398"/>
        <v>0</v>
      </c>
      <c r="BG466" s="54">
        <f t="shared" si="1399"/>
        <v>0</v>
      </c>
      <c r="BH466" s="54">
        <f t="shared" si="1400"/>
        <v>0</v>
      </c>
      <c r="BI466" s="54">
        <f t="shared" si="1401"/>
        <v>0</v>
      </c>
      <c r="BJ466" s="54">
        <f t="shared" si="1402"/>
        <v>0</v>
      </c>
      <c r="BK466" s="54">
        <f t="shared" si="1403"/>
        <v>0</v>
      </c>
      <c r="BL466" s="54">
        <f t="shared" si="1404"/>
        <v>0</v>
      </c>
      <c r="BM466" s="42"/>
      <c r="BO466" s="54">
        <f>'Norm-coeff'!$C$2+$AX466*'Norm-coeff'!$D$2+$AY466*'Norm-coeff'!$E$2+$AZ466*'Norm-coeff'!$F$2+$BA466*'Norm-coeff'!$G$2+$BB466*'Norm-coeff'!$H$2+$BC466*'Norm-coeff'!$I$2+$BD466*'Norm-coeff'!$J$2+$BE466*'Norm-coeff'!$K$2+$BF466*'Norm-coeff'!$L$2+$BG466*'Norm-coeff'!$M$2+$BH466*'Norm-coeff'!$N$2+$BI466*'Norm-coeff'!$O$2</f>
        <v>5.4045421474420303</v>
      </c>
      <c r="BP466" s="54">
        <f>'Norm-coeff'!$C$3+$AX466*'Norm-coeff'!$D$3+$AY466*'Norm-coeff'!$E$3+$AZ466*'Norm-coeff'!$F$3+$BA466*'Norm-coeff'!$G$3+$BB466*'Norm-coeff'!$H$3+$BC466*'Norm-coeff'!$I$3+$BD466*'Norm-coeff'!$J$3+$BE466*'Norm-coeff'!$K$3+$BF466*'Norm-coeff'!$L$3+$BG466*'Norm-coeff'!$M$3+$BH466*'Norm-coeff'!$N$3+$BI466*'Norm-coeff'!$O$3</f>
        <v>3.15319116612705</v>
      </c>
      <c r="BQ466" s="54">
        <f>'Norm-coeff'!$C$4+$AX466*'Norm-coeff'!$D$4+$AY466*'Norm-coeff'!$E$4+$AZ466*'Norm-coeff'!$F$4+$BA466*'Norm-coeff'!$G$4+$BB466*'Norm-coeff'!$H$4+$BC466*'Norm-coeff'!$I$4+$BD466*'Norm-coeff'!$J$4+$BE466*'Norm-coeff'!$K$4+$BF466*'Norm-coeff'!$L$4+$BG466*'Norm-coeff'!$M$4+$BH466*'Norm-coeff'!$N$4+$BI466*'Norm-coeff'!$O$4</f>
        <v>1.42115649462768</v>
      </c>
      <c r="BR466" s="54">
        <f>'Norm-coeff'!$C$5+$AX466*'Norm-coeff'!$D$5+$AY466*'Norm-coeff'!$E$5+$AZ466*'Norm-coeff'!$F$5+$BA466*'Norm-coeff'!$G$5+$BB466*'Norm-coeff'!$H$5+$BC466*'Norm-coeff'!$I$5+$BD466*'Norm-coeff'!$J$5+$BE466*'Norm-coeff'!$K$5+$BF466*'Norm-coeff'!$L$5+$BG466*'Norm-coeff'!$M$5+$BH466*'Norm-coeff'!$N$5+$BI466*'Norm-coeff'!$O$5</f>
        <v>1.0553329241296201</v>
      </c>
      <c r="BS466" s="54">
        <f>'Norm-coeff'!$C$6+$AX466*'Norm-coeff'!$D$6+$AY466*'Norm-coeff'!$E$6+$AZ466*'Norm-coeff'!$F$6+$BA466*'Norm-coeff'!$G$6+$BB466*'Norm-coeff'!$H$6+$BC466*'Norm-coeff'!$I$6+$BD466*'Norm-coeff'!$J$6+$BE466*'Norm-coeff'!$K$6+$BF466*'Norm-coeff'!$L$6+$BG466*'Norm-coeff'!$M$6+$BH466*'Norm-coeff'!$N$6+$BI466*'Norm-coeff'!$O$6</f>
        <v>-1.48700885495103E-2</v>
      </c>
      <c r="BT466" s="54">
        <f>'Norm-coeff'!$C$7+$AX466*'Norm-coeff'!$D$7+$AY466*'Norm-coeff'!$E$7+$AZ466*'Norm-coeff'!$F$7+$BA466*'Norm-coeff'!$G$7+$BB466*'Norm-coeff'!$H$7+$BC466*'Norm-coeff'!$I$7+$BD466*'Norm-coeff'!$J$7+$BE466*'Norm-coeff'!$K$7+$BF466*'Norm-coeff'!$L$7+$BG466*'Norm-coeff'!$M$7+$BH466*'Norm-coeff'!$N$7+$BI466*'Norm-coeff'!$O$7</f>
        <v>2.0907583608832998</v>
      </c>
      <c r="BU466" s="54">
        <f>'Norm-coeff'!$C$8+$AX466*'Norm-coeff'!$D$8+$AY466*'Norm-coeff'!$E$8+$AZ466*'Norm-coeff'!$F$8+$BA466*'Norm-coeff'!$G$8+$BB466*'Norm-coeff'!$H$8+$BC466*'Norm-coeff'!$I$8+$BD466*'Norm-coeff'!$J$8+$BE466*'Norm-coeff'!$K$8+$BF466*'Norm-coeff'!$L$8+$BG466*'Norm-coeff'!$M$8+$BH466*'Norm-coeff'!$N$8+$BI466*'Norm-coeff'!$O$8</f>
        <v>0.65894159836244504</v>
      </c>
      <c r="BV466" s="54">
        <f>'Norm-coeff'!$C$9+$AX466*'Norm-coeff'!$D$9+$AY466*'Norm-coeff'!$E$9+$AZ466*'Norm-coeff'!$F$9+$BA466*'Norm-coeff'!$G$9+$BB466*'Norm-coeff'!$H$9+$BC466*'Norm-coeff'!$I$9+$BD466*'Norm-coeff'!$J$9+$BE466*'Norm-coeff'!$K$9+$BF466*'Norm-coeff'!$L$9+$BG466*'Norm-coeff'!$M$9+$BH466*'Norm-coeff'!$N$9+$BI466*'Norm-coeff'!$O$9</f>
        <v>1.48961085014701</v>
      </c>
      <c r="BW466" s="54">
        <f>'Norm-coeff'!$C$10+$AX466*'Norm-coeff'!$D$10+$AY466*'Norm-coeff'!$E$10+$AZ466*'Norm-coeff'!$F$10+$BA466*'Norm-coeff'!$G$10+$BB466*'Norm-coeff'!$H$10+$BC466*'Norm-coeff'!$I$10+$BD466*'Norm-coeff'!$J$10+$BE466*'Norm-coeff'!$K$10+$BF466*'Norm-coeff'!$L$10+$BG466*'Norm-coeff'!$M$10+$BH466*'Norm-coeff'!$N$10+$BI466*'Norm-coeff'!$O$10</f>
        <v>1.42058735749591</v>
      </c>
      <c r="BX466" s="54">
        <f>'Norm-coeff'!$C$11+$AX466*'Norm-coeff'!$D$11+$AY466*'Norm-coeff'!$E$11+$AZ466*'Norm-coeff'!$F$11+$BA466*'Norm-coeff'!$G$11+$BB466*'Norm-coeff'!$H$11+$BC466*'Norm-coeff'!$I$11+$BD466*'Norm-coeff'!$J$11+$BE466*'Norm-coeff'!$K$11+$BF466*'Norm-coeff'!$L$11+$BG466*'Norm-coeff'!$M$11+$BH466*'Norm-coeff'!$N$11+$BI466*'Norm-coeff'!$O$11</f>
        <v>0.221233014421479</v>
      </c>
      <c r="BY466" s="54">
        <f>'Norm-coeff'!$C$12+$AX466*'Norm-coeff'!$D$12+$AY466*'Norm-coeff'!$E$12+$AZ466*'Norm-coeff'!$F$12+$BA466*'Norm-coeff'!$G$12+$BB466*'Norm-coeff'!$H$12+$BC466*'Norm-coeff'!$I$12+$BD466*'Norm-coeff'!$J$12+$BE466*'Norm-coeff'!$K$12+$BF466*'Norm-coeff'!$L$12+$BG466*'Norm-coeff'!$M$12+$BH466*'Norm-coeff'!$N$12+$BI466*'Norm-coeff'!$O$12</f>
        <v>0.283527502056037</v>
      </c>
      <c r="BZ466" s="54">
        <f>'Norm-coeff'!$C$13+$AX466*'Norm-coeff'!$D$13+$AY466*'Norm-coeff'!$E$13+$AZ466*'Norm-coeff'!$F$13+$BA466*'Norm-coeff'!$G$13+$BB466*'Norm-coeff'!$H$13+$BC466*'Norm-coeff'!$I$13+$BD466*'Norm-coeff'!$J$13+$BE466*'Norm-coeff'!$K$13+$BF466*'Norm-coeff'!$L$13+$BG466*'Norm-coeff'!$M$13+$BH466*'Norm-coeff'!$N$13+$BI466*'Norm-coeff'!$O$13</f>
        <v>-4.1864930554451202E-2</v>
      </c>
      <c r="CA466" s="54">
        <f>'Norm-coeff'!$C$14+$AX466*'Norm-coeff'!$D$14+$AY466*'Norm-coeff'!$E$14+$AZ466*'Norm-coeff'!$F$14+$BA466*'Norm-coeff'!$G$14+$BB466*'Norm-coeff'!$H$14+$BC466*'Norm-coeff'!$I$14+$BD466*'Norm-coeff'!$J$14+$BE466*'Norm-coeff'!$K$14+$BF466*'Norm-coeff'!$L$14+$BG466*'Norm-coeff'!$M$14+$BH466*'Norm-coeff'!$N$14+$BI466*'Norm-coeff'!$O$14</f>
        <v>4.2526983164477103</v>
      </c>
      <c r="CC466" s="54">
        <f t="shared" si="1529"/>
        <v>0</v>
      </c>
      <c r="CG466" s="54">
        <f t="shared" si="1405"/>
        <v>0</v>
      </c>
      <c r="CH466" s="54">
        <f t="shared" si="1383"/>
        <v>0</v>
      </c>
      <c r="CI466" s="54">
        <f t="shared" si="1406"/>
        <v>0</v>
      </c>
      <c r="CJ466" s="56">
        <f t="shared" si="1407"/>
        <v>0</v>
      </c>
      <c r="CK466" s="54">
        <f t="shared" si="1408"/>
        <v>0</v>
      </c>
      <c r="CL466" s="54">
        <f t="shared" si="1409"/>
        <v>0</v>
      </c>
      <c r="CM466" s="54">
        <f t="shared" si="1410"/>
        <v>0</v>
      </c>
      <c r="CN466" s="54">
        <f t="shared" si="1411"/>
        <v>0</v>
      </c>
      <c r="CO466" s="54">
        <f t="shared" si="1412"/>
        <v>0</v>
      </c>
      <c r="CP466" s="54">
        <f t="shared" si="1413"/>
        <v>0</v>
      </c>
      <c r="CQ466" s="54">
        <f t="shared" si="1414"/>
        <v>0</v>
      </c>
      <c r="CR466" s="54">
        <f t="shared" si="1415"/>
        <v>0</v>
      </c>
      <c r="CS466" s="54">
        <f t="shared" si="1416"/>
        <v>0</v>
      </c>
      <c r="CU466" s="54">
        <f t="shared" si="1417"/>
        <v>0</v>
      </c>
      <c r="CV466" s="54">
        <f t="shared" si="1418"/>
        <v>0</v>
      </c>
      <c r="CW466" s="54">
        <f t="shared" si="1419"/>
        <v>0</v>
      </c>
      <c r="CX466" s="54">
        <f t="shared" si="1420"/>
        <v>0</v>
      </c>
      <c r="CZ466" s="54">
        <f t="shared" si="1421"/>
        <v>0</v>
      </c>
      <c r="DA466" s="54">
        <f t="shared" si="1422"/>
        <v>0</v>
      </c>
      <c r="DB466" s="54">
        <f t="shared" si="1423"/>
        <v>0</v>
      </c>
      <c r="DC466" s="54">
        <f t="shared" si="1424"/>
        <v>0</v>
      </c>
      <c r="DD466" s="54">
        <f t="shared" si="1425"/>
        <v>0</v>
      </c>
      <c r="DE466" s="54">
        <f t="shared" si="1426"/>
        <v>0</v>
      </c>
      <c r="DF466" s="54">
        <f t="shared" si="1427"/>
        <v>0</v>
      </c>
      <c r="DG466" s="54">
        <f t="shared" si="1428"/>
        <v>2</v>
      </c>
      <c r="DH466" s="71">
        <f t="shared" si="1429"/>
        <v>0</v>
      </c>
      <c r="DI466" s="71">
        <f t="shared" si="1430"/>
        <v>0</v>
      </c>
      <c r="DJ466" s="54">
        <f t="shared" si="1431"/>
        <v>0</v>
      </c>
      <c r="DK466" s="54">
        <f t="shared" si="1432"/>
        <v>2</v>
      </c>
      <c r="DL466" s="4">
        <f t="shared" si="1357"/>
        <v>0</v>
      </c>
      <c r="DM466" s="3">
        <f t="shared" si="1433"/>
        <v>0</v>
      </c>
      <c r="DN466" s="3">
        <f t="shared" si="1434"/>
        <v>0</v>
      </c>
      <c r="DO466" s="4" t="e">
        <f t="shared" si="1435"/>
        <v>#DIV/0!</v>
      </c>
      <c r="DP466" s="57"/>
      <c r="DQ466" s="57"/>
      <c r="DR466" s="56">
        <f t="shared" si="1358"/>
        <v>2</v>
      </c>
      <c r="DS466" s="56">
        <f t="shared" si="1359"/>
        <v>0</v>
      </c>
      <c r="DT466" s="38">
        <f t="shared" si="1360"/>
        <v>0</v>
      </c>
      <c r="DU466" s="38">
        <f t="shared" si="1436"/>
        <v>2</v>
      </c>
      <c r="DV466" s="38">
        <f t="shared" si="1361"/>
        <v>0</v>
      </c>
      <c r="DW466" s="39">
        <f t="shared" si="1362"/>
        <v>0</v>
      </c>
      <c r="DX466" s="39">
        <f t="shared" si="1363"/>
        <v>0</v>
      </c>
      <c r="DY466" s="39">
        <f t="shared" si="1364"/>
        <v>0</v>
      </c>
      <c r="DZ466" s="39">
        <f t="shared" si="1365"/>
        <v>0</v>
      </c>
      <c r="EA466" s="39">
        <f t="shared" si="1366"/>
        <v>0</v>
      </c>
      <c r="EB466" s="37" t="e">
        <f t="shared" si="1437"/>
        <v>#DIV/0!</v>
      </c>
      <c r="EC466" s="37" t="e">
        <f t="shared" si="1438"/>
        <v>#DIV/0!</v>
      </c>
      <c r="ED466" s="37" t="e">
        <f t="shared" si="1439"/>
        <v>#DIV/0!</v>
      </c>
      <c r="EE466" s="37" t="e">
        <f t="shared" si="1440"/>
        <v>#DIV/0!</v>
      </c>
      <c r="EF466" s="39" t="e">
        <f t="shared" si="1441"/>
        <v>#DIV/0!</v>
      </c>
      <c r="EG466" s="37" t="e">
        <f t="shared" si="1442"/>
        <v>#DIV/0!</v>
      </c>
      <c r="EH466" s="37" t="e">
        <f t="shared" si="1443"/>
        <v>#DIV/0!</v>
      </c>
      <c r="EI466" s="11" t="b">
        <f t="shared" si="1444"/>
        <v>1</v>
      </c>
      <c r="EJ466" s="11" t="b">
        <f t="shared" si="1445"/>
        <v>0</v>
      </c>
      <c r="EK466" s="39" t="e">
        <f t="shared" si="1446"/>
        <v>#DIV/0!</v>
      </c>
      <c r="EL466" s="39" t="e">
        <f t="shared" si="1447"/>
        <v>#DIV/0!</v>
      </c>
      <c r="EM466" s="39" t="e">
        <f t="shared" si="1448"/>
        <v>#DIV/0!</v>
      </c>
      <c r="EN466" s="39" t="e">
        <f t="shared" si="1449"/>
        <v>#DIV/0!</v>
      </c>
      <c r="EO466" s="39" t="e">
        <f t="shared" si="1450"/>
        <v>#DIV/0!</v>
      </c>
      <c r="EP466" s="39" t="e">
        <f t="shared" si="1451"/>
        <v>#DIV/0!</v>
      </c>
      <c r="EQ466" s="39" t="e">
        <f t="shared" si="1452"/>
        <v>#DIV/0!</v>
      </c>
      <c r="ER466" s="39" t="e">
        <f t="shared" si="1453"/>
        <v>#DIV/0!</v>
      </c>
      <c r="ES466" s="58" t="str">
        <f t="shared" si="1454"/>
        <v>(OH,F,Cl)-dominate amphibole</v>
      </c>
      <c r="ET466" s="58" t="e">
        <f t="shared" si="1455"/>
        <v>#N/A</v>
      </c>
      <c r="EU466" s="56">
        <f t="shared" si="1367"/>
        <v>0</v>
      </c>
      <c r="EV466" s="56">
        <f t="shared" si="1368"/>
        <v>0</v>
      </c>
      <c r="EW466" s="56">
        <f t="shared" si="1369"/>
        <v>0</v>
      </c>
      <c r="EX466" s="56">
        <f t="shared" si="1370"/>
        <v>0</v>
      </c>
      <c r="EY466" s="56">
        <f t="shared" si="1371"/>
        <v>0</v>
      </c>
      <c r="EZ466" s="56">
        <f t="shared" si="1372"/>
        <v>0</v>
      </c>
      <c r="FA466" s="39">
        <f t="shared" si="1373"/>
        <v>0</v>
      </c>
      <c r="FB466" s="39">
        <f t="shared" si="1374"/>
        <v>0</v>
      </c>
      <c r="FC466" s="54">
        <f t="shared" si="1375"/>
        <v>0</v>
      </c>
      <c r="FD466" s="54">
        <f t="shared" si="1376"/>
        <v>0</v>
      </c>
      <c r="FE466" s="39">
        <f t="shared" si="1377"/>
        <v>0</v>
      </c>
      <c r="FF466" s="54">
        <f t="shared" si="1378"/>
        <v>0</v>
      </c>
      <c r="FG466" s="39">
        <f t="shared" si="1379"/>
        <v>0</v>
      </c>
      <c r="FH466" s="39">
        <f t="shared" si="1456"/>
        <v>0</v>
      </c>
      <c r="FI466" s="39">
        <f t="shared" si="1457"/>
        <v>0</v>
      </c>
      <c r="FJ466" s="39">
        <f t="shared" si="1458"/>
        <v>0</v>
      </c>
      <c r="FK466" s="39" t="e">
        <f t="shared" si="1459"/>
        <v>#DIV/0!</v>
      </c>
      <c r="FL466" s="39" t="e">
        <f t="shared" si="1460"/>
        <v>#DIV/0!</v>
      </c>
      <c r="FM466" s="39" t="e">
        <f t="shared" si="1461"/>
        <v>#DIV/0!</v>
      </c>
      <c r="FN466" s="39">
        <f t="shared" si="1462"/>
        <v>1</v>
      </c>
      <c r="FO466" s="39">
        <f t="shared" si="1380"/>
        <v>0</v>
      </c>
      <c r="FP466" s="39">
        <f t="shared" si="1381"/>
        <v>0</v>
      </c>
      <c r="FQ466" s="39">
        <f t="shared" si="1382"/>
        <v>0</v>
      </c>
      <c r="FR466" s="39">
        <f t="shared" si="1463"/>
        <v>0</v>
      </c>
      <c r="FS466" s="39">
        <f t="shared" si="1464"/>
        <v>0</v>
      </c>
      <c r="FU466" s="39" t="e">
        <f t="shared" si="1465"/>
        <v>#DIV/0!</v>
      </c>
      <c r="FV466" s="39" t="e">
        <f t="shared" si="1466"/>
        <v>#DIV/0!</v>
      </c>
      <c r="FW466" s="39" t="e">
        <f t="shared" si="1467"/>
        <v>#DIV/0!</v>
      </c>
      <c r="FY466" s="39" t="e">
        <f t="shared" si="1468"/>
        <v>#DIV/0!</v>
      </c>
      <c r="FZ466" s="39" t="e">
        <f t="shared" si="1469"/>
        <v>#DIV/0!</v>
      </c>
      <c r="GA466" s="39" t="e">
        <f t="shared" si="1470"/>
        <v>#DIV/0!</v>
      </c>
      <c r="GB466" s="39" t="e">
        <f t="shared" si="1471"/>
        <v>#DIV/0!</v>
      </c>
      <c r="GC466" s="39" t="e">
        <f t="shared" si="1472"/>
        <v>#DIV/0!</v>
      </c>
      <c r="GD466" s="39" t="e">
        <f t="shared" si="1473"/>
        <v>#DIV/0!</v>
      </c>
      <c r="GE466" s="39" t="e">
        <f t="shared" si="1474"/>
        <v>#DIV/0!</v>
      </c>
      <c r="GF466" s="39" t="e">
        <f t="shared" si="1475"/>
        <v>#DIV/0!</v>
      </c>
      <c r="GG466" s="39" t="e">
        <f t="shared" si="1476"/>
        <v>#DIV/0!</v>
      </c>
      <c r="GH466" s="39" t="e">
        <f t="shared" si="1477"/>
        <v>#DIV/0!</v>
      </c>
      <c r="GI466" s="39"/>
      <c r="GJ466" s="39" t="e">
        <f t="shared" si="1478"/>
        <v>#DIV/0!</v>
      </c>
      <c r="GK466" s="39" t="e">
        <f t="shared" si="1479"/>
        <v>#DIV/0!</v>
      </c>
      <c r="GL466" s="39" t="e">
        <f t="shared" si="1480"/>
        <v>#DIV/0!</v>
      </c>
      <c r="GM466" s="39" t="e">
        <f t="shared" si="1481"/>
        <v>#DIV/0!</v>
      </c>
      <c r="GN466" s="39" t="e">
        <f t="shared" si="1482"/>
        <v>#DIV/0!</v>
      </c>
      <c r="GO466" s="57"/>
      <c r="GP466" s="57" t="e">
        <f t="shared" si="1483"/>
        <v>#DIV/0!</v>
      </c>
      <c r="GQ466" s="59" t="e">
        <f t="shared" si="1484"/>
        <v>#DIV/0!</v>
      </c>
      <c r="GR466" s="41" t="e">
        <f t="shared" si="1485"/>
        <v>#DIV/0!</v>
      </c>
      <c r="GS466" s="57" t="e">
        <f t="shared" si="1486"/>
        <v>#DIV/0!</v>
      </c>
      <c r="GT466" s="57" t="e">
        <f t="shared" si="1487"/>
        <v>#DIV/0!</v>
      </c>
      <c r="GU466" s="57" t="e">
        <f t="shared" si="1488"/>
        <v>#DIV/0!</v>
      </c>
      <c r="GV466" s="57"/>
      <c r="GW466" s="42" t="e">
        <f t="shared" si="1489"/>
        <v>#DIV/0!</v>
      </c>
      <c r="GX466" s="42" t="e">
        <f t="shared" si="1490"/>
        <v>#DIV/0!</v>
      </c>
      <c r="GY466" s="42" t="e">
        <f t="shared" si="1491"/>
        <v>#DIV/0!</v>
      </c>
      <c r="GZ466" s="57"/>
      <c r="HA466" s="2" t="e">
        <f t="shared" si="1492"/>
        <v>#DIV/0!</v>
      </c>
      <c r="HB466" s="2" t="e">
        <f t="shared" si="1493"/>
        <v>#DIV/0!</v>
      </c>
      <c r="HC466" s="2" t="e">
        <f t="shared" si="1494"/>
        <v>#DIV/0!</v>
      </c>
      <c r="HD466" s="2" t="e">
        <f t="shared" si="1495"/>
        <v>#DIV/0!</v>
      </c>
      <c r="HE466" s="2" t="e">
        <f t="shared" si="1496"/>
        <v>#DIV/0!</v>
      </c>
      <c r="HF466" s="2" t="e">
        <f t="shared" si="1497"/>
        <v>#DIV/0!</v>
      </c>
      <c r="HG466" s="2" t="e">
        <f t="shared" si="1498"/>
        <v>#DIV/0!</v>
      </c>
      <c r="HH466" s="2" t="e">
        <f t="shared" si="1499"/>
        <v>#DIV/0!</v>
      </c>
      <c r="HI466" s="2" t="e">
        <f t="shared" si="1500"/>
        <v>#DIV/0!</v>
      </c>
      <c r="HJ466" s="11" t="e">
        <f t="shared" si="1501"/>
        <v>#DIV/0!</v>
      </c>
      <c r="HK466" s="60" t="e">
        <f t="shared" si="1502"/>
        <v>#DIV/0!</v>
      </c>
      <c r="HL466" s="57"/>
      <c r="HM466" s="57" t="e">
        <f t="shared" si="1503"/>
        <v>#DIV/0!</v>
      </c>
      <c r="HN466" s="57" t="e">
        <f t="shared" si="1504"/>
        <v>#DIV/0!</v>
      </c>
      <c r="HO466" s="57" t="e">
        <f t="shared" si="1505"/>
        <v>#DIV/0!</v>
      </c>
      <c r="HP466" s="57" t="e">
        <f t="shared" si="1506"/>
        <v>#DIV/0!</v>
      </c>
      <c r="HQ466" s="57" t="e">
        <f t="shared" si="1507"/>
        <v>#DIV/0!</v>
      </c>
      <c r="HR466" s="57"/>
      <c r="HS466" s="57" t="e">
        <f t="shared" si="1508"/>
        <v>#DIV/0!</v>
      </c>
      <c r="HT466" s="57" t="e">
        <f t="shared" si="1509"/>
        <v>#DIV/0!</v>
      </c>
      <c r="HU466" s="57" t="e">
        <f t="shared" si="1510"/>
        <v>#DIV/0!</v>
      </c>
      <c r="HV466" s="57" t="e">
        <f t="shared" si="1511"/>
        <v>#DIV/0!</v>
      </c>
      <c r="HW466" s="57" t="e">
        <f t="shared" si="1512"/>
        <v>#DIV/0!</v>
      </c>
      <c r="HX466" s="57"/>
      <c r="HY466" s="57" t="e">
        <f t="shared" si="1513"/>
        <v>#DIV/0!</v>
      </c>
      <c r="HZ466" s="57" t="e">
        <f t="shared" si="1514"/>
        <v>#DIV/0!</v>
      </c>
      <c r="IA466" s="57"/>
      <c r="IB466" s="61">
        <f t="shared" si="1515"/>
        <v>0</v>
      </c>
      <c r="IC466" s="57" t="str">
        <f t="shared" si="1516"/>
        <v/>
      </c>
      <c r="ID466" s="42"/>
      <c r="IE466" s="2" t="str">
        <f t="shared" si="1517"/>
        <v/>
      </c>
      <c r="IF466" s="60" t="e">
        <f t="shared" si="1518"/>
        <v>#DIV/0!</v>
      </c>
      <c r="IG466" s="60" t="str">
        <f t="shared" si="1519"/>
        <v/>
      </c>
      <c r="IH466" s="60" t="str">
        <f t="shared" si="1520"/>
        <v>zinco-</v>
      </c>
      <c r="II466" s="60" t="str">
        <f t="shared" si="1521"/>
        <v>mangano-</v>
      </c>
      <c r="IJ466" s="60" t="e">
        <f t="shared" si="1522"/>
        <v>#DIV/0!</v>
      </c>
      <c r="IK466" s="60" t="e">
        <f t="shared" si="1523"/>
        <v>#DIV/0!</v>
      </c>
      <c r="IL466" s="60" t="e">
        <f t="shared" si="1524"/>
        <v>#DIV/0!</v>
      </c>
      <c r="IM466" s="60" t="e">
        <f t="shared" si="1525"/>
        <v>#DIV/0!</v>
      </c>
      <c r="IN466" s="60" t="str">
        <f t="shared" si="1526"/>
        <v/>
      </c>
      <c r="IO466" s="60" t="str">
        <f t="shared" si="1527"/>
        <v/>
      </c>
      <c r="IP466" s="57"/>
      <c r="IQ466" s="57" t="str">
        <f t="shared" si="1528"/>
        <v>ERROR!!</v>
      </c>
    </row>
    <row r="467" spans="24:251">
      <c r="X467" s="29">
        <f t="shared" si="1384"/>
        <v>0</v>
      </c>
      <c r="Y467" s="29">
        <f t="shared" si="1385"/>
        <v>0</v>
      </c>
      <c r="Z467" s="29" t="e">
        <f t="shared" si="1386"/>
        <v>#DIV/0!</v>
      </c>
      <c r="AA467" s="29" t="e">
        <f t="shared" si="1387"/>
        <v>#DIV/0!</v>
      </c>
      <c r="AB467" s="29" t="e">
        <f t="shared" si="1388"/>
        <v>#DIV/0!</v>
      </c>
      <c r="AC467" s="29" t="e">
        <f t="shared" si="1389"/>
        <v>#DIV/0!</v>
      </c>
      <c r="AF467" s="23">
        <v>60.084299999999999</v>
      </c>
      <c r="AG467" s="23">
        <v>79.878799999999998</v>
      </c>
      <c r="AH467" s="23">
        <v>101.96120000000001</v>
      </c>
      <c r="AI467" s="23">
        <v>151.99039999999999</v>
      </c>
      <c r="AJ467" s="23">
        <v>159.69</v>
      </c>
      <c r="AK467" s="23">
        <v>71.846400000000003</v>
      </c>
      <c r="AL467" s="23">
        <v>70.9375</v>
      </c>
      <c r="AM467" s="23">
        <v>40.304400000000001</v>
      </c>
      <c r="AN467" s="23">
        <v>56.077399999999997</v>
      </c>
      <c r="AO467" s="23">
        <v>61.978999999999999</v>
      </c>
      <c r="AP467" s="23">
        <v>94.195999999999998</v>
      </c>
      <c r="AQ467" s="23">
        <v>18.998000000000001</v>
      </c>
      <c r="AR467" s="23">
        <v>35.450000000000003</v>
      </c>
      <c r="AS467" s="23">
        <v>29.88</v>
      </c>
      <c r="AT467" s="23">
        <v>74.691999999999993</v>
      </c>
      <c r="AU467" s="23">
        <v>81.39</v>
      </c>
      <c r="AX467" s="54">
        <f t="shared" si="1390"/>
        <v>0</v>
      </c>
      <c r="AY467" s="54">
        <f t="shared" si="1391"/>
        <v>0</v>
      </c>
      <c r="AZ467" s="54">
        <f t="shared" si="1392"/>
        <v>0</v>
      </c>
      <c r="BA467" s="54">
        <f t="shared" si="1393"/>
        <v>0</v>
      </c>
      <c r="BB467" s="54">
        <f t="shared" si="1394"/>
        <v>0</v>
      </c>
      <c r="BC467" s="54">
        <f t="shared" si="1395"/>
        <v>0</v>
      </c>
      <c r="BD467" s="54">
        <f t="shared" si="1396"/>
        <v>0</v>
      </c>
      <c r="BE467" s="54">
        <f t="shared" si="1397"/>
        <v>0</v>
      </c>
      <c r="BF467" s="54">
        <f t="shared" si="1398"/>
        <v>0</v>
      </c>
      <c r="BG467" s="54">
        <f t="shared" si="1399"/>
        <v>0</v>
      </c>
      <c r="BH467" s="54">
        <f t="shared" si="1400"/>
        <v>0</v>
      </c>
      <c r="BI467" s="54">
        <f t="shared" si="1401"/>
        <v>0</v>
      </c>
      <c r="BJ467" s="54">
        <f t="shared" si="1402"/>
        <v>0</v>
      </c>
      <c r="BK467" s="54">
        <f t="shared" si="1403"/>
        <v>0</v>
      </c>
      <c r="BL467" s="54">
        <f t="shared" si="1404"/>
        <v>0</v>
      </c>
      <c r="BM467" s="42"/>
      <c r="BO467" s="54">
        <f>'Norm-coeff'!$C$2+$AX467*'Norm-coeff'!$D$2+$AY467*'Norm-coeff'!$E$2+$AZ467*'Norm-coeff'!$F$2+$BA467*'Norm-coeff'!$G$2+$BB467*'Norm-coeff'!$H$2+$BC467*'Norm-coeff'!$I$2+$BD467*'Norm-coeff'!$J$2+$BE467*'Norm-coeff'!$K$2+$BF467*'Norm-coeff'!$L$2+$BG467*'Norm-coeff'!$M$2+$BH467*'Norm-coeff'!$N$2+$BI467*'Norm-coeff'!$O$2</f>
        <v>5.4045421474420303</v>
      </c>
      <c r="BP467" s="54">
        <f>'Norm-coeff'!$C$3+$AX467*'Norm-coeff'!$D$3+$AY467*'Norm-coeff'!$E$3+$AZ467*'Norm-coeff'!$F$3+$BA467*'Norm-coeff'!$G$3+$BB467*'Norm-coeff'!$H$3+$BC467*'Norm-coeff'!$I$3+$BD467*'Norm-coeff'!$J$3+$BE467*'Norm-coeff'!$K$3+$BF467*'Norm-coeff'!$L$3+$BG467*'Norm-coeff'!$M$3+$BH467*'Norm-coeff'!$N$3+$BI467*'Norm-coeff'!$O$3</f>
        <v>3.15319116612705</v>
      </c>
      <c r="BQ467" s="54">
        <f>'Norm-coeff'!$C$4+$AX467*'Norm-coeff'!$D$4+$AY467*'Norm-coeff'!$E$4+$AZ467*'Norm-coeff'!$F$4+$BA467*'Norm-coeff'!$G$4+$BB467*'Norm-coeff'!$H$4+$BC467*'Norm-coeff'!$I$4+$BD467*'Norm-coeff'!$J$4+$BE467*'Norm-coeff'!$K$4+$BF467*'Norm-coeff'!$L$4+$BG467*'Norm-coeff'!$M$4+$BH467*'Norm-coeff'!$N$4+$BI467*'Norm-coeff'!$O$4</f>
        <v>1.42115649462768</v>
      </c>
      <c r="BR467" s="54">
        <f>'Norm-coeff'!$C$5+$AX467*'Norm-coeff'!$D$5+$AY467*'Norm-coeff'!$E$5+$AZ467*'Norm-coeff'!$F$5+$BA467*'Norm-coeff'!$G$5+$BB467*'Norm-coeff'!$H$5+$BC467*'Norm-coeff'!$I$5+$BD467*'Norm-coeff'!$J$5+$BE467*'Norm-coeff'!$K$5+$BF467*'Norm-coeff'!$L$5+$BG467*'Norm-coeff'!$M$5+$BH467*'Norm-coeff'!$N$5+$BI467*'Norm-coeff'!$O$5</f>
        <v>1.0553329241296201</v>
      </c>
      <c r="BS467" s="54">
        <f>'Norm-coeff'!$C$6+$AX467*'Norm-coeff'!$D$6+$AY467*'Norm-coeff'!$E$6+$AZ467*'Norm-coeff'!$F$6+$BA467*'Norm-coeff'!$G$6+$BB467*'Norm-coeff'!$H$6+$BC467*'Norm-coeff'!$I$6+$BD467*'Norm-coeff'!$J$6+$BE467*'Norm-coeff'!$K$6+$BF467*'Norm-coeff'!$L$6+$BG467*'Norm-coeff'!$M$6+$BH467*'Norm-coeff'!$N$6+$BI467*'Norm-coeff'!$O$6</f>
        <v>-1.48700885495103E-2</v>
      </c>
      <c r="BT467" s="54">
        <f>'Norm-coeff'!$C$7+$AX467*'Norm-coeff'!$D$7+$AY467*'Norm-coeff'!$E$7+$AZ467*'Norm-coeff'!$F$7+$BA467*'Norm-coeff'!$G$7+$BB467*'Norm-coeff'!$H$7+$BC467*'Norm-coeff'!$I$7+$BD467*'Norm-coeff'!$J$7+$BE467*'Norm-coeff'!$K$7+$BF467*'Norm-coeff'!$L$7+$BG467*'Norm-coeff'!$M$7+$BH467*'Norm-coeff'!$N$7+$BI467*'Norm-coeff'!$O$7</f>
        <v>2.0907583608832998</v>
      </c>
      <c r="BU467" s="54">
        <f>'Norm-coeff'!$C$8+$AX467*'Norm-coeff'!$D$8+$AY467*'Norm-coeff'!$E$8+$AZ467*'Norm-coeff'!$F$8+$BA467*'Norm-coeff'!$G$8+$BB467*'Norm-coeff'!$H$8+$BC467*'Norm-coeff'!$I$8+$BD467*'Norm-coeff'!$J$8+$BE467*'Norm-coeff'!$K$8+$BF467*'Norm-coeff'!$L$8+$BG467*'Norm-coeff'!$M$8+$BH467*'Norm-coeff'!$N$8+$BI467*'Norm-coeff'!$O$8</f>
        <v>0.65894159836244504</v>
      </c>
      <c r="BV467" s="54">
        <f>'Norm-coeff'!$C$9+$AX467*'Norm-coeff'!$D$9+$AY467*'Norm-coeff'!$E$9+$AZ467*'Norm-coeff'!$F$9+$BA467*'Norm-coeff'!$G$9+$BB467*'Norm-coeff'!$H$9+$BC467*'Norm-coeff'!$I$9+$BD467*'Norm-coeff'!$J$9+$BE467*'Norm-coeff'!$K$9+$BF467*'Norm-coeff'!$L$9+$BG467*'Norm-coeff'!$M$9+$BH467*'Norm-coeff'!$N$9+$BI467*'Norm-coeff'!$O$9</f>
        <v>1.48961085014701</v>
      </c>
      <c r="BW467" s="54">
        <f>'Norm-coeff'!$C$10+$AX467*'Norm-coeff'!$D$10+$AY467*'Norm-coeff'!$E$10+$AZ467*'Norm-coeff'!$F$10+$BA467*'Norm-coeff'!$G$10+$BB467*'Norm-coeff'!$H$10+$BC467*'Norm-coeff'!$I$10+$BD467*'Norm-coeff'!$J$10+$BE467*'Norm-coeff'!$K$10+$BF467*'Norm-coeff'!$L$10+$BG467*'Norm-coeff'!$M$10+$BH467*'Norm-coeff'!$N$10+$BI467*'Norm-coeff'!$O$10</f>
        <v>1.42058735749591</v>
      </c>
      <c r="BX467" s="54">
        <f>'Norm-coeff'!$C$11+$AX467*'Norm-coeff'!$D$11+$AY467*'Norm-coeff'!$E$11+$AZ467*'Norm-coeff'!$F$11+$BA467*'Norm-coeff'!$G$11+$BB467*'Norm-coeff'!$H$11+$BC467*'Norm-coeff'!$I$11+$BD467*'Norm-coeff'!$J$11+$BE467*'Norm-coeff'!$K$11+$BF467*'Norm-coeff'!$L$11+$BG467*'Norm-coeff'!$M$11+$BH467*'Norm-coeff'!$N$11+$BI467*'Norm-coeff'!$O$11</f>
        <v>0.221233014421479</v>
      </c>
      <c r="BY467" s="54">
        <f>'Norm-coeff'!$C$12+$AX467*'Norm-coeff'!$D$12+$AY467*'Norm-coeff'!$E$12+$AZ467*'Norm-coeff'!$F$12+$BA467*'Norm-coeff'!$G$12+$BB467*'Norm-coeff'!$H$12+$BC467*'Norm-coeff'!$I$12+$BD467*'Norm-coeff'!$J$12+$BE467*'Norm-coeff'!$K$12+$BF467*'Norm-coeff'!$L$12+$BG467*'Norm-coeff'!$M$12+$BH467*'Norm-coeff'!$N$12+$BI467*'Norm-coeff'!$O$12</f>
        <v>0.283527502056037</v>
      </c>
      <c r="BZ467" s="54">
        <f>'Norm-coeff'!$C$13+$AX467*'Norm-coeff'!$D$13+$AY467*'Norm-coeff'!$E$13+$AZ467*'Norm-coeff'!$F$13+$BA467*'Norm-coeff'!$G$13+$BB467*'Norm-coeff'!$H$13+$BC467*'Norm-coeff'!$I$13+$BD467*'Norm-coeff'!$J$13+$BE467*'Norm-coeff'!$K$13+$BF467*'Norm-coeff'!$L$13+$BG467*'Norm-coeff'!$M$13+$BH467*'Norm-coeff'!$N$13+$BI467*'Norm-coeff'!$O$13</f>
        <v>-4.1864930554451202E-2</v>
      </c>
      <c r="CA467" s="54">
        <f>'Norm-coeff'!$C$14+$AX467*'Norm-coeff'!$D$14+$AY467*'Norm-coeff'!$E$14+$AZ467*'Norm-coeff'!$F$14+$BA467*'Norm-coeff'!$G$14+$BB467*'Norm-coeff'!$H$14+$BC467*'Norm-coeff'!$I$14+$BD467*'Norm-coeff'!$J$14+$BE467*'Norm-coeff'!$K$14+$BF467*'Norm-coeff'!$L$14+$BG467*'Norm-coeff'!$M$14+$BH467*'Norm-coeff'!$N$14+$BI467*'Norm-coeff'!$O$14</f>
        <v>4.2526983164477103</v>
      </c>
      <c r="CC467" s="54">
        <f t="shared" si="1529"/>
        <v>0</v>
      </c>
      <c r="CG467" s="54">
        <f t="shared" si="1405"/>
        <v>0</v>
      </c>
      <c r="CH467" s="54">
        <f t="shared" si="1383"/>
        <v>0</v>
      </c>
      <c r="CI467" s="54">
        <f t="shared" si="1406"/>
        <v>0</v>
      </c>
      <c r="CJ467" s="56">
        <f t="shared" si="1407"/>
        <v>0</v>
      </c>
      <c r="CK467" s="54">
        <f t="shared" si="1408"/>
        <v>0</v>
      </c>
      <c r="CL467" s="54">
        <f t="shared" si="1409"/>
        <v>0</v>
      </c>
      <c r="CM467" s="54">
        <f t="shared" si="1410"/>
        <v>0</v>
      </c>
      <c r="CN467" s="54">
        <f t="shared" si="1411"/>
        <v>0</v>
      </c>
      <c r="CO467" s="54">
        <f t="shared" si="1412"/>
        <v>0</v>
      </c>
      <c r="CP467" s="54">
        <f t="shared" si="1413"/>
        <v>0</v>
      </c>
      <c r="CQ467" s="54">
        <f t="shared" si="1414"/>
        <v>0</v>
      </c>
      <c r="CR467" s="54">
        <f t="shared" si="1415"/>
        <v>0</v>
      </c>
      <c r="CS467" s="54">
        <f t="shared" si="1416"/>
        <v>0</v>
      </c>
      <c r="CU467" s="54">
        <f t="shared" si="1417"/>
        <v>0</v>
      </c>
      <c r="CV467" s="54">
        <f t="shared" si="1418"/>
        <v>0</v>
      </c>
      <c r="CW467" s="54">
        <f t="shared" si="1419"/>
        <v>0</v>
      </c>
      <c r="CX467" s="54">
        <f t="shared" si="1420"/>
        <v>0</v>
      </c>
      <c r="CZ467" s="54">
        <f t="shared" si="1421"/>
        <v>0</v>
      </c>
      <c r="DA467" s="54">
        <f t="shared" si="1422"/>
        <v>0</v>
      </c>
      <c r="DB467" s="54">
        <f t="shared" si="1423"/>
        <v>0</v>
      </c>
      <c r="DC467" s="54">
        <f t="shared" si="1424"/>
        <v>0</v>
      </c>
      <c r="DD467" s="54">
        <f t="shared" si="1425"/>
        <v>0</v>
      </c>
      <c r="DE467" s="54">
        <f t="shared" si="1426"/>
        <v>0</v>
      </c>
      <c r="DF467" s="54">
        <f t="shared" si="1427"/>
        <v>0</v>
      </c>
      <c r="DG467" s="54">
        <f t="shared" si="1428"/>
        <v>2</v>
      </c>
      <c r="DH467" s="71">
        <f t="shared" si="1429"/>
        <v>0</v>
      </c>
      <c r="DI467" s="71">
        <f t="shared" si="1430"/>
        <v>0</v>
      </c>
      <c r="DJ467" s="54">
        <f t="shared" si="1431"/>
        <v>0</v>
      </c>
      <c r="DK467" s="54">
        <f t="shared" si="1432"/>
        <v>2</v>
      </c>
      <c r="DL467" s="4">
        <f t="shared" si="1357"/>
        <v>0</v>
      </c>
      <c r="DM467" s="3">
        <f t="shared" si="1433"/>
        <v>0</v>
      </c>
      <c r="DN467" s="3">
        <f t="shared" si="1434"/>
        <v>0</v>
      </c>
      <c r="DO467" s="4" t="e">
        <f t="shared" si="1435"/>
        <v>#DIV/0!</v>
      </c>
      <c r="DP467" s="57"/>
      <c r="DQ467" s="57"/>
      <c r="DR467" s="56">
        <f t="shared" si="1358"/>
        <v>2</v>
      </c>
      <c r="DS467" s="56">
        <f t="shared" si="1359"/>
        <v>0</v>
      </c>
      <c r="DT467" s="38">
        <f t="shared" si="1360"/>
        <v>0</v>
      </c>
      <c r="DU467" s="38">
        <f t="shared" si="1436"/>
        <v>2</v>
      </c>
      <c r="DV467" s="38">
        <f t="shared" si="1361"/>
        <v>0</v>
      </c>
      <c r="DW467" s="39">
        <f t="shared" si="1362"/>
        <v>0</v>
      </c>
      <c r="DX467" s="39">
        <f t="shared" si="1363"/>
        <v>0</v>
      </c>
      <c r="DY467" s="39">
        <f t="shared" si="1364"/>
        <v>0</v>
      </c>
      <c r="DZ467" s="39">
        <f t="shared" si="1365"/>
        <v>0</v>
      </c>
      <c r="EA467" s="39">
        <f t="shared" si="1366"/>
        <v>0</v>
      </c>
      <c r="EB467" s="37" t="e">
        <f t="shared" si="1437"/>
        <v>#DIV/0!</v>
      </c>
      <c r="EC467" s="37" t="e">
        <f t="shared" si="1438"/>
        <v>#DIV/0!</v>
      </c>
      <c r="ED467" s="37" t="e">
        <f t="shared" si="1439"/>
        <v>#DIV/0!</v>
      </c>
      <c r="EE467" s="37" t="e">
        <f t="shared" si="1440"/>
        <v>#DIV/0!</v>
      </c>
      <c r="EF467" s="39" t="e">
        <f t="shared" si="1441"/>
        <v>#DIV/0!</v>
      </c>
      <c r="EG467" s="37" t="e">
        <f t="shared" si="1442"/>
        <v>#DIV/0!</v>
      </c>
      <c r="EH467" s="37" t="e">
        <f t="shared" si="1443"/>
        <v>#DIV/0!</v>
      </c>
      <c r="EI467" s="11" t="b">
        <f t="shared" si="1444"/>
        <v>1</v>
      </c>
      <c r="EJ467" s="11" t="b">
        <f t="shared" si="1445"/>
        <v>0</v>
      </c>
      <c r="EK467" s="39" t="e">
        <f t="shared" si="1446"/>
        <v>#DIV/0!</v>
      </c>
      <c r="EL467" s="39" t="e">
        <f t="shared" si="1447"/>
        <v>#DIV/0!</v>
      </c>
      <c r="EM467" s="39" t="e">
        <f t="shared" si="1448"/>
        <v>#DIV/0!</v>
      </c>
      <c r="EN467" s="39" t="e">
        <f t="shared" si="1449"/>
        <v>#DIV/0!</v>
      </c>
      <c r="EO467" s="39" t="e">
        <f t="shared" si="1450"/>
        <v>#DIV/0!</v>
      </c>
      <c r="EP467" s="39" t="e">
        <f t="shared" si="1451"/>
        <v>#DIV/0!</v>
      </c>
      <c r="EQ467" s="39" t="e">
        <f t="shared" si="1452"/>
        <v>#DIV/0!</v>
      </c>
      <c r="ER467" s="39" t="e">
        <f t="shared" si="1453"/>
        <v>#DIV/0!</v>
      </c>
      <c r="ES467" s="58" t="str">
        <f t="shared" si="1454"/>
        <v>(OH,F,Cl)-dominate amphibole</v>
      </c>
      <c r="ET467" s="58" t="e">
        <f t="shared" si="1455"/>
        <v>#N/A</v>
      </c>
      <c r="EU467" s="56">
        <f t="shared" si="1367"/>
        <v>0</v>
      </c>
      <c r="EV467" s="56">
        <f t="shared" si="1368"/>
        <v>0</v>
      </c>
      <c r="EW467" s="56">
        <f t="shared" si="1369"/>
        <v>0</v>
      </c>
      <c r="EX467" s="56">
        <f t="shared" si="1370"/>
        <v>0</v>
      </c>
      <c r="EY467" s="56">
        <f t="shared" si="1371"/>
        <v>0</v>
      </c>
      <c r="EZ467" s="56">
        <f t="shared" si="1372"/>
        <v>0</v>
      </c>
      <c r="FA467" s="39">
        <f t="shared" si="1373"/>
        <v>0</v>
      </c>
      <c r="FB467" s="39">
        <f t="shared" si="1374"/>
        <v>0</v>
      </c>
      <c r="FC467" s="54">
        <f t="shared" si="1375"/>
        <v>0</v>
      </c>
      <c r="FD467" s="54">
        <f t="shared" si="1376"/>
        <v>0</v>
      </c>
      <c r="FE467" s="39">
        <f t="shared" si="1377"/>
        <v>0</v>
      </c>
      <c r="FF467" s="54">
        <f t="shared" si="1378"/>
        <v>0</v>
      </c>
      <c r="FG467" s="39">
        <f t="shared" si="1379"/>
        <v>0</v>
      </c>
      <c r="FH467" s="39">
        <f t="shared" si="1456"/>
        <v>0</v>
      </c>
      <c r="FI467" s="39">
        <f t="shared" si="1457"/>
        <v>0</v>
      </c>
      <c r="FJ467" s="39">
        <f t="shared" si="1458"/>
        <v>0</v>
      </c>
      <c r="FK467" s="39" t="e">
        <f t="shared" si="1459"/>
        <v>#DIV/0!</v>
      </c>
      <c r="FL467" s="39" t="e">
        <f t="shared" si="1460"/>
        <v>#DIV/0!</v>
      </c>
      <c r="FM467" s="39" t="e">
        <f t="shared" si="1461"/>
        <v>#DIV/0!</v>
      </c>
      <c r="FN467" s="39">
        <f t="shared" si="1462"/>
        <v>1</v>
      </c>
      <c r="FO467" s="39">
        <f t="shared" si="1380"/>
        <v>0</v>
      </c>
      <c r="FP467" s="39">
        <f t="shared" si="1381"/>
        <v>0</v>
      </c>
      <c r="FQ467" s="39">
        <f t="shared" si="1382"/>
        <v>0</v>
      </c>
      <c r="FR467" s="39">
        <f t="shared" si="1463"/>
        <v>0</v>
      </c>
      <c r="FS467" s="39">
        <f t="shared" si="1464"/>
        <v>0</v>
      </c>
      <c r="FU467" s="39" t="e">
        <f t="shared" si="1465"/>
        <v>#DIV/0!</v>
      </c>
      <c r="FV467" s="39" t="e">
        <f t="shared" si="1466"/>
        <v>#DIV/0!</v>
      </c>
      <c r="FW467" s="39" t="e">
        <f t="shared" si="1467"/>
        <v>#DIV/0!</v>
      </c>
      <c r="FY467" s="39" t="e">
        <f t="shared" si="1468"/>
        <v>#DIV/0!</v>
      </c>
      <c r="FZ467" s="39" t="e">
        <f t="shared" si="1469"/>
        <v>#DIV/0!</v>
      </c>
      <c r="GA467" s="39" t="e">
        <f t="shared" si="1470"/>
        <v>#DIV/0!</v>
      </c>
      <c r="GB467" s="39" t="e">
        <f t="shared" si="1471"/>
        <v>#DIV/0!</v>
      </c>
      <c r="GC467" s="39" t="e">
        <f t="shared" si="1472"/>
        <v>#DIV/0!</v>
      </c>
      <c r="GD467" s="39" t="e">
        <f t="shared" si="1473"/>
        <v>#DIV/0!</v>
      </c>
      <c r="GE467" s="39" t="e">
        <f t="shared" si="1474"/>
        <v>#DIV/0!</v>
      </c>
      <c r="GF467" s="39" t="e">
        <f t="shared" si="1475"/>
        <v>#DIV/0!</v>
      </c>
      <c r="GG467" s="39" t="e">
        <f t="shared" si="1476"/>
        <v>#DIV/0!</v>
      </c>
      <c r="GH467" s="39" t="e">
        <f t="shared" si="1477"/>
        <v>#DIV/0!</v>
      </c>
      <c r="GI467" s="39"/>
      <c r="GJ467" s="39" t="e">
        <f t="shared" si="1478"/>
        <v>#DIV/0!</v>
      </c>
      <c r="GK467" s="39" t="e">
        <f t="shared" si="1479"/>
        <v>#DIV/0!</v>
      </c>
      <c r="GL467" s="39" t="e">
        <f t="shared" si="1480"/>
        <v>#DIV/0!</v>
      </c>
      <c r="GM467" s="39" t="e">
        <f t="shared" si="1481"/>
        <v>#DIV/0!</v>
      </c>
      <c r="GN467" s="39" t="e">
        <f t="shared" si="1482"/>
        <v>#DIV/0!</v>
      </c>
      <c r="GO467" s="57"/>
      <c r="GP467" s="57" t="e">
        <f t="shared" si="1483"/>
        <v>#DIV/0!</v>
      </c>
      <c r="GQ467" s="59" t="e">
        <f t="shared" si="1484"/>
        <v>#DIV/0!</v>
      </c>
      <c r="GR467" s="41" t="e">
        <f t="shared" si="1485"/>
        <v>#DIV/0!</v>
      </c>
      <c r="GS467" s="57" t="e">
        <f t="shared" si="1486"/>
        <v>#DIV/0!</v>
      </c>
      <c r="GT467" s="57" t="e">
        <f t="shared" si="1487"/>
        <v>#DIV/0!</v>
      </c>
      <c r="GU467" s="57" t="e">
        <f t="shared" si="1488"/>
        <v>#DIV/0!</v>
      </c>
      <c r="GV467" s="57"/>
      <c r="GW467" s="42" t="e">
        <f t="shared" si="1489"/>
        <v>#DIV/0!</v>
      </c>
      <c r="GX467" s="42" t="e">
        <f t="shared" si="1490"/>
        <v>#DIV/0!</v>
      </c>
      <c r="GY467" s="42" t="e">
        <f t="shared" si="1491"/>
        <v>#DIV/0!</v>
      </c>
      <c r="GZ467" s="57"/>
      <c r="HA467" s="2" t="e">
        <f t="shared" si="1492"/>
        <v>#DIV/0!</v>
      </c>
      <c r="HB467" s="2" t="e">
        <f t="shared" si="1493"/>
        <v>#DIV/0!</v>
      </c>
      <c r="HC467" s="2" t="e">
        <f t="shared" si="1494"/>
        <v>#DIV/0!</v>
      </c>
      <c r="HD467" s="2" t="e">
        <f t="shared" si="1495"/>
        <v>#DIV/0!</v>
      </c>
      <c r="HE467" s="2" t="e">
        <f t="shared" si="1496"/>
        <v>#DIV/0!</v>
      </c>
      <c r="HF467" s="2" t="e">
        <f t="shared" si="1497"/>
        <v>#DIV/0!</v>
      </c>
      <c r="HG467" s="2" t="e">
        <f t="shared" si="1498"/>
        <v>#DIV/0!</v>
      </c>
      <c r="HH467" s="2" t="e">
        <f t="shared" si="1499"/>
        <v>#DIV/0!</v>
      </c>
      <c r="HI467" s="2" t="e">
        <f t="shared" si="1500"/>
        <v>#DIV/0!</v>
      </c>
      <c r="HJ467" s="11" t="e">
        <f t="shared" si="1501"/>
        <v>#DIV/0!</v>
      </c>
      <c r="HK467" s="60" t="e">
        <f t="shared" si="1502"/>
        <v>#DIV/0!</v>
      </c>
      <c r="HL467" s="57"/>
      <c r="HM467" s="57" t="e">
        <f t="shared" si="1503"/>
        <v>#DIV/0!</v>
      </c>
      <c r="HN467" s="57" t="e">
        <f t="shared" si="1504"/>
        <v>#DIV/0!</v>
      </c>
      <c r="HO467" s="57" t="e">
        <f t="shared" si="1505"/>
        <v>#DIV/0!</v>
      </c>
      <c r="HP467" s="57" t="e">
        <f t="shared" si="1506"/>
        <v>#DIV/0!</v>
      </c>
      <c r="HQ467" s="57" t="e">
        <f t="shared" si="1507"/>
        <v>#DIV/0!</v>
      </c>
      <c r="HR467" s="57"/>
      <c r="HS467" s="57" t="e">
        <f t="shared" si="1508"/>
        <v>#DIV/0!</v>
      </c>
      <c r="HT467" s="57" t="e">
        <f t="shared" si="1509"/>
        <v>#DIV/0!</v>
      </c>
      <c r="HU467" s="57" t="e">
        <f t="shared" si="1510"/>
        <v>#DIV/0!</v>
      </c>
      <c r="HV467" s="57" t="e">
        <f t="shared" si="1511"/>
        <v>#DIV/0!</v>
      </c>
      <c r="HW467" s="57" t="e">
        <f t="shared" si="1512"/>
        <v>#DIV/0!</v>
      </c>
      <c r="HX467" s="57"/>
      <c r="HY467" s="57" t="e">
        <f t="shared" si="1513"/>
        <v>#DIV/0!</v>
      </c>
      <c r="HZ467" s="57" t="e">
        <f t="shared" si="1514"/>
        <v>#DIV/0!</v>
      </c>
      <c r="IA467" s="57"/>
      <c r="IB467" s="61">
        <f t="shared" si="1515"/>
        <v>0</v>
      </c>
      <c r="IC467" s="57" t="str">
        <f t="shared" si="1516"/>
        <v/>
      </c>
      <c r="ID467" s="42"/>
      <c r="IE467" s="2" t="str">
        <f t="shared" si="1517"/>
        <v/>
      </c>
      <c r="IF467" s="60" t="e">
        <f t="shared" si="1518"/>
        <v>#DIV/0!</v>
      </c>
      <c r="IG467" s="60" t="str">
        <f t="shared" si="1519"/>
        <v/>
      </c>
      <c r="IH467" s="60" t="str">
        <f t="shared" si="1520"/>
        <v>zinco-</v>
      </c>
      <c r="II467" s="60" t="str">
        <f t="shared" si="1521"/>
        <v>mangano-</v>
      </c>
      <c r="IJ467" s="60" t="e">
        <f t="shared" si="1522"/>
        <v>#DIV/0!</v>
      </c>
      <c r="IK467" s="60" t="e">
        <f t="shared" si="1523"/>
        <v>#DIV/0!</v>
      </c>
      <c r="IL467" s="60" t="e">
        <f t="shared" si="1524"/>
        <v>#DIV/0!</v>
      </c>
      <c r="IM467" s="60" t="e">
        <f t="shared" si="1525"/>
        <v>#DIV/0!</v>
      </c>
      <c r="IN467" s="60" t="str">
        <f t="shared" si="1526"/>
        <v/>
      </c>
      <c r="IO467" s="60" t="str">
        <f t="shared" si="1527"/>
        <v/>
      </c>
      <c r="IP467" s="57"/>
      <c r="IQ467" s="57" t="str">
        <f t="shared" si="1528"/>
        <v>ERROR!!</v>
      </c>
    </row>
    <row r="468" spans="24:251">
      <c r="X468" s="29">
        <f t="shared" si="1384"/>
        <v>0</v>
      </c>
      <c r="Y468" s="29">
        <f t="shared" si="1385"/>
        <v>0</v>
      </c>
      <c r="Z468" s="29" t="e">
        <f t="shared" si="1386"/>
        <v>#DIV/0!</v>
      </c>
      <c r="AA468" s="29" t="e">
        <f t="shared" si="1387"/>
        <v>#DIV/0!</v>
      </c>
      <c r="AB468" s="29" t="e">
        <f t="shared" si="1388"/>
        <v>#DIV/0!</v>
      </c>
      <c r="AC468" s="29" t="e">
        <f t="shared" si="1389"/>
        <v>#DIV/0!</v>
      </c>
      <c r="AF468" s="23">
        <v>60.084299999999999</v>
      </c>
      <c r="AG468" s="23">
        <v>79.878799999999998</v>
      </c>
      <c r="AH468" s="23">
        <v>101.96120000000001</v>
      </c>
      <c r="AI468" s="23">
        <v>151.99039999999999</v>
      </c>
      <c r="AJ468" s="23">
        <v>159.69</v>
      </c>
      <c r="AK468" s="23">
        <v>71.846400000000003</v>
      </c>
      <c r="AL468" s="23">
        <v>70.9375</v>
      </c>
      <c r="AM468" s="23">
        <v>40.304400000000001</v>
      </c>
      <c r="AN468" s="23">
        <v>56.077399999999997</v>
      </c>
      <c r="AO468" s="23">
        <v>61.978999999999999</v>
      </c>
      <c r="AP468" s="23">
        <v>94.195999999999998</v>
      </c>
      <c r="AQ468" s="23">
        <v>18.998000000000001</v>
      </c>
      <c r="AR468" s="23">
        <v>35.450000000000003</v>
      </c>
      <c r="AS468" s="23">
        <v>29.88</v>
      </c>
      <c r="AT468" s="23">
        <v>74.691999999999993</v>
      </c>
      <c r="AU468" s="23">
        <v>81.39</v>
      </c>
      <c r="AX468" s="54">
        <f t="shared" si="1390"/>
        <v>0</v>
      </c>
      <c r="AY468" s="54">
        <f t="shared" si="1391"/>
        <v>0</v>
      </c>
      <c r="AZ468" s="54">
        <f t="shared" si="1392"/>
        <v>0</v>
      </c>
      <c r="BA468" s="54">
        <f t="shared" si="1393"/>
        <v>0</v>
      </c>
      <c r="BB468" s="54">
        <f t="shared" si="1394"/>
        <v>0</v>
      </c>
      <c r="BC468" s="54">
        <f t="shared" si="1395"/>
        <v>0</v>
      </c>
      <c r="BD468" s="54">
        <f t="shared" si="1396"/>
        <v>0</v>
      </c>
      <c r="BE468" s="54">
        <f t="shared" si="1397"/>
        <v>0</v>
      </c>
      <c r="BF468" s="54">
        <f t="shared" si="1398"/>
        <v>0</v>
      </c>
      <c r="BG468" s="54">
        <f t="shared" si="1399"/>
        <v>0</v>
      </c>
      <c r="BH468" s="54">
        <f t="shared" si="1400"/>
        <v>0</v>
      </c>
      <c r="BI468" s="54">
        <f t="shared" si="1401"/>
        <v>0</v>
      </c>
      <c r="BJ468" s="54">
        <f t="shared" si="1402"/>
        <v>0</v>
      </c>
      <c r="BK468" s="54">
        <f t="shared" si="1403"/>
        <v>0</v>
      </c>
      <c r="BL468" s="54">
        <f t="shared" si="1404"/>
        <v>0</v>
      </c>
      <c r="BM468" s="42"/>
      <c r="BO468" s="54">
        <f>'Norm-coeff'!$C$2+$AX468*'Norm-coeff'!$D$2+$AY468*'Norm-coeff'!$E$2+$AZ468*'Norm-coeff'!$F$2+$BA468*'Norm-coeff'!$G$2+$BB468*'Norm-coeff'!$H$2+$BC468*'Norm-coeff'!$I$2+$BD468*'Norm-coeff'!$J$2+$BE468*'Norm-coeff'!$K$2+$BF468*'Norm-coeff'!$L$2+$BG468*'Norm-coeff'!$M$2+$BH468*'Norm-coeff'!$N$2+$BI468*'Norm-coeff'!$O$2</f>
        <v>5.4045421474420303</v>
      </c>
      <c r="BP468" s="54">
        <f>'Norm-coeff'!$C$3+$AX468*'Norm-coeff'!$D$3+$AY468*'Norm-coeff'!$E$3+$AZ468*'Norm-coeff'!$F$3+$BA468*'Norm-coeff'!$G$3+$BB468*'Norm-coeff'!$H$3+$BC468*'Norm-coeff'!$I$3+$BD468*'Norm-coeff'!$J$3+$BE468*'Norm-coeff'!$K$3+$BF468*'Norm-coeff'!$L$3+$BG468*'Norm-coeff'!$M$3+$BH468*'Norm-coeff'!$N$3+$BI468*'Norm-coeff'!$O$3</f>
        <v>3.15319116612705</v>
      </c>
      <c r="BQ468" s="54">
        <f>'Norm-coeff'!$C$4+$AX468*'Norm-coeff'!$D$4+$AY468*'Norm-coeff'!$E$4+$AZ468*'Norm-coeff'!$F$4+$BA468*'Norm-coeff'!$G$4+$BB468*'Norm-coeff'!$H$4+$BC468*'Norm-coeff'!$I$4+$BD468*'Norm-coeff'!$J$4+$BE468*'Norm-coeff'!$K$4+$BF468*'Norm-coeff'!$L$4+$BG468*'Norm-coeff'!$M$4+$BH468*'Norm-coeff'!$N$4+$BI468*'Norm-coeff'!$O$4</f>
        <v>1.42115649462768</v>
      </c>
      <c r="BR468" s="54">
        <f>'Norm-coeff'!$C$5+$AX468*'Norm-coeff'!$D$5+$AY468*'Norm-coeff'!$E$5+$AZ468*'Norm-coeff'!$F$5+$BA468*'Norm-coeff'!$G$5+$BB468*'Norm-coeff'!$H$5+$BC468*'Norm-coeff'!$I$5+$BD468*'Norm-coeff'!$J$5+$BE468*'Norm-coeff'!$K$5+$BF468*'Norm-coeff'!$L$5+$BG468*'Norm-coeff'!$M$5+$BH468*'Norm-coeff'!$N$5+$BI468*'Norm-coeff'!$O$5</f>
        <v>1.0553329241296201</v>
      </c>
      <c r="BS468" s="54">
        <f>'Norm-coeff'!$C$6+$AX468*'Norm-coeff'!$D$6+$AY468*'Norm-coeff'!$E$6+$AZ468*'Norm-coeff'!$F$6+$BA468*'Norm-coeff'!$G$6+$BB468*'Norm-coeff'!$H$6+$BC468*'Norm-coeff'!$I$6+$BD468*'Norm-coeff'!$J$6+$BE468*'Norm-coeff'!$K$6+$BF468*'Norm-coeff'!$L$6+$BG468*'Norm-coeff'!$M$6+$BH468*'Norm-coeff'!$N$6+$BI468*'Norm-coeff'!$O$6</f>
        <v>-1.48700885495103E-2</v>
      </c>
      <c r="BT468" s="54">
        <f>'Norm-coeff'!$C$7+$AX468*'Norm-coeff'!$D$7+$AY468*'Norm-coeff'!$E$7+$AZ468*'Norm-coeff'!$F$7+$BA468*'Norm-coeff'!$G$7+$BB468*'Norm-coeff'!$H$7+$BC468*'Norm-coeff'!$I$7+$BD468*'Norm-coeff'!$J$7+$BE468*'Norm-coeff'!$K$7+$BF468*'Norm-coeff'!$L$7+$BG468*'Norm-coeff'!$M$7+$BH468*'Norm-coeff'!$N$7+$BI468*'Norm-coeff'!$O$7</f>
        <v>2.0907583608832998</v>
      </c>
      <c r="BU468" s="54">
        <f>'Norm-coeff'!$C$8+$AX468*'Norm-coeff'!$D$8+$AY468*'Norm-coeff'!$E$8+$AZ468*'Norm-coeff'!$F$8+$BA468*'Norm-coeff'!$G$8+$BB468*'Norm-coeff'!$H$8+$BC468*'Norm-coeff'!$I$8+$BD468*'Norm-coeff'!$J$8+$BE468*'Norm-coeff'!$K$8+$BF468*'Norm-coeff'!$L$8+$BG468*'Norm-coeff'!$M$8+$BH468*'Norm-coeff'!$N$8+$BI468*'Norm-coeff'!$O$8</f>
        <v>0.65894159836244504</v>
      </c>
      <c r="BV468" s="54">
        <f>'Norm-coeff'!$C$9+$AX468*'Norm-coeff'!$D$9+$AY468*'Norm-coeff'!$E$9+$AZ468*'Norm-coeff'!$F$9+$BA468*'Norm-coeff'!$G$9+$BB468*'Norm-coeff'!$H$9+$BC468*'Norm-coeff'!$I$9+$BD468*'Norm-coeff'!$J$9+$BE468*'Norm-coeff'!$K$9+$BF468*'Norm-coeff'!$L$9+$BG468*'Norm-coeff'!$M$9+$BH468*'Norm-coeff'!$N$9+$BI468*'Norm-coeff'!$O$9</f>
        <v>1.48961085014701</v>
      </c>
      <c r="BW468" s="54">
        <f>'Norm-coeff'!$C$10+$AX468*'Norm-coeff'!$D$10+$AY468*'Norm-coeff'!$E$10+$AZ468*'Norm-coeff'!$F$10+$BA468*'Norm-coeff'!$G$10+$BB468*'Norm-coeff'!$H$10+$BC468*'Norm-coeff'!$I$10+$BD468*'Norm-coeff'!$J$10+$BE468*'Norm-coeff'!$K$10+$BF468*'Norm-coeff'!$L$10+$BG468*'Norm-coeff'!$M$10+$BH468*'Norm-coeff'!$N$10+$BI468*'Norm-coeff'!$O$10</f>
        <v>1.42058735749591</v>
      </c>
      <c r="BX468" s="54">
        <f>'Norm-coeff'!$C$11+$AX468*'Norm-coeff'!$D$11+$AY468*'Norm-coeff'!$E$11+$AZ468*'Norm-coeff'!$F$11+$BA468*'Norm-coeff'!$G$11+$BB468*'Norm-coeff'!$H$11+$BC468*'Norm-coeff'!$I$11+$BD468*'Norm-coeff'!$J$11+$BE468*'Norm-coeff'!$K$11+$BF468*'Norm-coeff'!$L$11+$BG468*'Norm-coeff'!$M$11+$BH468*'Norm-coeff'!$N$11+$BI468*'Norm-coeff'!$O$11</f>
        <v>0.221233014421479</v>
      </c>
      <c r="BY468" s="54">
        <f>'Norm-coeff'!$C$12+$AX468*'Norm-coeff'!$D$12+$AY468*'Norm-coeff'!$E$12+$AZ468*'Norm-coeff'!$F$12+$BA468*'Norm-coeff'!$G$12+$BB468*'Norm-coeff'!$H$12+$BC468*'Norm-coeff'!$I$12+$BD468*'Norm-coeff'!$J$12+$BE468*'Norm-coeff'!$K$12+$BF468*'Norm-coeff'!$L$12+$BG468*'Norm-coeff'!$M$12+$BH468*'Norm-coeff'!$N$12+$BI468*'Norm-coeff'!$O$12</f>
        <v>0.283527502056037</v>
      </c>
      <c r="BZ468" s="54">
        <f>'Norm-coeff'!$C$13+$AX468*'Norm-coeff'!$D$13+$AY468*'Norm-coeff'!$E$13+$AZ468*'Norm-coeff'!$F$13+$BA468*'Norm-coeff'!$G$13+$BB468*'Norm-coeff'!$H$13+$BC468*'Norm-coeff'!$I$13+$BD468*'Norm-coeff'!$J$13+$BE468*'Norm-coeff'!$K$13+$BF468*'Norm-coeff'!$L$13+$BG468*'Norm-coeff'!$M$13+$BH468*'Norm-coeff'!$N$13+$BI468*'Norm-coeff'!$O$13</f>
        <v>-4.1864930554451202E-2</v>
      </c>
      <c r="CA468" s="54">
        <f>'Norm-coeff'!$C$14+$AX468*'Norm-coeff'!$D$14+$AY468*'Norm-coeff'!$E$14+$AZ468*'Norm-coeff'!$F$14+$BA468*'Norm-coeff'!$G$14+$BB468*'Norm-coeff'!$H$14+$BC468*'Norm-coeff'!$I$14+$BD468*'Norm-coeff'!$J$14+$BE468*'Norm-coeff'!$K$14+$BF468*'Norm-coeff'!$L$14+$BG468*'Norm-coeff'!$M$14+$BH468*'Norm-coeff'!$N$14+$BI468*'Norm-coeff'!$O$14</f>
        <v>4.2526983164477103</v>
      </c>
      <c r="CC468" s="54">
        <f t="shared" si="1529"/>
        <v>0</v>
      </c>
      <c r="CG468" s="54">
        <f t="shared" si="1405"/>
        <v>0</v>
      </c>
      <c r="CH468" s="54">
        <f t="shared" si="1383"/>
        <v>0</v>
      </c>
      <c r="CI468" s="54">
        <f t="shared" si="1406"/>
        <v>0</v>
      </c>
      <c r="CJ468" s="56">
        <f t="shared" si="1407"/>
        <v>0</v>
      </c>
      <c r="CK468" s="54">
        <f t="shared" si="1408"/>
        <v>0</v>
      </c>
      <c r="CL468" s="54">
        <f t="shared" si="1409"/>
        <v>0</v>
      </c>
      <c r="CM468" s="54">
        <f t="shared" si="1410"/>
        <v>0</v>
      </c>
      <c r="CN468" s="54">
        <f t="shared" si="1411"/>
        <v>0</v>
      </c>
      <c r="CO468" s="54">
        <f t="shared" si="1412"/>
        <v>0</v>
      </c>
      <c r="CP468" s="54">
        <f t="shared" si="1413"/>
        <v>0</v>
      </c>
      <c r="CQ468" s="54">
        <f t="shared" si="1414"/>
        <v>0</v>
      </c>
      <c r="CR468" s="54">
        <f t="shared" si="1415"/>
        <v>0</v>
      </c>
      <c r="CS468" s="54">
        <f t="shared" si="1416"/>
        <v>0</v>
      </c>
      <c r="CU468" s="54">
        <f t="shared" si="1417"/>
        <v>0</v>
      </c>
      <c r="CV468" s="54">
        <f t="shared" si="1418"/>
        <v>0</v>
      </c>
      <c r="CW468" s="54">
        <f t="shared" si="1419"/>
        <v>0</v>
      </c>
      <c r="CX468" s="54">
        <f t="shared" si="1420"/>
        <v>0</v>
      </c>
      <c r="CZ468" s="54">
        <f t="shared" si="1421"/>
        <v>0</v>
      </c>
      <c r="DA468" s="54">
        <f t="shared" si="1422"/>
        <v>0</v>
      </c>
      <c r="DB468" s="54">
        <f t="shared" si="1423"/>
        <v>0</v>
      </c>
      <c r="DC468" s="54">
        <f t="shared" si="1424"/>
        <v>0</v>
      </c>
      <c r="DD468" s="54">
        <f t="shared" si="1425"/>
        <v>0</v>
      </c>
      <c r="DE468" s="54">
        <f t="shared" si="1426"/>
        <v>0</v>
      </c>
      <c r="DF468" s="54">
        <f t="shared" si="1427"/>
        <v>0</v>
      </c>
      <c r="DG468" s="54">
        <f t="shared" si="1428"/>
        <v>2</v>
      </c>
      <c r="DH468" s="71">
        <f t="shared" si="1429"/>
        <v>0</v>
      </c>
      <c r="DI468" s="71">
        <f t="shared" si="1430"/>
        <v>0</v>
      </c>
      <c r="DJ468" s="54">
        <f t="shared" si="1431"/>
        <v>0</v>
      </c>
      <c r="DK468" s="54">
        <f t="shared" si="1432"/>
        <v>2</v>
      </c>
      <c r="DL468" s="4">
        <f t="shared" si="1357"/>
        <v>0</v>
      </c>
      <c r="DM468" s="3">
        <f t="shared" si="1433"/>
        <v>0</v>
      </c>
      <c r="DN468" s="3">
        <f t="shared" si="1434"/>
        <v>0</v>
      </c>
      <c r="DO468" s="4" t="e">
        <f t="shared" si="1435"/>
        <v>#DIV/0!</v>
      </c>
      <c r="DP468" s="57"/>
      <c r="DQ468" s="57"/>
      <c r="DR468" s="56">
        <f t="shared" si="1358"/>
        <v>2</v>
      </c>
      <c r="DS468" s="56">
        <f t="shared" si="1359"/>
        <v>0</v>
      </c>
      <c r="DT468" s="38">
        <f t="shared" si="1360"/>
        <v>0</v>
      </c>
      <c r="DU468" s="38">
        <f t="shared" si="1436"/>
        <v>2</v>
      </c>
      <c r="DV468" s="38">
        <f t="shared" si="1361"/>
        <v>0</v>
      </c>
      <c r="DW468" s="39">
        <f t="shared" si="1362"/>
        <v>0</v>
      </c>
      <c r="DX468" s="39">
        <f t="shared" si="1363"/>
        <v>0</v>
      </c>
      <c r="DY468" s="39">
        <f t="shared" si="1364"/>
        <v>0</v>
      </c>
      <c r="DZ468" s="39">
        <f t="shared" si="1365"/>
        <v>0</v>
      </c>
      <c r="EA468" s="39">
        <f t="shared" si="1366"/>
        <v>0</v>
      </c>
      <c r="EB468" s="37" t="e">
        <f t="shared" si="1437"/>
        <v>#DIV/0!</v>
      </c>
      <c r="EC468" s="37" t="e">
        <f t="shared" si="1438"/>
        <v>#DIV/0!</v>
      </c>
      <c r="ED468" s="37" t="e">
        <f t="shared" si="1439"/>
        <v>#DIV/0!</v>
      </c>
      <c r="EE468" s="37" t="e">
        <f t="shared" si="1440"/>
        <v>#DIV/0!</v>
      </c>
      <c r="EF468" s="39" t="e">
        <f t="shared" si="1441"/>
        <v>#DIV/0!</v>
      </c>
      <c r="EG468" s="37" t="e">
        <f t="shared" si="1442"/>
        <v>#DIV/0!</v>
      </c>
      <c r="EH468" s="37" t="e">
        <f t="shared" si="1443"/>
        <v>#DIV/0!</v>
      </c>
      <c r="EI468" s="11" t="b">
        <f t="shared" si="1444"/>
        <v>1</v>
      </c>
      <c r="EJ468" s="11" t="b">
        <f t="shared" si="1445"/>
        <v>0</v>
      </c>
      <c r="EK468" s="39" t="e">
        <f t="shared" si="1446"/>
        <v>#DIV/0!</v>
      </c>
      <c r="EL468" s="39" t="e">
        <f t="shared" si="1447"/>
        <v>#DIV/0!</v>
      </c>
      <c r="EM468" s="39" t="e">
        <f t="shared" si="1448"/>
        <v>#DIV/0!</v>
      </c>
      <c r="EN468" s="39" t="e">
        <f t="shared" si="1449"/>
        <v>#DIV/0!</v>
      </c>
      <c r="EO468" s="39" t="e">
        <f t="shared" si="1450"/>
        <v>#DIV/0!</v>
      </c>
      <c r="EP468" s="39" t="e">
        <f t="shared" si="1451"/>
        <v>#DIV/0!</v>
      </c>
      <c r="EQ468" s="39" t="e">
        <f t="shared" si="1452"/>
        <v>#DIV/0!</v>
      </c>
      <c r="ER468" s="39" t="e">
        <f t="shared" si="1453"/>
        <v>#DIV/0!</v>
      </c>
      <c r="ES468" s="58" t="str">
        <f t="shared" si="1454"/>
        <v>(OH,F,Cl)-dominate amphibole</v>
      </c>
      <c r="ET468" s="58" t="e">
        <f t="shared" si="1455"/>
        <v>#N/A</v>
      </c>
      <c r="EU468" s="56">
        <f t="shared" si="1367"/>
        <v>0</v>
      </c>
      <c r="EV468" s="56">
        <f t="shared" si="1368"/>
        <v>0</v>
      </c>
      <c r="EW468" s="56">
        <f t="shared" si="1369"/>
        <v>0</v>
      </c>
      <c r="EX468" s="56">
        <f t="shared" si="1370"/>
        <v>0</v>
      </c>
      <c r="EY468" s="56">
        <f t="shared" si="1371"/>
        <v>0</v>
      </c>
      <c r="EZ468" s="56">
        <f t="shared" si="1372"/>
        <v>0</v>
      </c>
      <c r="FA468" s="39">
        <f t="shared" si="1373"/>
        <v>0</v>
      </c>
      <c r="FB468" s="39">
        <f t="shared" si="1374"/>
        <v>0</v>
      </c>
      <c r="FC468" s="54">
        <f t="shared" si="1375"/>
        <v>0</v>
      </c>
      <c r="FD468" s="54">
        <f t="shared" si="1376"/>
        <v>0</v>
      </c>
      <c r="FE468" s="39">
        <f t="shared" si="1377"/>
        <v>0</v>
      </c>
      <c r="FF468" s="54">
        <f t="shared" si="1378"/>
        <v>0</v>
      </c>
      <c r="FG468" s="39">
        <f t="shared" si="1379"/>
        <v>0</v>
      </c>
      <c r="FH468" s="39">
        <f t="shared" si="1456"/>
        <v>0</v>
      </c>
      <c r="FI468" s="39">
        <f t="shared" si="1457"/>
        <v>0</v>
      </c>
      <c r="FJ468" s="39">
        <f t="shared" si="1458"/>
        <v>0</v>
      </c>
      <c r="FK468" s="39" t="e">
        <f t="shared" si="1459"/>
        <v>#DIV/0!</v>
      </c>
      <c r="FL468" s="39" t="e">
        <f t="shared" si="1460"/>
        <v>#DIV/0!</v>
      </c>
      <c r="FM468" s="39" t="e">
        <f t="shared" si="1461"/>
        <v>#DIV/0!</v>
      </c>
      <c r="FN468" s="39">
        <f t="shared" si="1462"/>
        <v>1</v>
      </c>
      <c r="FO468" s="39">
        <f t="shared" si="1380"/>
        <v>0</v>
      </c>
      <c r="FP468" s="39">
        <f t="shared" si="1381"/>
        <v>0</v>
      </c>
      <c r="FQ468" s="39">
        <f t="shared" si="1382"/>
        <v>0</v>
      </c>
      <c r="FR468" s="39">
        <f t="shared" si="1463"/>
        <v>0</v>
      </c>
      <c r="FS468" s="39">
        <f t="shared" si="1464"/>
        <v>0</v>
      </c>
      <c r="FU468" s="39" t="e">
        <f t="shared" si="1465"/>
        <v>#DIV/0!</v>
      </c>
      <c r="FV468" s="39" t="e">
        <f t="shared" si="1466"/>
        <v>#DIV/0!</v>
      </c>
      <c r="FW468" s="39" t="e">
        <f t="shared" si="1467"/>
        <v>#DIV/0!</v>
      </c>
      <c r="FY468" s="39" t="e">
        <f t="shared" si="1468"/>
        <v>#DIV/0!</v>
      </c>
      <c r="FZ468" s="39" t="e">
        <f t="shared" si="1469"/>
        <v>#DIV/0!</v>
      </c>
      <c r="GA468" s="39" t="e">
        <f t="shared" si="1470"/>
        <v>#DIV/0!</v>
      </c>
      <c r="GB468" s="39" t="e">
        <f t="shared" si="1471"/>
        <v>#DIV/0!</v>
      </c>
      <c r="GC468" s="39" t="e">
        <f t="shared" si="1472"/>
        <v>#DIV/0!</v>
      </c>
      <c r="GD468" s="39" t="e">
        <f t="shared" si="1473"/>
        <v>#DIV/0!</v>
      </c>
      <c r="GE468" s="39" t="e">
        <f t="shared" si="1474"/>
        <v>#DIV/0!</v>
      </c>
      <c r="GF468" s="39" t="e">
        <f t="shared" si="1475"/>
        <v>#DIV/0!</v>
      </c>
      <c r="GG468" s="39" t="e">
        <f t="shared" si="1476"/>
        <v>#DIV/0!</v>
      </c>
      <c r="GH468" s="39" t="e">
        <f t="shared" si="1477"/>
        <v>#DIV/0!</v>
      </c>
      <c r="GI468" s="39"/>
      <c r="GJ468" s="39" t="e">
        <f t="shared" si="1478"/>
        <v>#DIV/0!</v>
      </c>
      <c r="GK468" s="39" t="e">
        <f t="shared" si="1479"/>
        <v>#DIV/0!</v>
      </c>
      <c r="GL468" s="39" t="e">
        <f t="shared" si="1480"/>
        <v>#DIV/0!</v>
      </c>
      <c r="GM468" s="39" t="e">
        <f t="shared" si="1481"/>
        <v>#DIV/0!</v>
      </c>
      <c r="GN468" s="39" t="e">
        <f t="shared" si="1482"/>
        <v>#DIV/0!</v>
      </c>
      <c r="GO468" s="57"/>
      <c r="GP468" s="57" t="e">
        <f t="shared" si="1483"/>
        <v>#DIV/0!</v>
      </c>
      <c r="GQ468" s="59" t="e">
        <f t="shared" si="1484"/>
        <v>#DIV/0!</v>
      </c>
      <c r="GR468" s="41" t="e">
        <f t="shared" si="1485"/>
        <v>#DIV/0!</v>
      </c>
      <c r="GS468" s="57" t="e">
        <f t="shared" si="1486"/>
        <v>#DIV/0!</v>
      </c>
      <c r="GT468" s="57" t="e">
        <f t="shared" si="1487"/>
        <v>#DIV/0!</v>
      </c>
      <c r="GU468" s="57" t="e">
        <f t="shared" si="1488"/>
        <v>#DIV/0!</v>
      </c>
      <c r="GV468" s="57"/>
      <c r="GW468" s="42" t="e">
        <f t="shared" si="1489"/>
        <v>#DIV/0!</v>
      </c>
      <c r="GX468" s="42" t="e">
        <f t="shared" si="1490"/>
        <v>#DIV/0!</v>
      </c>
      <c r="GY468" s="42" t="e">
        <f t="shared" si="1491"/>
        <v>#DIV/0!</v>
      </c>
      <c r="GZ468" s="57"/>
      <c r="HA468" s="2" t="e">
        <f t="shared" si="1492"/>
        <v>#DIV/0!</v>
      </c>
      <c r="HB468" s="2" t="e">
        <f t="shared" si="1493"/>
        <v>#DIV/0!</v>
      </c>
      <c r="HC468" s="2" t="e">
        <f t="shared" si="1494"/>
        <v>#DIV/0!</v>
      </c>
      <c r="HD468" s="2" t="e">
        <f t="shared" si="1495"/>
        <v>#DIV/0!</v>
      </c>
      <c r="HE468" s="2" t="e">
        <f t="shared" si="1496"/>
        <v>#DIV/0!</v>
      </c>
      <c r="HF468" s="2" t="e">
        <f t="shared" si="1497"/>
        <v>#DIV/0!</v>
      </c>
      <c r="HG468" s="2" t="e">
        <f t="shared" si="1498"/>
        <v>#DIV/0!</v>
      </c>
      <c r="HH468" s="2" t="e">
        <f t="shared" si="1499"/>
        <v>#DIV/0!</v>
      </c>
      <c r="HI468" s="2" t="e">
        <f t="shared" si="1500"/>
        <v>#DIV/0!</v>
      </c>
      <c r="HJ468" s="11" t="e">
        <f t="shared" si="1501"/>
        <v>#DIV/0!</v>
      </c>
      <c r="HK468" s="60" t="e">
        <f t="shared" si="1502"/>
        <v>#DIV/0!</v>
      </c>
      <c r="HL468" s="57"/>
      <c r="HM468" s="57" t="e">
        <f t="shared" si="1503"/>
        <v>#DIV/0!</v>
      </c>
      <c r="HN468" s="57" t="e">
        <f t="shared" si="1504"/>
        <v>#DIV/0!</v>
      </c>
      <c r="HO468" s="57" t="e">
        <f t="shared" si="1505"/>
        <v>#DIV/0!</v>
      </c>
      <c r="HP468" s="57" t="e">
        <f t="shared" si="1506"/>
        <v>#DIV/0!</v>
      </c>
      <c r="HQ468" s="57" t="e">
        <f t="shared" si="1507"/>
        <v>#DIV/0!</v>
      </c>
      <c r="HR468" s="57"/>
      <c r="HS468" s="57" t="e">
        <f t="shared" si="1508"/>
        <v>#DIV/0!</v>
      </c>
      <c r="HT468" s="57" t="e">
        <f t="shared" si="1509"/>
        <v>#DIV/0!</v>
      </c>
      <c r="HU468" s="57" t="e">
        <f t="shared" si="1510"/>
        <v>#DIV/0!</v>
      </c>
      <c r="HV468" s="57" t="e">
        <f t="shared" si="1511"/>
        <v>#DIV/0!</v>
      </c>
      <c r="HW468" s="57" t="e">
        <f t="shared" si="1512"/>
        <v>#DIV/0!</v>
      </c>
      <c r="HX468" s="57"/>
      <c r="HY468" s="57" t="e">
        <f t="shared" si="1513"/>
        <v>#DIV/0!</v>
      </c>
      <c r="HZ468" s="57" t="e">
        <f t="shared" si="1514"/>
        <v>#DIV/0!</v>
      </c>
      <c r="IA468" s="57"/>
      <c r="IB468" s="61">
        <f t="shared" si="1515"/>
        <v>0</v>
      </c>
      <c r="IC468" s="57" t="str">
        <f t="shared" si="1516"/>
        <v/>
      </c>
      <c r="ID468" s="42"/>
      <c r="IE468" s="2" t="str">
        <f t="shared" si="1517"/>
        <v/>
      </c>
      <c r="IF468" s="60" t="e">
        <f t="shared" si="1518"/>
        <v>#DIV/0!</v>
      </c>
      <c r="IG468" s="60" t="str">
        <f t="shared" si="1519"/>
        <v/>
      </c>
      <c r="IH468" s="60" t="str">
        <f t="shared" si="1520"/>
        <v>zinco-</v>
      </c>
      <c r="II468" s="60" t="str">
        <f t="shared" si="1521"/>
        <v>mangano-</v>
      </c>
      <c r="IJ468" s="60" t="e">
        <f t="shared" si="1522"/>
        <v>#DIV/0!</v>
      </c>
      <c r="IK468" s="60" t="e">
        <f t="shared" si="1523"/>
        <v>#DIV/0!</v>
      </c>
      <c r="IL468" s="60" t="e">
        <f t="shared" si="1524"/>
        <v>#DIV/0!</v>
      </c>
      <c r="IM468" s="60" t="e">
        <f t="shared" si="1525"/>
        <v>#DIV/0!</v>
      </c>
      <c r="IN468" s="60" t="str">
        <f t="shared" si="1526"/>
        <v/>
      </c>
      <c r="IO468" s="60" t="str">
        <f t="shared" si="1527"/>
        <v/>
      </c>
      <c r="IP468" s="57"/>
      <c r="IQ468" s="57" t="str">
        <f t="shared" si="1528"/>
        <v>ERROR!!</v>
      </c>
    </row>
    <row r="469" spans="24:251">
      <c r="X469" s="29">
        <f t="shared" si="1384"/>
        <v>0</v>
      </c>
      <c r="Y469" s="29">
        <f t="shared" si="1385"/>
        <v>0</v>
      </c>
      <c r="Z469" s="29" t="e">
        <f t="shared" si="1386"/>
        <v>#DIV/0!</v>
      </c>
      <c r="AA469" s="29" t="e">
        <f t="shared" si="1387"/>
        <v>#DIV/0!</v>
      </c>
      <c r="AB469" s="29" t="e">
        <f t="shared" si="1388"/>
        <v>#DIV/0!</v>
      </c>
      <c r="AC469" s="29" t="e">
        <f t="shared" si="1389"/>
        <v>#DIV/0!</v>
      </c>
      <c r="AF469" s="23">
        <v>60.084299999999999</v>
      </c>
      <c r="AG469" s="23">
        <v>79.878799999999998</v>
      </c>
      <c r="AH469" s="23">
        <v>101.96120000000001</v>
      </c>
      <c r="AI469" s="23">
        <v>151.99039999999999</v>
      </c>
      <c r="AJ469" s="23">
        <v>159.69</v>
      </c>
      <c r="AK469" s="23">
        <v>71.846400000000003</v>
      </c>
      <c r="AL469" s="23">
        <v>70.9375</v>
      </c>
      <c r="AM469" s="23">
        <v>40.304400000000001</v>
      </c>
      <c r="AN469" s="23">
        <v>56.077399999999997</v>
      </c>
      <c r="AO469" s="23">
        <v>61.978999999999999</v>
      </c>
      <c r="AP469" s="23">
        <v>94.195999999999998</v>
      </c>
      <c r="AQ469" s="23">
        <v>18.998000000000001</v>
      </c>
      <c r="AR469" s="23">
        <v>35.450000000000003</v>
      </c>
      <c r="AS469" s="23">
        <v>29.88</v>
      </c>
      <c r="AT469" s="23">
        <v>74.691999999999993</v>
      </c>
      <c r="AU469" s="23">
        <v>81.39</v>
      </c>
      <c r="AX469" s="54">
        <f t="shared" si="1390"/>
        <v>0</v>
      </c>
      <c r="AY469" s="54">
        <f t="shared" si="1391"/>
        <v>0</v>
      </c>
      <c r="AZ469" s="54">
        <f t="shared" si="1392"/>
        <v>0</v>
      </c>
      <c r="BA469" s="54">
        <f t="shared" si="1393"/>
        <v>0</v>
      </c>
      <c r="BB469" s="54">
        <f t="shared" si="1394"/>
        <v>0</v>
      </c>
      <c r="BC469" s="54">
        <f t="shared" si="1395"/>
        <v>0</v>
      </c>
      <c r="BD469" s="54">
        <f t="shared" si="1396"/>
        <v>0</v>
      </c>
      <c r="BE469" s="54">
        <f t="shared" si="1397"/>
        <v>0</v>
      </c>
      <c r="BF469" s="54">
        <f t="shared" si="1398"/>
        <v>0</v>
      </c>
      <c r="BG469" s="54">
        <f t="shared" si="1399"/>
        <v>0</v>
      </c>
      <c r="BH469" s="54">
        <f t="shared" si="1400"/>
        <v>0</v>
      </c>
      <c r="BI469" s="54">
        <f t="shared" si="1401"/>
        <v>0</v>
      </c>
      <c r="BJ469" s="54">
        <f t="shared" si="1402"/>
        <v>0</v>
      </c>
      <c r="BK469" s="54">
        <f t="shared" si="1403"/>
        <v>0</v>
      </c>
      <c r="BL469" s="54">
        <f t="shared" si="1404"/>
        <v>0</v>
      </c>
      <c r="BM469" s="42"/>
      <c r="BO469" s="54">
        <f>'Norm-coeff'!$C$2+$AX469*'Norm-coeff'!$D$2+$AY469*'Norm-coeff'!$E$2+$AZ469*'Norm-coeff'!$F$2+$BA469*'Norm-coeff'!$G$2+$BB469*'Norm-coeff'!$H$2+$BC469*'Norm-coeff'!$I$2+$BD469*'Norm-coeff'!$J$2+$BE469*'Norm-coeff'!$K$2+$BF469*'Norm-coeff'!$L$2+$BG469*'Norm-coeff'!$M$2+$BH469*'Norm-coeff'!$N$2+$BI469*'Norm-coeff'!$O$2</f>
        <v>5.4045421474420303</v>
      </c>
      <c r="BP469" s="54">
        <f>'Norm-coeff'!$C$3+$AX469*'Norm-coeff'!$D$3+$AY469*'Norm-coeff'!$E$3+$AZ469*'Norm-coeff'!$F$3+$BA469*'Norm-coeff'!$G$3+$BB469*'Norm-coeff'!$H$3+$BC469*'Norm-coeff'!$I$3+$BD469*'Norm-coeff'!$J$3+$BE469*'Norm-coeff'!$K$3+$BF469*'Norm-coeff'!$L$3+$BG469*'Norm-coeff'!$M$3+$BH469*'Norm-coeff'!$N$3+$BI469*'Norm-coeff'!$O$3</f>
        <v>3.15319116612705</v>
      </c>
      <c r="BQ469" s="54">
        <f>'Norm-coeff'!$C$4+$AX469*'Norm-coeff'!$D$4+$AY469*'Norm-coeff'!$E$4+$AZ469*'Norm-coeff'!$F$4+$BA469*'Norm-coeff'!$G$4+$BB469*'Norm-coeff'!$H$4+$BC469*'Norm-coeff'!$I$4+$BD469*'Norm-coeff'!$J$4+$BE469*'Norm-coeff'!$K$4+$BF469*'Norm-coeff'!$L$4+$BG469*'Norm-coeff'!$M$4+$BH469*'Norm-coeff'!$N$4+$BI469*'Norm-coeff'!$O$4</f>
        <v>1.42115649462768</v>
      </c>
      <c r="BR469" s="54">
        <f>'Norm-coeff'!$C$5+$AX469*'Norm-coeff'!$D$5+$AY469*'Norm-coeff'!$E$5+$AZ469*'Norm-coeff'!$F$5+$BA469*'Norm-coeff'!$G$5+$BB469*'Norm-coeff'!$H$5+$BC469*'Norm-coeff'!$I$5+$BD469*'Norm-coeff'!$J$5+$BE469*'Norm-coeff'!$K$5+$BF469*'Norm-coeff'!$L$5+$BG469*'Norm-coeff'!$M$5+$BH469*'Norm-coeff'!$N$5+$BI469*'Norm-coeff'!$O$5</f>
        <v>1.0553329241296201</v>
      </c>
      <c r="BS469" s="54">
        <f>'Norm-coeff'!$C$6+$AX469*'Norm-coeff'!$D$6+$AY469*'Norm-coeff'!$E$6+$AZ469*'Norm-coeff'!$F$6+$BA469*'Norm-coeff'!$G$6+$BB469*'Norm-coeff'!$H$6+$BC469*'Norm-coeff'!$I$6+$BD469*'Norm-coeff'!$J$6+$BE469*'Norm-coeff'!$K$6+$BF469*'Norm-coeff'!$L$6+$BG469*'Norm-coeff'!$M$6+$BH469*'Norm-coeff'!$N$6+$BI469*'Norm-coeff'!$O$6</f>
        <v>-1.48700885495103E-2</v>
      </c>
      <c r="BT469" s="54">
        <f>'Norm-coeff'!$C$7+$AX469*'Norm-coeff'!$D$7+$AY469*'Norm-coeff'!$E$7+$AZ469*'Norm-coeff'!$F$7+$BA469*'Norm-coeff'!$G$7+$BB469*'Norm-coeff'!$H$7+$BC469*'Norm-coeff'!$I$7+$BD469*'Norm-coeff'!$J$7+$BE469*'Norm-coeff'!$K$7+$BF469*'Norm-coeff'!$L$7+$BG469*'Norm-coeff'!$M$7+$BH469*'Norm-coeff'!$N$7+$BI469*'Norm-coeff'!$O$7</f>
        <v>2.0907583608832998</v>
      </c>
      <c r="BU469" s="54">
        <f>'Norm-coeff'!$C$8+$AX469*'Norm-coeff'!$D$8+$AY469*'Norm-coeff'!$E$8+$AZ469*'Norm-coeff'!$F$8+$BA469*'Norm-coeff'!$G$8+$BB469*'Norm-coeff'!$H$8+$BC469*'Norm-coeff'!$I$8+$BD469*'Norm-coeff'!$J$8+$BE469*'Norm-coeff'!$K$8+$BF469*'Norm-coeff'!$L$8+$BG469*'Norm-coeff'!$M$8+$BH469*'Norm-coeff'!$N$8+$BI469*'Norm-coeff'!$O$8</f>
        <v>0.65894159836244504</v>
      </c>
      <c r="BV469" s="54">
        <f>'Norm-coeff'!$C$9+$AX469*'Norm-coeff'!$D$9+$AY469*'Norm-coeff'!$E$9+$AZ469*'Norm-coeff'!$F$9+$BA469*'Norm-coeff'!$G$9+$BB469*'Norm-coeff'!$H$9+$BC469*'Norm-coeff'!$I$9+$BD469*'Norm-coeff'!$J$9+$BE469*'Norm-coeff'!$K$9+$BF469*'Norm-coeff'!$L$9+$BG469*'Norm-coeff'!$M$9+$BH469*'Norm-coeff'!$N$9+$BI469*'Norm-coeff'!$O$9</f>
        <v>1.48961085014701</v>
      </c>
      <c r="BW469" s="54">
        <f>'Norm-coeff'!$C$10+$AX469*'Norm-coeff'!$D$10+$AY469*'Norm-coeff'!$E$10+$AZ469*'Norm-coeff'!$F$10+$BA469*'Norm-coeff'!$G$10+$BB469*'Norm-coeff'!$H$10+$BC469*'Norm-coeff'!$I$10+$BD469*'Norm-coeff'!$J$10+$BE469*'Norm-coeff'!$K$10+$BF469*'Norm-coeff'!$L$10+$BG469*'Norm-coeff'!$M$10+$BH469*'Norm-coeff'!$N$10+$BI469*'Norm-coeff'!$O$10</f>
        <v>1.42058735749591</v>
      </c>
      <c r="BX469" s="54">
        <f>'Norm-coeff'!$C$11+$AX469*'Norm-coeff'!$D$11+$AY469*'Norm-coeff'!$E$11+$AZ469*'Norm-coeff'!$F$11+$BA469*'Norm-coeff'!$G$11+$BB469*'Norm-coeff'!$H$11+$BC469*'Norm-coeff'!$I$11+$BD469*'Norm-coeff'!$J$11+$BE469*'Norm-coeff'!$K$11+$BF469*'Norm-coeff'!$L$11+$BG469*'Norm-coeff'!$M$11+$BH469*'Norm-coeff'!$N$11+$BI469*'Norm-coeff'!$O$11</f>
        <v>0.221233014421479</v>
      </c>
      <c r="BY469" s="54">
        <f>'Norm-coeff'!$C$12+$AX469*'Norm-coeff'!$D$12+$AY469*'Norm-coeff'!$E$12+$AZ469*'Norm-coeff'!$F$12+$BA469*'Norm-coeff'!$G$12+$BB469*'Norm-coeff'!$H$12+$BC469*'Norm-coeff'!$I$12+$BD469*'Norm-coeff'!$J$12+$BE469*'Norm-coeff'!$K$12+$BF469*'Norm-coeff'!$L$12+$BG469*'Norm-coeff'!$M$12+$BH469*'Norm-coeff'!$N$12+$BI469*'Norm-coeff'!$O$12</f>
        <v>0.283527502056037</v>
      </c>
      <c r="BZ469" s="54">
        <f>'Norm-coeff'!$C$13+$AX469*'Norm-coeff'!$D$13+$AY469*'Norm-coeff'!$E$13+$AZ469*'Norm-coeff'!$F$13+$BA469*'Norm-coeff'!$G$13+$BB469*'Norm-coeff'!$H$13+$BC469*'Norm-coeff'!$I$13+$BD469*'Norm-coeff'!$J$13+$BE469*'Norm-coeff'!$K$13+$BF469*'Norm-coeff'!$L$13+$BG469*'Norm-coeff'!$M$13+$BH469*'Norm-coeff'!$N$13+$BI469*'Norm-coeff'!$O$13</f>
        <v>-4.1864930554451202E-2</v>
      </c>
      <c r="CA469" s="54">
        <f>'Norm-coeff'!$C$14+$AX469*'Norm-coeff'!$D$14+$AY469*'Norm-coeff'!$E$14+$AZ469*'Norm-coeff'!$F$14+$BA469*'Norm-coeff'!$G$14+$BB469*'Norm-coeff'!$H$14+$BC469*'Norm-coeff'!$I$14+$BD469*'Norm-coeff'!$J$14+$BE469*'Norm-coeff'!$K$14+$BF469*'Norm-coeff'!$L$14+$BG469*'Norm-coeff'!$M$14+$BH469*'Norm-coeff'!$N$14+$BI469*'Norm-coeff'!$O$14</f>
        <v>4.2526983164477103</v>
      </c>
      <c r="CC469" s="54">
        <f t="shared" si="1529"/>
        <v>0</v>
      </c>
      <c r="CG469" s="54">
        <f t="shared" si="1405"/>
        <v>0</v>
      </c>
      <c r="CH469" s="54">
        <f t="shared" si="1383"/>
        <v>0</v>
      </c>
      <c r="CI469" s="54">
        <f t="shared" si="1406"/>
        <v>0</v>
      </c>
      <c r="CJ469" s="56">
        <f t="shared" si="1407"/>
        <v>0</v>
      </c>
      <c r="CK469" s="54">
        <f t="shared" si="1408"/>
        <v>0</v>
      </c>
      <c r="CL469" s="54">
        <f t="shared" si="1409"/>
        <v>0</v>
      </c>
      <c r="CM469" s="54">
        <f t="shared" si="1410"/>
        <v>0</v>
      </c>
      <c r="CN469" s="54">
        <f t="shared" si="1411"/>
        <v>0</v>
      </c>
      <c r="CO469" s="54">
        <f t="shared" si="1412"/>
        <v>0</v>
      </c>
      <c r="CP469" s="54">
        <f t="shared" si="1413"/>
        <v>0</v>
      </c>
      <c r="CQ469" s="54">
        <f t="shared" si="1414"/>
        <v>0</v>
      </c>
      <c r="CR469" s="54">
        <f t="shared" si="1415"/>
        <v>0</v>
      </c>
      <c r="CS469" s="54">
        <f t="shared" si="1416"/>
        <v>0</v>
      </c>
      <c r="CU469" s="54">
        <f t="shared" si="1417"/>
        <v>0</v>
      </c>
      <c r="CV469" s="54">
        <f t="shared" si="1418"/>
        <v>0</v>
      </c>
      <c r="CW469" s="54">
        <f t="shared" si="1419"/>
        <v>0</v>
      </c>
      <c r="CX469" s="54">
        <f t="shared" si="1420"/>
        <v>0</v>
      </c>
      <c r="CZ469" s="54">
        <f t="shared" si="1421"/>
        <v>0</v>
      </c>
      <c r="DA469" s="54">
        <f t="shared" si="1422"/>
        <v>0</v>
      </c>
      <c r="DB469" s="54">
        <f t="shared" si="1423"/>
        <v>0</v>
      </c>
      <c r="DC469" s="54">
        <f t="shared" si="1424"/>
        <v>0</v>
      </c>
      <c r="DD469" s="54">
        <f t="shared" si="1425"/>
        <v>0</v>
      </c>
      <c r="DE469" s="54">
        <f t="shared" si="1426"/>
        <v>0</v>
      </c>
      <c r="DF469" s="54">
        <f t="shared" si="1427"/>
        <v>0</v>
      </c>
      <c r="DG469" s="54">
        <f t="shared" si="1428"/>
        <v>2</v>
      </c>
      <c r="DH469" s="71">
        <f t="shared" si="1429"/>
        <v>0</v>
      </c>
      <c r="DI469" s="71">
        <f t="shared" si="1430"/>
        <v>0</v>
      </c>
      <c r="DJ469" s="54">
        <f t="shared" si="1431"/>
        <v>0</v>
      </c>
      <c r="DK469" s="54">
        <f t="shared" si="1432"/>
        <v>2</v>
      </c>
      <c r="DL469" s="4">
        <f t="shared" si="1357"/>
        <v>0</v>
      </c>
      <c r="DM469" s="3">
        <f t="shared" si="1433"/>
        <v>0</v>
      </c>
      <c r="DN469" s="3">
        <f t="shared" si="1434"/>
        <v>0</v>
      </c>
      <c r="DO469" s="4" t="e">
        <f t="shared" si="1435"/>
        <v>#DIV/0!</v>
      </c>
      <c r="DP469" s="57"/>
      <c r="DQ469" s="57"/>
      <c r="DR469" s="56">
        <f t="shared" si="1358"/>
        <v>2</v>
      </c>
      <c r="DS469" s="56">
        <f t="shared" si="1359"/>
        <v>0</v>
      </c>
      <c r="DT469" s="38">
        <f t="shared" si="1360"/>
        <v>0</v>
      </c>
      <c r="DU469" s="38">
        <f t="shared" si="1436"/>
        <v>2</v>
      </c>
      <c r="DV469" s="38">
        <f t="shared" si="1361"/>
        <v>0</v>
      </c>
      <c r="DW469" s="39">
        <f t="shared" si="1362"/>
        <v>0</v>
      </c>
      <c r="DX469" s="39">
        <f t="shared" si="1363"/>
        <v>0</v>
      </c>
      <c r="DY469" s="39">
        <f t="shared" si="1364"/>
        <v>0</v>
      </c>
      <c r="DZ469" s="39">
        <f t="shared" si="1365"/>
        <v>0</v>
      </c>
      <c r="EA469" s="39">
        <f t="shared" si="1366"/>
        <v>0</v>
      </c>
      <c r="EB469" s="37" t="e">
        <f t="shared" si="1437"/>
        <v>#DIV/0!</v>
      </c>
      <c r="EC469" s="37" t="e">
        <f t="shared" si="1438"/>
        <v>#DIV/0!</v>
      </c>
      <c r="ED469" s="37" t="e">
        <f t="shared" si="1439"/>
        <v>#DIV/0!</v>
      </c>
      <c r="EE469" s="37" t="e">
        <f t="shared" si="1440"/>
        <v>#DIV/0!</v>
      </c>
      <c r="EF469" s="39" t="e">
        <f t="shared" si="1441"/>
        <v>#DIV/0!</v>
      </c>
      <c r="EG469" s="37" t="e">
        <f t="shared" si="1442"/>
        <v>#DIV/0!</v>
      </c>
      <c r="EH469" s="37" t="e">
        <f t="shared" si="1443"/>
        <v>#DIV/0!</v>
      </c>
      <c r="EI469" s="11" t="b">
        <f t="shared" si="1444"/>
        <v>1</v>
      </c>
      <c r="EJ469" s="11" t="b">
        <f t="shared" si="1445"/>
        <v>0</v>
      </c>
      <c r="EK469" s="39" t="e">
        <f t="shared" si="1446"/>
        <v>#DIV/0!</v>
      </c>
      <c r="EL469" s="39" t="e">
        <f t="shared" si="1447"/>
        <v>#DIV/0!</v>
      </c>
      <c r="EM469" s="39" t="e">
        <f t="shared" si="1448"/>
        <v>#DIV/0!</v>
      </c>
      <c r="EN469" s="39" t="e">
        <f t="shared" si="1449"/>
        <v>#DIV/0!</v>
      </c>
      <c r="EO469" s="39" t="e">
        <f t="shared" si="1450"/>
        <v>#DIV/0!</v>
      </c>
      <c r="EP469" s="39" t="e">
        <f t="shared" si="1451"/>
        <v>#DIV/0!</v>
      </c>
      <c r="EQ469" s="39" t="e">
        <f t="shared" si="1452"/>
        <v>#DIV/0!</v>
      </c>
      <c r="ER469" s="39" t="e">
        <f t="shared" si="1453"/>
        <v>#DIV/0!</v>
      </c>
      <c r="ES469" s="58" t="str">
        <f t="shared" si="1454"/>
        <v>(OH,F,Cl)-dominate amphibole</v>
      </c>
      <c r="ET469" s="58" t="e">
        <f t="shared" si="1455"/>
        <v>#N/A</v>
      </c>
      <c r="EU469" s="56">
        <f t="shared" si="1367"/>
        <v>0</v>
      </c>
      <c r="EV469" s="56">
        <f t="shared" si="1368"/>
        <v>0</v>
      </c>
      <c r="EW469" s="56">
        <f t="shared" si="1369"/>
        <v>0</v>
      </c>
      <c r="EX469" s="56">
        <f t="shared" si="1370"/>
        <v>0</v>
      </c>
      <c r="EY469" s="56">
        <f t="shared" si="1371"/>
        <v>0</v>
      </c>
      <c r="EZ469" s="56">
        <f t="shared" si="1372"/>
        <v>0</v>
      </c>
      <c r="FA469" s="39">
        <f t="shared" si="1373"/>
        <v>0</v>
      </c>
      <c r="FB469" s="39">
        <f t="shared" si="1374"/>
        <v>0</v>
      </c>
      <c r="FC469" s="54">
        <f t="shared" si="1375"/>
        <v>0</v>
      </c>
      <c r="FD469" s="54">
        <f t="shared" si="1376"/>
        <v>0</v>
      </c>
      <c r="FE469" s="39">
        <f t="shared" si="1377"/>
        <v>0</v>
      </c>
      <c r="FF469" s="54">
        <f t="shared" si="1378"/>
        <v>0</v>
      </c>
      <c r="FG469" s="39">
        <f t="shared" si="1379"/>
        <v>0</v>
      </c>
      <c r="FH469" s="39">
        <f t="shared" si="1456"/>
        <v>0</v>
      </c>
      <c r="FI469" s="39">
        <f t="shared" si="1457"/>
        <v>0</v>
      </c>
      <c r="FJ469" s="39">
        <f t="shared" si="1458"/>
        <v>0</v>
      </c>
      <c r="FK469" s="39" t="e">
        <f t="shared" si="1459"/>
        <v>#DIV/0!</v>
      </c>
      <c r="FL469" s="39" t="e">
        <f t="shared" si="1460"/>
        <v>#DIV/0!</v>
      </c>
      <c r="FM469" s="39" t="e">
        <f t="shared" si="1461"/>
        <v>#DIV/0!</v>
      </c>
      <c r="FN469" s="39">
        <f t="shared" si="1462"/>
        <v>1</v>
      </c>
      <c r="FO469" s="39">
        <f t="shared" si="1380"/>
        <v>0</v>
      </c>
      <c r="FP469" s="39">
        <f t="shared" si="1381"/>
        <v>0</v>
      </c>
      <c r="FQ469" s="39">
        <f t="shared" si="1382"/>
        <v>0</v>
      </c>
      <c r="FR469" s="39">
        <f t="shared" si="1463"/>
        <v>0</v>
      </c>
      <c r="FS469" s="39">
        <f t="shared" si="1464"/>
        <v>0</v>
      </c>
      <c r="FU469" s="39" t="e">
        <f t="shared" si="1465"/>
        <v>#DIV/0!</v>
      </c>
      <c r="FV469" s="39" t="e">
        <f t="shared" si="1466"/>
        <v>#DIV/0!</v>
      </c>
      <c r="FW469" s="39" t="e">
        <f t="shared" si="1467"/>
        <v>#DIV/0!</v>
      </c>
      <c r="FY469" s="39" t="e">
        <f t="shared" si="1468"/>
        <v>#DIV/0!</v>
      </c>
      <c r="FZ469" s="39" t="e">
        <f t="shared" si="1469"/>
        <v>#DIV/0!</v>
      </c>
      <c r="GA469" s="39" t="e">
        <f t="shared" si="1470"/>
        <v>#DIV/0!</v>
      </c>
      <c r="GB469" s="39" t="e">
        <f t="shared" si="1471"/>
        <v>#DIV/0!</v>
      </c>
      <c r="GC469" s="39" t="e">
        <f t="shared" si="1472"/>
        <v>#DIV/0!</v>
      </c>
      <c r="GD469" s="39" t="e">
        <f t="shared" si="1473"/>
        <v>#DIV/0!</v>
      </c>
      <c r="GE469" s="39" t="e">
        <f t="shared" si="1474"/>
        <v>#DIV/0!</v>
      </c>
      <c r="GF469" s="39" t="e">
        <f t="shared" si="1475"/>
        <v>#DIV/0!</v>
      </c>
      <c r="GG469" s="39" t="e">
        <f t="shared" si="1476"/>
        <v>#DIV/0!</v>
      </c>
      <c r="GH469" s="39" t="e">
        <f t="shared" si="1477"/>
        <v>#DIV/0!</v>
      </c>
      <c r="GI469" s="39"/>
      <c r="GJ469" s="39" t="e">
        <f t="shared" si="1478"/>
        <v>#DIV/0!</v>
      </c>
      <c r="GK469" s="39" t="e">
        <f t="shared" si="1479"/>
        <v>#DIV/0!</v>
      </c>
      <c r="GL469" s="39" t="e">
        <f t="shared" si="1480"/>
        <v>#DIV/0!</v>
      </c>
      <c r="GM469" s="39" t="e">
        <f t="shared" si="1481"/>
        <v>#DIV/0!</v>
      </c>
      <c r="GN469" s="39" t="e">
        <f t="shared" si="1482"/>
        <v>#DIV/0!</v>
      </c>
      <c r="GO469" s="57"/>
      <c r="GP469" s="57" t="e">
        <f t="shared" si="1483"/>
        <v>#DIV/0!</v>
      </c>
      <c r="GQ469" s="59" t="e">
        <f t="shared" si="1484"/>
        <v>#DIV/0!</v>
      </c>
      <c r="GR469" s="41" t="e">
        <f t="shared" si="1485"/>
        <v>#DIV/0!</v>
      </c>
      <c r="GS469" s="57" t="e">
        <f t="shared" si="1486"/>
        <v>#DIV/0!</v>
      </c>
      <c r="GT469" s="57" t="e">
        <f t="shared" si="1487"/>
        <v>#DIV/0!</v>
      </c>
      <c r="GU469" s="57" t="e">
        <f t="shared" si="1488"/>
        <v>#DIV/0!</v>
      </c>
      <c r="GV469" s="57"/>
      <c r="GW469" s="42" t="e">
        <f t="shared" si="1489"/>
        <v>#DIV/0!</v>
      </c>
      <c r="GX469" s="42" t="e">
        <f t="shared" si="1490"/>
        <v>#DIV/0!</v>
      </c>
      <c r="GY469" s="42" t="e">
        <f t="shared" si="1491"/>
        <v>#DIV/0!</v>
      </c>
      <c r="GZ469" s="57"/>
      <c r="HA469" s="2" t="e">
        <f t="shared" si="1492"/>
        <v>#DIV/0!</v>
      </c>
      <c r="HB469" s="2" t="e">
        <f t="shared" si="1493"/>
        <v>#DIV/0!</v>
      </c>
      <c r="HC469" s="2" t="e">
        <f t="shared" si="1494"/>
        <v>#DIV/0!</v>
      </c>
      <c r="HD469" s="2" t="e">
        <f t="shared" si="1495"/>
        <v>#DIV/0!</v>
      </c>
      <c r="HE469" s="2" t="e">
        <f t="shared" si="1496"/>
        <v>#DIV/0!</v>
      </c>
      <c r="HF469" s="2" t="e">
        <f t="shared" si="1497"/>
        <v>#DIV/0!</v>
      </c>
      <c r="HG469" s="2" t="e">
        <f t="shared" si="1498"/>
        <v>#DIV/0!</v>
      </c>
      <c r="HH469" s="2" t="e">
        <f t="shared" si="1499"/>
        <v>#DIV/0!</v>
      </c>
      <c r="HI469" s="2" t="e">
        <f t="shared" si="1500"/>
        <v>#DIV/0!</v>
      </c>
      <c r="HJ469" s="11" t="e">
        <f t="shared" si="1501"/>
        <v>#DIV/0!</v>
      </c>
      <c r="HK469" s="60" t="e">
        <f t="shared" si="1502"/>
        <v>#DIV/0!</v>
      </c>
      <c r="HL469" s="57"/>
      <c r="HM469" s="57" t="e">
        <f t="shared" si="1503"/>
        <v>#DIV/0!</v>
      </c>
      <c r="HN469" s="57" t="e">
        <f t="shared" si="1504"/>
        <v>#DIV/0!</v>
      </c>
      <c r="HO469" s="57" t="e">
        <f t="shared" si="1505"/>
        <v>#DIV/0!</v>
      </c>
      <c r="HP469" s="57" t="e">
        <f t="shared" si="1506"/>
        <v>#DIV/0!</v>
      </c>
      <c r="HQ469" s="57" t="e">
        <f t="shared" si="1507"/>
        <v>#DIV/0!</v>
      </c>
      <c r="HR469" s="57"/>
      <c r="HS469" s="57" t="e">
        <f t="shared" si="1508"/>
        <v>#DIV/0!</v>
      </c>
      <c r="HT469" s="57" t="e">
        <f t="shared" si="1509"/>
        <v>#DIV/0!</v>
      </c>
      <c r="HU469" s="57" t="e">
        <f t="shared" si="1510"/>
        <v>#DIV/0!</v>
      </c>
      <c r="HV469" s="57" t="e">
        <f t="shared" si="1511"/>
        <v>#DIV/0!</v>
      </c>
      <c r="HW469" s="57" t="e">
        <f t="shared" si="1512"/>
        <v>#DIV/0!</v>
      </c>
      <c r="HX469" s="57"/>
      <c r="HY469" s="57" t="e">
        <f t="shared" si="1513"/>
        <v>#DIV/0!</v>
      </c>
      <c r="HZ469" s="57" t="e">
        <f t="shared" si="1514"/>
        <v>#DIV/0!</v>
      </c>
      <c r="IA469" s="57"/>
      <c r="IB469" s="61">
        <f t="shared" si="1515"/>
        <v>0</v>
      </c>
      <c r="IC469" s="57" t="str">
        <f t="shared" si="1516"/>
        <v/>
      </c>
      <c r="ID469" s="42"/>
      <c r="IE469" s="2" t="str">
        <f t="shared" si="1517"/>
        <v/>
      </c>
      <c r="IF469" s="60" t="e">
        <f t="shared" si="1518"/>
        <v>#DIV/0!</v>
      </c>
      <c r="IG469" s="60" t="str">
        <f t="shared" si="1519"/>
        <v/>
      </c>
      <c r="IH469" s="60" t="str">
        <f t="shared" si="1520"/>
        <v>zinco-</v>
      </c>
      <c r="II469" s="60" t="str">
        <f t="shared" si="1521"/>
        <v>mangano-</v>
      </c>
      <c r="IJ469" s="60" t="e">
        <f t="shared" si="1522"/>
        <v>#DIV/0!</v>
      </c>
      <c r="IK469" s="60" t="e">
        <f t="shared" si="1523"/>
        <v>#DIV/0!</v>
      </c>
      <c r="IL469" s="60" t="e">
        <f t="shared" si="1524"/>
        <v>#DIV/0!</v>
      </c>
      <c r="IM469" s="60" t="e">
        <f t="shared" si="1525"/>
        <v>#DIV/0!</v>
      </c>
      <c r="IN469" s="60" t="str">
        <f t="shared" si="1526"/>
        <v/>
      </c>
      <c r="IO469" s="60" t="str">
        <f t="shared" si="1527"/>
        <v/>
      </c>
      <c r="IP469" s="57"/>
      <c r="IQ469" s="57" t="str">
        <f t="shared" si="1528"/>
        <v>ERROR!!</v>
      </c>
    </row>
    <row r="470" spans="24:251">
      <c r="X470" s="29">
        <f t="shared" si="1384"/>
        <v>0</v>
      </c>
      <c r="Y470" s="29">
        <f t="shared" si="1385"/>
        <v>0</v>
      </c>
      <c r="Z470" s="29" t="e">
        <f t="shared" si="1386"/>
        <v>#DIV/0!</v>
      </c>
      <c r="AA470" s="29" t="e">
        <f t="shared" si="1387"/>
        <v>#DIV/0!</v>
      </c>
      <c r="AB470" s="29" t="e">
        <f t="shared" si="1388"/>
        <v>#DIV/0!</v>
      </c>
      <c r="AC470" s="29" t="e">
        <f t="shared" si="1389"/>
        <v>#DIV/0!</v>
      </c>
      <c r="AF470" s="23">
        <v>60.084299999999999</v>
      </c>
      <c r="AG470" s="23">
        <v>79.878799999999998</v>
      </c>
      <c r="AH470" s="23">
        <v>101.96120000000001</v>
      </c>
      <c r="AI470" s="23">
        <v>151.99039999999999</v>
      </c>
      <c r="AJ470" s="23">
        <v>159.69</v>
      </c>
      <c r="AK470" s="23">
        <v>71.846400000000003</v>
      </c>
      <c r="AL470" s="23">
        <v>70.9375</v>
      </c>
      <c r="AM470" s="23">
        <v>40.304400000000001</v>
      </c>
      <c r="AN470" s="23">
        <v>56.077399999999997</v>
      </c>
      <c r="AO470" s="23">
        <v>61.978999999999999</v>
      </c>
      <c r="AP470" s="23">
        <v>94.195999999999998</v>
      </c>
      <c r="AQ470" s="23">
        <v>18.998000000000001</v>
      </c>
      <c r="AR470" s="23">
        <v>35.450000000000003</v>
      </c>
      <c r="AS470" s="23">
        <v>29.88</v>
      </c>
      <c r="AT470" s="23">
        <v>74.691999999999993</v>
      </c>
      <c r="AU470" s="23">
        <v>81.39</v>
      </c>
      <c r="AX470" s="54">
        <f t="shared" si="1390"/>
        <v>0</v>
      </c>
      <c r="AY470" s="54">
        <f t="shared" si="1391"/>
        <v>0</v>
      </c>
      <c r="AZ470" s="54">
        <f t="shared" si="1392"/>
        <v>0</v>
      </c>
      <c r="BA470" s="54">
        <f t="shared" si="1393"/>
        <v>0</v>
      </c>
      <c r="BB470" s="54">
        <f t="shared" si="1394"/>
        <v>0</v>
      </c>
      <c r="BC470" s="54">
        <f t="shared" si="1395"/>
        <v>0</v>
      </c>
      <c r="BD470" s="54">
        <f t="shared" si="1396"/>
        <v>0</v>
      </c>
      <c r="BE470" s="54">
        <f t="shared" si="1397"/>
        <v>0</v>
      </c>
      <c r="BF470" s="54">
        <f t="shared" si="1398"/>
        <v>0</v>
      </c>
      <c r="BG470" s="54">
        <f t="shared" si="1399"/>
        <v>0</v>
      </c>
      <c r="BH470" s="54">
        <f t="shared" si="1400"/>
        <v>0</v>
      </c>
      <c r="BI470" s="54">
        <f t="shared" si="1401"/>
        <v>0</v>
      </c>
      <c r="BJ470" s="54">
        <f t="shared" si="1402"/>
        <v>0</v>
      </c>
      <c r="BK470" s="54">
        <f t="shared" si="1403"/>
        <v>0</v>
      </c>
      <c r="BL470" s="54">
        <f t="shared" si="1404"/>
        <v>0</v>
      </c>
      <c r="BM470" s="42"/>
      <c r="BO470" s="54">
        <f>'Norm-coeff'!$C$2+$AX470*'Norm-coeff'!$D$2+$AY470*'Norm-coeff'!$E$2+$AZ470*'Norm-coeff'!$F$2+$BA470*'Norm-coeff'!$G$2+$BB470*'Norm-coeff'!$H$2+$BC470*'Norm-coeff'!$I$2+$BD470*'Norm-coeff'!$J$2+$BE470*'Norm-coeff'!$K$2+$BF470*'Norm-coeff'!$L$2+$BG470*'Norm-coeff'!$M$2+$BH470*'Norm-coeff'!$N$2+$BI470*'Norm-coeff'!$O$2</f>
        <v>5.4045421474420303</v>
      </c>
      <c r="BP470" s="54">
        <f>'Norm-coeff'!$C$3+$AX470*'Norm-coeff'!$D$3+$AY470*'Norm-coeff'!$E$3+$AZ470*'Norm-coeff'!$F$3+$BA470*'Norm-coeff'!$G$3+$BB470*'Norm-coeff'!$H$3+$BC470*'Norm-coeff'!$I$3+$BD470*'Norm-coeff'!$J$3+$BE470*'Norm-coeff'!$K$3+$BF470*'Norm-coeff'!$L$3+$BG470*'Norm-coeff'!$M$3+$BH470*'Norm-coeff'!$N$3+$BI470*'Norm-coeff'!$O$3</f>
        <v>3.15319116612705</v>
      </c>
      <c r="BQ470" s="54">
        <f>'Norm-coeff'!$C$4+$AX470*'Norm-coeff'!$D$4+$AY470*'Norm-coeff'!$E$4+$AZ470*'Norm-coeff'!$F$4+$BA470*'Norm-coeff'!$G$4+$BB470*'Norm-coeff'!$H$4+$BC470*'Norm-coeff'!$I$4+$BD470*'Norm-coeff'!$J$4+$BE470*'Norm-coeff'!$K$4+$BF470*'Norm-coeff'!$L$4+$BG470*'Norm-coeff'!$M$4+$BH470*'Norm-coeff'!$N$4+$BI470*'Norm-coeff'!$O$4</f>
        <v>1.42115649462768</v>
      </c>
      <c r="BR470" s="54">
        <f>'Norm-coeff'!$C$5+$AX470*'Norm-coeff'!$D$5+$AY470*'Norm-coeff'!$E$5+$AZ470*'Norm-coeff'!$F$5+$BA470*'Norm-coeff'!$G$5+$BB470*'Norm-coeff'!$H$5+$BC470*'Norm-coeff'!$I$5+$BD470*'Norm-coeff'!$J$5+$BE470*'Norm-coeff'!$K$5+$BF470*'Norm-coeff'!$L$5+$BG470*'Norm-coeff'!$M$5+$BH470*'Norm-coeff'!$N$5+$BI470*'Norm-coeff'!$O$5</f>
        <v>1.0553329241296201</v>
      </c>
      <c r="BS470" s="54">
        <f>'Norm-coeff'!$C$6+$AX470*'Norm-coeff'!$D$6+$AY470*'Norm-coeff'!$E$6+$AZ470*'Norm-coeff'!$F$6+$BA470*'Norm-coeff'!$G$6+$BB470*'Norm-coeff'!$H$6+$BC470*'Norm-coeff'!$I$6+$BD470*'Norm-coeff'!$J$6+$BE470*'Norm-coeff'!$K$6+$BF470*'Norm-coeff'!$L$6+$BG470*'Norm-coeff'!$M$6+$BH470*'Norm-coeff'!$N$6+$BI470*'Norm-coeff'!$O$6</f>
        <v>-1.48700885495103E-2</v>
      </c>
      <c r="BT470" s="54">
        <f>'Norm-coeff'!$C$7+$AX470*'Norm-coeff'!$D$7+$AY470*'Norm-coeff'!$E$7+$AZ470*'Norm-coeff'!$F$7+$BA470*'Norm-coeff'!$G$7+$BB470*'Norm-coeff'!$H$7+$BC470*'Norm-coeff'!$I$7+$BD470*'Norm-coeff'!$J$7+$BE470*'Norm-coeff'!$K$7+$BF470*'Norm-coeff'!$L$7+$BG470*'Norm-coeff'!$M$7+$BH470*'Norm-coeff'!$N$7+$BI470*'Norm-coeff'!$O$7</f>
        <v>2.0907583608832998</v>
      </c>
      <c r="BU470" s="54">
        <f>'Norm-coeff'!$C$8+$AX470*'Norm-coeff'!$D$8+$AY470*'Norm-coeff'!$E$8+$AZ470*'Norm-coeff'!$F$8+$BA470*'Norm-coeff'!$G$8+$BB470*'Norm-coeff'!$H$8+$BC470*'Norm-coeff'!$I$8+$BD470*'Norm-coeff'!$J$8+$BE470*'Norm-coeff'!$K$8+$BF470*'Norm-coeff'!$L$8+$BG470*'Norm-coeff'!$M$8+$BH470*'Norm-coeff'!$N$8+$BI470*'Norm-coeff'!$O$8</f>
        <v>0.65894159836244504</v>
      </c>
      <c r="BV470" s="54">
        <f>'Norm-coeff'!$C$9+$AX470*'Norm-coeff'!$D$9+$AY470*'Norm-coeff'!$E$9+$AZ470*'Norm-coeff'!$F$9+$BA470*'Norm-coeff'!$G$9+$BB470*'Norm-coeff'!$H$9+$BC470*'Norm-coeff'!$I$9+$BD470*'Norm-coeff'!$J$9+$BE470*'Norm-coeff'!$K$9+$BF470*'Norm-coeff'!$L$9+$BG470*'Norm-coeff'!$M$9+$BH470*'Norm-coeff'!$N$9+$BI470*'Norm-coeff'!$O$9</f>
        <v>1.48961085014701</v>
      </c>
      <c r="BW470" s="54">
        <f>'Norm-coeff'!$C$10+$AX470*'Norm-coeff'!$D$10+$AY470*'Norm-coeff'!$E$10+$AZ470*'Norm-coeff'!$F$10+$BA470*'Norm-coeff'!$G$10+$BB470*'Norm-coeff'!$H$10+$BC470*'Norm-coeff'!$I$10+$BD470*'Norm-coeff'!$J$10+$BE470*'Norm-coeff'!$K$10+$BF470*'Norm-coeff'!$L$10+$BG470*'Norm-coeff'!$M$10+$BH470*'Norm-coeff'!$N$10+$BI470*'Norm-coeff'!$O$10</f>
        <v>1.42058735749591</v>
      </c>
      <c r="BX470" s="54">
        <f>'Norm-coeff'!$C$11+$AX470*'Norm-coeff'!$D$11+$AY470*'Norm-coeff'!$E$11+$AZ470*'Norm-coeff'!$F$11+$BA470*'Norm-coeff'!$G$11+$BB470*'Norm-coeff'!$H$11+$BC470*'Norm-coeff'!$I$11+$BD470*'Norm-coeff'!$J$11+$BE470*'Norm-coeff'!$K$11+$BF470*'Norm-coeff'!$L$11+$BG470*'Norm-coeff'!$M$11+$BH470*'Norm-coeff'!$N$11+$BI470*'Norm-coeff'!$O$11</f>
        <v>0.221233014421479</v>
      </c>
      <c r="BY470" s="54">
        <f>'Norm-coeff'!$C$12+$AX470*'Norm-coeff'!$D$12+$AY470*'Norm-coeff'!$E$12+$AZ470*'Norm-coeff'!$F$12+$BA470*'Norm-coeff'!$G$12+$BB470*'Norm-coeff'!$H$12+$BC470*'Norm-coeff'!$I$12+$BD470*'Norm-coeff'!$J$12+$BE470*'Norm-coeff'!$K$12+$BF470*'Norm-coeff'!$L$12+$BG470*'Norm-coeff'!$M$12+$BH470*'Norm-coeff'!$N$12+$BI470*'Norm-coeff'!$O$12</f>
        <v>0.283527502056037</v>
      </c>
      <c r="BZ470" s="54">
        <f>'Norm-coeff'!$C$13+$AX470*'Norm-coeff'!$D$13+$AY470*'Norm-coeff'!$E$13+$AZ470*'Norm-coeff'!$F$13+$BA470*'Norm-coeff'!$G$13+$BB470*'Norm-coeff'!$H$13+$BC470*'Norm-coeff'!$I$13+$BD470*'Norm-coeff'!$J$13+$BE470*'Norm-coeff'!$K$13+$BF470*'Norm-coeff'!$L$13+$BG470*'Norm-coeff'!$M$13+$BH470*'Norm-coeff'!$N$13+$BI470*'Norm-coeff'!$O$13</f>
        <v>-4.1864930554451202E-2</v>
      </c>
      <c r="CA470" s="54">
        <f>'Norm-coeff'!$C$14+$AX470*'Norm-coeff'!$D$14+$AY470*'Norm-coeff'!$E$14+$AZ470*'Norm-coeff'!$F$14+$BA470*'Norm-coeff'!$G$14+$BB470*'Norm-coeff'!$H$14+$BC470*'Norm-coeff'!$I$14+$BD470*'Norm-coeff'!$J$14+$BE470*'Norm-coeff'!$K$14+$BF470*'Norm-coeff'!$L$14+$BG470*'Norm-coeff'!$M$14+$BH470*'Norm-coeff'!$N$14+$BI470*'Norm-coeff'!$O$14</f>
        <v>4.2526983164477103</v>
      </c>
      <c r="CC470" s="54">
        <f t="shared" si="1529"/>
        <v>0</v>
      </c>
      <c r="CG470" s="54">
        <f t="shared" si="1405"/>
        <v>0</v>
      </c>
      <c r="CH470" s="54">
        <f t="shared" si="1383"/>
        <v>0</v>
      </c>
      <c r="CI470" s="54">
        <f t="shared" si="1406"/>
        <v>0</v>
      </c>
      <c r="CJ470" s="56">
        <f t="shared" si="1407"/>
        <v>0</v>
      </c>
      <c r="CK470" s="54">
        <f t="shared" si="1408"/>
        <v>0</v>
      </c>
      <c r="CL470" s="54">
        <f t="shared" si="1409"/>
        <v>0</v>
      </c>
      <c r="CM470" s="54">
        <f t="shared" si="1410"/>
        <v>0</v>
      </c>
      <c r="CN470" s="54">
        <f t="shared" si="1411"/>
        <v>0</v>
      </c>
      <c r="CO470" s="54">
        <f t="shared" si="1412"/>
        <v>0</v>
      </c>
      <c r="CP470" s="54">
        <f t="shared" si="1413"/>
        <v>0</v>
      </c>
      <c r="CQ470" s="54">
        <f t="shared" si="1414"/>
        <v>0</v>
      </c>
      <c r="CR470" s="54">
        <f t="shared" si="1415"/>
        <v>0</v>
      </c>
      <c r="CS470" s="54">
        <f t="shared" si="1416"/>
        <v>0</v>
      </c>
      <c r="CU470" s="54">
        <f t="shared" si="1417"/>
        <v>0</v>
      </c>
      <c r="CV470" s="54">
        <f t="shared" si="1418"/>
        <v>0</v>
      </c>
      <c r="CW470" s="54">
        <f t="shared" si="1419"/>
        <v>0</v>
      </c>
      <c r="CX470" s="54">
        <f t="shared" si="1420"/>
        <v>0</v>
      </c>
      <c r="CZ470" s="54">
        <f t="shared" si="1421"/>
        <v>0</v>
      </c>
      <c r="DA470" s="54">
        <f t="shared" si="1422"/>
        <v>0</v>
      </c>
      <c r="DB470" s="54">
        <f t="shared" si="1423"/>
        <v>0</v>
      </c>
      <c r="DC470" s="54">
        <f t="shared" si="1424"/>
        <v>0</v>
      </c>
      <c r="DD470" s="54">
        <f t="shared" si="1425"/>
        <v>0</v>
      </c>
      <c r="DE470" s="54">
        <f t="shared" si="1426"/>
        <v>0</v>
      </c>
      <c r="DF470" s="54">
        <f t="shared" si="1427"/>
        <v>0</v>
      </c>
      <c r="DG470" s="54">
        <f t="shared" si="1428"/>
        <v>2</v>
      </c>
      <c r="DH470" s="71">
        <f t="shared" si="1429"/>
        <v>0</v>
      </c>
      <c r="DI470" s="71">
        <f t="shared" si="1430"/>
        <v>0</v>
      </c>
      <c r="DJ470" s="54">
        <f t="shared" si="1431"/>
        <v>0</v>
      </c>
      <c r="DK470" s="54">
        <f t="shared" si="1432"/>
        <v>2</v>
      </c>
      <c r="DL470" s="4">
        <f t="shared" si="1357"/>
        <v>0</v>
      </c>
      <c r="DM470" s="3">
        <f t="shared" si="1433"/>
        <v>0</v>
      </c>
      <c r="DN470" s="3">
        <f t="shared" si="1434"/>
        <v>0</v>
      </c>
      <c r="DO470" s="4" t="e">
        <f t="shared" si="1435"/>
        <v>#DIV/0!</v>
      </c>
      <c r="DP470" s="57"/>
      <c r="DQ470" s="57"/>
      <c r="DR470" s="56">
        <f t="shared" si="1358"/>
        <v>2</v>
      </c>
      <c r="DS470" s="56">
        <f t="shared" si="1359"/>
        <v>0</v>
      </c>
      <c r="DT470" s="38">
        <f t="shared" si="1360"/>
        <v>0</v>
      </c>
      <c r="DU470" s="38">
        <f t="shared" si="1436"/>
        <v>2</v>
      </c>
      <c r="DV470" s="38">
        <f t="shared" si="1361"/>
        <v>0</v>
      </c>
      <c r="DW470" s="39">
        <f t="shared" si="1362"/>
        <v>0</v>
      </c>
      <c r="DX470" s="39">
        <f t="shared" si="1363"/>
        <v>0</v>
      </c>
      <c r="DY470" s="39">
        <f t="shared" si="1364"/>
        <v>0</v>
      </c>
      <c r="DZ470" s="39">
        <f t="shared" si="1365"/>
        <v>0</v>
      </c>
      <c r="EA470" s="39">
        <f t="shared" si="1366"/>
        <v>0</v>
      </c>
      <c r="EB470" s="37" t="e">
        <f t="shared" si="1437"/>
        <v>#DIV/0!</v>
      </c>
      <c r="EC470" s="37" t="e">
        <f t="shared" si="1438"/>
        <v>#DIV/0!</v>
      </c>
      <c r="ED470" s="37" t="e">
        <f t="shared" si="1439"/>
        <v>#DIV/0!</v>
      </c>
      <c r="EE470" s="37" t="e">
        <f t="shared" si="1440"/>
        <v>#DIV/0!</v>
      </c>
      <c r="EF470" s="39" t="e">
        <f t="shared" si="1441"/>
        <v>#DIV/0!</v>
      </c>
      <c r="EG470" s="37" t="e">
        <f t="shared" si="1442"/>
        <v>#DIV/0!</v>
      </c>
      <c r="EH470" s="37" t="e">
        <f t="shared" si="1443"/>
        <v>#DIV/0!</v>
      </c>
      <c r="EI470" s="11" t="b">
        <f t="shared" si="1444"/>
        <v>1</v>
      </c>
      <c r="EJ470" s="11" t="b">
        <f t="shared" si="1445"/>
        <v>0</v>
      </c>
      <c r="EK470" s="39" t="e">
        <f t="shared" si="1446"/>
        <v>#DIV/0!</v>
      </c>
      <c r="EL470" s="39" t="e">
        <f t="shared" si="1447"/>
        <v>#DIV/0!</v>
      </c>
      <c r="EM470" s="39" t="e">
        <f t="shared" si="1448"/>
        <v>#DIV/0!</v>
      </c>
      <c r="EN470" s="39" t="e">
        <f t="shared" si="1449"/>
        <v>#DIV/0!</v>
      </c>
      <c r="EO470" s="39" t="e">
        <f t="shared" si="1450"/>
        <v>#DIV/0!</v>
      </c>
      <c r="EP470" s="39" t="e">
        <f t="shared" si="1451"/>
        <v>#DIV/0!</v>
      </c>
      <c r="EQ470" s="39" t="e">
        <f t="shared" si="1452"/>
        <v>#DIV/0!</v>
      </c>
      <c r="ER470" s="39" t="e">
        <f t="shared" si="1453"/>
        <v>#DIV/0!</v>
      </c>
      <c r="ES470" s="58" t="str">
        <f t="shared" si="1454"/>
        <v>(OH,F,Cl)-dominate amphibole</v>
      </c>
      <c r="ET470" s="58" t="e">
        <f t="shared" si="1455"/>
        <v>#N/A</v>
      </c>
      <c r="EU470" s="56">
        <f t="shared" si="1367"/>
        <v>0</v>
      </c>
      <c r="EV470" s="56">
        <f t="shared" si="1368"/>
        <v>0</v>
      </c>
      <c r="EW470" s="56">
        <f t="shared" si="1369"/>
        <v>0</v>
      </c>
      <c r="EX470" s="56">
        <f t="shared" si="1370"/>
        <v>0</v>
      </c>
      <c r="EY470" s="56">
        <f t="shared" si="1371"/>
        <v>0</v>
      </c>
      <c r="EZ470" s="56">
        <f t="shared" si="1372"/>
        <v>0</v>
      </c>
      <c r="FA470" s="39">
        <f t="shared" si="1373"/>
        <v>0</v>
      </c>
      <c r="FB470" s="39">
        <f t="shared" si="1374"/>
        <v>0</v>
      </c>
      <c r="FC470" s="54">
        <f t="shared" si="1375"/>
        <v>0</v>
      </c>
      <c r="FD470" s="54">
        <f t="shared" si="1376"/>
        <v>0</v>
      </c>
      <c r="FE470" s="39">
        <f t="shared" si="1377"/>
        <v>0</v>
      </c>
      <c r="FF470" s="54">
        <f t="shared" si="1378"/>
        <v>0</v>
      </c>
      <c r="FG470" s="39">
        <f t="shared" si="1379"/>
        <v>0</v>
      </c>
      <c r="FH470" s="39">
        <f t="shared" si="1456"/>
        <v>0</v>
      </c>
      <c r="FI470" s="39">
        <f t="shared" si="1457"/>
        <v>0</v>
      </c>
      <c r="FJ470" s="39">
        <f t="shared" si="1458"/>
        <v>0</v>
      </c>
      <c r="FK470" s="39" t="e">
        <f t="shared" si="1459"/>
        <v>#DIV/0!</v>
      </c>
      <c r="FL470" s="39" t="e">
        <f t="shared" si="1460"/>
        <v>#DIV/0!</v>
      </c>
      <c r="FM470" s="39" t="e">
        <f t="shared" si="1461"/>
        <v>#DIV/0!</v>
      </c>
      <c r="FN470" s="39">
        <f t="shared" si="1462"/>
        <v>1</v>
      </c>
      <c r="FO470" s="39">
        <f t="shared" si="1380"/>
        <v>0</v>
      </c>
      <c r="FP470" s="39">
        <f t="shared" si="1381"/>
        <v>0</v>
      </c>
      <c r="FQ470" s="39">
        <f t="shared" si="1382"/>
        <v>0</v>
      </c>
      <c r="FR470" s="39">
        <f t="shared" si="1463"/>
        <v>0</v>
      </c>
      <c r="FS470" s="39">
        <f t="shared" si="1464"/>
        <v>0</v>
      </c>
      <c r="FU470" s="39" t="e">
        <f t="shared" si="1465"/>
        <v>#DIV/0!</v>
      </c>
      <c r="FV470" s="39" t="e">
        <f t="shared" si="1466"/>
        <v>#DIV/0!</v>
      </c>
      <c r="FW470" s="39" t="e">
        <f t="shared" si="1467"/>
        <v>#DIV/0!</v>
      </c>
      <c r="FY470" s="39" t="e">
        <f t="shared" si="1468"/>
        <v>#DIV/0!</v>
      </c>
      <c r="FZ470" s="39" t="e">
        <f t="shared" si="1469"/>
        <v>#DIV/0!</v>
      </c>
      <c r="GA470" s="39" t="e">
        <f t="shared" si="1470"/>
        <v>#DIV/0!</v>
      </c>
      <c r="GB470" s="39" t="e">
        <f t="shared" si="1471"/>
        <v>#DIV/0!</v>
      </c>
      <c r="GC470" s="39" t="e">
        <f t="shared" si="1472"/>
        <v>#DIV/0!</v>
      </c>
      <c r="GD470" s="39" t="e">
        <f t="shared" si="1473"/>
        <v>#DIV/0!</v>
      </c>
      <c r="GE470" s="39" t="e">
        <f t="shared" si="1474"/>
        <v>#DIV/0!</v>
      </c>
      <c r="GF470" s="39" t="e">
        <f t="shared" si="1475"/>
        <v>#DIV/0!</v>
      </c>
      <c r="GG470" s="39" t="e">
        <f t="shared" si="1476"/>
        <v>#DIV/0!</v>
      </c>
      <c r="GH470" s="39" t="e">
        <f t="shared" si="1477"/>
        <v>#DIV/0!</v>
      </c>
      <c r="GI470" s="39"/>
      <c r="GJ470" s="39" t="e">
        <f t="shared" si="1478"/>
        <v>#DIV/0!</v>
      </c>
      <c r="GK470" s="39" t="e">
        <f t="shared" si="1479"/>
        <v>#DIV/0!</v>
      </c>
      <c r="GL470" s="39" t="e">
        <f t="shared" si="1480"/>
        <v>#DIV/0!</v>
      </c>
      <c r="GM470" s="39" t="e">
        <f t="shared" si="1481"/>
        <v>#DIV/0!</v>
      </c>
      <c r="GN470" s="39" t="e">
        <f t="shared" si="1482"/>
        <v>#DIV/0!</v>
      </c>
      <c r="GO470" s="57"/>
      <c r="GP470" s="57" t="e">
        <f t="shared" si="1483"/>
        <v>#DIV/0!</v>
      </c>
      <c r="GQ470" s="59" t="e">
        <f t="shared" si="1484"/>
        <v>#DIV/0!</v>
      </c>
      <c r="GR470" s="41" t="e">
        <f t="shared" si="1485"/>
        <v>#DIV/0!</v>
      </c>
      <c r="GS470" s="57" t="e">
        <f t="shared" si="1486"/>
        <v>#DIV/0!</v>
      </c>
      <c r="GT470" s="57" t="e">
        <f t="shared" si="1487"/>
        <v>#DIV/0!</v>
      </c>
      <c r="GU470" s="57" t="e">
        <f t="shared" si="1488"/>
        <v>#DIV/0!</v>
      </c>
      <c r="GV470" s="57"/>
      <c r="GW470" s="42" t="e">
        <f t="shared" si="1489"/>
        <v>#DIV/0!</v>
      </c>
      <c r="GX470" s="42" t="e">
        <f t="shared" si="1490"/>
        <v>#DIV/0!</v>
      </c>
      <c r="GY470" s="42" t="e">
        <f t="shared" si="1491"/>
        <v>#DIV/0!</v>
      </c>
      <c r="GZ470" s="57"/>
      <c r="HA470" s="2" t="e">
        <f t="shared" si="1492"/>
        <v>#DIV/0!</v>
      </c>
      <c r="HB470" s="2" t="e">
        <f t="shared" si="1493"/>
        <v>#DIV/0!</v>
      </c>
      <c r="HC470" s="2" t="e">
        <f t="shared" si="1494"/>
        <v>#DIV/0!</v>
      </c>
      <c r="HD470" s="2" t="e">
        <f t="shared" si="1495"/>
        <v>#DIV/0!</v>
      </c>
      <c r="HE470" s="2" t="e">
        <f t="shared" si="1496"/>
        <v>#DIV/0!</v>
      </c>
      <c r="HF470" s="2" t="e">
        <f t="shared" si="1497"/>
        <v>#DIV/0!</v>
      </c>
      <c r="HG470" s="2" t="e">
        <f t="shared" si="1498"/>
        <v>#DIV/0!</v>
      </c>
      <c r="HH470" s="2" t="e">
        <f t="shared" si="1499"/>
        <v>#DIV/0!</v>
      </c>
      <c r="HI470" s="2" t="e">
        <f t="shared" si="1500"/>
        <v>#DIV/0!</v>
      </c>
      <c r="HJ470" s="11" t="e">
        <f t="shared" si="1501"/>
        <v>#DIV/0!</v>
      </c>
      <c r="HK470" s="60" t="e">
        <f t="shared" si="1502"/>
        <v>#DIV/0!</v>
      </c>
      <c r="HL470" s="57"/>
      <c r="HM470" s="57" t="e">
        <f t="shared" si="1503"/>
        <v>#DIV/0!</v>
      </c>
      <c r="HN470" s="57" t="e">
        <f t="shared" si="1504"/>
        <v>#DIV/0!</v>
      </c>
      <c r="HO470" s="57" t="e">
        <f t="shared" si="1505"/>
        <v>#DIV/0!</v>
      </c>
      <c r="HP470" s="57" t="e">
        <f t="shared" si="1506"/>
        <v>#DIV/0!</v>
      </c>
      <c r="HQ470" s="57" t="e">
        <f t="shared" si="1507"/>
        <v>#DIV/0!</v>
      </c>
      <c r="HR470" s="57"/>
      <c r="HS470" s="57" t="e">
        <f t="shared" si="1508"/>
        <v>#DIV/0!</v>
      </c>
      <c r="HT470" s="57" t="e">
        <f t="shared" si="1509"/>
        <v>#DIV/0!</v>
      </c>
      <c r="HU470" s="57" t="e">
        <f t="shared" si="1510"/>
        <v>#DIV/0!</v>
      </c>
      <c r="HV470" s="57" t="e">
        <f t="shared" si="1511"/>
        <v>#DIV/0!</v>
      </c>
      <c r="HW470" s="57" t="e">
        <f t="shared" si="1512"/>
        <v>#DIV/0!</v>
      </c>
      <c r="HX470" s="57"/>
      <c r="HY470" s="57" t="e">
        <f t="shared" si="1513"/>
        <v>#DIV/0!</v>
      </c>
      <c r="HZ470" s="57" t="e">
        <f t="shared" si="1514"/>
        <v>#DIV/0!</v>
      </c>
      <c r="IA470" s="57"/>
      <c r="IB470" s="61">
        <f t="shared" si="1515"/>
        <v>0</v>
      </c>
      <c r="IC470" s="57" t="str">
        <f t="shared" si="1516"/>
        <v/>
      </c>
      <c r="ID470" s="42"/>
      <c r="IE470" s="2" t="str">
        <f t="shared" si="1517"/>
        <v/>
      </c>
      <c r="IF470" s="60" t="e">
        <f t="shared" si="1518"/>
        <v>#DIV/0!</v>
      </c>
      <c r="IG470" s="60" t="str">
        <f t="shared" si="1519"/>
        <v/>
      </c>
      <c r="IH470" s="60" t="str">
        <f t="shared" si="1520"/>
        <v>zinco-</v>
      </c>
      <c r="II470" s="60" t="str">
        <f t="shared" si="1521"/>
        <v>mangano-</v>
      </c>
      <c r="IJ470" s="60" t="e">
        <f t="shared" si="1522"/>
        <v>#DIV/0!</v>
      </c>
      <c r="IK470" s="60" t="e">
        <f t="shared" si="1523"/>
        <v>#DIV/0!</v>
      </c>
      <c r="IL470" s="60" t="e">
        <f t="shared" si="1524"/>
        <v>#DIV/0!</v>
      </c>
      <c r="IM470" s="60" t="e">
        <f t="shared" si="1525"/>
        <v>#DIV/0!</v>
      </c>
      <c r="IN470" s="60" t="str">
        <f t="shared" si="1526"/>
        <v/>
      </c>
      <c r="IO470" s="60" t="str">
        <f t="shared" si="1527"/>
        <v/>
      </c>
      <c r="IP470" s="57"/>
      <c r="IQ470" s="57" t="str">
        <f t="shared" si="1528"/>
        <v>ERROR!!</v>
      </c>
    </row>
    <row r="471" spans="24:251">
      <c r="X471" s="29">
        <f t="shared" si="1384"/>
        <v>0</v>
      </c>
      <c r="Y471" s="29">
        <f t="shared" si="1385"/>
        <v>0</v>
      </c>
      <c r="Z471" s="29" t="e">
        <f t="shared" si="1386"/>
        <v>#DIV/0!</v>
      </c>
      <c r="AA471" s="29" t="e">
        <f t="shared" si="1387"/>
        <v>#DIV/0!</v>
      </c>
      <c r="AB471" s="29" t="e">
        <f t="shared" si="1388"/>
        <v>#DIV/0!</v>
      </c>
      <c r="AC471" s="29" t="e">
        <f t="shared" si="1389"/>
        <v>#DIV/0!</v>
      </c>
      <c r="AF471" s="23">
        <v>60.084299999999999</v>
      </c>
      <c r="AG471" s="23">
        <v>79.878799999999998</v>
      </c>
      <c r="AH471" s="23">
        <v>101.96120000000001</v>
      </c>
      <c r="AI471" s="23">
        <v>151.99039999999999</v>
      </c>
      <c r="AJ471" s="23">
        <v>159.69</v>
      </c>
      <c r="AK471" s="23">
        <v>71.846400000000003</v>
      </c>
      <c r="AL471" s="23">
        <v>70.9375</v>
      </c>
      <c r="AM471" s="23">
        <v>40.304400000000001</v>
      </c>
      <c r="AN471" s="23">
        <v>56.077399999999997</v>
      </c>
      <c r="AO471" s="23">
        <v>61.978999999999999</v>
      </c>
      <c r="AP471" s="23">
        <v>94.195999999999998</v>
      </c>
      <c r="AQ471" s="23">
        <v>18.998000000000001</v>
      </c>
      <c r="AR471" s="23">
        <v>35.450000000000003</v>
      </c>
      <c r="AS471" s="23">
        <v>29.88</v>
      </c>
      <c r="AT471" s="23">
        <v>74.691999999999993</v>
      </c>
      <c r="AU471" s="23">
        <v>81.39</v>
      </c>
      <c r="AX471" s="54">
        <f t="shared" si="1390"/>
        <v>0</v>
      </c>
      <c r="AY471" s="54">
        <f t="shared" si="1391"/>
        <v>0</v>
      </c>
      <c r="AZ471" s="54">
        <f t="shared" si="1392"/>
        <v>0</v>
      </c>
      <c r="BA471" s="54">
        <f t="shared" si="1393"/>
        <v>0</v>
      </c>
      <c r="BB471" s="54">
        <f t="shared" si="1394"/>
        <v>0</v>
      </c>
      <c r="BC471" s="54">
        <f t="shared" si="1395"/>
        <v>0</v>
      </c>
      <c r="BD471" s="54">
        <f t="shared" si="1396"/>
        <v>0</v>
      </c>
      <c r="BE471" s="54">
        <f t="shared" si="1397"/>
        <v>0</v>
      </c>
      <c r="BF471" s="54">
        <f t="shared" si="1398"/>
        <v>0</v>
      </c>
      <c r="BG471" s="54">
        <f t="shared" si="1399"/>
        <v>0</v>
      </c>
      <c r="BH471" s="54">
        <f t="shared" si="1400"/>
        <v>0</v>
      </c>
      <c r="BI471" s="54">
        <f t="shared" si="1401"/>
        <v>0</v>
      </c>
      <c r="BJ471" s="54">
        <f t="shared" si="1402"/>
        <v>0</v>
      </c>
      <c r="BK471" s="54">
        <f t="shared" si="1403"/>
        <v>0</v>
      </c>
      <c r="BL471" s="54">
        <f t="shared" si="1404"/>
        <v>0</v>
      </c>
      <c r="BM471" s="42"/>
      <c r="BO471" s="54">
        <f>'Norm-coeff'!$C$2+$AX471*'Norm-coeff'!$D$2+$AY471*'Norm-coeff'!$E$2+$AZ471*'Norm-coeff'!$F$2+$BA471*'Norm-coeff'!$G$2+$BB471*'Norm-coeff'!$H$2+$BC471*'Norm-coeff'!$I$2+$BD471*'Norm-coeff'!$J$2+$BE471*'Norm-coeff'!$K$2+$BF471*'Norm-coeff'!$L$2+$BG471*'Norm-coeff'!$M$2+$BH471*'Norm-coeff'!$N$2+$BI471*'Norm-coeff'!$O$2</f>
        <v>5.4045421474420303</v>
      </c>
      <c r="BP471" s="54">
        <f>'Norm-coeff'!$C$3+$AX471*'Norm-coeff'!$D$3+$AY471*'Norm-coeff'!$E$3+$AZ471*'Norm-coeff'!$F$3+$BA471*'Norm-coeff'!$G$3+$BB471*'Norm-coeff'!$H$3+$BC471*'Norm-coeff'!$I$3+$BD471*'Norm-coeff'!$J$3+$BE471*'Norm-coeff'!$K$3+$BF471*'Norm-coeff'!$L$3+$BG471*'Norm-coeff'!$M$3+$BH471*'Norm-coeff'!$N$3+$BI471*'Norm-coeff'!$O$3</f>
        <v>3.15319116612705</v>
      </c>
      <c r="BQ471" s="54">
        <f>'Norm-coeff'!$C$4+$AX471*'Norm-coeff'!$D$4+$AY471*'Norm-coeff'!$E$4+$AZ471*'Norm-coeff'!$F$4+$BA471*'Norm-coeff'!$G$4+$BB471*'Norm-coeff'!$H$4+$BC471*'Norm-coeff'!$I$4+$BD471*'Norm-coeff'!$J$4+$BE471*'Norm-coeff'!$K$4+$BF471*'Norm-coeff'!$L$4+$BG471*'Norm-coeff'!$M$4+$BH471*'Norm-coeff'!$N$4+$BI471*'Norm-coeff'!$O$4</f>
        <v>1.42115649462768</v>
      </c>
      <c r="BR471" s="54">
        <f>'Norm-coeff'!$C$5+$AX471*'Norm-coeff'!$D$5+$AY471*'Norm-coeff'!$E$5+$AZ471*'Norm-coeff'!$F$5+$BA471*'Norm-coeff'!$G$5+$BB471*'Norm-coeff'!$H$5+$BC471*'Norm-coeff'!$I$5+$BD471*'Norm-coeff'!$J$5+$BE471*'Norm-coeff'!$K$5+$BF471*'Norm-coeff'!$L$5+$BG471*'Norm-coeff'!$M$5+$BH471*'Norm-coeff'!$N$5+$BI471*'Norm-coeff'!$O$5</f>
        <v>1.0553329241296201</v>
      </c>
      <c r="BS471" s="54">
        <f>'Norm-coeff'!$C$6+$AX471*'Norm-coeff'!$D$6+$AY471*'Norm-coeff'!$E$6+$AZ471*'Norm-coeff'!$F$6+$BA471*'Norm-coeff'!$G$6+$BB471*'Norm-coeff'!$H$6+$BC471*'Norm-coeff'!$I$6+$BD471*'Norm-coeff'!$J$6+$BE471*'Norm-coeff'!$K$6+$BF471*'Norm-coeff'!$L$6+$BG471*'Norm-coeff'!$M$6+$BH471*'Norm-coeff'!$N$6+$BI471*'Norm-coeff'!$O$6</f>
        <v>-1.48700885495103E-2</v>
      </c>
      <c r="BT471" s="54">
        <f>'Norm-coeff'!$C$7+$AX471*'Norm-coeff'!$D$7+$AY471*'Norm-coeff'!$E$7+$AZ471*'Norm-coeff'!$F$7+$BA471*'Norm-coeff'!$G$7+$BB471*'Norm-coeff'!$H$7+$BC471*'Norm-coeff'!$I$7+$BD471*'Norm-coeff'!$J$7+$BE471*'Norm-coeff'!$K$7+$BF471*'Norm-coeff'!$L$7+$BG471*'Norm-coeff'!$M$7+$BH471*'Norm-coeff'!$N$7+$BI471*'Norm-coeff'!$O$7</f>
        <v>2.0907583608832998</v>
      </c>
      <c r="BU471" s="54">
        <f>'Norm-coeff'!$C$8+$AX471*'Norm-coeff'!$D$8+$AY471*'Norm-coeff'!$E$8+$AZ471*'Norm-coeff'!$F$8+$BA471*'Norm-coeff'!$G$8+$BB471*'Norm-coeff'!$H$8+$BC471*'Norm-coeff'!$I$8+$BD471*'Norm-coeff'!$J$8+$BE471*'Norm-coeff'!$K$8+$BF471*'Norm-coeff'!$L$8+$BG471*'Norm-coeff'!$M$8+$BH471*'Norm-coeff'!$N$8+$BI471*'Norm-coeff'!$O$8</f>
        <v>0.65894159836244504</v>
      </c>
      <c r="BV471" s="54">
        <f>'Norm-coeff'!$C$9+$AX471*'Norm-coeff'!$D$9+$AY471*'Norm-coeff'!$E$9+$AZ471*'Norm-coeff'!$F$9+$BA471*'Norm-coeff'!$G$9+$BB471*'Norm-coeff'!$H$9+$BC471*'Norm-coeff'!$I$9+$BD471*'Norm-coeff'!$J$9+$BE471*'Norm-coeff'!$K$9+$BF471*'Norm-coeff'!$L$9+$BG471*'Norm-coeff'!$M$9+$BH471*'Norm-coeff'!$N$9+$BI471*'Norm-coeff'!$O$9</f>
        <v>1.48961085014701</v>
      </c>
      <c r="BW471" s="54">
        <f>'Norm-coeff'!$C$10+$AX471*'Norm-coeff'!$D$10+$AY471*'Norm-coeff'!$E$10+$AZ471*'Norm-coeff'!$F$10+$BA471*'Norm-coeff'!$G$10+$BB471*'Norm-coeff'!$H$10+$BC471*'Norm-coeff'!$I$10+$BD471*'Norm-coeff'!$J$10+$BE471*'Norm-coeff'!$K$10+$BF471*'Norm-coeff'!$L$10+$BG471*'Norm-coeff'!$M$10+$BH471*'Norm-coeff'!$N$10+$BI471*'Norm-coeff'!$O$10</f>
        <v>1.42058735749591</v>
      </c>
      <c r="BX471" s="54">
        <f>'Norm-coeff'!$C$11+$AX471*'Norm-coeff'!$D$11+$AY471*'Norm-coeff'!$E$11+$AZ471*'Norm-coeff'!$F$11+$BA471*'Norm-coeff'!$G$11+$BB471*'Norm-coeff'!$H$11+$BC471*'Norm-coeff'!$I$11+$BD471*'Norm-coeff'!$J$11+$BE471*'Norm-coeff'!$K$11+$BF471*'Norm-coeff'!$L$11+$BG471*'Norm-coeff'!$M$11+$BH471*'Norm-coeff'!$N$11+$BI471*'Norm-coeff'!$O$11</f>
        <v>0.221233014421479</v>
      </c>
      <c r="BY471" s="54">
        <f>'Norm-coeff'!$C$12+$AX471*'Norm-coeff'!$D$12+$AY471*'Norm-coeff'!$E$12+$AZ471*'Norm-coeff'!$F$12+$BA471*'Norm-coeff'!$G$12+$BB471*'Norm-coeff'!$H$12+$BC471*'Norm-coeff'!$I$12+$BD471*'Norm-coeff'!$J$12+$BE471*'Norm-coeff'!$K$12+$BF471*'Norm-coeff'!$L$12+$BG471*'Norm-coeff'!$M$12+$BH471*'Norm-coeff'!$N$12+$BI471*'Norm-coeff'!$O$12</f>
        <v>0.283527502056037</v>
      </c>
      <c r="BZ471" s="54">
        <f>'Norm-coeff'!$C$13+$AX471*'Norm-coeff'!$D$13+$AY471*'Norm-coeff'!$E$13+$AZ471*'Norm-coeff'!$F$13+$BA471*'Norm-coeff'!$G$13+$BB471*'Norm-coeff'!$H$13+$BC471*'Norm-coeff'!$I$13+$BD471*'Norm-coeff'!$J$13+$BE471*'Norm-coeff'!$K$13+$BF471*'Norm-coeff'!$L$13+$BG471*'Norm-coeff'!$M$13+$BH471*'Norm-coeff'!$N$13+$BI471*'Norm-coeff'!$O$13</f>
        <v>-4.1864930554451202E-2</v>
      </c>
      <c r="CA471" s="54">
        <f>'Norm-coeff'!$C$14+$AX471*'Norm-coeff'!$D$14+$AY471*'Norm-coeff'!$E$14+$AZ471*'Norm-coeff'!$F$14+$BA471*'Norm-coeff'!$G$14+$BB471*'Norm-coeff'!$H$14+$BC471*'Norm-coeff'!$I$14+$BD471*'Norm-coeff'!$J$14+$BE471*'Norm-coeff'!$K$14+$BF471*'Norm-coeff'!$L$14+$BG471*'Norm-coeff'!$M$14+$BH471*'Norm-coeff'!$N$14+$BI471*'Norm-coeff'!$O$14</f>
        <v>4.2526983164477103</v>
      </c>
      <c r="CC471" s="54">
        <f t="shared" si="1529"/>
        <v>0</v>
      </c>
      <c r="CG471" s="54">
        <f t="shared" si="1405"/>
        <v>0</v>
      </c>
      <c r="CH471" s="54">
        <f t="shared" si="1383"/>
        <v>0</v>
      </c>
      <c r="CI471" s="54">
        <f t="shared" si="1406"/>
        <v>0</v>
      </c>
      <c r="CJ471" s="56">
        <f t="shared" si="1407"/>
        <v>0</v>
      </c>
      <c r="CK471" s="54">
        <f t="shared" si="1408"/>
        <v>0</v>
      </c>
      <c r="CL471" s="54">
        <f t="shared" si="1409"/>
        <v>0</v>
      </c>
      <c r="CM471" s="54">
        <f t="shared" si="1410"/>
        <v>0</v>
      </c>
      <c r="CN471" s="54">
        <f t="shared" si="1411"/>
        <v>0</v>
      </c>
      <c r="CO471" s="54">
        <f t="shared" si="1412"/>
        <v>0</v>
      </c>
      <c r="CP471" s="54">
        <f t="shared" si="1413"/>
        <v>0</v>
      </c>
      <c r="CQ471" s="54">
        <f t="shared" si="1414"/>
        <v>0</v>
      </c>
      <c r="CR471" s="54">
        <f t="shared" si="1415"/>
        <v>0</v>
      </c>
      <c r="CS471" s="54">
        <f t="shared" si="1416"/>
        <v>0</v>
      </c>
      <c r="CU471" s="54">
        <f t="shared" si="1417"/>
        <v>0</v>
      </c>
      <c r="CV471" s="54">
        <f t="shared" si="1418"/>
        <v>0</v>
      </c>
      <c r="CW471" s="54">
        <f t="shared" si="1419"/>
        <v>0</v>
      </c>
      <c r="CX471" s="54">
        <f t="shared" si="1420"/>
        <v>0</v>
      </c>
      <c r="CZ471" s="54">
        <f t="shared" si="1421"/>
        <v>0</v>
      </c>
      <c r="DA471" s="54">
        <f t="shared" si="1422"/>
        <v>0</v>
      </c>
      <c r="DB471" s="54">
        <f t="shared" si="1423"/>
        <v>0</v>
      </c>
      <c r="DC471" s="54">
        <f t="shared" si="1424"/>
        <v>0</v>
      </c>
      <c r="DD471" s="54">
        <f t="shared" si="1425"/>
        <v>0</v>
      </c>
      <c r="DE471" s="54">
        <f t="shared" si="1426"/>
        <v>0</v>
      </c>
      <c r="DF471" s="54">
        <f t="shared" si="1427"/>
        <v>0</v>
      </c>
      <c r="DG471" s="54">
        <f t="shared" si="1428"/>
        <v>2</v>
      </c>
      <c r="DH471" s="71">
        <f t="shared" si="1429"/>
        <v>0</v>
      </c>
      <c r="DI471" s="71">
        <f t="shared" si="1430"/>
        <v>0</v>
      </c>
      <c r="DJ471" s="54">
        <f t="shared" si="1431"/>
        <v>0</v>
      </c>
      <c r="DK471" s="54">
        <f t="shared" si="1432"/>
        <v>2</v>
      </c>
      <c r="DL471" s="4">
        <f t="shared" si="1357"/>
        <v>0</v>
      </c>
      <c r="DM471" s="3">
        <f t="shared" si="1433"/>
        <v>0</v>
      </c>
      <c r="DN471" s="3">
        <f t="shared" si="1434"/>
        <v>0</v>
      </c>
      <c r="DO471" s="4" t="e">
        <f t="shared" si="1435"/>
        <v>#DIV/0!</v>
      </c>
      <c r="DP471" s="57"/>
      <c r="DQ471" s="57"/>
      <c r="DR471" s="56">
        <f t="shared" si="1358"/>
        <v>2</v>
      </c>
      <c r="DS471" s="56">
        <f t="shared" si="1359"/>
        <v>0</v>
      </c>
      <c r="DT471" s="38">
        <f t="shared" si="1360"/>
        <v>0</v>
      </c>
      <c r="DU471" s="38">
        <f t="shared" si="1436"/>
        <v>2</v>
      </c>
      <c r="DV471" s="38">
        <f t="shared" si="1361"/>
        <v>0</v>
      </c>
      <c r="DW471" s="39">
        <f t="shared" si="1362"/>
        <v>0</v>
      </c>
      <c r="DX471" s="39">
        <f t="shared" si="1363"/>
        <v>0</v>
      </c>
      <c r="DY471" s="39">
        <f t="shared" si="1364"/>
        <v>0</v>
      </c>
      <c r="DZ471" s="39">
        <f t="shared" si="1365"/>
        <v>0</v>
      </c>
      <c r="EA471" s="39">
        <f t="shared" si="1366"/>
        <v>0</v>
      </c>
      <c r="EB471" s="37" t="e">
        <f t="shared" si="1437"/>
        <v>#DIV/0!</v>
      </c>
      <c r="EC471" s="37" t="e">
        <f t="shared" si="1438"/>
        <v>#DIV/0!</v>
      </c>
      <c r="ED471" s="37" t="e">
        <f t="shared" si="1439"/>
        <v>#DIV/0!</v>
      </c>
      <c r="EE471" s="37" t="e">
        <f t="shared" si="1440"/>
        <v>#DIV/0!</v>
      </c>
      <c r="EF471" s="39" t="e">
        <f t="shared" si="1441"/>
        <v>#DIV/0!</v>
      </c>
      <c r="EG471" s="37" t="e">
        <f t="shared" si="1442"/>
        <v>#DIV/0!</v>
      </c>
      <c r="EH471" s="37" t="e">
        <f t="shared" si="1443"/>
        <v>#DIV/0!</v>
      </c>
      <c r="EI471" s="11" t="b">
        <f t="shared" si="1444"/>
        <v>1</v>
      </c>
      <c r="EJ471" s="11" t="b">
        <f t="shared" si="1445"/>
        <v>0</v>
      </c>
      <c r="EK471" s="39" t="e">
        <f t="shared" si="1446"/>
        <v>#DIV/0!</v>
      </c>
      <c r="EL471" s="39" t="e">
        <f t="shared" si="1447"/>
        <v>#DIV/0!</v>
      </c>
      <c r="EM471" s="39" t="e">
        <f t="shared" si="1448"/>
        <v>#DIV/0!</v>
      </c>
      <c r="EN471" s="39" t="e">
        <f t="shared" si="1449"/>
        <v>#DIV/0!</v>
      </c>
      <c r="EO471" s="39" t="e">
        <f t="shared" si="1450"/>
        <v>#DIV/0!</v>
      </c>
      <c r="EP471" s="39" t="e">
        <f t="shared" si="1451"/>
        <v>#DIV/0!</v>
      </c>
      <c r="EQ471" s="39" t="e">
        <f t="shared" si="1452"/>
        <v>#DIV/0!</v>
      </c>
      <c r="ER471" s="39" t="e">
        <f t="shared" si="1453"/>
        <v>#DIV/0!</v>
      </c>
      <c r="ES471" s="58" t="str">
        <f t="shared" si="1454"/>
        <v>(OH,F,Cl)-dominate amphibole</v>
      </c>
      <c r="ET471" s="58" t="e">
        <f t="shared" si="1455"/>
        <v>#N/A</v>
      </c>
      <c r="EU471" s="56">
        <f t="shared" si="1367"/>
        <v>0</v>
      </c>
      <c r="EV471" s="56">
        <f t="shared" si="1368"/>
        <v>0</v>
      </c>
      <c r="EW471" s="56">
        <f t="shared" si="1369"/>
        <v>0</v>
      </c>
      <c r="EX471" s="56">
        <f t="shared" si="1370"/>
        <v>0</v>
      </c>
      <c r="EY471" s="56">
        <f t="shared" si="1371"/>
        <v>0</v>
      </c>
      <c r="EZ471" s="56">
        <f t="shared" si="1372"/>
        <v>0</v>
      </c>
      <c r="FA471" s="39">
        <f t="shared" si="1373"/>
        <v>0</v>
      </c>
      <c r="FB471" s="39">
        <f t="shared" si="1374"/>
        <v>0</v>
      </c>
      <c r="FC471" s="54">
        <f t="shared" si="1375"/>
        <v>0</v>
      </c>
      <c r="FD471" s="54">
        <f t="shared" si="1376"/>
        <v>0</v>
      </c>
      <c r="FE471" s="39">
        <f t="shared" si="1377"/>
        <v>0</v>
      </c>
      <c r="FF471" s="54">
        <f t="shared" si="1378"/>
        <v>0</v>
      </c>
      <c r="FG471" s="39">
        <f t="shared" si="1379"/>
        <v>0</v>
      </c>
      <c r="FH471" s="39">
        <f t="shared" si="1456"/>
        <v>0</v>
      </c>
      <c r="FI471" s="39">
        <f t="shared" si="1457"/>
        <v>0</v>
      </c>
      <c r="FJ471" s="39">
        <f t="shared" si="1458"/>
        <v>0</v>
      </c>
      <c r="FK471" s="39" t="e">
        <f t="shared" si="1459"/>
        <v>#DIV/0!</v>
      </c>
      <c r="FL471" s="39" t="e">
        <f t="shared" si="1460"/>
        <v>#DIV/0!</v>
      </c>
      <c r="FM471" s="39" t="e">
        <f t="shared" si="1461"/>
        <v>#DIV/0!</v>
      </c>
      <c r="FN471" s="39">
        <f t="shared" si="1462"/>
        <v>1</v>
      </c>
      <c r="FO471" s="39">
        <f t="shared" si="1380"/>
        <v>0</v>
      </c>
      <c r="FP471" s="39">
        <f t="shared" si="1381"/>
        <v>0</v>
      </c>
      <c r="FQ471" s="39">
        <f t="shared" si="1382"/>
        <v>0</v>
      </c>
      <c r="FR471" s="39">
        <f t="shared" si="1463"/>
        <v>0</v>
      </c>
      <c r="FS471" s="39">
        <f t="shared" si="1464"/>
        <v>0</v>
      </c>
      <c r="FU471" s="39" t="e">
        <f t="shared" si="1465"/>
        <v>#DIV/0!</v>
      </c>
      <c r="FV471" s="39" t="e">
        <f t="shared" si="1466"/>
        <v>#DIV/0!</v>
      </c>
      <c r="FW471" s="39" t="e">
        <f t="shared" si="1467"/>
        <v>#DIV/0!</v>
      </c>
      <c r="FY471" s="39" t="e">
        <f t="shared" si="1468"/>
        <v>#DIV/0!</v>
      </c>
      <c r="FZ471" s="39" t="e">
        <f t="shared" si="1469"/>
        <v>#DIV/0!</v>
      </c>
      <c r="GA471" s="39" t="e">
        <f t="shared" si="1470"/>
        <v>#DIV/0!</v>
      </c>
      <c r="GB471" s="39" t="e">
        <f t="shared" si="1471"/>
        <v>#DIV/0!</v>
      </c>
      <c r="GC471" s="39" t="e">
        <f t="shared" si="1472"/>
        <v>#DIV/0!</v>
      </c>
      <c r="GD471" s="39" t="e">
        <f t="shared" si="1473"/>
        <v>#DIV/0!</v>
      </c>
      <c r="GE471" s="39" t="e">
        <f t="shared" si="1474"/>
        <v>#DIV/0!</v>
      </c>
      <c r="GF471" s="39" t="e">
        <f t="shared" si="1475"/>
        <v>#DIV/0!</v>
      </c>
      <c r="GG471" s="39" t="e">
        <f t="shared" si="1476"/>
        <v>#DIV/0!</v>
      </c>
      <c r="GH471" s="39" t="e">
        <f t="shared" si="1477"/>
        <v>#DIV/0!</v>
      </c>
      <c r="GI471" s="39"/>
      <c r="GJ471" s="39" t="e">
        <f t="shared" si="1478"/>
        <v>#DIV/0!</v>
      </c>
      <c r="GK471" s="39" t="e">
        <f t="shared" si="1479"/>
        <v>#DIV/0!</v>
      </c>
      <c r="GL471" s="39" t="e">
        <f t="shared" si="1480"/>
        <v>#DIV/0!</v>
      </c>
      <c r="GM471" s="39" t="e">
        <f t="shared" si="1481"/>
        <v>#DIV/0!</v>
      </c>
      <c r="GN471" s="39" t="e">
        <f t="shared" si="1482"/>
        <v>#DIV/0!</v>
      </c>
      <c r="GO471" s="57"/>
      <c r="GP471" s="57" t="e">
        <f t="shared" si="1483"/>
        <v>#DIV/0!</v>
      </c>
      <c r="GQ471" s="59" t="e">
        <f t="shared" si="1484"/>
        <v>#DIV/0!</v>
      </c>
      <c r="GR471" s="41" t="e">
        <f t="shared" si="1485"/>
        <v>#DIV/0!</v>
      </c>
      <c r="GS471" s="57" t="e">
        <f t="shared" si="1486"/>
        <v>#DIV/0!</v>
      </c>
      <c r="GT471" s="57" t="e">
        <f t="shared" si="1487"/>
        <v>#DIV/0!</v>
      </c>
      <c r="GU471" s="57" t="e">
        <f t="shared" si="1488"/>
        <v>#DIV/0!</v>
      </c>
      <c r="GV471" s="57"/>
      <c r="GW471" s="42" t="e">
        <f t="shared" si="1489"/>
        <v>#DIV/0!</v>
      </c>
      <c r="GX471" s="42" t="e">
        <f t="shared" si="1490"/>
        <v>#DIV/0!</v>
      </c>
      <c r="GY471" s="42" t="e">
        <f t="shared" si="1491"/>
        <v>#DIV/0!</v>
      </c>
      <c r="GZ471" s="57"/>
      <c r="HA471" s="2" t="e">
        <f t="shared" si="1492"/>
        <v>#DIV/0!</v>
      </c>
      <c r="HB471" s="2" t="e">
        <f t="shared" si="1493"/>
        <v>#DIV/0!</v>
      </c>
      <c r="HC471" s="2" t="e">
        <f t="shared" si="1494"/>
        <v>#DIV/0!</v>
      </c>
      <c r="HD471" s="2" t="e">
        <f t="shared" si="1495"/>
        <v>#DIV/0!</v>
      </c>
      <c r="HE471" s="2" t="e">
        <f t="shared" si="1496"/>
        <v>#DIV/0!</v>
      </c>
      <c r="HF471" s="2" t="e">
        <f t="shared" si="1497"/>
        <v>#DIV/0!</v>
      </c>
      <c r="HG471" s="2" t="e">
        <f t="shared" si="1498"/>
        <v>#DIV/0!</v>
      </c>
      <c r="HH471" s="2" t="e">
        <f t="shared" si="1499"/>
        <v>#DIV/0!</v>
      </c>
      <c r="HI471" s="2" t="e">
        <f t="shared" si="1500"/>
        <v>#DIV/0!</v>
      </c>
      <c r="HJ471" s="11" t="e">
        <f t="shared" si="1501"/>
        <v>#DIV/0!</v>
      </c>
      <c r="HK471" s="60" t="e">
        <f t="shared" si="1502"/>
        <v>#DIV/0!</v>
      </c>
      <c r="HL471" s="57"/>
      <c r="HM471" s="57" t="e">
        <f t="shared" si="1503"/>
        <v>#DIV/0!</v>
      </c>
      <c r="HN471" s="57" t="e">
        <f t="shared" si="1504"/>
        <v>#DIV/0!</v>
      </c>
      <c r="HO471" s="57" t="e">
        <f t="shared" si="1505"/>
        <v>#DIV/0!</v>
      </c>
      <c r="HP471" s="57" t="e">
        <f t="shared" si="1506"/>
        <v>#DIV/0!</v>
      </c>
      <c r="HQ471" s="57" t="e">
        <f t="shared" si="1507"/>
        <v>#DIV/0!</v>
      </c>
      <c r="HR471" s="57"/>
      <c r="HS471" s="57" t="e">
        <f t="shared" si="1508"/>
        <v>#DIV/0!</v>
      </c>
      <c r="HT471" s="57" t="e">
        <f t="shared" si="1509"/>
        <v>#DIV/0!</v>
      </c>
      <c r="HU471" s="57" t="e">
        <f t="shared" si="1510"/>
        <v>#DIV/0!</v>
      </c>
      <c r="HV471" s="57" t="e">
        <f t="shared" si="1511"/>
        <v>#DIV/0!</v>
      </c>
      <c r="HW471" s="57" t="e">
        <f t="shared" si="1512"/>
        <v>#DIV/0!</v>
      </c>
      <c r="HX471" s="57"/>
      <c r="HY471" s="57" t="e">
        <f t="shared" si="1513"/>
        <v>#DIV/0!</v>
      </c>
      <c r="HZ471" s="57" t="e">
        <f t="shared" si="1514"/>
        <v>#DIV/0!</v>
      </c>
      <c r="IA471" s="57"/>
      <c r="IB471" s="61">
        <f t="shared" si="1515"/>
        <v>0</v>
      </c>
      <c r="IC471" s="57" t="str">
        <f t="shared" si="1516"/>
        <v/>
      </c>
      <c r="ID471" s="42"/>
      <c r="IE471" s="2" t="str">
        <f t="shared" si="1517"/>
        <v/>
      </c>
      <c r="IF471" s="60" t="e">
        <f t="shared" si="1518"/>
        <v>#DIV/0!</v>
      </c>
      <c r="IG471" s="60" t="str">
        <f t="shared" si="1519"/>
        <v/>
      </c>
      <c r="IH471" s="60" t="str">
        <f t="shared" si="1520"/>
        <v>zinco-</v>
      </c>
      <c r="II471" s="60" t="str">
        <f t="shared" si="1521"/>
        <v>mangano-</v>
      </c>
      <c r="IJ471" s="60" t="e">
        <f t="shared" si="1522"/>
        <v>#DIV/0!</v>
      </c>
      <c r="IK471" s="60" t="e">
        <f t="shared" si="1523"/>
        <v>#DIV/0!</v>
      </c>
      <c r="IL471" s="60" t="e">
        <f t="shared" si="1524"/>
        <v>#DIV/0!</v>
      </c>
      <c r="IM471" s="60" t="e">
        <f t="shared" si="1525"/>
        <v>#DIV/0!</v>
      </c>
      <c r="IN471" s="60" t="str">
        <f t="shared" si="1526"/>
        <v/>
      </c>
      <c r="IO471" s="60" t="str">
        <f t="shared" si="1527"/>
        <v/>
      </c>
      <c r="IP471" s="57"/>
      <c r="IQ471" s="57" t="str">
        <f t="shared" si="1528"/>
        <v>ERROR!!</v>
      </c>
    </row>
    <row r="472" spans="24:251">
      <c r="X472" s="29">
        <f t="shared" si="1384"/>
        <v>0</v>
      </c>
      <c r="Y472" s="29">
        <f t="shared" si="1385"/>
        <v>0</v>
      </c>
      <c r="Z472" s="29" t="e">
        <f t="shared" si="1386"/>
        <v>#DIV/0!</v>
      </c>
      <c r="AA472" s="29" t="e">
        <f t="shared" si="1387"/>
        <v>#DIV/0!</v>
      </c>
      <c r="AB472" s="29" t="e">
        <f t="shared" si="1388"/>
        <v>#DIV/0!</v>
      </c>
      <c r="AC472" s="29" t="e">
        <f t="shared" si="1389"/>
        <v>#DIV/0!</v>
      </c>
      <c r="AF472" s="23">
        <v>60.084299999999999</v>
      </c>
      <c r="AG472" s="23">
        <v>79.878799999999998</v>
      </c>
      <c r="AH472" s="23">
        <v>101.96120000000001</v>
      </c>
      <c r="AI472" s="23">
        <v>151.99039999999999</v>
      </c>
      <c r="AJ472" s="23">
        <v>159.69</v>
      </c>
      <c r="AK472" s="23">
        <v>71.846400000000003</v>
      </c>
      <c r="AL472" s="23">
        <v>70.9375</v>
      </c>
      <c r="AM472" s="23">
        <v>40.304400000000001</v>
      </c>
      <c r="AN472" s="23">
        <v>56.077399999999997</v>
      </c>
      <c r="AO472" s="23">
        <v>61.978999999999999</v>
      </c>
      <c r="AP472" s="23">
        <v>94.195999999999998</v>
      </c>
      <c r="AQ472" s="23">
        <v>18.998000000000001</v>
      </c>
      <c r="AR472" s="23">
        <v>35.450000000000003</v>
      </c>
      <c r="AS472" s="23">
        <v>29.88</v>
      </c>
      <c r="AT472" s="23">
        <v>74.691999999999993</v>
      </c>
      <c r="AU472" s="23">
        <v>81.39</v>
      </c>
      <c r="AX472" s="54">
        <f t="shared" si="1390"/>
        <v>0</v>
      </c>
      <c r="AY472" s="54">
        <f t="shared" si="1391"/>
        <v>0</v>
      </c>
      <c r="AZ472" s="54">
        <f t="shared" si="1392"/>
        <v>0</v>
      </c>
      <c r="BA472" s="54">
        <f t="shared" si="1393"/>
        <v>0</v>
      </c>
      <c r="BB472" s="54">
        <f t="shared" si="1394"/>
        <v>0</v>
      </c>
      <c r="BC472" s="54">
        <f t="shared" si="1395"/>
        <v>0</v>
      </c>
      <c r="BD472" s="54">
        <f t="shared" si="1396"/>
        <v>0</v>
      </c>
      <c r="BE472" s="54">
        <f t="shared" si="1397"/>
        <v>0</v>
      </c>
      <c r="BF472" s="54">
        <f t="shared" si="1398"/>
        <v>0</v>
      </c>
      <c r="BG472" s="54">
        <f t="shared" si="1399"/>
        <v>0</v>
      </c>
      <c r="BH472" s="54">
        <f t="shared" si="1400"/>
        <v>0</v>
      </c>
      <c r="BI472" s="54">
        <f t="shared" si="1401"/>
        <v>0</v>
      </c>
      <c r="BJ472" s="54">
        <f t="shared" si="1402"/>
        <v>0</v>
      </c>
      <c r="BK472" s="54">
        <f t="shared" si="1403"/>
        <v>0</v>
      </c>
      <c r="BL472" s="54">
        <f t="shared" si="1404"/>
        <v>0</v>
      </c>
      <c r="BM472" s="42"/>
      <c r="BO472" s="54">
        <f>'Norm-coeff'!$C$2+$AX472*'Norm-coeff'!$D$2+$AY472*'Norm-coeff'!$E$2+$AZ472*'Norm-coeff'!$F$2+$BA472*'Norm-coeff'!$G$2+$BB472*'Norm-coeff'!$H$2+$BC472*'Norm-coeff'!$I$2+$BD472*'Norm-coeff'!$J$2+$BE472*'Norm-coeff'!$K$2+$BF472*'Norm-coeff'!$L$2+$BG472*'Norm-coeff'!$M$2+$BH472*'Norm-coeff'!$N$2+$BI472*'Norm-coeff'!$O$2</f>
        <v>5.4045421474420303</v>
      </c>
      <c r="BP472" s="54">
        <f>'Norm-coeff'!$C$3+$AX472*'Norm-coeff'!$D$3+$AY472*'Norm-coeff'!$E$3+$AZ472*'Norm-coeff'!$F$3+$BA472*'Norm-coeff'!$G$3+$BB472*'Norm-coeff'!$H$3+$BC472*'Norm-coeff'!$I$3+$BD472*'Norm-coeff'!$J$3+$BE472*'Norm-coeff'!$K$3+$BF472*'Norm-coeff'!$L$3+$BG472*'Norm-coeff'!$M$3+$BH472*'Norm-coeff'!$N$3+$BI472*'Norm-coeff'!$O$3</f>
        <v>3.15319116612705</v>
      </c>
      <c r="BQ472" s="54">
        <f>'Norm-coeff'!$C$4+$AX472*'Norm-coeff'!$D$4+$AY472*'Norm-coeff'!$E$4+$AZ472*'Norm-coeff'!$F$4+$BA472*'Norm-coeff'!$G$4+$BB472*'Norm-coeff'!$H$4+$BC472*'Norm-coeff'!$I$4+$BD472*'Norm-coeff'!$J$4+$BE472*'Norm-coeff'!$K$4+$BF472*'Norm-coeff'!$L$4+$BG472*'Norm-coeff'!$M$4+$BH472*'Norm-coeff'!$N$4+$BI472*'Norm-coeff'!$O$4</f>
        <v>1.42115649462768</v>
      </c>
      <c r="BR472" s="54">
        <f>'Norm-coeff'!$C$5+$AX472*'Norm-coeff'!$D$5+$AY472*'Norm-coeff'!$E$5+$AZ472*'Norm-coeff'!$F$5+$BA472*'Norm-coeff'!$G$5+$BB472*'Norm-coeff'!$H$5+$BC472*'Norm-coeff'!$I$5+$BD472*'Norm-coeff'!$J$5+$BE472*'Norm-coeff'!$K$5+$BF472*'Norm-coeff'!$L$5+$BG472*'Norm-coeff'!$M$5+$BH472*'Norm-coeff'!$N$5+$BI472*'Norm-coeff'!$O$5</f>
        <v>1.0553329241296201</v>
      </c>
      <c r="BS472" s="54">
        <f>'Norm-coeff'!$C$6+$AX472*'Norm-coeff'!$D$6+$AY472*'Norm-coeff'!$E$6+$AZ472*'Norm-coeff'!$F$6+$BA472*'Norm-coeff'!$G$6+$BB472*'Norm-coeff'!$H$6+$BC472*'Norm-coeff'!$I$6+$BD472*'Norm-coeff'!$J$6+$BE472*'Norm-coeff'!$K$6+$BF472*'Norm-coeff'!$L$6+$BG472*'Norm-coeff'!$M$6+$BH472*'Norm-coeff'!$N$6+$BI472*'Norm-coeff'!$O$6</f>
        <v>-1.48700885495103E-2</v>
      </c>
      <c r="BT472" s="54">
        <f>'Norm-coeff'!$C$7+$AX472*'Norm-coeff'!$D$7+$AY472*'Norm-coeff'!$E$7+$AZ472*'Norm-coeff'!$F$7+$BA472*'Norm-coeff'!$G$7+$BB472*'Norm-coeff'!$H$7+$BC472*'Norm-coeff'!$I$7+$BD472*'Norm-coeff'!$J$7+$BE472*'Norm-coeff'!$K$7+$BF472*'Norm-coeff'!$L$7+$BG472*'Norm-coeff'!$M$7+$BH472*'Norm-coeff'!$N$7+$BI472*'Norm-coeff'!$O$7</f>
        <v>2.0907583608832998</v>
      </c>
      <c r="BU472" s="54">
        <f>'Norm-coeff'!$C$8+$AX472*'Norm-coeff'!$D$8+$AY472*'Norm-coeff'!$E$8+$AZ472*'Norm-coeff'!$F$8+$BA472*'Norm-coeff'!$G$8+$BB472*'Norm-coeff'!$H$8+$BC472*'Norm-coeff'!$I$8+$BD472*'Norm-coeff'!$J$8+$BE472*'Norm-coeff'!$K$8+$BF472*'Norm-coeff'!$L$8+$BG472*'Norm-coeff'!$M$8+$BH472*'Norm-coeff'!$N$8+$BI472*'Norm-coeff'!$O$8</f>
        <v>0.65894159836244504</v>
      </c>
      <c r="BV472" s="54">
        <f>'Norm-coeff'!$C$9+$AX472*'Norm-coeff'!$D$9+$AY472*'Norm-coeff'!$E$9+$AZ472*'Norm-coeff'!$F$9+$BA472*'Norm-coeff'!$G$9+$BB472*'Norm-coeff'!$H$9+$BC472*'Norm-coeff'!$I$9+$BD472*'Norm-coeff'!$J$9+$BE472*'Norm-coeff'!$K$9+$BF472*'Norm-coeff'!$L$9+$BG472*'Norm-coeff'!$M$9+$BH472*'Norm-coeff'!$N$9+$BI472*'Norm-coeff'!$O$9</f>
        <v>1.48961085014701</v>
      </c>
      <c r="BW472" s="54">
        <f>'Norm-coeff'!$C$10+$AX472*'Norm-coeff'!$D$10+$AY472*'Norm-coeff'!$E$10+$AZ472*'Norm-coeff'!$F$10+$BA472*'Norm-coeff'!$G$10+$BB472*'Norm-coeff'!$H$10+$BC472*'Norm-coeff'!$I$10+$BD472*'Norm-coeff'!$J$10+$BE472*'Norm-coeff'!$K$10+$BF472*'Norm-coeff'!$L$10+$BG472*'Norm-coeff'!$M$10+$BH472*'Norm-coeff'!$N$10+$BI472*'Norm-coeff'!$O$10</f>
        <v>1.42058735749591</v>
      </c>
      <c r="BX472" s="54">
        <f>'Norm-coeff'!$C$11+$AX472*'Norm-coeff'!$D$11+$AY472*'Norm-coeff'!$E$11+$AZ472*'Norm-coeff'!$F$11+$BA472*'Norm-coeff'!$G$11+$BB472*'Norm-coeff'!$H$11+$BC472*'Norm-coeff'!$I$11+$BD472*'Norm-coeff'!$J$11+$BE472*'Norm-coeff'!$K$11+$BF472*'Norm-coeff'!$L$11+$BG472*'Norm-coeff'!$M$11+$BH472*'Norm-coeff'!$N$11+$BI472*'Norm-coeff'!$O$11</f>
        <v>0.221233014421479</v>
      </c>
      <c r="BY472" s="54">
        <f>'Norm-coeff'!$C$12+$AX472*'Norm-coeff'!$D$12+$AY472*'Norm-coeff'!$E$12+$AZ472*'Norm-coeff'!$F$12+$BA472*'Norm-coeff'!$G$12+$BB472*'Norm-coeff'!$H$12+$BC472*'Norm-coeff'!$I$12+$BD472*'Norm-coeff'!$J$12+$BE472*'Norm-coeff'!$K$12+$BF472*'Norm-coeff'!$L$12+$BG472*'Norm-coeff'!$M$12+$BH472*'Norm-coeff'!$N$12+$BI472*'Norm-coeff'!$O$12</f>
        <v>0.283527502056037</v>
      </c>
      <c r="BZ472" s="54">
        <f>'Norm-coeff'!$C$13+$AX472*'Norm-coeff'!$D$13+$AY472*'Norm-coeff'!$E$13+$AZ472*'Norm-coeff'!$F$13+$BA472*'Norm-coeff'!$G$13+$BB472*'Norm-coeff'!$H$13+$BC472*'Norm-coeff'!$I$13+$BD472*'Norm-coeff'!$J$13+$BE472*'Norm-coeff'!$K$13+$BF472*'Norm-coeff'!$L$13+$BG472*'Norm-coeff'!$M$13+$BH472*'Norm-coeff'!$N$13+$BI472*'Norm-coeff'!$O$13</f>
        <v>-4.1864930554451202E-2</v>
      </c>
      <c r="CA472" s="54">
        <f>'Norm-coeff'!$C$14+$AX472*'Norm-coeff'!$D$14+$AY472*'Norm-coeff'!$E$14+$AZ472*'Norm-coeff'!$F$14+$BA472*'Norm-coeff'!$G$14+$BB472*'Norm-coeff'!$H$14+$BC472*'Norm-coeff'!$I$14+$BD472*'Norm-coeff'!$J$14+$BE472*'Norm-coeff'!$K$14+$BF472*'Norm-coeff'!$L$14+$BG472*'Norm-coeff'!$M$14+$BH472*'Norm-coeff'!$N$14+$BI472*'Norm-coeff'!$O$14</f>
        <v>4.2526983164477103</v>
      </c>
      <c r="CC472" s="54">
        <f t="shared" si="1529"/>
        <v>0</v>
      </c>
      <c r="CG472" s="54">
        <f t="shared" si="1405"/>
        <v>0</v>
      </c>
      <c r="CH472" s="54">
        <f t="shared" si="1383"/>
        <v>0</v>
      </c>
      <c r="CI472" s="54">
        <f t="shared" si="1406"/>
        <v>0</v>
      </c>
      <c r="CJ472" s="56">
        <f t="shared" si="1407"/>
        <v>0</v>
      </c>
      <c r="CK472" s="54">
        <f t="shared" si="1408"/>
        <v>0</v>
      </c>
      <c r="CL472" s="54">
        <f t="shared" si="1409"/>
        <v>0</v>
      </c>
      <c r="CM472" s="54">
        <f t="shared" si="1410"/>
        <v>0</v>
      </c>
      <c r="CN472" s="54">
        <f t="shared" si="1411"/>
        <v>0</v>
      </c>
      <c r="CO472" s="54">
        <f t="shared" si="1412"/>
        <v>0</v>
      </c>
      <c r="CP472" s="54">
        <f t="shared" si="1413"/>
        <v>0</v>
      </c>
      <c r="CQ472" s="54">
        <f t="shared" si="1414"/>
        <v>0</v>
      </c>
      <c r="CR472" s="54">
        <f t="shared" si="1415"/>
        <v>0</v>
      </c>
      <c r="CS472" s="54">
        <f t="shared" si="1416"/>
        <v>0</v>
      </c>
      <c r="CU472" s="54">
        <f t="shared" si="1417"/>
        <v>0</v>
      </c>
      <c r="CV472" s="54">
        <f t="shared" si="1418"/>
        <v>0</v>
      </c>
      <c r="CW472" s="54">
        <f t="shared" si="1419"/>
        <v>0</v>
      </c>
      <c r="CX472" s="54">
        <f t="shared" si="1420"/>
        <v>0</v>
      </c>
      <c r="CZ472" s="54">
        <f t="shared" si="1421"/>
        <v>0</v>
      </c>
      <c r="DA472" s="54">
        <f t="shared" si="1422"/>
        <v>0</v>
      </c>
      <c r="DB472" s="54">
        <f t="shared" si="1423"/>
        <v>0</v>
      </c>
      <c r="DC472" s="54">
        <f t="shared" si="1424"/>
        <v>0</v>
      </c>
      <c r="DD472" s="54">
        <f t="shared" si="1425"/>
        <v>0</v>
      </c>
      <c r="DE472" s="54">
        <f t="shared" si="1426"/>
        <v>0</v>
      </c>
      <c r="DF472" s="54">
        <f t="shared" si="1427"/>
        <v>0</v>
      </c>
      <c r="DG472" s="54">
        <f t="shared" si="1428"/>
        <v>2</v>
      </c>
      <c r="DH472" s="71">
        <f t="shared" si="1429"/>
        <v>0</v>
      </c>
      <c r="DI472" s="71">
        <f t="shared" si="1430"/>
        <v>0</v>
      </c>
      <c r="DJ472" s="54">
        <f t="shared" si="1431"/>
        <v>0</v>
      </c>
      <c r="DK472" s="54">
        <f t="shared" si="1432"/>
        <v>2</v>
      </c>
      <c r="DL472" s="4">
        <f t="shared" si="1357"/>
        <v>0</v>
      </c>
      <c r="DM472" s="3">
        <f t="shared" si="1433"/>
        <v>0</v>
      </c>
      <c r="DN472" s="3">
        <f t="shared" si="1434"/>
        <v>0</v>
      </c>
      <c r="DO472" s="4" t="e">
        <f t="shared" si="1435"/>
        <v>#DIV/0!</v>
      </c>
      <c r="DP472" s="57"/>
      <c r="DQ472" s="57"/>
      <c r="DR472" s="56">
        <f t="shared" si="1358"/>
        <v>2</v>
      </c>
      <c r="DS472" s="56">
        <f t="shared" si="1359"/>
        <v>0</v>
      </c>
      <c r="DT472" s="38">
        <f t="shared" si="1360"/>
        <v>0</v>
      </c>
      <c r="DU472" s="38">
        <f t="shared" si="1436"/>
        <v>2</v>
      </c>
      <c r="DV472" s="38">
        <f t="shared" si="1361"/>
        <v>0</v>
      </c>
      <c r="DW472" s="39">
        <f t="shared" si="1362"/>
        <v>0</v>
      </c>
      <c r="DX472" s="39">
        <f t="shared" si="1363"/>
        <v>0</v>
      </c>
      <c r="DY472" s="39">
        <f t="shared" si="1364"/>
        <v>0</v>
      </c>
      <c r="DZ472" s="39">
        <f t="shared" si="1365"/>
        <v>0</v>
      </c>
      <c r="EA472" s="39">
        <f t="shared" si="1366"/>
        <v>0</v>
      </c>
      <c r="EB472" s="37" t="e">
        <f t="shared" si="1437"/>
        <v>#DIV/0!</v>
      </c>
      <c r="EC472" s="37" t="e">
        <f t="shared" si="1438"/>
        <v>#DIV/0!</v>
      </c>
      <c r="ED472" s="37" t="e">
        <f t="shared" si="1439"/>
        <v>#DIV/0!</v>
      </c>
      <c r="EE472" s="37" t="e">
        <f t="shared" si="1440"/>
        <v>#DIV/0!</v>
      </c>
      <c r="EF472" s="39" t="e">
        <f t="shared" si="1441"/>
        <v>#DIV/0!</v>
      </c>
      <c r="EG472" s="37" t="e">
        <f t="shared" si="1442"/>
        <v>#DIV/0!</v>
      </c>
      <c r="EH472" s="37" t="e">
        <f t="shared" si="1443"/>
        <v>#DIV/0!</v>
      </c>
      <c r="EI472" s="11" t="b">
        <f t="shared" si="1444"/>
        <v>1</v>
      </c>
      <c r="EJ472" s="11" t="b">
        <f t="shared" si="1445"/>
        <v>0</v>
      </c>
      <c r="EK472" s="39" t="e">
        <f t="shared" si="1446"/>
        <v>#DIV/0!</v>
      </c>
      <c r="EL472" s="39" t="e">
        <f t="shared" si="1447"/>
        <v>#DIV/0!</v>
      </c>
      <c r="EM472" s="39" t="e">
        <f t="shared" si="1448"/>
        <v>#DIV/0!</v>
      </c>
      <c r="EN472" s="39" t="e">
        <f t="shared" si="1449"/>
        <v>#DIV/0!</v>
      </c>
      <c r="EO472" s="39" t="e">
        <f t="shared" si="1450"/>
        <v>#DIV/0!</v>
      </c>
      <c r="EP472" s="39" t="e">
        <f t="shared" si="1451"/>
        <v>#DIV/0!</v>
      </c>
      <c r="EQ472" s="39" t="e">
        <f t="shared" si="1452"/>
        <v>#DIV/0!</v>
      </c>
      <c r="ER472" s="39" t="e">
        <f t="shared" si="1453"/>
        <v>#DIV/0!</v>
      </c>
      <c r="ES472" s="58" t="str">
        <f t="shared" si="1454"/>
        <v>(OH,F,Cl)-dominate amphibole</v>
      </c>
      <c r="ET472" s="58" t="e">
        <f t="shared" si="1455"/>
        <v>#N/A</v>
      </c>
      <c r="EU472" s="56">
        <f t="shared" si="1367"/>
        <v>0</v>
      </c>
      <c r="EV472" s="56">
        <f t="shared" si="1368"/>
        <v>0</v>
      </c>
      <c r="EW472" s="56">
        <f t="shared" si="1369"/>
        <v>0</v>
      </c>
      <c r="EX472" s="56">
        <f t="shared" si="1370"/>
        <v>0</v>
      </c>
      <c r="EY472" s="56">
        <f t="shared" si="1371"/>
        <v>0</v>
      </c>
      <c r="EZ472" s="56">
        <f t="shared" si="1372"/>
        <v>0</v>
      </c>
      <c r="FA472" s="39">
        <f t="shared" si="1373"/>
        <v>0</v>
      </c>
      <c r="FB472" s="39">
        <f t="shared" si="1374"/>
        <v>0</v>
      </c>
      <c r="FC472" s="54">
        <f t="shared" si="1375"/>
        <v>0</v>
      </c>
      <c r="FD472" s="54">
        <f t="shared" si="1376"/>
        <v>0</v>
      </c>
      <c r="FE472" s="39">
        <f t="shared" si="1377"/>
        <v>0</v>
      </c>
      <c r="FF472" s="54">
        <f t="shared" si="1378"/>
        <v>0</v>
      </c>
      <c r="FG472" s="39">
        <f t="shared" si="1379"/>
        <v>0</v>
      </c>
      <c r="FH472" s="39">
        <f t="shared" si="1456"/>
        <v>0</v>
      </c>
      <c r="FI472" s="39">
        <f t="shared" si="1457"/>
        <v>0</v>
      </c>
      <c r="FJ472" s="39">
        <f t="shared" si="1458"/>
        <v>0</v>
      </c>
      <c r="FK472" s="39" t="e">
        <f t="shared" si="1459"/>
        <v>#DIV/0!</v>
      </c>
      <c r="FL472" s="39" t="e">
        <f t="shared" si="1460"/>
        <v>#DIV/0!</v>
      </c>
      <c r="FM472" s="39" t="e">
        <f t="shared" si="1461"/>
        <v>#DIV/0!</v>
      </c>
      <c r="FN472" s="39">
        <f t="shared" si="1462"/>
        <v>1</v>
      </c>
      <c r="FO472" s="39">
        <f t="shared" si="1380"/>
        <v>0</v>
      </c>
      <c r="FP472" s="39">
        <f t="shared" si="1381"/>
        <v>0</v>
      </c>
      <c r="FQ472" s="39">
        <f t="shared" si="1382"/>
        <v>0</v>
      </c>
      <c r="FR472" s="39">
        <f t="shared" si="1463"/>
        <v>0</v>
      </c>
      <c r="FS472" s="39">
        <f t="shared" si="1464"/>
        <v>0</v>
      </c>
      <c r="FU472" s="39" t="e">
        <f t="shared" si="1465"/>
        <v>#DIV/0!</v>
      </c>
      <c r="FV472" s="39" t="e">
        <f t="shared" si="1466"/>
        <v>#DIV/0!</v>
      </c>
      <c r="FW472" s="39" t="e">
        <f t="shared" si="1467"/>
        <v>#DIV/0!</v>
      </c>
      <c r="FY472" s="39" t="e">
        <f t="shared" si="1468"/>
        <v>#DIV/0!</v>
      </c>
      <c r="FZ472" s="39" t="e">
        <f t="shared" si="1469"/>
        <v>#DIV/0!</v>
      </c>
      <c r="GA472" s="39" t="e">
        <f t="shared" si="1470"/>
        <v>#DIV/0!</v>
      </c>
      <c r="GB472" s="39" t="e">
        <f t="shared" si="1471"/>
        <v>#DIV/0!</v>
      </c>
      <c r="GC472" s="39" t="e">
        <f t="shared" si="1472"/>
        <v>#DIV/0!</v>
      </c>
      <c r="GD472" s="39" t="e">
        <f t="shared" si="1473"/>
        <v>#DIV/0!</v>
      </c>
      <c r="GE472" s="39" t="e">
        <f t="shared" si="1474"/>
        <v>#DIV/0!</v>
      </c>
      <c r="GF472" s="39" t="e">
        <f t="shared" si="1475"/>
        <v>#DIV/0!</v>
      </c>
      <c r="GG472" s="39" t="e">
        <f t="shared" si="1476"/>
        <v>#DIV/0!</v>
      </c>
      <c r="GH472" s="39" t="e">
        <f t="shared" si="1477"/>
        <v>#DIV/0!</v>
      </c>
      <c r="GI472" s="39"/>
      <c r="GJ472" s="39" t="e">
        <f t="shared" si="1478"/>
        <v>#DIV/0!</v>
      </c>
      <c r="GK472" s="39" t="e">
        <f t="shared" si="1479"/>
        <v>#DIV/0!</v>
      </c>
      <c r="GL472" s="39" t="e">
        <f t="shared" si="1480"/>
        <v>#DIV/0!</v>
      </c>
      <c r="GM472" s="39" t="e">
        <f t="shared" si="1481"/>
        <v>#DIV/0!</v>
      </c>
      <c r="GN472" s="39" t="e">
        <f t="shared" si="1482"/>
        <v>#DIV/0!</v>
      </c>
      <c r="GO472" s="57"/>
      <c r="GP472" s="57" t="e">
        <f t="shared" si="1483"/>
        <v>#DIV/0!</v>
      </c>
      <c r="GQ472" s="59" t="e">
        <f t="shared" si="1484"/>
        <v>#DIV/0!</v>
      </c>
      <c r="GR472" s="41" t="e">
        <f t="shared" si="1485"/>
        <v>#DIV/0!</v>
      </c>
      <c r="GS472" s="57" t="e">
        <f t="shared" si="1486"/>
        <v>#DIV/0!</v>
      </c>
      <c r="GT472" s="57" t="e">
        <f t="shared" si="1487"/>
        <v>#DIV/0!</v>
      </c>
      <c r="GU472" s="57" t="e">
        <f t="shared" si="1488"/>
        <v>#DIV/0!</v>
      </c>
      <c r="GV472" s="57"/>
      <c r="GW472" s="42" t="e">
        <f t="shared" si="1489"/>
        <v>#DIV/0!</v>
      </c>
      <c r="GX472" s="42" t="e">
        <f t="shared" si="1490"/>
        <v>#DIV/0!</v>
      </c>
      <c r="GY472" s="42" t="e">
        <f t="shared" si="1491"/>
        <v>#DIV/0!</v>
      </c>
      <c r="GZ472" s="57"/>
      <c r="HA472" s="2" t="e">
        <f t="shared" si="1492"/>
        <v>#DIV/0!</v>
      </c>
      <c r="HB472" s="2" t="e">
        <f t="shared" si="1493"/>
        <v>#DIV/0!</v>
      </c>
      <c r="HC472" s="2" t="e">
        <f t="shared" si="1494"/>
        <v>#DIV/0!</v>
      </c>
      <c r="HD472" s="2" t="e">
        <f t="shared" si="1495"/>
        <v>#DIV/0!</v>
      </c>
      <c r="HE472" s="2" t="e">
        <f t="shared" si="1496"/>
        <v>#DIV/0!</v>
      </c>
      <c r="HF472" s="2" t="e">
        <f t="shared" si="1497"/>
        <v>#DIV/0!</v>
      </c>
      <c r="HG472" s="2" t="e">
        <f t="shared" si="1498"/>
        <v>#DIV/0!</v>
      </c>
      <c r="HH472" s="2" t="e">
        <f t="shared" si="1499"/>
        <v>#DIV/0!</v>
      </c>
      <c r="HI472" s="2" t="e">
        <f t="shared" si="1500"/>
        <v>#DIV/0!</v>
      </c>
      <c r="HJ472" s="11" t="e">
        <f t="shared" si="1501"/>
        <v>#DIV/0!</v>
      </c>
      <c r="HK472" s="60" t="e">
        <f t="shared" si="1502"/>
        <v>#DIV/0!</v>
      </c>
      <c r="HL472" s="57"/>
      <c r="HM472" s="57" t="e">
        <f t="shared" si="1503"/>
        <v>#DIV/0!</v>
      </c>
      <c r="HN472" s="57" t="e">
        <f t="shared" si="1504"/>
        <v>#DIV/0!</v>
      </c>
      <c r="HO472" s="57" t="e">
        <f t="shared" si="1505"/>
        <v>#DIV/0!</v>
      </c>
      <c r="HP472" s="57" t="e">
        <f t="shared" si="1506"/>
        <v>#DIV/0!</v>
      </c>
      <c r="HQ472" s="57" t="e">
        <f t="shared" si="1507"/>
        <v>#DIV/0!</v>
      </c>
      <c r="HR472" s="57"/>
      <c r="HS472" s="57" t="e">
        <f t="shared" si="1508"/>
        <v>#DIV/0!</v>
      </c>
      <c r="HT472" s="57" t="e">
        <f t="shared" si="1509"/>
        <v>#DIV/0!</v>
      </c>
      <c r="HU472" s="57" t="e">
        <f t="shared" si="1510"/>
        <v>#DIV/0!</v>
      </c>
      <c r="HV472" s="57" t="e">
        <f t="shared" si="1511"/>
        <v>#DIV/0!</v>
      </c>
      <c r="HW472" s="57" t="e">
        <f t="shared" si="1512"/>
        <v>#DIV/0!</v>
      </c>
      <c r="HX472" s="57"/>
      <c r="HY472" s="57" t="e">
        <f t="shared" si="1513"/>
        <v>#DIV/0!</v>
      </c>
      <c r="HZ472" s="57" t="e">
        <f t="shared" si="1514"/>
        <v>#DIV/0!</v>
      </c>
      <c r="IA472" s="57"/>
      <c r="IB472" s="61">
        <f t="shared" si="1515"/>
        <v>0</v>
      </c>
      <c r="IC472" s="57" t="str">
        <f t="shared" si="1516"/>
        <v/>
      </c>
      <c r="ID472" s="42"/>
      <c r="IE472" s="2" t="str">
        <f t="shared" si="1517"/>
        <v/>
      </c>
      <c r="IF472" s="60" t="e">
        <f t="shared" si="1518"/>
        <v>#DIV/0!</v>
      </c>
      <c r="IG472" s="60" t="str">
        <f t="shared" si="1519"/>
        <v/>
      </c>
      <c r="IH472" s="60" t="str">
        <f t="shared" si="1520"/>
        <v>zinco-</v>
      </c>
      <c r="II472" s="60" t="str">
        <f t="shared" si="1521"/>
        <v>mangano-</v>
      </c>
      <c r="IJ472" s="60" t="e">
        <f t="shared" si="1522"/>
        <v>#DIV/0!</v>
      </c>
      <c r="IK472" s="60" t="e">
        <f t="shared" si="1523"/>
        <v>#DIV/0!</v>
      </c>
      <c r="IL472" s="60" t="e">
        <f t="shared" si="1524"/>
        <v>#DIV/0!</v>
      </c>
      <c r="IM472" s="60" t="e">
        <f t="shared" si="1525"/>
        <v>#DIV/0!</v>
      </c>
      <c r="IN472" s="60" t="str">
        <f t="shared" si="1526"/>
        <v/>
      </c>
      <c r="IO472" s="60" t="str">
        <f t="shared" si="1527"/>
        <v/>
      </c>
      <c r="IP472" s="57"/>
      <c r="IQ472" s="57" t="str">
        <f t="shared" si="1528"/>
        <v>ERROR!!</v>
      </c>
    </row>
    <row r="473" spans="24:251">
      <c r="X473" s="29">
        <f t="shared" si="1384"/>
        <v>0</v>
      </c>
      <c r="Y473" s="29">
        <f t="shared" si="1385"/>
        <v>0</v>
      </c>
      <c r="Z473" s="29" t="e">
        <f t="shared" si="1386"/>
        <v>#DIV/0!</v>
      </c>
      <c r="AA473" s="29" t="e">
        <f t="shared" si="1387"/>
        <v>#DIV/0!</v>
      </c>
      <c r="AB473" s="29" t="e">
        <f t="shared" si="1388"/>
        <v>#DIV/0!</v>
      </c>
      <c r="AC473" s="29" t="e">
        <f t="shared" si="1389"/>
        <v>#DIV/0!</v>
      </c>
      <c r="AF473" s="23">
        <v>60.084299999999999</v>
      </c>
      <c r="AG473" s="23">
        <v>79.878799999999998</v>
      </c>
      <c r="AH473" s="23">
        <v>101.96120000000001</v>
      </c>
      <c r="AI473" s="23">
        <v>151.99039999999999</v>
      </c>
      <c r="AJ473" s="23">
        <v>159.69</v>
      </c>
      <c r="AK473" s="23">
        <v>71.846400000000003</v>
      </c>
      <c r="AL473" s="23">
        <v>70.9375</v>
      </c>
      <c r="AM473" s="23">
        <v>40.304400000000001</v>
      </c>
      <c r="AN473" s="23">
        <v>56.077399999999997</v>
      </c>
      <c r="AO473" s="23">
        <v>61.978999999999999</v>
      </c>
      <c r="AP473" s="23">
        <v>94.195999999999998</v>
      </c>
      <c r="AQ473" s="23">
        <v>18.998000000000001</v>
      </c>
      <c r="AR473" s="23">
        <v>35.450000000000003</v>
      </c>
      <c r="AS473" s="23">
        <v>29.88</v>
      </c>
      <c r="AT473" s="23">
        <v>74.691999999999993</v>
      </c>
      <c r="AU473" s="23">
        <v>81.39</v>
      </c>
      <c r="AX473" s="54">
        <f t="shared" si="1390"/>
        <v>0</v>
      </c>
      <c r="AY473" s="54">
        <f t="shared" si="1391"/>
        <v>0</v>
      </c>
      <c r="AZ473" s="54">
        <f t="shared" si="1392"/>
        <v>0</v>
      </c>
      <c r="BA473" s="54">
        <f t="shared" si="1393"/>
        <v>0</v>
      </c>
      <c r="BB473" s="54">
        <f t="shared" si="1394"/>
        <v>0</v>
      </c>
      <c r="BC473" s="54">
        <f t="shared" si="1395"/>
        <v>0</v>
      </c>
      <c r="BD473" s="54">
        <f t="shared" si="1396"/>
        <v>0</v>
      </c>
      <c r="BE473" s="54">
        <f t="shared" si="1397"/>
        <v>0</v>
      </c>
      <c r="BF473" s="54">
        <f t="shared" si="1398"/>
        <v>0</v>
      </c>
      <c r="BG473" s="54">
        <f t="shared" si="1399"/>
        <v>0</v>
      </c>
      <c r="BH473" s="54">
        <f t="shared" si="1400"/>
        <v>0</v>
      </c>
      <c r="BI473" s="54">
        <f t="shared" si="1401"/>
        <v>0</v>
      </c>
      <c r="BJ473" s="54">
        <f t="shared" si="1402"/>
        <v>0</v>
      </c>
      <c r="BK473" s="54">
        <f t="shared" si="1403"/>
        <v>0</v>
      </c>
      <c r="BL473" s="54">
        <f t="shared" si="1404"/>
        <v>0</v>
      </c>
      <c r="BM473" s="42"/>
      <c r="BO473" s="54">
        <f>'Norm-coeff'!$C$2+$AX473*'Norm-coeff'!$D$2+$AY473*'Norm-coeff'!$E$2+$AZ473*'Norm-coeff'!$F$2+$BA473*'Norm-coeff'!$G$2+$BB473*'Norm-coeff'!$H$2+$BC473*'Norm-coeff'!$I$2+$BD473*'Norm-coeff'!$J$2+$BE473*'Norm-coeff'!$K$2+$BF473*'Norm-coeff'!$L$2+$BG473*'Norm-coeff'!$M$2+$BH473*'Norm-coeff'!$N$2+$BI473*'Norm-coeff'!$O$2</f>
        <v>5.4045421474420303</v>
      </c>
      <c r="BP473" s="54">
        <f>'Norm-coeff'!$C$3+$AX473*'Norm-coeff'!$D$3+$AY473*'Norm-coeff'!$E$3+$AZ473*'Norm-coeff'!$F$3+$BA473*'Norm-coeff'!$G$3+$BB473*'Norm-coeff'!$H$3+$BC473*'Norm-coeff'!$I$3+$BD473*'Norm-coeff'!$J$3+$BE473*'Norm-coeff'!$K$3+$BF473*'Norm-coeff'!$L$3+$BG473*'Norm-coeff'!$M$3+$BH473*'Norm-coeff'!$N$3+$BI473*'Norm-coeff'!$O$3</f>
        <v>3.15319116612705</v>
      </c>
      <c r="BQ473" s="54">
        <f>'Norm-coeff'!$C$4+$AX473*'Norm-coeff'!$D$4+$AY473*'Norm-coeff'!$E$4+$AZ473*'Norm-coeff'!$F$4+$BA473*'Norm-coeff'!$G$4+$BB473*'Norm-coeff'!$H$4+$BC473*'Norm-coeff'!$I$4+$BD473*'Norm-coeff'!$J$4+$BE473*'Norm-coeff'!$K$4+$BF473*'Norm-coeff'!$L$4+$BG473*'Norm-coeff'!$M$4+$BH473*'Norm-coeff'!$N$4+$BI473*'Norm-coeff'!$O$4</f>
        <v>1.42115649462768</v>
      </c>
      <c r="BR473" s="54">
        <f>'Norm-coeff'!$C$5+$AX473*'Norm-coeff'!$D$5+$AY473*'Norm-coeff'!$E$5+$AZ473*'Norm-coeff'!$F$5+$BA473*'Norm-coeff'!$G$5+$BB473*'Norm-coeff'!$H$5+$BC473*'Norm-coeff'!$I$5+$BD473*'Norm-coeff'!$J$5+$BE473*'Norm-coeff'!$K$5+$BF473*'Norm-coeff'!$L$5+$BG473*'Norm-coeff'!$M$5+$BH473*'Norm-coeff'!$N$5+$BI473*'Norm-coeff'!$O$5</f>
        <v>1.0553329241296201</v>
      </c>
      <c r="BS473" s="54">
        <f>'Norm-coeff'!$C$6+$AX473*'Norm-coeff'!$D$6+$AY473*'Norm-coeff'!$E$6+$AZ473*'Norm-coeff'!$F$6+$BA473*'Norm-coeff'!$G$6+$BB473*'Norm-coeff'!$H$6+$BC473*'Norm-coeff'!$I$6+$BD473*'Norm-coeff'!$J$6+$BE473*'Norm-coeff'!$K$6+$BF473*'Norm-coeff'!$L$6+$BG473*'Norm-coeff'!$M$6+$BH473*'Norm-coeff'!$N$6+$BI473*'Norm-coeff'!$O$6</f>
        <v>-1.48700885495103E-2</v>
      </c>
      <c r="BT473" s="54">
        <f>'Norm-coeff'!$C$7+$AX473*'Norm-coeff'!$D$7+$AY473*'Norm-coeff'!$E$7+$AZ473*'Norm-coeff'!$F$7+$BA473*'Norm-coeff'!$G$7+$BB473*'Norm-coeff'!$H$7+$BC473*'Norm-coeff'!$I$7+$BD473*'Norm-coeff'!$J$7+$BE473*'Norm-coeff'!$K$7+$BF473*'Norm-coeff'!$L$7+$BG473*'Norm-coeff'!$M$7+$BH473*'Norm-coeff'!$N$7+$BI473*'Norm-coeff'!$O$7</f>
        <v>2.0907583608832998</v>
      </c>
      <c r="BU473" s="54">
        <f>'Norm-coeff'!$C$8+$AX473*'Norm-coeff'!$D$8+$AY473*'Norm-coeff'!$E$8+$AZ473*'Norm-coeff'!$F$8+$BA473*'Norm-coeff'!$G$8+$BB473*'Norm-coeff'!$H$8+$BC473*'Norm-coeff'!$I$8+$BD473*'Norm-coeff'!$J$8+$BE473*'Norm-coeff'!$K$8+$BF473*'Norm-coeff'!$L$8+$BG473*'Norm-coeff'!$M$8+$BH473*'Norm-coeff'!$N$8+$BI473*'Norm-coeff'!$O$8</f>
        <v>0.65894159836244504</v>
      </c>
      <c r="BV473" s="54">
        <f>'Norm-coeff'!$C$9+$AX473*'Norm-coeff'!$D$9+$AY473*'Norm-coeff'!$E$9+$AZ473*'Norm-coeff'!$F$9+$BA473*'Norm-coeff'!$G$9+$BB473*'Norm-coeff'!$H$9+$BC473*'Norm-coeff'!$I$9+$BD473*'Norm-coeff'!$J$9+$BE473*'Norm-coeff'!$K$9+$BF473*'Norm-coeff'!$L$9+$BG473*'Norm-coeff'!$M$9+$BH473*'Norm-coeff'!$N$9+$BI473*'Norm-coeff'!$O$9</f>
        <v>1.48961085014701</v>
      </c>
      <c r="BW473" s="54">
        <f>'Norm-coeff'!$C$10+$AX473*'Norm-coeff'!$D$10+$AY473*'Norm-coeff'!$E$10+$AZ473*'Norm-coeff'!$F$10+$BA473*'Norm-coeff'!$G$10+$BB473*'Norm-coeff'!$H$10+$BC473*'Norm-coeff'!$I$10+$BD473*'Norm-coeff'!$J$10+$BE473*'Norm-coeff'!$K$10+$BF473*'Norm-coeff'!$L$10+$BG473*'Norm-coeff'!$M$10+$BH473*'Norm-coeff'!$N$10+$BI473*'Norm-coeff'!$O$10</f>
        <v>1.42058735749591</v>
      </c>
      <c r="BX473" s="54">
        <f>'Norm-coeff'!$C$11+$AX473*'Norm-coeff'!$D$11+$AY473*'Norm-coeff'!$E$11+$AZ473*'Norm-coeff'!$F$11+$BA473*'Norm-coeff'!$G$11+$BB473*'Norm-coeff'!$H$11+$BC473*'Norm-coeff'!$I$11+$BD473*'Norm-coeff'!$J$11+$BE473*'Norm-coeff'!$K$11+$BF473*'Norm-coeff'!$L$11+$BG473*'Norm-coeff'!$M$11+$BH473*'Norm-coeff'!$N$11+$BI473*'Norm-coeff'!$O$11</f>
        <v>0.221233014421479</v>
      </c>
      <c r="BY473" s="54">
        <f>'Norm-coeff'!$C$12+$AX473*'Norm-coeff'!$D$12+$AY473*'Norm-coeff'!$E$12+$AZ473*'Norm-coeff'!$F$12+$BA473*'Norm-coeff'!$G$12+$BB473*'Norm-coeff'!$H$12+$BC473*'Norm-coeff'!$I$12+$BD473*'Norm-coeff'!$J$12+$BE473*'Norm-coeff'!$K$12+$BF473*'Norm-coeff'!$L$12+$BG473*'Norm-coeff'!$M$12+$BH473*'Norm-coeff'!$N$12+$BI473*'Norm-coeff'!$O$12</f>
        <v>0.283527502056037</v>
      </c>
      <c r="BZ473" s="54">
        <f>'Norm-coeff'!$C$13+$AX473*'Norm-coeff'!$D$13+$AY473*'Norm-coeff'!$E$13+$AZ473*'Norm-coeff'!$F$13+$BA473*'Norm-coeff'!$G$13+$BB473*'Norm-coeff'!$H$13+$BC473*'Norm-coeff'!$I$13+$BD473*'Norm-coeff'!$J$13+$BE473*'Norm-coeff'!$K$13+$BF473*'Norm-coeff'!$L$13+$BG473*'Norm-coeff'!$M$13+$BH473*'Norm-coeff'!$N$13+$BI473*'Norm-coeff'!$O$13</f>
        <v>-4.1864930554451202E-2</v>
      </c>
      <c r="CA473" s="54">
        <f>'Norm-coeff'!$C$14+$AX473*'Norm-coeff'!$D$14+$AY473*'Norm-coeff'!$E$14+$AZ473*'Norm-coeff'!$F$14+$BA473*'Norm-coeff'!$G$14+$BB473*'Norm-coeff'!$H$14+$BC473*'Norm-coeff'!$I$14+$BD473*'Norm-coeff'!$J$14+$BE473*'Norm-coeff'!$K$14+$BF473*'Norm-coeff'!$L$14+$BG473*'Norm-coeff'!$M$14+$BH473*'Norm-coeff'!$N$14+$BI473*'Norm-coeff'!$O$14</f>
        <v>4.2526983164477103</v>
      </c>
      <c r="CC473" s="54">
        <f t="shared" si="1529"/>
        <v>0</v>
      </c>
      <c r="CG473" s="54">
        <f t="shared" si="1405"/>
        <v>0</v>
      </c>
      <c r="CH473" s="54">
        <f t="shared" si="1383"/>
        <v>0</v>
      </c>
      <c r="CI473" s="54">
        <f t="shared" si="1406"/>
        <v>0</v>
      </c>
      <c r="CJ473" s="56">
        <f t="shared" si="1407"/>
        <v>0</v>
      </c>
      <c r="CK473" s="54">
        <f t="shared" si="1408"/>
        <v>0</v>
      </c>
      <c r="CL473" s="54">
        <f t="shared" si="1409"/>
        <v>0</v>
      </c>
      <c r="CM473" s="54">
        <f t="shared" si="1410"/>
        <v>0</v>
      </c>
      <c r="CN473" s="54">
        <f t="shared" si="1411"/>
        <v>0</v>
      </c>
      <c r="CO473" s="54">
        <f t="shared" si="1412"/>
        <v>0</v>
      </c>
      <c r="CP473" s="54">
        <f t="shared" si="1413"/>
        <v>0</v>
      </c>
      <c r="CQ473" s="54">
        <f t="shared" si="1414"/>
        <v>0</v>
      </c>
      <c r="CR473" s="54">
        <f t="shared" si="1415"/>
        <v>0</v>
      </c>
      <c r="CS473" s="54">
        <f t="shared" si="1416"/>
        <v>0</v>
      </c>
      <c r="CU473" s="54">
        <f t="shared" si="1417"/>
        <v>0</v>
      </c>
      <c r="CV473" s="54">
        <f t="shared" si="1418"/>
        <v>0</v>
      </c>
      <c r="CW473" s="54">
        <f t="shared" si="1419"/>
        <v>0</v>
      </c>
      <c r="CX473" s="54">
        <f t="shared" si="1420"/>
        <v>0</v>
      </c>
      <c r="CZ473" s="54">
        <f t="shared" si="1421"/>
        <v>0</v>
      </c>
      <c r="DA473" s="54">
        <f t="shared" si="1422"/>
        <v>0</v>
      </c>
      <c r="DB473" s="54">
        <f t="shared" si="1423"/>
        <v>0</v>
      </c>
      <c r="DC473" s="54">
        <f t="shared" si="1424"/>
        <v>0</v>
      </c>
      <c r="DD473" s="54">
        <f t="shared" si="1425"/>
        <v>0</v>
      </c>
      <c r="DE473" s="54">
        <f t="shared" si="1426"/>
        <v>0</v>
      </c>
      <c r="DF473" s="54">
        <f t="shared" si="1427"/>
        <v>0</v>
      </c>
      <c r="DG473" s="54">
        <f t="shared" si="1428"/>
        <v>2</v>
      </c>
      <c r="DH473" s="71">
        <f t="shared" si="1429"/>
        <v>0</v>
      </c>
      <c r="DI473" s="71">
        <f t="shared" si="1430"/>
        <v>0</v>
      </c>
      <c r="DJ473" s="54">
        <f t="shared" si="1431"/>
        <v>0</v>
      </c>
      <c r="DK473" s="54">
        <f t="shared" si="1432"/>
        <v>2</v>
      </c>
      <c r="DL473" s="4">
        <f t="shared" si="1357"/>
        <v>0</v>
      </c>
      <c r="DM473" s="3">
        <f t="shared" si="1433"/>
        <v>0</v>
      </c>
      <c r="DN473" s="3">
        <f t="shared" si="1434"/>
        <v>0</v>
      </c>
      <c r="DO473" s="4" t="e">
        <f t="shared" si="1435"/>
        <v>#DIV/0!</v>
      </c>
      <c r="DP473" s="57"/>
      <c r="DQ473" s="57"/>
      <c r="DR473" s="56">
        <f t="shared" si="1358"/>
        <v>2</v>
      </c>
      <c r="DS473" s="56">
        <f t="shared" si="1359"/>
        <v>0</v>
      </c>
      <c r="DT473" s="38">
        <f t="shared" si="1360"/>
        <v>0</v>
      </c>
      <c r="DU473" s="38">
        <f t="shared" si="1436"/>
        <v>2</v>
      </c>
      <c r="DV473" s="38">
        <f t="shared" si="1361"/>
        <v>0</v>
      </c>
      <c r="DW473" s="39">
        <f t="shared" si="1362"/>
        <v>0</v>
      </c>
      <c r="DX473" s="39">
        <f t="shared" si="1363"/>
        <v>0</v>
      </c>
      <c r="DY473" s="39">
        <f t="shared" si="1364"/>
        <v>0</v>
      </c>
      <c r="DZ473" s="39">
        <f t="shared" si="1365"/>
        <v>0</v>
      </c>
      <c r="EA473" s="39">
        <f t="shared" si="1366"/>
        <v>0</v>
      </c>
      <c r="EB473" s="37" t="e">
        <f t="shared" si="1437"/>
        <v>#DIV/0!</v>
      </c>
      <c r="EC473" s="37" t="e">
        <f t="shared" si="1438"/>
        <v>#DIV/0!</v>
      </c>
      <c r="ED473" s="37" t="e">
        <f t="shared" si="1439"/>
        <v>#DIV/0!</v>
      </c>
      <c r="EE473" s="37" t="e">
        <f t="shared" si="1440"/>
        <v>#DIV/0!</v>
      </c>
      <c r="EF473" s="39" t="e">
        <f t="shared" si="1441"/>
        <v>#DIV/0!</v>
      </c>
      <c r="EG473" s="37" t="e">
        <f t="shared" si="1442"/>
        <v>#DIV/0!</v>
      </c>
      <c r="EH473" s="37" t="e">
        <f t="shared" si="1443"/>
        <v>#DIV/0!</v>
      </c>
      <c r="EI473" s="11" t="b">
        <f t="shared" si="1444"/>
        <v>1</v>
      </c>
      <c r="EJ473" s="11" t="b">
        <f t="shared" si="1445"/>
        <v>0</v>
      </c>
      <c r="EK473" s="39" t="e">
        <f t="shared" si="1446"/>
        <v>#DIV/0!</v>
      </c>
      <c r="EL473" s="39" t="e">
        <f t="shared" si="1447"/>
        <v>#DIV/0!</v>
      </c>
      <c r="EM473" s="39" t="e">
        <f t="shared" si="1448"/>
        <v>#DIV/0!</v>
      </c>
      <c r="EN473" s="39" t="e">
        <f t="shared" si="1449"/>
        <v>#DIV/0!</v>
      </c>
      <c r="EO473" s="39" t="e">
        <f t="shared" si="1450"/>
        <v>#DIV/0!</v>
      </c>
      <c r="EP473" s="39" t="e">
        <f t="shared" si="1451"/>
        <v>#DIV/0!</v>
      </c>
      <c r="EQ473" s="39" t="e">
        <f t="shared" si="1452"/>
        <v>#DIV/0!</v>
      </c>
      <c r="ER473" s="39" t="e">
        <f t="shared" si="1453"/>
        <v>#DIV/0!</v>
      </c>
      <c r="ES473" s="58" t="str">
        <f t="shared" si="1454"/>
        <v>(OH,F,Cl)-dominate amphibole</v>
      </c>
      <c r="ET473" s="58" t="e">
        <f t="shared" si="1455"/>
        <v>#N/A</v>
      </c>
      <c r="EU473" s="56">
        <f t="shared" si="1367"/>
        <v>0</v>
      </c>
      <c r="EV473" s="56">
        <f t="shared" si="1368"/>
        <v>0</v>
      </c>
      <c r="EW473" s="56">
        <f t="shared" si="1369"/>
        <v>0</v>
      </c>
      <c r="EX473" s="56">
        <f t="shared" si="1370"/>
        <v>0</v>
      </c>
      <c r="EY473" s="56">
        <f t="shared" si="1371"/>
        <v>0</v>
      </c>
      <c r="EZ473" s="56">
        <f t="shared" si="1372"/>
        <v>0</v>
      </c>
      <c r="FA473" s="39">
        <f t="shared" si="1373"/>
        <v>0</v>
      </c>
      <c r="FB473" s="39">
        <f t="shared" si="1374"/>
        <v>0</v>
      </c>
      <c r="FC473" s="54">
        <f t="shared" si="1375"/>
        <v>0</v>
      </c>
      <c r="FD473" s="54">
        <f t="shared" si="1376"/>
        <v>0</v>
      </c>
      <c r="FE473" s="39">
        <f t="shared" si="1377"/>
        <v>0</v>
      </c>
      <c r="FF473" s="54">
        <f t="shared" si="1378"/>
        <v>0</v>
      </c>
      <c r="FG473" s="39">
        <f t="shared" si="1379"/>
        <v>0</v>
      </c>
      <c r="FH473" s="39">
        <f t="shared" si="1456"/>
        <v>0</v>
      </c>
      <c r="FI473" s="39">
        <f t="shared" si="1457"/>
        <v>0</v>
      </c>
      <c r="FJ473" s="39">
        <f t="shared" si="1458"/>
        <v>0</v>
      </c>
      <c r="FK473" s="39" t="e">
        <f t="shared" si="1459"/>
        <v>#DIV/0!</v>
      </c>
      <c r="FL473" s="39" t="e">
        <f t="shared" si="1460"/>
        <v>#DIV/0!</v>
      </c>
      <c r="FM473" s="39" t="e">
        <f t="shared" si="1461"/>
        <v>#DIV/0!</v>
      </c>
      <c r="FN473" s="39">
        <f t="shared" si="1462"/>
        <v>1</v>
      </c>
      <c r="FO473" s="39">
        <f t="shared" si="1380"/>
        <v>0</v>
      </c>
      <c r="FP473" s="39">
        <f t="shared" si="1381"/>
        <v>0</v>
      </c>
      <c r="FQ473" s="39">
        <f t="shared" si="1382"/>
        <v>0</v>
      </c>
      <c r="FR473" s="39">
        <f t="shared" si="1463"/>
        <v>0</v>
      </c>
      <c r="FS473" s="39">
        <f t="shared" si="1464"/>
        <v>0</v>
      </c>
      <c r="FU473" s="39" t="e">
        <f t="shared" si="1465"/>
        <v>#DIV/0!</v>
      </c>
      <c r="FV473" s="39" t="e">
        <f t="shared" si="1466"/>
        <v>#DIV/0!</v>
      </c>
      <c r="FW473" s="39" t="e">
        <f t="shared" si="1467"/>
        <v>#DIV/0!</v>
      </c>
      <c r="FY473" s="39" t="e">
        <f t="shared" si="1468"/>
        <v>#DIV/0!</v>
      </c>
      <c r="FZ473" s="39" t="e">
        <f t="shared" si="1469"/>
        <v>#DIV/0!</v>
      </c>
      <c r="GA473" s="39" t="e">
        <f t="shared" si="1470"/>
        <v>#DIV/0!</v>
      </c>
      <c r="GB473" s="39" t="e">
        <f t="shared" si="1471"/>
        <v>#DIV/0!</v>
      </c>
      <c r="GC473" s="39" t="e">
        <f t="shared" si="1472"/>
        <v>#DIV/0!</v>
      </c>
      <c r="GD473" s="39" t="e">
        <f t="shared" si="1473"/>
        <v>#DIV/0!</v>
      </c>
      <c r="GE473" s="39" t="e">
        <f t="shared" si="1474"/>
        <v>#DIV/0!</v>
      </c>
      <c r="GF473" s="39" t="e">
        <f t="shared" si="1475"/>
        <v>#DIV/0!</v>
      </c>
      <c r="GG473" s="39" t="e">
        <f t="shared" si="1476"/>
        <v>#DIV/0!</v>
      </c>
      <c r="GH473" s="39" t="e">
        <f t="shared" si="1477"/>
        <v>#DIV/0!</v>
      </c>
      <c r="GI473" s="39"/>
      <c r="GJ473" s="39" t="e">
        <f t="shared" si="1478"/>
        <v>#DIV/0!</v>
      </c>
      <c r="GK473" s="39" t="e">
        <f t="shared" si="1479"/>
        <v>#DIV/0!</v>
      </c>
      <c r="GL473" s="39" t="e">
        <f t="shared" si="1480"/>
        <v>#DIV/0!</v>
      </c>
      <c r="GM473" s="39" t="e">
        <f t="shared" si="1481"/>
        <v>#DIV/0!</v>
      </c>
      <c r="GN473" s="39" t="e">
        <f t="shared" si="1482"/>
        <v>#DIV/0!</v>
      </c>
      <c r="GO473" s="57"/>
      <c r="GP473" s="57" t="e">
        <f t="shared" si="1483"/>
        <v>#DIV/0!</v>
      </c>
      <c r="GQ473" s="59" t="e">
        <f t="shared" si="1484"/>
        <v>#DIV/0!</v>
      </c>
      <c r="GR473" s="41" t="e">
        <f t="shared" si="1485"/>
        <v>#DIV/0!</v>
      </c>
      <c r="GS473" s="57" t="e">
        <f t="shared" si="1486"/>
        <v>#DIV/0!</v>
      </c>
      <c r="GT473" s="57" t="e">
        <f t="shared" si="1487"/>
        <v>#DIV/0!</v>
      </c>
      <c r="GU473" s="57" t="e">
        <f t="shared" si="1488"/>
        <v>#DIV/0!</v>
      </c>
      <c r="GV473" s="57"/>
      <c r="GW473" s="42" t="e">
        <f t="shared" si="1489"/>
        <v>#DIV/0!</v>
      </c>
      <c r="GX473" s="42" t="e">
        <f t="shared" si="1490"/>
        <v>#DIV/0!</v>
      </c>
      <c r="GY473" s="42" t="e">
        <f t="shared" si="1491"/>
        <v>#DIV/0!</v>
      </c>
      <c r="GZ473" s="57"/>
      <c r="HA473" s="2" t="e">
        <f t="shared" si="1492"/>
        <v>#DIV/0!</v>
      </c>
      <c r="HB473" s="2" t="e">
        <f t="shared" si="1493"/>
        <v>#DIV/0!</v>
      </c>
      <c r="HC473" s="2" t="e">
        <f t="shared" si="1494"/>
        <v>#DIV/0!</v>
      </c>
      <c r="HD473" s="2" t="e">
        <f t="shared" si="1495"/>
        <v>#DIV/0!</v>
      </c>
      <c r="HE473" s="2" t="e">
        <f t="shared" si="1496"/>
        <v>#DIV/0!</v>
      </c>
      <c r="HF473" s="2" t="e">
        <f t="shared" si="1497"/>
        <v>#DIV/0!</v>
      </c>
      <c r="HG473" s="2" t="e">
        <f t="shared" si="1498"/>
        <v>#DIV/0!</v>
      </c>
      <c r="HH473" s="2" t="e">
        <f t="shared" si="1499"/>
        <v>#DIV/0!</v>
      </c>
      <c r="HI473" s="2" t="e">
        <f t="shared" si="1500"/>
        <v>#DIV/0!</v>
      </c>
      <c r="HJ473" s="11" t="e">
        <f t="shared" si="1501"/>
        <v>#DIV/0!</v>
      </c>
      <c r="HK473" s="60" t="e">
        <f t="shared" si="1502"/>
        <v>#DIV/0!</v>
      </c>
      <c r="HL473" s="57"/>
      <c r="HM473" s="57" t="e">
        <f t="shared" si="1503"/>
        <v>#DIV/0!</v>
      </c>
      <c r="HN473" s="57" t="e">
        <f t="shared" si="1504"/>
        <v>#DIV/0!</v>
      </c>
      <c r="HO473" s="57" t="e">
        <f t="shared" si="1505"/>
        <v>#DIV/0!</v>
      </c>
      <c r="HP473" s="57" t="e">
        <f t="shared" si="1506"/>
        <v>#DIV/0!</v>
      </c>
      <c r="HQ473" s="57" t="e">
        <f t="shared" si="1507"/>
        <v>#DIV/0!</v>
      </c>
      <c r="HR473" s="57"/>
      <c r="HS473" s="57" t="e">
        <f t="shared" si="1508"/>
        <v>#DIV/0!</v>
      </c>
      <c r="HT473" s="57" t="e">
        <f t="shared" si="1509"/>
        <v>#DIV/0!</v>
      </c>
      <c r="HU473" s="57" t="e">
        <f t="shared" si="1510"/>
        <v>#DIV/0!</v>
      </c>
      <c r="HV473" s="57" t="e">
        <f t="shared" si="1511"/>
        <v>#DIV/0!</v>
      </c>
      <c r="HW473" s="57" t="e">
        <f t="shared" si="1512"/>
        <v>#DIV/0!</v>
      </c>
      <c r="HX473" s="57"/>
      <c r="HY473" s="57" t="e">
        <f t="shared" si="1513"/>
        <v>#DIV/0!</v>
      </c>
      <c r="HZ473" s="57" t="e">
        <f t="shared" si="1514"/>
        <v>#DIV/0!</v>
      </c>
      <c r="IA473" s="57"/>
      <c r="IB473" s="61">
        <f t="shared" si="1515"/>
        <v>0</v>
      </c>
      <c r="IC473" s="57" t="str">
        <f t="shared" si="1516"/>
        <v/>
      </c>
      <c r="ID473" s="42"/>
      <c r="IE473" s="2" t="str">
        <f t="shared" si="1517"/>
        <v/>
      </c>
      <c r="IF473" s="60" t="e">
        <f t="shared" si="1518"/>
        <v>#DIV/0!</v>
      </c>
      <c r="IG473" s="60" t="str">
        <f t="shared" si="1519"/>
        <v/>
      </c>
      <c r="IH473" s="60" t="str">
        <f t="shared" si="1520"/>
        <v>zinco-</v>
      </c>
      <c r="II473" s="60" t="str">
        <f t="shared" si="1521"/>
        <v>mangano-</v>
      </c>
      <c r="IJ473" s="60" t="e">
        <f t="shared" si="1522"/>
        <v>#DIV/0!</v>
      </c>
      <c r="IK473" s="60" t="e">
        <f t="shared" si="1523"/>
        <v>#DIV/0!</v>
      </c>
      <c r="IL473" s="60" t="e">
        <f t="shared" si="1524"/>
        <v>#DIV/0!</v>
      </c>
      <c r="IM473" s="60" t="e">
        <f t="shared" si="1525"/>
        <v>#DIV/0!</v>
      </c>
      <c r="IN473" s="60" t="str">
        <f t="shared" si="1526"/>
        <v/>
      </c>
      <c r="IO473" s="60" t="str">
        <f t="shared" si="1527"/>
        <v/>
      </c>
      <c r="IP473" s="57"/>
      <c r="IQ473" s="57" t="str">
        <f t="shared" si="1528"/>
        <v>ERROR!!</v>
      </c>
    </row>
    <row r="474" spans="24:251">
      <c r="X474" s="29">
        <f t="shared" si="1384"/>
        <v>0</v>
      </c>
      <c r="Y474" s="29">
        <f t="shared" si="1385"/>
        <v>0</v>
      </c>
      <c r="Z474" s="29" t="e">
        <f t="shared" si="1386"/>
        <v>#DIV/0!</v>
      </c>
      <c r="AA474" s="29" t="e">
        <f t="shared" si="1387"/>
        <v>#DIV/0!</v>
      </c>
      <c r="AB474" s="29" t="e">
        <f t="shared" si="1388"/>
        <v>#DIV/0!</v>
      </c>
      <c r="AC474" s="29" t="e">
        <f t="shared" si="1389"/>
        <v>#DIV/0!</v>
      </c>
      <c r="AF474" s="23">
        <v>60.084299999999999</v>
      </c>
      <c r="AG474" s="23">
        <v>79.878799999999998</v>
      </c>
      <c r="AH474" s="23">
        <v>101.96120000000001</v>
      </c>
      <c r="AI474" s="23">
        <v>151.99039999999999</v>
      </c>
      <c r="AJ474" s="23">
        <v>159.69</v>
      </c>
      <c r="AK474" s="23">
        <v>71.846400000000003</v>
      </c>
      <c r="AL474" s="23">
        <v>70.9375</v>
      </c>
      <c r="AM474" s="23">
        <v>40.304400000000001</v>
      </c>
      <c r="AN474" s="23">
        <v>56.077399999999997</v>
      </c>
      <c r="AO474" s="23">
        <v>61.978999999999999</v>
      </c>
      <c r="AP474" s="23">
        <v>94.195999999999998</v>
      </c>
      <c r="AQ474" s="23">
        <v>18.998000000000001</v>
      </c>
      <c r="AR474" s="23">
        <v>35.450000000000003</v>
      </c>
      <c r="AS474" s="23">
        <v>29.88</v>
      </c>
      <c r="AT474" s="23">
        <v>74.691999999999993</v>
      </c>
      <c r="AU474" s="23">
        <v>81.39</v>
      </c>
      <c r="AX474" s="54">
        <f t="shared" si="1390"/>
        <v>0</v>
      </c>
      <c r="AY474" s="54">
        <f t="shared" si="1391"/>
        <v>0</v>
      </c>
      <c r="AZ474" s="54">
        <f t="shared" si="1392"/>
        <v>0</v>
      </c>
      <c r="BA474" s="54">
        <f t="shared" si="1393"/>
        <v>0</v>
      </c>
      <c r="BB474" s="54">
        <f t="shared" si="1394"/>
        <v>0</v>
      </c>
      <c r="BC474" s="54">
        <f t="shared" si="1395"/>
        <v>0</v>
      </c>
      <c r="BD474" s="54">
        <f t="shared" si="1396"/>
        <v>0</v>
      </c>
      <c r="BE474" s="54">
        <f t="shared" si="1397"/>
        <v>0</v>
      </c>
      <c r="BF474" s="54">
        <f t="shared" si="1398"/>
        <v>0</v>
      </c>
      <c r="BG474" s="54">
        <f t="shared" si="1399"/>
        <v>0</v>
      </c>
      <c r="BH474" s="54">
        <f t="shared" si="1400"/>
        <v>0</v>
      </c>
      <c r="BI474" s="54">
        <f t="shared" si="1401"/>
        <v>0</v>
      </c>
      <c r="BJ474" s="54">
        <f t="shared" si="1402"/>
        <v>0</v>
      </c>
      <c r="BK474" s="54">
        <f t="shared" si="1403"/>
        <v>0</v>
      </c>
      <c r="BL474" s="54">
        <f t="shared" si="1404"/>
        <v>0</v>
      </c>
      <c r="BM474" s="42"/>
      <c r="BO474" s="54">
        <f>'Norm-coeff'!$C$2+$AX474*'Norm-coeff'!$D$2+$AY474*'Norm-coeff'!$E$2+$AZ474*'Norm-coeff'!$F$2+$BA474*'Norm-coeff'!$G$2+$BB474*'Norm-coeff'!$H$2+$BC474*'Norm-coeff'!$I$2+$BD474*'Norm-coeff'!$J$2+$BE474*'Norm-coeff'!$K$2+$BF474*'Norm-coeff'!$L$2+$BG474*'Norm-coeff'!$M$2+$BH474*'Norm-coeff'!$N$2+$BI474*'Norm-coeff'!$O$2</f>
        <v>5.4045421474420303</v>
      </c>
      <c r="BP474" s="54">
        <f>'Norm-coeff'!$C$3+$AX474*'Norm-coeff'!$D$3+$AY474*'Norm-coeff'!$E$3+$AZ474*'Norm-coeff'!$F$3+$BA474*'Norm-coeff'!$G$3+$BB474*'Norm-coeff'!$H$3+$BC474*'Norm-coeff'!$I$3+$BD474*'Norm-coeff'!$J$3+$BE474*'Norm-coeff'!$K$3+$BF474*'Norm-coeff'!$L$3+$BG474*'Norm-coeff'!$M$3+$BH474*'Norm-coeff'!$N$3+$BI474*'Norm-coeff'!$O$3</f>
        <v>3.15319116612705</v>
      </c>
      <c r="BQ474" s="54">
        <f>'Norm-coeff'!$C$4+$AX474*'Norm-coeff'!$D$4+$AY474*'Norm-coeff'!$E$4+$AZ474*'Norm-coeff'!$F$4+$BA474*'Norm-coeff'!$G$4+$BB474*'Norm-coeff'!$H$4+$BC474*'Norm-coeff'!$I$4+$BD474*'Norm-coeff'!$J$4+$BE474*'Norm-coeff'!$K$4+$BF474*'Norm-coeff'!$L$4+$BG474*'Norm-coeff'!$M$4+$BH474*'Norm-coeff'!$N$4+$BI474*'Norm-coeff'!$O$4</f>
        <v>1.42115649462768</v>
      </c>
      <c r="BR474" s="54">
        <f>'Norm-coeff'!$C$5+$AX474*'Norm-coeff'!$D$5+$AY474*'Norm-coeff'!$E$5+$AZ474*'Norm-coeff'!$F$5+$BA474*'Norm-coeff'!$G$5+$BB474*'Norm-coeff'!$H$5+$BC474*'Norm-coeff'!$I$5+$BD474*'Norm-coeff'!$J$5+$BE474*'Norm-coeff'!$K$5+$BF474*'Norm-coeff'!$L$5+$BG474*'Norm-coeff'!$M$5+$BH474*'Norm-coeff'!$N$5+$BI474*'Norm-coeff'!$O$5</f>
        <v>1.0553329241296201</v>
      </c>
      <c r="BS474" s="54">
        <f>'Norm-coeff'!$C$6+$AX474*'Norm-coeff'!$D$6+$AY474*'Norm-coeff'!$E$6+$AZ474*'Norm-coeff'!$F$6+$BA474*'Norm-coeff'!$G$6+$BB474*'Norm-coeff'!$H$6+$BC474*'Norm-coeff'!$I$6+$BD474*'Norm-coeff'!$J$6+$BE474*'Norm-coeff'!$K$6+$BF474*'Norm-coeff'!$L$6+$BG474*'Norm-coeff'!$M$6+$BH474*'Norm-coeff'!$N$6+$BI474*'Norm-coeff'!$O$6</f>
        <v>-1.48700885495103E-2</v>
      </c>
      <c r="BT474" s="54">
        <f>'Norm-coeff'!$C$7+$AX474*'Norm-coeff'!$D$7+$AY474*'Norm-coeff'!$E$7+$AZ474*'Norm-coeff'!$F$7+$BA474*'Norm-coeff'!$G$7+$BB474*'Norm-coeff'!$H$7+$BC474*'Norm-coeff'!$I$7+$BD474*'Norm-coeff'!$J$7+$BE474*'Norm-coeff'!$K$7+$BF474*'Norm-coeff'!$L$7+$BG474*'Norm-coeff'!$M$7+$BH474*'Norm-coeff'!$N$7+$BI474*'Norm-coeff'!$O$7</f>
        <v>2.0907583608832998</v>
      </c>
      <c r="BU474" s="54">
        <f>'Norm-coeff'!$C$8+$AX474*'Norm-coeff'!$D$8+$AY474*'Norm-coeff'!$E$8+$AZ474*'Norm-coeff'!$F$8+$BA474*'Norm-coeff'!$G$8+$BB474*'Norm-coeff'!$H$8+$BC474*'Norm-coeff'!$I$8+$BD474*'Norm-coeff'!$J$8+$BE474*'Norm-coeff'!$K$8+$BF474*'Norm-coeff'!$L$8+$BG474*'Norm-coeff'!$M$8+$BH474*'Norm-coeff'!$N$8+$BI474*'Norm-coeff'!$O$8</f>
        <v>0.65894159836244504</v>
      </c>
      <c r="BV474" s="54">
        <f>'Norm-coeff'!$C$9+$AX474*'Norm-coeff'!$D$9+$AY474*'Norm-coeff'!$E$9+$AZ474*'Norm-coeff'!$F$9+$BA474*'Norm-coeff'!$G$9+$BB474*'Norm-coeff'!$H$9+$BC474*'Norm-coeff'!$I$9+$BD474*'Norm-coeff'!$J$9+$BE474*'Norm-coeff'!$K$9+$BF474*'Norm-coeff'!$L$9+$BG474*'Norm-coeff'!$M$9+$BH474*'Norm-coeff'!$N$9+$BI474*'Norm-coeff'!$O$9</f>
        <v>1.48961085014701</v>
      </c>
      <c r="BW474" s="54">
        <f>'Norm-coeff'!$C$10+$AX474*'Norm-coeff'!$D$10+$AY474*'Norm-coeff'!$E$10+$AZ474*'Norm-coeff'!$F$10+$BA474*'Norm-coeff'!$G$10+$BB474*'Norm-coeff'!$H$10+$BC474*'Norm-coeff'!$I$10+$BD474*'Norm-coeff'!$J$10+$BE474*'Norm-coeff'!$K$10+$BF474*'Norm-coeff'!$L$10+$BG474*'Norm-coeff'!$M$10+$BH474*'Norm-coeff'!$N$10+$BI474*'Norm-coeff'!$O$10</f>
        <v>1.42058735749591</v>
      </c>
      <c r="BX474" s="54">
        <f>'Norm-coeff'!$C$11+$AX474*'Norm-coeff'!$D$11+$AY474*'Norm-coeff'!$E$11+$AZ474*'Norm-coeff'!$F$11+$BA474*'Norm-coeff'!$G$11+$BB474*'Norm-coeff'!$H$11+$BC474*'Norm-coeff'!$I$11+$BD474*'Norm-coeff'!$J$11+$BE474*'Norm-coeff'!$K$11+$BF474*'Norm-coeff'!$L$11+$BG474*'Norm-coeff'!$M$11+$BH474*'Norm-coeff'!$N$11+$BI474*'Norm-coeff'!$O$11</f>
        <v>0.221233014421479</v>
      </c>
      <c r="BY474" s="54">
        <f>'Norm-coeff'!$C$12+$AX474*'Norm-coeff'!$D$12+$AY474*'Norm-coeff'!$E$12+$AZ474*'Norm-coeff'!$F$12+$BA474*'Norm-coeff'!$G$12+$BB474*'Norm-coeff'!$H$12+$BC474*'Norm-coeff'!$I$12+$BD474*'Norm-coeff'!$J$12+$BE474*'Norm-coeff'!$K$12+$BF474*'Norm-coeff'!$L$12+$BG474*'Norm-coeff'!$M$12+$BH474*'Norm-coeff'!$N$12+$BI474*'Norm-coeff'!$O$12</f>
        <v>0.283527502056037</v>
      </c>
      <c r="BZ474" s="54">
        <f>'Norm-coeff'!$C$13+$AX474*'Norm-coeff'!$D$13+$AY474*'Norm-coeff'!$E$13+$AZ474*'Norm-coeff'!$F$13+$BA474*'Norm-coeff'!$G$13+$BB474*'Norm-coeff'!$H$13+$BC474*'Norm-coeff'!$I$13+$BD474*'Norm-coeff'!$J$13+$BE474*'Norm-coeff'!$K$13+$BF474*'Norm-coeff'!$L$13+$BG474*'Norm-coeff'!$M$13+$BH474*'Norm-coeff'!$N$13+$BI474*'Norm-coeff'!$O$13</f>
        <v>-4.1864930554451202E-2</v>
      </c>
      <c r="CA474" s="54">
        <f>'Norm-coeff'!$C$14+$AX474*'Norm-coeff'!$D$14+$AY474*'Norm-coeff'!$E$14+$AZ474*'Norm-coeff'!$F$14+$BA474*'Norm-coeff'!$G$14+$BB474*'Norm-coeff'!$H$14+$BC474*'Norm-coeff'!$I$14+$BD474*'Norm-coeff'!$J$14+$BE474*'Norm-coeff'!$K$14+$BF474*'Norm-coeff'!$L$14+$BG474*'Norm-coeff'!$M$14+$BH474*'Norm-coeff'!$N$14+$BI474*'Norm-coeff'!$O$14</f>
        <v>4.2526983164477103</v>
      </c>
      <c r="CC474" s="54">
        <f t="shared" si="1529"/>
        <v>0</v>
      </c>
      <c r="CG474" s="54">
        <f t="shared" si="1405"/>
        <v>0</v>
      </c>
      <c r="CH474" s="54">
        <f t="shared" si="1383"/>
        <v>0</v>
      </c>
      <c r="CI474" s="54">
        <f t="shared" si="1406"/>
        <v>0</v>
      </c>
      <c r="CJ474" s="56">
        <f t="shared" si="1407"/>
        <v>0</v>
      </c>
      <c r="CK474" s="54">
        <f t="shared" si="1408"/>
        <v>0</v>
      </c>
      <c r="CL474" s="54">
        <f t="shared" si="1409"/>
        <v>0</v>
      </c>
      <c r="CM474" s="54">
        <f t="shared" si="1410"/>
        <v>0</v>
      </c>
      <c r="CN474" s="54">
        <f t="shared" si="1411"/>
        <v>0</v>
      </c>
      <c r="CO474" s="54">
        <f t="shared" si="1412"/>
        <v>0</v>
      </c>
      <c r="CP474" s="54">
        <f t="shared" si="1413"/>
        <v>0</v>
      </c>
      <c r="CQ474" s="54">
        <f t="shared" si="1414"/>
        <v>0</v>
      </c>
      <c r="CR474" s="54">
        <f t="shared" si="1415"/>
        <v>0</v>
      </c>
      <c r="CS474" s="54">
        <f t="shared" si="1416"/>
        <v>0</v>
      </c>
      <c r="CU474" s="54">
        <f t="shared" si="1417"/>
        <v>0</v>
      </c>
      <c r="CV474" s="54">
        <f t="shared" si="1418"/>
        <v>0</v>
      </c>
      <c r="CW474" s="54">
        <f t="shared" si="1419"/>
        <v>0</v>
      </c>
      <c r="CX474" s="54">
        <f t="shared" si="1420"/>
        <v>0</v>
      </c>
      <c r="CZ474" s="54">
        <f t="shared" si="1421"/>
        <v>0</v>
      </c>
      <c r="DA474" s="54">
        <f t="shared" si="1422"/>
        <v>0</v>
      </c>
      <c r="DB474" s="54">
        <f t="shared" si="1423"/>
        <v>0</v>
      </c>
      <c r="DC474" s="54">
        <f t="shared" si="1424"/>
        <v>0</v>
      </c>
      <c r="DD474" s="54">
        <f t="shared" si="1425"/>
        <v>0</v>
      </c>
      <c r="DE474" s="54">
        <f t="shared" si="1426"/>
        <v>0</v>
      </c>
      <c r="DF474" s="54">
        <f t="shared" si="1427"/>
        <v>0</v>
      </c>
      <c r="DG474" s="54">
        <f t="shared" si="1428"/>
        <v>2</v>
      </c>
      <c r="DH474" s="71">
        <f t="shared" si="1429"/>
        <v>0</v>
      </c>
      <c r="DI474" s="71">
        <f t="shared" si="1430"/>
        <v>0</v>
      </c>
      <c r="DJ474" s="54">
        <f t="shared" si="1431"/>
        <v>0</v>
      </c>
      <c r="DK474" s="54">
        <f t="shared" si="1432"/>
        <v>2</v>
      </c>
      <c r="DL474" s="4">
        <f t="shared" si="1357"/>
        <v>0</v>
      </c>
      <c r="DM474" s="3">
        <f t="shared" si="1433"/>
        <v>0</v>
      </c>
      <c r="DN474" s="3">
        <f t="shared" si="1434"/>
        <v>0</v>
      </c>
      <c r="DO474" s="4" t="e">
        <f t="shared" si="1435"/>
        <v>#DIV/0!</v>
      </c>
      <c r="DP474" s="57"/>
      <c r="DQ474" s="57"/>
      <c r="DR474" s="56">
        <f t="shared" si="1358"/>
        <v>2</v>
      </c>
      <c r="DS474" s="56">
        <f t="shared" si="1359"/>
        <v>0</v>
      </c>
      <c r="DT474" s="38">
        <f t="shared" si="1360"/>
        <v>0</v>
      </c>
      <c r="DU474" s="38">
        <f t="shared" si="1436"/>
        <v>2</v>
      </c>
      <c r="DV474" s="38">
        <f t="shared" si="1361"/>
        <v>0</v>
      </c>
      <c r="DW474" s="39">
        <f t="shared" si="1362"/>
        <v>0</v>
      </c>
      <c r="DX474" s="39">
        <f t="shared" si="1363"/>
        <v>0</v>
      </c>
      <c r="DY474" s="39">
        <f t="shared" si="1364"/>
        <v>0</v>
      </c>
      <c r="DZ474" s="39">
        <f t="shared" si="1365"/>
        <v>0</v>
      </c>
      <c r="EA474" s="39">
        <f t="shared" si="1366"/>
        <v>0</v>
      </c>
      <c r="EB474" s="37" t="e">
        <f t="shared" si="1437"/>
        <v>#DIV/0!</v>
      </c>
      <c r="EC474" s="37" t="e">
        <f t="shared" si="1438"/>
        <v>#DIV/0!</v>
      </c>
      <c r="ED474" s="37" t="e">
        <f t="shared" si="1439"/>
        <v>#DIV/0!</v>
      </c>
      <c r="EE474" s="37" t="e">
        <f t="shared" si="1440"/>
        <v>#DIV/0!</v>
      </c>
      <c r="EF474" s="39" t="e">
        <f t="shared" si="1441"/>
        <v>#DIV/0!</v>
      </c>
      <c r="EG474" s="37" t="e">
        <f t="shared" si="1442"/>
        <v>#DIV/0!</v>
      </c>
      <c r="EH474" s="37" t="e">
        <f t="shared" si="1443"/>
        <v>#DIV/0!</v>
      </c>
      <c r="EI474" s="11" t="b">
        <f t="shared" si="1444"/>
        <v>1</v>
      </c>
      <c r="EJ474" s="11" t="b">
        <f t="shared" si="1445"/>
        <v>0</v>
      </c>
      <c r="EK474" s="39" t="e">
        <f t="shared" si="1446"/>
        <v>#DIV/0!</v>
      </c>
      <c r="EL474" s="39" t="e">
        <f t="shared" si="1447"/>
        <v>#DIV/0!</v>
      </c>
      <c r="EM474" s="39" t="e">
        <f t="shared" si="1448"/>
        <v>#DIV/0!</v>
      </c>
      <c r="EN474" s="39" t="e">
        <f t="shared" si="1449"/>
        <v>#DIV/0!</v>
      </c>
      <c r="EO474" s="39" t="e">
        <f t="shared" si="1450"/>
        <v>#DIV/0!</v>
      </c>
      <c r="EP474" s="39" t="e">
        <f t="shared" si="1451"/>
        <v>#DIV/0!</v>
      </c>
      <c r="EQ474" s="39" t="e">
        <f t="shared" si="1452"/>
        <v>#DIV/0!</v>
      </c>
      <c r="ER474" s="39" t="e">
        <f t="shared" si="1453"/>
        <v>#DIV/0!</v>
      </c>
      <c r="ES474" s="58" t="str">
        <f t="shared" si="1454"/>
        <v>(OH,F,Cl)-dominate amphibole</v>
      </c>
      <c r="ET474" s="58" t="e">
        <f t="shared" si="1455"/>
        <v>#N/A</v>
      </c>
      <c r="EU474" s="56">
        <f t="shared" si="1367"/>
        <v>0</v>
      </c>
      <c r="EV474" s="56">
        <f t="shared" si="1368"/>
        <v>0</v>
      </c>
      <c r="EW474" s="56">
        <f t="shared" si="1369"/>
        <v>0</v>
      </c>
      <c r="EX474" s="56">
        <f t="shared" si="1370"/>
        <v>0</v>
      </c>
      <c r="EY474" s="56">
        <f t="shared" si="1371"/>
        <v>0</v>
      </c>
      <c r="EZ474" s="56">
        <f t="shared" si="1372"/>
        <v>0</v>
      </c>
      <c r="FA474" s="39">
        <f t="shared" si="1373"/>
        <v>0</v>
      </c>
      <c r="FB474" s="39">
        <f t="shared" si="1374"/>
        <v>0</v>
      </c>
      <c r="FC474" s="54">
        <f t="shared" si="1375"/>
        <v>0</v>
      </c>
      <c r="FD474" s="54">
        <f t="shared" si="1376"/>
        <v>0</v>
      </c>
      <c r="FE474" s="39">
        <f t="shared" si="1377"/>
        <v>0</v>
      </c>
      <c r="FF474" s="54">
        <f t="shared" si="1378"/>
        <v>0</v>
      </c>
      <c r="FG474" s="39">
        <f t="shared" si="1379"/>
        <v>0</v>
      </c>
      <c r="FH474" s="39">
        <f t="shared" si="1456"/>
        <v>0</v>
      </c>
      <c r="FI474" s="39">
        <f t="shared" si="1457"/>
        <v>0</v>
      </c>
      <c r="FJ474" s="39">
        <f t="shared" si="1458"/>
        <v>0</v>
      </c>
      <c r="FK474" s="39" t="e">
        <f t="shared" si="1459"/>
        <v>#DIV/0!</v>
      </c>
      <c r="FL474" s="39" t="e">
        <f t="shared" si="1460"/>
        <v>#DIV/0!</v>
      </c>
      <c r="FM474" s="39" t="e">
        <f t="shared" si="1461"/>
        <v>#DIV/0!</v>
      </c>
      <c r="FN474" s="39">
        <f t="shared" si="1462"/>
        <v>1</v>
      </c>
      <c r="FO474" s="39">
        <f t="shared" si="1380"/>
        <v>0</v>
      </c>
      <c r="FP474" s="39">
        <f t="shared" si="1381"/>
        <v>0</v>
      </c>
      <c r="FQ474" s="39">
        <f t="shared" si="1382"/>
        <v>0</v>
      </c>
      <c r="FR474" s="39">
        <f t="shared" si="1463"/>
        <v>0</v>
      </c>
      <c r="FS474" s="39">
        <f t="shared" si="1464"/>
        <v>0</v>
      </c>
      <c r="FU474" s="39" t="e">
        <f t="shared" si="1465"/>
        <v>#DIV/0!</v>
      </c>
      <c r="FV474" s="39" t="e">
        <f t="shared" si="1466"/>
        <v>#DIV/0!</v>
      </c>
      <c r="FW474" s="39" t="e">
        <f t="shared" si="1467"/>
        <v>#DIV/0!</v>
      </c>
      <c r="FY474" s="39" t="e">
        <f t="shared" si="1468"/>
        <v>#DIV/0!</v>
      </c>
      <c r="FZ474" s="39" t="e">
        <f t="shared" si="1469"/>
        <v>#DIV/0!</v>
      </c>
      <c r="GA474" s="39" t="e">
        <f t="shared" si="1470"/>
        <v>#DIV/0!</v>
      </c>
      <c r="GB474" s="39" t="e">
        <f t="shared" si="1471"/>
        <v>#DIV/0!</v>
      </c>
      <c r="GC474" s="39" t="e">
        <f t="shared" si="1472"/>
        <v>#DIV/0!</v>
      </c>
      <c r="GD474" s="39" t="e">
        <f t="shared" si="1473"/>
        <v>#DIV/0!</v>
      </c>
      <c r="GE474" s="39" t="e">
        <f t="shared" si="1474"/>
        <v>#DIV/0!</v>
      </c>
      <c r="GF474" s="39" t="e">
        <f t="shared" si="1475"/>
        <v>#DIV/0!</v>
      </c>
      <c r="GG474" s="39" t="e">
        <f t="shared" si="1476"/>
        <v>#DIV/0!</v>
      </c>
      <c r="GH474" s="39" t="e">
        <f t="shared" si="1477"/>
        <v>#DIV/0!</v>
      </c>
      <c r="GI474" s="39"/>
      <c r="GJ474" s="39" t="e">
        <f t="shared" si="1478"/>
        <v>#DIV/0!</v>
      </c>
      <c r="GK474" s="39" t="e">
        <f t="shared" si="1479"/>
        <v>#DIV/0!</v>
      </c>
      <c r="GL474" s="39" t="e">
        <f t="shared" si="1480"/>
        <v>#DIV/0!</v>
      </c>
      <c r="GM474" s="39" t="e">
        <f t="shared" si="1481"/>
        <v>#DIV/0!</v>
      </c>
      <c r="GN474" s="39" t="e">
        <f t="shared" si="1482"/>
        <v>#DIV/0!</v>
      </c>
      <c r="GO474" s="57"/>
      <c r="GP474" s="57" t="e">
        <f t="shared" si="1483"/>
        <v>#DIV/0!</v>
      </c>
      <c r="GQ474" s="59" t="e">
        <f t="shared" si="1484"/>
        <v>#DIV/0!</v>
      </c>
      <c r="GR474" s="41" t="e">
        <f t="shared" si="1485"/>
        <v>#DIV/0!</v>
      </c>
      <c r="GS474" s="57" t="e">
        <f t="shared" si="1486"/>
        <v>#DIV/0!</v>
      </c>
      <c r="GT474" s="57" t="e">
        <f t="shared" si="1487"/>
        <v>#DIV/0!</v>
      </c>
      <c r="GU474" s="57" t="e">
        <f t="shared" si="1488"/>
        <v>#DIV/0!</v>
      </c>
      <c r="GV474" s="57"/>
      <c r="GW474" s="42" t="e">
        <f t="shared" si="1489"/>
        <v>#DIV/0!</v>
      </c>
      <c r="GX474" s="42" t="e">
        <f t="shared" si="1490"/>
        <v>#DIV/0!</v>
      </c>
      <c r="GY474" s="42" t="e">
        <f t="shared" si="1491"/>
        <v>#DIV/0!</v>
      </c>
      <c r="GZ474" s="57"/>
      <c r="HA474" s="2" t="e">
        <f t="shared" si="1492"/>
        <v>#DIV/0!</v>
      </c>
      <c r="HB474" s="2" t="e">
        <f t="shared" si="1493"/>
        <v>#DIV/0!</v>
      </c>
      <c r="HC474" s="2" t="e">
        <f t="shared" si="1494"/>
        <v>#DIV/0!</v>
      </c>
      <c r="HD474" s="2" t="e">
        <f t="shared" si="1495"/>
        <v>#DIV/0!</v>
      </c>
      <c r="HE474" s="2" t="e">
        <f t="shared" si="1496"/>
        <v>#DIV/0!</v>
      </c>
      <c r="HF474" s="2" t="e">
        <f t="shared" si="1497"/>
        <v>#DIV/0!</v>
      </c>
      <c r="HG474" s="2" t="e">
        <f t="shared" si="1498"/>
        <v>#DIV/0!</v>
      </c>
      <c r="HH474" s="2" t="e">
        <f t="shared" si="1499"/>
        <v>#DIV/0!</v>
      </c>
      <c r="HI474" s="2" t="e">
        <f t="shared" si="1500"/>
        <v>#DIV/0!</v>
      </c>
      <c r="HJ474" s="11" t="e">
        <f t="shared" si="1501"/>
        <v>#DIV/0!</v>
      </c>
      <c r="HK474" s="60" t="e">
        <f t="shared" si="1502"/>
        <v>#DIV/0!</v>
      </c>
      <c r="HL474" s="57"/>
      <c r="HM474" s="57" t="e">
        <f t="shared" si="1503"/>
        <v>#DIV/0!</v>
      </c>
      <c r="HN474" s="57" t="e">
        <f t="shared" si="1504"/>
        <v>#DIV/0!</v>
      </c>
      <c r="HO474" s="57" t="e">
        <f t="shared" si="1505"/>
        <v>#DIV/0!</v>
      </c>
      <c r="HP474" s="57" t="e">
        <f t="shared" si="1506"/>
        <v>#DIV/0!</v>
      </c>
      <c r="HQ474" s="57" t="e">
        <f t="shared" si="1507"/>
        <v>#DIV/0!</v>
      </c>
      <c r="HR474" s="57"/>
      <c r="HS474" s="57" t="e">
        <f t="shared" si="1508"/>
        <v>#DIV/0!</v>
      </c>
      <c r="HT474" s="57" t="e">
        <f t="shared" si="1509"/>
        <v>#DIV/0!</v>
      </c>
      <c r="HU474" s="57" t="e">
        <f t="shared" si="1510"/>
        <v>#DIV/0!</v>
      </c>
      <c r="HV474" s="57" t="e">
        <f t="shared" si="1511"/>
        <v>#DIV/0!</v>
      </c>
      <c r="HW474" s="57" t="e">
        <f t="shared" si="1512"/>
        <v>#DIV/0!</v>
      </c>
      <c r="HX474" s="57"/>
      <c r="HY474" s="57" t="e">
        <f t="shared" si="1513"/>
        <v>#DIV/0!</v>
      </c>
      <c r="HZ474" s="57" t="e">
        <f t="shared" si="1514"/>
        <v>#DIV/0!</v>
      </c>
      <c r="IA474" s="57"/>
      <c r="IB474" s="61">
        <f t="shared" si="1515"/>
        <v>0</v>
      </c>
      <c r="IC474" s="57" t="str">
        <f t="shared" si="1516"/>
        <v/>
      </c>
      <c r="ID474" s="42"/>
      <c r="IE474" s="2" t="str">
        <f t="shared" si="1517"/>
        <v/>
      </c>
      <c r="IF474" s="60" t="e">
        <f t="shared" si="1518"/>
        <v>#DIV/0!</v>
      </c>
      <c r="IG474" s="60" t="str">
        <f t="shared" si="1519"/>
        <v/>
      </c>
      <c r="IH474" s="60" t="str">
        <f t="shared" si="1520"/>
        <v>zinco-</v>
      </c>
      <c r="II474" s="60" t="str">
        <f t="shared" si="1521"/>
        <v>mangano-</v>
      </c>
      <c r="IJ474" s="60" t="e">
        <f t="shared" si="1522"/>
        <v>#DIV/0!</v>
      </c>
      <c r="IK474" s="60" t="e">
        <f t="shared" si="1523"/>
        <v>#DIV/0!</v>
      </c>
      <c r="IL474" s="60" t="e">
        <f t="shared" si="1524"/>
        <v>#DIV/0!</v>
      </c>
      <c r="IM474" s="60" t="e">
        <f t="shared" si="1525"/>
        <v>#DIV/0!</v>
      </c>
      <c r="IN474" s="60" t="str">
        <f t="shared" si="1526"/>
        <v/>
      </c>
      <c r="IO474" s="60" t="str">
        <f t="shared" si="1527"/>
        <v/>
      </c>
      <c r="IP474" s="57"/>
      <c r="IQ474" s="57" t="str">
        <f t="shared" si="1528"/>
        <v>ERROR!!</v>
      </c>
    </row>
    <row r="475" spans="24:251">
      <c r="X475" s="29">
        <f t="shared" si="1384"/>
        <v>0</v>
      </c>
      <c r="Y475" s="29">
        <f t="shared" si="1385"/>
        <v>0</v>
      </c>
      <c r="Z475" s="29" t="e">
        <f t="shared" si="1386"/>
        <v>#DIV/0!</v>
      </c>
      <c r="AA475" s="29" t="e">
        <f t="shared" si="1387"/>
        <v>#DIV/0!</v>
      </c>
      <c r="AB475" s="29" t="e">
        <f t="shared" si="1388"/>
        <v>#DIV/0!</v>
      </c>
      <c r="AC475" s="29" t="e">
        <f t="shared" si="1389"/>
        <v>#DIV/0!</v>
      </c>
      <c r="AF475" s="23">
        <v>60.084299999999999</v>
      </c>
      <c r="AG475" s="23">
        <v>79.878799999999998</v>
      </c>
      <c r="AH475" s="23">
        <v>101.96120000000001</v>
      </c>
      <c r="AI475" s="23">
        <v>151.99039999999999</v>
      </c>
      <c r="AJ475" s="23">
        <v>159.69</v>
      </c>
      <c r="AK475" s="23">
        <v>71.846400000000003</v>
      </c>
      <c r="AL475" s="23">
        <v>70.9375</v>
      </c>
      <c r="AM475" s="23">
        <v>40.304400000000001</v>
      </c>
      <c r="AN475" s="23">
        <v>56.077399999999997</v>
      </c>
      <c r="AO475" s="23">
        <v>61.978999999999999</v>
      </c>
      <c r="AP475" s="23">
        <v>94.195999999999998</v>
      </c>
      <c r="AQ475" s="23">
        <v>18.998000000000001</v>
      </c>
      <c r="AR475" s="23">
        <v>35.450000000000003</v>
      </c>
      <c r="AS475" s="23">
        <v>29.88</v>
      </c>
      <c r="AT475" s="23">
        <v>74.691999999999993</v>
      </c>
      <c r="AU475" s="23">
        <v>81.39</v>
      </c>
      <c r="AX475" s="54">
        <f t="shared" si="1390"/>
        <v>0</v>
      </c>
      <c r="AY475" s="54">
        <f t="shared" si="1391"/>
        <v>0</v>
      </c>
      <c r="AZ475" s="54">
        <f t="shared" si="1392"/>
        <v>0</v>
      </c>
      <c r="BA475" s="54">
        <f t="shared" si="1393"/>
        <v>0</v>
      </c>
      <c r="BB475" s="54">
        <f t="shared" si="1394"/>
        <v>0</v>
      </c>
      <c r="BC475" s="54">
        <f t="shared" si="1395"/>
        <v>0</v>
      </c>
      <c r="BD475" s="54">
        <f t="shared" si="1396"/>
        <v>0</v>
      </c>
      <c r="BE475" s="54">
        <f t="shared" si="1397"/>
        <v>0</v>
      </c>
      <c r="BF475" s="54">
        <f t="shared" si="1398"/>
        <v>0</v>
      </c>
      <c r="BG475" s="54">
        <f t="shared" si="1399"/>
        <v>0</v>
      </c>
      <c r="BH475" s="54">
        <f t="shared" si="1400"/>
        <v>0</v>
      </c>
      <c r="BI475" s="54">
        <f t="shared" si="1401"/>
        <v>0</v>
      </c>
      <c r="BJ475" s="54">
        <f t="shared" si="1402"/>
        <v>0</v>
      </c>
      <c r="BK475" s="54">
        <f t="shared" si="1403"/>
        <v>0</v>
      </c>
      <c r="BL475" s="54">
        <f t="shared" si="1404"/>
        <v>0</v>
      </c>
      <c r="BM475" s="42"/>
      <c r="BO475" s="54">
        <f>'Norm-coeff'!$C$2+$AX475*'Norm-coeff'!$D$2+$AY475*'Norm-coeff'!$E$2+$AZ475*'Norm-coeff'!$F$2+$BA475*'Norm-coeff'!$G$2+$BB475*'Norm-coeff'!$H$2+$BC475*'Norm-coeff'!$I$2+$BD475*'Norm-coeff'!$J$2+$BE475*'Norm-coeff'!$K$2+$BF475*'Norm-coeff'!$L$2+$BG475*'Norm-coeff'!$M$2+$BH475*'Norm-coeff'!$N$2+$BI475*'Norm-coeff'!$O$2</f>
        <v>5.4045421474420303</v>
      </c>
      <c r="BP475" s="54">
        <f>'Norm-coeff'!$C$3+$AX475*'Norm-coeff'!$D$3+$AY475*'Norm-coeff'!$E$3+$AZ475*'Norm-coeff'!$F$3+$BA475*'Norm-coeff'!$G$3+$BB475*'Norm-coeff'!$H$3+$BC475*'Norm-coeff'!$I$3+$BD475*'Norm-coeff'!$J$3+$BE475*'Norm-coeff'!$K$3+$BF475*'Norm-coeff'!$L$3+$BG475*'Norm-coeff'!$M$3+$BH475*'Norm-coeff'!$N$3+$BI475*'Norm-coeff'!$O$3</f>
        <v>3.15319116612705</v>
      </c>
      <c r="BQ475" s="54">
        <f>'Norm-coeff'!$C$4+$AX475*'Norm-coeff'!$D$4+$AY475*'Norm-coeff'!$E$4+$AZ475*'Norm-coeff'!$F$4+$BA475*'Norm-coeff'!$G$4+$BB475*'Norm-coeff'!$H$4+$BC475*'Norm-coeff'!$I$4+$BD475*'Norm-coeff'!$J$4+$BE475*'Norm-coeff'!$K$4+$BF475*'Norm-coeff'!$L$4+$BG475*'Norm-coeff'!$M$4+$BH475*'Norm-coeff'!$N$4+$BI475*'Norm-coeff'!$O$4</f>
        <v>1.42115649462768</v>
      </c>
      <c r="BR475" s="54">
        <f>'Norm-coeff'!$C$5+$AX475*'Norm-coeff'!$D$5+$AY475*'Norm-coeff'!$E$5+$AZ475*'Norm-coeff'!$F$5+$BA475*'Norm-coeff'!$G$5+$BB475*'Norm-coeff'!$H$5+$BC475*'Norm-coeff'!$I$5+$BD475*'Norm-coeff'!$J$5+$BE475*'Norm-coeff'!$K$5+$BF475*'Norm-coeff'!$L$5+$BG475*'Norm-coeff'!$M$5+$BH475*'Norm-coeff'!$N$5+$BI475*'Norm-coeff'!$O$5</f>
        <v>1.0553329241296201</v>
      </c>
      <c r="BS475" s="54">
        <f>'Norm-coeff'!$C$6+$AX475*'Norm-coeff'!$D$6+$AY475*'Norm-coeff'!$E$6+$AZ475*'Norm-coeff'!$F$6+$BA475*'Norm-coeff'!$G$6+$BB475*'Norm-coeff'!$H$6+$BC475*'Norm-coeff'!$I$6+$BD475*'Norm-coeff'!$J$6+$BE475*'Norm-coeff'!$K$6+$BF475*'Norm-coeff'!$L$6+$BG475*'Norm-coeff'!$M$6+$BH475*'Norm-coeff'!$N$6+$BI475*'Norm-coeff'!$O$6</f>
        <v>-1.48700885495103E-2</v>
      </c>
      <c r="BT475" s="54">
        <f>'Norm-coeff'!$C$7+$AX475*'Norm-coeff'!$D$7+$AY475*'Norm-coeff'!$E$7+$AZ475*'Norm-coeff'!$F$7+$BA475*'Norm-coeff'!$G$7+$BB475*'Norm-coeff'!$H$7+$BC475*'Norm-coeff'!$I$7+$BD475*'Norm-coeff'!$J$7+$BE475*'Norm-coeff'!$K$7+$BF475*'Norm-coeff'!$L$7+$BG475*'Norm-coeff'!$M$7+$BH475*'Norm-coeff'!$N$7+$BI475*'Norm-coeff'!$O$7</f>
        <v>2.0907583608832998</v>
      </c>
      <c r="BU475" s="54">
        <f>'Norm-coeff'!$C$8+$AX475*'Norm-coeff'!$D$8+$AY475*'Norm-coeff'!$E$8+$AZ475*'Norm-coeff'!$F$8+$BA475*'Norm-coeff'!$G$8+$BB475*'Norm-coeff'!$H$8+$BC475*'Norm-coeff'!$I$8+$BD475*'Norm-coeff'!$J$8+$BE475*'Norm-coeff'!$K$8+$BF475*'Norm-coeff'!$L$8+$BG475*'Norm-coeff'!$M$8+$BH475*'Norm-coeff'!$N$8+$BI475*'Norm-coeff'!$O$8</f>
        <v>0.65894159836244504</v>
      </c>
      <c r="BV475" s="54">
        <f>'Norm-coeff'!$C$9+$AX475*'Norm-coeff'!$D$9+$AY475*'Norm-coeff'!$E$9+$AZ475*'Norm-coeff'!$F$9+$BA475*'Norm-coeff'!$G$9+$BB475*'Norm-coeff'!$H$9+$BC475*'Norm-coeff'!$I$9+$BD475*'Norm-coeff'!$J$9+$BE475*'Norm-coeff'!$K$9+$BF475*'Norm-coeff'!$L$9+$BG475*'Norm-coeff'!$M$9+$BH475*'Norm-coeff'!$N$9+$BI475*'Norm-coeff'!$O$9</f>
        <v>1.48961085014701</v>
      </c>
      <c r="BW475" s="54">
        <f>'Norm-coeff'!$C$10+$AX475*'Norm-coeff'!$D$10+$AY475*'Norm-coeff'!$E$10+$AZ475*'Norm-coeff'!$F$10+$BA475*'Norm-coeff'!$G$10+$BB475*'Norm-coeff'!$H$10+$BC475*'Norm-coeff'!$I$10+$BD475*'Norm-coeff'!$J$10+$BE475*'Norm-coeff'!$K$10+$BF475*'Norm-coeff'!$L$10+$BG475*'Norm-coeff'!$M$10+$BH475*'Norm-coeff'!$N$10+$BI475*'Norm-coeff'!$O$10</f>
        <v>1.42058735749591</v>
      </c>
      <c r="BX475" s="54">
        <f>'Norm-coeff'!$C$11+$AX475*'Norm-coeff'!$D$11+$AY475*'Norm-coeff'!$E$11+$AZ475*'Norm-coeff'!$F$11+$BA475*'Norm-coeff'!$G$11+$BB475*'Norm-coeff'!$H$11+$BC475*'Norm-coeff'!$I$11+$BD475*'Norm-coeff'!$J$11+$BE475*'Norm-coeff'!$K$11+$BF475*'Norm-coeff'!$L$11+$BG475*'Norm-coeff'!$M$11+$BH475*'Norm-coeff'!$N$11+$BI475*'Norm-coeff'!$O$11</f>
        <v>0.221233014421479</v>
      </c>
      <c r="BY475" s="54">
        <f>'Norm-coeff'!$C$12+$AX475*'Norm-coeff'!$D$12+$AY475*'Norm-coeff'!$E$12+$AZ475*'Norm-coeff'!$F$12+$BA475*'Norm-coeff'!$G$12+$BB475*'Norm-coeff'!$H$12+$BC475*'Norm-coeff'!$I$12+$BD475*'Norm-coeff'!$J$12+$BE475*'Norm-coeff'!$K$12+$BF475*'Norm-coeff'!$L$12+$BG475*'Norm-coeff'!$M$12+$BH475*'Norm-coeff'!$N$12+$BI475*'Norm-coeff'!$O$12</f>
        <v>0.283527502056037</v>
      </c>
      <c r="BZ475" s="54">
        <f>'Norm-coeff'!$C$13+$AX475*'Norm-coeff'!$D$13+$AY475*'Norm-coeff'!$E$13+$AZ475*'Norm-coeff'!$F$13+$BA475*'Norm-coeff'!$G$13+$BB475*'Norm-coeff'!$H$13+$BC475*'Norm-coeff'!$I$13+$BD475*'Norm-coeff'!$J$13+$BE475*'Norm-coeff'!$K$13+$BF475*'Norm-coeff'!$L$13+$BG475*'Norm-coeff'!$M$13+$BH475*'Norm-coeff'!$N$13+$BI475*'Norm-coeff'!$O$13</f>
        <v>-4.1864930554451202E-2</v>
      </c>
      <c r="CA475" s="54">
        <f>'Norm-coeff'!$C$14+$AX475*'Norm-coeff'!$D$14+$AY475*'Norm-coeff'!$E$14+$AZ475*'Norm-coeff'!$F$14+$BA475*'Norm-coeff'!$G$14+$BB475*'Norm-coeff'!$H$14+$BC475*'Norm-coeff'!$I$14+$BD475*'Norm-coeff'!$J$14+$BE475*'Norm-coeff'!$K$14+$BF475*'Norm-coeff'!$L$14+$BG475*'Norm-coeff'!$M$14+$BH475*'Norm-coeff'!$N$14+$BI475*'Norm-coeff'!$O$14</f>
        <v>4.2526983164477103</v>
      </c>
      <c r="CC475" s="54">
        <f t="shared" si="1529"/>
        <v>0</v>
      </c>
      <c r="CG475" s="54">
        <f t="shared" si="1405"/>
        <v>0</v>
      </c>
      <c r="CH475" s="54">
        <f t="shared" si="1383"/>
        <v>0</v>
      </c>
      <c r="CI475" s="54">
        <f t="shared" si="1406"/>
        <v>0</v>
      </c>
      <c r="CJ475" s="56">
        <f t="shared" si="1407"/>
        <v>0</v>
      </c>
      <c r="CK475" s="54">
        <f t="shared" si="1408"/>
        <v>0</v>
      </c>
      <c r="CL475" s="54">
        <f t="shared" si="1409"/>
        <v>0</v>
      </c>
      <c r="CM475" s="54">
        <f t="shared" si="1410"/>
        <v>0</v>
      </c>
      <c r="CN475" s="54">
        <f t="shared" si="1411"/>
        <v>0</v>
      </c>
      <c r="CO475" s="54">
        <f t="shared" si="1412"/>
        <v>0</v>
      </c>
      <c r="CP475" s="54">
        <f t="shared" si="1413"/>
        <v>0</v>
      </c>
      <c r="CQ475" s="54">
        <f t="shared" si="1414"/>
        <v>0</v>
      </c>
      <c r="CR475" s="54">
        <f t="shared" si="1415"/>
        <v>0</v>
      </c>
      <c r="CS475" s="54">
        <f t="shared" si="1416"/>
        <v>0</v>
      </c>
      <c r="CU475" s="54">
        <f t="shared" si="1417"/>
        <v>0</v>
      </c>
      <c r="CV475" s="54">
        <f t="shared" si="1418"/>
        <v>0</v>
      </c>
      <c r="CW475" s="54">
        <f t="shared" si="1419"/>
        <v>0</v>
      </c>
      <c r="CX475" s="54">
        <f t="shared" si="1420"/>
        <v>0</v>
      </c>
      <c r="CZ475" s="54">
        <f t="shared" si="1421"/>
        <v>0</v>
      </c>
      <c r="DA475" s="54">
        <f t="shared" si="1422"/>
        <v>0</v>
      </c>
      <c r="DB475" s="54">
        <f t="shared" si="1423"/>
        <v>0</v>
      </c>
      <c r="DC475" s="54">
        <f t="shared" si="1424"/>
        <v>0</v>
      </c>
      <c r="DD475" s="54">
        <f t="shared" si="1425"/>
        <v>0</v>
      </c>
      <c r="DE475" s="54">
        <f t="shared" si="1426"/>
        <v>0</v>
      </c>
      <c r="DF475" s="54">
        <f t="shared" si="1427"/>
        <v>0</v>
      </c>
      <c r="DG475" s="54">
        <f t="shared" si="1428"/>
        <v>2</v>
      </c>
      <c r="DH475" s="71">
        <f t="shared" si="1429"/>
        <v>0</v>
      </c>
      <c r="DI475" s="71">
        <f t="shared" si="1430"/>
        <v>0</v>
      </c>
      <c r="DJ475" s="54">
        <f t="shared" si="1431"/>
        <v>0</v>
      </c>
      <c r="DK475" s="54">
        <f t="shared" si="1432"/>
        <v>2</v>
      </c>
      <c r="DL475" s="4">
        <f t="shared" si="1357"/>
        <v>0</v>
      </c>
      <c r="DM475" s="3">
        <f t="shared" si="1433"/>
        <v>0</v>
      </c>
      <c r="DN475" s="3">
        <f t="shared" si="1434"/>
        <v>0</v>
      </c>
      <c r="DO475" s="4" t="e">
        <f t="shared" si="1435"/>
        <v>#DIV/0!</v>
      </c>
      <c r="DP475" s="57"/>
      <c r="DQ475" s="57"/>
      <c r="DR475" s="56">
        <f t="shared" si="1358"/>
        <v>2</v>
      </c>
      <c r="DS475" s="56">
        <f t="shared" si="1359"/>
        <v>0</v>
      </c>
      <c r="DT475" s="38">
        <f t="shared" si="1360"/>
        <v>0</v>
      </c>
      <c r="DU475" s="38">
        <f t="shared" si="1436"/>
        <v>2</v>
      </c>
      <c r="DV475" s="38">
        <f t="shared" si="1361"/>
        <v>0</v>
      </c>
      <c r="DW475" s="39">
        <f t="shared" si="1362"/>
        <v>0</v>
      </c>
      <c r="DX475" s="39">
        <f t="shared" si="1363"/>
        <v>0</v>
      </c>
      <c r="DY475" s="39">
        <f t="shared" si="1364"/>
        <v>0</v>
      </c>
      <c r="DZ475" s="39">
        <f t="shared" si="1365"/>
        <v>0</v>
      </c>
      <c r="EA475" s="39">
        <f t="shared" si="1366"/>
        <v>0</v>
      </c>
      <c r="EB475" s="37" t="e">
        <f t="shared" si="1437"/>
        <v>#DIV/0!</v>
      </c>
      <c r="EC475" s="37" t="e">
        <f t="shared" si="1438"/>
        <v>#DIV/0!</v>
      </c>
      <c r="ED475" s="37" t="e">
        <f t="shared" si="1439"/>
        <v>#DIV/0!</v>
      </c>
      <c r="EE475" s="37" t="e">
        <f t="shared" si="1440"/>
        <v>#DIV/0!</v>
      </c>
      <c r="EF475" s="39" t="e">
        <f t="shared" si="1441"/>
        <v>#DIV/0!</v>
      </c>
      <c r="EG475" s="37" t="e">
        <f t="shared" si="1442"/>
        <v>#DIV/0!</v>
      </c>
      <c r="EH475" s="37" t="e">
        <f t="shared" si="1443"/>
        <v>#DIV/0!</v>
      </c>
      <c r="EI475" s="11" t="b">
        <f t="shared" si="1444"/>
        <v>1</v>
      </c>
      <c r="EJ475" s="11" t="b">
        <f t="shared" si="1445"/>
        <v>0</v>
      </c>
      <c r="EK475" s="39" t="e">
        <f t="shared" si="1446"/>
        <v>#DIV/0!</v>
      </c>
      <c r="EL475" s="39" t="e">
        <f t="shared" si="1447"/>
        <v>#DIV/0!</v>
      </c>
      <c r="EM475" s="39" t="e">
        <f t="shared" si="1448"/>
        <v>#DIV/0!</v>
      </c>
      <c r="EN475" s="39" t="e">
        <f t="shared" si="1449"/>
        <v>#DIV/0!</v>
      </c>
      <c r="EO475" s="39" t="e">
        <f t="shared" si="1450"/>
        <v>#DIV/0!</v>
      </c>
      <c r="EP475" s="39" t="e">
        <f t="shared" si="1451"/>
        <v>#DIV/0!</v>
      </c>
      <c r="EQ475" s="39" t="e">
        <f t="shared" si="1452"/>
        <v>#DIV/0!</v>
      </c>
      <c r="ER475" s="39" t="e">
        <f t="shared" si="1453"/>
        <v>#DIV/0!</v>
      </c>
      <c r="ES475" s="58" t="str">
        <f t="shared" si="1454"/>
        <v>(OH,F,Cl)-dominate amphibole</v>
      </c>
      <c r="ET475" s="58" t="e">
        <f t="shared" si="1455"/>
        <v>#N/A</v>
      </c>
      <c r="EU475" s="56">
        <f t="shared" si="1367"/>
        <v>0</v>
      </c>
      <c r="EV475" s="56">
        <f t="shared" si="1368"/>
        <v>0</v>
      </c>
      <c r="EW475" s="56">
        <f t="shared" si="1369"/>
        <v>0</v>
      </c>
      <c r="EX475" s="56">
        <f t="shared" si="1370"/>
        <v>0</v>
      </c>
      <c r="EY475" s="56">
        <f t="shared" si="1371"/>
        <v>0</v>
      </c>
      <c r="EZ475" s="56">
        <f t="shared" si="1372"/>
        <v>0</v>
      </c>
      <c r="FA475" s="39">
        <f t="shared" si="1373"/>
        <v>0</v>
      </c>
      <c r="FB475" s="39">
        <f t="shared" si="1374"/>
        <v>0</v>
      </c>
      <c r="FC475" s="54">
        <f t="shared" si="1375"/>
        <v>0</v>
      </c>
      <c r="FD475" s="54">
        <f t="shared" si="1376"/>
        <v>0</v>
      </c>
      <c r="FE475" s="39">
        <f t="shared" si="1377"/>
        <v>0</v>
      </c>
      <c r="FF475" s="54">
        <f t="shared" si="1378"/>
        <v>0</v>
      </c>
      <c r="FG475" s="39">
        <f t="shared" si="1379"/>
        <v>0</v>
      </c>
      <c r="FH475" s="39">
        <f t="shared" si="1456"/>
        <v>0</v>
      </c>
      <c r="FI475" s="39">
        <f t="shared" si="1457"/>
        <v>0</v>
      </c>
      <c r="FJ475" s="39">
        <f t="shared" si="1458"/>
        <v>0</v>
      </c>
      <c r="FK475" s="39" t="e">
        <f t="shared" si="1459"/>
        <v>#DIV/0!</v>
      </c>
      <c r="FL475" s="39" t="e">
        <f t="shared" si="1460"/>
        <v>#DIV/0!</v>
      </c>
      <c r="FM475" s="39" t="e">
        <f t="shared" si="1461"/>
        <v>#DIV/0!</v>
      </c>
      <c r="FN475" s="39">
        <f t="shared" si="1462"/>
        <v>1</v>
      </c>
      <c r="FO475" s="39">
        <f t="shared" si="1380"/>
        <v>0</v>
      </c>
      <c r="FP475" s="39">
        <f t="shared" si="1381"/>
        <v>0</v>
      </c>
      <c r="FQ475" s="39">
        <f t="shared" si="1382"/>
        <v>0</v>
      </c>
      <c r="FR475" s="39">
        <f t="shared" si="1463"/>
        <v>0</v>
      </c>
      <c r="FS475" s="39">
        <f t="shared" si="1464"/>
        <v>0</v>
      </c>
      <c r="FU475" s="39" t="e">
        <f t="shared" si="1465"/>
        <v>#DIV/0!</v>
      </c>
      <c r="FV475" s="39" t="e">
        <f t="shared" si="1466"/>
        <v>#DIV/0!</v>
      </c>
      <c r="FW475" s="39" t="e">
        <f t="shared" si="1467"/>
        <v>#DIV/0!</v>
      </c>
      <c r="FY475" s="39" t="e">
        <f t="shared" si="1468"/>
        <v>#DIV/0!</v>
      </c>
      <c r="FZ475" s="39" t="e">
        <f t="shared" si="1469"/>
        <v>#DIV/0!</v>
      </c>
      <c r="GA475" s="39" t="e">
        <f t="shared" si="1470"/>
        <v>#DIV/0!</v>
      </c>
      <c r="GB475" s="39" t="e">
        <f t="shared" si="1471"/>
        <v>#DIV/0!</v>
      </c>
      <c r="GC475" s="39" t="e">
        <f t="shared" si="1472"/>
        <v>#DIV/0!</v>
      </c>
      <c r="GD475" s="39" t="e">
        <f t="shared" si="1473"/>
        <v>#DIV/0!</v>
      </c>
      <c r="GE475" s="39" t="e">
        <f t="shared" si="1474"/>
        <v>#DIV/0!</v>
      </c>
      <c r="GF475" s="39" t="e">
        <f t="shared" si="1475"/>
        <v>#DIV/0!</v>
      </c>
      <c r="GG475" s="39" t="e">
        <f t="shared" si="1476"/>
        <v>#DIV/0!</v>
      </c>
      <c r="GH475" s="39" t="e">
        <f t="shared" si="1477"/>
        <v>#DIV/0!</v>
      </c>
      <c r="GI475" s="39"/>
      <c r="GJ475" s="39" t="e">
        <f t="shared" si="1478"/>
        <v>#DIV/0!</v>
      </c>
      <c r="GK475" s="39" t="e">
        <f t="shared" si="1479"/>
        <v>#DIV/0!</v>
      </c>
      <c r="GL475" s="39" t="e">
        <f t="shared" si="1480"/>
        <v>#DIV/0!</v>
      </c>
      <c r="GM475" s="39" t="e">
        <f t="shared" si="1481"/>
        <v>#DIV/0!</v>
      </c>
      <c r="GN475" s="39" t="e">
        <f t="shared" si="1482"/>
        <v>#DIV/0!</v>
      </c>
      <c r="GO475" s="57"/>
      <c r="GP475" s="57" t="e">
        <f t="shared" si="1483"/>
        <v>#DIV/0!</v>
      </c>
      <c r="GQ475" s="59" t="e">
        <f t="shared" si="1484"/>
        <v>#DIV/0!</v>
      </c>
      <c r="GR475" s="41" t="e">
        <f t="shared" si="1485"/>
        <v>#DIV/0!</v>
      </c>
      <c r="GS475" s="57" t="e">
        <f t="shared" si="1486"/>
        <v>#DIV/0!</v>
      </c>
      <c r="GT475" s="57" t="e">
        <f t="shared" si="1487"/>
        <v>#DIV/0!</v>
      </c>
      <c r="GU475" s="57" t="e">
        <f t="shared" si="1488"/>
        <v>#DIV/0!</v>
      </c>
      <c r="GV475" s="57"/>
      <c r="GW475" s="42" t="e">
        <f t="shared" si="1489"/>
        <v>#DIV/0!</v>
      </c>
      <c r="GX475" s="42" t="e">
        <f t="shared" si="1490"/>
        <v>#DIV/0!</v>
      </c>
      <c r="GY475" s="42" t="e">
        <f t="shared" si="1491"/>
        <v>#DIV/0!</v>
      </c>
      <c r="GZ475" s="57"/>
      <c r="HA475" s="2" t="e">
        <f t="shared" si="1492"/>
        <v>#DIV/0!</v>
      </c>
      <c r="HB475" s="2" t="e">
        <f t="shared" si="1493"/>
        <v>#DIV/0!</v>
      </c>
      <c r="HC475" s="2" t="e">
        <f t="shared" si="1494"/>
        <v>#DIV/0!</v>
      </c>
      <c r="HD475" s="2" t="e">
        <f t="shared" si="1495"/>
        <v>#DIV/0!</v>
      </c>
      <c r="HE475" s="2" t="e">
        <f t="shared" si="1496"/>
        <v>#DIV/0!</v>
      </c>
      <c r="HF475" s="2" t="e">
        <f t="shared" si="1497"/>
        <v>#DIV/0!</v>
      </c>
      <c r="HG475" s="2" t="e">
        <f t="shared" si="1498"/>
        <v>#DIV/0!</v>
      </c>
      <c r="HH475" s="2" t="e">
        <f t="shared" si="1499"/>
        <v>#DIV/0!</v>
      </c>
      <c r="HI475" s="2" t="e">
        <f t="shared" si="1500"/>
        <v>#DIV/0!</v>
      </c>
      <c r="HJ475" s="11" t="e">
        <f t="shared" si="1501"/>
        <v>#DIV/0!</v>
      </c>
      <c r="HK475" s="60" t="e">
        <f t="shared" si="1502"/>
        <v>#DIV/0!</v>
      </c>
      <c r="HL475" s="57"/>
      <c r="HM475" s="57" t="e">
        <f t="shared" si="1503"/>
        <v>#DIV/0!</v>
      </c>
      <c r="HN475" s="57" t="e">
        <f t="shared" si="1504"/>
        <v>#DIV/0!</v>
      </c>
      <c r="HO475" s="57" t="e">
        <f t="shared" si="1505"/>
        <v>#DIV/0!</v>
      </c>
      <c r="HP475" s="57" t="e">
        <f t="shared" si="1506"/>
        <v>#DIV/0!</v>
      </c>
      <c r="HQ475" s="57" t="e">
        <f t="shared" si="1507"/>
        <v>#DIV/0!</v>
      </c>
      <c r="HR475" s="57"/>
      <c r="HS475" s="57" t="e">
        <f t="shared" si="1508"/>
        <v>#DIV/0!</v>
      </c>
      <c r="HT475" s="57" t="e">
        <f t="shared" si="1509"/>
        <v>#DIV/0!</v>
      </c>
      <c r="HU475" s="57" t="e">
        <f t="shared" si="1510"/>
        <v>#DIV/0!</v>
      </c>
      <c r="HV475" s="57" t="e">
        <f t="shared" si="1511"/>
        <v>#DIV/0!</v>
      </c>
      <c r="HW475" s="57" t="e">
        <f t="shared" si="1512"/>
        <v>#DIV/0!</v>
      </c>
      <c r="HX475" s="57"/>
      <c r="HY475" s="57" t="e">
        <f t="shared" si="1513"/>
        <v>#DIV/0!</v>
      </c>
      <c r="HZ475" s="57" t="e">
        <f t="shared" si="1514"/>
        <v>#DIV/0!</v>
      </c>
      <c r="IA475" s="57"/>
      <c r="IB475" s="61">
        <f t="shared" si="1515"/>
        <v>0</v>
      </c>
      <c r="IC475" s="57" t="str">
        <f t="shared" si="1516"/>
        <v/>
      </c>
      <c r="ID475" s="42"/>
      <c r="IE475" s="2" t="str">
        <f t="shared" si="1517"/>
        <v/>
      </c>
      <c r="IF475" s="60" t="e">
        <f t="shared" si="1518"/>
        <v>#DIV/0!</v>
      </c>
      <c r="IG475" s="60" t="str">
        <f t="shared" si="1519"/>
        <v/>
      </c>
      <c r="IH475" s="60" t="str">
        <f t="shared" si="1520"/>
        <v>zinco-</v>
      </c>
      <c r="II475" s="60" t="str">
        <f t="shared" si="1521"/>
        <v>mangano-</v>
      </c>
      <c r="IJ475" s="60" t="e">
        <f t="shared" si="1522"/>
        <v>#DIV/0!</v>
      </c>
      <c r="IK475" s="60" t="e">
        <f t="shared" si="1523"/>
        <v>#DIV/0!</v>
      </c>
      <c r="IL475" s="60" t="e">
        <f t="shared" si="1524"/>
        <v>#DIV/0!</v>
      </c>
      <c r="IM475" s="60" t="e">
        <f t="shared" si="1525"/>
        <v>#DIV/0!</v>
      </c>
      <c r="IN475" s="60" t="str">
        <f t="shared" si="1526"/>
        <v/>
      </c>
      <c r="IO475" s="60" t="str">
        <f t="shared" si="1527"/>
        <v/>
      </c>
      <c r="IP475" s="57"/>
      <c r="IQ475" s="57" t="str">
        <f t="shared" si="1528"/>
        <v>ERROR!!</v>
      </c>
    </row>
    <row r="476" spans="24:251">
      <c r="X476" s="29">
        <f t="shared" si="1384"/>
        <v>0</v>
      </c>
      <c r="Y476" s="29">
        <f t="shared" si="1385"/>
        <v>0</v>
      </c>
      <c r="Z476" s="29" t="e">
        <f t="shared" si="1386"/>
        <v>#DIV/0!</v>
      </c>
      <c r="AA476" s="29" t="e">
        <f t="shared" si="1387"/>
        <v>#DIV/0!</v>
      </c>
      <c r="AB476" s="29" t="e">
        <f t="shared" si="1388"/>
        <v>#DIV/0!</v>
      </c>
      <c r="AC476" s="29" t="e">
        <f t="shared" si="1389"/>
        <v>#DIV/0!</v>
      </c>
      <c r="AF476" s="23">
        <v>60.084299999999999</v>
      </c>
      <c r="AG476" s="23">
        <v>79.878799999999998</v>
      </c>
      <c r="AH476" s="23">
        <v>101.96120000000001</v>
      </c>
      <c r="AI476" s="23">
        <v>151.99039999999999</v>
      </c>
      <c r="AJ476" s="23">
        <v>159.69</v>
      </c>
      <c r="AK476" s="23">
        <v>71.846400000000003</v>
      </c>
      <c r="AL476" s="23">
        <v>70.9375</v>
      </c>
      <c r="AM476" s="23">
        <v>40.304400000000001</v>
      </c>
      <c r="AN476" s="23">
        <v>56.077399999999997</v>
      </c>
      <c r="AO476" s="23">
        <v>61.978999999999999</v>
      </c>
      <c r="AP476" s="23">
        <v>94.195999999999998</v>
      </c>
      <c r="AQ476" s="23">
        <v>18.998000000000001</v>
      </c>
      <c r="AR476" s="23">
        <v>35.450000000000003</v>
      </c>
      <c r="AS476" s="23">
        <v>29.88</v>
      </c>
      <c r="AT476" s="23">
        <v>74.691999999999993</v>
      </c>
      <c r="AU476" s="23">
        <v>81.39</v>
      </c>
      <c r="AX476" s="54">
        <f t="shared" si="1390"/>
        <v>0</v>
      </c>
      <c r="AY476" s="54">
        <f t="shared" si="1391"/>
        <v>0</v>
      </c>
      <c r="AZ476" s="54">
        <f t="shared" si="1392"/>
        <v>0</v>
      </c>
      <c r="BA476" s="54">
        <f t="shared" si="1393"/>
        <v>0</v>
      </c>
      <c r="BB476" s="54">
        <f t="shared" si="1394"/>
        <v>0</v>
      </c>
      <c r="BC476" s="54">
        <f t="shared" si="1395"/>
        <v>0</v>
      </c>
      <c r="BD476" s="54">
        <f t="shared" si="1396"/>
        <v>0</v>
      </c>
      <c r="BE476" s="54">
        <f t="shared" si="1397"/>
        <v>0</v>
      </c>
      <c r="BF476" s="54">
        <f t="shared" si="1398"/>
        <v>0</v>
      </c>
      <c r="BG476" s="54">
        <f t="shared" si="1399"/>
        <v>0</v>
      </c>
      <c r="BH476" s="54">
        <f t="shared" si="1400"/>
        <v>0</v>
      </c>
      <c r="BI476" s="54">
        <f t="shared" si="1401"/>
        <v>0</v>
      </c>
      <c r="BJ476" s="54">
        <f t="shared" si="1402"/>
        <v>0</v>
      </c>
      <c r="BK476" s="54">
        <f t="shared" si="1403"/>
        <v>0</v>
      </c>
      <c r="BL476" s="54">
        <f t="shared" si="1404"/>
        <v>0</v>
      </c>
      <c r="BM476" s="42"/>
      <c r="BO476" s="54">
        <f>'Norm-coeff'!$C$2+$AX476*'Norm-coeff'!$D$2+$AY476*'Norm-coeff'!$E$2+$AZ476*'Norm-coeff'!$F$2+$BA476*'Norm-coeff'!$G$2+$BB476*'Norm-coeff'!$H$2+$BC476*'Norm-coeff'!$I$2+$BD476*'Norm-coeff'!$J$2+$BE476*'Norm-coeff'!$K$2+$BF476*'Norm-coeff'!$L$2+$BG476*'Norm-coeff'!$M$2+$BH476*'Norm-coeff'!$N$2+$BI476*'Norm-coeff'!$O$2</f>
        <v>5.4045421474420303</v>
      </c>
      <c r="BP476" s="54">
        <f>'Norm-coeff'!$C$3+$AX476*'Norm-coeff'!$D$3+$AY476*'Norm-coeff'!$E$3+$AZ476*'Norm-coeff'!$F$3+$BA476*'Norm-coeff'!$G$3+$BB476*'Norm-coeff'!$H$3+$BC476*'Norm-coeff'!$I$3+$BD476*'Norm-coeff'!$J$3+$BE476*'Norm-coeff'!$K$3+$BF476*'Norm-coeff'!$L$3+$BG476*'Norm-coeff'!$M$3+$BH476*'Norm-coeff'!$N$3+$BI476*'Norm-coeff'!$O$3</f>
        <v>3.15319116612705</v>
      </c>
      <c r="BQ476" s="54">
        <f>'Norm-coeff'!$C$4+$AX476*'Norm-coeff'!$D$4+$AY476*'Norm-coeff'!$E$4+$AZ476*'Norm-coeff'!$F$4+$BA476*'Norm-coeff'!$G$4+$BB476*'Norm-coeff'!$H$4+$BC476*'Norm-coeff'!$I$4+$BD476*'Norm-coeff'!$J$4+$BE476*'Norm-coeff'!$K$4+$BF476*'Norm-coeff'!$L$4+$BG476*'Norm-coeff'!$M$4+$BH476*'Norm-coeff'!$N$4+$BI476*'Norm-coeff'!$O$4</f>
        <v>1.42115649462768</v>
      </c>
      <c r="BR476" s="54">
        <f>'Norm-coeff'!$C$5+$AX476*'Norm-coeff'!$D$5+$AY476*'Norm-coeff'!$E$5+$AZ476*'Norm-coeff'!$F$5+$BA476*'Norm-coeff'!$G$5+$BB476*'Norm-coeff'!$H$5+$BC476*'Norm-coeff'!$I$5+$BD476*'Norm-coeff'!$J$5+$BE476*'Norm-coeff'!$K$5+$BF476*'Norm-coeff'!$L$5+$BG476*'Norm-coeff'!$M$5+$BH476*'Norm-coeff'!$N$5+$BI476*'Norm-coeff'!$O$5</f>
        <v>1.0553329241296201</v>
      </c>
      <c r="BS476" s="54">
        <f>'Norm-coeff'!$C$6+$AX476*'Norm-coeff'!$D$6+$AY476*'Norm-coeff'!$E$6+$AZ476*'Norm-coeff'!$F$6+$BA476*'Norm-coeff'!$G$6+$BB476*'Norm-coeff'!$H$6+$BC476*'Norm-coeff'!$I$6+$BD476*'Norm-coeff'!$J$6+$BE476*'Norm-coeff'!$K$6+$BF476*'Norm-coeff'!$L$6+$BG476*'Norm-coeff'!$M$6+$BH476*'Norm-coeff'!$N$6+$BI476*'Norm-coeff'!$O$6</f>
        <v>-1.48700885495103E-2</v>
      </c>
      <c r="BT476" s="54">
        <f>'Norm-coeff'!$C$7+$AX476*'Norm-coeff'!$D$7+$AY476*'Norm-coeff'!$E$7+$AZ476*'Norm-coeff'!$F$7+$BA476*'Norm-coeff'!$G$7+$BB476*'Norm-coeff'!$H$7+$BC476*'Norm-coeff'!$I$7+$BD476*'Norm-coeff'!$J$7+$BE476*'Norm-coeff'!$K$7+$BF476*'Norm-coeff'!$L$7+$BG476*'Norm-coeff'!$M$7+$BH476*'Norm-coeff'!$N$7+$BI476*'Norm-coeff'!$O$7</f>
        <v>2.0907583608832998</v>
      </c>
      <c r="BU476" s="54">
        <f>'Norm-coeff'!$C$8+$AX476*'Norm-coeff'!$D$8+$AY476*'Norm-coeff'!$E$8+$AZ476*'Norm-coeff'!$F$8+$BA476*'Norm-coeff'!$G$8+$BB476*'Norm-coeff'!$H$8+$BC476*'Norm-coeff'!$I$8+$BD476*'Norm-coeff'!$J$8+$BE476*'Norm-coeff'!$K$8+$BF476*'Norm-coeff'!$L$8+$BG476*'Norm-coeff'!$M$8+$BH476*'Norm-coeff'!$N$8+$BI476*'Norm-coeff'!$O$8</f>
        <v>0.65894159836244504</v>
      </c>
      <c r="BV476" s="54">
        <f>'Norm-coeff'!$C$9+$AX476*'Norm-coeff'!$D$9+$AY476*'Norm-coeff'!$E$9+$AZ476*'Norm-coeff'!$F$9+$BA476*'Norm-coeff'!$G$9+$BB476*'Norm-coeff'!$H$9+$BC476*'Norm-coeff'!$I$9+$BD476*'Norm-coeff'!$J$9+$BE476*'Norm-coeff'!$K$9+$BF476*'Norm-coeff'!$L$9+$BG476*'Norm-coeff'!$M$9+$BH476*'Norm-coeff'!$N$9+$BI476*'Norm-coeff'!$O$9</f>
        <v>1.48961085014701</v>
      </c>
      <c r="BW476" s="54">
        <f>'Norm-coeff'!$C$10+$AX476*'Norm-coeff'!$D$10+$AY476*'Norm-coeff'!$E$10+$AZ476*'Norm-coeff'!$F$10+$BA476*'Norm-coeff'!$G$10+$BB476*'Norm-coeff'!$H$10+$BC476*'Norm-coeff'!$I$10+$BD476*'Norm-coeff'!$J$10+$BE476*'Norm-coeff'!$K$10+$BF476*'Norm-coeff'!$L$10+$BG476*'Norm-coeff'!$M$10+$BH476*'Norm-coeff'!$N$10+$BI476*'Norm-coeff'!$O$10</f>
        <v>1.42058735749591</v>
      </c>
      <c r="BX476" s="54">
        <f>'Norm-coeff'!$C$11+$AX476*'Norm-coeff'!$D$11+$AY476*'Norm-coeff'!$E$11+$AZ476*'Norm-coeff'!$F$11+$BA476*'Norm-coeff'!$G$11+$BB476*'Norm-coeff'!$H$11+$BC476*'Norm-coeff'!$I$11+$BD476*'Norm-coeff'!$J$11+$BE476*'Norm-coeff'!$K$11+$BF476*'Norm-coeff'!$L$11+$BG476*'Norm-coeff'!$M$11+$BH476*'Norm-coeff'!$N$11+$BI476*'Norm-coeff'!$O$11</f>
        <v>0.221233014421479</v>
      </c>
      <c r="BY476" s="54">
        <f>'Norm-coeff'!$C$12+$AX476*'Norm-coeff'!$D$12+$AY476*'Norm-coeff'!$E$12+$AZ476*'Norm-coeff'!$F$12+$BA476*'Norm-coeff'!$G$12+$BB476*'Norm-coeff'!$H$12+$BC476*'Norm-coeff'!$I$12+$BD476*'Norm-coeff'!$J$12+$BE476*'Norm-coeff'!$K$12+$BF476*'Norm-coeff'!$L$12+$BG476*'Norm-coeff'!$M$12+$BH476*'Norm-coeff'!$N$12+$BI476*'Norm-coeff'!$O$12</f>
        <v>0.283527502056037</v>
      </c>
      <c r="BZ476" s="54">
        <f>'Norm-coeff'!$C$13+$AX476*'Norm-coeff'!$D$13+$AY476*'Norm-coeff'!$E$13+$AZ476*'Norm-coeff'!$F$13+$BA476*'Norm-coeff'!$G$13+$BB476*'Norm-coeff'!$H$13+$BC476*'Norm-coeff'!$I$13+$BD476*'Norm-coeff'!$J$13+$BE476*'Norm-coeff'!$K$13+$BF476*'Norm-coeff'!$L$13+$BG476*'Norm-coeff'!$M$13+$BH476*'Norm-coeff'!$N$13+$BI476*'Norm-coeff'!$O$13</f>
        <v>-4.1864930554451202E-2</v>
      </c>
      <c r="CA476" s="54">
        <f>'Norm-coeff'!$C$14+$AX476*'Norm-coeff'!$D$14+$AY476*'Norm-coeff'!$E$14+$AZ476*'Norm-coeff'!$F$14+$BA476*'Norm-coeff'!$G$14+$BB476*'Norm-coeff'!$H$14+$BC476*'Norm-coeff'!$I$14+$BD476*'Norm-coeff'!$J$14+$BE476*'Norm-coeff'!$K$14+$BF476*'Norm-coeff'!$L$14+$BG476*'Norm-coeff'!$M$14+$BH476*'Norm-coeff'!$N$14+$BI476*'Norm-coeff'!$O$14</f>
        <v>4.2526983164477103</v>
      </c>
      <c r="CC476" s="54">
        <f t="shared" si="1529"/>
        <v>0</v>
      </c>
      <c r="CG476" s="54">
        <f t="shared" si="1405"/>
        <v>0</v>
      </c>
      <c r="CH476" s="54">
        <f t="shared" si="1383"/>
        <v>0</v>
      </c>
      <c r="CI476" s="54">
        <f t="shared" si="1406"/>
        <v>0</v>
      </c>
      <c r="CJ476" s="56">
        <f t="shared" si="1407"/>
        <v>0</v>
      </c>
      <c r="CK476" s="54">
        <f t="shared" si="1408"/>
        <v>0</v>
      </c>
      <c r="CL476" s="54">
        <f t="shared" si="1409"/>
        <v>0</v>
      </c>
      <c r="CM476" s="54">
        <f t="shared" si="1410"/>
        <v>0</v>
      </c>
      <c r="CN476" s="54">
        <f t="shared" si="1411"/>
        <v>0</v>
      </c>
      <c r="CO476" s="54">
        <f t="shared" si="1412"/>
        <v>0</v>
      </c>
      <c r="CP476" s="54">
        <f t="shared" si="1413"/>
        <v>0</v>
      </c>
      <c r="CQ476" s="54">
        <f t="shared" si="1414"/>
        <v>0</v>
      </c>
      <c r="CR476" s="54">
        <f t="shared" si="1415"/>
        <v>0</v>
      </c>
      <c r="CS476" s="54">
        <f t="shared" si="1416"/>
        <v>0</v>
      </c>
      <c r="CU476" s="54">
        <f t="shared" si="1417"/>
        <v>0</v>
      </c>
      <c r="CV476" s="54">
        <f t="shared" si="1418"/>
        <v>0</v>
      </c>
      <c r="CW476" s="54">
        <f t="shared" si="1419"/>
        <v>0</v>
      </c>
      <c r="CX476" s="54">
        <f t="shared" si="1420"/>
        <v>0</v>
      </c>
      <c r="CZ476" s="54">
        <f t="shared" si="1421"/>
        <v>0</v>
      </c>
      <c r="DA476" s="54">
        <f t="shared" si="1422"/>
        <v>0</v>
      </c>
      <c r="DB476" s="54">
        <f t="shared" si="1423"/>
        <v>0</v>
      </c>
      <c r="DC476" s="54">
        <f t="shared" si="1424"/>
        <v>0</v>
      </c>
      <c r="DD476" s="54">
        <f t="shared" si="1425"/>
        <v>0</v>
      </c>
      <c r="DE476" s="54">
        <f t="shared" si="1426"/>
        <v>0</v>
      </c>
      <c r="DF476" s="54">
        <f t="shared" si="1427"/>
        <v>0</v>
      </c>
      <c r="DG476" s="54">
        <f t="shared" si="1428"/>
        <v>2</v>
      </c>
      <c r="DH476" s="71">
        <f t="shared" si="1429"/>
        <v>0</v>
      </c>
      <c r="DI476" s="71">
        <f t="shared" si="1430"/>
        <v>0</v>
      </c>
      <c r="DJ476" s="54">
        <f t="shared" si="1431"/>
        <v>0</v>
      </c>
      <c r="DK476" s="54">
        <f t="shared" si="1432"/>
        <v>2</v>
      </c>
      <c r="DL476" s="4">
        <f t="shared" si="1357"/>
        <v>0</v>
      </c>
      <c r="DM476" s="3">
        <f t="shared" si="1433"/>
        <v>0</v>
      </c>
      <c r="DN476" s="3">
        <f t="shared" si="1434"/>
        <v>0</v>
      </c>
      <c r="DO476" s="4" t="e">
        <f t="shared" si="1435"/>
        <v>#DIV/0!</v>
      </c>
      <c r="DP476" s="57"/>
      <c r="DQ476" s="57"/>
      <c r="DR476" s="56">
        <f t="shared" si="1358"/>
        <v>2</v>
      </c>
      <c r="DS476" s="56">
        <f t="shared" si="1359"/>
        <v>0</v>
      </c>
      <c r="DT476" s="38">
        <f t="shared" si="1360"/>
        <v>0</v>
      </c>
      <c r="DU476" s="38">
        <f t="shared" si="1436"/>
        <v>2</v>
      </c>
      <c r="DV476" s="38">
        <f t="shared" si="1361"/>
        <v>0</v>
      </c>
      <c r="DW476" s="39">
        <f t="shared" si="1362"/>
        <v>0</v>
      </c>
      <c r="DX476" s="39">
        <f t="shared" si="1363"/>
        <v>0</v>
      </c>
      <c r="DY476" s="39">
        <f t="shared" si="1364"/>
        <v>0</v>
      </c>
      <c r="DZ476" s="39">
        <f t="shared" si="1365"/>
        <v>0</v>
      </c>
      <c r="EA476" s="39">
        <f t="shared" si="1366"/>
        <v>0</v>
      </c>
      <c r="EB476" s="37" t="e">
        <f t="shared" si="1437"/>
        <v>#DIV/0!</v>
      </c>
      <c r="EC476" s="37" t="e">
        <f t="shared" si="1438"/>
        <v>#DIV/0!</v>
      </c>
      <c r="ED476" s="37" t="e">
        <f t="shared" si="1439"/>
        <v>#DIV/0!</v>
      </c>
      <c r="EE476" s="37" t="e">
        <f t="shared" si="1440"/>
        <v>#DIV/0!</v>
      </c>
      <c r="EF476" s="39" t="e">
        <f t="shared" si="1441"/>
        <v>#DIV/0!</v>
      </c>
      <c r="EG476" s="37" t="e">
        <f t="shared" si="1442"/>
        <v>#DIV/0!</v>
      </c>
      <c r="EH476" s="37" t="e">
        <f t="shared" si="1443"/>
        <v>#DIV/0!</v>
      </c>
      <c r="EI476" s="11" t="b">
        <f t="shared" si="1444"/>
        <v>1</v>
      </c>
      <c r="EJ476" s="11" t="b">
        <f t="shared" si="1445"/>
        <v>0</v>
      </c>
      <c r="EK476" s="39" t="e">
        <f t="shared" si="1446"/>
        <v>#DIV/0!</v>
      </c>
      <c r="EL476" s="39" t="e">
        <f t="shared" si="1447"/>
        <v>#DIV/0!</v>
      </c>
      <c r="EM476" s="39" t="e">
        <f t="shared" si="1448"/>
        <v>#DIV/0!</v>
      </c>
      <c r="EN476" s="39" t="e">
        <f t="shared" si="1449"/>
        <v>#DIV/0!</v>
      </c>
      <c r="EO476" s="39" t="e">
        <f t="shared" si="1450"/>
        <v>#DIV/0!</v>
      </c>
      <c r="EP476" s="39" t="e">
        <f t="shared" si="1451"/>
        <v>#DIV/0!</v>
      </c>
      <c r="EQ476" s="39" t="e">
        <f t="shared" si="1452"/>
        <v>#DIV/0!</v>
      </c>
      <c r="ER476" s="39" t="e">
        <f t="shared" si="1453"/>
        <v>#DIV/0!</v>
      </c>
      <c r="ES476" s="58" t="str">
        <f t="shared" si="1454"/>
        <v>(OH,F,Cl)-dominate amphibole</v>
      </c>
      <c r="ET476" s="58" t="e">
        <f t="shared" si="1455"/>
        <v>#N/A</v>
      </c>
      <c r="EU476" s="56">
        <f t="shared" si="1367"/>
        <v>0</v>
      </c>
      <c r="EV476" s="56">
        <f t="shared" si="1368"/>
        <v>0</v>
      </c>
      <c r="EW476" s="56">
        <f t="shared" si="1369"/>
        <v>0</v>
      </c>
      <c r="EX476" s="56">
        <f t="shared" si="1370"/>
        <v>0</v>
      </c>
      <c r="EY476" s="56">
        <f t="shared" si="1371"/>
        <v>0</v>
      </c>
      <c r="EZ476" s="56">
        <f t="shared" si="1372"/>
        <v>0</v>
      </c>
      <c r="FA476" s="39">
        <f t="shared" si="1373"/>
        <v>0</v>
      </c>
      <c r="FB476" s="39">
        <f t="shared" si="1374"/>
        <v>0</v>
      </c>
      <c r="FC476" s="54">
        <f t="shared" si="1375"/>
        <v>0</v>
      </c>
      <c r="FD476" s="54">
        <f t="shared" si="1376"/>
        <v>0</v>
      </c>
      <c r="FE476" s="39">
        <f t="shared" si="1377"/>
        <v>0</v>
      </c>
      <c r="FF476" s="54">
        <f t="shared" si="1378"/>
        <v>0</v>
      </c>
      <c r="FG476" s="39">
        <f t="shared" si="1379"/>
        <v>0</v>
      </c>
      <c r="FH476" s="39">
        <f t="shared" si="1456"/>
        <v>0</v>
      </c>
      <c r="FI476" s="39">
        <f t="shared" si="1457"/>
        <v>0</v>
      </c>
      <c r="FJ476" s="39">
        <f t="shared" si="1458"/>
        <v>0</v>
      </c>
      <c r="FK476" s="39" t="e">
        <f t="shared" si="1459"/>
        <v>#DIV/0!</v>
      </c>
      <c r="FL476" s="39" t="e">
        <f t="shared" si="1460"/>
        <v>#DIV/0!</v>
      </c>
      <c r="FM476" s="39" t="e">
        <f t="shared" si="1461"/>
        <v>#DIV/0!</v>
      </c>
      <c r="FN476" s="39">
        <f t="shared" si="1462"/>
        <v>1</v>
      </c>
      <c r="FO476" s="39">
        <f t="shared" si="1380"/>
        <v>0</v>
      </c>
      <c r="FP476" s="39">
        <f t="shared" si="1381"/>
        <v>0</v>
      </c>
      <c r="FQ476" s="39">
        <f t="shared" si="1382"/>
        <v>0</v>
      </c>
      <c r="FR476" s="39">
        <f t="shared" si="1463"/>
        <v>0</v>
      </c>
      <c r="FS476" s="39">
        <f t="shared" si="1464"/>
        <v>0</v>
      </c>
      <c r="FU476" s="39" t="e">
        <f t="shared" si="1465"/>
        <v>#DIV/0!</v>
      </c>
      <c r="FV476" s="39" t="e">
        <f t="shared" si="1466"/>
        <v>#DIV/0!</v>
      </c>
      <c r="FW476" s="39" t="e">
        <f t="shared" si="1467"/>
        <v>#DIV/0!</v>
      </c>
      <c r="FY476" s="39" t="e">
        <f t="shared" si="1468"/>
        <v>#DIV/0!</v>
      </c>
      <c r="FZ476" s="39" t="e">
        <f t="shared" si="1469"/>
        <v>#DIV/0!</v>
      </c>
      <c r="GA476" s="39" t="e">
        <f t="shared" si="1470"/>
        <v>#DIV/0!</v>
      </c>
      <c r="GB476" s="39" t="e">
        <f t="shared" si="1471"/>
        <v>#DIV/0!</v>
      </c>
      <c r="GC476" s="39" t="e">
        <f t="shared" si="1472"/>
        <v>#DIV/0!</v>
      </c>
      <c r="GD476" s="39" t="e">
        <f t="shared" si="1473"/>
        <v>#DIV/0!</v>
      </c>
      <c r="GE476" s="39" t="e">
        <f t="shared" si="1474"/>
        <v>#DIV/0!</v>
      </c>
      <c r="GF476" s="39" t="e">
        <f t="shared" si="1475"/>
        <v>#DIV/0!</v>
      </c>
      <c r="GG476" s="39" t="e">
        <f t="shared" si="1476"/>
        <v>#DIV/0!</v>
      </c>
      <c r="GH476" s="39" t="e">
        <f t="shared" si="1477"/>
        <v>#DIV/0!</v>
      </c>
      <c r="GI476" s="39"/>
      <c r="GJ476" s="39" t="e">
        <f t="shared" si="1478"/>
        <v>#DIV/0!</v>
      </c>
      <c r="GK476" s="39" t="e">
        <f t="shared" si="1479"/>
        <v>#DIV/0!</v>
      </c>
      <c r="GL476" s="39" t="e">
        <f t="shared" si="1480"/>
        <v>#DIV/0!</v>
      </c>
      <c r="GM476" s="39" t="e">
        <f t="shared" si="1481"/>
        <v>#DIV/0!</v>
      </c>
      <c r="GN476" s="39" t="e">
        <f t="shared" si="1482"/>
        <v>#DIV/0!</v>
      </c>
      <c r="GO476" s="57"/>
      <c r="GP476" s="57" t="e">
        <f t="shared" si="1483"/>
        <v>#DIV/0!</v>
      </c>
      <c r="GQ476" s="59" t="e">
        <f t="shared" si="1484"/>
        <v>#DIV/0!</v>
      </c>
      <c r="GR476" s="41" t="e">
        <f t="shared" si="1485"/>
        <v>#DIV/0!</v>
      </c>
      <c r="GS476" s="57" t="e">
        <f t="shared" si="1486"/>
        <v>#DIV/0!</v>
      </c>
      <c r="GT476" s="57" t="e">
        <f t="shared" si="1487"/>
        <v>#DIV/0!</v>
      </c>
      <c r="GU476" s="57" t="e">
        <f t="shared" si="1488"/>
        <v>#DIV/0!</v>
      </c>
      <c r="GV476" s="57"/>
      <c r="GW476" s="42" t="e">
        <f t="shared" si="1489"/>
        <v>#DIV/0!</v>
      </c>
      <c r="GX476" s="42" t="e">
        <f t="shared" si="1490"/>
        <v>#DIV/0!</v>
      </c>
      <c r="GY476" s="42" t="e">
        <f t="shared" si="1491"/>
        <v>#DIV/0!</v>
      </c>
      <c r="GZ476" s="57"/>
      <c r="HA476" s="2" t="e">
        <f t="shared" si="1492"/>
        <v>#DIV/0!</v>
      </c>
      <c r="HB476" s="2" t="e">
        <f t="shared" si="1493"/>
        <v>#DIV/0!</v>
      </c>
      <c r="HC476" s="2" t="e">
        <f t="shared" si="1494"/>
        <v>#DIV/0!</v>
      </c>
      <c r="HD476" s="2" t="e">
        <f t="shared" si="1495"/>
        <v>#DIV/0!</v>
      </c>
      <c r="HE476" s="2" t="e">
        <f t="shared" si="1496"/>
        <v>#DIV/0!</v>
      </c>
      <c r="HF476" s="2" t="e">
        <f t="shared" si="1497"/>
        <v>#DIV/0!</v>
      </c>
      <c r="HG476" s="2" t="e">
        <f t="shared" si="1498"/>
        <v>#DIV/0!</v>
      </c>
      <c r="HH476" s="2" t="e">
        <f t="shared" si="1499"/>
        <v>#DIV/0!</v>
      </c>
      <c r="HI476" s="2" t="e">
        <f t="shared" si="1500"/>
        <v>#DIV/0!</v>
      </c>
      <c r="HJ476" s="11" t="e">
        <f t="shared" si="1501"/>
        <v>#DIV/0!</v>
      </c>
      <c r="HK476" s="60" t="e">
        <f t="shared" si="1502"/>
        <v>#DIV/0!</v>
      </c>
      <c r="HL476" s="57"/>
      <c r="HM476" s="57" t="e">
        <f t="shared" si="1503"/>
        <v>#DIV/0!</v>
      </c>
      <c r="HN476" s="57" t="e">
        <f t="shared" si="1504"/>
        <v>#DIV/0!</v>
      </c>
      <c r="HO476" s="57" t="e">
        <f t="shared" si="1505"/>
        <v>#DIV/0!</v>
      </c>
      <c r="HP476" s="57" t="e">
        <f t="shared" si="1506"/>
        <v>#DIV/0!</v>
      </c>
      <c r="HQ476" s="57" t="e">
        <f t="shared" si="1507"/>
        <v>#DIV/0!</v>
      </c>
      <c r="HR476" s="57"/>
      <c r="HS476" s="57" t="e">
        <f t="shared" si="1508"/>
        <v>#DIV/0!</v>
      </c>
      <c r="HT476" s="57" t="e">
        <f t="shared" si="1509"/>
        <v>#DIV/0!</v>
      </c>
      <c r="HU476" s="57" t="e">
        <f t="shared" si="1510"/>
        <v>#DIV/0!</v>
      </c>
      <c r="HV476" s="57" t="e">
        <f t="shared" si="1511"/>
        <v>#DIV/0!</v>
      </c>
      <c r="HW476" s="57" t="e">
        <f t="shared" si="1512"/>
        <v>#DIV/0!</v>
      </c>
      <c r="HX476" s="57"/>
      <c r="HY476" s="57" t="e">
        <f t="shared" si="1513"/>
        <v>#DIV/0!</v>
      </c>
      <c r="HZ476" s="57" t="e">
        <f t="shared" si="1514"/>
        <v>#DIV/0!</v>
      </c>
      <c r="IA476" s="57"/>
      <c r="IB476" s="61">
        <f t="shared" si="1515"/>
        <v>0</v>
      </c>
      <c r="IC476" s="57" t="str">
        <f t="shared" si="1516"/>
        <v/>
      </c>
      <c r="ID476" s="42"/>
      <c r="IE476" s="2" t="str">
        <f t="shared" si="1517"/>
        <v/>
      </c>
      <c r="IF476" s="60" t="e">
        <f t="shared" si="1518"/>
        <v>#DIV/0!</v>
      </c>
      <c r="IG476" s="60" t="str">
        <f t="shared" si="1519"/>
        <v/>
      </c>
      <c r="IH476" s="60" t="str">
        <f t="shared" si="1520"/>
        <v>zinco-</v>
      </c>
      <c r="II476" s="60" t="str">
        <f t="shared" si="1521"/>
        <v>mangano-</v>
      </c>
      <c r="IJ476" s="60" t="e">
        <f t="shared" si="1522"/>
        <v>#DIV/0!</v>
      </c>
      <c r="IK476" s="60" t="e">
        <f t="shared" si="1523"/>
        <v>#DIV/0!</v>
      </c>
      <c r="IL476" s="60" t="e">
        <f t="shared" si="1524"/>
        <v>#DIV/0!</v>
      </c>
      <c r="IM476" s="60" t="e">
        <f t="shared" si="1525"/>
        <v>#DIV/0!</v>
      </c>
      <c r="IN476" s="60" t="str">
        <f t="shared" si="1526"/>
        <v/>
      </c>
      <c r="IO476" s="60" t="str">
        <f t="shared" si="1527"/>
        <v/>
      </c>
      <c r="IP476" s="57"/>
      <c r="IQ476" s="57" t="str">
        <f t="shared" si="1528"/>
        <v>ERROR!!</v>
      </c>
    </row>
    <row r="477" spans="24:251">
      <c r="X477" s="29">
        <f t="shared" si="1384"/>
        <v>0</v>
      </c>
      <c r="Y477" s="29">
        <f t="shared" si="1385"/>
        <v>0</v>
      </c>
      <c r="Z477" s="29" t="e">
        <f t="shared" si="1386"/>
        <v>#DIV/0!</v>
      </c>
      <c r="AA477" s="29" t="e">
        <f t="shared" si="1387"/>
        <v>#DIV/0!</v>
      </c>
      <c r="AB477" s="29" t="e">
        <f t="shared" si="1388"/>
        <v>#DIV/0!</v>
      </c>
      <c r="AC477" s="29" t="e">
        <f t="shared" si="1389"/>
        <v>#DIV/0!</v>
      </c>
      <c r="AF477" s="23">
        <v>60.084299999999999</v>
      </c>
      <c r="AG477" s="23">
        <v>79.878799999999998</v>
      </c>
      <c r="AH477" s="23">
        <v>101.96120000000001</v>
      </c>
      <c r="AI477" s="23">
        <v>151.99039999999999</v>
      </c>
      <c r="AJ477" s="23">
        <v>159.69</v>
      </c>
      <c r="AK477" s="23">
        <v>71.846400000000003</v>
      </c>
      <c r="AL477" s="23">
        <v>70.9375</v>
      </c>
      <c r="AM477" s="23">
        <v>40.304400000000001</v>
      </c>
      <c r="AN477" s="23">
        <v>56.077399999999997</v>
      </c>
      <c r="AO477" s="23">
        <v>61.978999999999999</v>
      </c>
      <c r="AP477" s="23">
        <v>94.195999999999998</v>
      </c>
      <c r="AQ477" s="23">
        <v>18.998000000000001</v>
      </c>
      <c r="AR477" s="23">
        <v>35.450000000000003</v>
      </c>
      <c r="AS477" s="23">
        <v>29.88</v>
      </c>
      <c r="AT477" s="23">
        <v>74.691999999999993</v>
      </c>
      <c r="AU477" s="23">
        <v>81.39</v>
      </c>
      <c r="AX477" s="54">
        <f t="shared" si="1390"/>
        <v>0</v>
      </c>
      <c r="AY477" s="54">
        <f t="shared" si="1391"/>
        <v>0</v>
      </c>
      <c r="AZ477" s="54">
        <f t="shared" si="1392"/>
        <v>0</v>
      </c>
      <c r="BA477" s="54">
        <f t="shared" si="1393"/>
        <v>0</v>
      </c>
      <c r="BB477" s="54">
        <f t="shared" si="1394"/>
        <v>0</v>
      </c>
      <c r="BC477" s="54">
        <f t="shared" si="1395"/>
        <v>0</v>
      </c>
      <c r="BD477" s="54">
        <f t="shared" si="1396"/>
        <v>0</v>
      </c>
      <c r="BE477" s="54">
        <f t="shared" si="1397"/>
        <v>0</v>
      </c>
      <c r="BF477" s="54">
        <f t="shared" si="1398"/>
        <v>0</v>
      </c>
      <c r="BG477" s="54">
        <f t="shared" si="1399"/>
        <v>0</v>
      </c>
      <c r="BH477" s="54">
        <f t="shared" si="1400"/>
        <v>0</v>
      </c>
      <c r="BI477" s="54">
        <f t="shared" si="1401"/>
        <v>0</v>
      </c>
      <c r="BJ477" s="54">
        <f t="shared" si="1402"/>
        <v>0</v>
      </c>
      <c r="BK477" s="54">
        <f t="shared" si="1403"/>
        <v>0</v>
      </c>
      <c r="BL477" s="54">
        <f t="shared" si="1404"/>
        <v>0</v>
      </c>
      <c r="BM477" s="42"/>
      <c r="BO477" s="54">
        <f>'Norm-coeff'!$C$2+$AX477*'Norm-coeff'!$D$2+$AY477*'Norm-coeff'!$E$2+$AZ477*'Norm-coeff'!$F$2+$BA477*'Norm-coeff'!$G$2+$BB477*'Norm-coeff'!$H$2+$BC477*'Norm-coeff'!$I$2+$BD477*'Norm-coeff'!$J$2+$BE477*'Norm-coeff'!$K$2+$BF477*'Norm-coeff'!$L$2+$BG477*'Norm-coeff'!$M$2+$BH477*'Norm-coeff'!$N$2+$BI477*'Norm-coeff'!$O$2</f>
        <v>5.4045421474420303</v>
      </c>
      <c r="BP477" s="54">
        <f>'Norm-coeff'!$C$3+$AX477*'Norm-coeff'!$D$3+$AY477*'Norm-coeff'!$E$3+$AZ477*'Norm-coeff'!$F$3+$BA477*'Norm-coeff'!$G$3+$BB477*'Norm-coeff'!$H$3+$BC477*'Norm-coeff'!$I$3+$BD477*'Norm-coeff'!$J$3+$BE477*'Norm-coeff'!$K$3+$BF477*'Norm-coeff'!$L$3+$BG477*'Norm-coeff'!$M$3+$BH477*'Norm-coeff'!$N$3+$BI477*'Norm-coeff'!$O$3</f>
        <v>3.15319116612705</v>
      </c>
      <c r="BQ477" s="54">
        <f>'Norm-coeff'!$C$4+$AX477*'Norm-coeff'!$D$4+$AY477*'Norm-coeff'!$E$4+$AZ477*'Norm-coeff'!$F$4+$BA477*'Norm-coeff'!$G$4+$BB477*'Norm-coeff'!$H$4+$BC477*'Norm-coeff'!$I$4+$BD477*'Norm-coeff'!$J$4+$BE477*'Norm-coeff'!$K$4+$BF477*'Norm-coeff'!$L$4+$BG477*'Norm-coeff'!$M$4+$BH477*'Norm-coeff'!$N$4+$BI477*'Norm-coeff'!$O$4</f>
        <v>1.42115649462768</v>
      </c>
      <c r="BR477" s="54">
        <f>'Norm-coeff'!$C$5+$AX477*'Norm-coeff'!$D$5+$AY477*'Norm-coeff'!$E$5+$AZ477*'Norm-coeff'!$F$5+$BA477*'Norm-coeff'!$G$5+$BB477*'Norm-coeff'!$H$5+$BC477*'Norm-coeff'!$I$5+$BD477*'Norm-coeff'!$J$5+$BE477*'Norm-coeff'!$K$5+$BF477*'Norm-coeff'!$L$5+$BG477*'Norm-coeff'!$M$5+$BH477*'Norm-coeff'!$N$5+$BI477*'Norm-coeff'!$O$5</f>
        <v>1.0553329241296201</v>
      </c>
      <c r="BS477" s="54">
        <f>'Norm-coeff'!$C$6+$AX477*'Norm-coeff'!$D$6+$AY477*'Norm-coeff'!$E$6+$AZ477*'Norm-coeff'!$F$6+$BA477*'Norm-coeff'!$G$6+$BB477*'Norm-coeff'!$H$6+$BC477*'Norm-coeff'!$I$6+$BD477*'Norm-coeff'!$J$6+$BE477*'Norm-coeff'!$K$6+$BF477*'Norm-coeff'!$L$6+$BG477*'Norm-coeff'!$M$6+$BH477*'Norm-coeff'!$N$6+$BI477*'Norm-coeff'!$O$6</f>
        <v>-1.48700885495103E-2</v>
      </c>
      <c r="BT477" s="54">
        <f>'Norm-coeff'!$C$7+$AX477*'Norm-coeff'!$D$7+$AY477*'Norm-coeff'!$E$7+$AZ477*'Norm-coeff'!$F$7+$BA477*'Norm-coeff'!$G$7+$BB477*'Norm-coeff'!$H$7+$BC477*'Norm-coeff'!$I$7+$BD477*'Norm-coeff'!$J$7+$BE477*'Norm-coeff'!$K$7+$BF477*'Norm-coeff'!$L$7+$BG477*'Norm-coeff'!$M$7+$BH477*'Norm-coeff'!$N$7+$BI477*'Norm-coeff'!$O$7</f>
        <v>2.0907583608832998</v>
      </c>
      <c r="BU477" s="54">
        <f>'Norm-coeff'!$C$8+$AX477*'Norm-coeff'!$D$8+$AY477*'Norm-coeff'!$E$8+$AZ477*'Norm-coeff'!$F$8+$BA477*'Norm-coeff'!$G$8+$BB477*'Norm-coeff'!$H$8+$BC477*'Norm-coeff'!$I$8+$BD477*'Norm-coeff'!$J$8+$BE477*'Norm-coeff'!$K$8+$BF477*'Norm-coeff'!$L$8+$BG477*'Norm-coeff'!$M$8+$BH477*'Norm-coeff'!$N$8+$BI477*'Norm-coeff'!$O$8</f>
        <v>0.65894159836244504</v>
      </c>
      <c r="BV477" s="54">
        <f>'Norm-coeff'!$C$9+$AX477*'Norm-coeff'!$D$9+$AY477*'Norm-coeff'!$E$9+$AZ477*'Norm-coeff'!$F$9+$BA477*'Norm-coeff'!$G$9+$BB477*'Norm-coeff'!$H$9+$BC477*'Norm-coeff'!$I$9+$BD477*'Norm-coeff'!$J$9+$BE477*'Norm-coeff'!$K$9+$BF477*'Norm-coeff'!$L$9+$BG477*'Norm-coeff'!$M$9+$BH477*'Norm-coeff'!$N$9+$BI477*'Norm-coeff'!$O$9</f>
        <v>1.48961085014701</v>
      </c>
      <c r="BW477" s="54">
        <f>'Norm-coeff'!$C$10+$AX477*'Norm-coeff'!$D$10+$AY477*'Norm-coeff'!$E$10+$AZ477*'Norm-coeff'!$F$10+$BA477*'Norm-coeff'!$G$10+$BB477*'Norm-coeff'!$H$10+$BC477*'Norm-coeff'!$I$10+$BD477*'Norm-coeff'!$J$10+$BE477*'Norm-coeff'!$K$10+$BF477*'Norm-coeff'!$L$10+$BG477*'Norm-coeff'!$M$10+$BH477*'Norm-coeff'!$N$10+$BI477*'Norm-coeff'!$O$10</f>
        <v>1.42058735749591</v>
      </c>
      <c r="BX477" s="54">
        <f>'Norm-coeff'!$C$11+$AX477*'Norm-coeff'!$D$11+$AY477*'Norm-coeff'!$E$11+$AZ477*'Norm-coeff'!$F$11+$BA477*'Norm-coeff'!$G$11+$BB477*'Norm-coeff'!$H$11+$BC477*'Norm-coeff'!$I$11+$BD477*'Norm-coeff'!$J$11+$BE477*'Norm-coeff'!$K$11+$BF477*'Norm-coeff'!$L$11+$BG477*'Norm-coeff'!$M$11+$BH477*'Norm-coeff'!$N$11+$BI477*'Norm-coeff'!$O$11</f>
        <v>0.221233014421479</v>
      </c>
      <c r="BY477" s="54">
        <f>'Norm-coeff'!$C$12+$AX477*'Norm-coeff'!$D$12+$AY477*'Norm-coeff'!$E$12+$AZ477*'Norm-coeff'!$F$12+$BA477*'Norm-coeff'!$G$12+$BB477*'Norm-coeff'!$H$12+$BC477*'Norm-coeff'!$I$12+$BD477*'Norm-coeff'!$J$12+$BE477*'Norm-coeff'!$K$12+$BF477*'Norm-coeff'!$L$12+$BG477*'Norm-coeff'!$M$12+$BH477*'Norm-coeff'!$N$12+$BI477*'Norm-coeff'!$O$12</f>
        <v>0.283527502056037</v>
      </c>
      <c r="BZ477" s="54">
        <f>'Norm-coeff'!$C$13+$AX477*'Norm-coeff'!$D$13+$AY477*'Norm-coeff'!$E$13+$AZ477*'Norm-coeff'!$F$13+$BA477*'Norm-coeff'!$G$13+$BB477*'Norm-coeff'!$H$13+$BC477*'Norm-coeff'!$I$13+$BD477*'Norm-coeff'!$J$13+$BE477*'Norm-coeff'!$K$13+$BF477*'Norm-coeff'!$L$13+$BG477*'Norm-coeff'!$M$13+$BH477*'Norm-coeff'!$N$13+$BI477*'Norm-coeff'!$O$13</f>
        <v>-4.1864930554451202E-2</v>
      </c>
      <c r="CA477" s="54">
        <f>'Norm-coeff'!$C$14+$AX477*'Norm-coeff'!$D$14+$AY477*'Norm-coeff'!$E$14+$AZ477*'Norm-coeff'!$F$14+$BA477*'Norm-coeff'!$G$14+$BB477*'Norm-coeff'!$H$14+$BC477*'Norm-coeff'!$I$14+$BD477*'Norm-coeff'!$J$14+$BE477*'Norm-coeff'!$K$14+$BF477*'Norm-coeff'!$L$14+$BG477*'Norm-coeff'!$M$14+$BH477*'Norm-coeff'!$N$14+$BI477*'Norm-coeff'!$O$14</f>
        <v>4.2526983164477103</v>
      </c>
      <c r="CC477" s="54">
        <f t="shared" si="1529"/>
        <v>0</v>
      </c>
      <c r="CG477" s="54">
        <f t="shared" si="1405"/>
        <v>0</v>
      </c>
      <c r="CH477" s="54">
        <f t="shared" si="1383"/>
        <v>0</v>
      </c>
      <c r="CI477" s="54">
        <f t="shared" si="1406"/>
        <v>0</v>
      </c>
      <c r="CJ477" s="56">
        <f t="shared" si="1407"/>
        <v>0</v>
      </c>
      <c r="CK477" s="54">
        <f t="shared" si="1408"/>
        <v>0</v>
      </c>
      <c r="CL477" s="54">
        <f t="shared" si="1409"/>
        <v>0</v>
      </c>
      <c r="CM477" s="54">
        <f t="shared" si="1410"/>
        <v>0</v>
      </c>
      <c r="CN477" s="54">
        <f t="shared" si="1411"/>
        <v>0</v>
      </c>
      <c r="CO477" s="54">
        <f t="shared" si="1412"/>
        <v>0</v>
      </c>
      <c r="CP477" s="54">
        <f t="shared" si="1413"/>
        <v>0</v>
      </c>
      <c r="CQ477" s="54">
        <f t="shared" si="1414"/>
        <v>0</v>
      </c>
      <c r="CR477" s="54">
        <f t="shared" si="1415"/>
        <v>0</v>
      </c>
      <c r="CS477" s="54">
        <f t="shared" si="1416"/>
        <v>0</v>
      </c>
      <c r="CU477" s="54">
        <f t="shared" si="1417"/>
        <v>0</v>
      </c>
      <c r="CV477" s="54">
        <f t="shared" si="1418"/>
        <v>0</v>
      </c>
      <c r="CW477" s="54">
        <f t="shared" si="1419"/>
        <v>0</v>
      </c>
      <c r="CX477" s="54">
        <f t="shared" si="1420"/>
        <v>0</v>
      </c>
      <c r="CZ477" s="54">
        <f t="shared" si="1421"/>
        <v>0</v>
      </c>
      <c r="DA477" s="54">
        <f t="shared" si="1422"/>
        <v>0</v>
      </c>
      <c r="DB477" s="54">
        <f t="shared" si="1423"/>
        <v>0</v>
      </c>
      <c r="DC477" s="54">
        <f t="shared" si="1424"/>
        <v>0</v>
      </c>
      <c r="DD477" s="54">
        <f t="shared" si="1425"/>
        <v>0</v>
      </c>
      <c r="DE477" s="54">
        <f t="shared" si="1426"/>
        <v>0</v>
      </c>
      <c r="DF477" s="54">
        <f t="shared" si="1427"/>
        <v>0</v>
      </c>
      <c r="DG477" s="54">
        <f t="shared" si="1428"/>
        <v>2</v>
      </c>
      <c r="DH477" s="71">
        <f t="shared" si="1429"/>
        <v>0</v>
      </c>
      <c r="DI477" s="71">
        <f t="shared" si="1430"/>
        <v>0</v>
      </c>
      <c r="DJ477" s="54">
        <f t="shared" si="1431"/>
        <v>0</v>
      </c>
      <c r="DK477" s="54">
        <f t="shared" si="1432"/>
        <v>2</v>
      </c>
      <c r="DL477" s="4">
        <f t="shared" si="1357"/>
        <v>0</v>
      </c>
      <c r="DM477" s="3">
        <f t="shared" si="1433"/>
        <v>0</v>
      </c>
      <c r="DN477" s="3">
        <f t="shared" si="1434"/>
        <v>0</v>
      </c>
      <c r="DO477" s="4" t="e">
        <f t="shared" si="1435"/>
        <v>#DIV/0!</v>
      </c>
      <c r="DP477" s="57"/>
      <c r="DQ477" s="57"/>
      <c r="DR477" s="56">
        <f t="shared" si="1358"/>
        <v>2</v>
      </c>
      <c r="DS477" s="56">
        <f t="shared" si="1359"/>
        <v>0</v>
      </c>
      <c r="DT477" s="38">
        <f t="shared" si="1360"/>
        <v>0</v>
      </c>
      <c r="DU477" s="38">
        <f t="shared" si="1436"/>
        <v>2</v>
      </c>
      <c r="DV477" s="38">
        <f t="shared" si="1361"/>
        <v>0</v>
      </c>
      <c r="DW477" s="39">
        <f t="shared" si="1362"/>
        <v>0</v>
      </c>
      <c r="DX477" s="39">
        <f t="shared" si="1363"/>
        <v>0</v>
      </c>
      <c r="DY477" s="39">
        <f t="shared" si="1364"/>
        <v>0</v>
      </c>
      <c r="DZ477" s="39">
        <f t="shared" si="1365"/>
        <v>0</v>
      </c>
      <c r="EA477" s="39">
        <f t="shared" si="1366"/>
        <v>0</v>
      </c>
      <c r="EB477" s="37" t="e">
        <f t="shared" si="1437"/>
        <v>#DIV/0!</v>
      </c>
      <c r="EC477" s="37" t="e">
        <f t="shared" si="1438"/>
        <v>#DIV/0!</v>
      </c>
      <c r="ED477" s="37" t="e">
        <f t="shared" si="1439"/>
        <v>#DIV/0!</v>
      </c>
      <c r="EE477" s="37" t="e">
        <f t="shared" si="1440"/>
        <v>#DIV/0!</v>
      </c>
      <c r="EF477" s="39" t="e">
        <f t="shared" si="1441"/>
        <v>#DIV/0!</v>
      </c>
      <c r="EG477" s="37" t="e">
        <f t="shared" si="1442"/>
        <v>#DIV/0!</v>
      </c>
      <c r="EH477" s="37" t="e">
        <f t="shared" si="1443"/>
        <v>#DIV/0!</v>
      </c>
      <c r="EI477" s="11" t="b">
        <f t="shared" si="1444"/>
        <v>1</v>
      </c>
      <c r="EJ477" s="11" t="b">
        <f t="shared" si="1445"/>
        <v>0</v>
      </c>
      <c r="EK477" s="39" t="e">
        <f t="shared" si="1446"/>
        <v>#DIV/0!</v>
      </c>
      <c r="EL477" s="39" t="e">
        <f t="shared" si="1447"/>
        <v>#DIV/0!</v>
      </c>
      <c r="EM477" s="39" t="e">
        <f t="shared" si="1448"/>
        <v>#DIV/0!</v>
      </c>
      <c r="EN477" s="39" t="e">
        <f t="shared" si="1449"/>
        <v>#DIV/0!</v>
      </c>
      <c r="EO477" s="39" t="e">
        <f t="shared" si="1450"/>
        <v>#DIV/0!</v>
      </c>
      <c r="EP477" s="39" t="e">
        <f t="shared" si="1451"/>
        <v>#DIV/0!</v>
      </c>
      <c r="EQ477" s="39" t="e">
        <f t="shared" si="1452"/>
        <v>#DIV/0!</v>
      </c>
      <c r="ER477" s="39" t="e">
        <f t="shared" si="1453"/>
        <v>#DIV/0!</v>
      </c>
      <c r="ES477" s="58" t="str">
        <f t="shared" si="1454"/>
        <v>(OH,F,Cl)-dominate amphibole</v>
      </c>
      <c r="ET477" s="58" t="e">
        <f t="shared" si="1455"/>
        <v>#N/A</v>
      </c>
      <c r="EU477" s="56">
        <f t="shared" si="1367"/>
        <v>0</v>
      </c>
      <c r="EV477" s="56">
        <f t="shared" si="1368"/>
        <v>0</v>
      </c>
      <c r="EW477" s="56">
        <f t="shared" si="1369"/>
        <v>0</v>
      </c>
      <c r="EX477" s="56">
        <f t="shared" si="1370"/>
        <v>0</v>
      </c>
      <c r="EY477" s="56">
        <f t="shared" si="1371"/>
        <v>0</v>
      </c>
      <c r="EZ477" s="56">
        <f t="shared" si="1372"/>
        <v>0</v>
      </c>
      <c r="FA477" s="39">
        <f t="shared" si="1373"/>
        <v>0</v>
      </c>
      <c r="FB477" s="39">
        <f t="shared" si="1374"/>
        <v>0</v>
      </c>
      <c r="FC477" s="54">
        <f t="shared" si="1375"/>
        <v>0</v>
      </c>
      <c r="FD477" s="54">
        <f t="shared" si="1376"/>
        <v>0</v>
      </c>
      <c r="FE477" s="39">
        <f t="shared" si="1377"/>
        <v>0</v>
      </c>
      <c r="FF477" s="54">
        <f t="shared" si="1378"/>
        <v>0</v>
      </c>
      <c r="FG477" s="39">
        <f t="shared" si="1379"/>
        <v>0</v>
      </c>
      <c r="FH477" s="39">
        <f t="shared" si="1456"/>
        <v>0</v>
      </c>
      <c r="FI477" s="39">
        <f t="shared" si="1457"/>
        <v>0</v>
      </c>
      <c r="FJ477" s="39">
        <f t="shared" si="1458"/>
        <v>0</v>
      </c>
      <c r="FK477" s="39" t="e">
        <f t="shared" si="1459"/>
        <v>#DIV/0!</v>
      </c>
      <c r="FL477" s="39" t="e">
        <f t="shared" si="1460"/>
        <v>#DIV/0!</v>
      </c>
      <c r="FM477" s="39" t="e">
        <f t="shared" si="1461"/>
        <v>#DIV/0!</v>
      </c>
      <c r="FN477" s="39">
        <f t="shared" si="1462"/>
        <v>1</v>
      </c>
      <c r="FO477" s="39">
        <f t="shared" si="1380"/>
        <v>0</v>
      </c>
      <c r="FP477" s="39">
        <f t="shared" si="1381"/>
        <v>0</v>
      </c>
      <c r="FQ477" s="39">
        <f t="shared" si="1382"/>
        <v>0</v>
      </c>
      <c r="FR477" s="39">
        <f t="shared" si="1463"/>
        <v>0</v>
      </c>
      <c r="FS477" s="39">
        <f t="shared" si="1464"/>
        <v>0</v>
      </c>
      <c r="FU477" s="39" t="e">
        <f t="shared" si="1465"/>
        <v>#DIV/0!</v>
      </c>
      <c r="FV477" s="39" t="e">
        <f t="shared" si="1466"/>
        <v>#DIV/0!</v>
      </c>
      <c r="FW477" s="39" t="e">
        <f t="shared" si="1467"/>
        <v>#DIV/0!</v>
      </c>
      <c r="FY477" s="39" t="e">
        <f t="shared" si="1468"/>
        <v>#DIV/0!</v>
      </c>
      <c r="FZ477" s="39" t="e">
        <f t="shared" si="1469"/>
        <v>#DIV/0!</v>
      </c>
      <c r="GA477" s="39" t="e">
        <f t="shared" si="1470"/>
        <v>#DIV/0!</v>
      </c>
      <c r="GB477" s="39" t="e">
        <f t="shared" si="1471"/>
        <v>#DIV/0!</v>
      </c>
      <c r="GC477" s="39" t="e">
        <f t="shared" si="1472"/>
        <v>#DIV/0!</v>
      </c>
      <c r="GD477" s="39" t="e">
        <f t="shared" si="1473"/>
        <v>#DIV/0!</v>
      </c>
      <c r="GE477" s="39" t="e">
        <f t="shared" si="1474"/>
        <v>#DIV/0!</v>
      </c>
      <c r="GF477" s="39" t="e">
        <f t="shared" si="1475"/>
        <v>#DIV/0!</v>
      </c>
      <c r="GG477" s="39" t="e">
        <f t="shared" si="1476"/>
        <v>#DIV/0!</v>
      </c>
      <c r="GH477" s="39" t="e">
        <f t="shared" si="1477"/>
        <v>#DIV/0!</v>
      </c>
      <c r="GI477" s="39"/>
      <c r="GJ477" s="39" t="e">
        <f t="shared" si="1478"/>
        <v>#DIV/0!</v>
      </c>
      <c r="GK477" s="39" t="e">
        <f t="shared" si="1479"/>
        <v>#DIV/0!</v>
      </c>
      <c r="GL477" s="39" t="e">
        <f t="shared" si="1480"/>
        <v>#DIV/0!</v>
      </c>
      <c r="GM477" s="39" t="e">
        <f t="shared" si="1481"/>
        <v>#DIV/0!</v>
      </c>
      <c r="GN477" s="39" t="e">
        <f t="shared" si="1482"/>
        <v>#DIV/0!</v>
      </c>
      <c r="GO477" s="57"/>
      <c r="GP477" s="57" t="e">
        <f t="shared" si="1483"/>
        <v>#DIV/0!</v>
      </c>
      <c r="GQ477" s="59" t="e">
        <f t="shared" si="1484"/>
        <v>#DIV/0!</v>
      </c>
      <c r="GR477" s="41" t="e">
        <f t="shared" si="1485"/>
        <v>#DIV/0!</v>
      </c>
      <c r="GS477" s="57" t="e">
        <f t="shared" si="1486"/>
        <v>#DIV/0!</v>
      </c>
      <c r="GT477" s="57" t="e">
        <f t="shared" si="1487"/>
        <v>#DIV/0!</v>
      </c>
      <c r="GU477" s="57" t="e">
        <f t="shared" si="1488"/>
        <v>#DIV/0!</v>
      </c>
      <c r="GV477" s="57"/>
      <c r="GW477" s="42" t="e">
        <f t="shared" si="1489"/>
        <v>#DIV/0!</v>
      </c>
      <c r="GX477" s="42" t="e">
        <f t="shared" si="1490"/>
        <v>#DIV/0!</v>
      </c>
      <c r="GY477" s="42" t="e">
        <f t="shared" si="1491"/>
        <v>#DIV/0!</v>
      </c>
      <c r="GZ477" s="57"/>
      <c r="HA477" s="2" t="e">
        <f t="shared" si="1492"/>
        <v>#DIV/0!</v>
      </c>
      <c r="HB477" s="2" t="e">
        <f t="shared" si="1493"/>
        <v>#DIV/0!</v>
      </c>
      <c r="HC477" s="2" t="e">
        <f t="shared" si="1494"/>
        <v>#DIV/0!</v>
      </c>
      <c r="HD477" s="2" t="e">
        <f t="shared" si="1495"/>
        <v>#DIV/0!</v>
      </c>
      <c r="HE477" s="2" t="e">
        <f t="shared" si="1496"/>
        <v>#DIV/0!</v>
      </c>
      <c r="HF477" s="2" t="e">
        <f t="shared" si="1497"/>
        <v>#DIV/0!</v>
      </c>
      <c r="HG477" s="2" t="e">
        <f t="shared" si="1498"/>
        <v>#DIV/0!</v>
      </c>
      <c r="HH477" s="2" t="e">
        <f t="shared" si="1499"/>
        <v>#DIV/0!</v>
      </c>
      <c r="HI477" s="2" t="e">
        <f t="shared" si="1500"/>
        <v>#DIV/0!</v>
      </c>
      <c r="HJ477" s="11" t="e">
        <f t="shared" si="1501"/>
        <v>#DIV/0!</v>
      </c>
      <c r="HK477" s="60" t="e">
        <f t="shared" si="1502"/>
        <v>#DIV/0!</v>
      </c>
      <c r="HL477" s="57"/>
      <c r="HM477" s="57" t="e">
        <f t="shared" si="1503"/>
        <v>#DIV/0!</v>
      </c>
      <c r="HN477" s="57" t="e">
        <f t="shared" si="1504"/>
        <v>#DIV/0!</v>
      </c>
      <c r="HO477" s="57" t="e">
        <f t="shared" si="1505"/>
        <v>#DIV/0!</v>
      </c>
      <c r="HP477" s="57" t="e">
        <f t="shared" si="1506"/>
        <v>#DIV/0!</v>
      </c>
      <c r="HQ477" s="57" t="e">
        <f t="shared" si="1507"/>
        <v>#DIV/0!</v>
      </c>
      <c r="HR477" s="57"/>
      <c r="HS477" s="57" t="e">
        <f t="shared" si="1508"/>
        <v>#DIV/0!</v>
      </c>
      <c r="HT477" s="57" t="e">
        <f t="shared" si="1509"/>
        <v>#DIV/0!</v>
      </c>
      <c r="HU477" s="57" t="e">
        <f t="shared" si="1510"/>
        <v>#DIV/0!</v>
      </c>
      <c r="HV477" s="57" t="e">
        <f t="shared" si="1511"/>
        <v>#DIV/0!</v>
      </c>
      <c r="HW477" s="57" t="e">
        <f t="shared" si="1512"/>
        <v>#DIV/0!</v>
      </c>
      <c r="HX477" s="57"/>
      <c r="HY477" s="57" t="e">
        <f t="shared" si="1513"/>
        <v>#DIV/0!</v>
      </c>
      <c r="HZ477" s="57" t="e">
        <f t="shared" si="1514"/>
        <v>#DIV/0!</v>
      </c>
      <c r="IA477" s="57"/>
      <c r="IB477" s="61">
        <f t="shared" si="1515"/>
        <v>0</v>
      </c>
      <c r="IC477" s="57" t="str">
        <f t="shared" si="1516"/>
        <v/>
      </c>
      <c r="ID477" s="42"/>
      <c r="IE477" s="2" t="str">
        <f t="shared" si="1517"/>
        <v/>
      </c>
      <c r="IF477" s="60" t="e">
        <f t="shared" si="1518"/>
        <v>#DIV/0!</v>
      </c>
      <c r="IG477" s="60" t="str">
        <f t="shared" si="1519"/>
        <v/>
      </c>
      <c r="IH477" s="60" t="str">
        <f t="shared" si="1520"/>
        <v>zinco-</v>
      </c>
      <c r="II477" s="60" t="str">
        <f t="shared" si="1521"/>
        <v>mangano-</v>
      </c>
      <c r="IJ477" s="60" t="e">
        <f t="shared" si="1522"/>
        <v>#DIV/0!</v>
      </c>
      <c r="IK477" s="60" t="e">
        <f t="shared" si="1523"/>
        <v>#DIV/0!</v>
      </c>
      <c r="IL477" s="60" t="e">
        <f t="shared" si="1524"/>
        <v>#DIV/0!</v>
      </c>
      <c r="IM477" s="60" t="e">
        <f t="shared" si="1525"/>
        <v>#DIV/0!</v>
      </c>
      <c r="IN477" s="60" t="str">
        <f t="shared" si="1526"/>
        <v/>
      </c>
      <c r="IO477" s="60" t="str">
        <f t="shared" si="1527"/>
        <v/>
      </c>
      <c r="IP477" s="57"/>
      <c r="IQ477" s="57" t="str">
        <f t="shared" si="1528"/>
        <v>ERROR!!</v>
      </c>
    </row>
    <row r="478" spans="24:251">
      <c r="X478" s="29">
        <f t="shared" si="1384"/>
        <v>0</v>
      </c>
      <c r="Y478" s="29">
        <f t="shared" si="1385"/>
        <v>0</v>
      </c>
      <c r="Z478" s="29" t="e">
        <f t="shared" si="1386"/>
        <v>#DIV/0!</v>
      </c>
      <c r="AA478" s="29" t="e">
        <f t="shared" si="1387"/>
        <v>#DIV/0!</v>
      </c>
      <c r="AB478" s="29" t="e">
        <f t="shared" si="1388"/>
        <v>#DIV/0!</v>
      </c>
      <c r="AC478" s="29" t="e">
        <f t="shared" si="1389"/>
        <v>#DIV/0!</v>
      </c>
      <c r="AF478" s="23">
        <v>60.084299999999999</v>
      </c>
      <c r="AG478" s="23">
        <v>79.878799999999998</v>
      </c>
      <c r="AH478" s="23">
        <v>101.96120000000001</v>
      </c>
      <c r="AI478" s="23">
        <v>151.99039999999999</v>
      </c>
      <c r="AJ478" s="23">
        <v>159.69</v>
      </c>
      <c r="AK478" s="23">
        <v>71.846400000000003</v>
      </c>
      <c r="AL478" s="23">
        <v>70.9375</v>
      </c>
      <c r="AM478" s="23">
        <v>40.304400000000001</v>
      </c>
      <c r="AN478" s="23">
        <v>56.077399999999997</v>
      </c>
      <c r="AO478" s="23">
        <v>61.978999999999999</v>
      </c>
      <c r="AP478" s="23">
        <v>94.195999999999998</v>
      </c>
      <c r="AQ478" s="23">
        <v>18.998000000000001</v>
      </c>
      <c r="AR478" s="23">
        <v>35.450000000000003</v>
      </c>
      <c r="AS478" s="23">
        <v>29.88</v>
      </c>
      <c r="AT478" s="23">
        <v>74.691999999999993</v>
      </c>
      <c r="AU478" s="23">
        <v>81.39</v>
      </c>
      <c r="AX478" s="54">
        <f t="shared" si="1390"/>
        <v>0</v>
      </c>
      <c r="AY478" s="54">
        <f t="shared" si="1391"/>
        <v>0</v>
      </c>
      <c r="AZ478" s="54">
        <f t="shared" si="1392"/>
        <v>0</v>
      </c>
      <c r="BA478" s="54">
        <f t="shared" si="1393"/>
        <v>0</v>
      </c>
      <c r="BB478" s="54">
        <f t="shared" si="1394"/>
        <v>0</v>
      </c>
      <c r="BC478" s="54">
        <f t="shared" si="1395"/>
        <v>0</v>
      </c>
      <c r="BD478" s="54">
        <f t="shared" si="1396"/>
        <v>0</v>
      </c>
      <c r="BE478" s="54">
        <f t="shared" si="1397"/>
        <v>0</v>
      </c>
      <c r="BF478" s="54">
        <f t="shared" si="1398"/>
        <v>0</v>
      </c>
      <c r="BG478" s="54">
        <f t="shared" si="1399"/>
        <v>0</v>
      </c>
      <c r="BH478" s="54">
        <f t="shared" si="1400"/>
        <v>0</v>
      </c>
      <c r="BI478" s="54">
        <f t="shared" si="1401"/>
        <v>0</v>
      </c>
      <c r="BJ478" s="54">
        <f t="shared" si="1402"/>
        <v>0</v>
      </c>
      <c r="BK478" s="54">
        <f t="shared" si="1403"/>
        <v>0</v>
      </c>
      <c r="BL478" s="54">
        <f t="shared" si="1404"/>
        <v>0</v>
      </c>
      <c r="BM478" s="42"/>
      <c r="BO478" s="54">
        <f>'Norm-coeff'!$C$2+$AX478*'Norm-coeff'!$D$2+$AY478*'Norm-coeff'!$E$2+$AZ478*'Norm-coeff'!$F$2+$BA478*'Norm-coeff'!$G$2+$BB478*'Norm-coeff'!$H$2+$BC478*'Norm-coeff'!$I$2+$BD478*'Norm-coeff'!$J$2+$BE478*'Norm-coeff'!$K$2+$BF478*'Norm-coeff'!$L$2+$BG478*'Norm-coeff'!$M$2+$BH478*'Norm-coeff'!$N$2+$BI478*'Norm-coeff'!$O$2</f>
        <v>5.4045421474420303</v>
      </c>
      <c r="BP478" s="54">
        <f>'Norm-coeff'!$C$3+$AX478*'Norm-coeff'!$D$3+$AY478*'Norm-coeff'!$E$3+$AZ478*'Norm-coeff'!$F$3+$BA478*'Norm-coeff'!$G$3+$BB478*'Norm-coeff'!$H$3+$BC478*'Norm-coeff'!$I$3+$BD478*'Norm-coeff'!$J$3+$BE478*'Norm-coeff'!$K$3+$BF478*'Norm-coeff'!$L$3+$BG478*'Norm-coeff'!$M$3+$BH478*'Norm-coeff'!$N$3+$BI478*'Norm-coeff'!$O$3</f>
        <v>3.15319116612705</v>
      </c>
      <c r="BQ478" s="54">
        <f>'Norm-coeff'!$C$4+$AX478*'Norm-coeff'!$D$4+$AY478*'Norm-coeff'!$E$4+$AZ478*'Norm-coeff'!$F$4+$BA478*'Norm-coeff'!$G$4+$BB478*'Norm-coeff'!$H$4+$BC478*'Norm-coeff'!$I$4+$BD478*'Norm-coeff'!$J$4+$BE478*'Norm-coeff'!$K$4+$BF478*'Norm-coeff'!$L$4+$BG478*'Norm-coeff'!$M$4+$BH478*'Norm-coeff'!$N$4+$BI478*'Norm-coeff'!$O$4</f>
        <v>1.42115649462768</v>
      </c>
      <c r="BR478" s="54">
        <f>'Norm-coeff'!$C$5+$AX478*'Norm-coeff'!$D$5+$AY478*'Norm-coeff'!$E$5+$AZ478*'Norm-coeff'!$F$5+$BA478*'Norm-coeff'!$G$5+$BB478*'Norm-coeff'!$H$5+$BC478*'Norm-coeff'!$I$5+$BD478*'Norm-coeff'!$J$5+$BE478*'Norm-coeff'!$K$5+$BF478*'Norm-coeff'!$L$5+$BG478*'Norm-coeff'!$M$5+$BH478*'Norm-coeff'!$N$5+$BI478*'Norm-coeff'!$O$5</f>
        <v>1.0553329241296201</v>
      </c>
      <c r="BS478" s="54">
        <f>'Norm-coeff'!$C$6+$AX478*'Norm-coeff'!$D$6+$AY478*'Norm-coeff'!$E$6+$AZ478*'Norm-coeff'!$F$6+$BA478*'Norm-coeff'!$G$6+$BB478*'Norm-coeff'!$H$6+$BC478*'Norm-coeff'!$I$6+$BD478*'Norm-coeff'!$J$6+$BE478*'Norm-coeff'!$K$6+$BF478*'Norm-coeff'!$L$6+$BG478*'Norm-coeff'!$M$6+$BH478*'Norm-coeff'!$N$6+$BI478*'Norm-coeff'!$O$6</f>
        <v>-1.48700885495103E-2</v>
      </c>
      <c r="BT478" s="54">
        <f>'Norm-coeff'!$C$7+$AX478*'Norm-coeff'!$D$7+$AY478*'Norm-coeff'!$E$7+$AZ478*'Norm-coeff'!$F$7+$BA478*'Norm-coeff'!$G$7+$BB478*'Norm-coeff'!$H$7+$BC478*'Norm-coeff'!$I$7+$BD478*'Norm-coeff'!$J$7+$BE478*'Norm-coeff'!$K$7+$BF478*'Norm-coeff'!$L$7+$BG478*'Norm-coeff'!$M$7+$BH478*'Norm-coeff'!$N$7+$BI478*'Norm-coeff'!$O$7</f>
        <v>2.0907583608832998</v>
      </c>
      <c r="BU478" s="54">
        <f>'Norm-coeff'!$C$8+$AX478*'Norm-coeff'!$D$8+$AY478*'Norm-coeff'!$E$8+$AZ478*'Norm-coeff'!$F$8+$BA478*'Norm-coeff'!$G$8+$BB478*'Norm-coeff'!$H$8+$BC478*'Norm-coeff'!$I$8+$BD478*'Norm-coeff'!$J$8+$BE478*'Norm-coeff'!$K$8+$BF478*'Norm-coeff'!$L$8+$BG478*'Norm-coeff'!$M$8+$BH478*'Norm-coeff'!$N$8+$BI478*'Norm-coeff'!$O$8</f>
        <v>0.65894159836244504</v>
      </c>
      <c r="BV478" s="54">
        <f>'Norm-coeff'!$C$9+$AX478*'Norm-coeff'!$D$9+$AY478*'Norm-coeff'!$E$9+$AZ478*'Norm-coeff'!$F$9+$BA478*'Norm-coeff'!$G$9+$BB478*'Norm-coeff'!$H$9+$BC478*'Norm-coeff'!$I$9+$BD478*'Norm-coeff'!$J$9+$BE478*'Norm-coeff'!$K$9+$BF478*'Norm-coeff'!$L$9+$BG478*'Norm-coeff'!$M$9+$BH478*'Norm-coeff'!$N$9+$BI478*'Norm-coeff'!$O$9</f>
        <v>1.48961085014701</v>
      </c>
      <c r="BW478" s="54">
        <f>'Norm-coeff'!$C$10+$AX478*'Norm-coeff'!$D$10+$AY478*'Norm-coeff'!$E$10+$AZ478*'Norm-coeff'!$F$10+$BA478*'Norm-coeff'!$G$10+$BB478*'Norm-coeff'!$H$10+$BC478*'Norm-coeff'!$I$10+$BD478*'Norm-coeff'!$J$10+$BE478*'Norm-coeff'!$K$10+$BF478*'Norm-coeff'!$L$10+$BG478*'Norm-coeff'!$M$10+$BH478*'Norm-coeff'!$N$10+$BI478*'Norm-coeff'!$O$10</f>
        <v>1.42058735749591</v>
      </c>
      <c r="BX478" s="54">
        <f>'Norm-coeff'!$C$11+$AX478*'Norm-coeff'!$D$11+$AY478*'Norm-coeff'!$E$11+$AZ478*'Norm-coeff'!$F$11+$BA478*'Norm-coeff'!$G$11+$BB478*'Norm-coeff'!$H$11+$BC478*'Norm-coeff'!$I$11+$BD478*'Norm-coeff'!$J$11+$BE478*'Norm-coeff'!$K$11+$BF478*'Norm-coeff'!$L$11+$BG478*'Norm-coeff'!$M$11+$BH478*'Norm-coeff'!$N$11+$BI478*'Norm-coeff'!$O$11</f>
        <v>0.221233014421479</v>
      </c>
      <c r="BY478" s="54">
        <f>'Norm-coeff'!$C$12+$AX478*'Norm-coeff'!$D$12+$AY478*'Norm-coeff'!$E$12+$AZ478*'Norm-coeff'!$F$12+$BA478*'Norm-coeff'!$G$12+$BB478*'Norm-coeff'!$H$12+$BC478*'Norm-coeff'!$I$12+$BD478*'Norm-coeff'!$J$12+$BE478*'Norm-coeff'!$K$12+$BF478*'Norm-coeff'!$L$12+$BG478*'Norm-coeff'!$M$12+$BH478*'Norm-coeff'!$N$12+$BI478*'Norm-coeff'!$O$12</f>
        <v>0.283527502056037</v>
      </c>
      <c r="BZ478" s="54">
        <f>'Norm-coeff'!$C$13+$AX478*'Norm-coeff'!$D$13+$AY478*'Norm-coeff'!$E$13+$AZ478*'Norm-coeff'!$F$13+$BA478*'Norm-coeff'!$G$13+$BB478*'Norm-coeff'!$H$13+$BC478*'Norm-coeff'!$I$13+$BD478*'Norm-coeff'!$J$13+$BE478*'Norm-coeff'!$K$13+$BF478*'Norm-coeff'!$L$13+$BG478*'Norm-coeff'!$M$13+$BH478*'Norm-coeff'!$N$13+$BI478*'Norm-coeff'!$O$13</f>
        <v>-4.1864930554451202E-2</v>
      </c>
      <c r="CA478" s="54">
        <f>'Norm-coeff'!$C$14+$AX478*'Norm-coeff'!$D$14+$AY478*'Norm-coeff'!$E$14+$AZ478*'Norm-coeff'!$F$14+$BA478*'Norm-coeff'!$G$14+$BB478*'Norm-coeff'!$H$14+$BC478*'Norm-coeff'!$I$14+$BD478*'Norm-coeff'!$J$14+$BE478*'Norm-coeff'!$K$14+$BF478*'Norm-coeff'!$L$14+$BG478*'Norm-coeff'!$M$14+$BH478*'Norm-coeff'!$N$14+$BI478*'Norm-coeff'!$O$14</f>
        <v>4.2526983164477103</v>
      </c>
      <c r="CC478" s="54">
        <f t="shared" si="1529"/>
        <v>0</v>
      </c>
      <c r="CG478" s="54">
        <f t="shared" si="1405"/>
        <v>0</v>
      </c>
      <c r="CH478" s="54">
        <f t="shared" si="1383"/>
        <v>0</v>
      </c>
      <c r="CI478" s="54">
        <f t="shared" si="1406"/>
        <v>0</v>
      </c>
      <c r="CJ478" s="56">
        <f t="shared" si="1407"/>
        <v>0</v>
      </c>
      <c r="CK478" s="54">
        <f t="shared" si="1408"/>
        <v>0</v>
      </c>
      <c r="CL478" s="54">
        <f t="shared" si="1409"/>
        <v>0</v>
      </c>
      <c r="CM478" s="54">
        <f t="shared" si="1410"/>
        <v>0</v>
      </c>
      <c r="CN478" s="54">
        <f t="shared" si="1411"/>
        <v>0</v>
      </c>
      <c r="CO478" s="54">
        <f t="shared" si="1412"/>
        <v>0</v>
      </c>
      <c r="CP478" s="54">
        <f t="shared" si="1413"/>
        <v>0</v>
      </c>
      <c r="CQ478" s="54">
        <f t="shared" si="1414"/>
        <v>0</v>
      </c>
      <c r="CR478" s="54">
        <f t="shared" si="1415"/>
        <v>0</v>
      </c>
      <c r="CS478" s="54">
        <f t="shared" si="1416"/>
        <v>0</v>
      </c>
      <c r="CU478" s="54">
        <f t="shared" si="1417"/>
        <v>0</v>
      </c>
      <c r="CV478" s="54">
        <f t="shared" si="1418"/>
        <v>0</v>
      </c>
      <c r="CW478" s="54">
        <f t="shared" si="1419"/>
        <v>0</v>
      </c>
      <c r="CX478" s="54">
        <f t="shared" si="1420"/>
        <v>0</v>
      </c>
      <c r="CZ478" s="54">
        <f t="shared" si="1421"/>
        <v>0</v>
      </c>
      <c r="DA478" s="54">
        <f t="shared" si="1422"/>
        <v>0</v>
      </c>
      <c r="DB478" s="54">
        <f t="shared" si="1423"/>
        <v>0</v>
      </c>
      <c r="DC478" s="54">
        <f t="shared" si="1424"/>
        <v>0</v>
      </c>
      <c r="DD478" s="54">
        <f t="shared" si="1425"/>
        <v>0</v>
      </c>
      <c r="DE478" s="54">
        <f t="shared" si="1426"/>
        <v>0</v>
      </c>
      <c r="DF478" s="54">
        <f t="shared" si="1427"/>
        <v>0</v>
      </c>
      <c r="DG478" s="54">
        <f t="shared" si="1428"/>
        <v>2</v>
      </c>
      <c r="DH478" s="71">
        <f t="shared" si="1429"/>
        <v>0</v>
      </c>
      <c r="DI478" s="71">
        <f t="shared" si="1430"/>
        <v>0</v>
      </c>
      <c r="DJ478" s="54">
        <f t="shared" si="1431"/>
        <v>0</v>
      </c>
      <c r="DK478" s="54">
        <f t="shared" si="1432"/>
        <v>2</v>
      </c>
      <c r="DL478" s="4">
        <f t="shared" si="1357"/>
        <v>0</v>
      </c>
      <c r="DM478" s="3">
        <f t="shared" si="1433"/>
        <v>0</v>
      </c>
      <c r="DN478" s="3">
        <f t="shared" si="1434"/>
        <v>0</v>
      </c>
      <c r="DO478" s="4" t="e">
        <f t="shared" si="1435"/>
        <v>#DIV/0!</v>
      </c>
      <c r="DP478" s="57"/>
      <c r="DQ478" s="57"/>
      <c r="DR478" s="56">
        <f t="shared" si="1358"/>
        <v>2</v>
      </c>
      <c r="DS478" s="56">
        <f t="shared" si="1359"/>
        <v>0</v>
      </c>
      <c r="DT478" s="38">
        <f t="shared" si="1360"/>
        <v>0</v>
      </c>
      <c r="DU478" s="38">
        <f t="shared" si="1436"/>
        <v>2</v>
      </c>
      <c r="DV478" s="38">
        <f t="shared" si="1361"/>
        <v>0</v>
      </c>
      <c r="DW478" s="39">
        <f t="shared" si="1362"/>
        <v>0</v>
      </c>
      <c r="DX478" s="39">
        <f t="shared" si="1363"/>
        <v>0</v>
      </c>
      <c r="DY478" s="39">
        <f t="shared" si="1364"/>
        <v>0</v>
      </c>
      <c r="DZ478" s="39">
        <f t="shared" si="1365"/>
        <v>0</v>
      </c>
      <c r="EA478" s="39">
        <f t="shared" si="1366"/>
        <v>0</v>
      </c>
      <c r="EB478" s="37" t="e">
        <f t="shared" si="1437"/>
        <v>#DIV/0!</v>
      </c>
      <c r="EC478" s="37" t="e">
        <f t="shared" si="1438"/>
        <v>#DIV/0!</v>
      </c>
      <c r="ED478" s="37" t="e">
        <f t="shared" si="1439"/>
        <v>#DIV/0!</v>
      </c>
      <c r="EE478" s="37" t="e">
        <f t="shared" si="1440"/>
        <v>#DIV/0!</v>
      </c>
      <c r="EF478" s="39" t="e">
        <f t="shared" si="1441"/>
        <v>#DIV/0!</v>
      </c>
      <c r="EG478" s="37" t="e">
        <f t="shared" si="1442"/>
        <v>#DIV/0!</v>
      </c>
      <c r="EH478" s="37" t="e">
        <f t="shared" si="1443"/>
        <v>#DIV/0!</v>
      </c>
      <c r="EI478" s="11" t="b">
        <f t="shared" si="1444"/>
        <v>1</v>
      </c>
      <c r="EJ478" s="11" t="b">
        <f t="shared" si="1445"/>
        <v>0</v>
      </c>
      <c r="EK478" s="39" t="e">
        <f t="shared" si="1446"/>
        <v>#DIV/0!</v>
      </c>
      <c r="EL478" s="39" t="e">
        <f t="shared" si="1447"/>
        <v>#DIV/0!</v>
      </c>
      <c r="EM478" s="39" t="e">
        <f t="shared" si="1448"/>
        <v>#DIV/0!</v>
      </c>
      <c r="EN478" s="39" t="e">
        <f t="shared" si="1449"/>
        <v>#DIV/0!</v>
      </c>
      <c r="EO478" s="39" t="e">
        <f t="shared" si="1450"/>
        <v>#DIV/0!</v>
      </c>
      <c r="EP478" s="39" t="e">
        <f t="shared" si="1451"/>
        <v>#DIV/0!</v>
      </c>
      <c r="EQ478" s="39" t="e">
        <f t="shared" si="1452"/>
        <v>#DIV/0!</v>
      </c>
      <c r="ER478" s="39" t="e">
        <f t="shared" si="1453"/>
        <v>#DIV/0!</v>
      </c>
      <c r="ES478" s="58" t="str">
        <f t="shared" si="1454"/>
        <v>(OH,F,Cl)-dominate amphibole</v>
      </c>
      <c r="ET478" s="58" t="e">
        <f t="shared" si="1455"/>
        <v>#N/A</v>
      </c>
      <c r="EU478" s="56">
        <f t="shared" si="1367"/>
        <v>0</v>
      </c>
      <c r="EV478" s="56">
        <f t="shared" si="1368"/>
        <v>0</v>
      </c>
      <c r="EW478" s="56">
        <f t="shared" si="1369"/>
        <v>0</v>
      </c>
      <c r="EX478" s="56">
        <f t="shared" si="1370"/>
        <v>0</v>
      </c>
      <c r="EY478" s="56">
        <f t="shared" si="1371"/>
        <v>0</v>
      </c>
      <c r="EZ478" s="56">
        <f t="shared" si="1372"/>
        <v>0</v>
      </c>
      <c r="FA478" s="39">
        <f t="shared" si="1373"/>
        <v>0</v>
      </c>
      <c r="FB478" s="39">
        <f t="shared" si="1374"/>
        <v>0</v>
      </c>
      <c r="FC478" s="54">
        <f t="shared" si="1375"/>
        <v>0</v>
      </c>
      <c r="FD478" s="54">
        <f t="shared" si="1376"/>
        <v>0</v>
      </c>
      <c r="FE478" s="39">
        <f t="shared" si="1377"/>
        <v>0</v>
      </c>
      <c r="FF478" s="54">
        <f t="shared" si="1378"/>
        <v>0</v>
      </c>
      <c r="FG478" s="39">
        <f t="shared" si="1379"/>
        <v>0</v>
      </c>
      <c r="FH478" s="39">
        <f t="shared" si="1456"/>
        <v>0</v>
      </c>
      <c r="FI478" s="39">
        <f t="shared" si="1457"/>
        <v>0</v>
      </c>
      <c r="FJ478" s="39">
        <f t="shared" si="1458"/>
        <v>0</v>
      </c>
      <c r="FK478" s="39" t="e">
        <f t="shared" si="1459"/>
        <v>#DIV/0!</v>
      </c>
      <c r="FL478" s="39" t="e">
        <f t="shared" si="1460"/>
        <v>#DIV/0!</v>
      </c>
      <c r="FM478" s="39" t="e">
        <f t="shared" si="1461"/>
        <v>#DIV/0!</v>
      </c>
      <c r="FN478" s="39">
        <f t="shared" si="1462"/>
        <v>1</v>
      </c>
      <c r="FO478" s="39">
        <f t="shared" si="1380"/>
        <v>0</v>
      </c>
      <c r="FP478" s="39">
        <f t="shared" si="1381"/>
        <v>0</v>
      </c>
      <c r="FQ478" s="39">
        <f t="shared" si="1382"/>
        <v>0</v>
      </c>
      <c r="FR478" s="39">
        <f t="shared" si="1463"/>
        <v>0</v>
      </c>
      <c r="FS478" s="39">
        <f t="shared" si="1464"/>
        <v>0</v>
      </c>
      <c r="FU478" s="39" t="e">
        <f t="shared" si="1465"/>
        <v>#DIV/0!</v>
      </c>
      <c r="FV478" s="39" t="e">
        <f t="shared" si="1466"/>
        <v>#DIV/0!</v>
      </c>
      <c r="FW478" s="39" t="e">
        <f t="shared" si="1467"/>
        <v>#DIV/0!</v>
      </c>
      <c r="FY478" s="39" t="e">
        <f t="shared" si="1468"/>
        <v>#DIV/0!</v>
      </c>
      <c r="FZ478" s="39" t="e">
        <f t="shared" si="1469"/>
        <v>#DIV/0!</v>
      </c>
      <c r="GA478" s="39" t="e">
        <f t="shared" si="1470"/>
        <v>#DIV/0!</v>
      </c>
      <c r="GB478" s="39" t="e">
        <f t="shared" si="1471"/>
        <v>#DIV/0!</v>
      </c>
      <c r="GC478" s="39" t="e">
        <f t="shared" si="1472"/>
        <v>#DIV/0!</v>
      </c>
      <c r="GD478" s="39" t="e">
        <f t="shared" si="1473"/>
        <v>#DIV/0!</v>
      </c>
      <c r="GE478" s="39" t="e">
        <f t="shared" si="1474"/>
        <v>#DIV/0!</v>
      </c>
      <c r="GF478" s="39" t="e">
        <f t="shared" si="1475"/>
        <v>#DIV/0!</v>
      </c>
      <c r="GG478" s="39" t="e">
        <f t="shared" si="1476"/>
        <v>#DIV/0!</v>
      </c>
      <c r="GH478" s="39" t="e">
        <f t="shared" si="1477"/>
        <v>#DIV/0!</v>
      </c>
      <c r="GI478" s="39"/>
      <c r="GJ478" s="39" t="e">
        <f t="shared" si="1478"/>
        <v>#DIV/0!</v>
      </c>
      <c r="GK478" s="39" t="e">
        <f t="shared" si="1479"/>
        <v>#DIV/0!</v>
      </c>
      <c r="GL478" s="39" t="e">
        <f t="shared" si="1480"/>
        <v>#DIV/0!</v>
      </c>
      <c r="GM478" s="39" t="e">
        <f t="shared" si="1481"/>
        <v>#DIV/0!</v>
      </c>
      <c r="GN478" s="39" t="e">
        <f t="shared" si="1482"/>
        <v>#DIV/0!</v>
      </c>
      <c r="GO478" s="57"/>
      <c r="GP478" s="57" t="e">
        <f t="shared" si="1483"/>
        <v>#DIV/0!</v>
      </c>
      <c r="GQ478" s="59" t="e">
        <f t="shared" si="1484"/>
        <v>#DIV/0!</v>
      </c>
      <c r="GR478" s="41" t="e">
        <f t="shared" si="1485"/>
        <v>#DIV/0!</v>
      </c>
      <c r="GS478" s="57" t="e">
        <f t="shared" si="1486"/>
        <v>#DIV/0!</v>
      </c>
      <c r="GT478" s="57" t="e">
        <f t="shared" si="1487"/>
        <v>#DIV/0!</v>
      </c>
      <c r="GU478" s="57" t="e">
        <f t="shared" si="1488"/>
        <v>#DIV/0!</v>
      </c>
      <c r="GV478" s="57"/>
      <c r="GW478" s="42" t="e">
        <f t="shared" si="1489"/>
        <v>#DIV/0!</v>
      </c>
      <c r="GX478" s="42" t="e">
        <f t="shared" si="1490"/>
        <v>#DIV/0!</v>
      </c>
      <c r="GY478" s="42" t="e">
        <f t="shared" si="1491"/>
        <v>#DIV/0!</v>
      </c>
      <c r="GZ478" s="57"/>
      <c r="HA478" s="2" t="e">
        <f t="shared" si="1492"/>
        <v>#DIV/0!</v>
      </c>
      <c r="HB478" s="2" t="e">
        <f t="shared" si="1493"/>
        <v>#DIV/0!</v>
      </c>
      <c r="HC478" s="2" t="e">
        <f t="shared" si="1494"/>
        <v>#DIV/0!</v>
      </c>
      <c r="HD478" s="2" t="e">
        <f t="shared" si="1495"/>
        <v>#DIV/0!</v>
      </c>
      <c r="HE478" s="2" t="e">
        <f t="shared" si="1496"/>
        <v>#DIV/0!</v>
      </c>
      <c r="HF478" s="2" t="e">
        <f t="shared" si="1497"/>
        <v>#DIV/0!</v>
      </c>
      <c r="HG478" s="2" t="e">
        <f t="shared" si="1498"/>
        <v>#DIV/0!</v>
      </c>
      <c r="HH478" s="2" t="e">
        <f t="shared" si="1499"/>
        <v>#DIV/0!</v>
      </c>
      <c r="HI478" s="2" t="e">
        <f t="shared" si="1500"/>
        <v>#DIV/0!</v>
      </c>
      <c r="HJ478" s="11" t="e">
        <f t="shared" si="1501"/>
        <v>#DIV/0!</v>
      </c>
      <c r="HK478" s="60" t="e">
        <f t="shared" si="1502"/>
        <v>#DIV/0!</v>
      </c>
      <c r="HL478" s="57"/>
      <c r="HM478" s="57" t="e">
        <f t="shared" si="1503"/>
        <v>#DIV/0!</v>
      </c>
      <c r="HN478" s="57" t="e">
        <f t="shared" si="1504"/>
        <v>#DIV/0!</v>
      </c>
      <c r="HO478" s="57" t="e">
        <f t="shared" si="1505"/>
        <v>#DIV/0!</v>
      </c>
      <c r="HP478" s="57" t="e">
        <f t="shared" si="1506"/>
        <v>#DIV/0!</v>
      </c>
      <c r="HQ478" s="57" t="e">
        <f t="shared" si="1507"/>
        <v>#DIV/0!</v>
      </c>
      <c r="HR478" s="57"/>
      <c r="HS478" s="57" t="e">
        <f t="shared" si="1508"/>
        <v>#DIV/0!</v>
      </c>
      <c r="HT478" s="57" t="e">
        <f t="shared" si="1509"/>
        <v>#DIV/0!</v>
      </c>
      <c r="HU478" s="57" t="e">
        <f t="shared" si="1510"/>
        <v>#DIV/0!</v>
      </c>
      <c r="HV478" s="57" t="e">
        <f t="shared" si="1511"/>
        <v>#DIV/0!</v>
      </c>
      <c r="HW478" s="57" t="e">
        <f t="shared" si="1512"/>
        <v>#DIV/0!</v>
      </c>
      <c r="HX478" s="57"/>
      <c r="HY478" s="57" t="e">
        <f t="shared" si="1513"/>
        <v>#DIV/0!</v>
      </c>
      <c r="HZ478" s="57" t="e">
        <f t="shared" si="1514"/>
        <v>#DIV/0!</v>
      </c>
      <c r="IA478" s="57"/>
      <c r="IB478" s="61">
        <f t="shared" si="1515"/>
        <v>0</v>
      </c>
      <c r="IC478" s="57" t="str">
        <f t="shared" si="1516"/>
        <v/>
      </c>
      <c r="ID478" s="42"/>
      <c r="IE478" s="2" t="str">
        <f t="shared" si="1517"/>
        <v/>
      </c>
      <c r="IF478" s="60" t="e">
        <f t="shared" si="1518"/>
        <v>#DIV/0!</v>
      </c>
      <c r="IG478" s="60" t="str">
        <f t="shared" si="1519"/>
        <v/>
      </c>
      <c r="IH478" s="60" t="str">
        <f t="shared" si="1520"/>
        <v>zinco-</v>
      </c>
      <c r="II478" s="60" t="str">
        <f t="shared" si="1521"/>
        <v>mangano-</v>
      </c>
      <c r="IJ478" s="60" t="e">
        <f t="shared" si="1522"/>
        <v>#DIV/0!</v>
      </c>
      <c r="IK478" s="60" t="e">
        <f t="shared" si="1523"/>
        <v>#DIV/0!</v>
      </c>
      <c r="IL478" s="60" t="e">
        <f t="shared" si="1524"/>
        <v>#DIV/0!</v>
      </c>
      <c r="IM478" s="60" t="e">
        <f t="shared" si="1525"/>
        <v>#DIV/0!</v>
      </c>
      <c r="IN478" s="60" t="str">
        <f t="shared" si="1526"/>
        <v/>
      </c>
      <c r="IO478" s="60" t="str">
        <f t="shared" si="1527"/>
        <v/>
      </c>
      <c r="IP478" s="57"/>
      <c r="IQ478" s="57" t="str">
        <f t="shared" si="1528"/>
        <v>ERROR!!</v>
      </c>
    </row>
    <row r="479" spans="24:251">
      <c r="X479" s="29">
        <f t="shared" si="1384"/>
        <v>0</v>
      </c>
      <c r="Y479" s="29">
        <f t="shared" si="1385"/>
        <v>0</v>
      </c>
      <c r="Z479" s="29" t="e">
        <f t="shared" si="1386"/>
        <v>#DIV/0!</v>
      </c>
      <c r="AA479" s="29" t="e">
        <f t="shared" si="1387"/>
        <v>#DIV/0!</v>
      </c>
      <c r="AB479" s="29" t="e">
        <f t="shared" si="1388"/>
        <v>#DIV/0!</v>
      </c>
      <c r="AC479" s="29" t="e">
        <f t="shared" si="1389"/>
        <v>#DIV/0!</v>
      </c>
      <c r="AF479" s="23">
        <v>60.084299999999999</v>
      </c>
      <c r="AG479" s="23">
        <v>79.878799999999998</v>
      </c>
      <c r="AH479" s="23">
        <v>101.96120000000001</v>
      </c>
      <c r="AI479" s="23">
        <v>151.99039999999999</v>
      </c>
      <c r="AJ479" s="23">
        <v>159.69</v>
      </c>
      <c r="AK479" s="23">
        <v>71.846400000000003</v>
      </c>
      <c r="AL479" s="23">
        <v>70.9375</v>
      </c>
      <c r="AM479" s="23">
        <v>40.304400000000001</v>
      </c>
      <c r="AN479" s="23">
        <v>56.077399999999997</v>
      </c>
      <c r="AO479" s="23">
        <v>61.978999999999999</v>
      </c>
      <c r="AP479" s="23">
        <v>94.195999999999998</v>
      </c>
      <c r="AQ479" s="23">
        <v>18.998000000000001</v>
      </c>
      <c r="AR479" s="23">
        <v>35.450000000000003</v>
      </c>
      <c r="AS479" s="23">
        <v>29.88</v>
      </c>
      <c r="AT479" s="23">
        <v>74.691999999999993</v>
      </c>
      <c r="AU479" s="23">
        <v>81.39</v>
      </c>
      <c r="AX479" s="54">
        <f t="shared" si="1390"/>
        <v>0</v>
      </c>
      <c r="AY479" s="54">
        <f t="shared" si="1391"/>
        <v>0</v>
      </c>
      <c r="AZ479" s="54">
        <f t="shared" si="1392"/>
        <v>0</v>
      </c>
      <c r="BA479" s="54">
        <f t="shared" si="1393"/>
        <v>0</v>
      </c>
      <c r="BB479" s="54">
        <f t="shared" si="1394"/>
        <v>0</v>
      </c>
      <c r="BC479" s="54">
        <f t="shared" si="1395"/>
        <v>0</v>
      </c>
      <c r="BD479" s="54">
        <f t="shared" si="1396"/>
        <v>0</v>
      </c>
      <c r="BE479" s="54">
        <f t="shared" si="1397"/>
        <v>0</v>
      </c>
      <c r="BF479" s="54">
        <f t="shared" si="1398"/>
        <v>0</v>
      </c>
      <c r="BG479" s="54">
        <f t="shared" si="1399"/>
        <v>0</v>
      </c>
      <c r="BH479" s="54">
        <f t="shared" si="1400"/>
        <v>0</v>
      </c>
      <c r="BI479" s="54">
        <f t="shared" si="1401"/>
        <v>0</v>
      </c>
      <c r="BJ479" s="54">
        <f t="shared" si="1402"/>
        <v>0</v>
      </c>
      <c r="BK479" s="54">
        <f t="shared" si="1403"/>
        <v>0</v>
      </c>
      <c r="BL479" s="54">
        <f t="shared" si="1404"/>
        <v>0</v>
      </c>
      <c r="BM479" s="42"/>
      <c r="BO479" s="54">
        <f>'Norm-coeff'!$C$2+$AX479*'Norm-coeff'!$D$2+$AY479*'Norm-coeff'!$E$2+$AZ479*'Norm-coeff'!$F$2+$BA479*'Norm-coeff'!$G$2+$BB479*'Norm-coeff'!$H$2+$BC479*'Norm-coeff'!$I$2+$BD479*'Norm-coeff'!$J$2+$BE479*'Norm-coeff'!$K$2+$BF479*'Norm-coeff'!$L$2+$BG479*'Norm-coeff'!$M$2+$BH479*'Norm-coeff'!$N$2+$BI479*'Norm-coeff'!$O$2</f>
        <v>5.4045421474420303</v>
      </c>
      <c r="BP479" s="54">
        <f>'Norm-coeff'!$C$3+$AX479*'Norm-coeff'!$D$3+$AY479*'Norm-coeff'!$E$3+$AZ479*'Norm-coeff'!$F$3+$BA479*'Norm-coeff'!$G$3+$BB479*'Norm-coeff'!$H$3+$BC479*'Norm-coeff'!$I$3+$BD479*'Norm-coeff'!$J$3+$BE479*'Norm-coeff'!$K$3+$BF479*'Norm-coeff'!$L$3+$BG479*'Norm-coeff'!$M$3+$BH479*'Norm-coeff'!$N$3+$BI479*'Norm-coeff'!$O$3</f>
        <v>3.15319116612705</v>
      </c>
      <c r="BQ479" s="54">
        <f>'Norm-coeff'!$C$4+$AX479*'Norm-coeff'!$D$4+$AY479*'Norm-coeff'!$E$4+$AZ479*'Norm-coeff'!$F$4+$BA479*'Norm-coeff'!$G$4+$BB479*'Norm-coeff'!$H$4+$BC479*'Norm-coeff'!$I$4+$BD479*'Norm-coeff'!$J$4+$BE479*'Norm-coeff'!$K$4+$BF479*'Norm-coeff'!$L$4+$BG479*'Norm-coeff'!$M$4+$BH479*'Norm-coeff'!$N$4+$BI479*'Norm-coeff'!$O$4</f>
        <v>1.42115649462768</v>
      </c>
      <c r="BR479" s="54">
        <f>'Norm-coeff'!$C$5+$AX479*'Norm-coeff'!$D$5+$AY479*'Norm-coeff'!$E$5+$AZ479*'Norm-coeff'!$F$5+$BA479*'Norm-coeff'!$G$5+$BB479*'Norm-coeff'!$H$5+$BC479*'Norm-coeff'!$I$5+$BD479*'Norm-coeff'!$J$5+$BE479*'Norm-coeff'!$K$5+$BF479*'Norm-coeff'!$L$5+$BG479*'Norm-coeff'!$M$5+$BH479*'Norm-coeff'!$N$5+$BI479*'Norm-coeff'!$O$5</f>
        <v>1.0553329241296201</v>
      </c>
      <c r="BS479" s="54">
        <f>'Norm-coeff'!$C$6+$AX479*'Norm-coeff'!$D$6+$AY479*'Norm-coeff'!$E$6+$AZ479*'Norm-coeff'!$F$6+$BA479*'Norm-coeff'!$G$6+$BB479*'Norm-coeff'!$H$6+$BC479*'Norm-coeff'!$I$6+$BD479*'Norm-coeff'!$J$6+$BE479*'Norm-coeff'!$K$6+$BF479*'Norm-coeff'!$L$6+$BG479*'Norm-coeff'!$M$6+$BH479*'Norm-coeff'!$N$6+$BI479*'Norm-coeff'!$O$6</f>
        <v>-1.48700885495103E-2</v>
      </c>
      <c r="BT479" s="54">
        <f>'Norm-coeff'!$C$7+$AX479*'Norm-coeff'!$D$7+$AY479*'Norm-coeff'!$E$7+$AZ479*'Norm-coeff'!$F$7+$BA479*'Norm-coeff'!$G$7+$BB479*'Norm-coeff'!$H$7+$BC479*'Norm-coeff'!$I$7+$BD479*'Norm-coeff'!$J$7+$BE479*'Norm-coeff'!$K$7+$BF479*'Norm-coeff'!$L$7+$BG479*'Norm-coeff'!$M$7+$BH479*'Norm-coeff'!$N$7+$BI479*'Norm-coeff'!$O$7</f>
        <v>2.0907583608832998</v>
      </c>
      <c r="BU479" s="54">
        <f>'Norm-coeff'!$C$8+$AX479*'Norm-coeff'!$D$8+$AY479*'Norm-coeff'!$E$8+$AZ479*'Norm-coeff'!$F$8+$BA479*'Norm-coeff'!$G$8+$BB479*'Norm-coeff'!$H$8+$BC479*'Norm-coeff'!$I$8+$BD479*'Norm-coeff'!$J$8+$BE479*'Norm-coeff'!$K$8+$BF479*'Norm-coeff'!$L$8+$BG479*'Norm-coeff'!$M$8+$BH479*'Norm-coeff'!$N$8+$BI479*'Norm-coeff'!$O$8</f>
        <v>0.65894159836244504</v>
      </c>
      <c r="BV479" s="54">
        <f>'Norm-coeff'!$C$9+$AX479*'Norm-coeff'!$D$9+$AY479*'Norm-coeff'!$E$9+$AZ479*'Norm-coeff'!$F$9+$BA479*'Norm-coeff'!$G$9+$BB479*'Norm-coeff'!$H$9+$BC479*'Norm-coeff'!$I$9+$BD479*'Norm-coeff'!$J$9+$BE479*'Norm-coeff'!$K$9+$BF479*'Norm-coeff'!$L$9+$BG479*'Norm-coeff'!$M$9+$BH479*'Norm-coeff'!$N$9+$BI479*'Norm-coeff'!$O$9</f>
        <v>1.48961085014701</v>
      </c>
      <c r="BW479" s="54">
        <f>'Norm-coeff'!$C$10+$AX479*'Norm-coeff'!$D$10+$AY479*'Norm-coeff'!$E$10+$AZ479*'Norm-coeff'!$F$10+$BA479*'Norm-coeff'!$G$10+$BB479*'Norm-coeff'!$H$10+$BC479*'Norm-coeff'!$I$10+$BD479*'Norm-coeff'!$J$10+$BE479*'Norm-coeff'!$K$10+$BF479*'Norm-coeff'!$L$10+$BG479*'Norm-coeff'!$M$10+$BH479*'Norm-coeff'!$N$10+$BI479*'Norm-coeff'!$O$10</f>
        <v>1.42058735749591</v>
      </c>
      <c r="BX479" s="54">
        <f>'Norm-coeff'!$C$11+$AX479*'Norm-coeff'!$D$11+$AY479*'Norm-coeff'!$E$11+$AZ479*'Norm-coeff'!$F$11+$BA479*'Norm-coeff'!$G$11+$BB479*'Norm-coeff'!$H$11+$BC479*'Norm-coeff'!$I$11+$BD479*'Norm-coeff'!$J$11+$BE479*'Norm-coeff'!$K$11+$BF479*'Norm-coeff'!$L$11+$BG479*'Norm-coeff'!$M$11+$BH479*'Norm-coeff'!$N$11+$BI479*'Norm-coeff'!$O$11</f>
        <v>0.221233014421479</v>
      </c>
      <c r="BY479" s="54">
        <f>'Norm-coeff'!$C$12+$AX479*'Norm-coeff'!$D$12+$AY479*'Norm-coeff'!$E$12+$AZ479*'Norm-coeff'!$F$12+$BA479*'Norm-coeff'!$G$12+$BB479*'Norm-coeff'!$H$12+$BC479*'Norm-coeff'!$I$12+$BD479*'Norm-coeff'!$J$12+$BE479*'Norm-coeff'!$K$12+$BF479*'Norm-coeff'!$L$12+$BG479*'Norm-coeff'!$M$12+$BH479*'Norm-coeff'!$N$12+$BI479*'Norm-coeff'!$O$12</f>
        <v>0.283527502056037</v>
      </c>
      <c r="BZ479" s="54">
        <f>'Norm-coeff'!$C$13+$AX479*'Norm-coeff'!$D$13+$AY479*'Norm-coeff'!$E$13+$AZ479*'Norm-coeff'!$F$13+$BA479*'Norm-coeff'!$G$13+$BB479*'Norm-coeff'!$H$13+$BC479*'Norm-coeff'!$I$13+$BD479*'Norm-coeff'!$J$13+$BE479*'Norm-coeff'!$K$13+$BF479*'Norm-coeff'!$L$13+$BG479*'Norm-coeff'!$M$13+$BH479*'Norm-coeff'!$N$13+$BI479*'Norm-coeff'!$O$13</f>
        <v>-4.1864930554451202E-2</v>
      </c>
      <c r="CA479" s="54">
        <f>'Norm-coeff'!$C$14+$AX479*'Norm-coeff'!$D$14+$AY479*'Norm-coeff'!$E$14+$AZ479*'Norm-coeff'!$F$14+$BA479*'Norm-coeff'!$G$14+$BB479*'Norm-coeff'!$H$14+$BC479*'Norm-coeff'!$I$14+$BD479*'Norm-coeff'!$J$14+$BE479*'Norm-coeff'!$K$14+$BF479*'Norm-coeff'!$L$14+$BG479*'Norm-coeff'!$M$14+$BH479*'Norm-coeff'!$N$14+$BI479*'Norm-coeff'!$O$14</f>
        <v>4.2526983164477103</v>
      </c>
      <c r="CC479" s="54">
        <f t="shared" si="1529"/>
        <v>0</v>
      </c>
      <c r="CG479" s="54">
        <f t="shared" si="1405"/>
        <v>0</v>
      </c>
      <c r="CH479" s="54">
        <f t="shared" si="1383"/>
        <v>0</v>
      </c>
      <c r="CI479" s="54">
        <f t="shared" si="1406"/>
        <v>0</v>
      </c>
      <c r="CJ479" s="56">
        <f t="shared" si="1407"/>
        <v>0</v>
      </c>
      <c r="CK479" s="54">
        <f t="shared" si="1408"/>
        <v>0</v>
      </c>
      <c r="CL479" s="54">
        <f t="shared" si="1409"/>
        <v>0</v>
      </c>
      <c r="CM479" s="54">
        <f t="shared" si="1410"/>
        <v>0</v>
      </c>
      <c r="CN479" s="54">
        <f t="shared" si="1411"/>
        <v>0</v>
      </c>
      <c r="CO479" s="54">
        <f t="shared" si="1412"/>
        <v>0</v>
      </c>
      <c r="CP479" s="54">
        <f t="shared" si="1413"/>
        <v>0</v>
      </c>
      <c r="CQ479" s="54">
        <f t="shared" si="1414"/>
        <v>0</v>
      </c>
      <c r="CR479" s="54">
        <f t="shared" si="1415"/>
        <v>0</v>
      </c>
      <c r="CS479" s="54">
        <f t="shared" si="1416"/>
        <v>0</v>
      </c>
      <c r="CU479" s="54">
        <f t="shared" si="1417"/>
        <v>0</v>
      </c>
      <c r="CV479" s="54">
        <f t="shared" si="1418"/>
        <v>0</v>
      </c>
      <c r="CW479" s="54">
        <f t="shared" si="1419"/>
        <v>0</v>
      </c>
      <c r="CX479" s="54">
        <f t="shared" si="1420"/>
        <v>0</v>
      </c>
      <c r="CZ479" s="54">
        <f t="shared" si="1421"/>
        <v>0</v>
      </c>
      <c r="DA479" s="54">
        <f t="shared" si="1422"/>
        <v>0</v>
      </c>
      <c r="DB479" s="54">
        <f t="shared" si="1423"/>
        <v>0</v>
      </c>
      <c r="DC479" s="54">
        <f t="shared" si="1424"/>
        <v>0</v>
      </c>
      <c r="DD479" s="54">
        <f t="shared" si="1425"/>
        <v>0</v>
      </c>
      <c r="DE479" s="54">
        <f t="shared" si="1426"/>
        <v>0</v>
      </c>
      <c r="DF479" s="54">
        <f t="shared" si="1427"/>
        <v>0</v>
      </c>
      <c r="DG479" s="54">
        <f t="shared" si="1428"/>
        <v>2</v>
      </c>
      <c r="DH479" s="71">
        <f t="shared" si="1429"/>
        <v>0</v>
      </c>
      <c r="DI479" s="71">
        <f t="shared" si="1430"/>
        <v>0</v>
      </c>
      <c r="DJ479" s="54">
        <f t="shared" si="1431"/>
        <v>0</v>
      </c>
      <c r="DK479" s="54">
        <f t="shared" si="1432"/>
        <v>2</v>
      </c>
      <c r="DL479" s="4">
        <f t="shared" si="1357"/>
        <v>0</v>
      </c>
      <c r="DM479" s="3">
        <f t="shared" si="1433"/>
        <v>0</v>
      </c>
      <c r="DN479" s="3">
        <f t="shared" si="1434"/>
        <v>0</v>
      </c>
      <c r="DO479" s="4" t="e">
        <f t="shared" si="1435"/>
        <v>#DIV/0!</v>
      </c>
      <c r="DP479" s="57"/>
      <c r="DQ479" s="57"/>
      <c r="DR479" s="56">
        <f t="shared" si="1358"/>
        <v>2</v>
      </c>
      <c r="DS479" s="56">
        <f t="shared" si="1359"/>
        <v>0</v>
      </c>
      <c r="DT479" s="38">
        <f t="shared" si="1360"/>
        <v>0</v>
      </c>
      <c r="DU479" s="38">
        <f t="shared" si="1436"/>
        <v>2</v>
      </c>
      <c r="DV479" s="38">
        <f t="shared" si="1361"/>
        <v>0</v>
      </c>
      <c r="DW479" s="39">
        <f t="shared" si="1362"/>
        <v>0</v>
      </c>
      <c r="DX479" s="39">
        <f t="shared" si="1363"/>
        <v>0</v>
      </c>
      <c r="DY479" s="39">
        <f t="shared" si="1364"/>
        <v>0</v>
      </c>
      <c r="DZ479" s="39">
        <f t="shared" si="1365"/>
        <v>0</v>
      </c>
      <c r="EA479" s="39">
        <f t="shared" si="1366"/>
        <v>0</v>
      </c>
      <c r="EB479" s="37" t="e">
        <f t="shared" si="1437"/>
        <v>#DIV/0!</v>
      </c>
      <c r="EC479" s="37" t="e">
        <f t="shared" si="1438"/>
        <v>#DIV/0!</v>
      </c>
      <c r="ED479" s="37" t="e">
        <f t="shared" si="1439"/>
        <v>#DIV/0!</v>
      </c>
      <c r="EE479" s="37" t="e">
        <f t="shared" si="1440"/>
        <v>#DIV/0!</v>
      </c>
      <c r="EF479" s="39" t="e">
        <f t="shared" si="1441"/>
        <v>#DIV/0!</v>
      </c>
      <c r="EG479" s="37" t="e">
        <f t="shared" si="1442"/>
        <v>#DIV/0!</v>
      </c>
      <c r="EH479" s="37" t="e">
        <f t="shared" si="1443"/>
        <v>#DIV/0!</v>
      </c>
      <c r="EI479" s="11" t="b">
        <f t="shared" si="1444"/>
        <v>1</v>
      </c>
      <c r="EJ479" s="11" t="b">
        <f t="shared" si="1445"/>
        <v>0</v>
      </c>
      <c r="EK479" s="39" t="e">
        <f t="shared" si="1446"/>
        <v>#DIV/0!</v>
      </c>
      <c r="EL479" s="39" t="e">
        <f t="shared" si="1447"/>
        <v>#DIV/0!</v>
      </c>
      <c r="EM479" s="39" t="e">
        <f t="shared" si="1448"/>
        <v>#DIV/0!</v>
      </c>
      <c r="EN479" s="39" t="e">
        <f t="shared" si="1449"/>
        <v>#DIV/0!</v>
      </c>
      <c r="EO479" s="39" t="e">
        <f t="shared" si="1450"/>
        <v>#DIV/0!</v>
      </c>
      <c r="EP479" s="39" t="e">
        <f t="shared" si="1451"/>
        <v>#DIV/0!</v>
      </c>
      <c r="EQ479" s="39" t="e">
        <f t="shared" si="1452"/>
        <v>#DIV/0!</v>
      </c>
      <c r="ER479" s="39" t="e">
        <f t="shared" si="1453"/>
        <v>#DIV/0!</v>
      </c>
      <c r="ES479" s="58" t="str">
        <f t="shared" si="1454"/>
        <v>(OH,F,Cl)-dominate amphibole</v>
      </c>
      <c r="ET479" s="58" t="e">
        <f t="shared" si="1455"/>
        <v>#N/A</v>
      </c>
      <c r="EU479" s="56">
        <f t="shared" si="1367"/>
        <v>0</v>
      </c>
      <c r="EV479" s="56">
        <f t="shared" si="1368"/>
        <v>0</v>
      </c>
      <c r="EW479" s="56">
        <f t="shared" si="1369"/>
        <v>0</v>
      </c>
      <c r="EX479" s="56">
        <f t="shared" si="1370"/>
        <v>0</v>
      </c>
      <c r="EY479" s="56">
        <f t="shared" si="1371"/>
        <v>0</v>
      </c>
      <c r="EZ479" s="56">
        <f t="shared" si="1372"/>
        <v>0</v>
      </c>
      <c r="FA479" s="39">
        <f t="shared" si="1373"/>
        <v>0</v>
      </c>
      <c r="FB479" s="39">
        <f t="shared" si="1374"/>
        <v>0</v>
      </c>
      <c r="FC479" s="54">
        <f t="shared" si="1375"/>
        <v>0</v>
      </c>
      <c r="FD479" s="54">
        <f t="shared" si="1376"/>
        <v>0</v>
      </c>
      <c r="FE479" s="39">
        <f t="shared" si="1377"/>
        <v>0</v>
      </c>
      <c r="FF479" s="54">
        <f t="shared" si="1378"/>
        <v>0</v>
      </c>
      <c r="FG479" s="39">
        <f t="shared" si="1379"/>
        <v>0</v>
      </c>
      <c r="FH479" s="39">
        <f t="shared" si="1456"/>
        <v>0</v>
      </c>
      <c r="FI479" s="39">
        <f t="shared" si="1457"/>
        <v>0</v>
      </c>
      <c r="FJ479" s="39">
        <f t="shared" si="1458"/>
        <v>0</v>
      </c>
      <c r="FK479" s="39" t="e">
        <f t="shared" si="1459"/>
        <v>#DIV/0!</v>
      </c>
      <c r="FL479" s="39" t="e">
        <f t="shared" si="1460"/>
        <v>#DIV/0!</v>
      </c>
      <c r="FM479" s="39" t="e">
        <f t="shared" si="1461"/>
        <v>#DIV/0!</v>
      </c>
      <c r="FN479" s="39">
        <f t="shared" si="1462"/>
        <v>1</v>
      </c>
      <c r="FO479" s="39">
        <f t="shared" si="1380"/>
        <v>0</v>
      </c>
      <c r="FP479" s="39">
        <f t="shared" si="1381"/>
        <v>0</v>
      </c>
      <c r="FQ479" s="39">
        <f t="shared" si="1382"/>
        <v>0</v>
      </c>
      <c r="FR479" s="39">
        <f t="shared" si="1463"/>
        <v>0</v>
      </c>
      <c r="FS479" s="39">
        <f t="shared" si="1464"/>
        <v>0</v>
      </c>
      <c r="FU479" s="39" t="e">
        <f t="shared" si="1465"/>
        <v>#DIV/0!</v>
      </c>
      <c r="FV479" s="39" t="e">
        <f t="shared" si="1466"/>
        <v>#DIV/0!</v>
      </c>
      <c r="FW479" s="39" t="e">
        <f t="shared" si="1467"/>
        <v>#DIV/0!</v>
      </c>
      <c r="FY479" s="39" t="e">
        <f t="shared" si="1468"/>
        <v>#DIV/0!</v>
      </c>
      <c r="FZ479" s="39" t="e">
        <f t="shared" si="1469"/>
        <v>#DIV/0!</v>
      </c>
      <c r="GA479" s="39" t="e">
        <f t="shared" si="1470"/>
        <v>#DIV/0!</v>
      </c>
      <c r="GB479" s="39" t="e">
        <f t="shared" si="1471"/>
        <v>#DIV/0!</v>
      </c>
      <c r="GC479" s="39" t="e">
        <f t="shared" si="1472"/>
        <v>#DIV/0!</v>
      </c>
      <c r="GD479" s="39" t="e">
        <f t="shared" si="1473"/>
        <v>#DIV/0!</v>
      </c>
      <c r="GE479" s="39" t="e">
        <f t="shared" si="1474"/>
        <v>#DIV/0!</v>
      </c>
      <c r="GF479" s="39" t="e">
        <f t="shared" si="1475"/>
        <v>#DIV/0!</v>
      </c>
      <c r="GG479" s="39" t="e">
        <f t="shared" si="1476"/>
        <v>#DIV/0!</v>
      </c>
      <c r="GH479" s="39" t="e">
        <f t="shared" si="1477"/>
        <v>#DIV/0!</v>
      </c>
      <c r="GI479" s="39"/>
      <c r="GJ479" s="39" t="e">
        <f t="shared" si="1478"/>
        <v>#DIV/0!</v>
      </c>
      <c r="GK479" s="39" t="e">
        <f t="shared" si="1479"/>
        <v>#DIV/0!</v>
      </c>
      <c r="GL479" s="39" t="e">
        <f t="shared" si="1480"/>
        <v>#DIV/0!</v>
      </c>
      <c r="GM479" s="39" t="e">
        <f t="shared" si="1481"/>
        <v>#DIV/0!</v>
      </c>
      <c r="GN479" s="39" t="e">
        <f t="shared" si="1482"/>
        <v>#DIV/0!</v>
      </c>
      <c r="GO479" s="57"/>
      <c r="GP479" s="57" t="e">
        <f t="shared" si="1483"/>
        <v>#DIV/0!</v>
      </c>
      <c r="GQ479" s="59" t="e">
        <f t="shared" si="1484"/>
        <v>#DIV/0!</v>
      </c>
      <c r="GR479" s="41" t="e">
        <f t="shared" si="1485"/>
        <v>#DIV/0!</v>
      </c>
      <c r="GS479" s="57" t="e">
        <f t="shared" si="1486"/>
        <v>#DIV/0!</v>
      </c>
      <c r="GT479" s="57" t="e">
        <f t="shared" si="1487"/>
        <v>#DIV/0!</v>
      </c>
      <c r="GU479" s="57" t="e">
        <f t="shared" si="1488"/>
        <v>#DIV/0!</v>
      </c>
      <c r="GV479" s="57"/>
      <c r="GW479" s="42" t="e">
        <f t="shared" si="1489"/>
        <v>#DIV/0!</v>
      </c>
      <c r="GX479" s="42" t="e">
        <f t="shared" si="1490"/>
        <v>#DIV/0!</v>
      </c>
      <c r="GY479" s="42" t="e">
        <f t="shared" si="1491"/>
        <v>#DIV/0!</v>
      </c>
      <c r="GZ479" s="57"/>
      <c r="HA479" s="2" t="e">
        <f t="shared" si="1492"/>
        <v>#DIV/0!</v>
      </c>
      <c r="HB479" s="2" t="e">
        <f t="shared" si="1493"/>
        <v>#DIV/0!</v>
      </c>
      <c r="HC479" s="2" t="e">
        <f t="shared" si="1494"/>
        <v>#DIV/0!</v>
      </c>
      <c r="HD479" s="2" t="e">
        <f t="shared" si="1495"/>
        <v>#DIV/0!</v>
      </c>
      <c r="HE479" s="2" t="e">
        <f t="shared" si="1496"/>
        <v>#DIV/0!</v>
      </c>
      <c r="HF479" s="2" t="e">
        <f t="shared" si="1497"/>
        <v>#DIV/0!</v>
      </c>
      <c r="HG479" s="2" t="e">
        <f t="shared" si="1498"/>
        <v>#DIV/0!</v>
      </c>
      <c r="HH479" s="2" t="e">
        <f t="shared" si="1499"/>
        <v>#DIV/0!</v>
      </c>
      <c r="HI479" s="2" t="e">
        <f t="shared" si="1500"/>
        <v>#DIV/0!</v>
      </c>
      <c r="HJ479" s="11" t="e">
        <f t="shared" si="1501"/>
        <v>#DIV/0!</v>
      </c>
      <c r="HK479" s="60" t="e">
        <f t="shared" si="1502"/>
        <v>#DIV/0!</v>
      </c>
      <c r="HL479" s="57"/>
      <c r="HM479" s="57" t="e">
        <f t="shared" si="1503"/>
        <v>#DIV/0!</v>
      </c>
      <c r="HN479" s="57" t="e">
        <f t="shared" si="1504"/>
        <v>#DIV/0!</v>
      </c>
      <c r="HO479" s="57" t="e">
        <f t="shared" si="1505"/>
        <v>#DIV/0!</v>
      </c>
      <c r="HP479" s="57" t="e">
        <f t="shared" si="1506"/>
        <v>#DIV/0!</v>
      </c>
      <c r="HQ479" s="57" t="e">
        <f t="shared" si="1507"/>
        <v>#DIV/0!</v>
      </c>
      <c r="HR479" s="57"/>
      <c r="HS479" s="57" t="e">
        <f t="shared" si="1508"/>
        <v>#DIV/0!</v>
      </c>
      <c r="HT479" s="57" t="e">
        <f t="shared" si="1509"/>
        <v>#DIV/0!</v>
      </c>
      <c r="HU479" s="57" t="e">
        <f t="shared" si="1510"/>
        <v>#DIV/0!</v>
      </c>
      <c r="HV479" s="57" t="e">
        <f t="shared" si="1511"/>
        <v>#DIV/0!</v>
      </c>
      <c r="HW479" s="57" t="e">
        <f t="shared" si="1512"/>
        <v>#DIV/0!</v>
      </c>
      <c r="HX479" s="57"/>
      <c r="HY479" s="57" t="e">
        <f t="shared" si="1513"/>
        <v>#DIV/0!</v>
      </c>
      <c r="HZ479" s="57" t="e">
        <f t="shared" si="1514"/>
        <v>#DIV/0!</v>
      </c>
      <c r="IA479" s="57"/>
      <c r="IB479" s="61">
        <f t="shared" si="1515"/>
        <v>0</v>
      </c>
      <c r="IC479" s="57" t="str">
        <f t="shared" si="1516"/>
        <v/>
      </c>
      <c r="ID479" s="42"/>
      <c r="IE479" s="2" t="str">
        <f t="shared" si="1517"/>
        <v/>
      </c>
      <c r="IF479" s="60" t="e">
        <f t="shared" si="1518"/>
        <v>#DIV/0!</v>
      </c>
      <c r="IG479" s="60" t="str">
        <f t="shared" si="1519"/>
        <v/>
      </c>
      <c r="IH479" s="60" t="str">
        <f t="shared" si="1520"/>
        <v>zinco-</v>
      </c>
      <c r="II479" s="60" t="str">
        <f t="shared" si="1521"/>
        <v>mangano-</v>
      </c>
      <c r="IJ479" s="60" t="e">
        <f t="shared" si="1522"/>
        <v>#DIV/0!</v>
      </c>
      <c r="IK479" s="60" t="e">
        <f t="shared" si="1523"/>
        <v>#DIV/0!</v>
      </c>
      <c r="IL479" s="60" t="e">
        <f t="shared" si="1524"/>
        <v>#DIV/0!</v>
      </c>
      <c r="IM479" s="60" t="e">
        <f t="shared" si="1525"/>
        <v>#DIV/0!</v>
      </c>
      <c r="IN479" s="60" t="str">
        <f t="shared" si="1526"/>
        <v/>
      </c>
      <c r="IO479" s="60" t="str">
        <f t="shared" si="1527"/>
        <v/>
      </c>
      <c r="IP479" s="57"/>
      <c r="IQ479" s="57" t="str">
        <f t="shared" si="1528"/>
        <v>ERROR!!</v>
      </c>
    </row>
    <row r="480" spans="24:251">
      <c r="X480" s="29">
        <f t="shared" si="1384"/>
        <v>0</v>
      </c>
      <c r="Y480" s="29">
        <f t="shared" si="1385"/>
        <v>0</v>
      </c>
      <c r="Z480" s="29" t="e">
        <f t="shared" si="1386"/>
        <v>#DIV/0!</v>
      </c>
      <c r="AA480" s="29" t="e">
        <f t="shared" si="1387"/>
        <v>#DIV/0!</v>
      </c>
      <c r="AB480" s="29" t="e">
        <f t="shared" si="1388"/>
        <v>#DIV/0!</v>
      </c>
      <c r="AC480" s="29" t="e">
        <f t="shared" si="1389"/>
        <v>#DIV/0!</v>
      </c>
      <c r="AF480" s="23">
        <v>60.084299999999999</v>
      </c>
      <c r="AG480" s="23">
        <v>79.878799999999998</v>
      </c>
      <c r="AH480" s="23">
        <v>101.96120000000001</v>
      </c>
      <c r="AI480" s="23">
        <v>151.99039999999999</v>
      </c>
      <c r="AJ480" s="23">
        <v>159.69</v>
      </c>
      <c r="AK480" s="23">
        <v>71.846400000000003</v>
      </c>
      <c r="AL480" s="23">
        <v>70.9375</v>
      </c>
      <c r="AM480" s="23">
        <v>40.304400000000001</v>
      </c>
      <c r="AN480" s="23">
        <v>56.077399999999997</v>
      </c>
      <c r="AO480" s="23">
        <v>61.978999999999999</v>
      </c>
      <c r="AP480" s="23">
        <v>94.195999999999998</v>
      </c>
      <c r="AQ480" s="23">
        <v>18.998000000000001</v>
      </c>
      <c r="AR480" s="23">
        <v>35.450000000000003</v>
      </c>
      <c r="AS480" s="23">
        <v>29.88</v>
      </c>
      <c r="AT480" s="23">
        <v>74.691999999999993</v>
      </c>
      <c r="AU480" s="23">
        <v>81.39</v>
      </c>
      <c r="AX480" s="54">
        <f t="shared" si="1390"/>
        <v>0</v>
      </c>
      <c r="AY480" s="54">
        <f t="shared" si="1391"/>
        <v>0</v>
      </c>
      <c r="AZ480" s="54">
        <f t="shared" si="1392"/>
        <v>0</v>
      </c>
      <c r="BA480" s="54">
        <f t="shared" si="1393"/>
        <v>0</v>
      </c>
      <c r="BB480" s="54">
        <f t="shared" si="1394"/>
        <v>0</v>
      </c>
      <c r="BC480" s="54">
        <f t="shared" si="1395"/>
        <v>0</v>
      </c>
      <c r="BD480" s="54">
        <f t="shared" si="1396"/>
        <v>0</v>
      </c>
      <c r="BE480" s="54">
        <f t="shared" si="1397"/>
        <v>0</v>
      </c>
      <c r="BF480" s="54">
        <f t="shared" si="1398"/>
        <v>0</v>
      </c>
      <c r="BG480" s="54">
        <f t="shared" si="1399"/>
        <v>0</v>
      </c>
      <c r="BH480" s="54">
        <f t="shared" si="1400"/>
        <v>0</v>
      </c>
      <c r="BI480" s="54">
        <f t="shared" si="1401"/>
        <v>0</v>
      </c>
      <c r="BJ480" s="54">
        <f t="shared" si="1402"/>
        <v>0</v>
      </c>
      <c r="BK480" s="54">
        <f t="shared" si="1403"/>
        <v>0</v>
      </c>
      <c r="BL480" s="54">
        <f t="shared" si="1404"/>
        <v>0</v>
      </c>
      <c r="BM480" s="42"/>
      <c r="BO480" s="54">
        <f>'Norm-coeff'!$C$2+$AX480*'Norm-coeff'!$D$2+$AY480*'Norm-coeff'!$E$2+$AZ480*'Norm-coeff'!$F$2+$BA480*'Norm-coeff'!$G$2+$BB480*'Norm-coeff'!$H$2+$BC480*'Norm-coeff'!$I$2+$BD480*'Norm-coeff'!$J$2+$BE480*'Norm-coeff'!$K$2+$BF480*'Norm-coeff'!$L$2+$BG480*'Norm-coeff'!$M$2+$BH480*'Norm-coeff'!$N$2+$BI480*'Norm-coeff'!$O$2</f>
        <v>5.4045421474420303</v>
      </c>
      <c r="BP480" s="54">
        <f>'Norm-coeff'!$C$3+$AX480*'Norm-coeff'!$D$3+$AY480*'Norm-coeff'!$E$3+$AZ480*'Norm-coeff'!$F$3+$BA480*'Norm-coeff'!$G$3+$BB480*'Norm-coeff'!$H$3+$BC480*'Norm-coeff'!$I$3+$BD480*'Norm-coeff'!$J$3+$BE480*'Norm-coeff'!$K$3+$BF480*'Norm-coeff'!$L$3+$BG480*'Norm-coeff'!$M$3+$BH480*'Norm-coeff'!$N$3+$BI480*'Norm-coeff'!$O$3</f>
        <v>3.15319116612705</v>
      </c>
      <c r="BQ480" s="54">
        <f>'Norm-coeff'!$C$4+$AX480*'Norm-coeff'!$D$4+$AY480*'Norm-coeff'!$E$4+$AZ480*'Norm-coeff'!$F$4+$BA480*'Norm-coeff'!$G$4+$BB480*'Norm-coeff'!$H$4+$BC480*'Norm-coeff'!$I$4+$BD480*'Norm-coeff'!$J$4+$BE480*'Norm-coeff'!$K$4+$BF480*'Norm-coeff'!$L$4+$BG480*'Norm-coeff'!$M$4+$BH480*'Norm-coeff'!$N$4+$BI480*'Norm-coeff'!$O$4</f>
        <v>1.42115649462768</v>
      </c>
      <c r="BR480" s="54">
        <f>'Norm-coeff'!$C$5+$AX480*'Norm-coeff'!$D$5+$AY480*'Norm-coeff'!$E$5+$AZ480*'Norm-coeff'!$F$5+$BA480*'Norm-coeff'!$G$5+$BB480*'Norm-coeff'!$H$5+$BC480*'Norm-coeff'!$I$5+$BD480*'Norm-coeff'!$J$5+$BE480*'Norm-coeff'!$K$5+$BF480*'Norm-coeff'!$L$5+$BG480*'Norm-coeff'!$M$5+$BH480*'Norm-coeff'!$N$5+$BI480*'Norm-coeff'!$O$5</f>
        <v>1.0553329241296201</v>
      </c>
      <c r="BS480" s="54">
        <f>'Norm-coeff'!$C$6+$AX480*'Norm-coeff'!$D$6+$AY480*'Norm-coeff'!$E$6+$AZ480*'Norm-coeff'!$F$6+$BA480*'Norm-coeff'!$G$6+$BB480*'Norm-coeff'!$H$6+$BC480*'Norm-coeff'!$I$6+$BD480*'Norm-coeff'!$J$6+$BE480*'Norm-coeff'!$K$6+$BF480*'Norm-coeff'!$L$6+$BG480*'Norm-coeff'!$M$6+$BH480*'Norm-coeff'!$N$6+$BI480*'Norm-coeff'!$O$6</f>
        <v>-1.48700885495103E-2</v>
      </c>
      <c r="BT480" s="54">
        <f>'Norm-coeff'!$C$7+$AX480*'Norm-coeff'!$D$7+$AY480*'Norm-coeff'!$E$7+$AZ480*'Norm-coeff'!$F$7+$BA480*'Norm-coeff'!$G$7+$BB480*'Norm-coeff'!$H$7+$BC480*'Norm-coeff'!$I$7+$BD480*'Norm-coeff'!$J$7+$BE480*'Norm-coeff'!$K$7+$BF480*'Norm-coeff'!$L$7+$BG480*'Norm-coeff'!$M$7+$BH480*'Norm-coeff'!$N$7+$BI480*'Norm-coeff'!$O$7</f>
        <v>2.0907583608832998</v>
      </c>
      <c r="BU480" s="54">
        <f>'Norm-coeff'!$C$8+$AX480*'Norm-coeff'!$D$8+$AY480*'Norm-coeff'!$E$8+$AZ480*'Norm-coeff'!$F$8+$BA480*'Norm-coeff'!$G$8+$BB480*'Norm-coeff'!$H$8+$BC480*'Norm-coeff'!$I$8+$BD480*'Norm-coeff'!$J$8+$BE480*'Norm-coeff'!$K$8+$BF480*'Norm-coeff'!$L$8+$BG480*'Norm-coeff'!$M$8+$BH480*'Norm-coeff'!$N$8+$BI480*'Norm-coeff'!$O$8</f>
        <v>0.65894159836244504</v>
      </c>
      <c r="BV480" s="54">
        <f>'Norm-coeff'!$C$9+$AX480*'Norm-coeff'!$D$9+$AY480*'Norm-coeff'!$E$9+$AZ480*'Norm-coeff'!$F$9+$BA480*'Norm-coeff'!$G$9+$BB480*'Norm-coeff'!$H$9+$BC480*'Norm-coeff'!$I$9+$BD480*'Norm-coeff'!$J$9+$BE480*'Norm-coeff'!$K$9+$BF480*'Norm-coeff'!$L$9+$BG480*'Norm-coeff'!$M$9+$BH480*'Norm-coeff'!$N$9+$BI480*'Norm-coeff'!$O$9</f>
        <v>1.48961085014701</v>
      </c>
      <c r="BW480" s="54">
        <f>'Norm-coeff'!$C$10+$AX480*'Norm-coeff'!$D$10+$AY480*'Norm-coeff'!$E$10+$AZ480*'Norm-coeff'!$F$10+$BA480*'Norm-coeff'!$G$10+$BB480*'Norm-coeff'!$H$10+$BC480*'Norm-coeff'!$I$10+$BD480*'Norm-coeff'!$J$10+$BE480*'Norm-coeff'!$K$10+$BF480*'Norm-coeff'!$L$10+$BG480*'Norm-coeff'!$M$10+$BH480*'Norm-coeff'!$N$10+$BI480*'Norm-coeff'!$O$10</f>
        <v>1.42058735749591</v>
      </c>
      <c r="BX480" s="54">
        <f>'Norm-coeff'!$C$11+$AX480*'Norm-coeff'!$D$11+$AY480*'Norm-coeff'!$E$11+$AZ480*'Norm-coeff'!$F$11+$BA480*'Norm-coeff'!$G$11+$BB480*'Norm-coeff'!$H$11+$BC480*'Norm-coeff'!$I$11+$BD480*'Norm-coeff'!$J$11+$BE480*'Norm-coeff'!$K$11+$BF480*'Norm-coeff'!$L$11+$BG480*'Norm-coeff'!$M$11+$BH480*'Norm-coeff'!$N$11+$BI480*'Norm-coeff'!$O$11</f>
        <v>0.221233014421479</v>
      </c>
      <c r="BY480" s="54">
        <f>'Norm-coeff'!$C$12+$AX480*'Norm-coeff'!$D$12+$AY480*'Norm-coeff'!$E$12+$AZ480*'Norm-coeff'!$F$12+$BA480*'Norm-coeff'!$G$12+$BB480*'Norm-coeff'!$H$12+$BC480*'Norm-coeff'!$I$12+$BD480*'Norm-coeff'!$J$12+$BE480*'Norm-coeff'!$K$12+$BF480*'Norm-coeff'!$L$12+$BG480*'Norm-coeff'!$M$12+$BH480*'Norm-coeff'!$N$12+$BI480*'Norm-coeff'!$O$12</f>
        <v>0.283527502056037</v>
      </c>
      <c r="BZ480" s="54">
        <f>'Norm-coeff'!$C$13+$AX480*'Norm-coeff'!$D$13+$AY480*'Norm-coeff'!$E$13+$AZ480*'Norm-coeff'!$F$13+$BA480*'Norm-coeff'!$G$13+$BB480*'Norm-coeff'!$H$13+$BC480*'Norm-coeff'!$I$13+$BD480*'Norm-coeff'!$J$13+$BE480*'Norm-coeff'!$K$13+$BF480*'Norm-coeff'!$L$13+$BG480*'Norm-coeff'!$M$13+$BH480*'Norm-coeff'!$N$13+$BI480*'Norm-coeff'!$O$13</f>
        <v>-4.1864930554451202E-2</v>
      </c>
      <c r="CA480" s="54">
        <f>'Norm-coeff'!$C$14+$AX480*'Norm-coeff'!$D$14+$AY480*'Norm-coeff'!$E$14+$AZ480*'Norm-coeff'!$F$14+$BA480*'Norm-coeff'!$G$14+$BB480*'Norm-coeff'!$H$14+$BC480*'Norm-coeff'!$I$14+$BD480*'Norm-coeff'!$J$14+$BE480*'Norm-coeff'!$K$14+$BF480*'Norm-coeff'!$L$14+$BG480*'Norm-coeff'!$M$14+$BH480*'Norm-coeff'!$N$14+$BI480*'Norm-coeff'!$O$14</f>
        <v>4.2526983164477103</v>
      </c>
      <c r="CC480" s="54">
        <f t="shared" si="1529"/>
        <v>0</v>
      </c>
      <c r="CG480" s="54">
        <f t="shared" si="1405"/>
        <v>0</v>
      </c>
      <c r="CH480" s="54">
        <f t="shared" si="1383"/>
        <v>0</v>
      </c>
      <c r="CI480" s="54">
        <f t="shared" si="1406"/>
        <v>0</v>
      </c>
      <c r="CJ480" s="56">
        <f t="shared" si="1407"/>
        <v>0</v>
      </c>
      <c r="CK480" s="54">
        <f t="shared" si="1408"/>
        <v>0</v>
      </c>
      <c r="CL480" s="54">
        <f t="shared" si="1409"/>
        <v>0</v>
      </c>
      <c r="CM480" s="54">
        <f t="shared" si="1410"/>
        <v>0</v>
      </c>
      <c r="CN480" s="54">
        <f t="shared" si="1411"/>
        <v>0</v>
      </c>
      <c r="CO480" s="54">
        <f t="shared" si="1412"/>
        <v>0</v>
      </c>
      <c r="CP480" s="54">
        <f t="shared" si="1413"/>
        <v>0</v>
      </c>
      <c r="CQ480" s="54">
        <f t="shared" si="1414"/>
        <v>0</v>
      </c>
      <c r="CR480" s="54">
        <f t="shared" si="1415"/>
        <v>0</v>
      </c>
      <c r="CS480" s="54">
        <f t="shared" si="1416"/>
        <v>0</v>
      </c>
      <c r="CU480" s="54">
        <f t="shared" si="1417"/>
        <v>0</v>
      </c>
      <c r="CV480" s="54">
        <f t="shared" si="1418"/>
        <v>0</v>
      </c>
      <c r="CW480" s="54">
        <f t="shared" si="1419"/>
        <v>0</v>
      </c>
      <c r="CX480" s="54">
        <f t="shared" si="1420"/>
        <v>0</v>
      </c>
      <c r="CZ480" s="54">
        <f t="shared" si="1421"/>
        <v>0</v>
      </c>
      <c r="DA480" s="54">
        <f t="shared" si="1422"/>
        <v>0</v>
      </c>
      <c r="DB480" s="54">
        <f t="shared" si="1423"/>
        <v>0</v>
      </c>
      <c r="DC480" s="54">
        <f t="shared" si="1424"/>
        <v>0</v>
      </c>
      <c r="DD480" s="54">
        <f t="shared" si="1425"/>
        <v>0</v>
      </c>
      <c r="DE480" s="54">
        <f t="shared" si="1426"/>
        <v>0</v>
      </c>
      <c r="DF480" s="54">
        <f t="shared" si="1427"/>
        <v>0</v>
      </c>
      <c r="DG480" s="54">
        <f t="shared" si="1428"/>
        <v>2</v>
      </c>
      <c r="DH480" s="71">
        <f t="shared" si="1429"/>
        <v>0</v>
      </c>
      <c r="DI480" s="71">
        <f t="shared" si="1430"/>
        <v>0</v>
      </c>
      <c r="DJ480" s="54">
        <f t="shared" si="1431"/>
        <v>0</v>
      </c>
      <c r="DK480" s="54">
        <f t="shared" si="1432"/>
        <v>2</v>
      </c>
      <c r="DL480" s="4">
        <f t="shared" si="1357"/>
        <v>0</v>
      </c>
      <c r="DM480" s="3">
        <f t="shared" si="1433"/>
        <v>0</v>
      </c>
      <c r="DN480" s="3">
        <f t="shared" si="1434"/>
        <v>0</v>
      </c>
      <c r="DO480" s="4" t="e">
        <f t="shared" si="1435"/>
        <v>#DIV/0!</v>
      </c>
      <c r="DP480" s="57"/>
      <c r="DQ480" s="57"/>
      <c r="DR480" s="56">
        <f t="shared" si="1358"/>
        <v>2</v>
      </c>
      <c r="DS480" s="56">
        <f t="shared" si="1359"/>
        <v>0</v>
      </c>
      <c r="DT480" s="38">
        <f t="shared" si="1360"/>
        <v>0</v>
      </c>
      <c r="DU480" s="38">
        <f t="shared" si="1436"/>
        <v>2</v>
      </c>
      <c r="DV480" s="38">
        <f t="shared" si="1361"/>
        <v>0</v>
      </c>
      <c r="DW480" s="39">
        <f t="shared" si="1362"/>
        <v>0</v>
      </c>
      <c r="DX480" s="39">
        <f t="shared" si="1363"/>
        <v>0</v>
      </c>
      <c r="DY480" s="39">
        <f t="shared" si="1364"/>
        <v>0</v>
      </c>
      <c r="DZ480" s="39">
        <f t="shared" si="1365"/>
        <v>0</v>
      </c>
      <c r="EA480" s="39">
        <f t="shared" si="1366"/>
        <v>0</v>
      </c>
      <c r="EB480" s="37" t="e">
        <f t="shared" si="1437"/>
        <v>#DIV/0!</v>
      </c>
      <c r="EC480" s="37" t="e">
        <f t="shared" si="1438"/>
        <v>#DIV/0!</v>
      </c>
      <c r="ED480" s="37" t="e">
        <f t="shared" si="1439"/>
        <v>#DIV/0!</v>
      </c>
      <c r="EE480" s="37" t="e">
        <f t="shared" si="1440"/>
        <v>#DIV/0!</v>
      </c>
      <c r="EF480" s="39" t="e">
        <f t="shared" si="1441"/>
        <v>#DIV/0!</v>
      </c>
      <c r="EG480" s="37" t="e">
        <f t="shared" si="1442"/>
        <v>#DIV/0!</v>
      </c>
      <c r="EH480" s="37" t="e">
        <f t="shared" si="1443"/>
        <v>#DIV/0!</v>
      </c>
      <c r="EI480" s="11" t="b">
        <f t="shared" si="1444"/>
        <v>1</v>
      </c>
      <c r="EJ480" s="11" t="b">
        <f t="shared" si="1445"/>
        <v>0</v>
      </c>
      <c r="EK480" s="39" t="e">
        <f t="shared" si="1446"/>
        <v>#DIV/0!</v>
      </c>
      <c r="EL480" s="39" t="e">
        <f t="shared" si="1447"/>
        <v>#DIV/0!</v>
      </c>
      <c r="EM480" s="39" t="e">
        <f t="shared" si="1448"/>
        <v>#DIV/0!</v>
      </c>
      <c r="EN480" s="39" t="e">
        <f t="shared" si="1449"/>
        <v>#DIV/0!</v>
      </c>
      <c r="EO480" s="39" t="e">
        <f t="shared" si="1450"/>
        <v>#DIV/0!</v>
      </c>
      <c r="EP480" s="39" t="e">
        <f t="shared" si="1451"/>
        <v>#DIV/0!</v>
      </c>
      <c r="EQ480" s="39" t="e">
        <f t="shared" si="1452"/>
        <v>#DIV/0!</v>
      </c>
      <c r="ER480" s="39" t="e">
        <f t="shared" si="1453"/>
        <v>#DIV/0!</v>
      </c>
      <c r="ES480" s="58" t="str">
        <f t="shared" si="1454"/>
        <v>(OH,F,Cl)-dominate amphibole</v>
      </c>
      <c r="ET480" s="58" t="e">
        <f t="shared" si="1455"/>
        <v>#N/A</v>
      </c>
      <c r="EU480" s="56">
        <f t="shared" si="1367"/>
        <v>0</v>
      </c>
      <c r="EV480" s="56">
        <f t="shared" si="1368"/>
        <v>0</v>
      </c>
      <c r="EW480" s="56">
        <f t="shared" si="1369"/>
        <v>0</v>
      </c>
      <c r="EX480" s="56">
        <f t="shared" si="1370"/>
        <v>0</v>
      </c>
      <c r="EY480" s="56">
        <f t="shared" si="1371"/>
        <v>0</v>
      </c>
      <c r="EZ480" s="56">
        <f t="shared" si="1372"/>
        <v>0</v>
      </c>
      <c r="FA480" s="39">
        <f t="shared" si="1373"/>
        <v>0</v>
      </c>
      <c r="FB480" s="39">
        <f t="shared" si="1374"/>
        <v>0</v>
      </c>
      <c r="FC480" s="54">
        <f t="shared" si="1375"/>
        <v>0</v>
      </c>
      <c r="FD480" s="54">
        <f t="shared" si="1376"/>
        <v>0</v>
      </c>
      <c r="FE480" s="39">
        <f t="shared" si="1377"/>
        <v>0</v>
      </c>
      <c r="FF480" s="54">
        <f t="shared" si="1378"/>
        <v>0</v>
      </c>
      <c r="FG480" s="39">
        <f t="shared" si="1379"/>
        <v>0</v>
      </c>
      <c r="FH480" s="39">
        <f t="shared" si="1456"/>
        <v>0</v>
      </c>
      <c r="FI480" s="39">
        <f t="shared" si="1457"/>
        <v>0</v>
      </c>
      <c r="FJ480" s="39">
        <f t="shared" si="1458"/>
        <v>0</v>
      </c>
      <c r="FK480" s="39" t="e">
        <f t="shared" si="1459"/>
        <v>#DIV/0!</v>
      </c>
      <c r="FL480" s="39" t="e">
        <f t="shared" si="1460"/>
        <v>#DIV/0!</v>
      </c>
      <c r="FM480" s="39" t="e">
        <f t="shared" si="1461"/>
        <v>#DIV/0!</v>
      </c>
      <c r="FN480" s="39">
        <f t="shared" si="1462"/>
        <v>1</v>
      </c>
      <c r="FO480" s="39">
        <f t="shared" si="1380"/>
        <v>0</v>
      </c>
      <c r="FP480" s="39">
        <f t="shared" si="1381"/>
        <v>0</v>
      </c>
      <c r="FQ480" s="39">
        <f t="shared" si="1382"/>
        <v>0</v>
      </c>
      <c r="FR480" s="39">
        <f t="shared" si="1463"/>
        <v>0</v>
      </c>
      <c r="FS480" s="39">
        <f t="shared" si="1464"/>
        <v>0</v>
      </c>
      <c r="FU480" s="39" t="e">
        <f t="shared" si="1465"/>
        <v>#DIV/0!</v>
      </c>
      <c r="FV480" s="39" t="e">
        <f t="shared" si="1466"/>
        <v>#DIV/0!</v>
      </c>
      <c r="FW480" s="39" t="e">
        <f t="shared" si="1467"/>
        <v>#DIV/0!</v>
      </c>
      <c r="FY480" s="39" t="e">
        <f t="shared" si="1468"/>
        <v>#DIV/0!</v>
      </c>
      <c r="FZ480" s="39" t="e">
        <f t="shared" si="1469"/>
        <v>#DIV/0!</v>
      </c>
      <c r="GA480" s="39" t="e">
        <f t="shared" si="1470"/>
        <v>#DIV/0!</v>
      </c>
      <c r="GB480" s="39" t="e">
        <f t="shared" si="1471"/>
        <v>#DIV/0!</v>
      </c>
      <c r="GC480" s="39" t="e">
        <f t="shared" si="1472"/>
        <v>#DIV/0!</v>
      </c>
      <c r="GD480" s="39" t="e">
        <f t="shared" si="1473"/>
        <v>#DIV/0!</v>
      </c>
      <c r="GE480" s="39" t="e">
        <f t="shared" si="1474"/>
        <v>#DIV/0!</v>
      </c>
      <c r="GF480" s="39" t="e">
        <f t="shared" si="1475"/>
        <v>#DIV/0!</v>
      </c>
      <c r="GG480" s="39" t="e">
        <f t="shared" si="1476"/>
        <v>#DIV/0!</v>
      </c>
      <c r="GH480" s="39" t="e">
        <f t="shared" si="1477"/>
        <v>#DIV/0!</v>
      </c>
      <c r="GI480" s="39"/>
      <c r="GJ480" s="39" t="e">
        <f t="shared" si="1478"/>
        <v>#DIV/0!</v>
      </c>
      <c r="GK480" s="39" t="e">
        <f t="shared" si="1479"/>
        <v>#DIV/0!</v>
      </c>
      <c r="GL480" s="39" t="e">
        <f t="shared" si="1480"/>
        <v>#DIV/0!</v>
      </c>
      <c r="GM480" s="39" t="e">
        <f t="shared" si="1481"/>
        <v>#DIV/0!</v>
      </c>
      <c r="GN480" s="39" t="e">
        <f t="shared" si="1482"/>
        <v>#DIV/0!</v>
      </c>
      <c r="GO480" s="57"/>
      <c r="GP480" s="57" t="e">
        <f t="shared" si="1483"/>
        <v>#DIV/0!</v>
      </c>
      <c r="GQ480" s="59" t="e">
        <f t="shared" si="1484"/>
        <v>#DIV/0!</v>
      </c>
      <c r="GR480" s="41" t="e">
        <f t="shared" si="1485"/>
        <v>#DIV/0!</v>
      </c>
      <c r="GS480" s="57" t="e">
        <f t="shared" si="1486"/>
        <v>#DIV/0!</v>
      </c>
      <c r="GT480" s="57" t="e">
        <f t="shared" si="1487"/>
        <v>#DIV/0!</v>
      </c>
      <c r="GU480" s="57" t="e">
        <f t="shared" si="1488"/>
        <v>#DIV/0!</v>
      </c>
      <c r="GV480" s="57"/>
      <c r="GW480" s="42" t="e">
        <f t="shared" si="1489"/>
        <v>#DIV/0!</v>
      </c>
      <c r="GX480" s="42" t="e">
        <f t="shared" si="1490"/>
        <v>#DIV/0!</v>
      </c>
      <c r="GY480" s="42" t="e">
        <f t="shared" si="1491"/>
        <v>#DIV/0!</v>
      </c>
      <c r="GZ480" s="57"/>
      <c r="HA480" s="2" t="e">
        <f t="shared" si="1492"/>
        <v>#DIV/0!</v>
      </c>
      <c r="HB480" s="2" t="e">
        <f t="shared" si="1493"/>
        <v>#DIV/0!</v>
      </c>
      <c r="HC480" s="2" t="e">
        <f t="shared" si="1494"/>
        <v>#DIV/0!</v>
      </c>
      <c r="HD480" s="2" t="e">
        <f t="shared" si="1495"/>
        <v>#DIV/0!</v>
      </c>
      <c r="HE480" s="2" t="e">
        <f t="shared" si="1496"/>
        <v>#DIV/0!</v>
      </c>
      <c r="HF480" s="2" t="e">
        <f t="shared" si="1497"/>
        <v>#DIV/0!</v>
      </c>
      <c r="HG480" s="2" t="e">
        <f t="shared" si="1498"/>
        <v>#DIV/0!</v>
      </c>
      <c r="HH480" s="2" t="e">
        <f t="shared" si="1499"/>
        <v>#DIV/0!</v>
      </c>
      <c r="HI480" s="2" t="e">
        <f t="shared" si="1500"/>
        <v>#DIV/0!</v>
      </c>
      <c r="HJ480" s="11" t="e">
        <f t="shared" si="1501"/>
        <v>#DIV/0!</v>
      </c>
      <c r="HK480" s="60" t="e">
        <f t="shared" si="1502"/>
        <v>#DIV/0!</v>
      </c>
      <c r="HL480" s="57"/>
      <c r="HM480" s="57" t="e">
        <f t="shared" si="1503"/>
        <v>#DIV/0!</v>
      </c>
      <c r="HN480" s="57" t="e">
        <f t="shared" si="1504"/>
        <v>#DIV/0!</v>
      </c>
      <c r="HO480" s="57" t="e">
        <f t="shared" si="1505"/>
        <v>#DIV/0!</v>
      </c>
      <c r="HP480" s="57" t="e">
        <f t="shared" si="1506"/>
        <v>#DIV/0!</v>
      </c>
      <c r="HQ480" s="57" t="e">
        <f t="shared" si="1507"/>
        <v>#DIV/0!</v>
      </c>
      <c r="HR480" s="57"/>
      <c r="HS480" s="57" t="e">
        <f t="shared" si="1508"/>
        <v>#DIV/0!</v>
      </c>
      <c r="HT480" s="57" t="e">
        <f t="shared" si="1509"/>
        <v>#DIV/0!</v>
      </c>
      <c r="HU480" s="57" t="e">
        <f t="shared" si="1510"/>
        <v>#DIV/0!</v>
      </c>
      <c r="HV480" s="57" t="e">
        <f t="shared" si="1511"/>
        <v>#DIV/0!</v>
      </c>
      <c r="HW480" s="57" t="e">
        <f t="shared" si="1512"/>
        <v>#DIV/0!</v>
      </c>
      <c r="HX480" s="57"/>
      <c r="HY480" s="57" t="e">
        <f t="shared" si="1513"/>
        <v>#DIV/0!</v>
      </c>
      <c r="HZ480" s="57" t="e">
        <f t="shared" si="1514"/>
        <v>#DIV/0!</v>
      </c>
      <c r="IA480" s="57"/>
      <c r="IB480" s="61">
        <f t="shared" si="1515"/>
        <v>0</v>
      </c>
      <c r="IC480" s="57" t="str">
        <f t="shared" si="1516"/>
        <v/>
      </c>
      <c r="ID480" s="42"/>
      <c r="IE480" s="2" t="str">
        <f t="shared" si="1517"/>
        <v/>
      </c>
      <c r="IF480" s="60" t="e">
        <f t="shared" si="1518"/>
        <v>#DIV/0!</v>
      </c>
      <c r="IG480" s="60" t="str">
        <f t="shared" si="1519"/>
        <v/>
      </c>
      <c r="IH480" s="60" t="str">
        <f t="shared" si="1520"/>
        <v>zinco-</v>
      </c>
      <c r="II480" s="60" t="str">
        <f t="shared" si="1521"/>
        <v>mangano-</v>
      </c>
      <c r="IJ480" s="60" t="e">
        <f t="shared" si="1522"/>
        <v>#DIV/0!</v>
      </c>
      <c r="IK480" s="60" t="e">
        <f t="shared" si="1523"/>
        <v>#DIV/0!</v>
      </c>
      <c r="IL480" s="60" t="e">
        <f t="shared" si="1524"/>
        <v>#DIV/0!</v>
      </c>
      <c r="IM480" s="60" t="e">
        <f t="shared" si="1525"/>
        <v>#DIV/0!</v>
      </c>
      <c r="IN480" s="60" t="str">
        <f t="shared" si="1526"/>
        <v/>
      </c>
      <c r="IO480" s="60" t="str">
        <f t="shared" si="1527"/>
        <v/>
      </c>
      <c r="IP480" s="57"/>
      <c r="IQ480" s="57" t="str">
        <f t="shared" si="1528"/>
        <v>ERROR!!</v>
      </c>
    </row>
    <row r="481" spans="24:251">
      <c r="X481" s="29">
        <f t="shared" si="1384"/>
        <v>0</v>
      </c>
      <c r="Y481" s="29">
        <f t="shared" si="1385"/>
        <v>0</v>
      </c>
      <c r="Z481" s="29" t="e">
        <f t="shared" si="1386"/>
        <v>#DIV/0!</v>
      </c>
      <c r="AA481" s="29" t="e">
        <f t="shared" si="1387"/>
        <v>#DIV/0!</v>
      </c>
      <c r="AB481" s="29" t="e">
        <f t="shared" si="1388"/>
        <v>#DIV/0!</v>
      </c>
      <c r="AC481" s="29" t="e">
        <f t="shared" si="1389"/>
        <v>#DIV/0!</v>
      </c>
      <c r="AF481" s="23">
        <v>60.084299999999999</v>
      </c>
      <c r="AG481" s="23">
        <v>79.878799999999998</v>
      </c>
      <c r="AH481" s="23">
        <v>101.96120000000001</v>
      </c>
      <c r="AI481" s="23">
        <v>151.99039999999999</v>
      </c>
      <c r="AJ481" s="23">
        <v>159.69</v>
      </c>
      <c r="AK481" s="23">
        <v>71.846400000000003</v>
      </c>
      <c r="AL481" s="23">
        <v>70.9375</v>
      </c>
      <c r="AM481" s="23">
        <v>40.304400000000001</v>
      </c>
      <c r="AN481" s="23">
        <v>56.077399999999997</v>
      </c>
      <c r="AO481" s="23">
        <v>61.978999999999999</v>
      </c>
      <c r="AP481" s="23">
        <v>94.195999999999998</v>
      </c>
      <c r="AQ481" s="23">
        <v>18.998000000000001</v>
      </c>
      <c r="AR481" s="23">
        <v>35.450000000000003</v>
      </c>
      <c r="AS481" s="23">
        <v>29.88</v>
      </c>
      <c r="AT481" s="23">
        <v>74.691999999999993</v>
      </c>
      <c r="AU481" s="23">
        <v>81.39</v>
      </c>
      <c r="AX481" s="54">
        <f t="shared" si="1390"/>
        <v>0</v>
      </c>
      <c r="AY481" s="54">
        <f t="shared" si="1391"/>
        <v>0</v>
      </c>
      <c r="AZ481" s="54">
        <f t="shared" si="1392"/>
        <v>0</v>
      </c>
      <c r="BA481" s="54">
        <f t="shared" si="1393"/>
        <v>0</v>
      </c>
      <c r="BB481" s="54">
        <f t="shared" si="1394"/>
        <v>0</v>
      </c>
      <c r="BC481" s="54">
        <f t="shared" si="1395"/>
        <v>0</v>
      </c>
      <c r="BD481" s="54">
        <f t="shared" si="1396"/>
        <v>0</v>
      </c>
      <c r="BE481" s="54">
        <f t="shared" si="1397"/>
        <v>0</v>
      </c>
      <c r="BF481" s="54">
        <f t="shared" si="1398"/>
        <v>0</v>
      </c>
      <c r="BG481" s="54">
        <f t="shared" si="1399"/>
        <v>0</v>
      </c>
      <c r="BH481" s="54">
        <f t="shared" si="1400"/>
        <v>0</v>
      </c>
      <c r="BI481" s="54">
        <f t="shared" si="1401"/>
        <v>0</v>
      </c>
      <c r="BJ481" s="54">
        <f t="shared" si="1402"/>
        <v>0</v>
      </c>
      <c r="BK481" s="54">
        <f t="shared" si="1403"/>
        <v>0</v>
      </c>
      <c r="BL481" s="54">
        <f t="shared" si="1404"/>
        <v>0</v>
      </c>
      <c r="BM481" s="42"/>
      <c r="BO481" s="54">
        <f>'Norm-coeff'!$C$2+$AX481*'Norm-coeff'!$D$2+$AY481*'Norm-coeff'!$E$2+$AZ481*'Norm-coeff'!$F$2+$BA481*'Norm-coeff'!$G$2+$BB481*'Norm-coeff'!$H$2+$BC481*'Norm-coeff'!$I$2+$BD481*'Norm-coeff'!$J$2+$BE481*'Norm-coeff'!$K$2+$BF481*'Norm-coeff'!$L$2+$BG481*'Norm-coeff'!$M$2+$BH481*'Norm-coeff'!$N$2+$BI481*'Norm-coeff'!$O$2</f>
        <v>5.4045421474420303</v>
      </c>
      <c r="BP481" s="54">
        <f>'Norm-coeff'!$C$3+$AX481*'Norm-coeff'!$D$3+$AY481*'Norm-coeff'!$E$3+$AZ481*'Norm-coeff'!$F$3+$BA481*'Norm-coeff'!$G$3+$BB481*'Norm-coeff'!$H$3+$BC481*'Norm-coeff'!$I$3+$BD481*'Norm-coeff'!$J$3+$BE481*'Norm-coeff'!$K$3+$BF481*'Norm-coeff'!$L$3+$BG481*'Norm-coeff'!$M$3+$BH481*'Norm-coeff'!$N$3+$BI481*'Norm-coeff'!$O$3</f>
        <v>3.15319116612705</v>
      </c>
      <c r="BQ481" s="54">
        <f>'Norm-coeff'!$C$4+$AX481*'Norm-coeff'!$D$4+$AY481*'Norm-coeff'!$E$4+$AZ481*'Norm-coeff'!$F$4+$BA481*'Norm-coeff'!$G$4+$BB481*'Norm-coeff'!$H$4+$BC481*'Norm-coeff'!$I$4+$BD481*'Norm-coeff'!$J$4+$BE481*'Norm-coeff'!$K$4+$BF481*'Norm-coeff'!$L$4+$BG481*'Norm-coeff'!$M$4+$BH481*'Norm-coeff'!$N$4+$BI481*'Norm-coeff'!$O$4</f>
        <v>1.42115649462768</v>
      </c>
      <c r="BR481" s="54">
        <f>'Norm-coeff'!$C$5+$AX481*'Norm-coeff'!$D$5+$AY481*'Norm-coeff'!$E$5+$AZ481*'Norm-coeff'!$F$5+$BA481*'Norm-coeff'!$G$5+$BB481*'Norm-coeff'!$H$5+$BC481*'Norm-coeff'!$I$5+$BD481*'Norm-coeff'!$J$5+$BE481*'Norm-coeff'!$K$5+$BF481*'Norm-coeff'!$L$5+$BG481*'Norm-coeff'!$M$5+$BH481*'Norm-coeff'!$N$5+$BI481*'Norm-coeff'!$O$5</f>
        <v>1.0553329241296201</v>
      </c>
      <c r="BS481" s="54">
        <f>'Norm-coeff'!$C$6+$AX481*'Norm-coeff'!$D$6+$AY481*'Norm-coeff'!$E$6+$AZ481*'Norm-coeff'!$F$6+$BA481*'Norm-coeff'!$G$6+$BB481*'Norm-coeff'!$H$6+$BC481*'Norm-coeff'!$I$6+$BD481*'Norm-coeff'!$J$6+$BE481*'Norm-coeff'!$K$6+$BF481*'Norm-coeff'!$L$6+$BG481*'Norm-coeff'!$M$6+$BH481*'Norm-coeff'!$N$6+$BI481*'Norm-coeff'!$O$6</f>
        <v>-1.48700885495103E-2</v>
      </c>
      <c r="BT481" s="54">
        <f>'Norm-coeff'!$C$7+$AX481*'Norm-coeff'!$D$7+$AY481*'Norm-coeff'!$E$7+$AZ481*'Norm-coeff'!$F$7+$BA481*'Norm-coeff'!$G$7+$BB481*'Norm-coeff'!$H$7+$BC481*'Norm-coeff'!$I$7+$BD481*'Norm-coeff'!$J$7+$BE481*'Norm-coeff'!$K$7+$BF481*'Norm-coeff'!$L$7+$BG481*'Norm-coeff'!$M$7+$BH481*'Norm-coeff'!$N$7+$BI481*'Norm-coeff'!$O$7</f>
        <v>2.0907583608832998</v>
      </c>
      <c r="BU481" s="54">
        <f>'Norm-coeff'!$C$8+$AX481*'Norm-coeff'!$D$8+$AY481*'Norm-coeff'!$E$8+$AZ481*'Norm-coeff'!$F$8+$BA481*'Norm-coeff'!$G$8+$BB481*'Norm-coeff'!$H$8+$BC481*'Norm-coeff'!$I$8+$BD481*'Norm-coeff'!$J$8+$BE481*'Norm-coeff'!$K$8+$BF481*'Norm-coeff'!$L$8+$BG481*'Norm-coeff'!$M$8+$BH481*'Norm-coeff'!$N$8+$BI481*'Norm-coeff'!$O$8</f>
        <v>0.65894159836244504</v>
      </c>
      <c r="BV481" s="54">
        <f>'Norm-coeff'!$C$9+$AX481*'Norm-coeff'!$D$9+$AY481*'Norm-coeff'!$E$9+$AZ481*'Norm-coeff'!$F$9+$BA481*'Norm-coeff'!$G$9+$BB481*'Norm-coeff'!$H$9+$BC481*'Norm-coeff'!$I$9+$BD481*'Norm-coeff'!$J$9+$BE481*'Norm-coeff'!$K$9+$BF481*'Norm-coeff'!$L$9+$BG481*'Norm-coeff'!$M$9+$BH481*'Norm-coeff'!$N$9+$BI481*'Norm-coeff'!$O$9</f>
        <v>1.48961085014701</v>
      </c>
      <c r="BW481" s="54">
        <f>'Norm-coeff'!$C$10+$AX481*'Norm-coeff'!$D$10+$AY481*'Norm-coeff'!$E$10+$AZ481*'Norm-coeff'!$F$10+$BA481*'Norm-coeff'!$G$10+$BB481*'Norm-coeff'!$H$10+$BC481*'Norm-coeff'!$I$10+$BD481*'Norm-coeff'!$J$10+$BE481*'Norm-coeff'!$K$10+$BF481*'Norm-coeff'!$L$10+$BG481*'Norm-coeff'!$M$10+$BH481*'Norm-coeff'!$N$10+$BI481*'Norm-coeff'!$O$10</f>
        <v>1.42058735749591</v>
      </c>
      <c r="BX481" s="54">
        <f>'Norm-coeff'!$C$11+$AX481*'Norm-coeff'!$D$11+$AY481*'Norm-coeff'!$E$11+$AZ481*'Norm-coeff'!$F$11+$BA481*'Norm-coeff'!$G$11+$BB481*'Norm-coeff'!$H$11+$BC481*'Norm-coeff'!$I$11+$BD481*'Norm-coeff'!$J$11+$BE481*'Norm-coeff'!$K$11+$BF481*'Norm-coeff'!$L$11+$BG481*'Norm-coeff'!$M$11+$BH481*'Norm-coeff'!$N$11+$BI481*'Norm-coeff'!$O$11</f>
        <v>0.221233014421479</v>
      </c>
      <c r="BY481" s="54">
        <f>'Norm-coeff'!$C$12+$AX481*'Norm-coeff'!$D$12+$AY481*'Norm-coeff'!$E$12+$AZ481*'Norm-coeff'!$F$12+$BA481*'Norm-coeff'!$G$12+$BB481*'Norm-coeff'!$H$12+$BC481*'Norm-coeff'!$I$12+$BD481*'Norm-coeff'!$J$12+$BE481*'Norm-coeff'!$K$12+$BF481*'Norm-coeff'!$L$12+$BG481*'Norm-coeff'!$M$12+$BH481*'Norm-coeff'!$N$12+$BI481*'Norm-coeff'!$O$12</f>
        <v>0.283527502056037</v>
      </c>
      <c r="BZ481" s="54">
        <f>'Norm-coeff'!$C$13+$AX481*'Norm-coeff'!$D$13+$AY481*'Norm-coeff'!$E$13+$AZ481*'Norm-coeff'!$F$13+$BA481*'Norm-coeff'!$G$13+$BB481*'Norm-coeff'!$H$13+$BC481*'Norm-coeff'!$I$13+$BD481*'Norm-coeff'!$J$13+$BE481*'Norm-coeff'!$K$13+$BF481*'Norm-coeff'!$L$13+$BG481*'Norm-coeff'!$M$13+$BH481*'Norm-coeff'!$N$13+$BI481*'Norm-coeff'!$O$13</f>
        <v>-4.1864930554451202E-2</v>
      </c>
      <c r="CA481" s="54">
        <f>'Norm-coeff'!$C$14+$AX481*'Norm-coeff'!$D$14+$AY481*'Norm-coeff'!$E$14+$AZ481*'Norm-coeff'!$F$14+$BA481*'Norm-coeff'!$G$14+$BB481*'Norm-coeff'!$H$14+$BC481*'Norm-coeff'!$I$14+$BD481*'Norm-coeff'!$J$14+$BE481*'Norm-coeff'!$K$14+$BF481*'Norm-coeff'!$L$14+$BG481*'Norm-coeff'!$M$14+$BH481*'Norm-coeff'!$N$14+$BI481*'Norm-coeff'!$O$14</f>
        <v>4.2526983164477103</v>
      </c>
      <c r="CC481" s="54">
        <f t="shared" si="1529"/>
        <v>0</v>
      </c>
      <c r="CG481" s="54">
        <f t="shared" si="1405"/>
        <v>0</v>
      </c>
      <c r="CH481" s="54">
        <f t="shared" si="1383"/>
        <v>0</v>
      </c>
      <c r="CI481" s="54">
        <f t="shared" si="1406"/>
        <v>0</v>
      </c>
      <c r="CJ481" s="56">
        <f t="shared" si="1407"/>
        <v>0</v>
      </c>
      <c r="CK481" s="54">
        <f t="shared" si="1408"/>
        <v>0</v>
      </c>
      <c r="CL481" s="54">
        <f t="shared" si="1409"/>
        <v>0</v>
      </c>
      <c r="CM481" s="54">
        <f t="shared" si="1410"/>
        <v>0</v>
      </c>
      <c r="CN481" s="54">
        <f t="shared" si="1411"/>
        <v>0</v>
      </c>
      <c r="CO481" s="54">
        <f t="shared" si="1412"/>
        <v>0</v>
      </c>
      <c r="CP481" s="54">
        <f t="shared" si="1413"/>
        <v>0</v>
      </c>
      <c r="CQ481" s="54">
        <f t="shared" si="1414"/>
        <v>0</v>
      </c>
      <c r="CR481" s="54">
        <f t="shared" si="1415"/>
        <v>0</v>
      </c>
      <c r="CS481" s="54">
        <f t="shared" si="1416"/>
        <v>0</v>
      </c>
      <c r="CU481" s="54">
        <f t="shared" si="1417"/>
        <v>0</v>
      </c>
      <c r="CV481" s="54">
        <f t="shared" si="1418"/>
        <v>0</v>
      </c>
      <c r="CW481" s="54">
        <f t="shared" si="1419"/>
        <v>0</v>
      </c>
      <c r="CX481" s="54">
        <f t="shared" si="1420"/>
        <v>0</v>
      </c>
      <c r="CZ481" s="54">
        <f t="shared" si="1421"/>
        <v>0</v>
      </c>
      <c r="DA481" s="54">
        <f t="shared" si="1422"/>
        <v>0</v>
      </c>
      <c r="DB481" s="54">
        <f t="shared" si="1423"/>
        <v>0</v>
      </c>
      <c r="DC481" s="54">
        <f t="shared" si="1424"/>
        <v>0</v>
      </c>
      <c r="DD481" s="54">
        <f t="shared" si="1425"/>
        <v>0</v>
      </c>
      <c r="DE481" s="54">
        <f t="shared" si="1426"/>
        <v>0</v>
      </c>
      <c r="DF481" s="54">
        <f t="shared" si="1427"/>
        <v>0</v>
      </c>
      <c r="DG481" s="54">
        <f t="shared" si="1428"/>
        <v>2</v>
      </c>
      <c r="DH481" s="71">
        <f t="shared" si="1429"/>
        <v>0</v>
      </c>
      <c r="DI481" s="71">
        <f t="shared" si="1430"/>
        <v>0</v>
      </c>
      <c r="DJ481" s="54">
        <f t="shared" si="1431"/>
        <v>0</v>
      </c>
      <c r="DK481" s="54">
        <f t="shared" si="1432"/>
        <v>2</v>
      </c>
      <c r="DL481" s="4">
        <f t="shared" si="1357"/>
        <v>0</v>
      </c>
      <c r="DM481" s="3">
        <f t="shared" si="1433"/>
        <v>0</v>
      </c>
      <c r="DN481" s="3">
        <f t="shared" si="1434"/>
        <v>0</v>
      </c>
      <c r="DO481" s="4" t="e">
        <f t="shared" si="1435"/>
        <v>#DIV/0!</v>
      </c>
      <c r="DP481" s="57"/>
      <c r="DQ481" s="57"/>
      <c r="DR481" s="56">
        <f t="shared" si="1358"/>
        <v>2</v>
      </c>
      <c r="DS481" s="56">
        <f t="shared" si="1359"/>
        <v>0</v>
      </c>
      <c r="DT481" s="38">
        <f t="shared" si="1360"/>
        <v>0</v>
      </c>
      <c r="DU481" s="38">
        <f t="shared" si="1436"/>
        <v>2</v>
      </c>
      <c r="DV481" s="38">
        <f t="shared" si="1361"/>
        <v>0</v>
      </c>
      <c r="DW481" s="39">
        <f t="shared" si="1362"/>
        <v>0</v>
      </c>
      <c r="DX481" s="39">
        <f t="shared" si="1363"/>
        <v>0</v>
      </c>
      <c r="DY481" s="39">
        <f t="shared" si="1364"/>
        <v>0</v>
      </c>
      <c r="DZ481" s="39">
        <f t="shared" si="1365"/>
        <v>0</v>
      </c>
      <c r="EA481" s="39">
        <f t="shared" si="1366"/>
        <v>0</v>
      </c>
      <c r="EB481" s="37" t="e">
        <f t="shared" si="1437"/>
        <v>#DIV/0!</v>
      </c>
      <c r="EC481" s="37" t="e">
        <f t="shared" si="1438"/>
        <v>#DIV/0!</v>
      </c>
      <c r="ED481" s="37" t="e">
        <f t="shared" si="1439"/>
        <v>#DIV/0!</v>
      </c>
      <c r="EE481" s="37" t="e">
        <f t="shared" si="1440"/>
        <v>#DIV/0!</v>
      </c>
      <c r="EF481" s="39" t="e">
        <f t="shared" si="1441"/>
        <v>#DIV/0!</v>
      </c>
      <c r="EG481" s="37" t="e">
        <f t="shared" si="1442"/>
        <v>#DIV/0!</v>
      </c>
      <c r="EH481" s="37" t="e">
        <f t="shared" si="1443"/>
        <v>#DIV/0!</v>
      </c>
      <c r="EI481" s="11" t="b">
        <f t="shared" si="1444"/>
        <v>1</v>
      </c>
      <c r="EJ481" s="11" t="b">
        <f t="shared" si="1445"/>
        <v>0</v>
      </c>
      <c r="EK481" s="39" t="e">
        <f t="shared" si="1446"/>
        <v>#DIV/0!</v>
      </c>
      <c r="EL481" s="39" t="e">
        <f t="shared" si="1447"/>
        <v>#DIV/0!</v>
      </c>
      <c r="EM481" s="39" t="e">
        <f t="shared" si="1448"/>
        <v>#DIV/0!</v>
      </c>
      <c r="EN481" s="39" t="e">
        <f t="shared" si="1449"/>
        <v>#DIV/0!</v>
      </c>
      <c r="EO481" s="39" t="e">
        <f t="shared" si="1450"/>
        <v>#DIV/0!</v>
      </c>
      <c r="EP481" s="39" t="e">
        <f t="shared" si="1451"/>
        <v>#DIV/0!</v>
      </c>
      <c r="EQ481" s="39" t="e">
        <f t="shared" si="1452"/>
        <v>#DIV/0!</v>
      </c>
      <c r="ER481" s="39" t="e">
        <f t="shared" si="1453"/>
        <v>#DIV/0!</v>
      </c>
      <c r="ES481" s="58" t="str">
        <f t="shared" si="1454"/>
        <v>(OH,F,Cl)-dominate amphibole</v>
      </c>
      <c r="ET481" s="58" t="e">
        <f t="shared" si="1455"/>
        <v>#N/A</v>
      </c>
      <c r="EU481" s="56">
        <f t="shared" si="1367"/>
        <v>0</v>
      </c>
      <c r="EV481" s="56">
        <f t="shared" si="1368"/>
        <v>0</v>
      </c>
      <c r="EW481" s="56">
        <f t="shared" si="1369"/>
        <v>0</v>
      </c>
      <c r="EX481" s="56">
        <f t="shared" si="1370"/>
        <v>0</v>
      </c>
      <c r="EY481" s="56">
        <f t="shared" si="1371"/>
        <v>0</v>
      </c>
      <c r="EZ481" s="56">
        <f t="shared" si="1372"/>
        <v>0</v>
      </c>
      <c r="FA481" s="39">
        <f t="shared" si="1373"/>
        <v>0</v>
      </c>
      <c r="FB481" s="39">
        <f t="shared" si="1374"/>
        <v>0</v>
      </c>
      <c r="FC481" s="54">
        <f t="shared" si="1375"/>
        <v>0</v>
      </c>
      <c r="FD481" s="54">
        <f t="shared" si="1376"/>
        <v>0</v>
      </c>
      <c r="FE481" s="39">
        <f t="shared" si="1377"/>
        <v>0</v>
      </c>
      <c r="FF481" s="54">
        <f t="shared" si="1378"/>
        <v>0</v>
      </c>
      <c r="FG481" s="39">
        <f t="shared" si="1379"/>
        <v>0</v>
      </c>
      <c r="FH481" s="39">
        <f t="shared" si="1456"/>
        <v>0</v>
      </c>
      <c r="FI481" s="39">
        <f t="shared" si="1457"/>
        <v>0</v>
      </c>
      <c r="FJ481" s="39">
        <f t="shared" si="1458"/>
        <v>0</v>
      </c>
      <c r="FK481" s="39" t="e">
        <f t="shared" si="1459"/>
        <v>#DIV/0!</v>
      </c>
      <c r="FL481" s="39" t="e">
        <f t="shared" si="1460"/>
        <v>#DIV/0!</v>
      </c>
      <c r="FM481" s="39" t="e">
        <f t="shared" si="1461"/>
        <v>#DIV/0!</v>
      </c>
      <c r="FN481" s="39">
        <f t="shared" si="1462"/>
        <v>1</v>
      </c>
      <c r="FO481" s="39">
        <f t="shared" si="1380"/>
        <v>0</v>
      </c>
      <c r="FP481" s="39">
        <f t="shared" si="1381"/>
        <v>0</v>
      </c>
      <c r="FQ481" s="39">
        <f t="shared" si="1382"/>
        <v>0</v>
      </c>
      <c r="FR481" s="39">
        <f t="shared" si="1463"/>
        <v>0</v>
      </c>
      <c r="FS481" s="39">
        <f t="shared" si="1464"/>
        <v>0</v>
      </c>
      <c r="FU481" s="39" t="e">
        <f t="shared" si="1465"/>
        <v>#DIV/0!</v>
      </c>
      <c r="FV481" s="39" t="e">
        <f t="shared" si="1466"/>
        <v>#DIV/0!</v>
      </c>
      <c r="FW481" s="39" t="e">
        <f t="shared" si="1467"/>
        <v>#DIV/0!</v>
      </c>
      <c r="FY481" s="39" t="e">
        <f t="shared" si="1468"/>
        <v>#DIV/0!</v>
      </c>
      <c r="FZ481" s="39" t="e">
        <f t="shared" si="1469"/>
        <v>#DIV/0!</v>
      </c>
      <c r="GA481" s="39" t="e">
        <f t="shared" si="1470"/>
        <v>#DIV/0!</v>
      </c>
      <c r="GB481" s="39" t="e">
        <f t="shared" si="1471"/>
        <v>#DIV/0!</v>
      </c>
      <c r="GC481" s="39" t="e">
        <f t="shared" si="1472"/>
        <v>#DIV/0!</v>
      </c>
      <c r="GD481" s="39" t="e">
        <f t="shared" si="1473"/>
        <v>#DIV/0!</v>
      </c>
      <c r="GE481" s="39" t="e">
        <f t="shared" si="1474"/>
        <v>#DIV/0!</v>
      </c>
      <c r="GF481" s="39" t="e">
        <f t="shared" si="1475"/>
        <v>#DIV/0!</v>
      </c>
      <c r="GG481" s="39" t="e">
        <f t="shared" si="1476"/>
        <v>#DIV/0!</v>
      </c>
      <c r="GH481" s="39" t="e">
        <f t="shared" si="1477"/>
        <v>#DIV/0!</v>
      </c>
      <c r="GI481" s="39"/>
      <c r="GJ481" s="39" t="e">
        <f t="shared" si="1478"/>
        <v>#DIV/0!</v>
      </c>
      <c r="GK481" s="39" t="e">
        <f t="shared" si="1479"/>
        <v>#DIV/0!</v>
      </c>
      <c r="GL481" s="39" t="e">
        <f t="shared" si="1480"/>
        <v>#DIV/0!</v>
      </c>
      <c r="GM481" s="39" t="e">
        <f t="shared" si="1481"/>
        <v>#DIV/0!</v>
      </c>
      <c r="GN481" s="39" t="e">
        <f t="shared" si="1482"/>
        <v>#DIV/0!</v>
      </c>
      <c r="GO481" s="57"/>
      <c r="GP481" s="57" t="e">
        <f t="shared" si="1483"/>
        <v>#DIV/0!</v>
      </c>
      <c r="GQ481" s="59" t="e">
        <f t="shared" si="1484"/>
        <v>#DIV/0!</v>
      </c>
      <c r="GR481" s="41" t="e">
        <f t="shared" si="1485"/>
        <v>#DIV/0!</v>
      </c>
      <c r="GS481" s="57" t="e">
        <f t="shared" si="1486"/>
        <v>#DIV/0!</v>
      </c>
      <c r="GT481" s="57" t="e">
        <f t="shared" si="1487"/>
        <v>#DIV/0!</v>
      </c>
      <c r="GU481" s="57" t="e">
        <f t="shared" si="1488"/>
        <v>#DIV/0!</v>
      </c>
      <c r="GV481" s="57"/>
      <c r="GW481" s="42" t="e">
        <f t="shared" si="1489"/>
        <v>#DIV/0!</v>
      </c>
      <c r="GX481" s="42" t="e">
        <f t="shared" si="1490"/>
        <v>#DIV/0!</v>
      </c>
      <c r="GY481" s="42" t="e">
        <f t="shared" si="1491"/>
        <v>#DIV/0!</v>
      </c>
      <c r="GZ481" s="57"/>
      <c r="HA481" s="2" t="e">
        <f t="shared" si="1492"/>
        <v>#DIV/0!</v>
      </c>
      <c r="HB481" s="2" t="e">
        <f t="shared" si="1493"/>
        <v>#DIV/0!</v>
      </c>
      <c r="HC481" s="2" t="e">
        <f t="shared" si="1494"/>
        <v>#DIV/0!</v>
      </c>
      <c r="HD481" s="2" t="e">
        <f t="shared" si="1495"/>
        <v>#DIV/0!</v>
      </c>
      <c r="HE481" s="2" t="e">
        <f t="shared" si="1496"/>
        <v>#DIV/0!</v>
      </c>
      <c r="HF481" s="2" t="e">
        <f t="shared" si="1497"/>
        <v>#DIV/0!</v>
      </c>
      <c r="HG481" s="2" t="e">
        <f t="shared" si="1498"/>
        <v>#DIV/0!</v>
      </c>
      <c r="HH481" s="2" t="e">
        <f t="shared" si="1499"/>
        <v>#DIV/0!</v>
      </c>
      <c r="HI481" s="2" t="e">
        <f t="shared" si="1500"/>
        <v>#DIV/0!</v>
      </c>
      <c r="HJ481" s="11" t="e">
        <f t="shared" si="1501"/>
        <v>#DIV/0!</v>
      </c>
      <c r="HK481" s="60" t="e">
        <f t="shared" si="1502"/>
        <v>#DIV/0!</v>
      </c>
      <c r="HL481" s="57"/>
      <c r="HM481" s="57" t="e">
        <f t="shared" si="1503"/>
        <v>#DIV/0!</v>
      </c>
      <c r="HN481" s="57" t="e">
        <f t="shared" si="1504"/>
        <v>#DIV/0!</v>
      </c>
      <c r="HO481" s="57" t="e">
        <f t="shared" si="1505"/>
        <v>#DIV/0!</v>
      </c>
      <c r="HP481" s="57" t="e">
        <f t="shared" si="1506"/>
        <v>#DIV/0!</v>
      </c>
      <c r="HQ481" s="57" t="e">
        <f t="shared" si="1507"/>
        <v>#DIV/0!</v>
      </c>
      <c r="HR481" s="57"/>
      <c r="HS481" s="57" t="e">
        <f t="shared" si="1508"/>
        <v>#DIV/0!</v>
      </c>
      <c r="HT481" s="57" t="e">
        <f t="shared" si="1509"/>
        <v>#DIV/0!</v>
      </c>
      <c r="HU481" s="57" t="e">
        <f t="shared" si="1510"/>
        <v>#DIV/0!</v>
      </c>
      <c r="HV481" s="57" t="e">
        <f t="shared" si="1511"/>
        <v>#DIV/0!</v>
      </c>
      <c r="HW481" s="57" t="e">
        <f t="shared" si="1512"/>
        <v>#DIV/0!</v>
      </c>
      <c r="HX481" s="57"/>
      <c r="HY481" s="57" t="e">
        <f t="shared" si="1513"/>
        <v>#DIV/0!</v>
      </c>
      <c r="HZ481" s="57" t="e">
        <f t="shared" si="1514"/>
        <v>#DIV/0!</v>
      </c>
      <c r="IA481" s="57"/>
      <c r="IB481" s="61">
        <f t="shared" si="1515"/>
        <v>0</v>
      </c>
      <c r="IC481" s="57" t="str">
        <f t="shared" si="1516"/>
        <v/>
      </c>
      <c r="ID481" s="42"/>
      <c r="IE481" s="2" t="str">
        <f t="shared" si="1517"/>
        <v/>
      </c>
      <c r="IF481" s="60" t="e">
        <f t="shared" si="1518"/>
        <v>#DIV/0!</v>
      </c>
      <c r="IG481" s="60" t="str">
        <f t="shared" si="1519"/>
        <v/>
      </c>
      <c r="IH481" s="60" t="str">
        <f t="shared" si="1520"/>
        <v>zinco-</v>
      </c>
      <c r="II481" s="60" t="str">
        <f t="shared" si="1521"/>
        <v>mangano-</v>
      </c>
      <c r="IJ481" s="60" t="e">
        <f t="shared" si="1522"/>
        <v>#DIV/0!</v>
      </c>
      <c r="IK481" s="60" t="e">
        <f t="shared" si="1523"/>
        <v>#DIV/0!</v>
      </c>
      <c r="IL481" s="60" t="e">
        <f t="shared" si="1524"/>
        <v>#DIV/0!</v>
      </c>
      <c r="IM481" s="60" t="e">
        <f t="shared" si="1525"/>
        <v>#DIV/0!</v>
      </c>
      <c r="IN481" s="60" t="str">
        <f t="shared" si="1526"/>
        <v/>
      </c>
      <c r="IO481" s="60" t="str">
        <f t="shared" si="1527"/>
        <v/>
      </c>
      <c r="IP481" s="57"/>
      <c r="IQ481" s="57" t="str">
        <f t="shared" si="1528"/>
        <v>ERROR!!</v>
      </c>
    </row>
    <row r="482" spans="24:251">
      <c r="X482" s="29">
        <f t="shared" si="1384"/>
        <v>0</v>
      </c>
      <c r="Y482" s="29">
        <f t="shared" si="1385"/>
        <v>0</v>
      </c>
      <c r="Z482" s="29" t="e">
        <f t="shared" si="1386"/>
        <v>#DIV/0!</v>
      </c>
      <c r="AA482" s="29" t="e">
        <f t="shared" si="1387"/>
        <v>#DIV/0!</v>
      </c>
      <c r="AB482" s="29" t="e">
        <f t="shared" si="1388"/>
        <v>#DIV/0!</v>
      </c>
      <c r="AC482" s="29" t="e">
        <f t="shared" si="1389"/>
        <v>#DIV/0!</v>
      </c>
      <c r="AF482" s="23">
        <v>60.084299999999999</v>
      </c>
      <c r="AG482" s="23">
        <v>79.878799999999998</v>
      </c>
      <c r="AH482" s="23">
        <v>101.96120000000001</v>
      </c>
      <c r="AI482" s="23">
        <v>151.99039999999999</v>
      </c>
      <c r="AJ482" s="23">
        <v>159.69</v>
      </c>
      <c r="AK482" s="23">
        <v>71.846400000000003</v>
      </c>
      <c r="AL482" s="23">
        <v>70.9375</v>
      </c>
      <c r="AM482" s="23">
        <v>40.304400000000001</v>
      </c>
      <c r="AN482" s="23">
        <v>56.077399999999997</v>
      </c>
      <c r="AO482" s="23">
        <v>61.978999999999999</v>
      </c>
      <c r="AP482" s="23">
        <v>94.195999999999998</v>
      </c>
      <c r="AQ482" s="23">
        <v>18.998000000000001</v>
      </c>
      <c r="AR482" s="23">
        <v>35.450000000000003</v>
      </c>
      <c r="AS482" s="23">
        <v>29.88</v>
      </c>
      <c r="AT482" s="23">
        <v>74.691999999999993</v>
      </c>
      <c r="AU482" s="23">
        <v>81.39</v>
      </c>
      <c r="AX482" s="54">
        <f t="shared" si="1390"/>
        <v>0</v>
      </c>
      <c r="AY482" s="54">
        <f t="shared" si="1391"/>
        <v>0</v>
      </c>
      <c r="AZ482" s="54">
        <f t="shared" si="1392"/>
        <v>0</v>
      </c>
      <c r="BA482" s="54">
        <f t="shared" si="1393"/>
        <v>0</v>
      </c>
      <c r="BB482" s="54">
        <f t="shared" si="1394"/>
        <v>0</v>
      </c>
      <c r="BC482" s="54">
        <f t="shared" si="1395"/>
        <v>0</v>
      </c>
      <c r="BD482" s="54">
        <f t="shared" si="1396"/>
        <v>0</v>
      </c>
      <c r="BE482" s="54">
        <f t="shared" si="1397"/>
        <v>0</v>
      </c>
      <c r="BF482" s="54">
        <f t="shared" si="1398"/>
        <v>0</v>
      </c>
      <c r="BG482" s="54">
        <f t="shared" si="1399"/>
        <v>0</v>
      </c>
      <c r="BH482" s="54">
        <f t="shared" si="1400"/>
        <v>0</v>
      </c>
      <c r="BI482" s="54">
        <f t="shared" si="1401"/>
        <v>0</v>
      </c>
      <c r="BJ482" s="54">
        <f t="shared" si="1402"/>
        <v>0</v>
      </c>
      <c r="BK482" s="54">
        <f t="shared" si="1403"/>
        <v>0</v>
      </c>
      <c r="BL482" s="54">
        <f t="shared" si="1404"/>
        <v>0</v>
      </c>
      <c r="BM482" s="42"/>
      <c r="BO482" s="54">
        <f>'Norm-coeff'!$C$2+$AX482*'Norm-coeff'!$D$2+$AY482*'Norm-coeff'!$E$2+$AZ482*'Norm-coeff'!$F$2+$BA482*'Norm-coeff'!$G$2+$BB482*'Norm-coeff'!$H$2+$BC482*'Norm-coeff'!$I$2+$BD482*'Norm-coeff'!$J$2+$BE482*'Norm-coeff'!$K$2+$BF482*'Norm-coeff'!$L$2+$BG482*'Norm-coeff'!$M$2+$BH482*'Norm-coeff'!$N$2+$BI482*'Norm-coeff'!$O$2</f>
        <v>5.4045421474420303</v>
      </c>
      <c r="BP482" s="54">
        <f>'Norm-coeff'!$C$3+$AX482*'Norm-coeff'!$D$3+$AY482*'Norm-coeff'!$E$3+$AZ482*'Norm-coeff'!$F$3+$BA482*'Norm-coeff'!$G$3+$BB482*'Norm-coeff'!$H$3+$BC482*'Norm-coeff'!$I$3+$BD482*'Norm-coeff'!$J$3+$BE482*'Norm-coeff'!$K$3+$BF482*'Norm-coeff'!$L$3+$BG482*'Norm-coeff'!$M$3+$BH482*'Norm-coeff'!$N$3+$BI482*'Norm-coeff'!$O$3</f>
        <v>3.15319116612705</v>
      </c>
      <c r="BQ482" s="54">
        <f>'Norm-coeff'!$C$4+$AX482*'Norm-coeff'!$D$4+$AY482*'Norm-coeff'!$E$4+$AZ482*'Norm-coeff'!$F$4+$BA482*'Norm-coeff'!$G$4+$BB482*'Norm-coeff'!$H$4+$BC482*'Norm-coeff'!$I$4+$BD482*'Norm-coeff'!$J$4+$BE482*'Norm-coeff'!$K$4+$BF482*'Norm-coeff'!$L$4+$BG482*'Norm-coeff'!$M$4+$BH482*'Norm-coeff'!$N$4+$BI482*'Norm-coeff'!$O$4</f>
        <v>1.42115649462768</v>
      </c>
      <c r="BR482" s="54">
        <f>'Norm-coeff'!$C$5+$AX482*'Norm-coeff'!$D$5+$AY482*'Norm-coeff'!$E$5+$AZ482*'Norm-coeff'!$F$5+$BA482*'Norm-coeff'!$G$5+$BB482*'Norm-coeff'!$H$5+$BC482*'Norm-coeff'!$I$5+$BD482*'Norm-coeff'!$J$5+$BE482*'Norm-coeff'!$K$5+$BF482*'Norm-coeff'!$L$5+$BG482*'Norm-coeff'!$M$5+$BH482*'Norm-coeff'!$N$5+$BI482*'Norm-coeff'!$O$5</f>
        <v>1.0553329241296201</v>
      </c>
      <c r="BS482" s="54">
        <f>'Norm-coeff'!$C$6+$AX482*'Norm-coeff'!$D$6+$AY482*'Norm-coeff'!$E$6+$AZ482*'Norm-coeff'!$F$6+$BA482*'Norm-coeff'!$G$6+$BB482*'Norm-coeff'!$H$6+$BC482*'Norm-coeff'!$I$6+$BD482*'Norm-coeff'!$J$6+$BE482*'Norm-coeff'!$K$6+$BF482*'Norm-coeff'!$L$6+$BG482*'Norm-coeff'!$M$6+$BH482*'Norm-coeff'!$N$6+$BI482*'Norm-coeff'!$O$6</f>
        <v>-1.48700885495103E-2</v>
      </c>
      <c r="BT482" s="54">
        <f>'Norm-coeff'!$C$7+$AX482*'Norm-coeff'!$D$7+$AY482*'Norm-coeff'!$E$7+$AZ482*'Norm-coeff'!$F$7+$BA482*'Norm-coeff'!$G$7+$BB482*'Norm-coeff'!$H$7+$BC482*'Norm-coeff'!$I$7+$BD482*'Norm-coeff'!$J$7+$BE482*'Norm-coeff'!$K$7+$BF482*'Norm-coeff'!$L$7+$BG482*'Norm-coeff'!$M$7+$BH482*'Norm-coeff'!$N$7+$BI482*'Norm-coeff'!$O$7</f>
        <v>2.0907583608832998</v>
      </c>
      <c r="BU482" s="54">
        <f>'Norm-coeff'!$C$8+$AX482*'Norm-coeff'!$D$8+$AY482*'Norm-coeff'!$E$8+$AZ482*'Norm-coeff'!$F$8+$BA482*'Norm-coeff'!$G$8+$BB482*'Norm-coeff'!$H$8+$BC482*'Norm-coeff'!$I$8+$BD482*'Norm-coeff'!$J$8+$BE482*'Norm-coeff'!$K$8+$BF482*'Norm-coeff'!$L$8+$BG482*'Norm-coeff'!$M$8+$BH482*'Norm-coeff'!$N$8+$BI482*'Norm-coeff'!$O$8</f>
        <v>0.65894159836244504</v>
      </c>
      <c r="BV482" s="54">
        <f>'Norm-coeff'!$C$9+$AX482*'Norm-coeff'!$D$9+$AY482*'Norm-coeff'!$E$9+$AZ482*'Norm-coeff'!$F$9+$BA482*'Norm-coeff'!$G$9+$BB482*'Norm-coeff'!$H$9+$BC482*'Norm-coeff'!$I$9+$BD482*'Norm-coeff'!$J$9+$BE482*'Norm-coeff'!$K$9+$BF482*'Norm-coeff'!$L$9+$BG482*'Norm-coeff'!$M$9+$BH482*'Norm-coeff'!$N$9+$BI482*'Norm-coeff'!$O$9</f>
        <v>1.48961085014701</v>
      </c>
      <c r="BW482" s="54">
        <f>'Norm-coeff'!$C$10+$AX482*'Norm-coeff'!$D$10+$AY482*'Norm-coeff'!$E$10+$AZ482*'Norm-coeff'!$F$10+$BA482*'Norm-coeff'!$G$10+$BB482*'Norm-coeff'!$H$10+$BC482*'Norm-coeff'!$I$10+$BD482*'Norm-coeff'!$J$10+$BE482*'Norm-coeff'!$K$10+$BF482*'Norm-coeff'!$L$10+$BG482*'Norm-coeff'!$M$10+$BH482*'Norm-coeff'!$N$10+$BI482*'Norm-coeff'!$O$10</f>
        <v>1.42058735749591</v>
      </c>
      <c r="BX482" s="54">
        <f>'Norm-coeff'!$C$11+$AX482*'Norm-coeff'!$D$11+$AY482*'Norm-coeff'!$E$11+$AZ482*'Norm-coeff'!$F$11+$BA482*'Norm-coeff'!$G$11+$BB482*'Norm-coeff'!$H$11+$BC482*'Norm-coeff'!$I$11+$BD482*'Norm-coeff'!$J$11+$BE482*'Norm-coeff'!$K$11+$BF482*'Norm-coeff'!$L$11+$BG482*'Norm-coeff'!$M$11+$BH482*'Norm-coeff'!$N$11+$BI482*'Norm-coeff'!$O$11</f>
        <v>0.221233014421479</v>
      </c>
      <c r="BY482" s="54">
        <f>'Norm-coeff'!$C$12+$AX482*'Norm-coeff'!$D$12+$AY482*'Norm-coeff'!$E$12+$AZ482*'Norm-coeff'!$F$12+$BA482*'Norm-coeff'!$G$12+$BB482*'Norm-coeff'!$H$12+$BC482*'Norm-coeff'!$I$12+$BD482*'Norm-coeff'!$J$12+$BE482*'Norm-coeff'!$K$12+$BF482*'Norm-coeff'!$L$12+$BG482*'Norm-coeff'!$M$12+$BH482*'Norm-coeff'!$N$12+$BI482*'Norm-coeff'!$O$12</f>
        <v>0.283527502056037</v>
      </c>
      <c r="BZ482" s="54">
        <f>'Norm-coeff'!$C$13+$AX482*'Norm-coeff'!$D$13+$AY482*'Norm-coeff'!$E$13+$AZ482*'Norm-coeff'!$F$13+$BA482*'Norm-coeff'!$G$13+$BB482*'Norm-coeff'!$H$13+$BC482*'Norm-coeff'!$I$13+$BD482*'Norm-coeff'!$J$13+$BE482*'Norm-coeff'!$K$13+$BF482*'Norm-coeff'!$L$13+$BG482*'Norm-coeff'!$M$13+$BH482*'Norm-coeff'!$N$13+$BI482*'Norm-coeff'!$O$13</f>
        <v>-4.1864930554451202E-2</v>
      </c>
      <c r="CA482" s="54">
        <f>'Norm-coeff'!$C$14+$AX482*'Norm-coeff'!$D$14+$AY482*'Norm-coeff'!$E$14+$AZ482*'Norm-coeff'!$F$14+$BA482*'Norm-coeff'!$G$14+$BB482*'Norm-coeff'!$H$14+$BC482*'Norm-coeff'!$I$14+$BD482*'Norm-coeff'!$J$14+$BE482*'Norm-coeff'!$K$14+$BF482*'Norm-coeff'!$L$14+$BG482*'Norm-coeff'!$M$14+$BH482*'Norm-coeff'!$N$14+$BI482*'Norm-coeff'!$O$14</f>
        <v>4.2526983164477103</v>
      </c>
      <c r="CC482" s="54">
        <f t="shared" si="1529"/>
        <v>0</v>
      </c>
      <c r="CG482" s="54">
        <f t="shared" si="1405"/>
        <v>0</v>
      </c>
      <c r="CH482" s="54">
        <f t="shared" si="1383"/>
        <v>0</v>
      </c>
      <c r="CI482" s="54">
        <f t="shared" si="1406"/>
        <v>0</v>
      </c>
      <c r="CJ482" s="56">
        <f t="shared" si="1407"/>
        <v>0</v>
      </c>
      <c r="CK482" s="54">
        <f t="shared" si="1408"/>
        <v>0</v>
      </c>
      <c r="CL482" s="54">
        <f t="shared" si="1409"/>
        <v>0</v>
      </c>
      <c r="CM482" s="54">
        <f t="shared" si="1410"/>
        <v>0</v>
      </c>
      <c r="CN482" s="54">
        <f t="shared" si="1411"/>
        <v>0</v>
      </c>
      <c r="CO482" s="54">
        <f t="shared" si="1412"/>
        <v>0</v>
      </c>
      <c r="CP482" s="54">
        <f t="shared" si="1413"/>
        <v>0</v>
      </c>
      <c r="CQ482" s="54">
        <f t="shared" si="1414"/>
        <v>0</v>
      </c>
      <c r="CR482" s="54">
        <f t="shared" si="1415"/>
        <v>0</v>
      </c>
      <c r="CS482" s="54">
        <f t="shared" si="1416"/>
        <v>0</v>
      </c>
      <c r="CU482" s="54">
        <f t="shared" si="1417"/>
        <v>0</v>
      </c>
      <c r="CV482" s="54">
        <f t="shared" si="1418"/>
        <v>0</v>
      </c>
      <c r="CW482" s="54">
        <f t="shared" si="1419"/>
        <v>0</v>
      </c>
      <c r="CX482" s="54">
        <f t="shared" si="1420"/>
        <v>0</v>
      </c>
      <c r="CZ482" s="54">
        <f t="shared" si="1421"/>
        <v>0</v>
      </c>
      <c r="DA482" s="54">
        <f t="shared" si="1422"/>
        <v>0</v>
      </c>
      <c r="DB482" s="54">
        <f t="shared" si="1423"/>
        <v>0</v>
      </c>
      <c r="DC482" s="54">
        <f t="shared" si="1424"/>
        <v>0</v>
      </c>
      <c r="DD482" s="54">
        <f t="shared" si="1425"/>
        <v>0</v>
      </c>
      <c r="DE482" s="54">
        <f t="shared" si="1426"/>
        <v>0</v>
      </c>
      <c r="DF482" s="54">
        <f t="shared" si="1427"/>
        <v>0</v>
      </c>
      <c r="DG482" s="54">
        <f t="shared" si="1428"/>
        <v>2</v>
      </c>
      <c r="DH482" s="71">
        <f t="shared" si="1429"/>
        <v>0</v>
      </c>
      <c r="DI482" s="71">
        <f t="shared" si="1430"/>
        <v>0</v>
      </c>
      <c r="DJ482" s="54">
        <f t="shared" si="1431"/>
        <v>0</v>
      </c>
      <c r="DK482" s="54">
        <f t="shared" si="1432"/>
        <v>2</v>
      </c>
      <c r="DL482" s="4">
        <f t="shared" si="1357"/>
        <v>0</v>
      </c>
      <c r="DM482" s="3">
        <f t="shared" si="1433"/>
        <v>0</v>
      </c>
      <c r="DN482" s="3">
        <f t="shared" si="1434"/>
        <v>0</v>
      </c>
      <c r="DO482" s="4" t="e">
        <f t="shared" si="1435"/>
        <v>#DIV/0!</v>
      </c>
      <c r="DP482" s="57"/>
      <c r="DQ482" s="57"/>
      <c r="DR482" s="56">
        <f t="shared" si="1358"/>
        <v>2</v>
      </c>
      <c r="DS482" s="56">
        <f t="shared" si="1359"/>
        <v>0</v>
      </c>
      <c r="DT482" s="38">
        <f t="shared" si="1360"/>
        <v>0</v>
      </c>
      <c r="DU482" s="38">
        <f t="shared" si="1436"/>
        <v>2</v>
      </c>
      <c r="DV482" s="38">
        <f t="shared" si="1361"/>
        <v>0</v>
      </c>
      <c r="DW482" s="39">
        <f t="shared" si="1362"/>
        <v>0</v>
      </c>
      <c r="DX482" s="39">
        <f t="shared" si="1363"/>
        <v>0</v>
      </c>
      <c r="DY482" s="39">
        <f t="shared" si="1364"/>
        <v>0</v>
      </c>
      <c r="DZ482" s="39">
        <f t="shared" si="1365"/>
        <v>0</v>
      </c>
      <c r="EA482" s="39">
        <f t="shared" si="1366"/>
        <v>0</v>
      </c>
      <c r="EB482" s="37" t="e">
        <f t="shared" si="1437"/>
        <v>#DIV/0!</v>
      </c>
      <c r="EC482" s="37" t="e">
        <f t="shared" si="1438"/>
        <v>#DIV/0!</v>
      </c>
      <c r="ED482" s="37" t="e">
        <f t="shared" si="1439"/>
        <v>#DIV/0!</v>
      </c>
      <c r="EE482" s="37" t="e">
        <f t="shared" si="1440"/>
        <v>#DIV/0!</v>
      </c>
      <c r="EF482" s="39" t="e">
        <f t="shared" si="1441"/>
        <v>#DIV/0!</v>
      </c>
      <c r="EG482" s="37" t="e">
        <f t="shared" si="1442"/>
        <v>#DIV/0!</v>
      </c>
      <c r="EH482" s="37" t="e">
        <f t="shared" si="1443"/>
        <v>#DIV/0!</v>
      </c>
      <c r="EI482" s="11" t="b">
        <f t="shared" si="1444"/>
        <v>1</v>
      </c>
      <c r="EJ482" s="11" t="b">
        <f t="shared" si="1445"/>
        <v>0</v>
      </c>
      <c r="EK482" s="39" t="e">
        <f t="shared" si="1446"/>
        <v>#DIV/0!</v>
      </c>
      <c r="EL482" s="39" t="e">
        <f t="shared" si="1447"/>
        <v>#DIV/0!</v>
      </c>
      <c r="EM482" s="39" t="e">
        <f t="shared" si="1448"/>
        <v>#DIV/0!</v>
      </c>
      <c r="EN482" s="39" t="e">
        <f t="shared" si="1449"/>
        <v>#DIV/0!</v>
      </c>
      <c r="EO482" s="39" t="e">
        <f t="shared" si="1450"/>
        <v>#DIV/0!</v>
      </c>
      <c r="EP482" s="39" t="e">
        <f t="shared" si="1451"/>
        <v>#DIV/0!</v>
      </c>
      <c r="EQ482" s="39" t="e">
        <f t="shared" si="1452"/>
        <v>#DIV/0!</v>
      </c>
      <c r="ER482" s="39" t="e">
        <f t="shared" si="1453"/>
        <v>#DIV/0!</v>
      </c>
      <c r="ES482" s="58" t="str">
        <f t="shared" si="1454"/>
        <v>(OH,F,Cl)-dominate amphibole</v>
      </c>
      <c r="ET482" s="58" t="e">
        <f t="shared" si="1455"/>
        <v>#N/A</v>
      </c>
      <c r="EU482" s="56">
        <f t="shared" si="1367"/>
        <v>0</v>
      </c>
      <c r="EV482" s="56">
        <f t="shared" si="1368"/>
        <v>0</v>
      </c>
      <c r="EW482" s="56">
        <f t="shared" si="1369"/>
        <v>0</v>
      </c>
      <c r="EX482" s="56">
        <f t="shared" si="1370"/>
        <v>0</v>
      </c>
      <c r="EY482" s="56">
        <f t="shared" si="1371"/>
        <v>0</v>
      </c>
      <c r="EZ482" s="56">
        <f t="shared" si="1372"/>
        <v>0</v>
      </c>
      <c r="FA482" s="39">
        <f t="shared" si="1373"/>
        <v>0</v>
      </c>
      <c r="FB482" s="39">
        <f t="shared" si="1374"/>
        <v>0</v>
      </c>
      <c r="FC482" s="54">
        <f t="shared" si="1375"/>
        <v>0</v>
      </c>
      <c r="FD482" s="54">
        <f t="shared" si="1376"/>
        <v>0</v>
      </c>
      <c r="FE482" s="39">
        <f t="shared" si="1377"/>
        <v>0</v>
      </c>
      <c r="FF482" s="54">
        <f t="shared" si="1378"/>
        <v>0</v>
      </c>
      <c r="FG482" s="39">
        <f t="shared" si="1379"/>
        <v>0</v>
      </c>
      <c r="FH482" s="39">
        <f t="shared" si="1456"/>
        <v>0</v>
      </c>
      <c r="FI482" s="39">
        <f t="shared" si="1457"/>
        <v>0</v>
      </c>
      <c r="FJ482" s="39">
        <f t="shared" si="1458"/>
        <v>0</v>
      </c>
      <c r="FK482" s="39" t="e">
        <f t="shared" si="1459"/>
        <v>#DIV/0!</v>
      </c>
      <c r="FL482" s="39" t="e">
        <f t="shared" si="1460"/>
        <v>#DIV/0!</v>
      </c>
      <c r="FM482" s="39" t="e">
        <f t="shared" si="1461"/>
        <v>#DIV/0!</v>
      </c>
      <c r="FN482" s="39">
        <f t="shared" si="1462"/>
        <v>1</v>
      </c>
      <c r="FO482" s="39">
        <f t="shared" si="1380"/>
        <v>0</v>
      </c>
      <c r="FP482" s="39">
        <f t="shared" si="1381"/>
        <v>0</v>
      </c>
      <c r="FQ482" s="39">
        <f t="shared" si="1382"/>
        <v>0</v>
      </c>
      <c r="FR482" s="39">
        <f t="shared" si="1463"/>
        <v>0</v>
      </c>
      <c r="FS482" s="39">
        <f t="shared" si="1464"/>
        <v>0</v>
      </c>
      <c r="FU482" s="39" t="e">
        <f t="shared" si="1465"/>
        <v>#DIV/0!</v>
      </c>
      <c r="FV482" s="39" t="e">
        <f t="shared" si="1466"/>
        <v>#DIV/0!</v>
      </c>
      <c r="FW482" s="39" t="e">
        <f t="shared" si="1467"/>
        <v>#DIV/0!</v>
      </c>
      <c r="FY482" s="39" t="e">
        <f t="shared" si="1468"/>
        <v>#DIV/0!</v>
      </c>
      <c r="FZ482" s="39" t="e">
        <f t="shared" si="1469"/>
        <v>#DIV/0!</v>
      </c>
      <c r="GA482" s="39" t="e">
        <f t="shared" si="1470"/>
        <v>#DIV/0!</v>
      </c>
      <c r="GB482" s="39" t="e">
        <f t="shared" si="1471"/>
        <v>#DIV/0!</v>
      </c>
      <c r="GC482" s="39" t="e">
        <f t="shared" si="1472"/>
        <v>#DIV/0!</v>
      </c>
      <c r="GD482" s="39" t="e">
        <f t="shared" si="1473"/>
        <v>#DIV/0!</v>
      </c>
      <c r="GE482" s="39" t="e">
        <f t="shared" si="1474"/>
        <v>#DIV/0!</v>
      </c>
      <c r="GF482" s="39" t="e">
        <f t="shared" si="1475"/>
        <v>#DIV/0!</v>
      </c>
      <c r="GG482" s="39" t="e">
        <f t="shared" si="1476"/>
        <v>#DIV/0!</v>
      </c>
      <c r="GH482" s="39" t="e">
        <f t="shared" si="1477"/>
        <v>#DIV/0!</v>
      </c>
      <c r="GI482" s="39"/>
      <c r="GJ482" s="39" t="e">
        <f t="shared" si="1478"/>
        <v>#DIV/0!</v>
      </c>
      <c r="GK482" s="39" t="e">
        <f t="shared" si="1479"/>
        <v>#DIV/0!</v>
      </c>
      <c r="GL482" s="39" t="e">
        <f t="shared" si="1480"/>
        <v>#DIV/0!</v>
      </c>
      <c r="GM482" s="39" t="e">
        <f t="shared" si="1481"/>
        <v>#DIV/0!</v>
      </c>
      <c r="GN482" s="39" t="e">
        <f t="shared" si="1482"/>
        <v>#DIV/0!</v>
      </c>
      <c r="GO482" s="57"/>
      <c r="GP482" s="57" t="e">
        <f t="shared" si="1483"/>
        <v>#DIV/0!</v>
      </c>
      <c r="GQ482" s="59" t="e">
        <f t="shared" si="1484"/>
        <v>#DIV/0!</v>
      </c>
      <c r="GR482" s="41" t="e">
        <f t="shared" si="1485"/>
        <v>#DIV/0!</v>
      </c>
      <c r="GS482" s="57" t="e">
        <f t="shared" si="1486"/>
        <v>#DIV/0!</v>
      </c>
      <c r="GT482" s="57" t="e">
        <f t="shared" si="1487"/>
        <v>#DIV/0!</v>
      </c>
      <c r="GU482" s="57" t="e">
        <f t="shared" si="1488"/>
        <v>#DIV/0!</v>
      </c>
      <c r="GV482" s="57"/>
      <c r="GW482" s="42" t="e">
        <f t="shared" si="1489"/>
        <v>#DIV/0!</v>
      </c>
      <c r="GX482" s="42" t="e">
        <f t="shared" si="1490"/>
        <v>#DIV/0!</v>
      </c>
      <c r="GY482" s="42" t="e">
        <f t="shared" si="1491"/>
        <v>#DIV/0!</v>
      </c>
      <c r="GZ482" s="57"/>
      <c r="HA482" s="2" t="e">
        <f t="shared" si="1492"/>
        <v>#DIV/0!</v>
      </c>
      <c r="HB482" s="2" t="e">
        <f t="shared" si="1493"/>
        <v>#DIV/0!</v>
      </c>
      <c r="HC482" s="2" t="e">
        <f t="shared" si="1494"/>
        <v>#DIV/0!</v>
      </c>
      <c r="HD482" s="2" t="e">
        <f t="shared" si="1495"/>
        <v>#DIV/0!</v>
      </c>
      <c r="HE482" s="2" t="e">
        <f t="shared" si="1496"/>
        <v>#DIV/0!</v>
      </c>
      <c r="HF482" s="2" t="e">
        <f t="shared" si="1497"/>
        <v>#DIV/0!</v>
      </c>
      <c r="HG482" s="2" t="e">
        <f t="shared" si="1498"/>
        <v>#DIV/0!</v>
      </c>
      <c r="HH482" s="2" t="e">
        <f t="shared" si="1499"/>
        <v>#DIV/0!</v>
      </c>
      <c r="HI482" s="2" t="e">
        <f t="shared" si="1500"/>
        <v>#DIV/0!</v>
      </c>
      <c r="HJ482" s="11" t="e">
        <f t="shared" si="1501"/>
        <v>#DIV/0!</v>
      </c>
      <c r="HK482" s="60" t="e">
        <f t="shared" si="1502"/>
        <v>#DIV/0!</v>
      </c>
      <c r="HL482" s="57"/>
      <c r="HM482" s="57" t="e">
        <f t="shared" si="1503"/>
        <v>#DIV/0!</v>
      </c>
      <c r="HN482" s="57" t="e">
        <f t="shared" si="1504"/>
        <v>#DIV/0!</v>
      </c>
      <c r="HO482" s="57" t="e">
        <f t="shared" si="1505"/>
        <v>#DIV/0!</v>
      </c>
      <c r="HP482" s="57" t="e">
        <f t="shared" si="1506"/>
        <v>#DIV/0!</v>
      </c>
      <c r="HQ482" s="57" t="e">
        <f t="shared" si="1507"/>
        <v>#DIV/0!</v>
      </c>
      <c r="HR482" s="57"/>
      <c r="HS482" s="57" t="e">
        <f t="shared" si="1508"/>
        <v>#DIV/0!</v>
      </c>
      <c r="HT482" s="57" t="e">
        <f t="shared" si="1509"/>
        <v>#DIV/0!</v>
      </c>
      <c r="HU482" s="57" t="e">
        <f t="shared" si="1510"/>
        <v>#DIV/0!</v>
      </c>
      <c r="HV482" s="57" t="e">
        <f t="shared" si="1511"/>
        <v>#DIV/0!</v>
      </c>
      <c r="HW482" s="57" t="e">
        <f t="shared" si="1512"/>
        <v>#DIV/0!</v>
      </c>
      <c r="HX482" s="57"/>
      <c r="HY482" s="57" t="e">
        <f t="shared" si="1513"/>
        <v>#DIV/0!</v>
      </c>
      <c r="HZ482" s="57" t="e">
        <f t="shared" si="1514"/>
        <v>#DIV/0!</v>
      </c>
      <c r="IA482" s="57"/>
      <c r="IB482" s="61">
        <f t="shared" si="1515"/>
        <v>0</v>
      </c>
      <c r="IC482" s="57" t="str">
        <f t="shared" si="1516"/>
        <v/>
      </c>
      <c r="ID482" s="42"/>
      <c r="IE482" s="2" t="str">
        <f t="shared" si="1517"/>
        <v/>
      </c>
      <c r="IF482" s="60" t="e">
        <f t="shared" si="1518"/>
        <v>#DIV/0!</v>
      </c>
      <c r="IG482" s="60" t="str">
        <f t="shared" si="1519"/>
        <v/>
      </c>
      <c r="IH482" s="60" t="str">
        <f t="shared" si="1520"/>
        <v>zinco-</v>
      </c>
      <c r="II482" s="60" t="str">
        <f t="shared" si="1521"/>
        <v>mangano-</v>
      </c>
      <c r="IJ482" s="60" t="e">
        <f t="shared" si="1522"/>
        <v>#DIV/0!</v>
      </c>
      <c r="IK482" s="60" t="e">
        <f t="shared" si="1523"/>
        <v>#DIV/0!</v>
      </c>
      <c r="IL482" s="60" t="e">
        <f t="shared" si="1524"/>
        <v>#DIV/0!</v>
      </c>
      <c r="IM482" s="60" t="e">
        <f t="shared" si="1525"/>
        <v>#DIV/0!</v>
      </c>
      <c r="IN482" s="60" t="str">
        <f t="shared" si="1526"/>
        <v/>
      </c>
      <c r="IO482" s="60" t="str">
        <f t="shared" si="1527"/>
        <v/>
      </c>
      <c r="IP482" s="57"/>
      <c r="IQ482" s="57" t="str">
        <f t="shared" si="1528"/>
        <v>ERROR!!</v>
      </c>
    </row>
    <row r="483" spans="24:251">
      <c r="X483" s="29">
        <f t="shared" si="1384"/>
        <v>0</v>
      </c>
      <c r="Y483" s="29">
        <f t="shared" si="1385"/>
        <v>0</v>
      </c>
      <c r="Z483" s="29" t="e">
        <f t="shared" si="1386"/>
        <v>#DIV/0!</v>
      </c>
      <c r="AA483" s="29" t="e">
        <f t="shared" si="1387"/>
        <v>#DIV/0!</v>
      </c>
      <c r="AB483" s="29" t="e">
        <f t="shared" si="1388"/>
        <v>#DIV/0!</v>
      </c>
      <c r="AC483" s="29" t="e">
        <f t="shared" si="1389"/>
        <v>#DIV/0!</v>
      </c>
      <c r="AF483" s="23">
        <v>60.084299999999999</v>
      </c>
      <c r="AG483" s="23">
        <v>79.878799999999998</v>
      </c>
      <c r="AH483" s="23">
        <v>101.96120000000001</v>
      </c>
      <c r="AI483" s="23">
        <v>151.99039999999999</v>
      </c>
      <c r="AJ483" s="23">
        <v>159.69</v>
      </c>
      <c r="AK483" s="23">
        <v>71.846400000000003</v>
      </c>
      <c r="AL483" s="23">
        <v>70.9375</v>
      </c>
      <c r="AM483" s="23">
        <v>40.304400000000001</v>
      </c>
      <c r="AN483" s="23">
        <v>56.077399999999997</v>
      </c>
      <c r="AO483" s="23">
        <v>61.978999999999999</v>
      </c>
      <c r="AP483" s="23">
        <v>94.195999999999998</v>
      </c>
      <c r="AQ483" s="23">
        <v>18.998000000000001</v>
      </c>
      <c r="AR483" s="23">
        <v>35.450000000000003</v>
      </c>
      <c r="AS483" s="23">
        <v>29.88</v>
      </c>
      <c r="AT483" s="23">
        <v>74.691999999999993</v>
      </c>
      <c r="AU483" s="23">
        <v>81.39</v>
      </c>
      <c r="AX483" s="54">
        <f t="shared" si="1390"/>
        <v>0</v>
      </c>
      <c r="AY483" s="54">
        <f t="shared" si="1391"/>
        <v>0</v>
      </c>
      <c r="AZ483" s="54">
        <f t="shared" si="1392"/>
        <v>0</v>
      </c>
      <c r="BA483" s="54">
        <f t="shared" si="1393"/>
        <v>0</v>
      </c>
      <c r="BB483" s="54">
        <f t="shared" si="1394"/>
        <v>0</v>
      </c>
      <c r="BC483" s="54">
        <f t="shared" si="1395"/>
        <v>0</v>
      </c>
      <c r="BD483" s="54">
        <f t="shared" si="1396"/>
        <v>0</v>
      </c>
      <c r="BE483" s="54">
        <f t="shared" si="1397"/>
        <v>0</v>
      </c>
      <c r="BF483" s="54">
        <f t="shared" si="1398"/>
        <v>0</v>
      </c>
      <c r="BG483" s="54">
        <f t="shared" si="1399"/>
        <v>0</v>
      </c>
      <c r="BH483" s="54">
        <f t="shared" si="1400"/>
        <v>0</v>
      </c>
      <c r="BI483" s="54">
        <f t="shared" si="1401"/>
        <v>0</v>
      </c>
      <c r="BJ483" s="54">
        <f t="shared" si="1402"/>
        <v>0</v>
      </c>
      <c r="BK483" s="54">
        <f t="shared" si="1403"/>
        <v>0</v>
      </c>
      <c r="BL483" s="54">
        <f t="shared" si="1404"/>
        <v>0</v>
      </c>
      <c r="BM483" s="42"/>
      <c r="BO483" s="54">
        <f>'Norm-coeff'!$C$2+$AX483*'Norm-coeff'!$D$2+$AY483*'Norm-coeff'!$E$2+$AZ483*'Norm-coeff'!$F$2+$BA483*'Norm-coeff'!$G$2+$BB483*'Norm-coeff'!$H$2+$BC483*'Norm-coeff'!$I$2+$BD483*'Norm-coeff'!$J$2+$BE483*'Norm-coeff'!$K$2+$BF483*'Norm-coeff'!$L$2+$BG483*'Norm-coeff'!$M$2+$BH483*'Norm-coeff'!$N$2+$BI483*'Norm-coeff'!$O$2</f>
        <v>5.4045421474420303</v>
      </c>
      <c r="BP483" s="54">
        <f>'Norm-coeff'!$C$3+$AX483*'Norm-coeff'!$D$3+$AY483*'Norm-coeff'!$E$3+$AZ483*'Norm-coeff'!$F$3+$BA483*'Norm-coeff'!$G$3+$BB483*'Norm-coeff'!$H$3+$BC483*'Norm-coeff'!$I$3+$BD483*'Norm-coeff'!$J$3+$BE483*'Norm-coeff'!$K$3+$BF483*'Norm-coeff'!$L$3+$BG483*'Norm-coeff'!$M$3+$BH483*'Norm-coeff'!$N$3+$BI483*'Norm-coeff'!$O$3</f>
        <v>3.15319116612705</v>
      </c>
      <c r="BQ483" s="54">
        <f>'Norm-coeff'!$C$4+$AX483*'Norm-coeff'!$D$4+$AY483*'Norm-coeff'!$E$4+$AZ483*'Norm-coeff'!$F$4+$BA483*'Norm-coeff'!$G$4+$BB483*'Norm-coeff'!$H$4+$BC483*'Norm-coeff'!$I$4+$BD483*'Norm-coeff'!$J$4+$BE483*'Norm-coeff'!$K$4+$BF483*'Norm-coeff'!$L$4+$BG483*'Norm-coeff'!$M$4+$BH483*'Norm-coeff'!$N$4+$BI483*'Norm-coeff'!$O$4</f>
        <v>1.42115649462768</v>
      </c>
      <c r="BR483" s="54">
        <f>'Norm-coeff'!$C$5+$AX483*'Norm-coeff'!$D$5+$AY483*'Norm-coeff'!$E$5+$AZ483*'Norm-coeff'!$F$5+$BA483*'Norm-coeff'!$G$5+$BB483*'Norm-coeff'!$H$5+$BC483*'Norm-coeff'!$I$5+$BD483*'Norm-coeff'!$J$5+$BE483*'Norm-coeff'!$K$5+$BF483*'Norm-coeff'!$L$5+$BG483*'Norm-coeff'!$M$5+$BH483*'Norm-coeff'!$N$5+$BI483*'Norm-coeff'!$O$5</f>
        <v>1.0553329241296201</v>
      </c>
      <c r="BS483" s="54">
        <f>'Norm-coeff'!$C$6+$AX483*'Norm-coeff'!$D$6+$AY483*'Norm-coeff'!$E$6+$AZ483*'Norm-coeff'!$F$6+$BA483*'Norm-coeff'!$G$6+$BB483*'Norm-coeff'!$H$6+$BC483*'Norm-coeff'!$I$6+$BD483*'Norm-coeff'!$J$6+$BE483*'Norm-coeff'!$K$6+$BF483*'Norm-coeff'!$L$6+$BG483*'Norm-coeff'!$M$6+$BH483*'Norm-coeff'!$N$6+$BI483*'Norm-coeff'!$O$6</f>
        <v>-1.48700885495103E-2</v>
      </c>
      <c r="BT483" s="54">
        <f>'Norm-coeff'!$C$7+$AX483*'Norm-coeff'!$D$7+$AY483*'Norm-coeff'!$E$7+$AZ483*'Norm-coeff'!$F$7+$BA483*'Norm-coeff'!$G$7+$BB483*'Norm-coeff'!$H$7+$BC483*'Norm-coeff'!$I$7+$BD483*'Norm-coeff'!$J$7+$BE483*'Norm-coeff'!$K$7+$BF483*'Norm-coeff'!$L$7+$BG483*'Norm-coeff'!$M$7+$BH483*'Norm-coeff'!$N$7+$BI483*'Norm-coeff'!$O$7</f>
        <v>2.0907583608832998</v>
      </c>
      <c r="BU483" s="54">
        <f>'Norm-coeff'!$C$8+$AX483*'Norm-coeff'!$D$8+$AY483*'Norm-coeff'!$E$8+$AZ483*'Norm-coeff'!$F$8+$BA483*'Norm-coeff'!$G$8+$BB483*'Norm-coeff'!$H$8+$BC483*'Norm-coeff'!$I$8+$BD483*'Norm-coeff'!$J$8+$BE483*'Norm-coeff'!$K$8+$BF483*'Norm-coeff'!$L$8+$BG483*'Norm-coeff'!$M$8+$BH483*'Norm-coeff'!$N$8+$BI483*'Norm-coeff'!$O$8</f>
        <v>0.65894159836244504</v>
      </c>
      <c r="BV483" s="54">
        <f>'Norm-coeff'!$C$9+$AX483*'Norm-coeff'!$D$9+$AY483*'Norm-coeff'!$E$9+$AZ483*'Norm-coeff'!$F$9+$BA483*'Norm-coeff'!$G$9+$BB483*'Norm-coeff'!$H$9+$BC483*'Norm-coeff'!$I$9+$BD483*'Norm-coeff'!$J$9+$BE483*'Norm-coeff'!$K$9+$BF483*'Norm-coeff'!$L$9+$BG483*'Norm-coeff'!$M$9+$BH483*'Norm-coeff'!$N$9+$BI483*'Norm-coeff'!$O$9</f>
        <v>1.48961085014701</v>
      </c>
      <c r="BW483" s="54">
        <f>'Norm-coeff'!$C$10+$AX483*'Norm-coeff'!$D$10+$AY483*'Norm-coeff'!$E$10+$AZ483*'Norm-coeff'!$F$10+$BA483*'Norm-coeff'!$G$10+$BB483*'Norm-coeff'!$H$10+$BC483*'Norm-coeff'!$I$10+$BD483*'Norm-coeff'!$J$10+$BE483*'Norm-coeff'!$K$10+$BF483*'Norm-coeff'!$L$10+$BG483*'Norm-coeff'!$M$10+$BH483*'Norm-coeff'!$N$10+$BI483*'Norm-coeff'!$O$10</f>
        <v>1.42058735749591</v>
      </c>
      <c r="BX483" s="54">
        <f>'Norm-coeff'!$C$11+$AX483*'Norm-coeff'!$D$11+$AY483*'Norm-coeff'!$E$11+$AZ483*'Norm-coeff'!$F$11+$BA483*'Norm-coeff'!$G$11+$BB483*'Norm-coeff'!$H$11+$BC483*'Norm-coeff'!$I$11+$BD483*'Norm-coeff'!$J$11+$BE483*'Norm-coeff'!$K$11+$BF483*'Norm-coeff'!$L$11+$BG483*'Norm-coeff'!$M$11+$BH483*'Norm-coeff'!$N$11+$BI483*'Norm-coeff'!$O$11</f>
        <v>0.221233014421479</v>
      </c>
      <c r="BY483" s="54">
        <f>'Norm-coeff'!$C$12+$AX483*'Norm-coeff'!$D$12+$AY483*'Norm-coeff'!$E$12+$AZ483*'Norm-coeff'!$F$12+$BA483*'Norm-coeff'!$G$12+$BB483*'Norm-coeff'!$H$12+$BC483*'Norm-coeff'!$I$12+$BD483*'Norm-coeff'!$J$12+$BE483*'Norm-coeff'!$K$12+$BF483*'Norm-coeff'!$L$12+$BG483*'Norm-coeff'!$M$12+$BH483*'Norm-coeff'!$N$12+$BI483*'Norm-coeff'!$O$12</f>
        <v>0.283527502056037</v>
      </c>
      <c r="BZ483" s="54">
        <f>'Norm-coeff'!$C$13+$AX483*'Norm-coeff'!$D$13+$AY483*'Norm-coeff'!$E$13+$AZ483*'Norm-coeff'!$F$13+$BA483*'Norm-coeff'!$G$13+$BB483*'Norm-coeff'!$H$13+$BC483*'Norm-coeff'!$I$13+$BD483*'Norm-coeff'!$J$13+$BE483*'Norm-coeff'!$K$13+$BF483*'Norm-coeff'!$L$13+$BG483*'Norm-coeff'!$M$13+$BH483*'Norm-coeff'!$N$13+$BI483*'Norm-coeff'!$O$13</f>
        <v>-4.1864930554451202E-2</v>
      </c>
      <c r="CA483" s="54">
        <f>'Norm-coeff'!$C$14+$AX483*'Norm-coeff'!$D$14+$AY483*'Norm-coeff'!$E$14+$AZ483*'Norm-coeff'!$F$14+$BA483*'Norm-coeff'!$G$14+$BB483*'Norm-coeff'!$H$14+$BC483*'Norm-coeff'!$I$14+$BD483*'Norm-coeff'!$J$14+$BE483*'Norm-coeff'!$K$14+$BF483*'Norm-coeff'!$L$14+$BG483*'Norm-coeff'!$M$14+$BH483*'Norm-coeff'!$N$14+$BI483*'Norm-coeff'!$O$14</f>
        <v>4.2526983164477103</v>
      </c>
      <c r="CC483" s="54">
        <f t="shared" si="1529"/>
        <v>0</v>
      </c>
      <c r="CG483" s="54">
        <f t="shared" si="1405"/>
        <v>0</v>
      </c>
      <c r="CH483" s="54">
        <f t="shared" si="1383"/>
        <v>0</v>
      </c>
      <c r="CI483" s="54">
        <f t="shared" si="1406"/>
        <v>0</v>
      </c>
      <c r="CJ483" s="56">
        <f t="shared" si="1407"/>
        <v>0</v>
      </c>
      <c r="CK483" s="54">
        <f t="shared" si="1408"/>
        <v>0</v>
      </c>
      <c r="CL483" s="54">
        <f t="shared" si="1409"/>
        <v>0</v>
      </c>
      <c r="CM483" s="54">
        <f t="shared" si="1410"/>
        <v>0</v>
      </c>
      <c r="CN483" s="54">
        <f t="shared" si="1411"/>
        <v>0</v>
      </c>
      <c r="CO483" s="54">
        <f t="shared" si="1412"/>
        <v>0</v>
      </c>
      <c r="CP483" s="54">
        <f t="shared" si="1413"/>
        <v>0</v>
      </c>
      <c r="CQ483" s="54">
        <f t="shared" si="1414"/>
        <v>0</v>
      </c>
      <c r="CR483" s="54">
        <f t="shared" si="1415"/>
        <v>0</v>
      </c>
      <c r="CS483" s="54">
        <f t="shared" si="1416"/>
        <v>0</v>
      </c>
      <c r="CU483" s="54">
        <f t="shared" si="1417"/>
        <v>0</v>
      </c>
      <c r="CV483" s="54">
        <f t="shared" si="1418"/>
        <v>0</v>
      </c>
      <c r="CW483" s="54">
        <f t="shared" si="1419"/>
        <v>0</v>
      </c>
      <c r="CX483" s="54">
        <f t="shared" si="1420"/>
        <v>0</v>
      </c>
      <c r="CZ483" s="54">
        <f t="shared" si="1421"/>
        <v>0</v>
      </c>
      <c r="DA483" s="54">
        <f t="shared" si="1422"/>
        <v>0</v>
      </c>
      <c r="DB483" s="54">
        <f t="shared" si="1423"/>
        <v>0</v>
      </c>
      <c r="DC483" s="54">
        <f t="shared" si="1424"/>
        <v>0</v>
      </c>
      <c r="DD483" s="54">
        <f t="shared" si="1425"/>
        <v>0</v>
      </c>
      <c r="DE483" s="54">
        <f t="shared" si="1426"/>
        <v>0</v>
      </c>
      <c r="DF483" s="54">
        <f t="shared" si="1427"/>
        <v>0</v>
      </c>
      <c r="DG483" s="54">
        <f t="shared" si="1428"/>
        <v>2</v>
      </c>
      <c r="DH483" s="71">
        <f t="shared" si="1429"/>
        <v>0</v>
      </c>
      <c r="DI483" s="71">
        <f t="shared" si="1430"/>
        <v>0</v>
      </c>
      <c r="DJ483" s="54">
        <f t="shared" si="1431"/>
        <v>0</v>
      </c>
      <c r="DK483" s="54">
        <f t="shared" si="1432"/>
        <v>2</v>
      </c>
      <c r="DL483" s="4">
        <f t="shared" si="1357"/>
        <v>0</v>
      </c>
      <c r="DM483" s="3">
        <f t="shared" si="1433"/>
        <v>0</v>
      </c>
      <c r="DN483" s="3">
        <f t="shared" si="1434"/>
        <v>0</v>
      </c>
      <c r="DO483" s="4" t="e">
        <f t="shared" si="1435"/>
        <v>#DIV/0!</v>
      </c>
      <c r="DP483" s="57"/>
      <c r="DQ483" s="57"/>
      <c r="DR483" s="56">
        <f t="shared" si="1358"/>
        <v>2</v>
      </c>
      <c r="DS483" s="56">
        <f t="shared" si="1359"/>
        <v>0</v>
      </c>
      <c r="DT483" s="38">
        <f t="shared" si="1360"/>
        <v>0</v>
      </c>
      <c r="DU483" s="38">
        <f t="shared" si="1436"/>
        <v>2</v>
      </c>
      <c r="DV483" s="38">
        <f t="shared" si="1361"/>
        <v>0</v>
      </c>
      <c r="DW483" s="39">
        <f t="shared" si="1362"/>
        <v>0</v>
      </c>
      <c r="DX483" s="39">
        <f t="shared" si="1363"/>
        <v>0</v>
      </c>
      <c r="DY483" s="39">
        <f t="shared" si="1364"/>
        <v>0</v>
      </c>
      <c r="DZ483" s="39">
        <f t="shared" si="1365"/>
        <v>0</v>
      </c>
      <c r="EA483" s="39">
        <f t="shared" si="1366"/>
        <v>0</v>
      </c>
      <c r="EB483" s="37" t="e">
        <f t="shared" si="1437"/>
        <v>#DIV/0!</v>
      </c>
      <c r="EC483" s="37" t="e">
        <f t="shared" si="1438"/>
        <v>#DIV/0!</v>
      </c>
      <c r="ED483" s="37" t="e">
        <f t="shared" si="1439"/>
        <v>#DIV/0!</v>
      </c>
      <c r="EE483" s="37" t="e">
        <f t="shared" si="1440"/>
        <v>#DIV/0!</v>
      </c>
      <c r="EF483" s="39" t="e">
        <f t="shared" si="1441"/>
        <v>#DIV/0!</v>
      </c>
      <c r="EG483" s="37" t="e">
        <f t="shared" si="1442"/>
        <v>#DIV/0!</v>
      </c>
      <c r="EH483" s="37" t="e">
        <f t="shared" si="1443"/>
        <v>#DIV/0!</v>
      </c>
      <c r="EI483" s="11" t="b">
        <f t="shared" si="1444"/>
        <v>1</v>
      </c>
      <c r="EJ483" s="11" t="b">
        <f t="shared" si="1445"/>
        <v>0</v>
      </c>
      <c r="EK483" s="39" t="e">
        <f t="shared" si="1446"/>
        <v>#DIV/0!</v>
      </c>
      <c r="EL483" s="39" t="e">
        <f t="shared" si="1447"/>
        <v>#DIV/0!</v>
      </c>
      <c r="EM483" s="39" t="e">
        <f t="shared" si="1448"/>
        <v>#DIV/0!</v>
      </c>
      <c r="EN483" s="39" t="e">
        <f t="shared" si="1449"/>
        <v>#DIV/0!</v>
      </c>
      <c r="EO483" s="39" t="e">
        <f t="shared" si="1450"/>
        <v>#DIV/0!</v>
      </c>
      <c r="EP483" s="39" t="e">
        <f t="shared" si="1451"/>
        <v>#DIV/0!</v>
      </c>
      <c r="EQ483" s="39" t="e">
        <f t="shared" si="1452"/>
        <v>#DIV/0!</v>
      </c>
      <c r="ER483" s="39" t="e">
        <f t="shared" si="1453"/>
        <v>#DIV/0!</v>
      </c>
      <c r="ES483" s="58" t="str">
        <f t="shared" si="1454"/>
        <v>(OH,F,Cl)-dominate amphibole</v>
      </c>
      <c r="ET483" s="58" t="e">
        <f t="shared" si="1455"/>
        <v>#N/A</v>
      </c>
      <c r="EU483" s="56">
        <f t="shared" si="1367"/>
        <v>0</v>
      </c>
      <c r="EV483" s="56">
        <f t="shared" si="1368"/>
        <v>0</v>
      </c>
      <c r="EW483" s="56">
        <f t="shared" si="1369"/>
        <v>0</v>
      </c>
      <c r="EX483" s="56">
        <f t="shared" si="1370"/>
        <v>0</v>
      </c>
      <c r="EY483" s="56">
        <f t="shared" si="1371"/>
        <v>0</v>
      </c>
      <c r="EZ483" s="56">
        <f t="shared" si="1372"/>
        <v>0</v>
      </c>
      <c r="FA483" s="39">
        <f t="shared" si="1373"/>
        <v>0</v>
      </c>
      <c r="FB483" s="39">
        <f t="shared" si="1374"/>
        <v>0</v>
      </c>
      <c r="FC483" s="54">
        <f t="shared" si="1375"/>
        <v>0</v>
      </c>
      <c r="FD483" s="54">
        <f t="shared" si="1376"/>
        <v>0</v>
      </c>
      <c r="FE483" s="39">
        <f t="shared" si="1377"/>
        <v>0</v>
      </c>
      <c r="FF483" s="54">
        <f t="shared" si="1378"/>
        <v>0</v>
      </c>
      <c r="FG483" s="39">
        <f t="shared" si="1379"/>
        <v>0</v>
      </c>
      <c r="FH483" s="39">
        <f t="shared" si="1456"/>
        <v>0</v>
      </c>
      <c r="FI483" s="39">
        <f t="shared" si="1457"/>
        <v>0</v>
      </c>
      <c r="FJ483" s="39">
        <f t="shared" si="1458"/>
        <v>0</v>
      </c>
      <c r="FK483" s="39" t="e">
        <f t="shared" si="1459"/>
        <v>#DIV/0!</v>
      </c>
      <c r="FL483" s="39" t="e">
        <f t="shared" si="1460"/>
        <v>#DIV/0!</v>
      </c>
      <c r="FM483" s="39" t="e">
        <f t="shared" si="1461"/>
        <v>#DIV/0!</v>
      </c>
      <c r="FN483" s="39">
        <f t="shared" si="1462"/>
        <v>1</v>
      </c>
      <c r="FO483" s="39">
        <f t="shared" si="1380"/>
        <v>0</v>
      </c>
      <c r="FP483" s="39">
        <f t="shared" si="1381"/>
        <v>0</v>
      </c>
      <c r="FQ483" s="39">
        <f t="shared" si="1382"/>
        <v>0</v>
      </c>
      <c r="FR483" s="39">
        <f t="shared" si="1463"/>
        <v>0</v>
      </c>
      <c r="FS483" s="39">
        <f t="shared" si="1464"/>
        <v>0</v>
      </c>
      <c r="FU483" s="39" t="e">
        <f t="shared" si="1465"/>
        <v>#DIV/0!</v>
      </c>
      <c r="FV483" s="39" t="e">
        <f t="shared" si="1466"/>
        <v>#DIV/0!</v>
      </c>
      <c r="FW483" s="39" t="e">
        <f t="shared" si="1467"/>
        <v>#DIV/0!</v>
      </c>
      <c r="FY483" s="39" t="e">
        <f t="shared" si="1468"/>
        <v>#DIV/0!</v>
      </c>
      <c r="FZ483" s="39" t="e">
        <f t="shared" si="1469"/>
        <v>#DIV/0!</v>
      </c>
      <c r="GA483" s="39" t="e">
        <f t="shared" si="1470"/>
        <v>#DIV/0!</v>
      </c>
      <c r="GB483" s="39" t="e">
        <f t="shared" si="1471"/>
        <v>#DIV/0!</v>
      </c>
      <c r="GC483" s="39" t="e">
        <f t="shared" si="1472"/>
        <v>#DIV/0!</v>
      </c>
      <c r="GD483" s="39" t="e">
        <f t="shared" si="1473"/>
        <v>#DIV/0!</v>
      </c>
      <c r="GE483" s="39" t="e">
        <f t="shared" si="1474"/>
        <v>#DIV/0!</v>
      </c>
      <c r="GF483" s="39" t="e">
        <f t="shared" si="1475"/>
        <v>#DIV/0!</v>
      </c>
      <c r="GG483" s="39" t="e">
        <f t="shared" si="1476"/>
        <v>#DIV/0!</v>
      </c>
      <c r="GH483" s="39" t="e">
        <f t="shared" si="1477"/>
        <v>#DIV/0!</v>
      </c>
      <c r="GI483" s="39"/>
      <c r="GJ483" s="39" t="e">
        <f t="shared" si="1478"/>
        <v>#DIV/0!</v>
      </c>
      <c r="GK483" s="39" t="e">
        <f t="shared" si="1479"/>
        <v>#DIV/0!</v>
      </c>
      <c r="GL483" s="39" t="e">
        <f t="shared" si="1480"/>
        <v>#DIV/0!</v>
      </c>
      <c r="GM483" s="39" t="e">
        <f t="shared" si="1481"/>
        <v>#DIV/0!</v>
      </c>
      <c r="GN483" s="39" t="e">
        <f t="shared" si="1482"/>
        <v>#DIV/0!</v>
      </c>
      <c r="GO483" s="57"/>
      <c r="GP483" s="57" t="e">
        <f t="shared" si="1483"/>
        <v>#DIV/0!</v>
      </c>
      <c r="GQ483" s="59" t="e">
        <f t="shared" si="1484"/>
        <v>#DIV/0!</v>
      </c>
      <c r="GR483" s="41" t="e">
        <f t="shared" si="1485"/>
        <v>#DIV/0!</v>
      </c>
      <c r="GS483" s="57" t="e">
        <f t="shared" si="1486"/>
        <v>#DIV/0!</v>
      </c>
      <c r="GT483" s="57" t="e">
        <f t="shared" si="1487"/>
        <v>#DIV/0!</v>
      </c>
      <c r="GU483" s="57" t="e">
        <f t="shared" si="1488"/>
        <v>#DIV/0!</v>
      </c>
      <c r="GV483" s="57"/>
      <c r="GW483" s="42" t="e">
        <f t="shared" si="1489"/>
        <v>#DIV/0!</v>
      </c>
      <c r="GX483" s="42" t="e">
        <f t="shared" si="1490"/>
        <v>#DIV/0!</v>
      </c>
      <c r="GY483" s="42" t="e">
        <f t="shared" si="1491"/>
        <v>#DIV/0!</v>
      </c>
      <c r="GZ483" s="57"/>
      <c r="HA483" s="2" t="e">
        <f t="shared" si="1492"/>
        <v>#DIV/0!</v>
      </c>
      <c r="HB483" s="2" t="e">
        <f t="shared" si="1493"/>
        <v>#DIV/0!</v>
      </c>
      <c r="HC483" s="2" t="e">
        <f t="shared" si="1494"/>
        <v>#DIV/0!</v>
      </c>
      <c r="HD483" s="2" t="e">
        <f t="shared" si="1495"/>
        <v>#DIV/0!</v>
      </c>
      <c r="HE483" s="2" t="e">
        <f t="shared" si="1496"/>
        <v>#DIV/0!</v>
      </c>
      <c r="HF483" s="2" t="e">
        <f t="shared" si="1497"/>
        <v>#DIV/0!</v>
      </c>
      <c r="HG483" s="2" t="e">
        <f t="shared" si="1498"/>
        <v>#DIV/0!</v>
      </c>
      <c r="HH483" s="2" t="e">
        <f t="shared" si="1499"/>
        <v>#DIV/0!</v>
      </c>
      <c r="HI483" s="2" t="e">
        <f t="shared" si="1500"/>
        <v>#DIV/0!</v>
      </c>
      <c r="HJ483" s="11" t="e">
        <f t="shared" si="1501"/>
        <v>#DIV/0!</v>
      </c>
      <c r="HK483" s="60" t="e">
        <f t="shared" si="1502"/>
        <v>#DIV/0!</v>
      </c>
      <c r="HL483" s="57"/>
      <c r="HM483" s="57" t="e">
        <f t="shared" si="1503"/>
        <v>#DIV/0!</v>
      </c>
      <c r="HN483" s="57" t="e">
        <f t="shared" si="1504"/>
        <v>#DIV/0!</v>
      </c>
      <c r="HO483" s="57" t="e">
        <f t="shared" si="1505"/>
        <v>#DIV/0!</v>
      </c>
      <c r="HP483" s="57" t="e">
        <f t="shared" si="1506"/>
        <v>#DIV/0!</v>
      </c>
      <c r="HQ483" s="57" t="e">
        <f t="shared" si="1507"/>
        <v>#DIV/0!</v>
      </c>
      <c r="HR483" s="57"/>
      <c r="HS483" s="57" t="e">
        <f t="shared" si="1508"/>
        <v>#DIV/0!</v>
      </c>
      <c r="HT483" s="57" t="e">
        <f t="shared" si="1509"/>
        <v>#DIV/0!</v>
      </c>
      <c r="HU483" s="57" t="e">
        <f t="shared" si="1510"/>
        <v>#DIV/0!</v>
      </c>
      <c r="HV483" s="57" t="e">
        <f t="shared" si="1511"/>
        <v>#DIV/0!</v>
      </c>
      <c r="HW483" s="57" t="e">
        <f t="shared" si="1512"/>
        <v>#DIV/0!</v>
      </c>
      <c r="HX483" s="57"/>
      <c r="HY483" s="57" t="e">
        <f t="shared" si="1513"/>
        <v>#DIV/0!</v>
      </c>
      <c r="HZ483" s="57" t="e">
        <f t="shared" si="1514"/>
        <v>#DIV/0!</v>
      </c>
      <c r="IA483" s="57"/>
      <c r="IB483" s="61">
        <f t="shared" si="1515"/>
        <v>0</v>
      </c>
      <c r="IC483" s="57" t="str">
        <f t="shared" si="1516"/>
        <v/>
      </c>
      <c r="ID483" s="42"/>
      <c r="IE483" s="2" t="str">
        <f t="shared" si="1517"/>
        <v/>
      </c>
      <c r="IF483" s="60" t="e">
        <f t="shared" si="1518"/>
        <v>#DIV/0!</v>
      </c>
      <c r="IG483" s="60" t="str">
        <f t="shared" si="1519"/>
        <v/>
      </c>
      <c r="IH483" s="60" t="str">
        <f t="shared" si="1520"/>
        <v>zinco-</v>
      </c>
      <c r="II483" s="60" t="str">
        <f t="shared" si="1521"/>
        <v>mangano-</v>
      </c>
      <c r="IJ483" s="60" t="e">
        <f t="shared" si="1522"/>
        <v>#DIV/0!</v>
      </c>
      <c r="IK483" s="60" t="e">
        <f t="shared" si="1523"/>
        <v>#DIV/0!</v>
      </c>
      <c r="IL483" s="60" t="e">
        <f t="shared" si="1524"/>
        <v>#DIV/0!</v>
      </c>
      <c r="IM483" s="60" t="e">
        <f t="shared" si="1525"/>
        <v>#DIV/0!</v>
      </c>
      <c r="IN483" s="60" t="str">
        <f t="shared" si="1526"/>
        <v/>
      </c>
      <c r="IO483" s="60" t="str">
        <f t="shared" si="1527"/>
        <v/>
      </c>
      <c r="IP483" s="57"/>
      <c r="IQ483" s="57" t="str">
        <f t="shared" si="1528"/>
        <v>ERROR!!</v>
      </c>
    </row>
    <row r="484" spans="24:251">
      <c r="X484" s="29">
        <f t="shared" si="1384"/>
        <v>0</v>
      </c>
      <c r="Y484" s="29">
        <f t="shared" si="1385"/>
        <v>0</v>
      </c>
      <c r="Z484" s="29" t="e">
        <f t="shared" si="1386"/>
        <v>#DIV/0!</v>
      </c>
      <c r="AA484" s="29" t="e">
        <f t="shared" si="1387"/>
        <v>#DIV/0!</v>
      </c>
      <c r="AB484" s="29" t="e">
        <f t="shared" si="1388"/>
        <v>#DIV/0!</v>
      </c>
      <c r="AC484" s="29" t="e">
        <f t="shared" si="1389"/>
        <v>#DIV/0!</v>
      </c>
      <c r="AF484" s="23">
        <v>60.084299999999999</v>
      </c>
      <c r="AG484" s="23">
        <v>79.878799999999998</v>
      </c>
      <c r="AH484" s="23">
        <v>101.96120000000001</v>
      </c>
      <c r="AI484" s="23">
        <v>151.99039999999999</v>
      </c>
      <c r="AJ484" s="23">
        <v>159.69</v>
      </c>
      <c r="AK484" s="23">
        <v>71.846400000000003</v>
      </c>
      <c r="AL484" s="23">
        <v>70.9375</v>
      </c>
      <c r="AM484" s="23">
        <v>40.304400000000001</v>
      </c>
      <c r="AN484" s="23">
        <v>56.077399999999997</v>
      </c>
      <c r="AO484" s="23">
        <v>61.978999999999999</v>
      </c>
      <c r="AP484" s="23">
        <v>94.195999999999998</v>
      </c>
      <c r="AQ484" s="23">
        <v>18.998000000000001</v>
      </c>
      <c r="AR484" s="23">
        <v>35.450000000000003</v>
      </c>
      <c r="AS484" s="23">
        <v>29.88</v>
      </c>
      <c r="AT484" s="23">
        <v>74.691999999999993</v>
      </c>
      <c r="AU484" s="23">
        <v>81.39</v>
      </c>
      <c r="AX484" s="54">
        <f t="shared" si="1390"/>
        <v>0</v>
      </c>
      <c r="AY484" s="54">
        <f t="shared" si="1391"/>
        <v>0</v>
      </c>
      <c r="AZ484" s="54">
        <f t="shared" si="1392"/>
        <v>0</v>
      </c>
      <c r="BA484" s="54">
        <f t="shared" si="1393"/>
        <v>0</v>
      </c>
      <c r="BB484" s="54">
        <f t="shared" si="1394"/>
        <v>0</v>
      </c>
      <c r="BC484" s="54">
        <f t="shared" si="1395"/>
        <v>0</v>
      </c>
      <c r="BD484" s="54">
        <f t="shared" si="1396"/>
        <v>0</v>
      </c>
      <c r="BE484" s="54">
        <f t="shared" si="1397"/>
        <v>0</v>
      </c>
      <c r="BF484" s="54">
        <f t="shared" si="1398"/>
        <v>0</v>
      </c>
      <c r="BG484" s="54">
        <f t="shared" si="1399"/>
        <v>0</v>
      </c>
      <c r="BH484" s="54">
        <f t="shared" si="1400"/>
        <v>0</v>
      </c>
      <c r="BI484" s="54">
        <f t="shared" si="1401"/>
        <v>0</v>
      </c>
      <c r="BJ484" s="54">
        <f t="shared" si="1402"/>
        <v>0</v>
      </c>
      <c r="BK484" s="54">
        <f t="shared" si="1403"/>
        <v>0</v>
      </c>
      <c r="BL484" s="54">
        <f t="shared" si="1404"/>
        <v>0</v>
      </c>
      <c r="BM484" s="42"/>
      <c r="BO484" s="54">
        <f>'Norm-coeff'!$C$2+$AX484*'Norm-coeff'!$D$2+$AY484*'Norm-coeff'!$E$2+$AZ484*'Norm-coeff'!$F$2+$BA484*'Norm-coeff'!$G$2+$BB484*'Norm-coeff'!$H$2+$BC484*'Norm-coeff'!$I$2+$BD484*'Norm-coeff'!$J$2+$BE484*'Norm-coeff'!$K$2+$BF484*'Norm-coeff'!$L$2+$BG484*'Norm-coeff'!$M$2+$BH484*'Norm-coeff'!$N$2+$BI484*'Norm-coeff'!$O$2</f>
        <v>5.4045421474420303</v>
      </c>
      <c r="BP484" s="54">
        <f>'Norm-coeff'!$C$3+$AX484*'Norm-coeff'!$D$3+$AY484*'Norm-coeff'!$E$3+$AZ484*'Norm-coeff'!$F$3+$BA484*'Norm-coeff'!$G$3+$BB484*'Norm-coeff'!$H$3+$BC484*'Norm-coeff'!$I$3+$BD484*'Norm-coeff'!$J$3+$BE484*'Norm-coeff'!$K$3+$BF484*'Norm-coeff'!$L$3+$BG484*'Norm-coeff'!$M$3+$BH484*'Norm-coeff'!$N$3+$BI484*'Norm-coeff'!$O$3</f>
        <v>3.15319116612705</v>
      </c>
      <c r="BQ484" s="54">
        <f>'Norm-coeff'!$C$4+$AX484*'Norm-coeff'!$D$4+$AY484*'Norm-coeff'!$E$4+$AZ484*'Norm-coeff'!$F$4+$BA484*'Norm-coeff'!$G$4+$BB484*'Norm-coeff'!$H$4+$BC484*'Norm-coeff'!$I$4+$BD484*'Norm-coeff'!$J$4+$BE484*'Norm-coeff'!$K$4+$BF484*'Norm-coeff'!$L$4+$BG484*'Norm-coeff'!$M$4+$BH484*'Norm-coeff'!$N$4+$BI484*'Norm-coeff'!$O$4</f>
        <v>1.42115649462768</v>
      </c>
      <c r="BR484" s="54">
        <f>'Norm-coeff'!$C$5+$AX484*'Norm-coeff'!$D$5+$AY484*'Norm-coeff'!$E$5+$AZ484*'Norm-coeff'!$F$5+$BA484*'Norm-coeff'!$G$5+$BB484*'Norm-coeff'!$H$5+$BC484*'Norm-coeff'!$I$5+$BD484*'Norm-coeff'!$J$5+$BE484*'Norm-coeff'!$K$5+$BF484*'Norm-coeff'!$L$5+$BG484*'Norm-coeff'!$M$5+$BH484*'Norm-coeff'!$N$5+$BI484*'Norm-coeff'!$O$5</f>
        <v>1.0553329241296201</v>
      </c>
      <c r="BS484" s="54">
        <f>'Norm-coeff'!$C$6+$AX484*'Norm-coeff'!$D$6+$AY484*'Norm-coeff'!$E$6+$AZ484*'Norm-coeff'!$F$6+$BA484*'Norm-coeff'!$G$6+$BB484*'Norm-coeff'!$H$6+$BC484*'Norm-coeff'!$I$6+$BD484*'Norm-coeff'!$J$6+$BE484*'Norm-coeff'!$K$6+$BF484*'Norm-coeff'!$L$6+$BG484*'Norm-coeff'!$M$6+$BH484*'Norm-coeff'!$N$6+$BI484*'Norm-coeff'!$O$6</f>
        <v>-1.48700885495103E-2</v>
      </c>
      <c r="BT484" s="54">
        <f>'Norm-coeff'!$C$7+$AX484*'Norm-coeff'!$D$7+$AY484*'Norm-coeff'!$E$7+$AZ484*'Norm-coeff'!$F$7+$BA484*'Norm-coeff'!$G$7+$BB484*'Norm-coeff'!$H$7+$BC484*'Norm-coeff'!$I$7+$BD484*'Norm-coeff'!$J$7+$BE484*'Norm-coeff'!$K$7+$BF484*'Norm-coeff'!$L$7+$BG484*'Norm-coeff'!$M$7+$BH484*'Norm-coeff'!$N$7+$BI484*'Norm-coeff'!$O$7</f>
        <v>2.0907583608832998</v>
      </c>
      <c r="BU484" s="54">
        <f>'Norm-coeff'!$C$8+$AX484*'Norm-coeff'!$D$8+$AY484*'Norm-coeff'!$E$8+$AZ484*'Norm-coeff'!$F$8+$BA484*'Norm-coeff'!$G$8+$BB484*'Norm-coeff'!$H$8+$BC484*'Norm-coeff'!$I$8+$BD484*'Norm-coeff'!$J$8+$BE484*'Norm-coeff'!$K$8+$BF484*'Norm-coeff'!$L$8+$BG484*'Norm-coeff'!$M$8+$BH484*'Norm-coeff'!$N$8+$BI484*'Norm-coeff'!$O$8</f>
        <v>0.65894159836244504</v>
      </c>
      <c r="BV484" s="54">
        <f>'Norm-coeff'!$C$9+$AX484*'Norm-coeff'!$D$9+$AY484*'Norm-coeff'!$E$9+$AZ484*'Norm-coeff'!$F$9+$BA484*'Norm-coeff'!$G$9+$BB484*'Norm-coeff'!$H$9+$BC484*'Norm-coeff'!$I$9+$BD484*'Norm-coeff'!$J$9+$BE484*'Norm-coeff'!$K$9+$BF484*'Norm-coeff'!$L$9+$BG484*'Norm-coeff'!$M$9+$BH484*'Norm-coeff'!$N$9+$BI484*'Norm-coeff'!$O$9</f>
        <v>1.48961085014701</v>
      </c>
      <c r="BW484" s="54">
        <f>'Norm-coeff'!$C$10+$AX484*'Norm-coeff'!$D$10+$AY484*'Norm-coeff'!$E$10+$AZ484*'Norm-coeff'!$F$10+$BA484*'Norm-coeff'!$G$10+$BB484*'Norm-coeff'!$H$10+$BC484*'Norm-coeff'!$I$10+$BD484*'Norm-coeff'!$J$10+$BE484*'Norm-coeff'!$K$10+$BF484*'Norm-coeff'!$L$10+$BG484*'Norm-coeff'!$M$10+$BH484*'Norm-coeff'!$N$10+$BI484*'Norm-coeff'!$O$10</f>
        <v>1.42058735749591</v>
      </c>
      <c r="BX484" s="54">
        <f>'Norm-coeff'!$C$11+$AX484*'Norm-coeff'!$D$11+$AY484*'Norm-coeff'!$E$11+$AZ484*'Norm-coeff'!$F$11+$BA484*'Norm-coeff'!$G$11+$BB484*'Norm-coeff'!$H$11+$BC484*'Norm-coeff'!$I$11+$BD484*'Norm-coeff'!$J$11+$BE484*'Norm-coeff'!$K$11+$BF484*'Norm-coeff'!$L$11+$BG484*'Norm-coeff'!$M$11+$BH484*'Norm-coeff'!$N$11+$BI484*'Norm-coeff'!$O$11</f>
        <v>0.221233014421479</v>
      </c>
      <c r="BY484" s="54">
        <f>'Norm-coeff'!$C$12+$AX484*'Norm-coeff'!$D$12+$AY484*'Norm-coeff'!$E$12+$AZ484*'Norm-coeff'!$F$12+$BA484*'Norm-coeff'!$G$12+$BB484*'Norm-coeff'!$H$12+$BC484*'Norm-coeff'!$I$12+$BD484*'Norm-coeff'!$J$12+$BE484*'Norm-coeff'!$K$12+$BF484*'Norm-coeff'!$L$12+$BG484*'Norm-coeff'!$M$12+$BH484*'Norm-coeff'!$N$12+$BI484*'Norm-coeff'!$O$12</f>
        <v>0.283527502056037</v>
      </c>
      <c r="BZ484" s="54">
        <f>'Norm-coeff'!$C$13+$AX484*'Norm-coeff'!$D$13+$AY484*'Norm-coeff'!$E$13+$AZ484*'Norm-coeff'!$F$13+$BA484*'Norm-coeff'!$G$13+$BB484*'Norm-coeff'!$H$13+$BC484*'Norm-coeff'!$I$13+$BD484*'Norm-coeff'!$J$13+$BE484*'Norm-coeff'!$K$13+$BF484*'Norm-coeff'!$L$13+$BG484*'Norm-coeff'!$M$13+$BH484*'Norm-coeff'!$N$13+$BI484*'Norm-coeff'!$O$13</f>
        <v>-4.1864930554451202E-2</v>
      </c>
      <c r="CA484" s="54">
        <f>'Norm-coeff'!$C$14+$AX484*'Norm-coeff'!$D$14+$AY484*'Norm-coeff'!$E$14+$AZ484*'Norm-coeff'!$F$14+$BA484*'Norm-coeff'!$G$14+$BB484*'Norm-coeff'!$H$14+$BC484*'Norm-coeff'!$I$14+$BD484*'Norm-coeff'!$J$14+$BE484*'Norm-coeff'!$K$14+$BF484*'Norm-coeff'!$L$14+$BG484*'Norm-coeff'!$M$14+$BH484*'Norm-coeff'!$N$14+$BI484*'Norm-coeff'!$O$14</f>
        <v>4.2526983164477103</v>
      </c>
      <c r="CC484" s="54">
        <f t="shared" si="1529"/>
        <v>0</v>
      </c>
      <c r="CG484" s="54">
        <f t="shared" si="1405"/>
        <v>0</v>
      </c>
      <c r="CH484" s="54">
        <f t="shared" si="1383"/>
        <v>0</v>
      </c>
      <c r="CI484" s="54">
        <f t="shared" si="1406"/>
        <v>0</v>
      </c>
      <c r="CJ484" s="56">
        <f t="shared" si="1407"/>
        <v>0</v>
      </c>
      <c r="CK484" s="54">
        <f t="shared" si="1408"/>
        <v>0</v>
      </c>
      <c r="CL484" s="54">
        <f t="shared" si="1409"/>
        <v>0</v>
      </c>
      <c r="CM484" s="54">
        <f t="shared" si="1410"/>
        <v>0</v>
      </c>
      <c r="CN484" s="54">
        <f t="shared" si="1411"/>
        <v>0</v>
      </c>
      <c r="CO484" s="54">
        <f t="shared" si="1412"/>
        <v>0</v>
      </c>
      <c r="CP484" s="54">
        <f t="shared" si="1413"/>
        <v>0</v>
      </c>
      <c r="CQ484" s="54">
        <f t="shared" si="1414"/>
        <v>0</v>
      </c>
      <c r="CR484" s="54">
        <f t="shared" si="1415"/>
        <v>0</v>
      </c>
      <c r="CS484" s="54">
        <f t="shared" si="1416"/>
        <v>0</v>
      </c>
      <c r="CU484" s="54">
        <f t="shared" si="1417"/>
        <v>0</v>
      </c>
      <c r="CV484" s="54">
        <f t="shared" si="1418"/>
        <v>0</v>
      </c>
      <c r="CW484" s="54">
        <f t="shared" si="1419"/>
        <v>0</v>
      </c>
      <c r="CX484" s="54">
        <f t="shared" si="1420"/>
        <v>0</v>
      </c>
      <c r="CZ484" s="54">
        <f t="shared" si="1421"/>
        <v>0</v>
      </c>
      <c r="DA484" s="54">
        <f t="shared" si="1422"/>
        <v>0</v>
      </c>
      <c r="DB484" s="54">
        <f t="shared" si="1423"/>
        <v>0</v>
      </c>
      <c r="DC484" s="54">
        <f t="shared" si="1424"/>
        <v>0</v>
      </c>
      <c r="DD484" s="54">
        <f t="shared" si="1425"/>
        <v>0</v>
      </c>
      <c r="DE484" s="54">
        <f t="shared" si="1426"/>
        <v>0</v>
      </c>
      <c r="DF484" s="54">
        <f t="shared" si="1427"/>
        <v>0</v>
      </c>
      <c r="DG484" s="54">
        <f t="shared" si="1428"/>
        <v>2</v>
      </c>
      <c r="DH484" s="71">
        <f t="shared" si="1429"/>
        <v>0</v>
      </c>
      <c r="DI484" s="71">
        <f t="shared" si="1430"/>
        <v>0</v>
      </c>
      <c r="DJ484" s="54">
        <f t="shared" si="1431"/>
        <v>0</v>
      </c>
      <c r="DK484" s="54">
        <f t="shared" si="1432"/>
        <v>2</v>
      </c>
      <c r="DL484" s="4">
        <f t="shared" si="1357"/>
        <v>0</v>
      </c>
      <c r="DM484" s="3">
        <f t="shared" si="1433"/>
        <v>0</v>
      </c>
      <c r="DN484" s="3">
        <f t="shared" si="1434"/>
        <v>0</v>
      </c>
      <c r="DO484" s="4" t="e">
        <f t="shared" si="1435"/>
        <v>#DIV/0!</v>
      </c>
      <c r="DP484" s="57"/>
      <c r="DQ484" s="57"/>
      <c r="DR484" s="56">
        <f t="shared" si="1358"/>
        <v>2</v>
      </c>
      <c r="DS484" s="56">
        <f t="shared" si="1359"/>
        <v>0</v>
      </c>
      <c r="DT484" s="38">
        <f t="shared" si="1360"/>
        <v>0</v>
      </c>
      <c r="DU484" s="38">
        <f t="shared" si="1436"/>
        <v>2</v>
      </c>
      <c r="DV484" s="38">
        <f t="shared" si="1361"/>
        <v>0</v>
      </c>
      <c r="DW484" s="39">
        <f t="shared" si="1362"/>
        <v>0</v>
      </c>
      <c r="DX484" s="39">
        <f t="shared" si="1363"/>
        <v>0</v>
      </c>
      <c r="DY484" s="39">
        <f t="shared" si="1364"/>
        <v>0</v>
      </c>
      <c r="DZ484" s="39">
        <f t="shared" si="1365"/>
        <v>0</v>
      </c>
      <c r="EA484" s="39">
        <f t="shared" si="1366"/>
        <v>0</v>
      </c>
      <c r="EB484" s="37" t="e">
        <f t="shared" si="1437"/>
        <v>#DIV/0!</v>
      </c>
      <c r="EC484" s="37" t="e">
        <f t="shared" si="1438"/>
        <v>#DIV/0!</v>
      </c>
      <c r="ED484" s="37" t="e">
        <f t="shared" si="1439"/>
        <v>#DIV/0!</v>
      </c>
      <c r="EE484" s="37" t="e">
        <f t="shared" si="1440"/>
        <v>#DIV/0!</v>
      </c>
      <c r="EF484" s="39" t="e">
        <f t="shared" si="1441"/>
        <v>#DIV/0!</v>
      </c>
      <c r="EG484" s="37" t="e">
        <f t="shared" si="1442"/>
        <v>#DIV/0!</v>
      </c>
      <c r="EH484" s="37" t="e">
        <f t="shared" si="1443"/>
        <v>#DIV/0!</v>
      </c>
      <c r="EI484" s="11" t="b">
        <f t="shared" si="1444"/>
        <v>1</v>
      </c>
      <c r="EJ484" s="11" t="b">
        <f t="shared" si="1445"/>
        <v>0</v>
      </c>
      <c r="EK484" s="39" t="e">
        <f t="shared" si="1446"/>
        <v>#DIV/0!</v>
      </c>
      <c r="EL484" s="39" t="e">
        <f t="shared" si="1447"/>
        <v>#DIV/0!</v>
      </c>
      <c r="EM484" s="39" t="e">
        <f t="shared" si="1448"/>
        <v>#DIV/0!</v>
      </c>
      <c r="EN484" s="39" t="e">
        <f t="shared" si="1449"/>
        <v>#DIV/0!</v>
      </c>
      <c r="EO484" s="39" t="e">
        <f t="shared" si="1450"/>
        <v>#DIV/0!</v>
      </c>
      <c r="EP484" s="39" t="e">
        <f t="shared" si="1451"/>
        <v>#DIV/0!</v>
      </c>
      <c r="EQ484" s="39" t="e">
        <f t="shared" si="1452"/>
        <v>#DIV/0!</v>
      </c>
      <c r="ER484" s="39" t="e">
        <f t="shared" si="1453"/>
        <v>#DIV/0!</v>
      </c>
      <c r="ES484" s="58" t="str">
        <f t="shared" si="1454"/>
        <v>(OH,F,Cl)-dominate amphibole</v>
      </c>
      <c r="ET484" s="58" t="e">
        <f t="shared" si="1455"/>
        <v>#N/A</v>
      </c>
      <c r="EU484" s="56">
        <f t="shared" si="1367"/>
        <v>0</v>
      </c>
      <c r="EV484" s="56">
        <f t="shared" si="1368"/>
        <v>0</v>
      </c>
      <c r="EW484" s="56">
        <f t="shared" si="1369"/>
        <v>0</v>
      </c>
      <c r="EX484" s="56">
        <f t="shared" si="1370"/>
        <v>0</v>
      </c>
      <c r="EY484" s="56">
        <f t="shared" si="1371"/>
        <v>0</v>
      </c>
      <c r="EZ484" s="56">
        <f t="shared" si="1372"/>
        <v>0</v>
      </c>
      <c r="FA484" s="39">
        <f t="shared" si="1373"/>
        <v>0</v>
      </c>
      <c r="FB484" s="39">
        <f t="shared" si="1374"/>
        <v>0</v>
      </c>
      <c r="FC484" s="54">
        <f t="shared" si="1375"/>
        <v>0</v>
      </c>
      <c r="FD484" s="54">
        <f t="shared" si="1376"/>
        <v>0</v>
      </c>
      <c r="FE484" s="39">
        <f t="shared" si="1377"/>
        <v>0</v>
      </c>
      <c r="FF484" s="54">
        <f t="shared" si="1378"/>
        <v>0</v>
      </c>
      <c r="FG484" s="39">
        <f t="shared" si="1379"/>
        <v>0</v>
      </c>
      <c r="FH484" s="39">
        <f t="shared" si="1456"/>
        <v>0</v>
      </c>
      <c r="FI484" s="39">
        <f t="shared" si="1457"/>
        <v>0</v>
      </c>
      <c r="FJ484" s="39">
        <f t="shared" si="1458"/>
        <v>0</v>
      </c>
      <c r="FK484" s="39" t="e">
        <f t="shared" si="1459"/>
        <v>#DIV/0!</v>
      </c>
      <c r="FL484" s="39" t="e">
        <f t="shared" si="1460"/>
        <v>#DIV/0!</v>
      </c>
      <c r="FM484" s="39" t="e">
        <f t="shared" si="1461"/>
        <v>#DIV/0!</v>
      </c>
      <c r="FN484" s="39">
        <f t="shared" si="1462"/>
        <v>1</v>
      </c>
      <c r="FO484" s="39">
        <f t="shared" si="1380"/>
        <v>0</v>
      </c>
      <c r="FP484" s="39">
        <f t="shared" si="1381"/>
        <v>0</v>
      </c>
      <c r="FQ484" s="39">
        <f t="shared" si="1382"/>
        <v>0</v>
      </c>
      <c r="FR484" s="39">
        <f t="shared" si="1463"/>
        <v>0</v>
      </c>
      <c r="FS484" s="39">
        <f t="shared" si="1464"/>
        <v>0</v>
      </c>
      <c r="FU484" s="39" t="e">
        <f t="shared" si="1465"/>
        <v>#DIV/0!</v>
      </c>
      <c r="FV484" s="39" t="e">
        <f t="shared" si="1466"/>
        <v>#DIV/0!</v>
      </c>
      <c r="FW484" s="39" t="e">
        <f t="shared" si="1467"/>
        <v>#DIV/0!</v>
      </c>
      <c r="FY484" s="39" t="e">
        <f t="shared" si="1468"/>
        <v>#DIV/0!</v>
      </c>
      <c r="FZ484" s="39" t="e">
        <f t="shared" si="1469"/>
        <v>#DIV/0!</v>
      </c>
      <c r="GA484" s="39" t="e">
        <f t="shared" si="1470"/>
        <v>#DIV/0!</v>
      </c>
      <c r="GB484" s="39" t="e">
        <f t="shared" si="1471"/>
        <v>#DIV/0!</v>
      </c>
      <c r="GC484" s="39" t="e">
        <f t="shared" si="1472"/>
        <v>#DIV/0!</v>
      </c>
      <c r="GD484" s="39" t="e">
        <f t="shared" si="1473"/>
        <v>#DIV/0!</v>
      </c>
      <c r="GE484" s="39" t="e">
        <f t="shared" si="1474"/>
        <v>#DIV/0!</v>
      </c>
      <c r="GF484" s="39" t="e">
        <f t="shared" si="1475"/>
        <v>#DIV/0!</v>
      </c>
      <c r="GG484" s="39" t="e">
        <f t="shared" si="1476"/>
        <v>#DIV/0!</v>
      </c>
      <c r="GH484" s="39" t="e">
        <f t="shared" si="1477"/>
        <v>#DIV/0!</v>
      </c>
      <c r="GI484" s="39"/>
      <c r="GJ484" s="39" t="e">
        <f t="shared" si="1478"/>
        <v>#DIV/0!</v>
      </c>
      <c r="GK484" s="39" t="e">
        <f t="shared" si="1479"/>
        <v>#DIV/0!</v>
      </c>
      <c r="GL484" s="39" t="e">
        <f t="shared" si="1480"/>
        <v>#DIV/0!</v>
      </c>
      <c r="GM484" s="39" t="e">
        <f t="shared" si="1481"/>
        <v>#DIV/0!</v>
      </c>
      <c r="GN484" s="39" t="e">
        <f t="shared" si="1482"/>
        <v>#DIV/0!</v>
      </c>
      <c r="GO484" s="57"/>
      <c r="GP484" s="57" t="e">
        <f t="shared" si="1483"/>
        <v>#DIV/0!</v>
      </c>
      <c r="GQ484" s="59" t="e">
        <f t="shared" si="1484"/>
        <v>#DIV/0!</v>
      </c>
      <c r="GR484" s="41" t="e">
        <f t="shared" si="1485"/>
        <v>#DIV/0!</v>
      </c>
      <c r="GS484" s="57" t="e">
        <f t="shared" si="1486"/>
        <v>#DIV/0!</v>
      </c>
      <c r="GT484" s="57" t="e">
        <f t="shared" si="1487"/>
        <v>#DIV/0!</v>
      </c>
      <c r="GU484" s="57" t="e">
        <f t="shared" si="1488"/>
        <v>#DIV/0!</v>
      </c>
      <c r="GV484" s="57"/>
      <c r="GW484" s="42" t="e">
        <f t="shared" si="1489"/>
        <v>#DIV/0!</v>
      </c>
      <c r="GX484" s="42" t="e">
        <f t="shared" si="1490"/>
        <v>#DIV/0!</v>
      </c>
      <c r="GY484" s="42" t="e">
        <f t="shared" si="1491"/>
        <v>#DIV/0!</v>
      </c>
      <c r="GZ484" s="57"/>
      <c r="HA484" s="2" t="e">
        <f t="shared" si="1492"/>
        <v>#DIV/0!</v>
      </c>
      <c r="HB484" s="2" t="e">
        <f t="shared" si="1493"/>
        <v>#DIV/0!</v>
      </c>
      <c r="HC484" s="2" t="e">
        <f t="shared" si="1494"/>
        <v>#DIV/0!</v>
      </c>
      <c r="HD484" s="2" t="e">
        <f t="shared" si="1495"/>
        <v>#DIV/0!</v>
      </c>
      <c r="HE484" s="2" t="e">
        <f t="shared" si="1496"/>
        <v>#DIV/0!</v>
      </c>
      <c r="HF484" s="2" t="e">
        <f t="shared" si="1497"/>
        <v>#DIV/0!</v>
      </c>
      <c r="HG484" s="2" t="e">
        <f t="shared" si="1498"/>
        <v>#DIV/0!</v>
      </c>
      <c r="HH484" s="2" t="e">
        <f t="shared" si="1499"/>
        <v>#DIV/0!</v>
      </c>
      <c r="HI484" s="2" t="e">
        <f t="shared" si="1500"/>
        <v>#DIV/0!</v>
      </c>
      <c r="HJ484" s="11" t="e">
        <f t="shared" si="1501"/>
        <v>#DIV/0!</v>
      </c>
      <c r="HK484" s="60" t="e">
        <f t="shared" si="1502"/>
        <v>#DIV/0!</v>
      </c>
      <c r="HL484" s="57"/>
      <c r="HM484" s="57" t="e">
        <f t="shared" si="1503"/>
        <v>#DIV/0!</v>
      </c>
      <c r="HN484" s="57" t="e">
        <f t="shared" si="1504"/>
        <v>#DIV/0!</v>
      </c>
      <c r="HO484" s="57" t="e">
        <f t="shared" si="1505"/>
        <v>#DIV/0!</v>
      </c>
      <c r="HP484" s="57" t="e">
        <f t="shared" si="1506"/>
        <v>#DIV/0!</v>
      </c>
      <c r="HQ484" s="57" t="e">
        <f t="shared" si="1507"/>
        <v>#DIV/0!</v>
      </c>
      <c r="HR484" s="57"/>
      <c r="HS484" s="57" t="e">
        <f t="shared" si="1508"/>
        <v>#DIV/0!</v>
      </c>
      <c r="HT484" s="57" t="e">
        <f t="shared" si="1509"/>
        <v>#DIV/0!</v>
      </c>
      <c r="HU484" s="57" t="e">
        <f t="shared" si="1510"/>
        <v>#DIV/0!</v>
      </c>
      <c r="HV484" s="57" t="e">
        <f t="shared" si="1511"/>
        <v>#DIV/0!</v>
      </c>
      <c r="HW484" s="57" t="e">
        <f t="shared" si="1512"/>
        <v>#DIV/0!</v>
      </c>
      <c r="HX484" s="57"/>
      <c r="HY484" s="57" t="e">
        <f t="shared" si="1513"/>
        <v>#DIV/0!</v>
      </c>
      <c r="HZ484" s="57" t="e">
        <f t="shared" si="1514"/>
        <v>#DIV/0!</v>
      </c>
      <c r="IA484" s="57"/>
      <c r="IB484" s="61">
        <f t="shared" si="1515"/>
        <v>0</v>
      </c>
      <c r="IC484" s="57" t="str">
        <f t="shared" si="1516"/>
        <v/>
      </c>
      <c r="ID484" s="42"/>
      <c r="IE484" s="2" t="str">
        <f t="shared" si="1517"/>
        <v/>
      </c>
      <c r="IF484" s="60" t="e">
        <f t="shared" si="1518"/>
        <v>#DIV/0!</v>
      </c>
      <c r="IG484" s="60" t="str">
        <f t="shared" si="1519"/>
        <v/>
      </c>
      <c r="IH484" s="60" t="str">
        <f t="shared" si="1520"/>
        <v>zinco-</v>
      </c>
      <c r="II484" s="60" t="str">
        <f t="shared" si="1521"/>
        <v>mangano-</v>
      </c>
      <c r="IJ484" s="60" t="e">
        <f t="shared" si="1522"/>
        <v>#DIV/0!</v>
      </c>
      <c r="IK484" s="60" t="e">
        <f t="shared" si="1523"/>
        <v>#DIV/0!</v>
      </c>
      <c r="IL484" s="60" t="e">
        <f t="shared" si="1524"/>
        <v>#DIV/0!</v>
      </c>
      <c r="IM484" s="60" t="e">
        <f t="shared" si="1525"/>
        <v>#DIV/0!</v>
      </c>
      <c r="IN484" s="60" t="str">
        <f t="shared" si="1526"/>
        <v/>
      </c>
      <c r="IO484" s="60" t="str">
        <f t="shared" si="1527"/>
        <v/>
      </c>
      <c r="IP484" s="57"/>
      <c r="IQ484" s="57" t="str">
        <f t="shared" si="1528"/>
        <v>ERROR!!</v>
      </c>
    </row>
    <row r="485" spans="24:251">
      <c r="X485" s="29">
        <f t="shared" si="1384"/>
        <v>0</v>
      </c>
      <c r="Y485" s="29">
        <f t="shared" si="1385"/>
        <v>0</v>
      </c>
      <c r="Z485" s="29" t="e">
        <f t="shared" si="1386"/>
        <v>#DIV/0!</v>
      </c>
      <c r="AA485" s="29" t="e">
        <f t="shared" si="1387"/>
        <v>#DIV/0!</v>
      </c>
      <c r="AB485" s="29" t="e">
        <f t="shared" si="1388"/>
        <v>#DIV/0!</v>
      </c>
      <c r="AC485" s="29" t="e">
        <f t="shared" si="1389"/>
        <v>#DIV/0!</v>
      </c>
      <c r="AF485" s="23">
        <v>60.084299999999999</v>
      </c>
      <c r="AG485" s="23">
        <v>79.878799999999998</v>
      </c>
      <c r="AH485" s="23">
        <v>101.96120000000001</v>
      </c>
      <c r="AI485" s="23">
        <v>151.99039999999999</v>
      </c>
      <c r="AJ485" s="23">
        <v>159.69</v>
      </c>
      <c r="AK485" s="23">
        <v>71.846400000000003</v>
      </c>
      <c r="AL485" s="23">
        <v>70.9375</v>
      </c>
      <c r="AM485" s="23">
        <v>40.304400000000001</v>
      </c>
      <c r="AN485" s="23">
        <v>56.077399999999997</v>
      </c>
      <c r="AO485" s="23">
        <v>61.978999999999999</v>
      </c>
      <c r="AP485" s="23">
        <v>94.195999999999998</v>
      </c>
      <c r="AQ485" s="23">
        <v>18.998000000000001</v>
      </c>
      <c r="AR485" s="23">
        <v>35.450000000000003</v>
      </c>
      <c r="AS485" s="23">
        <v>29.88</v>
      </c>
      <c r="AT485" s="23">
        <v>74.691999999999993</v>
      </c>
      <c r="AU485" s="23">
        <v>81.39</v>
      </c>
      <c r="AX485" s="54">
        <f t="shared" si="1390"/>
        <v>0</v>
      </c>
      <c r="AY485" s="54">
        <f t="shared" si="1391"/>
        <v>0</v>
      </c>
      <c r="AZ485" s="54">
        <f t="shared" si="1392"/>
        <v>0</v>
      </c>
      <c r="BA485" s="54">
        <f t="shared" si="1393"/>
        <v>0</v>
      </c>
      <c r="BB485" s="54">
        <f t="shared" si="1394"/>
        <v>0</v>
      </c>
      <c r="BC485" s="54">
        <f t="shared" si="1395"/>
        <v>0</v>
      </c>
      <c r="BD485" s="54">
        <f t="shared" si="1396"/>
        <v>0</v>
      </c>
      <c r="BE485" s="54">
        <f t="shared" si="1397"/>
        <v>0</v>
      </c>
      <c r="BF485" s="54">
        <f t="shared" si="1398"/>
        <v>0</v>
      </c>
      <c r="BG485" s="54">
        <f t="shared" si="1399"/>
        <v>0</v>
      </c>
      <c r="BH485" s="54">
        <f t="shared" si="1400"/>
        <v>0</v>
      </c>
      <c r="BI485" s="54">
        <f t="shared" si="1401"/>
        <v>0</v>
      </c>
      <c r="BJ485" s="54">
        <f t="shared" si="1402"/>
        <v>0</v>
      </c>
      <c r="BK485" s="54">
        <f t="shared" si="1403"/>
        <v>0</v>
      </c>
      <c r="BL485" s="54">
        <f t="shared" si="1404"/>
        <v>0</v>
      </c>
      <c r="BM485" s="42"/>
      <c r="BO485" s="54">
        <f>'Norm-coeff'!$C$2+$AX485*'Norm-coeff'!$D$2+$AY485*'Norm-coeff'!$E$2+$AZ485*'Norm-coeff'!$F$2+$BA485*'Norm-coeff'!$G$2+$BB485*'Norm-coeff'!$H$2+$BC485*'Norm-coeff'!$I$2+$BD485*'Norm-coeff'!$J$2+$BE485*'Norm-coeff'!$K$2+$BF485*'Norm-coeff'!$L$2+$BG485*'Norm-coeff'!$M$2+$BH485*'Norm-coeff'!$N$2+$BI485*'Norm-coeff'!$O$2</f>
        <v>5.4045421474420303</v>
      </c>
      <c r="BP485" s="54">
        <f>'Norm-coeff'!$C$3+$AX485*'Norm-coeff'!$D$3+$AY485*'Norm-coeff'!$E$3+$AZ485*'Norm-coeff'!$F$3+$BA485*'Norm-coeff'!$G$3+$BB485*'Norm-coeff'!$H$3+$BC485*'Norm-coeff'!$I$3+$BD485*'Norm-coeff'!$J$3+$BE485*'Norm-coeff'!$K$3+$BF485*'Norm-coeff'!$L$3+$BG485*'Norm-coeff'!$M$3+$BH485*'Norm-coeff'!$N$3+$BI485*'Norm-coeff'!$O$3</f>
        <v>3.15319116612705</v>
      </c>
      <c r="BQ485" s="54">
        <f>'Norm-coeff'!$C$4+$AX485*'Norm-coeff'!$D$4+$AY485*'Norm-coeff'!$E$4+$AZ485*'Norm-coeff'!$F$4+$BA485*'Norm-coeff'!$G$4+$BB485*'Norm-coeff'!$H$4+$BC485*'Norm-coeff'!$I$4+$BD485*'Norm-coeff'!$J$4+$BE485*'Norm-coeff'!$K$4+$BF485*'Norm-coeff'!$L$4+$BG485*'Norm-coeff'!$M$4+$BH485*'Norm-coeff'!$N$4+$BI485*'Norm-coeff'!$O$4</f>
        <v>1.42115649462768</v>
      </c>
      <c r="BR485" s="54">
        <f>'Norm-coeff'!$C$5+$AX485*'Norm-coeff'!$D$5+$AY485*'Norm-coeff'!$E$5+$AZ485*'Norm-coeff'!$F$5+$BA485*'Norm-coeff'!$G$5+$BB485*'Norm-coeff'!$H$5+$BC485*'Norm-coeff'!$I$5+$BD485*'Norm-coeff'!$J$5+$BE485*'Norm-coeff'!$K$5+$BF485*'Norm-coeff'!$L$5+$BG485*'Norm-coeff'!$M$5+$BH485*'Norm-coeff'!$N$5+$BI485*'Norm-coeff'!$O$5</f>
        <v>1.0553329241296201</v>
      </c>
      <c r="BS485" s="54">
        <f>'Norm-coeff'!$C$6+$AX485*'Norm-coeff'!$D$6+$AY485*'Norm-coeff'!$E$6+$AZ485*'Norm-coeff'!$F$6+$BA485*'Norm-coeff'!$G$6+$BB485*'Norm-coeff'!$H$6+$BC485*'Norm-coeff'!$I$6+$BD485*'Norm-coeff'!$J$6+$BE485*'Norm-coeff'!$K$6+$BF485*'Norm-coeff'!$L$6+$BG485*'Norm-coeff'!$M$6+$BH485*'Norm-coeff'!$N$6+$BI485*'Norm-coeff'!$O$6</f>
        <v>-1.48700885495103E-2</v>
      </c>
      <c r="BT485" s="54">
        <f>'Norm-coeff'!$C$7+$AX485*'Norm-coeff'!$D$7+$AY485*'Norm-coeff'!$E$7+$AZ485*'Norm-coeff'!$F$7+$BA485*'Norm-coeff'!$G$7+$BB485*'Norm-coeff'!$H$7+$BC485*'Norm-coeff'!$I$7+$BD485*'Norm-coeff'!$J$7+$BE485*'Norm-coeff'!$K$7+$BF485*'Norm-coeff'!$L$7+$BG485*'Norm-coeff'!$M$7+$BH485*'Norm-coeff'!$N$7+$BI485*'Norm-coeff'!$O$7</f>
        <v>2.0907583608832998</v>
      </c>
      <c r="BU485" s="54">
        <f>'Norm-coeff'!$C$8+$AX485*'Norm-coeff'!$D$8+$AY485*'Norm-coeff'!$E$8+$AZ485*'Norm-coeff'!$F$8+$BA485*'Norm-coeff'!$G$8+$BB485*'Norm-coeff'!$H$8+$BC485*'Norm-coeff'!$I$8+$BD485*'Norm-coeff'!$J$8+$BE485*'Norm-coeff'!$K$8+$BF485*'Norm-coeff'!$L$8+$BG485*'Norm-coeff'!$M$8+$BH485*'Norm-coeff'!$N$8+$BI485*'Norm-coeff'!$O$8</f>
        <v>0.65894159836244504</v>
      </c>
      <c r="BV485" s="54">
        <f>'Norm-coeff'!$C$9+$AX485*'Norm-coeff'!$D$9+$AY485*'Norm-coeff'!$E$9+$AZ485*'Norm-coeff'!$F$9+$BA485*'Norm-coeff'!$G$9+$BB485*'Norm-coeff'!$H$9+$BC485*'Norm-coeff'!$I$9+$BD485*'Norm-coeff'!$J$9+$BE485*'Norm-coeff'!$K$9+$BF485*'Norm-coeff'!$L$9+$BG485*'Norm-coeff'!$M$9+$BH485*'Norm-coeff'!$N$9+$BI485*'Norm-coeff'!$O$9</f>
        <v>1.48961085014701</v>
      </c>
      <c r="BW485" s="54">
        <f>'Norm-coeff'!$C$10+$AX485*'Norm-coeff'!$D$10+$AY485*'Norm-coeff'!$E$10+$AZ485*'Norm-coeff'!$F$10+$BA485*'Norm-coeff'!$G$10+$BB485*'Norm-coeff'!$H$10+$BC485*'Norm-coeff'!$I$10+$BD485*'Norm-coeff'!$J$10+$BE485*'Norm-coeff'!$K$10+$BF485*'Norm-coeff'!$L$10+$BG485*'Norm-coeff'!$M$10+$BH485*'Norm-coeff'!$N$10+$BI485*'Norm-coeff'!$O$10</f>
        <v>1.42058735749591</v>
      </c>
      <c r="BX485" s="54">
        <f>'Norm-coeff'!$C$11+$AX485*'Norm-coeff'!$D$11+$AY485*'Norm-coeff'!$E$11+$AZ485*'Norm-coeff'!$F$11+$BA485*'Norm-coeff'!$G$11+$BB485*'Norm-coeff'!$H$11+$BC485*'Norm-coeff'!$I$11+$BD485*'Norm-coeff'!$J$11+$BE485*'Norm-coeff'!$K$11+$BF485*'Norm-coeff'!$L$11+$BG485*'Norm-coeff'!$M$11+$BH485*'Norm-coeff'!$N$11+$BI485*'Norm-coeff'!$O$11</f>
        <v>0.221233014421479</v>
      </c>
      <c r="BY485" s="54">
        <f>'Norm-coeff'!$C$12+$AX485*'Norm-coeff'!$D$12+$AY485*'Norm-coeff'!$E$12+$AZ485*'Norm-coeff'!$F$12+$BA485*'Norm-coeff'!$G$12+$BB485*'Norm-coeff'!$H$12+$BC485*'Norm-coeff'!$I$12+$BD485*'Norm-coeff'!$J$12+$BE485*'Norm-coeff'!$K$12+$BF485*'Norm-coeff'!$L$12+$BG485*'Norm-coeff'!$M$12+$BH485*'Norm-coeff'!$N$12+$BI485*'Norm-coeff'!$O$12</f>
        <v>0.283527502056037</v>
      </c>
      <c r="BZ485" s="54">
        <f>'Norm-coeff'!$C$13+$AX485*'Norm-coeff'!$D$13+$AY485*'Norm-coeff'!$E$13+$AZ485*'Norm-coeff'!$F$13+$BA485*'Norm-coeff'!$G$13+$BB485*'Norm-coeff'!$H$13+$BC485*'Norm-coeff'!$I$13+$BD485*'Norm-coeff'!$J$13+$BE485*'Norm-coeff'!$K$13+$BF485*'Norm-coeff'!$L$13+$BG485*'Norm-coeff'!$M$13+$BH485*'Norm-coeff'!$N$13+$BI485*'Norm-coeff'!$O$13</f>
        <v>-4.1864930554451202E-2</v>
      </c>
      <c r="CA485" s="54">
        <f>'Norm-coeff'!$C$14+$AX485*'Norm-coeff'!$D$14+$AY485*'Norm-coeff'!$E$14+$AZ485*'Norm-coeff'!$F$14+$BA485*'Norm-coeff'!$G$14+$BB485*'Norm-coeff'!$H$14+$BC485*'Norm-coeff'!$I$14+$BD485*'Norm-coeff'!$J$14+$BE485*'Norm-coeff'!$K$14+$BF485*'Norm-coeff'!$L$14+$BG485*'Norm-coeff'!$M$14+$BH485*'Norm-coeff'!$N$14+$BI485*'Norm-coeff'!$O$14</f>
        <v>4.2526983164477103</v>
      </c>
      <c r="CC485" s="54">
        <f t="shared" si="1529"/>
        <v>0</v>
      </c>
      <c r="CG485" s="54">
        <f t="shared" si="1405"/>
        <v>0</v>
      </c>
      <c r="CH485" s="54">
        <f t="shared" si="1383"/>
        <v>0</v>
      </c>
      <c r="CI485" s="54">
        <f t="shared" si="1406"/>
        <v>0</v>
      </c>
      <c r="CJ485" s="56">
        <f t="shared" si="1407"/>
        <v>0</v>
      </c>
      <c r="CK485" s="54">
        <f t="shared" si="1408"/>
        <v>0</v>
      </c>
      <c r="CL485" s="54">
        <f t="shared" si="1409"/>
        <v>0</v>
      </c>
      <c r="CM485" s="54">
        <f t="shared" si="1410"/>
        <v>0</v>
      </c>
      <c r="CN485" s="54">
        <f t="shared" si="1411"/>
        <v>0</v>
      </c>
      <c r="CO485" s="54">
        <f t="shared" si="1412"/>
        <v>0</v>
      </c>
      <c r="CP485" s="54">
        <f t="shared" si="1413"/>
        <v>0</v>
      </c>
      <c r="CQ485" s="54">
        <f t="shared" si="1414"/>
        <v>0</v>
      </c>
      <c r="CR485" s="54">
        <f t="shared" si="1415"/>
        <v>0</v>
      </c>
      <c r="CS485" s="54">
        <f t="shared" si="1416"/>
        <v>0</v>
      </c>
      <c r="CU485" s="54">
        <f t="shared" si="1417"/>
        <v>0</v>
      </c>
      <c r="CV485" s="54">
        <f t="shared" si="1418"/>
        <v>0</v>
      </c>
      <c r="CW485" s="54">
        <f t="shared" si="1419"/>
        <v>0</v>
      </c>
      <c r="CX485" s="54">
        <f t="shared" si="1420"/>
        <v>0</v>
      </c>
      <c r="CZ485" s="54">
        <f t="shared" si="1421"/>
        <v>0</v>
      </c>
      <c r="DA485" s="54">
        <f t="shared" si="1422"/>
        <v>0</v>
      </c>
      <c r="DB485" s="54">
        <f t="shared" si="1423"/>
        <v>0</v>
      </c>
      <c r="DC485" s="54">
        <f t="shared" si="1424"/>
        <v>0</v>
      </c>
      <c r="DD485" s="54">
        <f t="shared" si="1425"/>
        <v>0</v>
      </c>
      <c r="DE485" s="54">
        <f t="shared" si="1426"/>
        <v>0</v>
      </c>
      <c r="DF485" s="54">
        <f t="shared" si="1427"/>
        <v>0</v>
      </c>
      <c r="DG485" s="54">
        <f t="shared" si="1428"/>
        <v>2</v>
      </c>
      <c r="DH485" s="71">
        <f t="shared" si="1429"/>
        <v>0</v>
      </c>
      <c r="DI485" s="71">
        <f t="shared" si="1430"/>
        <v>0</v>
      </c>
      <c r="DJ485" s="54">
        <f t="shared" si="1431"/>
        <v>0</v>
      </c>
      <c r="DK485" s="54">
        <f t="shared" si="1432"/>
        <v>2</v>
      </c>
      <c r="DL485" s="4">
        <f t="shared" si="1357"/>
        <v>0</v>
      </c>
      <c r="DM485" s="3">
        <f t="shared" si="1433"/>
        <v>0</v>
      </c>
      <c r="DN485" s="3">
        <f t="shared" si="1434"/>
        <v>0</v>
      </c>
      <c r="DO485" s="4" t="e">
        <f t="shared" si="1435"/>
        <v>#DIV/0!</v>
      </c>
      <c r="DP485" s="57"/>
      <c r="DQ485" s="57"/>
      <c r="DR485" s="56">
        <f t="shared" si="1358"/>
        <v>2</v>
      </c>
      <c r="DS485" s="56">
        <f t="shared" si="1359"/>
        <v>0</v>
      </c>
      <c r="DT485" s="38">
        <f t="shared" si="1360"/>
        <v>0</v>
      </c>
      <c r="DU485" s="38">
        <f t="shared" si="1436"/>
        <v>2</v>
      </c>
      <c r="DV485" s="38">
        <f t="shared" si="1361"/>
        <v>0</v>
      </c>
      <c r="DW485" s="39">
        <f t="shared" si="1362"/>
        <v>0</v>
      </c>
      <c r="DX485" s="39">
        <f t="shared" si="1363"/>
        <v>0</v>
      </c>
      <c r="DY485" s="39">
        <f t="shared" si="1364"/>
        <v>0</v>
      </c>
      <c r="DZ485" s="39">
        <f t="shared" si="1365"/>
        <v>0</v>
      </c>
      <c r="EA485" s="39">
        <f t="shared" si="1366"/>
        <v>0</v>
      </c>
      <c r="EB485" s="37" t="e">
        <f t="shared" si="1437"/>
        <v>#DIV/0!</v>
      </c>
      <c r="EC485" s="37" t="e">
        <f t="shared" si="1438"/>
        <v>#DIV/0!</v>
      </c>
      <c r="ED485" s="37" t="e">
        <f t="shared" si="1439"/>
        <v>#DIV/0!</v>
      </c>
      <c r="EE485" s="37" t="e">
        <f t="shared" si="1440"/>
        <v>#DIV/0!</v>
      </c>
      <c r="EF485" s="39" t="e">
        <f t="shared" si="1441"/>
        <v>#DIV/0!</v>
      </c>
      <c r="EG485" s="37" t="e">
        <f t="shared" si="1442"/>
        <v>#DIV/0!</v>
      </c>
      <c r="EH485" s="37" t="e">
        <f t="shared" si="1443"/>
        <v>#DIV/0!</v>
      </c>
      <c r="EI485" s="11" t="b">
        <f t="shared" si="1444"/>
        <v>1</v>
      </c>
      <c r="EJ485" s="11" t="b">
        <f t="shared" si="1445"/>
        <v>0</v>
      </c>
      <c r="EK485" s="39" t="e">
        <f t="shared" si="1446"/>
        <v>#DIV/0!</v>
      </c>
      <c r="EL485" s="39" t="e">
        <f t="shared" si="1447"/>
        <v>#DIV/0!</v>
      </c>
      <c r="EM485" s="39" t="e">
        <f t="shared" si="1448"/>
        <v>#DIV/0!</v>
      </c>
      <c r="EN485" s="39" t="e">
        <f t="shared" si="1449"/>
        <v>#DIV/0!</v>
      </c>
      <c r="EO485" s="39" t="e">
        <f t="shared" si="1450"/>
        <v>#DIV/0!</v>
      </c>
      <c r="EP485" s="39" t="e">
        <f t="shared" si="1451"/>
        <v>#DIV/0!</v>
      </c>
      <c r="EQ485" s="39" t="e">
        <f t="shared" si="1452"/>
        <v>#DIV/0!</v>
      </c>
      <c r="ER485" s="39" t="e">
        <f t="shared" si="1453"/>
        <v>#DIV/0!</v>
      </c>
      <c r="ES485" s="58" t="str">
        <f t="shared" si="1454"/>
        <v>(OH,F,Cl)-dominate amphibole</v>
      </c>
      <c r="ET485" s="58" t="e">
        <f t="shared" si="1455"/>
        <v>#N/A</v>
      </c>
      <c r="EU485" s="56">
        <f t="shared" si="1367"/>
        <v>0</v>
      </c>
      <c r="EV485" s="56">
        <f t="shared" si="1368"/>
        <v>0</v>
      </c>
      <c r="EW485" s="56">
        <f t="shared" si="1369"/>
        <v>0</v>
      </c>
      <c r="EX485" s="56">
        <f t="shared" si="1370"/>
        <v>0</v>
      </c>
      <c r="EY485" s="56">
        <f t="shared" si="1371"/>
        <v>0</v>
      </c>
      <c r="EZ485" s="56">
        <f t="shared" si="1372"/>
        <v>0</v>
      </c>
      <c r="FA485" s="39">
        <f t="shared" si="1373"/>
        <v>0</v>
      </c>
      <c r="FB485" s="39">
        <f t="shared" si="1374"/>
        <v>0</v>
      </c>
      <c r="FC485" s="54">
        <f t="shared" si="1375"/>
        <v>0</v>
      </c>
      <c r="FD485" s="54">
        <f t="shared" si="1376"/>
        <v>0</v>
      </c>
      <c r="FE485" s="39">
        <f t="shared" si="1377"/>
        <v>0</v>
      </c>
      <c r="FF485" s="54">
        <f t="shared" si="1378"/>
        <v>0</v>
      </c>
      <c r="FG485" s="39">
        <f t="shared" si="1379"/>
        <v>0</v>
      </c>
      <c r="FH485" s="39">
        <f t="shared" si="1456"/>
        <v>0</v>
      </c>
      <c r="FI485" s="39">
        <f t="shared" si="1457"/>
        <v>0</v>
      </c>
      <c r="FJ485" s="39">
        <f t="shared" si="1458"/>
        <v>0</v>
      </c>
      <c r="FK485" s="39" t="e">
        <f t="shared" si="1459"/>
        <v>#DIV/0!</v>
      </c>
      <c r="FL485" s="39" t="e">
        <f t="shared" si="1460"/>
        <v>#DIV/0!</v>
      </c>
      <c r="FM485" s="39" t="e">
        <f t="shared" si="1461"/>
        <v>#DIV/0!</v>
      </c>
      <c r="FN485" s="39">
        <f t="shared" si="1462"/>
        <v>1</v>
      </c>
      <c r="FO485" s="39">
        <f t="shared" si="1380"/>
        <v>0</v>
      </c>
      <c r="FP485" s="39">
        <f t="shared" si="1381"/>
        <v>0</v>
      </c>
      <c r="FQ485" s="39">
        <f t="shared" si="1382"/>
        <v>0</v>
      </c>
      <c r="FR485" s="39">
        <f t="shared" si="1463"/>
        <v>0</v>
      </c>
      <c r="FS485" s="39">
        <f t="shared" si="1464"/>
        <v>0</v>
      </c>
      <c r="FU485" s="39" t="e">
        <f t="shared" si="1465"/>
        <v>#DIV/0!</v>
      </c>
      <c r="FV485" s="39" t="e">
        <f t="shared" si="1466"/>
        <v>#DIV/0!</v>
      </c>
      <c r="FW485" s="39" t="e">
        <f t="shared" si="1467"/>
        <v>#DIV/0!</v>
      </c>
      <c r="FY485" s="39" t="e">
        <f t="shared" si="1468"/>
        <v>#DIV/0!</v>
      </c>
      <c r="FZ485" s="39" t="e">
        <f t="shared" si="1469"/>
        <v>#DIV/0!</v>
      </c>
      <c r="GA485" s="39" t="e">
        <f t="shared" si="1470"/>
        <v>#DIV/0!</v>
      </c>
      <c r="GB485" s="39" t="e">
        <f t="shared" si="1471"/>
        <v>#DIV/0!</v>
      </c>
      <c r="GC485" s="39" t="e">
        <f t="shared" si="1472"/>
        <v>#DIV/0!</v>
      </c>
      <c r="GD485" s="39" t="e">
        <f t="shared" si="1473"/>
        <v>#DIV/0!</v>
      </c>
      <c r="GE485" s="39" t="e">
        <f t="shared" si="1474"/>
        <v>#DIV/0!</v>
      </c>
      <c r="GF485" s="39" t="e">
        <f t="shared" si="1475"/>
        <v>#DIV/0!</v>
      </c>
      <c r="GG485" s="39" t="e">
        <f t="shared" si="1476"/>
        <v>#DIV/0!</v>
      </c>
      <c r="GH485" s="39" t="e">
        <f t="shared" si="1477"/>
        <v>#DIV/0!</v>
      </c>
      <c r="GI485" s="39"/>
      <c r="GJ485" s="39" t="e">
        <f t="shared" si="1478"/>
        <v>#DIV/0!</v>
      </c>
      <c r="GK485" s="39" t="e">
        <f t="shared" si="1479"/>
        <v>#DIV/0!</v>
      </c>
      <c r="GL485" s="39" t="e">
        <f t="shared" si="1480"/>
        <v>#DIV/0!</v>
      </c>
      <c r="GM485" s="39" t="e">
        <f t="shared" si="1481"/>
        <v>#DIV/0!</v>
      </c>
      <c r="GN485" s="39" t="e">
        <f t="shared" si="1482"/>
        <v>#DIV/0!</v>
      </c>
      <c r="GO485" s="57"/>
      <c r="GP485" s="57" t="e">
        <f t="shared" si="1483"/>
        <v>#DIV/0!</v>
      </c>
      <c r="GQ485" s="59" t="e">
        <f t="shared" si="1484"/>
        <v>#DIV/0!</v>
      </c>
      <c r="GR485" s="41" t="e">
        <f t="shared" si="1485"/>
        <v>#DIV/0!</v>
      </c>
      <c r="GS485" s="57" t="e">
        <f t="shared" si="1486"/>
        <v>#DIV/0!</v>
      </c>
      <c r="GT485" s="57" t="e">
        <f t="shared" si="1487"/>
        <v>#DIV/0!</v>
      </c>
      <c r="GU485" s="57" t="e">
        <f t="shared" si="1488"/>
        <v>#DIV/0!</v>
      </c>
      <c r="GV485" s="57"/>
      <c r="GW485" s="42" t="e">
        <f t="shared" si="1489"/>
        <v>#DIV/0!</v>
      </c>
      <c r="GX485" s="42" t="e">
        <f t="shared" si="1490"/>
        <v>#DIV/0!</v>
      </c>
      <c r="GY485" s="42" t="e">
        <f t="shared" si="1491"/>
        <v>#DIV/0!</v>
      </c>
      <c r="GZ485" s="57"/>
      <c r="HA485" s="2" t="e">
        <f t="shared" si="1492"/>
        <v>#DIV/0!</v>
      </c>
      <c r="HB485" s="2" t="e">
        <f t="shared" si="1493"/>
        <v>#DIV/0!</v>
      </c>
      <c r="HC485" s="2" t="e">
        <f t="shared" si="1494"/>
        <v>#DIV/0!</v>
      </c>
      <c r="HD485" s="2" t="e">
        <f t="shared" si="1495"/>
        <v>#DIV/0!</v>
      </c>
      <c r="HE485" s="2" t="e">
        <f t="shared" si="1496"/>
        <v>#DIV/0!</v>
      </c>
      <c r="HF485" s="2" t="e">
        <f t="shared" si="1497"/>
        <v>#DIV/0!</v>
      </c>
      <c r="HG485" s="2" t="e">
        <f t="shared" si="1498"/>
        <v>#DIV/0!</v>
      </c>
      <c r="HH485" s="2" t="e">
        <f t="shared" si="1499"/>
        <v>#DIV/0!</v>
      </c>
      <c r="HI485" s="2" t="e">
        <f t="shared" si="1500"/>
        <v>#DIV/0!</v>
      </c>
      <c r="HJ485" s="11" t="e">
        <f t="shared" si="1501"/>
        <v>#DIV/0!</v>
      </c>
      <c r="HK485" s="60" t="e">
        <f t="shared" si="1502"/>
        <v>#DIV/0!</v>
      </c>
      <c r="HL485" s="57"/>
      <c r="HM485" s="57" t="e">
        <f t="shared" si="1503"/>
        <v>#DIV/0!</v>
      </c>
      <c r="HN485" s="57" t="e">
        <f t="shared" si="1504"/>
        <v>#DIV/0!</v>
      </c>
      <c r="HO485" s="57" t="e">
        <f t="shared" si="1505"/>
        <v>#DIV/0!</v>
      </c>
      <c r="HP485" s="57" t="e">
        <f t="shared" si="1506"/>
        <v>#DIV/0!</v>
      </c>
      <c r="HQ485" s="57" t="e">
        <f t="shared" si="1507"/>
        <v>#DIV/0!</v>
      </c>
      <c r="HR485" s="57"/>
      <c r="HS485" s="57" t="e">
        <f t="shared" si="1508"/>
        <v>#DIV/0!</v>
      </c>
      <c r="HT485" s="57" t="e">
        <f t="shared" si="1509"/>
        <v>#DIV/0!</v>
      </c>
      <c r="HU485" s="57" t="e">
        <f t="shared" si="1510"/>
        <v>#DIV/0!</v>
      </c>
      <c r="HV485" s="57" t="e">
        <f t="shared" si="1511"/>
        <v>#DIV/0!</v>
      </c>
      <c r="HW485" s="57" t="e">
        <f t="shared" si="1512"/>
        <v>#DIV/0!</v>
      </c>
      <c r="HX485" s="57"/>
      <c r="HY485" s="57" t="e">
        <f t="shared" si="1513"/>
        <v>#DIV/0!</v>
      </c>
      <c r="HZ485" s="57" t="e">
        <f t="shared" si="1514"/>
        <v>#DIV/0!</v>
      </c>
      <c r="IA485" s="57"/>
      <c r="IB485" s="61">
        <f t="shared" si="1515"/>
        <v>0</v>
      </c>
      <c r="IC485" s="57" t="str">
        <f t="shared" si="1516"/>
        <v/>
      </c>
      <c r="ID485" s="42"/>
      <c r="IE485" s="2" t="str">
        <f t="shared" si="1517"/>
        <v/>
      </c>
      <c r="IF485" s="60" t="e">
        <f t="shared" si="1518"/>
        <v>#DIV/0!</v>
      </c>
      <c r="IG485" s="60" t="str">
        <f t="shared" si="1519"/>
        <v/>
      </c>
      <c r="IH485" s="60" t="str">
        <f t="shared" si="1520"/>
        <v>zinco-</v>
      </c>
      <c r="II485" s="60" t="str">
        <f t="shared" si="1521"/>
        <v>mangano-</v>
      </c>
      <c r="IJ485" s="60" t="e">
        <f t="shared" si="1522"/>
        <v>#DIV/0!</v>
      </c>
      <c r="IK485" s="60" t="e">
        <f t="shared" si="1523"/>
        <v>#DIV/0!</v>
      </c>
      <c r="IL485" s="60" t="e">
        <f t="shared" si="1524"/>
        <v>#DIV/0!</v>
      </c>
      <c r="IM485" s="60" t="e">
        <f t="shared" si="1525"/>
        <v>#DIV/0!</v>
      </c>
      <c r="IN485" s="60" t="str">
        <f t="shared" si="1526"/>
        <v/>
      </c>
      <c r="IO485" s="60" t="str">
        <f t="shared" si="1527"/>
        <v/>
      </c>
      <c r="IP485" s="57"/>
      <c r="IQ485" s="57" t="str">
        <f t="shared" si="1528"/>
        <v>ERROR!!</v>
      </c>
    </row>
    <row r="486" spans="24:251">
      <c r="X486" s="29">
        <f t="shared" si="1384"/>
        <v>0</v>
      </c>
      <c r="Y486" s="29">
        <f t="shared" si="1385"/>
        <v>0</v>
      </c>
      <c r="Z486" s="29" t="e">
        <f t="shared" si="1386"/>
        <v>#DIV/0!</v>
      </c>
      <c r="AA486" s="29" t="e">
        <f t="shared" si="1387"/>
        <v>#DIV/0!</v>
      </c>
      <c r="AB486" s="29" t="e">
        <f t="shared" si="1388"/>
        <v>#DIV/0!</v>
      </c>
      <c r="AC486" s="29" t="e">
        <f t="shared" si="1389"/>
        <v>#DIV/0!</v>
      </c>
      <c r="AF486" s="23">
        <v>60.084299999999999</v>
      </c>
      <c r="AG486" s="23">
        <v>79.878799999999998</v>
      </c>
      <c r="AH486" s="23">
        <v>101.96120000000001</v>
      </c>
      <c r="AI486" s="23">
        <v>151.99039999999999</v>
      </c>
      <c r="AJ486" s="23">
        <v>159.69</v>
      </c>
      <c r="AK486" s="23">
        <v>71.846400000000003</v>
      </c>
      <c r="AL486" s="23">
        <v>70.9375</v>
      </c>
      <c r="AM486" s="23">
        <v>40.304400000000001</v>
      </c>
      <c r="AN486" s="23">
        <v>56.077399999999997</v>
      </c>
      <c r="AO486" s="23">
        <v>61.978999999999999</v>
      </c>
      <c r="AP486" s="23">
        <v>94.195999999999998</v>
      </c>
      <c r="AQ486" s="23">
        <v>18.998000000000001</v>
      </c>
      <c r="AR486" s="23">
        <v>35.450000000000003</v>
      </c>
      <c r="AS486" s="23">
        <v>29.88</v>
      </c>
      <c r="AT486" s="23">
        <v>74.691999999999993</v>
      </c>
      <c r="AU486" s="23">
        <v>81.39</v>
      </c>
      <c r="AX486" s="54">
        <f t="shared" si="1390"/>
        <v>0</v>
      </c>
      <c r="AY486" s="54">
        <f t="shared" si="1391"/>
        <v>0</v>
      </c>
      <c r="AZ486" s="54">
        <f t="shared" si="1392"/>
        <v>0</v>
      </c>
      <c r="BA486" s="54">
        <f t="shared" si="1393"/>
        <v>0</v>
      </c>
      <c r="BB486" s="54">
        <f t="shared" si="1394"/>
        <v>0</v>
      </c>
      <c r="BC486" s="54">
        <f t="shared" si="1395"/>
        <v>0</v>
      </c>
      <c r="BD486" s="54">
        <f t="shared" si="1396"/>
        <v>0</v>
      </c>
      <c r="BE486" s="54">
        <f t="shared" si="1397"/>
        <v>0</v>
      </c>
      <c r="BF486" s="54">
        <f t="shared" si="1398"/>
        <v>0</v>
      </c>
      <c r="BG486" s="54">
        <f t="shared" si="1399"/>
        <v>0</v>
      </c>
      <c r="BH486" s="54">
        <f t="shared" si="1400"/>
        <v>0</v>
      </c>
      <c r="BI486" s="54">
        <f t="shared" si="1401"/>
        <v>0</v>
      </c>
      <c r="BJ486" s="54">
        <f t="shared" si="1402"/>
        <v>0</v>
      </c>
      <c r="BK486" s="54">
        <f t="shared" si="1403"/>
        <v>0</v>
      </c>
      <c r="BL486" s="54">
        <f t="shared" si="1404"/>
        <v>0</v>
      </c>
      <c r="BM486" s="42"/>
      <c r="BO486" s="54">
        <f>'Norm-coeff'!$C$2+$AX486*'Norm-coeff'!$D$2+$AY486*'Norm-coeff'!$E$2+$AZ486*'Norm-coeff'!$F$2+$BA486*'Norm-coeff'!$G$2+$BB486*'Norm-coeff'!$H$2+$BC486*'Norm-coeff'!$I$2+$BD486*'Norm-coeff'!$J$2+$BE486*'Norm-coeff'!$K$2+$BF486*'Norm-coeff'!$L$2+$BG486*'Norm-coeff'!$M$2+$BH486*'Norm-coeff'!$N$2+$BI486*'Norm-coeff'!$O$2</f>
        <v>5.4045421474420303</v>
      </c>
      <c r="BP486" s="54">
        <f>'Norm-coeff'!$C$3+$AX486*'Norm-coeff'!$D$3+$AY486*'Norm-coeff'!$E$3+$AZ486*'Norm-coeff'!$F$3+$BA486*'Norm-coeff'!$G$3+$BB486*'Norm-coeff'!$H$3+$BC486*'Norm-coeff'!$I$3+$BD486*'Norm-coeff'!$J$3+$BE486*'Norm-coeff'!$K$3+$BF486*'Norm-coeff'!$L$3+$BG486*'Norm-coeff'!$M$3+$BH486*'Norm-coeff'!$N$3+$BI486*'Norm-coeff'!$O$3</f>
        <v>3.15319116612705</v>
      </c>
      <c r="BQ486" s="54">
        <f>'Norm-coeff'!$C$4+$AX486*'Norm-coeff'!$D$4+$AY486*'Norm-coeff'!$E$4+$AZ486*'Norm-coeff'!$F$4+$BA486*'Norm-coeff'!$G$4+$BB486*'Norm-coeff'!$H$4+$BC486*'Norm-coeff'!$I$4+$BD486*'Norm-coeff'!$J$4+$BE486*'Norm-coeff'!$K$4+$BF486*'Norm-coeff'!$L$4+$BG486*'Norm-coeff'!$M$4+$BH486*'Norm-coeff'!$N$4+$BI486*'Norm-coeff'!$O$4</f>
        <v>1.42115649462768</v>
      </c>
      <c r="BR486" s="54">
        <f>'Norm-coeff'!$C$5+$AX486*'Norm-coeff'!$D$5+$AY486*'Norm-coeff'!$E$5+$AZ486*'Norm-coeff'!$F$5+$BA486*'Norm-coeff'!$G$5+$BB486*'Norm-coeff'!$H$5+$BC486*'Norm-coeff'!$I$5+$BD486*'Norm-coeff'!$J$5+$BE486*'Norm-coeff'!$K$5+$BF486*'Norm-coeff'!$L$5+$BG486*'Norm-coeff'!$M$5+$BH486*'Norm-coeff'!$N$5+$BI486*'Norm-coeff'!$O$5</f>
        <v>1.0553329241296201</v>
      </c>
      <c r="BS486" s="54">
        <f>'Norm-coeff'!$C$6+$AX486*'Norm-coeff'!$D$6+$AY486*'Norm-coeff'!$E$6+$AZ486*'Norm-coeff'!$F$6+$BA486*'Norm-coeff'!$G$6+$BB486*'Norm-coeff'!$H$6+$BC486*'Norm-coeff'!$I$6+$BD486*'Norm-coeff'!$J$6+$BE486*'Norm-coeff'!$K$6+$BF486*'Norm-coeff'!$L$6+$BG486*'Norm-coeff'!$M$6+$BH486*'Norm-coeff'!$N$6+$BI486*'Norm-coeff'!$O$6</f>
        <v>-1.48700885495103E-2</v>
      </c>
      <c r="BT486" s="54">
        <f>'Norm-coeff'!$C$7+$AX486*'Norm-coeff'!$D$7+$AY486*'Norm-coeff'!$E$7+$AZ486*'Norm-coeff'!$F$7+$BA486*'Norm-coeff'!$G$7+$BB486*'Norm-coeff'!$H$7+$BC486*'Norm-coeff'!$I$7+$BD486*'Norm-coeff'!$J$7+$BE486*'Norm-coeff'!$K$7+$BF486*'Norm-coeff'!$L$7+$BG486*'Norm-coeff'!$M$7+$BH486*'Norm-coeff'!$N$7+$BI486*'Norm-coeff'!$O$7</f>
        <v>2.0907583608832998</v>
      </c>
      <c r="BU486" s="54">
        <f>'Norm-coeff'!$C$8+$AX486*'Norm-coeff'!$D$8+$AY486*'Norm-coeff'!$E$8+$AZ486*'Norm-coeff'!$F$8+$BA486*'Norm-coeff'!$G$8+$BB486*'Norm-coeff'!$H$8+$BC486*'Norm-coeff'!$I$8+$BD486*'Norm-coeff'!$J$8+$BE486*'Norm-coeff'!$K$8+$BF486*'Norm-coeff'!$L$8+$BG486*'Norm-coeff'!$M$8+$BH486*'Norm-coeff'!$N$8+$BI486*'Norm-coeff'!$O$8</f>
        <v>0.65894159836244504</v>
      </c>
      <c r="BV486" s="54">
        <f>'Norm-coeff'!$C$9+$AX486*'Norm-coeff'!$D$9+$AY486*'Norm-coeff'!$E$9+$AZ486*'Norm-coeff'!$F$9+$BA486*'Norm-coeff'!$G$9+$BB486*'Norm-coeff'!$H$9+$BC486*'Norm-coeff'!$I$9+$BD486*'Norm-coeff'!$J$9+$BE486*'Norm-coeff'!$K$9+$BF486*'Norm-coeff'!$L$9+$BG486*'Norm-coeff'!$M$9+$BH486*'Norm-coeff'!$N$9+$BI486*'Norm-coeff'!$O$9</f>
        <v>1.48961085014701</v>
      </c>
      <c r="BW486" s="54">
        <f>'Norm-coeff'!$C$10+$AX486*'Norm-coeff'!$D$10+$AY486*'Norm-coeff'!$E$10+$AZ486*'Norm-coeff'!$F$10+$BA486*'Norm-coeff'!$G$10+$BB486*'Norm-coeff'!$H$10+$BC486*'Norm-coeff'!$I$10+$BD486*'Norm-coeff'!$J$10+$BE486*'Norm-coeff'!$K$10+$BF486*'Norm-coeff'!$L$10+$BG486*'Norm-coeff'!$M$10+$BH486*'Norm-coeff'!$N$10+$BI486*'Norm-coeff'!$O$10</f>
        <v>1.42058735749591</v>
      </c>
      <c r="BX486" s="54">
        <f>'Norm-coeff'!$C$11+$AX486*'Norm-coeff'!$D$11+$AY486*'Norm-coeff'!$E$11+$AZ486*'Norm-coeff'!$F$11+$BA486*'Norm-coeff'!$G$11+$BB486*'Norm-coeff'!$H$11+$BC486*'Norm-coeff'!$I$11+$BD486*'Norm-coeff'!$J$11+$BE486*'Norm-coeff'!$K$11+$BF486*'Norm-coeff'!$L$11+$BG486*'Norm-coeff'!$M$11+$BH486*'Norm-coeff'!$N$11+$BI486*'Norm-coeff'!$O$11</f>
        <v>0.221233014421479</v>
      </c>
      <c r="BY486" s="54">
        <f>'Norm-coeff'!$C$12+$AX486*'Norm-coeff'!$D$12+$AY486*'Norm-coeff'!$E$12+$AZ486*'Norm-coeff'!$F$12+$BA486*'Norm-coeff'!$G$12+$BB486*'Norm-coeff'!$H$12+$BC486*'Norm-coeff'!$I$12+$BD486*'Norm-coeff'!$J$12+$BE486*'Norm-coeff'!$K$12+$BF486*'Norm-coeff'!$L$12+$BG486*'Norm-coeff'!$M$12+$BH486*'Norm-coeff'!$N$12+$BI486*'Norm-coeff'!$O$12</f>
        <v>0.283527502056037</v>
      </c>
      <c r="BZ486" s="54">
        <f>'Norm-coeff'!$C$13+$AX486*'Norm-coeff'!$D$13+$AY486*'Norm-coeff'!$E$13+$AZ486*'Norm-coeff'!$F$13+$BA486*'Norm-coeff'!$G$13+$BB486*'Norm-coeff'!$H$13+$BC486*'Norm-coeff'!$I$13+$BD486*'Norm-coeff'!$J$13+$BE486*'Norm-coeff'!$K$13+$BF486*'Norm-coeff'!$L$13+$BG486*'Norm-coeff'!$M$13+$BH486*'Norm-coeff'!$N$13+$BI486*'Norm-coeff'!$O$13</f>
        <v>-4.1864930554451202E-2</v>
      </c>
      <c r="CA486" s="54">
        <f>'Norm-coeff'!$C$14+$AX486*'Norm-coeff'!$D$14+$AY486*'Norm-coeff'!$E$14+$AZ486*'Norm-coeff'!$F$14+$BA486*'Norm-coeff'!$G$14+$BB486*'Norm-coeff'!$H$14+$BC486*'Norm-coeff'!$I$14+$BD486*'Norm-coeff'!$J$14+$BE486*'Norm-coeff'!$K$14+$BF486*'Norm-coeff'!$L$14+$BG486*'Norm-coeff'!$M$14+$BH486*'Norm-coeff'!$N$14+$BI486*'Norm-coeff'!$O$14</f>
        <v>4.2526983164477103</v>
      </c>
      <c r="CC486" s="54">
        <f t="shared" si="1529"/>
        <v>0</v>
      </c>
      <c r="CG486" s="54">
        <f t="shared" si="1405"/>
        <v>0</v>
      </c>
      <c r="CH486" s="54">
        <f t="shared" si="1383"/>
        <v>0</v>
      </c>
      <c r="CI486" s="54">
        <f t="shared" si="1406"/>
        <v>0</v>
      </c>
      <c r="CJ486" s="56">
        <f t="shared" si="1407"/>
        <v>0</v>
      </c>
      <c r="CK486" s="54">
        <f t="shared" si="1408"/>
        <v>0</v>
      </c>
      <c r="CL486" s="54">
        <f t="shared" si="1409"/>
        <v>0</v>
      </c>
      <c r="CM486" s="54">
        <f t="shared" si="1410"/>
        <v>0</v>
      </c>
      <c r="CN486" s="54">
        <f t="shared" si="1411"/>
        <v>0</v>
      </c>
      <c r="CO486" s="54">
        <f t="shared" si="1412"/>
        <v>0</v>
      </c>
      <c r="CP486" s="54">
        <f t="shared" si="1413"/>
        <v>0</v>
      </c>
      <c r="CQ486" s="54">
        <f t="shared" si="1414"/>
        <v>0</v>
      </c>
      <c r="CR486" s="54">
        <f t="shared" si="1415"/>
        <v>0</v>
      </c>
      <c r="CS486" s="54">
        <f t="shared" si="1416"/>
        <v>0</v>
      </c>
      <c r="CU486" s="54">
        <f t="shared" si="1417"/>
        <v>0</v>
      </c>
      <c r="CV486" s="54">
        <f t="shared" si="1418"/>
        <v>0</v>
      </c>
      <c r="CW486" s="54">
        <f t="shared" si="1419"/>
        <v>0</v>
      </c>
      <c r="CX486" s="54">
        <f t="shared" si="1420"/>
        <v>0</v>
      </c>
      <c r="CZ486" s="54">
        <f t="shared" si="1421"/>
        <v>0</v>
      </c>
      <c r="DA486" s="54">
        <f t="shared" si="1422"/>
        <v>0</v>
      </c>
      <c r="DB486" s="54">
        <f t="shared" si="1423"/>
        <v>0</v>
      </c>
      <c r="DC486" s="54">
        <f t="shared" si="1424"/>
        <v>0</v>
      </c>
      <c r="DD486" s="54">
        <f t="shared" si="1425"/>
        <v>0</v>
      </c>
      <c r="DE486" s="54">
        <f t="shared" si="1426"/>
        <v>0</v>
      </c>
      <c r="DF486" s="54">
        <f t="shared" si="1427"/>
        <v>0</v>
      </c>
      <c r="DG486" s="54">
        <f t="shared" si="1428"/>
        <v>2</v>
      </c>
      <c r="DH486" s="71">
        <f t="shared" si="1429"/>
        <v>0</v>
      </c>
      <c r="DI486" s="71">
        <f t="shared" si="1430"/>
        <v>0</v>
      </c>
      <c r="DJ486" s="54">
        <f t="shared" si="1431"/>
        <v>0</v>
      </c>
      <c r="DK486" s="54">
        <f t="shared" si="1432"/>
        <v>2</v>
      </c>
      <c r="DL486" s="4">
        <f t="shared" si="1357"/>
        <v>0</v>
      </c>
      <c r="DM486" s="3">
        <f t="shared" si="1433"/>
        <v>0</v>
      </c>
      <c r="DN486" s="3">
        <f t="shared" si="1434"/>
        <v>0</v>
      </c>
      <c r="DO486" s="4" t="e">
        <f t="shared" si="1435"/>
        <v>#DIV/0!</v>
      </c>
      <c r="DP486" s="57"/>
      <c r="DQ486" s="57"/>
      <c r="DR486" s="56">
        <f t="shared" si="1358"/>
        <v>2</v>
      </c>
      <c r="DS486" s="56">
        <f t="shared" si="1359"/>
        <v>0</v>
      </c>
      <c r="DT486" s="38">
        <f t="shared" si="1360"/>
        <v>0</v>
      </c>
      <c r="DU486" s="38">
        <f t="shared" si="1436"/>
        <v>2</v>
      </c>
      <c r="DV486" s="38">
        <f t="shared" si="1361"/>
        <v>0</v>
      </c>
      <c r="DW486" s="39">
        <f t="shared" si="1362"/>
        <v>0</v>
      </c>
      <c r="DX486" s="39">
        <f t="shared" si="1363"/>
        <v>0</v>
      </c>
      <c r="DY486" s="39">
        <f t="shared" si="1364"/>
        <v>0</v>
      </c>
      <c r="DZ486" s="39">
        <f t="shared" si="1365"/>
        <v>0</v>
      </c>
      <c r="EA486" s="39">
        <f t="shared" si="1366"/>
        <v>0</v>
      </c>
      <c r="EB486" s="37" t="e">
        <f t="shared" si="1437"/>
        <v>#DIV/0!</v>
      </c>
      <c r="EC486" s="37" t="e">
        <f t="shared" si="1438"/>
        <v>#DIV/0!</v>
      </c>
      <c r="ED486" s="37" t="e">
        <f t="shared" si="1439"/>
        <v>#DIV/0!</v>
      </c>
      <c r="EE486" s="37" t="e">
        <f t="shared" si="1440"/>
        <v>#DIV/0!</v>
      </c>
      <c r="EF486" s="39" t="e">
        <f t="shared" si="1441"/>
        <v>#DIV/0!</v>
      </c>
      <c r="EG486" s="37" t="e">
        <f t="shared" si="1442"/>
        <v>#DIV/0!</v>
      </c>
      <c r="EH486" s="37" t="e">
        <f t="shared" si="1443"/>
        <v>#DIV/0!</v>
      </c>
      <c r="EI486" s="11" t="b">
        <f t="shared" si="1444"/>
        <v>1</v>
      </c>
      <c r="EJ486" s="11" t="b">
        <f t="shared" si="1445"/>
        <v>0</v>
      </c>
      <c r="EK486" s="39" t="e">
        <f t="shared" si="1446"/>
        <v>#DIV/0!</v>
      </c>
      <c r="EL486" s="39" t="e">
        <f t="shared" si="1447"/>
        <v>#DIV/0!</v>
      </c>
      <c r="EM486" s="39" t="e">
        <f t="shared" si="1448"/>
        <v>#DIV/0!</v>
      </c>
      <c r="EN486" s="39" t="e">
        <f t="shared" si="1449"/>
        <v>#DIV/0!</v>
      </c>
      <c r="EO486" s="39" t="e">
        <f t="shared" si="1450"/>
        <v>#DIV/0!</v>
      </c>
      <c r="EP486" s="39" t="e">
        <f t="shared" si="1451"/>
        <v>#DIV/0!</v>
      </c>
      <c r="EQ486" s="39" t="e">
        <f t="shared" si="1452"/>
        <v>#DIV/0!</v>
      </c>
      <c r="ER486" s="39" t="e">
        <f t="shared" si="1453"/>
        <v>#DIV/0!</v>
      </c>
      <c r="ES486" s="58" t="str">
        <f t="shared" si="1454"/>
        <v>(OH,F,Cl)-dominate amphibole</v>
      </c>
      <c r="ET486" s="58" t="e">
        <f t="shared" si="1455"/>
        <v>#N/A</v>
      </c>
      <c r="EU486" s="56">
        <f t="shared" si="1367"/>
        <v>0</v>
      </c>
      <c r="EV486" s="56">
        <f t="shared" si="1368"/>
        <v>0</v>
      </c>
      <c r="EW486" s="56">
        <f t="shared" si="1369"/>
        <v>0</v>
      </c>
      <c r="EX486" s="56">
        <f t="shared" si="1370"/>
        <v>0</v>
      </c>
      <c r="EY486" s="56">
        <f t="shared" si="1371"/>
        <v>0</v>
      </c>
      <c r="EZ486" s="56">
        <f t="shared" si="1372"/>
        <v>0</v>
      </c>
      <c r="FA486" s="39">
        <f t="shared" si="1373"/>
        <v>0</v>
      </c>
      <c r="FB486" s="39">
        <f t="shared" si="1374"/>
        <v>0</v>
      </c>
      <c r="FC486" s="54">
        <f t="shared" si="1375"/>
        <v>0</v>
      </c>
      <c r="FD486" s="54">
        <f t="shared" si="1376"/>
        <v>0</v>
      </c>
      <c r="FE486" s="39">
        <f t="shared" si="1377"/>
        <v>0</v>
      </c>
      <c r="FF486" s="54">
        <f t="shared" si="1378"/>
        <v>0</v>
      </c>
      <c r="FG486" s="39">
        <f t="shared" si="1379"/>
        <v>0</v>
      </c>
      <c r="FH486" s="39">
        <f t="shared" si="1456"/>
        <v>0</v>
      </c>
      <c r="FI486" s="39">
        <f t="shared" si="1457"/>
        <v>0</v>
      </c>
      <c r="FJ486" s="39">
        <f t="shared" si="1458"/>
        <v>0</v>
      </c>
      <c r="FK486" s="39" t="e">
        <f t="shared" si="1459"/>
        <v>#DIV/0!</v>
      </c>
      <c r="FL486" s="39" t="e">
        <f t="shared" si="1460"/>
        <v>#DIV/0!</v>
      </c>
      <c r="FM486" s="39" t="e">
        <f t="shared" si="1461"/>
        <v>#DIV/0!</v>
      </c>
      <c r="FN486" s="39">
        <f t="shared" si="1462"/>
        <v>1</v>
      </c>
      <c r="FO486" s="39">
        <f t="shared" si="1380"/>
        <v>0</v>
      </c>
      <c r="FP486" s="39">
        <f t="shared" si="1381"/>
        <v>0</v>
      </c>
      <c r="FQ486" s="39">
        <f t="shared" si="1382"/>
        <v>0</v>
      </c>
      <c r="FR486" s="39">
        <f t="shared" si="1463"/>
        <v>0</v>
      </c>
      <c r="FS486" s="39">
        <f t="shared" si="1464"/>
        <v>0</v>
      </c>
      <c r="FU486" s="39" t="e">
        <f t="shared" si="1465"/>
        <v>#DIV/0!</v>
      </c>
      <c r="FV486" s="39" t="e">
        <f t="shared" si="1466"/>
        <v>#DIV/0!</v>
      </c>
      <c r="FW486" s="39" t="e">
        <f t="shared" si="1467"/>
        <v>#DIV/0!</v>
      </c>
      <c r="FY486" s="39" t="e">
        <f t="shared" si="1468"/>
        <v>#DIV/0!</v>
      </c>
      <c r="FZ486" s="39" t="e">
        <f t="shared" si="1469"/>
        <v>#DIV/0!</v>
      </c>
      <c r="GA486" s="39" t="e">
        <f t="shared" si="1470"/>
        <v>#DIV/0!</v>
      </c>
      <c r="GB486" s="39" t="e">
        <f t="shared" si="1471"/>
        <v>#DIV/0!</v>
      </c>
      <c r="GC486" s="39" t="e">
        <f t="shared" si="1472"/>
        <v>#DIV/0!</v>
      </c>
      <c r="GD486" s="39" t="e">
        <f t="shared" si="1473"/>
        <v>#DIV/0!</v>
      </c>
      <c r="GE486" s="39" t="e">
        <f t="shared" si="1474"/>
        <v>#DIV/0!</v>
      </c>
      <c r="GF486" s="39" t="e">
        <f t="shared" si="1475"/>
        <v>#DIV/0!</v>
      </c>
      <c r="GG486" s="39" t="e">
        <f t="shared" si="1476"/>
        <v>#DIV/0!</v>
      </c>
      <c r="GH486" s="39" t="e">
        <f t="shared" si="1477"/>
        <v>#DIV/0!</v>
      </c>
      <c r="GI486" s="39"/>
      <c r="GJ486" s="39" t="e">
        <f t="shared" si="1478"/>
        <v>#DIV/0!</v>
      </c>
      <c r="GK486" s="39" t="e">
        <f t="shared" si="1479"/>
        <v>#DIV/0!</v>
      </c>
      <c r="GL486" s="39" t="e">
        <f t="shared" si="1480"/>
        <v>#DIV/0!</v>
      </c>
      <c r="GM486" s="39" t="e">
        <f t="shared" si="1481"/>
        <v>#DIV/0!</v>
      </c>
      <c r="GN486" s="39" t="e">
        <f t="shared" si="1482"/>
        <v>#DIV/0!</v>
      </c>
      <c r="GO486" s="57"/>
      <c r="GP486" s="57" t="e">
        <f t="shared" si="1483"/>
        <v>#DIV/0!</v>
      </c>
      <c r="GQ486" s="59" t="e">
        <f t="shared" si="1484"/>
        <v>#DIV/0!</v>
      </c>
      <c r="GR486" s="41" t="e">
        <f t="shared" si="1485"/>
        <v>#DIV/0!</v>
      </c>
      <c r="GS486" s="57" t="e">
        <f t="shared" si="1486"/>
        <v>#DIV/0!</v>
      </c>
      <c r="GT486" s="57" t="e">
        <f t="shared" si="1487"/>
        <v>#DIV/0!</v>
      </c>
      <c r="GU486" s="57" t="e">
        <f t="shared" si="1488"/>
        <v>#DIV/0!</v>
      </c>
      <c r="GV486" s="57"/>
      <c r="GW486" s="42" t="e">
        <f t="shared" si="1489"/>
        <v>#DIV/0!</v>
      </c>
      <c r="GX486" s="42" t="e">
        <f t="shared" si="1490"/>
        <v>#DIV/0!</v>
      </c>
      <c r="GY486" s="42" t="e">
        <f t="shared" si="1491"/>
        <v>#DIV/0!</v>
      </c>
      <c r="GZ486" s="57"/>
      <c r="HA486" s="2" t="e">
        <f t="shared" si="1492"/>
        <v>#DIV/0!</v>
      </c>
      <c r="HB486" s="2" t="e">
        <f t="shared" si="1493"/>
        <v>#DIV/0!</v>
      </c>
      <c r="HC486" s="2" t="e">
        <f t="shared" si="1494"/>
        <v>#DIV/0!</v>
      </c>
      <c r="HD486" s="2" t="e">
        <f t="shared" si="1495"/>
        <v>#DIV/0!</v>
      </c>
      <c r="HE486" s="2" t="e">
        <f t="shared" si="1496"/>
        <v>#DIV/0!</v>
      </c>
      <c r="HF486" s="2" t="e">
        <f t="shared" si="1497"/>
        <v>#DIV/0!</v>
      </c>
      <c r="HG486" s="2" t="e">
        <f t="shared" si="1498"/>
        <v>#DIV/0!</v>
      </c>
      <c r="HH486" s="2" t="e">
        <f t="shared" si="1499"/>
        <v>#DIV/0!</v>
      </c>
      <c r="HI486" s="2" t="e">
        <f t="shared" si="1500"/>
        <v>#DIV/0!</v>
      </c>
      <c r="HJ486" s="11" t="e">
        <f t="shared" si="1501"/>
        <v>#DIV/0!</v>
      </c>
      <c r="HK486" s="60" t="e">
        <f t="shared" si="1502"/>
        <v>#DIV/0!</v>
      </c>
      <c r="HL486" s="57"/>
      <c r="HM486" s="57" t="e">
        <f t="shared" si="1503"/>
        <v>#DIV/0!</v>
      </c>
      <c r="HN486" s="57" t="e">
        <f t="shared" si="1504"/>
        <v>#DIV/0!</v>
      </c>
      <c r="HO486" s="57" t="e">
        <f t="shared" si="1505"/>
        <v>#DIV/0!</v>
      </c>
      <c r="HP486" s="57" t="e">
        <f t="shared" si="1506"/>
        <v>#DIV/0!</v>
      </c>
      <c r="HQ486" s="57" t="e">
        <f t="shared" si="1507"/>
        <v>#DIV/0!</v>
      </c>
      <c r="HR486" s="57"/>
      <c r="HS486" s="57" t="e">
        <f t="shared" si="1508"/>
        <v>#DIV/0!</v>
      </c>
      <c r="HT486" s="57" t="e">
        <f t="shared" si="1509"/>
        <v>#DIV/0!</v>
      </c>
      <c r="HU486" s="57" t="e">
        <f t="shared" si="1510"/>
        <v>#DIV/0!</v>
      </c>
      <c r="HV486" s="57" t="e">
        <f t="shared" si="1511"/>
        <v>#DIV/0!</v>
      </c>
      <c r="HW486" s="57" t="e">
        <f t="shared" si="1512"/>
        <v>#DIV/0!</v>
      </c>
      <c r="HX486" s="57"/>
      <c r="HY486" s="57" t="e">
        <f t="shared" si="1513"/>
        <v>#DIV/0!</v>
      </c>
      <c r="HZ486" s="57" t="e">
        <f t="shared" si="1514"/>
        <v>#DIV/0!</v>
      </c>
      <c r="IA486" s="57"/>
      <c r="IB486" s="61">
        <f t="shared" si="1515"/>
        <v>0</v>
      </c>
      <c r="IC486" s="57" t="str">
        <f t="shared" si="1516"/>
        <v/>
      </c>
      <c r="ID486" s="42"/>
      <c r="IE486" s="2" t="str">
        <f t="shared" si="1517"/>
        <v/>
      </c>
      <c r="IF486" s="60" t="e">
        <f t="shared" si="1518"/>
        <v>#DIV/0!</v>
      </c>
      <c r="IG486" s="60" t="str">
        <f t="shared" si="1519"/>
        <v/>
      </c>
      <c r="IH486" s="60" t="str">
        <f t="shared" si="1520"/>
        <v>zinco-</v>
      </c>
      <c r="II486" s="60" t="str">
        <f t="shared" si="1521"/>
        <v>mangano-</v>
      </c>
      <c r="IJ486" s="60" t="e">
        <f t="shared" si="1522"/>
        <v>#DIV/0!</v>
      </c>
      <c r="IK486" s="60" t="e">
        <f t="shared" si="1523"/>
        <v>#DIV/0!</v>
      </c>
      <c r="IL486" s="60" t="e">
        <f t="shared" si="1524"/>
        <v>#DIV/0!</v>
      </c>
      <c r="IM486" s="60" t="e">
        <f t="shared" si="1525"/>
        <v>#DIV/0!</v>
      </c>
      <c r="IN486" s="60" t="str">
        <f t="shared" si="1526"/>
        <v/>
      </c>
      <c r="IO486" s="60" t="str">
        <f t="shared" si="1527"/>
        <v/>
      </c>
      <c r="IP486" s="57"/>
      <c r="IQ486" s="57" t="str">
        <f t="shared" si="1528"/>
        <v>ERROR!!</v>
      </c>
    </row>
    <row r="487" spans="24:251">
      <c r="X487" s="29">
        <f t="shared" si="1384"/>
        <v>0</v>
      </c>
      <c r="Y487" s="29">
        <f t="shared" si="1385"/>
        <v>0</v>
      </c>
      <c r="Z487" s="29" t="e">
        <f t="shared" si="1386"/>
        <v>#DIV/0!</v>
      </c>
      <c r="AA487" s="29" t="e">
        <f t="shared" si="1387"/>
        <v>#DIV/0!</v>
      </c>
      <c r="AB487" s="29" t="e">
        <f t="shared" si="1388"/>
        <v>#DIV/0!</v>
      </c>
      <c r="AC487" s="29" t="e">
        <f t="shared" si="1389"/>
        <v>#DIV/0!</v>
      </c>
      <c r="AF487" s="23">
        <v>60.084299999999999</v>
      </c>
      <c r="AG487" s="23">
        <v>79.878799999999998</v>
      </c>
      <c r="AH487" s="23">
        <v>101.96120000000001</v>
      </c>
      <c r="AI487" s="23">
        <v>151.99039999999999</v>
      </c>
      <c r="AJ487" s="23">
        <v>159.69</v>
      </c>
      <c r="AK487" s="23">
        <v>71.846400000000003</v>
      </c>
      <c r="AL487" s="23">
        <v>70.9375</v>
      </c>
      <c r="AM487" s="23">
        <v>40.304400000000001</v>
      </c>
      <c r="AN487" s="23">
        <v>56.077399999999997</v>
      </c>
      <c r="AO487" s="23">
        <v>61.978999999999999</v>
      </c>
      <c r="AP487" s="23">
        <v>94.195999999999998</v>
      </c>
      <c r="AQ487" s="23">
        <v>18.998000000000001</v>
      </c>
      <c r="AR487" s="23">
        <v>35.450000000000003</v>
      </c>
      <c r="AS487" s="23">
        <v>29.88</v>
      </c>
      <c r="AT487" s="23">
        <v>74.691999999999993</v>
      </c>
      <c r="AU487" s="23">
        <v>81.39</v>
      </c>
      <c r="AX487" s="54">
        <f t="shared" si="1390"/>
        <v>0</v>
      </c>
      <c r="AY487" s="54">
        <f t="shared" si="1391"/>
        <v>0</v>
      </c>
      <c r="AZ487" s="54">
        <f t="shared" si="1392"/>
        <v>0</v>
      </c>
      <c r="BA487" s="54">
        <f t="shared" si="1393"/>
        <v>0</v>
      </c>
      <c r="BB487" s="54">
        <f t="shared" si="1394"/>
        <v>0</v>
      </c>
      <c r="BC487" s="54">
        <f t="shared" si="1395"/>
        <v>0</v>
      </c>
      <c r="BD487" s="54">
        <f t="shared" si="1396"/>
        <v>0</v>
      </c>
      <c r="BE487" s="54">
        <f t="shared" si="1397"/>
        <v>0</v>
      </c>
      <c r="BF487" s="54">
        <f t="shared" si="1398"/>
        <v>0</v>
      </c>
      <c r="BG487" s="54">
        <f t="shared" si="1399"/>
        <v>0</v>
      </c>
      <c r="BH487" s="54">
        <f t="shared" si="1400"/>
        <v>0</v>
      </c>
      <c r="BI487" s="54">
        <f t="shared" si="1401"/>
        <v>0</v>
      </c>
      <c r="BJ487" s="54">
        <f t="shared" si="1402"/>
        <v>0</v>
      </c>
      <c r="BK487" s="54">
        <f t="shared" si="1403"/>
        <v>0</v>
      </c>
      <c r="BL487" s="54">
        <f t="shared" si="1404"/>
        <v>0</v>
      </c>
      <c r="BM487" s="42"/>
      <c r="BO487" s="54">
        <f>'Norm-coeff'!$C$2+$AX487*'Norm-coeff'!$D$2+$AY487*'Norm-coeff'!$E$2+$AZ487*'Norm-coeff'!$F$2+$BA487*'Norm-coeff'!$G$2+$BB487*'Norm-coeff'!$H$2+$BC487*'Norm-coeff'!$I$2+$BD487*'Norm-coeff'!$J$2+$BE487*'Norm-coeff'!$K$2+$BF487*'Norm-coeff'!$L$2+$BG487*'Norm-coeff'!$M$2+$BH487*'Norm-coeff'!$N$2+$BI487*'Norm-coeff'!$O$2</f>
        <v>5.4045421474420303</v>
      </c>
      <c r="BP487" s="54">
        <f>'Norm-coeff'!$C$3+$AX487*'Norm-coeff'!$D$3+$AY487*'Norm-coeff'!$E$3+$AZ487*'Norm-coeff'!$F$3+$BA487*'Norm-coeff'!$G$3+$BB487*'Norm-coeff'!$H$3+$BC487*'Norm-coeff'!$I$3+$BD487*'Norm-coeff'!$J$3+$BE487*'Norm-coeff'!$K$3+$BF487*'Norm-coeff'!$L$3+$BG487*'Norm-coeff'!$M$3+$BH487*'Norm-coeff'!$N$3+$BI487*'Norm-coeff'!$O$3</f>
        <v>3.15319116612705</v>
      </c>
      <c r="BQ487" s="54">
        <f>'Norm-coeff'!$C$4+$AX487*'Norm-coeff'!$D$4+$AY487*'Norm-coeff'!$E$4+$AZ487*'Norm-coeff'!$F$4+$BA487*'Norm-coeff'!$G$4+$BB487*'Norm-coeff'!$H$4+$BC487*'Norm-coeff'!$I$4+$BD487*'Norm-coeff'!$J$4+$BE487*'Norm-coeff'!$K$4+$BF487*'Norm-coeff'!$L$4+$BG487*'Norm-coeff'!$M$4+$BH487*'Norm-coeff'!$N$4+$BI487*'Norm-coeff'!$O$4</f>
        <v>1.42115649462768</v>
      </c>
      <c r="BR487" s="54">
        <f>'Norm-coeff'!$C$5+$AX487*'Norm-coeff'!$D$5+$AY487*'Norm-coeff'!$E$5+$AZ487*'Norm-coeff'!$F$5+$BA487*'Norm-coeff'!$G$5+$BB487*'Norm-coeff'!$H$5+$BC487*'Norm-coeff'!$I$5+$BD487*'Norm-coeff'!$J$5+$BE487*'Norm-coeff'!$K$5+$BF487*'Norm-coeff'!$L$5+$BG487*'Norm-coeff'!$M$5+$BH487*'Norm-coeff'!$N$5+$BI487*'Norm-coeff'!$O$5</f>
        <v>1.0553329241296201</v>
      </c>
      <c r="BS487" s="54">
        <f>'Norm-coeff'!$C$6+$AX487*'Norm-coeff'!$D$6+$AY487*'Norm-coeff'!$E$6+$AZ487*'Norm-coeff'!$F$6+$BA487*'Norm-coeff'!$G$6+$BB487*'Norm-coeff'!$H$6+$BC487*'Norm-coeff'!$I$6+$BD487*'Norm-coeff'!$J$6+$BE487*'Norm-coeff'!$K$6+$BF487*'Norm-coeff'!$L$6+$BG487*'Norm-coeff'!$M$6+$BH487*'Norm-coeff'!$N$6+$BI487*'Norm-coeff'!$O$6</f>
        <v>-1.48700885495103E-2</v>
      </c>
      <c r="BT487" s="54">
        <f>'Norm-coeff'!$C$7+$AX487*'Norm-coeff'!$D$7+$AY487*'Norm-coeff'!$E$7+$AZ487*'Norm-coeff'!$F$7+$BA487*'Norm-coeff'!$G$7+$BB487*'Norm-coeff'!$H$7+$BC487*'Norm-coeff'!$I$7+$BD487*'Norm-coeff'!$J$7+$BE487*'Norm-coeff'!$K$7+$BF487*'Norm-coeff'!$L$7+$BG487*'Norm-coeff'!$M$7+$BH487*'Norm-coeff'!$N$7+$BI487*'Norm-coeff'!$O$7</f>
        <v>2.0907583608832998</v>
      </c>
      <c r="BU487" s="54">
        <f>'Norm-coeff'!$C$8+$AX487*'Norm-coeff'!$D$8+$AY487*'Norm-coeff'!$E$8+$AZ487*'Norm-coeff'!$F$8+$BA487*'Norm-coeff'!$G$8+$BB487*'Norm-coeff'!$H$8+$BC487*'Norm-coeff'!$I$8+$BD487*'Norm-coeff'!$J$8+$BE487*'Norm-coeff'!$K$8+$BF487*'Norm-coeff'!$L$8+$BG487*'Norm-coeff'!$M$8+$BH487*'Norm-coeff'!$N$8+$BI487*'Norm-coeff'!$O$8</f>
        <v>0.65894159836244504</v>
      </c>
      <c r="BV487" s="54">
        <f>'Norm-coeff'!$C$9+$AX487*'Norm-coeff'!$D$9+$AY487*'Norm-coeff'!$E$9+$AZ487*'Norm-coeff'!$F$9+$BA487*'Norm-coeff'!$G$9+$BB487*'Norm-coeff'!$H$9+$BC487*'Norm-coeff'!$I$9+$BD487*'Norm-coeff'!$J$9+$BE487*'Norm-coeff'!$K$9+$BF487*'Norm-coeff'!$L$9+$BG487*'Norm-coeff'!$M$9+$BH487*'Norm-coeff'!$N$9+$BI487*'Norm-coeff'!$O$9</f>
        <v>1.48961085014701</v>
      </c>
      <c r="BW487" s="54">
        <f>'Norm-coeff'!$C$10+$AX487*'Norm-coeff'!$D$10+$AY487*'Norm-coeff'!$E$10+$AZ487*'Norm-coeff'!$F$10+$BA487*'Norm-coeff'!$G$10+$BB487*'Norm-coeff'!$H$10+$BC487*'Norm-coeff'!$I$10+$BD487*'Norm-coeff'!$J$10+$BE487*'Norm-coeff'!$K$10+$BF487*'Norm-coeff'!$L$10+$BG487*'Norm-coeff'!$M$10+$BH487*'Norm-coeff'!$N$10+$BI487*'Norm-coeff'!$O$10</f>
        <v>1.42058735749591</v>
      </c>
      <c r="BX487" s="54">
        <f>'Norm-coeff'!$C$11+$AX487*'Norm-coeff'!$D$11+$AY487*'Norm-coeff'!$E$11+$AZ487*'Norm-coeff'!$F$11+$BA487*'Norm-coeff'!$G$11+$BB487*'Norm-coeff'!$H$11+$BC487*'Norm-coeff'!$I$11+$BD487*'Norm-coeff'!$J$11+$BE487*'Norm-coeff'!$K$11+$BF487*'Norm-coeff'!$L$11+$BG487*'Norm-coeff'!$M$11+$BH487*'Norm-coeff'!$N$11+$BI487*'Norm-coeff'!$O$11</f>
        <v>0.221233014421479</v>
      </c>
      <c r="BY487" s="54">
        <f>'Norm-coeff'!$C$12+$AX487*'Norm-coeff'!$D$12+$AY487*'Norm-coeff'!$E$12+$AZ487*'Norm-coeff'!$F$12+$BA487*'Norm-coeff'!$G$12+$BB487*'Norm-coeff'!$H$12+$BC487*'Norm-coeff'!$I$12+$BD487*'Norm-coeff'!$J$12+$BE487*'Norm-coeff'!$K$12+$BF487*'Norm-coeff'!$L$12+$BG487*'Norm-coeff'!$M$12+$BH487*'Norm-coeff'!$N$12+$BI487*'Norm-coeff'!$O$12</f>
        <v>0.283527502056037</v>
      </c>
      <c r="BZ487" s="54">
        <f>'Norm-coeff'!$C$13+$AX487*'Norm-coeff'!$D$13+$AY487*'Norm-coeff'!$E$13+$AZ487*'Norm-coeff'!$F$13+$BA487*'Norm-coeff'!$G$13+$BB487*'Norm-coeff'!$H$13+$BC487*'Norm-coeff'!$I$13+$BD487*'Norm-coeff'!$J$13+$BE487*'Norm-coeff'!$K$13+$BF487*'Norm-coeff'!$L$13+$BG487*'Norm-coeff'!$M$13+$BH487*'Norm-coeff'!$N$13+$BI487*'Norm-coeff'!$O$13</f>
        <v>-4.1864930554451202E-2</v>
      </c>
      <c r="CA487" s="54">
        <f>'Norm-coeff'!$C$14+$AX487*'Norm-coeff'!$D$14+$AY487*'Norm-coeff'!$E$14+$AZ487*'Norm-coeff'!$F$14+$BA487*'Norm-coeff'!$G$14+$BB487*'Norm-coeff'!$H$14+$BC487*'Norm-coeff'!$I$14+$BD487*'Norm-coeff'!$J$14+$BE487*'Norm-coeff'!$K$14+$BF487*'Norm-coeff'!$L$14+$BG487*'Norm-coeff'!$M$14+$BH487*'Norm-coeff'!$N$14+$BI487*'Norm-coeff'!$O$14</f>
        <v>4.2526983164477103</v>
      </c>
      <c r="CC487" s="54">
        <f t="shared" si="1529"/>
        <v>0</v>
      </c>
      <c r="CG487" s="54">
        <f t="shared" si="1405"/>
        <v>0</v>
      </c>
      <c r="CH487" s="54">
        <f t="shared" si="1383"/>
        <v>0</v>
      </c>
      <c r="CI487" s="54">
        <f t="shared" si="1406"/>
        <v>0</v>
      </c>
      <c r="CJ487" s="56">
        <f t="shared" si="1407"/>
        <v>0</v>
      </c>
      <c r="CK487" s="54">
        <f t="shared" si="1408"/>
        <v>0</v>
      </c>
      <c r="CL487" s="54">
        <f t="shared" si="1409"/>
        <v>0</v>
      </c>
      <c r="CM487" s="54">
        <f t="shared" si="1410"/>
        <v>0</v>
      </c>
      <c r="CN487" s="54">
        <f t="shared" si="1411"/>
        <v>0</v>
      </c>
      <c r="CO487" s="54">
        <f t="shared" si="1412"/>
        <v>0</v>
      </c>
      <c r="CP487" s="54">
        <f t="shared" si="1413"/>
        <v>0</v>
      </c>
      <c r="CQ487" s="54">
        <f t="shared" si="1414"/>
        <v>0</v>
      </c>
      <c r="CR487" s="54">
        <f t="shared" si="1415"/>
        <v>0</v>
      </c>
      <c r="CS487" s="54">
        <f t="shared" si="1416"/>
        <v>0</v>
      </c>
      <c r="CU487" s="54">
        <f t="shared" si="1417"/>
        <v>0</v>
      </c>
      <c r="CV487" s="54">
        <f t="shared" si="1418"/>
        <v>0</v>
      </c>
      <c r="CW487" s="54">
        <f t="shared" si="1419"/>
        <v>0</v>
      </c>
      <c r="CX487" s="54">
        <f t="shared" si="1420"/>
        <v>0</v>
      </c>
      <c r="CZ487" s="54">
        <f t="shared" si="1421"/>
        <v>0</v>
      </c>
      <c r="DA487" s="54">
        <f t="shared" si="1422"/>
        <v>0</v>
      </c>
      <c r="DB487" s="54">
        <f t="shared" si="1423"/>
        <v>0</v>
      </c>
      <c r="DC487" s="54">
        <f t="shared" si="1424"/>
        <v>0</v>
      </c>
      <c r="DD487" s="54">
        <f t="shared" si="1425"/>
        <v>0</v>
      </c>
      <c r="DE487" s="54">
        <f t="shared" si="1426"/>
        <v>0</v>
      </c>
      <c r="DF487" s="54">
        <f t="shared" si="1427"/>
        <v>0</v>
      </c>
      <c r="DG487" s="54">
        <f t="shared" si="1428"/>
        <v>2</v>
      </c>
      <c r="DH487" s="71">
        <f t="shared" si="1429"/>
        <v>0</v>
      </c>
      <c r="DI487" s="71">
        <f t="shared" si="1430"/>
        <v>0</v>
      </c>
      <c r="DJ487" s="54">
        <f t="shared" si="1431"/>
        <v>0</v>
      </c>
      <c r="DK487" s="54">
        <f t="shared" si="1432"/>
        <v>2</v>
      </c>
      <c r="DL487" s="4">
        <f t="shared" si="1357"/>
        <v>0</v>
      </c>
      <c r="DM487" s="3">
        <f t="shared" si="1433"/>
        <v>0</v>
      </c>
      <c r="DN487" s="3">
        <f t="shared" si="1434"/>
        <v>0</v>
      </c>
      <c r="DO487" s="4" t="e">
        <f t="shared" si="1435"/>
        <v>#DIV/0!</v>
      </c>
      <c r="DP487" s="57"/>
      <c r="DQ487" s="57"/>
      <c r="DR487" s="56">
        <f t="shared" si="1358"/>
        <v>2</v>
      </c>
      <c r="DS487" s="56">
        <f t="shared" si="1359"/>
        <v>0</v>
      </c>
      <c r="DT487" s="38">
        <f t="shared" si="1360"/>
        <v>0</v>
      </c>
      <c r="DU487" s="38">
        <f t="shared" si="1436"/>
        <v>2</v>
      </c>
      <c r="DV487" s="38">
        <f t="shared" si="1361"/>
        <v>0</v>
      </c>
      <c r="DW487" s="39">
        <f t="shared" si="1362"/>
        <v>0</v>
      </c>
      <c r="DX487" s="39">
        <f t="shared" si="1363"/>
        <v>0</v>
      </c>
      <c r="DY487" s="39">
        <f t="shared" si="1364"/>
        <v>0</v>
      </c>
      <c r="DZ487" s="39">
        <f t="shared" si="1365"/>
        <v>0</v>
      </c>
      <c r="EA487" s="39">
        <f t="shared" si="1366"/>
        <v>0</v>
      </c>
      <c r="EB487" s="37" t="e">
        <f t="shared" si="1437"/>
        <v>#DIV/0!</v>
      </c>
      <c r="EC487" s="37" t="e">
        <f t="shared" si="1438"/>
        <v>#DIV/0!</v>
      </c>
      <c r="ED487" s="37" t="e">
        <f t="shared" si="1439"/>
        <v>#DIV/0!</v>
      </c>
      <c r="EE487" s="37" t="e">
        <f t="shared" si="1440"/>
        <v>#DIV/0!</v>
      </c>
      <c r="EF487" s="39" t="e">
        <f t="shared" si="1441"/>
        <v>#DIV/0!</v>
      </c>
      <c r="EG487" s="37" t="e">
        <f t="shared" si="1442"/>
        <v>#DIV/0!</v>
      </c>
      <c r="EH487" s="37" t="e">
        <f t="shared" si="1443"/>
        <v>#DIV/0!</v>
      </c>
      <c r="EI487" s="11" t="b">
        <f t="shared" si="1444"/>
        <v>1</v>
      </c>
      <c r="EJ487" s="11" t="b">
        <f t="shared" si="1445"/>
        <v>0</v>
      </c>
      <c r="EK487" s="39" t="e">
        <f t="shared" si="1446"/>
        <v>#DIV/0!</v>
      </c>
      <c r="EL487" s="39" t="e">
        <f t="shared" si="1447"/>
        <v>#DIV/0!</v>
      </c>
      <c r="EM487" s="39" t="e">
        <f t="shared" si="1448"/>
        <v>#DIV/0!</v>
      </c>
      <c r="EN487" s="39" t="e">
        <f t="shared" si="1449"/>
        <v>#DIV/0!</v>
      </c>
      <c r="EO487" s="39" t="e">
        <f t="shared" si="1450"/>
        <v>#DIV/0!</v>
      </c>
      <c r="EP487" s="39" t="e">
        <f t="shared" si="1451"/>
        <v>#DIV/0!</v>
      </c>
      <c r="EQ487" s="39" t="e">
        <f t="shared" si="1452"/>
        <v>#DIV/0!</v>
      </c>
      <c r="ER487" s="39" t="e">
        <f t="shared" si="1453"/>
        <v>#DIV/0!</v>
      </c>
      <c r="ES487" s="58" t="str">
        <f t="shared" si="1454"/>
        <v>(OH,F,Cl)-dominate amphibole</v>
      </c>
      <c r="ET487" s="58" t="e">
        <f t="shared" si="1455"/>
        <v>#N/A</v>
      </c>
      <c r="EU487" s="56">
        <f t="shared" si="1367"/>
        <v>0</v>
      </c>
      <c r="EV487" s="56">
        <f t="shared" si="1368"/>
        <v>0</v>
      </c>
      <c r="EW487" s="56">
        <f t="shared" si="1369"/>
        <v>0</v>
      </c>
      <c r="EX487" s="56">
        <f t="shared" si="1370"/>
        <v>0</v>
      </c>
      <c r="EY487" s="56">
        <f t="shared" si="1371"/>
        <v>0</v>
      </c>
      <c r="EZ487" s="56">
        <f t="shared" si="1372"/>
        <v>0</v>
      </c>
      <c r="FA487" s="39">
        <f t="shared" si="1373"/>
        <v>0</v>
      </c>
      <c r="FB487" s="39">
        <f t="shared" si="1374"/>
        <v>0</v>
      </c>
      <c r="FC487" s="54">
        <f t="shared" si="1375"/>
        <v>0</v>
      </c>
      <c r="FD487" s="54">
        <f t="shared" si="1376"/>
        <v>0</v>
      </c>
      <c r="FE487" s="39">
        <f t="shared" si="1377"/>
        <v>0</v>
      </c>
      <c r="FF487" s="54">
        <f t="shared" si="1378"/>
        <v>0</v>
      </c>
      <c r="FG487" s="39">
        <f t="shared" si="1379"/>
        <v>0</v>
      </c>
      <c r="FH487" s="39">
        <f t="shared" si="1456"/>
        <v>0</v>
      </c>
      <c r="FI487" s="39">
        <f t="shared" si="1457"/>
        <v>0</v>
      </c>
      <c r="FJ487" s="39">
        <f t="shared" si="1458"/>
        <v>0</v>
      </c>
      <c r="FK487" s="39" t="e">
        <f t="shared" si="1459"/>
        <v>#DIV/0!</v>
      </c>
      <c r="FL487" s="39" t="e">
        <f t="shared" si="1460"/>
        <v>#DIV/0!</v>
      </c>
      <c r="FM487" s="39" t="e">
        <f t="shared" si="1461"/>
        <v>#DIV/0!</v>
      </c>
      <c r="FN487" s="39">
        <f t="shared" si="1462"/>
        <v>1</v>
      </c>
      <c r="FO487" s="39">
        <f t="shared" si="1380"/>
        <v>0</v>
      </c>
      <c r="FP487" s="39">
        <f t="shared" si="1381"/>
        <v>0</v>
      </c>
      <c r="FQ487" s="39">
        <f t="shared" si="1382"/>
        <v>0</v>
      </c>
      <c r="FR487" s="39">
        <f t="shared" si="1463"/>
        <v>0</v>
      </c>
      <c r="FS487" s="39">
        <f t="shared" si="1464"/>
        <v>0</v>
      </c>
      <c r="FU487" s="39" t="e">
        <f t="shared" si="1465"/>
        <v>#DIV/0!</v>
      </c>
      <c r="FV487" s="39" t="e">
        <f t="shared" si="1466"/>
        <v>#DIV/0!</v>
      </c>
      <c r="FW487" s="39" t="e">
        <f t="shared" si="1467"/>
        <v>#DIV/0!</v>
      </c>
      <c r="FY487" s="39" t="e">
        <f t="shared" si="1468"/>
        <v>#DIV/0!</v>
      </c>
      <c r="FZ487" s="39" t="e">
        <f t="shared" si="1469"/>
        <v>#DIV/0!</v>
      </c>
      <c r="GA487" s="39" t="e">
        <f t="shared" si="1470"/>
        <v>#DIV/0!</v>
      </c>
      <c r="GB487" s="39" t="e">
        <f t="shared" si="1471"/>
        <v>#DIV/0!</v>
      </c>
      <c r="GC487" s="39" t="e">
        <f t="shared" si="1472"/>
        <v>#DIV/0!</v>
      </c>
      <c r="GD487" s="39" t="e">
        <f t="shared" si="1473"/>
        <v>#DIV/0!</v>
      </c>
      <c r="GE487" s="39" t="e">
        <f t="shared" si="1474"/>
        <v>#DIV/0!</v>
      </c>
      <c r="GF487" s="39" t="e">
        <f t="shared" si="1475"/>
        <v>#DIV/0!</v>
      </c>
      <c r="GG487" s="39" t="e">
        <f t="shared" si="1476"/>
        <v>#DIV/0!</v>
      </c>
      <c r="GH487" s="39" t="e">
        <f t="shared" si="1477"/>
        <v>#DIV/0!</v>
      </c>
      <c r="GI487" s="39"/>
      <c r="GJ487" s="39" t="e">
        <f t="shared" si="1478"/>
        <v>#DIV/0!</v>
      </c>
      <c r="GK487" s="39" t="e">
        <f t="shared" si="1479"/>
        <v>#DIV/0!</v>
      </c>
      <c r="GL487" s="39" t="e">
        <f t="shared" si="1480"/>
        <v>#DIV/0!</v>
      </c>
      <c r="GM487" s="39" t="e">
        <f t="shared" si="1481"/>
        <v>#DIV/0!</v>
      </c>
      <c r="GN487" s="39" t="e">
        <f t="shared" si="1482"/>
        <v>#DIV/0!</v>
      </c>
      <c r="GO487" s="57"/>
      <c r="GP487" s="57" t="e">
        <f t="shared" si="1483"/>
        <v>#DIV/0!</v>
      </c>
      <c r="GQ487" s="59" t="e">
        <f t="shared" si="1484"/>
        <v>#DIV/0!</v>
      </c>
      <c r="GR487" s="41" t="e">
        <f t="shared" si="1485"/>
        <v>#DIV/0!</v>
      </c>
      <c r="GS487" s="57" t="e">
        <f t="shared" si="1486"/>
        <v>#DIV/0!</v>
      </c>
      <c r="GT487" s="57" t="e">
        <f t="shared" si="1487"/>
        <v>#DIV/0!</v>
      </c>
      <c r="GU487" s="57" t="e">
        <f t="shared" si="1488"/>
        <v>#DIV/0!</v>
      </c>
      <c r="GV487" s="57"/>
      <c r="GW487" s="42" t="e">
        <f t="shared" si="1489"/>
        <v>#DIV/0!</v>
      </c>
      <c r="GX487" s="42" t="e">
        <f t="shared" si="1490"/>
        <v>#DIV/0!</v>
      </c>
      <c r="GY487" s="42" t="e">
        <f t="shared" si="1491"/>
        <v>#DIV/0!</v>
      </c>
      <c r="GZ487" s="57"/>
      <c r="HA487" s="2" t="e">
        <f t="shared" si="1492"/>
        <v>#DIV/0!</v>
      </c>
      <c r="HB487" s="2" t="e">
        <f t="shared" si="1493"/>
        <v>#DIV/0!</v>
      </c>
      <c r="HC487" s="2" t="e">
        <f t="shared" si="1494"/>
        <v>#DIV/0!</v>
      </c>
      <c r="HD487" s="2" t="e">
        <f t="shared" si="1495"/>
        <v>#DIV/0!</v>
      </c>
      <c r="HE487" s="2" t="e">
        <f t="shared" si="1496"/>
        <v>#DIV/0!</v>
      </c>
      <c r="HF487" s="2" t="e">
        <f t="shared" si="1497"/>
        <v>#DIV/0!</v>
      </c>
      <c r="HG487" s="2" t="e">
        <f t="shared" si="1498"/>
        <v>#DIV/0!</v>
      </c>
      <c r="HH487" s="2" t="e">
        <f t="shared" si="1499"/>
        <v>#DIV/0!</v>
      </c>
      <c r="HI487" s="2" t="e">
        <f t="shared" si="1500"/>
        <v>#DIV/0!</v>
      </c>
      <c r="HJ487" s="11" t="e">
        <f t="shared" si="1501"/>
        <v>#DIV/0!</v>
      </c>
      <c r="HK487" s="60" t="e">
        <f t="shared" si="1502"/>
        <v>#DIV/0!</v>
      </c>
      <c r="HL487" s="57"/>
      <c r="HM487" s="57" t="e">
        <f t="shared" si="1503"/>
        <v>#DIV/0!</v>
      </c>
      <c r="HN487" s="57" t="e">
        <f t="shared" si="1504"/>
        <v>#DIV/0!</v>
      </c>
      <c r="HO487" s="57" t="e">
        <f t="shared" si="1505"/>
        <v>#DIV/0!</v>
      </c>
      <c r="HP487" s="57" t="e">
        <f t="shared" si="1506"/>
        <v>#DIV/0!</v>
      </c>
      <c r="HQ487" s="57" t="e">
        <f t="shared" si="1507"/>
        <v>#DIV/0!</v>
      </c>
      <c r="HR487" s="57"/>
      <c r="HS487" s="57" t="e">
        <f t="shared" si="1508"/>
        <v>#DIV/0!</v>
      </c>
      <c r="HT487" s="57" t="e">
        <f t="shared" si="1509"/>
        <v>#DIV/0!</v>
      </c>
      <c r="HU487" s="57" t="e">
        <f t="shared" si="1510"/>
        <v>#DIV/0!</v>
      </c>
      <c r="HV487" s="57" t="e">
        <f t="shared" si="1511"/>
        <v>#DIV/0!</v>
      </c>
      <c r="HW487" s="57" t="e">
        <f t="shared" si="1512"/>
        <v>#DIV/0!</v>
      </c>
      <c r="HX487" s="57"/>
      <c r="HY487" s="57" t="e">
        <f t="shared" si="1513"/>
        <v>#DIV/0!</v>
      </c>
      <c r="HZ487" s="57" t="e">
        <f t="shared" si="1514"/>
        <v>#DIV/0!</v>
      </c>
      <c r="IA487" s="57"/>
      <c r="IB487" s="61">
        <f t="shared" si="1515"/>
        <v>0</v>
      </c>
      <c r="IC487" s="57" t="str">
        <f t="shared" si="1516"/>
        <v/>
      </c>
      <c r="ID487" s="42"/>
      <c r="IE487" s="2" t="str">
        <f t="shared" si="1517"/>
        <v/>
      </c>
      <c r="IF487" s="60" t="e">
        <f t="shared" si="1518"/>
        <v>#DIV/0!</v>
      </c>
      <c r="IG487" s="60" t="str">
        <f t="shared" si="1519"/>
        <v/>
      </c>
      <c r="IH487" s="60" t="str">
        <f t="shared" si="1520"/>
        <v>zinco-</v>
      </c>
      <c r="II487" s="60" t="str">
        <f t="shared" si="1521"/>
        <v>mangano-</v>
      </c>
      <c r="IJ487" s="60" t="e">
        <f t="shared" si="1522"/>
        <v>#DIV/0!</v>
      </c>
      <c r="IK487" s="60" t="e">
        <f t="shared" si="1523"/>
        <v>#DIV/0!</v>
      </c>
      <c r="IL487" s="60" t="e">
        <f t="shared" si="1524"/>
        <v>#DIV/0!</v>
      </c>
      <c r="IM487" s="60" t="e">
        <f t="shared" si="1525"/>
        <v>#DIV/0!</v>
      </c>
      <c r="IN487" s="60" t="str">
        <f t="shared" si="1526"/>
        <v/>
      </c>
      <c r="IO487" s="60" t="str">
        <f t="shared" si="1527"/>
        <v/>
      </c>
      <c r="IP487" s="57"/>
      <c r="IQ487" s="57" t="str">
        <f t="shared" si="1528"/>
        <v>ERROR!!</v>
      </c>
    </row>
    <row r="488" spans="24:251">
      <c r="X488" s="29">
        <f t="shared" si="1384"/>
        <v>0</v>
      </c>
      <c r="Y488" s="29">
        <f t="shared" si="1385"/>
        <v>0</v>
      </c>
      <c r="Z488" s="29" t="e">
        <f t="shared" si="1386"/>
        <v>#DIV/0!</v>
      </c>
      <c r="AA488" s="29" t="e">
        <f t="shared" si="1387"/>
        <v>#DIV/0!</v>
      </c>
      <c r="AB488" s="29" t="e">
        <f t="shared" si="1388"/>
        <v>#DIV/0!</v>
      </c>
      <c r="AC488" s="29" t="e">
        <f t="shared" si="1389"/>
        <v>#DIV/0!</v>
      </c>
      <c r="AF488" s="23">
        <v>60.084299999999999</v>
      </c>
      <c r="AG488" s="23">
        <v>79.878799999999998</v>
      </c>
      <c r="AH488" s="23">
        <v>101.96120000000001</v>
      </c>
      <c r="AI488" s="23">
        <v>151.99039999999999</v>
      </c>
      <c r="AJ488" s="23">
        <v>159.69</v>
      </c>
      <c r="AK488" s="23">
        <v>71.846400000000003</v>
      </c>
      <c r="AL488" s="23">
        <v>70.9375</v>
      </c>
      <c r="AM488" s="23">
        <v>40.304400000000001</v>
      </c>
      <c r="AN488" s="23">
        <v>56.077399999999997</v>
      </c>
      <c r="AO488" s="23">
        <v>61.978999999999999</v>
      </c>
      <c r="AP488" s="23">
        <v>94.195999999999998</v>
      </c>
      <c r="AQ488" s="23">
        <v>18.998000000000001</v>
      </c>
      <c r="AR488" s="23">
        <v>35.450000000000003</v>
      </c>
      <c r="AS488" s="23">
        <v>29.88</v>
      </c>
      <c r="AT488" s="23">
        <v>74.691999999999993</v>
      </c>
      <c r="AU488" s="23">
        <v>81.39</v>
      </c>
      <c r="AX488" s="54">
        <f t="shared" si="1390"/>
        <v>0</v>
      </c>
      <c r="AY488" s="54">
        <f t="shared" si="1391"/>
        <v>0</v>
      </c>
      <c r="AZ488" s="54">
        <f t="shared" si="1392"/>
        <v>0</v>
      </c>
      <c r="BA488" s="54">
        <f t="shared" si="1393"/>
        <v>0</v>
      </c>
      <c r="BB488" s="54">
        <f t="shared" si="1394"/>
        <v>0</v>
      </c>
      <c r="BC488" s="54">
        <f t="shared" si="1395"/>
        <v>0</v>
      </c>
      <c r="BD488" s="54">
        <f t="shared" si="1396"/>
        <v>0</v>
      </c>
      <c r="BE488" s="54">
        <f t="shared" si="1397"/>
        <v>0</v>
      </c>
      <c r="BF488" s="54">
        <f t="shared" si="1398"/>
        <v>0</v>
      </c>
      <c r="BG488" s="54">
        <f t="shared" si="1399"/>
        <v>0</v>
      </c>
      <c r="BH488" s="54">
        <f t="shared" si="1400"/>
        <v>0</v>
      </c>
      <c r="BI488" s="54">
        <f t="shared" si="1401"/>
        <v>0</v>
      </c>
      <c r="BJ488" s="54">
        <f t="shared" si="1402"/>
        <v>0</v>
      </c>
      <c r="BK488" s="54">
        <f t="shared" si="1403"/>
        <v>0</v>
      </c>
      <c r="BL488" s="54">
        <f t="shared" si="1404"/>
        <v>0</v>
      </c>
      <c r="BM488" s="42"/>
      <c r="BO488" s="54">
        <f>'Norm-coeff'!$C$2+$AX488*'Norm-coeff'!$D$2+$AY488*'Norm-coeff'!$E$2+$AZ488*'Norm-coeff'!$F$2+$BA488*'Norm-coeff'!$G$2+$BB488*'Norm-coeff'!$H$2+$BC488*'Norm-coeff'!$I$2+$BD488*'Norm-coeff'!$J$2+$BE488*'Norm-coeff'!$K$2+$BF488*'Norm-coeff'!$L$2+$BG488*'Norm-coeff'!$M$2+$BH488*'Norm-coeff'!$N$2+$BI488*'Norm-coeff'!$O$2</f>
        <v>5.4045421474420303</v>
      </c>
      <c r="BP488" s="54">
        <f>'Norm-coeff'!$C$3+$AX488*'Norm-coeff'!$D$3+$AY488*'Norm-coeff'!$E$3+$AZ488*'Norm-coeff'!$F$3+$BA488*'Norm-coeff'!$G$3+$BB488*'Norm-coeff'!$H$3+$BC488*'Norm-coeff'!$I$3+$BD488*'Norm-coeff'!$J$3+$BE488*'Norm-coeff'!$K$3+$BF488*'Norm-coeff'!$L$3+$BG488*'Norm-coeff'!$M$3+$BH488*'Norm-coeff'!$N$3+$BI488*'Norm-coeff'!$O$3</f>
        <v>3.15319116612705</v>
      </c>
      <c r="BQ488" s="54">
        <f>'Norm-coeff'!$C$4+$AX488*'Norm-coeff'!$D$4+$AY488*'Norm-coeff'!$E$4+$AZ488*'Norm-coeff'!$F$4+$BA488*'Norm-coeff'!$G$4+$BB488*'Norm-coeff'!$H$4+$BC488*'Norm-coeff'!$I$4+$BD488*'Norm-coeff'!$J$4+$BE488*'Norm-coeff'!$K$4+$BF488*'Norm-coeff'!$L$4+$BG488*'Norm-coeff'!$M$4+$BH488*'Norm-coeff'!$N$4+$BI488*'Norm-coeff'!$O$4</f>
        <v>1.42115649462768</v>
      </c>
      <c r="BR488" s="54">
        <f>'Norm-coeff'!$C$5+$AX488*'Norm-coeff'!$D$5+$AY488*'Norm-coeff'!$E$5+$AZ488*'Norm-coeff'!$F$5+$BA488*'Norm-coeff'!$G$5+$BB488*'Norm-coeff'!$H$5+$BC488*'Norm-coeff'!$I$5+$BD488*'Norm-coeff'!$J$5+$BE488*'Norm-coeff'!$K$5+$BF488*'Norm-coeff'!$L$5+$BG488*'Norm-coeff'!$M$5+$BH488*'Norm-coeff'!$N$5+$BI488*'Norm-coeff'!$O$5</f>
        <v>1.0553329241296201</v>
      </c>
      <c r="BS488" s="54">
        <f>'Norm-coeff'!$C$6+$AX488*'Norm-coeff'!$D$6+$AY488*'Norm-coeff'!$E$6+$AZ488*'Norm-coeff'!$F$6+$BA488*'Norm-coeff'!$G$6+$BB488*'Norm-coeff'!$H$6+$BC488*'Norm-coeff'!$I$6+$BD488*'Norm-coeff'!$J$6+$BE488*'Norm-coeff'!$K$6+$BF488*'Norm-coeff'!$L$6+$BG488*'Norm-coeff'!$M$6+$BH488*'Norm-coeff'!$N$6+$BI488*'Norm-coeff'!$O$6</f>
        <v>-1.48700885495103E-2</v>
      </c>
      <c r="BT488" s="54">
        <f>'Norm-coeff'!$C$7+$AX488*'Norm-coeff'!$D$7+$AY488*'Norm-coeff'!$E$7+$AZ488*'Norm-coeff'!$F$7+$BA488*'Norm-coeff'!$G$7+$BB488*'Norm-coeff'!$H$7+$BC488*'Norm-coeff'!$I$7+$BD488*'Norm-coeff'!$J$7+$BE488*'Norm-coeff'!$K$7+$BF488*'Norm-coeff'!$L$7+$BG488*'Norm-coeff'!$M$7+$BH488*'Norm-coeff'!$N$7+$BI488*'Norm-coeff'!$O$7</f>
        <v>2.0907583608832998</v>
      </c>
      <c r="BU488" s="54">
        <f>'Norm-coeff'!$C$8+$AX488*'Norm-coeff'!$D$8+$AY488*'Norm-coeff'!$E$8+$AZ488*'Norm-coeff'!$F$8+$BA488*'Norm-coeff'!$G$8+$BB488*'Norm-coeff'!$H$8+$BC488*'Norm-coeff'!$I$8+$BD488*'Norm-coeff'!$J$8+$BE488*'Norm-coeff'!$K$8+$BF488*'Norm-coeff'!$L$8+$BG488*'Norm-coeff'!$M$8+$BH488*'Norm-coeff'!$N$8+$BI488*'Norm-coeff'!$O$8</f>
        <v>0.65894159836244504</v>
      </c>
      <c r="BV488" s="54">
        <f>'Norm-coeff'!$C$9+$AX488*'Norm-coeff'!$D$9+$AY488*'Norm-coeff'!$E$9+$AZ488*'Norm-coeff'!$F$9+$BA488*'Norm-coeff'!$G$9+$BB488*'Norm-coeff'!$H$9+$BC488*'Norm-coeff'!$I$9+$BD488*'Norm-coeff'!$J$9+$BE488*'Norm-coeff'!$K$9+$BF488*'Norm-coeff'!$L$9+$BG488*'Norm-coeff'!$M$9+$BH488*'Norm-coeff'!$N$9+$BI488*'Norm-coeff'!$O$9</f>
        <v>1.48961085014701</v>
      </c>
      <c r="BW488" s="54">
        <f>'Norm-coeff'!$C$10+$AX488*'Norm-coeff'!$D$10+$AY488*'Norm-coeff'!$E$10+$AZ488*'Norm-coeff'!$F$10+$BA488*'Norm-coeff'!$G$10+$BB488*'Norm-coeff'!$H$10+$BC488*'Norm-coeff'!$I$10+$BD488*'Norm-coeff'!$J$10+$BE488*'Norm-coeff'!$K$10+$BF488*'Norm-coeff'!$L$10+$BG488*'Norm-coeff'!$M$10+$BH488*'Norm-coeff'!$N$10+$BI488*'Norm-coeff'!$O$10</f>
        <v>1.42058735749591</v>
      </c>
      <c r="BX488" s="54">
        <f>'Norm-coeff'!$C$11+$AX488*'Norm-coeff'!$D$11+$AY488*'Norm-coeff'!$E$11+$AZ488*'Norm-coeff'!$F$11+$BA488*'Norm-coeff'!$G$11+$BB488*'Norm-coeff'!$H$11+$BC488*'Norm-coeff'!$I$11+$BD488*'Norm-coeff'!$J$11+$BE488*'Norm-coeff'!$K$11+$BF488*'Norm-coeff'!$L$11+$BG488*'Norm-coeff'!$M$11+$BH488*'Norm-coeff'!$N$11+$BI488*'Norm-coeff'!$O$11</f>
        <v>0.221233014421479</v>
      </c>
      <c r="BY488" s="54">
        <f>'Norm-coeff'!$C$12+$AX488*'Norm-coeff'!$D$12+$AY488*'Norm-coeff'!$E$12+$AZ488*'Norm-coeff'!$F$12+$BA488*'Norm-coeff'!$G$12+$BB488*'Norm-coeff'!$H$12+$BC488*'Norm-coeff'!$I$12+$BD488*'Norm-coeff'!$J$12+$BE488*'Norm-coeff'!$K$12+$BF488*'Norm-coeff'!$L$12+$BG488*'Norm-coeff'!$M$12+$BH488*'Norm-coeff'!$N$12+$BI488*'Norm-coeff'!$O$12</f>
        <v>0.283527502056037</v>
      </c>
      <c r="BZ488" s="54">
        <f>'Norm-coeff'!$C$13+$AX488*'Norm-coeff'!$D$13+$AY488*'Norm-coeff'!$E$13+$AZ488*'Norm-coeff'!$F$13+$BA488*'Norm-coeff'!$G$13+$BB488*'Norm-coeff'!$H$13+$BC488*'Norm-coeff'!$I$13+$BD488*'Norm-coeff'!$J$13+$BE488*'Norm-coeff'!$K$13+$BF488*'Norm-coeff'!$L$13+$BG488*'Norm-coeff'!$M$13+$BH488*'Norm-coeff'!$N$13+$BI488*'Norm-coeff'!$O$13</f>
        <v>-4.1864930554451202E-2</v>
      </c>
      <c r="CA488" s="54">
        <f>'Norm-coeff'!$C$14+$AX488*'Norm-coeff'!$D$14+$AY488*'Norm-coeff'!$E$14+$AZ488*'Norm-coeff'!$F$14+$BA488*'Norm-coeff'!$G$14+$BB488*'Norm-coeff'!$H$14+$BC488*'Norm-coeff'!$I$14+$BD488*'Norm-coeff'!$J$14+$BE488*'Norm-coeff'!$K$14+$BF488*'Norm-coeff'!$L$14+$BG488*'Norm-coeff'!$M$14+$BH488*'Norm-coeff'!$N$14+$BI488*'Norm-coeff'!$O$14</f>
        <v>4.2526983164477103</v>
      </c>
      <c r="CC488" s="54">
        <f t="shared" si="1529"/>
        <v>0</v>
      </c>
      <c r="CG488" s="54">
        <f t="shared" si="1405"/>
        <v>0</v>
      </c>
      <c r="CH488" s="54">
        <f t="shared" si="1383"/>
        <v>0</v>
      </c>
      <c r="CI488" s="54">
        <f t="shared" si="1406"/>
        <v>0</v>
      </c>
      <c r="CJ488" s="56">
        <f t="shared" si="1407"/>
        <v>0</v>
      </c>
      <c r="CK488" s="54">
        <f t="shared" si="1408"/>
        <v>0</v>
      </c>
      <c r="CL488" s="54">
        <f t="shared" si="1409"/>
        <v>0</v>
      </c>
      <c r="CM488" s="54">
        <f t="shared" si="1410"/>
        <v>0</v>
      </c>
      <c r="CN488" s="54">
        <f t="shared" si="1411"/>
        <v>0</v>
      </c>
      <c r="CO488" s="54">
        <f t="shared" si="1412"/>
        <v>0</v>
      </c>
      <c r="CP488" s="54">
        <f t="shared" si="1413"/>
        <v>0</v>
      </c>
      <c r="CQ488" s="54">
        <f t="shared" si="1414"/>
        <v>0</v>
      </c>
      <c r="CR488" s="54">
        <f t="shared" si="1415"/>
        <v>0</v>
      </c>
      <c r="CS488" s="54">
        <f t="shared" si="1416"/>
        <v>0</v>
      </c>
      <c r="CU488" s="54">
        <f t="shared" si="1417"/>
        <v>0</v>
      </c>
      <c r="CV488" s="54">
        <f t="shared" si="1418"/>
        <v>0</v>
      </c>
      <c r="CW488" s="54">
        <f t="shared" si="1419"/>
        <v>0</v>
      </c>
      <c r="CX488" s="54">
        <f t="shared" si="1420"/>
        <v>0</v>
      </c>
      <c r="CZ488" s="54">
        <f t="shared" si="1421"/>
        <v>0</v>
      </c>
      <c r="DA488" s="54">
        <f t="shared" si="1422"/>
        <v>0</v>
      </c>
      <c r="DB488" s="54">
        <f t="shared" si="1423"/>
        <v>0</v>
      </c>
      <c r="DC488" s="54">
        <f t="shared" si="1424"/>
        <v>0</v>
      </c>
      <c r="DD488" s="54">
        <f t="shared" si="1425"/>
        <v>0</v>
      </c>
      <c r="DE488" s="54">
        <f t="shared" si="1426"/>
        <v>0</v>
      </c>
      <c r="DF488" s="54">
        <f t="shared" si="1427"/>
        <v>0</v>
      </c>
      <c r="DG488" s="54">
        <f t="shared" si="1428"/>
        <v>2</v>
      </c>
      <c r="DH488" s="71">
        <f t="shared" si="1429"/>
        <v>0</v>
      </c>
      <c r="DI488" s="71">
        <f t="shared" si="1430"/>
        <v>0</v>
      </c>
      <c r="DJ488" s="54">
        <f t="shared" si="1431"/>
        <v>0</v>
      </c>
      <c r="DK488" s="54">
        <f t="shared" si="1432"/>
        <v>2</v>
      </c>
      <c r="DL488" s="4">
        <f t="shared" si="1357"/>
        <v>0</v>
      </c>
      <c r="DM488" s="3">
        <f t="shared" si="1433"/>
        <v>0</v>
      </c>
      <c r="DN488" s="3">
        <f t="shared" si="1434"/>
        <v>0</v>
      </c>
      <c r="DO488" s="4" t="e">
        <f t="shared" si="1435"/>
        <v>#DIV/0!</v>
      </c>
      <c r="DP488" s="57"/>
      <c r="DQ488" s="57"/>
      <c r="DR488" s="56">
        <f t="shared" si="1358"/>
        <v>2</v>
      </c>
      <c r="DS488" s="56">
        <f t="shared" si="1359"/>
        <v>0</v>
      </c>
      <c r="DT488" s="38">
        <f t="shared" si="1360"/>
        <v>0</v>
      </c>
      <c r="DU488" s="38">
        <f t="shared" si="1436"/>
        <v>2</v>
      </c>
      <c r="DV488" s="38">
        <f t="shared" si="1361"/>
        <v>0</v>
      </c>
      <c r="DW488" s="39">
        <f t="shared" si="1362"/>
        <v>0</v>
      </c>
      <c r="DX488" s="39">
        <f t="shared" si="1363"/>
        <v>0</v>
      </c>
      <c r="DY488" s="39">
        <f t="shared" si="1364"/>
        <v>0</v>
      </c>
      <c r="DZ488" s="39">
        <f t="shared" si="1365"/>
        <v>0</v>
      </c>
      <c r="EA488" s="39">
        <f t="shared" si="1366"/>
        <v>0</v>
      </c>
      <c r="EB488" s="37" t="e">
        <f t="shared" si="1437"/>
        <v>#DIV/0!</v>
      </c>
      <c r="EC488" s="37" t="e">
        <f t="shared" si="1438"/>
        <v>#DIV/0!</v>
      </c>
      <c r="ED488" s="37" t="e">
        <f t="shared" si="1439"/>
        <v>#DIV/0!</v>
      </c>
      <c r="EE488" s="37" t="e">
        <f t="shared" si="1440"/>
        <v>#DIV/0!</v>
      </c>
      <c r="EF488" s="39" t="e">
        <f t="shared" si="1441"/>
        <v>#DIV/0!</v>
      </c>
      <c r="EG488" s="37" t="e">
        <f t="shared" si="1442"/>
        <v>#DIV/0!</v>
      </c>
      <c r="EH488" s="37" t="e">
        <f t="shared" si="1443"/>
        <v>#DIV/0!</v>
      </c>
      <c r="EI488" s="11" t="b">
        <f t="shared" si="1444"/>
        <v>1</v>
      </c>
      <c r="EJ488" s="11" t="b">
        <f t="shared" si="1445"/>
        <v>0</v>
      </c>
      <c r="EK488" s="39" t="e">
        <f t="shared" si="1446"/>
        <v>#DIV/0!</v>
      </c>
      <c r="EL488" s="39" t="e">
        <f t="shared" si="1447"/>
        <v>#DIV/0!</v>
      </c>
      <c r="EM488" s="39" t="e">
        <f t="shared" si="1448"/>
        <v>#DIV/0!</v>
      </c>
      <c r="EN488" s="39" t="e">
        <f t="shared" si="1449"/>
        <v>#DIV/0!</v>
      </c>
      <c r="EO488" s="39" t="e">
        <f t="shared" si="1450"/>
        <v>#DIV/0!</v>
      </c>
      <c r="EP488" s="39" t="e">
        <f t="shared" si="1451"/>
        <v>#DIV/0!</v>
      </c>
      <c r="EQ488" s="39" t="e">
        <f t="shared" si="1452"/>
        <v>#DIV/0!</v>
      </c>
      <c r="ER488" s="39" t="e">
        <f t="shared" si="1453"/>
        <v>#DIV/0!</v>
      </c>
      <c r="ES488" s="58" t="str">
        <f t="shared" si="1454"/>
        <v>(OH,F,Cl)-dominate amphibole</v>
      </c>
      <c r="ET488" s="58" t="e">
        <f t="shared" si="1455"/>
        <v>#N/A</v>
      </c>
      <c r="EU488" s="56">
        <f t="shared" si="1367"/>
        <v>0</v>
      </c>
      <c r="EV488" s="56">
        <f t="shared" si="1368"/>
        <v>0</v>
      </c>
      <c r="EW488" s="56">
        <f t="shared" si="1369"/>
        <v>0</v>
      </c>
      <c r="EX488" s="56">
        <f t="shared" si="1370"/>
        <v>0</v>
      </c>
      <c r="EY488" s="56">
        <f t="shared" si="1371"/>
        <v>0</v>
      </c>
      <c r="EZ488" s="56">
        <f t="shared" si="1372"/>
        <v>0</v>
      </c>
      <c r="FA488" s="39">
        <f t="shared" si="1373"/>
        <v>0</v>
      </c>
      <c r="FB488" s="39">
        <f t="shared" si="1374"/>
        <v>0</v>
      </c>
      <c r="FC488" s="54">
        <f t="shared" si="1375"/>
        <v>0</v>
      </c>
      <c r="FD488" s="54">
        <f t="shared" si="1376"/>
        <v>0</v>
      </c>
      <c r="FE488" s="39">
        <f t="shared" si="1377"/>
        <v>0</v>
      </c>
      <c r="FF488" s="54">
        <f t="shared" si="1378"/>
        <v>0</v>
      </c>
      <c r="FG488" s="39">
        <f t="shared" si="1379"/>
        <v>0</v>
      </c>
      <c r="FH488" s="39">
        <f t="shared" si="1456"/>
        <v>0</v>
      </c>
      <c r="FI488" s="39">
        <f t="shared" si="1457"/>
        <v>0</v>
      </c>
      <c r="FJ488" s="39">
        <f t="shared" si="1458"/>
        <v>0</v>
      </c>
      <c r="FK488" s="39" t="e">
        <f t="shared" si="1459"/>
        <v>#DIV/0!</v>
      </c>
      <c r="FL488" s="39" t="e">
        <f t="shared" si="1460"/>
        <v>#DIV/0!</v>
      </c>
      <c r="FM488" s="39" t="e">
        <f t="shared" si="1461"/>
        <v>#DIV/0!</v>
      </c>
      <c r="FN488" s="39">
        <f t="shared" si="1462"/>
        <v>1</v>
      </c>
      <c r="FO488" s="39">
        <f t="shared" si="1380"/>
        <v>0</v>
      </c>
      <c r="FP488" s="39">
        <f t="shared" si="1381"/>
        <v>0</v>
      </c>
      <c r="FQ488" s="39">
        <f t="shared" si="1382"/>
        <v>0</v>
      </c>
      <c r="FR488" s="39">
        <f t="shared" si="1463"/>
        <v>0</v>
      </c>
      <c r="FS488" s="39">
        <f t="shared" si="1464"/>
        <v>0</v>
      </c>
      <c r="FU488" s="39" t="e">
        <f t="shared" si="1465"/>
        <v>#DIV/0!</v>
      </c>
      <c r="FV488" s="39" t="e">
        <f t="shared" si="1466"/>
        <v>#DIV/0!</v>
      </c>
      <c r="FW488" s="39" t="e">
        <f t="shared" si="1467"/>
        <v>#DIV/0!</v>
      </c>
      <c r="FY488" s="39" t="e">
        <f t="shared" si="1468"/>
        <v>#DIV/0!</v>
      </c>
      <c r="FZ488" s="39" t="e">
        <f t="shared" si="1469"/>
        <v>#DIV/0!</v>
      </c>
      <c r="GA488" s="39" t="e">
        <f t="shared" si="1470"/>
        <v>#DIV/0!</v>
      </c>
      <c r="GB488" s="39" t="e">
        <f t="shared" si="1471"/>
        <v>#DIV/0!</v>
      </c>
      <c r="GC488" s="39" t="e">
        <f t="shared" si="1472"/>
        <v>#DIV/0!</v>
      </c>
      <c r="GD488" s="39" t="e">
        <f t="shared" si="1473"/>
        <v>#DIV/0!</v>
      </c>
      <c r="GE488" s="39" t="e">
        <f t="shared" si="1474"/>
        <v>#DIV/0!</v>
      </c>
      <c r="GF488" s="39" t="e">
        <f t="shared" si="1475"/>
        <v>#DIV/0!</v>
      </c>
      <c r="GG488" s="39" t="e">
        <f t="shared" si="1476"/>
        <v>#DIV/0!</v>
      </c>
      <c r="GH488" s="39" t="e">
        <f t="shared" si="1477"/>
        <v>#DIV/0!</v>
      </c>
      <c r="GI488" s="39"/>
      <c r="GJ488" s="39" t="e">
        <f t="shared" si="1478"/>
        <v>#DIV/0!</v>
      </c>
      <c r="GK488" s="39" t="e">
        <f t="shared" si="1479"/>
        <v>#DIV/0!</v>
      </c>
      <c r="GL488" s="39" t="e">
        <f t="shared" si="1480"/>
        <v>#DIV/0!</v>
      </c>
      <c r="GM488" s="39" t="e">
        <f t="shared" si="1481"/>
        <v>#DIV/0!</v>
      </c>
      <c r="GN488" s="39" t="e">
        <f t="shared" si="1482"/>
        <v>#DIV/0!</v>
      </c>
      <c r="GO488" s="57"/>
      <c r="GP488" s="57" t="e">
        <f t="shared" si="1483"/>
        <v>#DIV/0!</v>
      </c>
      <c r="GQ488" s="59" t="e">
        <f t="shared" si="1484"/>
        <v>#DIV/0!</v>
      </c>
      <c r="GR488" s="41" t="e">
        <f t="shared" si="1485"/>
        <v>#DIV/0!</v>
      </c>
      <c r="GS488" s="57" t="e">
        <f t="shared" si="1486"/>
        <v>#DIV/0!</v>
      </c>
      <c r="GT488" s="57" t="e">
        <f t="shared" si="1487"/>
        <v>#DIV/0!</v>
      </c>
      <c r="GU488" s="57" t="e">
        <f t="shared" si="1488"/>
        <v>#DIV/0!</v>
      </c>
      <c r="GV488" s="57"/>
      <c r="GW488" s="42" t="e">
        <f t="shared" si="1489"/>
        <v>#DIV/0!</v>
      </c>
      <c r="GX488" s="42" t="e">
        <f t="shared" si="1490"/>
        <v>#DIV/0!</v>
      </c>
      <c r="GY488" s="42" t="e">
        <f t="shared" si="1491"/>
        <v>#DIV/0!</v>
      </c>
      <c r="GZ488" s="57"/>
      <c r="HA488" s="2" t="e">
        <f t="shared" si="1492"/>
        <v>#DIV/0!</v>
      </c>
      <c r="HB488" s="2" t="e">
        <f t="shared" si="1493"/>
        <v>#DIV/0!</v>
      </c>
      <c r="HC488" s="2" t="e">
        <f t="shared" si="1494"/>
        <v>#DIV/0!</v>
      </c>
      <c r="HD488" s="2" t="e">
        <f t="shared" si="1495"/>
        <v>#DIV/0!</v>
      </c>
      <c r="HE488" s="2" t="e">
        <f t="shared" si="1496"/>
        <v>#DIV/0!</v>
      </c>
      <c r="HF488" s="2" t="e">
        <f t="shared" si="1497"/>
        <v>#DIV/0!</v>
      </c>
      <c r="HG488" s="2" t="e">
        <f t="shared" si="1498"/>
        <v>#DIV/0!</v>
      </c>
      <c r="HH488" s="2" t="e">
        <f t="shared" si="1499"/>
        <v>#DIV/0!</v>
      </c>
      <c r="HI488" s="2" t="e">
        <f t="shared" si="1500"/>
        <v>#DIV/0!</v>
      </c>
      <c r="HJ488" s="11" t="e">
        <f t="shared" si="1501"/>
        <v>#DIV/0!</v>
      </c>
      <c r="HK488" s="60" t="e">
        <f t="shared" si="1502"/>
        <v>#DIV/0!</v>
      </c>
      <c r="HL488" s="57"/>
      <c r="HM488" s="57" t="e">
        <f t="shared" si="1503"/>
        <v>#DIV/0!</v>
      </c>
      <c r="HN488" s="57" t="e">
        <f t="shared" si="1504"/>
        <v>#DIV/0!</v>
      </c>
      <c r="HO488" s="57" t="e">
        <f t="shared" si="1505"/>
        <v>#DIV/0!</v>
      </c>
      <c r="HP488" s="57" t="e">
        <f t="shared" si="1506"/>
        <v>#DIV/0!</v>
      </c>
      <c r="HQ488" s="57" t="e">
        <f t="shared" si="1507"/>
        <v>#DIV/0!</v>
      </c>
      <c r="HR488" s="57"/>
      <c r="HS488" s="57" t="e">
        <f t="shared" si="1508"/>
        <v>#DIV/0!</v>
      </c>
      <c r="HT488" s="57" t="e">
        <f t="shared" si="1509"/>
        <v>#DIV/0!</v>
      </c>
      <c r="HU488" s="57" t="e">
        <f t="shared" si="1510"/>
        <v>#DIV/0!</v>
      </c>
      <c r="HV488" s="57" t="e">
        <f t="shared" si="1511"/>
        <v>#DIV/0!</v>
      </c>
      <c r="HW488" s="57" t="e">
        <f t="shared" si="1512"/>
        <v>#DIV/0!</v>
      </c>
      <c r="HX488" s="57"/>
      <c r="HY488" s="57" t="e">
        <f t="shared" si="1513"/>
        <v>#DIV/0!</v>
      </c>
      <c r="HZ488" s="57" t="e">
        <f t="shared" si="1514"/>
        <v>#DIV/0!</v>
      </c>
      <c r="IA488" s="57"/>
      <c r="IB488" s="61">
        <f t="shared" si="1515"/>
        <v>0</v>
      </c>
      <c r="IC488" s="57" t="str">
        <f t="shared" si="1516"/>
        <v/>
      </c>
      <c r="ID488" s="42"/>
      <c r="IE488" s="2" t="str">
        <f t="shared" si="1517"/>
        <v/>
      </c>
      <c r="IF488" s="60" t="e">
        <f t="shared" si="1518"/>
        <v>#DIV/0!</v>
      </c>
      <c r="IG488" s="60" t="str">
        <f t="shared" si="1519"/>
        <v/>
      </c>
      <c r="IH488" s="60" t="str">
        <f t="shared" si="1520"/>
        <v>zinco-</v>
      </c>
      <c r="II488" s="60" t="str">
        <f t="shared" si="1521"/>
        <v>mangano-</v>
      </c>
      <c r="IJ488" s="60" t="e">
        <f t="shared" si="1522"/>
        <v>#DIV/0!</v>
      </c>
      <c r="IK488" s="60" t="e">
        <f t="shared" si="1523"/>
        <v>#DIV/0!</v>
      </c>
      <c r="IL488" s="60" t="e">
        <f t="shared" si="1524"/>
        <v>#DIV/0!</v>
      </c>
      <c r="IM488" s="60" t="e">
        <f t="shared" si="1525"/>
        <v>#DIV/0!</v>
      </c>
      <c r="IN488" s="60" t="str">
        <f t="shared" si="1526"/>
        <v/>
      </c>
      <c r="IO488" s="60" t="str">
        <f t="shared" si="1527"/>
        <v/>
      </c>
      <c r="IP488" s="57"/>
      <c r="IQ488" s="57" t="str">
        <f t="shared" si="1528"/>
        <v>ERROR!!</v>
      </c>
    </row>
    <row r="489" spans="24:251">
      <c r="X489" s="29">
        <f t="shared" si="1384"/>
        <v>0</v>
      </c>
      <c r="Y489" s="29">
        <f t="shared" si="1385"/>
        <v>0</v>
      </c>
      <c r="Z489" s="29" t="e">
        <f t="shared" si="1386"/>
        <v>#DIV/0!</v>
      </c>
      <c r="AA489" s="29" t="e">
        <f t="shared" si="1387"/>
        <v>#DIV/0!</v>
      </c>
      <c r="AB489" s="29" t="e">
        <f t="shared" si="1388"/>
        <v>#DIV/0!</v>
      </c>
      <c r="AC489" s="29" t="e">
        <f t="shared" si="1389"/>
        <v>#DIV/0!</v>
      </c>
      <c r="AF489" s="23">
        <v>60.084299999999999</v>
      </c>
      <c r="AG489" s="23">
        <v>79.878799999999998</v>
      </c>
      <c r="AH489" s="23">
        <v>101.96120000000001</v>
      </c>
      <c r="AI489" s="23">
        <v>151.99039999999999</v>
      </c>
      <c r="AJ489" s="23">
        <v>159.69</v>
      </c>
      <c r="AK489" s="23">
        <v>71.846400000000003</v>
      </c>
      <c r="AL489" s="23">
        <v>70.9375</v>
      </c>
      <c r="AM489" s="23">
        <v>40.304400000000001</v>
      </c>
      <c r="AN489" s="23">
        <v>56.077399999999997</v>
      </c>
      <c r="AO489" s="23">
        <v>61.978999999999999</v>
      </c>
      <c r="AP489" s="23">
        <v>94.195999999999998</v>
      </c>
      <c r="AQ489" s="23">
        <v>18.998000000000001</v>
      </c>
      <c r="AR489" s="23">
        <v>35.450000000000003</v>
      </c>
      <c r="AS489" s="23">
        <v>29.88</v>
      </c>
      <c r="AT489" s="23">
        <v>74.691999999999993</v>
      </c>
      <c r="AU489" s="23">
        <v>81.39</v>
      </c>
      <c r="AX489" s="54">
        <f t="shared" si="1390"/>
        <v>0</v>
      </c>
      <c r="AY489" s="54">
        <f t="shared" si="1391"/>
        <v>0</v>
      </c>
      <c r="AZ489" s="54">
        <f t="shared" si="1392"/>
        <v>0</v>
      </c>
      <c r="BA489" s="54">
        <f t="shared" si="1393"/>
        <v>0</v>
      </c>
      <c r="BB489" s="54">
        <f t="shared" si="1394"/>
        <v>0</v>
      </c>
      <c r="BC489" s="54">
        <f t="shared" si="1395"/>
        <v>0</v>
      </c>
      <c r="BD489" s="54">
        <f t="shared" si="1396"/>
        <v>0</v>
      </c>
      <c r="BE489" s="54">
        <f t="shared" si="1397"/>
        <v>0</v>
      </c>
      <c r="BF489" s="54">
        <f t="shared" si="1398"/>
        <v>0</v>
      </c>
      <c r="BG489" s="54">
        <f t="shared" si="1399"/>
        <v>0</v>
      </c>
      <c r="BH489" s="54">
        <f t="shared" si="1400"/>
        <v>0</v>
      </c>
      <c r="BI489" s="54">
        <f t="shared" si="1401"/>
        <v>0</v>
      </c>
      <c r="BJ489" s="54">
        <f t="shared" si="1402"/>
        <v>0</v>
      </c>
      <c r="BK489" s="54">
        <f t="shared" si="1403"/>
        <v>0</v>
      </c>
      <c r="BL489" s="54">
        <f t="shared" si="1404"/>
        <v>0</v>
      </c>
      <c r="BM489" s="42"/>
      <c r="BO489" s="54">
        <f>'Norm-coeff'!$C$2+$AX489*'Norm-coeff'!$D$2+$AY489*'Norm-coeff'!$E$2+$AZ489*'Norm-coeff'!$F$2+$BA489*'Norm-coeff'!$G$2+$BB489*'Norm-coeff'!$H$2+$BC489*'Norm-coeff'!$I$2+$BD489*'Norm-coeff'!$J$2+$BE489*'Norm-coeff'!$K$2+$BF489*'Norm-coeff'!$L$2+$BG489*'Norm-coeff'!$M$2+$BH489*'Norm-coeff'!$N$2+$BI489*'Norm-coeff'!$O$2</f>
        <v>5.4045421474420303</v>
      </c>
      <c r="BP489" s="54">
        <f>'Norm-coeff'!$C$3+$AX489*'Norm-coeff'!$D$3+$AY489*'Norm-coeff'!$E$3+$AZ489*'Norm-coeff'!$F$3+$BA489*'Norm-coeff'!$G$3+$BB489*'Norm-coeff'!$H$3+$BC489*'Norm-coeff'!$I$3+$BD489*'Norm-coeff'!$J$3+$BE489*'Norm-coeff'!$K$3+$BF489*'Norm-coeff'!$L$3+$BG489*'Norm-coeff'!$M$3+$BH489*'Norm-coeff'!$N$3+$BI489*'Norm-coeff'!$O$3</f>
        <v>3.15319116612705</v>
      </c>
      <c r="BQ489" s="54">
        <f>'Norm-coeff'!$C$4+$AX489*'Norm-coeff'!$D$4+$AY489*'Norm-coeff'!$E$4+$AZ489*'Norm-coeff'!$F$4+$BA489*'Norm-coeff'!$G$4+$BB489*'Norm-coeff'!$H$4+$BC489*'Norm-coeff'!$I$4+$BD489*'Norm-coeff'!$J$4+$BE489*'Norm-coeff'!$K$4+$BF489*'Norm-coeff'!$L$4+$BG489*'Norm-coeff'!$M$4+$BH489*'Norm-coeff'!$N$4+$BI489*'Norm-coeff'!$O$4</f>
        <v>1.42115649462768</v>
      </c>
      <c r="BR489" s="54">
        <f>'Norm-coeff'!$C$5+$AX489*'Norm-coeff'!$D$5+$AY489*'Norm-coeff'!$E$5+$AZ489*'Norm-coeff'!$F$5+$BA489*'Norm-coeff'!$G$5+$BB489*'Norm-coeff'!$H$5+$BC489*'Norm-coeff'!$I$5+$BD489*'Norm-coeff'!$J$5+$BE489*'Norm-coeff'!$K$5+$BF489*'Norm-coeff'!$L$5+$BG489*'Norm-coeff'!$M$5+$BH489*'Norm-coeff'!$N$5+$BI489*'Norm-coeff'!$O$5</f>
        <v>1.0553329241296201</v>
      </c>
      <c r="BS489" s="54">
        <f>'Norm-coeff'!$C$6+$AX489*'Norm-coeff'!$D$6+$AY489*'Norm-coeff'!$E$6+$AZ489*'Norm-coeff'!$F$6+$BA489*'Norm-coeff'!$G$6+$BB489*'Norm-coeff'!$H$6+$BC489*'Norm-coeff'!$I$6+$BD489*'Norm-coeff'!$J$6+$BE489*'Norm-coeff'!$K$6+$BF489*'Norm-coeff'!$L$6+$BG489*'Norm-coeff'!$M$6+$BH489*'Norm-coeff'!$N$6+$BI489*'Norm-coeff'!$O$6</f>
        <v>-1.48700885495103E-2</v>
      </c>
      <c r="BT489" s="54">
        <f>'Norm-coeff'!$C$7+$AX489*'Norm-coeff'!$D$7+$AY489*'Norm-coeff'!$E$7+$AZ489*'Norm-coeff'!$F$7+$BA489*'Norm-coeff'!$G$7+$BB489*'Norm-coeff'!$H$7+$BC489*'Norm-coeff'!$I$7+$BD489*'Norm-coeff'!$J$7+$BE489*'Norm-coeff'!$K$7+$BF489*'Norm-coeff'!$L$7+$BG489*'Norm-coeff'!$M$7+$BH489*'Norm-coeff'!$N$7+$BI489*'Norm-coeff'!$O$7</f>
        <v>2.0907583608832998</v>
      </c>
      <c r="BU489" s="54">
        <f>'Norm-coeff'!$C$8+$AX489*'Norm-coeff'!$D$8+$AY489*'Norm-coeff'!$E$8+$AZ489*'Norm-coeff'!$F$8+$BA489*'Norm-coeff'!$G$8+$BB489*'Norm-coeff'!$H$8+$BC489*'Norm-coeff'!$I$8+$BD489*'Norm-coeff'!$J$8+$BE489*'Norm-coeff'!$K$8+$BF489*'Norm-coeff'!$L$8+$BG489*'Norm-coeff'!$M$8+$BH489*'Norm-coeff'!$N$8+$BI489*'Norm-coeff'!$O$8</f>
        <v>0.65894159836244504</v>
      </c>
      <c r="BV489" s="54">
        <f>'Norm-coeff'!$C$9+$AX489*'Norm-coeff'!$D$9+$AY489*'Norm-coeff'!$E$9+$AZ489*'Norm-coeff'!$F$9+$BA489*'Norm-coeff'!$G$9+$BB489*'Norm-coeff'!$H$9+$BC489*'Norm-coeff'!$I$9+$BD489*'Norm-coeff'!$J$9+$BE489*'Norm-coeff'!$K$9+$BF489*'Norm-coeff'!$L$9+$BG489*'Norm-coeff'!$M$9+$BH489*'Norm-coeff'!$N$9+$BI489*'Norm-coeff'!$O$9</f>
        <v>1.48961085014701</v>
      </c>
      <c r="BW489" s="54">
        <f>'Norm-coeff'!$C$10+$AX489*'Norm-coeff'!$D$10+$AY489*'Norm-coeff'!$E$10+$AZ489*'Norm-coeff'!$F$10+$BA489*'Norm-coeff'!$G$10+$BB489*'Norm-coeff'!$H$10+$BC489*'Norm-coeff'!$I$10+$BD489*'Norm-coeff'!$J$10+$BE489*'Norm-coeff'!$K$10+$BF489*'Norm-coeff'!$L$10+$BG489*'Norm-coeff'!$M$10+$BH489*'Norm-coeff'!$N$10+$BI489*'Norm-coeff'!$O$10</f>
        <v>1.42058735749591</v>
      </c>
      <c r="BX489" s="54">
        <f>'Norm-coeff'!$C$11+$AX489*'Norm-coeff'!$D$11+$AY489*'Norm-coeff'!$E$11+$AZ489*'Norm-coeff'!$F$11+$BA489*'Norm-coeff'!$G$11+$BB489*'Norm-coeff'!$H$11+$BC489*'Norm-coeff'!$I$11+$BD489*'Norm-coeff'!$J$11+$BE489*'Norm-coeff'!$K$11+$BF489*'Norm-coeff'!$L$11+$BG489*'Norm-coeff'!$M$11+$BH489*'Norm-coeff'!$N$11+$BI489*'Norm-coeff'!$O$11</f>
        <v>0.221233014421479</v>
      </c>
      <c r="BY489" s="54">
        <f>'Norm-coeff'!$C$12+$AX489*'Norm-coeff'!$D$12+$AY489*'Norm-coeff'!$E$12+$AZ489*'Norm-coeff'!$F$12+$BA489*'Norm-coeff'!$G$12+$BB489*'Norm-coeff'!$H$12+$BC489*'Norm-coeff'!$I$12+$BD489*'Norm-coeff'!$J$12+$BE489*'Norm-coeff'!$K$12+$BF489*'Norm-coeff'!$L$12+$BG489*'Norm-coeff'!$M$12+$BH489*'Norm-coeff'!$N$12+$BI489*'Norm-coeff'!$O$12</f>
        <v>0.283527502056037</v>
      </c>
      <c r="BZ489" s="54">
        <f>'Norm-coeff'!$C$13+$AX489*'Norm-coeff'!$D$13+$AY489*'Norm-coeff'!$E$13+$AZ489*'Norm-coeff'!$F$13+$BA489*'Norm-coeff'!$G$13+$BB489*'Norm-coeff'!$H$13+$BC489*'Norm-coeff'!$I$13+$BD489*'Norm-coeff'!$J$13+$BE489*'Norm-coeff'!$K$13+$BF489*'Norm-coeff'!$L$13+$BG489*'Norm-coeff'!$M$13+$BH489*'Norm-coeff'!$N$13+$BI489*'Norm-coeff'!$O$13</f>
        <v>-4.1864930554451202E-2</v>
      </c>
      <c r="CA489" s="54">
        <f>'Norm-coeff'!$C$14+$AX489*'Norm-coeff'!$D$14+$AY489*'Norm-coeff'!$E$14+$AZ489*'Norm-coeff'!$F$14+$BA489*'Norm-coeff'!$G$14+$BB489*'Norm-coeff'!$H$14+$BC489*'Norm-coeff'!$I$14+$BD489*'Norm-coeff'!$J$14+$BE489*'Norm-coeff'!$K$14+$BF489*'Norm-coeff'!$L$14+$BG489*'Norm-coeff'!$M$14+$BH489*'Norm-coeff'!$N$14+$BI489*'Norm-coeff'!$O$14</f>
        <v>4.2526983164477103</v>
      </c>
      <c r="CC489" s="54">
        <f t="shared" si="1529"/>
        <v>0</v>
      </c>
      <c r="CG489" s="54">
        <f t="shared" si="1405"/>
        <v>0</v>
      </c>
      <c r="CH489" s="54">
        <f t="shared" si="1383"/>
        <v>0</v>
      </c>
      <c r="CI489" s="54">
        <f t="shared" si="1406"/>
        <v>0</v>
      </c>
      <c r="CJ489" s="56">
        <f t="shared" si="1407"/>
        <v>0</v>
      </c>
      <c r="CK489" s="54">
        <f t="shared" si="1408"/>
        <v>0</v>
      </c>
      <c r="CL489" s="54">
        <f t="shared" si="1409"/>
        <v>0</v>
      </c>
      <c r="CM489" s="54">
        <f t="shared" si="1410"/>
        <v>0</v>
      </c>
      <c r="CN489" s="54">
        <f t="shared" si="1411"/>
        <v>0</v>
      </c>
      <c r="CO489" s="54">
        <f t="shared" si="1412"/>
        <v>0</v>
      </c>
      <c r="CP489" s="54">
        <f t="shared" si="1413"/>
        <v>0</v>
      </c>
      <c r="CQ489" s="54">
        <f t="shared" si="1414"/>
        <v>0</v>
      </c>
      <c r="CR489" s="54">
        <f t="shared" si="1415"/>
        <v>0</v>
      </c>
      <c r="CS489" s="54">
        <f t="shared" si="1416"/>
        <v>0</v>
      </c>
      <c r="CU489" s="54">
        <f t="shared" si="1417"/>
        <v>0</v>
      </c>
      <c r="CV489" s="54">
        <f t="shared" si="1418"/>
        <v>0</v>
      </c>
      <c r="CW489" s="54">
        <f t="shared" si="1419"/>
        <v>0</v>
      </c>
      <c r="CX489" s="54">
        <f t="shared" si="1420"/>
        <v>0</v>
      </c>
      <c r="CZ489" s="54">
        <f t="shared" si="1421"/>
        <v>0</v>
      </c>
      <c r="DA489" s="54">
        <f t="shared" si="1422"/>
        <v>0</v>
      </c>
      <c r="DB489" s="54">
        <f t="shared" si="1423"/>
        <v>0</v>
      </c>
      <c r="DC489" s="54">
        <f t="shared" si="1424"/>
        <v>0</v>
      </c>
      <c r="DD489" s="54">
        <f t="shared" si="1425"/>
        <v>0</v>
      </c>
      <c r="DE489" s="54">
        <f t="shared" si="1426"/>
        <v>0</v>
      </c>
      <c r="DF489" s="54">
        <f t="shared" si="1427"/>
        <v>0</v>
      </c>
      <c r="DG489" s="54">
        <f t="shared" si="1428"/>
        <v>2</v>
      </c>
      <c r="DH489" s="71">
        <f t="shared" si="1429"/>
        <v>0</v>
      </c>
      <c r="DI489" s="71">
        <f t="shared" si="1430"/>
        <v>0</v>
      </c>
      <c r="DJ489" s="54">
        <f t="shared" si="1431"/>
        <v>0</v>
      </c>
      <c r="DK489" s="54">
        <f t="shared" si="1432"/>
        <v>2</v>
      </c>
      <c r="DL489" s="4">
        <f t="shared" si="1357"/>
        <v>0</v>
      </c>
      <c r="DM489" s="3">
        <f t="shared" si="1433"/>
        <v>0</v>
      </c>
      <c r="DN489" s="3">
        <f t="shared" si="1434"/>
        <v>0</v>
      </c>
      <c r="DO489" s="4" t="e">
        <f t="shared" si="1435"/>
        <v>#DIV/0!</v>
      </c>
      <c r="DP489" s="57"/>
      <c r="DQ489" s="57"/>
      <c r="DR489" s="56">
        <f t="shared" si="1358"/>
        <v>2</v>
      </c>
      <c r="DS489" s="56">
        <f t="shared" si="1359"/>
        <v>0</v>
      </c>
      <c r="DT489" s="38">
        <f t="shared" si="1360"/>
        <v>0</v>
      </c>
      <c r="DU489" s="38">
        <f t="shared" si="1436"/>
        <v>2</v>
      </c>
      <c r="DV489" s="38">
        <f t="shared" si="1361"/>
        <v>0</v>
      </c>
      <c r="DW489" s="39">
        <f t="shared" si="1362"/>
        <v>0</v>
      </c>
      <c r="DX489" s="39">
        <f t="shared" si="1363"/>
        <v>0</v>
      </c>
      <c r="DY489" s="39">
        <f t="shared" si="1364"/>
        <v>0</v>
      </c>
      <c r="DZ489" s="39">
        <f t="shared" si="1365"/>
        <v>0</v>
      </c>
      <c r="EA489" s="39">
        <f t="shared" si="1366"/>
        <v>0</v>
      </c>
      <c r="EB489" s="37" t="e">
        <f t="shared" si="1437"/>
        <v>#DIV/0!</v>
      </c>
      <c r="EC489" s="37" t="e">
        <f t="shared" si="1438"/>
        <v>#DIV/0!</v>
      </c>
      <c r="ED489" s="37" t="e">
        <f t="shared" si="1439"/>
        <v>#DIV/0!</v>
      </c>
      <c r="EE489" s="37" t="e">
        <f t="shared" si="1440"/>
        <v>#DIV/0!</v>
      </c>
      <c r="EF489" s="39" t="e">
        <f t="shared" si="1441"/>
        <v>#DIV/0!</v>
      </c>
      <c r="EG489" s="37" t="e">
        <f t="shared" si="1442"/>
        <v>#DIV/0!</v>
      </c>
      <c r="EH489" s="37" t="e">
        <f t="shared" si="1443"/>
        <v>#DIV/0!</v>
      </c>
      <c r="EI489" s="11" t="b">
        <f t="shared" si="1444"/>
        <v>1</v>
      </c>
      <c r="EJ489" s="11" t="b">
        <f t="shared" si="1445"/>
        <v>0</v>
      </c>
      <c r="EK489" s="39" t="e">
        <f t="shared" si="1446"/>
        <v>#DIV/0!</v>
      </c>
      <c r="EL489" s="39" t="e">
        <f t="shared" si="1447"/>
        <v>#DIV/0!</v>
      </c>
      <c r="EM489" s="39" t="e">
        <f t="shared" si="1448"/>
        <v>#DIV/0!</v>
      </c>
      <c r="EN489" s="39" t="e">
        <f t="shared" si="1449"/>
        <v>#DIV/0!</v>
      </c>
      <c r="EO489" s="39" t="e">
        <f t="shared" si="1450"/>
        <v>#DIV/0!</v>
      </c>
      <c r="EP489" s="39" t="e">
        <f t="shared" si="1451"/>
        <v>#DIV/0!</v>
      </c>
      <c r="EQ489" s="39" t="e">
        <f t="shared" si="1452"/>
        <v>#DIV/0!</v>
      </c>
      <c r="ER489" s="39" t="e">
        <f t="shared" si="1453"/>
        <v>#DIV/0!</v>
      </c>
      <c r="ES489" s="58" t="str">
        <f t="shared" si="1454"/>
        <v>(OH,F,Cl)-dominate amphibole</v>
      </c>
      <c r="ET489" s="58" t="e">
        <f t="shared" si="1455"/>
        <v>#N/A</v>
      </c>
      <c r="EU489" s="56">
        <f t="shared" si="1367"/>
        <v>0</v>
      </c>
      <c r="EV489" s="56">
        <f t="shared" si="1368"/>
        <v>0</v>
      </c>
      <c r="EW489" s="56">
        <f t="shared" si="1369"/>
        <v>0</v>
      </c>
      <c r="EX489" s="56">
        <f t="shared" si="1370"/>
        <v>0</v>
      </c>
      <c r="EY489" s="56">
        <f t="shared" si="1371"/>
        <v>0</v>
      </c>
      <c r="EZ489" s="56">
        <f t="shared" si="1372"/>
        <v>0</v>
      </c>
      <c r="FA489" s="39">
        <f t="shared" si="1373"/>
        <v>0</v>
      </c>
      <c r="FB489" s="39">
        <f t="shared" si="1374"/>
        <v>0</v>
      </c>
      <c r="FC489" s="54">
        <f t="shared" si="1375"/>
        <v>0</v>
      </c>
      <c r="FD489" s="54">
        <f t="shared" si="1376"/>
        <v>0</v>
      </c>
      <c r="FE489" s="39">
        <f t="shared" si="1377"/>
        <v>0</v>
      </c>
      <c r="FF489" s="54">
        <f t="shared" si="1378"/>
        <v>0</v>
      </c>
      <c r="FG489" s="39">
        <f t="shared" si="1379"/>
        <v>0</v>
      </c>
      <c r="FH489" s="39">
        <f t="shared" si="1456"/>
        <v>0</v>
      </c>
      <c r="FI489" s="39">
        <f t="shared" si="1457"/>
        <v>0</v>
      </c>
      <c r="FJ489" s="39">
        <f t="shared" si="1458"/>
        <v>0</v>
      </c>
      <c r="FK489" s="39" t="e">
        <f t="shared" si="1459"/>
        <v>#DIV/0!</v>
      </c>
      <c r="FL489" s="39" t="e">
        <f t="shared" si="1460"/>
        <v>#DIV/0!</v>
      </c>
      <c r="FM489" s="39" t="e">
        <f t="shared" si="1461"/>
        <v>#DIV/0!</v>
      </c>
      <c r="FN489" s="39">
        <f t="shared" si="1462"/>
        <v>1</v>
      </c>
      <c r="FO489" s="39">
        <f t="shared" si="1380"/>
        <v>0</v>
      </c>
      <c r="FP489" s="39">
        <f t="shared" si="1381"/>
        <v>0</v>
      </c>
      <c r="FQ489" s="39">
        <f t="shared" si="1382"/>
        <v>0</v>
      </c>
      <c r="FR489" s="39">
        <f t="shared" si="1463"/>
        <v>0</v>
      </c>
      <c r="FS489" s="39">
        <f t="shared" si="1464"/>
        <v>0</v>
      </c>
      <c r="FU489" s="39" t="e">
        <f t="shared" si="1465"/>
        <v>#DIV/0!</v>
      </c>
      <c r="FV489" s="39" t="e">
        <f t="shared" si="1466"/>
        <v>#DIV/0!</v>
      </c>
      <c r="FW489" s="39" t="e">
        <f t="shared" si="1467"/>
        <v>#DIV/0!</v>
      </c>
      <c r="FY489" s="39" t="e">
        <f t="shared" si="1468"/>
        <v>#DIV/0!</v>
      </c>
      <c r="FZ489" s="39" t="e">
        <f t="shared" si="1469"/>
        <v>#DIV/0!</v>
      </c>
      <c r="GA489" s="39" t="e">
        <f t="shared" si="1470"/>
        <v>#DIV/0!</v>
      </c>
      <c r="GB489" s="39" t="e">
        <f t="shared" si="1471"/>
        <v>#DIV/0!</v>
      </c>
      <c r="GC489" s="39" t="e">
        <f t="shared" si="1472"/>
        <v>#DIV/0!</v>
      </c>
      <c r="GD489" s="39" t="e">
        <f t="shared" si="1473"/>
        <v>#DIV/0!</v>
      </c>
      <c r="GE489" s="39" t="e">
        <f t="shared" si="1474"/>
        <v>#DIV/0!</v>
      </c>
      <c r="GF489" s="39" t="e">
        <f t="shared" si="1475"/>
        <v>#DIV/0!</v>
      </c>
      <c r="GG489" s="39" t="e">
        <f t="shared" si="1476"/>
        <v>#DIV/0!</v>
      </c>
      <c r="GH489" s="39" t="e">
        <f t="shared" si="1477"/>
        <v>#DIV/0!</v>
      </c>
      <c r="GI489" s="39"/>
      <c r="GJ489" s="39" t="e">
        <f t="shared" si="1478"/>
        <v>#DIV/0!</v>
      </c>
      <c r="GK489" s="39" t="e">
        <f t="shared" si="1479"/>
        <v>#DIV/0!</v>
      </c>
      <c r="GL489" s="39" t="e">
        <f t="shared" si="1480"/>
        <v>#DIV/0!</v>
      </c>
      <c r="GM489" s="39" t="e">
        <f t="shared" si="1481"/>
        <v>#DIV/0!</v>
      </c>
      <c r="GN489" s="39" t="e">
        <f t="shared" si="1482"/>
        <v>#DIV/0!</v>
      </c>
      <c r="GO489" s="57"/>
      <c r="GP489" s="57" t="e">
        <f t="shared" si="1483"/>
        <v>#DIV/0!</v>
      </c>
      <c r="GQ489" s="59" t="e">
        <f t="shared" si="1484"/>
        <v>#DIV/0!</v>
      </c>
      <c r="GR489" s="41" t="e">
        <f t="shared" si="1485"/>
        <v>#DIV/0!</v>
      </c>
      <c r="GS489" s="57" t="e">
        <f t="shared" si="1486"/>
        <v>#DIV/0!</v>
      </c>
      <c r="GT489" s="57" t="e">
        <f t="shared" si="1487"/>
        <v>#DIV/0!</v>
      </c>
      <c r="GU489" s="57" t="e">
        <f t="shared" si="1488"/>
        <v>#DIV/0!</v>
      </c>
      <c r="GV489" s="57"/>
      <c r="GW489" s="42" t="e">
        <f t="shared" si="1489"/>
        <v>#DIV/0!</v>
      </c>
      <c r="GX489" s="42" t="e">
        <f t="shared" si="1490"/>
        <v>#DIV/0!</v>
      </c>
      <c r="GY489" s="42" t="e">
        <f t="shared" si="1491"/>
        <v>#DIV/0!</v>
      </c>
      <c r="GZ489" s="57"/>
      <c r="HA489" s="2" t="e">
        <f t="shared" si="1492"/>
        <v>#DIV/0!</v>
      </c>
      <c r="HB489" s="2" t="e">
        <f t="shared" si="1493"/>
        <v>#DIV/0!</v>
      </c>
      <c r="HC489" s="2" t="e">
        <f t="shared" si="1494"/>
        <v>#DIV/0!</v>
      </c>
      <c r="HD489" s="2" t="e">
        <f t="shared" si="1495"/>
        <v>#DIV/0!</v>
      </c>
      <c r="HE489" s="2" t="e">
        <f t="shared" si="1496"/>
        <v>#DIV/0!</v>
      </c>
      <c r="HF489" s="2" t="e">
        <f t="shared" si="1497"/>
        <v>#DIV/0!</v>
      </c>
      <c r="HG489" s="2" t="e">
        <f t="shared" si="1498"/>
        <v>#DIV/0!</v>
      </c>
      <c r="HH489" s="2" t="e">
        <f t="shared" si="1499"/>
        <v>#DIV/0!</v>
      </c>
      <c r="HI489" s="2" t="e">
        <f t="shared" si="1500"/>
        <v>#DIV/0!</v>
      </c>
      <c r="HJ489" s="11" t="e">
        <f t="shared" si="1501"/>
        <v>#DIV/0!</v>
      </c>
      <c r="HK489" s="60" t="e">
        <f t="shared" si="1502"/>
        <v>#DIV/0!</v>
      </c>
      <c r="HL489" s="57"/>
      <c r="HM489" s="57" t="e">
        <f t="shared" si="1503"/>
        <v>#DIV/0!</v>
      </c>
      <c r="HN489" s="57" t="e">
        <f t="shared" si="1504"/>
        <v>#DIV/0!</v>
      </c>
      <c r="HO489" s="57" t="e">
        <f t="shared" si="1505"/>
        <v>#DIV/0!</v>
      </c>
      <c r="HP489" s="57" t="e">
        <f t="shared" si="1506"/>
        <v>#DIV/0!</v>
      </c>
      <c r="HQ489" s="57" t="e">
        <f t="shared" si="1507"/>
        <v>#DIV/0!</v>
      </c>
      <c r="HR489" s="57"/>
      <c r="HS489" s="57" t="e">
        <f t="shared" si="1508"/>
        <v>#DIV/0!</v>
      </c>
      <c r="HT489" s="57" t="e">
        <f t="shared" si="1509"/>
        <v>#DIV/0!</v>
      </c>
      <c r="HU489" s="57" t="e">
        <f t="shared" si="1510"/>
        <v>#DIV/0!</v>
      </c>
      <c r="HV489" s="57" t="e">
        <f t="shared" si="1511"/>
        <v>#DIV/0!</v>
      </c>
      <c r="HW489" s="57" t="e">
        <f t="shared" si="1512"/>
        <v>#DIV/0!</v>
      </c>
      <c r="HX489" s="57"/>
      <c r="HY489" s="57" t="e">
        <f t="shared" si="1513"/>
        <v>#DIV/0!</v>
      </c>
      <c r="HZ489" s="57" t="e">
        <f t="shared" si="1514"/>
        <v>#DIV/0!</v>
      </c>
      <c r="IA489" s="57"/>
      <c r="IB489" s="61">
        <f t="shared" si="1515"/>
        <v>0</v>
      </c>
      <c r="IC489" s="57" t="str">
        <f t="shared" si="1516"/>
        <v/>
      </c>
      <c r="ID489" s="42"/>
      <c r="IE489" s="2" t="str">
        <f t="shared" si="1517"/>
        <v/>
      </c>
      <c r="IF489" s="60" t="e">
        <f t="shared" si="1518"/>
        <v>#DIV/0!</v>
      </c>
      <c r="IG489" s="60" t="str">
        <f t="shared" si="1519"/>
        <v/>
      </c>
      <c r="IH489" s="60" t="str">
        <f t="shared" si="1520"/>
        <v>zinco-</v>
      </c>
      <c r="II489" s="60" t="str">
        <f t="shared" si="1521"/>
        <v>mangano-</v>
      </c>
      <c r="IJ489" s="60" t="e">
        <f t="shared" si="1522"/>
        <v>#DIV/0!</v>
      </c>
      <c r="IK489" s="60" t="e">
        <f t="shared" si="1523"/>
        <v>#DIV/0!</v>
      </c>
      <c r="IL489" s="60" t="e">
        <f t="shared" si="1524"/>
        <v>#DIV/0!</v>
      </c>
      <c r="IM489" s="60" t="e">
        <f t="shared" si="1525"/>
        <v>#DIV/0!</v>
      </c>
      <c r="IN489" s="60" t="str">
        <f t="shared" si="1526"/>
        <v/>
      </c>
      <c r="IO489" s="60" t="str">
        <f t="shared" si="1527"/>
        <v/>
      </c>
      <c r="IP489" s="57"/>
      <c r="IQ489" s="57" t="str">
        <f t="shared" si="1528"/>
        <v>ERROR!!</v>
      </c>
    </row>
    <row r="490" spans="24:251">
      <c r="X490" s="29">
        <f t="shared" si="1384"/>
        <v>0</v>
      </c>
      <c r="Y490" s="29">
        <f t="shared" si="1385"/>
        <v>0</v>
      </c>
      <c r="Z490" s="29" t="e">
        <f t="shared" si="1386"/>
        <v>#DIV/0!</v>
      </c>
      <c r="AA490" s="29" t="e">
        <f t="shared" si="1387"/>
        <v>#DIV/0!</v>
      </c>
      <c r="AB490" s="29" t="e">
        <f t="shared" si="1388"/>
        <v>#DIV/0!</v>
      </c>
      <c r="AC490" s="29" t="e">
        <f t="shared" si="1389"/>
        <v>#DIV/0!</v>
      </c>
      <c r="AF490" s="23">
        <v>60.084299999999999</v>
      </c>
      <c r="AG490" s="23">
        <v>79.878799999999998</v>
      </c>
      <c r="AH490" s="23">
        <v>101.96120000000001</v>
      </c>
      <c r="AI490" s="23">
        <v>151.99039999999999</v>
      </c>
      <c r="AJ490" s="23">
        <v>159.69</v>
      </c>
      <c r="AK490" s="23">
        <v>71.846400000000003</v>
      </c>
      <c r="AL490" s="23">
        <v>70.9375</v>
      </c>
      <c r="AM490" s="23">
        <v>40.304400000000001</v>
      </c>
      <c r="AN490" s="23">
        <v>56.077399999999997</v>
      </c>
      <c r="AO490" s="23">
        <v>61.978999999999999</v>
      </c>
      <c r="AP490" s="23">
        <v>94.195999999999998</v>
      </c>
      <c r="AQ490" s="23">
        <v>18.998000000000001</v>
      </c>
      <c r="AR490" s="23">
        <v>35.450000000000003</v>
      </c>
      <c r="AS490" s="23">
        <v>29.88</v>
      </c>
      <c r="AT490" s="23">
        <v>74.691999999999993</v>
      </c>
      <c r="AU490" s="23">
        <v>81.39</v>
      </c>
      <c r="AX490" s="54">
        <f t="shared" si="1390"/>
        <v>0</v>
      </c>
      <c r="AY490" s="54">
        <f t="shared" si="1391"/>
        <v>0</v>
      </c>
      <c r="AZ490" s="54">
        <f t="shared" si="1392"/>
        <v>0</v>
      </c>
      <c r="BA490" s="54">
        <f t="shared" si="1393"/>
        <v>0</v>
      </c>
      <c r="BB490" s="54">
        <f t="shared" si="1394"/>
        <v>0</v>
      </c>
      <c r="BC490" s="54">
        <f t="shared" si="1395"/>
        <v>0</v>
      </c>
      <c r="BD490" s="54">
        <f t="shared" si="1396"/>
        <v>0</v>
      </c>
      <c r="BE490" s="54">
        <f t="shared" si="1397"/>
        <v>0</v>
      </c>
      <c r="BF490" s="54">
        <f t="shared" si="1398"/>
        <v>0</v>
      </c>
      <c r="BG490" s="54">
        <f t="shared" si="1399"/>
        <v>0</v>
      </c>
      <c r="BH490" s="54">
        <f t="shared" si="1400"/>
        <v>0</v>
      </c>
      <c r="BI490" s="54">
        <f t="shared" si="1401"/>
        <v>0</v>
      </c>
      <c r="BJ490" s="54">
        <f t="shared" si="1402"/>
        <v>0</v>
      </c>
      <c r="BK490" s="54">
        <f t="shared" si="1403"/>
        <v>0</v>
      </c>
      <c r="BL490" s="54">
        <f t="shared" si="1404"/>
        <v>0</v>
      </c>
      <c r="BM490" s="42"/>
      <c r="BO490" s="54">
        <f>'Norm-coeff'!$C$2+$AX490*'Norm-coeff'!$D$2+$AY490*'Norm-coeff'!$E$2+$AZ490*'Norm-coeff'!$F$2+$BA490*'Norm-coeff'!$G$2+$BB490*'Norm-coeff'!$H$2+$BC490*'Norm-coeff'!$I$2+$BD490*'Norm-coeff'!$J$2+$BE490*'Norm-coeff'!$K$2+$BF490*'Norm-coeff'!$L$2+$BG490*'Norm-coeff'!$M$2+$BH490*'Norm-coeff'!$N$2+$BI490*'Norm-coeff'!$O$2</f>
        <v>5.4045421474420303</v>
      </c>
      <c r="BP490" s="54">
        <f>'Norm-coeff'!$C$3+$AX490*'Norm-coeff'!$D$3+$AY490*'Norm-coeff'!$E$3+$AZ490*'Norm-coeff'!$F$3+$BA490*'Norm-coeff'!$G$3+$BB490*'Norm-coeff'!$H$3+$BC490*'Norm-coeff'!$I$3+$BD490*'Norm-coeff'!$J$3+$BE490*'Norm-coeff'!$K$3+$BF490*'Norm-coeff'!$L$3+$BG490*'Norm-coeff'!$M$3+$BH490*'Norm-coeff'!$N$3+$BI490*'Norm-coeff'!$O$3</f>
        <v>3.15319116612705</v>
      </c>
      <c r="BQ490" s="54">
        <f>'Norm-coeff'!$C$4+$AX490*'Norm-coeff'!$D$4+$AY490*'Norm-coeff'!$E$4+$AZ490*'Norm-coeff'!$F$4+$BA490*'Norm-coeff'!$G$4+$BB490*'Norm-coeff'!$H$4+$BC490*'Norm-coeff'!$I$4+$BD490*'Norm-coeff'!$J$4+$BE490*'Norm-coeff'!$K$4+$BF490*'Norm-coeff'!$L$4+$BG490*'Norm-coeff'!$M$4+$BH490*'Norm-coeff'!$N$4+$BI490*'Norm-coeff'!$O$4</f>
        <v>1.42115649462768</v>
      </c>
      <c r="BR490" s="54">
        <f>'Norm-coeff'!$C$5+$AX490*'Norm-coeff'!$D$5+$AY490*'Norm-coeff'!$E$5+$AZ490*'Norm-coeff'!$F$5+$BA490*'Norm-coeff'!$G$5+$BB490*'Norm-coeff'!$H$5+$BC490*'Norm-coeff'!$I$5+$BD490*'Norm-coeff'!$J$5+$BE490*'Norm-coeff'!$K$5+$BF490*'Norm-coeff'!$L$5+$BG490*'Norm-coeff'!$M$5+$BH490*'Norm-coeff'!$N$5+$BI490*'Norm-coeff'!$O$5</f>
        <v>1.0553329241296201</v>
      </c>
      <c r="BS490" s="54">
        <f>'Norm-coeff'!$C$6+$AX490*'Norm-coeff'!$D$6+$AY490*'Norm-coeff'!$E$6+$AZ490*'Norm-coeff'!$F$6+$BA490*'Norm-coeff'!$G$6+$BB490*'Norm-coeff'!$H$6+$BC490*'Norm-coeff'!$I$6+$BD490*'Norm-coeff'!$J$6+$BE490*'Norm-coeff'!$K$6+$BF490*'Norm-coeff'!$L$6+$BG490*'Norm-coeff'!$M$6+$BH490*'Norm-coeff'!$N$6+$BI490*'Norm-coeff'!$O$6</f>
        <v>-1.48700885495103E-2</v>
      </c>
      <c r="BT490" s="54">
        <f>'Norm-coeff'!$C$7+$AX490*'Norm-coeff'!$D$7+$AY490*'Norm-coeff'!$E$7+$AZ490*'Norm-coeff'!$F$7+$BA490*'Norm-coeff'!$G$7+$BB490*'Norm-coeff'!$H$7+$BC490*'Norm-coeff'!$I$7+$BD490*'Norm-coeff'!$J$7+$BE490*'Norm-coeff'!$K$7+$BF490*'Norm-coeff'!$L$7+$BG490*'Norm-coeff'!$M$7+$BH490*'Norm-coeff'!$N$7+$BI490*'Norm-coeff'!$O$7</f>
        <v>2.0907583608832998</v>
      </c>
      <c r="BU490" s="54">
        <f>'Norm-coeff'!$C$8+$AX490*'Norm-coeff'!$D$8+$AY490*'Norm-coeff'!$E$8+$AZ490*'Norm-coeff'!$F$8+$BA490*'Norm-coeff'!$G$8+$BB490*'Norm-coeff'!$H$8+$BC490*'Norm-coeff'!$I$8+$BD490*'Norm-coeff'!$J$8+$BE490*'Norm-coeff'!$K$8+$BF490*'Norm-coeff'!$L$8+$BG490*'Norm-coeff'!$M$8+$BH490*'Norm-coeff'!$N$8+$BI490*'Norm-coeff'!$O$8</f>
        <v>0.65894159836244504</v>
      </c>
      <c r="BV490" s="54">
        <f>'Norm-coeff'!$C$9+$AX490*'Norm-coeff'!$D$9+$AY490*'Norm-coeff'!$E$9+$AZ490*'Norm-coeff'!$F$9+$BA490*'Norm-coeff'!$G$9+$BB490*'Norm-coeff'!$H$9+$BC490*'Norm-coeff'!$I$9+$BD490*'Norm-coeff'!$J$9+$BE490*'Norm-coeff'!$K$9+$BF490*'Norm-coeff'!$L$9+$BG490*'Norm-coeff'!$M$9+$BH490*'Norm-coeff'!$N$9+$BI490*'Norm-coeff'!$O$9</f>
        <v>1.48961085014701</v>
      </c>
      <c r="BW490" s="54">
        <f>'Norm-coeff'!$C$10+$AX490*'Norm-coeff'!$D$10+$AY490*'Norm-coeff'!$E$10+$AZ490*'Norm-coeff'!$F$10+$BA490*'Norm-coeff'!$G$10+$BB490*'Norm-coeff'!$H$10+$BC490*'Norm-coeff'!$I$10+$BD490*'Norm-coeff'!$J$10+$BE490*'Norm-coeff'!$K$10+$BF490*'Norm-coeff'!$L$10+$BG490*'Norm-coeff'!$M$10+$BH490*'Norm-coeff'!$N$10+$BI490*'Norm-coeff'!$O$10</f>
        <v>1.42058735749591</v>
      </c>
      <c r="BX490" s="54">
        <f>'Norm-coeff'!$C$11+$AX490*'Norm-coeff'!$D$11+$AY490*'Norm-coeff'!$E$11+$AZ490*'Norm-coeff'!$F$11+$BA490*'Norm-coeff'!$G$11+$BB490*'Norm-coeff'!$H$11+$BC490*'Norm-coeff'!$I$11+$BD490*'Norm-coeff'!$J$11+$BE490*'Norm-coeff'!$K$11+$BF490*'Norm-coeff'!$L$11+$BG490*'Norm-coeff'!$M$11+$BH490*'Norm-coeff'!$N$11+$BI490*'Norm-coeff'!$O$11</f>
        <v>0.221233014421479</v>
      </c>
      <c r="BY490" s="54">
        <f>'Norm-coeff'!$C$12+$AX490*'Norm-coeff'!$D$12+$AY490*'Norm-coeff'!$E$12+$AZ490*'Norm-coeff'!$F$12+$BA490*'Norm-coeff'!$G$12+$BB490*'Norm-coeff'!$H$12+$BC490*'Norm-coeff'!$I$12+$BD490*'Norm-coeff'!$J$12+$BE490*'Norm-coeff'!$K$12+$BF490*'Norm-coeff'!$L$12+$BG490*'Norm-coeff'!$M$12+$BH490*'Norm-coeff'!$N$12+$BI490*'Norm-coeff'!$O$12</f>
        <v>0.283527502056037</v>
      </c>
      <c r="BZ490" s="54">
        <f>'Norm-coeff'!$C$13+$AX490*'Norm-coeff'!$D$13+$AY490*'Norm-coeff'!$E$13+$AZ490*'Norm-coeff'!$F$13+$BA490*'Norm-coeff'!$G$13+$BB490*'Norm-coeff'!$H$13+$BC490*'Norm-coeff'!$I$13+$BD490*'Norm-coeff'!$J$13+$BE490*'Norm-coeff'!$K$13+$BF490*'Norm-coeff'!$L$13+$BG490*'Norm-coeff'!$M$13+$BH490*'Norm-coeff'!$N$13+$BI490*'Norm-coeff'!$O$13</f>
        <v>-4.1864930554451202E-2</v>
      </c>
      <c r="CA490" s="54">
        <f>'Norm-coeff'!$C$14+$AX490*'Norm-coeff'!$D$14+$AY490*'Norm-coeff'!$E$14+$AZ490*'Norm-coeff'!$F$14+$BA490*'Norm-coeff'!$G$14+$BB490*'Norm-coeff'!$H$14+$BC490*'Norm-coeff'!$I$14+$BD490*'Norm-coeff'!$J$14+$BE490*'Norm-coeff'!$K$14+$BF490*'Norm-coeff'!$L$14+$BG490*'Norm-coeff'!$M$14+$BH490*'Norm-coeff'!$N$14+$BI490*'Norm-coeff'!$O$14</f>
        <v>4.2526983164477103</v>
      </c>
      <c r="CC490" s="54">
        <f t="shared" si="1529"/>
        <v>0</v>
      </c>
      <c r="CG490" s="54">
        <f t="shared" si="1405"/>
        <v>0</v>
      </c>
      <c r="CH490" s="54">
        <f t="shared" si="1383"/>
        <v>0</v>
      </c>
      <c r="CI490" s="54">
        <f t="shared" si="1406"/>
        <v>0</v>
      </c>
      <c r="CJ490" s="56">
        <f t="shared" si="1407"/>
        <v>0</v>
      </c>
      <c r="CK490" s="54">
        <f t="shared" si="1408"/>
        <v>0</v>
      </c>
      <c r="CL490" s="54">
        <f t="shared" si="1409"/>
        <v>0</v>
      </c>
      <c r="CM490" s="54">
        <f t="shared" si="1410"/>
        <v>0</v>
      </c>
      <c r="CN490" s="54">
        <f t="shared" si="1411"/>
        <v>0</v>
      </c>
      <c r="CO490" s="54">
        <f t="shared" si="1412"/>
        <v>0</v>
      </c>
      <c r="CP490" s="54">
        <f t="shared" si="1413"/>
        <v>0</v>
      </c>
      <c r="CQ490" s="54">
        <f t="shared" si="1414"/>
        <v>0</v>
      </c>
      <c r="CR490" s="54">
        <f t="shared" si="1415"/>
        <v>0</v>
      </c>
      <c r="CS490" s="54">
        <f t="shared" si="1416"/>
        <v>0</v>
      </c>
      <c r="CU490" s="54">
        <f t="shared" si="1417"/>
        <v>0</v>
      </c>
      <c r="CV490" s="54">
        <f t="shared" si="1418"/>
        <v>0</v>
      </c>
      <c r="CW490" s="54">
        <f t="shared" si="1419"/>
        <v>0</v>
      </c>
      <c r="CX490" s="54">
        <f t="shared" si="1420"/>
        <v>0</v>
      </c>
      <c r="CZ490" s="54">
        <f t="shared" si="1421"/>
        <v>0</v>
      </c>
      <c r="DA490" s="54">
        <f t="shared" si="1422"/>
        <v>0</v>
      </c>
      <c r="DB490" s="54">
        <f t="shared" si="1423"/>
        <v>0</v>
      </c>
      <c r="DC490" s="54">
        <f t="shared" si="1424"/>
        <v>0</v>
      </c>
      <c r="DD490" s="54">
        <f t="shared" si="1425"/>
        <v>0</v>
      </c>
      <c r="DE490" s="54">
        <f t="shared" si="1426"/>
        <v>0</v>
      </c>
      <c r="DF490" s="54">
        <f t="shared" si="1427"/>
        <v>0</v>
      </c>
      <c r="DG490" s="54">
        <f t="shared" si="1428"/>
        <v>2</v>
      </c>
      <c r="DH490" s="71">
        <f t="shared" si="1429"/>
        <v>0</v>
      </c>
      <c r="DI490" s="71">
        <f t="shared" si="1430"/>
        <v>0</v>
      </c>
      <c r="DJ490" s="54">
        <f t="shared" si="1431"/>
        <v>0</v>
      </c>
      <c r="DK490" s="54">
        <f t="shared" si="1432"/>
        <v>2</v>
      </c>
      <c r="DL490" s="4">
        <f t="shared" si="1357"/>
        <v>0</v>
      </c>
      <c r="DM490" s="3">
        <f t="shared" si="1433"/>
        <v>0</v>
      </c>
      <c r="DN490" s="3">
        <f t="shared" si="1434"/>
        <v>0</v>
      </c>
      <c r="DO490" s="4" t="e">
        <f t="shared" si="1435"/>
        <v>#DIV/0!</v>
      </c>
      <c r="DP490" s="57"/>
      <c r="DQ490" s="57"/>
      <c r="DR490" s="56">
        <f t="shared" si="1358"/>
        <v>2</v>
      </c>
      <c r="DS490" s="56">
        <f t="shared" si="1359"/>
        <v>0</v>
      </c>
      <c r="DT490" s="38">
        <f t="shared" si="1360"/>
        <v>0</v>
      </c>
      <c r="DU490" s="38">
        <f t="shared" si="1436"/>
        <v>2</v>
      </c>
      <c r="DV490" s="38">
        <f t="shared" si="1361"/>
        <v>0</v>
      </c>
      <c r="DW490" s="39">
        <f t="shared" si="1362"/>
        <v>0</v>
      </c>
      <c r="DX490" s="39">
        <f t="shared" si="1363"/>
        <v>0</v>
      </c>
      <c r="DY490" s="39">
        <f t="shared" si="1364"/>
        <v>0</v>
      </c>
      <c r="DZ490" s="39">
        <f t="shared" si="1365"/>
        <v>0</v>
      </c>
      <c r="EA490" s="39">
        <f t="shared" si="1366"/>
        <v>0</v>
      </c>
      <c r="EB490" s="37" t="e">
        <f t="shared" si="1437"/>
        <v>#DIV/0!</v>
      </c>
      <c r="EC490" s="37" t="e">
        <f t="shared" si="1438"/>
        <v>#DIV/0!</v>
      </c>
      <c r="ED490" s="37" t="e">
        <f t="shared" si="1439"/>
        <v>#DIV/0!</v>
      </c>
      <c r="EE490" s="37" t="e">
        <f t="shared" si="1440"/>
        <v>#DIV/0!</v>
      </c>
      <c r="EF490" s="39" t="e">
        <f t="shared" si="1441"/>
        <v>#DIV/0!</v>
      </c>
      <c r="EG490" s="37" t="e">
        <f t="shared" si="1442"/>
        <v>#DIV/0!</v>
      </c>
      <c r="EH490" s="37" t="e">
        <f t="shared" si="1443"/>
        <v>#DIV/0!</v>
      </c>
      <c r="EI490" s="11" t="b">
        <f t="shared" si="1444"/>
        <v>1</v>
      </c>
      <c r="EJ490" s="11" t="b">
        <f t="shared" si="1445"/>
        <v>0</v>
      </c>
      <c r="EK490" s="39" t="e">
        <f t="shared" si="1446"/>
        <v>#DIV/0!</v>
      </c>
      <c r="EL490" s="39" t="e">
        <f t="shared" si="1447"/>
        <v>#DIV/0!</v>
      </c>
      <c r="EM490" s="39" t="e">
        <f t="shared" si="1448"/>
        <v>#DIV/0!</v>
      </c>
      <c r="EN490" s="39" t="e">
        <f t="shared" si="1449"/>
        <v>#DIV/0!</v>
      </c>
      <c r="EO490" s="39" t="e">
        <f t="shared" si="1450"/>
        <v>#DIV/0!</v>
      </c>
      <c r="EP490" s="39" t="e">
        <f t="shared" si="1451"/>
        <v>#DIV/0!</v>
      </c>
      <c r="EQ490" s="39" t="e">
        <f t="shared" si="1452"/>
        <v>#DIV/0!</v>
      </c>
      <c r="ER490" s="39" t="e">
        <f t="shared" si="1453"/>
        <v>#DIV/0!</v>
      </c>
      <c r="ES490" s="58" t="str">
        <f t="shared" si="1454"/>
        <v>(OH,F,Cl)-dominate amphibole</v>
      </c>
      <c r="ET490" s="58" t="e">
        <f t="shared" si="1455"/>
        <v>#N/A</v>
      </c>
      <c r="EU490" s="56">
        <f t="shared" si="1367"/>
        <v>0</v>
      </c>
      <c r="EV490" s="56">
        <f t="shared" si="1368"/>
        <v>0</v>
      </c>
      <c r="EW490" s="56">
        <f t="shared" si="1369"/>
        <v>0</v>
      </c>
      <c r="EX490" s="56">
        <f t="shared" si="1370"/>
        <v>0</v>
      </c>
      <c r="EY490" s="56">
        <f t="shared" si="1371"/>
        <v>0</v>
      </c>
      <c r="EZ490" s="56">
        <f t="shared" si="1372"/>
        <v>0</v>
      </c>
      <c r="FA490" s="39">
        <f t="shared" si="1373"/>
        <v>0</v>
      </c>
      <c r="FB490" s="39">
        <f t="shared" si="1374"/>
        <v>0</v>
      </c>
      <c r="FC490" s="54">
        <f t="shared" si="1375"/>
        <v>0</v>
      </c>
      <c r="FD490" s="54">
        <f t="shared" si="1376"/>
        <v>0</v>
      </c>
      <c r="FE490" s="39">
        <f t="shared" si="1377"/>
        <v>0</v>
      </c>
      <c r="FF490" s="54">
        <f t="shared" si="1378"/>
        <v>0</v>
      </c>
      <c r="FG490" s="39">
        <f t="shared" si="1379"/>
        <v>0</v>
      </c>
      <c r="FH490" s="39">
        <f t="shared" si="1456"/>
        <v>0</v>
      </c>
      <c r="FI490" s="39">
        <f t="shared" si="1457"/>
        <v>0</v>
      </c>
      <c r="FJ490" s="39">
        <f t="shared" si="1458"/>
        <v>0</v>
      </c>
      <c r="FK490" s="39" t="e">
        <f t="shared" si="1459"/>
        <v>#DIV/0!</v>
      </c>
      <c r="FL490" s="39" t="e">
        <f t="shared" si="1460"/>
        <v>#DIV/0!</v>
      </c>
      <c r="FM490" s="39" t="e">
        <f t="shared" si="1461"/>
        <v>#DIV/0!</v>
      </c>
      <c r="FN490" s="39">
        <f t="shared" si="1462"/>
        <v>1</v>
      </c>
      <c r="FO490" s="39">
        <f t="shared" si="1380"/>
        <v>0</v>
      </c>
      <c r="FP490" s="39">
        <f t="shared" si="1381"/>
        <v>0</v>
      </c>
      <c r="FQ490" s="39">
        <f t="shared" si="1382"/>
        <v>0</v>
      </c>
      <c r="FR490" s="39">
        <f t="shared" si="1463"/>
        <v>0</v>
      </c>
      <c r="FS490" s="39">
        <f t="shared" si="1464"/>
        <v>0</v>
      </c>
      <c r="FU490" s="39" t="e">
        <f t="shared" si="1465"/>
        <v>#DIV/0!</v>
      </c>
      <c r="FV490" s="39" t="e">
        <f t="shared" si="1466"/>
        <v>#DIV/0!</v>
      </c>
      <c r="FW490" s="39" t="e">
        <f t="shared" si="1467"/>
        <v>#DIV/0!</v>
      </c>
      <c r="FY490" s="39" t="e">
        <f t="shared" si="1468"/>
        <v>#DIV/0!</v>
      </c>
      <c r="FZ490" s="39" t="e">
        <f t="shared" si="1469"/>
        <v>#DIV/0!</v>
      </c>
      <c r="GA490" s="39" t="e">
        <f t="shared" si="1470"/>
        <v>#DIV/0!</v>
      </c>
      <c r="GB490" s="39" t="e">
        <f t="shared" si="1471"/>
        <v>#DIV/0!</v>
      </c>
      <c r="GC490" s="39" t="e">
        <f t="shared" si="1472"/>
        <v>#DIV/0!</v>
      </c>
      <c r="GD490" s="39" t="e">
        <f t="shared" si="1473"/>
        <v>#DIV/0!</v>
      </c>
      <c r="GE490" s="39" t="e">
        <f t="shared" si="1474"/>
        <v>#DIV/0!</v>
      </c>
      <c r="GF490" s="39" t="e">
        <f t="shared" si="1475"/>
        <v>#DIV/0!</v>
      </c>
      <c r="GG490" s="39" t="e">
        <f t="shared" si="1476"/>
        <v>#DIV/0!</v>
      </c>
      <c r="GH490" s="39" t="e">
        <f t="shared" si="1477"/>
        <v>#DIV/0!</v>
      </c>
      <c r="GI490" s="39"/>
      <c r="GJ490" s="39" t="e">
        <f t="shared" si="1478"/>
        <v>#DIV/0!</v>
      </c>
      <c r="GK490" s="39" t="e">
        <f t="shared" si="1479"/>
        <v>#DIV/0!</v>
      </c>
      <c r="GL490" s="39" t="e">
        <f t="shared" si="1480"/>
        <v>#DIV/0!</v>
      </c>
      <c r="GM490" s="39" t="e">
        <f t="shared" si="1481"/>
        <v>#DIV/0!</v>
      </c>
      <c r="GN490" s="39" t="e">
        <f t="shared" si="1482"/>
        <v>#DIV/0!</v>
      </c>
      <c r="GO490" s="57"/>
      <c r="GP490" s="57" t="e">
        <f t="shared" si="1483"/>
        <v>#DIV/0!</v>
      </c>
      <c r="GQ490" s="59" t="e">
        <f t="shared" si="1484"/>
        <v>#DIV/0!</v>
      </c>
      <c r="GR490" s="41" t="e">
        <f t="shared" si="1485"/>
        <v>#DIV/0!</v>
      </c>
      <c r="GS490" s="57" t="e">
        <f t="shared" si="1486"/>
        <v>#DIV/0!</v>
      </c>
      <c r="GT490" s="57" t="e">
        <f t="shared" si="1487"/>
        <v>#DIV/0!</v>
      </c>
      <c r="GU490" s="57" t="e">
        <f t="shared" si="1488"/>
        <v>#DIV/0!</v>
      </c>
      <c r="GV490" s="57"/>
      <c r="GW490" s="42" t="e">
        <f t="shared" si="1489"/>
        <v>#DIV/0!</v>
      </c>
      <c r="GX490" s="42" t="e">
        <f t="shared" si="1490"/>
        <v>#DIV/0!</v>
      </c>
      <c r="GY490" s="42" t="e">
        <f t="shared" si="1491"/>
        <v>#DIV/0!</v>
      </c>
      <c r="GZ490" s="57"/>
      <c r="HA490" s="2" t="e">
        <f t="shared" si="1492"/>
        <v>#DIV/0!</v>
      </c>
      <c r="HB490" s="2" t="e">
        <f t="shared" si="1493"/>
        <v>#DIV/0!</v>
      </c>
      <c r="HC490" s="2" t="e">
        <f t="shared" si="1494"/>
        <v>#DIV/0!</v>
      </c>
      <c r="HD490" s="2" t="e">
        <f t="shared" si="1495"/>
        <v>#DIV/0!</v>
      </c>
      <c r="HE490" s="2" t="e">
        <f t="shared" si="1496"/>
        <v>#DIV/0!</v>
      </c>
      <c r="HF490" s="2" t="e">
        <f t="shared" si="1497"/>
        <v>#DIV/0!</v>
      </c>
      <c r="HG490" s="2" t="e">
        <f t="shared" si="1498"/>
        <v>#DIV/0!</v>
      </c>
      <c r="HH490" s="2" t="e">
        <f t="shared" si="1499"/>
        <v>#DIV/0!</v>
      </c>
      <c r="HI490" s="2" t="e">
        <f t="shared" si="1500"/>
        <v>#DIV/0!</v>
      </c>
      <c r="HJ490" s="11" t="e">
        <f t="shared" si="1501"/>
        <v>#DIV/0!</v>
      </c>
      <c r="HK490" s="60" t="e">
        <f t="shared" si="1502"/>
        <v>#DIV/0!</v>
      </c>
      <c r="HL490" s="57"/>
      <c r="HM490" s="57" t="e">
        <f t="shared" si="1503"/>
        <v>#DIV/0!</v>
      </c>
      <c r="HN490" s="57" t="e">
        <f t="shared" si="1504"/>
        <v>#DIV/0!</v>
      </c>
      <c r="HO490" s="57" t="e">
        <f t="shared" si="1505"/>
        <v>#DIV/0!</v>
      </c>
      <c r="HP490" s="57" t="e">
        <f t="shared" si="1506"/>
        <v>#DIV/0!</v>
      </c>
      <c r="HQ490" s="57" t="e">
        <f t="shared" si="1507"/>
        <v>#DIV/0!</v>
      </c>
      <c r="HR490" s="57"/>
      <c r="HS490" s="57" t="e">
        <f t="shared" si="1508"/>
        <v>#DIV/0!</v>
      </c>
      <c r="HT490" s="57" t="e">
        <f t="shared" si="1509"/>
        <v>#DIV/0!</v>
      </c>
      <c r="HU490" s="57" t="e">
        <f t="shared" si="1510"/>
        <v>#DIV/0!</v>
      </c>
      <c r="HV490" s="57" t="e">
        <f t="shared" si="1511"/>
        <v>#DIV/0!</v>
      </c>
      <c r="HW490" s="57" t="e">
        <f t="shared" si="1512"/>
        <v>#DIV/0!</v>
      </c>
      <c r="HX490" s="57"/>
      <c r="HY490" s="57" t="e">
        <f t="shared" si="1513"/>
        <v>#DIV/0!</v>
      </c>
      <c r="HZ490" s="57" t="e">
        <f t="shared" si="1514"/>
        <v>#DIV/0!</v>
      </c>
      <c r="IA490" s="57"/>
      <c r="IB490" s="61">
        <f t="shared" si="1515"/>
        <v>0</v>
      </c>
      <c r="IC490" s="57" t="str">
        <f t="shared" si="1516"/>
        <v/>
      </c>
      <c r="ID490" s="42"/>
      <c r="IE490" s="2" t="str">
        <f t="shared" si="1517"/>
        <v/>
      </c>
      <c r="IF490" s="60" t="e">
        <f t="shared" si="1518"/>
        <v>#DIV/0!</v>
      </c>
      <c r="IG490" s="60" t="str">
        <f t="shared" si="1519"/>
        <v/>
      </c>
      <c r="IH490" s="60" t="str">
        <f t="shared" si="1520"/>
        <v>zinco-</v>
      </c>
      <c r="II490" s="60" t="str">
        <f t="shared" si="1521"/>
        <v>mangano-</v>
      </c>
      <c r="IJ490" s="60" t="e">
        <f t="shared" si="1522"/>
        <v>#DIV/0!</v>
      </c>
      <c r="IK490" s="60" t="e">
        <f t="shared" si="1523"/>
        <v>#DIV/0!</v>
      </c>
      <c r="IL490" s="60" t="e">
        <f t="shared" si="1524"/>
        <v>#DIV/0!</v>
      </c>
      <c r="IM490" s="60" t="e">
        <f t="shared" si="1525"/>
        <v>#DIV/0!</v>
      </c>
      <c r="IN490" s="60" t="str">
        <f t="shared" si="1526"/>
        <v/>
      </c>
      <c r="IO490" s="60" t="str">
        <f t="shared" si="1527"/>
        <v/>
      </c>
      <c r="IP490" s="57"/>
      <c r="IQ490" s="57" t="str">
        <f t="shared" si="1528"/>
        <v>ERROR!!</v>
      </c>
    </row>
    <row r="491" spans="24:251">
      <c r="X491" s="29">
        <f t="shared" si="1384"/>
        <v>0</v>
      </c>
      <c r="Y491" s="29">
        <f t="shared" si="1385"/>
        <v>0</v>
      </c>
      <c r="Z491" s="29" t="e">
        <f t="shared" si="1386"/>
        <v>#DIV/0!</v>
      </c>
      <c r="AA491" s="29" t="e">
        <f t="shared" si="1387"/>
        <v>#DIV/0!</v>
      </c>
      <c r="AB491" s="29" t="e">
        <f t="shared" si="1388"/>
        <v>#DIV/0!</v>
      </c>
      <c r="AC491" s="29" t="e">
        <f t="shared" si="1389"/>
        <v>#DIV/0!</v>
      </c>
      <c r="AF491" s="23">
        <v>60.084299999999999</v>
      </c>
      <c r="AG491" s="23">
        <v>79.878799999999998</v>
      </c>
      <c r="AH491" s="23">
        <v>101.96120000000001</v>
      </c>
      <c r="AI491" s="23">
        <v>151.99039999999999</v>
      </c>
      <c r="AJ491" s="23">
        <v>159.69</v>
      </c>
      <c r="AK491" s="23">
        <v>71.846400000000003</v>
      </c>
      <c r="AL491" s="23">
        <v>70.9375</v>
      </c>
      <c r="AM491" s="23">
        <v>40.304400000000001</v>
      </c>
      <c r="AN491" s="23">
        <v>56.077399999999997</v>
      </c>
      <c r="AO491" s="23">
        <v>61.978999999999999</v>
      </c>
      <c r="AP491" s="23">
        <v>94.195999999999998</v>
      </c>
      <c r="AQ491" s="23">
        <v>18.998000000000001</v>
      </c>
      <c r="AR491" s="23">
        <v>35.450000000000003</v>
      </c>
      <c r="AS491" s="23">
        <v>29.88</v>
      </c>
      <c r="AT491" s="23">
        <v>74.691999999999993</v>
      </c>
      <c r="AU491" s="23">
        <v>81.39</v>
      </c>
      <c r="AX491" s="54">
        <f t="shared" si="1390"/>
        <v>0</v>
      </c>
      <c r="AY491" s="54">
        <f t="shared" si="1391"/>
        <v>0</v>
      </c>
      <c r="AZ491" s="54">
        <f t="shared" si="1392"/>
        <v>0</v>
      </c>
      <c r="BA491" s="54">
        <f t="shared" si="1393"/>
        <v>0</v>
      </c>
      <c r="BB491" s="54">
        <f t="shared" si="1394"/>
        <v>0</v>
      </c>
      <c r="BC491" s="54">
        <f t="shared" si="1395"/>
        <v>0</v>
      </c>
      <c r="BD491" s="54">
        <f t="shared" si="1396"/>
        <v>0</v>
      </c>
      <c r="BE491" s="54">
        <f t="shared" si="1397"/>
        <v>0</v>
      </c>
      <c r="BF491" s="54">
        <f t="shared" si="1398"/>
        <v>0</v>
      </c>
      <c r="BG491" s="54">
        <f t="shared" si="1399"/>
        <v>0</v>
      </c>
      <c r="BH491" s="54">
        <f t="shared" si="1400"/>
        <v>0</v>
      </c>
      <c r="BI491" s="54">
        <f t="shared" si="1401"/>
        <v>0</v>
      </c>
      <c r="BJ491" s="54">
        <f t="shared" si="1402"/>
        <v>0</v>
      </c>
      <c r="BK491" s="54">
        <f t="shared" si="1403"/>
        <v>0</v>
      </c>
      <c r="BL491" s="54">
        <f t="shared" si="1404"/>
        <v>0</v>
      </c>
      <c r="BM491" s="42"/>
      <c r="BO491" s="54">
        <f>'Norm-coeff'!$C$2+$AX491*'Norm-coeff'!$D$2+$AY491*'Norm-coeff'!$E$2+$AZ491*'Norm-coeff'!$F$2+$BA491*'Norm-coeff'!$G$2+$BB491*'Norm-coeff'!$H$2+$BC491*'Norm-coeff'!$I$2+$BD491*'Norm-coeff'!$J$2+$BE491*'Norm-coeff'!$K$2+$BF491*'Norm-coeff'!$L$2+$BG491*'Norm-coeff'!$M$2+$BH491*'Norm-coeff'!$N$2+$BI491*'Norm-coeff'!$O$2</f>
        <v>5.4045421474420303</v>
      </c>
      <c r="BP491" s="54">
        <f>'Norm-coeff'!$C$3+$AX491*'Norm-coeff'!$D$3+$AY491*'Norm-coeff'!$E$3+$AZ491*'Norm-coeff'!$F$3+$BA491*'Norm-coeff'!$G$3+$BB491*'Norm-coeff'!$H$3+$BC491*'Norm-coeff'!$I$3+$BD491*'Norm-coeff'!$J$3+$BE491*'Norm-coeff'!$K$3+$BF491*'Norm-coeff'!$L$3+$BG491*'Norm-coeff'!$M$3+$BH491*'Norm-coeff'!$N$3+$BI491*'Norm-coeff'!$O$3</f>
        <v>3.15319116612705</v>
      </c>
      <c r="BQ491" s="54">
        <f>'Norm-coeff'!$C$4+$AX491*'Norm-coeff'!$D$4+$AY491*'Norm-coeff'!$E$4+$AZ491*'Norm-coeff'!$F$4+$BA491*'Norm-coeff'!$G$4+$BB491*'Norm-coeff'!$H$4+$BC491*'Norm-coeff'!$I$4+$BD491*'Norm-coeff'!$J$4+$BE491*'Norm-coeff'!$K$4+$BF491*'Norm-coeff'!$L$4+$BG491*'Norm-coeff'!$M$4+$BH491*'Norm-coeff'!$N$4+$BI491*'Norm-coeff'!$O$4</f>
        <v>1.42115649462768</v>
      </c>
      <c r="BR491" s="54">
        <f>'Norm-coeff'!$C$5+$AX491*'Norm-coeff'!$D$5+$AY491*'Norm-coeff'!$E$5+$AZ491*'Norm-coeff'!$F$5+$BA491*'Norm-coeff'!$G$5+$BB491*'Norm-coeff'!$H$5+$BC491*'Norm-coeff'!$I$5+$BD491*'Norm-coeff'!$J$5+$BE491*'Norm-coeff'!$K$5+$BF491*'Norm-coeff'!$L$5+$BG491*'Norm-coeff'!$M$5+$BH491*'Norm-coeff'!$N$5+$BI491*'Norm-coeff'!$O$5</f>
        <v>1.0553329241296201</v>
      </c>
      <c r="BS491" s="54">
        <f>'Norm-coeff'!$C$6+$AX491*'Norm-coeff'!$D$6+$AY491*'Norm-coeff'!$E$6+$AZ491*'Norm-coeff'!$F$6+$BA491*'Norm-coeff'!$G$6+$BB491*'Norm-coeff'!$H$6+$BC491*'Norm-coeff'!$I$6+$BD491*'Norm-coeff'!$J$6+$BE491*'Norm-coeff'!$K$6+$BF491*'Norm-coeff'!$L$6+$BG491*'Norm-coeff'!$M$6+$BH491*'Norm-coeff'!$N$6+$BI491*'Norm-coeff'!$O$6</f>
        <v>-1.48700885495103E-2</v>
      </c>
      <c r="BT491" s="54">
        <f>'Norm-coeff'!$C$7+$AX491*'Norm-coeff'!$D$7+$AY491*'Norm-coeff'!$E$7+$AZ491*'Norm-coeff'!$F$7+$BA491*'Norm-coeff'!$G$7+$BB491*'Norm-coeff'!$H$7+$BC491*'Norm-coeff'!$I$7+$BD491*'Norm-coeff'!$J$7+$BE491*'Norm-coeff'!$K$7+$BF491*'Norm-coeff'!$L$7+$BG491*'Norm-coeff'!$M$7+$BH491*'Norm-coeff'!$N$7+$BI491*'Norm-coeff'!$O$7</f>
        <v>2.0907583608832998</v>
      </c>
      <c r="BU491" s="54">
        <f>'Norm-coeff'!$C$8+$AX491*'Norm-coeff'!$D$8+$AY491*'Norm-coeff'!$E$8+$AZ491*'Norm-coeff'!$F$8+$BA491*'Norm-coeff'!$G$8+$BB491*'Norm-coeff'!$H$8+$BC491*'Norm-coeff'!$I$8+$BD491*'Norm-coeff'!$J$8+$BE491*'Norm-coeff'!$K$8+$BF491*'Norm-coeff'!$L$8+$BG491*'Norm-coeff'!$M$8+$BH491*'Norm-coeff'!$N$8+$BI491*'Norm-coeff'!$O$8</f>
        <v>0.65894159836244504</v>
      </c>
      <c r="BV491" s="54">
        <f>'Norm-coeff'!$C$9+$AX491*'Norm-coeff'!$D$9+$AY491*'Norm-coeff'!$E$9+$AZ491*'Norm-coeff'!$F$9+$BA491*'Norm-coeff'!$G$9+$BB491*'Norm-coeff'!$H$9+$BC491*'Norm-coeff'!$I$9+$BD491*'Norm-coeff'!$J$9+$BE491*'Norm-coeff'!$K$9+$BF491*'Norm-coeff'!$L$9+$BG491*'Norm-coeff'!$M$9+$BH491*'Norm-coeff'!$N$9+$BI491*'Norm-coeff'!$O$9</f>
        <v>1.48961085014701</v>
      </c>
      <c r="BW491" s="54">
        <f>'Norm-coeff'!$C$10+$AX491*'Norm-coeff'!$D$10+$AY491*'Norm-coeff'!$E$10+$AZ491*'Norm-coeff'!$F$10+$BA491*'Norm-coeff'!$G$10+$BB491*'Norm-coeff'!$H$10+$BC491*'Norm-coeff'!$I$10+$BD491*'Norm-coeff'!$J$10+$BE491*'Norm-coeff'!$K$10+$BF491*'Norm-coeff'!$L$10+$BG491*'Norm-coeff'!$M$10+$BH491*'Norm-coeff'!$N$10+$BI491*'Norm-coeff'!$O$10</f>
        <v>1.42058735749591</v>
      </c>
      <c r="BX491" s="54">
        <f>'Norm-coeff'!$C$11+$AX491*'Norm-coeff'!$D$11+$AY491*'Norm-coeff'!$E$11+$AZ491*'Norm-coeff'!$F$11+$BA491*'Norm-coeff'!$G$11+$BB491*'Norm-coeff'!$H$11+$BC491*'Norm-coeff'!$I$11+$BD491*'Norm-coeff'!$J$11+$BE491*'Norm-coeff'!$K$11+$BF491*'Norm-coeff'!$L$11+$BG491*'Norm-coeff'!$M$11+$BH491*'Norm-coeff'!$N$11+$BI491*'Norm-coeff'!$O$11</f>
        <v>0.221233014421479</v>
      </c>
      <c r="BY491" s="54">
        <f>'Norm-coeff'!$C$12+$AX491*'Norm-coeff'!$D$12+$AY491*'Norm-coeff'!$E$12+$AZ491*'Norm-coeff'!$F$12+$BA491*'Norm-coeff'!$G$12+$BB491*'Norm-coeff'!$H$12+$BC491*'Norm-coeff'!$I$12+$BD491*'Norm-coeff'!$J$12+$BE491*'Norm-coeff'!$K$12+$BF491*'Norm-coeff'!$L$12+$BG491*'Norm-coeff'!$M$12+$BH491*'Norm-coeff'!$N$12+$BI491*'Norm-coeff'!$O$12</f>
        <v>0.283527502056037</v>
      </c>
      <c r="BZ491" s="54">
        <f>'Norm-coeff'!$C$13+$AX491*'Norm-coeff'!$D$13+$AY491*'Norm-coeff'!$E$13+$AZ491*'Norm-coeff'!$F$13+$BA491*'Norm-coeff'!$G$13+$BB491*'Norm-coeff'!$H$13+$BC491*'Norm-coeff'!$I$13+$BD491*'Norm-coeff'!$J$13+$BE491*'Norm-coeff'!$K$13+$BF491*'Norm-coeff'!$L$13+$BG491*'Norm-coeff'!$M$13+$BH491*'Norm-coeff'!$N$13+$BI491*'Norm-coeff'!$O$13</f>
        <v>-4.1864930554451202E-2</v>
      </c>
      <c r="CA491" s="54">
        <f>'Norm-coeff'!$C$14+$AX491*'Norm-coeff'!$D$14+$AY491*'Norm-coeff'!$E$14+$AZ491*'Norm-coeff'!$F$14+$BA491*'Norm-coeff'!$G$14+$BB491*'Norm-coeff'!$H$14+$BC491*'Norm-coeff'!$I$14+$BD491*'Norm-coeff'!$J$14+$BE491*'Norm-coeff'!$K$14+$BF491*'Norm-coeff'!$L$14+$BG491*'Norm-coeff'!$M$14+$BH491*'Norm-coeff'!$N$14+$BI491*'Norm-coeff'!$O$14</f>
        <v>4.2526983164477103</v>
      </c>
      <c r="CC491" s="54">
        <f t="shared" si="1529"/>
        <v>0</v>
      </c>
      <c r="CG491" s="54">
        <f t="shared" si="1405"/>
        <v>0</v>
      </c>
      <c r="CH491" s="54">
        <f t="shared" si="1383"/>
        <v>0</v>
      </c>
      <c r="CI491" s="54">
        <f t="shared" si="1406"/>
        <v>0</v>
      </c>
      <c r="CJ491" s="56">
        <f t="shared" si="1407"/>
        <v>0</v>
      </c>
      <c r="CK491" s="54">
        <f t="shared" si="1408"/>
        <v>0</v>
      </c>
      <c r="CL491" s="54">
        <f t="shared" si="1409"/>
        <v>0</v>
      </c>
      <c r="CM491" s="54">
        <f t="shared" si="1410"/>
        <v>0</v>
      </c>
      <c r="CN491" s="54">
        <f t="shared" si="1411"/>
        <v>0</v>
      </c>
      <c r="CO491" s="54">
        <f t="shared" si="1412"/>
        <v>0</v>
      </c>
      <c r="CP491" s="54">
        <f t="shared" si="1413"/>
        <v>0</v>
      </c>
      <c r="CQ491" s="54">
        <f t="shared" si="1414"/>
        <v>0</v>
      </c>
      <c r="CR491" s="54">
        <f t="shared" si="1415"/>
        <v>0</v>
      </c>
      <c r="CS491" s="54">
        <f t="shared" si="1416"/>
        <v>0</v>
      </c>
      <c r="CU491" s="54">
        <f t="shared" si="1417"/>
        <v>0</v>
      </c>
      <c r="CV491" s="54">
        <f t="shared" si="1418"/>
        <v>0</v>
      </c>
      <c r="CW491" s="54">
        <f t="shared" si="1419"/>
        <v>0</v>
      </c>
      <c r="CX491" s="54">
        <f t="shared" si="1420"/>
        <v>0</v>
      </c>
      <c r="CZ491" s="54">
        <f t="shared" si="1421"/>
        <v>0</v>
      </c>
      <c r="DA491" s="54">
        <f t="shared" si="1422"/>
        <v>0</v>
      </c>
      <c r="DB491" s="54">
        <f t="shared" si="1423"/>
        <v>0</v>
      </c>
      <c r="DC491" s="54">
        <f t="shared" si="1424"/>
        <v>0</v>
      </c>
      <c r="DD491" s="54">
        <f t="shared" si="1425"/>
        <v>0</v>
      </c>
      <c r="DE491" s="54">
        <f t="shared" si="1426"/>
        <v>0</v>
      </c>
      <c r="DF491" s="54">
        <f t="shared" si="1427"/>
        <v>0</v>
      </c>
      <c r="DG491" s="54">
        <f t="shared" si="1428"/>
        <v>2</v>
      </c>
      <c r="DH491" s="71">
        <f t="shared" si="1429"/>
        <v>0</v>
      </c>
      <c r="DI491" s="71">
        <f t="shared" si="1430"/>
        <v>0</v>
      </c>
      <c r="DJ491" s="54">
        <f t="shared" si="1431"/>
        <v>0</v>
      </c>
      <c r="DK491" s="54">
        <f t="shared" si="1432"/>
        <v>2</v>
      </c>
      <c r="DL491" s="4">
        <f t="shared" si="1357"/>
        <v>0</v>
      </c>
      <c r="DM491" s="3">
        <f t="shared" si="1433"/>
        <v>0</v>
      </c>
      <c r="DN491" s="3">
        <f t="shared" si="1434"/>
        <v>0</v>
      </c>
      <c r="DO491" s="4" t="e">
        <f t="shared" si="1435"/>
        <v>#DIV/0!</v>
      </c>
      <c r="DP491" s="57"/>
      <c r="DQ491" s="57"/>
      <c r="DR491" s="56">
        <f t="shared" si="1358"/>
        <v>2</v>
      </c>
      <c r="DS491" s="56">
        <f t="shared" si="1359"/>
        <v>0</v>
      </c>
      <c r="DT491" s="38">
        <f t="shared" si="1360"/>
        <v>0</v>
      </c>
      <c r="DU491" s="38">
        <f t="shared" si="1436"/>
        <v>2</v>
      </c>
      <c r="DV491" s="38">
        <f t="shared" si="1361"/>
        <v>0</v>
      </c>
      <c r="DW491" s="39">
        <f t="shared" si="1362"/>
        <v>0</v>
      </c>
      <c r="DX491" s="39">
        <f t="shared" si="1363"/>
        <v>0</v>
      </c>
      <c r="DY491" s="39">
        <f t="shared" si="1364"/>
        <v>0</v>
      </c>
      <c r="DZ491" s="39">
        <f t="shared" si="1365"/>
        <v>0</v>
      </c>
      <c r="EA491" s="39">
        <f t="shared" si="1366"/>
        <v>0</v>
      </c>
      <c r="EB491" s="37" t="e">
        <f t="shared" si="1437"/>
        <v>#DIV/0!</v>
      </c>
      <c r="EC491" s="37" t="e">
        <f t="shared" si="1438"/>
        <v>#DIV/0!</v>
      </c>
      <c r="ED491" s="37" t="e">
        <f t="shared" si="1439"/>
        <v>#DIV/0!</v>
      </c>
      <c r="EE491" s="37" t="e">
        <f t="shared" si="1440"/>
        <v>#DIV/0!</v>
      </c>
      <c r="EF491" s="39" t="e">
        <f t="shared" si="1441"/>
        <v>#DIV/0!</v>
      </c>
      <c r="EG491" s="37" t="e">
        <f t="shared" si="1442"/>
        <v>#DIV/0!</v>
      </c>
      <c r="EH491" s="37" t="e">
        <f t="shared" si="1443"/>
        <v>#DIV/0!</v>
      </c>
      <c r="EI491" s="11" t="b">
        <f t="shared" si="1444"/>
        <v>1</v>
      </c>
      <c r="EJ491" s="11" t="b">
        <f t="shared" si="1445"/>
        <v>0</v>
      </c>
      <c r="EK491" s="39" t="e">
        <f t="shared" si="1446"/>
        <v>#DIV/0!</v>
      </c>
      <c r="EL491" s="39" t="e">
        <f t="shared" si="1447"/>
        <v>#DIV/0!</v>
      </c>
      <c r="EM491" s="39" t="e">
        <f t="shared" si="1448"/>
        <v>#DIV/0!</v>
      </c>
      <c r="EN491" s="39" t="e">
        <f t="shared" si="1449"/>
        <v>#DIV/0!</v>
      </c>
      <c r="EO491" s="39" t="e">
        <f t="shared" si="1450"/>
        <v>#DIV/0!</v>
      </c>
      <c r="EP491" s="39" t="e">
        <f t="shared" si="1451"/>
        <v>#DIV/0!</v>
      </c>
      <c r="EQ491" s="39" t="e">
        <f t="shared" si="1452"/>
        <v>#DIV/0!</v>
      </c>
      <c r="ER491" s="39" t="e">
        <f t="shared" si="1453"/>
        <v>#DIV/0!</v>
      </c>
      <c r="ES491" s="58" t="str">
        <f t="shared" si="1454"/>
        <v>(OH,F,Cl)-dominate amphibole</v>
      </c>
      <c r="ET491" s="58" t="e">
        <f t="shared" si="1455"/>
        <v>#N/A</v>
      </c>
      <c r="EU491" s="56">
        <f t="shared" si="1367"/>
        <v>0</v>
      </c>
      <c r="EV491" s="56">
        <f t="shared" si="1368"/>
        <v>0</v>
      </c>
      <c r="EW491" s="56">
        <f t="shared" si="1369"/>
        <v>0</v>
      </c>
      <c r="EX491" s="56">
        <f t="shared" si="1370"/>
        <v>0</v>
      </c>
      <c r="EY491" s="56">
        <f t="shared" si="1371"/>
        <v>0</v>
      </c>
      <c r="EZ491" s="56">
        <f t="shared" si="1372"/>
        <v>0</v>
      </c>
      <c r="FA491" s="39">
        <f t="shared" si="1373"/>
        <v>0</v>
      </c>
      <c r="FB491" s="39">
        <f t="shared" si="1374"/>
        <v>0</v>
      </c>
      <c r="FC491" s="54">
        <f t="shared" si="1375"/>
        <v>0</v>
      </c>
      <c r="FD491" s="54">
        <f t="shared" si="1376"/>
        <v>0</v>
      </c>
      <c r="FE491" s="39">
        <f t="shared" si="1377"/>
        <v>0</v>
      </c>
      <c r="FF491" s="54">
        <f t="shared" si="1378"/>
        <v>0</v>
      </c>
      <c r="FG491" s="39">
        <f t="shared" si="1379"/>
        <v>0</v>
      </c>
      <c r="FH491" s="39">
        <f t="shared" si="1456"/>
        <v>0</v>
      </c>
      <c r="FI491" s="39">
        <f t="shared" si="1457"/>
        <v>0</v>
      </c>
      <c r="FJ491" s="39">
        <f t="shared" si="1458"/>
        <v>0</v>
      </c>
      <c r="FK491" s="39" t="e">
        <f t="shared" si="1459"/>
        <v>#DIV/0!</v>
      </c>
      <c r="FL491" s="39" t="e">
        <f t="shared" si="1460"/>
        <v>#DIV/0!</v>
      </c>
      <c r="FM491" s="39" t="e">
        <f t="shared" si="1461"/>
        <v>#DIV/0!</v>
      </c>
      <c r="FN491" s="39">
        <f t="shared" si="1462"/>
        <v>1</v>
      </c>
      <c r="FO491" s="39">
        <f t="shared" si="1380"/>
        <v>0</v>
      </c>
      <c r="FP491" s="39">
        <f t="shared" si="1381"/>
        <v>0</v>
      </c>
      <c r="FQ491" s="39">
        <f t="shared" si="1382"/>
        <v>0</v>
      </c>
      <c r="FR491" s="39">
        <f t="shared" si="1463"/>
        <v>0</v>
      </c>
      <c r="FS491" s="39">
        <f t="shared" si="1464"/>
        <v>0</v>
      </c>
      <c r="FU491" s="39" t="e">
        <f t="shared" si="1465"/>
        <v>#DIV/0!</v>
      </c>
      <c r="FV491" s="39" t="e">
        <f t="shared" si="1466"/>
        <v>#DIV/0!</v>
      </c>
      <c r="FW491" s="39" t="e">
        <f t="shared" si="1467"/>
        <v>#DIV/0!</v>
      </c>
      <c r="FY491" s="39" t="e">
        <f t="shared" si="1468"/>
        <v>#DIV/0!</v>
      </c>
      <c r="FZ491" s="39" t="e">
        <f t="shared" si="1469"/>
        <v>#DIV/0!</v>
      </c>
      <c r="GA491" s="39" t="e">
        <f t="shared" si="1470"/>
        <v>#DIV/0!</v>
      </c>
      <c r="GB491" s="39" t="e">
        <f t="shared" si="1471"/>
        <v>#DIV/0!</v>
      </c>
      <c r="GC491" s="39" t="e">
        <f t="shared" si="1472"/>
        <v>#DIV/0!</v>
      </c>
      <c r="GD491" s="39" t="e">
        <f t="shared" si="1473"/>
        <v>#DIV/0!</v>
      </c>
      <c r="GE491" s="39" t="e">
        <f t="shared" si="1474"/>
        <v>#DIV/0!</v>
      </c>
      <c r="GF491" s="39" t="e">
        <f t="shared" si="1475"/>
        <v>#DIV/0!</v>
      </c>
      <c r="GG491" s="39" t="e">
        <f t="shared" si="1476"/>
        <v>#DIV/0!</v>
      </c>
      <c r="GH491" s="39" t="e">
        <f t="shared" si="1477"/>
        <v>#DIV/0!</v>
      </c>
      <c r="GI491" s="39"/>
      <c r="GJ491" s="39" t="e">
        <f t="shared" si="1478"/>
        <v>#DIV/0!</v>
      </c>
      <c r="GK491" s="39" t="e">
        <f t="shared" si="1479"/>
        <v>#DIV/0!</v>
      </c>
      <c r="GL491" s="39" t="e">
        <f t="shared" si="1480"/>
        <v>#DIV/0!</v>
      </c>
      <c r="GM491" s="39" t="e">
        <f t="shared" si="1481"/>
        <v>#DIV/0!</v>
      </c>
      <c r="GN491" s="39" t="e">
        <f t="shared" si="1482"/>
        <v>#DIV/0!</v>
      </c>
      <c r="GO491" s="57"/>
      <c r="GP491" s="57" t="e">
        <f t="shared" si="1483"/>
        <v>#DIV/0!</v>
      </c>
      <c r="GQ491" s="59" t="e">
        <f t="shared" si="1484"/>
        <v>#DIV/0!</v>
      </c>
      <c r="GR491" s="41" t="e">
        <f t="shared" si="1485"/>
        <v>#DIV/0!</v>
      </c>
      <c r="GS491" s="57" t="e">
        <f t="shared" si="1486"/>
        <v>#DIV/0!</v>
      </c>
      <c r="GT491" s="57" t="e">
        <f t="shared" si="1487"/>
        <v>#DIV/0!</v>
      </c>
      <c r="GU491" s="57" t="e">
        <f t="shared" si="1488"/>
        <v>#DIV/0!</v>
      </c>
      <c r="GV491" s="57"/>
      <c r="GW491" s="42" t="e">
        <f t="shared" si="1489"/>
        <v>#DIV/0!</v>
      </c>
      <c r="GX491" s="42" t="e">
        <f t="shared" si="1490"/>
        <v>#DIV/0!</v>
      </c>
      <c r="GY491" s="42" t="e">
        <f t="shared" si="1491"/>
        <v>#DIV/0!</v>
      </c>
      <c r="GZ491" s="57"/>
      <c r="HA491" s="2" t="e">
        <f t="shared" si="1492"/>
        <v>#DIV/0!</v>
      </c>
      <c r="HB491" s="2" t="e">
        <f t="shared" si="1493"/>
        <v>#DIV/0!</v>
      </c>
      <c r="HC491" s="2" t="e">
        <f t="shared" si="1494"/>
        <v>#DIV/0!</v>
      </c>
      <c r="HD491" s="2" t="e">
        <f t="shared" si="1495"/>
        <v>#DIV/0!</v>
      </c>
      <c r="HE491" s="2" t="e">
        <f t="shared" si="1496"/>
        <v>#DIV/0!</v>
      </c>
      <c r="HF491" s="2" t="e">
        <f t="shared" si="1497"/>
        <v>#DIV/0!</v>
      </c>
      <c r="HG491" s="2" t="e">
        <f t="shared" si="1498"/>
        <v>#DIV/0!</v>
      </c>
      <c r="HH491" s="2" t="e">
        <f t="shared" si="1499"/>
        <v>#DIV/0!</v>
      </c>
      <c r="HI491" s="2" t="e">
        <f t="shared" si="1500"/>
        <v>#DIV/0!</v>
      </c>
      <c r="HJ491" s="11" t="e">
        <f t="shared" si="1501"/>
        <v>#DIV/0!</v>
      </c>
      <c r="HK491" s="60" t="e">
        <f t="shared" si="1502"/>
        <v>#DIV/0!</v>
      </c>
      <c r="HL491" s="57"/>
      <c r="HM491" s="57" t="e">
        <f t="shared" si="1503"/>
        <v>#DIV/0!</v>
      </c>
      <c r="HN491" s="57" t="e">
        <f t="shared" si="1504"/>
        <v>#DIV/0!</v>
      </c>
      <c r="HO491" s="57" t="e">
        <f t="shared" si="1505"/>
        <v>#DIV/0!</v>
      </c>
      <c r="HP491" s="57" t="e">
        <f t="shared" si="1506"/>
        <v>#DIV/0!</v>
      </c>
      <c r="HQ491" s="57" t="e">
        <f t="shared" si="1507"/>
        <v>#DIV/0!</v>
      </c>
      <c r="HR491" s="57"/>
      <c r="HS491" s="57" t="e">
        <f t="shared" si="1508"/>
        <v>#DIV/0!</v>
      </c>
      <c r="HT491" s="57" t="e">
        <f t="shared" si="1509"/>
        <v>#DIV/0!</v>
      </c>
      <c r="HU491" s="57" t="e">
        <f t="shared" si="1510"/>
        <v>#DIV/0!</v>
      </c>
      <c r="HV491" s="57" t="e">
        <f t="shared" si="1511"/>
        <v>#DIV/0!</v>
      </c>
      <c r="HW491" s="57" t="e">
        <f t="shared" si="1512"/>
        <v>#DIV/0!</v>
      </c>
      <c r="HX491" s="57"/>
      <c r="HY491" s="57" t="e">
        <f t="shared" si="1513"/>
        <v>#DIV/0!</v>
      </c>
      <c r="HZ491" s="57" t="e">
        <f t="shared" si="1514"/>
        <v>#DIV/0!</v>
      </c>
      <c r="IA491" s="57"/>
      <c r="IB491" s="61">
        <f t="shared" si="1515"/>
        <v>0</v>
      </c>
      <c r="IC491" s="57" t="str">
        <f t="shared" si="1516"/>
        <v/>
      </c>
      <c r="ID491" s="42"/>
      <c r="IE491" s="2" t="str">
        <f t="shared" si="1517"/>
        <v/>
      </c>
      <c r="IF491" s="60" t="e">
        <f t="shared" si="1518"/>
        <v>#DIV/0!</v>
      </c>
      <c r="IG491" s="60" t="str">
        <f t="shared" si="1519"/>
        <v/>
      </c>
      <c r="IH491" s="60" t="str">
        <f t="shared" si="1520"/>
        <v>zinco-</v>
      </c>
      <c r="II491" s="60" t="str">
        <f t="shared" si="1521"/>
        <v>mangano-</v>
      </c>
      <c r="IJ491" s="60" t="e">
        <f t="shared" si="1522"/>
        <v>#DIV/0!</v>
      </c>
      <c r="IK491" s="60" t="e">
        <f t="shared" si="1523"/>
        <v>#DIV/0!</v>
      </c>
      <c r="IL491" s="60" t="e">
        <f t="shared" si="1524"/>
        <v>#DIV/0!</v>
      </c>
      <c r="IM491" s="60" t="e">
        <f t="shared" si="1525"/>
        <v>#DIV/0!</v>
      </c>
      <c r="IN491" s="60" t="str">
        <f t="shared" si="1526"/>
        <v/>
      </c>
      <c r="IO491" s="60" t="str">
        <f t="shared" si="1527"/>
        <v/>
      </c>
      <c r="IP491" s="57"/>
      <c r="IQ491" s="57" t="str">
        <f t="shared" si="1528"/>
        <v>ERROR!!</v>
      </c>
    </row>
    <row r="492" spans="24:251">
      <c r="X492" s="29">
        <f t="shared" si="1384"/>
        <v>0</v>
      </c>
      <c r="Y492" s="29">
        <f t="shared" si="1385"/>
        <v>0</v>
      </c>
      <c r="Z492" s="29" t="e">
        <f t="shared" si="1386"/>
        <v>#DIV/0!</v>
      </c>
      <c r="AA492" s="29" t="e">
        <f t="shared" si="1387"/>
        <v>#DIV/0!</v>
      </c>
      <c r="AB492" s="29" t="e">
        <f t="shared" si="1388"/>
        <v>#DIV/0!</v>
      </c>
      <c r="AC492" s="29" t="e">
        <f t="shared" si="1389"/>
        <v>#DIV/0!</v>
      </c>
      <c r="AF492" s="23">
        <v>60.084299999999999</v>
      </c>
      <c r="AG492" s="23">
        <v>79.878799999999998</v>
      </c>
      <c r="AH492" s="23">
        <v>101.96120000000001</v>
      </c>
      <c r="AI492" s="23">
        <v>151.99039999999999</v>
      </c>
      <c r="AJ492" s="23">
        <v>159.69</v>
      </c>
      <c r="AK492" s="23">
        <v>71.846400000000003</v>
      </c>
      <c r="AL492" s="23">
        <v>70.9375</v>
      </c>
      <c r="AM492" s="23">
        <v>40.304400000000001</v>
      </c>
      <c r="AN492" s="23">
        <v>56.077399999999997</v>
      </c>
      <c r="AO492" s="23">
        <v>61.978999999999999</v>
      </c>
      <c r="AP492" s="23">
        <v>94.195999999999998</v>
      </c>
      <c r="AQ492" s="23">
        <v>18.998000000000001</v>
      </c>
      <c r="AR492" s="23">
        <v>35.450000000000003</v>
      </c>
      <c r="AS492" s="23">
        <v>29.88</v>
      </c>
      <c r="AT492" s="23">
        <v>74.691999999999993</v>
      </c>
      <c r="AU492" s="23">
        <v>81.39</v>
      </c>
      <c r="AX492" s="54">
        <f t="shared" si="1390"/>
        <v>0</v>
      </c>
      <c r="AY492" s="54">
        <f t="shared" si="1391"/>
        <v>0</v>
      </c>
      <c r="AZ492" s="54">
        <f t="shared" si="1392"/>
        <v>0</v>
      </c>
      <c r="BA492" s="54">
        <f t="shared" si="1393"/>
        <v>0</v>
      </c>
      <c r="BB492" s="54">
        <f t="shared" si="1394"/>
        <v>0</v>
      </c>
      <c r="BC492" s="54">
        <f t="shared" si="1395"/>
        <v>0</v>
      </c>
      <c r="BD492" s="54">
        <f t="shared" si="1396"/>
        <v>0</v>
      </c>
      <c r="BE492" s="54">
        <f t="shared" si="1397"/>
        <v>0</v>
      </c>
      <c r="BF492" s="54">
        <f t="shared" si="1398"/>
        <v>0</v>
      </c>
      <c r="BG492" s="54">
        <f t="shared" si="1399"/>
        <v>0</v>
      </c>
      <c r="BH492" s="54">
        <f t="shared" si="1400"/>
        <v>0</v>
      </c>
      <c r="BI492" s="54">
        <f t="shared" si="1401"/>
        <v>0</v>
      </c>
      <c r="BJ492" s="54">
        <f t="shared" si="1402"/>
        <v>0</v>
      </c>
      <c r="BK492" s="54">
        <f t="shared" si="1403"/>
        <v>0</v>
      </c>
      <c r="BL492" s="54">
        <f t="shared" si="1404"/>
        <v>0</v>
      </c>
      <c r="BM492" s="42"/>
      <c r="BO492" s="54">
        <f>'Norm-coeff'!$C$2+$AX492*'Norm-coeff'!$D$2+$AY492*'Norm-coeff'!$E$2+$AZ492*'Norm-coeff'!$F$2+$BA492*'Norm-coeff'!$G$2+$BB492*'Norm-coeff'!$H$2+$BC492*'Norm-coeff'!$I$2+$BD492*'Norm-coeff'!$J$2+$BE492*'Norm-coeff'!$K$2+$BF492*'Norm-coeff'!$L$2+$BG492*'Norm-coeff'!$M$2+$BH492*'Norm-coeff'!$N$2+$BI492*'Norm-coeff'!$O$2</f>
        <v>5.4045421474420303</v>
      </c>
      <c r="BP492" s="54">
        <f>'Norm-coeff'!$C$3+$AX492*'Norm-coeff'!$D$3+$AY492*'Norm-coeff'!$E$3+$AZ492*'Norm-coeff'!$F$3+$BA492*'Norm-coeff'!$G$3+$BB492*'Norm-coeff'!$H$3+$BC492*'Norm-coeff'!$I$3+$BD492*'Norm-coeff'!$J$3+$BE492*'Norm-coeff'!$K$3+$BF492*'Norm-coeff'!$L$3+$BG492*'Norm-coeff'!$M$3+$BH492*'Norm-coeff'!$N$3+$BI492*'Norm-coeff'!$O$3</f>
        <v>3.15319116612705</v>
      </c>
      <c r="BQ492" s="54">
        <f>'Norm-coeff'!$C$4+$AX492*'Norm-coeff'!$D$4+$AY492*'Norm-coeff'!$E$4+$AZ492*'Norm-coeff'!$F$4+$BA492*'Norm-coeff'!$G$4+$BB492*'Norm-coeff'!$H$4+$BC492*'Norm-coeff'!$I$4+$BD492*'Norm-coeff'!$J$4+$BE492*'Norm-coeff'!$K$4+$BF492*'Norm-coeff'!$L$4+$BG492*'Norm-coeff'!$M$4+$BH492*'Norm-coeff'!$N$4+$BI492*'Norm-coeff'!$O$4</f>
        <v>1.42115649462768</v>
      </c>
      <c r="BR492" s="54">
        <f>'Norm-coeff'!$C$5+$AX492*'Norm-coeff'!$D$5+$AY492*'Norm-coeff'!$E$5+$AZ492*'Norm-coeff'!$F$5+$BA492*'Norm-coeff'!$G$5+$BB492*'Norm-coeff'!$H$5+$BC492*'Norm-coeff'!$I$5+$BD492*'Norm-coeff'!$J$5+$BE492*'Norm-coeff'!$K$5+$BF492*'Norm-coeff'!$L$5+$BG492*'Norm-coeff'!$M$5+$BH492*'Norm-coeff'!$N$5+$BI492*'Norm-coeff'!$O$5</f>
        <v>1.0553329241296201</v>
      </c>
      <c r="BS492" s="54">
        <f>'Norm-coeff'!$C$6+$AX492*'Norm-coeff'!$D$6+$AY492*'Norm-coeff'!$E$6+$AZ492*'Norm-coeff'!$F$6+$BA492*'Norm-coeff'!$G$6+$BB492*'Norm-coeff'!$H$6+$BC492*'Norm-coeff'!$I$6+$BD492*'Norm-coeff'!$J$6+$BE492*'Norm-coeff'!$K$6+$BF492*'Norm-coeff'!$L$6+$BG492*'Norm-coeff'!$M$6+$BH492*'Norm-coeff'!$N$6+$BI492*'Norm-coeff'!$O$6</f>
        <v>-1.48700885495103E-2</v>
      </c>
      <c r="BT492" s="54">
        <f>'Norm-coeff'!$C$7+$AX492*'Norm-coeff'!$D$7+$AY492*'Norm-coeff'!$E$7+$AZ492*'Norm-coeff'!$F$7+$BA492*'Norm-coeff'!$G$7+$BB492*'Norm-coeff'!$H$7+$BC492*'Norm-coeff'!$I$7+$BD492*'Norm-coeff'!$J$7+$BE492*'Norm-coeff'!$K$7+$BF492*'Norm-coeff'!$L$7+$BG492*'Norm-coeff'!$M$7+$BH492*'Norm-coeff'!$N$7+$BI492*'Norm-coeff'!$O$7</f>
        <v>2.0907583608832998</v>
      </c>
      <c r="BU492" s="54">
        <f>'Norm-coeff'!$C$8+$AX492*'Norm-coeff'!$D$8+$AY492*'Norm-coeff'!$E$8+$AZ492*'Norm-coeff'!$F$8+$BA492*'Norm-coeff'!$G$8+$BB492*'Norm-coeff'!$H$8+$BC492*'Norm-coeff'!$I$8+$BD492*'Norm-coeff'!$J$8+$BE492*'Norm-coeff'!$K$8+$BF492*'Norm-coeff'!$L$8+$BG492*'Norm-coeff'!$M$8+$BH492*'Norm-coeff'!$N$8+$BI492*'Norm-coeff'!$O$8</f>
        <v>0.65894159836244504</v>
      </c>
      <c r="BV492" s="54">
        <f>'Norm-coeff'!$C$9+$AX492*'Norm-coeff'!$D$9+$AY492*'Norm-coeff'!$E$9+$AZ492*'Norm-coeff'!$F$9+$BA492*'Norm-coeff'!$G$9+$BB492*'Norm-coeff'!$H$9+$BC492*'Norm-coeff'!$I$9+$BD492*'Norm-coeff'!$J$9+$BE492*'Norm-coeff'!$K$9+$BF492*'Norm-coeff'!$L$9+$BG492*'Norm-coeff'!$M$9+$BH492*'Norm-coeff'!$N$9+$BI492*'Norm-coeff'!$O$9</f>
        <v>1.48961085014701</v>
      </c>
      <c r="BW492" s="54">
        <f>'Norm-coeff'!$C$10+$AX492*'Norm-coeff'!$D$10+$AY492*'Norm-coeff'!$E$10+$AZ492*'Norm-coeff'!$F$10+$BA492*'Norm-coeff'!$G$10+$BB492*'Norm-coeff'!$H$10+$BC492*'Norm-coeff'!$I$10+$BD492*'Norm-coeff'!$J$10+$BE492*'Norm-coeff'!$K$10+$BF492*'Norm-coeff'!$L$10+$BG492*'Norm-coeff'!$M$10+$BH492*'Norm-coeff'!$N$10+$BI492*'Norm-coeff'!$O$10</f>
        <v>1.42058735749591</v>
      </c>
      <c r="BX492" s="54">
        <f>'Norm-coeff'!$C$11+$AX492*'Norm-coeff'!$D$11+$AY492*'Norm-coeff'!$E$11+$AZ492*'Norm-coeff'!$F$11+$BA492*'Norm-coeff'!$G$11+$BB492*'Norm-coeff'!$H$11+$BC492*'Norm-coeff'!$I$11+$BD492*'Norm-coeff'!$J$11+$BE492*'Norm-coeff'!$K$11+$BF492*'Norm-coeff'!$L$11+$BG492*'Norm-coeff'!$M$11+$BH492*'Norm-coeff'!$N$11+$BI492*'Norm-coeff'!$O$11</f>
        <v>0.221233014421479</v>
      </c>
      <c r="BY492" s="54">
        <f>'Norm-coeff'!$C$12+$AX492*'Norm-coeff'!$D$12+$AY492*'Norm-coeff'!$E$12+$AZ492*'Norm-coeff'!$F$12+$BA492*'Norm-coeff'!$G$12+$BB492*'Norm-coeff'!$H$12+$BC492*'Norm-coeff'!$I$12+$BD492*'Norm-coeff'!$J$12+$BE492*'Norm-coeff'!$K$12+$BF492*'Norm-coeff'!$L$12+$BG492*'Norm-coeff'!$M$12+$BH492*'Norm-coeff'!$N$12+$BI492*'Norm-coeff'!$O$12</f>
        <v>0.283527502056037</v>
      </c>
      <c r="BZ492" s="54">
        <f>'Norm-coeff'!$C$13+$AX492*'Norm-coeff'!$D$13+$AY492*'Norm-coeff'!$E$13+$AZ492*'Norm-coeff'!$F$13+$BA492*'Norm-coeff'!$G$13+$BB492*'Norm-coeff'!$H$13+$BC492*'Norm-coeff'!$I$13+$BD492*'Norm-coeff'!$J$13+$BE492*'Norm-coeff'!$K$13+$BF492*'Norm-coeff'!$L$13+$BG492*'Norm-coeff'!$M$13+$BH492*'Norm-coeff'!$N$13+$BI492*'Norm-coeff'!$O$13</f>
        <v>-4.1864930554451202E-2</v>
      </c>
      <c r="CA492" s="54">
        <f>'Norm-coeff'!$C$14+$AX492*'Norm-coeff'!$D$14+$AY492*'Norm-coeff'!$E$14+$AZ492*'Norm-coeff'!$F$14+$BA492*'Norm-coeff'!$G$14+$BB492*'Norm-coeff'!$H$14+$BC492*'Norm-coeff'!$I$14+$BD492*'Norm-coeff'!$J$14+$BE492*'Norm-coeff'!$K$14+$BF492*'Norm-coeff'!$L$14+$BG492*'Norm-coeff'!$M$14+$BH492*'Norm-coeff'!$N$14+$BI492*'Norm-coeff'!$O$14</f>
        <v>4.2526983164477103</v>
      </c>
      <c r="CC492" s="54">
        <f t="shared" si="1529"/>
        <v>0</v>
      </c>
      <c r="CG492" s="54">
        <f t="shared" si="1405"/>
        <v>0</v>
      </c>
      <c r="CH492" s="54">
        <f t="shared" si="1383"/>
        <v>0</v>
      </c>
      <c r="CI492" s="54">
        <f t="shared" si="1406"/>
        <v>0</v>
      </c>
      <c r="CJ492" s="56">
        <f t="shared" si="1407"/>
        <v>0</v>
      </c>
      <c r="CK492" s="54">
        <f t="shared" si="1408"/>
        <v>0</v>
      </c>
      <c r="CL492" s="54">
        <f t="shared" si="1409"/>
        <v>0</v>
      </c>
      <c r="CM492" s="54">
        <f t="shared" si="1410"/>
        <v>0</v>
      </c>
      <c r="CN492" s="54">
        <f t="shared" si="1411"/>
        <v>0</v>
      </c>
      <c r="CO492" s="54">
        <f t="shared" si="1412"/>
        <v>0</v>
      </c>
      <c r="CP492" s="54">
        <f t="shared" si="1413"/>
        <v>0</v>
      </c>
      <c r="CQ492" s="54">
        <f t="shared" si="1414"/>
        <v>0</v>
      </c>
      <c r="CR492" s="54">
        <f t="shared" si="1415"/>
        <v>0</v>
      </c>
      <c r="CS492" s="54">
        <f t="shared" si="1416"/>
        <v>0</v>
      </c>
      <c r="CU492" s="54">
        <f t="shared" si="1417"/>
        <v>0</v>
      </c>
      <c r="CV492" s="54">
        <f t="shared" si="1418"/>
        <v>0</v>
      </c>
      <c r="CW492" s="54">
        <f t="shared" si="1419"/>
        <v>0</v>
      </c>
      <c r="CX492" s="54">
        <f t="shared" si="1420"/>
        <v>0</v>
      </c>
      <c r="CZ492" s="54">
        <f t="shared" si="1421"/>
        <v>0</v>
      </c>
      <c r="DA492" s="54">
        <f t="shared" si="1422"/>
        <v>0</v>
      </c>
      <c r="DB492" s="54">
        <f t="shared" si="1423"/>
        <v>0</v>
      </c>
      <c r="DC492" s="54">
        <f t="shared" si="1424"/>
        <v>0</v>
      </c>
      <c r="DD492" s="54">
        <f t="shared" si="1425"/>
        <v>0</v>
      </c>
      <c r="DE492" s="54">
        <f t="shared" si="1426"/>
        <v>0</v>
      </c>
      <c r="DF492" s="54">
        <f t="shared" si="1427"/>
        <v>0</v>
      </c>
      <c r="DG492" s="54">
        <f t="shared" si="1428"/>
        <v>2</v>
      </c>
      <c r="DH492" s="71">
        <f t="shared" si="1429"/>
        <v>0</v>
      </c>
      <c r="DI492" s="71">
        <f t="shared" si="1430"/>
        <v>0</v>
      </c>
      <c r="DJ492" s="54">
        <f t="shared" si="1431"/>
        <v>0</v>
      </c>
      <c r="DK492" s="54">
        <f t="shared" si="1432"/>
        <v>2</v>
      </c>
      <c r="DL492" s="4">
        <f t="shared" si="1357"/>
        <v>0</v>
      </c>
      <c r="DM492" s="3">
        <f t="shared" si="1433"/>
        <v>0</v>
      </c>
      <c r="DN492" s="3">
        <f t="shared" si="1434"/>
        <v>0</v>
      </c>
      <c r="DO492" s="4" t="e">
        <f t="shared" si="1435"/>
        <v>#DIV/0!</v>
      </c>
      <c r="DP492" s="57"/>
      <c r="DQ492" s="57"/>
      <c r="DR492" s="56">
        <f t="shared" si="1358"/>
        <v>2</v>
      </c>
      <c r="DS492" s="56">
        <f t="shared" si="1359"/>
        <v>0</v>
      </c>
      <c r="DT492" s="38">
        <f t="shared" si="1360"/>
        <v>0</v>
      </c>
      <c r="DU492" s="38">
        <f t="shared" si="1436"/>
        <v>2</v>
      </c>
      <c r="DV492" s="38">
        <f t="shared" si="1361"/>
        <v>0</v>
      </c>
      <c r="DW492" s="39">
        <f t="shared" si="1362"/>
        <v>0</v>
      </c>
      <c r="DX492" s="39">
        <f t="shared" si="1363"/>
        <v>0</v>
      </c>
      <c r="DY492" s="39">
        <f t="shared" si="1364"/>
        <v>0</v>
      </c>
      <c r="DZ492" s="39">
        <f t="shared" si="1365"/>
        <v>0</v>
      </c>
      <c r="EA492" s="39">
        <f t="shared" si="1366"/>
        <v>0</v>
      </c>
      <c r="EB492" s="37" t="e">
        <f t="shared" si="1437"/>
        <v>#DIV/0!</v>
      </c>
      <c r="EC492" s="37" t="e">
        <f t="shared" si="1438"/>
        <v>#DIV/0!</v>
      </c>
      <c r="ED492" s="37" t="e">
        <f t="shared" si="1439"/>
        <v>#DIV/0!</v>
      </c>
      <c r="EE492" s="37" t="e">
        <f t="shared" si="1440"/>
        <v>#DIV/0!</v>
      </c>
      <c r="EF492" s="39" t="e">
        <f t="shared" si="1441"/>
        <v>#DIV/0!</v>
      </c>
      <c r="EG492" s="37" t="e">
        <f t="shared" si="1442"/>
        <v>#DIV/0!</v>
      </c>
      <c r="EH492" s="37" t="e">
        <f t="shared" si="1443"/>
        <v>#DIV/0!</v>
      </c>
      <c r="EI492" s="11" t="b">
        <f t="shared" si="1444"/>
        <v>1</v>
      </c>
      <c r="EJ492" s="11" t="b">
        <f t="shared" si="1445"/>
        <v>0</v>
      </c>
      <c r="EK492" s="39" t="e">
        <f t="shared" si="1446"/>
        <v>#DIV/0!</v>
      </c>
      <c r="EL492" s="39" t="e">
        <f t="shared" si="1447"/>
        <v>#DIV/0!</v>
      </c>
      <c r="EM492" s="39" t="e">
        <f t="shared" si="1448"/>
        <v>#DIV/0!</v>
      </c>
      <c r="EN492" s="39" t="e">
        <f t="shared" si="1449"/>
        <v>#DIV/0!</v>
      </c>
      <c r="EO492" s="39" t="e">
        <f t="shared" si="1450"/>
        <v>#DIV/0!</v>
      </c>
      <c r="EP492" s="39" t="e">
        <f t="shared" si="1451"/>
        <v>#DIV/0!</v>
      </c>
      <c r="EQ492" s="39" t="e">
        <f t="shared" si="1452"/>
        <v>#DIV/0!</v>
      </c>
      <c r="ER492" s="39" t="e">
        <f t="shared" si="1453"/>
        <v>#DIV/0!</v>
      </c>
      <c r="ES492" s="58" t="str">
        <f t="shared" si="1454"/>
        <v>(OH,F,Cl)-dominate amphibole</v>
      </c>
      <c r="ET492" s="58" t="e">
        <f t="shared" si="1455"/>
        <v>#N/A</v>
      </c>
      <c r="EU492" s="56">
        <f t="shared" si="1367"/>
        <v>0</v>
      </c>
      <c r="EV492" s="56">
        <f t="shared" si="1368"/>
        <v>0</v>
      </c>
      <c r="EW492" s="56">
        <f t="shared" si="1369"/>
        <v>0</v>
      </c>
      <c r="EX492" s="56">
        <f t="shared" si="1370"/>
        <v>0</v>
      </c>
      <c r="EY492" s="56">
        <f t="shared" si="1371"/>
        <v>0</v>
      </c>
      <c r="EZ492" s="56">
        <f t="shared" si="1372"/>
        <v>0</v>
      </c>
      <c r="FA492" s="39">
        <f t="shared" si="1373"/>
        <v>0</v>
      </c>
      <c r="FB492" s="39">
        <f t="shared" si="1374"/>
        <v>0</v>
      </c>
      <c r="FC492" s="54">
        <f t="shared" si="1375"/>
        <v>0</v>
      </c>
      <c r="FD492" s="54">
        <f t="shared" si="1376"/>
        <v>0</v>
      </c>
      <c r="FE492" s="39">
        <f t="shared" si="1377"/>
        <v>0</v>
      </c>
      <c r="FF492" s="54">
        <f t="shared" si="1378"/>
        <v>0</v>
      </c>
      <c r="FG492" s="39">
        <f t="shared" si="1379"/>
        <v>0</v>
      </c>
      <c r="FH492" s="39">
        <f t="shared" si="1456"/>
        <v>0</v>
      </c>
      <c r="FI492" s="39">
        <f t="shared" si="1457"/>
        <v>0</v>
      </c>
      <c r="FJ492" s="39">
        <f t="shared" si="1458"/>
        <v>0</v>
      </c>
      <c r="FK492" s="39" t="e">
        <f t="shared" si="1459"/>
        <v>#DIV/0!</v>
      </c>
      <c r="FL492" s="39" t="e">
        <f t="shared" si="1460"/>
        <v>#DIV/0!</v>
      </c>
      <c r="FM492" s="39" t="e">
        <f t="shared" si="1461"/>
        <v>#DIV/0!</v>
      </c>
      <c r="FN492" s="39">
        <f t="shared" si="1462"/>
        <v>1</v>
      </c>
      <c r="FO492" s="39">
        <f t="shared" si="1380"/>
        <v>0</v>
      </c>
      <c r="FP492" s="39">
        <f t="shared" si="1381"/>
        <v>0</v>
      </c>
      <c r="FQ492" s="39">
        <f t="shared" si="1382"/>
        <v>0</v>
      </c>
      <c r="FR492" s="39">
        <f t="shared" si="1463"/>
        <v>0</v>
      </c>
      <c r="FS492" s="39">
        <f t="shared" si="1464"/>
        <v>0</v>
      </c>
      <c r="FU492" s="39" t="e">
        <f t="shared" si="1465"/>
        <v>#DIV/0!</v>
      </c>
      <c r="FV492" s="39" t="e">
        <f t="shared" si="1466"/>
        <v>#DIV/0!</v>
      </c>
      <c r="FW492" s="39" t="e">
        <f t="shared" si="1467"/>
        <v>#DIV/0!</v>
      </c>
      <c r="FY492" s="39" t="e">
        <f t="shared" si="1468"/>
        <v>#DIV/0!</v>
      </c>
      <c r="FZ492" s="39" t="e">
        <f t="shared" si="1469"/>
        <v>#DIV/0!</v>
      </c>
      <c r="GA492" s="39" t="e">
        <f t="shared" si="1470"/>
        <v>#DIV/0!</v>
      </c>
      <c r="GB492" s="39" t="e">
        <f t="shared" si="1471"/>
        <v>#DIV/0!</v>
      </c>
      <c r="GC492" s="39" t="e">
        <f t="shared" si="1472"/>
        <v>#DIV/0!</v>
      </c>
      <c r="GD492" s="39" t="e">
        <f t="shared" si="1473"/>
        <v>#DIV/0!</v>
      </c>
      <c r="GE492" s="39" t="e">
        <f t="shared" si="1474"/>
        <v>#DIV/0!</v>
      </c>
      <c r="GF492" s="39" t="e">
        <f t="shared" si="1475"/>
        <v>#DIV/0!</v>
      </c>
      <c r="GG492" s="39" t="e">
        <f t="shared" si="1476"/>
        <v>#DIV/0!</v>
      </c>
      <c r="GH492" s="39" t="e">
        <f t="shared" si="1477"/>
        <v>#DIV/0!</v>
      </c>
      <c r="GI492" s="39"/>
      <c r="GJ492" s="39" t="e">
        <f t="shared" si="1478"/>
        <v>#DIV/0!</v>
      </c>
      <c r="GK492" s="39" t="e">
        <f t="shared" si="1479"/>
        <v>#DIV/0!</v>
      </c>
      <c r="GL492" s="39" t="e">
        <f t="shared" si="1480"/>
        <v>#DIV/0!</v>
      </c>
      <c r="GM492" s="39" t="e">
        <f t="shared" si="1481"/>
        <v>#DIV/0!</v>
      </c>
      <c r="GN492" s="39" t="e">
        <f t="shared" si="1482"/>
        <v>#DIV/0!</v>
      </c>
      <c r="GO492" s="57"/>
      <c r="GP492" s="57" t="e">
        <f t="shared" si="1483"/>
        <v>#DIV/0!</v>
      </c>
      <c r="GQ492" s="59" t="e">
        <f t="shared" si="1484"/>
        <v>#DIV/0!</v>
      </c>
      <c r="GR492" s="41" t="e">
        <f t="shared" si="1485"/>
        <v>#DIV/0!</v>
      </c>
      <c r="GS492" s="57" t="e">
        <f t="shared" si="1486"/>
        <v>#DIV/0!</v>
      </c>
      <c r="GT492" s="57" t="e">
        <f t="shared" si="1487"/>
        <v>#DIV/0!</v>
      </c>
      <c r="GU492" s="57" t="e">
        <f t="shared" si="1488"/>
        <v>#DIV/0!</v>
      </c>
      <c r="GV492" s="57"/>
      <c r="GW492" s="42" t="e">
        <f t="shared" si="1489"/>
        <v>#DIV/0!</v>
      </c>
      <c r="GX492" s="42" t="e">
        <f t="shared" si="1490"/>
        <v>#DIV/0!</v>
      </c>
      <c r="GY492" s="42" t="e">
        <f t="shared" si="1491"/>
        <v>#DIV/0!</v>
      </c>
      <c r="GZ492" s="57"/>
      <c r="HA492" s="2" t="e">
        <f t="shared" si="1492"/>
        <v>#DIV/0!</v>
      </c>
      <c r="HB492" s="2" t="e">
        <f t="shared" si="1493"/>
        <v>#DIV/0!</v>
      </c>
      <c r="HC492" s="2" t="e">
        <f t="shared" si="1494"/>
        <v>#DIV/0!</v>
      </c>
      <c r="HD492" s="2" t="e">
        <f t="shared" si="1495"/>
        <v>#DIV/0!</v>
      </c>
      <c r="HE492" s="2" t="e">
        <f t="shared" si="1496"/>
        <v>#DIV/0!</v>
      </c>
      <c r="HF492" s="2" t="e">
        <f t="shared" si="1497"/>
        <v>#DIV/0!</v>
      </c>
      <c r="HG492" s="2" t="e">
        <f t="shared" si="1498"/>
        <v>#DIV/0!</v>
      </c>
      <c r="HH492" s="2" t="e">
        <f t="shared" si="1499"/>
        <v>#DIV/0!</v>
      </c>
      <c r="HI492" s="2" t="e">
        <f t="shared" si="1500"/>
        <v>#DIV/0!</v>
      </c>
      <c r="HJ492" s="11" t="e">
        <f t="shared" si="1501"/>
        <v>#DIV/0!</v>
      </c>
      <c r="HK492" s="60" t="e">
        <f t="shared" si="1502"/>
        <v>#DIV/0!</v>
      </c>
      <c r="HL492" s="57"/>
      <c r="HM492" s="57" t="e">
        <f t="shared" si="1503"/>
        <v>#DIV/0!</v>
      </c>
      <c r="HN492" s="57" t="e">
        <f t="shared" si="1504"/>
        <v>#DIV/0!</v>
      </c>
      <c r="HO492" s="57" t="e">
        <f t="shared" si="1505"/>
        <v>#DIV/0!</v>
      </c>
      <c r="HP492" s="57" t="e">
        <f t="shared" si="1506"/>
        <v>#DIV/0!</v>
      </c>
      <c r="HQ492" s="57" t="e">
        <f t="shared" si="1507"/>
        <v>#DIV/0!</v>
      </c>
      <c r="HR492" s="57"/>
      <c r="HS492" s="57" t="e">
        <f t="shared" si="1508"/>
        <v>#DIV/0!</v>
      </c>
      <c r="HT492" s="57" t="e">
        <f t="shared" si="1509"/>
        <v>#DIV/0!</v>
      </c>
      <c r="HU492" s="57" t="e">
        <f t="shared" si="1510"/>
        <v>#DIV/0!</v>
      </c>
      <c r="HV492" s="57" t="e">
        <f t="shared" si="1511"/>
        <v>#DIV/0!</v>
      </c>
      <c r="HW492" s="57" t="e">
        <f t="shared" si="1512"/>
        <v>#DIV/0!</v>
      </c>
      <c r="HX492" s="57"/>
      <c r="HY492" s="57" t="e">
        <f t="shared" si="1513"/>
        <v>#DIV/0!</v>
      </c>
      <c r="HZ492" s="57" t="e">
        <f t="shared" si="1514"/>
        <v>#DIV/0!</v>
      </c>
      <c r="IA492" s="57"/>
      <c r="IB492" s="61">
        <f t="shared" si="1515"/>
        <v>0</v>
      </c>
      <c r="IC492" s="57" t="str">
        <f t="shared" si="1516"/>
        <v/>
      </c>
      <c r="ID492" s="42"/>
      <c r="IE492" s="2" t="str">
        <f t="shared" si="1517"/>
        <v/>
      </c>
      <c r="IF492" s="60" t="e">
        <f t="shared" si="1518"/>
        <v>#DIV/0!</v>
      </c>
      <c r="IG492" s="60" t="str">
        <f t="shared" si="1519"/>
        <v/>
      </c>
      <c r="IH492" s="60" t="str">
        <f t="shared" si="1520"/>
        <v>zinco-</v>
      </c>
      <c r="II492" s="60" t="str">
        <f t="shared" si="1521"/>
        <v>mangano-</v>
      </c>
      <c r="IJ492" s="60" t="e">
        <f t="shared" si="1522"/>
        <v>#DIV/0!</v>
      </c>
      <c r="IK492" s="60" t="e">
        <f t="shared" si="1523"/>
        <v>#DIV/0!</v>
      </c>
      <c r="IL492" s="60" t="e">
        <f t="shared" si="1524"/>
        <v>#DIV/0!</v>
      </c>
      <c r="IM492" s="60" t="e">
        <f t="shared" si="1525"/>
        <v>#DIV/0!</v>
      </c>
      <c r="IN492" s="60" t="str">
        <f t="shared" si="1526"/>
        <v/>
      </c>
      <c r="IO492" s="60" t="str">
        <f t="shared" si="1527"/>
        <v/>
      </c>
      <c r="IP492" s="57"/>
      <c r="IQ492" s="57" t="str">
        <f t="shared" si="1528"/>
        <v>ERROR!!</v>
      </c>
    </row>
    <row r="493" spans="24:251">
      <c r="X493" s="29">
        <f t="shared" si="1384"/>
        <v>0</v>
      </c>
      <c r="Y493" s="29">
        <f t="shared" si="1385"/>
        <v>0</v>
      </c>
      <c r="Z493" s="29" t="e">
        <f t="shared" si="1386"/>
        <v>#DIV/0!</v>
      </c>
      <c r="AA493" s="29" t="e">
        <f t="shared" si="1387"/>
        <v>#DIV/0!</v>
      </c>
      <c r="AB493" s="29" t="e">
        <f t="shared" si="1388"/>
        <v>#DIV/0!</v>
      </c>
      <c r="AC493" s="29" t="e">
        <f t="shared" si="1389"/>
        <v>#DIV/0!</v>
      </c>
      <c r="AF493" s="23">
        <v>60.084299999999999</v>
      </c>
      <c r="AG493" s="23">
        <v>79.878799999999998</v>
      </c>
      <c r="AH493" s="23">
        <v>101.96120000000001</v>
      </c>
      <c r="AI493" s="23">
        <v>151.99039999999999</v>
      </c>
      <c r="AJ493" s="23">
        <v>159.69</v>
      </c>
      <c r="AK493" s="23">
        <v>71.846400000000003</v>
      </c>
      <c r="AL493" s="23">
        <v>70.9375</v>
      </c>
      <c r="AM493" s="23">
        <v>40.304400000000001</v>
      </c>
      <c r="AN493" s="23">
        <v>56.077399999999997</v>
      </c>
      <c r="AO493" s="23">
        <v>61.978999999999999</v>
      </c>
      <c r="AP493" s="23">
        <v>94.195999999999998</v>
      </c>
      <c r="AQ493" s="23">
        <v>18.998000000000001</v>
      </c>
      <c r="AR493" s="23">
        <v>35.450000000000003</v>
      </c>
      <c r="AS493" s="23">
        <v>29.88</v>
      </c>
      <c r="AT493" s="23">
        <v>74.691999999999993</v>
      </c>
      <c r="AU493" s="23">
        <v>81.39</v>
      </c>
      <c r="AX493" s="54">
        <f t="shared" si="1390"/>
        <v>0</v>
      </c>
      <c r="AY493" s="54">
        <f t="shared" si="1391"/>
        <v>0</v>
      </c>
      <c r="AZ493" s="54">
        <f t="shared" si="1392"/>
        <v>0</v>
      </c>
      <c r="BA493" s="54">
        <f t="shared" si="1393"/>
        <v>0</v>
      </c>
      <c r="BB493" s="54">
        <f t="shared" si="1394"/>
        <v>0</v>
      </c>
      <c r="BC493" s="54">
        <f t="shared" si="1395"/>
        <v>0</v>
      </c>
      <c r="BD493" s="54">
        <f t="shared" si="1396"/>
        <v>0</v>
      </c>
      <c r="BE493" s="54">
        <f t="shared" si="1397"/>
        <v>0</v>
      </c>
      <c r="BF493" s="54">
        <f t="shared" si="1398"/>
        <v>0</v>
      </c>
      <c r="BG493" s="54">
        <f t="shared" si="1399"/>
        <v>0</v>
      </c>
      <c r="BH493" s="54">
        <f t="shared" si="1400"/>
        <v>0</v>
      </c>
      <c r="BI493" s="54">
        <f t="shared" si="1401"/>
        <v>0</v>
      </c>
      <c r="BJ493" s="54">
        <f t="shared" si="1402"/>
        <v>0</v>
      </c>
      <c r="BK493" s="54">
        <f t="shared" si="1403"/>
        <v>0</v>
      </c>
      <c r="BL493" s="54">
        <f t="shared" si="1404"/>
        <v>0</v>
      </c>
      <c r="BM493" s="42"/>
      <c r="BO493" s="54">
        <f>'Norm-coeff'!$C$2+$AX493*'Norm-coeff'!$D$2+$AY493*'Norm-coeff'!$E$2+$AZ493*'Norm-coeff'!$F$2+$BA493*'Norm-coeff'!$G$2+$BB493*'Norm-coeff'!$H$2+$BC493*'Norm-coeff'!$I$2+$BD493*'Norm-coeff'!$J$2+$BE493*'Norm-coeff'!$K$2+$BF493*'Norm-coeff'!$L$2+$BG493*'Norm-coeff'!$M$2+$BH493*'Norm-coeff'!$N$2+$BI493*'Norm-coeff'!$O$2</f>
        <v>5.4045421474420303</v>
      </c>
      <c r="BP493" s="54">
        <f>'Norm-coeff'!$C$3+$AX493*'Norm-coeff'!$D$3+$AY493*'Norm-coeff'!$E$3+$AZ493*'Norm-coeff'!$F$3+$BA493*'Norm-coeff'!$G$3+$BB493*'Norm-coeff'!$H$3+$BC493*'Norm-coeff'!$I$3+$BD493*'Norm-coeff'!$J$3+$BE493*'Norm-coeff'!$K$3+$BF493*'Norm-coeff'!$L$3+$BG493*'Norm-coeff'!$M$3+$BH493*'Norm-coeff'!$N$3+$BI493*'Norm-coeff'!$O$3</f>
        <v>3.15319116612705</v>
      </c>
      <c r="BQ493" s="54">
        <f>'Norm-coeff'!$C$4+$AX493*'Norm-coeff'!$D$4+$AY493*'Norm-coeff'!$E$4+$AZ493*'Norm-coeff'!$F$4+$BA493*'Norm-coeff'!$G$4+$BB493*'Norm-coeff'!$H$4+$BC493*'Norm-coeff'!$I$4+$BD493*'Norm-coeff'!$J$4+$BE493*'Norm-coeff'!$K$4+$BF493*'Norm-coeff'!$L$4+$BG493*'Norm-coeff'!$M$4+$BH493*'Norm-coeff'!$N$4+$BI493*'Norm-coeff'!$O$4</f>
        <v>1.42115649462768</v>
      </c>
      <c r="BR493" s="54">
        <f>'Norm-coeff'!$C$5+$AX493*'Norm-coeff'!$D$5+$AY493*'Norm-coeff'!$E$5+$AZ493*'Norm-coeff'!$F$5+$BA493*'Norm-coeff'!$G$5+$BB493*'Norm-coeff'!$H$5+$BC493*'Norm-coeff'!$I$5+$BD493*'Norm-coeff'!$J$5+$BE493*'Norm-coeff'!$K$5+$BF493*'Norm-coeff'!$L$5+$BG493*'Norm-coeff'!$M$5+$BH493*'Norm-coeff'!$N$5+$BI493*'Norm-coeff'!$O$5</f>
        <v>1.0553329241296201</v>
      </c>
      <c r="BS493" s="54">
        <f>'Norm-coeff'!$C$6+$AX493*'Norm-coeff'!$D$6+$AY493*'Norm-coeff'!$E$6+$AZ493*'Norm-coeff'!$F$6+$BA493*'Norm-coeff'!$G$6+$BB493*'Norm-coeff'!$H$6+$BC493*'Norm-coeff'!$I$6+$BD493*'Norm-coeff'!$J$6+$BE493*'Norm-coeff'!$K$6+$BF493*'Norm-coeff'!$L$6+$BG493*'Norm-coeff'!$M$6+$BH493*'Norm-coeff'!$N$6+$BI493*'Norm-coeff'!$O$6</f>
        <v>-1.48700885495103E-2</v>
      </c>
      <c r="BT493" s="54">
        <f>'Norm-coeff'!$C$7+$AX493*'Norm-coeff'!$D$7+$AY493*'Norm-coeff'!$E$7+$AZ493*'Norm-coeff'!$F$7+$BA493*'Norm-coeff'!$G$7+$BB493*'Norm-coeff'!$H$7+$BC493*'Norm-coeff'!$I$7+$BD493*'Norm-coeff'!$J$7+$BE493*'Norm-coeff'!$K$7+$BF493*'Norm-coeff'!$L$7+$BG493*'Norm-coeff'!$M$7+$BH493*'Norm-coeff'!$N$7+$BI493*'Norm-coeff'!$O$7</f>
        <v>2.0907583608832998</v>
      </c>
      <c r="BU493" s="54">
        <f>'Norm-coeff'!$C$8+$AX493*'Norm-coeff'!$D$8+$AY493*'Norm-coeff'!$E$8+$AZ493*'Norm-coeff'!$F$8+$BA493*'Norm-coeff'!$G$8+$BB493*'Norm-coeff'!$H$8+$BC493*'Norm-coeff'!$I$8+$BD493*'Norm-coeff'!$J$8+$BE493*'Norm-coeff'!$K$8+$BF493*'Norm-coeff'!$L$8+$BG493*'Norm-coeff'!$M$8+$BH493*'Norm-coeff'!$N$8+$BI493*'Norm-coeff'!$O$8</f>
        <v>0.65894159836244504</v>
      </c>
      <c r="BV493" s="54">
        <f>'Norm-coeff'!$C$9+$AX493*'Norm-coeff'!$D$9+$AY493*'Norm-coeff'!$E$9+$AZ493*'Norm-coeff'!$F$9+$BA493*'Norm-coeff'!$G$9+$BB493*'Norm-coeff'!$H$9+$BC493*'Norm-coeff'!$I$9+$BD493*'Norm-coeff'!$J$9+$BE493*'Norm-coeff'!$K$9+$BF493*'Norm-coeff'!$L$9+$BG493*'Norm-coeff'!$M$9+$BH493*'Norm-coeff'!$N$9+$BI493*'Norm-coeff'!$O$9</f>
        <v>1.48961085014701</v>
      </c>
      <c r="BW493" s="54">
        <f>'Norm-coeff'!$C$10+$AX493*'Norm-coeff'!$D$10+$AY493*'Norm-coeff'!$E$10+$AZ493*'Norm-coeff'!$F$10+$BA493*'Norm-coeff'!$G$10+$BB493*'Norm-coeff'!$H$10+$BC493*'Norm-coeff'!$I$10+$BD493*'Norm-coeff'!$J$10+$BE493*'Norm-coeff'!$K$10+$BF493*'Norm-coeff'!$L$10+$BG493*'Norm-coeff'!$M$10+$BH493*'Norm-coeff'!$N$10+$BI493*'Norm-coeff'!$O$10</f>
        <v>1.42058735749591</v>
      </c>
      <c r="BX493" s="54">
        <f>'Norm-coeff'!$C$11+$AX493*'Norm-coeff'!$D$11+$AY493*'Norm-coeff'!$E$11+$AZ493*'Norm-coeff'!$F$11+$BA493*'Norm-coeff'!$G$11+$BB493*'Norm-coeff'!$H$11+$BC493*'Norm-coeff'!$I$11+$BD493*'Norm-coeff'!$J$11+$BE493*'Norm-coeff'!$K$11+$BF493*'Norm-coeff'!$L$11+$BG493*'Norm-coeff'!$M$11+$BH493*'Norm-coeff'!$N$11+$BI493*'Norm-coeff'!$O$11</f>
        <v>0.221233014421479</v>
      </c>
      <c r="BY493" s="54">
        <f>'Norm-coeff'!$C$12+$AX493*'Norm-coeff'!$D$12+$AY493*'Norm-coeff'!$E$12+$AZ493*'Norm-coeff'!$F$12+$BA493*'Norm-coeff'!$G$12+$BB493*'Norm-coeff'!$H$12+$BC493*'Norm-coeff'!$I$12+$BD493*'Norm-coeff'!$J$12+$BE493*'Norm-coeff'!$K$12+$BF493*'Norm-coeff'!$L$12+$BG493*'Norm-coeff'!$M$12+$BH493*'Norm-coeff'!$N$12+$BI493*'Norm-coeff'!$O$12</f>
        <v>0.283527502056037</v>
      </c>
      <c r="BZ493" s="54">
        <f>'Norm-coeff'!$C$13+$AX493*'Norm-coeff'!$D$13+$AY493*'Norm-coeff'!$E$13+$AZ493*'Norm-coeff'!$F$13+$BA493*'Norm-coeff'!$G$13+$BB493*'Norm-coeff'!$H$13+$BC493*'Norm-coeff'!$I$13+$BD493*'Norm-coeff'!$J$13+$BE493*'Norm-coeff'!$K$13+$BF493*'Norm-coeff'!$L$13+$BG493*'Norm-coeff'!$M$13+$BH493*'Norm-coeff'!$N$13+$BI493*'Norm-coeff'!$O$13</f>
        <v>-4.1864930554451202E-2</v>
      </c>
      <c r="CA493" s="54">
        <f>'Norm-coeff'!$C$14+$AX493*'Norm-coeff'!$D$14+$AY493*'Norm-coeff'!$E$14+$AZ493*'Norm-coeff'!$F$14+$BA493*'Norm-coeff'!$G$14+$BB493*'Norm-coeff'!$H$14+$BC493*'Norm-coeff'!$I$14+$BD493*'Norm-coeff'!$J$14+$BE493*'Norm-coeff'!$K$14+$BF493*'Norm-coeff'!$L$14+$BG493*'Norm-coeff'!$M$14+$BH493*'Norm-coeff'!$N$14+$BI493*'Norm-coeff'!$O$14</f>
        <v>4.2526983164477103</v>
      </c>
      <c r="CC493" s="54">
        <f t="shared" si="1529"/>
        <v>0</v>
      </c>
      <c r="CG493" s="54">
        <f t="shared" si="1405"/>
        <v>0</v>
      </c>
      <c r="CH493" s="54">
        <f t="shared" si="1383"/>
        <v>0</v>
      </c>
      <c r="CI493" s="54">
        <f t="shared" si="1406"/>
        <v>0</v>
      </c>
      <c r="CJ493" s="56">
        <f t="shared" si="1407"/>
        <v>0</v>
      </c>
      <c r="CK493" s="54">
        <f t="shared" si="1408"/>
        <v>0</v>
      </c>
      <c r="CL493" s="54">
        <f t="shared" si="1409"/>
        <v>0</v>
      </c>
      <c r="CM493" s="54">
        <f t="shared" si="1410"/>
        <v>0</v>
      </c>
      <c r="CN493" s="54">
        <f t="shared" si="1411"/>
        <v>0</v>
      </c>
      <c r="CO493" s="54">
        <f t="shared" si="1412"/>
        <v>0</v>
      </c>
      <c r="CP493" s="54">
        <f t="shared" si="1413"/>
        <v>0</v>
      </c>
      <c r="CQ493" s="54">
        <f t="shared" si="1414"/>
        <v>0</v>
      </c>
      <c r="CR493" s="54">
        <f t="shared" si="1415"/>
        <v>0</v>
      </c>
      <c r="CS493" s="54">
        <f t="shared" si="1416"/>
        <v>0</v>
      </c>
      <c r="CU493" s="54">
        <f t="shared" si="1417"/>
        <v>0</v>
      </c>
      <c r="CV493" s="54">
        <f t="shared" si="1418"/>
        <v>0</v>
      </c>
      <c r="CW493" s="54">
        <f t="shared" si="1419"/>
        <v>0</v>
      </c>
      <c r="CX493" s="54">
        <f t="shared" si="1420"/>
        <v>0</v>
      </c>
      <c r="CZ493" s="54">
        <f t="shared" si="1421"/>
        <v>0</v>
      </c>
      <c r="DA493" s="54">
        <f t="shared" si="1422"/>
        <v>0</v>
      </c>
      <c r="DB493" s="54">
        <f t="shared" si="1423"/>
        <v>0</v>
      </c>
      <c r="DC493" s="54">
        <f t="shared" si="1424"/>
        <v>0</v>
      </c>
      <c r="DD493" s="54">
        <f t="shared" si="1425"/>
        <v>0</v>
      </c>
      <c r="DE493" s="54">
        <f t="shared" si="1426"/>
        <v>0</v>
      </c>
      <c r="DF493" s="54">
        <f t="shared" si="1427"/>
        <v>0</v>
      </c>
      <c r="DG493" s="54">
        <f t="shared" si="1428"/>
        <v>2</v>
      </c>
      <c r="DH493" s="71">
        <f t="shared" si="1429"/>
        <v>0</v>
      </c>
      <c r="DI493" s="71">
        <f t="shared" si="1430"/>
        <v>0</v>
      </c>
      <c r="DJ493" s="54">
        <f t="shared" si="1431"/>
        <v>0</v>
      </c>
      <c r="DK493" s="54">
        <f t="shared" si="1432"/>
        <v>2</v>
      </c>
      <c r="DL493" s="4">
        <f t="shared" si="1357"/>
        <v>0</v>
      </c>
      <c r="DM493" s="3">
        <f t="shared" si="1433"/>
        <v>0</v>
      </c>
      <c r="DN493" s="3">
        <f t="shared" si="1434"/>
        <v>0</v>
      </c>
      <c r="DO493" s="4" t="e">
        <f t="shared" si="1435"/>
        <v>#DIV/0!</v>
      </c>
      <c r="DP493" s="57"/>
      <c r="DQ493" s="57"/>
      <c r="DR493" s="56">
        <f t="shared" si="1358"/>
        <v>2</v>
      </c>
      <c r="DS493" s="56">
        <f t="shared" si="1359"/>
        <v>0</v>
      </c>
      <c r="DT493" s="38">
        <f t="shared" si="1360"/>
        <v>0</v>
      </c>
      <c r="DU493" s="38">
        <f t="shared" si="1436"/>
        <v>2</v>
      </c>
      <c r="DV493" s="38">
        <f t="shared" si="1361"/>
        <v>0</v>
      </c>
      <c r="DW493" s="39">
        <f t="shared" si="1362"/>
        <v>0</v>
      </c>
      <c r="DX493" s="39">
        <f t="shared" si="1363"/>
        <v>0</v>
      </c>
      <c r="DY493" s="39">
        <f t="shared" si="1364"/>
        <v>0</v>
      </c>
      <c r="DZ493" s="39">
        <f t="shared" si="1365"/>
        <v>0</v>
      </c>
      <c r="EA493" s="39">
        <f t="shared" si="1366"/>
        <v>0</v>
      </c>
      <c r="EB493" s="37" t="e">
        <f t="shared" si="1437"/>
        <v>#DIV/0!</v>
      </c>
      <c r="EC493" s="37" t="e">
        <f t="shared" si="1438"/>
        <v>#DIV/0!</v>
      </c>
      <c r="ED493" s="37" t="e">
        <f t="shared" si="1439"/>
        <v>#DIV/0!</v>
      </c>
      <c r="EE493" s="37" t="e">
        <f t="shared" si="1440"/>
        <v>#DIV/0!</v>
      </c>
      <c r="EF493" s="39" t="e">
        <f t="shared" si="1441"/>
        <v>#DIV/0!</v>
      </c>
      <c r="EG493" s="37" t="e">
        <f t="shared" si="1442"/>
        <v>#DIV/0!</v>
      </c>
      <c r="EH493" s="37" t="e">
        <f t="shared" si="1443"/>
        <v>#DIV/0!</v>
      </c>
      <c r="EI493" s="11" t="b">
        <f t="shared" si="1444"/>
        <v>1</v>
      </c>
      <c r="EJ493" s="11" t="b">
        <f t="shared" si="1445"/>
        <v>0</v>
      </c>
      <c r="EK493" s="39" t="e">
        <f t="shared" si="1446"/>
        <v>#DIV/0!</v>
      </c>
      <c r="EL493" s="39" t="e">
        <f t="shared" si="1447"/>
        <v>#DIV/0!</v>
      </c>
      <c r="EM493" s="39" t="e">
        <f t="shared" si="1448"/>
        <v>#DIV/0!</v>
      </c>
      <c r="EN493" s="39" t="e">
        <f t="shared" si="1449"/>
        <v>#DIV/0!</v>
      </c>
      <c r="EO493" s="39" t="e">
        <f t="shared" si="1450"/>
        <v>#DIV/0!</v>
      </c>
      <c r="EP493" s="39" t="e">
        <f t="shared" si="1451"/>
        <v>#DIV/0!</v>
      </c>
      <c r="EQ493" s="39" t="e">
        <f t="shared" si="1452"/>
        <v>#DIV/0!</v>
      </c>
      <c r="ER493" s="39" t="e">
        <f t="shared" si="1453"/>
        <v>#DIV/0!</v>
      </c>
      <c r="ES493" s="58" t="str">
        <f t="shared" si="1454"/>
        <v>(OH,F,Cl)-dominate amphibole</v>
      </c>
      <c r="ET493" s="58" t="e">
        <f t="shared" si="1455"/>
        <v>#N/A</v>
      </c>
      <c r="EU493" s="56">
        <f t="shared" si="1367"/>
        <v>0</v>
      </c>
      <c r="EV493" s="56">
        <f t="shared" si="1368"/>
        <v>0</v>
      </c>
      <c r="EW493" s="56">
        <f t="shared" si="1369"/>
        <v>0</v>
      </c>
      <c r="EX493" s="56">
        <f t="shared" si="1370"/>
        <v>0</v>
      </c>
      <c r="EY493" s="56">
        <f t="shared" si="1371"/>
        <v>0</v>
      </c>
      <c r="EZ493" s="56">
        <f t="shared" si="1372"/>
        <v>0</v>
      </c>
      <c r="FA493" s="39">
        <f t="shared" si="1373"/>
        <v>0</v>
      </c>
      <c r="FB493" s="39">
        <f t="shared" si="1374"/>
        <v>0</v>
      </c>
      <c r="FC493" s="54">
        <f t="shared" si="1375"/>
        <v>0</v>
      </c>
      <c r="FD493" s="54">
        <f t="shared" si="1376"/>
        <v>0</v>
      </c>
      <c r="FE493" s="39">
        <f t="shared" si="1377"/>
        <v>0</v>
      </c>
      <c r="FF493" s="54">
        <f t="shared" si="1378"/>
        <v>0</v>
      </c>
      <c r="FG493" s="39">
        <f t="shared" si="1379"/>
        <v>0</v>
      </c>
      <c r="FH493" s="39">
        <f t="shared" si="1456"/>
        <v>0</v>
      </c>
      <c r="FI493" s="39">
        <f t="shared" si="1457"/>
        <v>0</v>
      </c>
      <c r="FJ493" s="39">
        <f t="shared" si="1458"/>
        <v>0</v>
      </c>
      <c r="FK493" s="39" t="e">
        <f t="shared" si="1459"/>
        <v>#DIV/0!</v>
      </c>
      <c r="FL493" s="39" t="e">
        <f t="shared" si="1460"/>
        <v>#DIV/0!</v>
      </c>
      <c r="FM493" s="39" t="e">
        <f t="shared" si="1461"/>
        <v>#DIV/0!</v>
      </c>
      <c r="FN493" s="39">
        <f t="shared" si="1462"/>
        <v>1</v>
      </c>
      <c r="FO493" s="39">
        <f t="shared" si="1380"/>
        <v>0</v>
      </c>
      <c r="FP493" s="39">
        <f t="shared" si="1381"/>
        <v>0</v>
      </c>
      <c r="FQ493" s="39">
        <f t="shared" si="1382"/>
        <v>0</v>
      </c>
      <c r="FR493" s="39">
        <f t="shared" si="1463"/>
        <v>0</v>
      </c>
      <c r="FS493" s="39">
        <f t="shared" si="1464"/>
        <v>0</v>
      </c>
      <c r="FU493" s="39" t="e">
        <f t="shared" si="1465"/>
        <v>#DIV/0!</v>
      </c>
      <c r="FV493" s="39" t="e">
        <f t="shared" si="1466"/>
        <v>#DIV/0!</v>
      </c>
      <c r="FW493" s="39" t="e">
        <f t="shared" si="1467"/>
        <v>#DIV/0!</v>
      </c>
      <c r="FY493" s="39" t="e">
        <f t="shared" si="1468"/>
        <v>#DIV/0!</v>
      </c>
      <c r="FZ493" s="39" t="e">
        <f t="shared" si="1469"/>
        <v>#DIV/0!</v>
      </c>
      <c r="GA493" s="39" t="e">
        <f t="shared" si="1470"/>
        <v>#DIV/0!</v>
      </c>
      <c r="GB493" s="39" t="e">
        <f t="shared" si="1471"/>
        <v>#DIV/0!</v>
      </c>
      <c r="GC493" s="39" t="e">
        <f t="shared" si="1472"/>
        <v>#DIV/0!</v>
      </c>
      <c r="GD493" s="39" t="e">
        <f t="shared" si="1473"/>
        <v>#DIV/0!</v>
      </c>
      <c r="GE493" s="39" t="e">
        <f t="shared" si="1474"/>
        <v>#DIV/0!</v>
      </c>
      <c r="GF493" s="39" t="e">
        <f t="shared" si="1475"/>
        <v>#DIV/0!</v>
      </c>
      <c r="GG493" s="39" t="e">
        <f t="shared" si="1476"/>
        <v>#DIV/0!</v>
      </c>
      <c r="GH493" s="39" t="e">
        <f t="shared" si="1477"/>
        <v>#DIV/0!</v>
      </c>
      <c r="GI493" s="39"/>
      <c r="GJ493" s="39" t="e">
        <f t="shared" si="1478"/>
        <v>#DIV/0!</v>
      </c>
      <c r="GK493" s="39" t="e">
        <f t="shared" si="1479"/>
        <v>#DIV/0!</v>
      </c>
      <c r="GL493" s="39" t="e">
        <f t="shared" si="1480"/>
        <v>#DIV/0!</v>
      </c>
      <c r="GM493" s="39" t="e">
        <f t="shared" si="1481"/>
        <v>#DIV/0!</v>
      </c>
      <c r="GN493" s="39" t="e">
        <f t="shared" si="1482"/>
        <v>#DIV/0!</v>
      </c>
      <c r="GO493" s="57"/>
      <c r="GP493" s="57" t="e">
        <f t="shared" si="1483"/>
        <v>#DIV/0!</v>
      </c>
      <c r="GQ493" s="59" t="e">
        <f t="shared" si="1484"/>
        <v>#DIV/0!</v>
      </c>
      <c r="GR493" s="41" t="e">
        <f t="shared" si="1485"/>
        <v>#DIV/0!</v>
      </c>
      <c r="GS493" s="57" t="e">
        <f t="shared" si="1486"/>
        <v>#DIV/0!</v>
      </c>
      <c r="GT493" s="57" t="e">
        <f t="shared" si="1487"/>
        <v>#DIV/0!</v>
      </c>
      <c r="GU493" s="57" t="e">
        <f t="shared" si="1488"/>
        <v>#DIV/0!</v>
      </c>
      <c r="GV493" s="57"/>
      <c r="GW493" s="42" t="e">
        <f t="shared" si="1489"/>
        <v>#DIV/0!</v>
      </c>
      <c r="GX493" s="42" t="e">
        <f t="shared" si="1490"/>
        <v>#DIV/0!</v>
      </c>
      <c r="GY493" s="42" t="e">
        <f t="shared" si="1491"/>
        <v>#DIV/0!</v>
      </c>
      <c r="GZ493" s="57"/>
      <c r="HA493" s="2" t="e">
        <f t="shared" si="1492"/>
        <v>#DIV/0!</v>
      </c>
      <c r="HB493" s="2" t="e">
        <f t="shared" si="1493"/>
        <v>#DIV/0!</v>
      </c>
      <c r="HC493" s="2" t="e">
        <f t="shared" si="1494"/>
        <v>#DIV/0!</v>
      </c>
      <c r="HD493" s="2" t="e">
        <f t="shared" si="1495"/>
        <v>#DIV/0!</v>
      </c>
      <c r="HE493" s="2" t="e">
        <f t="shared" si="1496"/>
        <v>#DIV/0!</v>
      </c>
      <c r="HF493" s="2" t="e">
        <f t="shared" si="1497"/>
        <v>#DIV/0!</v>
      </c>
      <c r="HG493" s="2" t="e">
        <f t="shared" si="1498"/>
        <v>#DIV/0!</v>
      </c>
      <c r="HH493" s="2" t="e">
        <f t="shared" si="1499"/>
        <v>#DIV/0!</v>
      </c>
      <c r="HI493" s="2" t="e">
        <f t="shared" si="1500"/>
        <v>#DIV/0!</v>
      </c>
      <c r="HJ493" s="11" t="e">
        <f t="shared" si="1501"/>
        <v>#DIV/0!</v>
      </c>
      <c r="HK493" s="60" t="e">
        <f t="shared" si="1502"/>
        <v>#DIV/0!</v>
      </c>
      <c r="HL493" s="57"/>
      <c r="HM493" s="57" t="e">
        <f t="shared" si="1503"/>
        <v>#DIV/0!</v>
      </c>
      <c r="HN493" s="57" t="e">
        <f t="shared" si="1504"/>
        <v>#DIV/0!</v>
      </c>
      <c r="HO493" s="57" t="e">
        <f t="shared" si="1505"/>
        <v>#DIV/0!</v>
      </c>
      <c r="HP493" s="57" t="e">
        <f t="shared" si="1506"/>
        <v>#DIV/0!</v>
      </c>
      <c r="HQ493" s="57" t="e">
        <f t="shared" si="1507"/>
        <v>#DIV/0!</v>
      </c>
      <c r="HR493" s="57"/>
      <c r="HS493" s="57" t="e">
        <f t="shared" si="1508"/>
        <v>#DIV/0!</v>
      </c>
      <c r="HT493" s="57" t="e">
        <f t="shared" si="1509"/>
        <v>#DIV/0!</v>
      </c>
      <c r="HU493" s="57" t="e">
        <f t="shared" si="1510"/>
        <v>#DIV/0!</v>
      </c>
      <c r="HV493" s="57" t="e">
        <f t="shared" si="1511"/>
        <v>#DIV/0!</v>
      </c>
      <c r="HW493" s="57" t="e">
        <f t="shared" si="1512"/>
        <v>#DIV/0!</v>
      </c>
      <c r="HX493" s="57"/>
      <c r="HY493" s="57" t="e">
        <f t="shared" si="1513"/>
        <v>#DIV/0!</v>
      </c>
      <c r="HZ493" s="57" t="e">
        <f t="shared" si="1514"/>
        <v>#DIV/0!</v>
      </c>
      <c r="IA493" s="57"/>
      <c r="IB493" s="61">
        <f t="shared" si="1515"/>
        <v>0</v>
      </c>
      <c r="IC493" s="57" t="str">
        <f t="shared" si="1516"/>
        <v/>
      </c>
      <c r="ID493" s="42"/>
      <c r="IE493" s="2" t="str">
        <f t="shared" si="1517"/>
        <v/>
      </c>
      <c r="IF493" s="60" t="e">
        <f t="shared" si="1518"/>
        <v>#DIV/0!</v>
      </c>
      <c r="IG493" s="60" t="str">
        <f t="shared" si="1519"/>
        <v/>
      </c>
      <c r="IH493" s="60" t="str">
        <f t="shared" si="1520"/>
        <v>zinco-</v>
      </c>
      <c r="II493" s="60" t="str">
        <f t="shared" si="1521"/>
        <v>mangano-</v>
      </c>
      <c r="IJ493" s="60" t="e">
        <f t="shared" si="1522"/>
        <v>#DIV/0!</v>
      </c>
      <c r="IK493" s="60" t="e">
        <f t="shared" si="1523"/>
        <v>#DIV/0!</v>
      </c>
      <c r="IL493" s="60" t="e">
        <f t="shared" si="1524"/>
        <v>#DIV/0!</v>
      </c>
      <c r="IM493" s="60" t="e">
        <f t="shared" si="1525"/>
        <v>#DIV/0!</v>
      </c>
      <c r="IN493" s="60" t="str">
        <f t="shared" si="1526"/>
        <v/>
      </c>
      <c r="IO493" s="60" t="str">
        <f t="shared" si="1527"/>
        <v/>
      </c>
      <c r="IP493" s="57"/>
      <c r="IQ493" s="57" t="str">
        <f t="shared" si="1528"/>
        <v>ERROR!!</v>
      </c>
    </row>
    <row r="494" spans="24:251">
      <c r="X494" s="29">
        <f t="shared" si="1384"/>
        <v>0</v>
      </c>
      <c r="Y494" s="29">
        <f t="shared" si="1385"/>
        <v>0</v>
      </c>
      <c r="Z494" s="29" t="e">
        <f t="shared" si="1386"/>
        <v>#DIV/0!</v>
      </c>
      <c r="AA494" s="29" t="e">
        <f t="shared" si="1387"/>
        <v>#DIV/0!</v>
      </c>
      <c r="AB494" s="29" t="e">
        <f t="shared" si="1388"/>
        <v>#DIV/0!</v>
      </c>
      <c r="AC494" s="29" t="e">
        <f t="shared" si="1389"/>
        <v>#DIV/0!</v>
      </c>
      <c r="AF494" s="23">
        <v>60.084299999999999</v>
      </c>
      <c r="AG494" s="23">
        <v>79.878799999999998</v>
      </c>
      <c r="AH494" s="23">
        <v>101.96120000000001</v>
      </c>
      <c r="AI494" s="23">
        <v>151.99039999999999</v>
      </c>
      <c r="AJ494" s="23">
        <v>159.69</v>
      </c>
      <c r="AK494" s="23">
        <v>71.846400000000003</v>
      </c>
      <c r="AL494" s="23">
        <v>70.9375</v>
      </c>
      <c r="AM494" s="23">
        <v>40.304400000000001</v>
      </c>
      <c r="AN494" s="23">
        <v>56.077399999999997</v>
      </c>
      <c r="AO494" s="23">
        <v>61.978999999999999</v>
      </c>
      <c r="AP494" s="23">
        <v>94.195999999999998</v>
      </c>
      <c r="AQ494" s="23">
        <v>18.998000000000001</v>
      </c>
      <c r="AR494" s="23">
        <v>35.450000000000003</v>
      </c>
      <c r="AS494" s="23">
        <v>29.88</v>
      </c>
      <c r="AT494" s="23">
        <v>74.691999999999993</v>
      </c>
      <c r="AU494" s="23">
        <v>81.39</v>
      </c>
      <c r="AX494" s="54">
        <f t="shared" si="1390"/>
        <v>0</v>
      </c>
      <c r="AY494" s="54">
        <f t="shared" si="1391"/>
        <v>0</v>
      </c>
      <c r="AZ494" s="54">
        <f t="shared" si="1392"/>
        <v>0</v>
      </c>
      <c r="BA494" s="54">
        <f t="shared" si="1393"/>
        <v>0</v>
      </c>
      <c r="BB494" s="54">
        <f t="shared" si="1394"/>
        <v>0</v>
      </c>
      <c r="BC494" s="54">
        <f t="shared" si="1395"/>
        <v>0</v>
      </c>
      <c r="BD494" s="54">
        <f t="shared" si="1396"/>
        <v>0</v>
      </c>
      <c r="BE494" s="54">
        <f t="shared" si="1397"/>
        <v>0</v>
      </c>
      <c r="BF494" s="54">
        <f t="shared" si="1398"/>
        <v>0</v>
      </c>
      <c r="BG494" s="54">
        <f t="shared" si="1399"/>
        <v>0</v>
      </c>
      <c r="BH494" s="54">
        <f t="shared" si="1400"/>
        <v>0</v>
      </c>
      <c r="BI494" s="54">
        <f t="shared" si="1401"/>
        <v>0</v>
      </c>
      <c r="BJ494" s="54">
        <f t="shared" si="1402"/>
        <v>0</v>
      </c>
      <c r="BK494" s="54">
        <f t="shared" si="1403"/>
        <v>0</v>
      </c>
      <c r="BL494" s="54">
        <f t="shared" si="1404"/>
        <v>0</v>
      </c>
      <c r="BM494" s="42"/>
      <c r="BO494" s="54">
        <f>'Norm-coeff'!$C$2+$AX494*'Norm-coeff'!$D$2+$AY494*'Norm-coeff'!$E$2+$AZ494*'Norm-coeff'!$F$2+$BA494*'Norm-coeff'!$G$2+$BB494*'Norm-coeff'!$H$2+$BC494*'Norm-coeff'!$I$2+$BD494*'Norm-coeff'!$J$2+$BE494*'Norm-coeff'!$K$2+$BF494*'Norm-coeff'!$L$2+$BG494*'Norm-coeff'!$M$2+$BH494*'Norm-coeff'!$N$2+$BI494*'Norm-coeff'!$O$2</f>
        <v>5.4045421474420303</v>
      </c>
      <c r="BP494" s="54">
        <f>'Norm-coeff'!$C$3+$AX494*'Norm-coeff'!$D$3+$AY494*'Norm-coeff'!$E$3+$AZ494*'Norm-coeff'!$F$3+$BA494*'Norm-coeff'!$G$3+$BB494*'Norm-coeff'!$H$3+$BC494*'Norm-coeff'!$I$3+$BD494*'Norm-coeff'!$J$3+$BE494*'Norm-coeff'!$K$3+$BF494*'Norm-coeff'!$L$3+$BG494*'Norm-coeff'!$M$3+$BH494*'Norm-coeff'!$N$3+$BI494*'Norm-coeff'!$O$3</f>
        <v>3.15319116612705</v>
      </c>
      <c r="BQ494" s="54">
        <f>'Norm-coeff'!$C$4+$AX494*'Norm-coeff'!$D$4+$AY494*'Norm-coeff'!$E$4+$AZ494*'Norm-coeff'!$F$4+$BA494*'Norm-coeff'!$G$4+$BB494*'Norm-coeff'!$H$4+$BC494*'Norm-coeff'!$I$4+$BD494*'Norm-coeff'!$J$4+$BE494*'Norm-coeff'!$K$4+$BF494*'Norm-coeff'!$L$4+$BG494*'Norm-coeff'!$M$4+$BH494*'Norm-coeff'!$N$4+$BI494*'Norm-coeff'!$O$4</f>
        <v>1.42115649462768</v>
      </c>
      <c r="BR494" s="54">
        <f>'Norm-coeff'!$C$5+$AX494*'Norm-coeff'!$D$5+$AY494*'Norm-coeff'!$E$5+$AZ494*'Norm-coeff'!$F$5+$BA494*'Norm-coeff'!$G$5+$BB494*'Norm-coeff'!$H$5+$BC494*'Norm-coeff'!$I$5+$BD494*'Norm-coeff'!$J$5+$BE494*'Norm-coeff'!$K$5+$BF494*'Norm-coeff'!$L$5+$BG494*'Norm-coeff'!$M$5+$BH494*'Norm-coeff'!$N$5+$BI494*'Norm-coeff'!$O$5</f>
        <v>1.0553329241296201</v>
      </c>
      <c r="BS494" s="54">
        <f>'Norm-coeff'!$C$6+$AX494*'Norm-coeff'!$D$6+$AY494*'Norm-coeff'!$E$6+$AZ494*'Norm-coeff'!$F$6+$BA494*'Norm-coeff'!$G$6+$BB494*'Norm-coeff'!$H$6+$BC494*'Norm-coeff'!$I$6+$BD494*'Norm-coeff'!$J$6+$BE494*'Norm-coeff'!$K$6+$BF494*'Norm-coeff'!$L$6+$BG494*'Norm-coeff'!$M$6+$BH494*'Norm-coeff'!$N$6+$BI494*'Norm-coeff'!$O$6</f>
        <v>-1.48700885495103E-2</v>
      </c>
      <c r="BT494" s="54">
        <f>'Norm-coeff'!$C$7+$AX494*'Norm-coeff'!$D$7+$AY494*'Norm-coeff'!$E$7+$AZ494*'Norm-coeff'!$F$7+$BA494*'Norm-coeff'!$G$7+$BB494*'Norm-coeff'!$H$7+$BC494*'Norm-coeff'!$I$7+$BD494*'Norm-coeff'!$J$7+$BE494*'Norm-coeff'!$K$7+$BF494*'Norm-coeff'!$L$7+$BG494*'Norm-coeff'!$M$7+$BH494*'Norm-coeff'!$N$7+$BI494*'Norm-coeff'!$O$7</f>
        <v>2.0907583608832998</v>
      </c>
      <c r="BU494" s="54">
        <f>'Norm-coeff'!$C$8+$AX494*'Norm-coeff'!$D$8+$AY494*'Norm-coeff'!$E$8+$AZ494*'Norm-coeff'!$F$8+$BA494*'Norm-coeff'!$G$8+$BB494*'Norm-coeff'!$H$8+$BC494*'Norm-coeff'!$I$8+$BD494*'Norm-coeff'!$J$8+$BE494*'Norm-coeff'!$K$8+$BF494*'Norm-coeff'!$L$8+$BG494*'Norm-coeff'!$M$8+$BH494*'Norm-coeff'!$N$8+$BI494*'Norm-coeff'!$O$8</f>
        <v>0.65894159836244504</v>
      </c>
      <c r="BV494" s="54">
        <f>'Norm-coeff'!$C$9+$AX494*'Norm-coeff'!$D$9+$AY494*'Norm-coeff'!$E$9+$AZ494*'Norm-coeff'!$F$9+$BA494*'Norm-coeff'!$G$9+$BB494*'Norm-coeff'!$H$9+$BC494*'Norm-coeff'!$I$9+$BD494*'Norm-coeff'!$J$9+$BE494*'Norm-coeff'!$K$9+$BF494*'Norm-coeff'!$L$9+$BG494*'Norm-coeff'!$M$9+$BH494*'Norm-coeff'!$N$9+$BI494*'Norm-coeff'!$O$9</f>
        <v>1.48961085014701</v>
      </c>
      <c r="BW494" s="54">
        <f>'Norm-coeff'!$C$10+$AX494*'Norm-coeff'!$D$10+$AY494*'Norm-coeff'!$E$10+$AZ494*'Norm-coeff'!$F$10+$BA494*'Norm-coeff'!$G$10+$BB494*'Norm-coeff'!$H$10+$BC494*'Norm-coeff'!$I$10+$BD494*'Norm-coeff'!$J$10+$BE494*'Norm-coeff'!$K$10+$BF494*'Norm-coeff'!$L$10+$BG494*'Norm-coeff'!$M$10+$BH494*'Norm-coeff'!$N$10+$BI494*'Norm-coeff'!$O$10</f>
        <v>1.42058735749591</v>
      </c>
      <c r="BX494" s="54">
        <f>'Norm-coeff'!$C$11+$AX494*'Norm-coeff'!$D$11+$AY494*'Norm-coeff'!$E$11+$AZ494*'Norm-coeff'!$F$11+$BA494*'Norm-coeff'!$G$11+$BB494*'Norm-coeff'!$H$11+$BC494*'Norm-coeff'!$I$11+$BD494*'Norm-coeff'!$J$11+$BE494*'Norm-coeff'!$K$11+$BF494*'Norm-coeff'!$L$11+$BG494*'Norm-coeff'!$M$11+$BH494*'Norm-coeff'!$N$11+$BI494*'Norm-coeff'!$O$11</f>
        <v>0.221233014421479</v>
      </c>
      <c r="BY494" s="54">
        <f>'Norm-coeff'!$C$12+$AX494*'Norm-coeff'!$D$12+$AY494*'Norm-coeff'!$E$12+$AZ494*'Norm-coeff'!$F$12+$BA494*'Norm-coeff'!$G$12+$BB494*'Norm-coeff'!$H$12+$BC494*'Norm-coeff'!$I$12+$BD494*'Norm-coeff'!$J$12+$BE494*'Norm-coeff'!$K$12+$BF494*'Norm-coeff'!$L$12+$BG494*'Norm-coeff'!$M$12+$BH494*'Norm-coeff'!$N$12+$BI494*'Norm-coeff'!$O$12</f>
        <v>0.283527502056037</v>
      </c>
      <c r="BZ494" s="54">
        <f>'Norm-coeff'!$C$13+$AX494*'Norm-coeff'!$D$13+$AY494*'Norm-coeff'!$E$13+$AZ494*'Norm-coeff'!$F$13+$BA494*'Norm-coeff'!$G$13+$BB494*'Norm-coeff'!$H$13+$BC494*'Norm-coeff'!$I$13+$BD494*'Norm-coeff'!$J$13+$BE494*'Norm-coeff'!$K$13+$BF494*'Norm-coeff'!$L$13+$BG494*'Norm-coeff'!$M$13+$BH494*'Norm-coeff'!$N$13+$BI494*'Norm-coeff'!$O$13</f>
        <v>-4.1864930554451202E-2</v>
      </c>
      <c r="CA494" s="54">
        <f>'Norm-coeff'!$C$14+$AX494*'Norm-coeff'!$D$14+$AY494*'Norm-coeff'!$E$14+$AZ494*'Norm-coeff'!$F$14+$BA494*'Norm-coeff'!$G$14+$BB494*'Norm-coeff'!$H$14+$BC494*'Norm-coeff'!$I$14+$BD494*'Norm-coeff'!$J$14+$BE494*'Norm-coeff'!$K$14+$BF494*'Norm-coeff'!$L$14+$BG494*'Norm-coeff'!$M$14+$BH494*'Norm-coeff'!$N$14+$BI494*'Norm-coeff'!$O$14</f>
        <v>4.2526983164477103</v>
      </c>
      <c r="CC494" s="54">
        <f t="shared" si="1529"/>
        <v>0</v>
      </c>
      <c r="CG494" s="54">
        <f t="shared" si="1405"/>
        <v>0</v>
      </c>
      <c r="CH494" s="54">
        <f t="shared" si="1383"/>
        <v>0</v>
      </c>
      <c r="CI494" s="54">
        <f t="shared" si="1406"/>
        <v>0</v>
      </c>
      <c r="CJ494" s="56">
        <f t="shared" si="1407"/>
        <v>0</v>
      </c>
      <c r="CK494" s="54">
        <f t="shared" si="1408"/>
        <v>0</v>
      </c>
      <c r="CL494" s="54">
        <f t="shared" si="1409"/>
        <v>0</v>
      </c>
      <c r="CM494" s="54">
        <f t="shared" si="1410"/>
        <v>0</v>
      </c>
      <c r="CN494" s="54">
        <f t="shared" si="1411"/>
        <v>0</v>
      </c>
      <c r="CO494" s="54">
        <f t="shared" si="1412"/>
        <v>0</v>
      </c>
      <c r="CP494" s="54">
        <f t="shared" si="1413"/>
        <v>0</v>
      </c>
      <c r="CQ494" s="54">
        <f t="shared" si="1414"/>
        <v>0</v>
      </c>
      <c r="CR494" s="54">
        <f t="shared" si="1415"/>
        <v>0</v>
      </c>
      <c r="CS494" s="54">
        <f t="shared" si="1416"/>
        <v>0</v>
      </c>
      <c r="CU494" s="54">
        <f t="shared" si="1417"/>
        <v>0</v>
      </c>
      <c r="CV494" s="54">
        <f t="shared" si="1418"/>
        <v>0</v>
      </c>
      <c r="CW494" s="54">
        <f t="shared" si="1419"/>
        <v>0</v>
      </c>
      <c r="CX494" s="54">
        <f t="shared" si="1420"/>
        <v>0</v>
      </c>
      <c r="CZ494" s="54">
        <f t="shared" si="1421"/>
        <v>0</v>
      </c>
      <c r="DA494" s="54">
        <f t="shared" si="1422"/>
        <v>0</v>
      </c>
      <c r="DB494" s="54">
        <f t="shared" si="1423"/>
        <v>0</v>
      </c>
      <c r="DC494" s="54">
        <f t="shared" si="1424"/>
        <v>0</v>
      </c>
      <c r="DD494" s="54">
        <f t="shared" si="1425"/>
        <v>0</v>
      </c>
      <c r="DE494" s="54">
        <f t="shared" si="1426"/>
        <v>0</v>
      </c>
      <c r="DF494" s="54">
        <f t="shared" si="1427"/>
        <v>0</v>
      </c>
      <c r="DG494" s="54">
        <f t="shared" si="1428"/>
        <v>2</v>
      </c>
      <c r="DH494" s="71">
        <f t="shared" si="1429"/>
        <v>0</v>
      </c>
      <c r="DI494" s="71">
        <f t="shared" si="1430"/>
        <v>0</v>
      </c>
      <c r="DJ494" s="54">
        <f t="shared" si="1431"/>
        <v>0</v>
      </c>
      <c r="DK494" s="54">
        <f t="shared" si="1432"/>
        <v>2</v>
      </c>
      <c r="DL494" s="4">
        <f t="shared" si="1357"/>
        <v>0</v>
      </c>
      <c r="DM494" s="3">
        <f t="shared" si="1433"/>
        <v>0</v>
      </c>
      <c r="DN494" s="3">
        <f t="shared" si="1434"/>
        <v>0</v>
      </c>
      <c r="DO494" s="4" t="e">
        <f t="shared" si="1435"/>
        <v>#DIV/0!</v>
      </c>
      <c r="DP494" s="57"/>
      <c r="DQ494" s="57"/>
      <c r="DR494" s="56">
        <f t="shared" si="1358"/>
        <v>2</v>
      </c>
      <c r="DS494" s="56">
        <f t="shared" si="1359"/>
        <v>0</v>
      </c>
      <c r="DT494" s="38">
        <f t="shared" si="1360"/>
        <v>0</v>
      </c>
      <c r="DU494" s="38">
        <f t="shared" si="1436"/>
        <v>2</v>
      </c>
      <c r="DV494" s="38">
        <f t="shared" si="1361"/>
        <v>0</v>
      </c>
      <c r="DW494" s="39">
        <f t="shared" si="1362"/>
        <v>0</v>
      </c>
      <c r="DX494" s="39">
        <f t="shared" si="1363"/>
        <v>0</v>
      </c>
      <c r="DY494" s="39">
        <f t="shared" si="1364"/>
        <v>0</v>
      </c>
      <c r="DZ494" s="39">
        <f t="shared" si="1365"/>
        <v>0</v>
      </c>
      <c r="EA494" s="39">
        <f t="shared" si="1366"/>
        <v>0</v>
      </c>
      <c r="EB494" s="37" t="e">
        <f t="shared" si="1437"/>
        <v>#DIV/0!</v>
      </c>
      <c r="EC494" s="37" t="e">
        <f t="shared" si="1438"/>
        <v>#DIV/0!</v>
      </c>
      <c r="ED494" s="37" t="e">
        <f t="shared" si="1439"/>
        <v>#DIV/0!</v>
      </c>
      <c r="EE494" s="37" t="e">
        <f t="shared" si="1440"/>
        <v>#DIV/0!</v>
      </c>
      <c r="EF494" s="39" t="e">
        <f t="shared" si="1441"/>
        <v>#DIV/0!</v>
      </c>
      <c r="EG494" s="37" t="e">
        <f t="shared" si="1442"/>
        <v>#DIV/0!</v>
      </c>
      <c r="EH494" s="37" t="e">
        <f t="shared" si="1443"/>
        <v>#DIV/0!</v>
      </c>
      <c r="EI494" s="11" t="b">
        <f t="shared" si="1444"/>
        <v>1</v>
      </c>
      <c r="EJ494" s="11" t="b">
        <f t="shared" si="1445"/>
        <v>0</v>
      </c>
      <c r="EK494" s="39" t="e">
        <f t="shared" si="1446"/>
        <v>#DIV/0!</v>
      </c>
      <c r="EL494" s="39" t="e">
        <f t="shared" si="1447"/>
        <v>#DIV/0!</v>
      </c>
      <c r="EM494" s="39" t="e">
        <f t="shared" si="1448"/>
        <v>#DIV/0!</v>
      </c>
      <c r="EN494" s="39" t="e">
        <f t="shared" si="1449"/>
        <v>#DIV/0!</v>
      </c>
      <c r="EO494" s="39" t="e">
        <f t="shared" si="1450"/>
        <v>#DIV/0!</v>
      </c>
      <c r="EP494" s="39" t="e">
        <f t="shared" si="1451"/>
        <v>#DIV/0!</v>
      </c>
      <c r="EQ494" s="39" t="e">
        <f t="shared" si="1452"/>
        <v>#DIV/0!</v>
      </c>
      <c r="ER494" s="39" t="e">
        <f t="shared" si="1453"/>
        <v>#DIV/0!</v>
      </c>
      <c r="ES494" s="58" t="str">
        <f t="shared" si="1454"/>
        <v>(OH,F,Cl)-dominate amphibole</v>
      </c>
      <c r="ET494" s="58" t="e">
        <f t="shared" si="1455"/>
        <v>#N/A</v>
      </c>
      <c r="EU494" s="56">
        <f t="shared" si="1367"/>
        <v>0</v>
      </c>
      <c r="EV494" s="56">
        <f t="shared" si="1368"/>
        <v>0</v>
      </c>
      <c r="EW494" s="56">
        <f t="shared" si="1369"/>
        <v>0</v>
      </c>
      <c r="EX494" s="56">
        <f t="shared" si="1370"/>
        <v>0</v>
      </c>
      <c r="EY494" s="56">
        <f t="shared" si="1371"/>
        <v>0</v>
      </c>
      <c r="EZ494" s="56">
        <f t="shared" si="1372"/>
        <v>0</v>
      </c>
      <c r="FA494" s="39">
        <f t="shared" si="1373"/>
        <v>0</v>
      </c>
      <c r="FB494" s="39">
        <f t="shared" si="1374"/>
        <v>0</v>
      </c>
      <c r="FC494" s="54">
        <f t="shared" si="1375"/>
        <v>0</v>
      </c>
      <c r="FD494" s="54">
        <f t="shared" si="1376"/>
        <v>0</v>
      </c>
      <c r="FE494" s="39">
        <f t="shared" si="1377"/>
        <v>0</v>
      </c>
      <c r="FF494" s="54">
        <f t="shared" si="1378"/>
        <v>0</v>
      </c>
      <c r="FG494" s="39">
        <f t="shared" si="1379"/>
        <v>0</v>
      </c>
      <c r="FH494" s="39">
        <f t="shared" si="1456"/>
        <v>0</v>
      </c>
      <c r="FI494" s="39">
        <f t="shared" si="1457"/>
        <v>0</v>
      </c>
      <c r="FJ494" s="39">
        <f t="shared" si="1458"/>
        <v>0</v>
      </c>
      <c r="FK494" s="39" t="e">
        <f t="shared" si="1459"/>
        <v>#DIV/0!</v>
      </c>
      <c r="FL494" s="39" t="e">
        <f t="shared" si="1460"/>
        <v>#DIV/0!</v>
      </c>
      <c r="FM494" s="39" t="e">
        <f t="shared" si="1461"/>
        <v>#DIV/0!</v>
      </c>
      <c r="FN494" s="39">
        <f t="shared" si="1462"/>
        <v>1</v>
      </c>
      <c r="FO494" s="39">
        <f t="shared" si="1380"/>
        <v>0</v>
      </c>
      <c r="FP494" s="39">
        <f t="shared" si="1381"/>
        <v>0</v>
      </c>
      <c r="FQ494" s="39">
        <f t="shared" si="1382"/>
        <v>0</v>
      </c>
      <c r="FR494" s="39">
        <f t="shared" si="1463"/>
        <v>0</v>
      </c>
      <c r="FS494" s="39">
        <f t="shared" si="1464"/>
        <v>0</v>
      </c>
      <c r="FU494" s="39" t="e">
        <f t="shared" si="1465"/>
        <v>#DIV/0!</v>
      </c>
      <c r="FV494" s="39" t="e">
        <f t="shared" si="1466"/>
        <v>#DIV/0!</v>
      </c>
      <c r="FW494" s="39" t="e">
        <f t="shared" si="1467"/>
        <v>#DIV/0!</v>
      </c>
      <c r="FY494" s="39" t="e">
        <f t="shared" si="1468"/>
        <v>#DIV/0!</v>
      </c>
      <c r="FZ494" s="39" t="e">
        <f t="shared" si="1469"/>
        <v>#DIV/0!</v>
      </c>
      <c r="GA494" s="39" t="e">
        <f t="shared" si="1470"/>
        <v>#DIV/0!</v>
      </c>
      <c r="GB494" s="39" t="e">
        <f t="shared" si="1471"/>
        <v>#DIV/0!</v>
      </c>
      <c r="GC494" s="39" t="e">
        <f t="shared" si="1472"/>
        <v>#DIV/0!</v>
      </c>
      <c r="GD494" s="39" t="e">
        <f t="shared" si="1473"/>
        <v>#DIV/0!</v>
      </c>
      <c r="GE494" s="39" t="e">
        <f t="shared" si="1474"/>
        <v>#DIV/0!</v>
      </c>
      <c r="GF494" s="39" t="e">
        <f t="shared" si="1475"/>
        <v>#DIV/0!</v>
      </c>
      <c r="GG494" s="39" t="e">
        <f t="shared" si="1476"/>
        <v>#DIV/0!</v>
      </c>
      <c r="GH494" s="39" t="e">
        <f t="shared" si="1477"/>
        <v>#DIV/0!</v>
      </c>
      <c r="GI494" s="39"/>
      <c r="GJ494" s="39" t="e">
        <f t="shared" si="1478"/>
        <v>#DIV/0!</v>
      </c>
      <c r="GK494" s="39" t="e">
        <f t="shared" si="1479"/>
        <v>#DIV/0!</v>
      </c>
      <c r="GL494" s="39" t="e">
        <f t="shared" si="1480"/>
        <v>#DIV/0!</v>
      </c>
      <c r="GM494" s="39" t="e">
        <f t="shared" si="1481"/>
        <v>#DIV/0!</v>
      </c>
      <c r="GN494" s="39" t="e">
        <f t="shared" si="1482"/>
        <v>#DIV/0!</v>
      </c>
      <c r="GO494" s="57"/>
      <c r="GP494" s="57" t="e">
        <f t="shared" si="1483"/>
        <v>#DIV/0!</v>
      </c>
      <c r="GQ494" s="59" t="e">
        <f t="shared" si="1484"/>
        <v>#DIV/0!</v>
      </c>
      <c r="GR494" s="41" t="e">
        <f t="shared" si="1485"/>
        <v>#DIV/0!</v>
      </c>
      <c r="GS494" s="57" t="e">
        <f t="shared" si="1486"/>
        <v>#DIV/0!</v>
      </c>
      <c r="GT494" s="57" t="e">
        <f t="shared" si="1487"/>
        <v>#DIV/0!</v>
      </c>
      <c r="GU494" s="57" t="e">
        <f t="shared" si="1488"/>
        <v>#DIV/0!</v>
      </c>
      <c r="GV494" s="57"/>
      <c r="GW494" s="42" t="e">
        <f t="shared" si="1489"/>
        <v>#DIV/0!</v>
      </c>
      <c r="GX494" s="42" t="e">
        <f t="shared" si="1490"/>
        <v>#DIV/0!</v>
      </c>
      <c r="GY494" s="42" t="e">
        <f t="shared" si="1491"/>
        <v>#DIV/0!</v>
      </c>
      <c r="GZ494" s="57"/>
      <c r="HA494" s="2" t="e">
        <f t="shared" si="1492"/>
        <v>#DIV/0!</v>
      </c>
      <c r="HB494" s="2" t="e">
        <f t="shared" si="1493"/>
        <v>#DIV/0!</v>
      </c>
      <c r="HC494" s="2" t="e">
        <f t="shared" si="1494"/>
        <v>#DIV/0!</v>
      </c>
      <c r="HD494" s="2" t="e">
        <f t="shared" si="1495"/>
        <v>#DIV/0!</v>
      </c>
      <c r="HE494" s="2" t="e">
        <f t="shared" si="1496"/>
        <v>#DIV/0!</v>
      </c>
      <c r="HF494" s="2" t="e">
        <f t="shared" si="1497"/>
        <v>#DIV/0!</v>
      </c>
      <c r="HG494" s="2" t="e">
        <f t="shared" si="1498"/>
        <v>#DIV/0!</v>
      </c>
      <c r="HH494" s="2" t="e">
        <f t="shared" si="1499"/>
        <v>#DIV/0!</v>
      </c>
      <c r="HI494" s="2" t="e">
        <f t="shared" si="1500"/>
        <v>#DIV/0!</v>
      </c>
      <c r="HJ494" s="11" t="e">
        <f t="shared" si="1501"/>
        <v>#DIV/0!</v>
      </c>
      <c r="HK494" s="60" t="e">
        <f t="shared" si="1502"/>
        <v>#DIV/0!</v>
      </c>
      <c r="HL494" s="57"/>
      <c r="HM494" s="57" t="e">
        <f t="shared" si="1503"/>
        <v>#DIV/0!</v>
      </c>
      <c r="HN494" s="57" t="e">
        <f t="shared" si="1504"/>
        <v>#DIV/0!</v>
      </c>
      <c r="HO494" s="57" t="e">
        <f t="shared" si="1505"/>
        <v>#DIV/0!</v>
      </c>
      <c r="HP494" s="57" t="e">
        <f t="shared" si="1506"/>
        <v>#DIV/0!</v>
      </c>
      <c r="HQ494" s="57" t="e">
        <f t="shared" si="1507"/>
        <v>#DIV/0!</v>
      </c>
      <c r="HR494" s="57"/>
      <c r="HS494" s="57" t="e">
        <f t="shared" si="1508"/>
        <v>#DIV/0!</v>
      </c>
      <c r="HT494" s="57" t="e">
        <f t="shared" si="1509"/>
        <v>#DIV/0!</v>
      </c>
      <c r="HU494" s="57" t="e">
        <f t="shared" si="1510"/>
        <v>#DIV/0!</v>
      </c>
      <c r="HV494" s="57" t="e">
        <f t="shared" si="1511"/>
        <v>#DIV/0!</v>
      </c>
      <c r="HW494" s="57" t="e">
        <f t="shared" si="1512"/>
        <v>#DIV/0!</v>
      </c>
      <c r="HX494" s="57"/>
      <c r="HY494" s="57" t="e">
        <f t="shared" si="1513"/>
        <v>#DIV/0!</v>
      </c>
      <c r="HZ494" s="57" t="e">
        <f t="shared" si="1514"/>
        <v>#DIV/0!</v>
      </c>
      <c r="IA494" s="57"/>
      <c r="IB494" s="61">
        <f t="shared" si="1515"/>
        <v>0</v>
      </c>
      <c r="IC494" s="57" t="str">
        <f t="shared" si="1516"/>
        <v/>
      </c>
      <c r="ID494" s="42"/>
      <c r="IE494" s="2" t="str">
        <f t="shared" si="1517"/>
        <v/>
      </c>
      <c r="IF494" s="60" t="e">
        <f t="shared" si="1518"/>
        <v>#DIV/0!</v>
      </c>
      <c r="IG494" s="60" t="str">
        <f t="shared" si="1519"/>
        <v/>
      </c>
      <c r="IH494" s="60" t="str">
        <f t="shared" si="1520"/>
        <v>zinco-</v>
      </c>
      <c r="II494" s="60" t="str">
        <f t="shared" si="1521"/>
        <v>mangano-</v>
      </c>
      <c r="IJ494" s="60" t="e">
        <f t="shared" si="1522"/>
        <v>#DIV/0!</v>
      </c>
      <c r="IK494" s="60" t="e">
        <f t="shared" si="1523"/>
        <v>#DIV/0!</v>
      </c>
      <c r="IL494" s="60" t="e">
        <f t="shared" si="1524"/>
        <v>#DIV/0!</v>
      </c>
      <c r="IM494" s="60" t="e">
        <f t="shared" si="1525"/>
        <v>#DIV/0!</v>
      </c>
      <c r="IN494" s="60" t="str">
        <f t="shared" si="1526"/>
        <v/>
      </c>
      <c r="IO494" s="60" t="str">
        <f t="shared" si="1527"/>
        <v/>
      </c>
      <c r="IP494" s="57"/>
      <c r="IQ494" s="57" t="str">
        <f t="shared" si="1528"/>
        <v>ERROR!!</v>
      </c>
    </row>
    <row r="495" spans="24:251">
      <c r="X495" s="29">
        <f t="shared" si="1384"/>
        <v>0</v>
      </c>
      <c r="Y495" s="29">
        <f t="shared" si="1385"/>
        <v>0</v>
      </c>
      <c r="Z495" s="29" t="e">
        <f t="shared" si="1386"/>
        <v>#DIV/0!</v>
      </c>
      <c r="AA495" s="29" t="e">
        <f t="shared" si="1387"/>
        <v>#DIV/0!</v>
      </c>
      <c r="AB495" s="29" t="e">
        <f t="shared" si="1388"/>
        <v>#DIV/0!</v>
      </c>
      <c r="AC495" s="29" t="e">
        <f t="shared" si="1389"/>
        <v>#DIV/0!</v>
      </c>
      <c r="AF495" s="23">
        <v>60.084299999999999</v>
      </c>
      <c r="AG495" s="23">
        <v>79.878799999999998</v>
      </c>
      <c r="AH495" s="23">
        <v>101.96120000000001</v>
      </c>
      <c r="AI495" s="23">
        <v>151.99039999999999</v>
      </c>
      <c r="AJ495" s="23">
        <v>159.69</v>
      </c>
      <c r="AK495" s="23">
        <v>71.846400000000003</v>
      </c>
      <c r="AL495" s="23">
        <v>70.9375</v>
      </c>
      <c r="AM495" s="23">
        <v>40.304400000000001</v>
      </c>
      <c r="AN495" s="23">
        <v>56.077399999999997</v>
      </c>
      <c r="AO495" s="23">
        <v>61.978999999999999</v>
      </c>
      <c r="AP495" s="23">
        <v>94.195999999999998</v>
      </c>
      <c r="AQ495" s="23">
        <v>18.998000000000001</v>
      </c>
      <c r="AR495" s="23">
        <v>35.450000000000003</v>
      </c>
      <c r="AS495" s="23">
        <v>29.88</v>
      </c>
      <c r="AT495" s="23">
        <v>74.691999999999993</v>
      </c>
      <c r="AU495" s="23">
        <v>81.39</v>
      </c>
      <c r="AX495" s="54">
        <f t="shared" si="1390"/>
        <v>0</v>
      </c>
      <c r="AY495" s="54">
        <f t="shared" si="1391"/>
        <v>0</v>
      </c>
      <c r="AZ495" s="54">
        <f t="shared" si="1392"/>
        <v>0</v>
      </c>
      <c r="BA495" s="54">
        <f t="shared" si="1393"/>
        <v>0</v>
      </c>
      <c r="BB495" s="54">
        <f t="shared" si="1394"/>
        <v>0</v>
      </c>
      <c r="BC495" s="54">
        <f t="shared" si="1395"/>
        <v>0</v>
      </c>
      <c r="BD495" s="54">
        <f t="shared" si="1396"/>
        <v>0</v>
      </c>
      <c r="BE495" s="54">
        <f t="shared" si="1397"/>
        <v>0</v>
      </c>
      <c r="BF495" s="54">
        <f t="shared" si="1398"/>
        <v>0</v>
      </c>
      <c r="BG495" s="54">
        <f t="shared" si="1399"/>
        <v>0</v>
      </c>
      <c r="BH495" s="54">
        <f t="shared" si="1400"/>
        <v>0</v>
      </c>
      <c r="BI495" s="54">
        <f t="shared" si="1401"/>
        <v>0</v>
      </c>
      <c r="BJ495" s="54">
        <f t="shared" si="1402"/>
        <v>0</v>
      </c>
      <c r="BK495" s="54">
        <f t="shared" si="1403"/>
        <v>0</v>
      </c>
      <c r="BL495" s="54">
        <f t="shared" si="1404"/>
        <v>0</v>
      </c>
      <c r="BM495" s="42"/>
      <c r="BO495" s="54">
        <f>'Norm-coeff'!$C$2+$AX495*'Norm-coeff'!$D$2+$AY495*'Norm-coeff'!$E$2+$AZ495*'Norm-coeff'!$F$2+$BA495*'Norm-coeff'!$G$2+$BB495*'Norm-coeff'!$H$2+$BC495*'Norm-coeff'!$I$2+$BD495*'Norm-coeff'!$J$2+$BE495*'Norm-coeff'!$K$2+$BF495*'Norm-coeff'!$L$2+$BG495*'Norm-coeff'!$M$2+$BH495*'Norm-coeff'!$N$2+$BI495*'Norm-coeff'!$O$2</f>
        <v>5.4045421474420303</v>
      </c>
      <c r="BP495" s="54">
        <f>'Norm-coeff'!$C$3+$AX495*'Norm-coeff'!$D$3+$AY495*'Norm-coeff'!$E$3+$AZ495*'Norm-coeff'!$F$3+$BA495*'Norm-coeff'!$G$3+$BB495*'Norm-coeff'!$H$3+$BC495*'Norm-coeff'!$I$3+$BD495*'Norm-coeff'!$J$3+$BE495*'Norm-coeff'!$K$3+$BF495*'Norm-coeff'!$L$3+$BG495*'Norm-coeff'!$M$3+$BH495*'Norm-coeff'!$N$3+$BI495*'Norm-coeff'!$O$3</f>
        <v>3.15319116612705</v>
      </c>
      <c r="BQ495" s="54">
        <f>'Norm-coeff'!$C$4+$AX495*'Norm-coeff'!$D$4+$AY495*'Norm-coeff'!$E$4+$AZ495*'Norm-coeff'!$F$4+$BA495*'Norm-coeff'!$G$4+$BB495*'Norm-coeff'!$H$4+$BC495*'Norm-coeff'!$I$4+$BD495*'Norm-coeff'!$J$4+$BE495*'Norm-coeff'!$K$4+$BF495*'Norm-coeff'!$L$4+$BG495*'Norm-coeff'!$M$4+$BH495*'Norm-coeff'!$N$4+$BI495*'Norm-coeff'!$O$4</f>
        <v>1.42115649462768</v>
      </c>
      <c r="BR495" s="54">
        <f>'Norm-coeff'!$C$5+$AX495*'Norm-coeff'!$D$5+$AY495*'Norm-coeff'!$E$5+$AZ495*'Norm-coeff'!$F$5+$BA495*'Norm-coeff'!$G$5+$BB495*'Norm-coeff'!$H$5+$BC495*'Norm-coeff'!$I$5+$BD495*'Norm-coeff'!$J$5+$BE495*'Norm-coeff'!$K$5+$BF495*'Norm-coeff'!$L$5+$BG495*'Norm-coeff'!$M$5+$BH495*'Norm-coeff'!$N$5+$BI495*'Norm-coeff'!$O$5</f>
        <v>1.0553329241296201</v>
      </c>
      <c r="BS495" s="54">
        <f>'Norm-coeff'!$C$6+$AX495*'Norm-coeff'!$D$6+$AY495*'Norm-coeff'!$E$6+$AZ495*'Norm-coeff'!$F$6+$BA495*'Norm-coeff'!$G$6+$BB495*'Norm-coeff'!$H$6+$BC495*'Norm-coeff'!$I$6+$BD495*'Norm-coeff'!$J$6+$BE495*'Norm-coeff'!$K$6+$BF495*'Norm-coeff'!$L$6+$BG495*'Norm-coeff'!$M$6+$BH495*'Norm-coeff'!$N$6+$BI495*'Norm-coeff'!$O$6</f>
        <v>-1.48700885495103E-2</v>
      </c>
      <c r="BT495" s="54">
        <f>'Norm-coeff'!$C$7+$AX495*'Norm-coeff'!$D$7+$AY495*'Norm-coeff'!$E$7+$AZ495*'Norm-coeff'!$F$7+$BA495*'Norm-coeff'!$G$7+$BB495*'Norm-coeff'!$H$7+$BC495*'Norm-coeff'!$I$7+$BD495*'Norm-coeff'!$J$7+$BE495*'Norm-coeff'!$K$7+$BF495*'Norm-coeff'!$L$7+$BG495*'Norm-coeff'!$M$7+$BH495*'Norm-coeff'!$N$7+$BI495*'Norm-coeff'!$O$7</f>
        <v>2.0907583608832998</v>
      </c>
      <c r="BU495" s="54">
        <f>'Norm-coeff'!$C$8+$AX495*'Norm-coeff'!$D$8+$AY495*'Norm-coeff'!$E$8+$AZ495*'Norm-coeff'!$F$8+$BA495*'Norm-coeff'!$G$8+$BB495*'Norm-coeff'!$H$8+$BC495*'Norm-coeff'!$I$8+$BD495*'Norm-coeff'!$J$8+$BE495*'Norm-coeff'!$K$8+$BF495*'Norm-coeff'!$L$8+$BG495*'Norm-coeff'!$M$8+$BH495*'Norm-coeff'!$N$8+$BI495*'Norm-coeff'!$O$8</f>
        <v>0.65894159836244504</v>
      </c>
      <c r="BV495" s="54">
        <f>'Norm-coeff'!$C$9+$AX495*'Norm-coeff'!$D$9+$AY495*'Norm-coeff'!$E$9+$AZ495*'Norm-coeff'!$F$9+$BA495*'Norm-coeff'!$G$9+$BB495*'Norm-coeff'!$H$9+$BC495*'Norm-coeff'!$I$9+$BD495*'Norm-coeff'!$J$9+$BE495*'Norm-coeff'!$K$9+$BF495*'Norm-coeff'!$L$9+$BG495*'Norm-coeff'!$M$9+$BH495*'Norm-coeff'!$N$9+$BI495*'Norm-coeff'!$O$9</f>
        <v>1.48961085014701</v>
      </c>
      <c r="BW495" s="54">
        <f>'Norm-coeff'!$C$10+$AX495*'Norm-coeff'!$D$10+$AY495*'Norm-coeff'!$E$10+$AZ495*'Norm-coeff'!$F$10+$BA495*'Norm-coeff'!$G$10+$BB495*'Norm-coeff'!$H$10+$BC495*'Norm-coeff'!$I$10+$BD495*'Norm-coeff'!$J$10+$BE495*'Norm-coeff'!$K$10+$BF495*'Norm-coeff'!$L$10+$BG495*'Norm-coeff'!$M$10+$BH495*'Norm-coeff'!$N$10+$BI495*'Norm-coeff'!$O$10</f>
        <v>1.42058735749591</v>
      </c>
      <c r="BX495" s="54">
        <f>'Norm-coeff'!$C$11+$AX495*'Norm-coeff'!$D$11+$AY495*'Norm-coeff'!$E$11+$AZ495*'Norm-coeff'!$F$11+$BA495*'Norm-coeff'!$G$11+$BB495*'Norm-coeff'!$H$11+$BC495*'Norm-coeff'!$I$11+$BD495*'Norm-coeff'!$J$11+$BE495*'Norm-coeff'!$K$11+$BF495*'Norm-coeff'!$L$11+$BG495*'Norm-coeff'!$M$11+$BH495*'Norm-coeff'!$N$11+$BI495*'Norm-coeff'!$O$11</f>
        <v>0.221233014421479</v>
      </c>
      <c r="BY495" s="54">
        <f>'Norm-coeff'!$C$12+$AX495*'Norm-coeff'!$D$12+$AY495*'Norm-coeff'!$E$12+$AZ495*'Norm-coeff'!$F$12+$BA495*'Norm-coeff'!$G$12+$BB495*'Norm-coeff'!$H$12+$BC495*'Norm-coeff'!$I$12+$BD495*'Norm-coeff'!$J$12+$BE495*'Norm-coeff'!$K$12+$BF495*'Norm-coeff'!$L$12+$BG495*'Norm-coeff'!$M$12+$BH495*'Norm-coeff'!$N$12+$BI495*'Norm-coeff'!$O$12</f>
        <v>0.283527502056037</v>
      </c>
      <c r="BZ495" s="54">
        <f>'Norm-coeff'!$C$13+$AX495*'Norm-coeff'!$D$13+$AY495*'Norm-coeff'!$E$13+$AZ495*'Norm-coeff'!$F$13+$BA495*'Norm-coeff'!$G$13+$BB495*'Norm-coeff'!$H$13+$BC495*'Norm-coeff'!$I$13+$BD495*'Norm-coeff'!$J$13+$BE495*'Norm-coeff'!$K$13+$BF495*'Norm-coeff'!$L$13+$BG495*'Norm-coeff'!$M$13+$BH495*'Norm-coeff'!$N$13+$BI495*'Norm-coeff'!$O$13</f>
        <v>-4.1864930554451202E-2</v>
      </c>
      <c r="CA495" s="54">
        <f>'Norm-coeff'!$C$14+$AX495*'Norm-coeff'!$D$14+$AY495*'Norm-coeff'!$E$14+$AZ495*'Norm-coeff'!$F$14+$BA495*'Norm-coeff'!$G$14+$BB495*'Norm-coeff'!$H$14+$BC495*'Norm-coeff'!$I$14+$BD495*'Norm-coeff'!$J$14+$BE495*'Norm-coeff'!$K$14+$BF495*'Norm-coeff'!$L$14+$BG495*'Norm-coeff'!$M$14+$BH495*'Norm-coeff'!$N$14+$BI495*'Norm-coeff'!$O$14</f>
        <v>4.2526983164477103</v>
      </c>
      <c r="CC495" s="54">
        <f t="shared" si="1529"/>
        <v>0</v>
      </c>
      <c r="CG495" s="54">
        <f t="shared" si="1405"/>
        <v>0</v>
      </c>
      <c r="CH495" s="54">
        <f t="shared" si="1383"/>
        <v>0</v>
      </c>
      <c r="CI495" s="54">
        <f t="shared" si="1406"/>
        <v>0</v>
      </c>
      <c r="CJ495" s="56">
        <f t="shared" si="1407"/>
        <v>0</v>
      </c>
      <c r="CK495" s="54">
        <f t="shared" si="1408"/>
        <v>0</v>
      </c>
      <c r="CL495" s="54">
        <f t="shared" si="1409"/>
        <v>0</v>
      </c>
      <c r="CM495" s="54">
        <f t="shared" si="1410"/>
        <v>0</v>
      </c>
      <c r="CN495" s="54">
        <f t="shared" si="1411"/>
        <v>0</v>
      </c>
      <c r="CO495" s="54">
        <f t="shared" si="1412"/>
        <v>0</v>
      </c>
      <c r="CP495" s="54">
        <f t="shared" si="1413"/>
        <v>0</v>
      </c>
      <c r="CQ495" s="54">
        <f t="shared" si="1414"/>
        <v>0</v>
      </c>
      <c r="CR495" s="54">
        <f t="shared" si="1415"/>
        <v>0</v>
      </c>
      <c r="CS495" s="54">
        <f t="shared" si="1416"/>
        <v>0</v>
      </c>
      <c r="CU495" s="54">
        <f t="shared" si="1417"/>
        <v>0</v>
      </c>
      <c r="CV495" s="54">
        <f t="shared" si="1418"/>
        <v>0</v>
      </c>
      <c r="CW495" s="54">
        <f t="shared" si="1419"/>
        <v>0</v>
      </c>
      <c r="CX495" s="54">
        <f t="shared" si="1420"/>
        <v>0</v>
      </c>
      <c r="CZ495" s="54">
        <f t="shared" si="1421"/>
        <v>0</v>
      </c>
      <c r="DA495" s="54">
        <f t="shared" si="1422"/>
        <v>0</v>
      </c>
      <c r="DB495" s="54">
        <f t="shared" si="1423"/>
        <v>0</v>
      </c>
      <c r="DC495" s="54">
        <f t="shared" si="1424"/>
        <v>0</v>
      </c>
      <c r="DD495" s="54">
        <f t="shared" si="1425"/>
        <v>0</v>
      </c>
      <c r="DE495" s="54">
        <f t="shared" si="1426"/>
        <v>0</v>
      </c>
      <c r="DF495" s="54">
        <f t="shared" si="1427"/>
        <v>0</v>
      </c>
      <c r="DG495" s="54">
        <f t="shared" si="1428"/>
        <v>2</v>
      </c>
      <c r="DH495" s="71">
        <f t="shared" si="1429"/>
        <v>0</v>
      </c>
      <c r="DI495" s="71">
        <f t="shared" si="1430"/>
        <v>0</v>
      </c>
      <c r="DJ495" s="54">
        <f t="shared" si="1431"/>
        <v>0</v>
      </c>
      <c r="DK495" s="54">
        <f t="shared" si="1432"/>
        <v>2</v>
      </c>
      <c r="DL495" s="4">
        <f t="shared" si="1357"/>
        <v>0</v>
      </c>
      <c r="DM495" s="3">
        <f t="shared" si="1433"/>
        <v>0</v>
      </c>
      <c r="DN495" s="3">
        <f t="shared" si="1434"/>
        <v>0</v>
      </c>
      <c r="DO495" s="4" t="e">
        <f t="shared" si="1435"/>
        <v>#DIV/0!</v>
      </c>
      <c r="DP495" s="57"/>
      <c r="DQ495" s="57"/>
      <c r="DR495" s="56">
        <f t="shared" si="1358"/>
        <v>2</v>
      </c>
      <c r="DS495" s="56">
        <f t="shared" si="1359"/>
        <v>0</v>
      </c>
      <c r="DT495" s="38">
        <f t="shared" si="1360"/>
        <v>0</v>
      </c>
      <c r="DU495" s="38">
        <f t="shared" si="1436"/>
        <v>2</v>
      </c>
      <c r="DV495" s="38">
        <f t="shared" si="1361"/>
        <v>0</v>
      </c>
      <c r="DW495" s="39">
        <f t="shared" si="1362"/>
        <v>0</v>
      </c>
      <c r="DX495" s="39">
        <f t="shared" si="1363"/>
        <v>0</v>
      </c>
      <c r="DY495" s="39">
        <f t="shared" si="1364"/>
        <v>0</v>
      </c>
      <c r="DZ495" s="39">
        <f t="shared" si="1365"/>
        <v>0</v>
      </c>
      <c r="EA495" s="39">
        <f t="shared" si="1366"/>
        <v>0</v>
      </c>
      <c r="EB495" s="37" t="e">
        <f t="shared" si="1437"/>
        <v>#DIV/0!</v>
      </c>
      <c r="EC495" s="37" t="e">
        <f t="shared" si="1438"/>
        <v>#DIV/0!</v>
      </c>
      <c r="ED495" s="37" t="e">
        <f t="shared" si="1439"/>
        <v>#DIV/0!</v>
      </c>
      <c r="EE495" s="37" t="e">
        <f t="shared" si="1440"/>
        <v>#DIV/0!</v>
      </c>
      <c r="EF495" s="39" t="e">
        <f t="shared" si="1441"/>
        <v>#DIV/0!</v>
      </c>
      <c r="EG495" s="37" t="e">
        <f t="shared" si="1442"/>
        <v>#DIV/0!</v>
      </c>
      <c r="EH495" s="37" t="e">
        <f t="shared" si="1443"/>
        <v>#DIV/0!</v>
      </c>
      <c r="EI495" s="11" t="b">
        <f t="shared" si="1444"/>
        <v>1</v>
      </c>
      <c r="EJ495" s="11" t="b">
        <f t="shared" si="1445"/>
        <v>0</v>
      </c>
      <c r="EK495" s="39" t="e">
        <f t="shared" si="1446"/>
        <v>#DIV/0!</v>
      </c>
      <c r="EL495" s="39" t="e">
        <f t="shared" si="1447"/>
        <v>#DIV/0!</v>
      </c>
      <c r="EM495" s="39" t="e">
        <f t="shared" si="1448"/>
        <v>#DIV/0!</v>
      </c>
      <c r="EN495" s="39" t="e">
        <f t="shared" si="1449"/>
        <v>#DIV/0!</v>
      </c>
      <c r="EO495" s="39" t="e">
        <f t="shared" si="1450"/>
        <v>#DIV/0!</v>
      </c>
      <c r="EP495" s="39" t="e">
        <f t="shared" si="1451"/>
        <v>#DIV/0!</v>
      </c>
      <c r="EQ495" s="39" t="e">
        <f t="shared" si="1452"/>
        <v>#DIV/0!</v>
      </c>
      <c r="ER495" s="39" t="e">
        <f t="shared" si="1453"/>
        <v>#DIV/0!</v>
      </c>
      <c r="ES495" s="58" t="str">
        <f t="shared" si="1454"/>
        <v>(OH,F,Cl)-dominate amphibole</v>
      </c>
      <c r="ET495" s="58" t="e">
        <f t="shared" si="1455"/>
        <v>#N/A</v>
      </c>
      <c r="EU495" s="56">
        <f t="shared" si="1367"/>
        <v>0</v>
      </c>
      <c r="EV495" s="56">
        <f t="shared" si="1368"/>
        <v>0</v>
      </c>
      <c r="EW495" s="56">
        <f t="shared" si="1369"/>
        <v>0</v>
      </c>
      <c r="EX495" s="56">
        <f t="shared" si="1370"/>
        <v>0</v>
      </c>
      <c r="EY495" s="56">
        <f t="shared" si="1371"/>
        <v>0</v>
      </c>
      <c r="EZ495" s="56">
        <f t="shared" si="1372"/>
        <v>0</v>
      </c>
      <c r="FA495" s="39">
        <f t="shared" si="1373"/>
        <v>0</v>
      </c>
      <c r="FB495" s="39">
        <f t="shared" si="1374"/>
        <v>0</v>
      </c>
      <c r="FC495" s="54">
        <f t="shared" si="1375"/>
        <v>0</v>
      </c>
      <c r="FD495" s="54">
        <f t="shared" si="1376"/>
        <v>0</v>
      </c>
      <c r="FE495" s="39">
        <f t="shared" si="1377"/>
        <v>0</v>
      </c>
      <c r="FF495" s="54">
        <f t="shared" si="1378"/>
        <v>0</v>
      </c>
      <c r="FG495" s="39">
        <f t="shared" si="1379"/>
        <v>0</v>
      </c>
      <c r="FH495" s="39">
        <f t="shared" si="1456"/>
        <v>0</v>
      </c>
      <c r="FI495" s="39">
        <f t="shared" si="1457"/>
        <v>0</v>
      </c>
      <c r="FJ495" s="39">
        <f t="shared" si="1458"/>
        <v>0</v>
      </c>
      <c r="FK495" s="39" t="e">
        <f t="shared" si="1459"/>
        <v>#DIV/0!</v>
      </c>
      <c r="FL495" s="39" t="e">
        <f t="shared" si="1460"/>
        <v>#DIV/0!</v>
      </c>
      <c r="FM495" s="39" t="e">
        <f t="shared" si="1461"/>
        <v>#DIV/0!</v>
      </c>
      <c r="FN495" s="39">
        <f t="shared" si="1462"/>
        <v>1</v>
      </c>
      <c r="FO495" s="39">
        <f t="shared" si="1380"/>
        <v>0</v>
      </c>
      <c r="FP495" s="39">
        <f t="shared" si="1381"/>
        <v>0</v>
      </c>
      <c r="FQ495" s="39">
        <f t="shared" si="1382"/>
        <v>0</v>
      </c>
      <c r="FR495" s="39">
        <f t="shared" si="1463"/>
        <v>0</v>
      </c>
      <c r="FS495" s="39">
        <f t="shared" si="1464"/>
        <v>0</v>
      </c>
      <c r="FU495" s="39" t="e">
        <f t="shared" si="1465"/>
        <v>#DIV/0!</v>
      </c>
      <c r="FV495" s="39" t="e">
        <f t="shared" si="1466"/>
        <v>#DIV/0!</v>
      </c>
      <c r="FW495" s="39" t="e">
        <f t="shared" si="1467"/>
        <v>#DIV/0!</v>
      </c>
      <c r="FY495" s="39" t="e">
        <f t="shared" si="1468"/>
        <v>#DIV/0!</v>
      </c>
      <c r="FZ495" s="39" t="e">
        <f t="shared" si="1469"/>
        <v>#DIV/0!</v>
      </c>
      <c r="GA495" s="39" t="e">
        <f t="shared" si="1470"/>
        <v>#DIV/0!</v>
      </c>
      <c r="GB495" s="39" t="e">
        <f t="shared" si="1471"/>
        <v>#DIV/0!</v>
      </c>
      <c r="GC495" s="39" t="e">
        <f t="shared" si="1472"/>
        <v>#DIV/0!</v>
      </c>
      <c r="GD495" s="39" t="e">
        <f t="shared" si="1473"/>
        <v>#DIV/0!</v>
      </c>
      <c r="GE495" s="39" t="e">
        <f t="shared" si="1474"/>
        <v>#DIV/0!</v>
      </c>
      <c r="GF495" s="39" t="e">
        <f t="shared" si="1475"/>
        <v>#DIV/0!</v>
      </c>
      <c r="GG495" s="39" t="e">
        <f t="shared" si="1476"/>
        <v>#DIV/0!</v>
      </c>
      <c r="GH495" s="39" t="e">
        <f t="shared" si="1477"/>
        <v>#DIV/0!</v>
      </c>
      <c r="GI495" s="39"/>
      <c r="GJ495" s="39" t="e">
        <f t="shared" si="1478"/>
        <v>#DIV/0!</v>
      </c>
      <c r="GK495" s="39" t="e">
        <f t="shared" si="1479"/>
        <v>#DIV/0!</v>
      </c>
      <c r="GL495" s="39" t="e">
        <f t="shared" si="1480"/>
        <v>#DIV/0!</v>
      </c>
      <c r="GM495" s="39" t="e">
        <f t="shared" si="1481"/>
        <v>#DIV/0!</v>
      </c>
      <c r="GN495" s="39" t="e">
        <f t="shared" si="1482"/>
        <v>#DIV/0!</v>
      </c>
      <c r="GO495" s="57"/>
      <c r="GP495" s="57" t="e">
        <f t="shared" si="1483"/>
        <v>#DIV/0!</v>
      </c>
      <c r="GQ495" s="59" t="e">
        <f t="shared" si="1484"/>
        <v>#DIV/0!</v>
      </c>
      <c r="GR495" s="41" t="e">
        <f t="shared" si="1485"/>
        <v>#DIV/0!</v>
      </c>
      <c r="GS495" s="57" t="e">
        <f t="shared" si="1486"/>
        <v>#DIV/0!</v>
      </c>
      <c r="GT495" s="57" t="e">
        <f t="shared" si="1487"/>
        <v>#DIV/0!</v>
      </c>
      <c r="GU495" s="57" t="e">
        <f t="shared" si="1488"/>
        <v>#DIV/0!</v>
      </c>
      <c r="GV495" s="57"/>
      <c r="GW495" s="42" t="e">
        <f t="shared" si="1489"/>
        <v>#DIV/0!</v>
      </c>
      <c r="GX495" s="42" t="e">
        <f t="shared" si="1490"/>
        <v>#DIV/0!</v>
      </c>
      <c r="GY495" s="42" t="e">
        <f t="shared" si="1491"/>
        <v>#DIV/0!</v>
      </c>
      <c r="GZ495" s="57"/>
      <c r="HA495" s="2" t="e">
        <f t="shared" si="1492"/>
        <v>#DIV/0!</v>
      </c>
      <c r="HB495" s="2" t="e">
        <f t="shared" si="1493"/>
        <v>#DIV/0!</v>
      </c>
      <c r="HC495" s="2" t="e">
        <f t="shared" si="1494"/>
        <v>#DIV/0!</v>
      </c>
      <c r="HD495" s="2" t="e">
        <f t="shared" si="1495"/>
        <v>#DIV/0!</v>
      </c>
      <c r="HE495" s="2" t="e">
        <f t="shared" si="1496"/>
        <v>#DIV/0!</v>
      </c>
      <c r="HF495" s="2" t="e">
        <f t="shared" si="1497"/>
        <v>#DIV/0!</v>
      </c>
      <c r="HG495" s="2" t="e">
        <f t="shared" si="1498"/>
        <v>#DIV/0!</v>
      </c>
      <c r="HH495" s="2" t="e">
        <f t="shared" si="1499"/>
        <v>#DIV/0!</v>
      </c>
      <c r="HI495" s="2" t="e">
        <f t="shared" si="1500"/>
        <v>#DIV/0!</v>
      </c>
      <c r="HJ495" s="11" t="e">
        <f t="shared" si="1501"/>
        <v>#DIV/0!</v>
      </c>
      <c r="HK495" s="60" t="e">
        <f t="shared" si="1502"/>
        <v>#DIV/0!</v>
      </c>
      <c r="HL495" s="57"/>
      <c r="HM495" s="57" t="e">
        <f t="shared" si="1503"/>
        <v>#DIV/0!</v>
      </c>
      <c r="HN495" s="57" t="e">
        <f t="shared" si="1504"/>
        <v>#DIV/0!</v>
      </c>
      <c r="HO495" s="57" t="e">
        <f t="shared" si="1505"/>
        <v>#DIV/0!</v>
      </c>
      <c r="HP495" s="57" t="e">
        <f t="shared" si="1506"/>
        <v>#DIV/0!</v>
      </c>
      <c r="HQ495" s="57" t="e">
        <f t="shared" si="1507"/>
        <v>#DIV/0!</v>
      </c>
      <c r="HR495" s="57"/>
      <c r="HS495" s="57" t="e">
        <f t="shared" si="1508"/>
        <v>#DIV/0!</v>
      </c>
      <c r="HT495" s="57" t="e">
        <f t="shared" si="1509"/>
        <v>#DIV/0!</v>
      </c>
      <c r="HU495" s="57" t="e">
        <f t="shared" si="1510"/>
        <v>#DIV/0!</v>
      </c>
      <c r="HV495" s="57" t="e">
        <f t="shared" si="1511"/>
        <v>#DIV/0!</v>
      </c>
      <c r="HW495" s="57" t="e">
        <f t="shared" si="1512"/>
        <v>#DIV/0!</v>
      </c>
      <c r="HX495" s="57"/>
      <c r="HY495" s="57" t="e">
        <f t="shared" si="1513"/>
        <v>#DIV/0!</v>
      </c>
      <c r="HZ495" s="57" t="e">
        <f t="shared" si="1514"/>
        <v>#DIV/0!</v>
      </c>
      <c r="IA495" s="57"/>
      <c r="IB495" s="61">
        <f t="shared" si="1515"/>
        <v>0</v>
      </c>
      <c r="IC495" s="57" t="str">
        <f t="shared" si="1516"/>
        <v/>
      </c>
      <c r="ID495" s="42"/>
      <c r="IE495" s="2" t="str">
        <f t="shared" si="1517"/>
        <v/>
      </c>
      <c r="IF495" s="60" t="e">
        <f t="shared" si="1518"/>
        <v>#DIV/0!</v>
      </c>
      <c r="IG495" s="60" t="str">
        <f t="shared" si="1519"/>
        <v/>
      </c>
      <c r="IH495" s="60" t="str">
        <f t="shared" si="1520"/>
        <v>zinco-</v>
      </c>
      <c r="II495" s="60" t="str">
        <f t="shared" si="1521"/>
        <v>mangano-</v>
      </c>
      <c r="IJ495" s="60" t="e">
        <f t="shared" si="1522"/>
        <v>#DIV/0!</v>
      </c>
      <c r="IK495" s="60" t="e">
        <f t="shared" si="1523"/>
        <v>#DIV/0!</v>
      </c>
      <c r="IL495" s="60" t="e">
        <f t="shared" si="1524"/>
        <v>#DIV/0!</v>
      </c>
      <c r="IM495" s="60" t="e">
        <f t="shared" si="1525"/>
        <v>#DIV/0!</v>
      </c>
      <c r="IN495" s="60" t="str">
        <f t="shared" si="1526"/>
        <v/>
      </c>
      <c r="IO495" s="60" t="str">
        <f t="shared" si="1527"/>
        <v/>
      </c>
      <c r="IP495" s="57"/>
      <c r="IQ495" s="57" t="str">
        <f t="shared" si="1528"/>
        <v>ERROR!!</v>
      </c>
    </row>
    <row r="496" spans="24:251">
      <c r="X496" s="29">
        <f t="shared" si="1384"/>
        <v>0</v>
      </c>
      <c r="Y496" s="29">
        <f t="shared" si="1385"/>
        <v>0</v>
      </c>
      <c r="Z496" s="29" t="e">
        <f t="shared" si="1386"/>
        <v>#DIV/0!</v>
      </c>
      <c r="AA496" s="29" t="e">
        <f t="shared" si="1387"/>
        <v>#DIV/0!</v>
      </c>
      <c r="AB496" s="29" t="e">
        <f t="shared" si="1388"/>
        <v>#DIV/0!</v>
      </c>
      <c r="AC496" s="29" t="e">
        <f t="shared" si="1389"/>
        <v>#DIV/0!</v>
      </c>
      <c r="AF496" s="23">
        <v>60.084299999999999</v>
      </c>
      <c r="AG496" s="23">
        <v>79.878799999999998</v>
      </c>
      <c r="AH496" s="23">
        <v>101.96120000000001</v>
      </c>
      <c r="AI496" s="23">
        <v>151.99039999999999</v>
      </c>
      <c r="AJ496" s="23">
        <v>159.69</v>
      </c>
      <c r="AK496" s="23">
        <v>71.846400000000003</v>
      </c>
      <c r="AL496" s="23">
        <v>70.9375</v>
      </c>
      <c r="AM496" s="23">
        <v>40.304400000000001</v>
      </c>
      <c r="AN496" s="23">
        <v>56.077399999999997</v>
      </c>
      <c r="AO496" s="23">
        <v>61.978999999999999</v>
      </c>
      <c r="AP496" s="23">
        <v>94.195999999999998</v>
      </c>
      <c r="AQ496" s="23">
        <v>18.998000000000001</v>
      </c>
      <c r="AR496" s="23">
        <v>35.450000000000003</v>
      </c>
      <c r="AS496" s="23">
        <v>29.88</v>
      </c>
      <c r="AT496" s="23">
        <v>74.691999999999993</v>
      </c>
      <c r="AU496" s="23">
        <v>81.39</v>
      </c>
      <c r="AX496" s="54">
        <f t="shared" si="1390"/>
        <v>0</v>
      </c>
      <c r="AY496" s="54">
        <f t="shared" si="1391"/>
        <v>0</v>
      </c>
      <c r="AZ496" s="54">
        <f t="shared" si="1392"/>
        <v>0</v>
      </c>
      <c r="BA496" s="54">
        <f t="shared" si="1393"/>
        <v>0</v>
      </c>
      <c r="BB496" s="54">
        <f t="shared" si="1394"/>
        <v>0</v>
      </c>
      <c r="BC496" s="54">
        <f t="shared" si="1395"/>
        <v>0</v>
      </c>
      <c r="BD496" s="54">
        <f t="shared" si="1396"/>
        <v>0</v>
      </c>
      <c r="BE496" s="54">
        <f t="shared" si="1397"/>
        <v>0</v>
      </c>
      <c r="BF496" s="54">
        <f t="shared" si="1398"/>
        <v>0</v>
      </c>
      <c r="BG496" s="54">
        <f t="shared" si="1399"/>
        <v>0</v>
      </c>
      <c r="BH496" s="54">
        <f t="shared" si="1400"/>
        <v>0</v>
      </c>
      <c r="BI496" s="54">
        <f t="shared" si="1401"/>
        <v>0</v>
      </c>
      <c r="BJ496" s="54">
        <f t="shared" si="1402"/>
        <v>0</v>
      </c>
      <c r="BK496" s="54">
        <f t="shared" si="1403"/>
        <v>0</v>
      </c>
      <c r="BL496" s="54">
        <f t="shared" si="1404"/>
        <v>0</v>
      </c>
      <c r="BM496" s="42"/>
      <c r="BO496" s="54">
        <f>'Norm-coeff'!$C$2+$AX496*'Norm-coeff'!$D$2+$AY496*'Norm-coeff'!$E$2+$AZ496*'Norm-coeff'!$F$2+$BA496*'Norm-coeff'!$G$2+$BB496*'Norm-coeff'!$H$2+$BC496*'Norm-coeff'!$I$2+$BD496*'Norm-coeff'!$J$2+$BE496*'Norm-coeff'!$K$2+$BF496*'Norm-coeff'!$L$2+$BG496*'Norm-coeff'!$M$2+$BH496*'Norm-coeff'!$N$2+$BI496*'Norm-coeff'!$O$2</f>
        <v>5.4045421474420303</v>
      </c>
      <c r="BP496" s="54">
        <f>'Norm-coeff'!$C$3+$AX496*'Norm-coeff'!$D$3+$AY496*'Norm-coeff'!$E$3+$AZ496*'Norm-coeff'!$F$3+$BA496*'Norm-coeff'!$G$3+$BB496*'Norm-coeff'!$H$3+$BC496*'Norm-coeff'!$I$3+$BD496*'Norm-coeff'!$J$3+$BE496*'Norm-coeff'!$K$3+$BF496*'Norm-coeff'!$L$3+$BG496*'Norm-coeff'!$M$3+$BH496*'Norm-coeff'!$N$3+$BI496*'Norm-coeff'!$O$3</f>
        <v>3.15319116612705</v>
      </c>
      <c r="BQ496" s="54">
        <f>'Norm-coeff'!$C$4+$AX496*'Norm-coeff'!$D$4+$AY496*'Norm-coeff'!$E$4+$AZ496*'Norm-coeff'!$F$4+$BA496*'Norm-coeff'!$G$4+$BB496*'Norm-coeff'!$H$4+$BC496*'Norm-coeff'!$I$4+$BD496*'Norm-coeff'!$J$4+$BE496*'Norm-coeff'!$K$4+$BF496*'Norm-coeff'!$L$4+$BG496*'Norm-coeff'!$M$4+$BH496*'Norm-coeff'!$N$4+$BI496*'Norm-coeff'!$O$4</f>
        <v>1.42115649462768</v>
      </c>
      <c r="BR496" s="54">
        <f>'Norm-coeff'!$C$5+$AX496*'Norm-coeff'!$D$5+$AY496*'Norm-coeff'!$E$5+$AZ496*'Norm-coeff'!$F$5+$BA496*'Norm-coeff'!$G$5+$BB496*'Norm-coeff'!$H$5+$BC496*'Norm-coeff'!$I$5+$BD496*'Norm-coeff'!$J$5+$BE496*'Norm-coeff'!$K$5+$BF496*'Norm-coeff'!$L$5+$BG496*'Norm-coeff'!$M$5+$BH496*'Norm-coeff'!$N$5+$BI496*'Norm-coeff'!$O$5</f>
        <v>1.0553329241296201</v>
      </c>
      <c r="BS496" s="54">
        <f>'Norm-coeff'!$C$6+$AX496*'Norm-coeff'!$D$6+$AY496*'Norm-coeff'!$E$6+$AZ496*'Norm-coeff'!$F$6+$BA496*'Norm-coeff'!$G$6+$BB496*'Norm-coeff'!$H$6+$BC496*'Norm-coeff'!$I$6+$BD496*'Norm-coeff'!$J$6+$BE496*'Norm-coeff'!$K$6+$BF496*'Norm-coeff'!$L$6+$BG496*'Norm-coeff'!$M$6+$BH496*'Norm-coeff'!$N$6+$BI496*'Norm-coeff'!$O$6</f>
        <v>-1.48700885495103E-2</v>
      </c>
      <c r="BT496" s="54">
        <f>'Norm-coeff'!$C$7+$AX496*'Norm-coeff'!$D$7+$AY496*'Norm-coeff'!$E$7+$AZ496*'Norm-coeff'!$F$7+$BA496*'Norm-coeff'!$G$7+$BB496*'Norm-coeff'!$H$7+$BC496*'Norm-coeff'!$I$7+$BD496*'Norm-coeff'!$J$7+$BE496*'Norm-coeff'!$K$7+$BF496*'Norm-coeff'!$L$7+$BG496*'Norm-coeff'!$M$7+$BH496*'Norm-coeff'!$N$7+$BI496*'Norm-coeff'!$O$7</f>
        <v>2.0907583608832998</v>
      </c>
      <c r="BU496" s="54">
        <f>'Norm-coeff'!$C$8+$AX496*'Norm-coeff'!$D$8+$AY496*'Norm-coeff'!$E$8+$AZ496*'Norm-coeff'!$F$8+$BA496*'Norm-coeff'!$G$8+$BB496*'Norm-coeff'!$H$8+$BC496*'Norm-coeff'!$I$8+$BD496*'Norm-coeff'!$J$8+$BE496*'Norm-coeff'!$K$8+$BF496*'Norm-coeff'!$L$8+$BG496*'Norm-coeff'!$M$8+$BH496*'Norm-coeff'!$N$8+$BI496*'Norm-coeff'!$O$8</f>
        <v>0.65894159836244504</v>
      </c>
      <c r="BV496" s="54">
        <f>'Norm-coeff'!$C$9+$AX496*'Norm-coeff'!$D$9+$AY496*'Norm-coeff'!$E$9+$AZ496*'Norm-coeff'!$F$9+$BA496*'Norm-coeff'!$G$9+$BB496*'Norm-coeff'!$H$9+$BC496*'Norm-coeff'!$I$9+$BD496*'Norm-coeff'!$J$9+$BE496*'Norm-coeff'!$K$9+$BF496*'Norm-coeff'!$L$9+$BG496*'Norm-coeff'!$M$9+$BH496*'Norm-coeff'!$N$9+$BI496*'Norm-coeff'!$O$9</f>
        <v>1.48961085014701</v>
      </c>
      <c r="BW496" s="54">
        <f>'Norm-coeff'!$C$10+$AX496*'Norm-coeff'!$D$10+$AY496*'Norm-coeff'!$E$10+$AZ496*'Norm-coeff'!$F$10+$BA496*'Norm-coeff'!$G$10+$BB496*'Norm-coeff'!$H$10+$BC496*'Norm-coeff'!$I$10+$BD496*'Norm-coeff'!$J$10+$BE496*'Norm-coeff'!$K$10+$BF496*'Norm-coeff'!$L$10+$BG496*'Norm-coeff'!$M$10+$BH496*'Norm-coeff'!$N$10+$BI496*'Norm-coeff'!$O$10</f>
        <v>1.42058735749591</v>
      </c>
      <c r="BX496" s="54">
        <f>'Norm-coeff'!$C$11+$AX496*'Norm-coeff'!$D$11+$AY496*'Norm-coeff'!$E$11+$AZ496*'Norm-coeff'!$F$11+$BA496*'Norm-coeff'!$G$11+$BB496*'Norm-coeff'!$H$11+$BC496*'Norm-coeff'!$I$11+$BD496*'Norm-coeff'!$J$11+$BE496*'Norm-coeff'!$K$11+$BF496*'Norm-coeff'!$L$11+$BG496*'Norm-coeff'!$M$11+$BH496*'Norm-coeff'!$N$11+$BI496*'Norm-coeff'!$O$11</f>
        <v>0.221233014421479</v>
      </c>
      <c r="BY496" s="54">
        <f>'Norm-coeff'!$C$12+$AX496*'Norm-coeff'!$D$12+$AY496*'Norm-coeff'!$E$12+$AZ496*'Norm-coeff'!$F$12+$BA496*'Norm-coeff'!$G$12+$BB496*'Norm-coeff'!$H$12+$BC496*'Norm-coeff'!$I$12+$BD496*'Norm-coeff'!$J$12+$BE496*'Norm-coeff'!$K$12+$BF496*'Norm-coeff'!$L$12+$BG496*'Norm-coeff'!$M$12+$BH496*'Norm-coeff'!$N$12+$BI496*'Norm-coeff'!$O$12</f>
        <v>0.283527502056037</v>
      </c>
      <c r="BZ496" s="54">
        <f>'Norm-coeff'!$C$13+$AX496*'Norm-coeff'!$D$13+$AY496*'Norm-coeff'!$E$13+$AZ496*'Norm-coeff'!$F$13+$BA496*'Norm-coeff'!$G$13+$BB496*'Norm-coeff'!$H$13+$BC496*'Norm-coeff'!$I$13+$BD496*'Norm-coeff'!$J$13+$BE496*'Norm-coeff'!$K$13+$BF496*'Norm-coeff'!$L$13+$BG496*'Norm-coeff'!$M$13+$BH496*'Norm-coeff'!$N$13+$BI496*'Norm-coeff'!$O$13</f>
        <v>-4.1864930554451202E-2</v>
      </c>
      <c r="CA496" s="54">
        <f>'Norm-coeff'!$C$14+$AX496*'Norm-coeff'!$D$14+$AY496*'Norm-coeff'!$E$14+$AZ496*'Norm-coeff'!$F$14+$BA496*'Norm-coeff'!$G$14+$BB496*'Norm-coeff'!$H$14+$BC496*'Norm-coeff'!$I$14+$BD496*'Norm-coeff'!$J$14+$BE496*'Norm-coeff'!$K$14+$BF496*'Norm-coeff'!$L$14+$BG496*'Norm-coeff'!$M$14+$BH496*'Norm-coeff'!$N$14+$BI496*'Norm-coeff'!$O$14</f>
        <v>4.2526983164477103</v>
      </c>
      <c r="CC496" s="54">
        <f t="shared" si="1529"/>
        <v>0</v>
      </c>
      <c r="CG496" s="54">
        <f t="shared" si="1405"/>
        <v>0</v>
      </c>
      <c r="CH496" s="54">
        <f t="shared" si="1383"/>
        <v>0</v>
      </c>
      <c r="CI496" s="54">
        <f t="shared" si="1406"/>
        <v>0</v>
      </c>
      <c r="CJ496" s="56">
        <f t="shared" si="1407"/>
        <v>0</v>
      </c>
      <c r="CK496" s="54">
        <f t="shared" si="1408"/>
        <v>0</v>
      </c>
      <c r="CL496" s="54">
        <f t="shared" si="1409"/>
        <v>0</v>
      </c>
      <c r="CM496" s="54">
        <f t="shared" si="1410"/>
        <v>0</v>
      </c>
      <c r="CN496" s="54">
        <f t="shared" si="1411"/>
        <v>0</v>
      </c>
      <c r="CO496" s="54">
        <f t="shared" si="1412"/>
        <v>0</v>
      </c>
      <c r="CP496" s="54">
        <f t="shared" si="1413"/>
        <v>0</v>
      </c>
      <c r="CQ496" s="54">
        <f t="shared" si="1414"/>
        <v>0</v>
      </c>
      <c r="CR496" s="54">
        <f t="shared" si="1415"/>
        <v>0</v>
      </c>
      <c r="CS496" s="54">
        <f t="shared" si="1416"/>
        <v>0</v>
      </c>
      <c r="CU496" s="54">
        <f t="shared" si="1417"/>
        <v>0</v>
      </c>
      <c r="CV496" s="54">
        <f t="shared" si="1418"/>
        <v>0</v>
      </c>
      <c r="CW496" s="54">
        <f t="shared" si="1419"/>
        <v>0</v>
      </c>
      <c r="CX496" s="54">
        <f t="shared" si="1420"/>
        <v>0</v>
      </c>
      <c r="CZ496" s="54">
        <f t="shared" si="1421"/>
        <v>0</v>
      </c>
      <c r="DA496" s="54">
        <f t="shared" si="1422"/>
        <v>0</v>
      </c>
      <c r="DB496" s="54">
        <f t="shared" si="1423"/>
        <v>0</v>
      </c>
      <c r="DC496" s="54">
        <f t="shared" si="1424"/>
        <v>0</v>
      </c>
      <c r="DD496" s="54">
        <f t="shared" si="1425"/>
        <v>0</v>
      </c>
      <c r="DE496" s="54">
        <f t="shared" si="1426"/>
        <v>0</v>
      </c>
      <c r="DF496" s="54">
        <f t="shared" si="1427"/>
        <v>0</v>
      </c>
      <c r="DG496" s="54">
        <f t="shared" si="1428"/>
        <v>2</v>
      </c>
      <c r="DH496" s="71">
        <f t="shared" si="1429"/>
        <v>0</v>
      </c>
      <c r="DI496" s="71">
        <f t="shared" si="1430"/>
        <v>0</v>
      </c>
      <c r="DJ496" s="54">
        <f t="shared" si="1431"/>
        <v>0</v>
      </c>
      <c r="DK496" s="54">
        <f t="shared" si="1432"/>
        <v>2</v>
      </c>
      <c r="DL496" s="4">
        <f t="shared" si="1357"/>
        <v>0</v>
      </c>
      <c r="DM496" s="3">
        <f t="shared" si="1433"/>
        <v>0</v>
      </c>
      <c r="DN496" s="3">
        <f t="shared" si="1434"/>
        <v>0</v>
      </c>
      <c r="DO496" s="4" t="e">
        <f t="shared" si="1435"/>
        <v>#DIV/0!</v>
      </c>
      <c r="DP496" s="57"/>
      <c r="DQ496" s="57"/>
      <c r="DR496" s="56">
        <f t="shared" si="1358"/>
        <v>2</v>
      </c>
      <c r="DS496" s="56">
        <f t="shared" si="1359"/>
        <v>0</v>
      </c>
      <c r="DT496" s="38">
        <f t="shared" si="1360"/>
        <v>0</v>
      </c>
      <c r="DU496" s="38">
        <f t="shared" si="1436"/>
        <v>2</v>
      </c>
      <c r="DV496" s="38">
        <f t="shared" si="1361"/>
        <v>0</v>
      </c>
      <c r="DW496" s="39">
        <f t="shared" si="1362"/>
        <v>0</v>
      </c>
      <c r="DX496" s="39">
        <f t="shared" si="1363"/>
        <v>0</v>
      </c>
      <c r="DY496" s="39">
        <f t="shared" si="1364"/>
        <v>0</v>
      </c>
      <c r="DZ496" s="39">
        <f t="shared" si="1365"/>
        <v>0</v>
      </c>
      <c r="EA496" s="39">
        <f t="shared" si="1366"/>
        <v>0</v>
      </c>
      <c r="EB496" s="37" t="e">
        <f t="shared" si="1437"/>
        <v>#DIV/0!</v>
      </c>
      <c r="EC496" s="37" t="e">
        <f t="shared" si="1438"/>
        <v>#DIV/0!</v>
      </c>
      <c r="ED496" s="37" t="e">
        <f t="shared" si="1439"/>
        <v>#DIV/0!</v>
      </c>
      <c r="EE496" s="37" t="e">
        <f t="shared" si="1440"/>
        <v>#DIV/0!</v>
      </c>
      <c r="EF496" s="39" t="e">
        <f t="shared" si="1441"/>
        <v>#DIV/0!</v>
      </c>
      <c r="EG496" s="37" t="e">
        <f t="shared" si="1442"/>
        <v>#DIV/0!</v>
      </c>
      <c r="EH496" s="37" t="e">
        <f t="shared" si="1443"/>
        <v>#DIV/0!</v>
      </c>
      <c r="EI496" s="11" t="b">
        <f t="shared" si="1444"/>
        <v>1</v>
      </c>
      <c r="EJ496" s="11" t="b">
        <f t="shared" si="1445"/>
        <v>0</v>
      </c>
      <c r="EK496" s="39" t="e">
        <f t="shared" si="1446"/>
        <v>#DIV/0!</v>
      </c>
      <c r="EL496" s="39" t="e">
        <f t="shared" si="1447"/>
        <v>#DIV/0!</v>
      </c>
      <c r="EM496" s="39" t="e">
        <f t="shared" si="1448"/>
        <v>#DIV/0!</v>
      </c>
      <c r="EN496" s="39" t="e">
        <f t="shared" si="1449"/>
        <v>#DIV/0!</v>
      </c>
      <c r="EO496" s="39" t="e">
        <f t="shared" si="1450"/>
        <v>#DIV/0!</v>
      </c>
      <c r="EP496" s="39" t="e">
        <f t="shared" si="1451"/>
        <v>#DIV/0!</v>
      </c>
      <c r="EQ496" s="39" t="e">
        <f t="shared" si="1452"/>
        <v>#DIV/0!</v>
      </c>
      <c r="ER496" s="39" t="e">
        <f t="shared" si="1453"/>
        <v>#DIV/0!</v>
      </c>
      <c r="ES496" s="58" t="str">
        <f t="shared" si="1454"/>
        <v>(OH,F,Cl)-dominate amphibole</v>
      </c>
      <c r="ET496" s="58" t="e">
        <f t="shared" si="1455"/>
        <v>#N/A</v>
      </c>
      <c r="EU496" s="56">
        <f t="shared" si="1367"/>
        <v>0</v>
      </c>
      <c r="EV496" s="56">
        <f t="shared" si="1368"/>
        <v>0</v>
      </c>
      <c r="EW496" s="56">
        <f t="shared" si="1369"/>
        <v>0</v>
      </c>
      <c r="EX496" s="56">
        <f t="shared" si="1370"/>
        <v>0</v>
      </c>
      <c r="EY496" s="56">
        <f t="shared" si="1371"/>
        <v>0</v>
      </c>
      <c r="EZ496" s="56">
        <f t="shared" si="1372"/>
        <v>0</v>
      </c>
      <c r="FA496" s="39">
        <f t="shared" si="1373"/>
        <v>0</v>
      </c>
      <c r="FB496" s="39">
        <f t="shared" si="1374"/>
        <v>0</v>
      </c>
      <c r="FC496" s="54">
        <f t="shared" si="1375"/>
        <v>0</v>
      </c>
      <c r="FD496" s="54">
        <f t="shared" si="1376"/>
        <v>0</v>
      </c>
      <c r="FE496" s="39">
        <f t="shared" si="1377"/>
        <v>0</v>
      </c>
      <c r="FF496" s="54">
        <f t="shared" si="1378"/>
        <v>0</v>
      </c>
      <c r="FG496" s="39">
        <f t="shared" si="1379"/>
        <v>0</v>
      </c>
      <c r="FH496" s="39">
        <f t="shared" si="1456"/>
        <v>0</v>
      </c>
      <c r="FI496" s="39">
        <f t="shared" si="1457"/>
        <v>0</v>
      </c>
      <c r="FJ496" s="39">
        <f t="shared" si="1458"/>
        <v>0</v>
      </c>
      <c r="FK496" s="39" t="e">
        <f t="shared" si="1459"/>
        <v>#DIV/0!</v>
      </c>
      <c r="FL496" s="39" t="e">
        <f t="shared" si="1460"/>
        <v>#DIV/0!</v>
      </c>
      <c r="FM496" s="39" t="e">
        <f t="shared" si="1461"/>
        <v>#DIV/0!</v>
      </c>
      <c r="FN496" s="39">
        <f t="shared" si="1462"/>
        <v>1</v>
      </c>
      <c r="FO496" s="39">
        <f t="shared" si="1380"/>
        <v>0</v>
      </c>
      <c r="FP496" s="39">
        <f t="shared" si="1381"/>
        <v>0</v>
      </c>
      <c r="FQ496" s="39">
        <f t="shared" si="1382"/>
        <v>0</v>
      </c>
      <c r="FR496" s="39">
        <f t="shared" si="1463"/>
        <v>0</v>
      </c>
      <c r="FS496" s="39">
        <f t="shared" si="1464"/>
        <v>0</v>
      </c>
      <c r="FU496" s="39" t="e">
        <f t="shared" si="1465"/>
        <v>#DIV/0!</v>
      </c>
      <c r="FV496" s="39" t="e">
        <f t="shared" si="1466"/>
        <v>#DIV/0!</v>
      </c>
      <c r="FW496" s="39" t="e">
        <f t="shared" si="1467"/>
        <v>#DIV/0!</v>
      </c>
      <c r="FY496" s="39" t="e">
        <f t="shared" si="1468"/>
        <v>#DIV/0!</v>
      </c>
      <c r="FZ496" s="39" t="e">
        <f t="shared" si="1469"/>
        <v>#DIV/0!</v>
      </c>
      <c r="GA496" s="39" t="e">
        <f t="shared" si="1470"/>
        <v>#DIV/0!</v>
      </c>
      <c r="GB496" s="39" t="e">
        <f t="shared" si="1471"/>
        <v>#DIV/0!</v>
      </c>
      <c r="GC496" s="39" t="e">
        <f t="shared" si="1472"/>
        <v>#DIV/0!</v>
      </c>
      <c r="GD496" s="39" t="e">
        <f t="shared" si="1473"/>
        <v>#DIV/0!</v>
      </c>
      <c r="GE496" s="39" t="e">
        <f t="shared" si="1474"/>
        <v>#DIV/0!</v>
      </c>
      <c r="GF496" s="39" t="e">
        <f t="shared" si="1475"/>
        <v>#DIV/0!</v>
      </c>
      <c r="GG496" s="39" t="e">
        <f t="shared" si="1476"/>
        <v>#DIV/0!</v>
      </c>
      <c r="GH496" s="39" t="e">
        <f t="shared" si="1477"/>
        <v>#DIV/0!</v>
      </c>
      <c r="GI496" s="39"/>
      <c r="GJ496" s="39" t="e">
        <f t="shared" si="1478"/>
        <v>#DIV/0!</v>
      </c>
      <c r="GK496" s="39" t="e">
        <f t="shared" si="1479"/>
        <v>#DIV/0!</v>
      </c>
      <c r="GL496" s="39" t="e">
        <f t="shared" si="1480"/>
        <v>#DIV/0!</v>
      </c>
      <c r="GM496" s="39" t="e">
        <f t="shared" si="1481"/>
        <v>#DIV/0!</v>
      </c>
      <c r="GN496" s="39" t="e">
        <f t="shared" si="1482"/>
        <v>#DIV/0!</v>
      </c>
      <c r="GO496" s="57"/>
      <c r="GP496" s="57" t="e">
        <f t="shared" si="1483"/>
        <v>#DIV/0!</v>
      </c>
      <c r="GQ496" s="59" t="e">
        <f t="shared" si="1484"/>
        <v>#DIV/0!</v>
      </c>
      <c r="GR496" s="41" t="e">
        <f t="shared" si="1485"/>
        <v>#DIV/0!</v>
      </c>
      <c r="GS496" s="57" t="e">
        <f t="shared" si="1486"/>
        <v>#DIV/0!</v>
      </c>
      <c r="GT496" s="57" t="e">
        <f t="shared" si="1487"/>
        <v>#DIV/0!</v>
      </c>
      <c r="GU496" s="57" t="e">
        <f t="shared" si="1488"/>
        <v>#DIV/0!</v>
      </c>
      <c r="GV496" s="57"/>
      <c r="GW496" s="42" t="e">
        <f t="shared" si="1489"/>
        <v>#DIV/0!</v>
      </c>
      <c r="GX496" s="42" t="e">
        <f t="shared" si="1490"/>
        <v>#DIV/0!</v>
      </c>
      <c r="GY496" s="42" t="e">
        <f t="shared" si="1491"/>
        <v>#DIV/0!</v>
      </c>
      <c r="GZ496" s="57"/>
      <c r="HA496" s="2" t="e">
        <f t="shared" si="1492"/>
        <v>#DIV/0!</v>
      </c>
      <c r="HB496" s="2" t="e">
        <f t="shared" si="1493"/>
        <v>#DIV/0!</v>
      </c>
      <c r="HC496" s="2" t="e">
        <f t="shared" si="1494"/>
        <v>#DIV/0!</v>
      </c>
      <c r="HD496" s="2" t="e">
        <f t="shared" si="1495"/>
        <v>#DIV/0!</v>
      </c>
      <c r="HE496" s="2" t="e">
        <f t="shared" si="1496"/>
        <v>#DIV/0!</v>
      </c>
      <c r="HF496" s="2" t="e">
        <f t="shared" si="1497"/>
        <v>#DIV/0!</v>
      </c>
      <c r="HG496" s="2" t="e">
        <f t="shared" si="1498"/>
        <v>#DIV/0!</v>
      </c>
      <c r="HH496" s="2" t="e">
        <f t="shared" si="1499"/>
        <v>#DIV/0!</v>
      </c>
      <c r="HI496" s="2" t="e">
        <f t="shared" si="1500"/>
        <v>#DIV/0!</v>
      </c>
      <c r="HJ496" s="11" t="e">
        <f t="shared" si="1501"/>
        <v>#DIV/0!</v>
      </c>
      <c r="HK496" s="60" t="e">
        <f t="shared" si="1502"/>
        <v>#DIV/0!</v>
      </c>
      <c r="HL496" s="57"/>
      <c r="HM496" s="57" t="e">
        <f t="shared" si="1503"/>
        <v>#DIV/0!</v>
      </c>
      <c r="HN496" s="57" t="e">
        <f t="shared" si="1504"/>
        <v>#DIV/0!</v>
      </c>
      <c r="HO496" s="57" t="e">
        <f t="shared" si="1505"/>
        <v>#DIV/0!</v>
      </c>
      <c r="HP496" s="57" t="e">
        <f t="shared" si="1506"/>
        <v>#DIV/0!</v>
      </c>
      <c r="HQ496" s="57" t="e">
        <f t="shared" si="1507"/>
        <v>#DIV/0!</v>
      </c>
      <c r="HR496" s="57"/>
      <c r="HS496" s="57" t="e">
        <f t="shared" si="1508"/>
        <v>#DIV/0!</v>
      </c>
      <c r="HT496" s="57" t="e">
        <f t="shared" si="1509"/>
        <v>#DIV/0!</v>
      </c>
      <c r="HU496" s="57" t="e">
        <f t="shared" si="1510"/>
        <v>#DIV/0!</v>
      </c>
      <c r="HV496" s="57" t="e">
        <f t="shared" si="1511"/>
        <v>#DIV/0!</v>
      </c>
      <c r="HW496" s="57" t="e">
        <f t="shared" si="1512"/>
        <v>#DIV/0!</v>
      </c>
      <c r="HX496" s="57"/>
      <c r="HY496" s="57" t="e">
        <f t="shared" si="1513"/>
        <v>#DIV/0!</v>
      </c>
      <c r="HZ496" s="57" t="e">
        <f t="shared" si="1514"/>
        <v>#DIV/0!</v>
      </c>
      <c r="IA496" s="57"/>
      <c r="IB496" s="61">
        <f t="shared" si="1515"/>
        <v>0</v>
      </c>
      <c r="IC496" s="57" t="str">
        <f t="shared" si="1516"/>
        <v/>
      </c>
      <c r="ID496" s="42"/>
      <c r="IE496" s="2" t="str">
        <f t="shared" si="1517"/>
        <v/>
      </c>
      <c r="IF496" s="60" t="e">
        <f t="shared" si="1518"/>
        <v>#DIV/0!</v>
      </c>
      <c r="IG496" s="60" t="str">
        <f t="shared" si="1519"/>
        <v/>
      </c>
      <c r="IH496" s="60" t="str">
        <f t="shared" si="1520"/>
        <v>zinco-</v>
      </c>
      <c r="II496" s="60" t="str">
        <f t="shared" si="1521"/>
        <v>mangano-</v>
      </c>
      <c r="IJ496" s="60" t="e">
        <f t="shared" si="1522"/>
        <v>#DIV/0!</v>
      </c>
      <c r="IK496" s="60" t="e">
        <f t="shared" si="1523"/>
        <v>#DIV/0!</v>
      </c>
      <c r="IL496" s="60" t="e">
        <f t="shared" si="1524"/>
        <v>#DIV/0!</v>
      </c>
      <c r="IM496" s="60" t="e">
        <f t="shared" si="1525"/>
        <v>#DIV/0!</v>
      </c>
      <c r="IN496" s="60" t="str">
        <f t="shared" si="1526"/>
        <v/>
      </c>
      <c r="IO496" s="60" t="str">
        <f t="shared" si="1527"/>
        <v/>
      </c>
      <c r="IP496" s="57"/>
      <c r="IQ496" s="57" t="str">
        <f t="shared" si="1528"/>
        <v>ERROR!!</v>
      </c>
    </row>
    <row r="497" spans="24:251">
      <c r="X497" s="29">
        <f t="shared" si="1384"/>
        <v>0</v>
      </c>
      <c r="Y497" s="29">
        <f t="shared" si="1385"/>
        <v>0</v>
      </c>
      <c r="Z497" s="29" t="e">
        <f t="shared" si="1386"/>
        <v>#DIV/0!</v>
      </c>
      <c r="AA497" s="29" t="e">
        <f t="shared" si="1387"/>
        <v>#DIV/0!</v>
      </c>
      <c r="AB497" s="29" t="e">
        <f t="shared" si="1388"/>
        <v>#DIV/0!</v>
      </c>
      <c r="AC497" s="29" t="e">
        <f t="shared" si="1389"/>
        <v>#DIV/0!</v>
      </c>
      <c r="AF497" s="23">
        <v>60.084299999999999</v>
      </c>
      <c r="AG497" s="23">
        <v>79.878799999999998</v>
      </c>
      <c r="AH497" s="23">
        <v>101.96120000000001</v>
      </c>
      <c r="AI497" s="23">
        <v>151.99039999999999</v>
      </c>
      <c r="AJ497" s="23">
        <v>159.69</v>
      </c>
      <c r="AK497" s="23">
        <v>71.846400000000003</v>
      </c>
      <c r="AL497" s="23">
        <v>70.9375</v>
      </c>
      <c r="AM497" s="23">
        <v>40.304400000000001</v>
      </c>
      <c r="AN497" s="23">
        <v>56.077399999999997</v>
      </c>
      <c r="AO497" s="23">
        <v>61.978999999999999</v>
      </c>
      <c r="AP497" s="23">
        <v>94.195999999999998</v>
      </c>
      <c r="AQ497" s="23">
        <v>18.998000000000001</v>
      </c>
      <c r="AR497" s="23">
        <v>35.450000000000003</v>
      </c>
      <c r="AS497" s="23">
        <v>29.88</v>
      </c>
      <c r="AT497" s="23">
        <v>74.691999999999993</v>
      </c>
      <c r="AU497" s="23">
        <v>81.39</v>
      </c>
      <c r="AX497" s="54">
        <f t="shared" si="1390"/>
        <v>0</v>
      </c>
      <c r="AY497" s="54">
        <f t="shared" si="1391"/>
        <v>0</v>
      </c>
      <c r="AZ497" s="54">
        <f t="shared" si="1392"/>
        <v>0</v>
      </c>
      <c r="BA497" s="54">
        <f t="shared" si="1393"/>
        <v>0</v>
      </c>
      <c r="BB497" s="54">
        <f t="shared" si="1394"/>
        <v>0</v>
      </c>
      <c r="BC497" s="54">
        <f t="shared" si="1395"/>
        <v>0</v>
      </c>
      <c r="BD497" s="54">
        <f t="shared" si="1396"/>
        <v>0</v>
      </c>
      <c r="BE497" s="54">
        <f t="shared" si="1397"/>
        <v>0</v>
      </c>
      <c r="BF497" s="54">
        <f t="shared" si="1398"/>
        <v>0</v>
      </c>
      <c r="BG497" s="54">
        <f t="shared" si="1399"/>
        <v>0</v>
      </c>
      <c r="BH497" s="54">
        <f t="shared" si="1400"/>
        <v>0</v>
      </c>
      <c r="BI497" s="54">
        <f t="shared" si="1401"/>
        <v>0</v>
      </c>
      <c r="BJ497" s="54">
        <f t="shared" si="1402"/>
        <v>0</v>
      </c>
      <c r="BK497" s="54">
        <f t="shared" si="1403"/>
        <v>0</v>
      </c>
      <c r="BL497" s="54">
        <f t="shared" si="1404"/>
        <v>0</v>
      </c>
      <c r="BM497" s="42"/>
      <c r="BO497" s="54">
        <f>'Norm-coeff'!$C$2+$AX497*'Norm-coeff'!$D$2+$AY497*'Norm-coeff'!$E$2+$AZ497*'Norm-coeff'!$F$2+$BA497*'Norm-coeff'!$G$2+$BB497*'Norm-coeff'!$H$2+$BC497*'Norm-coeff'!$I$2+$BD497*'Norm-coeff'!$J$2+$BE497*'Norm-coeff'!$K$2+$BF497*'Norm-coeff'!$L$2+$BG497*'Norm-coeff'!$M$2+$BH497*'Norm-coeff'!$N$2+$BI497*'Norm-coeff'!$O$2</f>
        <v>5.4045421474420303</v>
      </c>
      <c r="BP497" s="54">
        <f>'Norm-coeff'!$C$3+$AX497*'Norm-coeff'!$D$3+$AY497*'Norm-coeff'!$E$3+$AZ497*'Norm-coeff'!$F$3+$BA497*'Norm-coeff'!$G$3+$BB497*'Norm-coeff'!$H$3+$BC497*'Norm-coeff'!$I$3+$BD497*'Norm-coeff'!$J$3+$BE497*'Norm-coeff'!$K$3+$BF497*'Norm-coeff'!$L$3+$BG497*'Norm-coeff'!$M$3+$BH497*'Norm-coeff'!$N$3+$BI497*'Norm-coeff'!$O$3</f>
        <v>3.15319116612705</v>
      </c>
      <c r="BQ497" s="54">
        <f>'Norm-coeff'!$C$4+$AX497*'Norm-coeff'!$D$4+$AY497*'Norm-coeff'!$E$4+$AZ497*'Norm-coeff'!$F$4+$BA497*'Norm-coeff'!$G$4+$BB497*'Norm-coeff'!$H$4+$BC497*'Norm-coeff'!$I$4+$BD497*'Norm-coeff'!$J$4+$BE497*'Norm-coeff'!$K$4+$BF497*'Norm-coeff'!$L$4+$BG497*'Norm-coeff'!$M$4+$BH497*'Norm-coeff'!$N$4+$BI497*'Norm-coeff'!$O$4</f>
        <v>1.42115649462768</v>
      </c>
      <c r="BR497" s="54">
        <f>'Norm-coeff'!$C$5+$AX497*'Norm-coeff'!$D$5+$AY497*'Norm-coeff'!$E$5+$AZ497*'Norm-coeff'!$F$5+$BA497*'Norm-coeff'!$G$5+$BB497*'Norm-coeff'!$H$5+$BC497*'Norm-coeff'!$I$5+$BD497*'Norm-coeff'!$J$5+$BE497*'Norm-coeff'!$K$5+$BF497*'Norm-coeff'!$L$5+$BG497*'Norm-coeff'!$M$5+$BH497*'Norm-coeff'!$N$5+$BI497*'Norm-coeff'!$O$5</f>
        <v>1.0553329241296201</v>
      </c>
      <c r="BS497" s="54">
        <f>'Norm-coeff'!$C$6+$AX497*'Norm-coeff'!$D$6+$AY497*'Norm-coeff'!$E$6+$AZ497*'Norm-coeff'!$F$6+$BA497*'Norm-coeff'!$G$6+$BB497*'Norm-coeff'!$H$6+$BC497*'Norm-coeff'!$I$6+$BD497*'Norm-coeff'!$J$6+$BE497*'Norm-coeff'!$K$6+$BF497*'Norm-coeff'!$L$6+$BG497*'Norm-coeff'!$M$6+$BH497*'Norm-coeff'!$N$6+$BI497*'Norm-coeff'!$O$6</f>
        <v>-1.48700885495103E-2</v>
      </c>
      <c r="BT497" s="54">
        <f>'Norm-coeff'!$C$7+$AX497*'Norm-coeff'!$D$7+$AY497*'Norm-coeff'!$E$7+$AZ497*'Norm-coeff'!$F$7+$BA497*'Norm-coeff'!$G$7+$BB497*'Norm-coeff'!$H$7+$BC497*'Norm-coeff'!$I$7+$BD497*'Norm-coeff'!$J$7+$BE497*'Norm-coeff'!$K$7+$BF497*'Norm-coeff'!$L$7+$BG497*'Norm-coeff'!$M$7+$BH497*'Norm-coeff'!$N$7+$BI497*'Norm-coeff'!$O$7</f>
        <v>2.0907583608832998</v>
      </c>
      <c r="BU497" s="54">
        <f>'Norm-coeff'!$C$8+$AX497*'Norm-coeff'!$D$8+$AY497*'Norm-coeff'!$E$8+$AZ497*'Norm-coeff'!$F$8+$BA497*'Norm-coeff'!$G$8+$BB497*'Norm-coeff'!$H$8+$BC497*'Norm-coeff'!$I$8+$BD497*'Norm-coeff'!$J$8+$BE497*'Norm-coeff'!$K$8+$BF497*'Norm-coeff'!$L$8+$BG497*'Norm-coeff'!$M$8+$BH497*'Norm-coeff'!$N$8+$BI497*'Norm-coeff'!$O$8</f>
        <v>0.65894159836244504</v>
      </c>
      <c r="BV497" s="54">
        <f>'Norm-coeff'!$C$9+$AX497*'Norm-coeff'!$D$9+$AY497*'Norm-coeff'!$E$9+$AZ497*'Norm-coeff'!$F$9+$BA497*'Norm-coeff'!$G$9+$BB497*'Norm-coeff'!$H$9+$BC497*'Norm-coeff'!$I$9+$BD497*'Norm-coeff'!$J$9+$BE497*'Norm-coeff'!$K$9+$BF497*'Norm-coeff'!$L$9+$BG497*'Norm-coeff'!$M$9+$BH497*'Norm-coeff'!$N$9+$BI497*'Norm-coeff'!$O$9</f>
        <v>1.48961085014701</v>
      </c>
      <c r="BW497" s="54">
        <f>'Norm-coeff'!$C$10+$AX497*'Norm-coeff'!$D$10+$AY497*'Norm-coeff'!$E$10+$AZ497*'Norm-coeff'!$F$10+$BA497*'Norm-coeff'!$G$10+$BB497*'Norm-coeff'!$H$10+$BC497*'Norm-coeff'!$I$10+$BD497*'Norm-coeff'!$J$10+$BE497*'Norm-coeff'!$K$10+$BF497*'Norm-coeff'!$L$10+$BG497*'Norm-coeff'!$M$10+$BH497*'Norm-coeff'!$N$10+$BI497*'Norm-coeff'!$O$10</f>
        <v>1.42058735749591</v>
      </c>
      <c r="BX497" s="54">
        <f>'Norm-coeff'!$C$11+$AX497*'Norm-coeff'!$D$11+$AY497*'Norm-coeff'!$E$11+$AZ497*'Norm-coeff'!$F$11+$BA497*'Norm-coeff'!$G$11+$BB497*'Norm-coeff'!$H$11+$BC497*'Norm-coeff'!$I$11+$BD497*'Norm-coeff'!$J$11+$BE497*'Norm-coeff'!$K$11+$BF497*'Norm-coeff'!$L$11+$BG497*'Norm-coeff'!$M$11+$BH497*'Norm-coeff'!$N$11+$BI497*'Norm-coeff'!$O$11</f>
        <v>0.221233014421479</v>
      </c>
      <c r="BY497" s="54">
        <f>'Norm-coeff'!$C$12+$AX497*'Norm-coeff'!$D$12+$AY497*'Norm-coeff'!$E$12+$AZ497*'Norm-coeff'!$F$12+$BA497*'Norm-coeff'!$G$12+$BB497*'Norm-coeff'!$H$12+$BC497*'Norm-coeff'!$I$12+$BD497*'Norm-coeff'!$J$12+$BE497*'Norm-coeff'!$K$12+$BF497*'Norm-coeff'!$L$12+$BG497*'Norm-coeff'!$M$12+$BH497*'Norm-coeff'!$N$12+$BI497*'Norm-coeff'!$O$12</f>
        <v>0.283527502056037</v>
      </c>
      <c r="BZ497" s="54">
        <f>'Norm-coeff'!$C$13+$AX497*'Norm-coeff'!$D$13+$AY497*'Norm-coeff'!$E$13+$AZ497*'Norm-coeff'!$F$13+$BA497*'Norm-coeff'!$G$13+$BB497*'Norm-coeff'!$H$13+$BC497*'Norm-coeff'!$I$13+$BD497*'Norm-coeff'!$J$13+$BE497*'Norm-coeff'!$K$13+$BF497*'Norm-coeff'!$L$13+$BG497*'Norm-coeff'!$M$13+$BH497*'Norm-coeff'!$N$13+$BI497*'Norm-coeff'!$O$13</f>
        <v>-4.1864930554451202E-2</v>
      </c>
      <c r="CA497" s="54">
        <f>'Norm-coeff'!$C$14+$AX497*'Norm-coeff'!$D$14+$AY497*'Norm-coeff'!$E$14+$AZ497*'Norm-coeff'!$F$14+$BA497*'Norm-coeff'!$G$14+$BB497*'Norm-coeff'!$H$14+$BC497*'Norm-coeff'!$I$14+$BD497*'Norm-coeff'!$J$14+$BE497*'Norm-coeff'!$K$14+$BF497*'Norm-coeff'!$L$14+$BG497*'Norm-coeff'!$M$14+$BH497*'Norm-coeff'!$N$14+$BI497*'Norm-coeff'!$O$14</f>
        <v>4.2526983164477103</v>
      </c>
      <c r="CC497" s="54">
        <f t="shared" si="1529"/>
        <v>0</v>
      </c>
      <c r="CG497" s="54">
        <f t="shared" si="1405"/>
        <v>0</v>
      </c>
      <c r="CH497" s="54">
        <f t="shared" si="1383"/>
        <v>0</v>
      </c>
      <c r="CI497" s="54">
        <f t="shared" si="1406"/>
        <v>0</v>
      </c>
      <c r="CJ497" s="56">
        <f t="shared" si="1407"/>
        <v>0</v>
      </c>
      <c r="CK497" s="54">
        <f t="shared" si="1408"/>
        <v>0</v>
      </c>
      <c r="CL497" s="54">
        <f t="shared" si="1409"/>
        <v>0</v>
      </c>
      <c r="CM497" s="54">
        <f t="shared" si="1410"/>
        <v>0</v>
      </c>
      <c r="CN497" s="54">
        <f t="shared" si="1411"/>
        <v>0</v>
      </c>
      <c r="CO497" s="54">
        <f t="shared" si="1412"/>
        <v>0</v>
      </c>
      <c r="CP497" s="54">
        <f t="shared" si="1413"/>
        <v>0</v>
      </c>
      <c r="CQ497" s="54">
        <f t="shared" si="1414"/>
        <v>0</v>
      </c>
      <c r="CR497" s="54">
        <f t="shared" si="1415"/>
        <v>0</v>
      </c>
      <c r="CS497" s="54">
        <f t="shared" si="1416"/>
        <v>0</v>
      </c>
      <c r="CU497" s="54">
        <f t="shared" si="1417"/>
        <v>0</v>
      </c>
      <c r="CV497" s="54">
        <f t="shared" si="1418"/>
        <v>0</v>
      </c>
      <c r="CW497" s="54">
        <f t="shared" si="1419"/>
        <v>0</v>
      </c>
      <c r="CX497" s="54">
        <f t="shared" si="1420"/>
        <v>0</v>
      </c>
      <c r="CZ497" s="54">
        <f t="shared" si="1421"/>
        <v>0</v>
      </c>
      <c r="DA497" s="54">
        <f t="shared" si="1422"/>
        <v>0</v>
      </c>
      <c r="DB497" s="54">
        <f t="shared" si="1423"/>
        <v>0</v>
      </c>
      <c r="DC497" s="54">
        <f t="shared" si="1424"/>
        <v>0</v>
      </c>
      <c r="DD497" s="54">
        <f t="shared" si="1425"/>
        <v>0</v>
      </c>
      <c r="DE497" s="54">
        <f t="shared" si="1426"/>
        <v>0</v>
      </c>
      <c r="DF497" s="54">
        <f t="shared" si="1427"/>
        <v>0</v>
      </c>
      <c r="DG497" s="54">
        <f t="shared" si="1428"/>
        <v>2</v>
      </c>
      <c r="DH497" s="71">
        <f t="shared" si="1429"/>
        <v>0</v>
      </c>
      <c r="DI497" s="71">
        <f t="shared" si="1430"/>
        <v>0</v>
      </c>
      <c r="DJ497" s="54">
        <f t="shared" si="1431"/>
        <v>0</v>
      </c>
      <c r="DK497" s="54">
        <f t="shared" si="1432"/>
        <v>2</v>
      </c>
      <c r="DL497" s="4">
        <f t="shared" si="1357"/>
        <v>0</v>
      </c>
      <c r="DM497" s="3">
        <f t="shared" si="1433"/>
        <v>0</v>
      </c>
      <c r="DN497" s="3">
        <f t="shared" si="1434"/>
        <v>0</v>
      </c>
      <c r="DO497" s="4" t="e">
        <f t="shared" si="1435"/>
        <v>#DIV/0!</v>
      </c>
      <c r="DP497" s="57"/>
      <c r="DQ497" s="57"/>
      <c r="DR497" s="56">
        <f t="shared" si="1358"/>
        <v>2</v>
      </c>
      <c r="DS497" s="56">
        <f t="shared" si="1359"/>
        <v>0</v>
      </c>
      <c r="DT497" s="38">
        <f t="shared" si="1360"/>
        <v>0</v>
      </c>
      <c r="DU497" s="38">
        <f t="shared" si="1436"/>
        <v>2</v>
      </c>
      <c r="DV497" s="38">
        <f t="shared" si="1361"/>
        <v>0</v>
      </c>
      <c r="DW497" s="39">
        <f t="shared" si="1362"/>
        <v>0</v>
      </c>
      <c r="DX497" s="39">
        <f t="shared" si="1363"/>
        <v>0</v>
      </c>
      <c r="DY497" s="39">
        <f t="shared" si="1364"/>
        <v>0</v>
      </c>
      <c r="DZ497" s="39">
        <f t="shared" si="1365"/>
        <v>0</v>
      </c>
      <c r="EA497" s="39">
        <f t="shared" si="1366"/>
        <v>0</v>
      </c>
      <c r="EB497" s="37" t="e">
        <f t="shared" si="1437"/>
        <v>#DIV/0!</v>
      </c>
      <c r="EC497" s="37" t="e">
        <f t="shared" si="1438"/>
        <v>#DIV/0!</v>
      </c>
      <c r="ED497" s="37" t="e">
        <f t="shared" si="1439"/>
        <v>#DIV/0!</v>
      </c>
      <c r="EE497" s="37" t="e">
        <f t="shared" si="1440"/>
        <v>#DIV/0!</v>
      </c>
      <c r="EF497" s="39" t="e">
        <f t="shared" si="1441"/>
        <v>#DIV/0!</v>
      </c>
      <c r="EG497" s="37" t="e">
        <f t="shared" si="1442"/>
        <v>#DIV/0!</v>
      </c>
      <c r="EH497" s="37" t="e">
        <f t="shared" si="1443"/>
        <v>#DIV/0!</v>
      </c>
      <c r="EI497" s="11" t="b">
        <f t="shared" si="1444"/>
        <v>1</v>
      </c>
      <c r="EJ497" s="11" t="b">
        <f t="shared" si="1445"/>
        <v>0</v>
      </c>
      <c r="EK497" s="39" t="e">
        <f t="shared" si="1446"/>
        <v>#DIV/0!</v>
      </c>
      <c r="EL497" s="39" t="e">
        <f t="shared" si="1447"/>
        <v>#DIV/0!</v>
      </c>
      <c r="EM497" s="39" t="e">
        <f t="shared" si="1448"/>
        <v>#DIV/0!</v>
      </c>
      <c r="EN497" s="39" t="e">
        <f t="shared" si="1449"/>
        <v>#DIV/0!</v>
      </c>
      <c r="EO497" s="39" t="e">
        <f t="shared" si="1450"/>
        <v>#DIV/0!</v>
      </c>
      <c r="EP497" s="39" t="e">
        <f t="shared" si="1451"/>
        <v>#DIV/0!</v>
      </c>
      <c r="EQ497" s="39" t="e">
        <f t="shared" si="1452"/>
        <v>#DIV/0!</v>
      </c>
      <c r="ER497" s="39" t="e">
        <f t="shared" si="1453"/>
        <v>#DIV/0!</v>
      </c>
      <c r="ES497" s="58" t="str">
        <f t="shared" si="1454"/>
        <v>(OH,F,Cl)-dominate amphibole</v>
      </c>
      <c r="ET497" s="58" t="e">
        <f t="shared" si="1455"/>
        <v>#N/A</v>
      </c>
      <c r="EU497" s="56">
        <f t="shared" si="1367"/>
        <v>0</v>
      </c>
      <c r="EV497" s="56">
        <f t="shared" si="1368"/>
        <v>0</v>
      </c>
      <c r="EW497" s="56">
        <f t="shared" si="1369"/>
        <v>0</v>
      </c>
      <c r="EX497" s="56">
        <f t="shared" si="1370"/>
        <v>0</v>
      </c>
      <c r="EY497" s="56">
        <f t="shared" si="1371"/>
        <v>0</v>
      </c>
      <c r="EZ497" s="56">
        <f t="shared" si="1372"/>
        <v>0</v>
      </c>
      <c r="FA497" s="39">
        <f t="shared" si="1373"/>
        <v>0</v>
      </c>
      <c r="FB497" s="39">
        <f t="shared" si="1374"/>
        <v>0</v>
      </c>
      <c r="FC497" s="54">
        <f t="shared" si="1375"/>
        <v>0</v>
      </c>
      <c r="FD497" s="54">
        <f t="shared" si="1376"/>
        <v>0</v>
      </c>
      <c r="FE497" s="39">
        <f t="shared" si="1377"/>
        <v>0</v>
      </c>
      <c r="FF497" s="54">
        <f t="shared" si="1378"/>
        <v>0</v>
      </c>
      <c r="FG497" s="39">
        <f t="shared" si="1379"/>
        <v>0</v>
      </c>
      <c r="FH497" s="39">
        <f t="shared" si="1456"/>
        <v>0</v>
      </c>
      <c r="FI497" s="39">
        <f t="shared" si="1457"/>
        <v>0</v>
      </c>
      <c r="FJ497" s="39">
        <f t="shared" si="1458"/>
        <v>0</v>
      </c>
      <c r="FK497" s="39" t="e">
        <f t="shared" si="1459"/>
        <v>#DIV/0!</v>
      </c>
      <c r="FL497" s="39" t="e">
        <f t="shared" si="1460"/>
        <v>#DIV/0!</v>
      </c>
      <c r="FM497" s="39" t="e">
        <f t="shared" si="1461"/>
        <v>#DIV/0!</v>
      </c>
      <c r="FN497" s="39">
        <f t="shared" si="1462"/>
        <v>1</v>
      </c>
      <c r="FO497" s="39">
        <f t="shared" si="1380"/>
        <v>0</v>
      </c>
      <c r="FP497" s="39">
        <f t="shared" si="1381"/>
        <v>0</v>
      </c>
      <c r="FQ497" s="39">
        <f t="shared" si="1382"/>
        <v>0</v>
      </c>
      <c r="FR497" s="39">
        <f t="shared" si="1463"/>
        <v>0</v>
      </c>
      <c r="FS497" s="39">
        <f t="shared" si="1464"/>
        <v>0</v>
      </c>
      <c r="FU497" s="39" t="e">
        <f t="shared" si="1465"/>
        <v>#DIV/0!</v>
      </c>
      <c r="FV497" s="39" t="e">
        <f t="shared" si="1466"/>
        <v>#DIV/0!</v>
      </c>
      <c r="FW497" s="39" t="e">
        <f t="shared" si="1467"/>
        <v>#DIV/0!</v>
      </c>
      <c r="FY497" s="39" t="e">
        <f t="shared" si="1468"/>
        <v>#DIV/0!</v>
      </c>
      <c r="FZ497" s="39" t="e">
        <f t="shared" si="1469"/>
        <v>#DIV/0!</v>
      </c>
      <c r="GA497" s="39" t="e">
        <f t="shared" si="1470"/>
        <v>#DIV/0!</v>
      </c>
      <c r="GB497" s="39" t="e">
        <f t="shared" si="1471"/>
        <v>#DIV/0!</v>
      </c>
      <c r="GC497" s="39" t="e">
        <f t="shared" si="1472"/>
        <v>#DIV/0!</v>
      </c>
      <c r="GD497" s="39" t="e">
        <f t="shared" si="1473"/>
        <v>#DIV/0!</v>
      </c>
      <c r="GE497" s="39" t="e">
        <f t="shared" si="1474"/>
        <v>#DIV/0!</v>
      </c>
      <c r="GF497" s="39" t="e">
        <f t="shared" si="1475"/>
        <v>#DIV/0!</v>
      </c>
      <c r="GG497" s="39" t="e">
        <f t="shared" si="1476"/>
        <v>#DIV/0!</v>
      </c>
      <c r="GH497" s="39" t="e">
        <f t="shared" si="1477"/>
        <v>#DIV/0!</v>
      </c>
      <c r="GI497" s="39"/>
      <c r="GJ497" s="39" t="e">
        <f t="shared" si="1478"/>
        <v>#DIV/0!</v>
      </c>
      <c r="GK497" s="39" t="e">
        <f t="shared" si="1479"/>
        <v>#DIV/0!</v>
      </c>
      <c r="GL497" s="39" t="e">
        <f t="shared" si="1480"/>
        <v>#DIV/0!</v>
      </c>
      <c r="GM497" s="39" t="e">
        <f t="shared" si="1481"/>
        <v>#DIV/0!</v>
      </c>
      <c r="GN497" s="39" t="e">
        <f t="shared" si="1482"/>
        <v>#DIV/0!</v>
      </c>
      <c r="GO497" s="57"/>
      <c r="GP497" s="57" t="e">
        <f t="shared" si="1483"/>
        <v>#DIV/0!</v>
      </c>
      <c r="GQ497" s="59" t="e">
        <f t="shared" si="1484"/>
        <v>#DIV/0!</v>
      </c>
      <c r="GR497" s="41" t="e">
        <f t="shared" si="1485"/>
        <v>#DIV/0!</v>
      </c>
      <c r="GS497" s="57" t="e">
        <f t="shared" si="1486"/>
        <v>#DIV/0!</v>
      </c>
      <c r="GT497" s="57" t="e">
        <f t="shared" si="1487"/>
        <v>#DIV/0!</v>
      </c>
      <c r="GU497" s="57" t="e">
        <f t="shared" si="1488"/>
        <v>#DIV/0!</v>
      </c>
      <c r="GV497" s="57"/>
      <c r="GW497" s="42" t="e">
        <f t="shared" si="1489"/>
        <v>#DIV/0!</v>
      </c>
      <c r="GX497" s="42" t="e">
        <f t="shared" si="1490"/>
        <v>#DIV/0!</v>
      </c>
      <c r="GY497" s="42" t="e">
        <f t="shared" si="1491"/>
        <v>#DIV/0!</v>
      </c>
      <c r="GZ497" s="57"/>
      <c r="HA497" s="2" t="e">
        <f t="shared" si="1492"/>
        <v>#DIV/0!</v>
      </c>
      <c r="HB497" s="2" t="e">
        <f t="shared" si="1493"/>
        <v>#DIV/0!</v>
      </c>
      <c r="HC497" s="2" t="e">
        <f t="shared" si="1494"/>
        <v>#DIV/0!</v>
      </c>
      <c r="HD497" s="2" t="e">
        <f t="shared" si="1495"/>
        <v>#DIV/0!</v>
      </c>
      <c r="HE497" s="2" t="e">
        <f t="shared" si="1496"/>
        <v>#DIV/0!</v>
      </c>
      <c r="HF497" s="2" t="e">
        <f t="shared" si="1497"/>
        <v>#DIV/0!</v>
      </c>
      <c r="HG497" s="2" t="e">
        <f t="shared" si="1498"/>
        <v>#DIV/0!</v>
      </c>
      <c r="HH497" s="2" t="e">
        <f t="shared" si="1499"/>
        <v>#DIV/0!</v>
      </c>
      <c r="HI497" s="2" t="e">
        <f t="shared" si="1500"/>
        <v>#DIV/0!</v>
      </c>
      <c r="HJ497" s="11" t="e">
        <f t="shared" si="1501"/>
        <v>#DIV/0!</v>
      </c>
      <c r="HK497" s="60" t="e">
        <f t="shared" si="1502"/>
        <v>#DIV/0!</v>
      </c>
      <c r="HL497" s="57"/>
      <c r="HM497" s="57" t="e">
        <f t="shared" si="1503"/>
        <v>#DIV/0!</v>
      </c>
      <c r="HN497" s="57" t="e">
        <f t="shared" si="1504"/>
        <v>#DIV/0!</v>
      </c>
      <c r="HO497" s="57" t="e">
        <f t="shared" si="1505"/>
        <v>#DIV/0!</v>
      </c>
      <c r="HP497" s="57" t="e">
        <f t="shared" si="1506"/>
        <v>#DIV/0!</v>
      </c>
      <c r="HQ497" s="57" t="e">
        <f t="shared" si="1507"/>
        <v>#DIV/0!</v>
      </c>
      <c r="HR497" s="57"/>
      <c r="HS497" s="57" t="e">
        <f t="shared" si="1508"/>
        <v>#DIV/0!</v>
      </c>
      <c r="HT497" s="57" t="e">
        <f t="shared" si="1509"/>
        <v>#DIV/0!</v>
      </c>
      <c r="HU497" s="57" t="e">
        <f t="shared" si="1510"/>
        <v>#DIV/0!</v>
      </c>
      <c r="HV497" s="57" t="e">
        <f t="shared" si="1511"/>
        <v>#DIV/0!</v>
      </c>
      <c r="HW497" s="57" t="e">
        <f t="shared" si="1512"/>
        <v>#DIV/0!</v>
      </c>
      <c r="HX497" s="57"/>
      <c r="HY497" s="57" t="e">
        <f t="shared" si="1513"/>
        <v>#DIV/0!</v>
      </c>
      <c r="HZ497" s="57" t="e">
        <f t="shared" si="1514"/>
        <v>#DIV/0!</v>
      </c>
      <c r="IA497" s="57"/>
      <c r="IB497" s="61">
        <f t="shared" si="1515"/>
        <v>0</v>
      </c>
      <c r="IC497" s="57" t="str">
        <f t="shared" si="1516"/>
        <v/>
      </c>
      <c r="ID497" s="42"/>
      <c r="IE497" s="2" t="str">
        <f t="shared" si="1517"/>
        <v/>
      </c>
      <c r="IF497" s="60" t="e">
        <f t="shared" si="1518"/>
        <v>#DIV/0!</v>
      </c>
      <c r="IG497" s="60" t="str">
        <f t="shared" si="1519"/>
        <v/>
      </c>
      <c r="IH497" s="60" t="str">
        <f t="shared" si="1520"/>
        <v>zinco-</v>
      </c>
      <c r="II497" s="60" t="str">
        <f t="shared" si="1521"/>
        <v>mangano-</v>
      </c>
      <c r="IJ497" s="60" t="e">
        <f t="shared" si="1522"/>
        <v>#DIV/0!</v>
      </c>
      <c r="IK497" s="60" t="e">
        <f t="shared" si="1523"/>
        <v>#DIV/0!</v>
      </c>
      <c r="IL497" s="60" t="e">
        <f t="shared" si="1524"/>
        <v>#DIV/0!</v>
      </c>
      <c r="IM497" s="60" t="e">
        <f t="shared" si="1525"/>
        <v>#DIV/0!</v>
      </c>
      <c r="IN497" s="60" t="str">
        <f t="shared" si="1526"/>
        <v/>
      </c>
      <c r="IO497" s="60" t="str">
        <f t="shared" si="1527"/>
        <v/>
      </c>
      <c r="IP497" s="57"/>
      <c r="IQ497" s="57" t="str">
        <f t="shared" si="1528"/>
        <v>ERROR!!</v>
      </c>
    </row>
    <row r="498" spans="24:251">
      <c r="X498" s="29">
        <f t="shared" si="1384"/>
        <v>0</v>
      </c>
      <c r="Y498" s="29">
        <f t="shared" si="1385"/>
        <v>0</v>
      </c>
      <c r="Z498" s="29" t="e">
        <f t="shared" si="1386"/>
        <v>#DIV/0!</v>
      </c>
      <c r="AA498" s="29" t="e">
        <f t="shared" si="1387"/>
        <v>#DIV/0!</v>
      </c>
      <c r="AB498" s="29" t="e">
        <f t="shared" si="1388"/>
        <v>#DIV/0!</v>
      </c>
      <c r="AC498" s="29" t="e">
        <f t="shared" si="1389"/>
        <v>#DIV/0!</v>
      </c>
      <c r="AF498" s="23">
        <v>60.084299999999999</v>
      </c>
      <c r="AG498" s="23">
        <v>79.878799999999998</v>
      </c>
      <c r="AH498" s="23">
        <v>101.96120000000001</v>
      </c>
      <c r="AI498" s="23">
        <v>151.99039999999999</v>
      </c>
      <c r="AJ498" s="23">
        <v>159.69</v>
      </c>
      <c r="AK498" s="23">
        <v>71.846400000000003</v>
      </c>
      <c r="AL498" s="23">
        <v>70.9375</v>
      </c>
      <c r="AM498" s="23">
        <v>40.304400000000001</v>
      </c>
      <c r="AN498" s="23">
        <v>56.077399999999997</v>
      </c>
      <c r="AO498" s="23">
        <v>61.978999999999999</v>
      </c>
      <c r="AP498" s="23">
        <v>94.195999999999998</v>
      </c>
      <c r="AQ498" s="23">
        <v>18.998000000000001</v>
      </c>
      <c r="AR498" s="23">
        <v>35.450000000000003</v>
      </c>
      <c r="AS498" s="23">
        <v>29.88</v>
      </c>
      <c r="AT498" s="23">
        <v>74.691999999999993</v>
      </c>
      <c r="AU498" s="23">
        <v>81.39</v>
      </c>
      <c r="AX498" s="54">
        <f t="shared" si="1390"/>
        <v>0</v>
      </c>
      <c r="AY498" s="54">
        <f t="shared" si="1391"/>
        <v>0</v>
      </c>
      <c r="AZ498" s="54">
        <f t="shared" si="1392"/>
        <v>0</v>
      </c>
      <c r="BA498" s="54">
        <f t="shared" si="1393"/>
        <v>0</v>
      </c>
      <c r="BB498" s="54">
        <f t="shared" si="1394"/>
        <v>0</v>
      </c>
      <c r="BC498" s="54">
        <f t="shared" si="1395"/>
        <v>0</v>
      </c>
      <c r="BD498" s="54">
        <f t="shared" si="1396"/>
        <v>0</v>
      </c>
      <c r="BE498" s="54">
        <f t="shared" si="1397"/>
        <v>0</v>
      </c>
      <c r="BF498" s="54">
        <f t="shared" si="1398"/>
        <v>0</v>
      </c>
      <c r="BG498" s="54">
        <f t="shared" si="1399"/>
        <v>0</v>
      </c>
      <c r="BH498" s="54">
        <f t="shared" si="1400"/>
        <v>0</v>
      </c>
      <c r="BI498" s="54">
        <f t="shared" si="1401"/>
        <v>0</v>
      </c>
      <c r="BJ498" s="54">
        <f t="shared" si="1402"/>
        <v>0</v>
      </c>
      <c r="BK498" s="54">
        <f t="shared" si="1403"/>
        <v>0</v>
      </c>
      <c r="BL498" s="54">
        <f t="shared" si="1404"/>
        <v>0</v>
      </c>
      <c r="BM498" s="42"/>
      <c r="BO498" s="54">
        <f>'Norm-coeff'!$C$2+$AX498*'Norm-coeff'!$D$2+$AY498*'Norm-coeff'!$E$2+$AZ498*'Norm-coeff'!$F$2+$BA498*'Norm-coeff'!$G$2+$BB498*'Norm-coeff'!$H$2+$BC498*'Norm-coeff'!$I$2+$BD498*'Norm-coeff'!$J$2+$BE498*'Norm-coeff'!$K$2+$BF498*'Norm-coeff'!$L$2+$BG498*'Norm-coeff'!$M$2+$BH498*'Norm-coeff'!$N$2+$BI498*'Norm-coeff'!$O$2</f>
        <v>5.4045421474420303</v>
      </c>
      <c r="BP498" s="54">
        <f>'Norm-coeff'!$C$3+$AX498*'Norm-coeff'!$D$3+$AY498*'Norm-coeff'!$E$3+$AZ498*'Norm-coeff'!$F$3+$BA498*'Norm-coeff'!$G$3+$BB498*'Norm-coeff'!$H$3+$BC498*'Norm-coeff'!$I$3+$BD498*'Norm-coeff'!$J$3+$BE498*'Norm-coeff'!$K$3+$BF498*'Norm-coeff'!$L$3+$BG498*'Norm-coeff'!$M$3+$BH498*'Norm-coeff'!$N$3+$BI498*'Norm-coeff'!$O$3</f>
        <v>3.15319116612705</v>
      </c>
      <c r="BQ498" s="54">
        <f>'Norm-coeff'!$C$4+$AX498*'Norm-coeff'!$D$4+$AY498*'Norm-coeff'!$E$4+$AZ498*'Norm-coeff'!$F$4+$BA498*'Norm-coeff'!$G$4+$BB498*'Norm-coeff'!$H$4+$BC498*'Norm-coeff'!$I$4+$BD498*'Norm-coeff'!$J$4+$BE498*'Norm-coeff'!$K$4+$BF498*'Norm-coeff'!$L$4+$BG498*'Norm-coeff'!$M$4+$BH498*'Norm-coeff'!$N$4+$BI498*'Norm-coeff'!$O$4</f>
        <v>1.42115649462768</v>
      </c>
      <c r="BR498" s="54">
        <f>'Norm-coeff'!$C$5+$AX498*'Norm-coeff'!$D$5+$AY498*'Norm-coeff'!$E$5+$AZ498*'Norm-coeff'!$F$5+$BA498*'Norm-coeff'!$G$5+$BB498*'Norm-coeff'!$H$5+$BC498*'Norm-coeff'!$I$5+$BD498*'Norm-coeff'!$J$5+$BE498*'Norm-coeff'!$K$5+$BF498*'Norm-coeff'!$L$5+$BG498*'Norm-coeff'!$M$5+$BH498*'Norm-coeff'!$N$5+$BI498*'Norm-coeff'!$O$5</f>
        <v>1.0553329241296201</v>
      </c>
      <c r="BS498" s="54">
        <f>'Norm-coeff'!$C$6+$AX498*'Norm-coeff'!$D$6+$AY498*'Norm-coeff'!$E$6+$AZ498*'Norm-coeff'!$F$6+$BA498*'Norm-coeff'!$G$6+$BB498*'Norm-coeff'!$H$6+$BC498*'Norm-coeff'!$I$6+$BD498*'Norm-coeff'!$J$6+$BE498*'Norm-coeff'!$K$6+$BF498*'Norm-coeff'!$L$6+$BG498*'Norm-coeff'!$M$6+$BH498*'Norm-coeff'!$N$6+$BI498*'Norm-coeff'!$O$6</f>
        <v>-1.48700885495103E-2</v>
      </c>
      <c r="BT498" s="54">
        <f>'Norm-coeff'!$C$7+$AX498*'Norm-coeff'!$D$7+$AY498*'Norm-coeff'!$E$7+$AZ498*'Norm-coeff'!$F$7+$BA498*'Norm-coeff'!$G$7+$BB498*'Norm-coeff'!$H$7+$BC498*'Norm-coeff'!$I$7+$BD498*'Norm-coeff'!$J$7+$BE498*'Norm-coeff'!$K$7+$BF498*'Norm-coeff'!$L$7+$BG498*'Norm-coeff'!$M$7+$BH498*'Norm-coeff'!$N$7+$BI498*'Norm-coeff'!$O$7</f>
        <v>2.0907583608832998</v>
      </c>
      <c r="BU498" s="54">
        <f>'Norm-coeff'!$C$8+$AX498*'Norm-coeff'!$D$8+$AY498*'Norm-coeff'!$E$8+$AZ498*'Norm-coeff'!$F$8+$BA498*'Norm-coeff'!$G$8+$BB498*'Norm-coeff'!$H$8+$BC498*'Norm-coeff'!$I$8+$BD498*'Norm-coeff'!$J$8+$BE498*'Norm-coeff'!$K$8+$BF498*'Norm-coeff'!$L$8+$BG498*'Norm-coeff'!$M$8+$BH498*'Norm-coeff'!$N$8+$BI498*'Norm-coeff'!$O$8</f>
        <v>0.65894159836244504</v>
      </c>
      <c r="BV498" s="54">
        <f>'Norm-coeff'!$C$9+$AX498*'Norm-coeff'!$D$9+$AY498*'Norm-coeff'!$E$9+$AZ498*'Norm-coeff'!$F$9+$BA498*'Norm-coeff'!$G$9+$BB498*'Norm-coeff'!$H$9+$BC498*'Norm-coeff'!$I$9+$BD498*'Norm-coeff'!$J$9+$BE498*'Norm-coeff'!$K$9+$BF498*'Norm-coeff'!$L$9+$BG498*'Norm-coeff'!$M$9+$BH498*'Norm-coeff'!$N$9+$BI498*'Norm-coeff'!$O$9</f>
        <v>1.48961085014701</v>
      </c>
      <c r="BW498" s="54">
        <f>'Norm-coeff'!$C$10+$AX498*'Norm-coeff'!$D$10+$AY498*'Norm-coeff'!$E$10+$AZ498*'Norm-coeff'!$F$10+$BA498*'Norm-coeff'!$G$10+$BB498*'Norm-coeff'!$H$10+$BC498*'Norm-coeff'!$I$10+$BD498*'Norm-coeff'!$J$10+$BE498*'Norm-coeff'!$K$10+$BF498*'Norm-coeff'!$L$10+$BG498*'Norm-coeff'!$M$10+$BH498*'Norm-coeff'!$N$10+$BI498*'Norm-coeff'!$O$10</f>
        <v>1.42058735749591</v>
      </c>
      <c r="BX498" s="54">
        <f>'Norm-coeff'!$C$11+$AX498*'Norm-coeff'!$D$11+$AY498*'Norm-coeff'!$E$11+$AZ498*'Norm-coeff'!$F$11+$BA498*'Norm-coeff'!$G$11+$BB498*'Norm-coeff'!$H$11+$BC498*'Norm-coeff'!$I$11+$BD498*'Norm-coeff'!$J$11+$BE498*'Norm-coeff'!$K$11+$BF498*'Norm-coeff'!$L$11+$BG498*'Norm-coeff'!$M$11+$BH498*'Norm-coeff'!$N$11+$BI498*'Norm-coeff'!$O$11</f>
        <v>0.221233014421479</v>
      </c>
      <c r="BY498" s="54">
        <f>'Norm-coeff'!$C$12+$AX498*'Norm-coeff'!$D$12+$AY498*'Norm-coeff'!$E$12+$AZ498*'Norm-coeff'!$F$12+$BA498*'Norm-coeff'!$G$12+$BB498*'Norm-coeff'!$H$12+$BC498*'Norm-coeff'!$I$12+$BD498*'Norm-coeff'!$J$12+$BE498*'Norm-coeff'!$K$12+$BF498*'Norm-coeff'!$L$12+$BG498*'Norm-coeff'!$M$12+$BH498*'Norm-coeff'!$N$12+$BI498*'Norm-coeff'!$O$12</f>
        <v>0.283527502056037</v>
      </c>
      <c r="BZ498" s="54">
        <f>'Norm-coeff'!$C$13+$AX498*'Norm-coeff'!$D$13+$AY498*'Norm-coeff'!$E$13+$AZ498*'Norm-coeff'!$F$13+$BA498*'Norm-coeff'!$G$13+$BB498*'Norm-coeff'!$H$13+$BC498*'Norm-coeff'!$I$13+$BD498*'Norm-coeff'!$J$13+$BE498*'Norm-coeff'!$K$13+$BF498*'Norm-coeff'!$L$13+$BG498*'Norm-coeff'!$M$13+$BH498*'Norm-coeff'!$N$13+$BI498*'Norm-coeff'!$O$13</f>
        <v>-4.1864930554451202E-2</v>
      </c>
      <c r="CA498" s="54">
        <f>'Norm-coeff'!$C$14+$AX498*'Norm-coeff'!$D$14+$AY498*'Norm-coeff'!$E$14+$AZ498*'Norm-coeff'!$F$14+$BA498*'Norm-coeff'!$G$14+$BB498*'Norm-coeff'!$H$14+$BC498*'Norm-coeff'!$I$14+$BD498*'Norm-coeff'!$J$14+$BE498*'Norm-coeff'!$K$14+$BF498*'Norm-coeff'!$L$14+$BG498*'Norm-coeff'!$M$14+$BH498*'Norm-coeff'!$N$14+$BI498*'Norm-coeff'!$O$14</f>
        <v>4.2526983164477103</v>
      </c>
      <c r="CC498" s="54">
        <f t="shared" si="1529"/>
        <v>0</v>
      </c>
      <c r="CG498" s="54">
        <f t="shared" si="1405"/>
        <v>0</v>
      </c>
      <c r="CH498" s="54">
        <f t="shared" si="1383"/>
        <v>0</v>
      </c>
      <c r="CI498" s="54">
        <f t="shared" si="1406"/>
        <v>0</v>
      </c>
      <c r="CJ498" s="56">
        <f t="shared" si="1407"/>
        <v>0</v>
      </c>
      <c r="CK498" s="54">
        <f t="shared" si="1408"/>
        <v>0</v>
      </c>
      <c r="CL498" s="54">
        <f t="shared" si="1409"/>
        <v>0</v>
      </c>
      <c r="CM498" s="54">
        <f t="shared" si="1410"/>
        <v>0</v>
      </c>
      <c r="CN498" s="54">
        <f t="shared" si="1411"/>
        <v>0</v>
      </c>
      <c r="CO498" s="54">
        <f t="shared" si="1412"/>
        <v>0</v>
      </c>
      <c r="CP498" s="54">
        <f t="shared" si="1413"/>
        <v>0</v>
      </c>
      <c r="CQ498" s="54">
        <f t="shared" si="1414"/>
        <v>0</v>
      </c>
      <c r="CR498" s="54">
        <f t="shared" si="1415"/>
        <v>0</v>
      </c>
      <c r="CS498" s="54">
        <f t="shared" si="1416"/>
        <v>0</v>
      </c>
      <c r="CU498" s="54">
        <f t="shared" si="1417"/>
        <v>0</v>
      </c>
      <c r="CV498" s="54">
        <f t="shared" si="1418"/>
        <v>0</v>
      </c>
      <c r="CW498" s="54">
        <f t="shared" si="1419"/>
        <v>0</v>
      </c>
      <c r="CX498" s="54">
        <f t="shared" si="1420"/>
        <v>0</v>
      </c>
      <c r="CZ498" s="54">
        <f t="shared" si="1421"/>
        <v>0</v>
      </c>
      <c r="DA498" s="54">
        <f t="shared" si="1422"/>
        <v>0</v>
      </c>
      <c r="DB498" s="54">
        <f t="shared" si="1423"/>
        <v>0</v>
      </c>
      <c r="DC498" s="54">
        <f t="shared" si="1424"/>
        <v>0</v>
      </c>
      <c r="DD498" s="54">
        <f t="shared" si="1425"/>
        <v>0</v>
      </c>
      <c r="DE498" s="54">
        <f t="shared" si="1426"/>
        <v>0</v>
      </c>
      <c r="DF498" s="54">
        <f t="shared" si="1427"/>
        <v>0</v>
      </c>
      <c r="DG498" s="54">
        <f t="shared" si="1428"/>
        <v>2</v>
      </c>
      <c r="DH498" s="71">
        <f t="shared" si="1429"/>
        <v>0</v>
      </c>
      <c r="DI498" s="71">
        <f t="shared" si="1430"/>
        <v>0</v>
      </c>
      <c r="DJ498" s="54">
        <f t="shared" si="1431"/>
        <v>0</v>
      </c>
      <c r="DK498" s="54">
        <f t="shared" si="1432"/>
        <v>2</v>
      </c>
      <c r="DL498" s="4">
        <f t="shared" si="1357"/>
        <v>0</v>
      </c>
      <c r="DM498" s="3">
        <f t="shared" si="1433"/>
        <v>0</v>
      </c>
      <c r="DN498" s="3">
        <f t="shared" si="1434"/>
        <v>0</v>
      </c>
      <c r="DO498" s="4" t="e">
        <f t="shared" si="1435"/>
        <v>#DIV/0!</v>
      </c>
      <c r="DP498" s="57"/>
      <c r="DQ498" s="57"/>
      <c r="DR498" s="56">
        <f t="shared" si="1358"/>
        <v>2</v>
      </c>
      <c r="DS498" s="56">
        <f t="shared" si="1359"/>
        <v>0</v>
      </c>
      <c r="DT498" s="38">
        <f t="shared" si="1360"/>
        <v>0</v>
      </c>
      <c r="DU498" s="38">
        <f t="shared" si="1436"/>
        <v>2</v>
      </c>
      <c r="DV498" s="38">
        <f t="shared" si="1361"/>
        <v>0</v>
      </c>
      <c r="DW498" s="39">
        <f t="shared" si="1362"/>
        <v>0</v>
      </c>
      <c r="DX498" s="39">
        <f t="shared" si="1363"/>
        <v>0</v>
      </c>
      <c r="DY498" s="39">
        <f t="shared" si="1364"/>
        <v>0</v>
      </c>
      <c r="DZ498" s="39">
        <f t="shared" si="1365"/>
        <v>0</v>
      </c>
      <c r="EA498" s="39">
        <f t="shared" si="1366"/>
        <v>0</v>
      </c>
      <c r="EB498" s="37" t="e">
        <f t="shared" si="1437"/>
        <v>#DIV/0!</v>
      </c>
      <c r="EC498" s="37" t="e">
        <f t="shared" si="1438"/>
        <v>#DIV/0!</v>
      </c>
      <c r="ED498" s="37" t="e">
        <f t="shared" si="1439"/>
        <v>#DIV/0!</v>
      </c>
      <c r="EE498" s="37" t="e">
        <f t="shared" si="1440"/>
        <v>#DIV/0!</v>
      </c>
      <c r="EF498" s="39" t="e">
        <f t="shared" si="1441"/>
        <v>#DIV/0!</v>
      </c>
      <c r="EG498" s="37" t="e">
        <f t="shared" si="1442"/>
        <v>#DIV/0!</v>
      </c>
      <c r="EH498" s="37" t="e">
        <f t="shared" si="1443"/>
        <v>#DIV/0!</v>
      </c>
      <c r="EI498" s="11" t="b">
        <f t="shared" si="1444"/>
        <v>1</v>
      </c>
      <c r="EJ498" s="11" t="b">
        <f t="shared" si="1445"/>
        <v>0</v>
      </c>
      <c r="EK498" s="39" t="e">
        <f t="shared" si="1446"/>
        <v>#DIV/0!</v>
      </c>
      <c r="EL498" s="39" t="e">
        <f t="shared" si="1447"/>
        <v>#DIV/0!</v>
      </c>
      <c r="EM498" s="39" t="e">
        <f t="shared" si="1448"/>
        <v>#DIV/0!</v>
      </c>
      <c r="EN498" s="39" t="e">
        <f t="shared" si="1449"/>
        <v>#DIV/0!</v>
      </c>
      <c r="EO498" s="39" t="e">
        <f t="shared" si="1450"/>
        <v>#DIV/0!</v>
      </c>
      <c r="EP498" s="39" t="e">
        <f t="shared" si="1451"/>
        <v>#DIV/0!</v>
      </c>
      <c r="EQ498" s="39" t="e">
        <f t="shared" si="1452"/>
        <v>#DIV/0!</v>
      </c>
      <c r="ER498" s="39" t="e">
        <f t="shared" si="1453"/>
        <v>#DIV/0!</v>
      </c>
      <c r="ES498" s="58" t="str">
        <f t="shared" si="1454"/>
        <v>(OH,F,Cl)-dominate amphibole</v>
      </c>
      <c r="ET498" s="58" t="e">
        <f t="shared" si="1455"/>
        <v>#N/A</v>
      </c>
      <c r="EU498" s="56">
        <f t="shared" si="1367"/>
        <v>0</v>
      </c>
      <c r="EV498" s="56">
        <f t="shared" si="1368"/>
        <v>0</v>
      </c>
      <c r="EW498" s="56">
        <f t="shared" si="1369"/>
        <v>0</v>
      </c>
      <c r="EX498" s="56">
        <f t="shared" si="1370"/>
        <v>0</v>
      </c>
      <c r="EY498" s="56">
        <f t="shared" si="1371"/>
        <v>0</v>
      </c>
      <c r="EZ498" s="56">
        <f t="shared" si="1372"/>
        <v>0</v>
      </c>
      <c r="FA498" s="39">
        <f t="shared" si="1373"/>
        <v>0</v>
      </c>
      <c r="FB498" s="39">
        <f t="shared" si="1374"/>
        <v>0</v>
      </c>
      <c r="FC498" s="54">
        <f t="shared" si="1375"/>
        <v>0</v>
      </c>
      <c r="FD498" s="54">
        <f t="shared" si="1376"/>
        <v>0</v>
      </c>
      <c r="FE498" s="39">
        <f t="shared" si="1377"/>
        <v>0</v>
      </c>
      <c r="FF498" s="54">
        <f t="shared" si="1378"/>
        <v>0</v>
      </c>
      <c r="FG498" s="39">
        <f t="shared" si="1379"/>
        <v>0</v>
      </c>
      <c r="FH498" s="39">
        <f t="shared" si="1456"/>
        <v>0</v>
      </c>
      <c r="FI498" s="39">
        <f t="shared" si="1457"/>
        <v>0</v>
      </c>
      <c r="FJ498" s="39">
        <f t="shared" si="1458"/>
        <v>0</v>
      </c>
      <c r="FK498" s="39" t="e">
        <f t="shared" si="1459"/>
        <v>#DIV/0!</v>
      </c>
      <c r="FL498" s="39" t="e">
        <f t="shared" si="1460"/>
        <v>#DIV/0!</v>
      </c>
      <c r="FM498" s="39" t="e">
        <f t="shared" si="1461"/>
        <v>#DIV/0!</v>
      </c>
      <c r="FN498" s="39">
        <f t="shared" si="1462"/>
        <v>1</v>
      </c>
      <c r="FO498" s="39">
        <f t="shared" si="1380"/>
        <v>0</v>
      </c>
      <c r="FP498" s="39">
        <f t="shared" si="1381"/>
        <v>0</v>
      </c>
      <c r="FQ498" s="39">
        <f t="shared" si="1382"/>
        <v>0</v>
      </c>
      <c r="FR498" s="39">
        <f t="shared" si="1463"/>
        <v>0</v>
      </c>
      <c r="FS498" s="39">
        <f t="shared" si="1464"/>
        <v>0</v>
      </c>
      <c r="FU498" s="39" t="e">
        <f t="shared" si="1465"/>
        <v>#DIV/0!</v>
      </c>
      <c r="FV498" s="39" t="e">
        <f t="shared" si="1466"/>
        <v>#DIV/0!</v>
      </c>
      <c r="FW498" s="39" t="e">
        <f t="shared" si="1467"/>
        <v>#DIV/0!</v>
      </c>
      <c r="FY498" s="39" t="e">
        <f t="shared" si="1468"/>
        <v>#DIV/0!</v>
      </c>
      <c r="FZ498" s="39" t="e">
        <f t="shared" si="1469"/>
        <v>#DIV/0!</v>
      </c>
      <c r="GA498" s="39" t="e">
        <f t="shared" si="1470"/>
        <v>#DIV/0!</v>
      </c>
      <c r="GB498" s="39" t="e">
        <f t="shared" si="1471"/>
        <v>#DIV/0!</v>
      </c>
      <c r="GC498" s="39" t="e">
        <f t="shared" si="1472"/>
        <v>#DIV/0!</v>
      </c>
      <c r="GD498" s="39" t="e">
        <f t="shared" si="1473"/>
        <v>#DIV/0!</v>
      </c>
      <c r="GE498" s="39" t="e">
        <f t="shared" si="1474"/>
        <v>#DIV/0!</v>
      </c>
      <c r="GF498" s="39" t="e">
        <f t="shared" si="1475"/>
        <v>#DIV/0!</v>
      </c>
      <c r="GG498" s="39" t="e">
        <f t="shared" si="1476"/>
        <v>#DIV/0!</v>
      </c>
      <c r="GH498" s="39" t="e">
        <f t="shared" si="1477"/>
        <v>#DIV/0!</v>
      </c>
      <c r="GI498" s="39"/>
      <c r="GJ498" s="39" t="e">
        <f t="shared" si="1478"/>
        <v>#DIV/0!</v>
      </c>
      <c r="GK498" s="39" t="e">
        <f t="shared" si="1479"/>
        <v>#DIV/0!</v>
      </c>
      <c r="GL498" s="39" t="e">
        <f t="shared" si="1480"/>
        <v>#DIV/0!</v>
      </c>
      <c r="GM498" s="39" t="e">
        <f t="shared" si="1481"/>
        <v>#DIV/0!</v>
      </c>
      <c r="GN498" s="39" t="e">
        <f t="shared" si="1482"/>
        <v>#DIV/0!</v>
      </c>
      <c r="GO498" s="57"/>
      <c r="GP498" s="57" t="e">
        <f t="shared" si="1483"/>
        <v>#DIV/0!</v>
      </c>
      <c r="GQ498" s="59" t="e">
        <f t="shared" si="1484"/>
        <v>#DIV/0!</v>
      </c>
      <c r="GR498" s="41" t="e">
        <f t="shared" si="1485"/>
        <v>#DIV/0!</v>
      </c>
      <c r="GS498" s="57" t="e">
        <f t="shared" si="1486"/>
        <v>#DIV/0!</v>
      </c>
      <c r="GT498" s="57" t="e">
        <f t="shared" si="1487"/>
        <v>#DIV/0!</v>
      </c>
      <c r="GU498" s="57" t="e">
        <f t="shared" si="1488"/>
        <v>#DIV/0!</v>
      </c>
      <c r="GV498" s="57"/>
      <c r="GW498" s="42" t="e">
        <f t="shared" si="1489"/>
        <v>#DIV/0!</v>
      </c>
      <c r="GX498" s="42" t="e">
        <f t="shared" si="1490"/>
        <v>#DIV/0!</v>
      </c>
      <c r="GY498" s="42" t="e">
        <f t="shared" si="1491"/>
        <v>#DIV/0!</v>
      </c>
      <c r="GZ498" s="57"/>
      <c r="HA498" s="2" t="e">
        <f t="shared" si="1492"/>
        <v>#DIV/0!</v>
      </c>
      <c r="HB498" s="2" t="e">
        <f t="shared" si="1493"/>
        <v>#DIV/0!</v>
      </c>
      <c r="HC498" s="2" t="e">
        <f t="shared" si="1494"/>
        <v>#DIV/0!</v>
      </c>
      <c r="HD498" s="2" t="e">
        <f t="shared" si="1495"/>
        <v>#DIV/0!</v>
      </c>
      <c r="HE498" s="2" t="e">
        <f t="shared" si="1496"/>
        <v>#DIV/0!</v>
      </c>
      <c r="HF498" s="2" t="e">
        <f t="shared" si="1497"/>
        <v>#DIV/0!</v>
      </c>
      <c r="HG498" s="2" t="e">
        <f t="shared" si="1498"/>
        <v>#DIV/0!</v>
      </c>
      <c r="HH498" s="2" t="e">
        <f t="shared" si="1499"/>
        <v>#DIV/0!</v>
      </c>
      <c r="HI498" s="2" t="e">
        <f t="shared" si="1500"/>
        <v>#DIV/0!</v>
      </c>
      <c r="HJ498" s="11" t="e">
        <f t="shared" si="1501"/>
        <v>#DIV/0!</v>
      </c>
      <c r="HK498" s="60" t="e">
        <f t="shared" si="1502"/>
        <v>#DIV/0!</v>
      </c>
      <c r="HL498" s="57"/>
      <c r="HM498" s="57" t="e">
        <f t="shared" si="1503"/>
        <v>#DIV/0!</v>
      </c>
      <c r="HN498" s="57" t="e">
        <f t="shared" si="1504"/>
        <v>#DIV/0!</v>
      </c>
      <c r="HO498" s="57" t="e">
        <f t="shared" si="1505"/>
        <v>#DIV/0!</v>
      </c>
      <c r="HP498" s="57" t="e">
        <f t="shared" si="1506"/>
        <v>#DIV/0!</v>
      </c>
      <c r="HQ498" s="57" t="e">
        <f t="shared" si="1507"/>
        <v>#DIV/0!</v>
      </c>
      <c r="HR498" s="57"/>
      <c r="HS498" s="57" t="e">
        <f t="shared" si="1508"/>
        <v>#DIV/0!</v>
      </c>
      <c r="HT498" s="57" t="e">
        <f t="shared" si="1509"/>
        <v>#DIV/0!</v>
      </c>
      <c r="HU498" s="57" t="e">
        <f t="shared" si="1510"/>
        <v>#DIV/0!</v>
      </c>
      <c r="HV498" s="57" t="e">
        <f t="shared" si="1511"/>
        <v>#DIV/0!</v>
      </c>
      <c r="HW498" s="57" t="e">
        <f t="shared" si="1512"/>
        <v>#DIV/0!</v>
      </c>
      <c r="HX498" s="57"/>
      <c r="HY498" s="57" t="e">
        <f t="shared" si="1513"/>
        <v>#DIV/0!</v>
      </c>
      <c r="HZ498" s="57" t="e">
        <f t="shared" si="1514"/>
        <v>#DIV/0!</v>
      </c>
      <c r="IA498" s="57"/>
      <c r="IB498" s="61">
        <f t="shared" si="1515"/>
        <v>0</v>
      </c>
      <c r="IC498" s="57" t="str">
        <f t="shared" si="1516"/>
        <v/>
      </c>
      <c r="ID498" s="42"/>
      <c r="IE498" s="2" t="str">
        <f t="shared" si="1517"/>
        <v/>
      </c>
      <c r="IF498" s="60" t="e">
        <f t="shared" si="1518"/>
        <v>#DIV/0!</v>
      </c>
      <c r="IG498" s="60" t="str">
        <f t="shared" si="1519"/>
        <v/>
      </c>
      <c r="IH498" s="60" t="str">
        <f t="shared" si="1520"/>
        <v>zinco-</v>
      </c>
      <c r="II498" s="60" t="str">
        <f t="shared" si="1521"/>
        <v>mangano-</v>
      </c>
      <c r="IJ498" s="60" t="e">
        <f t="shared" si="1522"/>
        <v>#DIV/0!</v>
      </c>
      <c r="IK498" s="60" t="e">
        <f t="shared" si="1523"/>
        <v>#DIV/0!</v>
      </c>
      <c r="IL498" s="60" t="e">
        <f t="shared" si="1524"/>
        <v>#DIV/0!</v>
      </c>
      <c r="IM498" s="60" t="e">
        <f t="shared" si="1525"/>
        <v>#DIV/0!</v>
      </c>
      <c r="IN498" s="60" t="str">
        <f t="shared" si="1526"/>
        <v/>
      </c>
      <c r="IO498" s="60" t="str">
        <f t="shared" si="1527"/>
        <v/>
      </c>
      <c r="IP498" s="57"/>
      <c r="IQ498" s="57" t="str">
        <f t="shared" si="1528"/>
        <v>ERROR!!</v>
      </c>
    </row>
    <row r="499" spans="24:251">
      <c r="X499" s="29">
        <f t="shared" si="1384"/>
        <v>0</v>
      </c>
      <c r="Y499" s="29">
        <f t="shared" si="1385"/>
        <v>0</v>
      </c>
      <c r="Z499" s="29" t="e">
        <f t="shared" si="1386"/>
        <v>#DIV/0!</v>
      </c>
      <c r="AA499" s="29" t="e">
        <f t="shared" si="1387"/>
        <v>#DIV/0!</v>
      </c>
      <c r="AB499" s="29" t="e">
        <f t="shared" si="1388"/>
        <v>#DIV/0!</v>
      </c>
      <c r="AC499" s="29" t="e">
        <f t="shared" si="1389"/>
        <v>#DIV/0!</v>
      </c>
      <c r="AF499" s="23">
        <v>60.084299999999999</v>
      </c>
      <c r="AG499" s="23">
        <v>79.878799999999998</v>
      </c>
      <c r="AH499" s="23">
        <v>101.96120000000001</v>
      </c>
      <c r="AI499" s="23">
        <v>151.99039999999999</v>
      </c>
      <c r="AJ499" s="23">
        <v>159.69</v>
      </c>
      <c r="AK499" s="23">
        <v>71.846400000000003</v>
      </c>
      <c r="AL499" s="23">
        <v>70.9375</v>
      </c>
      <c r="AM499" s="23">
        <v>40.304400000000001</v>
      </c>
      <c r="AN499" s="23">
        <v>56.077399999999997</v>
      </c>
      <c r="AO499" s="23">
        <v>61.978999999999999</v>
      </c>
      <c r="AP499" s="23">
        <v>94.195999999999998</v>
      </c>
      <c r="AQ499" s="23">
        <v>18.998000000000001</v>
      </c>
      <c r="AR499" s="23">
        <v>35.450000000000003</v>
      </c>
      <c r="AS499" s="23">
        <v>29.88</v>
      </c>
      <c r="AT499" s="23">
        <v>74.691999999999993</v>
      </c>
      <c r="AU499" s="23">
        <v>81.39</v>
      </c>
      <c r="AX499" s="54">
        <f t="shared" si="1390"/>
        <v>0</v>
      </c>
      <c r="AY499" s="54">
        <f t="shared" si="1391"/>
        <v>0</v>
      </c>
      <c r="AZ499" s="54">
        <f t="shared" si="1392"/>
        <v>0</v>
      </c>
      <c r="BA499" s="54">
        <f t="shared" si="1393"/>
        <v>0</v>
      </c>
      <c r="BB499" s="54">
        <f t="shared" si="1394"/>
        <v>0</v>
      </c>
      <c r="BC499" s="54">
        <f t="shared" si="1395"/>
        <v>0</v>
      </c>
      <c r="BD499" s="54">
        <f t="shared" si="1396"/>
        <v>0</v>
      </c>
      <c r="BE499" s="54">
        <f t="shared" si="1397"/>
        <v>0</v>
      </c>
      <c r="BF499" s="54">
        <f t="shared" si="1398"/>
        <v>0</v>
      </c>
      <c r="BG499" s="54">
        <f t="shared" si="1399"/>
        <v>0</v>
      </c>
      <c r="BH499" s="54">
        <f t="shared" si="1400"/>
        <v>0</v>
      </c>
      <c r="BI499" s="54">
        <f t="shared" si="1401"/>
        <v>0</v>
      </c>
      <c r="BJ499" s="54">
        <f t="shared" si="1402"/>
        <v>0</v>
      </c>
      <c r="BK499" s="54">
        <f t="shared" si="1403"/>
        <v>0</v>
      </c>
      <c r="BL499" s="54">
        <f t="shared" si="1404"/>
        <v>0</v>
      </c>
      <c r="BM499" s="42"/>
      <c r="BO499" s="54">
        <f>'Norm-coeff'!$C$2+$AX499*'Norm-coeff'!$D$2+$AY499*'Norm-coeff'!$E$2+$AZ499*'Norm-coeff'!$F$2+$BA499*'Norm-coeff'!$G$2+$BB499*'Norm-coeff'!$H$2+$BC499*'Norm-coeff'!$I$2+$BD499*'Norm-coeff'!$J$2+$BE499*'Norm-coeff'!$K$2+$BF499*'Norm-coeff'!$L$2+$BG499*'Norm-coeff'!$M$2+$BH499*'Norm-coeff'!$N$2+$BI499*'Norm-coeff'!$O$2</f>
        <v>5.4045421474420303</v>
      </c>
      <c r="BP499" s="54">
        <f>'Norm-coeff'!$C$3+$AX499*'Norm-coeff'!$D$3+$AY499*'Norm-coeff'!$E$3+$AZ499*'Norm-coeff'!$F$3+$BA499*'Norm-coeff'!$G$3+$BB499*'Norm-coeff'!$H$3+$BC499*'Norm-coeff'!$I$3+$BD499*'Norm-coeff'!$J$3+$BE499*'Norm-coeff'!$K$3+$BF499*'Norm-coeff'!$L$3+$BG499*'Norm-coeff'!$M$3+$BH499*'Norm-coeff'!$N$3+$BI499*'Norm-coeff'!$O$3</f>
        <v>3.15319116612705</v>
      </c>
      <c r="BQ499" s="54">
        <f>'Norm-coeff'!$C$4+$AX499*'Norm-coeff'!$D$4+$AY499*'Norm-coeff'!$E$4+$AZ499*'Norm-coeff'!$F$4+$BA499*'Norm-coeff'!$G$4+$BB499*'Norm-coeff'!$H$4+$BC499*'Norm-coeff'!$I$4+$BD499*'Norm-coeff'!$J$4+$BE499*'Norm-coeff'!$K$4+$BF499*'Norm-coeff'!$L$4+$BG499*'Norm-coeff'!$M$4+$BH499*'Norm-coeff'!$N$4+$BI499*'Norm-coeff'!$O$4</f>
        <v>1.42115649462768</v>
      </c>
      <c r="BR499" s="54">
        <f>'Norm-coeff'!$C$5+$AX499*'Norm-coeff'!$D$5+$AY499*'Norm-coeff'!$E$5+$AZ499*'Norm-coeff'!$F$5+$BA499*'Norm-coeff'!$G$5+$BB499*'Norm-coeff'!$H$5+$BC499*'Norm-coeff'!$I$5+$BD499*'Norm-coeff'!$J$5+$BE499*'Norm-coeff'!$K$5+$BF499*'Norm-coeff'!$L$5+$BG499*'Norm-coeff'!$M$5+$BH499*'Norm-coeff'!$N$5+$BI499*'Norm-coeff'!$O$5</f>
        <v>1.0553329241296201</v>
      </c>
      <c r="BS499" s="54">
        <f>'Norm-coeff'!$C$6+$AX499*'Norm-coeff'!$D$6+$AY499*'Norm-coeff'!$E$6+$AZ499*'Norm-coeff'!$F$6+$BA499*'Norm-coeff'!$G$6+$BB499*'Norm-coeff'!$H$6+$BC499*'Norm-coeff'!$I$6+$BD499*'Norm-coeff'!$J$6+$BE499*'Norm-coeff'!$K$6+$BF499*'Norm-coeff'!$L$6+$BG499*'Norm-coeff'!$M$6+$BH499*'Norm-coeff'!$N$6+$BI499*'Norm-coeff'!$O$6</f>
        <v>-1.48700885495103E-2</v>
      </c>
      <c r="BT499" s="54">
        <f>'Norm-coeff'!$C$7+$AX499*'Norm-coeff'!$D$7+$AY499*'Norm-coeff'!$E$7+$AZ499*'Norm-coeff'!$F$7+$BA499*'Norm-coeff'!$G$7+$BB499*'Norm-coeff'!$H$7+$BC499*'Norm-coeff'!$I$7+$BD499*'Norm-coeff'!$J$7+$BE499*'Norm-coeff'!$K$7+$BF499*'Norm-coeff'!$L$7+$BG499*'Norm-coeff'!$M$7+$BH499*'Norm-coeff'!$N$7+$BI499*'Norm-coeff'!$O$7</f>
        <v>2.0907583608832998</v>
      </c>
      <c r="BU499" s="54">
        <f>'Norm-coeff'!$C$8+$AX499*'Norm-coeff'!$D$8+$AY499*'Norm-coeff'!$E$8+$AZ499*'Norm-coeff'!$F$8+$BA499*'Norm-coeff'!$G$8+$BB499*'Norm-coeff'!$H$8+$BC499*'Norm-coeff'!$I$8+$BD499*'Norm-coeff'!$J$8+$BE499*'Norm-coeff'!$K$8+$BF499*'Norm-coeff'!$L$8+$BG499*'Norm-coeff'!$M$8+$BH499*'Norm-coeff'!$N$8+$BI499*'Norm-coeff'!$O$8</f>
        <v>0.65894159836244504</v>
      </c>
      <c r="BV499" s="54">
        <f>'Norm-coeff'!$C$9+$AX499*'Norm-coeff'!$D$9+$AY499*'Norm-coeff'!$E$9+$AZ499*'Norm-coeff'!$F$9+$BA499*'Norm-coeff'!$G$9+$BB499*'Norm-coeff'!$H$9+$BC499*'Norm-coeff'!$I$9+$BD499*'Norm-coeff'!$J$9+$BE499*'Norm-coeff'!$K$9+$BF499*'Norm-coeff'!$L$9+$BG499*'Norm-coeff'!$M$9+$BH499*'Norm-coeff'!$N$9+$BI499*'Norm-coeff'!$O$9</f>
        <v>1.48961085014701</v>
      </c>
      <c r="BW499" s="54">
        <f>'Norm-coeff'!$C$10+$AX499*'Norm-coeff'!$D$10+$AY499*'Norm-coeff'!$E$10+$AZ499*'Norm-coeff'!$F$10+$BA499*'Norm-coeff'!$G$10+$BB499*'Norm-coeff'!$H$10+$BC499*'Norm-coeff'!$I$10+$BD499*'Norm-coeff'!$J$10+$BE499*'Norm-coeff'!$K$10+$BF499*'Norm-coeff'!$L$10+$BG499*'Norm-coeff'!$M$10+$BH499*'Norm-coeff'!$N$10+$BI499*'Norm-coeff'!$O$10</f>
        <v>1.42058735749591</v>
      </c>
      <c r="BX499" s="54">
        <f>'Norm-coeff'!$C$11+$AX499*'Norm-coeff'!$D$11+$AY499*'Norm-coeff'!$E$11+$AZ499*'Norm-coeff'!$F$11+$BA499*'Norm-coeff'!$G$11+$BB499*'Norm-coeff'!$H$11+$BC499*'Norm-coeff'!$I$11+$BD499*'Norm-coeff'!$J$11+$BE499*'Norm-coeff'!$K$11+$BF499*'Norm-coeff'!$L$11+$BG499*'Norm-coeff'!$M$11+$BH499*'Norm-coeff'!$N$11+$BI499*'Norm-coeff'!$O$11</f>
        <v>0.221233014421479</v>
      </c>
      <c r="BY499" s="54">
        <f>'Norm-coeff'!$C$12+$AX499*'Norm-coeff'!$D$12+$AY499*'Norm-coeff'!$E$12+$AZ499*'Norm-coeff'!$F$12+$BA499*'Norm-coeff'!$G$12+$BB499*'Norm-coeff'!$H$12+$BC499*'Norm-coeff'!$I$12+$BD499*'Norm-coeff'!$J$12+$BE499*'Norm-coeff'!$K$12+$BF499*'Norm-coeff'!$L$12+$BG499*'Norm-coeff'!$M$12+$BH499*'Norm-coeff'!$N$12+$BI499*'Norm-coeff'!$O$12</f>
        <v>0.283527502056037</v>
      </c>
      <c r="BZ499" s="54">
        <f>'Norm-coeff'!$C$13+$AX499*'Norm-coeff'!$D$13+$AY499*'Norm-coeff'!$E$13+$AZ499*'Norm-coeff'!$F$13+$BA499*'Norm-coeff'!$G$13+$BB499*'Norm-coeff'!$H$13+$BC499*'Norm-coeff'!$I$13+$BD499*'Norm-coeff'!$J$13+$BE499*'Norm-coeff'!$K$13+$BF499*'Norm-coeff'!$L$13+$BG499*'Norm-coeff'!$M$13+$BH499*'Norm-coeff'!$N$13+$BI499*'Norm-coeff'!$O$13</f>
        <v>-4.1864930554451202E-2</v>
      </c>
      <c r="CA499" s="54">
        <f>'Norm-coeff'!$C$14+$AX499*'Norm-coeff'!$D$14+$AY499*'Norm-coeff'!$E$14+$AZ499*'Norm-coeff'!$F$14+$BA499*'Norm-coeff'!$G$14+$BB499*'Norm-coeff'!$H$14+$BC499*'Norm-coeff'!$I$14+$BD499*'Norm-coeff'!$J$14+$BE499*'Norm-coeff'!$K$14+$BF499*'Norm-coeff'!$L$14+$BG499*'Norm-coeff'!$M$14+$BH499*'Norm-coeff'!$N$14+$BI499*'Norm-coeff'!$O$14</f>
        <v>4.2526983164477103</v>
      </c>
      <c r="CC499" s="54">
        <f t="shared" si="1529"/>
        <v>0</v>
      </c>
      <c r="CG499" s="54">
        <f t="shared" si="1405"/>
        <v>0</v>
      </c>
      <c r="CH499" s="54">
        <f t="shared" si="1383"/>
        <v>0</v>
      </c>
      <c r="CI499" s="54">
        <f t="shared" si="1406"/>
        <v>0</v>
      </c>
      <c r="CJ499" s="56">
        <f t="shared" si="1407"/>
        <v>0</v>
      </c>
      <c r="CK499" s="54">
        <f t="shared" si="1408"/>
        <v>0</v>
      </c>
      <c r="CL499" s="54">
        <f t="shared" si="1409"/>
        <v>0</v>
      </c>
      <c r="CM499" s="54">
        <f t="shared" si="1410"/>
        <v>0</v>
      </c>
      <c r="CN499" s="54">
        <f t="shared" si="1411"/>
        <v>0</v>
      </c>
      <c r="CO499" s="54">
        <f t="shared" si="1412"/>
        <v>0</v>
      </c>
      <c r="CP499" s="54">
        <f t="shared" si="1413"/>
        <v>0</v>
      </c>
      <c r="CQ499" s="54">
        <f t="shared" si="1414"/>
        <v>0</v>
      </c>
      <c r="CR499" s="54">
        <f t="shared" si="1415"/>
        <v>0</v>
      </c>
      <c r="CS499" s="54">
        <f t="shared" si="1416"/>
        <v>0</v>
      </c>
      <c r="CU499" s="54">
        <f t="shared" si="1417"/>
        <v>0</v>
      </c>
      <c r="CV499" s="54">
        <f t="shared" si="1418"/>
        <v>0</v>
      </c>
      <c r="CW499" s="54">
        <f t="shared" si="1419"/>
        <v>0</v>
      </c>
      <c r="CX499" s="54">
        <f t="shared" si="1420"/>
        <v>0</v>
      </c>
      <c r="CZ499" s="54">
        <f t="shared" si="1421"/>
        <v>0</v>
      </c>
      <c r="DA499" s="54">
        <f t="shared" si="1422"/>
        <v>0</v>
      </c>
      <c r="DB499" s="54">
        <f t="shared" si="1423"/>
        <v>0</v>
      </c>
      <c r="DC499" s="54">
        <f t="shared" si="1424"/>
        <v>0</v>
      </c>
      <c r="DD499" s="54">
        <f t="shared" si="1425"/>
        <v>0</v>
      </c>
      <c r="DE499" s="54">
        <f t="shared" si="1426"/>
        <v>0</v>
      </c>
      <c r="DF499" s="54">
        <f t="shared" si="1427"/>
        <v>0</v>
      </c>
      <c r="DG499" s="54">
        <f t="shared" si="1428"/>
        <v>2</v>
      </c>
      <c r="DH499" s="71">
        <f t="shared" si="1429"/>
        <v>0</v>
      </c>
      <c r="DI499" s="71">
        <f t="shared" si="1430"/>
        <v>0</v>
      </c>
      <c r="DJ499" s="54">
        <f t="shared" si="1431"/>
        <v>0</v>
      </c>
      <c r="DK499" s="54">
        <f t="shared" si="1432"/>
        <v>2</v>
      </c>
      <c r="DL499" s="4">
        <f t="shared" si="1357"/>
        <v>0</v>
      </c>
      <c r="DM499" s="3">
        <f t="shared" si="1433"/>
        <v>0</v>
      </c>
      <c r="DN499" s="3">
        <f t="shared" si="1434"/>
        <v>0</v>
      </c>
      <c r="DO499" s="4" t="e">
        <f t="shared" si="1435"/>
        <v>#DIV/0!</v>
      </c>
      <c r="DP499" s="57"/>
      <c r="DQ499" s="57"/>
      <c r="DR499" s="56">
        <f t="shared" si="1358"/>
        <v>2</v>
      </c>
      <c r="DS499" s="56">
        <f t="shared" si="1359"/>
        <v>0</v>
      </c>
      <c r="DT499" s="38">
        <f t="shared" si="1360"/>
        <v>0</v>
      </c>
      <c r="DU499" s="38">
        <f t="shared" si="1436"/>
        <v>2</v>
      </c>
      <c r="DV499" s="38">
        <f t="shared" si="1361"/>
        <v>0</v>
      </c>
      <c r="DW499" s="39">
        <f t="shared" si="1362"/>
        <v>0</v>
      </c>
      <c r="DX499" s="39">
        <f t="shared" si="1363"/>
        <v>0</v>
      </c>
      <c r="DY499" s="39">
        <f t="shared" si="1364"/>
        <v>0</v>
      </c>
      <c r="DZ499" s="39">
        <f t="shared" si="1365"/>
        <v>0</v>
      </c>
      <c r="EA499" s="39">
        <f t="shared" si="1366"/>
        <v>0</v>
      </c>
      <c r="EB499" s="37" t="e">
        <f t="shared" si="1437"/>
        <v>#DIV/0!</v>
      </c>
      <c r="EC499" s="37" t="e">
        <f t="shared" si="1438"/>
        <v>#DIV/0!</v>
      </c>
      <c r="ED499" s="37" t="e">
        <f t="shared" si="1439"/>
        <v>#DIV/0!</v>
      </c>
      <c r="EE499" s="37" t="e">
        <f t="shared" si="1440"/>
        <v>#DIV/0!</v>
      </c>
      <c r="EF499" s="39" t="e">
        <f t="shared" si="1441"/>
        <v>#DIV/0!</v>
      </c>
      <c r="EG499" s="37" t="e">
        <f t="shared" si="1442"/>
        <v>#DIV/0!</v>
      </c>
      <c r="EH499" s="37" t="e">
        <f t="shared" si="1443"/>
        <v>#DIV/0!</v>
      </c>
      <c r="EI499" s="11" t="b">
        <f t="shared" si="1444"/>
        <v>1</v>
      </c>
      <c r="EJ499" s="11" t="b">
        <f t="shared" si="1445"/>
        <v>0</v>
      </c>
      <c r="EK499" s="39" t="e">
        <f t="shared" si="1446"/>
        <v>#DIV/0!</v>
      </c>
      <c r="EL499" s="39" t="e">
        <f t="shared" si="1447"/>
        <v>#DIV/0!</v>
      </c>
      <c r="EM499" s="39" t="e">
        <f t="shared" si="1448"/>
        <v>#DIV/0!</v>
      </c>
      <c r="EN499" s="39" t="e">
        <f t="shared" si="1449"/>
        <v>#DIV/0!</v>
      </c>
      <c r="EO499" s="39" t="e">
        <f t="shared" si="1450"/>
        <v>#DIV/0!</v>
      </c>
      <c r="EP499" s="39" t="e">
        <f t="shared" si="1451"/>
        <v>#DIV/0!</v>
      </c>
      <c r="EQ499" s="39" t="e">
        <f t="shared" si="1452"/>
        <v>#DIV/0!</v>
      </c>
      <c r="ER499" s="39" t="e">
        <f t="shared" si="1453"/>
        <v>#DIV/0!</v>
      </c>
      <c r="ES499" s="58" t="str">
        <f t="shared" si="1454"/>
        <v>(OH,F,Cl)-dominate amphibole</v>
      </c>
      <c r="ET499" s="58" t="e">
        <f t="shared" si="1455"/>
        <v>#N/A</v>
      </c>
      <c r="EU499" s="56">
        <f t="shared" si="1367"/>
        <v>0</v>
      </c>
      <c r="EV499" s="56">
        <f t="shared" si="1368"/>
        <v>0</v>
      </c>
      <c r="EW499" s="56">
        <f t="shared" si="1369"/>
        <v>0</v>
      </c>
      <c r="EX499" s="56">
        <f t="shared" si="1370"/>
        <v>0</v>
      </c>
      <c r="EY499" s="56">
        <f t="shared" si="1371"/>
        <v>0</v>
      </c>
      <c r="EZ499" s="56">
        <f t="shared" si="1372"/>
        <v>0</v>
      </c>
      <c r="FA499" s="39">
        <f t="shared" si="1373"/>
        <v>0</v>
      </c>
      <c r="FB499" s="39">
        <f t="shared" si="1374"/>
        <v>0</v>
      </c>
      <c r="FC499" s="54">
        <f t="shared" si="1375"/>
        <v>0</v>
      </c>
      <c r="FD499" s="54">
        <f t="shared" si="1376"/>
        <v>0</v>
      </c>
      <c r="FE499" s="39">
        <f t="shared" si="1377"/>
        <v>0</v>
      </c>
      <c r="FF499" s="54">
        <f t="shared" si="1378"/>
        <v>0</v>
      </c>
      <c r="FG499" s="39">
        <f t="shared" si="1379"/>
        <v>0</v>
      </c>
      <c r="FH499" s="39">
        <f t="shared" si="1456"/>
        <v>0</v>
      </c>
      <c r="FI499" s="39">
        <f t="shared" si="1457"/>
        <v>0</v>
      </c>
      <c r="FJ499" s="39">
        <f t="shared" si="1458"/>
        <v>0</v>
      </c>
      <c r="FK499" s="39" t="e">
        <f t="shared" si="1459"/>
        <v>#DIV/0!</v>
      </c>
      <c r="FL499" s="39" t="e">
        <f t="shared" si="1460"/>
        <v>#DIV/0!</v>
      </c>
      <c r="FM499" s="39" t="e">
        <f t="shared" si="1461"/>
        <v>#DIV/0!</v>
      </c>
      <c r="FN499" s="39">
        <f t="shared" si="1462"/>
        <v>1</v>
      </c>
      <c r="FO499" s="39">
        <f t="shared" si="1380"/>
        <v>0</v>
      </c>
      <c r="FP499" s="39">
        <f t="shared" si="1381"/>
        <v>0</v>
      </c>
      <c r="FQ499" s="39">
        <f t="shared" si="1382"/>
        <v>0</v>
      </c>
      <c r="FR499" s="39">
        <f t="shared" si="1463"/>
        <v>0</v>
      </c>
      <c r="FS499" s="39">
        <f t="shared" si="1464"/>
        <v>0</v>
      </c>
      <c r="FU499" s="39" t="e">
        <f t="shared" si="1465"/>
        <v>#DIV/0!</v>
      </c>
      <c r="FV499" s="39" t="e">
        <f t="shared" si="1466"/>
        <v>#DIV/0!</v>
      </c>
      <c r="FW499" s="39" t="e">
        <f t="shared" si="1467"/>
        <v>#DIV/0!</v>
      </c>
      <c r="FY499" s="39" t="e">
        <f t="shared" si="1468"/>
        <v>#DIV/0!</v>
      </c>
      <c r="FZ499" s="39" t="e">
        <f t="shared" si="1469"/>
        <v>#DIV/0!</v>
      </c>
      <c r="GA499" s="39" t="e">
        <f t="shared" si="1470"/>
        <v>#DIV/0!</v>
      </c>
      <c r="GB499" s="39" t="e">
        <f t="shared" si="1471"/>
        <v>#DIV/0!</v>
      </c>
      <c r="GC499" s="39" t="e">
        <f t="shared" si="1472"/>
        <v>#DIV/0!</v>
      </c>
      <c r="GD499" s="39" t="e">
        <f t="shared" si="1473"/>
        <v>#DIV/0!</v>
      </c>
      <c r="GE499" s="39" t="e">
        <f t="shared" si="1474"/>
        <v>#DIV/0!</v>
      </c>
      <c r="GF499" s="39" t="e">
        <f t="shared" si="1475"/>
        <v>#DIV/0!</v>
      </c>
      <c r="GG499" s="39" t="e">
        <f t="shared" si="1476"/>
        <v>#DIV/0!</v>
      </c>
      <c r="GH499" s="39" t="e">
        <f t="shared" si="1477"/>
        <v>#DIV/0!</v>
      </c>
      <c r="GI499" s="39"/>
      <c r="GJ499" s="39" t="e">
        <f t="shared" si="1478"/>
        <v>#DIV/0!</v>
      </c>
      <c r="GK499" s="39" t="e">
        <f t="shared" si="1479"/>
        <v>#DIV/0!</v>
      </c>
      <c r="GL499" s="39" t="e">
        <f t="shared" si="1480"/>
        <v>#DIV/0!</v>
      </c>
      <c r="GM499" s="39" t="e">
        <f t="shared" si="1481"/>
        <v>#DIV/0!</v>
      </c>
      <c r="GN499" s="39" t="e">
        <f t="shared" si="1482"/>
        <v>#DIV/0!</v>
      </c>
      <c r="GO499" s="57"/>
      <c r="GP499" s="57" t="e">
        <f t="shared" si="1483"/>
        <v>#DIV/0!</v>
      </c>
      <c r="GQ499" s="59" t="e">
        <f t="shared" si="1484"/>
        <v>#DIV/0!</v>
      </c>
      <c r="GR499" s="41" t="e">
        <f t="shared" si="1485"/>
        <v>#DIV/0!</v>
      </c>
      <c r="GS499" s="57" t="e">
        <f t="shared" si="1486"/>
        <v>#DIV/0!</v>
      </c>
      <c r="GT499" s="57" t="e">
        <f t="shared" si="1487"/>
        <v>#DIV/0!</v>
      </c>
      <c r="GU499" s="57" t="e">
        <f t="shared" si="1488"/>
        <v>#DIV/0!</v>
      </c>
      <c r="GV499" s="57"/>
      <c r="GW499" s="42" t="e">
        <f t="shared" si="1489"/>
        <v>#DIV/0!</v>
      </c>
      <c r="GX499" s="42" t="e">
        <f t="shared" si="1490"/>
        <v>#DIV/0!</v>
      </c>
      <c r="GY499" s="42" t="e">
        <f t="shared" si="1491"/>
        <v>#DIV/0!</v>
      </c>
      <c r="GZ499" s="57"/>
      <c r="HA499" s="2" t="e">
        <f t="shared" si="1492"/>
        <v>#DIV/0!</v>
      </c>
      <c r="HB499" s="2" t="e">
        <f t="shared" si="1493"/>
        <v>#DIV/0!</v>
      </c>
      <c r="HC499" s="2" t="e">
        <f t="shared" si="1494"/>
        <v>#DIV/0!</v>
      </c>
      <c r="HD499" s="2" t="e">
        <f t="shared" si="1495"/>
        <v>#DIV/0!</v>
      </c>
      <c r="HE499" s="2" t="e">
        <f t="shared" si="1496"/>
        <v>#DIV/0!</v>
      </c>
      <c r="HF499" s="2" t="e">
        <f t="shared" si="1497"/>
        <v>#DIV/0!</v>
      </c>
      <c r="HG499" s="2" t="e">
        <f t="shared" si="1498"/>
        <v>#DIV/0!</v>
      </c>
      <c r="HH499" s="2" t="e">
        <f t="shared" si="1499"/>
        <v>#DIV/0!</v>
      </c>
      <c r="HI499" s="2" t="e">
        <f t="shared" si="1500"/>
        <v>#DIV/0!</v>
      </c>
      <c r="HJ499" s="11" t="e">
        <f t="shared" si="1501"/>
        <v>#DIV/0!</v>
      </c>
      <c r="HK499" s="60" t="e">
        <f t="shared" si="1502"/>
        <v>#DIV/0!</v>
      </c>
      <c r="HL499" s="57"/>
      <c r="HM499" s="57" t="e">
        <f t="shared" si="1503"/>
        <v>#DIV/0!</v>
      </c>
      <c r="HN499" s="57" t="e">
        <f t="shared" si="1504"/>
        <v>#DIV/0!</v>
      </c>
      <c r="HO499" s="57" t="e">
        <f t="shared" si="1505"/>
        <v>#DIV/0!</v>
      </c>
      <c r="HP499" s="57" t="e">
        <f t="shared" si="1506"/>
        <v>#DIV/0!</v>
      </c>
      <c r="HQ499" s="57" t="e">
        <f t="shared" si="1507"/>
        <v>#DIV/0!</v>
      </c>
      <c r="HR499" s="57"/>
      <c r="HS499" s="57" t="e">
        <f t="shared" si="1508"/>
        <v>#DIV/0!</v>
      </c>
      <c r="HT499" s="57" t="e">
        <f t="shared" si="1509"/>
        <v>#DIV/0!</v>
      </c>
      <c r="HU499" s="57" t="e">
        <f t="shared" si="1510"/>
        <v>#DIV/0!</v>
      </c>
      <c r="HV499" s="57" t="e">
        <f t="shared" si="1511"/>
        <v>#DIV/0!</v>
      </c>
      <c r="HW499" s="57" t="e">
        <f t="shared" si="1512"/>
        <v>#DIV/0!</v>
      </c>
      <c r="HX499" s="57"/>
      <c r="HY499" s="57" t="e">
        <f t="shared" si="1513"/>
        <v>#DIV/0!</v>
      </c>
      <c r="HZ499" s="57" t="e">
        <f t="shared" si="1514"/>
        <v>#DIV/0!</v>
      </c>
      <c r="IA499" s="57"/>
      <c r="IB499" s="61">
        <f t="shared" si="1515"/>
        <v>0</v>
      </c>
      <c r="IC499" s="57" t="str">
        <f t="shared" si="1516"/>
        <v/>
      </c>
      <c r="ID499" s="42"/>
      <c r="IE499" s="2" t="str">
        <f t="shared" si="1517"/>
        <v/>
      </c>
      <c r="IF499" s="60" t="e">
        <f t="shared" si="1518"/>
        <v>#DIV/0!</v>
      </c>
      <c r="IG499" s="60" t="str">
        <f t="shared" si="1519"/>
        <v/>
      </c>
      <c r="IH499" s="60" t="str">
        <f t="shared" si="1520"/>
        <v>zinco-</v>
      </c>
      <c r="II499" s="60" t="str">
        <f t="shared" si="1521"/>
        <v>mangano-</v>
      </c>
      <c r="IJ499" s="60" t="e">
        <f t="shared" si="1522"/>
        <v>#DIV/0!</v>
      </c>
      <c r="IK499" s="60" t="e">
        <f t="shared" si="1523"/>
        <v>#DIV/0!</v>
      </c>
      <c r="IL499" s="60" t="e">
        <f t="shared" si="1524"/>
        <v>#DIV/0!</v>
      </c>
      <c r="IM499" s="60" t="e">
        <f t="shared" si="1525"/>
        <v>#DIV/0!</v>
      </c>
      <c r="IN499" s="60" t="str">
        <f t="shared" si="1526"/>
        <v/>
      </c>
      <c r="IO499" s="60" t="str">
        <f t="shared" si="1527"/>
        <v/>
      </c>
      <c r="IP499" s="57"/>
      <c r="IQ499" s="57" t="str">
        <f t="shared" si="1528"/>
        <v>ERROR!!</v>
      </c>
    </row>
    <row r="500" spans="24:251">
      <c r="X500" s="29">
        <f t="shared" si="1384"/>
        <v>0</v>
      </c>
      <c r="Y500" s="29">
        <f t="shared" si="1385"/>
        <v>0</v>
      </c>
      <c r="Z500" s="29" t="e">
        <f t="shared" si="1386"/>
        <v>#DIV/0!</v>
      </c>
      <c r="AA500" s="29" t="e">
        <f t="shared" si="1387"/>
        <v>#DIV/0!</v>
      </c>
      <c r="AB500" s="29" t="e">
        <f t="shared" si="1388"/>
        <v>#DIV/0!</v>
      </c>
      <c r="AC500" s="29" t="e">
        <f t="shared" si="1389"/>
        <v>#DIV/0!</v>
      </c>
      <c r="AF500" s="23">
        <v>60.084299999999999</v>
      </c>
      <c r="AG500" s="23">
        <v>79.878799999999998</v>
      </c>
      <c r="AH500" s="23">
        <v>101.96120000000001</v>
      </c>
      <c r="AI500" s="23">
        <v>151.99039999999999</v>
      </c>
      <c r="AJ500" s="23">
        <v>159.69</v>
      </c>
      <c r="AK500" s="23">
        <v>71.846400000000003</v>
      </c>
      <c r="AL500" s="23">
        <v>70.9375</v>
      </c>
      <c r="AM500" s="23">
        <v>40.304400000000001</v>
      </c>
      <c r="AN500" s="23">
        <v>56.077399999999997</v>
      </c>
      <c r="AO500" s="23">
        <v>61.978999999999999</v>
      </c>
      <c r="AP500" s="23">
        <v>94.195999999999998</v>
      </c>
      <c r="AQ500" s="23">
        <v>18.998000000000001</v>
      </c>
      <c r="AR500" s="23">
        <v>35.450000000000003</v>
      </c>
      <c r="AS500" s="23">
        <v>29.88</v>
      </c>
      <c r="AT500" s="23">
        <v>74.691999999999993</v>
      </c>
      <c r="AU500" s="23">
        <v>81.39</v>
      </c>
      <c r="AX500" s="54">
        <f t="shared" si="1390"/>
        <v>0</v>
      </c>
      <c r="AY500" s="54">
        <f t="shared" si="1391"/>
        <v>0</v>
      </c>
      <c r="AZ500" s="54">
        <f t="shared" si="1392"/>
        <v>0</v>
      </c>
      <c r="BA500" s="54">
        <f t="shared" si="1393"/>
        <v>0</v>
      </c>
      <c r="BB500" s="54">
        <f t="shared" si="1394"/>
        <v>0</v>
      </c>
      <c r="BC500" s="54">
        <f t="shared" si="1395"/>
        <v>0</v>
      </c>
      <c r="BD500" s="54">
        <f t="shared" si="1396"/>
        <v>0</v>
      </c>
      <c r="BE500" s="54">
        <f t="shared" si="1397"/>
        <v>0</v>
      </c>
      <c r="BF500" s="54">
        <f t="shared" si="1398"/>
        <v>0</v>
      </c>
      <c r="BG500" s="54">
        <f t="shared" si="1399"/>
        <v>0</v>
      </c>
      <c r="BH500" s="54">
        <f t="shared" si="1400"/>
        <v>0</v>
      </c>
      <c r="BI500" s="54">
        <f t="shared" si="1401"/>
        <v>0</v>
      </c>
      <c r="BJ500" s="54">
        <f t="shared" si="1402"/>
        <v>0</v>
      </c>
      <c r="BK500" s="54">
        <f t="shared" si="1403"/>
        <v>0</v>
      </c>
      <c r="BL500" s="54">
        <f t="shared" si="1404"/>
        <v>0</v>
      </c>
      <c r="BM500" s="42"/>
      <c r="BO500" s="54">
        <f>'Norm-coeff'!$C$2+$AX500*'Norm-coeff'!$D$2+$AY500*'Norm-coeff'!$E$2+$AZ500*'Norm-coeff'!$F$2+$BA500*'Norm-coeff'!$G$2+$BB500*'Norm-coeff'!$H$2+$BC500*'Norm-coeff'!$I$2+$BD500*'Norm-coeff'!$J$2+$BE500*'Norm-coeff'!$K$2+$BF500*'Norm-coeff'!$L$2+$BG500*'Norm-coeff'!$M$2+$BH500*'Norm-coeff'!$N$2+$BI500*'Norm-coeff'!$O$2</f>
        <v>5.4045421474420303</v>
      </c>
      <c r="BP500" s="54">
        <f>'Norm-coeff'!$C$3+$AX500*'Norm-coeff'!$D$3+$AY500*'Norm-coeff'!$E$3+$AZ500*'Norm-coeff'!$F$3+$BA500*'Norm-coeff'!$G$3+$BB500*'Norm-coeff'!$H$3+$BC500*'Norm-coeff'!$I$3+$BD500*'Norm-coeff'!$J$3+$BE500*'Norm-coeff'!$K$3+$BF500*'Norm-coeff'!$L$3+$BG500*'Norm-coeff'!$M$3+$BH500*'Norm-coeff'!$N$3+$BI500*'Norm-coeff'!$O$3</f>
        <v>3.15319116612705</v>
      </c>
      <c r="BQ500" s="54">
        <f>'Norm-coeff'!$C$4+$AX500*'Norm-coeff'!$D$4+$AY500*'Norm-coeff'!$E$4+$AZ500*'Norm-coeff'!$F$4+$BA500*'Norm-coeff'!$G$4+$BB500*'Norm-coeff'!$H$4+$BC500*'Norm-coeff'!$I$4+$BD500*'Norm-coeff'!$J$4+$BE500*'Norm-coeff'!$K$4+$BF500*'Norm-coeff'!$L$4+$BG500*'Norm-coeff'!$M$4+$BH500*'Norm-coeff'!$N$4+$BI500*'Norm-coeff'!$O$4</f>
        <v>1.42115649462768</v>
      </c>
      <c r="BR500" s="54">
        <f>'Norm-coeff'!$C$5+$AX500*'Norm-coeff'!$D$5+$AY500*'Norm-coeff'!$E$5+$AZ500*'Norm-coeff'!$F$5+$BA500*'Norm-coeff'!$G$5+$BB500*'Norm-coeff'!$H$5+$BC500*'Norm-coeff'!$I$5+$BD500*'Norm-coeff'!$J$5+$BE500*'Norm-coeff'!$K$5+$BF500*'Norm-coeff'!$L$5+$BG500*'Norm-coeff'!$M$5+$BH500*'Norm-coeff'!$N$5+$BI500*'Norm-coeff'!$O$5</f>
        <v>1.0553329241296201</v>
      </c>
      <c r="BS500" s="54">
        <f>'Norm-coeff'!$C$6+$AX500*'Norm-coeff'!$D$6+$AY500*'Norm-coeff'!$E$6+$AZ500*'Norm-coeff'!$F$6+$BA500*'Norm-coeff'!$G$6+$BB500*'Norm-coeff'!$H$6+$BC500*'Norm-coeff'!$I$6+$BD500*'Norm-coeff'!$J$6+$BE500*'Norm-coeff'!$K$6+$BF500*'Norm-coeff'!$L$6+$BG500*'Norm-coeff'!$M$6+$BH500*'Norm-coeff'!$N$6+$BI500*'Norm-coeff'!$O$6</f>
        <v>-1.48700885495103E-2</v>
      </c>
      <c r="BT500" s="54">
        <f>'Norm-coeff'!$C$7+$AX500*'Norm-coeff'!$D$7+$AY500*'Norm-coeff'!$E$7+$AZ500*'Norm-coeff'!$F$7+$BA500*'Norm-coeff'!$G$7+$BB500*'Norm-coeff'!$H$7+$BC500*'Norm-coeff'!$I$7+$BD500*'Norm-coeff'!$J$7+$BE500*'Norm-coeff'!$K$7+$BF500*'Norm-coeff'!$L$7+$BG500*'Norm-coeff'!$M$7+$BH500*'Norm-coeff'!$N$7+$BI500*'Norm-coeff'!$O$7</f>
        <v>2.0907583608832998</v>
      </c>
      <c r="BU500" s="54">
        <f>'Norm-coeff'!$C$8+$AX500*'Norm-coeff'!$D$8+$AY500*'Norm-coeff'!$E$8+$AZ500*'Norm-coeff'!$F$8+$BA500*'Norm-coeff'!$G$8+$BB500*'Norm-coeff'!$H$8+$BC500*'Norm-coeff'!$I$8+$BD500*'Norm-coeff'!$J$8+$BE500*'Norm-coeff'!$K$8+$BF500*'Norm-coeff'!$L$8+$BG500*'Norm-coeff'!$M$8+$BH500*'Norm-coeff'!$N$8+$BI500*'Norm-coeff'!$O$8</f>
        <v>0.65894159836244504</v>
      </c>
      <c r="BV500" s="54">
        <f>'Norm-coeff'!$C$9+$AX500*'Norm-coeff'!$D$9+$AY500*'Norm-coeff'!$E$9+$AZ500*'Norm-coeff'!$F$9+$BA500*'Norm-coeff'!$G$9+$BB500*'Norm-coeff'!$H$9+$BC500*'Norm-coeff'!$I$9+$BD500*'Norm-coeff'!$J$9+$BE500*'Norm-coeff'!$K$9+$BF500*'Norm-coeff'!$L$9+$BG500*'Norm-coeff'!$M$9+$BH500*'Norm-coeff'!$N$9+$BI500*'Norm-coeff'!$O$9</f>
        <v>1.48961085014701</v>
      </c>
      <c r="BW500" s="54">
        <f>'Norm-coeff'!$C$10+$AX500*'Norm-coeff'!$D$10+$AY500*'Norm-coeff'!$E$10+$AZ500*'Norm-coeff'!$F$10+$BA500*'Norm-coeff'!$G$10+$BB500*'Norm-coeff'!$H$10+$BC500*'Norm-coeff'!$I$10+$BD500*'Norm-coeff'!$J$10+$BE500*'Norm-coeff'!$K$10+$BF500*'Norm-coeff'!$L$10+$BG500*'Norm-coeff'!$M$10+$BH500*'Norm-coeff'!$N$10+$BI500*'Norm-coeff'!$O$10</f>
        <v>1.42058735749591</v>
      </c>
      <c r="BX500" s="54">
        <f>'Norm-coeff'!$C$11+$AX500*'Norm-coeff'!$D$11+$AY500*'Norm-coeff'!$E$11+$AZ500*'Norm-coeff'!$F$11+$BA500*'Norm-coeff'!$G$11+$BB500*'Norm-coeff'!$H$11+$BC500*'Norm-coeff'!$I$11+$BD500*'Norm-coeff'!$J$11+$BE500*'Norm-coeff'!$K$11+$BF500*'Norm-coeff'!$L$11+$BG500*'Norm-coeff'!$M$11+$BH500*'Norm-coeff'!$N$11+$BI500*'Norm-coeff'!$O$11</f>
        <v>0.221233014421479</v>
      </c>
      <c r="BY500" s="54">
        <f>'Norm-coeff'!$C$12+$AX500*'Norm-coeff'!$D$12+$AY500*'Norm-coeff'!$E$12+$AZ500*'Norm-coeff'!$F$12+$BA500*'Norm-coeff'!$G$12+$BB500*'Norm-coeff'!$H$12+$BC500*'Norm-coeff'!$I$12+$BD500*'Norm-coeff'!$J$12+$BE500*'Norm-coeff'!$K$12+$BF500*'Norm-coeff'!$L$12+$BG500*'Norm-coeff'!$M$12+$BH500*'Norm-coeff'!$N$12+$BI500*'Norm-coeff'!$O$12</f>
        <v>0.283527502056037</v>
      </c>
      <c r="BZ500" s="54">
        <f>'Norm-coeff'!$C$13+$AX500*'Norm-coeff'!$D$13+$AY500*'Norm-coeff'!$E$13+$AZ500*'Norm-coeff'!$F$13+$BA500*'Norm-coeff'!$G$13+$BB500*'Norm-coeff'!$H$13+$BC500*'Norm-coeff'!$I$13+$BD500*'Norm-coeff'!$J$13+$BE500*'Norm-coeff'!$K$13+$BF500*'Norm-coeff'!$L$13+$BG500*'Norm-coeff'!$M$13+$BH500*'Norm-coeff'!$N$13+$BI500*'Norm-coeff'!$O$13</f>
        <v>-4.1864930554451202E-2</v>
      </c>
      <c r="CA500" s="54">
        <f>'Norm-coeff'!$C$14+$AX500*'Norm-coeff'!$D$14+$AY500*'Norm-coeff'!$E$14+$AZ500*'Norm-coeff'!$F$14+$BA500*'Norm-coeff'!$G$14+$BB500*'Norm-coeff'!$H$14+$BC500*'Norm-coeff'!$I$14+$BD500*'Norm-coeff'!$J$14+$BE500*'Norm-coeff'!$K$14+$BF500*'Norm-coeff'!$L$14+$BG500*'Norm-coeff'!$M$14+$BH500*'Norm-coeff'!$N$14+$BI500*'Norm-coeff'!$O$14</f>
        <v>4.2526983164477103</v>
      </c>
      <c r="CC500" s="54">
        <f t="shared" si="1529"/>
        <v>0</v>
      </c>
      <c r="CG500" s="54">
        <f t="shared" si="1405"/>
        <v>0</v>
      </c>
      <c r="CH500" s="54">
        <f t="shared" si="1383"/>
        <v>0</v>
      </c>
      <c r="CI500" s="54">
        <f t="shared" si="1406"/>
        <v>0</v>
      </c>
      <c r="CJ500" s="56">
        <f t="shared" si="1407"/>
        <v>0</v>
      </c>
      <c r="CK500" s="54">
        <f t="shared" si="1408"/>
        <v>0</v>
      </c>
      <c r="CL500" s="54">
        <f t="shared" si="1409"/>
        <v>0</v>
      </c>
      <c r="CM500" s="54">
        <f t="shared" si="1410"/>
        <v>0</v>
      </c>
      <c r="CN500" s="54">
        <f t="shared" si="1411"/>
        <v>0</v>
      </c>
      <c r="CO500" s="54">
        <f t="shared" si="1412"/>
        <v>0</v>
      </c>
      <c r="CP500" s="54">
        <f t="shared" si="1413"/>
        <v>0</v>
      </c>
      <c r="CQ500" s="54">
        <f t="shared" si="1414"/>
        <v>0</v>
      </c>
      <c r="CR500" s="54">
        <f t="shared" si="1415"/>
        <v>0</v>
      </c>
      <c r="CS500" s="54">
        <f t="shared" si="1416"/>
        <v>0</v>
      </c>
      <c r="CU500" s="54">
        <f t="shared" si="1417"/>
        <v>0</v>
      </c>
      <c r="CV500" s="54">
        <f t="shared" si="1418"/>
        <v>0</v>
      </c>
      <c r="CW500" s="54">
        <f t="shared" si="1419"/>
        <v>0</v>
      </c>
      <c r="CX500" s="54">
        <f t="shared" si="1420"/>
        <v>0</v>
      </c>
      <c r="CZ500" s="54">
        <f t="shared" si="1421"/>
        <v>0</v>
      </c>
      <c r="DA500" s="54">
        <f t="shared" si="1422"/>
        <v>0</v>
      </c>
      <c r="DB500" s="54">
        <f t="shared" si="1423"/>
        <v>0</v>
      </c>
      <c r="DC500" s="54">
        <f t="shared" si="1424"/>
        <v>0</v>
      </c>
      <c r="DD500" s="54">
        <f t="shared" si="1425"/>
        <v>0</v>
      </c>
      <c r="DE500" s="54">
        <f t="shared" si="1426"/>
        <v>0</v>
      </c>
      <c r="DF500" s="54">
        <f t="shared" si="1427"/>
        <v>0</v>
      </c>
      <c r="DG500" s="54">
        <f t="shared" si="1428"/>
        <v>2</v>
      </c>
      <c r="DH500" s="71">
        <f t="shared" si="1429"/>
        <v>0</v>
      </c>
      <c r="DI500" s="71">
        <f t="shared" si="1430"/>
        <v>0</v>
      </c>
      <c r="DJ500" s="54">
        <f t="shared" si="1431"/>
        <v>0</v>
      </c>
      <c r="DK500" s="54">
        <f t="shared" si="1432"/>
        <v>2</v>
      </c>
      <c r="DL500" s="4">
        <f t="shared" si="1357"/>
        <v>0</v>
      </c>
      <c r="DM500" s="3">
        <f t="shared" si="1433"/>
        <v>0</v>
      </c>
      <c r="DN500" s="3">
        <f t="shared" si="1434"/>
        <v>0</v>
      </c>
      <c r="DO500" s="4" t="e">
        <f t="shared" si="1435"/>
        <v>#DIV/0!</v>
      </c>
      <c r="DP500" s="57"/>
      <c r="DQ500" s="57"/>
      <c r="DR500" s="56">
        <f t="shared" si="1358"/>
        <v>2</v>
      </c>
      <c r="DS500" s="56">
        <f t="shared" si="1359"/>
        <v>0</v>
      </c>
      <c r="DT500" s="38">
        <f t="shared" si="1360"/>
        <v>0</v>
      </c>
      <c r="DU500" s="38">
        <f t="shared" si="1436"/>
        <v>2</v>
      </c>
      <c r="DV500" s="38">
        <f t="shared" si="1361"/>
        <v>0</v>
      </c>
      <c r="DW500" s="39">
        <f t="shared" si="1362"/>
        <v>0</v>
      </c>
      <c r="DX500" s="39">
        <f t="shared" si="1363"/>
        <v>0</v>
      </c>
      <c r="DY500" s="39">
        <f t="shared" si="1364"/>
        <v>0</v>
      </c>
      <c r="DZ500" s="39">
        <f t="shared" si="1365"/>
        <v>0</v>
      </c>
      <c r="EA500" s="39">
        <f t="shared" si="1366"/>
        <v>0</v>
      </c>
      <c r="EB500" s="37" t="e">
        <f t="shared" si="1437"/>
        <v>#DIV/0!</v>
      </c>
      <c r="EC500" s="37" t="e">
        <f t="shared" si="1438"/>
        <v>#DIV/0!</v>
      </c>
      <c r="ED500" s="37" t="e">
        <f t="shared" si="1439"/>
        <v>#DIV/0!</v>
      </c>
      <c r="EE500" s="37" t="e">
        <f t="shared" si="1440"/>
        <v>#DIV/0!</v>
      </c>
      <c r="EF500" s="39" t="e">
        <f t="shared" si="1441"/>
        <v>#DIV/0!</v>
      </c>
      <c r="EG500" s="37" t="e">
        <f t="shared" si="1442"/>
        <v>#DIV/0!</v>
      </c>
      <c r="EH500" s="37" t="e">
        <f t="shared" si="1443"/>
        <v>#DIV/0!</v>
      </c>
      <c r="EI500" s="11" t="b">
        <f t="shared" si="1444"/>
        <v>1</v>
      </c>
      <c r="EJ500" s="11" t="b">
        <f t="shared" si="1445"/>
        <v>0</v>
      </c>
      <c r="EK500" s="39" t="e">
        <f t="shared" si="1446"/>
        <v>#DIV/0!</v>
      </c>
      <c r="EL500" s="39" t="e">
        <f t="shared" si="1447"/>
        <v>#DIV/0!</v>
      </c>
      <c r="EM500" s="39" t="e">
        <f t="shared" si="1448"/>
        <v>#DIV/0!</v>
      </c>
      <c r="EN500" s="39" t="e">
        <f t="shared" si="1449"/>
        <v>#DIV/0!</v>
      </c>
      <c r="EO500" s="39" t="e">
        <f t="shared" si="1450"/>
        <v>#DIV/0!</v>
      </c>
      <c r="EP500" s="39" t="e">
        <f t="shared" si="1451"/>
        <v>#DIV/0!</v>
      </c>
      <c r="EQ500" s="39" t="e">
        <f t="shared" si="1452"/>
        <v>#DIV/0!</v>
      </c>
      <c r="ER500" s="39" t="e">
        <f t="shared" si="1453"/>
        <v>#DIV/0!</v>
      </c>
      <c r="ES500" s="58" t="str">
        <f t="shared" si="1454"/>
        <v>(OH,F,Cl)-dominate amphibole</v>
      </c>
      <c r="ET500" s="58" t="e">
        <f t="shared" si="1455"/>
        <v>#N/A</v>
      </c>
      <c r="EU500" s="56">
        <f t="shared" si="1367"/>
        <v>0</v>
      </c>
      <c r="EV500" s="56">
        <f t="shared" si="1368"/>
        <v>0</v>
      </c>
      <c r="EW500" s="56">
        <f t="shared" si="1369"/>
        <v>0</v>
      </c>
      <c r="EX500" s="56">
        <f t="shared" si="1370"/>
        <v>0</v>
      </c>
      <c r="EY500" s="56">
        <f t="shared" si="1371"/>
        <v>0</v>
      </c>
      <c r="EZ500" s="56">
        <f t="shared" si="1372"/>
        <v>0</v>
      </c>
      <c r="FA500" s="39">
        <f t="shared" si="1373"/>
        <v>0</v>
      </c>
      <c r="FB500" s="39">
        <f t="shared" si="1374"/>
        <v>0</v>
      </c>
      <c r="FC500" s="54">
        <f t="shared" si="1375"/>
        <v>0</v>
      </c>
      <c r="FD500" s="54">
        <f t="shared" si="1376"/>
        <v>0</v>
      </c>
      <c r="FE500" s="39">
        <f t="shared" si="1377"/>
        <v>0</v>
      </c>
      <c r="FF500" s="54">
        <f t="shared" si="1378"/>
        <v>0</v>
      </c>
      <c r="FG500" s="39">
        <f t="shared" si="1379"/>
        <v>0</v>
      </c>
      <c r="FH500" s="39">
        <f t="shared" si="1456"/>
        <v>0</v>
      </c>
      <c r="FI500" s="39">
        <f t="shared" si="1457"/>
        <v>0</v>
      </c>
      <c r="FJ500" s="39">
        <f t="shared" si="1458"/>
        <v>0</v>
      </c>
      <c r="FK500" s="39" t="e">
        <f t="shared" si="1459"/>
        <v>#DIV/0!</v>
      </c>
      <c r="FL500" s="39" t="e">
        <f t="shared" si="1460"/>
        <v>#DIV/0!</v>
      </c>
      <c r="FM500" s="39" t="e">
        <f t="shared" si="1461"/>
        <v>#DIV/0!</v>
      </c>
      <c r="FN500" s="39">
        <f t="shared" si="1462"/>
        <v>1</v>
      </c>
      <c r="FO500" s="39">
        <f t="shared" si="1380"/>
        <v>0</v>
      </c>
      <c r="FP500" s="39">
        <f t="shared" si="1381"/>
        <v>0</v>
      </c>
      <c r="FQ500" s="39">
        <f t="shared" si="1382"/>
        <v>0</v>
      </c>
      <c r="FR500" s="39">
        <f t="shared" si="1463"/>
        <v>0</v>
      </c>
      <c r="FS500" s="39">
        <f t="shared" si="1464"/>
        <v>0</v>
      </c>
      <c r="FU500" s="39" t="e">
        <f t="shared" si="1465"/>
        <v>#DIV/0!</v>
      </c>
      <c r="FV500" s="39" t="e">
        <f t="shared" si="1466"/>
        <v>#DIV/0!</v>
      </c>
      <c r="FW500" s="39" t="e">
        <f t="shared" si="1467"/>
        <v>#DIV/0!</v>
      </c>
      <c r="FY500" s="39" t="e">
        <f t="shared" si="1468"/>
        <v>#DIV/0!</v>
      </c>
      <c r="FZ500" s="39" t="e">
        <f t="shared" si="1469"/>
        <v>#DIV/0!</v>
      </c>
      <c r="GA500" s="39" t="e">
        <f t="shared" si="1470"/>
        <v>#DIV/0!</v>
      </c>
      <c r="GB500" s="39" t="e">
        <f t="shared" si="1471"/>
        <v>#DIV/0!</v>
      </c>
      <c r="GC500" s="39" t="e">
        <f t="shared" si="1472"/>
        <v>#DIV/0!</v>
      </c>
      <c r="GD500" s="39" t="e">
        <f t="shared" si="1473"/>
        <v>#DIV/0!</v>
      </c>
      <c r="GE500" s="39" t="e">
        <f t="shared" si="1474"/>
        <v>#DIV/0!</v>
      </c>
      <c r="GF500" s="39" t="e">
        <f t="shared" si="1475"/>
        <v>#DIV/0!</v>
      </c>
      <c r="GG500" s="39" t="e">
        <f t="shared" si="1476"/>
        <v>#DIV/0!</v>
      </c>
      <c r="GH500" s="39" t="e">
        <f t="shared" si="1477"/>
        <v>#DIV/0!</v>
      </c>
      <c r="GI500" s="39"/>
      <c r="GJ500" s="39" t="e">
        <f t="shared" si="1478"/>
        <v>#DIV/0!</v>
      </c>
      <c r="GK500" s="39" t="e">
        <f t="shared" si="1479"/>
        <v>#DIV/0!</v>
      </c>
      <c r="GL500" s="39" t="e">
        <f t="shared" si="1480"/>
        <v>#DIV/0!</v>
      </c>
      <c r="GM500" s="39" t="e">
        <f t="shared" si="1481"/>
        <v>#DIV/0!</v>
      </c>
      <c r="GN500" s="39" t="e">
        <f t="shared" si="1482"/>
        <v>#DIV/0!</v>
      </c>
      <c r="GO500" s="57"/>
      <c r="GP500" s="57" t="e">
        <f t="shared" si="1483"/>
        <v>#DIV/0!</v>
      </c>
      <c r="GQ500" s="59" t="e">
        <f t="shared" si="1484"/>
        <v>#DIV/0!</v>
      </c>
      <c r="GR500" s="41" t="e">
        <f t="shared" si="1485"/>
        <v>#DIV/0!</v>
      </c>
      <c r="GS500" s="57" t="e">
        <f t="shared" si="1486"/>
        <v>#DIV/0!</v>
      </c>
      <c r="GT500" s="57" t="e">
        <f t="shared" si="1487"/>
        <v>#DIV/0!</v>
      </c>
      <c r="GU500" s="57" t="e">
        <f t="shared" si="1488"/>
        <v>#DIV/0!</v>
      </c>
      <c r="GV500" s="57"/>
      <c r="GW500" s="42" t="e">
        <f t="shared" si="1489"/>
        <v>#DIV/0!</v>
      </c>
      <c r="GX500" s="42" t="e">
        <f t="shared" si="1490"/>
        <v>#DIV/0!</v>
      </c>
      <c r="GY500" s="42" t="e">
        <f t="shared" si="1491"/>
        <v>#DIV/0!</v>
      </c>
      <c r="GZ500" s="57"/>
      <c r="HA500" s="2" t="e">
        <f t="shared" si="1492"/>
        <v>#DIV/0!</v>
      </c>
      <c r="HB500" s="2" t="e">
        <f t="shared" si="1493"/>
        <v>#DIV/0!</v>
      </c>
      <c r="HC500" s="2" t="e">
        <f t="shared" si="1494"/>
        <v>#DIV/0!</v>
      </c>
      <c r="HD500" s="2" t="e">
        <f t="shared" si="1495"/>
        <v>#DIV/0!</v>
      </c>
      <c r="HE500" s="2" t="e">
        <f t="shared" si="1496"/>
        <v>#DIV/0!</v>
      </c>
      <c r="HF500" s="2" t="e">
        <f t="shared" si="1497"/>
        <v>#DIV/0!</v>
      </c>
      <c r="HG500" s="2" t="e">
        <f t="shared" si="1498"/>
        <v>#DIV/0!</v>
      </c>
      <c r="HH500" s="2" t="e">
        <f t="shared" si="1499"/>
        <v>#DIV/0!</v>
      </c>
      <c r="HI500" s="2" t="e">
        <f t="shared" si="1500"/>
        <v>#DIV/0!</v>
      </c>
      <c r="HJ500" s="11" t="e">
        <f t="shared" si="1501"/>
        <v>#DIV/0!</v>
      </c>
      <c r="HK500" s="60" t="e">
        <f t="shared" si="1502"/>
        <v>#DIV/0!</v>
      </c>
      <c r="HL500" s="57"/>
      <c r="HM500" s="57" t="e">
        <f t="shared" si="1503"/>
        <v>#DIV/0!</v>
      </c>
      <c r="HN500" s="57" t="e">
        <f t="shared" si="1504"/>
        <v>#DIV/0!</v>
      </c>
      <c r="HO500" s="57" t="e">
        <f t="shared" si="1505"/>
        <v>#DIV/0!</v>
      </c>
      <c r="HP500" s="57" t="e">
        <f t="shared" si="1506"/>
        <v>#DIV/0!</v>
      </c>
      <c r="HQ500" s="57" t="e">
        <f t="shared" si="1507"/>
        <v>#DIV/0!</v>
      </c>
      <c r="HR500" s="57"/>
      <c r="HS500" s="57" t="e">
        <f t="shared" si="1508"/>
        <v>#DIV/0!</v>
      </c>
      <c r="HT500" s="57" t="e">
        <f t="shared" si="1509"/>
        <v>#DIV/0!</v>
      </c>
      <c r="HU500" s="57" t="e">
        <f t="shared" si="1510"/>
        <v>#DIV/0!</v>
      </c>
      <c r="HV500" s="57" t="e">
        <f t="shared" si="1511"/>
        <v>#DIV/0!</v>
      </c>
      <c r="HW500" s="57" t="e">
        <f t="shared" si="1512"/>
        <v>#DIV/0!</v>
      </c>
      <c r="HX500" s="57"/>
      <c r="HY500" s="57" t="e">
        <f t="shared" si="1513"/>
        <v>#DIV/0!</v>
      </c>
      <c r="HZ500" s="57" t="e">
        <f t="shared" si="1514"/>
        <v>#DIV/0!</v>
      </c>
      <c r="IA500" s="57"/>
      <c r="IB500" s="61">
        <f t="shared" si="1515"/>
        <v>0</v>
      </c>
      <c r="IC500" s="57" t="str">
        <f t="shared" si="1516"/>
        <v/>
      </c>
      <c r="ID500" s="42"/>
      <c r="IE500" s="2" t="str">
        <f t="shared" si="1517"/>
        <v/>
      </c>
      <c r="IF500" s="60" t="e">
        <f t="shared" si="1518"/>
        <v>#DIV/0!</v>
      </c>
      <c r="IG500" s="60" t="str">
        <f t="shared" si="1519"/>
        <v/>
      </c>
      <c r="IH500" s="60" t="str">
        <f t="shared" si="1520"/>
        <v>zinco-</v>
      </c>
      <c r="II500" s="60" t="str">
        <f t="shared" si="1521"/>
        <v>mangano-</v>
      </c>
      <c r="IJ500" s="60" t="e">
        <f t="shared" si="1522"/>
        <v>#DIV/0!</v>
      </c>
      <c r="IK500" s="60" t="e">
        <f t="shared" si="1523"/>
        <v>#DIV/0!</v>
      </c>
      <c r="IL500" s="60" t="e">
        <f t="shared" si="1524"/>
        <v>#DIV/0!</v>
      </c>
      <c r="IM500" s="60" t="e">
        <f t="shared" si="1525"/>
        <v>#DIV/0!</v>
      </c>
      <c r="IN500" s="60" t="str">
        <f t="shared" si="1526"/>
        <v/>
      </c>
      <c r="IO500" s="60" t="str">
        <f t="shared" si="1527"/>
        <v/>
      </c>
      <c r="IP500" s="57"/>
      <c r="IQ500" s="57" t="str">
        <f t="shared" si="1528"/>
        <v>ERROR!!</v>
      </c>
    </row>
    <row r="501" spans="24:251">
      <c r="X501" s="29">
        <f t="shared" si="1384"/>
        <v>0</v>
      </c>
      <c r="Y501" s="29">
        <f t="shared" si="1385"/>
        <v>0</v>
      </c>
      <c r="Z501" s="29" t="e">
        <f t="shared" si="1386"/>
        <v>#DIV/0!</v>
      </c>
      <c r="AA501" s="29" t="e">
        <f t="shared" si="1387"/>
        <v>#DIV/0!</v>
      </c>
      <c r="AB501" s="29" t="e">
        <f t="shared" si="1388"/>
        <v>#DIV/0!</v>
      </c>
      <c r="AC501" s="29" t="e">
        <f t="shared" si="1389"/>
        <v>#DIV/0!</v>
      </c>
      <c r="AF501" s="23">
        <v>60.084299999999999</v>
      </c>
      <c r="AG501" s="23">
        <v>79.878799999999998</v>
      </c>
      <c r="AH501" s="23">
        <v>101.96120000000001</v>
      </c>
      <c r="AI501" s="23">
        <v>151.99039999999999</v>
      </c>
      <c r="AJ501" s="23">
        <v>159.69</v>
      </c>
      <c r="AK501" s="23">
        <v>71.846400000000003</v>
      </c>
      <c r="AL501" s="23">
        <v>70.9375</v>
      </c>
      <c r="AM501" s="23">
        <v>40.304400000000001</v>
      </c>
      <c r="AN501" s="23">
        <v>56.077399999999997</v>
      </c>
      <c r="AO501" s="23">
        <v>61.978999999999999</v>
      </c>
      <c r="AP501" s="23">
        <v>94.195999999999998</v>
      </c>
      <c r="AQ501" s="23">
        <v>18.998000000000001</v>
      </c>
      <c r="AR501" s="23">
        <v>35.450000000000003</v>
      </c>
      <c r="AS501" s="23">
        <v>29.88</v>
      </c>
      <c r="AT501" s="23">
        <v>74.691999999999993</v>
      </c>
      <c r="AU501" s="23">
        <v>81.39</v>
      </c>
      <c r="AX501" s="54">
        <f t="shared" si="1390"/>
        <v>0</v>
      </c>
      <c r="AY501" s="54">
        <f t="shared" si="1391"/>
        <v>0</v>
      </c>
      <c r="AZ501" s="54">
        <f t="shared" si="1392"/>
        <v>0</v>
      </c>
      <c r="BA501" s="54">
        <f t="shared" si="1393"/>
        <v>0</v>
      </c>
      <c r="BB501" s="54">
        <f t="shared" si="1394"/>
        <v>0</v>
      </c>
      <c r="BC501" s="54">
        <f t="shared" si="1395"/>
        <v>0</v>
      </c>
      <c r="BD501" s="54">
        <f t="shared" si="1396"/>
        <v>0</v>
      </c>
      <c r="BE501" s="54">
        <f t="shared" si="1397"/>
        <v>0</v>
      </c>
      <c r="BF501" s="54">
        <f t="shared" si="1398"/>
        <v>0</v>
      </c>
      <c r="BG501" s="54">
        <f t="shared" si="1399"/>
        <v>0</v>
      </c>
      <c r="BH501" s="54">
        <f t="shared" si="1400"/>
        <v>0</v>
      </c>
      <c r="BI501" s="54">
        <f t="shared" si="1401"/>
        <v>0</v>
      </c>
      <c r="BJ501" s="54">
        <f t="shared" si="1402"/>
        <v>0</v>
      </c>
      <c r="BK501" s="54">
        <f t="shared" si="1403"/>
        <v>0</v>
      </c>
      <c r="BL501" s="54">
        <f t="shared" si="1404"/>
        <v>0</v>
      </c>
      <c r="BM501" s="42"/>
      <c r="BO501" s="54">
        <f>'Norm-coeff'!$C$2+$AX501*'Norm-coeff'!$D$2+$AY501*'Norm-coeff'!$E$2+$AZ501*'Norm-coeff'!$F$2+$BA501*'Norm-coeff'!$G$2+$BB501*'Norm-coeff'!$H$2+$BC501*'Norm-coeff'!$I$2+$BD501*'Norm-coeff'!$J$2+$BE501*'Norm-coeff'!$K$2+$BF501*'Norm-coeff'!$L$2+$BG501*'Norm-coeff'!$M$2+$BH501*'Norm-coeff'!$N$2+$BI501*'Norm-coeff'!$O$2</f>
        <v>5.4045421474420303</v>
      </c>
      <c r="BP501" s="54">
        <f>'Norm-coeff'!$C$3+$AX501*'Norm-coeff'!$D$3+$AY501*'Norm-coeff'!$E$3+$AZ501*'Norm-coeff'!$F$3+$BA501*'Norm-coeff'!$G$3+$BB501*'Norm-coeff'!$H$3+$BC501*'Norm-coeff'!$I$3+$BD501*'Norm-coeff'!$J$3+$BE501*'Norm-coeff'!$K$3+$BF501*'Norm-coeff'!$L$3+$BG501*'Norm-coeff'!$M$3+$BH501*'Norm-coeff'!$N$3+$BI501*'Norm-coeff'!$O$3</f>
        <v>3.15319116612705</v>
      </c>
      <c r="BQ501" s="54">
        <f>'Norm-coeff'!$C$4+$AX501*'Norm-coeff'!$D$4+$AY501*'Norm-coeff'!$E$4+$AZ501*'Norm-coeff'!$F$4+$BA501*'Norm-coeff'!$G$4+$BB501*'Norm-coeff'!$H$4+$BC501*'Norm-coeff'!$I$4+$BD501*'Norm-coeff'!$J$4+$BE501*'Norm-coeff'!$K$4+$BF501*'Norm-coeff'!$L$4+$BG501*'Norm-coeff'!$M$4+$BH501*'Norm-coeff'!$N$4+$BI501*'Norm-coeff'!$O$4</f>
        <v>1.42115649462768</v>
      </c>
      <c r="BR501" s="54">
        <f>'Norm-coeff'!$C$5+$AX501*'Norm-coeff'!$D$5+$AY501*'Norm-coeff'!$E$5+$AZ501*'Norm-coeff'!$F$5+$BA501*'Norm-coeff'!$G$5+$BB501*'Norm-coeff'!$H$5+$BC501*'Norm-coeff'!$I$5+$BD501*'Norm-coeff'!$J$5+$BE501*'Norm-coeff'!$K$5+$BF501*'Norm-coeff'!$L$5+$BG501*'Norm-coeff'!$M$5+$BH501*'Norm-coeff'!$N$5+$BI501*'Norm-coeff'!$O$5</f>
        <v>1.0553329241296201</v>
      </c>
      <c r="BS501" s="54">
        <f>'Norm-coeff'!$C$6+$AX501*'Norm-coeff'!$D$6+$AY501*'Norm-coeff'!$E$6+$AZ501*'Norm-coeff'!$F$6+$BA501*'Norm-coeff'!$G$6+$BB501*'Norm-coeff'!$H$6+$BC501*'Norm-coeff'!$I$6+$BD501*'Norm-coeff'!$J$6+$BE501*'Norm-coeff'!$K$6+$BF501*'Norm-coeff'!$L$6+$BG501*'Norm-coeff'!$M$6+$BH501*'Norm-coeff'!$N$6+$BI501*'Norm-coeff'!$O$6</f>
        <v>-1.48700885495103E-2</v>
      </c>
      <c r="BT501" s="54">
        <f>'Norm-coeff'!$C$7+$AX501*'Norm-coeff'!$D$7+$AY501*'Norm-coeff'!$E$7+$AZ501*'Norm-coeff'!$F$7+$BA501*'Norm-coeff'!$G$7+$BB501*'Norm-coeff'!$H$7+$BC501*'Norm-coeff'!$I$7+$BD501*'Norm-coeff'!$J$7+$BE501*'Norm-coeff'!$K$7+$BF501*'Norm-coeff'!$L$7+$BG501*'Norm-coeff'!$M$7+$BH501*'Norm-coeff'!$N$7+$BI501*'Norm-coeff'!$O$7</f>
        <v>2.0907583608832998</v>
      </c>
      <c r="BU501" s="54">
        <f>'Norm-coeff'!$C$8+$AX501*'Norm-coeff'!$D$8+$AY501*'Norm-coeff'!$E$8+$AZ501*'Norm-coeff'!$F$8+$BA501*'Norm-coeff'!$G$8+$BB501*'Norm-coeff'!$H$8+$BC501*'Norm-coeff'!$I$8+$BD501*'Norm-coeff'!$J$8+$BE501*'Norm-coeff'!$K$8+$BF501*'Norm-coeff'!$L$8+$BG501*'Norm-coeff'!$M$8+$BH501*'Norm-coeff'!$N$8+$BI501*'Norm-coeff'!$O$8</f>
        <v>0.65894159836244504</v>
      </c>
      <c r="BV501" s="54">
        <f>'Norm-coeff'!$C$9+$AX501*'Norm-coeff'!$D$9+$AY501*'Norm-coeff'!$E$9+$AZ501*'Norm-coeff'!$F$9+$BA501*'Norm-coeff'!$G$9+$BB501*'Norm-coeff'!$H$9+$BC501*'Norm-coeff'!$I$9+$BD501*'Norm-coeff'!$J$9+$BE501*'Norm-coeff'!$K$9+$BF501*'Norm-coeff'!$L$9+$BG501*'Norm-coeff'!$M$9+$BH501*'Norm-coeff'!$N$9+$BI501*'Norm-coeff'!$O$9</f>
        <v>1.48961085014701</v>
      </c>
      <c r="BW501" s="54">
        <f>'Norm-coeff'!$C$10+$AX501*'Norm-coeff'!$D$10+$AY501*'Norm-coeff'!$E$10+$AZ501*'Norm-coeff'!$F$10+$BA501*'Norm-coeff'!$G$10+$BB501*'Norm-coeff'!$H$10+$BC501*'Norm-coeff'!$I$10+$BD501*'Norm-coeff'!$J$10+$BE501*'Norm-coeff'!$K$10+$BF501*'Norm-coeff'!$L$10+$BG501*'Norm-coeff'!$M$10+$BH501*'Norm-coeff'!$N$10+$BI501*'Norm-coeff'!$O$10</f>
        <v>1.42058735749591</v>
      </c>
      <c r="BX501" s="54">
        <f>'Norm-coeff'!$C$11+$AX501*'Norm-coeff'!$D$11+$AY501*'Norm-coeff'!$E$11+$AZ501*'Norm-coeff'!$F$11+$BA501*'Norm-coeff'!$G$11+$BB501*'Norm-coeff'!$H$11+$BC501*'Norm-coeff'!$I$11+$BD501*'Norm-coeff'!$J$11+$BE501*'Norm-coeff'!$K$11+$BF501*'Norm-coeff'!$L$11+$BG501*'Norm-coeff'!$M$11+$BH501*'Norm-coeff'!$N$11+$BI501*'Norm-coeff'!$O$11</f>
        <v>0.221233014421479</v>
      </c>
      <c r="BY501" s="54">
        <f>'Norm-coeff'!$C$12+$AX501*'Norm-coeff'!$D$12+$AY501*'Norm-coeff'!$E$12+$AZ501*'Norm-coeff'!$F$12+$BA501*'Norm-coeff'!$G$12+$BB501*'Norm-coeff'!$H$12+$BC501*'Norm-coeff'!$I$12+$BD501*'Norm-coeff'!$J$12+$BE501*'Norm-coeff'!$K$12+$BF501*'Norm-coeff'!$L$12+$BG501*'Norm-coeff'!$M$12+$BH501*'Norm-coeff'!$N$12+$BI501*'Norm-coeff'!$O$12</f>
        <v>0.283527502056037</v>
      </c>
      <c r="BZ501" s="54">
        <f>'Norm-coeff'!$C$13+$AX501*'Norm-coeff'!$D$13+$AY501*'Norm-coeff'!$E$13+$AZ501*'Norm-coeff'!$F$13+$BA501*'Norm-coeff'!$G$13+$BB501*'Norm-coeff'!$H$13+$BC501*'Norm-coeff'!$I$13+$BD501*'Norm-coeff'!$J$13+$BE501*'Norm-coeff'!$K$13+$BF501*'Norm-coeff'!$L$13+$BG501*'Norm-coeff'!$M$13+$BH501*'Norm-coeff'!$N$13+$BI501*'Norm-coeff'!$O$13</f>
        <v>-4.1864930554451202E-2</v>
      </c>
      <c r="CA501" s="54">
        <f>'Norm-coeff'!$C$14+$AX501*'Norm-coeff'!$D$14+$AY501*'Norm-coeff'!$E$14+$AZ501*'Norm-coeff'!$F$14+$BA501*'Norm-coeff'!$G$14+$BB501*'Norm-coeff'!$H$14+$BC501*'Norm-coeff'!$I$14+$BD501*'Norm-coeff'!$J$14+$BE501*'Norm-coeff'!$K$14+$BF501*'Norm-coeff'!$L$14+$BG501*'Norm-coeff'!$M$14+$BH501*'Norm-coeff'!$N$14+$BI501*'Norm-coeff'!$O$14</f>
        <v>4.2526983164477103</v>
      </c>
      <c r="CC501" s="54">
        <f t="shared" si="1529"/>
        <v>0</v>
      </c>
      <c r="CG501" s="54">
        <f t="shared" si="1405"/>
        <v>0</v>
      </c>
      <c r="CH501" s="54">
        <f t="shared" si="1383"/>
        <v>0</v>
      </c>
      <c r="CI501" s="54">
        <f t="shared" si="1406"/>
        <v>0</v>
      </c>
      <c r="CJ501" s="56">
        <f t="shared" si="1407"/>
        <v>0</v>
      </c>
      <c r="CK501" s="54">
        <f t="shared" si="1408"/>
        <v>0</v>
      </c>
      <c r="CL501" s="54">
        <f t="shared" si="1409"/>
        <v>0</v>
      </c>
      <c r="CM501" s="54">
        <f t="shared" si="1410"/>
        <v>0</v>
      </c>
      <c r="CN501" s="54">
        <f t="shared" si="1411"/>
        <v>0</v>
      </c>
      <c r="CO501" s="54">
        <f t="shared" si="1412"/>
        <v>0</v>
      </c>
      <c r="CP501" s="54">
        <f t="shared" si="1413"/>
        <v>0</v>
      </c>
      <c r="CQ501" s="54">
        <f t="shared" si="1414"/>
        <v>0</v>
      </c>
      <c r="CR501" s="54">
        <f t="shared" si="1415"/>
        <v>0</v>
      </c>
      <c r="CS501" s="54">
        <f t="shared" si="1416"/>
        <v>0</v>
      </c>
      <c r="CU501" s="54">
        <f t="shared" si="1417"/>
        <v>0</v>
      </c>
      <c r="CV501" s="54">
        <f t="shared" si="1418"/>
        <v>0</v>
      </c>
      <c r="CW501" s="54">
        <f t="shared" si="1419"/>
        <v>0</v>
      </c>
      <c r="CX501" s="54">
        <f t="shared" si="1420"/>
        <v>0</v>
      </c>
      <c r="CZ501" s="54">
        <f t="shared" si="1421"/>
        <v>0</v>
      </c>
      <c r="DA501" s="54">
        <f t="shared" si="1422"/>
        <v>0</v>
      </c>
      <c r="DB501" s="54">
        <f t="shared" si="1423"/>
        <v>0</v>
      </c>
      <c r="DC501" s="54">
        <f t="shared" si="1424"/>
        <v>0</v>
      </c>
      <c r="DD501" s="54">
        <f t="shared" si="1425"/>
        <v>0</v>
      </c>
      <c r="DE501" s="54">
        <f t="shared" si="1426"/>
        <v>0</v>
      </c>
      <c r="DF501" s="54">
        <f t="shared" si="1427"/>
        <v>0</v>
      </c>
      <c r="DG501" s="54">
        <f t="shared" si="1428"/>
        <v>2</v>
      </c>
      <c r="DH501" s="71">
        <f t="shared" si="1429"/>
        <v>0</v>
      </c>
      <c r="DI501" s="71">
        <f t="shared" si="1430"/>
        <v>0</v>
      </c>
      <c r="DJ501" s="54">
        <f t="shared" si="1431"/>
        <v>0</v>
      </c>
      <c r="DK501" s="54">
        <f t="shared" si="1432"/>
        <v>2</v>
      </c>
      <c r="DL501" s="4">
        <f t="shared" si="1357"/>
        <v>0</v>
      </c>
      <c r="DM501" s="3">
        <f t="shared" si="1433"/>
        <v>0</v>
      </c>
      <c r="DN501" s="3">
        <f t="shared" si="1434"/>
        <v>0</v>
      </c>
      <c r="DO501" s="4" t="e">
        <f t="shared" si="1435"/>
        <v>#DIV/0!</v>
      </c>
      <c r="DP501" s="57"/>
      <c r="DQ501" s="57"/>
      <c r="DR501" s="56">
        <f t="shared" si="1358"/>
        <v>2</v>
      </c>
      <c r="DS501" s="56">
        <f t="shared" si="1359"/>
        <v>0</v>
      </c>
      <c r="DT501" s="38">
        <f t="shared" si="1360"/>
        <v>0</v>
      </c>
      <c r="DU501" s="38">
        <f t="shared" si="1436"/>
        <v>2</v>
      </c>
      <c r="DV501" s="38">
        <f t="shared" si="1361"/>
        <v>0</v>
      </c>
      <c r="DW501" s="39">
        <f t="shared" si="1362"/>
        <v>0</v>
      </c>
      <c r="DX501" s="39">
        <f t="shared" si="1363"/>
        <v>0</v>
      </c>
      <c r="DY501" s="39">
        <f t="shared" si="1364"/>
        <v>0</v>
      </c>
      <c r="DZ501" s="39">
        <f t="shared" si="1365"/>
        <v>0</v>
      </c>
      <c r="EA501" s="39">
        <f t="shared" si="1366"/>
        <v>0</v>
      </c>
      <c r="EB501" s="37" t="e">
        <f t="shared" si="1437"/>
        <v>#DIV/0!</v>
      </c>
      <c r="EC501" s="37" t="e">
        <f t="shared" si="1438"/>
        <v>#DIV/0!</v>
      </c>
      <c r="ED501" s="37" t="e">
        <f t="shared" si="1439"/>
        <v>#DIV/0!</v>
      </c>
      <c r="EE501" s="37" t="e">
        <f t="shared" si="1440"/>
        <v>#DIV/0!</v>
      </c>
      <c r="EF501" s="39" t="e">
        <f t="shared" si="1441"/>
        <v>#DIV/0!</v>
      </c>
      <c r="EG501" s="37" t="e">
        <f t="shared" si="1442"/>
        <v>#DIV/0!</v>
      </c>
      <c r="EH501" s="37" t="e">
        <f t="shared" si="1443"/>
        <v>#DIV/0!</v>
      </c>
      <c r="EI501" s="11" t="b">
        <f t="shared" si="1444"/>
        <v>1</v>
      </c>
      <c r="EJ501" s="11" t="b">
        <f t="shared" si="1445"/>
        <v>0</v>
      </c>
      <c r="EK501" s="39" t="e">
        <f t="shared" si="1446"/>
        <v>#DIV/0!</v>
      </c>
      <c r="EL501" s="39" t="e">
        <f t="shared" si="1447"/>
        <v>#DIV/0!</v>
      </c>
      <c r="EM501" s="39" t="e">
        <f t="shared" si="1448"/>
        <v>#DIV/0!</v>
      </c>
      <c r="EN501" s="39" t="e">
        <f t="shared" si="1449"/>
        <v>#DIV/0!</v>
      </c>
      <c r="EO501" s="39" t="e">
        <f t="shared" si="1450"/>
        <v>#DIV/0!</v>
      </c>
      <c r="EP501" s="39" t="e">
        <f t="shared" si="1451"/>
        <v>#DIV/0!</v>
      </c>
      <c r="EQ501" s="39" t="e">
        <f t="shared" si="1452"/>
        <v>#DIV/0!</v>
      </c>
      <c r="ER501" s="39" t="e">
        <f t="shared" si="1453"/>
        <v>#DIV/0!</v>
      </c>
      <c r="ES501" s="58" t="str">
        <f t="shared" si="1454"/>
        <v>(OH,F,Cl)-dominate amphibole</v>
      </c>
      <c r="ET501" s="58" t="e">
        <f t="shared" si="1455"/>
        <v>#N/A</v>
      </c>
      <c r="EU501" s="56">
        <f t="shared" si="1367"/>
        <v>0</v>
      </c>
      <c r="EV501" s="56">
        <f t="shared" si="1368"/>
        <v>0</v>
      </c>
      <c r="EW501" s="56">
        <f t="shared" si="1369"/>
        <v>0</v>
      </c>
      <c r="EX501" s="56">
        <f t="shared" si="1370"/>
        <v>0</v>
      </c>
      <c r="EY501" s="56">
        <f t="shared" si="1371"/>
        <v>0</v>
      </c>
      <c r="EZ501" s="56">
        <f t="shared" si="1372"/>
        <v>0</v>
      </c>
      <c r="FA501" s="39">
        <f t="shared" si="1373"/>
        <v>0</v>
      </c>
      <c r="FB501" s="39">
        <f t="shared" si="1374"/>
        <v>0</v>
      </c>
      <c r="FC501" s="54">
        <f t="shared" si="1375"/>
        <v>0</v>
      </c>
      <c r="FD501" s="54">
        <f t="shared" si="1376"/>
        <v>0</v>
      </c>
      <c r="FE501" s="39">
        <f t="shared" si="1377"/>
        <v>0</v>
      </c>
      <c r="FF501" s="54">
        <f t="shared" si="1378"/>
        <v>0</v>
      </c>
      <c r="FG501" s="39">
        <f t="shared" si="1379"/>
        <v>0</v>
      </c>
      <c r="FH501" s="39">
        <f t="shared" si="1456"/>
        <v>0</v>
      </c>
      <c r="FI501" s="39">
        <f t="shared" si="1457"/>
        <v>0</v>
      </c>
      <c r="FJ501" s="39">
        <f t="shared" si="1458"/>
        <v>0</v>
      </c>
      <c r="FK501" s="39" t="e">
        <f t="shared" si="1459"/>
        <v>#DIV/0!</v>
      </c>
      <c r="FL501" s="39" t="e">
        <f t="shared" si="1460"/>
        <v>#DIV/0!</v>
      </c>
      <c r="FM501" s="39" t="e">
        <f t="shared" si="1461"/>
        <v>#DIV/0!</v>
      </c>
      <c r="FN501" s="39">
        <f t="shared" si="1462"/>
        <v>1</v>
      </c>
      <c r="FO501" s="39">
        <f t="shared" si="1380"/>
        <v>0</v>
      </c>
      <c r="FP501" s="39">
        <f t="shared" si="1381"/>
        <v>0</v>
      </c>
      <c r="FQ501" s="39">
        <f t="shared" si="1382"/>
        <v>0</v>
      </c>
      <c r="FR501" s="39">
        <f t="shared" si="1463"/>
        <v>0</v>
      </c>
      <c r="FS501" s="39">
        <f t="shared" si="1464"/>
        <v>0</v>
      </c>
      <c r="FU501" s="39" t="e">
        <f t="shared" si="1465"/>
        <v>#DIV/0!</v>
      </c>
      <c r="FV501" s="39" t="e">
        <f t="shared" si="1466"/>
        <v>#DIV/0!</v>
      </c>
      <c r="FW501" s="39" t="e">
        <f t="shared" si="1467"/>
        <v>#DIV/0!</v>
      </c>
      <c r="FY501" s="39" t="e">
        <f t="shared" si="1468"/>
        <v>#DIV/0!</v>
      </c>
      <c r="FZ501" s="39" t="e">
        <f t="shared" si="1469"/>
        <v>#DIV/0!</v>
      </c>
      <c r="GA501" s="39" t="e">
        <f t="shared" si="1470"/>
        <v>#DIV/0!</v>
      </c>
      <c r="GB501" s="39" t="e">
        <f t="shared" si="1471"/>
        <v>#DIV/0!</v>
      </c>
      <c r="GC501" s="39" t="e">
        <f t="shared" si="1472"/>
        <v>#DIV/0!</v>
      </c>
      <c r="GD501" s="39" t="e">
        <f t="shared" si="1473"/>
        <v>#DIV/0!</v>
      </c>
      <c r="GE501" s="39" t="e">
        <f t="shared" si="1474"/>
        <v>#DIV/0!</v>
      </c>
      <c r="GF501" s="39" t="e">
        <f t="shared" si="1475"/>
        <v>#DIV/0!</v>
      </c>
      <c r="GG501" s="39" t="e">
        <f t="shared" si="1476"/>
        <v>#DIV/0!</v>
      </c>
      <c r="GH501" s="39" t="e">
        <f t="shared" si="1477"/>
        <v>#DIV/0!</v>
      </c>
      <c r="GI501" s="39"/>
      <c r="GJ501" s="39" t="e">
        <f t="shared" si="1478"/>
        <v>#DIV/0!</v>
      </c>
      <c r="GK501" s="39" t="e">
        <f t="shared" si="1479"/>
        <v>#DIV/0!</v>
      </c>
      <c r="GL501" s="39" t="e">
        <f t="shared" si="1480"/>
        <v>#DIV/0!</v>
      </c>
      <c r="GM501" s="39" t="e">
        <f t="shared" si="1481"/>
        <v>#DIV/0!</v>
      </c>
      <c r="GN501" s="39" t="e">
        <f t="shared" si="1482"/>
        <v>#DIV/0!</v>
      </c>
      <c r="GO501" s="57"/>
      <c r="GP501" s="57" t="e">
        <f t="shared" si="1483"/>
        <v>#DIV/0!</v>
      </c>
      <c r="GQ501" s="59" t="e">
        <f t="shared" si="1484"/>
        <v>#DIV/0!</v>
      </c>
      <c r="GR501" s="41" t="e">
        <f t="shared" si="1485"/>
        <v>#DIV/0!</v>
      </c>
      <c r="GS501" s="57" t="e">
        <f t="shared" si="1486"/>
        <v>#DIV/0!</v>
      </c>
      <c r="GT501" s="57" t="e">
        <f t="shared" si="1487"/>
        <v>#DIV/0!</v>
      </c>
      <c r="GU501" s="57" t="e">
        <f t="shared" si="1488"/>
        <v>#DIV/0!</v>
      </c>
      <c r="GV501" s="57"/>
      <c r="GW501" s="42" t="e">
        <f t="shared" si="1489"/>
        <v>#DIV/0!</v>
      </c>
      <c r="GX501" s="42" t="e">
        <f t="shared" si="1490"/>
        <v>#DIV/0!</v>
      </c>
      <c r="GY501" s="42" t="e">
        <f t="shared" si="1491"/>
        <v>#DIV/0!</v>
      </c>
      <c r="GZ501" s="57"/>
      <c r="HA501" s="2" t="e">
        <f t="shared" si="1492"/>
        <v>#DIV/0!</v>
      </c>
      <c r="HB501" s="2" t="e">
        <f t="shared" si="1493"/>
        <v>#DIV/0!</v>
      </c>
      <c r="HC501" s="2" t="e">
        <f t="shared" si="1494"/>
        <v>#DIV/0!</v>
      </c>
      <c r="HD501" s="2" t="e">
        <f t="shared" si="1495"/>
        <v>#DIV/0!</v>
      </c>
      <c r="HE501" s="2" t="e">
        <f t="shared" si="1496"/>
        <v>#DIV/0!</v>
      </c>
      <c r="HF501" s="2" t="e">
        <f t="shared" si="1497"/>
        <v>#DIV/0!</v>
      </c>
      <c r="HG501" s="2" t="e">
        <f t="shared" si="1498"/>
        <v>#DIV/0!</v>
      </c>
      <c r="HH501" s="2" t="e">
        <f t="shared" si="1499"/>
        <v>#DIV/0!</v>
      </c>
      <c r="HI501" s="2" t="e">
        <f t="shared" si="1500"/>
        <v>#DIV/0!</v>
      </c>
      <c r="HJ501" s="11" t="e">
        <f t="shared" si="1501"/>
        <v>#DIV/0!</v>
      </c>
      <c r="HK501" s="60" t="e">
        <f t="shared" si="1502"/>
        <v>#DIV/0!</v>
      </c>
      <c r="HL501" s="57"/>
      <c r="HM501" s="57" t="e">
        <f t="shared" si="1503"/>
        <v>#DIV/0!</v>
      </c>
      <c r="HN501" s="57" t="e">
        <f t="shared" si="1504"/>
        <v>#DIV/0!</v>
      </c>
      <c r="HO501" s="57" t="e">
        <f t="shared" si="1505"/>
        <v>#DIV/0!</v>
      </c>
      <c r="HP501" s="57" t="e">
        <f t="shared" si="1506"/>
        <v>#DIV/0!</v>
      </c>
      <c r="HQ501" s="57" t="e">
        <f t="shared" si="1507"/>
        <v>#DIV/0!</v>
      </c>
      <c r="HR501" s="57"/>
      <c r="HS501" s="57" t="e">
        <f t="shared" si="1508"/>
        <v>#DIV/0!</v>
      </c>
      <c r="HT501" s="57" t="e">
        <f t="shared" si="1509"/>
        <v>#DIV/0!</v>
      </c>
      <c r="HU501" s="57" t="e">
        <f t="shared" si="1510"/>
        <v>#DIV/0!</v>
      </c>
      <c r="HV501" s="57" t="e">
        <f t="shared" si="1511"/>
        <v>#DIV/0!</v>
      </c>
      <c r="HW501" s="57" t="e">
        <f t="shared" si="1512"/>
        <v>#DIV/0!</v>
      </c>
      <c r="HX501" s="57"/>
      <c r="HY501" s="57" t="e">
        <f t="shared" si="1513"/>
        <v>#DIV/0!</v>
      </c>
      <c r="HZ501" s="57" t="e">
        <f t="shared" si="1514"/>
        <v>#DIV/0!</v>
      </c>
      <c r="IA501" s="57"/>
      <c r="IB501" s="61">
        <f t="shared" si="1515"/>
        <v>0</v>
      </c>
      <c r="IC501" s="57" t="str">
        <f t="shared" si="1516"/>
        <v/>
      </c>
      <c r="ID501" s="42"/>
      <c r="IE501" s="2" t="str">
        <f t="shared" si="1517"/>
        <v/>
      </c>
      <c r="IF501" s="60" t="e">
        <f t="shared" si="1518"/>
        <v>#DIV/0!</v>
      </c>
      <c r="IG501" s="60" t="str">
        <f t="shared" si="1519"/>
        <v/>
      </c>
      <c r="IH501" s="60" t="str">
        <f t="shared" si="1520"/>
        <v>zinco-</v>
      </c>
      <c r="II501" s="60" t="str">
        <f t="shared" si="1521"/>
        <v>mangano-</v>
      </c>
      <c r="IJ501" s="60" t="e">
        <f t="shared" si="1522"/>
        <v>#DIV/0!</v>
      </c>
      <c r="IK501" s="60" t="e">
        <f t="shared" si="1523"/>
        <v>#DIV/0!</v>
      </c>
      <c r="IL501" s="60" t="e">
        <f t="shared" si="1524"/>
        <v>#DIV/0!</v>
      </c>
      <c r="IM501" s="60" t="e">
        <f t="shared" si="1525"/>
        <v>#DIV/0!</v>
      </c>
      <c r="IN501" s="60" t="str">
        <f t="shared" si="1526"/>
        <v/>
      </c>
      <c r="IO501" s="60" t="str">
        <f t="shared" si="1527"/>
        <v/>
      </c>
      <c r="IP501" s="57"/>
      <c r="IQ501" s="57" t="str">
        <f t="shared" si="1528"/>
        <v>ERROR!!</v>
      </c>
    </row>
    <row r="502" spans="24:251">
      <c r="X502" s="29">
        <f t="shared" si="1384"/>
        <v>0</v>
      </c>
      <c r="Y502" s="29">
        <f t="shared" si="1385"/>
        <v>0</v>
      </c>
      <c r="Z502" s="29" t="e">
        <f t="shared" si="1386"/>
        <v>#DIV/0!</v>
      </c>
      <c r="AA502" s="29" t="e">
        <f t="shared" si="1387"/>
        <v>#DIV/0!</v>
      </c>
      <c r="AB502" s="29" t="e">
        <f t="shared" si="1388"/>
        <v>#DIV/0!</v>
      </c>
      <c r="AC502" s="29" t="e">
        <f t="shared" si="1389"/>
        <v>#DIV/0!</v>
      </c>
      <c r="AF502" s="23">
        <v>60.084299999999999</v>
      </c>
      <c r="AG502" s="23">
        <v>79.878799999999998</v>
      </c>
      <c r="AH502" s="23">
        <v>101.96120000000001</v>
      </c>
      <c r="AI502" s="23">
        <v>151.99039999999999</v>
      </c>
      <c r="AJ502" s="23">
        <v>159.69</v>
      </c>
      <c r="AK502" s="23">
        <v>71.846400000000003</v>
      </c>
      <c r="AL502" s="23">
        <v>70.9375</v>
      </c>
      <c r="AM502" s="23">
        <v>40.304400000000001</v>
      </c>
      <c r="AN502" s="23">
        <v>56.077399999999997</v>
      </c>
      <c r="AO502" s="23">
        <v>61.978999999999999</v>
      </c>
      <c r="AP502" s="23">
        <v>94.195999999999998</v>
      </c>
      <c r="AQ502" s="23">
        <v>18.998000000000001</v>
      </c>
      <c r="AR502" s="23">
        <v>35.450000000000003</v>
      </c>
      <c r="AS502" s="23">
        <v>29.88</v>
      </c>
      <c r="AT502" s="23">
        <v>74.691999999999993</v>
      </c>
      <c r="AU502" s="23">
        <v>81.39</v>
      </c>
      <c r="AX502" s="54">
        <f t="shared" si="1390"/>
        <v>0</v>
      </c>
      <c r="AY502" s="54">
        <f t="shared" si="1391"/>
        <v>0</v>
      </c>
      <c r="AZ502" s="54">
        <f t="shared" si="1392"/>
        <v>0</v>
      </c>
      <c r="BA502" s="54">
        <f t="shared" si="1393"/>
        <v>0</v>
      </c>
      <c r="BB502" s="54">
        <f t="shared" si="1394"/>
        <v>0</v>
      </c>
      <c r="BC502" s="54">
        <f t="shared" si="1395"/>
        <v>0</v>
      </c>
      <c r="BD502" s="54">
        <f t="shared" si="1396"/>
        <v>0</v>
      </c>
      <c r="BE502" s="54">
        <f t="shared" si="1397"/>
        <v>0</v>
      </c>
      <c r="BF502" s="54">
        <f t="shared" si="1398"/>
        <v>0</v>
      </c>
      <c r="BG502" s="54">
        <f t="shared" si="1399"/>
        <v>0</v>
      </c>
      <c r="BH502" s="54">
        <f t="shared" si="1400"/>
        <v>0</v>
      </c>
      <c r="BI502" s="54">
        <f t="shared" si="1401"/>
        <v>0</v>
      </c>
      <c r="BJ502" s="54">
        <f t="shared" si="1402"/>
        <v>0</v>
      </c>
      <c r="BK502" s="54">
        <f t="shared" si="1403"/>
        <v>0</v>
      </c>
      <c r="BL502" s="54">
        <f t="shared" si="1404"/>
        <v>0</v>
      </c>
      <c r="BM502" s="42"/>
      <c r="BO502" s="54">
        <f>'Norm-coeff'!$C$2+$AX502*'Norm-coeff'!$D$2+$AY502*'Norm-coeff'!$E$2+$AZ502*'Norm-coeff'!$F$2+$BA502*'Norm-coeff'!$G$2+$BB502*'Norm-coeff'!$H$2+$BC502*'Norm-coeff'!$I$2+$BD502*'Norm-coeff'!$J$2+$BE502*'Norm-coeff'!$K$2+$BF502*'Norm-coeff'!$L$2+$BG502*'Norm-coeff'!$M$2+$BH502*'Norm-coeff'!$N$2+$BI502*'Norm-coeff'!$O$2</f>
        <v>5.4045421474420303</v>
      </c>
      <c r="BP502" s="54">
        <f>'Norm-coeff'!$C$3+$AX502*'Norm-coeff'!$D$3+$AY502*'Norm-coeff'!$E$3+$AZ502*'Norm-coeff'!$F$3+$BA502*'Norm-coeff'!$G$3+$BB502*'Norm-coeff'!$H$3+$BC502*'Norm-coeff'!$I$3+$BD502*'Norm-coeff'!$J$3+$BE502*'Norm-coeff'!$K$3+$BF502*'Norm-coeff'!$L$3+$BG502*'Norm-coeff'!$M$3+$BH502*'Norm-coeff'!$N$3+$BI502*'Norm-coeff'!$O$3</f>
        <v>3.15319116612705</v>
      </c>
      <c r="BQ502" s="54">
        <f>'Norm-coeff'!$C$4+$AX502*'Norm-coeff'!$D$4+$AY502*'Norm-coeff'!$E$4+$AZ502*'Norm-coeff'!$F$4+$BA502*'Norm-coeff'!$G$4+$BB502*'Norm-coeff'!$H$4+$BC502*'Norm-coeff'!$I$4+$BD502*'Norm-coeff'!$J$4+$BE502*'Norm-coeff'!$K$4+$BF502*'Norm-coeff'!$L$4+$BG502*'Norm-coeff'!$M$4+$BH502*'Norm-coeff'!$N$4+$BI502*'Norm-coeff'!$O$4</f>
        <v>1.42115649462768</v>
      </c>
      <c r="BR502" s="54">
        <f>'Norm-coeff'!$C$5+$AX502*'Norm-coeff'!$D$5+$AY502*'Norm-coeff'!$E$5+$AZ502*'Norm-coeff'!$F$5+$BA502*'Norm-coeff'!$G$5+$BB502*'Norm-coeff'!$H$5+$BC502*'Norm-coeff'!$I$5+$BD502*'Norm-coeff'!$J$5+$BE502*'Norm-coeff'!$K$5+$BF502*'Norm-coeff'!$L$5+$BG502*'Norm-coeff'!$M$5+$BH502*'Norm-coeff'!$N$5+$BI502*'Norm-coeff'!$O$5</f>
        <v>1.0553329241296201</v>
      </c>
      <c r="BS502" s="54">
        <f>'Norm-coeff'!$C$6+$AX502*'Norm-coeff'!$D$6+$AY502*'Norm-coeff'!$E$6+$AZ502*'Norm-coeff'!$F$6+$BA502*'Norm-coeff'!$G$6+$BB502*'Norm-coeff'!$H$6+$BC502*'Norm-coeff'!$I$6+$BD502*'Norm-coeff'!$J$6+$BE502*'Norm-coeff'!$K$6+$BF502*'Norm-coeff'!$L$6+$BG502*'Norm-coeff'!$M$6+$BH502*'Norm-coeff'!$N$6+$BI502*'Norm-coeff'!$O$6</f>
        <v>-1.48700885495103E-2</v>
      </c>
      <c r="BT502" s="54">
        <f>'Norm-coeff'!$C$7+$AX502*'Norm-coeff'!$D$7+$AY502*'Norm-coeff'!$E$7+$AZ502*'Norm-coeff'!$F$7+$BA502*'Norm-coeff'!$G$7+$BB502*'Norm-coeff'!$H$7+$BC502*'Norm-coeff'!$I$7+$BD502*'Norm-coeff'!$J$7+$BE502*'Norm-coeff'!$K$7+$BF502*'Norm-coeff'!$L$7+$BG502*'Norm-coeff'!$M$7+$BH502*'Norm-coeff'!$N$7+$BI502*'Norm-coeff'!$O$7</f>
        <v>2.0907583608832998</v>
      </c>
      <c r="BU502" s="54">
        <f>'Norm-coeff'!$C$8+$AX502*'Norm-coeff'!$D$8+$AY502*'Norm-coeff'!$E$8+$AZ502*'Norm-coeff'!$F$8+$BA502*'Norm-coeff'!$G$8+$BB502*'Norm-coeff'!$H$8+$BC502*'Norm-coeff'!$I$8+$BD502*'Norm-coeff'!$J$8+$BE502*'Norm-coeff'!$K$8+$BF502*'Norm-coeff'!$L$8+$BG502*'Norm-coeff'!$M$8+$BH502*'Norm-coeff'!$N$8+$BI502*'Norm-coeff'!$O$8</f>
        <v>0.65894159836244504</v>
      </c>
      <c r="BV502" s="54">
        <f>'Norm-coeff'!$C$9+$AX502*'Norm-coeff'!$D$9+$AY502*'Norm-coeff'!$E$9+$AZ502*'Norm-coeff'!$F$9+$BA502*'Norm-coeff'!$G$9+$BB502*'Norm-coeff'!$H$9+$BC502*'Norm-coeff'!$I$9+$BD502*'Norm-coeff'!$J$9+$BE502*'Norm-coeff'!$K$9+$BF502*'Norm-coeff'!$L$9+$BG502*'Norm-coeff'!$M$9+$BH502*'Norm-coeff'!$N$9+$BI502*'Norm-coeff'!$O$9</f>
        <v>1.48961085014701</v>
      </c>
      <c r="BW502" s="54">
        <f>'Norm-coeff'!$C$10+$AX502*'Norm-coeff'!$D$10+$AY502*'Norm-coeff'!$E$10+$AZ502*'Norm-coeff'!$F$10+$BA502*'Norm-coeff'!$G$10+$BB502*'Norm-coeff'!$H$10+$BC502*'Norm-coeff'!$I$10+$BD502*'Norm-coeff'!$J$10+$BE502*'Norm-coeff'!$K$10+$BF502*'Norm-coeff'!$L$10+$BG502*'Norm-coeff'!$M$10+$BH502*'Norm-coeff'!$N$10+$BI502*'Norm-coeff'!$O$10</f>
        <v>1.42058735749591</v>
      </c>
      <c r="BX502" s="54">
        <f>'Norm-coeff'!$C$11+$AX502*'Norm-coeff'!$D$11+$AY502*'Norm-coeff'!$E$11+$AZ502*'Norm-coeff'!$F$11+$BA502*'Norm-coeff'!$G$11+$BB502*'Norm-coeff'!$H$11+$BC502*'Norm-coeff'!$I$11+$BD502*'Norm-coeff'!$J$11+$BE502*'Norm-coeff'!$K$11+$BF502*'Norm-coeff'!$L$11+$BG502*'Norm-coeff'!$M$11+$BH502*'Norm-coeff'!$N$11+$BI502*'Norm-coeff'!$O$11</f>
        <v>0.221233014421479</v>
      </c>
      <c r="BY502" s="54">
        <f>'Norm-coeff'!$C$12+$AX502*'Norm-coeff'!$D$12+$AY502*'Norm-coeff'!$E$12+$AZ502*'Norm-coeff'!$F$12+$BA502*'Norm-coeff'!$G$12+$BB502*'Norm-coeff'!$H$12+$BC502*'Norm-coeff'!$I$12+$BD502*'Norm-coeff'!$J$12+$BE502*'Norm-coeff'!$K$12+$BF502*'Norm-coeff'!$L$12+$BG502*'Norm-coeff'!$M$12+$BH502*'Norm-coeff'!$N$12+$BI502*'Norm-coeff'!$O$12</f>
        <v>0.283527502056037</v>
      </c>
      <c r="BZ502" s="54">
        <f>'Norm-coeff'!$C$13+$AX502*'Norm-coeff'!$D$13+$AY502*'Norm-coeff'!$E$13+$AZ502*'Norm-coeff'!$F$13+$BA502*'Norm-coeff'!$G$13+$BB502*'Norm-coeff'!$H$13+$BC502*'Norm-coeff'!$I$13+$BD502*'Norm-coeff'!$J$13+$BE502*'Norm-coeff'!$K$13+$BF502*'Norm-coeff'!$L$13+$BG502*'Norm-coeff'!$M$13+$BH502*'Norm-coeff'!$N$13+$BI502*'Norm-coeff'!$O$13</f>
        <v>-4.1864930554451202E-2</v>
      </c>
      <c r="CA502" s="54">
        <f>'Norm-coeff'!$C$14+$AX502*'Norm-coeff'!$D$14+$AY502*'Norm-coeff'!$E$14+$AZ502*'Norm-coeff'!$F$14+$BA502*'Norm-coeff'!$G$14+$BB502*'Norm-coeff'!$H$14+$BC502*'Norm-coeff'!$I$14+$BD502*'Norm-coeff'!$J$14+$BE502*'Norm-coeff'!$K$14+$BF502*'Norm-coeff'!$L$14+$BG502*'Norm-coeff'!$M$14+$BH502*'Norm-coeff'!$N$14+$BI502*'Norm-coeff'!$O$14</f>
        <v>4.2526983164477103</v>
      </c>
      <c r="CC502" s="54">
        <f t="shared" si="1529"/>
        <v>0</v>
      </c>
      <c r="CG502" s="54">
        <f t="shared" si="1405"/>
        <v>0</v>
      </c>
      <c r="CH502" s="54">
        <f t="shared" si="1383"/>
        <v>0</v>
      </c>
      <c r="CI502" s="54">
        <f t="shared" si="1406"/>
        <v>0</v>
      </c>
      <c r="CJ502" s="56">
        <f t="shared" si="1407"/>
        <v>0</v>
      </c>
      <c r="CK502" s="54">
        <f t="shared" si="1408"/>
        <v>0</v>
      </c>
      <c r="CL502" s="54">
        <f t="shared" si="1409"/>
        <v>0</v>
      </c>
      <c r="CM502" s="54">
        <f t="shared" si="1410"/>
        <v>0</v>
      </c>
      <c r="CN502" s="54">
        <f t="shared" si="1411"/>
        <v>0</v>
      </c>
      <c r="CO502" s="54">
        <f t="shared" si="1412"/>
        <v>0</v>
      </c>
      <c r="CP502" s="54">
        <f t="shared" si="1413"/>
        <v>0</v>
      </c>
      <c r="CQ502" s="54">
        <f t="shared" si="1414"/>
        <v>0</v>
      </c>
      <c r="CR502" s="54">
        <f t="shared" si="1415"/>
        <v>0</v>
      </c>
      <c r="CS502" s="54">
        <f t="shared" si="1416"/>
        <v>0</v>
      </c>
      <c r="CU502" s="54">
        <f t="shared" si="1417"/>
        <v>0</v>
      </c>
      <c r="CV502" s="54">
        <f t="shared" si="1418"/>
        <v>0</v>
      </c>
      <c r="CW502" s="54">
        <f t="shared" si="1419"/>
        <v>0</v>
      </c>
      <c r="CX502" s="54">
        <f t="shared" si="1420"/>
        <v>0</v>
      </c>
      <c r="CZ502" s="54">
        <f t="shared" si="1421"/>
        <v>0</v>
      </c>
      <c r="DA502" s="54">
        <f t="shared" si="1422"/>
        <v>0</v>
      </c>
      <c r="DB502" s="54">
        <f t="shared" si="1423"/>
        <v>0</v>
      </c>
      <c r="DC502" s="54">
        <f t="shared" si="1424"/>
        <v>0</v>
      </c>
      <c r="DD502" s="54">
        <f t="shared" si="1425"/>
        <v>0</v>
      </c>
      <c r="DE502" s="54">
        <f t="shared" si="1426"/>
        <v>0</v>
      </c>
      <c r="DF502" s="54">
        <f t="shared" si="1427"/>
        <v>0</v>
      </c>
      <c r="DG502" s="54">
        <f t="shared" si="1428"/>
        <v>2</v>
      </c>
      <c r="DH502" s="71">
        <f t="shared" si="1429"/>
        <v>0</v>
      </c>
      <c r="DI502" s="71">
        <f t="shared" si="1430"/>
        <v>0</v>
      </c>
      <c r="DJ502" s="54">
        <f t="shared" si="1431"/>
        <v>0</v>
      </c>
      <c r="DK502" s="54">
        <f t="shared" si="1432"/>
        <v>2</v>
      </c>
      <c r="DL502" s="4">
        <f t="shared" si="1357"/>
        <v>0</v>
      </c>
      <c r="DM502" s="3">
        <f t="shared" si="1433"/>
        <v>0</v>
      </c>
      <c r="DN502" s="3">
        <f t="shared" si="1434"/>
        <v>0</v>
      </c>
      <c r="DO502" s="4" t="e">
        <f t="shared" si="1435"/>
        <v>#DIV/0!</v>
      </c>
      <c r="DP502" s="57"/>
      <c r="DQ502" s="57"/>
      <c r="DR502" s="56">
        <f t="shared" si="1358"/>
        <v>2</v>
      </c>
      <c r="DS502" s="56">
        <f t="shared" si="1359"/>
        <v>0</v>
      </c>
      <c r="DT502" s="38">
        <f t="shared" si="1360"/>
        <v>0</v>
      </c>
      <c r="DU502" s="38">
        <f t="shared" si="1436"/>
        <v>2</v>
      </c>
      <c r="DV502" s="38">
        <f t="shared" si="1361"/>
        <v>0</v>
      </c>
      <c r="DW502" s="39">
        <f t="shared" si="1362"/>
        <v>0</v>
      </c>
      <c r="DX502" s="39">
        <f t="shared" si="1363"/>
        <v>0</v>
      </c>
      <c r="DY502" s="39">
        <f t="shared" si="1364"/>
        <v>0</v>
      </c>
      <c r="DZ502" s="39">
        <f t="shared" si="1365"/>
        <v>0</v>
      </c>
      <c r="EA502" s="39">
        <f t="shared" si="1366"/>
        <v>0</v>
      </c>
      <c r="EB502" s="37" t="e">
        <f t="shared" si="1437"/>
        <v>#DIV/0!</v>
      </c>
      <c r="EC502" s="37" t="e">
        <f t="shared" si="1438"/>
        <v>#DIV/0!</v>
      </c>
      <c r="ED502" s="37" t="e">
        <f t="shared" si="1439"/>
        <v>#DIV/0!</v>
      </c>
      <c r="EE502" s="37" t="e">
        <f t="shared" si="1440"/>
        <v>#DIV/0!</v>
      </c>
      <c r="EF502" s="39" t="e">
        <f t="shared" si="1441"/>
        <v>#DIV/0!</v>
      </c>
      <c r="EG502" s="37" t="e">
        <f t="shared" si="1442"/>
        <v>#DIV/0!</v>
      </c>
      <c r="EH502" s="37" t="e">
        <f t="shared" si="1443"/>
        <v>#DIV/0!</v>
      </c>
      <c r="EI502" s="11" t="b">
        <f t="shared" si="1444"/>
        <v>1</v>
      </c>
      <c r="EJ502" s="11" t="b">
        <f t="shared" si="1445"/>
        <v>0</v>
      </c>
      <c r="EK502" s="39" t="e">
        <f t="shared" si="1446"/>
        <v>#DIV/0!</v>
      </c>
      <c r="EL502" s="39" t="e">
        <f t="shared" si="1447"/>
        <v>#DIV/0!</v>
      </c>
      <c r="EM502" s="39" t="e">
        <f t="shared" si="1448"/>
        <v>#DIV/0!</v>
      </c>
      <c r="EN502" s="39" t="e">
        <f t="shared" si="1449"/>
        <v>#DIV/0!</v>
      </c>
      <c r="EO502" s="39" t="e">
        <f t="shared" si="1450"/>
        <v>#DIV/0!</v>
      </c>
      <c r="EP502" s="39" t="e">
        <f t="shared" si="1451"/>
        <v>#DIV/0!</v>
      </c>
      <c r="EQ502" s="39" t="e">
        <f t="shared" si="1452"/>
        <v>#DIV/0!</v>
      </c>
      <c r="ER502" s="39" t="e">
        <f t="shared" si="1453"/>
        <v>#DIV/0!</v>
      </c>
      <c r="ES502" s="58" t="str">
        <f t="shared" si="1454"/>
        <v>(OH,F,Cl)-dominate amphibole</v>
      </c>
      <c r="ET502" s="58" t="e">
        <f t="shared" si="1455"/>
        <v>#N/A</v>
      </c>
      <c r="EU502" s="56">
        <f t="shared" si="1367"/>
        <v>0</v>
      </c>
      <c r="EV502" s="56">
        <f t="shared" si="1368"/>
        <v>0</v>
      </c>
      <c r="EW502" s="56">
        <f t="shared" si="1369"/>
        <v>0</v>
      </c>
      <c r="EX502" s="56">
        <f t="shared" si="1370"/>
        <v>0</v>
      </c>
      <c r="EY502" s="56">
        <f t="shared" si="1371"/>
        <v>0</v>
      </c>
      <c r="EZ502" s="56">
        <f t="shared" si="1372"/>
        <v>0</v>
      </c>
      <c r="FA502" s="39">
        <f t="shared" si="1373"/>
        <v>0</v>
      </c>
      <c r="FB502" s="39">
        <f t="shared" si="1374"/>
        <v>0</v>
      </c>
      <c r="FC502" s="54">
        <f t="shared" si="1375"/>
        <v>0</v>
      </c>
      <c r="FD502" s="54">
        <f t="shared" si="1376"/>
        <v>0</v>
      </c>
      <c r="FE502" s="39">
        <f t="shared" si="1377"/>
        <v>0</v>
      </c>
      <c r="FF502" s="54">
        <f t="shared" si="1378"/>
        <v>0</v>
      </c>
      <c r="FG502" s="39">
        <f t="shared" si="1379"/>
        <v>0</v>
      </c>
      <c r="FH502" s="39">
        <f t="shared" si="1456"/>
        <v>0</v>
      </c>
      <c r="FI502" s="39">
        <f t="shared" si="1457"/>
        <v>0</v>
      </c>
      <c r="FJ502" s="39">
        <f t="shared" si="1458"/>
        <v>0</v>
      </c>
      <c r="FK502" s="39" t="e">
        <f t="shared" si="1459"/>
        <v>#DIV/0!</v>
      </c>
      <c r="FL502" s="39" t="e">
        <f t="shared" si="1460"/>
        <v>#DIV/0!</v>
      </c>
      <c r="FM502" s="39" t="e">
        <f t="shared" si="1461"/>
        <v>#DIV/0!</v>
      </c>
      <c r="FN502" s="39">
        <f t="shared" si="1462"/>
        <v>1</v>
      </c>
      <c r="FO502" s="39">
        <f t="shared" si="1380"/>
        <v>0</v>
      </c>
      <c r="FP502" s="39">
        <f t="shared" si="1381"/>
        <v>0</v>
      </c>
      <c r="FQ502" s="39">
        <f t="shared" si="1382"/>
        <v>0</v>
      </c>
      <c r="FR502" s="39">
        <f t="shared" si="1463"/>
        <v>0</v>
      </c>
      <c r="FS502" s="39">
        <f t="shared" si="1464"/>
        <v>0</v>
      </c>
      <c r="FU502" s="39" t="e">
        <f t="shared" si="1465"/>
        <v>#DIV/0!</v>
      </c>
      <c r="FV502" s="39" t="e">
        <f t="shared" si="1466"/>
        <v>#DIV/0!</v>
      </c>
      <c r="FW502" s="39" t="e">
        <f t="shared" si="1467"/>
        <v>#DIV/0!</v>
      </c>
      <c r="FY502" s="39" t="e">
        <f t="shared" si="1468"/>
        <v>#DIV/0!</v>
      </c>
      <c r="FZ502" s="39" t="e">
        <f t="shared" si="1469"/>
        <v>#DIV/0!</v>
      </c>
      <c r="GA502" s="39" t="e">
        <f t="shared" si="1470"/>
        <v>#DIV/0!</v>
      </c>
      <c r="GB502" s="39" t="e">
        <f t="shared" si="1471"/>
        <v>#DIV/0!</v>
      </c>
      <c r="GC502" s="39" t="e">
        <f t="shared" si="1472"/>
        <v>#DIV/0!</v>
      </c>
      <c r="GD502" s="39" t="e">
        <f t="shared" si="1473"/>
        <v>#DIV/0!</v>
      </c>
      <c r="GE502" s="39" t="e">
        <f t="shared" si="1474"/>
        <v>#DIV/0!</v>
      </c>
      <c r="GF502" s="39" t="e">
        <f t="shared" si="1475"/>
        <v>#DIV/0!</v>
      </c>
      <c r="GG502" s="39" t="e">
        <f t="shared" si="1476"/>
        <v>#DIV/0!</v>
      </c>
      <c r="GH502" s="39" t="e">
        <f t="shared" si="1477"/>
        <v>#DIV/0!</v>
      </c>
      <c r="GI502" s="39"/>
      <c r="GJ502" s="39" t="e">
        <f t="shared" si="1478"/>
        <v>#DIV/0!</v>
      </c>
      <c r="GK502" s="39" t="e">
        <f t="shared" si="1479"/>
        <v>#DIV/0!</v>
      </c>
      <c r="GL502" s="39" t="e">
        <f t="shared" si="1480"/>
        <v>#DIV/0!</v>
      </c>
      <c r="GM502" s="39" t="e">
        <f t="shared" si="1481"/>
        <v>#DIV/0!</v>
      </c>
      <c r="GN502" s="39" t="e">
        <f t="shared" si="1482"/>
        <v>#DIV/0!</v>
      </c>
      <c r="GO502" s="57"/>
      <c r="GP502" s="57" t="e">
        <f t="shared" si="1483"/>
        <v>#DIV/0!</v>
      </c>
      <c r="GQ502" s="59" t="e">
        <f t="shared" si="1484"/>
        <v>#DIV/0!</v>
      </c>
      <c r="GR502" s="41" t="e">
        <f t="shared" si="1485"/>
        <v>#DIV/0!</v>
      </c>
      <c r="GS502" s="57" t="e">
        <f t="shared" si="1486"/>
        <v>#DIV/0!</v>
      </c>
      <c r="GT502" s="57" t="e">
        <f t="shared" si="1487"/>
        <v>#DIV/0!</v>
      </c>
      <c r="GU502" s="57" t="e">
        <f t="shared" si="1488"/>
        <v>#DIV/0!</v>
      </c>
      <c r="GV502" s="57"/>
      <c r="GW502" s="42" t="e">
        <f t="shared" si="1489"/>
        <v>#DIV/0!</v>
      </c>
      <c r="GX502" s="42" t="e">
        <f t="shared" si="1490"/>
        <v>#DIV/0!</v>
      </c>
      <c r="GY502" s="42" t="e">
        <f t="shared" si="1491"/>
        <v>#DIV/0!</v>
      </c>
      <c r="GZ502" s="57"/>
      <c r="HA502" s="2" t="e">
        <f t="shared" si="1492"/>
        <v>#DIV/0!</v>
      </c>
      <c r="HB502" s="2" t="e">
        <f t="shared" si="1493"/>
        <v>#DIV/0!</v>
      </c>
      <c r="HC502" s="2" t="e">
        <f t="shared" si="1494"/>
        <v>#DIV/0!</v>
      </c>
      <c r="HD502" s="2" t="e">
        <f t="shared" si="1495"/>
        <v>#DIV/0!</v>
      </c>
      <c r="HE502" s="2" t="e">
        <f t="shared" si="1496"/>
        <v>#DIV/0!</v>
      </c>
      <c r="HF502" s="2" t="e">
        <f t="shared" si="1497"/>
        <v>#DIV/0!</v>
      </c>
      <c r="HG502" s="2" t="e">
        <f t="shared" si="1498"/>
        <v>#DIV/0!</v>
      </c>
      <c r="HH502" s="2" t="e">
        <f t="shared" si="1499"/>
        <v>#DIV/0!</v>
      </c>
      <c r="HI502" s="2" t="e">
        <f t="shared" si="1500"/>
        <v>#DIV/0!</v>
      </c>
      <c r="HJ502" s="11" t="e">
        <f t="shared" si="1501"/>
        <v>#DIV/0!</v>
      </c>
      <c r="HK502" s="60" t="e">
        <f t="shared" si="1502"/>
        <v>#DIV/0!</v>
      </c>
      <c r="HL502" s="57"/>
      <c r="HM502" s="57" t="e">
        <f t="shared" si="1503"/>
        <v>#DIV/0!</v>
      </c>
      <c r="HN502" s="57" t="e">
        <f t="shared" si="1504"/>
        <v>#DIV/0!</v>
      </c>
      <c r="HO502" s="57" t="e">
        <f t="shared" si="1505"/>
        <v>#DIV/0!</v>
      </c>
      <c r="HP502" s="57" t="e">
        <f t="shared" si="1506"/>
        <v>#DIV/0!</v>
      </c>
      <c r="HQ502" s="57" t="e">
        <f t="shared" si="1507"/>
        <v>#DIV/0!</v>
      </c>
      <c r="HR502" s="57"/>
      <c r="HS502" s="57" t="e">
        <f t="shared" si="1508"/>
        <v>#DIV/0!</v>
      </c>
      <c r="HT502" s="57" t="e">
        <f t="shared" si="1509"/>
        <v>#DIV/0!</v>
      </c>
      <c r="HU502" s="57" t="e">
        <f t="shared" si="1510"/>
        <v>#DIV/0!</v>
      </c>
      <c r="HV502" s="57" t="e">
        <f t="shared" si="1511"/>
        <v>#DIV/0!</v>
      </c>
      <c r="HW502" s="57" t="e">
        <f t="shared" si="1512"/>
        <v>#DIV/0!</v>
      </c>
      <c r="HX502" s="57"/>
      <c r="HY502" s="57" t="e">
        <f t="shared" si="1513"/>
        <v>#DIV/0!</v>
      </c>
      <c r="HZ502" s="57" t="e">
        <f t="shared" si="1514"/>
        <v>#DIV/0!</v>
      </c>
      <c r="IA502" s="57"/>
      <c r="IB502" s="61">
        <f t="shared" si="1515"/>
        <v>0</v>
      </c>
      <c r="IC502" s="57" t="str">
        <f t="shared" si="1516"/>
        <v/>
      </c>
      <c r="ID502" s="42"/>
      <c r="IE502" s="2" t="str">
        <f t="shared" si="1517"/>
        <v/>
      </c>
      <c r="IF502" s="60" t="e">
        <f t="shared" si="1518"/>
        <v>#DIV/0!</v>
      </c>
      <c r="IG502" s="60" t="str">
        <f t="shared" si="1519"/>
        <v/>
      </c>
      <c r="IH502" s="60" t="str">
        <f t="shared" si="1520"/>
        <v>zinco-</v>
      </c>
      <c r="II502" s="60" t="str">
        <f t="shared" si="1521"/>
        <v>mangano-</v>
      </c>
      <c r="IJ502" s="60" t="e">
        <f t="shared" si="1522"/>
        <v>#DIV/0!</v>
      </c>
      <c r="IK502" s="60" t="e">
        <f t="shared" si="1523"/>
        <v>#DIV/0!</v>
      </c>
      <c r="IL502" s="60" t="e">
        <f t="shared" si="1524"/>
        <v>#DIV/0!</v>
      </c>
      <c r="IM502" s="60" t="e">
        <f t="shared" si="1525"/>
        <v>#DIV/0!</v>
      </c>
      <c r="IN502" s="60" t="str">
        <f t="shared" si="1526"/>
        <v/>
      </c>
      <c r="IO502" s="60" t="str">
        <f t="shared" si="1527"/>
        <v/>
      </c>
      <c r="IP502" s="57"/>
      <c r="IQ502" s="57" t="str">
        <f t="shared" si="1528"/>
        <v>ERROR!!</v>
      </c>
    </row>
    <row r="503" spans="24:251">
      <c r="X503" s="29">
        <f t="shared" si="1384"/>
        <v>0</v>
      </c>
      <c r="Y503" s="29">
        <f t="shared" si="1385"/>
        <v>0</v>
      </c>
      <c r="Z503" s="29" t="e">
        <f t="shared" si="1386"/>
        <v>#DIV/0!</v>
      </c>
      <c r="AA503" s="29" t="e">
        <f t="shared" si="1387"/>
        <v>#DIV/0!</v>
      </c>
      <c r="AB503" s="29" t="e">
        <f t="shared" si="1388"/>
        <v>#DIV/0!</v>
      </c>
      <c r="AC503" s="29" t="e">
        <f t="shared" si="1389"/>
        <v>#DIV/0!</v>
      </c>
      <c r="AF503" s="23">
        <v>60.084299999999999</v>
      </c>
      <c r="AG503" s="23">
        <v>79.878799999999998</v>
      </c>
      <c r="AH503" s="23">
        <v>101.96120000000001</v>
      </c>
      <c r="AI503" s="23">
        <v>151.99039999999999</v>
      </c>
      <c r="AJ503" s="23">
        <v>159.69</v>
      </c>
      <c r="AK503" s="23">
        <v>71.846400000000003</v>
      </c>
      <c r="AL503" s="23">
        <v>70.9375</v>
      </c>
      <c r="AM503" s="23">
        <v>40.304400000000001</v>
      </c>
      <c r="AN503" s="23">
        <v>56.077399999999997</v>
      </c>
      <c r="AO503" s="23">
        <v>61.978999999999999</v>
      </c>
      <c r="AP503" s="23">
        <v>94.195999999999998</v>
      </c>
      <c r="AQ503" s="23">
        <v>18.998000000000001</v>
      </c>
      <c r="AR503" s="23">
        <v>35.450000000000003</v>
      </c>
      <c r="AS503" s="23">
        <v>29.88</v>
      </c>
      <c r="AT503" s="23">
        <v>74.691999999999993</v>
      </c>
      <c r="AU503" s="23">
        <v>81.39</v>
      </c>
      <c r="AX503" s="54">
        <f t="shared" si="1390"/>
        <v>0</v>
      </c>
      <c r="AY503" s="54">
        <f t="shared" si="1391"/>
        <v>0</v>
      </c>
      <c r="AZ503" s="54">
        <f t="shared" si="1392"/>
        <v>0</v>
      </c>
      <c r="BA503" s="54">
        <f t="shared" si="1393"/>
        <v>0</v>
      </c>
      <c r="BB503" s="54">
        <f t="shared" si="1394"/>
        <v>0</v>
      </c>
      <c r="BC503" s="54">
        <f t="shared" si="1395"/>
        <v>0</v>
      </c>
      <c r="BD503" s="54">
        <f t="shared" si="1396"/>
        <v>0</v>
      </c>
      <c r="BE503" s="54">
        <f t="shared" si="1397"/>
        <v>0</v>
      </c>
      <c r="BF503" s="54">
        <f t="shared" si="1398"/>
        <v>0</v>
      </c>
      <c r="BG503" s="54">
        <f t="shared" si="1399"/>
        <v>0</v>
      </c>
      <c r="BH503" s="54">
        <f t="shared" si="1400"/>
        <v>0</v>
      </c>
      <c r="BI503" s="54">
        <f t="shared" si="1401"/>
        <v>0</v>
      </c>
      <c r="BJ503" s="54">
        <f t="shared" si="1402"/>
        <v>0</v>
      </c>
      <c r="BK503" s="54">
        <f t="shared" si="1403"/>
        <v>0</v>
      </c>
      <c r="BL503" s="54">
        <f t="shared" si="1404"/>
        <v>0</v>
      </c>
      <c r="BM503" s="42"/>
      <c r="BO503" s="54">
        <f>'Norm-coeff'!$C$2+$AX503*'Norm-coeff'!$D$2+$AY503*'Norm-coeff'!$E$2+$AZ503*'Norm-coeff'!$F$2+$BA503*'Norm-coeff'!$G$2+$BB503*'Norm-coeff'!$H$2+$BC503*'Norm-coeff'!$I$2+$BD503*'Norm-coeff'!$J$2+$BE503*'Norm-coeff'!$K$2+$BF503*'Norm-coeff'!$L$2+$BG503*'Norm-coeff'!$M$2+$BH503*'Norm-coeff'!$N$2+$BI503*'Norm-coeff'!$O$2</f>
        <v>5.4045421474420303</v>
      </c>
      <c r="BP503" s="54">
        <f>'Norm-coeff'!$C$3+$AX503*'Norm-coeff'!$D$3+$AY503*'Norm-coeff'!$E$3+$AZ503*'Norm-coeff'!$F$3+$BA503*'Norm-coeff'!$G$3+$BB503*'Norm-coeff'!$H$3+$BC503*'Norm-coeff'!$I$3+$BD503*'Norm-coeff'!$J$3+$BE503*'Norm-coeff'!$K$3+$BF503*'Norm-coeff'!$L$3+$BG503*'Norm-coeff'!$M$3+$BH503*'Norm-coeff'!$N$3+$BI503*'Norm-coeff'!$O$3</f>
        <v>3.15319116612705</v>
      </c>
      <c r="BQ503" s="54">
        <f>'Norm-coeff'!$C$4+$AX503*'Norm-coeff'!$D$4+$AY503*'Norm-coeff'!$E$4+$AZ503*'Norm-coeff'!$F$4+$BA503*'Norm-coeff'!$G$4+$BB503*'Norm-coeff'!$H$4+$BC503*'Norm-coeff'!$I$4+$BD503*'Norm-coeff'!$J$4+$BE503*'Norm-coeff'!$K$4+$BF503*'Norm-coeff'!$L$4+$BG503*'Norm-coeff'!$M$4+$BH503*'Norm-coeff'!$N$4+$BI503*'Norm-coeff'!$O$4</f>
        <v>1.42115649462768</v>
      </c>
      <c r="BR503" s="54">
        <f>'Norm-coeff'!$C$5+$AX503*'Norm-coeff'!$D$5+$AY503*'Norm-coeff'!$E$5+$AZ503*'Norm-coeff'!$F$5+$BA503*'Norm-coeff'!$G$5+$BB503*'Norm-coeff'!$H$5+$BC503*'Norm-coeff'!$I$5+$BD503*'Norm-coeff'!$J$5+$BE503*'Norm-coeff'!$K$5+$BF503*'Norm-coeff'!$L$5+$BG503*'Norm-coeff'!$M$5+$BH503*'Norm-coeff'!$N$5+$BI503*'Norm-coeff'!$O$5</f>
        <v>1.0553329241296201</v>
      </c>
      <c r="BS503" s="54">
        <f>'Norm-coeff'!$C$6+$AX503*'Norm-coeff'!$D$6+$AY503*'Norm-coeff'!$E$6+$AZ503*'Norm-coeff'!$F$6+$BA503*'Norm-coeff'!$G$6+$BB503*'Norm-coeff'!$H$6+$BC503*'Norm-coeff'!$I$6+$BD503*'Norm-coeff'!$J$6+$BE503*'Norm-coeff'!$K$6+$BF503*'Norm-coeff'!$L$6+$BG503*'Norm-coeff'!$M$6+$BH503*'Norm-coeff'!$N$6+$BI503*'Norm-coeff'!$O$6</f>
        <v>-1.48700885495103E-2</v>
      </c>
      <c r="BT503" s="54">
        <f>'Norm-coeff'!$C$7+$AX503*'Norm-coeff'!$D$7+$AY503*'Norm-coeff'!$E$7+$AZ503*'Norm-coeff'!$F$7+$BA503*'Norm-coeff'!$G$7+$BB503*'Norm-coeff'!$H$7+$BC503*'Norm-coeff'!$I$7+$BD503*'Norm-coeff'!$J$7+$BE503*'Norm-coeff'!$K$7+$BF503*'Norm-coeff'!$L$7+$BG503*'Norm-coeff'!$M$7+$BH503*'Norm-coeff'!$N$7+$BI503*'Norm-coeff'!$O$7</f>
        <v>2.0907583608832998</v>
      </c>
      <c r="BU503" s="54">
        <f>'Norm-coeff'!$C$8+$AX503*'Norm-coeff'!$D$8+$AY503*'Norm-coeff'!$E$8+$AZ503*'Norm-coeff'!$F$8+$BA503*'Norm-coeff'!$G$8+$BB503*'Norm-coeff'!$H$8+$BC503*'Norm-coeff'!$I$8+$BD503*'Norm-coeff'!$J$8+$BE503*'Norm-coeff'!$K$8+$BF503*'Norm-coeff'!$L$8+$BG503*'Norm-coeff'!$M$8+$BH503*'Norm-coeff'!$N$8+$BI503*'Norm-coeff'!$O$8</f>
        <v>0.65894159836244504</v>
      </c>
      <c r="BV503" s="54">
        <f>'Norm-coeff'!$C$9+$AX503*'Norm-coeff'!$D$9+$AY503*'Norm-coeff'!$E$9+$AZ503*'Norm-coeff'!$F$9+$BA503*'Norm-coeff'!$G$9+$BB503*'Norm-coeff'!$H$9+$BC503*'Norm-coeff'!$I$9+$BD503*'Norm-coeff'!$J$9+$BE503*'Norm-coeff'!$K$9+$BF503*'Norm-coeff'!$L$9+$BG503*'Norm-coeff'!$M$9+$BH503*'Norm-coeff'!$N$9+$BI503*'Norm-coeff'!$O$9</f>
        <v>1.48961085014701</v>
      </c>
      <c r="BW503" s="54">
        <f>'Norm-coeff'!$C$10+$AX503*'Norm-coeff'!$D$10+$AY503*'Norm-coeff'!$E$10+$AZ503*'Norm-coeff'!$F$10+$BA503*'Norm-coeff'!$G$10+$BB503*'Norm-coeff'!$H$10+$BC503*'Norm-coeff'!$I$10+$BD503*'Norm-coeff'!$J$10+$BE503*'Norm-coeff'!$K$10+$BF503*'Norm-coeff'!$L$10+$BG503*'Norm-coeff'!$M$10+$BH503*'Norm-coeff'!$N$10+$BI503*'Norm-coeff'!$O$10</f>
        <v>1.42058735749591</v>
      </c>
      <c r="BX503" s="54">
        <f>'Norm-coeff'!$C$11+$AX503*'Norm-coeff'!$D$11+$AY503*'Norm-coeff'!$E$11+$AZ503*'Norm-coeff'!$F$11+$BA503*'Norm-coeff'!$G$11+$BB503*'Norm-coeff'!$H$11+$BC503*'Norm-coeff'!$I$11+$BD503*'Norm-coeff'!$J$11+$BE503*'Norm-coeff'!$K$11+$BF503*'Norm-coeff'!$L$11+$BG503*'Norm-coeff'!$M$11+$BH503*'Norm-coeff'!$N$11+$BI503*'Norm-coeff'!$O$11</f>
        <v>0.221233014421479</v>
      </c>
      <c r="BY503" s="54">
        <f>'Norm-coeff'!$C$12+$AX503*'Norm-coeff'!$D$12+$AY503*'Norm-coeff'!$E$12+$AZ503*'Norm-coeff'!$F$12+$BA503*'Norm-coeff'!$G$12+$BB503*'Norm-coeff'!$H$12+$BC503*'Norm-coeff'!$I$12+$BD503*'Norm-coeff'!$J$12+$BE503*'Norm-coeff'!$K$12+$BF503*'Norm-coeff'!$L$12+$BG503*'Norm-coeff'!$M$12+$BH503*'Norm-coeff'!$N$12+$BI503*'Norm-coeff'!$O$12</f>
        <v>0.283527502056037</v>
      </c>
      <c r="BZ503" s="54">
        <f>'Norm-coeff'!$C$13+$AX503*'Norm-coeff'!$D$13+$AY503*'Norm-coeff'!$E$13+$AZ503*'Norm-coeff'!$F$13+$BA503*'Norm-coeff'!$G$13+$BB503*'Norm-coeff'!$H$13+$BC503*'Norm-coeff'!$I$13+$BD503*'Norm-coeff'!$J$13+$BE503*'Norm-coeff'!$K$13+$BF503*'Norm-coeff'!$L$13+$BG503*'Norm-coeff'!$M$13+$BH503*'Norm-coeff'!$N$13+$BI503*'Norm-coeff'!$O$13</f>
        <v>-4.1864930554451202E-2</v>
      </c>
      <c r="CA503" s="54">
        <f>'Norm-coeff'!$C$14+$AX503*'Norm-coeff'!$D$14+$AY503*'Norm-coeff'!$E$14+$AZ503*'Norm-coeff'!$F$14+$BA503*'Norm-coeff'!$G$14+$BB503*'Norm-coeff'!$H$14+$BC503*'Norm-coeff'!$I$14+$BD503*'Norm-coeff'!$J$14+$BE503*'Norm-coeff'!$K$14+$BF503*'Norm-coeff'!$L$14+$BG503*'Norm-coeff'!$M$14+$BH503*'Norm-coeff'!$N$14+$BI503*'Norm-coeff'!$O$14</f>
        <v>4.2526983164477103</v>
      </c>
      <c r="CC503" s="54">
        <f t="shared" si="1529"/>
        <v>0</v>
      </c>
      <c r="CG503" s="54">
        <f t="shared" si="1405"/>
        <v>0</v>
      </c>
      <c r="CH503" s="54">
        <f t="shared" si="1383"/>
        <v>0</v>
      </c>
      <c r="CI503" s="54">
        <f t="shared" si="1406"/>
        <v>0</v>
      </c>
      <c r="CJ503" s="56">
        <f t="shared" si="1407"/>
        <v>0</v>
      </c>
      <c r="CK503" s="54">
        <f t="shared" si="1408"/>
        <v>0</v>
      </c>
      <c r="CL503" s="54">
        <f t="shared" si="1409"/>
        <v>0</v>
      </c>
      <c r="CM503" s="54">
        <f t="shared" si="1410"/>
        <v>0</v>
      </c>
      <c r="CN503" s="54">
        <f t="shared" si="1411"/>
        <v>0</v>
      </c>
      <c r="CO503" s="54">
        <f t="shared" si="1412"/>
        <v>0</v>
      </c>
      <c r="CP503" s="54">
        <f t="shared" si="1413"/>
        <v>0</v>
      </c>
      <c r="CQ503" s="54">
        <f t="shared" si="1414"/>
        <v>0</v>
      </c>
      <c r="CR503" s="54">
        <f t="shared" si="1415"/>
        <v>0</v>
      </c>
      <c r="CS503" s="54">
        <f t="shared" si="1416"/>
        <v>0</v>
      </c>
      <c r="CU503" s="54">
        <f t="shared" si="1417"/>
        <v>0</v>
      </c>
      <c r="CV503" s="54">
        <f t="shared" si="1418"/>
        <v>0</v>
      </c>
      <c r="CW503" s="54">
        <f t="shared" si="1419"/>
        <v>0</v>
      </c>
      <c r="CX503" s="54">
        <f t="shared" si="1420"/>
        <v>0</v>
      </c>
      <c r="CZ503" s="54">
        <f t="shared" si="1421"/>
        <v>0</v>
      </c>
      <c r="DA503" s="54">
        <f t="shared" si="1422"/>
        <v>0</v>
      </c>
      <c r="DB503" s="54">
        <f t="shared" si="1423"/>
        <v>0</v>
      </c>
      <c r="DC503" s="54">
        <f t="shared" si="1424"/>
        <v>0</v>
      </c>
      <c r="DD503" s="54">
        <f t="shared" si="1425"/>
        <v>0</v>
      </c>
      <c r="DE503" s="54">
        <f t="shared" si="1426"/>
        <v>0</v>
      </c>
      <c r="DF503" s="54">
        <f t="shared" si="1427"/>
        <v>0</v>
      </c>
      <c r="DG503" s="54">
        <f t="shared" si="1428"/>
        <v>2</v>
      </c>
      <c r="DH503" s="71">
        <f t="shared" si="1429"/>
        <v>0</v>
      </c>
      <c r="DI503" s="71">
        <f t="shared" si="1430"/>
        <v>0</v>
      </c>
      <c r="DJ503" s="54">
        <f t="shared" si="1431"/>
        <v>0</v>
      </c>
      <c r="DK503" s="54">
        <f t="shared" si="1432"/>
        <v>2</v>
      </c>
      <c r="DL503" s="4">
        <f t="shared" si="1357"/>
        <v>0</v>
      </c>
      <c r="DM503" s="3">
        <f t="shared" si="1433"/>
        <v>0</v>
      </c>
      <c r="DN503" s="3">
        <f t="shared" si="1434"/>
        <v>0</v>
      </c>
      <c r="DO503" s="4" t="e">
        <f t="shared" si="1435"/>
        <v>#DIV/0!</v>
      </c>
      <c r="DP503" s="57"/>
      <c r="DQ503" s="57"/>
      <c r="DR503" s="56">
        <f t="shared" si="1358"/>
        <v>2</v>
      </c>
      <c r="DS503" s="56">
        <f t="shared" si="1359"/>
        <v>0</v>
      </c>
      <c r="DT503" s="38">
        <f t="shared" si="1360"/>
        <v>0</v>
      </c>
      <c r="DU503" s="38">
        <f t="shared" si="1436"/>
        <v>2</v>
      </c>
      <c r="DV503" s="38">
        <f t="shared" si="1361"/>
        <v>0</v>
      </c>
      <c r="DW503" s="39">
        <f t="shared" si="1362"/>
        <v>0</v>
      </c>
      <c r="DX503" s="39">
        <f t="shared" si="1363"/>
        <v>0</v>
      </c>
      <c r="DY503" s="39">
        <f t="shared" si="1364"/>
        <v>0</v>
      </c>
      <c r="DZ503" s="39">
        <f t="shared" si="1365"/>
        <v>0</v>
      </c>
      <c r="EA503" s="39">
        <f t="shared" si="1366"/>
        <v>0</v>
      </c>
      <c r="EB503" s="37" t="e">
        <f t="shared" si="1437"/>
        <v>#DIV/0!</v>
      </c>
      <c r="EC503" s="37" t="e">
        <f t="shared" si="1438"/>
        <v>#DIV/0!</v>
      </c>
      <c r="ED503" s="37" t="e">
        <f t="shared" si="1439"/>
        <v>#DIV/0!</v>
      </c>
      <c r="EE503" s="37" t="e">
        <f t="shared" si="1440"/>
        <v>#DIV/0!</v>
      </c>
      <c r="EF503" s="39" t="e">
        <f t="shared" si="1441"/>
        <v>#DIV/0!</v>
      </c>
      <c r="EG503" s="37" t="e">
        <f t="shared" si="1442"/>
        <v>#DIV/0!</v>
      </c>
      <c r="EH503" s="37" t="e">
        <f t="shared" si="1443"/>
        <v>#DIV/0!</v>
      </c>
      <c r="EI503" s="11" t="b">
        <f t="shared" si="1444"/>
        <v>1</v>
      </c>
      <c r="EJ503" s="11" t="b">
        <f t="shared" si="1445"/>
        <v>0</v>
      </c>
      <c r="EK503" s="39" t="e">
        <f t="shared" si="1446"/>
        <v>#DIV/0!</v>
      </c>
      <c r="EL503" s="39" t="e">
        <f t="shared" si="1447"/>
        <v>#DIV/0!</v>
      </c>
      <c r="EM503" s="39" t="e">
        <f t="shared" si="1448"/>
        <v>#DIV/0!</v>
      </c>
      <c r="EN503" s="39" t="e">
        <f t="shared" si="1449"/>
        <v>#DIV/0!</v>
      </c>
      <c r="EO503" s="39" t="e">
        <f t="shared" si="1450"/>
        <v>#DIV/0!</v>
      </c>
      <c r="EP503" s="39" t="e">
        <f t="shared" si="1451"/>
        <v>#DIV/0!</v>
      </c>
      <c r="EQ503" s="39" t="e">
        <f t="shared" si="1452"/>
        <v>#DIV/0!</v>
      </c>
      <c r="ER503" s="39" t="e">
        <f t="shared" si="1453"/>
        <v>#DIV/0!</v>
      </c>
      <c r="ES503" s="58" t="str">
        <f t="shared" si="1454"/>
        <v>(OH,F,Cl)-dominate amphibole</v>
      </c>
      <c r="ET503" s="58" t="e">
        <f t="shared" si="1455"/>
        <v>#N/A</v>
      </c>
      <c r="EU503" s="56">
        <f t="shared" si="1367"/>
        <v>0</v>
      </c>
      <c r="EV503" s="56">
        <f t="shared" si="1368"/>
        <v>0</v>
      </c>
      <c r="EW503" s="56">
        <f t="shared" si="1369"/>
        <v>0</v>
      </c>
      <c r="EX503" s="56">
        <f t="shared" si="1370"/>
        <v>0</v>
      </c>
      <c r="EY503" s="56">
        <f t="shared" si="1371"/>
        <v>0</v>
      </c>
      <c r="EZ503" s="56">
        <f t="shared" si="1372"/>
        <v>0</v>
      </c>
      <c r="FA503" s="39">
        <f t="shared" si="1373"/>
        <v>0</v>
      </c>
      <c r="FB503" s="39">
        <f t="shared" si="1374"/>
        <v>0</v>
      </c>
      <c r="FC503" s="54">
        <f t="shared" si="1375"/>
        <v>0</v>
      </c>
      <c r="FD503" s="54">
        <f t="shared" si="1376"/>
        <v>0</v>
      </c>
      <c r="FE503" s="39">
        <f t="shared" si="1377"/>
        <v>0</v>
      </c>
      <c r="FF503" s="54">
        <f t="shared" si="1378"/>
        <v>0</v>
      </c>
      <c r="FG503" s="39">
        <f t="shared" si="1379"/>
        <v>0</v>
      </c>
      <c r="FH503" s="39">
        <f t="shared" si="1456"/>
        <v>0</v>
      </c>
      <c r="FI503" s="39">
        <f t="shared" si="1457"/>
        <v>0</v>
      </c>
      <c r="FJ503" s="39">
        <f t="shared" si="1458"/>
        <v>0</v>
      </c>
      <c r="FK503" s="39" t="e">
        <f t="shared" si="1459"/>
        <v>#DIV/0!</v>
      </c>
      <c r="FL503" s="39" t="e">
        <f t="shared" si="1460"/>
        <v>#DIV/0!</v>
      </c>
      <c r="FM503" s="39" t="e">
        <f t="shared" si="1461"/>
        <v>#DIV/0!</v>
      </c>
      <c r="FN503" s="39">
        <f t="shared" si="1462"/>
        <v>1</v>
      </c>
      <c r="FO503" s="39">
        <f t="shared" si="1380"/>
        <v>0</v>
      </c>
      <c r="FP503" s="39">
        <f t="shared" si="1381"/>
        <v>0</v>
      </c>
      <c r="FQ503" s="39">
        <f t="shared" si="1382"/>
        <v>0</v>
      </c>
      <c r="FR503" s="39">
        <f t="shared" si="1463"/>
        <v>0</v>
      </c>
      <c r="FS503" s="39">
        <f t="shared" si="1464"/>
        <v>0</v>
      </c>
      <c r="FU503" s="39" t="e">
        <f t="shared" si="1465"/>
        <v>#DIV/0!</v>
      </c>
      <c r="FV503" s="39" t="e">
        <f t="shared" si="1466"/>
        <v>#DIV/0!</v>
      </c>
      <c r="FW503" s="39" t="e">
        <f t="shared" si="1467"/>
        <v>#DIV/0!</v>
      </c>
      <c r="FY503" s="39" t="e">
        <f t="shared" si="1468"/>
        <v>#DIV/0!</v>
      </c>
      <c r="FZ503" s="39" t="e">
        <f t="shared" si="1469"/>
        <v>#DIV/0!</v>
      </c>
      <c r="GA503" s="39" t="e">
        <f t="shared" si="1470"/>
        <v>#DIV/0!</v>
      </c>
      <c r="GB503" s="39" t="e">
        <f t="shared" si="1471"/>
        <v>#DIV/0!</v>
      </c>
      <c r="GC503" s="39" t="e">
        <f t="shared" si="1472"/>
        <v>#DIV/0!</v>
      </c>
      <c r="GD503" s="39" t="e">
        <f t="shared" si="1473"/>
        <v>#DIV/0!</v>
      </c>
      <c r="GE503" s="39" t="e">
        <f t="shared" si="1474"/>
        <v>#DIV/0!</v>
      </c>
      <c r="GF503" s="39" t="e">
        <f t="shared" si="1475"/>
        <v>#DIV/0!</v>
      </c>
      <c r="GG503" s="39" t="e">
        <f t="shared" si="1476"/>
        <v>#DIV/0!</v>
      </c>
      <c r="GH503" s="39" t="e">
        <f t="shared" si="1477"/>
        <v>#DIV/0!</v>
      </c>
      <c r="GI503" s="39"/>
      <c r="GJ503" s="39" t="e">
        <f t="shared" si="1478"/>
        <v>#DIV/0!</v>
      </c>
      <c r="GK503" s="39" t="e">
        <f t="shared" si="1479"/>
        <v>#DIV/0!</v>
      </c>
      <c r="GL503" s="39" t="e">
        <f t="shared" si="1480"/>
        <v>#DIV/0!</v>
      </c>
      <c r="GM503" s="39" t="e">
        <f t="shared" si="1481"/>
        <v>#DIV/0!</v>
      </c>
      <c r="GN503" s="39" t="e">
        <f t="shared" si="1482"/>
        <v>#DIV/0!</v>
      </c>
      <c r="GO503" s="57"/>
      <c r="GP503" s="57" t="e">
        <f t="shared" si="1483"/>
        <v>#DIV/0!</v>
      </c>
      <c r="GQ503" s="59" t="e">
        <f t="shared" si="1484"/>
        <v>#DIV/0!</v>
      </c>
      <c r="GR503" s="41" t="e">
        <f t="shared" si="1485"/>
        <v>#DIV/0!</v>
      </c>
      <c r="GS503" s="57" t="e">
        <f t="shared" si="1486"/>
        <v>#DIV/0!</v>
      </c>
      <c r="GT503" s="57" t="e">
        <f t="shared" si="1487"/>
        <v>#DIV/0!</v>
      </c>
      <c r="GU503" s="57" t="e">
        <f t="shared" si="1488"/>
        <v>#DIV/0!</v>
      </c>
      <c r="GV503" s="57"/>
      <c r="GW503" s="42" t="e">
        <f t="shared" si="1489"/>
        <v>#DIV/0!</v>
      </c>
      <c r="GX503" s="42" t="e">
        <f t="shared" si="1490"/>
        <v>#DIV/0!</v>
      </c>
      <c r="GY503" s="42" t="e">
        <f t="shared" si="1491"/>
        <v>#DIV/0!</v>
      </c>
      <c r="GZ503" s="57"/>
      <c r="HA503" s="2" t="e">
        <f t="shared" si="1492"/>
        <v>#DIV/0!</v>
      </c>
      <c r="HB503" s="2" t="e">
        <f t="shared" si="1493"/>
        <v>#DIV/0!</v>
      </c>
      <c r="HC503" s="2" t="e">
        <f t="shared" si="1494"/>
        <v>#DIV/0!</v>
      </c>
      <c r="HD503" s="2" t="e">
        <f t="shared" si="1495"/>
        <v>#DIV/0!</v>
      </c>
      <c r="HE503" s="2" t="e">
        <f t="shared" si="1496"/>
        <v>#DIV/0!</v>
      </c>
      <c r="HF503" s="2" t="e">
        <f t="shared" si="1497"/>
        <v>#DIV/0!</v>
      </c>
      <c r="HG503" s="2" t="e">
        <f t="shared" si="1498"/>
        <v>#DIV/0!</v>
      </c>
      <c r="HH503" s="2" t="e">
        <f t="shared" si="1499"/>
        <v>#DIV/0!</v>
      </c>
      <c r="HI503" s="2" t="e">
        <f t="shared" si="1500"/>
        <v>#DIV/0!</v>
      </c>
      <c r="HJ503" s="11" t="e">
        <f t="shared" si="1501"/>
        <v>#DIV/0!</v>
      </c>
      <c r="HK503" s="60" t="e">
        <f t="shared" si="1502"/>
        <v>#DIV/0!</v>
      </c>
      <c r="HL503" s="57"/>
      <c r="HM503" s="57" t="e">
        <f t="shared" si="1503"/>
        <v>#DIV/0!</v>
      </c>
      <c r="HN503" s="57" t="e">
        <f t="shared" si="1504"/>
        <v>#DIV/0!</v>
      </c>
      <c r="HO503" s="57" t="e">
        <f t="shared" si="1505"/>
        <v>#DIV/0!</v>
      </c>
      <c r="HP503" s="57" t="e">
        <f t="shared" si="1506"/>
        <v>#DIV/0!</v>
      </c>
      <c r="HQ503" s="57" t="e">
        <f t="shared" si="1507"/>
        <v>#DIV/0!</v>
      </c>
      <c r="HR503" s="57"/>
      <c r="HS503" s="57" t="e">
        <f t="shared" si="1508"/>
        <v>#DIV/0!</v>
      </c>
      <c r="HT503" s="57" t="e">
        <f t="shared" si="1509"/>
        <v>#DIV/0!</v>
      </c>
      <c r="HU503" s="57" t="e">
        <f t="shared" si="1510"/>
        <v>#DIV/0!</v>
      </c>
      <c r="HV503" s="57" t="e">
        <f t="shared" si="1511"/>
        <v>#DIV/0!</v>
      </c>
      <c r="HW503" s="57" t="e">
        <f t="shared" si="1512"/>
        <v>#DIV/0!</v>
      </c>
      <c r="HX503" s="57"/>
      <c r="HY503" s="57" t="e">
        <f t="shared" si="1513"/>
        <v>#DIV/0!</v>
      </c>
      <c r="HZ503" s="57" t="e">
        <f t="shared" si="1514"/>
        <v>#DIV/0!</v>
      </c>
      <c r="IA503" s="57"/>
      <c r="IB503" s="61">
        <f t="shared" si="1515"/>
        <v>0</v>
      </c>
      <c r="IC503" s="57" t="str">
        <f t="shared" si="1516"/>
        <v/>
      </c>
      <c r="ID503" s="42"/>
      <c r="IE503" s="2" t="str">
        <f t="shared" si="1517"/>
        <v/>
      </c>
      <c r="IF503" s="60" t="e">
        <f t="shared" si="1518"/>
        <v>#DIV/0!</v>
      </c>
      <c r="IG503" s="60" t="str">
        <f t="shared" si="1519"/>
        <v/>
      </c>
      <c r="IH503" s="60" t="str">
        <f t="shared" si="1520"/>
        <v>zinco-</v>
      </c>
      <c r="II503" s="60" t="str">
        <f t="shared" si="1521"/>
        <v>mangano-</v>
      </c>
      <c r="IJ503" s="60" t="e">
        <f t="shared" si="1522"/>
        <v>#DIV/0!</v>
      </c>
      <c r="IK503" s="60" t="e">
        <f t="shared" si="1523"/>
        <v>#DIV/0!</v>
      </c>
      <c r="IL503" s="60" t="e">
        <f t="shared" si="1524"/>
        <v>#DIV/0!</v>
      </c>
      <c r="IM503" s="60" t="e">
        <f t="shared" si="1525"/>
        <v>#DIV/0!</v>
      </c>
      <c r="IN503" s="60" t="str">
        <f t="shared" si="1526"/>
        <v/>
      </c>
      <c r="IO503" s="60" t="str">
        <f t="shared" si="1527"/>
        <v/>
      </c>
      <c r="IP503" s="57"/>
      <c r="IQ503" s="57" t="str">
        <f t="shared" si="1528"/>
        <v>ERROR!!</v>
      </c>
    </row>
    <row r="504" spans="24:251">
      <c r="X504" s="29">
        <f t="shared" si="1384"/>
        <v>0</v>
      </c>
      <c r="Y504" s="29">
        <f t="shared" si="1385"/>
        <v>0</v>
      </c>
      <c r="Z504" s="29" t="e">
        <f t="shared" si="1386"/>
        <v>#DIV/0!</v>
      </c>
      <c r="AA504" s="29" t="e">
        <f t="shared" si="1387"/>
        <v>#DIV/0!</v>
      </c>
      <c r="AB504" s="29" t="e">
        <f t="shared" si="1388"/>
        <v>#DIV/0!</v>
      </c>
      <c r="AC504" s="29" t="e">
        <f t="shared" si="1389"/>
        <v>#DIV/0!</v>
      </c>
      <c r="AF504" s="23">
        <v>60.084299999999999</v>
      </c>
      <c r="AG504" s="23">
        <v>79.878799999999998</v>
      </c>
      <c r="AH504" s="23">
        <v>101.96120000000001</v>
      </c>
      <c r="AI504" s="23">
        <v>151.99039999999999</v>
      </c>
      <c r="AJ504" s="23">
        <v>159.69</v>
      </c>
      <c r="AK504" s="23">
        <v>71.846400000000003</v>
      </c>
      <c r="AL504" s="23">
        <v>70.9375</v>
      </c>
      <c r="AM504" s="23">
        <v>40.304400000000001</v>
      </c>
      <c r="AN504" s="23">
        <v>56.077399999999997</v>
      </c>
      <c r="AO504" s="23">
        <v>61.978999999999999</v>
      </c>
      <c r="AP504" s="23">
        <v>94.195999999999998</v>
      </c>
      <c r="AQ504" s="23">
        <v>18.998000000000001</v>
      </c>
      <c r="AR504" s="23">
        <v>35.450000000000003</v>
      </c>
      <c r="AS504" s="23">
        <v>29.88</v>
      </c>
      <c r="AT504" s="23">
        <v>74.691999999999993</v>
      </c>
      <c r="AU504" s="23">
        <v>81.39</v>
      </c>
      <c r="AX504" s="54">
        <f t="shared" si="1390"/>
        <v>0</v>
      </c>
      <c r="AY504" s="54">
        <f t="shared" si="1391"/>
        <v>0</v>
      </c>
      <c r="AZ504" s="54">
        <f t="shared" si="1392"/>
        <v>0</v>
      </c>
      <c r="BA504" s="54">
        <f t="shared" si="1393"/>
        <v>0</v>
      </c>
      <c r="BB504" s="54">
        <f t="shared" si="1394"/>
        <v>0</v>
      </c>
      <c r="BC504" s="54">
        <f t="shared" si="1395"/>
        <v>0</v>
      </c>
      <c r="BD504" s="54">
        <f t="shared" si="1396"/>
        <v>0</v>
      </c>
      <c r="BE504" s="54">
        <f t="shared" si="1397"/>
        <v>0</v>
      </c>
      <c r="BF504" s="54">
        <f t="shared" si="1398"/>
        <v>0</v>
      </c>
      <c r="BG504" s="54">
        <f t="shared" si="1399"/>
        <v>0</v>
      </c>
      <c r="BH504" s="54">
        <f t="shared" si="1400"/>
        <v>0</v>
      </c>
      <c r="BI504" s="54">
        <f t="shared" si="1401"/>
        <v>0</v>
      </c>
      <c r="BJ504" s="54">
        <f t="shared" si="1402"/>
        <v>0</v>
      </c>
      <c r="BK504" s="54">
        <f t="shared" si="1403"/>
        <v>0</v>
      </c>
      <c r="BL504" s="54">
        <f t="shared" si="1404"/>
        <v>0</v>
      </c>
      <c r="BM504" s="42"/>
      <c r="BO504" s="54">
        <f>'Norm-coeff'!$C$2+$AX504*'Norm-coeff'!$D$2+$AY504*'Norm-coeff'!$E$2+$AZ504*'Norm-coeff'!$F$2+$BA504*'Norm-coeff'!$G$2+$BB504*'Norm-coeff'!$H$2+$BC504*'Norm-coeff'!$I$2+$BD504*'Norm-coeff'!$J$2+$BE504*'Norm-coeff'!$K$2+$BF504*'Norm-coeff'!$L$2+$BG504*'Norm-coeff'!$M$2+$BH504*'Norm-coeff'!$N$2+$BI504*'Norm-coeff'!$O$2</f>
        <v>5.4045421474420303</v>
      </c>
      <c r="BP504" s="54">
        <f>'Norm-coeff'!$C$3+$AX504*'Norm-coeff'!$D$3+$AY504*'Norm-coeff'!$E$3+$AZ504*'Norm-coeff'!$F$3+$BA504*'Norm-coeff'!$G$3+$BB504*'Norm-coeff'!$H$3+$BC504*'Norm-coeff'!$I$3+$BD504*'Norm-coeff'!$J$3+$BE504*'Norm-coeff'!$K$3+$BF504*'Norm-coeff'!$L$3+$BG504*'Norm-coeff'!$M$3+$BH504*'Norm-coeff'!$N$3+$BI504*'Norm-coeff'!$O$3</f>
        <v>3.15319116612705</v>
      </c>
      <c r="BQ504" s="54">
        <f>'Norm-coeff'!$C$4+$AX504*'Norm-coeff'!$D$4+$AY504*'Norm-coeff'!$E$4+$AZ504*'Norm-coeff'!$F$4+$BA504*'Norm-coeff'!$G$4+$BB504*'Norm-coeff'!$H$4+$BC504*'Norm-coeff'!$I$4+$BD504*'Norm-coeff'!$J$4+$BE504*'Norm-coeff'!$K$4+$BF504*'Norm-coeff'!$L$4+$BG504*'Norm-coeff'!$M$4+$BH504*'Norm-coeff'!$N$4+$BI504*'Norm-coeff'!$O$4</f>
        <v>1.42115649462768</v>
      </c>
      <c r="BR504" s="54">
        <f>'Norm-coeff'!$C$5+$AX504*'Norm-coeff'!$D$5+$AY504*'Norm-coeff'!$E$5+$AZ504*'Norm-coeff'!$F$5+$BA504*'Norm-coeff'!$G$5+$BB504*'Norm-coeff'!$H$5+$BC504*'Norm-coeff'!$I$5+$BD504*'Norm-coeff'!$J$5+$BE504*'Norm-coeff'!$K$5+$BF504*'Norm-coeff'!$L$5+$BG504*'Norm-coeff'!$M$5+$BH504*'Norm-coeff'!$N$5+$BI504*'Norm-coeff'!$O$5</f>
        <v>1.0553329241296201</v>
      </c>
      <c r="BS504" s="54">
        <f>'Norm-coeff'!$C$6+$AX504*'Norm-coeff'!$D$6+$AY504*'Norm-coeff'!$E$6+$AZ504*'Norm-coeff'!$F$6+$BA504*'Norm-coeff'!$G$6+$BB504*'Norm-coeff'!$H$6+$BC504*'Norm-coeff'!$I$6+$BD504*'Norm-coeff'!$J$6+$BE504*'Norm-coeff'!$K$6+$BF504*'Norm-coeff'!$L$6+$BG504*'Norm-coeff'!$M$6+$BH504*'Norm-coeff'!$N$6+$BI504*'Norm-coeff'!$O$6</f>
        <v>-1.48700885495103E-2</v>
      </c>
      <c r="BT504" s="54">
        <f>'Norm-coeff'!$C$7+$AX504*'Norm-coeff'!$D$7+$AY504*'Norm-coeff'!$E$7+$AZ504*'Norm-coeff'!$F$7+$BA504*'Norm-coeff'!$G$7+$BB504*'Norm-coeff'!$H$7+$BC504*'Norm-coeff'!$I$7+$BD504*'Norm-coeff'!$J$7+$BE504*'Norm-coeff'!$K$7+$BF504*'Norm-coeff'!$L$7+$BG504*'Norm-coeff'!$M$7+$BH504*'Norm-coeff'!$N$7+$BI504*'Norm-coeff'!$O$7</f>
        <v>2.0907583608832998</v>
      </c>
      <c r="BU504" s="54">
        <f>'Norm-coeff'!$C$8+$AX504*'Norm-coeff'!$D$8+$AY504*'Norm-coeff'!$E$8+$AZ504*'Norm-coeff'!$F$8+$BA504*'Norm-coeff'!$G$8+$BB504*'Norm-coeff'!$H$8+$BC504*'Norm-coeff'!$I$8+$BD504*'Norm-coeff'!$J$8+$BE504*'Norm-coeff'!$K$8+$BF504*'Norm-coeff'!$L$8+$BG504*'Norm-coeff'!$M$8+$BH504*'Norm-coeff'!$N$8+$BI504*'Norm-coeff'!$O$8</f>
        <v>0.65894159836244504</v>
      </c>
      <c r="BV504" s="54">
        <f>'Norm-coeff'!$C$9+$AX504*'Norm-coeff'!$D$9+$AY504*'Norm-coeff'!$E$9+$AZ504*'Norm-coeff'!$F$9+$BA504*'Norm-coeff'!$G$9+$BB504*'Norm-coeff'!$H$9+$BC504*'Norm-coeff'!$I$9+$BD504*'Norm-coeff'!$J$9+$BE504*'Norm-coeff'!$K$9+$BF504*'Norm-coeff'!$L$9+$BG504*'Norm-coeff'!$M$9+$BH504*'Norm-coeff'!$N$9+$BI504*'Norm-coeff'!$O$9</f>
        <v>1.48961085014701</v>
      </c>
      <c r="BW504" s="54">
        <f>'Norm-coeff'!$C$10+$AX504*'Norm-coeff'!$D$10+$AY504*'Norm-coeff'!$E$10+$AZ504*'Norm-coeff'!$F$10+$BA504*'Norm-coeff'!$G$10+$BB504*'Norm-coeff'!$H$10+$BC504*'Norm-coeff'!$I$10+$BD504*'Norm-coeff'!$J$10+$BE504*'Norm-coeff'!$K$10+$BF504*'Norm-coeff'!$L$10+$BG504*'Norm-coeff'!$M$10+$BH504*'Norm-coeff'!$N$10+$BI504*'Norm-coeff'!$O$10</f>
        <v>1.42058735749591</v>
      </c>
      <c r="BX504" s="54">
        <f>'Norm-coeff'!$C$11+$AX504*'Norm-coeff'!$D$11+$AY504*'Norm-coeff'!$E$11+$AZ504*'Norm-coeff'!$F$11+$BA504*'Norm-coeff'!$G$11+$BB504*'Norm-coeff'!$H$11+$BC504*'Norm-coeff'!$I$11+$BD504*'Norm-coeff'!$J$11+$BE504*'Norm-coeff'!$K$11+$BF504*'Norm-coeff'!$L$11+$BG504*'Norm-coeff'!$M$11+$BH504*'Norm-coeff'!$N$11+$BI504*'Norm-coeff'!$O$11</f>
        <v>0.221233014421479</v>
      </c>
      <c r="BY504" s="54">
        <f>'Norm-coeff'!$C$12+$AX504*'Norm-coeff'!$D$12+$AY504*'Norm-coeff'!$E$12+$AZ504*'Norm-coeff'!$F$12+$BA504*'Norm-coeff'!$G$12+$BB504*'Norm-coeff'!$H$12+$BC504*'Norm-coeff'!$I$12+$BD504*'Norm-coeff'!$J$12+$BE504*'Norm-coeff'!$K$12+$BF504*'Norm-coeff'!$L$12+$BG504*'Norm-coeff'!$M$12+$BH504*'Norm-coeff'!$N$12+$BI504*'Norm-coeff'!$O$12</f>
        <v>0.283527502056037</v>
      </c>
      <c r="BZ504" s="54">
        <f>'Norm-coeff'!$C$13+$AX504*'Norm-coeff'!$D$13+$AY504*'Norm-coeff'!$E$13+$AZ504*'Norm-coeff'!$F$13+$BA504*'Norm-coeff'!$G$13+$BB504*'Norm-coeff'!$H$13+$BC504*'Norm-coeff'!$I$13+$BD504*'Norm-coeff'!$J$13+$BE504*'Norm-coeff'!$K$13+$BF504*'Norm-coeff'!$L$13+$BG504*'Norm-coeff'!$M$13+$BH504*'Norm-coeff'!$N$13+$BI504*'Norm-coeff'!$O$13</f>
        <v>-4.1864930554451202E-2</v>
      </c>
      <c r="CA504" s="54">
        <f>'Norm-coeff'!$C$14+$AX504*'Norm-coeff'!$D$14+$AY504*'Norm-coeff'!$E$14+$AZ504*'Norm-coeff'!$F$14+$BA504*'Norm-coeff'!$G$14+$BB504*'Norm-coeff'!$H$14+$BC504*'Norm-coeff'!$I$14+$BD504*'Norm-coeff'!$J$14+$BE504*'Norm-coeff'!$K$14+$BF504*'Norm-coeff'!$L$14+$BG504*'Norm-coeff'!$M$14+$BH504*'Norm-coeff'!$N$14+$BI504*'Norm-coeff'!$O$14</f>
        <v>4.2526983164477103</v>
      </c>
      <c r="CC504" s="54">
        <f t="shared" si="1529"/>
        <v>0</v>
      </c>
      <c r="CG504" s="54">
        <f t="shared" si="1405"/>
        <v>0</v>
      </c>
      <c r="CH504" s="54">
        <f t="shared" si="1383"/>
        <v>0</v>
      </c>
      <c r="CI504" s="54">
        <f t="shared" si="1406"/>
        <v>0</v>
      </c>
      <c r="CJ504" s="56">
        <f t="shared" si="1407"/>
        <v>0</v>
      </c>
      <c r="CK504" s="54">
        <f t="shared" si="1408"/>
        <v>0</v>
      </c>
      <c r="CL504" s="54">
        <f t="shared" si="1409"/>
        <v>0</v>
      </c>
      <c r="CM504" s="54">
        <f t="shared" si="1410"/>
        <v>0</v>
      </c>
      <c r="CN504" s="54">
        <f t="shared" si="1411"/>
        <v>0</v>
      </c>
      <c r="CO504" s="54">
        <f t="shared" si="1412"/>
        <v>0</v>
      </c>
      <c r="CP504" s="54">
        <f t="shared" si="1413"/>
        <v>0</v>
      </c>
      <c r="CQ504" s="54">
        <f t="shared" si="1414"/>
        <v>0</v>
      </c>
      <c r="CR504" s="54">
        <f t="shared" si="1415"/>
        <v>0</v>
      </c>
      <c r="CS504" s="54">
        <f t="shared" si="1416"/>
        <v>0</v>
      </c>
      <c r="CU504" s="54">
        <f t="shared" si="1417"/>
        <v>0</v>
      </c>
      <c r="CV504" s="54">
        <f t="shared" si="1418"/>
        <v>0</v>
      </c>
      <c r="CW504" s="54">
        <f t="shared" si="1419"/>
        <v>0</v>
      </c>
      <c r="CX504" s="54">
        <f t="shared" si="1420"/>
        <v>0</v>
      </c>
      <c r="CZ504" s="54">
        <f t="shared" si="1421"/>
        <v>0</v>
      </c>
      <c r="DA504" s="54">
        <f t="shared" si="1422"/>
        <v>0</v>
      </c>
      <c r="DB504" s="54">
        <f t="shared" si="1423"/>
        <v>0</v>
      </c>
      <c r="DC504" s="54">
        <f t="shared" si="1424"/>
        <v>0</v>
      </c>
      <c r="DD504" s="54">
        <f t="shared" si="1425"/>
        <v>0</v>
      </c>
      <c r="DE504" s="54">
        <f t="shared" si="1426"/>
        <v>0</v>
      </c>
      <c r="DF504" s="54">
        <f t="shared" si="1427"/>
        <v>0</v>
      </c>
      <c r="DG504" s="54">
        <f t="shared" si="1428"/>
        <v>2</v>
      </c>
      <c r="DH504" s="71">
        <f t="shared" si="1429"/>
        <v>0</v>
      </c>
      <c r="DI504" s="71">
        <f t="shared" si="1430"/>
        <v>0</v>
      </c>
      <c r="DJ504" s="54">
        <f t="shared" si="1431"/>
        <v>0</v>
      </c>
      <c r="DK504" s="54">
        <f t="shared" si="1432"/>
        <v>2</v>
      </c>
      <c r="DL504" s="4">
        <f t="shared" si="1357"/>
        <v>0</v>
      </c>
      <c r="DM504" s="3">
        <f t="shared" si="1433"/>
        <v>0</v>
      </c>
      <c r="DN504" s="3">
        <f t="shared" si="1434"/>
        <v>0</v>
      </c>
      <c r="DO504" s="4" t="e">
        <f t="shared" si="1435"/>
        <v>#DIV/0!</v>
      </c>
      <c r="DP504" s="57"/>
      <c r="DQ504" s="57"/>
      <c r="DR504" s="56">
        <f t="shared" si="1358"/>
        <v>2</v>
      </c>
      <c r="DS504" s="56">
        <f t="shared" si="1359"/>
        <v>0</v>
      </c>
      <c r="DT504" s="38">
        <f t="shared" si="1360"/>
        <v>0</v>
      </c>
      <c r="DU504" s="38">
        <f t="shared" si="1436"/>
        <v>2</v>
      </c>
      <c r="DV504" s="38">
        <f t="shared" si="1361"/>
        <v>0</v>
      </c>
      <c r="DW504" s="39">
        <f t="shared" si="1362"/>
        <v>0</v>
      </c>
      <c r="DX504" s="39">
        <f t="shared" si="1363"/>
        <v>0</v>
      </c>
      <c r="DY504" s="39">
        <f t="shared" si="1364"/>
        <v>0</v>
      </c>
      <c r="DZ504" s="39">
        <f t="shared" si="1365"/>
        <v>0</v>
      </c>
      <c r="EA504" s="39">
        <f t="shared" si="1366"/>
        <v>0</v>
      </c>
      <c r="EB504" s="37" t="e">
        <f t="shared" si="1437"/>
        <v>#DIV/0!</v>
      </c>
      <c r="EC504" s="37" t="e">
        <f t="shared" si="1438"/>
        <v>#DIV/0!</v>
      </c>
      <c r="ED504" s="37" t="e">
        <f t="shared" si="1439"/>
        <v>#DIV/0!</v>
      </c>
      <c r="EE504" s="37" t="e">
        <f t="shared" si="1440"/>
        <v>#DIV/0!</v>
      </c>
      <c r="EF504" s="39" t="e">
        <f t="shared" si="1441"/>
        <v>#DIV/0!</v>
      </c>
      <c r="EG504" s="37" t="e">
        <f t="shared" si="1442"/>
        <v>#DIV/0!</v>
      </c>
      <c r="EH504" s="37" t="e">
        <f t="shared" si="1443"/>
        <v>#DIV/0!</v>
      </c>
      <c r="EI504" s="11" t="b">
        <f t="shared" si="1444"/>
        <v>1</v>
      </c>
      <c r="EJ504" s="11" t="b">
        <f t="shared" si="1445"/>
        <v>0</v>
      </c>
      <c r="EK504" s="39" t="e">
        <f t="shared" si="1446"/>
        <v>#DIV/0!</v>
      </c>
      <c r="EL504" s="39" t="e">
        <f t="shared" si="1447"/>
        <v>#DIV/0!</v>
      </c>
      <c r="EM504" s="39" t="e">
        <f t="shared" si="1448"/>
        <v>#DIV/0!</v>
      </c>
      <c r="EN504" s="39" t="e">
        <f t="shared" si="1449"/>
        <v>#DIV/0!</v>
      </c>
      <c r="EO504" s="39" t="e">
        <f t="shared" si="1450"/>
        <v>#DIV/0!</v>
      </c>
      <c r="EP504" s="39" t="e">
        <f t="shared" si="1451"/>
        <v>#DIV/0!</v>
      </c>
      <c r="EQ504" s="39" t="e">
        <f t="shared" si="1452"/>
        <v>#DIV/0!</v>
      </c>
      <c r="ER504" s="39" t="e">
        <f t="shared" si="1453"/>
        <v>#DIV/0!</v>
      </c>
      <c r="ES504" s="58" t="str">
        <f t="shared" si="1454"/>
        <v>(OH,F,Cl)-dominate amphibole</v>
      </c>
      <c r="ET504" s="58" t="e">
        <f t="shared" si="1455"/>
        <v>#N/A</v>
      </c>
      <c r="EU504" s="56">
        <f t="shared" si="1367"/>
        <v>0</v>
      </c>
      <c r="EV504" s="56">
        <f t="shared" si="1368"/>
        <v>0</v>
      </c>
      <c r="EW504" s="56">
        <f t="shared" si="1369"/>
        <v>0</v>
      </c>
      <c r="EX504" s="56">
        <f t="shared" si="1370"/>
        <v>0</v>
      </c>
      <c r="EY504" s="56">
        <f t="shared" si="1371"/>
        <v>0</v>
      </c>
      <c r="EZ504" s="56">
        <f t="shared" si="1372"/>
        <v>0</v>
      </c>
      <c r="FA504" s="39">
        <f t="shared" si="1373"/>
        <v>0</v>
      </c>
      <c r="FB504" s="39">
        <f t="shared" si="1374"/>
        <v>0</v>
      </c>
      <c r="FC504" s="54">
        <f t="shared" si="1375"/>
        <v>0</v>
      </c>
      <c r="FD504" s="54">
        <f t="shared" si="1376"/>
        <v>0</v>
      </c>
      <c r="FE504" s="39">
        <f t="shared" si="1377"/>
        <v>0</v>
      </c>
      <c r="FF504" s="54">
        <f t="shared" si="1378"/>
        <v>0</v>
      </c>
      <c r="FG504" s="39">
        <f t="shared" si="1379"/>
        <v>0</v>
      </c>
      <c r="FH504" s="39">
        <f t="shared" si="1456"/>
        <v>0</v>
      </c>
      <c r="FI504" s="39">
        <f t="shared" si="1457"/>
        <v>0</v>
      </c>
      <c r="FJ504" s="39">
        <f t="shared" si="1458"/>
        <v>0</v>
      </c>
      <c r="FK504" s="39" t="e">
        <f t="shared" si="1459"/>
        <v>#DIV/0!</v>
      </c>
      <c r="FL504" s="39" t="e">
        <f t="shared" si="1460"/>
        <v>#DIV/0!</v>
      </c>
      <c r="FM504" s="39" t="e">
        <f t="shared" si="1461"/>
        <v>#DIV/0!</v>
      </c>
      <c r="FN504" s="39">
        <f t="shared" si="1462"/>
        <v>1</v>
      </c>
      <c r="FO504" s="39">
        <f t="shared" si="1380"/>
        <v>0</v>
      </c>
      <c r="FP504" s="39">
        <f t="shared" si="1381"/>
        <v>0</v>
      </c>
      <c r="FQ504" s="39">
        <f t="shared" si="1382"/>
        <v>0</v>
      </c>
      <c r="FR504" s="39">
        <f t="shared" si="1463"/>
        <v>0</v>
      </c>
      <c r="FS504" s="39">
        <f t="shared" si="1464"/>
        <v>0</v>
      </c>
      <c r="FU504" s="39" t="e">
        <f t="shared" si="1465"/>
        <v>#DIV/0!</v>
      </c>
      <c r="FV504" s="39" t="e">
        <f t="shared" si="1466"/>
        <v>#DIV/0!</v>
      </c>
      <c r="FW504" s="39" t="e">
        <f t="shared" si="1467"/>
        <v>#DIV/0!</v>
      </c>
      <c r="FY504" s="39" t="e">
        <f t="shared" si="1468"/>
        <v>#DIV/0!</v>
      </c>
      <c r="FZ504" s="39" t="e">
        <f t="shared" si="1469"/>
        <v>#DIV/0!</v>
      </c>
      <c r="GA504" s="39" t="e">
        <f t="shared" si="1470"/>
        <v>#DIV/0!</v>
      </c>
      <c r="GB504" s="39" t="e">
        <f t="shared" si="1471"/>
        <v>#DIV/0!</v>
      </c>
      <c r="GC504" s="39" t="e">
        <f t="shared" si="1472"/>
        <v>#DIV/0!</v>
      </c>
      <c r="GD504" s="39" t="e">
        <f t="shared" si="1473"/>
        <v>#DIV/0!</v>
      </c>
      <c r="GE504" s="39" t="e">
        <f t="shared" si="1474"/>
        <v>#DIV/0!</v>
      </c>
      <c r="GF504" s="39" t="e">
        <f t="shared" si="1475"/>
        <v>#DIV/0!</v>
      </c>
      <c r="GG504" s="39" t="e">
        <f t="shared" si="1476"/>
        <v>#DIV/0!</v>
      </c>
      <c r="GH504" s="39" t="e">
        <f t="shared" si="1477"/>
        <v>#DIV/0!</v>
      </c>
      <c r="GI504" s="39"/>
      <c r="GJ504" s="39" t="e">
        <f t="shared" si="1478"/>
        <v>#DIV/0!</v>
      </c>
      <c r="GK504" s="39" t="e">
        <f t="shared" si="1479"/>
        <v>#DIV/0!</v>
      </c>
      <c r="GL504" s="39" t="e">
        <f t="shared" si="1480"/>
        <v>#DIV/0!</v>
      </c>
      <c r="GM504" s="39" t="e">
        <f t="shared" si="1481"/>
        <v>#DIV/0!</v>
      </c>
      <c r="GN504" s="39" t="e">
        <f t="shared" si="1482"/>
        <v>#DIV/0!</v>
      </c>
      <c r="GO504" s="57"/>
      <c r="GP504" s="57" t="e">
        <f t="shared" si="1483"/>
        <v>#DIV/0!</v>
      </c>
      <c r="GQ504" s="59" t="e">
        <f t="shared" si="1484"/>
        <v>#DIV/0!</v>
      </c>
      <c r="GR504" s="41" t="e">
        <f t="shared" si="1485"/>
        <v>#DIV/0!</v>
      </c>
      <c r="GS504" s="57" t="e">
        <f t="shared" si="1486"/>
        <v>#DIV/0!</v>
      </c>
      <c r="GT504" s="57" t="e">
        <f t="shared" si="1487"/>
        <v>#DIV/0!</v>
      </c>
      <c r="GU504" s="57" t="e">
        <f t="shared" si="1488"/>
        <v>#DIV/0!</v>
      </c>
      <c r="GV504" s="57"/>
      <c r="GW504" s="42" t="e">
        <f t="shared" si="1489"/>
        <v>#DIV/0!</v>
      </c>
      <c r="GX504" s="42" t="e">
        <f t="shared" si="1490"/>
        <v>#DIV/0!</v>
      </c>
      <c r="GY504" s="42" t="e">
        <f t="shared" si="1491"/>
        <v>#DIV/0!</v>
      </c>
      <c r="GZ504" s="57"/>
      <c r="HA504" s="2" t="e">
        <f t="shared" si="1492"/>
        <v>#DIV/0!</v>
      </c>
      <c r="HB504" s="2" t="e">
        <f t="shared" si="1493"/>
        <v>#DIV/0!</v>
      </c>
      <c r="HC504" s="2" t="e">
        <f t="shared" si="1494"/>
        <v>#DIV/0!</v>
      </c>
      <c r="HD504" s="2" t="e">
        <f t="shared" si="1495"/>
        <v>#DIV/0!</v>
      </c>
      <c r="HE504" s="2" t="e">
        <f t="shared" si="1496"/>
        <v>#DIV/0!</v>
      </c>
      <c r="HF504" s="2" t="e">
        <f t="shared" si="1497"/>
        <v>#DIV/0!</v>
      </c>
      <c r="HG504" s="2" t="e">
        <f t="shared" si="1498"/>
        <v>#DIV/0!</v>
      </c>
      <c r="HH504" s="2" t="e">
        <f t="shared" si="1499"/>
        <v>#DIV/0!</v>
      </c>
      <c r="HI504" s="2" t="e">
        <f t="shared" si="1500"/>
        <v>#DIV/0!</v>
      </c>
      <c r="HJ504" s="11" t="e">
        <f t="shared" si="1501"/>
        <v>#DIV/0!</v>
      </c>
      <c r="HK504" s="60" t="e">
        <f t="shared" si="1502"/>
        <v>#DIV/0!</v>
      </c>
      <c r="HL504" s="57"/>
      <c r="HM504" s="57" t="e">
        <f t="shared" si="1503"/>
        <v>#DIV/0!</v>
      </c>
      <c r="HN504" s="57" t="e">
        <f t="shared" si="1504"/>
        <v>#DIV/0!</v>
      </c>
      <c r="HO504" s="57" t="e">
        <f t="shared" si="1505"/>
        <v>#DIV/0!</v>
      </c>
      <c r="HP504" s="57" t="e">
        <f t="shared" si="1506"/>
        <v>#DIV/0!</v>
      </c>
      <c r="HQ504" s="57" t="e">
        <f t="shared" si="1507"/>
        <v>#DIV/0!</v>
      </c>
      <c r="HR504" s="57"/>
      <c r="HS504" s="57" t="e">
        <f t="shared" si="1508"/>
        <v>#DIV/0!</v>
      </c>
      <c r="HT504" s="57" t="e">
        <f t="shared" si="1509"/>
        <v>#DIV/0!</v>
      </c>
      <c r="HU504" s="57" t="e">
        <f t="shared" si="1510"/>
        <v>#DIV/0!</v>
      </c>
      <c r="HV504" s="57" t="e">
        <f t="shared" si="1511"/>
        <v>#DIV/0!</v>
      </c>
      <c r="HW504" s="57" t="e">
        <f t="shared" si="1512"/>
        <v>#DIV/0!</v>
      </c>
      <c r="HX504" s="57"/>
      <c r="HY504" s="57" t="e">
        <f t="shared" si="1513"/>
        <v>#DIV/0!</v>
      </c>
      <c r="HZ504" s="57" t="e">
        <f t="shared" si="1514"/>
        <v>#DIV/0!</v>
      </c>
      <c r="IA504" s="57"/>
      <c r="IB504" s="61">
        <f t="shared" si="1515"/>
        <v>0</v>
      </c>
      <c r="IC504" s="57" t="str">
        <f t="shared" si="1516"/>
        <v/>
      </c>
      <c r="ID504" s="42"/>
      <c r="IE504" s="2" t="str">
        <f t="shared" si="1517"/>
        <v/>
      </c>
      <c r="IF504" s="60" t="e">
        <f t="shared" si="1518"/>
        <v>#DIV/0!</v>
      </c>
      <c r="IG504" s="60" t="str">
        <f t="shared" si="1519"/>
        <v/>
      </c>
      <c r="IH504" s="60" t="str">
        <f t="shared" si="1520"/>
        <v>zinco-</v>
      </c>
      <c r="II504" s="60" t="str">
        <f t="shared" si="1521"/>
        <v>mangano-</v>
      </c>
      <c r="IJ504" s="60" t="e">
        <f t="shared" si="1522"/>
        <v>#DIV/0!</v>
      </c>
      <c r="IK504" s="60" t="e">
        <f t="shared" si="1523"/>
        <v>#DIV/0!</v>
      </c>
      <c r="IL504" s="60" t="e">
        <f t="shared" si="1524"/>
        <v>#DIV/0!</v>
      </c>
      <c r="IM504" s="60" t="e">
        <f t="shared" si="1525"/>
        <v>#DIV/0!</v>
      </c>
      <c r="IN504" s="60" t="str">
        <f t="shared" si="1526"/>
        <v/>
      </c>
      <c r="IO504" s="60" t="str">
        <f t="shared" si="1527"/>
        <v/>
      </c>
      <c r="IP504" s="57"/>
      <c r="IQ504" s="57" t="str">
        <f t="shared" si="1528"/>
        <v>ERROR!!</v>
      </c>
    </row>
    <row r="505" spans="24:251">
      <c r="X505" s="29">
        <f t="shared" si="1384"/>
        <v>0</v>
      </c>
      <c r="Y505" s="29">
        <f t="shared" si="1385"/>
        <v>0</v>
      </c>
      <c r="Z505" s="29" t="e">
        <f t="shared" si="1386"/>
        <v>#DIV/0!</v>
      </c>
      <c r="AA505" s="29" t="e">
        <f t="shared" si="1387"/>
        <v>#DIV/0!</v>
      </c>
      <c r="AB505" s="29" t="e">
        <f t="shared" si="1388"/>
        <v>#DIV/0!</v>
      </c>
      <c r="AC505" s="29" t="e">
        <f t="shared" si="1389"/>
        <v>#DIV/0!</v>
      </c>
      <c r="AF505" s="23">
        <v>60.084299999999999</v>
      </c>
      <c r="AG505" s="23">
        <v>79.878799999999998</v>
      </c>
      <c r="AH505" s="23">
        <v>101.96120000000001</v>
      </c>
      <c r="AI505" s="23">
        <v>151.99039999999999</v>
      </c>
      <c r="AJ505" s="23">
        <v>159.69</v>
      </c>
      <c r="AK505" s="23">
        <v>71.846400000000003</v>
      </c>
      <c r="AL505" s="23">
        <v>70.9375</v>
      </c>
      <c r="AM505" s="23">
        <v>40.304400000000001</v>
      </c>
      <c r="AN505" s="23">
        <v>56.077399999999997</v>
      </c>
      <c r="AO505" s="23">
        <v>61.978999999999999</v>
      </c>
      <c r="AP505" s="23">
        <v>94.195999999999998</v>
      </c>
      <c r="AQ505" s="23">
        <v>18.998000000000001</v>
      </c>
      <c r="AR505" s="23">
        <v>35.450000000000003</v>
      </c>
      <c r="AS505" s="23">
        <v>29.88</v>
      </c>
      <c r="AT505" s="23">
        <v>74.691999999999993</v>
      </c>
      <c r="AU505" s="23">
        <v>81.39</v>
      </c>
      <c r="AX505" s="54">
        <f t="shared" si="1390"/>
        <v>0</v>
      </c>
      <c r="AY505" s="54">
        <f t="shared" si="1391"/>
        <v>0</v>
      </c>
      <c r="AZ505" s="54">
        <f t="shared" si="1392"/>
        <v>0</v>
      </c>
      <c r="BA505" s="54">
        <f t="shared" si="1393"/>
        <v>0</v>
      </c>
      <c r="BB505" s="54">
        <f t="shared" si="1394"/>
        <v>0</v>
      </c>
      <c r="BC505" s="54">
        <f t="shared" si="1395"/>
        <v>0</v>
      </c>
      <c r="BD505" s="54">
        <f t="shared" si="1396"/>
        <v>0</v>
      </c>
      <c r="BE505" s="54">
        <f t="shared" si="1397"/>
        <v>0</v>
      </c>
      <c r="BF505" s="54">
        <f t="shared" si="1398"/>
        <v>0</v>
      </c>
      <c r="BG505" s="54">
        <f t="shared" si="1399"/>
        <v>0</v>
      </c>
      <c r="BH505" s="54">
        <f t="shared" si="1400"/>
        <v>0</v>
      </c>
      <c r="BI505" s="54">
        <f t="shared" si="1401"/>
        <v>0</v>
      </c>
      <c r="BJ505" s="54">
        <f t="shared" si="1402"/>
        <v>0</v>
      </c>
      <c r="BK505" s="54">
        <f t="shared" si="1403"/>
        <v>0</v>
      </c>
      <c r="BL505" s="54">
        <f t="shared" si="1404"/>
        <v>0</v>
      </c>
      <c r="BM505" s="42"/>
      <c r="BO505" s="54">
        <f>'Norm-coeff'!$C$2+$AX505*'Norm-coeff'!$D$2+$AY505*'Norm-coeff'!$E$2+$AZ505*'Norm-coeff'!$F$2+$BA505*'Norm-coeff'!$G$2+$BB505*'Norm-coeff'!$H$2+$BC505*'Norm-coeff'!$I$2+$BD505*'Norm-coeff'!$J$2+$BE505*'Norm-coeff'!$K$2+$BF505*'Norm-coeff'!$L$2+$BG505*'Norm-coeff'!$M$2+$BH505*'Norm-coeff'!$N$2+$BI505*'Norm-coeff'!$O$2</f>
        <v>5.4045421474420303</v>
      </c>
      <c r="BP505" s="54">
        <f>'Norm-coeff'!$C$3+$AX505*'Norm-coeff'!$D$3+$AY505*'Norm-coeff'!$E$3+$AZ505*'Norm-coeff'!$F$3+$BA505*'Norm-coeff'!$G$3+$BB505*'Norm-coeff'!$H$3+$BC505*'Norm-coeff'!$I$3+$BD505*'Norm-coeff'!$J$3+$BE505*'Norm-coeff'!$K$3+$BF505*'Norm-coeff'!$L$3+$BG505*'Norm-coeff'!$M$3+$BH505*'Norm-coeff'!$N$3+$BI505*'Norm-coeff'!$O$3</f>
        <v>3.15319116612705</v>
      </c>
      <c r="BQ505" s="54">
        <f>'Norm-coeff'!$C$4+$AX505*'Norm-coeff'!$D$4+$AY505*'Norm-coeff'!$E$4+$AZ505*'Norm-coeff'!$F$4+$BA505*'Norm-coeff'!$G$4+$BB505*'Norm-coeff'!$H$4+$BC505*'Norm-coeff'!$I$4+$BD505*'Norm-coeff'!$J$4+$BE505*'Norm-coeff'!$K$4+$BF505*'Norm-coeff'!$L$4+$BG505*'Norm-coeff'!$M$4+$BH505*'Norm-coeff'!$N$4+$BI505*'Norm-coeff'!$O$4</f>
        <v>1.42115649462768</v>
      </c>
      <c r="BR505" s="54">
        <f>'Norm-coeff'!$C$5+$AX505*'Norm-coeff'!$D$5+$AY505*'Norm-coeff'!$E$5+$AZ505*'Norm-coeff'!$F$5+$BA505*'Norm-coeff'!$G$5+$BB505*'Norm-coeff'!$H$5+$BC505*'Norm-coeff'!$I$5+$BD505*'Norm-coeff'!$J$5+$BE505*'Norm-coeff'!$K$5+$BF505*'Norm-coeff'!$L$5+$BG505*'Norm-coeff'!$M$5+$BH505*'Norm-coeff'!$N$5+$BI505*'Norm-coeff'!$O$5</f>
        <v>1.0553329241296201</v>
      </c>
      <c r="BS505" s="54">
        <f>'Norm-coeff'!$C$6+$AX505*'Norm-coeff'!$D$6+$AY505*'Norm-coeff'!$E$6+$AZ505*'Norm-coeff'!$F$6+$BA505*'Norm-coeff'!$G$6+$BB505*'Norm-coeff'!$H$6+$BC505*'Norm-coeff'!$I$6+$BD505*'Norm-coeff'!$J$6+$BE505*'Norm-coeff'!$K$6+$BF505*'Norm-coeff'!$L$6+$BG505*'Norm-coeff'!$M$6+$BH505*'Norm-coeff'!$N$6+$BI505*'Norm-coeff'!$O$6</f>
        <v>-1.48700885495103E-2</v>
      </c>
      <c r="BT505" s="54">
        <f>'Norm-coeff'!$C$7+$AX505*'Norm-coeff'!$D$7+$AY505*'Norm-coeff'!$E$7+$AZ505*'Norm-coeff'!$F$7+$BA505*'Norm-coeff'!$G$7+$BB505*'Norm-coeff'!$H$7+$BC505*'Norm-coeff'!$I$7+$BD505*'Norm-coeff'!$J$7+$BE505*'Norm-coeff'!$K$7+$BF505*'Norm-coeff'!$L$7+$BG505*'Norm-coeff'!$M$7+$BH505*'Norm-coeff'!$N$7+$BI505*'Norm-coeff'!$O$7</f>
        <v>2.0907583608832998</v>
      </c>
      <c r="BU505" s="54">
        <f>'Norm-coeff'!$C$8+$AX505*'Norm-coeff'!$D$8+$AY505*'Norm-coeff'!$E$8+$AZ505*'Norm-coeff'!$F$8+$BA505*'Norm-coeff'!$G$8+$BB505*'Norm-coeff'!$H$8+$BC505*'Norm-coeff'!$I$8+$BD505*'Norm-coeff'!$J$8+$BE505*'Norm-coeff'!$K$8+$BF505*'Norm-coeff'!$L$8+$BG505*'Norm-coeff'!$M$8+$BH505*'Norm-coeff'!$N$8+$BI505*'Norm-coeff'!$O$8</f>
        <v>0.65894159836244504</v>
      </c>
      <c r="BV505" s="54">
        <f>'Norm-coeff'!$C$9+$AX505*'Norm-coeff'!$D$9+$AY505*'Norm-coeff'!$E$9+$AZ505*'Norm-coeff'!$F$9+$BA505*'Norm-coeff'!$G$9+$BB505*'Norm-coeff'!$H$9+$BC505*'Norm-coeff'!$I$9+$BD505*'Norm-coeff'!$J$9+$BE505*'Norm-coeff'!$K$9+$BF505*'Norm-coeff'!$L$9+$BG505*'Norm-coeff'!$M$9+$BH505*'Norm-coeff'!$N$9+$BI505*'Norm-coeff'!$O$9</f>
        <v>1.48961085014701</v>
      </c>
      <c r="BW505" s="54">
        <f>'Norm-coeff'!$C$10+$AX505*'Norm-coeff'!$D$10+$AY505*'Norm-coeff'!$E$10+$AZ505*'Norm-coeff'!$F$10+$BA505*'Norm-coeff'!$G$10+$BB505*'Norm-coeff'!$H$10+$BC505*'Norm-coeff'!$I$10+$BD505*'Norm-coeff'!$J$10+$BE505*'Norm-coeff'!$K$10+$BF505*'Norm-coeff'!$L$10+$BG505*'Norm-coeff'!$M$10+$BH505*'Norm-coeff'!$N$10+$BI505*'Norm-coeff'!$O$10</f>
        <v>1.42058735749591</v>
      </c>
      <c r="BX505" s="54">
        <f>'Norm-coeff'!$C$11+$AX505*'Norm-coeff'!$D$11+$AY505*'Norm-coeff'!$E$11+$AZ505*'Norm-coeff'!$F$11+$BA505*'Norm-coeff'!$G$11+$BB505*'Norm-coeff'!$H$11+$BC505*'Norm-coeff'!$I$11+$BD505*'Norm-coeff'!$J$11+$BE505*'Norm-coeff'!$K$11+$BF505*'Norm-coeff'!$L$11+$BG505*'Norm-coeff'!$M$11+$BH505*'Norm-coeff'!$N$11+$BI505*'Norm-coeff'!$O$11</f>
        <v>0.221233014421479</v>
      </c>
      <c r="BY505" s="54">
        <f>'Norm-coeff'!$C$12+$AX505*'Norm-coeff'!$D$12+$AY505*'Norm-coeff'!$E$12+$AZ505*'Norm-coeff'!$F$12+$BA505*'Norm-coeff'!$G$12+$BB505*'Norm-coeff'!$H$12+$BC505*'Norm-coeff'!$I$12+$BD505*'Norm-coeff'!$J$12+$BE505*'Norm-coeff'!$K$12+$BF505*'Norm-coeff'!$L$12+$BG505*'Norm-coeff'!$M$12+$BH505*'Norm-coeff'!$N$12+$BI505*'Norm-coeff'!$O$12</f>
        <v>0.283527502056037</v>
      </c>
      <c r="BZ505" s="54">
        <f>'Norm-coeff'!$C$13+$AX505*'Norm-coeff'!$D$13+$AY505*'Norm-coeff'!$E$13+$AZ505*'Norm-coeff'!$F$13+$BA505*'Norm-coeff'!$G$13+$BB505*'Norm-coeff'!$H$13+$BC505*'Norm-coeff'!$I$13+$BD505*'Norm-coeff'!$J$13+$BE505*'Norm-coeff'!$K$13+$BF505*'Norm-coeff'!$L$13+$BG505*'Norm-coeff'!$M$13+$BH505*'Norm-coeff'!$N$13+$BI505*'Norm-coeff'!$O$13</f>
        <v>-4.1864930554451202E-2</v>
      </c>
      <c r="CA505" s="54">
        <f>'Norm-coeff'!$C$14+$AX505*'Norm-coeff'!$D$14+$AY505*'Norm-coeff'!$E$14+$AZ505*'Norm-coeff'!$F$14+$BA505*'Norm-coeff'!$G$14+$BB505*'Norm-coeff'!$H$14+$BC505*'Norm-coeff'!$I$14+$BD505*'Norm-coeff'!$J$14+$BE505*'Norm-coeff'!$K$14+$BF505*'Norm-coeff'!$L$14+$BG505*'Norm-coeff'!$M$14+$BH505*'Norm-coeff'!$N$14+$BI505*'Norm-coeff'!$O$14</f>
        <v>4.2526983164477103</v>
      </c>
      <c r="CC505" s="54">
        <f t="shared" si="1529"/>
        <v>0</v>
      </c>
      <c r="CG505" s="54">
        <f t="shared" si="1405"/>
        <v>0</v>
      </c>
      <c r="CH505" s="54">
        <f t="shared" si="1383"/>
        <v>0</v>
      </c>
      <c r="CI505" s="54">
        <f t="shared" si="1406"/>
        <v>0</v>
      </c>
      <c r="CJ505" s="56">
        <f t="shared" si="1407"/>
        <v>0</v>
      </c>
      <c r="CK505" s="54">
        <f t="shared" si="1408"/>
        <v>0</v>
      </c>
      <c r="CL505" s="54">
        <f t="shared" si="1409"/>
        <v>0</v>
      </c>
      <c r="CM505" s="54">
        <f t="shared" si="1410"/>
        <v>0</v>
      </c>
      <c r="CN505" s="54">
        <f t="shared" si="1411"/>
        <v>0</v>
      </c>
      <c r="CO505" s="54">
        <f t="shared" si="1412"/>
        <v>0</v>
      </c>
      <c r="CP505" s="54">
        <f t="shared" si="1413"/>
        <v>0</v>
      </c>
      <c r="CQ505" s="54">
        <f t="shared" si="1414"/>
        <v>0</v>
      </c>
      <c r="CR505" s="54">
        <f t="shared" si="1415"/>
        <v>0</v>
      </c>
      <c r="CS505" s="54">
        <f t="shared" si="1416"/>
        <v>0</v>
      </c>
      <c r="CU505" s="54">
        <f t="shared" si="1417"/>
        <v>0</v>
      </c>
      <c r="CV505" s="54">
        <f t="shared" si="1418"/>
        <v>0</v>
      </c>
      <c r="CW505" s="54">
        <f t="shared" si="1419"/>
        <v>0</v>
      </c>
      <c r="CX505" s="54">
        <f t="shared" si="1420"/>
        <v>0</v>
      </c>
      <c r="CZ505" s="54">
        <f t="shared" si="1421"/>
        <v>0</v>
      </c>
      <c r="DA505" s="54">
        <f t="shared" si="1422"/>
        <v>0</v>
      </c>
      <c r="DB505" s="54">
        <f t="shared" si="1423"/>
        <v>0</v>
      </c>
      <c r="DC505" s="54">
        <f t="shared" si="1424"/>
        <v>0</v>
      </c>
      <c r="DD505" s="54">
        <f t="shared" si="1425"/>
        <v>0</v>
      </c>
      <c r="DE505" s="54">
        <f t="shared" si="1426"/>
        <v>0</v>
      </c>
      <c r="DF505" s="54">
        <f t="shared" si="1427"/>
        <v>0</v>
      </c>
      <c r="DG505" s="54">
        <f t="shared" si="1428"/>
        <v>2</v>
      </c>
      <c r="DH505" s="71">
        <f t="shared" si="1429"/>
        <v>0</v>
      </c>
      <c r="DI505" s="71">
        <f t="shared" si="1430"/>
        <v>0</v>
      </c>
      <c r="DJ505" s="54">
        <f t="shared" si="1431"/>
        <v>0</v>
      </c>
      <c r="DK505" s="54">
        <f t="shared" si="1432"/>
        <v>2</v>
      </c>
      <c r="DL505" s="4">
        <f t="shared" si="1357"/>
        <v>0</v>
      </c>
      <c r="DM505" s="3">
        <f t="shared" si="1433"/>
        <v>0</v>
      </c>
      <c r="DN505" s="3">
        <f t="shared" si="1434"/>
        <v>0</v>
      </c>
      <c r="DO505" s="4" t="e">
        <f t="shared" si="1435"/>
        <v>#DIV/0!</v>
      </c>
      <c r="DP505" s="57"/>
      <c r="DQ505" s="57"/>
      <c r="DR505" s="56">
        <f t="shared" si="1358"/>
        <v>2</v>
      </c>
      <c r="DS505" s="56">
        <f t="shared" si="1359"/>
        <v>0</v>
      </c>
      <c r="DT505" s="38">
        <f t="shared" si="1360"/>
        <v>0</v>
      </c>
      <c r="DU505" s="38">
        <f t="shared" si="1436"/>
        <v>2</v>
      </c>
      <c r="DV505" s="38">
        <f t="shared" si="1361"/>
        <v>0</v>
      </c>
      <c r="DW505" s="39">
        <f t="shared" si="1362"/>
        <v>0</v>
      </c>
      <c r="DX505" s="39">
        <f t="shared" si="1363"/>
        <v>0</v>
      </c>
      <c r="DY505" s="39">
        <f t="shared" si="1364"/>
        <v>0</v>
      </c>
      <c r="DZ505" s="39">
        <f t="shared" si="1365"/>
        <v>0</v>
      </c>
      <c r="EA505" s="39">
        <f t="shared" si="1366"/>
        <v>0</v>
      </c>
      <c r="EB505" s="37" t="e">
        <f t="shared" si="1437"/>
        <v>#DIV/0!</v>
      </c>
      <c r="EC505" s="37" t="e">
        <f t="shared" si="1438"/>
        <v>#DIV/0!</v>
      </c>
      <c r="ED505" s="37" t="e">
        <f t="shared" si="1439"/>
        <v>#DIV/0!</v>
      </c>
      <c r="EE505" s="37" t="e">
        <f t="shared" si="1440"/>
        <v>#DIV/0!</v>
      </c>
      <c r="EF505" s="39" t="e">
        <f t="shared" si="1441"/>
        <v>#DIV/0!</v>
      </c>
      <c r="EG505" s="37" t="e">
        <f t="shared" si="1442"/>
        <v>#DIV/0!</v>
      </c>
      <c r="EH505" s="37" t="e">
        <f t="shared" si="1443"/>
        <v>#DIV/0!</v>
      </c>
      <c r="EI505" s="11" t="b">
        <f t="shared" si="1444"/>
        <v>1</v>
      </c>
      <c r="EJ505" s="11" t="b">
        <f t="shared" si="1445"/>
        <v>0</v>
      </c>
      <c r="EK505" s="39" t="e">
        <f t="shared" si="1446"/>
        <v>#DIV/0!</v>
      </c>
      <c r="EL505" s="39" t="e">
        <f t="shared" si="1447"/>
        <v>#DIV/0!</v>
      </c>
      <c r="EM505" s="39" t="e">
        <f t="shared" si="1448"/>
        <v>#DIV/0!</v>
      </c>
      <c r="EN505" s="39" t="e">
        <f t="shared" si="1449"/>
        <v>#DIV/0!</v>
      </c>
      <c r="EO505" s="39" t="e">
        <f t="shared" si="1450"/>
        <v>#DIV/0!</v>
      </c>
      <c r="EP505" s="39" t="e">
        <f t="shared" si="1451"/>
        <v>#DIV/0!</v>
      </c>
      <c r="EQ505" s="39" t="e">
        <f t="shared" si="1452"/>
        <v>#DIV/0!</v>
      </c>
      <c r="ER505" s="39" t="e">
        <f t="shared" si="1453"/>
        <v>#DIV/0!</v>
      </c>
      <c r="ES505" s="58" t="str">
        <f t="shared" si="1454"/>
        <v>(OH,F,Cl)-dominate amphibole</v>
      </c>
      <c r="ET505" s="58" t="e">
        <f t="shared" si="1455"/>
        <v>#N/A</v>
      </c>
      <c r="EU505" s="56">
        <f t="shared" si="1367"/>
        <v>0</v>
      </c>
      <c r="EV505" s="56">
        <f t="shared" si="1368"/>
        <v>0</v>
      </c>
      <c r="EW505" s="56">
        <f t="shared" si="1369"/>
        <v>0</v>
      </c>
      <c r="EX505" s="56">
        <f t="shared" si="1370"/>
        <v>0</v>
      </c>
      <c r="EY505" s="56">
        <f t="shared" si="1371"/>
        <v>0</v>
      </c>
      <c r="EZ505" s="56">
        <f t="shared" si="1372"/>
        <v>0</v>
      </c>
      <c r="FA505" s="39">
        <f t="shared" si="1373"/>
        <v>0</v>
      </c>
      <c r="FB505" s="39">
        <f t="shared" si="1374"/>
        <v>0</v>
      </c>
      <c r="FC505" s="54">
        <f t="shared" si="1375"/>
        <v>0</v>
      </c>
      <c r="FD505" s="54">
        <f t="shared" si="1376"/>
        <v>0</v>
      </c>
      <c r="FE505" s="39">
        <f t="shared" si="1377"/>
        <v>0</v>
      </c>
      <c r="FF505" s="54">
        <f t="shared" si="1378"/>
        <v>0</v>
      </c>
      <c r="FG505" s="39">
        <f t="shared" si="1379"/>
        <v>0</v>
      </c>
      <c r="FH505" s="39">
        <f t="shared" si="1456"/>
        <v>0</v>
      </c>
      <c r="FI505" s="39">
        <f t="shared" si="1457"/>
        <v>0</v>
      </c>
      <c r="FJ505" s="39">
        <f t="shared" si="1458"/>
        <v>0</v>
      </c>
      <c r="FK505" s="39" t="e">
        <f t="shared" si="1459"/>
        <v>#DIV/0!</v>
      </c>
      <c r="FL505" s="39" t="e">
        <f t="shared" si="1460"/>
        <v>#DIV/0!</v>
      </c>
      <c r="FM505" s="39" t="e">
        <f t="shared" si="1461"/>
        <v>#DIV/0!</v>
      </c>
      <c r="FN505" s="39">
        <f t="shared" si="1462"/>
        <v>1</v>
      </c>
      <c r="FO505" s="39">
        <f t="shared" si="1380"/>
        <v>0</v>
      </c>
      <c r="FP505" s="39">
        <f t="shared" si="1381"/>
        <v>0</v>
      </c>
      <c r="FQ505" s="39">
        <f t="shared" si="1382"/>
        <v>0</v>
      </c>
      <c r="FR505" s="39">
        <f t="shared" si="1463"/>
        <v>0</v>
      </c>
      <c r="FS505" s="39">
        <f t="shared" si="1464"/>
        <v>0</v>
      </c>
      <c r="FU505" s="39" t="e">
        <f t="shared" si="1465"/>
        <v>#DIV/0!</v>
      </c>
      <c r="FV505" s="39" t="e">
        <f t="shared" si="1466"/>
        <v>#DIV/0!</v>
      </c>
      <c r="FW505" s="39" t="e">
        <f t="shared" si="1467"/>
        <v>#DIV/0!</v>
      </c>
      <c r="FY505" s="39" t="e">
        <f t="shared" si="1468"/>
        <v>#DIV/0!</v>
      </c>
      <c r="FZ505" s="39" t="e">
        <f t="shared" si="1469"/>
        <v>#DIV/0!</v>
      </c>
      <c r="GA505" s="39" t="e">
        <f t="shared" si="1470"/>
        <v>#DIV/0!</v>
      </c>
      <c r="GB505" s="39" t="e">
        <f t="shared" si="1471"/>
        <v>#DIV/0!</v>
      </c>
      <c r="GC505" s="39" t="e">
        <f t="shared" si="1472"/>
        <v>#DIV/0!</v>
      </c>
      <c r="GD505" s="39" t="e">
        <f t="shared" si="1473"/>
        <v>#DIV/0!</v>
      </c>
      <c r="GE505" s="39" t="e">
        <f t="shared" si="1474"/>
        <v>#DIV/0!</v>
      </c>
      <c r="GF505" s="39" t="e">
        <f t="shared" si="1475"/>
        <v>#DIV/0!</v>
      </c>
      <c r="GG505" s="39" t="e">
        <f t="shared" si="1476"/>
        <v>#DIV/0!</v>
      </c>
      <c r="GH505" s="39" t="e">
        <f t="shared" si="1477"/>
        <v>#DIV/0!</v>
      </c>
      <c r="GI505" s="39"/>
      <c r="GJ505" s="39" t="e">
        <f t="shared" si="1478"/>
        <v>#DIV/0!</v>
      </c>
      <c r="GK505" s="39" t="e">
        <f t="shared" si="1479"/>
        <v>#DIV/0!</v>
      </c>
      <c r="GL505" s="39" t="e">
        <f t="shared" si="1480"/>
        <v>#DIV/0!</v>
      </c>
      <c r="GM505" s="39" t="e">
        <f t="shared" si="1481"/>
        <v>#DIV/0!</v>
      </c>
      <c r="GN505" s="39" t="e">
        <f t="shared" si="1482"/>
        <v>#DIV/0!</v>
      </c>
      <c r="GO505" s="57"/>
      <c r="GP505" s="57" t="e">
        <f t="shared" si="1483"/>
        <v>#DIV/0!</v>
      </c>
      <c r="GQ505" s="59" t="e">
        <f t="shared" si="1484"/>
        <v>#DIV/0!</v>
      </c>
      <c r="GR505" s="41" t="e">
        <f t="shared" si="1485"/>
        <v>#DIV/0!</v>
      </c>
      <c r="GS505" s="57" t="e">
        <f t="shared" si="1486"/>
        <v>#DIV/0!</v>
      </c>
      <c r="GT505" s="57" t="e">
        <f t="shared" si="1487"/>
        <v>#DIV/0!</v>
      </c>
      <c r="GU505" s="57" t="e">
        <f t="shared" si="1488"/>
        <v>#DIV/0!</v>
      </c>
      <c r="GV505" s="57"/>
      <c r="GW505" s="42" t="e">
        <f t="shared" si="1489"/>
        <v>#DIV/0!</v>
      </c>
      <c r="GX505" s="42" t="e">
        <f t="shared" si="1490"/>
        <v>#DIV/0!</v>
      </c>
      <c r="GY505" s="42" t="e">
        <f t="shared" si="1491"/>
        <v>#DIV/0!</v>
      </c>
      <c r="GZ505" s="57"/>
      <c r="HA505" s="2" t="e">
        <f t="shared" si="1492"/>
        <v>#DIV/0!</v>
      </c>
      <c r="HB505" s="2" t="e">
        <f t="shared" si="1493"/>
        <v>#DIV/0!</v>
      </c>
      <c r="HC505" s="2" t="e">
        <f t="shared" si="1494"/>
        <v>#DIV/0!</v>
      </c>
      <c r="HD505" s="2" t="e">
        <f t="shared" si="1495"/>
        <v>#DIV/0!</v>
      </c>
      <c r="HE505" s="2" t="e">
        <f t="shared" si="1496"/>
        <v>#DIV/0!</v>
      </c>
      <c r="HF505" s="2" t="e">
        <f t="shared" si="1497"/>
        <v>#DIV/0!</v>
      </c>
      <c r="HG505" s="2" t="e">
        <f t="shared" si="1498"/>
        <v>#DIV/0!</v>
      </c>
      <c r="HH505" s="2" t="e">
        <f t="shared" si="1499"/>
        <v>#DIV/0!</v>
      </c>
      <c r="HI505" s="2" t="e">
        <f t="shared" si="1500"/>
        <v>#DIV/0!</v>
      </c>
      <c r="HJ505" s="11" t="e">
        <f t="shared" si="1501"/>
        <v>#DIV/0!</v>
      </c>
      <c r="HK505" s="60" t="e">
        <f t="shared" si="1502"/>
        <v>#DIV/0!</v>
      </c>
      <c r="HL505" s="57"/>
      <c r="HM505" s="57" t="e">
        <f t="shared" si="1503"/>
        <v>#DIV/0!</v>
      </c>
      <c r="HN505" s="57" t="e">
        <f t="shared" si="1504"/>
        <v>#DIV/0!</v>
      </c>
      <c r="HO505" s="57" t="e">
        <f t="shared" si="1505"/>
        <v>#DIV/0!</v>
      </c>
      <c r="HP505" s="57" t="e">
        <f t="shared" si="1506"/>
        <v>#DIV/0!</v>
      </c>
      <c r="HQ505" s="57" t="e">
        <f t="shared" si="1507"/>
        <v>#DIV/0!</v>
      </c>
      <c r="HR505" s="57"/>
      <c r="HS505" s="57" t="e">
        <f t="shared" si="1508"/>
        <v>#DIV/0!</v>
      </c>
      <c r="HT505" s="57" t="e">
        <f t="shared" si="1509"/>
        <v>#DIV/0!</v>
      </c>
      <c r="HU505" s="57" t="e">
        <f t="shared" si="1510"/>
        <v>#DIV/0!</v>
      </c>
      <c r="HV505" s="57" t="e">
        <f t="shared" si="1511"/>
        <v>#DIV/0!</v>
      </c>
      <c r="HW505" s="57" t="e">
        <f t="shared" si="1512"/>
        <v>#DIV/0!</v>
      </c>
      <c r="HX505" s="57"/>
      <c r="HY505" s="57" t="e">
        <f t="shared" si="1513"/>
        <v>#DIV/0!</v>
      </c>
      <c r="HZ505" s="57" t="e">
        <f t="shared" si="1514"/>
        <v>#DIV/0!</v>
      </c>
      <c r="IA505" s="57"/>
      <c r="IB505" s="61">
        <f t="shared" si="1515"/>
        <v>0</v>
      </c>
      <c r="IC505" s="57" t="str">
        <f t="shared" si="1516"/>
        <v/>
      </c>
      <c r="ID505" s="42"/>
      <c r="IE505" s="2" t="str">
        <f t="shared" si="1517"/>
        <v/>
      </c>
      <c r="IF505" s="60" t="e">
        <f t="shared" si="1518"/>
        <v>#DIV/0!</v>
      </c>
      <c r="IG505" s="60" t="str">
        <f t="shared" si="1519"/>
        <v/>
      </c>
      <c r="IH505" s="60" t="str">
        <f t="shared" si="1520"/>
        <v>zinco-</v>
      </c>
      <c r="II505" s="60" t="str">
        <f t="shared" si="1521"/>
        <v>mangano-</v>
      </c>
      <c r="IJ505" s="60" t="e">
        <f t="shared" si="1522"/>
        <v>#DIV/0!</v>
      </c>
      <c r="IK505" s="60" t="e">
        <f t="shared" si="1523"/>
        <v>#DIV/0!</v>
      </c>
      <c r="IL505" s="60" t="e">
        <f t="shared" si="1524"/>
        <v>#DIV/0!</v>
      </c>
      <c r="IM505" s="60" t="e">
        <f t="shared" si="1525"/>
        <v>#DIV/0!</v>
      </c>
      <c r="IN505" s="60" t="str">
        <f t="shared" si="1526"/>
        <v/>
      </c>
      <c r="IO505" s="60" t="str">
        <f t="shared" si="1527"/>
        <v/>
      </c>
      <c r="IP505" s="57"/>
      <c r="IQ505" s="57" t="str">
        <f t="shared" si="1528"/>
        <v>ERROR!!</v>
      </c>
    </row>
    <row r="506" spans="24:251">
      <c r="X506" s="29">
        <f t="shared" si="1384"/>
        <v>0</v>
      </c>
      <c r="Y506" s="29">
        <f t="shared" si="1385"/>
        <v>0</v>
      </c>
      <c r="Z506" s="29" t="e">
        <f t="shared" si="1386"/>
        <v>#DIV/0!</v>
      </c>
      <c r="AA506" s="29" t="e">
        <f t="shared" si="1387"/>
        <v>#DIV/0!</v>
      </c>
      <c r="AB506" s="29" t="e">
        <f t="shared" si="1388"/>
        <v>#DIV/0!</v>
      </c>
      <c r="AC506" s="29" t="e">
        <f t="shared" si="1389"/>
        <v>#DIV/0!</v>
      </c>
      <c r="AF506" s="23">
        <v>60.084299999999999</v>
      </c>
      <c r="AG506" s="23">
        <v>79.878799999999998</v>
      </c>
      <c r="AH506" s="23">
        <v>101.96120000000001</v>
      </c>
      <c r="AI506" s="23">
        <v>151.99039999999999</v>
      </c>
      <c r="AJ506" s="23">
        <v>159.69</v>
      </c>
      <c r="AK506" s="23">
        <v>71.846400000000003</v>
      </c>
      <c r="AL506" s="23">
        <v>70.9375</v>
      </c>
      <c r="AM506" s="23">
        <v>40.304400000000001</v>
      </c>
      <c r="AN506" s="23">
        <v>56.077399999999997</v>
      </c>
      <c r="AO506" s="23">
        <v>61.978999999999999</v>
      </c>
      <c r="AP506" s="23">
        <v>94.195999999999998</v>
      </c>
      <c r="AQ506" s="23">
        <v>18.998000000000001</v>
      </c>
      <c r="AR506" s="23">
        <v>35.450000000000003</v>
      </c>
      <c r="AS506" s="23">
        <v>29.88</v>
      </c>
      <c r="AT506" s="23">
        <v>74.691999999999993</v>
      </c>
      <c r="AU506" s="23">
        <v>81.39</v>
      </c>
      <c r="AX506" s="54">
        <f t="shared" si="1390"/>
        <v>0</v>
      </c>
      <c r="AY506" s="54">
        <f t="shared" si="1391"/>
        <v>0</v>
      </c>
      <c r="AZ506" s="54">
        <f t="shared" si="1392"/>
        <v>0</v>
      </c>
      <c r="BA506" s="54">
        <f t="shared" si="1393"/>
        <v>0</v>
      </c>
      <c r="BB506" s="54">
        <f t="shared" si="1394"/>
        <v>0</v>
      </c>
      <c r="BC506" s="54">
        <f t="shared" si="1395"/>
        <v>0</v>
      </c>
      <c r="BD506" s="54">
        <f t="shared" si="1396"/>
        <v>0</v>
      </c>
      <c r="BE506" s="54">
        <f t="shared" si="1397"/>
        <v>0</v>
      </c>
      <c r="BF506" s="54">
        <f t="shared" si="1398"/>
        <v>0</v>
      </c>
      <c r="BG506" s="54">
        <f t="shared" si="1399"/>
        <v>0</v>
      </c>
      <c r="BH506" s="54">
        <f t="shared" si="1400"/>
        <v>0</v>
      </c>
      <c r="BI506" s="54">
        <f t="shared" si="1401"/>
        <v>0</v>
      </c>
      <c r="BJ506" s="54">
        <f t="shared" si="1402"/>
        <v>0</v>
      </c>
      <c r="BK506" s="54">
        <f t="shared" si="1403"/>
        <v>0</v>
      </c>
      <c r="BL506" s="54">
        <f t="shared" si="1404"/>
        <v>0</v>
      </c>
      <c r="BM506" s="42"/>
      <c r="BO506" s="54">
        <f>'Norm-coeff'!$C$2+$AX506*'Norm-coeff'!$D$2+$AY506*'Norm-coeff'!$E$2+$AZ506*'Norm-coeff'!$F$2+$BA506*'Norm-coeff'!$G$2+$BB506*'Norm-coeff'!$H$2+$BC506*'Norm-coeff'!$I$2+$BD506*'Norm-coeff'!$J$2+$BE506*'Norm-coeff'!$K$2+$BF506*'Norm-coeff'!$L$2+$BG506*'Norm-coeff'!$M$2+$BH506*'Norm-coeff'!$N$2+$BI506*'Norm-coeff'!$O$2</f>
        <v>5.4045421474420303</v>
      </c>
      <c r="BP506" s="54">
        <f>'Norm-coeff'!$C$3+$AX506*'Norm-coeff'!$D$3+$AY506*'Norm-coeff'!$E$3+$AZ506*'Norm-coeff'!$F$3+$BA506*'Norm-coeff'!$G$3+$BB506*'Norm-coeff'!$H$3+$BC506*'Norm-coeff'!$I$3+$BD506*'Norm-coeff'!$J$3+$BE506*'Norm-coeff'!$K$3+$BF506*'Norm-coeff'!$L$3+$BG506*'Norm-coeff'!$M$3+$BH506*'Norm-coeff'!$N$3+$BI506*'Norm-coeff'!$O$3</f>
        <v>3.15319116612705</v>
      </c>
      <c r="BQ506" s="54">
        <f>'Norm-coeff'!$C$4+$AX506*'Norm-coeff'!$D$4+$AY506*'Norm-coeff'!$E$4+$AZ506*'Norm-coeff'!$F$4+$BA506*'Norm-coeff'!$G$4+$BB506*'Norm-coeff'!$H$4+$BC506*'Norm-coeff'!$I$4+$BD506*'Norm-coeff'!$J$4+$BE506*'Norm-coeff'!$K$4+$BF506*'Norm-coeff'!$L$4+$BG506*'Norm-coeff'!$M$4+$BH506*'Norm-coeff'!$N$4+$BI506*'Norm-coeff'!$O$4</f>
        <v>1.42115649462768</v>
      </c>
      <c r="BR506" s="54">
        <f>'Norm-coeff'!$C$5+$AX506*'Norm-coeff'!$D$5+$AY506*'Norm-coeff'!$E$5+$AZ506*'Norm-coeff'!$F$5+$BA506*'Norm-coeff'!$G$5+$BB506*'Norm-coeff'!$H$5+$BC506*'Norm-coeff'!$I$5+$BD506*'Norm-coeff'!$J$5+$BE506*'Norm-coeff'!$K$5+$BF506*'Norm-coeff'!$L$5+$BG506*'Norm-coeff'!$M$5+$BH506*'Norm-coeff'!$N$5+$BI506*'Norm-coeff'!$O$5</f>
        <v>1.0553329241296201</v>
      </c>
      <c r="BS506" s="54">
        <f>'Norm-coeff'!$C$6+$AX506*'Norm-coeff'!$D$6+$AY506*'Norm-coeff'!$E$6+$AZ506*'Norm-coeff'!$F$6+$BA506*'Norm-coeff'!$G$6+$BB506*'Norm-coeff'!$H$6+$BC506*'Norm-coeff'!$I$6+$BD506*'Norm-coeff'!$J$6+$BE506*'Norm-coeff'!$K$6+$BF506*'Norm-coeff'!$L$6+$BG506*'Norm-coeff'!$M$6+$BH506*'Norm-coeff'!$N$6+$BI506*'Norm-coeff'!$O$6</f>
        <v>-1.48700885495103E-2</v>
      </c>
      <c r="BT506" s="54">
        <f>'Norm-coeff'!$C$7+$AX506*'Norm-coeff'!$D$7+$AY506*'Norm-coeff'!$E$7+$AZ506*'Norm-coeff'!$F$7+$BA506*'Norm-coeff'!$G$7+$BB506*'Norm-coeff'!$H$7+$BC506*'Norm-coeff'!$I$7+$BD506*'Norm-coeff'!$J$7+$BE506*'Norm-coeff'!$K$7+$BF506*'Norm-coeff'!$L$7+$BG506*'Norm-coeff'!$M$7+$BH506*'Norm-coeff'!$N$7+$BI506*'Norm-coeff'!$O$7</f>
        <v>2.0907583608832998</v>
      </c>
      <c r="BU506" s="54">
        <f>'Norm-coeff'!$C$8+$AX506*'Norm-coeff'!$D$8+$AY506*'Norm-coeff'!$E$8+$AZ506*'Norm-coeff'!$F$8+$BA506*'Norm-coeff'!$G$8+$BB506*'Norm-coeff'!$H$8+$BC506*'Norm-coeff'!$I$8+$BD506*'Norm-coeff'!$J$8+$BE506*'Norm-coeff'!$K$8+$BF506*'Norm-coeff'!$L$8+$BG506*'Norm-coeff'!$M$8+$BH506*'Norm-coeff'!$N$8+$BI506*'Norm-coeff'!$O$8</f>
        <v>0.65894159836244504</v>
      </c>
      <c r="BV506" s="54">
        <f>'Norm-coeff'!$C$9+$AX506*'Norm-coeff'!$D$9+$AY506*'Norm-coeff'!$E$9+$AZ506*'Norm-coeff'!$F$9+$BA506*'Norm-coeff'!$G$9+$BB506*'Norm-coeff'!$H$9+$BC506*'Norm-coeff'!$I$9+$BD506*'Norm-coeff'!$J$9+$BE506*'Norm-coeff'!$K$9+$BF506*'Norm-coeff'!$L$9+$BG506*'Norm-coeff'!$M$9+$BH506*'Norm-coeff'!$N$9+$BI506*'Norm-coeff'!$O$9</f>
        <v>1.48961085014701</v>
      </c>
      <c r="BW506" s="54">
        <f>'Norm-coeff'!$C$10+$AX506*'Norm-coeff'!$D$10+$AY506*'Norm-coeff'!$E$10+$AZ506*'Norm-coeff'!$F$10+$BA506*'Norm-coeff'!$G$10+$BB506*'Norm-coeff'!$H$10+$BC506*'Norm-coeff'!$I$10+$BD506*'Norm-coeff'!$J$10+$BE506*'Norm-coeff'!$K$10+$BF506*'Norm-coeff'!$L$10+$BG506*'Norm-coeff'!$M$10+$BH506*'Norm-coeff'!$N$10+$BI506*'Norm-coeff'!$O$10</f>
        <v>1.42058735749591</v>
      </c>
      <c r="BX506" s="54">
        <f>'Norm-coeff'!$C$11+$AX506*'Norm-coeff'!$D$11+$AY506*'Norm-coeff'!$E$11+$AZ506*'Norm-coeff'!$F$11+$BA506*'Norm-coeff'!$G$11+$BB506*'Norm-coeff'!$H$11+$BC506*'Norm-coeff'!$I$11+$BD506*'Norm-coeff'!$J$11+$BE506*'Norm-coeff'!$K$11+$BF506*'Norm-coeff'!$L$11+$BG506*'Norm-coeff'!$M$11+$BH506*'Norm-coeff'!$N$11+$BI506*'Norm-coeff'!$O$11</f>
        <v>0.221233014421479</v>
      </c>
      <c r="BY506" s="54">
        <f>'Norm-coeff'!$C$12+$AX506*'Norm-coeff'!$D$12+$AY506*'Norm-coeff'!$E$12+$AZ506*'Norm-coeff'!$F$12+$BA506*'Norm-coeff'!$G$12+$BB506*'Norm-coeff'!$H$12+$BC506*'Norm-coeff'!$I$12+$BD506*'Norm-coeff'!$J$12+$BE506*'Norm-coeff'!$K$12+$BF506*'Norm-coeff'!$L$12+$BG506*'Norm-coeff'!$M$12+$BH506*'Norm-coeff'!$N$12+$BI506*'Norm-coeff'!$O$12</f>
        <v>0.283527502056037</v>
      </c>
      <c r="BZ506" s="54">
        <f>'Norm-coeff'!$C$13+$AX506*'Norm-coeff'!$D$13+$AY506*'Norm-coeff'!$E$13+$AZ506*'Norm-coeff'!$F$13+$BA506*'Norm-coeff'!$G$13+$BB506*'Norm-coeff'!$H$13+$BC506*'Norm-coeff'!$I$13+$BD506*'Norm-coeff'!$J$13+$BE506*'Norm-coeff'!$K$13+$BF506*'Norm-coeff'!$L$13+$BG506*'Norm-coeff'!$M$13+$BH506*'Norm-coeff'!$N$13+$BI506*'Norm-coeff'!$O$13</f>
        <v>-4.1864930554451202E-2</v>
      </c>
      <c r="CA506" s="54">
        <f>'Norm-coeff'!$C$14+$AX506*'Norm-coeff'!$D$14+$AY506*'Norm-coeff'!$E$14+$AZ506*'Norm-coeff'!$F$14+$BA506*'Norm-coeff'!$G$14+$BB506*'Norm-coeff'!$H$14+$BC506*'Norm-coeff'!$I$14+$BD506*'Norm-coeff'!$J$14+$BE506*'Norm-coeff'!$K$14+$BF506*'Norm-coeff'!$L$14+$BG506*'Norm-coeff'!$M$14+$BH506*'Norm-coeff'!$N$14+$BI506*'Norm-coeff'!$O$14</f>
        <v>4.2526983164477103</v>
      </c>
      <c r="CC506" s="54">
        <f t="shared" si="1529"/>
        <v>0</v>
      </c>
      <c r="CG506" s="54">
        <f t="shared" si="1405"/>
        <v>0</v>
      </c>
      <c r="CH506" s="54">
        <f t="shared" si="1383"/>
        <v>0</v>
      </c>
      <c r="CI506" s="54">
        <f t="shared" si="1406"/>
        <v>0</v>
      </c>
      <c r="CJ506" s="56">
        <f t="shared" si="1407"/>
        <v>0</v>
      </c>
      <c r="CK506" s="54">
        <f t="shared" si="1408"/>
        <v>0</v>
      </c>
      <c r="CL506" s="54">
        <f t="shared" si="1409"/>
        <v>0</v>
      </c>
      <c r="CM506" s="54">
        <f t="shared" si="1410"/>
        <v>0</v>
      </c>
      <c r="CN506" s="54">
        <f t="shared" si="1411"/>
        <v>0</v>
      </c>
      <c r="CO506" s="54">
        <f t="shared" si="1412"/>
        <v>0</v>
      </c>
      <c r="CP506" s="54">
        <f t="shared" si="1413"/>
        <v>0</v>
      </c>
      <c r="CQ506" s="54">
        <f t="shared" si="1414"/>
        <v>0</v>
      </c>
      <c r="CR506" s="54">
        <f t="shared" si="1415"/>
        <v>0</v>
      </c>
      <c r="CS506" s="54">
        <f t="shared" si="1416"/>
        <v>0</v>
      </c>
      <c r="CU506" s="54">
        <f t="shared" si="1417"/>
        <v>0</v>
      </c>
      <c r="CV506" s="54">
        <f t="shared" si="1418"/>
        <v>0</v>
      </c>
      <c r="CW506" s="54">
        <f t="shared" si="1419"/>
        <v>0</v>
      </c>
      <c r="CX506" s="54">
        <f t="shared" si="1420"/>
        <v>0</v>
      </c>
      <c r="CZ506" s="54">
        <f t="shared" si="1421"/>
        <v>0</v>
      </c>
      <c r="DA506" s="54">
        <f t="shared" si="1422"/>
        <v>0</v>
      </c>
      <c r="DB506" s="54">
        <f t="shared" si="1423"/>
        <v>0</v>
      </c>
      <c r="DC506" s="54">
        <f t="shared" si="1424"/>
        <v>0</v>
      </c>
      <c r="DD506" s="54">
        <f t="shared" si="1425"/>
        <v>0</v>
      </c>
      <c r="DE506" s="54">
        <f t="shared" si="1426"/>
        <v>0</v>
      </c>
      <c r="DF506" s="54">
        <f t="shared" si="1427"/>
        <v>0</v>
      </c>
      <c r="DG506" s="54">
        <f t="shared" si="1428"/>
        <v>2</v>
      </c>
      <c r="DH506" s="71">
        <f t="shared" si="1429"/>
        <v>0</v>
      </c>
      <c r="DI506" s="71">
        <f t="shared" si="1430"/>
        <v>0</v>
      </c>
      <c r="DJ506" s="54">
        <f t="shared" si="1431"/>
        <v>0</v>
      </c>
      <c r="DK506" s="54">
        <f t="shared" si="1432"/>
        <v>2</v>
      </c>
      <c r="DL506" s="4">
        <f t="shared" si="1357"/>
        <v>0</v>
      </c>
      <c r="DM506" s="3">
        <f t="shared" si="1433"/>
        <v>0</v>
      </c>
      <c r="DN506" s="3">
        <f t="shared" si="1434"/>
        <v>0</v>
      </c>
      <c r="DO506" s="4" t="e">
        <f t="shared" si="1435"/>
        <v>#DIV/0!</v>
      </c>
      <c r="DP506" s="57"/>
      <c r="DQ506" s="57"/>
      <c r="DR506" s="56">
        <f t="shared" si="1358"/>
        <v>2</v>
      </c>
      <c r="DS506" s="56">
        <f t="shared" si="1359"/>
        <v>0</v>
      </c>
      <c r="DT506" s="38">
        <f t="shared" si="1360"/>
        <v>0</v>
      </c>
      <c r="DU506" s="38">
        <f t="shared" si="1436"/>
        <v>2</v>
      </c>
      <c r="DV506" s="38">
        <f t="shared" si="1361"/>
        <v>0</v>
      </c>
      <c r="DW506" s="39">
        <f t="shared" si="1362"/>
        <v>0</v>
      </c>
      <c r="DX506" s="39">
        <f t="shared" si="1363"/>
        <v>0</v>
      </c>
      <c r="DY506" s="39">
        <f t="shared" si="1364"/>
        <v>0</v>
      </c>
      <c r="DZ506" s="39">
        <f t="shared" si="1365"/>
        <v>0</v>
      </c>
      <c r="EA506" s="39">
        <f t="shared" si="1366"/>
        <v>0</v>
      </c>
      <c r="EB506" s="37" t="e">
        <f t="shared" si="1437"/>
        <v>#DIV/0!</v>
      </c>
      <c r="EC506" s="37" t="e">
        <f t="shared" si="1438"/>
        <v>#DIV/0!</v>
      </c>
      <c r="ED506" s="37" t="e">
        <f t="shared" si="1439"/>
        <v>#DIV/0!</v>
      </c>
      <c r="EE506" s="37" t="e">
        <f t="shared" si="1440"/>
        <v>#DIV/0!</v>
      </c>
      <c r="EF506" s="39" t="e">
        <f t="shared" si="1441"/>
        <v>#DIV/0!</v>
      </c>
      <c r="EG506" s="37" t="e">
        <f t="shared" si="1442"/>
        <v>#DIV/0!</v>
      </c>
      <c r="EH506" s="37" t="e">
        <f t="shared" si="1443"/>
        <v>#DIV/0!</v>
      </c>
      <c r="EI506" s="11" t="b">
        <f t="shared" si="1444"/>
        <v>1</v>
      </c>
      <c r="EJ506" s="11" t="b">
        <f t="shared" si="1445"/>
        <v>0</v>
      </c>
      <c r="EK506" s="39" t="e">
        <f t="shared" si="1446"/>
        <v>#DIV/0!</v>
      </c>
      <c r="EL506" s="39" t="e">
        <f t="shared" si="1447"/>
        <v>#DIV/0!</v>
      </c>
      <c r="EM506" s="39" t="e">
        <f t="shared" si="1448"/>
        <v>#DIV/0!</v>
      </c>
      <c r="EN506" s="39" t="e">
        <f t="shared" si="1449"/>
        <v>#DIV/0!</v>
      </c>
      <c r="EO506" s="39" t="e">
        <f t="shared" si="1450"/>
        <v>#DIV/0!</v>
      </c>
      <c r="EP506" s="39" t="e">
        <f t="shared" si="1451"/>
        <v>#DIV/0!</v>
      </c>
      <c r="EQ506" s="39" t="e">
        <f t="shared" si="1452"/>
        <v>#DIV/0!</v>
      </c>
      <c r="ER506" s="39" t="e">
        <f t="shared" si="1453"/>
        <v>#DIV/0!</v>
      </c>
      <c r="ES506" s="58" t="str">
        <f t="shared" si="1454"/>
        <v>(OH,F,Cl)-dominate amphibole</v>
      </c>
      <c r="ET506" s="58" t="e">
        <f t="shared" si="1455"/>
        <v>#N/A</v>
      </c>
      <c r="EU506" s="56">
        <f t="shared" si="1367"/>
        <v>0</v>
      </c>
      <c r="EV506" s="56">
        <f t="shared" si="1368"/>
        <v>0</v>
      </c>
      <c r="EW506" s="56">
        <f t="shared" si="1369"/>
        <v>0</v>
      </c>
      <c r="EX506" s="56">
        <f t="shared" si="1370"/>
        <v>0</v>
      </c>
      <c r="EY506" s="56">
        <f t="shared" si="1371"/>
        <v>0</v>
      </c>
      <c r="EZ506" s="56">
        <f t="shared" si="1372"/>
        <v>0</v>
      </c>
      <c r="FA506" s="39">
        <f t="shared" si="1373"/>
        <v>0</v>
      </c>
      <c r="FB506" s="39">
        <f t="shared" si="1374"/>
        <v>0</v>
      </c>
      <c r="FC506" s="54">
        <f t="shared" si="1375"/>
        <v>0</v>
      </c>
      <c r="FD506" s="54">
        <f t="shared" si="1376"/>
        <v>0</v>
      </c>
      <c r="FE506" s="39">
        <f t="shared" si="1377"/>
        <v>0</v>
      </c>
      <c r="FF506" s="54">
        <f t="shared" si="1378"/>
        <v>0</v>
      </c>
      <c r="FG506" s="39">
        <f t="shared" si="1379"/>
        <v>0</v>
      </c>
      <c r="FH506" s="39">
        <f t="shared" si="1456"/>
        <v>0</v>
      </c>
      <c r="FI506" s="39">
        <f t="shared" si="1457"/>
        <v>0</v>
      </c>
      <c r="FJ506" s="39">
        <f t="shared" si="1458"/>
        <v>0</v>
      </c>
      <c r="FK506" s="39" t="e">
        <f t="shared" si="1459"/>
        <v>#DIV/0!</v>
      </c>
      <c r="FL506" s="39" t="e">
        <f t="shared" si="1460"/>
        <v>#DIV/0!</v>
      </c>
      <c r="FM506" s="39" t="e">
        <f t="shared" si="1461"/>
        <v>#DIV/0!</v>
      </c>
      <c r="FN506" s="39">
        <f t="shared" si="1462"/>
        <v>1</v>
      </c>
      <c r="FO506" s="39">
        <f t="shared" si="1380"/>
        <v>0</v>
      </c>
      <c r="FP506" s="39">
        <f t="shared" si="1381"/>
        <v>0</v>
      </c>
      <c r="FQ506" s="39">
        <f t="shared" si="1382"/>
        <v>0</v>
      </c>
      <c r="FR506" s="39">
        <f t="shared" si="1463"/>
        <v>0</v>
      </c>
      <c r="FS506" s="39">
        <f t="shared" si="1464"/>
        <v>0</v>
      </c>
      <c r="FU506" s="39" t="e">
        <f t="shared" si="1465"/>
        <v>#DIV/0!</v>
      </c>
      <c r="FV506" s="39" t="e">
        <f t="shared" si="1466"/>
        <v>#DIV/0!</v>
      </c>
      <c r="FW506" s="39" t="e">
        <f t="shared" si="1467"/>
        <v>#DIV/0!</v>
      </c>
      <c r="FY506" s="39" t="e">
        <f t="shared" si="1468"/>
        <v>#DIV/0!</v>
      </c>
      <c r="FZ506" s="39" t="e">
        <f t="shared" si="1469"/>
        <v>#DIV/0!</v>
      </c>
      <c r="GA506" s="39" t="e">
        <f t="shared" si="1470"/>
        <v>#DIV/0!</v>
      </c>
      <c r="GB506" s="39" t="e">
        <f t="shared" si="1471"/>
        <v>#DIV/0!</v>
      </c>
      <c r="GC506" s="39" t="e">
        <f t="shared" si="1472"/>
        <v>#DIV/0!</v>
      </c>
      <c r="GD506" s="39" t="e">
        <f t="shared" si="1473"/>
        <v>#DIV/0!</v>
      </c>
      <c r="GE506" s="39" t="e">
        <f t="shared" si="1474"/>
        <v>#DIV/0!</v>
      </c>
      <c r="GF506" s="39" t="e">
        <f t="shared" si="1475"/>
        <v>#DIV/0!</v>
      </c>
      <c r="GG506" s="39" t="e">
        <f t="shared" si="1476"/>
        <v>#DIV/0!</v>
      </c>
      <c r="GH506" s="39" t="e">
        <f t="shared" si="1477"/>
        <v>#DIV/0!</v>
      </c>
      <c r="GI506" s="39"/>
      <c r="GJ506" s="39" t="e">
        <f t="shared" si="1478"/>
        <v>#DIV/0!</v>
      </c>
      <c r="GK506" s="39" t="e">
        <f t="shared" si="1479"/>
        <v>#DIV/0!</v>
      </c>
      <c r="GL506" s="39" t="e">
        <f t="shared" si="1480"/>
        <v>#DIV/0!</v>
      </c>
      <c r="GM506" s="39" t="e">
        <f t="shared" si="1481"/>
        <v>#DIV/0!</v>
      </c>
      <c r="GN506" s="39" t="e">
        <f t="shared" si="1482"/>
        <v>#DIV/0!</v>
      </c>
      <c r="GO506" s="57"/>
      <c r="GP506" s="57" t="e">
        <f t="shared" si="1483"/>
        <v>#DIV/0!</v>
      </c>
      <c r="GQ506" s="59" t="e">
        <f t="shared" si="1484"/>
        <v>#DIV/0!</v>
      </c>
      <c r="GR506" s="41" t="e">
        <f t="shared" si="1485"/>
        <v>#DIV/0!</v>
      </c>
      <c r="GS506" s="57" t="e">
        <f t="shared" si="1486"/>
        <v>#DIV/0!</v>
      </c>
      <c r="GT506" s="57" t="e">
        <f t="shared" si="1487"/>
        <v>#DIV/0!</v>
      </c>
      <c r="GU506" s="57" t="e">
        <f t="shared" si="1488"/>
        <v>#DIV/0!</v>
      </c>
      <c r="GV506" s="57"/>
      <c r="GW506" s="42" t="e">
        <f t="shared" si="1489"/>
        <v>#DIV/0!</v>
      </c>
      <c r="GX506" s="42" t="e">
        <f t="shared" si="1490"/>
        <v>#DIV/0!</v>
      </c>
      <c r="GY506" s="42" t="e">
        <f t="shared" si="1491"/>
        <v>#DIV/0!</v>
      </c>
      <c r="GZ506" s="57"/>
      <c r="HA506" s="2" t="e">
        <f t="shared" si="1492"/>
        <v>#DIV/0!</v>
      </c>
      <c r="HB506" s="2" t="e">
        <f t="shared" si="1493"/>
        <v>#DIV/0!</v>
      </c>
      <c r="HC506" s="2" t="e">
        <f t="shared" si="1494"/>
        <v>#DIV/0!</v>
      </c>
      <c r="HD506" s="2" t="e">
        <f t="shared" si="1495"/>
        <v>#DIV/0!</v>
      </c>
      <c r="HE506" s="2" t="e">
        <f t="shared" si="1496"/>
        <v>#DIV/0!</v>
      </c>
      <c r="HF506" s="2" t="e">
        <f t="shared" si="1497"/>
        <v>#DIV/0!</v>
      </c>
      <c r="HG506" s="2" t="e">
        <f t="shared" si="1498"/>
        <v>#DIV/0!</v>
      </c>
      <c r="HH506" s="2" t="e">
        <f t="shared" si="1499"/>
        <v>#DIV/0!</v>
      </c>
      <c r="HI506" s="2" t="e">
        <f t="shared" si="1500"/>
        <v>#DIV/0!</v>
      </c>
      <c r="HJ506" s="11" t="e">
        <f t="shared" si="1501"/>
        <v>#DIV/0!</v>
      </c>
      <c r="HK506" s="60" t="e">
        <f t="shared" si="1502"/>
        <v>#DIV/0!</v>
      </c>
      <c r="HL506" s="57"/>
      <c r="HM506" s="57" t="e">
        <f t="shared" si="1503"/>
        <v>#DIV/0!</v>
      </c>
      <c r="HN506" s="57" t="e">
        <f t="shared" si="1504"/>
        <v>#DIV/0!</v>
      </c>
      <c r="HO506" s="57" t="e">
        <f t="shared" si="1505"/>
        <v>#DIV/0!</v>
      </c>
      <c r="HP506" s="57" t="e">
        <f t="shared" si="1506"/>
        <v>#DIV/0!</v>
      </c>
      <c r="HQ506" s="57" t="e">
        <f t="shared" si="1507"/>
        <v>#DIV/0!</v>
      </c>
      <c r="HR506" s="57"/>
      <c r="HS506" s="57" t="e">
        <f t="shared" si="1508"/>
        <v>#DIV/0!</v>
      </c>
      <c r="HT506" s="57" t="e">
        <f t="shared" si="1509"/>
        <v>#DIV/0!</v>
      </c>
      <c r="HU506" s="57" t="e">
        <f t="shared" si="1510"/>
        <v>#DIV/0!</v>
      </c>
      <c r="HV506" s="57" t="e">
        <f t="shared" si="1511"/>
        <v>#DIV/0!</v>
      </c>
      <c r="HW506" s="57" t="e">
        <f t="shared" si="1512"/>
        <v>#DIV/0!</v>
      </c>
      <c r="HX506" s="57"/>
      <c r="HY506" s="57" t="e">
        <f t="shared" si="1513"/>
        <v>#DIV/0!</v>
      </c>
      <c r="HZ506" s="57" t="e">
        <f t="shared" si="1514"/>
        <v>#DIV/0!</v>
      </c>
      <c r="IA506" s="57"/>
      <c r="IB506" s="61">
        <f t="shared" si="1515"/>
        <v>0</v>
      </c>
      <c r="IC506" s="57" t="str">
        <f t="shared" si="1516"/>
        <v/>
      </c>
      <c r="ID506" s="42"/>
      <c r="IE506" s="2" t="str">
        <f t="shared" si="1517"/>
        <v/>
      </c>
      <c r="IF506" s="60" t="e">
        <f t="shared" si="1518"/>
        <v>#DIV/0!</v>
      </c>
      <c r="IG506" s="60" t="str">
        <f t="shared" si="1519"/>
        <v/>
      </c>
      <c r="IH506" s="60" t="str">
        <f t="shared" si="1520"/>
        <v>zinco-</v>
      </c>
      <c r="II506" s="60" t="str">
        <f t="shared" si="1521"/>
        <v>mangano-</v>
      </c>
      <c r="IJ506" s="60" t="e">
        <f t="shared" si="1522"/>
        <v>#DIV/0!</v>
      </c>
      <c r="IK506" s="60" t="e">
        <f t="shared" si="1523"/>
        <v>#DIV/0!</v>
      </c>
      <c r="IL506" s="60" t="e">
        <f t="shared" si="1524"/>
        <v>#DIV/0!</v>
      </c>
      <c r="IM506" s="60" t="e">
        <f t="shared" si="1525"/>
        <v>#DIV/0!</v>
      </c>
      <c r="IN506" s="60" t="str">
        <f t="shared" si="1526"/>
        <v/>
      </c>
      <c r="IO506" s="60" t="str">
        <f t="shared" si="1527"/>
        <v/>
      </c>
      <c r="IP506" s="57"/>
      <c r="IQ506" s="57" t="str">
        <f t="shared" si="1528"/>
        <v>ERROR!!</v>
      </c>
    </row>
    <row r="507" spans="24:251">
      <c r="X507" s="29">
        <f t="shared" si="1384"/>
        <v>0</v>
      </c>
      <c r="Y507" s="29">
        <f t="shared" si="1385"/>
        <v>0</v>
      </c>
      <c r="Z507" s="29" t="e">
        <f t="shared" si="1386"/>
        <v>#DIV/0!</v>
      </c>
      <c r="AA507" s="29" t="e">
        <f t="shared" si="1387"/>
        <v>#DIV/0!</v>
      </c>
      <c r="AB507" s="29" t="e">
        <f t="shared" si="1388"/>
        <v>#DIV/0!</v>
      </c>
      <c r="AC507" s="29" t="e">
        <f t="shared" si="1389"/>
        <v>#DIV/0!</v>
      </c>
      <c r="AF507" s="23">
        <v>60.084299999999999</v>
      </c>
      <c r="AG507" s="23">
        <v>79.878799999999998</v>
      </c>
      <c r="AH507" s="23">
        <v>101.96120000000001</v>
      </c>
      <c r="AI507" s="23">
        <v>151.99039999999999</v>
      </c>
      <c r="AJ507" s="23">
        <v>159.69</v>
      </c>
      <c r="AK507" s="23">
        <v>71.846400000000003</v>
      </c>
      <c r="AL507" s="23">
        <v>70.9375</v>
      </c>
      <c r="AM507" s="23">
        <v>40.304400000000001</v>
      </c>
      <c r="AN507" s="23">
        <v>56.077399999999997</v>
      </c>
      <c r="AO507" s="23">
        <v>61.978999999999999</v>
      </c>
      <c r="AP507" s="23">
        <v>94.195999999999998</v>
      </c>
      <c r="AQ507" s="23">
        <v>18.998000000000001</v>
      </c>
      <c r="AR507" s="23">
        <v>35.450000000000003</v>
      </c>
      <c r="AS507" s="23">
        <v>29.88</v>
      </c>
      <c r="AT507" s="23">
        <v>74.691999999999993</v>
      </c>
      <c r="AU507" s="23">
        <v>81.39</v>
      </c>
      <c r="AX507" s="54">
        <f t="shared" si="1390"/>
        <v>0</v>
      </c>
      <c r="AY507" s="54">
        <f t="shared" si="1391"/>
        <v>0</v>
      </c>
      <c r="AZ507" s="54">
        <f t="shared" si="1392"/>
        <v>0</v>
      </c>
      <c r="BA507" s="54">
        <f t="shared" si="1393"/>
        <v>0</v>
      </c>
      <c r="BB507" s="54">
        <f t="shared" si="1394"/>
        <v>0</v>
      </c>
      <c r="BC507" s="54">
        <f t="shared" si="1395"/>
        <v>0</v>
      </c>
      <c r="BD507" s="54">
        <f t="shared" si="1396"/>
        <v>0</v>
      </c>
      <c r="BE507" s="54">
        <f t="shared" si="1397"/>
        <v>0</v>
      </c>
      <c r="BF507" s="54">
        <f t="shared" si="1398"/>
        <v>0</v>
      </c>
      <c r="BG507" s="54">
        <f t="shared" si="1399"/>
        <v>0</v>
      </c>
      <c r="BH507" s="54">
        <f t="shared" si="1400"/>
        <v>0</v>
      </c>
      <c r="BI507" s="54">
        <f t="shared" si="1401"/>
        <v>0</v>
      </c>
      <c r="BJ507" s="54">
        <f t="shared" si="1402"/>
        <v>0</v>
      </c>
      <c r="BK507" s="54">
        <f t="shared" si="1403"/>
        <v>0</v>
      </c>
      <c r="BL507" s="54">
        <f t="shared" si="1404"/>
        <v>0</v>
      </c>
      <c r="BM507" s="42"/>
      <c r="BO507" s="54">
        <f>'Norm-coeff'!$C$2+$AX507*'Norm-coeff'!$D$2+$AY507*'Norm-coeff'!$E$2+$AZ507*'Norm-coeff'!$F$2+$BA507*'Norm-coeff'!$G$2+$BB507*'Norm-coeff'!$H$2+$BC507*'Norm-coeff'!$I$2+$BD507*'Norm-coeff'!$J$2+$BE507*'Norm-coeff'!$K$2+$BF507*'Norm-coeff'!$L$2+$BG507*'Norm-coeff'!$M$2+$BH507*'Norm-coeff'!$N$2+$BI507*'Norm-coeff'!$O$2</f>
        <v>5.4045421474420303</v>
      </c>
      <c r="BP507" s="54">
        <f>'Norm-coeff'!$C$3+$AX507*'Norm-coeff'!$D$3+$AY507*'Norm-coeff'!$E$3+$AZ507*'Norm-coeff'!$F$3+$BA507*'Norm-coeff'!$G$3+$BB507*'Norm-coeff'!$H$3+$BC507*'Norm-coeff'!$I$3+$BD507*'Norm-coeff'!$J$3+$BE507*'Norm-coeff'!$K$3+$BF507*'Norm-coeff'!$L$3+$BG507*'Norm-coeff'!$M$3+$BH507*'Norm-coeff'!$N$3+$BI507*'Norm-coeff'!$O$3</f>
        <v>3.15319116612705</v>
      </c>
      <c r="BQ507" s="54">
        <f>'Norm-coeff'!$C$4+$AX507*'Norm-coeff'!$D$4+$AY507*'Norm-coeff'!$E$4+$AZ507*'Norm-coeff'!$F$4+$BA507*'Norm-coeff'!$G$4+$BB507*'Norm-coeff'!$H$4+$BC507*'Norm-coeff'!$I$4+$BD507*'Norm-coeff'!$J$4+$BE507*'Norm-coeff'!$K$4+$BF507*'Norm-coeff'!$L$4+$BG507*'Norm-coeff'!$M$4+$BH507*'Norm-coeff'!$N$4+$BI507*'Norm-coeff'!$O$4</f>
        <v>1.42115649462768</v>
      </c>
      <c r="BR507" s="54">
        <f>'Norm-coeff'!$C$5+$AX507*'Norm-coeff'!$D$5+$AY507*'Norm-coeff'!$E$5+$AZ507*'Norm-coeff'!$F$5+$BA507*'Norm-coeff'!$G$5+$BB507*'Norm-coeff'!$H$5+$BC507*'Norm-coeff'!$I$5+$BD507*'Norm-coeff'!$J$5+$BE507*'Norm-coeff'!$K$5+$BF507*'Norm-coeff'!$L$5+$BG507*'Norm-coeff'!$M$5+$BH507*'Norm-coeff'!$N$5+$BI507*'Norm-coeff'!$O$5</f>
        <v>1.0553329241296201</v>
      </c>
      <c r="BS507" s="54">
        <f>'Norm-coeff'!$C$6+$AX507*'Norm-coeff'!$D$6+$AY507*'Norm-coeff'!$E$6+$AZ507*'Norm-coeff'!$F$6+$BA507*'Norm-coeff'!$G$6+$BB507*'Norm-coeff'!$H$6+$BC507*'Norm-coeff'!$I$6+$BD507*'Norm-coeff'!$J$6+$BE507*'Norm-coeff'!$K$6+$BF507*'Norm-coeff'!$L$6+$BG507*'Norm-coeff'!$M$6+$BH507*'Norm-coeff'!$N$6+$BI507*'Norm-coeff'!$O$6</f>
        <v>-1.48700885495103E-2</v>
      </c>
      <c r="BT507" s="54">
        <f>'Norm-coeff'!$C$7+$AX507*'Norm-coeff'!$D$7+$AY507*'Norm-coeff'!$E$7+$AZ507*'Norm-coeff'!$F$7+$BA507*'Norm-coeff'!$G$7+$BB507*'Norm-coeff'!$H$7+$BC507*'Norm-coeff'!$I$7+$BD507*'Norm-coeff'!$J$7+$BE507*'Norm-coeff'!$K$7+$BF507*'Norm-coeff'!$L$7+$BG507*'Norm-coeff'!$M$7+$BH507*'Norm-coeff'!$N$7+$BI507*'Norm-coeff'!$O$7</f>
        <v>2.0907583608832998</v>
      </c>
      <c r="BU507" s="54">
        <f>'Norm-coeff'!$C$8+$AX507*'Norm-coeff'!$D$8+$AY507*'Norm-coeff'!$E$8+$AZ507*'Norm-coeff'!$F$8+$BA507*'Norm-coeff'!$G$8+$BB507*'Norm-coeff'!$H$8+$BC507*'Norm-coeff'!$I$8+$BD507*'Norm-coeff'!$J$8+$BE507*'Norm-coeff'!$K$8+$BF507*'Norm-coeff'!$L$8+$BG507*'Norm-coeff'!$M$8+$BH507*'Norm-coeff'!$N$8+$BI507*'Norm-coeff'!$O$8</f>
        <v>0.65894159836244504</v>
      </c>
      <c r="BV507" s="54">
        <f>'Norm-coeff'!$C$9+$AX507*'Norm-coeff'!$D$9+$AY507*'Norm-coeff'!$E$9+$AZ507*'Norm-coeff'!$F$9+$BA507*'Norm-coeff'!$G$9+$BB507*'Norm-coeff'!$H$9+$BC507*'Norm-coeff'!$I$9+$BD507*'Norm-coeff'!$J$9+$BE507*'Norm-coeff'!$K$9+$BF507*'Norm-coeff'!$L$9+$BG507*'Norm-coeff'!$M$9+$BH507*'Norm-coeff'!$N$9+$BI507*'Norm-coeff'!$O$9</f>
        <v>1.48961085014701</v>
      </c>
      <c r="BW507" s="54">
        <f>'Norm-coeff'!$C$10+$AX507*'Norm-coeff'!$D$10+$AY507*'Norm-coeff'!$E$10+$AZ507*'Norm-coeff'!$F$10+$BA507*'Norm-coeff'!$G$10+$BB507*'Norm-coeff'!$H$10+$BC507*'Norm-coeff'!$I$10+$BD507*'Norm-coeff'!$J$10+$BE507*'Norm-coeff'!$K$10+$BF507*'Norm-coeff'!$L$10+$BG507*'Norm-coeff'!$M$10+$BH507*'Norm-coeff'!$N$10+$BI507*'Norm-coeff'!$O$10</f>
        <v>1.42058735749591</v>
      </c>
      <c r="BX507" s="54">
        <f>'Norm-coeff'!$C$11+$AX507*'Norm-coeff'!$D$11+$AY507*'Norm-coeff'!$E$11+$AZ507*'Norm-coeff'!$F$11+$BA507*'Norm-coeff'!$G$11+$BB507*'Norm-coeff'!$H$11+$BC507*'Norm-coeff'!$I$11+$BD507*'Norm-coeff'!$J$11+$BE507*'Norm-coeff'!$K$11+$BF507*'Norm-coeff'!$L$11+$BG507*'Norm-coeff'!$M$11+$BH507*'Norm-coeff'!$N$11+$BI507*'Norm-coeff'!$O$11</f>
        <v>0.221233014421479</v>
      </c>
      <c r="BY507" s="54">
        <f>'Norm-coeff'!$C$12+$AX507*'Norm-coeff'!$D$12+$AY507*'Norm-coeff'!$E$12+$AZ507*'Norm-coeff'!$F$12+$BA507*'Norm-coeff'!$G$12+$BB507*'Norm-coeff'!$H$12+$BC507*'Norm-coeff'!$I$12+$BD507*'Norm-coeff'!$J$12+$BE507*'Norm-coeff'!$K$12+$BF507*'Norm-coeff'!$L$12+$BG507*'Norm-coeff'!$M$12+$BH507*'Norm-coeff'!$N$12+$BI507*'Norm-coeff'!$O$12</f>
        <v>0.283527502056037</v>
      </c>
      <c r="BZ507" s="54">
        <f>'Norm-coeff'!$C$13+$AX507*'Norm-coeff'!$D$13+$AY507*'Norm-coeff'!$E$13+$AZ507*'Norm-coeff'!$F$13+$BA507*'Norm-coeff'!$G$13+$BB507*'Norm-coeff'!$H$13+$BC507*'Norm-coeff'!$I$13+$BD507*'Norm-coeff'!$J$13+$BE507*'Norm-coeff'!$K$13+$BF507*'Norm-coeff'!$L$13+$BG507*'Norm-coeff'!$M$13+$BH507*'Norm-coeff'!$N$13+$BI507*'Norm-coeff'!$O$13</f>
        <v>-4.1864930554451202E-2</v>
      </c>
      <c r="CA507" s="54">
        <f>'Norm-coeff'!$C$14+$AX507*'Norm-coeff'!$D$14+$AY507*'Norm-coeff'!$E$14+$AZ507*'Norm-coeff'!$F$14+$BA507*'Norm-coeff'!$G$14+$BB507*'Norm-coeff'!$H$14+$BC507*'Norm-coeff'!$I$14+$BD507*'Norm-coeff'!$J$14+$BE507*'Norm-coeff'!$K$14+$BF507*'Norm-coeff'!$L$14+$BG507*'Norm-coeff'!$M$14+$BH507*'Norm-coeff'!$N$14+$BI507*'Norm-coeff'!$O$14</f>
        <v>4.2526983164477103</v>
      </c>
      <c r="CC507" s="54">
        <f t="shared" si="1529"/>
        <v>0</v>
      </c>
      <c r="CG507" s="54">
        <f t="shared" si="1405"/>
        <v>0</v>
      </c>
      <c r="CH507" s="54">
        <f t="shared" si="1383"/>
        <v>0</v>
      </c>
      <c r="CI507" s="54">
        <f t="shared" si="1406"/>
        <v>0</v>
      </c>
      <c r="CJ507" s="56">
        <f t="shared" si="1407"/>
        <v>0</v>
      </c>
      <c r="CK507" s="54">
        <f t="shared" si="1408"/>
        <v>0</v>
      </c>
      <c r="CL507" s="54">
        <f t="shared" si="1409"/>
        <v>0</v>
      </c>
      <c r="CM507" s="54">
        <f t="shared" si="1410"/>
        <v>0</v>
      </c>
      <c r="CN507" s="54">
        <f t="shared" si="1411"/>
        <v>0</v>
      </c>
      <c r="CO507" s="54">
        <f t="shared" si="1412"/>
        <v>0</v>
      </c>
      <c r="CP507" s="54">
        <f t="shared" si="1413"/>
        <v>0</v>
      </c>
      <c r="CQ507" s="54">
        <f t="shared" si="1414"/>
        <v>0</v>
      </c>
      <c r="CR507" s="54">
        <f t="shared" si="1415"/>
        <v>0</v>
      </c>
      <c r="CS507" s="54">
        <f t="shared" si="1416"/>
        <v>0</v>
      </c>
      <c r="CU507" s="54">
        <f t="shared" si="1417"/>
        <v>0</v>
      </c>
      <c r="CV507" s="54">
        <f t="shared" si="1418"/>
        <v>0</v>
      </c>
      <c r="CW507" s="54">
        <f t="shared" si="1419"/>
        <v>0</v>
      </c>
      <c r="CX507" s="54">
        <f t="shared" si="1420"/>
        <v>0</v>
      </c>
      <c r="CZ507" s="54">
        <f t="shared" si="1421"/>
        <v>0</v>
      </c>
      <c r="DA507" s="54">
        <f t="shared" si="1422"/>
        <v>0</v>
      </c>
      <c r="DB507" s="54">
        <f t="shared" si="1423"/>
        <v>0</v>
      </c>
      <c r="DC507" s="54">
        <f t="shared" si="1424"/>
        <v>0</v>
      </c>
      <c r="DD507" s="54">
        <f t="shared" si="1425"/>
        <v>0</v>
      </c>
      <c r="DE507" s="54">
        <f t="shared" si="1426"/>
        <v>0</v>
      </c>
      <c r="DF507" s="54">
        <f t="shared" si="1427"/>
        <v>0</v>
      </c>
      <c r="DG507" s="54">
        <f t="shared" si="1428"/>
        <v>2</v>
      </c>
      <c r="DH507" s="71">
        <f t="shared" si="1429"/>
        <v>0</v>
      </c>
      <c r="DI507" s="71">
        <f t="shared" si="1430"/>
        <v>0</v>
      </c>
      <c r="DJ507" s="54">
        <f t="shared" si="1431"/>
        <v>0</v>
      </c>
      <c r="DK507" s="54">
        <f t="shared" si="1432"/>
        <v>2</v>
      </c>
      <c r="DL507" s="4">
        <f t="shared" si="1357"/>
        <v>0</v>
      </c>
      <c r="DM507" s="3">
        <f t="shared" si="1433"/>
        <v>0</v>
      </c>
      <c r="DN507" s="3">
        <f t="shared" si="1434"/>
        <v>0</v>
      </c>
      <c r="DO507" s="4" t="e">
        <f t="shared" si="1435"/>
        <v>#DIV/0!</v>
      </c>
      <c r="DP507" s="57"/>
      <c r="DQ507" s="57"/>
      <c r="DR507" s="56">
        <f t="shared" si="1358"/>
        <v>2</v>
      </c>
      <c r="DS507" s="56">
        <f t="shared" si="1359"/>
        <v>0</v>
      </c>
      <c r="DT507" s="38">
        <f t="shared" si="1360"/>
        <v>0</v>
      </c>
      <c r="DU507" s="38">
        <f t="shared" si="1436"/>
        <v>2</v>
      </c>
      <c r="DV507" s="38">
        <f t="shared" si="1361"/>
        <v>0</v>
      </c>
      <c r="DW507" s="39">
        <f t="shared" si="1362"/>
        <v>0</v>
      </c>
      <c r="DX507" s="39">
        <f t="shared" si="1363"/>
        <v>0</v>
      </c>
      <c r="DY507" s="39">
        <f t="shared" si="1364"/>
        <v>0</v>
      </c>
      <c r="DZ507" s="39">
        <f t="shared" si="1365"/>
        <v>0</v>
      </c>
      <c r="EA507" s="39">
        <f t="shared" si="1366"/>
        <v>0</v>
      </c>
      <c r="EB507" s="37" t="e">
        <f t="shared" si="1437"/>
        <v>#DIV/0!</v>
      </c>
      <c r="EC507" s="37" t="e">
        <f t="shared" si="1438"/>
        <v>#DIV/0!</v>
      </c>
      <c r="ED507" s="37" t="e">
        <f t="shared" si="1439"/>
        <v>#DIV/0!</v>
      </c>
      <c r="EE507" s="37" t="e">
        <f t="shared" si="1440"/>
        <v>#DIV/0!</v>
      </c>
      <c r="EF507" s="39" t="e">
        <f t="shared" si="1441"/>
        <v>#DIV/0!</v>
      </c>
      <c r="EG507" s="37" t="e">
        <f t="shared" si="1442"/>
        <v>#DIV/0!</v>
      </c>
      <c r="EH507" s="37" t="e">
        <f t="shared" si="1443"/>
        <v>#DIV/0!</v>
      </c>
      <c r="EI507" s="11" t="b">
        <f t="shared" si="1444"/>
        <v>1</v>
      </c>
      <c r="EJ507" s="11" t="b">
        <f t="shared" si="1445"/>
        <v>0</v>
      </c>
      <c r="EK507" s="39" t="e">
        <f t="shared" si="1446"/>
        <v>#DIV/0!</v>
      </c>
      <c r="EL507" s="39" t="e">
        <f t="shared" si="1447"/>
        <v>#DIV/0!</v>
      </c>
      <c r="EM507" s="39" t="e">
        <f t="shared" si="1448"/>
        <v>#DIV/0!</v>
      </c>
      <c r="EN507" s="39" t="e">
        <f t="shared" si="1449"/>
        <v>#DIV/0!</v>
      </c>
      <c r="EO507" s="39" t="e">
        <f t="shared" si="1450"/>
        <v>#DIV/0!</v>
      </c>
      <c r="EP507" s="39" t="e">
        <f t="shared" si="1451"/>
        <v>#DIV/0!</v>
      </c>
      <c r="EQ507" s="39" t="e">
        <f t="shared" si="1452"/>
        <v>#DIV/0!</v>
      </c>
      <c r="ER507" s="39" t="e">
        <f t="shared" si="1453"/>
        <v>#DIV/0!</v>
      </c>
      <c r="ES507" s="58" t="str">
        <f t="shared" si="1454"/>
        <v>(OH,F,Cl)-dominate amphibole</v>
      </c>
      <c r="ET507" s="58" t="e">
        <f t="shared" si="1455"/>
        <v>#N/A</v>
      </c>
      <c r="EU507" s="56">
        <f t="shared" si="1367"/>
        <v>0</v>
      </c>
      <c r="EV507" s="56">
        <f t="shared" si="1368"/>
        <v>0</v>
      </c>
      <c r="EW507" s="56">
        <f t="shared" si="1369"/>
        <v>0</v>
      </c>
      <c r="EX507" s="56">
        <f t="shared" si="1370"/>
        <v>0</v>
      </c>
      <c r="EY507" s="56">
        <f t="shared" si="1371"/>
        <v>0</v>
      </c>
      <c r="EZ507" s="56">
        <f t="shared" si="1372"/>
        <v>0</v>
      </c>
      <c r="FA507" s="39">
        <f t="shared" si="1373"/>
        <v>0</v>
      </c>
      <c r="FB507" s="39">
        <f t="shared" si="1374"/>
        <v>0</v>
      </c>
      <c r="FC507" s="54">
        <f t="shared" si="1375"/>
        <v>0</v>
      </c>
      <c r="FD507" s="54">
        <f t="shared" si="1376"/>
        <v>0</v>
      </c>
      <c r="FE507" s="39">
        <f t="shared" si="1377"/>
        <v>0</v>
      </c>
      <c r="FF507" s="54">
        <f t="shared" si="1378"/>
        <v>0</v>
      </c>
      <c r="FG507" s="39">
        <f t="shared" si="1379"/>
        <v>0</v>
      </c>
      <c r="FH507" s="39">
        <f t="shared" si="1456"/>
        <v>0</v>
      </c>
      <c r="FI507" s="39">
        <f t="shared" si="1457"/>
        <v>0</v>
      </c>
      <c r="FJ507" s="39">
        <f t="shared" si="1458"/>
        <v>0</v>
      </c>
      <c r="FK507" s="39" t="e">
        <f t="shared" si="1459"/>
        <v>#DIV/0!</v>
      </c>
      <c r="FL507" s="39" t="e">
        <f t="shared" si="1460"/>
        <v>#DIV/0!</v>
      </c>
      <c r="FM507" s="39" t="e">
        <f t="shared" si="1461"/>
        <v>#DIV/0!</v>
      </c>
      <c r="FN507" s="39">
        <f t="shared" si="1462"/>
        <v>1</v>
      </c>
      <c r="FO507" s="39">
        <f t="shared" si="1380"/>
        <v>0</v>
      </c>
      <c r="FP507" s="39">
        <f t="shared" si="1381"/>
        <v>0</v>
      </c>
      <c r="FQ507" s="39">
        <f t="shared" si="1382"/>
        <v>0</v>
      </c>
      <c r="FR507" s="39">
        <f t="shared" si="1463"/>
        <v>0</v>
      </c>
      <c r="FS507" s="39">
        <f t="shared" si="1464"/>
        <v>0</v>
      </c>
      <c r="FU507" s="39" t="e">
        <f t="shared" si="1465"/>
        <v>#DIV/0!</v>
      </c>
      <c r="FV507" s="39" t="e">
        <f t="shared" si="1466"/>
        <v>#DIV/0!</v>
      </c>
      <c r="FW507" s="39" t="e">
        <f t="shared" si="1467"/>
        <v>#DIV/0!</v>
      </c>
      <c r="FY507" s="39" t="e">
        <f t="shared" si="1468"/>
        <v>#DIV/0!</v>
      </c>
      <c r="FZ507" s="39" t="e">
        <f t="shared" si="1469"/>
        <v>#DIV/0!</v>
      </c>
      <c r="GA507" s="39" t="e">
        <f t="shared" si="1470"/>
        <v>#DIV/0!</v>
      </c>
      <c r="GB507" s="39" t="e">
        <f t="shared" si="1471"/>
        <v>#DIV/0!</v>
      </c>
      <c r="GC507" s="39" t="e">
        <f t="shared" si="1472"/>
        <v>#DIV/0!</v>
      </c>
      <c r="GD507" s="39" t="e">
        <f t="shared" si="1473"/>
        <v>#DIV/0!</v>
      </c>
      <c r="GE507" s="39" t="e">
        <f t="shared" si="1474"/>
        <v>#DIV/0!</v>
      </c>
      <c r="GF507" s="39" t="e">
        <f t="shared" si="1475"/>
        <v>#DIV/0!</v>
      </c>
      <c r="GG507" s="39" t="e">
        <f t="shared" si="1476"/>
        <v>#DIV/0!</v>
      </c>
      <c r="GH507" s="39" t="e">
        <f t="shared" si="1477"/>
        <v>#DIV/0!</v>
      </c>
      <c r="GI507" s="39"/>
      <c r="GJ507" s="39" t="e">
        <f t="shared" si="1478"/>
        <v>#DIV/0!</v>
      </c>
      <c r="GK507" s="39" t="e">
        <f t="shared" si="1479"/>
        <v>#DIV/0!</v>
      </c>
      <c r="GL507" s="39" t="e">
        <f t="shared" si="1480"/>
        <v>#DIV/0!</v>
      </c>
      <c r="GM507" s="39" t="e">
        <f t="shared" si="1481"/>
        <v>#DIV/0!</v>
      </c>
      <c r="GN507" s="39" t="e">
        <f t="shared" si="1482"/>
        <v>#DIV/0!</v>
      </c>
      <c r="GO507" s="57"/>
      <c r="GP507" s="57" t="e">
        <f t="shared" si="1483"/>
        <v>#DIV/0!</v>
      </c>
      <c r="GQ507" s="59" t="e">
        <f t="shared" si="1484"/>
        <v>#DIV/0!</v>
      </c>
      <c r="GR507" s="41" t="e">
        <f t="shared" si="1485"/>
        <v>#DIV/0!</v>
      </c>
      <c r="GS507" s="57" t="e">
        <f t="shared" si="1486"/>
        <v>#DIV/0!</v>
      </c>
      <c r="GT507" s="57" t="e">
        <f t="shared" si="1487"/>
        <v>#DIV/0!</v>
      </c>
      <c r="GU507" s="57" t="e">
        <f t="shared" si="1488"/>
        <v>#DIV/0!</v>
      </c>
      <c r="GV507" s="57"/>
      <c r="GW507" s="42" t="e">
        <f t="shared" si="1489"/>
        <v>#DIV/0!</v>
      </c>
      <c r="GX507" s="42" t="e">
        <f t="shared" si="1490"/>
        <v>#DIV/0!</v>
      </c>
      <c r="GY507" s="42" t="e">
        <f t="shared" si="1491"/>
        <v>#DIV/0!</v>
      </c>
      <c r="GZ507" s="57"/>
      <c r="HA507" s="2" t="e">
        <f t="shared" si="1492"/>
        <v>#DIV/0!</v>
      </c>
      <c r="HB507" s="2" t="e">
        <f t="shared" si="1493"/>
        <v>#DIV/0!</v>
      </c>
      <c r="HC507" s="2" t="e">
        <f t="shared" si="1494"/>
        <v>#DIV/0!</v>
      </c>
      <c r="HD507" s="2" t="e">
        <f t="shared" si="1495"/>
        <v>#DIV/0!</v>
      </c>
      <c r="HE507" s="2" t="e">
        <f t="shared" si="1496"/>
        <v>#DIV/0!</v>
      </c>
      <c r="HF507" s="2" t="e">
        <f t="shared" si="1497"/>
        <v>#DIV/0!</v>
      </c>
      <c r="HG507" s="2" t="e">
        <f t="shared" si="1498"/>
        <v>#DIV/0!</v>
      </c>
      <c r="HH507" s="2" t="e">
        <f t="shared" si="1499"/>
        <v>#DIV/0!</v>
      </c>
      <c r="HI507" s="2" t="e">
        <f t="shared" si="1500"/>
        <v>#DIV/0!</v>
      </c>
      <c r="HJ507" s="11" t="e">
        <f t="shared" si="1501"/>
        <v>#DIV/0!</v>
      </c>
      <c r="HK507" s="60" t="e">
        <f t="shared" si="1502"/>
        <v>#DIV/0!</v>
      </c>
      <c r="HL507" s="57"/>
      <c r="HM507" s="57" t="e">
        <f t="shared" si="1503"/>
        <v>#DIV/0!</v>
      </c>
      <c r="HN507" s="57" t="e">
        <f t="shared" si="1504"/>
        <v>#DIV/0!</v>
      </c>
      <c r="HO507" s="57" t="e">
        <f t="shared" si="1505"/>
        <v>#DIV/0!</v>
      </c>
      <c r="HP507" s="57" t="e">
        <f t="shared" si="1506"/>
        <v>#DIV/0!</v>
      </c>
      <c r="HQ507" s="57" t="e">
        <f t="shared" si="1507"/>
        <v>#DIV/0!</v>
      </c>
      <c r="HR507" s="57"/>
      <c r="HS507" s="57" t="e">
        <f t="shared" si="1508"/>
        <v>#DIV/0!</v>
      </c>
      <c r="HT507" s="57" t="e">
        <f t="shared" si="1509"/>
        <v>#DIV/0!</v>
      </c>
      <c r="HU507" s="57" t="e">
        <f t="shared" si="1510"/>
        <v>#DIV/0!</v>
      </c>
      <c r="HV507" s="57" t="e">
        <f t="shared" si="1511"/>
        <v>#DIV/0!</v>
      </c>
      <c r="HW507" s="57" t="e">
        <f t="shared" si="1512"/>
        <v>#DIV/0!</v>
      </c>
      <c r="HX507" s="57"/>
      <c r="HY507" s="57" t="e">
        <f t="shared" si="1513"/>
        <v>#DIV/0!</v>
      </c>
      <c r="HZ507" s="57" t="e">
        <f t="shared" si="1514"/>
        <v>#DIV/0!</v>
      </c>
      <c r="IA507" s="57"/>
      <c r="IB507" s="61">
        <f t="shared" si="1515"/>
        <v>0</v>
      </c>
      <c r="IC507" s="57" t="str">
        <f t="shared" si="1516"/>
        <v/>
      </c>
      <c r="ID507" s="42"/>
      <c r="IE507" s="2" t="str">
        <f t="shared" si="1517"/>
        <v/>
      </c>
      <c r="IF507" s="60" t="e">
        <f t="shared" si="1518"/>
        <v>#DIV/0!</v>
      </c>
      <c r="IG507" s="60" t="str">
        <f t="shared" si="1519"/>
        <v/>
      </c>
      <c r="IH507" s="60" t="str">
        <f t="shared" si="1520"/>
        <v>zinco-</v>
      </c>
      <c r="II507" s="60" t="str">
        <f t="shared" si="1521"/>
        <v>mangano-</v>
      </c>
      <c r="IJ507" s="60" t="e">
        <f t="shared" si="1522"/>
        <v>#DIV/0!</v>
      </c>
      <c r="IK507" s="60" t="e">
        <f t="shared" si="1523"/>
        <v>#DIV/0!</v>
      </c>
      <c r="IL507" s="60" t="e">
        <f t="shared" si="1524"/>
        <v>#DIV/0!</v>
      </c>
      <c r="IM507" s="60" t="e">
        <f t="shared" si="1525"/>
        <v>#DIV/0!</v>
      </c>
      <c r="IN507" s="60" t="str">
        <f t="shared" si="1526"/>
        <v/>
      </c>
      <c r="IO507" s="60" t="str">
        <f t="shared" si="1527"/>
        <v/>
      </c>
      <c r="IP507" s="57"/>
      <c r="IQ507" s="57" t="str">
        <f t="shared" si="1528"/>
        <v>ERROR!!</v>
      </c>
    </row>
    <row r="508" spans="24:251">
      <c r="X508" s="29">
        <f t="shared" si="1384"/>
        <v>0</v>
      </c>
      <c r="Y508" s="29">
        <f t="shared" si="1385"/>
        <v>0</v>
      </c>
      <c r="Z508" s="29" t="e">
        <f t="shared" si="1386"/>
        <v>#DIV/0!</v>
      </c>
      <c r="AA508" s="29" t="e">
        <f t="shared" si="1387"/>
        <v>#DIV/0!</v>
      </c>
      <c r="AB508" s="29" t="e">
        <f t="shared" si="1388"/>
        <v>#DIV/0!</v>
      </c>
      <c r="AC508" s="29" t="e">
        <f t="shared" si="1389"/>
        <v>#DIV/0!</v>
      </c>
      <c r="AF508" s="23">
        <v>60.084299999999999</v>
      </c>
      <c r="AG508" s="23">
        <v>79.878799999999998</v>
      </c>
      <c r="AH508" s="23">
        <v>101.96120000000001</v>
      </c>
      <c r="AI508" s="23">
        <v>151.99039999999999</v>
      </c>
      <c r="AJ508" s="23">
        <v>159.69</v>
      </c>
      <c r="AK508" s="23">
        <v>71.846400000000003</v>
      </c>
      <c r="AL508" s="23">
        <v>70.9375</v>
      </c>
      <c r="AM508" s="23">
        <v>40.304400000000001</v>
      </c>
      <c r="AN508" s="23">
        <v>56.077399999999997</v>
      </c>
      <c r="AO508" s="23">
        <v>61.978999999999999</v>
      </c>
      <c r="AP508" s="23">
        <v>94.195999999999998</v>
      </c>
      <c r="AQ508" s="23">
        <v>18.998000000000001</v>
      </c>
      <c r="AR508" s="23">
        <v>35.450000000000003</v>
      </c>
      <c r="AS508" s="23">
        <v>29.88</v>
      </c>
      <c r="AT508" s="23">
        <v>74.691999999999993</v>
      </c>
      <c r="AU508" s="23">
        <v>81.39</v>
      </c>
      <c r="AX508" s="54">
        <f t="shared" si="1390"/>
        <v>0</v>
      </c>
      <c r="AY508" s="54">
        <f t="shared" si="1391"/>
        <v>0</v>
      </c>
      <c r="AZ508" s="54">
        <f t="shared" si="1392"/>
        <v>0</v>
      </c>
      <c r="BA508" s="54">
        <f t="shared" si="1393"/>
        <v>0</v>
      </c>
      <c r="BB508" s="54">
        <f t="shared" si="1394"/>
        <v>0</v>
      </c>
      <c r="BC508" s="54">
        <f t="shared" si="1395"/>
        <v>0</v>
      </c>
      <c r="BD508" s="54">
        <f t="shared" si="1396"/>
        <v>0</v>
      </c>
      <c r="BE508" s="54">
        <f t="shared" si="1397"/>
        <v>0</v>
      </c>
      <c r="BF508" s="54">
        <f t="shared" si="1398"/>
        <v>0</v>
      </c>
      <c r="BG508" s="54">
        <f t="shared" si="1399"/>
        <v>0</v>
      </c>
      <c r="BH508" s="54">
        <f t="shared" si="1400"/>
        <v>0</v>
      </c>
      <c r="BI508" s="54">
        <f t="shared" si="1401"/>
        <v>0</v>
      </c>
      <c r="BJ508" s="54">
        <f t="shared" si="1402"/>
        <v>0</v>
      </c>
      <c r="BK508" s="54">
        <f t="shared" si="1403"/>
        <v>0</v>
      </c>
      <c r="BL508" s="54">
        <f t="shared" si="1404"/>
        <v>0</v>
      </c>
      <c r="BM508" s="42"/>
      <c r="BO508" s="54">
        <f>'Norm-coeff'!$C$2+$AX508*'Norm-coeff'!$D$2+$AY508*'Norm-coeff'!$E$2+$AZ508*'Norm-coeff'!$F$2+$BA508*'Norm-coeff'!$G$2+$BB508*'Norm-coeff'!$H$2+$BC508*'Norm-coeff'!$I$2+$BD508*'Norm-coeff'!$J$2+$BE508*'Norm-coeff'!$K$2+$BF508*'Norm-coeff'!$L$2+$BG508*'Norm-coeff'!$M$2+$BH508*'Norm-coeff'!$N$2+$BI508*'Norm-coeff'!$O$2</f>
        <v>5.4045421474420303</v>
      </c>
      <c r="BP508" s="54">
        <f>'Norm-coeff'!$C$3+$AX508*'Norm-coeff'!$D$3+$AY508*'Norm-coeff'!$E$3+$AZ508*'Norm-coeff'!$F$3+$BA508*'Norm-coeff'!$G$3+$BB508*'Norm-coeff'!$H$3+$BC508*'Norm-coeff'!$I$3+$BD508*'Norm-coeff'!$J$3+$BE508*'Norm-coeff'!$K$3+$BF508*'Norm-coeff'!$L$3+$BG508*'Norm-coeff'!$M$3+$BH508*'Norm-coeff'!$N$3+$BI508*'Norm-coeff'!$O$3</f>
        <v>3.15319116612705</v>
      </c>
      <c r="BQ508" s="54">
        <f>'Norm-coeff'!$C$4+$AX508*'Norm-coeff'!$D$4+$AY508*'Norm-coeff'!$E$4+$AZ508*'Norm-coeff'!$F$4+$BA508*'Norm-coeff'!$G$4+$BB508*'Norm-coeff'!$H$4+$BC508*'Norm-coeff'!$I$4+$BD508*'Norm-coeff'!$J$4+$BE508*'Norm-coeff'!$K$4+$BF508*'Norm-coeff'!$L$4+$BG508*'Norm-coeff'!$M$4+$BH508*'Norm-coeff'!$N$4+$BI508*'Norm-coeff'!$O$4</f>
        <v>1.42115649462768</v>
      </c>
      <c r="BR508" s="54">
        <f>'Norm-coeff'!$C$5+$AX508*'Norm-coeff'!$D$5+$AY508*'Norm-coeff'!$E$5+$AZ508*'Norm-coeff'!$F$5+$BA508*'Norm-coeff'!$G$5+$BB508*'Norm-coeff'!$H$5+$BC508*'Norm-coeff'!$I$5+$BD508*'Norm-coeff'!$J$5+$BE508*'Norm-coeff'!$K$5+$BF508*'Norm-coeff'!$L$5+$BG508*'Norm-coeff'!$M$5+$BH508*'Norm-coeff'!$N$5+$BI508*'Norm-coeff'!$O$5</f>
        <v>1.0553329241296201</v>
      </c>
      <c r="BS508" s="54">
        <f>'Norm-coeff'!$C$6+$AX508*'Norm-coeff'!$D$6+$AY508*'Norm-coeff'!$E$6+$AZ508*'Norm-coeff'!$F$6+$BA508*'Norm-coeff'!$G$6+$BB508*'Norm-coeff'!$H$6+$BC508*'Norm-coeff'!$I$6+$BD508*'Norm-coeff'!$J$6+$BE508*'Norm-coeff'!$K$6+$BF508*'Norm-coeff'!$L$6+$BG508*'Norm-coeff'!$M$6+$BH508*'Norm-coeff'!$N$6+$BI508*'Norm-coeff'!$O$6</f>
        <v>-1.48700885495103E-2</v>
      </c>
      <c r="BT508" s="54">
        <f>'Norm-coeff'!$C$7+$AX508*'Norm-coeff'!$D$7+$AY508*'Norm-coeff'!$E$7+$AZ508*'Norm-coeff'!$F$7+$BA508*'Norm-coeff'!$G$7+$BB508*'Norm-coeff'!$H$7+$BC508*'Norm-coeff'!$I$7+$BD508*'Norm-coeff'!$J$7+$BE508*'Norm-coeff'!$K$7+$BF508*'Norm-coeff'!$L$7+$BG508*'Norm-coeff'!$M$7+$BH508*'Norm-coeff'!$N$7+$BI508*'Norm-coeff'!$O$7</f>
        <v>2.0907583608832998</v>
      </c>
      <c r="BU508" s="54">
        <f>'Norm-coeff'!$C$8+$AX508*'Norm-coeff'!$D$8+$AY508*'Norm-coeff'!$E$8+$AZ508*'Norm-coeff'!$F$8+$BA508*'Norm-coeff'!$G$8+$BB508*'Norm-coeff'!$H$8+$BC508*'Norm-coeff'!$I$8+$BD508*'Norm-coeff'!$J$8+$BE508*'Norm-coeff'!$K$8+$BF508*'Norm-coeff'!$L$8+$BG508*'Norm-coeff'!$M$8+$BH508*'Norm-coeff'!$N$8+$BI508*'Norm-coeff'!$O$8</f>
        <v>0.65894159836244504</v>
      </c>
      <c r="BV508" s="54">
        <f>'Norm-coeff'!$C$9+$AX508*'Norm-coeff'!$D$9+$AY508*'Norm-coeff'!$E$9+$AZ508*'Norm-coeff'!$F$9+$BA508*'Norm-coeff'!$G$9+$BB508*'Norm-coeff'!$H$9+$BC508*'Norm-coeff'!$I$9+$BD508*'Norm-coeff'!$J$9+$BE508*'Norm-coeff'!$K$9+$BF508*'Norm-coeff'!$L$9+$BG508*'Norm-coeff'!$M$9+$BH508*'Norm-coeff'!$N$9+$BI508*'Norm-coeff'!$O$9</f>
        <v>1.48961085014701</v>
      </c>
      <c r="BW508" s="54">
        <f>'Norm-coeff'!$C$10+$AX508*'Norm-coeff'!$D$10+$AY508*'Norm-coeff'!$E$10+$AZ508*'Norm-coeff'!$F$10+$BA508*'Norm-coeff'!$G$10+$BB508*'Norm-coeff'!$H$10+$BC508*'Norm-coeff'!$I$10+$BD508*'Norm-coeff'!$J$10+$BE508*'Norm-coeff'!$K$10+$BF508*'Norm-coeff'!$L$10+$BG508*'Norm-coeff'!$M$10+$BH508*'Norm-coeff'!$N$10+$BI508*'Norm-coeff'!$O$10</f>
        <v>1.42058735749591</v>
      </c>
      <c r="BX508" s="54">
        <f>'Norm-coeff'!$C$11+$AX508*'Norm-coeff'!$D$11+$AY508*'Norm-coeff'!$E$11+$AZ508*'Norm-coeff'!$F$11+$BA508*'Norm-coeff'!$G$11+$BB508*'Norm-coeff'!$H$11+$BC508*'Norm-coeff'!$I$11+$BD508*'Norm-coeff'!$J$11+$BE508*'Norm-coeff'!$K$11+$BF508*'Norm-coeff'!$L$11+$BG508*'Norm-coeff'!$M$11+$BH508*'Norm-coeff'!$N$11+$BI508*'Norm-coeff'!$O$11</f>
        <v>0.221233014421479</v>
      </c>
      <c r="BY508" s="54">
        <f>'Norm-coeff'!$C$12+$AX508*'Norm-coeff'!$D$12+$AY508*'Norm-coeff'!$E$12+$AZ508*'Norm-coeff'!$F$12+$BA508*'Norm-coeff'!$G$12+$BB508*'Norm-coeff'!$H$12+$BC508*'Norm-coeff'!$I$12+$BD508*'Norm-coeff'!$J$12+$BE508*'Norm-coeff'!$K$12+$BF508*'Norm-coeff'!$L$12+$BG508*'Norm-coeff'!$M$12+$BH508*'Norm-coeff'!$N$12+$BI508*'Norm-coeff'!$O$12</f>
        <v>0.283527502056037</v>
      </c>
      <c r="BZ508" s="54">
        <f>'Norm-coeff'!$C$13+$AX508*'Norm-coeff'!$D$13+$AY508*'Norm-coeff'!$E$13+$AZ508*'Norm-coeff'!$F$13+$BA508*'Norm-coeff'!$G$13+$BB508*'Norm-coeff'!$H$13+$BC508*'Norm-coeff'!$I$13+$BD508*'Norm-coeff'!$J$13+$BE508*'Norm-coeff'!$K$13+$BF508*'Norm-coeff'!$L$13+$BG508*'Norm-coeff'!$M$13+$BH508*'Norm-coeff'!$N$13+$BI508*'Norm-coeff'!$O$13</f>
        <v>-4.1864930554451202E-2</v>
      </c>
      <c r="CA508" s="54">
        <f>'Norm-coeff'!$C$14+$AX508*'Norm-coeff'!$D$14+$AY508*'Norm-coeff'!$E$14+$AZ508*'Norm-coeff'!$F$14+$BA508*'Norm-coeff'!$G$14+$BB508*'Norm-coeff'!$H$14+$BC508*'Norm-coeff'!$I$14+$BD508*'Norm-coeff'!$J$14+$BE508*'Norm-coeff'!$K$14+$BF508*'Norm-coeff'!$L$14+$BG508*'Norm-coeff'!$M$14+$BH508*'Norm-coeff'!$N$14+$BI508*'Norm-coeff'!$O$14</f>
        <v>4.2526983164477103</v>
      </c>
      <c r="CC508" s="54">
        <f t="shared" si="1529"/>
        <v>0</v>
      </c>
      <c r="CG508" s="54">
        <f t="shared" si="1405"/>
        <v>0</v>
      </c>
      <c r="CH508" s="54">
        <f t="shared" si="1383"/>
        <v>0</v>
      </c>
      <c r="CI508" s="54">
        <f t="shared" si="1406"/>
        <v>0</v>
      </c>
      <c r="CJ508" s="56">
        <f t="shared" si="1407"/>
        <v>0</v>
      </c>
      <c r="CK508" s="54">
        <f t="shared" si="1408"/>
        <v>0</v>
      </c>
      <c r="CL508" s="54">
        <f t="shared" si="1409"/>
        <v>0</v>
      </c>
      <c r="CM508" s="54">
        <f t="shared" si="1410"/>
        <v>0</v>
      </c>
      <c r="CN508" s="54">
        <f t="shared" si="1411"/>
        <v>0</v>
      </c>
      <c r="CO508" s="54">
        <f t="shared" si="1412"/>
        <v>0</v>
      </c>
      <c r="CP508" s="54">
        <f t="shared" si="1413"/>
        <v>0</v>
      </c>
      <c r="CQ508" s="54">
        <f t="shared" si="1414"/>
        <v>0</v>
      </c>
      <c r="CR508" s="54">
        <f t="shared" si="1415"/>
        <v>0</v>
      </c>
      <c r="CS508" s="54">
        <f t="shared" si="1416"/>
        <v>0</v>
      </c>
      <c r="CU508" s="54">
        <f t="shared" si="1417"/>
        <v>0</v>
      </c>
      <c r="CV508" s="54">
        <f t="shared" si="1418"/>
        <v>0</v>
      </c>
      <c r="CW508" s="54">
        <f t="shared" si="1419"/>
        <v>0</v>
      </c>
      <c r="CX508" s="54">
        <f t="shared" si="1420"/>
        <v>0</v>
      </c>
      <c r="CZ508" s="54">
        <f t="shared" si="1421"/>
        <v>0</v>
      </c>
      <c r="DA508" s="54">
        <f t="shared" si="1422"/>
        <v>0</v>
      </c>
      <c r="DB508" s="54">
        <f t="shared" si="1423"/>
        <v>0</v>
      </c>
      <c r="DC508" s="54">
        <f t="shared" si="1424"/>
        <v>0</v>
      </c>
      <c r="DD508" s="54">
        <f t="shared" si="1425"/>
        <v>0</v>
      </c>
      <c r="DE508" s="54">
        <f t="shared" si="1426"/>
        <v>0</v>
      </c>
      <c r="DF508" s="54">
        <f t="shared" si="1427"/>
        <v>0</v>
      </c>
      <c r="DG508" s="54">
        <f t="shared" si="1428"/>
        <v>2</v>
      </c>
      <c r="DH508" s="71">
        <f t="shared" si="1429"/>
        <v>0</v>
      </c>
      <c r="DI508" s="71">
        <f t="shared" si="1430"/>
        <v>0</v>
      </c>
      <c r="DJ508" s="54">
        <f t="shared" si="1431"/>
        <v>0</v>
      </c>
      <c r="DK508" s="54">
        <f t="shared" si="1432"/>
        <v>2</v>
      </c>
      <c r="DL508" s="4">
        <f t="shared" si="1357"/>
        <v>0</v>
      </c>
      <c r="DM508" s="3">
        <f t="shared" si="1433"/>
        <v>0</v>
      </c>
      <c r="DN508" s="3">
        <f t="shared" si="1434"/>
        <v>0</v>
      </c>
      <c r="DO508" s="4" t="e">
        <f t="shared" si="1435"/>
        <v>#DIV/0!</v>
      </c>
      <c r="DP508" s="57"/>
      <c r="DQ508" s="57"/>
      <c r="DR508" s="56">
        <f t="shared" si="1358"/>
        <v>2</v>
      </c>
      <c r="DS508" s="56">
        <f t="shared" si="1359"/>
        <v>0</v>
      </c>
      <c r="DT508" s="38">
        <f t="shared" si="1360"/>
        <v>0</v>
      </c>
      <c r="DU508" s="38">
        <f t="shared" si="1436"/>
        <v>2</v>
      </c>
      <c r="DV508" s="38">
        <f t="shared" si="1361"/>
        <v>0</v>
      </c>
      <c r="DW508" s="39">
        <f t="shared" si="1362"/>
        <v>0</v>
      </c>
      <c r="DX508" s="39">
        <f t="shared" si="1363"/>
        <v>0</v>
      </c>
      <c r="DY508" s="39">
        <f t="shared" si="1364"/>
        <v>0</v>
      </c>
      <c r="DZ508" s="39">
        <f t="shared" si="1365"/>
        <v>0</v>
      </c>
      <c r="EA508" s="39">
        <f t="shared" si="1366"/>
        <v>0</v>
      </c>
      <c r="EB508" s="37" t="e">
        <f t="shared" si="1437"/>
        <v>#DIV/0!</v>
      </c>
      <c r="EC508" s="37" t="e">
        <f t="shared" si="1438"/>
        <v>#DIV/0!</v>
      </c>
      <c r="ED508" s="37" t="e">
        <f t="shared" si="1439"/>
        <v>#DIV/0!</v>
      </c>
      <c r="EE508" s="37" t="e">
        <f t="shared" si="1440"/>
        <v>#DIV/0!</v>
      </c>
      <c r="EF508" s="39" t="e">
        <f t="shared" si="1441"/>
        <v>#DIV/0!</v>
      </c>
      <c r="EG508" s="37" t="e">
        <f t="shared" si="1442"/>
        <v>#DIV/0!</v>
      </c>
      <c r="EH508" s="37" t="e">
        <f t="shared" si="1443"/>
        <v>#DIV/0!</v>
      </c>
      <c r="EI508" s="11" t="b">
        <f t="shared" si="1444"/>
        <v>1</v>
      </c>
      <c r="EJ508" s="11" t="b">
        <f t="shared" si="1445"/>
        <v>0</v>
      </c>
      <c r="EK508" s="39" t="e">
        <f t="shared" si="1446"/>
        <v>#DIV/0!</v>
      </c>
      <c r="EL508" s="39" t="e">
        <f t="shared" si="1447"/>
        <v>#DIV/0!</v>
      </c>
      <c r="EM508" s="39" t="e">
        <f t="shared" si="1448"/>
        <v>#DIV/0!</v>
      </c>
      <c r="EN508" s="39" t="e">
        <f t="shared" si="1449"/>
        <v>#DIV/0!</v>
      </c>
      <c r="EO508" s="39" t="e">
        <f t="shared" si="1450"/>
        <v>#DIV/0!</v>
      </c>
      <c r="EP508" s="39" t="e">
        <f t="shared" si="1451"/>
        <v>#DIV/0!</v>
      </c>
      <c r="EQ508" s="39" t="e">
        <f t="shared" si="1452"/>
        <v>#DIV/0!</v>
      </c>
      <c r="ER508" s="39" t="e">
        <f t="shared" si="1453"/>
        <v>#DIV/0!</v>
      </c>
      <c r="ES508" s="58" t="str">
        <f t="shared" si="1454"/>
        <v>(OH,F,Cl)-dominate amphibole</v>
      </c>
      <c r="ET508" s="58" t="e">
        <f t="shared" si="1455"/>
        <v>#N/A</v>
      </c>
      <c r="EU508" s="56">
        <f t="shared" si="1367"/>
        <v>0</v>
      </c>
      <c r="EV508" s="56">
        <f t="shared" si="1368"/>
        <v>0</v>
      </c>
      <c r="EW508" s="56">
        <f t="shared" si="1369"/>
        <v>0</v>
      </c>
      <c r="EX508" s="56">
        <f t="shared" si="1370"/>
        <v>0</v>
      </c>
      <c r="EY508" s="56">
        <f t="shared" si="1371"/>
        <v>0</v>
      </c>
      <c r="EZ508" s="56">
        <f t="shared" si="1372"/>
        <v>0</v>
      </c>
      <c r="FA508" s="39">
        <f t="shared" si="1373"/>
        <v>0</v>
      </c>
      <c r="FB508" s="39">
        <f t="shared" si="1374"/>
        <v>0</v>
      </c>
      <c r="FC508" s="54">
        <f t="shared" si="1375"/>
        <v>0</v>
      </c>
      <c r="FD508" s="54">
        <f t="shared" si="1376"/>
        <v>0</v>
      </c>
      <c r="FE508" s="39">
        <f t="shared" si="1377"/>
        <v>0</v>
      </c>
      <c r="FF508" s="54">
        <f t="shared" si="1378"/>
        <v>0</v>
      </c>
      <c r="FG508" s="39">
        <f t="shared" si="1379"/>
        <v>0</v>
      </c>
      <c r="FH508" s="39">
        <f t="shared" si="1456"/>
        <v>0</v>
      </c>
      <c r="FI508" s="39">
        <f t="shared" si="1457"/>
        <v>0</v>
      </c>
      <c r="FJ508" s="39">
        <f t="shared" si="1458"/>
        <v>0</v>
      </c>
      <c r="FK508" s="39" t="e">
        <f t="shared" si="1459"/>
        <v>#DIV/0!</v>
      </c>
      <c r="FL508" s="39" t="e">
        <f t="shared" si="1460"/>
        <v>#DIV/0!</v>
      </c>
      <c r="FM508" s="39" t="e">
        <f t="shared" si="1461"/>
        <v>#DIV/0!</v>
      </c>
      <c r="FN508" s="39">
        <f t="shared" si="1462"/>
        <v>1</v>
      </c>
      <c r="FO508" s="39">
        <f t="shared" si="1380"/>
        <v>0</v>
      </c>
      <c r="FP508" s="39">
        <f t="shared" si="1381"/>
        <v>0</v>
      </c>
      <c r="FQ508" s="39">
        <f t="shared" si="1382"/>
        <v>0</v>
      </c>
      <c r="FR508" s="39">
        <f t="shared" si="1463"/>
        <v>0</v>
      </c>
      <c r="FS508" s="39">
        <f t="shared" si="1464"/>
        <v>0</v>
      </c>
      <c r="FU508" s="39" t="e">
        <f t="shared" si="1465"/>
        <v>#DIV/0!</v>
      </c>
      <c r="FV508" s="39" t="e">
        <f t="shared" si="1466"/>
        <v>#DIV/0!</v>
      </c>
      <c r="FW508" s="39" t="e">
        <f t="shared" si="1467"/>
        <v>#DIV/0!</v>
      </c>
      <c r="FY508" s="39" t="e">
        <f t="shared" si="1468"/>
        <v>#DIV/0!</v>
      </c>
      <c r="FZ508" s="39" t="e">
        <f t="shared" si="1469"/>
        <v>#DIV/0!</v>
      </c>
      <c r="GA508" s="39" t="e">
        <f t="shared" si="1470"/>
        <v>#DIV/0!</v>
      </c>
      <c r="GB508" s="39" t="e">
        <f t="shared" si="1471"/>
        <v>#DIV/0!</v>
      </c>
      <c r="GC508" s="39" t="e">
        <f t="shared" si="1472"/>
        <v>#DIV/0!</v>
      </c>
      <c r="GD508" s="39" t="e">
        <f t="shared" si="1473"/>
        <v>#DIV/0!</v>
      </c>
      <c r="GE508" s="39" t="e">
        <f t="shared" si="1474"/>
        <v>#DIV/0!</v>
      </c>
      <c r="GF508" s="39" t="e">
        <f t="shared" si="1475"/>
        <v>#DIV/0!</v>
      </c>
      <c r="GG508" s="39" t="e">
        <f t="shared" si="1476"/>
        <v>#DIV/0!</v>
      </c>
      <c r="GH508" s="39" t="e">
        <f t="shared" si="1477"/>
        <v>#DIV/0!</v>
      </c>
      <c r="GI508" s="39"/>
      <c r="GJ508" s="39" t="e">
        <f t="shared" si="1478"/>
        <v>#DIV/0!</v>
      </c>
      <c r="GK508" s="39" t="e">
        <f t="shared" si="1479"/>
        <v>#DIV/0!</v>
      </c>
      <c r="GL508" s="39" t="e">
        <f t="shared" si="1480"/>
        <v>#DIV/0!</v>
      </c>
      <c r="GM508" s="39" t="e">
        <f t="shared" si="1481"/>
        <v>#DIV/0!</v>
      </c>
      <c r="GN508" s="39" t="e">
        <f t="shared" si="1482"/>
        <v>#DIV/0!</v>
      </c>
      <c r="GO508" s="57"/>
      <c r="GP508" s="57" t="e">
        <f t="shared" si="1483"/>
        <v>#DIV/0!</v>
      </c>
      <c r="GQ508" s="59" t="e">
        <f t="shared" si="1484"/>
        <v>#DIV/0!</v>
      </c>
      <c r="GR508" s="41" t="e">
        <f t="shared" si="1485"/>
        <v>#DIV/0!</v>
      </c>
      <c r="GS508" s="57" t="e">
        <f t="shared" si="1486"/>
        <v>#DIV/0!</v>
      </c>
      <c r="GT508" s="57" t="e">
        <f t="shared" si="1487"/>
        <v>#DIV/0!</v>
      </c>
      <c r="GU508" s="57" t="e">
        <f t="shared" si="1488"/>
        <v>#DIV/0!</v>
      </c>
      <c r="GV508" s="57"/>
      <c r="GW508" s="42" t="e">
        <f t="shared" si="1489"/>
        <v>#DIV/0!</v>
      </c>
      <c r="GX508" s="42" t="e">
        <f t="shared" si="1490"/>
        <v>#DIV/0!</v>
      </c>
      <c r="GY508" s="42" t="e">
        <f t="shared" si="1491"/>
        <v>#DIV/0!</v>
      </c>
      <c r="GZ508" s="57"/>
      <c r="HA508" s="2" t="e">
        <f t="shared" si="1492"/>
        <v>#DIV/0!</v>
      </c>
      <c r="HB508" s="2" t="e">
        <f t="shared" si="1493"/>
        <v>#DIV/0!</v>
      </c>
      <c r="HC508" s="2" t="e">
        <f t="shared" si="1494"/>
        <v>#DIV/0!</v>
      </c>
      <c r="HD508" s="2" t="e">
        <f t="shared" si="1495"/>
        <v>#DIV/0!</v>
      </c>
      <c r="HE508" s="2" t="e">
        <f t="shared" si="1496"/>
        <v>#DIV/0!</v>
      </c>
      <c r="HF508" s="2" t="e">
        <f t="shared" si="1497"/>
        <v>#DIV/0!</v>
      </c>
      <c r="HG508" s="2" t="e">
        <f t="shared" si="1498"/>
        <v>#DIV/0!</v>
      </c>
      <c r="HH508" s="2" t="e">
        <f t="shared" si="1499"/>
        <v>#DIV/0!</v>
      </c>
      <c r="HI508" s="2" t="e">
        <f t="shared" si="1500"/>
        <v>#DIV/0!</v>
      </c>
      <c r="HJ508" s="11" t="e">
        <f t="shared" si="1501"/>
        <v>#DIV/0!</v>
      </c>
      <c r="HK508" s="60" t="e">
        <f t="shared" si="1502"/>
        <v>#DIV/0!</v>
      </c>
      <c r="HL508" s="57"/>
      <c r="HM508" s="57" t="e">
        <f t="shared" si="1503"/>
        <v>#DIV/0!</v>
      </c>
      <c r="HN508" s="57" t="e">
        <f t="shared" si="1504"/>
        <v>#DIV/0!</v>
      </c>
      <c r="HO508" s="57" t="e">
        <f t="shared" si="1505"/>
        <v>#DIV/0!</v>
      </c>
      <c r="HP508" s="57" t="e">
        <f t="shared" si="1506"/>
        <v>#DIV/0!</v>
      </c>
      <c r="HQ508" s="57" t="e">
        <f t="shared" si="1507"/>
        <v>#DIV/0!</v>
      </c>
      <c r="HR508" s="57"/>
      <c r="HS508" s="57" t="e">
        <f t="shared" si="1508"/>
        <v>#DIV/0!</v>
      </c>
      <c r="HT508" s="57" t="e">
        <f t="shared" si="1509"/>
        <v>#DIV/0!</v>
      </c>
      <c r="HU508" s="57" t="e">
        <f t="shared" si="1510"/>
        <v>#DIV/0!</v>
      </c>
      <c r="HV508" s="57" t="e">
        <f t="shared" si="1511"/>
        <v>#DIV/0!</v>
      </c>
      <c r="HW508" s="57" t="e">
        <f t="shared" si="1512"/>
        <v>#DIV/0!</v>
      </c>
      <c r="HX508" s="57"/>
      <c r="HY508" s="57" t="e">
        <f t="shared" si="1513"/>
        <v>#DIV/0!</v>
      </c>
      <c r="HZ508" s="57" t="e">
        <f t="shared" si="1514"/>
        <v>#DIV/0!</v>
      </c>
      <c r="IA508" s="57"/>
      <c r="IB508" s="61">
        <f t="shared" si="1515"/>
        <v>0</v>
      </c>
      <c r="IC508" s="57" t="str">
        <f t="shared" si="1516"/>
        <v/>
      </c>
      <c r="ID508" s="42"/>
      <c r="IE508" s="2" t="str">
        <f t="shared" si="1517"/>
        <v/>
      </c>
      <c r="IF508" s="60" t="e">
        <f t="shared" si="1518"/>
        <v>#DIV/0!</v>
      </c>
      <c r="IG508" s="60" t="str">
        <f t="shared" si="1519"/>
        <v/>
      </c>
      <c r="IH508" s="60" t="str">
        <f t="shared" si="1520"/>
        <v>zinco-</v>
      </c>
      <c r="II508" s="60" t="str">
        <f t="shared" si="1521"/>
        <v>mangano-</v>
      </c>
      <c r="IJ508" s="60" t="e">
        <f t="shared" si="1522"/>
        <v>#DIV/0!</v>
      </c>
      <c r="IK508" s="60" t="e">
        <f t="shared" si="1523"/>
        <v>#DIV/0!</v>
      </c>
      <c r="IL508" s="60" t="e">
        <f t="shared" si="1524"/>
        <v>#DIV/0!</v>
      </c>
      <c r="IM508" s="60" t="e">
        <f t="shared" si="1525"/>
        <v>#DIV/0!</v>
      </c>
      <c r="IN508" s="60" t="str">
        <f t="shared" si="1526"/>
        <v/>
      </c>
      <c r="IO508" s="60" t="str">
        <f t="shared" si="1527"/>
        <v/>
      </c>
      <c r="IP508" s="57"/>
      <c r="IQ508" s="57" t="str">
        <f t="shared" si="1528"/>
        <v>ERROR!!</v>
      </c>
    </row>
    <row r="509" spans="24:251">
      <c r="X509" s="29">
        <f t="shared" si="1384"/>
        <v>0</v>
      </c>
      <c r="Y509" s="29">
        <f t="shared" si="1385"/>
        <v>0</v>
      </c>
      <c r="Z509" s="29" t="e">
        <f t="shared" si="1386"/>
        <v>#DIV/0!</v>
      </c>
      <c r="AA509" s="29" t="e">
        <f t="shared" si="1387"/>
        <v>#DIV/0!</v>
      </c>
      <c r="AB509" s="29" t="e">
        <f t="shared" si="1388"/>
        <v>#DIV/0!</v>
      </c>
      <c r="AC509" s="29" t="e">
        <f t="shared" si="1389"/>
        <v>#DIV/0!</v>
      </c>
      <c r="AF509" s="23">
        <v>60.084299999999999</v>
      </c>
      <c r="AG509" s="23">
        <v>79.878799999999998</v>
      </c>
      <c r="AH509" s="23">
        <v>101.96120000000001</v>
      </c>
      <c r="AI509" s="23">
        <v>151.99039999999999</v>
      </c>
      <c r="AJ509" s="23">
        <v>159.69</v>
      </c>
      <c r="AK509" s="23">
        <v>71.846400000000003</v>
      </c>
      <c r="AL509" s="23">
        <v>70.9375</v>
      </c>
      <c r="AM509" s="23">
        <v>40.304400000000001</v>
      </c>
      <c r="AN509" s="23">
        <v>56.077399999999997</v>
      </c>
      <c r="AO509" s="23">
        <v>61.978999999999999</v>
      </c>
      <c r="AP509" s="23">
        <v>94.195999999999998</v>
      </c>
      <c r="AQ509" s="23">
        <v>18.998000000000001</v>
      </c>
      <c r="AR509" s="23">
        <v>35.450000000000003</v>
      </c>
      <c r="AS509" s="23">
        <v>29.88</v>
      </c>
      <c r="AT509" s="23">
        <v>74.691999999999993</v>
      </c>
      <c r="AU509" s="23">
        <v>81.39</v>
      </c>
      <c r="AX509" s="54">
        <f t="shared" si="1390"/>
        <v>0</v>
      </c>
      <c r="AY509" s="54">
        <f t="shared" si="1391"/>
        <v>0</v>
      </c>
      <c r="AZ509" s="54">
        <f t="shared" si="1392"/>
        <v>0</v>
      </c>
      <c r="BA509" s="54">
        <f t="shared" si="1393"/>
        <v>0</v>
      </c>
      <c r="BB509" s="54">
        <f t="shared" si="1394"/>
        <v>0</v>
      </c>
      <c r="BC509" s="54">
        <f t="shared" si="1395"/>
        <v>0</v>
      </c>
      <c r="BD509" s="54">
        <f t="shared" si="1396"/>
        <v>0</v>
      </c>
      <c r="BE509" s="54">
        <f t="shared" si="1397"/>
        <v>0</v>
      </c>
      <c r="BF509" s="54">
        <f t="shared" si="1398"/>
        <v>0</v>
      </c>
      <c r="BG509" s="54">
        <f t="shared" si="1399"/>
        <v>0</v>
      </c>
      <c r="BH509" s="54">
        <f t="shared" si="1400"/>
        <v>0</v>
      </c>
      <c r="BI509" s="54">
        <f t="shared" si="1401"/>
        <v>0</v>
      </c>
      <c r="BJ509" s="54">
        <f t="shared" si="1402"/>
        <v>0</v>
      </c>
      <c r="BK509" s="54">
        <f t="shared" si="1403"/>
        <v>0</v>
      </c>
      <c r="BL509" s="54">
        <f t="shared" si="1404"/>
        <v>0</v>
      </c>
      <c r="BM509" s="42"/>
      <c r="BO509" s="54">
        <f>'Norm-coeff'!$C$2+$AX509*'Norm-coeff'!$D$2+$AY509*'Norm-coeff'!$E$2+$AZ509*'Norm-coeff'!$F$2+$BA509*'Norm-coeff'!$G$2+$BB509*'Norm-coeff'!$H$2+$BC509*'Norm-coeff'!$I$2+$BD509*'Norm-coeff'!$J$2+$BE509*'Norm-coeff'!$K$2+$BF509*'Norm-coeff'!$L$2+$BG509*'Norm-coeff'!$M$2+$BH509*'Norm-coeff'!$N$2+$BI509*'Norm-coeff'!$O$2</f>
        <v>5.4045421474420303</v>
      </c>
      <c r="BP509" s="54">
        <f>'Norm-coeff'!$C$3+$AX509*'Norm-coeff'!$D$3+$AY509*'Norm-coeff'!$E$3+$AZ509*'Norm-coeff'!$F$3+$BA509*'Norm-coeff'!$G$3+$BB509*'Norm-coeff'!$H$3+$BC509*'Norm-coeff'!$I$3+$BD509*'Norm-coeff'!$J$3+$BE509*'Norm-coeff'!$K$3+$BF509*'Norm-coeff'!$L$3+$BG509*'Norm-coeff'!$M$3+$BH509*'Norm-coeff'!$N$3+$BI509*'Norm-coeff'!$O$3</f>
        <v>3.15319116612705</v>
      </c>
      <c r="BQ509" s="54">
        <f>'Norm-coeff'!$C$4+$AX509*'Norm-coeff'!$D$4+$AY509*'Norm-coeff'!$E$4+$AZ509*'Norm-coeff'!$F$4+$BA509*'Norm-coeff'!$G$4+$BB509*'Norm-coeff'!$H$4+$BC509*'Norm-coeff'!$I$4+$BD509*'Norm-coeff'!$J$4+$BE509*'Norm-coeff'!$K$4+$BF509*'Norm-coeff'!$L$4+$BG509*'Norm-coeff'!$M$4+$BH509*'Norm-coeff'!$N$4+$BI509*'Norm-coeff'!$O$4</f>
        <v>1.42115649462768</v>
      </c>
      <c r="BR509" s="54">
        <f>'Norm-coeff'!$C$5+$AX509*'Norm-coeff'!$D$5+$AY509*'Norm-coeff'!$E$5+$AZ509*'Norm-coeff'!$F$5+$BA509*'Norm-coeff'!$G$5+$BB509*'Norm-coeff'!$H$5+$BC509*'Norm-coeff'!$I$5+$BD509*'Norm-coeff'!$J$5+$BE509*'Norm-coeff'!$K$5+$BF509*'Norm-coeff'!$L$5+$BG509*'Norm-coeff'!$M$5+$BH509*'Norm-coeff'!$N$5+$BI509*'Norm-coeff'!$O$5</f>
        <v>1.0553329241296201</v>
      </c>
      <c r="BS509" s="54">
        <f>'Norm-coeff'!$C$6+$AX509*'Norm-coeff'!$D$6+$AY509*'Norm-coeff'!$E$6+$AZ509*'Norm-coeff'!$F$6+$BA509*'Norm-coeff'!$G$6+$BB509*'Norm-coeff'!$H$6+$BC509*'Norm-coeff'!$I$6+$BD509*'Norm-coeff'!$J$6+$BE509*'Norm-coeff'!$K$6+$BF509*'Norm-coeff'!$L$6+$BG509*'Norm-coeff'!$M$6+$BH509*'Norm-coeff'!$N$6+$BI509*'Norm-coeff'!$O$6</f>
        <v>-1.48700885495103E-2</v>
      </c>
      <c r="BT509" s="54">
        <f>'Norm-coeff'!$C$7+$AX509*'Norm-coeff'!$D$7+$AY509*'Norm-coeff'!$E$7+$AZ509*'Norm-coeff'!$F$7+$BA509*'Norm-coeff'!$G$7+$BB509*'Norm-coeff'!$H$7+$BC509*'Norm-coeff'!$I$7+$BD509*'Norm-coeff'!$J$7+$BE509*'Norm-coeff'!$K$7+$BF509*'Norm-coeff'!$L$7+$BG509*'Norm-coeff'!$M$7+$BH509*'Norm-coeff'!$N$7+$BI509*'Norm-coeff'!$O$7</f>
        <v>2.0907583608832998</v>
      </c>
      <c r="BU509" s="54">
        <f>'Norm-coeff'!$C$8+$AX509*'Norm-coeff'!$D$8+$AY509*'Norm-coeff'!$E$8+$AZ509*'Norm-coeff'!$F$8+$BA509*'Norm-coeff'!$G$8+$BB509*'Norm-coeff'!$H$8+$BC509*'Norm-coeff'!$I$8+$BD509*'Norm-coeff'!$J$8+$BE509*'Norm-coeff'!$K$8+$BF509*'Norm-coeff'!$L$8+$BG509*'Norm-coeff'!$M$8+$BH509*'Norm-coeff'!$N$8+$BI509*'Norm-coeff'!$O$8</f>
        <v>0.65894159836244504</v>
      </c>
      <c r="BV509" s="54">
        <f>'Norm-coeff'!$C$9+$AX509*'Norm-coeff'!$D$9+$AY509*'Norm-coeff'!$E$9+$AZ509*'Norm-coeff'!$F$9+$BA509*'Norm-coeff'!$G$9+$BB509*'Norm-coeff'!$H$9+$BC509*'Norm-coeff'!$I$9+$BD509*'Norm-coeff'!$J$9+$BE509*'Norm-coeff'!$K$9+$BF509*'Norm-coeff'!$L$9+$BG509*'Norm-coeff'!$M$9+$BH509*'Norm-coeff'!$N$9+$BI509*'Norm-coeff'!$O$9</f>
        <v>1.48961085014701</v>
      </c>
      <c r="BW509" s="54">
        <f>'Norm-coeff'!$C$10+$AX509*'Norm-coeff'!$D$10+$AY509*'Norm-coeff'!$E$10+$AZ509*'Norm-coeff'!$F$10+$BA509*'Norm-coeff'!$G$10+$BB509*'Norm-coeff'!$H$10+$BC509*'Norm-coeff'!$I$10+$BD509*'Norm-coeff'!$J$10+$BE509*'Norm-coeff'!$K$10+$BF509*'Norm-coeff'!$L$10+$BG509*'Norm-coeff'!$M$10+$BH509*'Norm-coeff'!$N$10+$BI509*'Norm-coeff'!$O$10</f>
        <v>1.42058735749591</v>
      </c>
      <c r="BX509" s="54">
        <f>'Norm-coeff'!$C$11+$AX509*'Norm-coeff'!$D$11+$AY509*'Norm-coeff'!$E$11+$AZ509*'Norm-coeff'!$F$11+$BA509*'Norm-coeff'!$G$11+$BB509*'Norm-coeff'!$H$11+$BC509*'Norm-coeff'!$I$11+$BD509*'Norm-coeff'!$J$11+$BE509*'Norm-coeff'!$K$11+$BF509*'Norm-coeff'!$L$11+$BG509*'Norm-coeff'!$M$11+$BH509*'Norm-coeff'!$N$11+$BI509*'Norm-coeff'!$O$11</f>
        <v>0.221233014421479</v>
      </c>
      <c r="BY509" s="54">
        <f>'Norm-coeff'!$C$12+$AX509*'Norm-coeff'!$D$12+$AY509*'Norm-coeff'!$E$12+$AZ509*'Norm-coeff'!$F$12+$BA509*'Norm-coeff'!$G$12+$BB509*'Norm-coeff'!$H$12+$BC509*'Norm-coeff'!$I$12+$BD509*'Norm-coeff'!$J$12+$BE509*'Norm-coeff'!$K$12+$BF509*'Norm-coeff'!$L$12+$BG509*'Norm-coeff'!$M$12+$BH509*'Norm-coeff'!$N$12+$BI509*'Norm-coeff'!$O$12</f>
        <v>0.283527502056037</v>
      </c>
      <c r="BZ509" s="54">
        <f>'Norm-coeff'!$C$13+$AX509*'Norm-coeff'!$D$13+$AY509*'Norm-coeff'!$E$13+$AZ509*'Norm-coeff'!$F$13+$BA509*'Norm-coeff'!$G$13+$BB509*'Norm-coeff'!$H$13+$BC509*'Norm-coeff'!$I$13+$BD509*'Norm-coeff'!$J$13+$BE509*'Norm-coeff'!$K$13+$BF509*'Norm-coeff'!$L$13+$BG509*'Norm-coeff'!$M$13+$BH509*'Norm-coeff'!$N$13+$BI509*'Norm-coeff'!$O$13</f>
        <v>-4.1864930554451202E-2</v>
      </c>
      <c r="CA509" s="54">
        <f>'Norm-coeff'!$C$14+$AX509*'Norm-coeff'!$D$14+$AY509*'Norm-coeff'!$E$14+$AZ509*'Norm-coeff'!$F$14+$BA509*'Norm-coeff'!$G$14+$BB509*'Norm-coeff'!$H$14+$BC509*'Norm-coeff'!$I$14+$BD509*'Norm-coeff'!$J$14+$BE509*'Norm-coeff'!$K$14+$BF509*'Norm-coeff'!$L$14+$BG509*'Norm-coeff'!$M$14+$BH509*'Norm-coeff'!$N$14+$BI509*'Norm-coeff'!$O$14</f>
        <v>4.2526983164477103</v>
      </c>
      <c r="CC509" s="54">
        <f t="shared" si="1529"/>
        <v>0</v>
      </c>
      <c r="CG509" s="54">
        <f t="shared" si="1405"/>
        <v>0</v>
      </c>
      <c r="CH509" s="54">
        <f t="shared" si="1383"/>
        <v>0</v>
      </c>
      <c r="CI509" s="54">
        <f t="shared" si="1406"/>
        <v>0</v>
      </c>
      <c r="CJ509" s="56">
        <f t="shared" si="1407"/>
        <v>0</v>
      </c>
      <c r="CK509" s="54">
        <f t="shared" si="1408"/>
        <v>0</v>
      </c>
      <c r="CL509" s="54">
        <f t="shared" si="1409"/>
        <v>0</v>
      </c>
      <c r="CM509" s="54">
        <f t="shared" si="1410"/>
        <v>0</v>
      </c>
      <c r="CN509" s="54">
        <f t="shared" si="1411"/>
        <v>0</v>
      </c>
      <c r="CO509" s="54">
        <f t="shared" si="1412"/>
        <v>0</v>
      </c>
      <c r="CP509" s="54">
        <f t="shared" si="1413"/>
        <v>0</v>
      </c>
      <c r="CQ509" s="54">
        <f t="shared" si="1414"/>
        <v>0</v>
      </c>
      <c r="CR509" s="54">
        <f t="shared" si="1415"/>
        <v>0</v>
      </c>
      <c r="CS509" s="54">
        <f t="shared" si="1416"/>
        <v>0</v>
      </c>
      <c r="CU509" s="54">
        <f t="shared" si="1417"/>
        <v>0</v>
      </c>
      <c r="CV509" s="54">
        <f t="shared" si="1418"/>
        <v>0</v>
      </c>
      <c r="CW509" s="54">
        <f t="shared" si="1419"/>
        <v>0</v>
      </c>
      <c r="CX509" s="54">
        <f t="shared" si="1420"/>
        <v>0</v>
      </c>
      <c r="CZ509" s="54">
        <f t="shared" si="1421"/>
        <v>0</v>
      </c>
      <c r="DA509" s="54">
        <f t="shared" si="1422"/>
        <v>0</v>
      </c>
      <c r="DB509" s="54">
        <f t="shared" si="1423"/>
        <v>0</v>
      </c>
      <c r="DC509" s="54">
        <f t="shared" si="1424"/>
        <v>0</v>
      </c>
      <c r="DD509" s="54">
        <f t="shared" si="1425"/>
        <v>0</v>
      </c>
      <c r="DE509" s="54">
        <f t="shared" si="1426"/>
        <v>0</v>
      </c>
      <c r="DF509" s="54">
        <f t="shared" si="1427"/>
        <v>0</v>
      </c>
      <c r="DG509" s="54">
        <f t="shared" si="1428"/>
        <v>2</v>
      </c>
      <c r="DH509" s="71">
        <f t="shared" si="1429"/>
        <v>0</v>
      </c>
      <c r="DI509" s="71">
        <f t="shared" si="1430"/>
        <v>0</v>
      </c>
      <c r="DJ509" s="54">
        <f t="shared" si="1431"/>
        <v>0</v>
      </c>
      <c r="DK509" s="54">
        <f t="shared" si="1432"/>
        <v>2</v>
      </c>
      <c r="DL509" s="4">
        <f t="shared" si="1357"/>
        <v>0</v>
      </c>
      <c r="DM509" s="3">
        <f t="shared" si="1433"/>
        <v>0</v>
      </c>
      <c r="DN509" s="3">
        <f t="shared" si="1434"/>
        <v>0</v>
      </c>
      <c r="DO509" s="4" t="e">
        <f t="shared" si="1435"/>
        <v>#DIV/0!</v>
      </c>
      <c r="DP509" s="57"/>
      <c r="DQ509" s="57"/>
      <c r="DR509" s="56">
        <f t="shared" si="1358"/>
        <v>2</v>
      </c>
      <c r="DS509" s="56">
        <f t="shared" si="1359"/>
        <v>0</v>
      </c>
      <c r="DT509" s="38">
        <f t="shared" si="1360"/>
        <v>0</v>
      </c>
      <c r="DU509" s="38">
        <f t="shared" si="1436"/>
        <v>2</v>
      </c>
      <c r="DV509" s="38">
        <f t="shared" si="1361"/>
        <v>0</v>
      </c>
      <c r="DW509" s="39">
        <f t="shared" si="1362"/>
        <v>0</v>
      </c>
      <c r="DX509" s="39">
        <f t="shared" si="1363"/>
        <v>0</v>
      </c>
      <c r="DY509" s="39">
        <f t="shared" si="1364"/>
        <v>0</v>
      </c>
      <c r="DZ509" s="39">
        <f t="shared" si="1365"/>
        <v>0</v>
      </c>
      <c r="EA509" s="39">
        <f t="shared" si="1366"/>
        <v>0</v>
      </c>
      <c r="EB509" s="37" t="e">
        <f t="shared" si="1437"/>
        <v>#DIV/0!</v>
      </c>
      <c r="EC509" s="37" t="e">
        <f t="shared" si="1438"/>
        <v>#DIV/0!</v>
      </c>
      <c r="ED509" s="37" t="e">
        <f t="shared" si="1439"/>
        <v>#DIV/0!</v>
      </c>
      <c r="EE509" s="37" t="e">
        <f t="shared" si="1440"/>
        <v>#DIV/0!</v>
      </c>
      <c r="EF509" s="39" t="e">
        <f t="shared" si="1441"/>
        <v>#DIV/0!</v>
      </c>
      <c r="EG509" s="37" t="e">
        <f t="shared" si="1442"/>
        <v>#DIV/0!</v>
      </c>
      <c r="EH509" s="37" t="e">
        <f t="shared" si="1443"/>
        <v>#DIV/0!</v>
      </c>
      <c r="EI509" s="11" t="b">
        <f t="shared" si="1444"/>
        <v>1</v>
      </c>
      <c r="EJ509" s="11" t="b">
        <f t="shared" si="1445"/>
        <v>0</v>
      </c>
      <c r="EK509" s="39" t="e">
        <f t="shared" si="1446"/>
        <v>#DIV/0!</v>
      </c>
      <c r="EL509" s="39" t="e">
        <f t="shared" si="1447"/>
        <v>#DIV/0!</v>
      </c>
      <c r="EM509" s="39" t="e">
        <f t="shared" si="1448"/>
        <v>#DIV/0!</v>
      </c>
      <c r="EN509" s="39" t="e">
        <f t="shared" si="1449"/>
        <v>#DIV/0!</v>
      </c>
      <c r="EO509" s="39" t="e">
        <f t="shared" si="1450"/>
        <v>#DIV/0!</v>
      </c>
      <c r="EP509" s="39" t="e">
        <f t="shared" si="1451"/>
        <v>#DIV/0!</v>
      </c>
      <c r="EQ509" s="39" t="e">
        <f t="shared" si="1452"/>
        <v>#DIV/0!</v>
      </c>
      <c r="ER509" s="39" t="e">
        <f t="shared" si="1453"/>
        <v>#DIV/0!</v>
      </c>
      <c r="ES509" s="58" t="str">
        <f t="shared" si="1454"/>
        <v>(OH,F,Cl)-dominate amphibole</v>
      </c>
      <c r="ET509" s="58" t="e">
        <f t="shared" si="1455"/>
        <v>#N/A</v>
      </c>
      <c r="EU509" s="56">
        <f t="shared" si="1367"/>
        <v>0</v>
      </c>
      <c r="EV509" s="56">
        <f t="shared" si="1368"/>
        <v>0</v>
      </c>
      <c r="EW509" s="56">
        <f t="shared" si="1369"/>
        <v>0</v>
      </c>
      <c r="EX509" s="56">
        <f t="shared" si="1370"/>
        <v>0</v>
      </c>
      <c r="EY509" s="56">
        <f t="shared" si="1371"/>
        <v>0</v>
      </c>
      <c r="EZ509" s="56">
        <f t="shared" si="1372"/>
        <v>0</v>
      </c>
      <c r="FA509" s="39">
        <f t="shared" si="1373"/>
        <v>0</v>
      </c>
      <c r="FB509" s="39">
        <f t="shared" si="1374"/>
        <v>0</v>
      </c>
      <c r="FC509" s="54">
        <f t="shared" si="1375"/>
        <v>0</v>
      </c>
      <c r="FD509" s="54">
        <f t="shared" si="1376"/>
        <v>0</v>
      </c>
      <c r="FE509" s="39">
        <f t="shared" si="1377"/>
        <v>0</v>
      </c>
      <c r="FF509" s="54">
        <f t="shared" si="1378"/>
        <v>0</v>
      </c>
      <c r="FG509" s="39">
        <f t="shared" si="1379"/>
        <v>0</v>
      </c>
      <c r="FH509" s="39">
        <f t="shared" si="1456"/>
        <v>0</v>
      </c>
      <c r="FI509" s="39">
        <f t="shared" si="1457"/>
        <v>0</v>
      </c>
      <c r="FJ509" s="39">
        <f t="shared" si="1458"/>
        <v>0</v>
      </c>
      <c r="FK509" s="39" t="e">
        <f t="shared" si="1459"/>
        <v>#DIV/0!</v>
      </c>
      <c r="FL509" s="39" t="e">
        <f t="shared" si="1460"/>
        <v>#DIV/0!</v>
      </c>
      <c r="FM509" s="39" t="e">
        <f t="shared" si="1461"/>
        <v>#DIV/0!</v>
      </c>
      <c r="FN509" s="39">
        <f t="shared" si="1462"/>
        <v>1</v>
      </c>
      <c r="FO509" s="39">
        <f t="shared" si="1380"/>
        <v>0</v>
      </c>
      <c r="FP509" s="39">
        <f t="shared" si="1381"/>
        <v>0</v>
      </c>
      <c r="FQ509" s="39">
        <f t="shared" si="1382"/>
        <v>0</v>
      </c>
      <c r="FR509" s="39">
        <f t="shared" si="1463"/>
        <v>0</v>
      </c>
      <c r="FS509" s="39">
        <f t="shared" si="1464"/>
        <v>0</v>
      </c>
      <c r="FU509" s="39" t="e">
        <f t="shared" si="1465"/>
        <v>#DIV/0!</v>
      </c>
      <c r="FV509" s="39" t="e">
        <f t="shared" si="1466"/>
        <v>#DIV/0!</v>
      </c>
      <c r="FW509" s="39" t="e">
        <f t="shared" si="1467"/>
        <v>#DIV/0!</v>
      </c>
      <c r="FY509" s="39" t="e">
        <f t="shared" si="1468"/>
        <v>#DIV/0!</v>
      </c>
      <c r="FZ509" s="39" t="e">
        <f t="shared" si="1469"/>
        <v>#DIV/0!</v>
      </c>
      <c r="GA509" s="39" t="e">
        <f t="shared" si="1470"/>
        <v>#DIV/0!</v>
      </c>
      <c r="GB509" s="39" t="e">
        <f t="shared" si="1471"/>
        <v>#DIV/0!</v>
      </c>
      <c r="GC509" s="39" t="e">
        <f t="shared" si="1472"/>
        <v>#DIV/0!</v>
      </c>
      <c r="GD509" s="39" t="e">
        <f t="shared" si="1473"/>
        <v>#DIV/0!</v>
      </c>
      <c r="GE509" s="39" t="e">
        <f t="shared" si="1474"/>
        <v>#DIV/0!</v>
      </c>
      <c r="GF509" s="39" t="e">
        <f t="shared" si="1475"/>
        <v>#DIV/0!</v>
      </c>
      <c r="GG509" s="39" t="e">
        <f t="shared" si="1476"/>
        <v>#DIV/0!</v>
      </c>
      <c r="GH509" s="39" t="e">
        <f t="shared" si="1477"/>
        <v>#DIV/0!</v>
      </c>
      <c r="GI509" s="39"/>
      <c r="GJ509" s="39" t="e">
        <f t="shared" si="1478"/>
        <v>#DIV/0!</v>
      </c>
      <c r="GK509" s="39" t="e">
        <f t="shared" si="1479"/>
        <v>#DIV/0!</v>
      </c>
      <c r="GL509" s="39" t="e">
        <f t="shared" si="1480"/>
        <v>#DIV/0!</v>
      </c>
      <c r="GM509" s="39" t="e">
        <f t="shared" si="1481"/>
        <v>#DIV/0!</v>
      </c>
      <c r="GN509" s="39" t="e">
        <f t="shared" si="1482"/>
        <v>#DIV/0!</v>
      </c>
      <c r="GO509" s="57"/>
      <c r="GP509" s="57" t="e">
        <f t="shared" si="1483"/>
        <v>#DIV/0!</v>
      </c>
      <c r="GQ509" s="59" t="e">
        <f t="shared" si="1484"/>
        <v>#DIV/0!</v>
      </c>
      <c r="GR509" s="41" t="e">
        <f t="shared" si="1485"/>
        <v>#DIV/0!</v>
      </c>
      <c r="GS509" s="57" t="e">
        <f t="shared" si="1486"/>
        <v>#DIV/0!</v>
      </c>
      <c r="GT509" s="57" t="e">
        <f t="shared" si="1487"/>
        <v>#DIV/0!</v>
      </c>
      <c r="GU509" s="57" t="e">
        <f t="shared" si="1488"/>
        <v>#DIV/0!</v>
      </c>
      <c r="GV509" s="57"/>
      <c r="GW509" s="42" t="e">
        <f t="shared" si="1489"/>
        <v>#DIV/0!</v>
      </c>
      <c r="GX509" s="42" t="e">
        <f t="shared" si="1490"/>
        <v>#DIV/0!</v>
      </c>
      <c r="GY509" s="42" t="e">
        <f t="shared" si="1491"/>
        <v>#DIV/0!</v>
      </c>
      <c r="GZ509" s="57"/>
      <c r="HA509" s="2" t="e">
        <f t="shared" si="1492"/>
        <v>#DIV/0!</v>
      </c>
      <c r="HB509" s="2" t="e">
        <f t="shared" si="1493"/>
        <v>#DIV/0!</v>
      </c>
      <c r="HC509" s="2" t="e">
        <f t="shared" si="1494"/>
        <v>#DIV/0!</v>
      </c>
      <c r="HD509" s="2" t="e">
        <f t="shared" si="1495"/>
        <v>#DIV/0!</v>
      </c>
      <c r="HE509" s="2" t="e">
        <f t="shared" si="1496"/>
        <v>#DIV/0!</v>
      </c>
      <c r="HF509" s="2" t="e">
        <f t="shared" si="1497"/>
        <v>#DIV/0!</v>
      </c>
      <c r="HG509" s="2" t="e">
        <f t="shared" si="1498"/>
        <v>#DIV/0!</v>
      </c>
      <c r="HH509" s="2" t="e">
        <f t="shared" si="1499"/>
        <v>#DIV/0!</v>
      </c>
      <c r="HI509" s="2" t="e">
        <f t="shared" si="1500"/>
        <v>#DIV/0!</v>
      </c>
      <c r="HJ509" s="11" t="e">
        <f t="shared" si="1501"/>
        <v>#DIV/0!</v>
      </c>
      <c r="HK509" s="60" t="e">
        <f t="shared" si="1502"/>
        <v>#DIV/0!</v>
      </c>
      <c r="HL509" s="57"/>
      <c r="HM509" s="57" t="e">
        <f t="shared" si="1503"/>
        <v>#DIV/0!</v>
      </c>
      <c r="HN509" s="57" t="e">
        <f t="shared" si="1504"/>
        <v>#DIV/0!</v>
      </c>
      <c r="HO509" s="57" t="e">
        <f t="shared" si="1505"/>
        <v>#DIV/0!</v>
      </c>
      <c r="HP509" s="57" t="e">
        <f t="shared" si="1506"/>
        <v>#DIV/0!</v>
      </c>
      <c r="HQ509" s="57" t="e">
        <f t="shared" si="1507"/>
        <v>#DIV/0!</v>
      </c>
      <c r="HR509" s="57"/>
      <c r="HS509" s="57" t="e">
        <f t="shared" si="1508"/>
        <v>#DIV/0!</v>
      </c>
      <c r="HT509" s="57" t="e">
        <f t="shared" si="1509"/>
        <v>#DIV/0!</v>
      </c>
      <c r="HU509" s="57" t="e">
        <f t="shared" si="1510"/>
        <v>#DIV/0!</v>
      </c>
      <c r="HV509" s="57" t="e">
        <f t="shared" si="1511"/>
        <v>#DIV/0!</v>
      </c>
      <c r="HW509" s="57" t="e">
        <f t="shared" si="1512"/>
        <v>#DIV/0!</v>
      </c>
      <c r="HX509" s="57"/>
      <c r="HY509" s="57" t="e">
        <f t="shared" si="1513"/>
        <v>#DIV/0!</v>
      </c>
      <c r="HZ509" s="57" t="e">
        <f t="shared" si="1514"/>
        <v>#DIV/0!</v>
      </c>
      <c r="IA509" s="57"/>
      <c r="IB509" s="61">
        <f t="shared" si="1515"/>
        <v>0</v>
      </c>
      <c r="IC509" s="57" t="str">
        <f t="shared" si="1516"/>
        <v/>
      </c>
      <c r="ID509" s="42"/>
      <c r="IE509" s="2" t="str">
        <f t="shared" si="1517"/>
        <v/>
      </c>
      <c r="IF509" s="60" t="e">
        <f t="shared" si="1518"/>
        <v>#DIV/0!</v>
      </c>
      <c r="IG509" s="60" t="str">
        <f t="shared" si="1519"/>
        <v/>
      </c>
      <c r="IH509" s="60" t="str">
        <f t="shared" si="1520"/>
        <v>zinco-</v>
      </c>
      <c r="II509" s="60" t="str">
        <f t="shared" si="1521"/>
        <v>mangano-</v>
      </c>
      <c r="IJ509" s="60" t="e">
        <f t="shared" si="1522"/>
        <v>#DIV/0!</v>
      </c>
      <c r="IK509" s="60" t="e">
        <f t="shared" si="1523"/>
        <v>#DIV/0!</v>
      </c>
      <c r="IL509" s="60" t="e">
        <f t="shared" si="1524"/>
        <v>#DIV/0!</v>
      </c>
      <c r="IM509" s="60" t="e">
        <f t="shared" si="1525"/>
        <v>#DIV/0!</v>
      </c>
      <c r="IN509" s="60" t="str">
        <f t="shared" si="1526"/>
        <v/>
      </c>
      <c r="IO509" s="60" t="str">
        <f t="shared" si="1527"/>
        <v/>
      </c>
      <c r="IP509" s="57"/>
      <c r="IQ509" s="57" t="str">
        <f t="shared" si="1528"/>
        <v>ERROR!!</v>
      </c>
    </row>
    <row r="510" spans="24:251">
      <c r="X510" s="29">
        <f t="shared" si="1384"/>
        <v>0</v>
      </c>
      <c r="Y510" s="29">
        <f t="shared" si="1385"/>
        <v>0</v>
      </c>
      <c r="Z510" s="29" t="e">
        <f t="shared" si="1386"/>
        <v>#DIV/0!</v>
      </c>
      <c r="AA510" s="29" t="e">
        <f t="shared" si="1387"/>
        <v>#DIV/0!</v>
      </c>
      <c r="AB510" s="29" t="e">
        <f t="shared" si="1388"/>
        <v>#DIV/0!</v>
      </c>
      <c r="AC510" s="29" t="e">
        <f t="shared" si="1389"/>
        <v>#DIV/0!</v>
      </c>
      <c r="AF510" s="23">
        <v>60.084299999999999</v>
      </c>
      <c r="AG510" s="23">
        <v>79.878799999999998</v>
      </c>
      <c r="AH510" s="23">
        <v>101.96120000000001</v>
      </c>
      <c r="AI510" s="23">
        <v>151.99039999999999</v>
      </c>
      <c r="AJ510" s="23">
        <v>159.69</v>
      </c>
      <c r="AK510" s="23">
        <v>71.846400000000003</v>
      </c>
      <c r="AL510" s="23">
        <v>70.9375</v>
      </c>
      <c r="AM510" s="23">
        <v>40.304400000000001</v>
      </c>
      <c r="AN510" s="23">
        <v>56.077399999999997</v>
      </c>
      <c r="AO510" s="23">
        <v>61.978999999999999</v>
      </c>
      <c r="AP510" s="23">
        <v>94.195999999999998</v>
      </c>
      <c r="AQ510" s="23">
        <v>18.998000000000001</v>
      </c>
      <c r="AR510" s="23">
        <v>35.450000000000003</v>
      </c>
      <c r="AS510" s="23">
        <v>29.88</v>
      </c>
      <c r="AT510" s="23">
        <v>74.691999999999993</v>
      </c>
      <c r="AU510" s="23">
        <v>81.39</v>
      </c>
      <c r="AX510" s="54">
        <f t="shared" si="1390"/>
        <v>0</v>
      </c>
      <c r="AY510" s="54">
        <f t="shared" si="1391"/>
        <v>0</v>
      </c>
      <c r="AZ510" s="54">
        <f t="shared" si="1392"/>
        <v>0</v>
      </c>
      <c r="BA510" s="54">
        <f t="shared" si="1393"/>
        <v>0</v>
      </c>
      <c r="BB510" s="54">
        <f t="shared" si="1394"/>
        <v>0</v>
      </c>
      <c r="BC510" s="54">
        <f t="shared" si="1395"/>
        <v>0</v>
      </c>
      <c r="BD510" s="54">
        <f t="shared" si="1396"/>
        <v>0</v>
      </c>
      <c r="BE510" s="54">
        <f t="shared" si="1397"/>
        <v>0</v>
      </c>
      <c r="BF510" s="54">
        <f t="shared" si="1398"/>
        <v>0</v>
      </c>
      <c r="BG510" s="54">
        <f t="shared" si="1399"/>
        <v>0</v>
      </c>
      <c r="BH510" s="54">
        <f t="shared" si="1400"/>
        <v>0</v>
      </c>
      <c r="BI510" s="54">
        <f t="shared" si="1401"/>
        <v>0</v>
      </c>
      <c r="BJ510" s="54">
        <f t="shared" si="1402"/>
        <v>0</v>
      </c>
      <c r="BK510" s="54">
        <f t="shared" si="1403"/>
        <v>0</v>
      </c>
      <c r="BL510" s="54">
        <f t="shared" si="1404"/>
        <v>0</v>
      </c>
      <c r="BM510" s="42"/>
      <c r="BO510" s="54">
        <f>'Norm-coeff'!$C$2+$AX510*'Norm-coeff'!$D$2+$AY510*'Norm-coeff'!$E$2+$AZ510*'Norm-coeff'!$F$2+$BA510*'Norm-coeff'!$G$2+$BB510*'Norm-coeff'!$H$2+$BC510*'Norm-coeff'!$I$2+$BD510*'Norm-coeff'!$J$2+$BE510*'Norm-coeff'!$K$2+$BF510*'Norm-coeff'!$L$2+$BG510*'Norm-coeff'!$M$2+$BH510*'Norm-coeff'!$N$2+$BI510*'Norm-coeff'!$O$2</f>
        <v>5.4045421474420303</v>
      </c>
      <c r="BP510" s="54">
        <f>'Norm-coeff'!$C$3+$AX510*'Norm-coeff'!$D$3+$AY510*'Norm-coeff'!$E$3+$AZ510*'Norm-coeff'!$F$3+$BA510*'Norm-coeff'!$G$3+$BB510*'Norm-coeff'!$H$3+$BC510*'Norm-coeff'!$I$3+$BD510*'Norm-coeff'!$J$3+$BE510*'Norm-coeff'!$K$3+$BF510*'Norm-coeff'!$L$3+$BG510*'Norm-coeff'!$M$3+$BH510*'Norm-coeff'!$N$3+$BI510*'Norm-coeff'!$O$3</f>
        <v>3.15319116612705</v>
      </c>
      <c r="BQ510" s="54">
        <f>'Norm-coeff'!$C$4+$AX510*'Norm-coeff'!$D$4+$AY510*'Norm-coeff'!$E$4+$AZ510*'Norm-coeff'!$F$4+$BA510*'Norm-coeff'!$G$4+$BB510*'Norm-coeff'!$H$4+$BC510*'Norm-coeff'!$I$4+$BD510*'Norm-coeff'!$J$4+$BE510*'Norm-coeff'!$K$4+$BF510*'Norm-coeff'!$L$4+$BG510*'Norm-coeff'!$M$4+$BH510*'Norm-coeff'!$N$4+$BI510*'Norm-coeff'!$O$4</f>
        <v>1.42115649462768</v>
      </c>
      <c r="BR510" s="54">
        <f>'Norm-coeff'!$C$5+$AX510*'Norm-coeff'!$D$5+$AY510*'Norm-coeff'!$E$5+$AZ510*'Norm-coeff'!$F$5+$BA510*'Norm-coeff'!$G$5+$BB510*'Norm-coeff'!$H$5+$BC510*'Norm-coeff'!$I$5+$BD510*'Norm-coeff'!$J$5+$BE510*'Norm-coeff'!$K$5+$BF510*'Norm-coeff'!$L$5+$BG510*'Norm-coeff'!$M$5+$BH510*'Norm-coeff'!$N$5+$BI510*'Norm-coeff'!$O$5</f>
        <v>1.0553329241296201</v>
      </c>
      <c r="BS510" s="54">
        <f>'Norm-coeff'!$C$6+$AX510*'Norm-coeff'!$D$6+$AY510*'Norm-coeff'!$E$6+$AZ510*'Norm-coeff'!$F$6+$BA510*'Norm-coeff'!$G$6+$BB510*'Norm-coeff'!$H$6+$BC510*'Norm-coeff'!$I$6+$BD510*'Norm-coeff'!$J$6+$BE510*'Norm-coeff'!$K$6+$BF510*'Norm-coeff'!$L$6+$BG510*'Norm-coeff'!$M$6+$BH510*'Norm-coeff'!$N$6+$BI510*'Norm-coeff'!$O$6</f>
        <v>-1.48700885495103E-2</v>
      </c>
      <c r="BT510" s="54">
        <f>'Norm-coeff'!$C$7+$AX510*'Norm-coeff'!$D$7+$AY510*'Norm-coeff'!$E$7+$AZ510*'Norm-coeff'!$F$7+$BA510*'Norm-coeff'!$G$7+$BB510*'Norm-coeff'!$H$7+$BC510*'Norm-coeff'!$I$7+$BD510*'Norm-coeff'!$J$7+$BE510*'Norm-coeff'!$K$7+$BF510*'Norm-coeff'!$L$7+$BG510*'Norm-coeff'!$M$7+$BH510*'Norm-coeff'!$N$7+$BI510*'Norm-coeff'!$O$7</f>
        <v>2.0907583608832998</v>
      </c>
      <c r="BU510" s="54">
        <f>'Norm-coeff'!$C$8+$AX510*'Norm-coeff'!$D$8+$AY510*'Norm-coeff'!$E$8+$AZ510*'Norm-coeff'!$F$8+$BA510*'Norm-coeff'!$G$8+$BB510*'Norm-coeff'!$H$8+$BC510*'Norm-coeff'!$I$8+$BD510*'Norm-coeff'!$J$8+$BE510*'Norm-coeff'!$K$8+$BF510*'Norm-coeff'!$L$8+$BG510*'Norm-coeff'!$M$8+$BH510*'Norm-coeff'!$N$8+$BI510*'Norm-coeff'!$O$8</f>
        <v>0.65894159836244504</v>
      </c>
      <c r="BV510" s="54">
        <f>'Norm-coeff'!$C$9+$AX510*'Norm-coeff'!$D$9+$AY510*'Norm-coeff'!$E$9+$AZ510*'Norm-coeff'!$F$9+$BA510*'Norm-coeff'!$G$9+$BB510*'Norm-coeff'!$H$9+$BC510*'Norm-coeff'!$I$9+$BD510*'Norm-coeff'!$J$9+$BE510*'Norm-coeff'!$K$9+$BF510*'Norm-coeff'!$L$9+$BG510*'Norm-coeff'!$M$9+$BH510*'Norm-coeff'!$N$9+$BI510*'Norm-coeff'!$O$9</f>
        <v>1.48961085014701</v>
      </c>
      <c r="BW510" s="54">
        <f>'Norm-coeff'!$C$10+$AX510*'Norm-coeff'!$D$10+$AY510*'Norm-coeff'!$E$10+$AZ510*'Norm-coeff'!$F$10+$BA510*'Norm-coeff'!$G$10+$BB510*'Norm-coeff'!$H$10+$BC510*'Norm-coeff'!$I$10+$BD510*'Norm-coeff'!$J$10+$BE510*'Norm-coeff'!$K$10+$BF510*'Norm-coeff'!$L$10+$BG510*'Norm-coeff'!$M$10+$BH510*'Norm-coeff'!$N$10+$BI510*'Norm-coeff'!$O$10</f>
        <v>1.42058735749591</v>
      </c>
      <c r="BX510" s="54">
        <f>'Norm-coeff'!$C$11+$AX510*'Norm-coeff'!$D$11+$AY510*'Norm-coeff'!$E$11+$AZ510*'Norm-coeff'!$F$11+$BA510*'Norm-coeff'!$G$11+$BB510*'Norm-coeff'!$H$11+$BC510*'Norm-coeff'!$I$11+$BD510*'Norm-coeff'!$J$11+$BE510*'Norm-coeff'!$K$11+$BF510*'Norm-coeff'!$L$11+$BG510*'Norm-coeff'!$M$11+$BH510*'Norm-coeff'!$N$11+$BI510*'Norm-coeff'!$O$11</f>
        <v>0.221233014421479</v>
      </c>
      <c r="BY510" s="54">
        <f>'Norm-coeff'!$C$12+$AX510*'Norm-coeff'!$D$12+$AY510*'Norm-coeff'!$E$12+$AZ510*'Norm-coeff'!$F$12+$BA510*'Norm-coeff'!$G$12+$BB510*'Norm-coeff'!$H$12+$BC510*'Norm-coeff'!$I$12+$BD510*'Norm-coeff'!$J$12+$BE510*'Norm-coeff'!$K$12+$BF510*'Norm-coeff'!$L$12+$BG510*'Norm-coeff'!$M$12+$BH510*'Norm-coeff'!$N$12+$BI510*'Norm-coeff'!$O$12</f>
        <v>0.283527502056037</v>
      </c>
      <c r="BZ510" s="54">
        <f>'Norm-coeff'!$C$13+$AX510*'Norm-coeff'!$D$13+$AY510*'Norm-coeff'!$E$13+$AZ510*'Norm-coeff'!$F$13+$BA510*'Norm-coeff'!$G$13+$BB510*'Norm-coeff'!$H$13+$BC510*'Norm-coeff'!$I$13+$BD510*'Norm-coeff'!$J$13+$BE510*'Norm-coeff'!$K$13+$BF510*'Norm-coeff'!$L$13+$BG510*'Norm-coeff'!$M$13+$BH510*'Norm-coeff'!$N$13+$BI510*'Norm-coeff'!$O$13</f>
        <v>-4.1864930554451202E-2</v>
      </c>
      <c r="CA510" s="54">
        <f>'Norm-coeff'!$C$14+$AX510*'Norm-coeff'!$D$14+$AY510*'Norm-coeff'!$E$14+$AZ510*'Norm-coeff'!$F$14+$BA510*'Norm-coeff'!$G$14+$BB510*'Norm-coeff'!$H$14+$BC510*'Norm-coeff'!$I$14+$BD510*'Norm-coeff'!$J$14+$BE510*'Norm-coeff'!$K$14+$BF510*'Norm-coeff'!$L$14+$BG510*'Norm-coeff'!$M$14+$BH510*'Norm-coeff'!$N$14+$BI510*'Norm-coeff'!$O$14</f>
        <v>4.2526983164477103</v>
      </c>
      <c r="CC510" s="54">
        <f t="shared" si="1529"/>
        <v>0</v>
      </c>
      <c r="CG510" s="54">
        <f t="shared" si="1405"/>
        <v>0</v>
      </c>
      <c r="CH510" s="54">
        <f t="shared" si="1383"/>
        <v>0</v>
      </c>
      <c r="CI510" s="54">
        <f t="shared" si="1406"/>
        <v>0</v>
      </c>
      <c r="CJ510" s="56">
        <f t="shared" si="1407"/>
        <v>0</v>
      </c>
      <c r="CK510" s="54">
        <f t="shared" si="1408"/>
        <v>0</v>
      </c>
      <c r="CL510" s="54">
        <f t="shared" si="1409"/>
        <v>0</v>
      </c>
      <c r="CM510" s="54">
        <f t="shared" si="1410"/>
        <v>0</v>
      </c>
      <c r="CN510" s="54">
        <f t="shared" si="1411"/>
        <v>0</v>
      </c>
      <c r="CO510" s="54">
        <f t="shared" si="1412"/>
        <v>0</v>
      </c>
      <c r="CP510" s="54">
        <f t="shared" si="1413"/>
        <v>0</v>
      </c>
      <c r="CQ510" s="54">
        <f t="shared" si="1414"/>
        <v>0</v>
      </c>
      <c r="CR510" s="54">
        <f t="shared" si="1415"/>
        <v>0</v>
      </c>
      <c r="CS510" s="54">
        <f t="shared" si="1416"/>
        <v>0</v>
      </c>
      <c r="CU510" s="54">
        <f t="shared" si="1417"/>
        <v>0</v>
      </c>
      <c r="CV510" s="54">
        <f t="shared" si="1418"/>
        <v>0</v>
      </c>
      <c r="CW510" s="54">
        <f t="shared" si="1419"/>
        <v>0</v>
      </c>
      <c r="CX510" s="54">
        <f t="shared" si="1420"/>
        <v>0</v>
      </c>
      <c r="CZ510" s="54">
        <f t="shared" si="1421"/>
        <v>0</v>
      </c>
      <c r="DA510" s="54">
        <f t="shared" si="1422"/>
        <v>0</v>
      </c>
      <c r="DB510" s="54">
        <f t="shared" si="1423"/>
        <v>0</v>
      </c>
      <c r="DC510" s="54">
        <f t="shared" si="1424"/>
        <v>0</v>
      </c>
      <c r="DD510" s="54">
        <f t="shared" si="1425"/>
        <v>0</v>
      </c>
      <c r="DE510" s="54">
        <f t="shared" si="1426"/>
        <v>0</v>
      </c>
      <c r="DF510" s="54">
        <f t="shared" si="1427"/>
        <v>0</v>
      </c>
      <c r="DG510" s="54">
        <f t="shared" si="1428"/>
        <v>2</v>
      </c>
      <c r="DH510" s="71">
        <f t="shared" si="1429"/>
        <v>0</v>
      </c>
      <c r="DI510" s="71">
        <f t="shared" si="1430"/>
        <v>0</v>
      </c>
      <c r="DJ510" s="54">
        <f t="shared" si="1431"/>
        <v>0</v>
      </c>
      <c r="DK510" s="54">
        <f t="shared" si="1432"/>
        <v>2</v>
      </c>
      <c r="DL510" s="4">
        <f t="shared" si="1357"/>
        <v>0</v>
      </c>
      <c r="DM510" s="3">
        <f t="shared" si="1433"/>
        <v>0</v>
      </c>
      <c r="DN510" s="3">
        <f t="shared" si="1434"/>
        <v>0</v>
      </c>
      <c r="DO510" s="4" t="e">
        <f t="shared" si="1435"/>
        <v>#DIV/0!</v>
      </c>
      <c r="DP510" s="57"/>
      <c r="DQ510" s="57"/>
      <c r="DR510" s="56">
        <f t="shared" si="1358"/>
        <v>2</v>
      </c>
      <c r="DS510" s="56">
        <f t="shared" si="1359"/>
        <v>0</v>
      </c>
      <c r="DT510" s="38">
        <f t="shared" si="1360"/>
        <v>0</v>
      </c>
      <c r="DU510" s="38">
        <f t="shared" si="1436"/>
        <v>2</v>
      </c>
      <c r="DV510" s="38">
        <f t="shared" si="1361"/>
        <v>0</v>
      </c>
      <c r="DW510" s="39">
        <f t="shared" si="1362"/>
        <v>0</v>
      </c>
      <c r="DX510" s="39">
        <f t="shared" si="1363"/>
        <v>0</v>
      </c>
      <c r="DY510" s="39">
        <f t="shared" si="1364"/>
        <v>0</v>
      </c>
      <c r="DZ510" s="39">
        <f t="shared" si="1365"/>
        <v>0</v>
      </c>
      <c r="EA510" s="39">
        <f t="shared" si="1366"/>
        <v>0</v>
      </c>
      <c r="EB510" s="37" t="e">
        <f t="shared" si="1437"/>
        <v>#DIV/0!</v>
      </c>
      <c r="EC510" s="37" t="e">
        <f t="shared" si="1438"/>
        <v>#DIV/0!</v>
      </c>
      <c r="ED510" s="37" t="e">
        <f t="shared" si="1439"/>
        <v>#DIV/0!</v>
      </c>
      <c r="EE510" s="37" t="e">
        <f t="shared" si="1440"/>
        <v>#DIV/0!</v>
      </c>
      <c r="EF510" s="39" t="e">
        <f t="shared" si="1441"/>
        <v>#DIV/0!</v>
      </c>
      <c r="EG510" s="37" t="e">
        <f t="shared" si="1442"/>
        <v>#DIV/0!</v>
      </c>
      <c r="EH510" s="37" t="e">
        <f t="shared" si="1443"/>
        <v>#DIV/0!</v>
      </c>
      <c r="EI510" s="11" t="b">
        <f t="shared" si="1444"/>
        <v>1</v>
      </c>
      <c r="EJ510" s="11" t="b">
        <f t="shared" si="1445"/>
        <v>0</v>
      </c>
      <c r="EK510" s="39" t="e">
        <f t="shared" si="1446"/>
        <v>#DIV/0!</v>
      </c>
      <c r="EL510" s="39" t="e">
        <f t="shared" si="1447"/>
        <v>#DIV/0!</v>
      </c>
      <c r="EM510" s="39" t="e">
        <f t="shared" si="1448"/>
        <v>#DIV/0!</v>
      </c>
      <c r="EN510" s="39" t="e">
        <f t="shared" si="1449"/>
        <v>#DIV/0!</v>
      </c>
      <c r="EO510" s="39" t="e">
        <f t="shared" si="1450"/>
        <v>#DIV/0!</v>
      </c>
      <c r="EP510" s="39" t="e">
        <f t="shared" si="1451"/>
        <v>#DIV/0!</v>
      </c>
      <c r="EQ510" s="39" t="e">
        <f t="shared" si="1452"/>
        <v>#DIV/0!</v>
      </c>
      <c r="ER510" s="39" t="e">
        <f t="shared" si="1453"/>
        <v>#DIV/0!</v>
      </c>
      <c r="ES510" s="58" t="str">
        <f t="shared" si="1454"/>
        <v>(OH,F,Cl)-dominate amphibole</v>
      </c>
      <c r="ET510" s="58" t="e">
        <f t="shared" si="1455"/>
        <v>#N/A</v>
      </c>
      <c r="EU510" s="56">
        <f t="shared" si="1367"/>
        <v>0</v>
      </c>
      <c r="EV510" s="56">
        <f t="shared" si="1368"/>
        <v>0</v>
      </c>
      <c r="EW510" s="56">
        <f t="shared" si="1369"/>
        <v>0</v>
      </c>
      <c r="EX510" s="56">
        <f t="shared" si="1370"/>
        <v>0</v>
      </c>
      <c r="EY510" s="56">
        <f t="shared" si="1371"/>
        <v>0</v>
      </c>
      <c r="EZ510" s="56">
        <f t="shared" si="1372"/>
        <v>0</v>
      </c>
      <c r="FA510" s="39">
        <f t="shared" si="1373"/>
        <v>0</v>
      </c>
      <c r="FB510" s="39">
        <f t="shared" si="1374"/>
        <v>0</v>
      </c>
      <c r="FC510" s="54">
        <f t="shared" si="1375"/>
        <v>0</v>
      </c>
      <c r="FD510" s="54">
        <f t="shared" si="1376"/>
        <v>0</v>
      </c>
      <c r="FE510" s="39">
        <f t="shared" si="1377"/>
        <v>0</v>
      </c>
      <c r="FF510" s="54">
        <f t="shared" si="1378"/>
        <v>0</v>
      </c>
      <c r="FG510" s="39">
        <f t="shared" si="1379"/>
        <v>0</v>
      </c>
      <c r="FH510" s="39">
        <f t="shared" si="1456"/>
        <v>0</v>
      </c>
      <c r="FI510" s="39">
        <f t="shared" si="1457"/>
        <v>0</v>
      </c>
      <c r="FJ510" s="39">
        <f t="shared" si="1458"/>
        <v>0</v>
      </c>
      <c r="FK510" s="39" t="e">
        <f t="shared" si="1459"/>
        <v>#DIV/0!</v>
      </c>
      <c r="FL510" s="39" t="e">
        <f t="shared" si="1460"/>
        <v>#DIV/0!</v>
      </c>
      <c r="FM510" s="39" t="e">
        <f t="shared" si="1461"/>
        <v>#DIV/0!</v>
      </c>
      <c r="FN510" s="39">
        <f t="shared" si="1462"/>
        <v>1</v>
      </c>
      <c r="FO510" s="39">
        <f t="shared" si="1380"/>
        <v>0</v>
      </c>
      <c r="FP510" s="39">
        <f t="shared" si="1381"/>
        <v>0</v>
      </c>
      <c r="FQ510" s="39">
        <f t="shared" si="1382"/>
        <v>0</v>
      </c>
      <c r="FR510" s="39">
        <f t="shared" si="1463"/>
        <v>0</v>
      </c>
      <c r="FS510" s="39">
        <f t="shared" si="1464"/>
        <v>0</v>
      </c>
      <c r="FU510" s="39" t="e">
        <f t="shared" si="1465"/>
        <v>#DIV/0!</v>
      </c>
      <c r="FV510" s="39" t="e">
        <f t="shared" si="1466"/>
        <v>#DIV/0!</v>
      </c>
      <c r="FW510" s="39" t="e">
        <f t="shared" si="1467"/>
        <v>#DIV/0!</v>
      </c>
      <c r="FY510" s="39" t="e">
        <f t="shared" si="1468"/>
        <v>#DIV/0!</v>
      </c>
      <c r="FZ510" s="39" t="e">
        <f t="shared" si="1469"/>
        <v>#DIV/0!</v>
      </c>
      <c r="GA510" s="39" t="e">
        <f t="shared" si="1470"/>
        <v>#DIV/0!</v>
      </c>
      <c r="GB510" s="39" t="e">
        <f t="shared" si="1471"/>
        <v>#DIV/0!</v>
      </c>
      <c r="GC510" s="39" t="e">
        <f t="shared" si="1472"/>
        <v>#DIV/0!</v>
      </c>
      <c r="GD510" s="39" t="e">
        <f t="shared" si="1473"/>
        <v>#DIV/0!</v>
      </c>
      <c r="GE510" s="39" t="e">
        <f t="shared" si="1474"/>
        <v>#DIV/0!</v>
      </c>
      <c r="GF510" s="39" t="e">
        <f t="shared" si="1475"/>
        <v>#DIV/0!</v>
      </c>
      <c r="GG510" s="39" t="e">
        <f t="shared" si="1476"/>
        <v>#DIV/0!</v>
      </c>
      <c r="GH510" s="39" t="e">
        <f t="shared" si="1477"/>
        <v>#DIV/0!</v>
      </c>
      <c r="GI510" s="39"/>
      <c r="GJ510" s="39" t="e">
        <f t="shared" si="1478"/>
        <v>#DIV/0!</v>
      </c>
      <c r="GK510" s="39" t="e">
        <f t="shared" si="1479"/>
        <v>#DIV/0!</v>
      </c>
      <c r="GL510" s="39" t="e">
        <f t="shared" si="1480"/>
        <v>#DIV/0!</v>
      </c>
      <c r="GM510" s="39" t="e">
        <f t="shared" si="1481"/>
        <v>#DIV/0!</v>
      </c>
      <c r="GN510" s="39" t="e">
        <f t="shared" si="1482"/>
        <v>#DIV/0!</v>
      </c>
      <c r="GO510" s="57"/>
      <c r="GP510" s="57" t="e">
        <f t="shared" si="1483"/>
        <v>#DIV/0!</v>
      </c>
      <c r="GQ510" s="59" t="e">
        <f t="shared" si="1484"/>
        <v>#DIV/0!</v>
      </c>
      <c r="GR510" s="41" t="e">
        <f t="shared" si="1485"/>
        <v>#DIV/0!</v>
      </c>
      <c r="GS510" s="57" t="e">
        <f t="shared" si="1486"/>
        <v>#DIV/0!</v>
      </c>
      <c r="GT510" s="57" t="e">
        <f t="shared" si="1487"/>
        <v>#DIV/0!</v>
      </c>
      <c r="GU510" s="57" t="e">
        <f t="shared" si="1488"/>
        <v>#DIV/0!</v>
      </c>
      <c r="GV510" s="57"/>
      <c r="GW510" s="42" t="e">
        <f t="shared" si="1489"/>
        <v>#DIV/0!</v>
      </c>
      <c r="GX510" s="42" t="e">
        <f t="shared" si="1490"/>
        <v>#DIV/0!</v>
      </c>
      <c r="GY510" s="42" t="e">
        <f t="shared" si="1491"/>
        <v>#DIV/0!</v>
      </c>
      <c r="GZ510" s="57"/>
      <c r="HA510" s="2" t="e">
        <f t="shared" si="1492"/>
        <v>#DIV/0!</v>
      </c>
      <c r="HB510" s="2" t="e">
        <f t="shared" si="1493"/>
        <v>#DIV/0!</v>
      </c>
      <c r="HC510" s="2" t="e">
        <f t="shared" si="1494"/>
        <v>#DIV/0!</v>
      </c>
      <c r="HD510" s="2" t="e">
        <f t="shared" si="1495"/>
        <v>#DIV/0!</v>
      </c>
      <c r="HE510" s="2" t="e">
        <f t="shared" si="1496"/>
        <v>#DIV/0!</v>
      </c>
      <c r="HF510" s="2" t="e">
        <f t="shared" si="1497"/>
        <v>#DIV/0!</v>
      </c>
      <c r="HG510" s="2" t="e">
        <f t="shared" si="1498"/>
        <v>#DIV/0!</v>
      </c>
      <c r="HH510" s="2" t="e">
        <f t="shared" si="1499"/>
        <v>#DIV/0!</v>
      </c>
      <c r="HI510" s="2" t="e">
        <f t="shared" si="1500"/>
        <v>#DIV/0!</v>
      </c>
      <c r="HJ510" s="11" t="e">
        <f t="shared" si="1501"/>
        <v>#DIV/0!</v>
      </c>
      <c r="HK510" s="60" t="e">
        <f t="shared" si="1502"/>
        <v>#DIV/0!</v>
      </c>
      <c r="HL510" s="57"/>
      <c r="HM510" s="57" t="e">
        <f t="shared" si="1503"/>
        <v>#DIV/0!</v>
      </c>
      <c r="HN510" s="57" t="e">
        <f t="shared" si="1504"/>
        <v>#DIV/0!</v>
      </c>
      <c r="HO510" s="57" t="e">
        <f t="shared" si="1505"/>
        <v>#DIV/0!</v>
      </c>
      <c r="HP510" s="57" t="e">
        <f t="shared" si="1506"/>
        <v>#DIV/0!</v>
      </c>
      <c r="HQ510" s="57" t="e">
        <f t="shared" si="1507"/>
        <v>#DIV/0!</v>
      </c>
      <c r="HR510" s="57"/>
      <c r="HS510" s="57" t="e">
        <f t="shared" si="1508"/>
        <v>#DIV/0!</v>
      </c>
      <c r="HT510" s="57" t="e">
        <f t="shared" si="1509"/>
        <v>#DIV/0!</v>
      </c>
      <c r="HU510" s="57" t="e">
        <f t="shared" si="1510"/>
        <v>#DIV/0!</v>
      </c>
      <c r="HV510" s="57" t="e">
        <f t="shared" si="1511"/>
        <v>#DIV/0!</v>
      </c>
      <c r="HW510" s="57" t="e">
        <f t="shared" si="1512"/>
        <v>#DIV/0!</v>
      </c>
      <c r="HX510" s="57"/>
      <c r="HY510" s="57" t="e">
        <f t="shared" si="1513"/>
        <v>#DIV/0!</v>
      </c>
      <c r="HZ510" s="57" t="e">
        <f t="shared" si="1514"/>
        <v>#DIV/0!</v>
      </c>
      <c r="IA510" s="57"/>
      <c r="IB510" s="61">
        <f t="shared" si="1515"/>
        <v>0</v>
      </c>
      <c r="IC510" s="57" t="str">
        <f t="shared" si="1516"/>
        <v/>
      </c>
      <c r="ID510" s="42"/>
      <c r="IE510" s="2" t="str">
        <f t="shared" si="1517"/>
        <v/>
      </c>
      <c r="IF510" s="60" t="e">
        <f t="shared" si="1518"/>
        <v>#DIV/0!</v>
      </c>
      <c r="IG510" s="60" t="str">
        <f t="shared" si="1519"/>
        <v/>
      </c>
      <c r="IH510" s="60" t="str">
        <f t="shared" si="1520"/>
        <v>zinco-</v>
      </c>
      <c r="II510" s="60" t="str">
        <f t="shared" si="1521"/>
        <v>mangano-</v>
      </c>
      <c r="IJ510" s="60" t="e">
        <f t="shared" si="1522"/>
        <v>#DIV/0!</v>
      </c>
      <c r="IK510" s="60" t="e">
        <f t="shared" si="1523"/>
        <v>#DIV/0!</v>
      </c>
      <c r="IL510" s="60" t="e">
        <f t="shared" si="1524"/>
        <v>#DIV/0!</v>
      </c>
      <c r="IM510" s="60" t="e">
        <f t="shared" si="1525"/>
        <v>#DIV/0!</v>
      </c>
      <c r="IN510" s="60" t="str">
        <f t="shared" si="1526"/>
        <v/>
      </c>
      <c r="IO510" s="60" t="str">
        <f t="shared" si="1527"/>
        <v/>
      </c>
      <c r="IP510" s="57"/>
      <c r="IQ510" s="57" t="str">
        <f t="shared" si="1528"/>
        <v>ERROR!!</v>
      </c>
    </row>
    <row r="511" spans="24:251">
      <c r="X511" s="29">
        <f t="shared" si="1384"/>
        <v>0</v>
      </c>
      <c r="Y511" s="29">
        <f t="shared" si="1385"/>
        <v>0</v>
      </c>
      <c r="Z511" s="29" t="e">
        <f t="shared" si="1386"/>
        <v>#DIV/0!</v>
      </c>
      <c r="AA511" s="29" t="e">
        <f t="shared" si="1387"/>
        <v>#DIV/0!</v>
      </c>
      <c r="AB511" s="29" t="e">
        <f t="shared" si="1388"/>
        <v>#DIV/0!</v>
      </c>
      <c r="AC511" s="29" t="e">
        <f t="shared" si="1389"/>
        <v>#DIV/0!</v>
      </c>
      <c r="AF511" s="23">
        <v>60.084299999999999</v>
      </c>
      <c r="AG511" s="23">
        <v>79.878799999999998</v>
      </c>
      <c r="AH511" s="23">
        <v>101.96120000000001</v>
      </c>
      <c r="AI511" s="23">
        <v>151.99039999999999</v>
      </c>
      <c r="AJ511" s="23">
        <v>159.69</v>
      </c>
      <c r="AK511" s="23">
        <v>71.846400000000003</v>
      </c>
      <c r="AL511" s="23">
        <v>70.9375</v>
      </c>
      <c r="AM511" s="23">
        <v>40.304400000000001</v>
      </c>
      <c r="AN511" s="23">
        <v>56.077399999999997</v>
      </c>
      <c r="AO511" s="23">
        <v>61.978999999999999</v>
      </c>
      <c r="AP511" s="23">
        <v>94.195999999999998</v>
      </c>
      <c r="AQ511" s="23">
        <v>18.998000000000001</v>
      </c>
      <c r="AR511" s="23">
        <v>35.450000000000003</v>
      </c>
      <c r="AS511" s="23">
        <v>29.88</v>
      </c>
      <c r="AT511" s="23">
        <v>74.691999999999993</v>
      </c>
      <c r="AU511" s="23">
        <v>81.39</v>
      </c>
      <c r="AX511" s="54">
        <f t="shared" si="1390"/>
        <v>0</v>
      </c>
      <c r="AY511" s="54">
        <f t="shared" si="1391"/>
        <v>0</v>
      </c>
      <c r="AZ511" s="54">
        <f t="shared" si="1392"/>
        <v>0</v>
      </c>
      <c r="BA511" s="54">
        <f t="shared" si="1393"/>
        <v>0</v>
      </c>
      <c r="BB511" s="54">
        <f t="shared" si="1394"/>
        <v>0</v>
      </c>
      <c r="BC511" s="54">
        <f t="shared" si="1395"/>
        <v>0</v>
      </c>
      <c r="BD511" s="54">
        <f t="shared" si="1396"/>
        <v>0</v>
      </c>
      <c r="BE511" s="54">
        <f t="shared" si="1397"/>
        <v>0</v>
      </c>
      <c r="BF511" s="54">
        <f t="shared" si="1398"/>
        <v>0</v>
      </c>
      <c r="BG511" s="54">
        <f t="shared" si="1399"/>
        <v>0</v>
      </c>
      <c r="BH511" s="54">
        <f t="shared" si="1400"/>
        <v>0</v>
      </c>
      <c r="BI511" s="54">
        <f t="shared" si="1401"/>
        <v>0</v>
      </c>
      <c r="BJ511" s="54">
        <f t="shared" si="1402"/>
        <v>0</v>
      </c>
      <c r="BK511" s="54">
        <f t="shared" si="1403"/>
        <v>0</v>
      </c>
      <c r="BL511" s="54">
        <f t="shared" si="1404"/>
        <v>0</v>
      </c>
      <c r="BM511" s="42"/>
      <c r="BO511" s="54">
        <f>'Norm-coeff'!$C$2+$AX511*'Norm-coeff'!$D$2+$AY511*'Norm-coeff'!$E$2+$AZ511*'Norm-coeff'!$F$2+$BA511*'Norm-coeff'!$G$2+$BB511*'Norm-coeff'!$H$2+$BC511*'Norm-coeff'!$I$2+$BD511*'Norm-coeff'!$J$2+$BE511*'Norm-coeff'!$K$2+$BF511*'Norm-coeff'!$L$2+$BG511*'Norm-coeff'!$M$2+$BH511*'Norm-coeff'!$N$2+$BI511*'Norm-coeff'!$O$2</f>
        <v>5.4045421474420303</v>
      </c>
      <c r="BP511" s="54">
        <f>'Norm-coeff'!$C$3+$AX511*'Norm-coeff'!$D$3+$AY511*'Norm-coeff'!$E$3+$AZ511*'Norm-coeff'!$F$3+$BA511*'Norm-coeff'!$G$3+$BB511*'Norm-coeff'!$H$3+$BC511*'Norm-coeff'!$I$3+$BD511*'Norm-coeff'!$J$3+$BE511*'Norm-coeff'!$K$3+$BF511*'Norm-coeff'!$L$3+$BG511*'Norm-coeff'!$M$3+$BH511*'Norm-coeff'!$N$3+$BI511*'Norm-coeff'!$O$3</f>
        <v>3.15319116612705</v>
      </c>
      <c r="BQ511" s="54">
        <f>'Norm-coeff'!$C$4+$AX511*'Norm-coeff'!$D$4+$AY511*'Norm-coeff'!$E$4+$AZ511*'Norm-coeff'!$F$4+$BA511*'Norm-coeff'!$G$4+$BB511*'Norm-coeff'!$H$4+$BC511*'Norm-coeff'!$I$4+$BD511*'Norm-coeff'!$J$4+$BE511*'Norm-coeff'!$K$4+$BF511*'Norm-coeff'!$L$4+$BG511*'Norm-coeff'!$M$4+$BH511*'Norm-coeff'!$N$4+$BI511*'Norm-coeff'!$O$4</f>
        <v>1.42115649462768</v>
      </c>
      <c r="BR511" s="54">
        <f>'Norm-coeff'!$C$5+$AX511*'Norm-coeff'!$D$5+$AY511*'Norm-coeff'!$E$5+$AZ511*'Norm-coeff'!$F$5+$BA511*'Norm-coeff'!$G$5+$BB511*'Norm-coeff'!$H$5+$BC511*'Norm-coeff'!$I$5+$BD511*'Norm-coeff'!$J$5+$BE511*'Norm-coeff'!$K$5+$BF511*'Norm-coeff'!$L$5+$BG511*'Norm-coeff'!$M$5+$BH511*'Norm-coeff'!$N$5+$BI511*'Norm-coeff'!$O$5</f>
        <v>1.0553329241296201</v>
      </c>
      <c r="BS511" s="54">
        <f>'Norm-coeff'!$C$6+$AX511*'Norm-coeff'!$D$6+$AY511*'Norm-coeff'!$E$6+$AZ511*'Norm-coeff'!$F$6+$BA511*'Norm-coeff'!$G$6+$BB511*'Norm-coeff'!$H$6+$BC511*'Norm-coeff'!$I$6+$BD511*'Norm-coeff'!$J$6+$BE511*'Norm-coeff'!$K$6+$BF511*'Norm-coeff'!$L$6+$BG511*'Norm-coeff'!$M$6+$BH511*'Norm-coeff'!$N$6+$BI511*'Norm-coeff'!$O$6</f>
        <v>-1.48700885495103E-2</v>
      </c>
      <c r="BT511" s="54">
        <f>'Norm-coeff'!$C$7+$AX511*'Norm-coeff'!$D$7+$AY511*'Norm-coeff'!$E$7+$AZ511*'Norm-coeff'!$F$7+$BA511*'Norm-coeff'!$G$7+$BB511*'Norm-coeff'!$H$7+$BC511*'Norm-coeff'!$I$7+$BD511*'Norm-coeff'!$J$7+$BE511*'Norm-coeff'!$K$7+$BF511*'Norm-coeff'!$L$7+$BG511*'Norm-coeff'!$M$7+$BH511*'Norm-coeff'!$N$7+$BI511*'Norm-coeff'!$O$7</f>
        <v>2.0907583608832998</v>
      </c>
      <c r="BU511" s="54">
        <f>'Norm-coeff'!$C$8+$AX511*'Norm-coeff'!$D$8+$AY511*'Norm-coeff'!$E$8+$AZ511*'Norm-coeff'!$F$8+$BA511*'Norm-coeff'!$G$8+$BB511*'Norm-coeff'!$H$8+$BC511*'Norm-coeff'!$I$8+$BD511*'Norm-coeff'!$J$8+$BE511*'Norm-coeff'!$K$8+$BF511*'Norm-coeff'!$L$8+$BG511*'Norm-coeff'!$M$8+$BH511*'Norm-coeff'!$N$8+$BI511*'Norm-coeff'!$O$8</f>
        <v>0.65894159836244504</v>
      </c>
      <c r="BV511" s="54">
        <f>'Norm-coeff'!$C$9+$AX511*'Norm-coeff'!$D$9+$AY511*'Norm-coeff'!$E$9+$AZ511*'Norm-coeff'!$F$9+$BA511*'Norm-coeff'!$G$9+$BB511*'Norm-coeff'!$H$9+$BC511*'Norm-coeff'!$I$9+$BD511*'Norm-coeff'!$J$9+$BE511*'Norm-coeff'!$K$9+$BF511*'Norm-coeff'!$L$9+$BG511*'Norm-coeff'!$M$9+$BH511*'Norm-coeff'!$N$9+$BI511*'Norm-coeff'!$O$9</f>
        <v>1.48961085014701</v>
      </c>
      <c r="BW511" s="54">
        <f>'Norm-coeff'!$C$10+$AX511*'Norm-coeff'!$D$10+$AY511*'Norm-coeff'!$E$10+$AZ511*'Norm-coeff'!$F$10+$BA511*'Norm-coeff'!$G$10+$BB511*'Norm-coeff'!$H$10+$BC511*'Norm-coeff'!$I$10+$BD511*'Norm-coeff'!$J$10+$BE511*'Norm-coeff'!$K$10+$BF511*'Norm-coeff'!$L$10+$BG511*'Norm-coeff'!$M$10+$BH511*'Norm-coeff'!$N$10+$BI511*'Norm-coeff'!$O$10</f>
        <v>1.42058735749591</v>
      </c>
      <c r="BX511" s="54">
        <f>'Norm-coeff'!$C$11+$AX511*'Norm-coeff'!$D$11+$AY511*'Norm-coeff'!$E$11+$AZ511*'Norm-coeff'!$F$11+$BA511*'Norm-coeff'!$G$11+$BB511*'Norm-coeff'!$H$11+$BC511*'Norm-coeff'!$I$11+$BD511*'Norm-coeff'!$J$11+$BE511*'Norm-coeff'!$K$11+$BF511*'Norm-coeff'!$L$11+$BG511*'Norm-coeff'!$M$11+$BH511*'Norm-coeff'!$N$11+$BI511*'Norm-coeff'!$O$11</f>
        <v>0.221233014421479</v>
      </c>
      <c r="BY511" s="54">
        <f>'Norm-coeff'!$C$12+$AX511*'Norm-coeff'!$D$12+$AY511*'Norm-coeff'!$E$12+$AZ511*'Norm-coeff'!$F$12+$BA511*'Norm-coeff'!$G$12+$BB511*'Norm-coeff'!$H$12+$BC511*'Norm-coeff'!$I$12+$BD511*'Norm-coeff'!$J$12+$BE511*'Norm-coeff'!$K$12+$BF511*'Norm-coeff'!$L$12+$BG511*'Norm-coeff'!$M$12+$BH511*'Norm-coeff'!$N$12+$BI511*'Norm-coeff'!$O$12</f>
        <v>0.283527502056037</v>
      </c>
      <c r="BZ511" s="54">
        <f>'Norm-coeff'!$C$13+$AX511*'Norm-coeff'!$D$13+$AY511*'Norm-coeff'!$E$13+$AZ511*'Norm-coeff'!$F$13+$BA511*'Norm-coeff'!$G$13+$BB511*'Norm-coeff'!$H$13+$BC511*'Norm-coeff'!$I$13+$BD511*'Norm-coeff'!$J$13+$BE511*'Norm-coeff'!$K$13+$BF511*'Norm-coeff'!$L$13+$BG511*'Norm-coeff'!$M$13+$BH511*'Norm-coeff'!$N$13+$BI511*'Norm-coeff'!$O$13</f>
        <v>-4.1864930554451202E-2</v>
      </c>
      <c r="CA511" s="54">
        <f>'Norm-coeff'!$C$14+$AX511*'Norm-coeff'!$D$14+$AY511*'Norm-coeff'!$E$14+$AZ511*'Norm-coeff'!$F$14+$BA511*'Norm-coeff'!$G$14+$BB511*'Norm-coeff'!$H$14+$BC511*'Norm-coeff'!$I$14+$BD511*'Norm-coeff'!$J$14+$BE511*'Norm-coeff'!$K$14+$BF511*'Norm-coeff'!$L$14+$BG511*'Norm-coeff'!$M$14+$BH511*'Norm-coeff'!$N$14+$BI511*'Norm-coeff'!$O$14</f>
        <v>4.2526983164477103</v>
      </c>
      <c r="CC511" s="54">
        <f t="shared" si="1529"/>
        <v>0</v>
      </c>
      <c r="CG511" s="54">
        <f t="shared" si="1405"/>
        <v>0</v>
      </c>
      <c r="CH511" s="54">
        <f t="shared" si="1383"/>
        <v>0</v>
      </c>
      <c r="CI511" s="54">
        <f t="shared" si="1406"/>
        <v>0</v>
      </c>
      <c r="CJ511" s="56">
        <f t="shared" si="1407"/>
        <v>0</v>
      </c>
      <c r="CK511" s="54">
        <f t="shared" si="1408"/>
        <v>0</v>
      </c>
      <c r="CL511" s="54">
        <f t="shared" si="1409"/>
        <v>0</v>
      </c>
      <c r="CM511" s="54">
        <f t="shared" si="1410"/>
        <v>0</v>
      </c>
      <c r="CN511" s="54">
        <f t="shared" si="1411"/>
        <v>0</v>
      </c>
      <c r="CO511" s="54">
        <f t="shared" si="1412"/>
        <v>0</v>
      </c>
      <c r="CP511" s="54">
        <f t="shared" si="1413"/>
        <v>0</v>
      </c>
      <c r="CQ511" s="54">
        <f t="shared" si="1414"/>
        <v>0</v>
      </c>
      <c r="CR511" s="54">
        <f t="shared" si="1415"/>
        <v>0</v>
      </c>
      <c r="CS511" s="54">
        <f t="shared" si="1416"/>
        <v>0</v>
      </c>
      <c r="CU511" s="54">
        <f t="shared" si="1417"/>
        <v>0</v>
      </c>
      <c r="CV511" s="54">
        <f t="shared" si="1418"/>
        <v>0</v>
      </c>
      <c r="CW511" s="54">
        <f t="shared" si="1419"/>
        <v>0</v>
      </c>
      <c r="CX511" s="54">
        <f t="shared" si="1420"/>
        <v>0</v>
      </c>
      <c r="CZ511" s="54">
        <f t="shared" si="1421"/>
        <v>0</v>
      </c>
      <c r="DA511" s="54">
        <f t="shared" si="1422"/>
        <v>0</v>
      </c>
      <c r="DB511" s="54">
        <f t="shared" si="1423"/>
        <v>0</v>
      </c>
      <c r="DC511" s="54">
        <f t="shared" si="1424"/>
        <v>0</v>
      </c>
      <c r="DD511" s="54">
        <f t="shared" si="1425"/>
        <v>0</v>
      </c>
      <c r="DE511" s="54">
        <f t="shared" si="1426"/>
        <v>0</v>
      </c>
      <c r="DF511" s="54">
        <f t="shared" si="1427"/>
        <v>0</v>
      </c>
      <c r="DG511" s="54">
        <f t="shared" si="1428"/>
        <v>2</v>
      </c>
      <c r="DH511" s="71">
        <f t="shared" si="1429"/>
        <v>0</v>
      </c>
      <c r="DI511" s="71">
        <f t="shared" si="1430"/>
        <v>0</v>
      </c>
      <c r="DJ511" s="54">
        <f t="shared" si="1431"/>
        <v>0</v>
      </c>
      <c r="DK511" s="54">
        <f t="shared" si="1432"/>
        <v>2</v>
      </c>
      <c r="DL511" s="4">
        <f t="shared" si="1357"/>
        <v>0</v>
      </c>
      <c r="DM511" s="3">
        <f t="shared" si="1433"/>
        <v>0</v>
      </c>
      <c r="DN511" s="3">
        <f t="shared" si="1434"/>
        <v>0</v>
      </c>
      <c r="DO511" s="4" t="e">
        <f t="shared" si="1435"/>
        <v>#DIV/0!</v>
      </c>
      <c r="DP511" s="57"/>
      <c r="DQ511" s="57"/>
      <c r="DR511" s="56">
        <f t="shared" si="1358"/>
        <v>2</v>
      </c>
      <c r="DS511" s="56">
        <f t="shared" si="1359"/>
        <v>0</v>
      </c>
      <c r="DT511" s="38">
        <f t="shared" si="1360"/>
        <v>0</v>
      </c>
      <c r="DU511" s="38">
        <f t="shared" si="1436"/>
        <v>2</v>
      </c>
      <c r="DV511" s="38">
        <f t="shared" si="1361"/>
        <v>0</v>
      </c>
      <c r="DW511" s="39">
        <f t="shared" si="1362"/>
        <v>0</v>
      </c>
      <c r="DX511" s="39">
        <f t="shared" si="1363"/>
        <v>0</v>
      </c>
      <c r="DY511" s="39">
        <f t="shared" si="1364"/>
        <v>0</v>
      </c>
      <c r="DZ511" s="39">
        <f t="shared" si="1365"/>
        <v>0</v>
      </c>
      <c r="EA511" s="39">
        <f t="shared" si="1366"/>
        <v>0</v>
      </c>
      <c r="EB511" s="37" t="e">
        <f t="shared" si="1437"/>
        <v>#DIV/0!</v>
      </c>
      <c r="EC511" s="37" t="e">
        <f t="shared" si="1438"/>
        <v>#DIV/0!</v>
      </c>
      <c r="ED511" s="37" t="e">
        <f t="shared" si="1439"/>
        <v>#DIV/0!</v>
      </c>
      <c r="EE511" s="37" t="e">
        <f t="shared" si="1440"/>
        <v>#DIV/0!</v>
      </c>
      <c r="EF511" s="39" t="e">
        <f t="shared" si="1441"/>
        <v>#DIV/0!</v>
      </c>
      <c r="EG511" s="37" t="e">
        <f t="shared" si="1442"/>
        <v>#DIV/0!</v>
      </c>
      <c r="EH511" s="37" t="e">
        <f t="shared" si="1443"/>
        <v>#DIV/0!</v>
      </c>
      <c r="EI511" s="11" t="b">
        <f t="shared" si="1444"/>
        <v>1</v>
      </c>
      <c r="EJ511" s="11" t="b">
        <f t="shared" si="1445"/>
        <v>0</v>
      </c>
      <c r="EK511" s="39" t="e">
        <f t="shared" si="1446"/>
        <v>#DIV/0!</v>
      </c>
      <c r="EL511" s="39" t="e">
        <f t="shared" si="1447"/>
        <v>#DIV/0!</v>
      </c>
      <c r="EM511" s="39" t="e">
        <f t="shared" si="1448"/>
        <v>#DIV/0!</v>
      </c>
      <c r="EN511" s="39" t="e">
        <f t="shared" si="1449"/>
        <v>#DIV/0!</v>
      </c>
      <c r="EO511" s="39" t="e">
        <f t="shared" si="1450"/>
        <v>#DIV/0!</v>
      </c>
      <c r="EP511" s="39" t="e">
        <f t="shared" si="1451"/>
        <v>#DIV/0!</v>
      </c>
      <c r="EQ511" s="39" t="e">
        <f t="shared" si="1452"/>
        <v>#DIV/0!</v>
      </c>
      <c r="ER511" s="39" t="e">
        <f t="shared" si="1453"/>
        <v>#DIV/0!</v>
      </c>
      <c r="ES511" s="58" t="str">
        <f t="shared" si="1454"/>
        <v>(OH,F,Cl)-dominate amphibole</v>
      </c>
      <c r="ET511" s="58" t="e">
        <f t="shared" si="1455"/>
        <v>#N/A</v>
      </c>
      <c r="EU511" s="56">
        <f t="shared" si="1367"/>
        <v>0</v>
      </c>
      <c r="EV511" s="56">
        <f t="shared" si="1368"/>
        <v>0</v>
      </c>
      <c r="EW511" s="56">
        <f t="shared" si="1369"/>
        <v>0</v>
      </c>
      <c r="EX511" s="56">
        <f t="shared" si="1370"/>
        <v>0</v>
      </c>
      <c r="EY511" s="56">
        <f t="shared" si="1371"/>
        <v>0</v>
      </c>
      <c r="EZ511" s="56">
        <f t="shared" si="1372"/>
        <v>0</v>
      </c>
      <c r="FA511" s="39">
        <f t="shared" si="1373"/>
        <v>0</v>
      </c>
      <c r="FB511" s="39">
        <f t="shared" si="1374"/>
        <v>0</v>
      </c>
      <c r="FC511" s="54">
        <f t="shared" si="1375"/>
        <v>0</v>
      </c>
      <c r="FD511" s="54">
        <f t="shared" si="1376"/>
        <v>0</v>
      </c>
      <c r="FE511" s="39">
        <f t="shared" si="1377"/>
        <v>0</v>
      </c>
      <c r="FF511" s="54">
        <f t="shared" si="1378"/>
        <v>0</v>
      </c>
      <c r="FG511" s="39">
        <f t="shared" si="1379"/>
        <v>0</v>
      </c>
      <c r="FH511" s="39">
        <f t="shared" si="1456"/>
        <v>0</v>
      </c>
      <c r="FI511" s="39">
        <f t="shared" si="1457"/>
        <v>0</v>
      </c>
      <c r="FJ511" s="39">
        <f t="shared" si="1458"/>
        <v>0</v>
      </c>
      <c r="FK511" s="39" t="e">
        <f t="shared" si="1459"/>
        <v>#DIV/0!</v>
      </c>
      <c r="FL511" s="39" t="e">
        <f t="shared" si="1460"/>
        <v>#DIV/0!</v>
      </c>
      <c r="FM511" s="39" t="e">
        <f t="shared" si="1461"/>
        <v>#DIV/0!</v>
      </c>
      <c r="FN511" s="39">
        <f t="shared" si="1462"/>
        <v>1</v>
      </c>
      <c r="FO511" s="39">
        <f t="shared" si="1380"/>
        <v>0</v>
      </c>
      <c r="FP511" s="39">
        <f t="shared" si="1381"/>
        <v>0</v>
      </c>
      <c r="FQ511" s="39">
        <f t="shared" si="1382"/>
        <v>0</v>
      </c>
      <c r="FR511" s="39">
        <f t="shared" si="1463"/>
        <v>0</v>
      </c>
      <c r="FS511" s="39">
        <f t="shared" si="1464"/>
        <v>0</v>
      </c>
      <c r="FU511" s="39" t="e">
        <f t="shared" si="1465"/>
        <v>#DIV/0!</v>
      </c>
      <c r="FV511" s="39" t="e">
        <f t="shared" si="1466"/>
        <v>#DIV/0!</v>
      </c>
      <c r="FW511" s="39" t="e">
        <f t="shared" si="1467"/>
        <v>#DIV/0!</v>
      </c>
      <c r="FY511" s="39" t="e">
        <f t="shared" si="1468"/>
        <v>#DIV/0!</v>
      </c>
      <c r="FZ511" s="39" t="e">
        <f t="shared" si="1469"/>
        <v>#DIV/0!</v>
      </c>
      <c r="GA511" s="39" t="e">
        <f t="shared" si="1470"/>
        <v>#DIV/0!</v>
      </c>
      <c r="GB511" s="39" t="e">
        <f t="shared" si="1471"/>
        <v>#DIV/0!</v>
      </c>
      <c r="GC511" s="39" t="e">
        <f t="shared" si="1472"/>
        <v>#DIV/0!</v>
      </c>
      <c r="GD511" s="39" t="e">
        <f t="shared" si="1473"/>
        <v>#DIV/0!</v>
      </c>
      <c r="GE511" s="39" t="e">
        <f t="shared" si="1474"/>
        <v>#DIV/0!</v>
      </c>
      <c r="GF511" s="39" t="e">
        <f t="shared" si="1475"/>
        <v>#DIV/0!</v>
      </c>
      <c r="GG511" s="39" t="e">
        <f t="shared" si="1476"/>
        <v>#DIV/0!</v>
      </c>
      <c r="GH511" s="39" t="e">
        <f t="shared" si="1477"/>
        <v>#DIV/0!</v>
      </c>
      <c r="GI511" s="39"/>
      <c r="GJ511" s="39" t="e">
        <f t="shared" si="1478"/>
        <v>#DIV/0!</v>
      </c>
      <c r="GK511" s="39" t="e">
        <f t="shared" si="1479"/>
        <v>#DIV/0!</v>
      </c>
      <c r="GL511" s="39" t="e">
        <f t="shared" si="1480"/>
        <v>#DIV/0!</v>
      </c>
      <c r="GM511" s="39" t="e">
        <f t="shared" si="1481"/>
        <v>#DIV/0!</v>
      </c>
      <c r="GN511" s="39" t="e">
        <f t="shared" si="1482"/>
        <v>#DIV/0!</v>
      </c>
      <c r="GO511" s="57"/>
      <c r="GP511" s="57" t="e">
        <f t="shared" si="1483"/>
        <v>#DIV/0!</v>
      </c>
      <c r="GQ511" s="59" t="e">
        <f t="shared" si="1484"/>
        <v>#DIV/0!</v>
      </c>
      <c r="GR511" s="41" t="e">
        <f t="shared" si="1485"/>
        <v>#DIV/0!</v>
      </c>
      <c r="GS511" s="57" t="e">
        <f t="shared" si="1486"/>
        <v>#DIV/0!</v>
      </c>
      <c r="GT511" s="57" t="e">
        <f t="shared" si="1487"/>
        <v>#DIV/0!</v>
      </c>
      <c r="GU511" s="57" t="e">
        <f t="shared" si="1488"/>
        <v>#DIV/0!</v>
      </c>
      <c r="GV511" s="57"/>
      <c r="GW511" s="42" t="e">
        <f t="shared" si="1489"/>
        <v>#DIV/0!</v>
      </c>
      <c r="GX511" s="42" t="e">
        <f t="shared" si="1490"/>
        <v>#DIV/0!</v>
      </c>
      <c r="GY511" s="42" t="e">
        <f t="shared" si="1491"/>
        <v>#DIV/0!</v>
      </c>
      <c r="GZ511" s="57"/>
      <c r="HA511" s="2" t="e">
        <f t="shared" si="1492"/>
        <v>#DIV/0!</v>
      </c>
      <c r="HB511" s="2" t="e">
        <f t="shared" si="1493"/>
        <v>#DIV/0!</v>
      </c>
      <c r="HC511" s="2" t="e">
        <f t="shared" si="1494"/>
        <v>#DIV/0!</v>
      </c>
      <c r="HD511" s="2" t="e">
        <f t="shared" si="1495"/>
        <v>#DIV/0!</v>
      </c>
      <c r="HE511" s="2" t="e">
        <f t="shared" si="1496"/>
        <v>#DIV/0!</v>
      </c>
      <c r="HF511" s="2" t="e">
        <f t="shared" si="1497"/>
        <v>#DIV/0!</v>
      </c>
      <c r="HG511" s="2" t="e">
        <f t="shared" si="1498"/>
        <v>#DIV/0!</v>
      </c>
      <c r="HH511" s="2" t="e">
        <f t="shared" si="1499"/>
        <v>#DIV/0!</v>
      </c>
      <c r="HI511" s="2" t="e">
        <f t="shared" si="1500"/>
        <v>#DIV/0!</v>
      </c>
      <c r="HJ511" s="11" t="e">
        <f t="shared" si="1501"/>
        <v>#DIV/0!</v>
      </c>
      <c r="HK511" s="60" t="e">
        <f t="shared" si="1502"/>
        <v>#DIV/0!</v>
      </c>
      <c r="HL511" s="57"/>
      <c r="HM511" s="57" t="e">
        <f t="shared" si="1503"/>
        <v>#DIV/0!</v>
      </c>
      <c r="HN511" s="57" t="e">
        <f t="shared" si="1504"/>
        <v>#DIV/0!</v>
      </c>
      <c r="HO511" s="57" t="e">
        <f t="shared" si="1505"/>
        <v>#DIV/0!</v>
      </c>
      <c r="HP511" s="57" t="e">
        <f t="shared" si="1506"/>
        <v>#DIV/0!</v>
      </c>
      <c r="HQ511" s="57" t="e">
        <f t="shared" si="1507"/>
        <v>#DIV/0!</v>
      </c>
      <c r="HR511" s="57"/>
      <c r="HS511" s="57" t="e">
        <f t="shared" si="1508"/>
        <v>#DIV/0!</v>
      </c>
      <c r="HT511" s="57" t="e">
        <f t="shared" si="1509"/>
        <v>#DIV/0!</v>
      </c>
      <c r="HU511" s="57" t="e">
        <f t="shared" si="1510"/>
        <v>#DIV/0!</v>
      </c>
      <c r="HV511" s="57" t="e">
        <f t="shared" si="1511"/>
        <v>#DIV/0!</v>
      </c>
      <c r="HW511" s="57" t="e">
        <f t="shared" si="1512"/>
        <v>#DIV/0!</v>
      </c>
      <c r="HX511" s="57"/>
      <c r="HY511" s="57" t="e">
        <f t="shared" si="1513"/>
        <v>#DIV/0!</v>
      </c>
      <c r="HZ511" s="57" t="e">
        <f t="shared" si="1514"/>
        <v>#DIV/0!</v>
      </c>
      <c r="IA511" s="57"/>
      <c r="IB511" s="61">
        <f t="shared" si="1515"/>
        <v>0</v>
      </c>
      <c r="IC511" s="57" t="str">
        <f t="shared" si="1516"/>
        <v/>
      </c>
      <c r="ID511" s="42"/>
      <c r="IE511" s="2" t="str">
        <f t="shared" si="1517"/>
        <v/>
      </c>
      <c r="IF511" s="60" t="e">
        <f t="shared" si="1518"/>
        <v>#DIV/0!</v>
      </c>
      <c r="IG511" s="60" t="str">
        <f t="shared" si="1519"/>
        <v/>
      </c>
      <c r="IH511" s="60" t="str">
        <f t="shared" si="1520"/>
        <v>zinco-</v>
      </c>
      <c r="II511" s="60" t="str">
        <f t="shared" si="1521"/>
        <v>mangano-</v>
      </c>
      <c r="IJ511" s="60" t="e">
        <f t="shared" si="1522"/>
        <v>#DIV/0!</v>
      </c>
      <c r="IK511" s="60" t="e">
        <f t="shared" si="1523"/>
        <v>#DIV/0!</v>
      </c>
      <c r="IL511" s="60" t="e">
        <f t="shared" si="1524"/>
        <v>#DIV/0!</v>
      </c>
      <c r="IM511" s="60" t="e">
        <f t="shared" si="1525"/>
        <v>#DIV/0!</v>
      </c>
      <c r="IN511" s="60" t="str">
        <f t="shared" si="1526"/>
        <v/>
      </c>
      <c r="IO511" s="60" t="str">
        <f t="shared" si="1527"/>
        <v/>
      </c>
      <c r="IP511" s="57"/>
      <c r="IQ511" s="57" t="str">
        <f t="shared" si="1528"/>
        <v>ERROR!!</v>
      </c>
    </row>
    <row r="512" spans="24:251">
      <c r="X512" s="29">
        <f t="shared" si="1384"/>
        <v>0</v>
      </c>
      <c r="Y512" s="29">
        <f t="shared" si="1385"/>
        <v>0</v>
      </c>
      <c r="Z512" s="29" t="e">
        <f t="shared" si="1386"/>
        <v>#DIV/0!</v>
      </c>
      <c r="AA512" s="29" t="e">
        <f t="shared" si="1387"/>
        <v>#DIV/0!</v>
      </c>
      <c r="AB512" s="29" t="e">
        <f t="shared" si="1388"/>
        <v>#DIV/0!</v>
      </c>
      <c r="AC512" s="29" t="e">
        <f t="shared" si="1389"/>
        <v>#DIV/0!</v>
      </c>
      <c r="AF512" s="23">
        <v>60.084299999999999</v>
      </c>
      <c r="AG512" s="23">
        <v>79.878799999999998</v>
      </c>
      <c r="AH512" s="23">
        <v>101.96120000000001</v>
      </c>
      <c r="AI512" s="23">
        <v>151.99039999999999</v>
      </c>
      <c r="AJ512" s="23">
        <v>159.69</v>
      </c>
      <c r="AK512" s="23">
        <v>71.846400000000003</v>
      </c>
      <c r="AL512" s="23">
        <v>70.9375</v>
      </c>
      <c r="AM512" s="23">
        <v>40.304400000000001</v>
      </c>
      <c r="AN512" s="23">
        <v>56.077399999999997</v>
      </c>
      <c r="AO512" s="23">
        <v>61.978999999999999</v>
      </c>
      <c r="AP512" s="23">
        <v>94.195999999999998</v>
      </c>
      <c r="AQ512" s="23">
        <v>18.998000000000001</v>
      </c>
      <c r="AR512" s="23">
        <v>35.450000000000003</v>
      </c>
      <c r="AS512" s="23">
        <v>29.88</v>
      </c>
      <c r="AT512" s="23">
        <v>74.691999999999993</v>
      </c>
      <c r="AU512" s="23">
        <v>81.39</v>
      </c>
      <c r="AX512" s="54">
        <f t="shared" si="1390"/>
        <v>0</v>
      </c>
      <c r="AY512" s="54">
        <f t="shared" si="1391"/>
        <v>0</v>
      </c>
      <c r="AZ512" s="54">
        <f t="shared" si="1392"/>
        <v>0</v>
      </c>
      <c r="BA512" s="54">
        <f t="shared" si="1393"/>
        <v>0</v>
      </c>
      <c r="BB512" s="54">
        <f t="shared" si="1394"/>
        <v>0</v>
      </c>
      <c r="BC512" s="54">
        <f t="shared" si="1395"/>
        <v>0</v>
      </c>
      <c r="BD512" s="54">
        <f t="shared" si="1396"/>
        <v>0</v>
      </c>
      <c r="BE512" s="54">
        <f t="shared" si="1397"/>
        <v>0</v>
      </c>
      <c r="BF512" s="54">
        <f t="shared" si="1398"/>
        <v>0</v>
      </c>
      <c r="BG512" s="54">
        <f t="shared" si="1399"/>
        <v>0</v>
      </c>
      <c r="BH512" s="54">
        <f t="shared" si="1400"/>
        <v>0</v>
      </c>
      <c r="BI512" s="54">
        <f t="shared" si="1401"/>
        <v>0</v>
      </c>
      <c r="BJ512" s="54">
        <f t="shared" si="1402"/>
        <v>0</v>
      </c>
      <c r="BK512" s="54">
        <f t="shared" si="1403"/>
        <v>0</v>
      </c>
      <c r="BL512" s="54">
        <f t="shared" si="1404"/>
        <v>0</v>
      </c>
      <c r="BM512" s="42"/>
      <c r="BO512" s="54">
        <f>'Norm-coeff'!$C$2+$AX512*'Norm-coeff'!$D$2+$AY512*'Norm-coeff'!$E$2+$AZ512*'Norm-coeff'!$F$2+$BA512*'Norm-coeff'!$G$2+$BB512*'Norm-coeff'!$H$2+$BC512*'Norm-coeff'!$I$2+$BD512*'Norm-coeff'!$J$2+$BE512*'Norm-coeff'!$K$2+$BF512*'Norm-coeff'!$L$2+$BG512*'Norm-coeff'!$M$2+$BH512*'Norm-coeff'!$N$2+$BI512*'Norm-coeff'!$O$2</f>
        <v>5.4045421474420303</v>
      </c>
      <c r="BP512" s="54">
        <f>'Norm-coeff'!$C$3+$AX512*'Norm-coeff'!$D$3+$AY512*'Norm-coeff'!$E$3+$AZ512*'Norm-coeff'!$F$3+$BA512*'Norm-coeff'!$G$3+$BB512*'Norm-coeff'!$H$3+$BC512*'Norm-coeff'!$I$3+$BD512*'Norm-coeff'!$J$3+$BE512*'Norm-coeff'!$K$3+$BF512*'Norm-coeff'!$L$3+$BG512*'Norm-coeff'!$M$3+$BH512*'Norm-coeff'!$N$3+$BI512*'Norm-coeff'!$O$3</f>
        <v>3.15319116612705</v>
      </c>
      <c r="BQ512" s="54">
        <f>'Norm-coeff'!$C$4+$AX512*'Norm-coeff'!$D$4+$AY512*'Norm-coeff'!$E$4+$AZ512*'Norm-coeff'!$F$4+$BA512*'Norm-coeff'!$G$4+$BB512*'Norm-coeff'!$H$4+$BC512*'Norm-coeff'!$I$4+$BD512*'Norm-coeff'!$J$4+$BE512*'Norm-coeff'!$K$4+$BF512*'Norm-coeff'!$L$4+$BG512*'Norm-coeff'!$M$4+$BH512*'Norm-coeff'!$N$4+$BI512*'Norm-coeff'!$O$4</f>
        <v>1.42115649462768</v>
      </c>
      <c r="BR512" s="54">
        <f>'Norm-coeff'!$C$5+$AX512*'Norm-coeff'!$D$5+$AY512*'Norm-coeff'!$E$5+$AZ512*'Norm-coeff'!$F$5+$BA512*'Norm-coeff'!$G$5+$BB512*'Norm-coeff'!$H$5+$BC512*'Norm-coeff'!$I$5+$BD512*'Norm-coeff'!$J$5+$BE512*'Norm-coeff'!$K$5+$BF512*'Norm-coeff'!$L$5+$BG512*'Norm-coeff'!$M$5+$BH512*'Norm-coeff'!$N$5+$BI512*'Norm-coeff'!$O$5</f>
        <v>1.0553329241296201</v>
      </c>
      <c r="BS512" s="54">
        <f>'Norm-coeff'!$C$6+$AX512*'Norm-coeff'!$D$6+$AY512*'Norm-coeff'!$E$6+$AZ512*'Norm-coeff'!$F$6+$BA512*'Norm-coeff'!$G$6+$BB512*'Norm-coeff'!$H$6+$BC512*'Norm-coeff'!$I$6+$BD512*'Norm-coeff'!$J$6+$BE512*'Norm-coeff'!$K$6+$BF512*'Norm-coeff'!$L$6+$BG512*'Norm-coeff'!$M$6+$BH512*'Norm-coeff'!$N$6+$BI512*'Norm-coeff'!$O$6</f>
        <v>-1.48700885495103E-2</v>
      </c>
      <c r="BT512" s="54">
        <f>'Norm-coeff'!$C$7+$AX512*'Norm-coeff'!$D$7+$AY512*'Norm-coeff'!$E$7+$AZ512*'Norm-coeff'!$F$7+$BA512*'Norm-coeff'!$G$7+$BB512*'Norm-coeff'!$H$7+$BC512*'Norm-coeff'!$I$7+$BD512*'Norm-coeff'!$J$7+$BE512*'Norm-coeff'!$K$7+$BF512*'Norm-coeff'!$L$7+$BG512*'Norm-coeff'!$M$7+$BH512*'Norm-coeff'!$N$7+$BI512*'Norm-coeff'!$O$7</f>
        <v>2.0907583608832998</v>
      </c>
      <c r="BU512" s="54">
        <f>'Norm-coeff'!$C$8+$AX512*'Norm-coeff'!$D$8+$AY512*'Norm-coeff'!$E$8+$AZ512*'Norm-coeff'!$F$8+$BA512*'Norm-coeff'!$G$8+$BB512*'Norm-coeff'!$H$8+$BC512*'Norm-coeff'!$I$8+$BD512*'Norm-coeff'!$J$8+$BE512*'Norm-coeff'!$K$8+$BF512*'Norm-coeff'!$L$8+$BG512*'Norm-coeff'!$M$8+$BH512*'Norm-coeff'!$N$8+$BI512*'Norm-coeff'!$O$8</f>
        <v>0.65894159836244504</v>
      </c>
      <c r="BV512" s="54">
        <f>'Norm-coeff'!$C$9+$AX512*'Norm-coeff'!$D$9+$AY512*'Norm-coeff'!$E$9+$AZ512*'Norm-coeff'!$F$9+$BA512*'Norm-coeff'!$G$9+$BB512*'Norm-coeff'!$H$9+$BC512*'Norm-coeff'!$I$9+$BD512*'Norm-coeff'!$J$9+$BE512*'Norm-coeff'!$K$9+$BF512*'Norm-coeff'!$L$9+$BG512*'Norm-coeff'!$M$9+$BH512*'Norm-coeff'!$N$9+$BI512*'Norm-coeff'!$O$9</f>
        <v>1.48961085014701</v>
      </c>
      <c r="BW512" s="54">
        <f>'Norm-coeff'!$C$10+$AX512*'Norm-coeff'!$D$10+$AY512*'Norm-coeff'!$E$10+$AZ512*'Norm-coeff'!$F$10+$BA512*'Norm-coeff'!$G$10+$BB512*'Norm-coeff'!$H$10+$BC512*'Norm-coeff'!$I$10+$BD512*'Norm-coeff'!$J$10+$BE512*'Norm-coeff'!$K$10+$BF512*'Norm-coeff'!$L$10+$BG512*'Norm-coeff'!$M$10+$BH512*'Norm-coeff'!$N$10+$BI512*'Norm-coeff'!$O$10</f>
        <v>1.42058735749591</v>
      </c>
      <c r="BX512" s="54">
        <f>'Norm-coeff'!$C$11+$AX512*'Norm-coeff'!$D$11+$AY512*'Norm-coeff'!$E$11+$AZ512*'Norm-coeff'!$F$11+$BA512*'Norm-coeff'!$G$11+$BB512*'Norm-coeff'!$H$11+$BC512*'Norm-coeff'!$I$11+$BD512*'Norm-coeff'!$J$11+$BE512*'Norm-coeff'!$K$11+$BF512*'Norm-coeff'!$L$11+$BG512*'Norm-coeff'!$M$11+$BH512*'Norm-coeff'!$N$11+$BI512*'Norm-coeff'!$O$11</f>
        <v>0.221233014421479</v>
      </c>
      <c r="BY512" s="54">
        <f>'Norm-coeff'!$C$12+$AX512*'Norm-coeff'!$D$12+$AY512*'Norm-coeff'!$E$12+$AZ512*'Norm-coeff'!$F$12+$BA512*'Norm-coeff'!$G$12+$BB512*'Norm-coeff'!$H$12+$BC512*'Norm-coeff'!$I$12+$BD512*'Norm-coeff'!$J$12+$BE512*'Norm-coeff'!$K$12+$BF512*'Norm-coeff'!$L$12+$BG512*'Norm-coeff'!$M$12+$BH512*'Norm-coeff'!$N$12+$BI512*'Norm-coeff'!$O$12</f>
        <v>0.283527502056037</v>
      </c>
      <c r="BZ512" s="54">
        <f>'Norm-coeff'!$C$13+$AX512*'Norm-coeff'!$D$13+$AY512*'Norm-coeff'!$E$13+$AZ512*'Norm-coeff'!$F$13+$BA512*'Norm-coeff'!$G$13+$BB512*'Norm-coeff'!$H$13+$BC512*'Norm-coeff'!$I$13+$BD512*'Norm-coeff'!$J$13+$BE512*'Norm-coeff'!$K$13+$BF512*'Norm-coeff'!$L$13+$BG512*'Norm-coeff'!$M$13+$BH512*'Norm-coeff'!$N$13+$BI512*'Norm-coeff'!$O$13</f>
        <v>-4.1864930554451202E-2</v>
      </c>
      <c r="CA512" s="54">
        <f>'Norm-coeff'!$C$14+$AX512*'Norm-coeff'!$D$14+$AY512*'Norm-coeff'!$E$14+$AZ512*'Norm-coeff'!$F$14+$BA512*'Norm-coeff'!$G$14+$BB512*'Norm-coeff'!$H$14+$BC512*'Norm-coeff'!$I$14+$BD512*'Norm-coeff'!$J$14+$BE512*'Norm-coeff'!$K$14+$BF512*'Norm-coeff'!$L$14+$BG512*'Norm-coeff'!$M$14+$BH512*'Norm-coeff'!$N$14+$BI512*'Norm-coeff'!$O$14</f>
        <v>4.2526983164477103</v>
      </c>
      <c r="CC512" s="54">
        <f t="shared" si="1529"/>
        <v>0</v>
      </c>
      <c r="CG512" s="54">
        <f t="shared" si="1405"/>
        <v>0</v>
      </c>
      <c r="CH512" s="54">
        <f t="shared" si="1383"/>
        <v>0</v>
      </c>
      <c r="CI512" s="54">
        <f t="shared" si="1406"/>
        <v>0</v>
      </c>
      <c r="CJ512" s="56">
        <f t="shared" si="1407"/>
        <v>0</v>
      </c>
      <c r="CK512" s="54">
        <f t="shared" si="1408"/>
        <v>0</v>
      </c>
      <c r="CL512" s="54">
        <f t="shared" si="1409"/>
        <v>0</v>
      </c>
      <c r="CM512" s="54">
        <f t="shared" si="1410"/>
        <v>0</v>
      </c>
      <c r="CN512" s="54">
        <f t="shared" si="1411"/>
        <v>0</v>
      </c>
      <c r="CO512" s="54">
        <f t="shared" si="1412"/>
        <v>0</v>
      </c>
      <c r="CP512" s="54">
        <f t="shared" si="1413"/>
        <v>0</v>
      </c>
      <c r="CQ512" s="54">
        <f t="shared" si="1414"/>
        <v>0</v>
      </c>
      <c r="CR512" s="54">
        <f t="shared" si="1415"/>
        <v>0</v>
      </c>
      <c r="CS512" s="54">
        <f t="shared" si="1416"/>
        <v>0</v>
      </c>
      <c r="CU512" s="54">
        <f t="shared" si="1417"/>
        <v>0</v>
      </c>
      <c r="CV512" s="54">
        <f t="shared" si="1418"/>
        <v>0</v>
      </c>
      <c r="CW512" s="54">
        <f t="shared" si="1419"/>
        <v>0</v>
      </c>
      <c r="CX512" s="54">
        <f t="shared" si="1420"/>
        <v>0</v>
      </c>
      <c r="CZ512" s="54">
        <f t="shared" si="1421"/>
        <v>0</v>
      </c>
      <c r="DA512" s="54">
        <f t="shared" si="1422"/>
        <v>0</v>
      </c>
      <c r="DB512" s="54">
        <f t="shared" si="1423"/>
        <v>0</v>
      </c>
      <c r="DC512" s="54">
        <f t="shared" si="1424"/>
        <v>0</v>
      </c>
      <c r="DD512" s="54">
        <f t="shared" si="1425"/>
        <v>0</v>
      </c>
      <c r="DE512" s="54">
        <f t="shared" si="1426"/>
        <v>0</v>
      </c>
      <c r="DF512" s="54">
        <f t="shared" si="1427"/>
        <v>0</v>
      </c>
      <c r="DG512" s="54">
        <f t="shared" si="1428"/>
        <v>2</v>
      </c>
      <c r="DH512" s="71">
        <f t="shared" si="1429"/>
        <v>0</v>
      </c>
      <c r="DI512" s="71">
        <f t="shared" si="1430"/>
        <v>0</v>
      </c>
      <c r="DJ512" s="54">
        <f t="shared" si="1431"/>
        <v>0</v>
      </c>
      <c r="DK512" s="54">
        <f t="shared" si="1432"/>
        <v>2</v>
      </c>
      <c r="DL512" s="4">
        <f t="shared" si="1357"/>
        <v>0</v>
      </c>
      <c r="DM512" s="3">
        <f t="shared" si="1433"/>
        <v>0</v>
      </c>
      <c r="DN512" s="3">
        <f t="shared" si="1434"/>
        <v>0</v>
      </c>
      <c r="DO512" s="4" t="e">
        <f t="shared" si="1435"/>
        <v>#DIV/0!</v>
      </c>
      <c r="DP512" s="57"/>
      <c r="DQ512" s="57"/>
      <c r="DR512" s="56">
        <f t="shared" si="1358"/>
        <v>2</v>
      </c>
      <c r="DS512" s="56">
        <f t="shared" si="1359"/>
        <v>0</v>
      </c>
      <c r="DT512" s="38">
        <f t="shared" si="1360"/>
        <v>0</v>
      </c>
      <c r="DU512" s="38">
        <f t="shared" si="1436"/>
        <v>2</v>
      </c>
      <c r="DV512" s="38">
        <f t="shared" si="1361"/>
        <v>0</v>
      </c>
      <c r="DW512" s="39">
        <f t="shared" si="1362"/>
        <v>0</v>
      </c>
      <c r="DX512" s="39">
        <f t="shared" si="1363"/>
        <v>0</v>
      </c>
      <c r="DY512" s="39">
        <f t="shared" si="1364"/>
        <v>0</v>
      </c>
      <c r="DZ512" s="39">
        <f t="shared" si="1365"/>
        <v>0</v>
      </c>
      <c r="EA512" s="39">
        <f t="shared" si="1366"/>
        <v>0</v>
      </c>
      <c r="EB512" s="37" t="e">
        <f t="shared" si="1437"/>
        <v>#DIV/0!</v>
      </c>
      <c r="EC512" s="37" t="e">
        <f t="shared" si="1438"/>
        <v>#DIV/0!</v>
      </c>
      <c r="ED512" s="37" t="e">
        <f t="shared" si="1439"/>
        <v>#DIV/0!</v>
      </c>
      <c r="EE512" s="37" t="e">
        <f t="shared" si="1440"/>
        <v>#DIV/0!</v>
      </c>
      <c r="EF512" s="39" t="e">
        <f t="shared" si="1441"/>
        <v>#DIV/0!</v>
      </c>
      <c r="EG512" s="37" t="e">
        <f t="shared" si="1442"/>
        <v>#DIV/0!</v>
      </c>
      <c r="EH512" s="37" t="e">
        <f t="shared" si="1443"/>
        <v>#DIV/0!</v>
      </c>
      <c r="EI512" s="11" t="b">
        <f t="shared" si="1444"/>
        <v>1</v>
      </c>
      <c r="EJ512" s="11" t="b">
        <f t="shared" si="1445"/>
        <v>0</v>
      </c>
      <c r="EK512" s="39" t="e">
        <f t="shared" si="1446"/>
        <v>#DIV/0!</v>
      </c>
      <c r="EL512" s="39" t="e">
        <f t="shared" si="1447"/>
        <v>#DIV/0!</v>
      </c>
      <c r="EM512" s="39" t="e">
        <f t="shared" si="1448"/>
        <v>#DIV/0!</v>
      </c>
      <c r="EN512" s="39" t="e">
        <f t="shared" si="1449"/>
        <v>#DIV/0!</v>
      </c>
      <c r="EO512" s="39" t="e">
        <f t="shared" si="1450"/>
        <v>#DIV/0!</v>
      </c>
      <c r="EP512" s="39" t="e">
        <f t="shared" si="1451"/>
        <v>#DIV/0!</v>
      </c>
      <c r="EQ512" s="39" t="e">
        <f t="shared" si="1452"/>
        <v>#DIV/0!</v>
      </c>
      <c r="ER512" s="39" t="e">
        <f t="shared" si="1453"/>
        <v>#DIV/0!</v>
      </c>
      <c r="ES512" s="58" t="str">
        <f t="shared" si="1454"/>
        <v>(OH,F,Cl)-dominate amphibole</v>
      </c>
      <c r="ET512" s="58" t="e">
        <f t="shared" si="1455"/>
        <v>#N/A</v>
      </c>
      <c r="EU512" s="56">
        <f t="shared" si="1367"/>
        <v>0</v>
      </c>
      <c r="EV512" s="56">
        <f t="shared" si="1368"/>
        <v>0</v>
      </c>
      <c r="EW512" s="56">
        <f t="shared" si="1369"/>
        <v>0</v>
      </c>
      <c r="EX512" s="56">
        <f t="shared" si="1370"/>
        <v>0</v>
      </c>
      <c r="EY512" s="56">
        <f t="shared" si="1371"/>
        <v>0</v>
      </c>
      <c r="EZ512" s="56">
        <f t="shared" si="1372"/>
        <v>0</v>
      </c>
      <c r="FA512" s="39">
        <f t="shared" si="1373"/>
        <v>0</v>
      </c>
      <c r="FB512" s="39">
        <f t="shared" si="1374"/>
        <v>0</v>
      </c>
      <c r="FC512" s="54">
        <f t="shared" si="1375"/>
        <v>0</v>
      </c>
      <c r="FD512" s="54">
        <f t="shared" si="1376"/>
        <v>0</v>
      </c>
      <c r="FE512" s="39">
        <f t="shared" si="1377"/>
        <v>0</v>
      </c>
      <c r="FF512" s="54">
        <f t="shared" si="1378"/>
        <v>0</v>
      </c>
      <c r="FG512" s="39">
        <f t="shared" si="1379"/>
        <v>0</v>
      </c>
      <c r="FH512" s="39">
        <f t="shared" si="1456"/>
        <v>0</v>
      </c>
      <c r="FI512" s="39">
        <f t="shared" si="1457"/>
        <v>0</v>
      </c>
      <c r="FJ512" s="39">
        <f t="shared" si="1458"/>
        <v>0</v>
      </c>
      <c r="FK512" s="39" t="e">
        <f t="shared" si="1459"/>
        <v>#DIV/0!</v>
      </c>
      <c r="FL512" s="39" t="e">
        <f t="shared" si="1460"/>
        <v>#DIV/0!</v>
      </c>
      <c r="FM512" s="39" t="e">
        <f t="shared" si="1461"/>
        <v>#DIV/0!</v>
      </c>
      <c r="FN512" s="39">
        <f t="shared" si="1462"/>
        <v>1</v>
      </c>
      <c r="FO512" s="39">
        <f t="shared" si="1380"/>
        <v>0</v>
      </c>
      <c r="FP512" s="39">
        <f t="shared" si="1381"/>
        <v>0</v>
      </c>
      <c r="FQ512" s="39">
        <f t="shared" si="1382"/>
        <v>0</v>
      </c>
      <c r="FR512" s="39">
        <f t="shared" si="1463"/>
        <v>0</v>
      </c>
      <c r="FS512" s="39">
        <f t="shared" si="1464"/>
        <v>0</v>
      </c>
      <c r="FU512" s="39" t="e">
        <f t="shared" si="1465"/>
        <v>#DIV/0!</v>
      </c>
      <c r="FV512" s="39" t="e">
        <f t="shared" si="1466"/>
        <v>#DIV/0!</v>
      </c>
      <c r="FW512" s="39" t="e">
        <f t="shared" si="1467"/>
        <v>#DIV/0!</v>
      </c>
      <c r="FY512" s="39" t="e">
        <f t="shared" si="1468"/>
        <v>#DIV/0!</v>
      </c>
      <c r="FZ512" s="39" t="e">
        <f t="shared" si="1469"/>
        <v>#DIV/0!</v>
      </c>
      <c r="GA512" s="39" t="e">
        <f t="shared" si="1470"/>
        <v>#DIV/0!</v>
      </c>
      <c r="GB512" s="39" t="e">
        <f t="shared" si="1471"/>
        <v>#DIV/0!</v>
      </c>
      <c r="GC512" s="39" t="e">
        <f t="shared" si="1472"/>
        <v>#DIV/0!</v>
      </c>
      <c r="GD512" s="39" t="e">
        <f t="shared" si="1473"/>
        <v>#DIV/0!</v>
      </c>
      <c r="GE512" s="39" t="e">
        <f t="shared" si="1474"/>
        <v>#DIV/0!</v>
      </c>
      <c r="GF512" s="39" t="e">
        <f t="shared" si="1475"/>
        <v>#DIV/0!</v>
      </c>
      <c r="GG512" s="39" t="e">
        <f t="shared" si="1476"/>
        <v>#DIV/0!</v>
      </c>
      <c r="GH512" s="39" t="e">
        <f t="shared" si="1477"/>
        <v>#DIV/0!</v>
      </c>
      <c r="GI512" s="39"/>
      <c r="GJ512" s="39" t="e">
        <f t="shared" si="1478"/>
        <v>#DIV/0!</v>
      </c>
      <c r="GK512" s="39" t="e">
        <f t="shared" si="1479"/>
        <v>#DIV/0!</v>
      </c>
      <c r="GL512" s="39" t="e">
        <f t="shared" si="1480"/>
        <v>#DIV/0!</v>
      </c>
      <c r="GM512" s="39" t="e">
        <f t="shared" si="1481"/>
        <v>#DIV/0!</v>
      </c>
      <c r="GN512" s="39" t="e">
        <f t="shared" si="1482"/>
        <v>#DIV/0!</v>
      </c>
      <c r="GO512" s="57"/>
      <c r="GP512" s="57" t="e">
        <f t="shared" si="1483"/>
        <v>#DIV/0!</v>
      </c>
      <c r="GQ512" s="59" t="e">
        <f t="shared" si="1484"/>
        <v>#DIV/0!</v>
      </c>
      <c r="GR512" s="41" t="e">
        <f t="shared" si="1485"/>
        <v>#DIV/0!</v>
      </c>
      <c r="GS512" s="57" t="e">
        <f t="shared" si="1486"/>
        <v>#DIV/0!</v>
      </c>
      <c r="GT512" s="57" t="e">
        <f t="shared" si="1487"/>
        <v>#DIV/0!</v>
      </c>
      <c r="GU512" s="57" t="e">
        <f t="shared" si="1488"/>
        <v>#DIV/0!</v>
      </c>
      <c r="GV512" s="57"/>
      <c r="GW512" s="42" t="e">
        <f t="shared" si="1489"/>
        <v>#DIV/0!</v>
      </c>
      <c r="GX512" s="42" t="e">
        <f t="shared" si="1490"/>
        <v>#DIV/0!</v>
      </c>
      <c r="GY512" s="42" t="e">
        <f t="shared" si="1491"/>
        <v>#DIV/0!</v>
      </c>
      <c r="GZ512" s="57"/>
      <c r="HA512" s="2" t="e">
        <f t="shared" si="1492"/>
        <v>#DIV/0!</v>
      </c>
      <c r="HB512" s="2" t="e">
        <f t="shared" si="1493"/>
        <v>#DIV/0!</v>
      </c>
      <c r="HC512" s="2" t="e">
        <f t="shared" si="1494"/>
        <v>#DIV/0!</v>
      </c>
      <c r="HD512" s="2" t="e">
        <f t="shared" si="1495"/>
        <v>#DIV/0!</v>
      </c>
      <c r="HE512" s="2" t="e">
        <f t="shared" si="1496"/>
        <v>#DIV/0!</v>
      </c>
      <c r="HF512" s="2" t="e">
        <f t="shared" si="1497"/>
        <v>#DIV/0!</v>
      </c>
      <c r="HG512" s="2" t="e">
        <f t="shared" si="1498"/>
        <v>#DIV/0!</v>
      </c>
      <c r="HH512" s="2" t="e">
        <f t="shared" si="1499"/>
        <v>#DIV/0!</v>
      </c>
      <c r="HI512" s="2" t="e">
        <f t="shared" si="1500"/>
        <v>#DIV/0!</v>
      </c>
      <c r="HJ512" s="11" t="e">
        <f t="shared" si="1501"/>
        <v>#DIV/0!</v>
      </c>
      <c r="HK512" s="60" t="e">
        <f t="shared" si="1502"/>
        <v>#DIV/0!</v>
      </c>
      <c r="HL512" s="57"/>
      <c r="HM512" s="57" t="e">
        <f t="shared" si="1503"/>
        <v>#DIV/0!</v>
      </c>
      <c r="HN512" s="57" t="e">
        <f t="shared" si="1504"/>
        <v>#DIV/0!</v>
      </c>
      <c r="HO512" s="57" t="e">
        <f t="shared" si="1505"/>
        <v>#DIV/0!</v>
      </c>
      <c r="HP512" s="57" t="e">
        <f t="shared" si="1506"/>
        <v>#DIV/0!</v>
      </c>
      <c r="HQ512" s="57" t="e">
        <f t="shared" si="1507"/>
        <v>#DIV/0!</v>
      </c>
      <c r="HR512" s="57"/>
      <c r="HS512" s="57" t="e">
        <f t="shared" si="1508"/>
        <v>#DIV/0!</v>
      </c>
      <c r="HT512" s="57" t="e">
        <f t="shared" si="1509"/>
        <v>#DIV/0!</v>
      </c>
      <c r="HU512" s="57" t="e">
        <f t="shared" si="1510"/>
        <v>#DIV/0!</v>
      </c>
      <c r="HV512" s="57" t="e">
        <f t="shared" si="1511"/>
        <v>#DIV/0!</v>
      </c>
      <c r="HW512" s="57" t="e">
        <f t="shared" si="1512"/>
        <v>#DIV/0!</v>
      </c>
      <c r="HX512" s="57"/>
      <c r="HY512" s="57" t="e">
        <f t="shared" si="1513"/>
        <v>#DIV/0!</v>
      </c>
      <c r="HZ512" s="57" t="e">
        <f t="shared" si="1514"/>
        <v>#DIV/0!</v>
      </c>
      <c r="IA512" s="57"/>
      <c r="IB512" s="61">
        <f t="shared" si="1515"/>
        <v>0</v>
      </c>
      <c r="IC512" s="57" t="str">
        <f t="shared" si="1516"/>
        <v/>
      </c>
      <c r="ID512" s="42"/>
      <c r="IE512" s="2" t="str">
        <f t="shared" si="1517"/>
        <v/>
      </c>
      <c r="IF512" s="60" t="e">
        <f t="shared" si="1518"/>
        <v>#DIV/0!</v>
      </c>
      <c r="IG512" s="60" t="str">
        <f t="shared" si="1519"/>
        <v/>
      </c>
      <c r="IH512" s="60" t="str">
        <f t="shared" si="1520"/>
        <v>zinco-</v>
      </c>
      <c r="II512" s="60" t="str">
        <f t="shared" si="1521"/>
        <v>mangano-</v>
      </c>
      <c r="IJ512" s="60" t="e">
        <f t="shared" si="1522"/>
        <v>#DIV/0!</v>
      </c>
      <c r="IK512" s="60" t="e">
        <f t="shared" si="1523"/>
        <v>#DIV/0!</v>
      </c>
      <c r="IL512" s="60" t="e">
        <f t="shared" si="1524"/>
        <v>#DIV/0!</v>
      </c>
      <c r="IM512" s="60" t="e">
        <f t="shared" si="1525"/>
        <v>#DIV/0!</v>
      </c>
      <c r="IN512" s="60" t="str">
        <f t="shared" si="1526"/>
        <v/>
      </c>
      <c r="IO512" s="60" t="str">
        <f t="shared" si="1527"/>
        <v/>
      </c>
      <c r="IP512" s="57"/>
      <c r="IQ512" s="57" t="str">
        <f t="shared" si="1528"/>
        <v>ERROR!!</v>
      </c>
    </row>
    <row r="513" spans="24:251">
      <c r="X513" s="29">
        <f t="shared" si="1384"/>
        <v>0</v>
      </c>
      <c r="Y513" s="29">
        <f t="shared" si="1385"/>
        <v>0</v>
      </c>
      <c r="Z513" s="29" t="e">
        <f t="shared" si="1386"/>
        <v>#DIV/0!</v>
      </c>
      <c r="AA513" s="29" t="e">
        <f t="shared" si="1387"/>
        <v>#DIV/0!</v>
      </c>
      <c r="AB513" s="29" t="e">
        <f t="shared" si="1388"/>
        <v>#DIV/0!</v>
      </c>
      <c r="AC513" s="29" t="e">
        <f t="shared" si="1389"/>
        <v>#DIV/0!</v>
      </c>
      <c r="AF513" s="23">
        <v>60.084299999999999</v>
      </c>
      <c r="AG513" s="23">
        <v>79.878799999999998</v>
      </c>
      <c r="AH513" s="23">
        <v>101.96120000000001</v>
      </c>
      <c r="AI513" s="23">
        <v>151.99039999999999</v>
      </c>
      <c r="AJ513" s="23">
        <v>159.69</v>
      </c>
      <c r="AK513" s="23">
        <v>71.846400000000003</v>
      </c>
      <c r="AL513" s="23">
        <v>70.9375</v>
      </c>
      <c r="AM513" s="23">
        <v>40.304400000000001</v>
      </c>
      <c r="AN513" s="23">
        <v>56.077399999999997</v>
      </c>
      <c r="AO513" s="23">
        <v>61.978999999999999</v>
      </c>
      <c r="AP513" s="23">
        <v>94.195999999999998</v>
      </c>
      <c r="AQ513" s="23">
        <v>18.998000000000001</v>
      </c>
      <c r="AR513" s="23">
        <v>35.450000000000003</v>
      </c>
      <c r="AS513" s="23">
        <v>29.88</v>
      </c>
      <c r="AT513" s="23">
        <v>74.691999999999993</v>
      </c>
      <c r="AU513" s="23">
        <v>81.39</v>
      </c>
      <c r="AX513" s="54">
        <f t="shared" si="1390"/>
        <v>0</v>
      </c>
      <c r="AY513" s="54">
        <f t="shared" si="1391"/>
        <v>0</v>
      </c>
      <c r="AZ513" s="54">
        <f t="shared" si="1392"/>
        <v>0</v>
      </c>
      <c r="BA513" s="54">
        <f t="shared" si="1393"/>
        <v>0</v>
      </c>
      <c r="BB513" s="54">
        <f t="shared" si="1394"/>
        <v>0</v>
      </c>
      <c r="BC513" s="54">
        <f t="shared" si="1395"/>
        <v>0</v>
      </c>
      <c r="BD513" s="54">
        <f t="shared" si="1396"/>
        <v>0</v>
      </c>
      <c r="BE513" s="54">
        <f t="shared" si="1397"/>
        <v>0</v>
      </c>
      <c r="BF513" s="54">
        <f t="shared" si="1398"/>
        <v>0</v>
      </c>
      <c r="BG513" s="54">
        <f t="shared" si="1399"/>
        <v>0</v>
      </c>
      <c r="BH513" s="54">
        <f t="shared" si="1400"/>
        <v>0</v>
      </c>
      <c r="BI513" s="54">
        <f t="shared" si="1401"/>
        <v>0</v>
      </c>
      <c r="BJ513" s="54">
        <f t="shared" si="1402"/>
        <v>0</v>
      </c>
      <c r="BK513" s="54">
        <f t="shared" si="1403"/>
        <v>0</v>
      </c>
      <c r="BL513" s="54">
        <f t="shared" si="1404"/>
        <v>0</v>
      </c>
      <c r="BM513" s="42"/>
      <c r="BO513" s="54">
        <f>'Norm-coeff'!$C$2+$AX513*'Norm-coeff'!$D$2+$AY513*'Norm-coeff'!$E$2+$AZ513*'Norm-coeff'!$F$2+$BA513*'Norm-coeff'!$G$2+$BB513*'Norm-coeff'!$H$2+$BC513*'Norm-coeff'!$I$2+$BD513*'Norm-coeff'!$J$2+$BE513*'Norm-coeff'!$K$2+$BF513*'Norm-coeff'!$L$2+$BG513*'Norm-coeff'!$M$2+$BH513*'Norm-coeff'!$N$2+$BI513*'Norm-coeff'!$O$2</f>
        <v>5.4045421474420303</v>
      </c>
      <c r="BP513" s="54">
        <f>'Norm-coeff'!$C$3+$AX513*'Norm-coeff'!$D$3+$AY513*'Norm-coeff'!$E$3+$AZ513*'Norm-coeff'!$F$3+$BA513*'Norm-coeff'!$G$3+$BB513*'Norm-coeff'!$H$3+$BC513*'Norm-coeff'!$I$3+$BD513*'Norm-coeff'!$J$3+$BE513*'Norm-coeff'!$K$3+$BF513*'Norm-coeff'!$L$3+$BG513*'Norm-coeff'!$M$3+$BH513*'Norm-coeff'!$N$3+$BI513*'Norm-coeff'!$O$3</f>
        <v>3.15319116612705</v>
      </c>
      <c r="BQ513" s="54">
        <f>'Norm-coeff'!$C$4+$AX513*'Norm-coeff'!$D$4+$AY513*'Norm-coeff'!$E$4+$AZ513*'Norm-coeff'!$F$4+$BA513*'Norm-coeff'!$G$4+$BB513*'Norm-coeff'!$H$4+$BC513*'Norm-coeff'!$I$4+$BD513*'Norm-coeff'!$J$4+$BE513*'Norm-coeff'!$K$4+$BF513*'Norm-coeff'!$L$4+$BG513*'Norm-coeff'!$M$4+$BH513*'Norm-coeff'!$N$4+$BI513*'Norm-coeff'!$O$4</f>
        <v>1.42115649462768</v>
      </c>
      <c r="BR513" s="54">
        <f>'Norm-coeff'!$C$5+$AX513*'Norm-coeff'!$D$5+$AY513*'Norm-coeff'!$E$5+$AZ513*'Norm-coeff'!$F$5+$BA513*'Norm-coeff'!$G$5+$BB513*'Norm-coeff'!$H$5+$BC513*'Norm-coeff'!$I$5+$BD513*'Norm-coeff'!$J$5+$BE513*'Norm-coeff'!$K$5+$BF513*'Norm-coeff'!$L$5+$BG513*'Norm-coeff'!$M$5+$BH513*'Norm-coeff'!$N$5+$BI513*'Norm-coeff'!$O$5</f>
        <v>1.0553329241296201</v>
      </c>
      <c r="BS513" s="54">
        <f>'Norm-coeff'!$C$6+$AX513*'Norm-coeff'!$D$6+$AY513*'Norm-coeff'!$E$6+$AZ513*'Norm-coeff'!$F$6+$BA513*'Norm-coeff'!$G$6+$BB513*'Norm-coeff'!$H$6+$BC513*'Norm-coeff'!$I$6+$BD513*'Norm-coeff'!$J$6+$BE513*'Norm-coeff'!$K$6+$BF513*'Norm-coeff'!$L$6+$BG513*'Norm-coeff'!$M$6+$BH513*'Norm-coeff'!$N$6+$BI513*'Norm-coeff'!$O$6</f>
        <v>-1.48700885495103E-2</v>
      </c>
      <c r="BT513" s="54">
        <f>'Norm-coeff'!$C$7+$AX513*'Norm-coeff'!$D$7+$AY513*'Norm-coeff'!$E$7+$AZ513*'Norm-coeff'!$F$7+$BA513*'Norm-coeff'!$G$7+$BB513*'Norm-coeff'!$H$7+$BC513*'Norm-coeff'!$I$7+$BD513*'Norm-coeff'!$J$7+$BE513*'Norm-coeff'!$K$7+$BF513*'Norm-coeff'!$L$7+$BG513*'Norm-coeff'!$M$7+$BH513*'Norm-coeff'!$N$7+$BI513*'Norm-coeff'!$O$7</f>
        <v>2.0907583608832998</v>
      </c>
      <c r="BU513" s="54">
        <f>'Norm-coeff'!$C$8+$AX513*'Norm-coeff'!$D$8+$AY513*'Norm-coeff'!$E$8+$AZ513*'Norm-coeff'!$F$8+$BA513*'Norm-coeff'!$G$8+$BB513*'Norm-coeff'!$H$8+$BC513*'Norm-coeff'!$I$8+$BD513*'Norm-coeff'!$J$8+$BE513*'Norm-coeff'!$K$8+$BF513*'Norm-coeff'!$L$8+$BG513*'Norm-coeff'!$M$8+$BH513*'Norm-coeff'!$N$8+$BI513*'Norm-coeff'!$O$8</f>
        <v>0.65894159836244504</v>
      </c>
      <c r="BV513" s="54">
        <f>'Norm-coeff'!$C$9+$AX513*'Norm-coeff'!$D$9+$AY513*'Norm-coeff'!$E$9+$AZ513*'Norm-coeff'!$F$9+$BA513*'Norm-coeff'!$G$9+$BB513*'Norm-coeff'!$H$9+$BC513*'Norm-coeff'!$I$9+$BD513*'Norm-coeff'!$J$9+$BE513*'Norm-coeff'!$K$9+$BF513*'Norm-coeff'!$L$9+$BG513*'Norm-coeff'!$M$9+$BH513*'Norm-coeff'!$N$9+$BI513*'Norm-coeff'!$O$9</f>
        <v>1.48961085014701</v>
      </c>
      <c r="BW513" s="54">
        <f>'Norm-coeff'!$C$10+$AX513*'Norm-coeff'!$D$10+$AY513*'Norm-coeff'!$E$10+$AZ513*'Norm-coeff'!$F$10+$BA513*'Norm-coeff'!$G$10+$BB513*'Norm-coeff'!$H$10+$BC513*'Norm-coeff'!$I$10+$BD513*'Norm-coeff'!$J$10+$BE513*'Norm-coeff'!$K$10+$BF513*'Norm-coeff'!$L$10+$BG513*'Norm-coeff'!$M$10+$BH513*'Norm-coeff'!$N$10+$BI513*'Norm-coeff'!$O$10</f>
        <v>1.42058735749591</v>
      </c>
      <c r="BX513" s="54">
        <f>'Norm-coeff'!$C$11+$AX513*'Norm-coeff'!$D$11+$AY513*'Norm-coeff'!$E$11+$AZ513*'Norm-coeff'!$F$11+$BA513*'Norm-coeff'!$G$11+$BB513*'Norm-coeff'!$H$11+$BC513*'Norm-coeff'!$I$11+$BD513*'Norm-coeff'!$J$11+$BE513*'Norm-coeff'!$K$11+$BF513*'Norm-coeff'!$L$11+$BG513*'Norm-coeff'!$M$11+$BH513*'Norm-coeff'!$N$11+$BI513*'Norm-coeff'!$O$11</f>
        <v>0.221233014421479</v>
      </c>
      <c r="BY513" s="54">
        <f>'Norm-coeff'!$C$12+$AX513*'Norm-coeff'!$D$12+$AY513*'Norm-coeff'!$E$12+$AZ513*'Norm-coeff'!$F$12+$BA513*'Norm-coeff'!$G$12+$BB513*'Norm-coeff'!$H$12+$BC513*'Norm-coeff'!$I$12+$BD513*'Norm-coeff'!$J$12+$BE513*'Norm-coeff'!$K$12+$BF513*'Norm-coeff'!$L$12+$BG513*'Norm-coeff'!$M$12+$BH513*'Norm-coeff'!$N$12+$BI513*'Norm-coeff'!$O$12</f>
        <v>0.283527502056037</v>
      </c>
      <c r="BZ513" s="54">
        <f>'Norm-coeff'!$C$13+$AX513*'Norm-coeff'!$D$13+$AY513*'Norm-coeff'!$E$13+$AZ513*'Norm-coeff'!$F$13+$BA513*'Norm-coeff'!$G$13+$BB513*'Norm-coeff'!$H$13+$BC513*'Norm-coeff'!$I$13+$BD513*'Norm-coeff'!$J$13+$BE513*'Norm-coeff'!$K$13+$BF513*'Norm-coeff'!$L$13+$BG513*'Norm-coeff'!$M$13+$BH513*'Norm-coeff'!$N$13+$BI513*'Norm-coeff'!$O$13</f>
        <v>-4.1864930554451202E-2</v>
      </c>
      <c r="CA513" s="54">
        <f>'Norm-coeff'!$C$14+$AX513*'Norm-coeff'!$D$14+$AY513*'Norm-coeff'!$E$14+$AZ513*'Norm-coeff'!$F$14+$BA513*'Norm-coeff'!$G$14+$BB513*'Norm-coeff'!$H$14+$BC513*'Norm-coeff'!$I$14+$BD513*'Norm-coeff'!$J$14+$BE513*'Norm-coeff'!$K$14+$BF513*'Norm-coeff'!$L$14+$BG513*'Norm-coeff'!$M$14+$BH513*'Norm-coeff'!$N$14+$BI513*'Norm-coeff'!$O$14</f>
        <v>4.2526983164477103</v>
      </c>
      <c r="CC513" s="54">
        <f t="shared" si="1529"/>
        <v>0</v>
      </c>
      <c r="CG513" s="54">
        <f t="shared" si="1405"/>
        <v>0</v>
      </c>
      <c r="CH513" s="54">
        <f t="shared" si="1383"/>
        <v>0</v>
      </c>
      <c r="CI513" s="54">
        <f t="shared" si="1406"/>
        <v>0</v>
      </c>
      <c r="CJ513" s="56">
        <f t="shared" si="1407"/>
        <v>0</v>
      </c>
      <c r="CK513" s="54">
        <f t="shared" si="1408"/>
        <v>0</v>
      </c>
      <c r="CL513" s="54">
        <f t="shared" si="1409"/>
        <v>0</v>
      </c>
      <c r="CM513" s="54">
        <f t="shared" si="1410"/>
        <v>0</v>
      </c>
      <c r="CN513" s="54">
        <f t="shared" si="1411"/>
        <v>0</v>
      </c>
      <c r="CO513" s="54">
        <f t="shared" si="1412"/>
        <v>0</v>
      </c>
      <c r="CP513" s="54">
        <f t="shared" si="1413"/>
        <v>0</v>
      </c>
      <c r="CQ513" s="54">
        <f t="shared" si="1414"/>
        <v>0</v>
      </c>
      <c r="CR513" s="54">
        <f t="shared" si="1415"/>
        <v>0</v>
      </c>
      <c r="CS513" s="54">
        <f t="shared" si="1416"/>
        <v>0</v>
      </c>
      <c r="CU513" s="54">
        <f t="shared" si="1417"/>
        <v>0</v>
      </c>
      <c r="CV513" s="54">
        <f t="shared" si="1418"/>
        <v>0</v>
      </c>
      <c r="CW513" s="54">
        <f t="shared" si="1419"/>
        <v>0</v>
      </c>
      <c r="CX513" s="54">
        <f t="shared" si="1420"/>
        <v>0</v>
      </c>
      <c r="CZ513" s="54">
        <f t="shared" si="1421"/>
        <v>0</v>
      </c>
      <c r="DA513" s="54">
        <f t="shared" si="1422"/>
        <v>0</v>
      </c>
      <c r="DB513" s="54">
        <f t="shared" si="1423"/>
        <v>0</v>
      </c>
      <c r="DC513" s="54">
        <f t="shared" si="1424"/>
        <v>0</v>
      </c>
      <c r="DD513" s="54">
        <f t="shared" si="1425"/>
        <v>0</v>
      </c>
      <c r="DE513" s="54">
        <f t="shared" si="1426"/>
        <v>0</v>
      </c>
      <c r="DF513" s="54">
        <f t="shared" si="1427"/>
        <v>0</v>
      </c>
      <c r="DG513" s="54">
        <f t="shared" si="1428"/>
        <v>2</v>
      </c>
      <c r="DH513" s="71">
        <f t="shared" si="1429"/>
        <v>0</v>
      </c>
      <c r="DI513" s="71">
        <f t="shared" si="1430"/>
        <v>0</v>
      </c>
      <c r="DJ513" s="54">
        <f t="shared" si="1431"/>
        <v>0</v>
      </c>
      <c r="DK513" s="54">
        <f t="shared" si="1432"/>
        <v>2</v>
      </c>
      <c r="DL513" s="4">
        <f t="shared" si="1357"/>
        <v>0</v>
      </c>
      <c r="DM513" s="3">
        <f t="shared" si="1433"/>
        <v>0</v>
      </c>
      <c r="DN513" s="3">
        <f t="shared" si="1434"/>
        <v>0</v>
      </c>
      <c r="DO513" s="4" t="e">
        <f t="shared" si="1435"/>
        <v>#DIV/0!</v>
      </c>
      <c r="DP513" s="57"/>
      <c r="DQ513" s="57"/>
      <c r="DR513" s="56">
        <f t="shared" si="1358"/>
        <v>2</v>
      </c>
      <c r="DS513" s="56">
        <f t="shared" si="1359"/>
        <v>0</v>
      </c>
      <c r="DT513" s="38">
        <f t="shared" si="1360"/>
        <v>0</v>
      </c>
      <c r="DU513" s="38">
        <f t="shared" si="1436"/>
        <v>2</v>
      </c>
      <c r="DV513" s="38">
        <f t="shared" si="1361"/>
        <v>0</v>
      </c>
      <c r="DW513" s="39">
        <f t="shared" si="1362"/>
        <v>0</v>
      </c>
      <c r="DX513" s="39">
        <f t="shared" si="1363"/>
        <v>0</v>
      </c>
      <c r="DY513" s="39">
        <f t="shared" si="1364"/>
        <v>0</v>
      </c>
      <c r="DZ513" s="39">
        <f t="shared" si="1365"/>
        <v>0</v>
      </c>
      <c r="EA513" s="39">
        <f t="shared" si="1366"/>
        <v>0</v>
      </c>
      <c r="EB513" s="37" t="e">
        <f t="shared" si="1437"/>
        <v>#DIV/0!</v>
      </c>
      <c r="EC513" s="37" t="e">
        <f t="shared" si="1438"/>
        <v>#DIV/0!</v>
      </c>
      <c r="ED513" s="37" t="e">
        <f t="shared" si="1439"/>
        <v>#DIV/0!</v>
      </c>
      <c r="EE513" s="37" t="e">
        <f t="shared" si="1440"/>
        <v>#DIV/0!</v>
      </c>
      <c r="EF513" s="39" t="e">
        <f t="shared" si="1441"/>
        <v>#DIV/0!</v>
      </c>
      <c r="EG513" s="37" t="e">
        <f t="shared" si="1442"/>
        <v>#DIV/0!</v>
      </c>
      <c r="EH513" s="37" t="e">
        <f t="shared" si="1443"/>
        <v>#DIV/0!</v>
      </c>
      <c r="EI513" s="11" t="b">
        <f t="shared" si="1444"/>
        <v>1</v>
      </c>
      <c r="EJ513" s="11" t="b">
        <f t="shared" si="1445"/>
        <v>0</v>
      </c>
      <c r="EK513" s="39" t="e">
        <f t="shared" si="1446"/>
        <v>#DIV/0!</v>
      </c>
      <c r="EL513" s="39" t="e">
        <f t="shared" si="1447"/>
        <v>#DIV/0!</v>
      </c>
      <c r="EM513" s="39" t="e">
        <f t="shared" si="1448"/>
        <v>#DIV/0!</v>
      </c>
      <c r="EN513" s="39" t="e">
        <f t="shared" si="1449"/>
        <v>#DIV/0!</v>
      </c>
      <c r="EO513" s="39" t="e">
        <f t="shared" si="1450"/>
        <v>#DIV/0!</v>
      </c>
      <c r="EP513" s="39" t="e">
        <f t="shared" si="1451"/>
        <v>#DIV/0!</v>
      </c>
      <c r="EQ513" s="39" t="e">
        <f t="shared" si="1452"/>
        <v>#DIV/0!</v>
      </c>
      <c r="ER513" s="39" t="e">
        <f t="shared" si="1453"/>
        <v>#DIV/0!</v>
      </c>
      <c r="ES513" s="58" t="str">
        <f t="shared" si="1454"/>
        <v>(OH,F,Cl)-dominate amphibole</v>
      </c>
      <c r="ET513" s="58" t="e">
        <f t="shared" si="1455"/>
        <v>#N/A</v>
      </c>
      <c r="EU513" s="56">
        <f t="shared" si="1367"/>
        <v>0</v>
      </c>
      <c r="EV513" s="56">
        <f t="shared" si="1368"/>
        <v>0</v>
      </c>
      <c r="EW513" s="56">
        <f t="shared" si="1369"/>
        <v>0</v>
      </c>
      <c r="EX513" s="56">
        <f t="shared" si="1370"/>
        <v>0</v>
      </c>
      <c r="EY513" s="56">
        <f t="shared" si="1371"/>
        <v>0</v>
      </c>
      <c r="EZ513" s="56">
        <f t="shared" si="1372"/>
        <v>0</v>
      </c>
      <c r="FA513" s="39">
        <f t="shared" si="1373"/>
        <v>0</v>
      </c>
      <c r="FB513" s="39">
        <f t="shared" si="1374"/>
        <v>0</v>
      </c>
      <c r="FC513" s="54">
        <f t="shared" si="1375"/>
        <v>0</v>
      </c>
      <c r="FD513" s="54">
        <f t="shared" si="1376"/>
        <v>0</v>
      </c>
      <c r="FE513" s="39">
        <f t="shared" si="1377"/>
        <v>0</v>
      </c>
      <c r="FF513" s="54">
        <f t="shared" si="1378"/>
        <v>0</v>
      </c>
      <c r="FG513" s="39">
        <f t="shared" si="1379"/>
        <v>0</v>
      </c>
      <c r="FH513" s="39">
        <f t="shared" si="1456"/>
        <v>0</v>
      </c>
      <c r="FI513" s="39">
        <f t="shared" si="1457"/>
        <v>0</v>
      </c>
      <c r="FJ513" s="39">
        <f t="shared" si="1458"/>
        <v>0</v>
      </c>
      <c r="FK513" s="39" t="e">
        <f t="shared" si="1459"/>
        <v>#DIV/0!</v>
      </c>
      <c r="FL513" s="39" t="e">
        <f t="shared" si="1460"/>
        <v>#DIV/0!</v>
      </c>
      <c r="FM513" s="39" t="e">
        <f t="shared" si="1461"/>
        <v>#DIV/0!</v>
      </c>
      <c r="FN513" s="39">
        <f t="shared" si="1462"/>
        <v>1</v>
      </c>
      <c r="FO513" s="39">
        <f t="shared" si="1380"/>
        <v>0</v>
      </c>
      <c r="FP513" s="39">
        <f t="shared" si="1381"/>
        <v>0</v>
      </c>
      <c r="FQ513" s="39">
        <f t="shared" si="1382"/>
        <v>0</v>
      </c>
      <c r="FR513" s="39">
        <f t="shared" si="1463"/>
        <v>0</v>
      </c>
      <c r="FS513" s="39">
        <f t="shared" si="1464"/>
        <v>0</v>
      </c>
      <c r="FU513" s="39" t="e">
        <f t="shared" si="1465"/>
        <v>#DIV/0!</v>
      </c>
      <c r="FV513" s="39" t="e">
        <f t="shared" si="1466"/>
        <v>#DIV/0!</v>
      </c>
      <c r="FW513" s="39" t="e">
        <f t="shared" si="1467"/>
        <v>#DIV/0!</v>
      </c>
      <c r="FY513" s="39" t="e">
        <f t="shared" si="1468"/>
        <v>#DIV/0!</v>
      </c>
      <c r="FZ513" s="39" t="e">
        <f t="shared" si="1469"/>
        <v>#DIV/0!</v>
      </c>
      <c r="GA513" s="39" t="e">
        <f t="shared" si="1470"/>
        <v>#DIV/0!</v>
      </c>
      <c r="GB513" s="39" t="e">
        <f t="shared" si="1471"/>
        <v>#DIV/0!</v>
      </c>
      <c r="GC513" s="39" t="e">
        <f t="shared" si="1472"/>
        <v>#DIV/0!</v>
      </c>
      <c r="GD513" s="39" t="e">
        <f t="shared" si="1473"/>
        <v>#DIV/0!</v>
      </c>
      <c r="GE513" s="39" t="e">
        <f t="shared" si="1474"/>
        <v>#DIV/0!</v>
      </c>
      <c r="GF513" s="39" t="e">
        <f t="shared" si="1475"/>
        <v>#DIV/0!</v>
      </c>
      <c r="GG513" s="39" t="e">
        <f t="shared" si="1476"/>
        <v>#DIV/0!</v>
      </c>
      <c r="GH513" s="39" t="e">
        <f t="shared" si="1477"/>
        <v>#DIV/0!</v>
      </c>
      <c r="GI513" s="39"/>
      <c r="GJ513" s="39" t="e">
        <f t="shared" si="1478"/>
        <v>#DIV/0!</v>
      </c>
      <c r="GK513" s="39" t="e">
        <f t="shared" si="1479"/>
        <v>#DIV/0!</v>
      </c>
      <c r="GL513" s="39" t="e">
        <f t="shared" si="1480"/>
        <v>#DIV/0!</v>
      </c>
      <c r="GM513" s="39" t="e">
        <f t="shared" si="1481"/>
        <v>#DIV/0!</v>
      </c>
      <c r="GN513" s="39" t="e">
        <f t="shared" si="1482"/>
        <v>#DIV/0!</v>
      </c>
      <c r="GO513" s="57"/>
      <c r="GP513" s="57" t="e">
        <f t="shared" si="1483"/>
        <v>#DIV/0!</v>
      </c>
      <c r="GQ513" s="59" t="e">
        <f t="shared" si="1484"/>
        <v>#DIV/0!</v>
      </c>
      <c r="GR513" s="41" t="e">
        <f t="shared" si="1485"/>
        <v>#DIV/0!</v>
      </c>
      <c r="GS513" s="57" t="e">
        <f t="shared" si="1486"/>
        <v>#DIV/0!</v>
      </c>
      <c r="GT513" s="57" t="e">
        <f t="shared" si="1487"/>
        <v>#DIV/0!</v>
      </c>
      <c r="GU513" s="57" t="e">
        <f t="shared" si="1488"/>
        <v>#DIV/0!</v>
      </c>
      <c r="GV513" s="57"/>
      <c r="GW513" s="42" t="e">
        <f t="shared" si="1489"/>
        <v>#DIV/0!</v>
      </c>
      <c r="GX513" s="42" t="e">
        <f t="shared" si="1490"/>
        <v>#DIV/0!</v>
      </c>
      <c r="GY513" s="42" t="e">
        <f t="shared" si="1491"/>
        <v>#DIV/0!</v>
      </c>
      <c r="GZ513" s="57"/>
      <c r="HA513" s="2" t="e">
        <f t="shared" si="1492"/>
        <v>#DIV/0!</v>
      </c>
      <c r="HB513" s="2" t="e">
        <f t="shared" si="1493"/>
        <v>#DIV/0!</v>
      </c>
      <c r="HC513" s="2" t="e">
        <f t="shared" si="1494"/>
        <v>#DIV/0!</v>
      </c>
      <c r="HD513" s="2" t="e">
        <f t="shared" si="1495"/>
        <v>#DIV/0!</v>
      </c>
      <c r="HE513" s="2" t="e">
        <f t="shared" si="1496"/>
        <v>#DIV/0!</v>
      </c>
      <c r="HF513" s="2" t="e">
        <f t="shared" si="1497"/>
        <v>#DIV/0!</v>
      </c>
      <c r="HG513" s="2" t="e">
        <f t="shared" si="1498"/>
        <v>#DIV/0!</v>
      </c>
      <c r="HH513" s="2" t="e">
        <f t="shared" si="1499"/>
        <v>#DIV/0!</v>
      </c>
      <c r="HI513" s="2" t="e">
        <f t="shared" si="1500"/>
        <v>#DIV/0!</v>
      </c>
      <c r="HJ513" s="11" t="e">
        <f t="shared" si="1501"/>
        <v>#DIV/0!</v>
      </c>
      <c r="HK513" s="60" t="e">
        <f t="shared" si="1502"/>
        <v>#DIV/0!</v>
      </c>
      <c r="HL513" s="57"/>
      <c r="HM513" s="57" t="e">
        <f t="shared" si="1503"/>
        <v>#DIV/0!</v>
      </c>
      <c r="HN513" s="57" t="e">
        <f t="shared" si="1504"/>
        <v>#DIV/0!</v>
      </c>
      <c r="HO513" s="57" t="e">
        <f t="shared" si="1505"/>
        <v>#DIV/0!</v>
      </c>
      <c r="HP513" s="57" t="e">
        <f t="shared" si="1506"/>
        <v>#DIV/0!</v>
      </c>
      <c r="HQ513" s="57" t="e">
        <f t="shared" si="1507"/>
        <v>#DIV/0!</v>
      </c>
      <c r="HR513" s="57"/>
      <c r="HS513" s="57" t="e">
        <f t="shared" si="1508"/>
        <v>#DIV/0!</v>
      </c>
      <c r="HT513" s="57" t="e">
        <f t="shared" si="1509"/>
        <v>#DIV/0!</v>
      </c>
      <c r="HU513" s="57" t="e">
        <f t="shared" si="1510"/>
        <v>#DIV/0!</v>
      </c>
      <c r="HV513" s="57" t="e">
        <f t="shared" si="1511"/>
        <v>#DIV/0!</v>
      </c>
      <c r="HW513" s="57" t="e">
        <f t="shared" si="1512"/>
        <v>#DIV/0!</v>
      </c>
      <c r="HX513" s="57"/>
      <c r="HY513" s="57" t="e">
        <f t="shared" si="1513"/>
        <v>#DIV/0!</v>
      </c>
      <c r="HZ513" s="57" t="e">
        <f t="shared" si="1514"/>
        <v>#DIV/0!</v>
      </c>
      <c r="IA513" s="57"/>
      <c r="IB513" s="61">
        <f t="shared" si="1515"/>
        <v>0</v>
      </c>
      <c r="IC513" s="57" t="str">
        <f t="shared" si="1516"/>
        <v/>
      </c>
      <c r="ID513" s="42"/>
      <c r="IE513" s="2" t="str">
        <f t="shared" si="1517"/>
        <v/>
      </c>
      <c r="IF513" s="60" t="e">
        <f t="shared" si="1518"/>
        <v>#DIV/0!</v>
      </c>
      <c r="IG513" s="60" t="str">
        <f t="shared" si="1519"/>
        <v/>
      </c>
      <c r="IH513" s="60" t="str">
        <f t="shared" si="1520"/>
        <v>zinco-</v>
      </c>
      <c r="II513" s="60" t="str">
        <f t="shared" si="1521"/>
        <v>mangano-</v>
      </c>
      <c r="IJ513" s="60" t="e">
        <f t="shared" si="1522"/>
        <v>#DIV/0!</v>
      </c>
      <c r="IK513" s="60" t="e">
        <f t="shared" si="1523"/>
        <v>#DIV/0!</v>
      </c>
      <c r="IL513" s="60" t="e">
        <f t="shared" si="1524"/>
        <v>#DIV/0!</v>
      </c>
      <c r="IM513" s="60" t="e">
        <f t="shared" si="1525"/>
        <v>#DIV/0!</v>
      </c>
      <c r="IN513" s="60" t="str">
        <f t="shared" si="1526"/>
        <v/>
      </c>
      <c r="IO513" s="60" t="str">
        <f t="shared" si="1527"/>
        <v/>
      </c>
      <c r="IP513" s="57"/>
      <c r="IQ513" s="57" t="str">
        <f t="shared" si="1528"/>
        <v>ERROR!!</v>
      </c>
    </row>
    <row r="514" spans="24:251">
      <c r="X514" s="29">
        <f t="shared" si="1384"/>
        <v>0</v>
      </c>
      <c r="Y514" s="29">
        <f t="shared" si="1385"/>
        <v>0</v>
      </c>
      <c r="Z514" s="29" t="e">
        <f t="shared" si="1386"/>
        <v>#DIV/0!</v>
      </c>
      <c r="AA514" s="29" t="e">
        <f t="shared" si="1387"/>
        <v>#DIV/0!</v>
      </c>
      <c r="AB514" s="29" t="e">
        <f t="shared" si="1388"/>
        <v>#DIV/0!</v>
      </c>
      <c r="AC514" s="29" t="e">
        <f t="shared" si="1389"/>
        <v>#DIV/0!</v>
      </c>
      <c r="AF514" s="23">
        <v>60.084299999999999</v>
      </c>
      <c r="AG514" s="23">
        <v>79.878799999999998</v>
      </c>
      <c r="AH514" s="23">
        <v>101.96120000000001</v>
      </c>
      <c r="AI514" s="23">
        <v>151.99039999999999</v>
      </c>
      <c r="AJ514" s="23">
        <v>159.69</v>
      </c>
      <c r="AK514" s="23">
        <v>71.846400000000003</v>
      </c>
      <c r="AL514" s="23">
        <v>70.9375</v>
      </c>
      <c r="AM514" s="23">
        <v>40.304400000000001</v>
      </c>
      <c r="AN514" s="23">
        <v>56.077399999999997</v>
      </c>
      <c r="AO514" s="23">
        <v>61.978999999999999</v>
      </c>
      <c r="AP514" s="23">
        <v>94.195999999999998</v>
      </c>
      <c r="AQ514" s="23">
        <v>18.998000000000001</v>
      </c>
      <c r="AR514" s="23">
        <v>35.450000000000003</v>
      </c>
      <c r="AS514" s="23">
        <v>29.88</v>
      </c>
      <c r="AT514" s="23">
        <v>74.691999999999993</v>
      </c>
      <c r="AU514" s="23">
        <v>81.39</v>
      </c>
      <c r="AX514" s="54">
        <f t="shared" si="1390"/>
        <v>0</v>
      </c>
      <c r="AY514" s="54">
        <f t="shared" si="1391"/>
        <v>0</v>
      </c>
      <c r="AZ514" s="54">
        <f t="shared" si="1392"/>
        <v>0</v>
      </c>
      <c r="BA514" s="54">
        <f t="shared" si="1393"/>
        <v>0</v>
      </c>
      <c r="BB514" s="54">
        <f t="shared" si="1394"/>
        <v>0</v>
      </c>
      <c r="BC514" s="54">
        <f t="shared" si="1395"/>
        <v>0</v>
      </c>
      <c r="BD514" s="54">
        <f t="shared" si="1396"/>
        <v>0</v>
      </c>
      <c r="BE514" s="54">
        <f t="shared" si="1397"/>
        <v>0</v>
      </c>
      <c r="BF514" s="54">
        <f t="shared" si="1398"/>
        <v>0</v>
      </c>
      <c r="BG514" s="54">
        <f t="shared" si="1399"/>
        <v>0</v>
      </c>
      <c r="BH514" s="54">
        <f t="shared" si="1400"/>
        <v>0</v>
      </c>
      <c r="BI514" s="54">
        <f t="shared" si="1401"/>
        <v>0</v>
      </c>
      <c r="BJ514" s="54">
        <f t="shared" si="1402"/>
        <v>0</v>
      </c>
      <c r="BK514" s="54">
        <f t="shared" si="1403"/>
        <v>0</v>
      </c>
      <c r="BL514" s="54">
        <f t="shared" si="1404"/>
        <v>0</v>
      </c>
      <c r="BM514" s="42"/>
      <c r="BO514" s="54">
        <f>'Norm-coeff'!$C$2+$AX514*'Norm-coeff'!$D$2+$AY514*'Norm-coeff'!$E$2+$AZ514*'Norm-coeff'!$F$2+$BA514*'Norm-coeff'!$G$2+$BB514*'Norm-coeff'!$H$2+$BC514*'Norm-coeff'!$I$2+$BD514*'Norm-coeff'!$J$2+$BE514*'Norm-coeff'!$K$2+$BF514*'Norm-coeff'!$L$2+$BG514*'Norm-coeff'!$M$2+$BH514*'Norm-coeff'!$N$2+$BI514*'Norm-coeff'!$O$2</f>
        <v>5.4045421474420303</v>
      </c>
      <c r="BP514" s="54">
        <f>'Norm-coeff'!$C$3+$AX514*'Norm-coeff'!$D$3+$AY514*'Norm-coeff'!$E$3+$AZ514*'Norm-coeff'!$F$3+$BA514*'Norm-coeff'!$G$3+$BB514*'Norm-coeff'!$H$3+$BC514*'Norm-coeff'!$I$3+$BD514*'Norm-coeff'!$J$3+$BE514*'Norm-coeff'!$K$3+$BF514*'Norm-coeff'!$L$3+$BG514*'Norm-coeff'!$M$3+$BH514*'Norm-coeff'!$N$3+$BI514*'Norm-coeff'!$O$3</f>
        <v>3.15319116612705</v>
      </c>
      <c r="BQ514" s="54">
        <f>'Norm-coeff'!$C$4+$AX514*'Norm-coeff'!$D$4+$AY514*'Norm-coeff'!$E$4+$AZ514*'Norm-coeff'!$F$4+$BA514*'Norm-coeff'!$G$4+$BB514*'Norm-coeff'!$H$4+$BC514*'Norm-coeff'!$I$4+$BD514*'Norm-coeff'!$J$4+$BE514*'Norm-coeff'!$K$4+$BF514*'Norm-coeff'!$L$4+$BG514*'Norm-coeff'!$M$4+$BH514*'Norm-coeff'!$N$4+$BI514*'Norm-coeff'!$O$4</f>
        <v>1.42115649462768</v>
      </c>
      <c r="BR514" s="54">
        <f>'Norm-coeff'!$C$5+$AX514*'Norm-coeff'!$D$5+$AY514*'Norm-coeff'!$E$5+$AZ514*'Norm-coeff'!$F$5+$BA514*'Norm-coeff'!$G$5+$BB514*'Norm-coeff'!$H$5+$BC514*'Norm-coeff'!$I$5+$BD514*'Norm-coeff'!$J$5+$BE514*'Norm-coeff'!$K$5+$BF514*'Norm-coeff'!$L$5+$BG514*'Norm-coeff'!$M$5+$BH514*'Norm-coeff'!$N$5+$BI514*'Norm-coeff'!$O$5</f>
        <v>1.0553329241296201</v>
      </c>
      <c r="BS514" s="54">
        <f>'Norm-coeff'!$C$6+$AX514*'Norm-coeff'!$D$6+$AY514*'Norm-coeff'!$E$6+$AZ514*'Norm-coeff'!$F$6+$BA514*'Norm-coeff'!$G$6+$BB514*'Norm-coeff'!$H$6+$BC514*'Norm-coeff'!$I$6+$BD514*'Norm-coeff'!$J$6+$BE514*'Norm-coeff'!$K$6+$BF514*'Norm-coeff'!$L$6+$BG514*'Norm-coeff'!$M$6+$BH514*'Norm-coeff'!$N$6+$BI514*'Norm-coeff'!$O$6</f>
        <v>-1.48700885495103E-2</v>
      </c>
      <c r="BT514" s="54">
        <f>'Norm-coeff'!$C$7+$AX514*'Norm-coeff'!$D$7+$AY514*'Norm-coeff'!$E$7+$AZ514*'Norm-coeff'!$F$7+$BA514*'Norm-coeff'!$G$7+$BB514*'Norm-coeff'!$H$7+$BC514*'Norm-coeff'!$I$7+$BD514*'Norm-coeff'!$J$7+$BE514*'Norm-coeff'!$K$7+$BF514*'Norm-coeff'!$L$7+$BG514*'Norm-coeff'!$M$7+$BH514*'Norm-coeff'!$N$7+$BI514*'Norm-coeff'!$O$7</f>
        <v>2.0907583608832998</v>
      </c>
      <c r="BU514" s="54">
        <f>'Norm-coeff'!$C$8+$AX514*'Norm-coeff'!$D$8+$AY514*'Norm-coeff'!$E$8+$AZ514*'Norm-coeff'!$F$8+$BA514*'Norm-coeff'!$G$8+$BB514*'Norm-coeff'!$H$8+$BC514*'Norm-coeff'!$I$8+$BD514*'Norm-coeff'!$J$8+$BE514*'Norm-coeff'!$K$8+$BF514*'Norm-coeff'!$L$8+$BG514*'Norm-coeff'!$M$8+$BH514*'Norm-coeff'!$N$8+$BI514*'Norm-coeff'!$O$8</f>
        <v>0.65894159836244504</v>
      </c>
      <c r="BV514" s="54">
        <f>'Norm-coeff'!$C$9+$AX514*'Norm-coeff'!$D$9+$AY514*'Norm-coeff'!$E$9+$AZ514*'Norm-coeff'!$F$9+$BA514*'Norm-coeff'!$G$9+$BB514*'Norm-coeff'!$H$9+$BC514*'Norm-coeff'!$I$9+$BD514*'Norm-coeff'!$J$9+$BE514*'Norm-coeff'!$K$9+$BF514*'Norm-coeff'!$L$9+$BG514*'Norm-coeff'!$M$9+$BH514*'Norm-coeff'!$N$9+$BI514*'Norm-coeff'!$O$9</f>
        <v>1.48961085014701</v>
      </c>
      <c r="BW514" s="54">
        <f>'Norm-coeff'!$C$10+$AX514*'Norm-coeff'!$D$10+$AY514*'Norm-coeff'!$E$10+$AZ514*'Norm-coeff'!$F$10+$BA514*'Norm-coeff'!$G$10+$BB514*'Norm-coeff'!$H$10+$BC514*'Norm-coeff'!$I$10+$BD514*'Norm-coeff'!$J$10+$BE514*'Norm-coeff'!$K$10+$BF514*'Norm-coeff'!$L$10+$BG514*'Norm-coeff'!$M$10+$BH514*'Norm-coeff'!$N$10+$BI514*'Norm-coeff'!$O$10</f>
        <v>1.42058735749591</v>
      </c>
      <c r="BX514" s="54">
        <f>'Norm-coeff'!$C$11+$AX514*'Norm-coeff'!$D$11+$AY514*'Norm-coeff'!$E$11+$AZ514*'Norm-coeff'!$F$11+$BA514*'Norm-coeff'!$G$11+$BB514*'Norm-coeff'!$H$11+$BC514*'Norm-coeff'!$I$11+$BD514*'Norm-coeff'!$J$11+$BE514*'Norm-coeff'!$K$11+$BF514*'Norm-coeff'!$L$11+$BG514*'Norm-coeff'!$M$11+$BH514*'Norm-coeff'!$N$11+$BI514*'Norm-coeff'!$O$11</f>
        <v>0.221233014421479</v>
      </c>
      <c r="BY514" s="54">
        <f>'Norm-coeff'!$C$12+$AX514*'Norm-coeff'!$D$12+$AY514*'Norm-coeff'!$E$12+$AZ514*'Norm-coeff'!$F$12+$BA514*'Norm-coeff'!$G$12+$BB514*'Norm-coeff'!$H$12+$BC514*'Norm-coeff'!$I$12+$BD514*'Norm-coeff'!$J$12+$BE514*'Norm-coeff'!$K$12+$BF514*'Norm-coeff'!$L$12+$BG514*'Norm-coeff'!$M$12+$BH514*'Norm-coeff'!$N$12+$BI514*'Norm-coeff'!$O$12</f>
        <v>0.283527502056037</v>
      </c>
      <c r="BZ514" s="54">
        <f>'Norm-coeff'!$C$13+$AX514*'Norm-coeff'!$D$13+$AY514*'Norm-coeff'!$E$13+$AZ514*'Norm-coeff'!$F$13+$BA514*'Norm-coeff'!$G$13+$BB514*'Norm-coeff'!$H$13+$BC514*'Norm-coeff'!$I$13+$BD514*'Norm-coeff'!$J$13+$BE514*'Norm-coeff'!$K$13+$BF514*'Norm-coeff'!$L$13+$BG514*'Norm-coeff'!$M$13+$BH514*'Norm-coeff'!$N$13+$BI514*'Norm-coeff'!$O$13</f>
        <v>-4.1864930554451202E-2</v>
      </c>
      <c r="CA514" s="54">
        <f>'Norm-coeff'!$C$14+$AX514*'Norm-coeff'!$D$14+$AY514*'Norm-coeff'!$E$14+$AZ514*'Norm-coeff'!$F$14+$BA514*'Norm-coeff'!$G$14+$BB514*'Norm-coeff'!$H$14+$BC514*'Norm-coeff'!$I$14+$BD514*'Norm-coeff'!$J$14+$BE514*'Norm-coeff'!$K$14+$BF514*'Norm-coeff'!$L$14+$BG514*'Norm-coeff'!$M$14+$BH514*'Norm-coeff'!$N$14+$BI514*'Norm-coeff'!$O$14</f>
        <v>4.2526983164477103</v>
      </c>
      <c r="CC514" s="54">
        <f t="shared" si="1529"/>
        <v>0</v>
      </c>
      <c r="CG514" s="54">
        <f t="shared" si="1405"/>
        <v>0</v>
      </c>
      <c r="CH514" s="54">
        <f t="shared" si="1383"/>
        <v>0</v>
      </c>
      <c r="CI514" s="54">
        <f t="shared" si="1406"/>
        <v>0</v>
      </c>
      <c r="CJ514" s="56">
        <f t="shared" si="1407"/>
        <v>0</v>
      </c>
      <c r="CK514" s="54">
        <f t="shared" si="1408"/>
        <v>0</v>
      </c>
      <c r="CL514" s="54">
        <f t="shared" si="1409"/>
        <v>0</v>
      </c>
      <c r="CM514" s="54">
        <f t="shared" si="1410"/>
        <v>0</v>
      </c>
      <c r="CN514" s="54">
        <f t="shared" si="1411"/>
        <v>0</v>
      </c>
      <c r="CO514" s="54">
        <f t="shared" si="1412"/>
        <v>0</v>
      </c>
      <c r="CP514" s="54">
        <f t="shared" si="1413"/>
        <v>0</v>
      </c>
      <c r="CQ514" s="54">
        <f t="shared" si="1414"/>
        <v>0</v>
      </c>
      <c r="CR514" s="54">
        <f t="shared" si="1415"/>
        <v>0</v>
      </c>
      <c r="CS514" s="54">
        <f t="shared" si="1416"/>
        <v>0</v>
      </c>
      <c r="CU514" s="54">
        <f t="shared" si="1417"/>
        <v>0</v>
      </c>
      <c r="CV514" s="54">
        <f t="shared" si="1418"/>
        <v>0</v>
      </c>
      <c r="CW514" s="54">
        <f t="shared" si="1419"/>
        <v>0</v>
      </c>
      <c r="CX514" s="54">
        <f t="shared" si="1420"/>
        <v>0</v>
      </c>
      <c r="CZ514" s="54">
        <f t="shared" si="1421"/>
        <v>0</v>
      </c>
      <c r="DA514" s="54">
        <f t="shared" si="1422"/>
        <v>0</v>
      </c>
      <c r="DB514" s="54">
        <f t="shared" si="1423"/>
        <v>0</v>
      </c>
      <c r="DC514" s="54">
        <f t="shared" si="1424"/>
        <v>0</v>
      </c>
      <c r="DD514" s="54">
        <f t="shared" si="1425"/>
        <v>0</v>
      </c>
      <c r="DE514" s="54">
        <f t="shared" si="1426"/>
        <v>0</v>
      </c>
      <c r="DF514" s="54">
        <f t="shared" si="1427"/>
        <v>0</v>
      </c>
      <c r="DG514" s="54">
        <f t="shared" si="1428"/>
        <v>2</v>
      </c>
      <c r="DH514" s="71">
        <f t="shared" si="1429"/>
        <v>0</v>
      </c>
      <c r="DI514" s="71">
        <f t="shared" si="1430"/>
        <v>0</v>
      </c>
      <c r="DJ514" s="54">
        <f t="shared" si="1431"/>
        <v>0</v>
      </c>
      <c r="DK514" s="54">
        <f t="shared" si="1432"/>
        <v>2</v>
      </c>
      <c r="DL514" s="4">
        <f t="shared" si="1357"/>
        <v>0</v>
      </c>
      <c r="DM514" s="3">
        <f t="shared" si="1433"/>
        <v>0</v>
      </c>
      <c r="DN514" s="3">
        <f t="shared" si="1434"/>
        <v>0</v>
      </c>
      <c r="DO514" s="4" t="e">
        <f t="shared" si="1435"/>
        <v>#DIV/0!</v>
      </c>
      <c r="DP514" s="57"/>
      <c r="DQ514" s="57"/>
      <c r="DR514" s="56">
        <f t="shared" si="1358"/>
        <v>2</v>
      </c>
      <c r="DS514" s="56">
        <f t="shared" si="1359"/>
        <v>0</v>
      </c>
      <c r="DT514" s="38">
        <f t="shared" si="1360"/>
        <v>0</v>
      </c>
      <c r="DU514" s="38">
        <f t="shared" si="1436"/>
        <v>2</v>
      </c>
      <c r="DV514" s="38">
        <f t="shared" si="1361"/>
        <v>0</v>
      </c>
      <c r="DW514" s="39">
        <f t="shared" si="1362"/>
        <v>0</v>
      </c>
      <c r="DX514" s="39">
        <f t="shared" si="1363"/>
        <v>0</v>
      </c>
      <c r="DY514" s="39">
        <f t="shared" si="1364"/>
        <v>0</v>
      </c>
      <c r="DZ514" s="39">
        <f t="shared" si="1365"/>
        <v>0</v>
      </c>
      <c r="EA514" s="39">
        <f t="shared" si="1366"/>
        <v>0</v>
      </c>
      <c r="EB514" s="37" t="e">
        <f t="shared" si="1437"/>
        <v>#DIV/0!</v>
      </c>
      <c r="EC514" s="37" t="e">
        <f t="shared" si="1438"/>
        <v>#DIV/0!</v>
      </c>
      <c r="ED514" s="37" t="e">
        <f t="shared" si="1439"/>
        <v>#DIV/0!</v>
      </c>
      <c r="EE514" s="37" t="e">
        <f t="shared" si="1440"/>
        <v>#DIV/0!</v>
      </c>
      <c r="EF514" s="39" t="e">
        <f t="shared" si="1441"/>
        <v>#DIV/0!</v>
      </c>
      <c r="EG514" s="37" t="e">
        <f t="shared" si="1442"/>
        <v>#DIV/0!</v>
      </c>
      <c r="EH514" s="37" t="e">
        <f t="shared" si="1443"/>
        <v>#DIV/0!</v>
      </c>
      <c r="EI514" s="11" t="b">
        <f t="shared" si="1444"/>
        <v>1</v>
      </c>
      <c r="EJ514" s="11" t="b">
        <f t="shared" si="1445"/>
        <v>0</v>
      </c>
      <c r="EK514" s="39" t="e">
        <f t="shared" si="1446"/>
        <v>#DIV/0!</v>
      </c>
      <c r="EL514" s="39" t="e">
        <f t="shared" si="1447"/>
        <v>#DIV/0!</v>
      </c>
      <c r="EM514" s="39" t="e">
        <f t="shared" si="1448"/>
        <v>#DIV/0!</v>
      </c>
      <c r="EN514" s="39" t="e">
        <f t="shared" si="1449"/>
        <v>#DIV/0!</v>
      </c>
      <c r="EO514" s="39" t="e">
        <f t="shared" si="1450"/>
        <v>#DIV/0!</v>
      </c>
      <c r="EP514" s="39" t="e">
        <f t="shared" si="1451"/>
        <v>#DIV/0!</v>
      </c>
      <c r="EQ514" s="39" t="e">
        <f t="shared" si="1452"/>
        <v>#DIV/0!</v>
      </c>
      <c r="ER514" s="39" t="e">
        <f t="shared" si="1453"/>
        <v>#DIV/0!</v>
      </c>
      <c r="ES514" s="58" t="str">
        <f t="shared" si="1454"/>
        <v>(OH,F,Cl)-dominate amphibole</v>
      </c>
      <c r="ET514" s="58" t="e">
        <f t="shared" si="1455"/>
        <v>#N/A</v>
      </c>
      <c r="EU514" s="56">
        <f t="shared" si="1367"/>
        <v>0</v>
      </c>
      <c r="EV514" s="56">
        <f t="shared" si="1368"/>
        <v>0</v>
      </c>
      <c r="EW514" s="56">
        <f t="shared" si="1369"/>
        <v>0</v>
      </c>
      <c r="EX514" s="56">
        <f t="shared" si="1370"/>
        <v>0</v>
      </c>
      <c r="EY514" s="56">
        <f t="shared" si="1371"/>
        <v>0</v>
      </c>
      <c r="EZ514" s="56">
        <f t="shared" si="1372"/>
        <v>0</v>
      </c>
      <c r="FA514" s="39">
        <f t="shared" si="1373"/>
        <v>0</v>
      </c>
      <c r="FB514" s="39">
        <f t="shared" si="1374"/>
        <v>0</v>
      </c>
      <c r="FC514" s="54">
        <f t="shared" si="1375"/>
        <v>0</v>
      </c>
      <c r="FD514" s="54">
        <f t="shared" si="1376"/>
        <v>0</v>
      </c>
      <c r="FE514" s="39">
        <f t="shared" si="1377"/>
        <v>0</v>
      </c>
      <c r="FF514" s="54">
        <f t="shared" si="1378"/>
        <v>0</v>
      </c>
      <c r="FG514" s="39">
        <f t="shared" si="1379"/>
        <v>0</v>
      </c>
      <c r="FH514" s="39">
        <f t="shared" si="1456"/>
        <v>0</v>
      </c>
      <c r="FI514" s="39">
        <f t="shared" si="1457"/>
        <v>0</v>
      </c>
      <c r="FJ514" s="39">
        <f t="shared" si="1458"/>
        <v>0</v>
      </c>
      <c r="FK514" s="39" t="e">
        <f t="shared" si="1459"/>
        <v>#DIV/0!</v>
      </c>
      <c r="FL514" s="39" t="e">
        <f t="shared" si="1460"/>
        <v>#DIV/0!</v>
      </c>
      <c r="FM514" s="39" t="e">
        <f t="shared" si="1461"/>
        <v>#DIV/0!</v>
      </c>
      <c r="FN514" s="39">
        <f t="shared" si="1462"/>
        <v>1</v>
      </c>
      <c r="FO514" s="39">
        <f t="shared" si="1380"/>
        <v>0</v>
      </c>
      <c r="FP514" s="39">
        <f t="shared" si="1381"/>
        <v>0</v>
      </c>
      <c r="FQ514" s="39">
        <f t="shared" si="1382"/>
        <v>0</v>
      </c>
      <c r="FR514" s="39">
        <f t="shared" si="1463"/>
        <v>0</v>
      </c>
      <c r="FS514" s="39">
        <f t="shared" si="1464"/>
        <v>0</v>
      </c>
      <c r="FU514" s="39" t="e">
        <f t="shared" si="1465"/>
        <v>#DIV/0!</v>
      </c>
      <c r="FV514" s="39" t="e">
        <f t="shared" si="1466"/>
        <v>#DIV/0!</v>
      </c>
      <c r="FW514" s="39" t="e">
        <f t="shared" si="1467"/>
        <v>#DIV/0!</v>
      </c>
      <c r="FY514" s="39" t="e">
        <f t="shared" si="1468"/>
        <v>#DIV/0!</v>
      </c>
      <c r="FZ514" s="39" t="e">
        <f t="shared" si="1469"/>
        <v>#DIV/0!</v>
      </c>
      <c r="GA514" s="39" t="e">
        <f t="shared" si="1470"/>
        <v>#DIV/0!</v>
      </c>
      <c r="GB514" s="39" t="e">
        <f t="shared" si="1471"/>
        <v>#DIV/0!</v>
      </c>
      <c r="GC514" s="39" t="e">
        <f t="shared" si="1472"/>
        <v>#DIV/0!</v>
      </c>
      <c r="GD514" s="39" t="e">
        <f t="shared" si="1473"/>
        <v>#DIV/0!</v>
      </c>
      <c r="GE514" s="39" t="e">
        <f t="shared" si="1474"/>
        <v>#DIV/0!</v>
      </c>
      <c r="GF514" s="39" t="e">
        <f t="shared" si="1475"/>
        <v>#DIV/0!</v>
      </c>
      <c r="GG514" s="39" t="e">
        <f t="shared" si="1476"/>
        <v>#DIV/0!</v>
      </c>
      <c r="GH514" s="39" t="e">
        <f t="shared" si="1477"/>
        <v>#DIV/0!</v>
      </c>
      <c r="GI514" s="39"/>
      <c r="GJ514" s="39" t="e">
        <f t="shared" si="1478"/>
        <v>#DIV/0!</v>
      </c>
      <c r="GK514" s="39" t="e">
        <f t="shared" si="1479"/>
        <v>#DIV/0!</v>
      </c>
      <c r="GL514" s="39" t="e">
        <f t="shared" si="1480"/>
        <v>#DIV/0!</v>
      </c>
      <c r="GM514" s="39" t="e">
        <f t="shared" si="1481"/>
        <v>#DIV/0!</v>
      </c>
      <c r="GN514" s="39" t="e">
        <f t="shared" si="1482"/>
        <v>#DIV/0!</v>
      </c>
      <c r="GO514" s="57"/>
      <c r="GP514" s="57" t="e">
        <f t="shared" si="1483"/>
        <v>#DIV/0!</v>
      </c>
      <c r="GQ514" s="59" t="e">
        <f t="shared" si="1484"/>
        <v>#DIV/0!</v>
      </c>
      <c r="GR514" s="41" t="e">
        <f t="shared" si="1485"/>
        <v>#DIV/0!</v>
      </c>
      <c r="GS514" s="57" t="e">
        <f t="shared" si="1486"/>
        <v>#DIV/0!</v>
      </c>
      <c r="GT514" s="57" t="e">
        <f t="shared" si="1487"/>
        <v>#DIV/0!</v>
      </c>
      <c r="GU514" s="57" t="e">
        <f t="shared" si="1488"/>
        <v>#DIV/0!</v>
      </c>
      <c r="GV514" s="57"/>
      <c r="GW514" s="42" t="e">
        <f t="shared" si="1489"/>
        <v>#DIV/0!</v>
      </c>
      <c r="GX514" s="42" t="e">
        <f t="shared" si="1490"/>
        <v>#DIV/0!</v>
      </c>
      <c r="GY514" s="42" t="e">
        <f t="shared" si="1491"/>
        <v>#DIV/0!</v>
      </c>
      <c r="GZ514" s="57"/>
      <c r="HA514" s="2" t="e">
        <f t="shared" si="1492"/>
        <v>#DIV/0!</v>
      </c>
      <c r="HB514" s="2" t="e">
        <f t="shared" si="1493"/>
        <v>#DIV/0!</v>
      </c>
      <c r="HC514" s="2" t="e">
        <f t="shared" si="1494"/>
        <v>#DIV/0!</v>
      </c>
      <c r="HD514" s="2" t="e">
        <f t="shared" si="1495"/>
        <v>#DIV/0!</v>
      </c>
      <c r="HE514" s="2" t="e">
        <f t="shared" si="1496"/>
        <v>#DIV/0!</v>
      </c>
      <c r="HF514" s="2" t="e">
        <f t="shared" si="1497"/>
        <v>#DIV/0!</v>
      </c>
      <c r="HG514" s="2" t="e">
        <f t="shared" si="1498"/>
        <v>#DIV/0!</v>
      </c>
      <c r="HH514" s="2" t="e">
        <f t="shared" si="1499"/>
        <v>#DIV/0!</v>
      </c>
      <c r="HI514" s="2" t="e">
        <f t="shared" si="1500"/>
        <v>#DIV/0!</v>
      </c>
      <c r="HJ514" s="11" t="e">
        <f t="shared" si="1501"/>
        <v>#DIV/0!</v>
      </c>
      <c r="HK514" s="60" t="e">
        <f t="shared" si="1502"/>
        <v>#DIV/0!</v>
      </c>
      <c r="HL514" s="57"/>
      <c r="HM514" s="57" t="e">
        <f t="shared" si="1503"/>
        <v>#DIV/0!</v>
      </c>
      <c r="HN514" s="57" t="e">
        <f t="shared" si="1504"/>
        <v>#DIV/0!</v>
      </c>
      <c r="HO514" s="57" t="e">
        <f t="shared" si="1505"/>
        <v>#DIV/0!</v>
      </c>
      <c r="HP514" s="57" t="e">
        <f t="shared" si="1506"/>
        <v>#DIV/0!</v>
      </c>
      <c r="HQ514" s="57" t="e">
        <f t="shared" si="1507"/>
        <v>#DIV/0!</v>
      </c>
      <c r="HR514" s="57"/>
      <c r="HS514" s="57" t="e">
        <f t="shared" si="1508"/>
        <v>#DIV/0!</v>
      </c>
      <c r="HT514" s="57" t="e">
        <f t="shared" si="1509"/>
        <v>#DIV/0!</v>
      </c>
      <c r="HU514" s="57" t="e">
        <f t="shared" si="1510"/>
        <v>#DIV/0!</v>
      </c>
      <c r="HV514" s="57" t="e">
        <f t="shared" si="1511"/>
        <v>#DIV/0!</v>
      </c>
      <c r="HW514" s="57" t="e">
        <f t="shared" si="1512"/>
        <v>#DIV/0!</v>
      </c>
      <c r="HX514" s="57"/>
      <c r="HY514" s="57" t="e">
        <f t="shared" si="1513"/>
        <v>#DIV/0!</v>
      </c>
      <c r="HZ514" s="57" t="e">
        <f t="shared" si="1514"/>
        <v>#DIV/0!</v>
      </c>
      <c r="IA514" s="57"/>
      <c r="IB514" s="61">
        <f t="shared" si="1515"/>
        <v>0</v>
      </c>
      <c r="IC514" s="57" t="str">
        <f t="shared" si="1516"/>
        <v/>
      </c>
      <c r="ID514" s="42"/>
      <c r="IE514" s="2" t="str">
        <f t="shared" si="1517"/>
        <v/>
      </c>
      <c r="IF514" s="60" t="e">
        <f t="shared" si="1518"/>
        <v>#DIV/0!</v>
      </c>
      <c r="IG514" s="60" t="str">
        <f t="shared" si="1519"/>
        <v/>
      </c>
      <c r="IH514" s="60" t="str">
        <f t="shared" si="1520"/>
        <v>zinco-</v>
      </c>
      <c r="II514" s="60" t="str">
        <f t="shared" si="1521"/>
        <v>mangano-</v>
      </c>
      <c r="IJ514" s="60" t="e">
        <f t="shared" si="1522"/>
        <v>#DIV/0!</v>
      </c>
      <c r="IK514" s="60" t="e">
        <f t="shared" si="1523"/>
        <v>#DIV/0!</v>
      </c>
      <c r="IL514" s="60" t="e">
        <f t="shared" si="1524"/>
        <v>#DIV/0!</v>
      </c>
      <c r="IM514" s="60" t="e">
        <f t="shared" si="1525"/>
        <v>#DIV/0!</v>
      </c>
      <c r="IN514" s="60" t="str">
        <f t="shared" si="1526"/>
        <v/>
      </c>
      <c r="IO514" s="60" t="str">
        <f t="shared" si="1527"/>
        <v/>
      </c>
      <c r="IP514" s="57"/>
      <c r="IQ514" s="57" t="str">
        <f t="shared" si="1528"/>
        <v>ERROR!!</v>
      </c>
    </row>
    <row r="515" spans="24:251">
      <c r="X515" s="29">
        <f t="shared" si="1384"/>
        <v>0</v>
      </c>
      <c r="Y515" s="29">
        <f t="shared" si="1385"/>
        <v>0</v>
      </c>
      <c r="Z515" s="29" t="e">
        <f t="shared" si="1386"/>
        <v>#DIV/0!</v>
      </c>
      <c r="AA515" s="29" t="e">
        <f t="shared" si="1387"/>
        <v>#DIV/0!</v>
      </c>
      <c r="AB515" s="29" t="e">
        <f t="shared" si="1388"/>
        <v>#DIV/0!</v>
      </c>
      <c r="AC515" s="29" t="e">
        <f t="shared" si="1389"/>
        <v>#DIV/0!</v>
      </c>
      <c r="AF515" s="23">
        <v>60.084299999999999</v>
      </c>
      <c r="AG515" s="23">
        <v>79.878799999999998</v>
      </c>
      <c r="AH515" s="23">
        <v>101.96120000000001</v>
      </c>
      <c r="AI515" s="23">
        <v>151.99039999999999</v>
      </c>
      <c r="AJ515" s="23">
        <v>159.69</v>
      </c>
      <c r="AK515" s="23">
        <v>71.846400000000003</v>
      </c>
      <c r="AL515" s="23">
        <v>70.9375</v>
      </c>
      <c r="AM515" s="23">
        <v>40.304400000000001</v>
      </c>
      <c r="AN515" s="23">
        <v>56.077399999999997</v>
      </c>
      <c r="AO515" s="23">
        <v>61.978999999999999</v>
      </c>
      <c r="AP515" s="23">
        <v>94.195999999999998</v>
      </c>
      <c r="AQ515" s="23">
        <v>18.998000000000001</v>
      </c>
      <c r="AR515" s="23">
        <v>35.450000000000003</v>
      </c>
      <c r="AS515" s="23">
        <v>29.88</v>
      </c>
      <c r="AT515" s="23">
        <v>74.691999999999993</v>
      </c>
      <c r="AU515" s="23">
        <v>81.39</v>
      </c>
      <c r="AX515" s="54">
        <f t="shared" si="1390"/>
        <v>0</v>
      </c>
      <c r="AY515" s="54">
        <f t="shared" si="1391"/>
        <v>0</v>
      </c>
      <c r="AZ515" s="54">
        <f t="shared" si="1392"/>
        <v>0</v>
      </c>
      <c r="BA515" s="54">
        <f t="shared" si="1393"/>
        <v>0</v>
      </c>
      <c r="BB515" s="54">
        <f t="shared" si="1394"/>
        <v>0</v>
      </c>
      <c r="BC515" s="54">
        <f t="shared" si="1395"/>
        <v>0</v>
      </c>
      <c r="BD515" s="54">
        <f t="shared" si="1396"/>
        <v>0</v>
      </c>
      <c r="BE515" s="54">
        <f t="shared" si="1397"/>
        <v>0</v>
      </c>
      <c r="BF515" s="54">
        <f t="shared" si="1398"/>
        <v>0</v>
      </c>
      <c r="BG515" s="54">
        <f t="shared" si="1399"/>
        <v>0</v>
      </c>
      <c r="BH515" s="54">
        <f t="shared" si="1400"/>
        <v>0</v>
      </c>
      <c r="BI515" s="54">
        <f t="shared" si="1401"/>
        <v>0</v>
      </c>
      <c r="BJ515" s="54">
        <f t="shared" si="1402"/>
        <v>0</v>
      </c>
      <c r="BK515" s="54">
        <f t="shared" si="1403"/>
        <v>0</v>
      </c>
      <c r="BL515" s="54">
        <f t="shared" si="1404"/>
        <v>0</v>
      </c>
      <c r="BM515" s="42"/>
      <c r="BO515" s="54">
        <f>'Norm-coeff'!$C$2+$AX515*'Norm-coeff'!$D$2+$AY515*'Norm-coeff'!$E$2+$AZ515*'Norm-coeff'!$F$2+$BA515*'Norm-coeff'!$G$2+$BB515*'Norm-coeff'!$H$2+$BC515*'Norm-coeff'!$I$2+$BD515*'Norm-coeff'!$J$2+$BE515*'Norm-coeff'!$K$2+$BF515*'Norm-coeff'!$L$2+$BG515*'Norm-coeff'!$M$2+$BH515*'Norm-coeff'!$N$2+$BI515*'Norm-coeff'!$O$2</f>
        <v>5.4045421474420303</v>
      </c>
      <c r="BP515" s="54">
        <f>'Norm-coeff'!$C$3+$AX515*'Norm-coeff'!$D$3+$AY515*'Norm-coeff'!$E$3+$AZ515*'Norm-coeff'!$F$3+$BA515*'Norm-coeff'!$G$3+$BB515*'Norm-coeff'!$H$3+$BC515*'Norm-coeff'!$I$3+$BD515*'Norm-coeff'!$J$3+$BE515*'Norm-coeff'!$K$3+$BF515*'Norm-coeff'!$L$3+$BG515*'Norm-coeff'!$M$3+$BH515*'Norm-coeff'!$N$3+$BI515*'Norm-coeff'!$O$3</f>
        <v>3.15319116612705</v>
      </c>
      <c r="BQ515" s="54">
        <f>'Norm-coeff'!$C$4+$AX515*'Norm-coeff'!$D$4+$AY515*'Norm-coeff'!$E$4+$AZ515*'Norm-coeff'!$F$4+$BA515*'Norm-coeff'!$G$4+$BB515*'Norm-coeff'!$H$4+$BC515*'Norm-coeff'!$I$4+$BD515*'Norm-coeff'!$J$4+$BE515*'Norm-coeff'!$K$4+$BF515*'Norm-coeff'!$L$4+$BG515*'Norm-coeff'!$M$4+$BH515*'Norm-coeff'!$N$4+$BI515*'Norm-coeff'!$O$4</f>
        <v>1.42115649462768</v>
      </c>
      <c r="BR515" s="54">
        <f>'Norm-coeff'!$C$5+$AX515*'Norm-coeff'!$D$5+$AY515*'Norm-coeff'!$E$5+$AZ515*'Norm-coeff'!$F$5+$BA515*'Norm-coeff'!$G$5+$BB515*'Norm-coeff'!$H$5+$BC515*'Norm-coeff'!$I$5+$BD515*'Norm-coeff'!$J$5+$BE515*'Norm-coeff'!$K$5+$BF515*'Norm-coeff'!$L$5+$BG515*'Norm-coeff'!$M$5+$BH515*'Norm-coeff'!$N$5+$BI515*'Norm-coeff'!$O$5</f>
        <v>1.0553329241296201</v>
      </c>
      <c r="BS515" s="54">
        <f>'Norm-coeff'!$C$6+$AX515*'Norm-coeff'!$D$6+$AY515*'Norm-coeff'!$E$6+$AZ515*'Norm-coeff'!$F$6+$BA515*'Norm-coeff'!$G$6+$BB515*'Norm-coeff'!$H$6+$BC515*'Norm-coeff'!$I$6+$BD515*'Norm-coeff'!$J$6+$BE515*'Norm-coeff'!$K$6+$BF515*'Norm-coeff'!$L$6+$BG515*'Norm-coeff'!$M$6+$BH515*'Norm-coeff'!$N$6+$BI515*'Norm-coeff'!$O$6</f>
        <v>-1.48700885495103E-2</v>
      </c>
      <c r="BT515" s="54">
        <f>'Norm-coeff'!$C$7+$AX515*'Norm-coeff'!$D$7+$AY515*'Norm-coeff'!$E$7+$AZ515*'Norm-coeff'!$F$7+$BA515*'Norm-coeff'!$G$7+$BB515*'Norm-coeff'!$H$7+$BC515*'Norm-coeff'!$I$7+$BD515*'Norm-coeff'!$J$7+$BE515*'Norm-coeff'!$K$7+$BF515*'Norm-coeff'!$L$7+$BG515*'Norm-coeff'!$M$7+$BH515*'Norm-coeff'!$N$7+$BI515*'Norm-coeff'!$O$7</f>
        <v>2.0907583608832998</v>
      </c>
      <c r="BU515" s="54">
        <f>'Norm-coeff'!$C$8+$AX515*'Norm-coeff'!$D$8+$AY515*'Norm-coeff'!$E$8+$AZ515*'Norm-coeff'!$F$8+$BA515*'Norm-coeff'!$G$8+$BB515*'Norm-coeff'!$H$8+$BC515*'Norm-coeff'!$I$8+$BD515*'Norm-coeff'!$J$8+$BE515*'Norm-coeff'!$K$8+$BF515*'Norm-coeff'!$L$8+$BG515*'Norm-coeff'!$M$8+$BH515*'Norm-coeff'!$N$8+$BI515*'Norm-coeff'!$O$8</f>
        <v>0.65894159836244504</v>
      </c>
      <c r="BV515" s="54">
        <f>'Norm-coeff'!$C$9+$AX515*'Norm-coeff'!$D$9+$AY515*'Norm-coeff'!$E$9+$AZ515*'Norm-coeff'!$F$9+$BA515*'Norm-coeff'!$G$9+$BB515*'Norm-coeff'!$H$9+$BC515*'Norm-coeff'!$I$9+$BD515*'Norm-coeff'!$J$9+$BE515*'Norm-coeff'!$K$9+$BF515*'Norm-coeff'!$L$9+$BG515*'Norm-coeff'!$M$9+$BH515*'Norm-coeff'!$N$9+$BI515*'Norm-coeff'!$O$9</f>
        <v>1.48961085014701</v>
      </c>
      <c r="BW515" s="54">
        <f>'Norm-coeff'!$C$10+$AX515*'Norm-coeff'!$D$10+$AY515*'Norm-coeff'!$E$10+$AZ515*'Norm-coeff'!$F$10+$BA515*'Norm-coeff'!$G$10+$BB515*'Norm-coeff'!$H$10+$BC515*'Norm-coeff'!$I$10+$BD515*'Norm-coeff'!$J$10+$BE515*'Norm-coeff'!$K$10+$BF515*'Norm-coeff'!$L$10+$BG515*'Norm-coeff'!$M$10+$BH515*'Norm-coeff'!$N$10+$BI515*'Norm-coeff'!$O$10</f>
        <v>1.42058735749591</v>
      </c>
      <c r="BX515" s="54">
        <f>'Norm-coeff'!$C$11+$AX515*'Norm-coeff'!$D$11+$AY515*'Norm-coeff'!$E$11+$AZ515*'Norm-coeff'!$F$11+$BA515*'Norm-coeff'!$G$11+$BB515*'Norm-coeff'!$H$11+$BC515*'Norm-coeff'!$I$11+$BD515*'Norm-coeff'!$J$11+$BE515*'Norm-coeff'!$K$11+$BF515*'Norm-coeff'!$L$11+$BG515*'Norm-coeff'!$M$11+$BH515*'Norm-coeff'!$N$11+$BI515*'Norm-coeff'!$O$11</f>
        <v>0.221233014421479</v>
      </c>
      <c r="BY515" s="54">
        <f>'Norm-coeff'!$C$12+$AX515*'Norm-coeff'!$D$12+$AY515*'Norm-coeff'!$E$12+$AZ515*'Norm-coeff'!$F$12+$BA515*'Norm-coeff'!$G$12+$BB515*'Norm-coeff'!$H$12+$BC515*'Norm-coeff'!$I$12+$BD515*'Norm-coeff'!$J$12+$BE515*'Norm-coeff'!$K$12+$BF515*'Norm-coeff'!$L$12+$BG515*'Norm-coeff'!$M$12+$BH515*'Norm-coeff'!$N$12+$BI515*'Norm-coeff'!$O$12</f>
        <v>0.283527502056037</v>
      </c>
      <c r="BZ515" s="54">
        <f>'Norm-coeff'!$C$13+$AX515*'Norm-coeff'!$D$13+$AY515*'Norm-coeff'!$E$13+$AZ515*'Norm-coeff'!$F$13+$BA515*'Norm-coeff'!$G$13+$BB515*'Norm-coeff'!$H$13+$BC515*'Norm-coeff'!$I$13+$BD515*'Norm-coeff'!$J$13+$BE515*'Norm-coeff'!$K$13+$BF515*'Norm-coeff'!$L$13+$BG515*'Norm-coeff'!$M$13+$BH515*'Norm-coeff'!$N$13+$BI515*'Norm-coeff'!$O$13</f>
        <v>-4.1864930554451202E-2</v>
      </c>
      <c r="CA515" s="54">
        <f>'Norm-coeff'!$C$14+$AX515*'Norm-coeff'!$D$14+$AY515*'Norm-coeff'!$E$14+$AZ515*'Norm-coeff'!$F$14+$BA515*'Norm-coeff'!$G$14+$BB515*'Norm-coeff'!$H$14+$BC515*'Norm-coeff'!$I$14+$BD515*'Norm-coeff'!$J$14+$BE515*'Norm-coeff'!$K$14+$BF515*'Norm-coeff'!$L$14+$BG515*'Norm-coeff'!$M$14+$BH515*'Norm-coeff'!$N$14+$BI515*'Norm-coeff'!$O$14</f>
        <v>4.2526983164477103</v>
      </c>
      <c r="CC515" s="54">
        <f t="shared" si="1529"/>
        <v>0</v>
      </c>
      <c r="CG515" s="54">
        <f t="shared" si="1405"/>
        <v>0</v>
      </c>
      <c r="CH515" s="54">
        <f t="shared" si="1383"/>
        <v>0</v>
      </c>
      <c r="CI515" s="54">
        <f t="shared" si="1406"/>
        <v>0</v>
      </c>
      <c r="CJ515" s="56">
        <f t="shared" si="1407"/>
        <v>0</v>
      </c>
      <c r="CK515" s="54">
        <f t="shared" si="1408"/>
        <v>0</v>
      </c>
      <c r="CL515" s="54">
        <f t="shared" si="1409"/>
        <v>0</v>
      </c>
      <c r="CM515" s="54">
        <f t="shared" si="1410"/>
        <v>0</v>
      </c>
      <c r="CN515" s="54">
        <f t="shared" si="1411"/>
        <v>0</v>
      </c>
      <c r="CO515" s="54">
        <f t="shared" si="1412"/>
        <v>0</v>
      </c>
      <c r="CP515" s="54">
        <f t="shared" si="1413"/>
        <v>0</v>
      </c>
      <c r="CQ515" s="54">
        <f t="shared" si="1414"/>
        <v>0</v>
      </c>
      <c r="CR515" s="54">
        <f t="shared" si="1415"/>
        <v>0</v>
      </c>
      <c r="CS515" s="54">
        <f t="shared" si="1416"/>
        <v>0</v>
      </c>
      <c r="CU515" s="54">
        <f t="shared" si="1417"/>
        <v>0</v>
      </c>
      <c r="CV515" s="54">
        <f t="shared" si="1418"/>
        <v>0</v>
      </c>
      <c r="CW515" s="54">
        <f t="shared" si="1419"/>
        <v>0</v>
      </c>
      <c r="CX515" s="54">
        <f t="shared" si="1420"/>
        <v>0</v>
      </c>
      <c r="CZ515" s="54">
        <f t="shared" si="1421"/>
        <v>0</v>
      </c>
      <c r="DA515" s="54">
        <f t="shared" si="1422"/>
        <v>0</v>
      </c>
      <c r="DB515" s="54">
        <f t="shared" si="1423"/>
        <v>0</v>
      </c>
      <c r="DC515" s="54">
        <f t="shared" si="1424"/>
        <v>0</v>
      </c>
      <c r="DD515" s="54">
        <f t="shared" si="1425"/>
        <v>0</v>
      </c>
      <c r="DE515" s="54">
        <f t="shared" si="1426"/>
        <v>0</v>
      </c>
      <c r="DF515" s="54">
        <f t="shared" si="1427"/>
        <v>0</v>
      </c>
      <c r="DG515" s="54">
        <f t="shared" si="1428"/>
        <v>2</v>
      </c>
      <c r="DH515" s="71">
        <f t="shared" si="1429"/>
        <v>0</v>
      </c>
      <c r="DI515" s="71">
        <f t="shared" si="1430"/>
        <v>0</v>
      </c>
      <c r="DJ515" s="54">
        <f t="shared" si="1431"/>
        <v>0</v>
      </c>
      <c r="DK515" s="54">
        <f t="shared" si="1432"/>
        <v>2</v>
      </c>
      <c r="DL515" s="4">
        <f t="shared" ref="DL515:DL578" si="1530">DM515+DN515</f>
        <v>0</v>
      </c>
      <c r="DM515" s="3">
        <f t="shared" si="1433"/>
        <v>0</v>
      </c>
      <c r="DN515" s="3">
        <f t="shared" si="1434"/>
        <v>0</v>
      </c>
      <c r="DO515" s="4" t="e">
        <f t="shared" si="1435"/>
        <v>#DIV/0!</v>
      </c>
      <c r="DP515" s="57"/>
      <c r="DQ515" s="57"/>
      <c r="DR515" s="56">
        <f t="shared" ref="DR515:DR578" si="1531">DG515</f>
        <v>2</v>
      </c>
      <c r="DS515" s="56">
        <f t="shared" ref="DS515:DS578" si="1532">DH515</f>
        <v>0</v>
      </c>
      <c r="DT515" s="38">
        <f t="shared" ref="DT515:DT578" si="1533">DI515</f>
        <v>0</v>
      </c>
      <c r="DU515" s="38">
        <f t="shared" si="1436"/>
        <v>2</v>
      </c>
      <c r="DV515" s="38">
        <f t="shared" ref="DV515:DV578" si="1534">DJ515</f>
        <v>0</v>
      </c>
      <c r="DW515" s="39">
        <f t="shared" ref="DW515:DW578" si="1535">CZ515</f>
        <v>0</v>
      </c>
      <c r="DX515" s="39">
        <f t="shared" ref="DX515:DX578" si="1536">DA515</f>
        <v>0</v>
      </c>
      <c r="DY515" s="39">
        <f t="shared" ref="DY515:DY578" si="1537">CY515</f>
        <v>0</v>
      </c>
      <c r="DZ515" s="39">
        <f t="shared" ref="DZ515:DZ578" si="1538">CV515+CW515+CX515</f>
        <v>0</v>
      </c>
      <c r="EA515" s="39">
        <f t="shared" ref="EA515:EA578" si="1539">SUM(CV515:DA515)</f>
        <v>0</v>
      </c>
      <c r="EB515" s="37" t="e">
        <f t="shared" si="1437"/>
        <v>#DIV/0!</v>
      </c>
      <c r="EC515" s="37" t="e">
        <f t="shared" si="1438"/>
        <v>#DIV/0!</v>
      </c>
      <c r="ED515" s="37" t="e">
        <f t="shared" si="1439"/>
        <v>#DIV/0!</v>
      </c>
      <c r="EE515" s="37" t="e">
        <f t="shared" si="1440"/>
        <v>#DIV/0!</v>
      </c>
      <c r="EF515" s="39" t="e">
        <f t="shared" si="1441"/>
        <v>#DIV/0!</v>
      </c>
      <c r="EG515" s="37" t="e">
        <f t="shared" si="1442"/>
        <v>#DIV/0!</v>
      </c>
      <c r="EH515" s="37" t="e">
        <f t="shared" si="1443"/>
        <v>#DIV/0!</v>
      </c>
      <c r="EI515" s="11" t="b">
        <f t="shared" si="1444"/>
        <v>1</v>
      </c>
      <c r="EJ515" s="11" t="b">
        <f t="shared" si="1445"/>
        <v>0</v>
      </c>
      <c r="EK515" s="39" t="e">
        <f t="shared" si="1446"/>
        <v>#DIV/0!</v>
      </c>
      <c r="EL515" s="39" t="e">
        <f t="shared" si="1447"/>
        <v>#DIV/0!</v>
      </c>
      <c r="EM515" s="39" t="e">
        <f t="shared" si="1448"/>
        <v>#DIV/0!</v>
      </c>
      <c r="EN515" s="39" t="e">
        <f t="shared" si="1449"/>
        <v>#DIV/0!</v>
      </c>
      <c r="EO515" s="39" t="e">
        <f t="shared" si="1450"/>
        <v>#DIV/0!</v>
      </c>
      <c r="EP515" s="39" t="e">
        <f t="shared" si="1451"/>
        <v>#DIV/0!</v>
      </c>
      <c r="EQ515" s="39" t="e">
        <f t="shared" si="1452"/>
        <v>#DIV/0!</v>
      </c>
      <c r="ER515" s="39" t="e">
        <f t="shared" si="1453"/>
        <v>#DIV/0!</v>
      </c>
      <c r="ES515" s="58" t="str">
        <f t="shared" si="1454"/>
        <v>(OH,F,Cl)-dominate amphibole</v>
      </c>
      <c r="ET515" s="58" t="e">
        <f t="shared" si="1455"/>
        <v>#N/A</v>
      </c>
      <c r="EU515" s="56">
        <f t="shared" ref="EU515:EU578" si="1540">CV515</f>
        <v>0</v>
      </c>
      <c r="EV515" s="56">
        <f t="shared" ref="EV515:EV578" si="1541">CW515</f>
        <v>0</v>
      </c>
      <c r="EW515" s="56">
        <f t="shared" ref="EW515:EW578" si="1542">CX515</f>
        <v>0</v>
      </c>
      <c r="EX515" s="56">
        <f t="shared" ref="EX515:EX578" si="1543">CQ515</f>
        <v>0</v>
      </c>
      <c r="EY515" s="56">
        <f t="shared" ref="EY515:EY578" si="1544">CS515</f>
        <v>0</v>
      </c>
      <c r="EZ515" s="56">
        <f t="shared" ref="EZ515:EZ578" si="1545">CR515</f>
        <v>0</v>
      </c>
      <c r="FA515" s="39">
        <f t="shared" ref="FA515:FA578" si="1546">CP515</f>
        <v>0</v>
      </c>
      <c r="FB515" s="39">
        <f t="shared" ref="FB515:FB578" si="1547">CO515</f>
        <v>0</v>
      </c>
      <c r="FC515" s="54">
        <f t="shared" ref="FC515:FC578" si="1548">CK515</f>
        <v>0</v>
      </c>
      <c r="FD515" s="54">
        <f t="shared" ref="FD515:FD578" si="1549">CM515</f>
        <v>0</v>
      </c>
      <c r="FE515" s="39">
        <f t="shared" ref="FE515:FE578" si="1550">CN515</f>
        <v>0</v>
      </c>
      <c r="FF515" s="54">
        <f t="shared" ref="FF515:FF578" si="1551">CL515</f>
        <v>0</v>
      </c>
      <c r="FG515" s="39">
        <f t="shared" ref="FG515:FG578" si="1552">CT515</f>
        <v>0</v>
      </c>
      <c r="FH515" s="39">
        <f t="shared" si="1456"/>
        <v>0</v>
      </c>
      <c r="FI515" s="39">
        <f t="shared" si="1457"/>
        <v>0</v>
      </c>
      <c r="FJ515" s="39">
        <f t="shared" si="1458"/>
        <v>0</v>
      </c>
      <c r="FK515" s="39" t="e">
        <f t="shared" si="1459"/>
        <v>#DIV/0!</v>
      </c>
      <c r="FL515" s="39" t="e">
        <f t="shared" si="1460"/>
        <v>#DIV/0!</v>
      </c>
      <c r="FM515" s="39" t="e">
        <f t="shared" si="1461"/>
        <v>#DIV/0!</v>
      </c>
      <c r="FN515" s="39">
        <f t="shared" si="1462"/>
        <v>1</v>
      </c>
      <c r="FO515" s="39">
        <f t="shared" ref="FO515:FO578" si="1553">DC515</f>
        <v>0</v>
      </c>
      <c r="FP515" s="39">
        <f t="shared" ref="FP515:FP578" si="1554">DD515</f>
        <v>0</v>
      </c>
      <c r="FQ515" s="39">
        <f t="shared" ref="FQ515:FQ578" si="1555">DE515</f>
        <v>0</v>
      </c>
      <c r="FR515" s="39">
        <f t="shared" si="1463"/>
        <v>0</v>
      </c>
      <c r="FS515" s="39">
        <f t="shared" si="1464"/>
        <v>0</v>
      </c>
      <c r="FU515" s="39" t="e">
        <f t="shared" si="1465"/>
        <v>#DIV/0!</v>
      </c>
      <c r="FV515" s="39" t="e">
        <f t="shared" si="1466"/>
        <v>#DIV/0!</v>
      </c>
      <c r="FW515" s="39" t="e">
        <f t="shared" si="1467"/>
        <v>#DIV/0!</v>
      </c>
      <c r="FY515" s="39" t="e">
        <f t="shared" si="1468"/>
        <v>#DIV/0!</v>
      </c>
      <c r="FZ515" s="39" t="e">
        <f t="shared" si="1469"/>
        <v>#DIV/0!</v>
      </c>
      <c r="GA515" s="39" t="e">
        <f t="shared" si="1470"/>
        <v>#DIV/0!</v>
      </c>
      <c r="GB515" s="39" t="e">
        <f t="shared" si="1471"/>
        <v>#DIV/0!</v>
      </c>
      <c r="GC515" s="39" t="e">
        <f t="shared" si="1472"/>
        <v>#DIV/0!</v>
      </c>
      <c r="GD515" s="39" t="e">
        <f t="shared" si="1473"/>
        <v>#DIV/0!</v>
      </c>
      <c r="GE515" s="39" t="e">
        <f t="shared" si="1474"/>
        <v>#DIV/0!</v>
      </c>
      <c r="GF515" s="39" t="e">
        <f t="shared" si="1475"/>
        <v>#DIV/0!</v>
      </c>
      <c r="GG515" s="39" t="e">
        <f t="shared" si="1476"/>
        <v>#DIV/0!</v>
      </c>
      <c r="GH515" s="39" t="e">
        <f t="shared" si="1477"/>
        <v>#DIV/0!</v>
      </c>
      <c r="GI515" s="39"/>
      <c r="GJ515" s="39" t="e">
        <f t="shared" si="1478"/>
        <v>#DIV/0!</v>
      </c>
      <c r="GK515" s="39" t="e">
        <f t="shared" si="1479"/>
        <v>#DIV/0!</v>
      </c>
      <c r="GL515" s="39" t="e">
        <f t="shared" si="1480"/>
        <v>#DIV/0!</v>
      </c>
      <c r="GM515" s="39" t="e">
        <f t="shared" si="1481"/>
        <v>#DIV/0!</v>
      </c>
      <c r="GN515" s="39" t="e">
        <f t="shared" si="1482"/>
        <v>#DIV/0!</v>
      </c>
      <c r="GO515" s="57"/>
      <c r="GP515" s="57" t="e">
        <f t="shared" si="1483"/>
        <v>#DIV/0!</v>
      </c>
      <c r="GQ515" s="59" t="e">
        <f t="shared" si="1484"/>
        <v>#DIV/0!</v>
      </c>
      <c r="GR515" s="41" t="e">
        <f t="shared" si="1485"/>
        <v>#DIV/0!</v>
      </c>
      <c r="GS515" s="57" t="e">
        <f t="shared" si="1486"/>
        <v>#DIV/0!</v>
      </c>
      <c r="GT515" s="57" t="e">
        <f t="shared" si="1487"/>
        <v>#DIV/0!</v>
      </c>
      <c r="GU515" s="57" t="e">
        <f t="shared" si="1488"/>
        <v>#DIV/0!</v>
      </c>
      <c r="GV515" s="57"/>
      <c r="GW515" s="42" t="e">
        <f t="shared" si="1489"/>
        <v>#DIV/0!</v>
      </c>
      <c r="GX515" s="42" t="e">
        <f t="shared" si="1490"/>
        <v>#DIV/0!</v>
      </c>
      <c r="GY515" s="42" t="e">
        <f t="shared" si="1491"/>
        <v>#DIV/0!</v>
      </c>
      <c r="GZ515" s="57"/>
      <c r="HA515" s="2" t="e">
        <f t="shared" si="1492"/>
        <v>#DIV/0!</v>
      </c>
      <c r="HB515" s="2" t="e">
        <f t="shared" si="1493"/>
        <v>#DIV/0!</v>
      </c>
      <c r="HC515" s="2" t="e">
        <f t="shared" si="1494"/>
        <v>#DIV/0!</v>
      </c>
      <c r="HD515" s="2" t="e">
        <f t="shared" si="1495"/>
        <v>#DIV/0!</v>
      </c>
      <c r="HE515" s="2" t="e">
        <f t="shared" si="1496"/>
        <v>#DIV/0!</v>
      </c>
      <c r="HF515" s="2" t="e">
        <f t="shared" si="1497"/>
        <v>#DIV/0!</v>
      </c>
      <c r="HG515" s="2" t="e">
        <f t="shared" si="1498"/>
        <v>#DIV/0!</v>
      </c>
      <c r="HH515" s="2" t="e">
        <f t="shared" si="1499"/>
        <v>#DIV/0!</v>
      </c>
      <c r="HI515" s="2" t="e">
        <f t="shared" si="1500"/>
        <v>#DIV/0!</v>
      </c>
      <c r="HJ515" s="11" t="e">
        <f t="shared" si="1501"/>
        <v>#DIV/0!</v>
      </c>
      <c r="HK515" s="60" t="e">
        <f t="shared" si="1502"/>
        <v>#DIV/0!</v>
      </c>
      <c r="HL515" s="57"/>
      <c r="HM515" s="57" t="e">
        <f t="shared" si="1503"/>
        <v>#DIV/0!</v>
      </c>
      <c r="HN515" s="57" t="e">
        <f t="shared" si="1504"/>
        <v>#DIV/0!</v>
      </c>
      <c r="HO515" s="57" t="e">
        <f t="shared" si="1505"/>
        <v>#DIV/0!</v>
      </c>
      <c r="HP515" s="57" t="e">
        <f t="shared" si="1506"/>
        <v>#DIV/0!</v>
      </c>
      <c r="HQ515" s="57" t="e">
        <f t="shared" si="1507"/>
        <v>#DIV/0!</v>
      </c>
      <c r="HR515" s="57"/>
      <c r="HS515" s="57" t="e">
        <f t="shared" si="1508"/>
        <v>#DIV/0!</v>
      </c>
      <c r="HT515" s="57" t="e">
        <f t="shared" si="1509"/>
        <v>#DIV/0!</v>
      </c>
      <c r="HU515" s="57" t="e">
        <f t="shared" si="1510"/>
        <v>#DIV/0!</v>
      </c>
      <c r="HV515" s="57" t="e">
        <f t="shared" si="1511"/>
        <v>#DIV/0!</v>
      </c>
      <c r="HW515" s="57" t="e">
        <f t="shared" si="1512"/>
        <v>#DIV/0!</v>
      </c>
      <c r="HX515" s="57"/>
      <c r="HY515" s="57" t="e">
        <f t="shared" si="1513"/>
        <v>#DIV/0!</v>
      </c>
      <c r="HZ515" s="57" t="e">
        <f t="shared" si="1514"/>
        <v>#DIV/0!</v>
      </c>
      <c r="IA515" s="57"/>
      <c r="IB515" s="61">
        <f t="shared" si="1515"/>
        <v>0</v>
      </c>
      <c r="IC515" s="57" t="str">
        <f t="shared" si="1516"/>
        <v/>
      </c>
      <c r="ID515" s="42"/>
      <c r="IE515" s="2" t="str">
        <f t="shared" si="1517"/>
        <v/>
      </c>
      <c r="IF515" s="60" t="e">
        <f t="shared" si="1518"/>
        <v>#DIV/0!</v>
      </c>
      <c r="IG515" s="60" t="str">
        <f t="shared" si="1519"/>
        <v/>
      </c>
      <c r="IH515" s="60" t="str">
        <f t="shared" si="1520"/>
        <v>zinco-</v>
      </c>
      <c r="II515" s="60" t="str">
        <f t="shared" si="1521"/>
        <v>mangano-</v>
      </c>
      <c r="IJ515" s="60" t="e">
        <f t="shared" si="1522"/>
        <v>#DIV/0!</v>
      </c>
      <c r="IK515" s="60" t="e">
        <f t="shared" si="1523"/>
        <v>#DIV/0!</v>
      </c>
      <c r="IL515" s="60" t="e">
        <f t="shared" si="1524"/>
        <v>#DIV/0!</v>
      </c>
      <c r="IM515" s="60" t="e">
        <f t="shared" si="1525"/>
        <v>#DIV/0!</v>
      </c>
      <c r="IN515" s="60" t="str">
        <f t="shared" si="1526"/>
        <v/>
      </c>
      <c r="IO515" s="60" t="str">
        <f t="shared" si="1527"/>
        <v/>
      </c>
      <c r="IP515" s="57"/>
      <c r="IQ515" s="57" t="str">
        <f t="shared" si="1528"/>
        <v>ERROR!!</v>
      </c>
    </row>
    <row r="516" spans="24:251">
      <c r="X516" s="29">
        <f t="shared" si="1384"/>
        <v>0</v>
      </c>
      <c r="Y516" s="29">
        <f t="shared" si="1385"/>
        <v>0</v>
      </c>
      <c r="Z516" s="29" t="e">
        <f t="shared" si="1386"/>
        <v>#DIV/0!</v>
      </c>
      <c r="AA516" s="29" t="e">
        <f t="shared" si="1387"/>
        <v>#DIV/0!</v>
      </c>
      <c r="AB516" s="29" t="e">
        <f t="shared" si="1388"/>
        <v>#DIV/0!</v>
      </c>
      <c r="AC516" s="29" t="e">
        <f t="shared" si="1389"/>
        <v>#DIV/0!</v>
      </c>
      <c r="AF516" s="23">
        <v>60.084299999999999</v>
      </c>
      <c r="AG516" s="23">
        <v>79.878799999999998</v>
      </c>
      <c r="AH516" s="23">
        <v>101.96120000000001</v>
      </c>
      <c r="AI516" s="23">
        <v>151.99039999999999</v>
      </c>
      <c r="AJ516" s="23">
        <v>159.69</v>
      </c>
      <c r="AK516" s="23">
        <v>71.846400000000003</v>
      </c>
      <c r="AL516" s="23">
        <v>70.9375</v>
      </c>
      <c r="AM516" s="23">
        <v>40.304400000000001</v>
      </c>
      <c r="AN516" s="23">
        <v>56.077399999999997</v>
      </c>
      <c r="AO516" s="23">
        <v>61.978999999999999</v>
      </c>
      <c r="AP516" s="23">
        <v>94.195999999999998</v>
      </c>
      <c r="AQ516" s="23">
        <v>18.998000000000001</v>
      </c>
      <c r="AR516" s="23">
        <v>35.450000000000003</v>
      </c>
      <c r="AS516" s="23">
        <v>29.88</v>
      </c>
      <c r="AT516" s="23">
        <v>74.691999999999993</v>
      </c>
      <c r="AU516" s="23">
        <v>81.39</v>
      </c>
      <c r="AX516" s="54">
        <f t="shared" si="1390"/>
        <v>0</v>
      </c>
      <c r="AY516" s="54">
        <f t="shared" si="1391"/>
        <v>0</v>
      </c>
      <c r="AZ516" s="54">
        <f t="shared" si="1392"/>
        <v>0</v>
      </c>
      <c r="BA516" s="54">
        <f t="shared" si="1393"/>
        <v>0</v>
      </c>
      <c r="BB516" s="54">
        <f t="shared" si="1394"/>
        <v>0</v>
      </c>
      <c r="BC516" s="54">
        <f t="shared" si="1395"/>
        <v>0</v>
      </c>
      <c r="BD516" s="54">
        <f t="shared" si="1396"/>
        <v>0</v>
      </c>
      <c r="BE516" s="54">
        <f t="shared" si="1397"/>
        <v>0</v>
      </c>
      <c r="BF516" s="54">
        <f t="shared" si="1398"/>
        <v>0</v>
      </c>
      <c r="BG516" s="54">
        <f t="shared" si="1399"/>
        <v>0</v>
      </c>
      <c r="BH516" s="54">
        <f t="shared" si="1400"/>
        <v>0</v>
      </c>
      <c r="BI516" s="54">
        <f t="shared" si="1401"/>
        <v>0</v>
      </c>
      <c r="BJ516" s="54">
        <f t="shared" si="1402"/>
        <v>0</v>
      </c>
      <c r="BK516" s="54">
        <f t="shared" si="1403"/>
        <v>0</v>
      </c>
      <c r="BL516" s="54">
        <f t="shared" si="1404"/>
        <v>0</v>
      </c>
      <c r="BM516" s="42"/>
      <c r="BO516" s="54">
        <f>'Norm-coeff'!$C$2+$AX516*'Norm-coeff'!$D$2+$AY516*'Norm-coeff'!$E$2+$AZ516*'Norm-coeff'!$F$2+$BA516*'Norm-coeff'!$G$2+$BB516*'Norm-coeff'!$H$2+$BC516*'Norm-coeff'!$I$2+$BD516*'Norm-coeff'!$J$2+$BE516*'Norm-coeff'!$K$2+$BF516*'Norm-coeff'!$L$2+$BG516*'Norm-coeff'!$M$2+$BH516*'Norm-coeff'!$N$2+$BI516*'Norm-coeff'!$O$2</f>
        <v>5.4045421474420303</v>
      </c>
      <c r="BP516" s="54">
        <f>'Norm-coeff'!$C$3+$AX516*'Norm-coeff'!$D$3+$AY516*'Norm-coeff'!$E$3+$AZ516*'Norm-coeff'!$F$3+$BA516*'Norm-coeff'!$G$3+$BB516*'Norm-coeff'!$H$3+$BC516*'Norm-coeff'!$I$3+$BD516*'Norm-coeff'!$J$3+$BE516*'Norm-coeff'!$K$3+$BF516*'Norm-coeff'!$L$3+$BG516*'Norm-coeff'!$M$3+$BH516*'Norm-coeff'!$N$3+$BI516*'Norm-coeff'!$O$3</f>
        <v>3.15319116612705</v>
      </c>
      <c r="BQ516" s="54">
        <f>'Norm-coeff'!$C$4+$AX516*'Norm-coeff'!$D$4+$AY516*'Norm-coeff'!$E$4+$AZ516*'Norm-coeff'!$F$4+$BA516*'Norm-coeff'!$G$4+$BB516*'Norm-coeff'!$H$4+$BC516*'Norm-coeff'!$I$4+$BD516*'Norm-coeff'!$J$4+$BE516*'Norm-coeff'!$K$4+$BF516*'Norm-coeff'!$L$4+$BG516*'Norm-coeff'!$M$4+$BH516*'Norm-coeff'!$N$4+$BI516*'Norm-coeff'!$O$4</f>
        <v>1.42115649462768</v>
      </c>
      <c r="BR516" s="54">
        <f>'Norm-coeff'!$C$5+$AX516*'Norm-coeff'!$D$5+$AY516*'Norm-coeff'!$E$5+$AZ516*'Norm-coeff'!$F$5+$BA516*'Norm-coeff'!$G$5+$BB516*'Norm-coeff'!$H$5+$BC516*'Norm-coeff'!$I$5+$BD516*'Norm-coeff'!$J$5+$BE516*'Norm-coeff'!$K$5+$BF516*'Norm-coeff'!$L$5+$BG516*'Norm-coeff'!$M$5+$BH516*'Norm-coeff'!$N$5+$BI516*'Norm-coeff'!$O$5</f>
        <v>1.0553329241296201</v>
      </c>
      <c r="BS516" s="54">
        <f>'Norm-coeff'!$C$6+$AX516*'Norm-coeff'!$D$6+$AY516*'Norm-coeff'!$E$6+$AZ516*'Norm-coeff'!$F$6+$BA516*'Norm-coeff'!$G$6+$BB516*'Norm-coeff'!$H$6+$BC516*'Norm-coeff'!$I$6+$BD516*'Norm-coeff'!$J$6+$BE516*'Norm-coeff'!$K$6+$BF516*'Norm-coeff'!$L$6+$BG516*'Norm-coeff'!$M$6+$BH516*'Norm-coeff'!$N$6+$BI516*'Norm-coeff'!$O$6</f>
        <v>-1.48700885495103E-2</v>
      </c>
      <c r="BT516" s="54">
        <f>'Norm-coeff'!$C$7+$AX516*'Norm-coeff'!$D$7+$AY516*'Norm-coeff'!$E$7+$AZ516*'Norm-coeff'!$F$7+$BA516*'Norm-coeff'!$G$7+$BB516*'Norm-coeff'!$H$7+$BC516*'Norm-coeff'!$I$7+$BD516*'Norm-coeff'!$J$7+$BE516*'Norm-coeff'!$K$7+$BF516*'Norm-coeff'!$L$7+$BG516*'Norm-coeff'!$M$7+$BH516*'Norm-coeff'!$N$7+$BI516*'Norm-coeff'!$O$7</f>
        <v>2.0907583608832998</v>
      </c>
      <c r="BU516" s="54">
        <f>'Norm-coeff'!$C$8+$AX516*'Norm-coeff'!$D$8+$AY516*'Norm-coeff'!$E$8+$AZ516*'Norm-coeff'!$F$8+$BA516*'Norm-coeff'!$G$8+$BB516*'Norm-coeff'!$H$8+$BC516*'Norm-coeff'!$I$8+$BD516*'Norm-coeff'!$J$8+$BE516*'Norm-coeff'!$K$8+$BF516*'Norm-coeff'!$L$8+$BG516*'Norm-coeff'!$M$8+$BH516*'Norm-coeff'!$N$8+$BI516*'Norm-coeff'!$O$8</f>
        <v>0.65894159836244504</v>
      </c>
      <c r="BV516" s="54">
        <f>'Norm-coeff'!$C$9+$AX516*'Norm-coeff'!$D$9+$AY516*'Norm-coeff'!$E$9+$AZ516*'Norm-coeff'!$F$9+$BA516*'Norm-coeff'!$G$9+$BB516*'Norm-coeff'!$H$9+$BC516*'Norm-coeff'!$I$9+$BD516*'Norm-coeff'!$J$9+$BE516*'Norm-coeff'!$K$9+$BF516*'Norm-coeff'!$L$9+$BG516*'Norm-coeff'!$M$9+$BH516*'Norm-coeff'!$N$9+$BI516*'Norm-coeff'!$O$9</f>
        <v>1.48961085014701</v>
      </c>
      <c r="BW516" s="54">
        <f>'Norm-coeff'!$C$10+$AX516*'Norm-coeff'!$D$10+$AY516*'Norm-coeff'!$E$10+$AZ516*'Norm-coeff'!$F$10+$BA516*'Norm-coeff'!$G$10+$BB516*'Norm-coeff'!$H$10+$BC516*'Norm-coeff'!$I$10+$BD516*'Norm-coeff'!$J$10+$BE516*'Norm-coeff'!$K$10+$BF516*'Norm-coeff'!$L$10+$BG516*'Norm-coeff'!$M$10+$BH516*'Norm-coeff'!$N$10+$BI516*'Norm-coeff'!$O$10</f>
        <v>1.42058735749591</v>
      </c>
      <c r="BX516" s="54">
        <f>'Norm-coeff'!$C$11+$AX516*'Norm-coeff'!$D$11+$AY516*'Norm-coeff'!$E$11+$AZ516*'Norm-coeff'!$F$11+$BA516*'Norm-coeff'!$G$11+$BB516*'Norm-coeff'!$H$11+$BC516*'Norm-coeff'!$I$11+$BD516*'Norm-coeff'!$J$11+$BE516*'Norm-coeff'!$K$11+$BF516*'Norm-coeff'!$L$11+$BG516*'Norm-coeff'!$M$11+$BH516*'Norm-coeff'!$N$11+$BI516*'Norm-coeff'!$O$11</f>
        <v>0.221233014421479</v>
      </c>
      <c r="BY516" s="54">
        <f>'Norm-coeff'!$C$12+$AX516*'Norm-coeff'!$D$12+$AY516*'Norm-coeff'!$E$12+$AZ516*'Norm-coeff'!$F$12+$BA516*'Norm-coeff'!$G$12+$BB516*'Norm-coeff'!$H$12+$BC516*'Norm-coeff'!$I$12+$BD516*'Norm-coeff'!$J$12+$BE516*'Norm-coeff'!$K$12+$BF516*'Norm-coeff'!$L$12+$BG516*'Norm-coeff'!$M$12+$BH516*'Norm-coeff'!$N$12+$BI516*'Norm-coeff'!$O$12</f>
        <v>0.283527502056037</v>
      </c>
      <c r="BZ516" s="54">
        <f>'Norm-coeff'!$C$13+$AX516*'Norm-coeff'!$D$13+$AY516*'Norm-coeff'!$E$13+$AZ516*'Norm-coeff'!$F$13+$BA516*'Norm-coeff'!$G$13+$BB516*'Norm-coeff'!$H$13+$BC516*'Norm-coeff'!$I$13+$BD516*'Norm-coeff'!$J$13+$BE516*'Norm-coeff'!$K$13+$BF516*'Norm-coeff'!$L$13+$BG516*'Norm-coeff'!$M$13+$BH516*'Norm-coeff'!$N$13+$BI516*'Norm-coeff'!$O$13</f>
        <v>-4.1864930554451202E-2</v>
      </c>
      <c r="CA516" s="54">
        <f>'Norm-coeff'!$C$14+$AX516*'Norm-coeff'!$D$14+$AY516*'Norm-coeff'!$E$14+$AZ516*'Norm-coeff'!$F$14+$BA516*'Norm-coeff'!$G$14+$BB516*'Norm-coeff'!$H$14+$BC516*'Norm-coeff'!$I$14+$BD516*'Norm-coeff'!$J$14+$BE516*'Norm-coeff'!$K$14+$BF516*'Norm-coeff'!$L$14+$BG516*'Norm-coeff'!$M$14+$BH516*'Norm-coeff'!$N$14+$BI516*'Norm-coeff'!$O$14</f>
        <v>4.2526983164477103</v>
      </c>
      <c r="CC516" s="54">
        <f t="shared" si="1529"/>
        <v>0</v>
      </c>
      <c r="CG516" s="54">
        <f t="shared" si="1405"/>
        <v>0</v>
      </c>
      <c r="CH516" s="54">
        <f t="shared" ref="CH516:CH579" si="1556">IF(OR(AZ516&lt;=0,BP516&lt;0),0,BP516)</f>
        <v>0</v>
      </c>
      <c r="CI516" s="54">
        <f t="shared" si="1406"/>
        <v>0</v>
      </c>
      <c r="CJ516" s="56">
        <f t="shared" si="1407"/>
        <v>0</v>
      </c>
      <c r="CK516" s="54">
        <f t="shared" si="1408"/>
        <v>0</v>
      </c>
      <c r="CL516" s="54">
        <f t="shared" si="1409"/>
        <v>0</v>
      </c>
      <c r="CM516" s="54">
        <f t="shared" si="1410"/>
        <v>0</v>
      </c>
      <c r="CN516" s="54">
        <f t="shared" si="1411"/>
        <v>0</v>
      </c>
      <c r="CO516" s="54">
        <f t="shared" si="1412"/>
        <v>0</v>
      </c>
      <c r="CP516" s="54">
        <f t="shared" si="1413"/>
        <v>0</v>
      </c>
      <c r="CQ516" s="54">
        <f t="shared" si="1414"/>
        <v>0</v>
      </c>
      <c r="CR516" s="54">
        <f t="shared" si="1415"/>
        <v>0</v>
      </c>
      <c r="CS516" s="54">
        <f t="shared" si="1416"/>
        <v>0</v>
      </c>
      <c r="CU516" s="54">
        <f t="shared" si="1417"/>
        <v>0</v>
      </c>
      <c r="CV516" s="54">
        <f t="shared" si="1418"/>
        <v>0</v>
      </c>
      <c r="CW516" s="54">
        <f t="shared" si="1419"/>
        <v>0</v>
      </c>
      <c r="CX516" s="54">
        <f t="shared" si="1420"/>
        <v>0</v>
      </c>
      <c r="CZ516" s="54">
        <f t="shared" si="1421"/>
        <v>0</v>
      </c>
      <c r="DA516" s="54">
        <f t="shared" si="1422"/>
        <v>0</v>
      </c>
      <c r="DB516" s="54">
        <f t="shared" si="1423"/>
        <v>0</v>
      </c>
      <c r="DC516" s="54">
        <f t="shared" si="1424"/>
        <v>0</v>
      </c>
      <c r="DD516" s="54">
        <f t="shared" si="1425"/>
        <v>0</v>
      </c>
      <c r="DE516" s="54">
        <f t="shared" si="1426"/>
        <v>0</v>
      </c>
      <c r="DF516" s="54">
        <f t="shared" si="1427"/>
        <v>0</v>
      </c>
      <c r="DG516" s="54">
        <f t="shared" si="1428"/>
        <v>2</v>
      </c>
      <c r="DH516" s="71">
        <f t="shared" si="1429"/>
        <v>0</v>
      </c>
      <c r="DI516" s="71">
        <f t="shared" si="1430"/>
        <v>0</v>
      </c>
      <c r="DJ516" s="54">
        <f t="shared" si="1431"/>
        <v>0</v>
      </c>
      <c r="DK516" s="54">
        <f t="shared" si="1432"/>
        <v>2</v>
      </c>
      <c r="DL516" s="4">
        <f t="shared" si="1530"/>
        <v>0</v>
      </c>
      <c r="DM516" s="3">
        <f t="shared" si="1433"/>
        <v>0</v>
      </c>
      <c r="DN516" s="3">
        <f t="shared" si="1434"/>
        <v>0</v>
      </c>
      <c r="DO516" s="4" t="e">
        <f t="shared" si="1435"/>
        <v>#DIV/0!</v>
      </c>
      <c r="DP516" s="57"/>
      <c r="DQ516" s="57"/>
      <c r="DR516" s="56">
        <f t="shared" si="1531"/>
        <v>2</v>
      </c>
      <c r="DS516" s="56">
        <f t="shared" si="1532"/>
        <v>0</v>
      </c>
      <c r="DT516" s="38">
        <f t="shared" si="1533"/>
        <v>0</v>
      </c>
      <c r="DU516" s="38">
        <f t="shared" si="1436"/>
        <v>2</v>
      </c>
      <c r="DV516" s="38">
        <f t="shared" si="1534"/>
        <v>0</v>
      </c>
      <c r="DW516" s="39">
        <f t="shared" si="1535"/>
        <v>0</v>
      </c>
      <c r="DX516" s="39">
        <f t="shared" si="1536"/>
        <v>0</v>
      </c>
      <c r="DY516" s="39">
        <f t="shared" si="1537"/>
        <v>0</v>
      </c>
      <c r="DZ516" s="39">
        <f t="shared" si="1538"/>
        <v>0</v>
      </c>
      <c r="EA516" s="39">
        <f t="shared" si="1539"/>
        <v>0</v>
      </c>
      <c r="EB516" s="37" t="e">
        <f t="shared" si="1437"/>
        <v>#DIV/0!</v>
      </c>
      <c r="EC516" s="37" t="e">
        <f t="shared" si="1438"/>
        <v>#DIV/0!</v>
      </c>
      <c r="ED516" s="37" t="e">
        <f t="shared" si="1439"/>
        <v>#DIV/0!</v>
      </c>
      <c r="EE516" s="37" t="e">
        <f t="shared" si="1440"/>
        <v>#DIV/0!</v>
      </c>
      <c r="EF516" s="39" t="e">
        <f t="shared" si="1441"/>
        <v>#DIV/0!</v>
      </c>
      <c r="EG516" s="37" t="e">
        <f t="shared" si="1442"/>
        <v>#DIV/0!</v>
      </c>
      <c r="EH516" s="37" t="e">
        <f t="shared" si="1443"/>
        <v>#DIV/0!</v>
      </c>
      <c r="EI516" s="11" t="b">
        <f t="shared" si="1444"/>
        <v>1</v>
      </c>
      <c r="EJ516" s="11" t="b">
        <f t="shared" si="1445"/>
        <v>0</v>
      </c>
      <c r="EK516" s="39" t="e">
        <f t="shared" si="1446"/>
        <v>#DIV/0!</v>
      </c>
      <c r="EL516" s="39" t="e">
        <f t="shared" si="1447"/>
        <v>#DIV/0!</v>
      </c>
      <c r="EM516" s="39" t="e">
        <f t="shared" si="1448"/>
        <v>#DIV/0!</v>
      </c>
      <c r="EN516" s="39" t="e">
        <f t="shared" si="1449"/>
        <v>#DIV/0!</v>
      </c>
      <c r="EO516" s="39" t="e">
        <f t="shared" si="1450"/>
        <v>#DIV/0!</v>
      </c>
      <c r="EP516" s="39" t="e">
        <f t="shared" si="1451"/>
        <v>#DIV/0!</v>
      </c>
      <c r="EQ516" s="39" t="e">
        <f t="shared" si="1452"/>
        <v>#DIV/0!</v>
      </c>
      <c r="ER516" s="39" t="e">
        <f t="shared" si="1453"/>
        <v>#DIV/0!</v>
      </c>
      <c r="ES516" s="58" t="str">
        <f t="shared" si="1454"/>
        <v>(OH,F,Cl)-dominate amphibole</v>
      </c>
      <c r="ET516" s="58" t="e">
        <f t="shared" si="1455"/>
        <v>#N/A</v>
      </c>
      <c r="EU516" s="56">
        <f t="shared" si="1540"/>
        <v>0</v>
      </c>
      <c r="EV516" s="56">
        <f t="shared" si="1541"/>
        <v>0</v>
      </c>
      <c r="EW516" s="56">
        <f t="shared" si="1542"/>
        <v>0</v>
      </c>
      <c r="EX516" s="56">
        <f t="shared" si="1543"/>
        <v>0</v>
      </c>
      <c r="EY516" s="56">
        <f t="shared" si="1544"/>
        <v>0</v>
      </c>
      <c r="EZ516" s="56">
        <f t="shared" si="1545"/>
        <v>0</v>
      </c>
      <c r="FA516" s="39">
        <f t="shared" si="1546"/>
        <v>0</v>
      </c>
      <c r="FB516" s="39">
        <f t="shared" si="1547"/>
        <v>0</v>
      </c>
      <c r="FC516" s="54">
        <f t="shared" si="1548"/>
        <v>0</v>
      </c>
      <c r="FD516" s="54">
        <f t="shared" si="1549"/>
        <v>0</v>
      </c>
      <c r="FE516" s="39">
        <f t="shared" si="1550"/>
        <v>0</v>
      </c>
      <c r="FF516" s="54">
        <f t="shared" si="1551"/>
        <v>0</v>
      </c>
      <c r="FG516" s="39">
        <f t="shared" si="1552"/>
        <v>0</v>
      </c>
      <c r="FH516" s="39">
        <f t="shared" si="1456"/>
        <v>0</v>
      </c>
      <c r="FI516" s="39">
        <f t="shared" si="1457"/>
        <v>0</v>
      </c>
      <c r="FJ516" s="39">
        <f t="shared" si="1458"/>
        <v>0</v>
      </c>
      <c r="FK516" s="39" t="e">
        <f t="shared" si="1459"/>
        <v>#DIV/0!</v>
      </c>
      <c r="FL516" s="39" t="e">
        <f t="shared" si="1460"/>
        <v>#DIV/0!</v>
      </c>
      <c r="FM516" s="39" t="e">
        <f t="shared" si="1461"/>
        <v>#DIV/0!</v>
      </c>
      <c r="FN516" s="39">
        <f t="shared" si="1462"/>
        <v>1</v>
      </c>
      <c r="FO516" s="39">
        <f t="shared" si="1553"/>
        <v>0</v>
      </c>
      <c r="FP516" s="39">
        <f t="shared" si="1554"/>
        <v>0</v>
      </c>
      <c r="FQ516" s="39">
        <f t="shared" si="1555"/>
        <v>0</v>
      </c>
      <c r="FR516" s="39">
        <f t="shared" si="1463"/>
        <v>0</v>
      </c>
      <c r="FS516" s="39">
        <f t="shared" si="1464"/>
        <v>0</v>
      </c>
      <c r="FU516" s="39" t="e">
        <f t="shared" si="1465"/>
        <v>#DIV/0!</v>
      </c>
      <c r="FV516" s="39" t="e">
        <f t="shared" si="1466"/>
        <v>#DIV/0!</v>
      </c>
      <c r="FW516" s="39" t="e">
        <f t="shared" si="1467"/>
        <v>#DIV/0!</v>
      </c>
      <c r="FY516" s="39" t="e">
        <f t="shared" si="1468"/>
        <v>#DIV/0!</v>
      </c>
      <c r="FZ516" s="39" t="e">
        <f t="shared" si="1469"/>
        <v>#DIV/0!</v>
      </c>
      <c r="GA516" s="39" t="e">
        <f t="shared" si="1470"/>
        <v>#DIV/0!</v>
      </c>
      <c r="GB516" s="39" t="e">
        <f t="shared" si="1471"/>
        <v>#DIV/0!</v>
      </c>
      <c r="GC516" s="39" t="e">
        <f t="shared" si="1472"/>
        <v>#DIV/0!</v>
      </c>
      <c r="GD516" s="39" t="e">
        <f t="shared" si="1473"/>
        <v>#DIV/0!</v>
      </c>
      <c r="GE516" s="39" t="e">
        <f t="shared" si="1474"/>
        <v>#DIV/0!</v>
      </c>
      <c r="GF516" s="39" t="e">
        <f t="shared" si="1475"/>
        <v>#DIV/0!</v>
      </c>
      <c r="GG516" s="39" t="e">
        <f t="shared" si="1476"/>
        <v>#DIV/0!</v>
      </c>
      <c r="GH516" s="39" t="e">
        <f t="shared" si="1477"/>
        <v>#DIV/0!</v>
      </c>
      <c r="GI516" s="39"/>
      <c r="GJ516" s="39" t="e">
        <f t="shared" si="1478"/>
        <v>#DIV/0!</v>
      </c>
      <c r="GK516" s="39" t="e">
        <f t="shared" si="1479"/>
        <v>#DIV/0!</v>
      </c>
      <c r="GL516" s="39" t="e">
        <f t="shared" si="1480"/>
        <v>#DIV/0!</v>
      </c>
      <c r="GM516" s="39" t="e">
        <f t="shared" si="1481"/>
        <v>#DIV/0!</v>
      </c>
      <c r="GN516" s="39" t="e">
        <f t="shared" si="1482"/>
        <v>#DIV/0!</v>
      </c>
      <c r="GO516" s="57"/>
      <c r="GP516" s="57" t="e">
        <f t="shared" si="1483"/>
        <v>#DIV/0!</v>
      </c>
      <c r="GQ516" s="59" t="e">
        <f t="shared" si="1484"/>
        <v>#DIV/0!</v>
      </c>
      <c r="GR516" s="41" t="e">
        <f t="shared" si="1485"/>
        <v>#DIV/0!</v>
      </c>
      <c r="GS516" s="57" t="e">
        <f t="shared" si="1486"/>
        <v>#DIV/0!</v>
      </c>
      <c r="GT516" s="57" t="e">
        <f t="shared" si="1487"/>
        <v>#DIV/0!</v>
      </c>
      <c r="GU516" s="57" t="e">
        <f t="shared" si="1488"/>
        <v>#DIV/0!</v>
      </c>
      <c r="GV516" s="57"/>
      <c r="GW516" s="42" t="e">
        <f t="shared" si="1489"/>
        <v>#DIV/0!</v>
      </c>
      <c r="GX516" s="42" t="e">
        <f t="shared" si="1490"/>
        <v>#DIV/0!</v>
      </c>
      <c r="GY516" s="42" t="e">
        <f t="shared" si="1491"/>
        <v>#DIV/0!</v>
      </c>
      <c r="GZ516" s="57"/>
      <c r="HA516" s="2" t="e">
        <f t="shared" si="1492"/>
        <v>#DIV/0!</v>
      </c>
      <c r="HB516" s="2" t="e">
        <f t="shared" si="1493"/>
        <v>#DIV/0!</v>
      </c>
      <c r="HC516" s="2" t="e">
        <f t="shared" si="1494"/>
        <v>#DIV/0!</v>
      </c>
      <c r="HD516" s="2" t="e">
        <f t="shared" si="1495"/>
        <v>#DIV/0!</v>
      </c>
      <c r="HE516" s="2" t="e">
        <f t="shared" si="1496"/>
        <v>#DIV/0!</v>
      </c>
      <c r="HF516" s="2" t="e">
        <f t="shared" si="1497"/>
        <v>#DIV/0!</v>
      </c>
      <c r="HG516" s="2" t="e">
        <f t="shared" si="1498"/>
        <v>#DIV/0!</v>
      </c>
      <c r="HH516" s="2" t="e">
        <f t="shared" si="1499"/>
        <v>#DIV/0!</v>
      </c>
      <c r="HI516" s="2" t="e">
        <f t="shared" si="1500"/>
        <v>#DIV/0!</v>
      </c>
      <c r="HJ516" s="11" t="e">
        <f t="shared" si="1501"/>
        <v>#DIV/0!</v>
      </c>
      <c r="HK516" s="60" t="e">
        <f t="shared" si="1502"/>
        <v>#DIV/0!</v>
      </c>
      <c r="HL516" s="57"/>
      <c r="HM516" s="57" t="e">
        <f t="shared" si="1503"/>
        <v>#DIV/0!</v>
      </c>
      <c r="HN516" s="57" t="e">
        <f t="shared" si="1504"/>
        <v>#DIV/0!</v>
      </c>
      <c r="HO516" s="57" t="e">
        <f t="shared" si="1505"/>
        <v>#DIV/0!</v>
      </c>
      <c r="HP516" s="57" t="e">
        <f t="shared" si="1506"/>
        <v>#DIV/0!</v>
      </c>
      <c r="HQ516" s="57" t="e">
        <f t="shared" si="1507"/>
        <v>#DIV/0!</v>
      </c>
      <c r="HR516" s="57"/>
      <c r="HS516" s="57" t="e">
        <f t="shared" si="1508"/>
        <v>#DIV/0!</v>
      </c>
      <c r="HT516" s="57" t="e">
        <f t="shared" si="1509"/>
        <v>#DIV/0!</v>
      </c>
      <c r="HU516" s="57" t="e">
        <f t="shared" si="1510"/>
        <v>#DIV/0!</v>
      </c>
      <c r="HV516" s="57" t="e">
        <f t="shared" si="1511"/>
        <v>#DIV/0!</v>
      </c>
      <c r="HW516" s="57" t="e">
        <f t="shared" si="1512"/>
        <v>#DIV/0!</v>
      </c>
      <c r="HX516" s="57"/>
      <c r="HY516" s="57" t="e">
        <f t="shared" si="1513"/>
        <v>#DIV/0!</v>
      </c>
      <c r="HZ516" s="57" t="e">
        <f t="shared" si="1514"/>
        <v>#DIV/0!</v>
      </c>
      <c r="IA516" s="57"/>
      <c r="IB516" s="61">
        <f t="shared" si="1515"/>
        <v>0</v>
      </c>
      <c r="IC516" s="57" t="str">
        <f t="shared" si="1516"/>
        <v/>
      </c>
      <c r="ID516" s="42"/>
      <c r="IE516" s="2" t="str">
        <f t="shared" si="1517"/>
        <v/>
      </c>
      <c r="IF516" s="60" t="e">
        <f t="shared" si="1518"/>
        <v>#DIV/0!</v>
      </c>
      <c r="IG516" s="60" t="str">
        <f t="shared" si="1519"/>
        <v/>
      </c>
      <c r="IH516" s="60" t="str">
        <f t="shared" si="1520"/>
        <v>zinco-</v>
      </c>
      <c r="II516" s="60" t="str">
        <f t="shared" si="1521"/>
        <v>mangano-</v>
      </c>
      <c r="IJ516" s="60" t="e">
        <f t="shared" si="1522"/>
        <v>#DIV/0!</v>
      </c>
      <c r="IK516" s="60" t="e">
        <f t="shared" si="1523"/>
        <v>#DIV/0!</v>
      </c>
      <c r="IL516" s="60" t="e">
        <f t="shared" si="1524"/>
        <v>#DIV/0!</v>
      </c>
      <c r="IM516" s="60" t="e">
        <f t="shared" si="1525"/>
        <v>#DIV/0!</v>
      </c>
      <c r="IN516" s="60" t="str">
        <f t="shared" si="1526"/>
        <v/>
      </c>
      <c r="IO516" s="60" t="str">
        <f t="shared" si="1527"/>
        <v/>
      </c>
      <c r="IP516" s="57"/>
      <c r="IQ516" s="57" t="str">
        <f t="shared" si="1528"/>
        <v>ERROR!!</v>
      </c>
    </row>
    <row r="517" spans="24:251">
      <c r="X517" s="29">
        <f t="shared" si="1384"/>
        <v>0</v>
      </c>
      <c r="Y517" s="29">
        <f t="shared" si="1385"/>
        <v>0</v>
      </c>
      <c r="Z517" s="29" t="e">
        <f t="shared" si="1386"/>
        <v>#DIV/0!</v>
      </c>
      <c r="AA517" s="29" t="e">
        <f t="shared" si="1387"/>
        <v>#DIV/0!</v>
      </c>
      <c r="AB517" s="29" t="e">
        <f t="shared" si="1388"/>
        <v>#DIV/0!</v>
      </c>
      <c r="AC517" s="29" t="e">
        <f t="shared" si="1389"/>
        <v>#DIV/0!</v>
      </c>
      <c r="AF517" s="23">
        <v>60.084299999999999</v>
      </c>
      <c r="AG517" s="23">
        <v>79.878799999999998</v>
      </c>
      <c r="AH517" s="23">
        <v>101.96120000000001</v>
      </c>
      <c r="AI517" s="23">
        <v>151.99039999999999</v>
      </c>
      <c r="AJ517" s="23">
        <v>159.69</v>
      </c>
      <c r="AK517" s="23">
        <v>71.846400000000003</v>
      </c>
      <c r="AL517" s="23">
        <v>70.9375</v>
      </c>
      <c r="AM517" s="23">
        <v>40.304400000000001</v>
      </c>
      <c r="AN517" s="23">
        <v>56.077399999999997</v>
      </c>
      <c r="AO517" s="23">
        <v>61.978999999999999</v>
      </c>
      <c r="AP517" s="23">
        <v>94.195999999999998</v>
      </c>
      <c r="AQ517" s="23">
        <v>18.998000000000001</v>
      </c>
      <c r="AR517" s="23">
        <v>35.450000000000003</v>
      </c>
      <c r="AS517" s="23">
        <v>29.88</v>
      </c>
      <c r="AT517" s="23">
        <v>74.691999999999993</v>
      </c>
      <c r="AU517" s="23">
        <v>81.39</v>
      </c>
      <c r="AX517" s="54">
        <f t="shared" si="1390"/>
        <v>0</v>
      </c>
      <c r="AY517" s="54">
        <f t="shared" si="1391"/>
        <v>0</v>
      </c>
      <c r="AZ517" s="54">
        <f t="shared" si="1392"/>
        <v>0</v>
      </c>
      <c r="BA517" s="54">
        <f t="shared" si="1393"/>
        <v>0</v>
      </c>
      <c r="BB517" s="54">
        <f t="shared" si="1394"/>
        <v>0</v>
      </c>
      <c r="BC517" s="54">
        <f t="shared" si="1395"/>
        <v>0</v>
      </c>
      <c r="BD517" s="54">
        <f t="shared" si="1396"/>
        <v>0</v>
      </c>
      <c r="BE517" s="54">
        <f t="shared" si="1397"/>
        <v>0</v>
      </c>
      <c r="BF517" s="54">
        <f t="shared" si="1398"/>
        <v>0</v>
      </c>
      <c r="BG517" s="54">
        <f t="shared" si="1399"/>
        <v>0</v>
      </c>
      <c r="BH517" s="54">
        <f t="shared" si="1400"/>
        <v>0</v>
      </c>
      <c r="BI517" s="54">
        <f t="shared" si="1401"/>
        <v>0</v>
      </c>
      <c r="BJ517" s="54">
        <f t="shared" si="1402"/>
        <v>0</v>
      </c>
      <c r="BK517" s="54">
        <f t="shared" si="1403"/>
        <v>0</v>
      </c>
      <c r="BL517" s="54">
        <f t="shared" si="1404"/>
        <v>0</v>
      </c>
      <c r="BM517" s="42"/>
      <c r="BO517" s="54">
        <f>'Norm-coeff'!$C$2+$AX517*'Norm-coeff'!$D$2+$AY517*'Norm-coeff'!$E$2+$AZ517*'Norm-coeff'!$F$2+$BA517*'Norm-coeff'!$G$2+$BB517*'Norm-coeff'!$H$2+$BC517*'Norm-coeff'!$I$2+$BD517*'Norm-coeff'!$J$2+$BE517*'Norm-coeff'!$K$2+$BF517*'Norm-coeff'!$L$2+$BG517*'Norm-coeff'!$M$2+$BH517*'Norm-coeff'!$N$2+$BI517*'Norm-coeff'!$O$2</f>
        <v>5.4045421474420303</v>
      </c>
      <c r="BP517" s="54">
        <f>'Norm-coeff'!$C$3+$AX517*'Norm-coeff'!$D$3+$AY517*'Norm-coeff'!$E$3+$AZ517*'Norm-coeff'!$F$3+$BA517*'Norm-coeff'!$G$3+$BB517*'Norm-coeff'!$H$3+$BC517*'Norm-coeff'!$I$3+$BD517*'Norm-coeff'!$J$3+$BE517*'Norm-coeff'!$K$3+$BF517*'Norm-coeff'!$L$3+$BG517*'Norm-coeff'!$M$3+$BH517*'Norm-coeff'!$N$3+$BI517*'Norm-coeff'!$O$3</f>
        <v>3.15319116612705</v>
      </c>
      <c r="BQ517" s="54">
        <f>'Norm-coeff'!$C$4+$AX517*'Norm-coeff'!$D$4+$AY517*'Norm-coeff'!$E$4+$AZ517*'Norm-coeff'!$F$4+$BA517*'Norm-coeff'!$G$4+$BB517*'Norm-coeff'!$H$4+$BC517*'Norm-coeff'!$I$4+$BD517*'Norm-coeff'!$J$4+$BE517*'Norm-coeff'!$K$4+$BF517*'Norm-coeff'!$L$4+$BG517*'Norm-coeff'!$M$4+$BH517*'Norm-coeff'!$N$4+$BI517*'Norm-coeff'!$O$4</f>
        <v>1.42115649462768</v>
      </c>
      <c r="BR517" s="54">
        <f>'Norm-coeff'!$C$5+$AX517*'Norm-coeff'!$D$5+$AY517*'Norm-coeff'!$E$5+$AZ517*'Norm-coeff'!$F$5+$BA517*'Norm-coeff'!$G$5+$BB517*'Norm-coeff'!$H$5+$BC517*'Norm-coeff'!$I$5+$BD517*'Norm-coeff'!$J$5+$BE517*'Norm-coeff'!$K$5+$BF517*'Norm-coeff'!$L$5+$BG517*'Norm-coeff'!$M$5+$BH517*'Norm-coeff'!$N$5+$BI517*'Norm-coeff'!$O$5</f>
        <v>1.0553329241296201</v>
      </c>
      <c r="BS517" s="54">
        <f>'Norm-coeff'!$C$6+$AX517*'Norm-coeff'!$D$6+$AY517*'Norm-coeff'!$E$6+$AZ517*'Norm-coeff'!$F$6+$BA517*'Norm-coeff'!$G$6+$BB517*'Norm-coeff'!$H$6+$BC517*'Norm-coeff'!$I$6+$BD517*'Norm-coeff'!$J$6+$BE517*'Norm-coeff'!$K$6+$BF517*'Norm-coeff'!$L$6+$BG517*'Norm-coeff'!$M$6+$BH517*'Norm-coeff'!$N$6+$BI517*'Norm-coeff'!$O$6</f>
        <v>-1.48700885495103E-2</v>
      </c>
      <c r="BT517" s="54">
        <f>'Norm-coeff'!$C$7+$AX517*'Norm-coeff'!$D$7+$AY517*'Norm-coeff'!$E$7+$AZ517*'Norm-coeff'!$F$7+$BA517*'Norm-coeff'!$G$7+$BB517*'Norm-coeff'!$H$7+$BC517*'Norm-coeff'!$I$7+$BD517*'Norm-coeff'!$J$7+$BE517*'Norm-coeff'!$K$7+$BF517*'Norm-coeff'!$L$7+$BG517*'Norm-coeff'!$M$7+$BH517*'Norm-coeff'!$N$7+$BI517*'Norm-coeff'!$O$7</f>
        <v>2.0907583608832998</v>
      </c>
      <c r="BU517" s="54">
        <f>'Norm-coeff'!$C$8+$AX517*'Norm-coeff'!$D$8+$AY517*'Norm-coeff'!$E$8+$AZ517*'Norm-coeff'!$F$8+$BA517*'Norm-coeff'!$G$8+$BB517*'Norm-coeff'!$H$8+$BC517*'Norm-coeff'!$I$8+$BD517*'Norm-coeff'!$J$8+$BE517*'Norm-coeff'!$K$8+$BF517*'Norm-coeff'!$L$8+$BG517*'Norm-coeff'!$M$8+$BH517*'Norm-coeff'!$N$8+$BI517*'Norm-coeff'!$O$8</f>
        <v>0.65894159836244504</v>
      </c>
      <c r="BV517" s="54">
        <f>'Norm-coeff'!$C$9+$AX517*'Norm-coeff'!$D$9+$AY517*'Norm-coeff'!$E$9+$AZ517*'Norm-coeff'!$F$9+$BA517*'Norm-coeff'!$G$9+$BB517*'Norm-coeff'!$H$9+$BC517*'Norm-coeff'!$I$9+$BD517*'Norm-coeff'!$J$9+$BE517*'Norm-coeff'!$K$9+$BF517*'Norm-coeff'!$L$9+$BG517*'Norm-coeff'!$M$9+$BH517*'Norm-coeff'!$N$9+$BI517*'Norm-coeff'!$O$9</f>
        <v>1.48961085014701</v>
      </c>
      <c r="BW517" s="54">
        <f>'Norm-coeff'!$C$10+$AX517*'Norm-coeff'!$D$10+$AY517*'Norm-coeff'!$E$10+$AZ517*'Norm-coeff'!$F$10+$BA517*'Norm-coeff'!$G$10+$BB517*'Norm-coeff'!$H$10+$BC517*'Norm-coeff'!$I$10+$BD517*'Norm-coeff'!$J$10+$BE517*'Norm-coeff'!$K$10+$BF517*'Norm-coeff'!$L$10+$BG517*'Norm-coeff'!$M$10+$BH517*'Norm-coeff'!$N$10+$BI517*'Norm-coeff'!$O$10</f>
        <v>1.42058735749591</v>
      </c>
      <c r="BX517" s="54">
        <f>'Norm-coeff'!$C$11+$AX517*'Norm-coeff'!$D$11+$AY517*'Norm-coeff'!$E$11+$AZ517*'Norm-coeff'!$F$11+$BA517*'Norm-coeff'!$G$11+$BB517*'Norm-coeff'!$H$11+$BC517*'Norm-coeff'!$I$11+$BD517*'Norm-coeff'!$J$11+$BE517*'Norm-coeff'!$K$11+$BF517*'Norm-coeff'!$L$11+$BG517*'Norm-coeff'!$M$11+$BH517*'Norm-coeff'!$N$11+$BI517*'Norm-coeff'!$O$11</f>
        <v>0.221233014421479</v>
      </c>
      <c r="BY517" s="54">
        <f>'Norm-coeff'!$C$12+$AX517*'Norm-coeff'!$D$12+$AY517*'Norm-coeff'!$E$12+$AZ517*'Norm-coeff'!$F$12+$BA517*'Norm-coeff'!$G$12+$BB517*'Norm-coeff'!$H$12+$BC517*'Norm-coeff'!$I$12+$BD517*'Norm-coeff'!$J$12+$BE517*'Norm-coeff'!$K$12+$BF517*'Norm-coeff'!$L$12+$BG517*'Norm-coeff'!$M$12+$BH517*'Norm-coeff'!$N$12+$BI517*'Norm-coeff'!$O$12</f>
        <v>0.283527502056037</v>
      </c>
      <c r="BZ517" s="54">
        <f>'Norm-coeff'!$C$13+$AX517*'Norm-coeff'!$D$13+$AY517*'Norm-coeff'!$E$13+$AZ517*'Norm-coeff'!$F$13+$BA517*'Norm-coeff'!$G$13+$BB517*'Norm-coeff'!$H$13+$BC517*'Norm-coeff'!$I$13+$BD517*'Norm-coeff'!$J$13+$BE517*'Norm-coeff'!$K$13+$BF517*'Norm-coeff'!$L$13+$BG517*'Norm-coeff'!$M$13+$BH517*'Norm-coeff'!$N$13+$BI517*'Norm-coeff'!$O$13</f>
        <v>-4.1864930554451202E-2</v>
      </c>
      <c r="CA517" s="54">
        <f>'Norm-coeff'!$C$14+$AX517*'Norm-coeff'!$D$14+$AY517*'Norm-coeff'!$E$14+$AZ517*'Norm-coeff'!$F$14+$BA517*'Norm-coeff'!$G$14+$BB517*'Norm-coeff'!$H$14+$BC517*'Norm-coeff'!$I$14+$BD517*'Norm-coeff'!$J$14+$BE517*'Norm-coeff'!$K$14+$BF517*'Norm-coeff'!$L$14+$BG517*'Norm-coeff'!$M$14+$BH517*'Norm-coeff'!$N$14+$BI517*'Norm-coeff'!$O$14</f>
        <v>4.2526983164477103</v>
      </c>
      <c r="CC517" s="54">
        <f t="shared" si="1529"/>
        <v>0</v>
      </c>
      <c r="CG517" s="54">
        <f t="shared" si="1405"/>
        <v>0</v>
      </c>
      <c r="CH517" s="54">
        <f t="shared" si="1556"/>
        <v>0</v>
      </c>
      <c r="CI517" s="54">
        <f t="shared" si="1406"/>
        <v>0</v>
      </c>
      <c r="CJ517" s="56">
        <f t="shared" si="1407"/>
        <v>0</v>
      </c>
      <c r="CK517" s="54">
        <f t="shared" si="1408"/>
        <v>0</v>
      </c>
      <c r="CL517" s="54">
        <f t="shared" si="1409"/>
        <v>0</v>
      </c>
      <c r="CM517" s="54">
        <f t="shared" si="1410"/>
        <v>0</v>
      </c>
      <c r="CN517" s="54">
        <f t="shared" si="1411"/>
        <v>0</v>
      </c>
      <c r="CO517" s="54">
        <f t="shared" si="1412"/>
        <v>0</v>
      </c>
      <c r="CP517" s="54">
        <f t="shared" si="1413"/>
        <v>0</v>
      </c>
      <c r="CQ517" s="54">
        <f t="shared" si="1414"/>
        <v>0</v>
      </c>
      <c r="CR517" s="54">
        <f t="shared" si="1415"/>
        <v>0</v>
      </c>
      <c r="CS517" s="54">
        <f t="shared" si="1416"/>
        <v>0</v>
      </c>
      <c r="CU517" s="54">
        <f t="shared" si="1417"/>
        <v>0</v>
      </c>
      <c r="CV517" s="54">
        <f t="shared" si="1418"/>
        <v>0</v>
      </c>
      <c r="CW517" s="54">
        <f t="shared" si="1419"/>
        <v>0</v>
      </c>
      <c r="CX517" s="54">
        <f t="shared" si="1420"/>
        <v>0</v>
      </c>
      <c r="CZ517" s="54">
        <f t="shared" si="1421"/>
        <v>0</v>
      </c>
      <c r="DA517" s="54">
        <f t="shared" si="1422"/>
        <v>0</v>
      </c>
      <c r="DB517" s="54">
        <f t="shared" si="1423"/>
        <v>0</v>
      </c>
      <c r="DC517" s="54">
        <f t="shared" si="1424"/>
        <v>0</v>
      </c>
      <c r="DD517" s="54">
        <f t="shared" si="1425"/>
        <v>0</v>
      </c>
      <c r="DE517" s="54">
        <f t="shared" si="1426"/>
        <v>0</v>
      </c>
      <c r="DF517" s="54">
        <f t="shared" si="1427"/>
        <v>0</v>
      </c>
      <c r="DG517" s="54">
        <f t="shared" si="1428"/>
        <v>2</v>
      </c>
      <c r="DH517" s="71">
        <f t="shared" si="1429"/>
        <v>0</v>
      </c>
      <c r="DI517" s="71">
        <f t="shared" si="1430"/>
        <v>0</v>
      </c>
      <c r="DJ517" s="54">
        <f t="shared" si="1431"/>
        <v>0</v>
      </c>
      <c r="DK517" s="54">
        <f t="shared" si="1432"/>
        <v>2</v>
      </c>
      <c r="DL517" s="4">
        <f t="shared" si="1530"/>
        <v>0</v>
      </c>
      <c r="DM517" s="3">
        <f t="shared" si="1433"/>
        <v>0</v>
      </c>
      <c r="DN517" s="3">
        <f t="shared" si="1434"/>
        <v>0</v>
      </c>
      <c r="DO517" s="4" t="e">
        <f t="shared" si="1435"/>
        <v>#DIV/0!</v>
      </c>
      <c r="DP517" s="57"/>
      <c r="DQ517" s="57"/>
      <c r="DR517" s="56">
        <f t="shared" si="1531"/>
        <v>2</v>
      </c>
      <c r="DS517" s="56">
        <f t="shared" si="1532"/>
        <v>0</v>
      </c>
      <c r="DT517" s="38">
        <f t="shared" si="1533"/>
        <v>0</v>
      </c>
      <c r="DU517" s="38">
        <f t="shared" si="1436"/>
        <v>2</v>
      </c>
      <c r="DV517" s="38">
        <f t="shared" si="1534"/>
        <v>0</v>
      </c>
      <c r="DW517" s="39">
        <f t="shared" si="1535"/>
        <v>0</v>
      </c>
      <c r="DX517" s="39">
        <f t="shared" si="1536"/>
        <v>0</v>
      </c>
      <c r="DY517" s="39">
        <f t="shared" si="1537"/>
        <v>0</v>
      </c>
      <c r="DZ517" s="39">
        <f t="shared" si="1538"/>
        <v>0</v>
      </c>
      <c r="EA517" s="39">
        <f t="shared" si="1539"/>
        <v>0</v>
      </c>
      <c r="EB517" s="37" t="e">
        <f t="shared" si="1437"/>
        <v>#DIV/0!</v>
      </c>
      <c r="EC517" s="37" t="e">
        <f t="shared" si="1438"/>
        <v>#DIV/0!</v>
      </c>
      <c r="ED517" s="37" t="e">
        <f t="shared" si="1439"/>
        <v>#DIV/0!</v>
      </c>
      <c r="EE517" s="37" t="e">
        <f t="shared" si="1440"/>
        <v>#DIV/0!</v>
      </c>
      <c r="EF517" s="39" t="e">
        <f t="shared" si="1441"/>
        <v>#DIV/0!</v>
      </c>
      <c r="EG517" s="37" t="e">
        <f t="shared" si="1442"/>
        <v>#DIV/0!</v>
      </c>
      <c r="EH517" s="37" t="e">
        <f t="shared" si="1443"/>
        <v>#DIV/0!</v>
      </c>
      <c r="EI517" s="11" t="b">
        <f t="shared" si="1444"/>
        <v>1</v>
      </c>
      <c r="EJ517" s="11" t="b">
        <f t="shared" si="1445"/>
        <v>0</v>
      </c>
      <c r="EK517" s="39" t="e">
        <f t="shared" si="1446"/>
        <v>#DIV/0!</v>
      </c>
      <c r="EL517" s="39" t="e">
        <f t="shared" si="1447"/>
        <v>#DIV/0!</v>
      </c>
      <c r="EM517" s="39" t="e">
        <f t="shared" si="1448"/>
        <v>#DIV/0!</v>
      </c>
      <c r="EN517" s="39" t="e">
        <f t="shared" si="1449"/>
        <v>#DIV/0!</v>
      </c>
      <c r="EO517" s="39" t="e">
        <f t="shared" si="1450"/>
        <v>#DIV/0!</v>
      </c>
      <c r="EP517" s="39" t="e">
        <f t="shared" si="1451"/>
        <v>#DIV/0!</v>
      </c>
      <c r="EQ517" s="39" t="e">
        <f t="shared" si="1452"/>
        <v>#DIV/0!</v>
      </c>
      <c r="ER517" s="39" t="e">
        <f t="shared" si="1453"/>
        <v>#DIV/0!</v>
      </c>
      <c r="ES517" s="58" t="str">
        <f t="shared" si="1454"/>
        <v>(OH,F,Cl)-dominate amphibole</v>
      </c>
      <c r="ET517" s="58" t="e">
        <f t="shared" si="1455"/>
        <v>#N/A</v>
      </c>
      <c r="EU517" s="56">
        <f t="shared" si="1540"/>
        <v>0</v>
      </c>
      <c r="EV517" s="56">
        <f t="shared" si="1541"/>
        <v>0</v>
      </c>
      <c r="EW517" s="56">
        <f t="shared" si="1542"/>
        <v>0</v>
      </c>
      <c r="EX517" s="56">
        <f t="shared" si="1543"/>
        <v>0</v>
      </c>
      <c r="EY517" s="56">
        <f t="shared" si="1544"/>
        <v>0</v>
      </c>
      <c r="EZ517" s="56">
        <f t="shared" si="1545"/>
        <v>0</v>
      </c>
      <c r="FA517" s="39">
        <f t="shared" si="1546"/>
        <v>0</v>
      </c>
      <c r="FB517" s="39">
        <f t="shared" si="1547"/>
        <v>0</v>
      </c>
      <c r="FC517" s="54">
        <f t="shared" si="1548"/>
        <v>0</v>
      </c>
      <c r="FD517" s="54">
        <f t="shared" si="1549"/>
        <v>0</v>
      </c>
      <c r="FE517" s="39">
        <f t="shared" si="1550"/>
        <v>0</v>
      </c>
      <c r="FF517" s="54">
        <f t="shared" si="1551"/>
        <v>0</v>
      </c>
      <c r="FG517" s="39">
        <f t="shared" si="1552"/>
        <v>0</v>
      </c>
      <c r="FH517" s="39">
        <f t="shared" si="1456"/>
        <v>0</v>
      </c>
      <c r="FI517" s="39">
        <f t="shared" si="1457"/>
        <v>0</v>
      </c>
      <c r="FJ517" s="39">
        <f t="shared" si="1458"/>
        <v>0</v>
      </c>
      <c r="FK517" s="39" t="e">
        <f t="shared" si="1459"/>
        <v>#DIV/0!</v>
      </c>
      <c r="FL517" s="39" t="e">
        <f t="shared" si="1460"/>
        <v>#DIV/0!</v>
      </c>
      <c r="FM517" s="39" t="e">
        <f t="shared" si="1461"/>
        <v>#DIV/0!</v>
      </c>
      <c r="FN517" s="39">
        <f t="shared" si="1462"/>
        <v>1</v>
      </c>
      <c r="FO517" s="39">
        <f t="shared" si="1553"/>
        <v>0</v>
      </c>
      <c r="FP517" s="39">
        <f t="shared" si="1554"/>
        <v>0</v>
      </c>
      <c r="FQ517" s="39">
        <f t="shared" si="1555"/>
        <v>0</v>
      </c>
      <c r="FR517" s="39">
        <f t="shared" si="1463"/>
        <v>0</v>
      </c>
      <c r="FS517" s="39">
        <f t="shared" si="1464"/>
        <v>0</v>
      </c>
      <c r="FU517" s="39" t="e">
        <f t="shared" si="1465"/>
        <v>#DIV/0!</v>
      </c>
      <c r="FV517" s="39" t="e">
        <f t="shared" si="1466"/>
        <v>#DIV/0!</v>
      </c>
      <c r="FW517" s="39" t="e">
        <f t="shared" si="1467"/>
        <v>#DIV/0!</v>
      </c>
      <c r="FY517" s="39" t="e">
        <f t="shared" si="1468"/>
        <v>#DIV/0!</v>
      </c>
      <c r="FZ517" s="39" t="e">
        <f t="shared" si="1469"/>
        <v>#DIV/0!</v>
      </c>
      <c r="GA517" s="39" t="e">
        <f t="shared" si="1470"/>
        <v>#DIV/0!</v>
      </c>
      <c r="GB517" s="39" t="e">
        <f t="shared" si="1471"/>
        <v>#DIV/0!</v>
      </c>
      <c r="GC517" s="39" t="e">
        <f t="shared" si="1472"/>
        <v>#DIV/0!</v>
      </c>
      <c r="GD517" s="39" t="e">
        <f t="shared" si="1473"/>
        <v>#DIV/0!</v>
      </c>
      <c r="GE517" s="39" t="e">
        <f t="shared" si="1474"/>
        <v>#DIV/0!</v>
      </c>
      <c r="GF517" s="39" t="e">
        <f t="shared" si="1475"/>
        <v>#DIV/0!</v>
      </c>
      <c r="GG517" s="39" t="e">
        <f t="shared" si="1476"/>
        <v>#DIV/0!</v>
      </c>
      <c r="GH517" s="39" t="e">
        <f t="shared" si="1477"/>
        <v>#DIV/0!</v>
      </c>
      <c r="GI517" s="39"/>
      <c r="GJ517" s="39" t="e">
        <f t="shared" si="1478"/>
        <v>#DIV/0!</v>
      </c>
      <c r="GK517" s="39" t="e">
        <f t="shared" si="1479"/>
        <v>#DIV/0!</v>
      </c>
      <c r="GL517" s="39" t="e">
        <f t="shared" si="1480"/>
        <v>#DIV/0!</v>
      </c>
      <c r="GM517" s="39" t="e">
        <f t="shared" si="1481"/>
        <v>#DIV/0!</v>
      </c>
      <c r="GN517" s="39" t="e">
        <f t="shared" si="1482"/>
        <v>#DIV/0!</v>
      </c>
      <c r="GO517" s="57"/>
      <c r="GP517" s="57" t="e">
        <f t="shared" si="1483"/>
        <v>#DIV/0!</v>
      </c>
      <c r="GQ517" s="59" t="e">
        <f t="shared" si="1484"/>
        <v>#DIV/0!</v>
      </c>
      <c r="GR517" s="41" t="e">
        <f t="shared" si="1485"/>
        <v>#DIV/0!</v>
      </c>
      <c r="GS517" s="57" t="e">
        <f t="shared" si="1486"/>
        <v>#DIV/0!</v>
      </c>
      <c r="GT517" s="57" t="e">
        <f t="shared" si="1487"/>
        <v>#DIV/0!</v>
      </c>
      <c r="GU517" s="57" t="e">
        <f t="shared" si="1488"/>
        <v>#DIV/0!</v>
      </c>
      <c r="GV517" s="57"/>
      <c r="GW517" s="42" t="e">
        <f t="shared" si="1489"/>
        <v>#DIV/0!</v>
      </c>
      <c r="GX517" s="42" t="e">
        <f t="shared" si="1490"/>
        <v>#DIV/0!</v>
      </c>
      <c r="GY517" s="42" t="e">
        <f t="shared" si="1491"/>
        <v>#DIV/0!</v>
      </c>
      <c r="GZ517" s="57"/>
      <c r="HA517" s="2" t="e">
        <f t="shared" si="1492"/>
        <v>#DIV/0!</v>
      </c>
      <c r="HB517" s="2" t="e">
        <f t="shared" si="1493"/>
        <v>#DIV/0!</v>
      </c>
      <c r="HC517" s="2" t="e">
        <f t="shared" si="1494"/>
        <v>#DIV/0!</v>
      </c>
      <c r="HD517" s="2" t="e">
        <f t="shared" si="1495"/>
        <v>#DIV/0!</v>
      </c>
      <c r="HE517" s="2" t="e">
        <f t="shared" si="1496"/>
        <v>#DIV/0!</v>
      </c>
      <c r="HF517" s="2" t="e">
        <f t="shared" si="1497"/>
        <v>#DIV/0!</v>
      </c>
      <c r="HG517" s="2" t="e">
        <f t="shared" si="1498"/>
        <v>#DIV/0!</v>
      </c>
      <c r="HH517" s="2" t="e">
        <f t="shared" si="1499"/>
        <v>#DIV/0!</v>
      </c>
      <c r="HI517" s="2" t="e">
        <f t="shared" si="1500"/>
        <v>#DIV/0!</v>
      </c>
      <c r="HJ517" s="11" t="e">
        <f t="shared" si="1501"/>
        <v>#DIV/0!</v>
      </c>
      <c r="HK517" s="60" t="e">
        <f t="shared" si="1502"/>
        <v>#DIV/0!</v>
      </c>
      <c r="HL517" s="57"/>
      <c r="HM517" s="57" t="e">
        <f t="shared" si="1503"/>
        <v>#DIV/0!</v>
      </c>
      <c r="HN517" s="57" t="e">
        <f t="shared" si="1504"/>
        <v>#DIV/0!</v>
      </c>
      <c r="HO517" s="57" t="e">
        <f t="shared" si="1505"/>
        <v>#DIV/0!</v>
      </c>
      <c r="HP517" s="57" t="e">
        <f t="shared" si="1506"/>
        <v>#DIV/0!</v>
      </c>
      <c r="HQ517" s="57" t="e">
        <f t="shared" si="1507"/>
        <v>#DIV/0!</v>
      </c>
      <c r="HR517" s="57"/>
      <c r="HS517" s="57" t="e">
        <f t="shared" si="1508"/>
        <v>#DIV/0!</v>
      </c>
      <c r="HT517" s="57" t="e">
        <f t="shared" si="1509"/>
        <v>#DIV/0!</v>
      </c>
      <c r="HU517" s="57" t="e">
        <f t="shared" si="1510"/>
        <v>#DIV/0!</v>
      </c>
      <c r="HV517" s="57" t="e">
        <f t="shared" si="1511"/>
        <v>#DIV/0!</v>
      </c>
      <c r="HW517" s="57" t="e">
        <f t="shared" si="1512"/>
        <v>#DIV/0!</v>
      </c>
      <c r="HX517" s="57"/>
      <c r="HY517" s="57" t="e">
        <f t="shared" si="1513"/>
        <v>#DIV/0!</v>
      </c>
      <c r="HZ517" s="57" t="e">
        <f t="shared" si="1514"/>
        <v>#DIV/0!</v>
      </c>
      <c r="IA517" s="57"/>
      <c r="IB517" s="61">
        <f t="shared" si="1515"/>
        <v>0</v>
      </c>
      <c r="IC517" s="57" t="str">
        <f t="shared" si="1516"/>
        <v/>
      </c>
      <c r="ID517" s="42"/>
      <c r="IE517" s="2" t="str">
        <f t="shared" si="1517"/>
        <v/>
      </c>
      <c r="IF517" s="60" t="e">
        <f t="shared" si="1518"/>
        <v>#DIV/0!</v>
      </c>
      <c r="IG517" s="60" t="str">
        <f t="shared" si="1519"/>
        <v/>
      </c>
      <c r="IH517" s="60" t="str">
        <f t="shared" si="1520"/>
        <v>zinco-</v>
      </c>
      <c r="II517" s="60" t="str">
        <f t="shared" si="1521"/>
        <v>mangano-</v>
      </c>
      <c r="IJ517" s="60" t="e">
        <f t="shared" si="1522"/>
        <v>#DIV/0!</v>
      </c>
      <c r="IK517" s="60" t="e">
        <f t="shared" si="1523"/>
        <v>#DIV/0!</v>
      </c>
      <c r="IL517" s="60" t="e">
        <f t="shared" si="1524"/>
        <v>#DIV/0!</v>
      </c>
      <c r="IM517" s="60" t="e">
        <f t="shared" si="1525"/>
        <v>#DIV/0!</v>
      </c>
      <c r="IN517" s="60" t="str">
        <f t="shared" si="1526"/>
        <v/>
      </c>
      <c r="IO517" s="60" t="str">
        <f t="shared" si="1527"/>
        <v/>
      </c>
      <c r="IP517" s="57"/>
      <c r="IQ517" s="57" t="str">
        <f t="shared" si="1528"/>
        <v>ERROR!!</v>
      </c>
    </row>
    <row r="518" spans="24:251">
      <c r="X518" s="29">
        <f t="shared" si="1384"/>
        <v>0</v>
      </c>
      <c r="Y518" s="29">
        <f t="shared" si="1385"/>
        <v>0</v>
      </c>
      <c r="Z518" s="29" t="e">
        <f t="shared" si="1386"/>
        <v>#DIV/0!</v>
      </c>
      <c r="AA518" s="29" t="e">
        <f t="shared" si="1387"/>
        <v>#DIV/0!</v>
      </c>
      <c r="AB518" s="29" t="e">
        <f t="shared" si="1388"/>
        <v>#DIV/0!</v>
      </c>
      <c r="AC518" s="29" t="e">
        <f t="shared" si="1389"/>
        <v>#DIV/0!</v>
      </c>
      <c r="AF518" s="23">
        <v>60.084299999999999</v>
      </c>
      <c r="AG518" s="23">
        <v>79.878799999999998</v>
      </c>
      <c r="AH518" s="23">
        <v>101.96120000000001</v>
      </c>
      <c r="AI518" s="23">
        <v>151.99039999999999</v>
      </c>
      <c r="AJ518" s="23">
        <v>159.69</v>
      </c>
      <c r="AK518" s="23">
        <v>71.846400000000003</v>
      </c>
      <c r="AL518" s="23">
        <v>70.9375</v>
      </c>
      <c r="AM518" s="23">
        <v>40.304400000000001</v>
      </c>
      <c r="AN518" s="23">
        <v>56.077399999999997</v>
      </c>
      <c r="AO518" s="23">
        <v>61.978999999999999</v>
      </c>
      <c r="AP518" s="23">
        <v>94.195999999999998</v>
      </c>
      <c r="AQ518" s="23">
        <v>18.998000000000001</v>
      </c>
      <c r="AR518" s="23">
        <v>35.450000000000003</v>
      </c>
      <c r="AS518" s="23">
        <v>29.88</v>
      </c>
      <c r="AT518" s="23">
        <v>74.691999999999993</v>
      </c>
      <c r="AU518" s="23">
        <v>81.39</v>
      </c>
      <c r="AX518" s="54">
        <f t="shared" si="1390"/>
        <v>0</v>
      </c>
      <c r="AY518" s="54">
        <f t="shared" si="1391"/>
        <v>0</v>
      </c>
      <c r="AZ518" s="54">
        <f t="shared" si="1392"/>
        <v>0</v>
      </c>
      <c r="BA518" s="54">
        <f t="shared" si="1393"/>
        <v>0</v>
      </c>
      <c r="BB518" s="54">
        <f t="shared" si="1394"/>
        <v>0</v>
      </c>
      <c r="BC518" s="54">
        <f t="shared" si="1395"/>
        <v>0</v>
      </c>
      <c r="BD518" s="54">
        <f t="shared" si="1396"/>
        <v>0</v>
      </c>
      <c r="BE518" s="54">
        <f t="shared" si="1397"/>
        <v>0</v>
      </c>
      <c r="BF518" s="54">
        <f t="shared" si="1398"/>
        <v>0</v>
      </c>
      <c r="BG518" s="54">
        <f t="shared" si="1399"/>
        <v>0</v>
      </c>
      <c r="BH518" s="54">
        <f t="shared" si="1400"/>
        <v>0</v>
      </c>
      <c r="BI518" s="54">
        <f t="shared" si="1401"/>
        <v>0</v>
      </c>
      <c r="BJ518" s="54">
        <f t="shared" si="1402"/>
        <v>0</v>
      </c>
      <c r="BK518" s="54">
        <f t="shared" si="1403"/>
        <v>0</v>
      </c>
      <c r="BL518" s="54">
        <f t="shared" si="1404"/>
        <v>0</v>
      </c>
      <c r="BM518" s="42"/>
      <c r="BO518" s="54">
        <f>'Norm-coeff'!$C$2+$AX518*'Norm-coeff'!$D$2+$AY518*'Norm-coeff'!$E$2+$AZ518*'Norm-coeff'!$F$2+$BA518*'Norm-coeff'!$G$2+$BB518*'Norm-coeff'!$H$2+$BC518*'Norm-coeff'!$I$2+$BD518*'Norm-coeff'!$J$2+$BE518*'Norm-coeff'!$K$2+$BF518*'Norm-coeff'!$L$2+$BG518*'Norm-coeff'!$M$2+$BH518*'Norm-coeff'!$N$2+$BI518*'Norm-coeff'!$O$2</f>
        <v>5.4045421474420303</v>
      </c>
      <c r="BP518" s="54">
        <f>'Norm-coeff'!$C$3+$AX518*'Norm-coeff'!$D$3+$AY518*'Norm-coeff'!$E$3+$AZ518*'Norm-coeff'!$F$3+$BA518*'Norm-coeff'!$G$3+$BB518*'Norm-coeff'!$H$3+$BC518*'Norm-coeff'!$I$3+$BD518*'Norm-coeff'!$J$3+$BE518*'Norm-coeff'!$K$3+$BF518*'Norm-coeff'!$L$3+$BG518*'Norm-coeff'!$M$3+$BH518*'Norm-coeff'!$N$3+$BI518*'Norm-coeff'!$O$3</f>
        <v>3.15319116612705</v>
      </c>
      <c r="BQ518" s="54">
        <f>'Norm-coeff'!$C$4+$AX518*'Norm-coeff'!$D$4+$AY518*'Norm-coeff'!$E$4+$AZ518*'Norm-coeff'!$F$4+$BA518*'Norm-coeff'!$G$4+$BB518*'Norm-coeff'!$H$4+$BC518*'Norm-coeff'!$I$4+$BD518*'Norm-coeff'!$J$4+$BE518*'Norm-coeff'!$K$4+$BF518*'Norm-coeff'!$L$4+$BG518*'Norm-coeff'!$M$4+$BH518*'Norm-coeff'!$N$4+$BI518*'Norm-coeff'!$O$4</f>
        <v>1.42115649462768</v>
      </c>
      <c r="BR518" s="54">
        <f>'Norm-coeff'!$C$5+$AX518*'Norm-coeff'!$D$5+$AY518*'Norm-coeff'!$E$5+$AZ518*'Norm-coeff'!$F$5+$BA518*'Norm-coeff'!$G$5+$BB518*'Norm-coeff'!$H$5+$BC518*'Norm-coeff'!$I$5+$BD518*'Norm-coeff'!$J$5+$BE518*'Norm-coeff'!$K$5+$BF518*'Norm-coeff'!$L$5+$BG518*'Norm-coeff'!$M$5+$BH518*'Norm-coeff'!$N$5+$BI518*'Norm-coeff'!$O$5</f>
        <v>1.0553329241296201</v>
      </c>
      <c r="BS518" s="54">
        <f>'Norm-coeff'!$C$6+$AX518*'Norm-coeff'!$D$6+$AY518*'Norm-coeff'!$E$6+$AZ518*'Norm-coeff'!$F$6+$BA518*'Norm-coeff'!$G$6+$BB518*'Norm-coeff'!$H$6+$BC518*'Norm-coeff'!$I$6+$BD518*'Norm-coeff'!$J$6+$BE518*'Norm-coeff'!$K$6+$BF518*'Norm-coeff'!$L$6+$BG518*'Norm-coeff'!$M$6+$BH518*'Norm-coeff'!$N$6+$BI518*'Norm-coeff'!$O$6</f>
        <v>-1.48700885495103E-2</v>
      </c>
      <c r="BT518" s="54">
        <f>'Norm-coeff'!$C$7+$AX518*'Norm-coeff'!$D$7+$AY518*'Norm-coeff'!$E$7+$AZ518*'Norm-coeff'!$F$7+$BA518*'Norm-coeff'!$G$7+$BB518*'Norm-coeff'!$H$7+$BC518*'Norm-coeff'!$I$7+$BD518*'Norm-coeff'!$J$7+$BE518*'Norm-coeff'!$K$7+$BF518*'Norm-coeff'!$L$7+$BG518*'Norm-coeff'!$M$7+$BH518*'Norm-coeff'!$N$7+$BI518*'Norm-coeff'!$O$7</f>
        <v>2.0907583608832998</v>
      </c>
      <c r="BU518" s="54">
        <f>'Norm-coeff'!$C$8+$AX518*'Norm-coeff'!$D$8+$AY518*'Norm-coeff'!$E$8+$AZ518*'Norm-coeff'!$F$8+$BA518*'Norm-coeff'!$G$8+$BB518*'Norm-coeff'!$H$8+$BC518*'Norm-coeff'!$I$8+$BD518*'Norm-coeff'!$J$8+$BE518*'Norm-coeff'!$K$8+$BF518*'Norm-coeff'!$L$8+$BG518*'Norm-coeff'!$M$8+$BH518*'Norm-coeff'!$N$8+$BI518*'Norm-coeff'!$O$8</f>
        <v>0.65894159836244504</v>
      </c>
      <c r="BV518" s="54">
        <f>'Norm-coeff'!$C$9+$AX518*'Norm-coeff'!$D$9+$AY518*'Norm-coeff'!$E$9+$AZ518*'Norm-coeff'!$F$9+$BA518*'Norm-coeff'!$G$9+$BB518*'Norm-coeff'!$H$9+$BC518*'Norm-coeff'!$I$9+$BD518*'Norm-coeff'!$J$9+$BE518*'Norm-coeff'!$K$9+$BF518*'Norm-coeff'!$L$9+$BG518*'Norm-coeff'!$M$9+$BH518*'Norm-coeff'!$N$9+$BI518*'Norm-coeff'!$O$9</f>
        <v>1.48961085014701</v>
      </c>
      <c r="BW518" s="54">
        <f>'Norm-coeff'!$C$10+$AX518*'Norm-coeff'!$D$10+$AY518*'Norm-coeff'!$E$10+$AZ518*'Norm-coeff'!$F$10+$BA518*'Norm-coeff'!$G$10+$BB518*'Norm-coeff'!$H$10+$BC518*'Norm-coeff'!$I$10+$BD518*'Norm-coeff'!$J$10+$BE518*'Norm-coeff'!$K$10+$BF518*'Norm-coeff'!$L$10+$BG518*'Norm-coeff'!$M$10+$BH518*'Norm-coeff'!$N$10+$BI518*'Norm-coeff'!$O$10</f>
        <v>1.42058735749591</v>
      </c>
      <c r="BX518" s="54">
        <f>'Norm-coeff'!$C$11+$AX518*'Norm-coeff'!$D$11+$AY518*'Norm-coeff'!$E$11+$AZ518*'Norm-coeff'!$F$11+$BA518*'Norm-coeff'!$G$11+$BB518*'Norm-coeff'!$H$11+$BC518*'Norm-coeff'!$I$11+$BD518*'Norm-coeff'!$J$11+$BE518*'Norm-coeff'!$K$11+$BF518*'Norm-coeff'!$L$11+$BG518*'Norm-coeff'!$M$11+$BH518*'Norm-coeff'!$N$11+$BI518*'Norm-coeff'!$O$11</f>
        <v>0.221233014421479</v>
      </c>
      <c r="BY518" s="54">
        <f>'Norm-coeff'!$C$12+$AX518*'Norm-coeff'!$D$12+$AY518*'Norm-coeff'!$E$12+$AZ518*'Norm-coeff'!$F$12+$BA518*'Norm-coeff'!$G$12+$BB518*'Norm-coeff'!$H$12+$BC518*'Norm-coeff'!$I$12+$BD518*'Norm-coeff'!$J$12+$BE518*'Norm-coeff'!$K$12+$BF518*'Norm-coeff'!$L$12+$BG518*'Norm-coeff'!$M$12+$BH518*'Norm-coeff'!$N$12+$BI518*'Norm-coeff'!$O$12</f>
        <v>0.283527502056037</v>
      </c>
      <c r="BZ518" s="54">
        <f>'Norm-coeff'!$C$13+$AX518*'Norm-coeff'!$D$13+$AY518*'Norm-coeff'!$E$13+$AZ518*'Norm-coeff'!$F$13+$BA518*'Norm-coeff'!$G$13+$BB518*'Norm-coeff'!$H$13+$BC518*'Norm-coeff'!$I$13+$BD518*'Norm-coeff'!$J$13+$BE518*'Norm-coeff'!$K$13+$BF518*'Norm-coeff'!$L$13+$BG518*'Norm-coeff'!$M$13+$BH518*'Norm-coeff'!$N$13+$BI518*'Norm-coeff'!$O$13</f>
        <v>-4.1864930554451202E-2</v>
      </c>
      <c r="CA518" s="54">
        <f>'Norm-coeff'!$C$14+$AX518*'Norm-coeff'!$D$14+$AY518*'Norm-coeff'!$E$14+$AZ518*'Norm-coeff'!$F$14+$BA518*'Norm-coeff'!$G$14+$BB518*'Norm-coeff'!$H$14+$BC518*'Norm-coeff'!$I$14+$BD518*'Norm-coeff'!$J$14+$BE518*'Norm-coeff'!$K$14+$BF518*'Norm-coeff'!$L$14+$BG518*'Norm-coeff'!$M$14+$BH518*'Norm-coeff'!$N$14+$BI518*'Norm-coeff'!$O$14</f>
        <v>4.2526983164477103</v>
      </c>
      <c r="CC518" s="54">
        <f t="shared" si="1529"/>
        <v>0</v>
      </c>
      <c r="CG518" s="54">
        <f t="shared" si="1405"/>
        <v>0</v>
      </c>
      <c r="CH518" s="54">
        <f t="shared" si="1556"/>
        <v>0</v>
      </c>
      <c r="CI518" s="54">
        <f t="shared" si="1406"/>
        <v>0</v>
      </c>
      <c r="CJ518" s="56">
        <f t="shared" si="1407"/>
        <v>0</v>
      </c>
      <c r="CK518" s="54">
        <f t="shared" si="1408"/>
        <v>0</v>
      </c>
      <c r="CL518" s="54">
        <f t="shared" si="1409"/>
        <v>0</v>
      </c>
      <c r="CM518" s="54">
        <f t="shared" si="1410"/>
        <v>0</v>
      </c>
      <c r="CN518" s="54">
        <f t="shared" si="1411"/>
        <v>0</v>
      </c>
      <c r="CO518" s="54">
        <f t="shared" si="1412"/>
        <v>0</v>
      </c>
      <c r="CP518" s="54">
        <f t="shared" si="1413"/>
        <v>0</v>
      </c>
      <c r="CQ518" s="54">
        <f t="shared" si="1414"/>
        <v>0</v>
      </c>
      <c r="CR518" s="54">
        <f t="shared" si="1415"/>
        <v>0</v>
      </c>
      <c r="CS518" s="54">
        <f t="shared" si="1416"/>
        <v>0</v>
      </c>
      <c r="CU518" s="54">
        <f t="shared" si="1417"/>
        <v>0</v>
      </c>
      <c r="CV518" s="54">
        <f t="shared" si="1418"/>
        <v>0</v>
      </c>
      <c r="CW518" s="54">
        <f t="shared" si="1419"/>
        <v>0</v>
      </c>
      <c r="CX518" s="54">
        <f t="shared" si="1420"/>
        <v>0</v>
      </c>
      <c r="CZ518" s="54">
        <f t="shared" si="1421"/>
        <v>0</v>
      </c>
      <c r="DA518" s="54">
        <f t="shared" si="1422"/>
        <v>0</v>
      </c>
      <c r="DB518" s="54">
        <f t="shared" si="1423"/>
        <v>0</v>
      </c>
      <c r="DC518" s="54">
        <f t="shared" si="1424"/>
        <v>0</v>
      </c>
      <c r="DD518" s="54">
        <f t="shared" si="1425"/>
        <v>0</v>
      </c>
      <c r="DE518" s="54">
        <f t="shared" si="1426"/>
        <v>0</v>
      </c>
      <c r="DF518" s="54">
        <f t="shared" si="1427"/>
        <v>0</v>
      </c>
      <c r="DG518" s="54">
        <f t="shared" si="1428"/>
        <v>2</v>
      </c>
      <c r="DH518" s="71">
        <f t="shared" si="1429"/>
        <v>0</v>
      </c>
      <c r="DI518" s="71">
        <f t="shared" si="1430"/>
        <v>0</v>
      </c>
      <c r="DJ518" s="54">
        <f t="shared" si="1431"/>
        <v>0</v>
      </c>
      <c r="DK518" s="54">
        <f t="shared" si="1432"/>
        <v>2</v>
      </c>
      <c r="DL518" s="4">
        <f t="shared" si="1530"/>
        <v>0</v>
      </c>
      <c r="DM518" s="3">
        <f t="shared" si="1433"/>
        <v>0</v>
      </c>
      <c r="DN518" s="3">
        <f t="shared" si="1434"/>
        <v>0</v>
      </c>
      <c r="DO518" s="4" t="e">
        <f t="shared" si="1435"/>
        <v>#DIV/0!</v>
      </c>
      <c r="DP518" s="57"/>
      <c r="DQ518" s="57"/>
      <c r="DR518" s="56">
        <f t="shared" si="1531"/>
        <v>2</v>
      </c>
      <c r="DS518" s="56">
        <f t="shared" si="1532"/>
        <v>0</v>
      </c>
      <c r="DT518" s="38">
        <f t="shared" si="1533"/>
        <v>0</v>
      </c>
      <c r="DU518" s="38">
        <f t="shared" si="1436"/>
        <v>2</v>
      </c>
      <c r="DV518" s="38">
        <f t="shared" si="1534"/>
        <v>0</v>
      </c>
      <c r="DW518" s="39">
        <f t="shared" si="1535"/>
        <v>0</v>
      </c>
      <c r="DX518" s="39">
        <f t="shared" si="1536"/>
        <v>0</v>
      </c>
      <c r="DY518" s="39">
        <f t="shared" si="1537"/>
        <v>0</v>
      </c>
      <c r="DZ518" s="39">
        <f t="shared" si="1538"/>
        <v>0</v>
      </c>
      <c r="EA518" s="39">
        <f t="shared" si="1539"/>
        <v>0</v>
      </c>
      <c r="EB518" s="37" t="e">
        <f t="shared" si="1437"/>
        <v>#DIV/0!</v>
      </c>
      <c r="EC518" s="37" t="e">
        <f t="shared" si="1438"/>
        <v>#DIV/0!</v>
      </c>
      <c r="ED518" s="37" t="e">
        <f t="shared" si="1439"/>
        <v>#DIV/0!</v>
      </c>
      <c r="EE518" s="37" t="e">
        <f t="shared" si="1440"/>
        <v>#DIV/0!</v>
      </c>
      <c r="EF518" s="39" t="e">
        <f t="shared" si="1441"/>
        <v>#DIV/0!</v>
      </c>
      <c r="EG518" s="37" t="e">
        <f t="shared" si="1442"/>
        <v>#DIV/0!</v>
      </c>
      <c r="EH518" s="37" t="e">
        <f t="shared" si="1443"/>
        <v>#DIV/0!</v>
      </c>
      <c r="EI518" s="11" t="b">
        <f t="shared" si="1444"/>
        <v>1</v>
      </c>
      <c r="EJ518" s="11" t="b">
        <f t="shared" si="1445"/>
        <v>0</v>
      </c>
      <c r="EK518" s="39" t="e">
        <f t="shared" si="1446"/>
        <v>#DIV/0!</v>
      </c>
      <c r="EL518" s="39" t="e">
        <f t="shared" si="1447"/>
        <v>#DIV/0!</v>
      </c>
      <c r="EM518" s="39" t="e">
        <f t="shared" si="1448"/>
        <v>#DIV/0!</v>
      </c>
      <c r="EN518" s="39" t="e">
        <f t="shared" si="1449"/>
        <v>#DIV/0!</v>
      </c>
      <c r="EO518" s="39" t="e">
        <f t="shared" si="1450"/>
        <v>#DIV/0!</v>
      </c>
      <c r="EP518" s="39" t="e">
        <f t="shared" si="1451"/>
        <v>#DIV/0!</v>
      </c>
      <c r="EQ518" s="39" t="e">
        <f t="shared" si="1452"/>
        <v>#DIV/0!</v>
      </c>
      <c r="ER518" s="39" t="e">
        <f t="shared" si="1453"/>
        <v>#DIV/0!</v>
      </c>
      <c r="ES518" s="58" t="str">
        <f t="shared" si="1454"/>
        <v>(OH,F,Cl)-dominate amphibole</v>
      </c>
      <c r="ET518" s="58" t="e">
        <f t="shared" si="1455"/>
        <v>#N/A</v>
      </c>
      <c r="EU518" s="56">
        <f t="shared" si="1540"/>
        <v>0</v>
      </c>
      <c r="EV518" s="56">
        <f t="shared" si="1541"/>
        <v>0</v>
      </c>
      <c r="EW518" s="56">
        <f t="shared" si="1542"/>
        <v>0</v>
      </c>
      <c r="EX518" s="56">
        <f t="shared" si="1543"/>
        <v>0</v>
      </c>
      <c r="EY518" s="56">
        <f t="shared" si="1544"/>
        <v>0</v>
      </c>
      <c r="EZ518" s="56">
        <f t="shared" si="1545"/>
        <v>0</v>
      </c>
      <c r="FA518" s="39">
        <f t="shared" si="1546"/>
        <v>0</v>
      </c>
      <c r="FB518" s="39">
        <f t="shared" si="1547"/>
        <v>0</v>
      </c>
      <c r="FC518" s="54">
        <f t="shared" si="1548"/>
        <v>0</v>
      </c>
      <c r="FD518" s="54">
        <f t="shared" si="1549"/>
        <v>0</v>
      </c>
      <c r="FE518" s="39">
        <f t="shared" si="1550"/>
        <v>0</v>
      </c>
      <c r="FF518" s="54">
        <f t="shared" si="1551"/>
        <v>0</v>
      </c>
      <c r="FG518" s="39">
        <f t="shared" si="1552"/>
        <v>0</v>
      </c>
      <c r="FH518" s="39">
        <f t="shared" si="1456"/>
        <v>0</v>
      </c>
      <c r="FI518" s="39">
        <f t="shared" si="1457"/>
        <v>0</v>
      </c>
      <c r="FJ518" s="39">
        <f t="shared" si="1458"/>
        <v>0</v>
      </c>
      <c r="FK518" s="39" t="e">
        <f t="shared" si="1459"/>
        <v>#DIV/0!</v>
      </c>
      <c r="FL518" s="39" t="e">
        <f t="shared" si="1460"/>
        <v>#DIV/0!</v>
      </c>
      <c r="FM518" s="39" t="e">
        <f t="shared" si="1461"/>
        <v>#DIV/0!</v>
      </c>
      <c r="FN518" s="39">
        <f t="shared" si="1462"/>
        <v>1</v>
      </c>
      <c r="FO518" s="39">
        <f t="shared" si="1553"/>
        <v>0</v>
      </c>
      <c r="FP518" s="39">
        <f t="shared" si="1554"/>
        <v>0</v>
      </c>
      <c r="FQ518" s="39">
        <f t="shared" si="1555"/>
        <v>0</v>
      </c>
      <c r="FR518" s="39">
        <f t="shared" si="1463"/>
        <v>0</v>
      </c>
      <c r="FS518" s="39">
        <f t="shared" si="1464"/>
        <v>0</v>
      </c>
      <c r="FU518" s="39" t="e">
        <f t="shared" si="1465"/>
        <v>#DIV/0!</v>
      </c>
      <c r="FV518" s="39" t="e">
        <f t="shared" si="1466"/>
        <v>#DIV/0!</v>
      </c>
      <c r="FW518" s="39" t="e">
        <f t="shared" si="1467"/>
        <v>#DIV/0!</v>
      </c>
      <c r="FY518" s="39" t="e">
        <f t="shared" si="1468"/>
        <v>#DIV/0!</v>
      </c>
      <c r="FZ518" s="39" t="e">
        <f t="shared" si="1469"/>
        <v>#DIV/0!</v>
      </c>
      <c r="GA518" s="39" t="e">
        <f t="shared" si="1470"/>
        <v>#DIV/0!</v>
      </c>
      <c r="GB518" s="39" t="e">
        <f t="shared" si="1471"/>
        <v>#DIV/0!</v>
      </c>
      <c r="GC518" s="39" t="e">
        <f t="shared" si="1472"/>
        <v>#DIV/0!</v>
      </c>
      <c r="GD518" s="39" t="e">
        <f t="shared" si="1473"/>
        <v>#DIV/0!</v>
      </c>
      <c r="GE518" s="39" t="e">
        <f t="shared" si="1474"/>
        <v>#DIV/0!</v>
      </c>
      <c r="GF518" s="39" t="e">
        <f t="shared" si="1475"/>
        <v>#DIV/0!</v>
      </c>
      <c r="GG518" s="39" t="e">
        <f t="shared" si="1476"/>
        <v>#DIV/0!</v>
      </c>
      <c r="GH518" s="39" t="e">
        <f t="shared" si="1477"/>
        <v>#DIV/0!</v>
      </c>
      <c r="GI518" s="39"/>
      <c r="GJ518" s="39" t="e">
        <f t="shared" si="1478"/>
        <v>#DIV/0!</v>
      </c>
      <c r="GK518" s="39" t="e">
        <f t="shared" si="1479"/>
        <v>#DIV/0!</v>
      </c>
      <c r="GL518" s="39" t="e">
        <f t="shared" si="1480"/>
        <v>#DIV/0!</v>
      </c>
      <c r="GM518" s="39" t="e">
        <f t="shared" si="1481"/>
        <v>#DIV/0!</v>
      </c>
      <c r="GN518" s="39" t="e">
        <f t="shared" si="1482"/>
        <v>#DIV/0!</v>
      </c>
      <c r="GO518" s="57"/>
      <c r="GP518" s="57" t="e">
        <f t="shared" si="1483"/>
        <v>#DIV/0!</v>
      </c>
      <c r="GQ518" s="59" t="e">
        <f t="shared" si="1484"/>
        <v>#DIV/0!</v>
      </c>
      <c r="GR518" s="41" t="e">
        <f t="shared" si="1485"/>
        <v>#DIV/0!</v>
      </c>
      <c r="GS518" s="57" t="e">
        <f t="shared" si="1486"/>
        <v>#DIV/0!</v>
      </c>
      <c r="GT518" s="57" t="e">
        <f t="shared" si="1487"/>
        <v>#DIV/0!</v>
      </c>
      <c r="GU518" s="57" t="e">
        <f t="shared" si="1488"/>
        <v>#DIV/0!</v>
      </c>
      <c r="GV518" s="57"/>
      <c r="GW518" s="42" t="e">
        <f t="shared" si="1489"/>
        <v>#DIV/0!</v>
      </c>
      <c r="GX518" s="42" t="e">
        <f t="shared" si="1490"/>
        <v>#DIV/0!</v>
      </c>
      <c r="GY518" s="42" t="e">
        <f t="shared" si="1491"/>
        <v>#DIV/0!</v>
      </c>
      <c r="GZ518" s="57"/>
      <c r="HA518" s="2" t="e">
        <f t="shared" si="1492"/>
        <v>#DIV/0!</v>
      </c>
      <c r="HB518" s="2" t="e">
        <f t="shared" si="1493"/>
        <v>#DIV/0!</v>
      </c>
      <c r="HC518" s="2" t="e">
        <f t="shared" si="1494"/>
        <v>#DIV/0!</v>
      </c>
      <c r="HD518" s="2" t="e">
        <f t="shared" si="1495"/>
        <v>#DIV/0!</v>
      </c>
      <c r="HE518" s="2" t="e">
        <f t="shared" si="1496"/>
        <v>#DIV/0!</v>
      </c>
      <c r="HF518" s="2" t="e">
        <f t="shared" si="1497"/>
        <v>#DIV/0!</v>
      </c>
      <c r="HG518" s="2" t="e">
        <f t="shared" si="1498"/>
        <v>#DIV/0!</v>
      </c>
      <c r="HH518" s="2" t="e">
        <f t="shared" si="1499"/>
        <v>#DIV/0!</v>
      </c>
      <c r="HI518" s="2" t="e">
        <f t="shared" si="1500"/>
        <v>#DIV/0!</v>
      </c>
      <c r="HJ518" s="11" t="e">
        <f t="shared" si="1501"/>
        <v>#DIV/0!</v>
      </c>
      <c r="HK518" s="60" t="e">
        <f t="shared" si="1502"/>
        <v>#DIV/0!</v>
      </c>
      <c r="HL518" s="57"/>
      <c r="HM518" s="57" t="e">
        <f t="shared" si="1503"/>
        <v>#DIV/0!</v>
      </c>
      <c r="HN518" s="57" t="e">
        <f t="shared" si="1504"/>
        <v>#DIV/0!</v>
      </c>
      <c r="HO518" s="57" t="e">
        <f t="shared" si="1505"/>
        <v>#DIV/0!</v>
      </c>
      <c r="HP518" s="57" t="e">
        <f t="shared" si="1506"/>
        <v>#DIV/0!</v>
      </c>
      <c r="HQ518" s="57" t="e">
        <f t="shared" si="1507"/>
        <v>#DIV/0!</v>
      </c>
      <c r="HR518" s="57"/>
      <c r="HS518" s="57" t="e">
        <f t="shared" si="1508"/>
        <v>#DIV/0!</v>
      </c>
      <c r="HT518" s="57" t="e">
        <f t="shared" si="1509"/>
        <v>#DIV/0!</v>
      </c>
      <c r="HU518" s="57" t="e">
        <f t="shared" si="1510"/>
        <v>#DIV/0!</v>
      </c>
      <c r="HV518" s="57" t="e">
        <f t="shared" si="1511"/>
        <v>#DIV/0!</v>
      </c>
      <c r="HW518" s="57" t="e">
        <f t="shared" si="1512"/>
        <v>#DIV/0!</v>
      </c>
      <c r="HX518" s="57"/>
      <c r="HY518" s="57" t="e">
        <f t="shared" si="1513"/>
        <v>#DIV/0!</v>
      </c>
      <c r="HZ518" s="57" t="e">
        <f t="shared" si="1514"/>
        <v>#DIV/0!</v>
      </c>
      <c r="IA518" s="57"/>
      <c r="IB518" s="61">
        <f t="shared" si="1515"/>
        <v>0</v>
      </c>
      <c r="IC518" s="57" t="str">
        <f t="shared" si="1516"/>
        <v/>
      </c>
      <c r="ID518" s="42"/>
      <c r="IE518" s="2" t="str">
        <f t="shared" si="1517"/>
        <v/>
      </c>
      <c r="IF518" s="60" t="e">
        <f t="shared" si="1518"/>
        <v>#DIV/0!</v>
      </c>
      <c r="IG518" s="60" t="str">
        <f t="shared" si="1519"/>
        <v/>
      </c>
      <c r="IH518" s="60" t="str">
        <f t="shared" si="1520"/>
        <v>zinco-</v>
      </c>
      <c r="II518" s="60" t="str">
        <f t="shared" si="1521"/>
        <v>mangano-</v>
      </c>
      <c r="IJ518" s="60" t="e">
        <f t="shared" si="1522"/>
        <v>#DIV/0!</v>
      </c>
      <c r="IK518" s="60" t="e">
        <f t="shared" si="1523"/>
        <v>#DIV/0!</v>
      </c>
      <c r="IL518" s="60" t="e">
        <f t="shared" si="1524"/>
        <v>#DIV/0!</v>
      </c>
      <c r="IM518" s="60" t="e">
        <f t="shared" si="1525"/>
        <v>#DIV/0!</v>
      </c>
      <c r="IN518" s="60" t="str">
        <f t="shared" si="1526"/>
        <v/>
      </c>
      <c r="IO518" s="60" t="str">
        <f t="shared" si="1527"/>
        <v/>
      </c>
      <c r="IP518" s="57"/>
      <c r="IQ518" s="57" t="str">
        <f t="shared" si="1528"/>
        <v>ERROR!!</v>
      </c>
    </row>
    <row r="519" spans="24:251">
      <c r="X519" s="29">
        <f t="shared" si="1384"/>
        <v>0</v>
      </c>
      <c r="Y519" s="29">
        <f t="shared" si="1385"/>
        <v>0</v>
      </c>
      <c r="Z519" s="29" t="e">
        <f t="shared" si="1386"/>
        <v>#DIV/0!</v>
      </c>
      <c r="AA519" s="29" t="e">
        <f t="shared" si="1387"/>
        <v>#DIV/0!</v>
      </c>
      <c r="AB519" s="29" t="e">
        <f t="shared" si="1388"/>
        <v>#DIV/0!</v>
      </c>
      <c r="AC519" s="29" t="e">
        <f t="shared" si="1389"/>
        <v>#DIV/0!</v>
      </c>
      <c r="AF519" s="23">
        <v>60.084299999999999</v>
      </c>
      <c r="AG519" s="23">
        <v>79.878799999999998</v>
      </c>
      <c r="AH519" s="23">
        <v>101.96120000000001</v>
      </c>
      <c r="AI519" s="23">
        <v>151.99039999999999</v>
      </c>
      <c r="AJ519" s="23">
        <v>159.69</v>
      </c>
      <c r="AK519" s="23">
        <v>71.846400000000003</v>
      </c>
      <c r="AL519" s="23">
        <v>70.9375</v>
      </c>
      <c r="AM519" s="23">
        <v>40.304400000000001</v>
      </c>
      <c r="AN519" s="23">
        <v>56.077399999999997</v>
      </c>
      <c r="AO519" s="23">
        <v>61.978999999999999</v>
      </c>
      <c r="AP519" s="23">
        <v>94.195999999999998</v>
      </c>
      <c r="AQ519" s="23">
        <v>18.998000000000001</v>
      </c>
      <c r="AR519" s="23">
        <v>35.450000000000003</v>
      </c>
      <c r="AS519" s="23">
        <v>29.88</v>
      </c>
      <c r="AT519" s="23">
        <v>74.691999999999993</v>
      </c>
      <c r="AU519" s="23">
        <v>81.39</v>
      </c>
      <c r="AX519" s="54">
        <f t="shared" si="1390"/>
        <v>0</v>
      </c>
      <c r="AY519" s="54">
        <f t="shared" si="1391"/>
        <v>0</v>
      </c>
      <c r="AZ519" s="54">
        <f t="shared" si="1392"/>
        <v>0</v>
      </c>
      <c r="BA519" s="54">
        <f t="shared" si="1393"/>
        <v>0</v>
      </c>
      <c r="BB519" s="54">
        <f t="shared" si="1394"/>
        <v>0</v>
      </c>
      <c r="BC519" s="54">
        <f t="shared" si="1395"/>
        <v>0</v>
      </c>
      <c r="BD519" s="54">
        <f t="shared" si="1396"/>
        <v>0</v>
      </c>
      <c r="BE519" s="54">
        <f t="shared" si="1397"/>
        <v>0</v>
      </c>
      <c r="BF519" s="54">
        <f t="shared" si="1398"/>
        <v>0</v>
      </c>
      <c r="BG519" s="54">
        <f t="shared" si="1399"/>
        <v>0</v>
      </c>
      <c r="BH519" s="54">
        <f t="shared" si="1400"/>
        <v>0</v>
      </c>
      <c r="BI519" s="54">
        <f t="shared" si="1401"/>
        <v>0</v>
      </c>
      <c r="BJ519" s="54">
        <f t="shared" si="1402"/>
        <v>0</v>
      </c>
      <c r="BK519" s="54">
        <f t="shared" si="1403"/>
        <v>0</v>
      </c>
      <c r="BL519" s="54">
        <f t="shared" si="1404"/>
        <v>0</v>
      </c>
      <c r="BM519" s="42"/>
      <c r="BO519" s="54">
        <f>'Norm-coeff'!$C$2+$AX519*'Norm-coeff'!$D$2+$AY519*'Norm-coeff'!$E$2+$AZ519*'Norm-coeff'!$F$2+$BA519*'Norm-coeff'!$G$2+$BB519*'Norm-coeff'!$H$2+$BC519*'Norm-coeff'!$I$2+$BD519*'Norm-coeff'!$J$2+$BE519*'Norm-coeff'!$K$2+$BF519*'Norm-coeff'!$L$2+$BG519*'Norm-coeff'!$M$2+$BH519*'Norm-coeff'!$N$2+$BI519*'Norm-coeff'!$O$2</f>
        <v>5.4045421474420303</v>
      </c>
      <c r="BP519" s="54">
        <f>'Norm-coeff'!$C$3+$AX519*'Norm-coeff'!$D$3+$AY519*'Norm-coeff'!$E$3+$AZ519*'Norm-coeff'!$F$3+$BA519*'Norm-coeff'!$G$3+$BB519*'Norm-coeff'!$H$3+$BC519*'Norm-coeff'!$I$3+$BD519*'Norm-coeff'!$J$3+$BE519*'Norm-coeff'!$K$3+$BF519*'Norm-coeff'!$L$3+$BG519*'Norm-coeff'!$M$3+$BH519*'Norm-coeff'!$N$3+$BI519*'Norm-coeff'!$O$3</f>
        <v>3.15319116612705</v>
      </c>
      <c r="BQ519" s="54">
        <f>'Norm-coeff'!$C$4+$AX519*'Norm-coeff'!$D$4+$AY519*'Norm-coeff'!$E$4+$AZ519*'Norm-coeff'!$F$4+$BA519*'Norm-coeff'!$G$4+$BB519*'Norm-coeff'!$H$4+$BC519*'Norm-coeff'!$I$4+$BD519*'Norm-coeff'!$J$4+$BE519*'Norm-coeff'!$K$4+$BF519*'Norm-coeff'!$L$4+$BG519*'Norm-coeff'!$M$4+$BH519*'Norm-coeff'!$N$4+$BI519*'Norm-coeff'!$O$4</f>
        <v>1.42115649462768</v>
      </c>
      <c r="BR519" s="54">
        <f>'Norm-coeff'!$C$5+$AX519*'Norm-coeff'!$D$5+$AY519*'Norm-coeff'!$E$5+$AZ519*'Norm-coeff'!$F$5+$BA519*'Norm-coeff'!$G$5+$BB519*'Norm-coeff'!$H$5+$BC519*'Norm-coeff'!$I$5+$BD519*'Norm-coeff'!$J$5+$BE519*'Norm-coeff'!$K$5+$BF519*'Norm-coeff'!$L$5+$BG519*'Norm-coeff'!$M$5+$BH519*'Norm-coeff'!$N$5+$BI519*'Norm-coeff'!$O$5</f>
        <v>1.0553329241296201</v>
      </c>
      <c r="BS519" s="54">
        <f>'Norm-coeff'!$C$6+$AX519*'Norm-coeff'!$D$6+$AY519*'Norm-coeff'!$E$6+$AZ519*'Norm-coeff'!$F$6+$BA519*'Norm-coeff'!$G$6+$BB519*'Norm-coeff'!$H$6+$BC519*'Norm-coeff'!$I$6+$BD519*'Norm-coeff'!$J$6+$BE519*'Norm-coeff'!$K$6+$BF519*'Norm-coeff'!$L$6+$BG519*'Norm-coeff'!$M$6+$BH519*'Norm-coeff'!$N$6+$BI519*'Norm-coeff'!$O$6</f>
        <v>-1.48700885495103E-2</v>
      </c>
      <c r="BT519" s="54">
        <f>'Norm-coeff'!$C$7+$AX519*'Norm-coeff'!$D$7+$AY519*'Norm-coeff'!$E$7+$AZ519*'Norm-coeff'!$F$7+$BA519*'Norm-coeff'!$G$7+$BB519*'Norm-coeff'!$H$7+$BC519*'Norm-coeff'!$I$7+$BD519*'Norm-coeff'!$J$7+$BE519*'Norm-coeff'!$K$7+$BF519*'Norm-coeff'!$L$7+$BG519*'Norm-coeff'!$M$7+$BH519*'Norm-coeff'!$N$7+$BI519*'Norm-coeff'!$O$7</f>
        <v>2.0907583608832998</v>
      </c>
      <c r="BU519" s="54">
        <f>'Norm-coeff'!$C$8+$AX519*'Norm-coeff'!$D$8+$AY519*'Norm-coeff'!$E$8+$AZ519*'Norm-coeff'!$F$8+$BA519*'Norm-coeff'!$G$8+$BB519*'Norm-coeff'!$H$8+$BC519*'Norm-coeff'!$I$8+$BD519*'Norm-coeff'!$J$8+$BE519*'Norm-coeff'!$K$8+$BF519*'Norm-coeff'!$L$8+$BG519*'Norm-coeff'!$M$8+$BH519*'Norm-coeff'!$N$8+$BI519*'Norm-coeff'!$O$8</f>
        <v>0.65894159836244504</v>
      </c>
      <c r="BV519" s="54">
        <f>'Norm-coeff'!$C$9+$AX519*'Norm-coeff'!$D$9+$AY519*'Norm-coeff'!$E$9+$AZ519*'Norm-coeff'!$F$9+$BA519*'Norm-coeff'!$G$9+$BB519*'Norm-coeff'!$H$9+$BC519*'Norm-coeff'!$I$9+$BD519*'Norm-coeff'!$J$9+$BE519*'Norm-coeff'!$K$9+$BF519*'Norm-coeff'!$L$9+$BG519*'Norm-coeff'!$M$9+$BH519*'Norm-coeff'!$N$9+$BI519*'Norm-coeff'!$O$9</f>
        <v>1.48961085014701</v>
      </c>
      <c r="BW519" s="54">
        <f>'Norm-coeff'!$C$10+$AX519*'Norm-coeff'!$D$10+$AY519*'Norm-coeff'!$E$10+$AZ519*'Norm-coeff'!$F$10+$BA519*'Norm-coeff'!$G$10+$BB519*'Norm-coeff'!$H$10+$BC519*'Norm-coeff'!$I$10+$BD519*'Norm-coeff'!$J$10+$BE519*'Norm-coeff'!$K$10+$BF519*'Norm-coeff'!$L$10+$BG519*'Norm-coeff'!$M$10+$BH519*'Norm-coeff'!$N$10+$BI519*'Norm-coeff'!$O$10</f>
        <v>1.42058735749591</v>
      </c>
      <c r="BX519" s="54">
        <f>'Norm-coeff'!$C$11+$AX519*'Norm-coeff'!$D$11+$AY519*'Norm-coeff'!$E$11+$AZ519*'Norm-coeff'!$F$11+$BA519*'Norm-coeff'!$G$11+$BB519*'Norm-coeff'!$H$11+$BC519*'Norm-coeff'!$I$11+$BD519*'Norm-coeff'!$J$11+$BE519*'Norm-coeff'!$K$11+$BF519*'Norm-coeff'!$L$11+$BG519*'Norm-coeff'!$M$11+$BH519*'Norm-coeff'!$N$11+$BI519*'Norm-coeff'!$O$11</f>
        <v>0.221233014421479</v>
      </c>
      <c r="BY519" s="54">
        <f>'Norm-coeff'!$C$12+$AX519*'Norm-coeff'!$D$12+$AY519*'Norm-coeff'!$E$12+$AZ519*'Norm-coeff'!$F$12+$BA519*'Norm-coeff'!$G$12+$BB519*'Norm-coeff'!$H$12+$BC519*'Norm-coeff'!$I$12+$BD519*'Norm-coeff'!$J$12+$BE519*'Norm-coeff'!$K$12+$BF519*'Norm-coeff'!$L$12+$BG519*'Norm-coeff'!$M$12+$BH519*'Norm-coeff'!$N$12+$BI519*'Norm-coeff'!$O$12</f>
        <v>0.283527502056037</v>
      </c>
      <c r="BZ519" s="54">
        <f>'Norm-coeff'!$C$13+$AX519*'Norm-coeff'!$D$13+$AY519*'Norm-coeff'!$E$13+$AZ519*'Norm-coeff'!$F$13+$BA519*'Norm-coeff'!$G$13+$BB519*'Norm-coeff'!$H$13+$BC519*'Norm-coeff'!$I$13+$BD519*'Norm-coeff'!$J$13+$BE519*'Norm-coeff'!$K$13+$BF519*'Norm-coeff'!$L$13+$BG519*'Norm-coeff'!$M$13+$BH519*'Norm-coeff'!$N$13+$BI519*'Norm-coeff'!$O$13</f>
        <v>-4.1864930554451202E-2</v>
      </c>
      <c r="CA519" s="54">
        <f>'Norm-coeff'!$C$14+$AX519*'Norm-coeff'!$D$14+$AY519*'Norm-coeff'!$E$14+$AZ519*'Norm-coeff'!$F$14+$BA519*'Norm-coeff'!$G$14+$BB519*'Norm-coeff'!$H$14+$BC519*'Norm-coeff'!$I$14+$BD519*'Norm-coeff'!$J$14+$BE519*'Norm-coeff'!$K$14+$BF519*'Norm-coeff'!$L$14+$BG519*'Norm-coeff'!$M$14+$BH519*'Norm-coeff'!$N$14+$BI519*'Norm-coeff'!$O$14</f>
        <v>4.2526983164477103</v>
      </c>
      <c r="CC519" s="54">
        <f t="shared" si="1529"/>
        <v>0</v>
      </c>
      <c r="CG519" s="54">
        <f t="shared" si="1405"/>
        <v>0</v>
      </c>
      <c r="CH519" s="54">
        <f t="shared" si="1556"/>
        <v>0</v>
      </c>
      <c r="CI519" s="54">
        <f t="shared" si="1406"/>
        <v>0</v>
      </c>
      <c r="CJ519" s="56">
        <f t="shared" si="1407"/>
        <v>0</v>
      </c>
      <c r="CK519" s="54">
        <f t="shared" si="1408"/>
        <v>0</v>
      </c>
      <c r="CL519" s="54">
        <f t="shared" si="1409"/>
        <v>0</v>
      </c>
      <c r="CM519" s="54">
        <f t="shared" si="1410"/>
        <v>0</v>
      </c>
      <c r="CN519" s="54">
        <f t="shared" si="1411"/>
        <v>0</v>
      </c>
      <c r="CO519" s="54">
        <f t="shared" si="1412"/>
        <v>0</v>
      </c>
      <c r="CP519" s="54">
        <f t="shared" si="1413"/>
        <v>0</v>
      </c>
      <c r="CQ519" s="54">
        <f t="shared" si="1414"/>
        <v>0</v>
      </c>
      <c r="CR519" s="54">
        <f t="shared" si="1415"/>
        <v>0</v>
      </c>
      <c r="CS519" s="54">
        <f t="shared" si="1416"/>
        <v>0</v>
      </c>
      <c r="CU519" s="54">
        <f t="shared" si="1417"/>
        <v>0</v>
      </c>
      <c r="CV519" s="54">
        <f t="shared" si="1418"/>
        <v>0</v>
      </c>
      <c r="CW519" s="54">
        <f t="shared" si="1419"/>
        <v>0</v>
      </c>
      <c r="CX519" s="54">
        <f t="shared" si="1420"/>
        <v>0</v>
      </c>
      <c r="CZ519" s="54">
        <f t="shared" si="1421"/>
        <v>0</v>
      </c>
      <c r="DA519" s="54">
        <f t="shared" si="1422"/>
        <v>0</v>
      </c>
      <c r="DB519" s="54">
        <f t="shared" si="1423"/>
        <v>0</v>
      </c>
      <c r="DC519" s="54">
        <f t="shared" si="1424"/>
        <v>0</v>
      </c>
      <c r="DD519" s="54">
        <f t="shared" si="1425"/>
        <v>0</v>
      </c>
      <c r="DE519" s="54">
        <f t="shared" si="1426"/>
        <v>0</v>
      </c>
      <c r="DF519" s="54">
        <f t="shared" si="1427"/>
        <v>0</v>
      </c>
      <c r="DG519" s="54">
        <f t="shared" si="1428"/>
        <v>2</v>
      </c>
      <c r="DH519" s="71">
        <f t="shared" si="1429"/>
        <v>0</v>
      </c>
      <c r="DI519" s="71">
        <f t="shared" si="1430"/>
        <v>0</v>
      </c>
      <c r="DJ519" s="54">
        <f t="shared" si="1431"/>
        <v>0</v>
      </c>
      <c r="DK519" s="54">
        <f t="shared" si="1432"/>
        <v>2</v>
      </c>
      <c r="DL519" s="4">
        <f t="shared" si="1530"/>
        <v>0</v>
      </c>
      <c r="DM519" s="3">
        <f t="shared" si="1433"/>
        <v>0</v>
      </c>
      <c r="DN519" s="3">
        <f t="shared" si="1434"/>
        <v>0</v>
      </c>
      <c r="DO519" s="4" t="e">
        <f t="shared" si="1435"/>
        <v>#DIV/0!</v>
      </c>
      <c r="DP519" s="57"/>
      <c r="DQ519" s="57"/>
      <c r="DR519" s="56">
        <f t="shared" si="1531"/>
        <v>2</v>
      </c>
      <c r="DS519" s="56">
        <f t="shared" si="1532"/>
        <v>0</v>
      </c>
      <c r="DT519" s="38">
        <f t="shared" si="1533"/>
        <v>0</v>
      </c>
      <c r="DU519" s="38">
        <f t="shared" si="1436"/>
        <v>2</v>
      </c>
      <c r="DV519" s="38">
        <f t="shared" si="1534"/>
        <v>0</v>
      </c>
      <c r="DW519" s="39">
        <f t="shared" si="1535"/>
        <v>0</v>
      </c>
      <c r="DX519" s="39">
        <f t="shared" si="1536"/>
        <v>0</v>
      </c>
      <c r="DY519" s="39">
        <f t="shared" si="1537"/>
        <v>0</v>
      </c>
      <c r="DZ519" s="39">
        <f t="shared" si="1538"/>
        <v>0</v>
      </c>
      <c r="EA519" s="39">
        <f t="shared" si="1539"/>
        <v>0</v>
      </c>
      <c r="EB519" s="37" t="e">
        <f t="shared" si="1437"/>
        <v>#DIV/0!</v>
      </c>
      <c r="EC519" s="37" t="e">
        <f t="shared" si="1438"/>
        <v>#DIV/0!</v>
      </c>
      <c r="ED519" s="37" t="e">
        <f t="shared" si="1439"/>
        <v>#DIV/0!</v>
      </c>
      <c r="EE519" s="37" t="e">
        <f t="shared" si="1440"/>
        <v>#DIV/0!</v>
      </c>
      <c r="EF519" s="39" t="e">
        <f t="shared" si="1441"/>
        <v>#DIV/0!</v>
      </c>
      <c r="EG519" s="37" t="e">
        <f t="shared" si="1442"/>
        <v>#DIV/0!</v>
      </c>
      <c r="EH519" s="37" t="e">
        <f t="shared" si="1443"/>
        <v>#DIV/0!</v>
      </c>
      <c r="EI519" s="11" t="b">
        <f t="shared" si="1444"/>
        <v>1</v>
      </c>
      <c r="EJ519" s="11" t="b">
        <f t="shared" si="1445"/>
        <v>0</v>
      </c>
      <c r="EK519" s="39" t="e">
        <f t="shared" si="1446"/>
        <v>#DIV/0!</v>
      </c>
      <c r="EL519" s="39" t="e">
        <f t="shared" si="1447"/>
        <v>#DIV/0!</v>
      </c>
      <c r="EM519" s="39" t="e">
        <f t="shared" si="1448"/>
        <v>#DIV/0!</v>
      </c>
      <c r="EN519" s="39" t="e">
        <f t="shared" si="1449"/>
        <v>#DIV/0!</v>
      </c>
      <c r="EO519" s="39" t="e">
        <f t="shared" si="1450"/>
        <v>#DIV/0!</v>
      </c>
      <c r="EP519" s="39" t="e">
        <f t="shared" si="1451"/>
        <v>#DIV/0!</v>
      </c>
      <c r="EQ519" s="39" t="e">
        <f t="shared" si="1452"/>
        <v>#DIV/0!</v>
      </c>
      <c r="ER519" s="39" t="e">
        <f t="shared" si="1453"/>
        <v>#DIV/0!</v>
      </c>
      <c r="ES519" s="58" t="str">
        <f t="shared" si="1454"/>
        <v>(OH,F,Cl)-dominate amphibole</v>
      </c>
      <c r="ET519" s="58" t="e">
        <f t="shared" si="1455"/>
        <v>#N/A</v>
      </c>
      <c r="EU519" s="56">
        <f t="shared" si="1540"/>
        <v>0</v>
      </c>
      <c r="EV519" s="56">
        <f t="shared" si="1541"/>
        <v>0</v>
      </c>
      <c r="EW519" s="56">
        <f t="shared" si="1542"/>
        <v>0</v>
      </c>
      <c r="EX519" s="56">
        <f t="shared" si="1543"/>
        <v>0</v>
      </c>
      <c r="EY519" s="56">
        <f t="shared" si="1544"/>
        <v>0</v>
      </c>
      <c r="EZ519" s="56">
        <f t="shared" si="1545"/>
        <v>0</v>
      </c>
      <c r="FA519" s="39">
        <f t="shared" si="1546"/>
        <v>0</v>
      </c>
      <c r="FB519" s="39">
        <f t="shared" si="1547"/>
        <v>0</v>
      </c>
      <c r="FC519" s="54">
        <f t="shared" si="1548"/>
        <v>0</v>
      </c>
      <c r="FD519" s="54">
        <f t="shared" si="1549"/>
        <v>0</v>
      </c>
      <c r="FE519" s="39">
        <f t="shared" si="1550"/>
        <v>0</v>
      </c>
      <c r="FF519" s="54">
        <f t="shared" si="1551"/>
        <v>0</v>
      </c>
      <c r="FG519" s="39">
        <f t="shared" si="1552"/>
        <v>0</v>
      </c>
      <c r="FH519" s="39">
        <f t="shared" si="1456"/>
        <v>0</v>
      </c>
      <c r="FI519" s="39">
        <f t="shared" si="1457"/>
        <v>0</v>
      </c>
      <c r="FJ519" s="39">
        <f t="shared" si="1458"/>
        <v>0</v>
      </c>
      <c r="FK519" s="39" t="e">
        <f t="shared" si="1459"/>
        <v>#DIV/0!</v>
      </c>
      <c r="FL519" s="39" t="e">
        <f t="shared" si="1460"/>
        <v>#DIV/0!</v>
      </c>
      <c r="FM519" s="39" t="e">
        <f t="shared" si="1461"/>
        <v>#DIV/0!</v>
      </c>
      <c r="FN519" s="39">
        <f t="shared" si="1462"/>
        <v>1</v>
      </c>
      <c r="FO519" s="39">
        <f t="shared" si="1553"/>
        <v>0</v>
      </c>
      <c r="FP519" s="39">
        <f t="shared" si="1554"/>
        <v>0</v>
      </c>
      <c r="FQ519" s="39">
        <f t="shared" si="1555"/>
        <v>0</v>
      </c>
      <c r="FR519" s="39">
        <f t="shared" si="1463"/>
        <v>0</v>
      </c>
      <c r="FS519" s="39">
        <f t="shared" si="1464"/>
        <v>0</v>
      </c>
      <c r="FU519" s="39" t="e">
        <f t="shared" si="1465"/>
        <v>#DIV/0!</v>
      </c>
      <c r="FV519" s="39" t="e">
        <f t="shared" si="1466"/>
        <v>#DIV/0!</v>
      </c>
      <c r="FW519" s="39" t="e">
        <f t="shared" si="1467"/>
        <v>#DIV/0!</v>
      </c>
      <c r="FY519" s="39" t="e">
        <f t="shared" si="1468"/>
        <v>#DIV/0!</v>
      </c>
      <c r="FZ519" s="39" t="e">
        <f t="shared" si="1469"/>
        <v>#DIV/0!</v>
      </c>
      <c r="GA519" s="39" t="e">
        <f t="shared" si="1470"/>
        <v>#DIV/0!</v>
      </c>
      <c r="GB519" s="39" t="e">
        <f t="shared" si="1471"/>
        <v>#DIV/0!</v>
      </c>
      <c r="GC519" s="39" t="e">
        <f t="shared" si="1472"/>
        <v>#DIV/0!</v>
      </c>
      <c r="GD519" s="39" t="e">
        <f t="shared" si="1473"/>
        <v>#DIV/0!</v>
      </c>
      <c r="GE519" s="39" t="e">
        <f t="shared" si="1474"/>
        <v>#DIV/0!</v>
      </c>
      <c r="GF519" s="39" t="e">
        <f t="shared" si="1475"/>
        <v>#DIV/0!</v>
      </c>
      <c r="GG519" s="39" t="e">
        <f t="shared" si="1476"/>
        <v>#DIV/0!</v>
      </c>
      <c r="GH519" s="39" t="e">
        <f t="shared" si="1477"/>
        <v>#DIV/0!</v>
      </c>
      <c r="GI519" s="39"/>
      <c r="GJ519" s="39" t="e">
        <f t="shared" si="1478"/>
        <v>#DIV/0!</v>
      </c>
      <c r="GK519" s="39" t="e">
        <f t="shared" si="1479"/>
        <v>#DIV/0!</v>
      </c>
      <c r="GL519" s="39" t="e">
        <f t="shared" si="1480"/>
        <v>#DIV/0!</v>
      </c>
      <c r="GM519" s="39" t="e">
        <f t="shared" si="1481"/>
        <v>#DIV/0!</v>
      </c>
      <c r="GN519" s="39" t="e">
        <f t="shared" si="1482"/>
        <v>#DIV/0!</v>
      </c>
      <c r="GO519" s="57"/>
      <c r="GP519" s="57" t="e">
        <f t="shared" si="1483"/>
        <v>#DIV/0!</v>
      </c>
      <c r="GQ519" s="59" t="e">
        <f t="shared" si="1484"/>
        <v>#DIV/0!</v>
      </c>
      <c r="GR519" s="41" t="e">
        <f t="shared" si="1485"/>
        <v>#DIV/0!</v>
      </c>
      <c r="GS519" s="57" t="e">
        <f t="shared" si="1486"/>
        <v>#DIV/0!</v>
      </c>
      <c r="GT519" s="57" t="e">
        <f t="shared" si="1487"/>
        <v>#DIV/0!</v>
      </c>
      <c r="GU519" s="57" t="e">
        <f t="shared" si="1488"/>
        <v>#DIV/0!</v>
      </c>
      <c r="GV519" s="57"/>
      <c r="GW519" s="42" t="e">
        <f t="shared" si="1489"/>
        <v>#DIV/0!</v>
      </c>
      <c r="GX519" s="42" t="e">
        <f t="shared" si="1490"/>
        <v>#DIV/0!</v>
      </c>
      <c r="GY519" s="42" t="e">
        <f t="shared" si="1491"/>
        <v>#DIV/0!</v>
      </c>
      <c r="GZ519" s="57"/>
      <c r="HA519" s="2" t="e">
        <f t="shared" si="1492"/>
        <v>#DIV/0!</v>
      </c>
      <c r="HB519" s="2" t="e">
        <f t="shared" si="1493"/>
        <v>#DIV/0!</v>
      </c>
      <c r="HC519" s="2" t="e">
        <f t="shared" si="1494"/>
        <v>#DIV/0!</v>
      </c>
      <c r="HD519" s="2" t="e">
        <f t="shared" si="1495"/>
        <v>#DIV/0!</v>
      </c>
      <c r="HE519" s="2" t="e">
        <f t="shared" si="1496"/>
        <v>#DIV/0!</v>
      </c>
      <c r="HF519" s="2" t="e">
        <f t="shared" si="1497"/>
        <v>#DIV/0!</v>
      </c>
      <c r="HG519" s="2" t="e">
        <f t="shared" si="1498"/>
        <v>#DIV/0!</v>
      </c>
      <c r="HH519" s="2" t="e">
        <f t="shared" si="1499"/>
        <v>#DIV/0!</v>
      </c>
      <c r="HI519" s="2" t="e">
        <f t="shared" si="1500"/>
        <v>#DIV/0!</v>
      </c>
      <c r="HJ519" s="11" t="e">
        <f t="shared" si="1501"/>
        <v>#DIV/0!</v>
      </c>
      <c r="HK519" s="60" t="e">
        <f t="shared" si="1502"/>
        <v>#DIV/0!</v>
      </c>
      <c r="HL519" s="57"/>
      <c r="HM519" s="57" t="e">
        <f t="shared" si="1503"/>
        <v>#DIV/0!</v>
      </c>
      <c r="HN519" s="57" t="e">
        <f t="shared" si="1504"/>
        <v>#DIV/0!</v>
      </c>
      <c r="HO519" s="57" t="e">
        <f t="shared" si="1505"/>
        <v>#DIV/0!</v>
      </c>
      <c r="HP519" s="57" t="e">
        <f t="shared" si="1506"/>
        <v>#DIV/0!</v>
      </c>
      <c r="HQ519" s="57" t="e">
        <f t="shared" si="1507"/>
        <v>#DIV/0!</v>
      </c>
      <c r="HR519" s="57"/>
      <c r="HS519" s="57" t="e">
        <f t="shared" si="1508"/>
        <v>#DIV/0!</v>
      </c>
      <c r="HT519" s="57" t="e">
        <f t="shared" si="1509"/>
        <v>#DIV/0!</v>
      </c>
      <c r="HU519" s="57" t="e">
        <f t="shared" si="1510"/>
        <v>#DIV/0!</v>
      </c>
      <c r="HV519" s="57" t="e">
        <f t="shared" si="1511"/>
        <v>#DIV/0!</v>
      </c>
      <c r="HW519" s="57" t="e">
        <f t="shared" si="1512"/>
        <v>#DIV/0!</v>
      </c>
      <c r="HX519" s="57"/>
      <c r="HY519" s="57" t="e">
        <f t="shared" si="1513"/>
        <v>#DIV/0!</v>
      </c>
      <c r="HZ519" s="57" t="e">
        <f t="shared" si="1514"/>
        <v>#DIV/0!</v>
      </c>
      <c r="IA519" s="57"/>
      <c r="IB519" s="61">
        <f t="shared" si="1515"/>
        <v>0</v>
      </c>
      <c r="IC519" s="57" t="str">
        <f t="shared" si="1516"/>
        <v/>
      </c>
      <c r="ID519" s="42"/>
      <c r="IE519" s="2" t="str">
        <f t="shared" si="1517"/>
        <v/>
      </c>
      <c r="IF519" s="60" t="e">
        <f t="shared" si="1518"/>
        <v>#DIV/0!</v>
      </c>
      <c r="IG519" s="60" t="str">
        <f t="shared" si="1519"/>
        <v/>
      </c>
      <c r="IH519" s="60" t="str">
        <f t="shared" si="1520"/>
        <v>zinco-</v>
      </c>
      <c r="II519" s="60" t="str">
        <f t="shared" si="1521"/>
        <v>mangano-</v>
      </c>
      <c r="IJ519" s="60" t="e">
        <f t="shared" si="1522"/>
        <v>#DIV/0!</v>
      </c>
      <c r="IK519" s="60" t="e">
        <f t="shared" si="1523"/>
        <v>#DIV/0!</v>
      </c>
      <c r="IL519" s="60" t="e">
        <f t="shared" si="1524"/>
        <v>#DIV/0!</v>
      </c>
      <c r="IM519" s="60" t="e">
        <f t="shared" si="1525"/>
        <v>#DIV/0!</v>
      </c>
      <c r="IN519" s="60" t="str">
        <f t="shared" si="1526"/>
        <v/>
      </c>
      <c r="IO519" s="60" t="str">
        <f t="shared" si="1527"/>
        <v/>
      </c>
      <c r="IP519" s="57"/>
      <c r="IQ519" s="57" t="str">
        <f t="shared" si="1528"/>
        <v>ERROR!!</v>
      </c>
    </row>
    <row r="520" spans="24:251">
      <c r="X520" s="29">
        <f t="shared" si="1384"/>
        <v>0</v>
      </c>
      <c r="Y520" s="29">
        <f t="shared" si="1385"/>
        <v>0</v>
      </c>
      <c r="Z520" s="29" t="e">
        <f t="shared" si="1386"/>
        <v>#DIV/0!</v>
      </c>
      <c r="AA520" s="29" t="e">
        <f t="shared" si="1387"/>
        <v>#DIV/0!</v>
      </c>
      <c r="AB520" s="29" t="e">
        <f t="shared" si="1388"/>
        <v>#DIV/0!</v>
      </c>
      <c r="AC520" s="29" t="e">
        <f t="shared" si="1389"/>
        <v>#DIV/0!</v>
      </c>
      <c r="AF520" s="23">
        <v>60.084299999999999</v>
      </c>
      <c r="AG520" s="23">
        <v>79.878799999999998</v>
      </c>
      <c r="AH520" s="23">
        <v>101.96120000000001</v>
      </c>
      <c r="AI520" s="23">
        <v>151.99039999999999</v>
      </c>
      <c r="AJ520" s="23">
        <v>159.69</v>
      </c>
      <c r="AK520" s="23">
        <v>71.846400000000003</v>
      </c>
      <c r="AL520" s="23">
        <v>70.9375</v>
      </c>
      <c r="AM520" s="23">
        <v>40.304400000000001</v>
      </c>
      <c r="AN520" s="23">
        <v>56.077399999999997</v>
      </c>
      <c r="AO520" s="23">
        <v>61.978999999999999</v>
      </c>
      <c r="AP520" s="23">
        <v>94.195999999999998</v>
      </c>
      <c r="AQ520" s="23">
        <v>18.998000000000001</v>
      </c>
      <c r="AR520" s="23">
        <v>35.450000000000003</v>
      </c>
      <c r="AS520" s="23">
        <v>29.88</v>
      </c>
      <c r="AT520" s="23">
        <v>74.691999999999993</v>
      </c>
      <c r="AU520" s="23">
        <v>81.39</v>
      </c>
      <c r="AX520" s="54">
        <f t="shared" si="1390"/>
        <v>0</v>
      </c>
      <c r="AY520" s="54">
        <f t="shared" si="1391"/>
        <v>0</v>
      </c>
      <c r="AZ520" s="54">
        <f t="shared" si="1392"/>
        <v>0</v>
      </c>
      <c r="BA520" s="54">
        <f t="shared" si="1393"/>
        <v>0</v>
      </c>
      <c r="BB520" s="54">
        <f t="shared" si="1394"/>
        <v>0</v>
      </c>
      <c r="BC520" s="54">
        <f t="shared" si="1395"/>
        <v>0</v>
      </c>
      <c r="BD520" s="54">
        <f t="shared" si="1396"/>
        <v>0</v>
      </c>
      <c r="BE520" s="54">
        <f t="shared" si="1397"/>
        <v>0</v>
      </c>
      <c r="BF520" s="54">
        <f t="shared" si="1398"/>
        <v>0</v>
      </c>
      <c r="BG520" s="54">
        <f t="shared" si="1399"/>
        <v>0</v>
      </c>
      <c r="BH520" s="54">
        <f t="shared" si="1400"/>
        <v>0</v>
      </c>
      <c r="BI520" s="54">
        <f t="shared" si="1401"/>
        <v>0</v>
      </c>
      <c r="BJ520" s="54">
        <f t="shared" si="1402"/>
        <v>0</v>
      </c>
      <c r="BK520" s="54">
        <f t="shared" si="1403"/>
        <v>0</v>
      </c>
      <c r="BL520" s="54">
        <f t="shared" si="1404"/>
        <v>0</v>
      </c>
      <c r="BM520" s="42"/>
      <c r="BO520" s="54">
        <f>'Norm-coeff'!$C$2+$AX520*'Norm-coeff'!$D$2+$AY520*'Norm-coeff'!$E$2+$AZ520*'Norm-coeff'!$F$2+$BA520*'Norm-coeff'!$G$2+$BB520*'Norm-coeff'!$H$2+$BC520*'Norm-coeff'!$I$2+$BD520*'Norm-coeff'!$J$2+$BE520*'Norm-coeff'!$K$2+$BF520*'Norm-coeff'!$L$2+$BG520*'Norm-coeff'!$M$2+$BH520*'Norm-coeff'!$N$2+$BI520*'Norm-coeff'!$O$2</f>
        <v>5.4045421474420303</v>
      </c>
      <c r="BP520" s="54">
        <f>'Norm-coeff'!$C$3+$AX520*'Norm-coeff'!$D$3+$AY520*'Norm-coeff'!$E$3+$AZ520*'Norm-coeff'!$F$3+$BA520*'Norm-coeff'!$G$3+$BB520*'Norm-coeff'!$H$3+$BC520*'Norm-coeff'!$I$3+$BD520*'Norm-coeff'!$J$3+$BE520*'Norm-coeff'!$K$3+$BF520*'Norm-coeff'!$L$3+$BG520*'Norm-coeff'!$M$3+$BH520*'Norm-coeff'!$N$3+$BI520*'Norm-coeff'!$O$3</f>
        <v>3.15319116612705</v>
      </c>
      <c r="BQ520" s="54">
        <f>'Norm-coeff'!$C$4+$AX520*'Norm-coeff'!$D$4+$AY520*'Norm-coeff'!$E$4+$AZ520*'Norm-coeff'!$F$4+$BA520*'Norm-coeff'!$G$4+$BB520*'Norm-coeff'!$H$4+$BC520*'Norm-coeff'!$I$4+$BD520*'Norm-coeff'!$J$4+$BE520*'Norm-coeff'!$K$4+$BF520*'Norm-coeff'!$L$4+$BG520*'Norm-coeff'!$M$4+$BH520*'Norm-coeff'!$N$4+$BI520*'Norm-coeff'!$O$4</f>
        <v>1.42115649462768</v>
      </c>
      <c r="BR520" s="54">
        <f>'Norm-coeff'!$C$5+$AX520*'Norm-coeff'!$D$5+$AY520*'Norm-coeff'!$E$5+$AZ520*'Norm-coeff'!$F$5+$BA520*'Norm-coeff'!$G$5+$BB520*'Norm-coeff'!$H$5+$BC520*'Norm-coeff'!$I$5+$BD520*'Norm-coeff'!$J$5+$BE520*'Norm-coeff'!$K$5+$BF520*'Norm-coeff'!$L$5+$BG520*'Norm-coeff'!$M$5+$BH520*'Norm-coeff'!$N$5+$BI520*'Norm-coeff'!$O$5</f>
        <v>1.0553329241296201</v>
      </c>
      <c r="BS520" s="54">
        <f>'Norm-coeff'!$C$6+$AX520*'Norm-coeff'!$D$6+$AY520*'Norm-coeff'!$E$6+$AZ520*'Norm-coeff'!$F$6+$BA520*'Norm-coeff'!$G$6+$BB520*'Norm-coeff'!$H$6+$BC520*'Norm-coeff'!$I$6+$BD520*'Norm-coeff'!$J$6+$BE520*'Norm-coeff'!$K$6+$BF520*'Norm-coeff'!$L$6+$BG520*'Norm-coeff'!$M$6+$BH520*'Norm-coeff'!$N$6+$BI520*'Norm-coeff'!$O$6</f>
        <v>-1.48700885495103E-2</v>
      </c>
      <c r="BT520" s="54">
        <f>'Norm-coeff'!$C$7+$AX520*'Norm-coeff'!$D$7+$AY520*'Norm-coeff'!$E$7+$AZ520*'Norm-coeff'!$F$7+$BA520*'Norm-coeff'!$G$7+$BB520*'Norm-coeff'!$H$7+$BC520*'Norm-coeff'!$I$7+$BD520*'Norm-coeff'!$J$7+$BE520*'Norm-coeff'!$K$7+$BF520*'Norm-coeff'!$L$7+$BG520*'Norm-coeff'!$M$7+$BH520*'Norm-coeff'!$N$7+$BI520*'Norm-coeff'!$O$7</f>
        <v>2.0907583608832998</v>
      </c>
      <c r="BU520" s="54">
        <f>'Norm-coeff'!$C$8+$AX520*'Norm-coeff'!$D$8+$AY520*'Norm-coeff'!$E$8+$AZ520*'Norm-coeff'!$F$8+$BA520*'Norm-coeff'!$G$8+$BB520*'Norm-coeff'!$H$8+$BC520*'Norm-coeff'!$I$8+$BD520*'Norm-coeff'!$J$8+$BE520*'Norm-coeff'!$K$8+$BF520*'Norm-coeff'!$L$8+$BG520*'Norm-coeff'!$M$8+$BH520*'Norm-coeff'!$N$8+$BI520*'Norm-coeff'!$O$8</f>
        <v>0.65894159836244504</v>
      </c>
      <c r="BV520" s="54">
        <f>'Norm-coeff'!$C$9+$AX520*'Norm-coeff'!$D$9+$AY520*'Norm-coeff'!$E$9+$AZ520*'Norm-coeff'!$F$9+$BA520*'Norm-coeff'!$G$9+$BB520*'Norm-coeff'!$H$9+$BC520*'Norm-coeff'!$I$9+$BD520*'Norm-coeff'!$J$9+$BE520*'Norm-coeff'!$K$9+$BF520*'Norm-coeff'!$L$9+$BG520*'Norm-coeff'!$M$9+$BH520*'Norm-coeff'!$N$9+$BI520*'Norm-coeff'!$O$9</f>
        <v>1.48961085014701</v>
      </c>
      <c r="BW520" s="54">
        <f>'Norm-coeff'!$C$10+$AX520*'Norm-coeff'!$D$10+$AY520*'Norm-coeff'!$E$10+$AZ520*'Norm-coeff'!$F$10+$BA520*'Norm-coeff'!$G$10+$BB520*'Norm-coeff'!$H$10+$BC520*'Norm-coeff'!$I$10+$BD520*'Norm-coeff'!$J$10+$BE520*'Norm-coeff'!$K$10+$BF520*'Norm-coeff'!$L$10+$BG520*'Norm-coeff'!$M$10+$BH520*'Norm-coeff'!$N$10+$BI520*'Norm-coeff'!$O$10</f>
        <v>1.42058735749591</v>
      </c>
      <c r="BX520" s="54">
        <f>'Norm-coeff'!$C$11+$AX520*'Norm-coeff'!$D$11+$AY520*'Norm-coeff'!$E$11+$AZ520*'Norm-coeff'!$F$11+$BA520*'Norm-coeff'!$G$11+$BB520*'Norm-coeff'!$H$11+$BC520*'Norm-coeff'!$I$11+$BD520*'Norm-coeff'!$J$11+$BE520*'Norm-coeff'!$K$11+$BF520*'Norm-coeff'!$L$11+$BG520*'Norm-coeff'!$M$11+$BH520*'Norm-coeff'!$N$11+$BI520*'Norm-coeff'!$O$11</f>
        <v>0.221233014421479</v>
      </c>
      <c r="BY520" s="54">
        <f>'Norm-coeff'!$C$12+$AX520*'Norm-coeff'!$D$12+$AY520*'Norm-coeff'!$E$12+$AZ520*'Norm-coeff'!$F$12+$BA520*'Norm-coeff'!$G$12+$BB520*'Norm-coeff'!$H$12+$BC520*'Norm-coeff'!$I$12+$BD520*'Norm-coeff'!$J$12+$BE520*'Norm-coeff'!$K$12+$BF520*'Norm-coeff'!$L$12+$BG520*'Norm-coeff'!$M$12+$BH520*'Norm-coeff'!$N$12+$BI520*'Norm-coeff'!$O$12</f>
        <v>0.283527502056037</v>
      </c>
      <c r="BZ520" s="54">
        <f>'Norm-coeff'!$C$13+$AX520*'Norm-coeff'!$D$13+$AY520*'Norm-coeff'!$E$13+$AZ520*'Norm-coeff'!$F$13+$BA520*'Norm-coeff'!$G$13+$BB520*'Norm-coeff'!$H$13+$BC520*'Norm-coeff'!$I$13+$BD520*'Norm-coeff'!$J$13+$BE520*'Norm-coeff'!$K$13+$BF520*'Norm-coeff'!$L$13+$BG520*'Norm-coeff'!$M$13+$BH520*'Norm-coeff'!$N$13+$BI520*'Norm-coeff'!$O$13</f>
        <v>-4.1864930554451202E-2</v>
      </c>
      <c r="CA520" s="54">
        <f>'Norm-coeff'!$C$14+$AX520*'Norm-coeff'!$D$14+$AY520*'Norm-coeff'!$E$14+$AZ520*'Norm-coeff'!$F$14+$BA520*'Norm-coeff'!$G$14+$BB520*'Norm-coeff'!$H$14+$BC520*'Norm-coeff'!$I$14+$BD520*'Norm-coeff'!$J$14+$BE520*'Norm-coeff'!$K$14+$BF520*'Norm-coeff'!$L$14+$BG520*'Norm-coeff'!$M$14+$BH520*'Norm-coeff'!$N$14+$BI520*'Norm-coeff'!$O$14</f>
        <v>4.2526983164477103</v>
      </c>
      <c r="CC520" s="54">
        <f t="shared" si="1529"/>
        <v>0</v>
      </c>
      <c r="CG520" s="54">
        <f t="shared" si="1405"/>
        <v>0</v>
      </c>
      <c r="CH520" s="54">
        <f t="shared" si="1556"/>
        <v>0</v>
      </c>
      <c r="CI520" s="54">
        <f t="shared" si="1406"/>
        <v>0</v>
      </c>
      <c r="CJ520" s="56">
        <f t="shared" si="1407"/>
        <v>0</v>
      </c>
      <c r="CK520" s="54">
        <f t="shared" si="1408"/>
        <v>0</v>
      </c>
      <c r="CL520" s="54">
        <f t="shared" si="1409"/>
        <v>0</v>
      </c>
      <c r="CM520" s="54">
        <f t="shared" si="1410"/>
        <v>0</v>
      </c>
      <c r="CN520" s="54">
        <f t="shared" si="1411"/>
        <v>0</v>
      </c>
      <c r="CO520" s="54">
        <f t="shared" si="1412"/>
        <v>0</v>
      </c>
      <c r="CP520" s="54">
        <f t="shared" si="1413"/>
        <v>0</v>
      </c>
      <c r="CQ520" s="54">
        <f t="shared" si="1414"/>
        <v>0</v>
      </c>
      <c r="CR520" s="54">
        <f t="shared" si="1415"/>
        <v>0</v>
      </c>
      <c r="CS520" s="54">
        <f t="shared" si="1416"/>
        <v>0</v>
      </c>
      <c r="CU520" s="54">
        <f t="shared" si="1417"/>
        <v>0</v>
      </c>
      <c r="CV520" s="54">
        <f t="shared" si="1418"/>
        <v>0</v>
      </c>
      <c r="CW520" s="54">
        <f t="shared" si="1419"/>
        <v>0</v>
      </c>
      <c r="CX520" s="54">
        <f t="shared" si="1420"/>
        <v>0</v>
      </c>
      <c r="CZ520" s="54">
        <f t="shared" si="1421"/>
        <v>0</v>
      </c>
      <c r="DA520" s="54">
        <f t="shared" si="1422"/>
        <v>0</v>
      </c>
      <c r="DB520" s="54">
        <f t="shared" si="1423"/>
        <v>0</v>
      </c>
      <c r="DC520" s="54">
        <f t="shared" si="1424"/>
        <v>0</v>
      </c>
      <c r="DD520" s="54">
        <f t="shared" si="1425"/>
        <v>0</v>
      </c>
      <c r="DE520" s="54">
        <f t="shared" si="1426"/>
        <v>0</v>
      </c>
      <c r="DF520" s="54">
        <f t="shared" si="1427"/>
        <v>0</v>
      </c>
      <c r="DG520" s="54">
        <f t="shared" si="1428"/>
        <v>2</v>
      </c>
      <c r="DH520" s="71">
        <f t="shared" si="1429"/>
        <v>0</v>
      </c>
      <c r="DI520" s="71">
        <f t="shared" si="1430"/>
        <v>0</v>
      </c>
      <c r="DJ520" s="54">
        <f t="shared" si="1431"/>
        <v>0</v>
      </c>
      <c r="DK520" s="54">
        <f t="shared" si="1432"/>
        <v>2</v>
      </c>
      <c r="DL520" s="4">
        <f t="shared" si="1530"/>
        <v>0</v>
      </c>
      <c r="DM520" s="3">
        <f t="shared" si="1433"/>
        <v>0</v>
      </c>
      <c r="DN520" s="3">
        <f t="shared" si="1434"/>
        <v>0</v>
      </c>
      <c r="DO520" s="4" t="e">
        <f t="shared" si="1435"/>
        <v>#DIV/0!</v>
      </c>
      <c r="DP520" s="57"/>
      <c r="DQ520" s="57"/>
      <c r="DR520" s="56">
        <f t="shared" si="1531"/>
        <v>2</v>
      </c>
      <c r="DS520" s="56">
        <f t="shared" si="1532"/>
        <v>0</v>
      </c>
      <c r="DT520" s="38">
        <f t="shared" si="1533"/>
        <v>0</v>
      </c>
      <c r="DU520" s="38">
        <f t="shared" si="1436"/>
        <v>2</v>
      </c>
      <c r="DV520" s="38">
        <f t="shared" si="1534"/>
        <v>0</v>
      </c>
      <c r="DW520" s="39">
        <f t="shared" si="1535"/>
        <v>0</v>
      </c>
      <c r="DX520" s="39">
        <f t="shared" si="1536"/>
        <v>0</v>
      </c>
      <c r="DY520" s="39">
        <f t="shared" si="1537"/>
        <v>0</v>
      </c>
      <c r="DZ520" s="39">
        <f t="shared" si="1538"/>
        <v>0</v>
      </c>
      <c r="EA520" s="39">
        <f t="shared" si="1539"/>
        <v>0</v>
      </c>
      <c r="EB520" s="37" t="e">
        <f t="shared" si="1437"/>
        <v>#DIV/0!</v>
      </c>
      <c r="EC520" s="37" t="e">
        <f t="shared" si="1438"/>
        <v>#DIV/0!</v>
      </c>
      <c r="ED520" s="37" t="e">
        <f t="shared" si="1439"/>
        <v>#DIV/0!</v>
      </c>
      <c r="EE520" s="37" t="e">
        <f t="shared" si="1440"/>
        <v>#DIV/0!</v>
      </c>
      <c r="EF520" s="39" t="e">
        <f t="shared" si="1441"/>
        <v>#DIV/0!</v>
      </c>
      <c r="EG520" s="37" t="e">
        <f t="shared" si="1442"/>
        <v>#DIV/0!</v>
      </c>
      <c r="EH520" s="37" t="e">
        <f t="shared" si="1443"/>
        <v>#DIV/0!</v>
      </c>
      <c r="EI520" s="11" t="b">
        <f t="shared" si="1444"/>
        <v>1</v>
      </c>
      <c r="EJ520" s="11" t="b">
        <f t="shared" si="1445"/>
        <v>0</v>
      </c>
      <c r="EK520" s="39" t="e">
        <f t="shared" si="1446"/>
        <v>#DIV/0!</v>
      </c>
      <c r="EL520" s="39" t="e">
        <f t="shared" si="1447"/>
        <v>#DIV/0!</v>
      </c>
      <c r="EM520" s="39" t="e">
        <f t="shared" si="1448"/>
        <v>#DIV/0!</v>
      </c>
      <c r="EN520" s="39" t="e">
        <f t="shared" si="1449"/>
        <v>#DIV/0!</v>
      </c>
      <c r="EO520" s="39" t="e">
        <f t="shared" si="1450"/>
        <v>#DIV/0!</v>
      </c>
      <c r="EP520" s="39" t="e">
        <f t="shared" si="1451"/>
        <v>#DIV/0!</v>
      </c>
      <c r="EQ520" s="39" t="e">
        <f t="shared" si="1452"/>
        <v>#DIV/0!</v>
      </c>
      <c r="ER520" s="39" t="e">
        <f t="shared" si="1453"/>
        <v>#DIV/0!</v>
      </c>
      <c r="ES520" s="58" t="str">
        <f t="shared" si="1454"/>
        <v>(OH,F,Cl)-dominate amphibole</v>
      </c>
      <c r="ET520" s="58" t="e">
        <f t="shared" si="1455"/>
        <v>#N/A</v>
      </c>
      <c r="EU520" s="56">
        <f t="shared" si="1540"/>
        <v>0</v>
      </c>
      <c r="EV520" s="56">
        <f t="shared" si="1541"/>
        <v>0</v>
      </c>
      <c r="EW520" s="56">
        <f t="shared" si="1542"/>
        <v>0</v>
      </c>
      <c r="EX520" s="56">
        <f t="shared" si="1543"/>
        <v>0</v>
      </c>
      <c r="EY520" s="56">
        <f t="shared" si="1544"/>
        <v>0</v>
      </c>
      <c r="EZ520" s="56">
        <f t="shared" si="1545"/>
        <v>0</v>
      </c>
      <c r="FA520" s="39">
        <f t="shared" si="1546"/>
        <v>0</v>
      </c>
      <c r="FB520" s="39">
        <f t="shared" si="1547"/>
        <v>0</v>
      </c>
      <c r="FC520" s="54">
        <f t="shared" si="1548"/>
        <v>0</v>
      </c>
      <c r="FD520" s="54">
        <f t="shared" si="1549"/>
        <v>0</v>
      </c>
      <c r="FE520" s="39">
        <f t="shared" si="1550"/>
        <v>0</v>
      </c>
      <c r="FF520" s="54">
        <f t="shared" si="1551"/>
        <v>0</v>
      </c>
      <c r="FG520" s="39">
        <f t="shared" si="1552"/>
        <v>0</v>
      </c>
      <c r="FH520" s="39">
        <f t="shared" si="1456"/>
        <v>0</v>
      </c>
      <c r="FI520" s="39">
        <f t="shared" si="1457"/>
        <v>0</v>
      </c>
      <c r="FJ520" s="39">
        <f t="shared" si="1458"/>
        <v>0</v>
      </c>
      <c r="FK520" s="39" t="e">
        <f t="shared" si="1459"/>
        <v>#DIV/0!</v>
      </c>
      <c r="FL520" s="39" t="e">
        <f t="shared" si="1460"/>
        <v>#DIV/0!</v>
      </c>
      <c r="FM520" s="39" t="e">
        <f t="shared" si="1461"/>
        <v>#DIV/0!</v>
      </c>
      <c r="FN520" s="39">
        <f t="shared" si="1462"/>
        <v>1</v>
      </c>
      <c r="FO520" s="39">
        <f t="shared" si="1553"/>
        <v>0</v>
      </c>
      <c r="FP520" s="39">
        <f t="shared" si="1554"/>
        <v>0</v>
      </c>
      <c r="FQ520" s="39">
        <f t="shared" si="1555"/>
        <v>0</v>
      </c>
      <c r="FR520" s="39">
        <f t="shared" si="1463"/>
        <v>0</v>
      </c>
      <c r="FS520" s="39">
        <f t="shared" si="1464"/>
        <v>0</v>
      </c>
      <c r="FU520" s="39" t="e">
        <f t="shared" si="1465"/>
        <v>#DIV/0!</v>
      </c>
      <c r="FV520" s="39" t="e">
        <f t="shared" si="1466"/>
        <v>#DIV/0!</v>
      </c>
      <c r="FW520" s="39" t="e">
        <f t="shared" si="1467"/>
        <v>#DIV/0!</v>
      </c>
      <c r="FY520" s="39" t="e">
        <f t="shared" si="1468"/>
        <v>#DIV/0!</v>
      </c>
      <c r="FZ520" s="39" t="e">
        <f t="shared" si="1469"/>
        <v>#DIV/0!</v>
      </c>
      <c r="GA520" s="39" t="e">
        <f t="shared" si="1470"/>
        <v>#DIV/0!</v>
      </c>
      <c r="GB520" s="39" t="e">
        <f t="shared" si="1471"/>
        <v>#DIV/0!</v>
      </c>
      <c r="GC520" s="39" t="e">
        <f t="shared" si="1472"/>
        <v>#DIV/0!</v>
      </c>
      <c r="GD520" s="39" t="e">
        <f t="shared" si="1473"/>
        <v>#DIV/0!</v>
      </c>
      <c r="GE520" s="39" t="e">
        <f t="shared" si="1474"/>
        <v>#DIV/0!</v>
      </c>
      <c r="GF520" s="39" t="e">
        <f t="shared" si="1475"/>
        <v>#DIV/0!</v>
      </c>
      <c r="GG520" s="39" t="e">
        <f t="shared" si="1476"/>
        <v>#DIV/0!</v>
      </c>
      <c r="GH520" s="39" t="e">
        <f t="shared" si="1477"/>
        <v>#DIV/0!</v>
      </c>
      <c r="GI520" s="39"/>
      <c r="GJ520" s="39" t="e">
        <f t="shared" si="1478"/>
        <v>#DIV/0!</v>
      </c>
      <c r="GK520" s="39" t="e">
        <f t="shared" si="1479"/>
        <v>#DIV/0!</v>
      </c>
      <c r="GL520" s="39" t="e">
        <f t="shared" si="1480"/>
        <v>#DIV/0!</v>
      </c>
      <c r="GM520" s="39" t="e">
        <f t="shared" si="1481"/>
        <v>#DIV/0!</v>
      </c>
      <c r="GN520" s="39" t="e">
        <f t="shared" si="1482"/>
        <v>#DIV/0!</v>
      </c>
      <c r="GO520" s="57"/>
      <c r="GP520" s="57" t="e">
        <f t="shared" si="1483"/>
        <v>#DIV/0!</v>
      </c>
      <c r="GQ520" s="59" t="e">
        <f t="shared" si="1484"/>
        <v>#DIV/0!</v>
      </c>
      <c r="GR520" s="41" t="e">
        <f t="shared" si="1485"/>
        <v>#DIV/0!</v>
      </c>
      <c r="GS520" s="57" t="e">
        <f t="shared" si="1486"/>
        <v>#DIV/0!</v>
      </c>
      <c r="GT520" s="57" t="e">
        <f t="shared" si="1487"/>
        <v>#DIV/0!</v>
      </c>
      <c r="GU520" s="57" t="e">
        <f t="shared" si="1488"/>
        <v>#DIV/0!</v>
      </c>
      <c r="GV520" s="57"/>
      <c r="GW520" s="42" t="e">
        <f t="shared" si="1489"/>
        <v>#DIV/0!</v>
      </c>
      <c r="GX520" s="42" t="e">
        <f t="shared" si="1490"/>
        <v>#DIV/0!</v>
      </c>
      <c r="GY520" s="42" t="e">
        <f t="shared" si="1491"/>
        <v>#DIV/0!</v>
      </c>
      <c r="GZ520" s="57"/>
      <c r="HA520" s="2" t="e">
        <f t="shared" si="1492"/>
        <v>#DIV/0!</v>
      </c>
      <c r="HB520" s="2" t="e">
        <f t="shared" si="1493"/>
        <v>#DIV/0!</v>
      </c>
      <c r="HC520" s="2" t="e">
        <f t="shared" si="1494"/>
        <v>#DIV/0!</v>
      </c>
      <c r="HD520" s="2" t="e">
        <f t="shared" si="1495"/>
        <v>#DIV/0!</v>
      </c>
      <c r="HE520" s="2" t="e">
        <f t="shared" si="1496"/>
        <v>#DIV/0!</v>
      </c>
      <c r="HF520" s="2" t="e">
        <f t="shared" si="1497"/>
        <v>#DIV/0!</v>
      </c>
      <c r="HG520" s="2" t="e">
        <f t="shared" si="1498"/>
        <v>#DIV/0!</v>
      </c>
      <c r="HH520" s="2" t="e">
        <f t="shared" si="1499"/>
        <v>#DIV/0!</v>
      </c>
      <c r="HI520" s="2" t="e">
        <f t="shared" si="1500"/>
        <v>#DIV/0!</v>
      </c>
      <c r="HJ520" s="11" t="e">
        <f t="shared" si="1501"/>
        <v>#DIV/0!</v>
      </c>
      <c r="HK520" s="60" t="e">
        <f t="shared" si="1502"/>
        <v>#DIV/0!</v>
      </c>
      <c r="HL520" s="57"/>
      <c r="HM520" s="57" t="e">
        <f t="shared" si="1503"/>
        <v>#DIV/0!</v>
      </c>
      <c r="HN520" s="57" t="e">
        <f t="shared" si="1504"/>
        <v>#DIV/0!</v>
      </c>
      <c r="HO520" s="57" t="e">
        <f t="shared" si="1505"/>
        <v>#DIV/0!</v>
      </c>
      <c r="HP520" s="57" t="e">
        <f t="shared" si="1506"/>
        <v>#DIV/0!</v>
      </c>
      <c r="HQ520" s="57" t="e">
        <f t="shared" si="1507"/>
        <v>#DIV/0!</v>
      </c>
      <c r="HR520" s="57"/>
      <c r="HS520" s="57" t="e">
        <f t="shared" si="1508"/>
        <v>#DIV/0!</v>
      </c>
      <c r="HT520" s="57" t="e">
        <f t="shared" si="1509"/>
        <v>#DIV/0!</v>
      </c>
      <c r="HU520" s="57" t="e">
        <f t="shared" si="1510"/>
        <v>#DIV/0!</v>
      </c>
      <c r="HV520" s="57" t="e">
        <f t="shared" si="1511"/>
        <v>#DIV/0!</v>
      </c>
      <c r="HW520" s="57" t="e">
        <f t="shared" si="1512"/>
        <v>#DIV/0!</v>
      </c>
      <c r="HX520" s="57"/>
      <c r="HY520" s="57" t="e">
        <f t="shared" si="1513"/>
        <v>#DIV/0!</v>
      </c>
      <c r="HZ520" s="57" t="e">
        <f t="shared" si="1514"/>
        <v>#DIV/0!</v>
      </c>
      <c r="IA520" s="57"/>
      <c r="IB520" s="61">
        <f t="shared" si="1515"/>
        <v>0</v>
      </c>
      <c r="IC520" s="57" t="str">
        <f t="shared" si="1516"/>
        <v/>
      </c>
      <c r="ID520" s="42"/>
      <c r="IE520" s="2" t="str">
        <f t="shared" si="1517"/>
        <v/>
      </c>
      <c r="IF520" s="60" t="e">
        <f t="shared" si="1518"/>
        <v>#DIV/0!</v>
      </c>
      <c r="IG520" s="60" t="str">
        <f t="shared" si="1519"/>
        <v/>
      </c>
      <c r="IH520" s="60" t="str">
        <f t="shared" si="1520"/>
        <v>zinco-</v>
      </c>
      <c r="II520" s="60" t="str">
        <f t="shared" si="1521"/>
        <v>mangano-</v>
      </c>
      <c r="IJ520" s="60" t="e">
        <f t="shared" si="1522"/>
        <v>#DIV/0!</v>
      </c>
      <c r="IK520" s="60" t="e">
        <f t="shared" si="1523"/>
        <v>#DIV/0!</v>
      </c>
      <c r="IL520" s="60" t="e">
        <f t="shared" si="1524"/>
        <v>#DIV/0!</v>
      </c>
      <c r="IM520" s="60" t="e">
        <f t="shared" si="1525"/>
        <v>#DIV/0!</v>
      </c>
      <c r="IN520" s="60" t="str">
        <f t="shared" si="1526"/>
        <v/>
      </c>
      <c r="IO520" s="60" t="str">
        <f t="shared" si="1527"/>
        <v/>
      </c>
      <c r="IP520" s="57"/>
      <c r="IQ520" s="57" t="str">
        <f t="shared" si="1528"/>
        <v>ERROR!!</v>
      </c>
    </row>
    <row r="521" spans="24:251">
      <c r="X521" s="29">
        <f t="shared" si="1384"/>
        <v>0</v>
      </c>
      <c r="Y521" s="29">
        <f t="shared" si="1385"/>
        <v>0</v>
      </c>
      <c r="Z521" s="29" t="e">
        <f t="shared" si="1386"/>
        <v>#DIV/0!</v>
      </c>
      <c r="AA521" s="29" t="e">
        <f t="shared" si="1387"/>
        <v>#DIV/0!</v>
      </c>
      <c r="AB521" s="29" t="e">
        <f t="shared" si="1388"/>
        <v>#DIV/0!</v>
      </c>
      <c r="AC521" s="29" t="e">
        <f t="shared" si="1389"/>
        <v>#DIV/0!</v>
      </c>
      <c r="AF521" s="23">
        <v>60.084299999999999</v>
      </c>
      <c r="AG521" s="23">
        <v>79.878799999999998</v>
      </c>
      <c r="AH521" s="23">
        <v>101.96120000000001</v>
      </c>
      <c r="AI521" s="23">
        <v>151.99039999999999</v>
      </c>
      <c r="AJ521" s="23">
        <v>159.69</v>
      </c>
      <c r="AK521" s="23">
        <v>71.846400000000003</v>
      </c>
      <c r="AL521" s="23">
        <v>70.9375</v>
      </c>
      <c r="AM521" s="23">
        <v>40.304400000000001</v>
      </c>
      <c r="AN521" s="23">
        <v>56.077399999999997</v>
      </c>
      <c r="AO521" s="23">
        <v>61.978999999999999</v>
      </c>
      <c r="AP521" s="23">
        <v>94.195999999999998</v>
      </c>
      <c r="AQ521" s="23">
        <v>18.998000000000001</v>
      </c>
      <c r="AR521" s="23">
        <v>35.450000000000003</v>
      </c>
      <c r="AS521" s="23">
        <v>29.88</v>
      </c>
      <c r="AT521" s="23">
        <v>74.691999999999993</v>
      </c>
      <c r="AU521" s="23">
        <v>81.39</v>
      </c>
      <c r="AX521" s="54">
        <f t="shared" si="1390"/>
        <v>0</v>
      </c>
      <c r="AY521" s="54">
        <f t="shared" si="1391"/>
        <v>0</v>
      </c>
      <c r="AZ521" s="54">
        <f t="shared" si="1392"/>
        <v>0</v>
      </c>
      <c r="BA521" s="54">
        <f t="shared" si="1393"/>
        <v>0</v>
      </c>
      <c r="BB521" s="54">
        <f t="shared" si="1394"/>
        <v>0</v>
      </c>
      <c r="BC521" s="54">
        <f t="shared" si="1395"/>
        <v>0</v>
      </c>
      <c r="BD521" s="54">
        <f t="shared" si="1396"/>
        <v>0</v>
      </c>
      <c r="BE521" s="54">
        <f t="shared" si="1397"/>
        <v>0</v>
      </c>
      <c r="BF521" s="54">
        <f t="shared" si="1398"/>
        <v>0</v>
      </c>
      <c r="BG521" s="54">
        <f t="shared" si="1399"/>
        <v>0</v>
      </c>
      <c r="BH521" s="54">
        <f t="shared" si="1400"/>
        <v>0</v>
      </c>
      <c r="BI521" s="54">
        <f t="shared" si="1401"/>
        <v>0</v>
      </c>
      <c r="BJ521" s="54">
        <f t="shared" si="1402"/>
        <v>0</v>
      </c>
      <c r="BK521" s="54">
        <f t="shared" si="1403"/>
        <v>0</v>
      </c>
      <c r="BL521" s="54">
        <f t="shared" si="1404"/>
        <v>0</v>
      </c>
      <c r="BM521" s="42"/>
      <c r="BO521" s="54">
        <f>'Norm-coeff'!$C$2+$AX521*'Norm-coeff'!$D$2+$AY521*'Norm-coeff'!$E$2+$AZ521*'Norm-coeff'!$F$2+$BA521*'Norm-coeff'!$G$2+$BB521*'Norm-coeff'!$H$2+$BC521*'Norm-coeff'!$I$2+$BD521*'Norm-coeff'!$J$2+$BE521*'Norm-coeff'!$K$2+$BF521*'Norm-coeff'!$L$2+$BG521*'Norm-coeff'!$M$2+$BH521*'Norm-coeff'!$N$2+$BI521*'Norm-coeff'!$O$2</f>
        <v>5.4045421474420303</v>
      </c>
      <c r="BP521" s="54">
        <f>'Norm-coeff'!$C$3+$AX521*'Norm-coeff'!$D$3+$AY521*'Norm-coeff'!$E$3+$AZ521*'Norm-coeff'!$F$3+$BA521*'Norm-coeff'!$G$3+$BB521*'Norm-coeff'!$H$3+$BC521*'Norm-coeff'!$I$3+$BD521*'Norm-coeff'!$J$3+$BE521*'Norm-coeff'!$K$3+$BF521*'Norm-coeff'!$L$3+$BG521*'Norm-coeff'!$M$3+$BH521*'Norm-coeff'!$N$3+$BI521*'Norm-coeff'!$O$3</f>
        <v>3.15319116612705</v>
      </c>
      <c r="BQ521" s="54">
        <f>'Norm-coeff'!$C$4+$AX521*'Norm-coeff'!$D$4+$AY521*'Norm-coeff'!$E$4+$AZ521*'Norm-coeff'!$F$4+$BA521*'Norm-coeff'!$G$4+$BB521*'Norm-coeff'!$H$4+$BC521*'Norm-coeff'!$I$4+$BD521*'Norm-coeff'!$J$4+$BE521*'Norm-coeff'!$K$4+$BF521*'Norm-coeff'!$L$4+$BG521*'Norm-coeff'!$M$4+$BH521*'Norm-coeff'!$N$4+$BI521*'Norm-coeff'!$O$4</f>
        <v>1.42115649462768</v>
      </c>
      <c r="BR521" s="54">
        <f>'Norm-coeff'!$C$5+$AX521*'Norm-coeff'!$D$5+$AY521*'Norm-coeff'!$E$5+$AZ521*'Norm-coeff'!$F$5+$BA521*'Norm-coeff'!$G$5+$BB521*'Norm-coeff'!$H$5+$BC521*'Norm-coeff'!$I$5+$BD521*'Norm-coeff'!$J$5+$BE521*'Norm-coeff'!$K$5+$BF521*'Norm-coeff'!$L$5+$BG521*'Norm-coeff'!$M$5+$BH521*'Norm-coeff'!$N$5+$BI521*'Norm-coeff'!$O$5</f>
        <v>1.0553329241296201</v>
      </c>
      <c r="BS521" s="54">
        <f>'Norm-coeff'!$C$6+$AX521*'Norm-coeff'!$D$6+$AY521*'Norm-coeff'!$E$6+$AZ521*'Norm-coeff'!$F$6+$BA521*'Norm-coeff'!$G$6+$BB521*'Norm-coeff'!$H$6+$BC521*'Norm-coeff'!$I$6+$BD521*'Norm-coeff'!$J$6+$BE521*'Norm-coeff'!$K$6+$BF521*'Norm-coeff'!$L$6+$BG521*'Norm-coeff'!$M$6+$BH521*'Norm-coeff'!$N$6+$BI521*'Norm-coeff'!$O$6</f>
        <v>-1.48700885495103E-2</v>
      </c>
      <c r="BT521" s="54">
        <f>'Norm-coeff'!$C$7+$AX521*'Norm-coeff'!$D$7+$AY521*'Norm-coeff'!$E$7+$AZ521*'Norm-coeff'!$F$7+$BA521*'Norm-coeff'!$G$7+$BB521*'Norm-coeff'!$H$7+$BC521*'Norm-coeff'!$I$7+$BD521*'Norm-coeff'!$J$7+$BE521*'Norm-coeff'!$K$7+$BF521*'Norm-coeff'!$L$7+$BG521*'Norm-coeff'!$M$7+$BH521*'Norm-coeff'!$N$7+$BI521*'Norm-coeff'!$O$7</f>
        <v>2.0907583608832998</v>
      </c>
      <c r="BU521" s="54">
        <f>'Norm-coeff'!$C$8+$AX521*'Norm-coeff'!$D$8+$AY521*'Norm-coeff'!$E$8+$AZ521*'Norm-coeff'!$F$8+$BA521*'Norm-coeff'!$G$8+$BB521*'Norm-coeff'!$H$8+$BC521*'Norm-coeff'!$I$8+$BD521*'Norm-coeff'!$J$8+$BE521*'Norm-coeff'!$K$8+$BF521*'Norm-coeff'!$L$8+$BG521*'Norm-coeff'!$M$8+$BH521*'Norm-coeff'!$N$8+$BI521*'Norm-coeff'!$O$8</f>
        <v>0.65894159836244504</v>
      </c>
      <c r="BV521" s="54">
        <f>'Norm-coeff'!$C$9+$AX521*'Norm-coeff'!$D$9+$AY521*'Norm-coeff'!$E$9+$AZ521*'Norm-coeff'!$F$9+$BA521*'Norm-coeff'!$G$9+$BB521*'Norm-coeff'!$H$9+$BC521*'Norm-coeff'!$I$9+$BD521*'Norm-coeff'!$J$9+$BE521*'Norm-coeff'!$K$9+$BF521*'Norm-coeff'!$L$9+$BG521*'Norm-coeff'!$M$9+$BH521*'Norm-coeff'!$N$9+$BI521*'Norm-coeff'!$O$9</f>
        <v>1.48961085014701</v>
      </c>
      <c r="BW521" s="54">
        <f>'Norm-coeff'!$C$10+$AX521*'Norm-coeff'!$D$10+$AY521*'Norm-coeff'!$E$10+$AZ521*'Norm-coeff'!$F$10+$BA521*'Norm-coeff'!$G$10+$BB521*'Norm-coeff'!$H$10+$BC521*'Norm-coeff'!$I$10+$BD521*'Norm-coeff'!$J$10+$BE521*'Norm-coeff'!$K$10+$BF521*'Norm-coeff'!$L$10+$BG521*'Norm-coeff'!$M$10+$BH521*'Norm-coeff'!$N$10+$BI521*'Norm-coeff'!$O$10</f>
        <v>1.42058735749591</v>
      </c>
      <c r="BX521" s="54">
        <f>'Norm-coeff'!$C$11+$AX521*'Norm-coeff'!$D$11+$AY521*'Norm-coeff'!$E$11+$AZ521*'Norm-coeff'!$F$11+$BA521*'Norm-coeff'!$G$11+$BB521*'Norm-coeff'!$H$11+$BC521*'Norm-coeff'!$I$11+$BD521*'Norm-coeff'!$J$11+$BE521*'Norm-coeff'!$K$11+$BF521*'Norm-coeff'!$L$11+$BG521*'Norm-coeff'!$M$11+$BH521*'Norm-coeff'!$N$11+$BI521*'Norm-coeff'!$O$11</f>
        <v>0.221233014421479</v>
      </c>
      <c r="BY521" s="54">
        <f>'Norm-coeff'!$C$12+$AX521*'Norm-coeff'!$D$12+$AY521*'Norm-coeff'!$E$12+$AZ521*'Norm-coeff'!$F$12+$BA521*'Norm-coeff'!$G$12+$BB521*'Norm-coeff'!$H$12+$BC521*'Norm-coeff'!$I$12+$BD521*'Norm-coeff'!$J$12+$BE521*'Norm-coeff'!$K$12+$BF521*'Norm-coeff'!$L$12+$BG521*'Norm-coeff'!$M$12+$BH521*'Norm-coeff'!$N$12+$BI521*'Norm-coeff'!$O$12</f>
        <v>0.283527502056037</v>
      </c>
      <c r="BZ521" s="54">
        <f>'Norm-coeff'!$C$13+$AX521*'Norm-coeff'!$D$13+$AY521*'Norm-coeff'!$E$13+$AZ521*'Norm-coeff'!$F$13+$BA521*'Norm-coeff'!$G$13+$BB521*'Norm-coeff'!$H$13+$BC521*'Norm-coeff'!$I$13+$BD521*'Norm-coeff'!$J$13+$BE521*'Norm-coeff'!$K$13+$BF521*'Norm-coeff'!$L$13+$BG521*'Norm-coeff'!$M$13+$BH521*'Norm-coeff'!$N$13+$BI521*'Norm-coeff'!$O$13</f>
        <v>-4.1864930554451202E-2</v>
      </c>
      <c r="CA521" s="54">
        <f>'Norm-coeff'!$C$14+$AX521*'Norm-coeff'!$D$14+$AY521*'Norm-coeff'!$E$14+$AZ521*'Norm-coeff'!$F$14+$BA521*'Norm-coeff'!$G$14+$BB521*'Norm-coeff'!$H$14+$BC521*'Norm-coeff'!$I$14+$BD521*'Norm-coeff'!$J$14+$BE521*'Norm-coeff'!$K$14+$BF521*'Norm-coeff'!$L$14+$BG521*'Norm-coeff'!$M$14+$BH521*'Norm-coeff'!$N$14+$BI521*'Norm-coeff'!$O$14</f>
        <v>4.2526983164477103</v>
      </c>
      <c r="CC521" s="54">
        <f t="shared" si="1529"/>
        <v>0</v>
      </c>
      <c r="CG521" s="54">
        <f t="shared" si="1405"/>
        <v>0</v>
      </c>
      <c r="CH521" s="54">
        <f t="shared" si="1556"/>
        <v>0</v>
      </c>
      <c r="CI521" s="54">
        <f t="shared" si="1406"/>
        <v>0</v>
      </c>
      <c r="CJ521" s="56">
        <f t="shared" si="1407"/>
        <v>0</v>
      </c>
      <c r="CK521" s="54">
        <f t="shared" si="1408"/>
        <v>0</v>
      </c>
      <c r="CL521" s="54">
        <f t="shared" si="1409"/>
        <v>0</v>
      </c>
      <c r="CM521" s="54">
        <f t="shared" si="1410"/>
        <v>0</v>
      </c>
      <c r="CN521" s="54">
        <f t="shared" si="1411"/>
        <v>0</v>
      </c>
      <c r="CO521" s="54">
        <f t="shared" si="1412"/>
        <v>0</v>
      </c>
      <c r="CP521" s="54">
        <f t="shared" si="1413"/>
        <v>0</v>
      </c>
      <c r="CQ521" s="54">
        <f t="shared" si="1414"/>
        <v>0</v>
      </c>
      <c r="CR521" s="54">
        <f t="shared" si="1415"/>
        <v>0</v>
      </c>
      <c r="CS521" s="54">
        <f t="shared" si="1416"/>
        <v>0</v>
      </c>
      <c r="CU521" s="54">
        <f t="shared" si="1417"/>
        <v>0</v>
      </c>
      <c r="CV521" s="54">
        <f t="shared" si="1418"/>
        <v>0</v>
      </c>
      <c r="CW521" s="54">
        <f t="shared" si="1419"/>
        <v>0</v>
      </c>
      <c r="CX521" s="54">
        <f t="shared" si="1420"/>
        <v>0</v>
      </c>
      <c r="CZ521" s="54">
        <f t="shared" si="1421"/>
        <v>0</v>
      </c>
      <c r="DA521" s="54">
        <f t="shared" si="1422"/>
        <v>0</v>
      </c>
      <c r="DB521" s="54">
        <f t="shared" si="1423"/>
        <v>0</v>
      </c>
      <c r="DC521" s="54">
        <f t="shared" si="1424"/>
        <v>0</v>
      </c>
      <c r="DD521" s="54">
        <f t="shared" si="1425"/>
        <v>0</v>
      </c>
      <c r="DE521" s="54">
        <f t="shared" si="1426"/>
        <v>0</v>
      </c>
      <c r="DF521" s="54">
        <f t="shared" si="1427"/>
        <v>0</v>
      </c>
      <c r="DG521" s="54">
        <f t="shared" si="1428"/>
        <v>2</v>
      </c>
      <c r="DH521" s="71">
        <f t="shared" si="1429"/>
        <v>0</v>
      </c>
      <c r="DI521" s="71">
        <f t="shared" si="1430"/>
        <v>0</v>
      </c>
      <c r="DJ521" s="54">
        <f t="shared" si="1431"/>
        <v>0</v>
      </c>
      <c r="DK521" s="54">
        <f t="shared" si="1432"/>
        <v>2</v>
      </c>
      <c r="DL521" s="4">
        <f t="shared" si="1530"/>
        <v>0</v>
      </c>
      <c r="DM521" s="3">
        <f t="shared" si="1433"/>
        <v>0</v>
      </c>
      <c r="DN521" s="3">
        <f t="shared" si="1434"/>
        <v>0</v>
      </c>
      <c r="DO521" s="4" t="e">
        <f t="shared" si="1435"/>
        <v>#DIV/0!</v>
      </c>
      <c r="DP521" s="57"/>
      <c r="DQ521" s="57"/>
      <c r="DR521" s="56">
        <f t="shared" si="1531"/>
        <v>2</v>
      </c>
      <c r="DS521" s="56">
        <f t="shared" si="1532"/>
        <v>0</v>
      </c>
      <c r="DT521" s="38">
        <f t="shared" si="1533"/>
        <v>0</v>
      </c>
      <c r="DU521" s="38">
        <f t="shared" si="1436"/>
        <v>2</v>
      </c>
      <c r="DV521" s="38">
        <f t="shared" si="1534"/>
        <v>0</v>
      </c>
      <c r="DW521" s="39">
        <f t="shared" si="1535"/>
        <v>0</v>
      </c>
      <c r="DX521" s="39">
        <f t="shared" si="1536"/>
        <v>0</v>
      </c>
      <c r="DY521" s="39">
        <f t="shared" si="1537"/>
        <v>0</v>
      </c>
      <c r="DZ521" s="39">
        <f t="shared" si="1538"/>
        <v>0</v>
      </c>
      <c r="EA521" s="39">
        <f t="shared" si="1539"/>
        <v>0</v>
      </c>
      <c r="EB521" s="37" t="e">
        <f t="shared" si="1437"/>
        <v>#DIV/0!</v>
      </c>
      <c r="EC521" s="37" t="e">
        <f t="shared" si="1438"/>
        <v>#DIV/0!</v>
      </c>
      <c r="ED521" s="37" t="e">
        <f t="shared" si="1439"/>
        <v>#DIV/0!</v>
      </c>
      <c r="EE521" s="37" t="e">
        <f t="shared" si="1440"/>
        <v>#DIV/0!</v>
      </c>
      <c r="EF521" s="39" t="e">
        <f t="shared" si="1441"/>
        <v>#DIV/0!</v>
      </c>
      <c r="EG521" s="37" t="e">
        <f t="shared" si="1442"/>
        <v>#DIV/0!</v>
      </c>
      <c r="EH521" s="37" t="e">
        <f t="shared" si="1443"/>
        <v>#DIV/0!</v>
      </c>
      <c r="EI521" s="11" t="b">
        <f t="shared" si="1444"/>
        <v>1</v>
      </c>
      <c r="EJ521" s="11" t="b">
        <f t="shared" si="1445"/>
        <v>0</v>
      </c>
      <c r="EK521" s="39" t="e">
        <f t="shared" si="1446"/>
        <v>#DIV/0!</v>
      </c>
      <c r="EL521" s="39" t="e">
        <f t="shared" si="1447"/>
        <v>#DIV/0!</v>
      </c>
      <c r="EM521" s="39" t="e">
        <f t="shared" si="1448"/>
        <v>#DIV/0!</v>
      </c>
      <c r="EN521" s="39" t="e">
        <f t="shared" si="1449"/>
        <v>#DIV/0!</v>
      </c>
      <c r="EO521" s="39" t="e">
        <f t="shared" si="1450"/>
        <v>#DIV/0!</v>
      </c>
      <c r="EP521" s="39" t="e">
        <f t="shared" si="1451"/>
        <v>#DIV/0!</v>
      </c>
      <c r="EQ521" s="39" t="e">
        <f t="shared" si="1452"/>
        <v>#DIV/0!</v>
      </c>
      <c r="ER521" s="39" t="e">
        <f t="shared" si="1453"/>
        <v>#DIV/0!</v>
      </c>
      <c r="ES521" s="58" t="str">
        <f t="shared" si="1454"/>
        <v>(OH,F,Cl)-dominate amphibole</v>
      </c>
      <c r="ET521" s="58" t="e">
        <f t="shared" si="1455"/>
        <v>#N/A</v>
      </c>
      <c r="EU521" s="56">
        <f t="shared" si="1540"/>
        <v>0</v>
      </c>
      <c r="EV521" s="56">
        <f t="shared" si="1541"/>
        <v>0</v>
      </c>
      <c r="EW521" s="56">
        <f t="shared" si="1542"/>
        <v>0</v>
      </c>
      <c r="EX521" s="56">
        <f t="shared" si="1543"/>
        <v>0</v>
      </c>
      <c r="EY521" s="56">
        <f t="shared" si="1544"/>
        <v>0</v>
      </c>
      <c r="EZ521" s="56">
        <f t="shared" si="1545"/>
        <v>0</v>
      </c>
      <c r="FA521" s="39">
        <f t="shared" si="1546"/>
        <v>0</v>
      </c>
      <c r="FB521" s="39">
        <f t="shared" si="1547"/>
        <v>0</v>
      </c>
      <c r="FC521" s="54">
        <f t="shared" si="1548"/>
        <v>0</v>
      </c>
      <c r="FD521" s="54">
        <f t="shared" si="1549"/>
        <v>0</v>
      </c>
      <c r="FE521" s="39">
        <f t="shared" si="1550"/>
        <v>0</v>
      </c>
      <c r="FF521" s="54">
        <f t="shared" si="1551"/>
        <v>0</v>
      </c>
      <c r="FG521" s="39">
        <f t="shared" si="1552"/>
        <v>0</v>
      </c>
      <c r="FH521" s="39">
        <f t="shared" si="1456"/>
        <v>0</v>
      </c>
      <c r="FI521" s="39">
        <f t="shared" si="1457"/>
        <v>0</v>
      </c>
      <c r="FJ521" s="39">
        <f t="shared" si="1458"/>
        <v>0</v>
      </c>
      <c r="FK521" s="39" t="e">
        <f t="shared" si="1459"/>
        <v>#DIV/0!</v>
      </c>
      <c r="FL521" s="39" t="e">
        <f t="shared" si="1460"/>
        <v>#DIV/0!</v>
      </c>
      <c r="FM521" s="39" t="e">
        <f t="shared" si="1461"/>
        <v>#DIV/0!</v>
      </c>
      <c r="FN521" s="39">
        <f t="shared" si="1462"/>
        <v>1</v>
      </c>
      <c r="FO521" s="39">
        <f t="shared" si="1553"/>
        <v>0</v>
      </c>
      <c r="FP521" s="39">
        <f t="shared" si="1554"/>
        <v>0</v>
      </c>
      <c r="FQ521" s="39">
        <f t="shared" si="1555"/>
        <v>0</v>
      </c>
      <c r="FR521" s="39">
        <f t="shared" si="1463"/>
        <v>0</v>
      </c>
      <c r="FS521" s="39">
        <f t="shared" si="1464"/>
        <v>0</v>
      </c>
      <c r="FU521" s="39" t="e">
        <f t="shared" si="1465"/>
        <v>#DIV/0!</v>
      </c>
      <c r="FV521" s="39" t="e">
        <f t="shared" si="1466"/>
        <v>#DIV/0!</v>
      </c>
      <c r="FW521" s="39" t="e">
        <f t="shared" si="1467"/>
        <v>#DIV/0!</v>
      </c>
      <c r="FY521" s="39" t="e">
        <f t="shared" si="1468"/>
        <v>#DIV/0!</v>
      </c>
      <c r="FZ521" s="39" t="e">
        <f t="shared" si="1469"/>
        <v>#DIV/0!</v>
      </c>
      <c r="GA521" s="39" t="e">
        <f t="shared" si="1470"/>
        <v>#DIV/0!</v>
      </c>
      <c r="GB521" s="39" t="e">
        <f t="shared" si="1471"/>
        <v>#DIV/0!</v>
      </c>
      <c r="GC521" s="39" t="e">
        <f t="shared" si="1472"/>
        <v>#DIV/0!</v>
      </c>
      <c r="GD521" s="39" t="e">
        <f t="shared" si="1473"/>
        <v>#DIV/0!</v>
      </c>
      <c r="GE521" s="39" t="e">
        <f t="shared" si="1474"/>
        <v>#DIV/0!</v>
      </c>
      <c r="GF521" s="39" t="e">
        <f t="shared" si="1475"/>
        <v>#DIV/0!</v>
      </c>
      <c r="GG521" s="39" t="e">
        <f t="shared" si="1476"/>
        <v>#DIV/0!</v>
      </c>
      <c r="GH521" s="39" t="e">
        <f t="shared" si="1477"/>
        <v>#DIV/0!</v>
      </c>
      <c r="GI521" s="39"/>
      <c r="GJ521" s="39" t="e">
        <f t="shared" si="1478"/>
        <v>#DIV/0!</v>
      </c>
      <c r="GK521" s="39" t="e">
        <f t="shared" si="1479"/>
        <v>#DIV/0!</v>
      </c>
      <c r="GL521" s="39" t="e">
        <f t="shared" si="1480"/>
        <v>#DIV/0!</v>
      </c>
      <c r="GM521" s="39" t="e">
        <f t="shared" si="1481"/>
        <v>#DIV/0!</v>
      </c>
      <c r="GN521" s="39" t="e">
        <f t="shared" si="1482"/>
        <v>#DIV/0!</v>
      </c>
      <c r="GO521" s="57"/>
      <c r="GP521" s="57" t="e">
        <f t="shared" si="1483"/>
        <v>#DIV/0!</v>
      </c>
      <c r="GQ521" s="59" t="e">
        <f t="shared" si="1484"/>
        <v>#DIV/0!</v>
      </c>
      <c r="GR521" s="41" t="e">
        <f t="shared" si="1485"/>
        <v>#DIV/0!</v>
      </c>
      <c r="GS521" s="57" t="e">
        <f t="shared" si="1486"/>
        <v>#DIV/0!</v>
      </c>
      <c r="GT521" s="57" t="e">
        <f t="shared" si="1487"/>
        <v>#DIV/0!</v>
      </c>
      <c r="GU521" s="57" t="e">
        <f t="shared" si="1488"/>
        <v>#DIV/0!</v>
      </c>
      <c r="GV521" s="57"/>
      <c r="GW521" s="42" t="e">
        <f t="shared" si="1489"/>
        <v>#DIV/0!</v>
      </c>
      <c r="GX521" s="42" t="e">
        <f t="shared" si="1490"/>
        <v>#DIV/0!</v>
      </c>
      <c r="GY521" s="42" t="e">
        <f t="shared" si="1491"/>
        <v>#DIV/0!</v>
      </c>
      <c r="GZ521" s="57"/>
      <c r="HA521" s="2" t="e">
        <f t="shared" si="1492"/>
        <v>#DIV/0!</v>
      </c>
      <c r="HB521" s="2" t="e">
        <f t="shared" si="1493"/>
        <v>#DIV/0!</v>
      </c>
      <c r="HC521" s="2" t="e">
        <f t="shared" si="1494"/>
        <v>#DIV/0!</v>
      </c>
      <c r="HD521" s="2" t="e">
        <f t="shared" si="1495"/>
        <v>#DIV/0!</v>
      </c>
      <c r="HE521" s="2" t="e">
        <f t="shared" si="1496"/>
        <v>#DIV/0!</v>
      </c>
      <c r="HF521" s="2" t="e">
        <f t="shared" si="1497"/>
        <v>#DIV/0!</v>
      </c>
      <c r="HG521" s="2" t="e">
        <f t="shared" si="1498"/>
        <v>#DIV/0!</v>
      </c>
      <c r="HH521" s="2" t="e">
        <f t="shared" si="1499"/>
        <v>#DIV/0!</v>
      </c>
      <c r="HI521" s="2" t="e">
        <f t="shared" si="1500"/>
        <v>#DIV/0!</v>
      </c>
      <c r="HJ521" s="11" t="e">
        <f t="shared" si="1501"/>
        <v>#DIV/0!</v>
      </c>
      <c r="HK521" s="60" t="e">
        <f t="shared" si="1502"/>
        <v>#DIV/0!</v>
      </c>
      <c r="HL521" s="57"/>
      <c r="HM521" s="57" t="e">
        <f t="shared" si="1503"/>
        <v>#DIV/0!</v>
      </c>
      <c r="HN521" s="57" t="e">
        <f t="shared" si="1504"/>
        <v>#DIV/0!</v>
      </c>
      <c r="HO521" s="57" t="e">
        <f t="shared" si="1505"/>
        <v>#DIV/0!</v>
      </c>
      <c r="HP521" s="57" t="e">
        <f t="shared" si="1506"/>
        <v>#DIV/0!</v>
      </c>
      <c r="HQ521" s="57" t="e">
        <f t="shared" si="1507"/>
        <v>#DIV/0!</v>
      </c>
      <c r="HR521" s="57"/>
      <c r="HS521" s="57" t="e">
        <f t="shared" si="1508"/>
        <v>#DIV/0!</v>
      </c>
      <c r="HT521" s="57" t="e">
        <f t="shared" si="1509"/>
        <v>#DIV/0!</v>
      </c>
      <c r="HU521" s="57" t="e">
        <f t="shared" si="1510"/>
        <v>#DIV/0!</v>
      </c>
      <c r="HV521" s="57" t="e">
        <f t="shared" si="1511"/>
        <v>#DIV/0!</v>
      </c>
      <c r="HW521" s="57" t="e">
        <f t="shared" si="1512"/>
        <v>#DIV/0!</v>
      </c>
      <c r="HX521" s="57"/>
      <c r="HY521" s="57" t="e">
        <f t="shared" si="1513"/>
        <v>#DIV/0!</v>
      </c>
      <c r="HZ521" s="57" t="e">
        <f t="shared" si="1514"/>
        <v>#DIV/0!</v>
      </c>
      <c r="IA521" s="57"/>
      <c r="IB521" s="61">
        <f t="shared" si="1515"/>
        <v>0</v>
      </c>
      <c r="IC521" s="57" t="str">
        <f t="shared" si="1516"/>
        <v/>
      </c>
      <c r="ID521" s="42"/>
      <c r="IE521" s="2" t="str">
        <f t="shared" si="1517"/>
        <v/>
      </c>
      <c r="IF521" s="60" t="e">
        <f t="shared" si="1518"/>
        <v>#DIV/0!</v>
      </c>
      <c r="IG521" s="60" t="str">
        <f t="shared" si="1519"/>
        <v/>
      </c>
      <c r="IH521" s="60" t="str">
        <f t="shared" si="1520"/>
        <v>zinco-</v>
      </c>
      <c r="II521" s="60" t="str">
        <f t="shared" si="1521"/>
        <v>mangano-</v>
      </c>
      <c r="IJ521" s="60" t="e">
        <f t="shared" si="1522"/>
        <v>#DIV/0!</v>
      </c>
      <c r="IK521" s="60" t="e">
        <f t="shared" si="1523"/>
        <v>#DIV/0!</v>
      </c>
      <c r="IL521" s="60" t="e">
        <f t="shared" si="1524"/>
        <v>#DIV/0!</v>
      </c>
      <c r="IM521" s="60" t="e">
        <f t="shared" si="1525"/>
        <v>#DIV/0!</v>
      </c>
      <c r="IN521" s="60" t="str">
        <f t="shared" si="1526"/>
        <v/>
      </c>
      <c r="IO521" s="60" t="str">
        <f t="shared" si="1527"/>
        <v/>
      </c>
      <c r="IP521" s="57"/>
      <c r="IQ521" s="57" t="str">
        <f t="shared" si="1528"/>
        <v>ERROR!!</v>
      </c>
    </row>
    <row r="522" spans="24:251">
      <c r="X522" s="29">
        <f t="shared" si="1384"/>
        <v>0</v>
      </c>
      <c r="Y522" s="29">
        <f t="shared" si="1385"/>
        <v>0</v>
      </c>
      <c r="Z522" s="29" t="e">
        <f t="shared" si="1386"/>
        <v>#DIV/0!</v>
      </c>
      <c r="AA522" s="29" t="e">
        <f t="shared" si="1387"/>
        <v>#DIV/0!</v>
      </c>
      <c r="AB522" s="29" t="e">
        <f t="shared" si="1388"/>
        <v>#DIV/0!</v>
      </c>
      <c r="AC522" s="29" t="e">
        <f t="shared" si="1389"/>
        <v>#DIV/0!</v>
      </c>
      <c r="AF522" s="23">
        <v>60.084299999999999</v>
      </c>
      <c r="AG522" s="23">
        <v>79.878799999999998</v>
      </c>
      <c r="AH522" s="23">
        <v>101.96120000000001</v>
      </c>
      <c r="AI522" s="23">
        <v>151.99039999999999</v>
      </c>
      <c r="AJ522" s="23">
        <v>159.69</v>
      </c>
      <c r="AK522" s="23">
        <v>71.846400000000003</v>
      </c>
      <c r="AL522" s="23">
        <v>70.9375</v>
      </c>
      <c r="AM522" s="23">
        <v>40.304400000000001</v>
      </c>
      <c r="AN522" s="23">
        <v>56.077399999999997</v>
      </c>
      <c r="AO522" s="23">
        <v>61.978999999999999</v>
      </c>
      <c r="AP522" s="23">
        <v>94.195999999999998</v>
      </c>
      <c r="AQ522" s="23">
        <v>18.998000000000001</v>
      </c>
      <c r="AR522" s="23">
        <v>35.450000000000003</v>
      </c>
      <c r="AS522" s="23">
        <v>29.88</v>
      </c>
      <c r="AT522" s="23">
        <v>74.691999999999993</v>
      </c>
      <c r="AU522" s="23">
        <v>81.39</v>
      </c>
      <c r="AX522" s="54">
        <f t="shared" si="1390"/>
        <v>0</v>
      </c>
      <c r="AY522" s="54">
        <f t="shared" si="1391"/>
        <v>0</v>
      </c>
      <c r="AZ522" s="54">
        <f t="shared" si="1392"/>
        <v>0</v>
      </c>
      <c r="BA522" s="54">
        <f t="shared" si="1393"/>
        <v>0</v>
      </c>
      <c r="BB522" s="54">
        <f t="shared" si="1394"/>
        <v>0</v>
      </c>
      <c r="BC522" s="54">
        <f t="shared" si="1395"/>
        <v>0</v>
      </c>
      <c r="BD522" s="54">
        <f t="shared" si="1396"/>
        <v>0</v>
      </c>
      <c r="BE522" s="54">
        <f t="shared" si="1397"/>
        <v>0</v>
      </c>
      <c r="BF522" s="54">
        <f t="shared" si="1398"/>
        <v>0</v>
      </c>
      <c r="BG522" s="54">
        <f t="shared" si="1399"/>
        <v>0</v>
      </c>
      <c r="BH522" s="54">
        <f t="shared" si="1400"/>
        <v>0</v>
      </c>
      <c r="BI522" s="54">
        <f t="shared" si="1401"/>
        <v>0</v>
      </c>
      <c r="BJ522" s="54">
        <f t="shared" si="1402"/>
        <v>0</v>
      </c>
      <c r="BK522" s="54">
        <f t="shared" si="1403"/>
        <v>0</v>
      </c>
      <c r="BL522" s="54">
        <f t="shared" si="1404"/>
        <v>0</v>
      </c>
      <c r="BM522" s="42"/>
      <c r="BO522" s="54">
        <f>'Norm-coeff'!$C$2+$AX522*'Norm-coeff'!$D$2+$AY522*'Norm-coeff'!$E$2+$AZ522*'Norm-coeff'!$F$2+$BA522*'Norm-coeff'!$G$2+$BB522*'Norm-coeff'!$H$2+$BC522*'Norm-coeff'!$I$2+$BD522*'Norm-coeff'!$J$2+$BE522*'Norm-coeff'!$K$2+$BF522*'Norm-coeff'!$L$2+$BG522*'Norm-coeff'!$M$2+$BH522*'Norm-coeff'!$N$2+$BI522*'Norm-coeff'!$O$2</f>
        <v>5.4045421474420303</v>
      </c>
      <c r="BP522" s="54">
        <f>'Norm-coeff'!$C$3+$AX522*'Norm-coeff'!$D$3+$AY522*'Norm-coeff'!$E$3+$AZ522*'Norm-coeff'!$F$3+$BA522*'Norm-coeff'!$G$3+$BB522*'Norm-coeff'!$H$3+$BC522*'Norm-coeff'!$I$3+$BD522*'Norm-coeff'!$J$3+$BE522*'Norm-coeff'!$K$3+$BF522*'Norm-coeff'!$L$3+$BG522*'Norm-coeff'!$M$3+$BH522*'Norm-coeff'!$N$3+$BI522*'Norm-coeff'!$O$3</f>
        <v>3.15319116612705</v>
      </c>
      <c r="BQ522" s="54">
        <f>'Norm-coeff'!$C$4+$AX522*'Norm-coeff'!$D$4+$AY522*'Norm-coeff'!$E$4+$AZ522*'Norm-coeff'!$F$4+$BA522*'Norm-coeff'!$G$4+$BB522*'Norm-coeff'!$H$4+$BC522*'Norm-coeff'!$I$4+$BD522*'Norm-coeff'!$J$4+$BE522*'Norm-coeff'!$K$4+$BF522*'Norm-coeff'!$L$4+$BG522*'Norm-coeff'!$M$4+$BH522*'Norm-coeff'!$N$4+$BI522*'Norm-coeff'!$O$4</f>
        <v>1.42115649462768</v>
      </c>
      <c r="BR522" s="54">
        <f>'Norm-coeff'!$C$5+$AX522*'Norm-coeff'!$D$5+$AY522*'Norm-coeff'!$E$5+$AZ522*'Norm-coeff'!$F$5+$BA522*'Norm-coeff'!$G$5+$BB522*'Norm-coeff'!$H$5+$BC522*'Norm-coeff'!$I$5+$BD522*'Norm-coeff'!$J$5+$BE522*'Norm-coeff'!$K$5+$BF522*'Norm-coeff'!$L$5+$BG522*'Norm-coeff'!$M$5+$BH522*'Norm-coeff'!$N$5+$BI522*'Norm-coeff'!$O$5</f>
        <v>1.0553329241296201</v>
      </c>
      <c r="BS522" s="54">
        <f>'Norm-coeff'!$C$6+$AX522*'Norm-coeff'!$D$6+$AY522*'Norm-coeff'!$E$6+$AZ522*'Norm-coeff'!$F$6+$BA522*'Norm-coeff'!$G$6+$BB522*'Norm-coeff'!$H$6+$BC522*'Norm-coeff'!$I$6+$BD522*'Norm-coeff'!$J$6+$BE522*'Norm-coeff'!$K$6+$BF522*'Norm-coeff'!$L$6+$BG522*'Norm-coeff'!$M$6+$BH522*'Norm-coeff'!$N$6+$BI522*'Norm-coeff'!$O$6</f>
        <v>-1.48700885495103E-2</v>
      </c>
      <c r="BT522" s="54">
        <f>'Norm-coeff'!$C$7+$AX522*'Norm-coeff'!$D$7+$AY522*'Norm-coeff'!$E$7+$AZ522*'Norm-coeff'!$F$7+$BA522*'Norm-coeff'!$G$7+$BB522*'Norm-coeff'!$H$7+$BC522*'Norm-coeff'!$I$7+$BD522*'Norm-coeff'!$J$7+$BE522*'Norm-coeff'!$K$7+$BF522*'Norm-coeff'!$L$7+$BG522*'Norm-coeff'!$M$7+$BH522*'Norm-coeff'!$N$7+$BI522*'Norm-coeff'!$O$7</f>
        <v>2.0907583608832998</v>
      </c>
      <c r="BU522" s="54">
        <f>'Norm-coeff'!$C$8+$AX522*'Norm-coeff'!$D$8+$AY522*'Norm-coeff'!$E$8+$AZ522*'Norm-coeff'!$F$8+$BA522*'Norm-coeff'!$G$8+$BB522*'Norm-coeff'!$H$8+$BC522*'Norm-coeff'!$I$8+$BD522*'Norm-coeff'!$J$8+$BE522*'Norm-coeff'!$K$8+$BF522*'Norm-coeff'!$L$8+$BG522*'Norm-coeff'!$M$8+$BH522*'Norm-coeff'!$N$8+$BI522*'Norm-coeff'!$O$8</f>
        <v>0.65894159836244504</v>
      </c>
      <c r="BV522" s="54">
        <f>'Norm-coeff'!$C$9+$AX522*'Norm-coeff'!$D$9+$AY522*'Norm-coeff'!$E$9+$AZ522*'Norm-coeff'!$F$9+$BA522*'Norm-coeff'!$G$9+$BB522*'Norm-coeff'!$H$9+$BC522*'Norm-coeff'!$I$9+$BD522*'Norm-coeff'!$J$9+$BE522*'Norm-coeff'!$K$9+$BF522*'Norm-coeff'!$L$9+$BG522*'Norm-coeff'!$M$9+$BH522*'Norm-coeff'!$N$9+$BI522*'Norm-coeff'!$O$9</f>
        <v>1.48961085014701</v>
      </c>
      <c r="BW522" s="54">
        <f>'Norm-coeff'!$C$10+$AX522*'Norm-coeff'!$D$10+$AY522*'Norm-coeff'!$E$10+$AZ522*'Norm-coeff'!$F$10+$BA522*'Norm-coeff'!$G$10+$BB522*'Norm-coeff'!$H$10+$BC522*'Norm-coeff'!$I$10+$BD522*'Norm-coeff'!$J$10+$BE522*'Norm-coeff'!$K$10+$BF522*'Norm-coeff'!$L$10+$BG522*'Norm-coeff'!$M$10+$BH522*'Norm-coeff'!$N$10+$BI522*'Norm-coeff'!$O$10</f>
        <v>1.42058735749591</v>
      </c>
      <c r="BX522" s="54">
        <f>'Norm-coeff'!$C$11+$AX522*'Norm-coeff'!$D$11+$AY522*'Norm-coeff'!$E$11+$AZ522*'Norm-coeff'!$F$11+$BA522*'Norm-coeff'!$G$11+$BB522*'Norm-coeff'!$H$11+$BC522*'Norm-coeff'!$I$11+$BD522*'Norm-coeff'!$J$11+$BE522*'Norm-coeff'!$K$11+$BF522*'Norm-coeff'!$L$11+$BG522*'Norm-coeff'!$M$11+$BH522*'Norm-coeff'!$N$11+$BI522*'Norm-coeff'!$O$11</f>
        <v>0.221233014421479</v>
      </c>
      <c r="BY522" s="54">
        <f>'Norm-coeff'!$C$12+$AX522*'Norm-coeff'!$D$12+$AY522*'Norm-coeff'!$E$12+$AZ522*'Norm-coeff'!$F$12+$BA522*'Norm-coeff'!$G$12+$BB522*'Norm-coeff'!$H$12+$BC522*'Norm-coeff'!$I$12+$BD522*'Norm-coeff'!$J$12+$BE522*'Norm-coeff'!$K$12+$BF522*'Norm-coeff'!$L$12+$BG522*'Norm-coeff'!$M$12+$BH522*'Norm-coeff'!$N$12+$BI522*'Norm-coeff'!$O$12</f>
        <v>0.283527502056037</v>
      </c>
      <c r="BZ522" s="54">
        <f>'Norm-coeff'!$C$13+$AX522*'Norm-coeff'!$D$13+$AY522*'Norm-coeff'!$E$13+$AZ522*'Norm-coeff'!$F$13+$BA522*'Norm-coeff'!$G$13+$BB522*'Norm-coeff'!$H$13+$BC522*'Norm-coeff'!$I$13+$BD522*'Norm-coeff'!$J$13+$BE522*'Norm-coeff'!$K$13+$BF522*'Norm-coeff'!$L$13+$BG522*'Norm-coeff'!$M$13+$BH522*'Norm-coeff'!$N$13+$BI522*'Norm-coeff'!$O$13</f>
        <v>-4.1864930554451202E-2</v>
      </c>
      <c r="CA522" s="54">
        <f>'Norm-coeff'!$C$14+$AX522*'Norm-coeff'!$D$14+$AY522*'Norm-coeff'!$E$14+$AZ522*'Norm-coeff'!$F$14+$BA522*'Norm-coeff'!$G$14+$BB522*'Norm-coeff'!$H$14+$BC522*'Norm-coeff'!$I$14+$BD522*'Norm-coeff'!$J$14+$BE522*'Norm-coeff'!$K$14+$BF522*'Norm-coeff'!$L$14+$BG522*'Norm-coeff'!$M$14+$BH522*'Norm-coeff'!$N$14+$BI522*'Norm-coeff'!$O$14</f>
        <v>4.2526983164477103</v>
      </c>
      <c r="CC522" s="54">
        <f t="shared" si="1529"/>
        <v>0</v>
      </c>
      <c r="CG522" s="54">
        <f t="shared" si="1405"/>
        <v>0</v>
      </c>
      <c r="CH522" s="54">
        <f t="shared" si="1556"/>
        <v>0</v>
      </c>
      <c r="CI522" s="54">
        <f t="shared" si="1406"/>
        <v>0</v>
      </c>
      <c r="CJ522" s="56">
        <f t="shared" si="1407"/>
        <v>0</v>
      </c>
      <c r="CK522" s="54">
        <f t="shared" si="1408"/>
        <v>0</v>
      </c>
      <c r="CL522" s="54">
        <f t="shared" si="1409"/>
        <v>0</v>
      </c>
      <c r="CM522" s="54">
        <f t="shared" si="1410"/>
        <v>0</v>
      </c>
      <c r="CN522" s="54">
        <f t="shared" si="1411"/>
        <v>0</v>
      </c>
      <c r="CO522" s="54">
        <f t="shared" si="1412"/>
        <v>0</v>
      </c>
      <c r="CP522" s="54">
        <f t="shared" si="1413"/>
        <v>0</v>
      </c>
      <c r="CQ522" s="54">
        <f t="shared" si="1414"/>
        <v>0</v>
      </c>
      <c r="CR522" s="54">
        <f t="shared" si="1415"/>
        <v>0</v>
      </c>
      <c r="CS522" s="54">
        <f t="shared" si="1416"/>
        <v>0</v>
      </c>
      <c r="CU522" s="54">
        <f t="shared" si="1417"/>
        <v>0</v>
      </c>
      <c r="CV522" s="54">
        <f t="shared" si="1418"/>
        <v>0</v>
      </c>
      <c r="CW522" s="54">
        <f t="shared" si="1419"/>
        <v>0</v>
      </c>
      <c r="CX522" s="54">
        <f t="shared" si="1420"/>
        <v>0</v>
      </c>
      <c r="CZ522" s="54">
        <f t="shared" si="1421"/>
        <v>0</v>
      </c>
      <c r="DA522" s="54">
        <f t="shared" si="1422"/>
        <v>0</v>
      </c>
      <c r="DB522" s="54">
        <f t="shared" si="1423"/>
        <v>0</v>
      </c>
      <c r="DC522" s="54">
        <f t="shared" si="1424"/>
        <v>0</v>
      </c>
      <c r="DD522" s="54">
        <f t="shared" si="1425"/>
        <v>0</v>
      </c>
      <c r="DE522" s="54">
        <f t="shared" si="1426"/>
        <v>0</v>
      </c>
      <c r="DF522" s="54">
        <f t="shared" si="1427"/>
        <v>0</v>
      </c>
      <c r="DG522" s="54">
        <f t="shared" si="1428"/>
        <v>2</v>
      </c>
      <c r="DH522" s="71">
        <f t="shared" si="1429"/>
        <v>0</v>
      </c>
      <c r="DI522" s="71">
        <f t="shared" si="1430"/>
        <v>0</v>
      </c>
      <c r="DJ522" s="54">
        <f t="shared" si="1431"/>
        <v>0</v>
      </c>
      <c r="DK522" s="54">
        <f t="shared" si="1432"/>
        <v>2</v>
      </c>
      <c r="DL522" s="4">
        <f t="shared" si="1530"/>
        <v>0</v>
      </c>
      <c r="DM522" s="3">
        <f t="shared" si="1433"/>
        <v>0</v>
      </c>
      <c r="DN522" s="3">
        <f t="shared" si="1434"/>
        <v>0</v>
      </c>
      <c r="DO522" s="4" t="e">
        <f t="shared" si="1435"/>
        <v>#DIV/0!</v>
      </c>
      <c r="DP522" s="57"/>
      <c r="DQ522" s="57"/>
      <c r="DR522" s="56">
        <f t="shared" si="1531"/>
        <v>2</v>
      </c>
      <c r="DS522" s="56">
        <f t="shared" si="1532"/>
        <v>0</v>
      </c>
      <c r="DT522" s="38">
        <f t="shared" si="1533"/>
        <v>0</v>
      </c>
      <c r="DU522" s="38">
        <f t="shared" si="1436"/>
        <v>2</v>
      </c>
      <c r="DV522" s="38">
        <f t="shared" si="1534"/>
        <v>0</v>
      </c>
      <c r="DW522" s="39">
        <f t="shared" si="1535"/>
        <v>0</v>
      </c>
      <c r="DX522" s="39">
        <f t="shared" si="1536"/>
        <v>0</v>
      </c>
      <c r="DY522" s="39">
        <f t="shared" si="1537"/>
        <v>0</v>
      </c>
      <c r="DZ522" s="39">
        <f t="shared" si="1538"/>
        <v>0</v>
      </c>
      <c r="EA522" s="39">
        <f t="shared" si="1539"/>
        <v>0</v>
      </c>
      <c r="EB522" s="37" t="e">
        <f t="shared" si="1437"/>
        <v>#DIV/0!</v>
      </c>
      <c r="EC522" s="37" t="e">
        <f t="shared" si="1438"/>
        <v>#DIV/0!</v>
      </c>
      <c r="ED522" s="37" t="e">
        <f t="shared" si="1439"/>
        <v>#DIV/0!</v>
      </c>
      <c r="EE522" s="37" t="e">
        <f t="shared" si="1440"/>
        <v>#DIV/0!</v>
      </c>
      <c r="EF522" s="39" t="e">
        <f t="shared" si="1441"/>
        <v>#DIV/0!</v>
      </c>
      <c r="EG522" s="37" t="e">
        <f t="shared" si="1442"/>
        <v>#DIV/0!</v>
      </c>
      <c r="EH522" s="37" t="e">
        <f t="shared" si="1443"/>
        <v>#DIV/0!</v>
      </c>
      <c r="EI522" s="11" t="b">
        <f t="shared" si="1444"/>
        <v>1</v>
      </c>
      <c r="EJ522" s="11" t="b">
        <f t="shared" si="1445"/>
        <v>0</v>
      </c>
      <c r="EK522" s="39" t="e">
        <f t="shared" si="1446"/>
        <v>#DIV/0!</v>
      </c>
      <c r="EL522" s="39" t="e">
        <f t="shared" si="1447"/>
        <v>#DIV/0!</v>
      </c>
      <c r="EM522" s="39" t="e">
        <f t="shared" si="1448"/>
        <v>#DIV/0!</v>
      </c>
      <c r="EN522" s="39" t="e">
        <f t="shared" si="1449"/>
        <v>#DIV/0!</v>
      </c>
      <c r="EO522" s="39" t="e">
        <f t="shared" si="1450"/>
        <v>#DIV/0!</v>
      </c>
      <c r="EP522" s="39" t="e">
        <f t="shared" si="1451"/>
        <v>#DIV/0!</v>
      </c>
      <c r="EQ522" s="39" t="e">
        <f t="shared" si="1452"/>
        <v>#DIV/0!</v>
      </c>
      <c r="ER522" s="39" t="e">
        <f t="shared" si="1453"/>
        <v>#DIV/0!</v>
      </c>
      <c r="ES522" s="58" t="str">
        <f t="shared" si="1454"/>
        <v>(OH,F,Cl)-dominate amphibole</v>
      </c>
      <c r="ET522" s="58" t="e">
        <f t="shared" si="1455"/>
        <v>#N/A</v>
      </c>
      <c r="EU522" s="56">
        <f t="shared" si="1540"/>
        <v>0</v>
      </c>
      <c r="EV522" s="56">
        <f t="shared" si="1541"/>
        <v>0</v>
      </c>
      <c r="EW522" s="56">
        <f t="shared" si="1542"/>
        <v>0</v>
      </c>
      <c r="EX522" s="56">
        <f t="shared" si="1543"/>
        <v>0</v>
      </c>
      <c r="EY522" s="56">
        <f t="shared" si="1544"/>
        <v>0</v>
      </c>
      <c r="EZ522" s="56">
        <f t="shared" si="1545"/>
        <v>0</v>
      </c>
      <c r="FA522" s="39">
        <f t="shared" si="1546"/>
        <v>0</v>
      </c>
      <c r="FB522" s="39">
        <f t="shared" si="1547"/>
        <v>0</v>
      </c>
      <c r="FC522" s="54">
        <f t="shared" si="1548"/>
        <v>0</v>
      </c>
      <c r="FD522" s="54">
        <f t="shared" si="1549"/>
        <v>0</v>
      </c>
      <c r="FE522" s="39">
        <f t="shared" si="1550"/>
        <v>0</v>
      </c>
      <c r="FF522" s="54">
        <f t="shared" si="1551"/>
        <v>0</v>
      </c>
      <c r="FG522" s="39">
        <f t="shared" si="1552"/>
        <v>0</v>
      </c>
      <c r="FH522" s="39">
        <f t="shared" si="1456"/>
        <v>0</v>
      </c>
      <c r="FI522" s="39">
        <f t="shared" si="1457"/>
        <v>0</v>
      </c>
      <c r="FJ522" s="39">
        <f t="shared" si="1458"/>
        <v>0</v>
      </c>
      <c r="FK522" s="39" t="e">
        <f t="shared" si="1459"/>
        <v>#DIV/0!</v>
      </c>
      <c r="FL522" s="39" t="e">
        <f t="shared" si="1460"/>
        <v>#DIV/0!</v>
      </c>
      <c r="FM522" s="39" t="e">
        <f t="shared" si="1461"/>
        <v>#DIV/0!</v>
      </c>
      <c r="FN522" s="39">
        <f t="shared" si="1462"/>
        <v>1</v>
      </c>
      <c r="FO522" s="39">
        <f t="shared" si="1553"/>
        <v>0</v>
      </c>
      <c r="FP522" s="39">
        <f t="shared" si="1554"/>
        <v>0</v>
      </c>
      <c r="FQ522" s="39">
        <f t="shared" si="1555"/>
        <v>0</v>
      </c>
      <c r="FR522" s="39">
        <f t="shared" si="1463"/>
        <v>0</v>
      </c>
      <c r="FS522" s="39">
        <f t="shared" si="1464"/>
        <v>0</v>
      </c>
      <c r="FU522" s="39" t="e">
        <f t="shared" si="1465"/>
        <v>#DIV/0!</v>
      </c>
      <c r="FV522" s="39" t="e">
        <f t="shared" si="1466"/>
        <v>#DIV/0!</v>
      </c>
      <c r="FW522" s="39" t="e">
        <f t="shared" si="1467"/>
        <v>#DIV/0!</v>
      </c>
      <c r="FY522" s="39" t="e">
        <f t="shared" si="1468"/>
        <v>#DIV/0!</v>
      </c>
      <c r="FZ522" s="39" t="e">
        <f t="shared" si="1469"/>
        <v>#DIV/0!</v>
      </c>
      <c r="GA522" s="39" t="e">
        <f t="shared" si="1470"/>
        <v>#DIV/0!</v>
      </c>
      <c r="GB522" s="39" t="e">
        <f t="shared" si="1471"/>
        <v>#DIV/0!</v>
      </c>
      <c r="GC522" s="39" t="e">
        <f t="shared" si="1472"/>
        <v>#DIV/0!</v>
      </c>
      <c r="GD522" s="39" t="e">
        <f t="shared" si="1473"/>
        <v>#DIV/0!</v>
      </c>
      <c r="GE522" s="39" t="e">
        <f t="shared" si="1474"/>
        <v>#DIV/0!</v>
      </c>
      <c r="GF522" s="39" t="e">
        <f t="shared" si="1475"/>
        <v>#DIV/0!</v>
      </c>
      <c r="GG522" s="39" t="e">
        <f t="shared" si="1476"/>
        <v>#DIV/0!</v>
      </c>
      <c r="GH522" s="39" t="e">
        <f t="shared" si="1477"/>
        <v>#DIV/0!</v>
      </c>
      <c r="GI522" s="39"/>
      <c r="GJ522" s="39" t="e">
        <f t="shared" si="1478"/>
        <v>#DIV/0!</v>
      </c>
      <c r="GK522" s="39" t="e">
        <f t="shared" si="1479"/>
        <v>#DIV/0!</v>
      </c>
      <c r="GL522" s="39" t="e">
        <f t="shared" si="1480"/>
        <v>#DIV/0!</v>
      </c>
      <c r="GM522" s="39" t="e">
        <f t="shared" si="1481"/>
        <v>#DIV/0!</v>
      </c>
      <c r="GN522" s="39" t="e">
        <f t="shared" si="1482"/>
        <v>#DIV/0!</v>
      </c>
      <c r="GO522" s="57"/>
      <c r="GP522" s="57" t="e">
        <f t="shared" si="1483"/>
        <v>#DIV/0!</v>
      </c>
      <c r="GQ522" s="59" t="e">
        <f t="shared" si="1484"/>
        <v>#DIV/0!</v>
      </c>
      <c r="GR522" s="41" t="e">
        <f t="shared" si="1485"/>
        <v>#DIV/0!</v>
      </c>
      <c r="GS522" s="57" t="e">
        <f t="shared" si="1486"/>
        <v>#DIV/0!</v>
      </c>
      <c r="GT522" s="57" t="e">
        <f t="shared" si="1487"/>
        <v>#DIV/0!</v>
      </c>
      <c r="GU522" s="57" t="e">
        <f t="shared" si="1488"/>
        <v>#DIV/0!</v>
      </c>
      <c r="GV522" s="57"/>
      <c r="GW522" s="42" t="e">
        <f t="shared" si="1489"/>
        <v>#DIV/0!</v>
      </c>
      <c r="GX522" s="42" t="e">
        <f t="shared" si="1490"/>
        <v>#DIV/0!</v>
      </c>
      <c r="GY522" s="42" t="e">
        <f t="shared" si="1491"/>
        <v>#DIV/0!</v>
      </c>
      <c r="GZ522" s="57"/>
      <c r="HA522" s="2" t="e">
        <f t="shared" si="1492"/>
        <v>#DIV/0!</v>
      </c>
      <c r="HB522" s="2" t="e">
        <f t="shared" si="1493"/>
        <v>#DIV/0!</v>
      </c>
      <c r="HC522" s="2" t="e">
        <f t="shared" si="1494"/>
        <v>#DIV/0!</v>
      </c>
      <c r="HD522" s="2" t="e">
        <f t="shared" si="1495"/>
        <v>#DIV/0!</v>
      </c>
      <c r="HE522" s="2" t="e">
        <f t="shared" si="1496"/>
        <v>#DIV/0!</v>
      </c>
      <c r="HF522" s="2" t="e">
        <f t="shared" si="1497"/>
        <v>#DIV/0!</v>
      </c>
      <c r="HG522" s="2" t="e">
        <f t="shared" si="1498"/>
        <v>#DIV/0!</v>
      </c>
      <c r="HH522" s="2" t="e">
        <f t="shared" si="1499"/>
        <v>#DIV/0!</v>
      </c>
      <c r="HI522" s="2" t="e">
        <f t="shared" si="1500"/>
        <v>#DIV/0!</v>
      </c>
      <c r="HJ522" s="11" t="e">
        <f t="shared" si="1501"/>
        <v>#DIV/0!</v>
      </c>
      <c r="HK522" s="60" t="e">
        <f t="shared" si="1502"/>
        <v>#DIV/0!</v>
      </c>
      <c r="HL522" s="57"/>
      <c r="HM522" s="57" t="e">
        <f t="shared" si="1503"/>
        <v>#DIV/0!</v>
      </c>
      <c r="HN522" s="57" t="e">
        <f t="shared" si="1504"/>
        <v>#DIV/0!</v>
      </c>
      <c r="HO522" s="57" t="e">
        <f t="shared" si="1505"/>
        <v>#DIV/0!</v>
      </c>
      <c r="HP522" s="57" t="e">
        <f t="shared" si="1506"/>
        <v>#DIV/0!</v>
      </c>
      <c r="HQ522" s="57" t="e">
        <f t="shared" si="1507"/>
        <v>#DIV/0!</v>
      </c>
      <c r="HR522" s="57"/>
      <c r="HS522" s="57" t="e">
        <f t="shared" si="1508"/>
        <v>#DIV/0!</v>
      </c>
      <c r="HT522" s="57" t="e">
        <f t="shared" si="1509"/>
        <v>#DIV/0!</v>
      </c>
      <c r="HU522" s="57" t="e">
        <f t="shared" si="1510"/>
        <v>#DIV/0!</v>
      </c>
      <c r="HV522" s="57" t="e">
        <f t="shared" si="1511"/>
        <v>#DIV/0!</v>
      </c>
      <c r="HW522" s="57" t="e">
        <f t="shared" si="1512"/>
        <v>#DIV/0!</v>
      </c>
      <c r="HX522" s="57"/>
      <c r="HY522" s="57" t="e">
        <f t="shared" si="1513"/>
        <v>#DIV/0!</v>
      </c>
      <c r="HZ522" s="57" t="e">
        <f t="shared" si="1514"/>
        <v>#DIV/0!</v>
      </c>
      <c r="IA522" s="57"/>
      <c r="IB522" s="61">
        <f t="shared" si="1515"/>
        <v>0</v>
      </c>
      <c r="IC522" s="57" t="str">
        <f t="shared" si="1516"/>
        <v/>
      </c>
      <c r="ID522" s="42"/>
      <c r="IE522" s="2" t="str">
        <f t="shared" si="1517"/>
        <v/>
      </c>
      <c r="IF522" s="60" t="e">
        <f t="shared" si="1518"/>
        <v>#DIV/0!</v>
      </c>
      <c r="IG522" s="60" t="str">
        <f t="shared" si="1519"/>
        <v/>
      </c>
      <c r="IH522" s="60" t="str">
        <f t="shared" si="1520"/>
        <v>zinco-</v>
      </c>
      <c r="II522" s="60" t="str">
        <f t="shared" si="1521"/>
        <v>mangano-</v>
      </c>
      <c r="IJ522" s="60" t="e">
        <f t="shared" si="1522"/>
        <v>#DIV/0!</v>
      </c>
      <c r="IK522" s="60" t="e">
        <f t="shared" si="1523"/>
        <v>#DIV/0!</v>
      </c>
      <c r="IL522" s="60" t="e">
        <f t="shared" si="1524"/>
        <v>#DIV/0!</v>
      </c>
      <c r="IM522" s="60" t="e">
        <f t="shared" si="1525"/>
        <v>#DIV/0!</v>
      </c>
      <c r="IN522" s="60" t="str">
        <f t="shared" si="1526"/>
        <v/>
      </c>
      <c r="IO522" s="60" t="str">
        <f t="shared" si="1527"/>
        <v/>
      </c>
      <c r="IP522" s="57"/>
      <c r="IQ522" s="57" t="str">
        <f t="shared" si="1528"/>
        <v>ERROR!!</v>
      </c>
    </row>
    <row r="523" spans="24:251">
      <c r="X523" s="29">
        <f t="shared" si="1384"/>
        <v>0</v>
      </c>
      <c r="Y523" s="29">
        <f t="shared" si="1385"/>
        <v>0</v>
      </c>
      <c r="Z523" s="29" t="e">
        <f t="shared" si="1386"/>
        <v>#DIV/0!</v>
      </c>
      <c r="AA523" s="29" t="e">
        <f t="shared" si="1387"/>
        <v>#DIV/0!</v>
      </c>
      <c r="AB523" s="29" t="e">
        <f t="shared" si="1388"/>
        <v>#DIV/0!</v>
      </c>
      <c r="AC523" s="29" t="e">
        <f t="shared" si="1389"/>
        <v>#DIV/0!</v>
      </c>
      <c r="AF523" s="23">
        <v>60.084299999999999</v>
      </c>
      <c r="AG523" s="23">
        <v>79.878799999999998</v>
      </c>
      <c r="AH523" s="23">
        <v>101.96120000000001</v>
      </c>
      <c r="AI523" s="23">
        <v>151.99039999999999</v>
      </c>
      <c r="AJ523" s="23">
        <v>159.69</v>
      </c>
      <c r="AK523" s="23">
        <v>71.846400000000003</v>
      </c>
      <c r="AL523" s="23">
        <v>70.9375</v>
      </c>
      <c r="AM523" s="23">
        <v>40.304400000000001</v>
      </c>
      <c r="AN523" s="23">
        <v>56.077399999999997</v>
      </c>
      <c r="AO523" s="23">
        <v>61.978999999999999</v>
      </c>
      <c r="AP523" s="23">
        <v>94.195999999999998</v>
      </c>
      <c r="AQ523" s="23">
        <v>18.998000000000001</v>
      </c>
      <c r="AR523" s="23">
        <v>35.450000000000003</v>
      </c>
      <c r="AS523" s="23">
        <v>29.88</v>
      </c>
      <c r="AT523" s="23">
        <v>74.691999999999993</v>
      </c>
      <c r="AU523" s="23">
        <v>81.39</v>
      </c>
      <c r="AX523" s="54">
        <f t="shared" si="1390"/>
        <v>0</v>
      </c>
      <c r="AY523" s="54">
        <f t="shared" si="1391"/>
        <v>0</v>
      </c>
      <c r="AZ523" s="54">
        <f t="shared" si="1392"/>
        <v>0</v>
      </c>
      <c r="BA523" s="54">
        <f t="shared" si="1393"/>
        <v>0</v>
      </c>
      <c r="BB523" s="54">
        <f t="shared" si="1394"/>
        <v>0</v>
      </c>
      <c r="BC523" s="54">
        <f t="shared" si="1395"/>
        <v>0</v>
      </c>
      <c r="BD523" s="54">
        <f t="shared" si="1396"/>
        <v>0</v>
      </c>
      <c r="BE523" s="54">
        <f t="shared" si="1397"/>
        <v>0</v>
      </c>
      <c r="BF523" s="54">
        <f t="shared" si="1398"/>
        <v>0</v>
      </c>
      <c r="BG523" s="54">
        <f t="shared" si="1399"/>
        <v>0</v>
      </c>
      <c r="BH523" s="54">
        <f t="shared" si="1400"/>
        <v>0</v>
      </c>
      <c r="BI523" s="54">
        <f t="shared" si="1401"/>
        <v>0</v>
      </c>
      <c r="BJ523" s="54">
        <f t="shared" si="1402"/>
        <v>0</v>
      </c>
      <c r="BK523" s="54">
        <f t="shared" si="1403"/>
        <v>0</v>
      </c>
      <c r="BL523" s="54">
        <f t="shared" si="1404"/>
        <v>0</v>
      </c>
      <c r="BM523" s="42"/>
      <c r="BO523" s="54">
        <f>'Norm-coeff'!$C$2+$AX523*'Norm-coeff'!$D$2+$AY523*'Norm-coeff'!$E$2+$AZ523*'Norm-coeff'!$F$2+$BA523*'Norm-coeff'!$G$2+$BB523*'Norm-coeff'!$H$2+$BC523*'Norm-coeff'!$I$2+$BD523*'Norm-coeff'!$J$2+$BE523*'Norm-coeff'!$K$2+$BF523*'Norm-coeff'!$L$2+$BG523*'Norm-coeff'!$M$2+$BH523*'Norm-coeff'!$N$2+$BI523*'Norm-coeff'!$O$2</f>
        <v>5.4045421474420303</v>
      </c>
      <c r="BP523" s="54">
        <f>'Norm-coeff'!$C$3+$AX523*'Norm-coeff'!$D$3+$AY523*'Norm-coeff'!$E$3+$AZ523*'Norm-coeff'!$F$3+$BA523*'Norm-coeff'!$G$3+$BB523*'Norm-coeff'!$H$3+$BC523*'Norm-coeff'!$I$3+$BD523*'Norm-coeff'!$J$3+$BE523*'Norm-coeff'!$K$3+$BF523*'Norm-coeff'!$L$3+$BG523*'Norm-coeff'!$M$3+$BH523*'Norm-coeff'!$N$3+$BI523*'Norm-coeff'!$O$3</f>
        <v>3.15319116612705</v>
      </c>
      <c r="BQ523" s="54">
        <f>'Norm-coeff'!$C$4+$AX523*'Norm-coeff'!$D$4+$AY523*'Norm-coeff'!$E$4+$AZ523*'Norm-coeff'!$F$4+$BA523*'Norm-coeff'!$G$4+$BB523*'Norm-coeff'!$H$4+$BC523*'Norm-coeff'!$I$4+$BD523*'Norm-coeff'!$J$4+$BE523*'Norm-coeff'!$K$4+$BF523*'Norm-coeff'!$L$4+$BG523*'Norm-coeff'!$M$4+$BH523*'Norm-coeff'!$N$4+$BI523*'Norm-coeff'!$O$4</f>
        <v>1.42115649462768</v>
      </c>
      <c r="BR523" s="54">
        <f>'Norm-coeff'!$C$5+$AX523*'Norm-coeff'!$D$5+$AY523*'Norm-coeff'!$E$5+$AZ523*'Norm-coeff'!$F$5+$BA523*'Norm-coeff'!$G$5+$BB523*'Norm-coeff'!$H$5+$BC523*'Norm-coeff'!$I$5+$BD523*'Norm-coeff'!$J$5+$BE523*'Norm-coeff'!$K$5+$BF523*'Norm-coeff'!$L$5+$BG523*'Norm-coeff'!$M$5+$BH523*'Norm-coeff'!$N$5+$BI523*'Norm-coeff'!$O$5</f>
        <v>1.0553329241296201</v>
      </c>
      <c r="BS523" s="54">
        <f>'Norm-coeff'!$C$6+$AX523*'Norm-coeff'!$D$6+$AY523*'Norm-coeff'!$E$6+$AZ523*'Norm-coeff'!$F$6+$BA523*'Norm-coeff'!$G$6+$BB523*'Norm-coeff'!$H$6+$BC523*'Norm-coeff'!$I$6+$BD523*'Norm-coeff'!$J$6+$BE523*'Norm-coeff'!$K$6+$BF523*'Norm-coeff'!$L$6+$BG523*'Norm-coeff'!$M$6+$BH523*'Norm-coeff'!$N$6+$BI523*'Norm-coeff'!$O$6</f>
        <v>-1.48700885495103E-2</v>
      </c>
      <c r="BT523" s="54">
        <f>'Norm-coeff'!$C$7+$AX523*'Norm-coeff'!$D$7+$AY523*'Norm-coeff'!$E$7+$AZ523*'Norm-coeff'!$F$7+$BA523*'Norm-coeff'!$G$7+$BB523*'Norm-coeff'!$H$7+$BC523*'Norm-coeff'!$I$7+$BD523*'Norm-coeff'!$J$7+$BE523*'Norm-coeff'!$K$7+$BF523*'Norm-coeff'!$L$7+$BG523*'Norm-coeff'!$M$7+$BH523*'Norm-coeff'!$N$7+$BI523*'Norm-coeff'!$O$7</f>
        <v>2.0907583608832998</v>
      </c>
      <c r="BU523" s="54">
        <f>'Norm-coeff'!$C$8+$AX523*'Norm-coeff'!$D$8+$AY523*'Norm-coeff'!$E$8+$AZ523*'Norm-coeff'!$F$8+$BA523*'Norm-coeff'!$G$8+$BB523*'Norm-coeff'!$H$8+$BC523*'Norm-coeff'!$I$8+$BD523*'Norm-coeff'!$J$8+$BE523*'Norm-coeff'!$K$8+$BF523*'Norm-coeff'!$L$8+$BG523*'Norm-coeff'!$M$8+$BH523*'Norm-coeff'!$N$8+$BI523*'Norm-coeff'!$O$8</f>
        <v>0.65894159836244504</v>
      </c>
      <c r="BV523" s="54">
        <f>'Norm-coeff'!$C$9+$AX523*'Norm-coeff'!$D$9+$AY523*'Norm-coeff'!$E$9+$AZ523*'Norm-coeff'!$F$9+$BA523*'Norm-coeff'!$G$9+$BB523*'Norm-coeff'!$H$9+$BC523*'Norm-coeff'!$I$9+$BD523*'Norm-coeff'!$J$9+$BE523*'Norm-coeff'!$K$9+$BF523*'Norm-coeff'!$L$9+$BG523*'Norm-coeff'!$M$9+$BH523*'Norm-coeff'!$N$9+$BI523*'Norm-coeff'!$O$9</f>
        <v>1.48961085014701</v>
      </c>
      <c r="BW523" s="54">
        <f>'Norm-coeff'!$C$10+$AX523*'Norm-coeff'!$D$10+$AY523*'Norm-coeff'!$E$10+$AZ523*'Norm-coeff'!$F$10+$BA523*'Norm-coeff'!$G$10+$BB523*'Norm-coeff'!$H$10+$BC523*'Norm-coeff'!$I$10+$BD523*'Norm-coeff'!$J$10+$BE523*'Norm-coeff'!$K$10+$BF523*'Norm-coeff'!$L$10+$BG523*'Norm-coeff'!$M$10+$BH523*'Norm-coeff'!$N$10+$BI523*'Norm-coeff'!$O$10</f>
        <v>1.42058735749591</v>
      </c>
      <c r="BX523" s="54">
        <f>'Norm-coeff'!$C$11+$AX523*'Norm-coeff'!$D$11+$AY523*'Norm-coeff'!$E$11+$AZ523*'Norm-coeff'!$F$11+$BA523*'Norm-coeff'!$G$11+$BB523*'Norm-coeff'!$H$11+$BC523*'Norm-coeff'!$I$11+$BD523*'Norm-coeff'!$J$11+$BE523*'Norm-coeff'!$K$11+$BF523*'Norm-coeff'!$L$11+$BG523*'Norm-coeff'!$M$11+$BH523*'Norm-coeff'!$N$11+$BI523*'Norm-coeff'!$O$11</f>
        <v>0.221233014421479</v>
      </c>
      <c r="BY523" s="54">
        <f>'Norm-coeff'!$C$12+$AX523*'Norm-coeff'!$D$12+$AY523*'Norm-coeff'!$E$12+$AZ523*'Norm-coeff'!$F$12+$BA523*'Norm-coeff'!$G$12+$BB523*'Norm-coeff'!$H$12+$BC523*'Norm-coeff'!$I$12+$BD523*'Norm-coeff'!$J$12+$BE523*'Norm-coeff'!$K$12+$BF523*'Norm-coeff'!$L$12+$BG523*'Norm-coeff'!$M$12+$BH523*'Norm-coeff'!$N$12+$BI523*'Norm-coeff'!$O$12</f>
        <v>0.283527502056037</v>
      </c>
      <c r="BZ523" s="54">
        <f>'Norm-coeff'!$C$13+$AX523*'Norm-coeff'!$D$13+$AY523*'Norm-coeff'!$E$13+$AZ523*'Norm-coeff'!$F$13+$BA523*'Norm-coeff'!$G$13+$BB523*'Norm-coeff'!$H$13+$BC523*'Norm-coeff'!$I$13+$BD523*'Norm-coeff'!$J$13+$BE523*'Norm-coeff'!$K$13+$BF523*'Norm-coeff'!$L$13+$BG523*'Norm-coeff'!$M$13+$BH523*'Norm-coeff'!$N$13+$BI523*'Norm-coeff'!$O$13</f>
        <v>-4.1864930554451202E-2</v>
      </c>
      <c r="CA523" s="54">
        <f>'Norm-coeff'!$C$14+$AX523*'Norm-coeff'!$D$14+$AY523*'Norm-coeff'!$E$14+$AZ523*'Norm-coeff'!$F$14+$BA523*'Norm-coeff'!$G$14+$BB523*'Norm-coeff'!$H$14+$BC523*'Norm-coeff'!$I$14+$BD523*'Norm-coeff'!$J$14+$BE523*'Norm-coeff'!$K$14+$BF523*'Norm-coeff'!$L$14+$BG523*'Norm-coeff'!$M$14+$BH523*'Norm-coeff'!$N$14+$BI523*'Norm-coeff'!$O$14</f>
        <v>4.2526983164477103</v>
      </c>
      <c r="CC523" s="54">
        <f t="shared" si="1529"/>
        <v>0</v>
      </c>
      <c r="CG523" s="54">
        <f t="shared" si="1405"/>
        <v>0</v>
      </c>
      <c r="CH523" s="54">
        <f t="shared" si="1556"/>
        <v>0</v>
      </c>
      <c r="CI523" s="54">
        <f t="shared" si="1406"/>
        <v>0</v>
      </c>
      <c r="CJ523" s="56">
        <f t="shared" si="1407"/>
        <v>0</v>
      </c>
      <c r="CK523" s="54">
        <f t="shared" si="1408"/>
        <v>0</v>
      </c>
      <c r="CL523" s="54">
        <f t="shared" si="1409"/>
        <v>0</v>
      </c>
      <c r="CM523" s="54">
        <f t="shared" si="1410"/>
        <v>0</v>
      </c>
      <c r="CN523" s="54">
        <f t="shared" si="1411"/>
        <v>0</v>
      </c>
      <c r="CO523" s="54">
        <f t="shared" si="1412"/>
        <v>0</v>
      </c>
      <c r="CP523" s="54">
        <f t="shared" si="1413"/>
        <v>0</v>
      </c>
      <c r="CQ523" s="54">
        <f t="shared" si="1414"/>
        <v>0</v>
      </c>
      <c r="CR523" s="54">
        <f t="shared" si="1415"/>
        <v>0</v>
      </c>
      <c r="CS523" s="54">
        <f t="shared" si="1416"/>
        <v>0</v>
      </c>
      <c r="CU523" s="54">
        <f t="shared" si="1417"/>
        <v>0</v>
      </c>
      <c r="CV523" s="54">
        <f t="shared" si="1418"/>
        <v>0</v>
      </c>
      <c r="CW523" s="54">
        <f t="shared" si="1419"/>
        <v>0</v>
      </c>
      <c r="CX523" s="54">
        <f t="shared" si="1420"/>
        <v>0</v>
      </c>
      <c r="CZ523" s="54">
        <f t="shared" si="1421"/>
        <v>0</v>
      </c>
      <c r="DA523" s="54">
        <f t="shared" si="1422"/>
        <v>0</v>
      </c>
      <c r="DB523" s="54">
        <f t="shared" si="1423"/>
        <v>0</v>
      </c>
      <c r="DC523" s="54">
        <f t="shared" si="1424"/>
        <v>0</v>
      </c>
      <c r="DD523" s="54">
        <f t="shared" si="1425"/>
        <v>0</v>
      </c>
      <c r="DE523" s="54">
        <f t="shared" si="1426"/>
        <v>0</v>
      </c>
      <c r="DF523" s="54">
        <f t="shared" si="1427"/>
        <v>0</v>
      </c>
      <c r="DG523" s="54">
        <f t="shared" si="1428"/>
        <v>2</v>
      </c>
      <c r="DH523" s="71">
        <f t="shared" si="1429"/>
        <v>0</v>
      </c>
      <c r="DI523" s="71">
        <f t="shared" si="1430"/>
        <v>0</v>
      </c>
      <c r="DJ523" s="54">
        <f t="shared" si="1431"/>
        <v>0</v>
      </c>
      <c r="DK523" s="54">
        <f t="shared" si="1432"/>
        <v>2</v>
      </c>
      <c r="DL523" s="4">
        <f t="shared" si="1530"/>
        <v>0</v>
      </c>
      <c r="DM523" s="3">
        <f t="shared" si="1433"/>
        <v>0</v>
      </c>
      <c r="DN523" s="3">
        <f t="shared" si="1434"/>
        <v>0</v>
      </c>
      <c r="DO523" s="4" t="e">
        <f t="shared" si="1435"/>
        <v>#DIV/0!</v>
      </c>
      <c r="DP523" s="57"/>
      <c r="DQ523" s="57"/>
      <c r="DR523" s="56">
        <f t="shared" si="1531"/>
        <v>2</v>
      </c>
      <c r="DS523" s="56">
        <f t="shared" si="1532"/>
        <v>0</v>
      </c>
      <c r="DT523" s="38">
        <f t="shared" si="1533"/>
        <v>0</v>
      </c>
      <c r="DU523" s="38">
        <f t="shared" si="1436"/>
        <v>2</v>
      </c>
      <c r="DV523" s="38">
        <f t="shared" si="1534"/>
        <v>0</v>
      </c>
      <c r="DW523" s="39">
        <f t="shared" si="1535"/>
        <v>0</v>
      </c>
      <c r="DX523" s="39">
        <f t="shared" si="1536"/>
        <v>0</v>
      </c>
      <c r="DY523" s="39">
        <f t="shared" si="1537"/>
        <v>0</v>
      </c>
      <c r="DZ523" s="39">
        <f t="shared" si="1538"/>
        <v>0</v>
      </c>
      <c r="EA523" s="39">
        <f t="shared" si="1539"/>
        <v>0</v>
      </c>
      <c r="EB523" s="37" t="e">
        <f t="shared" si="1437"/>
        <v>#DIV/0!</v>
      </c>
      <c r="EC523" s="37" t="e">
        <f t="shared" si="1438"/>
        <v>#DIV/0!</v>
      </c>
      <c r="ED523" s="37" t="e">
        <f t="shared" si="1439"/>
        <v>#DIV/0!</v>
      </c>
      <c r="EE523" s="37" t="e">
        <f t="shared" si="1440"/>
        <v>#DIV/0!</v>
      </c>
      <c r="EF523" s="39" t="e">
        <f t="shared" si="1441"/>
        <v>#DIV/0!</v>
      </c>
      <c r="EG523" s="37" t="e">
        <f t="shared" si="1442"/>
        <v>#DIV/0!</v>
      </c>
      <c r="EH523" s="37" t="e">
        <f t="shared" si="1443"/>
        <v>#DIV/0!</v>
      </c>
      <c r="EI523" s="11" t="b">
        <f t="shared" si="1444"/>
        <v>1</v>
      </c>
      <c r="EJ523" s="11" t="b">
        <f t="shared" si="1445"/>
        <v>0</v>
      </c>
      <c r="EK523" s="39" t="e">
        <f t="shared" si="1446"/>
        <v>#DIV/0!</v>
      </c>
      <c r="EL523" s="39" t="e">
        <f t="shared" si="1447"/>
        <v>#DIV/0!</v>
      </c>
      <c r="EM523" s="39" t="e">
        <f t="shared" si="1448"/>
        <v>#DIV/0!</v>
      </c>
      <c r="EN523" s="39" t="e">
        <f t="shared" si="1449"/>
        <v>#DIV/0!</v>
      </c>
      <c r="EO523" s="39" t="e">
        <f t="shared" si="1450"/>
        <v>#DIV/0!</v>
      </c>
      <c r="EP523" s="39" t="e">
        <f t="shared" si="1451"/>
        <v>#DIV/0!</v>
      </c>
      <c r="EQ523" s="39" t="e">
        <f t="shared" si="1452"/>
        <v>#DIV/0!</v>
      </c>
      <c r="ER523" s="39" t="e">
        <f t="shared" si="1453"/>
        <v>#DIV/0!</v>
      </c>
      <c r="ES523" s="58" t="str">
        <f t="shared" si="1454"/>
        <v>(OH,F,Cl)-dominate amphibole</v>
      </c>
      <c r="ET523" s="58" t="e">
        <f t="shared" si="1455"/>
        <v>#N/A</v>
      </c>
      <c r="EU523" s="56">
        <f t="shared" si="1540"/>
        <v>0</v>
      </c>
      <c r="EV523" s="56">
        <f t="shared" si="1541"/>
        <v>0</v>
      </c>
      <c r="EW523" s="56">
        <f t="shared" si="1542"/>
        <v>0</v>
      </c>
      <c r="EX523" s="56">
        <f t="shared" si="1543"/>
        <v>0</v>
      </c>
      <c r="EY523" s="56">
        <f t="shared" si="1544"/>
        <v>0</v>
      </c>
      <c r="EZ523" s="56">
        <f t="shared" si="1545"/>
        <v>0</v>
      </c>
      <c r="FA523" s="39">
        <f t="shared" si="1546"/>
        <v>0</v>
      </c>
      <c r="FB523" s="39">
        <f t="shared" si="1547"/>
        <v>0</v>
      </c>
      <c r="FC523" s="54">
        <f t="shared" si="1548"/>
        <v>0</v>
      </c>
      <c r="FD523" s="54">
        <f t="shared" si="1549"/>
        <v>0</v>
      </c>
      <c r="FE523" s="39">
        <f t="shared" si="1550"/>
        <v>0</v>
      </c>
      <c r="FF523" s="54">
        <f t="shared" si="1551"/>
        <v>0</v>
      </c>
      <c r="FG523" s="39">
        <f t="shared" si="1552"/>
        <v>0</v>
      </c>
      <c r="FH523" s="39">
        <f t="shared" si="1456"/>
        <v>0</v>
      </c>
      <c r="FI523" s="39">
        <f t="shared" si="1457"/>
        <v>0</v>
      </c>
      <c r="FJ523" s="39">
        <f t="shared" si="1458"/>
        <v>0</v>
      </c>
      <c r="FK523" s="39" t="e">
        <f t="shared" si="1459"/>
        <v>#DIV/0!</v>
      </c>
      <c r="FL523" s="39" t="e">
        <f t="shared" si="1460"/>
        <v>#DIV/0!</v>
      </c>
      <c r="FM523" s="39" t="e">
        <f t="shared" si="1461"/>
        <v>#DIV/0!</v>
      </c>
      <c r="FN523" s="39">
        <f t="shared" si="1462"/>
        <v>1</v>
      </c>
      <c r="FO523" s="39">
        <f t="shared" si="1553"/>
        <v>0</v>
      </c>
      <c r="FP523" s="39">
        <f t="shared" si="1554"/>
        <v>0</v>
      </c>
      <c r="FQ523" s="39">
        <f t="shared" si="1555"/>
        <v>0</v>
      </c>
      <c r="FR523" s="39">
        <f t="shared" si="1463"/>
        <v>0</v>
      </c>
      <c r="FS523" s="39">
        <f t="shared" si="1464"/>
        <v>0</v>
      </c>
      <c r="FU523" s="39" t="e">
        <f t="shared" si="1465"/>
        <v>#DIV/0!</v>
      </c>
      <c r="FV523" s="39" t="e">
        <f t="shared" si="1466"/>
        <v>#DIV/0!</v>
      </c>
      <c r="FW523" s="39" t="e">
        <f t="shared" si="1467"/>
        <v>#DIV/0!</v>
      </c>
      <c r="FY523" s="39" t="e">
        <f t="shared" si="1468"/>
        <v>#DIV/0!</v>
      </c>
      <c r="FZ523" s="39" t="e">
        <f t="shared" si="1469"/>
        <v>#DIV/0!</v>
      </c>
      <c r="GA523" s="39" t="e">
        <f t="shared" si="1470"/>
        <v>#DIV/0!</v>
      </c>
      <c r="GB523" s="39" t="e">
        <f t="shared" si="1471"/>
        <v>#DIV/0!</v>
      </c>
      <c r="GC523" s="39" t="e">
        <f t="shared" si="1472"/>
        <v>#DIV/0!</v>
      </c>
      <c r="GD523" s="39" t="e">
        <f t="shared" si="1473"/>
        <v>#DIV/0!</v>
      </c>
      <c r="GE523" s="39" t="e">
        <f t="shared" si="1474"/>
        <v>#DIV/0!</v>
      </c>
      <c r="GF523" s="39" t="e">
        <f t="shared" si="1475"/>
        <v>#DIV/0!</v>
      </c>
      <c r="GG523" s="39" t="e">
        <f t="shared" si="1476"/>
        <v>#DIV/0!</v>
      </c>
      <c r="GH523" s="39" t="e">
        <f t="shared" si="1477"/>
        <v>#DIV/0!</v>
      </c>
      <c r="GI523" s="39"/>
      <c r="GJ523" s="39" t="e">
        <f t="shared" si="1478"/>
        <v>#DIV/0!</v>
      </c>
      <c r="GK523" s="39" t="e">
        <f t="shared" si="1479"/>
        <v>#DIV/0!</v>
      </c>
      <c r="GL523" s="39" t="e">
        <f t="shared" si="1480"/>
        <v>#DIV/0!</v>
      </c>
      <c r="GM523" s="39" t="e">
        <f t="shared" si="1481"/>
        <v>#DIV/0!</v>
      </c>
      <c r="GN523" s="39" t="e">
        <f t="shared" si="1482"/>
        <v>#DIV/0!</v>
      </c>
      <c r="GO523" s="57"/>
      <c r="GP523" s="57" t="e">
        <f t="shared" si="1483"/>
        <v>#DIV/0!</v>
      </c>
      <c r="GQ523" s="59" t="e">
        <f t="shared" si="1484"/>
        <v>#DIV/0!</v>
      </c>
      <c r="GR523" s="41" t="e">
        <f t="shared" si="1485"/>
        <v>#DIV/0!</v>
      </c>
      <c r="GS523" s="57" t="e">
        <f t="shared" si="1486"/>
        <v>#DIV/0!</v>
      </c>
      <c r="GT523" s="57" t="e">
        <f t="shared" si="1487"/>
        <v>#DIV/0!</v>
      </c>
      <c r="GU523" s="57" t="e">
        <f t="shared" si="1488"/>
        <v>#DIV/0!</v>
      </c>
      <c r="GV523" s="57"/>
      <c r="GW523" s="42" t="e">
        <f t="shared" si="1489"/>
        <v>#DIV/0!</v>
      </c>
      <c r="GX523" s="42" t="e">
        <f t="shared" si="1490"/>
        <v>#DIV/0!</v>
      </c>
      <c r="GY523" s="42" t="e">
        <f t="shared" si="1491"/>
        <v>#DIV/0!</v>
      </c>
      <c r="GZ523" s="57"/>
      <c r="HA523" s="2" t="e">
        <f t="shared" si="1492"/>
        <v>#DIV/0!</v>
      </c>
      <c r="HB523" s="2" t="e">
        <f t="shared" si="1493"/>
        <v>#DIV/0!</v>
      </c>
      <c r="HC523" s="2" t="e">
        <f t="shared" si="1494"/>
        <v>#DIV/0!</v>
      </c>
      <c r="HD523" s="2" t="e">
        <f t="shared" si="1495"/>
        <v>#DIV/0!</v>
      </c>
      <c r="HE523" s="2" t="e">
        <f t="shared" si="1496"/>
        <v>#DIV/0!</v>
      </c>
      <c r="HF523" s="2" t="e">
        <f t="shared" si="1497"/>
        <v>#DIV/0!</v>
      </c>
      <c r="HG523" s="2" t="e">
        <f t="shared" si="1498"/>
        <v>#DIV/0!</v>
      </c>
      <c r="HH523" s="2" t="e">
        <f t="shared" si="1499"/>
        <v>#DIV/0!</v>
      </c>
      <c r="HI523" s="2" t="e">
        <f t="shared" si="1500"/>
        <v>#DIV/0!</v>
      </c>
      <c r="HJ523" s="11" t="e">
        <f t="shared" si="1501"/>
        <v>#DIV/0!</v>
      </c>
      <c r="HK523" s="60" t="e">
        <f t="shared" si="1502"/>
        <v>#DIV/0!</v>
      </c>
      <c r="HL523" s="57"/>
      <c r="HM523" s="57" t="e">
        <f t="shared" si="1503"/>
        <v>#DIV/0!</v>
      </c>
      <c r="HN523" s="57" t="e">
        <f t="shared" si="1504"/>
        <v>#DIV/0!</v>
      </c>
      <c r="HO523" s="57" t="e">
        <f t="shared" si="1505"/>
        <v>#DIV/0!</v>
      </c>
      <c r="HP523" s="57" t="e">
        <f t="shared" si="1506"/>
        <v>#DIV/0!</v>
      </c>
      <c r="HQ523" s="57" t="e">
        <f t="shared" si="1507"/>
        <v>#DIV/0!</v>
      </c>
      <c r="HR523" s="57"/>
      <c r="HS523" s="57" t="e">
        <f t="shared" si="1508"/>
        <v>#DIV/0!</v>
      </c>
      <c r="HT523" s="57" t="e">
        <f t="shared" si="1509"/>
        <v>#DIV/0!</v>
      </c>
      <c r="HU523" s="57" t="e">
        <f t="shared" si="1510"/>
        <v>#DIV/0!</v>
      </c>
      <c r="HV523" s="57" t="e">
        <f t="shared" si="1511"/>
        <v>#DIV/0!</v>
      </c>
      <c r="HW523" s="57" t="e">
        <f t="shared" si="1512"/>
        <v>#DIV/0!</v>
      </c>
      <c r="HX523" s="57"/>
      <c r="HY523" s="57" t="e">
        <f t="shared" si="1513"/>
        <v>#DIV/0!</v>
      </c>
      <c r="HZ523" s="57" t="e">
        <f t="shared" si="1514"/>
        <v>#DIV/0!</v>
      </c>
      <c r="IA523" s="57"/>
      <c r="IB523" s="61">
        <f t="shared" si="1515"/>
        <v>0</v>
      </c>
      <c r="IC523" s="57" t="str">
        <f t="shared" si="1516"/>
        <v/>
      </c>
      <c r="ID523" s="42"/>
      <c r="IE523" s="2" t="str">
        <f t="shared" si="1517"/>
        <v/>
      </c>
      <c r="IF523" s="60" t="e">
        <f t="shared" si="1518"/>
        <v>#DIV/0!</v>
      </c>
      <c r="IG523" s="60" t="str">
        <f t="shared" si="1519"/>
        <v/>
      </c>
      <c r="IH523" s="60" t="str">
        <f t="shared" si="1520"/>
        <v>zinco-</v>
      </c>
      <c r="II523" s="60" t="str">
        <f t="shared" si="1521"/>
        <v>mangano-</v>
      </c>
      <c r="IJ523" s="60" t="e">
        <f t="shared" si="1522"/>
        <v>#DIV/0!</v>
      </c>
      <c r="IK523" s="60" t="e">
        <f t="shared" si="1523"/>
        <v>#DIV/0!</v>
      </c>
      <c r="IL523" s="60" t="e">
        <f t="shared" si="1524"/>
        <v>#DIV/0!</v>
      </c>
      <c r="IM523" s="60" t="e">
        <f t="shared" si="1525"/>
        <v>#DIV/0!</v>
      </c>
      <c r="IN523" s="60" t="str">
        <f t="shared" si="1526"/>
        <v/>
      </c>
      <c r="IO523" s="60" t="str">
        <f t="shared" si="1527"/>
        <v/>
      </c>
      <c r="IP523" s="57"/>
      <c r="IQ523" s="57" t="str">
        <f t="shared" si="1528"/>
        <v>ERROR!!</v>
      </c>
    </row>
    <row r="524" spans="24:251">
      <c r="X524" s="29">
        <f t="shared" ref="X524:X587" si="1557">0.5*(S524/AQ524+T524/AR524)*16</f>
        <v>0</v>
      </c>
      <c r="Y524" s="29">
        <f t="shared" ref="Y524:Y587" si="1558">SUM(G524:W524)-X524-K524-L524</f>
        <v>0</v>
      </c>
      <c r="Z524" s="29" t="e">
        <f t="shared" ref="Z524:Z587" si="1559">M524/AK524*DO524/2*AJ524</f>
        <v>#DIV/0!</v>
      </c>
      <c r="AA524" s="29" t="e">
        <f t="shared" ref="AA524:AA587" si="1560">M524/AK524*(1-DO524)*AK524</f>
        <v>#DIV/0!</v>
      </c>
      <c r="AB524" s="29" t="e">
        <f t="shared" ref="AB524:AB587" si="1561">G524*DG524*18/AF524/CG524/2</f>
        <v>#DIV/0!</v>
      </c>
      <c r="AC524" s="29" t="e">
        <f t="shared" ref="AC524:AC587" si="1562">Y524-M524+Z524+AA524+AB524</f>
        <v>#DIV/0!</v>
      </c>
      <c r="AF524" s="23">
        <v>60.084299999999999</v>
      </c>
      <c r="AG524" s="23">
        <v>79.878799999999998</v>
      </c>
      <c r="AH524" s="23">
        <v>101.96120000000001</v>
      </c>
      <c r="AI524" s="23">
        <v>151.99039999999999</v>
      </c>
      <c r="AJ524" s="23">
        <v>159.69</v>
      </c>
      <c r="AK524" s="23">
        <v>71.846400000000003</v>
      </c>
      <c r="AL524" s="23">
        <v>70.9375</v>
      </c>
      <c r="AM524" s="23">
        <v>40.304400000000001</v>
      </c>
      <c r="AN524" s="23">
        <v>56.077399999999997</v>
      </c>
      <c r="AO524" s="23">
        <v>61.978999999999999</v>
      </c>
      <c r="AP524" s="23">
        <v>94.195999999999998</v>
      </c>
      <c r="AQ524" s="23">
        <v>18.998000000000001</v>
      </c>
      <c r="AR524" s="23">
        <v>35.450000000000003</v>
      </c>
      <c r="AS524" s="23">
        <v>29.88</v>
      </c>
      <c r="AT524" s="23">
        <v>74.691999999999993</v>
      </c>
      <c r="AU524" s="23">
        <v>81.39</v>
      </c>
      <c r="AX524" s="54">
        <f t="shared" ref="AX524:AX587" si="1563">G524/AF524</f>
        <v>0</v>
      </c>
      <c r="AY524" s="54">
        <f t="shared" ref="AY524:AY587" si="1564">H524/AG524</f>
        <v>0</v>
      </c>
      <c r="AZ524" s="54">
        <f t="shared" ref="AZ524:AZ587" si="1565">I524/AH524*2</f>
        <v>0</v>
      </c>
      <c r="BA524" s="54">
        <f t="shared" ref="BA524:BA587" si="1566">J524/AI524*2</f>
        <v>0</v>
      </c>
      <c r="BB524" s="54">
        <f t="shared" ref="BB524:BB587" si="1567">M524/AK524</f>
        <v>0</v>
      </c>
      <c r="BC524" s="54">
        <f t="shared" ref="BC524:BC587" si="1568">N524/AL524</f>
        <v>0</v>
      </c>
      <c r="BD524" s="54">
        <f t="shared" ref="BD524:BD587" si="1569">O524/AM524</f>
        <v>0</v>
      </c>
      <c r="BE524" s="54">
        <f t="shared" ref="BE524:BE587" si="1570">P524/AN524</f>
        <v>0</v>
      </c>
      <c r="BF524" s="54">
        <f t="shared" ref="BF524:BF587" si="1571">Q524/AO524*2</f>
        <v>0</v>
      </c>
      <c r="BG524" s="54">
        <f t="shared" ref="BG524:BG587" si="1572">R524/AP524*2</f>
        <v>0</v>
      </c>
      <c r="BH524" s="54">
        <f t="shared" ref="BH524:BH587" si="1573">S524/AQ524</f>
        <v>0</v>
      </c>
      <c r="BI524" s="54">
        <f t="shared" ref="BI524:BI587" si="1574">T524/AR524</f>
        <v>0</v>
      </c>
      <c r="BJ524" s="54">
        <f t="shared" ref="BJ524:BJ587" si="1575">W524/AS524*2</f>
        <v>0</v>
      </c>
      <c r="BK524" s="54">
        <f t="shared" ref="BK524:BK587" si="1576">U524/AT524</f>
        <v>0</v>
      </c>
      <c r="BL524" s="54">
        <f t="shared" ref="BL524:BL587" si="1577">V524/AU524</f>
        <v>0</v>
      </c>
      <c r="BM524" s="42"/>
      <c r="BO524" s="54">
        <f>'Norm-coeff'!$C$2+$AX524*'Norm-coeff'!$D$2+$AY524*'Norm-coeff'!$E$2+$AZ524*'Norm-coeff'!$F$2+$BA524*'Norm-coeff'!$G$2+$BB524*'Norm-coeff'!$H$2+$BC524*'Norm-coeff'!$I$2+$BD524*'Norm-coeff'!$J$2+$BE524*'Norm-coeff'!$K$2+$BF524*'Norm-coeff'!$L$2+$BG524*'Norm-coeff'!$M$2+$BH524*'Norm-coeff'!$N$2+$BI524*'Norm-coeff'!$O$2</f>
        <v>5.4045421474420303</v>
      </c>
      <c r="BP524" s="54">
        <f>'Norm-coeff'!$C$3+$AX524*'Norm-coeff'!$D$3+$AY524*'Norm-coeff'!$E$3+$AZ524*'Norm-coeff'!$F$3+$BA524*'Norm-coeff'!$G$3+$BB524*'Norm-coeff'!$H$3+$BC524*'Norm-coeff'!$I$3+$BD524*'Norm-coeff'!$J$3+$BE524*'Norm-coeff'!$K$3+$BF524*'Norm-coeff'!$L$3+$BG524*'Norm-coeff'!$M$3+$BH524*'Norm-coeff'!$N$3+$BI524*'Norm-coeff'!$O$3</f>
        <v>3.15319116612705</v>
      </c>
      <c r="BQ524" s="54">
        <f>'Norm-coeff'!$C$4+$AX524*'Norm-coeff'!$D$4+$AY524*'Norm-coeff'!$E$4+$AZ524*'Norm-coeff'!$F$4+$BA524*'Norm-coeff'!$G$4+$BB524*'Norm-coeff'!$H$4+$BC524*'Norm-coeff'!$I$4+$BD524*'Norm-coeff'!$J$4+$BE524*'Norm-coeff'!$K$4+$BF524*'Norm-coeff'!$L$4+$BG524*'Norm-coeff'!$M$4+$BH524*'Norm-coeff'!$N$4+$BI524*'Norm-coeff'!$O$4</f>
        <v>1.42115649462768</v>
      </c>
      <c r="BR524" s="54">
        <f>'Norm-coeff'!$C$5+$AX524*'Norm-coeff'!$D$5+$AY524*'Norm-coeff'!$E$5+$AZ524*'Norm-coeff'!$F$5+$BA524*'Norm-coeff'!$G$5+$BB524*'Norm-coeff'!$H$5+$BC524*'Norm-coeff'!$I$5+$BD524*'Norm-coeff'!$J$5+$BE524*'Norm-coeff'!$K$5+$BF524*'Norm-coeff'!$L$5+$BG524*'Norm-coeff'!$M$5+$BH524*'Norm-coeff'!$N$5+$BI524*'Norm-coeff'!$O$5</f>
        <v>1.0553329241296201</v>
      </c>
      <c r="BS524" s="54">
        <f>'Norm-coeff'!$C$6+$AX524*'Norm-coeff'!$D$6+$AY524*'Norm-coeff'!$E$6+$AZ524*'Norm-coeff'!$F$6+$BA524*'Norm-coeff'!$G$6+$BB524*'Norm-coeff'!$H$6+$BC524*'Norm-coeff'!$I$6+$BD524*'Norm-coeff'!$J$6+$BE524*'Norm-coeff'!$K$6+$BF524*'Norm-coeff'!$L$6+$BG524*'Norm-coeff'!$M$6+$BH524*'Norm-coeff'!$N$6+$BI524*'Norm-coeff'!$O$6</f>
        <v>-1.48700885495103E-2</v>
      </c>
      <c r="BT524" s="54">
        <f>'Norm-coeff'!$C$7+$AX524*'Norm-coeff'!$D$7+$AY524*'Norm-coeff'!$E$7+$AZ524*'Norm-coeff'!$F$7+$BA524*'Norm-coeff'!$G$7+$BB524*'Norm-coeff'!$H$7+$BC524*'Norm-coeff'!$I$7+$BD524*'Norm-coeff'!$J$7+$BE524*'Norm-coeff'!$K$7+$BF524*'Norm-coeff'!$L$7+$BG524*'Norm-coeff'!$M$7+$BH524*'Norm-coeff'!$N$7+$BI524*'Norm-coeff'!$O$7</f>
        <v>2.0907583608832998</v>
      </c>
      <c r="BU524" s="54">
        <f>'Norm-coeff'!$C$8+$AX524*'Norm-coeff'!$D$8+$AY524*'Norm-coeff'!$E$8+$AZ524*'Norm-coeff'!$F$8+$BA524*'Norm-coeff'!$G$8+$BB524*'Norm-coeff'!$H$8+$BC524*'Norm-coeff'!$I$8+$BD524*'Norm-coeff'!$J$8+$BE524*'Norm-coeff'!$K$8+$BF524*'Norm-coeff'!$L$8+$BG524*'Norm-coeff'!$M$8+$BH524*'Norm-coeff'!$N$8+$BI524*'Norm-coeff'!$O$8</f>
        <v>0.65894159836244504</v>
      </c>
      <c r="BV524" s="54">
        <f>'Norm-coeff'!$C$9+$AX524*'Norm-coeff'!$D$9+$AY524*'Norm-coeff'!$E$9+$AZ524*'Norm-coeff'!$F$9+$BA524*'Norm-coeff'!$G$9+$BB524*'Norm-coeff'!$H$9+$BC524*'Norm-coeff'!$I$9+$BD524*'Norm-coeff'!$J$9+$BE524*'Norm-coeff'!$K$9+$BF524*'Norm-coeff'!$L$9+$BG524*'Norm-coeff'!$M$9+$BH524*'Norm-coeff'!$N$9+$BI524*'Norm-coeff'!$O$9</f>
        <v>1.48961085014701</v>
      </c>
      <c r="BW524" s="54">
        <f>'Norm-coeff'!$C$10+$AX524*'Norm-coeff'!$D$10+$AY524*'Norm-coeff'!$E$10+$AZ524*'Norm-coeff'!$F$10+$BA524*'Norm-coeff'!$G$10+$BB524*'Norm-coeff'!$H$10+$BC524*'Norm-coeff'!$I$10+$BD524*'Norm-coeff'!$J$10+$BE524*'Norm-coeff'!$K$10+$BF524*'Norm-coeff'!$L$10+$BG524*'Norm-coeff'!$M$10+$BH524*'Norm-coeff'!$N$10+$BI524*'Norm-coeff'!$O$10</f>
        <v>1.42058735749591</v>
      </c>
      <c r="BX524" s="54">
        <f>'Norm-coeff'!$C$11+$AX524*'Norm-coeff'!$D$11+$AY524*'Norm-coeff'!$E$11+$AZ524*'Norm-coeff'!$F$11+$BA524*'Norm-coeff'!$G$11+$BB524*'Norm-coeff'!$H$11+$BC524*'Norm-coeff'!$I$11+$BD524*'Norm-coeff'!$J$11+$BE524*'Norm-coeff'!$K$11+$BF524*'Norm-coeff'!$L$11+$BG524*'Norm-coeff'!$M$11+$BH524*'Norm-coeff'!$N$11+$BI524*'Norm-coeff'!$O$11</f>
        <v>0.221233014421479</v>
      </c>
      <c r="BY524" s="54">
        <f>'Norm-coeff'!$C$12+$AX524*'Norm-coeff'!$D$12+$AY524*'Norm-coeff'!$E$12+$AZ524*'Norm-coeff'!$F$12+$BA524*'Norm-coeff'!$G$12+$BB524*'Norm-coeff'!$H$12+$BC524*'Norm-coeff'!$I$12+$BD524*'Norm-coeff'!$J$12+$BE524*'Norm-coeff'!$K$12+$BF524*'Norm-coeff'!$L$12+$BG524*'Norm-coeff'!$M$12+$BH524*'Norm-coeff'!$N$12+$BI524*'Norm-coeff'!$O$12</f>
        <v>0.283527502056037</v>
      </c>
      <c r="BZ524" s="54">
        <f>'Norm-coeff'!$C$13+$AX524*'Norm-coeff'!$D$13+$AY524*'Norm-coeff'!$E$13+$AZ524*'Norm-coeff'!$F$13+$BA524*'Norm-coeff'!$G$13+$BB524*'Norm-coeff'!$H$13+$BC524*'Norm-coeff'!$I$13+$BD524*'Norm-coeff'!$J$13+$BE524*'Norm-coeff'!$K$13+$BF524*'Norm-coeff'!$L$13+$BG524*'Norm-coeff'!$M$13+$BH524*'Norm-coeff'!$N$13+$BI524*'Norm-coeff'!$O$13</f>
        <v>-4.1864930554451202E-2</v>
      </c>
      <c r="CA524" s="54">
        <f>'Norm-coeff'!$C$14+$AX524*'Norm-coeff'!$D$14+$AY524*'Norm-coeff'!$E$14+$AZ524*'Norm-coeff'!$F$14+$BA524*'Norm-coeff'!$G$14+$BB524*'Norm-coeff'!$H$14+$BC524*'Norm-coeff'!$I$14+$BD524*'Norm-coeff'!$J$14+$BE524*'Norm-coeff'!$K$14+$BF524*'Norm-coeff'!$L$14+$BG524*'Norm-coeff'!$M$14+$BH524*'Norm-coeff'!$N$14+$BI524*'Norm-coeff'!$O$14</f>
        <v>4.2526983164477103</v>
      </c>
      <c r="CC524" s="54">
        <f t="shared" si="1529"/>
        <v>0</v>
      </c>
      <c r="CG524" s="54">
        <f t="shared" ref="CG524:CG587" si="1578">IF(OR(BO524&lt;=0,AX524&lt;=0),0,BO524)</f>
        <v>0</v>
      </c>
      <c r="CH524" s="54">
        <f t="shared" si="1556"/>
        <v>0</v>
      </c>
      <c r="CI524" s="54">
        <f t="shared" ref="CI524:CI587" si="1579">IF(AY524*CC524-CL524&lt;=0,0,AY524*CC524-CL524)</f>
        <v>0</v>
      </c>
      <c r="CJ524" s="56">
        <f t="shared" ref="CJ524:CJ587" si="1580">SUM(CG524:CI524)</f>
        <v>0</v>
      </c>
      <c r="CK524" s="54">
        <f t="shared" ref="CK524:CK587" si="1581">IF(AZ524*CC524-CH524&lt;=0,0,AZ524*CC524-CH524)</f>
        <v>0</v>
      </c>
      <c r="CL524" s="54">
        <f t="shared" ref="CL524:CL587" si="1582">IF(OR(BU524&lt;=0,AY524&lt;=0),0,BU524)</f>
        <v>0</v>
      </c>
      <c r="CM524" s="54">
        <f t="shared" ref="CM524:CM587" si="1583">IF(OR(BQ524&lt;=0,BB524&lt;=0),0,BQ524)</f>
        <v>0</v>
      </c>
      <c r="CN524" s="54">
        <f t="shared" ref="CN524:CN587" si="1584">BA524*$CC524</f>
        <v>0</v>
      </c>
      <c r="CO524" s="54">
        <f t="shared" ref="CO524:CO587" si="1585">BK524*$CC524</f>
        <v>0</v>
      </c>
      <c r="CP524" s="54">
        <f t="shared" ref="CP524:CP587" si="1586">BL524*$CC524</f>
        <v>0</v>
      </c>
      <c r="CQ524" s="54">
        <f t="shared" ref="CQ524:CQ587" si="1587">IF(OR(BS524&lt;=0,BC524&lt;=0),0,BS524)</f>
        <v>0</v>
      </c>
      <c r="CR524" s="54">
        <f t="shared" ref="CR524:CR587" si="1588">IF(OR(BT524&lt;=0,BD524&lt;=0),0,IF(BT524&lt;=BD524*CC524,BT524,BD524*CC524))</f>
        <v>0</v>
      </c>
      <c r="CS524" s="54">
        <f t="shared" ref="CS524:CS587" si="1589">IF(OR(BR524&lt;=0,BB524&lt;=0),0,BR524)</f>
        <v>0</v>
      </c>
      <c r="CU524" s="54">
        <f t="shared" ref="CU524:CU587" si="1590">SUM(CK524:CT524)</f>
        <v>0</v>
      </c>
      <c r="CV524" s="54">
        <f t="shared" ref="CV524:CV587" si="1591">IF(BC524*$CC524-CQ524&lt;=0, 0, BC524*$CC524-CQ524)</f>
        <v>0</v>
      </c>
      <c r="CW524" s="54">
        <f t="shared" ref="CW524:CW587" si="1592">IF(BB524*CC524-CM524-CS524&lt;=0,0,BB524*CC524-CM524-CS524)</f>
        <v>0</v>
      </c>
      <c r="CX524" s="54">
        <f t="shared" ref="CX524:CX587" si="1593">IF(BD524*$CC524-CR524&lt;=0, 0, BD524*$CC524-CR524)</f>
        <v>0</v>
      </c>
      <c r="CZ524" s="54">
        <f t="shared" ref="CZ524:CZ587" si="1594">IF(OR(BV524&lt;=0,BE524&lt;=0),0,BV524)</f>
        <v>0</v>
      </c>
      <c r="DA524" s="54">
        <f t="shared" ref="DA524:DA587" si="1595">IF(OR(BW524&lt;=0,BF524&lt;=0),0,BW524)</f>
        <v>0</v>
      </c>
      <c r="DB524" s="54">
        <f t="shared" ref="DB524:DB587" si="1596">SUM(CV524:DA524)</f>
        <v>0</v>
      </c>
      <c r="DC524" s="54">
        <f t="shared" ref="DC524:DC587" si="1597">IF(BE524*$CC524-CZ524&lt;=0,0,BE524*$CC524-CZ524)</f>
        <v>0</v>
      </c>
      <c r="DD524" s="54">
        <f t="shared" ref="DD524:DD587" si="1598">IF(BF524*$CC524-DA524&lt;=0,0,BF524*$CC524-DA524)</f>
        <v>0</v>
      </c>
      <c r="DE524" s="54">
        <f t="shared" ref="DE524:DE587" si="1599">IF(OR(BX524&lt;=0,BG524&lt;=0),0,BX524)</f>
        <v>0</v>
      </c>
      <c r="DF524" s="54">
        <f t="shared" ref="DF524:DF587" si="1600">SUM(DC524:DE524)</f>
        <v>0</v>
      </c>
      <c r="DG524" s="54">
        <f t="shared" ref="DG524:DG587" si="1601">IF(CA524&lt;=0,0,IF(CA524&gt;=2,2,CA524))</f>
        <v>2</v>
      </c>
      <c r="DH524" s="71">
        <f t="shared" ref="DH524:DH587" si="1602">IF(OR(BY524&lt;=0,BH524&lt;=0),0,BY524)</f>
        <v>0</v>
      </c>
      <c r="DI524" s="71">
        <f t="shared" ref="DI524:DI587" si="1603">IF(OR(BZ524&lt;=0,BI524&lt;=0),0,BZ524)</f>
        <v>0</v>
      </c>
      <c r="DJ524" s="54">
        <f t="shared" ref="DJ524:DJ587" si="1604">IF(2-DG524-DH524-DI524&lt;=0,0,2-DG524-DH524-DI524)</f>
        <v>0</v>
      </c>
      <c r="DK524" s="54">
        <f t="shared" ref="DK524:DK587" si="1605">SUM(DG524:DJ524)</f>
        <v>2</v>
      </c>
      <c r="DL524" s="4">
        <f t="shared" si="1530"/>
        <v>0</v>
      </c>
      <c r="DM524" s="3">
        <f t="shared" ref="DM524:DM587" si="1606">CM524</f>
        <v>0</v>
      </c>
      <c r="DN524" s="3">
        <f t="shared" ref="DN524:DN587" si="1607">CS524+CW524</f>
        <v>0</v>
      </c>
      <c r="DO524" s="4" t="e">
        <f t="shared" ref="DO524:DO587" si="1608">DM524/(DM524+DN524)</f>
        <v>#DIV/0!</v>
      </c>
      <c r="DP524" s="57"/>
      <c r="DQ524" s="57"/>
      <c r="DR524" s="56">
        <f t="shared" si="1531"/>
        <v>2</v>
      </c>
      <c r="DS524" s="56">
        <f t="shared" si="1532"/>
        <v>0</v>
      </c>
      <c r="DT524" s="38">
        <f t="shared" si="1533"/>
        <v>0</v>
      </c>
      <c r="DU524" s="38">
        <f t="shared" ref="DU524:DU587" si="1609">DR524+DS524+DT524</f>
        <v>2</v>
      </c>
      <c r="DV524" s="38">
        <f t="shared" si="1534"/>
        <v>0</v>
      </c>
      <c r="DW524" s="39">
        <f t="shared" si="1535"/>
        <v>0</v>
      </c>
      <c r="DX524" s="39">
        <f t="shared" si="1536"/>
        <v>0</v>
      </c>
      <c r="DY524" s="39">
        <f t="shared" si="1537"/>
        <v>0</v>
      </c>
      <c r="DZ524" s="39">
        <f t="shared" si="1538"/>
        <v>0</v>
      </c>
      <c r="EA524" s="39">
        <f t="shared" si="1539"/>
        <v>0</v>
      </c>
      <c r="EB524" s="37" t="e">
        <f t="shared" ref="EB524:EB587" si="1610">DW524/EA524</f>
        <v>#DIV/0!</v>
      </c>
      <c r="EC524" s="37" t="e">
        <f t="shared" ref="EC524:EC587" si="1611">DX524/EA524</f>
        <v>#DIV/0!</v>
      </c>
      <c r="ED524" s="37" t="e">
        <f t="shared" ref="ED524:ED587" si="1612">DY524/EA524</f>
        <v>#DIV/0!</v>
      </c>
      <c r="EE524" s="37" t="e">
        <f t="shared" ref="EE524:EE587" si="1613">DZ524/EA524</f>
        <v>#DIV/0!</v>
      </c>
      <c r="EF524" s="39" t="e">
        <f t="shared" ref="EF524:EF587" si="1614">DW524/(DW524+DX524)</f>
        <v>#DIV/0!</v>
      </c>
      <c r="EG524" s="37" t="e">
        <f t="shared" ref="EG524:EG587" si="1615">(DW524+DZ524)/EA524</f>
        <v>#DIV/0!</v>
      </c>
      <c r="EH524" s="37" t="e">
        <f t="shared" ref="EH524:EH587" si="1616">(DX524+DY524)/EA524</f>
        <v>#DIV/0!</v>
      </c>
      <c r="EI524" s="11" t="b">
        <f t="shared" ref="EI524:EI587" si="1617">IF(DU524&gt;=DV524,TRUE,FALSE)</f>
        <v>1</v>
      </c>
      <c r="EJ524" s="11" t="b">
        <f t="shared" ref="EJ524:EJ587" si="1618">IF(DU524&gt;=DV524,FALSE,TRUE)</f>
        <v>0</v>
      </c>
      <c r="EK524" s="39" t="e">
        <f t="shared" ref="EK524:EK587" si="1619">IF(AND(EG524&gt;=0.75,EE524&gt;EB524),TRUE,FALSE)</f>
        <v>#DIV/0!</v>
      </c>
      <c r="EL524" s="39" t="e">
        <f t="shared" ref="EL524:EL587" si="1620">IF(AND(EG524&gt;=0.75,EB524&gt;=EE524),TRUE,FALSE)</f>
        <v>#DIV/0!</v>
      </c>
      <c r="EM524" s="39" t="e">
        <f t="shared" ref="EM524:EM587" si="1621">IF(AND(0.75&gt;EG524,EG524&gt;0.25,EB524&gt;=EE524,0.75&gt;EH524,EH524&gt;0.25,EC524&gt;=ED524),TRUE,FALSE)</f>
        <v>#DIV/0!</v>
      </c>
      <c r="EN524" s="39" t="e">
        <f t="shared" ref="EN524:EN587" si="1622">IF(AND(EH524&gt;=0.75,EC524&gt;=ED524),TRUE,FALSE)</f>
        <v>#DIV/0!</v>
      </c>
      <c r="EO524" s="39" t="e">
        <f t="shared" ref="EO524:EO587" si="1623">IF(AND(EH524&gt;=0.75,ED524&gt;EC524),TRUE,FALSE)</f>
        <v>#DIV/0!</v>
      </c>
      <c r="EP524" s="39" t="e">
        <f t="shared" ref="EP524:EP587" si="1624">IF(AND(0.75&gt;EG524,EG524&gt;0.25,EE524&gt;EB524,0.75&gt;EH524,EH524&gt;0.25,EC524&gt;=ED524),TRUE,FALSE)</f>
        <v>#DIV/0!</v>
      </c>
      <c r="EQ524" s="39" t="e">
        <f t="shared" ref="EQ524:EQ587" si="1625">IF(AND(0.75&gt;EG524,EG524&gt;0.25,EE524&gt;EB524,0.75&gt;EH524,EH524&gt;0.25,ED524&gt;EC524),TRUE,FALSE)</f>
        <v>#DIV/0!</v>
      </c>
      <c r="ER524" s="39" t="e">
        <f t="shared" ref="ER524:ER587" si="1626">IF(AND(0.75&gt;EG524,EG524&gt;0.25,EB524&gt;=EE524,0.75&gt;EH524,EH524&gt;0.25,ED524&gt;EC524),TRUE,FALSE)</f>
        <v>#DIV/0!</v>
      </c>
      <c r="ES524" s="58" t="str">
        <f t="shared" ref="ES524:ES587" si="1627">IF(EI524,$EI$2,$EJ$2)</f>
        <v>(OH,F,Cl)-dominate amphibole</v>
      </c>
      <c r="ET524" s="58" t="e">
        <f t="shared" ref="ET524:ET587" si="1628">IF(EI524=TRUE, INDEX(EK$2:ER$2,MATCH(TRUE,EK524:ER524,0)),"")</f>
        <v>#N/A</v>
      </c>
      <c r="EU524" s="56">
        <f t="shared" si="1540"/>
        <v>0</v>
      </c>
      <c r="EV524" s="56">
        <f t="shared" si="1541"/>
        <v>0</v>
      </c>
      <c r="EW524" s="56">
        <f t="shared" si="1542"/>
        <v>0</v>
      </c>
      <c r="EX524" s="56">
        <f t="shared" si="1543"/>
        <v>0</v>
      </c>
      <c r="EY524" s="56">
        <f t="shared" si="1544"/>
        <v>0</v>
      </c>
      <c r="EZ524" s="56">
        <f t="shared" si="1545"/>
        <v>0</v>
      </c>
      <c r="FA524" s="39">
        <f t="shared" si="1546"/>
        <v>0</v>
      </c>
      <c r="FB524" s="39">
        <f t="shared" si="1547"/>
        <v>0</v>
      </c>
      <c r="FC524" s="54">
        <f t="shared" si="1548"/>
        <v>0</v>
      </c>
      <c r="FD524" s="54">
        <f t="shared" si="1549"/>
        <v>0</v>
      </c>
      <c r="FE524" s="39">
        <f t="shared" si="1550"/>
        <v>0</v>
      </c>
      <c r="FF524" s="54">
        <f t="shared" si="1551"/>
        <v>0</v>
      </c>
      <c r="FG524" s="39">
        <f t="shared" si="1552"/>
        <v>0</v>
      </c>
      <c r="FH524" s="39">
        <f t="shared" ref="FH524:FH587" si="1629">EU524+EX524</f>
        <v>0</v>
      </c>
      <c r="FI524" s="39">
        <f t="shared" ref="FI524:FI587" si="1630">EW524+EZ524</f>
        <v>0</v>
      </c>
      <c r="FJ524" s="39">
        <f t="shared" ref="FJ524:FJ587" si="1631">EV524+EY524</f>
        <v>0</v>
      </c>
      <c r="FK524" s="39" t="e">
        <f t="shared" ref="FK524:FK587" si="1632">FJ524/(FH524+FI524+FJ524)</f>
        <v>#DIV/0!</v>
      </c>
      <c r="FL524" s="39" t="e">
        <f t="shared" ref="FL524:FL587" si="1633">FH524/(FH524+FI524+FJ524)</f>
        <v>#DIV/0!</v>
      </c>
      <c r="FM524" s="39" t="e">
        <f t="shared" ref="FM524:FM587" si="1634">EZ524/(EZ524+EY524+EX524+FA524+FB524+FD524)</f>
        <v>#DIV/0!</v>
      </c>
      <c r="FN524" s="39">
        <f t="shared" ref="FN524:FN587" si="1635">IF(1-FO524-FP524-FQ524&lt;=0,0,1-FO524-FP524-FQ524)</f>
        <v>1</v>
      </c>
      <c r="FO524" s="39">
        <f t="shared" si="1553"/>
        <v>0</v>
      </c>
      <c r="FP524" s="39">
        <f t="shared" si="1554"/>
        <v>0</v>
      </c>
      <c r="FQ524" s="39">
        <f t="shared" si="1555"/>
        <v>0</v>
      </c>
      <c r="FR524" s="39">
        <f t="shared" ref="FR524:FR587" si="1636">FP524+FQ524+2*FO524</f>
        <v>0</v>
      </c>
      <c r="FS524" s="39">
        <f t="shared" ref="FS524:FS587" si="1637">FC524+FD524+FE524+2*FF524-FG524-MIN(DV524,FD524)</f>
        <v>0</v>
      </c>
      <c r="FU524" s="39" t="e">
        <f t="shared" ref="FU524:FU587" si="1638">IF(AND(EK524=TRUE,FK524&lt;=0.5,FL524&lt;=1/7),TRUE,FALSE)</f>
        <v>#DIV/0!</v>
      </c>
      <c r="FV524" s="39" t="e">
        <f t="shared" ref="FV524:FV587" si="1639">IF(AND(EK524=TRUE,FK524&gt;0.5,FL524&lt;=1/7),TRUE,FALSE)</f>
        <v>#DIV/0!</v>
      </c>
      <c r="FW524" s="39" t="e">
        <f t="shared" ref="FW524:FW587" si="1640">IF(AND(EK524=TRUE,FL524&lt;=0.5, 4.5/7&gt;=FU524, FU524&gt;1/7),TRUE,FALSE)</f>
        <v>#DIV/0!</v>
      </c>
      <c r="FY524" s="39" t="e">
        <f t="shared" ref="FY524:FY587" si="1641">IF(AND(EL524=TRUE,FR524&lt;0.5,FS524&lt;=0.5,FM524&gt;=0.9),TRUE,FALSE)</f>
        <v>#DIV/0!</v>
      </c>
      <c r="FZ524" s="39" t="e">
        <f t="shared" ref="FZ524:FZ587" si="1642">IF(AND(EL524=TRUE,FR524&lt;0.5,1.5&gt;=FS524, FS524&gt;0.5,FF524&lt;0.5),TRUE,FALSE)</f>
        <v>#DIV/0!</v>
      </c>
      <c r="GA524" s="39" t="e">
        <f t="shared" ref="GA524:GA587" si="1643">IF(AND(EL524=TRUE,FR524&lt;0.5,FS524&gt;1.5,FF524&lt;0.5),TRUE,FALSE)</f>
        <v>#DIV/0!</v>
      </c>
      <c r="GB524" s="39" t="e">
        <f t="shared" ref="GB524:GB587" si="1644">IF(AND(EL524=TRUE,FR524&gt;=0.5,FS524&lt;=0.5,FF524&lt;0.5),TRUE,FALSE)</f>
        <v>#DIV/0!</v>
      </c>
      <c r="GC524" s="39" t="e">
        <f t="shared" ref="GC524:GC587" si="1645">IF(AND(EL524=TRUE,FR524&gt;=0.5,1.5&gt;=FS524,FS524&gt;0.5,FC524=MAX(FC524:FE524),FF524&lt;0.5),TRUE,FALSE)</f>
        <v>#DIV/0!</v>
      </c>
      <c r="GD524" s="39" t="e">
        <f t="shared" ref="GD524:GD587" si="1646">IF(AND(EL524=TRUE,FR524&gt;=0.5,FS524&gt;1.5,FF524&lt;0.5),TRUE,FALSE)</f>
        <v>#DIV/0!</v>
      </c>
      <c r="GE524" s="39" t="e">
        <f t="shared" ref="GE524:GE587" si="1647">IF(AND(EL524=TRUE,FO524=MAX(FN524:FQ524)),TRUE,FALSE)</f>
        <v>#DIV/0!</v>
      </c>
      <c r="GF524" s="39" t="e">
        <f t="shared" ref="GF524:GF587" si="1648">IF(AND(EI524=TRUE,EL524=TRUE,FR524&gt;=0.5,FF524&gt;=0.5),TRUE,FALSE)</f>
        <v>#DIV/0!</v>
      </c>
      <c r="GG524" s="39" t="e">
        <f t="shared" ref="GG524:GG587" si="1649">IF(AND(EL524=TRUE,FR524&gt;=0.5,1.5&gt;=FS524, FS524&gt;0.5,FD524=MAX(FC524:FE524),FF524&lt;0.5),TRUE,FALSE)</f>
        <v>#DIV/0!</v>
      </c>
      <c r="GH524" s="39" t="e">
        <f t="shared" ref="GH524:GH587" si="1650">IF(AND(EL524=TRUE,FR524&lt;0.5,FS524&lt;=0.5,FM524&lt;0.9),TRUE,FALSE)</f>
        <v>#DIV/0!</v>
      </c>
      <c r="GI524" s="39"/>
      <c r="GJ524" s="39" t="e">
        <f t="shared" ref="GJ524:GJ587" si="1651">IF(AND(EM524=TRUE,FR524&lt;0.5,FS524&lt;1.5),TRUE,FALSE)</f>
        <v>#DIV/0!</v>
      </c>
      <c r="GK524" s="39" t="e">
        <f t="shared" ref="GK524:GK587" si="1652">IF(AND(EM524=TRUE,FR524&lt;0.5,FS524&gt;=1.5),TRUE,FALSE)</f>
        <v>#DIV/0!</v>
      </c>
      <c r="GL524" s="39" t="e">
        <f t="shared" ref="GL524:GL587" si="1653">IF(AND(EM524=TRUE,FR524&gt;=0.5,FS524&lt;0.5),TRUE,FALSE)</f>
        <v>#DIV/0!</v>
      </c>
      <c r="GM524" s="39" t="e">
        <f t="shared" ref="GM524:GM587" si="1654">IF(AND(EM524=TRUE,FR524&gt;=0.5,FS524&lt;1.5,FS524&gt;=0.5),TRUE,FALSE)</f>
        <v>#DIV/0!</v>
      </c>
      <c r="GN524" s="39" t="e">
        <f t="shared" ref="GN524:GN587" si="1655">IF(AND(EM524=TRUE,FR524&gt;=0.5,FS524&gt;=1.5),TRUE,FALSE)</f>
        <v>#DIV/0!</v>
      </c>
      <c r="GO524" s="57"/>
      <c r="GP524" s="57" t="e">
        <f t="shared" ref="GP524:GP587" si="1656">IF(AND(EN524=TRUE,FR524&lt;0.5,FS524&gt;=1,FC524=MAX(FC524:FF524)),TRUE,FALSE)</f>
        <v>#DIV/0!</v>
      </c>
      <c r="GQ524" s="59" t="e">
        <f t="shared" ref="GQ524:GQ587" si="1657">IF(AND(EN524=TRUE,FR524&gt;=0.5,FS524&lt;1.5,FS524&gt;=0.5,FG524&lt;0.5,FC524=MAX(FC524:FF524)),TRUE,FALSE)</f>
        <v>#DIV/0!</v>
      </c>
      <c r="GR524" s="41" t="e">
        <f t="shared" ref="GR524:GR587" si="1658">IF(AND(EN524=TRUE,FR524&gt;=0.5,FS524&gt;=1.5,FG524&lt;0.5,FC524=MAX(FC524:FF524)),TRUE,FALSE)</f>
        <v>#DIV/0!</v>
      </c>
      <c r="GS524" s="57" t="e">
        <f t="shared" ref="GS524:GS587" si="1659">IF(AND(EN524=TRUE,FG524&gt;=0.5),TRUE,FALSE)</f>
        <v>#DIV/0!</v>
      </c>
      <c r="GT524" s="57" t="e">
        <f t="shared" ref="GT524:GT587" si="1660">IF(AND(EN524=TRUE,FN524=MAX(FN524:FQ524),FS524&gt;=0.5,FG524&lt;0.5,FD524=MAX(FC524:FE524)),TRUE,FALSE)</f>
        <v>#DIV/0!</v>
      </c>
      <c r="GU524" s="57" t="e">
        <f t="shared" ref="GU524:GU587" si="1661">IF(AND(EN524=TRUE,FN524&lt;&gt;MAX(FN524:FQ524),FR524&gt;=0.5,FS524&lt;1.5,FS524&gt;=0.5,FG524&lt;0.5,FD524=MAX(FC524:FE524)),TRUE,FALSE)</f>
        <v>#DIV/0!</v>
      </c>
      <c r="GV524" s="57"/>
      <c r="GW524" s="42" t="e">
        <f t="shared" ref="GW524:GW587" si="1662">IF(AND(EO524=TRUE,FR524&lt;0.5),TRUE,FALSE)</f>
        <v>#DIV/0!</v>
      </c>
      <c r="GX524" s="42" t="e">
        <f t="shared" ref="GX524:GX587" si="1663">IF(AND(EO524=TRUE,FR524&gt;=0.5,FG524&gt;=0.5),TRUE,FALSE)</f>
        <v>#DIV/0!</v>
      </c>
      <c r="GY524" s="42" t="e">
        <f t="shared" ref="GY524:GY587" si="1664">IF(AND(EO524=TRUE,FR524&gt;=0.5,FG524&lt;0.5),TRUE,FALSE)</f>
        <v>#DIV/0!</v>
      </c>
      <c r="GZ524" s="57"/>
      <c r="HA524" s="2" t="e">
        <f t="shared" ref="HA524:HA587" si="1665">IF(AND(EP524=TRUE,FR524&lt;0.5,FS524&lt;1.5,EU524&lt;&gt;MAX(EU524:EW524),EZ524=MAX(EX524:FB524)),TRUE,FALSE)</f>
        <v>#DIV/0!</v>
      </c>
      <c r="HB524" s="2" t="e">
        <f t="shared" ref="HB524:HB587" si="1666">IF(AND(EP524=TRUE,FR524&lt;0.5,FS524&gt;=1.5,EU524&lt;&gt;MAX(EU524:EW524),EZ524=MAX(EX524:FB524)),TRUE,FALSE)</f>
        <v>#DIV/0!</v>
      </c>
      <c r="HC524" s="2" t="e">
        <f t="shared" ref="HC524:HC587" si="1667">IF(AND(EP524=TRUE,FR524&gt;=0.5,FS524&lt;0.5,EU524&lt;&gt;MAX(EU524:EW524),EZ524=MAX(EX524:FB524)),TRUE,FALSE)</f>
        <v>#DIV/0!</v>
      </c>
      <c r="HD524" s="2" t="e">
        <f t="shared" ref="HD524:HD587" si="1668">IF(AND(EP524=TRUE,FR524&gt;=0.5,FS524&lt;1.5,FS524&gt;=0.5,EU524&lt;&gt;MAX(EU524:EW524),EZ524=MAX(EX524:FB524)),TRUE,FALSE)</f>
        <v>#DIV/0!</v>
      </c>
      <c r="HE524" s="2" t="e">
        <f t="shared" ref="HE524:HE587" si="1669">IF(AND(EP524=TRUE,FR524&gt;=0.5,FS524&gt;=1.5,EU524&lt;&gt;MAX(EU524:EW524),EZ524=MAX(EX524:FB524)),TRUE,FALSE)</f>
        <v>#DIV/0!</v>
      </c>
      <c r="HF524" s="2" t="e">
        <f t="shared" ref="HF524:HF587" si="1670">IF(AND(EP524=TRUE,FR524&lt;0.5,FS524&lt;1.5,EU524=MAX(EU524:EW524)),TRUE,FALSE)</f>
        <v>#DIV/0!</v>
      </c>
      <c r="HG524" s="2" t="e">
        <f t="shared" ref="HG524:HG587" si="1671">IF(AND(EP524=TRUE,FR524&lt;0.5,FS524&gt;=1.5,EU524=MAX(EU524:EW524)),TRUE,FALSE)</f>
        <v>#DIV/0!</v>
      </c>
      <c r="HH524" s="2" t="e">
        <f t="shared" ref="HH524:HH587" si="1672">IF(AND(EP524=TRUE,FR524&gt;=0.5,FS524&lt;0.5,EU524=MAX(EU524:EW524)),TRUE,FALSE)</f>
        <v>#DIV/0!</v>
      </c>
      <c r="HI524" s="2" t="e">
        <f t="shared" ref="HI524:HI587" si="1673">IF(AND(EP524=TRUE,FR524&gt;=0.5,FS524&lt;1.5,FS524&gt;=0.5,EU524=MAX(EU524:EW524)),TRUE,FALSE)</f>
        <v>#DIV/0!</v>
      </c>
      <c r="HJ524" s="11" t="e">
        <f t="shared" ref="HJ524:HJ587" si="1674">IF(AND(EP524=TRUE,FR524&gt;=0.5,FS524&gt;=1.5,EU524=MAX(EU524:EW524)),TRUE,FALSE)</f>
        <v>#DIV/0!</v>
      </c>
      <c r="HK524" s="60" t="e">
        <f t="shared" ref="HK524:HK587" si="1675">IF(AND(EP524=TRUE,FR524&lt;0.5,FS524&lt;1.5,EY524=MAX(EX524:FB524)),TRUE,FALSE)</f>
        <v>#DIV/0!</v>
      </c>
      <c r="HL524" s="57"/>
      <c r="HM524" s="57" t="e">
        <f t="shared" ref="HM524:HM587" si="1676">IF(AND(EQ524=TRUE,FR524&lt;0.5,FS524&lt;1.5),TRUE,FALSE)</f>
        <v>#DIV/0!</v>
      </c>
      <c r="HN524" s="57" t="e">
        <f t="shared" ref="HN524:HN587" si="1677">IF(AND(EQ524=TRUE,FR524&lt;0.5,FS524&gt;=1.5),TRUE,FALSE)</f>
        <v>#DIV/0!</v>
      </c>
      <c r="HO524" s="57" t="e">
        <f t="shared" ref="HO524:HO587" si="1678">IF(AND(EQ524=TRUE,FR524&gt;=0.5,FS524&lt;0.5),TRUE,FALSE)</f>
        <v>#DIV/0!</v>
      </c>
      <c r="HP524" s="57" t="e">
        <f t="shared" ref="HP524:HP587" si="1679">IF(AND(EQ524=TRUE,FR524&gt;=0.5,FS524&lt;1.5,FS524&gt;=0.5),TRUE,FALSE)</f>
        <v>#DIV/0!</v>
      </c>
      <c r="HQ524" s="57" t="e">
        <f t="shared" ref="HQ524:HQ587" si="1680">IF(AND(EQ524=TRUE,FR524&gt;=0.5,FS524&gt;=1.5),TRUE,FALSE)</f>
        <v>#DIV/0!</v>
      </c>
      <c r="HR524" s="57"/>
      <c r="HS524" s="57" t="e">
        <f t="shared" ref="HS524:HS587" si="1681">IF(AND(ER524=TRUE,FR524&lt;0.5,FS524&lt;1.5),TRUE,FALSE)</f>
        <v>#DIV/0!</v>
      </c>
      <c r="HT524" s="57" t="e">
        <f t="shared" ref="HT524:HT587" si="1682">IF(AND(ER524=TRUE,FR524&lt;0.5,FS524&gt;=1.5),TRUE,FALSE)</f>
        <v>#DIV/0!</v>
      </c>
      <c r="HU524" s="57" t="e">
        <f t="shared" ref="HU524:HU587" si="1683">IF(AND(ER524=TRUE,FR524&gt;=0.5,FS524&lt;0.5),TRUE,FALSE)</f>
        <v>#DIV/0!</v>
      </c>
      <c r="HV524" s="57" t="e">
        <f t="shared" ref="HV524:HV587" si="1684">IF(AND(ER524=TRUE,FR524&gt;=0.5,FS524&lt;1.5,FS524&gt;=0.5),TRUE,FALSE)</f>
        <v>#DIV/0!</v>
      </c>
      <c r="HW524" s="57" t="e">
        <f t="shared" ref="HW524:HW587" si="1685">IF(AND(ER524=TRUE,FR524&gt;=0.5,FS524&gt;=1.5),TRUE,FALSE)</f>
        <v>#DIV/0!</v>
      </c>
      <c r="HX524" s="57"/>
      <c r="HY524" s="57" t="e">
        <f t="shared" ref="HY524:HY587" si="1686">IF(AND(EJ524=TRUE,EN524=TRUE,FR524&gt;=0.5,FG524&lt;0.5,FF524&gt;=0.5),TRUE,FALSE)</f>
        <v>#DIV/0!</v>
      </c>
      <c r="HZ524" s="57" t="e">
        <f t="shared" ref="HZ524:HZ587" si="1687">IF(AND(EJ524=TRUE,EL524=TRUE,FR524&gt;=0.5,FG524&lt;0.5,FF524&gt;=0.5),TRUE,FALSE)</f>
        <v>#DIV/0!</v>
      </c>
      <c r="IA524" s="57"/>
      <c r="IB524" s="61">
        <f t="shared" ref="IB524:IB587" si="1688">COUNTIF(FU524:HZ524,TRUE)</f>
        <v>0</v>
      </c>
      <c r="IC524" s="57" t="str">
        <f t="shared" ref="IC524:IC587" si="1689" xml:space="preserve"> IF(IB524=1,INDEX(FU$2:HZ$2,MATCH(TRUE,FU524:HZ524,0)),"")</f>
        <v/>
      </c>
      <c r="ID524" s="42"/>
      <c r="IE524" s="2" t="str">
        <f t="shared" ref="IE524:IE587" si="1690">IF(AND(EI524=TRUE,FF524&lt;0.5,FF524&gt;0.3),IE$2,"")</f>
        <v/>
      </c>
      <c r="IF524" s="60" t="e">
        <f t="shared" ref="IF524:IF587" si="1691">IF(AND(EJ524=TRUE,HY524&lt;&gt;TRUE,HZ524&lt;&gt;TRUE),IF$2,"")</f>
        <v>#DIV/0!</v>
      </c>
      <c r="IG524" s="60" t="str">
        <f t="shared" ref="IG524:IG587" si="1692">IF(AND(FQ524=MAX(FN524:FQ524)),IG$2,"")</f>
        <v/>
      </c>
      <c r="IH524" s="60" t="str">
        <f t="shared" ref="IH524:IH587" si="1693">IF(AND(FA524=MAX(EX524:FB524)),IH$2,"")</f>
        <v>zinco-</v>
      </c>
      <c r="II524" s="60" t="str">
        <f t="shared" ref="II524:II587" si="1694">IF(AND(EX524=MAX(EX524:FB524)),II$2,"")</f>
        <v>mangano-</v>
      </c>
      <c r="IJ524" s="60" t="e">
        <f t="shared" ref="IJ524:IJ587" si="1695">IF(AND(EZ524=MAX(EX524:FB524),OR(GT524=TRUE,GU524=TRUE,GG524=TRUE,FZ524=TRUE)),IJ$2,"")</f>
        <v>#DIV/0!</v>
      </c>
      <c r="IK524" s="60" t="e">
        <f t="shared" ref="IK524:IK587" si="1696">IF(AND(EY524=MAX(EX524:FB524),FU524&lt;&gt;TRUE,FV524&lt;&gt;TRUE,FY524&lt;&gt;TRUE,GG524&lt;&gt;TRUE,GT524&lt;&gt;TRUE,GU524&lt;&gt;TRUE,HK524&lt;&gt;TRUE),IK$2,"")</f>
        <v>#DIV/0!</v>
      </c>
      <c r="IL524" s="60" t="e">
        <f t="shared" ref="IL524:IL587" si="1697">IF(AND(FE524=MAX(FC524:FE524),OR(FY524=TRUE,GH524=TRUE,GB524=TRUE,GL524=TRUE,FU524=TRUE,FV524=TRUE)),IL$2,"")</f>
        <v>#DIV/0!</v>
      </c>
      <c r="IM524" s="60" t="e">
        <f t="shared" ref="IM524:IM587" si="1698">IF(AND(FD524=MAX(FC524:FE524),FY524&lt;&gt;TRUE,GH524&lt;&gt;TRUE,GB524&lt;&gt;TRUE,GL524&lt;&gt;TRUE,FU524&lt;&gt;TRUE,FV524&lt;&gt;TRUE,GT524&lt;&gt;TRUE,GU524&lt;&gt;TRUE,GG524&lt;&gt;TRUE),IM$2,"")</f>
        <v>#DIV/0!</v>
      </c>
      <c r="IN524" s="60" t="str">
        <f t="shared" ref="IN524:IN587" si="1699">IF(AND(DT524=MAX(DR524:DT524),EI524=TRUE),IN$2,"")</f>
        <v/>
      </c>
      <c r="IO524" s="60" t="str">
        <f t="shared" ref="IO524:IO587" si="1700">IF(AND(DS524=MAX(DR524:DT524),EI524=TRUE),IO$2,"")</f>
        <v/>
      </c>
      <c r="IP524" s="57"/>
      <c r="IQ524" s="57" t="str">
        <f t="shared" ref="IQ524:IQ587" si="1701">IF(IB524=1,CONCATENATE(IE524,IF524,IG524,IH524,II524,IJ524,IK524,IL524,IM524,IN524,IO524,IC524),"ERROR!!")</f>
        <v>ERROR!!</v>
      </c>
    </row>
    <row r="525" spans="24:251">
      <c r="X525" s="29">
        <f t="shared" si="1557"/>
        <v>0</v>
      </c>
      <c r="Y525" s="29">
        <f t="shared" si="1558"/>
        <v>0</v>
      </c>
      <c r="Z525" s="29" t="e">
        <f t="shared" si="1559"/>
        <v>#DIV/0!</v>
      </c>
      <c r="AA525" s="29" t="e">
        <f t="shared" si="1560"/>
        <v>#DIV/0!</v>
      </c>
      <c r="AB525" s="29" t="e">
        <f t="shared" si="1561"/>
        <v>#DIV/0!</v>
      </c>
      <c r="AC525" s="29" t="e">
        <f t="shared" si="1562"/>
        <v>#DIV/0!</v>
      </c>
      <c r="AF525" s="23">
        <v>60.084299999999999</v>
      </c>
      <c r="AG525" s="23">
        <v>79.878799999999998</v>
      </c>
      <c r="AH525" s="23">
        <v>101.96120000000001</v>
      </c>
      <c r="AI525" s="23">
        <v>151.99039999999999</v>
      </c>
      <c r="AJ525" s="23">
        <v>159.69</v>
      </c>
      <c r="AK525" s="23">
        <v>71.846400000000003</v>
      </c>
      <c r="AL525" s="23">
        <v>70.9375</v>
      </c>
      <c r="AM525" s="23">
        <v>40.304400000000001</v>
      </c>
      <c r="AN525" s="23">
        <v>56.077399999999997</v>
      </c>
      <c r="AO525" s="23">
        <v>61.978999999999999</v>
      </c>
      <c r="AP525" s="23">
        <v>94.195999999999998</v>
      </c>
      <c r="AQ525" s="23">
        <v>18.998000000000001</v>
      </c>
      <c r="AR525" s="23">
        <v>35.450000000000003</v>
      </c>
      <c r="AS525" s="23">
        <v>29.88</v>
      </c>
      <c r="AT525" s="23">
        <v>74.691999999999993</v>
      </c>
      <c r="AU525" s="23">
        <v>81.39</v>
      </c>
      <c r="AX525" s="54">
        <f t="shared" si="1563"/>
        <v>0</v>
      </c>
      <c r="AY525" s="54">
        <f t="shared" si="1564"/>
        <v>0</v>
      </c>
      <c r="AZ525" s="54">
        <f t="shared" si="1565"/>
        <v>0</v>
      </c>
      <c r="BA525" s="54">
        <f t="shared" si="1566"/>
        <v>0</v>
      </c>
      <c r="BB525" s="54">
        <f t="shared" si="1567"/>
        <v>0</v>
      </c>
      <c r="BC525" s="54">
        <f t="shared" si="1568"/>
        <v>0</v>
      </c>
      <c r="BD525" s="54">
        <f t="shared" si="1569"/>
        <v>0</v>
      </c>
      <c r="BE525" s="54">
        <f t="shared" si="1570"/>
        <v>0</v>
      </c>
      <c r="BF525" s="54">
        <f t="shared" si="1571"/>
        <v>0</v>
      </c>
      <c r="BG525" s="54">
        <f t="shared" si="1572"/>
        <v>0</v>
      </c>
      <c r="BH525" s="54">
        <f t="shared" si="1573"/>
        <v>0</v>
      </c>
      <c r="BI525" s="54">
        <f t="shared" si="1574"/>
        <v>0</v>
      </c>
      <c r="BJ525" s="54">
        <f t="shared" si="1575"/>
        <v>0</v>
      </c>
      <c r="BK525" s="54">
        <f t="shared" si="1576"/>
        <v>0</v>
      </c>
      <c r="BL525" s="54">
        <f t="shared" si="1577"/>
        <v>0</v>
      </c>
      <c r="BM525" s="42"/>
      <c r="BO525" s="54">
        <f>'Norm-coeff'!$C$2+$AX525*'Norm-coeff'!$D$2+$AY525*'Norm-coeff'!$E$2+$AZ525*'Norm-coeff'!$F$2+$BA525*'Norm-coeff'!$G$2+$BB525*'Norm-coeff'!$H$2+$BC525*'Norm-coeff'!$I$2+$BD525*'Norm-coeff'!$J$2+$BE525*'Norm-coeff'!$K$2+$BF525*'Norm-coeff'!$L$2+$BG525*'Norm-coeff'!$M$2+$BH525*'Norm-coeff'!$N$2+$BI525*'Norm-coeff'!$O$2</f>
        <v>5.4045421474420303</v>
      </c>
      <c r="BP525" s="54">
        <f>'Norm-coeff'!$C$3+$AX525*'Norm-coeff'!$D$3+$AY525*'Norm-coeff'!$E$3+$AZ525*'Norm-coeff'!$F$3+$BA525*'Norm-coeff'!$G$3+$BB525*'Norm-coeff'!$H$3+$BC525*'Norm-coeff'!$I$3+$BD525*'Norm-coeff'!$J$3+$BE525*'Norm-coeff'!$K$3+$BF525*'Norm-coeff'!$L$3+$BG525*'Norm-coeff'!$M$3+$BH525*'Norm-coeff'!$N$3+$BI525*'Norm-coeff'!$O$3</f>
        <v>3.15319116612705</v>
      </c>
      <c r="BQ525" s="54">
        <f>'Norm-coeff'!$C$4+$AX525*'Norm-coeff'!$D$4+$AY525*'Norm-coeff'!$E$4+$AZ525*'Norm-coeff'!$F$4+$BA525*'Norm-coeff'!$G$4+$BB525*'Norm-coeff'!$H$4+$BC525*'Norm-coeff'!$I$4+$BD525*'Norm-coeff'!$J$4+$BE525*'Norm-coeff'!$K$4+$BF525*'Norm-coeff'!$L$4+$BG525*'Norm-coeff'!$M$4+$BH525*'Norm-coeff'!$N$4+$BI525*'Norm-coeff'!$O$4</f>
        <v>1.42115649462768</v>
      </c>
      <c r="BR525" s="54">
        <f>'Norm-coeff'!$C$5+$AX525*'Norm-coeff'!$D$5+$AY525*'Norm-coeff'!$E$5+$AZ525*'Norm-coeff'!$F$5+$BA525*'Norm-coeff'!$G$5+$BB525*'Norm-coeff'!$H$5+$BC525*'Norm-coeff'!$I$5+$BD525*'Norm-coeff'!$J$5+$BE525*'Norm-coeff'!$K$5+$BF525*'Norm-coeff'!$L$5+$BG525*'Norm-coeff'!$M$5+$BH525*'Norm-coeff'!$N$5+$BI525*'Norm-coeff'!$O$5</f>
        <v>1.0553329241296201</v>
      </c>
      <c r="BS525" s="54">
        <f>'Norm-coeff'!$C$6+$AX525*'Norm-coeff'!$D$6+$AY525*'Norm-coeff'!$E$6+$AZ525*'Norm-coeff'!$F$6+$BA525*'Norm-coeff'!$G$6+$BB525*'Norm-coeff'!$H$6+$BC525*'Norm-coeff'!$I$6+$BD525*'Norm-coeff'!$J$6+$BE525*'Norm-coeff'!$K$6+$BF525*'Norm-coeff'!$L$6+$BG525*'Norm-coeff'!$M$6+$BH525*'Norm-coeff'!$N$6+$BI525*'Norm-coeff'!$O$6</f>
        <v>-1.48700885495103E-2</v>
      </c>
      <c r="BT525" s="54">
        <f>'Norm-coeff'!$C$7+$AX525*'Norm-coeff'!$D$7+$AY525*'Norm-coeff'!$E$7+$AZ525*'Norm-coeff'!$F$7+$BA525*'Norm-coeff'!$G$7+$BB525*'Norm-coeff'!$H$7+$BC525*'Norm-coeff'!$I$7+$BD525*'Norm-coeff'!$J$7+$BE525*'Norm-coeff'!$K$7+$BF525*'Norm-coeff'!$L$7+$BG525*'Norm-coeff'!$M$7+$BH525*'Norm-coeff'!$N$7+$BI525*'Norm-coeff'!$O$7</f>
        <v>2.0907583608832998</v>
      </c>
      <c r="BU525" s="54">
        <f>'Norm-coeff'!$C$8+$AX525*'Norm-coeff'!$D$8+$AY525*'Norm-coeff'!$E$8+$AZ525*'Norm-coeff'!$F$8+$BA525*'Norm-coeff'!$G$8+$BB525*'Norm-coeff'!$H$8+$BC525*'Norm-coeff'!$I$8+$BD525*'Norm-coeff'!$J$8+$BE525*'Norm-coeff'!$K$8+$BF525*'Norm-coeff'!$L$8+$BG525*'Norm-coeff'!$M$8+$BH525*'Norm-coeff'!$N$8+$BI525*'Norm-coeff'!$O$8</f>
        <v>0.65894159836244504</v>
      </c>
      <c r="BV525" s="54">
        <f>'Norm-coeff'!$C$9+$AX525*'Norm-coeff'!$D$9+$AY525*'Norm-coeff'!$E$9+$AZ525*'Norm-coeff'!$F$9+$BA525*'Norm-coeff'!$G$9+$BB525*'Norm-coeff'!$H$9+$BC525*'Norm-coeff'!$I$9+$BD525*'Norm-coeff'!$J$9+$BE525*'Norm-coeff'!$K$9+$BF525*'Norm-coeff'!$L$9+$BG525*'Norm-coeff'!$M$9+$BH525*'Norm-coeff'!$N$9+$BI525*'Norm-coeff'!$O$9</f>
        <v>1.48961085014701</v>
      </c>
      <c r="BW525" s="54">
        <f>'Norm-coeff'!$C$10+$AX525*'Norm-coeff'!$D$10+$AY525*'Norm-coeff'!$E$10+$AZ525*'Norm-coeff'!$F$10+$BA525*'Norm-coeff'!$G$10+$BB525*'Norm-coeff'!$H$10+$BC525*'Norm-coeff'!$I$10+$BD525*'Norm-coeff'!$J$10+$BE525*'Norm-coeff'!$K$10+$BF525*'Norm-coeff'!$L$10+$BG525*'Norm-coeff'!$M$10+$BH525*'Norm-coeff'!$N$10+$BI525*'Norm-coeff'!$O$10</f>
        <v>1.42058735749591</v>
      </c>
      <c r="BX525" s="54">
        <f>'Norm-coeff'!$C$11+$AX525*'Norm-coeff'!$D$11+$AY525*'Norm-coeff'!$E$11+$AZ525*'Norm-coeff'!$F$11+$BA525*'Norm-coeff'!$G$11+$BB525*'Norm-coeff'!$H$11+$BC525*'Norm-coeff'!$I$11+$BD525*'Norm-coeff'!$J$11+$BE525*'Norm-coeff'!$K$11+$BF525*'Norm-coeff'!$L$11+$BG525*'Norm-coeff'!$M$11+$BH525*'Norm-coeff'!$N$11+$BI525*'Norm-coeff'!$O$11</f>
        <v>0.221233014421479</v>
      </c>
      <c r="BY525" s="54">
        <f>'Norm-coeff'!$C$12+$AX525*'Norm-coeff'!$D$12+$AY525*'Norm-coeff'!$E$12+$AZ525*'Norm-coeff'!$F$12+$BA525*'Norm-coeff'!$G$12+$BB525*'Norm-coeff'!$H$12+$BC525*'Norm-coeff'!$I$12+$BD525*'Norm-coeff'!$J$12+$BE525*'Norm-coeff'!$K$12+$BF525*'Norm-coeff'!$L$12+$BG525*'Norm-coeff'!$M$12+$BH525*'Norm-coeff'!$N$12+$BI525*'Norm-coeff'!$O$12</f>
        <v>0.283527502056037</v>
      </c>
      <c r="BZ525" s="54">
        <f>'Norm-coeff'!$C$13+$AX525*'Norm-coeff'!$D$13+$AY525*'Norm-coeff'!$E$13+$AZ525*'Norm-coeff'!$F$13+$BA525*'Norm-coeff'!$G$13+$BB525*'Norm-coeff'!$H$13+$BC525*'Norm-coeff'!$I$13+$BD525*'Norm-coeff'!$J$13+$BE525*'Norm-coeff'!$K$13+$BF525*'Norm-coeff'!$L$13+$BG525*'Norm-coeff'!$M$13+$BH525*'Norm-coeff'!$N$13+$BI525*'Norm-coeff'!$O$13</f>
        <v>-4.1864930554451202E-2</v>
      </c>
      <c r="CA525" s="54">
        <f>'Norm-coeff'!$C$14+$AX525*'Norm-coeff'!$D$14+$AY525*'Norm-coeff'!$E$14+$AZ525*'Norm-coeff'!$F$14+$BA525*'Norm-coeff'!$G$14+$BB525*'Norm-coeff'!$H$14+$BC525*'Norm-coeff'!$I$14+$BD525*'Norm-coeff'!$J$14+$BE525*'Norm-coeff'!$K$14+$BF525*'Norm-coeff'!$L$14+$BG525*'Norm-coeff'!$M$14+$BH525*'Norm-coeff'!$N$14+$BI525*'Norm-coeff'!$O$14</f>
        <v>4.2526983164477103</v>
      </c>
      <c r="CC525" s="54">
        <f t="shared" ref="CC525:CC588" si="1702">IF(AX525&lt;=0,0,BO525/AX525)</f>
        <v>0</v>
      </c>
      <c r="CG525" s="54">
        <f t="shared" si="1578"/>
        <v>0</v>
      </c>
      <c r="CH525" s="54">
        <f t="shared" si="1556"/>
        <v>0</v>
      </c>
      <c r="CI525" s="54">
        <f t="shared" si="1579"/>
        <v>0</v>
      </c>
      <c r="CJ525" s="56">
        <f t="shared" si="1580"/>
        <v>0</v>
      </c>
      <c r="CK525" s="54">
        <f t="shared" si="1581"/>
        <v>0</v>
      </c>
      <c r="CL525" s="54">
        <f t="shared" si="1582"/>
        <v>0</v>
      </c>
      <c r="CM525" s="54">
        <f t="shared" si="1583"/>
        <v>0</v>
      </c>
      <c r="CN525" s="54">
        <f t="shared" si="1584"/>
        <v>0</v>
      </c>
      <c r="CO525" s="54">
        <f t="shared" si="1585"/>
        <v>0</v>
      </c>
      <c r="CP525" s="54">
        <f t="shared" si="1586"/>
        <v>0</v>
      </c>
      <c r="CQ525" s="54">
        <f t="shared" si="1587"/>
        <v>0</v>
      </c>
      <c r="CR525" s="54">
        <f t="shared" si="1588"/>
        <v>0</v>
      </c>
      <c r="CS525" s="54">
        <f t="shared" si="1589"/>
        <v>0</v>
      </c>
      <c r="CU525" s="54">
        <f t="shared" si="1590"/>
        <v>0</v>
      </c>
      <c r="CV525" s="54">
        <f t="shared" si="1591"/>
        <v>0</v>
      </c>
      <c r="CW525" s="54">
        <f t="shared" si="1592"/>
        <v>0</v>
      </c>
      <c r="CX525" s="54">
        <f t="shared" si="1593"/>
        <v>0</v>
      </c>
      <c r="CZ525" s="54">
        <f t="shared" si="1594"/>
        <v>0</v>
      </c>
      <c r="DA525" s="54">
        <f t="shared" si="1595"/>
        <v>0</v>
      </c>
      <c r="DB525" s="54">
        <f t="shared" si="1596"/>
        <v>0</v>
      </c>
      <c r="DC525" s="54">
        <f t="shared" si="1597"/>
        <v>0</v>
      </c>
      <c r="DD525" s="54">
        <f t="shared" si="1598"/>
        <v>0</v>
      </c>
      <c r="DE525" s="54">
        <f t="shared" si="1599"/>
        <v>0</v>
      </c>
      <c r="DF525" s="54">
        <f t="shared" si="1600"/>
        <v>0</v>
      </c>
      <c r="DG525" s="54">
        <f t="shared" si="1601"/>
        <v>2</v>
      </c>
      <c r="DH525" s="71">
        <f t="shared" si="1602"/>
        <v>0</v>
      </c>
      <c r="DI525" s="71">
        <f t="shared" si="1603"/>
        <v>0</v>
      </c>
      <c r="DJ525" s="54">
        <f t="shared" si="1604"/>
        <v>0</v>
      </c>
      <c r="DK525" s="54">
        <f t="shared" si="1605"/>
        <v>2</v>
      </c>
      <c r="DL525" s="4">
        <f t="shared" si="1530"/>
        <v>0</v>
      </c>
      <c r="DM525" s="3">
        <f t="shared" si="1606"/>
        <v>0</v>
      </c>
      <c r="DN525" s="3">
        <f t="shared" si="1607"/>
        <v>0</v>
      </c>
      <c r="DO525" s="4" t="e">
        <f t="shared" si="1608"/>
        <v>#DIV/0!</v>
      </c>
      <c r="DP525" s="57"/>
      <c r="DQ525" s="57"/>
      <c r="DR525" s="56">
        <f t="shared" si="1531"/>
        <v>2</v>
      </c>
      <c r="DS525" s="56">
        <f t="shared" si="1532"/>
        <v>0</v>
      </c>
      <c r="DT525" s="38">
        <f t="shared" si="1533"/>
        <v>0</v>
      </c>
      <c r="DU525" s="38">
        <f t="shared" si="1609"/>
        <v>2</v>
      </c>
      <c r="DV525" s="38">
        <f t="shared" si="1534"/>
        <v>0</v>
      </c>
      <c r="DW525" s="39">
        <f t="shared" si="1535"/>
        <v>0</v>
      </c>
      <c r="DX525" s="39">
        <f t="shared" si="1536"/>
        <v>0</v>
      </c>
      <c r="DY525" s="39">
        <f t="shared" si="1537"/>
        <v>0</v>
      </c>
      <c r="DZ525" s="39">
        <f t="shared" si="1538"/>
        <v>0</v>
      </c>
      <c r="EA525" s="39">
        <f t="shared" si="1539"/>
        <v>0</v>
      </c>
      <c r="EB525" s="37" t="e">
        <f t="shared" si="1610"/>
        <v>#DIV/0!</v>
      </c>
      <c r="EC525" s="37" t="e">
        <f t="shared" si="1611"/>
        <v>#DIV/0!</v>
      </c>
      <c r="ED525" s="37" t="e">
        <f t="shared" si="1612"/>
        <v>#DIV/0!</v>
      </c>
      <c r="EE525" s="37" t="e">
        <f t="shared" si="1613"/>
        <v>#DIV/0!</v>
      </c>
      <c r="EF525" s="39" t="e">
        <f t="shared" si="1614"/>
        <v>#DIV/0!</v>
      </c>
      <c r="EG525" s="37" t="e">
        <f t="shared" si="1615"/>
        <v>#DIV/0!</v>
      </c>
      <c r="EH525" s="37" t="e">
        <f t="shared" si="1616"/>
        <v>#DIV/0!</v>
      </c>
      <c r="EI525" s="11" t="b">
        <f t="shared" si="1617"/>
        <v>1</v>
      </c>
      <c r="EJ525" s="11" t="b">
        <f t="shared" si="1618"/>
        <v>0</v>
      </c>
      <c r="EK525" s="39" t="e">
        <f t="shared" si="1619"/>
        <v>#DIV/0!</v>
      </c>
      <c r="EL525" s="39" t="e">
        <f t="shared" si="1620"/>
        <v>#DIV/0!</v>
      </c>
      <c r="EM525" s="39" t="e">
        <f t="shared" si="1621"/>
        <v>#DIV/0!</v>
      </c>
      <c r="EN525" s="39" t="e">
        <f t="shared" si="1622"/>
        <v>#DIV/0!</v>
      </c>
      <c r="EO525" s="39" t="e">
        <f t="shared" si="1623"/>
        <v>#DIV/0!</v>
      </c>
      <c r="EP525" s="39" t="e">
        <f t="shared" si="1624"/>
        <v>#DIV/0!</v>
      </c>
      <c r="EQ525" s="39" t="e">
        <f t="shared" si="1625"/>
        <v>#DIV/0!</v>
      </c>
      <c r="ER525" s="39" t="e">
        <f t="shared" si="1626"/>
        <v>#DIV/0!</v>
      </c>
      <c r="ES525" s="58" t="str">
        <f t="shared" si="1627"/>
        <v>(OH,F,Cl)-dominate amphibole</v>
      </c>
      <c r="ET525" s="58" t="e">
        <f t="shared" si="1628"/>
        <v>#N/A</v>
      </c>
      <c r="EU525" s="56">
        <f t="shared" si="1540"/>
        <v>0</v>
      </c>
      <c r="EV525" s="56">
        <f t="shared" si="1541"/>
        <v>0</v>
      </c>
      <c r="EW525" s="56">
        <f t="shared" si="1542"/>
        <v>0</v>
      </c>
      <c r="EX525" s="56">
        <f t="shared" si="1543"/>
        <v>0</v>
      </c>
      <c r="EY525" s="56">
        <f t="shared" si="1544"/>
        <v>0</v>
      </c>
      <c r="EZ525" s="56">
        <f t="shared" si="1545"/>
        <v>0</v>
      </c>
      <c r="FA525" s="39">
        <f t="shared" si="1546"/>
        <v>0</v>
      </c>
      <c r="FB525" s="39">
        <f t="shared" si="1547"/>
        <v>0</v>
      </c>
      <c r="FC525" s="54">
        <f t="shared" si="1548"/>
        <v>0</v>
      </c>
      <c r="FD525" s="54">
        <f t="shared" si="1549"/>
        <v>0</v>
      </c>
      <c r="FE525" s="39">
        <f t="shared" si="1550"/>
        <v>0</v>
      </c>
      <c r="FF525" s="54">
        <f t="shared" si="1551"/>
        <v>0</v>
      </c>
      <c r="FG525" s="39">
        <f t="shared" si="1552"/>
        <v>0</v>
      </c>
      <c r="FH525" s="39">
        <f t="shared" si="1629"/>
        <v>0</v>
      </c>
      <c r="FI525" s="39">
        <f t="shared" si="1630"/>
        <v>0</v>
      </c>
      <c r="FJ525" s="39">
        <f t="shared" si="1631"/>
        <v>0</v>
      </c>
      <c r="FK525" s="39" t="e">
        <f t="shared" si="1632"/>
        <v>#DIV/0!</v>
      </c>
      <c r="FL525" s="39" t="e">
        <f t="shared" si="1633"/>
        <v>#DIV/0!</v>
      </c>
      <c r="FM525" s="39" t="e">
        <f t="shared" si="1634"/>
        <v>#DIV/0!</v>
      </c>
      <c r="FN525" s="39">
        <f t="shared" si="1635"/>
        <v>1</v>
      </c>
      <c r="FO525" s="39">
        <f t="shared" si="1553"/>
        <v>0</v>
      </c>
      <c r="FP525" s="39">
        <f t="shared" si="1554"/>
        <v>0</v>
      </c>
      <c r="FQ525" s="39">
        <f t="shared" si="1555"/>
        <v>0</v>
      </c>
      <c r="FR525" s="39">
        <f t="shared" si="1636"/>
        <v>0</v>
      </c>
      <c r="FS525" s="39">
        <f t="shared" si="1637"/>
        <v>0</v>
      </c>
      <c r="FU525" s="39" t="e">
        <f t="shared" si="1638"/>
        <v>#DIV/0!</v>
      </c>
      <c r="FV525" s="39" t="e">
        <f t="shared" si="1639"/>
        <v>#DIV/0!</v>
      </c>
      <c r="FW525" s="39" t="e">
        <f t="shared" si="1640"/>
        <v>#DIV/0!</v>
      </c>
      <c r="FY525" s="39" t="e">
        <f t="shared" si="1641"/>
        <v>#DIV/0!</v>
      </c>
      <c r="FZ525" s="39" t="e">
        <f t="shared" si="1642"/>
        <v>#DIV/0!</v>
      </c>
      <c r="GA525" s="39" t="e">
        <f t="shared" si="1643"/>
        <v>#DIV/0!</v>
      </c>
      <c r="GB525" s="39" t="e">
        <f t="shared" si="1644"/>
        <v>#DIV/0!</v>
      </c>
      <c r="GC525" s="39" t="e">
        <f t="shared" si="1645"/>
        <v>#DIV/0!</v>
      </c>
      <c r="GD525" s="39" t="e">
        <f t="shared" si="1646"/>
        <v>#DIV/0!</v>
      </c>
      <c r="GE525" s="39" t="e">
        <f t="shared" si="1647"/>
        <v>#DIV/0!</v>
      </c>
      <c r="GF525" s="39" t="e">
        <f t="shared" si="1648"/>
        <v>#DIV/0!</v>
      </c>
      <c r="GG525" s="39" t="e">
        <f t="shared" si="1649"/>
        <v>#DIV/0!</v>
      </c>
      <c r="GH525" s="39" t="e">
        <f t="shared" si="1650"/>
        <v>#DIV/0!</v>
      </c>
      <c r="GI525" s="39"/>
      <c r="GJ525" s="39" t="e">
        <f t="shared" si="1651"/>
        <v>#DIV/0!</v>
      </c>
      <c r="GK525" s="39" t="e">
        <f t="shared" si="1652"/>
        <v>#DIV/0!</v>
      </c>
      <c r="GL525" s="39" t="e">
        <f t="shared" si="1653"/>
        <v>#DIV/0!</v>
      </c>
      <c r="GM525" s="39" t="e">
        <f t="shared" si="1654"/>
        <v>#DIV/0!</v>
      </c>
      <c r="GN525" s="39" t="e">
        <f t="shared" si="1655"/>
        <v>#DIV/0!</v>
      </c>
      <c r="GO525" s="57"/>
      <c r="GP525" s="57" t="e">
        <f t="shared" si="1656"/>
        <v>#DIV/0!</v>
      </c>
      <c r="GQ525" s="59" t="e">
        <f t="shared" si="1657"/>
        <v>#DIV/0!</v>
      </c>
      <c r="GR525" s="41" t="e">
        <f t="shared" si="1658"/>
        <v>#DIV/0!</v>
      </c>
      <c r="GS525" s="57" t="e">
        <f t="shared" si="1659"/>
        <v>#DIV/0!</v>
      </c>
      <c r="GT525" s="57" t="e">
        <f t="shared" si="1660"/>
        <v>#DIV/0!</v>
      </c>
      <c r="GU525" s="57" t="e">
        <f t="shared" si="1661"/>
        <v>#DIV/0!</v>
      </c>
      <c r="GV525" s="57"/>
      <c r="GW525" s="42" t="e">
        <f t="shared" si="1662"/>
        <v>#DIV/0!</v>
      </c>
      <c r="GX525" s="42" t="e">
        <f t="shared" si="1663"/>
        <v>#DIV/0!</v>
      </c>
      <c r="GY525" s="42" t="e">
        <f t="shared" si="1664"/>
        <v>#DIV/0!</v>
      </c>
      <c r="GZ525" s="57"/>
      <c r="HA525" s="2" t="e">
        <f t="shared" si="1665"/>
        <v>#DIV/0!</v>
      </c>
      <c r="HB525" s="2" t="e">
        <f t="shared" si="1666"/>
        <v>#DIV/0!</v>
      </c>
      <c r="HC525" s="2" t="e">
        <f t="shared" si="1667"/>
        <v>#DIV/0!</v>
      </c>
      <c r="HD525" s="2" t="e">
        <f t="shared" si="1668"/>
        <v>#DIV/0!</v>
      </c>
      <c r="HE525" s="2" t="e">
        <f t="shared" si="1669"/>
        <v>#DIV/0!</v>
      </c>
      <c r="HF525" s="2" t="e">
        <f t="shared" si="1670"/>
        <v>#DIV/0!</v>
      </c>
      <c r="HG525" s="2" t="e">
        <f t="shared" si="1671"/>
        <v>#DIV/0!</v>
      </c>
      <c r="HH525" s="2" t="e">
        <f t="shared" si="1672"/>
        <v>#DIV/0!</v>
      </c>
      <c r="HI525" s="2" t="e">
        <f t="shared" si="1673"/>
        <v>#DIV/0!</v>
      </c>
      <c r="HJ525" s="11" t="e">
        <f t="shared" si="1674"/>
        <v>#DIV/0!</v>
      </c>
      <c r="HK525" s="60" t="e">
        <f t="shared" si="1675"/>
        <v>#DIV/0!</v>
      </c>
      <c r="HL525" s="57"/>
      <c r="HM525" s="57" t="e">
        <f t="shared" si="1676"/>
        <v>#DIV/0!</v>
      </c>
      <c r="HN525" s="57" t="e">
        <f t="shared" si="1677"/>
        <v>#DIV/0!</v>
      </c>
      <c r="HO525" s="57" t="e">
        <f t="shared" si="1678"/>
        <v>#DIV/0!</v>
      </c>
      <c r="HP525" s="57" t="e">
        <f t="shared" si="1679"/>
        <v>#DIV/0!</v>
      </c>
      <c r="HQ525" s="57" t="e">
        <f t="shared" si="1680"/>
        <v>#DIV/0!</v>
      </c>
      <c r="HR525" s="57"/>
      <c r="HS525" s="57" t="e">
        <f t="shared" si="1681"/>
        <v>#DIV/0!</v>
      </c>
      <c r="HT525" s="57" t="e">
        <f t="shared" si="1682"/>
        <v>#DIV/0!</v>
      </c>
      <c r="HU525" s="57" t="e">
        <f t="shared" si="1683"/>
        <v>#DIV/0!</v>
      </c>
      <c r="HV525" s="57" t="e">
        <f t="shared" si="1684"/>
        <v>#DIV/0!</v>
      </c>
      <c r="HW525" s="57" t="e">
        <f t="shared" si="1685"/>
        <v>#DIV/0!</v>
      </c>
      <c r="HX525" s="57"/>
      <c r="HY525" s="57" t="e">
        <f t="shared" si="1686"/>
        <v>#DIV/0!</v>
      </c>
      <c r="HZ525" s="57" t="e">
        <f t="shared" si="1687"/>
        <v>#DIV/0!</v>
      </c>
      <c r="IA525" s="57"/>
      <c r="IB525" s="61">
        <f t="shared" si="1688"/>
        <v>0</v>
      </c>
      <c r="IC525" s="57" t="str">
        <f t="shared" si="1689"/>
        <v/>
      </c>
      <c r="ID525" s="42"/>
      <c r="IE525" s="2" t="str">
        <f t="shared" si="1690"/>
        <v/>
      </c>
      <c r="IF525" s="60" t="e">
        <f t="shared" si="1691"/>
        <v>#DIV/0!</v>
      </c>
      <c r="IG525" s="60" t="str">
        <f t="shared" si="1692"/>
        <v/>
      </c>
      <c r="IH525" s="60" t="str">
        <f t="shared" si="1693"/>
        <v>zinco-</v>
      </c>
      <c r="II525" s="60" t="str">
        <f t="shared" si="1694"/>
        <v>mangano-</v>
      </c>
      <c r="IJ525" s="60" t="e">
        <f t="shared" si="1695"/>
        <v>#DIV/0!</v>
      </c>
      <c r="IK525" s="60" t="e">
        <f t="shared" si="1696"/>
        <v>#DIV/0!</v>
      </c>
      <c r="IL525" s="60" t="e">
        <f t="shared" si="1697"/>
        <v>#DIV/0!</v>
      </c>
      <c r="IM525" s="60" t="e">
        <f t="shared" si="1698"/>
        <v>#DIV/0!</v>
      </c>
      <c r="IN525" s="60" t="str">
        <f t="shared" si="1699"/>
        <v/>
      </c>
      <c r="IO525" s="60" t="str">
        <f t="shared" si="1700"/>
        <v/>
      </c>
      <c r="IP525" s="57"/>
      <c r="IQ525" s="57" t="str">
        <f t="shared" si="1701"/>
        <v>ERROR!!</v>
      </c>
    </row>
    <row r="526" spans="24:251">
      <c r="X526" s="29">
        <f t="shared" si="1557"/>
        <v>0</v>
      </c>
      <c r="Y526" s="29">
        <f t="shared" si="1558"/>
        <v>0</v>
      </c>
      <c r="Z526" s="29" t="e">
        <f t="shared" si="1559"/>
        <v>#DIV/0!</v>
      </c>
      <c r="AA526" s="29" t="e">
        <f t="shared" si="1560"/>
        <v>#DIV/0!</v>
      </c>
      <c r="AB526" s="29" t="e">
        <f t="shared" si="1561"/>
        <v>#DIV/0!</v>
      </c>
      <c r="AC526" s="29" t="e">
        <f t="shared" si="1562"/>
        <v>#DIV/0!</v>
      </c>
      <c r="AF526" s="23">
        <v>60.084299999999999</v>
      </c>
      <c r="AG526" s="23">
        <v>79.878799999999998</v>
      </c>
      <c r="AH526" s="23">
        <v>101.96120000000001</v>
      </c>
      <c r="AI526" s="23">
        <v>151.99039999999999</v>
      </c>
      <c r="AJ526" s="23">
        <v>159.69</v>
      </c>
      <c r="AK526" s="23">
        <v>71.846400000000003</v>
      </c>
      <c r="AL526" s="23">
        <v>70.9375</v>
      </c>
      <c r="AM526" s="23">
        <v>40.304400000000001</v>
      </c>
      <c r="AN526" s="23">
        <v>56.077399999999997</v>
      </c>
      <c r="AO526" s="23">
        <v>61.978999999999999</v>
      </c>
      <c r="AP526" s="23">
        <v>94.195999999999998</v>
      </c>
      <c r="AQ526" s="23">
        <v>18.998000000000001</v>
      </c>
      <c r="AR526" s="23">
        <v>35.450000000000003</v>
      </c>
      <c r="AS526" s="23">
        <v>29.88</v>
      </c>
      <c r="AT526" s="23">
        <v>74.691999999999993</v>
      </c>
      <c r="AU526" s="23">
        <v>81.39</v>
      </c>
      <c r="AX526" s="54">
        <f t="shared" si="1563"/>
        <v>0</v>
      </c>
      <c r="AY526" s="54">
        <f t="shared" si="1564"/>
        <v>0</v>
      </c>
      <c r="AZ526" s="54">
        <f t="shared" si="1565"/>
        <v>0</v>
      </c>
      <c r="BA526" s="54">
        <f t="shared" si="1566"/>
        <v>0</v>
      </c>
      <c r="BB526" s="54">
        <f t="shared" si="1567"/>
        <v>0</v>
      </c>
      <c r="BC526" s="54">
        <f t="shared" si="1568"/>
        <v>0</v>
      </c>
      <c r="BD526" s="54">
        <f t="shared" si="1569"/>
        <v>0</v>
      </c>
      <c r="BE526" s="54">
        <f t="shared" si="1570"/>
        <v>0</v>
      </c>
      <c r="BF526" s="54">
        <f t="shared" si="1571"/>
        <v>0</v>
      </c>
      <c r="BG526" s="54">
        <f t="shared" si="1572"/>
        <v>0</v>
      </c>
      <c r="BH526" s="54">
        <f t="shared" si="1573"/>
        <v>0</v>
      </c>
      <c r="BI526" s="54">
        <f t="shared" si="1574"/>
        <v>0</v>
      </c>
      <c r="BJ526" s="54">
        <f t="shared" si="1575"/>
        <v>0</v>
      </c>
      <c r="BK526" s="54">
        <f t="shared" si="1576"/>
        <v>0</v>
      </c>
      <c r="BL526" s="54">
        <f t="shared" si="1577"/>
        <v>0</v>
      </c>
      <c r="BM526" s="42"/>
      <c r="BO526" s="54">
        <f>'Norm-coeff'!$C$2+$AX526*'Norm-coeff'!$D$2+$AY526*'Norm-coeff'!$E$2+$AZ526*'Norm-coeff'!$F$2+$BA526*'Norm-coeff'!$G$2+$BB526*'Norm-coeff'!$H$2+$BC526*'Norm-coeff'!$I$2+$BD526*'Norm-coeff'!$J$2+$BE526*'Norm-coeff'!$K$2+$BF526*'Norm-coeff'!$L$2+$BG526*'Norm-coeff'!$M$2+$BH526*'Norm-coeff'!$N$2+$BI526*'Norm-coeff'!$O$2</f>
        <v>5.4045421474420303</v>
      </c>
      <c r="BP526" s="54">
        <f>'Norm-coeff'!$C$3+$AX526*'Norm-coeff'!$D$3+$AY526*'Norm-coeff'!$E$3+$AZ526*'Norm-coeff'!$F$3+$BA526*'Norm-coeff'!$G$3+$BB526*'Norm-coeff'!$H$3+$BC526*'Norm-coeff'!$I$3+$BD526*'Norm-coeff'!$J$3+$BE526*'Norm-coeff'!$K$3+$BF526*'Norm-coeff'!$L$3+$BG526*'Norm-coeff'!$M$3+$BH526*'Norm-coeff'!$N$3+$BI526*'Norm-coeff'!$O$3</f>
        <v>3.15319116612705</v>
      </c>
      <c r="BQ526" s="54">
        <f>'Norm-coeff'!$C$4+$AX526*'Norm-coeff'!$D$4+$AY526*'Norm-coeff'!$E$4+$AZ526*'Norm-coeff'!$F$4+$BA526*'Norm-coeff'!$G$4+$BB526*'Norm-coeff'!$H$4+$BC526*'Norm-coeff'!$I$4+$BD526*'Norm-coeff'!$J$4+$BE526*'Norm-coeff'!$K$4+$BF526*'Norm-coeff'!$L$4+$BG526*'Norm-coeff'!$M$4+$BH526*'Norm-coeff'!$N$4+$BI526*'Norm-coeff'!$O$4</f>
        <v>1.42115649462768</v>
      </c>
      <c r="BR526" s="54">
        <f>'Norm-coeff'!$C$5+$AX526*'Norm-coeff'!$D$5+$AY526*'Norm-coeff'!$E$5+$AZ526*'Norm-coeff'!$F$5+$BA526*'Norm-coeff'!$G$5+$BB526*'Norm-coeff'!$H$5+$BC526*'Norm-coeff'!$I$5+$BD526*'Norm-coeff'!$J$5+$BE526*'Norm-coeff'!$K$5+$BF526*'Norm-coeff'!$L$5+$BG526*'Norm-coeff'!$M$5+$BH526*'Norm-coeff'!$N$5+$BI526*'Norm-coeff'!$O$5</f>
        <v>1.0553329241296201</v>
      </c>
      <c r="BS526" s="54">
        <f>'Norm-coeff'!$C$6+$AX526*'Norm-coeff'!$D$6+$AY526*'Norm-coeff'!$E$6+$AZ526*'Norm-coeff'!$F$6+$BA526*'Norm-coeff'!$G$6+$BB526*'Norm-coeff'!$H$6+$BC526*'Norm-coeff'!$I$6+$BD526*'Norm-coeff'!$J$6+$BE526*'Norm-coeff'!$K$6+$BF526*'Norm-coeff'!$L$6+$BG526*'Norm-coeff'!$M$6+$BH526*'Norm-coeff'!$N$6+$BI526*'Norm-coeff'!$O$6</f>
        <v>-1.48700885495103E-2</v>
      </c>
      <c r="BT526" s="54">
        <f>'Norm-coeff'!$C$7+$AX526*'Norm-coeff'!$D$7+$AY526*'Norm-coeff'!$E$7+$AZ526*'Norm-coeff'!$F$7+$BA526*'Norm-coeff'!$G$7+$BB526*'Norm-coeff'!$H$7+$BC526*'Norm-coeff'!$I$7+$BD526*'Norm-coeff'!$J$7+$BE526*'Norm-coeff'!$K$7+$BF526*'Norm-coeff'!$L$7+$BG526*'Norm-coeff'!$M$7+$BH526*'Norm-coeff'!$N$7+$BI526*'Norm-coeff'!$O$7</f>
        <v>2.0907583608832998</v>
      </c>
      <c r="BU526" s="54">
        <f>'Norm-coeff'!$C$8+$AX526*'Norm-coeff'!$D$8+$AY526*'Norm-coeff'!$E$8+$AZ526*'Norm-coeff'!$F$8+$BA526*'Norm-coeff'!$G$8+$BB526*'Norm-coeff'!$H$8+$BC526*'Norm-coeff'!$I$8+$BD526*'Norm-coeff'!$J$8+$BE526*'Norm-coeff'!$K$8+$BF526*'Norm-coeff'!$L$8+$BG526*'Norm-coeff'!$M$8+$BH526*'Norm-coeff'!$N$8+$BI526*'Norm-coeff'!$O$8</f>
        <v>0.65894159836244504</v>
      </c>
      <c r="BV526" s="54">
        <f>'Norm-coeff'!$C$9+$AX526*'Norm-coeff'!$D$9+$AY526*'Norm-coeff'!$E$9+$AZ526*'Norm-coeff'!$F$9+$BA526*'Norm-coeff'!$G$9+$BB526*'Norm-coeff'!$H$9+$BC526*'Norm-coeff'!$I$9+$BD526*'Norm-coeff'!$J$9+$BE526*'Norm-coeff'!$K$9+$BF526*'Norm-coeff'!$L$9+$BG526*'Norm-coeff'!$M$9+$BH526*'Norm-coeff'!$N$9+$BI526*'Norm-coeff'!$O$9</f>
        <v>1.48961085014701</v>
      </c>
      <c r="BW526" s="54">
        <f>'Norm-coeff'!$C$10+$AX526*'Norm-coeff'!$D$10+$AY526*'Norm-coeff'!$E$10+$AZ526*'Norm-coeff'!$F$10+$BA526*'Norm-coeff'!$G$10+$BB526*'Norm-coeff'!$H$10+$BC526*'Norm-coeff'!$I$10+$BD526*'Norm-coeff'!$J$10+$BE526*'Norm-coeff'!$K$10+$BF526*'Norm-coeff'!$L$10+$BG526*'Norm-coeff'!$M$10+$BH526*'Norm-coeff'!$N$10+$BI526*'Norm-coeff'!$O$10</f>
        <v>1.42058735749591</v>
      </c>
      <c r="BX526" s="54">
        <f>'Norm-coeff'!$C$11+$AX526*'Norm-coeff'!$D$11+$AY526*'Norm-coeff'!$E$11+$AZ526*'Norm-coeff'!$F$11+$BA526*'Norm-coeff'!$G$11+$BB526*'Norm-coeff'!$H$11+$BC526*'Norm-coeff'!$I$11+$BD526*'Norm-coeff'!$J$11+$BE526*'Norm-coeff'!$K$11+$BF526*'Norm-coeff'!$L$11+$BG526*'Norm-coeff'!$M$11+$BH526*'Norm-coeff'!$N$11+$BI526*'Norm-coeff'!$O$11</f>
        <v>0.221233014421479</v>
      </c>
      <c r="BY526" s="54">
        <f>'Norm-coeff'!$C$12+$AX526*'Norm-coeff'!$D$12+$AY526*'Norm-coeff'!$E$12+$AZ526*'Norm-coeff'!$F$12+$BA526*'Norm-coeff'!$G$12+$BB526*'Norm-coeff'!$H$12+$BC526*'Norm-coeff'!$I$12+$BD526*'Norm-coeff'!$J$12+$BE526*'Norm-coeff'!$K$12+$BF526*'Norm-coeff'!$L$12+$BG526*'Norm-coeff'!$M$12+$BH526*'Norm-coeff'!$N$12+$BI526*'Norm-coeff'!$O$12</f>
        <v>0.283527502056037</v>
      </c>
      <c r="BZ526" s="54">
        <f>'Norm-coeff'!$C$13+$AX526*'Norm-coeff'!$D$13+$AY526*'Norm-coeff'!$E$13+$AZ526*'Norm-coeff'!$F$13+$BA526*'Norm-coeff'!$G$13+$BB526*'Norm-coeff'!$H$13+$BC526*'Norm-coeff'!$I$13+$BD526*'Norm-coeff'!$J$13+$BE526*'Norm-coeff'!$K$13+$BF526*'Norm-coeff'!$L$13+$BG526*'Norm-coeff'!$M$13+$BH526*'Norm-coeff'!$N$13+$BI526*'Norm-coeff'!$O$13</f>
        <v>-4.1864930554451202E-2</v>
      </c>
      <c r="CA526" s="54">
        <f>'Norm-coeff'!$C$14+$AX526*'Norm-coeff'!$D$14+$AY526*'Norm-coeff'!$E$14+$AZ526*'Norm-coeff'!$F$14+$BA526*'Norm-coeff'!$G$14+$BB526*'Norm-coeff'!$H$14+$BC526*'Norm-coeff'!$I$14+$BD526*'Norm-coeff'!$J$14+$BE526*'Norm-coeff'!$K$14+$BF526*'Norm-coeff'!$L$14+$BG526*'Norm-coeff'!$M$14+$BH526*'Norm-coeff'!$N$14+$BI526*'Norm-coeff'!$O$14</f>
        <v>4.2526983164477103</v>
      </c>
      <c r="CC526" s="54">
        <f t="shared" si="1702"/>
        <v>0</v>
      </c>
      <c r="CG526" s="54">
        <f t="shared" si="1578"/>
        <v>0</v>
      </c>
      <c r="CH526" s="54">
        <f t="shared" si="1556"/>
        <v>0</v>
      </c>
      <c r="CI526" s="54">
        <f t="shared" si="1579"/>
        <v>0</v>
      </c>
      <c r="CJ526" s="56">
        <f t="shared" si="1580"/>
        <v>0</v>
      </c>
      <c r="CK526" s="54">
        <f t="shared" si="1581"/>
        <v>0</v>
      </c>
      <c r="CL526" s="54">
        <f t="shared" si="1582"/>
        <v>0</v>
      </c>
      <c r="CM526" s="54">
        <f t="shared" si="1583"/>
        <v>0</v>
      </c>
      <c r="CN526" s="54">
        <f t="shared" si="1584"/>
        <v>0</v>
      </c>
      <c r="CO526" s="54">
        <f t="shared" si="1585"/>
        <v>0</v>
      </c>
      <c r="CP526" s="54">
        <f t="shared" si="1586"/>
        <v>0</v>
      </c>
      <c r="CQ526" s="54">
        <f t="shared" si="1587"/>
        <v>0</v>
      </c>
      <c r="CR526" s="54">
        <f t="shared" si="1588"/>
        <v>0</v>
      </c>
      <c r="CS526" s="54">
        <f t="shared" si="1589"/>
        <v>0</v>
      </c>
      <c r="CU526" s="54">
        <f t="shared" si="1590"/>
        <v>0</v>
      </c>
      <c r="CV526" s="54">
        <f t="shared" si="1591"/>
        <v>0</v>
      </c>
      <c r="CW526" s="54">
        <f t="shared" si="1592"/>
        <v>0</v>
      </c>
      <c r="CX526" s="54">
        <f t="shared" si="1593"/>
        <v>0</v>
      </c>
      <c r="CZ526" s="54">
        <f t="shared" si="1594"/>
        <v>0</v>
      </c>
      <c r="DA526" s="54">
        <f t="shared" si="1595"/>
        <v>0</v>
      </c>
      <c r="DB526" s="54">
        <f t="shared" si="1596"/>
        <v>0</v>
      </c>
      <c r="DC526" s="54">
        <f t="shared" si="1597"/>
        <v>0</v>
      </c>
      <c r="DD526" s="54">
        <f t="shared" si="1598"/>
        <v>0</v>
      </c>
      <c r="DE526" s="54">
        <f t="shared" si="1599"/>
        <v>0</v>
      </c>
      <c r="DF526" s="54">
        <f t="shared" si="1600"/>
        <v>0</v>
      </c>
      <c r="DG526" s="54">
        <f t="shared" si="1601"/>
        <v>2</v>
      </c>
      <c r="DH526" s="71">
        <f t="shared" si="1602"/>
        <v>0</v>
      </c>
      <c r="DI526" s="71">
        <f t="shared" si="1603"/>
        <v>0</v>
      </c>
      <c r="DJ526" s="54">
        <f t="shared" si="1604"/>
        <v>0</v>
      </c>
      <c r="DK526" s="54">
        <f t="shared" si="1605"/>
        <v>2</v>
      </c>
      <c r="DL526" s="4">
        <f t="shared" si="1530"/>
        <v>0</v>
      </c>
      <c r="DM526" s="3">
        <f t="shared" si="1606"/>
        <v>0</v>
      </c>
      <c r="DN526" s="3">
        <f t="shared" si="1607"/>
        <v>0</v>
      </c>
      <c r="DO526" s="4" t="e">
        <f t="shared" si="1608"/>
        <v>#DIV/0!</v>
      </c>
      <c r="DP526" s="57"/>
      <c r="DQ526" s="57"/>
      <c r="DR526" s="56">
        <f t="shared" si="1531"/>
        <v>2</v>
      </c>
      <c r="DS526" s="56">
        <f t="shared" si="1532"/>
        <v>0</v>
      </c>
      <c r="DT526" s="38">
        <f t="shared" si="1533"/>
        <v>0</v>
      </c>
      <c r="DU526" s="38">
        <f t="shared" si="1609"/>
        <v>2</v>
      </c>
      <c r="DV526" s="38">
        <f t="shared" si="1534"/>
        <v>0</v>
      </c>
      <c r="DW526" s="39">
        <f t="shared" si="1535"/>
        <v>0</v>
      </c>
      <c r="DX526" s="39">
        <f t="shared" si="1536"/>
        <v>0</v>
      </c>
      <c r="DY526" s="39">
        <f t="shared" si="1537"/>
        <v>0</v>
      </c>
      <c r="DZ526" s="39">
        <f t="shared" si="1538"/>
        <v>0</v>
      </c>
      <c r="EA526" s="39">
        <f t="shared" si="1539"/>
        <v>0</v>
      </c>
      <c r="EB526" s="37" t="e">
        <f t="shared" si="1610"/>
        <v>#DIV/0!</v>
      </c>
      <c r="EC526" s="37" t="e">
        <f t="shared" si="1611"/>
        <v>#DIV/0!</v>
      </c>
      <c r="ED526" s="37" t="e">
        <f t="shared" si="1612"/>
        <v>#DIV/0!</v>
      </c>
      <c r="EE526" s="37" t="e">
        <f t="shared" si="1613"/>
        <v>#DIV/0!</v>
      </c>
      <c r="EF526" s="39" t="e">
        <f t="shared" si="1614"/>
        <v>#DIV/0!</v>
      </c>
      <c r="EG526" s="37" t="e">
        <f t="shared" si="1615"/>
        <v>#DIV/0!</v>
      </c>
      <c r="EH526" s="37" t="e">
        <f t="shared" si="1616"/>
        <v>#DIV/0!</v>
      </c>
      <c r="EI526" s="11" t="b">
        <f t="shared" si="1617"/>
        <v>1</v>
      </c>
      <c r="EJ526" s="11" t="b">
        <f t="shared" si="1618"/>
        <v>0</v>
      </c>
      <c r="EK526" s="39" t="e">
        <f t="shared" si="1619"/>
        <v>#DIV/0!</v>
      </c>
      <c r="EL526" s="39" t="e">
        <f t="shared" si="1620"/>
        <v>#DIV/0!</v>
      </c>
      <c r="EM526" s="39" t="e">
        <f t="shared" si="1621"/>
        <v>#DIV/0!</v>
      </c>
      <c r="EN526" s="39" t="e">
        <f t="shared" si="1622"/>
        <v>#DIV/0!</v>
      </c>
      <c r="EO526" s="39" t="e">
        <f t="shared" si="1623"/>
        <v>#DIV/0!</v>
      </c>
      <c r="EP526" s="39" t="e">
        <f t="shared" si="1624"/>
        <v>#DIV/0!</v>
      </c>
      <c r="EQ526" s="39" t="e">
        <f t="shared" si="1625"/>
        <v>#DIV/0!</v>
      </c>
      <c r="ER526" s="39" t="e">
        <f t="shared" si="1626"/>
        <v>#DIV/0!</v>
      </c>
      <c r="ES526" s="58" t="str">
        <f t="shared" si="1627"/>
        <v>(OH,F,Cl)-dominate amphibole</v>
      </c>
      <c r="ET526" s="58" t="e">
        <f t="shared" si="1628"/>
        <v>#N/A</v>
      </c>
      <c r="EU526" s="56">
        <f t="shared" si="1540"/>
        <v>0</v>
      </c>
      <c r="EV526" s="56">
        <f t="shared" si="1541"/>
        <v>0</v>
      </c>
      <c r="EW526" s="56">
        <f t="shared" si="1542"/>
        <v>0</v>
      </c>
      <c r="EX526" s="56">
        <f t="shared" si="1543"/>
        <v>0</v>
      </c>
      <c r="EY526" s="56">
        <f t="shared" si="1544"/>
        <v>0</v>
      </c>
      <c r="EZ526" s="56">
        <f t="shared" si="1545"/>
        <v>0</v>
      </c>
      <c r="FA526" s="39">
        <f t="shared" si="1546"/>
        <v>0</v>
      </c>
      <c r="FB526" s="39">
        <f t="shared" si="1547"/>
        <v>0</v>
      </c>
      <c r="FC526" s="54">
        <f t="shared" si="1548"/>
        <v>0</v>
      </c>
      <c r="FD526" s="54">
        <f t="shared" si="1549"/>
        <v>0</v>
      </c>
      <c r="FE526" s="39">
        <f t="shared" si="1550"/>
        <v>0</v>
      </c>
      <c r="FF526" s="54">
        <f t="shared" si="1551"/>
        <v>0</v>
      </c>
      <c r="FG526" s="39">
        <f t="shared" si="1552"/>
        <v>0</v>
      </c>
      <c r="FH526" s="39">
        <f t="shared" si="1629"/>
        <v>0</v>
      </c>
      <c r="FI526" s="39">
        <f t="shared" si="1630"/>
        <v>0</v>
      </c>
      <c r="FJ526" s="39">
        <f t="shared" si="1631"/>
        <v>0</v>
      </c>
      <c r="FK526" s="39" t="e">
        <f t="shared" si="1632"/>
        <v>#DIV/0!</v>
      </c>
      <c r="FL526" s="39" t="e">
        <f t="shared" si="1633"/>
        <v>#DIV/0!</v>
      </c>
      <c r="FM526" s="39" t="e">
        <f t="shared" si="1634"/>
        <v>#DIV/0!</v>
      </c>
      <c r="FN526" s="39">
        <f t="shared" si="1635"/>
        <v>1</v>
      </c>
      <c r="FO526" s="39">
        <f t="shared" si="1553"/>
        <v>0</v>
      </c>
      <c r="FP526" s="39">
        <f t="shared" si="1554"/>
        <v>0</v>
      </c>
      <c r="FQ526" s="39">
        <f t="shared" si="1555"/>
        <v>0</v>
      </c>
      <c r="FR526" s="39">
        <f t="shared" si="1636"/>
        <v>0</v>
      </c>
      <c r="FS526" s="39">
        <f t="shared" si="1637"/>
        <v>0</v>
      </c>
      <c r="FU526" s="39" t="e">
        <f t="shared" si="1638"/>
        <v>#DIV/0!</v>
      </c>
      <c r="FV526" s="39" t="e">
        <f t="shared" si="1639"/>
        <v>#DIV/0!</v>
      </c>
      <c r="FW526" s="39" t="e">
        <f t="shared" si="1640"/>
        <v>#DIV/0!</v>
      </c>
      <c r="FY526" s="39" t="e">
        <f t="shared" si="1641"/>
        <v>#DIV/0!</v>
      </c>
      <c r="FZ526" s="39" t="e">
        <f t="shared" si="1642"/>
        <v>#DIV/0!</v>
      </c>
      <c r="GA526" s="39" t="e">
        <f t="shared" si="1643"/>
        <v>#DIV/0!</v>
      </c>
      <c r="GB526" s="39" t="e">
        <f t="shared" si="1644"/>
        <v>#DIV/0!</v>
      </c>
      <c r="GC526" s="39" t="e">
        <f t="shared" si="1645"/>
        <v>#DIV/0!</v>
      </c>
      <c r="GD526" s="39" t="e">
        <f t="shared" si="1646"/>
        <v>#DIV/0!</v>
      </c>
      <c r="GE526" s="39" t="e">
        <f t="shared" si="1647"/>
        <v>#DIV/0!</v>
      </c>
      <c r="GF526" s="39" t="e">
        <f t="shared" si="1648"/>
        <v>#DIV/0!</v>
      </c>
      <c r="GG526" s="39" t="e">
        <f t="shared" si="1649"/>
        <v>#DIV/0!</v>
      </c>
      <c r="GH526" s="39" t="e">
        <f t="shared" si="1650"/>
        <v>#DIV/0!</v>
      </c>
      <c r="GI526" s="39"/>
      <c r="GJ526" s="39" t="e">
        <f t="shared" si="1651"/>
        <v>#DIV/0!</v>
      </c>
      <c r="GK526" s="39" t="e">
        <f t="shared" si="1652"/>
        <v>#DIV/0!</v>
      </c>
      <c r="GL526" s="39" t="e">
        <f t="shared" si="1653"/>
        <v>#DIV/0!</v>
      </c>
      <c r="GM526" s="39" t="e">
        <f t="shared" si="1654"/>
        <v>#DIV/0!</v>
      </c>
      <c r="GN526" s="39" t="e">
        <f t="shared" si="1655"/>
        <v>#DIV/0!</v>
      </c>
      <c r="GO526" s="57"/>
      <c r="GP526" s="57" t="e">
        <f t="shared" si="1656"/>
        <v>#DIV/0!</v>
      </c>
      <c r="GQ526" s="59" t="e">
        <f t="shared" si="1657"/>
        <v>#DIV/0!</v>
      </c>
      <c r="GR526" s="41" t="e">
        <f t="shared" si="1658"/>
        <v>#DIV/0!</v>
      </c>
      <c r="GS526" s="57" t="e">
        <f t="shared" si="1659"/>
        <v>#DIV/0!</v>
      </c>
      <c r="GT526" s="57" t="e">
        <f t="shared" si="1660"/>
        <v>#DIV/0!</v>
      </c>
      <c r="GU526" s="57" t="e">
        <f t="shared" si="1661"/>
        <v>#DIV/0!</v>
      </c>
      <c r="GV526" s="57"/>
      <c r="GW526" s="42" t="e">
        <f t="shared" si="1662"/>
        <v>#DIV/0!</v>
      </c>
      <c r="GX526" s="42" t="e">
        <f t="shared" si="1663"/>
        <v>#DIV/0!</v>
      </c>
      <c r="GY526" s="42" t="e">
        <f t="shared" si="1664"/>
        <v>#DIV/0!</v>
      </c>
      <c r="GZ526" s="57"/>
      <c r="HA526" s="2" t="e">
        <f t="shared" si="1665"/>
        <v>#DIV/0!</v>
      </c>
      <c r="HB526" s="2" t="e">
        <f t="shared" si="1666"/>
        <v>#DIV/0!</v>
      </c>
      <c r="HC526" s="2" t="e">
        <f t="shared" si="1667"/>
        <v>#DIV/0!</v>
      </c>
      <c r="HD526" s="2" t="e">
        <f t="shared" si="1668"/>
        <v>#DIV/0!</v>
      </c>
      <c r="HE526" s="2" t="e">
        <f t="shared" si="1669"/>
        <v>#DIV/0!</v>
      </c>
      <c r="HF526" s="2" t="e">
        <f t="shared" si="1670"/>
        <v>#DIV/0!</v>
      </c>
      <c r="HG526" s="2" t="e">
        <f t="shared" si="1671"/>
        <v>#DIV/0!</v>
      </c>
      <c r="HH526" s="2" t="e">
        <f t="shared" si="1672"/>
        <v>#DIV/0!</v>
      </c>
      <c r="HI526" s="2" t="e">
        <f t="shared" si="1673"/>
        <v>#DIV/0!</v>
      </c>
      <c r="HJ526" s="11" t="e">
        <f t="shared" si="1674"/>
        <v>#DIV/0!</v>
      </c>
      <c r="HK526" s="60" t="e">
        <f t="shared" si="1675"/>
        <v>#DIV/0!</v>
      </c>
      <c r="HL526" s="57"/>
      <c r="HM526" s="57" t="e">
        <f t="shared" si="1676"/>
        <v>#DIV/0!</v>
      </c>
      <c r="HN526" s="57" t="e">
        <f t="shared" si="1677"/>
        <v>#DIV/0!</v>
      </c>
      <c r="HO526" s="57" t="e">
        <f t="shared" si="1678"/>
        <v>#DIV/0!</v>
      </c>
      <c r="HP526" s="57" t="e">
        <f t="shared" si="1679"/>
        <v>#DIV/0!</v>
      </c>
      <c r="HQ526" s="57" t="e">
        <f t="shared" si="1680"/>
        <v>#DIV/0!</v>
      </c>
      <c r="HR526" s="57"/>
      <c r="HS526" s="57" t="e">
        <f t="shared" si="1681"/>
        <v>#DIV/0!</v>
      </c>
      <c r="HT526" s="57" t="e">
        <f t="shared" si="1682"/>
        <v>#DIV/0!</v>
      </c>
      <c r="HU526" s="57" t="e">
        <f t="shared" si="1683"/>
        <v>#DIV/0!</v>
      </c>
      <c r="HV526" s="57" t="e">
        <f t="shared" si="1684"/>
        <v>#DIV/0!</v>
      </c>
      <c r="HW526" s="57" t="e">
        <f t="shared" si="1685"/>
        <v>#DIV/0!</v>
      </c>
      <c r="HX526" s="57"/>
      <c r="HY526" s="57" t="e">
        <f t="shared" si="1686"/>
        <v>#DIV/0!</v>
      </c>
      <c r="HZ526" s="57" t="e">
        <f t="shared" si="1687"/>
        <v>#DIV/0!</v>
      </c>
      <c r="IA526" s="57"/>
      <c r="IB526" s="61">
        <f t="shared" si="1688"/>
        <v>0</v>
      </c>
      <c r="IC526" s="57" t="str">
        <f t="shared" si="1689"/>
        <v/>
      </c>
      <c r="ID526" s="42"/>
      <c r="IE526" s="2" t="str">
        <f t="shared" si="1690"/>
        <v/>
      </c>
      <c r="IF526" s="60" t="e">
        <f t="shared" si="1691"/>
        <v>#DIV/0!</v>
      </c>
      <c r="IG526" s="60" t="str">
        <f t="shared" si="1692"/>
        <v/>
      </c>
      <c r="IH526" s="60" t="str">
        <f t="shared" si="1693"/>
        <v>zinco-</v>
      </c>
      <c r="II526" s="60" t="str">
        <f t="shared" si="1694"/>
        <v>mangano-</v>
      </c>
      <c r="IJ526" s="60" t="e">
        <f t="shared" si="1695"/>
        <v>#DIV/0!</v>
      </c>
      <c r="IK526" s="60" t="e">
        <f t="shared" si="1696"/>
        <v>#DIV/0!</v>
      </c>
      <c r="IL526" s="60" t="e">
        <f t="shared" si="1697"/>
        <v>#DIV/0!</v>
      </c>
      <c r="IM526" s="60" t="e">
        <f t="shared" si="1698"/>
        <v>#DIV/0!</v>
      </c>
      <c r="IN526" s="60" t="str">
        <f t="shared" si="1699"/>
        <v/>
      </c>
      <c r="IO526" s="60" t="str">
        <f t="shared" si="1700"/>
        <v/>
      </c>
      <c r="IP526" s="57"/>
      <c r="IQ526" s="57" t="str">
        <f t="shared" si="1701"/>
        <v>ERROR!!</v>
      </c>
    </row>
    <row r="527" spans="24:251">
      <c r="X527" s="29">
        <f t="shared" si="1557"/>
        <v>0</v>
      </c>
      <c r="Y527" s="29">
        <f t="shared" si="1558"/>
        <v>0</v>
      </c>
      <c r="Z527" s="29" t="e">
        <f t="shared" si="1559"/>
        <v>#DIV/0!</v>
      </c>
      <c r="AA527" s="29" t="e">
        <f t="shared" si="1560"/>
        <v>#DIV/0!</v>
      </c>
      <c r="AB527" s="29" t="e">
        <f t="shared" si="1561"/>
        <v>#DIV/0!</v>
      </c>
      <c r="AC527" s="29" t="e">
        <f t="shared" si="1562"/>
        <v>#DIV/0!</v>
      </c>
      <c r="AF527" s="23">
        <v>60.084299999999999</v>
      </c>
      <c r="AG527" s="23">
        <v>79.878799999999998</v>
      </c>
      <c r="AH527" s="23">
        <v>101.96120000000001</v>
      </c>
      <c r="AI527" s="23">
        <v>151.99039999999999</v>
      </c>
      <c r="AJ527" s="23">
        <v>159.69</v>
      </c>
      <c r="AK527" s="23">
        <v>71.846400000000003</v>
      </c>
      <c r="AL527" s="23">
        <v>70.9375</v>
      </c>
      <c r="AM527" s="23">
        <v>40.304400000000001</v>
      </c>
      <c r="AN527" s="23">
        <v>56.077399999999997</v>
      </c>
      <c r="AO527" s="23">
        <v>61.978999999999999</v>
      </c>
      <c r="AP527" s="23">
        <v>94.195999999999998</v>
      </c>
      <c r="AQ527" s="23">
        <v>18.998000000000001</v>
      </c>
      <c r="AR527" s="23">
        <v>35.450000000000003</v>
      </c>
      <c r="AS527" s="23">
        <v>29.88</v>
      </c>
      <c r="AT527" s="23">
        <v>74.691999999999993</v>
      </c>
      <c r="AU527" s="23">
        <v>81.39</v>
      </c>
      <c r="AX527" s="54">
        <f t="shared" si="1563"/>
        <v>0</v>
      </c>
      <c r="AY527" s="54">
        <f t="shared" si="1564"/>
        <v>0</v>
      </c>
      <c r="AZ527" s="54">
        <f t="shared" si="1565"/>
        <v>0</v>
      </c>
      <c r="BA527" s="54">
        <f t="shared" si="1566"/>
        <v>0</v>
      </c>
      <c r="BB527" s="54">
        <f t="shared" si="1567"/>
        <v>0</v>
      </c>
      <c r="BC527" s="54">
        <f t="shared" si="1568"/>
        <v>0</v>
      </c>
      <c r="BD527" s="54">
        <f t="shared" si="1569"/>
        <v>0</v>
      </c>
      <c r="BE527" s="54">
        <f t="shared" si="1570"/>
        <v>0</v>
      </c>
      <c r="BF527" s="54">
        <f t="shared" si="1571"/>
        <v>0</v>
      </c>
      <c r="BG527" s="54">
        <f t="shared" si="1572"/>
        <v>0</v>
      </c>
      <c r="BH527" s="54">
        <f t="shared" si="1573"/>
        <v>0</v>
      </c>
      <c r="BI527" s="54">
        <f t="shared" si="1574"/>
        <v>0</v>
      </c>
      <c r="BJ527" s="54">
        <f t="shared" si="1575"/>
        <v>0</v>
      </c>
      <c r="BK527" s="54">
        <f t="shared" si="1576"/>
        <v>0</v>
      </c>
      <c r="BL527" s="54">
        <f t="shared" si="1577"/>
        <v>0</v>
      </c>
      <c r="BM527" s="42"/>
      <c r="BO527" s="54">
        <f>'Norm-coeff'!$C$2+$AX527*'Norm-coeff'!$D$2+$AY527*'Norm-coeff'!$E$2+$AZ527*'Norm-coeff'!$F$2+$BA527*'Norm-coeff'!$G$2+$BB527*'Norm-coeff'!$H$2+$BC527*'Norm-coeff'!$I$2+$BD527*'Norm-coeff'!$J$2+$BE527*'Norm-coeff'!$K$2+$BF527*'Norm-coeff'!$L$2+$BG527*'Norm-coeff'!$M$2+$BH527*'Norm-coeff'!$N$2+$BI527*'Norm-coeff'!$O$2</f>
        <v>5.4045421474420303</v>
      </c>
      <c r="BP527" s="54">
        <f>'Norm-coeff'!$C$3+$AX527*'Norm-coeff'!$D$3+$AY527*'Norm-coeff'!$E$3+$AZ527*'Norm-coeff'!$F$3+$BA527*'Norm-coeff'!$G$3+$BB527*'Norm-coeff'!$H$3+$BC527*'Norm-coeff'!$I$3+$BD527*'Norm-coeff'!$J$3+$BE527*'Norm-coeff'!$K$3+$BF527*'Norm-coeff'!$L$3+$BG527*'Norm-coeff'!$M$3+$BH527*'Norm-coeff'!$N$3+$BI527*'Norm-coeff'!$O$3</f>
        <v>3.15319116612705</v>
      </c>
      <c r="BQ527" s="54">
        <f>'Norm-coeff'!$C$4+$AX527*'Norm-coeff'!$D$4+$AY527*'Norm-coeff'!$E$4+$AZ527*'Norm-coeff'!$F$4+$BA527*'Norm-coeff'!$G$4+$BB527*'Norm-coeff'!$H$4+$BC527*'Norm-coeff'!$I$4+$BD527*'Norm-coeff'!$J$4+$BE527*'Norm-coeff'!$K$4+$BF527*'Norm-coeff'!$L$4+$BG527*'Norm-coeff'!$M$4+$BH527*'Norm-coeff'!$N$4+$BI527*'Norm-coeff'!$O$4</f>
        <v>1.42115649462768</v>
      </c>
      <c r="BR527" s="54">
        <f>'Norm-coeff'!$C$5+$AX527*'Norm-coeff'!$D$5+$AY527*'Norm-coeff'!$E$5+$AZ527*'Norm-coeff'!$F$5+$BA527*'Norm-coeff'!$G$5+$BB527*'Norm-coeff'!$H$5+$BC527*'Norm-coeff'!$I$5+$BD527*'Norm-coeff'!$J$5+$BE527*'Norm-coeff'!$K$5+$BF527*'Norm-coeff'!$L$5+$BG527*'Norm-coeff'!$M$5+$BH527*'Norm-coeff'!$N$5+$BI527*'Norm-coeff'!$O$5</f>
        <v>1.0553329241296201</v>
      </c>
      <c r="BS527" s="54">
        <f>'Norm-coeff'!$C$6+$AX527*'Norm-coeff'!$D$6+$AY527*'Norm-coeff'!$E$6+$AZ527*'Norm-coeff'!$F$6+$BA527*'Norm-coeff'!$G$6+$BB527*'Norm-coeff'!$H$6+$BC527*'Norm-coeff'!$I$6+$BD527*'Norm-coeff'!$J$6+$BE527*'Norm-coeff'!$K$6+$BF527*'Norm-coeff'!$L$6+$BG527*'Norm-coeff'!$M$6+$BH527*'Norm-coeff'!$N$6+$BI527*'Norm-coeff'!$O$6</f>
        <v>-1.48700885495103E-2</v>
      </c>
      <c r="BT527" s="54">
        <f>'Norm-coeff'!$C$7+$AX527*'Norm-coeff'!$D$7+$AY527*'Norm-coeff'!$E$7+$AZ527*'Norm-coeff'!$F$7+$BA527*'Norm-coeff'!$G$7+$BB527*'Norm-coeff'!$H$7+$BC527*'Norm-coeff'!$I$7+$BD527*'Norm-coeff'!$J$7+$BE527*'Norm-coeff'!$K$7+$BF527*'Norm-coeff'!$L$7+$BG527*'Norm-coeff'!$M$7+$BH527*'Norm-coeff'!$N$7+$BI527*'Norm-coeff'!$O$7</f>
        <v>2.0907583608832998</v>
      </c>
      <c r="BU527" s="54">
        <f>'Norm-coeff'!$C$8+$AX527*'Norm-coeff'!$D$8+$AY527*'Norm-coeff'!$E$8+$AZ527*'Norm-coeff'!$F$8+$BA527*'Norm-coeff'!$G$8+$BB527*'Norm-coeff'!$H$8+$BC527*'Norm-coeff'!$I$8+$BD527*'Norm-coeff'!$J$8+$BE527*'Norm-coeff'!$K$8+$BF527*'Norm-coeff'!$L$8+$BG527*'Norm-coeff'!$M$8+$BH527*'Norm-coeff'!$N$8+$BI527*'Norm-coeff'!$O$8</f>
        <v>0.65894159836244504</v>
      </c>
      <c r="BV527" s="54">
        <f>'Norm-coeff'!$C$9+$AX527*'Norm-coeff'!$D$9+$AY527*'Norm-coeff'!$E$9+$AZ527*'Norm-coeff'!$F$9+$BA527*'Norm-coeff'!$G$9+$BB527*'Norm-coeff'!$H$9+$BC527*'Norm-coeff'!$I$9+$BD527*'Norm-coeff'!$J$9+$BE527*'Norm-coeff'!$K$9+$BF527*'Norm-coeff'!$L$9+$BG527*'Norm-coeff'!$M$9+$BH527*'Norm-coeff'!$N$9+$BI527*'Norm-coeff'!$O$9</f>
        <v>1.48961085014701</v>
      </c>
      <c r="BW527" s="54">
        <f>'Norm-coeff'!$C$10+$AX527*'Norm-coeff'!$D$10+$AY527*'Norm-coeff'!$E$10+$AZ527*'Norm-coeff'!$F$10+$BA527*'Norm-coeff'!$G$10+$BB527*'Norm-coeff'!$H$10+$BC527*'Norm-coeff'!$I$10+$BD527*'Norm-coeff'!$J$10+$BE527*'Norm-coeff'!$K$10+$BF527*'Norm-coeff'!$L$10+$BG527*'Norm-coeff'!$M$10+$BH527*'Norm-coeff'!$N$10+$BI527*'Norm-coeff'!$O$10</f>
        <v>1.42058735749591</v>
      </c>
      <c r="BX527" s="54">
        <f>'Norm-coeff'!$C$11+$AX527*'Norm-coeff'!$D$11+$AY527*'Norm-coeff'!$E$11+$AZ527*'Norm-coeff'!$F$11+$BA527*'Norm-coeff'!$G$11+$BB527*'Norm-coeff'!$H$11+$BC527*'Norm-coeff'!$I$11+$BD527*'Norm-coeff'!$J$11+$BE527*'Norm-coeff'!$K$11+$BF527*'Norm-coeff'!$L$11+$BG527*'Norm-coeff'!$M$11+$BH527*'Norm-coeff'!$N$11+$BI527*'Norm-coeff'!$O$11</f>
        <v>0.221233014421479</v>
      </c>
      <c r="BY527" s="54">
        <f>'Norm-coeff'!$C$12+$AX527*'Norm-coeff'!$D$12+$AY527*'Norm-coeff'!$E$12+$AZ527*'Norm-coeff'!$F$12+$BA527*'Norm-coeff'!$G$12+$BB527*'Norm-coeff'!$H$12+$BC527*'Norm-coeff'!$I$12+$BD527*'Norm-coeff'!$J$12+$BE527*'Norm-coeff'!$K$12+$BF527*'Norm-coeff'!$L$12+$BG527*'Norm-coeff'!$M$12+$BH527*'Norm-coeff'!$N$12+$BI527*'Norm-coeff'!$O$12</f>
        <v>0.283527502056037</v>
      </c>
      <c r="BZ527" s="54">
        <f>'Norm-coeff'!$C$13+$AX527*'Norm-coeff'!$D$13+$AY527*'Norm-coeff'!$E$13+$AZ527*'Norm-coeff'!$F$13+$BA527*'Norm-coeff'!$G$13+$BB527*'Norm-coeff'!$H$13+$BC527*'Norm-coeff'!$I$13+$BD527*'Norm-coeff'!$J$13+$BE527*'Norm-coeff'!$K$13+$BF527*'Norm-coeff'!$L$13+$BG527*'Norm-coeff'!$M$13+$BH527*'Norm-coeff'!$N$13+$BI527*'Norm-coeff'!$O$13</f>
        <v>-4.1864930554451202E-2</v>
      </c>
      <c r="CA527" s="54">
        <f>'Norm-coeff'!$C$14+$AX527*'Norm-coeff'!$D$14+$AY527*'Norm-coeff'!$E$14+$AZ527*'Norm-coeff'!$F$14+$BA527*'Norm-coeff'!$G$14+$BB527*'Norm-coeff'!$H$14+$BC527*'Norm-coeff'!$I$14+$BD527*'Norm-coeff'!$J$14+$BE527*'Norm-coeff'!$K$14+$BF527*'Norm-coeff'!$L$14+$BG527*'Norm-coeff'!$M$14+$BH527*'Norm-coeff'!$N$14+$BI527*'Norm-coeff'!$O$14</f>
        <v>4.2526983164477103</v>
      </c>
      <c r="CC527" s="54">
        <f t="shared" si="1702"/>
        <v>0</v>
      </c>
      <c r="CG527" s="54">
        <f t="shared" si="1578"/>
        <v>0</v>
      </c>
      <c r="CH527" s="54">
        <f t="shared" si="1556"/>
        <v>0</v>
      </c>
      <c r="CI527" s="54">
        <f t="shared" si="1579"/>
        <v>0</v>
      </c>
      <c r="CJ527" s="56">
        <f t="shared" si="1580"/>
        <v>0</v>
      </c>
      <c r="CK527" s="54">
        <f t="shared" si="1581"/>
        <v>0</v>
      </c>
      <c r="CL527" s="54">
        <f t="shared" si="1582"/>
        <v>0</v>
      </c>
      <c r="CM527" s="54">
        <f t="shared" si="1583"/>
        <v>0</v>
      </c>
      <c r="CN527" s="54">
        <f t="shared" si="1584"/>
        <v>0</v>
      </c>
      <c r="CO527" s="54">
        <f t="shared" si="1585"/>
        <v>0</v>
      </c>
      <c r="CP527" s="54">
        <f t="shared" si="1586"/>
        <v>0</v>
      </c>
      <c r="CQ527" s="54">
        <f t="shared" si="1587"/>
        <v>0</v>
      </c>
      <c r="CR527" s="54">
        <f t="shared" si="1588"/>
        <v>0</v>
      </c>
      <c r="CS527" s="54">
        <f t="shared" si="1589"/>
        <v>0</v>
      </c>
      <c r="CU527" s="54">
        <f t="shared" si="1590"/>
        <v>0</v>
      </c>
      <c r="CV527" s="54">
        <f t="shared" si="1591"/>
        <v>0</v>
      </c>
      <c r="CW527" s="54">
        <f t="shared" si="1592"/>
        <v>0</v>
      </c>
      <c r="CX527" s="54">
        <f t="shared" si="1593"/>
        <v>0</v>
      </c>
      <c r="CZ527" s="54">
        <f t="shared" si="1594"/>
        <v>0</v>
      </c>
      <c r="DA527" s="54">
        <f t="shared" si="1595"/>
        <v>0</v>
      </c>
      <c r="DB527" s="54">
        <f t="shared" si="1596"/>
        <v>0</v>
      </c>
      <c r="DC527" s="54">
        <f t="shared" si="1597"/>
        <v>0</v>
      </c>
      <c r="DD527" s="54">
        <f t="shared" si="1598"/>
        <v>0</v>
      </c>
      <c r="DE527" s="54">
        <f t="shared" si="1599"/>
        <v>0</v>
      </c>
      <c r="DF527" s="54">
        <f t="shared" si="1600"/>
        <v>0</v>
      </c>
      <c r="DG527" s="54">
        <f t="shared" si="1601"/>
        <v>2</v>
      </c>
      <c r="DH527" s="71">
        <f t="shared" si="1602"/>
        <v>0</v>
      </c>
      <c r="DI527" s="71">
        <f t="shared" si="1603"/>
        <v>0</v>
      </c>
      <c r="DJ527" s="54">
        <f t="shared" si="1604"/>
        <v>0</v>
      </c>
      <c r="DK527" s="54">
        <f t="shared" si="1605"/>
        <v>2</v>
      </c>
      <c r="DL527" s="4">
        <f t="shared" si="1530"/>
        <v>0</v>
      </c>
      <c r="DM527" s="3">
        <f t="shared" si="1606"/>
        <v>0</v>
      </c>
      <c r="DN527" s="3">
        <f t="shared" si="1607"/>
        <v>0</v>
      </c>
      <c r="DO527" s="4" t="e">
        <f t="shared" si="1608"/>
        <v>#DIV/0!</v>
      </c>
      <c r="DP527" s="57"/>
      <c r="DQ527" s="57"/>
      <c r="DR527" s="56">
        <f t="shared" si="1531"/>
        <v>2</v>
      </c>
      <c r="DS527" s="56">
        <f t="shared" si="1532"/>
        <v>0</v>
      </c>
      <c r="DT527" s="38">
        <f t="shared" si="1533"/>
        <v>0</v>
      </c>
      <c r="DU527" s="38">
        <f t="shared" si="1609"/>
        <v>2</v>
      </c>
      <c r="DV527" s="38">
        <f t="shared" si="1534"/>
        <v>0</v>
      </c>
      <c r="DW527" s="39">
        <f t="shared" si="1535"/>
        <v>0</v>
      </c>
      <c r="DX527" s="39">
        <f t="shared" si="1536"/>
        <v>0</v>
      </c>
      <c r="DY527" s="39">
        <f t="shared" si="1537"/>
        <v>0</v>
      </c>
      <c r="DZ527" s="39">
        <f t="shared" si="1538"/>
        <v>0</v>
      </c>
      <c r="EA527" s="39">
        <f t="shared" si="1539"/>
        <v>0</v>
      </c>
      <c r="EB527" s="37" t="e">
        <f t="shared" si="1610"/>
        <v>#DIV/0!</v>
      </c>
      <c r="EC527" s="37" t="e">
        <f t="shared" si="1611"/>
        <v>#DIV/0!</v>
      </c>
      <c r="ED527" s="37" t="e">
        <f t="shared" si="1612"/>
        <v>#DIV/0!</v>
      </c>
      <c r="EE527" s="37" t="e">
        <f t="shared" si="1613"/>
        <v>#DIV/0!</v>
      </c>
      <c r="EF527" s="39" t="e">
        <f t="shared" si="1614"/>
        <v>#DIV/0!</v>
      </c>
      <c r="EG527" s="37" t="e">
        <f t="shared" si="1615"/>
        <v>#DIV/0!</v>
      </c>
      <c r="EH527" s="37" t="e">
        <f t="shared" si="1616"/>
        <v>#DIV/0!</v>
      </c>
      <c r="EI527" s="11" t="b">
        <f t="shared" si="1617"/>
        <v>1</v>
      </c>
      <c r="EJ527" s="11" t="b">
        <f t="shared" si="1618"/>
        <v>0</v>
      </c>
      <c r="EK527" s="39" t="e">
        <f t="shared" si="1619"/>
        <v>#DIV/0!</v>
      </c>
      <c r="EL527" s="39" t="e">
        <f t="shared" si="1620"/>
        <v>#DIV/0!</v>
      </c>
      <c r="EM527" s="39" t="e">
        <f t="shared" si="1621"/>
        <v>#DIV/0!</v>
      </c>
      <c r="EN527" s="39" t="e">
        <f t="shared" si="1622"/>
        <v>#DIV/0!</v>
      </c>
      <c r="EO527" s="39" t="e">
        <f t="shared" si="1623"/>
        <v>#DIV/0!</v>
      </c>
      <c r="EP527" s="39" t="e">
        <f t="shared" si="1624"/>
        <v>#DIV/0!</v>
      </c>
      <c r="EQ527" s="39" t="e">
        <f t="shared" si="1625"/>
        <v>#DIV/0!</v>
      </c>
      <c r="ER527" s="39" t="e">
        <f t="shared" si="1626"/>
        <v>#DIV/0!</v>
      </c>
      <c r="ES527" s="58" t="str">
        <f t="shared" si="1627"/>
        <v>(OH,F,Cl)-dominate amphibole</v>
      </c>
      <c r="ET527" s="58" t="e">
        <f t="shared" si="1628"/>
        <v>#N/A</v>
      </c>
      <c r="EU527" s="56">
        <f t="shared" si="1540"/>
        <v>0</v>
      </c>
      <c r="EV527" s="56">
        <f t="shared" si="1541"/>
        <v>0</v>
      </c>
      <c r="EW527" s="56">
        <f t="shared" si="1542"/>
        <v>0</v>
      </c>
      <c r="EX527" s="56">
        <f t="shared" si="1543"/>
        <v>0</v>
      </c>
      <c r="EY527" s="56">
        <f t="shared" si="1544"/>
        <v>0</v>
      </c>
      <c r="EZ527" s="56">
        <f t="shared" si="1545"/>
        <v>0</v>
      </c>
      <c r="FA527" s="39">
        <f t="shared" si="1546"/>
        <v>0</v>
      </c>
      <c r="FB527" s="39">
        <f t="shared" si="1547"/>
        <v>0</v>
      </c>
      <c r="FC527" s="54">
        <f t="shared" si="1548"/>
        <v>0</v>
      </c>
      <c r="FD527" s="54">
        <f t="shared" si="1549"/>
        <v>0</v>
      </c>
      <c r="FE527" s="39">
        <f t="shared" si="1550"/>
        <v>0</v>
      </c>
      <c r="FF527" s="54">
        <f t="shared" si="1551"/>
        <v>0</v>
      </c>
      <c r="FG527" s="39">
        <f t="shared" si="1552"/>
        <v>0</v>
      </c>
      <c r="FH527" s="39">
        <f t="shared" si="1629"/>
        <v>0</v>
      </c>
      <c r="FI527" s="39">
        <f t="shared" si="1630"/>
        <v>0</v>
      </c>
      <c r="FJ527" s="39">
        <f t="shared" si="1631"/>
        <v>0</v>
      </c>
      <c r="FK527" s="39" t="e">
        <f t="shared" si="1632"/>
        <v>#DIV/0!</v>
      </c>
      <c r="FL527" s="39" t="e">
        <f t="shared" si="1633"/>
        <v>#DIV/0!</v>
      </c>
      <c r="FM527" s="39" t="e">
        <f t="shared" si="1634"/>
        <v>#DIV/0!</v>
      </c>
      <c r="FN527" s="39">
        <f t="shared" si="1635"/>
        <v>1</v>
      </c>
      <c r="FO527" s="39">
        <f t="shared" si="1553"/>
        <v>0</v>
      </c>
      <c r="FP527" s="39">
        <f t="shared" si="1554"/>
        <v>0</v>
      </c>
      <c r="FQ527" s="39">
        <f t="shared" si="1555"/>
        <v>0</v>
      </c>
      <c r="FR527" s="39">
        <f t="shared" si="1636"/>
        <v>0</v>
      </c>
      <c r="FS527" s="39">
        <f t="shared" si="1637"/>
        <v>0</v>
      </c>
      <c r="FU527" s="39" t="e">
        <f t="shared" si="1638"/>
        <v>#DIV/0!</v>
      </c>
      <c r="FV527" s="39" t="e">
        <f t="shared" si="1639"/>
        <v>#DIV/0!</v>
      </c>
      <c r="FW527" s="39" t="e">
        <f t="shared" si="1640"/>
        <v>#DIV/0!</v>
      </c>
      <c r="FY527" s="39" t="e">
        <f t="shared" si="1641"/>
        <v>#DIV/0!</v>
      </c>
      <c r="FZ527" s="39" t="e">
        <f t="shared" si="1642"/>
        <v>#DIV/0!</v>
      </c>
      <c r="GA527" s="39" t="e">
        <f t="shared" si="1643"/>
        <v>#DIV/0!</v>
      </c>
      <c r="GB527" s="39" t="e">
        <f t="shared" si="1644"/>
        <v>#DIV/0!</v>
      </c>
      <c r="GC527" s="39" t="e">
        <f t="shared" si="1645"/>
        <v>#DIV/0!</v>
      </c>
      <c r="GD527" s="39" t="e">
        <f t="shared" si="1646"/>
        <v>#DIV/0!</v>
      </c>
      <c r="GE527" s="39" t="e">
        <f t="shared" si="1647"/>
        <v>#DIV/0!</v>
      </c>
      <c r="GF527" s="39" t="e">
        <f t="shared" si="1648"/>
        <v>#DIV/0!</v>
      </c>
      <c r="GG527" s="39" t="e">
        <f t="shared" si="1649"/>
        <v>#DIV/0!</v>
      </c>
      <c r="GH527" s="39" t="e">
        <f t="shared" si="1650"/>
        <v>#DIV/0!</v>
      </c>
      <c r="GI527" s="39"/>
      <c r="GJ527" s="39" t="e">
        <f t="shared" si="1651"/>
        <v>#DIV/0!</v>
      </c>
      <c r="GK527" s="39" t="e">
        <f t="shared" si="1652"/>
        <v>#DIV/0!</v>
      </c>
      <c r="GL527" s="39" t="e">
        <f t="shared" si="1653"/>
        <v>#DIV/0!</v>
      </c>
      <c r="GM527" s="39" t="e">
        <f t="shared" si="1654"/>
        <v>#DIV/0!</v>
      </c>
      <c r="GN527" s="39" t="e">
        <f t="shared" si="1655"/>
        <v>#DIV/0!</v>
      </c>
      <c r="GO527" s="57"/>
      <c r="GP527" s="57" t="e">
        <f t="shared" si="1656"/>
        <v>#DIV/0!</v>
      </c>
      <c r="GQ527" s="59" t="e">
        <f t="shared" si="1657"/>
        <v>#DIV/0!</v>
      </c>
      <c r="GR527" s="41" t="e">
        <f t="shared" si="1658"/>
        <v>#DIV/0!</v>
      </c>
      <c r="GS527" s="57" t="e">
        <f t="shared" si="1659"/>
        <v>#DIV/0!</v>
      </c>
      <c r="GT527" s="57" t="e">
        <f t="shared" si="1660"/>
        <v>#DIV/0!</v>
      </c>
      <c r="GU527" s="57" t="e">
        <f t="shared" si="1661"/>
        <v>#DIV/0!</v>
      </c>
      <c r="GV527" s="57"/>
      <c r="GW527" s="42" t="e">
        <f t="shared" si="1662"/>
        <v>#DIV/0!</v>
      </c>
      <c r="GX527" s="42" t="e">
        <f t="shared" si="1663"/>
        <v>#DIV/0!</v>
      </c>
      <c r="GY527" s="42" t="e">
        <f t="shared" si="1664"/>
        <v>#DIV/0!</v>
      </c>
      <c r="GZ527" s="57"/>
      <c r="HA527" s="2" t="e">
        <f t="shared" si="1665"/>
        <v>#DIV/0!</v>
      </c>
      <c r="HB527" s="2" t="e">
        <f t="shared" si="1666"/>
        <v>#DIV/0!</v>
      </c>
      <c r="HC527" s="2" t="e">
        <f t="shared" si="1667"/>
        <v>#DIV/0!</v>
      </c>
      <c r="HD527" s="2" t="e">
        <f t="shared" si="1668"/>
        <v>#DIV/0!</v>
      </c>
      <c r="HE527" s="2" t="e">
        <f t="shared" si="1669"/>
        <v>#DIV/0!</v>
      </c>
      <c r="HF527" s="2" t="e">
        <f t="shared" si="1670"/>
        <v>#DIV/0!</v>
      </c>
      <c r="HG527" s="2" t="e">
        <f t="shared" si="1671"/>
        <v>#DIV/0!</v>
      </c>
      <c r="HH527" s="2" t="e">
        <f t="shared" si="1672"/>
        <v>#DIV/0!</v>
      </c>
      <c r="HI527" s="2" t="e">
        <f t="shared" si="1673"/>
        <v>#DIV/0!</v>
      </c>
      <c r="HJ527" s="11" t="e">
        <f t="shared" si="1674"/>
        <v>#DIV/0!</v>
      </c>
      <c r="HK527" s="60" t="e">
        <f t="shared" si="1675"/>
        <v>#DIV/0!</v>
      </c>
      <c r="HL527" s="57"/>
      <c r="HM527" s="57" t="e">
        <f t="shared" si="1676"/>
        <v>#DIV/0!</v>
      </c>
      <c r="HN527" s="57" t="e">
        <f t="shared" si="1677"/>
        <v>#DIV/0!</v>
      </c>
      <c r="HO527" s="57" t="e">
        <f t="shared" si="1678"/>
        <v>#DIV/0!</v>
      </c>
      <c r="HP527" s="57" t="e">
        <f t="shared" si="1679"/>
        <v>#DIV/0!</v>
      </c>
      <c r="HQ527" s="57" t="e">
        <f t="shared" si="1680"/>
        <v>#DIV/0!</v>
      </c>
      <c r="HR527" s="57"/>
      <c r="HS527" s="57" t="e">
        <f t="shared" si="1681"/>
        <v>#DIV/0!</v>
      </c>
      <c r="HT527" s="57" t="e">
        <f t="shared" si="1682"/>
        <v>#DIV/0!</v>
      </c>
      <c r="HU527" s="57" t="e">
        <f t="shared" si="1683"/>
        <v>#DIV/0!</v>
      </c>
      <c r="HV527" s="57" t="e">
        <f t="shared" si="1684"/>
        <v>#DIV/0!</v>
      </c>
      <c r="HW527" s="57" t="e">
        <f t="shared" si="1685"/>
        <v>#DIV/0!</v>
      </c>
      <c r="HX527" s="57"/>
      <c r="HY527" s="57" t="e">
        <f t="shared" si="1686"/>
        <v>#DIV/0!</v>
      </c>
      <c r="HZ527" s="57" t="e">
        <f t="shared" si="1687"/>
        <v>#DIV/0!</v>
      </c>
      <c r="IA527" s="57"/>
      <c r="IB527" s="61">
        <f t="shared" si="1688"/>
        <v>0</v>
      </c>
      <c r="IC527" s="57" t="str">
        <f t="shared" si="1689"/>
        <v/>
      </c>
      <c r="ID527" s="42"/>
      <c r="IE527" s="2" t="str">
        <f t="shared" si="1690"/>
        <v/>
      </c>
      <c r="IF527" s="60" t="e">
        <f t="shared" si="1691"/>
        <v>#DIV/0!</v>
      </c>
      <c r="IG527" s="60" t="str">
        <f t="shared" si="1692"/>
        <v/>
      </c>
      <c r="IH527" s="60" t="str">
        <f t="shared" si="1693"/>
        <v>zinco-</v>
      </c>
      <c r="II527" s="60" t="str">
        <f t="shared" si="1694"/>
        <v>mangano-</v>
      </c>
      <c r="IJ527" s="60" t="e">
        <f t="shared" si="1695"/>
        <v>#DIV/0!</v>
      </c>
      <c r="IK527" s="60" t="e">
        <f t="shared" si="1696"/>
        <v>#DIV/0!</v>
      </c>
      <c r="IL527" s="60" t="e">
        <f t="shared" si="1697"/>
        <v>#DIV/0!</v>
      </c>
      <c r="IM527" s="60" t="e">
        <f t="shared" si="1698"/>
        <v>#DIV/0!</v>
      </c>
      <c r="IN527" s="60" t="str">
        <f t="shared" si="1699"/>
        <v/>
      </c>
      <c r="IO527" s="60" t="str">
        <f t="shared" si="1700"/>
        <v/>
      </c>
      <c r="IP527" s="57"/>
      <c r="IQ527" s="57" t="str">
        <f t="shared" si="1701"/>
        <v>ERROR!!</v>
      </c>
    </row>
    <row r="528" spans="24:251">
      <c r="X528" s="29">
        <f t="shared" si="1557"/>
        <v>0</v>
      </c>
      <c r="Y528" s="29">
        <f t="shared" si="1558"/>
        <v>0</v>
      </c>
      <c r="Z528" s="29" t="e">
        <f t="shared" si="1559"/>
        <v>#DIV/0!</v>
      </c>
      <c r="AA528" s="29" t="e">
        <f t="shared" si="1560"/>
        <v>#DIV/0!</v>
      </c>
      <c r="AB528" s="29" t="e">
        <f t="shared" si="1561"/>
        <v>#DIV/0!</v>
      </c>
      <c r="AC528" s="29" t="e">
        <f t="shared" si="1562"/>
        <v>#DIV/0!</v>
      </c>
      <c r="AF528" s="23">
        <v>60.084299999999999</v>
      </c>
      <c r="AG528" s="23">
        <v>79.878799999999998</v>
      </c>
      <c r="AH528" s="23">
        <v>101.96120000000001</v>
      </c>
      <c r="AI528" s="23">
        <v>151.99039999999999</v>
      </c>
      <c r="AJ528" s="23">
        <v>159.69</v>
      </c>
      <c r="AK528" s="23">
        <v>71.846400000000003</v>
      </c>
      <c r="AL528" s="23">
        <v>70.9375</v>
      </c>
      <c r="AM528" s="23">
        <v>40.304400000000001</v>
      </c>
      <c r="AN528" s="23">
        <v>56.077399999999997</v>
      </c>
      <c r="AO528" s="23">
        <v>61.978999999999999</v>
      </c>
      <c r="AP528" s="23">
        <v>94.195999999999998</v>
      </c>
      <c r="AQ528" s="23">
        <v>18.998000000000001</v>
      </c>
      <c r="AR528" s="23">
        <v>35.450000000000003</v>
      </c>
      <c r="AS528" s="23">
        <v>29.88</v>
      </c>
      <c r="AT528" s="23">
        <v>74.691999999999993</v>
      </c>
      <c r="AU528" s="23">
        <v>81.39</v>
      </c>
      <c r="AX528" s="54">
        <f t="shared" si="1563"/>
        <v>0</v>
      </c>
      <c r="AY528" s="54">
        <f t="shared" si="1564"/>
        <v>0</v>
      </c>
      <c r="AZ528" s="54">
        <f t="shared" si="1565"/>
        <v>0</v>
      </c>
      <c r="BA528" s="54">
        <f t="shared" si="1566"/>
        <v>0</v>
      </c>
      <c r="BB528" s="54">
        <f t="shared" si="1567"/>
        <v>0</v>
      </c>
      <c r="BC528" s="54">
        <f t="shared" si="1568"/>
        <v>0</v>
      </c>
      <c r="BD528" s="54">
        <f t="shared" si="1569"/>
        <v>0</v>
      </c>
      <c r="BE528" s="54">
        <f t="shared" si="1570"/>
        <v>0</v>
      </c>
      <c r="BF528" s="54">
        <f t="shared" si="1571"/>
        <v>0</v>
      </c>
      <c r="BG528" s="54">
        <f t="shared" si="1572"/>
        <v>0</v>
      </c>
      <c r="BH528" s="54">
        <f t="shared" si="1573"/>
        <v>0</v>
      </c>
      <c r="BI528" s="54">
        <f t="shared" si="1574"/>
        <v>0</v>
      </c>
      <c r="BJ528" s="54">
        <f t="shared" si="1575"/>
        <v>0</v>
      </c>
      <c r="BK528" s="54">
        <f t="shared" si="1576"/>
        <v>0</v>
      </c>
      <c r="BL528" s="54">
        <f t="shared" si="1577"/>
        <v>0</v>
      </c>
      <c r="BM528" s="42"/>
      <c r="BO528" s="54">
        <f>'Norm-coeff'!$C$2+$AX528*'Norm-coeff'!$D$2+$AY528*'Norm-coeff'!$E$2+$AZ528*'Norm-coeff'!$F$2+$BA528*'Norm-coeff'!$G$2+$BB528*'Norm-coeff'!$H$2+$BC528*'Norm-coeff'!$I$2+$BD528*'Norm-coeff'!$J$2+$BE528*'Norm-coeff'!$K$2+$BF528*'Norm-coeff'!$L$2+$BG528*'Norm-coeff'!$M$2+$BH528*'Norm-coeff'!$N$2+$BI528*'Norm-coeff'!$O$2</f>
        <v>5.4045421474420303</v>
      </c>
      <c r="BP528" s="54">
        <f>'Norm-coeff'!$C$3+$AX528*'Norm-coeff'!$D$3+$AY528*'Norm-coeff'!$E$3+$AZ528*'Norm-coeff'!$F$3+$BA528*'Norm-coeff'!$G$3+$BB528*'Norm-coeff'!$H$3+$BC528*'Norm-coeff'!$I$3+$BD528*'Norm-coeff'!$J$3+$BE528*'Norm-coeff'!$K$3+$BF528*'Norm-coeff'!$L$3+$BG528*'Norm-coeff'!$M$3+$BH528*'Norm-coeff'!$N$3+$BI528*'Norm-coeff'!$O$3</f>
        <v>3.15319116612705</v>
      </c>
      <c r="BQ528" s="54">
        <f>'Norm-coeff'!$C$4+$AX528*'Norm-coeff'!$D$4+$AY528*'Norm-coeff'!$E$4+$AZ528*'Norm-coeff'!$F$4+$BA528*'Norm-coeff'!$G$4+$BB528*'Norm-coeff'!$H$4+$BC528*'Norm-coeff'!$I$4+$BD528*'Norm-coeff'!$J$4+$BE528*'Norm-coeff'!$K$4+$BF528*'Norm-coeff'!$L$4+$BG528*'Norm-coeff'!$M$4+$BH528*'Norm-coeff'!$N$4+$BI528*'Norm-coeff'!$O$4</f>
        <v>1.42115649462768</v>
      </c>
      <c r="BR528" s="54">
        <f>'Norm-coeff'!$C$5+$AX528*'Norm-coeff'!$D$5+$AY528*'Norm-coeff'!$E$5+$AZ528*'Norm-coeff'!$F$5+$BA528*'Norm-coeff'!$G$5+$BB528*'Norm-coeff'!$H$5+$BC528*'Norm-coeff'!$I$5+$BD528*'Norm-coeff'!$J$5+$BE528*'Norm-coeff'!$K$5+$BF528*'Norm-coeff'!$L$5+$BG528*'Norm-coeff'!$M$5+$BH528*'Norm-coeff'!$N$5+$BI528*'Norm-coeff'!$O$5</f>
        <v>1.0553329241296201</v>
      </c>
      <c r="BS528" s="54">
        <f>'Norm-coeff'!$C$6+$AX528*'Norm-coeff'!$D$6+$AY528*'Norm-coeff'!$E$6+$AZ528*'Norm-coeff'!$F$6+$BA528*'Norm-coeff'!$G$6+$BB528*'Norm-coeff'!$H$6+$BC528*'Norm-coeff'!$I$6+$BD528*'Norm-coeff'!$J$6+$BE528*'Norm-coeff'!$K$6+$BF528*'Norm-coeff'!$L$6+$BG528*'Norm-coeff'!$M$6+$BH528*'Norm-coeff'!$N$6+$BI528*'Norm-coeff'!$O$6</f>
        <v>-1.48700885495103E-2</v>
      </c>
      <c r="BT528" s="54">
        <f>'Norm-coeff'!$C$7+$AX528*'Norm-coeff'!$D$7+$AY528*'Norm-coeff'!$E$7+$AZ528*'Norm-coeff'!$F$7+$BA528*'Norm-coeff'!$G$7+$BB528*'Norm-coeff'!$H$7+$BC528*'Norm-coeff'!$I$7+$BD528*'Norm-coeff'!$J$7+$BE528*'Norm-coeff'!$K$7+$BF528*'Norm-coeff'!$L$7+$BG528*'Norm-coeff'!$M$7+$BH528*'Norm-coeff'!$N$7+$BI528*'Norm-coeff'!$O$7</f>
        <v>2.0907583608832998</v>
      </c>
      <c r="BU528" s="54">
        <f>'Norm-coeff'!$C$8+$AX528*'Norm-coeff'!$D$8+$AY528*'Norm-coeff'!$E$8+$AZ528*'Norm-coeff'!$F$8+$BA528*'Norm-coeff'!$G$8+$BB528*'Norm-coeff'!$H$8+$BC528*'Norm-coeff'!$I$8+$BD528*'Norm-coeff'!$J$8+$BE528*'Norm-coeff'!$K$8+$BF528*'Norm-coeff'!$L$8+$BG528*'Norm-coeff'!$M$8+$BH528*'Norm-coeff'!$N$8+$BI528*'Norm-coeff'!$O$8</f>
        <v>0.65894159836244504</v>
      </c>
      <c r="BV528" s="54">
        <f>'Norm-coeff'!$C$9+$AX528*'Norm-coeff'!$D$9+$AY528*'Norm-coeff'!$E$9+$AZ528*'Norm-coeff'!$F$9+$BA528*'Norm-coeff'!$G$9+$BB528*'Norm-coeff'!$H$9+$BC528*'Norm-coeff'!$I$9+$BD528*'Norm-coeff'!$J$9+$BE528*'Norm-coeff'!$K$9+$BF528*'Norm-coeff'!$L$9+$BG528*'Norm-coeff'!$M$9+$BH528*'Norm-coeff'!$N$9+$BI528*'Norm-coeff'!$O$9</f>
        <v>1.48961085014701</v>
      </c>
      <c r="BW528" s="54">
        <f>'Norm-coeff'!$C$10+$AX528*'Norm-coeff'!$D$10+$AY528*'Norm-coeff'!$E$10+$AZ528*'Norm-coeff'!$F$10+$BA528*'Norm-coeff'!$G$10+$BB528*'Norm-coeff'!$H$10+$BC528*'Norm-coeff'!$I$10+$BD528*'Norm-coeff'!$J$10+$BE528*'Norm-coeff'!$K$10+$BF528*'Norm-coeff'!$L$10+$BG528*'Norm-coeff'!$M$10+$BH528*'Norm-coeff'!$N$10+$BI528*'Norm-coeff'!$O$10</f>
        <v>1.42058735749591</v>
      </c>
      <c r="BX528" s="54">
        <f>'Norm-coeff'!$C$11+$AX528*'Norm-coeff'!$D$11+$AY528*'Norm-coeff'!$E$11+$AZ528*'Norm-coeff'!$F$11+$BA528*'Norm-coeff'!$G$11+$BB528*'Norm-coeff'!$H$11+$BC528*'Norm-coeff'!$I$11+$BD528*'Norm-coeff'!$J$11+$BE528*'Norm-coeff'!$K$11+$BF528*'Norm-coeff'!$L$11+$BG528*'Norm-coeff'!$M$11+$BH528*'Norm-coeff'!$N$11+$BI528*'Norm-coeff'!$O$11</f>
        <v>0.221233014421479</v>
      </c>
      <c r="BY528" s="54">
        <f>'Norm-coeff'!$C$12+$AX528*'Norm-coeff'!$D$12+$AY528*'Norm-coeff'!$E$12+$AZ528*'Norm-coeff'!$F$12+$BA528*'Norm-coeff'!$G$12+$BB528*'Norm-coeff'!$H$12+$BC528*'Norm-coeff'!$I$12+$BD528*'Norm-coeff'!$J$12+$BE528*'Norm-coeff'!$K$12+$BF528*'Norm-coeff'!$L$12+$BG528*'Norm-coeff'!$M$12+$BH528*'Norm-coeff'!$N$12+$BI528*'Norm-coeff'!$O$12</f>
        <v>0.283527502056037</v>
      </c>
      <c r="BZ528" s="54">
        <f>'Norm-coeff'!$C$13+$AX528*'Norm-coeff'!$D$13+$AY528*'Norm-coeff'!$E$13+$AZ528*'Norm-coeff'!$F$13+$BA528*'Norm-coeff'!$G$13+$BB528*'Norm-coeff'!$H$13+$BC528*'Norm-coeff'!$I$13+$BD528*'Norm-coeff'!$J$13+$BE528*'Norm-coeff'!$K$13+$BF528*'Norm-coeff'!$L$13+$BG528*'Norm-coeff'!$M$13+$BH528*'Norm-coeff'!$N$13+$BI528*'Norm-coeff'!$O$13</f>
        <v>-4.1864930554451202E-2</v>
      </c>
      <c r="CA528" s="54">
        <f>'Norm-coeff'!$C$14+$AX528*'Norm-coeff'!$D$14+$AY528*'Norm-coeff'!$E$14+$AZ528*'Norm-coeff'!$F$14+$BA528*'Norm-coeff'!$G$14+$BB528*'Norm-coeff'!$H$14+$BC528*'Norm-coeff'!$I$14+$BD528*'Norm-coeff'!$J$14+$BE528*'Norm-coeff'!$K$14+$BF528*'Norm-coeff'!$L$14+$BG528*'Norm-coeff'!$M$14+$BH528*'Norm-coeff'!$N$14+$BI528*'Norm-coeff'!$O$14</f>
        <v>4.2526983164477103</v>
      </c>
      <c r="CC528" s="54">
        <f t="shared" si="1702"/>
        <v>0</v>
      </c>
      <c r="CG528" s="54">
        <f t="shared" si="1578"/>
        <v>0</v>
      </c>
      <c r="CH528" s="54">
        <f t="shared" si="1556"/>
        <v>0</v>
      </c>
      <c r="CI528" s="54">
        <f t="shared" si="1579"/>
        <v>0</v>
      </c>
      <c r="CJ528" s="56">
        <f t="shared" si="1580"/>
        <v>0</v>
      </c>
      <c r="CK528" s="54">
        <f t="shared" si="1581"/>
        <v>0</v>
      </c>
      <c r="CL528" s="54">
        <f t="shared" si="1582"/>
        <v>0</v>
      </c>
      <c r="CM528" s="54">
        <f t="shared" si="1583"/>
        <v>0</v>
      </c>
      <c r="CN528" s="54">
        <f t="shared" si="1584"/>
        <v>0</v>
      </c>
      <c r="CO528" s="54">
        <f t="shared" si="1585"/>
        <v>0</v>
      </c>
      <c r="CP528" s="54">
        <f t="shared" si="1586"/>
        <v>0</v>
      </c>
      <c r="CQ528" s="54">
        <f t="shared" si="1587"/>
        <v>0</v>
      </c>
      <c r="CR528" s="54">
        <f t="shared" si="1588"/>
        <v>0</v>
      </c>
      <c r="CS528" s="54">
        <f t="shared" si="1589"/>
        <v>0</v>
      </c>
      <c r="CU528" s="54">
        <f t="shared" si="1590"/>
        <v>0</v>
      </c>
      <c r="CV528" s="54">
        <f t="shared" si="1591"/>
        <v>0</v>
      </c>
      <c r="CW528" s="54">
        <f t="shared" si="1592"/>
        <v>0</v>
      </c>
      <c r="CX528" s="54">
        <f t="shared" si="1593"/>
        <v>0</v>
      </c>
      <c r="CZ528" s="54">
        <f t="shared" si="1594"/>
        <v>0</v>
      </c>
      <c r="DA528" s="54">
        <f t="shared" si="1595"/>
        <v>0</v>
      </c>
      <c r="DB528" s="54">
        <f t="shared" si="1596"/>
        <v>0</v>
      </c>
      <c r="DC528" s="54">
        <f t="shared" si="1597"/>
        <v>0</v>
      </c>
      <c r="DD528" s="54">
        <f t="shared" si="1598"/>
        <v>0</v>
      </c>
      <c r="DE528" s="54">
        <f t="shared" si="1599"/>
        <v>0</v>
      </c>
      <c r="DF528" s="54">
        <f t="shared" si="1600"/>
        <v>0</v>
      </c>
      <c r="DG528" s="54">
        <f t="shared" si="1601"/>
        <v>2</v>
      </c>
      <c r="DH528" s="71">
        <f t="shared" si="1602"/>
        <v>0</v>
      </c>
      <c r="DI528" s="71">
        <f t="shared" si="1603"/>
        <v>0</v>
      </c>
      <c r="DJ528" s="54">
        <f t="shared" si="1604"/>
        <v>0</v>
      </c>
      <c r="DK528" s="54">
        <f t="shared" si="1605"/>
        <v>2</v>
      </c>
      <c r="DL528" s="4">
        <f t="shared" si="1530"/>
        <v>0</v>
      </c>
      <c r="DM528" s="3">
        <f t="shared" si="1606"/>
        <v>0</v>
      </c>
      <c r="DN528" s="3">
        <f t="shared" si="1607"/>
        <v>0</v>
      </c>
      <c r="DO528" s="4" t="e">
        <f t="shared" si="1608"/>
        <v>#DIV/0!</v>
      </c>
      <c r="DP528" s="57"/>
      <c r="DQ528" s="57"/>
      <c r="DR528" s="56">
        <f t="shared" si="1531"/>
        <v>2</v>
      </c>
      <c r="DS528" s="56">
        <f t="shared" si="1532"/>
        <v>0</v>
      </c>
      <c r="DT528" s="38">
        <f t="shared" si="1533"/>
        <v>0</v>
      </c>
      <c r="DU528" s="38">
        <f t="shared" si="1609"/>
        <v>2</v>
      </c>
      <c r="DV528" s="38">
        <f t="shared" si="1534"/>
        <v>0</v>
      </c>
      <c r="DW528" s="39">
        <f t="shared" si="1535"/>
        <v>0</v>
      </c>
      <c r="DX528" s="39">
        <f t="shared" si="1536"/>
        <v>0</v>
      </c>
      <c r="DY528" s="39">
        <f t="shared" si="1537"/>
        <v>0</v>
      </c>
      <c r="DZ528" s="39">
        <f t="shared" si="1538"/>
        <v>0</v>
      </c>
      <c r="EA528" s="39">
        <f t="shared" si="1539"/>
        <v>0</v>
      </c>
      <c r="EB528" s="37" t="e">
        <f t="shared" si="1610"/>
        <v>#DIV/0!</v>
      </c>
      <c r="EC528" s="37" t="e">
        <f t="shared" si="1611"/>
        <v>#DIV/0!</v>
      </c>
      <c r="ED528" s="37" t="e">
        <f t="shared" si="1612"/>
        <v>#DIV/0!</v>
      </c>
      <c r="EE528" s="37" t="e">
        <f t="shared" si="1613"/>
        <v>#DIV/0!</v>
      </c>
      <c r="EF528" s="39" t="e">
        <f t="shared" si="1614"/>
        <v>#DIV/0!</v>
      </c>
      <c r="EG528" s="37" t="e">
        <f t="shared" si="1615"/>
        <v>#DIV/0!</v>
      </c>
      <c r="EH528" s="37" t="e">
        <f t="shared" si="1616"/>
        <v>#DIV/0!</v>
      </c>
      <c r="EI528" s="11" t="b">
        <f t="shared" si="1617"/>
        <v>1</v>
      </c>
      <c r="EJ528" s="11" t="b">
        <f t="shared" si="1618"/>
        <v>0</v>
      </c>
      <c r="EK528" s="39" t="e">
        <f t="shared" si="1619"/>
        <v>#DIV/0!</v>
      </c>
      <c r="EL528" s="39" t="e">
        <f t="shared" si="1620"/>
        <v>#DIV/0!</v>
      </c>
      <c r="EM528" s="39" t="e">
        <f t="shared" si="1621"/>
        <v>#DIV/0!</v>
      </c>
      <c r="EN528" s="39" t="e">
        <f t="shared" si="1622"/>
        <v>#DIV/0!</v>
      </c>
      <c r="EO528" s="39" t="e">
        <f t="shared" si="1623"/>
        <v>#DIV/0!</v>
      </c>
      <c r="EP528" s="39" t="e">
        <f t="shared" si="1624"/>
        <v>#DIV/0!</v>
      </c>
      <c r="EQ528" s="39" t="e">
        <f t="shared" si="1625"/>
        <v>#DIV/0!</v>
      </c>
      <c r="ER528" s="39" t="e">
        <f t="shared" si="1626"/>
        <v>#DIV/0!</v>
      </c>
      <c r="ES528" s="58" t="str">
        <f t="shared" si="1627"/>
        <v>(OH,F,Cl)-dominate amphibole</v>
      </c>
      <c r="ET528" s="58" t="e">
        <f t="shared" si="1628"/>
        <v>#N/A</v>
      </c>
      <c r="EU528" s="56">
        <f t="shared" si="1540"/>
        <v>0</v>
      </c>
      <c r="EV528" s="56">
        <f t="shared" si="1541"/>
        <v>0</v>
      </c>
      <c r="EW528" s="56">
        <f t="shared" si="1542"/>
        <v>0</v>
      </c>
      <c r="EX528" s="56">
        <f t="shared" si="1543"/>
        <v>0</v>
      </c>
      <c r="EY528" s="56">
        <f t="shared" si="1544"/>
        <v>0</v>
      </c>
      <c r="EZ528" s="56">
        <f t="shared" si="1545"/>
        <v>0</v>
      </c>
      <c r="FA528" s="39">
        <f t="shared" si="1546"/>
        <v>0</v>
      </c>
      <c r="FB528" s="39">
        <f t="shared" si="1547"/>
        <v>0</v>
      </c>
      <c r="FC528" s="54">
        <f t="shared" si="1548"/>
        <v>0</v>
      </c>
      <c r="FD528" s="54">
        <f t="shared" si="1549"/>
        <v>0</v>
      </c>
      <c r="FE528" s="39">
        <f t="shared" si="1550"/>
        <v>0</v>
      </c>
      <c r="FF528" s="54">
        <f t="shared" si="1551"/>
        <v>0</v>
      </c>
      <c r="FG528" s="39">
        <f t="shared" si="1552"/>
        <v>0</v>
      </c>
      <c r="FH528" s="39">
        <f t="shared" si="1629"/>
        <v>0</v>
      </c>
      <c r="FI528" s="39">
        <f t="shared" si="1630"/>
        <v>0</v>
      </c>
      <c r="FJ528" s="39">
        <f t="shared" si="1631"/>
        <v>0</v>
      </c>
      <c r="FK528" s="39" t="e">
        <f t="shared" si="1632"/>
        <v>#DIV/0!</v>
      </c>
      <c r="FL528" s="39" t="e">
        <f t="shared" si="1633"/>
        <v>#DIV/0!</v>
      </c>
      <c r="FM528" s="39" t="e">
        <f t="shared" si="1634"/>
        <v>#DIV/0!</v>
      </c>
      <c r="FN528" s="39">
        <f t="shared" si="1635"/>
        <v>1</v>
      </c>
      <c r="FO528" s="39">
        <f t="shared" si="1553"/>
        <v>0</v>
      </c>
      <c r="FP528" s="39">
        <f t="shared" si="1554"/>
        <v>0</v>
      </c>
      <c r="FQ528" s="39">
        <f t="shared" si="1555"/>
        <v>0</v>
      </c>
      <c r="FR528" s="39">
        <f t="shared" si="1636"/>
        <v>0</v>
      </c>
      <c r="FS528" s="39">
        <f t="shared" si="1637"/>
        <v>0</v>
      </c>
      <c r="FU528" s="39" t="e">
        <f t="shared" si="1638"/>
        <v>#DIV/0!</v>
      </c>
      <c r="FV528" s="39" t="e">
        <f t="shared" si="1639"/>
        <v>#DIV/0!</v>
      </c>
      <c r="FW528" s="39" t="e">
        <f t="shared" si="1640"/>
        <v>#DIV/0!</v>
      </c>
      <c r="FY528" s="39" t="e">
        <f t="shared" si="1641"/>
        <v>#DIV/0!</v>
      </c>
      <c r="FZ528" s="39" t="e">
        <f t="shared" si="1642"/>
        <v>#DIV/0!</v>
      </c>
      <c r="GA528" s="39" t="e">
        <f t="shared" si="1643"/>
        <v>#DIV/0!</v>
      </c>
      <c r="GB528" s="39" t="e">
        <f t="shared" si="1644"/>
        <v>#DIV/0!</v>
      </c>
      <c r="GC528" s="39" t="e">
        <f t="shared" si="1645"/>
        <v>#DIV/0!</v>
      </c>
      <c r="GD528" s="39" t="e">
        <f t="shared" si="1646"/>
        <v>#DIV/0!</v>
      </c>
      <c r="GE528" s="39" t="e">
        <f t="shared" si="1647"/>
        <v>#DIV/0!</v>
      </c>
      <c r="GF528" s="39" t="e">
        <f t="shared" si="1648"/>
        <v>#DIV/0!</v>
      </c>
      <c r="GG528" s="39" t="e">
        <f t="shared" si="1649"/>
        <v>#DIV/0!</v>
      </c>
      <c r="GH528" s="39" t="e">
        <f t="shared" si="1650"/>
        <v>#DIV/0!</v>
      </c>
      <c r="GI528" s="39"/>
      <c r="GJ528" s="39" t="e">
        <f t="shared" si="1651"/>
        <v>#DIV/0!</v>
      </c>
      <c r="GK528" s="39" t="e">
        <f t="shared" si="1652"/>
        <v>#DIV/0!</v>
      </c>
      <c r="GL528" s="39" t="e">
        <f t="shared" si="1653"/>
        <v>#DIV/0!</v>
      </c>
      <c r="GM528" s="39" t="e">
        <f t="shared" si="1654"/>
        <v>#DIV/0!</v>
      </c>
      <c r="GN528" s="39" t="e">
        <f t="shared" si="1655"/>
        <v>#DIV/0!</v>
      </c>
      <c r="GO528" s="57"/>
      <c r="GP528" s="57" t="e">
        <f t="shared" si="1656"/>
        <v>#DIV/0!</v>
      </c>
      <c r="GQ528" s="59" t="e">
        <f t="shared" si="1657"/>
        <v>#DIV/0!</v>
      </c>
      <c r="GR528" s="41" t="e">
        <f t="shared" si="1658"/>
        <v>#DIV/0!</v>
      </c>
      <c r="GS528" s="57" t="e">
        <f t="shared" si="1659"/>
        <v>#DIV/0!</v>
      </c>
      <c r="GT528" s="57" t="e">
        <f t="shared" si="1660"/>
        <v>#DIV/0!</v>
      </c>
      <c r="GU528" s="57" t="e">
        <f t="shared" si="1661"/>
        <v>#DIV/0!</v>
      </c>
      <c r="GV528" s="57"/>
      <c r="GW528" s="42" t="e">
        <f t="shared" si="1662"/>
        <v>#DIV/0!</v>
      </c>
      <c r="GX528" s="42" t="e">
        <f t="shared" si="1663"/>
        <v>#DIV/0!</v>
      </c>
      <c r="GY528" s="42" t="e">
        <f t="shared" si="1664"/>
        <v>#DIV/0!</v>
      </c>
      <c r="GZ528" s="57"/>
      <c r="HA528" s="2" t="e">
        <f t="shared" si="1665"/>
        <v>#DIV/0!</v>
      </c>
      <c r="HB528" s="2" t="e">
        <f t="shared" si="1666"/>
        <v>#DIV/0!</v>
      </c>
      <c r="HC528" s="2" t="e">
        <f t="shared" si="1667"/>
        <v>#DIV/0!</v>
      </c>
      <c r="HD528" s="2" t="e">
        <f t="shared" si="1668"/>
        <v>#DIV/0!</v>
      </c>
      <c r="HE528" s="2" t="e">
        <f t="shared" si="1669"/>
        <v>#DIV/0!</v>
      </c>
      <c r="HF528" s="2" t="e">
        <f t="shared" si="1670"/>
        <v>#DIV/0!</v>
      </c>
      <c r="HG528" s="2" t="e">
        <f t="shared" si="1671"/>
        <v>#DIV/0!</v>
      </c>
      <c r="HH528" s="2" t="e">
        <f t="shared" si="1672"/>
        <v>#DIV/0!</v>
      </c>
      <c r="HI528" s="2" t="e">
        <f t="shared" si="1673"/>
        <v>#DIV/0!</v>
      </c>
      <c r="HJ528" s="11" t="e">
        <f t="shared" si="1674"/>
        <v>#DIV/0!</v>
      </c>
      <c r="HK528" s="60" t="e">
        <f t="shared" si="1675"/>
        <v>#DIV/0!</v>
      </c>
      <c r="HL528" s="57"/>
      <c r="HM528" s="57" t="e">
        <f t="shared" si="1676"/>
        <v>#DIV/0!</v>
      </c>
      <c r="HN528" s="57" t="e">
        <f t="shared" si="1677"/>
        <v>#DIV/0!</v>
      </c>
      <c r="HO528" s="57" t="e">
        <f t="shared" si="1678"/>
        <v>#DIV/0!</v>
      </c>
      <c r="HP528" s="57" t="e">
        <f t="shared" si="1679"/>
        <v>#DIV/0!</v>
      </c>
      <c r="HQ528" s="57" t="e">
        <f t="shared" si="1680"/>
        <v>#DIV/0!</v>
      </c>
      <c r="HR528" s="57"/>
      <c r="HS528" s="57" t="e">
        <f t="shared" si="1681"/>
        <v>#DIV/0!</v>
      </c>
      <c r="HT528" s="57" t="e">
        <f t="shared" si="1682"/>
        <v>#DIV/0!</v>
      </c>
      <c r="HU528" s="57" t="e">
        <f t="shared" si="1683"/>
        <v>#DIV/0!</v>
      </c>
      <c r="HV528" s="57" t="e">
        <f t="shared" si="1684"/>
        <v>#DIV/0!</v>
      </c>
      <c r="HW528" s="57" t="e">
        <f t="shared" si="1685"/>
        <v>#DIV/0!</v>
      </c>
      <c r="HX528" s="57"/>
      <c r="HY528" s="57" t="e">
        <f t="shared" si="1686"/>
        <v>#DIV/0!</v>
      </c>
      <c r="HZ528" s="57" t="e">
        <f t="shared" si="1687"/>
        <v>#DIV/0!</v>
      </c>
      <c r="IA528" s="57"/>
      <c r="IB528" s="61">
        <f t="shared" si="1688"/>
        <v>0</v>
      </c>
      <c r="IC528" s="57" t="str">
        <f t="shared" si="1689"/>
        <v/>
      </c>
      <c r="ID528" s="42"/>
      <c r="IE528" s="2" t="str">
        <f t="shared" si="1690"/>
        <v/>
      </c>
      <c r="IF528" s="60" t="e">
        <f t="shared" si="1691"/>
        <v>#DIV/0!</v>
      </c>
      <c r="IG528" s="60" t="str">
        <f t="shared" si="1692"/>
        <v/>
      </c>
      <c r="IH528" s="60" t="str">
        <f t="shared" si="1693"/>
        <v>zinco-</v>
      </c>
      <c r="II528" s="60" t="str">
        <f t="shared" si="1694"/>
        <v>mangano-</v>
      </c>
      <c r="IJ528" s="60" t="e">
        <f t="shared" si="1695"/>
        <v>#DIV/0!</v>
      </c>
      <c r="IK528" s="60" t="e">
        <f t="shared" si="1696"/>
        <v>#DIV/0!</v>
      </c>
      <c r="IL528" s="60" t="e">
        <f t="shared" si="1697"/>
        <v>#DIV/0!</v>
      </c>
      <c r="IM528" s="60" t="e">
        <f t="shared" si="1698"/>
        <v>#DIV/0!</v>
      </c>
      <c r="IN528" s="60" t="str">
        <f t="shared" si="1699"/>
        <v/>
      </c>
      <c r="IO528" s="60" t="str">
        <f t="shared" si="1700"/>
        <v/>
      </c>
      <c r="IP528" s="57"/>
      <c r="IQ528" s="57" t="str">
        <f t="shared" si="1701"/>
        <v>ERROR!!</v>
      </c>
    </row>
    <row r="529" spans="24:251">
      <c r="X529" s="29">
        <f t="shared" si="1557"/>
        <v>0</v>
      </c>
      <c r="Y529" s="29">
        <f t="shared" si="1558"/>
        <v>0</v>
      </c>
      <c r="Z529" s="29" t="e">
        <f t="shared" si="1559"/>
        <v>#DIV/0!</v>
      </c>
      <c r="AA529" s="29" t="e">
        <f t="shared" si="1560"/>
        <v>#DIV/0!</v>
      </c>
      <c r="AB529" s="29" t="e">
        <f t="shared" si="1561"/>
        <v>#DIV/0!</v>
      </c>
      <c r="AC529" s="29" t="e">
        <f t="shared" si="1562"/>
        <v>#DIV/0!</v>
      </c>
      <c r="AF529" s="23">
        <v>60.084299999999999</v>
      </c>
      <c r="AG529" s="23">
        <v>79.878799999999998</v>
      </c>
      <c r="AH529" s="23">
        <v>101.96120000000001</v>
      </c>
      <c r="AI529" s="23">
        <v>151.99039999999999</v>
      </c>
      <c r="AJ529" s="23">
        <v>159.69</v>
      </c>
      <c r="AK529" s="23">
        <v>71.846400000000003</v>
      </c>
      <c r="AL529" s="23">
        <v>70.9375</v>
      </c>
      <c r="AM529" s="23">
        <v>40.304400000000001</v>
      </c>
      <c r="AN529" s="23">
        <v>56.077399999999997</v>
      </c>
      <c r="AO529" s="23">
        <v>61.978999999999999</v>
      </c>
      <c r="AP529" s="23">
        <v>94.195999999999998</v>
      </c>
      <c r="AQ529" s="23">
        <v>18.998000000000001</v>
      </c>
      <c r="AR529" s="23">
        <v>35.450000000000003</v>
      </c>
      <c r="AS529" s="23">
        <v>29.88</v>
      </c>
      <c r="AT529" s="23">
        <v>74.691999999999993</v>
      </c>
      <c r="AU529" s="23">
        <v>81.39</v>
      </c>
      <c r="AX529" s="54">
        <f t="shared" si="1563"/>
        <v>0</v>
      </c>
      <c r="AY529" s="54">
        <f t="shared" si="1564"/>
        <v>0</v>
      </c>
      <c r="AZ529" s="54">
        <f t="shared" si="1565"/>
        <v>0</v>
      </c>
      <c r="BA529" s="54">
        <f t="shared" si="1566"/>
        <v>0</v>
      </c>
      <c r="BB529" s="54">
        <f t="shared" si="1567"/>
        <v>0</v>
      </c>
      <c r="BC529" s="54">
        <f t="shared" si="1568"/>
        <v>0</v>
      </c>
      <c r="BD529" s="54">
        <f t="shared" si="1569"/>
        <v>0</v>
      </c>
      <c r="BE529" s="54">
        <f t="shared" si="1570"/>
        <v>0</v>
      </c>
      <c r="BF529" s="54">
        <f t="shared" si="1571"/>
        <v>0</v>
      </c>
      <c r="BG529" s="54">
        <f t="shared" si="1572"/>
        <v>0</v>
      </c>
      <c r="BH529" s="54">
        <f t="shared" si="1573"/>
        <v>0</v>
      </c>
      <c r="BI529" s="54">
        <f t="shared" si="1574"/>
        <v>0</v>
      </c>
      <c r="BJ529" s="54">
        <f t="shared" si="1575"/>
        <v>0</v>
      </c>
      <c r="BK529" s="54">
        <f t="shared" si="1576"/>
        <v>0</v>
      </c>
      <c r="BL529" s="54">
        <f t="shared" si="1577"/>
        <v>0</v>
      </c>
      <c r="BM529" s="42"/>
      <c r="BO529" s="54">
        <f>'Norm-coeff'!$C$2+$AX529*'Norm-coeff'!$D$2+$AY529*'Norm-coeff'!$E$2+$AZ529*'Norm-coeff'!$F$2+$BA529*'Norm-coeff'!$G$2+$BB529*'Norm-coeff'!$H$2+$BC529*'Norm-coeff'!$I$2+$BD529*'Norm-coeff'!$J$2+$BE529*'Norm-coeff'!$K$2+$BF529*'Norm-coeff'!$L$2+$BG529*'Norm-coeff'!$M$2+$BH529*'Norm-coeff'!$N$2+$BI529*'Norm-coeff'!$O$2</f>
        <v>5.4045421474420303</v>
      </c>
      <c r="BP529" s="54">
        <f>'Norm-coeff'!$C$3+$AX529*'Norm-coeff'!$D$3+$AY529*'Norm-coeff'!$E$3+$AZ529*'Norm-coeff'!$F$3+$BA529*'Norm-coeff'!$G$3+$BB529*'Norm-coeff'!$H$3+$BC529*'Norm-coeff'!$I$3+$BD529*'Norm-coeff'!$J$3+$BE529*'Norm-coeff'!$K$3+$BF529*'Norm-coeff'!$L$3+$BG529*'Norm-coeff'!$M$3+$BH529*'Norm-coeff'!$N$3+$BI529*'Norm-coeff'!$O$3</f>
        <v>3.15319116612705</v>
      </c>
      <c r="BQ529" s="54">
        <f>'Norm-coeff'!$C$4+$AX529*'Norm-coeff'!$D$4+$AY529*'Norm-coeff'!$E$4+$AZ529*'Norm-coeff'!$F$4+$BA529*'Norm-coeff'!$G$4+$BB529*'Norm-coeff'!$H$4+$BC529*'Norm-coeff'!$I$4+$BD529*'Norm-coeff'!$J$4+$BE529*'Norm-coeff'!$K$4+$BF529*'Norm-coeff'!$L$4+$BG529*'Norm-coeff'!$M$4+$BH529*'Norm-coeff'!$N$4+$BI529*'Norm-coeff'!$O$4</f>
        <v>1.42115649462768</v>
      </c>
      <c r="BR529" s="54">
        <f>'Norm-coeff'!$C$5+$AX529*'Norm-coeff'!$D$5+$AY529*'Norm-coeff'!$E$5+$AZ529*'Norm-coeff'!$F$5+$BA529*'Norm-coeff'!$G$5+$BB529*'Norm-coeff'!$H$5+$BC529*'Norm-coeff'!$I$5+$BD529*'Norm-coeff'!$J$5+$BE529*'Norm-coeff'!$K$5+$BF529*'Norm-coeff'!$L$5+$BG529*'Norm-coeff'!$M$5+$BH529*'Norm-coeff'!$N$5+$BI529*'Norm-coeff'!$O$5</f>
        <v>1.0553329241296201</v>
      </c>
      <c r="BS529" s="54">
        <f>'Norm-coeff'!$C$6+$AX529*'Norm-coeff'!$D$6+$AY529*'Norm-coeff'!$E$6+$AZ529*'Norm-coeff'!$F$6+$BA529*'Norm-coeff'!$G$6+$BB529*'Norm-coeff'!$H$6+$BC529*'Norm-coeff'!$I$6+$BD529*'Norm-coeff'!$J$6+$BE529*'Norm-coeff'!$K$6+$BF529*'Norm-coeff'!$L$6+$BG529*'Norm-coeff'!$M$6+$BH529*'Norm-coeff'!$N$6+$BI529*'Norm-coeff'!$O$6</f>
        <v>-1.48700885495103E-2</v>
      </c>
      <c r="BT529" s="54">
        <f>'Norm-coeff'!$C$7+$AX529*'Norm-coeff'!$D$7+$AY529*'Norm-coeff'!$E$7+$AZ529*'Norm-coeff'!$F$7+$BA529*'Norm-coeff'!$G$7+$BB529*'Norm-coeff'!$H$7+$BC529*'Norm-coeff'!$I$7+$BD529*'Norm-coeff'!$J$7+$BE529*'Norm-coeff'!$K$7+$BF529*'Norm-coeff'!$L$7+$BG529*'Norm-coeff'!$M$7+$BH529*'Norm-coeff'!$N$7+$BI529*'Norm-coeff'!$O$7</f>
        <v>2.0907583608832998</v>
      </c>
      <c r="BU529" s="54">
        <f>'Norm-coeff'!$C$8+$AX529*'Norm-coeff'!$D$8+$AY529*'Norm-coeff'!$E$8+$AZ529*'Norm-coeff'!$F$8+$BA529*'Norm-coeff'!$G$8+$BB529*'Norm-coeff'!$H$8+$BC529*'Norm-coeff'!$I$8+$BD529*'Norm-coeff'!$J$8+$BE529*'Norm-coeff'!$K$8+$BF529*'Norm-coeff'!$L$8+$BG529*'Norm-coeff'!$M$8+$BH529*'Norm-coeff'!$N$8+$BI529*'Norm-coeff'!$O$8</f>
        <v>0.65894159836244504</v>
      </c>
      <c r="BV529" s="54">
        <f>'Norm-coeff'!$C$9+$AX529*'Norm-coeff'!$D$9+$AY529*'Norm-coeff'!$E$9+$AZ529*'Norm-coeff'!$F$9+$BA529*'Norm-coeff'!$G$9+$BB529*'Norm-coeff'!$H$9+$BC529*'Norm-coeff'!$I$9+$BD529*'Norm-coeff'!$J$9+$BE529*'Norm-coeff'!$K$9+$BF529*'Norm-coeff'!$L$9+$BG529*'Norm-coeff'!$M$9+$BH529*'Norm-coeff'!$N$9+$BI529*'Norm-coeff'!$O$9</f>
        <v>1.48961085014701</v>
      </c>
      <c r="BW529" s="54">
        <f>'Norm-coeff'!$C$10+$AX529*'Norm-coeff'!$D$10+$AY529*'Norm-coeff'!$E$10+$AZ529*'Norm-coeff'!$F$10+$BA529*'Norm-coeff'!$G$10+$BB529*'Norm-coeff'!$H$10+$BC529*'Norm-coeff'!$I$10+$BD529*'Norm-coeff'!$J$10+$BE529*'Norm-coeff'!$K$10+$BF529*'Norm-coeff'!$L$10+$BG529*'Norm-coeff'!$M$10+$BH529*'Norm-coeff'!$N$10+$BI529*'Norm-coeff'!$O$10</f>
        <v>1.42058735749591</v>
      </c>
      <c r="BX529" s="54">
        <f>'Norm-coeff'!$C$11+$AX529*'Norm-coeff'!$D$11+$AY529*'Norm-coeff'!$E$11+$AZ529*'Norm-coeff'!$F$11+$BA529*'Norm-coeff'!$G$11+$BB529*'Norm-coeff'!$H$11+$BC529*'Norm-coeff'!$I$11+$BD529*'Norm-coeff'!$J$11+$BE529*'Norm-coeff'!$K$11+$BF529*'Norm-coeff'!$L$11+$BG529*'Norm-coeff'!$M$11+$BH529*'Norm-coeff'!$N$11+$BI529*'Norm-coeff'!$O$11</f>
        <v>0.221233014421479</v>
      </c>
      <c r="BY529" s="54">
        <f>'Norm-coeff'!$C$12+$AX529*'Norm-coeff'!$D$12+$AY529*'Norm-coeff'!$E$12+$AZ529*'Norm-coeff'!$F$12+$BA529*'Norm-coeff'!$G$12+$BB529*'Norm-coeff'!$H$12+$BC529*'Norm-coeff'!$I$12+$BD529*'Norm-coeff'!$J$12+$BE529*'Norm-coeff'!$K$12+$BF529*'Norm-coeff'!$L$12+$BG529*'Norm-coeff'!$M$12+$BH529*'Norm-coeff'!$N$12+$BI529*'Norm-coeff'!$O$12</f>
        <v>0.283527502056037</v>
      </c>
      <c r="BZ529" s="54">
        <f>'Norm-coeff'!$C$13+$AX529*'Norm-coeff'!$D$13+$AY529*'Norm-coeff'!$E$13+$AZ529*'Norm-coeff'!$F$13+$BA529*'Norm-coeff'!$G$13+$BB529*'Norm-coeff'!$H$13+$BC529*'Norm-coeff'!$I$13+$BD529*'Norm-coeff'!$J$13+$BE529*'Norm-coeff'!$K$13+$BF529*'Norm-coeff'!$L$13+$BG529*'Norm-coeff'!$M$13+$BH529*'Norm-coeff'!$N$13+$BI529*'Norm-coeff'!$O$13</f>
        <v>-4.1864930554451202E-2</v>
      </c>
      <c r="CA529" s="54">
        <f>'Norm-coeff'!$C$14+$AX529*'Norm-coeff'!$D$14+$AY529*'Norm-coeff'!$E$14+$AZ529*'Norm-coeff'!$F$14+$BA529*'Norm-coeff'!$G$14+$BB529*'Norm-coeff'!$H$14+$BC529*'Norm-coeff'!$I$14+$BD529*'Norm-coeff'!$J$14+$BE529*'Norm-coeff'!$K$14+$BF529*'Norm-coeff'!$L$14+$BG529*'Norm-coeff'!$M$14+$BH529*'Norm-coeff'!$N$14+$BI529*'Norm-coeff'!$O$14</f>
        <v>4.2526983164477103</v>
      </c>
      <c r="CC529" s="54">
        <f t="shared" si="1702"/>
        <v>0</v>
      </c>
      <c r="CG529" s="54">
        <f t="shared" si="1578"/>
        <v>0</v>
      </c>
      <c r="CH529" s="54">
        <f t="shared" si="1556"/>
        <v>0</v>
      </c>
      <c r="CI529" s="54">
        <f t="shared" si="1579"/>
        <v>0</v>
      </c>
      <c r="CJ529" s="56">
        <f t="shared" si="1580"/>
        <v>0</v>
      </c>
      <c r="CK529" s="54">
        <f t="shared" si="1581"/>
        <v>0</v>
      </c>
      <c r="CL529" s="54">
        <f t="shared" si="1582"/>
        <v>0</v>
      </c>
      <c r="CM529" s="54">
        <f t="shared" si="1583"/>
        <v>0</v>
      </c>
      <c r="CN529" s="54">
        <f t="shared" si="1584"/>
        <v>0</v>
      </c>
      <c r="CO529" s="54">
        <f t="shared" si="1585"/>
        <v>0</v>
      </c>
      <c r="CP529" s="54">
        <f t="shared" si="1586"/>
        <v>0</v>
      </c>
      <c r="CQ529" s="54">
        <f t="shared" si="1587"/>
        <v>0</v>
      </c>
      <c r="CR529" s="54">
        <f t="shared" si="1588"/>
        <v>0</v>
      </c>
      <c r="CS529" s="54">
        <f t="shared" si="1589"/>
        <v>0</v>
      </c>
      <c r="CU529" s="54">
        <f t="shared" si="1590"/>
        <v>0</v>
      </c>
      <c r="CV529" s="54">
        <f t="shared" si="1591"/>
        <v>0</v>
      </c>
      <c r="CW529" s="54">
        <f t="shared" si="1592"/>
        <v>0</v>
      </c>
      <c r="CX529" s="54">
        <f t="shared" si="1593"/>
        <v>0</v>
      </c>
      <c r="CZ529" s="54">
        <f t="shared" si="1594"/>
        <v>0</v>
      </c>
      <c r="DA529" s="54">
        <f t="shared" si="1595"/>
        <v>0</v>
      </c>
      <c r="DB529" s="54">
        <f t="shared" si="1596"/>
        <v>0</v>
      </c>
      <c r="DC529" s="54">
        <f t="shared" si="1597"/>
        <v>0</v>
      </c>
      <c r="DD529" s="54">
        <f t="shared" si="1598"/>
        <v>0</v>
      </c>
      <c r="DE529" s="54">
        <f t="shared" si="1599"/>
        <v>0</v>
      </c>
      <c r="DF529" s="54">
        <f t="shared" si="1600"/>
        <v>0</v>
      </c>
      <c r="DG529" s="54">
        <f t="shared" si="1601"/>
        <v>2</v>
      </c>
      <c r="DH529" s="71">
        <f t="shared" si="1602"/>
        <v>0</v>
      </c>
      <c r="DI529" s="71">
        <f t="shared" si="1603"/>
        <v>0</v>
      </c>
      <c r="DJ529" s="54">
        <f t="shared" si="1604"/>
        <v>0</v>
      </c>
      <c r="DK529" s="54">
        <f t="shared" si="1605"/>
        <v>2</v>
      </c>
      <c r="DL529" s="4">
        <f t="shared" si="1530"/>
        <v>0</v>
      </c>
      <c r="DM529" s="3">
        <f t="shared" si="1606"/>
        <v>0</v>
      </c>
      <c r="DN529" s="3">
        <f t="shared" si="1607"/>
        <v>0</v>
      </c>
      <c r="DO529" s="4" t="e">
        <f t="shared" si="1608"/>
        <v>#DIV/0!</v>
      </c>
      <c r="DP529" s="57"/>
      <c r="DQ529" s="57"/>
      <c r="DR529" s="56">
        <f t="shared" si="1531"/>
        <v>2</v>
      </c>
      <c r="DS529" s="56">
        <f t="shared" si="1532"/>
        <v>0</v>
      </c>
      <c r="DT529" s="38">
        <f t="shared" si="1533"/>
        <v>0</v>
      </c>
      <c r="DU529" s="38">
        <f t="shared" si="1609"/>
        <v>2</v>
      </c>
      <c r="DV529" s="38">
        <f t="shared" si="1534"/>
        <v>0</v>
      </c>
      <c r="DW529" s="39">
        <f t="shared" si="1535"/>
        <v>0</v>
      </c>
      <c r="DX529" s="39">
        <f t="shared" si="1536"/>
        <v>0</v>
      </c>
      <c r="DY529" s="39">
        <f t="shared" si="1537"/>
        <v>0</v>
      </c>
      <c r="DZ529" s="39">
        <f t="shared" si="1538"/>
        <v>0</v>
      </c>
      <c r="EA529" s="39">
        <f t="shared" si="1539"/>
        <v>0</v>
      </c>
      <c r="EB529" s="37" t="e">
        <f t="shared" si="1610"/>
        <v>#DIV/0!</v>
      </c>
      <c r="EC529" s="37" t="e">
        <f t="shared" si="1611"/>
        <v>#DIV/0!</v>
      </c>
      <c r="ED529" s="37" t="e">
        <f t="shared" si="1612"/>
        <v>#DIV/0!</v>
      </c>
      <c r="EE529" s="37" t="e">
        <f t="shared" si="1613"/>
        <v>#DIV/0!</v>
      </c>
      <c r="EF529" s="39" t="e">
        <f t="shared" si="1614"/>
        <v>#DIV/0!</v>
      </c>
      <c r="EG529" s="37" t="e">
        <f t="shared" si="1615"/>
        <v>#DIV/0!</v>
      </c>
      <c r="EH529" s="37" t="e">
        <f t="shared" si="1616"/>
        <v>#DIV/0!</v>
      </c>
      <c r="EI529" s="11" t="b">
        <f t="shared" si="1617"/>
        <v>1</v>
      </c>
      <c r="EJ529" s="11" t="b">
        <f t="shared" si="1618"/>
        <v>0</v>
      </c>
      <c r="EK529" s="39" t="e">
        <f t="shared" si="1619"/>
        <v>#DIV/0!</v>
      </c>
      <c r="EL529" s="39" t="e">
        <f t="shared" si="1620"/>
        <v>#DIV/0!</v>
      </c>
      <c r="EM529" s="39" t="e">
        <f t="shared" si="1621"/>
        <v>#DIV/0!</v>
      </c>
      <c r="EN529" s="39" t="e">
        <f t="shared" si="1622"/>
        <v>#DIV/0!</v>
      </c>
      <c r="EO529" s="39" t="e">
        <f t="shared" si="1623"/>
        <v>#DIV/0!</v>
      </c>
      <c r="EP529" s="39" t="e">
        <f t="shared" si="1624"/>
        <v>#DIV/0!</v>
      </c>
      <c r="EQ529" s="39" t="e">
        <f t="shared" si="1625"/>
        <v>#DIV/0!</v>
      </c>
      <c r="ER529" s="39" t="e">
        <f t="shared" si="1626"/>
        <v>#DIV/0!</v>
      </c>
      <c r="ES529" s="58" t="str">
        <f t="shared" si="1627"/>
        <v>(OH,F,Cl)-dominate amphibole</v>
      </c>
      <c r="ET529" s="58" t="e">
        <f t="shared" si="1628"/>
        <v>#N/A</v>
      </c>
      <c r="EU529" s="56">
        <f t="shared" si="1540"/>
        <v>0</v>
      </c>
      <c r="EV529" s="56">
        <f t="shared" si="1541"/>
        <v>0</v>
      </c>
      <c r="EW529" s="56">
        <f t="shared" si="1542"/>
        <v>0</v>
      </c>
      <c r="EX529" s="56">
        <f t="shared" si="1543"/>
        <v>0</v>
      </c>
      <c r="EY529" s="56">
        <f t="shared" si="1544"/>
        <v>0</v>
      </c>
      <c r="EZ529" s="56">
        <f t="shared" si="1545"/>
        <v>0</v>
      </c>
      <c r="FA529" s="39">
        <f t="shared" si="1546"/>
        <v>0</v>
      </c>
      <c r="FB529" s="39">
        <f t="shared" si="1547"/>
        <v>0</v>
      </c>
      <c r="FC529" s="54">
        <f t="shared" si="1548"/>
        <v>0</v>
      </c>
      <c r="FD529" s="54">
        <f t="shared" si="1549"/>
        <v>0</v>
      </c>
      <c r="FE529" s="39">
        <f t="shared" si="1550"/>
        <v>0</v>
      </c>
      <c r="FF529" s="54">
        <f t="shared" si="1551"/>
        <v>0</v>
      </c>
      <c r="FG529" s="39">
        <f t="shared" si="1552"/>
        <v>0</v>
      </c>
      <c r="FH529" s="39">
        <f t="shared" si="1629"/>
        <v>0</v>
      </c>
      <c r="FI529" s="39">
        <f t="shared" si="1630"/>
        <v>0</v>
      </c>
      <c r="FJ529" s="39">
        <f t="shared" si="1631"/>
        <v>0</v>
      </c>
      <c r="FK529" s="39" t="e">
        <f t="shared" si="1632"/>
        <v>#DIV/0!</v>
      </c>
      <c r="FL529" s="39" t="e">
        <f t="shared" si="1633"/>
        <v>#DIV/0!</v>
      </c>
      <c r="FM529" s="39" t="e">
        <f t="shared" si="1634"/>
        <v>#DIV/0!</v>
      </c>
      <c r="FN529" s="39">
        <f t="shared" si="1635"/>
        <v>1</v>
      </c>
      <c r="FO529" s="39">
        <f t="shared" si="1553"/>
        <v>0</v>
      </c>
      <c r="FP529" s="39">
        <f t="shared" si="1554"/>
        <v>0</v>
      </c>
      <c r="FQ529" s="39">
        <f t="shared" si="1555"/>
        <v>0</v>
      </c>
      <c r="FR529" s="39">
        <f t="shared" si="1636"/>
        <v>0</v>
      </c>
      <c r="FS529" s="39">
        <f t="shared" si="1637"/>
        <v>0</v>
      </c>
      <c r="FU529" s="39" t="e">
        <f t="shared" si="1638"/>
        <v>#DIV/0!</v>
      </c>
      <c r="FV529" s="39" t="e">
        <f t="shared" si="1639"/>
        <v>#DIV/0!</v>
      </c>
      <c r="FW529" s="39" t="e">
        <f t="shared" si="1640"/>
        <v>#DIV/0!</v>
      </c>
      <c r="FY529" s="39" t="e">
        <f t="shared" si="1641"/>
        <v>#DIV/0!</v>
      </c>
      <c r="FZ529" s="39" t="e">
        <f t="shared" si="1642"/>
        <v>#DIV/0!</v>
      </c>
      <c r="GA529" s="39" t="e">
        <f t="shared" si="1643"/>
        <v>#DIV/0!</v>
      </c>
      <c r="GB529" s="39" t="e">
        <f t="shared" si="1644"/>
        <v>#DIV/0!</v>
      </c>
      <c r="GC529" s="39" t="e">
        <f t="shared" si="1645"/>
        <v>#DIV/0!</v>
      </c>
      <c r="GD529" s="39" t="e">
        <f t="shared" si="1646"/>
        <v>#DIV/0!</v>
      </c>
      <c r="GE529" s="39" t="e">
        <f t="shared" si="1647"/>
        <v>#DIV/0!</v>
      </c>
      <c r="GF529" s="39" t="e">
        <f t="shared" si="1648"/>
        <v>#DIV/0!</v>
      </c>
      <c r="GG529" s="39" t="e">
        <f t="shared" si="1649"/>
        <v>#DIV/0!</v>
      </c>
      <c r="GH529" s="39" t="e">
        <f t="shared" si="1650"/>
        <v>#DIV/0!</v>
      </c>
      <c r="GI529" s="39"/>
      <c r="GJ529" s="39" t="e">
        <f t="shared" si="1651"/>
        <v>#DIV/0!</v>
      </c>
      <c r="GK529" s="39" t="e">
        <f t="shared" si="1652"/>
        <v>#DIV/0!</v>
      </c>
      <c r="GL529" s="39" t="e">
        <f t="shared" si="1653"/>
        <v>#DIV/0!</v>
      </c>
      <c r="GM529" s="39" t="e">
        <f t="shared" si="1654"/>
        <v>#DIV/0!</v>
      </c>
      <c r="GN529" s="39" t="e">
        <f t="shared" si="1655"/>
        <v>#DIV/0!</v>
      </c>
      <c r="GO529" s="57"/>
      <c r="GP529" s="57" t="e">
        <f t="shared" si="1656"/>
        <v>#DIV/0!</v>
      </c>
      <c r="GQ529" s="59" t="e">
        <f t="shared" si="1657"/>
        <v>#DIV/0!</v>
      </c>
      <c r="GR529" s="41" t="e">
        <f t="shared" si="1658"/>
        <v>#DIV/0!</v>
      </c>
      <c r="GS529" s="57" t="e">
        <f t="shared" si="1659"/>
        <v>#DIV/0!</v>
      </c>
      <c r="GT529" s="57" t="e">
        <f t="shared" si="1660"/>
        <v>#DIV/0!</v>
      </c>
      <c r="GU529" s="57" t="e">
        <f t="shared" si="1661"/>
        <v>#DIV/0!</v>
      </c>
      <c r="GV529" s="57"/>
      <c r="GW529" s="42" t="e">
        <f t="shared" si="1662"/>
        <v>#DIV/0!</v>
      </c>
      <c r="GX529" s="42" t="e">
        <f t="shared" si="1663"/>
        <v>#DIV/0!</v>
      </c>
      <c r="GY529" s="42" t="e">
        <f t="shared" si="1664"/>
        <v>#DIV/0!</v>
      </c>
      <c r="GZ529" s="57"/>
      <c r="HA529" s="2" t="e">
        <f t="shared" si="1665"/>
        <v>#DIV/0!</v>
      </c>
      <c r="HB529" s="2" t="e">
        <f t="shared" si="1666"/>
        <v>#DIV/0!</v>
      </c>
      <c r="HC529" s="2" t="e">
        <f t="shared" si="1667"/>
        <v>#DIV/0!</v>
      </c>
      <c r="HD529" s="2" t="e">
        <f t="shared" si="1668"/>
        <v>#DIV/0!</v>
      </c>
      <c r="HE529" s="2" t="e">
        <f t="shared" si="1669"/>
        <v>#DIV/0!</v>
      </c>
      <c r="HF529" s="2" t="e">
        <f t="shared" si="1670"/>
        <v>#DIV/0!</v>
      </c>
      <c r="HG529" s="2" t="e">
        <f t="shared" si="1671"/>
        <v>#DIV/0!</v>
      </c>
      <c r="HH529" s="2" t="e">
        <f t="shared" si="1672"/>
        <v>#DIV/0!</v>
      </c>
      <c r="HI529" s="2" t="e">
        <f t="shared" si="1673"/>
        <v>#DIV/0!</v>
      </c>
      <c r="HJ529" s="11" t="e">
        <f t="shared" si="1674"/>
        <v>#DIV/0!</v>
      </c>
      <c r="HK529" s="60" t="e">
        <f t="shared" si="1675"/>
        <v>#DIV/0!</v>
      </c>
      <c r="HL529" s="57"/>
      <c r="HM529" s="57" t="e">
        <f t="shared" si="1676"/>
        <v>#DIV/0!</v>
      </c>
      <c r="HN529" s="57" t="e">
        <f t="shared" si="1677"/>
        <v>#DIV/0!</v>
      </c>
      <c r="HO529" s="57" t="e">
        <f t="shared" si="1678"/>
        <v>#DIV/0!</v>
      </c>
      <c r="HP529" s="57" t="e">
        <f t="shared" si="1679"/>
        <v>#DIV/0!</v>
      </c>
      <c r="HQ529" s="57" t="e">
        <f t="shared" si="1680"/>
        <v>#DIV/0!</v>
      </c>
      <c r="HR529" s="57"/>
      <c r="HS529" s="57" t="e">
        <f t="shared" si="1681"/>
        <v>#DIV/0!</v>
      </c>
      <c r="HT529" s="57" t="e">
        <f t="shared" si="1682"/>
        <v>#DIV/0!</v>
      </c>
      <c r="HU529" s="57" t="e">
        <f t="shared" si="1683"/>
        <v>#DIV/0!</v>
      </c>
      <c r="HV529" s="57" t="e">
        <f t="shared" si="1684"/>
        <v>#DIV/0!</v>
      </c>
      <c r="HW529" s="57" t="e">
        <f t="shared" si="1685"/>
        <v>#DIV/0!</v>
      </c>
      <c r="HX529" s="57"/>
      <c r="HY529" s="57" t="e">
        <f t="shared" si="1686"/>
        <v>#DIV/0!</v>
      </c>
      <c r="HZ529" s="57" t="e">
        <f t="shared" si="1687"/>
        <v>#DIV/0!</v>
      </c>
      <c r="IA529" s="57"/>
      <c r="IB529" s="61">
        <f t="shared" si="1688"/>
        <v>0</v>
      </c>
      <c r="IC529" s="57" t="str">
        <f t="shared" si="1689"/>
        <v/>
      </c>
      <c r="ID529" s="42"/>
      <c r="IE529" s="2" t="str">
        <f t="shared" si="1690"/>
        <v/>
      </c>
      <c r="IF529" s="60" t="e">
        <f t="shared" si="1691"/>
        <v>#DIV/0!</v>
      </c>
      <c r="IG529" s="60" t="str">
        <f t="shared" si="1692"/>
        <v/>
      </c>
      <c r="IH529" s="60" t="str">
        <f t="shared" si="1693"/>
        <v>zinco-</v>
      </c>
      <c r="II529" s="60" t="str">
        <f t="shared" si="1694"/>
        <v>mangano-</v>
      </c>
      <c r="IJ529" s="60" t="e">
        <f t="shared" si="1695"/>
        <v>#DIV/0!</v>
      </c>
      <c r="IK529" s="60" t="e">
        <f t="shared" si="1696"/>
        <v>#DIV/0!</v>
      </c>
      <c r="IL529" s="60" t="e">
        <f t="shared" si="1697"/>
        <v>#DIV/0!</v>
      </c>
      <c r="IM529" s="60" t="e">
        <f t="shared" si="1698"/>
        <v>#DIV/0!</v>
      </c>
      <c r="IN529" s="60" t="str">
        <f t="shared" si="1699"/>
        <v/>
      </c>
      <c r="IO529" s="60" t="str">
        <f t="shared" si="1700"/>
        <v/>
      </c>
      <c r="IP529" s="57"/>
      <c r="IQ529" s="57" t="str">
        <f t="shared" si="1701"/>
        <v>ERROR!!</v>
      </c>
    </row>
    <row r="530" spans="24:251">
      <c r="X530" s="29">
        <f t="shared" si="1557"/>
        <v>0</v>
      </c>
      <c r="Y530" s="29">
        <f t="shared" si="1558"/>
        <v>0</v>
      </c>
      <c r="Z530" s="29" t="e">
        <f t="shared" si="1559"/>
        <v>#DIV/0!</v>
      </c>
      <c r="AA530" s="29" t="e">
        <f t="shared" si="1560"/>
        <v>#DIV/0!</v>
      </c>
      <c r="AB530" s="29" t="e">
        <f t="shared" si="1561"/>
        <v>#DIV/0!</v>
      </c>
      <c r="AC530" s="29" t="e">
        <f t="shared" si="1562"/>
        <v>#DIV/0!</v>
      </c>
      <c r="AF530" s="23">
        <v>60.084299999999999</v>
      </c>
      <c r="AG530" s="23">
        <v>79.878799999999998</v>
      </c>
      <c r="AH530" s="23">
        <v>101.96120000000001</v>
      </c>
      <c r="AI530" s="23">
        <v>151.99039999999999</v>
      </c>
      <c r="AJ530" s="23">
        <v>159.69</v>
      </c>
      <c r="AK530" s="23">
        <v>71.846400000000003</v>
      </c>
      <c r="AL530" s="23">
        <v>70.9375</v>
      </c>
      <c r="AM530" s="23">
        <v>40.304400000000001</v>
      </c>
      <c r="AN530" s="23">
        <v>56.077399999999997</v>
      </c>
      <c r="AO530" s="23">
        <v>61.978999999999999</v>
      </c>
      <c r="AP530" s="23">
        <v>94.195999999999998</v>
      </c>
      <c r="AQ530" s="23">
        <v>18.998000000000001</v>
      </c>
      <c r="AR530" s="23">
        <v>35.450000000000003</v>
      </c>
      <c r="AS530" s="23">
        <v>29.88</v>
      </c>
      <c r="AT530" s="23">
        <v>74.691999999999993</v>
      </c>
      <c r="AU530" s="23">
        <v>81.39</v>
      </c>
      <c r="AX530" s="54">
        <f t="shared" si="1563"/>
        <v>0</v>
      </c>
      <c r="AY530" s="54">
        <f t="shared" si="1564"/>
        <v>0</v>
      </c>
      <c r="AZ530" s="54">
        <f t="shared" si="1565"/>
        <v>0</v>
      </c>
      <c r="BA530" s="54">
        <f t="shared" si="1566"/>
        <v>0</v>
      </c>
      <c r="BB530" s="54">
        <f t="shared" si="1567"/>
        <v>0</v>
      </c>
      <c r="BC530" s="54">
        <f t="shared" si="1568"/>
        <v>0</v>
      </c>
      <c r="BD530" s="54">
        <f t="shared" si="1569"/>
        <v>0</v>
      </c>
      <c r="BE530" s="54">
        <f t="shared" si="1570"/>
        <v>0</v>
      </c>
      <c r="BF530" s="54">
        <f t="shared" si="1571"/>
        <v>0</v>
      </c>
      <c r="BG530" s="54">
        <f t="shared" si="1572"/>
        <v>0</v>
      </c>
      <c r="BH530" s="54">
        <f t="shared" si="1573"/>
        <v>0</v>
      </c>
      <c r="BI530" s="54">
        <f t="shared" si="1574"/>
        <v>0</v>
      </c>
      <c r="BJ530" s="54">
        <f t="shared" si="1575"/>
        <v>0</v>
      </c>
      <c r="BK530" s="54">
        <f t="shared" si="1576"/>
        <v>0</v>
      </c>
      <c r="BL530" s="54">
        <f t="shared" si="1577"/>
        <v>0</v>
      </c>
      <c r="BM530" s="42"/>
      <c r="BO530" s="54">
        <f>'Norm-coeff'!$C$2+$AX530*'Norm-coeff'!$D$2+$AY530*'Norm-coeff'!$E$2+$AZ530*'Norm-coeff'!$F$2+$BA530*'Norm-coeff'!$G$2+$BB530*'Norm-coeff'!$H$2+$BC530*'Norm-coeff'!$I$2+$BD530*'Norm-coeff'!$J$2+$BE530*'Norm-coeff'!$K$2+$BF530*'Norm-coeff'!$L$2+$BG530*'Norm-coeff'!$M$2+$BH530*'Norm-coeff'!$N$2+$BI530*'Norm-coeff'!$O$2</f>
        <v>5.4045421474420303</v>
      </c>
      <c r="BP530" s="54">
        <f>'Norm-coeff'!$C$3+$AX530*'Norm-coeff'!$D$3+$AY530*'Norm-coeff'!$E$3+$AZ530*'Norm-coeff'!$F$3+$BA530*'Norm-coeff'!$G$3+$BB530*'Norm-coeff'!$H$3+$BC530*'Norm-coeff'!$I$3+$BD530*'Norm-coeff'!$J$3+$BE530*'Norm-coeff'!$K$3+$BF530*'Norm-coeff'!$L$3+$BG530*'Norm-coeff'!$M$3+$BH530*'Norm-coeff'!$N$3+$BI530*'Norm-coeff'!$O$3</f>
        <v>3.15319116612705</v>
      </c>
      <c r="BQ530" s="54">
        <f>'Norm-coeff'!$C$4+$AX530*'Norm-coeff'!$D$4+$AY530*'Norm-coeff'!$E$4+$AZ530*'Norm-coeff'!$F$4+$BA530*'Norm-coeff'!$G$4+$BB530*'Norm-coeff'!$H$4+$BC530*'Norm-coeff'!$I$4+$BD530*'Norm-coeff'!$J$4+$BE530*'Norm-coeff'!$K$4+$BF530*'Norm-coeff'!$L$4+$BG530*'Norm-coeff'!$M$4+$BH530*'Norm-coeff'!$N$4+$BI530*'Norm-coeff'!$O$4</f>
        <v>1.42115649462768</v>
      </c>
      <c r="BR530" s="54">
        <f>'Norm-coeff'!$C$5+$AX530*'Norm-coeff'!$D$5+$AY530*'Norm-coeff'!$E$5+$AZ530*'Norm-coeff'!$F$5+$BA530*'Norm-coeff'!$G$5+$BB530*'Norm-coeff'!$H$5+$BC530*'Norm-coeff'!$I$5+$BD530*'Norm-coeff'!$J$5+$BE530*'Norm-coeff'!$K$5+$BF530*'Norm-coeff'!$L$5+$BG530*'Norm-coeff'!$M$5+$BH530*'Norm-coeff'!$N$5+$BI530*'Norm-coeff'!$O$5</f>
        <v>1.0553329241296201</v>
      </c>
      <c r="BS530" s="54">
        <f>'Norm-coeff'!$C$6+$AX530*'Norm-coeff'!$D$6+$AY530*'Norm-coeff'!$E$6+$AZ530*'Norm-coeff'!$F$6+$BA530*'Norm-coeff'!$G$6+$BB530*'Norm-coeff'!$H$6+$BC530*'Norm-coeff'!$I$6+$BD530*'Norm-coeff'!$J$6+$BE530*'Norm-coeff'!$K$6+$BF530*'Norm-coeff'!$L$6+$BG530*'Norm-coeff'!$M$6+$BH530*'Norm-coeff'!$N$6+$BI530*'Norm-coeff'!$O$6</f>
        <v>-1.48700885495103E-2</v>
      </c>
      <c r="BT530" s="54">
        <f>'Norm-coeff'!$C$7+$AX530*'Norm-coeff'!$D$7+$AY530*'Norm-coeff'!$E$7+$AZ530*'Norm-coeff'!$F$7+$BA530*'Norm-coeff'!$G$7+$BB530*'Norm-coeff'!$H$7+$BC530*'Norm-coeff'!$I$7+$BD530*'Norm-coeff'!$J$7+$BE530*'Norm-coeff'!$K$7+$BF530*'Norm-coeff'!$L$7+$BG530*'Norm-coeff'!$M$7+$BH530*'Norm-coeff'!$N$7+$BI530*'Norm-coeff'!$O$7</f>
        <v>2.0907583608832998</v>
      </c>
      <c r="BU530" s="54">
        <f>'Norm-coeff'!$C$8+$AX530*'Norm-coeff'!$D$8+$AY530*'Norm-coeff'!$E$8+$AZ530*'Norm-coeff'!$F$8+$BA530*'Norm-coeff'!$G$8+$BB530*'Norm-coeff'!$H$8+$BC530*'Norm-coeff'!$I$8+$BD530*'Norm-coeff'!$J$8+$BE530*'Norm-coeff'!$K$8+$BF530*'Norm-coeff'!$L$8+$BG530*'Norm-coeff'!$M$8+$BH530*'Norm-coeff'!$N$8+$BI530*'Norm-coeff'!$O$8</f>
        <v>0.65894159836244504</v>
      </c>
      <c r="BV530" s="54">
        <f>'Norm-coeff'!$C$9+$AX530*'Norm-coeff'!$D$9+$AY530*'Norm-coeff'!$E$9+$AZ530*'Norm-coeff'!$F$9+$BA530*'Norm-coeff'!$G$9+$BB530*'Norm-coeff'!$H$9+$BC530*'Norm-coeff'!$I$9+$BD530*'Norm-coeff'!$J$9+$BE530*'Norm-coeff'!$K$9+$BF530*'Norm-coeff'!$L$9+$BG530*'Norm-coeff'!$M$9+$BH530*'Norm-coeff'!$N$9+$BI530*'Norm-coeff'!$O$9</f>
        <v>1.48961085014701</v>
      </c>
      <c r="BW530" s="54">
        <f>'Norm-coeff'!$C$10+$AX530*'Norm-coeff'!$D$10+$AY530*'Norm-coeff'!$E$10+$AZ530*'Norm-coeff'!$F$10+$BA530*'Norm-coeff'!$G$10+$BB530*'Norm-coeff'!$H$10+$BC530*'Norm-coeff'!$I$10+$BD530*'Norm-coeff'!$J$10+$BE530*'Norm-coeff'!$K$10+$BF530*'Norm-coeff'!$L$10+$BG530*'Norm-coeff'!$M$10+$BH530*'Norm-coeff'!$N$10+$BI530*'Norm-coeff'!$O$10</f>
        <v>1.42058735749591</v>
      </c>
      <c r="BX530" s="54">
        <f>'Norm-coeff'!$C$11+$AX530*'Norm-coeff'!$D$11+$AY530*'Norm-coeff'!$E$11+$AZ530*'Norm-coeff'!$F$11+$BA530*'Norm-coeff'!$G$11+$BB530*'Norm-coeff'!$H$11+$BC530*'Norm-coeff'!$I$11+$BD530*'Norm-coeff'!$J$11+$BE530*'Norm-coeff'!$K$11+$BF530*'Norm-coeff'!$L$11+$BG530*'Norm-coeff'!$M$11+$BH530*'Norm-coeff'!$N$11+$BI530*'Norm-coeff'!$O$11</f>
        <v>0.221233014421479</v>
      </c>
      <c r="BY530" s="54">
        <f>'Norm-coeff'!$C$12+$AX530*'Norm-coeff'!$D$12+$AY530*'Norm-coeff'!$E$12+$AZ530*'Norm-coeff'!$F$12+$BA530*'Norm-coeff'!$G$12+$BB530*'Norm-coeff'!$H$12+$BC530*'Norm-coeff'!$I$12+$BD530*'Norm-coeff'!$J$12+$BE530*'Norm-coeff'!$K$12+$BF530*'Norm-coeff'!$L$12+$BG530*'Norm-coeff'!$M$12+$BH530*'Norm-coeff'!$N$12+$BI530*'Norm-coeff'!$O$12</f>
        <v>0.283527502056037</v>
      </c>
      <c r="BZ530" s="54">
        <f>'Norm-coeff'!$C$13+$AX530*'Norm-coeff'!$D$13+$AY530*'Norm-coeff'!$E$13+$AZ530*'Norm-coeff'!$F$13+$BA530*'Norm-coeff'!$G$13+$BB530*'Norm-coeff'!$H$13+$BC530*'Norm-coeff'!$I$13+$BD530*'Norm-coeff'!$J$13+$BE530*'Norm-coeff'!$K$13+$BF530*'Norm-coeff'!$L$13+$BG530*'Norm-coeff'!$M$13+$BH530*'Norm-coeff'!$N$13+$BI530*'Norm-coeff'!$O$13</f>
        <v>-4.1864930554451202E-2</v>
      </c>
      <c r="CA530" s="54">
        <f>'Norm-coeff'!$C$14+$AX530*'Norm-coeff'!$D$14+$AY530*'Norm-coeff'!$E$14+$AZ530*'Norm-coeff'!$F$14+$BA530*'Norm-coeff'!$G$14+$BB530*'Norm-coeff'!$H$14+$BC530*'Norm-coeff'!$I$14+$BD530*'Norm-coeff'!$J$14+$BE530*'Norm-coeff'!$K$14+$BF530*'Norm-coeff'!$L$14+$BG530*'Norm-coeff'!$M$14+$BH530*'Norm-coeff'!$N$14+$BI530*'Norm-coeff'!$O$14</f>
        <v>4.2526983164477103</v>
      </c>
      <c r="CC530" s="54">
        <f t="shared" si="1702"/>
        <v>0</v>
      </c>
      <c r="CG530" s="54">
        <f t="shared" si="1578"/>
        <v>0</v>
      </c>
      <c r="CH530" s="54">
        <f t="shared" si="1556"/>
        <v>0</v>
      </c>
      <c r="CI530" s="54">
        <f t="shared" si="1579"/>
        <v>0</v>
      </c>
      <c r="CJ530" s="56">
        <f t="shared" si="1580"/>
        <v>0</v>
      </c>
      <c r="CK530" s="54">
        <f t="shared" si="1581"/>
        <v>0</v>
      </c>
      <c r="CL530" s="54">
        <f t="shared" si="1582"/>
        <v>0</v>
      </c>
      <c r="CM530" s="54">
        <f t="shared" si="1583"/>
        <v>0</v>
      </c>
      <c r="CN530" s="54">
        <f t="shared" si="1584"/>
        <v>0</v>
      </c>
      <c r="CO530" s="54">
        <f t="shared" si="1585"/>
        <v>0</v>
      </c>
      <c r="CP530" s="54">
        <f t="shared" si="1586"/>
        <v>0</v>
      </c>
      <c r="CQ530" s="54">
        <f t="shared" si="1587"/>
        <v>0</v>
      </c>
      <c r="CR530" s="54">
        <f t="shared" si="1588"/>
        <v>0</v>
      </c>
      <c r="CS530" s="54">
        <f t="shared" si="1589"/>
        <v>0</v>
      </c>
      <c r="CU530" s="54">
        <f t="shared" si="1590"/>
        <v>0</v>
      </c>
      <c r="CV530" s="54">
        <f t="shared" si="1591"/>
        <v>0</v>
      </c>
      <c r="CW530" s="54">
        <f t="shared" si="1592"/>
        <v>0</v>
      </c>
      <c r="CX530" s="54">
        <f t="shared" si="1593"/>
        <v>0</v>
      </c>
      <c r="CZ530" s="54">
        <f t="shared" si="1594"/>
        <v>0</v>
      </c>
      <c r="DA530" s="54">
        <f t="shared" si="1595"/>
        <v>0</v>
      </c>
      <c r="DB530" s="54">
        <f t="shared" si="1596"/>
        <v>0</v>
      </c>
      <c r="DC530" s="54">
        <f t="shared" si="1597"/>
        <v>0</v>
      </c>
      <c r="DD530" s="54">
        <f t="shared" si="1598"/>
        <v>0</v>
      </c>
      <c r="DE530" s="54">
        <f t="shared" si="1599"/>
        <v>0</v>
      </c>
      <c r="DF530" s="54">
        <f t="shared" si="1600"/>
        <v>0</v>
      </c>
      <c r="DG530" s="54">
        <f t="shared" si="1601"/>
        <v>2</v>
      </c>
      <c r="DH530" s="71">
        <f t="shared" si="1602"/>
        <v>0</v>
      </c>
      <c r="DI530" s="71">
        <f t="shared" si="1603"/>
        <v>0</v>
      </c>
      <c r="DJ530" s="54">
        <f t="shared" si="1604"/>
        <v>0</v>
      </c>
      <c r="DK530" s="54">
        <f t="shared" si="1605"/>
        <v>2</v>
      </c>
      <c r="DL530" s="4">
        <f t="shared" si="1530"/>
        <v>0</v>
      </c>
      <c r="DM530" s="3">
        <f t="shared" si="1606"/>
        <v>0</v>
      </c>
      <c r="DN530" s="3">
        <f t="shared" si="1607"/>
        <v>0</v>
      </c>
      <c r="DO530" s="4" t="e">
        <f t="shared" si="1608"/>
        <v>#DIV/0!</v>
      </c>
      <c r="DP530" s="57"/>
      <c r="DQ530" s="57"/>
      <c r="DR530" s="56">
        <f t="shared" si="1531"/>
        <v>2</v>
      </c>
      <c r="DS530" s="56">
        <f t="shared" si="1532"/>
        <v>0</v>
      </c>
      <c r="DT530" s="38">
        <f t="shared" si="1533"/>
        <v>0</v>
      </c>
      <c r="DU530" s="38">
        <f t="shared" si="1609"/>
        <v>2</v>
      </c>
      <c r="DV530" s="38">
        <f t="shared" si="1534"/>
        <v>0</v>
      </c>
      <c r="DW530" s="39">
        <f t="shared" si="1535"/>
        <v>0</v>
      </c>
      <c r="DX530" s="39">
        <f t="shared" si="1536"/>
        <v>0</v>
      </c>
      <c r="DY530" s="39">
        <f t="shared" si="1537"/>
        <v>0</v>
      </c>
      <c r="DZ530" s="39">
        <f t="shared" si="1538"/>
        <v>0</v>
      </c>
      <c r="EA530" s="39">
        <f t="shared" si="1539"/>
        <v>0</v>
      </c>
      <c r="EB530" s="37" t="e">
        <f t="shared" si="1610"/>
        <v>#DIV/0!</v>
      </c>
      <c r="EC530" s="37" t="e">
        <f t="shared" si="1611"/>
        <v>#DIV/0!</v>
      </c>
      <c r="ED530" s="37" t="e">
        <f t="shared" si="1612"/>
        <v>#DIV/0!</v>
      </c>
      <c r="EE530" s="37" t="e">
        <f t="shared" si="1613"/>
        <v>#DIV/0!</v>
      </c>
      <c r="EF530" s="39" t="e">
        <f t="shared" si="1614"/>
        <v>#DIV/0!</v>
      </c>
      <c r="EG530" s="37" t="e">
        <f t="shared" si="1615"/>
        <v>#DIV/0!</v>
      </c>
      <c r="EH530" s="37" t="e">
        <f t="shared" si="1616"/>
        <v>#DIV/0!</v>
      </c>
      <c r="EI530" s="11" t="b">
        <f t="shared" si="1617"/>
        <v>1</v>
      </c>
      <c r="EJ530" s="11" t="b">
        <f t="shared" si="1618"/>
        <v>0</v>
      </c>
      <c r="EK530" s="39" t="e">
        <f t="shared" si="1619"/>
        <v>#DIV/0!</v>
      </c>
      <c r="EL530" s="39" t="e">
        <f t="shared" si="1620"/>
        <v>#DIV/0!</v>
      </c>
      <c r="EM530" s="39" t="e">
        <f t="shared" si="1621"/>
        <v>#DIV/0!</v>
      </c>
      <c r="EN530" s="39" t="e">
        <f t="shared" si="1622"/>
        <v>#DIV/0!</v>
      </c>
      <c r="EO530" s="39" t="e">
        <f t="shared" si="1623"/>
        <v>#DIV/0!</v>
      </c>
      <c r="EP530" s="39" t="e">
        <f t="shared" si="1624"/>
        <v>#DIV/0!</v>
      </c>
      <c r="EQ530" s="39" t="e">
        <f t="shared" si="1625"/>
        <v>#DIV/0!</v>
      </c>
      <c r="ER530" s="39" t="e">
        <f t="shared" si="1626"/>
        <v>#DIV/0!</v>
      </c>
      <c r="ES530" s="58" t="str">
        <f t="shared" si="1627"/>
        <v>(OH,F,Cl)-dominate amphibole</v>
      </c>
      <c r="ET530" s="58" t="e">
        <f t="shared" si="1628"/>
        <v>#N/A</v>
      </c>
      <c r="EU530" s="56">
        <f t="shared" si="1540"/>
        <v>0</v>
      </c>
      <c r="EV530" s="56">
        <f t="shared" si="1541"/>
        <v>0</v>
      </c>
      <c r="EW530" s="56">
        <f t="shared" si="1542"/>
        <v>0</v>
      </c>
      <c r="EX530" s="56">
        <f t="shared" si="1543"/>
        <v>0</v>
      </c>
      <c r="EY530" s="56">
        <f t="shared" si="1544"/>
        <v>0</v>
      </c>
      <c r="EZ530" s="56">
        <f t="shared" si="1545"/>
        <v>0</v>
      </c>
      <c r="FA530" s="39">
        <f t="shared" si="1546"/>
        <v>0</v>
      </c>
      <c r="FB530" s="39">
        <f t="shared" si="1547"/>
        <v>0</v>
      </c>
      <c r="FC530" s="54">
        <f t="shared" si="1548"/>
        <v>0</v>
      </c>
      <c r="FD530" s="54">
        <f t="shared" si="1549"/>
        <v>0</v>
      </c>
      <c r="FE530" s="39">
        <f t="shared" si="1550"/>
        <v>0</v>
      </c>
      <c r="FF530" s="54">
        <f t="shared" si="1551"/>
        <v>0</v>
      </c>
      <c r="FG530" s="39">
        <f t="shared" si="1552"/>
        <v>0</v>
      </c>
      <c r="FH530" s="39">
        <f t="shared" si="1629"/>
        <v>0</v>
      </c>
      <c r="FI530" s="39">
        <f t="shared" si="1630"/>
        <v>0</v>
      </c>
      <c r="FJ530" s="39">
        <f t="shared" si="1631"/>
        <v>0</v>
      </c>
      <c r="FK530" s="39" t="e">
        <f t="shared" si="1632"/>
        <v>#DIV/0!</v>
      </c>
      <c r="FL530" s="39" t="e">
        <f t="shared" si="1633"/>
        <v>#DIV/0!</v>
      </c>
      <c r="FM530" s="39" t="e">
        <f t="shared" si="1634"/>
        <v>#DIV/0!</v>
      </c>
      <c r="FN530" s="39">
        <f t="shared" si="1635"/>
        <v>1</v>
      </c>
      <c r="FO530" s="39">
        <f t="shared" si="1553"/>
        <v>0</v>
      </c>
      <c r="FP530" s="39">
        <f t="shared" si="1554"/>
        <v>0</v>
      </c>
      <c r="FQ530" s="39">
        <f t="shared" si="1555"/>
        <v>0</v>
      </c>
      <c r="FR530" s="39">
        <f t="shared" si="1636"/>
        <v>0</v>
      </c>
      <c r="FS530" s="39">
        <f t="shared" si="1637"/>
        <v>0</v>
      </c>
      <c r="FU530" s="39" t="e">
        <f t="shared" si="1638"/>
        <v>#DIV/0!</v>
      </c>
      <c r="FV530" s="39" t="e">
        <f t="shared" si="1639"/>
        <v>#DIV/0!</v>
      </c>
      <c r="FW530" s="39" t="e">
        <f t="shared" si="1640"/>
        <v>#DIV/0!</v>
      </c>
      <c r="FY530" s="39" t="e">
        <f t="shared" si="1641"/>
        <v>#DIV/0!</v>
      </c>
      <c r="FZ530" s="39" t="e">
        <f t="shared" si="1642"/>
        <v>#DIV/0!</v>
      </c>
      <c r="GA530" s="39" t="e">
        <f t="shared" si="1643"/>
        <v>#DIV/0!</v>
      </c>
      <c r="GB530" s="39" t="e">
        <f t="shared" si="1644"/>
        <v>#DIV/0!</v>
      </c>
      <c r="GC530" s="39" t="e">
        <f t="shared" si="1645"/>
        <v>#DIV/0!</v>
      </c>
      <c r="GD530" s="39" t="e">
        <f t="shared" si="1646"/>
        <v>#DIV/0!</v>
      </c>
      <c r="GE530" s="39" t="e">
        <f t="shared" si="1647"/>
        <v>#DIV/0!</v>
      </c>
      <c r="GF530" s="39" t="e">
        <f t="shared" si="1648"/>
        <v>#DIV/0!</v>
      </c>
      <c r="GG530" s="39" t="e">
        <f t="shared" si="1649"/>
        <v>#DIV/0!</v>
      </c>
      <c r="GH530" s="39" t="e">
        <f t="shared" si="1650"/>
        <v>#DIV/0!</v>
      </c>
      <c r="GI530" s="39"/>
      <c r="GJ530" s="39" t="e">
        <f t="shared" si="1651"/>
        <v>#DIV/0!</v>
      </c>
      <c r="GK530" s="39" t="e">
        <f t="shared" si="1652"/>
        <v>#DIV/0!</v>
      </c>
      <c r="GL530" s="39" t="e">
        <f t="shared" si="1653"/>
        <v>#DIV/0!</v>
      </c>
      <c r="GM530" s="39" t="e">
        <f t="shared" si="1654"/>
        <v>#DIV/0!</v>
      </c>
      <c r="GN530" s="39" t="e">
        <f t="shared" si="1655"/>
        <v>#DIV/0!</v>
      </c>
      <c r="GO530" s="57"/>
      <c r="GP530" s="57" t="e">
        <f t="shared" si="1656"/>
        <v>#DIV/0!</v>
      </c>
      <c r="GQ530" s="59" t="e">
        <f t="shared" si="1657"/>
        <v>#DIV/0!</v>
      </c>
      <c r="GR530" s="41" t="e">
        <f t="shared" si="1658"/>
        <v>#DIV/0!</v>
      </c>
      <c r="GS530" s="57" t="e">
        <f t="shared" si="1659"/>
        <v>#DIV/0!</v>
      </c>
      <c r="GT530" s="57" t="e">
        <f t="shared" si="1660"/>
        <v>#DIV/0!</v>
      </c>
      <c r="GU530" s="57" t="e">
        <f t="shared" si="1661"/>
        <v>#DIV/0!</v>
      </c>
      <c r="GV530" s="57"/>
      <c r="GW530" s="42" t="e">
        <f t="shared" si="1662"/>
        <v>#DIV/0!</v>
      </c>
      <c r="GX530" s="42" t="e">
        <f t="shared" si="1663"/>
        <v>#DIV/0!</v>
      </c>
      <c r="GY530" s="42" t="e">
        <f t="shared" si="1664"/>
        <v>#DIV/0!</v>
      </c>
      <c r="GZ530" s="57"/>
      <c r="HA530" s="2" t="e">
        <f t="shared" si="1665"/>
        <v>#DIV/0!</v>
      </c>
      <c r="HB530" s="2" t="e">
        <f t="shared" si="1666"/>
        <v>#DIV/0!</v>
      </c>
      <c r="HC530" s="2" t="e">
        <f t="shared" si="1667"/>
        <v>#DIV/0!</v>
      </c>
      <c r="HD530" s="2" t="e">
        <f t="shared" si="1668"/>
        <v>#DIV/0!</v>
      </c>
      <c r="HE530" s="2" t="e">
        <f t="shared" si="1669"/>
        <v>#DIV/0!</v>
      </c>
      <c r="HF530" s="2" t="e">
        <f t="shared" si="1670"/>
        <v>#DIV/0!</v>
      </c>
      <c r="HG530" s="2" t="e">
        <f t="shared" si="1671"/>
        <v>#DIV/0!</v>
      </c>
      <c r="HH530" s="2" t="e">
        <f t="shared" si="1672"/>
        <v>#DIV/0!</v>
      </c>
      <c r="HI530" s="2" t="e">
        <f t="shared" si="1673"/>
        <v>#DIV/0!</v>
      </c>
      <c r="HJ530" s="11" t="e">
        <f t="shared" si="1674"/>
        <v>#DIV/0!</v>
      </c>
      <c r="HK530" s="60" t="e">
        <f t="shared" si="1675"/>
        <v>#DIV/0!</v>
      </c>
      <c r="HL530" s="57"/>
      <c r="HM530" s="57" t="e">
        <f t="shared" si="1676"/>
        <v>#DIV/0!</v>
      </c>
      <c r="HN530" s="57" t="e">
        <f t="shared" si="1677"/>
        <v>#DIV/0!</v>
      </c>
      <c r="HO530" s="57" t="e">
        <f t="shared" si="1678"/>
        <v>#DIV/0!</v>
      </c>
      <c r="HP530" s="57" t="e">
        <f t="shared" si="1679"/>
        <v>#DIV/0!</v>
      </c>
      <c r="HQ530" s="57" t="e">
        <f t="shared" si="1680"/>
        <v>#DIV/0!</v>
      </c>
      <c r="HR530" s="57"/>
      <c r="HS530" s="57" t="e">
        <f t="shared" si="1681"/>
        <v>#DIV/0!</v>
      </c>
      <c r="HT530" s="57" t="e">
        <f t="shared" si="1682"/>
        <v>#DIV/0!</v>
      </c>
      <c r="HU530" s="57" t="e">
        <f t="shared" si="1683"/>
        <v>#DIV/0!</v>
      </c>
      <c r="HV530" s="57" t="e">
        <f t="shared" si="1684"/>
        <v>#DIV/0!</v>
      </c>
      <c r="HW530" s="57" t="e">
        <f t="shared" si="1685"/>
        <v>#DIV/0!</v>
      </c>
      <c r="HX530" s="57"/>
      <c r="HY530" s="57" t="e">
        <f t="shared" si="1686"/>
        <v>#DIV/0!</v>
      </c>
      <c r="HZ530" s="57" t="e">
        <f t="shared" si="1687"/>
        <v>#DIV/0!</v>
      </c>
      <c r="IA530" s="57"/>
      <c r="IB530" s="61">
        <f t="shared" si="1688"/>
        <v>0</v>
      </c>
      <c r="IC530" s="57" t="str">
        <f t="shared" si="1689"/>
        <v/>
      </c>
      <c r="ID530" s="42"/>
      <c r="IE530" s="2" t="str">
        <f t="shared" si="1690"/>
        <v/>
      </c>
      <c r="IF530" s="60" t="e">
        <f t="shared" si="1691"/>
        <v>#DIV/0!</v>
      </c>
      <c r="IG530" s="60" t="str">
        <f t="shared" si="1692"/>
        <v/>
      </c>
      <c r="IH530" s="60" t="str">
        <f t="shared" si="1693"/>
        <v>zinco-</v>
      </c>
      <c r="II530" s="60" t="str">
        <f t="shared" si="1694"/>
        <v>mangano-</v>
      </c>
      <c r="IJ530" s="60" t="e">
        <f t="shared" si="1695"/>
        <v>#DIV/0!</v>
      </c>
      <c r="IK530" s="60" t="e">
        <f t="shared" si="1696"/>
        <v>#DIV/0!</v>
      </c>
      <c r="IL530" s="60" t="e">
        <f t="shared" si="1697"/>
        <v>#DIV/0!</v>
      </c>
      <c r="IM530" s="60" t="e">
        <f t="shared" si="1698"/>
        <v>#DIV/0!</v>
      </c>
      <c r="IN530" s="60" t="str">
        <f t="shared" si="1699"/>
        <v/>
      </c>
      <c r="IO530" s="60" t="str">
        <f t="shared" si="1700"/>
        <v/>
      </c>
      <c r="IP530" s="57"/>
      <c r="IQ530" s="57" t="str">
        <f t="shared" si="1701"/>
        <v>ERROR!!</v>
      </c>
    </row>
    <row r="531" spans="24:251">
      <c r="X531" s="29">
        <f t="shared" si="1557"/>
        <v>0</v>
      </c>
      <c r="Y531" s="29">
        <f t="shared" si="1558"/>
        <v>0</v>
      </c>
      <c r="Z531" s="29" t="e">
        <f t="shared" si="1559"/>
        <v>#DIV/0!</v>
      </c>
      <c r="AA531" s="29" t="e">
        <f t="shared" si="1560"/>
        <v>#DIV/0!</v>
      </c>
      <c r="AB531" s="29" t="e">
        <f t="shared" si="1561"/>
        <v>#DIV/0!</v>
      </c>
      <c r="AC531" s="29" t="e">
        <f t="shared" si="1562"/>
        <v>#DIV/0!</v>
      </c>
      <c r="AF531" s="23">
        <v>60.084299999999999</v>
      </c>
      <c r="AG531" s="23">
        <v>79.878799999999998</v>
      </c>
      <c r="AH531" s="23">
        <v>101.96120000000001</v>
      </c>
      <c r="AI531" s="23">
        <v>151.99039999999999</v>
      </c>
      <c r="AJ531" s="23">
        <v>159.69</v>
      </c>
      <c r="AK531" s="23">
        <v>71.846400000000003</v>
      </c>
      <c r="AL531" s="23">
        <v>70.9375</v>
      </c>
      <c r="AM531" s="23">
        <v>40.304400000000001</v>
      </c>
      <c r="AN531" s="23">
        <v>56.077399999999997</v>
      </c>
      <c r="AO531" s="23">
        <v>61.978999999999999</v>
      </c>
      <c r="AP531" s="23">
        <v>94.195999999999998</v>
      </c>
      <c r="AQ531" s="23">
        <v>18.998000000000001</v>
      </c>
      <c r="AR531" s="23">
        <v>35.450000000000003</v>
      </c>
      <c r="AS531" s="23">
        <v>29.88</v>
      </c>
      <c r="AT531" s="23">
        <v>74.691999999999993</v>
      </c>
      <c r="AU531" s="23">
        <v>81.39</v>
      </c>
      <c r="AX531" s="54">
        <f t="shared" si="1563"/>
        <v>0</v>
      </c>
      <c r="AY531" s="54">
        <f t="shared" si="1564"/>
        <v>0</v>
      </c>
      <c r="AZ531" s="54">
        <f t="shared" si="1565"/>
        <v>0</v>
      </c>
      <c r="BA531" s="54">
        <f t="shared" si="1566"/>
        <v>0</v>
      </c>
      <c r="BB531" s="54">
        <f t="shared" si="1567"/>
        <v>0</v>
      </c>
      <c r="BC531" s="54">
        <f t="shared" si="1568"/>
        <v>0</v>
      </c>
      <c r="BD531" s="54">
        <f t="shared" si="1569"/>
        <v>0</v>
      </c>
      <c r="BE531" s="54">
        <f t="shared" si="1570"/>
        <v>0</v>
      </c>
      <c r="BF531" s="54">
        <f t="shared" si="1571"/>
        <v>0</v>
      </c>
      <c r="BG531" s="54">
        <f t="shared" si="1572"/>
        <v>0</v>
      </c>
      <c r="BH531" s="54">
        <f t="shared" si="1573"/>
        <v>0</v>
      </c>
      <c r="BI531" s="54">
        <f t="shared" si="1574"/>
        <v>0</v>
      </c>
      <c r="BJ531" s="54">
        <f t="shared" si="1575"/>
        <v>0</v>
      </c>
      <c r="BK531" s="54">
        <f t="shared" si="1576"/>
        <v>0</v>
      </c>
      <c r="BL531" s="54">
        <f t="shared" si="1577"/>
        <v>0</v>
      </c>
      <c r="BM531" s="42"/>
      <c r="BO531" s="54">
        <f>'Norm-coeff'!$C$2+$AX531*'Norm-coeff'!$D$2+$AY531*'Norm-coeff'!$E$2+$AZ531*'Norm-coeff'!$F$2+$BA531*'Norm-coeff'!$G$2+$BB531*'Norm-coeff'!$H$2+$BC531*'Norm-coeff'!$I$2+$BD531*'Norm-coeff'!$J$2+$BE531*'Norm-coeff'!$K$2+$BF531*'Norm-coeff'!$L$2+$BG531*'Norm-coeff'!$M$2+$BH531*'Norm-coeff'!$N$2+$BI531*'Norm-coeff'!$O$2</f>
        <v>5.4045421474420303</v>
      </c>
      <c r="BP531" s="54">
        <f>'Norm-coeff'!$C$3+$AX531*'Norm-coeff'!$D$3+$AY531*'Norm-coeff'!$E$3+$AZ531*'Norm-coeff'!$F$3+$BA531*'Norm-coeff'!$G$3+$BB531*'Norm-coeff'!$H$3+$BC531*'Norm-coeff'!$I$3+$BD531*'Norm-coeff'!$J$3+$BE531*'Norm-coeff'!$K$3+$BF531*'Norm-coeff'!$L$3+$BG531*'Norm-coeff'!$M$3+$BH531*'Norm-coeff'!$N$3+$BI531*'Norm-coeff'!$O$3</f>
        <v>3.15319116612705</v>
      </c>
      <c r="BQ531" s="54">
        <f>'Norm-coeff'!$C$4+$AX531*'Norm-coeff'!$D$4+$AY531*'Norm-coeff'!$E$4+$AZ531*'Norm-coeff'!$F$4+$BA531*'Norm-coeff'!$G$4+$BB531*'Norm-coeff'!$H$4+$BC531*'Norm-coeff'!$I$4+$BD531*'Norm-coeff'!$J$4+$BE531*'Norm-coeff'!$K$4+$BF531*'Norm-coeff'!$L$4+$BG531*'Norm-coeff'!$M$4+$BH531*'Norm-coeff'!$N$4+$BI531*'Norm-coeff'!$O$4</f>
        <v>1.42115649462768</v>
      </c>
      <c r="BR531" s="54">
        <f>'Norm-coeff'!$C$5+$AX531*'Norm-coeff'!$D$5+$AY531*'Norm-coeff'!$E$5+$AZ531*'Norm-coeff'!$F$5+$BA531*'Norm-coeff'!$G$5+$BB531*'Norm-coeff'!$H$5+$BC531*'Norm-coeff'!$I$5+$BD531*'Norm-coeff'!$J$5+$BE531*'Norm-coeff'!$K$5+$BF531*'Norm-coeff'!$L$5+$BG531*'Norm-coeff'!$M$5+$BH531*'Norm-coeff'!$N$5+$BI531*'Norm-coeff'!$O$5</f>
        <v>1.0553329241296201</v>
      </c>
      <c r="BS531" s="54">
        <f>'Norm-coeff'!$C$6+$AX531*'Norm-coeff'!$D$6+$AY531*'Norm-coeff'!$E$6+$AZ531*'Norm-coeff'!$F$6+$BA531*'Norm-coeff'!$G$6+$BB531*'Norm-coeff'!$H$6+$BC531*'Norm-coeff'!$I$6+$BD531*'Norm-coeff'!$J$6+$BE531*'Norm-coeff'!$K$6+$BF531*'Norm-coeff'!$L$6+$BG531*'Norm-coeff'!$M$6+$BH531*'Norm-coeff'!$N$6+$BI531*'Norm-coeff'!$O$6</f>
        <v>-1.48700885495103E-2</v>
      </c>
      <c r="BT531" s="54">
        <f>'Norm-coeff'!$C$7+$AX531*'Norm-coeff'!$D$7+$AY531*'Norm-coeff'!$E$7+$AZ531*'Norm-coeff'!$F$7+$BA531*'Norm-coeff'!$G$7+$BB531*'Norm-coeff'!$H$7+$BC531*'Norm-coeff'!$I$7+$BD531*'Norm-coeff'!$J$7+$BE531*'Norm-coeff'!$K$7+$BF531*'Norm-coeff'!$L$7+$BG531*'Norm-coeff'!$M$7+$BH531*'Norm-coeff'!$N$7+$BI531*'Norm-coeff'!$O$7</f>
        <v>2.0907583608832998</v>
      </c>
      <c r="BU531" s="54">
        <f>'Norm-coeff'!$C$8+$AX531*'Norm-coeff'!$D$8+$AY531*'Norm-coeff'!$E$8+$AZ531*'Norm-coeff'!$F$8+$BA531*'Norm-coeff'!$G$8+$BB531*'Norm-coeff'!$H$8+$BC531*'Norm-coeff'!$I$8+$BD531*'Norm-coeff'!$J$8+$BE531*'Norm-coeff'!$K$8+$BF531*'Norm-coeff'!$L$8+$BG531*'Norm-coeff'!$M$8+$BH531*'Norm-coeff'!$N$8+$BI531*'Norm-coeff'!$O$8</f>
        <v>0.65894159836244504</v>
      </c>
      <c r="BV531" s="54">
        <f>'Norm-coeff'!$C$9+$AX531*'Norm-coeff'!$D$9+$AY531*'Norm-coeff'!$E$9+$AZ531*'Norm-coeff'!$F$9+$BA531*'Norm-coeff'!$G$9+$BB531*'Norm-coeff'!$H$9+$BC531*'Norm-coeff'!$I$9+$BD531*'Norm-coeff'!$J$9+$BE531*'Norm-coeff'!$K$9+$BF531*'Norm-coeff'!$L$9+$BG531*'Norm-coeff'!$M$9+$BH531*'Norm-coeff'!$N$9+$BI531*'Norm-coeff'!$O$9</f>
        <v>1.48961085014701</v>
      </c>
      <c r="BW531" s="54">
        <f>'Norm-coeff'!$C$10+$AX531*'Norm-coeff'!$D$10+$AY531*'Norm-coeff'!$E$10+$AZ531*'Norm-coeff'!$F$10+$BA531*'Norm-coeff'!$G$10+$BB531*'Norm-coeff'!$H$10+$BC531*'Norm-coeff'!$I$10+$BD531*'Norm-coeff'!$J$10+$BE531*'Norm-coeff'!$K$10+$BF531*'Norm-coeff'!$L$10+$BG531*'Norm-coeff'!$M$10+$BH531*'Norm-coeff'!$N$10+$BI531*'Norm-coeff'!$O$10</f>
        <v>1.42058735749591</v>
      </c>
      <c r="BX531" s="54">
        <f>'Norm-coeff'!$C$11+$AX531*'Norm-coeff'!$D$11+$AY531*'Norm-coeff'!$E$11+$AZ531*'Norm-coeff'!$F$11+$BA531*'Norm-coeff'!$G$11+$BB531*'Norm-coeff'!$H$11+$BC531*'Norm-coeff'!$I$11+$BD531*'Norm-coeff'!$J$11+$BE531*'Norm-coeff'!$K$11+$BF531*'Norm-coeff'!$L$11+$BG531*'Norm-coeff'!$M$11+$BH531*'Norm-coeff'!$N$11+$BI531*'Norm-coeff'!$O$11</f>
        <v>0.221233014421479</v>
      </c>
      <c r="BY531" s="54">
        <f>'Norm-coeff'!$C$12+$AX531*'Norm-coeff'!$D$12+$AY531*'Norm-coeff'!$E$12+$AZ531*'Norm-coeff'!$F$12+$BA531*'Norm-coeff'!$G$12+$BB531*'Norm-coeff'!$H$12+$BC531*'Norm-coeff'!$I$12+$BD531*'Norm-coeff'!$J$12+$BE531*'Norm-coeff'!$K$12+$BF531*'Norm-coeff'!$L$12+$BG531*'Norm-coeff'!$M$12+$BH531*'Norm-coeff'!$N$12+$BI531*'Norm-coeff'!$O$12</f>
        <v>0.283527502056037</v>
      </c>
      <c r="BZ531" s="54">
        <f>'Norm-coeff'!$C$13+$AX531*'Norm-coeff'!$D$13+$AY531*'Norm-coeff'!$E$13+$AZ531*'Norm-coeff'!$F$13+$BA531*'Norm-coeff'!$G$13+$BB531*'Norm-coeff'!$H$13+$BC531*'Norm-coeff'!$I$13+$BD531*'Norm-coeff'!$J$13+$BE531*'Norm-coeff'!$K$13+$BF531*'Norm-coeff'!$L$13+$BG531*'Norm-coeff'!$M$13+$BH531*'Norm-coeff'!$N$13+$BI531*'Norm-coeff'!$O$13</f>
        <v>-4.1864930554451202E-2</v>
      </c>
      <c r="CA531" s="54">
        <f>'Norm-coeff'!$C$14+$AX531*'Norm-coeff'!$D$14+$AY531*'Norm-coeff'!$E$14+$AZ531*'Norm-coeff'!$F$14+$BA531*'Norm-coeff'!$G$14+$BB531*'Norm-coeff'!$H$14+$BC531*'Norm-coeff'!$I$14+$BD531*'Norm-coeff'!$J$14+$BE531*'Norm-coeff'!$K$14+$BF531*'Norm-coeff'!$L$14+$BG531*'Norm-coeff'!$M$14+$BH531*'Norm-coeff'!$N$14+$BI531*'Norm-coeff'!$O$14</f>
        <v>4.2526983164477103</v>
      </c>
      <c r="CC531" s="54">
        <f t="shared" si="1702"/>
        <v>0</v>
      </c>
      <c r="CG531" s="54">
        <f t="shared" si="1578"/>
        <v>0</v>
      </c>
      <c r="CH531" s="54">
        <f t="shared" si="1556"/>
        <v>0</v>
      </c>
      <c r="CI531" s="54">
        <f t="shared" si="1579"/>
        <v>0</v>
      </c>
      <c r="CJ531" s="56">
        <f t="shared" si="1580"/>
        <v>0</v>
      </c>
      <c r="CK531" s="54">
        <f t="shared" si="1581"/>
        <v>0</v>
      </c>
      <c r="CL531" s="54">
        <f t="shared" si="1582"/>
        <v>0</v>
      </c>
      <c r="CM531" s="54">
        <f t="shared" si="1583"/>
        <v>0</v>
      </c>
      <c r="CN531" s="54">
        <f t="shared" si="1584"/>
        <v>0</v>
      </c>
      <c r="CO531" s="54">
        <f t="shared" si="1585"/>
        <v>0</v>
      </c>
      <c r="CP531" s="54">
        <f t="shared" si="1586"/>
        <v>0</v>
      </c>
      <c r="CQ531" s="54">
        <f t="shared" si="1587"/>
        <v>0</v>
      </c>
      <c r="CR531" s="54">
        <f t="shared" si="1588"/>
        <v>0</v>
      </c>
      <c r="CS531" s="54">
        <f t="shared" si="1589"/>
        <v>0</v>
      </c>
      <c r="CU531" s="54">
        <f t="shared" si="1590"/>
        <v>0</v>
      </c>
      <c r="CV531" s="54">
        <f t="shared" si="1591"/>
        <v>0</v>
      </c>
      <c r="CW531" s="54">
        <f t="shared" si="1592"/>
        <v>0</v>
      </c>
      <c r="CX531" s="54">
        <f t="shared" si="1593"/>
        <v>0</v>
      </c>
      <c r="CZ531" s="54">
        <f t="shared" si="1594"/>
        <v>0</v>
      </c>
      <c r="DA531" s="54">
        <f t="shared" si="1595"/>
        <v>0</v>
      </c>
      <c r="DB531" s="54">
        <f t="shared" si="1596"/>
        <v>0</v>
      </c>
      <c r="DC531" s="54">
        <f t="shared" si="1597"/>
        <v>0</v>
      </c>
      <c r="DD531" s="54">
        <f t="shared" si="1598"/>
        <v>0</v>
      </c>
      <c r="DE531" s="54">
        <f t="shared" si="1599"/>
        <v>0</v>
      </c>
      <c r="DF531" s="54">
        <f t="shared" si="1600"/>
        <v>0</v>
      </c>
      <c r="DG531" s="54">
        <f t="shared" si="1601"/>
        <v>2</v>
      </c>
      <c r="DH531" s="71">
        <f t="shared" si="1602"/>
        <v>0</v>
      </c>
      <c r="DI531" s="71">
        <f t="shared" si="1603"/>
        <v>0</v>
      </c>
      <c r="DJ531" s="54">
        <f t="shared" si="1604"/>
        <v>0</v>
      </c>
      <c r="DK531" s="54">
        <f t="shared" si="1605"/>
        <v>2</v>
      </c>
      <c r="DL531" s="4">
        <f t="shared" si="1530"/>
        <v>0</v>
      </c>
      <c r="DM531" s="3">
        <f t="shared" si="1606"/>
        <v>0</v>
      </c>
      <c r="DN531" s="3">
        <f t="shared" si="1607"/>
        <v>0</v>
      </c>
      <c r="DO531" s="4" t="e">
        <f t="shared" si="1608"/>
        <v>#DIV/0!</v>
      </c>
      <c r="DP531" s="57"/>
      <c r="DQ531" s="57"/>
      <c r="DR531" s="56">
        <f t="shared" si="1531"/>
        <v>2</v>
      </c>
      <c r="DS531" s="56">
        <f t="shared" si="1532"/>
        <v>0</v>
      </c>
      <c r="DT531" s="38">
        <f t="shared" si="1533"/>
        <v>0</v>
      </c>
      <c r="DU531" s="38">
        <f t="shared" si="1609"/>
        <v>2</v>
      </c>
      <c r="DV531" s="38">
        <f t="shared" si="1534"/>
        <v>0</v>
      </c>
      <c r="DW531" s="39">
        <f t="shared" si="1535"/>
        <v>0</v>
      </c>
      <c r="DX531" s="39">
        <f t="shared" si="1536"/>
        <v>0</v>
      </c>
      <c r="DY531" s="39">
        <f t="shared" si="1537"/>
        <v>0</v>
      </c>
      <c r="DZ531" s="39">
        <f t="shared" si="1538"/>
        <v>0</v>
      </c>
      <c r="EA531" s="39">
        <f t="shared" si="1539"/>
        <v>0</v>
      </c>
      <c r="EB531" s="37" t="e">
        <f t="shared" si="1610"/>
        <v>#DIV/0!</v>
      </c>
      <c r="EC531" s="37" t="e">
        <f t="shared" si="1611"/>
        <v>#DIV/0!</v>
      </c>
      <c r="ED531" s="37" t="e">
        <f t="shared" si="1612"/>
        <v>#DIV/0!</v>
      </c>
      <c r="EE531" s="37" t="e">
        <f t="shared" si="1613"/>
        <v>#DIV/0!</v>
      </c>
      <c r="EF531" s="39" t="e">
        <f t="shared" si="1614"/>
        <v>#DIV/0!</v>
      </c>
      <c r="EG531" s="37" t="e">
        <f t="shared" si="1615"/>
        <v>#DIV/0!</v>
      </c>
      <c r="EH531" s="37" t="e">
        <f t="shared" si="1616"/>
        <v>#DIV/0!</v>
      </c>
      <c r="EI531" s="11" t="b">
        <f t="shared" si="1617"/>
        <v>1</v>
      </c>
      <c r="EJ531" s="11" t="b">
        <f t="shared" si="1618"/>
        <v>0</v>
      </c>
      <c r="EK531" s="39" t="e">
        <f t="shared" si="1619"/>
        <v>#DIV/0!</v>
      </c>
      <c r="EL531" s="39" t="e">
        <f t="shared" si="1620"/>
        <v>#DIV/0!</v>
      </c>
      <c r="EM531" s="39" t="e">
        <f t="shared" si="1621"/>
        <v>#DIV/0!</v>
      </c>
      <c r="EN531" s="39" t="e">
        <f t="shared" si="1622"/>
        <v>#DIV/0!</v>
      </c>
      <c r="EO531" s="39" t="e">
        <f t="shared" si="1623"/>
        <v>#DIV/0!</v>
      </c>
      <c r="EP531" s="39" t="e">
        <f t="shared" si="1624"/>
        <v>#DIV/0!</v>
      </c>
      <c r="EQ531" s="39" t="e">
        <f t="shared" si="1625"/>
        <v>#DIV/0!</v>
      </c>
      <c r="ER531" s="39" t="e">
        <f t="shared" si="1626"/>
        <v>#DIV/0!</v>
      </c>
      <c r="ES531" s="58" t="str">
        <f t="shared" si="1627"/>
        <v>(OH,F,Cl)-dominate amphibole</v>
      </c>
      <c r="ET531" s="58" t="e">
        <f t="shared" si="1628"/>
        <v>#N/A</v>
      </c>
      <c r="EU531" s="56">
        <f t="shared" si="1540"/>
        <v>0</v>
      </c>
      <c r="EV531" s="56">
        <f t="shared" si="1541"/>
        <v>0</v>
      </c>
      <c r="EW531" s="56">
        <f t="shared" si="1542"/>
        <v>0</v>
      </c>
      <c r="EX531" s="56">
        <f t="shared" si="1543"/>
        <v>0</v>
      </c>
      <c r="EY531" s="56">
        <f t="shared" si="1544"/>
        <v>0</v>
      </c>
      <c r="EZ531" s="56">
        <f t="shared" si="1545"/>
        <v>0</v>
      </c>
      <c r="FA531" s="39">
        <f t="shared" si="1546"/>
        <v>0</v>
      </c>
      <c r="FB531" s="39">
        <f t="shared" si="1547"/>
        <v>0</v>
      </c>
      <c r="FC531" s="54">
        <f t="shared" si="1548"/>
        <v>0</v>
      </c>
      <c r="FD531" s="54">
        <f t="shared" si="1549"/>
        <v>0</v>
      </c>
      <c r="FE531" s="39">
        <f t="shared" si="1550"/>
        <v>0</v>
      </c>
      <c r="FF531" s="54">
        <f t="shared" si="1551"/>
        <v>0</v>
      </c>
      <c r="FG531" s="39">
        <f t="shared" si="1552"/>
        <v>0</v>
      </c>
      <c r="FH531" s="39">
        <f t="shared" si="1629"/>
        <v>0</v>
      </c>
      <c r="FI531" s="39">
        <f t="shared" si="1630"/>
        <v>0</v>
      </c>
      <c r="FJ531" s="39">
        <f t="shared" si="1631"/>
        <v>0</v>
      </c>
      <c r="FK531" s="39" t="e">
        <f t="shared" si="1632"/>
        <v>#DIV/0!</v>
      </c>
      <c r="FL531" s="39" t="e">
        <f t="shared" si="1633"/>
        <v>#DIV/0!</v>
      </c>
      <c r="FM531" s="39" t="e">
        <f t="shared" si="1634"/>
        <v>#DIV/0!</v>
      </c>
      <c r="FN531" s="39">
        <f t="shared" si="1635"/>
        <v>1</v>
      </c>
      <c r="FO531" s="39">
        <f t="shared" si="1553"/>
        <v>0</v>
      </c>
      <c r="FP531" s="39">
        <f t="shared" si="1554"/>
        <v>0</v>
      </c>
      <c r="FQ531" s="39">
        <f t="shared" si="1555"/>
        <v>0</v>
      </c>
      <c r="FR531" s="39">
        <f t="shared" si="1636"/>
        <v>0</v>
      </c>
      <c r="FS531" s="39">
        <f t="shared" si="1637"/>
        <v>0</v>
      </c>
      <c r="FU531" s="39" t="e">
        <f t="shared" si="1638"/>
        <v>#DIV/0!</v>
      </c>
      <c r="FV531" s="39" t="e">
        <f t="shared" si="1639"/>
        <v>#DIV/0!</v>
      </c>
      <c r="FW531" s="39" t="e">
        <f t="shared" si="1640"/>
        <v>#DIV/0!</v>
      </c>
      <c r="FY531" s="39" t="e">
        <f t="shared" si="1641"/>
        <v>#DIV/0!</v>
      </c>
      <c r="FZ531" s="39" t="e">
        <f t="shared" si="1642"/>
        <v>#DIV/0!</v>
      </c>
      <c r="GA531" s="39" t="e">
        <f t="shared" si="1643"/>
        <v>#DIV/0!</v>
      </c>
      <c r="GB531" s="39" t="e">
        <f t="shared" si="1644"/>
        <v>#DIV/0!</v>
      </c>
      <c r="GC531" s="39" t="e">
        <f t="shared" si="1645"/>
        <v>#DIV/0!</v>
      </c>
      <c r="GD531" s="39" t="e">
        <f t="shared" si="1646"/>
        <v>#DIV/0!</v>
      </c>
      <c r="GE531" s="39" t="e">
        <f t="shared" si="1647"/>
        <v>#DIV/0!</v>
      </c>
      <c r="GF531" s="39" t="e">
        <f t="shared" si="1648"/>
        <v>#DIV/0!</v>
      </c>
      <c r="GG531" s="39" t="e">
        <f t="shared" si="1649"/>
        <v>#DIV/0!</v>
      </c>
      <c r="GH531" s="39" t="e">
        <f t="shared" si="1650"/>
        <v>#DIV/0!</v>
      </c>
      <c r="GI531" s="39"/>
      <c r="GJ531" s="39" t="e">
        <f t="shared" si="1651"/>
        <v>#DIV/0!</v>
      </c>
      <c r="GK531" s="39" t="e">
        <f t="shared" si="1652"/>
        <v>#DIV/0!</v>
      </c>
      <c r="GL531" s="39" t="e">
        <f t="shared" si="1653"/>
        <v>#DIV/0!</v>
      </c>
      <c r="GM531" s="39" t="e">
        <f t="shared" si="1654"/>
        <v>#DIV/0!</v>
      </c>
      <c r="GN531" s="39" t="e">
        <f t="shared" si="1655"/>
        <v>#DIV/0!</v>
      </c>
      <c r="GO531" s="57"/>
      <c r="GP531" s="57" t="e">
        <f t="shared" si="1656"/>
        <v>#DIV/0!</v>
      </c>
      <c r="GQ531" s="59" t="e">
        <f t="shared" si="1657"/>
        <v>#DIV/0!</v>
      </c>
      <c r="GR531" s="41" t="e">
        <f t="shared" si="1658"/>
        <v>#DIV/0!</v>
      </c>
      <c r="GS531" s="57" t="e">
        <f t="shared" si="1659"/>
        <v>#DIV/0!</v>
      </c>
      <c r="GT531" s="57" t="e">
        <f t="shared" si="1660"/>
        <v>#DIV/0!</v>
      </c>
      <c r="GU531" s="57" t="e">
        <f t="shared" si="1661"/>
        <v>#DIV/0!</v>
      </c>
      <c r="GV531" s="57"/>
      <c r="GW531" s="42" t="e">
        <f t="shared" si="1662"/>
        <v>#DIV/0!</v>
      </c>
      <c r="GX531" s="42" t="e">
        <f t="shared" si="1663"/>
        <v>#DIV/0!</v>
      </c>
      <c r="GY531" s="42" t="e">
        <f t="shared" si="1664"/>
        <v>#DIV/0!</v>
      </c>
      <c r="GZ531" s="57"/>
      <c r="HA531" s="2" t="e">
        <f t="shared" si="1665"/>
        <v>#DIV/0!</v>
      </c>
      <c r="HB531" s="2" t="e">
        <f t="shared" si="1666"/>
        <v>#DIV/0!</v>
      </c>
      <c r="HC531" s="2" t="e">
        <f t="shared" si="1667"/>
        <v>#DIV/0!</v>
      </c>
      <c r="HD531" s="2" t="e">
        <f t="shared" si="1668"/>
        <v>#DIV/0!</v>
      </c>
      <c r="HE531" s="2" t="e">
        <f t="shared" si="1669"/>
        <v>#DIV/0!</v>
      </c>
      <c r="HF531" s="2" t="e">
        <f t="shared" si="1670"/>
        <v>#DIV/0!</v>
      </c>
      <c r="HG531" s="2" t="e">
        <f t="shared" si="1671"/>
        <v>#DIV/0!</v>
      </c>
      <c r="HH531" s="2" t="e">
        <f t="shared" si="1672"/>
        <v>#DIV/0!</v>
      </c>
      <c r="HI531" s="2" t="e">
        <f t="shared" si="1673"/>
        <v>#DIV/0!</v>
      </c>
      <c r="HJ531" s="11" t="e">
        <f t="shared" si="1674"/>
        <v>#DIV/0!</v>
      </c>
      <c r="HK531" s="60" t="e">
        <f t="shared" si="1675"/>
        <v>#DIV/0!</v>
      </c>
      <c r="HL531" s="57"/>
      <c r="HM531" s="57" t="e">
        <f t="shared" si="1676"/>
        <v>#DIV/0!</v>
      </c>
      <c r="HN531" s="57" t="e">
        <f t="shared" si="1677"/>
        <v>#DIV/0!</v>
      </c>
      <c r="HO531" s="57" t="e">
        <f t="shared" si="1678"/>
        <v>#DIV/0!</v>
      </c>
      <c r="HP531" s="57" t="e">
        <f t="shared" si="1679"/>
        <v>#DIV/0!</v>
      </c>
      <c r="HQ531" s="57" t="e">
        <f t="shared" si="1680"/>
        <v>#DIV/0!</v>
      </c>
      <c r="HR531" s="57"/>
      <c r="HS531" s="57" t="e">
        <f t="shared" si="1681"/>
        <v>#DIV/0!</v>
      </c>
      <c r="HT531" s="57" t="e">
        <f t="shared" si="1682"/>
        <v>#DIV/0!</v>
      </c>
      <c r="HU531" s="57" t="e">
        <f t="shared" si="1683"/>
        <v>#DIV/0!</v>
      </c>
      <c r="HV531" s="57" t="e">
        <f t="shared" si="1684"/>
        <v>#DIV/0!</v>
      </c>
      <c r="HW531" s="57" t="e">
        <f t="shared" si="1685"/>
        <v>#DIV/0!</v>
      </c>
      <c r="HX531" s="57"/>
      <c r="HY531" s="57" t="e">
        <f t="shared" si="1686"/>
        <v>#DIV/0!</v>
      </c>
      <c r="HZ531" s="57" t="e">
        <f t="shared" si="1687"/>
        <v>#DIV/0!</v>
      </c>
      <c r="IA531" s="57"/>
      <c r="IB531" s="61">
        <f t="shared" si="1688"/>
        <v>0</v>
      </c>
      <c r="IC531" s="57" t="str">
        <f t="shared" si="1689"/>
        <v/>
      </c>
      <c r="ID531" s="42"/>
      <c r="IE531" s="2" t="str">
        <f t="shared" si="1690"/>
        <v/>
      </c>
      <c r="IF531" s="60" t="e">
        <f t="shared" si="1691"/>
        <v>#DIV/0!</v>
      </c>
      <c r="IG531" s="60" t="str">
        <f t="shared" si="1692"/>
        <v/>
      </c>
      <c r="IH531" s="60" t="str">
        <f t="shared" si="1693"/>
        <v>zinco-</v>
      </c>
      <c r="II531" s="60" t="str">
        <f t="shared" si="1694"/>
        <v>mangano-</v>
      </c>
      <c r="IJ531" s="60" t="e">
        <f t="shared" si="1695"/>
        <v>#DIV/0!</v>
      </c>
      <c r="IK531" s="60" t="e">
        <f t="shared" si="1696"/>
        <v>#DIV/0!</v>
      </c>
      <c r="IL531" s="60" t="e">
        <f t="shared" si="1697"/>
        <v>#DIV/0!</v>
      </c>
      <c r="IM531" s="60" t="e">
        <f t="shared" si="1698"/>
        <v>#DIV/0!</v>
      </c>
      <c r="IN531" s="60" t="str">
        <f t="shared" si="1699"/>
        <v/>
      </c>
      <c r="IO531" s="60" t="str">
        <f t="shared" si="1700"/>
        <v/>
      </c>
      <c r="IP531" s="57"/>
      <c r="IQ531" s="57" t="str">
        <f t="shared" si="1701"/>
        <v>ERROR!!</v>
      </c>
    </row>
    <row r="532" spans="24:251">
      <c r="X532" s="29">
        <f t="shared" si="1557"/>
        <v>0</v>
      </c>
      <c r="Y532" s="29">
        <f t="shared" si="1558"/>
        <v>0</v>
      </c>
      <c r="Z532" s="29" t="e">
        <f t="shared" si="1559"/>
        <v>#DIV/0!</v>
      </c>
      <c r="AA532" s="29" t="e">
        <f t="shared" si="1560"/>
        <v>#DIV/0!</v>
      </c>
      <c r="AB532" s="29" t="e">
        <f t="shared" si="1561"/>
        <v>#DIV/0!</v>
      </c>
      <c r="AC532" s="29" t="e">
        <f t="shared" si="1562"/>
        <v>#DIV/0!</v>
      </c>
      <c r="AF532" s="23">
        <v>60.084299999999999</v>
      </c>
      <c r="AG532" s="23">
        <v>79.878799999999998</v>
      </c>
      <c r="AH532" s="23">
        <v>101.96120000000001</v>
      </c>
      <c r="AI532" s="23">
        <v>151.99039999999999</v>
      </c>
      <c r="AJ532" s="23">
        <v>159.69</v>
      </c>
      <c r="AK532" s="23">
        <v>71.846400000000003</v>
      </c>
      <c r="AL532" s="23">
        <v>70.9375</v>
      </c>
      <c r="AM532" s="23">
        <v>40.304400000000001</v>
      </c>
      <c r="AN532" s="23">
        <v>56.077399999999997</v>
      </c>
      <c r="AO532" s="23">
        <v>61.978999999999999</v>
      </c>
      <c r="AP532" s="23">
        <v>94.195999999999998</v>
      </c>
      <c r="AQ532" s="23">
        <v>18.998000000000001</v>
      </c>
      <c r="AR532" s="23">
        <v>35.450000000000003</v>
      </c>
      <c r="AS532" s="23">
        <v>29.88</v>
      </c>
      <c r="AT532" s="23">
        <v>74.691999999999993</v>
      </c>
      <c r="AU532" s="23">
        <v>81.39</v>
      </c>
      <c r="AX532" s="54">
        <f t="shared" si="1563"/>
        <v>0</v>
      </c>
      <c r="AY532" s="54">
        <f t="shared" si="1564"/>
        <v>0</v>
      </c>
      <c r="AZ532" s="54">
        <f t="shared" si="1565"/>
        <v>0</v>
      </c>
      <c r="BA532" s="54">
        <f t="shared" si="1566"/>
        <v>0</v>
      </c>
      <c r="BB532" s="54">
        <f t="shared" si="1567"/>
        <v>0</v>
      </c>
      <c r="BC532" s="54">
        <f t="shared" si="1568"/>
        <v>0</v>
      </c>
      <c r="BD532" s="54">
        <f t="shared" si="1569"/>
        <v>0</v>
      </c>
      <c r="BE532" s="54">
        <f t="shared" si="1570"/>
        <v>0</v>
      </c>
      <c r="BF532" s="54">
        <f t="shared" si="1571"/>
        <v>0</v>
      </c>
      <c r="BG532" s="54">
        <f t="shared" si="1572"/>
        <v>0</v>
      </c>
      <c r="BH532" s="54">
        <f t="shared" si="1573"/>
        <v>0</v>
      </c>
      <c r="BI532" s="54">
        <f t="shared" si="1574"/>
        <v>0</v>
      </c>
      <c r="BJ532" s="54">
        <f t="shared" si="1575"/>
        <v>0</v>
      </c>
      <c r="BK532" s="54">
        <f t="shared" si="1576"/>
        <v>0</v>
      </c>
      <c r="BL532" s="54">
        <f t="shared" si="1577"/>
        <v>0</v>
      </c>
      <c r="BM532" s="42"/>
      <c r="BO532" s="54">
        <f>'Norm-coeff'!$C$2+$AX532*'Norm-coeff'!$D$2+$AY532*'Norm-coeff'!$E$2+$AZ532*'Norm-coeff'!$F$2+$BA532*'Norm-coeff'!$G$2+$BB532*'Norm-coeff'!$H$2+$BC532*'Norm-coeff'!$I$2+$BD532*'Norm-coeff'!$J$2+$BE532*'Norm-coeff'!$K$2+$BF532*'Norm-coeff'!$L$2+$BG532*'Norm-coeff'!$M$2+$BH532*'Norm-coeff'!$N$2+$BI532*'Norm-coeff'!$O$2</f>
        <v>5.4045421474420303</v>
      </c>
      <c r="BP532" s="54">
        <f>'Norm-coeff'!$C$3+$AX532*'Norm-coeff'!$D$3+$AY532*'Norm-coeff'!$E$3+$AZ532*'Norm-coeff'!$F$3+$BA532*'Norm-coeff'!$G$3+$BB532*'Norm-coeff'!$H$3+$BC532*'Norm-coeff'!$I$3+$BD532*'Norm-coeff'!$J$3+$BE532*'Norm-coeff'!$K$3+$BF532*'Norm-coeff'!$L$3+$BG532*'Norm-coeff'!$M$3+$BH532*'Norm-coeff'!$N$3+$BI532*'Norm-coeff'!$O$3</f>
        <v>3.15319116612705</v>
      </c>
      <c r="BQ532" s="54">
        <f>'Norm-coeff'!$C$4+$AX532*'Norm-coeff'!$D$4+$AY532*'Norm-coeff'!$E$4+$AZ532*'Norm-coeff'!$F$4+$BA532*'Norm-coeff'!$G$4+$BB532*'Norm-coeff'!$H$4+$BC532*'Norm-coeff'!$I$4+$BD532*'Norm-coeff'!$J$4+$BE532*'Norm-coeff'!$K$4+$BF532*'Norm-coeff'!$L$4+$BG532*'Norm-coeff'!$M$4+$BH532*'Norm-coeff'!$N$4+$BI532*'Norm-coeff'!$O$4</f>
        <v>1.42115649462768</v>
      </c>
      <c r="BR532" s="54">
        <f>'Norm-coeff'!$C$5+$AX532*'Norm-coeff'!$D$5+$AY532*'Norm-coeff'!$E$5+$AZ532*'Norm-coeff'!$F$5+$BA532*'Norm-coeff'!$G$5+$BB532*'Norm-coeff'!$H$5+$BC532*'Norm-coeff'!$I$5+$BD532*'Norm-coeff'!$J$5+$BE532*'Norm-coeff'!$K$5+$BF532*'Norm-coeff'!$L$5+$BG532*'Norm-coeff'!$M$5+$BH532*'Norm-coeff'!$N$5+$BI532*'Norm-coeff'!$O$5</f>
        <v>1.0553329241296201</v>
      </c>
      <c r="BS532" s="54">
        <f>'Norm-coeff'!$C$6+$AX532*'Norm-coeff'!$D$6+$AY532*'Norm-coeff'!$E$6+$AZ532*'Norm-coeff'!$F$6+$BA532*'Norm-coeff'!$G$6+$BB532*'Norm-coeff'!$H$6+$BC532*'Norm-coeff'!$I$6+$BD532*'Norm-coeff'!$J$6+$BE532*'Norm-coeff'!$K$6+$BF532*'Norm-coeff'!$L$6+$BG532*'Norm-coeff'!$M$6+$BH532*'Norm-coeff'!$N$6+$BI532*'Norm-coeff'!$O$6</f>
        <v>-1.48700885495103E-2</v>
      </c>
      <c r="BT532" s="54">
        <f>'Norm-coeff'!$C$7+$AX532*'Norm-coeff'!$D$7+$AY532*'Norm-coeff'!$E$7+$AZ532*'Norm-coeff'!$F$7+$BA532*'Norm-coeff'!$G$7+$BB532*'Norm-coeff'!$H$7+$BC532*'Norm-coeff'!$I$7+$BD532*'Norm-coeff'!$J$7+$BE532*'Norm-coeff'!$K$7+$BF532*'Norm-coeff'!$L$7+$BG532*'Norm-coeff'!$M$7+$BH532*'Norm-coeff'!$N$7+$BI532*'Norm-coeff'!$O$7</f>
        <v>2.0907583608832998</v>
      </c>
      <c r="BU532" s="54">
        <f>'Norm-coeff'!$C$8+$AX532*'Norm-coeff'!$D$8+$AY532*'Norm-coeff'!$E$8+$AZ532*'Norm-coeff'!$F$8+$BA532*'Norm-coeff'!$G$8+$BB532*'Norm-coeff'!$H$8+$BC532*'Norm-coeff'!$I$8+$BD532*'Norm-coeff'!$J$8+$BE532*'Norm-coeff'!$K$8+$BF532*'Norm-coeff'!$L$8+$BG532*'Norm-coeff'!$M$8+$BH532*'Norm-coeff'!$N$8+$BI532*'Norm-coeff'!$O$8</f>
        <v>0.65894159836244504</v>
      </c>
      <c r="BV532" s="54">
        <f>'Norm-coeff'!$C$9+$AX532*'Norm-coeff'!$D$9+$AY532*'Norm-coeff'!$E$9+$AZ532*'Norm-coeff'!$F$9+$BA532*'Norm-coeff'!$G$9+$BB532*'Norm-coeff'!$H$9+$BC532*'Norm-coeff'!$I$9+$BD532*'Norm-coeff'!$J$9+$BE532*'Norm-coeff'!$K$9+$BF532*'Norm-coeff'!$L$9+$BG532*'Norm-coeff'!$M$9+$BH532*'Norm-coeff'!$N$9+$BI532*'Norm-coeff'!$O$9</f>
        <v>1.48961085014701</v>
      </c>
      <c r="BW532" s="54">
        <f>'Norm-coeff'!$C$10+$AX532*'Norm-coeff'!$D$10+$AY532*'Norm-coeff'!$E$10+$AZ532*'Norm-coeff'!$F$10+$BA532*'Norm-coeff'!$G$10+$BB532*'Norm-coeff'!$H$10+$BC532*'Norm-coeff'!$I$10+$BD532*'Norm-coeff'!$J$10+$BE532*'Norm-coeff'!$K$10+$BF532*'Norm-coeff'!$L$10+$BG532*'Norm-coeff'!$M$10+$BH532*'Norm-coeff'!$N$10+$BI532*'Norm-coeff'!$O$10</f>
        <v>1.42058735749591</v>
      </c>
      <c r="BX532" s="54">
        <f>'Norm-coeff'!$C$11+$AX532*'Norm-coeff'!$D$11+$AY532*'Norm-coeff'!$E$11+$AZ532*'Norm-coeff'!$F$11+$BA532*'Norm-coeff'!$G$11+$BB532*'Norm-coeff'!$H$11+$BC532*'Norm-coeff'!$I$11+$BD532*'Norm-coeff'!$J$11+$BE532*'Norm-coeff'!$K$11+$BF532*'Norm-coeff'!$L$11+$BG532*'Norm-coeff'!$M$11+$BH532*'Norm-coeff'!$N$11+$BI532*'Norm-coeff'!$O$11</f>
        <v>0.221233014421479</v>
      </c>
      <c r="BY532" s="54">
        <f>'Norm-coeff'!$C$12+$AX532*'Norm-coeff'!$D$12+$AY532*'Norm-coeff'!$E$12+$AZ532*'Norm-coeff'!$F$12+$BA532*'Norm-coeff'!$G$12+$BB532*'Norm-coeff'!$H$12+$BC532*'Norm-coeff'!$I$12+$BD532*'Norm-coeff'!$J$12+$BE532*'Norm-coeff'!$K$12+$BF532*'Norm-coeff'!$L$12+$BG532*'Norm-coeff'!$M$12+$BH532*'Norm-coeff'!$N$12+$BI532*'Norm-coeff'!$O$12</f>
        <v>0.283527502056037</v>
      </c>
      <c r="BZ532" s="54">
        <f>'Norm-coeff'!$C$13+$AX532*'Norm-coeff'!$D$13+$AY532*'Norm-coeff'!$E$13+$AZ532*'Norm-coeff'!$F$13+$BA532*'Norm-coeff'!$G$13+$BB532*'Norm-coeff'!$H$13+$BC532*'Norm-coeff'!$I$13+$BD532*'Norm-coeff'!$J$13+$BE532*'Norm-coeff'!$K$13+$BF532*'Norm-coeff'!$L$13+$BG532*'Norm-coeff'!$M$13+$BH532*'Norm-coeff'!$N$13+$BI532*'Norm-coeff'!$O$13</f>
        <v>-4.1864930554451202E-2</v>
      </c>
      <c r="CA532" s="54">
        <f>'Norm-coeff'!$C$14+$AX532*'Norm-coeff'!$D$14+$AY532*'Norm-coeff'!$E$14+$AZ532*'Norm-coeff'!$F$14+$BA532*'Norm-coeff'!$G$14+$BB532*'Norm-coeff'!$H$14+$BC532*'Norm-coeff'!$I$14+$BD532*'Norm-coeff'!$J$14+$BE532*'Norm-coeff'!$K$14+$BF532*'Norm-coeff'!$L$14+$BG532*'Norm-coeff'!$M$14+$BH532*'Norm-coeff'!$N$14+$BI532*'Norm-coeff'!$O$14</f>
        <v>4.2526983164477103</v>
      </c>
      <c r="CC532" s="54">
        <f t="shared" si="1702"/>
        <v>0</v>
      </c>
      <c r="CG532" s="54">
        <f t="shared" si="1578"/>
        <v>0</v>
      </c>
      <c r="CH532" s="54">
        <f t="shared" si="1556"/>
        <v>0</v>
      </c>
      <c r="CI532" s="54">
        <f t="shared" si="1579"/>
        <v>0</v>
      </c>
      <c r="CJ532" s="56">
        <f t="shared" si="1580"/>
        <v>0</v>
      </c>
      <c r="CK532" s="54">
        <f t="shared" si="1581"/>
        <v>0</v>
      </c>
      <c r="CL532" s="54">
        <f t="shared" si="1582"/>
        <v>0</v>
      </c>
      <c r="CM532" s="54">
        <f t="shared" si="1583"/>
        <v>0</v>
      </c>
      <c r="CN532" s="54">
        <f t="shared" si="1584"/>
        <v>0</v>
      </c>
      <c r="CO532" s="54">
        <f t="shared" si="1585"/>
        <v>0</v>
      </c>
      <c r="CP532" s="54">
        <f t="shared" si="1586"/>
        <v>0</v>
      </c>
      <c r="CQ532" s="54">
        <f t="shared" si="1587"/>
        <v>0</v>
      </c>
      <c r="CR532" s="54">
        <f t="shared" si="1588"/>
        <v>0</v>
      </c>
      <c r="CS532" s="54">
        <f t="shared" si="1589"/>
        <v>0</v>
      </c>
      <c r="CU532" s="54">
        <f t="shared" si="1590"/>
        <v>0</v>
      </c>
      <c r="CV532" s="54">
        <f t="shared" si="1591"/>
        <v>0</v>
      </c>
      <c r="CW532" s="54">
        <f t="shared" si="1592"/>
        <v>0</v>
      </c>
      <c r="CX532" s="54">
        <f t="shared" si="1593"/>
        <v>0</v>
      </c>
      <c r="CZ532" s="54">
        <f t="shared" si="1594"/>
        <v>0</v>
      </c>
      <c r="DA532" s="54">
        <f t="shared" si="1595"/>
        <v>0</v>
      </c>
      <c r="DB532" s="54">
        <f t="shared" si="1596"/>
        <v>0</v>
      </c>
      <c r="DC532" s="54">
        <f t="shared" si="1597"/>
        <v>0</v>
      </c>
      <c r="DD532" s="54">
        <f t="shared" si="1598"/>
        <v>0</v>
      </c>
      <c r="DE532" s="54">
        <f t="shared" si="1599"/>
        <v>0</v>
      </c>
      <c r="DF532" s="54">
        <f t="shared" si="1600"/>
        <v>0</v>
      </c>
      <c r="DG532" s="54">
        <f t="shared" si="1601"/>
        <v>2</v>
      </c>
      <c r="DH532" s="71">
        <f t="shared" si="1602"/>
        <v>0</v>
      </c>
      <c r="DI532" s="71">
        <f t="shared" si="1603"/>
        <v>0</v>
      </c>
      <c r="DJ532" s="54">
        <f t="shared" si="1604"/>
        <v>0</v>
      </c>
      <c r="DK532" s="54">
        <f t="shared" si="1605"/>
        <v>2</v>
      </c>
      <c r="DL532" s="4">
        <f t="shared" si="1530"/>
        <v>0</v>
      </c>
      <c r="DM532" s="3">
        <f t="shared" si="1606"/>
        <v>0</v>
      </c>
      <c r="DN532" s="3">
        <f t="shared" si="1607"/>
        <v>0</v>
      </c>
      <c r="DO532" s="4" t="e">
        <f t="shared" si="1608"/>
        <v>#DIV/0!</v>
      </c>
      <c r="DP532" s="57"/>
      <c r="DQ532" s="57"/>
      <c r="DR532" s="56">
        <f t="shared" si="1531"/>
        <v>2</v>
      </c>
      <c r="DS532" s="56">
        <f t="shared" si="1532"/>
        <v>0</v>
      </c>
      <c r="DT532" s="38">
        <f t="shared" si="1533"/>
        <v>0</v>
      </c>
      <c r="DU532" s="38">
        <f t="shared" si="1609"/>
        <v>2</v>
      </c>
      <c r="DV532" s="38">
        <f t="shared" si="1534"/>
        <v>0</v>
      </c>
      <c r="DW532" s="39">
        <f t="shared" si="1535"/>
        <v>0</v>
      </c>
      <c r="DX532" s="39">
        <f t="shared" si="1536"/>
        <v>0</v>
      </c>
      <c r="DY532" s="39">
        <f t="shared" si="1537"/>
        <v>0</v>
      </c>
      <c r="DZ532" s="39">
        <f t="shared" si="1538"/>
        <v>0</v>
      </c>
      <c r="EA532" s="39">
        <f t="shared" si="1539"/>
        <v>0</v>
      </c>
      <c r="EB532" s="37" t="e">
        <f t="shared" si="1610"/>
        <v>#DIV/0!</v>
      </c>
      <c r="EC532" s="37" t="e">
        <f t="shared" si="1611"/>
        <v>#DIV/0!</v>
      </c>
      <c r="ED532" s="37" t="e">
        <f t="shared" si="1612"/>
        <v>#DIV/0!</v>
      </c>
      <c r="EE532" s="37" t="e">
        <f t="shared" si="1613"/>
        <v>#DIV/0!</v>
      </c>
      <c r="EF532" s="39" t="e">
        <f t="shared" si="1614"/>
        <v>#DIV/0!</v>
      </c>
      <c r="EG532" s="37" t="e">
        <f t="shared" si="1615"/>
        <v>#DIV/0!</v>
      </c>
      <c r="EH532" s="37" t="e">
        <f t="shared" si="1616"/>
        <v>#DIV/0!</v>
      </c>
      <c r="EI532" s="11" t="b">
        <f t="shared" si="1617"/>
        <v>1</v>
      </c>
      <c r="EJ532" s="11" t="b">
        <f t="shared" si="1618"/>
        <v>0</v>
      </c>
      <c r="EK532" s="39" t="e">
        <f t="shared" si="1619"/>
        <v>#DIV/0!</v>
      </c>
      <c r="EL532" s="39" t="e">
        <f t="shared" si="1620"/>
        <v>#DIV/0!</v>
      </c>
      <c r="EM532" s="39" t="e">
        <f t="shared" si="1621"/>
        <v>#DIV/0!</v>
      </c>
      <c r="EN532" s="39" t="e">
        <f t="shared" si="1622"/>
        <v>#DIV/0!</v>
      </c>
      <c r="EO532" s="39" t="e">
        <f t="shared" si="1623"/>
        <v>#DIV/0!</v>
      </c>
      <c r="EP532" s="39" t="e">
        <f t="shared" si="1624"/>
        <v>#DIV/0!</v>
      </c>
      <c r="EQ532" s="39" t="e">
        <f t="shared" si="1625"/>
        <v>#DIV/0!</v>
      </c>
      <c r="ER532" s="39" t="e">
        <f t="shared" si="1626"/>
        <v>#DIV/0!</v>
      </c>
      <c r="ES532" s="58" t="str">
        <f t="shared" si="1627"/>
        <v>(OH,F,Cl)-dominate amphibole</v>
      </c>
      <c r="ET532" s="58" t="e">
        <f t="shared" si="1628"/>
        <v>#N/A</v>
      </c>
      <c r="EU532" s="56">
        <f t="shared" si="1540"/>
        <v>0</v>
      </c>
      <c r="EV532" s="56">
        <f t="shared" si="1541"/>
        <v>0</v>
      </c>
      <c r="EW532" s="56">
        <f t="shared" si="1542"/>
        <v>0</v>
      </c>
      <c r="EX532" s="56">
        <f t="shared" si="1543"/>
        <v>0</v>
      </c>
      <c r="EY532" s="56">
        <f t="shared" si="1544"/>
        <v>0</v>
      </c>
      <c r="EZ532" s="56">
        <f t="shared" si="1545"/>
        <v>0</v>
      </c>
      <c r="FA532" s="39">
        <f t="shared" si="1546"/>
        <v>0</v>
      </c>
      <c r="FB532" s="39">
        <f t="shared" si="1547"/>
        <v>0</v>
      </c>
      <c r="FC532" s="54">
        <f t="shared" si="1548"/>
        <v>0</v>
      </c>
      <c r="FD532" s="54">
        <f t="shared" si="1549"/>
        <v>0</v>
      </c>
      <c r="FE532" s="39">
        <f t="shared" si="1550"/>
        <v>0</v>
      </c>
      <c r="FF532" s="54">
        <f t="shared" si="1551"/>
        <v>0</v>
      </c>
      <c r="FG532" s="39">
        <f t="shared" si="1552"/>
        <v>0</v>
      </c>
      <c r="FH532" s="39">
        <f t="shared" si="1629"/>
        <v>0</v>
      </c>
      <c r="FI532" s="39">
        <f t="shared" si="1630"/>
        <v>0</v>
      </c>
      <c r="FJ532" s="39">
        <f t="shared" si="1631"/>
        <v>0</v>
      </c>
      <c r="FK532" s="39" t="e">
        <f t="shared" si="1632"/>
        <v>#DIV/0!</v>
      </c>
      <c r="FL532" s="39" t="e">
        <f t="shared" si="1633"/>
        <v>#DIV/0!</v>
      </c>
      <c r="FM532" s="39" t="e">
        <f t="shared" si="1634"/>
        <v>#DIV/0!</v>
      </c>
      <c r="FN532" s="39">
        <f t="shared" si="1635"/>
        <v>1</v>
      </c>
      <c r="FO532" s="39">
        <f t="shared" si="1553"/>
        <v>0</v>
      </c>
      <c r="FP532" s="39">
        <f t="shared" si="1554"/>
        <v>0</v>
      </c>
      <c r="FQ532" s="39">
        <f t="shared" si="1555"/>
        <v>0</v>
      </c>
      <c r="FR532" s="39">
        <f t="shared" si="1636"/>
        <v>0</v>
      </c>
      <c r="FS532" s="39">
        <f t="shared" si="1637"/>
        <v>0</v>
      </c>
      <c r="FU532" s="39" t="e">
        <f t="shared" si="1638"/>
        <v>#DIV/0!</v>
      </c>
      <c r="FV532" s="39" t="e">
        <f t="shared" si="1639"/>
        <v>#DIV/0!</v>
      </c>
      <c r="FW532" s="39" t="e">
        <f t="shared" si="1640"/>
        <v>#DIV/0!</v>
      </c>
      <c r="FY532" s="39" t="e">
        <f t="shared" si="1641"/>
        <v>#DIV/0!</v>
      </c>
      <c r="FZ532" s="39" t="e">
        <f t="shared" si="1642"/>
        <v>#DIV/0!</v>
      </c>
      <c r="GA532" s="39" t="e">
        <f t="shared" si="1643"/>
        <v>#DIV/0!</v>
      </c>
      <c r="GB532" s="39" t="e">
        <f t="shared" si="1644"/>
        <v>#DIV/0!</v>
      </c>
      <c r="GC532" s="39" t="e">
        <f t="shared" si="1645"/>
        <v>#DIV/0!</v>
      </c>
      <c r="GD532" s="39" t="e">
        <f t="shared" si="1646"/>
        <v>#DIV/0!</v>
      </c>
      <c r="GE532" s="39" t="e">
        <f t="shared" si="1647"/>
        <v>#DIV/0!</v>
      </c>
      <c r="GF532" s="39" t="e">
        <f t="shared" si="1648"/>
        <v>#DIV/0!</v>
      </c>
      <c r="GG532" s="39" t="e">
        <f t="shared" si="1649"/>
        <v>#DIV/0!</v>
      </c>
      <c r="GH532" s="39" t="e">
        <f t="shared" si="1650"/>
        <v>#DIV/0!</v>
      </c>
      <c r="GI532" s="39"/>
      <c r="GJ532" s="39" t="e">
        <f t="shared" si="1651"/>
        <v>#DIV/0!</v>
      </c>
      <c r="GK532" s="39" t="e">
        <f t="shared" si="1652"/>
        <v>#DIV/0!</v>
      </c>
      <c r="GL532" s="39" t="e">
        <f t="shared" si="1653"/>
        <v>#DIV/0!</v>
      </c>
      <c r="GM532" s="39" t="e">
        <f t="shared" si="1654"/>
        <v>#DIV/0!</v>
      </c>
      <c r="GN532" s="39" t="e">
        <f t="shared" si="1655"/>
        <v>#DIV/0!</v>
      </c>
      <c r="GO532" s="57"/>
      <c r="GP532" s="57" t="e">
        <f t="shared" si="1656"/>
        <v>#DIV/0!</v>
      </c>
      <c r="GQ532" s="59" t="e">
        <f t="shared" si="1657"/>
        <v>#DIV/0!</v>
      </c>
      <c r="GR532" s="41" t="e">
        <f t="shared" si="1658"/>
        <v>#DIV/0!</v>
      </c>
      <c r="GS532" s="57" t="e">
        <f t="shared" si="1659"/>
        <v>#DIV/0!</v>
      </c>
      <c r="GT532" s="57" t="e">
        <f t="shared" si="1660"/>
        <v>#DIV/0!</v>
      </c>
      <c r="GU532" s="57" t="e">
        <f t="shared" si="1661"/>
        <v>#DIV/0!</v>
      </c>
      <c r="GV532" s="57"/>
      <c r="GW532" s="42" t="e">
        <f t="shared" si="1662"/>
        <v>#DIV/0!</v>
      </c>
      <c r="GX532" s="42" t="e">
        <f t="shared" si="1663"/>
        <v>#DIV/0!</v>
      </c>
      <c r="GY532" s="42" t="e">
        <f t="shared" si="1664"/>
        <v>#DIV/0!</v>
      </c>
      <c r="GZ532" s="57"/>
      <c r="HA532" s="2" t="e">
        <f t="shared" si="1665"/>
        <v>#DIV/0!</v>
      </c>
      <c r="HB532" s="2" t="e">
        <f t="shared" si="1666"/>
        <v>#DIV/0!</v>
      </c>
      <c r="HC532" s="2" t="e">
        <f t="shared" si="1667"/>
        <v>#DIV/0!</v>
      </c>
      <c r="HD532" s="2" t="e">
        <f t="shared" si="1668"/>
        <v>#DIV/0!</v>
      </c>
      <c r="HE532" s="2" t="e">
        <f t="shared" si="1669"/>
        <v>#DIV/0!</v>
      </c>
      <c r="HF532" s="2" t="e">
        <f t="shared" si="1670"/>
        <v>#DIV/0!</v>
      </c>
      <c r="HG532" s="2" t="e">
        <f t="shared" si="1671"/>
        <v>#DIV/0!</v>
      </c>
      <c r="HH532" s="2" t="e">
        <f t="shared" si="1672"/>
        <v>#DIV/0!</v>
      </c>
      <c r="HI532" s="2" t="e">
        <f t="shared" si="1673"/>
        <v>#DIV/0!</v>
      </c>
      <c r="HJ532" s="11" t="e">
        <f t="shared" si="1674"/>
        <v>#DIV/0!</v>
      </c>
      <c r="HK532" s="60" t="e">
        <f t="shared" si="1675"/>
        <v>#DIV/0!</v>
      </c>
      <c r="HL532" s="57"/>
      <c r="HM532" s="57" t="e">
        <f t="shared" si="1676"/>
        <v>#DIV/0!</v>
      </c>
      <c r="HN532" s="57" t="e">
        <f t="shared" si="1677"/>
        <v>#DIV/0!</v>
      </c>
      <c r="HO532" s="57" t="e">
        <f t="shared" si="1678"/>
        <v>#DIV/0!</v>
      </c>
      <c r="HP532" s="57" t="e">
        <f t="shared" si="1679"/>
        <v>#DIV/0!</v>
      </c>
      <c r="HQ532" s="57" t="e">
        <f t="shared" si="1680"/>
        <v>#DIV/0!</v>
      </c>
      <c r="HR532" s="57"/>
      <c r="HS532" s="57" t="e">
        <f t="shared" si="1681"/>
        <v>#DIV/0!</v>
      </c>
      <c r="HT532" s="57" t="e">
        <f t="shared" si="1682"/>
        <v>#DIV/0!</v>
      </c>
      <c r="HU532" s="57" t="e">
        <f t="shared" si="1683"/>
        <v>#DIV/0!</v>
      </c>
      <c r="HV532" s="57" t="e">
        <f t="shared" si="1684"/>
        <v>#DIV/0!</v>
      </c>
      <c r="HW532" s="57" t="e">
        <f t="shared" si="1685"/>
        <v>#DIV/0!</v>
      </c>
      <c r="HX532" s="57"/>
      <c r="HY532" s="57" t="e">
        <f t="shared" si="1686"/>
        <v>#DIV/0!</v>
      </c>
      <c r="HZ532" s="57" t="e">
        <f t="shared" si="1687"/>
        <v>#DIV/0!</v>
      </c>
      <c r="IA532" s="57"/>
      <c r="IB532" s="61">
        <f t="shared" si="1688"/>
        <v>0</v>
      </c>
      <c r="IC532" s="57" t="str">
        <f t="shared" si="1689"/>
        <v/>
      </c>
      <c r="ID532" s="42"/>
      <c r="IE532" s="2" t="str">
        <f t="shared" si="1690"/>
        <v/>
      </c>
      <c r="IF532" s="60" t="e">
        <f t="shared" si="1691"/>
        <v>#DIV/0!</v>
      </c>
      <c r="IG532" s="60" t="str">
        <f t="shared" si="1692"/>
        <v/>
      </c>
      <c r="IH532" s="60" t="str">
        <f t="shared" si="1693"/>
        <v>zinco-</v>
      </c>
      <c r="II532" s="60" t="str">
        <f t="shared" si="1694"/>
        <v>mangano-</v>
      </c>
      <c r="IJ532" s="60" t="e">
        <f t="shared" si="1695"/>
        <v>#DIV/0!</v>
      </c>
      <c r="IK532" s="60" t="e">
        <f t="shared" si="1696"/>
        <v>#DIV/0!</v>
      </c>
      <c r="IL532" s="60" t="e">
        <f t="shared" si="1697"/>
        <v>#DIV/0!</v>
      </c>
      <c r="IM532" s="60" t="e">
        <f t="shared" si="1698"/>
        <v>#DIV/0!</v>
      </c>
      <c r="IN532" s="60" t="str">
        <f t="shared" si="1699"/>
        <v/>
      </c>
      <c r="IO532" s="60" t="str">
        <f t="shared" si="1700"/>
        <v/>
      </c>
      <c r="IP532" s="57"/>
      <c r="IQ532" s="57" t="str">
        <f t="shared" si="1701"/>
        <v>ERROR!!</v>
      </c>
    </row>
    <row r="533" spans="24:251">
      <c r="X533" s="29">
        <f t="shared" si="1557"/>
        <v>0</v>
      </c>
      <c r="Y533" s="29">
        <f t="shared" si="1558"/>
        <v>0</v>
      </c>
      <c r="Z533" s="29" t="e">
        <f t="shared" si="1559"/>
        <v>#DIV/0!</v>
      </c>
      <c r="AA533" s="29" t="e">
        <f t="shared" si="1560"/>
        <v>#DIV/0!</v>
      </c>
      <c r="AB533" s="29" t="e">
        <f t="shared" si="1561"/>
        <v>#DIV/0!</v>
      </c>
      <c r="AC533" s="29" t="e">
        <f t="shared" si="1562"/>
        <v>#DIV/0!</v>
      </c>
      <c r="AF533" s="23">
        <v>60.084299999999999</v>
      </c>
      <c r="AG533" s="23">
        <v>79.878799999999998</v>
      </c>
      <c r="AH533" s="23">
        <v>101.96120000000001</v>
      </c>
      <c r="AI533" s="23">
        <v>151.99039999999999</v>
      </c>
      <c r="AJ533" s="23">
        <v>159.69</v>
      </c>
      <c r="AK533" s="23">
        <v>71.846400000000003</v>
      </c>
      <c r="AL533" s="23">
        <v>70.9375</v>
      </c>
      <c r="AM533" s="23">
        <v>40.304400000000001</v>
      </c>
      <c r="AN533" s="23">
        <v>56.077399999999997</v>
      </c>
      <c r="AO533" s="23">
        <v>61.978999999999999</v>
      </c>
      <c r="AP533" s="23">
        <v>94.195999999999998</v>
      </c>
      <c r="AQ533" s="23">
        <v>18.998000000000001</v>
      </c>
      <c r="AR533" s="23">
        <v>35.450000000000003</v>
      </c>
      <c r="AS533" s="23">
        <v>29.88</v>
      </c>
      <c r="AT533" s="23">
        <v>74.691999999999993</v>
      </c>
      <c r="AU533" s="23">
        <v>81.39</v>
      </c>
      <c r="AX533" s="54">
        <f t="shared" si="1563"/>
        <v>0</v>
      </c>
      <c r="AY533" s="54">
        <f t="shared" si="1564"/>
        <v>0</v>
      </c>
      <c r="AZ533" s="54">
        <f t="shared" si="1565"/>
        <v>0</v>
      </c>
      <c r="BA533" s="54">
        <f t="shared" si="1566"/>
        <v>0</v>
      </c>
      <c r="BB533" s="54">
        <f t="shared" si="1567"/>
        <v>0</v>
      </c>
      <c r="BC533" s="54">
        <f t="shared" si="1568"/>
        <v>0</v>
      </c>
      <c r="BD533" s="54">
        <f t="shared" si="1569"/>
        <v>0</v>
      </c>
      <c r="BE533" s="54">
        <f t="shared" si="1570"/>
        <v>0</v>
      </c>
      <c r="BF533" s="54">
        <f t="shared" si="1571"/>
        <v>0</v>
      </c>
      <c r="BG533" s="54">
        <f t="shared" si="1572"/>
        <v>0</v>
      </c>
      <c r="BH533" s="54">
        <f t="shared" si="1573"/>
        <v>0</v>
      </c>
      <c r="BI533" s="54">
        <f t="shared" si="1574"/>
        <v>0</v>
      </c>
      <c r="BJ533" s="54">
        <f t="shared" si="1575"/>
        <v>0</v>
      </c>
      <c r="BK533" s="54">
        <f t="shared" si="1576"/>
        <v>0</v>
      </c>
      <c r="BL533" s="54">
        <f t="shared" si="1577"/>
        <v>0</v>
      </c>
      <c r="BM533" s="42"/>
      <c r="BO533" s="54">
        <f>'Norm-coeff'!$C$2+$AX533*'Norm-coeff'!$D$2+$AY533*'Norm-coeff'!$E$2+$AZ533*'Norm-coeff'!$F$2+$BA533*'Norm-coeff'!$G$2+$BB533*'Norm-coeff'!$H$2+$BC533*'Norm-coeff'!$I$2+$BD533*'Norm-coeff'!$J$2+$BE533*'Norm-coeff'!$K$2+$BF533*'Norm-coeff'!$L$2+$BG533*'Norm-coeff'!$M$2+$BH533*'Norm-coeff'!$N$2+$BI533*'Norm-coeff'!$O$2</f>
        <v>5.4045421474420303</v>
      </c>
      <c r="BP533" s="54">
        <f>'Norm-coeff'!$C$3+$AX533*'Norm-coeff'!$D$3+$AY533*'Norm-coeff'!$E$3+$AZ533*'Norm-coeff'!$F$3+$BA533*'Norm-coeff'!$G$3+$BB533*'Norm-coeff'!$H$3+$BC533*'Norm-coeff'!$I$3+$BD533*'Norm-coeff'!$J$3+$BE533*'Norm-coeff'!$K$3+$BF533*'Norm-coeff'!$L$3+$BG533*'Norm-coeff'!$M$3+$BH533*'Norm-coeff'!$N$3+$BI533*'Norm-coeff'!$O$3</f>
        <v>3.15319116612705</v>
      </c>
      <c r="BQ533" s="54">
        <f>'Norm-coeff'!$C$4+$AX533*'Norm-coeff'!$D$4+$AY533*'Norm-coeff'!$E$4+$AZ533*'Norm-coeff'!$F$4+$BA533*'Norm-coeff'!$G$4+$BB533*'Norm-coeff'!$H$4+$BC533*'Norm-coeff'!$I$4+$BD533*'Norm-coeff'!$J$4+$BE533*'Norm-coeff'!$K$4+$BF533*'Norm-coeff'!$L$4+$BG533*'Norm-coeff'!$M$4+$BH533*'Norm-coeff'!$N$4+$BI533*'Norm-coeff'!$O$4</f>
        <v>1.42115649462768</v>
      </c>
      <c r="BR533" s="54">
        <f>'Norm-coeff'!$C$5+$AX533*'Norm-coeff'!$D$5+$AY533*'Norm-coeff'!$E$5+$AZ533*'Norm-coeff'!$F$5+$BA533*'Norm-coeff'!$G$5+$BB533*'Norm-coeff'!$H$5+$BC533*'Norm-coeff'!$I$5+$BD533*'Norm-coeff'!$J$5+$BE533*'Norm-coeff'!$K$5+$BF533*'Norm-coeff'!$L$5+$BG533*'Norm-coeff'!$M$5+$BH533*'Norm-coeff'!$N$5+$BI533*'Norm-coeff'!$O$5</f>
        <v>1.0553329241296201</v>
      </c>
      <c r="BS533" s="54">
        <f>'Norm-coeff'!$C$6+$AX533*'Norm-coeff'!$D$6+$AY533*'Norm-coeff'!$E$6+$AZ533*'Norm-coeff'!$F$6+$BA533*'Norm-coeff'!$G$6+$BB533*'Norm-coeff'!$H$6+$BC533*'Norm-coeff'!$I$6+$BD533*'Norm-coeff'!$J$6+$BE533*'Norm-coeff'!$K$6+$BF533*'Norm-coeff'!$L$6+$BG533*'Norm-coeff'!$M$6+$BH533*'Norm-coeff'!$N$6+$BI533*'Norm-coeff'!$O$6</f>
        <v>-1.48700885495103E-2</v>
      </c>
      <c r="BT533" s="54">
        <f>'Norm-coeff'!$C$7+$AX533*'Norm-coeff'!$D$7+$AY533*'Norm-coeff'!$E$7+$AZ533*'Norm-coeff'!$F$7+$BA533*'Norm-coeff'!$G$7+$BB533*'Norm-coeff'!$H$7+$BC533*'Norm-coeff'!$I$7+$BD533*'Norm-coeff'!$J$7+$BE533*'Norm-coeff'!$K$7+$BF533*'Norm-coeff'!$L$7+$BG533*'Norm-coeff'!$M$7+$BH533*'Norm-coeff'!$N$7+$BI533*'Norm-coeff'!$O$7</f>
        <v>2.0907583608832998</v>
      </c>
      <c r="BU533" s="54">
        <f>'Norm-coeff'!$C$8+$AX533*'Norm-coeff'!$D$8+$AY533*'Norm-coeff'!$E$8+$AZ533*'Norm-coeff'!$F$8+$BA533*'Norm-coeff'!$G$8+$BB533*'Norm-coeff'!$H$8+$BC533*'Norm-coeff'!$I$8+$BD533*'Norm-coeff'!$J$8+$BE533*'Norm-coeff'!$K$8+$BF533*'Norm-coeff'!$L$8+$BG533*'Norm-coeff'!$M$8+$BH533*'Norm-coeff'!$N$8+$BI533*'Norm-coeff'!$O$8</f>
        <v>0.65894159836244504</v>
      </c>
      <c r="BV533" s="54">
        <f>'Norm-coeff'!$C$9+$AX533*'Norm-coeff'!$D$9+$AY533*'Norm-coeff'!$E$9+$AZ533*'Norm-coeff'!$F$9+$BA533*'Norm-coeff'!$G$9+$BB533*'Norm-coeff'!$H$9+$BC533*'Norm-coeff'!$I$9+$BD533*'Norm-coeff'!$J$9+$BE533*'Norm-coeff'!$K$9+$BF533*'Norm-coeff'!$L$9+$BG533*'Norm-coeff'!$M$9+$BH533*'Norm-coeff'!$N$9+$BI533*'Norm-coeff'!$O$9</f>
        <v>1.48961085014701</v>
      </c>
      <c r="BW533" s="54">
        <f>'Norm-coeff'!$C$10+$AX533*'Norm-coeff'!$D$10+$AY533*'Norm-coeff'!$E$10+$AZ533*'Norm-coeff'!$F$10+$BA533*'Norm-coeff'!$G$10+$BB533*'Norm-coeff'!$H$10+$BC533*'Norm-coeff'!$I$10+$BD533*'Norm-coeff'!$J$10+$BE533*'Norm-coeff'!$K$10+$BF533*'Norm-coeff'!$L$10+$BG533*'Norm-coeff'!$M$10+$BH533*'Norm-coeff'!$N$10+$BI533*'Norm-coeff'!$O$10</f>
        <v>1.42058735749591</v>
      </c>
      <c r="BX533" s="54">
        <f>'Norm-coeff'!$C$11+$AX533*'Norm-coeff'!$D$11+$AY533*'Norm-coeff'!$E$11+$AZ533*'Norm-coeff'!$F$11+$BA533*'Norm-coeff'!$G$11+$BB533*'Norm-coeff'!$H$11+$BC533*'Norm-coeff'!$I$11+$BD533*'Norm-coeff'!$J$11+$BE533*'Norm-coeff'!$K$11+$BF533*'Norm-coeff'!$L$11+$BG533*'Norm-coeff'!$M$11+$BH533*'Norm-coeff'!$N$11+$BI533*'Norm-coeff'!$O$11</f>
        <v>0.221233014421479</v>
      </c>
      <c r="BY533" s="54">
        <f>'Norm-coeff'!$C$12+$AX533*'Norm-coeff'!$D$12+$AY533*'Norm-coeff'!$E$12+$AZ533*'Norm-coeff'!$F$12+$BA533*'Norm-coeff'!$G$12+$BB533*'Norm-coeff'!$H$12+$BC533*'Norm-coeff'!$I$12+$BD533*'Norm-coeff'!$J$12+$BE533*'Norm-coeff'!$K$12+$BF533*'Norm-coeff'!$L$12+$BG533*'Norm-coeff'!$M$12+$BH533*'Norm-coeff'!$N$12+$BI533*'Norm-coeff'!$O$12</f>
        <v>0.283527502056037</v>
      </c>
      <c r="BZ533" s="54">
        <f>'Norm-coeff'!$C$13+$AX533*'Norm-coeff'!$D$13+$AY533*'Norm-coeff'!$E$13+$AZ533*'Norm-coeff'!$F$13+$BA533*'Norm-coeff'!$G$13+$BB533*'Norm-coeff'!$H$13+$BC533*'Norm-coeff'!$I$13+$BD533*'Norm-coeff'!$J$13+$BE533*'Norm-coeff'!$K$13+$BF533*'Norm-coeff'!$L$13+$BG533*'Norm-coeff'!$M$13+$BH533*'Norm-coeff'!$N$13+$BI533*'Norm-coeff'!$O$13</f>
        <v>-4.1864930554451202E-2</v>
      </c>
      <c r="CA533" s="54">
        <f>'Norm-coeff'!$C$14+$AX533*'Norm-coeff'!$D$14+$AY533*'Norm-coeff'!$E$14+$AZ533*'Norm-coeff'!$F$14+$BA533*'Norm-coeff'!$G$14+$BB533*'Norm-coeff'!$H$14+$BC533*'Norm-coeff'!$I$14+$BD533*'Norm-coeff'!$J$14+$BE533*'Norm-coeff'!$K$14+$BF533*'Norm-coeff'!$L$14+$BG533*'Norm-coeff'!$M$14+$BH533*'Norm-coeff'!$N$14+$BI533*'Norm-coeff'!$O$14</f>
        <v>4.2526983164477103</v>
      </c>
      <c r="CC533" s="54">
        <f t="shared" si="1702"/>
        <v>0</v>
      </c>
      <c r="CG533" s="54">
        <f t="shared" si="1578"/>
        <v>0</v>
      </c>
      <c r="CH533" s="54">
        <f t="shared" si="1556"/>
        <v>0</v>
      </c>
      <c r="CI533" s="54">
        <f t="shared" si="1579"/>
        <v>0</v>
      </c>
      <c r="CJ533" s="56">
        <f t="shared" si="1580"/>
        <v>0</v>
      </c>
      <c r="CK533" s="54">
        <f t="shared" si="1581"/>
        <v>0</v>
      </c>
      <c r="CL533" s="54">
        <f t="shared" si="1582"/>
        <v>0</v>
      </c>
      <c r="CM533" s="54">
        <f t="shared" si="1583"/>
        <v>0</v>
      </c>
      <c r="CN533" s="54">
        <f t="shared" si="1584"/>
        <v>0</v>
      </c>
      <c r="CO533" s="54">
        <f t="shared" si="1585"/>
        <v>0</v>
      </c>
      <c r="CP533" s="54">
        <f t="shared" si="1586"/>
        <v>0</v>
      </c>
      <c r="CQ533" s="54">
        <f t="shared" si="1587"/>
        <v>0</v>
      </c>
      <c r="CR533" s="54">
        <f t="shared" si="1588"/>
        <v>0</v>
      </c>
      <c r="CS533" s="54">
        <f t="shared" si="1589"/>
        <v>0</v>
      </c>
      <c r="CU533" s="54">
        <f t="shared" si="1590"/>
        <v>0</v>
      </c>
      <c r="CV533" s="54">
        <f t="shared" si="1591"/>
        <v>0</v>
      </c>
      <c r="CW533" s="54">
        <f t="shared" si="1592"/>
        <v>0</v>
      </c>
      <c r="CX533" s="54">
        <f t="shared" si="1593"/>
        <v>0</v>
      </c>
      <c r="CZ533" s="54">
        <f t="shared" si="1594"/>
        <v>0</v>
      </c>
      <c r="DA533" s="54">
        <f t="shared" si="1595"/>
        <v>0</v>
      </c>
      <c r="DB533" s="54">
        <f t="shared" si="1596"/>
        <v>0</v>
      </c>
      <c r="DC533" s="54">
        <f t="shared" si="1597"/>
        <v>0</v>
      </c>
      <c r="DD533" s="54">
        <f t="shared" si="1598"/>
        <v>0</v>
      </c>
      <c r="DE533" s="54">
        <f t="shared" si="1599"/>
        <v>0</v>
      </c>
      <c r="DF533" s="54">
        <f t="shared" si="1600"/>
        <v>0</v>
      </c>
      <c r="DG533" s="54">
        <f t="shared" si="1601"/>
        <v>2</v>
      </c>
      <c r="DH533" s="71">
        <f t="shared" si="1602"/>
        <v>0</v>
      </c>
      <c r="DI533" s="71">
        <f t="shared" si="1603"/>
        <v>0</v>
      </c>
      <c r="DJ533" s="54">
        <f t="shared" si="1604"/>
        <v>0</v>
      </c>
      <c r="DK533" s="54">
        <f t="shared" si="1605"/>
        <v>2</v>
      </c>
      <c r="DL533" s="4">
        <f t="shared" si="1530"/>
        <v>0</v>
      </c>
      <c r="DM533" s="3">
        <f t="shared" si="1606"/>
        <v>0</v>
      </c>
      <c r="DN533" s="3">
        <f t="shared" si="1607"/>
        <v>0</v>
      </c>
      <c r="DO533" s="4" t="e">
        <f t="shared" si="1608"/>
        <v>#DIV/0!</v>
      </c>
      <c r="DP533" s="57"/>
      <c r="DQ533" s="57"/>
      <c r="DR533" s="56">
        <f t="shared" si="1531"/>
        <v>2</v>
      </c>
      <c r="DS533" s="56">
        <f t="shared" si="1532"/>
        <v>0</v>
      </c>
      <c r="DT533" s="38">
        <f t="shared" si="1533"/>
        <v>0</v>
      </c>
      <c r="DU533" s="38">
        <f t="shared" si="1609"/>
        <v>2</v>
      </c>
      <c r="DV533" s="38">
        <f t="shared" si="1534"/>
        <v>0</v>
      </c>
      <c r="DW533" s="39">
        <f t="shared" si="1535"/>
        <v>0</v>
      </c>
      <c r="DX533" s="39">
        <f t="shared" si="1536"/>
        <v>0</v>
      </c>
      <c r="DY533" s="39">
        <f t="shared" si="1537"/>
        <v>0</v>
      </c>
      <c r="DZ533" s="39">
        <f t="shared" si="1538"/>
        <v>0</v>
      </c>
      <c r="EA533" s="39">
        <f t="shared" si="1539"/>
        <v>0</v>
      </c>
      <c r="EB533" s="37" t="e">
        <f t="shared" si="1610"/>
        <v>#DIV/0!</v>
      </c>
      <c r="EC533" s="37" t="e">
        <f t="shared" si="1611"/>
        <v>#DIV/0!</v>
      </c>
      <c r="ED533" s="37" t="e">
        <f t="shared" si="1612"/>
        <v>#DIV/0!</v>
      </c>
      <c r="EE533" s="37" t="e">
        <f t="shared" si="1613"/>
        <v>#DIV/0!</v>
      </c>
      <c r="EF533" s="39" t="e">
        <f t="shared" si="1614"/>
        <v>#DIV/0!</v>
      </c>
      <c r="EG533" s="37" t="e">
        <f t="shared" si="1615"/>
        <v>#DIV/0!</v>
      </c>
      <c r="EH533" s="37" t="e">
        <f t="shared" si="1616"/>
        <v>#DIV/0!</v>
      </c>
      <c r="EI533" s="11" t="b">
        <f t="shared" si="1617"/>
        <v>1</v>
      </c>
      <c r="EJ533" s="11" t="b">
        <f t="shared" si="1618"/>
        <v>0</v>
      </c>
      <c r="EK533" s="39" t="e">
        <f t="shared" si="1619"/>
        <v>#DIV/0!</v>
      </c>
      <c r="EL533" s="39" t="e">
        <f t="shared" si="1620"/>
        <v>#DIV/0!</v>
      </c>
      <c r="EM533" s="39" t="e">
        <f t="shared" si="1621"/>
        <v>#DIV/0!</v>
      </c>
      <c r="EN533" s="39" t="e">
        <f t="shared" si="1622"/>
        <v>#DIV/0!</v>
      </c>
      <c r="EO533" s="39" t="e">
        <f t="shared" si="1623"/>
        <v>#DIV/0!</v>
      </c>
      <c r="EP533" s="39" t="e">
        <f t="shared" si="1624"/>
        <v>#DIV/0!</v>
      </c>
      <c r="EQ533" s="39" t="e">
        <f t="shared" si="1625"/>
        <v>#DIV/0!</v>
      </c>
      <c r="ER533" s="39" t="e">
        <f t="shared" si="1626"/>
        <v>#DIV/0!</v>
      </c>
      <c r="ES533" s="58" t="str">
        <f t="shared" si="1627"/>
        <v>(OH,F,Cl)-dominate amphibole</v>
      </c>
      <c r="ET533" s="58" t="e">
        <f t="shared" si="1628"/>
        <v>#N/A</v>
      </c>
      <c r="EU533" s="56">
        <f t="shared" si="1540"/>
        <v>0</v>
      </c>
      <c r="EV533" s="56">
        <f t="shared" si="1541"/>
        <v>0</v>
      </c>
      <c r="EW533" s="56">
        <f t="shared" si="1542"/>
        <v>0</v>
      </c>
      <c r="EX533" s="56">
        <f t="shared" si="1543"/>
        <v>0</v>
      </c>
      <c r="EY533" s="56">
        <f t="shared" si="1544"/>
        <v>0</v>
      </c>
      <c r="EZ533" s="56">
        <f t="shared" si="1545"/>
        <v>0</v>
      </c>
      <c r="FA533" s="39">
        <f t="shared" si="1546"/>
        <v>0</v>
      </c>
      <c r="FB533" s="39">
        <f t="shared" si="1547"/>
        <v>0</v>
      </c>
      <c r="FC533" s="54">
        <f t="shared" si="1548"/>
        <v>0</v>
      </c>
      <c r="FD533" s="54">
        <f t="shared" si="1549"/>
        <v>0</v>
      </c>
      <c r="FE533" s="39">
        <f t="shared" si="1550"/>
        <v>0</v>
      </c>
      <c r="FF533" s="54">
        <f t="shared" si="1551"/>
        <v>0</v>
      </c>
      <c r="FG533" s="39">
        <f t="shared" si="1552"/>
        <v>0</v>
      </c>
      <c r="FH533" s="39">
        <f t="shared" si="1629"/>
        <v>0</v>
      </c>
      <c r="FI533" s="39">
        <f t="shared" si="1630"/>
        <v>0</v>
      </c>
      <c r="FJ533" s="39">
        <f t="shared" si="1631"/>
        <v>0</v>
      </c>
      <c r="FK533" s="39" t="e">
        <f t="shared" si="1632"/>
        <v>#DIV/0!</v>
      </c>
      <c r="FL533" s="39" t="e">
        <f t="shared" si="1633"/>
        <v>#DIV/0!</v>
      </c>
      <c r="FM533" s="39" t="e">
        <f t="shared" si="1634"/>
        <v>#DIV/0!</v>
      </c>
      <c r="FN533" s="39">
        <f t="shared" si="1635"/>
        <v>1</v>
      </c>
      <c r="FO533" s="39">
        <f t="shared" si="1553"/>
        <v>0</v>
      </c>
      <c r="FP533" s="39">
        <f t="shared" si="1554"/>
        <v>0</v>
      </c>
      <c r="FQ533" s="39">
        <f t="shared" si="1555"/>
        <v>0</v>
      </c>
      <c r="FR533" s="39">
        <f t="shared" si="1636"/>
        <v>0</v>
      </c>
      <c r="FS533" s="39">
        <f t="shared" si="1637"/>
        <v>0</v>
      </c>
      <c r="FU533" s="39" t="e">
        <f t="shared" si="1638"/>
        <v>#DIV/0!</v>
      </c>
      <c r="FV533" s="39" t="e">
        <f t="shared" si="1639"/>
        <v>#DIV/0!</v>
      </c>
      <c r="FW533" s="39" t="e">
        <f t="shared" si="1640"/>
        <v>#DIV/0!</v>
      </c>
      <c r="FY533" s="39" t="e">
        <f t="shared" si="1641"/>
        <v>#DIV/0!</v>
      </c>
      <c r="FZ533" s="39" t="e">
        <f t="shared" si="1642"/>
        <v>#DIV/0!</v>
      </c>
      <c r="GA533" s="39" t="e">
        <f t="shared" si="1643"/>
        <v>#DIV/0!</v>
      </c>
      <c r="GB533" s="39" t="e">
        <f t="shared" si="1644"/>
        <v>#DIV/0!</v>
      </c>
      <c r="GC533" s="39" t="e">
        <f t="shared" si="1645"/>
        <v>#DIV/0!</v>
      </c>
      <c r="GD533" s="39" t="e">
        <f t="shared" si="1646"/>
        <v>#DIV/0!</v>
      </c>
      <c r="GE533" s="39" t="e">
        <f t="shared" si="1647"/>
        <v>#DIV/0!</v>
      </c>
      <c r="GF533" s="39" t="e">
        <f t="shared" si="1648"/>
        <v>#DIV/0!</v>
      </c>
      <c r="GG533" s="39" t="e">
        <f t="shared" si="1649"/>
        <v>#DIV/0!</v>
      </c>
      <c r="GH533" s="39" t="e">
        <f t="shared" si="1650"/>
        <v>#DIV/0!</v>
      </c>
      <c r="GI533" s="39"/>
      <c r="GJ533" s="39" t="e">
        <f t="shared" si="1651"/>
        <v>#DIV/0!</v>
      </c>
      <c r="GK533" s="39" t="e">
        <f t="shared" si="1652"/>
        <v>#DIV/0!</v>
      </c>
      <c r="GL533" s="39" t="e">
        <f t="shared" si="1653"/>
        <v>#DIV/0!</v>
      </c>
      <c r="GM533" s="39" t="e">
        <f t="shared" si="1654"/>
        <v>#DIV/0!</v>
      </c>
      <c r="GN533" s="39" t="e">
        <f t="shared" si="1655"/>
        <v>#DIV/0!</v>
      </c>
      <c r="GO533" s="57"/>
      <c r="GP533" s="57" t="e">
        <f t="shared" si="1656"/>
        <v>#DIV/0!</v>
      </c>
      <c r="GQ533" s="59" t="e">
        <f t="shared" si="1657"/>
        <v>#DIV/0!</v>
      </c>
      <c r="GR533" s="41" t="e">
        <f t="shared" si="1658"/>
        <v>#DIV/0!</v>
      </c>
      <c r="GS533" s="57" t="e">
        <f t="shared" si="1659"/>
        <v>#DIV/0!</v>
      </c>
      <c r="GT533" s="57" t="e">
        <f t="shared" si="1660"/>
        <v>#DIV/0!</v>
      </c>
      <c r="GU533" s="57" t="e">
        <f t="shared" si="1661"/>
        <v>#DIV/0!</v>
      </c>
      <c r="GV533" s="57"/>
      <c r="GW533" s="42" t="e">
        <f t="shared" si="1662"/>
        <v>#DIV/0!</v>
      </c>
      <c r="GX533" s="42" t="e">
        <f t="shared" si="1663"/>
        <v>#DIV/0!</v>
      </c>
      <c r="GY533" s="42" t="e">
        <f t="shared" si="1664"/>
        <v>#DIV/0!</v>
      </c>
      <c r="GZ533" s="57"/>
      <c r="HA533" s="2" t="e">
        <f t="shared" si="1665"/>
        <v>#DIV/0!</v>
      </c>
      <c r="HB533" s="2" t="e">
        <f t="shared" si="1666"/>
        <v>#DIV/0!</v>
      </c>
      <c r="HC533" s="2" t="e">
        <f t="shared" si="1667"/>
        <v>#DIV/0!</v>
      </c>
      <c r="HD533" s="2" t="e">
        <f t="shared" si="1668"/>
        <v>#DIV/0!</v>
      </c>
      <c r="HE533" s="2" t="e">
        <f t="shared" si="1669"/>
        <v>#DIV/0!</v>
      </c>
      <c r="HF533" s="2" t="e">
        <f t="shared" si="1670"/>
        <v>#DIV/0!</v>
      </c>
      <c r="HG533" s="2" t="e">
        <f t="shared" si="1671"/>
        <v>#DIV/0!</v>
      </c>
      <c r="HH533" s="2" t="e">
        <f t="shared" si="1672"/>
        <v>#DIV/0!</v>
      </c>
      <c r="HI533" s="2" t="e">
        <f t="shared" si="1673"/>
        <v>#DIV/0!</v>
      </c>
      <c r="HJ533" s="11" t="e">
        <f t="shared" si="1674"/>
        <v>#DIV/0!</v>
      </c>
      <c r="HK533" s="60" t="e">
        <f t="shared" si="1675"/>
        <v>#DIV/0!</v>
      </c>
      <c r="HL533" s="57"/>
      <c r="HM533" s="57" t="e">
        <f t="shared" si="1676"/>
        <v>#DIV/0!</v>
      </c>
      <c r="HN533" s="57" t="e">
        <f t="shared" si="1677"/>
        <v>#DIV/0!</v>
      </c>
      <c r="HO533" s="57" t="e">
        <f t="shared" si="1678"/>
        <v>#DIV/0!</v>
      </c>
      <c r="HP533" s="57" t="e">
        <f t="shared" si="1679"/>
        <v>#DIV/0!</v>
      </c>
      <c r="HQ533" s="57" t="e">
        <f t="shared" si="1680"/>
        <v>#DIV/0!</v>
      </c>
      <c r="HR533" s="57"/>
      <c r="HS533" s="57" t="e">
        <f t="shared" si="1681"/>
        <v>#DIV/0!</v>
      </c>
      <c r="HT533" s="57" t="e">
        <f t="shared" si="1682"/>
        <v>#DIV/0!</v>
      </c>
      <c r="HU533" s="57" t="e">
        <f t="shared" si="1683"/>
        <v>#DIV/0!</v>
      </c>
      <c r="HV533" s="57" t="e">
        <f t="shared" si="1684"/>
        <v>#DIV/0!</v>
      </c>
      <c r="HW533" s="57" t="e">
        <f t="shared" si="1685"/>
        <v>#DIV/0!</v>
      </c>
      <c r="HX533" s="57"/>
      <c r="HY533" s="57" t="e">
        <f t="shared" si="1686"/>
        <v>#DIV/0!</v>
      </c>
      <c r="HZ533" s="57" t="e">
        <f t="shared" si="1687"/>
        <v>#DIV/0!</v>
      </c>
      <c r="IA533" s="57"/>
      <c r="IB533" s="61">
        <f t="shared" si="1688"/>
        <v>0</v>
      </c>
      <c r="IC533" s="57" t="str">
        <f t="shared" si="1689"/>
        <v/>
      </c>
      <c r="ID533" s="42"/>
      <c r="IE533" s="2" t="str">
        <f t="shared" si="1690"/>
        <v/>
      </c>
      <c r="IF533" s="60" t="e">
        <f t="shared" si="1691"/>
        <v>#DIV/0!</v>
      </c>
      <c r="IG533" s="60" t="str">
        <f t="shared" si="1692"/>
        <v/>
      </c>
      <c r="IH533" s="60" t="str">
        <f t="shared" si="1693"/>
        <v>zinco-</v>
      </c>
      <c r="II533" s="60" t="str">
        <f t="shared" si="1694"/>
        <v>mangano-</v>
      </c>
      <c r="IJ533" s="60" t="e">
        <f t="shared" si="1695"/>
        <v>#DIV/0!</v>
      </c>
      <c r="IK533" s="60" t="e">
        <f t="shared" si="1696"/>
        <v>#DIV/0!</v>
      </c>
      <c r="IL533" s="60" t="e">
        <f t="shared" si="1697"/>
        <v>#DIV/0!</v>
      </c>
      <c r="IM533" s="60" t="e">
        <f t="shared" si="1698"/>
        <v>#DIV/0!</v>
      </c>
      <c r="IN533" s="60" t="str">
        <f t="shared" si="1699"/>
        <v/>
      </c>
      <c r="IO533" s="60" t="str">
        <f t="shared" si="1700"/>
        <v/>
      </c>
      <c r="IP533" s="57"/>
      <c r="IQ533" s="57" t="str">
        <f t="shared" si="1701"/>
        <v>ERROR!!</v>
      </c>
    </row>
    <row r="534" spans="24:251">
      <c r="X534" s="29">
        <f t="shared" si="1557"/>
        <v>0</v>
      </c>
      <c r="Y534" s="29">
        <f t="shared" si="1558"/>
        <v>0</v>
      </c>
      <c r="Z534" s="29" t="e">
        <f t="shared" si="1559"/>
        <v>#DIV/0!</v>
      </c>
      <c r="AA534" s="29" t="e">
        <f t="shared" si="1560"/>
        <v>#DIV/0!</v>
      </c>
      <c r="AB534" s="29" t="e">
        <f t="shared" si="1561"/>
        <v>#DIV/0!</v>
      </c>
      <c r="AC534" s="29" t="e">
        <f t="shared" si="1562"/>
        <v>#DIV/0!</v>
      </c>
      <c r="AF534" s="23">
        <v>60.084299999999999</v>
      </c>
      <c r="AG534" s="23">
        <v>79.878799999999998</v>
      </c>
      <c r="AH534" s="23">
        <v>101.96120000000001</v>
      </c>
      <c r="AI534" s="23">
        <v>151.99039999999999</v>
      </c>
      <c r="AJ534" s="23">
        <v>159.69</v>
      </c>
      <c r="AK534" s="23">
        <v>71.846400000000003</v>
      </c>
      <c r="AL534" s="23">
        <v>70.9375</v>
      </c>
      <c r="AM534" s="23">
        <v>40.304400000000001</v>
      </c>
      <c r="AN534" s="23">
        <v>56.077399999999997</v>
      </c>
      <c r="AO534" s="23">
        <v>61.978999999999999</v>
      </c>
      <c r="AP534" s="23">
        <v>94.195999999999998</v>
      </c>
      <c r="AQ534" s="23">
        <v>18.998000000000001</v>
      </c>
      <c r="AR534" s="23">
        <v>35.450000000000003</v>
      </c>
      <c r="AS534" s="23">
        <v>29.88</v>
      </c>
      <c r="AT534" s="23">
        <v>74.691999999999993</v>
      </c>
      <c r="AU534" s="23">
        <v>81.39</v>
      </c>
      <c r="AX534" s="54">
        <f t="shared" si="1563"/>
        <v>0</v>
      </c>
      <c r="AY534" s="54">
        <f t="shared" si="1564"/>
        <v>0</v>
      </c>
      <c r="AZ534" s="54">
        <f t="shared" si="1565"/>
        <v>0</v>
      </c>
      <c r="BA534" s="54">
        <f t="shared" si="1566"/>
        <v>0</v>
      </c>
      <c r="BB534" s="54">
        <f t="shared" si="1567"/>
        <v>0</v>
      </c>
      <c r="BC534" s="54">
        <f t="shared" si="1568"/>
        <v>0</v>
      </c>
      <c r="BD534" s="54">
        <f t="shared" si="1569"/>
        <v>0</v>
      </c>
      <c r="BE534" s="54">
        <f t="shared" si="1570"/>
        <v>0</v>
      </c>
      <c r="BF534" s="54">
        <f t="shared" si="1571"/>
        <v>0</v>
      </c>
      <c r="BG534" s="54">
        <f t="shared" si="1572"/>
        <v>0</v>
      </c>
      <c r="BH534" s="54">
        <f t="shared" si="1573"/>
        <v>0</v>
      </c>
      <c r="BI534" s="54">
        <f t="shared" si="1574"/>
        <v>0</v>
      </c>
      <c r="BJ534" s="54">
        <f t="shared" si="1575"/>
        <v>0</v>
      </c>
      <c r="BK534" s="54">
        <f t="shared" si="1576"/>
        <v>0</v>
      </c>
      <c r="BL534" s="54">
        <f t="shared" si="1577"/>
        <v>0</v>
      </c>
      <c r="BM534" s="42"/>
      <c r="BO534" s="54">
        <f>'Norm-coeff'!$C$2+$AX534*'Norm-coeff'!$D$2+$AY534*'Norm-coeff'!$E$2+$AZ534*'Norm-coeff'!$F$2+$BA534*'Norm-coeff'!$G$2+$BB534*'Norm-coeff'!$H$2+$BC534*'Norm-coeff'!$I$2+$BD534*'Norm-coeff'!$J$2+$BE534*'Norm-coeff'!$K$2+$BF534*'Norm-coeff'!$L$2+$BG534*'Norm-coeff'!$M$2+$BH534*'Norm-coeff'!$N$2+$BI534*'Norm-coeff'!$O$2</f>
        <v>5.4045421474420303</v>
      </c>
      <c r="BP534" s="54">
        <f>'Norm-coeff'!$C$3+$AX534*'Norm-coeff'!$D$3+$AY534*'Norm-coeff'!$E$3+$AZ534*'Norm-coeff'!$F$3+$BA534*'Norm-coeff'!$G$3+$BB534*'Norm-coeff'!$H$3+$BC534*'Norm-coeff'!$I$3+$BD534*'Norm-coeff'!$J$3+$BE534*'Norm-coeff'!$K$3+$BF534*'Norm-coeff'!$L$3+$BG534*'Norm-coeff'!$M$3+$BH534*'Norm-coeff'!$N$3+$BI534*'Norm-coeff'!$O$3</f>
        <v>3.15319116612705</v>
      </c>
      <c r="BQ534" s="54">
        <f>'Norm-coeff'!$C$4+$AX534*'Norm-coeff'!$D$4+$AY534*'Norm-coeff'!$E$4+$AZ534*'Norm-coeff'!$F$4+$BA534*'Norm-coeff'!$G$4+$BB534*'Norm-coeff'!$H$4+$BC534*'Norm-coeff'!$I$4+$BD534*'Norm-coeff'!$J$4+$BE534*'Norm-coeff'!$K$4+$BF534*'Norm-coeff'!$L$4+$BG534*'Norm-coeff'!$M$4+$BH534*'Norm-coeff'!$N$4+$BI534*'Norm-coeff'!$O$4</f>
        <v>1.42115649462768</v>
      </c>
      <c r="BR534" s="54">
        <f>'Norm-coeff'!$C$5+$AX534*'Norm-coeff'!$D$5+$AY534*'Norm-coeff'!$E$5+$AZ534*'Norm-coeff'!$F$5+$BA534*'Norm-coeff'!$G$5+$BB534*'Norm-coeff'!$H$5+$BC534*'Norm-coeff'!$I$5+$BD534*'Norm-coeff'!$J$5+$BE534*'Norm-coeff'!$K$5+$BF534*'Norm-coeff'!$L$5+$BG534*'Norm-coeff'!$M$5+$BH534*'Norm-coeff'!$N$5+$BI534*'Norm-coeff'!$O$5</f>
        <v>1.0553329241296201</v>
      </c>
      <c r="BS534" s="54">
        <f>'Norm-coeff'!$C$6+$AX534*'Norm-coeff'!$D$6+$AY534*'Norm-coeff'!$E$6+$AZ534*'Norm-coeff'!$F$6+$BA534*'Norm-coeff'!$G$6+$BB534*'Norm-coeff'!$H$6+$BC534*'Norm-coeff'!$I$6+$BD534*'Norm-coeff'!$J$6+$BE534*'Norm-coeff'!$K$6+$BF534*'Norm-coeff'!$L$6+$BG534*'Norm-coeff'!$M$6+$BH534*'Norm-coeff'!$N$6+$BI534*'Norm-coeff'!$O$6</f>
        <v>-1.48700885495103E-2</v>
      </c>
      <c r="BT534" s="54">
        <f>'Norm-coeff'!$C$7+$AX534*'Norm-coeff'!$D$7+$AY534*'Norm-coeff'!$E$7+$AZ534*'Norm-coeff'!$F$7+$BA534*'Norm-coeff'!$G$7+$BB534*'Norm-coeff'!$H$7+$BC534*'Norm-coeff'!$I$7+$BD534*'Norm-coeff'!$J$7+$BE534*'Norm-coeff'!$K$7+$BF534*'Norm-coeff'!$L$7+$BG534*'Norm-coeff'!$M$7+$BH534*'Norm-coeff'!$N$7+$BI534*'Norm-coeff'!$O$7</f>
        <v>2.0907583608832998</v>
      </c>
      <c r="BU534" s="54">
        <f>'Norm-coeff'!$C$8+$AX534*'Norm-coeff'!$D$8+$AY534*'Norm-coeff'!$E$8+$AZ534*'Norm-coeff'!$F$8+$BA534*'Norm-coeff'!$G$8+$BB534*'Norm-coeff'!$H$8+$BC534*'Norm-coeff'!$I$8+$BD534*'Norm-coeff'!$J$8+$BE534*'Norm-coeff'!$K$8+$BF534*'Norm-coeff'!$L$8+$BG534*'Norm-coeff'!$M$8+$BH534*'Norm-coeff'!$N$8+$BI534*'Norm-coeff'!$O$8</f>
        <v>0.65894159836244504</v>
      </c>
      <c r="BV534" s="54">
        <f>'Norm-coeff'!$C$9+$AX534*'Norm-coeff'!$D$9+$AY534*'Norm-coeff'!$E$9+$AZ534*'Norm-coeff'!$F$9+$BA534*'Norm-coeff'!$G$9+$BB534*'Norm-coeff'!$H$9+$BC534*'Norm-coeff'!$I$9+$BD534*'Norm-coeff'!$J$9+$BE534*'Norm-coeff'!$K$9+$BF534*'Norm-coeff'!$L$9+$BG534*'Norm-coeff'!$M$9+$BH534*'Norm-coeff'!$N$9+$BI534*'Norm-coeff'!$O$9</f>
        <v>1.48961085014701</v>
      </c>
      <c r="BW534" s="54">
        <f>'Norm-coeff'!$C$10+$AX534*'Norm-coeff'!$D$10+$AY534*'Norm-coeff'!$E$10+$AZ534*'Norm-coeff'!$F$10+$BA534*'Norm-coeff'!$G$10+$BB534*'Norm-coeff'!$H$10+$BC534*'Norm-coeff'!$I$10+$BD534*'Norm-coeff'!$J$10+$BE534*'Norm-coeff'!$K$10+$BF534*'Norm-coeff'!$L$10+$BG534*'Norm-coeff'!$M$10+$BH534*'Norm-coeff'!$N$10+$BI534*'Norm-coeff'!$O$10</f>
        <v>1.42058735749591</v>
      </c>
      <c r="BX534" s="54">
        <f>'Norm-coeff'!$C$11+$AX534*'Norm-coeff'!$D$11+$AY534*'Norm-coeff'!$E$11+$AZ534*'Norm-coeff'!$F$11+$BA534*'Norm-coeff'!$G$11+$BB534*'Norm-coeff'!$H$11+$BC534*'Norm-coeff'!$I$11+$BD534*'Norm-coeff'!$J$11+$BE534*'Norm-coeff'!$K$11+$BF534*'Norm-coeff'!$L$11+$BG534*'Norm-coeff'!$M$11+$BH534*'Norm-coeff'!$N$11+$BI534*'Norm-coeff'!$O$11</f>
        <v>0.221233014421479</v>
      </c>
      <c r="BY534" s="54">
        <f>'Norm-coeff'!$C$12+$AX534*'Norm-coeff'!$D$12+$AY534*'Norm-coeff'!$E$12+$AZ534*'Norm-coeff'!$F$12+$BA534*'Norm-coeff'!$G$12+$BB534*'Norm-coeff'!$H$12+$BC534*'Norm-coeff'!$I$12+$BD534*'Norm-coeff'!$J$12+$BE534*'Norm-coeff'!$K$12+$BF534*'Norm-coeff'!$L$12+$BG534*'Norm-coeff'!$M$12+$BH534*'Norm-coeff'!$N$12+$BI534*'Norm-coeff'!$O$12</f>
        <v>0.283527502056037</v>
      </c>
      <c r="BZ534" s="54">
        <f>'Norm-coeff'!$C$13+$AX534*'Norm-coeff'!$D$13+$AY534*'Norm-coeff'!$E$13+$AZ534*'Norm-coeff'!$F$13+$BA534*'Norm-coeff'!$G$13+$BB534*'Norm-coeff'!$H$13+$BC534*'Norm-coeff'!$I$13+$BD534*'Norm-coeff'!$J$13+$BE534*'Norm-coeff'!$K$13+$BF534*'Norm-coeff'!$L$13+$BG534*'Norm-coeff'!$M$13+$BH534*'Norm-coeff'!$N$13+$BI534*'Norm-coeff'!$O$13</f>
        <v>-4.1864930554451202E-2</v>
      </c>
      <c r="CA534" s="54">
        <f>'Norm-coeff'!$C$14+$AX534*'Norm-coeff'!$D$14+$AY534*'Norm-coeff'!$E$14+$AZ534*'Norm-coeff'!$F$14+$BA534*'Norm-coeff'!$G$14+$BB534*'Norm-coeff'!$H$14+$BC534*'Norm-coeff'!$I$14+$BD534*'Norm-coeff'!$J$14+$BE534*'Norm-coeff'!$K$14+$BF534*'Norm-coeff'!$L$14+$BG534*'Norm-coeff'!$M$14+$BH534*'Norm-coeff'!$N$14+$BI534*'Norm-coeff'!$O$14</f>
        <v>4.2526983164477103</v>
      </c>
      <c r="CC534" s="54">
        <f t="shared" si="1702"/>
        <v>0</v>
      </c>
      <c r="CG534" s="54">
        <f t="shared" si="1578"/>
        <v>0</v>
      </c>
      <c r="CH534" s="54">
        <f t="shared" si="1556"/>
        <v>0</v>
      </c>
      <c r="CI534" s="54">
        <f t="shared" si="1579"/>
        <v>0</v>
      </c>
      <c r="CJ534" s="56">
        <f t="shared" si="1580"/>
        <v>0</v>
      </c>
      <c r="CK534" s="54">
        <f t="shared" si="1581"/>
        <v>0</v>
      </c>
      <c r="CL534" s="54">
        <f t="shared" si="1582"/>
        <v>0</v>
      </c>
      <c r="CM534" s="54">
        <f t="shared" si="1583"/>
        <v>0</v>
      </c>
      <c r="CN534" s="54">
        <f t="shared" si="1584"/>
        <v>0</v>
      </c>
      <c r="CO534" s="54">
        <f t="shared" si="1585"/>
        <v>0</v>
      </c>
      <c r="CP534" s="54">
        <f t="shared" si="1586"/>
        <v>0</v>
      </c>
      <c r="CQ534" s="54">
        <f t="shared" si="1587"/>
        <v>0</v>
      </c>
      <c r="CR534" s="54">
        <f t="shared" si="1588"/>
        <v>0</v>
      </c>
      <c r="CS534" s="54">
        <f t="shared" si="1589"/>
        <v>0</v>
      </c>
      <c r="CU534" s="54">
        <f t="shared" si="1590"/>
        <v>0</v>
      </c>
      <c r="CV534" s="54">
        <f t="shared" si="1591"/>
        <v>0</v>
      </c>
      <c r="CW534" s="54">
        <f t="shared" si="1592"/>
        <v>0</v>
      </c>
      <c r="CX534" s="54">
        <f t="shared" si="1593"/>
        <v>0</v>
      </c>
      <c r="CZ534" s="54">
        <f t="shared" si="1594"/>
        <v>0</v>
      </c>
      <c r="DA534" s="54">
        <f t="shared" si="1595"/>
        <v>0</v>
      </c>
      <c r="DB534" s="54">
        <f t="shared" si="1596"/>
        <v>0</v>
      </c>
      <c r="DC534" s="54">
        <f t="shared" si="1597"/>
        <v>0</v>
      </c>
      <c r="DD534" s="54">
        <f t="shared" si="1598"/>
        <v>0</v>
      </c>
      <c r="DE534" s="54">
        <f t="shared" si="1599"/>
        <v>0</v>
      </c>
      <c r="DF534" s="54">
        <f t="shared" si="1600"/>
        <v>0</v>
      </c>
      <c r="DG534" s="54">
        <f t="shared" si="1601"/>
        <v>2</v>
      </c>
      <c r="DH534" s="71">
        <f t="shared" si="1602"/>
        <v>0</v>
      </c>
      <c r="DI534" s="71">
        <f t="shared" si="1603"/>
        <v>0</v>
      </c>
      <c r="DJ534" s="54">
        <f t="shared" si="1604"/>
        <v>0</v>
      </c>
      <c r="DK534" s="54">
        <f t="shared" si="1605"/>
        <v>2</v>
      </c>
      <c r="DL534" s="4">
        <f t="shared" si="1530"/>
        <v>0</v>
      </c>
      <c r="DM534" s="3">
        <f t="shared" si="1606"/>
        <v>0</v>
      </c>
      <c r="DN534" s="3">
        <f t="shared" si="1607"/>
        <v>0</v>
      </c>
      <c r="DO534" s="4" t="e">
        <f t="shared" si="1608"/>
        <v>#DIV/0!</v>
      </c>
      <c r="DP534" s="57"/>
      <c r="DQ534" s="57"/>
      <c r="DR534" s="56">
        <f t="shared" si="1531"/>
        <v>2</v>
      </c>
      <c r="DS534" s="56">
        <f t="shared" si="1532"/>
        <v>0</v>
      </c>
      <c r="DT534" s="38">
        <f t="shared" si="1533"/>
        <v>0</v>
      </c>
      <c r="DU534" s="38">
        <f t="shared" si="1609"/>
        <v>2</v>
      </c>
      <c r="DV534" s="38">
        <f t="shared" si="1534"/>
        <v>0</v>
      </c>
      <c r="DW534" s="39">
        <f t="shared" si="1535"/>
        <v>0</v>
      </c>
      <c r="DX534" s="39">
        <f t="shared" si="1536"/>
        <v>0</v>
      </c>
      <c r="DY534" s="39">
        <f t="shared" si="1537"/>
        <v>0</v>
      </c>
      <c r="DZ534" s="39">
        <f t="shared" si="1538"/>
        <v>0</v>
      </c>
      <c r="EA534" s="39">
        <f t="shared" si="1539"/>
        <v>0</v>
      </c>
      <c r="EB534" s="37" t="e">
        <f t="shared" si="1610"/>
        <v>#DIV/0!</v>
      </c>
      <c r="EC534" s="37" t="e">
        <f t="shared" si="1611"/>
        <v>#DIV/0!</v>
      </c>
      <c r="ED534" s="37" t="e">
        <f t="shared" si="1612"/>
        <v>#DIV/0!</v>
      </c>
      <c r="EE534" s="37" t="e">
        <f t="shared" si="1613"/>
        <v>#DIV/0!</v>
      </c>
      <c r="EF534" s="39" t="e">
        <f t="shared" si="1614"/>
        <v>#DIV/0!</v>
      </c>
      <c r="EG534" s="37" t="e">
        <f t="shared" si="1615"/>
        <v>#DIV/0!</v>
      </c>
      <c r="EH534" s="37" t="e">
        <f t="shared" si="1616"/>
        <v>#DIV/0!</v>
      </c>
      <c r="EI534" s="11" t="b">
        <f t="shared" si="1617"/>
        <v>1</v>
      </c>
      <c r="EJ534" s="11" t="b">
        <f t="shared" si="1618"/>
        <v>0</v>
      </c>
      <c r="EK534" s="39" t="e">
        <f t="shared" si="1619"/>
        <v>#DIV/0!</v>
      </c>
      <c r="EL534" s="39" t="e">
        <f t="shared" si="1620"/>
        <v>#DIV/0!</v>
      </c>
      <c r="EM534" s="39" t="e">
        <f t="shared" si="1621"/>
        <v>#DIV/0!</v>
      </c>
      <c r="EN534" s="39" t="e">
        <f t="shared" si="1622"/>
        <v>#DIV/0!</v>
      </c>
      <c r="EO534" s="39" t="e">
        <f t="shared" si="1623"/>
        <v>#DIV/0!</v>
      </c>
      <c r="EP534" s="39" t="e">
        <f t="shared" si="1624"/>
        <v>#DIV/0!</v>
      </c>
      <c r="EQ534" s="39" t="e">
        <f t="shared" si="1625"/>
        <v>#DIV/0!</v>
      </c>
      <c r="ER534" s="39" t="e">
        <f t="shared" si="1626"/>
        <v>#DIV/0!</v>
      </c>
      <c r="ES534" s="58" t="str">
        <f t="shared" si="1627"/>
        <v>(OH,F,Cl)-dominate amphibole</v>
      </c>
      <c r="ET534" s="58" t="e">
        <f t="shared" si="1628"/>
        <v>#N/A</v>
      </c>
      <c r="EU534" s="56">
        <f t="shared" si="1540"/>
        <v>0</v>
      </c>
      <c r="EV534" s="56">
        <f t="shared" si="1541"/>
        <v>0</v>
      </c>
      <c r="EW534" s="56">
        <f t="shared" si="1542"/>
        <v>0</v>
      </c>
      <c r="EX534" s="56">
        <f t="shared" si="1543"/>
        <v>0</v>
      </c>
      <c r="EY534" s="56">
        <f t="shared" si="1544"/>
        <v>0</v>
      </c>
      <c r="EZ534" s="56">
        <f t="shared" si="1545"/>
        <v>0</v>
      </c>
      <c r="FA534" s="39">
        <f t="shared" si="1546"/>
        <v>0</v>
      </c>
      <c r="FB534" s="39">
        <f t="shared" si="1547"/>
        <v>0</v>
      </c>
      <c r="FC534" s="54">
        <f t="shared" si="1548"/>
        <v>0</v>
      </c>
      <c r="FD534" s="54">
        <f t="shared" si="1549"/>
        <v>0</v>
      </c>
      <c r="FE534" s="39">
        <f t="shared" si="1550"/>
        <v>0</v>
      </c>
      <c r="FF534" s="54">
        <f t="shared" si="1551"/>
        <v>0</v>
      </c>
      <c r="FG534" s="39">
        <f t="shared" si="1552"/>
        <v>0</v>
      </c>
      <c r="FH534" s="39">
        <f t="shared" si="1629"/>
        <v>0</v>
      </c>
      <c r="FI534" s="39">
        <f t="shared" si="1630"/>
        <v>0</v>
      </c>
      <c r="FJ534" s="39">
        <f t="shared" si="1631"/>
        <v>0</v>
      </c>
      <c r="FK534" s="39" t="e">
        <f t="shared" si="1632"/>
        <v>#DIV/0!</v>
      </c>
      <c r="FL534" s="39" t="e">
        <f t="shared" si="1633"/>
        <v>#DIV/0!</v>
      </c>
      <c r="FM534" s="39" t="e">
        <f t="shared" si="1634"/>
        <v>#DIV/0!</v>
      </c>
      <c r="FN534" s="39">
        <f t="shared" si="1635"/>
        <v>1</v>
      </c>
      <c r="FO534" s="39">
        <f t="shared" si="1553"/>
        <v>0</v>
      </c>
      <c r="FP534" s="39">
        <f t="shared" si="1554"/>
        <v>0</v>
      </c>
      <c r="FQ534" s="39">
        <f t="shared" si="1555"/>
        <v>0</v>
      </c>
      <c r="FR534" s="39">
        <f t="shared" si="1636"/>
        <v>0</v>
      </c>
      <c r="FS534" s="39">
        <f t="shared" si="1637"/>
        <v>0</v>
      </c>
      <c r="FU534" s="39" t="e">
        <f t="shared" si="1638"/>
        <v>#DIV/0!</v>
      </c>
      <c r="FV534" s="39" t="e">
        <f t="shared" si="1639"/>
        <v>#DIV/0!</v>
      </c>
      <c r="FW534" s="39" t="e">
        <f t="shared" si="1640"/>
        <v>#DIV/0!</v>
      </c>
      <c r="FY534" s="39" t="e">
        <f t="shared" si="1641"/>
        <v>#DIV/0!</v>
      </c>
      <c r="FZ534" s="39" t="e">
        <f t="shared" si="1642"/>
        <v>#DIV/0!</v>
      </c>
      <c r="GA534" s="39" t="e">
        <f t="shared" si="1643"/>
        <v>#DIV/0!</v>
      </c>
      <c r="GB534" s="39" t="e">
        <f t="shared" si="1644"/>
        <v>#DIV/0!</v>
      </c>
      <c r="GC534" s="39" t="e">
        <f t="shared" si="1645"/>
        <v>#DIV/0!</v>
      </c>
      <c r="GD534" s="39" t="e">
        <f t="shared" si="1646"/>
        <v>#DIV/0!</v>
      </c>
      <c r="GE534" s="39" t="e">
        <f t="shared" si="1647"/>
        <v>#DIV/0!</v>
      </c>
      <c r="GF534" s="39" t="e">
        <f t="shared" si="1648"/>
        <v>#DIV/0!</v>
      </c>
      <c r="GG534" s="39" t="e">
        <f t="shared" si="1649"/>
        <v>#DIV/0!</v>
      </c>
      <c r="GH534" s="39" t="e">
        <f t="shared" si="1650"/>
        <v>#DIV/0!</v>
      </c>
      <c r="GI534" s="39"/>
      <c r="GJ534" s="39" t="e">
        <f t="shared" si="1651"/>
        <v>#DIV/0!</v>
      </c>
      <c r="GK534" s="39" t="e">
        <f t="shared" si="1652"/>
        <v>#DIV/0!</v>
      </c>
      <c r="GL534" s="39" t="e">
        <f t="shared" si="1653"/>
        <v>#DIV/0!</v>
      </c>
      <c r="GM534" s="39" t="e">
        <f t="shared" si="1654"/>
        <v>#DIV/0!</v>
      </c>
      <c r="GN534" s="39" t="e">
        <f t="shared" si="1655"/>
        <v>#DIV/0!</v>
      </c>
      <c r="GO534" s="57"/>
      <c r="GP534" s="57" t="e">
        <f t="shared" si="1656"/>
        <v>#DIV/0!</v>
      </c>
      <c r="GQ534" s="59" t="e">
        <f t="shared" si="1657"/>
        <v>#DIV/0!</v>
      </c>
      <c r="GR534" s="41" t="e">
        <f t="shared" si="1658"/>
        <v>#DIV/0!</v>
      </c>
      <c r="GS534" s="57" t="e">
        <f t="shared" si="1659"/>
        <v>#DIV/0!</v>
      </c>
      <c r="GT534" s="57" t="e">
        <f t="shared" si="1660"/>
        <v>#DIV/0!</v>
      </c>
      <c r="GU534" s="57" t="e">
        <f t="shared" si="1661"/>
        <v>#DIV/0!</v>
      </c>
      <c r="GV534" s="57"/>
      <c r="GW534" s="42" t="e">
        <f t="shared" si="1662"/>
        <v>#DIV/0!</v>
      </c>
      <c r="GX534" s="42" t="e">
        <f t="shared" si="1663"/>
        <v>#DIV/0!</v>
      </c>
      <c r="GY534" s="42" t="e">
        <f t="shared" si="1664"/>
        <v>#DIV/0!</v>
      </c>
      <c r="GZ534" s="57"/>
      <c r="HA534" s="2" t="e">
        <f t="shared" si="1665"/>
        <v>#DIV/0!</v>
      </c>
      <c r="HB534" s="2" t="e">
        <f t="shared" si="1666"/>
        <v>#DIV/0!</v>
      </c>
      <c r="HC534" s="2" t="e">
        <f t="shared" si="1667"/>
        <v>#DIV/0!</v>
      </c>
      <c r="HD534" s="2" t="e">
        <f t="shared" si="1668"/>
        <v>#DIV/0!</v>
      </c>
      <c r="HE534" s="2" t="e">
        <f t="shared" si="1669"/>
        <v>#DIV/0!</v>
      </c>
      <c r="HF534" s="2" t="e">
        <f t="shared" si="1670"/>
        <v>#DIV/0!</v>
      </c>
      <c r="HG534" s="2" t="e">
        <f t="shared" si="1671"/>
        <v>#DIV/0!</v>
      </c>
      <c r="HH534" s="2" t="e">
        <f t="shared" si="1672"/>
        <v>#DIV/0!</v>
      </c>
      <c r="HI534" s="2" t="e">
        <f t="shared" si="1673"/>
        <v>#DIV/0!</v>
      </c>
      <c r="HJ534" s="11" t="e">
        <f t="shared" si="1674"/>
        <v>#DIV/0!</v>
      </c>
      <c r="HK534" s="60" t="e">
        <f t="shared" si="1675"/>
        <v>#DIV/0!</v>
      </c>
      <c r="HL534" s="57"/>
      <c r="HM534" s="57" t="e">
        <f t="shared" si="1676"/>
        <v>#DIV/0!</v>
      </c>
      <c r="HN534" s="57" t="e">
        <f t="shared" si="1677"/>
        <v>#DIV/0!</v>
      </c>
      <c r="HO534" s="57" t="e">
        <f t="shared" si="1678"/>
        <v>#DIV/0!</v>
      </c>
      <c r="HP534" s="57" t="e">
        <f t="shared" si="1679"/>
        <v>#DIV/0!</v>
      </c>
      <c r="HQ534" s="57" t="e">
        <f t="shared" si="1680"/>
        <v>#DIV/0!</v>
      </c>
      <c r="HR534" s="57"/>
      <c r="HS534" s="57" t="e">
        <f t="shared" si="1681"/>
        <v>#DIV/0!</v>
      </c>
      <c r="HT534" s="57" t="e">
        <f t="shared" si="1682"/>
        <v>#DIV/0!</v>
      </c>
      <c r="HU534" s="57" t="e">
        <f t="shared" si="1683"/>
        <v>#DIV/0!</v>
      </c>
      <c r="HV534" s="57" t="e">
        <f t="shared" si="1684"/>
        <v>#DIV/0!</v>
      </c>
      <c r="HW534" s="57" t="e">
        <f t="shared" si="1685"/>
        <v>#DIV/0!</v>
      </c>
      <c r="HX534" s="57"/>
      <c r="HY534" s="57" t="e">
        <f t="shared" si="1686"/>
        <v>#DIV/0!</v>
      </c>
      <c r="HZ534" s="57" t="e">
        <f t="shared" si="1687"/>
        <v>#DIV/0!</v>
      </c>
      <c r="IA534" s="57"/>
      <c r="IB534" s="61">
        <f t="shared" si="1688"/>
        <v>0</v>
      </c>
      <c r="IC534" s="57" t="str">
        <f t="shared" si="1689"/>
        <v/>
      </c>
      <c r="ID534" s="42"/>
      <c r="IE534" s="2" t="str">
        <f t="shared" si="1690"/>
        <v/>
      </c>
      <c r="IF534" s="60" t="e">
        <f t="shared" si="1691"/>
        <v>#DIV/0!</v>
      </c>
      <c r="IG534" s="60" t="str">
        <f t="shared" si="1692"/>
        <v/>
      </c>
      <c r="IH534" s="60" t="str">
        <f t="shared" si="1693"/>
        <v>zinco-</v>
      </c>
      <c r="II534" s="60" t="str">
        <f t="shared" si="1694"/>
        <v>mangano-</v>
      </c>
      <c r="IJ534" s="60" t="e">
        <f t="shared" si="1695"/>
        <v>#DIV/0!</v>
      </c>
      <c r="IK534" s="60" t="e">
        <f t="shared" si="1696"/>
        <v>#DIV/0!</v>
      </c>
      <c r="IL534" s="60" t="e">
        <f t="shared" si="1697"/>
        <v>#DIV/0!</v>
      </c>
      <c r="IM534" s="60" t="e">
        <f t="shared" si="1698"/>
        <v>#DIV/0!</v>
      </c>
      <c r="IN534" s="60" t="str">
        <f t="shared" si="1699"/>
        <v/>
      </c>
      <c r="IO534" s="60" t="str">
        <f t="shared" si="1700"/>
        <v/>
      </c>
      <c r="IP534" s="57"/>
      <c r="IQ534" s="57" t="str">
        <f t="shared" si="1701"/>
        <v>ERROR!!</v>
      </c>
    </row>
    <row r="535" spans="24:251">
      <c r="X535" s="29">
        <f t="shared" si="1557"/>
        <v>0</v>
      </c>
      <c r="Y535" s="29">
        <f t="shared" si="1558"/>
        <v>0</v>
      </c>
      <c r="Z535" s="29" t="e">
        <f t="shared" si="1559"/>
        <v>#DIV/0!</v>
      </c>
      <c r="AA535" s="29" t="e">
        <f t="shared" si="1560"/>
        <v>#DIV/0!</v>
      </c>
      <c r="AB535" s="29" t="e">
        <f t="shared" si="1561"/>
        <v>#DIV/0!</v>
      </c>
      <c r="AC535" s="29" t="e">
        <f t="shared" si="1562"/>
        <v>#DIV/0!</v>
      </c>
      <c r="AF535" s="23">
        <v>60.084299999999999</v>
      </c>
      <c r="AG535" s="23">
        <v>79.878799999999998</v>
      </c>
      <c r="AH535" s="23">
        <v>101.96120000000001</v>
      </c>
      <c r="AI535" s="23">
        <v>151.99039999999999</v>
      </c>
      <c r="AJ535" s="23">
        <v>159.69</v>
      </c>
      <c r="AK535" s="23">
        <v>71.846400000000003</v>
      </c>
      <c r="AL535" s="23">
        <v>70.9375</v>
      </c>
      <c r="AM535" s="23">
        <v>40.304400000000001</v>
      </c>
      <c r="AN535" s="23">
        <v>56.077399999999997</v>
      </c>
      <c r="AO535" s="23">
        <v>61.978999999999999</v>
      </c>
      <c r="AP535" s="23">
        <v>94.195999999999998</v>
      </c>
      <c r="AQ535" s="23">
        <v>18.998000000000001</v>
      </c>
      <c r="AR535" s="23">
        <v>35.450000000000003</v>
      </c>
      <c r="AS535" s="23">
        <v>29.88</v>
      </c>
      <c r="AT535" s="23">
        <v>74.691999999999993</v>
      </c>
      <c r="AU535" s="23">
        <v>81.39</v>
      </c>
      <c r="AX535" s="54">
        <f t="shared" si="1563"/>
        <v>0</v>
      </c>
      <c r="AY535" s="54">
        <f t="shared" si="1564"/>
        <v>0</v>
      </c>
      <c r="AZ535" s="54">
        <f t="shared" si="1565"/>
        <v>0</v>
      </c>
      <c r="BA535" s="54">
        <f t="shared" si="1566"/>
        <v>0</v>
      </c>
      <c r="BB535" s="54">
        <f t="shared" si="1567"/>
        <v>0</v>
      </c>
      <c r="BC535" s="54">
        <f t="shared" si="1568"/>
        <v>0</v>
      </c>
      <c r="BD535" s="54">
        <f t="shared" si="1569"/>
        <v>0</v>
      </c>
      <c r="BE535" s="54">
        <f t="shared" si="1570"/>
        <v>0</v>
      </c>
      <c r="BF535" s="54">
        <f t="shared" si="1571"/>
        <v>0</v>
      </c>
      <c r="BG535" s="54">
        <f t="shared" si="1572"/>
        <v>0</v>
      </c>
      <c r="BH535" s="54">
        <f t="shared" si="1573"/>
        <v>0</v>
      </c>
      <c r="BI535" s="54">
        <f t="shared" si="1574"/>
        <v>0</v>
      </c>
      <c r="BJ535" s="54">
        <f t="shared" si="1575"/>
        <v>0</v>
      </c>
      <c r="BK535" s="54">
        <f t="shared" si="1576"/>
        <v>0</v>
      </c>
      <c r="BL535" s="54">
        <f t="shared" si="1577"/>
        <v>0</v>
      </c>
      <c r="BM535" s="42"/>
      <c r="BO535" s="54">
        <f>'Norm-coeff'!$C$2+$AX535*'Norm-coeff'!$D$2+$AY535*'Norm-coeff'!$E$2+$AZ535*'Norm-coeff'!$F$2+$BA535*'Norm-coeff'!$G$2+$BB535*'Norm-coeff'!$H$2+$BC535*'Norm-coeff'!$I$2+$BD535*'Norm-coeff'!$J$2+$BE535*'Norm-coeff'!$K$2+$BF535*'Norm-coeff'!$L$2+$BG535*'Norm-coeff'!$M$2+$BH535*'Norm-coeff'!$N$2+$BI535*'Norm-coeff'!$O$2</f>
        <v>5.4045421474420303</v>
      </c>
      <c r="BP535" s="54">
        <f>'Norm-coeff'!$C$3+$AX535*'Norm-coeff'!$D$3+$AY535*'Norm-coeff'!$E$3+$AZ535*'Norm-coeff'!$F$3+$BA535*'Norm-coeff'!$G$3+$BB535*'Norm-coeff'!$H$3+$BC535*'Norm-coeff'!$I$3+$BD535*'Norm-coeff'!$J$3+$BE535*'Norm-coeff'!$K$3+$BF535*'Norm-coeff'!$L$3+$BG535*'Norm-coeff'!$M$3+$BH535*'Norm-coeff'!$N$3+$BI535*'Norm-coeff'!$O$3</f>
        <v>3.15319116612705</v>
      </c>
      <c r="BQ535" s="54">
        <f>'Norm-coeff'!$C$4+$AX535*'Norm-coeff'!$D$4+$AY535*'Norm-coeff'!$E$4+$AZ535*'Norm-coeff'!$F$4+$BA535*'Norm-coeff'!$G$4+$BB535*'Norm-coeff'!$H$4+$BC535*'Norm-coeff'!$I$4+$BD535*'Norm-coeff'!$J$4+$BE535*'Norm-coeff'!$K$4+$BF535*'Norm-coeff'!$L$4+$BG535*'Norm-coeff'!$M$4+$BH535*'Norm-coeff'!$N$4+$BI535*'Norm-coeff'!$O$4</f>
        <v>1.42115649462768</v>
      </c>
      <c r="BR535" s="54">
        <f>'Norm-coeff'!$C$5+$AX535*'Norm-coeff'!$D$5+$AY535*'Norm-coeff'!$E$5+$AZ535*'Norm-coeff'!$F$5+$BA535*'Norm-coeff'!$G$5+$BB535*'Norm-coeff'!$H$5+$BC535*'Norm-coeff'!$I$5+$BD535*'Norm-coeff'!$J$5+$BE535*'Norm-coeff'!$K$5+$BF535*'Norm-coeff'!$L$5+$BG535*'Norm-coeff'!$M$5+$BH535*'Norm-coeff'!$N$5+$BI535*'Norm-coeff'!$O$5</f>
        <v>1.0553329241296201</v>
      </c>
      <c r="BS535" s="54">
        <f>'Norm-coeff'!$C$6+$AX535*'Norm-coeff'!$D$6+$AY535*'Norm-coeff'!$E$6+$AZ535*'Norm-coeff'!$F$6+$BA535*'Norm-coeff'!$G$6+$BB535*'Norm-coeff'!$H$6+$BC535*'Norm-coeff'!$I$6+$BD535*'Norm-coeff'!$J$6+$BE535*'Norm-coeff'!$K$6+$BF535*'Norm-coeff'!$L$6+$BG535*'Norm-coeff'!$M$6+$BH535*'Norm-coeff'!$N$6+$BI535*'Norm-coeff'!$O$6</f>
        <v>-1.48700885495103E-2</v>
      </c>
      <c r="BT535" s="54">
        <f>'Norm-coeff'!$C$7+$AX535*'Norm-coeff'!$D$7+$AY535*'Norm-coeff'!$E$7+$AZ535*'Norm-coeff'!$F$7+$BA535*'Norm-coeff'!$G$7+$BB535*'Norm-coeff'!$H$7+$BC535*'Norm-coeff'!$I$7+$BD535*'Norm-coeff'!$J$7+$BE535*'Norm-coeff'!$K$7+$BF535*'Norm-coeff'!$L$7+$BG535*'Norm-coeff'!$M$7+$BH535*'Norm-coeff'!$N$7+$BI535*'Norm-coeff'!$O$7</f>
        <v>2.0907583608832998</v>
      </c>
      <c r="BU535" s="54">
        <f>'Norm-coeff'!$C$8+$AX535*'Norm-coeff'!$D$8+$AY535*'Norm-coeff'!$E$8+$AZ535*'Norm-coeff'!$F$8+$BA535*'Norm-coeff'!$G$8+$BB535*'Norm-coeff'!$H$8+$BC535*'Norm-coeff'!$I$8+$BD535*'Norm-coeff'!$J$8+$BE535*'Norm-coeff'!$K$8+$BF535*'Norm-coeff'!$L$8+$BG535*'Norm-coeff'!$M$8+$BH535*'Norm-coeff'!$N$8+$BI535*'Norm-coeff'!$O$8</f>
        <v>0.65894159836244504</v>
      </c>
      <c r="BV535" s="54">
        <f>'Norm-coeff'!$C$9+$AX535*'Norm-coeff'!$D$9+$AY535*'Norm-coeff'!$E$9+$AZ535*'Norm-coeff'!$F$9+$BA535*'Norm-coeff'!$G$9+$BB535*'Norm-coeff'!$H$9+$BC535*'Norm-coeff'!$I$9+$BD535*'Norm-coeff'!$J$9+$BE535*'Norm-coeff'!$K$9+$BF535*'Norm-coeff'!$L$9+$BG535*'Norm-coeff'!$M$9+$BH535*'Norm-coeff'!$N$9+$BI535*'Norm-coeff'!$O$9</f>
        <v>1.48961085014701</v>
      </c>
      <c r="BW535" s="54">
        <f>'Norm-coeff'!$C$10+$AX535*'Norm-coeff'!$D$10+$AY535*'Norm-coeff'!$E$10+$AZ535*'Norm-coeff'!$F$10+$BA535*'Norm-coeff'!$G$10+$BB535*'Norm-coeff'!$H$10+$BC535*'Norm-coeff'!$I$10+$BD535*'Norm-coeff'!$J$10+$BE535*'Norm-coeff'!$K$10+$BF535*'Norm-coeff'!$L$10+$BG535*'Norm-coeff'!$M$10+$BH535*'Norm-coeff'!$N$10+$BI535*'Norm-coeff'!$O$10</f>
        <v>1.42058735749591</v>
      </c>
      <c r="BX535" s="54">
        <f>'Norm-coeff'!$C$11+$AX535*'Norm-coeff'!$D$11+$AY535*'Norm-coeff'!$E$11+$AZ535*'Norm-coeff'!$F$11+$BA535*'Norm-coeff'!$G$11+$BB535*'Norm-coeff'!$H$11+$BC535*'Norm-coeff'!$I$11+$BD535*'Norm-coeff'!$J$11+$BE535*'Norm-coeff'!$K$11+$BF535*'Norm-coeff'!$L$11+$BG535*'Norm-coeff'!$M$11+$BH535*'Norm-coeff'!$N$11+$BI535*'Norm-coeff'!$O$11</f>
        <v>0.221233014421479</v>
      </c>
      <c r="BY535" s="54">
        <f>'Norm-coeff'!$C$12+$AX535*'Norm-coeff'!$D$12+$AY535*'Norm-coeff'!$E$12+$AZ535*'Norm-coeff'!$F$12+$BA535*'Norm-coeff'!$G$12+$BB535*'Norm-coeff'!$H$12+$BC535*'Norm-coeff'!$I$12+$BD535*'Norm-coeff'!$J$12+$BE535*'Norm-coeff'!$K$12+$BF535*'Norm-coeff'!$L$12+$BG535*'Norm-coeff'!$M$12+$BH535*'Norm-coeff'!$N$12+$BI535*'Norm-coeff'!$O$12</f>
        <v>0.283527502056037</v>
      </c>
      <c r="BZ535" s="54">
        <f>'Norm-coeff'!$C$13+$AX535*'Norm-coeff'!$D$13+$AY535*'Norm-coeff'!$E$13+$AZ535*'Norm-coeff'!$F$13+$BA535*'Norm-coeff'!$G$13+$BB535*'Norm-coeff'!$H$13+$BC535*'Norm-coeff'!$I$13+$BD535*'Norm-coeff'!$J$13+$BE535*'Norm-coeff'!$K$13+$BF535*'Norm-coeff'!$L$13+$BG535*'Norm-coeff'!$M$13+$BH535*'Norm-coeff'!$N$13+$BI535*'Norm-coeff'!$O$13</f>
        <v>-4.1864930554451202E-2</v>
      </c>
      <c r="CA535" s="54">
        <f>'Norm-coeff'!$C$14+$AX535*'Norm-coeff'!$D$14+$AY535*'Norm-coeff'!$E$14+$AZ535*'Norm-coeff'!$F$14+$BA535*'Norm-coeff'!$G$14+$BB535*'Norm-coeff'!$H$14+$BC535*'Norm-coeff'!$I$14+$BD535*'Norm-coeff'!$J$14+$BE535*'Norm-coeff'!$K$14+$BF535*'Norm-coeff'!$L$14+$BG535*'Norm-coeff'!$M$14+$BH535*'Norm-coeff'!$N$14+$BI535*'Norm-coeff'!$O$14</f>
        <v>4.2526983164477103</v>
      </c>
      <c r="CC535" s="54">
        <f t="shared" si="1702"/>
        <v>0</v>
      </c>
      <c r="CG535" s="54">
        <f t="shared" si="1578"/>
        <v>0</v>
      </c>
      <c r="CH535" s="54">
        <f t="shared" si="1556"/>
        <v>0</v>
      </c>
      <c r="CI535" s="54">
        <f t="shared" si="1579"/>
        <v>0</v>
      </c>
      <c r="CJ535" s="56">
        <f t="shared" si="1580"/>
        <v>0</v>
      </c>
      <c r="CK535" s="54">
        <f t="shared" si="1581"/>
        <v>0</v>
      </c>
      <c r="CL535" s="54">
        <f t="shared" si="1582"/>
        <v>0</v>
      </c>
      <c r="CM535" s="54">
        <f t="shared" si="1583"/>
        <v>0</v>
      </c>
      <c r="CN535" s="54">
        <f t="shared" si="1584"/>
        <v>0</v>
      </c>
      <c r="CO535" s="54">
        <f t="shared" si="1585"/>
        <v>0</v>
      </c>
      <c r="CP535" s="54">
        <f t="shared" si="1586"/>
        <v>0</v>
      </c>
      <c r="CQ535" s="54">
        <f t="shared" si="1587"/>
        <v>0</v>
      </c>
      <c r="CR535" s="54">
        <f t="shared" si="1588"/>
        <v>0</v>
      </c>
      <c r="CS535" s="54">
        <f t="shared" si="1589"/>
        <v>0</v>
      </c>
      <c r="CU535" s="54">
        <f t="shared" si="1590"/>
        <v>0</v>
      </c>
      <c r="CV535" s="54">
        <f t="shared" si="1591"/>
        <v>0</v>
      </c>
      <c r="CW535" s="54">
        <f t="shared" si="1592"/>
        <v>0</v>
      </c>
      <c r="CX535" s="54">
        <f t="shared" si="1593"/>
        <v>0</v>
      </c>
      <c r="CZ535" s="54">
        <f t="shared" si="1594"/>
        <v>0</v>
      </c>
      <c r="DA535" s="54">
        <f t="shared" si="1595"/>
        <v>0</v>
      </c>
      <c r="DB535" s="54">
        <f t="shared" si="1596"/>
        <v>0</v>
      </c>
      <c r="DC535" s="54">
        <f t="shared" si="1597"/>
        <v>0</v>
      </c>
      <c r="DD535" s="54">
        <f t="shared" si="1598"/>
        <v>0</v>
      </c>
      <c r="DE535" s="54">
        <f t="shared" si="1599"/>
        <v>0</v>
      </c>
      <c r="DF535" s="54">
        <f t="shared" si="1600"/>
        <v>0</v>
      </c>
      <c r="DG535" s="54">
        <f t="shared" si="1601"/>
        <v>2</v>
      </c>
      <c r="DH535" s="71">
        <f t="shared" si="1602"/>
        <v>0</v>
      </c>
      <c r="DI535" s="71">
        <f t="shared" si="1603"/>
        <v>0</v>
      </c>
      <c r="DJ535" s="54">
        <f t="shared" si="1604"/>
        <v>0</v>
      </c>
      <c r="DK535" s="54">
        <f t="shared" si="1605"/>
        <v>2</v>
      </c>
      <c r="DL535" s="4">
        <f t="shared" si="1530"/>
        <v>0</v>
      </c>
      <c r="DM535" s="3">
        <f t="shared" si="1606"/>
        <v>0</v>
      </c>
      <c r="DN535" s="3">
        <f t="shared" si="1607"/>
        <v>0</v>
      </c>
      <c r="DO535" s="4" t="e">
        <f t="shared" si="1608"/>
        <v>#DIV/0!</v>
      </c>
      <c r="DP535" s="57"/>
      <c r="DQ535" s="57"/>
      <c r="DR535" s="56">
        <f t="shared" si="1531"/>
        <v>2</v>
      </c>
      <c r="DS535" s="56">
        <f t="shared" si="1532"/>
        <v>0</v>
      </c>
      <c r="DT535" s="38">
        <f t="shared" si="1533"/>
        <v>0</v>
      </c>
      <c r="DU535" s="38">
        <f t="shared" si="1609"/>
        <v>2</v>
      </c>
      <c r="DV535" s="38">
        <f t="shared" si="1534"/>
        <v>0</v>
      </c>
      <c r="DW535" s="39">
        <f t="shared" si="1535"/>
        <v>0</v>
      </c>
      <c r="DX535" s="39">
        <f t="shared" si="1536"/>
        <v>0</v>
      </c>
      <c r="DY535" s="39">
        <f t="shared" si="1537"/>
        <v>0</v>
      </c>
      <c r="DZ535" s="39">
        <f t="shared" si="1538"/>
        <v>0</v>
      </c>
      <c r="EA535" s="39">
        <f t="shared" si="1539"/>
        <v>0</v>
      </c>
      <c r="EB535" s="37" t="e">
        <f t="shared" si="1610"/>
        <v>#DIV/0!</v>
      </c>
      <c r="EC535" s="37" t="e">
        <f t="shared" si="1611"/>
        <v>#DIV/0!</v>
      </c>
      <c r="ED535" s="37" t="e">
        <f t="shared" si="1612"/>
        <v>#DIV/0!</v>
      </c>
      <c r="EE535" s="37" t="e">
        <f t="shared" si="1613"/>
        <v>#DIV/0!</v>
      </c>
      <c r="EF535" s="39" t="e">
        <f t="shared" si="1614"/>
        <v>#DIV/0!</v>
      </c>
      <c r="EG535" s="37" t="e">
        <f t="shared" si="1615"/>
        <v>#DIV/0!</v>
      </c>
      <c r="EH535" s="37" t="e">
        <f t="shared" si="1616"/>
        <v>#DIV/0!</v>
      </c>
      <c r="EI535" s="11" t="b">
        <f t="shared" si="1617"/>
        <v>1</v>
      </c>
      <c r="EJ535" s="11" t="b">
        <f t="shared" si="1618"/>
        <v>0</v>
      </c>
      <c r="EK535" s="39" t="e">
        <f t="shared" si="1619"/>
        <v>#DIV/0!</v>
      </c>
      <c r="EL535" s="39" t="e">
        <f t="shared" si="1620"/>
        <v>#DIV/0!</v>
      </c>
      <c r="EM535" s="39" t="e">
        <f t="shared" si="1621"/>
        <v>#DIV/0!</v>
      </c>
      <c r="EN535" s="39" t="e">
        <f t="shared" si="1622"/>
        <v>#DIV/0!</v>
      </c>
      <c r="EO535" s="39" t="e">
        <f t="shared" si="1623"/>
        <v>#DIV/0!</v>
      </c>
      <c r="EP535" s="39" t="e">
        <f t="shared" si="1624"/>
        <v>#DIV/0!</v>
      </c>
      <c r="EQ535" s="39" t="e">
        <f t="shared" si="1625"/>
        <v>#DIV/0!</v>
      </c>
      <c r="ER535" s="39" t="e">
        <f t="shared" si="1626"/>
        <v>#DIV/0!</v>
      </c>
      <c r="ES535" s="58" t="str">
        <f t="shared" si="1627"/>
        <v>(OH,F,Cl)-dominate amphibole</v>
      </c>
      <c r="ET535" s="58" t="e">
        <f t="shared" si="1628"/>
        <v>#N/A</v>
      </c>
      <c r="EU535" s="56">
        <f t="shared" si="1540"/>
        <v>0</v>
      </c>
      <c r="EV535" s="56">
        <f t="shared" si="1541"/>
        <v>0</v>
      </c>
      <c r="EW535" s="56">
        <f t="shared" si="1542"/>
        <v>0</v>
      </c>
      <c r="EX535" s="56">
        <f t="shared" si="1543"/>
        <v>0</v>
      </c>
      <c r="EY535" s="56">
        <f t="shared" si="1544"/>
        <v>0</v>
      </c>
      <c r="EZ535" s="56">
        <f t="shared" si="1545"/>
        <v>0</v>
      </c>
      <c r="FA535" s="39">
        <f t="shared" si="1546"/>
        <v>0</v>
      </c>
      <c r="FB535" s="39">
        <f t="shared" si="1547"/>
        <v>0</v>
      </c>
      <c r="FC535" s="54">
        <f t="shared" si="1548"/>
        <v>0</v>
      </c>
      <c r="FD535" s="54">
        <f t="shared" si="1549"/>
        <v>0</v>
      </c>
      <c r="FE535" s="39">
        <f t="shared" si="1550"/>
        <v>0</v>
      </c>
      <c r="FF535" s="54">
        <f t="shared" si="1551"/>
        <v>0</v>
      </c>
      <c r="FG535" s="39">
        <f t="shared" si="1552"/>
        <v>0</v>
      </c>
      <c r="FH535" s="39">
        <f t="shared" si="1629"/>
        <v>0</v>
      </c>
      <c r="FI535" s="39">
        <f t="shared" si="1630"/>
        <v>0</v>
      </c>
      <c r="FJ535" s="39">
        <f t="shared" si="1631"/>
        <v>0</v>
      </c>
      <c r="FK535" s="39" t="e">
        <f t="shared" si="1632"/>
        <v>#DIV/0!</v>
      </c>
      <c r="FL535" s="39" t="e">
        <f t="shared" si="1633"/>
        <v>#DIV/0!</v>
      </c>
      <c r="FM535" s="39" t="e">
        <f t="shared" si="1634"/>
        <v>#DIV/0!</v>
      </c>
      <c r="FN535" s="39">
        <f t="shared" si="1635"/>
        <v>1</v>
      </c>
      <c r="FO535" s="39">
        <f t="shared" si="1553"/>
        <v>0</v>
      </c>
      <c r="FP535" s="39">
        <f t="shared" si="1554"/>
        <v>0</v>
      </c>
      <c r="FQ535" s="39">
        <f t="shared" si="1555"/>
        <v>0</v>
      </c>
      <c r="FR535" s="39">
        <f t="shared" si="1636"/>
        <v>0</v>
      </c>
      <c r="FS535" s="39">
        <f t="shared" si="1637"/>
        <v>0</v>
      </c>
      <c r="FU535" s="39" t="e">
        <f t="shared" si="1638"/>
        <v>#DIV/0!</v>
      </c>
      <c r="FV535" s="39" t="e">
        <f t="shared" si="1639"/>
        <v>#DIV/0!</v>
      </c>
      <c r="FW535" s="39" t="e">
        <f t="shared" si="1640"/>
        <v>#DIV/0!</v>
      </c>
      <c r="FY535" s="39" t="e">
        <f t="shared" si="1641"/>
        <v>#DIV/0!</v>
      </c>
      <c r="FZ535" s="39" t="e">
        <f t="shared" si="1642"/>
        <v>#DIV/0!</v>
      </c>
      <c r="GA535" s="39" t="e">
        <f t="shared" si="1643"/>
        <v>#DIV/0!</v>
      </c>
      <c r="GB535" s="39" t="e">
        <f t="shared" si="1644"/>
        <v>#DIV/0!</v>
      </c>
      <c r="GC535" s="39" t="e">
        <f t="shared" si="1645"/>
        <v>#DIV/0!</v>
      </c>
      <c r="GD535" s="39" t="e">
        <f t="shared" si="1646"/>
        <v>#DIV/0!</v>
      </c>
      <c r="GE535" s="39" t="e">
        <f t="shared" si="1647"/>
        <v>#DIV/0!</v>
      </c>
      <c r="GF535" s="39" t="e">
        <f t="shared" si="1648"/>
        <v>#DIV/0!</v>
      </c>
      <c r="GG535" s="39" t="e">
        <f t="shared" si="1649"/>
        <v>#DIV/0!</v>
      </c>
      <c r="GH535" s="39" t="e">
        <f t="shared" si="1650"/>
        <v>#DIV/0!</v>
      </c>
      <c r="GI535" s="39"/>
      <c r="GJ535" s="39" t="e">
        <f t="shared" si="1651"/>
        <v>#DIV/0!</v>
      </c>
      <c r="GK535" s="39" t="e">
        <f t="shared" si="1652"/>
        <v>#DIV/0!</v>
      </c>
      <c r="GL535" s="39" t="e">
        <f t="shared" si="1653"/>
        <v>#DIV/0!</v>
      </c>
      <c r="GM535" s="39" t="e">
        <f t="shared" si="1654"/>
        <v>#DIV/0!</v>
      </c>
      <c r="GN535" s="39" t="e">
        <f t="shared" si="1655"/>
        <v>#DIV/0!</v>
      </c>
      <c r="GO535" s="57"/>
      <c r="GP535" s="57" t="e">
        <f t="shared" si="1656"/>
        <v>#DIV/0!</v>
      </c>
      <c r="GQ535" s="59" t="e">
        <f t="shared" si="1657"/>
        <v>#DIV/0!</v>
      </c>
      <c r="GR535" s="41" t="e">
        <f t="shared" si="1658"/>
        <v>#DIV/0!</v>
      </c>
      <c r="GS535" s="57" t="e">
        <f t="shared" si="1659"/>
        <v>#DIV/0!</v>
      </c>
      <c r="GT535" s="57" t="e">
        <f t="shared" si="1660"/>
        <v>#DIV/0!</v>
      </c>
      <c r="GU535" s="57" t="e">
        <f t="shared" si="1661"/>
        <v>#DIV/0!</v>
      </c>
      <c r="GV535" s="57"/>
      <c r="GW535" s="42" t="e">
        <f t="shared" si="1662"/>
        <v>#DIV/0!</v>
      </c>
      <c r="GX535" s="42" t="e">
        <f t="shared" si="1663"/>
        <v>#DIV/0!</v>
      </c>
      <c r="GY535" s="42" t="e">
        <f t="shared" si="1664"/>
        <v>#DIV/0!</v>
      </c>
      <c r="GZ535" s="57"/>
      <c r="HA535" s="2" t="e">
        <f t="shared" si="1665"/>
        <v>#DIV/0!</v>
      </c>
      <c r="HB535" s="2" t="e">
        <f t="shared" si="1666"/>
        <v>#DIV/0!</v>
      </c>
      <c r="HC535" s="2" t="e">
        <f t="shared" si="1667"/>
        <v>#DIV/0!</v>
      </c>
      <c r="HD535" s="2" t="e">
        <f t="shared" si="1668"/>
        <v>#DIV/0!</v>
      </c>
      <c r="HE535" s="2" t="e">
        <f t="shared" si="1669"/>
        <v>#DIV/0!</v>
      </c>
      <c r="HF535" s="2" t="e">
        <f t="shared" si="1670"/>
        <v>#DIV/0!</v>
      </c>
      <c r="HG535" s="2" t="e">
        <f t="shared" si="1671"/>
        <v>#DIV/0!</v>
      </c>
      <c r="HH535" s="2" t="e">
        <f t="shared" si="1672"/>
        <v>#DIV/0!</v>
      </c>
      <c r="HI535" s="2" t="e">
        <f t="shared" si="1673"/>
        <v>#DIV/0!</v>
      </c>
      <c r="HJ535" s="11" t="e">
        <f t="shared" si="1674"/>
        <v>#DIV/0!</v>
      </c>
      <c r="HK535" s="60" t="e">
        <f t="shared" si="1675"/>
        <v>#DIV/0!</v>
      </c>
      <c r="HL535" s="57"/>
      <c r="HM535" s="57" t="e">
        <f t="shared" si="1676"/>
        <v>#DIV/0!</v>
      </c>
      <c r="HN535" s="57" t="e">
        <f t="shared" si="1677"/>
        <v>#DIV/0!</v>
      </c>
      <c r="HO535" s="57" t="e">
        <f t="shared" si="1678"/>
        <v>#DIV/0!</v>
      </c>
      <c r="HP535" s="57" t="e">
        <f t="shared" si="1679"/>
        <v>#DIV/0!</v>
      </c>
      <c r="HQ535" s="57" t="e">
        <f t="shared" si="1680"/>
        <v>#DIV/0!</v>
      </c>
      <c r="HR535" s="57"/>
      <c r="HS535" s="57" t="e">
        <f t="shared" si="1681"/>
        <v>#DIV/0!</v>
      </c>
      <c r="HT535" s="57" t="e">
        <f t="shared" si="1682"/>
        <v>#DIV/0!</v>
      </c>
      <c r="HU535" s="57" t="e">
        <f t="shared" si="1683"/>
        <v>#DIV/0!</v>
      </c>
      <c r="HV535" s="57" t="e">
        <f t="shared" si="1684"/>
        <v>#DIV/0!</v>
      </c>
      <c r="HW535" s="57" t="e">
        <f t="shared" si="1685"/>
        <v>#DIV/0!</v>
      </c>
      <c r="HX535" s="57"/>
      <c r="HY535" s="57" t="e">
        <f t="shared" si="1686"/>
        <v>#DIV/0!</v>
      </c>
      <c r="HZ535" s="57" t="e">
        <f t="shared" si="1687"/>
        <v>#DIV/0!</v>
      </c>
      <c r="IA535" s="57"/>
      <c r="IB535" s="61">
        <f t="shared" si="1688"/>
        <v>0</v>
      </c>
      <c r="IC535" s="57" t="str">
        <f t="shared" si="1689"/>
        <v/>
      </c>
      <c r="ID535" s="42"/>
      <c r="IE535" s="2" t="str">
        <f t="shared" si="1690"/>
        <v/>
      </c>
      <c r="IF535" s="60" t="e">
        <f t="shared" si="1691"/>
        <v>#DIV/0!</v>
      </c>
      <c r="IG535" s="60" t="str">
        <f t="shared" si="1692"/>
        <v/>
      </c>
      <c r="IH535" s="60" t="str">
        <f t="shared" si="1693"/>
        <v>zinco-</v>
      </c>
      <c r="II535" s="60" t="str">
        <f t="shared" si="1694"/>
        <v>mangano-</v>
      </c>
      <c r="IJ535" s="60" t="e">
        <f t="shared" si="1695"/>
        <v>#DIV/0!</v>
      </c>
      <c r="IK535" s="60" t="e">
        <f t="shared" si="1696"/>
        <v>#DIV/0!</v>
      </c>
      <c r="IL535" s="60" t="e">
        <f t="shared" si="1697"/>
        <v>#DIV/0!</v>
      </c>
      <c r="IM535" s="60" t="e">
        <f t="shared" si="1698"/>
        <v>#DIV/0!</v>
      </c>
      <c r="IN535" s="60" t="str">
        <f t="shared" si="1699"/>
        <v/>
      </c>
      <c r="IO535" s="60" t="str">
        <f t="shared" si="1700"/>
        <v/>
      </c>
      <c r="IP535" s="57"/>
      <c r="IQ535" s="57" t="str">
        <f t="shared" si="1701"/>
        <v>ERROR!!</v>
      </c>
    </row>
    <row r="536" spans="24:251">
      <c r="X536" s="29">
        <f t="shared" si="1557"/>
        <v>0</v>
      </c>
      <c r="Y536" s="29">
        <f t="shared" si="1558"/>
        <v>0</v>
      </c>
      <c r="Z536" s="29" t="e">
        <f t="shared" si="1559"/>
        <v>#DIV/0!</v>
      </c>
      <c r="AA536" s="29" t="e">
        <f t="shared" si="1560"/>
        <v>#DIV/0!</v>
      </c>
      <c r="AB536" s="29" t="e">
        <f t="shared" si="1561"/>
        <v>#DIV/0!</v>
      </c>
      <c r="AC536" s="29" t="e">
        <f t="shared" si="1562"/>
        <v>#DIV/0!</v>
      </c>
      <c r="AF536" s="23">
        <v>60.084299999999999</v>
      </c>
      <c r="AG536" s="23">
        <v>79.878799999999998</v>
      </c>
      <c r="AH536" s="23">
        <v>101.96120000000001</v>
      </c>
      <c r="AI536" s="23">
        <v>151.99039999999999</v>
      </c>
      <c r="AJ536" s="23">
        <v>159.69</v>
      </c>
      <c r="AK536" s="23">
        <v>71.846400000000003</v>
      </c>
      <c r="AL536" s="23">
        <v>70.9375</v>
      </c>
      <c r="AM536" s="23">
        <v>40.304400000000001</v>
      </c>
      <c r="AN536" s="23">
        <v>56.077399999999997</v>
      </c>
      <c r="AO536" s="23">
        <v>61.978999999999999</v>
      </c>
      <c r="AP536" s="23">
        <v>94.195999999999998</v>
      </c>
      <c r="AQ536" s="23">
        <v>18.998000000000001</v>
      </c>
      <c r="AR536" s="23">
        <v>35.450000000000003</v>
      </c>
      <c r="AS536" s="23">
        <v>29.88</v>
      </c>
      <c r="AT536" s="23">
        <v>74.691999999999993</v>
      </c>
      <c r="AU536" s="23">
        <v>81.39</v>
      </c>
      <c r="AX536" s="54">
        <f t="shared" si="1563"/>
        <v>0</v>
      </c>
      <c r="AY536" s="54">
        <f t="shared" si="1564"/>
        <v>0</v>
      </c>
      <c r="AZ536" s="54">
        <f t="shared" si="1565"/>
        <v>0</v>
      </c>
      <c r="BA536" s="54">
        <f t="shared" si="1566"/>
        <v>0</v>
      </c>
      <c r="BB536" s="54">
        <f t="shared" si="1567"/>
        <v>0</v>
      </c>
      <c r="BC536" s="54">
        <f t="shared" si="1568"/>
        <v>0</v>
      </c>
      <c r="BD536" s="54">
        <f t="shared" si="1569"/>
        <v>0</v>
      </c>
      <c r="BE536" s="54">
        <f t="shared" si="1570"/>
        <v>0</v>
      </c>
      <c r="BF536" s="54">
        <f t="shared" si="1571"/>
        <v>0</v>
      </c>
      <c r="BG536" s="54">
        <f t="shared" si="1572"/>
        <v>0</v>
      </c>
      <c r="BH536" s="54">
        <f t="shared" si="1573"/>
        <v>0</v>
      </c>
      <c r="BI536" s="54">
        <f t="shared" si="1574"/>
        <v>0</v>
      </c>
      <c r="BJ536" s="54">
        <f t="shared" si="1575"/>
        <v>0</v>
      </c>
      <c r="BK536" s="54">
        <f t="shared" si="1576"/>
        <v>0</v>
      </c>
      <c r="BL536" s="54">
        <f t="shared" si="1577"/>
        <v>0</v>
      </c>
      <c r="BM536" s="42"/>
      <c r="BO536" s="54">
        <f>'Norm-coeff'!$C$2+$AX536*'Norm-coeff'!$D$2+$AY536*'Norm-coeff'!$E$2+$AZ536*'Norm-coeff'!$F$2+$BA536*'Norm-coeff'!$G$2+$BB536*'Norm-coeff'!$H$2+$BC536*'Norm-coeff'!$I$2+$BD536*'Norm-coeff'!$J$2+$BE536*'Norm-coeff'!$K$2+$BF536*'Norm-coeff'!$L$2+$BG536*'Norm-coeff'!$M$2+$BH536*'Norm-coeff'!$N$2+$BI536*'Norm-coeff'!$O$2</f>
        <v>5.4045421474420303</v>
      </c>
      <c r="BP536" s="54">
        <f>'Norm-coeff'!$C$3+$AX536*'Norm-coeff'!$D$3+$AY536*'Norm-coeff'!$E$3+$AZ536*'Norm-coeff'!$F$3+$BA536*'Norm-coeff'!$G$3+$BB536*'Norm-coeff'!$H$3+$BC536*'Norm-coeff'!$I$3+$BD536*'Norm-coeff'!$J$3+$BE536*'Norm-coeff'!$K$3+$BF536*'Norm-coeff'!$L$3+$BG536*'Norm-coeff'!$M$3+$BH536*'Norm-coeff'!$N$3+$BI536*'Norm-coeff'!$O$3</f>
        <v>3.15319116612705</v>
      </c>
      <c r="BQ536" s="54">
        <f>'Norm-coeff'!$C$4+$AX536*'Norm-coeff'!$D$4+$AY536*'Norm-coeff'!$E$4+$AZ536*'Norm-coeff'!$F$4+$BA536*'Norm-coeff'!$G$4+$BB536*'Norm-coeff'!$H$4+$BC536*'Norm-coeff'!$I$4+$BD536*'Norm-coeff'!$J$4+$BE536*'Norm-coeff'!$K$4+$BF536*'Norm-coeff'!$L$4+$BG536*'Norm-coeff'!$M$4+$BH536*'Norm-coeff'!$N$4+$BI536*'Norm-coeff'!$O$4</f>
        <v>1.42115649462768</v>
      </c>
      <c r="BR536" s="54">
        <f>'Norm-coeff'!$C$5+$AX536*'Norm-coeff'!$D$5+$AY536*'Norm-coeff'!$E$5+$AZ536*'Norm-coeff'!$F$5+$BA536*'Norm-coeff'!$G$5+$BB536*'Norm-coeff'!$H$5+$BC536*'Norm-coeff'!$I$5+$BD536*'Norm-coeff'!$J$5+$BE536*'Norm-coeff'!$K$5+$BF536*'Norm-coeff'!$L$5+$BG536*'Norm-coeff'!$M$5+$BH536*'Norm-coeff'!$N$5+$BI536*'Norm-coeff'!$O$5</f>
        <v>1.0553329241296201</v>
      </c>
      <c r="BS536" s="54">
        <f>'Norm-coeff'!$C$6+$AX536*'Norm-coeff'!$D$6+$AY536*'Norm-coeff'!$E$6+$AZ536*'Norm-coeff'!$F$6+$BA536*'Norm-coeff'!$G$6+$BB536*'Norm-coeff'!$H$6+$BC536*'Norm-coeff'!$I$6+$BD536*'Norm-coeff'!$J$6+$BE536*'Norm-coeff'!$K$6+$BF536*'Norm-coeff'!$L$6+$BG536*'Norm-coeff'!$M$6+$BH536*'Norm-coeff'!$N$6+$BI536*'Norm-coeff'!$O$6</f>
        <v>-1.48700885495103E-2</v>
      </c>
      <c r="BT536" s="54">
        <f>'Norm-coeff'!$C$7+$AX536*'Norm-coeff'!$D$7+$AY536*'Norm-coeff'!$E$7+$AZ536*'Norm-coeff'!$F$7+$BA536*'Norm-coeff'!$G$7+$BB536*'Norm-coeff'!$H$7+$BC536*'Norm-coeff'!$I$7+$BD536*'Norm-coeff'!$J$7+$BE536*'Norm-coeff'!$K$7+$BF536*'Norm-coeff'!$L$7+$BG536*'Norm-coeff'!$M$7+$BH536*'Norm-coeff'!$N$7+$BI536*'Norm-coeff'!$O$7</f>
        <v>2.0907583608832998</v>
      </c>
      <c r="BU536" s="54">
        <f>'Norm-coeff'!$C$8+$AX536*'Norm-coeff'!$D$8+$AY536*'Norm-coeff'!$E$8+$AZ536*'Norm-coeff'!$F$8+$BA536*'Norm-coeff'!$G$8+$BB536*'Norm-coeff'!$H$8+$BC536*'Norm-coeff'!$I$8+$BD536*'Norm-coeff'!$J$8+$BE536*'Norm-coeff'!$K$8+$BF536*'Norm-coeff'!$L$8+$BG536*'Norm-coeff'!$M$8+$BH536*'Norm-coeff'!$N$8+$BI536*'Norm-coeff'!$O$8</f>
        <v>0.65894159836244504</v>
      </c>
      <c r="BV536" s="54">
        <f>'Norm-coeff'!$C$9+$AX536*'Norm-coeff'!$D$9+$AY536*'Norm-coeff'!$E$9+$AZ536*'Norm-coeff'!$F$9+$BA536*'Norm-coeff'!$G$9+$BB536*'Norm-coeff'!$H$9+$BC536*'Norm-coeff'!$I$9+$BD536*'Norm-coeff'!$J$9+$BE536*'Norm-coeff'!$K$9+$BF536*'Norm-coeff'!$L$9+$BG536*'Norm-coeff'!$M$9+$BH536*'Norm-coeff'!$N$9+$BI536*'Norm-coeff'!$O$9</f>
        <v>1.48961085014701</v>
      </c>
      <c r="BW536" s="54">
        <f>'Norm-coeff'!$C$10+$AX536*'Norm-coeff'!$D$10+$AY536*'Norm-coeff'!$E$10+$AZ536*'Norm-coeff'!$F$10+$BA536*'Norm-coeff'!$G$10+$BB536*'Norm-coeff'!$H$10+$BC536*'Norm-coeff'!$I$10+$BD536*'Norm-coeff'!$J$10+$BE536*'Norm-coeff'!$K$10+$BF536*'Norm-coeff'!$L$10+$BG536*'Norm-coeff'!$M$10+$BH536*'Norm-coeff'!$N$10+$BI536*'Norm-coeff'!$O$10</f>
        <v>1.42058735749591</v>
      </c>
      <c r="BX536" s="54">
        <f>'Norm-coeff'!$C$11+$AX536*'Norm-coeff'!$D$11+$AY536*'Norm-coeff'!$E$11+$AZ536*'Norm-coeff'!$F$11+$BA536*'Norm-coeff'!$G$11+$BB536*'Norm-coeff'!$H$11+$BC536*'Norm-coeff'!$I$11+$BD536*'Norm-coeff'!$J$11+$BE536*'Norm-coeff'!$K$11+$BF536*'Norm-coeff'!$L$11+$BG536*'Norm-coeff'!$M$11+$BH536*'Norm-coeff'!$N$11+$BI536*'Norm-coeff'!$O$11</f>
        <v>0.221233014421479</v>
      </c>
      <c r="BY536" s="54">
        <f>'Norm-coeff'!$C$12+$AX536*'Norm-coeff'!$D$12+$AY536*'Norm-coeff'!$E$12+$AZ536*'Norm-coeff'!$F$12+$BA536*'Norm-coeff'!$G$12+$BB536*'Norm-coeff'!$H$12+$BC536*'Norm-coeff'!$I$12+$BD536*'Norm-coeff'!$J$12+$BE536*'Norm-coeff'!$K$12+$BF536*'Norm-coeff'!$L$12+$BG536*'Norm-coeff'!$M$12+$BH536*'Norm-coeff'!$N$12+$BI536*'Norm-coeff'!$O$12</f>
        <v>0.283527502056037</v>
      </c>
      <c r="BZ536" s="54">
        <f>'Norm-coeff'!$C$13+$AX536*'Norm-coeff'!$D$13+$AY536*'Norm-coeff'!$E$13+$AZ536*'Norm-coeff'!$F$13+$BA536*'Norm-coeff'!$G$13+$BB536*'Norm-coeff'!$H$13+$BC536*'Norm-coeff'!$I$13+$BD536*'Norm-coeff'!$J$13+$BE536*'Norm-coeff'!$K$13+$BF536*'Norm-coeff'!$L$13+$BG536*'Norm-coeff'!$M$13+$BH536*'Norm-coeff'!$N$13+$BI536*'Norm-coeff'!$O$13</f>
        <v>-4.1864930554451202E-2</v>
      </c>
      <c r="CA536" s="54">
        <f>'Norm-coeff'!$C$14+$AX536*'Norm-coeff'!$D$14+$AY536*'Norm-coeff'!$E$14+$AZ536*'Norm-coeff'!$F$14+$BA536*'Norm-coeff'!$G$14+$BB536*'Norm-coeff'!$H$14+$BC536*'Norm-coeff'!$I$14+$BD536*'Norm-coeff'!$J$14+$BE536*'Norm-coeff'!$K$14+$BF536*'Norm-coeff'!$L$14+$BG536*'Norm-coeff'!$M$14+$BH536*'Norm-coeff'!$N$14+$BI536*'Norm-coeff'!$O$14</f>
        <v>4.2526983164477103</v>
      </c>
      <c r="CC536" s="54">
        <f t="shared" si="1702"/>
        <v>0</v>
      </c>
      <c r="CG536" s="54">
        <f t="shared" si="1578"/>
        <v>0</v>
      </c>
      <c r="CH536" s="54">
        <f t="shared" si="1556"/>
        <v>0</v>
      </c>
      <c r="CI536" s="54">
        <f t="shared" si="1579"/>
        <v>0</v>
      </c>
      <c r="CJ536" s="56">
        <f t="shared" si="1580"/>
        <v>0</v>
      </c>
      <c r="CK536" s="54">
        <f t="shared" si="1581"/>
        <v>0</v>
      </c>
      <c r="CL536" s="54">
        <f t="shared" si="1582"/>
        <v>0</v>
      </c>
      <c r="CM536" s="54">
        <f t="shared" si="1583"/>
        <v>0</v>
      </c>
      <c r="CN536" s="54">
        <f t="shared" si="1584"/>
        <v>0</v>
      </c>
      <c r="CO536" s="54">
        <f t="shared" si="1585"/>
        <v>0</v>
      </c>
      <c r="CP536" s="54">
        <f t="shared" si="1586"/>
        <v>0</v>
      </c>
      <c r="CQ536" s="54">
        <f t="shared" si="1587"/>
        <v>0</v>
      </c>
      <c r="CR536" s="54">
        <f t="shared" si="1588"/>
        <v>0</v>
      </c>
      <c r="CS536" s="54">
        <f t="shared" si="1589"/>
        <v>0</v>
      </c>
      <c r="CU536" s="54">
        <f t="shared" si="1590"/>
        <v>0</v>
      </c>
      <c r="CV536" s="54">
        <f t="shared" si="1591"/>
        <v>0</v>
      </c>
      <c r="CW536" s="54">
        <f t="shared" si="1592"/>
        <v>0</v>
      </c>
      <c r="CX536" s="54">
        <f t="shared" si="1593"/>
        <v>0</v>
      </c>
      <c r="CZ536" s="54">
        <f t="shared" si="1594"/>
        <v>0</v>
      </c>
      <c r="DA536" s="54">
        <f t="shared" si="1595"/>
        <v>0</v>
      </c>
      <c r="DB536" s="54">
        <f t="shared" si="1596"/>
        <v>0</v>
      </c>
      <c r="DC536" s="54">
        <f t="shared" si="1597"/>
        <v>0</v>
      </c>
      <c r="DD536" s="54">
        <f t="shared" si="1598"/>
        <v>0</v>
      </c>
      <c r="DE536" s="54">
        <f t="shared" si="1599"/>
        <v>0</v>
      </c>
      <c r="DF536" s="54">
        <f t="shared" si="1600"/>
        <v>0</v>
      </c>
      <c r="DG536" s="54">
        <f t="shared" si="1601"/>
        <v>2</v>
      </c>
      <c r="DH536" s="71">
        <f t="shared" si="1602"/>
        <v>0</v>
      </c>
      <c r="DI536" s="71">
        <f t="shared" si="1603"/>
        <v>0</v>
      </c>
      <c r="DJ536" s="54">
        <f t="shared" si="1604"/>
        <v>0</v>
      </c>
      <c r="DK536" s="54">
        <f t="shared" si="1605"/>
        <v>2</v>
      </c>
      <c r="DL536" s="4">
        <f t="shared" si="1530"/>
        <v>0</v>
      </c>
      <c r="DM536" s="3">
        <f t="shared" si="1606"/>
        <v>0</v>
      </c>
      <c r="DN536" s="3">
        <f t="shared" si="1607"/>
        <v>0</v>
      </c>
      <c r="DO536" s="4" t="e">
        <f t="shared" si="1608"/>
        <v>#DIV/0!</v>
      </c>
      <c r="DP536" s="57"/>
      <c r="DQ536" s="57"/>
      <c r="DR536" s="56">
        <f t="shared" si="1531"/>
        <v>2</v>
      </c>
      <c r="DS536" s="56">
        <f t="shared" si="1532"/>
        <v>0</v>
      </c>
      <c r="DT536" s="38">
        <f t="shared" si="1533"/>
        <v>0</v>
      </c>
      <c r="DU536" s="38">
        <f t="shared" si="1609"/>
        <v>2</v>
      </c>
      <c r="DV536" s="38">
        <f t="shared" si="1534"/>
        <v>0</v>
      </c>
      <c r="DW536" s="39">
        <f t="shared" si="1535"/>
        <v>0</v>
      </c>
      <c r="DX536" s="39">
        <f t="shared" si="1536"/>
        <v>0</v>
      </c>
      <c r="DY536" s="39">
        <f t="shared" si="1537"/>
        <v>0</v>
      </c>
      <c r="DZ536" s="39">
        <f t="shared" si="1538"/>
        <v>0</v>
      </c>
      <c r="EA536" s="39">
        <f t="shared" si="1539"/>
        <v>0</v>
      </c>
      <c r="EB536" s="37" t="e">
        <f t="shared" si="1610"/>
        <v>#DIV/0!</v>
      </c>
      <c r="EC536" s="37" t="e">
        <f t="shared" si="1611"/>
        <v>#DIV/0!</v>
      </c>
      <c r="ED536" s="37" t="e">
        <f t="shared" si="1612"/>
        <v>#DIV/0!</v>
      </c>
      <c r="EE536" s="37" t="e">
        <f t="shared" si="1613"/>
        <v>#DIV/0!</v>
      </c>
      <c r="EF536" s="39" t="e">
        <f t="shared" si="1614"/>
        <v>#DIV/0!</v>
      </c>
      <c r="EG536" s="37" t="e">
        <f t="shared" si="1615"/>
        <v>#DIV/0!</v>
      </c>
      <c r="EH536" s="37" t="e">
        <f t="shared" si="1616"/>
        <v>#DIV/0!</v>
      </c>
      <c r="EI536" s="11" t="b">
        <f t="shared" si="1617"/>
        <v>1</v>
      </c>
      <c r="EJ536" s="11" t="b">
        <f t="shared" si="1618"/>
        <v>0</v>
      </c>
      <c r="EK536" s="39" t="e">
        <f t="shared" si="1619"/>
        <v>#DIV/0!</v>
      </c>
      <c r="EL536" s="39" t="e">
        <f t="shared" si="1620"/>
        <v>#DIV/0!</v>
      </c>
      <c r="EM536" s="39" t="e">
        <f t="shared" si="1621"/>
        <v>#DIV/0!</v>
      </c>
      <c r="EN536" s="39" t="e">
        <f t="shared" si="1622"/>
        <v>#DIV/0!</v>
      </c>
      <c r="EO536" s="39" t="e">
        <f t="shared" si="1623"/>
        <v>#DIV/0!</v>
      </c>
      <c r="EP536" s="39" t="e">
        <f t="shared" si="1624"/>
        <v>#DIV/0!</v>
      </c>
      <c r="EQ536" s="39" t="e">
        <f t="shared" si="1625"/>
        <v>#DIV/0!</v>
      </c>
      <c r="ER536" s="39" t="e">
        <f t="shared" si="1626"/>
        <v>#DIV/0!</v>
      </c>
      <c r="ES536" s="58" t="str">
        <f t="shared" si="1627"/>
        <v>(OH,F,Cl)-dominate amphibole</v>
      </c>
      <c r="ET536" s="58" t="e">
        <f t="shared" si="1628"/>
        <v>#N/A</v>
      </c>
      <c r="EU536" s="56">
        <f t="shared" si="1540"/>
        <v>0</v>
      </c>
      <c r="EV536" s="56">
        <f t="shared" si="1541"/>
        <v>0</v>
      </c>
      <c r="EW536" s="56">
        <f t="shared" si="1542"/>
        <v>0</v>
      </c>
      <c r="EX536" s="56">
        <f t="shared" si="1543"/>
        <v>0</v>
      </c>
      <c r="EY536" s="56">
        <f t="shared" si="1544"/>
        <v>0</v>
      </c>
      <c r="EZ536" s="56">
        <f t="shared" si="1545"/>
        <v>0</v>
      </c>
      <c r="FA536" s="39">
        <f t="shared" si="1546"/>
        <v>0</v>
      </c>
      <c r="FB536" s="39">
        <f t="shared" si="1547"/>
        <v>0</v>
      </c>
      <c r="FC536" s="54">
        <f t="shared" si="1548"/>
        <v>0</v>
      </c>
      <c r="FD536" s="54">
        <f t="shared" si="1549"/>
        <v>0</v>
      </c>
      <c r="FE536" s="39">
        <f t="shared" si="1550"/>
        <v>0</v>
      </c>
      <c r="FF536" s="54">
        <f t="shared" si="1551"/>
        <v>0</v>
      </c>
      <c r="FG536" s="39">
        <f t="shared" si="1552"/>
        <v>0</v>
      </c>
      <c r="FH536" s="39">
        <f t="shared" si="1629"/>
        <v>0</v>
      </c>
      <c r="FI536" s="39">
        <f t="shared" si="1630"/>
        <v>0</v>
      </c>
      <c r="FJ536" s="39">
        <f t="shared" si="1631"/>
        <v>0</v>
      </c>
      <c r="FK536" s="39" t="e">
        <f t="shared" si="1632"/>
        <v>#DIV/0!</v>
      </c>
      <c r="FL536" s="39" t="e">
        <f t="shared" si="1633"/>
        <v>#DIV/0!</v>
      </c>
      <c r="FM536" s="39" t="e">
        <f t="shared" si="1634"/>
        <v>#DIV/0!</v>
      </c>
      <c r="FN536" s="39">
        <f t="shared" si="1635"/>
        <v>1</v>
      </c>
      <c r="FO536" s="39">
        <f t="shared" si="1553"/>
        <v>0</v>
      </c>
      <c r="FP536" s="39">
        <f t="shared" si="1554"/>
        <v>0</v>
      </c>
      <c r="FQ536" s="39">
        <f t="shared" si="1555"/>
        <v>0</v>
      </c>
      <c r="FR536" s="39">
        <f t="shared" si="1636"/>
        <v>0</v>
      </c>
      <c r="FS536" s="39">
        <f t="shared" si="1637"/>
        <v>0</v>
      </c>
      <c r="FU536" s="39" t="e">
        <f t="shared" si="1638"/>
        <v>#DIV/0!</v>
      </c>
      <c r="FV536" s="39" t="e">
        <f t="shared" si="1639"/>
        <v>#DIV/0!</v>
      </c>
      <c r="FW536" s="39" t="e">
        <f t="shared" si="1640"/>
        <v>#DIV/0!</v>
      </c>
      <c r="FY536" s="39" t="e">
        <f t="shared" si="1641"/>
        <v>#DIV/0!</v>
      </c>
      <c r="FZ536" s="39" t="e">
        <f t="shared" si="1642"/>
        <v>#DIV/0!</v>
      </c>
      <c r="GA536" s="39" t="e">
        <f t="shared" si="1643"/>
        <v>#DIV/0!</v>
      </c>
      <c r="GB536" s="39" t="e">
        <f t="shared" si="1644"/>
        <v>#DIV/0!</v>
      </c>
      <c r="GC536" s="39" t="e">
        <f t="shared" si="1645"/>
        <v>#DIV/0!</v>
      </c>
      <c r="GD536" s="39" t="e">
        <f t="shared" si="1646"/>
        <v>#DIV/0!</v>
      </c>
      <c r="GE536" s="39" t="e">
        <f t="shared" si="1647"/>
        <v>#DIV/0!</v>
      </c>
      <c r="GF536" s="39" t="e">
        <f t="shared" si="1648"/>
        <v>#DIV/0!</v>
      </c>
      <c r="GG536" s="39" t="e">
        <f t="shared" si="1649"/>
        <v>#DIV/0!</v>
      </c>
      <c r="GH536" s="39" t="e">
        <f t="shared" si="1650"/>
        <v>#DIV/0!</v>
      </c>
      <c r="GI536" s="39"/>
      <c r="GJ536" s="39" t="e">
        <f t="shared" si="1651"/>
        <v>#DIV/0!</v>
      </c>
      <c r="GK536" s="39" t="e">
        <f t="shared" si="1652"/>
        <v>#DIV/0!</v>
      </c>
      <c r="GL536" s="39" t="e">
        <f t="shared" si="1653"/>
        <v>#DIV/0!</v>
      </c>
      <c r="GM536" s="39" t="e">
        <f t="shared" si="1654"/>
        <v>#DIV/0!</v>
      </c>
      <c r="GN536" s="39" t="e">
        <f t="shared" si="1655"/>
        <v>#DIV/0!</v>
      </c>
      <c r="GO536" s="57"/>
      <c r="GP536" s="57" t="e">
        <f t="shared" si="1656"/>
        <v>#DIV/0!</v>
      </c>
      <c r="GQ536" s="59" t="e">
        <f t="shared" si="1657"/>
        <v>#DIV/0!</v>
      </c>
      <c r="GR536" s="41" t="e">
        <f t="shared" si="1658"/>
        <v>#DIV/0!</v>
      </c>
      <c r="GS536" s="57" t="e">
        <f t="shared" si="1659"/>
        <v>#DIV/0!</v>
      </c>
      <c r="GT536" s="57" t="e">
        <f t="shared" si="1660"/>
        <v>#DIV/0!</v>
      </c>
      <c r="GU536" s="57" t="e">
        <f t="shared" si="1661"/>
        <v>#DIV/0!</v>
      </c>
      <c r="GV536" s="57"/>
      <c r="GW536" s="42" t="e">
        <f t="shared" si="1662"/>
        <v>#DIV/0!</v>
      </c>
      <c r="GX536" s="42" t="e">
        <f t="shared" si="1663"/>
        <v>#DIV/0!</v>
      </c>
      <c r="GY536" s="42" t="e">
        <f t="shared" si="1664"/>
        <v>#DIV/0!</v>
      </c>
      <c r="GZ536" s="57"/>
      <c r="HA536" s="2" t="e">
        <f t="shared" si="1665"/>
        <v>#DIV/0!</v>
      </c>
      <c r="HB536" s="2" t="e">
        <f t="shared" si="1666"/>
        <v>#DIV/0!</v>
      </c>
      <c r="HC536" s="2" t="e">
        <f t="shared" si="1667"/>
        <v>#DIV/0!</v>
      </c>
      <c r="HD536" s="2" t="e">
        <f t="shared" si="1668"/>
        <v>#DIV/0!</v>
      </c>
      <c r="HE536" s="2" t="e">
        <f t="shared" si="1669"/>
        <v>#DIV/0!</v>
      </c>
      <c r="HF536" s="2" t="e">
        <f t="shared" si="1670"/>
        <v>#DIV/0!</v>
      </c>
      <c r="HG536" s="2" t="e">
        <f t="shared" si="1671"/>
        <v>#DIV/0!</v>
      </c>
      <c r="HH536" s="2" t="e">
        <f t="shared" si="1672"/>
        <v>#DIV/0!</v>
      </c>
      <c r="HI536" s="2" t="e">
        <f t="shared" si="1673"/>
        <v>#DIV/0!</v>
      </c>
      <c r="HJ536" s="11" t="e">
        <f t="shared" si="1674"/>
        <v>#DIV/0!</v>
      </c>
      <c r="HK536" s="60" t="e">
        <f t="shared" si="1675"/>
        <v>#DIV/0!</v>
      </c>
      <c r="HL536" s="57"/>
      <c r="HM536" s="57" t="e">
        <f t="shared" si="1676"/>
        <v>#DIV/0!</v>
      </c>
      <c r="HN536" s="57" t="e">
        <f t="shared" si="1677"/>
        <v>#DIV/0!</v>
      </c>
      <c r="HO536" s="57" t="e">
        <f t="shared" si="1678"/>
        <v>#DIV/0!</v>
      </c>
      <c r="HP536" s="57" t="e">
        <f t="shared" si="1679"/>
        <v>#DIV/0!</v>
      </c>
      <c r="HQ536" s="57" t="e">
        <f t="shared" si="1680"/>
        <v>#DIV/0!</v>
      </c>
      <c r="HR536" s="57"/>
      <c r="HS536" s="57" t="e">
        <f t="shared" si="1681"/>
        <v>#DIV/0!</v>
      </c>
      <c r="HT536" s="57" t="e">
        <f t="shared" si="1682"/>
        <v>#DIV/0!</v>
      </c>
      <c r="HU536" s="57" t="e">
        <f t="shared" si="1683"/>
        <v>#DIV/0!</v>
      </c>
      <c r="HV536" s="57" t="e">
        <f t="shared" si="1684"/>
        <v>#DIV/0!</v>
      </c>
      <c r="HW536" s="57" t="e">
        <f t="shared" si="1685"/>
        <v>#DIV/0!</v>
      </c>
      <c r="HX536" s="57"/>
      <c r="HY536" s="57" t="e">
        <f t="shared" si="1686"/>
        <v>#DIV/0!</v>
      </c>
      <c r="HZ536" s="57" t="e">
        <f t="shared" si="1687"/>
        <v>#DIV/0!</v>
      </c>
      <c r="IA536" s="57"/>
      <c r="IB536" s="61">
        <f t="shared" si="1688"/>
        <v>0</v>
      </c>
      <c r="IC536" s="57" t="str">
        <f t="shared" si="1689"/>
        <v/>
      </c>
      <c r="ID536" s="42"/>
      <c r="IE536" s="2" t="str">
        <f t="shared" si="1690"/>
        <v/>
      </c>
      <c r="IF536" s="60" t="e">
        <f t="shared" si="1691"/>
        <v>#DIV/0!</v>
      </c>
      <c r="IG536" s="60" t="str">
        <f t="shared" si="1692"/>
        <v/>
      </c>
      <c r="IH536" s="60" t="str">
        <f t="shared" si="1693"/>
        <v>zinco-</v>
      </c>
      <c r="II536" s="60" t="str">
        <f t="shared" si="1694"/>
        <v>mangano-</v>
      </c>
      <c r="IJ536" s="60" t="e">
        <f t="shared" si="1695"/>
        <v>#DIV/0!</v>
      </c>
      <c r="IK536" s="60" t="e">
        <f t="shared" si="1696"/>
        <v>#DIV/0!</v>
      </c>
      <c r="IL536" s="60" t="e">
        <f t="shared" si="1697"/>
        <v>#DIV/0!</v>
      </c>
      <c r="IM536" s="60" t="e">
        <f t="shared" si="1698"/>
        <v>#DIV/0!</v>
      </c>
      <c r="IN536" s="60" t="str">
        <f t="shared" si="1699"/>
        <v/>
      </c>
      <c r="IO536" s="60" t="str">
        <f t="shared" si="1700"/>
        <v/>
      </c>
      <c r="IP536" s="57"/>
      <c r="IQ536" s="57" t="str">
        <f t="shared" si="1701"/>
        <v>ERROR!!</v>
      </c>
    </row>
    <row r="537" spans="24:251">
      <c r="X537" s="29">
        <f t="shared" si="1557"/>
        <v>0</v>
      </c>
      <c r="Y537" s="29">
        <f t="shared" si="1558"/>
        <v>0</v>
      </c>
      <c r="Z537" s="29" t="e">
        <f t="shared" si="1559"/>
        <v>#DIV/0!</v>
      </c>
      <c r="AA537" s="29" t="e">
        <f t="shared" si="1560"/>
        <v>#DIV/0!</v>
      </c>
      <c r="AB537" s="29" t="e">
        <f t="shared" si="1561"/>
        <v>#DIV/0!</v>
      </c>
      <c r="AC537" s="29" t="e">
        <f t="shared" si="1562"/>
        <v>#DIV/0!</v>
      </c>
      <c r="AF537" s="23">
        <v>60.084299999999999</v>
      </c>
      <c r="AG537" s="23">
        <v>79.878799999999998</v>
      </c>
      <c r="AH537" s="23">
        <v>101.96120000000001</v>
      </c>
      <c r="AI537" s="23">
        <v>151.99039999999999</v>
      </c>
      <c r="AJ537" s="23">
        <v>159.69</v>
      </c>
      <c r="AK537" s="23">
        <v>71.846400000000003</v>
      </c>
      <c r="AL537" s="23">
        <v>70.9375</v>
      </c>
      <c r="AM537" s="23">
        <v>40.304400000000001</v>
      </c>
      <c r="AN537" s="23">
        <v>56.077399999999997</v>
      </c>
      <c r="AO537" s="23">
        <v>61.978999999999999</v>
      </c>
      <c r="AP537" s="23">
        <v>94.195999999999998</v>
      </c>
      <c r="AQ537" s="23">
        <v>18.998000000000001</v>
      </c>
      <c r="AR537" s="23">
        <v>35.450000000000003</v>
      </c>
      <c r="AS537" s="23">
        <v>29.88</v>
      </c>
      <c r="AT537" s="23">
        <v>74.691999999999993</v>
      </c>
      <c r="AU537" s="23">
        <v>81.39</v>
      </c>
      <c r="AX537" s="54">
        <f t="shared" si="1563"/>
        <v>0</v>
      </c>
      <c r="AY537" s="54">
        <f t="shared" si="1564"/>
        <v>0</v>
      </c>
      <c r="AZ537" s="54">
        <f t="shared" si="1565"/>
        <v>0</v>
      </c>
      <c r="BA537" s="54">
        <f t="shared" si="1566"/>
        <v>0</v>
      </c>
      <c r="BB537" s="54">
        <f t="shared" si="1567"/>
        <v>0</v>
      </c>
      <c r="BC537" s="54">
        <f t="shared" si="1568"/>
        <v>0</v>
      </c>
      <c r="BD537" s="54">
        <f t="shared" si="1569"/>
        <v>0</v>
      </c>
      <c r="BE537" s="54">
        <f t="shared" si="1570"/>
        <v>0</v>
      </c>
      <c r="BF537" s="54">
        <f t="shared" si="1571"/>
        <v>0</v>
      </c>
      <c r="BG537" s="54">
        <f t="shared" si="1572"/>
        <v>0</v>
      </c>
      <c r="BH537" s="54">
        <f t="shared" si="1573"/>
        <v>0</v>
      </c>
      <c r="BI537" s="54">
        <f t="shared" si="1574"/>
        <v>0</v>
      </c>
      <c r="BJ537" s="54">
        <f t="shared" si="1575"/>
        <v>0</v>
      </c>
      <c r="BK537" s="54">
        <f t="shared" si="1576"/>
        <v>0</v>
      </c>
      <c r="BL537" s="54">
        <f t="shared" si="1577"/>
        <v>0</v>
      </c>
      <c r="BM537" s="42"/>
      <c r="BO537" s="54">
        <f>'Norm-coeff'!$C$2+$AX537*'Norm-coeff'!$D$2+$AY537*'Norm-coeff'!$E$2+$AZ537*'Norm-coeff'!$F$2+$BA537*'Norm-coeff'!$G$2+$BB537*'Norm-coeff'!$H$2+$BC537*'Norm-coeff'!$I$2+$BD537*'Norm-coeff'!$J$2+$BE537*'Norm-coeff'!$K$2+$BF537*'Norm-coeff'!$L$2+$BG537*'Norm-coeff'!$M$2+$BH537*'Norm-coeff'!$N$2+$BI537*'Norm-coeff'!$O$2</f>
        <v>5.4045421474420303</v>
      </c>
      <c r="BP537" s="54">
        <f>'Norm-coeff'!$C$3+$AX537*'Norm-coeff'!$D$3+$AY537*'Norm-coeff'!$E$3+$AZ537*'Norm-coeff'!$F$3+$BA537*'Norm-coeff'!$G$3+$BB537*'Norm-coeff'!$H$3+$BC537*'Norm-coeff'!$I$3+$BD537*'Norm-coeff'!$J$3+$BE537*'Norm-coeff'!$K$3+$BF537*'Norm-coeff'!$L$3+$BG537*'Norm-coeff'!$M$3+$BH537*'Norm-coeff'!$N$3+$BI537*'Norm-coeff'!$O$3</f>
        <v>3.15319116612705</v>
      </c>
      <c r="BQ537" s="54">
        <f>'Norm-coeff'!$C$4+$AX537*'Norm-coeff'!$D$4+$AY537*'Norm-coeff'!$E$4+$AZ537*'Norm-coeff'!$F$4+$BA537*'Norm-coeff'!$G$4+$BB537*'Norm-coeff'!$H$4+$BC537*'Norm-coeff'!$I$4+$BD537*'Norm-coeff'!$J$4+$BE537*'Norm-coeff'!$K$4+$BF537*'Norm-coeff'!$L$4+$BG537*'Norm-coeff'!$M$4+$BH537*'Norm-coeff'!$N$4+$BI537*'Norm-coeff'!$O$4</f>
        <v>1.42115649462768</v>
      </c>
      <c r="BR537" s="54">
        <f>'Norm-coeff'!$C$5+$AX537*'Norm-coeff'!$D$5+$AY537*'Norm-coeff'!$E$5+$AZ537*'Norm-coeff'!$F$5+$BA537*'Norm-coeff'!$G$5+$BB537*'Norm-coeff'!$H$5+$BC537*'Norm-coeff'!$I$5+$BD537*'Norm-coeff'!$J$5+$BE537*'Norm-coeff'!$K$5+$BF537*'Norm-coeff'!$L$5+$BG537*'Norm-coeff'!$M$5+$BH537*'Norm-coeff'!$N$5+$BI537*'Norm-coeff'!$O$5</f>
        <v>1.0553329241296201</v>
      </c>
      <c r="BS537" s="54">
        <f>'Norm-coeff'!$C$6+$AX537*'Norm-coeff'!$D$6+$AY537*'Norm-coeff'!$E$6+$AZ537*'Norm-coeff'!$F$6+$BA537*'Norm-coeff'!$G$6+$BB537*'Norm-coeff'!$H$6+$BC537*'Norm-coeff'!$I$6+$BD537*'Norm-coeff'!$J$6+$BE537*'Norm-coeff'!$K$6+$BF537*'Norm-coeff'!$L$6+$BG537*'Norm-coeff'!$M$6+$BH537*'Norm-coeff'!$N$6+$BI537*'Norm-coeff'!$O$6</f>
        <v>-1.48700885495103E-2</v>
      </c>
      <c r="BT537" s="54">
        <f>'Norm-coeff'!$C$7+$AX537*'Norm-coeff'!$D$7+$AY537*'Norm-coeff'!$E$7+$AZ537*'Norm-coeff'!$F$7+$BA537*'Norm-coeff'!$G$7+$BB537*'Norm-coeff'!$H$7+$BC537*'Norm-coeff'!$I$7+$BD537*'Norm-coeff'!$J$7+$BE537*'Norm-coeff'!$K$7+$BF537*'Norm-coeff'!$L$7+$BG537*'Norm-coeff'!$M$7+$BH537*'Norm-coeff'!$N$7+$BI537*'Norm-coeff'!$O$7</f>
        <v>2.0907583608832998</v>
      </c>
      <c r="BU537" s="54">
        <f>'Norm-coeff'!$C$8+$AX537*'Norm-coeff'!$D$8+$AY537*'Norm-coeff'!$E$8+$AZ537*'Norm-coeff'!$F$8+$BA537*'Norm-coeff'!$G$8+$BB537*'Norm-coeff'!$H$8+$BC537*'Norm-coeff'!$I$8+$BD537*'Norm-coeff'!$J$8+$BE537*'Norm-coeff'!$K$8+$BF537*'Norm-coeff'!$L$8+$BG537*'Norm-coeff'!$M$8+$BH537*'Norm-coeff'!$N$8+$BI537*'Norm-coeff'!$O$8</f>
        <v>0.65894159836244504</v>
      </c>
      <c r="BV537" s="54">
        <f>'Norm-coeff'!$C$9+$AX537*'Norm-coeff'!$D$9+$AY537*'Norm-coeff'!$E$9+$AZ537*'Norm-coeff'!$F$9+$BA537*'Norm-coeff'!$G$9+$BB537*'Norm-coeff'!$H$9+$BC537*'Norm-coeff'!$I$9+$BD537*'Norm-coeff'!$J$9+$BE537*'Norm-coeff'!$K$9+$BF537*'Norm-coeff'!$L$9+$BG537*'Norm-coeff'!$M$9+$BH537*'Norm-coeff'!$N$9+$BI537*'Norm-coeff'!$O$9</f>
        <v>1.48961085014701</v>
      </c>
      <c r="BW537" s="54">
        <f>'Norm-coeff'!$C$10+$AX537*'Norm-coeff'!$D$10+$AY537*'Norm-coeff'!$E$10+$AZ537*'Norm-coeff'!$F$10+$BA537*'Norm-coeff'!$G$10+$BB537*'Norm-coeff'!$H$10+$BC537*'Norm-coeff'!$I$10+$BD537*'Norm-coeff'!$J$10+$BE537*'Norm-coeff'!$K$10+$BF537*'Norm-coeff'!$L$10+$BG537*'Norm-coeff'!$M$10+$BH537*'Norm-coeff'!$N$10+$BI537*'Norm-coeff'!$O$10</f>
        <v>1.42058735749591</v>
      </c>
      <c r="BX537" s="54">
        <f>'Norm-coeff'!$C$11+$AX537*'Norm-coeff'!$D$11+$AY537*'Norm-coeff'!$E$11+$AZ537*'Norm-coeff'!$F$11+$BA537*'Norm-coeff'!$G$11+$BB537*'Norm-coeff'!$H$11+$BC537*'Norm-coeff'!$I$11+$BD537*'Norm-coeff'!$J$11+$BE537*'Norm-coeff'!$K$11+$BF537*'Norm-coeff'!$L$11+$BG537*'Norm-coeff'!$M$11+$BH537*'Norm-coeff'!$N$11+$BI537*'Norm-coeff'!$O$11</f>
        <v>0.221233014421479</v>
      </c>
      <c r="BY537" s="54">
        <f>'Norm-coeff'!$C$12+$AX537*'Norm-coeff'!$D$12+$AY537*'Norm-coeff'!$E$12+$AZ537*'Norm-coeff'!$F$12+$BA537*'Norm-coeff'!$G$12+$BB537*'Norm-coeff'!$H$12+$BC537*'Norm-coeff'!$I$12+$BD537*'Norm-coeff'!$J$12+$BE537*'Norm-coeff'!$K$12+$BF537*'Norm-coeff'!$L$12+$BG537*'Norm-coeff'!$M$12+$BH537*'Norm-coeff'!$N$12+$BI537*'Norm-coeff'!$O$12</f>
        <v>0.283527502056037</v>
      </c>
      <c r="BZ537" s="54">
        <f>'Norm-coeff'!$C$13+$AX537*'Norm-coeff'!$D$13+$AY537*'Norm-coeff'!$E$13+$AZ537*'Norm-coeff'!$F$13+$BA537*'Norm-coeff'!$G$13+$BB537*'Norm-coeff'!$H$13+$BC537*'Norm-coeff'!$I$13+$BD537*'Norm-coeff'!$J$13+$BE537*'Norm-coeff'!$K$13+$BF537*'Norm-coeff'!$L$13+$BG537*'Norm-coeff'!$M$13+$BH537*'Norm-coeff'!$N$13+$BI537*'Norm-coeff'!$O$13</f>
        <v>-4.1864930554451202E-2</v>
      </c>
      <c r="CA537" s="54">
        <f>'Norm-coeff'!$C$14+$AX537*'Norm-coeff'!$D$14+$AY537*'Norm-coeff'!$E$14+$AZ537*'Norm-coeff'!$F$14+$BA537*'Norm-coeff'!$G$14+$BB537*'Norm-coeff'!$H$14+$BC537*'Norm-coeff'!$I$14+$BD537*'Norm-coeff'!$J$14+$BE537*'Norm-coeff'!$K$14+$BF537*'Norm-coeff'!$L$14+$BG537*'Norm-coeff'!$M$14+$BH537*'Norm-coeff'!$N$14+$BI537*'Norm-coeff'!$O$14</f>
        <v>4.2526983164477103</v>
      </c>
      <c r="CC537" s="54">
        <f t="shared" si="1702"/>
        <v>0</v>
      </c>
      <c r="CG537" s="54">
        <f t="shared" si="1578"/>
        <v>0</v>
      </c>
      <c r="CH537" s="54">
        <f t="shared" si="1556"/>
        <v>0</v>
      </c>
      <c r="CI537" s="54">
        <f t="shared" si="1579"/>
        <v>0</v>
      </c>
      <c r="CJ537" s="56">
        <f t="shared" si="1580"/>
        <v>0</v>
      </c>
      <c r="CK537" s="54">
        <f t="shared" si="1581"/>
        <v>0</v>
      </c>
      <c r="CL537" s="54">
        <f t="shared" si="1582"/>
        <v>0</v>
      </c>
      <c r="CM537" s="54">
        <f t="shared" si="1583"/>
        <v>0</v>
      </c>
      <c r="CN537" s="54">
        <f t="shared" si="1584"/>
        <v>0</v>
      </c>
      <c r="CO537" s="54">
        <f t="shared" si="1585"/>
        <v>0</v>
      </c>
      <c r="CP537" s="54">
        <f t="shared" si="1586"/>
        <v>0</v>
      </c>
      <c r="CQ537" s="54">
        <f t="shared" si="1587"/>
        <v>0</v>
      </c>
      <c r="CR537" s="54">
        <f t="shared" si="1588"/>
        <v>0</v>
      </c>
      <c r="CS537" s="54">
        <f t="shared" si="1589"/>
        <v>0</v>
      </c>
      <c r="CU537" s="54">
        <f t="shared" si="1590"/>
        <v>0</v>
      </c>
      <c r="CV537" s="54">
        <f t="shared" si="1591"/>
        <v>0</v>
      </c>
      <c r="CW537" s="54">
        <f t="shared" si="1592"/>
        <v>0</v>
      </c>
      <c r="CX537" s="54">
        <f t="shared" si="1593"/>
        <v>0</v>
      </c>
      <c r="CZ537" s="54">
        <f t="shared" si="1594"/>
        <v>0</v>
      </c>
      <c r="DA537" s="54">
        <f t="shared" si="1595"/>
        <v>0</v>
      </c>
      <c r="DB537" s="54">
        <f t="shared" si="1596"/>
        <v>0</v>
      </c>
      <c r="DC537" s="54">
        <f t="shared" si="1597"/>
        <v>0</v>
      </c>
      <c r="DD537" s="54">
        <f t="shared" si="1598"/>
        <v>0</v>
      </c>
      <c r="DE537" s="54">
        <f t="shared" si="1599"/>
        <v>0</v>
      </c>
      <c r="DF537" s="54">
        <f t="shared" si="1600"/>
        <v>0</v>
      </c>
      <c r="DG537" s="54">
        <f t="shared" si="1601"/>
        <v>2</v>
      </c>
      <c r="DH537" s="71">
        <f t="shared" si="1602"/>
        <v>0</v>
      </c>
      <c r="DI537" s="71">
        <f t="shared" si="1603"/>
        <v>0</v>
      </c>
      <c r="DJ537" s="54">
        <f t="shared" si="1604"/>
        <v>0</v>
      </c>
      <c r="DK537" s="54">
        <f t="shared" si="1605"/>
        <v>2</v>
      </c>
      <c r="DL537" s="4">
        <f t="shared" si="1530"/>
        <v>0</v>
      </c>
      <c r="DM537" s="3">
        <f t="shared" si="1606"/>
        <v>0</v>
      </c>
      <c r="DN537" s="3">
        <f t="shared" si="1607"/>
        <v>0</v>
      </c>
      <c r="DO537" s="4" t="e">
        <f t="shared" si="1608"/>
        <v>#DIV/0!</v>
      </c>
      <c r="DP537" s="57"/>
      <c r="DQ537" s="57"/>
      <c r="DR537" s="56">
        <f t="shared" si="1531"/>
        <v>2</v>
      </c>
      <c r="DS537" s="56">
        <f t="shared" si="1532"/>
        <v>0</v>
      </c>
      <c r="DT537" s="38">
        <f t="shared" si="1533"/>
        <v>0</v>
      </c>
      <c r="DU537" s="38">
        <f t="shared" si="1609"/>
        <v>2</v>
      </c>
      <c r="DV537" s="38">
        <f t="shared" si="1534"/>
        <v>0</v>
      </c>
      <c r="DW537" s="39">
        <f t="shared" si="1535"/>
        <v>0</v>
      </c>
      <c r="DX537" s="39">
        <f t="shared" si="1536"/>
        <v>0</v>
      </c>
      <c r="DY537" s="39">
        <f t="shared" si="1537"/>
        <v>0</v>
      </c>
      <c r="DZ537" s="39">
        <f t="shared" si="1538"/>
        <v>0</v>
      </c>
      <c r="EA537" s="39">
        <f t="shared" si="1539"/>
        <v>0</v>
      </c>
      <c r="EB537" s="37" t="e">
        <f t="shared" si="1610"/>
        <v>#DIV/0!</v>
      </c>
      <c r="EC537" s="37" t="e">
        <f t="shared" si="1611"/>
        <v>#DIV/0!</v>
      </c>
      <c r="ED537" s="37" t="e">
        <f t="shared" si="1612"/>
        <v>#DIV/0!</v>
      </c>
      <c r="EE537" s="37" t="e">
        <f t="shared" si="1613"/>
        <v>#DIV/0!</v>
      </c>
      <c r="EF537" s="39" t="e">
        <f t="shared" si="1614"/>
        <v>#DIV/0!</v>
      </c>
      <c r="EG537" s="37" t="e">
        <f t="shared" si="1615"/>
        <v>#DIV/0!</v>
      </c>
      <c r="EH537" s="37" t="e">
        <f t="shared" si="1616"/>
        <v>#DIV/0!</v>
      </c>
      <c r="EI537" s="11" t="b">
        <f t="shared" si="1617"/>
        <v>1</v>
      </c>
      <c r="EJ537" s="11" t="b">
        <f t="shared" si="1618"/>
        <v>0</v>
      </c>
      <c r="EK537" s="39" t="e">
        <f t="shared" si="1619"/>
        <v>#DIV/0!</v>
      </c>
      <c r="EL537" s="39" t="e">
        <f t="shared" si="1620"/>
        <v>#DIV/0!</v>
      </c>
      <c r="EM537" s="39" t="e">
        <f t="shared" si="1621"/>
        <v>#DIV/0!</v>
      </c>
      <c r="EN537" s="39" t="e">
        <f t="shared" si="1622"/>
        <v>#DIV/0!</v>
      </c>
      <c r="EO537" s="39" t="e">
        <f t="shared" si="1623"/>
        <v>#DIV/0!</v>
      </c>
      <c r="EP537" s="39" t="e">
        <f t="shared" si="1624"/>
        <v>#DIV/0!</v>
      </c>
      <c r="EQ537" s="39" t="e">
        <f t="shared" si="1625"/>
        <v>#DIV/0!</v>
      </c>
      <c r="ER537" s="39" t="e">
        <f t="shared" si="1626"/>
        <v>#DIV/0!</v>
      </c>
      <c r="ES537" s="58" t="str">
        <f t="shared" si="1627"/>
        <v>(OH,F,Cl)-dominate amphibole</v>
      </c>
      <c r="ET537" s="58" t="e">
        <f t="shared" si="1628"/>
        <v>#N/A</v>
      </c>
      <c r="EU537" s="56">
        <f t="shared" si="1540"/>
        <v>0</v>
      </c>
      <c r="EV537" s="56">
        <f t="shared" si="1541"/>
        <v>0</v>
      </c>
      <c r="EW537" s="56">
        <f t="shared" si="1542"/>
        <v>0</v>
      </c>
      <c r="EX537" s="56">
        <f t="shared" si="1543"/>
        <v>0</v>
      </c>
      <c r="EY537" s="56">
        <f t="shared" si="1544"/>
        <v>0</v>
      </c>
      <c r="EZ537" s="56">
        <f t="shared" si="1545"/>
        <v>0</v>
      </c>
      <c r="FA537" s="39">
        <f t="shared" si="1546"/>
        <v>0</v>
      </c>
      <c r="FB537" s="39">
        <f t="shared" si="1547"/>
        <v>0</v>
      </c>
      <c r="FC537" s="54">
        <f t="shared" si="1548"/>
        <v>0</v>
      </c>
      <c r="FD537" s="54">
        <f t="shared" si="1549"/>
        <v>0</v>
      </c>
      <c r="FE537" s="39">
        <f t="shared" si="1550"/>
        <v>0</v>
      </c>
      <c r="FF537" s="54">
        <f t="shared" si="1551"/>
        <v>0</v>
      </c>
      <c r="FG537" s="39">
        <f t="shared" si="1552"/>
        <v>0</v>
      </c>
      <c r="FH537" s="39">
        <f t="shared" si="1629"/>
        <v>0</v>
      </c>
      <c r="FI537" s="39">
        <f t="shared" si="1630"/>
        <v>0</v>
      </c>
      <c r="FJ537" s="39">
        <f t="shared" si="1631"/>
        <v>0</v>
      </c>
      <c r="FK537" s="39" t="e">
        <f t="shared" si="1632"/>
        <v>#DIV/0!</v>
      </c>
      <c r="FL537" s="39" t="e">
        <f t="shared" si="1633"/>
        <v>#DIV/0!</v>
      </c>
      <c r="FM537" s="39" t="e">
        <f t="shared" si="1634"/>
        <v>#DIV/0!</v>
      </c>
      <c r="FN537" s="39">
        <f t="shared" si="1635"/>
        <v>1</v>
      </c>
      <c r="FO537" s="39">
        <f t="shared" si="1553"/>
        <v>0</v>
      </c>
      <c r="FP537" s="39">
        <f t="shared" si="1554"/>
        <v>0</v>
      </c>
      <c r="FQ537" s="39">
        <f t="shared" si="1555"/>
        <v>0</v>
      </c>
      <c r="FR537" s="39">
        <f t="shared" si="1636"/>
        <v>0</v>
      </c>
      <c r="FS537" s="39">
        <f t="shared" si="1637"/>
        <v>0</v>
      </c>
      <c r="FU537" s="39" t="e">
        <f t="shared" si="1638"/>
        <v>#DIV/0!</v>
      </c>
      <c r="FV537" s="39" t="e">
        <f t="shared" si="1639"/>
        <v>#DIV/0!</v>
      </c>
      <c r="FW537" s="39" t="e">
        <f t="shared" si="1640"/>
        <v>#DIV/0!</v>
      </c>
      <c r="FY537" s="39" t="e">
        <f t="shared" si="1641"/>
        <v>#DIV/0!</v>
      </c>
      <c r="FZ537" s="39" t="e">
        <f t="shared" si="1642"/>
        <v>#DIV/0!</v>
      </c>
      <c r="GA537" s="39" t="e">
        <f t="shared" si="1643"/>
        <v>#DIV/0!</v>
      </c>
      <c r="GB537" s="39" t="e">
        <f t="shared" si="1644"/>
        <v>#DIV/0!</v>
      </c>
      <c r="GC537" s="39" t="e">
        <f t="shared" si="1645"/>
        <v>#DIV/0!</v>
      </c>
      <c r="GD537" s="39" t="e">
        <f t="shared" si="1646"/>
        <v>#DIV/0!</v>
      </c>
      <c r="GE537" s="39" t="e">
        <f t="shared" si="1647"/>
        <v>#DIV/0!</v>
      </c>
      <c r="GF537" s="39" t="e">
        <f t="shared" si="1648"/>
        <v>#DIV/0!</v>
      </c>
      <c r="GG537" s="39" t="e">
        <f t="shared" si="1649"/>
        <v>#DIV/0!</v>
      </c>
      <c r="GH537" s="39" t="e">
        <f t="shared" si="1650"/>
        <v>#DIV/0!</v>
      </c>
      <c r="GI537" s="39"/>
      <c r="GJ537" s="39" t="e">
        <f t="shared" si="1651"/>
        <v>#DIV/0!</v>
      </c>
      <c r="GK537" s="39" t="e">
        <f t="shared" si="1652"/>
        <v>#DIV/0!</v>
      </c>
      <c r="GL537" s="39" t="e">
        <f t="shared" si="1653"/>
        <v>#DIV/0!</v>
      </c>
      <c r="GM537" s="39" t="e">
        <f t="shared" si="1654"/>
        <v>#DIV/0!</v>
      </c>
      <c r="GN537" s="39" t="e">
        <f t="shared" si="1655"/>
        <v>#DIV/0!</v>
      </c>
      <c r="GO537" s="57"/>
      <c r="GP537" s="57" t="e">
        <f t="shared" si="1656"/>
        <v>#DIV/0!</v>
      </c>
      <c r="GQ537" s="59" t="e">
        <f t="shared" si="1657"/>
        <v>#DIV/0!</v>
      </c>
      <c r="GR537" s="41" t="e">
        <f t="shared" si="1658"/>
        <v>#DIV/0!</v>
      </c>
      <c r="GS537" s="57" t="e">
        <f t="shared" si="1659"/>
        <v>#DIV/0!</v>
      </c>
      <c r="GT537" s="57" t="e">
        <f t="shared" si="1660"/>
        <v>#DIV/0!</v>
      </c>
      <c r="GU537" s="57" t="e">
        <f t="shared" si="1661"/>
        <v>#DIV/0!</v>
      </c>
      <c r="GV537" s="57"/>
      <c r="GW537" s="42" t="e">
        <f t="shared" si="1662"/>
        <v>#DIV/0!</v>
      </c>
      <c r="GX537" s="42" t="e">
        <f t="shared" si="1663"/>
        <v>#DIV/0!</v>
      </c>
      <c r="GY537" s="42" t="e">
        <f t="shared" si="1664"/>
        <v>#DIV/0!</v>
      </c>
      <c r="GZ537" s="57"/>
      <c r="HA537" s="2" t="e">
        <f t="shared" si="1665"/>
        <v>#DIV/0!</v>
      </c>
      <c r="HB537" s="2" t="e">
        <f t="shared" si="1666"/>
        <v>#DIV/0!</v>
      </c>
      <c r="HC537" s="2" t="e">
        <f t="shared" si="1667"/>
        <v>#DIV/0!</v>
      </c>
      <c r="HD537" s="2" t="e">
        <f t="shared" si="1668"/>
        <v>#DIV/0!</v>
      </c>
      <c r="HE537" s="2" t="e">
        <f t="shared" si="1669"/>
        <v>#DIV/0!</v>
      </c>
      <c r="HF537" s="2" t="e">
        <f t="shared" si="1670"/>
        <v>#DIV/0!</v>
      </c>
      <c r="HG537" s="2" t="e">
        <f t="shared" si="1671"/>
        <v>#DIV/0!</v>
      </c>
      <c r="HH537" s="2" t="e">
        <f t="shared" si="1672"/>
        <v>#DIV/0!</v>
      </c>
      <c r="HI537" s="2" t="e">
        <f t="shared" si="1673"/>
        <v>#DIV/0!</v>
      </c>
      <c r="HJ537" s="11" t="e">
        <f t="shared" si="1674"/>
        <v>#DIV/0!</v>
      </c>
      <c r="HK537" s="60" t="e">
        <f t="shared" si="1675"/>
        <v>#DIV/0!</v>
      </c>
      <c r="HL537" s="57"/>
      <c r="HM537" s="57" t="e">
        <f t="shared" si="1676"/>
        <v>#DIV/0!</v>
      </c>
      <c r="HN537" s="57" t="e">
        <f t="shared" si="1677"/>
        <v>#DIV/0!</v>
      </c>
      <c r="HO537" s="57" t="e">
        <f t="shared" si="1678"/>
        <v>#DIV/0!</v>
      </c>
      <c r="HP537" s="57" t="e">
        <f t="shared" si="1679"/>
        <v>#DIV/0!</v>
      </c>
      <c r="HQ537" s="57" t="e">
        <f t="shared" si="1680"/>
        <v>#DIV/0!</v>
      </c>
      <c r="HR537" s="57"/>
      <c r="HS537" s="57" t="e">
        <f t="shared" si="1681"/>
        <v>#DIV/0!</v>
      </c>
      <c r="HT537" s="57" t="e">
        <f t="shared" si="1682"/>
        <v>#DIV/0!</v>
      </c>
      <c r="HU537" s="57" t="e">
        <f t="shared" si="1683"/>
        <v>#DIV/0!</v>
      </c>
      <c r="HV537" s="57" t="e">
        <f t="shared" si="1684"/>
        <v>#DIV/0!</v>
      </c>
      <c r="HW537" s="57" t="e">
        <f t="shared" si="1685"/>
        <v>#DIV/0!</v>
      </c>
      <c r="HX537" s="57"/>
      <c r="HY537" s="57" t="e">
        <f t="shared" si="1686"/>
        <v>#DIV/0!</v>
      </c>
      <c r="HZ537" s="57" t="e">
        <f t="shared" si="1687"/>
        <v>#DIV/0!</v>
      </c>
      <c r="IA537" s="57"/>
      <c r="IB537" s="61">
        <f t="shared" si="1688"/>
        <v>0</v>
      </c>
      <c r="IC537" s="57" t="str">
        <f t="shared" si="1689"/>
        <v/>
      </c>
      <c r="ID537" s="42"/>
      <c r="IE537" s="2" t="str">
        <f t="shared" si="1690"/>
        <v/>
      </c>
      <c r="IF537" s="60" t="e">
        <f t="shared" si="1691"/>
        <v>#DIV/0!</v>
      </c>
      <c r="IG537" s="60" t="str">
        <f t="shared" si="1692"/>
        <v/>
      </c>
      <c r="IH537" s="60" t="str">
        <f t="shared" si="1693"/>
        <v>zinco-</v>
      </c>
      <c r="II537" s="60" t="str">
        <f t="shared" si="1694"/>
        <v>mangano-</v>
      </c>
      <c r="IJ537" s="60" t="e">
        <f t="shared" si="1695"/>
        <v>#DIV/0!</v>
      </c>
      <c r="IK537" s="60" t="e">
        <f t="shared" si="1696"/>
        <v>#DIV/0!</v>
      </c>
      <c r="IL537" s="60" t="e">
        <f t="shared" si="1697"/>
        <v>#DIV/0!</v>
      </c>
      <c r="IM537" s="60" t="e">
        <f t="shared" si="1698"/>
        <v>#DIV/0!</v>
      </c>
      <c r="IN537" s="60" t="str">
        <f t="shared" si="1699"/>
        <v/>
      </c>
      <c r="IO537" s="60" t="str">
        <f t="shared" si="1700"/>
        <v/>
      </c>
      <c r="IP537" s="57"/>
      <c r="IQ537" s="57" t="str">
        <f t="shared" si="1701"/>
        <v>ERROR!!</v>
      </c>
    </row>
    <row r="538" spans="24:251">
      <c r="X538" s="29">
        <f t="shared" si="1557"/>
        <v>0</v>
      </c>
      <c r="Y538" s="29">
        <f t="shared" si="1558"/>
        <v>0</v>
      </c>
      <c r="Z538" s="29" t="e">
        <f t="shared" si="1559"/>
        <v>#DIV/0!</v>
      </c>
      <c r="AA538" s="29" t="e">
        <f t="shared" si="1560"/>
        <v>#DIV/0!</v>
      </c>
      <c r="AB538" s="29" t="e">
        <f t="shared" si="1561"/>
        <v>#DIV/0!</v>
      </c>
      <c r="AC538" s="29" t="e">
        <f t="shared" si="1562"/>
        <v>#DIV/0!</v>
      </c>
      <c r="AF538" s="23">
        <v>60.084299999999999</v>
      </c>
      <c r="AG538" s="23">
        <v>79.878799999999998</v>
      </c>
      <c r="AH538" s="23">
        <v>101.96120000000001</v>
      </c>
      <c r="AI538" s="23">
        <v>151.99039999999999</v>
      </c>
      <c r="AJ538" s="23">
        <v>159.69</v>
      </c>
      <c r="AK538" s="23">
        <v>71.846400000000003</v>
      </c>
      <c r="AL538" s="23">
        <v>70.9375</v>
      </c>
      <c r="AM538" s="23">
        <v>40.304400000000001</v>
      </c>
      <c r="AN538" s="23">
        <v>56.077399999999997</v>
      </c>
      <c r="AO538" s="23">
        <v>61.978999999999999</v>
      </c>
      <c r="AP538" s="23">
        <v>94.195999999999998</v>
      </c>
      <c r="AQ538" s="23">
        <v>18.998000000000001</v>
      </c>
      <c r="AR538" s="23">
        <v>35.450000000000003</v>
      </c>
      <c r="AS538" s="23">
        <v>29.88</v>
      </c>
      <c r="AT538" s="23">
        <v>74.691999999999993</v>
      </c>
      <c r="AU538" s="23">
        <v>81.39</v>
      </c>
      <c r="AX538" s="54">
        <f t="shared" si="1563"/>
        <v>0</v>
      </c>
      <c r="AY538" s="54">
        <f t="shared" si="1564"/>
        <v>0</v>
      </c>
      <c r="AZ538" s="54">
        <f t="shared" si="1565"/>
        <v>0</v>
      </c>
      <c r="BA538" s="54">
        <f t="shared" si="1566"/>
        <v>0</v>
      </c>
      <c r="BB538" s="54">
        <f t="shared" si="1567"/>
        <v>0</v>
      </c>
      <c r="BC538" s="54">
        <f t="shared" si="1568"/>
        <v>0</v>
      </c>
      <c r="BD538" s="54">
        <f t="shared" si="1569"/>
        <v>0</v>
      </c>
      <c r="BE538" s="54">
        <f t="shared" si="1570"/>
        <v>0</v>
      </c>
      <c r="BF538" s="54">
        <f t="shared" si="1571"/>
        <v>0</v>
      </c>
      <c r="BG538" s="54">
        <f t="shared" si="1572"/>
        <v>0</v>
      </c>
      <c r="BH538" s="54">
        <f t="shared" si="1573"/>
        <v>0</v>
      </c>
      <c r="BI538" s="54">
        <f t="shared" si="1574"/>
        <v>0</v>
      </c>
      <c r="BJ538" s="54">
        <f t="shared" si="1575"/>
        <v>0</v>
      </c>
      <c r="BK538" s="54">
        <f t="shared" si="1576"/>
        <v>0</v>
      </c>
      <c r="BL538" s="54">
        <f t="shared" si="1577"/>
        <v>0</v>
      </c>
      <c r="BM538" s="42"/>
      <c r="BO538" s="54">
        <f>'Norm-coeff'!$C$2+$AX538*'Norm-coeff'!$D$2+$AY538*'Norm-coeff'!$E$2+$AZ538*'Norm-coeff'!$F$2+$BA538*'Norm-coeff'!$G$2+$BB538*'Norm-coeff'!$H$2+$BC538*'Norm-coeff'!$I$2+$BD538*'Norm-coeff'!$J$2+$BE538*'Norm-coeff'!$K$2+$BF538*'Norm-coeff'!$L$2+$BG538*'Norm-coeff'!$M$2+$BH538*'Norm-coeff'!$N$2+$BI538*'Norm-coeff'!$O$2</f>
        <v>5.4045421474420303</v>
      </c>
      <c r="BP538" s="54">
        <f>'Norm-coeff'!$C$3+$AX538*'Norm-coeff'!$D$3+$AY538*'Norm-coeff'!$E$3+$AZ538*'Norm-coeff'!$F$3+$BA538*'Norm-coeff'!$G$3+$BB538*'Norm-coeff'!$H$3+$BC538*'Norm-coeff'!$I$3+$BD538*'Norm-coeff'!$J$3+$BE538*'Norm-coeff'!$K$3+$BF538*'Norm-coeff'!$L$3+$BG538*'Norm-coeff'!$M$3+$BH538*'Norm-coeff'!$N$3+$BI538*'Norm-coeff'!$O$3</f>
        <v>3.15319116612705</v>
      </c>
      <c r="BQ538" s="54">
        <f>'Norm-coeff'!$C$4+$AX538*'Norm-coeff'!$D$4+$AY538*'Norm-coeff'!$E$4+$AZ538*'Norm-coeff'!$F$4+$BA538*'Norm-coeff'!$G$4+$BB538*'Norm-coeff'!$H$4+$BC538*'Norm-coeff'!$I$4+$BD538*'Norm-coeff'!$J$4+$BE538*'Norm-coeff'!$K$4+$BF538*'Norm-coeff'!$L$4+$BG538*'Norm-coeff'!$M$4+$BH538*'Norm-coeff'!$N$4+$BI538*'Norm-coeff'!$O$4</f>
        <v>1.42115649462768</v>
      </c>
      <c r="BR538" s="54">
        <f>'Norm-coeff'!$C$5+$AX538*'Norm-coeff'!$D$5+$AY538*'Norm-coeff'!$E$5+$AZ538*'Norm-coeff'!$F$5+$BA538*'Norm-coeff'!$G$5+$BB538*'Norm-coeff'!$H$5+$BC538*'Norm-coeff'!$I$5+$BD538*'Norm-coeff'!$J$5+$BE538*'Norm-coeff'!$K$5+$BF538*'Norm-coeff'!$L$5+$BG538*'Norm-coeff'!$M$5+$BH538*'Norm-coeff'!$N$5+$BI538*'Norm-coeff'!$O$5</f>
        <v>1.0553329241296201</v>
      </c>
      <c r="BS538" s="54">
        <f>'Norm-coeff'!$C$6+$AX538*'Norm-coeff'!$D$6+$AY538*'Norm-coeff'!$E$6+$AZ538*'Norm-coeff'!$F$6+$BA538*'Norm-coeff'!$G$6+$BB538*'Norm-coeff'!$H$6+$BC538*'Norm-coeff'!$I$6+$BD538*'Norm-coeff'!$J$6+$BE538*'Norm-coeff'!$K$6+$BF538*'Norm-coeff'!$L$6+$BG538*'Norm-coeff'!$M$6+$BH538*'Norm-coeff'!$N$6+$BI538*'Norm-coeff'!$O$6</f>
        <v>-1.48700885495103E-2</v>
      </c>
      <c r="BT538" s="54">
        <f>'Norm-coeff'!$C$7+$AX538*'Norm-coeff'!$D$7+$AY538*'Norm-coeff'!$E$7+$AZ538*'Norm-coeff'!$F$7+$BA538*'Norm-coeff'!$G$7+$BB538*'Norm-coeff'!$H$7+$BC538*'Norm-coeff'!$I$7+$BD538*'Norm-coeff'!$J$7+$BE538*'Norm-coeff'!$K$7+$BF538*'Norm-coeff'!$L$7+$BG538*'Norm-coeff'!$M$7+$BH538*'Norm-coeff'!$N$7+$BI538*'Norm-coeff'!$O$7</f>
        <v>2.0907583608832998</v>
      </c>
      <c r="BU538" s="54">
        <f>'Norm-coeff'!$C$8+$AX538*'Norm-coeff'!$D$8+$AY538*'Norm-coeff'!$E$8+$AZ538*'Norm-coeff'!$F$8+$BA538*'Norm-coeff'!$G$8+$BB538*'Norm-coeff'!$H$8+$BC538*'Norm-coeff'!$I$8+$BD538*'Norm-coeff'!$J$8+$BE538*'Norm-coeff'!$K$8+$BF538*'Norm-coeff'!$L$8+$BG538*'Norm-coeff'!$M$8+$BH538*'Norm-coeff'!$N$8+$BI538*'Norm-coeff'!$O$8</f>
        <v>0.65894159836244504</v>
      </c>
      <c r="BV538" s="54">
        <f>'Norm-coeff'!$C$9+$AX538*'Norm-coeff'!$D$9+$AY538*'Norm-coeff'!$E$9+$AZ538*'Norm-coeff'!$F$9+$BA538*'Norm-coeff'!$G$9+$BB538*'Norm-coeff'!$H$9+$BC538*'Norm-coeff'!$I$9+$BD538*'Norm-coeff'!$J$9+$BE538*'Norm-coeff'!$K$9+$BF538*'Norm-coeff'!$L$9+$BG538*'Norm-coeff'!$M$9+$BH538*'Norm-coeff'!$N$9+$BI538*'Norm-coeff'!$O$9</f>
        <v>1.48961085014701</v>
      </c>
      <c r="BW538" s="54">
        <f>'Norm-coeff'!$C$10+$AX538*'Norm-coeff'!$D$10+$AY538*'Norm-coeff'!$E$10+$AZ538*'Norm-coeff'!$F$10+$BA538*'Norm-coeff'!$G$10+$BB538*'Norm-coeff'!$H$10+$BC538*'Norm-coeff'!$I$10+$BD538*'Norm-coeff'!$J$10+$BE538*'Norm-coeff'!$K$10+$BF538*'Norm-coeff'!$L$10+$BG538*'Norm-coeff'!$M$10+$BH538*'Norm-coeff'!$N$10+$BI538*'Norm-coeff'!$O$10</f>
        <v>1.42058735749591</v>
      </c>
      <c r="BX538" s="54">
        <f>'Norm-coeff'!$C$11+$AX538*'Norm-coeff'!$D$11+$AY538*'Norm-coeff'!$E$11+$AZ538*'Norm-coeff'!$F$11+$BA538*'Norm-coeff'!$G$11+$BB538*'Norm-coeff'!$H$11+$BC538*'Norm-coeff'!$I$11+$BD538*'Norm-coeff'!$J$11+$BE538*'Norm-coeff'!$K$11+$BF538*'Norm-coeff'!$L$11+$BG538*'Norm-coeff'!$M$11+$BH538*'Norm-coeff'!$N$11+$BI538*'Norm-coeff'!$O$11</f>
        <v>0.221233014421479</v>
      </c>
      <c r="BY538" s="54">
        <f>'Norm-coeff'!$C$12+$AX538*'Norm-coeff'!$D$12+$AY538*'Norm-coeff'!$E$12+$AZ538*'Norm-coeff'!$F$12+$BA538*'Norm-coeff'!$G$12+$BB538*'Norm-coeff'!$H$12+$BC538*'Norm-coeff'!$I$12+$BD538*'Norm-coeff'!$J$12+$BE538*'Norm-coeff'!$K$12+$BF538*'Norm-coeff'!$L$12+$BG538*'Norm-coeff'!$M$12+$BH538*'Norm-coeff'!$N$12+$BI538*'Norm-coeff'!$O$12</f>
        <v>0.283527502056037</v>
      </c>
      <c r="BZ538" s="54">
        <f>'Norm-coeff'!$C$13+$AX538*'Norm-coeff'!$D$13+$AY538*'Norm-coeff'!$E$13+$AZ538*'Norm-coeff'!$F$13+$BA538*'Norm-coeff'!$G$13+$BB538*'Norm-coeff'!$H$13+$BC538*'Norm-coeff'!$I$13+$BD538*'Norm-coeff'!$J$13+$BE538*'Norm-coeff'!$K$13+$BF538*'Norm-coeff'!$L$13+$BG538*'Norm-coeff'!$M$13+$BH538*'Norm-coeff'!$N$13+$BI538*'Norm-coeff'!$O$13</f>
        <v>-4.1864930554451202E-2</v>
      </c>
      <c r="CA538" s="54">
        <f>'Norm-coeff'!$C$14+$AX538*'Norm-coeff'!$D$14+$AY538*'Norm-coeff'!$E$14+$AZ538*'Norm-coeff'!$F$14+$BA538*'Norm-coeff'!$G$14+$BB538*'Norm-coeff'!$H$14+$BC538*'Norm-coeff'!$I$14+$BD538*'Norm-coeff'!$J$14+$BE538*'Norm-coeff'!$K$14+$BF538*'Norm-coeff'!$L$14+$BG538*'Norm-coeff'!$M$14+$BH538*'Norm-coeff'!$N$14+$BI538*'Norm-coeff'!$O$14</f>
        <v>4.2526983164477103</v>
      </c>
      <c r="CC538" s="54">
        <f t="shared" si="1702"/>
        <v>0</v>
      </c>
      <c r="CG538" s="54">
        <f t="shared" si="1578"/>
        <v>0</v>
      </c>
      <c r="CH538" s="54">
        <f t="shared" si="1556"/>
        <v>0</v>
      </c>
      <c r="CI538" s="54">
        <f t="shared" si="1579"/>
        <v>0</v>
      </c>
      <c r="CJ538" s="56">
        <f t="shared" si="1580"/>
        <v>0</v>
      </c>
      <c r="CK538" s="54">
        <f t="shared" si="1581"/>
        <v>0</v>
      </c>
      <c r="CL538" s="54">
        <f t="shared" si="1582"/>
        <v>0</v>
      </c>
      <c r="CM538" s="54">
        <f t="shared" si="1583"/>
        <v>0</v>
      </c>
      <c r="CN538" s="54">
        <f t="shared" si="1584"/>
        <v>0</v>
      </c>
      <c r="CO538" s="54">
        <f t="shared" si="1585"/>
        <v>0</v>
      </c>
      <c r="CP538" s="54">
        <f t="shared" si="1586"/>
        <v>0</v>
      </c>
      <c r="CQ538" s="54">
        <f t="shared" si="1587"/>
        <v>0</v>
      </c>
      <c r="CR538" s="54">
        <f t="shared" si="1588"/>
        <v>0</v>
      </c>
      <c r="CS538" s="54">
        <f t="shared" si="1589"/>
        <v>0</v>
      </c>
      <c r="CU538" s="54">
        <f t="shared" si="1590"/>
        <v>0</v>
      </c>
      <c r="CV538" s="54">
        <f t="shared" si="1591"/>
        <v>0</v>
      </c>
      <c r="CW538" s="54">
        <f t="shared" si="1592"/>
        <v>0</v>
      </c>
      <c r="CX538" s="54">
        <f t="shared" si="1593"/>
        <v>0</v>
      </c>
      <c r="CZ538" s="54">
        <f t="shared" si="1594"/>
        <v>0</v>
      </c>
      <c r="DA538" s="54">
        <f t="shared" si="1595"/>
        <v>0</v>
      </c>
      <c r="DB538" s="54">
        <f t="shared" si="1596"/>
        <v>0</v>
      </c>
      <c r="DC538" s="54">
        <f t="shared" si="1597"/>
        <v>0</v>
      </c>
      <c r="DD538" s="54">
        <f t="shared" si="1598"/>
        <v>0</v>
      </c>
      <c r="DE538" s="54">
        <f t="shared" si="1599"/>
        <v>0</v>
      </c>
      <c r="DF538" s="54">
        <f t="shared" si="1600"/>
        <v>0</v>
      </c>
      <c r="DG538" s="54">
        <f t="shared" si="1601"/>
        <v>2</v>
      </c>
      <c r="DH538" s="71">
        <f t="shared" si="1602"/>
        <v>0</v>
      </c>
      <c r="DI538" s="71">
        <f t="shared" si="1603"/>
        <v>0</v>
      </c>
      <c r="DJ538" s="54">
        <f t="shared" si="1604"/>
        <v>0</v>
      </c>
      <c r="DK538" s="54">
        <f t="shared" si="1605"/>
        <v>2</v>
      </c>
      <c r="DL538" s="4">
        <f t="shared" si="1530"/>
        <v>0</v>
      </c>
      <c r="DM538" s="3">
        <f t="shared" si="1606"/>
        <v>0</v>
      </c>
      <c r="DN538" s="3">
        <f t="shared" si="1607"/>
        <v>0</v>
      </c>
      <c r="DO538" s="4" t="e">
        <f t="shared" si="1608"/>
        <v>#DIV/0!</v>
      </c>
      <c r="DP538" s="57"/>
      <c r="DQ538" s="57"/>
      <c r="DR538" s="56">
        <f t="shared" si="1531"/>
        <v>2</v>
      </c>
      <c r="DS538" s="56">
        <f t="shared" si="1532"/>
        <v>0</v>
      </c>
      <c r="DT538" s="38">
        <f t="shared" si="1533"/>
        <v>0</v>
      </c>
      <c r="DU538" s="38">
        <f t="shared" si="1609"/>
        <v>2</v>
      </c>
      <c r="DV538" s="38">
        <f t="shared" si="1534"/>
        <v>0</v>
      </c>
      <c r="DW538" s="39">
        <f t="shared" si="1535"/>
        <v>0</v>
      </c>
      <c r="DX538" s="39">
        <f t="shared" si="1536"/>
        <v>0</v>
      </c>
      <c r="DY538" s="39">
        <f t="shared" si="1537"/>
        <v>0</v>
      </c>
      <c r="DZ538" s="39">
        <f t="shared" si="1538"/>
        <v>0</v>
      </c>
      <c r="EA538" s="39">
        <f t="shared" si="1539"/>
        <v>0</v>
      </c>
      <c r="EB538" s="37" t="e">
        <f t="shared" si="1610"/>
        <v>#DIV/0!</v>
      </c>
      <c r="EC538" s="37" t="e">
        <f t="shared" si="1611"/>
        <v>#DIV/0!</v>
      </c>
      <c r="ED538" s="37" t="e">
        <f t="shared" si="1612"/>
        <v>#DIV/0!</v>
      </c>
      <c r="EE538" s="37" t="e">
        <f t="shared" si="1613"/>
        <v>#DIV/0!</v>
      </c>
      <c r="EF538" s="39" t="e">
        <f t="shared" si="1614"/>
        <v>#DIV/0!</v>
      </c>
      <c r="EG538" s="37" t="e">
        <f t="shared" si="1615"/>
        <v>#DIV/0!</v>
      </c>
      <c r="EH538" s="37" t="e">
        <f t="shared" si="1616"/>
        <v>#DIV/0!</v>
      </c>
      <c r="EI538" s="11" t="b">
        <f t="shared" si="1617"/>
        <v>1</v>
      </c>
      <c r="EJ538" s="11" t="b">
        <f t="shared" si="1618"/>
        <v>0</v>
      </c>
      <c r="EK538" s="39" t="e">
        <f t="shared" si="1619"/>
        <v>#DIV/0!</v>
      </c>
      <c r="EL538" s="39" t="e">
        <f t="shared" si="1620"/>
        <v>#DIV/0!</v>
      </c>
      <c r="EM538" s="39" t="e">
        <f t="shared" si="1621"/>
        <v>#DIV/0!</v>
      </c>
      <c r="EN538" s="39" t="e">
        <f t="shared" si="1622"/>
        <v>#DIV/0!</v>
      </c>
      <c r="EO538" s="39" t="e">
        <f t="shared" si="1623"/>
        <v>#DIV/0!</v>
      </c>
      <c r="EP538" s="39" t="e">
        <f t="shared" si="1624"/>
        <v>#DIV/0!</v>
      </c>
      <c r="EQ538" s="39" t="e">
        <f t="shared" si="1625"/>
        <v>#DIV/0!</v>
      </c>
      <c r="ER538" s="39" t="e">
        <f t="shared" si="1626"/>
        <v>#DIV/0!</v>
      </c>
      <c r="ES538" s="58" t="str">
        <f t="shared" si="1627"/>
        <v>(OH,F,Cl)-dominate amphibole</v>
      </c>
      <c r="ET538" s="58" t="e">
        <f t="shared" si="1628"/>
        <v>#N/A</v>
      </c>
      <c r="EU538" s="56">
        <f t="shared" si="1540"/>
        <v>0</v>
      </c>
      <c r="EV538" s="56">
        <f t="shared" si="1541"/>
        <v>0</v>
      </c>
      <c r="EW538" s="56">
        <f t="shared" si="1542"/>
        <v>0</v>
      </c>
      <c r="EX538" s="56">
        <f t="shared" si="1543"/>
        <v>0</v>
      </c>
      <c r="EY538" s="56">
        <f t="shared" si="1544"/>
        <v>0</v>
      </c>
      <c r="EZ538" s="56">
        <f t="shared" si="1545"/>
        <v>0</v>
      </c>
      <c r="FA538" s="39">
        <f t="shared" si="1546"/>
        <v>0</v>
      </c>
      <c r="FB538" s="39">
        <f t="shared" si="1547"/>
        <v>0</v>
      </c>
      <c r="FC538" s="54">
        <f t="shared" si="1548"/>
        <v>0</v>
      </c>
      <c r="FD538" s="54">
        <f t="shared" si="1549"/>
        <v>0</v>
      </c>
      <c r="FE538" s="39">
        <f t="shared" si="1550"/>
        <v>0</v>
      </c>
      <c r="FF538" s="54">
        <f t="shared" si="1551"/>
        <v>0</v>
      </c>
      <c r="FG538" s="39">
        <f t="shared" si="1552"/>
        <v>0</v>
      </c>
      <c r="FH538" s="39">
        <f t="shared" si="1629"/>
        <v>0</v>
      </c>
      <c r="FI538" s="39">
        <f t="shared" si="1630"/>
        <v>0</v>
      </c>
      <c r="FJ538" s="39">
        <f t="shared" si="1631"/>
        <v>0</v>
      </c>
      <c r="FK538" s="39" t="e">
        <f t="shared" si="1632"/>
        <v>#DIV/0!</v>
      </c>
      <c r="FL538" s="39" t="e">
        <f t="shared" si="1633"/>
        <v>#DIV/0!</v>
      </c>
      <c r="FM538" s="39" t="e">
        <f t="shared" si="1634"/>
        <v>#DIV/0!</v>
      </c>
      <c r="FN538" s="39">
        <f t="shared" si="1635"/>
        <v>1</v>
      </c>
      <c r="FO538" s="39">
        <f t="shared" si="1553"/>
        <v>0</v>
      </c>
      <c r="FP538" s="39">
        <f t="shared" si="1554"/>
        <v>0</v>
      </c>
      <c r="FQ538" s="39">
        <f t="shared" si="1555"/>
        <v>0</v>
      </c>
      <c r="FR538" s="39">
        <f t="shared" si="1636"/>
        <v>0</v>
      </c>
      <c r="FS538" s="39">
        <f t="shared" si="1637"/>
        <v>0</v>
      </c>
      <c r="FU538" s="39" t="e">
        <f t="shared" si="1638"/>
        <v>#DIV/0!</v>
      </c>
      <c r="FV538" s="39" t="e">
        <f t="shared" si="1639"/>
        <v>#DIV/0!</v>
      </c>
      <c r="FW538" s="39" t="e">
        <f t="shared" si="1640"/>
        <v>#DIV/0!</v>
      </c>
      <c r="FY538" s="39" t="e">
        <f t="shared" si="1641"/>
        <v>#DIV/0!</v>
      </c>
      <c r="FZ538" s="39" t="e">
        <f t="shared" si="1642"/>
        <v>#DIV/0!</v>
      </c>
      <c r="GA538" s="39" t="e">
        <f t="shared" si="1643"/>
        <v>#DIV/0!</v>
      </c>
      <c r="GB538" s="39" t="e">
        <f t="shared" si="1644"/>
        <v>#DIV/0!</v>
      </c>
      <c r="GC538" s="39" t="e">
        <f t="shared" si="1645"/>
        <v>#DIV/0!</v>
      </c>
      <c r="GD538" s="39" t="e">
        <f t="shared" si="1646"/>
        <v>#DIV/0!</v>
      </c>
      <c r="GE538" s="39" t="e">
        <f t="shared" si="1647"/>
        <v>#DIV/0!</v>
      </c>
      <c r="GF538" s="39" t="e">
        <f t="shared" si="1648"/>
        <v>#DIV/0!</v>
      </c>
      <c r="GG538" s="39" t="e">
        <f t="shared" si="1649"/>
        <v>#DIV/0!</v>
      </c>
      <c r="GH538" s="39" t="e">
        <f t="shared" si="1650"/>
        <v>#DIV/0!</v>
      </c>
      <c r="GI538" s="39"/>
      <c r="GJ538" s="39" t="e">
        <f t="shared" si="1651"/>
        <v>#DIV/0!</v>
      </c>
      <c r="GK538" s="39" t="e">
        <f t="shared" si="1652"/>
        <v>#DIV/0!</v>
      </c>
      <c r="GL538" s="39" t="e">
        <f t="shared" si="1653"/>
        <v>#DIV/0!</v>
      </c>
      <c r="GM538" s="39" t="e">
        <f t="shared" si="1654"/>
        <v>#DIV/0!</v>
      </c>
      <c r="GN538" s="39" t="e">
        <f t="shared" si="1655"/>
        <v>#DIV/0!</v>
      </c>
      <c r="GO538" s="57"/>
      <c r="GP538" s="57" t="e">
        <f t="shared" si="1656"/>
        <v>#DIV/0!</v>
      </c>
      <c r="GQ538" s="59" t="e">
        <f t="shared" si="1657"/>
        <v>#DIV/0!</v>
      </c>
      <c r="GR538" s="41" t="e">
        <f t="shared" si="1658"/>
        <v>#DIV/0!</v>
      </c>
      <c r="GS538" s="57" t="e">
        <f t="shared" si="1659"/>
        <v>#DIV/0!</v>
      </c>
      <c r="GT538" s="57" t="e">
        <f t="shared" si="1660"/>
        <v>#DIV/0!</v>
      </c>
      <c r="GU538" s="57" t="e">
        <f t="shared" si="1661"/>
        <v>#DIV/0!</v>
      </c>
      <c r="GV538" s="57"/>
      <c r="GW538" s="42" t="e">
        <f t="shared" si="1662"/>
        <v>#DIV/0!</v>
      </c>
      <c r="GX538" s="42" t="e">
        <f t="shared" si="1663"/>
        <v>#DIV/0!</v>
      </c>
      <c r="GY538" s="42" t="e">
        <f t="shared" si="1664"/>
        <v>#DIV/0!</v>
      </c>
      <c r="GZ538" s="57"/>
      <c r="HA538" s="2" t="e">
        <f t="shared" si="1665"/>
        <v>#DIV/0!</v>
      </c>
      <c r="HB538" s="2" t="e">
        <f t="shared" si="1666"/>
        <v>#DIV/0!</v>
      </c>
      <c r="HC538" s="2" t="e">
        <f t="shared" si="1667"/>
        <v>#DIV/0!</v>
      </c>
      <c r="HD538" s="2" t="e">
        <f t="shared" si="1668"/>
        <v>#DIV/0!</v>
      </c>
      <c r="HE538" s="2" t="e">
        <f t="shared" si="1669"/>
        <v>#DIV/0!</v>
      </c>
      <c r="HF538" s="2" t="e">
        <f t="shared" si="1670"/>
        <v>#DIV/0!</v>
      </c>
      <c r="HG538" s="2" t="e">
        <f t="shared" si="1671"/>
        <v>#DIV/0!</v>
      </c>
      <c r="HH538" s="2" t="e">
        <f t="shared" si="1672"/>
        <v>#DIV/0!</v>
      </c>
      <c r="HI538" s="2" t="e">
        <f t="shared" si="1673"/>
        <v>#DIV/0!</v>
      </c>
      <c r="HJ538" s="11" t="e">
        <f t="shared" si="1674"/>
        <v>#DIV/0!</v>
      </c>
      <c r="HK538" s="60" t="e">
        <f t="shared" si="1675"/>
        <v>#DIV/0!</v>
      </c>
      <c r="HL538" s="57"/>
      <c r="HM538" s="57" t="e">
        <f t="shared" si="1676"/>
        <v>#DIV/0!</v>
      </c>
      <c r="HN538" s="57" t="e">
        <f t="shared" si="1677"/>
        <v>#DIV/0!</v>
      </c>
      <c r="HO538" s="57" t="e">
        <f t="shared" si="1678"/>
        <v>#DIV/0!</v>
      </c>
      <c r="HP538" s="57" t="e">
        <f t="shared" si="1679"/>
        <v>#DIV/0!</v>
      </c>
      <c r="HQ538" s="57" t="e">
        <f t="shared" si="1680"/>
        <v>#DIV/0!</v>
      </c>
      <c r="HR538" s="57"/>
      <c r="HS538" s="57" t="e">
        <f t="shared" si="1681"/>
        <v>#DIV/0!</v>
      </c>
      <c r="HT538" s="57" t="e">
        <f t="shared" si="1682"/>
        <v>#DIV/0!</v>
      </c>
      <c r="HU538" s="57" t="e">
        <f t="shared" si="1683"/>
        <v>#DIV/0!</v>
      </c>
      <c r="HV538" s="57" t="e">
        <f t="shared" si="1684"/>
        <v>#DIV/0!</v>
      </c>
      <c r="HW538" s="57" t="e">
        <f t="shared" si="1685"/>
        <v>#DIV/0!</v>
      </c>
      <c r="HX538" s="57"/>
      <c r="HY538" s="57" t="e">
        <f t="shared" si="1686"/>
        <v>#DIV/0!</v>
      </c>
      <c r="HZ538" s="57" t="e">
        <f t="shared" si="1687"/>
        <v>#DIV/0!</v>
      </c>
      <c r="IA538" s="57"/>
      <c r="IB538" s="61">
        <f t="shared" si="1688"/>
        <v>0</v>
      </c>
      <c r="IC538" s="57" t="str">
        <f t="shared" si="1689"/>
        <v/>
      </c>
      <c r="ID538" s="42"/>
      <c r="IE538" s="2" t="str">
        <f t="shared" si="1690"/>
        <v/>
      </c>
      <c r="IF538" s="60" t="e">
        <f t="shared" si="1691"/>
        <v>#DIV/0!</v>
      </c>
      <c r="IG538" s="60" t="str">
        <f t="shared" si="1692"/>
        <v/>
      </c>
      <c r="IH538" s="60" t="str">
        <f t="shared" si="1693"/>
        <v>zinco-</v>
      </c>
      <c r="II538" s="60" t="str">
        <f t="shared" si="1694"/>
        <v>mangano-</v>
      </c>
      <c r="IJ538" s="60" t="e">
        <f t="shared" si="1695"/>
        <v>#DIV/0!</v>
      </c>
      <c r="IK538" s="60" t="e">
        <f t="shared" si="1696"/>
        <v>#DIV/0!</v>
      </c>
      <c r="IL538" s="60" t="e">
        <f t="shared" si="1697"/>
        <v>#DIV/0!</v>
      </c>
      <c r="IM538" s="60" t="e">
        <f t="shared" si="1698"/>
        <v>#DIV/0!</v>
      </c>
      <c r="IN538" s="60" t="str">
        <f t="shared" si="1699"/>
        <v/>
      </c>
      <c r="IO538" s="60" t="str">
        <f t="shared" si="1700"/>
        <v/>
      </c>
      <c r="IP538" s="57"/>
      <c r="IQ538" s="57" t="str">
        <f t="shared" si="1701"/>
        <v>ERROR!!</v>
      </c>
    </row>
    <row r="539" spans="24:251">
      <c r="X539" s="29">
        <f t="shared" si="1557"/>
        <v>0</v>
      </c>
      <c r="Y539" s="29">
        <f t="shared" si="1558"/>
        <v>0</v>
      </c>
      <c r="Z539" s="29" t="e">
        <f t="shared" si="1559"/>
        <v>#DIV/0!</v>
      </c>
      <c r="AA539" s="29" t="e">
        <f t="shared" si="1560"/>
        <v>#DIV/0!</v>
      </c>
      <c r="AB539" s="29" t="e">
        <f t="shared" si="1561"/>
        <v>#DIV/0!</v>
      </c>
      <c r="AC539" s="29" t="e">
        <f t="shared" si="1562"/>
        <v>#DIV/0!</v>
      </c>
      <c r="AF539" s="23">
        <v>60.084299999999999</v>
      </c>
      <c r="AG539" s="23">
        <v>79.878799999999998</v>
      </c>
      <c r="AH539" s="23">
        <v>101.96120000000001</v>
      </c>
      <c r="AI539" s="23">
        <v>151.99039999999999</v>
      </c>
      <c r="AJ539" s="23">
        <v>159.69</v>
      </c>
      <c r="AK539" s="23">
        <v>71.846400000000003</v>
      </c>
      <c r="AL539" s="23">
        <v>70.9375</v>
      </c>
      <c r="AM539" s="23">
        <v>40.304400000000001</v>
      </c>
      <c r="AN539" s="23">
        <v>56.077399999999997</v>
      </c>
      <c r="AO539" s="23">
        <v>61.978999999999999</v>
      </c>
      <c r="AP539" s="23">
        <v>94.195999999999998</v>
      </c>
      <c r="AQ539" s="23">
        <v>18.998000000000001</v>
      </c>
      <c r="AR539" s="23">
        <v>35.450000000000003</v>
      </c>
      <c r="AS539" s="23">
        <v>29.88</v>
      </c>
      <c r="AT539" s="23">
        <v>74.691999999999993</v>
      </c>
      <c r="AU539" s="23">
        <v>81.39</v>
      </c>
      <c r="AX539" s="54">
        <f t="shared" si="1563"/>
        <v>0</v>
      </c>
      <c r="AY539" s="54">
        <f t="shared" si="1564"/>
        <v>0</v>
      </c>
      <c r="AZ539" s="54">
        <f t="shared" si="1565"/>
        <v>0</v>
      </c>
      <c r="BA539" s="54">
        <f t="shared" si="1566"/>
        <v>0</v>
      </c>
      <c r="BB539" s="54">
        <f t="shared" si="1567"/>
        <v>0</v>
      </c>
      <c r="BC539" s="54">
        <f t="shared" si="1568"/>
        <v>0</v>
      </c>
      <c r="BD539" s="54">
        <f t="shared" si="1569"/>
        <v>0</v>
      </c>
      <c r="BE539" s="54">
        <f t="shared" si="1570"/>
        <v>0</v>
      </c>
      <c r="BF539" s="54">
        <f t="shared" si="1571"/>
        <v>0</v>
      </c>
      <c r="BG539" s="54">
        <f t="shared" si="1572"/>
        <v>0</v>
      </c>
      <c r="BH539" s="54">
        <f t="shared" si="1573"/>
        <v>0</v>
      </c>
      <c r="BI539" s="54">
        <f t="shared" si="1574"/>
        <v>0</v>
      </c>
      <c r="BJ539" s="54">
        <f t="shared" si="1575"/>
        <v>0</v>
      </c>
      <c r="BK539" s="54">
        <f t="shared" si="1576"/>
        <v>0</v>
      </c>
      <c r="BL539" s="54">
        <f t="shared" si="1577"/>
        <v>0</v>
      </c>
      <c r="BM539" s="42"/>
      <c r="BO539" s="54">
        <f>'Norm-coeff'!$C$2+$AX539*'Norm-coeff'!$D$2+$AY539*'Norm-coeff'!$E$2+$AZ539*'Norm-coeff'!$F$2+$BA539*'Norm-coeff'!$G$2+$BB539*'Norm-coeff'!$H$2+$BC539*'Norm-coeff'!$I$2+$BD539*'Norm-coeff'!$J$2+$BE539*'Norm-coeff'!$K$2+$BF539*'Norm-coeff'!$L$2+$BG539*'Norm-coeff'!$M$2+$BH539*'Norm-coeff'!$N$2+$BI539*'Norm-coeff'!$O$2</f>
        <v>5.4045421474420303</v>
      </c>
      <c r="BP539" s="54">
        <f>'Norm-coeff'!$C$3+$AX539*'Norm-coeff'!$D$3+$AY539*'Norm-coeff'!$E$3+$AZ539*'Norm-coeff'!$F$3+$BA539*'Norm-coeff'!$G$3+$BB539*'Norm-coeff'!$H$3+$BC539*'Norm-coeff'!$I$3+$BD539*'Norm-coeff'!$J$3+$BE539*'Norm-coeff'!$K$3+$BF539*'Norm-coeff'!$L$3+$BG539*'Norm-coeff'!$M$3+$BH539*'Norm-coeff'!$N$3+$BI539*'Norm-coeff'!$O$3</f>
        <v>3.15319116612705</v>
      </c>
      <c r="BQ539" s="54">
        <f>'Norm-coeff'!$C$4+$AX539*'Norm-coeff'!$D$4+$AY539*'Norm-coeff'!$E$4+$AZ539*'Norm-coeff'!$F$4+$BA539*'Norm-coeff'!$G$4+$BB539*'Norm-coeff'!$H$4+$BC539*'Norm-coeff'!$I$4+$BD539*'Norm-coeff'!$J$4+$BE539*'Norm-coeff'!$K$4+$BF539*'Norm-coeff'!$L$4+$BG539*'Norm-coeff'!$M$4+$BH539*'Norm-coeff'!$N$4+$BI539*'Norm-coeff'!$O$4</f>
        <v>1.42115649462768</v>
      </c>
      <c r="BR539" s="54">
        <f>'Norm-coeff'!$C$5+$AX539*'Norm-coeff'!$D$5+$AY539*'Norm-coeff'!$E$5+$AZ539*'Norm-coeff'!$F$5+$BA539*'Norm-coeff'!$G$5+$BB539*'Norm-coeff'!$H$5+$BC539*'Norm-coeff'!$I$5+$BD539*'Norm-coeff'!$J$5+$BE539*'Norm-coeff'!$K$5+$BF539*'Norm-coeff'!$L$5+$BG539*'Norm-coeff'!$M$5+$BH539*'Norm-coeff'!$N$5+$BI539*'Norm-coeff'!$O$5</f>
        <v>1.0553329241296201</v>
      </c>
      <c r="BS539" s="54">
        <f>'Norm-coeff'!$C$6+$AX539*'Norm-coeff'!$D$6+$AY539*'Norm-coeff'!$E$6+$AZ539*'Norm-coeff'!$F$6+$BA539*'Norm-coeff'!$G$6+$BB539*'Norm-coeff'!$H$6+$BC539*'Norm-coeff'!$I$6+$BD539*'Norm-coeff'!$J$6+$BE539*'Norm-coeff'!$K$6+$BF539*'Norm-coeff'!$L$6+$BG539*'Norm-coeff'!$M$6+$BH539*'Norm-coeff'!$N$6+$BI539*'Norm-coeff'!$O$6</f>
        <v>-1.48700885495103E-2</v>
      </c>
      <c r="BT539" s="54">
        <f>'Norm-coeff'!$C$7+$AX539*'Norm-coeff'!$D$7+$AY539*'Norm-coeff'!$E$7+$AZ539*'Norm-coeff'!$F$7+$BA539*'Norm-coeff'!$G$7+$BB539*'Norm-coeff'!$H$7+$BC539*'Norm-coeff'!$I$7+$BD539*'Norm-coeff'!$J$7+$BE539*'Norm-coeff'!$K$7+$BF539*'Norm-coeff'!$L$7+$BG539*'Norm-coeff'!$M$7+$BH539*'Norm-coeff'!$N$7+$BI539*'Norm-coeff'!$O$7</f>
        <v>2.0907583608832998</v>
      </c>
      <c r="BU539" s="54">
        <f>'Norm-coeff'!$C$8+$AX539*'Norm-coeff'!$D$8+$AY539*'Norm-coeff'!$E$8+$AZ539*'Norm-coeff'!$F$8+$BA539*'Norm-coeff'!$G$8+$BB539*'Norm-coeff'!$H$8+$BC539*'Norm-coeff'!$I$8+$BD539*'Norm-coeff'!$J$8+$BE539*'Norm-coeff'!$K$8+$BF539*'Norm-coeff'!$L$8+$BG539*'Norm-coeff'!$M$8+$BH539*'Norm-coeff'!$N$8+$BI539*'Norm-coeff'!$O$8</f>
        <v>0.65894159836244504</v>
      </c>
      <c r="BV539" s="54">
        <f>'Norm-coeff'!$C$9+$AX539*'Norm-coeff'!$D$9+$AY539*'Norm-coeff'!$E$9+$AZ539*'Norm-coeff'!$F$9+$BA539*'Norm-coeff'!$G$9+$BB539*'Norm-coeff'!$H$9+$BC539*'Norm-coeff'!$I$9+$BD539*'Norm-coeff'!$J$9+$BE539*'Norm-coeff'!$K$9+$BF539*'Norm-coeff'!$L$9+$BG539*'Norm-coeff'!$M$9+$BH539*'Norm-coeff'!$N$9+$BI539*'Norm-coeff'!$O$9</f>
        <v>1.48961085014701</v>
      </c>
      <c r="BW539" s="54">
        <f>'Norm-coeff'!$C$10+$AX539*'Norm-coeff'!$D$10+$AY539*'Norm-coeff'!$E$10+$AZ539*'Norm-coeff'!$F$10+$BA539*'Norm-coeff'!$G$10+$BB539*'Norm-coeff'!$H$10+$BC539*'Norm-coeff'!$I$10+$BD539*'Norm-coeff'!$J$10+$BE539*'Norm-coeff'!$K$10+$BF539*'Norm-coeff'!$L$10+$BG539*'Norm-coeff'!$M$10+$BH539*'Norm-coeff'!$N$10+$BI539*'Norm-coeff'!$O$10</f>
        <v>1.42058735749591</v>
      </c>
      <c r="BX539" s="54">
        <f>'Norm-coeff'!$C$11+$AX539*'Norm-coeff'!$D$11+$AY539*'Norm-coeff'!$E$11+$AZ539*'Norm-coeff'!$F$11+$BA539*'Norm-coeff'!$G$11+$BB539*'Norm-coeff'!$H$11+$BC539*'Norm-coeff'!$I$11+$BD539*'Norm-coeff'!$J$11+$BE539*'Norm-coeff'!$K$11+$BF539*'Norm-coeff'!$L$11+$BG539*'Norm-coeff'!$M$11+$BH539*'Norm-coeff'!$N$11+$BI539*'Norm-coeff'!$O$11</f>
        <v>0.221233014421479</v>
      </c>
      <c r="BY539" s="54">
        <f>'Norm-coeff'!$C$12+$AX539*'Norm-coeff'!$D$12+$AY539*'Norm-coeff'!$E$12+$AZ539*'Norm-coeff'!$F$12+$BA539*'Norm-coeff'!$G$12+$BB539*'Norm-coeff'!$H$12+$BC539*'Norm-coeff'!$I$12+$BD539*'Norm-coeff'!$J$12+$BE539*'Norm-coeff'!$K$12+$BF539*'Norm-coeff'!$L$12+$BG539*'Norm-coeff'!$M$12+$BH539*'Norm-coeff'!$N$12+$BI539*'Norm-coeff'!$O$12</f>
        <v>0.283527502056037</v>
      </c>
      <c r="BZ539" s="54">
        <f>'Norm-coeff'!$C$13+$AX539*'Norm-coeff'!$D$13+$AY539*'Norm-coeff'!$E$13+$AZ539*'Norm-coeff'!$F$13+$BA539*'Norm-coeff'!$G$13+$BB539*'Norm-coeff'!$H$13+$BC539*'Norm-coeff'!$I$13+$BD539*'Norm-coeff'!$J$13+$BE539*'Norm-coeff'!$K$13+$BF539*'Norm-coeff'!$L$13+$BG539*'Norm-coeff'!$M$13+$BH539*'Norm-coeff'!$N$13+$BI539*'Norm-coeff'!$O$13</f>
        <v>-4.1864930554451202E-2</v>
      </c>
      <c r="CA539" s="54">
        <f>'Norm-coeff'!$C$14+$AX539*'Norm-coeff'!$D$14+$AY539*'Norm-coeff'!$E$14+$AZ539*'Norm-coeff'!$F$14+$BA539*'Norm-coeff'!$G$14+$BB539*'Norm-coeff'!$H$14+$BC539*'Norm-coeff'!$I$14+$BD539*'Norm-coeff'!$J$14+$BE539*'Norm-coeff'!$K$14+$BF539*'Norm-coeff'!$L$14+$BG539*'Norm-coeff'!$M$14+$BH539*'Norm-coeff'!$N$14+$BI539*'Norm-coeff'!$O$14</f>
        <v>4.2526983164477103</v>
      </c>
      <c r="CC539" s="54">
        <f t="shared" si="1702"/>
        <v>0</v>
      </c>
      <c r="CG539" s="54">
        <f t="shared" si="1578"/>
        <v>0</v>
      </c>
      <c r="CH539" s="54">
        <f t="shared" si="1556"/>
        <v>0</v>
      </c>
      <c r="CI539" s="54">
        <f t="shared" si="1579"/>
        <v>0</v>
      </c>
      <c r="CJ539" s="56">
        <f t="shared" si="1580"/>
        <v>0</v>
      </c>
      <c r="CK539" s="54">
        <f t="shared" si="1581"/>
        <v>0</v>
      </c>
      <c r="CL539" s="54">
        <f t="shared" si="1582"/>
        <v>0</v>
      </c>
      <c r="CM539" s="54">
        <f t="shared" si="1583"/>
        <v>0</v>
      </c>
      <c r="CN539" s="54">
        <f t="shared" si="1584"/>
        <v>0</v>
      </c>
      <c r="CO539" s="54">
        <f t="shared" si="1585"/>
        <v>0</v>
      </c>
      <c r="CP539" s="54">
        <f t="shared" si="1586"/>
        <v>0</v>
      </c>
      <c r="CQ539" s="54">
        <f t="shared" si="1587"/>
        <v>0</v>
      </c>
      <c r="CR539" s="54">
        <f t="shared" si="1588"/>
        <v>0</v>
      </c>
      <c r="CS539" s="54">
        <f t="shared" si="1589"/>
        <v>0</v>
      </c>
      <c r="CU539" s="54">
        <f t="shared" si="1590"/>
        <v>0</v>
      </c>
      <c r="CV539" s="54">
        <f t="shared" si="1591"/>
        <v>0</v>
      </c>
      <c r="CW539" s="54">
        <f t="shared" si="1592"/>
        <v>0</v>
      </c>
      <c r="CX539" s="54">
        <f t="shared" si="1593"/>
        <v>0</v>
      </c>
      <c r="CZ539" s="54">
        <f t="shared" si="1594"/>
        <v>0</v>
      </c>
      <c r="DA539" s="54">
        <f t="shared" si="1595"/>
        <v>0</v>
      </c>
      <c r="DB539" s="54">
        <f t="shared" si="1596"/>
        <v>0</v>
      </c>
      <c r="DC539" s="54">
        <f t="shared" si="1597"/>
        <v>0</v>
      </c>
      <c r="DD539" s="54">
        <f t="shared" si="1598"/>
        <v>0</v>
      </c>
      <c r="DE539" s="54">
        <f t="shared" si="1599"/>
        <v>0</v>
      </c>
      <c r="DF539" s="54">
        <f t="shared" si="1600"/>
        <v>0</v>
      </c>
      <c r="DG539" s="54">
        <f t="shared" si="1601"/>
        <v>2</v>
      </c>
      <c r="DH539" s="71">
        <f t="shared" si="1602"/>
        <v>0</v>
      </c>
      <c r="DI539" s="71">
        <f t="shared" si="1603"/>
        <v>0</v>
      </c>
      <c r="DJ539" s="54">
        <f t="shared" si="1604"/>
        <v>0</v>
      </c>
      <c r="DK539" s="54">
        <f t="shared" si="1605"/>
        <v>2</v>
      </c>
      <c r="DL539" s="4">
        <f t="shared" si="1530"/>
        <v>0</v>
      </c>
      <c r="DM539" s="3">
        <f t="shared" si="1606"/>
        <v>0</v>
      </c>
      <c r="DN539" s="3">
        <f t="shared" si="1607"/>
        <v>0</v>
      </c>
      <c r="DO539" s="4" t="e">
        <f t="shared" si="1608"/>
        <v>#DIV/0!</v>
      </c>
      <c r="DP539" s="57"/>
      <c r="DQ539" s="57"/>
      <c r="DR539" s="56">
        <f t="shared" si="1531"/>
        <v>2</v>
      </c>
      <c r="DS539" s="56">
        <f t="shared" si="1532"/>
        <v>0</v>
      </c>
      <c r="DT539" s="38">
        <f t="shared" si="1533"/>
        <v>0</v>
      </c>
      <c r="DU539" s="38">
        <f t="shared" si="1609"/>
        <v>2</v>
      </c>
      <c r="DV539" s="38">
        <f t="shared" si="1534"/>
        <v>0</v>
      </c>
      <c r="DW539" s="39">
        <f t="shared" si="1535"/>
        <v>0</v>
      </c>
      <c r="DX539" s="39">
        <f t="shared" si="1536"/>
        <v>0</v>
      </c>
      <c r="DY539" s="39">
        <f t="shared" si="1537"/>
        <v>0</v>
      </c>
      <c r="DZ539" s="39">
        <f t="shared" si="1538"/>
        <v>0</v>
      </c>
      <c r="EA539" s="39">
        <f t="shared" si="1539"/>
        <v>0</v>
      </c>
      <c r="EB539" s="37" t="e">
        <f t="shared" si="1610"/>
        <v>#DIV/0!</v>
      </c>
      <c r="EC539" s="37" t="e">
        <f t="shared" si="1611"/>
        <v>#DIV/0!</v>
      </c>
      <c r="ED539" s="37" t="e">
        <f t="shared" si="1612"/>
        <v>#DIV/0!</v>
      </c>
      <c r="EE539" s="37" t="e">
        <f t="shared" si="1613"/>
        <v>#DIV/0!</v>
      </c>
      <c r="EF539" s="39" t="e">
        <f t="shared" si="1614"/>
        <v>#DIV/0!</v>
      </c>
      <c r="EG539" s="37" t="e">
        <f t="shared" si="1615"/>
        <v>#DIV/0!</v>
      </c>
      <c r="EH539" s="37" t="e">
        <f t="shared" si="1616"/>
        <v>#DIV/0!</v>
      </c>
      <c r="EI539" s="11" t="b">
        <f t="shared" si="1617"/>
        <v>1</v>
      </c>
      <c r="EJ539" s="11" t="b">
        <f t="shared" si="1618"/>
        <v>0</v>
      </c>
      <c r="EK539" s="39" t="e">
        <f t="shared" si="1619"/>
        <v>#DIV/0!</v>
      </c>
      <c r="EL539" s="39" t="e">
        <f t="shared" si="1620"/>
        <v>#DIV/0!</v>
      </c>
      <c r="EM539" s="39" t="e">
        <f t="shared" si="1621"/>
        <v>#DIV/0!</v>
      </c>
      <c r="EN539" s="39" t="e">
        <f t="shared" si="1622"/>
        <v>#DIV/0!</v>
      </c>
      <c r="EO539" s="39" t="e">
        <f t="shared" si="1623"/>
        <v>#DIV/0!</v>
      </c>
      <c r="EP539" s="39" t="e">
        <f t="shared" si="1624"/>
        <v>#DIV/0!</v>
      </c>
      <c r="EQ539" s="39" t="e">
        <f t="shared" si="1625"/>
        <v>#DIV/0!</v>
      </c>
      <c r="ER539" s="39" t="e">
        <f t="shared" si="1626"/>
        <v>#DIV/0!</v>
      </c>
      <c r="ES539" s="58" t="str">
        <f t="shared" si="1627"/>
        <v>(OH,F,Cl)-dominate amphibole</v>
      </c>
      <c r="ET539" s="58" t="e">
        <f t="shared" si="1628"/>
        <v>#N/A</v>
      </c>
      <c r="EU539" s="56">
        <f t="shared" si="1540"/>
        <v>0</v>
      </c>
      <c r="EV539" s="56">
        <f t="shared" si="1541"/>
        <v>0</v>
      </c>
      <c r="EW539" s="56">
        <f t="shared" si="1542"/>
        <v>0</v>
      </c>
      <c r="EX539" s="56">
        <f t="shared" si="1543"/>
        <v>0</v>
      </c>
      <c r="EY539" s="56">
        <f t="shared" si="1544"/>
        <v>0</v>
      </c>
      <c r="EZ539" s="56">
        <f t="shared" si="1545"/>
        <v>0</v>
      </c>
      <c r="FA539" s="39">
        <f t="shared" si="1546"/>
        <v>0</v>
      </c>
      <c r="FB539" s="39">
        <f t="shared" si="1547"/>
        <v>0</v>
      </c>
      <c r="FC539" s="54">
        <f t="shared" si="1548"/>
        <v>0</v>
      </c>
      <c r="FD539" s="54">
        <f t="shared" si="1549"/>
        <v>0</v>
      </c>
      <c r="FE539" s="39">
        <f t="shared" si="1550"/>
        <v>0</v>
      </c>
      <c r="FF539" s="54">
        <f t="shared" si="1551"/>
        <v>0</v>
      </c>
      <c r="FG539" s="39">
        <f t="shared" si="1552"/>
        <v>0</v>
      </c>
      <c r="FH539" s="39">
        <f t="shared" si="1629"/>
        <v>0</v>
      </c>
      <c r="FI539" s="39">
        <f t="shared" si="1630"/>
        <v>0</v>
      </c>
      <c r="FJ539" s="39">
        <f t="shared" si="1631"/>
        <v>0</v>
      </c>
      <c r="FK539" s="39" t="e">
        <f t="shared" si="1632"/>
        <v>#DIV/0!</v>
      </c>
      <c r="FL539" s="39" t="e">
        <f t="shared" si="1633"/>
        <v>#DIV/0!</v>
      </c>
      <c r="FM539" s="39" t="e">
        <f t="shared" si="1634"/>
        <v>#DIV/0!</v>
      </c>
      <c r="FN539" s="39">
        <f t="shared" si="1635"/>
        <v>1</v>
      </c>
      <c r="FO539" s="39">
        <f t="shared" si="1553"/>
        <v>0</v>
      </c>
      <c r="FP539" s="39">
        <f t="shared" si="1554"/>
        <v>0</v>
      </c>
      <c r="FQ539" s="39">
        <f t="shared" si="1555"/>
        <v>0</v>
      </c>
      <c r="FR539" s="39">
        <f t="shared" si="1636"/>
        <v>0</v>
      </c>
      <c r="FS539" s="39">
        <f t="shared" si="1637"/>
        <v>0</v>
      </c>
      <c r="FU539" s="39" t="e">
        <f t="shared" si="1638"/>
        <v>#DIV/0!</v>
      </c>
      <c r="FV539" s="39" t="e">
        <f t="shared" si="1639"/>
        <v>#DIV/0!</v>
      </c>
      <c r="FW539" s="39" t="e">
        <f t="shared" si="1640"/>
        <v>#DIV/0!</v>
      </c>
      <c r="FY539" s="39" t="e">
        <f t="shared" si="1641"/>
        <v>#DIV/0!</v>
      </c>
      <c r="FZ539" s="39" t="e">
        <f t="shared" si="1642"/>
        <v>#DIV/0!</v>
      </c>
      <c r="GA539" s="39" t="e">
        <f t="shared" si="1643"/>
        <v>#DIV/0!</v>
      </c>
      <c r="GB539" s="39" t="e">
        <f t="shared" si="1644"/>
        <v>#DIV/0!</v>
      </c>
      <c r="GC539" s="39" t="e">
        <f t="shared" si="1645"/>
        <v>#DIV/0!</v>
      </c>
      <c r="GD539" s="39" t="e">
        <f t="shared" si="1646"/>
        <v>#DIV/0!</v>
      </c>
      <c r="GE539" s="39" t="e">
        <f t="shared" si="1647"/>
        <v>#DIV/0!</v>
      </c>
      <c r="GF539" s="39" t="e">
        <f t="shared" si="1648"/>
        <v>#DIV/0!</v>
      </c>
      <c r="GG539" s="39" t="e">
        <f t="shared" si="1649"/>
        <v>#DIV/0!</v>
      </c>
      <c r="GH539" s="39" t="e">
        <f t="shared" si="1650"/>
        <v>#DIV/0!</v>
      </c>
      <c r="GI539" s="39"/>
      <c r="GJ539" s="39" t="e">
        <f t="shared" si="1651"/>
        <v>#DIV/0!</v>
      </c>
      <c r="GK539" s="39" t="e">
        <f t="shared" si="1652"/>
        <v>#DIV/0!</v>
      </c>
      <c r="GL539" s="39" t="e">
        <f t="shared" si="1653"/>
        <v>#DIV/0!</v>
      </c>
      <c r="GM539" s="39" t="e">
        <f t="shared" si="1654"/>
        <v>#DIV/0!</v>
      </c>
      <c r="GN539" s="39" t="e">
        <f t="shared" si="1655"/>
        <v>#DIV/0!</v>
      </c>
      <c r="GO539" s="57"/>
      <c r="GP539" s="57" t="e">
        <f t="shared" si="1656"/>
        <v>#DIV/0!</v>
      </c>
      <c r="GQ539" s="59" t="e">
        <f t="shared" si="1657"/>
        <v>#DIV/0!</v>
      </c>
      <c r="GR539" s="41" t="e">
        <f t="shared" si="1658"/>
        <v>#DIV/0!</v>
      </c>
      <c r="GS539" s="57" t="e">
        <f t="shared" si="1659"/>
        <v>#DIV/0!</v>
      </c>
      <c r="GT539" s="57" t="e">
        <f t="shared" si="1660"/>
        <v>#DIV/0!</v>
      </c>
      <c r="GU539" s="57" t="e">
        <f t="shared" si="1661"/>
        <v>#DIV/0!</v>
      </c>
      <c r="GV539" s="57"/>
      <c r="GW539" s="42" t="e">
        <f t="shared" si="1662"/>
        <v>#DIV/0!</v>
      </c>
      <c r="GX539" s="42" t="e">
        <f t="shared" si="1663"/>
        <v>#DIV/0!</v>
      </c>
      <c r="GY539" s="42" t="e">
        <f t="shared" si="1664"/>
        <v>#DIV/0!</v>
      </c>
      <c r="GZ539" s="57"/>
      <c r="HA539" s="2" t="e">
        <f t="shared" si="1665"/>
        <v>#DIV/0!</v>
      </c>
      <c r="HB539" s="2" t="e">
        <f t="shared" si="1666"/>
        <v>#DIV/0!</v>
      </c>
      <c r="HC539" s="2" t="e">
        <f t="shared" si="1667"/>
        <v>#DIV/0!</v>
      </c>
      <c r="HD539" s="2" t="e">
        <f t="shared" si="1668"/>
        <v>#DIV/0!</v>
      </c>
      <c r="HE539" s="2" t="e">
        <f t="shared" si="1669"/>
        <v>#DIV/0!</v>
      </c>
      <c r="HF539" s="2" t="e">
        <f t="shared" si="1670"/>
        <v>#DIV/0!</v>
      </c>
      <c r="HG539" s="2" t="e">
        <f t="shared" si="1671"/>
        <v>#DIV/0!</v>
      </c>
      <c r="HH539" s="2" t="e">
        <f t="shared" si="1672"/>
        <v>#DIV/0!</v>
      </c>
      <c r="HI539" s="2" t="e">
        <f t="shared" si="1673"/>
        <v>#DIV/0!</v>
      </c>
      <c r="HJ539" s="11" t="e">
        <f t="shared" si="1674"/>
        <v>#DIV/0!</v>
      </c>
      <c r="HK539" s="60" t="e">
        <f t="shared" si="1675"/>
        <v>#DIV/0!</v>
      </c>
      <c r="HL539" s="57"/>
      <c r="HM539" s="57" t="e">
        <f t="shared" si="1676"/>
        <v>#DIV/0!</v>
      </c>
      <c r="HN539" s="57" t="e">
        <f t="shared" si="1677"/>
        <v>#DIV/0!</v>
      </c>
      <c r="HO539" s="57" t="e">
        <f t="shared" si="1678"/>
        <v>#DIV/0!</v>
      </c>
      <c r="HP539" s="57" t="e">
        <f t="shared" si="1679"/>
        <v>#DIV/0!</v>
      </c>
      <c r="HQ539" s="57" t="e">
        <f t="shared" si="1680"/>
        <v>#DIV/0!</v>
      </c>
      <c r="HR539" s="57"/>
      <c r="HS539" s="57" t="e">
        <f t="shared" si="1681"/>
        <v>#DIV/0!</v>
      </c>
      <c r="HT539" s="57" t="e">
        <f t="shared" si="1682"/>
        <v>#DIV/0!</v>
      </c>
      <c r="HU539" s="57" t="e">
        <f t="shared" si="1683"/>
        <v>#DIV/0!</v>
      </c>
      <c r="HV539" s="57" t="e">
        <f t="shared" si="1684"/>
        <v>#DIV/0!</v>
      </c>
      <c r="HW539" s="57" t="e">
        <f t="shared" si="1685"/>
        <v>#DIV/0!</v>
      </c>
      <c r="HX539" s="57"/>
      <c r="HY539" s="57" t="e">
        <f t="shared" si="1686"/>
        <v>#DIV/0!</v>
      </c>
      <c r="HZ539" s="57" t="e">
        <f t="shared" si="1687"/>
        <v>#DIV/0!</v>
      </c>
      <c r="IA539" s="57"/>
      <c r="IB539" s="61">
        <f t="shared" si="1688"/>
        <v>0</v>
      </c>
      <c r="IC539" s="57" t="str">
        <f t="shared" si="1689"/>
        <v/>
      </c>
      <c r="ID539" s="42"/>
      <c r="IE539" s="2" t="str">
        <f t="shared" si="1690"/>
        <v/>
      </c>
      <c r="IF539" s="60" t="e">
        <f t="shared" si="1691"/>
        <v>#DIV/0!</v>
      </c>
      <c r="IG539" s="60" t="str">
        <f t="shared" si="1692"/>
        <v/>
      </c>
      <c r="IH539" s="60" t="str">
        <f t="shared" si="1693"/>
        <v>zinco-</v>
      </c>
      <c r="II539" s="60" t="str">
        <f t="shared" si="1694"/>
        <v>mangano-</v>
      </c>
      <c r="IJ539" s="60" t="e">
        <f t="shared" si="1695"/>
        <v>#DIV/0!</v>
      </c>
      <c r="IK539" s="60" t="e">
        <f t="shared" si="1696"/>
        <v>#DIV/0!</v>
      </c>
      <c r="IL539" s="60" t="e">
        <f t="shared" si="1697"/>
        <v>#DIV/0!</v>
      </c>
      <c r="IM539" s="60" t="e">
        <f t="shared" si="1698"/>
        <v>#DIV/0!</v>
      </c>
      <c r="IN539" s="60" t="str">
        <f t="shared" si="1699"/>
        <v/>
      </c>
      <c r="IO539" s="60" t="str">
        <f t="shared" si="1700"/>
        <v/>
      </c>
      <c r="IP539" s="57"/>
      <c r="IQ539" s="57" t="str">
        <f t="shared" si="1701"/>
        <v>ERROR!!</v>
      </c>
    </row>
    <row r="540" spans="24:251">
      <c r="X540" s="29">
        <f t="shared" si="1557"/>
        <v>0</v>
      </c>
      <c r="Y540" s="29">
        <f t="shared" si="1558"/>
        <v>0</v>
      </c>
      <c r="Z540" s="29" t="e">
        <f t="shared" si="1559"/>
        <v>#DIV/0!</v>
      </c>
      <c r="AA540" s="29" t="e">
        <f t="shared" si="1560"/>
        <v>#DIV/0!</v>
      </c>
      <c r="AB540" s="29" t="e">
        <f t="shared" si="1561"/>
        <v>#DIV/0!</v>
      </c>
      <c r="AC540" s="29" t="e">
        <f t="shared" si="1562"/>
        <v>#DIV/0!</v>
      </c>
      <c r="AF540" s="23">
        <v>60.084299999999999</v>
      </c>
      <c r="AG540" s="23">
        <v>79.878799999999998</v>
      </c>
      <c r="AH540" s="23">
        <v>101.96120000000001</v>
      </c>
      <c r="AI540" s="23">
        <v>151.99039999999999</v>
      </c>
      <c r="AJ540" s="23">
        <v>159.69</v>
      </c>
      <c r="AK540" s="23">
        <v>71.846400000000003</v>
      </c>
      <c r="AL540" s="23">
        <v>70.9375</v>
      </c>
      <c r="AM540" s="23">
        <v>40.304400000000001</v>
      </c>
      <c r="AN540" s="23">
        <v>56.077399999999997</v>
      </c>
      <c r="AO540" s="23">
        <v>61.978999999999999</v>
      </c>
      <c r="AP540" s="23">
        <v>94.195999999999998</v>
      </c>
      <c r="AQ540" s="23">
        <v>18.998000000000001</v>
      </c>
      <c r="AR540" s="23">
        <v>35.450000000000003</v>
      </c>
      <c r="AS540" s="23">
        <v>29.88</v>
      </c>
      <c r="AT540" s="23">
        <v>74.691999999999993</v>
      </c>
      <c r="AU540" s="23">
        <v>81.39</v>
      </c>
      <c r="AX540" s="54">
        <f t="shared" si="1563"/>
        <v>0</v>
      </c>
      <c r="AY540" s="54">
        <f t="shared" si="1564"/>
        <v>0</v>
      </c>
      <c r="AZ540" s="54">
        <f t="shared" si="1565"/>
        <v>0</v>
      </c>
      <c r="BA540" s="54">
        <f t="shared" si="1566"/>
        <v>0</v>
      </c>
      <c r="BB540" s="54">
        <f t="shared" si="1567"/>
        <v>0</v>
      </c>
      <c r="BC540" s="54">
        <f t="shared" si="1568"/>
        <v>0</v>
      </c>
      <c r="BD540" s="54">
        <f t="shared" si="1569"/>
        <v>0</v>
      </c>
      <c r="BE540" s="54">
        <f t="shared" si="1570"/>
        <v>0</v>
      </c>
      <c r="BF540" s="54">
        <f t="shared" si="1571"/>
        <v>0</v>
      </c>
      <c r="BG540" s="54">
        <f t="shared" si="1572"/>
        <v>0</v>
      </c>
      <c r="BH540" s="54">
        <f t="shared" si="1573"/>
        <v>0</v>
      </c>
      <c r="BI540" s="54">
        <f t="shared" si="1574"/>
        <v>0</v>
      </c>
      <c r="BJ540" s="54">
        <f t="shared" si="1575"/>
        <v>0</v>
      </c>
      <c r="BK540" s="54">
        <f t="shared" si="1576"/>
        <v>0</v>
      </c>
      <c r="BL540" s="54">
        <f t="shared" si="1577"/>
        <v>0</v>
      </c>
      <c r="BM540" s="42"/>
      <c r="BO540" s="54">
        <f>'Norm-coeff'!$C$2+$AX540*'Norm-coeff'!$D$2+$AY540*'Norm-coeff'!$E$2+$AZ540*'Norm-coeff'!$F$2+$BA540*'Norm-coeff'!$G$2+$BB540*'Norm-coeff'!$H$2+$BC540*'Norm-coeff'!$I$2+$BD540*'Norm-coeff'!$J$2+$BE540*'Norm-coeff'!$K$2+$BF540*'Norm-coeff'!$L$2+$BG540*'Norm-coeff'!$M$2+$BH540*'Norm-coeff'!$N$2+$BI540*'Norm-coeff'!$O$2</f>
        <v>5.4045421474420303</v>
      </c>
      <c r="BP540" s="54">
        <f>'Norm-coeff'!$C$3+$AX540*'Norm-coeff'!$D$3+$AY540*'Norm-coeff'!$E$3+$AZ540*'Norm-coeff'!$F$3+$BA540*'Norm-coeff'!$G$3+$BB540*'Norm-coeff'!$H$3+$BC540*'Norm-coeff'!$I$3+$BD540*'Norm-coeff'!$J$3+$BE540*'Norm-coeff'!$K$3+$BF540*'Norm-coeff'!$L$3+$BG540*'Norm-coeff'!$M$3+$BH540*'Norm-coeff'!$N$3+$BI540*'Norm-coeff'!$O$3</f>
        <v>3.15319116612705</v>
      </c>
      <c r="BQ540" s="54">
        <f>'Norm-coeff'!$C$4+$AX540*'Norm-coeff'!$D$4+$AY540*'Norm-coeff'!$E$4+$AZ540*'Norm-coeff'!$F$4+$BA540*'Norm-coeff'!$G$4+$BB540*'Norm-coeff'!$H$4+$BC540*'Norm-coeff'!$I$4+$BD540*'Norm-coeff'!$J$4+$BE540*'Norm-coeff'!$K$4+$BF540*'Norm-coeff'!$L$4+$BG540*'Norm-coeff'!$M$4+$BH540*'Norm-coeff'!$N$4+$BI540*'Norm-coeff'!$O$4</f>
        <v>1.42115649462768</v>
      </c>
      <c r="BR540" s="54">
        <f>'Norm-coeff'!$C$5+$AX540*'Norm-coeff'!$D$5+$AY540*'Norm-coeff'!$E$5+$AZ540*'Norm-coeff'!$F$5+$BA540*'Norm-coeff'!$G$5+$BB540*'Norm-coeff'!$H$5+$BC540*'Norm-coeff'!$I$5+$BD540*'Norm-coeff'!$J$5+$BE540*'Norm-coeff'!$K$5+$BF540*'Norm-coeff'!$L$5+$BG540*'Norm-coeff'!$M$5+$BH540*'Norm-coeff'!$N$5+$BI540*'Norm-coeff'!$O$5</f>
        <v>1.0553329241296201</v>
      </c>
      <c r="BS540" s="54">
        <f>'Norm-coeff'!$C$6+$AX540*'Norm-coeff'!$D$6+$AY540*'Norm-coeff'!$E$6+$AZ540*'Norm-coeff'!$F$6+$BA540*'Norm-coeff'!$G$6+$BB540*'Norm-coeff'!$H$6+$BC540*'Norm-coeff'!$I$6+$BD540*'Norm-coeff'!$J$6+$BE540*'Norm-coeff'!$K$6+$BF540*'Norm-coeff'!$L$6+$BG540*'Norm-coeff'!$M$6+$BH540*'Norm-coeff'!$N$6+$BI540*'Norm-coeff'!$O$6</f>
        <v>-1.48700885495103E-2</v>
      </c>
      <c r="BT540" s="54">
        <f>'Norm-coeff'!$C$7+$AX540*'Norm-coeff'!$D$7+$AY540*'Norm-coeff'!$E$7+$AZ540*'Norm-coeff'!$F$7+$BA540*'Norm-coeff'!$G$7+$BB540*'Norm-coeff'!$H$7+$BC540*'Norm-coeff'!$I$7+$BD540*'Norm-coeff'!$J$7+$BE540*'Norm-coeff'!$K$7+$BF540*'Norm-coeff'!$L$7+$BG540*'Norm-coeff'!$M$7+$BH540*'Norm-coeff'!$N$7+$BI540*'Norm-coeff'!$O$7</f>
        <v>2.0907583608832998</v>
      </c>
      <c r="BU540" s="54">
        <f>'Norm-coeff'!$C$8+$AX540*'Norm-coeff'!$D$8+$AY540*'Norm-coeff'!$E$8+$AZ540*'Norm-coeff'!$F$8+$BA540*'Norm-coeff'!$G$8+$BB540*'Norm-coeff'!$H$8+$BC540*'Norm-coeff'!$I$8+$BD540*'Norm-coeff'!$J$8+$BE540*'Norm-coeff'!$K$8+$BF540*'Norm-coeff'!$L$8+$BG540*'Norm-coeff'!$M$8+$BH540*'Norm-coeff'!$N$8+$BI540*'Norm-coeff'!$O$8</f>
        <v>0.65894159836244504</v>
      </c>
      <c r="BV540" s="54">
        <f>'Norm-coeff'!$C$9+$AX540*'Norm-coeff'!$D$9+$AY540*'Norm-coeff'!$E$9+$AZ540*'Norm-coeff'!$F$9+$BA540*'Norm-coeff'!$G$9+$BB540*'Norm-coeff'!$H$9+$BC540*'Norm-coeff'!$I$9+$BD540*'Norm-coeff'!$J$9+$BE540*'Norm-coeff'!$K$9+$BF540*'Norm-coeff'!$L$9+$BG540*'Norm-coeff'!$M$9+$BH540*'Norm-coeff'!$N$9+$BI540*'Norm-coeff'!$O$9</f>
        <v>1.48961085014701</v>
      </c>
      <c r="BW540" s="54">
        <f>'Norm-coeff'!$C$10+$AX540*'Norm-coeff'!$D$10+$AY540*'Norm-coeff'!$E$10+$AZ540*'Norm-coeff'!$F$10+$BA540*'Norm-coeff'!$G$10+$BB540*'Norm-coeff'!$H$10+$BC540*'Norm-coeff'!$I$10+$BD540*'Norm-coeff'!$J$10+$BE540*'Norm-coeff'!$K$10+$BF540*'Norm-coeff'!$L$10+$BG540*'Norm-coeff'!$M$10+$BH540*'Norm-coeff'!$N$10+$BI540*'Norm-coeff'!$O$10</f>
        <v>1.42058735749591</v>
      </c>
      <c r="BX540" s="54">
        <f>'Norm-coeff'!$C$11+$AX540*'Norm-coeff'!$D$11+$AY540*'Norm-coeff'!$E$11+$AZ540*'Norm-coeff'!$F$11+$BA540*'Norm-coeff'!$G$11+$BB540*'Norm-coeff'!$H$11+$BC540*'Norm-coeff'!$I$11+$BD540*'Norm-coeff'!$J$11+$BE540*'Norm-coeff'!$K$11+$BF540*'Norm-coeff'!$L$11+$BG540*'Norm-coeff'!$M$11+$BH540*'Norm-coeff'!$N$11+$BI540*'Norm-coeff'!$O$11</f>
        <v>0.221233014421479</v>
      </c>
      <c r="BY540" s="54">
        <f>'Norm-coeff'!$C$12+$AX540*'Norm-coeff'!$D$12+$AY540*'Norm-coeff'!$E$12+$AZ540*'Norm-coeff'!$F$12+$BA540*'Norm-coeff'!$G$12+$BB540*'Norm-coeff'!$H$12+$BC540*'Norm-coeff'!$I$12+$BD540*'Norm-coeff'!$J$12+$BE540*'Norm-coeff'!$K$12+$BF540*'Norm-coeff'!$L$12+$BG540*'Norm-coeff'!$M$12+$BH540*'Norm-coeff'!$N$12+$BI540*'Norm-coeff'!$O$12</f>
        <v>0.283527502056037</v>
      </c>
      <c r="BZ540" s="54">
        <f>'Norm-coeff'!$C$13+$AX540*'Norm-coeff'!$D$13+$AY540*'Norm-coeff'!$E$13+$AZ540*'Norm-coeff'!$F$13+$BA540*'Norm-coeff'!$G$13+$BB540*'Norm-coeff'!$H$13+$BC540*'Norm-coeff'!$I$13+$BD540*'Norm-coeff'!$J$13+$BE540*'Norm-coeff'!$K$13+$BF540*'Norm-coeff'!$L$13+$BG540*'Norm-coeff'!$M$13+$BH540*'Norm-coeff'!$N$13+$BI540*'Norm-coeff'!$O$13</f>
        <v>-4.1864930554451202E-2</v>
      </c>
      <c r="CA540" s="54">
        <f>'Norm-coeff'!$C$14+$AX540*'Norm-coeff'!$D$14+$AY540*'Norm-coeff'!$E$14+$AZ540*'Norm-coeff'!$F$14+$BA540*'Norm-coeff'!$G$14+$BB540*'Norm-coeff'!$H$14+$BC540*'Norm-coeff'!$I$14+$BD540*'Norm-coeff'!$J$14+$BE540*'Norm-coeff'!$K$14+$BF540*'Norm-coeff'!$L$14+$BG540*'Norm-coeff'!$M$14+$BH540*'Norm-coeff'!$N$14+$BI540*'Norm-coeff'!$O$14</f>
        <v>4.2526983164477103</v>
      </c>
      <c r="CC540" s="54">
        <f t="shared" si="1702"/>
        <v>0</v>
      </c>
      <c r="CG540" s="54">
        <f t="shared" si="1578"/>
        <v>0</v>
      </c>
      <c r="CH540" s="54">
        <f t="shared" si="1556"/>
        <v>0</v>
      </c>
      <c r="CI540" s="54">
        <f t="shared" si="1579"/>
        <v>0</v>
      </c>
      <c r="CJ540" s="56">
        <f t="shared" si="1580"/>
        <v>0</v>
      </c>
      <c r="CK540" s="54">
        <f t="shared" si="1581"/>
        <v>0</v>
      </c>
      <c r="CL540" s="54">
        <f t="shared" si="1582"/>
        <v>0</v>
      </c>
      <c r="CM540" s="54">
        <f t="shared" si="1583"/>
        <v>0</v>
      </c>
      <c r="CN540" s="54">
        <f t="shared" si="1584"/>
        <v>0</v>
      </c>
      <c r="CO540" s="54">
        <f t="shared" si="1585"/>
        <v>0</v>
      </c>
      <c r="CP540" s="54">
        <f t="shared" si="1586"/>
        <v>0</v>
      </c>
      <c r="CQ540" s="54">
        <f t="shared" si="1587"/>
        <v>0</v>
      </c>
      <c r="CR540" s="54">
        <f t="shared" si="1588"/>
        <v>0</v>
      </c>
      <c r="CS540" s="54">
        <f t="shared" si="1589"/>
        <v>0</v>
      </c>
      <c r="CU540" s="54">
        <f t="shared" si="1590"/>
        <v>0</v>
      </c>
      <c r="CV540" s="54">
        <f t="shared" si="1591"/>
        <v>0</v>
      </c>
      <c r="CW540" s="54">
        <f t="shared" si="1592"/>
        <v>0</v>
      </c>
      <c r="CX540" s="54">
        <f t="shared" si="1593"/>
        <v>0</v>
      </c>
      <c r="CZ540" s="54">
        <f t="shared" si="1594"/>
        <v>0</v>
      </c>
      <c r="DA540" s="54">
        <f t="shared" si="1595"/>
        <v>0</v>
      </c>
      <c r="DB540" s="54">
        <f t="shared" si="1596"/>
        <v>0</v>
      </c>
      <c r="DC540" s="54">
        <f t="shared" si="1597"/>
        <v>0</v>
      </c>
      <c r="DD540" s="54">
        <f t="shared" si="1598"/>
        <v>0</v>
      </c>
      <c r="DE540" s="54">
        <f t="shared" si="1599"/>
        <v>0</v>
      </c>
      <c r="DF540" s="54">
        <f t="shared" si="1600"/>
        <v>0</v>
      </c>
      <c r="DG540" s="54">
        <f t="shared" si="1601"/>
        <v>2</v>
      </c>
      <c r="DH540" s="71">
        <f t="shared" si="1602"/>
        <v>0</v>
      </c>
      <c r="DI540" s="71">
        <f t="shared" si="1603"/>
        <v>0</v>
      </c>
      <c r="DJ540" s="54">
        <f t="shared" si="1604"/>
        <v>0</v>
      </c>
      <c r="DK540" s="54">
        <f t="shared" si="1605"/>
        <v>2</v>
      </c>
      <c r="DL540" s="4">
        <f t="shared" si="1530"/>
        <v>0</v>
      </c>
      <c r="DM540" s="3">
        <f t="shared" si="1606"/>
        <v>0</v>
      </c>
      <c r="DN540" s="3">
        <f t="shared" si="1607"/>
        <v>0</v>
      </c>
      <c r="DO540" s="4" t="e">
        <f t="shared" si="1608"/>
        <v>#DIV/0!</v>
      </c>
      <c r="DP540" s="57"/>
      <c r="DQ540" s="57"/>
      <c r="DR540" s="56">
        <f t="shared" si="1531"/>
        <v>2</v>
      </c>
      <c r="DS540" s="56">
        <f t="shared" si="1532"/>
        <v>0</v>
      </c>
      <c r="DT540" s="38">
        <f t="shared" si="1533"/>
        <v>0</v>
      </c>
      <c r="DU540" s="38">
        <f t="shared" si="1609"/>
        <v>2</v>
      </c>
      <c r="DV540" s="38">
        <f t="shared" si="1534"/>
        <v>0</v>
      </c>
      <c r="DW540" s="39">
        <f t="shared" si="1535"/>
        <v>0</v>
      </c>
      <c r="DX540" s="39">
        <f t="shared" si="1536"/>
        <v>0</v>
      </c>
      <c r="DY540" s="39">
        <f t="shared" si="1537"/>
        <v>0</v>
      </c>
      <c r="DZ540" s="39">
        <f t="shared" si="1538"/>
        <v>0</v>
      </c>
      <c r="EA540" s="39">
        <f t="shared" si="1539"/>
        <v>0</v>
      </c>
      <c r="EB540" s="37" t="e">
        <f t="shared" si="1610"/>
        <v>#DIV/0!</v>
      </c>
      <c r="EC540" s="37" t="e">
        <f t="shared" si="1611"/>
        <v>#DIV/0!</v>
      </c>
      <c r="ED540" s="37" t="e">
        <f t="shared" si="1612"/>
        <v>#DIV/0!</v>
      </c>
      <c r="EE540" s="37" t="e">
        <f t="shared" si="1613"/>
        <v>#DIV/0!</v>
      </c>
      <c r="EF540" s="39" t="e">
        <f t="shared" si="1614"/>
        <v>#DIV/0!</v>
      </c>
      <c r="EG540" s="37" t="e">
        <f t="shared" si="1615"/>
        <v>#DIV/0!</v>
      </c>
      <c r="EH540" s="37" t="e">
        <f t="shared" si="1616"/>
        <v>#DIV/0!</v>
      </c>
      <c r="EI540" s="11" t="b">
        <f t="shared" si="1617"/>
        <v>1</v>
      </c>
      <c r="EJ540" s="11" t="b">
        <f t="shared" si="1618"/>
        <v>0</v>
      </c>
      <c r="EK540" s="39" t="e">
        <f t="shared" si="1619"/>
        <v>#DIV/0!</v>
      </c>
      <c r="EL540" s="39" t="e">
        <f t="shared" si="1620"/>
        <v>#DIV/0!</v>
      </c>
      <c r="EM540" s="39" t="e">
        <f t="shared" si="1621"/>
        <v>#DIV/0!</v>
      </c>
      <c r="EN540" s="39" t="e">
        <f t="shared" si="1622"/>
        <v>#DIV/0!</v>
      </c>
      <c r="EO540" s="39" t="e">
        <f t="shared" si="1623"/>
        <v>#DIV/0!</v>
      </c>
      <c r="EP540" s="39" t="e">
        <f t="shared" si="1624"/>
        <v>#DIV/0!</v>
      </c>
      <c r="EQ540" s="39" t="e">
        <f t="shared" si="1625"/>
        <v>#DIV/0!</v>
      </c>
      <c r="ER540" s="39" t="e">
        <f t="shared" si="1626"/>
        <v>#DIV/0!</v>
      </c>
      <c r="ES540" s="58" t="str">
        <f t="shared" si="1627"/>
        <v>(OH,F,Cl)-dominate amphibole</v>
      </c>
      <c r="ET540" s="58" t="e">
        <f t="shared" si="1628"/>
        <v>#N/A</v>
      </c>
      <c r="EU540" s="56">
        <f t="shared" si="1540"/>
        <v>0</v>
      </c>
      <c r="EV540" s="56">
        <f t="shared" si="1541"/>
        <v>0</v>
      </c>
      <c r="EW540" s="56">
        <f t="shared" si="1542"/>
        <v>0</v>
      </c>
      <c r="EX540" s="56">
        <f t="shared" si="1543"/>
        <v>0</v>
      </c>
      <c r="EY540" s="56">
        <f t="shared" si="1544"/>
        <v>0</v>
      </c>
      <c r="EZ540" s="56">
        <f t="shared" si="1545"/>
        <v>0</v>
      </c>
      <c r="FA540" s="39">
        <f t="shared" si="1546"/>
        <v>0</v>
      </c>
      <c r="FB540" s="39">
        <f t="shared" si="1547"/>
        <v>0</v>
      </c>
      <c r="FC540" s="54">
        <f t="shared" si="1548"/>
        <v>0</v>
      </c>
      <c r="FD540" s="54">
        <f t="shared" si="1549"/>
        <v>0</v>
      </c>
      <c r="FE540" s="39">
        <f t="shared" si="1550"/>
        <v>0</v>
      </c>
      <c r="FF540" s="54">
        <f t="shared" si="1551"/>
        <v>0</v>
      </c>
      <c r="FG540" s="39">
        <f t="shared" si="1552"/>
        <v>0</v>
      </c>
      <c r="FH540" s="39">
        <f t="shared" si="1629"/>
        <v>0</v>
      </c>
      <c r="FI540" s="39">
        <f t="shared" si="1630"/>
        <v>0</v>
      </c>
      <c r="FJ540" s="39">
        <f t="shared" si="1631"/>
        <v>0</v>
      </c>
      <c r="FK540" s="39" t="e">
        <f t="shared" si="1632"/>
        <v>#DIV/0!</v>
      </c>
      <c r="FL540" s="39" t="e">
        <f t="shared" si="1633"/>
        <v>#DIV/0!</v>
      </c>
      <c r="FM540" s="39" t="e">
        <f t="shared" si="1634"/>
        <v>#DIV/0!</v>
      </c>
      <c r="FN540" s="39">
        <f t="shared" si="1635"/>
        <v>1</v>
      </c>
      <c r="FO540" s="39">
        <f t="shared" si="1553"/>
        <v>0</v>
      </c>
      <c r="FP540" s="39">
        <f t="shared" si="1554"/>
        <v>0</v>
      </c>
      <c r="FQ540" s="39">
        <f t="shared" si="1555"/>
        <v>0</v>
      </c>
      <c r="FR540" s="39">
        <f t="shared" si="1636"/>
        <v>0</v>
      </c>
      <c r="FS540" s="39">
        <f t="shared" si="1637"/>
        <v>0</v>
      </c>
      <c r="FU540" s="39" t="e">
        <f t="shared" si="1638"/>
        <v>#DIV/0!</v>
      </c>
      <c r="FV540" s="39" t="e">
        <f t="shared" si="1639"/>
        <v>#DIV/0!</v>
      </c>
      <c r="FW540" s="39" t="e">
        <f t="shared" si="1640"/>
        <v>#DIV/0!</v>
      </c>
      <c r="FY540" s="39" t="e">
        <f t="shared" si="1641"/>
        <v>#DIV/0!</v>
      </c>
      <c r="FZ540" s="39" t="e">
        <f t="shared" si="1642"/>
        <v>#DIV/0!</v>
      </c>
      <c r="GA540" s="39" t="e">
        <f t="shared" si="1643"/>
        <v>#DIV/0!</v>
      </c>
      <c r="GB540" s="39" t="e">
        <f t="shared" si="1644"/>
        <v>#DIV/0!</v>
      </c>
      <c r="GC540" s="39" t="e">
        <f t="shared" si="1645"/>
        <v>#DIV/0!</v>
      </c>
      <c r="GD540" s="39" t="e">
        <f t="shared" si="1646"/>
        <v>#DIV/0!</v>
      </c>
      <c r="GE540" s="39" t="e">
        <f t="shared" si="1647"/>
        <v>#DIV/0!</v>
      </c>
      <c r="GF540" s="39" t="e">
        <f t="shared" si="1648"/>
        <v>#DIV/0!</v>
      </c>
      <c r="GG540" s="39" t="e">
        <f t="shared" si="1649"/>
        <v>#DIV/0!</v>
      </c>
      <c r="GH540" s="39" t="e">
        <f t="shared" si="1650"/>
        <v>#DIV/0!</v>
      </c>
      <c r="GI540" s="39"/>
      <c r="GJ540" s="39" t="e">
        <f t="shared" si="1651"/>
        <v>#DIV/0!</v>
      </c>
      <c r="GK540" s="39" t="e">
        <f t="shared" si="1652"/>
        <v>#DIV/0!</v>
      </c>
      <c r="GL540" s="39" t="e">
        <f t="shared" si="1653"/>
        <v>#DIV/0!</v>
      </c>
      <c r="GM540" s="39" t="e">
        <f t="shared" si="1654"/>
        <v>#DIV/0!</v>
      </c>
      <c r="GN540" s="39" t="e">
        <f t="shared" si="1655"/>
        <v>#DIV/0!</v>
      </c>
      <c r="GO540" s="57"/>
      <c r="GP540" s="57" t="e">
        <f t="shared" si="1656"/>
        <v>#DIV/0!</v>
      </c>
      <c r="GQ540" s="59" t="e">
        <f t="shared" si="1657"/>
        <v>#DIV/0!</v>
      </c>
      <c r="GR540" s="41" t="e">
        <f t="shared" si="1658"/>
        <v>#DIV/0!</v>
      </c>
      <c r="GS540" s="57" t="e">
        <f t="shared" si="1659"/>
        <v>#DIV/0!</v>
      </c>
      <c r="GT540" s="57" t="e">
        <f t="shared" si="1660"/>
        <v>#DIV/0!</v>
      </c>
      <c r="GU540" s="57" t="e">
        <f t="shared" si="1661"/>
        <v>#DIV/0!</v>
      </c>
      <c r="GV540" s="57"/>
      <c r="GW540" s="42" t="e">
        <f t="shared" si="1662"/>
        <v>#DIV/0!</v>
      </c>
      <c r="GX540" s="42" t="e">
        <f t="shared" si="1663"/>
        <v>#DIV/0!</v>
      </c>
      <c r="GY540" s="42" t="e">
        <f t="shared" si="1664"/>
        <v>#DIV/0!</v>
      </c>
      <c r="GZ540" s="57"/>
      <c r="HA540" s="2" t="e">
        <f t="shared" si="1665"/>
        <v>#DIV/0!</v>
      </c>
      <c r="HB540" s="2" t="e">
        <f t="shared" si="1666"/>
        <v>#DIV/0!</v>
      </c>
      <c r="HC540" s="2" t="e">
        <f t="shared" si="1667"/>
        <v>#DIV/0!</v>
      </c>
      <c r="HD540" s="2" t="e">
        <f t="shared" si="1668"/>
        <v>#DIV/0!</v>
      </c>
      <c r="HE540" s="2" t="e">
        <f t="shared" si="1669"/>
        <v>#DIV/0!</v>
      </c>
      <c r="HF540" s="2" t="e">
        <f t="shared" si="1670"/>
        <v>#DIV/0!</v>
      </c>
      <c r="HG540" s="2" t="e">
        <f t="shared" si="1671"/>
        <v>#DIV/0!</v>
      </c>
      <c r="HH540" s="2" t="e">
        <f t="shared" si="1672"/>
        <v>#DIV/0!</v>
      </c>
      <c r="HI540" s="2" t="e">
        <f t="shared" si="1673"/>
        <v>#DIV/0!</v>
      </c>
      <c r="HJ540" s="11" t="e">
        <f t="shared" si="1674"/>
        <v>#DIV/0!</v>
      </c>
      <c r="HK540" s="60" t="e">
        <f t="shared" si="1675"/>
        <v>#DIV/0!</v>
      </c>
      <c r="HL540" s="57"/>
      <c r="HM540" s="57" t="e">
        <f t="shared" si="1676"/>
        <v>#DIV/0!</v>
      </c>
      <c r="HN540" s="57" t="e">
        <f t="shared" si="1677"/>
        <v>#DIV/0!</v>
      </c>
      <c r="HO540" s="57" t="e">
        <f t="shared" si="1678"/>
        <v>#DIV/0!</v>
      </c>
      <c r="HP540" s="57" t="e">
        <f t="shared" si="1679"/>
        <v>#DIV/0!</v>
      </c>
      <c r="HQ540" s="57" t="e">
        <f t="shared" si="1680"/>
        <v>#DIV/0!</v>
      </c>
      <c r="HR540" s="57"/>
      <c r="HS540" s="57" t="e">
        <f t="shared" si="1681"/>
        <v>#DIV/0!</v>
      </c>
      <c r="HT540" s="57" t="e">
        <f t="shared" si="1682"/>
        <v>#DIV/0!</v>
      </c>
      <c r="HU540" s="57" t="e">
        <f t="shared" si="1683"/>
        <v>#DIV/0!</v>
      </c>
      <c r="HV540" s="57" t="e">
        <f t="shared" si="1684"/>
        <v>#DIV/0!</v>
      </c>
      <c r="HW540" s="57" t="e">
        <f t="shared" si="1685"/>
        <v>#DIV/0!</v>
      </c>
      <c r="HX540" s="57"/>
      <c r="HY540" s="57" t="e">
        <f t="shared" si="1686"/>
        <v>#DIV/0!</v>
      </c>
      <c r="HZ540" s="57" t="e">
        <f t="shared" si="1687"/>
        <v>#DIV/0!</v>
      </c>
      <c r="IA540" s="57"/>
      <c r="IB540" s="61">
        <f t="shared" si="1688"/>
        <v>0</v>
      </c>
      <c r="IC540" s="57" t="str">
        <f t="shared" si="1689"/>
        <v/>
      </c>
      <c r="ID540" s="42"/>
      <c r="IE540" s="2" t="str">
        <f t="shared" si="1690"/>
        <v/>
      </c>
      <c r="IF540" s="60" t="e">
        <f t="shared" si="1691"/>
        <v>#DIV/0!</v>
      </c>
      <c r="IG540" s="60" t="str">
        <f t="shared" si="1692"/>
        <v/>
      </c>
      <c r="IH540" s="60" t="str">
        <f t="shared" si="1693"/>
        <v>zinco-</v>
      </c>
      <c r="II540" s="60" t="str">
        <f t="shared" si="1694"/>
        <v>mangano-</v>
      </c>
      <c r="IJ540" s="60" t="e">
        <f t="shared" si="1695"/>
        <v>#DIV/0!</v>
      </c>
      <c r="IK540" s="60" t="e">
        <f t="shared" si="1696"/>
        <v>#DIV/0!</v>
      </c>
      <c r="IL540" s="60" t="e">
        <f t="shared" si="1697"/>
        <v>#DIV/0!</v>
      </c>
      <c r="IM540" s="60" t="e">
        <f t="shared" si="1698"/>
        <v>#DIV/0!</v>
      </c>
      <c r="IN540" s="60" t="str">
        <f t="shared" si="1699"/>
        <v/>
      </c>
      <c r="IO540" s="60" t="str">
        <f t="shared" si="1700"/>
        <v/>
      </c>
      <c r="IP540" s="57"/>
      <c r="IQ540" s="57" t="str">
        <f t="shared" si="1701"/>
        <v>ERROR!!</v>
      </c>
    </row>
    <row r="541" spans="24:251">
      <c r="X541" s="29">
        <f t="shared" si="1557"/>
        <v>0</v>
      </c>
      <c r="Y541" s="29">
        <f t="shared" si="1558"/>
        <v>0</v>
      </c>
      <c r="Z541" s="29" t="e">
        <f t="shared" si="1559"/>
        <v>#DIV/0!</v>
      </c>
      <c r="AA541" s="29" t="e">
        <f t="shared" si="1560"/>
        <v>#DIV/0!</v>
      </c>
      <c r="AB541" s="29" t="e">
        <f t="shared" si="1561"/>
        <v>#DIV/0!</v>
      </c>
      <c r="AC541" s="29" t="e">
        <f t="shared" si="1562"/>
        <v>#DIV/0!</v>
      </c>
      <c r="AF541" s="23">
        <v>60.084299999999999</v>
      </c>
      <c r="AG541" s="23">
        <v>79.878799999999998</v>
      </c>
      <c r="AH541" s="23">
        <v>101.96120000000001</v>
      </c>
      <c r="AI541" s="23">
        <v>151.99039999999999</v>
      </c>
      <c r="AJ541" s="23">
        <v>159.69</v>
      </c>
      <c r="AK541" s="23">
        <v>71.846400000000003</v>
      </c>
      <c r="AL541" s="23">
        <v>70.9375</v>
      </c>
      <c r="AM541" s="23">
        <v>40.304400000000001</v>
      </c>
      <c r="AN541" s="23">
        <v>56.077399999999997</v>
      </c>
      <c r="AO541" s="23">
        <v>61.978999999999999</v>
      </c>
      <c r="AP541" s="23">
        <v>94.195999999999998</v>
      </c>
      <c r="AQ541" s="23">
        <v>18.998000000000001</v>
      </c>
      <c r="AR541" s="23">
        <v>35.450000000000003</v>
      </c>
      <c r="AS541" s="23">
        <v>29.88</v>
      </c>
      <c r="AT541" s="23">
        <v>74.691999999999993</v>
      </c>
      <c r="AU541" s="23">
        <v>81.39</v>
      </c>
      <c r="AX541" s="54">
        <f t="shared" si="1563"/>
        <v>0</v>
      </c>
      <c r="AY541" s="54">
        <f t="shared" si="1564"/>
        <v>0</v>
      </c>
      <c r="AZ541" s="54">
        <f t="shared" si="1565"/>
        <v>0</v>
      </c>
      <c r="BA541" s="54">
        <f t="shared" si="1566"/>
        <v>0</v>
      </c>
      <c r="BB541" s="54">
        <f t="shared" si="1567"/>
        <v>0</v>
      </c>
      <c r="BC541" s="54">
        <f t="shared" si="1568"/>
        <v>0</v>
      </c>
      <c r="BD541" s="54">
        <f t="shared" si="1569"/>
        <v>0</v>
      </c>
      <c r="BE541" s="54">
        <f t="shared" si="1570"/>
        <v>0</v>
      </c>
      <c r="BF541" s="54">
        <f t="shared" si="1571"/>
        <v>0</v>
      </c>
      <c r="BG541" s="54">
        <f t="shared" si="1572"/>
        <v>0</v>
      </c>
      <c r="BH541" s="54">
        <f t="shared" si="1573"/>
        <v>0</v>
      </c>
      <c r="BI541" s="54">
        <f t="shared" si="1574"/>
        <v>0</v>
      </c>
      <c r="BJ541" s="54">
        <f t="shared" si="1575"/>
        <v>0</v>
      </c>
      <c r="BK541" s="54">
        <f t="shared" si="1576"/>
        <v>0</v>
      </c>
      <c r="BL541" s="54">
        <f t="shared" si="1577"/>
        <v>0</v>
      </c>
      <c r="BM541" s="42"/>
      <c r="BO541" s="54">
        <f>'Norm-coeff'!$C$2+$AX541*'Norm-coeff'!$D$2+$AY541*'Norm-coeff'!$E$2+$AZ541*'Norm-coeff'!$F$2+$BA541*'Norm-coeff'!$G$2+$BB541*'Norm-coeff'!$H$2+$BC541*'Norm-coeff'!$I$2+$BD541*'Norm-coeff'!$J$2+$BE541*'Norm-coeff'!$K$2+$BF541*'Norm-coeff'!$L$2+$BG541*'Norm-coeff'!$M$2+$BH541*'Norm-coeff'!$N$2+$BI541*'Norm-coeff'!$O$2</f>
        <v>5.4045421474420303</v>
      </c>
      <c r="BP541" s="54">
        <f>'Norm-coeff'!$C$3+$AX541*'Norm-coeff'!$D$3+$AY541*'Norm-coeff'!$E$3+$AZ541*'Norm-coeff'!$F$3+$BA541*'Norm-coeff'!$G$3+$BB541*'Norm-coeff'!$H$3+$BC541*'Norm-coeff'!$I$3+$BD541*'Norm-coeff'!$J$3+$BE541*'Norm-coeff'!$K$3+$BF541*'Norm-coeff'!$L$3+$BG541*'Norm-coeff'!$M$3+$BH541*'Norm-coeff'!$N$3+$BI541*'Norm-coeff'!$O$3</f>
        <v>3.15319116612705</v>
      </c>
      <c r="BQ541" s="54">
        <f>'Norm-coeff'!$C$4+$AX541*'Norm-coeff'!$D$4+$AY541*'Norm-coeff'!$E$4+$AZ541*'Norm-coeff'!$F$4+$BA541*'Norm-coeff'!$G$4+$BB541*'Norm-coeff'!$H$4+$BC541*'Norm-coeff'!$I$4+$BD541*'Norm-coeff'!$J$4+$BE541*'Norm-coeff'!$K$4+$BF541*'Norm-coeff'!$L$4+$BG541*'Norm-coeff'!$M$4+$BH541*'Norm-coeff'!$N$4+$BI541*'Norm-coeff'!$O$4</f>
        <v>1.42115649462768</v>
      </c>
      <c r="BR541" s="54">
        <f>'Norm-coeff'!$C$5+$AX541*'Norm-coeff'!$D$5+$AY541*'Norm-coeff'!$E$5+$AZ541*'Norm-coeff'!$F$5+$BA541*'Norm-coeff'!$G$5+$BB541*'Norm-coeff'!$H$5+$BC541*'Norm-coeff'!$I$5+$BD541*'Norm-coeff'!$J$5+$BE541*'Norm-coeff'!$K$5+$BF541*'Norm-coeff'!$L$5+$BG541*'Norm-coeff'!$M$5+$BH541*'Norm-coeff'!$N$5+$BI541*'Norm-coeff'!$O$5</f>
        <v>1.0553329241296201</v>
      </c>
      <c r="BS541" s="54">
        <f>'Norm-coeff'!$C$6+$AX541*'Norm-coeff'!$D$6+$AY541*'Norm-coeff'!$E$6+$AZ541*'Norm-coeff'!$F$6+$BA541*'Norm-coeff'!$G$6+$BB541*'Norm-coeff'!$H$6+$BC541*'Norm-coeff'!$I$6+$BD541*'Norm-coeff'!$J$6+$BE541*'Norm-coeff'!$K$6+$BF541*'Norm-coeff'!$L$6+$BG541*'Norm-coeff'!$M$6+$BH541*'Norm-coeff'!$N$6+$BI541*'Norm-coeff'!$O$6</f>
        <v>-1.48700885495103E-2</v>
      </c>
      <c r="BT541" s="54">
        <f>'Norm-coeff'!$C$7+$AX541*'Norm-coeff'!$D$7+$AY541*'Norm-coeff'!$E$7+$AZ541*'Norm-coeff'!$F$7+$BA541*'Norm-coeff'!$G$7+$BB541*'Norm-coeff'!$H$7+$BC541*'Norm-coeff'!$I$7+$BD541*'Norm-coeff'!$J$7+$BE541*'Norm-coeff'!$K$7+$BF541*'Norm-coeff'!$L$7+$BG541*'Norm-coeff'!$M$7+$BH541*'Norm-coeff'!$N$7+$BI541*'Norm-coeff'!$O$7</f>
        <v>2.0907583608832998</v>
      </c>
      <c r="BU541" s="54">
        <f>'Norm-coeff'!$C$8+$AX541*'Norm-coeff'!$D$8+$AY541*'Norm-coeff'!$E$8+$AZ541*'Norm-coeff'!$F$8+$BA541*'Norm-coeff'!$G$8+$BB541*'Norm-coeff'!$H$8+$BC541*'Norm-coeff'!$I$8+$BD541*'Norm-coeff'!$J$8+$BE541*'Norm-coeff'!$K$8+$BF541*'Norm-coeff'!$L$8+$BG541*'Norm-coeff'!$M$8+$BH541*'Norm-coeff'!$N$8+$BI541*'Norm-coeff'!$O$8</f>
        <v>0.65894159836244504</v>
      </c>
      <c r="BV541" s="54">
        <f>'Norm-coeff'!$C$9+$AX541*'Norm-coeff'!$D$9+$AY541*'Norm-coeff'!$E$9+$AZ541*'Norm-coeff'!$F$9+$BA541*'Norm-coeff'!$G$9+$BB541*'Norm-coeff'!$H$9+$BC541*'Norm-coeff'!$I$9+$BD541*'Norm-coeff'!$J$9+$BE541*'Norm-coeff'!$K$9+$BF541*'Norm-coeff'!$L$9+$BG541*'Norm-coeff'!$M$9+$BH541*'Norm-coeff'!$N$9+$BI541*'Norm-coeff'!$O$9</f>
        <v>1.48961085014701</v>
      </c>
      <c r="BW541" s="54">
        <f>'Norm-coeff'!$C$10+$AX541*'Norm-coeff'!$D$10+$AY541*'Norm-coeff'!$E$10+$AZ541*'Norm-coeff'!$F$10+$BA541*'Norm-coeff'!$G$10+$BB541*'Norm-coeff'!$H$10+$BC541*'Norm-coeff'!$I$10+$BD541*'Norm-coeff'!$J$10+$BE541*'Norm-coeff'!$K$10+$BF541*'Norm-coeff'!$L$10+$BG541*'Norm-coeff'!$M$10+$BH541*'Norm-coeff'!$N$10+$BI541*'Norm-coeff'!$O$10</f>
        <v>1.42058735749591</v>
      </c>
      <c r="BX541" s="54">
        <f>'Norm-coeff'!$C$11+$AX541*'Norm-coeff'!$D$11+$AY541*'Norm-coeff'!$E$11+$AZ541*'Norm-coeff'!$F$11+$BA541*'Norm-coeff'!$G$11+$BB541*'Norm-coeff'!$H$11+$BC541*'Norm-coeff'!$I$11+$BD541*'Norm-coeff'!$J$11+$BE541*'Norm-coeff'!$K$11+$BF541*'Norm-coeff'!$L$11+$BG541*'Norm-coeff'!$M$11+$BH541*'Norm-coeff'!$N$11+$BI541*'Norm-coeff'!$O$11</f>
        <v>0.221233014421479</v>
      </c>
      <c r="BY541" s="54">
        <f>'Norm-coeff'!$C$12+$AX541*'Norm-coeff'!$D$12+$AY541*'Norm-coeff'!$E$12+$AZ541*'Norm-coeff'!$F$12+$BA541*'Norm-coeff'!$G$12+$BB541*'Norm-coeff'!$H$12+$BC541*'Norm-coeff'!$I$12+$BD541*'Norm-coeff'!$J$12+$BE541*'Norm-coeff'!$K$12+$BF541*'Norm-coeff'!$L$12+$BG541*'Norm-coeff'!$M$12+$BH541*'Norm-coeff'!$N$12+$BI541*'Norm-coeff'!$O$12</f>
        <v>0.283527502056037</v>
      </c>
      <c r="BZ541" s="54">
        <f>'Norm-coeff'!$C$13+$AX541*'Norm-coeff'!$D$13+$AY541*'Norm-coeff'!$E$13+$AZ541*'Norm-coeff'!$F$13+$BA541*'Norm-coeff'!$G$13+$BB541*'Norm-coeff'!$H$13+$BC541*'Norm-coeff'!$I$13+$BD541*'Norm-coeff'!$J$13+$BE541*'Norm-coeff'!$K$13+$BF541*'Norm-coeff'!$L$13+$BG541*'Norm-coeff'!$M$13+$BH541*'Norm-coeff'!$N$13+$BI541*'Norm-coeff'!$O$13</f>
        <v>-4.1864930554451202E-2</v>
      </c>
      <c r="CA541" s="54">
        <f>'Norm-coeff'!$C$14+$AX541*'Norm-coeff'!$D$14+$AY541*'Norm-coeff'!$E$14+$AZ541*'Norm-coeff'!$F$14+$BA541*'Norm-coeff'!$G$14+$BB541*'Norm-coeff'!$H$14+$BC541*'Norm-coeff'!$I$14+$BD541*'Norm-coeff'!$J$14+$BE541*'Norm-coeff'!$K$14+$BF541*'Norm-coeff'!$L$14+$BG541*'Norm-coeff'!$M$14+$BH541*'Norm-coeff'!$N$14+$BI541*'Norm-coeff'!$O$14</f>
        <v>4.2526983164477103</v>
      </c>
      <c r="CC541" s="54">
        <f t="shared" si="1702"/>
        <v>0</v>
      </c>
      <c r="CG541" s="54">
        <f t="shared" si="1578"/>
        <v>0</v>
      </c>
      <c r="CH541" s="54">
        <f t="shared" si="1556"/>
        <v>0</v>
      </c>
      <c r="CI541" s="54">
        <f t="shared" si="1579"/>
        <v>0</v>
      </c>
      <c r="CJ541" s="56">
        <f t="shared" si="1580"/>
        <v>0</v>
      </c>
      <c r="CK541" s="54">
        <f t="shared" si="1581"/>
        <v>0</v>
      </c>
      <c r="CL541" s="54">
        <f t="shared" si="1582"/>
        <v>0</v>
      </c>
      <c r="CM541" s="54">
        <f t="shared" si="1583"/>
        <v>0</v>
      </c>
      <c r="CN541" s="54">
        <f t="shared" si="1584"/>
        <v>0</v>
      </c>
      <c r="CO541" s="54">
        <f t="shared" si="1585"/>
        <v>0</v>
      </c>
      <c r="CP541" s="54">
        <f t="shared" si="1586"/>
        <v>0</v>
      </c>
      <c r="CQ541" s="54">
        <f t="shared" si="1587"/>
        <v>0</v>
      </c>
      <c r="CR541" s="54">
        <f t="shared" si="1588"/>
        <v>0</v>
      </c>
      <c r="CS541" s="54">
        <f t="shared" si="1589"/>
        <v>0</v>
      </c>
      <c r="CU541" s="54">
        <f t="shared" si="1590"/>
        <v>0</v>
      </c>
      <c r="CV541" s="54">
        <f t="shared" si="1591"/>
        <v>0</v>
      </c>
      <c r="CW541" s="54">
        <f t="shared" si="1592"/>
        <v>0</v>
      </c>
      <c r="CX541" s="54">
        <f t="shared" si="1593"/>
        <v>0</v>
      </c>
      <c r="CZ541" s="54">
        <f t="shared" si="1594"/>
        <v>0</v>
      </c>
      <c r="DA541" s="54">
        <f t="shared" si="1595"/>
        <v>0</v>
      </c>
      <c r="DB541" s="54">
        <f t="shared" si="1596"/>
        <v>0</v>
      </c>
      <c r="DC541" s="54">
        <f t="shared" si="1597"/>
        <v>0</v>
      </c>
      <c r="DD541" s="54">
        <f t="shared" si="1598"/>
        <v>0</v>
      </c>
      <c r="DE541" s="54">
        <f t="shared" si="1599"/>
        <v>0</v>
      </c>
      <c r="DF541" s="54">
        <f t="shared" si="1600"/>
        <v>0</v>
      </c>
      <c r="DG541" s="54">
        <f t="shared" si="1601"/>
        <v>2</v>
      </c>
      <c r="DH541" s="71">
        <f t="shared" si="1602"/>
        <v>0</v>
      </c>
      <c r="DI541" s="71">
        <f t="shared" si="1603"/>
        <v>0</v>
      </c>
      <c r="DJ541" s="54">
        <f t="shared" si="1604"/>
        <v>0</v>
      </c>
      <c r="DK541" s="54">
        <f t="shared" si="1605"/>
        <v>2</v>
      </c>
      <c r="DL541" s="4">
        <f t="shared" si="1530"/>
        <v>0</v>
      </c>
      <c r="DM541" s="3">
        <f t="shared" si="1606"/>
        <v>0</v>
      </c>
      <c r="DN541" s="3">
        <f t="shared" si="1607"/>
        <v>0</v>
      </c>
      <c r="DO541" s="4" t="e">
        <f t="shared" si="1608"/>
        <v>#DIV/0!</v>
      </c>
      <c r="DP541" s="57"/>
      <c r="DQ541" s="57"/>
      <c r="DR541" s="56">
        <f t="shared" si="1531"/>
        <v>2</v>
      </c>
      <c r="DS541" s="56">
        <f t="shared" si="1532"/>
        <v>0</v>
      </c>
      <c r="DT541" s="38">
        <f t="shared" si="1533"/>
        <v>0</v>
      </c>
      <c r="DU541" s="38">
        <f t="shared" si="1609"/>
        <v>2</v>
      </c>
      <c r="DV541" s="38">
        <f t="shared" si="1534"/>
        <v>0</v>
      </c>
      <c r="DW541" s="39">
        <f t="shared" si="1535"/>
        <v>0</v>
      </c>
      <c r="DX541" s="39">
        <f t="shared" si="1536"/>
        <v>0</v>
      </c>
      <c r="DY541" s="39">
        <f t="shared" si="1537"/>
        <v>0</v>
      </c>
      <c r="DZ541" s="39">
        <f t="shared" si="1538"/>
        <v>0</v>
      </c>
      <c r="EA541" s="39">
        <f t="shared" si="1539"/>
        <v>0</v>
      </c>
      <c r="EB541" s="37" t="e">
        <f t="shared" si="1610"/>
        <v>#DIV/0!</v>
      </c>
      <c r="EC541" s="37" t="e">
        <f t="shared" si="1611"/>
        <v>#DIV/0!</v>
      </c>
      <c r="ED541" s="37" t="e">
        <f t="shared" si="1612"/>
        <v>#DIV/0!</v>
      </c>
      <c r="EE541" s="37" t="e">
        <f t="shared" si="1613"/>
        <v>#DIV/0!</v>
      </c>
      <c r="EF541" s="39" t="e">
        <f t="shared" si="1614"/>
        <v>#DIV/0!</v>
      </c>
      <c r="EG541" s="37" t="e">
        <f t="shared" si="1615"/>
        <v>#DIV/0!</v>
      </c>
      <c r="EH541" s="37" t="e">
        <f t="shared" si="1616"/>
        <v>#DIV/0!</v>
      </c>
      <c r="EI541" s="11" t="b">
        <f t="shared" si="1617"/>
        <v>1</v>
      </c>
      <c r="EJ541" s="11" t="b">
        <f t="shared" si="1618"/>
        <v>0</v>
      </c>
      <c r="EK541" s="39" t="e">
        <f t="shared" si="1619"/>
        <v>#DIV/0!</v>
      </c>
      <c r="EL541" s="39" t="e">
        <f t="shared" si="1620"/>
        <v>#DIV/0!</v>
      </c>
      <c r="EM541" s="39" t="e">
        <f t="shared" si="1621"/>
        <v>#DIV/0!</v>
      </c>
      <c r="EN541" s="39" t="e">
        <f t="shared" si="1622"/>
        <v>#DIV/0!</v>
      </c>
      <c r="EO541" s="39" t="e">
        <f t="shared" si="1623"/>
        <v>#DIV/0!</v>
      </c>
      <c r="EP541" s="39" t="e">
        <f t="shared" si="1624"/>
        <v>#DIV/0!</v>
      </c>
      <c r="EQ541" s="39" t="e">
        <f t="shared" si="1625"/>
        <v>#DIV/0!</v>
      </c>
      <c r="ER541" s="39" t="e">
        <f t="shared" si="1626"/>
        <v>#DIV/0!</v>
      </c>
      <c r="ES541" s="58" t="str">
        <f t="shared" si="1627"/>
        <v>(OH,F,Cl)-dominate amphibole</v>
      </c>
      <c r="ET541" s="58" t="e">
        <f t="shared" si="1628"/>
        <v>#N/A</v>
      </c>
      <c r="EU541" s="56">
        <f t="shared" si="1540"/>
        <v>0</v>
      </c>
      <c r="EV541" s="56">
        <f t="shared" si="1541"/>
        <v>0</v>
      </c>
      <c r="EW541" s="56">
        <f t="shared" si="1542"/>
        <v>0</v>
      </c>
      <c r="EX541" s="56">
        <f t="shared" si="1543"/>
        <v>0</v>
      </c>
      <c r="EY541" s="56">
        <f t="shared" si="1544"/>
        <v>0</v>
      </c>
      <c r="EZ541" s="56">
        <f t="shared" si="1545"/>
        <v>0</v>
      </c>
      <c r="FA541" s="39">
        <f t="shared" si="1546"/>
        <v>0</v>
      </c>
      <c r="FB541" s="39">
        <f t="shared" si="1547"/>
        <v>0</v>
      </c>
      <c r="FC541" s="54">
        <f t="shared" si="1548"/>
        <v>0</v>
      </c>
      <c r="FD541" s="54">
        <f t="shared" si="1549"/>
        <v>0</v>
      </c>
      <c r="FE541" s="39">
        <f t="shared" si="1550"/>
        <v>0</v>
      </c>
      <c r="FF541" s="54">
        <f t="shared" si="1551"/>
        <v>0</v>
      </c>
      <c r="FG541" s="39">
        <f t="shared" si="1552"/>
        <v>0</v>
      </c>
      <c r="FH541" s="39">
        <f t="shared" si="1629"/>
        <v>0</v>
      </c>
      <c r="FI541" s="39">
        <f t="shared" si="1630"/>
        <v>0</v>
      </c>
      <c r="FJ541" s="39">
        <f t="shared" si="1631"/>
        <v>0</v>
      </c>
      <c r="FK541" s="39" t="e">
        <f t="shared" si="1632"/>
        <v>#DIV/0!</v>
      </c>
      <c r="FL541" s="39" t="e">
        <f t="shared" si="1633"/>
        <v>#DIV/0!</v>
      </c>
      <c r="FM541" s="39" t="e">
        <f t="shared" si="1634"/>
        <v>#DIV/0!</v>
      </c>
      <c r="FN541" s="39">
        <f t="shared" si="1635"/>
        <v>1</v>
      </c>
      <c r="FO541" s="39">
        <f t="shared" si="1553"/>
        <v>0</v>
      </c>
      <c r="FP541" s="39">
        <f t="shared" si="1554"/>
        <v>0</v>
      </c>
      <c r="FQ541" s="39">
        <f t="shared" si="1555"/>
        <v>0</v>
      </c>
      <c r="FR541" s="39">
        <f t="shared" si="1636"/>
        <v>0</v>
      </c>
      <c r="FS541" s="39">
        <f t="shared" si="1637"/>
        <v>0</v>
      </c>
      <c r="FU541" s="39" t="e">
        <f t="shared" si="1638"/>
        <v>#DIV/0!</v>
      </c>
      <c r="FV541" s="39" t="e">
        <f t="shared" si="1639"/>
        <v>#DIV/0!</v>
      </c>
      <c r="FW541" s="39" t="e">
        <f t="shared" si="1640"/>
        <v>#DIV/0!</v>
      </c>
      <c r="FY541" s="39" t="e">
        <f t="shared" si="1641"/>
        <v>#DIV/0!</v>
      </c>
      <c r="FZ541" s="39" t="e">
        <f t="shared" si="1642"/>
        <v>#DIV/0!</v>
      </c>
      <c r="GA541" s="39" t="e">
        <f t="shared" si="1643"/>
        <v>#DIV/0!</v>
      </c>
      <c r="GB541" s="39" t="e">
        <f t="shared" si="1644"/>
        <v>#DIV/0!</v>
      </c>
      <c r="GC541" s="39" t="e">
        <f t="shared" si="1645"/>
        <v>#DIV/0!</v>
      </c>
      <c r="GD541" s="39" t="e">
        <f t="shared" si="1646"/>
        <v>#DIV/0!</v>
      </c>
      <c r="GE541" s="39" t="e">
        <f t="shared" si="1647"/>
        <v>#DIV/0!</v>
      </c>
      <c r="GF541" s="39" t="e">
        <f t="shared" si="1648"/>
        <v>#DIV/0!</v>
      </c>
      <c r="GG541" s="39" t="e">
        <f t="shared" si="1649"/>
        <v>#DIV/0!</v>
      </c>
      <c r="GH541" s="39" t="e">
        <f t="shared" si="1650"/>
        <v>#DIV/0!</v>
      </c>
      <c r="GI541" s="39"/>
      <c r="GJ541" s="39" t="e">
        <f t="shared" si="1651"/>
        <v>#DIV/0!</v>
      </c>
      <c r="GK541" s="39" t="e">
        <f t="shared" si="1652"/>
        <v>#DIV/0!</v>
      </c>
      <c r="GL541" s="39" t="e">
        <f t="shared" si="1653"/>
        <v>#DIV/0!</v>
      </c>
      <c r="GM541" s="39" t="e">
        <f t="shared" si="1654"/>
        <v>#DIV/0!</v>
      </c>
      <c r="GN541" s="39" t="e">
        <f t="shared" si="1655"/>
        <v>#DIV/0!</v>
      </c>
      <c r="GO541" s="57"/>
      <c r="GP541" s="57" t="e">
        <f t="shared" si="1656"/>
        <v>#DIV/0!</v>
      </c>
      <c r="GQ541" s="59" t="e">
        <f t="shared" si="1657"/>
        <v>#DIV/0!</v>
      </c>
      <c r="GR541" s="41" t="e">
        <f t="shared" si="1658"/>
        <v>#DIV/0!</v>
      </c>
      <c r="GS541" s="57" t="e">
        <f t="shared" si="1659"/>
        <v>#DIV/0!</v>
      </c>
      <c r="GT541" s="57" t="e">
        <f t="shared" si="1660"/>
        <v>#DIV/0!</v>
      </c>
      <c r="GU541" s="57" t="e">
        <f t="shared" si="1661"/>
        <v>#DIV/0!</v>
      </c>
      <c r="GV541" s="57"/>
      <c r="GW541" s="42" t="e">
        <f t="shared" si="1662"/>
        <v>#DIV/0!</v>
      </c>
      <c r="GX541" s="42" t="e">
        <f t="shared" si="1663"/>
        <v>#DIV/0!</v>
      </c>
      <c r="GY541" s="42" t="e">
        <f t="shared" si="1664"/>
        <v>#DIV/0!</v>
      </c>
      <c r="GZ541" s="57"/>
      <c r="HA541" s="2" t="e">
        <f t="shared" si="1665"/>
        <v>#DIV/0!</v>
      </c>
      <c r="HB541" s="2" t="e">
        <f t="shared" si="1666"/>
        <v>#DIV/0!</v>
      </c>
      <c r="HC541" s="2" t="e">
        <f t="shared" si="1667"/>
        <v>#DIV/0!</v>
      </c>
      <c r="HD541" s="2" t="e">
        <f t="shared" si="1668"/>
        <v>#DIV/0!</v>
      </c>
      <c r="HE541" s="2" t="e">
        <f t="shared" si="1669"/>
        <v>#DIV/0!</v>
      </c>
      <c r="HF541" s="2" t="e">
        <f t="shared" si="1670"/>
        <v>#DIV/0!</v>
      </c>
      <c r="HG541" s="2" t="e">
        <f t="shared" si="1671"/>
        <v>#DIV/0!</v>
      </c>
      <c r="HH541" s="2" t="e">
        <f t="shared" si="1672"/>
        <v>#DIV/0!</v>
      </c>
      <c r="HI541" s="2" t="e">
        <f t="shared" si="1673"/>
        <v>#DIV/0!</v>
      </c>
      <c r="HJ541" s="11" t="e">
        <f t="shared" si="1674"/>
        <v>#DIV/0!</v>
      </c>
      <c r="HK541" s="60" t="e">
        <f t="shared" si="1675"/>
        <v>#DIV/0!</v>
      </c>
      <c r="HL541" s="57"/>
      <c r="HM541" s="57" t="e">
        <f t="shared" si="1676"/>
        <v>#DIV/0!</v>
      </c>
      <c r="HN541" s="57" t="e">
        <f t="shared" si="1677"/>
        <v>#DIV/0!</v>
      </c>
      <c r="HO541" s="57" t="e">
        <f t="shared" si="1678"/>
        <v>#DIV/0!</v>
      </c>
      <c r="HP541" s="57" t="e">
        <f t="shared" si="1679"/>
        <v>#DIV/0!</v>
      </c>
      <c r="HQ541" s="57" t="e">
        <f t="shared" si="1680"/>
        <v>#DIV/0!</v>
      </c>
      <c r="HR541" s="57"/>
      <c r="HS541" s="57" t="e">
        <f t="shared" si="1681"/>
        <v>#DIV/0!</v>
      </c>
      <c r="HT541" s="57" t="e">
        <f t="shared" si="1682"/>
        <v>#DIV/0!</v>
      </c>
      <c r="HU541" s="57" t="e">
        <f t="shared" si="1683"/>
        <v>#DIV/0!</v>
      </c>
      <c r="HV541" s="57" t="e">
        <f t="shared" si="1684"/>
        <v>#DIV/0!</v>
      </c>
      <c r="HW541" s="57" t="e">
        <f t="shared" si="1685"/>
        <v>#DIV/0!</v>
      </c>
      <c r="HX541" s="57"/>
      <c r="HY541" s="57" t="e">
        <f t="shared" si="1686"/>
        <v>#DIV/0!</v>
      </c>
      <c r="HZ541" s="57" t="e">
        <f t="shared" si="1687"/>
        <v>#DIV/0!</v>
      </c>
      <c r="IA541" s="57"/>
      <c r="IB541" s="61">
        <f t="shared" si="1688"/>
        <v>0</v>
      </c>
      <c r="IC541" s="57" t="str">
        <f t="shared" si="1689"/>
        <v/>
      </c>
      <c r="ID541" s="42"/>
      <c r="IE541" s="2" t="str">
        <f t="shared" si="1690"/>
        <v/>
      </c>
      <c r="IF541" s="60" t="e">
        <f t="shared" si="1691"/>
        <v>#DIV/0!</v>
      </c>
      <c r="IG541" s="60" t="str">
        <f t="shared" si="1692"/>
        <v/>
      </c>
      <c r="IH541" s="60" t="str">
        <f t="shared" si="1693"/>
        <v>zinco-</v>
      </c>
      <c r="II541" s="60" t="str">
        <f t="shared" si="1694"/>
        <v>mangano-</v>
      </c>
      <c r="IJ541" s="60" t="e">
        <f t="shared" si="1695"/>
        <v>#DIV/0!</v>
      </c>
      <c r="IK541" s="60" t="e">
        <f t="shared" si="1696"/>
        <v>#DIV/0!</v>
      </c>
      <c r="IL541" s="60" t="e">
        <f t="shared" si="1697"/>
        <v>#DIV/0!</v>
      </c>
      <c r="IM541" s="60" t="e">
        <f t="shared" si="1698"/>
        <v>#DIV/0!</v>
      </c>
      <c r="IN541" s="60" t="str">
        <f t="shared" si="1699"/>
        <v/>
      </c>
      <c r="IO541" s="60" t="str">
        <f t="shared" si="1700"/>
        <v/>
      </c>
      <c r="IP541" s="57"/>
      <c r="IQ541" s="57" t="str">
        <f t="shared" si="1701"/>
        <v>ERROR!!</v>
      </c>
    </row>
    <row r="542" spans="24:251">
      <c r="X542" s="29">
        <f t="shared" si="1557"/>
        <v>0</v>
      </c>
      <c r="Y542" s="29">
        <f t="shared" si="1558"/>
        <v>0</v>
      </c>
      <c r="Z542" s="29" t="e">
        <f t="shared" si="1559"/>
        <v>#DIV/0!</v>
      </c>
      <c r="AA542" s="29" t="e">
        <f t="shared" si="1560"/>
        <v>#DIV/0!</v>
      </c>
      <c r="AB542" s="29" t="e">
        <f t="shared" si="1561"/>
        <v>#DIV/0!</v>
      </c>
      <c r="AC542" s="29" t="e">
        <f t="shared" si="1562"/>
        <v>#DIV/0!</v>
      </c>
      <c r="AF542" s="23">
        <v>60.084299999999999</v>
      </c>
      <c r="AG542" s="23">
        <v>79.878799999999998</v>
      </c>
      <c r="AH542" s="23">
        <v>101.96120000000001</v>
      </c>
      <c r="AI542" s="23">
        <v>151.99039999999999</v>
      </c>
      <c r="AJ542" s="23">
        <v>159.69</v>
      </c>
      <c r="AK542" s="23">
        <v>71.846400000000003</v>
      </c>
      <c r="AL542" s="23">
        <v>70.9375</v>
      </c>
      <c r="AM542" s="23">
        <v>40.304400000000001</v>
      </c>
      <c r="AN542" s="23">
        <v>56.077399999999997</v>
      </c>
      <c r="AO542" s="23">
        <v>61.978999999999999</v>
      </c>
      <c r="AP542" s="23">
        <v>94.195999999999998</v>
      </c>
      <c r="AQ542" s="23">
        <v>18.998000000000001</v>
      </c>
      <c r="AR542" s="23">
        <v>35.450000000000003</v>
      </c>
      <c r="AS542" s="23">
        <v>29.88</v>
      </c>
      <c r="AT542" s="23">
        <v>74.691999999999993</v>
      </c>
      <c r="AU542" s="23">
        <v>81.39</v>
      </c>
      <c r="AX542" s="54">
        <f t="shared" si="1563"/>
        <v>0</v>
      </c>
      <c r="AY542" s="54">
        <f t="shared" si="1564"/>
        <v>0</v>
      </c>
      <c r="AZ542" s="54">
        <f t="shared" si="1565"/>
        <v>0</v>
      </c>
      <c r="BA542" s="54">
        <f t="shared" si="1566"/>
        <v>0</v>
      </c>
      <c r="BB542" s="54">
        <f t="shared" si="1567"/>
        <v>0</v>
      </c>
      <c r="BC542" s="54">
        <f t="shared" si="1568"/>
        <v>0</v>
      </c>
      <c r="BD542" s="54">
        <f t="shared" si="1569"/>
        <v>0</v>
      </c>
      <c r="BE542" s="54">
        <f t="shared" si="1570"/>
        <v>0</v>
      </c>
      <c r="BF542" s="54">
        <f t="shared" si="1571"/>
        <v>0</v>
      </c>
      <c r="BG542" s="54">
        <f t="shared" si="1572"/>
        <v>0</v>
      </c>
      <c r="BH542" s="54">
        <f t="shared" si="1573"/>
        <v>0</v>
      </c>
      <c r="BI542" s="54">
        <f t="shared" si="1574"/>
        <v>0</v>
      </c>
      <c r="BJ542" s="54">
        <f t="shared" si="1575"/>
        <v>0</v>
      </c>
      <c r="BK542" s="54">
        <f t="shared" si="1576"/>
        <v>0</v>
      </c>
      <c r="BL542" s="54">
        <f t="shared" si="1577"/>
        <v>0</v>
      </c>
      <c r="BM542" s="42"/>
      <c r="BO542" s="54">
        <f>'Norm-coeff'!$C$2+$AX542*'Norm-coeff'!$D$2+$AY542*'Norm-coeff'!$E$2+$AZ542*'Norm-coeff'!$F$2+$BA542*'Norm-coeff'!$G$2+$BB542*'Norm-coeff'!$H$2+$BC542*'Norm-coeff'!$I$2+$BD542*'Norm-coeff'!$J$2+$BE542*'Norm-coeff'!$K$2+$BF542*'Norm-coeff'!$L$2+$BG542*'Norm-coeff'!$M$2+$BH542*'Norm-coeff'!$N$2+$BI542*'Norm-coeff'!$O$2</f>
        <v>5.4045421474420303</v>
      </c>
      <c r="BP542" s="54">
        <f>'Norm-coeff'!$C$3+$AX542*'Norm-coeff'!$D$3+$AY542*'Norm-coeff'!$E$3+$AZ542*'Norm-coeff'!$F$3+$BA542*'Norm-coeff'!$G$3+$BB542*'Norm-coeff'!$H$3+$BC542*'Norm-coeff'!$I$3+$BD542*'Norm-coeff'!$J$3+$BE542*'Norm-coeff'!$K$3+$BF542*'Norm-coeff'!$L$3+$BG542*'Norm-coeff'!$M$3+$BH542*'Norm-coeff'!$N$3+$BI542*'Norm-coeff'!$O$3</f>
        <v>3.15319116612705</v>
      </c>
      <c r="BQ542" s="54">
        <f>'Norm-coeff'!$C$4+$AX542*'Norm-coeff'!$D$4+$AY542*'Norm-coeff'!$E$4+$AZ542*'Norm-coeff'!$F$4+$BA542*'Norm-coeff'!$G$4+$BB542*'Norm-coeff'!$H$4+$BC542*'Norm-coeff'!$I$4+$BD542*'Norm-coeff'!$J$4+$BE542*'Norm-coeff'!$K$4+$BF542*'Norm-coeff'!$L$4+$BG542*'Norm-coeff'!$M$4+$BH542*'Norm-coeff'!$N$4+$BI542*'Norm-coeff'!$O$4</f>
        <v>1.42115649462768</v>
      </c>
      <c r="BR542" s="54">
        <f>'Norm-coeff'!$C$5+$AX542*'Norm-coeff'!$D$5+$AY542*'Norm-coeff'!$E$5+$AZ542*'Norm-coeff'!$F$5+$BA542*'Norm-coeff'!$G$5+$BB542*'Norm-coeff'!$H$5+$BC542*'Norm-coeff'!$I$5+$BD542*'Norm-coeff'!$J$5+$BE542*'Norm-coeff'!$K$5+$BF542*'Norm-coeff'!$L$5+$BG542*'Norm-coeff'!$M$5+$BH542*'Norm-coeff'!$N$5+$BI542*'Norm-coeff'!$O$5</f>
        <v>1.0553329241296201</v>
      </c>
      <c r="BS542" s="54">
        <f>'Norm-coeff'!$C$6+$AX542*'Norm-coeff'!$D$6+$AY542*'Norm-coeff'!$E$6+$AZ542*'Norm-coeff'!$F$6+$BA542*'Norm-coeff'!$G$6+$BB542*'Norm-coeff'!$H$6+$BC542*'Norm-coeff'!$I$6+$BD542*'Norm-coeff'!$J$6+$BE542*'Norm-coeff'!$K$6+$BF542*'Norm-coeff'!$L$6+$BG542*'Norm-coeff'!$M$6+$BH542*'Norm-coeff'!$N$6+$BI542*'Norm-coeff'!$O$6</f>
        <v>-1.48700885495103E-2</v>
      </c>
      <c r="BT542" s="54">
        <f>'Norm-coeff'!$C$7+$AX542*'Norm-coeff'!$D$7+$AY542*'Norm-coeff'!$E$7+$AZ542*'Norm-coeff'!$F$7+$BA542*'Norm-coeff'!$G$7+$BB542*'Norm-coeff'!$H$7+$BC542*'Norm-coeff'!$I$7+$BD542*'Norm-coeff'!$J$7+$BE542*'Norm-coeff'!$K$7+$BF542*'Norm-coeff'!$L$7+$BG542*'Norm-coeff'!$M$7+$BH542*'Norm-coeff'!$N$7+$BI542*'Norm-coeff'!$O$7</f>
        <v>2.0907583608832998</v>
      </c>
      <c r="BU542" s="54">
        <f>'Norm-coeff'!$C$8+$AX542*'Norm-coeff'!$D$8+$AY542*'Norm-coeff'!$E$8+$AZ542*'Norm-coeff'!$F$8+$BA542*'Norm-coeff'!$G$8+$BB542*'Norm-coeff'!$H$8+$BC542*'Norm-coeff'!$I$8+$BD542*'Norm-coeff'!$J$8+$BE542*'Norm-coeff'!$K$8+$BF542*'Norm-coeff'!$L$8+$BG542*'Norm-coeff'!$M$8+$BH542*'Norm-coeff'!$N$8+$BI542*'Norm-coeff'!$O$8</f>
        <v>0.65894159836244504</v>
      </c>
      <c r="BV542" s="54">
        <f>'Norm-coeff'!$C$9+$AX542*'Norm-coeff'!$D$9+$AY542*'Norm-coeff'!$E$9+$AZ542*'Norm-coeff'!$F$9+$BA542*'Norm-coeff'!$G$9+$BB542*'Norm-coeff'!$H$9+$BC542*'Norm-coeff'!$I$9+$BD542*'Norm-coeff'!$J$9+$BE542*'Norm-coeff'!$K$9+$BF542*'Norm-coeff'!$L$9+$BG542*'Norm-coeff'!$M$9+$BH542*'Norm-coeff'!$N$9+$BI542*'Norm-coeff'!$O$9</f>
        <v>1.48961085014701</v>
      </c>
      <c r="BW542" s="54">
        <f>'Norm-coeff'!$C$10+$AX542*'Norm-coeff'!$D$10+$AY542*'Norm-coeff'!$E$10+$AZ542*'Norm-coeff'!$F$10+$BA542*'Norm-coeff'!$G$10+$BB542*'Norm-coeff'!$H$10+$BC542*'Norm-coeff'!$I$10+$BD542*'Norm-coeff'!$J$10+$BE542*'Norm-coeff'!$K$10+$BF542*'Norm-coeff'!$L$10+$BG542*'Norm-coeff'!$M$10+$BH542*'Norm-coeff'!$N$10+$BI542*'Norm-coeff'!$O$10</f>
        <v>1.42058735749591</v>
      </c>
      <c r="BX542" s="54">
        <f>'Norm-coeff'!$C$11+$AX542*'Norm-coeff'!$D$11+$AY542*'Norm-coeff'!$E$11+$AZ542*'Norm-coeff'!$F$11+$BA542*'Norm-coeff'!$G$11+$BB542*'Norm-coeff'!$H$11+$BC542*'Norm-coeff'!$I$11+$BD542*'Norm-coeff'!$J$11+$BE542*'Norm-coeff'!$K$11+$BF542*'Norm-coeff'!$L$11+$BG542*'Norm-coeff'!$M$11+$BH542*'Norm-coeff'!$N$11+$BI542*'Norm-coeff'!$O$11</f>
        <v>0.221233014421479</v>
      </c>
      <c r="BY542" s="54">
        <f>'Norm-coeff'!$C$12+$AX542*'Norm-coeff'!$D$12+$AY542*'Norm-coeff'!$E$12+$AZ542*'Norm-coeff'!$F$12+$BA542*'Norm-coeff'!$G$12+$BB542*'Norm-coeff'!$H$12+$BC542*'Norm-coeff'!$I$12+$BD542*'Norm-coeff'!$J$12+$BE542*'Norm-coeff'!$K$12+$BF542*'Norm-coeff'!$L$12+$BG542*'Norm-coeff'!$M$12+$BH542*'Norm-coeff'!$N$12+$BI542*'Norm-coeff'!$O$12</f>
        <v>0.283527502056037</v>
      </c>
      <c r="BZ542" s="54">
        <f>'Norm-coeff'!$C$13+$AX542*'Norm-coeff'!$D$13+$AY542*'Norm-coeff'!$E$13+$AZ542*'Norm-coeff'!$F$13+$BA542*'Norm-coeff'!$G$13+$BB542*'Norm-coeff'!$H$13+$BC542*'Norm-coeff'!$I$13+$BD542*'Norm-coeff'!$J$13+$BE542*'Norm-coeff'!$K$13+$BF542*'Norm-coeff'!$L$13+$BG542*'Norm-coeff'!$M$13+$BH542*'Norm-coeff'!$N$13+$BI542*'Norm-coeff'!$O$13</f>
        <v>-4.1864930554451202E-2</v>
      </c>
      <c r="CA542" s="54">
        <f>'Norm-coeff'!$C$14+$AX542*'Norm-coeff'!$D$14+$AY542*'Norm-coeff'!$E$14+$AZ542*'Norm-coeff'!$F$14+$BA542*'Norm-coeff'!$G$14+$BB542*'Norm-coeff'!$H$14+$BC542*'Norm-coeff'!$I$14+$BD542*'Norm-coeff'!$J$14+$BE542*'Norm-coeff'!$K$14+$BF542*'Norm-coeff'!$L$14+$BG542*'Norm-coeff'!$M$14+$BH542*'Norm-coeff'!$N$14+$BI542*'Norm-coeff'!$O$14</f>
        <v>4.2526983164477103</v>
      </c>
      <c r="CC542" s="54">
        <f t="shared" si="1702"/>
        <v>0</v>
      </c>
      <c r="CG542" s="54">
        <f t="shared" si="1578"/>
        <v>0</v>
      </c>
      <c r="CH542" s="54">
        <f t="shared" si="1556"/>
        <v>0</v>
      </c>
      <c r="CI542" s="54">
        <f t="shared" si="1579"/>
        <v>0</v>
      </c>
      <c r="CJ542" s="56">
        <f t="shared" si="1580"/>
        <v>0</v>
      </c>
      <c r="CK542" s="54">
        <f t="shared" si="1581"/>
        <v>0</v>
      </c>
      <c r="CL542" s="54">
        <f t="shared" si="1582"/>
        <v>0</v>
      </c>
      <c r="CM542" s="54">
        <f t="shared" si="1583"/>
        <v>0</v>
      </c>
      <c r="CN542" s="54">
        <f t="shared" si="1584"/>
        <v>0</v>
      </c>
      <c r="CO542" s="54">
        <f t="shared" si="1585"/>
        <v>0</v>
      </c>
      <c r="CP542" s="54">
        <f t="shared" si="1586"/>
        <v>0</v>
      </c>
      <c r="CQ542" s="54">
        <f t="shared" si="1587"/>
        <v>0</v>
      </c>
      <c r="CR542" s="54">
        <f t="shared" si="1588"/>
        <v>0</v>
      </c>
      <c r="CS542" s="54">
        <f t="shared" si="1589"/>
        <v>0</v>
      </c>
      <c r="CU542" s="54">
        <f t="shared" si="1590"/>
        <v>0</v>
      </c>
      <c r="CV542" s="54">
        <f t="shared" si="1591"/>
        <v>0</v>
      </c>
      <c r="CW542" s="54">
        <f t="shared" si="1592"/>
        <v>0</v>
      </c>
      <c r="CX542" s="54">
        <f t="shared" si="1593"/>
        <v>0</v>
      </c>
      <c r="CZ542" s="54">
        <f t="shared" si="1594"/>
        <v>0</v>
      </c>
      <c r="DA542" s="54">
        <f t="shared" si="1595"/>
        <v>0</v>
      </c>
      <c r="DB542" s="54">
        <f t="shared" si="1596"/>
        <v>0</v>
      </c>
      <c r="DC542" s="54">
        <f t="shared" si="1597"/>
        <v>0</v>
      </c>
      <c r="DD542" s="54">
        <f t="shared" si="1598"/>
        <v>0</v>
      </c>
      <c r="DE542" s="54">
        <f t="shared" si="1599"/>
        <v>0</v>
      </c>
      <c r="DF542" s="54">
        <f t="shared" si="1600"/>
        <v>0</v>
      </c>
      <c r="DG542" s="54">
        <f t="shared" si="1601"/>
        <v>2</v>
      </c>
      <c r="DH542" s="71">
        <f t="shared" si="1602"/>
        <v>0</v>
      </c>
      <c r="DI542" s="71">
        <f t="shared" si="1603"/>
        <v>0</v>
      </c>
      <c r="DJ542" s="54">
        <f t="shared" si="1604"/>
        <v>0</v>
      </c>
      <c r="DK542" s="54">
        <f t="shared" si="1605"/>
        <v>2</v>
      </c>
      <c r="DL542" s="4">
        <f t="shared" si="1530"/>
        <v>0</v>
      </c>
      <c r="DM542" s="3">
        <f t="shared" si="1606"/>
        <v>0</v>
      </c>
      <c r="DN542" s="3">
        <f t="shared" si="1607"/>
        <v>0</v>
      </c>
      <c r="DO542" s="4" t="e">
        <f t="shared" si="1608"/>
        <v>#DIV/0!</v>
      </c>
      <c r="DP542" s="57"/>
      <c r="DQ542" s="57"/>
      <c r="DR542" s="56">
        <f t="shared" si="1531"/>
        <v>2</v>
      </c>
      <c r="DS542" s="56">
        <f t="shared" si="1532"/>
        <v>0</v>
      </c>
      <c r="DT542" s="38">
        <f t="shared" si="1533"/>
        <v>0</v>
      </c>
      <c r="DU542" s="38">
        <f t="shared" si="1609"/>
        <v>2</v>
      </c>
      <c r="DV542" s="38">
        <f t="shared" si="1534"/>
        <v>0</v>
      </c>
      <c r="DW542" s="39">
        <f t="shared" si="1535"/>
        <v>0</v>
      </c>
      <c r="DX542" s="39">
        <f t="shared" si="1536"/>
        <v>0</v>
      </c>
      <c r="DY542" s="39">
        <f t="shared" si="1537"/>
        <v>0</v>
      </c>
      <c r="DZ542" s="39">
        <f t="shared" si="1538"/>
        <v>0</v>
      </c>
      <c r="EA542" s="39">
        <f t="shared" si="1539"/>
        <v>0</v>
      </c>
      <c r="EB542" s="37" t="e">
        <f t="shared" si="1610"/>
        <v>#DIV/0!</v>
      </c>
      <c r="EC542" s="37" t="e">
        <f t="shared" si="1611"/>
        <v>#DIV/0!</v>
      </c>
      <c r="ED542" s="37" t="e">
        <f t="shared" si="1612"/>
        <v>#DIV/0!</v>
      </c>
      <c r="EE542" s="37" t="e">
        <f t="shared" si="1613"/>
        <v>#DIV/0!</v>
      </c>
      <c r="EF542" s="39" t="e">
        <f t="shared" si="1614"/>
        <v>#DIV/0!</v>
      </c>
      <c r="EG542" s="37" t="e">
        <f t="shared" si="1615"/>
        <v>#DIV/0!</v>
      </c>
      <c r="EH542" s="37" t="e">
        <f t="shared" si="1616"/>
        <v>#DIV/0!</v>
      </c>
      <c r="EI542" s="11" t="b">
        <f t="shared" si="1617"/>
        <v>1</v>
      </c>
      <c r="EJ542" s="11" t="b">
        <f t="shared" si="1618"/>
        <v>0</v>
      </c>
      <c r="EK542" s="39" t="e">
        <f t="shared" si="1619"/>
        <v>#DIV/0!</v>
      </c>
      <c r="EL542" s="39" t="e">
        <f t="shared" si="1620"/>
        <v>#DIV/0!</v>
      </c>
      <c r="EM542" s="39" t="e">
        <f t="shared" si="1621"/>
        <v>#DIV/0!</v>
      </c>
      <c r="EN542" s="39" t="e">
        <f t="shared" si="1622"/>
        <v>#DIV/0!</v>
      </c>
      <c r="EO542" s="39" t="e">
        <f t="shared" si="1623"/>
        <v>#DIV/0!</v>
      </c>
      <c r="EP542" s="39" t="e">
        <f t="shared" si="1624"/>
        <v>#DIV/0!</v>
      </c>
      <c r="EQ542" s="39" t="e">
        <f t="shared" si="1625"/>
        <v>#DIV/0!</v>
      </c>
      <c r="ER542" s="39" t="e">
        <f t="shared" si="1626"/>
        <v>#DIV/0!</v>
      </c>
      <c r="ES542" s="58" t="str">
        <f t="shared" si="1627"/>
        <v>(OH,F,Cl)-dominate amphibole</v>
      </c>
      <c r="ET542" s="58" t="e">
        <f t="shared" si="1628"/>
        <v>#N/A</v>
      </c>
      <c r="EU542" s="56">
        <f t="shared" si="1540"/>
        <v>0</v>
      </c>
      <c r="EV542" s="56">
        <f t="shared" si="1541"/>
        <v>0</v>
      </c>
      <c r="EW542" s="56">
        <f t="shared" si="1542"/>
        <v>0</v>
      </c>
      <c r="EX542" s="56">
        <f t="shared" si="1543"/>
        <v>0</v>
      </c>
      <c r="EY542" s="56">
        <f t="shared" si="1544"/>
        <v>0</v>
      </c>
      <c r="EZ542" s="56">
        <f t="shared" si="1545"/>
        <v>0</v>
      </c>
      <c r="FA542" s="39">
        <f t="shared" si="1546"/>
        <v>0</v>
      </c>
      <c r="FB542" s="39">
        <f t="shared" si="1547"/>
        <v>0</v>
      </c>
      <c r="FC542" s="54">
        <f t="shared" si="1548"/>
        <v>0</v>
      </c>
      <c r="FD542" s="54">
        <f t="shared" si="1549"/>
        <v>0</v>
      </c>
      <c r="FE542" s="39">
        <f t="shared" si="1550"/>
        <v>0</v>
      </c>
      <c r="FF542" s="54">
        <f t="shared" si="1551"/>
        <v>0</v>
      </c>
      <c r="FG542" s="39">
        <f t="shared" si="1552"/>
        <v>0</v>
      </c>
      <c r="FH542" s="39">
        <f t="shared" si="1629"/>
        <v>0</v>
      </c>
      <c r="FI542" s="39">
        <f t="shared" si="1630"/>
        <v>0</v>
      </c>
      <c r="FJ542" s="39">
        <f t="shared" si="1631"/>
        <v>0</v>
      </c>
      <c r="FK542" s="39" t="e">
        <f t="shared" si="1632"/>
        <v>#DIV/0!</v>
      </c>
      <c r="FL542" s="39" t="e">
        <f t="shared" si="1633"/>
        <v>#DIV/0!</v>
      </c>
      <c r="FM542" s="39" t="e">
        <f t="shared" si="1634"/>
        <v>#DIV/0!</v>
      </c>
      <c r="FN542" s="39">
        <f t="shared" si="1635"/>
        <v>1</v>
      </c>
      <c r="FO542" s="39">
        <f t="shared" si="1553"/>
        <v>0</v>
      </c>
      <c r="FP542" s="39">
        <f t="shared" si="1554"/>
        <v>0</v>
      </c>
      <c r="FQ542" s="39">
        <f t="shared" si="1555"/>
        <v>0</v>
      </c>
      <c r="FR542" s="39">
        <f t="shared" si="1636"/>
        <v>0</v>
      </c>
      <c r="FS542" s="39">
        <f t="shared" si="1637"/>
        <v>0</v>
      </c>
      <c r="FU542" s="39" t="e">
        <f t="shared" si="1638"/>
        <v>#DIV/0!</v>
      </c>
      <c r="FV542" s="39" t="e">
        <f t="shared" si="1639"/>
        <v>#DIV/0!</v>
      </c>
      <c r="FW542" s="39" t="e">
        <f t="shared" si="1640"/>
        <v>#DIV/0!</v>
      </c>
      <c r="FY542" s="39" t="e">
        <f t="shared" si="1641"/>
        <v>#DIV/0!</v>
      </c>
      <c r="FZ542" s="39" t="e">
        <f t="shared" si="1642"/>
        <v>#DIV/0!</v>
      </c>
      <c r="GA542" s="39" t="e">
        <f t="shared" si="1643"/>
        <v>#DIV/0!</v>
      </c>
      <c r="GB542" s="39" t="e">
        <f t="shared" si="1644"/>
        <v>#DIV/0!</v>
      </c>
      <c r="GC542" s="39" t="e">
        <f t="shared" si="1645"/>
        <v>#DIV/0!</v>
      </c>
      <c r="GD542" s="39" t="e">
        <f t="shared" si="1646"/>
        <v>#DIV/0!</v>
      </c>
      <c r="GE542" s="39" t="e">
        <f t="shared" si="1647"/>
        <v>#DIV/0!</v>
      </c>
      <c r="GF542" s="39" t="e">
        <f t="shared" si="1648"/>
        <v>#DIV/0!</v>
      </c>
      <c r="GG542" s="39" t="e">
        <f t="shared" si="1649"/>
        <v>#DIV/0!</v>
      </c>
      <c r="GH542" s="39" t="e">
        <f t="shared" si="1650"/>
        <v>#DIV/0!</v>
      </c>
      <c r="GI542" s="39"/>
      <c r="GJ542" s="39" t="e">
        <f t="shared" si="1651"/>
        <v>#DIV/0!</v>
      </c>
      <c r="GK542" s="39" t="e">
        <f t="shared" si="1652"/>
        <v>#DIV/0!</v>
      </c>
      <c r="GL542" s="39" t="e">
        <f t="shared" si="1653"/>
        <v>#DIV/0!</v>
      </c>
      <c r="GM542" s="39" t="e">
        <f t="shared" si="1654"/>
        <v>#DIV/0!</v>
      </c>
      <c r="GN542" s="39" t="e">
        <f t="shared" si="1655"/>
        <v>#DIV/0!</v>
      </c>
      <c r="GO542" s="57"/>
      <c r="GP542" s="57" t="e">
        <f t="shared" si="1656"/>
        <v>#DIV/0!</v>
      </c>
      <c r="GQ542" s="59" t="e">
        <f t="shared" si="1657"/>
        <v>#DIV/0!</v>
      </c>
      <c r="GR542" s="41" t="e">
        <f t="shared" si="1658"/>
        <v>#DIV/0!</v>
      </c>
      <c r="GS542" s="57" t="e">
        <f t="shared" si="1659"/>
        <v>#DIV/0!</v>
      </c>
      <c r="GT542" s="57" t="e">
        <f t="shared" si="1660"/>
        <v>#DIV/0!</v>
      </c>
      <c r="GU542" s="57" t="e">
        <f t="shared" si="1661"/>
        <v>#DIV/0!</v>
      </c>
      <c r="GV542" s="57"/>
      <c r="GW542" s="42" t="e">
        <f t="shared" si="1662"/>
        <v>#DIV/0!</v>
      </c>
      <c r="GX542" s="42" t="e">
        <f t="shared" si="1663"/>
        <v>#DIV/0!</v>
      </c>
      <c r="GY542" s="42" t="e">
        <f t="shared" si="1664"/>
        <v>#DIV/0!</v>
      </c>
      <c r="GZ542" s="57"/>
      <c r="HA542" s="2" t="e">
        <f t="shared" si="1665"/>
        <v>#DIV/0!</v>
      </c>
      <c r="HB542" s="2" t="e">
        <f t="shared" si="1666"/>
        <v>#DIV/0!</v>
      </c>
      <c r="HC542" s="2" t="e">
        <f t="shared" si="1667"/>
        <v>#DIV/0!</v>
      </c>
      <c r="HD542" s="2" t="e">
        <f t="shared" si="1668"/>
        <v>#DIV/0!</v>
      </c>
      <c r="HE542" s="2" t="e">
        <f t="shared" si="1669"/>
        <v>#DIV/0!</v>
      </c>
      <c r="HF542" s="2" t="e">
        <f t="shared" si="1670"/>
        <v>#DIV/0!</v>
      </c>
      <c r="HG542" s="2" t="e">
        <f t="shared" si="1671"/>
        <v>#DIV/0!</v>
      </c>
      <c r="HH542" s="2" t="e">
        <f t="shared" si="1672"/>
        <v>#DIV/0!</v>
      </c>
      <c r="HI542" s="2" t="e">
        <f t="shared" si="1673"/>
        <v>#DIV/0!</v>
      </c>
      <c r="HJ542" s="11" t="e">
        <f t="shared" si="1674"/>
        <v>#DIV/0!</v>
      </c>
      <c r="HK542" s="60" t="e">
        <f t="shared" si="1675"/>
        <v>#DIV/0!</v>
      </c>
      <c r="HL542" s="57"/>
      <c r="HM542" s="57" t="e">
        <f t="shared" si="1676"/>
        <v>#DIV/0!</v>
      </c>
      <c r="HN542" s="57" t="e">
        <f t="shared" si="1677"/>
        <v>#DIV/0!</v>
      </c>
      <c r="HO542" s="57" t="e">
        <f t="shared" si="1678"/>
        <v>#DIV/0!</v>
      </c>
      <c r="HP542" s="57" t="e">
        <f t="shared" si="1679"/>
        <v>#DIV/0!</v>
      </c>
      <c r="HQ542" s="57" t="e">
        <f t="shared" si="1680"/>
        <v>#DIV/0!</v>
      </c>
      <c r="HR542" s="57"/>
      <c r="HS542" s="57" t="e">
        <f t="shared" si="1681"/>
        <v>#DIV/0!</v>
      </c>
      <c r="HT542" s="57" t="e">
        <f t="shared" si="1682"/>
        <v>#DIV/0!</v>
      </c>
      <c r="HU542" s="57" t="e">
        <f t="shared" si="1683"/>
        <v>#DIV/0!</v>
      </c>
      <c r="HV542" s="57" t="e">
        <f t="shared" si="1684"/>
        <v>#DIV/0!</v>
      </c>
      <c r="HW542" s="57" t="e">
        <f t="shared" si="1685"/>
        <v>#DIV/0!</v>
      </c>
      <c r="HX542" s="57"/>
      <c r="HY542" s="57" t="e">
        <f t="shared" si="1686"/>
        <v>#DIV/0!</v>
      </c>
      <c r="HZ542" s="57" t="e">
        <f t="shared" si="1687"/>
        <v>#DIV/0!</v>
      </c>
      <c r="IA542" s="57"/>
      <c r="IB542" s="61">
        <f t="shared" si="1688"/>
        <v>0</v>
      </c>
      <c r="IC542" s="57" t="str">
        <f t="shared" si="1689"/>
        <v/>
      </c>
      <c r="ID542" s="42"/>
      <c r="IE542" s="2" t="str">
        <f t="shared" si="1690"/>
        <v/>
      </c>
      <c r="IF542" s="60" t="e">
        <f t="shared" si="1691"/>
        <v>#DIV/0!</v>
      </c>
      <c r="IG542" s="60" t="str">
        <f t="shared" si="1692"/>
        <v/>
      </c>
      <c r="IH542" s="60" t="str">
        <f t="shared" si="1693"/>
        <v>zinco-</v>
      </c>
      <c r="II542" s="60" t="str">
        <f t="shared" si="1694"/>
        <v>mangano-</v>
      </c>
      <c r="IJ542" s="60" t="e">
        <f t="shared" si="1695"/>
        <v>#DIV/0!</v>
      </c>
      <c r="IK542" s="60" t="e">
        <f t="shared" si="1696"/>
        <v>#DIV/0!</v>
      </c>
      <c r="IL542" s="60" t="e">
        <f t="shared" si="1697"/>
        <v>#DIV/0!</v>
      </c>
      <c r="IM542" s="60" t="e">
        <f t="shared" si="1698"/>
        <v>#DIV/0!</v>
      </c>
      <c r="IN542" s="60" t="str">
        <f t="shared" si="1699"/>
        <v/>
      </c>
      <c r="IO542" s="60" t="str">
        <f t="shared" si="1700"/>
        <v/>
      </c>
      <c r="IP542" s="57"/>
      <c r="IQ542" s="57" t="str">
        <f t="shared" si="1701"/>
        <v>ERROR!!</v>
      </c>
    </row>
    <row r="543" spans="24:251">
      <c r="X543" s="29">
        <f t="shared" si="1557"/>
        <v>0</v>
      </c>
      <c r="Y543" s="29">
        <f t="shared" si="1558"/>
        <v>0</v>
      </c>
      <c r="Z543" s="29" t="e">
        <f t="shared" si="1559"/>
        <v>#DIV/0!</v>
      </c>
      <c r="AA543" s="29" t="e">
        <f t="shared" si="1560"/>
        <v>#DIV/0!</v>
      </c>
      <c r="AB543" s="29" t="e">
        <f t="shared" si="1561"/>
        <v>#DIV/0!</v>
      </c>
      <c r="AC543" s="29" t="e">
        <f t="shared" si="1562"/>
        <v>#DIV/0!</v>
      </c>
      <c r="AF543" s="23">
        <v>60.084299999999999</v>
      </c>
      <c r="AG543" s="23">
        <v>79.878799999999998</v>
      </c>
      <c r="AH543" s="23">
        <v>101.96120000000001</v>
      </c>
      <c r="AI543" s="23">
        <v>151.99039999999999</v>
      </c>
      <c r="AJ543" s="23">
        <v>159.69</v>
      </c>
      <c r="AK543" s="23">
        <v>71.846400000000003</v>
      </c>
      <c r="AL543" s="23">
        <v>70.9375</v>
      </c>
      <c r="AM543" s="23">
        <v>40.304400000000001</v>
      </c>
      <c r="AN543" s="23">
        <v>56.077399999999997</v>
      </c>
      <c r="AO543" s="23">
        <v>61.978999999999999</v>
      </c>
      <c r="AP543" s="23">
        <v>94.195999999999998</v>
      </c>
      <c r="AQ543" s="23">
        <v>18.998000000000001</v>
      </c>
      <c r="AR543" s="23">
        <v>35.450000000000003</v>
      </c>
      <c r="AS543" s="23">
        <v>29.88</v>
      </c>
      <c r="AT543" s="23">
        <v>74.691999999999993</v>
      </c>
      <c r="AU543" s="23">
        <v>81.39</v>
      </c>
      <c r="AX543" s="54">
        <f t="shared" si="1563"/>
        <v>0</v>
      </c>
      <c r="AY543" s="54">
        <f t="shared" si="1564"/>
        <v>0</v>
      </c>
      <c r="AZ543" s="54">
        <f t="shared" si="1565"/>
        <v>0</v>
      </c>
      <c r="BA543" s="54">
        <f t="shared" si="1566"/>
        <v>0</v>
      </c>
      <c r="BB543" s="54">
        <f t="shared" si="1567"/>
        <v>0</v>
      </c>
      <c r="BC543" s="54">
        <f t="shared" si="1568"/>
        <v>0</v>
      </c>
      <c r="BD543" s="54">
        <f t="shared" si="1569"/>
        <v>0</v>
      </c>
      <c r="BE543" s="54">
        <f t="shared" si="1570"/>
        <v>0</v>
      </c>
      <c r="BF543" s="54">
        <f t="shared" si="1571"/>
        <v>0</v>
      </c>
      <c r="BG543" s="54">
        <f t="shared" si="1572"/>
        <v>0</v>
      </c>
      <c r="BH543" s="54">
        <f t="shared" si="1573"/>
        <v>0</v>
      </c>
      <c r="BI543" s="54">
        <f t="shared" si="1574"/>
        <v>0</v>
      </c>
      <c r="BJ543" s="54">
        <f t="shared" si="1575"/>
        <v>0</v>
      </c>
      <c r="BK543" s="54">
        <f t="shared" si="1576"/>
        <v>0</v>
      </c>
      <c r="BL543" s="54">
        <f t="shared" si="1577"/>
        <v>0</v>
      </c>
      <c r="BM543" s="42"/>
      <c r="BO543" s="54">
        <f>'Norm-coeff'!$C$2+$AX543*'Norm-coeff'!$D$2+$AY543*'Norm-coeff'!$E$2+$AZ543*'Norm-coeff'!$F$2+$BA543*'Norm-coeff'!$G$2+$BB543*'Norm-coeff'!$H$2+$BC543*'Norm-coeff'!$I$2+$BD543*'Norm-coeff'!$J$2+$BE543*'Norm-coeff'!$K$2+$BF543*'Norm-coeff'!$L$2+$BG543*'Norm-coeff'!$M$2+$BH543*'Norm-coeff'!$N$2+$BI543*'Norm-coeff'!$O$2</f>
        <v>5.4045421474420303</v>
      </c>
      <c r="BP543" s="54">
        <f>'Norm-coeff'!$C$3+$AX543*'Norm-coeff'!$D$3+$AY543*'Norm-coeff'!$E$3+$AZ543*'Norm-coeff'!$F$3+$BA543*'Norm-coeff'!$G$3+$BB543*'Norm-coeff'!$H$3+$BC543*'Norm-coeff'!$I$3+$BD543*'Norm-coeff'!$J$3+$BE543*'Norm-coeff'!$K$3+$BF543*'Norm-coeff'!$L$3+$BG543*'Norm-coeff'!$M$3+$BH543*'Norm-coeff'!$N$3+$BI543*'Norm-coeff'!$O$3</f>
        <v>3.15319116612705</v>
      </c>
      <c r="BQ543" s="54">
        <f>'Norm-coeff'!$C$4+$AX543*'Norm-coeff'!$D$4+$AY543*'Norm-coeff'!$E$4+$AZ543*'Norm-coeff'!$F$4+$BA543*'Norm-coeff'!$G$4+$BB543*'Norm-coeff'!$H$4+$BC543*'Norm-coeff'!$I$4+$BD543*'Norm-coeff'!$J$4+$BE543*'Norm-coeff'!$K$4+$BF543*'Norm-coeff'!$L$4+$BG543*'Norm-coeff'!$M$4+$BH543*'Norm-coeff'!$N$4+$BI543*'Norm-coeff'!$O$4</f>
        <v>1.42115649462768</v>
      </c>
      <c r="BR543" s="54">
        <f>'Norm-coeff'!$C$5+$AX543*'Norm-coeff'!$D$5+$AY543*'Norm-coeff'!$E$5+$AZ543*'Norm-coeff'!$F$5+$BA543*'Norm-coeff'!$G$5+$BB543*'Norm-coeff'!$H$5+$BC543*'Norm-coeff'!$I$5+$BD543*'Norm-coeff'!$J$5+$BE543*'Norm-coeff'!$K$5+$BF543*'Norm-coeff'!$L$5+$BG543*'Norm-coeff'!$M$5+$BH543*'Norm-coeff'!$N$5+$BI543*'Norm-coeff'!$O$5</f>
        <v>1.0553329241296201</v>
      </c>
      <c r="BS543" s="54">
        <f>'Norm-coeff'!$C$6+$AX543*'Norm-coeff'!$D$6+$AY543*'Norm-coeff'!$E$6+$AZ543*'Norm-coeff'!$F$6+$BA543*'Norm-coeff'!$G$6+$BB543*'Norm-coeff'!$H$6+$BC543*'Norm-coeff'!$I$6+$BD543*'Norm-coeff'!$J$6+$BE543*'Norm-coeff'!$K$6+$BF543*'Norm-coeff'!$L$6+$BG543*'Norm-coeff'!$M$6+$BH543*'Norm-coeff'!$N$6+$BI543*'Norm-coeff'!$O$6</f>
        <v>-1.48700885495103E-2</v>
      </c>
      <c r="BT543" s="54">
        <f>'Norm-coeff'!$C$7+$AX543*'Norm-coeff'!$D$7+$AY543*'Norm-coeff'!$E$7+$AZ543*'Norm-coeff'!$F$7+$BA543*'Norm-coeff'!$G$7+$BB543*'Norm-coeff'!$H$7+$BC543*'Norm-coeff'!$I$7+$BD543*'Norm-coeff'!$J$7+$BE543*'Norm-coeff'!$K$7+$BF543*'Norm-coeff'!$L$7+$BG543*'Norm-coeff'!$M$7+$BH543*'Norm-coeff'!$N$7+$BI543*'Norm-coeff'!$O$7</f>
        <v>2.0907583608832998</v>
      </c>
      <c r="BU543" s="54">
        <f>'Norm-coeff'!$C$8+$AX543*'Norm-coeff'!$D$8+$AY543*'Norm-coeff'!$E$8+$AZ543*'Norm-coeff'!$F$8+$BA543*'Norm-coeff'!$G$8+$BB543*'Norm-coeff'!$H$8+$BC543*'Norm-coeff'!$I$8+$BD543*'Norm-coeff'!$J$8+$BE543*'Norm-coeff'!$K$8+$BF543*'Norm-coeff'!$L$8+$BG543*'Norm-coeff'!$M$8+$BH543*'Norm-coeff'!$N$8+$BI543*'Norm-coeff'!$O$8</f>
        <v>0.65894159836244504</v>
      </c>
      <c r="BV543" s="54">
        <f>'Norm-coeff'!$C$9+$AX543*'Norm-coeff'!$D$9+$AY543*'Norm-coeff'!$E$9+$AZ543*'Norm-coeff'!$F$9+$BA543*'Norm-coeff'!$G$9+$BB543*'Norm-coeff'!$H$9+$BC543*'Norm-coeff'!$I$9+$BD543*'Norm-coeff'!$J$9+$BE543*'Norm-coeff'!$K$9+$BF543*'Norm-coeff'!$L$9+$BG543*'Norm-coeff'!$M$9+$BH543*'Norm-coeff'!$N$9+$BI543*'Norm-coeff'!$O$9</f>
        <v>1.48961085014701</v>
      </c>
      <c r="BW543" s="54">
        <f>'Norm-coeff'!$C$10+$AX543*'Norm-coeff'!$D$10+$AY543*'Norm-coeff'!$E$10+$AZ543*'Norm-coeff'!$F$10+$BA543*'Norm-coeff'!$G$10+$BB543*'Norm-coeff'!$H$10+$BC543*'Norm-coeff'!$I$10+$BD543*'Norm-coeff'!$J$10+$BE543*'Norm-coeff'!$K$10+$BF543*'Norm-coeff'!$L$10+$BG543*'Norm-coeff'!$M$10+$BH543*'Norm-coeff'!$N$10+$BI543*'Norm-coeff'!$O$10</f>
        <v>1.42058735749591</v>
      </c>
      <c r="BX543" s="54">
        <f>'Norm-coeff'!$C$11+$AX543*'Norm-coeff'!$D$11+$AY543*'Norm-coeff'!$E$11+$AZ543*'Norm-coeff'!$F$11+$BA543*'Norm-coeff'!$G$11+$BB543*'Norm-coeff'!$H$11+$BC543*'Norm-coeff'!$I$11+$BD543*'Norm-coeff'!$J$11+$BE543*'Norm-coeff'!$K$11+$BF543*'Norm-coeff'!$L$11+$BG543*'Norm-coeff'!$M$11+$BH543*'Norm-coeff'!$N$11+$BI543*'Norm-coeff'!$O$11</f>
        <v>0.221233014421479</v>
      </c>
      <c r="BY543" s="54">
        <f>'Norm-coeff'!$C$12+$AX543*'Norm-coeff'!$D$12+$AY543*'Norm-coeff'!$E$12+$AZ543*'Norm-coeff'!$F$12+$BA543*'Norm-coeff'!$G$12+$BB543*'Norm-coeff'!$H$12+$BC543*'Norm-coeff'!$I$12+$BD543*'Norm-coeff'!$J$12+$BE543*'Norm-coeff'!$K$12+$BF543*'Norm-coeff'!$L$12+$BG543*'Norm-coeff'!$M$12+$BH543*'Norm-coeff'!$N$12+$BI543*'Norm-coeff'!$O$12</f>
        <v>0.283527502056037</v>
      </c>
      <c r="BZ543" s="54">
        <f>'Norm-coeff'!$C$13+$AX543*'Norm-coeff'!$D$13+$AY543*'Norm-coeff'!$E$13+$AZ543*'Norm-coeff'!$F$13+$BA543*'Norm-coeff'!$G$13+$BB543*'Norm-coeff'!$H$13+$BC543*'Norm-coeff'!$I$13+$BD543*'Norm-coeff'!$J$13+$BE543*'Norm-coeff'!$K$13+$BF543*'Norm-coeff'!$L$13+$BG543*'Norm-coeff'!$M$13+$BH543*'Norm-coeff'!$N$13+$BI543*'Norm-coeff'!$O$13</f>
        <v>-4.1864930554451202E-2</v>
      </c>
      <c r="CA543" s="54">
        <f>'Norm-coeff'!$C$14+$AX543*'Norm-coeff'!$D$14+$AY543*'Norm-coeff'!$E$14+$AZ543*'Norm-coeff'!$F$14+$BA543*'Norm-coeff'!$G$14+$BB543*'Norm-coeff'!$H$14+$BC543*'Norm-coeff'!$I$14+$BD543*'Norm-coeff'!$J$14+$BE543*'Norm-coeff'!$K$14+$BF543*'Norm-coeff'!$L$14+$BG543*'Norm-coeff'!$M$14+$BH543*'Norm-coeff'!$N$14+$BI543*'Norm-coeff'!$O$14</f>
        <v>4.2526983164477103</v>
      </c>
      <c r="CC543" s="54">
        <f t="shared" si="1702"/>
        <v>0</v>
      </c>
      <c r="CG543" s="54">
        <f t="shared" si="1578"/>
        <v>0</v>
      </c>
      <c r="CH543" s="54">
        <f t="shared" si="1556"/>
        <v>0</v>
      </c>
      <c r="CI543" s="54">
        <f t="shared" si="1579"/>
        <v>0</v>
      </c>
      <c r="CJ543" s="56">
        <f t="shared" si="1580"/>
        <v>0</v>
      </c>
      <c r="CK543" s="54">
        <f t="shared" si="1581"/>
        <v>0</v>
      </c>
      <c r="CL543" s="54">
        <f t="shared" si="1582"/>
        <v>0</v>
      </c>
      <c r="CM543" s="54">
        <f t="shared" si="1583"/>
        <v>0</v>
      </c>
      <c r="CN543" s="54">
        <f t="shared" si="1584"/>
        <v>0</v>
      </c>
      <c r="CO543" s="54">
        <f t="shared" si="1585"/>
        <v>0</v>
      </c>
      <c r="CP543" s="54">
        <f t="shared" si="1586"/>
        <v>0</v>
      </c>
      <c r="CQ543" s="54">
        <f t="shared" si="1587"/>
        <v>0</v>
      </c>
      <c r="CR543" s="54">
        <f t="shared" si="1588"/>
        <v>0</v>
      </c>
      <c r="CS543" s="54">
        <f t="shared" si="1589"/>
        <v>0</v>
      </c>
      <c r="CU543" s="54">
        <f t="shared" si="1590"/>
        <v>0</v>
      </c>
      <c r="CV543" s="54">
        <f t="shared" si="1591"/>
        <v>0</v>
      </c>
      <c r="CW543" s="54">
        <f t="shared" si="1592"/>
        <v>0</v>
      </c>
      <c r="CX543" s="54">
        <f t="shared" si="1593"/>
        <v>0</v>
      </c>
      <c r="CZ543" s="54">
        <f t="shared" si="1594"/>
        <v>0</v>
      </c>
      <c r="DA543" s="54">
        <f t="shared" si="1595"/>
        <v>0</v>
      </c>
      <c r="DB543" s="54">
        <f t="shared" si="1596"/>
        <v>0</v>
      </c>
      <c r="DC543" s="54">
        <f t="shared" si="1597"/>
        <v>0</v>
      </c>
      <c r="DD543" s="54">
        <f t="shared" si="1598"/>
        <v>0</v>
      </c>
      <c r="DE543" s="54">
        <f t="shared" si="1599"/>
        <v>0</v>
      </c>
      <c r="DF543" s="54">
        <f t="shared" si="1600"/>
        <v>0</v>
      </c>
      <c r="DG543" s="54">
        <f t="shared" si="1601"/>
        <v>2</v>
      </c>
      <c r="DH543" s="71">
        <f t="shared" si="1602"/>
        <v>0</v>
      </c>
      <c r="DI543" s="71">
        <f t="shared" si="1603"/>
        <v>0</v>
      </c>
      <c r="DJ543" s="54">
        <f t="shared" si="1604"/>
        <v>0</v>
      </c>
      <c r="DK543" s="54">
        <f t="shared" si="1605"/>
        <v>2</v>
      </c>
      <c r="DL543" s="4">
        <f t="shared" si="1530"/>
        <v>0</v>
      </c>
      <c r="DM543" s="3">
        <f t="shared" si="1606"/>
        <v>0</v>
      </c>
      <c r="DN543" s="3">
        <f t="shared" si="1607"/>
        <v>0</v>
      </c>
      <c r="DO543" s="4" t="e">
        <f t="shared" si="1608"/>
        <v>#DIV/0!</v>
      </c>
      <c r="DP543" s="57"/>
      <c r="DQ543" s="57"/>
      <c r="DR543" s="56">
        <f t="shared" si="1531"/>
        <v>2</v>
      </c>
      <c r="DS543" s="56">
        <f t="shared" si="1532"/>
        <v>0</v>
      </c>
      <c r="DT543" s="38">
        <f t="shared" si="1533"/>
        <v>0</v>
      </c>
      <c r="DU543" s="38">
        <f t="shared" si="1609"/>
        <v>2</v>
      </c>
      <c r="DV543" s="38">
        <f t="shared" si="1534"/>
        <v>0</v>
      </c>
      <c r="DW543" s="39">
        <f t="shared" si="1535"/>
        <v>0</v>
      </c>
      <c r="DX543" s="39">
        <f t="shared" si="1536"/>
        <v>0</v>
      </c>
      <c r="DY543" s="39">
        <f t="shared" si="1537"/>
        <v>0</v>
      </c>
      <c r="DZ543" s="39">
        <f t="shared" si="1538"/>
        <v>0</v>
      </c>
      <c r="EA543" s="39">
        <f t="shared" si="1539"/>
        <v>0</v>
      </c>
      <c r="EB543" s="37" t="e">
        <f t="shared" si="1610"/>
        <v>#DIV/0!</v>
      </c>
      <c r="EC543" s="37" t="e">
        <f t="shared" si="1611"/>
        <v>#DIV/0!</v>
      </c>
      <c r="ED543" s="37" t="e">
        <f t="shared" si="1612"/>
        <v>#DIV/0!</v>
      </c>
      <c r="EE543" s="37" t="e">
        <f t="shared" si="1613"/>
        <v>#DIV/0!</v>
      </c>
      <c r="EF543" s="39" t="e">
        <f t="shared" si="1614"/>
        <v>#DIV/0!</v>
      </c>
      <c r="EG543" s="37" t="e">
        <f t="shared" si="1615"/>
        <v>#DIV/0!</v>
      </c>
      <c r="EH543" s="37" t="e">
        <f t="shared" si="1616"/>
        <v>#DIV/0!</v>
      </c>
      <c r="EI543" s="11" t="b">
        <f t="shared" si="1617"/>
        <v>1</v>
      </c>
      <c r="EJ543" s="11" t="b">
        <f t="shared" si="1618"/>
        <v>0</v>
      </c>
      <c r="EK543" s="39" t="e">
        <f t="shared" si="1619"/>
        <v>#DIV/0!</v>
      </c>
      <c r="EL543" s="39" t="e">
        <f t="shared" si="1620"/>
        <v>#DIV/0!</v>
      </c>
      <c r="EM543" s="39" t="e">
        <f t="shared" si="1621"/>
        <v>#DIV/0!</v>
      </c>
      <c r="EN543" s="39" t="e">
        <f t="shared" si="1622"/>
        <v>#DIV/0!</v>
      </c>
      <c r="EO543" s="39" t="e">
        <f t="shared" si="1623"/>
        <v>#DIV/0!</v>
      </c>
      <c r="EP543" s="39" t="e">
        <f t="shared" si="1624"/>
        <v>#DIV/0!</v>
      </c>
      <c r="EQ543" s="39" t="e">
        <f t="shared" si="1625"/>
        <v>#DIV/0!</v>
      </c>
      <c r="ER543" s="39" t="e">
        <f t="shared" si="1626"/>
        <v>#DIV/0!</v>
      </c>
      <c r="ES543" s="58" t="str">
        <f t="shared" si="1627"/>
        <v>(OH,F,Cl)-dominate amphibole</v>
      </c>
      <c r="ET543" s="58" t="e">
        <f t="shared" si="1628"/>
        <v>#N/A</v>
      </c>
      <c r="EU543" s="56">
        <f t="shared" si="1540"/>
        <v>0</v>
      </c>
      <c r="EV543" s="56">
        <f t="shared" si="1541"/>
        <v>0</v>
      </c>
      <c r="EW543" s="56">
        <f t="shared" si="1542"/>
        <v>0</v>
      </c>
      <c r="EX543" s="56">
        <f t="shared" si="1543"/>
        <v>0</v>
      </c>
      <c r="EY543" s="56">
        <f t="shared" si="1544"/>
        <v>0</v>
      </c>
      <c r="EZ543" s="56">
        <f t="shared" si="1545"/>
        <v>0</v>
      </c>
      <c r="FA543" s="39">
        <f t="shared" si="1546"/>
        <v>0</v>
      </c>
      <c r="FB543" s="39">
        <f t="shared" si="1547"/>
        <v>0</v>
      </c>
      <c r="FC543" s="54">
        <f t="shared" si="1548"/>
        <v>0</v>
      </c>
      <c r="FD543" s="54">
        <f t="shared" si="1549"/>
        <v>0</v>
      </c>
      <c r="FE543" s="39">
        <f t="shared" si="1550"/>
        <v>0</v>
      </c>
      <c r="FF543" s="54">
        <f t="shared" si="1551"/>
        <v>0</v>
      </c>
      <c r="FG543" s="39">
        <f t="shared" si="1552"/>
        <v>0</v>
      </c>
      <c r="FH543" s="39">
        <f t="shared" si="1629"/>
        <v>0</v>
      </c>
      <c r="FI543" s="39">
        <f t="shared" si="1630"/>
        <v>0</v>
      </c>
      <c r="FJ543" s="39">
        <f t="shared" si="1631"/>
        <v>0</v>
      </c>
      <c r="FK543" s="39" t="e">
        <f t="shared" si="1632"/>
        <v>#DIV/0!</v>
      </c>
      <c r="FL543" s="39" t="e">
        <f t="shared" si="1633"/>
        <v>#DIV/0!</v>
      </c>
      <c r="FM543" s="39" t="e">
        <f t="shared" si="1634"/>
        <v>#DIV/0!</v>
      </c>
      <c r="FN543" s="39">
        <f t="shared" si="1635"/>
        <v>1</v>
      </c>
      <c r="FO543" s="39">
        <f t="shared" si="1553"/>
        <v>0</v>
      </c>
      <c r="FP543" s="39">
        <f t="shared" si="1554"/>
        <v>0</v>
      </c>
      <c r="FQ543" s="39">
        <f t="shared" si="1555"/>
        <v>0</v>
      </c>
      <c r="FR543" s="39">
        <f t="shared" si="1636"/>
        <v>0</v>
      </c>
      <c r="FS543" s="39">
        <f t="shared" si="1637"/>
        <v>0</v>
      </c>
      <c r="FU543" s="39" t="e">
        <f t="shared" si="1638"/>
        <v>#DIV/0!</v>
      </c>
      <c r="FV543" s="39" t="e">
        <f t="shared" si="1639"/>
        <v>#DIV/0!</v>
      </c>
      <c r="FW543" s="39" t="e">
        <f t="shared" si="1640"/>
        <v>#DIV/0!</v>
      </c>
      <c r="FY543" s="39" t="e">
        <f t="shared" si="1641"/>
        <v>#DIV/0!</v>
      </c>
      <c r="FZ543" s="39" t="e">
        <f t="shared" si="1642"/>
        <v>#DIV/0!</v>
      </c>
      <c r="GA543" s="39" t="e">
        <f t="shared" si="1643"/>
        <v>#DIV/0!</v>
      </c>
      <c r="GB543" s="39" t="e">
        <f t="shared" si="1644"/>
        <v>#DIV/0!</v>
      </c>
      <c r="GC543" s="39" t="e">
        <f t="shared" si="1645"/>
        <v>#DIV/0!</v>
      </c>
      <c r="GD543" s="39" t="e">
        <f t="shared" si="1646"/>
        <v>#DIV/0!</v>
      </c>
      <c r="GE543" s="39" t="e">
        <f t="shared" si="1647"/>
        <v>#DIV/0!</v>
      </c>
      <c r="GF543" s="39" t="e">
        <f t="shared" si="1648"/>
        <v>#DIV/0!</v>
      </c>
      <c r="GG543" s="39" t="e">
        <f t="shared" si="1649"/>
        <v>#DIV/0!</v>
      </c>
      <c r="GH543" s="39" t="e">
        <f t="shared" si="1650"/>
        <v>#DIV/0!</v>
      </c>
      <c r="GI543" s="39"/>
      <c r="GJ543" s="39" t="e">
        <f t="shared" si="1651"/>
        <v>#DIV/0!</v>
      </c>
      <c r="GK543" s="39" t="e">
        <f t="shared" si="1652"/>
        <v>#DIV/0!</v>
      </c>
      <c r="GL543" s="39" t="e">
        <f t="shared" si="1653"/>
        <v>#DIV/0!</v>
      </c>
      <c r="GM543" s="39" t="e">
        <f t="shared" si="1654"/>
        <v>#DIV/0!</v>
      </c>
      <c r="GN543" s="39" t="e">
        <f t="shared" si="1655"/>
        <v>#DIV/0!</v>
      </c>
      <c r="GO543" s="57"/>
      <c r="GP543" s="57" t="e">
        <f t="shared" si="1656"/>
        <v>#DIV/0!</v>
      </c>
      <c r="GQ543" s="59" t="e">
        <f t="shared" si="1657"/>
        <v>#DIV/0!</v>
      </c>
      <c r="GR543" s="41" t="e">
        <f t="shared" si="1658"/>
        <v>#DIV/0!</v>
      </c>
      <c r="GS543" s="57" t="e">
        <f t="shared" si="1659"/>
        <v>#DIV/0!</v>
      </c>
      <c r="GT543" s="57" t="e">
        <f t="shared" si="1660"/>
        <v>#DIV/0!</v>
      </c>
      <c r="GU543" s="57" t="e">
        <f t="shared" si="1661"/>
        <v>#DIV/0!</v>
      </c>
      <c r="GV543" s="57"/>
      <c r="GW543" s="42" t="e">
        <f t="shared" si="1662"/>
        <v>#DIV/0!</v>
      </c>
      <c r="GX543" s="42" t="e">
        <f t="shared" si="1663"/>
        <v>#DIV/0!</v>
      </c>
      <c r="GY543" s="42" t="e">
        <f t="shared" si="1664"/>
        <v>#DIV/0!</v>
      </c>
      <c r="GZ543" s="57"/>
      <c r="HA543" s="2" t="e">
        <f t="shared" si="1665"/>
        <v>#DIV/0!</v>
      </c>
      <c r="HB543" s="2" t="e">
        <f t="shared" si="1666"/>
        <v>#DIV/0!</v>
      </c>
      <c r="HC543" s="2" t="e">
        <f t="shared" si="1667"/>
        <v>#DIV/0!</v>
      </c>
      <c r="HD543" s="2" t="e">
        <f t="shared" si="1668"/>
        <v>#DIV/0!</v>
      </c>
      <c r="HE543" s="2" t="e">
        <f t="shared" si="1669"/>
        <v>#DIV/0!</v>
      </c>
      <c r="HF543" s="2" t="e">
        <f t="shared" si="1670"/>
        <v>#DIV/0!</v>
      </c>
      <c r="HG543" s="2" t="e">
        <f t="shared" si="1671"/>
        <v>#DIV/0!</v>
      </c>
      <c r="HH543" s="2" t="e">
        <f t="shared" si="1672"/>
        <v>#DIV/0!</v>
      </c>
      <c r="HI543" s="2" t="e">
        <f t="shared" si="1673"/>
        <v>#DIV/0!</v>
      </c>
      <c r="HJ543" s="11" t="e">
        <f t="shared" si="1674"/>
        <v>#DIV/0!</v>
      </c>
      <c r="HK543" s="60" t="e">
        <f t="shared" si="1675"/>
        <v>#DIV/0!</v>
      </c>
      <c r="HL543" s="57"/>
      <c r="HM543" s="57" t="e">
        <f t="shared" si="1676"/>
        <v>#DIV/0!</v>
      </c>
      <c r="HN543" s="57" t="e">
        <f t="shared" si="1677"/>
        <v>#DIV/0!</v>
      </c>
      <c r="HO543" s="57" t="e">
        <f t="shared" si="1678"/>
        <v>#DIV/0!</v>
      </c>
      <c r="HP543" s="57" t="e">
        <f t="shared" si="1679"/>
        <v>#DIV/0!</v>
      </c>
      <c r="HQ543" s="57" t="e">
        <f t="shared" si="1680"/>
        <v>#DIV/0!</v>
      </c>
      <c r="HR543" s="57"/>
      <c r="HS543" s="57" t="e">
        <f t="shared" si="1681"/>
        <v>#DIV/0!</v>
      </c>
      <c r="HT543" s="57" t="e">
        <f t="shared" si="1682"/>
        <v>#DIV/0!</v>
      </c>
      <c r="HU543" s="57" t="e">
        <f t="shared" si="1683"/>
        <v>#DIV/0!</v>
      </c>
      <c r="HV543" s="57" t="e">
        <f t="shared" si="1684"/>
        <v>#DIV/0!</v>
      </c>
      <c r="HW543" s="57" t="e">
        <f t="shared" si="1685"/>
        <v>#DIV/0!</v>
      </c>
      <c r="HX543" s="57"/>
      <c r="HY543" s="57" t="e">
        <f t="shared" si="1686"/>
        <v>#DIV/0!</v>
      </c>
      <c r="HZ543" s="57" t="e">
        <f t="shared" si="1687"/>
        <v>#DIV/0!</v>
      </c>
      <c r="IA543" s="57"/>
      <c r="IB543" s="61">
        <f t="shared" si="1688"/>
        <v>0</v>
      </c>
      <c r="IC543" s="57" t="str">
        <f t="shared" si="1689"/>
        <v/>
      </c>
      <c r="ID543" s="42"/>
      <c r="IE543" s="2" t="str">
        <f t="shared" si="1690"/>
        <v/>
      </c>
      <c r="IF543" s="60" t="e">
        <f t="shared" si="1691"/>
        <v>#DIV/0!</v>
      </c>
      <c r="IG543" s="60" t="str">
        <f t="shared" si="1692"/>
        <v/>
      </c>
      <c r="IH543" s="60" t="str">
        <f t="shared" si="1693"/>
        <v>zinco-</v>
      </c>
      <c r="II543" s="60" t="str">
        <f t="shared" si="1694"/>
        <v>mangano-</v>
      </c>
      <c r="IJ543" s="60" t="e">
        <f t="shared" si="1695"/>
        <v>#DIV/0!</v>
      </c>
      <c r="IK543" s="60" t="e">
        <f t="shared" si="1696"/>
        <v>#DIV/0!</v>
      </c>
      <c r="IL543" s="60" t="e">
        <f t="shared" si="1697"/>
        <v>#DIV/0!</v>
      </c>
      <c r="IM543" s="60" t="e">
        <f t="shared" si="1698"/>
        <v>#DIV/0!</v>
      </c>
      <c r="IN543" s="60" t="str">
        <f t="shared" si="1699"/>
        <v/>
      </c>
      <c r="IO543" s="60" t="str">
        <f t="shared" si="1700"/>
        <v/>
      </c>
      <c r="IP543" s="57"/>
      <c r="IQ543" s="57" t="str">
        <f t="shared" si="1701"/>
        <v>ERROR!!</v>
      </c>
    </row>
    <row r="544" spans="24:251">
      <c r="X544" s="29">
        <f t="shared" si="1557"/>
        <v>0</v>
      </c>
      <c r="Y544" s="29">
        <f t="shared" si="1558"/>
        <v>0</v>
      </c>
      <c r="Z544" s="29" t="e">
        <f t="shared" si="1559"/>
        <v>#DIV/0!</v>
      </c>
      <c r="AA544" s="29" t="e">
        <f t="shared" si="1560"/>
        <v>#DIV/0!</v>
      </c>
      <c r="AB544" s="29" t="e">
        <f t="shared" si="1561"/>
        <v>#DIV/0!</v>
      </c>
      <c r="AC544" s="29" t="e">
        <f t="shared" si="1562"/>
        <v>#DIV/0!</v>
      </c>
      <c r="AF544" s="23">
        <v>60.084299999999999</v>
      </c>
      <c r="AG544" s="23">
        <v>79.878799999999998</v>
      </c>
      <c r="AH544" s="23">
        <v>101.96120000000001</v>
      </c>
      <c r="AI544" s="23">
        <v>151.99039999999999</v>
      </c>
      <c r="AJ544" s="23">
        <v>159.69</v>
      </c>
      <c r="AK544" s="23">
        <v>71.846400000000003</v>
      </c>
      <c r="AL544" s="23">
        <v>70.9375</v>
      </c>
      <c r="AM544" s="23">
        <v>40.304400000000001</v>
      </c>
      <c r="AN544" s="23">
        <v>56.077399999999997</v>
      </c>
      <c r="AO544" s="23">
        <v>61.978999999999999</v>
      </c>
      <c r="AP544" s="23">
        <v>94.195999999999998</v>
      </c>
      <c r="AQ544" s="23">
        <v>18.998000000000001</v>
      </c>
      <c r="AR544" s="23">
        <v>35.450000000000003</v>
      </c>
      <c r="AS544" s="23">
        <v>29.88</v>
      </c>
      <c r="AT544" s="23">
        <v>74.691999999999993</v>
      </c>
      <c r="AU544" s="23">
        <v>81.39</v>
      </c>
      <c r="AX544" s="54">
        <f t="shared" si="1563"/>
        <v>0</v>
      </c>
      <c r="AY544" s="54">
        <f t="shared" si="1564"/>
        <v>0</v>
      </c>
      <c r="AZ544" s="54">
        <f t="shared" si="1565"/>
        <v>0</v>
      </c>
      <c r="BA544" s="54">
        <f t="shared" si="1566"/>
        <v>0</v>
      </c>
      <c r="BB544" s="54">
        <f t="shared" si="1567"/>
        <v>0</v>
      </c>
      <c r="BC544" s="54">
        <f t="shared" si="1568"/>
        <v>0</v>
      </c>
      <c r="BD544" s="54">
        <f t="shared" si="1569"/>
        <v>0</v>
      </c>
      <c r="BE544" s="54">
        <f t="shared" si="1570"/>
        <v>0</v>
      </c>
      <c r="BF544" s="54">
        <f t="shared" si="1571"/>
        <v>0</v>
      </c>
      <c r="BG544" s="54">
        <f t="shared" si="1572"/>
        <v>0</v>
      </c>
      <c r="BH544" s="54">
        <f t="shared" si="1573"/>
        <v>0</v>
      </c>
      <c r="BI544" s="54">
        <f t="shared" si="1574"/>
        <v>0</v>
      </c>
      <c r="BJ544" s="54">
        <f t="shared" si="1575"/>
        <v>0</v>
      </c>
      <c r="BK544" s="54">
        <f t="shared" si="1576"/>
        <v>0</v>
      </c>
      <c r="BL544" s="54">
        <f t="shared" si="1577"/>
        <v>0</v>
      </c>
      <c r="BM544" s="42"/>
      <c r="BO544" s="54">
        <f>'Norm-coeff'!$C$2+$AX544*'Norm-coeff'!$D$2+$AY544*'Norm-coeff'!$E$2+$AZ544*'Norm-coeff'!$F$2+$BA544*'Norm-coeff'!$G$2+$BB544*'Norm-coeff'!$H$2+$BC544*'Norm-coeff'!$I$2+$BD544*'Norm-coeff'!$J$2+$BE544*'Norm-coeff'!$K$2+$BF544*'Norm-coeff'!$L$2+$BG544*'Norm-coeff'!$M$2+$BH544*'Norm-coeff'!$N$2+$BI544*'Norm-coeff'!$O$2</f>
        <v>5.4045421474420303</v>
      </c>
      <c r="BP544" s="54">
        <f>'Norm-coeff'!$C$3+$AX544*'Norm-coeff'!$D$3+$AY544*'Norm-coeff'!$E$3+$AZ544*'Norm-coeff'!$F$3+$BA544*'Norm-coeff'!$G$3+$BB544*'Norm-coeff'!$H$3+$BC544*'Norm-coeff'!$I$3+$BD544*'Norm-coeff'!$J$3+$BE544*'Norm-coeff'!$K$3+$BF544*'Norm-coeff'!$L$3+$BG544*'Norm-coeff'!$M$3+$BH544*'Norm-coeff'!$N$3+$BI544*'Norm-coeff'!$O$3</f>
        <v>3.15319116612705</v>
      </c>
      <c r="BQ544" s="54">
        <f>'Norm-coeff'!$C$4+$AX544*'Norm-coeff'!$D$4+$AY544*'Norm-coeff'!$E$4+$AZ544*'Norm-coeff'!$F$4+$BA544*'Norm-coeff'!$G$4+$BB544*'Norm-coeff'!$H$4+$BC544*'Norm-coeff'!$I$4+$BD544*'Norm-coeff'!$J$4+$BE544*'Norm-coeff'!$K$4+$BF544*'Norm-coeff'!$L$4+$BG544*'Norm-coeff'!$M$4+$BH544*'Norm-coeff'!$N$4+$BI544*'Norm-coeff'!$O$4</f>
        <v>1.42115649462768</v>
      </c>
      <c r="BR544" s="54">
        <f>'Norm-coeff'!$C$5+$AX544*'Norm-coeff'!$D$5+$AY544*'Norm-coeff'!$E$5+$AZ544*'Norm-coeff'!$F$5+$BA544*'Norm-coeff'!$G$5+$BB544*'Norm-coeff'!$H$5+$BC544*'Norm-coeff'!$I$5+$BD544*'Norm-coeff'!$J$5+$BE544*'Norm-coeff'!$K$5+$BF544*'Norm-coeff'!$L$5+$BG544*'Norm-coeff'!$M$5+$BH544*'Norm-coeff'!$N$5+$BI544*'Norm-coeff'!$O$5</f>
        <v>1.0553329241296201</v>
      </c>
      <c r="BS544" s="54">
        <f>'Norm-coeff'!$C$6+$AX544*'Norm-coeff'!$D$6+$AY544*'Norm-coeff'!$E$6+$AZ544*'Norm-coeff'!$F$6+$BA544*'Norm-coeff'!$G$6+$BB544*'Norm-coeff'!$H$6+$BC544*'Norm-coeff'!$I$6+$BD544*'Norm-coeff'!$J$6+$BE544*'Norm-coeff'!$K$6+$BF544*'Norm-coeff'!$L$6+$BG544*'Norm-coeff'!$M$6+$BH544*'Norm-coeff'!$N$6+$BI544*'Norm-coeff'!$O$6</f>
        <v>-1.48700885495103E-2</v>
      </c>
      <c r="BT544" s="54">
        <f>'Norm-coeff'!$C$7+$AX544*'Norm-coeff'!$D$7+$AY544*'Norm-coeff'!$E$7+$AZ544*'Norm-coeff'!$F$7+$BA544*'Norm-coeff'!$G$7+$BB544*'Norm-coeff'!$H$7+$BC544*'Norm-coeff'!$I$7+$BD544*'Norm-coeff'!$J$7+$BE544*'Norm-coeff'!$K$7+$BF544*'Norm-coeff'!$L$7+$BG544*'Norm-coeff'!$M$7+$BH544*'Norm-coeff'!$N$7+$BI544*'Norm-coeff'!$O$7</f>
        <v>2.0907583608832998</v>
      </c>
      <c r="BU544" s="54">
        <f>'Norm-coeff'!$C$8+$AX544*'Norm-coeff'!$D$8+$AY544*'Norm-coeff'!$E$8+$AZ544*'Norm-coeff'!$F$8+$BA544*'Norm-coeff'!$G$8+$BB544*'Norm-coeff'!$H$8+$BC544*'Norm-coeff'!$I$8+$BD544*'Norm-coeff'!$J$8+$BE544*'Norm-coeff'!$K$8+$BF544*'Norm-coeff'!$L$8+$BG544*'Norm-coeff'!$M$8+$BH544*'Norm-coeff'!$N$8+$BI544*'Norm-coeff'!$O$8</f>
        <v>0.65894159836244504</v>
      </c>
      <c r="BV544" s="54">
        <f>'Norm-coeff'!$C$9+$AX544*'Norm-coeff'!$D$9+$AY544*'Norm-coeff'!$E$9+$AZ544*'Norm-coeff'!$F$9+$BA544*'Norm-coeff'!$G$9+$BB544*'Norm-coeff'!$H$9+$BC544*'Norm-coeff'!$I$9+$BD544*'Norm-coeff'!$J$9+$BE544*'Norm-coeff'!$K$9+$BF544*'Norm-coeff'!$L$9+$BG544*'Norm-coeff'!$M$9+$BH544*'Norm-coeff'!$N$9+$BI544*'Norm-coeff'!$O$9</f>
        <v>1.48961085014701</v>
      </c>
      <c r="BW544" s="54">
        <f>'Norm-coeff'!$C$10+$AX544*'Norm-coeff'!$D$10+$AY544*'Norm-coeff'!$E$10+$AZ544*'Norm-coeff'!$F$10+$BA544*'Norm-coeff'!$G$10+$BB544*'Norm-coeff'!$H$10+$BC544*'Norm-coeff'!$I$10+$BD544*'Norm-coeff'!$J$10+$BE544*'Norm-coeff'!$K$10+$BF544*'Norm-coeff'!$L$10+$BG544*'Norm-coeff'!$M$10+$BH544*'Norm-coeff'!$N$10+$BI544*'Norm-coeff'!$O$10</f>
        <v>1.42058735749591</v>
      </c>
      <c r="BX544" s="54">
        <f>'Norm-coeff'!$C$11+$AX544*'Norm-coeff'!$D$11+$AY544*'Norm-coeff'!$E$11+$AZ544*'Norm-coeff'!$F$11+$BA544*'Norm-coeff'!$G$11+$BB544*'Norm-coeff'!$H$11+$BC544*'Norm-coeff'!$I$11+$BD544*'Norm-coeff'!$J$11+$BE544*'Norm-coeff'!$K$11+$BF544*'Norm-coeff'!$L$11+$BG544*'Norm-coeff'!$M$11+$BH544*'Norm-coeff'!$N$11+$BI544*'Norm-coeff'!$O$11</f>
        <v>0.221233014421479</v>
      </c>
      <c r="BY544" s="54">
        <f>'Norm-coeff'!$C$12+$AX544*'Norm-coeff'!$D$12+$AY544*'Norm-coeff'!$E$12+$AZ544*'Norm-coeff'!$F$12+$BA544*'Norm-coeff'!$G$12+$BB544*'Norm-coeff'!$H$12+$BC544*'Norm-coeff'!$I$12+$BD544*'Norm-coeff'!$J$12+$BE544*'Norm-coeff'!$K$12+$BF544*'Norm-coeff'!$L$12+$BG544*'Norm-coeff'!$M$12+$BH544*'Norm-coeff'!$N$12+$BI544*'Norm-coeff'!$O$12</f>
        <v>0.283527502056037</v>
      </c>
      <c r="BZ544" s="54">
        <f>'Norm-coeff'!$C$13+$AX544*'Norm-coeff'!$D$13+$AY544*'Norm-coeff'!$E$13+$AZ544*'Norm-coeff'!$F$13+$BA544*'Norm-coeff'!$G$13+$BB544*'Norm-coeff'!$H$13+$BC544*'Norm-coeff'!$I$13+$BD544*'Norm-coeff'!$J$13+$BE544*'Norm-coeff'!$K$13+$BF544*'Norm-coeff'!$L$13+$BG544*'Norm-coeff'!$M$13+$BH544*'Norm-coeff'!$N$13+$BI544*'Norm-coeff'!$O$13</f>
        <v>-4.1864930554451202E-2</v>
      </c>
      <c r="CA544" s="54">
        <f>'Norm-coeff'!$C$14+$AX544*'Norm-coeff'!$D$14+$AY544*'Norm-coeff'!$E$14+$AZ544*'Norm-coeff'!$F$14+$BA544*'Norm-coeff'!$G$14+$BB544*'Norm-coeff'!$H$14+$BC544*'Norm-coeff'!$I$14+$BD544*'Norm-coeff'!$J$14+$BE544*'Norm-coeff'!$K$14+$BF544*'Norm-coeff'!$L$14+$BG544*'Norm-coeff'!$M$14+$BH544*'Norm-coeff'!$N$14+$BI544*'Norm-coeff'!$O$14</f>
        <v>4.2526983164477103</v>
      </c>
      <c r="CC544" s="54">
        <f t="shared" si="1702"/>
        <v>0</v>
      </c>
      <c r="CG544" s="54">
        <f t="shared" si="1578"/>
        <v>0</v>
      </c>
      <c r="CH544" s="54">
        <f t="shared" si="1556"/>
        <v>0</v>
      </c>
      <c r="CI544" s="54">
        <f t="shared" si="1579"/>
        <v>0</v>
      </c>
      <c r="CJ544" s="56">
        <f t="shared" si="1580"/>
        <v>0</v>
      </c>
      <c r="CK544" s="54">
        <f t="shared" si="1581"/>
        <v>0</v>
      </c>
      <c r="CL544" s="54">
        <f t="shared" si="1582"/>
        <v>0</v>
      </c>
      <c r="CM544" s="54">
        <f t="shared" si="1583"/>
        <v>0</v>
      </c>
      <c r="CN544" s="54">
        <f t="shared" si="1584"/>
        <v>0</v>
      </c>
      <c r="CO544" s="54">
        <f t="shared" si="1585"/>
        <v>0</v>
      </c>
      <c r="CP544" s="54">
        <f t="shared" si="1586"/>
        <v>0</v>
      </c>
      <c r="CQ544" s="54">
        <f t="shared" si="1587"/>
        <v>0</v>
      </c>
      <c r="CR544" s="54">
        <f t="shared" si="1588"/>
        <v>0</v>
      </c>
      <c r="CS544" s="54">
        <f t="shared" si="1589"/>
        <v>0</v>
      </c>
      <c r="CU544" s="54">
        <f t="shared" si="1590"/>
        <v>0</v>
      </c>
      <c r="CV544" s="54">
        <f t="shared" si="1591"/>
        <v>0</v>
      </c>
      <c r="CW544" s="54">
        <f t="shared" si="1592"/>
        <v>0</v>
      </c>
      <c r="CX544" s="54">
        <f t="shared" si="1593"/>
        <v>0</v>
      </c>
      <c r="CZ544" s="54">
        <f t="shared" si="1594"/>
        <v>0</v>
      </c>
      <c r="DA544" s="54">
        <f t="shared" si="1595"/>
        <v>0</v>
      </c>
      <c r="DB544" s="54">
        <f t="shared" si="1596"/>
        <v>0</v>
      </c>
      <c r="DC544" s="54">
        <f t="shared" si="1597"/>
        <v>0</v>
      </c>
      <c r="DD544" s="54">
        <f t="shared" si="1598"/>
        <v>0</v>
      </c>
      <c r="DE544" s="54">
        <f t="shared" si="1599"/>
        <v>0</v>
      </c>
      <c r="DF544" s="54">
        <f t="shared" si="1600"/>
        <v>0</v>
      </c>
      <c r="DG544" s="54">
        <f t="shared" si="1601"/>
        <v>2</v>
      </c>
      <c r="DH544" s="71">
        <f t="shared" si="1602"/>
        <v>0</v>
      </c>
      <c r="DI544" s="71">
        <f t="shared" si="1603"/>
        <v>0</v>
      </c>
      <c r="DJ544" s="54">
        <f t="shared" si="1604"/>
        <v>0</v>
      </c>
      <c r="DK544" s="54">
        <f t="shared" si="1605"/>
        <v>2</v>
      </c>
      <c r="DL544" s="4">
        <f t="shared" si="1530"/>
        <v>0</v>
      </c>
      <c r="DM544" s="3">
        <f t="shared" si="1606"/>
        <v>0</v>
      </c>
      <c r="DN544" s="3">
        <f t="shared" si="1607"/>
        <v>0</v>
      </c>
      <c r="DO544" s="4" t="e">
        <f t="shared" si="1608"/>
        <v>#DIV/0!</v>
      </c>
      <c r="DP544" s="57"/>
      <c r="DQ544" s="57"/>
      <c r="DR544" s="56">
        <f t="shared" si="1531"/>
        <v>2</v>
      </c>
      <c r="DS544" s="56">
        <f t="shared" si="1532"/>
        <v>0</v>
      </c>
      <c r="DT544" s="38">
        <f t="shared" si="1533"/>
        <v>0</v>
      </c>
      <c r="DU544" s="38">
        <f t="shared" si="1609"/>
        <v>2</v>
      </c>
      <c r="DV544" s="38">
        <f t="shared" si="1534"/>
        <v>0</v>
      </c>
      <c r="DW544" s="39">
        <f t="shared" si="1535"/>
        <v>0</v>
      </c>
      <c r="DX544" s="39">
        <f t="shared" si="1536"/>
        <v>0</v>
      </c>
      <c r="DY544" s="39">
        <f t="shared" si="1537"/>
        <v>0</v>
      </c>
      <c r="DZ544" s="39">
        <f t="shared" si="1538"/>
        <v>0</v>
      </c>
      <c r="EA544" s="39">
        <f t="shared" si="1539"/>
        <v>0</v>
      </c>
      <c r="EB544" s="37" t="e">
        <f t="shared" si="1610"/>
        <v>#DIV/0!</v>
      </c>
      <c r="EC544" s="37" t="e">
        <f t="shared" si="1611"/>
        <v>#DIV/0!</v>
      </c>
      <c r="ED544" s="37" t="e">
        <f t="shared" si="1612"/>
        <v>#DIV/0!</v>
      </c>
      <c r="EE544" s="37" t="e">
        <f t="shared" si="1613"/>
        <v>#DIV/0!</v>
      </c>
      <c r="EF544" s="39" t="e">
        <f t="shared" si="1614"/>
        <v>#DIV/0!</v>
      </c>
      <c r="EG544" s="37" t="e">
        <f t="shared" si="1615"/>
        <v>#DIV/0!</v>
      </c>
      <c r="EH544" s="37" t="e">
        <f t="shared" si="1616"/>
        <v>#DIV/0!</v>
      </c>
      <c r="EI544" s="11" t="b">
        <f t="shared" si="1617"/>
        <v>1</v>
      </c>
      <c r="EJ544" s="11" t="b">
        <f t="shared" si="1618"/>
        <v>0</v>
      </c>
      <c r="EK544" s="39" t="e">
        <f t="shared" si="1619"/>
        <v>#DIV/0!</v>
      </c>
      <c r="EL544" s="39" t="e">
        <f t="shared" si="1620"/>
        <v>#DIV/0!</v>
      </c>
      <c r="EM544" s="39" t="e">
        <f t="shared" si="1621"/>
        <v>#DIV/0!</v>
      </c>
      <c r="EN544" s="39" t="e">
        <f t="shared" si="1622"/>
        <v>#DIV/0!</v>
      </c>
      <c r="EO544" s="39" t="e">
        <f t="shared" si="1623"/>
        <v>#DIV/0!</v>
      </c>
      <c r="EP544" s="39" t="e">
        <f t="shared" si="1624"/>
        <v>#DIV/0!</v>
      </c>
      <c r="EQ544" s="39" t="e">
        <f t="shared" si="1625"/>
        <v>#DIV/0!</v>
      </c>
      <c r="ER544" s="39" t="e">
        <f t="shared" si="1626"/>
        <v>#DIV/0!</v>
      </c>
      <c r="ES544" s="58" t="str">
        <f t="shared" si="1627"/>
        <v>(OH,F,Cl)-dominate amphibole</v>
      </c>
      <c r="ET544" s="58" t="e">
        <f t="shared" si="1628"/>
        <v>#N/A</v>
      </c>
      <c r="EU544" s="56">
        <f t="shared" si="1540"/>
        <v>0</v>
      </c>
      <c r="EV544" s="56">
        <f t="shared" si="1541"/>
        <v>0</v>
      </c>
      <c r="EW544" s="56">
        <f t="shared" si="1542"/>
        <v>0</v>
      </c>
      <c r="EX544" s="56">
        <f t="shared" si="1543"/>
        <v>0</v>
      </c>
      <c r="EY544" s="56">
        <f t="shared" si="1544"/>
        <v>0</v>
      </c>
      <c r="EZ544" s="56">
        <f t="shared" si="1545"/>
        <v>0</v>
      </c>
      <c r="FA544" s="39">
        <f t="shared" si="1546"/>
        <v>0</v>
      </c>
      <c r="FB544" s="39">
        <f t="shared" si="1547"/>
        <v>0</v>
      </c>
      <c r="FC544" s="54">
        <f t="shared" si="1548"/>
        <v>0</v>
      </c>
      <c r="FD544" s="54">
        <f t="shared" si="1549"/>
        <v>0</v>
      </c>
      <c r="FE544" s="39">
        <f t="shared" si="1550"/>
        <v>0</v>
      </c>
      <c r="FF544" s="54">
        <f t="shared" si="1551"/>
        <v>0</v>
      </c>
      <c r="FG544" s="39">
        <f t="shared" si="1552"/>
        <v>0</v>
      </c>
      <c r="FH544" s="39">
        <f t="shared" si="1629"/>
        <v>0</v>
      </c>
      <c r="FI544" s="39">
        <f t="shared" si="1630"/>
        <v>0</v>
      </c>
      <c r="FJ544" s="39">
        <f t="shared" si="1631"/>
        <v>0</v>
      </c>
      <c r="FK544" s="39" t="e">
        <f t="shared" si="1632"/>
        <v>#DIV/0!</v>
      </c>
      <c r="FL544" s="39" t="e">
        <f t="shared" si="1633"/>
        <v>#DIV/0!</v>
      </c>
      <c r="FM544" s="39" t="e">
        <f t="shared" si="1634"/>
        <v>#DIV/0!</v>
      </c>
      <c r="FN544" s="39">
        <f t="shared" si="1635"/>
        <v>1</v>
      </c>
      <c r="FO544" s="39">
        <f t="shared" si="1553"/>
        <v>0</v>
      </c>
      <c r="FP544" s="39">
        <f t="shared" si="1554"/>
        <v>0</v>
      </c>
      <c r="FQ544" s="39">
        <f t="shared" si="1555"/>
        <v>0</v>
      </c>
      <c r="FR544" s="39">
        <f t="shared" si="1636"/>
        <v>0</v>
      </c>
      <c r="FS544" s="39">
        <f t="shared" si="1637"/>
        <v>0</v>
      </c>
      <c r="FU544" s="39" t="e">
        <f t="shared" si="1638"/>
        <v>#DIV/0!</v>
      </c>
      <c r="FV544" s="39" t="e">
        <f t="shared" si="1639"/>
        <v>#DIV/0!</v>
      </c>
      <c r="FW544" s="39" t="e">
        <f t="shared" si="1640"/>
        <v>#DIV/0!</v>
      </c>
      <c r="FY544" s="39" t="e">
        <f t="shared" si="1641"/>
        <v>#DIV/0!</v>
      </c>
      <c r="FZ544" s="39" t="e">
        <f t="shared" si="1642"/>
        <v>#DIV/0!</v>
      </c>
      <c r="GA544" s="39" t="e">
        <f t="shared" si="1643"/>
        <v>#DIV/0!</v>
      </c>
      <c r="GB544" s="39" t="e">
        <f t="shared" si="1644"/>
        <v>#DIV/0!</v>
      </c>
      <c r="GC544" s="39" t="e">
        <f t="shared" si="1645"/>
        <v>#DIV/0!</v>
      </c>
      <c r="GD544" s="39" t="e">
        <f t="shared" si="1646"/>
        <v>#DIV/0!</v>
      </c>
      <c r="GE544" s="39" t="e">
        <f t="shared" si="1647"/>
        <v>#DIV/0!</v>
      </c>
      <c r="GF544" s="39" t="e">
        <f t="shared" si="1648"/>
        <v>#DIV/0!</v>
      </c>
      <c r="GG544" s="39" t="e">
        <f t="shared" si="1649"/>
        <v>#DIV/0!</v>
      </c>
      <c r="GH544" s="39" t="e">
        <f t="shared" si="1650"/>
        <v>#DIV/0!</v>
      </c>
      <c r="GI544" s="39"/>
      <c r="GJ544" s="39" t="e">
        <f t="shared" si="1651"/>
        <v>#DIV/0!</v>
      </c>
      <c r="GK544" s="39" t="e">
        <f t="shared" si="1652"/>
        <v>#DIV/0!</v>
      </c>
      <c r="GL544" s="39" t="e">
        <f t="shared" si="1653"/>
        <v>#DIV/0!</v>
      </c>
      <c r="GM544" s="39" t="e">
        <f t="shared" si="1654"/>
        <v>#DIV/0!</v>
      </c>
      <c r="GN544" s="39" t="e">
        <f t="shared" si="1655"/>
        <v>#DIV/0!</v>
      </c>
      <c r="GO544" s="57"/>
      <c r="GP544" s="57" t="e">
        <f t="shared" si="1656"/>
        <v>#DIV/0!</v>
      </c>
      <c r="GQ544" s="59" t="e">
        <f t="shared" si="1657"/>
        <v>#DIV/0!</v>
      </c>
      <c r="GR544" s="41" t="e">
        <f t="shared" si="1658"/>
        <v>#DIV/0!</v>
      </c>
      <c r="GS544" s="57" t="e">
        <f t="shared" si="1659"/>
        <v>#DIV/0!</v>
      </c>
      <c r="GT544" s="57" t="e">
        <f t="shared" si="1660"/>
        <v>#DIV/0!</v>
      </c>
      <c r="GU544" s="57" t="e">
        <f t="shared" si="1661"/>
        <v>#DIV/0!</v>
      </c>
      <c r="GV544" s="57"/>
      <c r="GW544" s="42" t="e">
        <f t="shared" si="1662"/>
        <v>#DIV/0!</v>
      </c>
      <c r="GX544" s="42" t="e">
        <f t="shared" si="1663"/>
        <v>#DIV/0!</v>
      </c>
      <c r="GY544" s="42" t="e">
        <f t="shared" si="1664"/>
        <v>#DIV/0!</v>
      </c>
      <c r="GZ544" s="57"/>
      <c r="HA544" s="2" t="e">
        <f t="shared" si="1665"/>
        <v>#DIV/0!</v>
      </c>
      <c r="HB544" s="2" t="e">
        <f t="shared" si="1666"/>
        <v>#DIV/0!</v>
      </c>
      <c r="HC544" s="2" t="e">
        <f t="shared" si="1667"/>
        <v>#DIV/0!</v>
      </c>
      <c r="HD544" s="2" t="e">
        <f t="shared" si="1668"/>
        <v>#DIV/0!</v>
      </c>
      <c r="HE544" s="2" t="e">
        <f t="shared" si="1669"/>
        <v>#DIV/0!</v>
      </c>
      <c r="HF544" s="2" t="e">
        <f t="shared" si="1670"/>
        <v>#DIV/0!</v>
      </c>
      <c r="HG544" s="2" t="e">
        <f t="shared" si="1671"/>
        <v>#DIV/0!</v>
      </c>
      <c r="HH544" s="2" t="e">
        <f t="shared" si="1672"/>
        <v>#DIV/0!</v>
      </c>
      <c r="HI544" s="2" t="e">
        <f t="shared" si="1673"/>
        <v>#DIV/0!</v>
      </c>
      <c r="HJ544" s="11" t="e">
        <f t="shared" si="1674"/>
        <v>#DIV/0!</v>
      </c>
      <c r="HK544" s="60" t="e">
        <f t="shared" si="1675"/>
        <v>#DIV/0!</v>
      </c>
      <c r="HL544" s="57"/>
      <c r="HM544" s="57" t="e">
        <f t="shared" si="1676"/>
        <v>#DIV/0!</v>
      </c>
      <c r="HN544" s="57" t="e">
        <f t="shared" si="1677"/>
        <v>#DIV/0!</v>
      </c>
      <c r="HO544" s="57" t="e">
        <f t="shared" si="1678"/>
        <v>#DIV/0!</v>
      </c>
      <c r="HP544" s="57" t="e">
        <f t="shared" si="1679"/>
        <v>#DIV/0!</v>
      </c>
      <c r="HQ544" s="57" t="e">
        <f t="shared" si="1680"/>
        <v>#DIV/0!</v>
      </c>
      <c r="HR544" s="57"/>
      <c r="HS544" s="57" t="e">
        <f t="shared" si="1681"/>
        <v>#DIV/0!</v>
      </c>
      <c r="HT544" s="57" t="e">
        <f t="shared" si="1682"/>
        <v>#DIV/0!</v>
      </c>
      <c r="HU544" s="57" t="e">
        <f t="shared" si="1683"/>
        <v>#DIV/0!</v>
      </c>
      <c r="HV544" s="57" t="e">
        <f t="shared" si="1684"/>
        <v>#DIV/0!</v>
      </c>
      <c r="HW544" s="57" t="e">
        <f t="shared" si="1685"/>
        <v>#DIV/0!</v>
      </c>
      <c r="HX544" s="57"/>
      <c r="HY544" s="57" t="e">
        <f t="shared" si="1686"/>
        <v>#DIV/0!</v>
      </c>
      <c r="HZ544" s="57" t="e">
        <f t="shared" si="1687"/>
        <v>#DIV/0!</v>
      </c>
      <c r="IA544" s="57"/>
      <c r="IB544" s="61">
        <f t="shared" si="1688"/>
        <v>0</v>
      </c>
      <c r="IC544" s="57" t="str">
        <f t="shared" si="1689"/>
        <v/>
      </c>
      <c r="ID544" s="42"/>
      <c r="IE544" s="2" t="str">
        <f t="shared" si="1690"/>
        <v/>
      </c>
      <c r="IF544" s="60" t="e">
        <f t="shared" si="1691"/>
        <v>#DIV/0!</v>
      </c>
      <c r="IG544" s="60" t="str">
        <f t="shared" si="1692"/>
        <v/>
      </c>
      <c r="IH544" s="60" t="str">
        <f t="shared" si="1693"/>
        <v>zinco-</v>
      </c>
      <c r="II544" s="60" t="str">
        <f t="shared" si="1694"/>
        <v>mangano-</v>
      </c>
      <c r="IJ544" s="60" t="e">
        <f t="shared" si="1695"/>
        <v>#DIV/0!</v>
      </c>
      <c r="IK544" s="60" t="e">
        <f t="shared" si="1696"/>
        <v>#DIV/0!</v>
      </c>
      <c r="IL544" s="60" t="e">
        <f t="shared" si="1697"/>
        <v>#DIV/0!</v>
      </c>
      <c r="IM544" s="60" t="e">
        <f t="shared" si="1698"/>
        <v>#DIV/0!</v>
      </c>
      <c r="IN544" s="60" t="str">
        <f t="shared" si="1699"/>
        <v/>
      </c>
      <c r="IO544" s="60" t="str">
        <f t="shared" si="1700"/>
        <v/>
      </c>
      <c r="IP544" s="57"/>
      <c r="IQ544" s="57" t="str">
        <f t="shared" si="1701"/>
        <v>ERROR!!</v>
      </c>
    </row>
    <row r="545" spans="24:251">
      <c r="X545" s="29">
        <f t="shared" si="1557"/>
        <v>0</v>
      </c>
      <c r="Y545" s="29">
        <f t="shared" si="1558"/>
        <v>0</v>
      </c>
      <c r="Z545" s="29" t="e">
        <f t="shared" si="1559"/>
        <v>#DIV/0!</v>
      </c>
      <c r="AA545" s="29" t="e">
        <f t="shared" si="1560"/>
        <v>#DIV/0!</v>
      </c>
      <c r="AB545" s="29" t="e">
        <f t="shared" si="1561"/>
        <v>#DIV/0!</v>
      </c>
      <c r="AC545" s="29" t="e">
        <f t="shared" si="1562"/>
        <v>#DIV/0!</v>
      </c>
      <c r="AF545" s="23">
        <v>60.084299999999999</v>
      </c>
      <c r="AG545" s="23">
        <v>79.878799999999998</v>
      </c>
      <c r="AH545" s="23">
        <v>101.96120000000001</v>
      </c>
      <c r="AI545" s="23">
        <v>151.99039999999999</v>
      </c>
      <c r="AJ545" s="23">
        <v>159.69</v>
      </c>
      <c r="AK545" s="23">
        <v>71.846400000000003</v>
      </c>
      <c r="AL545" s="23">
        <v>70.9375</v>
      </c>
      <c r="AM545" s="23">
        <v>40.304400000000001</v>
      </c>
      <c r="AN545" s="23">
        <v>56.077399999999997</v>
      </c>
      <c r="AO545" s="23">
        <v>61.978999999999999</v>
      </c>
      <c r="AP545" s="23">
        <v>94.195999999999998</v>
      </c>
      <c r="AQ545" s="23">
        <v>18.998000000000001</v>
      </c>
      <c r="AR545" s="23">
        <v>35.450000000000003</v>
      </c>
      <c r="AS545" s="23">
        <v>29.88</v>
      </c>
      <c r="AT545" s="23">
        <v>74.691999999999993</v>
      </c>
      <c r="AU545" s="23">
        <v>81.39</v>
      </c>
      <c r="AX545" s="54">
        <f t="shared" si="1563"/>
        <v>0</v>
      </c>
      <c r="AY545" s="54">
        <f t="shared" si="1564"/>
        <v>0</v>
      </c>
      <c r="AZ545" s="54">
        <f t="shared" si="1565"/>
        <v>0</v>
      </c>
      <c r="BA545" s="54">
        <f t="shared" si="1566"/>
        <v>0</v>
      </c>
      <c r="BB545" s="54">
        <f t="shared" si="1567"/>
        <v>0</v>
      </c>
      <c r="BC545" s="54">
        <f t="shared" si="1568"/>
        <v>0</v>
      </c>
      <c r="BD545" s="54">
        <f t="shared" si="1569"/>
        <v>0</v>
      </c>
      <c r="BE545" s="54">
        <f t="shared" si="1570"/>
        <v>0</v>
      </c>
      <c r="BF545" s="54">
        <f t="shared" si="1571"/>
        <v>0</v>
      </c>
      <c r="BG545" s="54">
        <f t="shared" si="1572"/>
        <v>0</v>
      </c>
      <c r="BH545" s="54">
        <f t="shared" si="1573"/>
        <v>0</v>
      </c>
      <c r="BI545" s="54">
        <f t="shared" si="1574"/>
        <v>0</v>
      </c>
      <c r="BJ545" s="54">
        <f t="shared" si="1575"/>
        <v>0</v>
      </c>
      <c r="BK545" s="54">
        <f t="shared" si="1576"/>
        <v>0</v>
      </c>
      <c r="BL545" s="54">
        <f t="shared" si="1577"/>
        <v>0</v>
      </c>
      <c r="BM545" s="42"/>
      <c r="BO545" s="54">
        <f>'Norm-coeff'!$C$2+$AX545*'Norm-coeff'!$D$2+$AY545*'Norm-coeff'!$E$2+$AZ545*'Norm-coeff'!$F$2+$BA545*'Norm-coeff'!$G$2+$BB545*'Norm-coeff'!$H$2+$BC545*'Norm-coeff'!$I$2+$BD545*'Norm-coeff'!$J$2+$BE545*'Norm-coeff'!$K$2+$BF545*'Norm-coeff'!$L$2+$BG545*'Norm-coeff'!$M$2+$BH545*'Norm-coeff'!$N$2+$BI545*'Norm-coeff'!$O$2</f>
        <v>5.4045421474420303</v>
      </c>
      <c r="BP545" s="54">
        <f>'Norm-coeff'!$C$3+$AX545*'Norm-coeff'!$D$3+$AY545*'Norm-coeff'!$E$3+$AZ545*'Norm-coeff'!$F$3+$BA545*'Norm-coeff'!$G$3+$BB545*'Norm-coeff'!$H$3+$BC545*'Norm-coeff'!$I$3+$BD545*'Norm-coeff'!$J$3+$BE545*'Norm-coeff'!$K$3+$BF545*'Norm-coeff'!$L$3+$BG545*'Norm-coeff'!$M$3+$BH545*'Norm-coeff'!$N$3+$BI545*'Norm-coeff'!$O$3</f>
        <v>3.15319116612705</v>
      </c>
      <c r="BQ545" s="54">
        <f>'Norm-coeff'!$C$4+$AX545*'Norm-coeff'!$D$4+$AY545*'Norm-coeff'!$E$4+$AZ545*'Norm-coeff'!$F$4+$BA545*'Norm-coeff'!$G$4+$BB545*'Norm-coeff'!$H$4+$BC545*'Norm-coeff'!$I$4+$BD545*'Norm-coeff'!$J$4+$BE545*'Norm-coeff'!$K$4+$BF545*'Norm-coeff'!$L$4+$BG545*'Norm-coeff'!$M$4+$BH545*'Norm-coeff'!$N$4+$BI545*'Norm-coeff'!$O$4</f>
        <v>1.42115649462768</v>
      </c>
      <c r="BR545" s="54">
        <f>'Norm-coeff'!$C$5+$AX545*'Norm-coeff'!$D$5+$AY545*'Norm-coeff'!$E$5+$AZ545*'Norm-coeff'!$F$5+$BA545*'Norm-coeff'!$G$5+$BB545*'Norm-coeff'!$H$5+$BC545*'Norm-coeff'!$I$5+$BD545*'Norm-coeff'!$J$5+$BE545*'Norm-coeff'!$K$5+$BF545*'Norm-coeff'!$L$5+$BG545*'Norm-coeff'!$M$5+$BH545*'Norm-coeff'!$N$5+$BI545*'Norm-coeff'!$O$5</f>
        <v>1.0553329241296201</v>
      </c>
      <c r="BS545" s="54">
        <f>'Norm-coeff'!$C$6+$AX545*'Norm-coeff'!$D$6+$AY545*'Norm-coeff'!$E$6+$AZ545*'Norm-coeff'!$F$6+$BA545*'Norm-coeff'!$G$6+$BB545*'Norm-coeff'!$H$6+$BC545*'Norm-coeff'!$I$6+$BD545*'Norm-coeff'!$J$6+$BE545*'Norm-coeff'!$K$6+$BF545*'Norm-coeff'!$L$6+$BG545*'Norm-coeff'!$M$6+$BH545*'Norm-coeff'!$N$6+$BI545*'Norm-coeff'!$O$6</f>
        <v>-1.48700885495103E-2</v>
      </c>
      <c r="BT545" s="54">
        <f>'Norm-coeff'!$C$7+$AX545*'Norm-coeff'!$D$7+$AY545*'Norm-coeff'!$E$7+$AZ545*'Norm-coeff'!$F$7+$BA545*'Norm-coeff'!$G$7+$BB545*'Norm-coeff'!$H$7+$BC545*'Norm-coeff'!$I$7+$BD545*'Norm-coeff'!$J$7+$BE545*'Norm-coeff'!$K$7+$BF545*'Norm-coeff'!$L$7+$BG545*'Norm-coeff'!$M$7+$BH545*'Norm-coeff'!$N$7+$BI545*'Norm-coeff'!$O$7</f>
        <v>2.0907583608832998</v>
      </c>
      <c r="BU545" s="54">
        <f>'Norm-coeff'!$C$8+$AX545*'Norm-coeff'!$D$8+$AY545*'Norm-coeff'!$E$8+$AZ545*'Norm-coeff'!$F$8+$BA545*'Norm-coeff'!$G$8+$BB545*'Norm-coeff'!$H$8+$BC545*'Norm-coeff'!$I$8+$BD545*'Norm-coeff'!$J$8+$BE545*'Norm-coeff'!$K$8+$BF545*'Norm-coeff'!$L$8+$BG545*'Norm-coeff'!$M$8+$BH545*'Norm-coeff'!$N$8+$BI545*'Norm-coeff'!$O$8</f>
        <v>0.65894159836244504</v>
      </c>
      <c r="BV545" s="54">
        <f>'Norm-coeff'!$C$9+$AX545*'Norm-coeff'!$D$9+$AY545*'Norm-coeff'!$E$9+$AZ545*'Norm-coeff'!$F$9+$BA545*'Norm-coeff'!$G$9+$BB545*'Norm-coeff'!$H$9+$BC545*'Norm-coeff'!$I$9+$BD545*'Norm-coeff'!$J$9+$BE545*'Norm-coeff'!$K$9+$BF545*'Norm-coeff'!$L$9+$BG545*'Norm-coeff'!$M$9+$BH545*'Norm-coeff'!$N$9+$BI545*'Norm-coeff'!$O$9</f>
        <v>1.48961085014701</v>
      </c>
      <c r="BW545" s="54">
        <f>'Norm-coeff'!$C$10+$AX545*'Norm-coeff'!$D$10+$AY545*'Norm-coeff'!$E$10+$AZ545*'Norm-coeff'!$F$10+$BA545*'Norm-coeff'!$G$10+$BB545*'Norm-coeff'!$H$10+$BC545*'Norm-coeff'!$I$10+$BD545*'Norm-coeff'!$J$10+$BE545*'Norm-coeff'!$K$10+$BF545*'Norm-coeff'!$L$10+$BG545*'Norm-coeff'!$M$10+$BH545*'Norm-coeff'!$N$10+$BI545*'Norm-coeff'!$O$10</f>
        <v>1.42058735749591</v>
      </c>
      <c r="BX545" s="54">
        <f>'Norm-coeff'!$C$11+$AX545*'Norm-coeff'!$D$11+$AY545*'Norm-coeff'!$E$11+$AZ545*'Norm-coeff'!$F$11+$BA545*'Norm-coeff'!$G$11+$BB545*'Norm-coeff'!$H$11+$BC545*'Norm-coeff'!$I$11+$BD545*'Norm-coeff'!$J$11+$BE545*'Norm-coeff'!$K$11+$BF545*'Norm-coeff'!$L$11+$BG545*'Norm-coeff'!$M$11+$BH545*'Norm-coeff'!$N$11+$BI545*'Norm-coeff'!$O$11</f>
        <v>0.221233014421479</v>
      </c>
      <c r="BY545" s="54">
        <f>'Norm-coeff'!$C$12+$AX545*'Norm-coeff'!$D$12+$AY545*'Norm-coeff'!$E$12+$AZ545*'Norm-coeff'!$F$12+$BA545*'Norm-coeff'!$G$12+$BB545*'Norm-coeff'!$H$12+$BC545*'Norm-coeff'!$I$12+$BD545*'Norm-coeff'!$J$12+$BE545*'Norm-coeff'!$K$12+$BF545*'Norm-coeff'!$L$12+$BG545*'Norm-coeff'!$M$12+$BH545*'Norm-coeff'!$N$12+$BI545*'Norm-coeff'!$O$12</f>
        <v>0.283527502056037</v>
      </c>
      <c r="BZ545" s="54">
        <f>'Norm-coeff'!$C$13+$AX545*'Norm-coeff'!$D$13+$AY545*'Norm-coeff'!$E$13+$AZ545*'Norm-coeff'!$F$13+$BA545*'Norm-coeff'!$G$13+$BB545*'Norm-coeff'!$H$13+$BC545*'Norm-coeff'!$I$13+$BD545*'Norm-coeff'!$J$13+$BE545*'Norm-coeff'!$K$13+$BF545*'Norm-coeff'!$L$13+$BG545*'Norm-coeff'!$M$13+$BH545*'Norm-coeff'!$N$13+$BI545*'Norm-coeff'!$O$13</f>
        <v>-4.1864930554451202E-2</v>
      </c>
      <c r="CA545" s="54">
        <f>'Norm-coeff'!$C$14+$AX545*'Norm-coeff'!$D$14+$AY545*'Norm-coeff'!$E$14+$AZ545*'Norm-coeff'!$F$14+$BA545*'Norm-coeff'!$G$14+$BB545*'Norm-coeff'!$H$14+$BC545*'Norm-coeff'!$I$14+$BD545*'Norm-coeff'!$J$14+$BE545*'Norm-coeff'!$K$14+$BF545*'Norm-coeff'!$L$14+$BG545*'Norm-coeff'!$M$14+$BH545*'Norm-coeff'!$N$14+$BI545*'Norm-coeff'!$O$14</f>
        <v>4.2526983164477103</v>
      </c>
      <c r="CC545" s="54">
        <f t="shared" si="1702"/>
        <v>0</v>
      </c>
      <c r="CG545" s="54">
        <f t="shared" si="1578"/>
        <v>0</v>
      </c>
      <c r="CH545" s="54">
        <f t="shared" si="1556"/>
        <v>0</v>
      </c>
      <c r="CI545" s="54">
        <f t="shared" si="1579"/>
        <v>0</v>
      </c>
      <c r="CJ545" s="56">
        <f t="shared" si="1580"/>
        <v>0</v>
      </c>
      <c r="CK545" s="54">
        <f t="shared" si="1581"/>
        <v>0</v>
      </c>
      <c r="CL545" s="54">
        <f t="shared" si="1582"/>
        <v>0</v>
      </c>
      <c r="CM545" s="54">
        <f t="shared" si="1583"/>
        <v>0</v>
      </c>
      <c r="CN545" s="54">
        <f t="shared" si="1584"/>
        <v>0</v>
      </c>
      <c r="CO545" s="54">
        <f t="shared" si="1585"/>
        <v>0</v>
      </c>
      <c r="CP545" s="54">
        <f t="shared" si="1586"/>
        <v>0</v>
      </c>
      <c r="CQ545" s="54">
        <f t="shared" si="1587"/>
        <v>0</v>
      </c>
      <c r="CR545" s="54">
        <f t="shared" si="1588"/>
        <v>0</v>
      </c>
      <c r="CS545" s="54">
        <f t="shared" si="1589"/>
        <v>0</v>
      </c>
      <c r="CU545" s="54">
        <f t="shared" si="1590"/>
        <v>0</v>
      </c>
      <c r="CV545" s="54">
        <f t="shared" si="1591"/>
        <v>0</v>
      </c>
      <c r="CW545" s="54">
        <f t="shared" si="1592"/>
        <v>0</v>
      </c>
      <c r="CX545" s="54">
        <f t="shared" si="1593"/>
        <v>0</v>
      </c>
      <c r="CZ545" s="54">
        <f t="shared" si="1594"/>
        <v>0</v>
      </c>
      <c r="DA545" s="54">
        <f t="shared" si="1595"/>
        <v>0</v>
      </c>
      <c r="DB545" s="54">
        <f t="shared" si="1596"/>
        <v>0</v>
      </c>
      <c r="DC545" s="54">
        <f t="shared" si="1597"/>
        <v>0</v>
      </c>
      <c r="DD545" s="54">
        <f t="shared" si="1598"/>
        <v>0</v>
      </c>
      <c r="DE545" s="54">
        <f t="shared" si="1599"/>
        <v>0</v>
      </c>
      <c r="DF545" s="54">
        <f t="shared" si="1600"/>
        <v>0</v>
      </c>
      <c r="DG545" s="54">
        <f t="shared" si="1601"/>
        <v>2</v>
      </c>
      <c r="DH545" s="71">
        <f t="shared" si="1602"/>
        <v>0</v>
      </c>
      <c r="DI545" s="71">
        <f t="shared" si="1603"/>
        <v>0</v>
      </c>
      <c r="DJ545" s="54">
        <f t="shared" si="1604"/>
        <v>0</v>
      </c>
      <c r="DK545" s="54">
        <f t="shared" si="1605"/>
        <v>2</v>
      </c>
      <c r="DL545" s="4">
        <f t="shared" si="1530"/>
        <v>0</v>
      </c>
      <c r="DM545" s="3">
        <f t="shared" si="1606"/>
        <v>0</v>
      </c>
      <c r="DN545" s="3">
        <f t="shared" si="1607"/>
        <v>0</v>
      </c>
      <c r="DO545" s="4" t="e">
        <f t="shared" si="1608"/>
        <v>#DIV/0!</v>
      </c>
      <c r="DP545" s="57"/>
      <c r="DQ545" s="57"/>
      <c r="DR545" s="56">
        <f t="shared" si="1531"/>
        <v>2</v>
      </c>
      <c r="DS545" s="56">
        <f t="shared" si="1532"/>
        <v>0</v>
      </c>
      <c r="DT545" s="38">
        <f t="shared" si="1533"/>
        <v>0</v>
      </c>
      <c r="DU545" s="38">
        <f t="shared" si="1609"/>
        <v>2</v>
      </c>
      <c r="DV545" s="38">
        <f t="shared" si="1534"/>
        <v>0</v>
      </c>
      <c r="DW545" s="39">
        <f t="shared" si="1535"/>
        <v>0</v>
      </c>
      <c r="DX545" s="39">
        <f t="shared" si="1536"/>
        <v>0</v>
      </c>
      <c r="DY545" s="39">
        <f t="shared" si="1537"/>
        <v>0</v>
      </c>
      <c r="DZ545" s="39">
        <f t="shared" si="1538"/>
        <v>0</v>
      </c>
      <c r="EA545" s="39">
        <f t="shared" si="1539"/>
        <v>0</v>
      </c>
      <c r="EB545" s="37" t="e">
        <f t="shared" si="1610"/>
        <v>#DIV/0!</v>
      </c>
      <c r="EC545" s="37" t="e">
        <f t="shared" si="1611"/>
        <v>#DIV/0!</v>
      </c>
      <c r="ED545" s="37" t="e">
        <f t="shared" si="1612"/>
        <v>#DIV/0!</v>
      </c>
      <c r="EE545" s="37" t="e">
        <f t="shared" si="1613"/>
        <v>#DIV/0!</v>
      </c>
      <c r="EF545" s="39" t="e">
        <f t="shared" si="1614"/>
        <v>#DIV/0!</v>
      </c>
      <c r="EG545" s="37" t="e">
        <f t="shared" si="1615"/>
        <v>#DIV/0!</v>
      </c>
      <c r="EH545" s="37" t="e">
        <f t="shared" si="1616"/>
        <v>#DIV/0!</v>
      </c>
      <c r="EI545" s="11" t="b">
        <f t="shared" si="1617"/>
        <v>1</v>
      </c>
      <c r="EJ545" s="11" t="b">
        <f t="shared" si="1618"/>
        <v>0</v>
      </c>
      <c r="EK545" s="39" t="e">
        <f t="shared" si="1619"/>
        <v>#DIV/0!</v>
      </c>
      <c r="EL545" s="39" t="e">
        <f t="shared" si="1620"/>
        <v>#DIV/0!</v>
      </c>
      <c r="EM545" s="39" t="e">
        <f t="shared" si="1621"/>
        <v>#DIV/0!</v>
      </c>
      <c r="EN545" s="39" t="e">
        <f t="shared" si="1622"/>
        <v>#DIV/0!</v>
      </c>
      <c r="EO545" s="39" t="e">
        <f t="shared" si="1623"/>
        <v>#DIV/0!</v>
      </c>
      <c r="EP545" s="39" t="e">
        <f t="shared" si="1624"/>
        <v>#DIV/0!</v>
      </c>
      <c r="EQ545" s="39" t="e">
        <f t="shared" si="1625"/>
        <v>#DIV/0!</v>
      </c>
      <c r="ER545" s="39" t="e">
        <f t="shared" si="1626"/>
        <v>#DIV/0!</v>
      </c>
      <c r="ES545" s="58" t="str">
        <f t="shared" si="1627"/>
        <v>(OH,F,Cl)-dominate amphibole</v>
      </c>
      <c r="ET545" s="58" t="e">
        <f t="shared" si="1628"/>
        <v>#N/A</v>
      </c>
      <c r="EU545" s="56">
        <f t="shared" si="1540"/>
        <v>0</v>
      </c>
      <c r="EV545" s="56">
        <f t="shared" si="1541"/>
        <v>0</v>
      </c>
      <c r="EW545" s="56">
        <f t="shared" si="1542"/>
        <v>0</v>
      </c>
      <c r="EX545" s="56">
        <f t="shared" si="1543"/>
        <v>0</v>
      </c>
      <c r="EY545" s="56">
        <f t="shared" si="1544"/>
        <v>0</v>
      </c>
      <c r="EZ545" s="56">
        <f t="shared" si="1545"/>
        <v>0</v>
      </c>
      <c r="FA545" s="39">
        <f t="shared" si="1546"/>
        <v>0</v>
      </c>
      <c r="FB545" s="39">
        <f t="shared" si="1547"/>
        <v>0</v>
      </c>
      <c r="FC545" s="54">
        <f t="shared" si="1548"/>
        <v>0</v>
      </c>
      <c r="FD545" s="54">
        <f t="shared" si="1549"/>
        <v>0</v>
      </c>
      <c r="FE545" s="39">
        <f t="shared" si="1550"/>
        <v>0</v>
      </c>
      <c r="FF545" s="54">
        <f t="shared" si="1551"/>
        <v>0</v>
      </c>
      <c r="FG545" s="39">
        <f t="shared" si="1552"/>
        <v>0</v>
      </c>
      <c r="FH545" s="39">
        <f t="shared" si="1629"/>
        <v>0</v>
      </c>
      <c r="FI545" s="39">
        <f t="shared" si="1630"/>
        <v>0</v>
      </c>
      <c r="FJ545" s="39">
        <f t="shared" si="1631"/>
        <v>0</v>
      </c>
      <c r="FK545" s="39" t="e">
        <f t="shared" si="1632"/>
        <v>#DIV/0!</v>
      </c>
      <c r="FL545" s="39" t="e">
        <f t="shared" si="1633"/>
        <v>#DIV/0!</v>
      </c>
      <c r="FM545" s="39" t="e">
        <f t="shared" si="1634"/>
        <v>#DIV/0!</v>
      </c>
      <c r="FN545" s="39">
        <f t="shared" si="1635"/>
        <v>1</v>
      </c>
      <c r="FO545" s="39">
        <f t="shared" si="1553"/>
        <v>0</v>
      </c>
      <c r="FP545" s="39">
        <f t="shared" si="1554"/>
        <v>0</v>
      </c>
      <c r="FQ545" s="39">
        <f t="shared" si="1555"/>
        <v>0</v>
      </c>
      <c r="FR545" s="39">
        <f t="shared" si="1636"/>
        <v>0</v>
      </c>
      <c r="FS545" s="39">
        <f t="shared" si="1637"/>
        <v>0</v>
      </c>
      <c r="FU545" s="39" t="e">
        <f t="shared" si="1638"/>
        <v>#DIV/0!</v>
      </c>
      <c r="FV545" s="39" t="e">
        <f t="shared" si="1639"/>
        <v>#DIV/0!</v>
      </c>
      <c r="FW545" s="39" t="e">
        <f t="shared" si="1640"/>
        <v>#DIV/0!</v>
      </c>
      <c r="FY545" s="39" t="e">
        <f t="shared" si="1641"/>
        <v>#DIV/0!</v>
      </c>
      <c r="FZ545" s="39" t="e">
        <f t="shared" si="1642"/>
        <v>#DIV/0!</v>
      </c>
      <c r="GA545" s="39" t="e">
        <f t="shared" si="1643"/>
        <v>#DIV/0!</v>
      </c>
      <c r="GB545" s="39" t="e">
        <f t="shared" si="1644"/>
        <v>#DIV/0!</v>
      </c>
      <c r="GC545" s="39" t="e">
        <f t="shared" si="1645"/>
        <v>#DIV/0!</v>
      </c>
      <c r="GD545" s="39" t="e">
        <f t="shared" si="1646"/>
        <v>#DIV/0!</v>
      </c>
      <c r="GE545" s="39" t="e">
        <f t="shared" si="1647"/>
        <v>#DIV/0!</v>
      </c>
      <c r="GF545" s="39" t="e">
        <f t="shared" si="1648"/>
        <v>#DIV/0!</v>
      </c>
      <c r="GG545" s="39" t="e">
        <f t="shared" si="1649"/>
        <v>#DIV/0!</v>
      </c>
      <c r="GH545" s="39" t="e">
        <f t="shared" si="1650"/>
        <v>#DIV/0!</v>
      </c>
      <c r="GI545" s="39"/>
      <c r="GJ545" s="39" t="e">
        <f t="shared" si="1651"/>
        <v>#DIV/0!</v>
      </c>
      <c r="GK545" s="39" t="e">
        <f t="shared" si="1652"/>
        <v>#DIV/0!</v>
      </c>
      <c r="GL545" s="39" t="e">
        <f t="shared" si="1653"/>
        <v>#DIV/0!</v>
      </c>
      <c r="GM545" s="39" t="e">
        <f t="shared" si="1654"/>
        <v>#DIV/0!</v>
      </c>
      <c r="GN545" s="39" t="e">
        <f t="shared" si="1655"/>
        <v>#DIV/0!</v>
      </c>
      <c r="GO545" s="57"/>
      <c r="GP545" s="57" t="e">
        <f t="shared" si="1656"/>
        <v>#DIV/0!</v>
      </c>
      <c r="GQ545" s="59" t="e">
        <f t="shared" si="1657"/>
        <v>#DIV/0!</v>
      </c>
      <c r="GR545" s="41" t="e">
        <f t="shared" si="1658"/>
        <v>#DIV/0!</v>
      </c>
      <c r="GS545" s="57" t="e">
        <f t="shared" si="1659"/>
        <v>#DIV/0!</v>
      </c>
      <c r="GT545" s="57" t="e">
        <f t="shared" si="1660"/>
        <v>#DIV/0!</v>
      </c>
      <c r="GU545" s="57" t="e">
        <f t="shared" si="1661"/>
        <v>#DIV/0!</v>
      </c>
      <c r="GV545" s="57"/>
      <c r="GW545" s="42" t="e">
        <f t="shared" si="1662"/>
        <v>#DIV/0!</v>
      </c>
      <c r="GX545" s="42" t="e">
        <f t="shared" si="1663"/>
        <v>#DIV/0!</v>
      </c>
      <c r="GY545" s="42" t="e">
        <f t="shared" si="1664"/>
        <v>#DIV/0!</v>
      </c>
      <c r="GZ545" s="57"/>
      <c r="HA545" s="2" t="e">
        <f t="shared" si="1665"/>
        <v>#DIV/0!</v>
      </c>
      <c r="HB545" s="2" t="e">
        <f t="shared" si="1666"/>
        <v>#DIV/0!</v>
      </c>
      <c r="HC545" s="2" t="e">
        <f t="shared" si="1667"/>
        <v>#DIV/0!</v>
      </c>
      <c r="HD545" s="2" t="e">
        <f t="shared" si="1668"/>
        <v>#DIV/0!</v>
      </c>
      <c r="HE545" s="2" t="e">
        <f t="shared" si="1669"/>
        <v>#DIV/0!</v>
      </c>
      <c r="HF545" s="2" t="e">
        <f t="shared" si="1670"/>
        <v>#DIV/0!</v>
      </c>
      <c r="HG545" s="2" t="e">
        <f t="shared" si="1671"/>
        <v>#DIV/0!</v>
      </c>
      <c r="HH545" s="2" t="e">
        <f t="shared" si="1672"/>
        <v>#DIV/0!</v>
      </c>
      <c r="HI545" s="2" t="e">
        <f t="shared" si="1673"/>
        <v>#DIV/0!</v>
      </c>
      <c r="HJ545" s="11" t="e">
        <f t="shared" si="1674"/>
        <v>#DIV/0!</v>
      </c>
      <c r="HK545" s="60" t="e">
        <f t="shared" si="1675"/>
        <v>#DIV/0!</v>
      </c>
      <c r="HL545" s="57"/>
      <c r="HM545" s="57" t="e">
        <f t="shared" si="1676"/>
        <v>#DIV/0!</v>
      </c>
      <c r="HN545" s="57" t="e">
        <f t="shared" si="1677"/>
        <v>#DIV/0!</v>
      </c>
      <c r="HO545" s="57" t="e">
        <f t="shared" si="1678"/>
        <v>#DIV/0!</v>
      </c>
      <c r="HP545" s="57" t="e">
        <f t="shared" si="1679"/>
        <v>#DIV/0!</v>
      </c>
      <c r="HQ545" s="57" t="e">
        <f t="shared" si="1680"/>
        <v>#DIV/0!</v>
      </c>
      <c r="HR545" s="57"/>
      <c r="HS545" s="57" t="e">
        <f t="shared" si="1681"/>
        <v>#DIV/0!</v>
      </c>
      <c r="HT545" s="57" t="e">
        <f t="shared" si="1682"/>
        <v>#DIV/0!</v>
      </c>
      <c r="HU545" s="57" t="e">
        <f t="shared" si="1683"/>
        <v>#DIV/0!</v>
      </c>
      <c r="HV545" s="57" t="e">
        <f t="shared" si="1684"/>
        <v>#DIV/0!</v>
      </c>
      <c r="HW545" s="57" t="e">
        <f t="shared" si="1685"/>
        <v>#DIV/0!</v>
      </c>
      <c r="HX545" s="57"/>
      <c r="HY545" s="57" t="e">
        <f t="shared" si="1686"/>
        <v>#DIV/0!</v>
      </c>
      <c r="HZ545" s="57" t="e">
        <f t="shared" si="1687"/>
        <v>#DIV/0!</v>
      </c>
      <c r="IA545" s="57"/>
      <c r="IB545" s="61">
        <f t="shared" si="1688"/>
        <v>0</v>
      </c>
      <c r="IC545" s="57" t="str">
        <f t="shared" si="1689"/>
        <v/>
      </c>
      <c r="ID545" s="42"/>
      <c r="IE545" s="2" t="str">
        <f t="shared" si="1690"/>
        <v/>
      </c>
      <c r="IF545" s="60" t="e">
        <f t="shared" si="1691"/>
        <v>#DIV/0!</v>
      </c>
      <c r="IG545" s="60" t="str">
        <f t="shared" si="1692"/>
        <v/>
      </c>
      <c r="IH545" s="60" t="str">
        <f t="shared" si="1693"/>
        <v>zinco-</v>
      </c>
      <c r="II545" s="60" t="str">
        <f t="shared" si="1694"/>
        <v>mangano-</v>
      </c>
      <c r="IJ545" s="60" t="e">
        <f t="shared" si="1695"/>
        <v>#DIV/0!</v>
      </c>
      <c r="IK545" s="60" t="e">
        <f t="shared" si="1696"/>
        <v>#DIV/0!</v>
      </c>
      <c r="IL545" s="60" t="e">
        <f t="shared" si="1697"/>
        <v>#DIV/0!</v>
      </c>
      <c r="IM545" s="60" t="e">
        <f t="shared" si="1698"/>
        <v>#DIV/0!</v>
      </c>
      <c r="IN545" s="60" t="str">
        <f t="shared" si="1699"/>
        <v/>
      </c>
      <c r="IO545" s="60" t="str">
        <f t="shared" si="1700"/>
        <v/>
      </c>
      <c r="IP545" s="57"/>
      <c r="IQ545" s="57" t="str">
        <f t="shared" si="1701"/>
        <v>ERROR!!</v>
      </c>
    </row>
    <row r="546" spans="24:251">
      <c r="X546" s="29">
        <f t="shared" si="1557"/>
        <v>0</v>
      </c>
      <c r="Y546" s="29">
        <f t="shared" si="1558"/>
        <v>0</v>
      </c>
      <c r="Z546" s="29" t="e">
        <f t="shared" si="1559"/>
        <v>#DIV/0!</v>
      </c>
      <c r="AA546" s="29" t="e">
        <f t="shared" si="1560"/>
        <v>#DIV/0!</v>
      </c>
      <c r="AB546" s="29" t="e">
        <f t="shared" si="1561"/>
        <v>#DIV/0!</v>
      </c>
      <c r="AC546" s="29" t="e">
        <f t="shared" si="1562"/>
        <v>#DIV/0!</v>
      </c>
      <c r="AF546" s="23">
        <v>60.084299999999999</v>
      </c>
      <c r="AG546" s="23">
        <v>79.878799999999998</v>
      </c>
      <c r="AH546" s="23">
        <v>101.96120000000001</v>
      </c>
      <c r="AI546" s="23">
        <v>151.99039999999999</v>
      </c>
      <c r="AJ546" s="23">
        <v>159.69</v>
      </c>
      <c r="AK546" s="23">
        <v>71.846400000000003</v>
      </c>
      <c r="AL546" s="23">
        <v>70.9375</v>
      </c>
      <c r="AM546" s="23">
        <v>40.304400000000001</v>
      </c>
      <c r="AN546" s="23">
        <v>56.077399999999997</v>
      </c>
      <c r="AO546" s="23">
        <v>61.978999999999999</v>
      </c>
      <c r="AP546" s="23">
        <v>94.195999999999998</v>
      </c>
      <c r="AQ546" s="23">
        <v>18.998000000000001</v>
      </c>
      <c r="AR546" s="23">
        <v>35.450000000000003</v>
      </c>
      <c r="AS546" s="23">
        <v>29.88</v>
      </c>
      <c r="AT546" s="23">
        <v>74.691999999999993</v>
      </c>
      <c r="AU546" s="23">
        <v>81.39</v>
      </c>
      <c r="AX546" s="54">
        <f t="shared" si="1563"/>
        <v>0</v>
      </c>
      <c r="AY546" s="54">
        <f t="shared" si="1564"/>
        <v>0</v>
      </c>
      <c r="AZ546" s="54">
        <f t="shared" si="1565"/>
        <v>0</v>
      </c>
      <c r="BA546" s="54">
        <f t="shared" si="1566"/>
        <v>0</v>
      </c>
      <c r="BB546" s="54">
        <f t="shared" si="1567"/>
        <v>0</v>
      </c>
      <c r="BC546" s="54">
        <f t="shared" si="1568"/>
        <v>0</v>
      </c>
      <c r="BD546" s="54">
        <f t="shared" si="1569"/>
        <v>0</v>
      </c>
      <c r="BE546" s="54">
        <f t="shared" si="1570"/>
        <v>0</v>
      </c>
      <c r="BF546" s="54">
        <f t="shared" si="1571"/>
        <v>0</v>
      </c>
      <c r="BG546" s="54">
        <f t="shared" si="1572"/>
        <v>0</v>
      </c>
      <c r="BH546" s="54">
        <f t="shared" si="1573"/>
        <v>0</v>
      </c>
      <c r="BI546" s="54">
        <f t="shared" si="1574"/>
        <v>0</v>
      </c>
      <c r="BJ546" s="54">
        <f t="shared" si="1575"/>
        <v>0</v>
      </c>
      <c r="BK546" s="54">
        <f t="shared" si="1576"/>
        <v>0</v>
      </c>
      <c r="BL546" s="54">
        <f t="shared" si="1577"/>
        <v>0</v>
      </c>
      <c r="BM546" s="42"/>
      <c r="BO546" s="54">
        <f>'Norm-coeff'!$C$2+$AX546*'Norm-coeff'!$D$2+$AY546*'Norm-coeff'!$E$2+$AZ546*'Norm-coeff'!$F$2+$BA546*'Norm-coeff'!$G$2+$BB546*'Norm-coeff'!$H$2+$BC546*'Norm-coeff'!$I$2+$BD546*'Norm-coeff'!$J$2+$BE546*'Norm-coeff'!$K$2+$BF546*'Norm-coeff'!$L$2+$BG546*'Norm-coeff'!$M$2+$BH546*'Norm-coeff'!$N$2+$BI546*'Norm-coeff'!$O$2</f>
        <v>5.4045421474420303</v>
      </c>
      <c r="BP546" s="54">
        <f>'Norm-coeff'!$C$3+$AX546*'Norm-coeff'!$D$3+$AY546*'Norm-coeff'!$E$3+$AZ546*'Norm-coeff'!$F$3+$BA546*'Norm-coeff'!$G$3+$BB546*'Norm-coeff'!$H$3+$BC546*'Norm-coeff'!$I$3+$BD546*'Norm-coeff'!$J$3+$BE546*'Norm-coeff'!$K$3+$BF546*'Norm-coeff'!$L$3+$BG546*'Norm-coeff'!$M$3+$BH546*'Norm-coeff'!$N$3+$BI546*'Norm-coeff'!$O$3</f>
        <v>3.15319116612705</v>
      </c>
      <c r="BQ546" s="54">
        <f>'Norm-coeff'!$C$4+$AX546*'Norm-coeff'!$D$4+$AY546*'Norm-coeff'!$E$4+$AZ546*'Norm-coeff'!$F$4+$BA546*'Norm-coeff'!$G$4+$BB546*'Norm-coeff'!$H$4+$BC546*'Norm-coeff'!$I$4+$BD546*'Norm-coeff'!$J$4+$BE546*'Norm-coeff'!$K$4+$BF546*'Norm-coeff'!$L$4+$BG546*'Norm-coeff'!$M$4+$BH546*'Norm-coeff'!$N$4+$BI546*'Norm-coeff'!$O$4</f>
        <v>1.42115649462768</v>
      </c>
      <c r="BR546" s="54">
        <f>'Norm-coeff'!$C$5+$AX546*'Norm-coeff'!$D$5+$AY546*'Norm-coeff'!$E$5+$AZ546*'Norm-coeff'!$F$5+$BA546*'Norm-coeff'!$G$5+$BB546*'Norm-coeff'!$H$5+$BC546*'Norm-coeff'!$I$5+$BD546*'Norm-coeff'!$J$5+$BE546*'Norm-coeff'!$K$5+$BF546*'Norm-coeff'!$L$5+$BG546*'Norm-coeff'!$M$5+$BH546*'Norm-coeff'!$N$5+$BI546*'Norm-coeff'!$O$5</f>
        <v>1.0553329241296201</v>
      </c>
      <c r="BS546" s="54">
        <f>'Norm-coeff'!$C$6+$AX546*'Norm-coeff'!$D$6+$AY546*'Norm-coeff'!$E$6+$AZ546*'Norm-coeff'!$F$6+$BA546*'Norm-coeff'!$G$6+$BB546*'Norm-coeff'!$H$6+$BC546*'Norm-coeff'!$I$6+$BD546*'Norm-coeff'!$J$6+$BE546*'Norm-coeff'!$K$6+$BF546*'Norm-coeff'!$L$6+$BG546*'Norm-coeff'!$M$6+$BH546*'Norm-coeff'!$N$6+$BI546*'Norm-coeff'!$O$6</f>
        <v>-1.48700885495103E-2</v>
      </c>
      <c r="BT546" s="54">
        <f>'Norm-coeff'!$C$7+$AX546*'Norm-coeff'!$D$7+$AY546*'Norm-coeff'!$E$7+$AZ546*'Norm-coeff'!$F$7+$BA546*'Norm-coeff'!$G$7+$BB546*'Norm-coeff'!$H$7+$BC546*'Norm-coeff'!$I$7+$BD546*'Norm-coeff'!$J$7+$BE546*'Norm-coeff'!$K$7+$BF546*'Norm-coeff'!$L$7+$BG546*'Norm-coeff'!$M$7+$BH546*'Norm-coeff'!$N$7+$BI546*'Norm-coeff'!$O$7</f>
        <v>2.0907583608832998</v>
      </c>
      <c r="BU546" s="54">
        <f>'Norm-coeff'!$C$8+$AX546*'Norm-coeff'!$D$8+$AY546*'Norm-coeff'!$E$8+$AZ546*'Norm-coeff'!$F$8+$BA546*'Norm-coeff'!$G$8+$BB546*'Norm-coeff'!$H$8+$BC546*'Norm-coeff'!$I$8+$BD546*'Norm-coeff'!$J$8+$BE546*'Norm-coeff'!$K$8+$BF546*'Norm-coeff'!$L$8+$BG546*'Norm-coeff'!$M$8+$BH546*'Norm-coeff'!$N$8+$BI546*'Norm-coeff'!$O$8</f>
        <v>0.65894159836244504</v>
      </c>
      <c r="BV546" s="54">
        <f>'Norm-coeff'!$C$9+$AX546*'Norm-coeff'!$D$9+$AY546*'Norm-coeff'!$E$9+$AZ546*'Norm-coeff'!$F$9+$BA546*'Norm-coeff'!$G$9+$BB546*'Norm-coeff'!$H$9+$BC546*'Norm-coeff'!$I$9+$BD546*'Norm-coeff'!$J$9+$BE546*'Norm-coeff'!$K$9+$BF546*'Norm-coeff'!$L$9+$BG546*'Norm-coeff'!$M$9+$BH546*'Norm-coeff'!$N$9+$BI546*'Norm-coeff'!$O$9</f>
        <v>1.48961085014701</v>
      </c>
      <c r="BW546" s="54">
        <f>'Norm-coeff'!$C$10+$AX546*'Norm-coeff'!$D$10+$AY546*'Norm-coeff'!$E$10+$AZ546*'Norm-coeff'!$F$10+$BA546*'Norm-coeff'!$G$10+$BB546*'Norm-coeff'!$H$10+$BC546*'Norm-coeff'!$I$10+$BD546*'Norm-coeff'!$J$10+$BE546*'Norm-coeff'!$K$10+$BF546*'Norm-coeff'!$L$10+$BG546*'Norm-coeff'!$M$10+$BH546*'Norm-coeff'!$N$10+$BI546*'Norm-coeff'!$O$10</f>
        <v>1.42058735749591</v>
      </c>
      <c r="BX546" s="54">
        <f>'Norm-coeff'!$C$11+$AX546*'Norm-coeff'!$D$11+$AY546*'Norm-coeff'!$E$11+$AZ546*'Norm-coeff'!$F$11+$BA546*'Norm-coeff'!$G$11+$BB546*'Norm-coeff'!$H$11+$BC546*'Norm-coeff'!$I$11+$BD546*'Norm-coeff'!$J$11+$BE546*'Norm-coeff'!$K$11+$BF546*'Norm-coeff'!$L$11+$BG546*'Norm-coeff'!$M$11+$BH546*'Norm-coeff'!$N$11+$BI546*'Norm-coeff'!$O$11</f>
        <v>0.221233014421479</v>
      </c>
      <c r="BY546" s="54">
        <f>'Norm-coeff'!$C$12+$AX546*'Norm-coeff'!$D$12+$AY546*'Norm-coeff'!$E$12+$AZ546*'Norm-coeff'!$F$12+$BA546*'Norm-coeff'!$G$12+$BB546*'Norm-coeff'!$H$12+$BC546*'Norm-coeff'!$I$12+$BD546*'Norm-coeff'!$J$12+$BE546*'Norm-coeff'!$K$12+$BF546*'Norm-coeff'!$L$12+$BG546*'Norm-coeff'!$M$12+$BH546*'Norm-coeff'!$N$12+$BI546*'Norm-coeff'!$O$12</f>
        <v>0.283527502056037</v>
      </c>
      <c r="BZ546" s="54">
        <f>'Norm-coeff'!$C$13+$AX546*'Norm-coeff'!$D$13+$AY546*'Norm-coeff'!$E$13+$AZ546*'Norm-coeff'!$F$13+$BA546*'Norm-coeff'!$G$13+$BB546*'Norm-coeff'!$H$13+$BC546*'Norm-coeff'!$I$13+$BD546*'Norm-coeff'!$J$13+$BE546*'Norm-coeff'!$K$13+$BF546*'Norm-coeff'!$L$13+$BG546*'Norm-coeff'!$M$13+$BH546*'Norm-coeff'!$N$13+$BI546*'Norm-coeff'!$O$13</f>
        <v>-4.1864930554451202E-2</v>
      </c>
      <c r="CA546" s="54">
        <f>'Norm-coeff'!$C$14+$AX546*'Norm-coeff'!$D$14+$AY546*'Norm-coeff'!$E$14+$AZ546*'Norm-coeff'!$F$14+$BA546*'Norm-coeff'!$G$14+$BB546*'Norm-coeff'!$H$14+$BC546*'Norm-coeff'!$I$14+$BD546*'Norm-coeff'!$J$14+$BE546*'Norm-coeff'!$K$14+$BF546*'Norm-coeff'!$L$14+$BG546*'Norm-coeff'!$M$14+$BH546*'Norm-coeff'!$N$14+$BI546*'Norm-coeff'!$O$14</f>
        <v>4.2526983164477103</v>
      </c>
      <c r="CC546" s="54">
        <f t="shared" si="1702"/>
        <v>0</v>
      </c>
      <c r="CG546" s="54">
        <f t="shared" si="1578"/>
        <v>0</v>
      </c>
      <c r="CH546" s="54">
        <f t="shared" si="1556"/>
        <v>0</v>
      </c>
      <c r="CI546" s="54">
        <f t="shared" si="1579"/>
        <v>0</v>
      </c>
      <c r="CJ546" s="56">
        <f t="shared" si="1580"/>
        <v>0</v>
      </c>
      <c r="CK546" s="54">
        <f t="shared" si="1581"/>
        <v>0</v>
      </c>
      <c r="CL546" s="54">
        <f t="shared" si="1582"/>
        <v>0</v>
      </c>
      <c r="CM546" s="54">
        <f t="shared" si="1583"/>
        <v>0</v>
      </c>
      <c r="CN546" s="54">
        <f t="shared" si="1584"/>
        <v>0</v>
      </c>
      <c r="CO546" s="54">
        <f t="shared" si="1585"/>
        <v>0</v>
      </c>
      <c r="CP546" s="54">
        <f t="shared" si="1586"/>
        <v>0</v>
      </c>
      <c r="CQ546" s="54">
        <f t="shared" si="1587"/>
        <v>0</v>
      </c>
      <c r="CR546" s="54">
        <f t="shared" si="1588"/>
        <v>0</v>
      </c>
      <c r="CS546" s="54">
        <f t="shared" si="1589"/>
        <v>0</v>
      </c>
      <c r="CU546" s="54">
        <f t="shared" si="1590"/>
        <v>0</v>
      </c>
      <c r="CV546" s="54">
        <f t="shared" si="1591"/>
        <v>0</v>
      </c>
      <c r="CW546" s="54">
        <f t="shared" si="1592"/>
        <v>0</v>
      </c>
      <c r="CX546" s="54">
        <f t="shared" si="1593"/>
        <v>0</v>
      </c>
      <c r="CZ546" s="54">
        <f t="shared" si="1594"/>
        <v>0</v>
      </c>
      <c r="DA546" s="54">
        <f t="shared" si="1595"/>
        <v>0</v>
      </c>
      <c r="DB546" s="54">
        <f t="shared" si="1596"/>
        <v>0</v>
      </c>
      <c r="DC546" s="54">
        <f t="shared" si="1597"/>
        <v>0</v>
      </c>
      <c r="DD546" s="54">
        <f t="shared" si="1598"/>
        <v>0</v>
      </c>
      <c r="DE546" s="54">
        <f t="shared" si="1599"/>
        <v>0</v>
      </c>
      <c r="DF546" s="54">
        <f t="shared" si="1600"/>
        <v>0</v>
      </c>
      <c r="DG546" s="54">
        <f t="shared" si="1601"/>
        <v>2</v>
      </c>
      <c r="DH546" s="71">
        <f t="shared" si="1602"/>
        <v>0</v>
      </c>
      <c r="DI546" s="71">
        <f t="shared" si="1603"/>
        <v>0</v>
      </c>
      <c r="DJ546" s="54">
        <f t="shared" si="1604"/>
        <v>0</v>
      </c>
      <c r="DK546" s="54">
        <f t="shared" si="1605"/>
        <v>2</v>
      </c>
      <c r="DL546" s="4">
        <f t="shared" si="1530"/>
        <v>0</v>
      </c>
      <c r="DM546" s="3">
        <f t="shared" si="1606"/>
        <v>0</v>
      </c>
      <c r="DN546" s="3">
        <f t="shared" si="1607"/>
        <v>0</v>
      </c>
      <c r="DO546" s="4" t="e">
        <f t="shared" si="1608"/>
        <v>#DIV/0!</v>
      </c>
      <c r="DP546" s="57"/>
      <c r="DQ546" s="57"/>
      <c r="DR546" s="56">
        <f t="shared" si="1531"/>
        <v>2</v>
      </c>
      <c r="DS546" s="56">
        <f t="shared" si="1532"/>
        <v>0</v>
      </c>
      <c r="DT546" s="38">
        <f t="shared" si="1533"/>
        <v>0</v>
      </c>
      <c r="DU546" s="38">
        <f t="shared" si="1609"/>
        <v>2</v>
      </c>
      <c r="DV546" s="38">
        <f t="shared" si="1534"/>
        <v>0</v>
      </c>
      <c r="DW546" s="39">
        <f t="shared" si="1535"/>
        <v>0</v>
      </c>
      <c r="DX546" s="39">
        <f t="shared" si="1536"/>
        <v>0</v>
      </c>
      <c r="DY546" s="39">
        <f t="shared" si="1537"/>
        <v>0</v>
      </c>
      <c r="DZ546" s="39">
        <f t="shared" si="1538"/>
        <v>0</v>
      </c>
      <c r="EA546" s="39">
        <f t="shared" si="1539"/>
        <v>0</v>
      </c>
      <c r="EB546" s="37" t="e">
        <f t="shared" si="1610"/>
        <v>#DIV/0!</v>
      </c>
      <c r="EC546" s="37" t="e">
        <f t="shared" si="1611"/>
        <v>#DIV/0!</v>
      </c>
      <c r="ED546" s="37" t="e">
        <f t="shared" si="1612"/>
        <v>#DIV/0!</v>
      </c>
      <c r="EE546" s="37" t="e">
        <f t="shared" si="1613"/>
        <v>#DIV/0!</v>
      </c>
      <c r="EF546" s="39" t="e">
        <f t="shared" si="1614"/>
        <v>#DIV/0!</v>
      </c>
      <c r="EG546" s="37" t="e">
        <f t="shared" si="1615"/>
        <v>#DIV/0!</v>
      </c>
      <c r="EH546" s="37" t="e">
        <f t="shared" si="1616"/>
        <v>#DIV/0!</v>
      </c>
      <c r="EI546" s="11" t="b">
        <f t="shared" si="1617"/>
        <v>1</v>
      </c>
      <c r="EJ546" s="11" t="b">
        <f t="shared" si="1618"/>
        <v>0</v>
      </c>
      <c r="EK546" s="39" t="e">
        <f t="shared" si="1619"/>
        <v>#DIV/0!</v>
      </c>
      <c r="EL546" s="39" t="e">
        <f t="shared" si="1620"/>
        <v>#DIV/0!</v>
      </c>
      <c r="EM546" s="39" t="e">
        <f t="shared" si="1621"/>
        <v>#DIV/0!</v>
      </c>
      <c r="EN546" s="39" t="e">
        <f t="shared" si="1622"/>
        <v>#DIV/0!</v>
      </c>
      <c r="EO546" s="39" t="e">
        <f t="shared" si="1623"/>
        <v>#DIV/0!</v>
      </c>
      <c r="EP546" s="39" t="e">
        <f t="shared" si="1624"/>
        <v>#DIV/0!</v>
      </c>
      <c r="EQ546" s="39" t="e">
        <f t="shared" si="1625"/>
        <v>#DIV/0!</v>
      </c>
      <c r="ER546" s="39" t="e">
        <f t="shared" si="1626"/>
        <v>#DIV/0!</v>
      </c>
      <c r="ES546" s="58" t="str">
        <f t="shared" si="1627"/>
        <v>(OH,F,Cl)-dominate amphibole</v>
      </c>
      <c r="ET546" s="58" t="e">
        <f t="shared" si="1628"/>
        <v>#N/A</v>
      </c>
      <c r="EU546" s="56">
        <f t="shared" si="1540"/>
        <v>0</v>
      </c>
      <c r="EV546" s="56">
        <f t="shared" si="1541"/>
        <v>0</v>
      </c>
      <c r="EW546" s="56">
        <f t="shared" si="1542"/>
        <v>0</v>
      </c>
      <c r="EX546" s="56">
        <f t="shared" si="1543"/>
        <v>0</v>
      </c>
      <c r="EY546" s="56">
        <f t="shared" si="1544"/>
        <v>0</v>
      </c>
      <c r="EZ546" s="56">
        <f t="shared" si="1545"/>
        <v>0</v>
      </c>
      <c r="FA546" s="39">
        <f t="shared" si="1546"/>
        <v>0</v>
      </c>
      <c r="FB546" s="39">
        <f t="shared" si="1547"/>
        <v>0</v>
      </c>
      <c r="FC546" s="54">
        <f t="shared" si="1548"/>
        <v>0</v>
      </c>
      <c r="FD546" s="54">
        <f t="shared" si="1549"/>
        <v>0</v>
      </c>
      <c r="FE546" s="39">
        <f t="shared" si="1550"/>
        <v>0</v>
      </c>
      <c r="FF546" s="54">
        <f t="shared" si="1551"/>
        <v>0</v>
      </c>
      <c r="FG546" s="39">
        <f t="shared" si="1552"/>
        <v>0</v>
      </c>
      <c r="FH546" s="39">
        <f t="shared" si="1629"/>
        <v>0</v>
      </c>
      <c r="FI546" s="39">
        <f t="shared" si="1630"/>
        <v>0</v>
      </c>
      <c r="FJ546" s="39">
        <f t="shared" si="1631"/>
        <v>0</v>
      </c>
      <c r="FK546" s="39" t="e">
        <f t="shared" si="1632"/>
        <v>#DIV/0!</v>
      </c>
      <c r="FL546" s="39" t="e">
        <f t="shared" si="1633"/>
        <v>#DIV/0!</v>
      </c>
      <c r="FM546" s="39" t="e">
        <f t="shared" si="1634"/>
        <v>#DIV/0!</v>
      </c>
      <c r="FN546" s="39">
        <f t="shared" si="1635"/>
        <v>1</v>
      </c>
      <c r="FO546" s="39">
        <f t="shared" si="1553"/>
        <v>0</v>
      </c>
      <c r="FP546" s="39">
        <f t="shared" si="1554"/>
        <v>0</v>
      </c>
      <c r="FQ546" s="39">
        <f t="shared" si="1555"/>
        <v>0</v>
      </c>
      <c r="FR546" s="39">
        <f t="shared" si="1636"/>
        <v>0</v>
      </c>
      <c r="FS546" s="39">
        <f t="shared" si="1637"/>
        <v>0</v>
      </c>
      <c r="FU546" s="39" t="e">
        <f t="shared" si="1638"/>
        <v>#DIV/0!</v>
      </c>
      <c r="FV546" s="39" t="e">
        <f t="shared" si="1639"/>
        <v>#DIV/0!</v>
      </c>
      <c r="FW546" s="39" t="e">
        <f t="shared" si="1640"/>
        <v>#DIV/0!</v>
      </c>
      <c r="FY546" s="39" t="e">
        <f t="shared" si="1641"/>
        <v>#DIV/0!</v>
      </c>
      <c r="FZ546" s="39" t="e">
        <f t="shared" si="1642"/>
        <v>#DIV/0!</v>
      </c>
      <c r="GA546" s="39" t="e">
        <f t="shared" si="1643"/>
        <v>#DIV/0!</v>
      </c>
      <c r="GB546" s="39" t="e">
        <f t="shared" si="1644"/>
        <v>#DIV/0!</v>
      </c>
      <c r="GC546" s="39" t="e">
        <f t="shared" si="1645"/>
        <v>#DIV/0!</v>
      </c>
      <c r="GD546" s="39" t="e">
        <f t="shared" si="1646"/>
        <v>#DIV/0!</v>
      </c>
      <c r="GE546" s="39" t="e">
        <f t="shared" si="1647"/>
        <v>#DIV/0!</v>
      </c>
      <c r="GF546" s="39" t="e">
        <f t="shared" si="1648"/>
        <v>#DIV/0!</v>
      </c>
      <c r="GG546" s="39" t="e">
        <f t="shared" si="1649"/>
        <v>#DIV/0!</v>
      </c>
      <c r="GH546" s="39" t="e">
        <f t="shared" si="1650"/>
        <v>#DIV/0!</v>
      </c>
      <c r="GI546" s="39"/>
      <c r="GJ546" s="39" t="e">
        <f t="shared" si="1651"/>
        <v>#DIV/0!</v>
      </c>
      <c r="GK546" s="39" t="e">
        <f t="shared" si="1652"/>
        <v>#DIV/0!</v>
      </c>
      <c r="GL546" s="39" t="e">
        <f t="shared" si="1653"/>
        <v>#DIV/0!</v>
      </c>
      <c r="GM546" s="39" t="e">
        <f t="shared" si="1654"/>
        <v>#DIV/0!</v>
      </c>
      <c r="GN546" s="39" t="e">
        <f t="shared" si="1655"/>
        <v>#DIV/0!</v>
      </c>
      <c r="GO546" s="57"/>
      <c r="GP546" s="57" t="e">
        <f t="shared" si="1656"/>
        <v>#DIV/0!</v>
      </c>
      <c r="GQ546" s="59" t="e">
        <f t="shared" si="1657"/>
        <v>#DIV/0!</v>
      </c>
      <c r="GR546" s="41" t="e">
        <f t="shared" si="1658"/>
        <v>#DIV/0!</v>
      </c>
      <c r="GS546" s="57" t="e">
        <f t="shared" si="1659"/>
        <v>#DIV/0!</v>
      </c>
      <c r="GT546" s="57" t="e">
        <f t="shared" si="1660"/>
        <v>#DIV/0!</v>
      </c>
      <c r="GU546" s="57" t="e">
        <f t="shared" si="1661"/>
        <v>#DIV/0!</v>
      </c>
      <c r="GV546" s="57"/>
      <c r="GW546" s="42" t="e">
        <f t="shared" si="1662"/>
        <v>#DIV/0!</v>
      </c>
      <c r="GX546" s="42" t="e">
        <f t="shared" si="1663"/>
        <v>#DIV/0!</v>
      </c>
      <c r="GY546" s="42" t="e">
        <f t="shared" si="1664"/>
        <v>#DIV/0!</v>
      </c>
      <c r="GZ546" s="57"/>
      <c r="HA546" s="2" t="e">
        <f t="shared" si="1665"/>
        <v>#DIV/0!</v>
      </c>
      <c r="HB546" s="2" t="e">
        <f t="shared" si="1666"/>
        <v>#DIV/0!</v>
      </c>
      <c r="HC546" s="2" t="e">
        <f t="shared" si="1667"/>
        <v>#DIV/0!</v>
      </c>
      <c r="HD546" s="2" t="e">
        <f t="shared" si="1668"/>
        <v>#DIV/0!</v>
      </c>
      <c r="HE546" s="2" t="e">
        <f t="shared" si="1669"/>
        <v>#DIV/0!</v>
      </c>
      <c r="HF546" s="2" t="e">
        <f t="shared" si="1670"/>
        <v>#DIV/0!</v>
      </c>
      <c r="HG546" s="2" t="e">
        <f t="shared" si="1671"/>
        <v>#DIV/0!</v>
      </c>
      <c r="HH546" s="2" t="e">
        <f t="shared" si="1672"/>
        <v>#DIV/0!</v>
      </c>
      <c r="HI546" s="2" t="e">
        <f t="shared" si="1673"/>
        <v>#DIV/0!</v>
      </c>
      <c r="HJ546" s="11" t="e">
        <f t="shared" si="1674"/>
        <v>#DIV/0!</v>
      </c>
      <c r="HK546" s="60" t="e">
        <f t="shared" si="1675"/>
        <v>#DIV/0!</v>
      </c>
      <c r="HL546" s="57"/>
      <c r="HM546" s="57" t="e">
        <f t="shared" si="1676"/>
        <v>#DIV/0!</v>
      </c>
      <c r="HN546" s="57" t="e">
        <f t="shared" si="1677"/>
        <v>#DIV/0!</v>
      </c>
      <c r="HO546" s="57" t="e">
        <f t="shared" si="1678"/>
        <v>#DIV/0!</v>
      </c>
      <c r="HP546" s="57" t="e">
        <f t="shared" si="1679"/>
        <v>#DIV/0!</v>
      </c>
      <c r="HQ546" s="57" t="e">
        <f t="shared" si="1680"/>
        <v>#DIV/0!</v>
      </c>
      <c r="HR546" s="57"/>
      <c r="HS546" s="57" t="e">
        <f t="shared" si="1681"/>
        <v>#DIV/0!</v>
      </c>
      <c r="HT546" s="57" t="e">
        <f t="shared" si="1682"/>
        <v>#DIV/0!</v>
      </c>
      <c r="HU546" s="57" t="e">
        <f t="shared" si="1683"/>
        <v>#DIV/0!</v>
      </c>
      <c r="HV546" s="57" t="e">
        <f t="shared" si="1684"/>
        <v>#DIV/0!</v>
      </c>
      <c r="HW546" s="57" t="e">
        <f t="shared" si="1685"/>
        <v>#DIV/0!</v>
      </c>
      <c r="HX546" s="57"/>
      <c r="HY546" s="57" t="e">
        <f t="shared" si="1686"/>
        <v>#DIV/0!</v>
      </c>
      <c r="HZ546" s="57" t="e">
        <f t="shared" si="1687"/>
        <v>#DIV/0!</v>
      </c>
      <c r="IA546" s="57"/>
      <c r="IB546" s="61">
        <f t="shared" si="1688"/>
        <v>0</v>
      </c>
      <c r="IC546" s="57" t="str">
        <f t="shared" si="1689"/>
        <v/>
      </c>
      <c r="ID546" s="42"/>
      <c r="IE546" s="2" t="str">
        <f t="shared" si="1690"/>
        <v/>
      </c>
      <c r="IF546" s="60" t="e">
        <f t="shared" si="1691"/>
        <v>#DIV/0!</v>
      </c>
      <c r="IG546" s="60" t="str">
        <f t="shared" si="1692"/>
        <v/>
      </c>
      <c r="IH546" s="60" t="str">
        <f t="shared" si="1693"/>
        <v>zinco-</v>
      </c>
      <c r="II546" s="60" t="str">
        <f t="shared" si="1694"/>
        <v>mangano-</v>
      </c>
      <c r="IJ546" s="60" t="e">
        <f t="shared" si="1695"/>
        <v>#DIV/0!</v>
      </c>
      <c r="IK546" s="60" t="e">
        <f t="shared" si="1696"/>
        <v>#DIV/0!</v>
      </c>
      <c r="IL546" s="60" t="e">
        <f t="shared" si="1697"/>
        <v>#DIV/0!</v>
      </c>
      <c r="IM546" s="60" t="e">
        <f t="shared" si="1698"/>
        <v>#DIV/0!</v>
      </c>
      <c r="IN546" s="60" t="str">
        <f t="shared" si="1699"/>
        <v/>
      </c>
      <c r="IO546" s="60" t="str">
        <f t="shared" si="1700"/>
        <v/>
      </c>
      <c r="IP546" s="57"/>
      <c r="IQ546" s="57" t="str">
        <f t="shared" si="1701"/>
        <v>ERROR!!</v>
      </c>
    </row>
    <row r="547" spans="24:251">
      <c r="X547" s="29">
        <f t="shared" si="1557"/>
        <v>0</v>
      </c>
      <c r="Y547" s="29">
        <f t="shared" si="1558"/>
        <v>0</v>
      </c>
      <c r="Z547" s="29" t="e">
        <f t="shared" si="1559"/>
        <v>#DIV/0!</v>
      </c>
      <c r="AA547" s="29" t="e">
        <f t="shared" si="1560"/>
        <v>#DIV/0!</v>
      </c>
      <c r="AB547" s="29" t="e">
        <f t="shared" si="1561"/>
        <v>#DIV/0!</v>
      </c>
      <c r="AC547" s="29" t="e">
        <f t="shared" si="1562"/>
        <v>#DIV/0!</v>
      </c>
      <c r="AF547" s="23">
        <v>60.084299999999999</v>
      </c>
      <c r="AG547" s="23">
        <v>79.878799999999998</v>
      </c>
      <c r="AH547" s="23">
        <v>101.96120000000001</v>
      </c>
      <c r="AI547" s="23">
        <v>151.99039999999999</v>
      </c>
      <c r="AJ547" s="23">
        <v>159.69</v>
      </c>
      <c r="AK547" s="23">
        <v>71.846400000000003</v>
      </c>
      <c r="AL547" s="23">
        <v>70.9375</v>
      </c>
      <c r="AM547" s="23">
        <v>40.304400000000001</v>
      </c>
      <c r="AN547" s="23">
        <v>56.077399999999997</v>
      </c>
      <c r="AO547" s="23">
        <v>61.978999999999999</v>
      </c>
      <c r="AP547" s="23">
        <v>94.195999999999998</v>
      </c>
      <c r="AQ547" s="23">
        <v>18.998000000000001</v>
      </c>
      <c r="AR547" s="23">
        <v>35.450000000000003</v>
      </c>
      <c r="AS547" s="23">
        <v>29.88</v>
      </c>
      <c r="AT547" s="23">
        <v>74.691999999999993</v>
      </c>
      <c r="AU547" s="23">
        <v>81.39</v>
      </c>
      <c r="AX547" s="54">
        <f t="shared" si="1563"/>
        <v>0</v>
      </c>
      <c r="AY547" s="54">
        <f t="shared" si="1564"/>
        <v>0</v>
      </c>
      <c r="AZ547" s="54">
        <f t="shared" si="1565"/>
        <v>0</v>
      </c>
      <c r="BA547" s="54">
        <f t="shared" si="1566"/>
        <v>0</v>
      </c>
      <c r="BB547" s="54">
        <f t="shared" si="1567"/>
        <v>0</v>
      </c>
      <c r="BC547" s="54">
        <f t="shared" si="1568"/>
        <v>0</v>
      </c>
      <c r="BD547" s="54">
        <f t="shared" si="1569"/>
        <v>0</v>
      </c>
      <c r="BE547" s="54">
        <f t="shared" si="1570"/>
        <v>0</v>
      </c>
      <c r="BF547" s="54">
        <f t="shared" si="1571"/>
        <v>0</v>
      </c>
      <c r="BG547" s="54">
        <f t="shared" si="1572"/>
        <v>0</v>
      </c>
      <c r="BH547" s="54">
        <f t="shared" si="1573"/>
        <v>0</v>
      </c>
      <c r="BI547" s="54">
        <f t="shared" si="1574"/>
        <v>0</v>
      </c>
      <c r="BJ547" s="54">
        <f t="shared" si="1575"/>
        <v>0</v>
      </c>
      <c r="BK547" s="54">
        <f t="shared" si="1576"/>
        <v>0</v>
      </c>
      <c r="BL547" s="54">
        <f t="shared" si="1577"/>
        <v>0</v>
      </c>
      <c r="BM547" s="42"/>
      <c r="BO547" s="54">
        <f>'Norm-coeff'!$C$2+$AX547*'Norm-coeff'!$D$2+$AY547*'Norm-coeff'!$E$2+$AZ547*'Norm-coeff'!$F$2+$BA547*'Norm-coeff'!$G$2+$BB547*'Norm-coeff'!$H$2+$BC547*'Norm-coeff'!$I$2+$BD547*'Norm-coeff'!$J$2+$BE547*'Norm-coeff'!$K$2+$BF547*'Norm-coeff'!$L$2+$BG547*'Norm-coeff'!$M$2+$BH547*'Norm-coeff'!$N$2+$BI547*'Norm-coeff'!$O$2</f>
        <v>5.4045421474420303</v>
      </c>
      <c r="BP547" s="54">
        <f>'Norm-coeff'!$C$3+$AX547*'Norm-coeff'!$D$3+$AY547*'Norm-coeff'!$E$3+$AZ547*'Norm-coeff'!$F$3+$BA547*'Norm-coeff'!$G$3+$BB547*'Norm-coeff'!$H$3+$BC547*'Norm-coeff'!$I$3+$BD547*'Norm-coeff'!$J$3+$BE547*'Norm-coeff'!$K$3+$BF547*'Norm-coeff'!$L$3+$BG547*'Norm-coeff'!$M$3+$BH547*'Norm-coeff'!$N$3+$BI547*'Norm-coeff'!$O$3</f>
        <v>3.15319116612705</v>
      </c>
      <c r="BQ547" s="54">
        <f>'Norm-coeff'!$C$4+$AX547*'Norm-coeff'!$D$4+$AY547*'Norm-coeff'!$E$4+$AZ547*'Norm-coeff'!$F$4+$BA547*'Norm-coeff'!$G$4+$BB547*'Norm-coeff'!$H$4+$BC547*'Norm-coeff'!$I$4+$BD547*'Norm-coeff'!$J$4+$BE547*'Norm-coeff'!$K$4+$BF547*'Norm-coeff'!$L$4+$BG547*'Norm-coeff'!$M$4+$BH547*'Norm-coeff'!$N$4+$BI547*'Norm-coeff'!$O$4</f>
        <v>1.42115649462768</v>
      </c>
      <c r="BR547" s="54">
        <f>'Norm-coeff'!$C$5+$AX547*'Norm-coeff'!$D$5+$AY547*'Norm-coeff'!$E$5+$AZ547*'Norm-coeff'!$F$5+$BA547*'Norm-coeff'!$G$5+$BB547*'Norm-coeff'!$H$5+$BC547*'Norm-coeff'!$I$5+$BD547*'Norm-coeff'!$J$5+$BE547*'Norm-coeff'!$K$5+$BF547*'Norm-coeff'!$L$5+$BG547*'Norm-coeff'!$M$5+$BH547*'Norm-coeff'!$N$5+$BI547*'Norm-coeff'!$O$5</f>
        <v>1.0553329241296201</v>
      </c>
      <c r="BS547" s="54">
        <f>'Norm-coeff'!$C$6+$AX547*'Norm-coeff'!$D$6+$AY547*'Norm-coeff'!$E$6+$AZ547*'Norm-coeff'!$F$6+$BA547*'Norm-coeff'!$G$6+$BB547*'Norm-coeff'!$H$6+$BC547*'Norm-coeff'!$I$6+$BD547*'Norm-coeff'!$J$6+$BE547*'Norm-coeff'!$K$6+$BF547*'Norm-coeff'!$L$6+$BG547*'Norm-coeff'!$M$6+$BH547*'Norm-coeff'!$N$6+$BI547*'Norm-coeff'!$O$6</f>
        <v>-1.48700885495103E-2</v>
      </c>
      <c r="BT547" s="54">
        <f>'Norm-coeff'!$C$7+$AX547*'Norm-coeff'!$D$7+$AY547*'Norm-coeff'!$E$7+$AZ547*'Norm-coeff'!$F$7+$BA547*'Norm-coeff'!$G$7+$BB547*'Norm-coeff'!$H$7+$BC547*'Norm-coeff'!$I$7+$BD547*'Norm-coeff'!$J$7+$BE547*'Norm-coeff'!$K$7+$BF547*'Norm-coeff'!$L$7+$BG547*'Norm-coeff'!$M$7+$BH547*'Norm-coeff'!$N$7+$BI547*'Norm-coeff'!$O$7</f>
        <v>2.0907583608832998</v>
      </c>
      <c r="BU547" s="54">
        <f>'Norm-coeff'!$C$8+$AX547*'Norm-coeff'!$D$8+$AY547*'Norm-coeff'!$E$8+$AZ547*'Norm-coeff'!$F$8+$BA547*'Norm-coeff'!$G$8+$BB547*'Norm-coeff'!$H$8+$BC547*'Norm-coeff'!$I$8+$BD547*'Norm-coeff'!$J$8+$BE547*'Norm-coeff'!$K$8+$BF547*'Norm-coeff'!$L$8+$BG547*'Norm-coeff'!$M$8+$BH547*'Norm-coeff'!$N$8+$BI547*'Norm-coeff'!$O$8</f>
        <v>0.65894159836244504</v>
      </c>
      <c r="BV547" s="54">
        <f>'Norm-coeff'!$C$9+$AX547*'Norm-coeff'!$D$9+$AY547*'Norm-coeff'!$E$9+$AZ547*'Norm-coeff'!$F$9+$BA547*'Norm-coeff'!$G$9+$BB547*'Norm-coeff'!$H$9+$BC547*'Norm-coeff'!$I$9+$BD547*'Norm-coeff'!$J$9+$BE547*'Norm-coeff'!$K$9+$BF547*'Norm-coeff'!$L$9+$BG547*'Norm-coeff'!$M$9+$BH547*'Norm-coeff'!$N$9+$BI547*'Norm-coeff'!$O$9</f>
        <v>1.48961085014701</v>
      </c>
      <c r="BW547" s="54">
        <f>'Norm-coeff'!$C$10+$AX547*'Norm-coeff'!$D$10+$AY547*'Norm-coeff'!$E$10+$AZ547*'Norm-coeff'!$F$10+$BA547*'Norm-coeff'!$G$10+$BB547*'Norm-coeff'!$H$10+$BC547*'Norm-coeff'!$I$10+$BD547*'Norm-coeff'!$J$10+$BE547*'Norm-coeff'!$K$10+$BF547*'Norm-coeff'!$L$10+$BG547*'Norm-coeff'!$M$10+$BH547*'Norm-coeff'!$N$10+$BI547*'Norm-coeff'!$O$10</f>
        <v>1.42058735749591</v>
      </c>
      <c r="BX547" s="54">
        <f>'Norm-coeff'!$C$11+$AX547*'Norm-coeff'!$D$11+$AY547*'Norm-coeff'!$E$11+$AZ547*'Norm-coeff'!$F$11+$BA547*'Norm-coeff'!$G$11+$BB547*'Norm-coeff'!$H$11+$BC547*'Norm-coeff'!$I$11+$BD547*'Norm-coeff'!$J$11+$BE547*'Norm-coeff'!$K$11+$BF547*'Norm-coeff'!$L$11+$BG547*'Norm-coeff'!$M$11+$BH547*'Norm-coeff'!$N$11+$BI547*'Norm-coeff'!$O$11</f>
        <v>0.221233014421479</v>
      </c>
      <c r="BY547" s="54">
        <f>'Norm-coeff'!$C$12+$AX547*'Norm-coeff'!$D$12+$AY547*'Norm-coeff'!$E$12+$AZ547*'Norm-coeff'!$F$12+$BA547*'Norm-coeff'!$G$12+$BB547*'Norm-coeff'!$H$12+$BC547*'Norm-coeff'!$I$12+$BD547*'Norm-coeff'!$J$12+$BE547*'Norm-coeff'!$K$12+$BF547*'Norm-coeff'!$L$12+$BG547*'Norm-coeff'!$M$12+$BH547*'Norm-coeff'!$N$12+$BI547*'Norm-coeff'!$O$12</f>
        <v>0.283527502056037</v>
      </c>
      <c r="BZ547" s="54">
        <f>'Norm-coeff'!$C$13+$AX547*'Norm-coeff'!$D$13+$AY547*'Norm-coeff'!$E$13+$AZ547*'Norm-coeff'!$F$13+$BA547*'Norm-coeff'!$G$13+$BB547*'Norm-coeff'!$H$13+$BC547*'Norm-coeff'!$I$13+$BD547*'Norm-coeff'!$J$13+$BE547*'Norm-coeff'!$K$13+$BF547*'Norm-coeff'!$L$13+$BG547*'Norm-coeff'!$M$13+$BH547*'Norm-coeff'!$N$13+$BI547*'Norm-coeff'!$O$13</f>
        <v>-4.1864930554451202E-2</v>
      </c>
      <c r="CA547" s="54">
        <f>'Norm-coeff'!$C$14+$AX547*'Norm-coeff'!$D$14+$AY547*'Norm-coeff'!$E$14+$AZ547*'Norm-coeff'!$F$14+$BA547*'Norm-coeff'!$G$14+$BB547*'Norm-coeff'!$H$14+$BC547*'Norm-coeff'!$I$14+$BD547*'Norm-coeff'!$J$14+$BE547*'Norm-coeff'!$K$14+$BF547*'Norm-coeff'!$L$14+$BG547*'Norm-coeff'!$M$14+$BH547*'Norm-coeff'!$N$14+$BI547*'Norm-coeff'!$O$14</f>
        <v>4.2526983164477103</v>
      </c>
      <c r="CC547" s="54">
        <f t="shared" si="1702"/>
        <v>0</v>
      </c>
      <c r="CG547" s="54">
        <f t="shared" si="1578"/>
        <v>0</v>
      </c>
      <c r="CH547" s="54">
        <f t="shared" si="1556"/>
        <v>0</v>
      </c>
      <c r="CI547" s="54">
        <f t="shared" si="1579"/>
        <v>0</v>
      </c>
      <c r="CJ547" s="56">
        <f t="shared" si="1580"/>
        <v>0</v>
      </c>
      <c r="CK547" s="54">
        <f t="shared" si="1581"/>
        <v>0</v>
      </c>
      <c r="CL547" s="54">
        <f t="shared" si="1582"/>
        <v>0</v>
      </c>
      <c r="CM547" s="54">
        <f t="shared" si="1583"/>
        <v>0</v>
      </c>
      <c r="CN547" s="54">
        <f t="shared" si="1584"/>
        <v>0</v>
      </c>
      <c r="CO547" s="54">
        <f t="shared" si="1585"/>
        <v>0</v>
      </c>
      <c r="CP547" s="54">
        <f t="shared" si="1586"/>
        <v>0</v>
      </c>
      <c r="CQ547" s="54">
        <f t="shared" si="1587"/>
        <v>0</v>
      </c>
      <c r="CR547" s="54">
        <f t="shared" si="1588"/>
        <v>0</v>
      </c>
      <c r="CS547" s="54">
        <f t="shared" si="1589"/>
        <v>0</v>
      </c>
      <c r="CU547" s="54">
        <f t="shared" si="1590"/>
        <v>0</v>
      </c>
      <c r="CV547" s="54">
        <f t="shared" si="1591"/>
        <v>0</v>
      </c>
      <c r="CW547" s="54">
        <f t="shared" si="1592"/>
        <v>0</v>
      </c>
      <c r="CX547" s="54">
        <f t="shared" si="1593"/>
        <v>0</v>
      </c>
      <c r="CZ547" s="54">
        <f t="shared" si="1594"/>
        <v>0</v>
      </c>
      <c r="DA547" s="54">
        <f t="shared" si="1595"/>
        <v>0</v>
      </c>
      <c r="DB547" s="54">
        <f t="shared" si="1596"/>
        <v>0</v>
      </c>
      <c r="DC547" s="54">
        <f t="shared" si="1597"/>
        <v>0</v>
      </c>
      <c r="DD547" s="54">
        <f t="shared" si="1598"/>
        <v>0</v>
      </c>
      <c r="DE547" s="54">
        <f t="shared" si="1599"/>
        <v>0</v>
      </c>
      <c r="DF547" s="54">
        <f t="shared" si="1600"/>
        <v>0</v>
      </c>
      <c r="DG547" s="54">
        <f t="shared" si="1601"/>
        <v>2</v>
      </c>
      <c r="DH547" s="71">
        <f t="shared" si="1602"/>
        <v>0</v>
      </c>
      <c r="DI547" s="71">
        <f t="shared" si="1603"/>
        <v>0</v>
      </c>
      <c r="DJ547" s="54">
        <f t="shared" si="1604"/>
        <v>0</v>
      </c>
      <c r="DK547" s="54">
        <f t="shared" si="1605"/>
        <v>2</v>
      </c>
      <c r="DL547" s="4">
        <f t="shared" si="1530"/>
        <v>0</v>
      </c>
      <c r="DM547" s="3">
        <f t="shared" si="1606"/>
        <v>0</v>
      </c>
      <c r="DN547" s="3">
        <f t="shared" si="1607"/>
        <v>0</v>
      </c>
      <c r="DO547" s="4" t="e">
        <f t="shared" si="1608"/>
        <v>#DIV/0!</v>
      </c>
      <c r="DP547" s="57"/>
      <c r="DQ547" s="57"/>
      <c r="DR547" s="56">
        <f t="shared" si="1531"/>
        <v>2</v>
      </c>
      <c r="DS547" s="56">
        <f t="shared" si="1532"/>
        <v>0</v>
      </c>
      <c r="DT547" s="38">
        <f t="shared" si="1533"/>
        <v>0</v>
      </c>
      <c r="DU547" s="38">
        <f t="shared" si="1609"/>
        <v>2</v>
      </c>
      <c r="DV547" s="38">
        <f t="shared" si="1534"/>
        <v>0</v>
      </c>
      <c r="DW547" s="39">
        <f t="shared" si="1535"/>
        <v>0</v>
      </c>
      <c r="DX547" s="39">
        <f t="shared" si="1536"/>
        <v>0</v>
      </c>
      <c r="DY547" s="39">
        <f t="shared" si="1537"/>
        <v>0</v>
      </c>
      <c r="DZ547" s="39">
        <f t="shared" si="1538"/>
        <v>0</v>
      </c>
      <c r="EA547" s="39">
        <f t="shared" si="1539"/>
        <v>0</v>
      </c>
      <c r="EB547" s="37" t="e">
        <f t="shared" si="1610"/>
        <v>#DIV/0!</v>
      </c>
      <c r="EC547" s="37" t="e">
        <f t="shared" si="1611"/>
        <v>#DIV/0!</v>
      </c>
      <c r="ED547" s="37" t="e">
        <f t="shared" si="1612"/>
        <v>#DIV/0!</v>
      </c>
      <c r="EE547" s="37" t="e">
        <f t="shared" si="1613"/>
        <v>#DIV/0!</v>
      </c>
      <c r="EF547" s="39" t="e">
        <f t="shared" si="1614"/>
        <v>#DIV/0!</v>
      </c>
      <c r="EG547" s="37" t="e">
        <f t="shared" si="1615"/>
        <v>#DIV/0!</v>
      </c>
      <c r="EH547" s="37" t="e">
        <f t="shared" si="1616"/>
        <v>#DIV/0!</v>
      </c>
      <c r="EI547" s="11" t="b">
        <f t="shared" si="1617"/>
        <v>1</v>
      </c>
      <c r="EJ547" s="11" t="b">
        <f t="shared" si="1618"/>
        <v>0</v>
      </c>
      <c r="EK547" s="39" t="e">
        <f t="shared" si="1619"/>
        <v>#DIV/0!</v>
      </c>
      <c r="EL547" s="39" t="e">
        <f t="shared" si="1620"/>
        <v>#DIV/0!</v>
      </c>
      <c r="EM547" s="39" t="e">
        <f t="shared" si="1621"/>
        <v>#DIV/0!</v>
      </c>
      <c r="EN547" s="39" t="e">
        <f t="shared" si="1622"/>
        <v>#DIV/0!</v>
      </c>
      <c r="EO547" s="39" t="e">
        <f t="shared" si="1623"/>
        <v>#DIV/0!</v>
      </c>
      <c r="EP547" s="39" t="e">
        <f t="shared" si="1624"/>
        <v>#DIV/0!</v>
      </c>
      <c r="EQ547" s="39" t="e">
        <f t="shared" si="1625"/>
        <v>#DIV/0!</v>
      </c>
      <c r="ER547" s="39" t="e">
        <f t="shared" si="1626"/>
        <v>#DIV/0!</v>
      </c>
      <c r="ES547" s="58" t="str">
        <f t="shared" si="1627"/>
        <v>(OH,F,Cl)-dominate amphibole</v>
      </c>
      <c r="ET547" s="58" t="e">
        <f t="shared" si="1628"/>
        <v>#N/A</v>
      </c>
      <c r="EU547" s="56">
        <f t="shared" si="1540"/>
        <v>0</v>
      </c>
      <c r="EV547" s="56">
        <f t="shared" si="1541"/>
        <v>0</v>
      </c>
      <c r="EW547" s="56">
        <f t="shared" si="1542"/>
        <v>0</v>
      </c>
      <c r="EX547" s="56">
        <f t="shared" si="1543"/>
        <v>0</v>
      </c>
      <c r="EY547" s="56">
        <f t="shared" si="1544"/>
        <v>0</v>
      </c>
      <c r="EZ547" s="56">
        <f t="shared" si="1545"/>
        <v>0</v>
      </c>
      <c r="FA547" s="39">
        <f t="shared" si="1546"/>
        <v>0</v>
      </c>
      <c r="FB547" s="39">
        <f t="shared" si="1547"/>
        <v>0</v>
      </c>
      <c r="FC547" s="54">
        <f t="shared" si="1548"/>
        <v>0</v>
      </c>
      <c r="FD547" s="54">
        <f t="shared" si="1549"/>
        <v>0</v>
      </c>
      <c r="FE547" s="39">
        <f t="shared" si="1550"/>
        <v>0</v>
      </c>
      <c r="FF547" s="54">
        <f t="shared" si="1551"/>
        <v>0</v>
      </c>
      <c r="FG547" s="39">
        <f t="shared" si="1552"/>
        <v>0</v>
      </c>
      <c r="FH547" s="39">
        <f t="shared" si="1629"/>
        <v>0</v>
      </c>
      <c r="FI547" s="39">
        <f t="shared" si="1630"/>
        <v>0</v>
      </c>
      <c r="FJ547" s="39">
        <f t="shared" si="1631"/>
        <v>0</v>
      </c>
      <c r="FK547" s="39" t="e">
        <f t="shared" si="1632"/>
        <v>#DIV/0!</v>
      </c>
      <c r="FL547" s="39" t="e">
        <f t="shared" si="1633"/>
        <v>#DIV/0!</v>
      </c>
      <c r="FM547" s="39" t="e">
        <f t="shared" si="1634"/>
        <v>#DIV/0!</v>
      </c>
      <c r="FN547" s="39">
        <f t="shared" si="1635"/>
        <v>1</v>
      </c>
      <c r="FO547" s="39">
        <f t="shared" si="1553"/>
        <v>0</v>
      </c>
      <c r="FP547" s="39">
        <f t="shared" si="1554"/>
        <v>0</v>
      </c>
      <c r="FQ547" s="39">
        <f t="shared" si="1555"/>
        <v>0</v>
      </c>
      <c r="FR547" s="39">
        <f t="shared" si="1636"/>
        <v>0</v>
      </c>
      <c r="FS547" s="39">
        <f t="shared" si="1637"/>
        <v>0</v>
      </c>
      <c r="FU547" s="39" t="e">
        <f t="shared" si="1638"/>
        <v>#DIV/0!</v>
      </c>
      <c r="FV547" s="39" t="e">
        <f t="shared" si="1639"/>
        <v>#DIV/0!</v>
      </c>
      <c r="FW547" s="39" t="e">
        <f t="shared" si="1640"/>
        <v>#DIV/0!</v>
      </c>
      <c r="FY547" s="39" t="e">
        <f t="shared" si="1641"/>
        <v>#DIV/0!</v>
      </c>
      <c r="FZ547" s="39" t="e">
        <f t="shared" si="1642"/>
        <v>#DIV/0!</v>
      </c>
      <c r="GA547" s="39" t="e">
        <f t="shared" si="1643"/>
        <v>#DIV/0!</v>
      </c>
      <c r="GB547" s="39" t="e">
        <f t="shared" si="1644"/>
        <v>#DIV/0!</v>
      </c>
      <c r="GC547" s="39" t="e">
        <f t="shared" si="1645"/>
        <v>#DIV/0!</v>
      </c>
      <c r="GD547" s="39" t="e">
        <f t="shared" si="1646"/>
        <v>#DIV/0!</v>
      </c>
      <c r="GE547" s="39" t="e">
        <f t="shared" si="1647"/>
        <v>#DIV/0!</v>
      </c>
      <c r="GF547" s="39" t="e">
        <f t="shared" si="1648"/>
        <v>#DIV/0!</v>
      </c>
      <c r="GG547" s="39" t="e">
        <f t="shared" si="1649"/>
        <v>#DIV/0!</v>
      </c>
      <c r="GH547" s="39" t="e">
        <f t="shared" si="1650"/>
        <v>#DIV/0!</v>
      </c>
      <c r="GI547" s="39"/>
      <c r="GJ547" s="39" t="e">
        <f t="shared" si="1651"/>
        <v>#DIV/0!</v>
      </c>
      <c r="GK547" s="39" t="e">
        <f t="shared" si="1652"/>
        <v>#DIV/0!</v>
      </c>
      <c r="GL547" s="39" t="e">
        <f t="shared" si="1653"/>
        <v>#DIV/0!</v>
      </c>
      <c r="GM547" s="39" t="e">
        <f t="shared" si="1654"/>
        <v>#DIV/0!</v>
      </c>
      <c r="GN547" s="39" t="e">
        <f t="shared" si="1655"/>
        <v>#DIV/0!</v>
      </c>
      <c r="GO547" s="57"/>
      <c r="GP547" s="57" t="e">
        <f t="shared" si="1656"/>
        <v>#DIV/0!</v>
      </c>
      <c r="GQ547" s="59" t="e">
        <f t="shared" si="1657"/>
        <v>#DIV/0!</v>
      </c>
      <c r="GR547" s="41" t="e">
        <f t="shared" si="1658"/>
        <v>#DIV/0!</v>
      </c>
      <c r="GS547" s="57" t="e">
        <f t="shared" si="1659"/>
        <v>#DIV/0!</v>
      </c>
      <c r="GT547" s="57" t="e">
        <f t="shared" si="1660"/>
        <v>#DIV/0!</v>
      </c>
      <c r="GU547" s="57" t="e">
        <f t="shared" si="1661"/>
        <v>#DIV/0!</v>
      </c>
      <c r="GV547" s="57"/>
      <c r="GW547" s="42" t="e">
        <f t="shared" si="1662"/>
        <v>#DIV/0!</v>
      </c>
      <c r="GX547" s="42" t="e">
        <f t="shared" si="1663"/>
        <v>#DIV/0!</v>
      </c>
      <c r="GY547" s="42" t="e">
        <f t="shared" si="1664"/>
        <v>#DIV/0!</v>
      </c>
      <c r="GZ547" s="57"/>
      <c r="HA547" s="2" t="e">
        <f t="shared" si="1665"/>
        <v>#DIV/0!</v>
      </c>
      <c r="HB547" s="2" t="e">
        <f t="shared" si="1666"/>
        <v>#DIV/0!</v>
      </c>
      <c r="HC547" s="2" t="e">
        <f t="shared" si="1667"/>
        <v>#DIV/0!</v>
      </c>
      <c r="HD547" s="2" t="e">
        <f t="shared" si="1668"/>
        <v>#DIV/0!</v>
      </c>
      <c r="HE547" s="2" t="e">
        <f t="shared" si="1669"/>
        <v>#DIV/0!</v>
      </c>
      <c r="HF547" s="2" t="e">
        <f t="shared" si="1670"/>
        <v>#DIV/0!</v>
      </c>
      <c r="HG547" s="2" t="e">
        <f t="shared" si="1671"/>
        <v>#DIV/0!</v>
      </c>
      <c r="HH547" s="2" t="e">
        <f t="shared" si="1672"/>
        <v>#DIV/0!</v>
      </c>
      <c r="HI547" s="2" t="e">
        <f t="shared" si="1673"/>
        <v>#DIV/0!</v>
      </c>
      <c r="HJ547" s="11" t="e">
        <f t="shared" si="1674"/>
        <v>#DIV/0!</v>
      </c>
      <c r="HK547" s="60" t="e">
        <f t="shared" si="1675"/>
        <v>#DIV/0!</v>
      </c>
      <c r="HL547" s="57"/>
      <c r="HM547" s="57" t="e">
        <f t="shared" si="1676"/>
        <v>#DIV/0!</v>
      </c>
      <c r="HN547" s="57" t="e">
        <f t="shared" si="1677"/>
        <v>#DIV/0!</v>
      </c>
      <c r="HO547" s="57" t="e">
        <f t="shared" si="1678"/>
        <v>#DIV/0!</v>
      </c>
      <c r="HP547" s="57" t="e">
        <f t="shared" si="1679"/>
        <v>#DIV/0!</v>
      </c>
      <c r="HQ547" s="57" t="e">
        <f t="shared" si="1680"/>
        <v>#DIV/0!</v>
      </c>
      <c r="HR547" s="57"/>
      <c r="HS547" s="57" t="e">
        <f t="shared" si="1681"/>
        <v>#DIV/0!</v>
      </c>
      <c r="HT547" s="57" t="e">
        <f t="shared" si="1682"/>
        <v>#DIV/0!</v>
      </c>
      <c r="HU547" s="57" t="e">
        <f t="shared" si="1683"/>
        <v>#DIV/0!</v>
      </c>
      <c r="HV547" s="57" t="e">
        <f t="shared" si="1684"/>
        <v>#DIV/0!</v>
      </c>
      <c r="HW547" s="57" t="e">
        <f t="shared" si="1685"/>
        <v>#DIV/0!</v>
      </c>
      <c r="HX547" s="57"/>
      <c r="HY547" s="57" t="e">
        <f t="shared" si="1686"/>
        <v>#DIV/0!</v>
      </c>
      <c r="HZ547" s="57" t="e">
        <f t="shared" si="1687"/>
        <v>#DIV/0!</v>
      </c>
      <c r="IA547" s="57"/>
      <c r="IB547" s="61">
        <f t="shared" si="1688"/>
        <v>0</v>
      </c>
      <c r="IC547" s="57" t="str">
        <f t="shared" si="1689"/>
        <v/>
      </c>
      <c r="ID547" s="42"/>
      <c r="IE547" s="2" t="str">
        <f t="shared" si="1690"/>
        <v/>
      </c>
      <c r="IF547" s="60" t="e">
        <f t="shared" si="1691"/>
        <v>#DIV/0!</v>
      </c>
      <c r="IG547" s="60" t="str">
        <f t="shared" si="1692"/>
        <v/>
      </c>
      <c r="IH547" s="60" t="str">
        <f t="shared" si="1693"/>
        <v>zinco-</v>
      </c>
      <c r="II547" s="60" t="str">
        <f t="shared" si="1694"/>
        <v>mangano-</v>
      </c>
      <c r="IJ547" s="60" t="e">
        <f t="shared" si="1695"/>
        <v>#DIV/0!</v>
      </c>
      <c r="IK547" s="60" t="e">
        <f t="shared" si="1696"/>
        <v>#DIV/0!</v>
      </c>
      <c r="IL547" s="60" t="e">
        <f t="shared" si="1697"/>
        <v>#DIV/0!</v>
      </c>
      <c r="IM547" s="60" t="e">
        <f t="shared" si="1698"/>
        <v>#DIV/0!</v>
      </c>
      <c r="IN547" s="60" t="str">
        <f t="shared" si="1699"/>
        <v/>
      </c>
      <c r="IO547" s="60" t="str">
        <f t="shared" si="1700"/>
        <v/>
      </c>
      <c r="IP547" s="57"/>
      <c r="IQ547" s="57" t="str">
        <f t="shared" si="1701"/>
        <v>ERROR!!</v>
      </c>
    </row>
    <row r="548" spans="24:251">
      <c r="X548" s="29">
        <f t="shared" si="1557"/>
        <v>0</v>
      </c>
      <c r="Y548" s="29">
        <f t="shared" si="1558"/>
        <v>0</v>
      </c>
      <c r="Z548" s="29" t="e">
        <f t="shared" si="1559"/>
        <v>#DIV/0!</v>
      </c>
      <c r="AA548" s="29" t="e">
        <f t="shared" si="1560"/>
        <v>#DIV/0!</v>
      </c>
      <c r="AB548" s="29" t="e">
        <f t="shared" si="1561"/>
        <v>#DIV/0!</v>
      </c>
      <c r="AC548" s="29" t="e">
        <f t="shared" si="1562"/>
        <v>#DIV/0!</v>
      </c>
      <c r="AF548" s="23">
        <v>60.084299999999999</v>
      </c>
      <c r="AG548" s="23">
        <v>79.878799999999998</v>
      </c>
      <c r="AH548" s="23">
        <v>101.96120000000001</v>
      </c>
      <c r="AI548" s="23">
        <v>151.99039999999999</v>
      </c>
      <c r="AJ548" s="23">
        <v>159.69</v>
      </c>
      <c r="AK548" s="23">
        <v>71.846400000000003</v>
      </c>
      <c r="AL548" s="23">
        <v>70.9375</v>
      </c>
      <c r="AM548" s="23">
        <v>40.304400000000001</v>
      </c>
      <c r="AN548" s="23">
        <v>56.077399999999997</v>
      </c>
      <c r="AO548" s="23">
        <v>61.978999999999999</v>
      </c>
      <c r="AP548" s="23">
        <v>94.195999999999998</v>
      </c>
      <c r="AQ548" s="23">
        <v>18.998000000000001</v>
      </c>
      <c r="AR548" s="23">
        <v>35.450000000000003</v>
      </c>
      <c r="AS548" s="23">
        <v>29.88</v>
      </c>
      <c r="AT548" s="23">
        <v>74.691999999999993</v>
      </c>
      <c r="AU548" s="23">
        <v>81.39</v>
      </c>
      <c r="AX548" s="54">
        <f t="shared" si="1563"/>
        <v>0</v>
      </c>
      <c r="AY548" s="54">
        <f t="shared" si="1564"/>
        <v>0</v>
      </c>
      <c r="AZ548" s="54">
        <f t="shared" si="1565"/>
        <v>0</v>
      </c>
      <c r="BA548" s="54">
        <f t="shared" si="1566"/>
        <v>0</v>
      </c>
      <c r="BB548" s="54">
        <f t="shared" si="1567"/>
        <v>0</v>
      </c>
      <c r="BC548" s="54">
        <f t="shared" si="1568"/>
        <v>0</v>
      </c>
      <c r="BD548" s="54">
        <f t="shared" si="1569"/>
        <v>0</v>
      </c>
      <c r="BE548" s="54">
        <f t="shared" si="1570"/>
        <v>0</v>
      </c>
      <c r="BF548" s="54">
        <f t="shared" si="1571"/>
        <v>0</v>
      </c>
      <c r="BG548" s="54">
        <f t="shared" si="1572"/>
        <v>0</v>
      </c>
      <c r="BH548" s="54">
        <f t="shared" si="1573"/>
        <v>0</v>
      </c>
      <c r="BI548" s="54">
        <f t="shared" si="1574"/>
        <v>0</v>
      </c>
      <c r="BJ548" s="54">
        <f t="shared" si="1575"/>
        <v>0</v>
      </c>
      <c r="BK548" s="54">
        <f t="shared" si="1576"/>
        <v>0</v>
      </c>
      <c r="BL548" s="54">
        <f t="shared" si="1577"/>
        <v>0</v>
      </c>
      <c r="BM548" s="42"/>
      <c r="BO548" s="54">
        <f>'Norm-coeff'!$C$2+$AX548*'Norm-coeff'!$D$2+$AY548*'Norm-coeff'!$E$2+$AZ548*'Norm-coeff'!$F$2+$BA548*'Norm-coeff'!$G$2+$BB548*'Norm-coeff'!$H$2+$BC548*'Norm-coeff'!$I$2+$BD548*'Norm-coeff'!$J$2+$BE548*'Norm-coeff'!$K$2+$BF548*'Norm-coeff'!$L$2+$BG548*'Norm-coeff'!$M$2+$BH548*'Norm-coeff'!$N$2+$BI548*'Norm-coeff'!$O$2</f>
        <v>5.4045421474420303</v>
      </c>
      <c r="BP548" s="54">
        <f>'Norm-coeff'!$C$3+$AX548*'Norm-coeff'!$D$3+$AY548*'Norm-coeff'!$E$3+$AZ548*'Norm-coeff'!$F$3+$BA548*'Norm-coeff'!$G$3+$BB548*'Norm-coeff'!$H$3+$BC548*'Norm-coeff'!$I$3+$BD548*'Norm-coeff'!$J$3+$BE548*'Norm-coeff'!$K$3+$BF548*'Norm-coeff'!$L$3+$BG548*'Norm-coeff'!$M$3+$BH548*'Norm-coeff'!$N$3+$BI548*'Norm-coeff'!$O$3</f>
        <v>3.15319116612705</v>
      </c>
      <c r="BQ548" s="54">
        <f>'Norm-coeff'!$C$4+$AX548*'Norm-coeff'!$D$4+$AY548*'Norm-coeff'!$E$4+$AZ548*'Norm-coeff'!$F$4+$BA548*'Norm-coeff'!$G$4+$BB548*'Norm-coeff'!$H$4+$BC548*'Norm-coeff'!$I$4+$BD548*'Norm-coeff'!$J$4+$BE548*'Norm-coeff'!$K$4+$BF548*'Norm-coeff'!$L$4+$BG548*'Norm-coeff'!$M$4+$BH548*'Norm-coeff'!$N$4+$BI548*'Norm-coeff'!$O$4</f>
        <v>1.42115649462768</v>
      </c>
      <c r="BR548" s="54">
        <f>'Norm-coeff'!$C$5+$AX548*'Norm-coeff'!$D$5+$AY548*'Norm-coeff'!$E$5+$AZ548*'Norm-coeff'!$F$5+$BA548*'Norm-coeff'!$G$5+$BB548*'Norm-coeff'!$H$5+$BC548*'Norm-coeff'!$I$5+$BD548*'Norm-coeff'!$J$5+$BE548*'Norm-coeff'!$K$5+$BF548*'Norm-coeff'!$L$5+$BG548*'Norm-coeff'!$M$5+$BH548*'Norm-coeff'!$N$5+$BI548*'Norm-coeff'!$O$5</f>
        <v>1.0553329241296201</v>
      </c>
      <c r="BS548" s="54">
        <f>'Norm-coeff'!$C$6+$AX548*'Norm-coeff'!$D$6+$AY548*'Norm-coeff'!$E$6+$AZ548*'Norm-coeff'!$F$6+$BA548*'Norm-coeff'!$G$6+$BB548*'Norm-coeff'!$H$6+$BC548*'Norm-coeff'!$I$6+$BD548*'Norm-coeff'!$J$6+$BE548*'Norm-coeff'!$K$6+$BF548*'Norm-coeff'!$L$6+$BG548*'Norm-coeff'!$M$6+$BH548*'Norm-coeff'!$N$6+$BI548*'Norm-coeff'!$O$6</f>
        <v>-1.48700885495103E-2</v>
      </c>
      <c r="BT548" s="54">
        <f>'Norm-coeff'!$C$7+$AX548*'Norm-coeff'!$D$7+$AY548*'Norm-coeff'!$E$7+$AZ548*'Norm-coeff'!$F$7+$BA548*'Norm-coeff'!$G$7+$BB548*'Norm-coeff'!$H$7+$BC548*'Norm-coeff'!$I$7+$BD548*'Norm-coeff'!$J$7+$BE548*'Norm-coeff'!$K$7+$BF548*'Norm-coeff'!$L$7+$BG548*'Norm-coeff'!$M$7+$BH548*'Norm-coeff'!$N$7+$BI548*'Norm-coeff'!$O$7</f>
        <v>2.0907583608832998</v>
      </c>
      <c r="BU548" s="54">
        <f>'Norm-coeff'!$C$8+$AX548*'Norm-coeff'!$D$8+$AY548*'Norm-coeff'!$E$8+$AZ548*'Norm-coeff'!$F$8+$BA548*'Norm-coeff'!$G$8+$BB548*'Norm-coeff'!$H$8+$BC548*'Norm-coeff'!$I$8+$BD548*'Norm-coeff'!$J$8+$BE548*'Norm-coeff'!$K$8+$BF548*'Norm-coeff'!$L$8+$BG548*'Norm-coeff'!$M$8+$BH548*'Norm-coeff'!$N$8+$BI548*'Norm-coeff'!$O$8</f>
        <v>0.65894159836244504</v>
      </c>
      <c r="BV548" s="54">
        <f>'Norm-coeff'!$C$9+$AX548*'Norm-coeff'!$D$9+$AY548*'Norm-coeff'!$E$9+$AZ548*'Norm-coeff'!$F$9+$BA548*'Norm-coeff'!$G$9+$BB548*'Norm-coeff'!$H$9+$BC548*'Norm-coeff'!$I$9+$BD548*'Norm-coeff'!$J$9+$BE548*'Norm-coeff'!$K$9+$BF548*'Norm-coeff'!$L$9+$BG548*'Norm-coeff'!$M$9+$BH548*'Norm-coeff'!$N$9+$BI548*'Norm-coeff'!$O$9</f>
        <v>1.48961085014701</v>
      </c>
      <c r="BW548" s="54">
        <f>'Norm-coeff'!$C$10+$AX548*'Norm-coeff'!$D$10+$AY548*'Norm-coeff'!$E$10+$AZ548*'Norm-coeff'!$F$10+$BA548*'Norm-coeff'!$G$10+$BB548*'Norm-coeff'!$H$10+$BC548*'Norm-coeff'!$I$10+$BD548*'Norm-coeff'!$J$10+$BE548*'Norm-coeff'!$K$10+$BF548*'Norm-coeff'!$L$10+$BG548*'Norm-coeff'!$M$10+$BH548*'Norm-coeff'!$N$10+$BI548*'Norm-coeff'!$O$10</f>
        <v>1.42058735749591</v>
      </c>
      <c r="BX548" s="54">
        <f>'Norm-coeff'!$C$11+$AX548*'Norm-coeff'!$D$11+$AY548*'Norm-coeff'!$E$11+$AZ548*'Norm-coeff'!$F$11+$BA548*'Norm-coeff'!$G$11+$BB548*'Norm-coeff'!$H$11+$BC548*'Norm-coeff'!$I$11+$BD548*'Norm-coeff'!$J$11+$BE548*'Norm-coeff'!$K$11+$BF548*'Norm-coeff'!$L$11+$BG548*'Norm-coeff'!$M$11+$BH548*'Norm-coeff'!$N$11+$BI548*'Norm-coeff'!$O$11</f>
        <v>0.221233014421479</v>
      </c>
      <c r="BY548" s="54">
        <f>'Norm-coeff'!$C$12+$AX548*'Norm-coeff'!$D$12+$AY548*'Norm-coeff'!$E$12+$AZ548*'Norm-coeff'!$F$12+$BA548*'Norm-coeff'!$G$12+$BB548*'Norm-coeff'!$H$12+$BC548*'Norm-coeff'!$I$12+$BD548*'Norm-coeff'!$J$12+$BE548*'Norm-coeff'!$K$12+$BF548*'Norm-coeff'!$L$12+$BG548*'Norm-coeff'!$M$12+$BH548*'Norm-coeff'!$N$12+$BI548*'Norm-coeff'!$O$12</f>
        <v>0.283527502056037</v>
      </c>
      <c r="BZ548" s="54">
        <f>'Norm-coeff'!$C$13+$AX548*'Norm-coeff'!$D$13+$AY548*'Norm-coeff'!$E$13+$AZ548*'Norm-coeff'!$F$13+$BA548*'Norm-coeff'!$G$13+$BB548*'Norm-coeff'!$H$13+$BC548*'Norm-coeff'!$I$13+$BD548*'Norm-coeff'!$J$13+$BE548*'Norm-coeff'!$K$13+$BF548*'Norm-coeff'!$L$13+$BG548*'Norm-coeff'!$M$13+$BH548*'Norm-coeff'!$N$13+$BI548*'Norm-coeff'!$O$13</f>
        <v>-4.1864930554451202E-2</v>
      </c>
      <c r="CA548" s="54">
        <f>'Norm-coeff'!$C$14+$AX548*'Norm-coeff'!$D$14+$AY548*'Norm-coeff'!$E$14+$AZ548*'Norm-coeff'!$F$14+$BA548*'Norm-coeff'!$G$14+$BB548*'Norm-coeff'!$H$14+$BC548*'Norm-coeff'!$I$14+$BD548*'Norm-coeff'!$J$14+$BE548*'Norm-coeff'!$K$14+$BF548*'Norm-coeff'!$L$14+$BG548*'Norm-coeff'!$M$14+$BH548*'Norm-coeff'!$N$14+$BI548*'Norm-coeff'!$O$14</f>
        <v>4.2526983164477103</v>
      </c>
      <c r="CC548" s="54">
        <f t="shared" si="1702"/>
        <v>0</v>
      </c>
      <c r="CG548" s="54">
        <f t="shared" si="1578"/>
        <v>0</v>
      </c>
      <c r="CH548" s="54">
        <f t="shared" si="1556"/>
        <v>0</v>
      </c>
      <c r="CI548" s="54">
        <f t="shared" si="1579"/>
        <v>0</v>
      </c>
      <c r="CJ548" s="56">
        <f t="shared" si="1580"/>
        <v>0</v>
      </c>
      <c r="CK548" s="54">
        <f t="shared" si="1581"/>
        <v>0</v>
      </c>
      <c r="CL548" s="54">
        <f t="shared" si="1582"/>
        <v>0</v>
      </c>
      <c r="CM548" s="54">
        <f t="shared" si="1583"/>
        <v>0</v>
      </c>
      <c r="CN548" s="54">
        <f t="shared" si="1584"/>
        <v>0</v>
      </c>
      <c r="CO548" s="54">
        <f t="shared" si="1585"/>
        <v>0</v>
      </c>
      <c r="CP548" s="54">
        <f t="shared" si="1586"/>
        <v>0</v>
      </c>
      <c r="CQ548" s="54">
        <f t="shared" si="1587"/>
        <v>0</v>
      </c>
      <c r="CR548" s="54">
        <f t="shared" si="1588"/>
        <v>0</v>
      </c>
      <c r="CS548" s="54">
        <f t="shared" si="1589"/>
        <v>0</v>
      </c>
      <c r="CU548" s="54">
        <f t="shared" si="1590"/>
        <v>0</v>
      </c>
      <c r="CV548" s="54">
        <f t="shared" si="1591"/>
        <v>0</v>
      </c>
      <c r="CW548" s="54">
        <f t="shared" si="1592"/>
        <v>0</v>
      </c>
      <c r="CX548" s="54">
        <f t="shared" si="1593"/>
        <v>0</v>
      </c>
      <c r="CZ548" s="54">
        <f t="shared" si="1594"/>
        <v>0</v>
      </c>
      <c r="DA548" s="54">
        <f t="shared" si="1595"/>
        <v>0</v>
      </c>
      <c r="DB548" s="54">
        <f t="shared" si="1596"/>
        <v>0</v>
      </c>
      <c r="DC548" s="54">
        <f t="shared" si="1597"/>
        <v>0</v>
      </c>
      <c r="DD548" s="54">
        <f t="shared" si="1598"/>
        <v>0</v>
      </c>
      <c r="DE548" s="54">
        <f t="shared" si="1599"/>
        <v>0</v>
      </c>
      <c r="DF548" s="54">
        <f t="shared" si="1600"/>
        <v>0</v>
      </c>
      <c r="DG548" s="54">
        <f t="shared" si="1601"/>
        <v>2</v>
      </c>
      <c r="DH548" s="71">
        <f t="shared" si="1602"/>
        <v>0</v>
      </c>
      <c r="DI548" s="71">
        <f t="shared" si="1603"/>
        <v>0</v>
      </c>
      <c r="DJ548" s="54">
        <f t="shared" si="1604"/>
        <v>0</v>
      </c>
      <c r="DK548" s="54">
        <f t="shared" si="1605"/>
        <v>2</v>
      </c>
      <c r="DL548" s="4">
        <f t="shared" si="1530"/>
        <v>0</v>
      </c>
      <c r="DM548" s="3">
        <f t="shared" si="1606"/>
        <v>0</v>
      </c>
      <c r="DN548" s="3">
        <f t="shared" si="1607"/>
        <v>0</v>
      </c>
      <c r="DO548" s="4" t="e">
        <f t="shared" si="1608"/>
        <v>#DIV/0!</v>
      </c>
      <c r="DP548" s="57"/>
      <c r="DQ548" s="57"/>
      <c r="DR548" s="56">
        <f t="shared" si="1531"/>
        <v>2</v>
      </c>
      <c r="DS548" s="56">
        <f t="shared" si="1532"/>
        <v>0</v>
      </c>
      <c r="DT548" s="38">
        <f t="shared" si="1533"/>
        <v>0</v>
      </c>
      <c r="DU548" s="38">
        <f t="shared" si="1609"/>
        <v>2</v>
      </c>
      <c r="DV548" s="38">
        <f t="shared" si="1534"/>
        <v>0</v>
      </c>
      <c r="DW548" s="39">
        <f t="shared" si="1535"/>
        <v>0</v>
      </c>
      <c r="DX548" s="39">
        <f t="shared" si="1536"/>
        <v>0</v>
      </c>
      <c r="DY548" s="39">
        <f t="shared" si="1537"/>
        <v>0</v>
      </c>
      <c r="DZ548" s="39">
        <f t="shared" si="1538"/>
        <v>0</v>
      </c>
      <c r="EA548" s="39">
        <f t="shared" si="1539"/>
        <v>0</v>
      </c>
      <c r="EB548" s="37" t="e">
        <f t="shared" si="1610"/>
        <v>#DIV/0!</v>
      </c>
      <c r="EC548" s="37" t="e">
        <f t="shared" si="1611"/>
        <v>#DIV/0!</v>
      </c>
      <c r="ED548" s="37" t="e">
        <f t="shared" si="1612"/>
        <v>#DIV/0!</v>
      </c>
      <c r="EE548" s="37" t="e">
        <f t="shared" si="1613"/>
        <v>#DIV/0!</v>
      </c>
      <c r="EF548" s="39" t="e">
        <f t="shared" si="1614"/>
        <v>#DIV/0!</v>
      </c>
      <c r="EG548" s="37" t="e">
        <f t="shared" si="1615"/>
        <v>#DIV/0!</v>
      </c>
      <c r="EH548" s="37" t="e">
        <f t="shared" si="1616"/>
        <v>#DIV/0!</v>
      </c>
      <c r="EI548" s="11" t="b">
        <f t="shared" si="1617"/>
        <v>1</v>
      </c>
      <c r="EJ548" s="11" t="b">
        <f t="shared" si="1618"/>
        <v>0</v>
      </c>
      <c r="EK548" s="39" t="e">
        <f t="shared" si="1619"/>
        <v>#DIV/0!</v>
      </c>
      <c r="EL548" s="39" t="e">
        <f t="shared" si="1620"/>
        <v>#DIV/0!</v>
      </c>
      <c r="EM548" s="39" t="e">
        <f t="shared" si="1621"/>
        <v>#DIV/0!</v>
      </c>
      <c r="EN548" s="39" t="e">
        <f t="shared" si="1622"/>
        <v>#DIV/0!</v>
      </c>
      <c r="EO548" s="39" t="e">
        <f t="shared" si="1623"/>
        <v>#DIV/0!</v>
      </c>
      <c r="EP548" s="39" t="e">
        <f t="shared" si="1624"/>
        <v>#DIV/0!</v>
      </c>
      <c r="EQ548" s="39" t="e">
        <f t="shared" si="1625"/>
        <v>#DIV/0!</v>
      </c>
      <c r="ER548" s="39" t="e">
        <f t="shared" si="1626"/>
        <v>#DIV/0!</v>
      </c>
      <c r="ES548" s="58" t="str">
        <f t="shared" si="1627"/>
        <v>(OH,F,Cl)-dominate amphibole</v>
      </c>
      <c r="ET548" s="58" t="e">
        <f t="shared" si="1628"/>
        <v>#N/A</v>
      </c>
      <c r="EU548" s="56">
        <f t="shared" si="1540"/>
        <v>0</v>
      </c>
      <c r="EV548" s="56">
        <f t="shared" si="1541"/>
        <v>0</v>
      </c>
      <c r="EW548" s="56">
        <f t="shared" si="1542"/>
        <v>0</v>
      </c>
      <c r="EX548" s="56">
        <f t="shared" si="1543"/>
        <v>0</v>
      </c>
      <c r="EY548" s="56">
        <f t="shared" si="1544"/>
        <v>0</v>
      </c>
      <c r="EZ548" s="56">
        <f t="shared" si="1545"/>
        <v>0</v>
      </c>
      <c r="FA548" s="39">
        <f t="shared" si="1546"/>
        <v>0</v>
      </c>
      <c r="FB548" s="39">
        <f t="shared" si="1547"/>
        <v>0</v>
      </c>
      <c r="FC548" s="54">
        <f t="shared" si="1548"/>
        <v>0</v>
      </c>
      <c r="FD548" s="54">
        <f t="shared" si="1549"/>
        <v>0</v>
      </c>
      <c r="FE548" s="39">
        <f t="shared" si="1550"/>
        <v>0</v>
      </c>
      <c r="FF548" s="54">
        <f t="shared" si="1551"/>
        <v>0</v>
      </c>
      <c r="FG548" s="39">
        <f t="shared" si="1552"/>
        <v>0</v>
      </c>
      <c r="FH548" s="39">
        <f t="shared" si="1629"/>
        <v>0</v>
      </c>
      <c r="FI548" s="39">
        <f t="shared" si="1630"/>
        <v>0</v>
      </c>
      <c r="FJ548" s="39">
        <f t="shared" si="1631"/>
        <v>0</v>
      </c>
      <c r="FK548" s="39" t="e">
        <f t="shared" si="1632"/>
        <v>#DIV/0!</v>
      </c>
      <c r="FL548" s="39" t="e">
        <f t="shared" si="1633"/>
        <v>#DIV/0!</v>
      </c>
      <c r="FM548" s="39" t="e">
        <f t="shared" si="1634"/>
        <v>#DIV/0!</v>
      </c>
      <c r="FN548" s="39">
        <f t="shared" si="1635"/>
        <v>1</v>
      </c>
      <c r="FO548" s="39">
        <f t="shared" si="1553"/>
        <v>0</v>
      </c>
      <c r="FP548" s="39">
        <f t="shared" si="1554"/>
        <v>0</v>
      </c>
      <c r="FQ548" s="39">
        <f t="shared" si="1555"/>
        <v>0</v>
      </c>
      <c r="FR548" s="39">
        <f t="shared" si="1636"/>
        <v>0</v>
      </c>
      <c r="FS548" s="39">
        <f t="shared" si="1637"/>
        <v>0</v>
      </c>
      <c r="FU548" s="39" t="e">
        <f t="shared" si="1638"/>
        <v>#DIV/0!</v>
      </c>
      <c r="FV548" s="39" t="e">
        <f t="shared" si="1639"/>
        <v>#DIV/0!</v>
      </c>
      <c r="FW548" s="39" t="e">
        <f t="shared" si="1640"/>
        <v>#DIV/0!</v>
      </c>
      <c r="FY548" s="39" t="e">
        <f t="shared" si="1641"/>
        <v>#DIV/0!</v>
      </c>
      <c r="FZ548" s="39" t="e">
        <f t="shared" si="1642"/>
        <v>#DIV/0!</v>
      </c>
      <c r="GA548" s="39" t="e">
        <f t="shared" si="1643"/>
        <v>#DIV/0!</v>
      </c>
      <c r="GB548" s="39" t="e">
        <f t="shared" si="1644"/>
        <v>#DIV/0!</v>
      </c>
      <c r="GC548" s="39" t="e">
        <f t="shared" si="1645"/>
        <v>#DIV/0!</v>
      </c>
      <c r="GD548" s="39" t="e">
        <f t="shared" si="1646"/>
        <v>#DIV/0!</v>
      </c>
      <c r="GE548" s="39" t="e">
        <f t="shared" si="1647"/>
        <v>#DIV/0!</v>
      </c>
      <c r="GF548" s="39" t="e">
        <f t="shared" si="1648"/>
        <v>#DIV/0!</v>
      </c>
      <c r="GG548" s="39" t="e">
        <f t="shared" si="1649"/>
        <v>#DIV/0!</v>
      </c>
      <c r="GH548" s="39" t="e">
        <f t="shared" si="1650"/>
        <v>#DIV/0!</v>
      </c>
      <c r="GI548" s="39"/>
      <c r="GJ548" s="39" t="e">
        <f t="shared" si="1651"/>
        <v>#DIV/0!</v>
      </c>
      <c r="GK548" s="39" t="e">
        <f t="shared" si="1652"/>
        <v>#DIV/0!</v>
      </c>
      <c r="GL548" s="39" t="e">
        <f t="shared" si="1653"/>
        <v>#DIV/0!</v>
      </c>
      <c r="GM548" s="39" t="e">
        <f t="shared" si="1654"/>
        <v>#DIV/0!</v>
      </c>
      <c r="GN548" s="39" t="e">
        <f t="shared" si="1655"/>
        <v>#DIV/0!</v>
      </c>
      <c r="GO548" s="57"/>
      <c r="GP548" s="57" t="e">
        <f t="shared" si="1656"/>
        <v>#DIV/0!</v>
      </c>
      <c r="GQ548" s="59" t="e">
        <f t="shared" si="1657"/>
        <v>#DIV/0!</v>
      </c>
      <c r="GR548" s="41" t="e">
        <f t="shared" si="1658"/>
        <v>#DIV/0!</v>
      </c>
      <c r="GS548" s="57" t="e">
        <f t="shared" si="1659"/>
        <v>#DIV/0!</v>
      </c>
      <c r="GT548" s="57" t="e">
        <f t="shared" si="1660"/>
        <v>#DIV/0!</v>
      </c>
      <c r="GU548" s="57" t="e">
        <f t="shared" si="1661"/>
        <v>#DIV/0!</v>
      </c>
      <c r="GV548" s="57"/>
      <c r="GW548" s="42" t="e">
        <f t="shared" si="1662"/>
        <v>#DIV/0!</v>
      </c>
      <c r="GX548" s="42" t="e">
        <f t="shared" si="1663"/>
        <v>#DIV/0!</v>
      </c>
      <c r="GY548" s="42" t="e">
        <f t="shared" si="1664"/>
        <v>#DIV/0!</v>
      </c>
      <c r="GZ548" s="57"/>
      <c r="HA548" s="2" t="e">
        <f t="shared" si="1665"/>
        <v>#DIV/0!</v>
      </c>
      <c r="HB548" s="2" t="e">
        <f t="shared" si="1666"/>
        <v>#DIV/0!</v>
      </c>
      <c r="HC548" s="2" t="e">
        <f t="shared" si="1667"/>
        <v>#DIV/0!</v>
      </c>
      <c r="HD548" s="2" t="e">
        <f t="shared" si="1668"/>
        <v>#DIV/0!</v>
      </c>
      <c r="HE548" s="2" t="e">
        <f t="shared" si="1669"/>
        <v>#DIV/0!</v>
      </c>
      <c r="HF548" s="2" t="e">
        <f t="shared" si="1670"/>
        <v>#DIV/0!</v>
      </c>
      <c r="HG548" s="2" t="e">
        <f t="shared" si="1671"/>
        <v>#DIV/0!</v>
      </c>
      <c r="HH548" s="2" t="e">
        <f t="shared" si="1672"/>
        <v>#DIV/0!</v>
      </c>
      <c r="HI548" s="2" t="e">
        <f t="shared" si="1673"/>
        <v>#DIV/0!</v>
      </c>
      <c r="HJ548" s="11" t="e">
        <f t="shared" si="1674"/>
        <v>#DIV/0!</v>
      </c>
      <c r="HK548" s="60" t="e">
        <f t="shared" si="1675"/>
        <v>#DIV/0!</v>
      </c>
      <c r="HL548" s="57"/>
      <c r="HM548" s="57" t="e">
        <f t="shared" si="1676"/>
        <v>#DIV/0!</v>
      </c>
      <c r="HN548" s="57" t="e">
        <f t="shared" si="1677"/>
        <v>#DIV/0!</v>
      </c>
      <c r="HO548" s="57" t="e">
        <f t="shared" si="1678"/>
        <v>#DIV/0!</v>
      </c>
      <c r="HP548" s="57" t="e">
        <f t="shared" si="1679"/>
        <v>#DIV/0!</v>
      </c>
      <c r="HQ548" s="57" t="e">
        <f t="shared" si="1680"/>
        <v>#DIV/0!</v>
      </c>
      <c r="HR548" s="57"/>
      <c r="HS548" s="57" t="e">
        <f t="shared" si="1681"/>
        <v>#DIV/0!</v>
      </c>
      <c r="HT548" s="57" t="e">
        <f t="shared" si="1682"/>
        <v>#DIV/0!</v>
      </c>
      <c r="HU548" s="57" t="e">
        <f t="shared" si="1683"/>
        <v>#DIV/0!</v>
      </c>
      <c r="HV548" s="57" t="e">
        <f t="shared" si="1684"/>
        <v>#DIV/0!</v>
      </c>
      <c r="HW548" s="57" t="e">
        <f t="shared" si="1685"/>
        <v>#DIV/0!</v>
      </c>
      <c r="HX548" s="57"/>
      <c r="HY548" s="57" t="e">
        <f t="shared" si="1686"/>
        <v>#DIV/0!</v>
      </c>
      <c r="HZ548" s="57" t="e">
        <f t="shared" si="1687"/>
        <v>#DIV/0!</v>
      </c>
      <c r="IA548" s="57"/>
      <c r="IB548" s="61">
        <f t="shared" si="1688"/>
        <v>0</v>
      </c>
      <c r="IC548" s="57" t="str">
        <f t="shared" si="1689"/>
        <v/>
      </c>
      <c r="ID548" s="42"/>
      <c r="IE548" s="2" t="str">
        <f t="shared" si="1690"/>
        <v/>
      </c>
      <c r="IF548" s="60" t="e">
        <f t="shared" si="1691"/>
        <v>#DIV/0!</v>
      </c>
      <c r="IG548" s="60" t="str">
        <f t="shared" si="1692"/>
        <v/>
      </c>
      <c r="IH548" s="60" t="str">
        <f t="shared" si="1693"/>
        <v>zinco-</v>
      </c>
      <c r="II548" s="60" t="str">
        <f t="shared" si="1694"/>
        <v>mangano-</v>
      </c>
      <c r="IJ548" s="60" t="e">
        <f t="shared" si="1695"/>
        <v>#DIV/0!</v>
      </c>
      <c r="IK548" s="60" t="e">
        <f t="shared" si="1696"/>
        <v>#DIV/0!</v>
      </c>
      <c r="IL548" s="60" t="e">
        <f t="shared" si="1697"/>
        <v>#DIV/0!</v>
      </c>
      <c r="IM548" s="60" t="e">
        <f t="shared" si="1698"/>
        <v>#DIV/0!</v>
      </c>
      <c r="IN548" s="60" t="str">
        <f t="shared" si="1699"/>
        <v/>
      </c>
      <c r="IO548" s="60" t="str">
        <f t="shared" si="1700"/>
        <v/>
      </c>
      <c r="IP548" s="57"/>
      <c r="IQ548" s="57" t="str">
        <f t="shared" si="1701"/>
        <v>ERROR!!</v>
      </c>
    </row>
    <row r="549" spans="24:251">
      <c r="X549" s="29">
        <f t="shared" si="1557"/>
        <v>0</v>
      </c>
      <c r="Y549" s="29">
        <f t="shared" si="1558"/>
        <v>0</v>
      </c>
      <c r="Z549" s="29" t="e">
        <f t="shared" si="1559"/>
        <v>#DIV/0!</v>
      </c>
      <c r="AA549" s="29" t="e">
        <f t="shared" si="1560"/>
        <v>#DIV/0!</v>
      </c>
      <c r="AB549" s="29" t="e">
        <f t="shared" si="1561"/>
        <v>#DIV/0!</v>
      </c>
      <c r="AC549" s="29" t="e">
        <f t="shared" si="1562"/>
        <v>#DIV/0!</v>
      </c>
      <c r="AF549" s="23">
        <v>60.084299999999999</v>
      </c>
      <c r="AG549" s="23">
        <v>79.878799999999998</v>
      </c>
      <c r="AH549" s="23">
        <v>101.96120000000001</v>
      </c>
      <c r="AI549" s="23">
        <v>151.99039999999999</v>
      </c>
      <c r="AJ549" s="23">
        <v>159.69</v>
      </c>
      <c r="AK549" s="23">
        <v>71.846400000000003</v>
      </c>
      <c r="AL549" s="23">
        <v>70.9375</v>
      </c>
      <c r="AM549" s="23">
        <v>40.304400000000001</v>
      </c>
      <c r="AN549" s="23">
        <v>56.077399999999997</v>
      </c>
      <c r="AO549" s="23">
        <v>61.978999999999999</v>
      </c>
      <c r="AP549" s="23">
        <v>94.195999999999998</v>
      </c>
      <c r="AQ549" s="23">
        <v>18.998000000000001</v>
      </c>
      <c r="AR549" s="23">
        <v>35.450000000000003</v>
      </c>
      <c r="AS549" s="23">
        <v>29.88</v>
      </c>
      <c r="AT549" s="23">
        <v>74.691999999999993</v>
      </c>
      <c r="AU549" s="23">
        <v>81.39</v>
      </c>
      <c r="AX549" s="54">
        <f t="shared" si="1563"/>
        <v>0</v>
      </c>
      <c r="AY549" s="54">
        <f t="shared" si="1564"/>
        <v>0</v>
      </c>
      <c r="AZ549" s="54">
        <f t="shared" si="1565"/>
        <v>0</v>
      </c>
      <c r="BA549" s="54">
        <f t="shared" si="1566"/>
        <v>0</v>
      </c>
      <c r="BB549" s="54">
        <f t="shared" si="1567"/>
        <v>0</v>
      </c>
      <c r="BC549" s="54">
        <f t="shared" si="1568"/>
        <v>0</v>
      </c>
      <c r="BD549" s="54">
        <f t="shared" si="1569"/>
        <v>0</v>
      </c>
      <c r="BE549" s="54">
        <f t="shared" si="1570"/>
        <v>0</v>
      </c>
      <c r="BF549" s="54">
        <f t="shared" si="1571"/>
        <v>0</v>
      </c>
      <c r="BG549" s="54">
        <f t="shared" si="1572"/>
        <v>0</v>
      </c>
      <c r="BH549" s="54">
        <f t="shared" si="1573"/>
        <v>0</v>
      </c>
      <c r="BI549" s="54">
        <f t="shared" si="1574"/>
        <v>0</v>
      </c>
      <c r="BJ549" s="54">
        <f t="shared" si="1575"/>
        <v>0</v>
      </c>
      <c r="BK549" s="54">
        <f t="shared" si="1576"/>
        <v>0</v>
      </c>
      <c r="BL549" s="54">
        <f t="shared" si="1577"/>
        <v>0</v>
      </c>
      <c r="BM549" s="42"/>
      <c r="BO549" s="54">
        <f>'Norm-coeff'!$C$2+$AX549*'Norm-coeff'!$D$2+$AY549*'Norm-coeff'!$E$2+$AZ549*'Norm-coeff'!$F$2+$BA549*'Norm-coeff'!$G$2+$BB549*'Norm-coeff'!$H$2+$BC549*'Norm-coeff'!$I$2+$BD549*'Norm-coeff'!$J$2+$BE549*'Norm-coeff'!$K$2+$BF549*'Norm-coeff'!$L$2+$BG549*'Norm-coeff'!$M$2+$BH549*'Norm-coeff'!$N$2+$BI549*'Norm-coeff'!$O$2</f>
        <v>5.4045421474420303</v>
      </c>
      <c r="BP549" s="54">
        <f>'Norm-coeff'!$C$3+$AX549*'Norm-coeff'!$D$3+$AY549*'Norm-coeff'!$E$3+$AZ549*'Norm-coeff'!$F$3+$BA549*'Norm-coeff'!$G$3+$BB549*'Norm-coeff'!$H$3+$BC549*'Norm-coeff'!$I$3+$BD549*'Norm-coeff'!$J$3+$BE549*'Norm-coeff'!$K$3+$BF549*'Norm-coeff'!$L$3+$BG549*'Norm-coeff'!$M$3+$BH549*'Norm-coeff'!$N$3+$BI549*'Norm-coeff'!$O$3</f>
        <v>3.15319116612705</v>
      </c>
      <c r="BQ549" s="54">
        <f>'Norm-coeff'!$C$4+$AX549*'Norm-coeff'!$D$4+$AY549*'Norm-coeff'!$E$4+$AZ549*'Norm-coeff'!$F$4+$BA549*'Norm-coeff'!$G$4+$BB549*'Norm-coeff'!$H$4+$BC549*'Norm-coeff'!$I$4+$BD549*'Norm-coeff'!$J$4+$BE549*'Norm-coeff'!$K$4+$BF549*'Norm-coeff'!$L$4+$BG549*'Norm-coeff'!$M$4+$BH549*'Norm-coeff'!$N$4+$BI549*'Norm-coeff'!$O$4</f>
        <v>1.42115649462768</v>
      </c>
      <c r="BR549" s="54">
        <f>'Norm-coeff'!$C$5+$AX549*'Norm-coeff'!$D$5+$AY549*'Norm-coeff'!$E$5+$AZ549*'Norm-coeff'!$F$5+$BA549*'Norm-coeff'!$G$5+$BB549*'Norm-coeff'!$H$5+$BC549*'Norm-coeff'!$I$5+$BD549*'Norm-coeff'!$J$5+$BE549*'Norm-coeff'!$K$5+$BF549*'Norm-coeff'!$L$5+$BG549*'Norm-coeff'!$M$5+$BH549*'Norm-coeff'!$N$5+$BI549*'Norm-coeff'!$O$5</f>
        <v>1.0553329241296201</v>
      </c>
      <c r="BS549" s="54">
        <f>'Norm-coeff'!$C$6+$AX549*'Norm-coeff'!$D$6+$AY549*'Norm-coeff'!$E$6+$AZ549*'Norm-coeff'!$F$6+$BA549*'Norm-coeff'!$G$6+$BB549*'Norm-coeff'!$H$6+$BC549*'Norm-coeff'!$I$6+$BD549*'Norm-coeff'!$J$6+$BE549*'Norm-coeff'!$K$6+$BF549*'Norm-coeff'!$L$6+$BG549*'Norm-coeff'!$M$6+$BH549*'Norm-coeff'!$N$6+$BI549*'Norm-coeff'!$O$6</f>
        <v>-1.48700885495103E-2</v>
      </c>
      <c r="BT549" s="54">
        <f>'Norm-coeff'!$C$7+$AX549*'Norm-coeff'!$D$7+$AY549*'Norm-coeff'!$E$7+$AZ549*'Norm-coeff'!$F$7+$BA549*'Norm-coeff'!$G$7+$BB549*'Norm-coeff'!$H$7+$BC549*'Norm-coeff'!$I$7+$BD549*'Norm-coeff'!$J$7+$BE549*'Norm-coeff'!$K$7+$BF549*'Norm-coeff'!$L$7+$BG549*'Norm-coeff'!$M$7+$BH549*'Norm-coeff'!$N$7+$BI549*'Norm-coeff'!$O$7</f>
        <v>2.0907583608832998</v>
      </c>
      <c r="BU549" s="54">
        <f>'Norm-coeff'!$C$8+$AX549*'Norm-coeff'!$D$8+$AY549*'Norm-coeff'!$E$8+$AZ549*'Norm-coeff'!$F$8+$BA549*'Norm-coeff'!$G$8+$BB549*'Norm-coeff'!$H$8+$BC549*'Norm-coeff'!$I$8+$BD549*'Norm-coeff'!$J$8+$BE549*'Norm-coeff'!$K$8+$BF549*'Norm-coeff'!$L$8+$BG549*'Norm-coeff'!$M$8+$BH549*'Norm-coeff'!$N$8+$BI549*'Norm-coeff'!$O$8</f>
        <v>0.65894159836244504</v>
      </c>
      <c r="BV549" s="54">
        <f>'Norm-coeff'!$C$9+$AX549*'Norm-coeff'!$D$9+$AY549*'Norm-coeff'!$E$9+$AZ549*'Norm-coeff'!$F$9+$BA549*'Norm-coeff'!$G$9+$BB549*'Norm-coeff'!$H$9+$BC549*'Norm-coeff'!$I$9+$BD549*'Norm-coeff'!$J$9+$BE549*'Norm-coeff'!$K$9+$BF549*'Norm-coeff'!$L$9+$BG549*'Norm-coeff'!$M$9+$BH549*'Norm-coeff'!$N$9+$BI549*'Norm-coeff'!$O$9</f>
        <v>1.48961085014701</v>
      </c>
      <c r="BW549" s="54">
        <f>'Norm-coeff'!$C$10+$AX549*'Norm-coeff'!$D$10+$AY549*'Norm-coeff'!$E$10+$AZ549*'Norm-coeff'!$F$10+$BA549*'Norm-coeff'!$G$10+$BB549*'Norm-coeff'!$H$10+$BC549*'Norm-coeff'!$I$10+$BD549*'Norm-coeff'!$J$10+$BE549*'Norm-coeff'!$K$10+$BF549*'Norm-coeff'!$L$10+$BG549*'Norm-coeff'!$M$10+$BH549*'Norm-coeff'!$N$10+$BI549*'Norm-coeff'!$O$10</f>
        <v>1.42058735749591</v>
      </c>
      <c r="BX549" s="54">
        <f>'Norm-coeff'!$C$11+$AX549*'Norm-coeff'!$D$11+$AY549*'Norm-coeff'!$E$11+$AZ549*'Norm-coeff'!$F$11+$BA549*'Norm-coeff'!$G$11+$BB549*'Norm-coeff'!$H$11+$BC549*'Norm-coeff'!$I$11+$BD549*'Norm-coeff'!$J$11+$BE549*'Norm-coeff'!$K$11+$BF549*'Norm-coeff'!$L$11+$BG549*'Norm-coeff'!$M$11+$BH549*'Norm-coeff'!$N$11+$BI549*'Norm-coeff'!$O$11</f>
        <v>0.221233014421479</v>
      </c>
      <c r="BY549" s="54">
        <f>'Norm-coeff'!$C$12+$AX549*'Norm-coeff'!$D$12+$AY549*'Norm-coeff'!$E$12+$AZ549*'Norm-coeff'!$F$12+$BA549*'Norm-coeff'!$G$12+$BB549*'Norm-coeff'!$H$12+$BC549*'Norm-coeff'!$I$12+$BD549*'Norm-coeff'!$J$12+$BE549*'Norm-coeff'!$K$12+$BF549*'Norm-coeff'!$L$12+$BG549*'Norm-coeff'!$M$12+$BH549*'Norm-coeff'!$N$12+$BI549*'Norm-coeff'!$O$12</f>
        <v>0.283527502056037</v>
      </c>
      <c r="BZ549" s="54">
        <f>'Norm-coeff'!$C$13+$AX549*'Norm-coeff'!$D$13+$AY549*'Norm-coeff'!$E$13+$AZ549*'Norm-coeff'!$F$13+$BA549*'Norm-coeff'!$G$13+$BB549*'Norm-coeff'!$H$13+$BC549*'Norm-coeff'!$I$13+$BD549*'Norm-coeff'!$J$13+$BE549*'Norm-coeff'!$K$13+$BF549*'Norm-coeff'!$L$13+$BG549*'Norm-coeff'!$M$13+$BH549*'Norm-coeff'!$N$13+$BI549*'Norm-coeff'!$O$13</f>
        <v>-4.1864930554451202E-2</v>
      </c>
      <c r="CA549" s="54">
        <f>'Norm-coeff'!$C$14+$AX549*'Norm-coeff'!$D$14+$AY549*'Norm-coeff'!$E$14+$AZ549*'Norm-coeff'!$F$14+$BA549*'Norm-coeff'!$G$14+$BB549*'Norm-coeff'!$H$14+$BC549*'Norm-coeff'!$I$14+$BD549*'Norm-coeff'!$J$14+$BE549*'Norm-coeff'!$K$14+$BF549*'Norm-coeff'!$L$14+$BG549*'Norm-coeff'!$M$14+$BH549*'Norm-coeff'!$N$14+$BI549*'Norm-coeff'!$O$14</f>
        <v>4.2526983164477103</v>
      </c>
      <c r="CC549" s="54">
        <f t="shared" si="1702"/>
        <v>0</v>
      </c>
      <c r="CG549" s="54">
        <f t="shared" si="1578"/>
        <v>0</v>
      </c>
      <c r="CH549" s="54">
        <f t="shared" si="1556"/>
        <v>0</v>
      </c>
      <c r="CI549" s="54">
        <f t="shared" si="1579"/>
        <v>0</v>
      </c>
      <c r="CJ549" s="56">
        <f t="shared" si="1580"/>
        <v>0</v>
      </c>
      <c r="CK549" s="54">
        <f t="shared" si="1581"/>
        <v>0</v>
      </c>
      <c r="CL549" s="54">
        <f t="shared" si="1582"/>
        <v>0</v>
      </c>
      <c r="CM549" s="54">
        <f t="shared" si="1583"/>
        <v>0</v>
      </c>
      <c r="CN549" s="54">
        <f t="shared" si="1584"/>
        <v>0</v>
      </c>
      <c r="CO549" s="54">
        <f t="shared" si="1585"/>
        <v>0</v>
      </c>
      <c r="CP549" s="54">
        <f t="shared" si="1586"/>
        <v>0</v>
      </c>
      <c r="CQ549" s="54">
        <f t="shared" si="1587"/>
        <v>0</v>
      </c>
      <c r="CR549" s="54">
        <f t="shared" si="1588"/>
        <v>0</v>
      </c>
      <c r="CS549" s="54">
        <f t="shared" si="1589"/>
        <v>0</v>
      </c>
      <c r="CU549" s="54">
        <f t="shared" si="1590"/>
        <v>0</v>
      </c>
      <c r="CV549" s="54">
        <f t="shared" si="1591"/>
        <v>0</v>
      </c>
      <c r="CW549" s="54">
        <f t="shared" si="1592"/>
        <v>0</v>
      </c>
      <c r="CX549" s="54">
        <f t="shared" si="1593"/>
        <v>0</v>
      </c>
      <c r="CZ549" s="54">
        <f t="shared" si="1594"/>
        <v>0</v>
      </c>
      <c r="DA549" s="54">
        <f t="shared" si="1595"/>
        <v>0</v>
      </c>
      <c r="DB549" s="54">
        <f t="shared" si="1596"/>
        <v>0</v>
      </c>
      <c r="DC549" s="54">
        <f t="shared" si="1597"/>
        <v>0</v>
      </c>
      <c r="DD549" s="54">
        <f t="shared" si="1598"/>
        <v>0</v>
      </c>
      <c r="DE549" s="54">
        <f t="shared" si="1599"/>
        <v>0</v>
      </c>
      <c r="DF549" s="54">
        <f t="shared" si="1600"/>
        <v>0</v>
      </c>
      <c r="DG549" s="54">
        <f t="shared" si="1601"/>
        <v>2</v>
      </c>
      <c r="DH549" s="71">
        <f t="shared" si="1602"/>
        <v>0</v>
      </c>
      <c r="DI549" s="71">
        <f t="shared" si="1603"/>
        <v>0</v>
      </c>
      <c r="DJ549" s="54">
        <f t="shared" si="1604"/>
        <v>0</v>
      </c>
      <c r="DK549" s="54">
        <f t="shared" si="1605"/>
        <v>2</v>
      </c>
      <c r="DL549" s="4">
        <f t="shared" si="1530"/>
        <v>0</v>
      </c>
      <c r="DM549" s="3">
        <f t="shared" si="1606"/>
        <v>0</v>
      </c>
      <c r="DN549" s="3">
        <f t="shared" si="1607"/>
        <v>0</v>
      </c>
      <c r="DO549" s="4" t="e">
        <f t="shared" si="1608"/>
        <v>#DIV/0!</v>
      </c>
      <c r="DP549" s="57"/>
      <c r="DQ549" s="57"/>
      <c r="DR549" s="56">
        <f t="shared" si="1531"/>
        <v>2</v>
      </c>
      <c r="DS549" s="56">
        <f t="shared" si="1532"/>
        <v>0</v>
      </c>
      <c r="DT549" s="38">
        <f t="shared" si="1533"/>
        <v>0</v>
      </c>
      <c r="DU549" s="38">
        <f t="shared" si="1609"/>
        <v>2</v>
      </c>
      <c r="DV549" s="38">
        <f t="shared" si="1534"/>
        <v>0</v>
      </c>
      <c r="DW549" s="39">
        <f t="shared" si="1535"/>
        <v>0</v>
      </c>
      <c r="DX549" s="39">
        <f t="shared" si="1536"/>
        <v>0</v>
      </c>
      <c r="DY549" s="39">
        <f t="shared" si="1537"/>
        <v>0</v>
      </c>
      <c r="DZ549" s="39">
        <f t="shared" si="1538"/>
        <v>0</v>
      </c>
      <c r="EA549" s="39">
        <f t="shared" si="1539"/>
        <v>0</v>
      </c>
      <c r="EB549" s="37" t="e">
        <f t="shared" si="1610"/>
        <v>#DIV/0!</v>
      </c>
      <c r="EC549" s="37" t="e">
        <f t="shared" si="1611"/>
        <v>#DIV/0!</v>
      </c>
      <c r="ED549" s="37" t="e">
        <f t="shared" si="1612"/>
        <v>#DIV/0!</v>
      </c>
      <c r="EE549" s="37" t="e">
        <f t="shared" si="1613"/>
        <v>#DIV/0!</v>
      </c>
      <c r="EF549" s="39" t="e">
        <f t="shared" si="1614"/>
        <v>#DIV/0!</v>
      </c>
      <c r="EG549" s="37" t="e">
        <f t="shared" si="1615"/>
        <v>#DIV/0!</v>
      </c>
      <c r="EH549" s="37" t="e">
        <f t="shared" si="1616"/>
        <v>#DIV/0!</v>
      </c>
      <c r="EI549" s="11" t="b">
        <f t="shared" si="1617"/>
        <v>1</v>
      </c>
      <c r="EJ549" s="11" t="b">
        <f t="shared" si="1618"/>
        <v>0</v>
      </c>
      <c r="EK549" s="39" t="e">
        <f t="shared" si="1619"/>
        <v>#DIV/0!</v>
      </c>
      <c r="EL549" s="39" t="e">
        <f t="shared" si="1620"/>
        <v>#DIV/0!</v>
      </c>
      <c r="EM549" s="39" t="e">
        <f t="shared" si="1621"/>
        <v>#DIV/0!</v>
      </c>
      <c r="EN549" s="39" t="e">
        <f t="shared" si="1622"/>
        <v>#DIV/0!</v>
      </c>
      <c r="EO549" s="39" t="e">
        <f t="shared" si="1623"/>
        <v>#DIV/0!</v>
      </c>
      <c r="EP549" s="39" t="e">
        <f t="shared" si="1624"/>
        <v>#DIV/0!</v>
      </c>
      <c r="EQ549" s="39" t="e">
        <f t="shared" si="1625"/>
        <v>#DIV/0!</v>
      </c>
      <c r="ER549" s="39" t="e">
        <f t="shared" si="1626"/>
        <v>#DIV/0!</v>
      </c>
      <c r="ES549" s="58" t="str">
        <f t="shared" si="1627"/>
        <v>(OH,F,Cl)-dominate amphibole</v>
      </c>
      <c r="ET549" s="58" t="e">
        <f t="shared" si="1628"/>
        <v>#N/A</v>
      </c>
      <c r="EU549" s="56">
        <f t="shared" si="1540"/>
        <v>0</v>
      </c>
      <c r="EV549" s="56">
        <f t="shared" si="1541"/>
        <v>0</v>
      </c>
      <c r="EW549" s="56">
        <f t="shared" si="1542"/>
        <v>0</v>
      </c>
      <c r="EX549" s="56">
        <f t="shared" si="1543"/>
        <v>0</v>
      </c>
      <c r="EY549" s="56">
        <f t="shared" si="1544"/>
        <v>0</v>
      </c>
      <c r="EZ549" s="56">
        <f t="shared" si="1545"/>
        <v>0</v>
      </c>
      <c r="FA549" s="39">
        <f t="shared" si="1546"/>
        <v>0</v>
      </c>
      <c r="FB549" s="39">
        <f t="shared" si="1547"/>
        <v>0</v>
      </c>
      <c r="FC549" s="54">
        <f t="shared" si="1548"/>
        <v>0</v>
      </c>
      <c r="FD549" s="54">
        <f t="shared" si="1549"/>
        <v>0</v>
      </c>
      <c r="FE549" s="39">
        <f t="shared" si="1550"/>
        <v>0</v>
      </c>
      <c r="FF549" s="54">
        <f t="shared" si="1551"/>
        <v>0</v>
      </c>
      <c r="FG549" s="39">
        <f t="shared" si="1552"/>
        <v>0</v>
      </c>
      <c r="FH549" s="39">
        <f t="shared" si="1629"/>
        <v>0</v>
      </c>
      <c r="FI549" s="39">
        <f t="shared" si="1630"/>
        <v>0</v>
      </c>
      <c r="FJ549" s="39">
        <f t="shared" si="1631"/>
        <v>0</v>
      </c>
      <c r="FK549" s="39" t="e">
        <f t="shared" si="1632"/>
        <v>#DIV/0!</v>
      </c>
      <c r="FL549" s="39" t="e">
        <f t="shared" si="1633"/>
        <v>#DIV/0!</v>
      </c>
      <c r="FM549" s="39" t="e">
        <f t="shared" si="1634"/>
        <v>#DIV/0!</v>
      </c>
      <c r="FN549" s="39">
        <f t="shared" si="1635"/>
        <v>1</v>
      </c>
      <c r="FO549" s="39">
        <f t="shared" si="1553"/>
        <v>0</v>
      </c>
      <c r="FP549" s="39">
        <f t="shared" si="1554"/>
        <v>0</v>
      </c>
      <c r="FQ549" s="39">
        <f t="shared" si="1555"/>
        <v>0</v>
      </c>
      <c r="FR549" s="39">
        <f t="shared" si="1636"/>
        <v>0</v>
      </c>
      <c r="FS549" s="39">
        <f t="shared" si="1637"/>
        <v>0</v>
      </c>
      <c r="FU549" s="39" t="e">
        <f t="shared" si="1638"/>
        <v>#DIV/0!</v>
      </c>
      <c r="FV549" s="39" t="e">
        <f t="shared" si="1639"/>
        <v>#DIV/0!</v>
      </c>
      <c r="FW549" s="39" t="e">
        <f t="shared" si="1640"/>
        <v>#DIV/0!</v>
      </c>
      <c r="FY549" s="39" t="e">
        <f t="shared" si="1641"/>
        <v>#DIV/0!</v>
      </c>
      <c r="FZ549" s="39" t="e">
        <f t="shared" si="1642"/>
        <v>#DIV/0!</v>
      </c>
      <c r="GA549" s="39" t="e">
        <f t="shared" si="1643"/>
        <v>#DIV/0!</v>
      </c>
      <c r="GB549" s="39" t="e">
        <f t="shared" si="1644"/>
        <v>#DIV/0!</v>
      </c>
      <c r="GC549" s="39" t="e">
        <f t="shared" si="1645"/>
        <v>#DIV/0!</v>
      </c>
      <c r="GD549" s="39" t="e">
        <f t="shared" si="1646"/>
        <v>#DIV/0!</v>
      </c>
      <c r="GE549" s="39" t="e">
        <f t="shared" si="1647"/>
        <v>#DIV/0!</v>
      </c>
      <c r="GF549" s="39" t="e">
        <f t="shared" si="1648"/>
        <v>#DIV/0!</v>
      </c>
      <c r="GG549" s="39" t="e">
        <f t="shared" si="1649"/>
        <v>#DIV/0!</v>
      </c>
      <c r="GH549" s="39" t="e">
        <f t="shared" si="1650"/>
        <v>#DIV/0!</v>
      </c>
      <c r="GI549" s="39"/>
      <c r="GJ549" s="39" t="e">
        <f t="shared" si="1651"/>
        <v>#DIV/0!</v>
      </c>
      <c r="GK549" s="39" t="e">
        <f t="shared" si="1652"/>
        <v>#DIV/0!</v>
      </c>
      <c r="GL549" s="39" t="e">
        <f t="shared" si="1653"/>
        <v>#DIV/0!</v>
      </c>
      <c r="GM549" s="39" t="e">
        <f t="shared" si="1654"/>
        <v>#DIV/0!</v>
      </c>
      <c r="GN549" s="39" t="e">
        <f t="shared" si="1655"/>
        <v>#DIV/0!</v>
      </c>
      <c r="GO549" s="57"/>
      <c r="GP549" s="57" t="e">
        <f t="shared" si="1656"/>
        <v>#DIV/0!</v>
      </c>
      <c r="GQ549" s="59" t="e">
        <f t="shared" si="1657"/>
        <v>#DIV/0!</v>
      </c>
      <c r="GR549" s="41" t="e">
        <f t="shared" si="1658"/>
        <v>#DIV/0!</v>
      </c>
      <c r="GS549" s="57" t="e">
        <f t="shared" si="1659"/>
        <v>#DIV/0!</v>
      </c>
      <c r="GT549" s="57" t="e">
        <f t="shared" si="1660"/>
        <v>#DIV/0!</v>
      </c>
      <c r="GU549" s="57" t="e">
        <f t="shared" si="1661"/>
        <v>#DIV/0!</v>
      </c>
      <c r="GV549" s="57"/>
      <c r="GW549" s="42" t="e">
        <f t="shared" si="1662"/>
        <v>#DIV/0!</v>
      </c>
      <c r="GX549" s="42" t="e">
        <f t="shared" si="1663"/>
        <v>#DIV/0!</v>
      </c>
      <c r="GY549" s="42" t="e">
        <f t="shared" si="1664"/>
        <v>#DIV/0!</v>
      </c>
      <c r="GZ549" s="57"/>
      <c r="HA549" s="2" t="e">
        <f t="shared" si="1665"/>
        <v>#DIV/0!</v>
      </c>
      <c r="HB549" s="2" t="e">
        <f t="shared" si="1666"/>
        <v>#DIV/0!</v>
      </c>
      <c r="HC549" s="2" t="e">
        <f t="shared" si="1667"/>
        <v>#DIV/0!</v>
      </c>
      <c r="HD549" s="2" t="e">
        <f t="shared" si="1668"/>
        <v>#DIV/0!</v>
      </c>
      <c r="HE549" s="2" t="e">
        <f t="shared" si="1669"/>
        <v>#DIV/0!</v>
      </c>
      <c r="HF549" s="2" t="e">
        <f t="shared" si="1670"/>
        <v>#DIV/0!</v>
      </c>
      <c r="HG549" s="2" t="e">
        <f t="shared" si="1671"/>
        <v>#DIV/0!</v>
      </c>
      <c r="HH549" s="2" t="e">
        <f t="shared" si="1672"/>
        <v>#DIV/0!</v>
      </c>
      <c r="HI549" s="2" t="e">
        <f t="shared" si="1673"/>
        <v>#DIV/0!</v>
      </c>
      <c r="HJ549" s="11" t="e">
        <f t="shared" si="1674"/>
        <v>#DIV/0!</v>
      </c>
      <c r="HK549" s="60" t="e">
        <f t="shared" si="1675"/>
        <v>#DIV/0!</v>
      </c>
      <c r="HL549" s="57"/>
      <c r="HM549" s="57" t="e">
        <f t="shared" si="1676"/>
        <v>#DIV/0!</v>
      </c>
      <c r="HN549" s="57" t="e">
        <f t="shared" si="1677"/>
        <v>#DIV/0!</v>
      </c>
      <c r="HO549" s="57" t="e">
        <f t="shared" si="1678"/>
        <v>#DIV/0!</v>
      </c>
      <c r="HP549" s="57" t="e">
        <f t="shared" si="1679"/>
        <v>#DIV/0!</v>
      </c>
      <c r="HQ549" s="57" t="e">
        <f t="shared" si="1680"/>
        <v>#DIV/0!</v>
      </c>
      <c r="HR549" s="57"/>
      <c r="HS549" s="57" t="e">
        <f t="shared" si="1681"/>
        <v>#DIV/0!</v>
      </c>
      <c r="HT549" s="57" t="e">
        <f t="shared" si="1682"/>
        <v>#DIV/0!</v>
      </c>
      <c r="HU549" s="57" t="e">
        <f t="shared" si="1683"/>
        <v>#DIV/0!</v>
      </c>
      <c r="HV549" s="57" t="e">
        <f t="shared" si="1684"/>
        <v>#DIV/0!</v>
      </c>
      <c r="HW549" s="57" t="e">
        <f t="shared" si="1685"/>
        <v>#DIV/0!</v>
      </c>
      <c r="HX549" s="57"/>
      <c r="HY549" s="57" t="e">
        <f t="shared" si="1686"/>
        <v>#DIV/0!</v>
      </c>
      <c r="HZ549" s="57" t="e">
        <f t="shared" si="1687"/>
        <v>#DIV/0!</v>
      </c>
      <c r="IA549" s="57"/>
      <c r="IB549" s="61">
        <f t="shared" si="1688"/>
        <v>0</v>
      </c>
      <c r="IC549" s="57" t="str">
        <f t="shared" si="1689"/>
        <v/>
      </c>
      <c r="ID549" s="42"/>
      <c r="IE549" s="2" t="str">
        <f t="shared" si="1690"/>
        <v/>
      </c>
      <c r="IF549" s="60" t="e">
        <f t="shared" si="1691"/>
        <v>#DIV/0!</v>
      </c>
      <c r="IG549" s="60" t="str">
        <f t="shared" si="1692"/>
        <v/>
      </c>
      <c r="IH549" s="60" t="str">
        <f t="shared" si="1693"/>
        <v>zinco-</v>
      </c>
      <c r="II549" s="60" t="str">
        <f t="shared" si="1694"/>
        <v>mangano-</v>
      </c>
      <c r="IJ549" s="60" t="e">
        <f t="shared" si="1695"/>
        <v>#DIV/0!</v>
      </c>
      <c r="IK549" s="60" t="e">
        <f t="shared" si="1696"/>
        <v>#DIV/0!</v>
      </c>
      <c r="IL549" s="60" t="e">
        <f t="shared" si="1697"/>
        <v>#DIV/0!</v>
      </c>
      <c r="IM549" s="60" t="e">
        <f t="shared" si="1698"/>
        <v>#DIV/0!</v>
      </c>
      <c r="IN549" s="60" t="str">
        <f t="shared" si="1699"/>
        <v/>
      </c>
      <c r="IO549" s="60" t="str">
        <f t="shared" si="1700"/>
        <v/>
      </c>
      <c r="IP549" s="57"/>
      <c r="IQ549" s="57" t="str">
        <f t="shared" si="1701"/>
        <v>ERROR!!</v>
      </c>
    </row>
    <row r="550" spans="24:251">
      <c r="X550" s="29">
        <f t="shared" si="1557"/>
        <v>0</v>
      </c>
      <c r="Y550" s="29">
        <f t="shared" si="1558"/>
        <v>0</v>
      </c>
      <c r="Z550" s="29" t="e">
        <f t="shared" si="1559"/>
        <v>#DIV/0!</v>
      </c>
      <c r="AA550" s="29" t="e">
        <f t="shared" si="1560"/>
        <v>#DIV/0!</v>
      </c>
      <c r="AB550" s="29" t="e">
        <f t="shared" si="1561"/>
        <v>#DIV/0!</v>
      </c>
      <c r="AC550" s="29" t="e">
        <f t="shared" si="1562"/>
        <v>#DIV/0!</v>
      </c>
      <c r="AF550" s="23">
        <v>60.084299999999999</v>
      </c>
      <c r="AG550" s="23">
        <v>79.878799999999998</v>
      </c>
      <c r="AH550" s="23">
        <v>101.96120000000001</v>
      </c>
      <c r="AI550" s="23">
        <v>151.99039999999999</v>
      </c>
      <c r="AJ550" s="23">
        <v>159.69</v>
      </c>
      <c r="AK550" s="23">
        <v>71.846400000000003</v>
      </c>
      <c r="AL550" s="23">
        <v>70.9375</v>
      </c>
      <c r="AM550" s="23">
        <v>40.304400000000001</v>
      </c>
      <c r="AN550" s="23">
        <v>56.077399999999997</v>
      </c>
      <c r="AO550" s="23">
        <v>61.978999999999999</v>
      </c>
      <c r="AP550" s="23">
        <v>94.195999999999998</v>
      </c>
      <c r="AQ550" s="23">
        <v>18.998000000000001</v>
      </c>
      <c r="AR550" s="23">
        <v>35.450000000000003</v>
      </c>
      <c r="AS550" s="23">
        <v>29.88</v>
      </c>
      <c r="AT550" s="23">
        <v>74.691999999999993</v>
      </c>
      <c r="AU550" s="23">
        <v>81.39</v>
      </c>
      <c r="AX550" s="54">
        <f t="shared" si="1563"/>
        <v>0</v>
      </c>
      <c r="AY550" s="54">
        <f t="shared" si="1564"/>
        <v>0</v>
      </c>
      <c r="AZ550" s="54">
        <f t="shared" si="1565"/>
        <v>0</v>
      </c>
      <c r="BA550" s="54">
        <f t="shared" si="1566"/>
        <v>0</v>
      </c>
      <c r="BB550" s="54">
        <f t="shared" si="1567"/>
        <v>0</v>
      </c>
      <c r="BC550" s="54">
        <f t="shared" si="1568"/>
        <v>0</v>
      </c>
      <c r="BD550" s="54">
        <f t="shared" si="1569"/>
        <v>0</v>
      </c>
      <c r="BE550" s="54">
        <f t="shared" si="1570"/>
        <v>0</v>
      </c>
      <c r="BF550" s="54">
        <f t="shared" si="1571"/>
        <v>0</v>
      </c>
      <c r="BG550" s="54">
        <f t="shared" si="1572"/>
        <v>0</v>
      </c>
      <c r="BH550" s="54">
        <f t="shared" si="1573"/>
        <v>0</v>
      </c>
      <c r="BI550" s="54">
        <f t="shared" si="1574"/>
        <v>0</v>
      </c>
      <c r="BJ550" s="54">
        <f t="shared" si="1575"/>
        <v>0</v>
      </c>
      <c r="BK550" s="54">
        <f t="shared" si="1576"/>
        <v>0</v>
      </c>
      <c r="BL550" s="54">
        <f t="shared" si="1577"/>
        <v>0</v>
      </c>
      <c r="BM550" s="42"/>
      <c r="BO550" s="54">
        <f>'Norm-coeff'!$C$2+$AX550*'Norm-coeff'!$D$2+$AY550*'Norm-coeff'!$E$2+$AZ550*'Norm-coeff'!$F$2+$BA550*'Norm-coeff'!$G$2+$BB550*'Norm-coeff'!$H$2+$BC550*'Norm-coeff'!$I$2+$BD550*'Norm-coeff'!$J$2+$BE550*'Norm-coeff'!$K$2+$BF550*'Norm-coeff'!$L$2+$BG550*'Norm-coeff'!$M$2+$BH550*'Norm-coeff'!$N$2+$BI550*'Norm-coeff'!$O$2</f>
        <v>5.4045421474420303</v>
      </c>
      <c r="BP550" s="54">
        <f>'Norm-coeff'!$C$3+$AX550*'Norm-coeff'!$D$3+$AY550*'Norm-coeff'!$E$3+$AZ550*'Norm-coeff'!$F$3+$BA550*'Norm-coeff'!$G$3+$BB550*'Norm-coeff'!$H$3+$BC550*'Norm-coeff'!$I$3+$BD550*'Norm-coeff'!$J$3+$BE550*'Norm-coeff'!$K$3+$BF550*'Norm-coeff'!$L$3+$BG550*'Norm-coeff'!$M$3+$BH550*'Norm-coeff'!$N$3+$BI550*'Norm-coeff'!$O$3</f>
        <v>3.15319116612705</v>
      </c>
      <c r="BQ550" s="54">
        <f>'Norm-coeff'!$C$4+$AX550*'Norm-coeff'!$D$4+$AY550*'Norm-coeff'!$E$4+$AZ550*'Norm-coeff'!$F$4+$BA550*'Norm-coeff'!$G$4+$BB550*'Norm-coeff'!$H$4+$BC550*'Norm-coeff'!$I$4+$BD550*'Norm-coeff'!$J$4+$BE550*'Norm-coeff'!$K$4+$BF550*'Norm-coeff'!$L$4+$BG550*'Norm-coeff'!$M$4+$BH550*'Norm-coeff'!$N$4+$BI550*'Norm-coeff'!$O$4</f>
        <v>1.42115649462768</v>
      </c>
      <c r="BR550" s="54">
        <f>'Norm-coeff'!$C$5+$AX550*'Norm-coeff'!$D$5+$AY550*'Norm-coeff'!$E$5+$AZ550*'Norm-coeff'!$F$5+$BA550*'Norm-coeff'!$G$5+$BB550*'Norm-coeff'!$H$5+$BC550*'Norm-coeff'!$I$5+$BD550*'Norm-coeff'!$J$5+$BE550*'Norm-coeff'!$K$5+$BF550*'Norm-coeff'!$L$5+$BG550*'Norm-coeff'!$M$5+$BH550*'Norm-coeff'!$N$5+$BI550*'Norm-coeff'!$O$5</f>
        <v>1.0553329241296201</v>
      </c>
      <c r="BS550" s="54">
        <f>'Norm-coeff'!$C$6+$AX550*'Norm-coeff'!$D$6+$AY550*'Norm-coeff'!$E$6+$AZ550*'Norm-coeff'!$F$6+$BA550*'Norm-coeff'!$G$6+$BB550*'Norm-coeff'!$H$6+$BC550*'Norm-coeff'!$I$6+$BD550*'Norm-coeff'!$J$6+$BE550*'Norm-coeff'!$K$6+$BF550*'Norm-coeff'!$L$6+$BG550*'Norm-coeff'!$M$6+$BH550*'Norm-coeff'!$N$6+$BI550*'Norm-coeff'!$O$6</f>
        <v>-1.48700885495103E-2</v>
      </c>
      <c r="BT550" s="54">
        <f>'Norm-coeff'!$C$7+$AX550*'Norm-coeff'!$D$7+$AY550*'Norm-coeff'!$E$7+$AZ550*'Norm-coeff'!$F$7+$BA550*'Norm-coeff'!$G$7+$BB550*'Norm-coeff'!$H$7+$BC550*'Norm-coeff'!$I$7+$BD550*'Norm-coeff'!$J$7+$BE550*'Norm-coeff'!$K$7+$BF550*'Norm-coeff'!$L$7+$BG550*'Norm-coeff'!$M$7+$BH550*'Norm-coeff'!$N$7+$BI550*'Norm-coeff'!$O$7</f>
        <v>2.0907583608832998</v>
      </c>
      <c r="BU550" s="54">
        <f>'Norm-coeff'!$C$8+$AX550*'Norm-coeff'!$D$8+$AY550*'Norm-coeff'!$E$8+$AZ550*'Norm-coeff'!$F$8+$BA550*'Norm-coeff'!$G$8+$BB550*'Norm-coeff'!$H$8+$BC550*'Norm-coeff'!$I$8+$BD550*'Norm-coeff'!$J$8+$BE550*'Norm-coeff'!$K$8+$BF550*'Norm-coeff'!$L$8+$BG550*'Norm-coeff'!$M$8+$BH550*'Norm-coeff'!$N$8+$BI550*'Norm-coeff'!$O$8</f>
        <v>0.65894159836244504</v>
      </c>
      <c r="BV550" s="54">
        <f>'Norm-coeff'!$C$9+$AX550*'Norm-coeff'!$D$9+$AY550*'Norm-coeff'!$E$9+$AZ550*'Norm-coeff'!$F$9+$BA550*'Norm-coeff'!$G$9+$BB550*'Norm-coeff'!$H$9+$BC550*'Norm-coeff'!$I$9+$BD550*'Norm-coeff'!$J$9+$BE550*'Norm-coeff'!$K$9+$BF550*'Norm-coeff'!$L$9+$BG550*'Norm-coeff'!$M$9+$BH550*'Norm-coeff'!$N$9+$BI550*'Norm-coeff'!$O$9</f>
        <v>1.48961085014701</v>
      </c>
      <c r="BW550" s="54">
        <f>'Norm-coeff'!$C$10+$AX550*'Norm-coeff'!$D$10+$AY550*'Norm-coeff'!$E$10+$AZ550*'Norm-coeff'!$F$10+$BA550*'Norm-coeff'!$G$10+$BB550*'Norm-coeff'!$H$10+$BC550*'Norm-coeff'!$I$10+$BD550*'Norm-coeff'!$J$10+$BE550*'Norm-coeff'!$K$10+$BF550*'Norm-coeff'!$L$10+$BG550*'Norm-coeff'!$M$10+$BH550*'Norm-coeff'!$N$10+$BI550*'Norm-coeff'!$O$10</f>
        <v>1.42058735749591</v>
      </c>
      <c r="BX550" s="54">
        <f>'Norm-coeff'!$C$11+$AX550*'Norm-coeff'!$D$11+$AY550*'Norm-coeff'!$E$11+$AZ550*'Norm-coeff'!$F$11+$BA550*'Norm-coeff'!$G$11+$BB550*'Norm-coeff'!$H$11+$BC550*'Norm-coeff'!$I$11+$BD550*'Norm-coeff'!$J$11+$BE550*'Norm-coeff'!$K$11+$BF550*'Norm-coeff'!$L$11+$BG550*'Norm-coeff'!$M$11+$BH550*'Norm-coeff'!$N$11+$BI550*'Norm-coeff'!$O$11</f>
        <v>0.221233014421479</v>
      </c>
      <c r="BY550" s="54">
        <f>'Norm-coeff'!$C$12+$AX550*'Norm-coeff'!$D$12+$AY550*'Norm-coeff'!$E$12+$AZ550*'Norm-coeff'!$F$12+$BA550*'Norm-coeff'!$G$12+$BB550*'Norm-coeff'!$H$12+$BC550*'Norm-coeff'!$I$12+$BD550*'Norm-coeff'!$J$12+$BE550*'Norm-coeff'!$K$12+$BF550*'Norm-coeff'!$L$12+$BG550*'Norm-coeff'!$M$12+$BH550*'Norm-coeff'!$N$12+$BI550*'Norm-coeff'!$O$12</f>
        <v>0.283527502056037</v>
      </c>
      <c r="BZ550" s="54">
        <f>'Norm-coeff'!$C$13+$AX550*'Norm-coeff'!$D$13+$AY550*'Norm-coeff'!$E$13+$AZ550*'Norm-coeff'!$F$13+$BA550*'Norm-coeff'!$G$13+$BB550*'Norm-coeff'!$H$13+$BC550*'Norm-coeff'!$I$13+$BD550*'Norm-coeff'!$J$13+$BE550*'Norm-coeff'!$K$13+$BF550*'Norm-coeff'!$L$13+$BG550*'Norm-coeff'!$M$13+$BH550*'Norm-coeff'!$N$13+$BI550*'Norm-coeff'!$O$13</f>
        <v>-4.1864930554451202E-2</v>
      </c>
      <c r="CA550" s="54">
        <f>'Norm-coeff'!$C$14+$AX550*'Norm-coeff'!$D$14+$AY550*'Norm-coeff'!$E$14+$AZ550*'Norm-coeff'!$F$14+$BA550*'Norm-coeff'!$G$14+$BB550*'Norm-coeff'!$H$14+$BC550*'Norm-coeff'!$I$14+$BD550*'Norm-coeff'!$J$14+$BE550*'Norm-coeff'!$K$14+$BF550*'Norm-coeff'!$L$14+$BG550*'Norm-coeff'!$M$14+$BH550*'Norm-coeff'!$N$14+$BI550*'Norm-coeff'!$O$14</f>
        <v>4.2526983164477103</v>
      </c>
      <c r="CC550" s="54">
        <f t="shared" si="1702"/>
        <v>0</v>
      </c>
      <c r="CG550" s="54">
        <f t="shared" si="1578"/>
        <v>0</v>
      </c>
      <c r="CH550" s="54">
        <f t="shared" si="1556"/>
        <v>0</v>
      </c>
      <c r="CI550" s="54">
        <f t="shared" si="1579"/>
        <v>0</v>
      </c>
      <c r="CJ550" s="56">
        <f t="shared" si="1580"/>
        <v>0</v>
      </c>
      <c r="CK550" s="54">
        <f t="shared" si="1581"/>
        <v>0</v>
      </c>
      <c r="CL550" s="54">
        <f t="shared" si="1582"/>
        <v>0</v>
      </c>
      <c r="CM550" s="54">
        <f t="shared" si="1583"/>
        <v>0</v>
      </c>
      <c r="CN550" s="54">
        <f t="shared" si="1584"/>
        <v>0</v>
      </c>
      <c r="CO550" s="54">
        <f t="shared" si="1585"/>
        <v>0</v>
      </c>
      <c r="CP550" s="54">
        <f t="shared" si="1586"/>
        <v>0</v>
      </c>
      <c r="CQ550" s="54">
        <f t="shared" si="1587"/>
        <v>0</v>
      </c>
      <c r="CR550" s="54">
        <f t="shared" si="1588"/>
        <v>0</v>
      </c>
      <c r="CS550" s="54">
        <f t="shared" si="1589"/>
        <v>0</v>
      </c>
      <c r="CU550" s="54">
        <f t="shared" si="1590"/>
        <v>0</v>
      </c>
      <c r="CV550" s="54">
        <f t="shared" si="1591"/>
        <v>0</v>
      </c>
      <c r="CW550" s="54">
        <f t="shared" si="1592"/>
        <v>0</v>
      </c>
      <c r="CX550" s="54">
        <f t="shared" si="1593"/>
        <v>0</v>
      </c>
      <c r="CZ550" s="54">
        <f t="shared" si="1594"/>
        <v>0</v>
      </c>
      <c r="DA550" s="54">
        <f t="shared" si="1595"/>
        <v>0</v>
      </c>
      <c r="DB550" s="54">
        <f t="shared" si="1596"/>
        <v>0</v>
      </c>
      <c r="DC550" s="54">
        <f t="shared" si="1597"/>
        <v>0</v>
      </c>
      <c r="DD550" s="54">
        <f t="shared" si="1598"/>
        <v>0</v>
      </c>
      <c r="DE550" s="54">
        <f t="shared" si="1599"/>
        <v>0</v>
      </c>
      <c r="DF550" s="54">
        <f t="shared" si="1600"/>
        <v>0</v>
      </c>
      <c r="DG550" s="54">
        <f t="shared" si="1601"/>
        <v>2</v>
      </c>
      <c r="DH550" s="71">
        <f t="shared" si="1602"/>
        <v>0</v>
      </c>
      <c r="DI550" s="71">
        <f t="shared" si="1603"/>
        <v>0</v>
      </c>
      <c r="DJ550" s="54">
        <f t="shared" si="1604"/>
        <v>0</v>
      </c>
      <c r="DK550" s="54">
        <f t="shared" si="1605"/>
        <v>2</v>
      </c>
      <c r="DL550" s="4">
        <f t="shared" si="1530"/>
        <v>0</v>
      </c>
      <c r="DM550" s="3">
        <f t="shared" si="1606"/>
        <v>0</v>
      </c>
      <c r="DN550" s="3">
        <f t="shared" si="1607"/>
        <v>0</v>
      </c>
      <c r="DO550" s="4" t="e">
        <f t="shared" si="1608"/>
        <v>#DIV/0!</v>
      </c>
      <c r="DP550" s="57"/>
      <c r="DQ550" s="57"/>
      <c r="DR550" s="56">
        <f t="shared" si="1531"/>
        <v>2</v>
      </c>
      <c r="DS550" s="56">
        <f t="shared" si="1532"/>
        <v>0</v>
      </c>
      <c r="DT550" s="38">
        <f t="shared" si="1533"/>
        <v>0</v>
      </c>
      <c r="DU550" s="38">
        <f t="shared" si="1609"/>
        <v>2</v>
      </c>
      <c r="DV550" s="38">
        <f t="shared" si="1534"/>
        <v>0</v>
      </c>
      <c r="DW550" s="39">
        <f t="shared" si="1535"/>
        <v>0</v>
      </c>
      <c r="DX550" s="39">
        <f t="shared" si="1536"/>
        <v>0</v>
      </c>
      <c r="DY550" s="39">
        <f t="shared" si="1537"/>
        <v>0</v>
      </c>
      <c r="DZ550" s="39">
        <f t="shared" si="1538"/>
        <v>0</v>
      </c>
      <c r="EA550" s="39">
        <f t="shared" si="1539"/>
        <v>0</v>
      </c>
      <c r="EB550" s="37" t="e">
        <f t="shared" si="1610"/>
        <v>#DIV/0!</v>
      </c>
      <c r="EC550" s="37" t="e">
        <f t="shared" si="1611"/>
        <v>#DIV/0!</v>
      </c>
      <c r="ED550" s="37" t="e">
        <f t="shared" si="1612"/>
        <v>#DIV/0!</v>
      </c>
      <c r="EE550" s="37" t="e">
        <f t="shared" si="1613"/>
        <v>#DIV/0!</v>
      </c>
      <c r="EF550" s="39" t="e">
        <f t="shared" si="1614"/>
        <v>#DIV/0!</v>
      </c>
      <c r="EG550" s="37" t="e">
        <f t="shared" si="1615"/>
        <v>#DIV/0!</v>
      </c>
      <c r="EH550" s="37" t="e">
        <f t="shared" si="1616"/>
        <v>#DIV/0!</v>
      </c>
      <c r="EI550" s="11" t="b">
        <f t="shared" si="1617"/>
        <v>1</v>
      </c>
      <c r="EJ550" s="11" t="b">
        <f t="shared" si="1618"/>
        <v>0</v>
      </c>
      <c r="EK550" s="39" t="e">
        <f t="shared" si="1619"/>
        <v>#DIV/0!</v>
      </c>
      <c r="EL550" s="39" t="e">
        <f t="shared" si="1620"/>
        <v>#DIV/0!</v>
      </c>
      <c r="EM550" s="39" t="e">
        <f t="shared" si="1621"/>
        <v>#DIV/0!</v>
      </c>
      <c r="EN550" s="39" t="e">
        <f t="shared" si="1622"/>
        <v>#DIV/0!</v>
      </c>
      <c r="EO550" s="39" t="e">
        <f t="shared" si="1623"/>
        <v>#DIV/0!</v>
      </c>
      <c r="EP550" s="39" t="e">
        <f t="shared" si="1624"/>
        <v>#DIV/0!</v>
      </c>
      <c r="EQ550" s="39" t="e">
        <f t="shared" si="1625"/>
        <v>#DIV/0!</v>
      </c>
      <c r="ER550" s="39" t="e">
        <f t="shared" si="1626"/>
        <v>#DIV/0!</v>
      </c>
      <c r="ES550" s="58" t="str">
        <f t="shared" si="1627"/>
        <v>(OH,F,Cl)-dominate amphibole</v>
      </c>
      <c r="ET550" s="58" t="e">
        <f t="shared" si="1628"/>
        <v>#N/A</v>
      </c>
      <c r="EU550" s="56">
        <f t="shared" si="1540"/>
        <v>0</v>
      </c>
      <c r="EV550" s="56">
        <f t="shared" si="1541"/>
        <v>0</v>
      </c>
      <c r="EW550" s="56">
        <f t="shared" si="1542"/>
        <v>0</v>
      </c>
      <c r="EX550" s="56">
        <f t="shared" si="1543"/>
        <v>0</v>
      </c>
      <c r="EY550" s="56">
        <f t="shared" si="1544"/>
        <v>0</v>
      </c>
      <c r="EZ550" s="56">
        <f t="shared" si="1545"/>
        <v>0</v>
      </c>
      <c r="FA550" s="39">
        <f t="shared" si="1546"/>
        <v>0</v>
      </c>
      <c r="FB550" s="39">
        <f t="shared" si="1547"/>
        <v>0</v>
      </c>
      <c r="FC550" s="54">
        <f t="shared" si="1548"/>
        <v>0</v>
      </c>
      <c r="FD550" s="54">
        <f t="shared" si="1549"/>
        <v>0</v>
      </c>
      <c r="FE550" s="39">
        <f t="shared" si="1550"/>
        <v>0</v>
      </c>
      <c r="FF550" s="54">
        <f t="shared" si="1551"/>
        <v>0</v>
      </c>
      <c r="FG550" s="39">
        <f t="shared" si="1552"/>
        <v>0</v>
      </c>
      <c r="FH550" s="39">
        <f t="shared" si="1629"/>
        <v>0</v>
      </c>
      <c r="FI550" s="39">
        <f t="shared" si="1630"/>
        <v>0</v>
      </c>
      <c r="FJ550" s="39">
        <f t="shared" si="1631"/>
        <v>0</v>
      </c>
      <c r="FK550" s="39" t="e">
        <f t="shared" si="1632"/>
        <v>#DIV/0!</v>
      </c>
      <c r="FL550" s="39" t="e">
        <f t="shared" si="1633"/>
        <v>#DIV/0!</v>
      </c>
      <c r="FM550" s="39" t="e">
        <f t="shared" si="1634"/>
        <v>#DIV/0!</v>
      </c>
      <c r="FN550" s="39">
        <f t="shared" si="1635"/>
        <v>1</v>
      </c>
      <c r="FO550" s="39">
        <f t="shared" si="1553"/>
        <v>0</v>
      </c>
      <c r="FP550" s="39">
        <f t="shared" si="1554"/>
        <v>0</v>
      </c>
      <c r="FQ550" s="39">
        <f t="shared" si="1555"/>
        <v>0</v>
      </c>
      <c r="FR550" s="39">
        <f t="shared" si="1636"/>
        <v>0</v>
      </c>
      <c r="FS550" s="39">
        <f t="shared" si="1637"/>
        <v>0</v>
      </c>
      <c r="FU550" s="39" t="e">
        <f t="shared" si="1638"/>
        <v>#DIV/0!</v>
      </c>
      <c r="FV550" s="39" t="e">
        <f t="shared" si="1639"/>
        <v>#DIV/0!</v>
      </c>
      <c r="FW550" s="39" t="e">
        <f t="shared" si="1640"/>
        <v>#DIV/0!</v>
      </c>
      <c r="FY550" s="39" t="e">
        <f t="shared" si="1641"/>
        <v>#DIV/0!</v>
      </c>
      <c r="FZ550" s="39" t="e">
        <f t="shared" si="1642"/>
        <v>#DIV/0!</v>
      </c>
      <c r="GA550" s="39" t="e">
        <f t="shared" si="1643"/>
        <v>#DIV/0!</v>
      </c>
      <c r="GB550" s="39" t="e">
        <f t="shared" si="1644"/>
        <v>#DIV/0!</v>
      </c>
      <c r="GC550" s="39" t="e">
        <f t="shared" si="1645"/>
        <v>#DIV/0!</v>
      </c>
      <c r="GD550" s="39" t="e">
        <f t="shared" si="1646"/>
        <v>#DIV/0!</v>
      </c>
      <c r="GE550" s="39" t="e">
        <f t="shared" si="1647"/>
        <v>#DIV/0!</v>
      </c>
      <c r="GF550" s="39" t="e">
        <f t="shared" si="1648"/>
        <v>#DIV/0!</v>
      </c>
      <c r="GG550" s="39" t="e">
        <f t="shared" si="1649"/>
        <v>#DIV/0!</v>
      </c>
      <c r="GH550" s="39" t="e">
        <f t="shared" si="1650"/>
        <v>#DIV/0!</v>
      </c>
      <c r="GI550" s="39"/>
      <c r="GJ550" s="39" t="e">
        <f t="shared" si="1651"/>
        <v>#DIV/0!</v>
      </c>
      <c r="GK550" s="39" t="e">
        <f t="shared" si="1652"/>
        <v>#DIV/0!</v>
      </c>
      <c r="GL550" s="39" t="e">
        <f t="shared" si="1653"/>
        <v>#DIV/0!</v>
      </c>
      <c r="GM550" s="39" t="e">
        <f t="shared" si="1654"/>
        <v>#DIV/0!</v>
      </c>
      <c r="GN550" s="39" t="e">
        <f t="shared" si="1655"/>
        <v>#DIV/0!</v>
      </c>
      <c r="GO550" s="57"/>
      <c r="GP550" s="57" t="e">
        <f t="shared" si="1656"/>
        <v>#DIV/0!</v>
      </c>
      <c r="GQ550" s="59" t="e">
        <f t="shared" si="1657"/>
        <v>#DIV/0!</v>
      </c>
      <c r="GR550" s="41" t="e">
        <f t="shared" si="1658"/>
        <v>#DIV/0!</v>
      </c>
      <c r="GS550" s="57" t="e">
        <f t="shared" si="1659"/>
        <v>#DIV/0!</v>
      </c>
      <c r="GT550" s="57" t="e">
        <f t="shared" si="1660"/>
        <v>#DIV/0!</v>
      </c>
      <c r="GU550" s="57" t="e">
        <f t="shared" si="1661"/>
        <v>#DIV/0!</v>
      </c>
      <c r="GV550" s="57"/>
      <c r="GW550" s="42" t="e">
        <f t="shared" si="1662"/>
        <v>#DIV/0!</v>
      </c>
      <c r="GX550" s="42" t="e">
        <f t="shared" si="1663"/>
        <v>#DIV/0!</v>
      </c>
      <c r="GY550" s="42" t="e">
        <f t="shared" si="1664"/>
        <v>#DIV/0!</v>
      </c>
      <c r="GZ550" s="57"/>
      <c r="HA550" s="2" t="e">
        <f t="shared" si="1665"/>
        <v>#DIV/0!</v>
      </c>
      <c r="HB550" s="2" t="e">
        <f t="shared" si="1666"/>
        <v>#DIV/0!</v>
      </c>
      <c r="HC550" s="2" t="e">
        <f t="shared" si="1667"/>
        <v>#DIV/0!</v>
      </c>
      <c r="HD550" s="2" t="e">
        <f t="shared" si="1668"/>
        <v>#DIV/0!</v>
      </c>
      <c r="HE550" s="2" t="e">
        <f t="shared" si="1669"/>
        <v>#DIV/0!</v>
      </c>
      <c r="HF550" s="2" t="e">
        <f t="shared" si="1670"/>
        <v>#DIV/0!</v>
      </c>
      <c r="HG550" s="2" t="e">
        <f t="shared" si="1671"/>
        <v>#DIV/0!</v>
      </c>
      <c r="HH550" s="2" t="e">
        <f t="shared" si="1672"/>
        <v>#DIV/0!</v>
      </c>
      <c r="HI550" s="2" t="e">
        <f t="shared" si="1673"/>
        <v>#DIV/0!</v>
      </c>
      <c r="HJ550" s="11" t="e">
        <f t="shared" si="1674"/>
        <v>#DIV/0!</v>
      </c>
      <c r="HK550" s="60" t="e">
        <f t="shared" si="1675"/>
        <v>#DIV/0!</v>
      </c>
      <c r="HL550" s="57"/>
      <c r="HM550" s="57" t="e">
        <f t="shared" si="1676"/>
        <v>#DIV/0!</v>
      </c>
      <c r="HN550" s="57" t="e">
        <f t="shared" si="1677"/>
        <v>#DIV/0!</v>
      </c>
      <c r="HO550" s="57" t="e">
        <f t="shared" si="1678"/>
        <v>#DIV/0!</v>
      </c>
      <c r="HP550" s="57" t="e">
        <f t="shared" si="1679"/>
        <v>#DIV/0!</v>
      </c>
      <c r="HQ550" s="57" t="e">
        <f t="shared" si="1680"/>
        <v>#DIV/0!</v>
      </c>
      <c r="HR550" s="57"/>
      <c r="HS550" s="57" t="e">
        <f t="shared" si="1681"/>
        <v>#DIV/0!</v>
      </c>
      <c r="HT550" s="57" t="e">
        <f t="shared" si="1682"/>
        <v>#DIV/0!</v>
      </c>
      <c r="HU550" s="57" t="e">
        <f t="shared" si="1683"/>
        <v>#DIV/0!</v>
      </c>
      <c r="HV550" s="57" t="e">
        <f t="shared" si="1684"/>
        <v>#DIV/0!</v>
      </c>
      <c r="HW550" s="57" t="e">
        <f t="shared" si="1685"/>
        <v>#DIV/0!</v>
      </c>
      <c r="HX550" s="57"/>
      <c r="HY550" s="57" t="e">
        <f t="shared" si="1686"/>
        <v>#DIV/0!</v>
      </c>
      <c r="HZ550" s="57" t="e">
        <f t="shared" si="1687"/>
        <v>#DIV/0!</v>
      </c>
      <c r="IA550" s="57"/>
      <c r="IB550" s="61">
        <f t="shared" si="1688"/>
        <v>0</v>
      </c>
      <c r="IC550" s="57" t="str">
        <f t="shared" si="1689"/>
        <v/>
      </c>
      <c r="ID550" s="42"/>
      <c r="IE550" s="2" t="str">
        <f t="shared" si="1690"/>
        <v/>
      </c>
      <c r="IF550" s="60" t="e">
        <f t="shared" si="1691"/>
        <v>#DIV/0!</v>
      </c>
      <c r="IG550" s="60" t="str">
        <f t="shared" si="1692"/>
        <v/>
      </c>
      <c r="IH550" s="60" t="str">
        <f t="shared" si="1693"/>
        <v>zinco-</v>
      </c>
      <c r="II550" s="60" t="str">
        <f t="shared" si="1694"/>
        <v>mangano-</v>
      </c>
      <c r="IJ550" s="60" t="e">
        <f t="shared" si="1695"/>
        <v>#DIV/0!</v>
      </c>
      <c r="IK550" s="60" t="e">
        <f t="shared" si="1696"/>
        <v>#DIV/0!</v>
      </c>
      <c r="IL550" s="60" t="e">
        <f t="shared" si="1697"/>
        <v>#DIV/0!</v>
      </c>
      <c r="IM550" s="60" t="e">
        <f t="shared" si="1698"/>
        <v>#DIV/0!</v>
      </c>
      <c r="IN550" s="60" t="str">
        <f t="shared" si="1699"/>
        <v/>
      </c>
      <c r="IO550" s="60" t="str">
        <f t="shared" si="1700"/>
        <v/>
      </c>
      <c r="IP550" s="57"/>
      <c r="IQ550" s="57" t="str">
        <f t="shared" si="1701"/>
        <v>ERROR!!</v>
      </c>
    </row>
    <row r="551" spans="24:251">
      <c r="X551" s="29">
        <f t="shared" si="1557"/>
        <v>0</v>
      </c>
      <c r="Y551" s="29">
        <f t="shared" si="1558"/>
        <v>0</v>
      </c>
      <c r="Z551" s="29" t="e">
        <f t="shared" si="1559"/>
        <v>#DIV/0!</v>
      </c>
      <c r="AA551" s="29" t="e">
        <f t="shared" si="1560"/>
        <v>#DIV/0!</v>
      </c>
      <c r="AB551" s="29" t="e">
        <f t="shared" si="1561"/>
        <v>#DIV/0!</v>
      </c>
      <c r="AC551" s="29" t="e">
        <f t="shared" si="1562"/>
        <v>#DIV/0!</v>
      </c>
      <c r="AF551" s="23">
        <v>60.084299999999999</v>
      </c>
      <c r="AG551" s="23">
        <v>79.878799999999998</v>
      </c>
      <c r="AH551" s="23">
        <v>101.96120000000001</v>
      </c>
      <c r="AI551" s="23">
        <v>151.99039999999999</v>
      </c>
      <c r="AJ551" s="23">
        <v>159.69</v>
      </c>
      <c r="AK551" s="23">
        <v>71.846400000000003</v>
      </c>
      <c r="AL551" s="23">
        <v>70.9375</v>
      </c>
      <c r="AM551" s="23">
        <v>40.304400000000001</v>
      </c>
      <c r="AN551" s="23">
        <v>56.077399999999997</v>
      </c>
      <c r="AO551" s="23">
        <v>61.978999999999999</v>
      </c>
      <c r="AP551" s="23">
        <v>94.195999999999998</v>
      </c>
      <c r="AQ551" s="23">
        <v>18.998000000000001</v>
      </c>
      <c r="AR551" s="23">
        <v>35.450000000000003</v>
      </c>
      <c r="AS551" s="23">
        <v>29.88</v>
      </c>
      <c r="AT551" s="23">
        <v>74.691999999999993</v>
      </c>
      <c r="AU551" s="23">
        <v>81.39</v>
      </c>
      <c r="AX551" s="54">
        <f t="shared" si="1563"/>
        <v>0</v>
      </c>
      <c r="AY551" s="54">
        <f t="shared" si="1564"/>
        <v>0</v>
      </c>
      <c r="AZ551" s="54">
        <f t="shared" si="1565"/>
        <v>0</v>
      </c>
      <c r="BA551" s="54">
        <f t="shared" si="1566"/>
        <v>0</v>
      </c>
      <c r="BB551" s="54">
        <f t="shared" si="1567"/>
        <v>0</v>
      </c>
      <c r="BC551" s="54">
        <f t="shared" si="1568"/>
        <v>0</v>
      </c>
      <c r="BD551" s="54">
        <f t="shared" si="1569"/>
        <v>0</v>
      </c>
      <c r="BE551" s="54">
        <f t="shared" si="1570"/>
        <v>0</v>
      </c>
      <c r="BF551" s="54">
        <f t="shared" si="1571"/>
        <v>0</v>
      </c>
      <c r="BG551" s="54">
        <f t="shared" si="1572"/>
        <v>0</v>
      </c>
      <c r="BH551" s="54">
        <f t="shared" si="1573"/>
        <v>0</v>
      </c>
      <c r="BI551" s="54">
        <f t="shared" si="1574"/>
        <v>0</v>
      </c>
      <c r="BJ551" s="54">
        <f t="shared" si="1575"/>
        <v>0</v>
      </c>
      <c r="BK551" s="54">
        <f t="shared" si="1576"/>
        <v>0</v>
      </c>
      <c r="BL551" s="54">
        <f t="shared" si="1577"/>
        <v>0</v>
      </c>
      <c r="BM551" s="42"/>
      <c r="BO551" s="54">
        <f>'Norm-coeff'!$C$2+$AX551*'Norm-coeff'!$D$2+$AY551*'Norm-coeff'!$E$2+$AZ551*'Norm-coeff'!$F$2+$BA551*'Norm-coeff'!$G$2+$BB551*'Norm-coeff'!$H$2+$BC551*'Norm-coeff'!$I$2+$BD551*'Norm-coeff'!$J$2+$BE551*'Norm-coeff'!$K$2+$BF551*'Norm-coeff'!$L$2+$BG551*'Norm-coeff'!$M$2+$BH551*'Norm-coeff'!$N$2+$BI551*'Norm-coeff'!$O$2</f>
        <v>5.4045421474420303</v>
      </c>
      <c r="BP551" s="54">
        <f>'Norm-coeff'!$C$3+$AX551*'Norm-coeff'!$D$3+$AY551*'Norm-coeff'!$E$3+$AZ551*'Norm-coeff'!$F$3+$BA551*'Norm-coeff'!$G$3+$BB551*'Norm-coeff'!$H$3+$BC551*'Norm-coeff'!$I$3+$BD551*'Norm-coeff'!$J$3+$BE551*'Norm-coeff'!$K$3+$BF551*'Norm-coeff'!$L$3+$BG551*'Norm-coeff'!$M$3+$BH551*'Norm-coeff'!$N$3+$BI551*'Norm-coeff'!$O$3</f>
        <v>3.15319116612705</v>
      </c>
      <c r="BQ551" s="54">
        <f>'Norm-coeff'!$C$4+$AX551*'Norm-coeff'!$D$4+$AY551*'Norm-coeff'!$E$4+$AZ551*'Norm-coeff'!$F$4+$BA551*'Norm-coeff'!$G$4+$BB551*'Norm-coeff'!$H$4+$BC551*'Norm-coeff'!$I$4+$BD551*'Norm-coeff'!$J$4+$BE551*'Norm-coeff'!$K$4+$BF551*'Norm-coeff'!$L$4+$BG551*'Norm-coeff'!$M$4+$BH551*'Norm-coeff'!$N$4+$BI551*'Norm-coeff'!$O$4</f>
        <v>1.42115649462768</v>
      </c>
      <c r="BR551" s="54">
        <f>'Norm-coeff'!$C$5+$AX551*'Norm-coeff'!$D$5+$AY551*'Norm-coeff'!$E$5+$AZ551*'Norm-coeff'!$F$5+$BA551*'Norm-coeff'!$G$5+$BB551*'Norm-coeff'!$H$5+$BC551*'Norm-coeff'!$I$5+$BD551*'Norm-coeff'!$J$5+$BE551*'Norm-coeff'!$K$5+$BF551*'Norm-coeff'!$L$5+$BG551*'Norm-coeff'!$M$5+$BH551*'Norm-coeff'!$N$5+$BI551*'Norm-coeff'!$O$5</f>
        <v>1.0553329241296201</v>
      </c>
      <c r="BS551" s="54">
        <f>'Norm-coeff'!$C$6+$AX551*'Norm-coeff'!$D$6+$AY551*'Norm-coeff'!$E$6+$AZ551*'Norm-coeff'!$F$6+$BA551*'Norm-coeff'!$G$6+$BB551*'Norm-coeff'!$H$6+$BC551*'Norm-coeff'!$I$6+$BD551*'Norm-coeff'!$J$6+$BE551*'Norm-coeff'!$K$6+$BF551*'Norm-coeff'!$L$6+$BG551*'Norm-coeff'!$M$6+$BH551*'Norm-coeff'!$N$6+$BI551*'Norm-coeff'!$O$6</f>
        <v>-1.48700885495103E-2</v>
      </c>
      <c r="BT551" s="54">
        <f>'Norm-coeff'!$C$7+$AX551*'Norm-coeff'!$D$7+$AY551*'Norm-coeff'!$E$7+$AZ551*'Norm-coeff'!$F$7+$BA551*'Norm-coeff'!$G$7+$BB551*'Norm-coeff'!$H$7+$BC551*'Norm-coeff'!$I$7+$BD551*'Norm-coeff'!$J$7+$BE551*'Norm-coeff'!$K$7+$BF551*'Norm-coeff'!$L$7+$BG551*'Norm-coeff'!$M$7+$BH551*'Norm-coeff'!$N$7+$BI551*'Norm-coeff'!$O$7</f>
        <v>2.0907583608832998</v>
      </c>
      <c r="BU551" s="54">
        <f>'Norm-coeff'!$C$8+$AX551*'Norm-coeff'!$D$8+$AY551*'Norm-coeff'!$E$8+$AZ551*'Norm-coeff'!$F$8+$BA551*'Norm-coeff'!$G$8+$BB551*'Norm-coeff'!$H$8+$BC551*'Norm-coeff'!$I$8+$BD551*'Norm-coeff'!$J$8+$BE551*'Norm-coeff'!$K$8+$BF551*'Norm-coeff'!$L$8+$BG551*'Norm-coeff'!$M$8+$BH551*'Norm-coeff'!$N$8+$BI551*'Norm-coeff'!$O$8</f>
        <v>0.65894159836244504</v>
      </c>
      <c r="BV551" s="54">
        <f>'Norm-coeff'!$C$9+$AX551*'Norm-coeff'!$D$9+$AY551*'Norm-coeff'!$E$9+$AZ551*'Norm-coeff'!$F$9+$BA551*'Norm-coeff'!$G$9+$BB551*'Norm-coeff'!$H$9+$BC551*'Norm-coeff'!$I$9+$BD551*'Norm-coeff'!$J$9+$BE551*'Norm-coeff'!$K$9+$BF551*'Norm-coeff'!$L$9+$BG551*'Norm-coeff'!$M$9+$BH551*'Norm-coeff'!$N$9+$BI551*'Norm-coeff'!$O$9</f>
        <v>1.48961085014701</v>
      </c>
      <c r="BW551" s="54">
        <f>'Norm-coeff'!$C$10+$AX551*'Norm-coeff'!$D$10+$AY551*'Norm-coeff'!$E$10+$AZ551*'Norm-coeff'!$F$10+$BA551*'Norm-coeff'!$G$10+$BB551*'Norm-coeff'!$H$10+$BC551*'Norm-coeff'!$I$10+$BD551*'Norm-coeff'!$J$10+$BE551*'Norm-coeff'!$K$10+$BF551*'Norm-coeff'!$L$10+$BG551*'Norm-coeff'!$M$10+$BH551*'Norm-coeff'!$N$10+$BI551*'Norm-coeff'!$O$10</f>
        <v>1.42058735749591</v>
      </c>
      <c r="BX551" s="54">
        <f>'Norm-coeff'!$C$11+$AX551*'Norm-coeff'!$D$11+$AY551*'Norm-coeff'!$E$11+$AZ551*'Norm-coeff'!$F$11+$BA551*'Norm-coeff'!$G$11+$BB551*'Norm-coeff'!$H$11+$BC551*'Norm-coeff'!$I$11+$BD551*'Norm-coeff'!$J$11+$BE551*'Norm-coeff'!$K$11+$BF551*'Norm-coeff'!$L$11+$BG551*'Norm-coeff'!$M$11+$BH551*'Norm-coeff'!$N$11+$BI551*'Norm-coeff'!$O$11</f>
        <v>0.221233014421479</v>
      </c>
      <c r="BY551" s="54">
        <f>'Norm-coeff'!$C$12+$AX551*'Norm-coeff'!$D$12+$AY551*'Norm-coeff'!$E$12+$AZ551*'Norm-coeff'!$F$12+$BA551*'Norm-coeff'!$G$12+$BB551*'Norm-coeff'!$H$12+$BC551*'Norm-coeff'!$I$12+$BD551*'Norm-coeff'!$J$12+$BE551*'Norm-coeff'!$K$12+$BF551*'Norm-coeff'!$L$12+$BG551*'Norm-coeff'!$M$12+$BH551*'Norm-coeff'!$N$12+$BI551*'Norm-coeff'!$O$12</f>
        <v>0.283527502056037</v>
      </c>
      <c r="BZ551" s="54">
        <f>'Norm-coeff'!$C$13+$AX551*'Norm-coeff'!$D$13+$AY551*'Norm-coeff'!$E$13+$AZ551*'Norm-coeff'!$F$13+$BA551*'Norm-coeff'!$G$13+$BB551*'Norm-coeff'!$H$13+$BC551*'Norm-coeff'!$I$13+$BD551*'Norm-coeff'!$J$13+$BE551*'Norm-coeff'!$K$13+$BF551*'Norm-coeff'!$L$13+$BG551*'Norm-coeff'!$M$13+$BH551*'Norm-coeff'!$N$13+$BI551*'Norm-coeff'!$O$13</f>
        <v>-4.1864930554451202E-2</v>
      </c>
      <c r="CA551" s="54">
        <f>'Norm-coeff'!$C$14+$AX551*'Norm-coeff'!$D$14+$AY551*'Norm-coeff'!$E$14+$AZ551*'Norm-coeff'!$F$14+$BA551*'Norm-coeff'!$G$14+$BB551*'Norm-coeff'!$H$14+$BC551*'Norm-coeff'!$I$14+$BD551*'Norm-coeff'!$J$14+$BE551*'Norm-coeff'!$K$14+$BF551*'Norm-coeff'!$L$14+$BG551*'Norm-coeff'!$M$14+$BH551*'Norm-coeff'!$N$14+$BI551*'Norm-coeff'!$O$14</f>
        <v>4.2526983164477103</v>
      </c>
      <c r="CC551" s="54">
        <f t="shared" si="1702"/>
        <v>0</v>
      </c>
      <c r="CG551" s="54">
        <f t="shared" si="1578"/>
        <v>0</v>
      </c>
      <c r="CH551" s="54">
        <f t="shared" si="1556"/>
        <v>0</v>
      </c>
      <c r="CI551" s="54">
        <f t="shared" si="1579"/>
        <v>0</v>
      </c>
      <c r="CJ551" s="56">
        <f t="shared" si="1580"/>
        <v>0</v>
      </c>
      <c r="CK551" s="54">
        <f t="shared" si="1581"/>
        <v>0</v>
      </c>
      <c r="CL551" s="54">
        <f t="shared" si="1582"/>
        <v>0</v>
      </c>
      <c r="CM551" s="54">
        <f t="shared" si="1583"/>
        <v>0</v>
      </c>
      <c r="CN551" s="54">
        <f t="shared" si="1584"/>
        <v>0</v>
      </c>
      <c r="CO551" s="54">
        <f t="shared" si="1585"/>
        <v>0</v>
      </c>
      <c r="CP551" s="54">
        <f t="shared" si="1586"/>
        <v>0</v>
      </c>
      <c r="CQ551" s="54">
        <f t="shared" si="1587"/>
        <v>0</v>
      </c>
      <c r="CR551" s="54">
        <f t="shared" si="1588"/>
        <v>0</v>
      </c>
      <c r="CS551" s="54">
        <f t="shared" si="1589"/>
        <v>0</v>
      </c>
      <c r="CU551" s="54">
        <f t="shared" si="1590"/>
        <v>0</v>
      </c>
      <c r="CV551" s="54">
        <f t="shared" si="1591"/>
        <v>0</v>
      </c>
      <c r="CW551" s="54">
        <f t="shared" si="1592"/>
        <v>0</v>
      </c>
      <c r="CX551" s="54">
        <f t="shared" si="1593"/>
        <v>0</v>
      </c>
      <c r="CZ551" s="54">
        <f t="shared" si="1594"/>
        <v>0</v>
      </c>
      <c r="DA551" s="54">
        <f t="shared" si="1595"/>
        <v>0</v>
      </c>
      <c r="DB551" s="54">
        <f t="shared" si="1596"/>
        <v>0</v>
      </c>
      <c r="DC551" s="54">
        <f t="shared" si="1597"/>
        <v>0</v>
      </c>
      <c r="DD551" s="54">
        <f t="shared" si="1598"/>
        <v>0</v>
      </c>
      <c r="DE551" s="54">
        <f t="shared" si="1599"/>
        <v>0</v>
      </c>
      <c r="DF551" s="54">
        <f t="shared" si="1600"/>
        <v>0</v>
      </c>
      <c r="DG551" s="54">
        <f t="shared" si="1601"/>
        <v>2</v>
      </c>
      <c r="DH551" s="71">
        <f t="shared" si="1602"/>
        <v>0</v>
      </c>
      <c r="DI551" s="71">
        <f t="shared" si="1603"/>
        <v>0</v>
      </c>
      <c r="DJ551" s="54">
        <f t="shared" si="1604"/>
        <v>0</v>
      </c>
      <c r="DK551" s="54">
        <f t="shared" si="1605"/>
        <v>2</v>
      </c>
      <c r="DL551" s="4">
        <f t="shared" si="1530"/>
        <v>0</v>
      </c>
      <c r="DM551" s="3">
        <f t="shared" si="1606"/>
        <v>0</v>
      </c>
      <c r="DN551" s="3">
        <f t="shared" si="1607"/>
        <v>0</v>
      </c>
      <c r="DO551" s="4" t="e">
        <f t="shared" si="1608"/>
        <v>#DIV/0!</v>
      </c>
      <c r="DP551" s="57"/>
      <c r="DQ551" s="57"/>
      <c r="DR551" s="56">
        <f t="shared" si="1531"/>
        <v>2</v>
      </c>
      <c r="DS551" s="56">
        <f t="shared" si="1532"/>
        <v>0</v>
      </c>
      <c r="DT551" s="38">
        <f t="shared" si="1533"/>
        <v>0</v>
      </c>
      <c r="DU551" s="38">
        <f t="shared" si="1609"/>
        <v>2</v>
      </c>
      <c r="DV551" s="38">
        <f t="shared" si="1534"/>
        <v>0</v>
      </c>
      <c r="DW551" s="39">
        <f t="shared" si="1535"/>
        <v>0</v>
      </c>
      <c r="DX551" s="39">
        <f t="shared" si="1536"/>
        <v>0</v>
      </c>
      <c r="DY551" s="39">
        <f t="shared" si="1537"/>
        <v>0</v>
      </c>
      <c r="DZ551" s="39">
        <f t="shared" si="1538"/>
        <v>0</v>
      </c>
      <c r="EA551" s="39">
        <f t="shared" si="1539"/>
        <v>0</v>
      </c>
      <c r="EB551" s="37" t="e">
        <f t="shared" si="1610"/>
        <v>#DIV/0!</v>
      </c>
      <c r="EC551" s="37" t="e">
        <f t="shared" si="1611"/>
        <v>#DIV/0!</v>
      </c>
      <c r="ED551" s="37" t="e">
        <f t="shared" si="1612"/>
        <v>#DIV/0!</v>
      </c>
      <c r="EE551" s="37" t="e">
        <f t="shared" si="1613"/>
        <v>#DIV/0!</v>
      </c>
      <c r="EF551" s="39" t="e">
        <f t="shared" si="1614"/>
        <v>#DIV/0!</v>
      </c>
      <c r="EG551" s="37" t="e">
        <f t="shared" si="1615"/>
        <v>#DIV/0!</v>
      </c>
      <c r="EH551" s="37" t="e">
        <f t="shared" si="1616"/>
        <v>#DIV/0!</v>
      </c>
      <c r="EI551" s="11" t="b">
        <f t="shared" si="1617"/>
        <v>1</v>
      </c>
      <c r="EJ551" s="11" t="b">
        <f t="shared" si="1618"/>
        <v>0</v>
      </c>
      <c r="EK551" s="39" t="e">
        <f t="shared" si="1619"/>
        <v>#DIV/0!</v>
      </c>
      <c r="EL551" s="39" t="e">
        <f t="shared" si="1620"/>
        <v>#DIV/0!</v>
      </c>
      <c r="EM551" s="39" t="e">
        <f t="shared" si="1621"/>
        <v>#DIV/0!</v>
      </c>
      <c r="EN551" s="39" t="e">
        <f t="shared" si="1622"/>
        <v>#DIV/0!</v>
      </c>
      <c r="EO551" s="39" t="e">
        <f t="shared" si="1623"/>
        <v>#DIV/0!</v>
      </c>
      <c r="EP551" s="39" t="e">
        <f t="shared" si="1624"/>
        <v>#DIV/0!</v>
      </c>
      <c r="EQ551" s="39" t="e">
        <f t="shared" si="1625"/>
        <v>#DIV/0!</v>
      </c>
      <c r="ER551" s="39" t="e">
        <f t="shared" si="1626"/>
        <v>#DIV/0!</v>
      </c>
      <c r="ES551" s="58" t="str">
        <f t="shared" si="1627"/>
        <v>(OH,F,Cl)-dominate amphibole</v>
      </c>
      <c r="ET551" s="58" t="e">
        <f t="shared" si="1628"/>
        <v>#N/A</v>
      </c>
      <c r="EU551" s="56">
        <f t="shared" si="1540"/>
        <v>0</v>
      </c>
      <c r="EV551" s="56">
        <f t="shared" si="1541"/>
        <v>0</v>
      </c>
      <c r="EW551" s="56">
        <f t="shared" si="1542"/>
        <v>0</v>
      </c>
      <c r="EX551" s="56">
        <f t="shared" si="1543"/>
        <v>0</v>
      </c>
      <c r="EY551" s="56">
        <f t="shared" si="1544"/>
        <v>0</v>
      </c>
      <c r="EZ551" s="56">
        <f t="shared" si="1545"/>
        <v>0</v>
      </c>
      <c r="FA551" s="39">
        <f t="shared" si="1546"/>
        <v>0</v>
      </c>
      <c r="FB551" s="39">
        <f t="shared" si="1547"/>
        <v>0</v>
      </c>
      <c r="FC551" s="54">
        <f t="shared" si="1548"/>
        <v>0</v>
      </c>
      <c r="FD551" s="54">
        <f t="shared" si="1549"/>
        <v>0</v>
      </c>
      <c r="FE551" s="39">
        <f t="shared" si="1550"/>
        <v>0</v>
      </c>
      <c r="FF551" s="54">
        <f t="shared" si="1551"/>
        <v>0</v>
      </c>
      <c r="FG551" s="39">
        <f t="shared" si="1552"/>
        <v>0</v>
      </c>
      <c r="FH551" s="39">
        <f t="shared" si="1629"/>
        <v>0</v>
      </c>
      <c r="FI551" s="39">
        <f t="shared" si="1630"/>
        <v>0</v>
      </c>
      <c r="FJ551" s="39">
        <f t="shared" si="1631"/>
        <v>0</v>
      </c>
      <c r="FK551" s="39" t="e">
        <f t="shared" si="1632"/>
        <v>#DIV/0!</v>
      </c>
      <c r="FL551" s="39" t="e">
        <f t="shared" si="1633"/>
        <v>#DIV/0!</v>
      </c>
      <c r="FM551" s="39" t="e">
        <f t="shared" si="1634"/>
        <v>#DIV/0!</v>
      </c>
      <c r="FN551" s="39">
        <f t="shared" si="1635"/>
        <v>1</v>
      </c>
      <c r="FO551" s="39">
        <f t="shared" si="1553"/>
        <v>0</v>
      </c>
      <c r="FP551" s="39">
        <f t="shared" si="1554"/>
        <v>0</v>
      </c>
      <c r="FQ551" s="39">
        <f t="shared" si="1555"/>
        <v>0</v>
      </c>
      <c r="FR551" s="39">
        <f t="shared" si="1636"/>
        <v>0</v>
      </c>
      <c r="FS551" s="39">
        <f t="shared" si="1637"/>
        <v>0</v>
      </c>
      <c r="FU551" s="39" t="e">
        <f t="shared" si="1638"/>
        <v>#DIV/0!</v>
      </c>
      <c r="FV551" s="39" t="e">
        <f t="shared" si="1639"/>
        <v>#DIV/0!</v>
      </c>
      <c r="FW551" s="39" t="e">
        <f t="shared" si="1640"/>
        <v>#DIV/0!</v>
      </c>
      <c r="FY551" s="39" t="e">
        <f t="shared" si="1641"/>
        <v>#DIV/0!</v>
      </c>
      <c r="FZ551" s="39" t="e">
        <f t="shared" si="1642"/>
        <v>#DIV/0!</v>
      </c>
      <c r="GA551" s="39" t="e">
        <f t="shared" si="1643"/>
        <v>#DIV/0!</v>
      </c>
      <c r="GB551" s="39" t="e">
        <f t="shared" si="1644"/>
        <v>#DIV/0!</v>
      </c>
      <c r="GC551" s="39" t="e">
        <f t="shared" si="1645"/>
        <v>#DIV/0!</v>
      </c>
      <c r="GD551" s="39" t="e">
        <f t="shared" si="1646"/>
        <v>#DIV/0!</v>
      </c>
      <c r="GE551" s="39" t="e">
        <f t="shared" si="1647"/>
        <v>#DIV/0!</v>
      </c>
      <c r="GF551" s="39" t="e">
        <f t="shared" si="1648"/>
        <v>#DIV/0!</v>
      </c>
      <c r="GG551" s="39" t="e">
        <f t="shared" si="1649"/>
        <v>#DIV/0!</v>
      </c>
      <c r="GH551" s="39" t="e">
        <f t="shared" si="1650"/>
        <v>#DIV/0!</v>
      </c>
      <c r="GI551" s="39"/>
      <c r="GJ551" s="39" t="e">
        <f t="shared" si="1651"/>
        <v>#DIV/0!</v>
      </c>
      <c r="GK551" s="39" t="e">
        <f t="shared" si="1652"/>
        <v>#DIV/0!</v>
      </c>
      <c r="GL551" s="39" t="e">
        <f t="shared" si="1653"/>
        <v>#DIV/0!</v>
      </c>
      <c r="GM551" s="39" t="e">
        <f t="shared" si="1654"/>
        <v>#DIV/0!</v>
      </c>
      <c r="GN551" s="39" t="e">
        <f t="shared" si="1655"/>
        <v>#DIV/0!</v>
      </c>
      <c r="GO551" s="57"/>
      <c r="GP551" s="57" t="e">
        <f t="shared" si="1656"/>
        <v>#DIV/0!</v>
      </c>
      <c r="GQ551" s="59" t="e">
        <f t="shared" si="1657"/>
        <v>#DIV/0!</v>
      </c>
      <c r="GR551" s="41" t="e">
        <f t="shared" si="1658"/>
        <v>#DIV/0!</v>
      </c>
      <c r="GS551" s="57" t="e">
        <f t="shared" si="1659"/>
        <v>#DIV/0!</v>
      </c>
      <c r="GT551" s="57" t="e">
        <f t="shared" si="1660"/>
        <v>#DIV/0!</v>
      </c>
      <c r="GU551" s="57" t="e">
        <f t="shared" si="1661"/>
        <v>#DIV/0!</v>
      </c>
      <c r="GV551" s="57"/>
      <c r="GW551" s="42" t="e">
        <f t="shared" si="1662"/>
        <v>#DIV/0!</v>
      </c>
      <c r="GX551" s="42" t="e">
        <f t="shared" si="1663"/>
        <v>#DIV/0!</v>
      </c>
      <c r="GY551" s="42" t="e">
        <f t="shared" si="1664"/>
        <v>#DIV/0!</v>
      </c>
      <c r="GZ551" s="57"/>
      <c r="HA551" s="2" t="e">
        <f t="shared" si="1665"/>
        <v>#DIV/0!</v>
      </c>
      <c r="HB551" s="2" t="e">
        <f t="shared" si="1666"/>
        <v>#DIV/0!</v>
      </c>
      <c r="HC551" s="2" t="e">
        <f t="shared" si="1667"/>
        <v>#DIV/0!</v>
      </c>
      <c r="HD551" s="2" t="e">
        <f t="shared" si="1668"/>
        <v>#DIV/0!</v>
      </c>
      <c r="HE551" s="2" t="e">
        <f t="shared" si="1669"/>
        <v>#DIV/0!</v>
      </c>
      <c r="HF551" s="2" t="e">
        <f t="shared" si="1670"/>
        <v>#DIV/0!</v>
      </c>
      <c r="HG551" s="2" t="e">
        <f t="shared" si="1671"/>
        <v>#DIV/0!</v>
      </c>
      <c r="HH551" s="2" t="e">
        <f t="shared" si="1672"/>
        <v>#DIV/0!</v>
      </c>
      <c r="HI551" s="2" t="e">
        <f t="shared" si="1673"/>
        <v>#DIV/0!</v>
      </c>
      <c r="HJ551" s="11" t="e">
        <f t="shared" si="1674"/>
        <v>#DIV/0!</v>
      </c>
      <c r="HK551" s="60" t="e">
        <f t="shared" si="1675"/>
        <v>#DIV/0!</v>
      </c>
      <c r="HL551" s="57"/>
      <c r="HM551" s="57" t="e">
        <f t="shared" si="1676"/>
        <v>#DIV/0!</v>
      </c>
      <c r="HN551" s="57" t="e">
        <f t="shared" si="1677"/>
        <v>#DIV/0!</v>
      </c>
      <c r="HO551" s="57" t="e">
        <f t="shared" si="1678"/>
        <v>#DIV/0!</v>
      </c>
      <c r="HP551" s="57" t="e">
        <f t="shared" si="1679"/>
        <v>#DIV/0!</v>
      </c>
      <c r="HQ551" s="57" t="e">
        <f t="shared" si="1680"/>
        <v>#DIV/0!</v>
      </c>
      <c r="HR551" s="57"/>
      <c r="HS551" s="57" t="e">
        <f t="shared" si="1681"/>
        <v>#DIV/0!</v>
      </c>
      <c r="HT551" s="57" t="e">
        <f t="shared" si="1682"/>
        <v>#DIV/0!</v>
      </c>
      <c r="HU551" s="57" t="e">
        <f t="shared" si="1683"/>
        <v>#DIV/0!</v>
      </c>
      <c r="HV551" s="57" t="e">
        <f t="shared" si="1684"/>
        <v>#DIV/0!</v>
      </c>
      <c r="HW551" s="57" t="e">
        <f t="shared" si="1685"/>
        <v>#DIV/0!</v>
      </c>
      <c r="HX551" s="57"/>
      <c r="HY551" s="57" t="e">
        <f t="shared" si="1686"/>
        <v>#DIV/0!</v>
      </c>
      <c r="HZ551" s="57" t="e">
        <f t="shared" si="1687"/>
        <v>#DIV/0!</v>
      </c>
      <c r="IA551" s="57"/>
      <c r="IB551" s="61">
        <f t="shared" si="1688"/>
        <v>0</v>
      </c>
      <c r="IC551" s="57" t="str">
        <f t="shared" si="1689"/>
        <v/>
      </c>
      <c r="ID551" s="42"/>
      <c r="IE551" s="2" t="str">
        <f t="shared" si="1690"/>
        <v/>
      </c>
      <c r="IF551" s="60" t="e">
        <f t="shared" si="1691"/>
        <v>#DIV/0!</v>
      </c>
      <c r="IG551" s="60" t="str">
        <f t="shared" si="1692"/>
        <v/>
      </c>
      <c r="IH551" s="60" t="str">
        <f t="shared" si="1693"/>
        <v>zinco-</v>
      </c>
      <c r="II551" s="60" t="str">
        <f t="shared" si="1694"/>
        <v>mangano-</v>
      </c>
      <c r="IJ551" s="60" t="e">
        <f t="shared" si="1695"/>
        <v>#DIV/0!</v>
      </c>
      <c r="IK551" s="60" t="e">
        <f t="shared" si="1696"/>
        <v>#DIV/0!</v>
      </c>
      <c r="IL551" s="60" t="e">
        <f t="shared" si="1697"/>
        <v>#DIV/0!</v>
      </c>
      <c r="IM551" s="60" t="e">
        <f t="shared" si="1698"/>
        <v>#DIV/0!</v>
      </c>
      <c r="IN551" s="60" t="str">
        <f t="shared" si="1699"/>
        <v/>
      </c>
      <c r="IO551" s="60" t="str">
        <f t="shared" si="1700"/>
        <v/>
      </c>
      <c r="IP551" s="57"/>
      <c r="IQ551" s="57" t="str">
        <f t="shared" si="1701"/>
        <v>ERROR!!</v>
      </c>
    </row>
    <row r="552" spans="24:251">
      <c r="X552" s="29">
        <f t="shared" si="1557"/>
        <v>0</v>
      </c>
      <c r="Y552" s="29">
        <f t="shared" si="1558"/>
        <v>0</v>
      </c>
      <c r="Z552" s="29" t="e">
        <f t="shared" si="1559"/>
        <v>#DIV/0!</v>
      </c>
      <c r="AA552" s="29" t="e">
        <f t="shared" si="1560"/>
        <v>#DIV/0!</v>
      </c>
      <c r="AB552" s="29" t="e">
        <f t="shared" si="1561"/>
        <v>#DIV/0!</v>
      </c>
      <c r="AC552" s="29" t="e">
        <f t="shared" si="1562"/>
        <v>#DIV/0!</v>
      </c>
      <c r="AF552" s="23">
        <v>60.084299999999999</v>
      </c>
      <c r="AG552" s="23">
        <v>79.878799999999998</v>
      </c>
      <c r="AH552" s="23">
        <v>101.96120000000001</v>
      </c>
      <c r="AI552" s="23">
        <v>151.99039999999999</v>
      </c>
      <c r="AJ552" s="23">
        <v>159.69</v>
      </c>
      <c r="AK552" s="23">
        <v>71.846400000000003</v>
      </c>
      <c r="AL552" s="23">
        <v>70.9375</v>
      </c>
      <c r="AM552" s="23">
        <v>40.304400000000001</v>
      </c>
      <c r="AN552" s="23">
        <v>56.077399999999997</v>
      </c>
      <c r="AO552" s="23">
        <v>61.978999999999999</v>
      </c>
      <c r="AP552" s="23">
        <v>94.195999999999998</v>
      </c>
      <c r="AQ552" s="23">
        <v>18.998000000000001</v>
      </c>
      <c r="AR552" s="23">
        <v>35.450000000000003</v>
      </c>
      <c r="AS552" s="23">
        <v>29.88</v>
      </c>
      <c r="AT552" s="23">
        <v>74.691999999999993</v>
      </c>
      <c r="AU552" s="23">
        <v>81.39</v>
      </c>
      <c r="AX552" s="54">
        <f t="shared" si="1563"/>
        <v>0</v>
      </c>
      <c r="AY552" s="54">
        <f t="shared" si="1564"/>
        <v>0</v>
      </c>
      <c r="AZ552" s="54">
        <f t="shared" si="1565"/>
        <v>0</v>
      </c>
      <c r="BA552" s="54">
        <f t="shared" si="1566"/>
        <v>0</v>
      </c>
      <c r="BB552" s="54">
        <f t="shared" si="1567"/>
        <v>0</v>
      </c>
      <c r="BC552" s="54">
        <f t="shared" si="1568"/>
        <v>0</v>
      </c>
      <c r="BD552" s="54">
        <f t="shared" si="1569"/>
        <v>0</v>
      </c>
      <c r="BE552" s="54">
        <f t="shared" si="1570"/>
        <v>0</v>
      </c>
      <c r="BF552" s="54">
        <f t="shared" si="1571"/>
        <v>0</v>
      </c>
      <c r="BG552" s="54">
        <f t="shared" si="1572"/>
        <v>0</v>
      </c>
      <c r="BH552" s="54">
        <f t="shared" si="1573"/>
        <v>0</v>
      </c>
      <c r="BI552" s="54">
        <f t="shared" si="1574"/>
        <v>0</v>
      </c>
      <c r="BJ552" s="54">
        <f t="shared" si="1575"/>
        <v>0</v>
      </c>
      <c r="BK552" s="54">
        <f t="shared" si="1576"/>
        <v>0</v>
      </c>
      <c r="BL552" s="54">
        <f t="shared" si="1577"/>
        <v>0</v>
      </c>
      <c r="BM552" s="42"/>
      <c r="BO552" s="54">
        <f>'Norm-coeff'!$C$2+$AX552*'Norm-coeff'!$D$2+$AY552*'Norm-coeff'!$E$2+$AZ552*'Norm-coeff'!$F$2+$BA552*'Norm-coeff'!$G$2+$BB552*'Norm-coeff'!$H$2+$BC552*'Norm-coeff'!$I$2+$BD552*'Norm-coeff'!$J$2+$BE552*'Norm-coeff'!$K$2+$BF552*'Norm-coeff'!$L$2+$BG552*'Norm-coeff'!$M$2+$BH552*'Norm-coeff'!$N$2+$BI552*'Norm-coeff'!$O$2</f>
        <v>5.4045421474420303</v>
      </c>
      <c r="BP552" s="54">
        <f>'Norm-coeff'!$C$3+$AX552*'Norm-coeff'!$D$3+$AY552*'Norm-coeff'!$E$3+$AZ552*'Norm-coeff'!$F$3+$BA552*'Norm-coeff'!$G$3+$BB552*'Norm-coeff'!$H$3+$BC552*'Norm-coeff'!$I$3+$BD552*'Norm-coeff'!$J$3+$BE552*'Norm-coeff'!$K$3+$BF552*'Norm-coeff'!$L$3+$BG552*'Norm-coeff'!$M$3+$BH552*'Norm-coeff'!$N$3+$BI552*'Norm-coeff'!$O$3</f>
        <v>3.15319116612705</v>
      </c>
      <c r="BQ552" s="54">
        <f>'Norm-coeff'!$C$4+$AX552*'Norm-coeff'!$D$4+$AY552*'Norm-coeff'!$E$4+$AZ552*'Norm-coeff'!$F$4+$BA552*'Norm-coeff'!$G$4+$BB552*'Norm-coeff'!$H$4+$BC552*'Norm-coeff'!$I$4+$BD552*'Norm-coeff'!$J$4+$BE552*'Norm-coeff'!$K$4+$BF552*'Norm-coeff'!$L$4+$BG552*'Norm-coeff'!$M$4+$BH552*'Norm-coeff'!$N$4+$BI552*'Norm-coeff'!$O$4</f>
        <v>1.42115649462768</v>
      </c>
      <c r="BR552" s="54">
        <f>'Norm-coeff'!$C$5+$AX552*'Norm-coeff'!$D$5+$AY552*'Norm-coeff'!$E$5+$AZ552*'Norm-coeff'!$F$5+$BA552*'Norm-coeff'!$G$5+$BB552*'Norm-coeff'!$H$5+$BC552*'Norm-coeff'!$I$5+$BD552*'Norm-coeff'!$J$5+$BE552*'Norm-coeff'!$K$5+$BF552*'Norm-coeff'!$L$5+$BG552*'Norm-coeff'!$M$5+$BH552*'Norm-coeff'!$N$5+$BI552*'Norm-coeff'!$O$5</f>
        <v>1.0553329241296201</v>
      </c>
      <c r="BS552" s="54">
        <f>'Norm-coeff'!$C$6+$AX552*'Norm-coeff'!$D$6+$AY552*'Norm-coeff'!$E$6+$AZ552*'Norm-coeff'!$F$6+$BA552*'Norm-coeff'!$G$6+$BB552*'Norm-coeff'!$H$6+$BC552*'Norm-coeff'!$I$6+$BD552*'Norm-coeff'!$J$6+$BE552*'Norm-coeff'!$K$6+$BF552*'Norm-coeff'!$L$6+$BG552*'Norm-coeff'!$M$6+$BH552*'Norm-coeff'!$N$6+$BI552*'Norm-coeff'!$O$6</f>
        <v>-1.48700885495103E-2</v>
      </c>
      <c r="BT552" s="54">
        <f>'Norm-coeff'!$C$7+$AX552*'Norm-coeff'!$D$7+$AY552*'Norm-coeff'!$E$7+$AZ552*'Norm-coeff'!$F$7+$BA552*'Norm-coeff'!$G$7+$BB552*'Norm-coeff'!$H$7+$BC552*'Norm-coeff'!$I$7+$BD552*'Norm-coeff'!$J$7+$BE552*'Norm-coeff'!$K$7+$BF552*'Norm-coeff'!$L$7+$BG552*'Norm-coeff'!$M$7+$BH552*'Norm-coeff'!$N$7+$BI552*'Norm-coeff'!$O$7</f>
        <v>2.0907583608832998</v>
      </c>
      <c r="BU552" s="54">
        <f>'Norm-coeff'!$C$8+$AX552*'Norm-coeff'!$D$8+$AY552*'Norm-coeff'!$E$8+$AZ552*'Norm-coeff'!$F$8+$BA552*'Norm-coeff'!$G$8+$BB552*'Norm-coeff'!$H$8+$BC552*'Norm-coeff'!$I$8+$BD552*'Norm-coeff'!$J$8+$BE552*'Norm-coeff'!$K$8+$BF552*'Norm-coeff'!$L$8+$BG552*'Norm-coeff'!$M$8+$BH552*'Norm-coeff'!$N$8+$BI552*'Norm-coeff'!$O$8</f>
        <v>0.65894159836244504</v>
      </c>
      <c r="BV552" s="54">
        <f>'Norm-coeff'!$C$9+$AX552*'Norm-coeff'!$D$9+$AY552*'Norm-coeff'!$E$9+$AZ552*'Norm-coeff'!$F$9+$BA552*'Norm-coeff'!$G$9+$BB552*'Norm-coeff'!$H$9+$BC552*'Norm-coeff'!$I$9+$BD552*'Norm-coeff'!$J$9+$BE552*'Norm-coeff'!$K$9+$BF552*'Norm-coeff'!$L$9+$BG552*'Norm-coeff'!$M$9+$BH552*'Norm-coeff'!$N$9+$BI552*'Norm-coeff'!$O$9</f>
        <v>1.48961085014701</v>
      </c>
      <c r="BW552" s="54">
        <f>'Norm-coeff'!$C$10+$AX552*'Norm-coeff'!$D$10+$AY552*'Norm-coeff'!$E$10+$AZ552*'Norm-coeff'!$F$10+$BA552*'Norm-coeff'!$G$10+$BB552*'Norm-coeff'!$H$10+$BC552*'Norm-coeff'!$I$10+$BD552*'Norm-coeff'!$J$10+$BE552*'Norm-coeff'!$K$10+$BF552*'Norm-coeff'!$L$10+$BG552*'Norm-coeff'!$M$10+$BH552*'Norm-coeff'!$N$10+$BI552*'Norm-coeff'!$O$10</f>
        <v>1.42058735749591</v>
      </c>
      <c r="BX552" s="54">
        <f>'Norm-coeff'!$C$11+$AX552*'Norm-coeff'!$D$11+$AY552*'Norm-coeff'!$E$11+$AZ552*'Norm-coeff'!$F$11+$BA552*'Norm-coeff'!$G$11+$BB552*'Norm-coeff'!$H$11+$BC552*'Norm-coeff'!$I$11+$BD552*'Norm-coeff'!$J$11+$BE552*'Norm-coeff'!$K$11+$BF552*'Norm-coeff'!$L$11+$BG552*'Norm-coeff'!$M$11+$BH552*'Norm-coeff'!$N$11+$BI552*'Norm-coeff'!$O$11</f>
        <v>0.221233014421479</v>
      </c>
      <c r="BY552" s="54">
        <f>'Norm-coeff'!$C$12+$AX552*'Norm-coeff'!$D$12+$AY552*'Norm-coeff'!$E$12+$AZ552*'Norm-coeff'!$F$12+$BA552*'Norm-coeff'!$G$12+$BB552*'Norm-coeff'!$H$12+$BC552*'Norm-coeff'!$I$12+$BD552*'Norm-coeff'!$J$12+$BE552*'Norm-coeff'!$K$12+$BF552*'Norm-coeff'!$L$12+$BG552*'Norm-coeff'!$M$12+$BH552*'Norm-coeff'!$N$12+$BI552*'Norm-coeff'!$O$12</f>
        <v>0.283527502056037</v>
      </c>
      <c r="BZ552" s="54">
        <f>'Norm-coeff'!$C$13+$AX552*'Norm-coeff'!$D$13+$AY552*'Norm-coeff'!$E$13+$AZ552*'Norm-coeff'!$F$13+$BA552*'Norm-coeff'!$G$13+$BB552*'Norm-coeff'!$H$13+$BC552*'Norm-coeff'!$I$13+$BD552*'Norm-coeff'!$J$13+$BE552*'Norm-coeff'!$K$13+$BF552*'Norm-coeff'!$L$13+$BG552*'Norm-coeff'!$M$13+$BH552*'Norm-coeff'!$N$13+$BI552*'Norm-coeff'!$O$13</f>
        <v>-4.1864930554451202E-2</v>
      </c>
      <c r="CA552" s="54">
        <f>'Norm-coeff'!$C$14+$AX552*'Norm-coeff'!$D$14+$AY552*'Norm-coeff'!$E$14+$AZ552*'Norm-coeff'!$F$14+$BA552*'Norm-coeff'!$G$14+$BB552*'Norm-coeff'!$H$14+$BC552*'Norm-coeff'!$I$14+$BD552*'Norm-coeff'!$J$14+$BE552*'Norm-coeff'!$K$14+$BF552*'Norm-coeff'!$L$14+$BG552*'Norm-coeff'!$M$14+$BH552*'Norm-coeff'!$N$14+$BI552*'Norm-coeff'!$O$14</f>
        <v>4.2526983164477103</v>
      </c>
      <c r="CC552" s="54">
        <f t="shared" si="1702"/>
        <v>0</v>
      </c>
      <c r="CG552" s="54">
        <f t="shared" si="1578"/>
        <v>0</v>
      </c>
      <c r="CH552" s="54">
        <f t="shared" si="1556"/>
        <v>0</v>
      </c>
      <c r="CI552" s="54">
        <f t="shared" si="1579"/>
        <v>0</v>
      </c>
      <c r="CJ552" s="56">
        <f t="shared" si="1580"/>
        <v>0</v>
      </c>
      <c r="CK552" s="54">
        <f t="shared" si="1581"/>
        <v>0</v>
      </c>
      <c r="CL552" s="54">
        <f t="shared" si="1582"/>
        <v>0</v>
      </c>
      <c r="CM552" s="54">
        <f t="shared" si="1583"/>
        <v>0</v>
      </c>
      <c r="CN552" s="54">
        <f t="shared" si="1584"/>
        <v>0</v>
      </c>
      <c r="CO552" s="54">
        <f t="shared" si="1585"/>
        <v>0</v>
      </c>
      <c r="CP552" s="54">
        <f t="shared" si="1586"/>
        <v>0</v>
      </c>
      <c r="CQ552" s="54">
        <f t="shared" si="1587"/>
        <v>0</v>
      </c>
      <c r="CR552" s="54">
        <f t="shared" si="1588"/>
        <v>0</v>
      </c>
      <c r="CS552" s="54">
        <f t="shared" si="1589"/>
        <v>0</v>
      </c>
      <c r="CU552" s="54">
        <f t="shared" si="1590"/>
        <v>0</v>
      </c>
      <c r="CV552" s="54">
        <f t="shared" si="1591"/>
        <v>0</v>
      </c>
      <c r="CW552" s="54">
        <f t="shared" si="1592"/>
        <v>0</v>
      </c>
      <c r="CX552" s="54">
        <f t="shared" si="1593"/>
        <v>0</v>
      </c>
      <c r="CZ552" s="54">
        <f t="shared" si="1594"/>
        <v>0</v>
      </c>
      <c r="DA552" s="54">
        <f t="shared" si="1595"/>
        <v>0</v>
      </c>
      <c r="DB552" s="54">
        <f t="shared" si="1596"/>
        <v>0</v>
      </c>
      <c r="DC552" s="54">
        <f t="shared" si="1597"/>
        <v>0</v>
      </c>
      <c r="DD552" s="54">
        <f t="shared" si="1598"/>
        <v>0</v>
      </c>
      <c r="DE552" s="54">
        <f t="shared" si="1599"/>
        <v>0</v>
      </c>
      <c r="DF552" s="54">
        <f t="shared" si="1600"/>
        <v>0</v>
      </c>
      <c r="DG552" s="54">
        <f t="shared" si="1601"/>
        <v>2</v>
      </c>
      <c r="DH552" s="71">
        <f t="shared" si="1602"/>
        <v>0</v>
      </c>
      <c r="DI552" s="71">
        <f t="shared" si="1603"/>
        <v>0</v>
      </c>
      <c r="DJ552" s="54">
        <f t="shared" si="1604"/>
        <v>0</v>
      </c>
      <c r="DK552" s="54">
        <f t="shared" si="1605"/>
        <v>2</v>
      </c>
      <c r="DL552" s="4">
        <f t="shared" si="1530"/>
        <v>0</v>
      </c>
      <c r="DM552" s="3">
        <f t="shared" si="1606"/>
        <v>0</v>
      </c>
      <c r="DN552" s="3">
        <f t="shared" si="1607"/>
        <v>0</v>
      </c>
      <c r="DO552" s="4" t="e">
        <f t="shared" si="1608"/>
        <v>#DIV/0!</v>
      </c>
      <c r="DP552" s="57"/>
      <c r="DQ552" s="57"/>
      <c r="DR552" s="56">
        <f t="shared" si="1531"/>
        <v>2</v>
      </c>
      <c r="DS552" s="56">
        <f t="shared" si="1532"/>
        <v>0</v>
      </c>
      <c r="DT552" s="38">
        <f t="shared" si="1533"/>
        <v>0</v>
      </c>
      <c r="DU552" s="38">
        <f t="shared" si="1609"/>
        <v>2</v>
      </c>
      <c r="DV552" s="38">
        <f t="shared" si="1534"/>
        <v>0</v>
      </c>
      <c r="DW552" s="39">
        <f t="shared" si="1535"/>
        <v>0</v>
      </c>
      <c r="DX552" s="39">
        <f t="shared" si="1536"/>
        <v>0</v>
      </c>
      <c r="DY552" s="39">
        <f t="shared" si="1537"/>
        <v>0</v>
      </c>
      <c r="DZ552" s="39">
        <f t="shared" si="1538"/>
        <v>0</v>
      </c>
      <c r="EA552" s="39">
        <f t="shared" si="1539"/>
        <v>0</v>
      </c>
      <c r="EB552" s="37" t="e">
        <f t="shared" si="1610"/>
        <v>#DIV/0!</v>
      </c>
      <c r="EC552" s="37" t="e">
        <f t="shared" si="1611"/>
        <v>#DIV/0!</v>
      </c>
      <c r="ED552" s="37" t="e">
        <f t="shared" si="1612"/>
        <v>#DIV/0!</v>
      </c>
      <c r="EE552" s="37" t="e">
        <f t="shared" si="1613"/>
        <v>#DIV/0!</v>
      </c>
      <c r="EF552" s="39" t="e">
        <f t="shared" si="1614"/>
        <v>#DIV/0!</v>
      </c>
      <c r="EG552" s="37" t="e">
        <f t="shared" si="1615"/>
        <v>#DIV/0!</v>
      </c>
      <c r="EH552" s="37" t="e">
        <f t="shared" si="1616"/>
        <v>#DIV/0!</v>
      </c>
      <c r="EI552" s="11" t="b">
        <f t="shared" si="1617"/>
        <v>1</v>
      </c>
      <c r="EJ552" s="11" t="b">
        <f t="shared" si="1618"/>
        <v>0</v>
      </c>
      <c r="EK552" s="39" t="e">
        <f t="shared" si="1619"/>
        <v>#DIV/0!</v>
      </c>
      <c r="EL552" s="39" t="e">
        <f t="shared" si="1620"/>
        <v>#DIV/0!</v>
      </c>
      <c r="EM552" s="39" t="e">
        <f t="shared" si="1621"/>
        <v>#DIV/0!</v>
      </c>
      <c r="EN552" s="39" t="e">
        <f t="shared" si="1622"/>
        <v>#DIV/0!</v>
      </c>
      <c r="EO552" s="39" t="e">
        <f t="shared" si="1623"/>
        <v>#DIV/0!</v>
      </c>
      <c r="EP552" s="39" t="e">
        <f t="shared" si="1624"/>
        <v>#DIV/0!</v>
      </c>
      <c r="EQ552" s="39" t="e">
        <f t="shared" si="1625"/>
        <v>#DIV/0!</v>
      </c>
      <c r="ER552" s="39" t="e">
        <f t="shared" si="1626"/>
        <v>#DIV/0!</v>
      </c>
      <c r="ES552" s="58" t="str">
        <f t="shared" si="1627"/>
        <v>(OH,F,Cl)-dominate amphibole</v>
      </c>
      <c r="ET552" s="58" t="e">
        <f t="shared" si="1628"/>
        <v>#N/A</v>
      </c>
      <c r="EU552" s="56">
        <f t="shared" si="1540"/>
        <v>0</v>
      </c>
      <c r="EV552" s="56">
        <f t="shared" si="1541"/>
        <v>0</v>
      </c>
      <c r="EW552" s="56">
        <f t="shared" si="1542"/>
        <v>0</v>
      </c>
      <c r="EX552" s="56">
        <f t="shared" si="1543"/>
        <v>0</v>
      </c>
      <c r="EY552" s="56">
        <f t="shared" si="1544"/>
        <v>0</v>
      </c>
      <c r="EZ552" s="56">
        <f t="shared" si="1545"/>
        <v>0</v>
      </c>
      <c r="FA552" s="39">
        <f t="shared" si="1546"/>
        <v>0</v>
      </c>
      <c r="FB552" s="39">
        <f t="shared" si="1547"/>
        <v>0</v>
      </c>
      <c r="FC552" s="54">
        <f t="shared" si="1548"/>
        <v>0</v>
      </c>
      <c r="FD552" s="54">
        <f t="shared" si="1549"/>
        <v>0</v>
      </c>
      <c r="FE552" s="39">
        <f t="shared" si="1550"/>
        <v>0</v>
      </c>
      <c r="FF552" s="54">
        <f t="shared" si="1551"/>
        <v>0</v>
      </c>
      <c r="FG552" s="39">
        <f t="shared" si="1552"/>
        <v>0</v>
      </c>
      <c r="FH552" s="39">
        <f t="shared" si="1629"/>
        <v>0</v>
      </c>
      <c r="FI552" s="39">
        <f t="shared" si="1630"/>
        <v>0</v>
      </c>
      <c r="FJ552" s="39">
        <f t="shared" si="1631"/>
        <v>0</v>
      </c>
      <c r="FK552" s="39" t="e">
        <f t="shared" si="1632"/>
        <v>#DIV/0!</v>
      </c>
      <c r="FL552" s="39" t="e">
        <f t="shared" si="1633"/>
        <v>#DIV/0!</v>
      </c>
      <c r="FM552" s="39" t="e">
        <f t="shared" si="1634"/>
        <v>#DIV/0!</v>
      </c>
      <c r="FN552" s="39">
        <f t="shared" si="1635"/>
        <v>1</v>
      </c>
      <c r="FO552" s="39">
        <f t="shared" si="1553"/>
        <v>0</v>
      </c>
      <c r="FP552" s="39">
        <f t="shared" si="1554"/>
        <v>0</v>
      </c>
      <c r="FQ552" s="39">
        <f t="shared" si="1555"/>
        <v>0</v>
      </c>
      <c r="FR552" s="39">
        <f t="shared" si="1636"/>
        <v>0</v>
      </c>
      <c r="FS552" s="39">
        <f t="shared" si="1637"/>
        <v>0</v>
      </c>
      <c r="FU552" s="39" t="e">
        <f t="shared" si="1638"/>
        <v>#DIV/0!</v>
      </c>
      <c r="FV552" s="39" t="e">
        <f t="shared" si="1639"/>
        <v>#DIV/0!</v>
      </c>
      <c r="FW552" s="39" t="e">
        <f t="shared" si="1640"/>
        <v>#DIV/0!</v>
      </c>
      <c r="FY552" s="39" t="e">
        <f t="shared" si="1641"/>
        <v>#DIV/0!</v>
      </c>
      <c r="FZ552" s="39" t="e">
        <f t="shared" si="1642"/>
        <v>#DIV/0!</v>
      </c>
      <c r="GA552" s="39" t="e">
        <f t="shared" si="1643"/>
        <v>#DIV/0!</v>
      </c>
      <c r="GB552" s="39" t="e">
        <f t="shared" si="1644"/>
        <v>#DIV/0!</v>
      </c>
      <c r="GC552" s="39" t="e">
        <f t="shared" si="1645"/>
        <v>#DIV/0!</v>
      </c>
      <c r="GD552" s="39" t="e">
        <f t="shared" si="1646"/>
        <v>#DIV/0!</v>
      </c>
      <c r="GE552" s="39" t="e">
        <f t="shared" si="1647"/>
        <v>#DIV/0!</v>
      </c>
      <c r="GF552" s="39" t="e">
        <f t="shared" si="1648"/>
        <v>#DIV/0!</v>
      </c>
      <c r="GG552" s="39" t="e">
        <f t="shared" si="1649"/>
        <v>#DIV/0!</v>
      </c>
      <c r="GH552" s="39" t="e">
        <f t="shared" si="1650"/>
        <v>#DIV/0!</v>
      </c>
      <c r="GI552" s="39"/>
      <c r="GJ552" s="39" t="e">
        <f t="shared" si="1651"/>
        <v>#DIV/0!</v>
      </c>
      <c r="GK552" s="39" t="e">
        <f t="shared" si="1652"/>
        <v>#DIV/0!</v>
      </c>
      <c r="GL552" s="39" t="e">
        <f t="shared" si="1653"/>
        <v>#DIV/0!</v>
      </c>
      <c r="GM552" s="39" t="e">
        <f t="shared" si="1654"/>
        <v>#DIV/0!</v>
      </c>
      <c r="GN552" s="39" t="e">
        <f t="shared" si="1655"/>
        <v>#DIV/0!</v>
      </c>
      <c r="GO552" s="57"/>
      <c r="GP552" s="57" t="e">
        <f t="shared" si="1656"/>
        <v>#DIV/0!</v>
      </c>
      <c r="GQ552" s="59" t="e">
        <f t="shared" si="1657"/>
        <v>#DIV/0!</v>
      </c>
      <c r="GR552" s="41" t="e">
        <f t="shared" si="1658"/>
        <v>#DIV/0!</v>
      </c>
      <c r="GS552" s="57" t="e">
        <f t="shared" si="1659"/>
        <v>#DIV/0!</v>
      </c>
      <c r="GT552" s="57" t="e">
        <f t="shared" si="1660"/>
        <v>#DIV/0!</v>
      </c>
      <c r="GU552" s="57" t="e">
        <f t="shared" si="1661"/>
        <v>#DIV/0!</v>
      </c>
      <c r="GV552" s="57"/>
      <c r="GW552" s="42" t="e">
        <f t="shared" si="1662"/>
        <v>#DIV/0!</v>
      </c>
      <c r="GX552" s="42" t="e">
        <f t="shared" si="1663"/>
        <v>#DIV/0!</v>
      </c>
      <c r="GY552" s="42" t="e">
        <f t="shared" si="1664"/>
        <v>#DIV/0!</v>
      </c>
      <c r="GZ552" s="57"/>
      <c r="HA552" s="2" t="e">
        <f t="shared" si="1665"/>
        <v>#DIV/0!</v>
      </c>
      <c r="HB552" s="2" t="e">
        <f t="shared" si="1666"/>
        <v>#DIV/0!</v>
      </c>
      <c r="HC552" s="2" t="e">
        <f t="shared" si="1667"/>
        <v>#DIV/0!</v>
      </c>
      <c r="HD552" s="2" t="e">
        <f t="shared" si="1668"/>
        <v>#DIV/0!</v>
      </c>
      <c r="HE552" s="2" t="e">
        <f t="shared" si="1669"/>
        <v>#DIV/0!</v>
      </c>
      <c r="HF552" s="2" t="e">
        <f t="shared" si="1670"/>
        <v>#DIV/0!</v>
      </c>
      <c r="HG552" s="2" t="e">
        <f t="shared" si="1671"/>
        <v>#DIV/0!</v>
      </c>
      <c r="HH552" s="2" t="e">
        <f t="shared" si="1672"/>
        <v>#DIV/0!</v>
      </c>
      <c r="HI552" s="2" t="e">
        <f t="shared" si="1673"/>
        <v>#DIV/0!</v>
      </c>
      <c r="HJ552" s="11" t="e">
        <f t="shared" si="1674"/>
        <v>#DIV/0!</v>
      </c>
      <c r="HK552" s="60" t="e">
        <f t="shared" si="1675"/>
        <v>#DIV/0!</v>
      </c>
      <c r="HL552" s="57"/>
      <c r="HM552" s="57" t="e">
        <f t="shared" si="1676"/>
        <v>#DIV/0!</v>
      </c>
      <c r="HN552" s="57" t="e">
        <f t="shared" si="1677"/>
        <v>#DIV/0!</v>
      </c>
      <c r="HO552" s="57" t="e">
        <f t="shared" si="1678"/>
        <v>#DIV/0!</v>
      </c>
      <c r="HP552" s="57" t="e">
        <f t="shared" si="1679"/>
        <v>#DIV/0!</v>
      </c>
      <c r="HQ552" s="57" t="e">
        <f t="shared" si="1680"/>
        <v>#DIV/0!</v>
      </c>
      <c r="HR552" s="57"/>
      <c r="HS552" s="57" t="e">
        <f t="shared" si="1681"/>
        <v>#DIV/0!</v>
      </c>
      <c r="HT552" s="57" t="e">
        <f t="shared" si="1682"/>
        <v>#DIV/0!</v>
      </c>
      <c r="HU552" s="57" t="e">
        <f t="shared" si="1683"/>
        <v>#DIV/0!</v>
      </c>
      <c r="HV552" s="57" t="e">
        <f t="shared" si="1684"/>
        <v>#DIV/0!</v>
      </c>
      <c r="HW552" s="57" t="e">
        <f t="shared" si="1685"/>
        <v>#DIV/0!</v>
      </c>
      <c r="HX552" s="57"/>
      <c r="HY552" s="57" t="e">
        <f t="shared" si="1686"/>
        <v>#DIV/0!</v>
      </c>
      <c r="HZ552" s="57" t="e">
        <f t="shared" si="1687"/>
        <v>#DIV/0!</v>
      </c>
      <c r="IA552" s="57"/>
      <c r="IB552" s="61">
        <f t="shared" si="1688"/>
        <v>0</v>
      </c>
      <c r="IC552" s="57" t="str">
        <f t="shared" si="1689"/>
        <v/>
      </c>
      <c r="ID552" s="42"/>
      <c r="IE552" s="2" t="str">
        <f t="shared" si="1690"/>
        <v/>
      </c>
      <c r="IF552" s="60" t="e">
        <f t="shared" si="1691"/>
        <v>#DIV/0!</v>
      </c>
      <c r="IG552" s="60" t="str">
        <f t="shared" si="1692"/>
        <v/>
      </c>
      <c r="IH552" s="60" t="str">
        <f t="shared" si="1693"/>
        <v>zinco-</v>
      </c>
      <c r="II552" s="60" t="str">
        <f t="shared" si="1694"/>
        <v>mangano-</v>
      </c>
      <c r="IJ552" s="60" t="e">
        <f t="shared" si="1695"/>
        <v>#DIV/0!</v>
      </c>
      <c r="IK552" s="60" t="e">
        <f t="shared" si="1696"/>
        <v>#DIV/0!</v>
      </c>
      <c r="IL552" s="60" t="e">
        <f t="shared" si="1697"/>
        <v>#DIV/0!</v>
      </c>
      <c r="IM552" s="60" t="e">
        <f t="shared" si="1698"/>
        <v>#DIV/0!</v>
      </c>
      <c r="IN552" s="60" t="str">
        <f t="shared" si="1699"/>
        <v/>
      </c>
      <c r="IO552" s="60" t="str">
        <f t="shared" si="1700"/>
        <v/>
      </c>
      <c r="IP552" s="57"/>
      <c r="IQ552" s="57" t="str">
        <f t="shared" si="1701"/>
        <v>ERROR!!</v>
      </c>
    </row>
    <row r="553" spans="24:251">
      <c r="X553" s="29">
        <f t="shared" si="1557"/>
        <v>0</v>
      </c>
      <c r="Y553" s="29">
        <f t="shared" si="1558"/>
        <v>0</v>
      </c>
      <c r="Z553" s="29" t="e">
        <f t="shared" si="1559"/>
        <v>#DIV/0!</v>
      </c>
      <c r="AA553" s="29" t="e">
        <f t="shared" si="1560"/>
        <v>#DIV/0!</v>
      </c>
      <c r="AB553" s="29" t="e">
        <f t="shared" si="1561"/>
        <v>#DIV/0!</v>
      </c>
      <c r="AC553" s="29" t="e">
        <f t="shared" si="1562"/>
        <v>#DIV/0!</v>
      </c>
      <c r="AF553" s="23">
        <v>60.084299999999999</v>
      </c>
      <c r="AG553" s="23">
        <v>79.878799999999998</v>
      </c>
      <c r="AH553" s="23">
        <v>101.96120000000001</v>
      </c>
      <c r="AI553" s="23">
        <v>151.99039999999999</v>
      </c>
      <c r="AJ553" s="23">
        <v>159.69</v>
      </c>
      <c r="AK553" s="23">
        <v>71.846400000000003</v>
      </c>
      <c r="AL553" s="23">
        <v>70.9375</v>
      </c>
      <c r="AM553" s="23">
        <v>40.304400000000001</v>
      </c>
      <c r="AN553" s="23">
        <v>56.077399999999997</v>
      </c>
      <c r="AO553" s="23">
        <v>61.978999999999999</v>
      </c>
      <c r="AP553" s="23">
        <v>94.195999999999998</v>
      </c>
      <c r="AQ553" s="23">
        <v>18.998000000000001</v>
      </c>
      <c r="AR553" s="23">
        <v>35.450000000000003</v>
      </c>
      <c r="AS553" s="23">
        <v>29.88</v>
      </c>
      <c r="AT553" s="23">
        <v>74.691999999999993</v>
      </c>
      <c r="AU553" s="23">
        <v>81.39</v>
      </c>
      <c r="AX553" s="54">
        <f t="shared" si="1563"/>
        <v>0</v>
      </c>
      <c r="AY553" s="54">
        <f t="shared" si="1564"/>
        <v>0</v>
      </c>
      <c r="AZ553" s="54">
        <f t="shared" si="1565"/>
        <v>0</v>
      </c>
      <c r="BA553" s="54">
        <f t="shared" si="1566"/>
        <v>0</v>
      </c>
      <c r="BB553" s="54">
        <f t="shared" si="1567"/>
        <v>0</v>
      </c>
      <c r="BC553" s="54">
        <f t="shared" si="1568"/>
        <v>0</v>
      </c>
      <c r="BD553" s="54">
        <f t="shared" si="1569"/>
        <v>0</v>
      </c>
      <c r="BE553" s="54">
        <f t="shared" si="1570"/>
        <v>0</v>
      </c>
      <c r="BF553" s="54">
        <f t="shared" si="1571"/>
        <v>0</v>
      </c>
      <c r="BG553" s="54">
        <f t="shared" si="1572"/>
        <v>0</v>
      </c>
      <c r="BH553" s="54">
        <f t="shared" si="1573"/>
        <v>0</v>
      </c>
      <c r="BI553" s="54">
        <f t="shared" si="1574"/>
        <v>0</v>
      </c>
      <c r="BJ553" s="54">
        <f t="shared" si="1575"/>
        <v>0</v>
      </c>
      <c r="BK553" s="54">
        <f t="shared" si="1576"/>
        <v>0</v>
      </c>
      <c r="BL553" s="54">
        <f t="shared" si="1577"/>
        <v>0</v>
      </c>
      <c r="BM553" s="42"/>
      <c r="BO553" s="54">
        <f>'Norm-coeff'!$C$2+$AX553*'Norm-coeff'!$D$2+$AY553*'Norm-coeff'!$E$2+$AZ553*'Norm-coeff'!$F$2+$BA553*'Norm-coeff'!$G$2+$BB553*'Norm-coeff'!$H$2+$BC553*'Norm-coeff'!$I$2+$BD553*'Norm-coeff'!$J$2+$BE553*'Norm-coeff'!$K$2+$BF553*'Norm-coeff'!$L$2+$BG553*'Norm-coeff'!$M$2+$BH553*'Norm-coeff'!$N$2+$BI553*'Norm-coeff'!$O$2</f>
        <v>5.4045421474420303</v>
      </c>
      <c r="BP553" s="54">
        <f>'Norm-coeff'!$C$3+$AX553*'Norm-coeff'!$D$3+$AY553*'Norm-coeff'!$E$3+$AZ553*'Norm-coeff'!$F$3+$BA553*'Norm-coeff'!$G$3+$BB553*'Norm-coeff'!$H$3+$BC553*'Norm-coeff'!$I$3+$BD553*'Norm-coeff'!$J$3+$BE553*'Norm-coeff'!$K$3+$BF553*'Norm-coeff'!$L$3+$BG553*'Norm-coeff'!$M$3+$BH553*'Norm-coeff'!$N$3+$BI553*'Norm-coeff'!$O$3</f>
        <v>3.15319116612705</v>
      </c>
      <c r="BQ553" s="54">
        <f>'Norm-coeff'!$C$4+$AX553*'Norm-coeff'!$D$4+$AY553*'Norm-coeff'!$E$4+$AZ553*'Norm-coeff'!$F$4+$BA553*'Norm-coeff'!$G$4+$BB553*'Norm-coeff'!$H$4+$BC553*'Norm-coeff'!$I$4+$BD553*'Norm-coeff'!$J$4+$BE553*'Norm-coeff'!$K$4+$BF553*'Norm-coeff'!$L$4+$BG553*'Norm-coeff'!$M$4+$BH553*'Norm-coeff'!$N$4+$BI553*'Norm-coeff'!$O$4</f>
        <v>1.42115649462768</v>
      </c>
      <c r="BR553" s="54">
        <f>'Norm-coeff'!$C$5+$AX553*'Norm-coeff'!$D$5+$AY553*'Norm-coeff'!$E$5+$AZ553*'Norm-coeff'!$F$5+$BA553*'Norm-coeff'!$G$5+$BB553*'Norm-coeff'!$H$5+$BC553*'Norm-coeff'!$I$5+$BD553*'Norm-coeff'!$J$5+$BE553*'Norm-coeff'!$K$5+$BF553*'Norm-coeff'!$L$5+$BG553*'Norm-coeff'!$M$5+$BH553*'Norm-coeff'!$N$5+$BI553*'Norm-coeff'!$O$5</f>
        <v>1.0553329241296201</v>
      </c>
      <c r="BS553" s="54">
        <f>'Norm-coeff'!$C$6+$AX553*'Norm-coeff'!$D$6+$AY553*'Norm-coeff'!$E$6+$AZ553*'Norm-coeff'!$F$6+$BA553*'Norm-coeff'!$G$6+$BB553*'Norm-coeff'!$H$6+$BC553*'Norm-coeff'!$I$6+$BD553*'Norm-coeff'!$J$6+$BE553*'Norm-coeff'!$K$6+$BF553*'Norm-coeff'!$L$6+$BG553*'Norm-coeff'!$M$6+$BH553*'Norm-coeff'!$N$6+$BI553*'Norm-coeff'!$O$6</f>
        <v>-1.48700885495103E-2</v>
      </c>
      <c r="BT553" s="54">
        <f>'Norm-coeff'!$C$7+$AX553*'Norm-coeff'!$D$7+$AY553*'Norm-coeff'!$E$7+$AZ553*'Norm-coeff'!$F$7+$BA553*'Norm-coeff'!$G$7+$BB553*'Norm-coeff'!$H$7+$BC553*'Norm-coeff'!$I$7+$BD553*'Norm-coeff'!$J$7+$BE553*'Norm-coeff'!$K$7+$BF553*'Norm-coeff'!$L$7+$BG553*'Norm-coeff'!$M$7+$BH553*'Norm-coeff'!$N$7+$BI553*'Norm-coeff'!$O$7</f>
        <v>2.0907583608832998</v>
      </c>
      <c r="BU553" s="54">
        <f>'Norm-coeff'!$C$8+$AX553*'Norm-coeff'!$D$8+$AY553*'Norm-coeff'!$E$8+$AZ553*'Norm-coeff'!$F$8+$BA553*'Norm-coeff'!$G$8+$BB553*'Norm-coeff'!$H$8+$BC553*'Norm-coeff'!$I$8+$BD553*'Norm-coeff'!$J$8+$BE553*'Norm-coeff'!$K$8+$BF553*'Norm-coeff'!$L$8+$BG553*'Norm-coeff'!$M$8+$BH553*'Norm-coeff'!$N$8+$BI553*'Norm-coeff'!$O$8</f>
        <v>0.65894159836244504</v>
      </c>
      <c r="BV553" s="54">
        <f>'Norm-coeff'!$C$9+$AX553*'Norm-coeff'!$D$9+$AY553*'Norm-coeff'!$E$9+$AZ553*'Norm-coeff'!$F$9+$BA553*'Norm-coeff'!$G$9+$BB553*'Norm-coeff'!$H$9+$BC553*'Norm-coeff'!$I$9+$BD553*'Norm-coeff'!$J$9+$BE553*'Norm-coeff'!$K$9+$BF553*'Norm-coeff'!$L$9+$BG553*'Norm-coeff'!$M$9+$BH553*'Norm-coeff'!$N$9+$BI553*'Norm-coeff'!$O$9</f>
        <v>1.48961085014701</v>
      </c>
      <c r="BW553" s="54">
        <f>'Norm-coeff'!$C$10+$AX553*'Norm-coeff'!$D$10+$AY553*'Norm-coeff'!$E$10+$AZ553*'Norm-coeff'!$F$10+$BA553*'Norm-coeff'!$G$10+$BB553*'Norm-coeff'!$H$10+$BC553*'Norm-coeff'!$I$10+$BD553*'Norm-coeff'!$J$10+$BE553*'Norm-coeff'!$K$10+$BF553*'Norm-coeff'!$L$10+$BG553*'Norm-coeff'!$M$10+$BH553*'Norm-coeff'!$N$10+$BI553*'Norm-coeff'!$O$10</f>
        <v>1.42058735749591</v>
      </c>
      <c r="BX553" s="54">
        <f>'Norm-coeff'!$C$11+$AX553*'Norm-coeff'!$D$11+$AY553*'Norm-coeff'!$E$11+$AZ553*'Norm-coeff'!$F$11+$BA553*'Norm-coeff'!$G$11+$BB553*'Norm-coeff'!$H$11+$BC553*'Norm-coeff'!$I$11+$BD553*'Norm-coeff'!$J$11+$BE553*'Norm-coeff'!$K$11+$BF553*'Norm-coeff'!$L$11+$BG553*'Norm-coeff'!$M$11+$BH553*'Norm-coeff'!$N$11+$BI553*'Norm-coeff'!$O$11</f>
        <v>0.221233014421479</v>
      </c>
      <c r="BY553" s="54">
        <f>'Norm-coeff'!$C$12+$AX553*'Norm-coeff'!$D$12+$AY553*'Norm-coeff'!$E$12+$AZ553*'Norm-coeff'!$F$12+$BA553*'Norm-coeff'!$G$12+$BB553*'Norm-coeff'!$H$12+$BC553*'Norm-coeff'!$I$12+$BD553*'Norm-coeff'!$J$12+$BE553*'Norm-coeff'!$K$12+$BF553*'Norm-coeff'!$L$12+$BG553*'Norm-coeff'!$M$12+$BH553*'Norm-coeff'!$N$12+$BI553*'Norm-coeff'!$O$12</f>
        <v>0.283527502056037</v>
      </c>
      <c r="BZ553" s="54">
        <f>'Norm-coeff'!$C$13+$AX553*'Norm-coeff'!$D$13+$AY553*'Norm-coeff'!$E$13+$AZ553*'Norm-coeff'!$F$13+$BA553*'Norm-coeff'!$G$13+$BB553*'Norm-coeff'!$H$13+$BC553*'Norm-coeff'!$I$13+$BD553*'Norm-coeff'!$J$13+$BE553*'Norm-coeff'!$K$13+$BF553*'Norm-coeff'!$L$13+$BG553*'Norm-coeff'!$M$13+$BH553*'Norm-coeff'!$N$13+$BI553*'Norm-coeff'!$O$13</f>
        <v>-4.1864930554451202E-2</v>
      </c>
      <c r="CA553" s="54">
        <f>'Norm-coeff'!$C$14+$AX553*'Norm-coeff'!$D$14+$AY553*'Norm-coeff'!$E$14+$AZ553*'Norm-coeff'!$F$14+$BA553*'Norm-coeff'!$G$14+$BB553*'Norm-coeff'!$H$14+$BC553*'Norm-coeff'!$I$14+$BD553*'Norm-coeff'!$J$14+$BE553*'Norm-coeff'!$K$14+$BF553*'Norm-coeff'!$L$14+$BG553*'Norm-coeff'!$M$14+$BH553*'Norm-coeff'!$N$14+$BI553*'Norm-coeff'!$O$14</f>
        <v>4.2526983164477103</v>
      </c>
      <c r="CC553" s="54">
        <f t="shared" si="1702"/>
        <v>0</v>
      </c>
      <c r="CG553" s="54">
        <f t="shared" si="1578"/>
        <v>0</v>
      </c>
      <c r="CH553" s="54">
        <f t="shared" si="1556"/>
        <v>0</v>
      </c>
      <c r="CI553" s="54">
        <f t="shared" si="1579"/>
        <v>0</v>
      </c>
      <c r="CJ553" s="56">
        <f t="shared" si="1580"/>
        <v>0</v>
      </c>
      <c r="CK553" s="54">
        <f t="shared" si="1581"/>
        <v>0</v>
      </c>
      <c r="CL553" s="54">
        <f t="shared" si="1582"/>
        <v>0</v>
      </c>
      <c r="CM553" s="54">
        <f t="shared" si="1583"/>
        <v>0</v>
      </c>
      <c r="CN553" s="54">
        <f t="shared" si="1584"/>
        <v>0</v>
      </c>
      <c r="CO553" s="54">
        <f t="shared" si="1585"/>
        <v>0</v>
      </c>
      <c r="CP553" s="54">
        <f t="shared" si="1586"/>
        <v>0</v>
      </c>
      <c r="CQ553" s="54">
        <f t="shared" si="1587"/>
        <v>0</v>
      </c>
      <c r="CR553" s="54">
        <f t="shared" si="1588"/>
        <v>0</v>
      </c>
      <c r="CS553" s="54">
        <f t="shared" si="1589"/>
        <v>0</v>
      </c>
      <c r="CU553" s="54">
        <f t="shared" si="1590"/>
        <v>0</v>
      </c>
      <c r="CV553" s="54">
        <f t="shared" si="1591"/>
        <v>0</v>
      </c>
      <c r="CW553" s="54">
        <f t="shared" si="1592"/>
        <v>0</v>
      </c>
      <c r="CX553" s="54">
        <f t="shared" si="1593"/>
        <v>0</v>
      </c>
      <c r="CZ553" s="54">
        <f t="shared" si="1594"/>
        <v>0</v>
      </c>
      <c r="DA553" s="54">
        <f t="shared" si="1595"/>
        <v>0</v>
      </c>
      <c r="DB553" s="54">
        <f t="shared" si="1596"/>
        <v>0</v>
      </c>
      <c r="DC553" s="54">
        <f t="shared" si="1597"/>
        <v>0</v>
      </c>
      <c r="DD553" s="54">
        <f t="shared" si="1598"/>
        <v>0</v>
      </c>
      <c r="DE553" s="54">
        <f t="shared" si="1599"/>
        <v>0</v>
      </c>
      <c r="DF553" s="54">
        <f t="shared" si="1600"/>
        <v>0</v>
      </c>
      <c r="DG553" s="54">
        <f t="shared" si="1601"/>
        <v>2</v>
      </c>
      <c r="DH553" s="71">
        <f t="shared" si="1602"/>
        <v>0</v>
      </c>
      <c r="DI553" s="71">
        <f t="shared" si="1603"/>
        <v>0</v>
      </c>
      <c r="DJ553" s="54">
        <f t="shared" si="1604"/>
        <v>0</v>
      </c>
      <c r="DK553" s="54">
        <f t="shared" si="1605"/>
        <v>2</v>
      </c>
      <c r="DL553" s="4">
        <f t="shared" si="1530"/>
        <v>0</v>
      </c>
      <c r="DM553" s="3">
        <f t="shared" si="1606"/>
        <v>0</v>
      </c>
      <c r="DN553" s="3">
        <f t="shared" si="1607"/>
        <v>0</v>
      </c>
      <c r="DO553" s="4" t="e">
        <f t="shared" si="1608"/>
        <v>#DIV/0!</v>
      </c>
      <c r="DP553" s="57"/>
      <c r="DQ553" s="57"/>
      <c r="DR553" s="56">
        <f t="shared" si="1531"/>
        <v>2</v>
      </c>
      <c r="DS553" s="56">
        <f t="shared" si="1532"/>
        <v>0</v>
      </c>
      <c r="DT553" s="38">
        <f t="shared" si="1533"/>
        <v>0</v>
      </c>
      <c r="DU553" s="38">
        <f t="shared" si="1609"/>
        <v>2</v>
      </c>
      <c r="DV553" s="38">
        <f t="shared" si="1534"/>
        <v>0</v>
      </c>
      <c r="DW553" s="39">
        <f t="shared" si="1535"/>
        <v>0</v>
      </c>
      <c r="DX553" s="39">
        <f t="shared" si="1536"/>
        <v>0</v>
      </c>
      <c r="DY553" s="39">
        <f t="shared" si="1537"/>
        <v>0</v>
      </c>
      <c r="DZ553" s="39">
        <f t="shared" si="1538"/>
        <v>0</v>
      </c>
      <c r="EA553" s="39">
        <f t="shared" si="1539"/>
        <v>0</v>
      </c>
      <c r="EB553" s="37" t="e">
        <f t="shared" si="1610"/>
        <v>#DIV/0!</v>
      </c>
      <c r="EC553" s="37" t="e">
        <f t="shared" si="1611"/>
        <v>#DIV/0!</v>
      </c>
      <c r="ED553" s="37" t="e">
        <f t="shared" si="1612"/>
        <v>#DIV/0!</v>
      </c>
      <c r="EE553" s="37" t="e">
        <f t="shared" si="1613"/>
        <v>#DIV/0!</v>
      </c>
      <c r="EF553" s="39" t="e">
        <f t="shared" si="1614"/>
        <v>#DIV/0!</v>
      </c>
      <c r="EG553" s="37" t="e">
        <f t="shared" si="1615"/>
        <v>#DIV/0!</v>
      </c>
      <c r="EH553" s="37" t="e">
        <f t="shared" si="1616"/>
        <v>#DIV/0!</v>
      </c>
      <c r="EI553" s="11" t="b">
        <f t="shared" si="1617"/>
        <v>1</v>
      </c>
      <c r="EJ553" s="11" t="b">
        <f t="shared" si="1618"/>
        <v>0</v>
      </c>
      <c r="EK553" s="39" t="e">
        <f t="shared" si="1619"/>
        <v>#DIV/0!</v>
      </c>
      <c r="EL553" s="39" t="e">
        <f t="shared" si="1620"/>
        <v>#DIV/0!</v>
      </c>
      <c r="EM553" s="39" t="e">
        <f t="shared" si="1621"/>
        <v>#DIV/0!</v>
      </c>
      <c r="EN553" s="39" t="e">
        <f t="shared" si="1622"/>
        <v>#DIV/0!</v>
      </c>
      <c r="EO553" s="39" t="e">
        <f t="shared" si="1623"/>
        <v>#DIV/0!</v>
      </c>
      <c r="EP553" s="39" t="e">
        <f t="shared" si="1624"/>
        <v>#DIV/0!</v>
      </c>
      <c r="EQ553" s="39" t="e">
        <f t="shared" si="1625"/>
        <v>#DIV/0!</v>
      </c>
      <c r="ER553" s="39" t="e">
        <f t="shared" si="1626"/>
        <v>#DIV/0!</v>
      </c>
      <c r="ES553" s="58" t="str">
        <f t="shared" si="1627"/>
        <v>(OH,F,Cl)-dominate amphibole</v>
      </c>
      <c r="ET553" s="58" t="e">
        <f t="shared" si="1628"/>
        <v>#N/A</v>
      </c>
      <c r="EU553" s="56">
        <f t="shared" si="1540"/>
        <v>0</v>
      </c>
      <c r="EV553" s="56">
        <f t="shared" si="1541"/>
        <v>0</v>
      </c>
      <c r="EW553" s="56">
        <f t="shared" si="1542"/>
        <v>0</v>
      </c>
      <c r="EX553" s="56">
        <f t="shared" si="1543"/>
        <v>0</v>
      </c>
      <c r="EY553" s="56">
        <f t="shared" si="1544"/>
        <v>0</v>
      </c>
      <c r="EZ553" s="56">
        <f t="shared" si="1545"/>
        <v>0</v>
      </c>
      <c r="FA553" s="39">
        <f t="shared" si="1546"/>
        <v>0</v>
      </c>
      <c r="FB553" s="39">
        <f t="shared" si="1547"/>
        <v>0</v>
      </c>
      <c r="FC553" s="54">
        <f t="shared" si="1548"/>
        <v>0</v>
      </c>
      <c r="FD553" s="54">
        <f t="shared" si="1549"/>
        <v>0</v>
      </c>
      <c r="FE553" s="39">
        <f t="shared" si="1550"/>
        <v>0</v>
      </c>
      <c r="FF553" s="54">
        <f t="shared" si="1551"/>
        <v>0</v>
      </c>
      <c r="FG553" s="39">
        <f t="shared" si="1552"/>
        <v>0</v>
      </c>
      <c r="FH553" s="39">
        <f t="shared" si="1629"/>
        <v>0</v>
      </c>
      <c r="FI553" s="39">
        <f t="shared" si="1630"/>
        <v>0</v>
      </c>
      <c r="FJ553" s="39">
        <f t="shared" si="1631"/>
        <v>0</v>
      </c>
      <c r="FK553" s="39" t="e">
        <f t="shared" si="1632"/>
        <v>#DIV/0!</v>
      </c>
      <c r="FL553" s="39" t="e">
        <f t="shared" si="1633"/>
        <v>#DIV/0!</v>
      </c>
      <c r="FM553" s="39" t="e">
        <f t="shared" si="1634"/>
        <v>#DIV/0!</v>
      </c>
      <c r="FN553" s="39">
        <f t="shared" si="1635"/>
        <v>1</v>
      </c>
      <c r="FO553" s="39">
        <f t="shared" si="1553"/>
        <v>0</v>
      </c>
      <c r="FP553" s="39">
        <f t="shared" si="1554"/>
        <v>0</v>
      </c>
      <c r="FQ553" s="39">
        <f t="shared" si="1555"/>
        <v>0</v>
      </c>
      <c r="FR553" s="39">
        <f t="shared" si="1636"/>
        <v>0</v>
      </c>
      <c r="FS553" s="39">
        <f t="shared" si="1637"/>
        <v>0</v>
      </c>
      <c r="FU553" s="39" t="e">
        <f t="shared" si="1638"/>
        <v>#DIV/0!</v>
      </c>
      <c r="FV553" s="39" t="e">
        <f t="shared" si="1639"/>
        <v>#DIV/0!</v>
      </c>
      <c r="FW553" s="39" t="e">
        <f t="shared" si="1640"/>
        <v>#DIV/0!</v>
      </c>
      <c r="FY553" s="39" t="e">
        <f t="shared" si="1641"/>
        <v>#DIV/0!</v>
      </c>
      <c r="FZ553" s="39" t="e">
        <f t="shared" si="1642"/>
        <v>#DIV/0!</v>
      </c>
      <c r="GA553" s="39" t="e">
        <f t="shared" si="1643"/>
        <v>#DIV/0!</v>
      </c>
      <c r="GB553" s="39" t="e">
        <f t="shared" si="1644"/>
        <v>#DIV/0!</v>
      </c>
      <c r="GC553" s="39" t="e">
        <f t="shared" si="1645"/>
        <v>#DIV/0!</v>
      </c>
      <c r="GD553" s="39" t="e">
        <f t="shared" si="1646"/>
        <v>#DIV/0!</v>
      </c>
      <c r="GE553" s="39" t="e">
        <f t="shared" si="1647"/>
        <v>#DIV/0!</v>
      </c>
      <c r="GF553" s="39" t="e">
        <f t="shared" si="1648"/>
        <v>#DIV/0!</v>
      </c>
      <c r="GG553" s="39" t="e">
        <f t="shared" si="1649"/>
        <v>#DIV/0!</v>
      </c>
      <c r="GH553" s="39" t="e">
        <f t="shared" si="1650"/>
        <v>#DIV/0!</v>
      </c>
      <c r="GI553" s="39"/>
      <c r="GJ553" s="39" t="e">
        <f t="shared" si="1651"/>
        <v>#DIV/0!</v>
      </c>
      <c r="GK553" s="39" t="e">
        <f t="shared" si="1652"/>
        <v>#DIV/0!</v>
      </c>
      <c r="GL553" s="39" t="e">
        <f t="shared" si="1653"/>
        <v>#DIV/0!</v>
      </c>
      <c r="GM553" s="39" t="e">
        <f t="shared" si="1654"/>
        <v>#DIV/0!</v>
      </c>
      <c r="GN553" s="39" t="e">
        <f t="shared" si="1655"/>
        <v>#DIV/0!</v>
      </c>
      <c r="GO553" s="57"/>
      <c r="GP553" s="57" t="e">
        <f t="shared" si="1656"/>
        <v>#DIV/0!</v>
      </c>
      <c r="GQ553" s="59" t="e">
        <f t="shared" si="1657"/>
        <v>#DIV/0!</v>
      </c>
      <c r="GR553" s="41" t="e">
        <f t="shared" si="1658"/>
        <v>#DIV/0!</v>
      </c>
      <c r="GS553" s="57" t="e">
        <f t="shared" si="1659"/>
        <v>#DIV/0!</v>
      </c>
      <c r="GT553" s="57" t="e">
        <f t="shared" si="1660"/>
        <v>#DIV/0!</v>
      </c>
      <c r="GU553" s="57" t="e">
        <f t="shared" si="1661"/>
        <v>#DIV/0!</v>
      </c>
      <c r="GV553" s="57"/>
      <c r="GW553" s="42" t="e">
        <f t="shared" si="1662"/>
        <v>#DIV/0!</v>
      </c>
      <c r="GX553" s="42" t="e">
        <f t="shared" si="1663"/>
        <v>#DIV/0!</v>
      </c>
      <c r="GY553" s="42" t="e">
        <f t="shared" si="1664"/>
        <v>#DIV/0!</v>
      </c>
      <c r="GZ553" s="57"/>
      <c r="HA553" s="2" t="e">
        <f t="shared" si="1665"/>
        <v>#DIV/0!</v>
      </c>
      <c r="HB553" s="2" t="e">
        <f t="shared" si="1666"/>
        <v>#DIV/0!</v>
      </c>
      <c r="HC553" s="2" t="e">
        <f t="shared" si="1667"/>
        <v>#DIV/0!</v>
      </c>
      <c r="HD553" s="2" t="e">
        <f t="shared" si="1668"/>
        <v>#DIV/0!</v>
      </c>
      <c r="HE553" s="2" t="e">
        <f t="shared" si="1669"/>
        <v>#DIV/0!</v>
      </c>
      <c r="HF553" s="2" t="e">
        <f t="shared" si="1670"/>
        <v>#DIV/0!</v>
      </c>
      <c r="HG553" s="2" t="e">
        <f t="shared" si="1671"/>
        <v>#DIV/0!</v>
      </c>
      <c r="HH553" s="2" t="e">
        <f t="shared" si="1672"/>
        <v>#DIV/0!</v>
      </c>
      <c r="HI553" s="2" t="e">
        <f t="shared" si="1673"/>
        <v>#DIV/0!</v>
      </c>
      <c r="HJ553" s="11" t="e">
        <f t="shared" si="1674"/>
        <v>#DIV/0!</v>
      </c>
      <c r="HK553" s="60" t="e">
        <f t="shared" si="1675"/>
        <v>#DIV/0!</v>
      </c>
      <c r="HL553" s="57"/>
      <c r="HM553" s="57" t="e">
        <f t="shared" si="1676"/>
        <v>#DIV/0!</v>
      </c>
      <c r="HN553" s="57" t="e">
        <f t="shared" si="1677"/>
        <v>#DIV/0!</v>
      </c>
      <c r="HO553" s="57" t="e">
        <f t="shared" si="1678"/>
        <v>#DIV/0!</v>
      </c>
      <c r="HP553" s="57" t="e">
        <f t="shared" si="1679"/>
        <v>#DIV/0!</v>
      </c>
      <c r="HQ553" s="57" t="e">
        <f t="shared" si="1680"/>
        <v>#DIV/0!</v>
      </c>
      <c r="HR553" s="57"/>
      <c r="HS553" s="57" t="e">
        <f t="shared" si="1681"/>
        <v>#DIV/0!</v>
      </c>
      <c r="HT553" s="57" t="e">
        <f t="shared" si="1682"/>
        <v>#DIV/0!</v>
      </c>
      <c r="HU553" s="57" t="e">
        <f t="shared" si="1683"/>
        <v>#DIV/0!</v>
      </c>
      <c r="HV553" s="57" t="e">
        <f t="shared" si="1684"/>
        <v>#DIV/0!</v>
      </c>
      <c r="HW553" s="57" t="e">
        <f t="shared" si="1685"/>
        <v>#DIV/0!</v>
      </c>
      <c r="HX553" s="57"/>
      <c r="HY553" s="57" t="e">
        <f t="shared" si="1686"/>
        <v>#DIV/0!</v>
      </c>
      <c r="HZ553" s="57" t="e">
        <f t="shared" si="1687"/>
        <v>#DIV/0!</v>
      </c>
      <c r="IA553" s="57"/>
      <c r="IB553" s="61">
        <f t="shared" si="1688"/>
        <v>0</v>
      </c>
      <c r="IC553" s="57" t="str">
        <f t="shared" si="1689"/>
        <v/>
      </c>
      <c r="ID553" s="42"/>
      <c r="IE553" s="2" t="str">
        <f t="shared" si="1690"/>
        <v/>
      </c>
      <c r="IF553" s="60" t="e">
        <f t="shared" si="1691"/>
        <v>#DIV/0!</v>
      </c>
      <c r="IG553" s="60" t="str">
        <f t="shared" si="1692"/>
        <v/>
      </c>
      <c r="IH553" s="60" t="str">
        <f t="shared" si="1693"/>
        <v>zinco-</v>
      </c>
      <c r="II553" s="60" t="str">
        <f t="shared" si="1694"/>
        <v>mangano-</v>
      </c>
      <c r="IJ553" s="60" t="e">
        <f t="shared" si="1695"/>
        <v>#DIV/0!</v>
      </c>
      <c r="IK553" s="60" t="e">
        <f t="shared" si="1696"/>
        <v>#DIV/0!</v>
      </c>
      <c r="IL553" s="60" t="e">
        <f t="shared" si="1697"/>
        <v>#DIV/0!</v>
      </c>
      <c r="IM553" s="60" t="e">
        <f t="shared" si="1698"/>
        <v>#DIV/0!</v>
      </c>
      <c r="IN553" s="60" t="str">
        <f t="shared" si="1699"/>
        <v/>
      </c>
      <c r="IO553" s="60" t="str">
        <f t="shared" si="1700"/>
        <v/>
      </c>
      <c r="IP553" s="57"/>
      <c r="IQ553" s="57" t="str">
        <f t="shared" si="1701"/>
        <v>ERROR!!</v>
      </c>
    </row>
    <row r="554" spans="24:251">
      <c r="X554" s="29">
        <f t="shared" si="1557"/>
        <v>0</v>
      </c>
      <c r="Y554" s="29">
        <f t="shared" si="1558"/>
        <v>0</v>
      </c>
      <c r="Z554" s="29" t="e">
        <f t="shared" si="1559"/>
        <v>#DIV/0!</v>
      </c>
      <c r="AA554" s="29" t="e">
        <f t="shared" si="1560"/>
        <v>#DIV/0!</v>
      </c>
      <c r="AB554" s="29" t="e">
        <f t="shared" si="1561"/>
        <v>#DIV/0!</v>
      </c>
      <c r="AC554" s="29" t="e">
        <f t="shared" si="1562"/>
        <v>#DIV/0!</v>
      </c>
      <c r="AF554" s="23">
        <v>60.084299999999999</v>
      </c>
      <c r="AG554" s="23">
        <v>79.878799999999998</v>
      </c>
      <c r="AH554" s="23">
        <v>101.96120000000001</v>
      </c>
      <c r="AI554" s="23">
        <v>151.99039999999999</v>
      </c>
      <c r="AJ554" s="23">
        <v>159.69</v>
      </c>
      <c r="AK554" s="23">
        <v>71.846400000000003</v>
      </c>
      <c r="AL554" s="23">
        <v>70.9375</v>
      </c>
      <c r="AM554" s="23">
        <v>40.304400000000001</v>
      </c>
      <c r="AN554" s="23">
        <v>56.077399999999997</v>
      </c>
      <c r="AO554" s="23">
        <v>61.978999999999999</v>
      </c>
      <c r="AP554" s="23">
        <v>94.195999999999998</v>
      </c>
      <c r="AQ554" s="23">
        <v>18.998000000000001</v>
      </c>
      <c r="AR554" s="23">
        <v>35.450000000000003</v>
      </c>
      <c r="AS554" s="23">
        <v>29.88</v>
      </c>
      <c r="AT554" s="23">
        <v>74.691999999999993</v>
      </c>
      <c r="AU554" s="23">
        <v>81.39</v>
      </c>
      <c r="AX554" s="54">
        <f t="shared" si="1563"/>
        <v>0</v>
      </c>
      <c r="AY554" s="54">
        <f t="shared" si="1564"/>
        <v>0</v>
      </c>
      <c r="AZ554" s="54">
        <f t="shared" si="1565"/>
        <v>0</v>
      </c>
      <c r="BA554" s="54">
        <f t="shared" si="1566"/>
        <v>0</v>
      </c>
      <c r="BB554" s="54">
        <f t="shared" si="1567"/>
        <v>0</v>
      </c>
      <c r="BC554" s="54">
        <f t="shared" si="1568"/>
        <v>0</v>
      </c>
      <c r="BD554" s="54">
        <f t="shared" si="1569"/>
        <v>0</v>
      </c>
      <c r="BE554" s="54">
        <f t="shared" si="1570"/>
        <v>0</v>
      </c>
      <c r="BF554" s="54">
        <f t="shared" si="1571"/>
        <v>0</v>
      </c>
      <c r="BG554" s="54">
        <f t="shared" si="1572"/>
        <v>0</v>
      </c>
      <c r="BH554" s="54">
        <f t="shared" si="1573"/>
        <v>0</v>
      </c>
      <c r="BI554" s="54">
        <f t="shared" si="1574"/>
        <v>0</v>
      </c>
      <c r="BJ554" s="54">
        <f t="shared" si="1575"/>
        <v>0</v>
      </c>
      <c r="BK554" s="54">
        <f t="shared" si="1576"/>
        <v>0</v>
      </c>
      <c r="BL554" s="54">
        <f t="shared" si="1577"/>
        <v>0</v>
      </c>
      <c r="BM554" s="42"/>
      <c r="BO554" s="54">
        <f>'Norm-coeff'!$C$2+$AX554*'Norm-coeff'!$D$2+$AY554*'Norm-coeff'!$E$2+$AZ554*'Norm-coeff'!$F$2+$BA554*'Norm-coeff'!$G$2+$BB554*'Norm-coeff'!$H$2+$BC554*'Norm-coeff'!$I$2+$BD554*'Norm-coeff'!$J$2+$BE554*'Norm-coeff'!$K$2+$BF554*'Norm-coeff'!$L$2+$BG554*'Norm-coeff'!$M$2+$BH554*'Norm-coeff'!$N$2+$BI554*'Norm-coeff'!$O$2</f>
        <v>5.4045421474420303</v>
      </c>
      <c r="BP554" s="54">
        <f>'Norm-coeff'!$C$3+$AX554*'Norm-coeff'!$D$3+$AY554*'Norm-coeff'!$E$3+$AZ554*'Norm-coeff'!$F$3+$BA554*'Norm-coeff'!$G$3+$BB554*'Norm-coeff'!$H$3+$BC554*'Norm-coeff'!$I$3+$BD554*'Norm-coeff'!$J$3+$BE554*'Norm-coeff'!$K$3+$BF554*'Norm-coeff'!$L$3+$BG554*'Norm-coeff'!$M$3+$BH554*'Norm-coeff'!$N$3+$BI554*'Norm-coeff'!$O$3</f>
        <v>3.15319116612705</v>
      </c>
      <c r="BQ554" s="54">
        <f>'Norm-coeff'!$C$4+$AX554*'Norm-coeff'!$D$4+$AY554*'Norm-coeff'!$E$4+$AZ554*'Norm-coeff'!$F$4+$BA554*'Norm-coeff'!$G$4+$BB554*'Norm-coeff'!$H$4+$BC554*'Norm-coeff'!$I$4+$BD554*'Norm-coeff'!$J$4+$BE554*'Norm-coeff'!$K$4+$BF554*'Norm-coeff'!$L$4+$BG554*'Norm-coeff'!$M$4+$BH554*'Norm-coeff'!$N$4+$BI554*'Norm-coeff'!$O$4</f>
        <v>1.42115649462768</v>
      </c>
      <c r="BR554" s="54">
        <f>'Norm-coeff'!$C$5+$AX554*'Norm-coeff'!$D$5+$AY554*'Norm-coeff'!$E$5+$AZ554*'Norm-coeff'!$F$5+$BA554*'Norm-coeff'!$G$5+$BB554*'Norm-coeff'!$H$5+$BC554*'Norm-coeff'!$I$5+$BD554*'Norm-coeff'!$J$5+$BE554*'Norm-coeff'!$K$5+$BF554*'Norm-coeff'!$L$5+$BG554*'Norm-coeff'!$M$5+$BH554*'Norm-coeff'!$N$5+$BI554*'Norm-coeff'!$O$5</f>
        <v>1.0553329241296201</v>
      </c>
      <c r="BS554" s="54">
        <f>'Norm-coeff'!$C$6+$AX554*'Norm-coeff'!$D$6+$AY554*'Norm-coeff'!$E$6+$AZ554*'Norm-coeff'!$F$6+$BA554*'Norm-coeff'!$G$6+$BB554*'Norm-coeff'!$H$6+$BC554*'Norm-coeff'!$I$6+$BD554*'Norm-coeff'!$J$6+$BE554*'Norm-coeff'!$K$6+$BF554*'Norm-coeff'!$L$6+$BG554*'Norm-coeff'!$M$6+$BH554*'Norm-coeff'!$N$6+$BI554*'Norm-coeff'!$O$6</f>
        <v>-1.48700885495103E-2</v>
      </c>
      <c r="BT554" s="54">
        <f>'Norm-coeff'!$C$7+$AX554*'Norm-coeff'!$D$7+$AY554*'Norm-coeff'!$E$7+$AZ554*'Norm-coeff'!$F$7+$BA554*'Norm-coeff'!$G$7+$BB554*'Norm-coeff'!$H$7+$BC554*'Norm-coeff'!$I$7+$BD554*'Norm-coeff'!$J$7+$BE554*'Norm-coeff'!$K$7+$BF554*'Norm-coeff'!$L$7+$BG554*'Norm-coeff'!$M$7+$BH554*'Norm-coeff'!$N$7+$BI554*'Norm-coeff'!$O$7</f>
        <v>2.0907583608832998</v>
      </c>
      <c r="BU554" s="54">
        <f>'Norm-coeff'!$C$8+$AX554*'Norm-coeff'!$D$8+$AY554*'Norm-coeff'!$E$8+$AZ554*'Norm-coeff'!$F$8+$BA554*'Norm-coeff'!$G$8+$BB554*'Norm-coeff'!$H$8+$BC554*'Norm-coeff'!$I$8+$BD554*'Norm-coeff'!$J$8+$BE554*'Norm-coeff'!$K$8+$BF554*'Norm-coeff'!$L$8+$BG554*'Norm-coeff'!$M$8+$BH554*'Norm-coeff'!$N$8+$BI554*'Norm-coeff'!$O$8</f>
        <v>0.65894159836244504</v>
      </c>
      <c r="BV554" s="54">
        <f>'Norm-coeff'!$C$9+$AX554*'Norm-coeff'!$D$9+$AY554*'Norm-coeff'!$E$9+$AZ554*'Norm-coeff'!$F$9+$BA554*'Norm-coeff'!$G$9+$BB554*'Norm-coeff'!$H$9+$BC554*'Norm-coeff'!$I$9+$BD554*'Norm-coeff'!$J$9+$BE554*'Norm-coeff'!$K$9+$BF554*'Norm-coeff'!$L$9+$BG554*'Norm-coeff'!$M$9+$BH554*'Norm-coeff'!$N$9+$BI554*'Norm-coeff'!$O$9</f>
        <v>1.48961085014701</v>
      </c>
      <c r="BW554" s="54">
        <f>'Norm-coeff'!$C$10+$AX554*'Norm-coeff'!$D$10+$AY554*'Norm-coeff'!$E$10+$AZ554*'Norm-coeff'!$F$10+$BA554*'Norm-coeff'!$G$10+$BB554*'Norm-coeff'!$H$10+$BC554*'Norm-coeff'!$I$10+$BD554*'Norm-coeff'!$J$10+$BE554*'Norm-coeff'!$K$10+$BF554*'Norm-coeff'!$L$10+$BG554*'Norm-coeff'!$M$10+$BH554*'Norm-coeff'!$N$10+$BI554*'Norm-coeff'!$O$10</f>
        <v>1.42058735749591</v>
      </c>
      <c r="BX554" s="54">
        <f>'Norm-coeff'!$C$11+$AX554*'Norm-coeff'!$D$11+$AY554*'Norm-coeff'!$E$11+$AZ554*'Norm-coeff'!$F$11+$BA554*'Norm-coeff'!$G$11+$BB554*'Norm-coeff'!$H$11+$BC554*'Norm-coeff'!$I$11+$BD554*'Norm-coeff'!$J$11+$BE554*'Norm-coeff'!$K$11+$BF554*'Norm-coeff'!$L$11+$BG554*'Norm-coeff'!$M$11+$BH554*'Norm-coeff'!$N$11+$BI554*'Norm-coeff'!$O$11</f>
        <v>0.221233014421479</v>
      </c>
      <c r="BY554" s="54">
        <f>'Norm-coeff'!$C$12+$AX554*'Norm-coeff'!$D$12+$AY554*'Norm-coeff'!$E$12+$AZ554*'Norm-coeff'!$F$12+$BA554*'Norm-coeff'!$G$12+$BB554*'Norm-coeff'!$H$12+$BC554*'Norm-coeff'!$I$12+$BD554*'Norm-coeff'!$J$12+$BE554*'Norm-coeff'!$K$12+$BF554*'Norm-coeff'!$L$12+$BG554*'Norm-coeff'!$M$12+$BH554*'Norm-coeff'!$N$12+$BI554*'Norm-coeff'!$O$12</f>
        <v>0.283527502056037</v>
      </c>
      <c r="BZ554" s="54">
        <f>'Norm-coeff'!$C$13+$AX554*'Norm-coeff'!$D$13+$AY554*'Norm-coeff'!$E$13+$AZ554*'Norm-coeff'!$F$13+$BA554*'Norm-coeff'!$G$13+$BB554*'Norm-coeff'!$H$13+$BC554*'Norm-coeff'!$I$13+$BD554*'Norm-coeff'!$J$13+$BE554*'Norm-coeff'!$K$13+$BF554*'Norm-coeff'!$L$13+$BG554*'Norm-coeff'!$M$13+$BH554*'Norm-coeff'!$N$13+$BI554*'Norm-coeff'!$O$13</f>
        <v>-4.1864930554451202E-2</v>
      </c>
      <c r="CA554" s="54">
        <f>'Norm-coeff'!$C$14+$AX554*'Norm-coeff'!$D$14+$AY554*'Norm-coeff'!$E$14+$AZ554*'Norm-coeff'!$F$14+$BA554*'Norm-coeff'!$G$14+$BB554*'Norm-coeff'!$H$14+$BC554*'Norm-coeff'!$I$14+$BD554*'Norm-coeff'!$J$14+$BE554*'Norm-coeff'!$K$14+$BF554*'Norm-coeff'!$L$14+$BG554*'Norm-coeff'!$M$14+$BH554*'Norm-coeff'!$N$14+$BI554*'Norm-coeff'!$O$14</f>
        <v>4.2526983164477103</v>
      </c>
      <c r="CC554" s="54">
        <f t="shared" si="1702"/>
        <v>0</v>
      </c>
      <c r="CG554" s="54">
        <f t="shared" si="1578"/>
        <v>0</v>
      </c>
      <c r="CH554" s="54">
        <f t="shared" si="1556"/>
        <v>0</v>
      </c>
      <c r="CI554" s="54">
        <f t="shared" si="1579"/>
        <v>0</v>
      </c>
      <c r="CJ554" s="56">
        <f t="shared" si="1580"/>
        <v>0</v>
      </c>
      <c r="CK554" s="54">
        <f t="shared" si="1581"/>
        <v>0</v>
      </c>
      <c r="CL554" s="54">
        <f t="shared" si="1582"/>
        <v>0</v>
      </c>
      <c r="CM554" s="54">
        <f t="shared" si="1583"/>
        <v>0</v>
      </c>
      <c r="CN554" s="54">
        <f t="shared" si="1584"/>
        <v>0</v>
      </c>
      <c r="CO554" s="54">
        <f t="shared" si="1585"/>
        <v>0</v>
      </c>
      <c r="CP554" s="54">
        <f t="shared" si="1586"/>
        <v>0</v>
      </c>
      <c r="CQ554" s="54">
        <f t="shared" si="1587"/>
        <v>0</v>
      </c>
      <c r="CR554" s="54">
        <f t="shared" si="1588"/>
        <v>0</v>
      </c>
      <c r="CS554" s="54">
        <f t="shared" si="1589"/>
        <v>0</v>
      </c>
      <c r="CU554" s="54">
        <f t="shared" si="1590"/>
        <v>0</v>
      </c>
      <c r="CV554" s="54">
        <f t="shared" si="1591"/>
        <v>0</v>
      </c>
      <c r="CW554" s="54">
        <f t="shared" si="1592"/>
        <v>0</v>
      </c>
      <c r="CX554" s="54">
        <f t="shared" si="1593"/>
        <v>0</v>
      </c>
      <c r="CZ554" s="54">
        <f t="shared" si="1594"/>
        <v>0</v>
      </c>
      <c r="DA554" s="54">
        <f t="shared" si="1595"/>
        <v>0</v>
      </c>
      <c r="DB554" s="54">
        <f t="shared" si="1596"/>
        <v>0</v>
      </c>
      <c r="DC554" s="54">
        <f t="shared" si="1597"/>
        <v>0</v>
      </c>
      <c r="DD554" s="54">
        <f t="shared" si="1598"/>
        <v>0</v>
      </c>
      <c r="DE554" s="54">
        <f t="shared" si="1599"/>
        <v>0</v>
      </c>
      <c r="DF554" s="54">
        <f t="shared" si="1600"/>
        <v>0</v>
      </c>
      <c r="DG554" s="54">
        <f t="shared" si="1601"/>
        <v>2</v>
      </c>
      <c r="DH554" s="71">
        <f t="shared" si="1602"/>
        <v>0</v>
      </c>
      <c r="DI554" s="71">
        <f t="shared" si="1603"/>
        <v>0</v>
      </c>
      <c r="DJ554" s="54">
        <f t="shared" si="1604"/>
        <v>0</v>
      </c>
      <c r="DK554" s="54">
        <f t="shared" si="1605"/>
        <v>2</v>
      </c>
      <c r="DL554" s="4">
        <f t="shared" si="1530"/>
        <v>0</v>
      </c>
      <c r="DM554" s="3">
        <f t="shared" si="1606"/>
        <v>0</v>
      </c>
      <c r="DN554" s="3">
        <f t="shared" si="1607"/>
        <v>0</v>
      </c>
      <c r="DO554" s="4" t="e">
        <f t="shared" si="1608"/>
        <v>#DIV/0!</v>
      </c>
      <c r="DP554" s="57"/>
      <c r="DQ554" s="57"/>
      <c r="DR554" s="56">
        <f t="shared" si="1531"/>
        <v>2</v>
      </c>
      <c r="DS554" s="56">
        <f t="shared" si="1532"/>
        <v>0</v>
      </c>
      <c r="DT554" s="38">
        <f t="shared" si="1533"/>
        <v>0</v>
      </c>
      <c r="DU554" s="38">
        <f t="shared" si="1609"/>
        <v>2</v>
      </c>
      <c r="DV554" s="38">
        <f t="shared" si="1534"/>
        <v>0</v>
      </c>
      <c r="DW554" s="39">
        <f t="shared" si="1535"/>
        <v>0</v>
      </c>
      <c r="DX554" s="39">
        <f t="shared" si="1536"/>
        <v>0</v>
      </c>
      <c r="DY554" s="39">
        <f t="shared" si="1537"/>
        <v>0</v>
      </c>
      <c r="DZ554" s="39">
        <f t="shared" si="1538"/>
        <v>0</v>
      </c>
      <c r="EA554" s="39">
        <f t="shared" si="1539"/>
        <v>0</v>
      </c>
      <c r="EB554" s="37" t="e">
        <f t="shared" si="1610"/>
        <v>#DIV/0!</v>
      </c>
      <c r="EC554" s="37" t="e">
        <f t="shared" si="1611"/>
        <v>#DIV/0!</v>
      </c>
      <c r="ED554" s="37" t="e">
        <f t="shared" si="1612"/>
        <v>#DIV/0!</v>
      </c>
      <c r="EE554" s="37" t="e">
        <f t="shared" si="1613"/>
        <v>#DIV/0!</v>
      </c>
      <c r="EF554" s="39" t="e">
        <f t="shared" si="1614"/>
        <v>#DIV/0!</v>
      </c>
      <c r="EG554" s="37" t="e">
        <f t="shared" si="1615"/>
        <v>#DIV/0!</v>
      </c>
      <c r="EH554" s="37" t="e">
        <f t="shared" si="1616"/>
        <v>#DIV/0!</v>
      </c>
      <c r="EI554" s="11" t="b">
        <f t="shared" si="1617"/>
        <v>1</v>
      </c>
      <c r="EJ554" s="11" t="b">
        <f t="shared" si="1618"/>
        <v>0</v>
      </c>
      <c r="EK554" s="39" t="e">
        <f t="shared" si="1619"/>
        <v>#DIV/0!</v>
      </c>
      <c r="EL554" s="39" t="e">
        <f t="shared" si="1620"/>
        <v>#DIV/0!</v>
      </c>
      <c r="EM554" s="39" t="e">
        <f t="shared" si="1621"/>
        <v>#DIV/0!</v>
      </c>
      <c r="EN554" s="39" t="e">
        <f t="shared" si="1622"/>
        <v>#DIV/0!</v>
      </c>
      <c r="EO554" s="39" t="e">
        <f t="shared" si="1623"/>
        <v>#DIV/0!</v>
      </c>
      <c r="EP554" s="39" t="e">
        <f t="shared" si="1624"/>
        <v>#DIV/0!</v>
      </c>
      <c r="EQ554" s="39" t="e">
        <f t="shared" si="1625"/>
        <v>#DIV/0!</v>
      </c>
      <c r="ER554" s="39" t="e">
        <f t="shared" si="1626"/>
        <v>#DIV/0!</v>
      </c>
      <c r="ES554" s="58" t="str">
        <f t="shared" si="1627"/>
        <v>(OH,F,Cl)-dominate amphibole</v>
      </c>
      <c r="ET554" s="58" t="e">
        <f t="shared" si="1628"/>
        <v>#N/A</v>
      </c>
      <c r="EU554" s="56">
        <f t="shared" si="1540"/>
        <v>0</v>
      </c>
      <c r="EV554" s="56">
        <f t="shared" si="1541"/>
        <v>0</v>
      </c>
      <c r="EW554" s="56">
        <f t="shared" si="1542"/>
        <v>0</v>
      </c>
      <c r="EX554" s="56">
        <f t="shared" si="1543"/>
        <v>0</v>
      </c>
      <c r="EY554" s="56">
        <f t="shared" si="1544"/>
        <v>0</v>
      </c>
      <c r="EZ554" s="56">
        <f t="shared" si="1545"/>
        <v>0</v>
      </c>
      <c r="FA554" s="39">
        <f t="shared" si="1546"/>
        <v>0</v>
      </c>
      <c r="FB554" s="39">
        <f t="shared" si="1547"/>
        <v>0</v>
      </c>
      <c r="FC554" s="54">
        <f t="shared" si="1548"/>
        <v>0</v>
      </c>
      <c r="FD554" s="54">
        <f t="shared" si="1549"/>
        <v>0</v>
      </c>
      <c r="FE554" s="39">
        <f t="shared" si="1550"/>
        <v>0</v>
      </c>
      <c r="FF554" s="54">
        <f t="shared" si="1551"/>
        <v>0</v>
      </c>
      <c r="FG554" s="39">
        <f t="shared" si="1552"/>
        <v>0</v>
      </c>
      <c r="FH554" s="39">
        <f t="shared" si="1629"/>
        <v>0</v>
      </c>
      <c r="FI554" s="39">
        <f t="shared" si="1630"/>
        <v>0</v>
      </c>
      <c r="FJ554" s="39">
        <f t="shared" si="1631"/>
        <v>0</v>
      </c>
      <c r="FK554" s="39" t="e">
        <f t="shared" si="1632"/>
        <v>#DIV/0!</v>
      </c>
      <c r="FL554" s="39" t="e">
        <f t="shared" si="1633"/>
        <v>#DIV/0!</v>
      </c>
      <c r="FM554" s="39" t="e">
        <f t="shared" si="1634"/>
        <v>#DIV/0!</v>
      </c>
      <c r="FN554" s="39">
        <f t="shared" si="1635"/>
        <v>1</v>
      </c>
      <c r="FO554" s="39">
        <f t="shared" si="1553"/>
        <v>0</v>
      </c>
      <c r="FP554" s="39">
        <f t="shared" si="1554"/>
        <v>0</v>
      </c>
      <c r="FQ554" s="39">
        <f t="shared" si="1555"/>
        <v>0</v>
      </c>
      <c r="FR554" s="39">
        <f t="shared" si="1636"/>
        <v>0</v>
      </c>
      <c r="FS554" s="39">
        <f t="shared" si="1637"/>
        <v>0</v>
      </c>
      <c r="FU554" s="39" t="e">
        <f t="shared" si="1638"/>
        <v>#DIV/0!</v>
      </c>
      <c r="FV554" s="39" t="e">
        <f t="shared" si="1639"/>
        <v>#DIV/0!</v>
      </c>
      <c r="FW554" s="39" t="e">
        <f t="shared" si="1640"/>
        <v>#DIV/0!</v>
      </c>
      <c r="FY554" s="39" t="e">
        <f t="shared" si="1641"/>
        <v>#DIV/0!</v>
      </c>
      <c r="FZ554" s="39" t="e">
        <f t="shared" si="1642"/>
        <v>#DIV/0!</v>
      </c>
      <c r="GA554" s="39" t="e">
        <f t="shared" si="1643"/>
        <v>#DIV/0!</v>
      </c>
      <c r="GB554" s="39" t="e">
        <f t="shared" si="1644"/>
        <v>#DIV/0!</v>
      </c>
      <c r="GC554" s="39" t="e">
        <f t="shared" si="1645"/>
        <v>#DIV/0!</v>
      </c>
      <c r="GD554" s="39" t="e">
        <f t="shared" si="1646"/>
        <v>#DIV/0!</v>
      </c>
      <c r="GE554" s="39" t="e">
        <f t="shared" si="1647"/>
        <v>#DIV/0!</v>
      </c>
      <c r="GF554" s="39" t="e">
        <f t="shared" si="1648"/>
        <v>#DIV/0!</v>
      </c>
      <c r="GG554" s="39" t="e">
        <f t="shared" si="1649"/>
        <v>#DIV/0!</v>
      </c>
      <c r="GH554" s="39" t="e">
        <f t="shared" si="1650"/>
        <v>#DIV/0!</v>
      </c>
      <c r="GI554" s="39"/>
      <c r="GJ554" s="39" t="e">
        <f t="shared" si="1651"/>
        <v>#DIV/0!</v>
      </c>
      <c r="GK554" s="39" t="e">
        <f t="shared" si="1652"/>
        <v>#DIV/0!</v>
      </c>
      <c r="GL554" s="39" t="e">
        <f t="shared" si="1653"/>
        <v>#DIV/0!</v>
      </c>
      <c r="GM554" s="39" t="e">
        <f t="shared" si="1654"/>
        <v>#DIV/0!</v>
      </c>
      <c r="GN554" s="39" t="e">
        <f t="shared" si="1655"/>
        <v>#DIV/0!</v>
      </c>
      <c r="GO554" s="57"/>
      <c r="GP554" s="57" t="e">
        <f t="shared" si="1656"/>
        <v>#DIV/0!</v>
      </c>
      <c r="GQ554" s="59" t="e">
        <f t="shared" si="1657"/>
        <v>#DIV/0!</v>
      </c>
      <c r="GR554" s="41" t="e">
        <f t="shared" si="1658"/>
        <v>#DIV/0!</v>
      </c>
      <c r="GS554" s="57" t="e">
        <f t="shared" si="1659"/>
        <v>#DIV/0!</v>
      </c>
      <c r="GT554" s="57" t="e">
        <f t="shared" si="1660"/>
        <v>#DIV/0!</v>
      </c>
      <c r="GU554" s="57" t="e">
        <f t="shared" si="1661"/>
        <v>#DIV/0!</v>
      </c>
      <c r="GV554" s="57"/>
      <c r="GW554" s="42" t="e">
        <f t="shared" si="1662"/>
        <v>#DIV/0!</v>
      </c>
      <c r="GX554" s="42" t="e">
        <f t="shared" si="1663"/>
        <v>#DIV/0!</v>
      </c>
      <c r="GY554" s="42" t="e">
        <f t="shared" si="1664"/>
        <v>#DIV/0!</v>
      </c>
      <c r="GZ554" s="57"/>
      <c r="HA554" s="2" t="e">
        <f t="shared" si="1665"/>
        <v>#DIV/0!</v>
      </c>
      <c r="HB554" s="2" t="e">
        <f t="shared" si="1666"/>
        <v>#DIV/0!</v>
      </c>
      <c r="HC554" s="2" t="e">
        <f t="shared" si="1667"/>
        <v>#DIV/0!</v>
      </c>
      <c r="HD554" s="2" t="e">
        <f t="shared" si="1668"/>
        <v>#DIV/0!</v>
      </c>
      <c r="HE554" s="2" t="e">
        <f t="shared" si="1669"/>
        <v>#DIV/0!</v>
      </c>
      <c r="HF554" s="2" t="e">
        <f t="shared" si="1670"/>
        <v>#DIV/0!</v>
      </c>
      <c r="HG554" s="2" t="e">
        <f t="shared" si="1671"/>
        <v>#DIV/0!</v>
      </c>
      <c r="HH554" s="2" t="e">
        <f t="shared" si="1672"/>
        <v>#DIV/0!</v>
      </c>
      <c r="HI554" s="2" t="e">
        <f t="shared" si="1673"/>
        <v>#DIV/0!</v>
      </c>
      <c r="HJ554" s="11" t="e">
        <f t="shared" si="1674"/>
        <v>#DIV/0!</v>
      </c>
      <c r="HK554" s="60" t="e">
        <f t="shared" si="1675"/>
        <v>#DIV/0!</v>
      </c>
      <c r="HL554" s="57"/>
      <c r="HM554" s="57" t="e">
        <f t="shared" si="1676"/>
        <v>#DIV/0!</v>
      </c>
      <c r="HN554" s="57" t="e">
        <f t="shared" si="1677"/>
        <v>#DIV/0!</v>
      </c>
      <c r="HO554" s="57" t="e">
        <f t="shared" si="1678"/>
        <v>#DIV/0!</v>
      </c>
      <c r="HP554" s="57" t="e">
        <f t="shared" si="1679"/>
        <v>#DIV/0!</v>
      </c>
      <c r="HQ554" s="57" t="e">
        <f t="shared" si="1680"/>
        <v>#DIV/0!</v>
      </c>
      <c r="HR554" s="57"/>
      <c r="HS554" s="57" t="e">
        <f t="shared" si="1681"/>
        <v>#DIV/0!</v>
      </c>
      <c r="HT554" s="57" t="e">
        <f t="shared" si="1682"/>
        <v>#DIV/0!</v>
      </c>
      <c r="HU554" s="57" t="e">
        <f t="shared" si="1683"/>
        <v>#DIV/0!</v>
      </c>
      <c r="HV554" s="57" t="e">
        <f t="shared" si="1684"/>
        <v>#DIV/0!</v>
      </c>
      <c r="HW554" s="57" t="e">
        <f t="shared" si="1685"/>
        <v>#DIV/0!</v>
      </c>
      <c r="HX554" s="57"/>
      <c r="HY554" s="57" t="e">
        <f t="shared" si="1686"/>
        <v>#DIV/0!</v>
      </c>
      <c r="HZ554" s="57" t="e">
        <f t="shared" si="1687"/>
        <v>#DIV/0!</v>
      </c>
      <c r="IA554" s="57"/>
      <c r="IB554" s="61">
        <f t="shared" si="1688"/>
        <v>0</v>
      </c>
      <c r="IC554" s="57" t="str">
        <f t="shared" si="1689"/>
        <v/>
      </c>
      <c r="ID554" s="42"/>
      <c r="IE554" s="2" t="str">
        <f t="shared" si="1690"/>
        <v/>
      </c>
      <c r="IF554" s="60" t="e">
        <f t="shared" si="1691"/>
        <v>#DIV/0!</v>
      </c>
      <c r="IG554" s="60" t="str">
        <f t="shared" si="1692"/>
        <v/>
      </c>
      <c r="IH554" s="60" t="str">
        <f t="shared" si="1693"/>
        <v>zinco-</v>
      </c>
      <c r="II554" s="60" t="str">
        <f t="shared" si="1694"/>
        <v>mangano-</v>
      </c>
      <c r="IJ554" s="60" t="e">
        <f t="shared" si="1695"/>
        <v>#DIV/0!</v>
      </c>
      <c r="IK554" s="60" t="e">
        <f t="shared" si="1696"/>
        <v>#DIV/0!</v>
      </c>
      <c r="IL554" s="60" t="e">
        <f t="shared" si="1697"/>
        <v>#DIV/0!</v>
      </c>
      <c r="IM554" s="60" t="e">
        <f t="shared" si="1698"/>
        <v>#DIV/0!</v>
      </c>
      <c r="IN554" s="60" t="str">
        <f t="shared" si="1699"/>
        <v/>
      </c>
      <c r="IO554" s="60" t="str">
        <f t="shared" si="1700"/>
        <v/>
      </c>
      <c r="IP554" s="57"/>
      <c r="IQ554" s="57" t="str">
        <f t="shared" si="1701"/>
        <v>ERROR!!</v>
      </c>
    </row>
    <row r="555" spans="24:251">
      <c r="X555" s="29">
        <f t="shared" si="1557"/>
        <v>0</v>
      </c>
      <c r="Y555" s="29">
        <f t="shared" si="1558"/>
        <v>0</v>
      </c>
      <c r="Z555" s="29" t="e">
        <f t="shared" si="1559"/>
        <v>#DIV/0!</v>
      </c>
      <c r="AA555" s="29" t="e">
        <f t="shared" si="1560"/>
        <v>#DIV/0!</v>
      </c>
      <c r="AB555" s="29" t="e">
        <f t="shared" si="1561"/>
        <v>#DIV/0!</v>
      </c>
      <c r="AC555" s="29" t="e">
        <f t="shared" si="1562"/>
        <v>#DIV/0!</v>
      </c>
      <c r="AF555" s="23">
        <v>60.084299999999999</v>
      </c>
      <c r="AG555" s="23">
        <v>79.878799999999998</v>
      </c>
      <c r="AH555" s="23">
        <v>101.96120000000001</v>
      </c>
      <c r="AI555" s="23">
        <v>151.99039999999999</v>
      </c>
      <c r="AJ555" s="23">
        <v>159.69</v>
      </c>
      <c r="AK555" s="23">
        <v>71.846400000000003</v>
      </c>
      <c r="AL555" s="23">
        <v>70.9375</v>
      </c>
      <c r="AM555" s="23">
        <v>40.304400000000001</v>
      </c>
      <c r="AN555" s="23">
        <v>56.077399999999997</v>
      </c>
      <c r="AO555" s="23">
        <v>61.978999999999999</v>
      </c>
      <c r="AP555" s="23">
        <v>94.195999999999998</v>
      </c>
      <c r="AQ555" s="23">
        <v>18.998000000000001</v>
      </c>
      <c r="AR555" s="23">
        <v>35.450000000000003</v>
      </c>
      <c r="AS555" s="23">
        <v>29.88</v>
      </c>
      <c r="AT555" s="23">
        <v>74.691999999999993</v>
      </c>
      <c r="AU555" s="23">
        <v>81.39</v>
      </c>
      <c r="AX555" s="54">
        <f t="shared" si="1563"/>
        <v>0</v>
      </c>
      <c r="AY555" s="54">
        <f t="shared" si="1564"/>
        <v>0</v>
      </c>
      <c r="AZ555" s="54">
        <f t="shared" si="1565"/>
        <v>0</v>
      </c>
      <c r="BA555" s="54">
        <f t="shared" si="1566"/>
        <v>0</v>
      </c>
      <c r="BB555" s="54">
        <f t="shared" si="1567"/>
        <v>0</v>
      </c>
      <c r="BC555" s="54">
        <f t="shared" si="1568"/>
        <v>0</v>
      </c>
      <c r="BD555" s="54">
        <f t="shared" si="1569"/>
        <v>0</v>
      </c>
      <c r="BE555" s="54">
        <f t="shared" si="1570"/>
        <v>0</v>
      </c>
      <c r="BF555" s="54">
        <f t="shared" si="1571"/>
        <v>0</v>
      </c>
      <c r="BG555" s="54">
        <f t="shared" si="1572"/>
        <v>0</v>
      </c>
      <c r="BH555" s="54">
        <f t="shared" si="1573"/>
        <v>0</v>
      </c>
      <c r="BI555" s="54">
        <f t="shared" si="1574"/>
        <v>0</v>
      </c>
      <c r="BJ555" s="54">
        <f t="shared" si="1575"/>
        <v>0</v>
      </c>
      <c r="BK555" s="54">
        <f t="shared" si="1576"/>
        <v>0</v>
      </c>
      <c r="BL555" s="54">
        <f t="shared" si="1577"/>
        <v>0</v>
      </c>
      <c r="BM555" s="42"/>
      <c r="BO555" s="54">
        <f>'Norm-coeff'!$C$2+$AX555*'Norm-coeff'!$D$2+$AY555*'Norm-coeff'!$E$2+$AZ555*'Norm-coeff'!$F$2+$BA555*'Norm-coeff'!$G$2+$BB555*'Norm-coeff'!$H$2+$BC555*'Norm-coeff'!$I$2+$BD555*'Norm-coeff'!$J$2+$BE555*'Norm-coeff'!$K$2+$BF555*'Norm-coeff'!$L$2+$BG555*'Norm-coeff'!$M$2+$BH555*'Norm-coeff'!$N$2+$BI555*'Norm-coeff'!$O$2</f>
        <v>5.4045421474420303</v>
      </c>
      <c r="BP555" s="54">
        <f>'Norm-coeff'!$C$3+$AX555*'Norm-coeff'!$D$3+$AY555*'Norm-coeff'!$E$3+$AZ555*'Norm-coeff'!$F$3+$BA555*'Norm-coeff'!$G$3+$BB555*'Norm-coeff'!$H$3+$BC555*'Norm-coeff'!$I$3+$BD555*'Norm-coeff'!$J$3+$BE555*'Norm-coeff'!$K$3+$BF555*'Norm-coeff'!$L$3+$BG555*'Norm-coeff'!$M$3+$BH555*'Norm-coeff'!$N$3+$BI555*'Norm-coeff'!$O$3</f>
        <v>3.15319116612705</v>
      </c>
      <c r="BQ555" s="54">
        <f>'Norm-coeff'!$C$4+$AX555*'Norm-coeff'!$D$4+$AY555*'Norm-coeff'!$E$4+$AZ555*'Norm-coeff'!$F$4+$BA555*'Norm-coeff'!$G$4+$BB555*'Norm-coeff'!$H$4+$BC555*'Norm-coeff'!$I$4+$BD555*'Norm-coeff'!$J$4+$BE555*'Norm-coeff'!$K$4+$BF555*'Norm-coeff'!$L$4+$BG555*'Norm-coeff'!$M$4+$BH555*'Norm-coeff'!$N$4+$BI555*'Norm-coeff'!$O$4</f>
        <v>1.42115649462768</v>
      </c>
      <c r="BR555" s="54">
        <f>'Norm-coeff'!$C$5+$AX555*'Norm-coeff'!$D$5+$AY555*'Norm-coeff'!$E$5+$AZ555*'Norm-coeff'!$F$5+$BA555*'Norm-coeff'!$G$5+$BB555*'Norm-coeff'!$H$5+$BC555*'Norm-coeff'!$I$5+$BD555*'Norm-coeff'!$J$5+$BE555*'Norm-coeff'!$K$5+$BF555*'Norm-coeff'!$L$5+$BG555*'Norm-coeff'!$M$5+$BH555*'Norm-coeff'!$N$5+$BI555*'Norm-coeff'!$O$5</f>
        <v>1.0553329241296201</v>
      </c>
      <c r="BS555" s="54">
        <f>'Norm-coeff'!$C$6+$AX555*'Norm-coeff'!$D$6+$AY555*'Norm-coeff'!$E$6+$AZ555*'Norm-coeff'!$F$6+$BA555*'Norm-coeff'!$G$6+$BB555*'Norm-coeff'!$H$6+$BC555*'Norm-coeff'!$I$6+$BD555*'Norm-coeff'!$J$6+$BE555*'Norm-coeff'!$K$6+$BF555*'Norm-coeff'!$L$6+$BG555*'Norm-coeff'!$M$6+$BH555*'Norm-coeff'!$N$6+$BI555*'Norm-coeff'!$O$6</f>
        <v>-1.48700885495103E-2</v>
      </c>
      <c r="BT555" s="54">
        <f>'Norm-coeff'!$C$7+$AX555*'Norm-coeff'!$D$7+$AY555*'Norm-coeff'!$E$7+$AZ555*'Norm-coeff'!$F$7+$BA555*'Norm-coeff'!$G$7+$BB555*'Norm-coeff'!$H$7+$BC555*'Norm-coeff'!$I$7+$BD555*'Norm-coeff'!$J$7+$BE555*'Norm-coeff'!$K$7+$BF555*'Norm-coeff'!$L$7+$BG555*'Norm-coeff'!$M$7+$BH555*'Norm-coeff'!$N$7+$BI555*'Norm-coeff'!$O$7</f>
        <v>2.0907583608832998</v>
      </c>
      <c r="BU555" s="54">
        <f>'Norm-coeff'!$C$8+$AX555*'Norm-coeff'!$D$8+$AY555*'Norm-coeff'!$E$8+$AZ555*'Norm-coeff'!$F$8+$BA555*'Norm-coeff'!$G$8+$BB555*'Norm-coeff'!$H$8+$BC555*'Norm-coeff'!$I$8+$BD555*'Norm-coeff'!$J$8+$BE555*'Norm-coeff'!$K$8+$BF555*'Norm-coeff'!$L$8+$BG555*'Norm-coeff'!$M$8+$BH555*'Norm-coeff'!$N$8+$BI555*'Norm-coeff'!$O$8</f>
        <v>0.65894159836244504</v>
      </c>
      <c r="BV555" s="54">
        <f>'Norm-coeff'!$C$9+$AX555*'Norm-coeff'!$D$9+$AY555*'Norm-coeff'!$E$9+$AZ555*'Norm-coeff'!$F$9+$BA555*'Norm-coeff'!$G$9+$BB555*'Norm-coeff'!$H$9+$BC555*'Norm-coeff'!$I$9+$BD555*'Norm-coeff'!$J$9+$BE555*'Norm-coeff'!$K$9+$BF555*'Norm-coeff'!$L$9+$BG555*'Norm-coeff'!$M$9+$BH555*'Norm-coeff'!$N$9+$BI555*'Norm-coeff'!$O$9</f>
        <v>1.48961085014701</v>
      </c>
      <c r="BW555" s="54">
        <f>'Norm-coeff'!$C$10+$AX555*'Norm-coeff'!$D$10+$AY555*'Norm-coeff'!$E$10+$AZ555*'Norm-coeff'!$F$10+$BA555*'Norm-coeff'!$G$10+$BB555*'Norm-coeff'!$H$10+$BC555*'Norm-coeff'!$I$10+$BD555*'Norm-coeff'!$J$10+$BE555*'Norm-coeff'!$K$10+$BF555*'Norm-coeff'!$L$10+$BG555*'Norm-coeff'!$M$10+$BH555*'Norm-coeff'!$N$10+$BI555*'Norm-coeff'!$O$10</f>
        <v>1.42058735749591</v>
      </c>
      <c r="BX555" s="54">
        <f>'Norm-coeff'!$C$11+$AX555*'Norm-coeff'!$D$11+$AY555*'Norm-coeff'!$E$11+$AZ555*'Norm-coeff'!$F$11+$BA555*'Norm-coeff'!$G$11+$BB555*'Norm-coeff'!$H$11+$BC555*'Norm-coeff'!$I$11+$BD555*'Norm-coeff'!$J$11+$BE555*'Norm-coeff'!$K$11+$BF555*'Norm-coeff'!$L$11+$BG555*'Norm-coeff'!$M$11+$BH555*'Norm-coeff'!$N$11+$BI555*'Norm-coeff'!$O$11</f>
        <v>0.221233014421479</v>
      </c>
      <c r="BY555" s="54">
        <f>'Norm-coeff'!$C$12+$AX555*'Norm-coeff'!$D$12+$AY555*'Norm-coeff'!$E$12+$AZ555*'Norm-coeff'!$F$12+$BA555*'Norm-coeff'!$G$12+$BB555*'Norm-coeff'!$H$12+$BC555*'Norm-coeff'!$I$12+$BD555*'Norm-coeff'!$J$12+$BE555*'Norm-coeff'!$K$12+$BF555*'Norm-coeff'!$L$12+$BG555*'Norm-coeff'!$M$12+$BH555*'Norm-coeff'!$N$12+$BI555*'Norm-coeff'!$O$12</f>
        <v>0.283527502056037</v>
      </c>
      <c r="BZ555" s="54">
        <f>'Norm-coeff'!$C$13+$AX555*'Norm-coeff'!$D$13+$AY555*'Norm-coeff'!$E$13+$AZ555*'Norm-coeff'!$F$13+$BA555*'Norm-coeff'!$G$13+$BB555*'Norm-coeff'!$H$13+$BC555*'Norm-coeff'!$I$13+$BD555*'Norm-coeff'!$J$13+$BE555*'Norm-coeff'!$K$13+$BF555*'Norm-coeff'!$L$13+$BG555*'Norm-coeff'!$M$13+$BH555*'Norm-coeff'!$N$13+$BI555*'Norm-coeff'!$O$13</f>
        <v>-4.1864930554451202E-2</v>
      </c>
      <c r="CA555" s="54">
        <f>'Norm-coeff'!$C$14+$AX555*'Norm-coeff'!$D$14+$AY555*'Norm-coeff'!$E$14+$AZ555*'Norm-coeff'!$F$14+$BA555*'Norm-coeff'!$G$14+$BB555*'Norm-coeff'!$H$14+$BC555*'Norm-coeff'!$I$14+$BD555*'Norm-coeff'!$J$14+$BE555*'Norm-coeff'!$K$14+$BF555*'Norm-coeff'!$L$14+$BG555*'Norm-coeff'!$M$14+$BH555*'Norm-coeff'!$N$14+$BI555*'Norm-coeff'!$O$14</f>
        <v>4.2526983164477103</v>
      </c>
      <c r="CC555" s="54">
        <f t="shared" si="1702"/>
        <v>0</v>
      </c>
      <c r="CG555" s="54">
        <f t="shared" si="1578"/>
        <v>0</v>
      </c>
      <c r="CH555" s="54">
        <f t="shared" si="1556"/>
        <v>0</v>
      </c>
      <c r="CI555" s="54">
        <f t="shared" si="1579"/>
        <v>0</v>
      </c>
      <c r="CJ555" s="56">
        <f t="shared" si="1580"/>
        <v>0</v>
      </c>
      <c r="CK555" s="54">
        <f t="shared" si="1581"/>
        <v>0</v>
      </c>
      <c r="CL555" s="54">
        <f t="shared" si="1582"/>
        <v>0</v>
      </c>
      <c r="CM555" s="54">
        <f t="shared" si="1583"/>
        <v>0</v>
      </c>
      <c r="CN555" s="54">
        <f t="shared" si="1584"/>
        <v>0</v>
      </c>
      <c r="CO555" s="54">
        <f t="shared" si="1585"/>
        <v>0</v>
      </c>
      <c r="CP555" s="54">
        <f t="shared" si="1586"/>
        <v>0</v>
      </c>
      <c r="CQ555" s="54">
        <f t="shared" si="1587"/>
        <v>0</v>
      </c>
      <c r="CR555" s="54">
        <f t="shared" si="1588"/>
        <v>0</v>
      </c>
      <c r="CS555" s="54">
        <f t="shared" si="1589"/>
        <v>0</v>
      </c>
      <c r="CU555" s="54">
        <f t="shared" si="1590"/>
        <v>0</v>
      </c>
      <c r="CV555" s="54">
        <f t="shared" si="1591"/>
        <v>0</v>
      </c>
      <c r="CW555" s="54">
        <f t="shared" si="1592"/>
        <v>0</v>
      </c>
      <c r="CX555" s="54">
        <f t="shared" si="1593"/>
        <v>0</v>
      </c>
      <c r="CZ555" s="54">
        <f t="shared" si="1594"/>
        <v>0</v>
      </c>
      <c r="DA555" s="54">
        <f t="shared" si="1595"/>
        <v>0</v>
      </c>
      <c r="DB555" s="54">
        <f t="shared" si="1596"/>
        <v>0</v>
      </c>
      <c r="DC555" s="54">
        <f t="shared" si="1597"/>
        <v>0</v>
      </c>
      <c r="DD555" s="54">
        <f t="shared" si="1598"/>
        <v>0</v>
      </c>
      <c r="DE555" s="54">
        <f t="shared" si="1599"/>
        <v>0</v>
      </c>
      <c r="DF555" s="54">
        <f t="shared" si="1600"/>
        <v>0</v>
      </c>
      <c r="DG555" s="54">
        <f t="shared" si="1601"/>
        <v>2</v>
      </c>
      <c r="DH555" s="71">
        <f t="shared" si="1602"/>
        <v>0</v>
      </c>
      <c r="DI555" s="71">
        <f t="shared" si="1603"/>
        <v>0</v>
      </c>
      <c r="DJ555" s="54">
        <f t="shared" si="1604"/>
        <v>0</v>
      </c>
      <c r="DK555" s="54">
        <f t="shared" si="1605"/>
        <v>2</v>
      </c>
      <c r="DL555" s="4">
        <f t="shared" si="1530"/>
        <v>0</v>
      </c>
      <c r="DM555" s="3">
        <f t="shared" si="1606"/>
        <v>0</v>
      </c>
      <c r="DN555" s="3">
        <f t="shared" si="1607"/>
        <v>0</v>
      </c>
      <c r="DO555" s="4" t="e">
        <f t="shared" si="1608"/>
        <v>#DIV/0!</v>
      </c>
      <c r="DP555" s="57"/>
      <c r="DQ555" s="57"/>
      <c r="DR555" s="56">
        <f t="shared" si="1531"/>
        <v>2</v>
      </c>
      <c r="DS555" s="56">
        <f t="shared" si="1532"/>
        <v>0</v>
      </c>
      <c r="DT555" s="38">
        <f t="shared" si="1533"/>
        <v>0</v>
      </c>
      <c r="DU555" s="38">
        <f t="shared" si="1609"/>
        <v>2</v>
      </c>
      <c r="DV555" s="38">
        <f t="shared" si="1534"/>
        <v>0</v>
      </c>
      <c r="DW555" s="39">
        <f t="shared" si="1535"/>
        <v>0</v>
      </c>
      <c r="DX555" s="39">
        <f t="shared" si="1536"/>
        <v>0</v>
      </c>
      <c r="DY555" s="39">
        <f t="shared" si="1537"/>
        <v>0</v>
      </c>
      <c r="DZ555" s="39">
        <f t="shared" si="1538"/>
        <v>0</v>
      </c>
      <c r="EA555" s="39">
        <f t="shared" si="1539"/>
        <v>0</v>
      </c>
      <c r="EB555" s="37" t="e">
        <f t="shared" si="1610"/>
        <v>#DIV/0!</v>
      </c>
      <c r="EC555" s="37" t="e">
        <f t="shared" si="1611"/>
        <v>#DIV/0!</v>
      </c>
      <c r="ED555" s="37" t="e">
        <f t="shared" si="1612"/>
        <v>#DIV/0!</v>
      </c>
      <c r="EE555" s="37" t="e">
        <f t="shared" si="1613"/>
        <v>#DIV/0!</v>
      </c>
      <c r="EF555" s="39" t="e">
        <f t="shared" si="1614"/>
        <v>#DIV/0!</v>
      </c>
      <c r="EG555" s="37" t="e">
        <f t="shared" si="1615"/>
        <v>#DIV/0!</v>
      </c>
      <c r="EH555" s="37" t="e">
        <f t="shared" si="1616"/>
        <v>#DIV/0!</v>
      </c>
      <c r="EI555" s="11" t="b">
        <f t="shared" si="1617"/>
        <v>1</v>
      </c>
      <c r="EJ555" s="11" t="b">
        <f t="shared" si="1618"/>
        <v>0</v>
      </c>
      <c r="EK555" s="39" t="e">
        <f t="shared" si="1619"/>
        <v>#DIV/0!</v>
      </c>
      <c r="EL555" s="39" t="e">
        <f t="shared" si="1620"/>
        <v>#DIV/0!</v>
      </c>
      <c r="EM555" s="39" t="e">
        <f t="shared" si="1621"/>
        <v>#DIV/0!</v>
      </c>
      <c r="EN555" s="39" t="e">
        <f t="shared" si="1622"/>
        <v>#DIV/0!</v>
      </c>
      <c r="EO555" s="39" t="e">
        <f t="shared" si="1623"/>
        <v>#DIV/0!</v>
      </c>
      <c r="EP555" s="39" t="e">
        <f t="shared" si="1624"/>
        <v>#DIV/0!</v>
      </c>
      <c r="EQ555" s="39" t="e">
        <f t="shared" si="1625"/>
        <v>#DIV/0!</v>
      </c>
      <c r="ER555" s="39" t="e">
        <f t="shared" si="1626"/>
        <v>#DIV/0!</v>
      </c>
      <c r="ES555" s="58" t="str">
        <f t="shared" si="1627"/>
        <v>(OH,F,Cl)-dominate amphibole</v>
      </c>
      <c r="ET555" s="58" t="e">
        <f t="shared" si="1628"/>
        <v>#N/A</v>
      </c>
      <c r="EU555" s="56">
        <f t="shared" si="1540"/>
        <v>0</v>
      </c>
      <c r="EV555" s="56">
        <f t="shared" si="1541"/>
        <v>0</v>
      </c>
      <c r="EW555" s="56">
        <f t="shared" si="1542"/>
        <v>0</v>
      </c>
      <c r="EX555" s="56">
        <f t="shared" si="1543"/>
        <v>0</v>
      </c>
      <c r="EY555" s="56">
        <f t="shared" si="1544"/>
        <v>0</v>
      </c>
      <c r="EZ555" s="56">
        <f t="shared" si="1545"/>
        <v>0</v>
      </c>
      <c r="FA555" s="39">
        <f t="shared" si="1546"/>
        <v>0</v>
      </c>
      <c r="FB555" s="39">
        <f t="shared" si="1547"/>
        <v>0</v>
      </c>
      <c r="FC555" s="54">
        <f t="shared" si="1548"/>
        <v>0</v>
      </c>
      <c r="FD555" s="54">
        <f t="shared" si="1549"/>
        <v>0</v>
      </c>
      <c r="FE555" s="39">
        <f t="shared" si="1550"/>
        <v>0</v>
      </c>
      <c r="FF555" s="54">
        <f t="shared" si="1551"/>
        <v>0</v>
      </c>
      <c r="FG555" s="39">
        <f t="shared" si="1552"/>
        <v>0</v>
      </c>
      <c r="FH555" s="39">
        <f t="shared" si="1629"/>
        <v>0</v>
      </c>
      <c r="FI555" s="39">
        <f t="shared" si="1630"/>
        <v>0</v>
      </c>
      <c r="FJ555" s="39">
        <f t="shared" si="1631"/>
        <v>0</v>
      </c>
      <c r="FK555" s="39" t="e">
        <f t="shared" si="1632"/>
        <v>#DIV/0!</v>
      </c>
      <c r="FL555" s="39" t="e">
        <f t="shared" si="1633"/>
        <v>#DIV/0!</v>
      </c>
      <c r="FM555" s="39" t="e">
        <f t="shared" si="1634"/>
        <v>#DIV/0!</v>
      </c>
      <c r="FN555" s="39">
        <f t="shared" si="1635"/>
        <v>1</v>
      </c>
      <c r="FO555" s="39">
        <f t="shared" si="1553"/>
        <v>0</v>
      </c>
      <c r="FP555" s="39">
        <f t="shared" si="1554"/>
        <v>0</v>
      </c>
      <c r="FQ555" s="39">
        <f t="shared" si="1555"/>
        <v>0</v>
      </c>
      <c r="FR555" s="39">
        <f t="shared" si="1636"/>
        <v>0</v>
      </c>
      <c r="FS555" s="39">
        <f t="shared" si="1637"/>
        <v>0</v>
      </c>
      <c r="FU555" s="39" t="e">
        <f t="shared" si="1638"/>
        <v>#DIV/0!</v>
      </c>
      <c r="FV555" s="39" t="e">
        <f t="shared" si="1639"/>
        <v>#DIV/0!</v>
      </c>
      <c r="FW555" s="39" t="e">
        <f t="shared" si="1640"/>
        <v>#DIV/0!</v>
      </c>
      <c r="FY555" s="39" t="e">
        <f t="shared" si="1641"/>
        <v>#DIV/0!</v>
      </c>
      <c r="FZ555" s="39" t="e">
        <f t="shared" si="1642"/>
        <v>#DIV/0!</v>
      </c>
      <c r="GA555" s="39" t="e">
        <f t="shared" si="1643"/>
        <v>#DIV/0!</v>
      </c>
      <c r="GB555" s="39" t="e">
        <f t="shared" si="1644"/>
        <v>#DIV/0!</v>
      </c>
      <c r="GC555" s="39" t="e">
        <f t="shared" si="1645"/>
        <v>#DIV/0!</v>
      </c>
      <c r="GD555" s="39" t="e">
        <f t="shared" si="1646"/>
        <v>#DIV/0!</v>
      </c>
      <c r="GE555" s="39" t="e">
        <f t="shared" si="1647"/>
        <v>#DIV/0!</v>
      </c>
      <c r="GF555" s="39" t="e">
        <f t="shared" si="1648"/>
        <v>#DIV/0!</v>
      </c>
      <c r="GG555" s="39" t="e">
        <f t="shared" si="1649"/>
        <v>#DIV/0!</v>
      </c>
      <c r="GH555" s="39" t="e">
        <f t="shared" si="1650"/>
        <v>#DIV/0!</v>
      </c>
      <c r="GI555" s="39"/>
      <c r="GJ555" s="39" t="e">
        <f t="shared" si="1651"/>
        <v>#DIV/0!</v>
      </c>
      <c r="GK555" s="39" t="e">
        <f t="shared" si="1652"/>
        <v>#DIV/0!</v>
      </c>
      <c r="GL555" s="39" t="e">
        <f t="shared" si="1653"/>
        <v>#DIV/0!</v>
      </c>
      <c r="GM555" s="39" t="e">
        <f t="shared" si="1654"/>
        <v>#DIV/0!</v>
      </c>
      <c r="GN555" s="39" t="e">
        <f t="shared" si="1655"/>
        <v>#DIV/0!</v>
      </c>
      <c r="GO555" s="57"/>
      <c r="GP555" s="57" t="e">
        <f t="shared" si="1656"/>
        <v>#DIV/0!</v>
      </c>
      <c r="GQ555" s="59" t="e">
        <f t="shared" si="1657"/>
        <v>#DIV/0!</v>
      </c>
      <c r="GR555" s="41" t="e">
        <f t="shared" si="1658"/>
        <v>#DIV/0!</v>
      </c>
      <c r="GS555" s="57" t="e">
        <f t="shared" si="1659"/>
        <v>#DIV/0!</v>
      </c>
      <c r="GT555" s="57" t="e">
        <f t="shared" si="1660"/>
        <v>#DIV/0!</v>
      </c>
      <c r="GU555" s="57" t="e">
        <f t="shared" si="1661"/>
        <v>#DIV/0!</v>
      </c>
      <c r="GV555" s="57"/>
      <c r="GW555" s="42" t="e">
        <f t="shared" si="1662"/>
        <v>#DIV/0!</v>
      </c>
      <c r="GX555" s="42" t="e">
        <f t="shared" si="1663"/>
        <v>#DIV/0!</v>
      </c>
      <c r="GY555" s="42" t="e">
        <f t="shared" si="1664"/>
        <v>#DIV/0!</v>
      </c>
      <c r="GZ555" s="57"/>
      <c r="HA555" s="2" t="e">
        <f t="shared" si="1665"/>
        <v>#DIV/0!</v>
      </c>
      <c r="HB555" s="2" t="e">
        <f t="shared" si="1666"/>
        <v>#DIV/0!</v>
      </c>
      <c r="HC555" s="2" t="e">
        <f t="shared" si="1667"/>
        <v>#DIV/0!</v>
      </c>
      <c r="HD555" s="2" t="e">
        <f t="shared" si="1668"/>
        <v>#DIV/0!</v>
      </c>
      <c r="HE555" s="2" t="e">
        <f t="shared" si="1669"/>
        <v>#DIV/0!</v>
      </c>
      <c r="HF555" s="2" t="e">
        <f t="shared" si="1670"/>
        <v>#DIV/0!</v>
      </c>
      <c r="HG555" s="2" t="e">
        <f t="shared" si="1671"/>
        <v>#DIV/0!</v>
      </c>
      <c r="HH555" s="2" t="e">
        <f t="shared" si="1672"/>
        <v>#DIV/0!</v>
      </c>
      <c r="HI555" s="2" t="e">
        <f t="shared" si="1673"/>
        <v>#DIV/0!</v>
      </c>
      <c r="HJ555" s="11" t="e">
        <f t="shared" si="1674"/>
        <v>#DIV/0!</v>
      </c>
      <c r="HK555" s="60" t="e">
        <f t="shared" si="1675"/>
        <v>#DIV/0!</v>
      </c>
      <c r="HL555" s="57"/>
      <c r="HM555" s="57" t="e">
        <f t="shared" si="1676"/>
        <v>#DIV/0!</v>
      </c>
      <c r="HN555" s="57" t="e">
        <f t="shared" si="1677"/>
        <v>#DIV/0!</v>
      </c>
      <c r="HO555" s="57" t="e">
        <f t="shared" si="1678"/>
        <v>#DIV/0!</v>
      </c>
      <c r="HP555" s="57" t="e">
        <f t="shared" si="1679"/>
        <v>#DIV/0!</v>
      </c>
      <c r="HQ555" s="57" t="e">
        <f t="shared" si="1680"/>
        <v>#DIV/0!</v>
      </c>
      <c r="HR555" s="57"/>
      <c r="HS555" s="57" t="e">
        <f t="shared" si="1681"/>
        <v>#DIV/0!</v>
      </c>
      <c r="HT555" s="57" t="e">
        <f t="shared" si="1682"/>
        <v>#DIV/0!</v>
      </c>
      <c r="HU555" s="57" t="e">
        <f t="shared" si="1683"/>
        <v>#DIV/0!</v>
      </c>
      <c r="HV555" s="57" t="e">
        <f t="shared" si="1684"/>
        <v>#DIV/0!</v>
      </c>
      <c r="HW555" s="57" t="e">
        <f t="shared" si="1685"/>
        <v>#DIV/0!</v>
      </c>
      <c r="HX555" s="57"/>
      <c r="HY555" s="57" t="e">
        <f t="shared" si="1686"/>
        <v>#DIV/0!</v>
      </c>
      <c r="HZ555" s="57" t="e">
        <f t="shared" si="1687"/>
        <v>#DIV/0!</v>
      </c>
      <c r="IA555" s="57"/>
      <c r="IB555" s="61">
        <f t="shared" si="1688"/>
        <v>0</v>
      </c>
      <c r="IC555" s="57" t="str">
        <f t="shared" si="1689"/>
        <v/>
      </c>
      <c r="ID555" s="42"/>
      <c r="IE555" s="2" t="str">
        <f t="shared" si="1690"/>
        <v/>
      </c>
      <c r="IF555" s="60" t="e">
        <f t="shared" si="1691"/>
        <v>#DIV/0!</v>
      </c>
      <c r="IG555" s="60" t="str">
        <f t="shared" si="1692"/>
        <v/>
      </c>
      <c r="IH555" s="60" t="str">
        <f t="shared" si="1693"/>
        <v>zinco-</v>
      </c>
      <c r="II555" s="60" t="str">
        <f t="shared" si="1694"/>
        <v>mangano-</v>
      </c>
      <c r="IJ555" s="60" t="e">
        <f t="shared" si="1695"/>
        <v>#DIV/0!</v>
      </c>
      <c r="IK555" s="60" t="e">
        <f t="shared" si="1696"/>
        <v>#DIV/0!</v>
      </c>
      <c r="IL555" s="60" t="e">
        <f t="shared" si="1697"/>
        <v>#DIV/0!</v>
      </c>
      <c r="IM555" s="60" t="e">
        <f t="shared" si="1698"/>
        <v>#DIV/0!</v>
      </c>
      <c r="IN555" s="60" t="str">
        <f t="shared" si="1699"/>
        <v/>
      </c>
      <c r="IO555" s="60" t="str">
        <f t="shared" si="1700"/>
        <v/>
      </c>
      <c r="IP555" s="57"/>
      <c r="IQ555" s="57" t="str">
        <f t="shared" si="1701"/>
        <v>ERROR!!</v>
      </c>
    </row>
    <row r="556" spans="24:251">
      <c r="X556" s="29">
        <f t="shared" si="1557"/>
        <v>0</v>
      </c>
      <c r="Y556" s="29">
        <f t="shared" si="1558"/>
        <v>0</v>
      </c>
      <c r="Z556" s="29" t="e">
        <f t="shared" si="1559"/>
        <v>#DIV/0!</v>
      </c>
      <c r="AA556" s="29" t="e">
        <f t="shared" si="1560"/>
        <v>#DIV/0!</v>
      </c>
      <c r="AB556" s="29" t="e">
        <f t="shared" si="1561"/>
        <v>#DIV/0!</v>
      </c>
      <c r="AC556" s="29" t="e">
        <f t="shared" si="1562"/>
        <v>#DIV/0!</v>
      </c>
      <c r="AF556" s="23">
        <v>60.084299999999999</v>
      </c>
      <c r="AG556" s="23">
        <v>79.878799999999998</v>
      </c>
      <c r="AH556" s="23">
        <v>101.96120000000001</v>
      </c>
      <c r="AI556" s="23">
        <v>151.99039999999999</v>
      </c>
      <c r="AJ556" s="23">
        <v>159.69</v>
      </c>
      <c r="AK556" s="23">
        <v>71.846400000000003</v>
      </c>
      <c r="AL556" s="23">
        <v>70.9375</v>
      </c>
      <c r="AM556" s="23">
        <v>40.304400000000001</v>
      </c>
      <c r="AN556" s="23">
        <v>56.077399999999997</v>
      </c>
      <c r="AO556" s="23">
        <v>61.978999999999999</v>
      </c>
      <c r="AP556" s="23">
        <v>94.195999999999998</v>
      </c>
      <c r="AQ556" s="23">
        <v>18.998000000000001</v>
      </c>
      <c r="AR556" s="23">
        <v>35.450000000000003</v>
      </c>
      <c r="AS556" s="23">
        <v>29.88</v>
      </c>
      <c r="AT556" s="23">
        <v>74.691999999999993</v>
      </c>
      <c r="AU556" s="23">
        <v>81.39</v>
      </c>
      <c r="AX556" s="54">
        <f t="shared" si="1563"/>
        <v>0</v>
      </c>
      <c r="AY556" s="54">
        <f t="shared" si="1564"/>
        <v>0</v>
      </c>
      <c r="AZ556" s="54">
        <f t="shared" si="1565"/>
        <v>0</v>
      </c>
      <c r="BA556" s="54">
        <f t="shared" si="1566"/>
        <v>0</v>
      </c>
      <c r="BB556" s="54">
        <f t="shared" si="1567"/>
        <v>0</v>
      </c>
      <c r="BC556" s="54">
        <f t="shared" si="1568"/>
        <v>0</v>
      </c>
      <c r="BD556" s="54">
        <f t="shared" si="1569"/>
        <v>0</v>
      </c>
      <c r="BE556" s="54">
        <f t="shared" si="1570"/>
        <v>0</v>
      </c>
      <c r="BF556" s="54">
        <f t="shared" si="1571"/>
        <v>0</v>
      </c>
      <c r="BG556" s="54">
        <f t="shared" si="1572"/>
        <v>0</v>
      </c>
      <c r="BH556" s="54">
        <f t="shared" si="1573"/>
        <v>0</v>
      </c>
      <c r="BI556" s="54">
        <f t="shared" si="1574"/>
        <v>0</v>
      </c>
      <c r="BJ556" s="54">
        <f t="shared" si="1575"/>
        <v>0</v>
      </c>
      <c r="BK556" s="54">
        <f t="shared" si="1576"/>
        <v>0</v>
      </c>
      <c r="BL556" s="54">
        <f t="shared" si="1577"/>
        <v>0</v>
      </c>
      <c r="BM556" s="42"/>
      <c r="BO556" s="54">
        <f>'Norm-coeff'!$C$2+$AX556*'Norm-coeff'!$D$2+$AY556*'Norm-coeff'!$E$2+$AZ556*'Norm-coeff'!$F$2+$BA556*'Norm-coeff'!$G$2+$BB556*'Norm-coeff'!$H$2+$BC556*'Norm-coeff'!$I$2+$BD556*'Norm-coeff'!$J$2+$BE556*'Norm-coeff'!$K$2+$BF556*'Norm-coeff'!$L$2+$BG556*'Norm-coeff'!$M$2+$BH556*'Norm-coeff'!$N$2+$BI556*'Norm-coeff'!$O$2</f>
        <v>5.4045421474420303</v>
      </c>
      <c r="BP556" s="54">
        <f>'Norm-coeff'!$C$3+$AX556*'Norm-coeff'!$D$3+$AY556*'Norm-coeff'!$E$3+$AZ556*'Norm-coeff'!$F$3+$BA556*'Norm-coeff'!$G$3+$BB556*'Norm-coeff'!$H$3+$BC556*'Norm-coeff'!$I$3+$BD556*'Norm-coeff'!$J$3+$BE556*'Norm-coeff'!$K$3+$BF556*'Norm-coeff'!$L$3+$BG556*'Norm-coeff'!$M$3+$BH556*'Norm-coeff'!$N$3+$BI556*'Norm-coeff'!$O$3</f>
        <v>3.15319116612705</v>
      </c>
      <c r="BQ556" s="54">
        <f>'Norm-coeff'!$C$4+$AX556*'Norm-coeff'!$D$4+$AY556*'Norm-coeff'!$E$4+$AZ556*'Norm-coeff'!$F$4+$BA556*'Norm-coeff'!$G$4+$BB556*'Norm-coeff'!$H$4+$BC556*'Norm-coeff'!$I$4+$BD556*'Norm-coeff'!$J$4+$BE556*'Norm-coeff'!$K$4+$BF556*'Norm-coeff'!$L$4+$BG556*'Norm-coeff'!$M$4+$BH556*'Norm-coeff'!$N$4+$BI556*'Norm-coeff'!$O$4</f>
        <v>1.42115649462768</v>
      </c>
      <c r="BR556" s="54">
        <f>'Norm-coeff'!$C$5+$AX556*'Norm-coeff'!$D$5+$AY556*'Norm-coeff'!$E$5+$AZ556*'Norm-coeff'!$F$5+$BA556*'Norm-coeff'!$G$5+$BB556*'Norm-coeff'!$H$5+$BC556*'Norm-coeff'!$I$5+$BD556*'Norm-coeff'!$J$5+$BE556*'Norm-coeff'!$K$5+$BF556*'Norm-coeff'!$L$5+$BG556*'Norm-coeff'!$M$5+$BH556*'Norm-coeff'!$N$5+$BI556*'Norm-coeff'!$O$5</f>
        <v>1.0553329241296201</v>
      </c>
      <c r="BS556" s="54">
        <f>'Norm-coeff'!$C$6+$AX556*'Norm-coeff'!$D$6+$AY556*'Norm-coeff'!$E$6+$AZ556*'Norm-coeff'!$F$6+$BA556*'Norm-coeff'!$G$6+$BB556*'Norm-coeff'!$H$6+$BC556*'Norm-coeff'!$I$6+$BD556*'Norm-coeff'!$J$6+$BE556*'Norm-coeff'!$K$6+$BF556*'Norm-coeff'!$L$6+$BG556*'Norm-coeff'!$M$6+$BH556*'Norm-coeff'!$N$6+$BI556*'Norm-coeff'!$O$6</f>
        <v>-1.48700885495103E-2</v>
      </c>
      <c r="BT556" s="54">
        <f>'Norm-coeff'!$C$7+$AX556*'Norm-coeff'!$D$7+$AY556*'Norm-coeff'!$E$7+$AZ556*'Norm-coeff'!$F$7+$BA556*'Norm-coeff'!$G$7+$BB556*'Norm-coeff'!$H$7+$BC556*'Norm-coeff'!$I$7+$BD556*'Norm-coeff'!$J$7+$BE556*'Norm-coeff'!$K$7+$BF556*'Norm-coeff'!$L$7+$BG556*'Norm-coeff'!$M$7+$BH556*'Norm-coeff'!$N$7+$BI556*'Norm-coeff'!$O$7</f>
        <v>2.0907583608832998</v>
      </c>
      <c r="BU556" s="54">
        <f>'Norm-coeff'!$C$8+$AX556*'Norm-coeff'!$D$8+$AY556*'Norm-coeff'!$E$8+$AZ556*'Norm-coeff'!$F$8+$BA556*'Norm-coeff'!$G$8+$BB556*'Norm-coeff'!$H$8+$BC556*'Norm-coeff'!$I$8+$BD556*'Norm-coeff'!$J$8+$BE556*'Norm-coeff'!$K$8+$BF556*'Norm-coeff'!$L$8+$BG556*'Norm-coeff'!$M$8+$BH556*'Norm-coeff'!$N$8+$BI556*'Norm-coeff'!$O$8</f>
        <v>0.65894159836244504</v>
      </c>
      <c r="BV556" s="54">
        <f>'Norm-coeff'!$C$9+$AX556*'Norm-coeff'!$D$9+$AY556*'Norm-coeff'!$E$9+$AZ556*'Norm-coeff'!$F$9+$BA556*'Norm-coeff'!$G$9+$BB556*'Norm-coeff'!$H$9+$BC556*'Norm-coeff'!$I$9+$BD556*'Norm-coeff'!$J$9+$BE556*'Norm-coeff'!$K$9+$BF556*'Norm-coeff'!$L$9+$BG556*'Norm-coeff'!$M$9+$BH556*'Norm-coeff'!$N$9+$BI556*'Norm-coeff'!$O$9</f>
        <v>1.48961085014701</v>
      </c>
      <c r="BW556" s="54">
        <f>'Norm-coeff'!$C$10+$AX556*'Norm-coeff'!$D$10+$AY556*'Norm-coeff'!$E$10+$AZ556*'Norm-coeff'!$F$10+$BA556*'Norm-coeff'!$G$10+$BB556*'Norm-coeff'!$H$10+$BC556*'Norm-coeff'!$I$10+$BD556*'Norm-coeff'!$J$10+$BE556*'Norm-coeff'!$K$10+$BF556*'Norm-coeff'!$L$10+$BG556*'Norm-coeff'!$M$10+$BH556*'Norm-coeff'!$N$10+$BI556*'Norm-coeff'!$O$10</f>
        <v>1.42058735749591</v>
      </c>
      <c r="BX556" s="54">
        <f>'Norm-coeff'!$C$11+$AX556*'Norm-coeff'!$D$11+$AY556*'Norm-coeff'!$E$11+$AZ556*'Norm-coeff'!$F$11+$BA556*'Norm-coeff'!$G$11+$BB556*'Norm-coeff'!$H$11+$BC556*'Norm-coeff'!$I$11+$BD556*'Norm-coeff'!$J$11+$BE556*'Norm-coeff'!$K$11+$BF556*'Norm-coeff'!$L$11+$BG556*'Norm-coeff'!$M$11+$BH556*'Norm-coeff'!$N$11+$BI556*'Norm-coeff'!$O$11</f>
        <v>0.221233014421479</v>
      </c>
      <c r="BY556" s="54">
        <f>'Norm-coeff'!$C$12+$AX556*'Norm-coeff'!$D$12+$AY556*'Norm-coeff'!$E$12+$AZ556*'Norm-coeff'!$F$12+$BA556*'Norm-coeff'!$G$12+$BB556*'Norm-coeff'!$H$12+$BC556*'Norm-coeff'!$I$12+$BD556*'Norm-coeff'!$J$12+$BE556*'Norm-coeff'!$K$12+$BF556*'Norm-coeff'!$L$12+$BG556*'Norm-coeff'!$M$12+$BH556*'Norm-coeff'!$N$12+$BI556*'Norm-coeff'!$O$12</f>
        <v>0.283527502056037</v>
      </c>
      <c r="BZ556" s="54">
        <f>'Norm-coeff'!$C$13+$AX556*'Norm-coeff'!$D$13+$AY556*'Norm-coeff'!$E$13+$AZ556*'Norm-coeff'!$F$13+$BA556*'Norm-coeff'!$G$13+$BB556*'Norm-coeff'!$H$13+$BC556*'Norm-coeff'!$I$13+$BD556*'Norm-coeff'!$J$13+$BE556*'Norm-coeff'!$K$13+$BF556*'Norm-coeff'!$L$13+$BG556*'Norm-coeff'!$M$13+$BH556*'Norm-coeff'!$N$13+$BI556*'Norm-coeff'!$O$13</f>
        <v>-4.1864930554451202E-2</v>
      </c>
      <c r="CA556" s="54">
        <f>'Norm-coeff'!$C$14+$AX556*'Norm-coeff'!$D$14+$AY556*'Norm-coeff'!$E$14+$AZ556*'Norm-coeff'!$F$14+$BA556*'Norm-coeff'!$G$14+$BB556*'Norm-coeff'!$H$14+$BC556*'Norm-coeff'!$I$14+$BD556*'Norm-coeff'!$J$14+$BE556*'Norm-coeff'!$K$14+$BF556*'Norm-coeff'!$L$14+$BG556*'Norm-coeff'!$M$14+$BH556*'Norm-coeff'!$N$14+$BI556*'Norm-coeff'!$O$14</f>
        <v>4.2526983164477103</v>
      </c>
      <c r="CC556" s="54">
        <f t="shared" si="1702"/>
        <v>0</v>
      </c>
      <c r="CG556" s="54">
        <f t="shared" si="1578"/>
        <v>0</v>
      </c>
      <c r="CH556" s="54">
        <f t="shared" si="1556"/>
        <v>0</v>
      </c>
      <c r="CI556" s="54">
        <f t="shared" si="1579"/>
        <v>0</v>
      </c>
      <c r="CJ556" s="56">
        <f t="shared" si="1580"/>
        <v>0</v>
      </c>
      <c r="CK556" s="54">
        <f t="shared" si="1581"/>
        <v>0</v>
      </c>
      <c r="CL556" s="54">
        <f t="shared" si="1582"/>
        <v>0</v>
      </c>
      <c r="CM556" s="54">
        <f t="shared" si="1583"/>
        <v>0</v>
      </c>
      <c r="CN556" s="54">
        <f t="shared" si="1584"/>
        <v>0</v>
      </c>
      <c r="CO556" s="54">
        <f t="shared" si="1585"/>
        <v>0</v>
      </c>
      <c r="CP556" s="54">
        <f t="shared" si="1586"/>
        <v>0</v>
      </c>
      <c r="CQ556" s="54">
        <f t="shared" si="1587"/>
        <v>0</v>
      </c>
      <c r="CR556" s="54">
        <f t="shared" si="1588"/>
        <v>0</v>
      </c>
      <c r="CS556" s="54">
        <f t="shared" si="1589"/>
        <v>0</v>
      </c>
      <c r="CU556" s="54">
        <f t="shared" si="1590"/>
        <v>0</v>
      </c>
      <c r="CV556" s="54">
        <f t="shared" si="1591"/>
        <v>0</v>
      </c>
      <c r="CW556" s="54">
        <f t="shared" si="1592"/>
        <v>0</v>
      </c>
      <c r="CX556" s="54">
        <f t="shared" si="1593"/>
        <v>0</v>
      </c>
      <c r="CZ556" s="54">
        <f t="shared" si="1594"/>
        <v>0</v>
      </c>
      <c r="DA556" s="54">
        <f t="shared" si="1595"/>
        <v>0</v>
      </c>
      <c r="DB556" s="54">
        <f t="shared" si="1596"/>
        <v>0</v>
      </c>
      <c r="DC556" s="54">
        <f t="shared" si="1597"/>
        <v>0</v>
      </c>
      <c r="DD556" s="54">
        <f t="shared" si="1598"/>
        <v>0</v>
      </c>
      <c r="DE556" s="54">
        <f t="shared" si="1599"/>
        <v>0</v>
      </c>
      <c r="DF556" s="54">
        <f t="shared" si="1600"/>
        <v>0</v>
      </c>
      <c r="DG556" s="54">
        <f t="shared" si="1601"/>
        <v>2</v>
      </c>
      <c r="DH556" s="71">
        <f t="shared" si="1602"/>
        <v>0</v>
      </c>
      <c r="DI556" s="71">
        <f t="shared" si="1603"/>
        <v>0</v>
      </c>
      <c r="DJ556" s="54">
        <f t="shared" si="1604"/>
        <v>0</v>
      </c>
      <c r="DK556" s="54">
        <f t="shared" si="1605"/>
        <v>2</v>
      </c>
      <c r="DL556" s="4">
        <f t="shared" si="1530"/>
        <v>0</v>
      </c>
      <c r="DM556" s="3">
        <f t="shared" si="1606"/>
        <v>0</v>
      </c>
      <c r="DN556" s="3">
        <f t="shared" si="1607"/>
        <v>0</v>
      </c>
      <c r="DO556" s="4" t="e">
        <f t="shared" si="1608"/>
        <v>#DIV/0!</v>
      </c>
      <c r="DP556" s="57"/>
      <c r="DQ556" s="57"/>
      <c r="DR556" s="56">
        <f t="shared" si="1531"/>
        <v>2</v>
      </c>
      <c r="DS556" s="56">
        <f t="shared" si="1532"/>
        <v>0</v>
      </c>
      <c r="DT556" s="38">
        <f t="shared" si="1533"/>
        <v>0</v>
      </c>
      <c r="DU556" s="38">
        <f t="shared" si="1609"/>
        <v>2</v>
      </c>
      <c r="DV556" s="38">
        <f t="shared" si="1534"/>
        <v>0</v>
      </c>
      <c r="DW556" s="39">
        <f t="shared" si="1535"/>
        <v>0</v>
      </c>
      <c r="DX556" s="39">
        <f t="shared" si="1536"/>
        <v>0</v>
      </c>
      <c r="DY556" s="39">
        <f t="shared" si="1537"/>
        <v>0</v>
      </c>
      <c r="DZ556" s="39">
        <f t="shared" si="1538"/>
        <v>0</v>
      </c>
      <c r="EA556" s="39">
        <f t="shared" si="1539"/>
        <v>0</v>
      </c>
      <c r="EB556" s="37" t="e">
        <f t="shared" si="1610"/>
        <v>#DIV/0!</v>
      </c>
      <c r="EC556" s="37" t="e">
        <f t="shared" si="1611"/>
        <v>#DIV/0!</v>
      </c>
      <c r="ED556" s="37" t="e">
        <f t="shared" si="1612"/>
        <v>#DIV/0!</v>
      </c>
      <c r="EE556" s="37" t="e">
        <f t="shared" si="1613"/>
        <v>#DIV/0!</v>
      </c>
      <c r="EF556" s="39" t="e">
        <f t="shared" si="1614"/>
        <v>#DIV/0!</v>
      </c>
      <c r="EG556" s="37" t="e">
        <f t="shared" si="1615"/>
        <v>#DIV/0!</v>
      </c>
      <c r="EH556" s="37" t="e">
        <f t="shared" si="1616"/>
        <v>#DIV/0!</v>
      </c>
      <c r="EI556" s="11" t="b">
        <f t="shared" si="1617"/>
        <v>1</v>
      </c>
      <c r="EJ556" s="11" t="b">
        <f t="shared" si="1618"/>
        <v>0</v>
      </c>
      <c r="EK556" s="39" t="e">
        <f t="shared" si="1619"/>
        <v>#DIV/0!</v>
      </c>
      <c r="EL556" s="39" t="e">
        <f t="shared" si="1620"/>
        <v>#DIV/0!</v>
      </c>
      <c r="EM556" s="39" t="e">
        <f t="shared" si="1621"/>
        <v>#DIV/0!</v>
      </c>
      <c r="EN556" s="39" t="e">
        <f t="shared" si="1622"/>
        <v>#DIV/0!</v>
      </c>
      <c r="EO556" s="39" t="e">
        <f t="shared" si="1623"/>
        <v>#DIV/0!</v>
      </c>
      <c r="EP556" s="39" t="e">
        <f t="shared" si="1624"/>
        <v>#DIV/0!</v>
      </c>
      <c r="EQ556" s="39" t="e">
        <f t="shared" si="1625"/>
        <v>#DIV/0!</v>
      </c>
      <c r="ER556" s="39" t="e">
        <f t="shared" si="1626"/>
        <v>#DIV/0!</v>
      </c>
      <c r="ES556" s="58" t="str">
        <f t="shared" si="1627"/>
        <v>(OH,F,Cl)-dominate amphibole</v>
      </c>
      <c r="ET556" s="58" t="e">
        <f t="shared" si="1628"/>
        <v>#N/A</v>
      </c>
      <c r="EU556" s="56">
        <f t="shared" si="1540"/>
        <v>0</v>
      </c>
      <c r="EV556" s="56">
        <f t="shared" si="1541"/>
        <v>0</v>
      </c>
      <c r="EW556" s="56">
        <f t="shared" si="1542"/>
        <v>0</v>
      </c>
      <c r="EX556" s="56">
        <f t="shared" si="1543"/>
        <v>0</v>
      </c>
      <c r="EY556" s="56">
        <f t="shared" si="1544"/>
        <v>0</v>
      </c>
      <c r="EZ556" s="56">
        <f t="shared" si="1545"/>
        <v>0</v>
      </c>
      <c r="FA556" s="39">
        <f t="shared" si="1546"/>
        <v>0</v>
      </c>
      <c r="FB556" s="39">
        <f t="shared" si="1547"/>
        <v>0</v>
      </c>
      <c r="FC556" s="54">
        <f t="shared" si="1548"/>
        <v>0</v>
      </c>
      <c r="FD556" s="54">
        <f t="shared" si="1549"/>
        <v>0</v>
      </c>
      <c r="FE556" s="39">
        <f t="shared" si="1550"/>
        <v>0</v>
      </c>
      <c r="FF556" s="54">
        <f t="shared" si="1551"/>
        <v>0</v>
      </c>
      <c r="FG556" s="39">
        <f t="shared" si="1552"/>
        <v>0</v>
      </c>
      <c r="FH556" s="39">
        <f t="shared" si="1629"/>
        <v>0</v>
      </c>
      <c r="FI556" s="39">
        <f t="shared" si="1630"/>
        <v>0</v>
      </c>
      <c r="FJ556" s="39">
        <f t="shared" si="1631"/>
        <v>0</v>
      </c>
      <c r="FK556" s="39" t="e">
        <f t="shared" si="1632"/>
        <v>#DIV/0!</v>
      </c>
      <c r="FL556" s="39" t="e">
        <f t="shared" si="1633"/>
        <v>#DIV/0!</v>
      </c>
      <c r="FM556" s="39" t="e">
        <f t="shared" si="1634"/>
        <v>#DIV/0!</v>
      </c>
      <c r="FN556" s="39">
        <f t="shared" si="1635"/>
        <v>1</v>
      </c>
      <c r="FO556" s="39">
        <f t="shared" si="1553"/>
        <v>0</v>
      </c>
      <c r="FP556" s="39">
        <f t="shared" si="1554"/>
        <v>0</v>
      </c>
      <c r="FQ556" s="39">
        <f t="shared" si="1555"/>
        <v>0</v>
      </c>
      <c r="FR556" s="39">
        <f t="shared" si="1636"/>
        <v>0</v>
      </c>
      <c r="FS556" s="39">
        <f t="shared" si="1637"/>
        <v>0</v>
      </c>
      <c r="FU556" s="39" t="e">
        <f t="shared" si="1638"/>
        <v>#DIV/0!</v>
      </c>
      <c r="FV556" s="39" t="e">
        <f t="shared" si="1639"/>
        <v>#DIV/0!</v>
      </c>
      <c r="FW556" s="39" t="e">
        <f t="shared" si="1640"/>
        <v>#DIV/0!</v>
      </c>
      <c r="FY556" s="39" t="e">
        <f t="shared" si="1641"/>
        <v>#DIV/0!</v>
      </c>
      <c r="FZ556" s="39" t="e">
        <f t="shared" si="1642"/>
        <v>#DIV/0!</v>
      </c>
      <c r="GA556" s="39" t="e">
        <f t="shared" si="1643"/>
        <v>#DIV/0!</v>
      </c>
      <c r="GB556" s="39" t="e">
        <f t="shared" si="1644"/>
        <v>#DIV/0!</v>
      </c>
      <c r="GC556" s="39" t="e">
        <f t="shared" si="1645"/>
        <v>#DIV/0!</v>
      </c>
      <c r="GD556" s="39" t="e">
        <f t="shared" si="1646"/>
        <v>#DIV/0!</v>
      </c>
      <c r="GE556" s="39" t="e">
        <f t="shared" si="1647"/>
        <v>#DIV/0!</v>
      </c>
      <c r="GF556" s="39" t="e">
        <f t="shared" si="1648"/>
        <v>#DIV/0!</v>
      </c>
      <c r="GG556" s="39" t="e">
        <f t="shared" si="1649"/>
        <v>#DIV/0!</v>
      </c>
      <c r="GH556" s="39" t="e">
        <f t="shared" si="1650"/>
        <v>#DIV/0!</v>
      </c>
      <c r="GI556" s="39"/>
      <c r="GJ556" s="39" t="e">
        <f t="shared" si="1651"/>
        <v>#DIV/0!</v>
      </c>
      <c r="GK556" s="39" t="e">
        <f t="shared" si="1652"/>
        <v>#DIV/0!</v>
      </c>
      <c r="GL556" s="39" t="e">
        <f t="shared" si="1653"/>
        <v>#DIV/0!</v>
      </c>
      <c r="GM556" s="39" t="e">
        <f t="shared" si="1654"/>
        <v>#DIV/0!</v>
      </c>
      <c r="GN556" s="39" t="e">
        <f t="shared" si="1655"/>
        <v>#DIV/0!</v>
      </c>
      <c r="GO556" s="57"/>
      <c r="GP556" s="57" t="e">
        <f t="shared" si="1656"/>
        <v>#DIV/0!</v>
      </c>
      <c r="GQ556" s="59" t="e">
        <f t="shared" si="1657"/>
        <v>#DIV/0!</v>
      </c>
      <c r="GR556" s="41" t="e">
        <f t="shared" si="1658"/>
        <v>#DIV/0!</v>
      </c>
      <c r="GS556" s="57" t="e">
        <f t="shared" si="1659"/>
        <v>#DIV/0!</v>
      </c>
      <c r="GT556" s="57" t="e">
        <f t="shared" si="1660"/>
        <v>#DIV/0!</v>
      </c>
      <c r="GU556" s="57" t="e">
        <f t="shared" si="1661"/>
        <v>#DIV/0!</v>
      </c>
      <c r="GV556" s="57"/>
      <c r="GW556" s="42" t="e">
        <f t="shared" si="1662"/>
        <v>#DIV/0!</v>
      </c>
      <c r="GX556" s="42" t="e">
        <f t="shared" si="1663"/>
        <v>#DIV/0!</v>
      </c>
      <c r="GY556" s="42" t="e">
        <f t="shared" si="1664"/>
        <v>#DIV/0!</v>
      </c>
      <c r="GZ556" s="57"/>
      <c r="HA556" s="2" t="e">
        <f t="shared" si="1665"/>
        <v>#DIV/0!</v>
      </c>
      <c r="HB556" s="2" t="e">
        <f t="shared" si="1666"/>
        <v>#DIV/0!</v>
      </c>
      <c r="HC556" s="2" t="e">
        <f t="shared" si="1667"/>
        <v>#DIV/0!</v>
      </c>
      <c r="HD556" s="2" t="e">
        <f t="shared" si="1668"/>
        <v>#DIV/0!</v>
      </c>
      <c r="HE556" s="2" t="e">
        <f t="shared" si="1669"/>
        <v>#DIV/0!</v>
      </c>
      <c r="HF556" s="2" t="e">
        <f t="shared" si="1670"/>
        <v>#DIV/0!</v>
      </c>
      <c r="HG556" s="2" t="e">
        <f t="shared" si="1671"/>
        <v>#DIV/0!</v>
      </c>
      <c r="HH556" s="2" t="e">
        <f t="shared" si="1672"/>
        <v>#DIV/0!</v>
      </c>
      <c r="HI556" s="2" t="e">
        <f t="shared" si="1673"/>
        <v>#DIV/0!</v>
      </c>
      <c r="HJ556" s="11" t="e">
        <f t="shared" si="1674"/>
        <v>#DIV/0!</v>
      </c>
      <c r="HK556" s="60" t="e">
        <f t="shared" si="1675"/>
        <v>#DIV/0!</v>
      </c>
      <c r="HL556" s="57"/>
      <c r="HM556" s="57" t="e">
        <f t="shared" si="1676"/>
        <v>#DIV/0!</v>
      </c>
      <c r="HN556" s="57" t="e">
        <f t="shared" si="1677"/>
        <v>#DIV/0!</v>
      </c>
      <c r="HO556" s="57" t="e">
        <f t="shared" si="1678"/>
        <v>#DIV/0!</v>
      </c>
      <c r="HP556" s="57" t="e">
        <f t="shared" si="1679"/>
        <v>#DIV/0!</v>
      </c>
      <c r="HQ556" s="57" t="e">
        <f t="shared" si="1680"/>
        <v>#DIV/0!</v>
      </c>
      <c r="HR556" s="57"/>
      <c r="HS556" s="57" t="e">
        <f t="shared" si="1681"/>
        <v>#DIV/0!</v>
      </c>
      <c r="HT556" s="57" t="e">
        <f t="shared" si="1682"/>
        <v>#DIV/0!</v>
      </c>
      <c r="HU556" s="57" t="e">
        <f t="shared" si="1683"/>
        <v>#DIV/0!</v>
      </c>
      <c r="HV556" s="57" t="e">
        <f t="shared" si="1684"/>
        <v>#DIV/0!</v>
      </c>
      <c r="HW556" s="57" t="e">
        <f t="shared" si="1685"/>
        <v>#DIV/0!</v>
      </c>
      <c r="HX556" s="57"/>
      <c r="HY556" s="57" t="e">
        <f t="shared" si="1686"/>
        <v>#DIV/0!</v>
      </c>
      <c r="HZ556" s="57" t="e">
        <f t="shared" si="1687"/>
        <v>#DIV/0!</v>
      </c>
      <c r="IA556" s="57"/>
      <c r="IB556" s="61">
        <f t="shared" si="1688"/>
        <v>0</v>
      </c>
      <c r="IC556" s="57" t="str">
        <f t="shared" si="1689"/>
        <v/>
      </c>
      <c r="ID556" s="42"/>
      <c r="IE556" s="2" t="str">
        <f t="shared" si="1690"/>
        <v/>
      </c>
      <c r="IF556" s="60" t="e">
        <f t="shared" si="1691"/>
        <v>#DIV/0!</v>
      </c>
      <c r="IG556" s="60" t="str">
        <f t="shared" si="1692"/>
        <v/>
      </c>
      <c r="IH556" s="60" t="str">
        <f t="shared" si="1693"/>
        <v>zinco-</v>
      </c>
      <c r="II556" s="60" t="str">
        <f t="shared" si="1694"/>
        <v>mangano-</v>
      </c>
      <c r="IJ556" s="60" t="e">
        <f t="shared" si="1695"/>
        <v>#DIV/0!</v>
      </c>
      <c r="IK556" s="60" t="e">
        <f t="shared" si="1696"/>
        <v>#DIV/0!</v>
      </c>
      <c r="IL556" s="60" t="e">
        <f t="shared" si="1697"/>
        <v>#DIV/0!</v>
      </c>
      <c r="IM556" s="60" t="e">
        <f t="shared" si="1698"/>
        <v>#DIV/0!</v>
      </c>
      <c r="IN556" s="60" t="str">
        <f t="shared" si="1699"/>
        <v/>
      </c>
      <c r="IO556" s="60" t="str">
        <f t="shared" si="1700"/>
        <v/>
      </c>
      <c r="IP556" s="57"/>
      <c r="IQ556" s="57" t="str">
        <f t="shared" si="1701"/>
        <v>ERROR!!</v>
      </c>
    </row>
    <row r="557" spans="24:251">
      <c r="X557" s="29">
        <f t="shared" si="1557"/>
        <v>0</v>
      </c>
      <c r="Y557" s="29">
        <f t="shared" si="1558"/>
        <v>0</v>
      </c>
      <c r="Z557" s="29" t="e">
        <f t="shared" si="1559"/>
        <v>#DIV/0!</v>
      </c>
      <c r="AA557" s="29" t="e">
        <f t="shared" si="1560"/>
        <v>#DIV/0!</v>
      </c>
      <c r="AB557" s="29" t="e">
        <f t="shared" si="1561"/>
        <v>#DIV/0!</v>
      </c>
      <c r="AC557" s="29" t="e">
        <f t="shared" si="1562"/>
        <v>#DIV/0!</v>
      </c>
      <c r="AF557" s="23">
        <v>60.084299999999999</v>
      </c>
      <c r="AG557" s="23">
        <v>79.878799999999998</v>
      </c>
      <c r="AH557" s="23">
        <v>101.96120000000001</v>
      </c>
      <c r="AI557" s="23">
        <v>151.99039999999999</v>
      </c>
      <c r="AJ557" s="23">
        <v>159.69</v>
      </c>
      <c r="AK557" s="23">
        <v>71.846400000000003</v>
      </c>
      <c r="AL557" s="23">
        <v>70.9375</v>
      </c>
      <c r="AM557" s="23">
        <v>40.304400000000001</v>
      </c>
      <c r="AN557" s="23">
        <v>56.077399999999997</v>
      </c>
      <c r="AO557" s="23">
        <v>61.978999999999999</v>
      </c>
      <c r="AP557" s="23">
        <v>94.195999999999998</v>
      </c>
      <c r="AQ557" s="23">
        <v>18.998000000000001</v>
      </c>
      <c r="AR557" s="23">
        <v>35.450000000000003</v>
      </c>
      <c r="AS557" s="23">
        <v>29.88</v>
      </c>
      <c r="AT557" s="23">
        <v>74.691999999999993</v>
      </c>
      <c r="AU557" s="23">
        <v>81.39</v>
      </c>
      <c r="AX557" s="54">
        <f t="shared" si="1563"/>
        <v>0</v>
      </c>
      <c r="AY557" s="54">
        <f t="shared" si="1564"/>
        <v>0</v>
      </c>
      <c r="AZ557" s="54">
        <f t="shared" si="1565"/>
        <v>0</v>
      </c>
      <c r="BA557" s="54">
        <f t="shared" si="1566"/>
        <v>0</v>
      </c>
      <c r="BB557" s="54">
        <f t="shared" si="1567"/>
        <v>0</v>
      </c>
      <c r="BC557" s="54">
        <f t="shared" si="1568"/>
        <v>0</v>
      </c>
      <c r="BD557" s="54">
        <f t="shared" si="1569"/>
        <v>0</v>
      </c>
      <c r="BE557" s="54">
        <f t="shared" si="1570"/>
        <v>0</v>
      </c>
      <c r="BF557" s="54">
        <f t="shared" si="1571"/>
        <v>0</v>
      </c>
      <c r="BG557" s="54">
        <f t="shared" si="1572"/>
        <v>0</v>
      </c>
      <c r="BH557" s="54">
        <f t="shared" si="1573"/>
        <v>0</v>
      </c>
      <c r="BI557" s="54">
        <f t="shared" si="1574"/>
        <v>0</v>
      </c>
      <c r="BJ557" s="54">
        <f t="shared" si="1575"/>
        <v>0</v>
      </c>
      <c r="BK557" s="54">
        <f t="shared" si="1576"/>
        <v>0</v>
      </c>
      <c r="BL557" s="54">
        <f t="shared" si="1577"/>
        <v>0</v>
      </c>
      <c r="BM557" s="42"/>
      <c r="BO557" s="54">
        <f>'Norm-coeff'!$C$2+$AX557*'Norm-coeff'!$D$2+$AY557*'Norm-coeff'!$E$2+$AZ557*'Norm-coeff'!$F$2+$BA557*'Norm-coeff'!$G$2+$BB557*'Norm-coeff'!$H$2+$BC557*'Norm-coeff'!$I$2+$BD557*'Norm-coeff'!$J$2+$BE557*'Norm-coeff'!$K$2+$BF557*'Norm-coeff'!$L$2+$BG557*'Norm-coeff'!$M$2+$BH557*'Norm-coeff'!$N$2+$BI557*'Norm-coeff'!$O$2</f>
        <v>5.4045421474420303</v>
      </c>
      <c r="BP557" s="54">
        <f>'Norm-coeff'!$C$3+$AX557*'Norm-coeff'!$D$3+$AY557*'Norm-coeff'!$E$3+$AZ557*'Norm-coeff'!$F$3+$BA557*'Norm-coeff'!$G$3+$BB557*'Norm-coeff'!$H$3+$BC557*'Norm-coeff'!$I$3+$BD557*'Norm-coeff'!$J$3+$BE557*'Norm-coeff'!$K$3+$BF557*'Norm-coeff'!$L$3+$BG557*'Norm-coeff'!$M$3+$BH557*'Norm-coeff'!$N$3+$BI557*'Norm-coeff'!$O$3</f>
        <v>3.15319116612705</v>
      </c>
      <c r="BQ557" s="54">
        <f>'Norm-coeff'!$C$4+$AX557*'Norm-coeff'!$D$4+$AY557*'Norm-coeff'!$E$4+$AZ557*'Norm-coeff'!$F$4+$BA557*'Norm-coeff'!$G$4+$BB557*'Norm-coeff'!$H$4+$BC557*'Norm-coeff'!$I$4+$BD557*'Norm-coeff'!$J$4+$BE557*'Norm-coeff'!$K$4+$BF557*'Norm-coeff'!$L$4+$BG557*'Norm-coeff'!$M$4+$BH557*'Norm-coeff'!$N$4+$BI557*'Norm-coeff'!$O$4</f>
        <v>1.42115649462768</v>
      </c>
      <c r="BR557" s="54">
        <f>'Norm-coeff'!$C$5+$AX557*'Norm-coeff'!$D$5+$AY557*'Norm-coeff'!$E$5+$AZ557*'Norm-coeff'!$F$5+$BA557*'Norm-coeff'!$G$5+$BB557*'Norm-coeff'!$H$5+$BC557*'Norm-coeff'!$I$5+$BD557*'Norm-coeff'!$J$5+$BE557*'Norm-coeff'!$K$5+$BF557*'Norm-coeff'!$L$5+$BG557*'Norm-coeff'!$M$5+$BH557*'Norm-coeff'!$N$5+$BI557*'Norm-coeff'!$O$5</f>
        <v>1.0553329241296201</v>
      </c>
      <c r="BS557" s="54">
        <f>'Norm-coeff'!$C$6+$AX557*'Norm-coeff'!$D$6+$AY557*'Norm-coeff'!$E$6+$AZ557*'Norm-coeff'!$F$6+$BA557*'Norm-coeff'!$G$6+$BB557*'Norm-coeff'!$H$6+$BC557*'Norm-coeff'!$I$6+$BD557*'Norm-coeff'!$J$6+$BE557*'Norm-coeff'!$K$6+$BF557*'Norm-coeff'!$L$6+$BG557*'Norm-coeff'!$M$6+$BH557*'Norm-coeff'!$N$6+$BI557*'Norm-coeff'!$O$6</f>
        <v>-1.48700885495103E-2</v>
      </c>
      <c r="BT557" s="54">
        <f>'Norm-coeff'!$C$7+$AX557*'Norm-coeff'!$D$7+$AY557*'Norm-coeff'!$E$7+$AZ557*'Norm-coeff'!$F$7+$BA557*'Norm-coeff'!$G$7+$BB557*'Norm-coeff'!$H$7+$BC557*'Norm-coeff'!$I$7+$BD557*'Norm-coeff'!$J$7+$BE557*'Norm-coeff'!$K$7+$BF557*'Norm-coeff'!$L$7+$BG557*'Norm-coeff'!$M$7+$BH557*'Norm-coeff'!$N$7+$BI557*'Norm-coeff'!$O$7</f>
        <v>2.0907583608832998</v>
      </c>
      <c r="BU557" s="54">
        <f>'Norm-coeff'!$C$8+$AX557*'Norm-coeff'!$D$8+$AY557*'Norm-coeff'!$E$8+$AZ557*'Norm-coeff'!$F$8+$BA557*'Norm-coeff'!$G$8+$BB557*'Norm-coeff'!$H$8+$BC557*'Norm-coeff'!$I$8+$BD557*'Norm-coeff'!$J$8+$BE557*'Norm-coeff'!$K$8+$BF557*'Norm-coeff'!$L$8+$BG557*'Norm-coeff'!$M$8+$BH557*'Norm-coeff'!$N$8+$BI557*'Norm-coeff'!$O$8</f>
        <v>0.65894159836244504</v>
      </c>
      <c r="BV557" s="54">
        <f>'Norm-coeff'!$C$9+$AX557*'Norm-coeff'!$D$9+$AY557*'Norm-coeff'!$E$9+$AZ557*'Norm-coeff'!$F$9+$BA557*'Norm-coeff'!$G$9+$BB557*'Norm-coeff'!$H$9+$BC557*'Norm-coeff'!$I$9+$BD557*'Norm-coeff'!$J$9+$BE557*'Norm-coeff'!$K$9+$BF557*'Norm-coeff'!$L$9+$BG557*'Norm-coeff'!$M$9+$BH557*'Norm-coeff'!$N$9+$BI557*'Norm-coeff'!$O$9</f>
        <v>1.48961085014701</v>
      </c>
      <c r="BW557" s="54">
        <f>'Norm-coeff'!$C$10+$AX557*'Norm-coeff'!$D$10+$AY557*'Norm-coeff'!$E$10+$AZ557*'Norm-coeff'!$F$10+$BA557*'Norm-coeff'!$G$10+$BB557*'Norm-coeff'!$H$10+$BC557*'Norm-coeff'!$I$10+$BD557*'Norm-coeff'!$J$10+$BE557*'Norm-coeff'!$K$10+$BF557*'Norm-coeff'!$L$10+$BG557*'Norm-coeff'!$M$10+$BH557*'Norm-coeff'!$N$10+$BI557*'Norm-coeff'!$O$10</f>
        <v>1.42058735749591</v>
      </c>
      <c r="BX557" s="54">
        <f>'Norm-coeff'!$C$11+$AX557*'Norm-coeff'!$D$11+$AY557*'Norm-coeff'!$E$11+$AZ557*'Norm-coeff'!$F$11+$BA557*'Norm-coeff'!$G$11+$BB557*'Norm-coeff'!$H$11+$BC557*'Norm-coeff'!$I$11+$BD557*'Norm-coeff'!$J$11+$BE557*'Norm-coeff'!$K$11+$BF557*'Norm-coeff'!$L$11+$BG557*'Norm-coeff'!$M$11+$BH557*'Norm-coeff'!$N$11+$BI557*'Norm-coeff'!$O$11</f>
        <v>0.221233014421479</v>
      </c>
      <c r="BY557" s="54">
        <f>'Norm-coeff'!$C$12+$AX557*'Norm-coeff'!$D$12+$AY557*'Norm-coeff'!$E$12+$AZ557*'Norm-coeff'!$F$12+$BA557*'Norm-coeff'!$G$12+$BB557*'Norm-coeff'!$H$12+$BC557*'Norm-coeff'!$I$12+$BD557*'Norm-coeff'!$J$12+$BE557*'Norm-coeff'!$K$12+$BF557*'Norm-coeff'!$L$12+$BG557*'Norm-coeff'!$M$12+$BH557*'Norm-coeff'!$N$12+$BI557*'Norm-coeff'!$O$12</f>
        <v>0.283527502056037</v>
      </c>
      <c r="BZ557" s="54">
        <f>'Norm-coeff'!$C$13+$AX557*'Norm-coeff'!$D$13+$AY557*'Norm-coeff'!$E$13+$AZ557*'Norm-coeff'!$F$13+$BA557*'Norm-coeff'!$G$13+$BB557*'Norm-coeff'!$H$13+$BC557*'Norm-coeff'!$I$13+$BD557*'Norm-coeff'!$J$13+$BE557*'Norm-coeff'!$K$13+$BF557*'Norm-coeff'!$L$13+$BG557*'Norm-coeff'!$M$13+$BH557*'Norm-coeff'!$N$13+$BI557*'Norm-coeff'!$O$13</f>
        <v>-4.1864930554451202E-2</v>
      </c>
      <c r="CA557" s="54">
        <f>'Norm-coeff'!$C$14+$AX557*'Norm-coeff'!$D$14+$AY557*'Norm-coeff'!$E$14+$AZ557*'Norm-coeff'!$F$14+$BA557*'Norm-coeff'!$G$14+$BB557*'Norm-coeff'!$H$14+$BC557*'Norm-coeff'!$I$14+$BD557*'Norm-coeff'!$J$14+$BE557*'Norm-coeff'!$K$14+$BF557*'Norm-coeff'!$L$14+$BG557*'Norm-coeff'!$M$14+$BH557*'Norm-coeff'!$N$14+$BI557*'Norm-coeff'!$O$14</f>
        <v>4.2526983164477103</v>
      </c>
      <c r="CC557" s="54">
        <f t="shared" si="1702"/>
        <v>0</v>
      </c>
      <c r="CG557" s="54">
        <f t="shared" si="1578"/>
        <v>0</v>
      </c>
      <c r="CH557" s="54">
        <f t="shared" si="1556"/>
        <v>0</v>
      </c>
      <c r="CI557" s="54">
        <f t="shared" si="1579"/>
        <v>0</v>
      </c>
      <c r="CJ557" s="56">
        <f t="shared" si="1580"/>
        <v>0</v>
      </c>
      <c r="CK557" s="54">
        <f t="shared" si="1581"/>
        <v>0</v>
      </c>
      <c r="CL557" s="54">
        <f t="shared" si="1582"/>
        <v>0</v>
      </c>
      <c r="CM557" s="54">
        <f t="shared" si="1583"/>
        <v>0</v>
      </c>
      <c r="CN557" s="54">
        <f t="shared" si="1584"/>
        <v>0</v>
      </c>
      <c r="CO557" s="54">
        <f t="shared" si="1585"/>
        <v>0</v>
      </c>
      <c r="CP557" s="54">
        <f t="shared" si="1586"/>
        <v>0</v>
      </c>
      <c r="CQ557" s="54">
        <f t="shared" si="1587"/>
        <v>0</v>
      </c>
      <c r="CR557" s="54">
        <f t="shared" si="1588"/>
        <v>0</v>
      </c>
      <c r="CS557" s="54">
        <f t="shared" si="1589"/>
        <v>0</v>
      </c>
      <c r="CU557" s="54">
        <f t="shared" si="1590"/>
        <v>0</v>
      </c>
      <c r="CV557" s="54">
        <f t="shared" si="1591"/>
        <v>0</v>
      </c>
      <c r="CW557" s="54">
        <f t="shared" si="1592"/>
        <v>0</v>
      </c>
      <c r="CX557" s="54">
        <f t="shared" si="1593"/>
        <v>0</v>
      </c>
      <c r="CZ557" s="54">
        <f t="shared" si="1594"/>
        <v>0</v>
      </c>
      <c r="DA557" s="54">
        <f t="shared" si="1595"/>
        <v>0</v>
      </c>
      <c r="DB557" s="54">
        <f t="shared" si="1596"/>
        <v>0</v>
      </c>
      <c r="DC557" s="54">
        <f t="shared" si="1597"/>
        <v>0</v>
      </c>
      <c r="DD557" s="54">
        <f t="shared" si="1598"/>
        <v>0</v>
      </c>
      <c r="DE557" s="54">
        <f t="shared" si="1599"/>
        <v>0</v>
      </c>
      <c r="DF557" s="54">
        <f t="shared" si="1600"/>
        <v>0</v>
      </c>
      <c r="DG557" s="54">
        <f t="shared" si="1601"/>
        <v>2</v>
      </c>
      <c r="DH557" s="71">
        <f t="shared" si="1602"/>
        <v>0</v>
      </c>
      <c r="DI557" s="71">
        <f t="shared" si="1603"/>
        <v>0</v>
      </c>
      <c r="DJ557" s="54">
        <f t="shared" si="1604"/>
        <v>0</v>
      </c>
      <c r="DK557" s="54">
        <f t="shared" si="1605"/>
        <v>2</v>
      </c>
      <c r="DL557" s="4">
        <f t="shared" si="1530"/>
        <v>0</v>
      </c>
      <c r="DM557" s="3">
        <f t="shared" si="1606"/>
        <v>0</v>
      </c>
      <c r="DN557" s="3">
        <f t="shared" si="1607"/>
        <v>0</v>
      </c>
      <c r="DO557" s="4" t="e">
        <f t="shared" si="1608"/>
        <v>#DIV/0!</v>
      </c>
      <c r="DP557" s="57"/>
      <c r="DQ557" s="57"/>
      <c r="DR557" s="56">
        <f t="shared" si="1531"/>
        <v>2</v>
      </c>
      <c r="DS557" s="56">
        <f t="shared" si="1532"/>
        <v>0</v>
      </c>
      <c r="DT557" s="38">
        <f t="shared" si="1533"/>
        <v>0</v>
      </c>
      <c r="DU557" s="38">
        <f t="shared" si="1609"/>
        <v>2</v>
      </c>
      <c r="DV557" s="38">
        <f t="shared" si="1534"/>
        <v>0</v>
      </c>
      <c r="DW557" s="39">
        <f t="shared" si="1535"/>
        <v>0</v>
      </c>
      <c r="DX557" s="39">
        <f t="shared" si="1536"/>
        <v>0</v>
      </c>
      <c r="DY557" s="39">
        <f t="shared" si="1537"/>
        <v>0</v>
      </c>
      <c r="DZ557" s="39">
        <f t="shared" si="1538"/>
        <v>0</v>
      </c>
      <c r="EA557" s="39">
        <f t="shared" si="1539"/>
        <v>0</v>
      </c>
      <c r="EB557" s="37" t="e">
        <f t="shared" si="1610"/>
        <v>#DIV/0!</v>
      </c>
      <c r="EC557" s="37" t="e">
        <f t="shared" si="1611"/>
        <v>#DIV/0!</v>
      </c>
      <c r="ED557" s="37" t="e">
        <f t="shared" si="1612"/>
        <v>#DIV/0!</v>
      </c>
      <c r="EE557" s="37" t="e">
        <f t="shared" si="1613"/>
        <v>#DIV/0!</v>
      </c>
      <c r="EF557" s="39" t="e">
        <f t="shared" si="1614"/>
        <v>#DIV/0!</v>
      </c>
      <c r="EG557" s="37" t="e">
        <f t="shared" si="1615"/>
        <v>#DIV/0!</v>
      </c>
      <c r="EH557" s="37" t="e">
        <f t="shared" si="1616"/>
        <v>#DIV/0!</v>
      </c>
      <c r="EI557" s="11" t="b">
        <f t="shared" si="1617"/>
        <v>1</v>
      </c>
      <c r="EJ557" s="11" t="b">
        <f t="shared" si="1618"/>
        <v>0</v>
      </c>
      <c r="EK557" s="39" t="e">
        <f t="shared" si="1619"/>
        <v>#DIV/0!</v>
      </c>
      <c r="EL557" s="39" t="e">
        <f t="shared" si="1620"/>
        <v>#DIV/0!</v>
      </c>
      <c r="EM557" s="39" t="e">
        <f t="shared" si="1621"/>
        <v>#DIV/0!</v>
      </c>
      <c r="EN557" s="39" t="e">
        <f t="shared" si="1622"/>
        <v>#DIV/0!</v>
      </c>
      <c r="EO557" s="39" t="e">
        <f t="shared" si="1623"/>
        <v>#DIV/0!</v>
      </c>
      <c r="EP557" s="39" t="e">
        <f t="shared" si="1624"/>
        <v>#DIV/0!</v>
      </c>
      <c r="EQ557" s="39" t="e">
        <f t="shared" si="1625"/>
        <v>#DIV/0!</v>
      </c>
      <c r="ER557" s="39" t="e">
        <f t="shared" si="1626"/>
        <v>#DIV/0!</v>
      </c>
      <c r="ES557" s="58" t="str">
        <f t="shared" si="1627"/>
        <v>(OH,F,Cl)-dominate amphibole</v>
      </c>
      <c r="ET557" s="58" t="e">
        <f t="shared" si="1628"/>
        <v>#N/A</v>
      </c>
      <c r="EU557" s="56">
        <f t="shared" si="1540"/>
        <v>0</v>
      </c>
      <c r="EV557" s="56">
        <f t="shared" si="1541"/>
        <v>0</v>
      </c>
      <c r="EW557" s="56">
        <f t="shared" si="1542"/>
        <v>0</v>
      </c>
      <c r="EX557" s="56">
        <f t="shared" si="1543"/>
        <v>0</v>
      </c>
      <c r="EY557" s="56">
        <f t="shared" si="1544"/>
        <v>0</v>
      </c>
      <c r="EZ557" s="56">
        <f t="shared" si="1545"/>
        <v>0</v>
      </c>
      <c r="FA557" s="39">
        <f t="shared" si="1546"/>
        <v>0</v>
      </c>
      <c r="FB557" s="39">
        <f t="shared" si="1547"/>
        <v>0</v>
      </c>
      <c r="FC557" s="54">
        <f t="shared" si="1548"/>
        <v>0</v>
      </c>
      <c r="FD557" s="54">
        <f t="shared" si="1549"/>
        <v>0</v>
      </c>
      <c r="FE557" s="39">
        <f t="shared" si="1550"/>
        <v>0</v>
      </c>
      <c r="FF557" s="54">
        <f t="shared" si="1551"/>
        <v>0</v>
      </c>
      <c r="FG557" s="39">
        <f t="shared" si="1552"/>
        <v>0</v>
      </c>
      <c r="FH557" s="39">
        <f t="shared" si="1629"/>
        <v>0</v>
      </c>
      <c r="FI557" s="39">
        <f t="shared" si="1630"/>
        <v>0</v>
      </c>
      <c r="FJ557" s="39">
        <f t="shared" si="1631"/>
        <v>0</v>
      </c>
      <c r="FK557" s="39" t="e">
        <f t="shared" si="1632"/>
        <v>#DIV/0!</v>
      </c>
      <c r="FL557" s="39" t="e">
        <f t="shared" si="1633"/>
        <v>#DIV/0!</v>
      </c>
      <c r="FM557" s="39" t="e">
        <f t="shared" si="1634"/>
        <v>#DIV/0!</v>
      </c>
      <c r="FN557" s="39">
        <f t="shared" si="1635"/>
        <v>1</v>
      </c>
      <c r="FO557" s="39">
        <f t="shared" si="1553"/>
        <v>0</v>
      </c>
      <c r="FP557" s="39">
        <f t="shared" si="1554"/>
        <v>0</v>
      </c>
      <c r="FQ557" s="39">
        <f t="shared" si="1555"/>
        <v>0</v>
      </c>
      <c r="FR557" s="39">
        <f t="shared" si="1636"/>
        <v>0</v>
      </c>
      <c r="FS557" s="39">
        <f t="shared" si="1637"/>
        <v>0</v>
      </c>
      <c r="FU557" s="39" t="e">
        <f t="shared" si="1638"/>
        <v>#DIV/0!</v>
      </c>
      <c r="FV557" s="39" t="e">
        <f t="shared" si="1639"/>
        <v>#DIV/0!</v>
      </c>
      <c r="FW557" s="39" t="e">
        <f t="shared" si="1640"/>
        <v>#DIV/0!</v>
      </c>
      <c r="FY557" s="39" t="e">
        <f t="shared" si="1641"/>
        <v>#DIV/0!</v>
      </c>
      <c r="FZ557" s="39" t="e">
        <f t="shared" si="1642"/>
        <v>#DIV/0!</v>
      </c>
      <c r="GA557" s="39" t="e">
        <f t="shared" si="1643"/>
        <v>#DIV/0!</v>
      </c>
      <c r="GB557" s="39" t="e">
        <f t="shared" si="1644"/>
        <v>#DIV/0!</v>
      </c>
      <c r="GC557" s="39" t="e">
        <f t="shared" si="1645"/>
        <v>#DIV/0!</v>
      </c>
      <c r="GD557" s="39" t="e">
        <f t="shared" si="1646"/>
        <v>#DIV/0!</v>
      </c>
      <c r="GE557" s="39" t="e">
        <f t="shared" si="1647"/>
        <v>#DIV/0!</v>
      </c>
      <c r="GF557" s="39" t="e">
        <f t="shared" si="1648"/>
        <v>#DIV/0!</v>
      </c>
      <c r="GG557" s="39" t="e">
        <f t="shared" si="1649"/>
        <v>#DIV/0!</v>
      </c>
      <c r="GH557" s="39" t="e">
        <f t="shared" si="1650"/>
        <v>#DIV/0!</v>
      </c>
      <c r="GI557" s="39"/>
      <c r="GJ557" s="39" t="e">
        <f t="shared" si="1651"/>
        <v>#DIV/0!</v>
      </c>
      <c r="GK557" s="39" t="e">
        <f t="shared" si="1652"/>
        <v>#DIV/0!</v>
      </c>
      <c r="GL557" s="39" t="e">
        <f t="shared" si="1653"/>
        <v>#DIV/0!</v>
      </c>
      <c r="GM557" s="39" t="e">
        <f t="shared" si="1654"/>
        <v>#DIV/0!</v>
      </c>
      <c r="GN557" s="39" t="e">
        <f t="shared" si="1655"/>
        <v>#DIV/0!</v>
      </c>
      <c r="GO557" s="57"/>
      <c r="GP557" s="57" t="e">
        <f t="shared" si="1656"/>
        <v>#DIV/0!</v>
      </c>
      <c r="GQ557" s="59" t="e">
        <f t="shared" si="1657"/>
        <v>#DIV/0!</v>
      </c>
      <c r="GR557" s="41" t="e">
        <f t="shared" si="1658"/>
        <v>#DIV/0!</v>
      </c>
      <c r="GS557" s="57" t="e">
        <f t="shared" si="1659"/>
        <v>#DIV/0!</v>
      </c>
      <c r="GT557" s="57" t="e">
        <f t="shared" si="1660"/>
        <v>#DIV/0!</v>
      </c>
      <c r="GU557" s="57" t="e">
        <f t="shared" si="1661"/>
        <v>#DIV/0!</v>
      </c>
      <c r="GV557" s="57"/>
      <c r="GW557" s="42" t="e">
        <f t="shared" si="1662"/>
        <v>#DIV/0!</v>
      </c>
      <c r="GX557" s="42" t="e">
        <f t="shared" si="1663"/>
        <v>#DIV/0!</v>
      </c>
      <c r="GY557" s="42" t="e">
        <f t="shared" si="1664"/>
        <v>#DIV/0!</v>
      </c>
      <c r="GZ557" s="57"/>
      <c r="HA557" s="2" t="e">
        <f t="shared" si="1665"/>
        <v>#DIV/0!</v>
      </c>
      <c r="HB557" s="2" t="e">
        <f t="shared" si="1666"/>
        <v>#DIV/0!</v>
      </c>
      <c r="HC557" s="2" t="e">
        <f t="shared" si="1667"/>
        <v>#DIV/0!</v>
      </c>
      <c r="HD557" s="2" t="e">
        <f t="shared" si="1668"/>
        <v>#DIV/0!</v>
      </c>
      <c r="HE557" s="2" t="e">
        <f t="shared" si="1669"/>
        <v>#DIV/0!</v>
      </c>
      <c r="HF557" s="2" t="e">
        <f t="shared" si="1670"/>
        <v>#DIV/0!</v>
      </c>
      <c r="HG557" s="2" t="e">
        <f t="shared" si="1671"/>
        <v>#DIV/0!</v>
      </c>
      <c r="HH557" s="2" t="e">
        <f t="shared" si="1672"/>
        <v>#DIV/0!</v>
      </c>
      <c r="HI557" s="2" t="e">
        <f t="shared" si="1673"/>
        <v>#DIV/0!</v>
      </c>
      <c r="HJ557" s="11" t="e">
        <f t="shared" si="1674"/>
        <v>#DIV/0!</v>
      </c>
      <c r="HK557" s="60" t="e">
        <f t="shared" si="1675"/>
        <v>#DIV/0!</v>
      </c>
      <c r="HL557" s="57"/>
      <c r="HM557" s="57" t="e">
        <f t="shared" si="1676"/>
        <v>#DIV/0!</v>
      </c>
      <c r="HN557" s="57" t="e">
        <f t="shared" si="1677"/>
        <v>#DIV/0!</v>
      </c>
      <c r="HO557" s="57" t="e">
        <f t="shared" si="1678"/>
        <v>#DIV/0!</v>
      </c>
      <c r="HP557" s="57" t="e">
        <f t="shared" si="1679"/>
        <v>#DIV/0!</v>
      </c>
      <c r="HQ557" s="57" t="e">
        <f t="shared" si="1680"/>
        <v>#DIV/0!</v>
      </c>
      <c r="HR557" s="57"/>
      <c r="HS557" s="57" t="e">
        <f t="shared" si="1681"/>
        <v>#DIV/0!</v>
      </c>
      <c r="HT557" s="57" t="e">
        <f t="shared" si="1682"/>
        <v>#DIV/0!</v>
      </c>
      <c r="HU557" s="57" t="e">
        <f t="shared" si="1683"/>
        <v>#DIV/0!</v>
      </c>
      <c r="HV557" s="57" t="e">
        <f t="shared" si="1684"/>
        <v>#DIV/0!</v>
      </c>
      <c r="HW557" s="57" t="e">
        <f t="shared" si="1685"/>
        <v>#DIV/0!</v>
      </c>
      <c r="HX557" s="57"/>
      <c r="HY557" s="57" t="e">
        <f t="shared" si="1686"/>
        <v>#DIV/0!</v>
      </c>
      <c r="HZ557" s="57" t="e">
        <f t="shared" si="1687"/>
        <v>#DIV/0!</v>
      </c>
      <c r="IA557" s="57"/>
      <c r="IB557" s="61">
        <f t="shared" si="1688"/>
        <v>0</v>
      </c>
      <c r="IC557" s="57" t="str">
        <f t="shared" si="1689"/>
        <v/>
      </c>
      <c r="ID557" s="42"/>
      <c r="IE557" s="2" t="str">
        <f t="shared" si="1690"/>
        <v/>
      </c>
      <c r="IF557" s="60" t="e">
        <f t="shared" si="1691"/>
        <v>#DIV/0!</v>
      </c>
      <c r="IG557" s="60" t="str">
        <f t="shared" si="1692"/>
        <v/>
      </c>
      <c r="IH557" s="60" t="str">
        <f t="shared" si="1693"/>
        <v>zinco-</v>
      </c>
      <c r="II557" s="60" t="str">
        <f t="shared" si="1694"/>
        <v>mangano-</v>
      </c>
      <c r="IJ557" s="60" t="e">
        <f t="shared" si="1695"/>
        <v>#DIV/0!</v>
      </c>
      <c r="IK557" s="60" t="e">
        <f t="shared" si="1696"/>
        <v>#DIV/0!</v>
      </c>
      <c r="IL557" s="60" t="e">
        <f t="shared" si="1697"/>
        <v>#DIV/0!</v>
      </c>
      <c r="IM557" s="60" t="e">
        <f t="shared" si="1698"/>
        <v>#DIV/0!</v>
      </c>
      <c r="IN557" s="60" t="str">
        <f t="shared" si="1699"/>
        <v/>
      </c>
      <c r="IO557" s="60" t="str">
        <f t="shared" si="1700"/>
        <v/>
      </c>
      <c r="IP557" s="57"/>
      <c r="IQ557" s="57" t="str">
        <f t="shared" si="1701"/>
        <v>ERROR!!</v>
      </c>
    </row>
    <row r="558" spans="24:251">
      <c r="X558" s="29">
        <f t="shared" si="1557"/>
        <v>0</v>
      </c>
      <c r="Y558" s="29">
        <f t="shared" si="1558"/>
        <v>0</v>
      </c>
      <c r="Z558" s="29" t="e">
        <f t="shared" si="1559"/>
        <v>#DIV/0!</v>
      </c>
      <c r="AA558" s="29" t="e">
        <f t="shared" si="1560"/>
        <v>#DIV/0!</v>
      </c>
      <c r="AB558" s="29" t="e">
        <f t="shared" si="1561"/>
        <v>#DIV/0!</v>
      </c>
      <c r="AC558" s="29" t="e">
        <f t="shared" si="1562"/>
        <v>#DIV/0!</v>
      </c>
      <c r="AF558" s="23">
        <v>60.084299999999999</v>
      </c>
      <c r="AG558" s="23">
        <v>79.878799999999998</v>
      </c>
      <c r="AH558" s="23">
        <v>101.96120000000001</v>
      </c>
      <c r="AI558" s="23">
        <v>151.99039999999999</v>
      </c>
      <c r="AJ558" s="23">
        <v>159.69</v>
      </c>
      <c r="AK558" s="23">
        <v>71.846400000000003</v>
      </c>
      <c r="AL558" s="23">
        <v>70.9375</v>
      </c>
      <c r="AM558" s="23">
        <v>40.304400000000001</v>
      </c>
      <c r="AN558" s="23">
        <v>56.077399999999997</v>
      </c>
      <c r="AO558" s="23">
        <v>61.978999999999999</v>
      </c>
      <c r="AP558" s="23">
        <v>94.195999999999998</v>
      </c>
      <c r="AQ558" s="23">
        <v>18.998000000000001</v>
      </c>
      <c r="AR558" s="23">
        <v>35.450000000000003</v>
      </c>
      <c r="AS558" s="23">
        <v>29.88</v>
      </c>
      <c r="AT558" s="23">
        <v>74.691999999999993</v>
      </c>
      <c r="AU558" s="23">
        <v>81.39</v>
      </c>
      <c r="AX558" s="54">
        <f t="shared" si="1563"/>
        <v>0</v>
      </c>
      <c r="AY558" s="54">
        <f t="shared" si="1564"/>
        <v>0</v>
      </c>
      <c r="AZ558" s="54">
        <f t="shared" si="1565"/>
        <v>0</v>
      </c>
      <c r="BA558" s="54">
        <f t="shared" si="1566"/>
        <v>0</v>
      </c>
      <c r="BB558" s="54">
        <f t="shared" si="1567"/>
        <v>0</v>
      </c>
      <c r="BC558" s="54">
        <f t="shared" si="1568"/>
        <v>0</v>
      </c>
      <c r="BD558" s="54">
        <f t="shared" si="1569"/>
        <v>0</v>
      </c>
      <c r="BE558" s="54">
        <f t="shared" si="1570"/>
        <v>0</v>
      </c>
      <c r="BF558" s="54">
        <f t="shared" si="1571"/>
        <v>0</v>
      </c>
      <c r="BG558" s="54">
        <f t="shared" si="1572"/>
        <v>0</v>
      </c>
      <c r="BH558" s="54">
        <f t="shared" si="1573"/>
        <v>0</v>
      </c>
      <c r="BI558" s="54">
        <f t="shared" si="1574"/>
        <v>0</v>
      </c>
      <c r="BJ558" s="54">
        <f t="shared" si="1575"/>
        <v>0</v>
      </c>
      <c r="BK558" s="54">
        <f t="shared" si="1576"/>
        <v>0</v>
      </c>
      <c r="BL558" s="54">
        <f t="shared" si="1577"/>
        <v>0</v>
      </c>
      <c r="BM558" s="42"/>
      <c r="BO558" s="54">
        <f>'Norm-coeff'!$C$2+$AX558*'Norm-coeff'!$D$2+$AY558*'Norm-coeff'!$E$2+$AZ558*'Norm-coeff'!$F$2+$BA558*'Norm-coeff'!$G$2+$BB558*'Norm-coeff'!$H$2+$BC558*'Norm-coeff'!$I$2+$BD558*'Norm-coeff'!$J$2+$BE558*'Norm-coeff'!$K$2+$BF558*'Norm-coeff'!$L$2+$BG558*'Norm-coeff'!$M$2+$BH558*'Norm-coeff'!$N$2+$BI558*'Norm-coeff'!$O$2</f>
        <v>5.4045421474420303</v>
      </c>
      <c r="BP558" s="54">
        <f>'Norm-coeff'!$C$3+$AX558*'Norm-coeff'!$D$3+$AY558*'Norm-coeff'!$E$3+$AZ558*'Norm-coeff'!$F$3+$BA558*'Norm-coeff'!$G$3+$BB558*'Norm-coeff'!$H$3+$BC558*'Norm-coeff'!$I$3+$BD558*'Norm-coeff'!$J$3+$BE558*'Norm-coeff'!$K$3+$BF558*'Norm-coeff'!$L$3+$BG558*'Norm-coeff'!$M$3+$BH558*'Norm-coeff'!$N$3+$BI558*'Norm-coeff'!$O$3</f>
        <v>3.15319116612705</v>
      </c>
      <c r="BQ558" s="54">
        <f>'Norm-coeff'!$C$4+$AX558*'Norm-coeff'!$D$4+$AY558*'Norm-coeff'!$E$4+$AZ558*'Norm-coeff'!$F$4+$BA558*'Norm-coeff'!$G$4+$BB558*'Norm-coeff'!$H$4+$BC558*'Norm-coeff'!$I$4+$BD558*'Norm-coeff'!$J$4+$BE558*'Norm-coeff'!$K$4+$BF558*'Norm-coeff'!$L$4+$BG558*'Norm-coeff'!$M$4+$BH558*'Norm-coeff'!$N$4+$BI558*'Norm-coeff'!$O$4</f>
        <v>1.42115649462768</v>
      </c>
      <c r="BR558" s="54">
        <f>'Norm-coeff'!$C$5+$AX558*'Norm-coeff'!$D$5+$AY558*'Norm-coeff'!$E$5+$AZ558*'Norm-coeff'!$F$5+$BA558*'Norm-coeff'!$G$5+$BB558*'Norm-coeff'!$H$5+$BC558*'Norm-coeff'!$I$5+$BD558*'Norm-coeff'!$J$5+$BE558*'Norm-coeff'!$K$5+$BF558*'Norm-coeff'!$L$5+$BG558*'Norm-coeff'!$M$5+$BH558*'Norm-coeff'!$N$5+$BI558*'Norm-coeff'!$O$5</f>
        <v>1.0553329241296201</v>
      </c>
      <c r="BS558" s="54">
        <f>'Norm-coeff'!$C$6+$AX558*'Norm-coeff'!$D$6+$AY558*'Norm-coeff'!$E$6+$AZ558*'Norm-coeff'!$F$6+$BA558*'Norm-coeff'!$G$6+$BB558*'Norm-coeff'!$H$6+$BC558*'Norm-coeff'!$I$6+$BD558*'Norm-coeff'!$J$6+$BE558*'Norm-coeff'!$K$6+$BF558*'Norm-coeff'!$L$6+$BG558*'Norm-coeff'!$M$6+$BH558*'Norm-coeff'!$N$6+$BI558*'Norm-coeff'!$O$6</f>
        <v>-1.48700885495103E-2</v>
      </c>
      <c r="BT558" s="54">
        <f>'Norm-coeff'!$C$7+$AX558*'Norm-coeff'!$D$7+$AY558*'Norm-coeff'!$E$7+$AZ558*'Norm-coeff'!$F$7+$BA558*'Norm-coeff'!$G$7+$BB558*'Norm-coeff'!$H$7+$BC558*'Norm-coeff'!$I$7+$BD558*'Norm-coeff'!$J$7+$BE558*'Norm-coeff'!$K$7+$BF558*'Norm-coeff'!$L$7+$BG558*'Norm-coeff'!$M$7+$BH558*'Norm-coeff'!$N$7+$BI558*'Norm-coeff'!$O$7</f>
        <v>2.0907583608832998</v>
      </c>
      <c r="BU558" s="54">
        <f>'Norm-coeff'!$C$8+$AX558*'Norm-coeff'!$D$8+$AY558*'Norm-coeff'!$E$8+$AZ558*'Norm-coeff'!$F$8+$BA558*'Norm-coeff'!$G$8+$BB558*'Norm-coeff'!$H$8+$BC558*'Norm-coeff'!$I$8+$BD558*'Norm-coeff'!$J$8+$BE558*'Norm-coeff'!$K$8+$BF558*'Norm-coeff'!$L$8+$BG558*'Norm-coeff'!$M$8+$BH558*'Norm-coeff'!$N$8+$BI558*'Norm-coeff'!$O$8</f>
        <v>0.65894159836244504</v>
      </c>
      <c r="BV558" s="54">
        <f>'Norm-coeff'!$C$9+$AX558*'Norm-coeff'!$D$9+$AY558*'Norm-coeff'!$E$9+$AZ558*'Norm-coeff'!$F$9+$BA558*'Norm-coeff'!$G$9+$BB558*'Norm-coeff'!$H$9+$BC558*'Norm-coeff'!$I$9+$BD558*'Norm-coeff'!$J$9+$BE558*'Norm-coeff'!$K$9+$BF558*'Norm-coeff'!$L$9+$BG558*'Norm-coeff'!$M$9+$BH558*'Norm-coeff'!$N$9+$BI558*'Norm-coeff'!$O$9</f>
        <v>1.48961085014701</v>
      </c>
      <c r="BW558" s="54">
        <f>'Norm-coeff'!$C$10+$AX558*'Norm-coeff'!$D$10+$AY558*'Norm-coeff'!$E$10+$AZ558*'Norm-coeff'!$F$10+$BA558*'Norm-coeff'!$G$10+$BB558*'Norm-coeff'!$H$10+$BC558*'Norm-coeff'!$I$10+$BD558*'Norm-coeff'!$J$10+$BE558*'Norm-coeff'!$K$10+$BF558*'Norm-coeff'!$L$10+$BG558*'Norm-coeff'!$M$10+$BH558*'Norm-coeff'!$N$10+$BI558*'Norm-coeff'!$O$10</f>
        <v>1.42058735749591</v>
      </c>
      <c r="BX558" s="54">
        <f>'Norm-coeff'!$C$11+$AX558*'Norm-coeff'!$D$11+$AY558*'Norm-coeff'!$E$11+$AZ558*'Norm-coeff'!$F$11+$BA558*'Norm-coeff'!$G$11+$BB558*'Norm-coeff'!$H$11+$BC558*'Norm-coeff'!$I$11+$BD558*'Norm-coeff'!$J$11+$BE558*'Norm-coeff'!$K$11+$BF558*'Norm-coeff'!$L$11+$BG558*'Norm-coeff'!$M$11+$BH558*'Norm-coeff'!$N$11+$BI558*'Norm-coeff'!$O$11</f>
        <v>0.221233014421479</v>
      </c>
      <c r="BY558" s="54">
        <f>'Norm-coeff'!$C$12+$AX558*'Norm-coeff'!$D$12+$AY558*'Norm-coeff'!$E$12+$AZ558*'Norm-coeff'!$F$12+$BA558*'Norm-coeff'!$G$12+$BB558*'Norm-coeff'!$H$12+$BC558*'Norm-coeff'!$I$12+$BD558*'Norm-coeff'!$J$12+$BE558*'Norm-coeff'!$K$12+$BF558*'Norm-coeff'!$L$12+$BG558*'Norm-coeff'!$M$12+$BH558*'Norm-coeff'!$N$12+$BI558*'Norm-coeff'!$O$12</f>
        <v>0.283527502056037</v>
      </c>
      <c r="BZ558" s="54">
        <f>'Norm-coeff'!$C$13+$AX558*'Norm-coeff'!$D$13+$AY558*'Norm-coeff'!$E$13+$AZ558*'Norm-coeff'!$F$13+$BA558*'Norm-coeff'!$G$13+$BB558*'Norm-coeff'!$H$13+$BC558*'Norm-coeff'!$I$13+$BD558*'Norm-coeff'!$J$13+$BE558*'Norm-coeff'!$K$13+$BF558*'Norm-coeff'!$L$13+$BG558*'Norm-coeff'!$M$13+$BH558*'Norm-coeff'!$N$13+$BI558*'Norm-coeff'!$O$13</f>
        <v>-4.1864930554451202E-2</v>
      </c>
      <c r="CA558" s="54">
        <f>'Norm-coeff'!$C$14+$AX558*'Norm-coeff'!$D$14+$AY558*'Norm-coeff'!$E$14+$AZ558*'Norm-coeff'!$F$14+$BA558*'Norm-coeff'!$G$14+$BB558*'Norm-coeff'!$H$14+$BC558*'Norm-coeff'!$I$14+$BD558*'Norm-coeff'!$J$14+$BE558*'Norm-coeff'!$K$14+$BF558*'Norm-coeff'!$L$14+$BG558*'Norm-coeff'!$M$14+$BH558*'Norm-coeff'!$N$14+$BI558*'Norm-coeff'!$O$14</f>
        <v>4.2526983164477103</v>
      </c>
      <c r="CC558" s="54">
        <f t="shared" si="1702"/>
        <v>0</v>
      </c>
      <c r="CG558" s="54">
        <f t="shared" si="1578"/>
        <v>0</v>
      </c>
      <c r="CH558" s="54">
        <f t="shared" si="1556"/>
        <v>0</v>
      </c>
      <c r="CI558" s="54">
        <f t="shared" si="1579"/>
        <v>0</v>
      </c>
      <c r="CJ558" s="56">
        <f t="shared" si="1580"/>
        <v>0</v>
      </c>
      <c r="CK558" s="54">
        <f t="shared" si="1581"/>
        <v>0</v>
      </c>
      <c r="CL558" s="54">
        <f t="shared" si="1582"/>
        <v>0</v>
      </c>
      <c r="CM558" s="54">
        <f t="shared" si="1583"/>
        <v>0</v>
      </c>
      <c r="CN558" s="54">
        <f t="shared" si="1584"/>
        <v>0</v>
      </c>
      <c r="CO558" s="54">
        <f t="shared" si="1585"/>
        <v>0</v>
      </c>
      <c r="CP558" s="54">
        <f t="shared" si="1586"/>
        <v>0</v>
      </c>
      <c r="CQ558" s="54">
        <f t="shared" si="1587"/>
        <v>0</v>
      </c>
      <c r="CR558" s="54">
        <f t="shared" si="1588"/>
        <v>0</v>
      </c>
      <c r="CS558" s="54">
        <f t="shared" si="1589"/>
        <v>0</v>
      </c>
      <c r="CU558" s="54">
        <f t="shared" si="1590"/>
        <v>0</v>
      </c>
      <c r="CV558" s="54">
        <f t="shared" si="1591"/>
        <v>0</v>
      </c>
      <c r="CW558" s="54">
        <f t="shared" si="1592"/>
        <v>0</v>
      </c>
      <c r="CX558" s="54">
        <f t="shared" si="1593"/>
        <v>0</v>
      </c>
      <c r="CZ558" s="54">
        <f t="shared" si="1594"/>
        <v>0</v>
      </c>
      <c r="DA558" s="54">
        <f t="shared" si="1595"/>
        <v>0</v>
      </c>
      <c r="DB558" s="54">
        <f t="shared" si="1596"/>
        <v>0</v>
      </c>
      <c r="DC558" s="54">
        <f t="shared" si="1597"/>
        <v>0</v>
      </c>
      <c r="DD558" s="54">
        <f t="shared" si="1598"/>
        <v>0</v>
      </c>
      <c r="DE558" s="54">
        <f t="shared" si="1599"/>
        <v>0</v>
      </c>
      <c r="DF558" s="54">
        <f t="shared" si="1600"/>
        <v>0</v>
      </c>
      <c r="DG558" s="54">
        <f t="shared" si="1601"/>
        <v>2</v>
      </c>
      <c r="DH558" s="71">
        <f t="shared" si="1602"/>
        <v>0</v>
      </c>
      <c r="DI558" s="71">
        <f t="shared" si="1603"/>
        <v>0</v>
      </c>
      <c r="DJ558" s="54">
        <f t="shared" si="1604"/>
        <v>0</v>
      </c>
      <c r="DK558" s="54">
        <f t="shared" si="1605"/>
        <v>2</v>
      </c>
      <c r="DL558" s="4">
        <f t="shared" si="1530"/>
        <v>0</v>
      </c>
      <c r="DM558" s="3">
        <f t="shared" si="1606"/>
        <v>0</v>
      </c>
      <c r="DN558" s="3">
        <f t="shared" si="1607"/>
        <v>0</v>
      </c>
      <c r="DO558" s="4" t="e">
        <f t="shared" si="1608"/>
        <v>#DIV/0!</v>
      </c>
      <c r="DP558" s="57"/>
      <c r="DQ558" s="57"/>
      <c r="DR558" s="56">
        <f t="shared" si="1531"/>
        <v>2</v>
      </c>
      <c r="DS558" s="56">
        <f t="shared" si="1532"/>
        <v>0</v>
      </c>
      <c r="DT558" s="38">
        <f t="shared" si="1533"/>
        <v>0</v>
      </c>
      <c r="DU558" s="38">
        <f t="shared" si="1609"/>
        <v>2</v>
      </c>
      <c r="DV558" s="38">
        <f t="shared" si="1534"/>
        <v>0</v>
      </c>
      <c r="DW558" s="39">
        <f t="shared" si="1535"/>
        <v>0</v>
      </c>
      <c r="DX558" s="39">
        <f t="shared" si="1536"/>
        <v>0</v>
      </c>
      <c r="DY558" s="39">
        <f t="shared" si="1537"/>
        <v>0</v>
      </c>
      <c r="DZ558" s="39">
        <f t="shared" si="1538"/>
        <v>0</v>
      </c>
      <c r="EA558" s="39">
        <f t="shared" si="1539"/>
        <v>0</v>
      </c>
      <c r="EB558" s="37" t="e">
        <f t="shared" si="1610"/>
        <v>#DIV/0!</v>
      </c>
      <c r="EC558" s="37" t="e">
        <f t="shared" si="1611"/>
        <v>#DIV/0!</v>
      </c>
      <c r="ED558" s="37" t="e">
        <f t="shared" si="1612"/>
        <v>#DIV/0!</v>
      </c>
      <c r="EE558" s="37" t="e">
        <f t="shared" si="1613"/>
        <v>#DIV/0!</v>
      </c>
      <c r="EF558" s="39" t="e">
        <f t="shared" si="1614"/>
        <v>#DIV/0!</v>
      </c>
      <c r="EG558" s="37" t="e">
        <f t="shared" si="1615"/>
        <v>#DIV/0!</v>
      </c>
      <c r="EH558" s="37" t="e">
        <f t="shared" si="1616"/>
        <v>#DIV/0!</v>
      </c>
      <c r="EI558" s="11" t="b">
        <f t="shared" si="1617"/>
        <v>1</v>
      </c>
      <c r="EJ558" s="11" t="b">
        <f t="shared" si="1618"/>
        <v>0</v>
      </c>
      <c r="EK558" s="39" t="e">
        <f t="shared" si="1619"/>
        <v>#DIV/0!</v>
      </c>
      <c r="EL558" s="39" t="e">
        <f t="shared" si="1620"/>
        <v>#DIV/0!</v>
      </c>
      <c r="EM558" s="39" t="e">
        <f t="shared" si="1621"/>
        <v>#DIV/0!</v>
      </c>
      <c r="EN558" s="39" t="e">
        <f t="shared" si="1622"/>
        <v>#DIV/0!</v>
      </c>
      <c r="EO558" s="39" t="e">
        <f t="shared" si="1623"/>
        <v>#DIV/0!</v>
      </c>
      <c r="EP558" s="39" t="e">
        <f t="shared" si="1624"/>
        <v>#DIV/0!</v>
      </c>
      <c r="EQ558" s="39" t="e">
        <f t="shared" si="1625"/>
        <v>#DIV/0!</v>
      </c>
      <c r="ER558" s="39" t="e">
        <f t="shared" si="1626"/>
        <v>#DIV/0!</v>
      </c>
      <c r="ES558" s="58" t="str">
        <f t="shared" si="1627"/>
        <v>(OH,F,Cl)-dominate amphibole</v>
      </c>
      <c r="ET558" s="58" t="e">
        <f t="shared" si="1628"/>
        <v>#N/A</v>
      </c>
      <c r="EU558" s="56">
        <f t="shared" si="1540"/>
        <v>0</v>
      </c>
      <c r="EV558" s="56">
        <f t="shared" si="1541"/>
        <v>0</v>
      </c>
      <c r="EW558" s="56">
        <f t="shared" si="1542"/>
        <v>0</v>
      </c>
      <c r="EX558" s="56">
        <f t="shared" si="1543"/>
        <v>0</v>
      </c>
      <c r="EY558" s="56">
        <f t="shared" si="1544"/>
        <v>0</v>
      </c>
      <c r="EZ558" s="56">
        <f t="shared" si="1545"/>
        <v>0</v>
      </c>
      <c r="FA558" s="39">
        <f t="shared" si="1546"/>
        <v>0</v>
      </c>
      <c r="FB558" s="39">
        <f t="shared" si="1547"/>
        <v>0</v>
      </c>
      <c r="FC558" s="54">
        <f t="shared" si="1548"/>
        <v>0</v>
      </c>
      <c r="FD558" s="54">
        <f t="shared" si="1549"/>
        <v>0</v>
      </c>
      <c r="FE558" s="39">
        <f t="shared" si="1550"/>
        <v>0</v>
      </c>
      <c r="FF558" s="54">
        <f t="shared" si="1551"/>
        <v>0</v>
      </c>
      <c r="FG558" s="39">
        <f t="shared" si="1552"/>
        <v>0</v>
      </c>
      <c r="FH558" s="39">
        <f t="shared" si="1629"/>
        <v>0</v>
      </c>
      <c r="FI558" s="39">
        <f t="shared" si="1630"/>
        <v>0</v>
      </c>
      <c r="FJ558" s="39">
        <f t="shared" si="1631"/>
        <v>0</v>
      </c>
      <c r="FK558" s="39" t="e">
        <f t="shared" si="1632"/>
        <v>#DIV/0!</v>
      </c>
      <c r="FL558" s="39" t="e">
        <f t="shared" si="1633"/>
        <v>#DIV/0!</v>
      </c>
      <c r="FM558" s="39" t="e">
        <f t="shared" si="1634"/>
        <v>#DIV/0!</v>
      </c>
      <c r="FN558" s="39">
        <f t="shared" si="1635"/>
        <v>1</v>
      </c>
      <c r="FO558" s="39">
        <f t="shared" si="1553"/>
        <v>0</v>
      </c>
      <c r="FP558" s="39">
        <f t="shared" si="1554"/>
        <v>0</v>
      </c>
      <c r="FQ558" s="39">
        <f t="shared" si="1555"/>
        <v>0</v>
      </c>
      <c r="FR558" s="39">
        <f t="shared" si="1636"/>
        <v>0</v>
      </c>
      <c r="FS558" s="39">
        <f t="shared" si="1637"/>
        <v>0</v>
      </c>
      <c r="FU558" s="39" t="e">
        <f t="shared" si="1638"/>
        <v>#DIV/0!</v>
      </c>
      <c r="FV558" s="39" t="e">
        <f t="shared" si="1639"/>
        <v>#DIV/0!</v>
      </c>
      <c r="FW558" s="39" t="e">
        <f t="shared" si="1640"/>
        <v>#DIV/0!</v>
      </c>
      <c r="FY558" s="39" t="e">
        <f t="shared" si="1641"/>
        <v>#DIV/0!</v>
      </c>
      <c r="FZ558" s="39" t="e">
        <f t="shared" si="1642"/>
        <v>#DIV/0!</v>
      </c>
      <c r="GA558" s="39" t="e">
        <f t="shared" si="1643"/>
        <v>#DIV/0!</v>
      </c>
      <c r="GB558" s="39" t="e">
        <f t="shared" si="1644"/>
        <v>#DIV/0!</v>
      </c>
      <c r="GC558" s="39" t="e">
        <f t="shared" si="1645"/>
        <v>#DIV/0!</v>
      </c>
      <c r="GD558" s="39" t="e">
        <f t="shared" si="1646"/>
        <v>#DIV/0!</v>
      </c>
      <c r="GE558" s="39" t="e">
        <f t="shared" si="1647"/>
        <v>#DIV/0!</v>
      </c>
      <c r="GF558" s="39" t="e">
        <f t="shared" si="1648"/>
        <v>#DIV/0!</v>
      </c>
      <c r="GG558" s="39" t="e">
        <f t="shared" si="1649"/>
        <v>#DIV/0!</v>
      </c>
      <c r="GH558" s="39" t="e">
        <f t="shared" si="1650"/>
        <v>#DIV/0!</v>
      </c>
      <c r="GI558" s="39"/>
      <c r="GJ558" s="39" t="e">
        <f t="shared" si="1651"/>
        <v>#DIV/0!</v>
      </c>
      <c r="GK558" s="39" t="e">
        <f t="shared" si="1652"/>
        <v>#DIV/0!</v>
      </c>
      <c r="GL558" s="39" t="e">
        <f t="shared" si="1653"/>
        <v>#DIV/0!</v>
      </c>
      <c r="GM558" s="39" t="e">
        <f t="shared" si="1654"/>
        <v>#DIV/0!</v>
      </c>
      <c r="GN558" s="39" t="e">
        <f t="shared" si="1655"/>
        <v>#DIV/0!</v>
      </c>
      <c r="GO558" s="57"/>
      <c r="GP558" s="57" t="e">
        <f t="shared" si="1656"/>
        <v>#DIV/0!</v>
      </c>
      <c r="GQ558" s="59" t="e">
        <f t="shared" si="1657"/>
        <v>#DIV/0!</v>
      </c>
      <c r="GR558" s="41" t="e">
        <f t="shared" si="1658"/>
        <v>#DIV/0!</v>
      </c>
      <c r="GS558" s="57" t="e">
        <f t="shared" si="1659"/>
        <v>#DIV/0!</v>
      </c>
      <c r="GT558" s="57" t="e">
        <f t="shared" si="1660"/>
        <v>#DIV/0!</v>
      </c>
      <c r="GU558" s="57" t="e">
        <f t="shared" si="1661"/>
        <v>#DIV/0!</v>
      </c>
      <c r="GV558" s="57"/>
      <c r="GW558" s="42" t="e">
        <f t="shared" si="1662"/>
        <v>#DIV/0!</v>
      </c>
      <c r="GX558" s="42" t="e">
        <f t="shared" si="1663"/>
        <v>#DIV/0!</v>
      </c>
      <c r="GY558" s="42" t="e">
        <f t="shared" si="1664"/>
        <v>#DIV/0!</v>
      </c>
      <c r="GZ558" s="57"/>
      <c r="HA558" s="2" t="e">
        <f t="shared" si="1665"/>
        <v>#DIV/0!</v>
      </c>
      <c r="HB558" s="2" t="e">
        <f t="shared" si="1666"/>
        <v>#DIV/0!</v>
      </c>
      <c r="HC558" s="2" t="e">
        <f t="shared" si="1667"/>
        <v>#DIV/0!</v>
      </c>
      <c r="HD558" s="2" t="e">
        <f t="shared" si="1668"/>
        <v>#DIV/0!</v>
      </c>
      <c r="HE558" s="2" t="e">
        <f t="shared" si="1669"/>
        <v>#DIV/0!</v>
      </c>
      <c r="HF558" s="2" t="e">
        <f t="shared" si="1670"/>
        <v>#DIV/0!</v>
      </c>
      <c r="HG558" s="2" t="e">
        <f t="shared" si="1671"/>
        <v>#DIV/0!</v>
      </c>
      <c r="HH558" s="2" t="e">
        <f t="shared" si="1672"/>
        <v>#DIV/0!</v>
      </c>
      <c r="HI558" s="2" t="e">
        <f t="shared" si="1673"/>
        <v>#DIV/0!</v>
      </c>
      <c r="HJ558" s="11" t="e">
        <f t="shared" si="1674"/>
        <v>#DIV/0!</v>
      </c>
      <c r="HK558" s="60" t="e">
        <f t="shared" si="1675"/>
        <v>#DIV/0!</v>
      </c>
      <c r="HL558" s="57"/>
      <c r="HM558" s="57" t="e">
        <f t="shared" si="1676"/>
        <v>#DIV/0!</v>
      </c>
      <c r="HN558" s="57" t="e">
        <f t="shared" si="1677"/>
        <v>#DIV/0!</v>
      </c>
      <c r="HO558" s="57" t="e">
        <f t="shared" si="1678"/>
        <v>#DIV/0!</v>
      </c>
      <c r="HP558" s="57" t="e">
        <f t="shared" si="1679"/>
        <v>#DIV/0!</v>
      </c>
      <c r="HQ558" s="57" t="e">
        <f t="shared" si="1680"/>
        <v>#DIV/0!</v>
      </c>
      <c r="HR558" s="57"/>
      <c r="HS558" s="57" t="e">
        <f t="shared" si="1681"/>
        <v>#DIV/0!</v>
      </c>
      <c r="HT558" s="57" t="e">
        <f t="shared" si="1682"/>
        <v>#DIV/0!</v>
      </c>
      <c r="HU558" s="57" t="e">
        <f t="shared" si="1683"/>
        <v>#DIV/0!</v>
      </c>
      <c r="HV558" s="57" t="e">
        <f t="shared" si="1684"/>
        <v>#DIV/0!</v>
      </c>
      <c r="HW558" s="57" t="e">
        <f t="shared" si="1685"/>
        <v>#DIV/0!</v>
      </c>
      <c r="HX558" s="57"/>
      <c r="HY558" s="57" t="e">
        <f t="shared" si="1686"/>
        <v>#DIV/0!</v>
      </c>
      <c r="HZ558" s="57" t="e">
        <f t="shared" si="1687"/>
        <v>#DIV/0!</v>
      </c>
      <c r="IA558" s="57"/>
      <c r="IB558" s="61">
        <f t="shared" si="1688"/>
        <v>0</v>
      </c>
      <c r="IC558" s="57" t="str">
        <f t="shared" si="1689"/>
        <v/>
      </c>
      <c r="ID558" s="42"/>
      <c r="IE558" s="2" t="str">
        <f t="shared" si="1690"/>
        <v/>
      </c>
      <c r="IF558" s="60" t="e">
        <f t="shared" si="1691"/>
        <v>#DIV/0!</v>
      </c>
      <c r="IG558" s="60" t="str">
        <f t="shared" si="1692"/>
        <v/>
      </c>
      <c r="IH558" s="60" t="str">
        <f t="shared" si="1693"/>
        <v>zinco-</v>
      </c>
      <c r="II558" s="60" t="str">
        <f t="shared" si="1694"/>
        <v>mangano-</v>
      </c>
      <c r="IJ558" s="60" t="e">
        <f t="shared" si="1695"/>
        <v>#DIV/0!</v>
      </c>
      <c r="IK558" s="60" t="e">
        <f t="shared" si="1696"/>
        <v>#DIV/0!</v>
      </c>
      <c r="IL558" s="60" t="e">
        <f t="shared" si="1697"/>
        <v>#DIV/0!</v>
      </c>
      <c r="IM558" s="60" t="e">
        <f t="shared" si="1698"/>
        <v>#DIV/0!</v>
      </c>
      <c r="IN558" s="60" t="str">
        <f t="shared" si="1699"/>
        <v/>
      </c>
      <c r="IO558" s="60" t="str">
        <f t="shared" si="1700"/>
        <v/>
      </c>
      <c r="IP558" s="57"/>
      <c r="IQ558" s="57" t="str">
        <f t="shared" si="1701"/>
        <v>ERROR!!</v>
      </c>
    </row>
    <row r="559" spans="24:251">
      <c r="X559" s="29">
        <f t="shared" si="1557"/>
        <v>0</v>
      </c>
      <c r="Y559" s="29">
        <f t="shared" si="1558"/>
        <v>0</v>
      </c>
      <c r="Z559" s="29" t="e">
        <f t="shared" si="1559"/>
        <v>#DIV/0!</v>
      </c>
      <c r="AA559" s="29" t="e">
        <f t="shared" si="1560"/>
        <v>#DIV/0!</v>
      </c>
      <c r="AB559" s="29" t="e">
        <f t="shared" si="1561"/>
        <v>#DIV/0!</v>
      </c>
      <c r="AC559" s="29" t="e">
        <f t="shared" si="1562"/>
        <v>#DIV/0!</v>
      </c>
      <c r="AF559" s="23">
        <v>60.084299999999999</v>
      </c>
      <c r="AG559" s="23">
        <v>79.878799999999998</v>
      </c>
      <c r="AH559" s="23">
        <v>101.96120000000001</v>
      </c>
      <c r="AI559" s="23">
        <v>151.99039999999999</v>
      </c>
      <c r="AJ559" s="23">
        <v>159.69</v>
      </c>
      <c r="AK559" s="23">
        <v>71.846400000000003</v>
      </c>
      <c r="AL559" s="23">
        <v>70.9375</v>
      </c>
      <c r="AM559" s="23">
        <v>40.304400000000001</v>
      </c>
      <c r="AN559" s="23">
        <v>56.077399999999997</v>
      </c>
      <c r="AO559" s="23">
        <v>61.978999999999999</v>
      </c>
      <c r="AP559" s="23">
        <v>94.195999999999998</v>
      </c>
      <c r="AQ559" s="23">
        <v>18.998000000000001</v>
      </c>
      <c r="AR559" s="23">
        <v>35.450000000000003</v>
      </c>
      <c r="AS559" s="23">
        <v>29.88</v>
      </c>
      <c r="AT559" s="23">
        <v>74.691999999999993</v>
      </c>
      <c r="AU559" s="23">
        <v>81.39</v>
      </c>
      <c r="AX559" s="54">
        <f t="shared" si="1563"/>
        <v>0</v>
      </c>
      <c r="AY559" s="54">
        <f t="shared" si="1564"/>
        <v>0</v>
      </c>
      <c r="AZ559" s="54">
        <f t="shared" si="1565"/>
        <v>0</v>
      </c>
      <c r="BA559" s="54">
        <f t="shared" si="1566"/>
        <v>0</v>
      </c>
      <c r="BB559" s="54">
        <f t="shared" si="1567"/>
        <v>0</v>
      </c>
      <c r="BC559" s="54">
        <f t="shared" si="1568"/>
        <v>0</v>
      </c>
      <c r="BD559" s="54">
        <f t="shared" si="1569"/>
        <v>0</v>
      </c>
      <c r="BE559" s="54">
        <f t="shared" si="1570"/>
        <v>0</v>
      </c>
      <c r="BF559" s="54">
        <f t="shared" si="1571"/>
        <v>0</v>
      </c>
      <c r="BG559" s="54">
        <f t="shared" si="1572"/>
        <v>0</v>
      </c>
      <c r="BH559" s="54">
        <f t="shared" si="1573"/>
        <v>0</v>
      </c>
      <c r="BI559" s="54">
        <f t="shared" si="1574"/>
        <v>0</v>
      </c>
      <c r="BJ559" s="54">
        <f t="shared" si="1575"/>
        <v>0</v>
      </c>
      <c r="BK559" s="54">
        <f t="shared" si="1576"/>
        <v>0</v>
      </c>
      <c r="BL559" s="54">
        <f t="shared" si="1577"/>
        <v>0</v>
      </c>
      <c r="BM559" s="42"/>
      <c r="BO559" s="54">
        <f>'Norm-coeff'!$C$2+$AX559*'Norm-coeff'!$D$2+$AY559*'Norm-coeff'!$E$2+$AZ559*'Norm-coeff'!$F$2+$BA559*'Norm-coeff'!$G$2+$BB559*'Norm-coeff'!$H$2+$BC559*'Norm-coeff'!$I$2+$BD559*'Norm-coeff'!$J$2+$BE559*'Norm-coeff'!$K$2+$BF559*'Norm-coeff'!$L$2+$BG559*'Norm-coeff'!$M$2+$BH559*'Norm-coeff'!$N$2+$BI559*'Norm-coeff'!$O$2</f>
        <v>5.4045421474420303</v>
      </c>
      <c r="BP559" s="54">
        <f>'Norm-coeff'!$C$3+$AX559*'Norm-coeff'!$D$3+$AY559*'Norm-coeff'!$E$3+$AZ559*'Norm-coeff'!$F$3+$BA559*'Norm-coeff'!$G$3+$BB559*'Norm-coeff'!$H$3+$BC559*'Norm-coeff'!$I$3+$BD559*'Norm-coeff'!$J$3+$BE559*'Norm-coeff'!$K$3+$BF559*'Norm-coeff'!$L$3+$BG559*'Norm-coeff'!$M$3+$BH559*'Norm-coeff'!$N$3+$BI559*'Norm-coeff'!$O$3</f>
        <v>3.15319116612705</v>
      </c>
      <c r="BQ559" s="54">
        <f>'Norm-coeff'!$C$4+$AX559*'Norm-coeff'!$D$4+$AY559*'Norm-coeff'!$E$4+$AZ559*'Norm-coeff'!$F$4+$BA559*'Norm-coeff'!$G$4+$BB559*'Norm-coeff'!$H$4+$BC559*'Norm-coeff'!$I$4+$BD559*'Norm-coeff'!$J$4+$BE559*'Norm-coeff'!$K$4+$BF559*'Norm-coeff'!$L$4+$BG559*'Norm-coeff'!$M$4+$BH559*'Norm-coeff'!$N$4+$BI559*'Norm-coeff'!$O$4</f>
        <v>1.42115649462768</v>
      </c>
      <c r="BR559" s="54">
        <f>'Norm-coeff'!$C$5+$AX559*'Norm-coeff'!$D$5+$AY559*'Norm-coeff'!$E$5+$AZ559*'Norm-coeff'!$F$5+$BA559*'Norm-coeff'!$G$5+$BB559*'Norm-coeff'!$H$5+$BC559*'Norm-coeff'!$I$5+$BD559*'Norm-coeff'!$J$5+$BE559*'Norm-coeff'!$K$5+$BF559*'Norm-coeff'!$L$5+$BG559*'Norm-coeff'!$M$5+$BH559*'Norm-coeff'!$N$5+$BI559*'Norm-coeff'!$O$5</f>
        <v>1.0553329241296201</v>
      </c>
      <c r="BS559" s="54">
        <f>'Norm-coeff'!$C$6+$AX559*'Norm-coeff'!$D$6+$AY559*'Norm-coeff'!$E$6+$AZ559*'Norm-coeff'!$F$6+$BA559*'Norm-coeff'!$G$6+$BB559*'Norm-coeff'!$H$6+$BC559*'Norm-coeff'!$I$6+$BD559*'Norm-coeff'!$J$6+$BE559*'Norm-coeff'!$K$6+$BF559*'Norm-coeff'!$L$6+$BG559*'Norm-coeff'!$M$6+$BH559*'Norm-coeff'!$N$6+$BI559*'Norm-coeff'!$O$6</f>
        <v>-1.48700885495103E-2</v>
      </c>
      <c r="BT559" s="54">
        <f>'Norm-coeff'!$C$7+$AX559*'Norm-coeff'!$D$7+$AY559*'Norm-coeff'!$E$7+$AZ559*'Norm-coeff'!$F$7+$BA559*'Norm-coeff'!$G$7+$BB559*'Norm-coeff'!$H$7+$BC559*'Norm-coeff'!$I$7+$BD559*'Norm-coeff'!$J$7+$BE559*'Norm-coeff'!$K$7+$BF559*'Norm-coeff'!$L$7+$BG559*'Norm-coeff'!$M$7+$BH559*'Norm-coeff'!$N$7+$BI559*'Norm-coeff'!$O$7</f>
        <v>2.0907583608832998</v>
      </c>
      <c r="BU559" s="54">
        <f>'Norm-coeff'!$C$8+$AX559*'Norm-coeff'!$D$8+$AY559*'Norm-coeff'!$E$8+$AZ559*'Norm-coeff'!$F$8+$BA559*'Norm-coeff'!$G$8+$BB559*'Norm-coeff'!$H$8+$BC559*'Norm-coeff'!$I$8+$BD559*'Norm-coeff'!$J$8+$BE559*'Norm-coeff'!$K$8+$BF559*'Norm-coeff'!$L$8+$BG559*'Norm-coeff'!$M$8+$BH559*'Norm-coeff'!$N$8+$BI559*'Norm-coeff'!$O$8</f>
        <v>0.65894159836244504</v>
      </c>
      <c r="BV559" s="54">
        <f>'Norm-coeff'!$C$9+$AX559*'Norm-coeff'!$D$9+$AY559*'Norm-coeff'!$E$9+$AZ559*'Norm-coeff'!$F$9+$BA559*'Norm-coeff'!$G$9+$BB559*'Norm-coeff'!$H$9+$BC559*'Norm-coeff'!$I$9+$BD559*'Norm-coeff'!$J$9+$BE559*'Norm-coeff'!$K$9+$BF559*'Norm-coeff'!$L$9+$BG559*'Norm-coeff'!$M$9+$BH559*'Norm-coeff'!$N$9+$BI559*'Norm-coeff'!$O$9</f>
        <v>1.48961085014701</v>
      </c>
      <c r="BW559" s="54">
        <f>'Norm-coeff'!$C$10+$AX559*'Norm-coeff'!$D$10+$AY559*'Norm-coeff'!$E$10+$AZ559*'Norm-coeff'!$F$10+$BA559*'Norm-coeff'!$G$10+$BB559*'Norm-coeff'!$H$10+$BC559*'Norm-coeff'!$I$10+$BD559*'Norm-coeff'!$J$10+$BE559*'Norm-coeff'!$K$10+$BF559*'Norm-coeff'!$L$10+$BG559*'Norm-coeff'!$M$10+$BH559*'Norm-coeff'!$N$10+$BI559*'Norm-coeff'!$O$10</f>
        <v>1.42058735749591</v>
      </c>
      <c r="BX559" s="54">
        <f>'Norm-coeff'!$C$11+$AX559*'Norm-coeff'!$D$11+$AY559*'Norm-coeff'!$E$11+$AZ559*'Norm-coeff'!$F$11+$BA559*'Norm-coeff'!$G$11+$BB559*'Norm-coeff'!$H$11+$BC559*'Norm-coeff'!$I$11+$BD559*'Norm-coeff'!$J$11+$BE559*'Norm-coeff'!$K$11+$BF559*'Norm-coeff'!$L$11+$BG559*'Norm-coeff'!$M$11+$BH559*'Norm-coeff'!$N$11+$BI559*'Norm-coeff'!$O$11</f>
        <v>0.221233014421479</v>
      </c>
      <c r="BY559" s="54">
        <f>'Norm-coeff'!$C$12+$AX559*'Norm-coeff'!$D$12+$AY559*'Norm-coeff'!$E$12+$AZ559*'Norm-coeff'!$F$12+$BA559*'Norm-coeff'!$G$12+$BB559*'Norm-coeff'!$H$12+$BC559*'Norm-coeff'!$I$12+$BD559*'Norm-coeff'!$J$12+$BE559*'Norm-coeff'!$K$12+$BF559*'Norm-coeff'!$L$12+$BG559*'Norm-coeff'!$M$12+$BH559*'Norm-coeff'!$N$12+$BI559*'Norm-coeff'!$O$12</f>
        <v>0.283527502056037</v>
      </c>
      <c r="BZ559" s="54">
        <f>'Norm-coeff'!$C$13+$AX559*'Norm-coeff'!$D$13+$AY559*'Norm-coeff'!$E$13+$AZ559*'Norm-coeff'!$F$13+$BA559*'Norm-coeff'!$G$13+$BB559*'Norm-coeff'!$H$13+$BC559*'Norm-coeff'!$I$13+$BD559*'Norm-coeff'!$J$13+$BE559*'Norm-coeff'!$K$13+$BF559*'Norm-coeff'!$L$13+$BG559*'Norm-coeff'!$M$13+$BH559*'Norm-coeff'!$N$13+$BI559*'Norm-coeff'!$O$13</f>
        <v>-4.1864930554451202E-2</v>
      </c>
      <c r="CA559" s="54">
        <f>'Norm-coeff'!$C$14+$AX559*'Norm-coeff'!$D$14+$AY559*'Norm-coeff'!$E$14+$AZ559*'Norm-coeff'!$F$14+$BA559*'Norm-coeff'!$G$14+$BB559*'Norm-coeff'!$H$14+$BC559*'Norm-coeff'!$I$14+$BD559*'Norm-coeff'!$J$14+$BE559*'Norm-coeff'!$K$14+$BF559*'Norm-coeff'!$L$14+$BG559*'Norm-coeff'!$M$14+$BH559*'Norm-coeff'!$N$14+$BI559*'Norm-coeff'!$O$14</f>
        <v>4.2526983164477103</v>
      </c>
      <c r="CC559" s="54">
        <f t="shared" si="1702"/>
        <v>0</v>
      </c>
      <c r="CG559" s="54">
        <f t="shared" si="1578"/>
        <v>0</v>
      </c>
      <c r="CH559" s="54">
        <f t="shared" si="1556"/>
        <v>0</v>
      </c>
      <c r="CI559" s="54">
        <f t="shared" si="1579"/>
        <v>0</v>
      </c>
      <c r="CJ559" s="56">
        <f t="shared" si="1580"/>
        <v>0</v>
      </c>
      <c r="CK559" s="54">
        <f t="shared" si="1581"/>
        <v>0</v>
      </c>
      <c r="CL559" s="54">
        <f t="shared" si="1582"/>
        <v>0</v>
      </c>
      <c r="CM559" s="54">
        <f t="shared" si="1583"/>
        <v>0</v>
      </c>
      <c r="CN559" s="54">
        <f t="shared" si="1584"/>
        <v>0</v>
      </c>
      <c r="CO559" s="54">
        <f t="shared" si="1585"/>
        <v>0</v>
      </c>
      <c r="CP559" s="54">
        <f t="shared" si="1586"/>
        <v>0</v>
      </c>
      <c r="CQ559" s="54">
        <f t="shared" si="1587"/>
        <v>0</v>
      </c>
      <c r="CR559" s="54">
        <f t="shared" si="1588"/>
        <v>0</v>
      </c>
      <c r="CS559" s="54">
        <f t="shared" si="1589"/>
        <v>0</v>
      </c>
      <c r="CU559" s="54">
        <f t="shared" si="1590"/>
        <v>0</v>
      </c>
      <c r="CV559" s="54">
        <f t="shared" si="1591"/>
        <v>0</v>
      </c>
      <c r="CW559" s="54">
        <f t="shared" si="1592"/>
        <v>0</v>
      </c>
      <c r="CX559" s="54">
        <f t="shared" si="1593"/>
        <v>0</v>
      </c>
      <c r="CZ559" s="54">
        <f t="shared" si="1594"/>
        <v>0</v>
      </c>
      <c r="DA559" s="54">
        <f t="shared" si="1595"/>
        <v>0</v>
      </c>
      <c r="DB559" s="54">
        <f t="shared" si="1596"/>
        <v>0</v>
      </c>
      <c r="DC559" s="54">
        <f t="shared" si="1597"/>
        <v>0</v>
      </c>
      <c r="DD559" s="54">
        <f t="shared" si="1598"/>
        <v>0</v>
      </c>
      <c r="DE559" s="54">
        <f t="shared" si="1599"/>
        <v>0</v>
      </c>
      <c r="DF559" s="54">
        <f t="shared" si="1600"/>
        <v>0</v>
      </c>
      <c r="DG559" s="54">
        <f t="shared" si="1601"/>
        <v>2</v>
      </c>
      <c r="DH559" s="71">
        <f t="shared" si="1602"/>
        <v>0</v>
      </c>
      <c r="DI559" s="71">
        <f t="shared" si="1603"/>
        <v>0</v>
      </c>
      <c r="DJ559" s="54">
        <f t="shared" si="1604"/>
        <v>0</v>
      </c>
      <c r="DK559" s="54">
        <f t="shared" si="1605"/>
        <v>2</v>
      </c>
      <c r="DL559" s="4">
        <f t="shared" si="1530"/>
        <v>0</v>
      </c>
      <c r="DM559" s="3">
        <f t="shared" si="1606"/>
        <v>0</v>
      </c>
      <c r="DN559" s="3">
        <f t="shared" si="1607"/>
        <v>0</v>
      </c>
      <c r="DO559" s="4" t="e">
        <f t="shared" si="1608"/>
        <v>#DIV/0!</v>
      </c>
      <c r="DP559" s="57"/>
      <c r="DQ559" s="57"/>
      <c r="DR559" s="56">
        <f t="shared" si="1531"/>
        <v>2</v>
      </c>
      <c r="DS559" s="56">
        <f t="shared" si="1532"/>
        <v>0</v>
      </c>
      <c r="DT559" s="38">
        <f t="shared" si="1533"/>
        <v>0</v>
      </c>
      <c r="DU559" s="38">
        <f t="shared" si="1609"/>
        <v>2</v>
      </c>
      <c r="DV559" s="38">
        <f t="shared" si="1534"/>
        <v>0</v>
      </c>
      <c r="DW559" s="39">
        <f t="shared" si="1535"/>
        <v>0</v>
      </c>
      <c r="DX559" s="39">
        <f t="shared" si="1536"/>
        <v>0</v>
      </c>
      <c r="DY559" s="39">
        <f t="shared" si="1537"/>
        <v>0</v>
      </c>
      <c r="DZ559" s="39">
        <f t="shared" si="1538"/>
        <v>0</v>
      </c>
      <c r="EA559" s="39">
        <f t="shared" si="1539"/>
        <v>0</v>
      </c>
      <c r="EB559" s="37" t="e">
        <f t="shared" si="1610"/>
        <v>#DIV/0!</v>
      </c>
      <c r="EC559" s="37" t="e">
        <f t="shared" si="1611"/>
        <v>#DIV/0!</v>
      </c>
      <c r="ED559" s="37" t="e">
        <f t="shared" si="1612"/>
        <v>#DIV/0!</v>
      </c>
      <c r="EE559" s="37" t="e">
        <f t="shared" si="1613"/>
        <v>#DIV/0!</v>
      </c>
      <c r="EF559" s="39" t="e">
        <f t="shared" si="1614"/>
        <v>#DIV/0!</v>
      </c>
      <c r="EG559" s="37" t="e">
        <f t="shared" si="1615"/>
        <v>#DIV/0!</v>
      </c>
      <c r="EH559" s="37" t="e">
        <f t="shared" si="1616"/>
        <v>#DIV/0!</v>
      </c>
      <c r="EI559" s="11" t="b">
        <f t="shared" si="1617"/>
        <v>1</v>
      </c>
      <c r="EJ559" s="11" t="b">
        <f t="shared" si="1618"/>
        <v>0</v>
      </c>
      <c r="EK559" s="39" t="e">
        <f t="shared" si="1619"/>
        <v>#DIV/0!</v>
      </c>
      <c r="EL559" s="39" t="e">
        <f t="shared" si="1620"/>
        <v>#DIV/0!</v>
      </c>
      <c r="EM559" s="39" t="e">
        <f t="shared" si="1621"/>
        <v>#DIV/0!</v>
      </c>
      <c r="EN559" s="39" t="e">
        <f t="shared" si="1622"/>
        <v>#DIV/0!</v>
      </c>
      <c r="EO559" s="39" t="e">
        <f t="shared" si="1623"/>
        <v>#DIV/0!</v>
      </c>
      <c r="EP559" s="39" t="e">
        <f t="shared" si="1624"/>
        <v>#DIV/0!</v>
      </c>
      <c r="EQ559" s="39" t="e">
        <f t="shared" si="1625"/>
        <v>#DIV/0!</v>
      </c>
      <c r="ER559" s="39" t="e">
        <f t="shared" si="1626"/>
        <v>#DIV/0!</v>
      </c>
      <c r="ES559" s="58" t="str">
        <f t="shared" si="1627"/>
        <v>(OH,F,Cl)-dominate amphibole</v>
      </c>
      <c r="ET559" s="58" t="e">
        <f t="shared" si="1628"/>
        <v>#N/A</v>
      </c>
      <c r="EU559" s="56">
        <f t="shared" si="1540"/>
        <v>0</v>
      </c>
      <c r="EV559" s="56">
        <f t="shared" si="1541"/>
        <v>0</v>
      </c>
      <c r="EW559" s="56">
        <f t="shared" si="1542"/>
        <v>0</v>
      </c>
      <c r="EX559" s="56">
        <f t="shared" si="1543"/>
        <v>0</v>
      </c>
      <c r="EY559" s="56">
        <f t="shared" si="1544"/>
        <v>0</v>
      </c>
      <c r="EZ559" s="56">
        <f t="shared" si="1545"/>
        <v>0</v>
      </c>
      <c r="FA559" s="39">
        <f t="shared" si="1546"/>
        <v>0</v>
      </c>
      <c r="FB559" s="39">
        <f t="shared" si="1547"/>
        <v>0</v>
      </c>
      <c r="FC559" s="54">
        <f t="shared" si="1548"/>
        <v>0</v>
      </c>
      <c r="FD559" s="54">
        <f t="shared" si="1549"/>
        <v>0</v>
      </c>
      <c r="FE559" s="39">
        <f t="shared" si="1550"/>
        <v>0</v>
      </c>
      <c r="FF559" s="54">
        <f t="shared" si="1551"/>
        <v>0</v>
      </c>
      <c r="FG559" s="39">
        <f t="shared" si="1552"/>
        <v>0</v>
      </c>
      <c r="FH559" s="39">
        <f t="shared" si="1629"/>
        <v>0</v>
      </c>
      <c r="FI559" s="39">
        <f t="shared" si="1630"/>
        <v>0</v>
      </c>
      <c r="FJ559" s="39">
        <f t="shared" si="1631"/>
        <v>0</v>
      </c>
      <c r="FK559" s="39" t="e">
        <f t="shared" si="1632"/>
        <v>#DIV/0!</v>
      </c>
      <c r="FL559" s="39" t="e">
        <f t="shared" si="1633"/>
        <v>#DIV/0!</v>
      </c>
      <c r="FM559" s="39" t="e">
        <f t="shared" si="1634"/>
        <v>#DIV/0!</v>
      </c>
      <c r="FN559" s="39">
        <f t="shared" si="1635"/>
        <v>1</v>
      </c>
      <c r="FO559" s="39">
        <f t="shared" si="1553"/>
        <v>0</v>
      </c>
      <c r="FP559" s="39">
        <f t="shared" si="1554"/>
        <v>0</v>
      </c>
      <c r="FQ559" s="39">
        <f t="shared" si="1555"/>
        <v>0</v>
      </c>
      <c r="FR559" s="39">
        <f t="shared" si="1636"/>
        <v>0</v>
      </c>
      <c r="FS559" s="39">
        <f t="shared" si="1637"/>
        <v>0</v>
      </c>
      <c r="FU559" s="39" t="e">
        <f t="shared" si="1638"/>
        <v>#DIV/0!</v>
      </c>
      <c r="FV559" s="39" t="e">
        <f t="shared" si="1639"/>
        <v>#DIV/0!</v>
      </c>
      <c r="FW559" s="39" t="e">
        <f t="shared" si="1640"/>
        <v>#DIV/0!</v>
      </c>
      <c r="FY559" s="39" t="e">
        <f t="shared" si="1641"/>
        <v>#DIV/0!</v>
      </c>
      <c r="FZ559" s="39" t="e">
        <f t="shared" si="1642"/>
        <v>#DIV/0!</v>
      </c>
      <c r="GA559" s="39" t="e">
        <f t="shared" si="1643"/>
        <v>#DIV/0!</v>
      </c>
      <c r="GB559" s="39" t="e">
        <f t="shared" si="1644"/>
        <v>#DIV/0!</v>
      </c>
      <c r="GC559" s="39" t="e">
        <f t="shared" si="1645"/>
        <v>#DIV/0!</v>
      </c>
      <c r="GD559" s="39" t="e">
        <f t="shared" si="1646"/>
        <v>#DIV/0!</v>
      </c>
      <c r="GE559" s="39" t="e">
        <f t="shared" si="1647"/>
        <v>#DIV/0!</v>
      </c>
      <c r="GF559" s="39" t="e">
        <f t="shared" si="1648"/>
        <v>#DIV/0!</v>
      </c>
      <c r="GG559" s="39" t="e">
        <f t="shared" si="1649"/>
        <v>#DIV/0!</v>
      </c>
      <c r="GH559" s="39" t="e">
        <f t="shared" si="1650"/>
        <v>#DIV/0!</v>
      </c>
      <c r="GI559" s="39"/>
      <c r="GJ559" s="39" t="e">
        <f t="shared" si="1651"/>
        <v>#DIV/0!</v>
      </c>
      <c r="GK559" s="39" t="e">
        <f t="shared" si="1652"/>
        <v>#DIV/0!</v>
      </c>
      <c r="GL559" s="39" t="e">
        <f t="shared" si="1653"/>
        <v>#DIV/0!</v>
      </c>
      <c r="GM559" s="39" t="e">
        <f t="shared" si="1654"/>
        <v>#DIV/0!</v>
      </c>
      <c r="GN559" s="39" t="e">
        <f t="shared" si="1655"/>
        <v>#DIV/0!</v>
      </c>
      <c r="GO559" s="57"/>
      <c r="GP559" s="57" t="e">
        <f t="shared" si="1656"/>
        <v>#DIV/0!</v>
      </c>
      <c r="GQ559" s="59" t="e">
        <f t="shared" si="1657"/>
        <v>#DIV/0!</v>
      </c>
      <c r="GR559" s="41" t="e">
        <f t="shared" si="1658"/>
        <v>#DIV/0!</v>
      </c>
      <c r="GS559" s="57" t="e">
        <f t="shared" si="1659"/>
        <v>#DIV/0!</v>
      </c>
      <c r="GT559" s="57" t="e">
        <f t="shared" si="1660"/>
        <v>#DIV/0!</v>
      </c>
      <c r="GU559" s="57" t="e">
        <f t="shared" si="1661"/>
        <v>#DIV/0!</v>
      </c>
      <c r="GV559" s="57"/>
      <c r="GW559" s="42" t="e">
        <f t="shared" si="1662"/>
        <v>#DIV/0!</v>
      </c>
      <c r="GX559" s="42" t="e">
        <f t="shared" si="1663"/>
        <v>#DIV/0!</v>
      </c>
      <c r="GY559" s="42" t="e">
        <f t="shared" si="1664"/>
        <v>#DIV/0!</v>
      </c>
      <c r="GZ559" s="57"/>
      <c r="HA559" s="2" t="e">
        <f t="shared" si="1665"/>
        <v>#DIV/0!</v>
      </c>
      <c r="HB559" s="2" t="e">
        <f t="shared" si="1666"/>
        <v>#DIV/0!</v>
      </c>
      <c r="HC559" s="2" t="e">
        <f t="shared" si="1667"/>
        <v>#DIV/0!</v>
      </c>
      <c r="HD559" s="2" t="e">
        <f t="shared" si="1668"/>
        <v>#DIV/0!</v>
      </c>
      <c r="HE559" s="2" t="e">
        <f t="shared" si="1669"/>
        <v>#DIV/0!</v>
      </c>
      <c r="HF559" s="2" t="e">
        <f t="shared" si="1670"/>
        <v>#DIV/0!</v>
      </c>
      <c r="HG559" s="2" t="e">
        <f t="shared" si="1671"/>
        <v>#DIV/0!</v>
      </c>
      <c r="HH559" s="2" t="e">
        <f t="shared" si="1672"/>
        <v>#DIV/0!</v>
      </c>
      <c r="HI559" s="2" t="e">
        <f t="shared" si="1673"/>
        <v>#DIV/0!</v>
      </c>
      <c r="HJ559" s="11" t="e">
        <f t="shared" si="1674"/>
        <v>#DIV/0!</v>
      </c>
      <c r="HK559" s="60" t="e">
        <f t="shared" si="1675"/>
        <v>#DIV/0!</v>
      </c>
      <c r="HL559" s="57"/>
      <c r="HM559" s="57" t="e">
        <f t="shared" si="1676"/>
        <v>#DIV/0!</v>
      </c>
      <c r="HN559" s="57" t="e">
        <f t="shared" si="1677"/>
        <v>#DIV/0!</v>
      </c>
      <c r="HO559" s="57" t="e">
        <f t="shared" si="1678"/>
        <v>#DIV/0!</v>
      </c>
      <c r="HP559" s="57" t="e">
        <f t="shared" si="1679"/>
        <v>#DIV/0!</v>
      </c>
      <c r="HQ559" s="57" t="e">
        <f t="shared" si="1680"/>
        <v>#DIV/0!</v>
      </c>
      <c r="HR559" s="57"/>
      <c r="HS559" s="57" t="e">
        <f t="shared" si="1681"/>
        <v>#DIV/0!</v>
      </c>
      <c r="HT559" s="57" t="e">
        <f t="shared" si="1682"/>
        <v>#DIV/0!</v>
      </c>
      <c r="HU559" s="57" t="e">
        <f t="shared" si="1683"/>
        <v>#DIV/0!</v>
      </c>
      <c r="HV559" s="57" t="e">
        <f t="shared" si="1684"/>
        <v>#DIV/0!</v>
      </c>
      <c r="HW559" s="57" t="e">
        <f t="shared" si="1685"/>
        <v>#DIV/0!</v>
      </c>
      <c r="HX559" s="57"/>
      <c r="HY559" s="57" t="e">
        <f t="shared" si="1686"/>
        <v>#DIV/0!</v>
      </c>
      <c r="HZ559" s="57" t="e">
        <f t="shared" si="1687"/>
        <v>#DIV/0!</v>
      </c>
      <c r="IA559" s="57"/>
      <c r="IB559" s="61">
        <f t="shared" si="1688"/>
        <v>0</v>
      </c>
      <c r="IC559" s="57" t="str">
        <f t="shared" si="1689"/>
        <v/>
      </c>
      <c r="ID559" s="42"/>
      <c r="IE559" s="2" t="str">
        <f t="shared" si="1690"/>
        <v/>
      </c>
      <c r="IF559" s="60" t="e">
        <f t="shared" si="1691"/>
        <v>#DIV/0!</v>
      </c>
      <c r="IG559" s="60" t="str">
        <f t="shared" si="1692"/>
        <v/>
      </c>
      <c r="IH559" s="60" t="str">
        <f t="shared" si="1693"/>
        <v>zinco-</v>
      </c>
      <c r="II559" s="60" t="str">
        <f t="shared" si="1694"/>
        <v>mangano-</v>
      </c>
      <c r="IJ559" s="60" t="e">
        <f t="shared" si="1695"/>
        <v>#DIV/0!</v>
      </c>
      <c r="IK559" s="60" t="e">
        <f t="shared" si="1696"/>
        <v>#DIV/0!</v>
      </c>
      <c r="IL559" s="60" t="e">
        <f t="shared" si="1697"/>
        <v>#DIV/0!</v>
      </c>
      <c r="IM559" s="60" t="e">
        <f t="shared" si="1698"/>
        <v>#DIV/0!</v>
      </c>
      <c r="IN559" s="60" t="str">
        <f t="shared" si="1699"/>
        <v/>
      </c>
      <c r="IO559" s="60" t="str">
        <f t="shared" si="1700"/>
        <v/>
      </c>
      <c r="IP559" s="57"/>
      <c r="IQ559" s="57" t="str">
        <f t="shared" si="1701"/>
        <v>ERROR!!</v>
      </c>
    </row>
    <row r="560" spans="24:251">
      <c r="X560" s="29">
        <f t="shared" si="1557"/>
        <v>0</v>
      </c>
      <c r="Y560" s="29">
        <f t="shared" si="1558"/>
        <v>0</v>
      </c>
      <c r="Z560" s="29" t="e">
        <f t="shared" si="1559"/>
        <v>#DIV/0!</v>
      </c>
      <c r="AA560" s="29" t="e">
        <f t="shared" si="1560"/>
        <v>#DIV/0!</v>
      </c>
      <c r="AB560" s="29" t="e">
        <f t="shared" si="1561"/>
        <v>#DIV/0!</v>
      </c>
      <c r="AC560" s="29" t="e">
        <f t="shared" si="1562"/>
        <v>#DIV/0!</v>
      </c>
      <c r="AF560" s="23">
        <v>60.084299999999999</v>
      </c>
      <c r="AG560" s="23">
        <v>79.878799999999998</v>
      </c>
      <c r="AH560" s="23">
        <v>101.96120000000001</v>
      </c>
      <c r="AI560" s="23">
        <v>151.99039999999999</v>
      </c>
      <c r="AJ560" s="23">
        <v>159.69</v>
      </c>
      <c r="AK560" s="23">
        <v>71.846400000000003</v>
      </c>
      <c r="AL560" s="23">
        <v>70.9375</v>
      </c>
      <c r="AM560" s="23">
        <v>40.304400000000001</v>
      </c>
      <c r="AN560" s="23">
        <v>56.077399999999997</v>
      </c>
      <c r="AO560" s="23">
        <v>61.978999999999999</v>
      </c>
      <c r="AP560" s="23">
        <v>94.195999999999998</v>
      </c>
      <c r="AQ560" s="23">
        <v>18.998000000000001</v>
      </c>
      <c r="AR560" s="23">
        <v>35.450000000000003</v>
      </c>
      <c r="AS560" s="23">
        <v>29.88</v>
      </c>
      <c r="AT560" s="23">
        <v>74.691999999999993</v>
      </c>
      <c r="AU560" s="23">
        <v>81.39</v>
      </c>
      <c r="AX560" s="54">
        <f t="shared" si="1563"/>
        <v>0</v>
      </c>
      <c r="AY560" s="54">
        <f t="shared" si="1564"/>
        <v>0</v>
      </c>
      <c r="AZ560" s="54">
        <f t="shared" si="1565"/>
        <v>0</v>
      </c>
      <c r="BA560" s="54">
        <f t="shared" si="1566"/>
        <v>0</v>
      </c>
      <c r="BB560" s="54">
        <f t="shared" si="1567"/>
        <v>0</v>
      </c>
      <c r="BC560" s="54">
        <f t="shared" si="1568"/>
        <v>0</v>
      </c>
      <c r="BD560" s="54">
        <f t="shared" si="1569"/>
        <v>0</v>
      </c>
      <c r="BE560" s="54">
        <f t="shared" si="1570"/>
        <v>0</v>
      </c>
      <c r="BF560" s="54">
        <f t="shared" si="1571"/>
        <v>0</v>
      </c>
      <c r="BG560" s="54">
        <f t="shared" si="1572"/>
        <v>0</v>
      </c>
      <c r="BH560" s="54">
        <f t="shared" si="1573"/>
        <v>0</v>
      </c>
      <c r="BI560" s="54">
        <f t="shared" si="1574"/>
        <v>0</v>
      </c>
      <c r="BJ560" s="54">
        <f t="shared" si="1575"/>
        <v>0</v>
      </c>
      <c r="BK560" s="54">
        <f t="shared" si="1576"/>
        <v>0</v>
      </c>
      <c r="BL560" s="54">
        <f t="shared" si="1577"/>
        <v>0</v>
      </c>
      <c r="BM560" s="42"/>
      <c r="BO560" s="54">
        <f>'Norm-coeff'!$C$2+$AX560*'Norm-coeff'!$D$2+$AY560*'Norm-coeff'!$E$2+$AZ560*'Norm-coeff'!$F$2+$BA560*'Norm-coeff'!$G$2+$BB560*'Norm-coeff'!$H$2+$BC560*'Norm-coeff'!$I$2+$BD560*'Norm-coeff'!$J$2+$BE560*'Norm-coeff'!$K$2+$BF560*'Norm-coeff'!$L$2+$BG560*'Norm-coeff'!$M$2+$BH560*'Norm-coeff'!$N$2+$BI560*'Norm-coeff'!$O$2</f>
        <v>5.4045421474420303</v>
      </c>
      <c r="BP560" s="54">
        <f>'Norm-coeff'!$C$3+$AX560*'Norm-coeff'!$D$3+$AY560*'Norm-coeff'!$E$3+$AZ560*'Norm-coeff'!$F$3+$BA560*'Norm-coeff'!$G$3+$BB560*'Norm-coeff'!$H$3+$BC560*'Norm-coeff'!$I$3+$BD560*'Norm-coeff'!$J$3+$BE560*'Norm-coeff'!$K$3+$BF560*'Norm-coeff'!$L$3+$BG560*'Norm-coeff'!$M$3+$BH560*'Norm-coeff'!$N$3+$BI560*'Norm-coeff'!$O$3</f>
        <v>3.15319116612705</v>
      </c>
      <c r="BQ560" s="54">
        <f>'Norm-coeff'!$C$4+$AX560*'Norm-coeff'!$D$4+$AY560*'Norm-coeff'!$E$4+$AZ560*'Norm-coeff'!$F$4+$BA560*'Norm-coeff'!$G$4+$BB560*'Norm-coeff'!$H$4+$BC560*'Norm-coeff'!$I$4+$BD560*'Norm-coeff'!$J$4+$BE560*'Norm-coeff'!$K$4+$BF560*'Norm-coeff'!$L$4+$BG560*'Norm-coeff'!$M$4+$BH560*'Norm-coeff'!$N$4+$BI560*'Norm-coeff'!$O$4</f>
        <v>1.42115649462768</v>
      </c>
      <c r="BR560" s="54">
        <f>'Norm-coeff'!$C$5+$AX560*'Norm-coeff'!$D$5+$AY560*'Norm-coeff'!$E$5+$AZ560*'Norm-coeff'!$F$5+$BA560*'Norm-coeff'!$G$5+$BB560*'Norm-coeff'!$H$5+$BC560*'Norm-coeff'!$I$5+$BD560*'Norm-coeff'!$J$5+$BE560*'Norm-coeff'!$K$5+$BF560*'Norm-coeff'!$L$5+$BG560*'Norm-coeff'!$M$5+$BH560*'Norm-coeff'!$N$5+$BI560*'Norm-coeff'!$O$5</f>
        <v>1.0553329241296201</v>
      </c>
      <c r="BS560" s="54">
        <f>'Norm-coeff'!$C$6+$AX560*'Norm-coeff'!$D$6+$AY560*'Norm-coeff'!$E$6+$AZ560*'Norm-coeff'!$F$6+$BA560*'Norm-coeff'!$G$6+$BB560*'Norm-coeff'!$H$6+$BC560*'Norm-coeff'!$I$6+$BD560*'Norm-coeff'!$J$6+$BE560*'Norm-coeff'!$K$6+$BF560*'Norm-coeff'!$L$6+$BG560*'Norm-coeff'!$M$6+$BH560*'Norm-coeff'!$N$6+$BI560*'Norm-coeff'!$O$6</f>
        <v>-1.48700885495103E-2</v>
      </c>
      <c r="BT560" s="54">
        <f>'Norm-coeff'!$C$7+$AX560*'Norm-coeff'!$D$7+$AY560*'Norm-coeff'!$E$7+$AZ560*'Norm-coeff'!$F$7+$BA560*'Norm-coeff'!$G$7+$BB560*'Norm-coeff'!$H$7+$BC560*'Norm-coeff'!$I$7+$BD560*'Norm-coeff'!$J$7+$BE560*'Norm-coeff'!$K$7+$BF560*'Norm-coeff'!$L$7+$BG560*'Norm-coeff'!$M$7+$BH560*'Norm-coeff'!$N$7+$BI560*'Norm-coeff'!$O$7</f>
        <v>2.0907583608832998</v>
      </c>
      <c r="BU560" s="54">
        <f>'Norm-coeff'!$C$8+$AX560*'Norm-coeff'!$D$8+$AY560*'Norm-coeff'!$E$8+$AZ560*'Norm-coeff'!$F$8+$BA560*'Norm-coeff'!$G$8+$BB560*'Norm-coeff'!$H$8+$BC560*'Norm-coeff'!$I$8+$BD560*'Norm-coeff'!$J$8+$BE560*'Norm-coeff'!$K$8+$BF560*'Norm-coeff'!$L$8+$BG560*'Norm-coeff'!$M$8+$BH560*'Norm-coeff'!$N$8+$BI560*'Norm-coeff'!$O$8</f>
        <v>0.65894159836244504</v>
      </c>
      <c r="BV560" s="54">
        <f>'Norm-coeff'!$C$9+$AX560*'Norm-coeff'!$D$9+$AY560*'Norm-coeff'!$E$9+$AZ560*'Norm-coeff'!$F$9+$BA560*'Norm-coeff'!$G$9+$BB560*'Norm-coeff'!$H$9+$BC560*'Norm-coeff'!$I$9+$BD560*'Norm-coeff'!$J$9+$BE560*'Norm-coeff'!$K$9+$BF560*'Norm-coeff'!$L$9+$BG560*'Norm-coeff'!$M$9+$BH560*'Norm-coeff'!$N$9+$BI560*'Norm-coeff'!$O$9</f>
        <v>1.48961085014701</v>
      </c>
      <c r="BW560" s="54">
        <f>'Norm-coeff'!$C$10+$AX560*'Norm-coeff'!$D$10+$AY560*'Norm-coeff'!$E$10+$AZ560*'Norm-coeff'!$F$10+$BA560*'Norm-coeff'!$G$10+$BB560*'Norm-coeff'!$H$10+$BC560*'Norm-coeff'!$I$10+$BD560*'Norm-coeff'!$J$10+$BE560*'Norm-coeff'!$K$10+$BF560*'Norm-coeff'!$L$10+$BG560*'Norm-coeff'!$M$10+$BH560*'Norm-coeff'!$N$10+$BI560*'Norm-coeff'!$O$10</f>
        <v>1.42058735749591</v>
      </c>
      <c r="BX560" s="54">
        <f>'Norm-coeff'!$C$11+$AX560*'Norm-coeff'!$D$11+$AY560*'Norm-coeff'!$E$11+$AZ560*'Norm-coeff'!$F$11+$BA560*'Norm-coeff'!$G$11+$BB560*'Norm-coeff'!$H$11+$BC560*'Norm-coeff'!$I$11+$BD560*'Norm-coeff'!$J$11+$BE560*'Norm-coeff'!$K$11+$BF560*'Norm-coeff'!$L$11+$BG560*'Norm-coeff'!$M$11+$BH560*'Norm-coeff'!$N$11+$BI560*'Norm-coeff'!$O$11</f>
        <v>0.221233014421479</v>
      </c>
      <c r="BY560" s="54">
        <f>'Norm-coeff'!$C$12+$AX560*'Norm-coeff'!$D$12+$AY560*'Norm-coeff'!$E$12+$AZ560*'Norm-coeff'!$F$12+$BA560*'Norm-coeff'!$G$12+$BB560*'Norm-coeff'!$H$12+$BC560*'Norm-coeff'!$I$12+$BD560*'Norm-coeff'!$J$12+$BE560*'Norm-coeff'!$K$12+$BF560*'Norm-coeff'!$L$12+$BG560*'Norm-coeff'!$M$12+$BH560*'Norm-coeff'!$N$12+$BI560*'Norm-coeff'!$O$12</f>
        <v>0.283527502056037</v>
      </c>
      <c r="BZ560" s="54">
        <f>'Norm-coeff'!$C$13+$AX560*'Norm-coeff'!$D$13+$AY560*'Norm-coeff'!$E$13+$AZ560*'Norm-coeff'!$F$13+$BA560*'Norm-coeff'!$G$13+$BB560*'Norm-coeff'!$H$13+$BC560*'Norm-coeff'!$I$13+$BD560*'Norm-coeff'!$J$13+$BE560*'Norm-coeff'!$K$13+$BF560*'Norm-coeff'!$L$13+$BG560*'Norm-coeff'!$M$13+$BH560*'Norm-coeff'!$N$13+$BI560*'Norm-coeff'!$O$13</f>
        <v>-4.1864930554451202E-2</v>
      </c>
      <c r="CA560" s="54">
        <f>'Norm-coeff'!$C$14+$AX560*'Norm-coeff'!$D$14+$AY560*'Norm-coeff'!$E$14+$AZ560*'Norm-coeff'!$F$14+$BA560*'Norm-coeff'!$G$14+$BB560*'Norm-coeff'!$H$14+$BC560*'Norm-coeff'!$I$14+$BD560*'Norm-coeff'!$J$14+$BE560*'Norm-coeff'!$K$14+$BF560*'Norm-coeff'!$L$14+$BG560*'Norm-coeff'!$M$14+$BH560*'Norm-coeff'!$N$14+$BI560*'Norm-coeff'!$O$14</f>
        <v>4.2526983164477103</v>
      </c>
      <c r="CC560" s="54">
        <f t="shared" si="1702"/>
        <v>0</v>
      </c>
      <c r="CG560" s="54">
        <f t="shared" si="1578"/>
        <v>0</v>
      </c>
      <c r="CH560" s="54">
        <f t="shared" si="1556"/>
        <v>0</v>
      </c>
      <c r="CI560" s="54">
        <f t="shared" si="1579"/>
        <v>0</v>
      </c>
      <c r="CJ560" s="56">
        <f t="shared" si="1580"/>
        <v>0</v>
      </c>
      <c r="CK560" s="54">
        <f t="shared" si="1581"/>
        <v>0</v>
      </c>
      <c r="CL560" s="54">
        <f t="shared" si="1582"/>
        <v>0</v>
      </c>
      <c r="CM560" s="54">
        <f t="shared" si="1583"/>
        <v>0</v>
      </c>
      <c r="CN560" s="54">
        <f t="shared" si="1584"/>
        <v>0</v>
      </c>
      <c r="CO560" s="54">
        <f t="shared" si="1585"/>
        <v>0</v>
      </c>
      <c r="CP560" s="54">
        <f t="shared" si="1586"/>
        <v>0</v>
      </c>
      <c r="CQ560" s="54">
        <f t="shared" si="1587"/>
        <v>0</v>
      </c>
      <c r="CR560" s="54">
        <f t="shared" si="1588"/>
        <v>0</v>
      </c>
      <c r="CS560" s="54">
        <f t="shared" si="1589"/>
        <v>0</v>
      </c>
      <c r="CU560" s="54">
        <f t="shared" si="1590"/>
        <v>0</v>
      </c>
      <c r="CV560" s="54">
        <f t="shared" si="1591"/>
        <v>0</v>
      </c>
      <c r="CW560" s="54">
        <f t="shared" si="1592"/>
        <v>0</v>
      </c>
      <c r="CX560" s="54">
        <f t="shared" si="1593"/>
        <v>0</v>
      </c>
      <c r="CZ560" s="54">
        <f t="shared" si="1594"/>
        <v>0</v>
      </c>
      <c r="DA560" s="54">
        <f t="shared" si="1595"/>
        <v>0</v>
      </c>
      <c r="DB560" s="54">
        <f t="shared" si="1596"/>
        <v>0</v>
      </c>
      <c r="DC560" s="54">
        <f t="shared" si="1597"/>
        <v>0</v>
      </c>
      <c r="DD560" s="54">
        <f t="shared" si="1598"/>
        <v>0</v>
      </c>
      <c r="DE560" s="54">
        <f t="shared" si="1599"/>
        <v>0</v>
      </c>
      <c r="DF560" s="54">
        <f t="shared" si="1600"/>
        <v>0</v>
      </c>
      <c r="DG560" s="54">
        <f t="shared" si="1601"/>
        <v>2</v>
      </c>
      <c r="DH560" s="71">
        <f t="shared" si="1602"/>
        <v>0</v>
      </c>
      <c r="DI560" s="71">
        <f t="shared" si="1603"/>
        <v>0</v>
      </c>
      <c r="DJ560" s="54">
        <f t="shared" si="1604"/>
        <v>0</v>
      </c>
      <c r="DK560" s="54">
        <f t="shared" si="1605"/>
        <v>2</v>
      </c>
      <c r="DL560" s="4">
        <f t="shared" si="1530"/>
        <v>0</v>
      </c>
      <c r="DM560" s="3">
        <f t="shared" si="1606"/>
        <v>0</v>
      </c>
      <c r="DN560" s="3">
        <f t="shared" si="1607"/>
        <v>0</v>
      </c>
      <c r="DO560" s="4" t="e">
        <f t="shared" si="1608"/>
        <v>#DIV/0!</v>
      </c>
      <c r="DP560" s="57"/>
      <c r="DQ560" s="57"/>
      <c r="DR560" s="56">
        <f t="shared" si="1531"/>
        <v>2</v>
      </c>
      <c r="DS560" s="56">
        <f t="shared" si="1532"/>
        <v>0</v>
      </c>
      <c r="DT560" s="38">
        <f t="shared" si="1533"/>
        <v>0</v>
      </c>
      <c r="DU560" s="38">
        <f t="shared" si="1609"/>
        <v>2</v>
      </c>
      <c r="DV560" s="38">
        <f t="shared" si="1534"/>
        <v>0</v>
      </c>
      <c r="DW560" s="39">
        <f t="shared" si="1535"/>
        <v>0</v>
      </c>
      <c r="DX560" s="39">
        <f t="shared" si="1536"/>
        <v>0</v>
      </c>
      <c r="DY560" s="39">
        <f t="shared" si="1537"/>
        <v>0</v>
      </c>
      <c r="DZ560" s="39">
        <f t="shared" si="1538"/>
        <v>0</v>
      </c>
      <c r="EA560" s="39">
        <f t="shared" si="1539"/>
        <v>0</v>
      </c>
      <c r="EB560" s="37" t="e">
        <f t="shared" si="1610"/>
        <v>#DIV/0!</v>
      </c>
      <c r="EC560" s="37" t="e">
        <f t="shared" si="1611"/>
        <v>#DIV/0!</v>
      </c>
      <c r="ED560" s="37" t="e">
        <f t="shared" si="1612"/>
        <v>#DIV/0!</v>
      </c>
      <c r="EE560" s="37" t="e">
        <f t="shared" si="1613"/>
        <v>#DIV/0!</v>
      </c>
      <c r="EF560" s="39" t="e">
        <f t="shared" si="1614"/>
        <v>#DIV/0!</v>
      </c>
      <c r="EG560" s="37" t="e">
        <f t="shared" si="1615"/>
        <v>#DIV/0!</v>
      </c>
      <c r="EH560" s="37" t="e">
        <f t="shared" si="1616"/>
        <v>#DIV/0!</v>
      </c>
      <c r="EI560" s="11" t="b">
        <f t="shared" si="1617"/>
        <v>1</v>
      </c>
      <c r="EJ560" s="11" t="b">
        <f t="shared" si="1618"/>
        <v>0</v>
      </c>
      <c r="EK560" s="39" t="e">
        <f t="shared" si="1619"/>
        <v>#DIV/0!</v>
      </c>
      <c r="EL560" s="39" t="e">
        <f t="shared" si="1620"/>
        <v>#DIV/0!</v>
      </c>
      <c r="EM560" s="39" t="e">
        <f t="shared" si="1621"/>
        <v>#DIV/0!</v>
      </c>
      <c r="EN560" s="39" t="e">
        <f t="shared" si="1622"/>
        <v>#DIV/0!</v>
      </c>
      <c r="EO560" s="39" t="e">
        <f t="shared" si="1623"/>
        <v>#DIV/0!</v>
      </c>
      <c r="EP560" s="39" t="e">
        <f t="shared" si="1624"/>
        <v>#DIV/0!</v>
      </c>
      <c r="EQ560" s="39" t="e">
        <f t="shared" si="1625"/>
        <v>#DIV/0!</v>
      </c>
      <c r="ER560" s="39" t="e">
        <f t="shared" si="1626"/>
        <v>#DIV/0!</v>
      </c>
      <c r="ES560" s="58" t="str">
        <f t="shared" si="1627"/>
        <v>(OH,F,Cl)-dominate amphibole</v>
      </c>
      <c r="ET560" s="58" t="e">
        <f t="shared" si="1628"/>
        <v>#N/A</v>
      </c>
      <c r="EU560" s="56">
        <f t="shared" si="1540"/>
        <v>0</v>
      </c>
      <c r="EV560" s="56">
        <f t="shared" si="1541"/>
        <v>0</v>
      </c>
      <c r="EW560" s="56">
        <f t="shared" si="1542"/>
        <v>0</v>
      </c>
      <c r="EX560" s="56">
        <f t="shared" si="1543"/>
        <v>0</v>
      </c>
      <c r="EY560" s="56">
        <f t="shared" si="1544"/>
        <v>0</v>
      </c>
      <c r="EZ560" s="56">
        <f t="shared" si="1545"/>
        <v>0</v>
      </c>
      <c r="FA560" s="39">
        <f t="shared" si="1546"/>
        <v>0</v>
      </c>
      <c r="FB560" s="39">
        <f t="shared" si="1547"/>
        <v>0</v>
      </c>
      <c r="FC560" s="54">
        <f t="shared" si="1548"/>
        <v>0</v>
      </c>
      <c r="FD560" s="54">
        <f t="shared" si="1549"/>
        <v>0</v>
      </c>
      <c r="FE560" s="39">
        <f t="shared" si="1550"/>
        <v>0</v>
      </c>
      <c r="FF560" s="54">
        <f t="shared" si="1551"/>
        <v>0</v>
      </c>
      <c r="FG560" s="39">
        <f t="shared" si="1552"/>
        <v>0</v>
      </c>
      <c r="FH560" s="39">
        <f t="shared" si="1629"/>
        <v>0</v>
      </c>
      <c r="FI560" s="39">
        <f t="shared" si="1630"/>
        <v>0</v>
      </c>
      <c r="FJ560" s="39">
        <f t="shared" si="1631"/>
        <v>0</v>
      </c>
      <c r="FK560" s="39" t="e">
        <f t="shared" si="1632"/>
        <v>#DIV/0!</v>
      </c>
      <c r="FL560" s="39" t="e">
        <f t="shared" si="1633"/>
        <v>#DIV/0!</v>
      </c>
      <c r="FM560" s="39" t="e">
        <f t="shared" si="1634"/>
        <v>#DIV/0!</v>
      </c>
      <c r="FN560" s="39">
        <f t="shared" si="1635"/>
        <v>1</v>
      </c>
      <c r="FO560" s="39">
        <f t="shared" si="1553"/>
        <v>0</v>
      </c>
      <c r="FP560" s="39">
        <f t="shared" si="1554"/>
        <v>0</v>
      </c>
      <c r="FQ560" s="39">
        <f t="shared" si="1555"/>
        <v>0</v>
      </c>
      <c r="FR560" s="39">
        <f t="shared" si="1636"/>
        <v>0</v>
      </c>
      <c r="FS560" s="39">
        <f t="shared" si="1637"/>
        <v>0</v>
      </c>
      <c r="FU560" s="39" t="e">
        <f t="shared" si="1638"/>
        <v>#DIV/0!</v>
      </c>
      <c r="FV560" s="39" t="e">
        <f t="shared" si="1639"/>
        <v>#DIV/0!</v>
      </c>
      <c r="FW560" s="39" t="e">
        <f t="shared" si="1640"/>
        <v>#DIV/0!</v>
      </c>
      <c r="FY560" s="39" t="e">
        <f t="shared" si="1641"/>
        <v>#DIV/0!</v>
      </c>
      <c r="FZ560" s="39" t="e">
        <f t="shared" si="1642"/>
        <v>#DIV/0!</v>
      </c>
      <c r="GA560" s="39" t="e">
        <f t="shared" si="1643"/>
        <v>#DIV/0!</v>
      </c>
      <c r="GB560" s="39" t="e">
        <f t="shared" si="1644"/>
        <v>#DIV/0!</v>
      </c>
      <c r="GC560" s="39" t="e">
        <f t="shared" si="1645"/>
        <v>#DIV/0!</v>
      </c>
      <c r="GD560" s="39" t="e">
        <f t="shared" si="1646"/>
        <v>#DIV/0!</v>
      </c>
      <c r="GE560" s="39" t="e">
        <f t="shared" si="1647"/>
        <v>#DIV/0!</v>
      </c>
      <c r="GF560" s="39" t="e">
        <f t="shared" si="1648"/>
        <v>#DIV/0!</v>
      </c>
      <c r="GG560" s="39" t="e">
        <f t="shared" si="1649"/>
        <v>#DIV/0!</v>
      </c>
      <c r="GH560" s="39" t="e">
        <f t="shared" si="1650"/>
        <v>#DIV/0!</v>
      </c>
      <c r="GI560" s="39"/>
      <c r="GJ560" s="39" t="e">
        <f t="shared" si="1651"/>
        <v>#DIV/0!</v>
      </c>
      <c r="GK560" s="39" t="e">
        <f t="shared" si="1652"/>
        <v>#DIV/0!</v>
      </c>
      <c r="GL560" s="39" t="e">
        <f t="shared" si="1653"/>
        <v>#DIV/0!</v>
      </c>
      <c r="GM560" s="39" t="e">
        <f t="shared" si="1654"/>
        <v>#DIV/0!</v>
      </c>
      <c r="GN560" s="39" t="e">
        <f t="shared" si="1655"/>
        <v>#DIV/0!</v>
      </c>
      <c r="GO560" s="57"/>
      <c r="GP560" s="57" t="e">
        <f t="shared" si="1656"/>
        <v>#DIV/0!</v>
      </c>
      <c r="GQ560" s="59" t="e">
        <f t="shared" si="1657"/>
        <v>#DIV/0!</v>
      </c>
      <c r="GR560" s="41" t="e">
        <f t="shared" si="1658"/>
        <v>#DIV/0!</v>
      </c>
      <c r="GS560" s="57" t="e">
        <f t="shared" si="1659"/>
        <v>#DIV/0!</v>
      </c>
      <c r="GT560" s="57" t="e">
        <f t="shared" si="1660"/>
        <v>#DIV/0!</v>
      </c>
      <c r="GU560" s="57" t="e">
        <f t="shared" si="1661"/>
        <v>#DIV/0!</v>
      </c>
      <c r="GV560" s="57"/>
      <c r="GW560" s="42" t="e">
        <f t="shared" si="1662"/>
        <v>#DIV/0!</v>
      </c>
      <c r="GX560" s="42" t="e">
        <f t="shared" si="1663"/>
        <v>#DIV/0!</v>
      </c>
      <c r="GY560" s="42" t="e">
        <f t="shared" si="1664"/>
        <v>#DIV/0!</v>
      </c>
      <c r="GZ560" s="57"/>
      <c r="HA560" s="2" t="e">
        <f t="shared" si="1665"/>
        <v>#DIV/0!</v>
      </c>
      <c r="HB560" s="2" t="e">
        <f t="shared" si="1666"/>
        <v>#DIV/0!</v>
      </c>
      <c r="HC560" s="2" t="e">
        <f t="shared" si="1667"/>
        <v>#DIV/0!</v>
      </c>
      <c r="HD560" s="2" t="e">
        <f t="shared" si="1668"/>
        <v>#DIV/0!</v>
      </c>
      <c r="HE560" s="2" t="e">
        <f t="shared" si="1669"/>
        <v>#DIV/0!</v>
      </c>
      <c r="HF560" s="2" t="e">
        <f t="shared" si="1670"/>
        <v>#DIV/0!</v>
      </c>
      <c r="HG560" s="2" t="e">
        <f t="shared" si="1671"/>
        <v>#DIV/0!</v>
      </c>
      <c r="HH560" s="2" t="e">
        <f t="shared" si="1672"/>
        <v>#DIV/0!</v>
      </c>
      <c r="HI560" s="2" t="e">
        <f t="shared" si="1673"/>
        <v>#DIV/0!</v>
      </c>
      <c r="HJ560" s="11" t="e">
        <f t="shared" si="1674"/>
        <v>#DIV/0!</v>
      </c>
      <c r="HK560" s="60" t="e">
        <f t="shared" si="1675"/>
        <v>#DIV/0!</v>
      </c>
      <c r="HL560" s="57"/>
      <c r="HM560" s="57" t="e">
        <f t="shared" si="1676"/>
        <v>#DIV/0!</v>
      </c>
      <c r="HN560" s="57" t="e">
        <f t="shared" si="1677"/>
        <v>#DIV/0!</v>
      </c>
      <c r="HO560" s="57" t="e">
        <f t="shared" si="1678"/>
        <v>#DIV/0!</v>
      </c>
      <c r="HP560" s="57" t="e">
        <f t="shared" si="1679"/>
        <v>#DIV/0!</v>
      </c>
      <c r="HQ560" s="57" t="e">
        <f t="shared" si="1680"/>
        <v>#DIV/0!</v>
      </c>
      <c r="HR560" s="57"/>
      <c r="HS560" s="57" t="e">
        <f t="shared" si="1681"/>
        <v>#DIV/0!</v>
      </c>
      <c r="HT560" s="57" t="e">
        <f t="shared" si="1682"/>
        <v>#DIV/0!</v>
      </c>
      <c r="HU560" s="57" t="e">
        <f t="shared" si="1683"/>
        <v>#DIV/0!</v>
      </c>
      <c r="HV560" s="57" t="e">
        <f t="shared" si="1684"/>
        <v>#DIV/0!</v>
      </c>
      <c r="HW560" s="57" t="e">
        <f t="shared" si="1685"/>
        <v>#DIV/0!</v>
      </c>
      <c r="HX560" s="57"/>
      <c r="HY560" s="57" t="e">
        <f t="shared" si="1686"/>
        <v>#DIV/0!</v>
      </c>
      <c r="HZ560" s="57" t="e">
        <f t="shared" si="1687"/>
        <v>#DIV/0!</v>
      </c>
      <c r="IA560" s="57"/>
      <c r="IB560" s="61">
        <f t="shared" si="1688"/>
        <v>0</v>
      </c>
      <c r="IC560" s="57" t="str">
        <f t="shared" si="1689"/>
        <v/>
      </c>
      <c r="ID560" s="42"/>
      <c r="IE560" s="2" t="str">
        <f t="shared" si="1690"/>
        <v/>
      </c>
      <c r="IF560" s="60" t="e">
        <f t="shared" si="1691"/>
        <v>#DIV/0!</v>
      </c>
      <c r="IG560" s="60" t="str">
        <f t="shared" si="1692"/>
        <v/>
      </c>
      <c r="IH560" s="60" t="str">
        <f t="shared" si="1693"/>
        <v>zinco-</v>
      </c>
      <c r="II560" s="60" t="str">
        <f t="shared" si="1694"/>
        <v>mangano-</v>
      </c>
      <c r="IJ560" s="60" t="e">
        <f t="shared" si="1695"/>
        <v>#DIV/0!</v>
      </c>
      <c r="IK560" s="60" t="e">
        <f t="shared" si="1696"/>
        <v>#DIV/0!</v>
      </c>
      <c r="IL560" s="60" t="e">
        <f t="shared" si="1697"/>
        <v>#DIV/0!</v>
      </c>
      <c r="IM560" s="60" t="e">
        <f t="shared" si="1698"/>
        <v>#DIV/0!</v>
      </c>
      <c r="IN560" s="60" t="str">
        <f t="shared" si="1699"/>
        <v/>
      </c>
      <c r="IO560" s="60" t="str">
        <f t="shared" si="1700"/>
        <v/>
      </c>
      <c r="IP560" s="57"/>
      <c r="IQ560" s="57" t="str">
        <f t="shared" si="1701"/>
        <v>ERROR!!</v>
      </c>
    </row>
    <row r="561" spans="24:251">
      <c r="X561" s="29">
        <f t="shared" si="1557"/>
        <v>0</v>
      </c>
      <c r="Y561" s="29">
        <f t="shared" si="1558"/>
        <v>0</v>
      </c>
      <c r="Z561" s="29" t="e">
        <f t="shared" si="1559"/>
        <v>#DIV/0!</v>
      </c>
      <c r="AA561" s="29" t="e">
        <f t="shared" si="1560"/>
        <v>#DIV/0!</v>
      </c>
      <c r="AB561" s="29" t="e">
        <f t="shared" si="1561"/>
        <v>#DIV/0!</v>
      </c>
      <c r="AC561" s="29" t="e">
        <f t="shared" si="1562"/>
        <v>#DIV/0!</v>
      </c>
      <c r="AF561" s="23">
        <v>60.084299999999999</v>
      </c>
      <c r="AG561" s="23">
        <v>79.878799999999998</v>
      </c>
      <c r="AH561" s="23">
        <v>101.96120000000001</v>
      </c>
      <c r="AI561" s="23">
        <v>151.99039999999999</v>
      </c>
      <c r="AJ561" s="23">
        <v>159.69</v>
      </c>
      <c r="AK561" s="23">
        <v>71.846400000000003</v>
      </c>
      <c r="AL561" s="23">
        <v>70.9375</v>
      </c>
      <c r="AM561" s="23">
        <v>40.304400000000001</v>
      </c>
      <c r="AN561" s="23">
        <v>56.077399999999997</v>
      </c>
      <c r="AO561" s="23">
        <v>61.978999999999999</v>
      </c>
      <c r="AP561" s="23">
        <v>94.195999999999998</v>
      </c>
      <c r="AQ561" s="23">
        <v>18.998000000000001</v>
      </c>
      <c r="AR561" s="23">
        <v>35.450000000000003</v>
      </c>
      <c r="AS561" s="23">
        <v>29.88</v>
      </c>
      <c r="AT561" s="23">
        <v>74.691999999999993</v>
      </c>
      <c r="AU561" s="23">
        <v>81.39</v>
      </c>
      <c r="AX561" s="54">
        <f t="shared" si="1563"/>
        <v>0</v>
      </c>
      <c r="AY561" s="54">
        <f t="shared" si="1564"/>
        <v>0</v>
      </c>
      <c r="AZ561" s="54">
        <f t="shared" si="1565"/>
        <v>0</v>
      </c>
      <c r="BA561" s="54">
        <f t="shared" si="1566"/>
        <v>0</v>
      </c>
      <c r="BB561" s="54">
        <f t="shared" si="1567"/>
        <v>0</v>
      </c>
      <c r="BC561" s="54">
        <f t="shared" si="1568"/>
        <v>0</v>
      </c>
      <c r="BD561" s="54">
        <f t="shared" si="1569"/>
        <v>0</v>
      </c>
      <c r="BE561" s="54">
        <f t="shared" si="1570"/>
        <v>0</v>
      </c>
      <c r="BF561" s="54">
        <f t="shared" si="1571"/>
        <v>0</v>
      </c>
      <c r="BG561" s="54">
        <f t="shared" si="1572"/>
        <v>0</v>
      </c>
      <c r="BH561" s="54">
        <f t="shared" si="1573"/>
        <v>0</v>
      </c>
      <c r="BI561" s="54">
        <f t="shared" si="1574"/>
        <v>0</v>
      </c>
      <c r="BJ561" s="54">
        <f t="shared" si="1575"/>
        <v>0</v>
      </c>
      <c r="BK561" s="54">
        <f t="shared" si="1576"/>
        <v>0</v>
      </c>
      <c r="BL561" s="54">
        <f t="shared" si="1577"/>
        <v>0</v>
      </c>
      <c r="BM561" s="42"/>
      <c r="BO561" s="54">
        <f>'Norm-coeff'!$C$2+$AX561*'Norm-coeff'!$D$2+$AY561*'Norm-coeff'!$E$2+$AZ561*'Norm-coeff'!$F$2+$BA561*'Norm-coeff'!$G$2+$BB561*'Norm-coeff'!$H$2+$BC561*'Norm-coeff'!$I$2+$BD561*'Norm-coeff'!$J$2+$BE561*'Norm-coeff'!$K$2+$BF561*'Norm-coeff'!$L$2+$BG561*'Norm-coeff'!$M$2+$BH561*'Norm-coeff'!$N$2+$BI561*'Norm-coeff'!$O$2</f>
        <v>5.4045421474420303</v>
      </c>
      <c r="BP561" s="54">
        <f>'Norm-coeff'!$C$3+$AX561*'Norm-coeff'!$D$3+$AY561*'Norm-coeff'!$E$3+$AZ561*'Norm-coeff'!$F$3+$BA561*'Norm-coeff'!$G$3+$BB561*'Norm-coeff'!$H$3+$BC561*'Norm-coeff'!$I$3+$BD561*'Norm-coeff'!$J$3+$BE561*'Norm-coeff'!$K$3+$BF561*'Norm-coeff'!$L$3+$BG561*'Norm-coeff'!$M$3+$BH561*'Norm-coeff'!$N$3+$BI561*'Norm-coeff'!$O$3</f>
        <v>3.15319116612705</v>
      </c>
      <c r="BQ561" s="54">
        <f>'Norm-coeff'!$C$4+$AX561*'Norm-coeff'!$D$4+$AY561*'Norm-coeff'!$E$4+$AZ561*'Norm-coeff'!$F$4+$BA561*'Norm-coeff'!$G$4+$BB561*'Norm-coeff'!$H$4+$BC561*'Norm-coeff'!$I$4+$BD561*'Norm-coeff'!$J$4+$BE561*'Norm-coeff'!$K$4+$BF561*'Norm-coeff'!$L$4+$BG561*'Norm-coeff'!$M$4+$BH561*'Norm-coeff'!$N$4+$BI561*'Norm-coeff'!$O$4</f>
        <v>1.42115649462768</v>
      </c>
      <c r="BR561" s="54">
        <f>'Norm-coeff'!$C$5+$AX561*'Norm-coeff'!$D$5+$AY561*'Norm-coeff'!$E$5+$AZ561*'Norm-coeff'!$F$5+$BA561*'Norm-coeff'!$G$5+$BB561*'Norm-coeff'!$H$5+$BC561*'Norm-coeff'!$I$5+$BD561*'Norm-coeff'!$J$5+$BE561*'Norm-coeff'!$K$5+$BF561*'Norm-coeff'!$L$5+$BG561*'Norm-coeff'!$M$5+$BH561*'Norm-coeff'!$N$5+$BI561*'Norm-coeff'!$O$5</f>
        <v>1.0553329241296201</v>
      </c>
      <c r="BS561" s="54">
        <f>'Norm-coeff'!$C$6+$AX561*'Norm-coeff'!$D$6+$AY561*'Norm-coeff'!$E$6+$AZ561*'Norm-coeff'!$F$6+$BA561*'Norm-coeff'!$G$6+$BB561*'Norm-coeff'!$H$6+$BC561*'Norm-coeff'!$I$6+$BD561*'Norm-coeff'!$J$6+$BE561*'Norm-coeff'!$K$6+$BF561*'Norm-coeff'!$L$6+$BG561*'Norm-coeff'!$M$6+$BH561*'Norm-coeff'!$N$6+$BI561*'Norm-coeff'!$O$6</f>
        <v>-1.48700885495103E-2</v>
      </c>
      <c r="BT561" s="54">
        <f>'Norm-coeff'!$C$7+$AX561*'Norm-coeff'!$D$7+$AY561*'Norm-coeff'!$E$7+$AZ561*'Norm-coeff'!$F$7+$BA561*'Norm-coeff'!$G$7+$BB561*'Norm-coeff'!$H$7+$BC561*'Norm-coeff'!$I$7+$BD561*'Norm-coeff'!$J$7+$BE561*'Norm-coeff'!$K$7+$BF561*'Norm-coeff'!$L$7+$BG561*'Norm-coeff'!$M$7+$BH561*'Norm-coeff'!$N$7+$BI561*'Norm-coeff'!$O$7</f>
        <v>2.0907583608832998</v>
      </c>
      <c r="BU561" s="54">
        <f>'Norm-coeff'!$C$8+$AX561*'Norm-coeff'!$D$8+$AY561*'Norm-coeff'!$E$8+$AZ561*'Norm-coeff'!$F$8+$BA561*'Norm-coeff'!$G$8+$BB561*'Norm-coeff'!$H$8+$BC561*'Norm-coeff'!$I$8+$BD561*'Norm-coeff'!$J$8+$BE561*'Norm-coeff'!$K$8+$BF561*'Norm-coeff'!$L$8+$BG561*'Norm-coeff'!$M$8+$BH561*'Norm-coeff'!$N$8+$BI561*'Norm-coeff'!$O$8</f>
        <v>0.65894159836244504</v>
      </c>
      <c r="BV561" s="54">
        <f>'Norm-coeff'!$C$9+$AX561*'Norm-coeff'!$D$9+$AY561*'Norm-coeff'!$E$9+$AZ561*'Norm-coeff'!$F$9+$BA561*'Norm-coeff'!$G$9+$BB561*'Norm-coeff'!$H$9+$BC561*'Norm-coeff'!$I$9+$BD561*'Norm-coeff'!$J$9+$BE561*'Norm-coeff'!$K$9+$BF561*'Norm-coeff'!$L$9+$BG561*'Norm-coeff'!$M$9+$BH561*'Norm-coeff'!$N$9+$BI561*'Norm-coeff'!$O$9</f>
        <v>1.48961085014701</v>
      </c>
      <c r="BW561" s="54">
        <f>'Norm-coeff'!$C$10+$AX561*'Norm-coeff'!$D$10+$AY561*'Norm-coeff'!$E$10+$AZ561*'Norm-coeff'!$F$10+$BA561*'Norm-coeff'!$G$10+$BB561*'Norm-coeff'!$H$10+$BC561*'Norm-coeff'!$I$10+$BD561*'Norm-coeff'!$J$10+$BE561*'Norm-coeff'!$K$10+$BF561*'Norm-coeff'!$L$10+$BG561*'Norm-coeff'!$M$10+$BH561*'Norm-coeff'!$N$10+$BI561*'Norm-coeff'!$O$10</f>
        <v>1.42058735749591</v>
      </c>
      <c r="BX561" s="54">
        <f>'Norm-coeff'!$C$11+$AX561*'Norm-coeff'!$D$11+$AY561*'Norm-coeff'!$E$11+$AZ561*'Norm-coeff'!$F$11+$BA561*'Norm-coeff'!$G$11+$BB561*'Norm-coeff'!$H$11+$BC561*'Norm-coeff'!$I$11+$BD561*'Norm-coeff'!$J$11+$BE561*'Norm-coeff'!$K$11+$BF561*'Norm-coeff'!$L$11+$BG561*'Norm-coeff'!$M$11+$BH561*'Norm-coeff'!$N$11+$BI561*'Norm-coeff'!$O$11</f>
        <v>0.221233014421479</v>
      </c>
      <c r="BY561" s="54">
        <f>'Norm-coeff'!$C$12+$AX561*'Norm-coeff'!$D$12+$AY561*'Norm-coeff'!$E$12+$AZ561*'Norm-coeff'!$F$12+$BA561*'Norm-coeff'!$G$12+$BB561*'Norm-coeff'!$H$12+$BC561*'Norm-coeff'!$I$12+$BD561*'Norm-coeff'!$J$12+$BE561*'Norm-coeff'!$K$12+$BF561*'Norm-coeff'!$L$12+$BG561*'Norm-coeff'!$M$12+$BH561*'Norm-coeff'!$N$12+$BI561*'Norm-coeff'!$O$12</f>
        <v>0.283527502056037</v>
      </c>
      <c r="BZ561" s="54">
        <f>'Norm-coeff'!$C$13+$AX561*'Norm-coeff'!$D$13+$AY561*'Norm-coeff'!$E$13+$AZ561*'Norm-coeff'!$F$13+$BA561*'Norm-coeff'!$G$13+$BB561*'Norm-coeff'!$H$13+$BC561*'Norm-coeff'!$I$13+$BD561*'Norm-coeff'!$J$13+$BE561*'Norm-coeff'!$K$13+$BF561*'Norm-coeff'!$L$13+$BG561*'Norm-coeff'!$M$13+$BH561*'Norm-coeff'!$N$13+$BI561*'Norm-coeff'!$O$13</f>
        <v>-4.1864930554451202E-2</v>
      </c>
      <c r="CA561" s="54">
        <f>'Norm-coeff'!$C$14+$AX561*'Norm-coeff'!$D$14+$AY561*'Norm-coeff'!$E$14+$AZ561*'Norm-coeff'!$F$14+$BA561*'Norm-coeff'!$G$14+$BB561*'Norm-coeff'!$H$14+$BC561*'Norm-coeff'!$I$14+$BD561*'Norm-coeff'!$J$14+$BE561*'Norm-coeff'!$K$14+$BF561*'Norm-coeff'!$L$14+$BG561*'Norm-coeff'!$M$14+$BH561*'Norm-coeff'!$N$14+$BI561*'Norm-coeff'!$O$14</f>
        <v>4.2526983164477103</v>
      </c>
      <c r="CC561" s="54">
        <f t="shared" si="1702"/>
        <v>0</v>
      </c>
      <c r="CG561" s="54">
        <f t="shared" si="1578"/>
        <v>0</v>
      </c>
      <c r="CH561" s="54">
        <f t="shared" si="1556"/>
        <v>0</v>
      </c>
      <c r="CI561" s="54">
        <f t="shared" si="1579"/>
        <v>0</v>
      </c>
      <c r="CJ561" s="56">
        <f t="shared" si="1580"/>
        <v>0</v>
      </c>
      <c r="CK561" s="54">
        <f t="shared" si="1581"/>
        <v>0</v>
      </c>
      <c r="CL561" s="54">
        <f t="shared" si="1582"/>
        <v>0</v>
      </c>
      <c r="CM561" s="54">
        <f t="shared" si="1583"/>
        <v>0</v>
      </c>
      <c r="CN561" s="54">
        <f t="shared" si="1584"/>
        <v>0</v>
      </c>
      <c r="CO561" s="54">
        <f t="shared" si="1585"/>
        <v>0</v>
      </c>
      <c r="CP561" s="54">
        <f t="shared" si="1586"/>
        <v>0</v>
      </c>
      <c r="CQ561" s="54">
        <f t="shared" si="1587"/>
        <v>0</v>
      </c>
      <c r="CR561" s="54">
        <f t="shared" si="1588"/>
        <v>0</v>
      </c>
      <c r="CS561" s="54">
        <f t="shared" si="1589"/>
        <v>0</v>
      </c>
      <c r="CU561" s="54">
        <f t="shared" si="1590"/>
        <v>0</v>
      </c>
      <c r="CV561" s="54">
        <f t="shared" si="1591"/>
        <v>0</v>
      </c>
      <c r="CW561" s="54">
        <f t="shared" si="1592"/>
        <v>0</v>
      </c>
      <c r="CX561" s="54">
        <f t="shared" si="1593"/>
        <v>0</v>
      </c>
      <c r="CZ561" s="54">
        <f t="shared" si="1594"/>
        <v>0</v>
      </c>
      <c r="DA561" s="54">
        <f t="shared" si="1595"/>
        <v>0</v>
      </c>
      <c r="DB561" s="54">
        <f t="shared" si="1596"/>
        <v>0</v>
      </c>
      <c r="DC561" s="54">
        <f t="shared" si="1597"/>
        <v>0</v>
      </c>
      <c r="DD561" s="54">
        <f t="shared" si="1598"/>
        <v>0</v>
      </c>
      <c r="DE561" s="54">
        <f t="shared" si="1599"/>
        <v>0</v>
      </c>
      <c r="DF561" s="54">
        <f t="shared" si="1600"/>
        <v>0</v>
      </c>
      <c r="DG561" s="54">
        <f t="shared" si="1601"/>
        <v>2</v>
      </c>
      <c r="DH561" s="71">
        <f t="shared" si="1602"/>
        <v>0</v>
      </c>
      <c r="DI561" s="71">
        <f t="shared" si="1603"/>
        <v>0</v>
      </c>
      <c r="DJ561" s="54">
        <f t="shared" si="1604"/>
        <v>0</v>
      </c>
      <c r="DK561" s="54">
        <f t="shared" si="1605"/>
        <v>2</v>
      </c>
      <c r="DL561" s="4">
        <f t="shared" si="1530"/>
        <v>0</v>
      </c>
      <c r="DM561" s="3">
        <f t="shared" si="1606"/>
        <v>0</v>
      </c>
      <c r="DN561" s="3">
        <f t="shared" si="1607"/>
        <v>0</v>
      </c>
      <c r="DO561" s="4" t="e">
        <f t="shared" si="1608"/>
        <v>#DIV/0!</v>
      </c>
      <c r="DP561" s="57"/>
      <c r="DQ561" s="57"/>
      <c r="DR561" s="56">
        <f t="shared" si="1531"/>
        <v>2</v>
      </c>
      <c r="DS561" s="56">
        <f t="shared" si="1532"/>
        <v>0</v>
      </c>
      <c r="DT561" s="38">
        <f t="shared" si="1533"/>
        <v>0</v>
      </c>
      <c r="DU561" s="38">
        <f t="shared" si="1609"/>
        <v>2</v>
      </c>
      <c r="DV561" s="38">
        <f t="shared" si="1534"/>
        <v>0</v>
      </c>
      <c r="DW561" s="39">
        <f t="shared" si="1535"/>
        <v>0</v>
      </c>
      <c r="DX561" s="39">
        <f t="shared" si="1536"/>
        <v>0</v>
      </c>
      <c r="DY561" s="39">
        <f t="shared" si="1537"/>
        <v>0</v>
      </c>
      <c r="DZ561" s="39">
        <f t="shared" si="1538"/>
        <v>0</v>
      </c>
      <c r="EA561" s="39">
        <f t="shared" si="1539"/>
        <v>0</v>
      </c>
      <c r="EB561" s="37" t="e">
        <f t="shared" si="1610"/>
        <v>#DIV/0!</v>
      </c>
      <c r="EC561" s="37" t="e">
        <f t="shared" si="1611"/>
        <v>#DIV/0!</v>
      </c>
      <c r="ED561" s="37" t="e">
        <f t="shared" si="1612"/>
        <v>#DIV/0!</v>
      </c>
      <c r="EE561" s="37" t="e">
        <f t="shared" si="1613"/>
        <v>#DIV/0!</v>
      </c>
      <c r="EF561" s="39" t="e">
        <f t="shared" si="1614"/>
        <v>#DIV/0!</v>
      </c>
      <c r="EG561" s="37" t="e">
        <f t="shared" si="1615"/>
        <v>#DIV/0!</v>
      </c>
      <c r="EH561" s="37" t="e">
        <f t="shared" si="1616"/>
        <v>#DIV/0!</v>
      </c>
      <c r="EI561" s="11" t="b">
        <f t="shared" si="1617"/>
        <v>1</v>
      </c>
      <c r="EJ561" s="11" t="b">
        <f t="shared" si="1618"/>
        <v>0</v>
      </c>
      <c r="EK561" s="39" t="e">
        <f t="shared" si="1619"/>
        <v>#DIV/0!</v>
      </c>
      <c r="EL561" s="39" t="e">
        <f t="shared" si="1620"/>
        <v>#DIV/0!</v>
      </c>
      <c r="EM561" s="39" t="e">
        <f t="shared" si="1621"/>
        <v>#DIV/0!</v>
      </c>
      <c r="EN561" s="39" t="e">
        <f t="shared" si="1622"/>
        <v>#DIV/0!</v>
      </c>
      <c r="EO561" s="39" t="e">
        <f t="shared" si="1623"/>
        <v>#DIV/0!</v>
      </c>
      <c r="EP561" s="39" t="e">
        <f t="shared" si="1624"/>
        <v>#DIV/0!</v>
      </c>
      <c r="EQ561" s="39" t="e">
        <f t="shared" si="1625"/>
        <v>#DIV/0!</v>
      </c>
      <c r="ER561" s="39" t="e">
        <f t="shared" si="1626"/>
        <v>#DIV/0!</v>
      </c>
      <c r="ES561" s="58" t="str">
        <f t="shared" si="1627"/>
        <v>(OH,F,Cl)-dominate amphibole</v>
      </c>
      <c r="ET561" s="58" t="e">
        <f t="shared" si="1628"/>
        <v>#N/A</v>
      </c>
      <c r="EU561" s="56">
        <f t="shared" si="1540"/>
        <v>0</v>
      </c>
      <c r="EV561" s="56">
        <f t="shared" si="1541"/>
        <v>0</v>
      </c>
      <c r="EW561" s="56">
        <f t="shared" si="1542"/>
        <v>0</v>
      </c>
      <c r="EX561" s="56">
        <f t="shared" si="1543"/>
        <v>0</v>
      </c>
      <c r="EY561" s="56">
        <f t="shared" si="1544"/>
        <v>0</v>
      </c>
      <c r="EZ561" s="56">
        <f t="shared" si="1545"/>
        <v>0</v>
      </c>
      <c r="FA561" s="39">
        <f t="shared" si="1546"/>
        <v>0</v>
      </c>
      <c r="FB561" s="39">
        <f t="shared" si="1547"/>
        <v>0</v>
      </c>
      <c r="FC561" s="54">
        <f t="shared" si="1548"/>
        <v>0</v>
      </c>
      <c r="FD561" s="54">
        <f t="shared" si="1549"/>
        <v>0</v>
      </c>
      <c r="FE561" s="39">
        <f t="shared" si="1550"/>
        <v>0</v>
      </c>
      <c r="FF561" s="54">
        <f t="shared" si="1551"/>
        <v>0</v>
      </c>
      <c r="FG561" s="39">
        <f t="shared" si="1552"/>
        <v>0</v>
      </c>
      <c r="FH561" s="39">
        <f t="shared" si="1629"/>
        <v>0</v>
      </c>
      <c r="FI561" s="39">
        <f t="shared" si="1630"/>
        <v>0</v>
      </c>
      <c r="FJ561" s="39">
        <f t="shared" si="1631"/>
        <v>0</v>
      </c>
      <c r="FK561" s="39" t="e">
        <f t="shared" si="1632"/>
        <v>#DIV/0!</v>
      </c>
      <c r="FL561" s="39" t="e">
        <f t="shared" si="1633"/>
        <v>#DIV/0!</v>
      </c>
      <c r="FM561" s="39" t="e">
        <f t="shared" si="1634"/>
        <v>#DIV/0!</v>
      </c>
      <c r="FN561" s="39">
        <f t="shared" si="1635"/>
        <v>1</v>
      </c>
      <c r="FO561" s="39">
        <f t="shared" si="1553"/>
        <v>0</v>
      </c>
      <c r="FP561" s="39">
        <f t="shared" si="1554"/>
        <v>0</v>
      </c>
      <c r="FQ561" s="39">
        <f t="shared" si="1555"/>
        <v>0</v>
      </c>
      <c r="FR561" s="39">
        <f t="shared" si="1636"/>
        <v>0</v>
      </c>
      <c r="FS561" s="39">
        <f t="shared" si="1637"/>
        <v>0</v>
      </c>
      <c r="FU561" s="39" t="e">
        <f t="shared" si="1638"/>
        <v>#DIV/0!</v>
      </c>
      <c r="FV561" s="39" t="e">
        <f t="shared" si="1639"/>
        <v>#DIV/0!</v>
      </c>
      <c r="FW561" s="39" t="e">
        <f t="shared" si="1640"/>
        <v>#DIV/0!</v>
      </c>
      <c r="FY561" s="39" t="e">
        <f t="shared" si="1641"/>
        <v>#DIV/0!</v>
      </c>
      <c r="FZ561" s="39" t="e">
        <f t="shared" si="1642"/>
        <v>#DIV/0!</v>
      </c>
      <c r="GA561" s="39" t="e">
        <f t="shared" si="1643"/>
        <v>#DIV/0!</v>
      </c>
      <c r="GB561" s="39" t="e">
        <f t="shared" si="1644"/>
        <v>#DIV/0!</v>
      </c>
      <c r="GC561" s="39" t="e">
        <f t="shared" si="1645"/>
        <v>#DIV/0!</v>
      </c>
      <c r="GD561" s="39" t="e">
        <f t="shared" si="1646"/>
        <v>#DIV/0!</v>
      </c>
      <c r="GE561" s="39" t="e">
        <f t="shared" si="1647"/>
        <v>#DIV/0!</v>
      </c>
      <c r="GF561" s="39" t="e">
        <f t="shared" si="1648"/>
        <v>#DIV/0!</v>
      </c>
      <c r="GG561" s="39" t="e">
        <f t="shared" si="1649"/>
        <v>#DIV/0!</v>
      </c>
      <c r="GH561" s="39" t="e">
        <f t="shared" si="1650"/>
        <v>#DIV/0!</v>
      </c>
      <c r="GI561" s="39"/>
      <c r="GJ561" s="39" t="e">
        <f t="shared" si="1651"/>
        <v>#DIV/0!</v>
      </c>
      <c r="GK561" s="39" t="e">
        <f t="shared" si="1652"/>
        <v>#DIV/0!</v>
      </c>
      <c r="GL561" s="39" t="e">
        <f t="shared" si="1653"/>
        <v>#DIV/0!</v>
      </c>
      <c r="GM561" s="39" t="e">
        <f t="shared" si="1654"/>
        <v>#DIV/0!</v>
      </c>
      <c r="GN561" s="39" t="e">
        <f t="shared" si="1655"/>
        <v>#DIV/0!</v>
      </c>
      <c r="GO561" s="57"/>
      <c r="GP561" s="57" t="e">
        <f t="shared" si="1656"/>
        <v>#DIV/0!</v>
      </c>
      <c r="GQ561" s="59" t="e">
        <f t="shared" si="1657"/>
        <v>#DIV/0!</v>
      </c>
      <c r="GR561" s="41" t="e">
        <f t="shared" si="1658"/>
        <v>#DIV/0!</v>
      </c>
      <c r="GS561" s="57" t="e">
        <f t="shared" si="1659"/>
        <v>#DIV/0!</v>
      </c>
      <c r="GT561" s="57" t="e">
        <f t="shared" si="1660"/>
        <v>#DIV/0!</v>
      </c>
      <c r="GU561" s="57" t="e">
        <f t="shared" si="1661"/>
        <v>#DIV/0!</v>
      </c>
      <c r="GV561" s="57"/>
      <c r="GW561" s="42" t="e">
        <f t="shared" si="1662"/>
        <v>#DIV/0!</v>
      </c>
      <c r="GX561" s="42" t="e">
        <f t="shared" si="1663"/>
        <v>#DIV/0!</v>
      </c>
      <c r="GY561" s="42" t="e">
        <f t="shared" si="1664"/>
        <v>#DIV/0!</v>
      </c>
      <c r="GZ561" s="57"/>
      <c r="HA561" s="2" t="e">
        <f t="shared" si="1665"/>
        <v>#DIV/0!</v>
      </c>
      <c r="HB561" s="2" t="e">
        <f t="shared" si="1666"/>
        <v>#DIV/0!</v>
      </c>
      <c r="HC561" s="2" t="e">
        <f t="shared" si="1667"/>
        <v>#DIV/0!</v>
      </c>
      <c r="HD561" s="2" t="e">
        <f t="shared" si="1668"/>
        <v>#DIV/0!</v>
      </c>
      <c r="HE561" s="2" t="e">
        <f t="shared" si="1669"/>
        <v>#DIV/0!</v>
      </c>
      <c r="HF561" s="2" t="e">
        <f t="shared" si="1670"/>
        <v>#DIV/0!</v>
      </c>
      <c r="HG561" s="2" t="e">
        <f t="shared" si="1671"/>
        <v>#DIV/0!</v>
      </c>
      <c r="HH561" s="2" t="e">
        <f t="shared" si="1672"/>
        <v>#DIV/0!</v>
      </c>
      <c r="HI561" s="2" t="e">
        <f t="shared" si="1673"/>
        <v>#DIV/0!</v>
      </c>
      <c r="HJ561" s="11" t="e">
        <f t="shared" si="1674"/>
        <v>#DIV/0!</v>
      </c>
      <c r="HK561" s="60" t="e">
        <f t="shared" si="1675"/>
        <v>#DIV/0!</v>
      </c>
      <c r="HL561" s="57"/>
      <c r="HM561" s="57" t="e">
        <f t="shared" si="1676"/>
        <v>#DIV/0!</v>
      </c>
      <c r="HN561" s="57" t="e">
        <f t="shared" si="1677"/>
        <v>#DIV/0!</v>
      </c>
      <c r="HO561" s="57" t="e">
        <f t="shared" si="1678"/>
        <v>#DIV/0!</v>
      </c>
      <c r="HP561" s="57" t="e">
        <f t="shared" si="1679"/>
        <v>#DIV/0!</v>
      </c>
      <c r="HQ561" s="57" t="e">
        <f t="shared" si="1680"/>
        <v>#DIV/0!</v>
      </c>
      <c r="HR561" s="57"/>
      <c r="HS561" s="57" t="e">
        <f t="shared" si="1681"/>
        <v>#DIV/0!</v>
      </c>
      <c r="HT561" s="57" t="e">
        <f t="shared" si="1682"/>
        <v>#DIV/0!</v>
      </c>
      <c r="HU561" s="57" t="e">
        <f t="shared" si="1683"/>
        <v>#DIV/0!</v>
      </c>
      <c r="HV561" s="57" t="e">
        <f t="shared" si="1684"/>
        <v>#DIV/0!</v>
      </c>
      <c r="HW561" s="57" t="e">
        <f t="shared" si="1685"/>
        <v>#DIV/0!</v>
      </c>
      <c r="HX561" s="57"/>
      <c r="HY561" s="57" t="e">
        <f t="shared" si="1686"/>
        <v>#DIV/0!</v>
      </c>
      <c r="HZ561" s="57" t="e">
        <f t="shared" si="1687"/>
        <v>#DIV/0!</v>
      </c>
      <c r="IA561" s="57"/>
      <c r="IB561" s="61">
        <f t="shared" si="1688"/>
        <v>0</v>
      </c>
      <c r="IC561" s="57" t="str">
        <f t="shared" si="1689"/>
        <v/>
      </c>
      <c r="ID561" s="42"/>
      <c r="IE561" s="2" t="str">
        <f t="shared" si="1690"/>
        <v/>
      </c>
      <c r="IF561" s="60" t="e">
        <f t="shared" si="1691"/>
        <v>#DIV/0!</v>
      </c>
      <c r="IG561" s="60" t="str">
        <f t="shared" si="1692"/>
        <v/>
      </c>
      <c r="IH561" s="60" t="str">
        <f t="shared" si="1693"/>
        <v>zinco-</v>
      </c>
      <c r="II561" s="60" t="str">
        <f t="shared" si="1694"/>
        <v>mangano-</v>
      </c>
      <c r="IJ561" s="60" t="e">
        <f t="shared" si="1695"/>
        <v>#DIV/0!</v>
      </c>
      <c r="IK561" s="60" t="e">
        <f t="shared" si="1696"/>
        <v>#DIV/0!</v>
      </c>
      <c r="IL561" s="60" t="e">
        <f t="shared" si="1697"/>
        <v>#DIV/0!</v>
      </c>
      <c r="IM561" s="60" t="e">
        <f t="shared" si="1698"/>
        <v>#DIV/0!</v>
      </c>
      <c r="IN561" s="60" t="str">
        <f t="shared" si="1699"/>
        <v/>
      </c>
      <c r="IO561" s="60" t="str">
        <f t="shared" si="1700"/>
        <v/>
      </c>
      <c r="IP561" s="57"/>
      <c r="IQ561" s="57" t="str">
        <f t="shared" si="1701"/>
        <v>ERROR!!</v>
      </c>
    </row>
    <row r="562" spans="24:251">
      <c r="X562" s="29">
        <f t="shared" si="1557"/>
        <v>0</v>
      </c>
      <c r="Y562" s="29">
        <f t="shared" si="1558"/>
        <v>0</v>
      </c>
      <c r="Z562" s="29" t="e">
        <f t="shared" si="1559"/>
        <v>#DIV/0!</v>
      </c>
      <c r="AA562" s="29" t="e">
        <f t="shared" si="1560"/>
        <v>#DIV/0!</v>
      </c>
      <c r="AB562" s="29" t="e">
        <f t="shared" si="1561"/>
        <v>#DIV/0!</v>
      </c>
      <c r="AC562" s="29" t="e">
        <f t="shared" si="1562"/>
        <v>#DIV/0!</v>
      </c>
      <c r="AF562" s="23">
        <v>60.084299999999999</v>
      </c>
      <c r="AG562" s="23">
        <v>79.878799999999998</v>
      </c>
      <c r="AH562" s="23">
        <v>101.96120000000001</v>
      </c>
      <c r="AI562" s="23">
        <v>151.99039999999999</v>
      </c>
      <c r="AJ562" s="23">
        <v>159.69</v>
      </c>
      <c r="AK562" s="23">
        <v>71.846400000000003</v>
      </c>
      <c r="AL562" s="23">
        <v>70.9375</v>
      </c>
      <c r="AM562" s="23">
        <v>40.304400000000001</v>
      </c>
      <c r="AN562" s="23">
        <v>56.077399999999997</v>
      </c>
      <c r="AO562" s="23">
        <v>61.978999999999999</v>
      </c>
      <c r="AP562" s="23">
        <v>94.195999999999998</v>
      </c>
      <c r="AQ562" s="23">
        <v>18.998000000000001</v>
      </c>
      <c r="AR562" s="23">
        <v>35.450000000000003</v>
      </c>
      <c r="AS562" s="23">
        <v>29.88</v>
      </c>
      <c r="AT562" s="23">
        <v>74.691999999999993</v>
      </c>
      <c r="AU562" s="23">
        <v>81.39</v>
      </c>
      <c r="AX562" s="54">
        <f t="shared" si="1563"/>
        <v>0</v>
      </c>
      <c r="AY562" s="54">
        <f t="shared" si="1564"/>
        <v>0</v>
      </c>
      <c r="AZ562" s="54">
        <f t="shared" si="1565"/>
        <v>0</v>
      </c>
      <c r="BA562" s="54">
        <f t="shared" si="1566"/>
        <v>0</v>
      </c>
      <c r="BB562" s="54">
        <f t="shared" si="1567"/>
        <v>0</v>
      </c>
      <c r="BC562" s="54">
        <f t="shared" si="1568"/>
        <v>0</v>
      </c>
      <c r="BD562" s="54">
        <f t="shared" si="1569"/>
        <v>0</v>
      </c>
      <c r="BE562" s="54">
        <f t="shared" si="1570"/>
        <v>0</v>
      </c>
      <c r="BF562" s="54">
        <f t="shared" si="1571"/>
        <v>0</v>
      </c>
      <c r="BG562" s="54">
        <f t="shared" si="1572"/>
        <v>0</v>
      </c>
      <c r="BH562" s="54">
        <f t="shared" si="1573"/>
        <v>0</v>
      </c>
      <c r="BI562" s="54">
        <f t="shared" si="1574"/>
        <v>0</v>
      </c>
      <c r="BJ562" s="54">
        <f t="shared" si="1575"/>
        <v>0</v>
      </c>
      <c r="BK562" s="54">
        <f t="shared" si="1576"/>
        <v>0</v>
      </c>
      <c r="BL562" s="54">
        <f t="shared" si="1577"/>
        <v>0</v>
      </c>
      <c r="BM562" s="42"/>
      <c r="BO562" s="54">
        <f>'Norm-coeff'!$C$2+$AX562*'Norm-coeff'!$D$2+$AY562*'Norm-coeff'!$E$2+$AZ562*'Norm-coeff'!$F$2+$BA562*'Norm-coeff'!$G$2+$BB562*'Norm-coeff'!$H$2+$BC562*'Norm-coeff'!$I$2+$BD562*'Norm-coeff'!$J$2+$BE562*'Norm-coeff'!$K$2+$BF562*'Norm-coeff'!$L$2+$BG562*'Norm-coeff'!$M$2+$BH562*'Norm-coeff'!$N$2+$BI562*'Norm-coeff'!$O$2</f>
        <v>5.4045421474420303</v>
      </c>
      <c r="BP562" s="54">
        <f>'Norm-coeff'!$C$3+$AX562*'Norm-coeff'!$D$3+$AY562*'Norm-coeff'!$E$3+$AZ562*'Norm-coeff'!$F$3+$BA562*'Norm-coeff'!$G$3+$BB562*'Norm-coeff'!$H$3+$BC562*'Norm-coeff'!$I$3+$BD562*'Norm-coeff'!$J$3+$BE562*'Norm-coeff'!$K$3+$BF562*'Norm-coeff'!$L$3+$BG562*'Norm-coeff'!$M$3+$BH562*'Norm-coeff'!$N$3+$BI562*'Norm-coeff'!$O$3</f>
        <v>3.15319116612705</v>
      </c>
      <c r="BQ562" s="54">
        <f>'Norm-coeff'!$C$4+$AX562*'Norm-coeff'!$D$4+$AY562*'Norm-coeff'!$E$4+$AZ562*'Norm-coeff'!$F$4+$BA562*'Norm-coeff'!$G$4+$BB562*'Norm-coeff'!$H$4+$BC562*'Norm-coeff'!$I$4+$BD562*'Norm-coeff'!$J$4+$BE562*'Norm-coeff'!$K$4+$BF562*'Norm-coeff'!$L$4+$BG562*'Norm-coeff'!$M$4+$BH562*'Norm-coeff'!$N$4+$BI562*'Norm-coeff'!$O$4</f>
        <v>1.42115649462768</v>
      </c>
      <c r="BR562" s="54">
        <f>'Norm-coeff'!$C$5+$AX562*'Norm-coeff'!$D$5+$AY562*'Norm-coeff'!$E$5+$AZ562*'Norm-coeff'!$F$5+$BA562*'Norm-coeff'!$G$5+$BB562*'Norm-coeff'!$H$5+$BC562*'Norm-coeff'!$I$5+$BD562*'Norm-coeff'!$J$5+$BE562*'Norm-coeff'!$K$5+$BF562*'Norm-coeff'!$L$5+$BG562*'Norm-coeff'!$M$5+$BH562*'Norm-coeff'!$N$5+$BI562*'Norm-coeff'!$O$5</f>
        <v>1.0553329241296201</v>
      </c>
      <c r="BS562" s="54">
        <f>'Norm-coeff'!$C$6+$AX562*'Norm-coeff'!$D$6+$AY562*'Norm-coeff'!$E$6+$AZ562*'Norm-coeff'!$F$6+$BA562*'Norm-coeff'!$G$6+$BB562*'Norm-coeff'!$H$6+$BC562*'Norm-coeff'!$I$6+$BD562*'Norm-coeff'!$J$6+$BE562*'Norm-coeff'!$K$6+$BF562*'Norm-coeff'!$L$6+$BG562*'Norm-coeff'!$M$6+$BH562*'Norm-coeff'!$N$6+$BI562*'Norm-coeff'!$O$6</f>
        <v>-1.48700885495103E-2</v>
      </c>
      <c r="BT562" s="54">
        <f>'Norm-coeff'!$C$7+$AX562*'Norm-coeff'!$D$7+$AY562*'Norm-coeff'!$E$7+$AZ562*'Norm-coeff'!$F$7+$BA562*'Norm-coeff'!$G$7+$BB562*'Norm-coeff'!$H$7+$BC562*'Norm-coeff'!$I$7+$BD562*'Norm-coeff'!$J$7+$BE562*'Norm-coeff'!$K$7+$BF562*'Norm-coeff'!$L$7+$BG562*'Norm-coeff'!$M$7+$BH562*'Norm-coeff'!$N$7+$BI562*'Norm-coeff'!$O$7</f>
        <v>2.0907583608832998</v>
      </c>
      <c r="BU562" s="54">
        <f>'Norm-coeff'!$C$8+$AX562*'Norm-coeff'!$D$8+$AY562*'Norm-coeff'!$E$8+$AZ562*'Norm-coeff'!$F$8+$BA562*'Norm-coeff'!$G$8+$BB562*'Norm-coeff'!$H$8+$BC562*'Norm-coeff'!$I$8+$BD562*'Norm-coeff'!$J$8+$BE562*'Norm-coeff'!$K$8+$BF562*'Norm-coeff'!$L$8+$BG562*'Norm-coeff'!$M$8+$BH562*'Norm-coeff'!$N$8+$BI562*'Norm-coeff'!$O$8</f>
        <v>0.65894159836244504</v>
      </c>
      <c r="BV562" s="54">
        <f>'Norm-coeff'!$C$9+$AX562*'Norm-coeff'!$D$9+$AY562*'Norm-coeff'!$E$9+$AZ562*'Norm-coeff'!$F$9+$BA562*'Norm-coeff'!$G$9+$BB562*'Norm-coeff'!$H$9+$BC562*'Norm-coeff'!$I$9+$BD562*'Norm-coeff'!$J$9+$BE562*'Norm-coeff'!$K$9+$BF562*'Norm-coeff'!$L$9+$BG562*'Norm-coeff'!$M$9+$BH562*'Norm-coeff'!$N$9+$BI562*'Norm-coeff'!$O$9</f>
        <v>1.48961085014701</v>
      </c>
      <c r="BW562" s="54">
        <f>'Norm-coeff'!$C$10+$AX562*'Norm-coeff'!$D$10+$AY562*'Norm-coeff'!$E$10+$AZ562*'Norm-coeff'!$F$10+$BA562*'Norm-coeff'!$G$10+$BB562*'Norm-coeff'!$H$10+$BC562*'Norm-coeff'!$I$10+$BD562*'Norm-coeff'!$J$10+$BE562*'Norm-coeff'!$K$10+$BF562*'Norm-coeff'!$L$10+$BG562*'Norm-coeff'!$M$10+$BH562*'Norm-coeff'!$N$10+$BI562*'Norm-coeff'!$O$10</f>
        <v>1.42058735749591</v>
      </c>
      <c r="BX562" s="54">
        <f>'Norm-coeff'!$C$11+$AX562*'Norm-coeff'!$D$11+$AY562*'Norm-coeff'!$E$11+$AZ562*'Norm-coeff'!$F$11+$BA562*'Norm-coeff'!$G$11+$BB562*'Norm-coeff'!$H$11+$BC562*'Norm-coeff'!$I$11+$BD562*'Norm-coeff'!$J$11+$BE562*'Norm-coeff'!$K$11+$BF562*'Norm-coeff'!$L$11+$BG562*'Norm-coeff'!$M$11+$BH562*'Norm-coeff'!$N$11+$BI562*'Norm-coeff'!$O$11</f>
        <v>0.221233014421479</v>
      </c>
      <c r="BY562" s="54">
        <f>'Norm-coeff'!$C$12+$AX562*'Norm-coeff'!$D$12+$AY562*'Norm-coeff'!$E$12+$AZ562*'Norm-coeff'!$F$12+$BA562*'Norm-coeff'!$G$12+$BB562*'Norm-coeff'!$H$12+$BC562*'Norm-coeff'!$I$12+$BD562*'Norm-coeff'!$J$12+$BE562*'Norm-coeff'!$K$12+$BF562*'Norm-coeff'!$L$12+$BG562*'Norm-coeff'!$M$12+$BH562*'Norm-coeff'!$N$12+$BI562*'Norm-coeff'!$O$12</f>
        <v>0.283527502056037</v>
      </c>
      <c r="BZ562" s="54">
        <f>'Norm-coeff'!$C$13+$AX562*'Norm-coeff'!$D$13+$AY562*'Norm-coeff'!$E$13+$AZ562*'Norm-coeff'!$F$13+$BA562*'Norm-coeff'!$G$13+$BB562*'Norm-coeff'!$H$13+$BC562*'Norm-coeff'!$I$13+$BD562*'Norm-coeff'!$J$13+$BE562*'Norm-coeff'!$K$13+$BF562*'Norm-coeff'!$L$13+$BG562*'Norm-coeff'!$M$13+$BH562*'Norm-coeff'!$N$13+$BI562*'Norm-coeff'!$O$13</f>
        <v>-4.1864930554451202E-2</v>
      </c>
      <c r="CA562" s="54">
        <f>'Norm-coeff'!$C$14+$AX562*'Norm-coeff'!$D$14+$AY562*'Norm-coeff'!$E$14+$AZ562*'Norm-coeff'!$F$14+$BA562*'Norm-coeff'!$G$14+$BB562*'Norm-coeff'!$H$14+$BC562*'Norm-coeff'!$I$14+$BD562*'Norm-coeff'!$J$14+$BE562*'Norm-coeff'!$K$14+$BF562*'Norm-coeff'!$L$14+$BG562*'Norm-coeff'!$M$14+$BH562*'Norm-coeff'!$N$14+$BI562*'Norm-coeff'!$O$14</f>
        <v>4.2526983164477103</v>
      </c>
      <c r="CC562" s="54">
        <f t="shared" si="1702"/>
        <v>0</v>
      </c>
      <c r="CG562" s="54">
        <f t="shared" si="1578"/>
        <v>0</v>
      </c>
      <c r="CH562" s="54">
        <f t="shared" si="1556"/>
        <v>0</v>
      </c>
      <c r="CI562" s="54">
        <f t="shared" si="1579"/>
        <v>0</v>
      </c>
      <c r="CJ562" s="56">
        <f t="shared" si="1580"/>
        <v>0</v>
      </c>
      <c r="CK562" s="54">
        <f t="shared" si="1581"/>
        <v>0</v>
      </c>
      <c r="CL562" s="54">
        <f t="shared" si="1582"/>
        <v>0</v>
      </c>
      <c r="CM562" s="54">
        <f t="shared" si="1583"/>
        <v>0</v>
      </c>
      <c r="CN562" s="54">
        <f t="shared" si="1584"/>
        <v>0</v>
      </c>
      <c r="CO562" s="54">
        <f t="shared" si="1585"/>
        <v>0</v>
      </c>
      <c r="CP562" s="54">
        <f t="shared" si="1586"/>
        <v>0</v>
      </c>
      <c r="CQ562" s="54">
        <f t="shared" si="1587"/>
        <v>0</v>
      </c>
      <c r="CR562" s="54">
        <f t="shared" si="1588"/>
        <v>0</v>
      </c>
      <c r="CS562" s="54">
        <f t="shared" si="1589"/>
        <v>0</v>
      </c>
      <c r="CU562" s="54">
        <f t="shared" si="1590"/>
        <v>0</v>
      </c>
      <c r="CV562" s="54">
        <f t="shared" si="1591"/>
        <v>0</v>
      </c>
      <c r="CW562" s="54">
        <f t="shared" si="1592"/>
        <v>0</v>
      </c>
      <c r="CX562" s="54">
        <f t="shared" si="1593"/>
        <v>0</v>
      </c>
      <c r="CZ562" s="54">
        <f t="shared" si="1594"/>
        <v>0</v>
      </c>
      <c r="DA562" s="54">
        <f t="shared" si="1595"/>
        <v>0</v>
      </c>
      <c r="DB562" s="54">
        <f t="shared" si="1596"/>
        <v>0</v>
      </c>
      <c r="DC562" s="54">
        <f t="shared" si="1597"/>
        <v>0</v>
      </c>
      <c r="DD562" s="54">
        <f t="shared" si="1598"/>
        <v>0</v>
      </c>
      <c r="DE562" s="54">
        <f t="shared" si="1599"/>
        <v>0</v>
      </c>
      <c r="DF562" s="54">
        <f t="shared" si="1600"/>
        <v>0</v>
      </c>
      <c r="DG562" s="54">
        <f t="shared" si="1601"/>
        <v>2</v>
      </c>
      <c r="DH562" s="71">
        <f t="shared" si="1602"/>
        <v>0</v>
      </c>
      <c r="DI562" s="71">
        <f t="shared" si="1603"/>
        <v>0</v>
      </c>
      <c r="DJ562" s="54">
        <f t="shared" si="1604"/>
        <v>0</v>
      </c>
      <c r="DK562" s="54">
        <f t="shared" si="1605"/>
        <v>2</v>
      </c>
      <c r="DL562" s="4">
        <f t="shared" si="1530"/>
        <v>0</v>
      </c>
      <c r="DM562" s="3">
        <f t="shared" si="1606"/>
        <v>0</v>
      </c>
      <c r="DN562" s="3">
        <f t="shared" si="1607"/>
        <v>0</v>
      </c>
      <c r="DO562" s="4" t="e">
        <f t="shared" si="1608"/>
        <v>#DIV/0!</v>
      </c>
      <c r="DP562" s="57"/>
      <c r="DQ562" s="57"/>
      <c r="DR562" s="56">
        <f t="shared" si="1531"/>
        <v>2</v>
      </c>
      <c r="DS562" s="56">
        <f t="shared" si="1532"/>
        <v>0</v>
      </c>
      <c r="DT562" s="38">
        <f t="shared" si="1533"/>
        <v>0</v>
      </c>
      <c r="DU562" s="38">
        <f t="shared" si="1609"/>
        <v>2</v>
      </c>
      <c r="DV562" s="38">
        <f t="shared" si="1534"/>
        <v>0</v>
      </c>
      <c r="DW562" s="39">
        <f t="shared" si="1535"/>
        <v>0</v>
      </c>
      <c r="DX562" s="39">
        <f t="shared" si="1536"/>
        <v>0</v>
      </c>
      <c r="DY562" s="39">
        <f t="shared" si="1537"/>
        <v>0</v>
      </c>
      <c r="DZ562" s="39">
        <f t="shared" si="1538"/>
        <v>0</v>
      </c>
      <c r="EA562" s="39">
        <f t="shared" si="1539"/>
        <v>0</v>
      </c>
      <c r="EB562" s="37" t="e">
        <f t="shared" si="1610"/>
        <v>#DIV/0!</v>
      </c>
      <c r="EC562" s="37" t="e">
        <f t="shared" si="1611"/>
        <v>#DIV/0!</v>
      </c>
      <c r="ED562" s="37" t="e">
        <f t="shared" si="1612"/>
        <v>#DIV/0!</v>
      </c>
      <c r="EE562" s="37" t="e">
        <f t="shared" si="1613"/>
        <v>#DIV/0!</v>
      </c>
      <c r="EF562" s="39" t="e">
        <f t="shared" si="1614"/>
        <v>#DIV/0!</v>
      </c>
      <c r="EG562" s="37" t="e">
        <f t="shared" si="1615"/>
        <v>#DIV/0!</v>
      </c>
      <c r="EH562" s="37" t="e">
        <f t="shared" si="1616"/>
        <v>#DIV/0!</v>
      </c>
      <c r="EI562" s="11" t="b">
        <f t="shared" si="1617"/>
        <v>1</v>
      </c>
      <c r="EJ562" s="11" t="b">
        <f t="shared" si="1618"/>
        <v>0</v>
      </c>
      <c r="EK562" s="39" t="e">
        <f t="shared" si="1619"/>
        <v>#DIV/0!</v>
      </c>
      <c r="EL562" s="39" t="e">
        <f t="shared" si="1620"/>
        <v>#DIV/0!</v>
      </c>
      <c r="EM562" s="39" t="e">
        <f t="shared" si="1621"/>
        <v>#DIV/0!</v>
      </c>
      <c r="EN562" s="39" t="e">
        <f t="shared" si="1622"/>
        <v>#DIV/0!</v>
      </c>
      <c r="EO562" s="39" t="e">
        <f t="shared" si="1623"/>
        <v>#DIV/0!</v>
      </c>
      <c r="EP562" s="39" t="e">
        <f t="shared" si="1624"/>
        <v>#DIV/0!</v>
      </c>
      <c r="EQ562" s="39" t="e">
        <f t="shared" si="1625"/>
        <v>#DIV/0!</v>
      </c>
      <c r="ER562" s="39" t="e">
        <f t="shared" si="1626"/>
        <v>#DIV/0!</v>
      </c>
      <c r="ES562" s="58" t="str">
        <f t="shared" si="1627"/>
        <v>(OH,F,Cl)-dominate amphibole</v>
      </c>
      <c r="ET562" s="58" t="e">
        <f t="shared" si="1628"/>
        <v>#N/A</v>
      </c>
      <c r="EU562" s="56">
        <f t="shared" si="1540"/>
        <v>0</v>
      </c>
      <c r="EV562" s="56">
        <f t="shared" si="1541"/>
        <v>0</v>
      </c>
      <c r="EW562" s="56">
        <f t="shared" si="1542"/>
        <v>0</v>
      </c>
      <c r="EX562" s="56">
        <f t="shared" si="1543"/>
        <v>0</v>
      </c>
      <c r="EY562" s="56">
        <f t="shared" si="1544"/>
        <v>0</v>
      </c>
      <c r="EZ562" s="56">
        <f t="shared" si="1545"/>
        <v>0</v>
      </c>
      <c r="FA562" s="39">
        <f t="shared" si="1546"/>
        <v>0</v>
      </c>
      <c r="FB562" s="39">
        <f t="shared" si="1547"/>
        <v>0</v>
      </c>
      <c r="FC562" s="54">
        <f t="shared" si="1548"/>
        <v>0</v>
      </c>
      <c r="FD562" s="54">
        <f t="shared" si="1549"/>
        <v>0</v>
      </c>
      <c r="FE562" s="39">
        <f t="shared" si="1550"/>
        <v>0</v>
      </c>
      <c r="FF562" s="54">
        <f t="shared" si="1551"/>
        <v>0</v>
      </c>
      <c r="FG562" s="39">
        <f t="shared" si="1552"/>
        <v>0</v>
      </c>
      <c r="FH562" s="39">
        <f t="shared" si="1629"/>
        <v>0</v>
      </c>
      <c r="FI562" s="39">
        <f t="shared" si="1630"/>
        <v>0</v>
      </c>
      <c r="FJ562" s="39">
        <f t="shared" si="1631"/>
        <v>0</v>
      </c>
      <c r="FK562" s="39" t="e">
        <f t="shared" si="1632"/>
        <v>#DIV/0!</v>
      </c>
      <c r="FL562" s="39" t="e">
        <f t="shared" si="1633"/>
        <v>#DIV/0!</v>
      </c>
      <c r="FM562" s="39" t="e">
        <f t="shared" si="1634"/>
        <v>#DIV/0!</v>
      </c>
      <c r="FN562" s="39">
        <f t="shared" si="1635"/>
        <v>1</v>
      </c>
      <c r="FO562" s="39">
        <f t="shared" si="1553"/>
        <v>0</v>
      </c>
      <c r="FP562" s="39">
        <f t="shared" si="1554"/>
        <v>0</v>
      </c>
      <c r="FQ562" s="39">
        <f t="shared" si="1555"/>
        <v>0</v>
      </c>
      <c r="FR562" s="39">
        <f t="shared" si="1636"/>
        <v>0</v>
      </c>
      <c r="FS562" s="39">
        <f t="shared" si="1637"/>
        <v>0</v>
      </c>
      <c r="FU562" s="39" t="e">
        <f t="shared" si="1638"/>
        <v>#DIV/0!</v>
      </c>
      <c r="FV562" s="39" t="e">
        <f t="shared" si="1639"/>
        <v>#DIV/0!</v>
      </c>
      <c r="FW562" s="39" t="e">
        <f t="shared" si="1640"/>
        <v>#DIV/0!</v>
      </c>
      <c r="FY562" s="39" t="e">
        <f t="shared" si="1641"/>
        <v>#DIV/0!</v>
      </c>
      <c r="FZ562" s="39" t="e">
        <f t="shared" si="1642"/>
        <v>#DIV/0!</v>
      </c>
      <c r="GA562" s="39" t="e">
        <f t="shared" si="1643"/>
        <v>#DIV/0!</v>
      </c>
      <c r="GB562" s="39" t="e">
        <f t="shared" si="1644"/>
        <v>#DIV/0!</v>
      </c>
      <c r="GC562" s="39" t="e">
        <f t="shared" si="1645"/>
        <v>#DIV/0!</v>
      </c>
      <c r="GD562" s="39" t="e">
        <f t="shared" si="1646"/>
        <v>#DIV/0!</v>
      </c>
      <c r="GE562" s="39" t="e">
        <f t="shared" si="1647"/>
        <v>#DIV/0!</v>
      </c>
      <c r="GF562" s="39" t="e">
        <f t="shared" si="1648"/>
        <v>#DIV/0!</v>
      </c>
      <c r="GG562" s="39" t="e">
        <f t="shared" si="1649"/>
        <v>#DIV/0!</v>
      </c>
      <c r="GH562" s="39" t="e">
        <f t="shared" si="1650"/>
        <v>#DIV/0!</v>
      </c>
      <c r="GI562" s="39"/>
      <c r="GJ562" s="39" t="e">
        <f t="shared" si="1651"/>
        <v>#DIV/0!</v>
      </c>
      <c r="GK562" s="39" t="e">
        <f t="shared" si="1652"/>
        <v>#DIV/0!</v>
      </c>
      <c r="GL562" s="39" t="e">
        <f t="shared" si="1653"/>
        <v>#DIV/0!</v>
      </c>
      <c r="GM562" s="39" t="e">
        <f t="shared" si="1654"/>
        <v>#DIV/0!</v>
      </c>
      <c r="GN562" s="39" t="e">
        <f t="shared" si="1655"/>
        <v>#DIV/0!</v>
      </c>
      <c r="GO562" s="57"/>
      <c r="GP562" s="57" t="e">
        <f t="shared" si="1656"/>
        <v>#DIV/0!</v>
      </c>
      <c r="GQ562" s="59" t="e">
        <f t="shared" si="1657"/>
        <v>#DIV/0!</v>
      </c>
      <c r="GR562" s="41" t="e">
        <f t="shared" si="1658"/>
        <v>#DIV/0!</v>
      </c>
      <c r="GS562" s="57" t="e">
        <f t="shared" si="1659"/>
        <v>#DIV/0!</v>
      </c>
      <c r="GT562" s="57" t="e">
        <f t="shared" si="1660"/>
        <v>#DIV/0!</v>
      </c>
      <c r="GU562" s="57" t="e">
        <f t="shared" si="1661"/>
        <v>#DIV/0!</v>
      </c>
      <c r="GV562" s="57"/>
      <c r="GW562" s="42" t="e">
        <f t="shared" si="1662"/>
        <v>#DIV/0!</v>
      </c>
      <c r="GX562" s="42" t="e">
        <f t="shared" si="1663"/>
        <v>#DIV/0!</v>
      </c>
      <c r="GY562" s="42" t="e">
        <f t="shared" si="1664"/>
        <v>#DIV/0!</v>
      </c>
      <c r="GZ562" s="57"/>
      <c r="HA562" s="2" t="e">
        <f t="shared" si="1665"/>
        <v>#DIV/0!</v>
      </c>
      <c r="HB562" s="2" t="e">
        <f t="shared" si="1666"/>
        <v>#DIV/0!</v>
      </c>
      <c r="HC562" s="2" t="e">
        <f t="shared" si="1667"/>
        <v>#DIV/0!</v>
      </c>
      <c r="HD562" s="2" t="e">
        <f t="shared" si="1668"/>
        <v>#DIV/0!</v>
      </c>
      <c r="HE562" s="2" t="e">
        <f t="shared" si="1669"/>
        <v>#DIV/0!</v>
      </c>
      <c r="HF562" s="2" t="e">
        <f t="shared" si="1670"/>
        <v>#DIV/0!</v>
      </c>
      <c r="HG562" s="2" t="e">
        <f t="shared" si="1671"/>
        <v>#DIV/0!</v>
      </c>
      <c r="HH562" s="2" t="e">
        <f t="shared" si="1672"/>
        <v>#DIV/0!</v>
      </c>
      <c r="HI562" s="2" t="e">
        <f t="shared" si="1673"/>
        <v>#DIV/0!</v>
      </c>
      <c r="HJ562" s="11" t="e">
        <f t="shared" si="1674"/>
        <v>#DIV/0!</v>
      </c>
      <c r="HK562" s="60" t="e">
        <f t="shared" si="1675"/>
        <v>#DIV/0!</v>
      </c>
      <c r="HL562" s="57"/>
      <c r="HM562" s="57" t="e">
        <f t="shared" si="1676"/>
        <v>#DIV/0!</v>
      </c>
      <c r="HN562" s="57" t="e">
        <f t="shared" si="1677"/>
        <v>#DIV/0!</v>
      </c>
      <c r="HO562" s="57" t="e">
        <f t="shared" si="1678"/>
        <v>#DIV/0!</v>
      </c>
      <c r="HP562" s="57" t="e">
        <f t="shared" si="1679"/>
        <v>#DIV/0!</v>
      </c>
      <c r="HQ562" s="57" t="e">
        <f t="shared" si="1680"/>
        <v>#DIV/0!</v>
      </c>
      <c r="HR562" s="57"/>
      <c r="HS562" s="57" t="e">
        <f t="shared" si="1681"/>
        <v>#DIV/0!</v>
      </c>
      <c r="HT562" s="57" t="e">
        <f t="shared" si="1682"/>
        <v>#DIV/0!</v>
      </c>
      <c r="HU562" s="57" t="e">
        <f t="shared" si="1683"/>
        <v>#DIV/0!</v>
      </c>
      <c r="HV562" s="57" t="e">
        <f t="shared" si="1684"/>
        <v>#DIV/0!</v>
      </c>
      <c r="HW562" s="57" t="e">
        <f t="shared" si="1685"/>
        <v>#DIV/0!</v>
      </c>
      <c r="HX562" s="57"/>
      <c r="HY562" s="57" t="e">
        <f t="shared" si="1686"/>
        <v>#DIV/0!</v>
      </c>
      <c r="HZ562" s="57" t="e">
        <f t="shared" si="1687"/>
        <v>#DIV/0!</v>
      </c>
      <c r="IA562" s="57"/>
      <c r="IB562" s="61">
        <f t="shared" si="1688"/>
        <v>0</v>
      </c>
      <c r="IC562" s="57" t="str">
        <f t="shared" si="1689"/>
        <v/>
      </c>
      <c r="ID562" s="42"/>
      <c r="IE562" s="2" t="str">
        <f t="shared" si="1690"/>
        <v/>
      </c>
      <c r="IF562" s="60" t="e">
        <f t="shared" si="1691"/>
        <v>#DIV/0!</v>
      </c>
      <c r="IG562" s="60" t="str">
        <f t="shared" si="1692"/>
        <v/>
      </c>
      <c r="IH562" s="60" t="str">
        <f t="shared" si="1693"/>
        <v>zinco-</v>
      </c>
      <c r="II562" s="60" t="str">
        <f t="shared" si="1694"/>
        <v>mangano-</v>
      </c>
      <c r="IJ562" s="60" t="e">
        <f t="shared" si="1695"/>
        <v>#DIV/0!</v>
      </c>
      <c r="IK562" s="60" t="e">
        <f t="shared" si="1696"/>
        <v>#DIV/0!</v>
      </c>
      <c r="IL562" s="60" t="e">
        <f t="shared" si="1697"/>
        <v>#DIV/0!</v>
      </c>
      <c r="IM562" s="60" t="e">
        <f t="shared" si="1698"/>
        <v>#DIV/0!</v>
      </c>
      <c r="IN562" s="60" t="str">
        <f t="shared" si="1699"/>
        <v/>
      </c>
      <c r="IO562" s="60" t="str">
        <f t="shared" si="1700"/>
        <v/>
      </c>
      <c r="IP562" s="57"/>
      <c r="IQ562" s="57" t="str">
        <f t="shared" si="1701"/>
        <v>ERROR!!</v>
      </c>
    </row>
    <row r="563" spans="24:251">
      <c r="X563" s="29">
        <f t="shared" si="1557"/>
        <v>0</v>
      </c>
      <c r="Y563" s="29">
        <f t="shared" si="1558"/>
        <v>0</v>
      </c>
      <c r="Z563" s="29" t="e">
        <f t="shared" si="1559"/>
        <v>#DIV/0!</v>
      </c>
      <c r="AA563" s="29" t="e">
        <f t="shared" si="1560"/>
        <v>#DIV/0!</v>
      </c>
      <c r="AB563" s="29" t="e">
        <f t="shared" si="1561"/>
        <v>#DIV/0!</v>
      </c>
      <c r="AC563" s="29" t="e">
        <f t="shared" si="1562"/>
        <v>#DIV/0!</v>
      </c>
      <c r="AF563" s="23">
        <v>60.084299999999999</v>
      </c>
      <c r="AG563" s="23">
        <v>79.878799999999998</v>
      </c>
      <c r="AH563" s="23">
        <v>101.96120000000001</v>
      </c>
      <c r="AI563" s="23">
        <v>151.99039999999999</v>
      </c>
      <c r="AJ563" s="23">
        <v>159.69</v>
      </c>
      <c r="AK563" s="23">
        <v>71.846400000000003</v>
      </c>
      <c r="AL563" s="23">
        <v>70.9375</v>
      </c>
      <c r="AM563" s="23">
        <v>40.304400000000001</v>
      </c>
      <c r="AN563" s="23">
        <v>56.077399999999997</v>
      </c>
      <c r="AO563" s="23">
        <v>61.978999999999999</v>
      </c>
      <c r="AP563" s="23">
        <v>94.195999999999998</v>
      </c>
      <c r="AQ563" s="23">
        <v>18.998000000000001</v>
      </c>
      <c r="AR563" s="23">
        <v>35.450000000000003</v>
      </c>
      <c r="AS563" s="23">
        <v>29.88</v>
      </c>
      <c r="AT563" s="23">
        <v>74.691999999999993</v>
      </c>
      <c r="AU563" s="23">
        <v>81.39</v>
      </c>
      <c r="AX563" s="54">
        <f t="shared" si="1563"/>
        <v>0</v>
      </c>
      <c r="AY563" s="54">
        <f t="shared" si="1564"/>
        <v>0</v>
      </c>
      <c r="AZ563" s="54">
        <f t="shared" si="1565"/>
        <v>0</v>
      </c>
      <c r="BA563" s="54">
        <f t="shared" si="1566"/>
        <v>0</v>
      </c>
      <c r="BB563" s="54">
        <f t="shared" si="1567"/>
        <v>0</v>
      </c>
      <c r="BC563" s="54">
        <f t="shared" si="1568"/>
        <v>0</v>
      </c>
      <c r="BD563" s="54">
        <f t="shared" si="1569"/>
        <v>0</v>
      </c>
      <c r="BE563" s="54">
        <f t="shared" si="1570"/>
        <v>0</v>
      </c>
      <c r="BF563" s="54">
        <f t="shared" si="1571"/>
        <v>0</v>
      </c>
      <c r="BG563" s="54">
        <f t="shared" si="1572"/>
        <v>0</v>
      </c>
      <c r="BH563" s="54">
        <f t="shared" si="1573"/>
        <v>0</v>
      </c>
      <c r="BI563" s="54">
        <f t="shared" si="1574"/>
        <v>0</v>
      </c>
      <c r="BJ563" s="54">
        <f t="shared" si="1575"/>
        <v>0</v>
      </c>
      <c r="BK563" s="54">
        <f t="shared" si="1576"/>
        <v>0</v>
      </c>
      <c r="BL563" s="54">
        <f t="shared" si="1577"/>
        <v>0</v>
      </c>
      <c r="BM563" s="42"/>
      <c r="BO563" s="54">
        <f>'Norm-coeff'!$C$2+$AX563*'Norm-coeff'!$D$2+$AY563*'Norm-coeff'!$E$2+$AZ563*'Norm-coeff'!$F$2+$BA563*'Norm-coeff'!$G$2+$BB563*'Norm-coeff'!$H$2+$BC563*'Norm-coeff'!$I$2+$BD563*'Norm-coeff'!$J$2+$BE563*'Norm-coeff'!$K$2+$BF563*'Norm-coeff'!$L$2+$BG563*'Norm-coeff'!$M$2+$BH563*'Norm-coeff'!$N$2+$BI563*'Norm-coeff'!$O$2</f>
        <v>5.4045421474420303</v>
      </c>
      <c r="BP563" s="54">
        <f>'Norm-coeff'!$C$3+$AX563*'Norm-coeff'!$D$3+$AY563*'Norm-coeff'!$E$3+$AZ563*'Norm-coeff'!$F$3+$BA563*'Norm-coeff'!$G$3+$BB563*'Norm-coeff'!$H$3+$BC563*'Norm-coeff'!$I$3+$BD563*'Norm-coeff'!$J$3+$BE563*'Norm-coeff'!$K$3+$BF563*'Norm-coeff'!$L$3+$BG563*'Norm-coeff'!$M$3+$BH563*'Norm-coeff'!$N$3+$BI563*'Norm-coeff'!$O$3</f>
        <v>3.15319116612705</v>
      </c>
      <c r="BQ563" s="54">
        <f>'Norm-coeff'!$C$4+$AX563*'Norm-coeff'!$D$4+$AY563*'Norm-coeff'!$E$4+$AZ563*'Norm-coeff'!$F$4+$BA563*'Norm-coeff'!$G$4+$BB563*'Norm-coeff'!$H$4+$BC563*'Norm-coeff'!$I$4+$BD563*'Norm-coeff'!$J$4+$BE563*'Norm-coeff'!$K$4+$BF563*'Norm-coeff'!$L$4+$BG563*'Norm-coeff'!$M$4+$BH563*'Norm-coeff'!$N$4+$BI563*'Norm-coeff'!$O$4</f>
        <v>1.42115649462768</v>
      </c>
      <c r="BR563" s="54">
        <f>'Norm-coeff'!$C$5+$AX563*'Norm-coeff'!$D$5+$AY563*'Norm-coeff'!$E$5+$AZ563*'Norm-coeff'!$F$5+$BA563*'Norm-coeff'!$G$5+$BB563*'Norm-coeff'!$H$5+$BC563*'Norm-coeff'!$I$5+$BD563*'Norm-coeff'!$J$5+$BE563*'Norm-coeff'!$K$5+$BF563*'Norm-coeff'!$L$5+$BG563*'Norm-coeff'!$M$5+$BH563*'Norm-coeff'!$N$5+$BI563*'Norm-coeff'!$O$5</f>
        <v>1.0553329241296201</v>
      </c>
      <c r="BS563" s="54">
        <f>'Norm-coeff'!$C$6+$AX563*'Norm-coeff'!$D$6+$AY563*'Norm-coeff'!$E$6+$AZ563*'Norm-coeff'!$F$6+$BA563*'Norm-coeff'!$G$6+$BB563*'Norm-coeff'!$H$6+$BC563*'Norm-coeff'!$I$6+$BD563*'Norm-coeff'!$J$6+$BE563*'Norm-coeff'!$K$6+$BF563*'Norm-coeff'!$L$6+$BG563*'Norm-coeff'!$M$6+$BH563*'Norm-coeff'!$N$6+$BI563*'Norm-coeff'!$O$6</f>
        <v>-1.48700885495103E-2</v>
      </c>
      <c r="BT563" s="54">
        <f>'Norm-coeff'!$C$7+$AX563*'Norm-coeff'!$D$7+$AY563*'Norm-coeff'!$E$7+$AZ563*'Norm-coeff'!$F$7+$BA563*'Norm-coeff'!$G$7+$BB563*'Norm-coeff'!$H$7+$BC563*'Norm-coeff'!$I$7+$BD563*'Norm-coeff'!$J$7+$BE563*'Norm-coeff'!$K$7+$BF563*'Norm-coeff'!$L$7+$BG563*'Norm-coeff'!$M$7+$BH563*'Norm-coeff'!$N$7+$BI563*'Norm-coeff'!$O$7</f>
        <v>2.0907583608832998</v>
      </c>
      <c r="BU563" s="54">
        <f>'Norm-coeff'!$C$8+$AX563*'Norm-coeff'!$D$8+$AY563*'Norm-coeff'!$E$8+$AZ563*'Norm-coeff'!$F$8+$BA563*'Norm-coeff'!$G$8+$BB563*'Norm-coeff'!$H$8+$BC563*'Norm-coeff'!$I$8+$BD563*'Norm-coeff'!$J$8+$BE563*'Norm-coeff'!$K$8+$BF563*'Norm-coeff'!$L$8+$BG563*'Norm-coeff'!$M$8+$BH563*'Norm-coeff'!$N$8+$BI563*'Norm-coeff'!$O$8</f>
        <v>0.65894159836244504</v>
      </c>
      <c r="BV563" s="54">
        <f>'Norm-coeff'!$C$9+$AX563*'Norm-coeff'!$D$9+$AY563*'Norm-coeff'!$E$9+$AZ563*'Norm-coeff'!$F$9+$BA563*'Norm-coeff'!$G$9+$BB563*'Norm-coeff'!$H$9+$BC563*'Norm-coeff'!$I$9+$BD563*'Norm-coeff'!$J$9+$BE563*'Norm-coeff'!$K$9+$BF563*'Norm-coeff'!$L$9+$BG563*'Norm-coeff'!$M$9+$BH563*'Norm-coeff'!$N$9+$BI563*'Norm-coeff'!$O$9</f>
        <v>1.48961085014701</v>
      </c>
      <c r="BW563" s="54">
        <f>'Norm-coeff'!$C$10+$AX563*'Norm-coeff'!$D$10+$AY563*'Norm-coeff'!$E$10+$AZ563*'Norm-coeff'!$F$10+$BA563*'Norm-coeff'!$G$10+$BB563*'Norm-coeff'!$H$10+$BC563*'Norm-coeff'!$I$10+$BD563*'Norm-coeff'!$J$10+$BE563*'Norm-coeff'!$K$10+$BF563*'Norm-coeff'!$L$10+$BG563*'Norm-coeff'!$M$10+$BH563*'Norm-coeff'!$N$10+$BI563*'Norm-coeff'!$O$10</f>
        <v>1.42058735749591</v>
      </c>
      <c r="BX563" s="54">
        <f>'Norm-coeff'!$C$11+$AX563*'Norm-coeff'!$D$11+$AY563*'Norm-coeff'!$E$11+$AZ563*'Norm-coeff'!$F$11+$BA563*'Norm-coeff'!$G$11+$BB563*'Norm-coeff'!$H$11+$BC563*'Norm-coeff'!$I$11+$BD563*'Norm-coeff'!$J$11+$BE563*'Norm-coeff'!$K$11+$BF563*'Norm-coeff'!$L$11+$BG563*'Norm-coeff'!$M$11+$BH563*'Norm-coeff'!$N$11+$BI563*'Norm-coeff'!$O$11</f>
        <v>0.221233014421479</v>
      </c>
      <c r="BY563" s="54">
        <f>'Norm-coeff'!$C$12+$AX563*'Norm-coeff'!$D$12+$AY563*'Norm-coeff'!$E$12+$AZ563*'Norm-coeff'!$F$12+$BA563*'Norm-coeff'!$G$12+$BB563*'Norm-coeff'!$H$12+$BC563*'Norm-coeff'!$I$12+$BD563*'Norm-coeff'!$J$12+$BE563*'Norm-coeff'!$K$12+$BF563*'Norm-coeff'!$L$12+$BG563*'Norm-coeff'!$M$12+$BH563*'Norm-coeff'!$N$12+$BI563*'Norm-coeff'!$O$12</f>
        <v>0.283527502056037</v>
      </c>
      <c r="BZ563" s="54">
        <f>'Norm-coeff'!$C$13+$AX563*'Norm-coeff'!$D$13+$AY563*'Norm-coeff'!$E$13+$AZ563*'Norm-coeff'!$F$13+$BA563*'Norm-coeff'!$G$13+$BB563*'Norm-coeff'!$H$13+$BC563*'Norm-coeff'!$I$13+$BD563*'Norm-coeff'!$J$13+$BE563*'Norm-coeff'!$K$13+$BF563*'Norm-coeff'!$L$13+$BG563*'Norm-coeff'!$M$13+$BH563*'Norm-coeff'!$N$13+$BI563*'Norm-coeff'!$O$13</f>
        <v>-4.1864930554451202E-2</v>
      </c>
      <c r="CA563" s="54">
        <f>'Norm-coeff'!$C$14+$AX563*'Norm-coeff'!$D$14+$AY563*'Norm-coeff'!$E$14+$AZ563*'Norm-coeff'!$F$14+$BA563*'Norm-coeff'!$G$14+$BB563*'Norm-coeff'!$H$14+$BC563*'Norm-coeff'!$I$14+$BD563*'Norm-coeff'!$J$14+$BE563*'Norm-coeff'!$K$14+$BF563*'Norm-coeff'!$L$14+$BG563*'Norm-coeff'!$M$14+$BH563*'Norm-coeff'!$N$14+$BI563*'Norm-coeff'!$O$14</f>
        <v>4.2526983164477103</v>
      </c>
      <c r="CC563" s="54">
        <f t="shared" si="1702"/>
        <v>0</v>
      </c>
      <c r="CG563" s="54">
        <f t="shared" si="1578"/>
        <v>0</v>
      </c>
      <c r="CH563" s="54">
        <f t="shared" si="1556"/>
        <v>0</v>
      </c>
      <c r="CI563" s="54">
        <f t="shared" si="1579"/>
        <v>0</v>
      </c>
      <c r="CJ563" s="56">
        <f t="shared" si="1580"/>
        <v>0</v>
      </c>
      <c r="CK563" s="54">
        <f t="shared" si="1581"/>
        <v>0</v>
      </c>
      <c r="CL563" s="54">
        <f t="shared" si="1582"/>
        <v>0</v>
      </c>
      <c r="CM563" s="54">
        <f t="shared" si="1583"/>
        <v>0</v>
      </c>
      <c r="CN563" s="54">
        <f t="shared" si="1584"/>
        <v>0</v>
      </c>
      <c r="CO563" s="54">
        <f t="shared" si="1585"/>
        <v>0</v>
      </c>
      <c r="CP563" s="54">
        <f t="shared" si="1586"/>
        <v>0</v>
      </c>
      <c r="CQ563" s="54">
        <f t="shared" si="1587"/>
        <v>0</v>
      </c>
      <c r="CR563" s="54">
        <f t="shared" si="1588"/>
        <v>0</v>
      </c>
      <c r="CS563" s="54">
        <f t="shared" si="1589"/>
        <v>0</v>
      </c>
      <c r="CU563" s="54">
        <f t="shared" si="1590"/>
        <v>0</v>
      </c>
      <c r="CV563" s="54">
        <f t="shared" si="1591"/>
        <v>0</v>
      </c>
      <c r="CW563" s="54">
        <f t="shared" si="1592"/>
        <v>0</v>
      </c>
      <c r="CX563" s="54">
        <f t="shared" si="1593"/>
        <v>0</v>
      </c>
      <c r="CZ563" s="54">
        <f t="shared" si="1594"/>
        <v>0</v>
      </c>
      <c r="DA563" s="54">
        <f t="shared" si="1595"/>
        <v>0</v>
      </c>
      <c r="DB563" s="54">
        <f t="shared" si="1596"/>
        <v>0</v>
      </c>
      <c r="DC563" s="54">
        <f t="shared" si="1597"/>
        <v>0</v>
      </c>
      <c r="DD563" s="54">
        <f t="shared" si="1598"/>
        <v>0</v>
      </c>
      <c r="DE563" s="54">
        <f t="shared" si="1599"/>
        <v>0</v>
      </c>
      <c r="DF563" s="54">
        <f t="shared" si="1600"/>
        <v>0</v>
      </c>
      <c r="DG563" s="54">
        <f t="shared" si="1601"/>
        <v>2</v>
      </c>
      <c r="DH563" s="71">
        <f t="shared" si="1602"/>
        <v>0</v>
      </c>
      <c r="DI563" s="71">
        <f t="shared" si="1603"/>
        <v>0</v>
      </c>
      <c r="DJ563" s="54">
        <f t="shared" si="1604"/>
        <v>0</v>
      </c>
      <c r="DK563" s="54">
        <f t="shared" si="1605"/>
        <v>2</v>
      </c>
      <c r="DL563" s="4">
        <f t="shared" si="1530"/>
        <v>0</v>
      </c>
      <c r="DM563" s="3">
        <f t="shared" si="1606"/>
        <v>0</v>
      </c>
      <c r="DN563" s="3">
        <f t="shared" si="1607"/>
        <v>0</v>
      </c>
      <c r="DO563" s="4" t="e">
        <f t="shared" si="1608"/>
        <v>#DIV/0!</v>
      </c>
      <c r="DP563" s="57"/>
      <c r="DQ563" s="57"/>
      <c r="DR563" s="56">
        <f t="shared" si="1531"/>
        <v>2</v>
      </c>
      <c r="DS563" s="56">
        <f t="shared" si="1532"/>
        <v>0</v>
      </c>
      <c r="DT563" s="38">
        <f t="shared" si="1533"/>
        <v>0</v>
      </c>
      <c r="DU563" s="38">
        <f t="shared" si="1609"/>
        <v>2</v>
      </c>
      <c r="DV563" s="38">
        <f t="shared" si="1534"/>
        <v>0</v>
      </c>
      <c r="DW563" s="39">
        <f t="shared" si="1535"/>
        <v>0</v>
      </c>
      <c r="DX563" s="39">
        <f t="shared" si="1536"/>
        <v>0</v>
      </c>
      <c r="DY563" s="39">
        <f t="shared" si="1537"/>
        <v>0</v>
      </c>
      <c r="DZ563" s="39">
        <f t="shared" si="1538"/>
        <v>0</v>
      </c>
      <c r="EA563" s="39">
        <f t="shared" si="1539"/>
        <v>0</v>
      </c>
      <c r="EB563" s="37" t="e">
        <f t="shared" si="1610"/>
        <v>#DIV/0!</v>
      </c>
      <c r="EC563" s="37" t="e">
        <f t="shared" si="1611"/>
        <v>#DIV/0!</v>
      </c>
      <c r="ED563" s="37" t="e">
        <f t="shared" si="1612"/>
        <v>#DIV/0!</v>
      </c>
      <c r="EE563" s="37" t="e">
        <f t="shared" si="1613"/>
        <v>#DIV/0!</v>
      </c>
      <c r="EF563" s="39" t="e">
        <f t="shared" si="1614"/>
        <v>#DIV/0!</v>
      </c>
      <c r="EG563" s="37" t="e">
        <f t="shared" si="1615"/>
        <v>#DIV/0!</v>
      </c>
      <c r="EH563" s="37" t="e">
        <f t="shared" si="1616"/>
        <v>#DIV/0!</v>
      </c>
      <c r="EI563" s="11" t="b">
        <f t="shared" si="1617"/>
        <v>1</v>
      </c>
      <c r="EJ563" s="11" t="b">
        <f t="shared" si="1618"/>
        <v>0</v>
      </c>
      <c r="EK563" s="39" t="e">
        <f t="shared" si="1619"/>
        <v>#DIV/0!</v>
      </c>
      <c r="EL563" s="39" t="e">
        <f t="shared" si="1620"/>
        <v>#DIV/0!</v>
      </c>
      <c r="EM563" s="39" t="e">
        <f t="shared" si="1621"/>
        <v>#DIV/0!</v>
      </c>
      <c r="EN563" s="39" t="e">
        <f t="shared" si="1622"/>
        <v>#DIV/0!</v>
      </c>
      <c r="EO563" s="39" t="e">
        <f t="shared" si="1623"/>
        <v>#DIV/0!</v>
      </c>
      <c r="EP563" s="39" t="e">
        <f t="shared" si="1624"/>
        <v>#DIV/0!</v>
      </c>
      <c r="EQ563" s="39" t="e">
        <f t="shared" si="1625"/>
        <v>#DIV/0!</v>
      </c>
      <c r="ER563" s="39" t="e">
        <f t="shared" si="1626"/>
        <v>#DIV/0!</v>
      </c>
      <c r="ES563" s="58" t="str">
        <f t="shared" si="1627"/>
        <v>(OH,F,Cl)-dominate amphibole</v>
      </c>
      <c r="ET563" s="58" t="e">
        <f t="shared" si="1628"/>
        <v>#N/A</v>
      </c>
      <c r="EU563" s="56">
        <f t="shared" si="1540"/>
        <v>0</v>
      </c>
      <c r="EV563" s="56">
        <f t="shared" si="1541"/>
        <v>0</v>
      </c>
      <c r="EW563" s="56">
        <f t="shared" si="1542"/>
        <v>0</v>
      </c>
      <c r="EX563" s="56">
        <f t="shared" si="1543"/>
        <v>0</v>
      </c>
      <c r="EY563" s="56">
        <f t="shared" si="1544"/>
        <v>0</v>
      </c>
      <c r="EZ563" s="56">
        <f t="shared" si="1545"/>
        <v>0</v>
      </c>
      <c r="FA563" s="39">
        <f t="shared" si="1546"/>
        <v>0</v>
      </c>
      <c r="FB563" s="39">
        <f t="shared" si="1547"/>
        <v>0</v>
      </c>
      <c r="FC563" s="54">
        <f t="shared" si="1548"/>
        <v>0</v>
      </c>
      <c r="FD563" s="54">
        <f t="shared" si="1549"/>
        <v>0</v>
      </c>
      <c r="FE563" s="39">
        <f t="shared" si="1550"/>
        <v>0</v>
      </c>
      <c r="FF563" s="54">
        <f t="shared" si="1551"/>
        <v>0</v>
      </c>
      <c r="FG563" s="39">
        <f t="shared" si="1552"/>
        <v>0</v>
      </c>
      <c r="FH563" s="39">
        <f t="shared" si="1629"/>
        <v>0</v>
      </c>
      <c r="FI563" s="39">
        <f t="shared" si="1630"/>
        <v>0</v>
      </c>
      <c r="FJ563" s="39">
        <f t="shared" si="1631"/>
        <v>0</v>
      </c>
      <c r="FK563" s="39" t="e">
        <f t="shared" si="1632"/>
        <v>#DIV/0!</v>
      </c>
      <c r="FL563" s="39" t="e">
        <f t="shared" si="1633"/>
        <v>#DIV/0!</v>
      </c>
      <c r="FM563" s="39" t="e">
        <f t="shared" si="1634"/>
        <v>#DIV/0!</v>
      </c>
      <c r="FN563" s="39">
        <f t="shared" si="1635"/>
        <v>1</v>
      </c>
      <c r="FO563" s="39">
        <f t="shared" si="1553"/>
        <v>0</v>
      </c>
      <c r="FP563" s="39">
        <f t="shared" si="1554"/>
        <v>0</v>
      </c>
      <c r="FQ563" s="39">
        <f t="shared" si="1555"/>
        <v>0</v>
      </c>
      <c r="FR563" s="39">
        <f t="shared" si="1636"/>
        <v>0</v>
      </c>
      <c r="FS563" s="39">
        <f t="shared" si="1637"/>
        <v>0</v>
      </c>
      <c r="FU563" s="39" t="e">
        <f t="shared" si="1638"/>
        <v>#DIV/0!</v>
      </c>
      <c r="FV563" s="39" t="e">
        <f t="shared" si="1639"/>
        <v>#DIV/0!</v>
      </c>
      <c r="FW563" s="39" t="e">
        <f t="shared" si="1640"/>
        <v>#DIV/0!</v>
      </c>
      <c r="FY563" s="39" t="e">
        <f t="shared" si="1641"/>
        <v>#DIV/0!</v>
      </c>
      <c r="FZ563" s="39" t="e">
        <f t="shared" si="1642"/>
        <v>#DIV/0!</v>
      </c>
      <c r="GA563" s="39" t="e">
        <f t="shared" si="1643"/>
        <v>#DIV/0!</v>
      </c>
      <c r="GB563" s="39" t="e">
        <f t="shared" si="1644"/>
        <v>#DIV/0!</v>
      </c>
      <c r="GC563" s="39" t="e">
        <f t="shared" si="1645"/>
        <v>#DIV/0!</v>
      </c>
      <c r="GD563" s="39" t="e">
        <f t="shared" si="1646"/>
        <v>#DIV/0!</v>
      </c>
      <c r="GE563" s="39" t="e">
        <f t="shared" si="1647"/>
        <v>#DIV/0!</v>
      </c>
      <c r="GF563" s="39" t="e">
        <f t="shared" si="1648"/>
        <v>#DIV/0!</v>
      </c>
      <c r="GG563" s="39" t="e">
        <f t="shared" si="1649"/>
        <v>#DIV/0!</v>
      </c>
      <c r="GH563" s="39" t="e">
        <f t="shared" si="1650"/>
        <v>#DIV/0!</v>
      </c>
      <c r="GI563" s="39"/>
      <c r="GJ563" s="39" t="e">
        <f t="shared" si="1651"/>
        <v>#DIV/0!</v>
      </c>
      <c r="GK563" s="39" t="e">
        <f t="shared" si="1652"/>
        <v>#DIV/0!</v>
      </c>
      <c r="GL563" s="39" t="e">
        <f t="shared" si="1653"/>
        <v>#DIV/0!</v>
      </c>
      <c r="GM563" s="39" t="e">
        <f t="shared" si="1654"/>
        <v>#DIV/0!</v>
      </c>
      <c r="GN563" s="39" t="e">
        <f t="shared" si="1655"/>
        <v>#DIV/0!</v>
      </c>
      <c r="GO563" s="57"/>
      <c r="GP563" s="57" t="e">
        <f t="shared" si="1656"/>
        <v>#DIV/0!</v>
      </c>
      <c r="GQ563" s="59" t="e">
        <f t="shared" si="1657"/>
        <v>#DIV/0!</v>
      </c>
      <c r="GR563" s="41" t="e">
        <f t="shared" si="1658"/>
        <v>#DIV/0!</v>
      </c>
      <c r="GS563" s="57" t="e">
        <f t="shared" si="1659"/>
        <v>#DIV/0!</v>
      </c>
      <c r="GT563" s="57" t="e">
        <f t="shared" si="1660"/>
        <v>#DIV/0!</v>
      </c>
      <c r="GU563" s="57" t="e">
        <f t="shared" si="1661"/>
        <v>#DIV/0!</v>
      </c>
      <c r="GV563" s="57"/>
      <c r="GW563" s="42" t="e">
        <f t="shared" si="1662"/>
        <v>#DIV/0!</v>
      </c>
      <c r="GX563" s="42" t="e">
        <f t="shared" si="1663"/>
        <v>#DIV/0!</v>
      </c>
      <c r="GY563" s="42" t="e">
        <f t="shared" si="1664"/>
        <v>#DIV/0!</v>
      </c>
      <c r="GZ563" s="57"/>
      <c r="HA563" s="2" t="e">
        <f t="shared" si="1665"/>
        <v>#DIV/0!</v>
      </c>
      <c r="HB563" s="2" t="e">
        <f t="shared" si="1666"/>
        <v>#DIV/0!</v>
      </c>
      <c r="HC563" s="2" t="e">
        <f t="shared" si="1667"/>
        <v>#DIV/0!</v>
      </c>
      <c r="HD563" s="2" t="e">
        <f t="shared" si="1668"/>
        <v>#DIV/0!</v>
      </c>
      <c r="HE563" s="2" t="e">
        <f t="shared" si="1669"/>
        <v>#DIV/0!</v>
      </c>
      <c r="HF563" s="2" t="e">
        <f t="shared" si="1670"/>
        <v>#DIV/0!</v>
      </c>
      <c r="HG563" s="2" t="e">
        <f t="shared" si="1671"/>
        <v>#DIV/0!</v>
      </c>
      <c r="HH563" s="2" t="e">
        <f t="shared" si="1672"/>
        <v>#DIV/0!</v>
      </c>
      <c r="HI563" s="2" t="e">
        <f t="shared" si="1673"/>
        <v>#DIV/0!</v>
      </c>
      <c r="HJ563" s="11" t="e">
        <f t="shared" si="1674"/>
        <v>#DIV/0!</v>
      </c>
      <c r="HK563" s="60" t="e">
        <f t="shared" si="1675"/>
        <v>#DIV/0!</v>
      </c>
      <c r="HL563" s="57"/>
      <c r="HM563" s="57" t="e">
        <f t="shared" si="1676"/>
        <v>#DIV/0!</v>
      </c>
      <c r="HN563" s="57" t="e">
        <f t="shared" si="1677"/>
        <v>#DIV/0!</v>
      </c>
      <c r="HO563" s="57" t="e">
        <f t="shared" si="1678"/>
        <v>#DIV/0!</v>
      </c>
      <c r="HP563" s="57" t="e">
        <f t="shared" si="1679"/>
        <v>#DIV/0!</v>
      </c>
      <c r="HQ563" s="57" t="e">
        <f t="shared" si="1680"/>
        <v>#DIV/0!</v>
      </c>
      <c r="HR563" s="57"/>
      <c r="HS563" s="57" t="e">
        <f t="shared" si="1681"/>
        <v>#DIV/0!</v>
      </c>
      <c r="HT563" s="57" t="e">
        <f t="shared" si="1682"/>
        <v>#DIV/0!</v>
      </c>
      <c r="HU563" s="57" t="e">
        <f t="shared" si="1683"/>
        <v>#DIV/0!</v>
      </c>
      <c r="HV563" s="57" t="e">
        <f t="shared" si="1684"/>
        <v>#DIV/0!</v>
      </c>
      <c r="HW563" s="57" t="e">
        <f t="shared" si="1685"/>
        <v>#DIV/0!</v>
      </c>
      <c r="HX563" s="57"/>
      <c r="HY563" s="57" t="e">
        <f t="shared" si="1686"/>
        <v>#DIV/0!</v>
      </c>
      <c r="HZ563" s="57" t="e">
        <f t="shared" si="1687"/>
        <v>#DIV/0!</v>
      </c>
      <c r="IA563" s="57"/>
      <c r="IB563" s="61">
        <f t="shared" si="1688"/>
        <v>0</v>
      </c>
      <c r="IC563" s="57" t="str">
        <f t="shared" si="1689"/>
        <v/>
      </c>
      <c r="ID563" s="42"/>
      <c r="IE563" s="2" t="str">
        <f t="shared" si="1690"/>
        <v/>
      </c>
      <c r="IF563" s="60" t="e">
        <f t="shared" si="1691"/>
        <v>#DIV/0!</v>
      </c>
      <c r="IG563" s="60" t="str">
        <f t="shared" si="1692"/>
        <v/>
      </c>
      <c r="IH563" s="60" t="str">
        <f t="shared" si="1693"/>
        <v>zinco-</v>
      </c>
      <c r="II563" s="60" t="str">
        <f t="shared" si="1694"/>
        <v>mangano-</v>
      </c>
      <c r="IJ563" s="60" t="e">
        <f t="shared" si="1695"/>
        <v>#DIV/0!</v>
      </c>
      <c r="IK563" s="60" t="e">
        <f t="shared" si="1696"/>
        <v>#DIV/0!</v>
      </c>
      <c r="IL563" s="60" t="e">
        <f t="shared" si="1697"/>
        <v>#DIV/0!</v>
      </c>
      <c r="IM563" s="60" t="e">
        <f t="shared" si="1698"/>
        <v>#DIV/0!</v>
      </c>
      <c r="IN563" s="60" t="str">
        <f t="shared" si="1699"/>
        <v/>
      </c>
      <c r="IO563" s="60" t="str">
        <f t="shared" si="1700"/>
        <v/>
      </c>
      <c r="IP563" s="57"/>
      <c r="IQ563" s="57" t="str">
        <f t="shared" si="1701"/>
        <v>ERROR!!</v>
      </c>
    </row>
    <row r="564" spans="24:251">
      <c r="X564" s="29">
        <f t="shared" si="1557"/>
        <v>0</v>
      </c>
      <c r="Y564" s="29">
        <f t="shared" si="1558"/>
        <v>0</v>
      </c>
      <c r="Z564" s="29" t="e">
        <f t="shared" si="1559"/>
        <v>#DIV/0!</v>
      </c>
      <c r="AA564" s="29" t="e">
        <f t="shared" si="1560"/>
        <v>#DIV/0!</v>
      </c>
      <c r="AB564" s="29" t="e">
        <f t="shared" si="1561"/>
        <v>#DIV/0!</v>
      </c>
      <c r="AC564" s="29" t="e">
        <f t="shared" si="1562"/>
        <v>#DIV/0!</v>
      </c>
      <c r="AF564" s="23">
        <v>60.084299999999999</v>
      </c>
      <c r="AG564" s="23">
        <v>79.878799999999998</v>
      </c>
      <c r="AH564" s="23">
        <v>101.96120000000001</v>
      </c>
      <c r="AI564" s="23">
        <v>151.99039999999999</v>
      </c>
      <c r="AJ564" s="23">
        <v>159.69</v>
      </c>
      <c r="AK564" s="23">
        <v>71.846400000000003</v>
      </c>
      <c r="AL564" s="23">
        <v>70.9375</v>
      </c>
      <c r="AM564" s="23">
        <v>40.304400000000001</v>
      </c>
      <c r="AN564" s="23">
        <v>56.077399999999997</v>
      </c>
      <c r="AO564" s="23">
        <v>61.978999999999999</v>
      </c>
      <c r="AP564" s="23">
        <v>94.195999999999998</v>
      </c>
      <c r="AQ564" s="23">
        <v>18.998000000000001</v>
      </c>
      <c r="AR564" s="23">
        <v>35.450000000000003</v>
      </c>
      <c r="AS564" s="23">
        <v>29.88</v>
      </c>
      <c r="AT564" s="23">
        <v>74.691999999999993</v>
      </c>
      <c r="AU564" s="23">
        <v>81.39</v>
      </c>
      <c r="AX564" s="54">
        <f t="shared" si="1563"/>
        <v>0</v>
      </c>
      <c r="AY564" s="54">
        <f t="shared" si="1564"/>
        <v>0</v>
      </c>
      <c r="AZ564" s="54">
        <f t="shared" si="1565"/>
        <v>0</v>
      </c>
      <c r="BA564" s="54">
        <f t="shared" si="1566"/>
        <v>0</v>
      </c>
      <c r="BB564" s="54">
        <f t="shared" si="1567"/>
        <v>0</v>
      </c>
      <c r="BC564" s="54">
        <f t="shared" si="1568"/>
        <v>0</v>
      </c>
      <c r="BD564" s="54">
        <f t="shared" si="1569"/>
        <v>0</v>
      </c>
      <c r="BE564" s="54">
        <f t="shared" si="1570"/>
        <v>0</v>
      </c>
      <c r="BF564" s="54">
        <f t="shared" si="1571"/>
        <v>0</v>
      </c>
      <c r="BG564" s="54">
        <f t="shared" si="1572"/>
        <v>0</v>
      </c>
      <c r="BH564" s="54">
        <f t="shared" si="1573"/>
        <v>0</v>
      </c>
      <c r="BI564" s="54">
        <f t="shared" si="1574"/>
        <v>0</v>
      </c>
      <c r="BJ564" s="54">
        <f t="shared" si="1575"/>
        <v>0</v>
      </c>
      <c r="BK564" s="54">
        <f t="shared" si="1576"/>
        <v>0</v>
      </c>
      <c r="BL564" s="54">
        <f t="shared" si="1577"/>
        <v>0</v>
      </c>
      <c r="BM564" s="42"/>
      <c r="BO564" s="54">
        <f>'Norm-coeff'!$C$2+$AX564*'Norm-coeff'!$D$2+$AY564*'Norm-coeff'!$E$2+$AZ564*'Norm-coeff'!$F$2+$BA564*'Norm-coeff'!$G$2+$BB564*'Norm-coeff'!$H$2+$BC564*'Norm-coeff'!$I$2+$BD564*'Norm-coeff'!$J$2+$BE564*'Norm-coeff'!$K$2+$BF564*'Norm-coeff'!$L$2+$BG564*'Norm-coeff'!$M$2+$BH564*'Norm-coeff'!$N$2+$BI564*'Norm-coeff'!$O$2</f>
        <v>5.4045421474420303</v>
      </c>
      <c r="BP564" s="54">
        <f>'Norm-coeff'!$C$3+$AX564*'Norm-coeff'!$D$3+$AY564*'Norm-coeff'!$E$3+$AZ564*'Norm-coeff'!$F$3+$BA564*'Norm-coeff'!$G$3+$BB564*'Norm-coeff'!$H$3+$BC564*'Norm-coeff'!$I$3+$BD564*'Norm-coeff'!$J$3+$BE564*'Norm-coeff'!$K$3+$BF564*'Norm-coeff'!$L$3+$BG564*'Norm-coeff'!$M$3+$BH564*'Norm-coeff'!$N$3+$BI564*'Norm-coeff'!$O$3</f>
        <v>3.15319116612705</v>
      </c>
      <c r="BQ564" s="54">
        <f>'Norm-coeff'!$C$4+$AX564*'Norm-coeff'!$D$4+$AY564*'Norm-coeff'!$E$4+$AZ564*'Norm-coeff'!$F$4+$BA564*'Norm-coeff'!$G$4+$BB564*'Norm-coeff'!$H$4+$BC564*'Norm-coeff'!$I$4+$BD564*'Norm-coeff'!$J$4+$BE564*'Norm-coeff'!$K$4+$BF564*'Norm-coeff'!$L$4+$BG564*'Norm-coeff'!$M$4+$BH564*'Norm-coeff'!$N$4+$BI564*'Norm-coeff'!$O$4</f>
        <v>1.42115649462768</v>
      </c>
      <c r="BR564" s="54">
        <f>'Norm-coeff'!$C$5+$AX564*'Norm-coeff'!$D$5+$AY564*'Norm-coeff'!$E$5+$AZ564*'Norm-coeff'!$F$5+$BA564*'Norm-coeff'!$G$5+$BB564*'Norm-coeff'!$H$5+$BC564*'Norm-coeff'!$I$5+$BD564*'Norm-coeff'!$J$5+$BE564*'Norm-coeff'!$K$5+$BF564*'Norm-coeff'!$L$5+$BG564*'Norm-coeff'!$M$5+$BH564*'Norm-coeff'!$N$5+$BI564*'Norm-coeff'!$O$5</f>
        <v>1.0553329241296201</v>
      </c>
      <c r="BS564" s="54">
        <f>'Norm-coeff'!$C$6+$AX564*'Norm-coeff'!$D$6+$AY564*'Norm-coeff'!$E$6+$AZ564*'Norm-coeff'!$F$6+$BA564*'Norm-coeff'!$G$6+$BB564*'Norm-coeff'!$H$6+$BC564*'Norm-coeff'!$I$6+$BD564*'Norm-coeff'!$J$6+$BE564*'Norm-coeff'!$K$6+$BF564*'Norm-coeff'!$L$6+$BG564*'Norm-coeff'!$M$6+$BH564*'Norm-coeff'!$N$6+$BI564*'Norm-coeff'!$O$6</f>
        <v>-1.48700885495103E-2</v>
      </c>
      <c r="BT564" s="54">
        <f>'Norm-coeff'!$C$7+$AX564*'Norm-coeff'!$D$7+$AY564*'Norm-coeff'!$E$7+$AZ564*'Norm-coeff'!$F$7+$BA564*'Norm-coeff'!$G$7+$BB564*'Norm-coeff'!$H$7+$BC564*'Norm-coeff'!$I$7+$BD564*'Norm-coeff'!$J$7+$BE564*'Norm-coeff'!$K$7+$BF564*'Norm-coeff'!$L$7+$BG564*'Norm-coeff'!$M$7+$BH564*'Norm-coeff'!$N$7+$BI564*'Norm-coeff'!$O$7</f>
        <v>2.0907583608832998</v>
      </c>
      <c r="BU564" s="54">
        <f>'Norm-coeff'!$C$8+$AX564*'Norm-coeff'!$D$8+$AY564*'Norm-coeff'!$E$8+$AZ564*'Norm-coeff'!$F$8+$BA564*'Norm-coeff'!$G$8+$BB564*'Norm-coeff'!$H$8+$BC564*'Norm-coeff'!$I$8+$BD564*'Norm-coeff'!$J$8+$BE564*'Norm-coeff'!$K$8+$BF564*'Norm-coeff'!$L$8+$BG564*'Norm-coeff'!$M$8+$BH564*'Norm-coeff'!$N$8+$BI564*'Norm-coeff'!$O$8</f>
        <v>0.65894159836244504</v>
      </c>
      <c r="BV564" s="54">
        <f>'Norm-coeff'!$C$9+$AX564*'Norm-coeff'!$D$9+$AY564*'Norm-coeff'!$E$9+$AZ564*'Norm-coeff'!$F$9+$BA564*'Norm-coeff'!$G$9+$BB564*'Norm-coeff'!$H$9+$BC564*'Norm-coeff'!$I$9+$BD564*'Norm-coeff'!$J$9+$BE564*'Norm-coeff'!$K$9+$BF564*'Norm-coeff'!$L$9+$BG564*'Norm-coeff'!$M$9+$BH564*'Norm-coeff'!$N$9+$BI564*'Norm-coeff'!$O$9</f>
        <v>1.48961085014701</v>
      </c>
      <c r="BW564" s="54">
        <f>'Norm-coeff'!$C$10+$AX564*'Norm-coeff'!$D$10+$AY564*'Norm-coeff'!$E$10+$AZ564*'Norm-coeff'!$F$10+$BA564*'Norm-coeff'!$G$10+$BB564*'Norm-coeff'!$H$10+$BC564*'Norm-coeff'!$I$10+$BD564*'Norm-coeff'!$J$10+$BE564*'Norm-coeff'!$K$10+$BF564*'Norm-coeff'!$L$10+$BG564*'Norm-coeff'!$M$10+$BH564*'Norm-coeff'!$N$10+$BI564*'Norm-coeff'!$O$10</f>
        <v>1.42058735749591</v>
      </c>
      <c r="BX564" s="54">
        <f>'Norm-coeff'!$C$11+$AX564*'Norm-coeff'!$D$11+$AY564*'Norm-coeff'!$E$11+$AZ564*'Norm-coeff'!$F$11+$BA564*'Norm-coeff'!$G$11+$BB564*'Norm-coeff'!$H$11+$BC564*'Norm-coeff'!$I$11+$BD564*'Norm-coeff'!$J$11+$BE564*'Norm-coeff'!$K$11+$BF564*'Norm-coeff'!$L$11+$BG564*'Norm-coeff'!$M$11+$BH564*'Norm-coeff'!$N$11+$BI564*'Norm-coeff'!$O$11</f>
        <v>0.221233014421479</v>
      </c>
      <c r="BY564" s="54">
        <f>'Norm-coeff'!$C$12+$AX564*'Norm-coeff'!$D$12+$AY564*'Norm-coeff'!$E$12+$AZ564*'Norm-coeff'!$F$12+$BA564*'Norm-coeff'!$G$12+$BB564*'Norm-coeff'!$H$12+$BC564*'Norm-coeff'!$I$12+$BD564*'Norm-coeff'!$J$12+$BE564*'Norm-coeff'!$K$12+$BF564*'Norm-coeff'!$L$12+$BG564*'Norm-coeff'!$M$12+$BH564*'Norm-coeff'!$N$12+$BI564*'Norm-coeff'!$O$12</f>
        <v>0.283527502056037</v>
      </c>
      <c r="BZ564" s="54">
        <f>'Norm-coeff'!$C$13+$AX564*'Norm-coeff'!$D$13+$AY564*'Norm-coeff'!$E$13+$AZ564*'Norm-coeff'!$F$13+$BA564*'Norm-coeff'!$G$13+$BB564*'Norm-coeff'!$H$13+$BC564*'Norm-coeff'!$I$13+$BD564*'Norm-coeff'!$J$13+$BE564*'Norm-coeff'!$K$13+$BF564*'Norm-coeff'!$L$13+$BG564*'Norm-coeff'!$M$13+$BH564*'Norm-coeff'!$N$13+$BI564*'Norm-coeff'!$O$13</f>
        <v>-4.1864930554451202E-2</v>
      </c>
      <c r="CA564" s="54">
        <f>'Norm-coeff'!$C$14+$AX564*'Norm-coeff'!$D$14+$AY564*'Norm-coeff'!$E$14+$AZ564*'Norm-coeff'!$F$14+$BA564*'Norm-coeff'!$G$14+$BB564*'Norm-coeff'!$H$14+$BC564*'Norm-coeff'!$I$14+$BD564*'Norm-coeff'!$J$14+$BE564*'Norm-coeff'!$K$14+$BF564*'Norm-coeff'!$L$14+$BG564*'Norm-coeff'!$M$14+$BH564*'Norm-coeff'!$N$14+$BI564*'Norm-coeff'!$O$14</f>
        <v>4.2526983164477103</v>
      </c>
      <c r="CC564" s="54">
        <f t="shared" si="1702"/>
        <v>0</v>
      </c>
      <c r="CG564" s="54">
        <f t="shared" si="1578"/>
        <v>0</v>
      </c>
      <c r="CH564" s="54">
        <f t="shared" si="1556"/>
        <v>0</v>
      </c>
      <c r="CI564" s="54">
        <f t="shared" si="1579"/>
        <v>0</v>
      </c>
      <c r="CJ564" s="56">
        <f t="shared" si="1580"/>
        <v>0</v>
      </c>
      <c r="CK564" s="54">
        <f t="shared" si="1581"/>
        <v>0</v>
      </c>
      <c r="CL564" s="54">
        <f t="shared" si="1582"/>
        <v>0</v>
      </c>
      <c r="CM564" s="54">
        <f t="shared" si="1583"/>
        <v>0</v>
      </c>
      <c r="CN564" s="54">
        <f t="shared" si="1584"/>
        <v>0</v>
      </c>
      <c r="CO564" s="54">
        <f t="shared" si="1585"/>
        <v>0</v>
      </c>
      <c r="CP564" s="54">
        <f t="shared" si="1586"/>
        <v>0</v>
      </c>
      <c r="CQ564" s="54">
        <f t="shared" si="1587"/>
        <v>0</v>
      </c>
      <c r="CR564" s="54">
        <f t="shared" si="1588"/>
        <v>0</v>
      </c>
      <c r="CS564" s="54">
        <f t="shared" si="1589"/>
        <v>0</v>
      </c>
      <c r="CU564" s="54">
        <f t="shared" si="1590"/>
        <v>0</v>
      </c>
      <c r="CV564" s="54">
        <f t="shared" si="1591"/>
        <v>0</v>
      </c>
      <c r="CW564" s="54">
        <f t="shared" si="1592"/>
        <v>0</v>
      </c>
      <c r="CX564" s="54">
        <f t="shared" si="1593"/>
        <v>0</v>
      </c>
      <c r="CZ564" s="54">
        <f t="shared" si="1594"/>
        <v>0</v>
      </c>
      <c r="DA564" s="54">
        <f t="shared" si="1595"/>
        <v>0</v>
      </c>
      <c r="DB564" s="54">
        <f t="shared" si="1596"/>
        <v>0</v>
      </c>
      <c r="DC564" s="54">
        <f t="shared" si="1597"/>
        <v>0</v>
      </c>
      <c r="DD564" s="54">
        <f t="shared" si="1598"/>
        <v>0</v>
      </c>
      <c r="DE564" s="54">
        <f t="shared" si="1599"/>
        <v>0</v>
      </c>
      <c r="DF564" s="54">
        <f t="shared" si="1600"/>
        <v>0</v>
      </c>
      <c r="DG564" s="54">
        <f t="shared" si="1601"/>
        <v>2</v>
      </c>
      <c r="DH564" s="71">
        <f t="shared" si="1602"/>
        <v>0</v>
      </c>
      <c r="DI564" s="71">
        <f t="shared" si="1603"/>
        <v>0</v>
      </c>
      <c r="DJ564" s="54">
        <f t="shared" si="1604"/>
        <v>0</v>
      </c>
      <c r="DK564" s="54">
        <f t="shared" si="1605"/>
        <v>2</v>
      </c>
      <c r="DL564" s="4">
        <f t="shared" si="1530"/>
        <v>0</v>
      </c>
      <c r="DM564" s="3">
        <f t="shared" si="1606"/>
        <v>0</v>
      </c>
      <c r="DN564" s="3">
        <f t="shared" si="1607"/>
        <v>0</v>
      </c>
      <c r="DO564" s="4" t="e">
        <f t="shared" si="1608"/>
        <v>#DIV/0!</v>
      </c>
      <c r="DP564" s="57"/>
      <c r="DQ564" s="57"/>
      <c r="DR564" s="56">
        <f t="shared" si="1531"/>
        <v>2</v>
      </c>
      <c r="DS564" s="56">
        <f t="shared" si="1532"/>
        <v>0</v>
      </c>
      <c r="DT564" s="38">
        <f t="shared" si="1533"/>
        <v>0</v>
      </c>
      <c r="DU564" s="38">
        <f t="shared" si="1609"/>
        <v>2</v>
      </c>
      <c r="DV564" s="38">
        <f t="shared" si="1534"/>
        <v>0</v>
      </c>
      <c r="DW564" s="39">
        <f t="shared" si="1535"/>
        <v>0</v>
      </c>
      <c r="DX564" s="39">
        <f t="shared" si="1536"/>
        <v>0</v>
      </c>
      <c r="DY564" s="39">
        <f t="shared" si="1537"/>
        <v>0</v>
      </c>
      <c r="DZ564" s="39">
        <f t="shared" si="1538"/>
        <v>0</v>
      </c>
      <c r="EA564" s="39">
        <f t="shared" si="1539"/>
        <v>0</v>
      </c>
      <c r="EB564" s="37" t="e">
        <f t="shared" si="1610"/>
        <v>#DIV/0!</v>
      </c>
      <c r="EC564" s="37" t="e">
        <f t="shared" si="1611"/>
        <v>#DIV/0!</v>
      </c>
      <c r="ED564" s="37" t="e">
        <f t="shared" si="1612"/>
        <v>#DIV/0!</v>
      </c>
      <c r="EE564" s="37" t="e">
        <f t="shared" si="1613"/>
        <v>#DIV/0!</v>
      </c>
      <c r="EF564" s="39" t="e">
        <f t="shared" si="1614"/>
        <v>#DIV/0!</v>
      </c>
      <c r="EG564" s="37" t="e">
        <f t="shared" si="1615"/>
        <v>#DIV/0!</v>
      </c>
      <c r="EH564" s="37" t="e">
        <f t="shared" si="1616"/>
        <v>#DIV/0!</v>
      </c>
      <c r="EI564" s="11" t="b">
        <f t="shared" si="1617"/>
        <v>1</v>
      </c>
      <c r="EJ564" s="11" t="b">
        <f t="shared" si="1618"/>
        <v>0</v>
      </c>
      <c r="EK564" s="39" t="e">
        <f t="shared" si="1619"/>
        <v>#DIV/0!</v>
      </c>
      <c r="EL564" s="39" t="e">
        <f t="shared" si="1620"/>
        <v>#DIV/0!</v>
      </c>
      <c r="EM564" s="39" t="e">
        <f t="shared" si="1621"/>
        <v>#DIV/0!</v>
      </c>
      <c r="EN564" s="39" t="e">
        <f t="shared" si="1622"/>
        <v>#DIV/0!</v>
      </c>
      <c r="EO564" s="39" t="e">
        <f t="shared" si="1623"/>
        <v>#DIV/0!</v>
      </c>
      <c r="EP564" s="39" t="e">
        <f t="shared" si="1624"/>
        <v>#DIV/0!</v>
      </c>
      <c r="EQ564" s="39" t="e">
        <f t="shared" si="1625"/>
        <v>#DIV/0!</v>
      </c>
      <c r="ER564" s="39" t="e">
        <f t="shared" si="1626"/>
        <v>#DIV/0!</v>
      </c>
      <c r="ES564" s="58" t="str">
        <f t="shared" si="1627"/>
        <v>(OH,F,Cl)-dominate amphibole</v>
      </c>
      <c r="ET564" s="58" t="e">
        <f t="shared" si="1628"/>
        <v>#N/A</v>
      </c>
      <c r="EU564" s="56">
        <f t="shared" si="1540"/>
        <v>0</v>
      </c>
      <c r="EV564" s="56">
        <f t="shared" si="1541"/>
        <v>0</v>
      </c>
      <c r="EW564" s="56">
        <f t="shared" si="1542"/>
        <v>0</v>
      </c>
      <c r="EX564" s="56">
        <f t="shared" si="1543"/>
        <v>0</v>
      </c>
      <c r="EY564" s="56">
        <f t="shared" si="1544"/>
        <v>0</v>
      </c>
      <c r="EZ564" s="56">
        <f t="shared" si="1545"/>
        <v>0</v>
      </c>
      <c r="FA564" s="39">
        <f t="shared" si="1546"/>
        <v>0</v>
      </c>
      <c r="FB564" s="39">
        <f t="shared" si="1547"/>
        <v>0</v>
      </c>
      <c r="FC564" s="54">
        <f t="shared" si="1548"/>
        <v>0</v>
      </c>
      <c r="FD564" s="54">
        <f t="shared" si="1549"/>
        <v>0</v>
      </c>
      <c r="FE564" s="39">
        <f t="shared" si="1550"/>
        <v>0</v>
      </c>
      <c r="FF564" s="54">
        <f t="shared" si="1551"/>
        <v>0</v>
      </c>
      <c r="FG564" s="39">
        <f t="shared" si="1552"/>
        <v>0</v>
      </c>
      <c r="FH564" s="39">
        <f t="shared" si="1629"/>
        <v>0</v>
      </c>
      <c r="FI564" s="39">
        <f t="shared" si="1630"/>
        <v>0</v>
      </c>
      <c r="FJ564" s="39">
        <f t="shared" si="1631"/>
        <v>0</v>
      </c>
      <c r="FK564" s="39" t="e">
        <f t="shared" si="1632"/>
        <v>#DIV/0!</v>
      </c>
      <c r="FL564" s="39" t="e">
        <f t="shared" si="1633"/>
        <v>#DIV/0!</v>
      </c>
      <c r="FM564" s="39" t="e">
        <f t="shared" si="1634"/>
        <v>#DIV/0!</v>
      </c>
      <c r="FN564" s="39">
        <f t="shared" si="1635"/>
        <v>1</v>
      </c>
      <c r="FO564" s="39">
        <f t="shared" si="1553"/>
        <v>0</v>
      </c>
      <c r="FP564" s="39">
        <f t="shared" si="1554"/>
        <v>0</v>
      </c>
      <c r="FQ564" s="39">
        <f t="shared" si="1555"/>
        <v>0</v>
      </c>
      <c r="FR564" s="39">
        <f t="shared" si="1636"/>
        <v>0</v>
      </c>
      <c r="FS564" s="39">
        <f t="shared" si="1637"/>
        <v>0</v>
      </c>
      <c r="FU564" s="39" t="e">
        <f t="shared" si="1638"/>
        <v>#DIV/0!</v>
      </c>
      <c r="FV564" s="39" t="e">
        <f t="shared" si="1639"/>
        <v>#DIV/0!</v>
      </c>
      <c r="FW564" s="39" t="e">
        <f t="shared" si="1640"/>
        <v>#DIV/0!</v>
      </c>
      <c r="FY564" s="39" t="e">
        <f t="shared" si="1641"/>
        <v>#DIV/0!</v>
      </c>
      <c r="FZ564" s="39" t="e">
        <f t="shared" si="1642"/>
        <v>#DIV/0!</v>
      </c>
      <c r="GA564" s="39" t="e">
        <f t="shared" si="1643"/>
        <v>#DIV/0!</v>
      </c>
      <c r="GB564" s="39" t="e">
        <f t="shared" si="1644"/>
        <v>#DIV/0!</v>
      </c>
      <c r="GC564" s="39" t="e">
        <f t="shared" si="1645"/>
        <v>#DIV/0!</v>
      </c>
      <c r="GD564" s="39" t="e">
        <f t="shared" si="1646"/>
        <v>#DIV/0!</v>
      </c>
      <c r="GE564" s="39" t="e">
        <f t="shared" si="1647"/>
        <v>#DIV/0!</v>
      </c>
      <c r="GF564" s="39" t="e">
        <f t="shared" si="1648"/>
        <v>#DIV/0!</v>
      </c>
      <c r="GG564" s="39" t="e">
        <f t="shared" si="1649"/>
        <v>#DIV/0!</v>
      </c>
      <c r="GH564" s="39" t="e">
        <f t="shared" si="1650"/>
        <v>#DIV/0!</v>
      </c>
      <c r="GI564" s="39"/>
      <c r="GJ564" s="39" t="e">
        <f t="shared" si="1651"/>
        <v>#DIV/0!</v>
      </c>
      <c r="GK564" s="39" t="e">
        <f t="shared" si="1652"/>
        <v>#DIV/0!</v>
      </c>
      <c r="GL564" s="39" t="e">
        <f t="shared" si="1653"/>
        <v>#DIV/0!</v>
      </c>
      <c r="GM564" s="39" t="e">
        <f t="shared" si="1654"/>
        <v>#DIV/0!</v>
      </c>
      <c r="GN564" s="39" t="e">
        <f t="shared" si="1655"/>
        <v>#DIV/0!</v>
      </c>
      <c r="GO564" s="57"/>
      <c r="GP564" s="57" t="e">
        <f t="shared" si="1656"/>
        <v>#DIV/0!</v>
      </c>
      <c r="GQ564" s="59" t="e">
        <f t="shared" si="1657"/>
        <v>#DIV/0!</v>
      </c>
      <c r="GR564" s="41" t="e">
        <f t="shared" si="1658"/>
        <v>#DIV/0!</v>
      </c>
      <c r="GS564" s="57" t="e">
        <f t="shared" si="1659"/>
        <v>#DIV/0!</v>
      </c>
      <c r="GT564" s="57" t="e">
        <f t="shared" si="1660"/>
        <v>#DIV/0!</v>
      </c>
      <c r="GU564" s="57" t="e">
        <f t="shared" si="1661"/>
        <v>#DIV/0!</v>
      </c>
      <c r="GV564" s="57"/>
      <c r="GW564" s="42" t="e">
        <f t="shared" si="1662"/>
        <v>#DIV/0!</v>
      </c>
      <c r="GX564" s="42" t="e">
        <f t="shared" si="1663"/>
        <v>#DIV/0!</v>
      </c>
      <c r="GY564" s="42" t="e">
        <f t="shared" si="1664"/>
        <v>#DIV/0!</v>
      </c>
      <c r="GZ564" s="57"/>
      <c r="HA564" s="2" t="e">
        <f t="shared" si="1665"/>
        <v>#DIV/0!</v>
      </c>
      <c r="HB564" s="2" t="e">
        <f t="shared" si="1666"/>
        <v>#DIV/0!</v>
      </c>
      <c r="HC564" s="2" t="e">
        <f t="shared" si="1667"/>
        <v>#DIV/0!</v>
      </c>
      <c r="HD564" s="2" t="e">
        <f t="shared" si="1668"/>
        <v>#DIV/0!</v>
      </c>
      <c r="HE564" s="2" t="e">
        <f t="shared" si="1669"/>
        <v>#DIV/0!</v>
      </c>
      <c r="HF564" s="2" t="e">
        <f t="shared" si="1670"/>
        <v>#DIV/0!</v>
      </c>
      <c r="HG564" s="2" t="e">
        <f t="shared" si="1671"/>
        <v>#DIV/0!</v>
      </c>
      <c r="HH564" s="2" t="e">
        <f t="shared" si="1672"/>
        <v>#DIV/0!</v>
      </c>
      <c r="HI564" s="2" t="e">
        <f t="shared" si="1673"/>
        <v>#DIV/0!</v>
      </c>
      <c r="HJ564" s="11" t="e">
        <f t="shared" si="1674"/>
        <v>#DIV/0!</v>
      </c>
      <c r="HK564" s="60" t="e">
        <f t="shared" si="1675"/>
        <v>#DIV/0!</v>
      </c>
      <c r="HL564" s="57"/>
      <c r="HM564" s="57" t="e">
        <f t="shared" si="1676"/>
        <v>#DIV/0!</v>
      </c>
      <c r="HN564" s="57" t="e">
        <f t="shared" si="1677"/>
        <v>#DIV/0!</v>
      </c>
      <c r="HO564" s="57" t="e">
        <f t="shared" si="1678"/>
        <v>#DIV/0!</v>
      </c>
      <c r="HP564" s="57" t="e">
        <f t="shared" si="1679"/>
        <v>#DIV/0!</v>
      </c>
      <c r="HQ564" s="57" t="e">
        <f t="shared" si="1680"/>
        <v>#DIV/0!</v>
      </c>
      <c r="HR564" s="57"/>
      <c r="HS564" s="57" t="e">
        <f t="shared" si="1681"/>
        <v>#DIV/0!</v>
      </c>
      <c r="HT564" s="57" t="e">
        <f t="shared" si="1682"/>
        <v>#DIV/0!</v>
      </c>
      <c r="HU564" s="57" t="e">
        <f t="shared" si="1683"/>
        <v>#DIV/0!</v>
      </c>
      <c r="HV564" s="57" t="e">
        <f t="shared" si="1684"/>
        <v>#DIV/0!</v>
      </c>
      <c r="HW564" s="57" t="e">
        <f t="shared" si="1685"/>
        <v>#DIV/0!</v>
      </c>
      <c r="HX564" s="57"/>
      <c r="HY564" s="57" t="e">
        <f t="shared" si="1686"/>
        <v>#DIV/0!</v>
      </c>
      <c r="HZ564" s="57" t="e">
        <f t="shared" si="1687"/>
        <v>#DIV/0!</v>
      </c>
      <c r="IA564" s="57"/>
      <c r="IB564" s="61">
        <f t="shared" si="1688"/>
        <v>0</v>
      </c>
      <c r="IC564" s="57" t="str">
        <f t="shared" si="1689"/>
        <v/>
      </c>
      <c r="ID564" s="42"/>
      <c r="IE564" s="2" t="str">
        <f t="shared" si="1690"/>
        <v/>
      </c>
      <c r="IF564" s="60" t="e">
        <f t="shared" si="1691"/>
        <v>#DIV/0!</v>
      </c>
      <c r="IG564" s="60" t="str">
        <f t="shared" si="1692"/>
        <v/>
      </c>
      <c r="IH564" s="60" t="str">
        <f t="shared" si="1693"/>
        <v>zinco-</v>
      </c>
      <c r="II564" s="60" t="str">
        <f t="shared" si="1694"/>
        <v>mangano-</v>
      </c>
      <c r="IJ564" s="60" t="e">
        <f t="shared" si="1695"/>
        <v>#DIV/0!</v>
      </c>
      <c r="IK564" s="60" t="e">
        <f t="shared" si="1696"/>
        <v>#DIV/0!</v>
      </c>
      <c r="IL564" s="60" t="e">
        <f t="shared" si="1697"/>
        <v>#DIV/0!</v>
      </c>
      <c r="IM564" s="60" t="e">
        <f t="shared" si="1698"/>
        <v>#DIV/0!</v>
      </c>
      <c r="IN564" s="60" t="str">
        <f t="shared" si="1699"/>
        <v/>
      </c>
      <c r="IO564" s="60" t="str">
        <f t="shared" si="1700"/>
        <v/>
      </c>
      <c r="IP564" s="57"/>
      <c r="IQ564" s="57" t="str">
        <f t="shared" si="1701"/>
        <v>ERROR!!</v>
      </c>
    </row>
    <row r="565" spans="24:251">
      <c r="X565" s="29">
        <f t="shared" si="1557"/>
        <v>0</v>
      </c>
      <c r="Y565" s="29">
        <f t="shared" si="1558"/>
        <v>0</v>
      </c>
      <c r="Z565" s="29" t="e">
        <f t="shared" si="1559"/>
        <v>#DIV/0!</v>
      </c>
      <c r="AA565" s="29" t="e">
        <f t="shared" si="1560"/>
        <v>#DIV/0!</v>
      </c>
      <c r="AB565" s="29" t="e">
        <f t="shared" si="1561"/>
        <v>#DIV/0!</v>
      </c>
      <c r="AC565" s="29" t="e">
        <f t="shared" si="1562"/>
        <v>#DIV/0!</v>
      </c>
      <c r="AF565" s="23">
        <v>60.084299999999999</v>
      </c>
      <c r="AG565" s="23">
        <v>79.878799999999998</v>
      </c>
      <c r="AH565" s="23">
        <v>101.96120000000001</v>
      </c>
      <c r="AI565" s="23">
        <v>151.99039999999999</v>
      </c>
      <c r="AJ565" s="23">
        <v>159.69</v>
      </c>
      <c r="AK565" s="23">
        <v>71.846400000000003</v>
      </c>
      <c r="AL565" s="23">
        <v>70.9375</v>
      </c>
      <c r="AM565" s="23">
        <v>40.304400000000001</v>
      </c>
      <c r="AN565" s="23">
        <v>56.077399999999997</v>
      </c>
      <c r="AO565" s="23">
        <v>61.978999999999999</v>
      </c>
      <c r="AP565" s="23">
        <v>94.195999999999998</v>
      </c>
      <c r="AQ565" s="23">
        <v>18.998000000000001</v>
      </c>
      <c r="AR565" s="23">
        <v>35.450000000000003</v>
      </c>
      <c r="AS565" s="23">
        <v>29.88</v>
      </c>
      <c r="AT565" s="23">
        <v>74.691999999999993</v>
      </c>
      <c r="AU565" s="23">
        <v>81.39</v>
      </c>
      <c r="AX565" s="54">
        <f t="shared" si="1563"/>
        <v>0</v>
      </c>
      <c r="AY565" s="54">
        <f t="shared" si="1564"/>
        <v>0</v>
      </c>
      <c r="AZ565" s="54">
        <f t="shared" si="1565"/>
        <v>0</v>
      </c>
      <c r="BA565" s="54">
        <f t="shared" si="1566"/>
        <v>0</v>
      </c>
      <c r="BB565" s="54">
        <f t="shared" si="1567"/>
        <v>0</v>
      </c>
      <c r="BC565" s="54">
        <f t="shared" si="1568"/>
        <v>0</v>
      </c>
      <c r="BD565" s="54">
        <f t="shared" si="1569"/>
        <v>0</v>
      </c>
      <c r="BE565" s="54">
        <f t="shared" si="1570"/>
        <v>0</v>
      </c>
      <c r="BF565" s="54">
        <f t="shared" si="1571"/>
        <v>0</v>
      </c>
      <c r="BG565" s="54">
        <f t="shared" si="1572"/>
        <v>0</v>
      </c>
      <c r="BH565" s="54">
        <f t="shared" si="1573"/>
        <v>0</v>
      </c>
      <c r="BI565" s="54">
        <f t="shared" si="1574"/>
        <v>0</v>
      </c>
      <c r="BJ565" s="54">
        <f t="shared" si="1575"/>
        <v>0</v>
      </c>
      <c r="BK565" s="54">
        <f t="shared" si="1576"/>
        <v>0</v>
      </c>
      <c r="BL565" s="54">
        <f t="shared" si="1577"/>
        <v>0</v>
      </c>
      <c r="BM565" s="42"/>
      <c r="BO565" s="54">
        <f>'Norm-coeff'!$C$2+$AX565*'Norm-coeff'!$D$2+$AY565*'Norm-coeff'!$E$2+$AZ565*'Norm-coeff'!$F$2+$BA565*'Norm-coeff'!$G$2+$BB565*'Norm-coeff'!$H$2+$BC565*'Norm-coeff'!$I$2+$BD565*'Norm-coeff'!$J$2+$BE565*'Norm-coeff'!$K$2+$BF565*'Norm-coeff'!$L$2+$BG565*'Norm-coeff'!$M$2+$BH565*'Norm-coeff'!$N$2+$BI565*'Norm-coeff'!$O$2</f>
        <v>5.4045421474420303</v>
      </c>
      <c r="BP565" s="54">
        <f>'Norm-coeff'!$C$3+$AX565*'Norm-coeff'!$D$3+$AY565*'Norm-coeff'!$E$3+$AZ565*'Norm-coeff'!$F$3+$BA565*'Norm-coeff'!$G$3+$BB565*'Norm-coeff'!$H$3+$BC565*'Norm-coeff'!$I$3+$BD565*'Norm-coeff'!$J$3+$BE565*'Norm-coeff'!$K$3+$BF565*'Norm-coeff'!$L$3+$BG565*'Norm-coeff'!$M$3+$BH565*'Norm-coeff'!$N$3+$BI565*'Norm-coeff'!$O$3</f>
        <v>3.15319116612705</v>
      </c>
      <c r="BQ565" s="54">
        <f>'Norm-coeff'!$C$4+$AX565*'Norm-coeff'!$D$4+$AY565*'Norm-coeff'!$E$4+$AZ565*'Norm-coeff'!$F$4+$BA565*'Norm-coeff'!$G$4+$BB565*'Norm-coeff'!$H$4+$BC565*'Norm-coeff'!$I$4+$BD565*'Norm-coeff'!$J$4+$BE565*'Norm-coeff'!$K$4+$BF565*'Norm-coeff'!$L$4+$BG565*'Norm-coeff'!$M$4+$BH565*'Norm-coeff'!$N$4+$BI565*'Norm-coeff'!$O$4</f>
        <v>1.42115649462768</v>
      </c>
      <c r="BR565" s="54">
        <f>'Norm-coeff'!$C$5+$AX565*'Norm-coeff'!$D$5+$AY565*'Norm-coeff'!$E$5+$AZ565*'Norm-coeff'!$F$5+$BA565*'Norm-coeff'!$G$5+$BB565*'Norm-coeff'!$H$5+$BC565*'Norm-coeff'!$I$5+$BD565*'Norm-coeff'!$J$5+$BE565*'Norm-coeff'!$K$5+$BF565*'Norm-coeff'!$L$5+$BG565*'Norm-coeff'!$M$5+$BH565*'Norm-coeff'!$N$5+$BI565*'Norm-coeff'!$O$5</f>
        <v>1.0553329241296201</v>
      </c>
      <c r="BS565" s="54">
        <f>'Norm-coeff'!$C$6+$AX565*'Norm-coeff'!$D$6+$AY565*'Norm-coeff'!$E$6+$AZ565*'Norm-coeff'!$F$6+$BA565*'Norm-coeff'!$G$6+$BB565*'Norm-coeff'!$H$6+$BC565*'Norm-coeff'!$I$6+$BD565*'Norm-coeff'!$J$6+$BE565*'Norm-coeff'!$K$6+$BF565*'Norm-coeff'!$L$6+$BG565*'Norm-coeff'!$M$6+$BH565*'Norm-coeff'!$N$6+$BI565*'Norm-coeff'!$O$6</f>
        <v>-1.48700885495103E-2</v>
      </c>
      <c r="BT565" s="54">
        <f>'Norm-coeff'!$C$7+$AX565*'Norm-coeff'!$D$7+$AY565*'Norm-coeff'!$E$7+$AZ565*'Norm-coeff'!$F$7+$BA565*'Norm-coeff'!$G$7+$BB565*'Norm-coeff'!$H$7+$BC565*'Norm-coeff'!$I$7+$BD565*'Norm-coeff'!$J$7+$BE565*'Norm-coeff'!$K$7+$BF565*'Norm-coeff'!$L$7+$BG565*'Norm-coeff'!$M$7+$BH565*'Norm-coeff'!$N$7+$BI565*'Norm-coeff'!$O$7</f>
        <v>2.0907583608832998</v>
      </c>
      <c r="BU565" s="54">
        <f>'Norm-coeff'!$C$8+$AX565*'Norm-coeff'!$D$8+$AY565*'Norm-coeff'!$E$8+$AZ565*'Norm-coeff'!$F$8+$BA565*'Norm-coeff'!$G$8+$BB565*'Norm-coeff'!$H$8+$BC565*'Norm-coeff'!$I$8+$BD565*'Norm-coeff'!$J$8+$BE565*'Norm-coeff'!$K$8+$BF565*'Norm-coeff'!$L$8+$BG565*'Norm-coeff'!$M$8+$BH565*'Norm-coeff'!$N$8+$BI565*'Norm-coeff'!$O$8</f>
        <v>0.65894159836244504</v>
      </c>
      <c r="BV565" s="54">
        <f>'Norm-coeff'!$C$9+$AX565*'Norm-coeff'!$D$9+$AY565*'Norm-coeff'!$E$9+$AZ565*'Norm-coeff'!$F$9+$BA565*'Norm-coeff'!$G$9+$BB565*'Norm-coeff'!$H$9+$BC565*'Norm-coeff'!$I$9+$BD565*'Norm-coeff'!$J$9+$BE565*'Norm-coeff'!$K$9+$BF565*'Norm-coeff'!$L$9+$BG565*'Norm-coeff'!$M$9+$BH565*'Norm-coeff'!$N$9+$BI565*'Norm-coeff'!$O$9</f>
        <v>1.48961085014701</v>
      </c>
      <c r="BW565" s="54">
        <f>'Norm-coeff'!$C$10+$AX565*'Norm-coeff'!$D$10+$AY565*'Norm-coeff'!$E$10+$AZ565*'Norm-coeff'!$F$10+$BA565*'Norm-coeff'!$G$10+$BB565*'Norm-coeff'!$H$10+$BC565*'Norm-coeff'!$I$10+$BD565*'Norm-coeff'!$J$10+$BE565*'Norm-coeff'!$K$10+$BF565*'Norm-coeff'!$L$10+$BG565*'Norm-coeff'!$M$10+$BH565*'Norm-coeff'!$N$10+$BI565*'Norm-coeff'!$O$10</f>
        <v>1.42058735749591</v>
      </c>
      <c r="BX565" s="54">
        <f>'Norm-coeff'!$C$11+$AX565*'Norm-coeff'!$D$11+$AY565*'Norm-coeff'!$E$11+$AZ565*'Norm-coeff'!$F$11+$BA565*'Norm-coeff'!$G$11+$BB565*'Norm-coeff'!$H$11+$BC565*'Norm-coeff'!$I$11+$BD565*'Norm-coeff'!$J$11+$BE565*'Norm-coeff'!$K$11+$BF565*'Norm-coeff'!$L$11+$BG565*'Norm-coeff'!$M$11+$BH565*'Norm-coeff'!$N$11+$BI565*'Norm-coeff'!$O$11</f>
        <v>0.221233014421479</v>
      </c>
      <c r="BY565" s="54">
        <f>'Norm-coeff'!$C$12+$AX565*'Norm-coeff'!$D$12+$AY565*'Norm-coeff'!$E$12+$AZ565*'Norm-coeff'!$F$12+$BA565*'Norm-coeff'!$G$12+$BB565*'Norm-coeff'!$H$12+$BC565*'Norm-coeff'!$I$12+$BD565*'Norm-coeff'!$J$12+$BE565*'Norm-coeff'!$K$12+$BF565*'Norm-coeff'!$L$12+$BG565*'Norm-coeff'!$M$12+$BH565*'Norm-coeff'!$N$12+$BI565*'Norm-coeff'!$O$12</f>
        <v>0.283527502056037</v>
      </c>
      <c r="BZ565" s="54">
        <f>'Norm-coeff'!$C$13+$AX565*'Norm-coeff'!$D$13+$AY565*'Norm-coeff'!$E$13+$AZ565*'Norm-coeff'!$F$13+$BA565*'Norm-coeff'!$G$13+$BB565*'Norm-coeff'!$H$13+$BC565*'Norm-coeff'!$I$13+$BD565*'Norm-coeff'!$J$13+$BE565*'Norm-coeff'!$K$13+$BF565*'Norm-coeff'!$L$13+$BG565*'Norm-coeff'!$M$13+$BH565*'Norm-coeff'!$N$13+$BI565*'Norm-coeff'!$O$13</f>
        <v>-4.1864930554451202E-2</v>
      </c>
      <c r="CA565" s="54">
        <f>'Norm-coeff'!$C$14+$AX565*'Norm-coeff'!$D$14+$AY565*'Norm-coeff'!$E$14+$AZ565*'Norm-coeff'!$F$14+$BA565*'Norm-coeff'!$G$14+$BB565*'Norm-coeff'!$H$14+$BC565*'Norm-coeff'!$I$14+$BD565*'Norm-coeff'!$J$14+$BE565*'Norm-coeff'!$K$14+$BF565*'Norm-coeff'!$L$14+$BG565*'Norm-coeff'!$M$14+$BH565*'Norm-coeff'!$N$14+$BI565*'Norm-coeff'!$O$14</f>
        <v>4.2526983164477103</v>
      </c>
      <c r="CC565" s="54">
        <f t="shared" si="1702"/>
        <v>0</v>
      </c>
      <c r="CG565" s="54">
        <f t="shared" si="1578"/>
        <v>0</v>
      </c>
      <c r="CH565" s="54">
        <f t="shared" si="1556"/>
        <v>0</v>
      </c>
      <c r="CI565" s="54">
        <f t="shared" si="1579"/>
        <v>0</v>
      </c>
      <c r="CJ565" s="56">
        <f t="shared" si="1580"/>
        <v>0</v>
      </c>
      <c r="CK565" s="54">
        <f t="shared" si="1581"/>
        <v>0</v>
      </c>
      <c r="CL565" s="54">
        <f t="shared" si="1582"/>
        <v>0</v>
      </c>
      <c r="CM565" s="54">
        <f t="shared" si="1583"/>
        <v>0</v>
      </c>
      <c r="CN565" s="54">
        <f t="shared" si="1584"/>
        <v>0</v>
      </c>
      <c r="CO565" s="54">
        <f t="shared" si="1585"/>
        <v>0</v>
      </c>
      <c r="CP565" s="54">
        <f t="shared" si="1586"/>
        <v>0</v>
      </c>
      <c r="CQ565" s="54">
        <f t="shared" si="1587"/>
        <v>0</v>
      </c>
      <c r="CR565" s="54">
        <f t="shared" si="1588"/>
        <v>0</v>
      </c>
      <c r="CS565" s="54">
        <f t="shared" si="1589"/>
        <v>0</v>
      </c>
      <c r="CU565" s="54">
        <f t="shared" si="1590"/>
        <v>0</v>
      </c>
      <c r="CV565" s="54">
        <f t="shared" si="1591"/>
        <v>0</v>
      </c>
      <c r="CW565" s="54">
        <f t="shared" si="1592"/>
        <v>0</v>
      </c>
      <c r="CX565" s="54">
        <f t="shared" si="1593"/>
        <v>0</v>
      </c>
      <c r="CZ565" s="54">
        <f t="shared" si="1594"/>
        <v>0</v>
      </c>
      <c r="DA565" s="54">
        <f t="shared" si="1595"/>
        <v>0</v>
      </c>
      <c r="DB565" s="54">
        <f t="shared" si="1596"/>
        <v>0</v>
      </c>
      <c r="DC565" s="54">
        <f t="shared" si="1597"/>
        <v>0</v>
      </c>
      <c r="DD565" s="54">
        <f t="shared" si="1598"/>
        <v>0</v>
      </c>
      <c r="DE565" s="54">
        <f t="shared" si="1599"/>
        <v>0</v>
      </c>
      <c r="DF565" s="54">
        <f t="shared" si="1600"/>
        <v>0</v>
      </c>
      <c r="DG565" s="54">
        <f t="shared" si="1601"/>
        <v>2</v>
      </c>
      <c r="DH565" s="71">
        <f t="shared" si="1602"/>
        <v>0</v>
      </c>
      <c r="DI565" s="71">
        <f t="shared" si="1603"/>
        <v>0</v>
      </c>
      <c r="DJ565" s="54">
        <f t="shared" si="1604"/>
        <v>0</v>
      </c>
      <c r="DK565" s="54">
        <f t="shared" si="1605"/>
        <v>2</v>
      </c>
      <c r="DL565" s="4">
        <f t="shared" si="1530"/>
        <v>0</v>
      </c>
      <c r="DM565" s="3">
        <f t="shared" si="1606"/>
        <v>0</v>
      </c>
      <c r="DN565" s="3">
        <f t="shared" si="1607"/>
        <v>0</v>
      </c>
      <c r="DO565" s="4" t="e">
        <f t="shared" si="1608"/>
        <v>#DIV/0!</v>
      </c>
      <c r="DP565" s="57"/>
      <c r="DQ565" s="57"/>
      <c r="DR565" s="56">
        <f t="shared" si="1531"/>
        <v>2</v>
      </c>
      <c r="DS565" s="56">
        <f t="shared" si="1532"/>
        <v>0</v>
      </c>
      <c r="DT565" s="38">
        <f t="shared" si="1533"/>
        <v>0</v>
      </c>
      <c r="DU565" s="38">
        <f t="shared" si="1609"/>
        <v>2</v>
      </c>
      <c r="DV565" s="38">
        <f t="shared" si="1534"/>
        <v>0</v>
      </c>
      <c r="DW565" s="39">
        <f t="shared" si="1535"/>
        <v>0</v>
      </c>
      <c r="DX565" s="39">
        <f t="shared" si="1536"/>
        <v>0</v>
      </c>
      <c r="DY565" s="39">
        <f t="shared" si="1537"/>
        <v>0</v>
      </c>
      <c r="DZ565" s="39">
        <f t="shared" si="1538"/>
        <v>0</v>
      </c>
      <c r="EA565" s="39">
        <f t="shared" si="1539"/>
        <v>0</v>
      </c>
      <c r="EB565" s="37" t="e">
        <f t="shared" si="1610"/>
        <v>#DIV/0!</v>
      </c>
      <c r="EC565" s="37" t="e">
        <f t="shared" si="1611"/>
        <v>#DIV/0!</v>
      </c>
      <c r="ED565" s="37" t="e">
        <f t="shared" si="1612"/>
        <v>#DIV/0!</v>
      </c>
      <c r="EE565" s="37" t="e">
        <f t="shared" si="1613"/>
        <v>#DIV/0!</v>
      </c>
      <c r="EF565" s="39" t="e">
        <f t="shared" si="1614"/>
        <v>#DIV/0!</v>
      </c>
      <c r="EG565" s="37" t="e">
        <f t="shared" si="1615"/>
        <v>#DIV/0!</v>
      </c>
      <c r="EH565" s="37" t="e">
        <f t="shared" si="1616"/>
        <v>#DIV/0!</v>
      </c>
      <c r="EI565" s="11" t="b">
        <f t="shared" si="1617"/>
        <v>1</v>
      </c>
      <c r="EJ565" s="11" t="b">
        <f t="shared" si="1618"/>
        <v>0</v>
      </c>
      <c r="EK565" s="39" t="e">
        <f t="shared" si="1619"/>
        <v>#DIV/0!</v>
      </c>
      <c r="EL565" s="39" t="e">
        <f t="shared" si="1620"/>
        <v>#DIV/0!</v>
      </c>
      <c r="EM565" s="39" t="e">
        <f t="shared" si="1621"/>
        <v>#DIV/0!</v>
      </c>
      <c r="EN565" s="39" t="e">
        <f t="shared" si="1622"/>
        <v>#DIV/0!</v>
      </c>
      <c r="EO565" s="39" t="e">
        <f t="shared" si="1623"/>
        <v>#DIV/0!</v>
      </c>
      <c r="EP565" s="39" t="e">
        <f t="shared" si="1624"/>
        <v>#DIV/0!</v>
      </c>
      <c r="EQ565" s="39" t="e">
        <f t="shared" si="1625"/>
        <v>#DIV/0!</v>
      </c>
      <c r="ER565" s="39" t="e">
        <f t="shared" si="1626"/>
        <v>#DIV/0!</v>
      </c>
      <c r="ES565" s="58" t="str">
        <f t="shared" si="1627"/>
        <v>(OH,F,Cl)-dominate amphibole</v>
      </c>
      <c r="ET565" s="58" t="e">
        <f t="shared" si="1628"/>
        <v>#N/A</v>
      </c>
      <c r="EU565" s="56">
        <f t="shared" si="1540"/>
        <v>0</v>
      </c>
      <c r="EV565" s="56">
        <f t="shared" si="1541"/>
        <v>0</v>
      </c>
      <c r="EW565" s="56">
        <f t="shared" si="1542"/>
        <v>0</v>
      </c>
      <c r="EX565" s="56">
        <f t="shared" si="1543"/>
        <v>0</v>
      </c>
      <c r="EY565" s="56">
        <f t="shared" si="1544"/>
        <v>0</v>
      </c>
      <c r="EZ565" s="56">
        <f t="shared" si="1545"/>
        <v>0</v>
      </c>
      <c r="FA565" s="39">
        <f t="shared" si="1546"/>
        <v>0</v>
      </c>
      <c r="FB565" s="39">
        <f t="shared" si="1547"/>
        <v>0</v>
      </c>
      <c r="FC565" s="54">
        <f t="shared" si="1548"/>
        <v>0</v>
      </c>
      <c r="FD565" s="54">
        <f t="shared" si="1549"/>
        <v>0</v>
      </c>
      <c r="FE565" s="39">
        <f t="shared" si="1550"/>
        <v>0</v>
      </c>
      <c r="FF565" s="54">
        <f t="shared" si="1551"/>
        <v>0</v>
      </c>
      <c r="FG565" s="39">
        <f t="shared" si="1552"/>
        <v>0</v>
      </c>
      <c r="FH565" s="39">
        <f t="shared" si="1629"/>
        <v>0</v>
      </c>
      <c r="FI565" s="39">
        <f t="shared" si="1630"/>
        <v>0</v>
      </c>
      <c r="FJ565" s="39">
        <f t="shared" si="1631"/>
        <v>0</v>
      </c>
      <c r="FK565" s="39" t="e">
        <f t="shared" si="1632"/>
        <v>#DIV/0!</v>
      </c>
      <c r="FL565" s="39" t="e">
        <f t="shared" si="1633"/>
        <v>#DIV/0!</v>
      </c>
      <c r="FM565" s="39" t="e">
        <f t="shared" si="1634"/>
        <v>#DIV/0!</v>
      </c>
      <c r="FN565" s="39">
        <f t="shared" si="1635"/>
        <v>1</v>
      </c>
      <c r="FO565" s="39">
        <f t="shared" si="1553"/>
        <v>0</v>
      </c>
      <c r="FP565" s="39">
        <f t="shared" si="1554"/>
        <v>0</v>
      </c>
      <c r="FQ565" s="39">
        <f t="shared" si="1555"/>
        <v>0</v>
      </c>
      <c r="FR565" s="39">
        <f t="shared" si="1636"/>
        <v>0</v>
      </c>
      <c r="FS565" s="39">
        <f t="shared" si="1637"/>
        <v>0</v>
      </c>
      <c r="FU565" s="39" t="e">
        <f t="shared" si="1638"/>
        <v>#DIV/0!</v>
      </c>
      <c r="FV565" s="39" t="e">
        <f t="shared" si="1639"/>
        <v>#DIV/0!</v>
      </c>
      <c r="FW565" s="39" t="e">
        <f t="shared" si="1640"/>
        <v>#DIV/0!</v>
      </c>
      <c r="FY565" s="39" t="e">
        <f t="shared" si="1641"/>
        <v>#DIV/0!</v>
      </c>
      <c r="FZ565" s="39" t="e">
        <f t="shared" si="1642"/>
        <v>#DIV/0!</v>
      </c>
      <c r="GA565" s="39" t="e">
        <f t="shared" si="1643"/>
        <v>#DIV/0!</v>
      </c>
      <c r="GB565" s="39" t="e">
        <f t="shared" si="1644"/>
        <v>#DIV/0!</v>
      </c>
      <c r="GC565" s="39" t="e">
        <f t="shared" si="1645"/>
        <v>#DIV/0!</v>
      </c>
      <c r="GD565" s="39" t="e">
        <f t="shared" si="1646"/>
        <v>#DIV/0!</v>
      </c>
      <c r="GE565" s="39" t="e">
        <f t="shared" si="1647"/>
        <v>#DIV/0!</v>
      </c>
      <c r="GF565" s="39" t="e">
        <f t="shared" si="1648"/>
        <v>#DIV/0!</v>
      </c>
      <c r="GG565" s="39" t="e">
        <f t="shared" si="1649"/>
        <v>#DIV/0!</v>
      </c>
      <c r="GH565" s="39" t="e">
        <f t="shared" si="1650"/>
        <v>#DIV/0!</v>
      </c>
      <c r="GI565" s="39"/>
      <c r="GJ565" s="39" t="e">
        <f t="shared" si="1651"/>
        <v>#DIV/0!</v>
      </c>
      <c r="GK565" s="39" t="e">
        <f t="shared" si="1652"/>
        <v>#DIV/0!</v>
      </c>
      <c r="GL565" s="39" t="e">
        <f t="shared" si="1653"/>
        <v>#DIV/0!</v>
      </c>
      <c r="GM565" s="39" t="e">
        <f t="shared" si="1654"/>
        <v>#DIV/0!</v>
      </c>
      <c r="GN565" s="39" t="e">
        <f t="shared" si="1655"/>
        <v>#DIV/0!</v>
      </c>
      <c r="GO565" s="57"/>
      <c r="GP565" s="57" t="e">
        <f t="shared" si="1656"/>
        <v>#DIV/0!</v>
      </c>
      <c r="GQ565" s="59" t="e">
        <f t="shared" si="1657"/>
        <v>#DIV/0!</v>
      </c>
      <c r="GR565" s="41" t="e">
        <f t="shared" si="1658"/>
        <v>#DIV/0!</v>
      </c>
      <c r="GS565" s="57" t="e">
        <f t="shared" si="1659"/>
        <v>#DIV/0!</v>
      </c>
      <c r="GT565" s="57" t="e">
        <f t="shared" si="1660"/>
        <v>#DIV/0!</v>
      </c>
      <c r="GU565" s="57" t="e">
        <f t="shared" si="1661"/>
        <v>#DIV/0!</v>
      </c>
      <c r="GV565" s="57"/>
      <c r="GW565" s="42" t="e">
        <f t="shared" si="1662"/>
        <v>#DIV/0!</v>
      </c>
      <c r="GX565" s="42" t="e">
        <f t="shared" si="1663"/>
        <v>#DIV/0!</v>
      </c>
      <c r="GY565" s="42" t="e">
        <f t="shared" si="1664"/>
        <v>#DIV/0!</v>
      </c>
      <c r="GZ565" s="57"/>
      <c r="HA565" s="2" t="e">
        <f t="shared" si="1665"/>
        <v>#DIV/0!</v>
      </c>
      <c r="HB565" s="2" t="e">
        <f t="shared" si="1666"/>
        <v>#DIV/0!</v>
      </c>
      <c r="HC565" s="2" t="e">
        <f t="shared" si="1667"/>
        <v>#DIV/0!</v>
      </c>
      <c r="HD565" s="2" t="e">
        <f t="shared" si="1668"/>
        <v>#DIV/0!</v>
      </c>
      <c r="HE565" s="2" t="e">
        <f t="shared" si="1669"/>
        <v>#DIV/0!</v>
      </c>
      <c r="HF565" s="2" t="e">
        <f t="shared" si="1670"/>
        <v>#DIV/0!</v>
      </c>
      <c r="HG565" s="2" t="e">
        <f t="shared" si="1671"/>
        <v>#DIV/0!</v>
      </c>
      <c r="HH565" s="2" t="e">
        <f t="shared" si="1672"/>
        <v>#DIV/0!</v>
      </c>
      <c r="HI565" s="2" t="e">
        <f t="shared" si="1673"/>
        <v>#DIV/0!</v>
      </c>
      <c r="HJ565" s="11" t="e">
        <f t="shared" si="1674"/>
        <v>#DIV/0!</v>
      </c>
      <c r="HK565" s="60" t="e">
        <f t="shared" si="1675"/>
        <v>#DIV/0!</v>
      </c>
      <c r="HL565" s="57"/>
      <c r="HM565" s="57" t="e">
        <f t="shared" si="1676"/>
        <v>#DIV/0!</v>
      </c>
      <c r="HN565" s="57" t="e">
        <f t="shared" si="1677"/>
        <v>#DIV/0!</v>
      </c>
      <c r="HO565" s="57" t="e">
        <f t="shared" si="1678"/>
        <v>#DIV/0!</v>
      </c>
      <c r="HP565" s="57" t="e">
        <f t="shared" si="1679"/>
        <v>#DIV/0!</v>
      </c>
      <c r="HQ565" s="57" t="e">
        <f t="shared" si="1680"/>
        <v>#DIV/0!</v>
      </c>
      <c r="HR565" s="57"/>
      <c r="HS565" s="57" t="e">
        <f t="shared" si="1681"/>
        <v>#DIV/0!</v>
      </c>
      <c r="HT565" s="57" t="e">
        <f t="shared" si="1682"/>
        <v>#DIV/0!</v>
      </c>
      <c r="HU565" s="57" t="e">
        <f t="shared" si="1683"/>
        <v>#DIV/0!</v>
      </c>
      <c r="HV565" s="57" t="e">
        <f t="shared" si="1684"/>
        <v>#DIV/0!</v>
      </c>
      <c r="HW565" s="57" t="e">
        <f t="shared" si="1685"/>
        <v>#DIV/0!</v>
      </c>
      <c r="HX565" s="57"/>
      <c r="HY565" s="57" t="e">
        <f t="shared" si="1686"/>
        <v>#DIV/0!</v>
      </c>
      <c r="HZ565" s="57" t="e">
        <f t="shared" si="1687"/>
        <v>#DIV/0!</v>
      </c>
      <c r="IA565" s="57"/>
      <c r="IB565" s="61">
        <f t="shared" si="1688"/>
        <v>0</v>
      </c>
      <c r="IC565" s="57" t="str">
        <f t="shared" si="1689"/>
        <v/>
      </c>
      <c r="ID565" s="42"/>
      <c r="IE565" s="2" t="str">
        <f t="shared" si="1690"/>
        <v/>
      </c>
      <c r="IF565" s="60" t="e">
        <f t="shared" si="1691"/>
        <v>#DIV/0!</v>
      </c>
      <c r="IG565" s="60" t="str">
        <f t="shared" si="1692"/>
        <v/>
      </c>
      <c r="IH565" s="60" t="str">
        <f t="shared" si="1693"/>
        <v>zinco-</v>
      </c>
      <c r="II565" s="60" t="str">
        <f t="shared" si="1694"/>
        <v>mangano-</v>
      </c>
      <c r="IJ565" s="60" t="e">
        <f t="shared" si="1695"/>
        <v>#DIV/0!</v>
      </c>
      <c r="IK565" s="60" t="e">
        <f t="shared" si="1696"/>
        <v>#DIV/0!</v>
      </c>
      <c r="IL565" s="60" t="e">
        <f t="shared" si="1697"/>
        <v>#DIV/0!</v>
      </c>
      <c r="IM565" s="60" t="e">
        <f t="shared" si="1698"/>
        <v>#DIV/0!</v>
      </c>
      <c r="IN565" s="60" t="str">
        <f t="shared" si="1699"/>
        <v/>
      </c>
      <c r="IO565" s="60" t="str">
        <f t="shared" si="1700"/>
        <v/>
      </c>
      <c r="IP565" s="57"/>
      <c r="IQ565" s="57" t="str">
        <f t="shared" si="1701"/>
        <v>ERROR!!</v>
      </c>
    </row>
    <row r="566" spans="24:251">
      <c r="X566" s="29">
        <f t="shared" si="1557"/>
        <v>0</v>
      </c>
      <c r="Y566" s="29">
        <f t="shared" si="1558"/>
        <v>0</v>
      </c>
      <c r="Z566" s="29" t="e">
        <f t="shared" si="1559"/>
        <v>#DIV/0!</v>
      </c>
      <c r="AA566" s="29" t="e">
        <f t="shared" si="1560"/>
        <v>#DIV/0!</v>
      </c>
      <c r="AB566" s="29" t="e">
        <f t="shared" si="1561"/>
        <v>#DIV/0!</v>
      </c>
      <c r="AC566" s="29" t="e">
        <f t="shared" si="1562"/>
        <v>#DIV/0!</v>
      </c>
      <c r="AF566" s="23">
        <v>60.084299999999999</v>
      </c>
      <c r="AG566" s="23">
        <v>79.878799999999998</v>
      </c>
      <c r="AH566" s="23">
        <v>101.96120000000001</v>
      </c>
      <c r="AI566" s="23">
        <v>151.99039999999999</v>
      </c>
      <c r="AJ566" s="23">
        <v>159.69</v>
      </c>
      <c r="AK566" s="23">
        <v>71.846400000000003</v>
      </c>
      <c r="AL566" s="23">
        <v>70.9375</v>
      </c>
      <c r="AM566" s="23">
        <v>40.304400000000001</v>
      </c>
      <c r="AN566" s="23">
        <v>56.077399999999997</v>
      </c>
      <c r="AO566" s="23">
        <v>61.978999999999999</v>
      </c>
      <c r="AP566" s="23">
        <v>94.195999999999998</v>
      </c>
      <c r="AQ566" s="23">
        <v>18.998000000000001</v>
      </c>
      <c r="AR566" s="23">
        <v>35.450000000000003</v>
      </c>
      <c r="AS566" s="23">
        <v>29.88</v>
      </c>
      <c r="AT566" s="23">
        <v>74.691999999999993</v>
      </c>
      <c r="AU566" s="23">
        <v>81.39</v>
      </c>
      <c r="AX566" s="54">
        <f t="shared" si="1563"/>
        <v>0</v>
      </c>
      <c r="AY566" s="54">
        <f t="shared" si="1564"/>
        <v>0</v>
      </c>
      <c r="AZ566" s="54">
        <f t="shared" si="1565"/>
        <v>0</v>
      </c>
      <c r="BA566" s="54">
        <f t="shared" si="1566"/>
        <v>0</v>
      </c>
      <c r="BB566" s="54">
        <f t="shared" si="1567"/>
        <v>0</v>
      </c>
      <c r="BC566" s="54">
        <f t="shared" si="1568"/>
        <v>0</v>
      </c>
      <c r="BD566" s="54">
        <f t="shared" si="1569"/>
        <v>0</v>
      </c>
      <c r="BE566" s="54">
        <f t="shared" si="1570"/>
        <v>0</v>
      </c>
      <c r="BF566" s="54">
        <f t="shared" si="1571"/>
        <v>0</v>
      </c>
      <c r="BG566" s="54">
        <f t="shared" si="1572"/>
        <v>0</v>
      </c>
      <c r="BH566" s="54">
        <f t="shared" si="1573"/>
        <v>0</v>
      </c>
      <c r="BI566" s="54">
        <f t="shared" si="1574"/>
        <v>0</v>
      </c>
      <c r="BJ566" s="54">
        <f t="shared" si="1575"/>
        <v>0</v>
      </c>
      <c r="BK566" s="54">
        <f t="shared" si="1576"/>
        <v>0</v>
      </c>
      <c r="BL566" s="54">
        <f t="shared" si="1577"/>
        <v>0</v>
      </c>
      <c r="BM566" s="42"/>
      <c r="BO566" s="54">
        <f>'Norm-coeff'!$C$2+$AX566*'Norm-coeff'!$D$2+$AY566*'Norm-coeff'!$E$2+$AZ566*'Norm-coeff'!$F$2+$BA566*'Norm-coeff'!$G$2+$BB566*'Norm-coeff'!$H$2+$BC566*'Norm-coeff'!$I$2+$BD566*'Norm-coeff'!$J$2+$BE566*'Norm-coeff'!$K$2+$BF566*'Norm-coeff'!$L$2+$BG566*'Norm-coeff'!$M$2+$BH566*'Norm-coeff'!$N$2+$BI566*'Norm-coeff'!$O$2</f>
        <v>5.4045421474420303</v>
      </c>
      <c r="BP566" s="54">
        <f>'Norm-coeff'!$C$3+$AX566*'Norm-coeff'!$D$3+$AY566*'Norm-coeff'!$E$3+$AZ566*'Norm-coeff'!$F$3+$BA566*'Norm-coeff'!$G$3+$BB566*'Norm-coeff'!$H$3+$BC566*'Norm-coeff'!$I$3+$BD566*'Norm-coeff'!$J$3+$BE566*'Norm-coeff'!$K$3+$BF566*'Norm-coeff'!$L$3+$BG566*'Norm-coeff'!$M$3+$BH566*'Norm-coeff'!$N$3+$BI566*'Norm-coeff'!$O$3</f>
        <v>3.15319116612705</v>
      </c>
      <c r="BQ566" s="54">
        <f>'Norm-coeff'!$C$4+$AX566*'Norm-coeff'!$D$4+$AY566*'Norm-coeff'!$E$4+$AZ566*'Norm-coeff'!$F$4+$BA566*'Norm-coeff'!$G$4+$BB566*'Norm-coeff'!$H$4+$BC566*'Norm-coeff'!$I$4+$BD566*'Norm-coeff'!$J$4+$BE566*'Norm-coeff'!$K$4+$BF566*'Norm-coeff'!$L$4+$BG566*'Norm-coeff'!$M$4+$BH566*'Norm-coeff'!$N$4+$BI566*'Norm-coeff'!$O$4</f>
        <v>1.42115649462768</v>
      </c>
      <c r="BR566" s="54">
        <f>'Norm-coeff'!$C$5+$AX566*'Norm-coeff'!$D$5+$AY566*'Norm-coeff'!$E$5+$AZ566*'Norm-coeff'!$F$5+$BA566*'Norm-coeff'!$G$5+$BB566*'Norm-coeff'!$H$5+$BC566*'Norm-coeff'!$I$5+$BD566*'Norm-coeff'!$J$5+$BE566*'Norm-coeff'!$K$5+$BF566*'Norm-coeff'!$L$5+$BG566*'Norm-coeff'!$M$5+$BH566*'Norm-coeff'!$N$5+$BI566*'Norm-coeff'!$O$5</f>
        <v>1.0553329241296201</v>
      </c>
      <c r="BS566" s="54">
        <f>'Norm-coeff'!$C$6+$AX566*'Norm-coeff'!$D$6+$AY566*'Norm-coeff'!$E$6+$AZ566*'Norm-coeff'!$F$6+$BA566*'Norm-coeff'!$G$6+$BB566*'Norm-coeff'!$H$6+$BC566*'Norm-coeff'!$I$6+$BD566*'Norm-coeff'!$J$6+$BE566*'Norm-coeff'!$K$6+$BF566*'Norm-coeff'!$L$6+$BG566*'Norm-coeff'!$M$6+$BH566*'Norm-coeff'!$N$6+$BI566*'Norm-coeff'!$O$6</f>
        <v>-1.48700885495103E-2</v>
      </c>
      <c r="BT566" s="54">
        <f>'Norm-coeff'!$C$7+$AX566*'Norm-coeff'!$D$7+$AY566*'Norm-coeff'!$E$7+$AZ566*'Norm-coeff'!$F$7+$BA566*'Norm-coeff'!$G$7+$BB566*'Norm-coeff'!$H$7+$BC566*'Norm-coeff'!$I$7+$BD566*'Norm-coeff'!$J$7+$BE566*'Norm-coeff'!$K$7+$BF566*'Norm-coeff'!$L$7+$BG566*'Norm-coeff'!$M$7+$BH566*'Norm-coeff'!$N$7+$BI566*'Norm-coeff'!$O$7</f>
        <v>2.0907583608832998</v>
      </c>
      <c r="BU566" s="54">
        <f>'Norm-coeff'!$C$8+$AX566*'Norm-coeff'!$D$8+$AY566*'Norm-coeff'!$E$8+$AZ566*'Norm-coeff'!$F$8+$BA566*'Norm-coeff'!$G$8+$BB566*'Norm-coeff'!$H$8+$BC566*'Norm-coeff'!$I$8+$BD566*'Norm-coeff'!$J$8+$BE566*'Norm-coeff'!$K$8+$BF566*'Norm-coeff'!$L$8+$BG566*'Norm-coeff'!$M$8+$BH566*'Norm-coeff'!$N$8+$BI566*'Norm-coeff'!$O$8</f>
        <v>0.65894159836244504</v>
      </c>
      <c r="BV566" s="54">
        <f>'Norm-coeff'!$C$9+$AX566*'Norm-coeff'!$D$9+$AY566*'Norm-coeff'!$E$9+$AZ566*'Norm-coeff'!$F$9+$BA566*'Norm-coeff'!$G$9+$BB566*'Norm-coeff'!$H$9+$BC566*'Norm-coeff'!$I$9+$BD566*'Norm-coeff'!$J$9+$BE566*'Norm-coeff'!$K$9+$BF566*'Norm-coeff'!$L$9+$BG566*'Norm-coeff'!$M$9+$BH566*'Norm-coeff'!$N$9+$BI566*'Norm-coeff'!$O$9</f>
        <v>1.48961085014701</v>
      </c>
      <c r="BW566" s="54">
        <f>'Norm-coeff'!$C$10+$AX566*'Norm-coeff'!$D$10+$AY566*'Norm-coeff'!$E$10+$AZ566*'Norm-coeff'!$F$10+$BA566*'Norm-coeff'!$G$10+$BB566*'Norm-coeff'!$H$10+$BC566*'Norm-coeff'!$I$10+$BD566*'Norm-coeff'!$J$10+$BE566*'Norm-coeff'!$K$10+$BF566*'Norm-coeff'!$L$10+$BG566*'Norm-coeff'!$M$10+$BH566*'Norm-coeff'!$N$10+$BI566*'Norm-coeff'!$O$10</f>
        <v>1.42058735749591</v>
      </c>
      <c r="BX566" s="54">
        <f>'Norm-coeff'!$C$11+$AX566*'Norm-coeff'!$D$11+$AY566*'Norm-coeff'!$E$11+$AZ566*'Norm-coeff'!$F$11+$BA566*'Norm-coeff'!$G$11+$BB566*'Norm-coeff'!$H$11+$BC566*'Norm-coeff'!$I$11+$BD566*'Norm-coeff'!$J$11+$BE566*'Norm-coeff'!$K$11+$BF566*'Norm-coeff'!$L$11+$BG566*'Norm-coeff'!$M$11+$BH566*'Norm-coeff'!$N$11+$BI566*'Norm-coeff'!$O$11</f>
        <v>0.221233014421479</v>
      </c>
      <c r="BY566" s="54">
        <f>'Norm-coeff'!$C$12+$AX566*'Norm-coeff'!$D$12+$AY566*'Norm-coeff'!$E$12+$AZ566*'Norm-coeff'!$F$12+$BA566*'Norm-coeff'!$G$12+$BB566*'Norm-coeff'!$H$12+$BC566*'Norm-coeff'!$I$12+$BD566*'Norm-coeff'!$J$12+$BE566*'Norm-coeff'!$K$12+$BF566*'Norm-coeff'!$L$12+$BG566*'Norm-coeff'!$M$12+$BH566*'Norm-coeff'!$N$12+$BI566*'Norm-coeff'!$O$12</f>
        <v>0.283527502056037</v>
      </c>
      <c r="BZ566" s="54">
        <f>'Norm-coeff'!$C$13+$AX566*'Norm-coeff'!$D$13+$AY566*'Norm-coeff'!$E$13+$AZ566*'Norm-coeff'!$F$13+$BA566*'Norm-coeff'!$G$13+$BB566*'Norm-coeff'!$H$13+$BC566*'Norm-coeff'!$I$13+$BD566*'Norm-coeff'!$J$13+$BE566*'Norm-coeff'!$K$13+$BF566*'Norm-coeff'!$L$13+$BG566*'Norm-coeff'!$M$13+$BH566*'Norm-coeff'!$N$13+$BI566*'Norm-coeff'!$O$13</f>
        <v>-4.1864930554451202E-2</v>
      </c>
      <c r="CA566" s="54">
        <f>'Norm-coeff'!$C$14+$AX566*'Norm-coeff'!$D$14+$AY566*'Norm-coeff'!$E$14+$AZ566*'Norm-coeff'!$F$14+$BA566*'Norm-coeff'!$G$14+$BB566*'Norm-coeff'!$H$14+$BC566*'Norm-coeff'!$I$14+$BD566*'Norm-coeff'!$J$14+$BE566*'Norm-coeff'!$K$14+$BF566*'Norm-coeff'!$L$14+$BG566*'Norm-coeff'!$M$14+$BH566*'Norm-coeff'!$N$14+$BI566*'Norm-coeff'!$O$14</f>
        <v>4.2526983164477103</v>
      </c>
      <c r="CC566" s="54">
        <f t="shared" si="1702"/>
        <v>0</v>
      </c>
      <c r="CG566" s="54">
        <f t="shared" si="1578"/>
        <v>0</v>
      </c>
      <c r="CH566" s="54">
        <f t="shared" si="1556"/>
        <v>0</v>
      </c>
      <c r="CI566" s="54">
        <f t="shared" si="1579"/>
        <v>0</v>
      </c>
      <c r="CJ566" s="56">
        <f t="shared" si="1580"/>
        <v>0</v>
      </c>
      <c r="CK566" s="54">
        <f t="shared" si="1581"/>
        <v>0</v>
      </c>
      <c r="CL566" s="54">
        <f t="shared" si="1582"/>
        <v>0</v>
      </c>
      <c r="CM566" s="54">
        <f t="shared" si="1583"/>
        <v>0</v>
      </c>
      <c r="CN566" s="54">
        <f t="shared" si="1584"/>
        <v>0</v>
      </c>
      <c r="CO566" s="54">
        <f t="shared" si="1585"/>
        <v>0</v>
      </c>
      <c r="CP566" s="54">
        <f t="shared" si="1586"/>
        <v>0</v>
      </c>
      <c r="CQ566" s="54">
        <f t="shared" si="1587"/>
        <v>0</v>
      </c>
      <c r="CR566" s="54">
        <f t="shared" si="1588"/>
        <v>0</v>
      </c>
      <c r="CS566" s="54">
        <f t="shared" si="1589"/>
        <v>0</v>
      </c>
      <c r="CU566" s="54">
        <f t="shared" si="1590"/>
        <v>0</v>
      </c>
      <c r="CV566" s="54">
        <f t="shared" si="1591"/>
        <v>0</v>
      </c>
      <c r="CW566" s="54">
        <f t="shared" si="1592"/>
        <v>0</v>
      </c>
      <c r="CX566" s="54">
        <f t="shared" si="1593"/>
        <v>0</v>
      </c>
      <c r="CZ566" s="54">
        <f t="shared" si="1594"/>
        <v>0</v>
      </c>
      <c r="DA566" s="54">
        <f t="shared" si="1595"/>
        <v>0</v>
      </c>
      <c r="DB566" s="54">
        <f t="shared" si="1596"/>
        <v>0</v>
      </c>
      <c r="DC566" s="54">
        <f t="shared" si="1597"/>
        <v>0</v>
      </c>
      <c r="DD566" s="54">
        <f t="shared" si="1598"/>
        <v>0</v>
      </c>
      <c r="DE566" s="54">
        <f t="shared" si="1599"/>
        <v>0</v>
      </c>
      <c r="DF566" s="54">
        <f t="shared" si="1600"/>
        <v>0</v>
      </c>
      <c r="DG566" s="54">
        <f t="shared" si="1601"/>
        <v>2</v>
      </c>
      <c r="DH566" s="71">
        <f t="shared" si="1602"/>
        <v>0</v>
      </c>
      <c r="DI566" s="71">
        <f t="shared" si="1603"/>
        <v>0</v>
      </c>
      <c r="DJ566" s="54">
        <f t="shared" si="1604"/>
        <v>0</v>
      </c>
      <c r="DK566" s="54">
        <f t="shared" si="1605"/>
        <v>2</v>
      </c>
      <c r="DL566" s="4">
        <f t="shared" si="1530"/>
        <v>0</v>
      </c>
      <c r="DM566" s="3">
        <f t="shared" si="1606"/>
        <v>0</v>
      </c>
      <c r="DN566" s="3">
        <f t="shared" si="1607"/>
        <v>0</v>
      </c>
      <c r="DO566" s="4" t="e">
        <f t="shared" si="1608"/>
        <v>#DIV/0!</v>
      </c>
      <c r="DP566" s="57"/>
      <c r="DQ566" s="57"/>
      <c r="DR566" s="56">
        <f t="shared" si="1531"/>
        <v>2</v>
      </c>
      <c r="DS566" s="56">
        <f t="shared" si="1532"/>
        <v>0</v>
      </c>
      <c r="DT566" s="38">
        <f t="shared" si="1533"/>
        <v>0</v>
      </c>
      <c r="DU566" s="38">
        <f t="shared" si="1609"/>
        <v>2</v>
      </c>
      <c r="DV566" s="38">
        <f t="shared" si="1534"/>
        <v>0</v>
      </c>
      <c r="DW566" s="39">
        <f t="shared" si="1535"/>
        <v>0</v>
      </c>
      <c r="DX566" s="39">
        <f t="shared" si="1536"/>
        <v>0</v>
      </c>
      <c r="DY566" s="39">
        <f t="shared" si="1537"/>
        <v>0</v>
      </c>
      <c r="DZ566" s="39">
        <f t="shared" si="1538"/>
        <v>0</v>
      </c>
      <c r="EA566" s="39">
        <f t="shared" si="1539"/>
        <v>0</v>
      </c>
      <c r="EB566" s="37" t="e">
        <f t="shared" si="1610"/>
        <v>#DIV/0!</v>
      </c>
      <c r="EC566" s="37" t="e">
        <f t="shared" si="1611"/>
        <v>#DIV/0!</v>
      </c>
      <c r="ED566" s="37" t="e">
        <f t="shared" si="1612"/>
        <v>#DIV/0!</v>
      </c>
      <c r="EE566" s="37" t="e">
        <f t="shared" si="1613"/>
        <v>#DIV/0!</v>
      </c>
      <c r="EF566" s="39" t="e">
        <f t="shared" si="1614"/>
        <v>#DIV/0!</v>
      </c>
      <c r="EG566" s="37" t="e">
        <f t="shared" si="1615"/>
        <v>#DIV/0!</v>
      </c>
      <c r="EH566" s="37" t="e">
        <f t="shared" si="1616"/>
        <v>#DIV/0!</v>
      </c>
      <c r="EI566" s="11" t="b">
        <f t="shared" si="1617"/>
        <v>1</v>
      </c>
      <c r="EJ566" s="11" t="b">
        <f t="shared" si="1618"/>
        <v>0</v>
      </c>
      <c r="EK566" s="39" t="e">
        <f t="shared" si="1619"/>
        <v>#DIV/0!</v>
      </c>
      <c r="EL566" s="39" t="e">
        <f t="shared" si="1620"/>
        <v>#DIV/0!</v>
      </c>
      <c r="EM566" s="39" t="e">
        <f t="shared" si="1621"/>
        <v>#DIV/0!</v>
      </c>
      <c r="EN566" s="39" t="e">
        <f t="shared" si="1622"/>
        <v>#DIV/0!</v>
      </c>
      <c r="EO566" s="39" t="e">
        <f t="shared" si="1623"/>
        <v>#DIV/0!</v>
      </c>
      <c r="EP566" s="39" t="e">
        <f t="shared" si="1624"/>
        <v>#DIV/0!</v>
      </c>
      <c r="EQ566" s="39" t="e">
        <f t="shared" si="1625"/>
        <v>#DIV/0!</v>
      </c>
      <c r="ER566" s="39" t="e">
        <f t="shared" si="1626"/>
        <v>#DIV/0!</v>
      </c>
      <c r="ES566" s="58" t="str">
        <f t="shared" si="1627"/>
        <v>(OH,F,Cl)-dominate amphibole</v>
      </c>
      <c r="ET566" s="58" t="e">
        <f t="shared" si="1628"/>
        <v>#N/A</v>
      </c>
      <c r="EU566" s="56">
        <f t="shared" si="1540"/>
        <v>0</v>
      </c>
      <c r="EV566" s="56">
        <f t="shared" si="1541"/>
        <v>0</v>
      </c>
      <c r="EW566" s="56">
        <f t="shared" si="1542"/>
        <v>0</v>
      </c>
      <c r="EX566" s="56">
        <f t="shared" si="1543"/>
        <v>0</v>
      </c>
      <c r="EY566" s="56">
        <f t="shared" si="1544"/>
        <v>0</v>
      </c>
      <c r="EZ566" s="56">
        <f t="shared" si="1545"/>
        <v>0</v>
      </c>
      <c r="FA566" s="39">
        <f t="shared" si="1546"/>
        <v>0</v>
      </c>
      <c r="FB566" s="39">
        <f t="shared" si="1547"/>
        <v>0</v>
      </c>
      <c r="FC566" s="54">
        <f t="shared" si="1548"/>
        <v>0</v>
      </c>
      <c r="FD566" s="54">
        <f t="shared" si="1549"/>
        <v>0</v>
      </c>
      <c r="FE566" s="39">
        <f t="shared" si="1550"/>
        <v>0</v>
      </c>
      <c r="FF566" s="54">
        <f t="shared" si="1551"/>
        <v>0</v>
      </c>
      <c r="FG566" s="39">
        <f t="shared" si="1552"/>
        <v>0</v>
      </c>
      <c r="FH566" s="39">
        <f t="shared" si="1629"/>
        <v>0</v>
      </c>
      <c r="FI566" s="39">
        <f t="shared" si="1630"/>
        <v>0</v>
      </c>
      <c r="FJ566" s="39">
        <f t="shared" si="1631"/>
        <v>0</v>
      </c>
      <c r="FK566" s="39" t="e">
        <f t="shared" si="1632"/>
        <v>#DIV/0!</v>
      </c>
      <c r="FL566" s="39" t="e">
        <f t="shared" si="1633"/>
        <v>#DIV/0!</v>
      </c>
      <c r="FM566" s="39" t="e">
        <f t="shared" si="1634"/>
        <v>#DIV/0!</v>
      </c>
      <c r="FN566" s="39">
        <f t="shared" si="1635"/>
        <v>1</v>
      </c>
      <c r="FO566" s="39">
        <f t="shared" si="1553"/>
        <v>0</v>
      </c>
      <c r="FP566" s="39">
        <f t="shared" si="1554"/>
        <v>0</v>
      </c>
      <c r="FQ566" s="39">
        <f t="shared" si="1555"/>
        <v>0</v>
      </c>
      <c r="FR566" s="39">
        <f t="shared" si="1636"/>
        <v>0</v>
      </c>
      <c r="FS566" s="39">
        <f t="shared" si="1637"/>
        <v>0</v>
      </c>
      <c r="FU566" s="39" t="e">
        <f t="shared" si="1638"/>
        <v>#DIV/0!</v>
      </c>
      <c r="FV566" s="39" t="e">
        <f t="shared" si="1639"/>
        <v>#DIV/0!</v>
      </c>
      <c r="FW566" s="39" t="e">
        <f t="shared" si="1640"/>
        <v>#DIV/0!</v>
      </c>
      <c r="FY566" s="39" t="e">
        <f t="shared" si="1641"/>
        <v>#DIV/0!</v>
      </c>
      <c r="FZ566" s="39" t="e">
        <f t="shared" si="1642"/>
        <v>#DIV/0!</v>
      </c>
      <c r="GA566" s="39" t="e">
        <f t="shared" si="1643"/>
        <v>#DIV/0!</v>
      </c>
      <c r="GB566" s="39" t="e">
        <f t="shared" si="1644"/>
        <v>#DIV/0!</v>
      </c>
      <c r="GC566" s="39" t="e">
        <f t="shared" si="1645"/>
        <v>#DIV/0!</v>
      </c>
      <c r="GD566" s="39" t="e">
        <f t="shared" si="1646"/>
        <v>#DIV/0!</v>
      </c>
      <c r="GE566" s="39" t="e">
        <f t="shared" si="1647"/>
        <v>#DIV/0!</v>
      </c>
      <c r="GF566" s="39" t="e">
        <f t="shared" si="1648"/>
        <v>#DIV/0!</v>
      </c>
      <c r="GG566" s="39" t="e">
        <f t="shared" si="1649"/>
        <v>#DIV/0!</v>
      </c>
      <c r="GH566" s="39" t="e">
        <f t="shared" si="1650"/>
        <v>#DIV/0!</v>
      </c>
      <c r="GI566" s="39"/>
      <c r="GJ566" s="39" t="e">
        <f t="shared" si="1651"/>
        <v>#DIV/0!</v>
      </c>
      <c r="GK566" s="39" t="e">
        <f t="shared" si="1652"/>
        <v>#DIV/0!</v>
      </c>
      <c r="GL566" s="39" t="e">
        <f t="shared" si="1653"/>
        <v>#DIV/0!</v>
      </c>
      <c r="GM566" s="39" t="e">
        <f t="shared" si="1654"/>
        <v>#DIV/0!</v>
      </c>
      <c r="GN566" s="39" t="e">
        <f t="shared" si="1655"/>
        <v>#DIV/0!</v>
      </c>
      <c r="GO566" s="57"/>
      <c r="GP566" s="57" t="e">
        <f t="shared" si="1656"/>
        <v>#DIV/0!</v>
      </c>
      <c r="GQ566" s="59" t="e">
        <f t="shared" si="1657"/>
        <v>#DIV/0!</v>
      </c>
      <c r="GR566" s="41" t="e">
        <f t="shared" si="1658"/>
        <v>#DIV/0!</v>
      </c>
      <c r="GS566" s="57" t="e">
        <f t="shared" si="1659"/>
        <v>#DIV/0!</v>
      </c>
      <c r="GT566" s="57" t="e">
        <f t="shared" si="1660"/>
        <v>#DIV/0!</v>
      </c>
      <c r="GU566" s="57" t="e">
        <f t="shared" si="1661"/>
        <v>#DIV/0!</v>
      </c>
      <c r="GV566" s="57"/>
      <c r="GW566" s="42" t="e">
        <f t="shared" si="1662"/>
        <v>#DIV/0!</v>
      </c>
      <c r="GX566" s="42" t="e">
        <f t="shared" si="1663"/>
        <v>#DIV/0!</v>
      </c>
      <c r="GY566" s="42" t="e">
        <f t="shared" si="1664"/>
        <v>#DIV/0!</v>
      </c>
      <c r="GZ566" s="57"/>
      <c r="HA566" s="2" t="e">
        <f t="shared" si="1665"/>
        <v>#DIV/0!</v>
      </c>
      <c r="HB566" s="2" t="e">
        <f t="shared" si="1666"/>
        <v>#DIV/0!</v>
      </c>
      <c r="HC566" s="2" t="e">
        <f t="shared" si="1667"/>
        <v>#DIV/0!</v>
      </c>
      <c r="HD566" s="2" t="e">
        <f t="shared" si="1668"/>
        <v>#DIV/0!</v>
      </c>
      <c r="HE566" s="2" t="e">
        <f t="shared" si="1669"/>
        <v>#DIV/0!</v>
      </c>
      <c r="HF566" s="2" t="e">
        <f t="shared" si="1670"/>
        <v>#DIV/0!</v>
      </c>
      <c r="HG566" s="2" t="e">
        <f t="shared" si="1671"/>
        <v>#DIV/0!</v>
      </c>
      <c r="HH566" s="2" t="e">
        <f t="shared" si="1672"/>
        <v>#DIV/0!</v>
      </c>
      <c r="HI566" s="2" t="e">
        <f t="shared" si="1673"/>
        <v>#DIV/0!</v>
      </c>
      <c r="HJ566" s="11" t="e">
        <f t="shared" si="1674"/>
        <v>#DIV/0!</v>
      </c>
      <c r="HK566" s="60" t="e">
        <f t="shared" si="1675"/>
        <v>#DIV/0!</v>
      </c>
      <c r="HL566" s="57"/>
      <c r="HM566" s="57" t="e">
        <f t="shared" si="1676"/>
        <v>#DIV/0!</v>
      </c>
      <c r="HN566" s="57" t="e">
        <f t="shared" si="1677"/>
        <v>#DIV/0!</v>
      </c>
      <c r="HO566" s="57" t="e">
        <f t="shared" si="1678"/>
        <v>#DIV/0!</v>
      </c>
      <c r="HP566" s="57" t="e">
        <f t="shared" si="1679"/>
        <v>#DIV/0!</v>
      </c>
      <c r="HQ566" s="57" t="e">
        <f t="shared" si="1680"/>
        <v>#DIV/0!</v>
      </c>
      <c r="HR566" s="57"/>
      <c r="HS566" s="57" t="e">
        <f t="shared" si="1681"/>
        <v>#DIV/0!</v>
      </c>
      <c r="HT566" s="57" t="e">
        <f t="shared" si="1682"/>
        <v>#DIV/0!</v>
      </c>
      <c r="HU566" s="57" t="e">
        <f t="shared" si="1683"/>
        <v>#DIV/0!</v>
      </c>
      <c r="HV566" s="57" t="e">
        <f t="shared" si="1684"/>
        <v>#DIV/0!</v>
      </c>
      <c r="HW566" s="57" t="e">
        <f t="shared" si="1685"/>
        <v>#DIV/0!</v>
      </c>
      <c r="HX566" s="57"/>
      <c r="HY566" s="57" t="e">
        <f t="shared" si="1686"/>
        <v>#DIV/0!</v>
      </c>
      <c r="HZ566" s="57" t="e">
        <f t="shared" si="1687"/>
        <v>#DIV/0!</v>
      </c>
      <c r="IA566" s="57"/>
      <c r="IB566" s="61">
        <f t="shared" si="1688"/>
        <v>0</v>
      </c>
      <c r="IC566" s="57" t="str">
        <f t="shared" si="1689"/>
        <v/>
      </c>
      <c r="ID566" s="42"/>
      <c r="IE566" s="2" t="str">
        <f t="shared" si="1690"/>
        <v/>
      </c>
      <c r="IF566" s="60" t="e">
        <f t="shared" si="1691"/>
        <v>#DIV/0!</v>
      </c>
      <c r="IG566" s="60" t="str">
        <f t="shared" si="1692"/>
        <v/>
      </c>
      <c r="IH566" s="60" t="str">
        <f t="shared" si="1693"/>
        <v>zinco-</v>
      </c>
      <c r="II566" s="60" t="str">
        <f t="shared" si="1694"/>
        <v>mangano-</v>
      </c>
      <c r="IJ566" s="60" t="e">
        <f t="shared" si="1695"/>
        <v>#DIV/0!</v>
      </c>
      <c r="IK566" s="60" t="e">
        <f t="shared" si="1696"/>
        <v>#DIV/0!</v>
      </c>
      <c r="IL566" s="60" t="e">
        <f t="shared" si="1697"/>
        <v>#DIV/0!</v>
      </c>
      <c r="IM566" s="60" t="e">
        <f t="shared" si="1698"/>
        <v>#DIV/0!</v>
      </c>
      <c r="IN566" s="60" t="str">
        <f t="shared" si="1699"/>
        <v/>
      </c>
      <c r="IO566" s="60" t="str">
        <f t="shared" si="1700"/>
        <v/>
      </c>
      <c r="IP566" s="57"/>
      <c r="IQ566" s="57" t="str">
        <f t="shared" si="1701"/>
        <v>ERROR!!</v>
      </c>
    </row>
    <row r="567" spans="24:251">
      <c r="X567" s="29">
        <f t="shared" si="1557"/>
        <v>0</v>
      </c>
      <c r="Y567" s="29">
        <f t="shared" si="1558"/>
        <v>0</v>
      </c>
      <c r="Z567" s="29" t="e">
        <f t="shared" si="1559"/>
        <v>#DIV/0!</v>
      </c>
      <c r="AA567" s="29" t="e">
        <f t="shared" si="1560"/>
        <v>#DIV/0!</v>
      </c>
      <c r="AB567" s="29" t="e">
        <f t="shared" si="1561"/>
        <v>#DIV/0!</v>
      </c>
      <c r="AC567" s="29" t="e">
        <f t="shared" si="1562"/>
        <v>#DIV/0!</v>
      </c>
      <c r="AF567" s="23">
        <v>60.084299999999999</v>
      </c>
      <c r="AG567" s="23">
        <v>79.878799999999998</v>
      </c>
      <c r="AH567" s="23">
        <v>101.96120000000001</v>
      </c>
      <c r="AI567" s="23">
        <v>151.99039999999999</v>
      </c>
      <c r="AJ567" s="23">
        <v>159.69</v>
      </c>
      <c r="AK567" s="23">
        <v>71.846400000000003</v>
      </c>
      <c r="AL567" s="23">
        <v>70.9375</v>
      </c>
      <c r="AM567" s="23">
        <v>40.304400000000001</v>
      </c>
      <c r="AN567" s="23">
        <v>56.077399999999997</v>
      </c>
      <c r="AO567" s="23">
        <v>61.978999999999999</v>
      </c>
      <c r="AP567" s="23">
        <v>94.195999999999998</v>
      </c>
      <c r="AQ567" s="23">
        <v>18.998000000000001</v>
      </c>
      <c r="AR567" s="23">
        <v>35.450000000000003</v>
      </c>
      <c r="AS567" s="23">
        <v>29.88</v>
      </c>
      <c r="AT567" s="23">
        <v>74.691999999999993</v>
      </c>
      <c r="AU567" s="23">
        <v>81.39</v>
      </c>
      <c r="AX567" s="54">
        <f t="shared" si="1563"/>
        <v>0</v>
      </c>
      <c r="AY567" s="54">
        <f t="shared" si="1564"/>
        <v>0</v>
      </c>
      <c r="AZ567" s="54">
        <f t="shared" si="1565"/>
        <v>0</v>
      </c>
      <c r="BA567" s="54">
        <f t="shared" si="1566"/>
        <v>0</v>
      </c>
      <c r="BB567" s="54">
        <f t="shared" si="1567"/>
        <v>0</v>
      </c>
      <c r="BC567" s="54">
        <f t="shared" si="1568"/>
        <v>0</v>
      </c>
      <c r="BD567" s="54">
        <f t="shared" si="1569"/>
        <v>0</v>
      </c>
      <c r="BE567" s="54">
        <f t="shared" si="1570"/>
        <v>0</v>
      </c>
      <c r="BF567" s="54">
        <f t="shared" si="1571"/>
        <v>0</v>
      </c>
      <c r="BG567" s="54">
        <f t="shared" si="1572"/>
        <v>0</v>
      </c>
      <c r="BH567" s="54">
        <f t="shared" si="1573"/>
        <v>0</v>
      </c>
      <c r="BI567" s="54">
        <f t="shared" si="1574"/>
        <v>0</v>
      </c>
      <c r="BJ567" s="54">
        <f t="shared" si="1575"/>
        <v>0</v>
      </c>
      <c r="BK567" s="54">
        <f t="shared" si="1576"/>
        <v>0</v>
      </c>
      <c r="BL567" s="54">
        <f t="shared" si="1577"/>
        <v>0</v>
      </c>
      <c r="BM567" s="42"/>
      <c r="BO567" s="54">
        <f>'Norm-coeff'!$C$2+$AX567*'Norm-coeff'!$D$2+$AY567*'Norm-coeff'!$E$2+$AZ567*'Norm-coeff'!$F$2+$BA567*'Norm-coeff'!$G$2+$BB567*'Norm-coeff'!$H$2+$BC567*'Norm-coeff'!$I$2+$BD567*'Norm-coeff'!$J$2+$BE567*'Norm-coeff'!$K$2+$BF567*'Norm-coeff'!$L$2+$BG567*'Norm-coeff'!$M$2+$BH567*'Norm-coeff'!$N$2+$BI567*'Norm-coeff'!$O$2</f>
        <v>5.4045421474420303</v>
      </c>
      <c r="BP567" s="54">
        <f>'Norm-coeff'!$C$3+$AX567*'Norm-coeff'!$D$3+$AY567*'Norm-coeff'!$E$3+$AZ567*'Norm-coeff'!$F$3+$BA567*'Norm-coeff'!$G$3+$BB567*'Norm-coeff'!$H$3+$BC567*'Norm-coeff'!$I$3+$BD567*'Norm-coeff'!$J$3+$BE567*'Norm-coeff'!$K$3+$BF567*'Norm-coeff'!$L$3+$BG567*'Norm-coeff'!$M$3+$BH567*'Norm-coeff'!$N$3+$BI567*'Norm-coeff'!$O$3</f>
        <v>3.15319116612705</v>
      </c>
      <c r="BQ567" s="54">
        <f>'Norm-coeff'!$C$4+$AX567*'Norm-coeff'!$D$4+$AY567*'Norm-coeff'!$E$4+$AZ567*'Norm-coeff'!$F$4+$BA567*'Norm-coeff'!$G$4+$BB567*'Norm-coeff'!$H$4+$BC567*'Norm-coeff'!$I$4+$BD567*'Norm-coeff'!$J$4+$BE567*'Norm-coeff'!$K$4+$BF567*'Norm-coeff'!$L$4+$BG567*'Norm-coeff'!$M$4+$BH567*'Norm-coeff'!$N$4+$BI567*'Norm-coeff'!$O$4</f>
        <v>1.42115649462768</v>
      </c>
      <c r="BR567" s="54">
        <f>'Norm-coeff'!$C$5+$AX567*'Norm-coeff'!$D$5+$AY567*'Norm-coeff'!$E$5+$AZ567*'Norm-coeff'!$F$5+$BA567*'Norm-coeff'!$G$5+$BB567*'Norm-coeff'!$H$5+$BC567*'Norm-coeff'!$I$5+$BD567*'Norm-coeff'!$J$5+$BE567*'Norm-coeff'!$K$5+$BF567*'Norm-coeff'!$L$5+$BG567*'Norm-coeff'!$M$5+$BH567*'Norm-coeff'!$N$5+$BI567*'Norm-coeff'!$O$5</f>
        <v>1.0553329241296201</v>
      </c>
      <c r="BS567" s="54">
        <f>'Norm-coeff'!$C$6+$AX567*'Norm-coeff'!$D$6+$AY567*'Norm-coeff'!$E$6+$AZ567*'Norm-coeff'!$F$6+$BA567*'Norm-coeff'!$G$6+$BB567*'Norm-coeff'!$H$6+$BC567*'Norm-coeff'!$I$6+$BD567*'Norm-coeff'!$J$6+$BE567*'Norm-coeff'!$K$6+$BF567*'Norm-coeff'!$L$6+$BG567*'Norm-coeff'!$M$6+$BH567*'Norm-coeff'!$N$6+$BI567*'Norm-coeff'!$O$6</f>
        <v>-1.48700885495103E-2</v>
      </c>
      <c r="BT567" s="54">
        <f>'Norm-coeff'!$C$7+$AX567*'Norm-coeff'!$D$7+$AY567*'Norm-coeff'!$E$7+$AZ567*'Norm-coeff'!$F$7+$BA567*'Norm-coeff'!$G$7+$BB567*'Norm-coeff'!$H$7+$BC567*'Norm-coeff'!$I$7+$BD567*'Norm-coeff'!$J$7+$BE567*'Norm-coeff'!$K$7+$BF567*'Norm-coeff'!$L$7+$BG567*'Norm-coeff'!$M$7+$BH567*'Norm-coeff'!$N$7+$BI567*'Norm-coeff'!$O$7</f>
        <v>2.0907583608832998</v>
      </c>
      <c r="BU567" s="54">
        <f>'Norm-coeff'!$C$8+$AX567*'Norm-coeff'!$D$8+$AY567*'Norm-coeff'!$E$8+$AZ567*'Norm-coeff'!$F$8+$BA567*'Norm-coeff'!$G$8+$BB567*'Norm-coeff'!$H$8+$BC567*'Norm-coeff'!$I$8+$BD567*'Norm-coeff'!$J$8+$BE567*'Norm-coeff'!$K$8+$BF567*'Norm-coeff'!$L$8+$BG567*'Norm-coeff'!$M$8+$BH567*'Norm-coeff'!$N$8+$BI567*'Norm-coeff'!$O$8</f>
        <v>0.65894159836244504</v>
      </c>
      <c r="BV567" s="54">
        <f>'Norm-coeff'!$C$9+$AX567*'Norm-coeff'!$D$9+$AY567*'Norm-coeff'!$E$9+$AZ567*'Norm-coeff'!$F$9+$BA567*'Norm-coeff'!$G$9+$BB567*'Norm-coeff'!$H$9+$BC567*'Norm-coeff'!$I$9+$BD567*'Norm-coeff'!$J$9+$BE567*'Norm-coeff'!$K$9+$BF567*'Norm-coeff'!$L$9+$BG567*'Norm-coeff'!$M$9+$BH567*'Norm-coeff'!$N$9+$BI567*'Norm-coeff'!$O$9</f>
        <v>1.48961085014701</v>
      </c>
      <c r="BW567" s="54">
        <f>'Norm-coeff'!$C$10+$AX567*'Norm-coeff'!$D$10+$AY567*'Norm-coeff'!$E$10+$AZ567*'Norm-coeff'!$F$10+$BA567*'Norm-coeff'!$G$10+$BB567*'Norm-coeff'!$H$10+$BC567*'Norm-coeff'!$I$10+$BD567*'Norm-coeff'!$J$10+$BE567*'Norm-coeff'!$K$10+$BF567*'Norm-coeff'!$L$10+$BG567*'Norm-coeff'!$M$10+$BH567*'Norm-coeff'!$N$10+$BI567*'Norm-coeff'!$O$10</f>
        <v>1.42058735749591</v>
      </c>
      <c r="BX567" s="54">
        <f>'Norm-coeff'!$C$11+$AX567*'Norm-coeff'!$D$11+$AY567*'Norm-coeff'!$E$11+$AZ567*'Norm-coeff'!$F$11+$BA567*'Norm-coeff'!$G$11+$BB567*'Norm-coeff'!$H$11+$BC567*'Norm-coeff'!$I$11+$BD567*'Norm-coeff'!$J$11+$BE567*'Norm-coeff'!$K$11+$BF567*'Norm-coeff'!$L$11+$BG567*'Norm-coeff'!$M$11+$BH567*'Norm-coeff'!$N$11+$BI567*'Norm-coeff'!$O$11</f>
        <v>0.221233014421479</v>
      </c>
      <c r="BY567" s="54">
        <f>'Norm-coeff'!$C$12+$AX567*'Norm-coeff'!$D$12+$AY567*'Norm-coeff'!$E$12+$AZ567*'Norm-coeff'!$F$12+$BA567*'Norm-coeff'!$G$12+$BB567*'Norm-coeff'!$H$12+$BC567*'Norm-coeff'!$I$12+$BD567*'Norm-coeff'!$J$12+$BE567*'Norm-coeff'!$K$12+$BF567*'Norm-coeff'!$L$12+$BG567*'Norm-coeff'!$M$12+$BH567*'Norm-coeff'!$N$12+$BI567*'Norm-coeff'!$O$12</f>
        <v>0.283527502056037</v>
      </c>
      <c r="BZ567" s="54">
        <f>'Norm-coeff'!$C$13+$AX567*'Norm-coeff'!$D$13+$AY567*'Norm-coeff'!$E$13+$AZ567*'Norm-coeff'!$F$13+$BA567*'Norm-coeff'!$G$13+$BB567*'Norm-coeff'!$H$13+$BC567*'Norm-coeff'!$I$13+$BD567*'Norm-coeff'!$J$13+$BE567*'Norm-coeff'!$K$13+$BF567*'Norm-coeff'!$L$13+$BG567*'Norm-coeff'!$M$13+$BH567*'Norm-coeff'!$N$13+$BI567*'Norm-coeff'!$O$13</f>
        <v>-4.1864930554451202E-2</v>
      </c>
      <c r="CA567" s="54">
        <f>'Norm-coeff'!$C$14+$AX567*'Norm-coeff'!$D$14+$AY567*'Norm-coeff'!$E$14+$AZ567*'Norm-coeff'!$F$14+$BA567*'Norm-coeff'!$G$14+$BB567*'Norm-coeff'!$H$14+$BC567*'Norm-coeff'!$I$14+$BD567*'Norm-coeff'!$J$14+$BE567*'Norm-coeff'!$K$14+$BF567*'Norm-coeff'!$L$14+$BG567*'Norm-coeff'!$M$14+$BH567*'Norm-coeff'!$N$14+$BI567*'Norm-coeff'!$O$14</f>
        <v>4.2526983164477103</v>
      </c>
      <c r="CC567" s="54">
        <f t="shared" si="1702"/>
        <v>0</v>
      </c>
      <c r="CG567" s="54">
        <f t="shared" si="1578"/>
        <v>0</v>
      </c>
      <c r="CH567" s="54">
        <f t="shared" si="1556"/>
        <v>0</v>
      </c>
      <c r="CI567" s="54">
        <f t="shared" si="1579"/>
        <v>0</v>
      </c>
      <c r="CJ567" s="56">
        <f t="shared" si="1580"/>
        <v>0</v>
      </c>
      <c r="CK567" s="54">
        <f t="shared" si="1581"/>
        <v>0</v>
      </c>
      <c r="CL567" s="54">
        <f t="shared" si="1582"/>
        <v>0</v>
      </c>
      <c r="CM567" s="54">
        <f t="shared" si="1583"/>
        <v>0</v>
      </c>
      <c r="CN567" s="54">
        <f t="shared" si="1584"/>
        <v>0</v>
      </c>
      <c r="CO567" s="54">
        <f t="shared" si="1585"/>
        <v>0</v>
      </c>
      <c r="CP567" s="54">
        <f t="shared" si="1586"/>
        <v>0</v>
      </c>
      <c r="CQ567" s="54">
        <f t="shared" si="1587"/>
        <v>0</v>
      </c>
      <c r="CR567" s="54">
        <f t="shared" si="1588"/>
        <v>0</v>
      </c>
      <c r="CS567" s="54">
        <f t="shared" si="1589"/>
        <v>0</v>
      </c>
      <c r="CU567" s="54">
        <f t="shared" si="1590"/>
        <v>0</v>
      </c>
      <c r="CV567" s="54">
        <f t="shared" si="1591"/>
        <v>0</v>
      </c>
      <c r="CW567" s="54">
        <f t="shared" si="1592"/>
        <v>0</v>
      </c>
      <c r="CX567" s="54">
        <f t="shared" si="1593"/>
        <v>0</v>
      </c>
      <c r="CZ567" s="54">
        <f t="shared" si="1594"/>
        <v>0</v>
      </c>
      <c r="DA567" s="54">
        <f t="shared" si="1595"/>
        <v>0</v>
      </c>
      <c r="DB567" s="54">
        <f t="shared" si="1596"/>
        <v>0</v>
      </c>
      <c r="DC567" s="54">
        <f t="shared" si="1597"/>
        <v>0</v>
      </c>
      <c r="DD567" s="54">
        <f t="shared" si="1598"/>
        <v>0</v>
      </c>
      <c r="DE567" s="54">
        <f t="shared" si="1599"/>
        <v>0</v>
      </c>
      <c r="DF567" s="54">
        <f t="shared" si="1600"/>
        <v>0</v>
      </c>
      <c r="DG567" s="54">
        <f t="shared" si="1601"/>
        <v>2</v>
      </c>
      <c r="DH567" s="71">
        <f t="shared" si="1602"/>
        <v>0</v>
      </c>
      <c r="DI567" s="71">
        <f t="shared" si="1603"/>
        <v>0</v>
      </c>
      <c r="DJ567" s="54">
        <f t="shared" si="1604"/>
        <v>0</v>
      </c>
      <c r="DK567" s="54">
        <f t="shared" si="1605"/>
        <v>2</v>
      </c>
      <c r="DL567" s="4">
        <f t="shared" si="1530"/>
        <v>0</v>
      </c>
      <c r="DM567" s="3">
        <f t="shared" si="1606"/>
        <v>0</v>
      </c>
      <c r="DN567" s="3">
        <f t="shared" si="1607"/>
        <v>0</v>
      </c>
      <c r="DO567" s="4" t="e">
        <f t="shared" si="1608"/>
        <v>#DIV/0!</v>
      </c>
      <c r="DP567" s="57"/>
      <c r="DQ567" s="57"/>
      <c r="DR567" s="56">
        <f t="shared" si="1531"/>
        <v>2</v>
      </c>
      <c r="DS567" s="56">
        <f t="shared" si="1532"/>
        <v>0</v>
      </c>
      <c r="DT567" s="38">
        <f t="shared" si="1533"/>
        <v>0</v>
      </c>
      <c r="DU567" s="38">
        <f t="shared" si="1609"/>
        <v>2</v>
      </c>
      <c r="DV567" s="38">
        <f t="shared" si="1534"/>
        <v>0</v>
      </c>
      <c r="DW567" s="39">
        <f t="shared" si="1535"/>
        <v>0</v>
      </c>
      <c r="DX567" s="39">
        <f t="shared" si="1536"/>
        <v>0</v>
      </c>
      <c r="DY567" s="39">
        <f t="shared" si="1537"/>
        <v>0</v>
      </c>
      <c r="DZ567" s="39">
        <f t="shared" si="1538"/>
        <v>0</v>
      </c>
      <c r="EA567" s="39">
        <f t="shared" si="1539"/>
        <v>0</v>
      </c>
      <c r="EB567" s="37" t="e">
        <f t="shared" si="1610"/>
        <v>#DIV/0!</v>
      </c>
      <c r="EC567" s="37" t="e">
        <f t="shared" si="1611"/>
        <v>#DIV/0!</v>
      </c>
      <c r="ED567" s="37" t="e">
        <f t="shared" si="1612"/>
        <v>#DIV/0!</v>
      </c>
      <c r="EE567" s="37" t="e">
        <f t="shared" si="1613"/>
        <v>#DIV/0!</v>
      </c>
      <c r="EF567" s="39" t="e">
        <f t="shared" si="1614"/>
        <v>#DIV/0!</v>
      </c>
      <c r="EG567" s="37" t="e">
        <f t="shared" si="1615"/>
        <v>#DIV/0!</v>
      </c>
      <c r="EH567" s="37" t="e">
        <f t="shared" si="1616"/>
        <v>#DIV/0!</v>
      </c>
      <c r="EI567" s="11" t="b">
        <f t="shared" si="1617"/>
        <v>1</v>
      </c>
      <c r="EJ567" s="11" t="b">
        <f t="shared" si="1618"/>
        <v>0</v>
      </c>
      <c r="EK567" s="39" t="e">
        <f t="shared" si="1619"/>
        <v>#DIV/0!</v>
      </c>
      <c r="EL567" s="39" t="e">
        <f t="shared" si="1620"/>
        <v>#DIV/0!</v>
      </c>
      <c r="EM567" s="39" t="e">
        <f t="shared" si="1621"/>
        <v>#DIV/0!</v>
      </c>
      <c r="EN567" s="39" t="e">
        <f t="shared" si="1622"/>
        <v>#DIV/0!</v>
      </c>
      <c r="EO567" s="39" t="e">
        <f t="shared" si="1623"/>
        <v>#DIV/0!</v>
      </c>
      <c r="EP567" s="39" t="e">
        <f t="shared" si="1624"/>
        <v>#DIV/0!</v>
      </c>
      <c r="EQ567" s="39" t="e">
        <f t="shared" si="1625"/>
        <v>#DIV/0!</v>
      </c>
      <c r="ER567" s="39" t="e">
        <f t="shared" si="1626"/>
        <v>#DIV/0!</v>
      </c>
      <c r="ES567" s="58" t="str">
        <f t="shared" si="1627"/>
        <v>(OH,F,Cl)-dominate amphibole</v>
      </c>
      <c r="ET567" s="58" t="e">
        <f t="shared" si="1628"/>
        <v>#N/A</v>
      </c>
      <c r="EU567" s="56">
        <f t="shared" si="1540"/>
        <v>0</v>
      </c>
      <c r="EV567" s="56">
        <f t="shared" si="1541"/>
        <v>0</v>
      </c>
      <c r="EW567" s="56">
        <f t="shared" si="1542"/>
        <v>0</v>
      </c>
      <c r="EX567" s="56">
        <f t="shared" si="1543"/>
        <v>0</v>
      </c>
      <c r="EY567" s="56">
        <f t="shared" si="1544"/>
        <v>0</v>
      </c>
      <c r="EZ567" s="56">
        <f t="shared" si="1545"/>
        <v>0</v>
      </c>
      <c r="FA567" s="39">
        <f t="shared" si="1546"/>
        <v>0</v>
      </c>
      <c r="FB567" s="39">
        <f t="shared" si="1547"/>
        <v>0</v>
      </c>
      <c r="FC567" s="54">
        <f t="shared" si="1548"/>
        <v>0</v>
      </c>
      <c r="FD567" s="54">
        <f t="shared" si="1549"/>
        <v>0</v>
      </c>
      <c r="FE567" s="39">
        <f t="shared" si="1550"/>
        <v>0</v>
      </c>
      <c r="FF567" s="54">
        <f t="shared" si="1551"/>
        <v>0</v>
      </c>
      <c r="FG567" s="39">
        <f t="shared" si="1552"/>
        <v>0</v>
      </c>
      <c r="FH567" s="39">
        <f t="shared" si="1629"/>
        <v>0</v>
      </c>
      <c r="FI567" s="39">
        <f t="shared" si="1630"/>
        <v>0</v>
      </c>
      <c r="FJ567" s="39">
        <f t="shared" si="1631"/>
        <v>0</v>
      </c>
      <c r="FK567" s="39" t="e">
        <f t="shared" si="1632"/>
        <v>#DIV/0!</v>
      </c>
      <c r="FL567" s="39" t="e">
        <f t="shared" si="1633"/>
        <v>#DIV/0!</v>
      </c>
      <c r="FM567" s="39" t="e">
        <f t="shared" si="1634"/>
        <v>#DIV/0!</v>
      </c>
      <c r="FN567" s="39">
        <f t="shared" si="1635"/>
        <v>1</v>
      </c>
      <c r="FO567" s="39">
        <f t="shared" si="1553"/>
        <v>0</v>
      </c>
      <c r="FP567" s="39">
        <f t="shared" si="1554"/>
        <v>0</v>
      </c>
      <c r="FQ567" s="39">
        <f t="shared" si="1555"/>
        <v>0</v>
      </c>
      <c r="FR567" s="39">
        <f t="shared" si="1636"/>
        <v>0</v>
      </c>
      <c r="FS567" s="39">
        <f t="shared" si="1637"/>
        <v>0</v>
      </c>
      <c r="FU567" s="39" t="e">
        <f t="shared" si="1638"/>
        <v>#DIV/0!</v>
      </c>
      <c r="FV567" s="39" t="e">
        <f t="shared" si="1639"/>
        <v>#DIV/0!</v>
      </c>
      <c r="FW567" s="39" t="e">
        <f t="shared" si="1640"/>
        <v>#DIV/0!</v>
      </c>
      <c r="FY567" s="39" t="e">
        <f t="shared" si="1641"/>
        <v>#DIV/0!</v>
      </c>
      <c r="FZ567" s="39" t="e">
        <f t="shared" si="1642"/>
        <v>#DIV/0!</v>
      </c>
      <c r="GA567" s="39" t="e">
        <f t="shared" si="1643"/>
        <v>#DIV/0!</v>
      </c>
      <c r="GB567" s="39" t="e">
        <f t="shared" si="1644"/>
        <v>#DIV/0!</v>
      </c>
      <c r="GC567" s="39" t="e">
        <f t="shared" si="1645"/>
        <v>#DIV/0!</v>
      </c>
      <c r="GD567" s="39" t="e">
        <f t="shared" si="1646"/>
        <v>#DIV/0!</v>
      </c>
      <c r="GE567" s="39" t="e">
        <f t="shared" si="1647"/>
        <v>#DIV/0!</v>
      </c>
      <c r="GF567" s="39" t="e">
        <f t="shared" si="1648"/>
        <v>#DIV/0!</v>
      </c>
      <c r="GG567" s="39" t="e">
        <f t="shared" si="1649"/>
        <v>#DIV/0!</v>
      </c>
      <c r="GH567" s="39" t="e">
        <f t="shared" si="1650"/>
        <v>#DIV/0!</v>
      </c>
      <c r="GI567" s="39"/>
      <c r="GJ567" s="39" t="e">
        <f t="shared" si="1651"/>
        <v>#DIV/0!</v>
      </c>
      <c r="GK567" s="39" t="e">
        <f t="shared" si="1652"/>
        <v>#DIV/0!</v>
      </c>
      <c r="GL567" s="39" t="e">
        <f t="shared" si="1653"/>
        <v>#DIV/0!</v>
      </c>
      <c r="GM567" s="39" t="e">
        <f t="shared" si="1654"/>
        <v>#DIV/0!</v>
      </c>
      <c r="GN567" s="39" t="e">
        <f t="shared" si="1655"/>
        <v>#DIV/0!</v>
      </c>
      <c r="GO567" s="57"/>
      <c r="GP567" s="57" t="e">
        <f t="shared" si="1656"/>
        <v>#DIV/0!</v>
      </c>
      <c r="GQ567" s="59" t="e">
        <f t="shared" si="1657"/>
        <v>#DIV/0!</v>
      </c>
      <c r="GR567" s="41" t="e">
        <f t="shared" si="1658"/>
        <v>#DIV/0!</v>
      </c>
      <c r="GS567" s="57" t="e">
        <f t="shared" si="1659"/>
        <v>#DIV/0!</v>
      </c>
      <c r="GT567" s="57" t="e">
        <f t="shared" si="1660"/>
        <v>#DIV/0!</v>
      </c>
      <c r="GU567" s="57" t="e">
        <f t="shared" si="1661"/>
        <v>#DIV/0!</v>
      </c>
      <c r="GV567" s="57"/>
      <c r="GW567" s="42" t="e">
        <f t="shared" si="1662"/>
        <v>#DIV/0!</v>
      </c>
      <c r="GX567" s="42" t="e">
        <f t="shared" si="1663"/>
        <v>#DIV/0!</v>
      </c>
      <c r="GY567" s="42" t="e">
        <f t="shared" si="1664"/>
        <v>#DIV/0!</v>
      </c>
      <c r="GZ567" s="57"/>
      <c r="HA567" s="2" t="e">
        <f t="shared" si="1665"/>
        <v>#DIV/0!</v>
      </c>
      <c r="HB567" s="2" t="e">
        <f t="shared" si="1666"/>
        <v>#DIV/0!</v>
      </c>
      <c r="HC567" s="2" t="e">
        <f t="shared" si="1667"/>
        <v>#DIV/0!</v>
      </c>
      <c r="HD567" s="2" t="e">
        <f t="shared" si="1668"/>
        <v>#DIV/0!</v>
      </c>
      <c r="HE567" s="2" t="e">
        <f t="shared" si="1669"/>
        <v>#DIV/0!</v>
      </c>
      <c r="HF567" s="2" t="e">
        <f t="shared" si="1670"/>
        <v>#DIV/0!</v>
      </c>
      <c r="HG567" s="2" t="e">
        <f t="shared" si="1671"/>
        <v>#DIV/0!</v>
      </c>
      <c r="HH567" s="2" t="e">
        <f t="shared" si="1672"/>
        <v>#DIV/0!</v>
      </c>
      <c r="HI567" s="2" t="e">
        <f t="shared" si="1673"/>
        <v>#DIV/0!</v>
      </c>
      <c r="HJ567" s="11" t="e">
        <f t="shared" si="1674"/>
        <v>#DIV/0!</v>
      </c>
      <c r="HK567" s="60" t="e">
        <f t="shared" si="1675"/>
        <v>#DIV/0!</v>
      </c>
      <c r="HL567" s="57"/>
      <c r="HM567" s="57" t="e">
        <f t="shared" si="1676"/>
        <v>#DIV/0!</v>
      </c>
      <c r="HN567" s="57" t="e">
        <f t="shared" si="1677"/>
        <v>#DIV/0!</v>
      </c>
      <c r="HO567" s="57" t="e">
        <f t="shared" si="1678"/>
        <v>#DIV/0!</v>
      </c>
      <c r="HP567" s="57" t="e">
        <f t="shared" si="1679"/>
        <v>#DIV/0!</v>
      </c>
      <c r="HQ567" s="57" t="e">
        <f t="shared" si="1680"/>
        <v>#DIV/0!</v>
      </c>
      <c r="HR567" s="57"/>
      <c r="HS567" s="57" t="e">
        <f t="shared" si="1681"/>
        <v>#DIV/0!</v>
      </c>
      <c r="HT567" s="57" t="e">
        <f t="shared" si="1682"/>
        <v>#DIV/0!</v>
      </c>
      <c r="HU567" s="57" t="e">
        <f t="shared" si="1683"/>
        <v>#DIV/0!</v>
      </c>
      <c r="HV567" s="57" t="e">
        <f t="shared" si="1684"/>
        <v>#DIV/0!</v>
      </c>
      <c r="HW567" s="57" t="e">
        <f t="shared" si="1685"/>
        <v>#DIV/0!</v>
      </c>
      <c r="HX567" s="57"/>
      <c r="HY567" s="57" t="e">
        <f t="shared" si="1686"/>
        <v>#DIV/0!</v>
      </c>
      <c r="HZ567" s="57" t="e">
        <f t="shared" si="1687"/>
        <v>#DIV/0!</v>
      </c>
      <c r="IA567" s="57"/>
      <c r="IB567" s="61">
        <f t="shared" si="1688"/>
        <v>0</v>
      </c>
      <c r="IC567" s="57" t="str">
        <f t="shared" si="1689"/>
        <v/>
      </c>
      <c r="ID567" s="42"/>
      <c r="IE567" s="2" t="str">
        <f t="shared" si="1690"/>
        <v/>
      </c>
      <c r="IF567" s="60" t="e">
        <f t="shared" si="1691"/>
        <v>#DIV/0!</v>
      </c>
      <c r="IG567" s="60" t="str">
        <f t="shared" si="1692"/>
        <v/>
      </c>
      <c r="IH567" s="60" t="str">
        <f t="shared" si="1693"/>
        <v>zinco-</v>
      </c>
      <c r="II567" s="60" t="str">
        <f t="shared" si="1694"/>
        <v>mangano-</v>
      </c>
      <c r="IJ567" s="60" t="e">
        <f t="shared" si="1695"/>
        <v>#DIV/0!</v>
      </c>
      <c r="IK567" s="60" t="e">
        <f t="shared" si="1696"/>
        <v>#DIV/0!</v>
      </c>
      <c r="IL567" s="60" t="e">
        <f t="shared" si="1697"/>
        <v>#DIV/0!</v>
      </c>
      <c r="IM567" s="60" t="e">
        <f t="shared" si="1698"/>
        <v>#DIV/0!</v>
      </c>
      <c r="IN567" s="60" t="str">
        <f t="shared" si="1699"/>
        <v/>
      </c>
      <c r="IO567" s="60" t="str">
        <f t="shared" si="1700"/>
        <v/>
      </c>
      <c r="IP567" s="57"/>
      <c r="IQ567" s="57" t="str">
        <f t="shared" si="1701"/>
        <v>ERROR!!</v>
      </c>
    </row>
    <row r="568" spans="24:251">
      <c r="X568" s="29">
        <f t="shared" si="1557"/>
        <v>0</v>
      </c>
      <c r="Y568" s="29">
        <f t="shared" si="1558"/>
        <v>0</v>
      </c>
      <c r="Z568" s="29" t="e">
        <f t="shared" si="1559"/>
        <v>#DIV/0!</v>
      </c>
      <c r="AA568" s="29" t="e">
        <f t="shared" si="1560"/>
        <v>#DIV/0!</v>
      </c>
      <c r="AB568" s="29" t="e">
        <f t="shared" si="1561"/>
        <v>#DIV/0!</v>
      </c>
      <c r="AC568" s="29" t="e">
        <f t="shared" si="1562"/>
        <v>#DIV/0!</v>
      </c>
      <c r="AF568" s="23">
        <v>60.084299999999999</v>
      </c>
      <c r="AG568" s="23">
        <v>79.878799999999998</v>
      </c>
      <c r="AH568" s="23">
        <v>101.96120000000001</v>
      </c>
      <c r="AI568" s="23">
        <v>151.99039999999999</v>
      </c>
      <c r="AJ568" s="23">
        <v>159.69</v>
      </c>
      <c r="AK568" s="23">
        <v>71.846400000000003</v>
      </c>
      <c r="AL568" s="23">
        <v>70.9375</v>
      </c>
      <c r="AM568" s="23">
        <v>40.304400000000001</v>
      </c>
      <c r="AN568" s="23">
        <v>56.077399999999997</v>
      </c>
      <c r="AO568" s="23">
        <v>61.978999999999999</v>
      </c>
      <c r="AP568" s="23">
        <v>94.195999999999998</v>
      </c>
      <c r="AQ568" s="23">
        <v>18.998000000000001</v>
      </c>
      <c r="AR568" s="23">
        <v>35.450000000000003</v>
      </c>
      <c r="AS568" s="23">
        <v>29.88</v>
      </c>
      <c r="AT568" s="23">
        <v>74.691999999999993</v>
      </c>
      <c r="AU568" s="23">
        <v>81.39</v>
      </c>
      <c r="AX568" s="54">
        <f t="shared" si="1563"/>
        <v>0</v>
      </c>
      <c r="AY568" s="54">
        <f t="shared" si="1564"/>
        <v>0</v>
      </c>
      <c r="AZ568" s="54">
        <f t="shared" si="1565"/>
        <v>0</v>
      </c>
      <c r="BA568" s="54">
        <f t="shared" si="1566"/>
        <v>0</v>
      </c>
      <c r="BB568" s="54">
        <f t="shared" si="1567"/>
        <v>0</v>
      </c>
      <c r="BC568" s="54">
        <f t="shared" si="1568"/>
        <v>0</v>
      </c>
      <c r="BD568" s="54">
        <f t="shared" si="1569"/>
        <v>0</v>
      </c>
      <c r="BE568" s="54">
        <f t="shared" si="1570"/>
        <v>0</v>
      </c>
      <c r="BF568" s="54">
        <f t="shared" si="1571"/>
        <v>0</v>
      </c>
      <c r="BG568" s="54">
        <f t="shared" si="1572"/>
        <v>0</v>
      </c>
      <c r="BH568" s="54">
        <f t="shared" si="1573"/>
        <v>0</v>
      </c>
      <c r="BI568" s="54">
        <f t="shared" si="1574"/>
        <v>0</v>
      </c>
      <c r="BJ568" s="54">
        <f t="shared" si="1575"/>
        <v>0</v>
      </c>
      <c r="BK568" s="54">
        <f t="shared" si="1576"/>
        <v>0</v>
      </c>
      <c r="BL568" s="54">
        <f t="shared" si="1577"/>
        <v>0</v>
      </c>
      <c r="BM568" s="42"/>
      <c r="BO568" s="54">
        <f>'Norm-coeff'!$C$2+$AX568*'Norm-coeff'!$D$2+$AY568*'Norm-coeff'!$E$2+$AZ568*'Norm-coeff'!$F$2+$BA568*'Norm-coeff'!$G$2+$BB568*'Norm-coeff'!$H$2+$BC568*'Norm-coeff'!$I$2+$BD568*'Norm-coeff'!$J$2+$BE568*'Norm-coeff'!$K$2+$BF568*'Norm-coeff'!$L$2+$BG568*'Norm-coeff'!$M$2+$BH568*'Norm-coeff'!$N$2+$BI568*'Norm-coeff'!$O$2</f>
        <v>5.4045421474420303</v>
      </c>
      <c r="BP568" s="54">
        <f>'Norm-coeff'!$C$3+$AX568*'Norm-coeff'!$D$3+$AY568*'Norm-coeff'!$E$3+$AZ568*'Norm-coeff'!$F$3+$BA568*'Norm-coeff'!$G$3+$BB568*'Norm-coeff'!$H$3+$BC568*'Norm-coeff'!$I$3+$BD568*'Norm-coeff'!$J$3+$BE568*'Norm-coeff'!$K$3+$BF568*'Norm-coeff'!$L$3+$BG568*'Norm-coeff'!$M$3+$BH568*'Norm-coeff'!$N$3+$BI568*'Norm-coeff'!$O$3</f>
        <v>3.15319116612705</v>
      </c>
      <c r="BQ568" s="54">
        <f>'Norm-coeff'!$C$4+$AX568*'Norm-coeff'!$D$4+$AY568*'Norm-coeff'!$E$4+$AZ568*'Norm-coeff'!$F$4+$BA568*'Norm-coeff'!$G$4+$BB568*'Norm-coeff'!$H$4+$BC568*'Norm-coeff'!$I$4+$BD568*'Norm-coeff'!$J$4+$BE568*'Norm-coeff'!$K$4+$BF568*'Norm-coeff'!$L$4+$BG568*'Norm-coeff'!$M$4+$BH568*'Norm-coeff'!$N$4+$BI568*'Norm-coeff'!$O$4</f>
        <v>1.42115649462768</v>
      </c>
      <c r="BR568" s="54">
        <f>'Norm-coeff'!$C$5+$AX568*'Norm-coeff'!$D$5+$AY568*'Norm-coeff'!$E$5+$AZ568*'Norm-coeff'!$F$5+$BA568*'Norm-coeff'!$G$5+$BB568*'Norm-coeff'!$H$5+$BC568*'Norm-coeff'!$I$5+$BD568*'Norm-coeff'!$J$5+$BE568*'Norm-coeff'!$K$5+$BF568*'Norm-coeff'!$L$5+$BG568*'Norm-coeff'!$M$5+$BH568*'Norm-coeff'!$N$5+$BI568*'Norm-coeff'!$O$5</f>
        <v>1.0553329241296201</v>
      </c>
      <c r="BS568" s="54">
        <f>'Norm-coeff'!$C$6+$AX568*'Norm-coeff'!$D$6+$AY568*'Norm-coeff'!$E$6+$AZ568*'Norm-coeff'!$F$6+$BA568*'Norm-coeff'!$G$6+$BB568*'Norm-coeff'!$H$6+$BC568*'Norm-coeff'!$I$6+$BD568*'Norm-coeff'!$J$6+$BE568*'Norm-coeff'!$K$6+$BF568*'Norm-coeff'!$L$6+$BG568*'Norm-coeff'!$M$6+$BH568*'Norm-coeff'!$N$6+$BI568*'Norm-coeff'!$O$6</f>
        <v>-1.48700885495103E-2</v>
      </c>
      <c r="BT568" s="54">
        <f>'Norm-coeff'!$C$7+$AX568*'Norm-coeff'!$D$7+$AY568*'Norm-coeff'!$E$7+$AZ568*'Norm-coeff'!$F$7+$BA568*'Norm-coeff'!$G$7+$BB568*'Norm-coeff'!$H$7+$BC568*'Norm-coeff'!$I$7+$BD568*'Norm-coeff'!$J$7+$BE568*'Norm-coeff'!$K$7+$BF568*'Norm-coeff'!$L$7+$BG568*'Norm-coeff'!$M$7+$BH568*'Norm-coeff'!$N$7+$BI568*'Norm-coeff'!$O$7</f>
        <v>2.0907583608832998</v>
      </c>
      <c r="BU568" s="54">
        <f>'Norm-coeff'!$C$8+$AX568*'Norm-coeff'!$D$8+$AY568*'Norm-coeff'!$E$8+$AZ568*'Norm-coeff'!$F$8+$BA568*'Norm-coeff'!$G$8+$BB568*'Norm-coeff'!$H$8+$BC568*'Norm-coeff'!$I$8+$BD568*'Norm-coeff'!$J$8+$BE568*'Norm-coeff'!$K$8+$BF568*'Norm-coeff'!$L$8+$BG568*'Norm-coeff'!$M$8+$BH568*'Norm-coeff'!$N$8+$BI568*'Norm-coeff'!$O$8</f>
        <v>0.65894159836244504</v>
      </c>
      <c r="BV568" s="54">
        <f>'Norm-coeff'!$C$9+$AX568*'Norm-coeff'!$D$9+$AY568*'Norm-coeff'!$E$9+$AZ568*'Norm-coeff'!$F$9+$BA568*'Norm-coeff'!$G$9+$BB568*'Norm-coeff'!$H$9+$BC568*'Norm-coeff'!$I$9+$BD568*'Norm-coeff'!$J$9+$BE568*'Norm-coeff'!$K$9+$BF568*'Norm-coeff'!$L$9+$BG568*'Norm-coeff'!$M$9+$BH568*'Norm-coeff'!$N$9+$BI568*'Norm-coeff'!$O$9</f>
        <v>1.48961085014701</v>
      </c>
      <c r="BW568" s="54">
        <f>'Norm-coeff'!$C$10+$AX568*'Norm-coeff'!$D$10+$AY568*'Norm-coeff'!$E$10+$AZ568*'Norm-coeff'!$F$10+$BA568*'Norm-coeff'!$G$10+$BB568*'Norm-coeff'!$H$10+$BC568*'Norm-coeff'!$I$10+$BD568*'Norm-coeff'!$J$10+$BE568*'Norm-coeff'!$K$10+$BF568*'Norm-coeff'!$L$10+$BG568*'Norm-coeff'!$M$10+$BH568*'Norm-coeff'!$N$10+$BI568*'Norm-coeff'!$O$10</f>
        <v>1.42058735749591</v>
      </c>
      <c r="BX568" s="54">
        <f>'Norm-coeff'!$C$11+$AX568*'Norm-coeff'!$D$11+$AY568*'Norm-coeff'!$E$11+$AZ568*'Norm-coeff'!$F$11+$BA568*'Norm-coeff'!$G$11+$BB568*'Norm-coeff'!$H$11+$BC568*'Norm-coeff'!$I$11+$BD568*'Norm-coeff'!$J$11+$BE568*'Norm-coeff'!$K$11+$BF568*'Norm-coeff'!$L$11+$BG568*'Norm-coeff'!$M$11+$BH568*'Norm-coeff'!$N$11+$BI568*'Norm-coeff'!$O$11</f>
        <v>0.221233014421479</v>
      </c>
      <c r="BY568" s="54">
        <f>'Norm-coeff'!$C$12+$AX568*'Norm-coeff'!$D$12+$AY568*'Norm-coeff'!$E$12+$AZ568*'Norm-coeff'!$F$12+$BA568*'Norm-coeff'!$G$12+$BB568*'Norm-coeff'!$H$12+$BC568*'Norm-coeff'!$I$12+$BD568*'Norm-coeff'!$J$12+$BE568*'Norm-coeff'!$K$12+$BF568*'Norm-coeff'!$L$12+$BG568*'Norm-coeff'!$M$12+$BH568*'Norm-coeff'!$N$12+$BI568*'Norm-coeff'!$O$12</f>
        <v>0.283527502056037</v>
      </c>
      <c r="BZ568" s="54">
        <f>'Norm-coeff'!$C$13+$AX568*'Norm-coeff'!$D$13+$AY568*'Norm-coeff'!$E$13+$AZ568*'Norm-coeff'!$F$13+$BA568*'Norm-coeff'!$G$13+$BB568*'Norm-coeff'!$H$13+$BC568*'Norm-coeff'!$I$13+$BD568*'Norm-coeff'!$J$13+$BE568*'Norm-coeff'!$K$13+$BF568*'Norm-coeff'!$L$13+$BG568*'Norm-coeff'!$M$13+$BH568*'Norm-coeff'!$N$13+$BI568*'Norm-coeff'!$O$13</f>
        <v>-4.1864930554451202E-2</v>
      </c>
      <c r="CA568" s="54">
        <f>'Norm-coeff'!$C$14+$AX568*'Norm-coeff'!$D$14+$AY568*'Norm-coeff'!$E$14+$AZ568*'Norm-coeff'!$F$14+$BA568*'Norm-coeff'!$G$14+$BB568*'Norm-coeff'!$H$14+$BC568*'Norm-coeff'!$I$14+$BD568*'Norm-coeff'!$J$14+$BE568*'Norm-coeff'!$K$14+$BF568*'Norm-coeff'!$L$14+$BG568*'Norm-coeff'!$M$14+$BH568*'Norm-coeff'!$N$14+$BI568*'Norm-coeff'!$O$14</f>
        <v>4.2526983164477103</v>
      </c>
      <c r="CC568" s="54">
        <f t="shared" si="1702"/>
        <v>0</v>
      </c>
      <c r="CG568" s="54">
        <f t="shared" si="1578"/>
        <v>0</v>
      </c>
      <c r="CH568" s="54">
        <f t="shared" si="1556"/>
        <v>0</v>
      </c>
      <c r="CI568" s="54">
        <f t="shared" si="1579"/>
        <v>0</v>
      </c>
      <c r="CJ568" s="56">
        <f t="shared" si="1580"/>
        <v>0</v>
      </c>
      <c r="CK568" s="54">
        <f t="shared" si="1581"/>
        <v>0</v>
      </c>
      <c r="CL568" s="54">
        <f t="shared" si="1582"/>
        <v>0</v>
      </c>
      <c r="CM568" s="54">
        <f t="shared" si="1583"/>
        <v>0</v>
      </c>
      <c r="CN568" s="54">
        <f t="shared" si="1584"/>
        <v>0</v>
      </c>
      <c r="CO568" s="54">
        <f t="shared" si="1585"/>
        <v>0</v>
      </c>
      <c r="CP568" s="54">
        <f t="shared" si="1586"/>
        <v>0</v>
      </c>
      <c r="CQ568" s="54">
        <f t="shared" si="1587"/>
        <v>0</v>
      </c>
      <c r="CR568" s="54">
        <f t="shared" si="1588"/>
        <v>0</v>
      </c>
      <c r="CS568" s="54">
        <f t="shared" si="1589"/>
        <v>0</v>
      </c>
      <c r="CU568" s="54">
        <f t="shared" si="1590"/>
        <v>0</v>
      </c>
      <c r="CV568" s="54">
        <f t="shared" si="1591"/>
        <v>0</v>
      </c>
      <c r="CW568" s="54">
        <f t="shared" si="1592"/>
        <v>0</v>
      </c>
      <c r="CX568" s="54">
        <f t="shared" si="1593"/>
        <v>0</v>
      </c>
      <c r="CZ568" s="54">
        <f t="shared" si="1594"/>
        <v>0</v>
      </c>
      <c r="DA568" s="54">
        <f t="shared" si="1595"/>
        <v>0</v>
      </c>
      <c r="DB568" s="54">
        <f t="shared" si="1596"/>
        <v>0</v>
      </c>
      <c r="DC568" s="54">
        <f t="shared" si="1597"/>
        <v>0</v>
      </c>
      <c r="DD568" s="54">
        <f t="shared" si="1598"/>
        <v>0</v>
      </c>
      <c r="DE568" s="54">
        <f t="shared" si="1599"/>
        <v>0</v>
      </c>
      <c r="DF568" s="54">
        <f t="shared" si="1600"/>
        <v>0</v>
      </c>
      <c r="DG568" s="54">
        <f t="shared" si="1601"/>
        <v>2</v>
      </c>
      <c r="DH568" s="71">
        <f t="shared" si="1602"/>
        <v>0</v>
      </c>
      <c r="DI568" s="71">
        <f t="shared" si="1603"/>
        <v>0</v>
      </c>
      <c r="DJ568" s="54">
        <f t="shared" si="1604"/>
        <v>0</v>
      </c>
      <c r="DK568" s="54">
        <f t="shared" si="1605"/>
        <v>2</v>
      </c>
      <c r="DL568" s="4">
        <f t="shared" si="1530"/>
        <v>0</v>
      </c>
      <c r="DM568" s="3">
        <f t="shared" si="1606"/>
        <v>0</v>
      </c>
      <c r="DN568" s="3">
        <f t="shared" si="1607"/>
        <v>0</v>
      </c>
      <c r="DO568" s="4" t="e">
        <f t="shared" si="1608"/>
        <v>#DIV/0!</v>
      </c>
      <c r="DP568" s="57"/>
      <c r="DQ568" s="57"/>
      <c r="DR568" s="56">
        <f t="shared" si="1531"/>
        <v>2</v>
      </c>
      <c r="DS568" s="56">
        <f t="shared" si="1532"/>
        <v>0</v>
      </c>
      <c r="DT568" s="38">
        <f t="shared" si="1533"/>
        <v>0</v>
      </c>
      <c r="DU568" s="38">
        <f t="shared" si="1609"/>
        <v>2</v>
      </c>
      <c r="DV568" s="38">
        <f t="shared" si="1534"/>
        <v>0</v>
      </c>
      <c r="DW568" s="39">
        <f t="shared" si="1535"/>
        <v>0</v>
      </c>
      <c r="DX568" s="39">
        <f t="shared" si="1536"/>
        <v>0</v>
      </c>
      <c r="DY568" s="39">
        <f t="shared" si="1537"/>
        <v>0</v>
      </c>
      <c r="DZ568" s="39">
        <f t="shared" si="1538"/>
        <v>0</v>
      </c>
      <c r="EA568" s="39">
        <f t="shared" si="1539"/>
        <v>0</v>
      </c>
      <c r="EB568" s="37" t="e">
        <f t="shared" si="1610"/>
        <v>#DIV/0!</v>
      </c>
      <c r="EC568" s="37" t="e">
        <f t="shared" si="1611"/>
        <v>#DIV/0!</v>
      </c>
      <c r="ED568" s="37" t="e">
        <f t="shared" si="1612"/>
        <v>#DIV/0!</v>
      </c>
      <c r="EE568" s="37" t="e">
        <f t="shared" si="1613"/>
        <v>#DIV/0!</v>
      </c>
      <c r="EF568" s="39" t="e">
        <f t="shared" si="1614"/>
        <v>#DIV/0!</v>
      </c>
      <c r="EG568" s="37" t="e">
        <f t="shared" si="1615"/>
        <v>#DIV/0!</v>
      </c>
      <c r="EH568" s="37" t="e">
        <f t="shared" si="1616"/>
        <v>#DIV/0!</v>
      </c>
      <c r="EI568" s="11" t="b">
        <f t="shared" si="1617"/>
        <v>1</v>
      </c>
      <c r="EJ568" s="11" t="b">
        <f t="shared" si="1618"/>
        <v>0</v>
      </c>
      <c r="EK568" s="39" t="e">
        <f t="shared" si="1619"/>
        <v>#DIV/0!</v>
      </c>
      <c r="EL568" s="39" t="e">
        <f t="shared" si="1620"/>
        <v>#DIV/0!</v>
      </c>
      <c r="EM568" s="39" t="e">
        <f t="shared" si="1621"/>
        <v>#DIV/0!</v>
      </c>
      <c r="EN568" s="39" t="e">
        <f t="shared" si="1622"/>
        <v>#DIV/0!</v>
      </c>
      <c r="EO568" s="39" t="e">
        <f t="shared" si="1623"/>
        <v>#DIV/0!</v>
      </c>
      <c r="EP568" s="39" t="e">
        <f t="shared" si="1624"/>
        <v>#DIV/0!</v>
      </c>
      <c r="EQ568" s="39" t="e">
        <f t="shared" si="1625"/>
        <v>#DIV/0!</v>
      </c>
      <c r="ER568" s="39" t="e">
        <f t="shared" si="1626"/>
        <v>#DIV/0!</v>
      </c>
      <c r="ES568" s="58" t="str">
        <f t="shared" si="1627"/>
        <v>(OH,F,Cl)-dominate amphibole</v>
      </c>
      <c r="ET568" s="58" t="e">
        <f t="shared" si="1628"/>
        <v>#N/A</v>
      </c>
      <c r="EU568" s="56">
        <f t="shared" si="1540"/>
        <v>0</v>
      </c>
      <c r="EV568" s="56">
        <f t="shared" si="1541"/>
        <v>0</v>
      </c>
      <c r="EW568" s="56">
        <f t="shared" si="1542"/>
        <v>0</v>
      </c>
      <c r="EX568" s="56">
        <f t="shared" si="1543"/>
        <v>0</v>
      </c>
      <c r="EY568" s="56">
        <f t="shared" si="1544"/>
        <v>0</v>
      </c>
      <c r="EZ568" s="56">
        <f t="shared" si="1545"/>
        <v>0</v>
      </c>
      <c r="FA568" s="39">
        <f t="shared" si="1546"/>
        <v>0</v>
      </c>
      <c r="FB568" s="39">
        <f t="shared" si="1547"/>
        <v>0</v>
      </c>
      <c r="FC568" s="54">
        <f t="shared" si="1548"/>
        <v>0</v>
      </c>
      <c r="FD568" s="54">
        <f t="shared" si="1549"/>
        <v>0</v>
      </c>
      <c r="FE568" s="39">
        <f t="shared" si="1550"/>
        <v>0</v>
      </c>
      <c r="FF568" s="54">
        <f t="shared" si="1551"/>
        <v>0</v>
      </c>
      <c r="FG568" s="39">
        <f t="shared" si="1552"/>
        <v>0</v>
      </c>
      <c r="FH568" s="39">
        <f t="shared" si="1629"/>
        <v>0</v>
      </c>
      <c r="FI568" s="39">
        <f t="shared" si="1630"/>
        <v>0</v>
      </c>
      <c r="FJ568" s="39">
        <f t="shared" si="1631"/>
        <v>0</v>
      </c>
      <c r="FK568" s="39" t="e">
        <f t="shared" si="1632"/>
        <v>#DIV/0!</v>
      </c>
      <c r="FL568" s="39" t="e">
        <f t="shared" si="1633"/>
        <v>#DIV/0!</v>
      </c>
      <c r="FM568" s="39" t="e">
        <f t="shared" si="1634"/>
        <v>#DIV/0!</v>
      </c>
      <c r="FN568" s="39">
        <f t="shared" si="1635"/>
        <v>1</v>
      </c>
      <c r="FO568" s="39">
        <f t="shared" si="1553"/>
        <v>0</v>
      </c>
      <c r="FP568" s="39">
        <f t="shared" si="1554"/>
        <v>0</v>
      </c>
      <c r="FQ568" s="39">
        <f t="shared" si="1555"/>
        <v>0</v>
      </c>
      <c r="FR568" s="39">
        <f t="shared" si="1636"/>
        <v>0</v>
      </c>
      <c r="FS568" s="39">
        <f t="shared" si="1637"/>
        <v>0</v>
      </c>
      <c r="FU568" s="39" t="e">
        <f t="shared" si="1638"/>
        <v>#DIV/0!</v>
      </c>
      <c r="FV568" s="39" t="e">
        <f t="shared" si="1639"/>
        <v>#DIV/0!</v>
      </c>
      <c r="FW568" s="39" t="e">
        <f t="shared" si="1640"/>
        <v>#DIV/0!</v>
      </c>
      <c r="FY568" s="39" t="e">
        <f t="shared" si="1641"/>
        <v>#DIV/0!</v>
      </c>
      <c r="FZ568" s="39" t="e">
        <f t="shared" si="1642"/>
        <v>#DIV/0!</v>
      </c>
      <c r="GA568" s="39" t="e">
        <f t="shared" si="1643"/>
        <v>#DIV/0!</v>
      </c>
      <c r="GB568" s="39" t="e">
        <f t="shared" si="1644"/>
        <v>#DIV/0!</v>
      </c>
      <c r="GC568" s="39" t="e">
        <f t="shared" si="1645"/>
        <v>#DIV/0!</v>
      </c>
      <c r="GD568" s="39" t="e">
        <f t="shared" si="1646"/>
        <v>#DIV/0!</v>
      </c>
      <c r="GE568" s="39" t="e">
        <f t="shared" si="1647"/>
        <v>#DIV/0!</v>
      </c>
      <c r="GF568" s="39" t="e">
        <f t="shared" si="1648"/>
        <v>#DIV/0!</v>
      </c>
      <c r="GG568" s="39" t="e">
        <f t="shared" si="1649"/>
        <v>#DIV/0!</v>
      </c>
      <c r="GH568" s="39" t="e">
        <f t="shared" si="1650"/>
        <v>#DIV/0!</v>
      </c>
      <c r="GI568" s="39"/>
      <c r="GJ568" s="39" t="e">
        <f t="shared" si="1651"/>
        <v>#DIV/0!</v>
      </c>
      <c r="GK568" s="39" t="e">
        <f t="shared" si="1652"/>
        <v>#DIV/0!</v>
      </c>
      <c r="GL568" s="39" t="e">
        <f t="shared" si="1653"/>
        <v>#DIV/0!</v>
      </c>
      <c r="GM568" s="39" t="e">
        <f t="shared" si="1654"/>
        <v>#DIV/0!</v>
      </c>
      <c r="GN568" s="39" t="e">
        <f t="shared" si="1655"/>
        <v>#DIV/0!</v>
      </c>
      <c r="GO568" s="57"/>
      <c r="GP568" s="57" t="e">
        <f t="shared" si="1656"/>
        <v>#DIV/0!</v>
      </c>
      <c r="GQ568" s="59" t="e">
        <f t="shared" si="1657"/>
        <v>#DIV/0!</v>
      </c>
      <c r="GR568" s="41" t="e">
        <f t="shared" si="1658"/>
        <v>#DIV/0!</v>
      </c>
      <c r="GS568" s="57" t="e">
        <f t="shared" si="1659"/>
        <v>#DIV/0!</v>
      </c>
      <c r="GT568" s="57" t="e">
        <f t="shared" si="1660"/>
        <v>#DIV/0!</v>
      </c>
      <c r="GU568" s="57" t="e">
        <f t="shared" si="1661"/>
        <v>#DIV/0!</v>
      </c>
      <c r="GV568" s="57"/>
      <c r="GW568" s="42" t="e">
        <f t="shared" si="1662"/>
        <v>#DIV/0!</v>
      </c>
      <c r="GX568" s="42" t="e">
        <f t="shared" si="1663"/>
        <v>#DIV/0!</v>
      </c>
      <c r="GY568" s="42" t="e">
        <f t="shared" si="1664"/>
        <v>#DIV/0!</v>
      </c>
      <c r="GZ568" s="57"/>
      <c r="HA568" s="2" t="e">
        <f t="shared" si="1665"/>
        <v>#DIV/0!</v>
      </c>
      <c r="HB568" s="2" t="e">
        <f t="shared" si="1666"/>
        <v>#DIV/0!</v>
      </c>
      <c r="HC568" s="2" t="e">
        <f t="shared" si="1667"/>
        <v>#DIV/0!</v>
      </c>
      <c r="HD568" s="2" t="e">
        <f t="shared" si="1668"/>
        <v>#DIV/0!</v>
      </c>
      <c r="HE568" s="2" t="e">
        <f t="shared" si="1669"/>
        <v>#DIV/0!</v>
      </c>
      <c r="HF568" s="2" t="e">
        <f t="shared" si="1670"/>
        <v>#DIV/0!</v>
      </c>
      <c r="HG568" s="2" t="e">
        <f t="shared" si="1671"/>
        <v>#DIV/0!</v>
      </c>
      <c r="HH568" s="2" t="e">
        <f t="shared" si="1672"/>
        <v>#DIV/0!</v>
      </c>
      <c r="HI568" s="2" t="e">
        <f t="shared" si="1673"/>
        <v>#DIV/0!</v>
      </c>
      <c r="HJ568" s="11" t="e">
        <f t="shared" si="1674"/>
        <v>#DIV/0!</v>
      </c>
      <c r="HK568" s="60" t="e">
        <f t="shared" si="1675"/>
        <v>#DIV/0!</v>
      </c>
      <c r="HL568" s="57"/>
      <c r="HM568" s="57" t="e">
        <f t="shared" si="1676"/>
        <v>#DIV/0!</v>
      </c>
      <c r="HN568" s="57" t="e">
        <f t="shared" si="1677"/>
        <v>#DIV/0!</v>
      </c>
      <c r="HO568" s="57" t="e">
        <f t="shared" si="1678"/>
        <v>#DIV/0!</v>
      </c>
      <c r="HP568" s="57" t="e">
        <f t="shared" si="1679"/>
        <v>#DIV/0!</v>
      </c>
      <c r="HQ568" s="57" t="e">
        <f t="shared" si="1680"/>
        <v>#DIV/0!</v>
      </c>
      <c r="HR568" s="57"/>
      <c r="HS568" s="57" t="e">
        <f t="shared" si="1681"/>
        <v>#DIV/0!</v>
      </c>
      <c r="HT568" s="57" t="e">
        <f t="shared" si="1682"/>
        <v>#DIV/0!</v>
      </c>
      <c r="HU568" s="57" t="e">
        <f t="shared" si="1683"/>
        <v>#DIV/0!</v>
      </c>
      <c r="HV568" s="57" t="e">
        <f t="shared" si="1684"/>
        <v>#DIV/0!</v>
      </c>
      <c r="HW568" s="57" t="e">
        <f t="shared" si="1685"/>
        <v>#DIV/0!</v>
      </c>
      <c r="HX568" s="57"/>
      <c r="HY568" s="57" t="e">
        <f t="shared" si="1686"/>
        <v>#DIV/0!</v>
      </c>
      <c r="HZ568" s="57" t="e">
        <f t="shared" si="1687"/>
        <v>#DIV/0!</v>
      </c>
      <c r="IA568" s="57"/>
      <c r="IB568" s="61">
        <f t="shared" si="1688"/>
        <v>0</v>
      </c>
      <c r="IC568" s="57" t="str">
        <f t="shared" si="1689"/>
        <v/>
      </c>
      <c r="ID568" s="42"/>
      <c r="IE568" s="2" t="str">
        <f t="shared" si="1690"/>
        <v/>
      </c>
      <c r="IF568" s="60" t="e">
        <f t="shared" si="1691"/>
        <v>#DIV/0!</v>
      </c>
      <c r="IG568" s="60" t="str">
        <f t="shared" si="1692"/>
        <v/>
      </c>
      <c r="IH568" s="60" t="str">
        <f t="shared" si="1693"/>
        <v>zinco-</v>
      </c>
      <c r="II568" s="60" t="str">
        <f t="shared" si="1694"/>
        <v>mangano-</v>
      </c>
      <c r="IJ568" s="60" t="e">
        <f t="shared" si="1695"/>
        <v>#DIV/0!</v>
      </c>
      <c r="IK568" s="60" t="e">
        <f t="shared" si="1696"/>
        <v>#DIV/0!</v>
      </c>
      <c r="IL568" s="60" t="e">
        <f t="shared" si="1697"/>
        <v>#DIV/0!</v>
      </c>
      <c r="IM568" s="60" t="e">
        <f t="shared" si="1698"/>
        <v>#DIV/0!</v>
      </c>
      <c r="IN568" s="60" t="str">
        <f t="shared" si="1699"/>
        <v/>
      </c>
      <c r="IO568" s="60" t="str">
        <f t="shared" si="1700"/>
        <v/>
      </c>
      <c r="IP568" s="57"/>
      <c r="IQ568" s="57" t="str">
        <f t="shared" si="1701"/>
        <v>ERROR!!</v>
      </c>
    </row>
    <row r="569" spans="24:251">
      <c r="X569" s="29">
        <f t="shared" si="1557"/>
        <v>0</v>
      </c>
      <c r="Y569" s="29">
        <f t="shared" si="1558"/>
        <v>0</v>
      </c>
      <c r="Z569" s="29" t="e">
        <f t="shared" si="1559"/>
        <v>#DIV/0!</v>
      </c>
      <c r="AA569" s="29" t="e">
        <f t="shared" si="1560"/>
        <v>#DIV/0!</v>
      </c>
      <c r="AB569" s="29" t="e">
        <f t="shared" si="1561"/>
        <v>#DIV/0!</v>
      </c>
      <c r="AC569" s="29" t="e">
        <f t="shared" si="1562"/>
        <v>#DIV/0!</v>
      </c>
      <c r="AF569" s="23">
        <v>60.084299999999999</v>
      </c>
      <c r="AG569" s="23">
        <v>79.878799999999998</v>
      </c>
      <c r="AH569" s="23">
        <v>101.96120000000001</v>
      </c>
      <c r="AI569" s="23">
        <v>151.99039999999999</v>
      </c>
      <c r="AJ569" s="23">
        <v>159.69</v>
      </c>
      <c r="AK569" s="23">
        <v>71.846400000000003</v>
      </c>
      <c r="AL569" s="23">
        <v>70.9375</v>
      </c>
      <c r="AM569" s="23">
        <v>40.304400000000001</v>
      </c>
      <c r="AN569" s="23">
        <v>56.077399999999997</v>
      </c>
      <c r="AO569" s="23">
        <v>61.978999999999999</v>
      </c>
      <c r="AP569" s="23">
        <v>94.195999999999998</v>
      </c>
      <c r="AQ569" s="23">
        <v>18.998000000000001</v>
      </c>
      <c r="AR569" s="23">
        <v>35.450000000000003</v>
      </c>
      <c r="AS569" s="23">
        <v>29.88</v>
      </c>
      <c r="AT569" s="23">
        <v>74.691999999999993</v>
      </c>
      <c r="AU569" s="23">
        <v>81.39</v>
      </c>
      <c r="AX569" s="54">
        <f t="shared" si="1563"/>
        <v>0</v>
      </c>
      <c r="AY569" s="54">
        <f t="shared" si="1564"/>
        <v>0</v>
      </c>
      <c r="AZ569" s="54">
        <f t="shared" si="1565"/>
        <v>0</v>
      </c>
      <c r="BA569" s="54">
        <f t="shared" si="1566"/>
        <v>0</v>
      </c>
      <c r="BB569" s="54">
        <f t="shared" si="1567"/>
        <v>0</v>
      </c>
      <c r="BC569" s="54">
        <f t="shared" si="1568"/>
        <v>0</v>
      </c>
      <c r="BD569" s="54">
        <f t="shared" si="1569"/>
        <v>0</v>
      </c>
      <c r="BE569" s="54">
        <f t="shared" si="1570"/>
        <v>0</v>
      </c>
      <c r="BF569" s="54">
        <f t="shared" si="1571"/>
        <v>0</v>
      </c>
      <c r="BG569" s="54">
        <f t="shared" si="1572"/>
        <v>0</v>
      </c>
      <c r="BH569" s="54">
        <f t="shared" si="1573"/>
        <v>0</v>
      </c>
      <c r="BI569" s="54">
        <f t="shared" si="1574"/>
        <v>0</v>
      </c>
      <c r="BJ569" s="54">
        <f t="shared" si="1575"/>
        <v>0</v>
      </c>
      <c r="BK569" s="54">
        <f t="shared" si="1576"/>
        <v>0</v>
      </c>
      <c r="BL569" s="54">
        <f t="shared" si="1577"/>
        <v>0</v>
      </c>
      <c r="BM569" s="42"/>
      <c r="BO569" s="54">
        <f>'Norm-coeff'!$C$2+$AX569*'Norm-coeff'!$D$2+$AY569*'Norm-coeff'!$E$2+$AZ569*'Norm-coeff'!$F$2+$BA569*'Norm-coeff'!$G$2+$BB569*'Norm-coeff'!$H$2+$BC569*'Norm-coeff'!$I$2+$BD569*'Norm-coeff'!$J$2+$BE569*'Norm-coeff'!$K$2+$BF569*'Norm-coeff'!$L$2+$BG569*'Norm-coeff'!$M$2+$BH569*'Norm-coeff'!$N$2+$BI569*'Norm-coeff'!$O$2</f>
        <v>5.4045421474420303</v>
      </c>
      <c r="BP569" s="54">
        <f>'Norm-coeff'!$C$3+$AX569*'Norm-coeff'!$D$3+$AY569*'Norm-coeff'!$E$3+$AZ569*'Norm-coeff'!$F$3+$BA569*'Norm-coeff'!$G$3+$BB569*'Norm-coeff'!$H$3+$BC569*'Norm-coeff'!$I$3+$BD569*'Norm-coeff'!$J$3+$BE569*'Norm-coeff'!$K$3+$BF569*'Norm-coeff'!$L$3+$BG569*'Norm-coeff'!$M$3+$BH569*'Norm-coeff'!$N$3+$BI569*'Norm-coeff'!$O$3</f>
        <v>3.15319116612705</v>
      </c>
      <c r="BQ569" s="54">
        <f>'Norm-coeff'!$C$4+$AX569*'Norm-coeff'!$D$4+$AY569*'Norm-coeff'!$E$4+$AZ569*'Norm-coeff'!$F$4+$BA569*'Norm-coeff'!$G$4+$BB569*'Norm-coeff'!$H$4+$BC569*'Norm-coeff'!$I$4+$BD569*'Norm-coeff'!$J$4+$BE569*'Norm-coeff'!$K$4+$BF569*'Norm-coeff'!$L$4+$BG569*'Norm-coeff'!$M$4+$BH569*'Norm-coeff'!$N$4+$BI569*'Norm-coeff'!$O$4</f>
        <v>1.42115649462768</v>
      </c>
      <c r="BR569" s="54">
        <f>'Norm-coeff'!$C$5+$AX569*'Norm-coeff'!$D$5+$AY569*'Norm-coeff'!$E$5+$AZ569*'Norm-coeff'!$F$5+$BA569*'Norm-coeff'!$G$5+$BB569*'Norm-coeff'!$H$5+$BC569*'Norm-coeff'!$I$5+$BD569*'Norm-coeff'!$J$5+$BE569*'Norm-coeff'!$K$5+$BF569*'Norm-coeff'!$L$5+$BG569*'Norm-coeff'!$M$5+$BH569*'Norm-coeff'!$N$5+$BI569*'Norm-coeff'!$O$5</f>
        <v>1.0553329241296201</v>
      </c>
      <c r="BS569" s="54">
        <f>'Norm-coeff'!$C$6+$AX569*'Norm-coeff'!$D$6+$AY569*'Norm-coeff'!$E$6+$AZ569*'Norm-coeff'!$F$6+$BA569*'Norm-coeff'!$G$6+$BB569*'Norm-coeff'!$H$6+$BC569*'Norm-coeff'!$I$6+$BD569*'Norm-coeff'!$J$6+$BE569*'Norm-coeff'!$K$6+$BF569*'Norm-coeff'!$L$6+$BG569*'Norm-coeff'!$M$6+$BH569*'Norm-coeff'!$N$6+$BI569*'Norm-coeff'!$O$6</f>
        <v>-1.48700885495103E-2</v>
      </c>
      <c r="BT569" s="54">
        <f>'Norm-coeff'!$C$7+$AX569*'Norm-coeff'!$D$7+$AY569*'Norm-coeff'!$E$7+$AZ569*'Norm-coeff'!$F$7+$BA569*'Norm-coeff'!$G$7+$BB569*'Norm-coeff'!$H$7+$BC569*'Norm-coeff'!$I$7+$BD569*'Norm-coeff'!$J$7+$BE569*'Norm-coeff'!$K$7+$BF569*'Norm-coeff'!$L$7+$BG569*'Norm-coeff'!$M$7+$BH569*'Norm-coeff'!$N$7+$BI569*'Norm-coeff'!$O$7</f>
        <v>2.0907583608832998</v>
      </c>
      <c r="BU569" s="54">
        <f>'Norm-coeff'!$C$8+$AX569*'Norm-coeff'!$D$8+$AY569*'Norm-coeff'!$E$8+$AZ569*'Norm-coeff'!$F$8+$BA569*'Norm-coeff'!$G$8+$BB569*'Norm-coeff'!$H$8+$BC569*'Norm-coeff'!$I$8+$BD569*'Norm-coeff'!$J$8+$BE569*'Norm-coeff'!$K$8+$BF569*'Norm-coeff'!$L$8+$BG569*'Norm-coeff'!$M$8+$BH569*'Norm-coeff'!$N$8+$BI569*'Norm-coeff'!$O$8</f>
        <v>0.65894159836244504</v>
      </c>
      <c r="BV569" s="54">
        <f>'Norm-coeff'!$C$9+$AX569*'Norm-coeff'!$D$9+$AY569*'Norm-coeff'!$E$9+$AZ569*'Norm-coeff'!$F$9+$BA569*'Norm-coeff'!$G$9+$BB569*'Norm-coeff'!$H$9+$BC569*'Norm-coeff'!$I$9+$BD569*'Norm-coeff'!$J$9+$BE569*'Norm-coeff'!$K$9+$BF569*'Norm-coeff'!$L$9+$BG569*'Norm-coeff'!$M$9+$BH569*'Norm-coeff'!$N$9+$BI569*'Norm-coeff'!$O$9</f>
        <v>1.48961085014701</v>
      </c>
      <c r="BW569" s="54">
        <f>'Norm-coeff'!$C$10+$AX569*'Norm-coeff'!$D$10+$AY569*'Norm-coeff'!$E$10+$AZ569*'Norm-coeff'!$F$10+$BA569*'Norm-coeff'!$G$10+$BB569*'Norm-coeff'!$H$10+$BC569*'Norm-coeff'!$I$10+$BD569*'Norm-coeff'!$J$10+$BE569*'Norm-coeff'!$K$10+$BF569*'Norm-coeff'!$L$10+$BG569*'Norm-coeff'!$M$10+$BH569*'Norm-coeff'!$N$10+$BI569*'Norm-coeff'!$O$10</f>
        <v>1.42058735749591</v>
      </c>
      <c r="BX569" s="54">
        <f>'Norm-coeff'!$C$11+$AX569*'Norm-coeff'!$D$11+$AY569*'Norm-coeff'!$E$11+$AZ569*'Norm-coeff'!$F$11+$BA569*'Norm-coeff'!$G$11+$BB569*'Norm-coeff'!$H$11+$BC569*'Norm-coeff'!$I$11+$BD569*'Norm-coeff'!$J$11+$BE569*'Norm-coeff'!$K$11+$BF569*'Norm-coeff'!$L$11+$BG569*'Norm-coeff'!$M$11+$BH569*'Norm-coeff'!$N$11+$BI569*'Norm-coeff'!$O$11</f>
        <v>0.221233014421479</v>
      </c>
      <c r="BY569" s="54">
        <f>'Norm-coeff'!$C$12+$AX569*'Norm-coeff'!$D$12+$AY569*'Norm-coeff'!$E$12+$AZ569*'Norm-coeff'!$F$12+$BA569*'Norm-coeff'!$G$12+$BB569*'Norm-coeff'!$H$12+$BC569*'Norm-coeff'!$I$12+$BD569*'Norm-coeff'!$J$12+$BE569*'Norm-coeff'!$K$12+$BF569*'Norm-coeff'!$L$12+$BG569*'Norm-coeff'!$M$12+$BH569*'Norm-coeff'!$N$12+$BI569*'Norm-coeff'!$O$12</f>
        <v>0.283527502056037</v>
      </c>
      <c r="BZ569" s="54">
        <f>'Norm-coeff'!$C$13+$AX569*'Norm-coeff'!$D$13+$AY569*'Norm-coeff'!$E$13+$AZ569*'Norm-coeff'!$F$13+$BA569*'Norm-coeff'!$G$13+$BB569*'Norm-coeff'!$H$13+$BC569*'Norm-coeff'!$I$13+$BD569*'Norm-coeff'!$J$13+$BE569*'Norm-coeff'!$K$13+$BF569*'Norm-coeff'!$L$13+$BG569*'Norm-coeff'!$M$13+$BH569*'Norm-coeff'!$N$13+$BI569*'Norm-coeff'!$O$13</f>
        <v>-4.1864930554451202E-2</v>
      </c>
      <c r="CA569" s="54">
        <f>'Norm-coeff'!$C$14+$AX569*'Norm-coeff'!$D$14+$AY569*'Norm-coeff'!$E$14+$AZ569*'Norm-coeff'!$F$14+$BA569*'Norm-coeff'!$G$14+$BB569*'Norm-coeff'!$H$14+$BC569*'Norm-coeff'!$I$14+$BD569*'Norm-coeff'!$J$14+$BE569*'Norm-coeff'!$K$14+$BF569*'Norm-coeff'!$L$14+$BG569*'Norm-coeff'!$M$14+$BH569*'Norm-coeff'!$N$14+$BI569*'Norm-coeff'!$O$14</f>
        <v>4.2526983164477103</v>
      </c>
      <c r="CC569" s="54">
        <f t="shared" si="1702"/>
        <v>0</v>
      </c>
      <c r="CG569" s="54">
        <f t="shared" si="1578"/>
        <v>0</v>
      </c>
      <c r="CH569" s="54">
        <f t="shared" si="1556"/>
        <v>0</v>
      </c>
      <c r="CI569" s="54">
        <f t="shared" si="1579"/>
        <v>0</v>
      </c>
      <c r="CJ569" s="56">
        <f t="shared" si="1580"/>
        <v>0</v>
      </c>
      <c r="CK569" s="54">
        <f t="shared" si="1581"/>
        <v>0</v>
      </c>
      <c r="CL569" s="54">
        <f t="shared" si="1582"/>
        <v>0</v>
      </c>
      <c r="CM569" s="54">
        <f t="shared" si="1583"/>
        <v>0</v>
      </c>
      <c r="CN569" s="54">
        <f t="shared" si="1584"/>
        <v>0</v>
      </c>
      <c r="CO569" s="54">
        <f t="shared" si="1585"/>
        <v>0</v>
      </c>
      <c r="CP569" s="54">
        <f t="shared" si="1586"/>
        <v>0</v>
      </c>
      <c r="CQ569" s="54">
        <f t="shared" si="1587"/>
        <v>0</v>
      </c>
      <c r="CR569" s="54">
        <f t="shared" si="1588"/>
        <v>0</v>
      </c>
      <c r="CS569" s="54">
        <f t="shared" si="1589"/>
        <v>0</v>
      </c>
      <c r="CU569" s="54">
        <f t="shared" si="1590"/>
        <v>0</v>
      </c>
      <c r="CV569" s="54">
        <f t="shared" si="1591"/>
        <v>0</v>
      </c>
      <c r="CW569" s="54">
        <f t="shared" si="1592"/>
        <v>0</v>
      </c>
      <c r="CX569" s="54">
        <f t="shared" si="1593"/>
        <v>0</v>
      </c>
      <c r="CZ569" s="54">
        <f t="shared" si="1594"/>
        <v>0</v>
      </c>
      <c r="DA569" s="54">
        <f t="shared" si="1595"/>
        <v>0</v>
      </c>
      <c r="DB569" s="54">
        <f t="shared" si="1596"/>
        <v>0</v>
      </c>
      <c r="DC569" s="54">
        <f t="shared" si="1597"/>
        <v>0</v>
      </c>
      <c r="DD569" s="54">
        <f t="shared" si="1598"/>
        <v>0</v>
      </c>
      <c r="DE569" s="54">
        <f t="shared" si="1599"/>
        <v>0</v>
      </c>
      <c r="DF569" s="54">
        <f t="shared" si="1600"/>
        <v>0</v>
      </c>
      <c r="DG569" s="54">
        <f t="shared" si="1601"/>
        <v>2</v>
      </c>
      <c r="DH569" s="71">
        <f t="shared" si="1602"/>
        <v>0</v>
      </c>
      <c r="DI569" s="71">
        <f t="shared" si="1603"/>
        <v>0</v>
      </c>
      <c r="DJ569" s="54">
        <f t="shared" si="1604"/>
        <v>0</v>
      </c>
      <c r="DK569" s="54">
        <f t="shared" si="1605"/>
        <v>2</v>
      </c>
      <c r="DL569" s="4">
        <f t="shared" si="1530"/>
        <v>0</v>
      </c>
      <c r="DM569" s="3">
        <f t="shared" si="1606"/>
        <v>0</v>
      </c>
      <c r="DN569" s="3">
        <f t="shared" si="1607"/>
        <v>0</v>
      </c>
      <c r="DO569" s="4" t="e">
        <f t="shared" si="1608"/>
        <v>#DIV/0!</v>
      </c>
      <c r="DP569" s="57"/>
      <c r="DQ569" s="57"/>
      <c r="DR569" s="56">
        <f t="shared" si="1531"/>
        <v>2</v>
      </c>
      <c r="DS569" s="56">
        <f t="shared" si="1532"/>
        <v>0</v>
      </c>
      <c r="DT569" s="38">
        <f t="shared" si="1533"/>
        <v>0</v>
      </c>
      <c r="DU569" s="38">
        <f t="shared" si="1609"/>
        <v>2</v>
      </c>
      <c r="DV569" s="38">
        <f t="shared" si="1534"/>
        <v>0</v>
      </c>
      <c r="DW569" s="39">
        <f t="shared" si="1535"/>
        <v>0</v>
      </c>
      <c r="DX569" s="39">
        <f t="shared" si="1536"/>
        <v>0</v>
      </c>
      <c r="DY569" s="39">
        <f t="shared" si="1537"/>
        <v>0</v>
      </c>
      <c r="DZ569" s="39">
        <f t="shared" si="1538"/>
        <v>0</v>
      </c>
      <c r="EA569" s="39">
        <f t="shared" si="1539"/>
        <v>0</v>
      </c>
      <c r="EB569" s="37" t="e">
        <f t="shared" si="1610"/>
        <v>#DIV/0!</v>
      </c>
      <c r="EC569" s="37" t="e">
        <f t="shared" si="1611"/>
        <v>#DIV/0!</v>
      </c>
      <c r="ED569" s="37" t="e">
        <f t="shared" si="1612"/>
        <v>#DIV/0!</v>
      </c>
      <c r="EE569" s="37" t="e">
        <f t="shared" si="1613"/>
        <v>#DIV/0!</v>
      </c>
      <c r="EF569" s="39" t="e">
        <f t="shared" si="1614"/>
        <v>#DIV/0!</v>
      </c>
      <c r="EG569" s="37" t="e">
        <f t="shared" si="1615"/>
        <v>#DIV/0!</v>
      </c>
      <c r="EH569" s="37" t="e">
        <f t="shared" si="1616"/>
        <v>#DIV/0!</v>
      </c>
      <c r="EI569" s="11" t="b">
        <f t="shared" si="1617"/>
        <v>1</v>
      </c>
      <c r="EJ569" s="11" t="b">
        <f t="shared" si="1618"/>
        <v>0</v>
      </c>
      <c r="EK569" s="39" t="e">
        <f t="shared" si="1619"/>
        <v>#DIV/0!</v>
      </c>
      <c r="EL569" s="39" t="e">
        <f t="shared" si="1620"/>
        <v>#DIV/0!</v>
      </c>
      <c r="EM569" s="39" t="e">
        <f t="shared" si="1621"/>
        <v>#DIV/0!</v>
      </c>
      <c r="EN569" s="39" t="e">
        <f t="shared" si="1622"/>
        <v>#DIV/0!</v>
      </c>
      <c r="EO569" s="39" t="e">
        <f t="shared" si="1623"/>
        <v>#DIV/0!</v>
      </c>
      <c r="EP569" s="39" t="e">
        <f t="shared" si="1624"/>
        <v>#DIV/0!</v>
      </c>
      <c r="EQ569" s="39" t="e">
        <f t="shared" si="1625"/>
        <v>#DIV/0!</v>
      </c>
      <c r="ER569" s="39" t="e">
        <f t="shared" si="1626"/>
        <v>#DIV/0!</v>
      </c>
      <c r="ES569" s="58" t="str">
        <f t="shared" si="1627"/>
        <v>(OH,F,Cl)-dominate amphibole</v>
      </c>
      <c r="ET569" s="58" t="e">
        <f t="shared" si="1628"/>
        <v>#N/A</v>
      </c>
      <c r="EU569" s="56">
        <f t="shared" si="1540"/>
        <v>0</v>
      </c>
      <c r="EV569" s="56">
        <f t="shared" si="1541"/>
        <v>0</v>
      </c>
      <c r="EW569" s="56">
        <f t="shared" si="1542"/>
        <v>0</v>
      </c>
      <c r="EX569" s="56">
        <f t="shared" si="1543"/>
        <v>0</v>
      </c>
      <c r="EY569" s="56">
        <f t="shared" si="1544"/>
        <v>0</v>
      </c>
      <c r="EZ569" s="56">
        <f t="shared" si="1545"/>
        <v>0</v>
      </c>
      <c r="FA569" s="39">
        <f t="shared" si="1546"/>
        <v>0</v>
      </c>
      <c r="FB569" s="39">
        <f t="shared" si="1547"/>
        <v>0</v>
      </c>
      <c r="FC569" s="54">
        <f t="shared" si="1548"/>
        <v>0</v>
      </c>
      <c r="FD569" s="54">
        <f t="shared" si="1549"/>
        <v>0</v>
      </c>
      <c r="FE569" s="39">
        <f t="shared" si="1550"/>
        <v>0</v>
      </c>
      <c r="FF569" s="54">
        <f t="shared" si="1551"/>
        <v>0</v>
      </c>
      <c r="FG569" s="39">
        <f t="shared" si="1552"/>
        <v>0</v>
      </c>
      <c r="FH569" s="39">
        <f t="shared" si="1629"/>
        <v>0</v>
      </c>
      <c r="FI569" s="39">
        <f t="shared" si="1630"/>
        <v>0</v>
      </c>
      <c r="FJ569" s="39">
        <f t="shared" si="1631"/>
        <v>0</v>
      </c>
      <c r="FK569" s="39" t="e">
        <f t="shared" si="1632"/>
        <v>#DIV/0!</v>
      </c>
      <c r="FL569" s="39" t="e">
        <f t="shared" si="1633"/>
        <v>#DIV/0!</v>
      </c>
      <c r="FM569" s="39" t="e">
        <f t="shared" si="1634"/>
        <v>#DIV/0!</v>
      </c>
      <c r="FN569" s="39">
        <f t="shared" si="1635"/>
        <v>1</v>
      </c>
      <c r="FO569" s="39">
        <f t="shared" si="1553"/>
        <v>0</v>
      </c>
      <c r="FP569" s="39">
        <f t="shared" si="1554"/>
        <v>0</v>
      </c>
      <c r="FQ569" s="39">
        <f t="shared" si="1555"/>
        <v>0</v>
      </c>
      <c r="FR569" s="39">
        <f t="shared" si="1636"/>
        <v>0</v>
      </c>
      <c r="FS569" s="39">
        <f t="shared" si="1637"/>
        <v>0</v>
      </c>
      <c r="FU569" s="39" t="e">
        <f t="shared" si="1638"/>
        <v>#DIV/0!</v>
      </c>
      <c r="FV569" s="39" t="e">
        <f t="shared" si="1639"/>
        <v>#DIV/0!</v>
      </c>
      <c r="FW569" s="39" t="e">
        <f t="shared" si="1640"/>
        <v>#DIV/0!</v>
      </c>
      <c r="FY569" s="39" t="e">
        <f t="shared" si="1641"/>
        <v>#DIV/0!</v>
      </c>
      <c r="FZ569" s="39" t="e">
        <f t="shared" si="1642"/>
        <v>#DIV/0!</v>
      </c>
      <c r="GA569" s="39" t="e">
        <f t="shared" si="1643"/>
        <v>#DIV/0!</v>
      </c>
      <c r="GB569" s="39" t="e">
        <f t="shared" si="1644"/>
        <v>#DIV/0!</v>
      </c>
      <c r="GC569" s="39" t="e">
        <f t="shared" si="1645"/>
        <v>#DIV/0!</v>
      </c>
      <c r="GD569" s="39" t="e">
        <f t="shared" si="1646"/>
        <v>#DIV/0!</v>
      </c>
      <c r="GE569" s="39" t="e">
        <f t="shared" si="1647"/>
        <v>#DIV/0!</v>
      </c>
      <c r="GF569" s="39" t="e">
        <f t="shared" si="1648"/>
        <v>#DIV/0!</v>
      </c>
      <c r="GG569" s="39" t="e">
        <f t="shared" si="1649"/>
        <v>#DIV/0!</v>
      </c>
      <c r="GH569" s="39" t="e">
        <f t="shared" si="1650"/>
        <v>#DIV/0!</v>
      </c>
      <c r="GI569" s="39"/>
      <c r="GJ569" s="39" t="e">
        <f t="shared" si="1651"/>
        <v>#DIV/0!</v>
      </c>
      <c r="GK569" s="39" t="e">
        <f t="shared" si="1652"/>
        <v>#DIV/0!</v>
      </c>
      <c r="GL569" s="39" t="e">
        <f t="shared" si="1653"/>
        <v>#DIV/0!</v>
      </c>
      <c r="GM569" s="39" t="e">
        <f t="shared" si="1654"/>
        <v>#DIV/0!</v>
      </c>
      <c r="GN569" s="39" t="e">
        <f t="shared" si="1655"/>
        <v>#DIV/0!</v>
      </c>
      <c r="GO569" s="57"/>
      <c r="GP569" s="57" t="e">
        <f t="shared" si="1656"/>
        <v>#DIV/0!</v>
      </c>
      <c r="GQ569" s="59" t="e">
        <f t="shared" si="1657"/>
        <v>#DIV/0!</v>
      </c>
      <c r="GR569" s="41" t="e">
        <f t="shared" si="1658"/>
        <v>#DIV/0!</v>
      </c>
      <c r="GS569" s="57" t="e">
        <f t="shared" si="1659"/>
        <v>#DIV/0!</v>
      </c>
      <c r="GT569" s="57" t="e">
        <f t="shared" si="1660"/>
        <v>#DIV/0!</v>
      </c>
      <c r="GU569" s="57" t="e">
        <f t="shared" si="1661"/>
        <v>#DIV/0!</v>
      </c>
      <c r="GV569" s="57"/>
      <c r="GW569" s="42" t="e">
        <f t="shared" si="1662"/>
        <v>#DIV/0!</v>
      </c>
      <c r="GX569" s="42" t="e">
        <f t="shared" si="1663"/>
        <v>#DIV/0!</v>
      </c>
      <c r="GY569" s="42" t="e">
        <f t="shared" si="1664"/>
        <v>#DIV/0!</v>
      </c>
      <c r="GZ569" s="57"/>
      <c r="HA569" s="2" t="e">
        <f t="shared" si="1665"/>
        <v>#DIV/0!</v>
      </c>
      <c r="HB569" s="2" t="e">
        <f t="shared" si="1666"/>
        <v>#DIV/0!</v>
      </c>
      <c r="HC569" s="2" t="e">
        <f t="shared" si="1667"/>
        <v>#DIV/0!</v>
      </c>
      <c r="HD569" s="2" t="e">
        <f t="shared" si="1668"/>
        <v>#DIV/0!</v>
      </c>
      <c r="HE569" s="2" t="e">
        <f t="shared" si="1669"/>
        <v>#DIV/0!</v>
      </c>
      <c r="HF569" s="2" t="e">
        <f t="shared" si="1670"/>
        <v>#DIV/0!</v>
      </c>
      <c r="HG569" s="2" t="e">
        <f t="shared" si="1671"/>
        <v>#DIV/0!</v>
      </c>
      <c r="HH569" s="2" t="e">
        <f t="shared" si="1672"/>
        <v>#DIV/0!</v>
      </c>
      <c r="HI569" s="2" t="e">
        <f t="shared" si="1673"/>
        <v>#DIV/0!</v>
      </c>
      <c r="HJ569" s="11" t="e">
        <f t="shared" si="1674"/>
        <v>#DIV/0!</v>
      </c>
      <c r="HK569" s="60" t="e">
        <f t="shared" si="1675"/>
        <v>#DIV/0!</v>
      </c>
      <c r="HL569" s="57"/>
      <c r="HM569" s="57" t="e">
        <f t="shared" si="1676"/>
        <v>#DIV/0!</v>
      </c>
      <c r="HN569" s="57" t="e">
        <f t="shared" si="1677"/>
        <v>#DIV/0!</v>
      </c>
      <c r="HO569" s="57" t="e">
        <f t="shared" si="1678"/>
        <v>#DIV/0!</v>
      </c>
      <c r="HP569" s="57" t="e">
        <f t="shared" si="1679"/>
        <v>#DIV/0!</v>
      </c>
      <c r="HQ569" s="57" t="e">
        <f t="shared" si="1680"/>
        <v>#DIV/0!</v>
      </c>
      <c r="HR569" s="57"/>
      <c r="HS569" s="57" t="e">
        <f t="shared" si="1681"/>
        <v>#DIV/0!</v>
      </c>
      <c r="HT569" s="57" t="e">
        <f t="shared" si="1682"/>
        <v>#DIV/0!</v>
      </c>
      <c r="HU569" s="57" t="e">
        <f t="shared" si="1683"/>
        <v>#DIV/0!</v>
      </c>
      <c r="HV569" s="57" t="e">
        <f t="shared" si="1684"/>
        <v>#DIV/0!</v>
      </c>
      <c r="HW569" s="57" t="e">
        <f t="shared" si="1685"/>
        <v>#DIV/0!</v>
      </c>
      <c r="HX569" s="57"/>
      <c r="HY569" s="57" t="e">
        <f t="shared" si="1686"/>
        <v>#DIV/0!</v>
      </c>
      <c r="HZ569" s="57" t="e">
        <f t="shared" si="1687"/>
        <v>#DIV/0!</v>
      </c>
      <c r="IA569" s="57"/>
      <c r="IB569" s="61">
        <f t="shared" si="1688"/>
        <v>0</v>
      </c>
      <c r="IC569" s="57" t="str">
        <f t="shared" si="1689"/>
        <v/>
      </c>
      <c r="ID569" s="42"/>
      <c r="IE569" s="2" t="str">
        <f t="shared" si="1690"/>
        <v/>
      </c>
      <c r="IF569" s="60" t="e">
        <f t="shared" si="1691"/>
        <v>#DIV/0!</v>
      </c>
      <c r="IG569" s="60" t="str">
        <f t="shared" si="1692"/>
        <v/>
      </c>
      <c r="IH569" s="60" t="str">
        <f t="shared" si="1693"/>
        <v>zinco-</v>
      </c>
      <c r="II569" s="60" t="str">
        <f t="shared" si="1694"/>
        <v>mangano-</v>
      </c>
      <c r="IJ569" s="60" t="e">
        <f t="shared" si="1695"/>
        <v>#DIV/0!</v>
      </c>
      <c r="IK569" s="60" t="e">
        <f t="shared" si="1696"/>
        <v>#DIV/0!</v>
      </c>
      <c r="IL569" s="60" t="e">
        <f t="shared" si="1697"/>
        <v>#DIV/0!</v>
      </c>
      <c r="IM569" s="60" t="e">
        <f t="shared" si="1698"/>
        <v>#DIV/0!</v>
      </c>
      <c r="IN569" s="60" t="str">
        <f t="shared" si="1699"/>
        <v/>
      </c>
      <c r="IO569" s="60" t="str">
        <f t="shared" si="1700"/>
        <v/>
      </c>
      <c r="IP569" s="57"/>
      <c r="IQ569" s="57" t="str">
        <f t="shared" si="1701"/>
        <v>ERROR!!</v>
      </c>
    </row>
    <row r="570" spans="24:251">
      <c r="X570" s="29">
        <f t="shared" si="1557"/>
        <v>0</v>
      </c>
      <c r="Y570" s="29">
        <f t="shared" si="1558"/>
        <v>0</v>
      </c>
      <c r="Z570" s="29" t="e">
        <f t="shared" si="1559"/>
        <v>#DIV/0!</v>
      </c>
      <c r="AA570" s="29" t="e">
        <f t="shared" si="1560"/>
        <v>#DIV/0!</v>
      </c>
      <c r="AB570" s="29" t="e">
        <f t="shared" si="1561"/>
        <v>#DIV/0!</v>
      </c>
      <c r="AC570" s="29" t="e">
        <f t="shared" si="1562"/>
        <v>#DIV/0!</v>
      </c>
      <c r="AF570" s="23">
        <v>60.084299999999999</v>
      </c>
      <c r="AG570" s="23">
        <v>79.878799999999998</v>
      </c>
      <c r="AH570" s="23">
        <v>101.96120000000001</v>
      </c>
      <c r="AI570" s="23">
        <v>151.99039999999999</v>
      </c>
      <c r="AJ570" s="23">
        <v>159.69</v>
      </c>
      <c r="AK570" s="23">
        <v>71.846400000000003</v>
      </c>
      <c r="AL570" s="23">
        <v>70.9375</v>
      </c>
      <c r="AM570" s="23">
        <v>40.304400000000001</v>
      </c>
      <c r="AN570" s="23">
        <v>56.077399999999997</v>
      </c>
      <c r="AO570" s="23">
        <v>61.978999999999999</v>
      </c>
      <c r="AP570" s="23">
        <v>94.195999999999998</v>
      </c>
      <c r="AQ570" s="23">
        <v>18.998000000000001</v>
      </c>
      <c r="AR570" s="23">
        <v>35.450000000000003</v>
      </c>
      <c r="AS570" s="23">
        <v>29.88</v>
      </c>
      <c r="AT570" s="23">
        <v>74.691999999999993</v>
      </c>
      <c r="AU570" s="23">
        <v>81.39</v>
      </c>
      <c r="AX570" s="54">
        <f t="shared" si="1563"/>
        <v>0</v>
      </c>
      <c r="AY570" s="54">
        <f t="shared" si="1564"/>
        <v>0</v>
      </c>
      <c r="AZ570" s="54">
        <f t="shared" si="1565"/>
        <v>0</v>
      </c>
      <c r="BA570" s="54">
        <f t="shared" si="1566"/>
        <v>0</v>
      </c>
      <c r="BB570" s="54">
        <f t="shared" si="1567"/>
        <v>0</v>
      </c>
      <c r="BC570" s="54">
        <f t="shared" si="1568"/>
        <v>0</v>
      </c>
      <c r="BD570" s="54">
        <f t="shared" si="1569"/>
        <v>0</v>
      </c>
      <c r="BE570" s="54">
        <f t="shared" si="1570"/>
        <v>0</v>
      </c>
      <c r="BF570" s="54">
        <f t="shared" si="1571"/>
        <v>0</v>
      </c>
      <c r="BG570" s="54">
        <f t="shared" si="1572"/>
        <v>0</v>
      </c>
      <c r="BH570" s="54">
        <f t="shared" si="1573"/>
        <v>0</v>
      </c>
      <c r="BI570" s="54">
        <f t="shared" si="1574"/>
        <v>0</v>
      </c>
      <c r="BJ570" s="54">
        <f t="shared" si="1575"/>
        <v>0</v>
      </c>
      <c r="BK570" s="54">
        <f t="shared" si="1576"/>
        <v>0</v>
      </c>
      <c r="BL570" s="54">
        <f t="shared" si="1577"/>
        <v>0</v>
      </c>
      <c r="BM570" s="42"/>
      <c r="BO570" s="54">
        <f>'Norm-coeff'!$C$2+$AX570*'Norm-coeff'!$D$2+$AY570*'Norm-coeff'!$E$2+$AZ570*'Norm-coeff'!$F$2+$BA570*'Norm-coeff'!$G$2+$BB570*'Norm-coeff'!$H$2+$BC570*'Norm-coeff'!$I$2+$BD570*'Norm-coeff'!$J$2+$BE570*'Norm-coeff'!$K$2+$BF570*'Norm-coeff'!$L$2+$BG570*'Norm-coeff'!$M$2+$BH570*'Norm-coeff'!$N$2+$BI570*'Norm-coeff'!$O$2</f>
        <v>5.4045421474420303</v>
      </c>
      <c r="BP570" s="54">
        <f>'Norm-coeff'!$C$3+$AX570*'Norm-coeff'!$D$3+$AY570*'Norm-coeff'!$E$3+$AZ570*'Norm-coeff'!$F$3+$BA570*'Norm-coeff'!$G$3+$BB570*'Norm-coeff'!$H$3+$BC570*'Norm-coeff'!$I$3+$BD570*'Norm-coeff'!$J$3+$BE570*'Norm-coeff'!$K$3+$BF570*'Norm-coeff'!$L$3+$BG570*'Norm-coeff'!$M$3+$BH570*'Norm-coeff'!$N$3+$BI570*'Norm-coeff'!$O$3</f>
        <v>3.15319116612705</v>
      </c>
      <c r="BQ570" s="54">
        <f>'Norm-coeff'!$C$4+$AX570*'Norm-coeff'!$D$4+$AY570*'Norm-coeff'!$E$4+$AZ570*'Norm-coeff'!$F$4+$BA570*'Norm-coeff'!$G$4+$BB570*'Norm-coeff'!$H$4+$BC570*'Norm-coeff'!$I$4+$BD570*'Norm-coeff'!$J$4+$BE570*'Norm-coeff'!$K$4+$BF570*'Norm-coeff'!$L$4+$BG570*'Norm-coeff'!$M$4+$BH570*'Norm-coeff'!$N$4+$BI570*'Norm-coeff'!$O$4</f>
        <v>1.42115649462768</v>
      </c>
      <c r="BR570" s="54">
        <f>'Norm-coeff'!$C$5+$AX570*'Norm-coeff'!$D$5+$AY570*'Norm-coeff'!$E$5+$AZ570*'Norm-coeff'!$F$5+$BA570*'Norm-coeff'!$G$5+$BB570*'Norm-coeff'!$H$5+$BC570*'Norm-coeff'!$I$5+$BD570*'Norm-coeff'!$J$5+$BE570*'Norm-coeff'!$K$5+$BF570*'Norm-coeff'!$L$5+$BG570*'Norm-coeff'!$M$5+$BH570*'Norm-coeff'!$N$5+$BI570*'Norm-coeff'!$O$5</f>
        <v>1.0553329241296201</v>
      </c>
      <c r="BS570" s="54">
        <f>'Norm-coeff'!$C$6+$AX570*'Norm-coeff'!$D$6+$AY570*'Norm-coeff'!$E$6+$AZ570*'Norm-coeff'!$F$6+$BA570*'Norm-coeff'!$G$6+$BB570*'Norm-coeff'!$H$6+$BC570*'Norm-coeff'!$I$6+$BD570*'Norm-coeff'!$J$6+$BE570*'Norm-coeff'!$K$6+$BF570*'Norm-coeff'!$L$6+$BG570*'Norm-coeff'!$M$6+$BH570*'Norm-coeff'!$N$6+$BI570*'Norm-coeff'!$O$6</f>
        <v>-1.48700885495103E-2</v>
      </c>
      <c r="BT570" s="54">
        <f>'Norm-coeff'!$C$7+$AX570*'Norm-coeff'!$D$7+$AY570*'Norm-coeff'!$E$7+$AZ570*'Norm-coeff'!$F$7+$BA570*'Norm-coeff'!$G$7+$BB570*'Norm-coeff'!$H$7+$BC570*'Norm-coeff'!$I$7+$BD570*'Norm-coeff'!$J$7+$BE570*'Norm-coeff'!$K$7+$BF570*'Norm-coeff'!$L$7+$BG570*'Norm-coeff'!$M$7+$BH570*'Norm-coeff'!$N$7+$BI570*'Norm-coeff'!$O$7</f>
        <v>2.0907583608832998</v>
      </c>
      <c r="BU570" s="54">
        <f>'Norm-coeff'!$C$8+$AX570*'Norm-coeff'!$D$8+$AY570*'Norm-coeff'!$E$8+$AZ570*'Norm-coeff'!$F$8+$BA570*'Norm-coeff'!$G$8+$BB570*'Norm-coeff'!$H$8+$BC570*'Norm-coeff'!$I$8+$BD570*'Norm-coeff'!$J$8+$BE570*'Norm-coeff'!$K$8+$BF570*'Norm-coeff'!$L$8+$BG570*'Norm-coeff'!$M$8+$BH570*'Norm-coeff'!$N$8+$BI570*'Norm-coeff'!$O$8</f>
        <v>0.65894159836244504</v>
      </c>
      <c r="BV570" s="54">
        <f>'Norm-coeff'!$C$9+$AX570*'Norm-coeff'!$D$9+$AY570*'Norm-coeff'!$E$9+$AZ570*'Norm-coeff'!$F$9+$BA570*'Norm-coeff'!$G$9+$BB570*'Norm-coeff'!$H$9+$BC570*'Norm-coeff'!$I$9+$BD570*'Norm-coeff'!$J$9+$BE570*'Norm-coeff'!$K$9+$BF570*'Norm-coeff'!$L$9+$BG570*'Norm-coeff'!$M$9+$BH570*'Norm-coeff'!$N$9+$BI570*'Norm-coeff'!$O$9</f>
        <v>1.48961085014701</v>
      </c>
      <c r="BW570" s="54">
        <f>'Norm-coeff'!$C$10+$AX570*'Norm-coeff'!$D$10+$AY570*'Norm-coeff'!$E$10+$AZ570*'Norm-coeff'!$F$10+$BA570*'Norm-coeff'!$G$10+$BB570*'Norm-coeff'!$H$10+$BC570*'Norm-coeff'!$I$10+$BD570*'Norm-coeff'!$J$10+$BE570*'Norm-coeff'!$K$10+$BF570*'Norm-coeff'!$L$10+$BG570*'Norm-coeff'!$M$10+$BH570*'Norm-coeff'!$N$10+$BI570*'Norm-coeff'!$O$10</f>
        <v>1.42058735749591</v>
      </c>
      <c r="BX570" s="54">
        <f>'Norm-coeff'!$C$11+$AX570*'Norm-coeff'!$D$11+$AY570*'Norm-coeff'!$E$11+$AZ570*'Norm-coeff'!$F$11+$BA570*'Norm-coeff'!$G$11+$BB570*'Norm-coeff'!$H$11+$BC570*'Norm-coeff'!$I$11+$BD570*'Norm-coeff'!$J$11+$BE570*'Norm-coeff'!$K$11+$BF570*'Norm-coeff'!$L$11+$BG570*'Norm-coeff'!$M$11+$BH570*'Norm-coeff'!$N$11+$BI570*'Norm-coeff'!$O$11</f>
        <v>0.221233014421479</v>
      </c>
      <c r="BY570" s="54">
        <f>'Norm-coeff'!$C$12+$AX570*'Norm-coeff'!$D$12+$AY570*'Norm-coeff'!$E$12+$AZ570*'Norm-coeff'!$F$12+$BA570*'Norm-coeff'!$G$12+$BB570*'Norm-coeff'!$H$12+$BC570*'Norm-coeff'!$I$12+$BD570*'Norm-coeff'!$J$12+$BE570*'Norm-coeff'!$K$12+$BF570*'Norm-coeff'!$L$12+$BG570*'Norm-coeff'!$M$12+$BH570*'Norm-coeff'!$N$12+$BI570*'Norm-coeff'!$O$12</f>
        <v>0.283527502056037</v>
      </c>
      <c r="BZ570" s="54">
        <f>'Norm-coeff'!$C$13+$AX570*'Norm-coeff'!$D$13+$AY570*'Norm-coeff'!$E$13+$AZ570*'Norm-coeff'!$F$13+$BA570*'Norm-coeff'!$G$13+$BB570*'Norm-coeff'!$H$13+$BC570*'Norm-coeff'!$I$13+$BD570*'Norm-coeff'!$J$13+$BE570*'Norm-coeff'!$K$13+$BF570*'Norm-coeff'!$L$13+$BG570*'Norm-coeff'!$M$13+$BH570*'Norm-coeff'!$N$13+$BI570*'Norm-coeff'!$O$13</f>
        <v>-4.1864930554451202E-2</v>
      </c>
      <c r="CA570" s="54">
        <f>'Norm-coeff'!$C$14+$AX570*'Norm-coeff'!$D$14+$AY570*'Norm-coeff'!$E$14+$AZ570*'Norm-coeff'!$F$14+$BA570*'Norm-coeff'!$G$14+$BB570*'Norm-coeff'!$H$14+$BC570*'Norm-coeff'!$I$14+$BD570*'Norm-coeff'!$J$14+$BE570*'Norm-coeff'!$K$14+$BF570*'Norm-coeff'!$L$14+$BG570*'Norm-coeff'!$M$14+$BH570*'Norm-coeff'!$N$14+$BI570*'Norm-coeff'!$O$14</f>
        <v>4.2526983164477103</v>
      </c>
      <c r="CC570" s="54">
        <f t="shared" si="1702"/>
        <v>0</v>
      </c>
      <c r="CG570" s="54">
        <f t="shared" si="1578"/>
        <v>0</v>
      </c>
      <c r="CH570" s="54">
        <f t="shared" si="1556"/>
        <v>0</v>
      </c>
      <c r="CI570" s="54">
        <f t="shared" si="1579"/>
        <v>0</v>
      </c>
      <c r="CJ570" s="56">
        <f t="shared" si="1580"/>
        <v>0</v>
      </c>
      <c r="CK570" s="54">
        <f t="shared" si="1581"/>
        <v>0</v>
      </c>
      <c r="CL570" s="54">
        <f t="shared" si="1582"/>
        <v>0</v>
      </c>
      <c r="CM570" s="54">
        <f t="shared" si="1583"/>
        <v>0</v>
      </c>
      <c r="CN570" s="54">
        <f t="shared" si="1584"/>
        <v>0</v>
      </c>
      <c r="CO570" s="54">
        <f t="shared" si="1585"/>
        <v>0</v>
      </c>
      <c r="CP570" s="54">
        <f t="shared" si="1586"/>
        <v>0</v>
      </c>
      <c r="CQ570" s="54">
        <f t="shared" si="1587"/>
        <v>0</v>
      </c>
      <c r="CR570" s="54">
        <f t="shared" si="1588"/>
        <v>0</v>
      </c>
      <c r="CS570" s="54">
        <f t="shared" si="1589"/>
        <v>0</v>
      </c>
      <c r="CU570" s="54">
        <f t="shared" si="1590"/>
        <v>0</v>
      </c>
      <c r="CV570" s="54">
        <f t="shared" si="1591"/>
        <v>0</v>
      </c>
      <c r="CW570" s="54">
        <f t="shared" si="1592"/>
        <v>0</v>
      </c>
      <c r="CX570" s="54">
        <f t="shared" si="1593"/>
        <v>0</v>
      </c>
      <c r="CZ570" s="54">
        <f t="shared" si="1594"/>
        <v>0</v>
      </c>
      <c r="DA570" s="54">
        <f t="shared" si="1595"/>
        <v>0</v>
      </c>
      <c r="DB570" s="54">
        <f t="shared" si="1596"/>
        <v>0</v>
      </c>
      <c r="DC570" s="54">
        <f t="shared" si="1597"/>
        <v>0</v>
      </c>
      <c r="DD570" s="54">
        <f t="shared" si="1598"/>
        <v>0</v>
      </c>
      <c r="DE570" s="54">
        <f t="shared" si="1599"/>
        <v>0</v>
      </c>
      <c r="DF570" s="54">
        <f t="shared" si="1600"/>
        <v>0</v>
      </c>
      <c r="DG570" s="54">
        <f t="shared" si="1601"/>
        <v>2</v>
      </c>
      <c r="DH570" s="71">
        <f t="shared" si="1602"/>
        <v>0</v>
      </c>
      <c r="DI570" s="71">
        <f t="shared" si="1603"/>
        <v>0</v>
      </c>
      <c r="DJ570" s="54">
        <f t="shared" si="1604"/>
        <v>0</v>
      </c>
      <c r="DK570" s="54">
        <f t="shared" si="1605"/>
        <v>2</v>
      </c>
      <c r="DL570" s="4">
        <f t="shared" si="1530"/>
        <v>0</v>
      </c>
      <c r="DM570" s="3">
        <f t="shared" si="1606"/>
        <v>0</v>
      </c>
      <c r="DN570" s="3">
        <f t="shared" si="1607"/>
        <v>0</v>
      </c>
      <c r="DO570" s="4" t="e">
        <f t="shared" si="1608"/>
        <v>#DIV/0!</v>
      </c>
      <c r="DP570" s="57"/>
      <c r="DQ570" s="57"/>
      <c r="DR570" s="56">
        <f t="shared" si="1531"/>
        <v>2</v>
      </c>
      <c r="DS570" s="56">
        <f t="shared" si="1532"/>
        <v>0</v>
      </c>
      <c r="DT570" s="38">
        <f t="shared" si="1533"/>
        <v>0</v>
      </c>
      <c r="DU570" s="38">
        <f t="shared" si="1609"/>
        <v>2</v>
      </c>
      <c r="DV570" s="38">
        <f t="shared" si="1534"/>
        <v>0</v>
      </c>
      <c r="DW570" s="39">
        <f t="shared" si="1535"/>
        <v>0</v>
      </c>
      <c r="DX570" s="39">
        <f t="shared" si="1536"/>
        <v>0</v>
      </c>
      <c r="DY570" s="39">
        <f t="shared" si="1537"/>
        <v>0</v>
      </c>
      <c r="DZ570" s="39">
        <f t="shared" si="1538"/>
        <v>0</v>
      </c>
      <c r="EA570" s="39">
        <f t="shared" si="1539"/>
        <v>0</v>
      </c>
      <c r="EB570" s="37" t="e">
        <f t="shared" si="1610"/>
        <v>#DIV/0!</v>
      </c>
      <c r="EC570" s="37" t="e">
        <f t="shared" si="1611"/>
        <v>#DIV/0!</v>
      </c>
      <c r="ED570" s="37" t="e">
        <f t="shared" si="1612"/>
        <v>#DIV/0!</v>
      </c>
      <c r="EE570" s="37" t="e">
        <f t="shared" si="1613"/>
        <v>#DIV/0!</v>
      </c>
      <c r="EF570" s="39" t="e">
        <f t="shared" si="1614"/>
        <v>#DIV/0!</v>
      </c>
      <c r="EG570" s="37" t="e">
        <f t="shared" si="1615"/>
        <v>#DIV/0!</v>
      </c>
      <c r="EH570" s="37" t="e">
        <f t="shared" si="1616"/>
        <v>#DIV/0!</v>
      </c>
      <c r="EI570" s="11" t="b">
        <f t="shared" si="1617"/>
        <v>1</v>
      </c>
      <c r="EJ570" s="11" t="b">
        <f t="shared" si="1618"/>
        <v>0</v>
      </c>
      <c r="EK570" s="39" t="e">
        <f t="shared" si="1619"/>
        <v>#DIV/0!</v>
      </c>
      <c r="EL570" s="39" t="e">
        <f t="shared" si="1620"/>
        <v>#DIV/0!</v>
      </c>
      <c r="EM570" s="39" t="e">
        <f t="shared" si="1621"/>
        <v>#DIV/0!</v>
      </c>
      <c r="EN570" s="39" t="e">
        <f t="shared" si="1622"/>
        <v>#DIV/0!</v>
      </c>
      <c r="EO570" s="39" t="e">
        <f t="shared" si="1623"/>
        <v>#DIV/0!</v>
      </c>
      <c r="EP570" s="39" t="e">
        <f t="shared" si="1624"/>
        <v>#DIV/0!</v>
      </c>
      <c r="EQ570" s="39" t="e">
        <f t="shared" si="1625"/>
        <v>#DIV/0!</v>
      </c>
      <c r="ER570" s="39" t="e">
        <f t="shared" si="1626"/>
        <v>#DIV/0!</v>
      </c>
      <c r="ES570" s="58" t="str">
        <f t="shared" si="1627"/>
        <v>(OH,F,Cl)-dominate amphibole</v>
      </c>
      <c r="ET570" s="58" t="e">
        <f t="shared" si="1628"/>
        <v>#N/A</v>
      </c>
      <c r="EU570" s="56">
        <f t="shared" si="1540"/>
        <v>0</v>
      </c>
      <c r="EV570" s="56">
        <f t="shared" si="1541"/>
        <v>0</v>
      </c>
      <c r="EW570" s="56">
        <f t="shared" si="1542"/>
        <v>0</v>
      </c>
      <c r="EX570" s="56">
        <f t="shared" si="1543"/>
        <v>0</v>
      </c>
      <c r="EY570" s="56">
        <f t="shared" si="1544"/>
        <v>0</v>
      </c>
      <c r="EZ570" s="56">
        <f t="shared" si="1545"/>
        <v>0</v>
      </c>
      <c r="FA570" s="39">
        <f t="shared" si="1546"/>
        <v>0</v>
      </c>
      <c r="FB570" s="39">
        <f t="shared" si="1547"/>
        <v>0</v>
      </c>
      <c r="FC570" s="54">
        <f t="shared" si="1548"/>
        <v>0</v>
      </c>
      <c r="FD570" s="54">
        <f t="shared" si="1549"/>
        <v>0</v>
      </c>
      <c r="FE570" s="39">
        <f t="shared" si="1550"/>
        <v>0</v>
      </c>
      <c r="FF570" s="54">
        <f t="shared" si="1551"/>
        <v>0</v>
      </c>
      <c r="FG570" s="39">
        <f t="shared" si="1552"/>
        <v>0</v>
      </c>
      <c r="FH570" s="39">
        <f t="shared" si="1629"/>
        <v>0</v>
      </c>
      <c r="FI570" s="39">
        <f t="shared" si="1630"/>
        <v>0</v>
      </c>
      <c r="FJ570" s="39">
        <f t="shared" si="1631"/>
        <v>0</v>
      </c>
      <c r="FK570" s="39" t="e">
        <f t="shared" si="1632"/>
        <v>#DIV/0!</v>
      </c>
      <c r="FL570" s="39" t="e">
        <f t="shared" si="1633"/>
        <v>#DIV/0!</v>
      </c>
      <c r="FM570" s="39" t="e">
        <f t="shared" si="1634"/>
        <v>#DIV/0!</v>
      </c>
      <c r="FN570" s="39">
        <f t="shared" si="1635"/>
        <v>1</v>
      </c>
      <c r="FO570" s="39">
        <f t="shared" si="1553"/>
        <v>0</v>
      </c>
      <c r="FP570" s="39">
        <f t="shared" si="1554"/>
        <v>0</v>
      </c>
      <c r="FQ570" s="39">
        <f t="shared" si="1555"/>
        <v>0</v>
      </c>
      <c r="FR570" s="39">
        <f t="shared" si="1636"/>
        <v>0</v>
      </c>
      <c r="FS570" s="39">
        <f t="shared" si="1637"/>
        <v>0</v>
      </c>
      <c r="FU570" s="39" t="e">
        <f t="shared" si="1638"/>
        <v>#DIV/0!</v>
      </c>
      <c r="FV570" s="39" t="e">
        <f t="shared" si="1639"/>
        <v>#DIV/0!</v>
      </c>
      <c r="FW570" s="39" t="e">
        <f t="shared" si="1640"/>
        <v>#DIV/0!</v>
      </c>
      <c r="FY570" s="39" t="e">
        <f t="shared" si="1641"/>
        <v>#DIV/0!</v>
      </c>
      <c r="FZ570" s="39" t="e">
        <f t="shared" si="1642"/>
        <v>#DIV/0!</v>
      </c>
      <c r="GA570" s="39" t="e">
        <f t="shared" si="1643"/>
        <v>#DIV/0!</v>
      </c>
      <c r="GB570" s="39" t="e">
        <f t="shared" si="1644"/>
        <v>#DIV/0!</v>
      </c>
      <c r="GC570" s="39" t="e">
        <f t="shared" si="1645"/>
        <v>#DIV/0!</v>
      </c>
      <c r="GD570" s="39" t="e">
        <f t="shared" si="1646"/>
        <v>#DIV/0!</v>
      </c>
      <c r="GE570" s="39" t="e">
        <f t="shared" si="1647"/>
        <v>#DIV/0!</v>
      </c>
      <c r="GF570" s="39" t="e">
        <f t="shared" si="1648"/>
        <v>#DIV/0!</v>
      </c>
      <c r="GG570" s="39" t="e">
        <f t="shared" si="1649"/>
        <v>#DIV/0!</v>
      </c>
      <c r="GH570" s="39" t="e">
        <f t="shared" si="1650"/>
        <v>#DIV/0!</v>
      </c>
      <c r="GI570" s="39"/>
      <c r="GJ570" s="39" t="e">
        <f t="shared" si="1651"/>
        <v>#DIV/0!</v>
      </c>
      <c r="GK570" s="39" t="e">
        <f t="shared" si="1652"/>
        <v>#DIV/0!</v>
      </c>
      <c r="GL570" s="39" t="e">
        <f t="shared" si="1653"/>
        <v>#DIV/0!</v>
      </c>
      <c r="GM570" s="39" t="e">
        <f t="shared" si="1654"/>
        <v>#DIV/0!</v>
      </c>
      <c r="GN570" s="39" t="e">
        <f t="shared" si="1655"/>
        <v>#DIV/0!</v>
      </c>
      <c r="GO570" s="57"/>
      <c r="GP570" s="57" t="e">
        <f t="shared" si="1656"/>
        <v>#DIV/0!</v>
      </c>
      <c r="GQ570" s="59" t="e">
        <f t="shared" si="1657"/>
        <v>#DIV/0!</v>
      </c>
      <c r="GR570" s="41" t="e">
        <f t="shared" si="1658"/>
        <v>#DIV/0!</v>
      </c>
      <c r="GS570" s="57" t="e">
        <f t="shared" si="1659"/>
        <v>#DIV/0!</v>
      </c>
      <c r="GT570" s="57" t="e">
        <f t="shared" si="1660"/>
        <v>#DIV/0!</v>
      </c>
      <c r="GU570" s="57" t="e">
        <f t="shared" si="1661"/>
        <v>#DIV/0!</v>
      </c>
      <c r="GV570" s="57"/>
      <c r="GW570" s="42" t="e">
        <f t="shared" si="1662"/>
        <v>#DIV/0!</v>
      </c>
      <c r="GX570" s="42" t="e">
        <f t="shared" si="1663"/>
        <v>#DIV/0!</v>
      </c>
      <c r="GY570" s="42" t="e">
        <f t="shared" si="1664"/>
        <v>#DIV/0!</v>
      </c>
      <c r="GZ570" s="57"/>
      <c r="HA570" s="2" t="e">
        <f t="shared" si="1665"/>
        <v>#DIV/0!</v>
      </c>
      <c r="HB570" s="2" t="e">
        <f t="shared" si="1666"/>
        <v>#DIV/0!</v>
      </c>
      <c r="HC570" s="2" t="e">
        <f t="shared" si="1667"/>
        <v>#DIV/0!</v>
      </c>
      <c r="HD570" s="2" t="e">
        <f t="shared" si="1668"/>
        <v>#DIV/0!</v>
      </c>
      <c r="HE570" s="2" t="e">
        <f t="shared" si="1669"/>
        <v>#DIV/0!</v>
      </c>
      <c r="HF570" s="2" t="e">
        <f t="shared" si="1670"/>
        <v>#DIV/0!</v>
      </c>
      <c r="HG570" s="2" t="e">
        <f t="shared" si="1671"/>
        <v>#DIV/0!</v>
      </c>
      <c r="HH570" s="2" t="e">
        <f t="shared" si="1672"/>
        <v>#DIV/0!</v>
      </c>
      <c r="HI570" s="2" t="e">
        <f t="shared" si="1673"/>
        <v>#DIV/0!</v>
      </c>
      <c r="HJ570" s="11" t="e">
        <f t="shared" si="1674"/>
        <v>#DIV/0!</v>
      </c>
      <c r="HK570" s="60" t="e">
        <f t="shared" si="1675"/>
        <v>#DIV/0!</v>
      </c>
      <c r="HL570" s="57"/>
      <c r="HM570" s="57" t="e">
        <f t="shared" si="1676"/>
        <v>#DIV/0!</v>
      </c>
      <c r="HN570" s="57" t="e">
        <f t="shared" si="1677"/>
        <v>#DIV/0!</v>
      </c>
      <c r="HO570" s="57" t="e">
        <f t="shared" si="1678"/>
        <v>#DIV/0!</v>
      </c>
      <c r="HP570" s="57" t="e">
        <f t="shared" si="1679"/>
        <v>#DIV/0!</v>
      </c>
      <c r="HQ570" s="57" t="e">
        <f t="shared" si="1680"/>
        <v>#DIV/0!</v>
      </c>
      <c r="HR570" s="57"/>
      <c r="HS570" s="57" t="e">
        <f t="shared" si="1681"/>
        <v>#DIV/0!</v>
      </c>
      <c r="HT570" s="57" t="e">
        <f t="shared" si="1682"/>
        <v>#DIV/0!</v>
      </c>
      <c r="HU570" s="57" t="e">
        <f t="shared" si="1683"/>
        <v>#DIV/0!</v>
      </c>
      <c r="HV570" s="57" t="e">
        <f t="shared" si="1684"/>
        <v>#DIV/0!</v>
      </c>
      <c r="HW570" s="57" t="e">
        <f t="shared" si="1685"/>
        <v>#DIV/0!</v>
      </c>
      <c r="HX570" s="57"/>
      <c r="HY570" s="57" t="e">
        <f t="shared" si="1686"/>
        <v>#DIV/0!</v>
      </c>
      <c r="HZ570" s="57" t="e">
        <f t="shared" si="1687"/>
        <v>#DIV/0!</v>
      </c>
      <c r="IA570" s="57"/>
      <c r="IB570" s="61">
        <f t="shared" si="1688"/>
        <v>0</v>
      </c>
      <c r="IC570" s="57" t="str">
        <f t="shared" si="1689"/>
        <v/>
      </c>
      <c r="ID570" s="42"/>
      <c r="IE570" s="2" t="str">
        <f t="shared" si="1690"/>
        <v/>
      </c>
      <c r="IF570" s="60" t="e">
        <f t="shared" si="1691"/>
        <v>#DIV/0!</v>
      </c>
      <c r="IG570" s="60" t="str">
        <f t="shared" si="1692"/>
        <v/>
      </c>
      <c r="IH570" s="60" t="str">
        <f t="shared" si="1693"/>
        <v>zinco-</v>
      </c>
      <c r="II570" s="60" t="str">
        <f t="shared" si="1694"/>
        <v>mangano-</v>
      </c>
      <c r="IJ570" s="60" t="e">
        <f t="shared" si="1695"/>
        <v>#DIV/0!</v>
      </c>
      <c r="IK570" s="60" t="e">
        <f t="shared" si="1696"/>
        <v>#DIV/0!</v>
      </c>
      <c r="IL570" s="60" t="e">
        <f t="shared" si="1697"/>
        <v>#DIV/0!</v>
      </c>
      <c r="IM570" s="60" t="e">
        <f t="shared" si="1698"/>
        <v>#DIV/0!</v>
      </c>
      <c r="IN570" s="60" t="str">
        <f t="shared" si="1699"/>
        <v/>
      </c>
      <c r="IO570" s="60" t="str">
        <f t="shared" si="1700"/>
        <v/>
      </c>
      <c r="IP570" s="57"/>
      <c r="IQ570" s="57" t="str">
        <f t="shared" si="1701"/>
        <v>ERROR!!</v>
      </c>
    </row>
    <row r="571" spans="24:251">
      <c r="X571" s="29">
        <f t="shared" si="1557"/>
        <v>0</v>
      </c>
      <c r="Y571" s="29">
        <f t="shared" si="1558"/>
        <v>0</v>
      </c>
      <c r="Z571" s="29" t="e">
        <f t="shared" si="1559"/>
        <v>#DIV/0!</v>
      </c>
      <c r="AA571" s="29" t="e">
        <f t="shared" si="1560"/>
        <v>#DIV/0!</v>
      </c>
      <c r="AB571" s="29" t="e">
        <f t="shared" si="1561"/>
        <v>#DIV/0!</v>
      </c>
      <c r="AC571" s="29" t="e">
        <f t="shared" si="1562"/>
        <v>#DIV/0!</v>
      </c>
      <c r="AF571" s="23">
        <v>60.084299999999999</v>
      </c>
      <c r="AG571" s="23">
        <v>79.878799999999998</v>
      </c>
      <c r="AH571" s="23">
        <v>101.96120000000001</v>
      </c>
      <c r="AI571" s="23">
        <v>151.99039999999999</v>
      </c>
      <c r="AJ571" s="23">
        <v>159.69</v>
      </c>
      <c r="AK571" s="23">
        <v>71.846400000000003</v>
      </c>
      <c r="AL571" s="23">
        <v>70.9375</v>
      </c>
      <c r="AM571" s="23">
        <v>40.304400000000001</v>
      </c>
      <c r="AN571" s="23">
        <v>56.077399999999997</v>
      </c>
      <c r="AO571" s="23">
        <v>61.978999999999999</v>
      </c>
      <c r="AP571" s="23">
        <v>94.195999999999998</v>
      </c>
      <c r="AQ571" s="23">
        <v>18.998000000000001</v>
      </c>
      <c r="AR571" s="23">
        <v>35.450000000000003</v>
      </c>
      <c r="AS571" s="23">
        <v>29.88</v>
      </c>
      <c r="AT571" s="23">
        <v>74.691999999999993</v>
      </c>
      <c r="AU571" s="23">
        <v>81.39</v>
      </c>
      <c r="AX571" s="54">
        <f t="shared" si="1563"/>
        <v>0</v>
      </c>
      <c r="AY571" s="54">
        <f t="shared" si="1564"/>
        <v>0</v>
      </c>
      <c r="AZ571" s="54">
        <f t="shared" si="1565"/>
        <v>0</v>
      </c>
      <c r="BA571" s="54">
        <f t="shared" si="1566"/>
        <v>0</v>
      </c>
      <c r="BB571" s="54">
        <f t="shared" si="1567"/>
        <v>0</v>
      </c>
      <c r="BC571" s="54">
        <f t="shared" si="1568"/>
        <v>0</v>
      </c>
      <c r="BD571" s="54">
        <f t="shared" si="1569"/>
        <v>0</v>
      </c>
      <c r="BE571" s="54">
        <f t="shared" si="1570"/>
        <v>0</v>
      </c>
      <c r="BF571" s="54">
        <f t="shared" si="1571"/>
        <v>0</v>
      </c>
      <c r="BG571" s="54">
        <f t="shared" si="1572"/>
        <v>0</v>
      </c>
      <c r="BH571" s="54">
        <f t="shared" si="1573"/>
        <v>0</v>
      </c>
      <c r="BI571" s="54">
        <f t="shared" si="1574"/>
        <v>0</v>
      </c>
      <c r="BJ571" s="54">
        <f t="shared" si="1575"/>
        <v>0</v>
      </c>
      <c r="BK571" s="54">
        <f t="shared" si="1576"/>
        <v>0</v>
      </c>
      <c r="BL571" s="54">
        <f t="shared" si="1577"/>
        <v>0</v>
      </c>
      <c r="BM571" s="42"/>
      <c r="BO571" s="54">
        <f>'Norm-coeff'!$C$2+$AX571*'Norm-coeff'!$D$2+$AY571*'Norm-coeff'!$E$2+$AZ571*'Norm-coeff'!$F$2+$BA571*'Norm-coeff'!$G$2+$BB571*'Norm-coeff'!$H$2+$BC571*'Norm-coeff'!$I$2+$BD571*'Norm-coeff'!$J$2+$BE571*'Norm-coeff'!$K$2+$BF571*'Norm-coeff'!$L$2+$BG571*'Norm-coeff'!$M$2+$BH571*'Norm-coeff'!$N$2+$BI571*'Norm-coeff'!$O$2</f>
        <v>5.4045421474420303</v>
      </c>
      <c r="BP571" s="54">
        <f>'Norm-coeff'!$C$3+$AX571*'Norm-coeff'!$D$3+$AY571*'Norm-coeff'!$E$3+$AZ571*'Norm-coeff'!$F$3+$BA571*'Norm-coeff'!$G$3+$BB571*'Norm-coeff'!$H$3+$BC571*'Norm-coeff'!$I$3+$BD571*'Norm-coeff'!$J$3+$BE571*'Norm-coeff'!$K$3+$BF571*'Norm-coeff'!$L$3+$BG571*'Norm-coeff'!$M$3+$BH571*'Norm-coeff'!$N$3+$BI571*'Norm-coeff'!$O$3</f>
        <v>3.15319116612705</v>
      </c>
      <c r="BQ571" s="54">
        <f>'Norm-coeff'!$C$4+$AX571*'Norm-coeff'!$D$4+$AY571*'Norm-coeff'!$E$4+$AZ571*'Norm-coeff'!$F$4+$BA571*'Norm-coeff'!$G$4+$BB571*'Norm-coeff'!$H$4+$BC571*'Norm-coeff'!$I$4+$BD571*'Norm-coeff'!$J$4+$BE571*'Norm-coeff'!$K$4+$BF571*'Norm-coeff'!$L$4+$BG571*'Norm-coeff'!$M$4+$BH571*'Norm-coeff'!$N$4+$BI571*'Norm-coeff'!$O$4</f>
        <v>1.42115649462768</v>
      </c>
      <c r="BR571" s="54">
        <f>'Norm-coeff'!$C$5+$AX571*'Norm-coeff'!$D$5+$AY571*'Norm-coeff'!$E$5+$AZ571*'Norm-coeff'!$F$5+$BA571*'Norm-coeff'!$G$5+$BB571*'Norm-coeff'!$H$5+$BC571*'Norm-coeff'!$I$5+$BD571*'Norm-coeff'!$J$5+$BE571*'Norm-coeff'!$K$5+$BF571*'Norm-coeff'!$L$5+$BG571*'Norm-coeff'!$M$5+$BH571*'Norm-coeff'!$N$5+$BI571*'Norm-coeff'!$O$5</f>
        <v>1.0553329241296201</v>
      </c>
      <c r="BS571" s="54">
        <f>'Norm-coeff'!$C$6+$AX571*'Norm-coeff'!$D$6+$AY571*'Norm-coeff'!$E$6+$AZ571*'Norm-coeff'!$F$6+$BA571*'Norm-coeff'!$G$6+$BB571*'Norm-coeff'!$H$6+$BC571*'Norm-coeff'!$I$6+$BD571*'Norm-coeff'!$J$6+$BE571*'Norm-coeff'!$K$6+$BF571*'Norm-coeff'!$L$6+$BG571*'Norm-coeff'!$M$6+$BH571*'Norm-coeff'!$N$6+$BI571*'Norm-coeff'!$O$6</f>
        <v>-1.48700885495103E-2</v>
      </c>
      <c r="BT571" s="54">
        <f>'Norm-coeff'!$C$7+$AX571*'Norm-coeff'!$D$7+$AY571*'Norm-coeff'!$E$7+$AZ571*'Norm-coeff'!$F$7+$BA571*'Norm-coeff'!$G$7+$BB571*'Norm-coeff'!$H$7+$BC571*'Norm-coeff'!$I$7+$BD571*'Norm-coeff'!$J$7+$BE571*'Norm-coeff'!$K$7+$BF571*'Norm-coeff'!$L$7+$BG571*'Norm-coeff'!$M$7+$BH571*'Norm-coeff'!$N$7+$BI571*'Norm-coeff'!$O$7</f>
        <v>2.0907583608832998</v>
      </c>
      <c r="BU571" s="54">
        <f>'Norm-coeff'!$C$8+$AX571*'Norm-coeff'!$D$8+$AY571*'Norm-coeff'!$E$8+$AZ571*'Norm-coeff'!$F$8+$BA571*'Norm-coeff'!$G$8+$BB571*'Norm-coeff'!$H$8+$BC571*'Norm-coeff'!$I$8+$BD571*'Norm-coeff'!$J$8+$BE571*'Norm-coeff'!$K$8+$BF571*'Norm-coeff'!$L$8+$BG571*'Norm-coeff'!$M$8+$BH571*'Norm-coeff'!$N$8+$BI571*'Norm-coeff'!$O$8</f>
        <v>0.65894159836244504</v>
      </c>
      <c r="BV571" s="54">
        <f>'Norm-coeff'!$C$9+$AX571*'Norm-coeff'!$D$9+$AY571*'Norm-coeff'!$E$9+$AZ571*'Norm-coeff'!$F$9+$BA571*'Norm-coeff'!$G$9+$BB571*'Norm-coeff'!$H$9+$BC571*'Norm-coeff'!$I$9+$BD571*'Norm-coeff'!$J$9+$BE571*'Norm-coeff'!$K$9+$BF571*'Norm-coeff'!$L$9+$BG571*'Norm-coeff'!$M$9+$BH571*'Norm-coeff'!$N$9+$BI571*'Norm-coeff'!$O$9</f>
        <v>1.48961085014701</v>
      </c>
      <c r="BW571" s="54">
        <f>'Norm-coeff'!$C$10+$AX571*'Norm-coeff'!$D$10+$AY571*'Norm-coeff'!$E$10+$AZ571*'Norm-coeff'!$F$10+$BA571*'Norm-coeff'!$G$10+$BB571*'Norm-coeff'!$H$10+$BC571*'Norm-coeff'!$I$10+$BD571*'Norm-coeff'!$J$10+$BE571*'Norm-coeff'!$K$10+$BF571*'Norm-coeff'!$L$10+$BG571*'Norm-coeff'!$M$10+$BH571*'Norm-coeff'!$N$10+$BI571*'Norm-coeff'!$O$10</f>
        <v>1.42058735749591</v>
      </c>
      <c r="BX571" s="54">
        <f>'Norm-coeff'!$C$11+$AX571*'Norm-coeff'!$D$11+$AY571*'Norm-coeff'!$E$11+$AZ571*'Norm-coeff'!$F$11+$BA571*'Norm-coeff'!$G$11+$BB571*'Norm-coeff'!$H$11+$BC571*'Norm-coeff'!$I$11+$BD571*'Norm-coeff'!$J$11+$BE571*'Norm-coeff'!$K$11+$BF571*'Norm-coeff'!$L$11+$BG571*'Norm-coeff'!$M$11+$BH571*'Norm-coeff'!$N$11+$BI571*'Norm-coeff'!$O$11</f>
        <v>0.221233014421479</v>
      </c>
      <c r="BY571" s="54">
        <f>'Norm-coeff'!$C$12+$AX571*'Norm-coeff'!$D$12+$AY571*'Norm-coeff'!$E$12+$AZ571*'Norm-coeff'!$F$12+$BA571*'Norm-coeff'!$G$12+$BB571*'Norm-coeff'!$H$12+$BC571*'Norm-coeff'!$I$12+$BD571*'Norm-coeff'!$J$12+$BE571*'Norm-coeff'!$K$12+$BF571*'Norm-coeff'!$L$12+$BG571*'Norm-coeff'!$M$12+$BH571*'Norm-coeff'!$N$12+$BI571*'Norm-coeff'!$O$12</f>
        <v>0.283527502056037</v>
      </c>
      <c r="BZ571" s="54">
        <f>'Norm-coeff'!$C$13+$AX571*'Norm-coeff'!$D$13+$AY571*'Norm-coeff'!$E$13+$AZ571*'Norm-coeff'!$F$13+$BA571*'Norm-coeff'!$G$13+$BB571*'Norm-coeff'!$H$13+$BC571*'Norm-coeff'!$I$13+$BD571*'Norm-coeff'!$J$13+$BE571*'Norm-coeff'!$K$13+$BF571*'Norm-coeff'!$L$13+$BG571*'Norm-coeff'!$M$13+$BH571*'Norm-coeff'!$N$13+$BI571*'Norm-coeff'!$O$13</f>
        <v>-4.1864930554451202E-2</v>
      </c>
      <c r="CA571" s="54">
        <f>'Norm-coeff'!$C$14+$AX571*'Norm-coeff'!$D$14+$AY571*'Norm-coeff'!$E$14+$AZ571*'Norm-coeff'!$F$14+$BA571*'Norm-coeff'!$G$14+$BB571*'Norm-coeff'!$H$14+$BC571*'Norm-coeff'!$I$14+$BD571*'Norm-coeff'!$J$14+$BE571*'Norm-coeff'!$K$14+$BF571*'Norm-coeff'!$L$14+$BG571*'Norm-coeff'!$M$14+$BH571*'Norm-coeff'!$N$14+$BI571*'Norm-coeff'!$O$14</f>
        <v>4.2526983164477103</v>
      </c>
      <c r="CC571" s="54">
        <f t="shared" si="1702"/>
        <v>0</v>
      </c>
      <c r="CG571" s="54">
        <f t="shared" si="1578"/>
        <v>0</v>
      </c>
      <c r="CH571" s="54">
        <f t="shared" si="1556"/>
        <v>0</v>
      </c>
      <c r="CI571" s="54">
        <f t="shared" si="1579"/>
        <v>0</v>
      </c>
      <c r="CJ571" s="56">
        <f t="shared" si="1580"/>
        <v>0</v>
      </c>
      <c r="CK571" s="54">
        <f t="shared" si="1581"/>
        <v>0</v>
      </c>
      <c r="CL571" s="54">
        <f t="shared" si="1582"/>
        <v>0</v>
      </c>
      <c r="CM571" s="54">
        <f t="shared" si="1583"/>
        <v>0</v>
      </c>
      <c r="CN571" s="54">
        <f t="shared" si="1584"/>
        <v>0</v>
      </c>
      <c r="CO571" s="54">
        <f t="shared" si="1585"/>
        <v>0</v>
      </c>
      <c r="CP571" s="54">
        <f t="shared" si="1586"/>
        <v>0</v>
      </c>
      <c r="CQ571" s="54">
        <f t="shared" si="1587"/>
        <v>0</v>
      </c>
      <c r="CR571" s="54">
        <f t="shared" si="1588"/>
        <v>0</v>
      </c>
      <c r="CS571" s="54">
        <f t="shared" si="1589"/>
        <v>0</v>
      </c>
      <c r="CU571" s="54">
        <f t="shared" si="1590"/>
        <v>0</v>
      </c>
      <c r="CV571" s="54">
        <f t="shared" si="1591"/>
        <v>0</v>
      </c>
      <c r="CW571" s="54">
        <f t="shared" si="1592"/>
        <v>0</v>
      </c>
      <c r="CX571" s="54">
        <f t="shared" si="1593"/>
        <v>0</v>
      </c>
      <c r="CZ571" s="54">
        <f t="shared" si="1594"/>
        <v>0</v>
      </c>
      <c r="DA571" s="54">
        <f t="shared" si="1595"/>
        <v>0</v>
      </c>
      <c r="DB571" s="54">
        <f t="shared" si="1596"/>
        <v>0</v>
      </c>
      <c r="DC571" s="54">
        <f t="shared" si="1597"/>
        <v>0</v>
      </c>
      <c r="DD571" s="54">
        <f t="shared" si="1598"/>
        <v>0</v>
      </c>
      <c r="DE571" s="54">
        <f t="shared" si="1599"/>
        <v>0</v>
      </c>
      <c r="DF571" s="54">
        <f t="shared" si="1600"/>
        <v>0</v>
      </c>
      <c r="DG571" s="54">
        <f t="shared" si="1601"/>
        <v>2</v>
      </c>
      <c r="DH571" s="71">
        <f t="shared" si="1602"/>
        <v>0</v>
      </c>
      <c r="DI571" s="71">
        <f t="shared" si="1603"/>
        <v>0</v>
      </c>
      <c r="DJ571" s="54">
        <f t="shared" si="1604"/>
        <v>0</v>
      </c>
      <c r="DK571" s="54">
        <f t="shared" si="1605"/>
        <v>2</v>
      </c>
      <c r="DL571" s="4">
        <f t="shared" si="1530"/>
        <v>0</v>
      </c>
      <c r="DM571" s="3">
        <f t="shared" si="1606"/>
        <v>0</v>
      </c>
      <c r="DN571" s="3">
        <f t="shared" si="1607"/>
        <v>0</v>
      </c>
      <c r="DO571" s="4" t="e">
        <f t="shared" si="1608"/>
        <v>#DIV/0!</v>
      </c>
      <c r="DP571" s="57"/>
      <c r="DQ571" s="57"/>
      <c r="DR571" s="56">
        <f t="shared" si="1531"/>
        <v>2</v>
      </c>
      <c r="DS571" s="56">
        <f t="shared" si="1532"/>
        <v>0</v>
      </c>
      <c r="DT571" s="38">
        <f t="shared" si="1533"/>
        <v>0</v>
      </c>
      <c r="DU571" s="38">
        <f t="shared" si="1609"/>
        <v>2</v>
      </c>
      <c r="DV571" s="38">
        <f t="shared" si="1534"/>
        <v>0</v>
      </c>
      <c r="DW571" s="39">
        <f t="shared" si="1535"/>
        <v>0</v>
      </c>
      <c r="DX571" s="39">
        <f t="shared" si="1536"/>
        <v>0</v>
      </c>
      <c r="DY571" s="39">
        <f t="shared" si="1537"/>
        <v>0</v>
      </c>
      <c r="DZ571" s="39">
        <f t="shared" si="1538"/>
        <v>0</v>
      </c>
      <c r="EA571" s="39">
        <f t="shared" si="1539"/>
        <v>0</v>
      </c>
      <c r="EB571" s="37" t="e">
        <f t="shared" si="1610"/>
        <v>#DIV/0!</v>
      </c>
      <c r="EC571" s="37" t="e">
        <f t="shared" si="1611"/>
        <v>#DIV/0!</v>
      </c>
      <c r="ED571" s="37" t="e">
        <f t="shared" si="1612"/>
        <v>#DIV/0!</v>
      </c>
      <c r="EE571" s="37" t="e">
        <f t="shared" si="1613"/>
        <v>#DIV/0!</v>
      </c>
      <c r="EF571" s="39" t="e">
        <f t="shared" si="1614"/>
        <v>#DIV/0!</v>
      </c>
      <c r="EG571" s="37" t="e">
        <f t="shared" si="1615"/>
        <v>#DIV/0!</v>
      </c>
      <c r="EH571" s="37" t="e">
        <f t="shared" si="1616"/>
        <v>#DIV/0!</v>
      </c>
      <c r="EI571" s="11" t="b">
        <f t="shared" si="1617"/>
        <v>1</v>
      </c>
      <c r="EJ571" s="11" t="b">
        <f t="shared" si="1618"/>
        <v>0</v>
      </c>
      <c r="EK571" s="39" t="e">
        <f t="shared" si="1619"/>
        <v>#DIV/0!</v>
      </c>
      <c r="EL571" s="39" t="e">
        <f t="shared" si="1620"/>
        <v>#DIV/0!</v>
      </c>
      <c r="EM571" s="39" t="e">
        <f t="shared" si="1621"/>
        <v>#DIV/0!</v>
      </c>
      <c r="EN571" s="39" t="e">
        <f t="shared" si="1622"/>
        <v>#DIV/0!</v>
      </c>
      <c r="EO571" s="39" t="e">
        <f t="shared" si="1623"/>
        <v>#DIV/0!</v>
      </c>
      <c r="EP571" s="39" t="e">
        <f t="shared" si="1624"/>
        <v>#DIV/0!</v>
      </c>
      <c r="EQ571" s="39" t="e">
        <f t="shared" si="1625"/>
        <v>#DIV/0!</v>
      </c>
      <c r="ER571" s="39" t="e">
        <f t="shared" si="1626"/>
        <v>#DIV/0!</v>
      </c>
      <c r="ES571" s="58" t="str">
        <f t="shared" si="1627"/>
        <v>(OH,F,Cl)-dominate amphibole</v>
      </c>
      <c r="ET571" s="58" t="e">
        <f t="shared" si="1628"/>
        <v>#N/A</v>
      </c>
      <c r="EU571" s="56">
        <f t="shared" si="1540"/>
        <v>0</v>
      </c>
      <c r="EV571" s="56">
        <f t="shared" si="1541"/>
        <v>0</v>
      </c>
      <c r="EW571" s="56">
        <f t="shared" si="1542"/>
        <v>0</v>
      </c>
      <c r="EX571" s="56">
        <f t="shared" si="1543"/>
        <v>0</v>
      </c>
      <c r="EY571" s="56">
        <f t="shared" si="1544"/>
        <v>0</v>
      </c>
      <c r="EZ571" s="56">
        <f t="shared" si="1545"/>
        <v>0</v>
      </c>
      <c r="FA571" s="39">
        <f t="shared" si="1546"/>
        <v>0</v>
      </c>
      <c r="FB571" s="39">
        <f t="shared" si="1547"/>
        <v>0</v>
      </c>
      <c r="FC571" s="54">
        <f t="shared" si="1548"/>
        <v>0</v>
      </c>
      <c r="FD571" s="54">
        <f t="shared" si="1549"/>
        <v>0</v>
      </c>
      <c r="FE571" s="39">
        <f t="shared" si="1550"/>
        <v>0</v>
      </c>
      <c r="FF571" s="54">
        <f t="shared" si="1551"/>
        <v>0</v>
      </c>
      <c r="FG571" s="39">
        <f t="shared" si="1552"/>
        <v>0</v>
      </c>
      <c r="FH571" s="39">
        <f t="shared" si="1629"/>
        <v>0</v>
      </c>
      <c r="FI571" s="39">
        <f t="shared" si="1630"/>
        <v>0</v>
      </c>
      <c r="FJ571" s="39">
        <f t="shared" si="1631"/>
        <v>0</v>
      </c>
      <c r="FK571" s="39" t="e">
        <f t="shared" si="1632"/>
        <v>#DIV/0!</v>
      </c>
      <c r="FL571" s="39" t="e">
        <f t="shared" si="1633"/>
        <v>#DIV/0!</v>
      </c>
      <c r="FM571" s="39" t="e">
        <f t="shared" si="1634"/>
        <v>#DIV/0!</v>
      </c>
      <c r="FN571" s="39">
        <f t="shared" si="1635"/>
        <v>1</v>
      </c>
      <c r="FO571" s="39">
        <f t="shared" si="1553"/>
        <v>0</v>
      </c>
      <c r="FP571" s="39">
        <f t="shared" si="1554"/>
        <v>0</v>
      </c>
      <c r="FQ571" s="39">
        <f t="shared" si="1555"/>
        <v>0</v>
      </c>
      <c r="FR571" s="39">
        <f t="shared" si="1636"/>
        <v>0</v>
      </c>
      <c r="FS571" s="39">
        <f t="shared" si="1637"/>
        <v>0</v>
      </c>
      <c r="FU571" s="39" t="e">
        <f t="shared" si="1638"/>
        <v>#DIV/0!</v>
      </c>
      <c r="FV571" s="39" t="e">
        <f t="shared" si="1639"/>
        <v>#DIV/0!</v>
      </c>
      <c r="FW571" s="39" t="e">
        <f t="shared" si="1640"/>
        <v>#DIV/0!</v>
      </c>
      <c r="FY571" s="39" t="e">
        <f t="shared" si="1641"/>
        <v>#DIV/0!</v>
      </c>
      <c r="FZ571" s="39" t="e">
        <f t="shared" si="1642"/>
        <v>#DIV/0!</v>
      </c>
      <c r="GA571" s="39" t="e">
        <f t="shared" si="1643"/>
        <v>#DIV/0!</v>
      </c>
      <c r="GB571" s="39" t="e">
        <f t="shared" si="1644"/>
        <v>#DIV/0!</v>
      </c>
      <c r="GC571" s="39" t="e">
        <f t="shared" si="1645"/>
        <v>#DIV/0!</v>
      </c>
      <c r="GD571" s="39" t="e">
        <f t="shared" si="1646"/>
        <v>#DIV/0!</v>
      </c>
      <c r="GE571" s="39" t="e">
        <f t="shared" si="1647"/>
        <v>#DIV/0!</v>
      </c>
      <c r="GF571" s="39" t="e">
        <f t="shared" si="1648"/>
        <v>#DIV/0!</v>
      </c>
      <c r="GG571" s="39" t="e">
        <f t="shared" si="1649"/>
        <v>#DIV/0!</v>
      </c>
      <c r="GH571" s="39" t="e">
        <f t="shared" si="1650"/>
        <v>#DIV/0!</v>
      </c>
      <c r="GI571" s="39"/>
      <c r="GJ571" s="39" t="e">
        <f t="shared" si="1651"/>
        <v>#DIV/0!</v>
      </c>
      <c r="GK571" s="39" t="e">
        <f t="shared" si="1652"/>
        <v>#DIV/0!</v>
      </c>
      <c r="GL571" s="39" t="e">
        <f t="shared" si="1653"/>
        <v>#DIV/0!</v>
      </c>
      <c r="GM571" s="39" t="e">
        <f t="shared" si="1654"/>
        <v>#DIV/0!</v>
      </c>
      <c r="GN571" s="39" t="e">
        <f t="shared" si="1655"/>
        <v>#DIV/0!</v>
      </c>
      <c r="GO571" s="57"/>
      <c r="GP571" s="57" t="e">
        <f t="shared" si="1656"/>
        <v>#DIV/0!</v>
      </c>
      <c r="GQ571" s="59" t="e">
        <f t="shared" si="1657"/>
        <v>#DIV/0!</v>
      </c>
      <c r="GR571" s="41" t="e">
        <f t="shared" si="1658"/>
        <v>#DIV/0!</v>
      </c>
      <c r="GS571" s="57" t="e">
        <f t="shared" si="1659"/>
        <v>#DIV/0!</v>
      </c>
      <c r="GT571" s="57" t="e">
        <f t="shared" si="1660"/>
        <v>#DIV/0!</v>
      </c>
      <c r="GU571" s="57" t="e">
        <f t="shared" si="1661"/>
        <v>#DIV/0!</v>
      </c>
      <c r="GV571" s="57"/>
      <c r="GW571" s="42" t="e">
        <f t="shared" si="1662"/>
        <v>#DIV/0!</v>
      </c>
      <c r="GX571" s="42" t="e">
        <f t="shared" si="1663"/>
        <v>#DIV/0!</v>
      </c>
      <c r="GY571" s="42" t="e">
        <f t="shared" si="1664"/>
        <v>#DIV/0!</v>
      </c>
      <c r="GZ571" s="57"/>
      <c r="HA571" s="2" t="e">
        <f t="shared" si="1665"/>
        <v>#DIV/0!</v>
      </c>
      <c r="HB571" s="2" t="e">
        <f t="shared" si="1666"/>
        <v>#DIV/0!</v>
      </c>
      <c r="HC571" s="2" t="e">
        <f t="shared" si="1667"/>
        <v>#DIV/0!</v>
      </c>
      <c r="HD571" s="2" t="e">
        <f t="shared" si="1668"/>
        <v>#DIV/0!</v>
      </c>
      <c r="HE571" s="2" t="e">
        <f t="shared" si="1669"/>
        <v>#DIV/0!</v>
      </c>
      <c r="HF571" s="2" t="e">
        <f t="shared" si="1670"/>
        <v>#DIV/0!</v>
      </c>
      <c r="HG571" s="2" t="e">
        <f t="shared" si="1671"/>
        <v>#DIV/0!</v>
      </c>
      <c r="HH571" s="2" t="e">
        <f t="shared" si="1672"/>
        <v>#DIV/0!</v>
      </c>
      <c r="HI571" s="2" t="e">
        <f t="shared" si="1673"/>
        <v>#DIV/0!</v>
      </c>
      <c r="HJ571" s="11" t="e">
        <f t="shared" si="1674"/>
        <v>#DIV/0!</v>
      </c>
      <c r="HK571" s="60" t="e">
        <f t="shared" si="1675"/>
        <v>#DIV/0!</v>
      </c>
      <c r="HL571" s="57"/>
      <c r="HM571" s="57" t="e">
        <f t="shared" si="1676"/>
        <v>#DIV/0!</v>
      </c>
      <c r="HN571" s="57" t="e">
        <f t="shared" si="1677"/>
        <v>#DIV/0!</v>
      </c>
      <c r="HO571" s="57" t="e">
        <f t="shared" si="1678"/>
        <v>#DIV/0!</v>
      </c>
      <c r="HP571" s="57" t="e">
        <f t="shared" si="1679"/>
        <v>#DIV/0!</v>
      </c>
      <c r="HQ571" s="57" t="e">
        <f t="shared" si="1680"/>
        <v>#DIV/0!</v>
      </c>
      <c r="HR571" s="57"/>
      <c r="HS571" s="57" t="e">
        <f t="shared" si="1681"/>
        <v>#DIV/0!</v>
      </c>
      <c r="HT571" s="57" t="e">
        <f t="shared" si="1682"/>
        <v>#DIV/0!</v>
      </c>
      <c r="HU571" s="57" t="e">
        <f t="shared" si="1683"/>
        <v>#DIV/0!</v>
      </c>
      <c r="HV571" s="57" t="e">
        <f t="shared" si="1684"/>
        <v>#DIV/0!</v>
      </c>
      <c r="HW571" s="57" t="e">
        <f t="shared" si="1685"/>
        <v>#DIV/0!</v>
      </c>
      <c r="HX571" s="57"/>
      <c r="HY571" s="57" t="e">
        <f t="shared" si="1686"/>
        <v>#DIV/0!</v>
      </c>
      <c r="HZ571" s="57" t="e">
        <f t="shared" si="1687"/>
        <v>#DIV/0!</v>
      </c>
      <c r="IA571" s="57"/>
      <c r="IB571" s="61">
        <f t="shared" si="1688"/>
        <v>0</v>
      </c>
      <c r="IC571" s="57" t="str">
        <f t="shared" si="1689"/>
        <v/>
      </c>
      <c r="ID571" s="42"/>
      <c r="IE571" s="2" t="str">
        <f t="shared" si="1690"/>
        <v/>
      </c>
      <c r="IF571" s="60" t="e">
        <f t="shared" si="1691"/>
        <v>#DIV/0!</v>
      </c>
      <c r="IG571" s="60" t="str">
        <f t="shared" si="1692"/>
        <v/>
      </c>
      <c r="IH571" s="60" t="str">
        <f t="shared" si="1693"/>
        <v>zinco-</v>
      </c>
      <c r="II571" s="60" t="str">
        <f t="shared" si="1694"/>
        <v>mangano-</v>
      </c>
      <c r="IJ571" s="60" t="e">
        <f t="shared" si="1695"/>
        <v>#DIV/0!</v>
      </c>
      <c r="IK571" s="60" t="e">
        <f t="shared" si="1696"/>
        <v>#DIV/0!</v>
      </c>
      <c r="IL571" s="60" t="e">
        <f t="shared" si="1697"/>
        <v>#DIV/0!</v>
      </c>
      <c r="IM571" s="60" t="e">
        <f t="shared" si="1698"/>
        <v>#DIV/0!</v>
      </c>
      <c r="IN571" s="60" t="str">
        <f t="shared" si="1699"/>
        <v/>
      </c>
      <c r="IO571" s="60" t="str">
        <f t="shared" si="1700"/>
        <v/>
      </c>
      <c r="IP571" s="57"/>
      <c r="IQ571" s="57" t="str">
        <f t="shared" si="1701"/>
        <v>ERROR!!</v>
      </c>
    </row>
    <row r="572" spans="24:251">
      <c r="X572" s="29">
        <f t="shared" si="1557"/>
        <v>0</v>
      </c>
      <c r="Y572" s="29">
        <f t="shared" si="1558"/>
        <v>0</v>
      </c>
      <c r="Z572" s="29" t="e">
        <f t="shared" si="1559"/>
        <v>#DIV/0!</v>
      </c>
      <c r="AA572" s="29" t="e">
        <f t="shared" si="1560"/>
        <v>#DIV/0!</v>
      </c>
      <c r="AB572" s="29" t="e">
        <f t="shared" si="1561"/>
        <v>#DIV/0!</v>
      </c>
      <c r="AC572" s="29" t="e">
        <f t="shared" si="1562"/>
        <v>#DIV/0!</v>
      </c>
      <c r="AF572" s="23">
        <v>60.084299999999999</v>
      </c>
      <c r="AG572" s="23">
        <v>79.878799999999998</v>
      </c>
      <c r="AH572" s="23">
        <v>101.96120000000001</v>
      </c>
      <c r="AI572" s="23">
        <v>151.99039999999999</v>
      </c>
      <c r="AJ572" s="23">
        <v>159.69</v>
      </c>
      <c r="AK572" s="23">
        <v>71.846400000000003</v>
      </c>
      <c r="AL572" s="23">
        <v>70.9375</v>
      </c>
      <c r="AM572" s="23">
        <v>40.304400000000001</v>
      </c>
      <c r="AN572" s="23">
        <v>56.077399999999997</v>
      </c>
      <c r="AO572" s="23">
        <v>61.978999999999999</v>
      </c>
      <c r="AP572" s="23">
        <v>94.195999999999998</v>
      </c>
      <c r="AQ572" s="23">
        <v>18.998000000000001</v>
      </c>
      <c r="AR572" s="23">
        <v>35.450000000000003</v>
      </c>
      <c r="AS572" s="23">
        <v>29.88</v>
      </c>
      <c r="AT572" s="23">
        <v>74.691999999999993</v>
      </c>
      <c r="AU572" s="23">
        <v>81.39</v>
      </c>
      <c r="AX572" s="54">
        <f t="shared" si="1563"/>
        <v>0</v>
      </c>
      <c r="AY572" s="54">
        <f t="shared" si="1564"/>
        <v>0</v>
      </c>
      <c r="AZ572" s="54">
        <f t="shared" si="1565"/>
        <v>0</v>
      </c>
      <c r="BA572" s="54">
        <f t="shared" si="1566"/>
        <v>0</v>
      </c>
      <c r="BB572" s="54">
        <f t="shared" si="1567"/>
        <v>0</v>
      </c>
      <c r="BC572" s="54">
        <f t="shared" si="1568"/>
        <v>0</v>
      </c>
      <c r="BD572" s="54">
        <f t="shared" si="1569"/>
        <v>0</v>
      </c>
      <c r="BE572" s="54">
        <f t="shared" si="1570"/>
        <v>0</v>
      </c>
      <c r="BF572" s="54">
        <f t="shared" si="1571"/>
        <v>0</v>
      </c>
      <c r="BG572" s="54">
        <f t="shared" si="1572"/>
        <v>0</v>
      </c>
      <c r="BH572" s="54">
        <f t="shared" si="1573"/>
        <v>0</v>
      </c>
      <c r="BI572" s="54">
        <f t="shared" si="1574"/>
        <v>0</v>
      </c>
      <c r="BJ572" s="54">
        <f t="shared" si="1575"/>
        <v>0</v>
      </c>
      <c r="BK572" s="54">
        <f t="shared" si="1576"/>
        <v>0</v>
      </c>
      <c r="BL572" s="54">
        <f t="shared" si="1577"/>
        <v>0</v>
      </c>
      <c r="BM572" s="42"/>
      <c r="BO572" s="54">
        <f>'Norm-coeff'!$C$2+$AX572*'Norm-coeff'!$D$2+$AY572*'Norm-coeff'!$E$2+$AZ572*'Norm-coeff'!$F$2+$BA572*'Norm-coeff'!$G$2+$BB572*'Norm-coeff'!$H$2+$BC572*'Norm-coeff'!$I$2+$BD572*'Norm-coeff'!$J$2+$BE572*'Norm-coeff'!$K$2+$BF572*'Norm-coeff'!$L$2+$BG572*'Norm-coeff'!$M$2+$BH572*'Norm-coeff'!$N$2+$BI572*'Norm-coeff'!$O$2</f>
        <v>5.4045421474420303</v>
      </c>
      <c r="BP572" s="54">
        <f>'Norm-coeff'!$C$3+$AX572*'Norm-coeff'!$D$3+$AY572*'Norm-coeff'!$E$3+$AZ572*'Norm-coeff'!$F$3+$BA572*'Norm-coeff'!$G$3+$BB572*'Norm-coeff'!$H$3+$BC572*'Norm-coeff'!$I$3+$BD572*'Norm-coeff'!$J$3+$BE572*'Norm-coeff'!$K$3+$BF572*'Norm-coeff'!$L$3+$BG572*'Norm-coeff'!$M$3+$BH572*'Norm-coeff'!$N$3+$BI572*'Norm-coeff'!$O$3</f>
        <v>3.15319116612705</v>
      </c>
      <c r="BQ572" s="54">
        <f>'Norm-coeff'!$C$4+$AX572*'Norm-coeff'!$D$4+$AY572*'Norm-coeff'!$E$4+$AZ572*'Norm-coeff'!$F$4+$BA572*'Norm-coeff'!$G$4+$BB572*'Norm-coeff'!$H$4+$BC572*'Norm-coeff'!$I$4+$BD572*'Norm-coeff'!$J$4+$BE572*'Norm-coeff'!$K$4+$BF572*'Norm-coeff'!$L$4+$BG572*'Norm-coeff'!$M$4+$BH572*'Norm-coeff'!$N$4+$BI572*'Norm-coeff'!$O$4</f>
        <v>1.42115649462768</v>
      </c>
      <c r="BR572" s="54">
        <f>'Norm-coeff'!$C$5+$AX572*'Norm-coeff'!$D$5+$AY572*'Norm-coeff'!$E$5+$AZ572*'Norm-coeff'!$F$5+$BA572*'Norm-coeff'!$G$5+$BB572*'Norm-coeff'!$H$5+$BC572*'Norm-coeff'!$I$5+$BD572*'Norm-coeff'!$J$5+$BE572*'Norm-coeff'!$K$5+$BF572*'Norm-coeff'!$L$5+$BG572*'Norm-coeff'!$M$5+$BH572*'Norm-coeff'!$N$5+$BI572*'Norm-coeff'!$O$5</f>
        <v>1.0553329241296201</v>
      </c>
      <c r="BS572" s="54">
        <f>'Norm-coeff'!$C$6+$AX572*'Norm-coeff'!$D$6+$AY572*'Norm-coeff'!$E$6+$AZ572*'Norm-coeff'!$F$6+$BA572*'Norm-coeff'!$G$6+$BB572*'Norm-coeff'!$H$6+$BC572*'Norm-coeff'!$I$6+$BD572*'Norm-coeff'!$J$6+$BE572*'Norm-coeff'!$K$6+$BF572*'Norm-coeff'!$L$6+$BG572*'Norm-coeff'!$M$6+$BH572*'Norm-coeff'!$N$6+$BI572*'Norm-coeff'!$O$6</f>
        <v>-1.48700885495103E-2</v>
      </c>
      <c r="BT572" s="54">
        <f>'Norm-coeff'!$C$7+$AX572*'Norm-coeff'!$D$7+$AY572*'Norm-coeff'!$E$7+$AZ572*'Norm-coeff'!$F$7+$BA572*'Norm-coeff'!$G$7+$BB572*'Norm-coeff'!$H$7+$BC572*'Norm-coeff'!$I$7+$BD572*'Norm-coeff'!$J$7+$BE572*'Norm-coeff'!$K$7+$BF572*'Norm-coeff'!$L$7+$BG572*'Norm-coeff'!$M$7+$BH572*'Norm-coeff'!$N$7+$BI572*'Norm-coeff'!$O$7</f>
        <v>2.0907583608832998</v>
      </c>
      <c r="BU572" s="54">
        <f>'Norm-coeff'!$C$8+$AX572*'Norm-coeff'!$D$8+$AY572*'Norm-coeff'!$E$8+$AZ572*'Norm-coeff'!$F$8+$BA572*'Norm-coeff'!$G$8+$BB572*'Norm-coeff'!$H$8+$BC572*'Norm-coeff'!$I$8+$BD572*'Norm-coeff'!$J$8+$BE572*'Norm-coeff'!$K$8+$BF572*'Norm-coeff'!$L$8+$BG572*'Norm-coeff'!$M$8+$BH572*'Norm-coeff'!$N$8+$BI572*'Norm-coeff'!$O$8</f>
        <v>0.65894159836244504</v>
      </c>
      <c r="BV572" s="54">
        <f>'Norm-coeff'!$C$9+$AX572*'Norm-coeff'!$D$9+$AY572*'Norm-coeff'!$E$9+$AZ572*'Norm-coeff'!$F$9+$BA572*'Norm-coeff'!$G$9+$BB572*'Norm-coeff'!$H$9+$BC572*'Norm-coeff'!$I$9+$BD572*'Norm-coeff'!$J$9+$BE572*'Norm-coeff'!$K$9+$BF572*'Norm-coeff'!$L$9+$BG572*'Norm-coeff'!$M$9+$BH572*'Norm-coeff'!$N$9+$BI572*'Norm-coeff'!$O$9</f>
        <v>1.48961085014701</v>
      </c>
      <c r="BW572" s="54">
        <f>'Norm-coeff'!$C$10+$AX572*'Norm-coeff'!$D$10+$AY572*'Norm-coeff'!$E$10+$AZ572*'Norm-coeff'!$F$10+$BA572*'Norm-coeff'!$G$10+$BB572*'Norm-coeff'!$H$10+$BC572*'Norm-coeff'!$I$10+$BD572*'Norm-coeff'!$J$10+$BE572*'Norm-coeff'!$K$10+$BF572*'Norm-coeff'!$L$10+$BG572*'Norm-coeff'!$M$10+$BH572*'Norm-coeff'!$N$10+$BI572*'Norm-coeff'!$O$10</f>
        <v>1.42058735749591</v>
      </c>
      <c r="BX572" s="54">
        <f>'Norm-coeff'!$C$11+$AX572*'Norm-coeff'!$D$11+$AY572*'Norm-coeff'!$E$11+$AZ572*'Norm-coeff'!$F$11+$BA572*'Norm-coeff'!$G$11+$BB572*'Norm-coeff'!$H$11+$BC572*'Norm-coeff'!$I$11+$BD572*'Norm-coeff'!$J$11+$BE572*'Norm-coeff'!$K$11+$BF572*'Norm-coeff'!$L$11+$BG572*'Norm-coeff'!$M$11+$BH572*'Norm-coeff'!$N$11+$BI572*'Norm-coeff'!$O$11</f>
        <v>0.221233014421479</v>
      </c>
      <c r="BY572" s="54">
        <f>'Norm-coeff'!$C$12+$AX572*'Norm-coeff'!$D$12+$AY572*'Norm-coeff'!$E$12+$AZ572*'Norm-coeff'!$F$12+$BA572*'Norm-coeff'!$G$12+$BB572*'Norm-coeff'!$H$12+$BC572*'Norm-coeff'!$I$12+$BD572*'Norm-coeff'!$J$12+$BE572*'Norm-coeff'!$K$12+$BF572*'Norm-coeff'!$L$12+$BG572*'Norm-coeff'!$M$12+$BH572*'Norm-coeff'!$N$12+$BI572*'Norm-coeff'!$O$12</f>
        <v>0.283527502056037</v>
      </c>
      <c r="BZ572" s="54">
        <f>'Norm-coeff'!$C$13+$AX572*'Norm-coeff'!$D$13+$AY572*'Norm-coeff'!$E$13+$AZ572*'Norm-coeff'!$F$13+$BA572*'Norm-coeff'!$G$13+$BB572*'Norm-coeff'!$H$13+$BC572*'Norm-coeff'!$I$13+$BD572*'Norm-coeff'!$J$13+$BE572*'Norm-coeff'!$K$13+$BF572*'Norm-coeff'!$L$13+$BG572*'Norm-coeff'!$M$13+$BH572*'Norm-coeff'!$N$13+$BI572*'Norm-coeff'!$O$13</f>
        <v>-4.1864930554451202E-2</v>
      </c>
      <c r="CA572" s="54">
        <f>'Norm-coeff'!$C$14+$AX572*'Norm-coeff'!$D$14+$AY572*'Norm-coeff'!$E$14+$AZ572*'Norm-coeff'!$F$14+$BA572*'Norm-coeff'!$G$14+$BB572*'Norm-coeff'!$H$14+$BC572*'Norm-coeff'!$I$14+$BD572*'Norm-coeff'!$J$14+$BE572*'Norm-coeff'!$K$14+$BF572*'Norm-coeff'!$L$14+$BG572*'Norm-coeff'!$M$14+$BH572*'Norm-coeff'!$N$14+$BI572*'Norm-coeff'!$O$14</f>
        <v>4.2526983164477103</v>
      </c>
      <c r="CC572" s="54">
        <f t="shared" si="1702"/>
        <v>0</v>
      </c>
      <c r="CG572" s="54">
        <f t="shared" si="1578"/>
        <v>0</v>
      </c>
      <c r="CH572" s="54">
        <f t="shared" si="1556"/>
        <v>0</v>
      </c>
      <c r="CI572" s="54">
        <f t="shared" si="1579"/>
        <v>0</v>
      </c>
      <c r="CJ572" s="56">
        <f t="shared" si="1580"/>
        <v>0</v>
      </c>
      <c r="CK572" s="54">
        <f t="shared" si="1581"/>
        <v>0</v>
      </c>
      <c r="CL572" s="54">
        <f t="shared" si="1582"/>
        <v>0</v>
      </c>
      <c r="CM572" s="54">
        <f t="shared" si="1583"/>
        <v>0</v>
      </c>
      <c r="CN572" s="54">
        <f t="shared" si="1584"/>
        <v>0</v>
      </c>
      <c r="CO572" s="54">
        <f t="shared" si="1585"/>
        <v>0</v>
      </c>
      <c r="CP572" s="54">
        <f t="shared" si="1586"/>
        <v>0</v>
      </c>
      <c r="CQ572" s="54">
        <f t="shared" si="1587"/>
        <v>0</v>
      </c>
      <c r="CR572" s="54">
        <f t="shared" si="1588"/>
        <v>0</v>
      </c>
      <c r="CS572" s="54">
        <f t="shared" si="1589"/>
        <v>0</v>
      </c>
      <c r="CU572" s="54">
        <f t="shared" si="1590"/>
        <v>0</v>
      </c>
      <c r="CV572" s="54">
        <f t="shared" si="1591"/>
        <v>0</v>
      </c>
      <c r="CW572" s="54">
        <f t="shared" si="1592"/>
        <v>0</v>
      </c>
      <c r="CX572" s="54">
        <f t="shared" si="1593"/>
        <v>0</v>
      </c>
      <c r="CZ572" s="54">
        <f t="shared" si="1594"/>
        <v>0</v>
      </c>
      <c r="DA572" s="54">
        <f t="shared" si="1595"/>
        <v>0</v>
      </c>
      <c r="DB572" s="54">
        <f t="shared" si="1596"/>
        <v>0</v>
      </c>
      <c r="DC572" s="54">
        <f t="shared" si="1597"/>
        <v>0</v>
      </c>
      <c r="DD572" s="54">
        <f t="shared" si="1598"/>
        <v>0</v>
      </c>
      <c r="DE572" s="54">
        <f t="shared" si="1599"/>
        <v>0</v>
      </c>
      <c r="DF572" s="54">
        <f t="shared" si="1600"/>
        <v>0</v>
      </c>
      <c r="DG572" s="54">
        <f t="shared" si="1601"/>
        <v>2</v>
      </c>
      <c r="DH572" s="71">
        <f t="shared" si="1602"/>
        <v>0</v>
      </c>
      <c r="DI572" s="71">
        <f t="shared" si="1603"/>
        <v>0</v>
      </c>
      <c r="DJ572" s="54">
        <f t="shared" si="1604"/>
        <v>0</v>
      </c>
      <c r="DK572" s="54">
        <f t="shared" si="1605"/>
        <v>2</v>
      </c>
      <c r="DL572" s="4">
        <f t="shared" si="1530"/>
        <v>0</v>
      </c>
      <c r="DM572" s="3">
        <f t="shared" si="1606"/>
        <v>0</v>
      </c>
      <c r="DN572" s="3">
        <f t="shared" si="1607"/>
        <v>0</v>
      </c>
      <c r="DO572" s="4" t="e">
        <f t="shared" si="1608"/>
        <v>#DIV/0!</v>
      </c>
      <c r="DP572" s="57"/>
      <c r="DQ572" s="57"/>
      <c r="DR572" s="56">
        <f t="shared" si="1531"/>
        <v>2</v>
      </c>
      <c r="DS572" s="56">
        <f t="shared" si="1532"/>
        <v>0</v>
      </c>
      <c r="DT572" s="38">
        <f t="shared" si="1533"/>
        <v>0</v>
      </c>
      <c r="DU572" s="38">
        <f t="shared" si="1609"/>
        <v>2</v>
      </c>
      <c r="DV572" s="38">
        <f t="shared" si="1534"/>
        <v>0</v>
      </c>
      <c r="DW572" s="39">
        <f t="shared" si="1535"/>
        <v>0</v>
      </c>
      <c r="DX572" s="39">
        <f t="shared" si="1536"/>
        <v>0</v>
      </c>
      <c r="DY572" s="39">
        <f t="shared" si="1537"/>
        <v>0</v>
      </c>
      <c r="DZ572" s="39">
        <f t="shared" si="1538"/>
        <v>0</v>
      </c>
      <c r="EA572" s="39">
        <f t="shared" si="1539"/>
        <v>0</v>
      </c>
      <c r="EB572" s="37" t="e">
        <f t="shared" si="1610"/>
        <v>#DIV/0!</v>
      </c>
      <c r="EC572" s="37" t="e">
        <f t="shared" si="1611"/>
        <v>#DIV/0!</v>
      </c>
      <c r="ED572" s="37" t="e">
        <f t="shared" si="1612"/>
        <v>#DIV/0!</v>
      </c>
      <c r="EE572" s="37" t="e">
        <f t="shared" si="1613"/>
        <v>#DIV/0!</v>
      </c>
      <c r="EF572" s="39" t="e">
        <f t="shared" si="1614"/>
        <v>#DIV/0!</v>
      </c>
      <c r="EG572" s="37" t="e">
        <f t="shared" si="1615"/>
        <v>#DIV/0!</v>
      </c>
      <c r="EH572" s="37" t="e">
        <f t="shared" si="1616"/>
        <v>#DIV/0!</v>
      </c>
      <c r="EI572" s="11" t="b">
        <f t="shared" si="1617"/>
        <v>1</v>
      </c>
      <c r="EJ572" s="11" t="b">
        <f t="shared" si="1618"/>
        <v>0</v>
      </c>
      <c r="EK572" s="39" t="e">
        <f t="shared" si="1619"/>
        <v>#DIV/0!</v>
      </c>
      <c r="EL572" s="39" t="e">
        <f t="shared" si="1620"/>
        <v>#DIV/0!</v>
      </c>
      <c r="EM572" s="39" t="e">
        <f t="shared" si="1621"/>
        <v>#DIV/0!</v>
      </c>
      <c r="EN572" s="39" t="e">
        <f t="shared" si="1622"/>
        <v>#DIV/0!</v>
      </c>
      <c r="EO572" s="39" t="e">
        <f t="shared" si="1623"/>
        <v>#DIV/0!</v>
      </c>
      <c r="EP572" s="39" t="e">
        <f t="shared" si="1624"/>
        <v>#DIV/0!</v>
      </c>
      <c r="EQ572" s="39" t="e">
        <f t="shared" si="1625"/>
        <v>#DIV/0!</v>
      </c>
      <c r="ER572" s="39" t="e">
        <f t="shared" si="1626"/>
        <v>#DIV/0!</v>
      </c>
      <c r="ES572" s="58" t="str">
        <f t="shared" si="1627"/>
        <v>(OH,F,Cl)-dominate amphibole</v>
      </c>
      <c r="ET572" s="58" t="e">
        <f t="shared" si="1628"/>
        <v>#N/A</v>
      </c>
      <c r="EU572" s="56">
        <f t="shared" si="1540"/>
        <v>0</v>
      </c>
      <c r="EV572" s="56">
        <f t="shared" si="1541"/>
        <v>0</v>
      </c>
      <c r="EW572" s="56">
        <f t="shared" si="1542"/>
        <v>0</v>
      </c>
      <c r="EX572" s="56">
        <f t="shared" si="1543"/>
        <v>0</v>
      </c>
      <c r="EY572" s="56">
        <f t="shared" si="1544"/>
        <v>0</v>
      </c>
      <c r="EZ572" s="56">
        <f t="shared" si="1545"/>
        <v>0</v>
      </c>
      <c r="FA572" s="39">
        <f t="shared" si="1546"/>
        <v>0</v>
      </c>
      <c r="FB572" s="39">
        <f t="shared" si="1547"/>
        <v>0</v>
      </c>
      <c r="FC572" s="54">
        <f t="shared" si="1548"/>
        <v>0</v>
      </c>
      <c r="FD572" s="54">
        <f t="shared" si="1549"/>
        <v>0</v>
      </c>
      <c r="FE572" s="39">
        <f t="shared" si="1550"/>
        <v>0</v>
      </c>
      <c r="FF572" s="54">
        <f t="shared" si="1551"/>
        <v>0</v>
      </c>
      <c r="FG572" s="39">
        <f t="shared" si="1552"/>
        <v>0</v>
      </c>
      <c r="FH572" s="39">
        <f t="shared" si="1629"/>
        <v>0</v>
      </c>
      <c r="FI572" s="39">
        <f t="shared" si="1630"/>
        <v>0</v>
      </c>
      <c r="FJ572" s="39">
        <f t="shared" si="1631"/>
        <v>0</v>
      </c>
      <c r="FK572" s="39" t="e">
        <f t="shared" si="1632"/>
        <v>#DIV/0!</v>
      </c>
      <c r="FL572" s="39" t="e">
        <f t="shared" si="1633"/>
        <v>#DIV/0!</v>
      </c>
      <c r="FM572" s="39" t="e">
        <f t="shared" si="1634"/>
        <v>#DIV/0!</v>
      </c>
      <c r="FN572" s="39">
        <f t="shared" si="1635"/>
        <v>1</v>
      </c>
      <c r="FO572" s="39">
        <f t="shared" si="1553"/>
        <v>0</v>
      </c>
      <c r="FP572" s="39">
        <f t="shared" si="1554"/>
        <v>0</v>
      </c>
      <c r="FQ572" s="39">
        <f t="shared" si="1555"/>
        <v>0</v>
      </c>
      <c r="FR572" s="39">
        <f t="shared" si="1636"/>
        <v>0</v>
      </c>
      <c r="FS572" s="39">
        <f t="shared" si="1637"/>
        <v>0</v>
      </c>
      <c r="FU572" s="39" t="e">
        <f t="shared" si="1638"/>
        <v>#DIV/0!</v>
      </c>
      <c r="FV572" s="39" t="e">
        <f t="shared" si="1639"/>
        <v>#DIV/0!</v>
      </c>
      <c r="FW572" s="39" t="e">
        <f t="shared" si="1640"/>
        <v>#DIV/0!</v>
      </c>
      <c r="FY572" s="39" t="e">
        <f t="shared" si="1641"/>
        <v>#DIV/0!</v>
      </c>
      <c r="FZ572" s="39" t="e">
        <f t="shared" si="1642"/>
        <v>#DIV/0!</v>
      </c>
      <c r="GA572" s="39" t="e">
        <f t="shared" si="1643"/>
        <v>#DIV/0!</v>
      </c>
      <c r="GB572" s="39" t="e">
        <f t="shared" si="1644"/>
        <v>#DIV/0!</v>
      </c>
      <c r="GC572" s="39" t="e">
        <f t="shared" si="1645"/>
        <v>#DIV/0!</v>
      </c>
      <c r="GD572" s="39" t="e">
        <f t="shared" si="1646"/>
        <v>#DIV/0!</v>
      </c>
      <c r="GE572" s="39" t="e">
        <f t="shared" si="1647"/>
        <v>#DIV/0!</v>
      </c>
      <c r="GF572" s="39" t="e">
        <f t="shared" si="1648"/>
        <v>#DIV/0!</v>
      </c>
      <c r="GG572" s="39" t="e">
        <f t="shared" si="1649"/>
        <v>#DIV/0!</v>
      </c>
      <c r="GH572" s="39" t="e">
        <f t="shared" si="1650"/>
        <v>#DIV/0!</v>
      </c>
      <c r="GI572" s="39"/>
      <c r="GJ572" s="39" t="e">
        <f t="shared" si="1651"/>
        <v>#DIV/0!</v>
      </c>
      <c r="GK572" s="39" t="e">
        <f t="shared" si="1652"/>
        <v>#DIV/0!</v>
      </c>
      <c r="GL572" s="39" t="e">
        <f t="shared" si="1653"/>
        <v>#DIV/0!</v>
      </c>
      <c r="GM572" s="39" t="e">
        <f t="shared" si="1654"/>
        <v>#DIV/0!</v>
      </c>
      <c r="GN572" s="39" t="e">
        <f t="shared" si="1655"/>
        <v>#DIV/0!</v>
      </c>
      <c r="GO572" s="57"/>
      <c r="GP572" s="57" t="e">
        <f t="shared" si="1656"/>
        <v>#DIV/0!</v>
      </c>
      <c r="GQ572" s="59" t="e">
        <f t="shared" si="1657"/>
        <v>#DIV/0!</v>
      </c>
      <c r="GR572" s="41" t="e">
        <f t="shared" si="1658"/>
        <v>#DIV/0!</v>
      </c>
      <c r="GS572" s="57" t="e">
        <f t="shared" si="1659"/>
        <v>#DIV/0!</v>
      </c>
      <c r="GT572" s="57" t="e">
        <f t="shared" si="1660"/>
        <v>#DIV/0!</v>
      </c>
      <c r="GU572" s="57" t="e">
        <f t="shared" si="1661"/>
        <v>#DIV/0!</v>
      </c>
      <c r="GV572" s="57"/>
      <c r="GW572" s="42" t="e">
        <f t="shared" si="1662"/>
        <v>#DIV/0!</v>
      </c>
      <c r="GX572" s="42" t="e">
        <f t="shared" si="1663"/>
        <v>#DIV/0!</v>
      </c>
      <c r="GY572" s="42" t="e">
        <f t="shared" si="1664"/>
        <v>#DIV/0!</v>
      </c>
      <c r="GZ572" s="57"/>
      <c r="HA572" s="2" t="e">
        <f t="shared" si="1665"/>
        <v>#DIV/0!</v>
      </c>
      <c r="HB572" s="2" t="e">
        <f t="shared" si="1666"/>
        <v>#DIV/0!</v>
      </c>
      <c r="HC572" s="2" t="e">
        <f t="shared" si="1667"/>
        <v>#DIV/0!</v>
      </c>
      <c r="HD572" s="2" t="e">
        <f t="shared" si="1668"/>
        <v>#DIV/0!</v>
      </c>
      <c r="HE572" s="2" t="e">
        <f t="shared" si="1669"/>
        <v>#DIV/0!</v>
      </c>
      <c r="HF572" s="2" t="e">
        <f t="shared" si="1670"/>
        <v>#DIV/0!</v>
      </c>
      <c r="HG572" s="2" t="e">
        <f t="shared" si="1671"/>
        <v>#DIV/0!</v>
      </c>
      <c r="HH572" s="2" t="e">
        <f t="shared" si="1672"/>
        <v>#DIV/0!</v>
      </c>
      <c r="HI572" s="2" t="e">
        <f t="shared" si="1673"/>
        <v>#DIV/0!</v>
      </c>
      <c r="HJ572" s="11" t="e">
        <f t="shared" si="1674"/>
        <v>#DIV/0!</v>
      </c>
      <c r="HK572" s="60" t="e">
        <f t="shared" si="1675"/>
        <v>#DIV/0!</v>
      </c>
      <c r="HL572" s="57"/>
      <c r="HM572" s="57" t="e">
        <f t="shared" si="1676"/>
        <v>#DIV/0!</v>
      </c>
      <c r="HN572" s="57" t="e">
        <f t="shared" si="1677"/>
        <v>#DIV/0!</v>
      </c>
      <c r="HO572" s="57" t="e">
        <f t="shared" si="1678"/>
        <v>#DIV/0!</v>
      </c>
      <c r="HP572" s="57" t="e">
        <f t="shared" si="1679"/>
        <v>#DIV/0!</v>
      </c>
      <c r="HQ572" s="57" t="e">
        <f t="shared" si="1680"/>
        <v>#DIV/0!</v>
      </c>
      <c r="HR572" s="57"/>
      <c r="HS572" s="57" t="e">
        <f t="shared" si="1681"/>
        <v>#DIV/0!</v>
      </c>
      <c r="HT572" s="57" t="e">
        <f t="shared" si="1682"/>
        <v>#DIV/0!</v>
      </c>
      <c r="HU572" s="57" t="e">
        <f t="shared" si="1683"/>
        <v>#DIV/0!</v>
      </c>
      <c r="HV572" s="57" t="e">
        <f t="shared" si="1684"/>
        <v>#DIV/0!</v>
      </c>
      <c r="HW572" s="57" t="e">
        <f t="shared" si="1685"/>
        <v>#DIV/0!</v>
      </c>
      <c r="HX572" s="57"/>
      <c r="HY572" s="57" t="e">
        <f t="shared" si="1686"/>
        <v>#DIV/0!</v>
      </c>
      <c r="HZ572" s="57" t="e">
        <f t="shared" si="1687"/>
        <v>#DIV/0!</v>
      </c>
      <c r="IA572" s="57"/>
      <c r="IB572" s="61">
        <f t="shared" si="1688"/>
        <v>0</v>
      </c>
      <c r="IC572" s="57" t="str">
        <f t="shared" si="1689"/>
        <v/>
      </c>
      <c r="ID572" s="42"/>
      <c r="IE572" s="2" t="str">
        <f t="shared" si="1690"/>
        <v/>
      </c>
      <c r="IF572" s="60" t="e">
        <f t="shared" si="1691"/>
        <v>#DIV/0!</v>
      </c>
      <c r="IG572" s="60" t="str">
        <f t="shared" si="1692"/>
        <v/>
      </c>
      <c r="IH572" s="60" t="str">
        <f t="shared" si="1693"/>
        <v>zinco-</v>
      </c>
      <c r="II572" s="60" t="str">
        <f t="shared" si="1694"/>
        <v>mangano-</v>
      </c>
      <c r="IJ572" s="60" t="e">
        <f t="shared" si="1695"/>
        <v>#DIV/0!</v>
      </c>
      <c r="IK572" s="60" t="e">
        <f t="shared" si="1696"/>
        <v>#DIV/0!</v>
      </c>
      <c r="IL572" s="60" t="e">
        <f t="shared" si="1697"/>
        <v>#DIV/0!</v>
      </c>
      <c r="IM572" s="60" t="e">
        <f t="shared" si="1698"/>
        <v>#DIV/0!</v>
      </c>
      <c r="IN572" s="60" t="str">
        <f t="shared" si="1699"/>
        <v/>
      </c>
      <c r="IO572" s="60" t="str">
        <f t="shared" si="1700"/>
        <v/>
      </c>
      <c r="IP572" s="57"/>
      <c r="IQ572" s="57" t="str">
        <f t="shared" si="1701"/>
        <v>ERROR!!</v>
      </c>
    </row>
    <row r="573" spans="24:251">
      <c r="X573" s="29">
        <f t="shared" si="1557"/>
        <v>0</v>
      </c>
      <c r="Y573" s="29">
        <f t="shared" si="1558"/>
        <v>0</v>
      </c>
      <c r="Z573" s="29" t="e">
        <f t="shared" si="1559"/>
        <v>#DIV/0!</v>
      </c>
      <c r="AA573" s="29" t="e">
        <f t="shared" si="1560"/>
        <v>#DIV/0!</v>
      </c>
      <c r="AB573" s="29" t="e">
        <f t="shared" si="1561"/>
        <v>#DIV/0!</v>
      </c>
      <c r="AC573" s="29" t="e">
        <f t="shared" si="1562"/>
        <v>#DIV/0!</v>
      </c>
      <c r="AF573" s="23">
        <v>60.084299999999999</v>
      </c>
      <c r="AG573" s="23">
        <v>79.878799999999998</v>
      </c>
      <c r="AH573" s="23">
        <v>101.96120000000001</v>
      </c>
      <c r="AI573" s="23">
        <v>151.99039999999999</v>
      </c>
      <c r="AJ573" s="23">
        <v>159.69</v>
      </c>
      <c r="AK573" s="23">
        <v>71.846400000000003</v>
      </c>
      <c r="AL573" s="23">
        <v>70.9375</v>
      </c>
      <c r="AM573" s="23">
        <v>40.304400000000001</v>
      </c>
      <c r="AN573" s="23">
        <v>56.077399999999997</v>
      </c>
      <c r="AO573" s="23">
        <v>61.978999999999999</v>
      </c>
      <c r="AP573" s="23">
        <v>94.195999999999998</v>
      </c>
      <c r="AQ573" s="23">
        <v>18.998000000000001</v>
      </c>
      <c r="AR573" s="23">
        <v>35.450000000000003</v>
      </c>
      <c r="AS573" s="23">
        <v>29.88</v>
      </c>
      <c r="AT573" s="23">
        <v>74.691999999999993</v>
      </c>
      <c r="AU573" s="23">
        <v>81.39</v>
      </c>
      <c r="AX573" s="54">
        <f t="shared" si="1563"/>
        <v>0</v>
      </c>
      <c r="AY573" s="54">
        <f t="shared" si="1564"/>
        <v>0</v>
      </c>
      <c r="AZ573" s="54">
        <f t="shared" si="1565"/>
        <v>0</v>
      </c>
      <c r="BA573" s="54">
        <f t="shared" si="1566"/>
        <v>0</v>
      </c>
      <c r="BB573" s="54">
        <f t="shared" si="1567"/>
        <v>0</v>
      </c>
      <c r="BC573" s="54">
        <f t="shared" si="1568"/>
        <v>0</v>
      </c>
      <c r="BD573" s="54">
        <f t="shared" si="1569"/>
        <v>0</v>
      </c>
      <c r="BE573" s="54">
        <f t="shared" si="1570"/>
        <v>0</v>
      </c>
      <c r="BF573" s="54">
        <f t="shared" si="1571"/>
        <v>0</v>
      </c>
      <c r="BG573" s="54">
        <f t="shared" si="1572"/>
        <v>0</v>
      </c>
      <c r="BH573" s="54">
        <f t="shared" si="1573"/>
        <v>0</v>
      </c>
      <c r="BI573" s="54">
        <f t="shared" si="1574"/>
        <v>0</v>
      </c>
      <c r="BJ573" s="54">
        <f t="shared" si="1575"/>
        <v>0</v>
      </c>
      <c r="BK573" s="54">
        <f t="shared" si="1576"/>
        <v>0</v>
      </c>
      <c r="BL573" s="54">
        <f t="shared" si="1577"/>
        <v>0</v>
      </c>
      <c r="BM573" s="42"/>
      <c r="BO573" s="54">
        <f>'Norm-coeff'!$C$2+$AX573*'Norm-coeff'!$D$2+$AY573*'Norm-coeff'!$E$2+$AZ573*'Norm-coeff'!$F$2+$BA573*'Norm-coeff'!$G$2+$BB573*'Norm-coeff'!$H$2+$BC573*'Norm-coeff'!$I$2+$BD573*'Norm-coeff'!$J$2+$BE573*'Norm-coeff'!$K$2+$BF573*'Norm-coeff'!$L$2+$BG573*'Norm-coeff'!$M$2+$BH573*'Norm-coeff'!$N$2+$BI573*'Norm-coeff'!$O$2</f>
        <v>5.4045421474420303</v>
      </c>
      <c r="BP573" s="54">
        <f>'Norm-coeff'!$C$3+$AX573*'Norm-coeff'!$D$3+$AY573*'Norm-coeff'!$E$3+$AZ573*'Norm-coeff'!$F$3+$BA573*'Norm-coeff'!$G$3+$BB573*'Norm-coeff'!$H$3+$BC573*'Norm-coeff'!$I$3+$BD573*'Norm-coeff'!$J$3+$BE573*'Norm-coeff'!$K$3+$BF573*'Norm-coeff'!$L$3+$BG573*'Norm-coeff'!$M$3+$BH573*'Norm-coeff'!$N$3+$BI573*'Norm-coeff'!$O$3</f>
        <v>3.15319116612705</v>
      </c>
      <c r="BQ573" s="54">
        <f>'Norm-coeff'!$C$4+$AX573*'Norm-coeff'!$D$4+$AY573*'Norm-coeff'!$E$4+$AZ573*'Norm-coeff'!$F$4+$BA573*'Norm-coeff'!$G$4+$BB573*'Norm-coeff'!$H$4+$BC573*'Norm-coeff'!$I$4+$BD573*'Norm-coeff'!$J$4+$BE573*'Norm-coeff'!$K$4+$BF573*'Norm-coeff'!$L$4+$BG573*'Norm-coeff'!$M$4+$BH573*'Norm-coeff'!$N$4+$BI573*'Norm-coeff'!$O$4</f>
        <v>1.42115649462768</v>
      </c>
      <c r="BR573" s="54">
        <f>'Norm-coeff'!$C$5+$AX573*'Norm-coeff'!$D$5+$AY573*'Norm-coeff'!$E$5+$AZ573*'Norm-coeff'!$F$5+$BA573*'Norm-coeff'!$G$5+$BB573*'Norm-coeff'!$H$5+$BC573*'Norm-coeff'!$I$5+$BD573*'Norm-coeff'!$J$5+$BE573*'Norm-coeff'!$K$5+$BF573*'Norm-coeff'!$L$5+$BG573*'Norm-coeff'!$M$5+$BH573*'Norm-coeff'!$N$5+$BI573*'Norm-coeff'!$O$5</f>
        <v>1.0553329241296201</v>
      </c>
      <c r="BS573" s="54">
        <f>'Norm-coeff'!$C$6+$AX573*'Norm-coeff'!$D$6+$AY573*'Norm-coeff'!$E$6+$AZ573*'Norm-coeff'!$F$6+$BA573*'Norm-coeff'!$G$6+$BB573*'Norm-coeff'!$H$6+$BC573*'Norm-coeff'!$I$6+$BD573*'Norm-coeff'!$J$6+$BE573*'Norm-coeff'!$K$6+$BF573*'Norm-coeff'!$L$6+$BG573*'Norm-coeff'!$M$6+$BH573*'Norm-coeff'!$N$6+$BI573*'Norm-coeff'!$O$6</f>
        <v>-1.48700885495103E-2</v>
      </c>
      <c r="BT573" s="54">
        <f>'Norm-coeff'!$C$7+$AX573*'Norm-coeff'!$D$7+$AY573*'Norm-coeff'!$E$7+$AZ573*'Norm-coeff'!$F$7+$BA573*'Norm-coeff'!$G$7+$BB573*'Norm-coeff'!$H$7+$BC573*'Norm-coeff'!$I$7+$BD573*'Norm-coeff'!$J$7+$BE573*'Norm-coeff'!$K$7+$BF573*'Norm-coeff'!$L$7+$BG573*'Norm-coeff'!$M$7+$BH573*'Norm-coeff'!$N$7+$BI573*'Norm-coeff'!$O$7</f>
        <v>2.0907583608832998</v>
      </c>
      <c r="BU573" s="54">
        <f>'Norm-coeff'!$C$8+$AX573*'Norm-coeff'!$D$8+$AY573*'Norm-coeff'!$E$8+$AZ573*'Norm-coeff'!$F$8+$BA573*'Norm-coeff'!$G$8+$BB573*'Norm-coeff'!$H$8+$BC573*'Norm-coeff'!$I$8+$BD573*'Norm-coeff'!$J$8+$BE573*'Norm-coeff'!$K$8+$BF573*'Norm-coeff'!$L$8+$BG573*'Norm-coeff'!$M$8+$BH573*'Norm-coeff'!$N$8+$BI573*'Norm-coeff'!$O$8</f>
        <v>0.65894159836244504</v>
      </c>
      <c r="BV573" s="54">
        <f>'Norm-coeff'!$C$9+$AX573*'Norm-coeff'!$D$9+$AY573*'Norm-coeff'!$E$9+$AZ573*'Norm-coeff'!$F$9+$BA573*'Norm-coeff'!$G$9+$BB573*'Norm-coeff'!$H$9+$BC573*'Norm-coeff'!$I$9+$BD573*'Norm-coeff'!$J$9+$BE573*'Norm-coeff'!$K$9+$BF573*'Norm-coeff'!$L$9+$BG573*'Norm-coeff'!$M$9+$BH573*'Norm-coeff'!$N$9+$BI573*'Norm-coeff'!$O$9</f>
        <v>1.48961085014701</v>
      </c>
      <c r="BW573" s="54">
        <f>'Norm-coeff'!$C$10+$AX573*'Norm-coeff'!$D$10+$AY573*'Norm-coeff'!$E$10+$AZ573*'Norm-coeff'!$F$10+$BA573*'Norm-coeff'!$G$10+$BB573*'Norm-coeff'!$H$10+$BC573*'Norm-coeff'!$I$10+$BD573*'Norm-coeff'!$J$10+$BE573*'Norm-coeff'!$K$10+$BF573*'Norm-coeff'!$L$10+$BG573*'Norm-coeff'!$M$10+$BH573*'Norm-coeff'!$N$10+$BI573*'Norm-coeff'!$O$10</f>
        <v>1.42058735749591</v>
      </c>
      <c r="BX573" s="54">
        <f>'Norm-coeff'!$C$11+$AX573*'Norm-coeff'!$D$11+$AY573*'Norm-coeff'!$E$11+$AZ573*'Norm-coeff'!$F$11+$BA573*'Norm-coeff'!$G$11+$BB573*'Norm-coeff'!$H$11+$BC573*'Norm-coeff'!$I$11+$BD573*'Norm-coeff'!$J$11+$BE573*'Norm-coeff'!$K$11+$BF573*'Norm-coeff'!$L$11+$BG573*'Norm-coeff'!$M$11+$BH573*'Norm-coeff'!$N$11+$BI573*'Norm-coeff'!$O$11</f>
        <v>0.221233014421479</v>
      </c>
      <c r="BY573" s="54">
        <f>'Norm-coeff'!$C$12+$AX573*'Norm-coeff'!$D$12+$AY573*'Norm-coeff'!$E$12+$AZ573*'Norm-coeff'!$F$12+$BA573*'Norm-coeff'!$G$12+$BB573*'Norm-coeff'!$H$12+$BC573*'Norm-coeff'!$I$12+$BD573*'Norm-coeff'!$J$12+$BE573*'Norm-coeff'!$K$12+$BF573*'Norm-coeff'!$L$12+$BG573*'Norm-coeff'!$M$12+$BH573*'Norm-coeff'!$N$12+$BI573*'Norm-coeff'!$O$12</f>
        <v>0.283527502056037</v>
      </c>
      <c r="BZ573" s="54">
        <f>'Norm-coeff'!$C$13+$AX573*'Norm-coeff'!$D$13+$AY573*'Norm-coeff'!$E$13+$AZ573*'Norm-coeff'!$F$13+$BA573*'Norm-coeff'!$G$13+$BB573*'Norm-coeff'!$H$13+$BC573*'Norm-coeff'!$I$13+$BD573*'Norm-coeff'!$J$13+$BE573*'Norm-coeff'!$K$13+$BF573*'Norm-coeff'!$L$13+$BG573*'Norm-coeff'!$M$13+$BH573*'Norm-coeff'!$N$13+$BI573*'Norm-coeff'!$O$13</f>
        <v>-4.1864930554451202E-2</v>
      </c>
      <c r="CA573" s="54">
        <f>'Norm-coeff'!$C$14+$AX573*'Norm-coeff'!$D$14+$AY573*'Norm-coeff'!$E$14+$AZ573*'Norm-coeff'!$F$14+$BA573*'Norm-coeff'!$G$14+$BB573*'Norm-coeff'!$H$14+$BC573*'Norm-coeff'!$I$14+$BD573*'Norm-coeff'!$J$14+$BE573*'Norm-coeff'!$K$14+$BF573*'Norm-coeff'!$L$14+$BG573*'Norm-coeff'!$M$14+$BH573*'Norm-coeff'!$N$14+$BI573*'Norm-coeff'!$O$14</f>
        <v>4.2526983164477103</v>
      </c>
      <c r="CC573" s="54">
        <f t="shared" si="1702"/>
        <v>0</v>
      </c>
      <c r="CG573" s="54">
        <f t="shared" si="1578"/>
        <v>0</v>
      </c>
      <c r="CH573" s="54">
        <f t="shared" si="1556"/>
        <v>0</v>
      </c>
      <c r="CI573" s="54">
        <f t="shared" si="1579"/>
        <v>0</v>
      </c>
      <c r="CJ573" s="56">
        <f t="shared" si="1580"/>
        <v>0</v>
      </c>
      <c r="CK573" s="54">
        <f t="shared" si="1581"/>
        <v>0</v>
      </c>
      <c r="CL573" s="54">
        <f t="shared" si="1582"/>
        <v>0</v>
      </c>
      <c r="CM573" s="54">
        <f t="shared" si="1583"/>
        <v>0</v>
      </c>
      <c r="CN573" s="54">
        <f t="shared" si="1584"/>
        <v>0</v>
      </c>
      <c r="CO573" s="54">
        <f t="shared" si="1585"/>
        <v>0</v>
      </c>
      <c r="CP573" s="54">
        <f t="shared" si="1586"/>
        <v>0</v>
      </c>
      <c r="CQ573" s="54">
        <f t="shared" si="1587"/>
        <v>0</v>
      </c>
      <c r="CR573" s="54">
        <f t="shared" si="1588"/>
        <v>0</v>
      </c>
      <c r="CS573" s="54">
        <f t="shared" si="1589"/>
        <v>0</v>
      </c>
      <c r="CU573" s="54">
        <f t="shared" si="1590"/>
        <v>0</v>
      </c>
      <c r="CV573" s="54">
        <f t="shared" si="1591"/>
        <v>0</v>
      </c>
      <c r="CW573" s="54">
        <f t="shared" si="1592"/>
        <v>0</v>
      </c>
      <c r="CX573" s="54">
        <f t="shared" si="1593"/>
        <v>0</v>
      </c>
      <c r="CZ573" s="54">
        <f t="shared" si="1594"/>
        <v>0</v>
      </c>
      <c r="DA573" s="54">
        <f t="shared" si="1595"/>
        <v>0</v>
      </c>
      <c r="DB573" s="54">
        <f t="shared" si="1596"/>
        <v>0</v>
      </c>
      <c r="DC573" s="54">
        <f t="shared" si="1597"/>
        <v>0</v>
      </c>
      <c r="DD573" s="54">
        <f t="shared" si="1598"/>
        <v>0</v>
      </c>
      <c r="DE573" s="54">
        <f t="shared" si="1599"/>
        <v>0</v>
      </c>
      <c r="DF573" s="54">
        <f t="shared" si="1600"/>
        <v>0</v>
      </c>
      <c r="DG573" s="54">
        <f t="shared" si="1601"/>
        <v>2</v>
      </c>
      <c r="DH573" s="71">
        <f t="shared" si="1602"/>
        <v>0</v>
      </c>
      <c r="DI573" s="71">
        <f t="shared" si="1603"/>
        <v>0</v>
      </c>
      <c r="DJ573" s="54">
        <f t="shared" si="1604"/>
        <v>0</v>
      </c>
      <c r="DK573" s="54">
        <f t="shared" si="1605"/>
        <v>2</v>
      </c>
      <c r="DL573" s="4">
        <f t="shared" si="1530"/>
        <v>0</v>
      </c>
      <c r="DM573" s="3">
        <f t="shared" si="1606"/>
        <v>0</v>
      </c>
      <c r="DN573" s="3">
        <f t="shared" si="1607"/>
        <v>0</v>
      </c>
      <c r="DO573" s="4" t="e">
        <f t="shared" si="1608"/>
        <v>#DIV/0!</v>
      </c>
      <c r="DP573" s="57"/>
      <c r="DQ573" s="57"/>
      <c r="DR573" s="56">
        <f t="shared" si="1531"/>
        <v>2</v>
      </c>
      <c r="DS573" s="56">
        <f t="shared" si="1532"/>
        <v>0</v>
      </c>
      <c r="DT573" s="38">
        <f t="shared" si="1533"/>
        <v>0</v>
      </c>
      <c r="DU573" s="38">
        <f t="shared" si="1609"/>
        <v>2</v>
      </c>
      <c r="DV573" s="38">
        <f t="shared" si="1534"/>
        <v>0</v>
      </c>
      <c r="DW573" s="39">
        <f t="shared" si="1535"/>
        <v>0</v>
      </c>
      <c r="DX573" s="39">
        <f t="shared" si="1536"/>
        <v>0</v>
      </c>
      <c r="DY573" s="39">
        <f t="shared" si="1537"/>
        <v>0</v>
      </c>
      <c r="DZ573" s="39">
        <f t="shared" si="1538"/>
        <v>0</v>
      </c>
      <c r="EA573" s="39">
        <f t="shared" si="1539"/>
        <v>0</v>
      </c>
      <c r="EB573" s="37" t="e">
        <f t="shared" si="1610"/>
        <v>#DIV/0!</v>
      </c>
      <c r="EC573" s="37" t="e">
        <f t="shared" si="1611"/>
        <v>#DIV/0!</v>
      </c>
      <c r="ED573" s="37" t="e">
        <f t="shared" si="1612"/>
        <v>#DIV/0!</v>
      </c>
      <c r="EE573" s="37" t="e">
        <f t="shared" si="1613"/>
        <v>#DIV/0!</v>
      </c>
      <c r="EF573" s="39" t="e">
        <f t="shared" si="1614"/>
        <v>#DIV/0!</v>
      </c>
      <c r="EG573" s="37" t="e">
        <f t="shared" si="1615"/>
        <v>#DIV/0!</v>
      </c>
      <c r="EH573" s="37" t="e">
        <f t="shared" si="1616"/>
        <v>#DIV/0!</v>
      </c>
      <c r="EI573" s="11" t="b">
        <f t="shared" si="1617"/>
        <v>1</v>
      </c>
      <c r="EJ573" s="11" t="b">
        <f t="shared" si="1618"/>
        <v>0</v>
      </c>
      <c r="EK573" s="39" t="e">
        <f t="shared" si="1619"/>
        <v>#DIV/0!</v>
      </c>
      <c r="EL573" s="39" t="e">
        <f t="shared" si="1620"/>
        <v>#DIV/0!</v>
      </c>
      <c r="EM573" s="39" t="e">
        <f t="shared" si="1621"/>
        <v>#DIV/0!</v>
      </c>
      <c r="EN573" s="39" t="e">
        <f t="shared" si="1622"/>
        <v>#DIV/0!</v>
      </c>
      <c r="EO573" s="39" t="e">
        <f t="shared" si="1623"/>
        <v>#DIV/0!</v>
      </c>
      <c r="EP573" s="39" t="e">
        <f t="shared" si="1624"/>
        <v>#DIV/0!</v>
      </c>
      <c r="EQ573" s="39" t="e">
        <f t="shared" si="1625"/>
        <v>#DIV/0!</v>
      </c>
      <c r="ER573" s="39" t="e">
        <f t="shared" si="1626"/>
        <v>#DIV/0!</v>
      </c>
      <c r="ES573" s="58" t="str">
        <f t="shared" si="1627"/>
        <v>(OH,F,Cl)-dominate amphibole</v>
      </c>
      <c r="ET573" s="58" t="e">
        <f t="shared" si="1628"/>
        <v>#N/A</v>
      </c>
      <c r="EU573" s="56">
        <f t="shared" si="1540"/>
        <v>0</v>
      </c>
      <c r="EV573" s="56">
        <f t="shared" si="1541"/>
        <v>0</v>
      </c>
      <c r="EW573" s="56">
        <f t="shared" si="1542"/>
        <v>0</v>
      </c>
      <c r="EX573" s="56">
        <f t="shared" si="1543"/>
        <v>0</v>
      </c>
      <c r="EY573" s="56">
        <f t="shared" si="1544"/>
        <v>0</v>
      </c>
      <c r="EZ573" s="56">
        <f t="shared" si="1545"/>
        <v>0</v>
      </c>
      <c r="FA573" s="39">
        <f t="shared" si="1546"/>
        <v>0</v>
      </c>
      <c r="FB573" s="39">
        <f t="shared" si="1547"/>
        <v>0</v>
      </c>
      <c r="FC573" s="54">
        <f t="shared" si="1548"/>
        <v>0</v>
      </c>
      <c r="FD573" s="54">
        <f t="shared" si="1549"/>
        <v>0</v>
      </c>
      <c r="FE573" s="39">
        <f t="shared" si="1550"/>
        <v>0</v>
      </c>
      <c r="FF573" s="54">
        <f t="shared" si="1551"/>
        <v>0</v>
      </c>
      <c r="FG573" s="39">
        <f t="shared" si="1552"/>
        <v>0</v>
      </c>
      <c r="FH573" s="39">
        <f t="shared" si="1629"/>
        <v>0</v>
      </c>
      <c r="FI573" s="39">
        <f t="shared" si="1630"/>
        <v>0</v>
      </c>
      <c r="FJ573" s="39">
        <f t="shared" si="1631"/>
        <v>0</v>
      </c>
      <c r="FK573" s="39" t="e">
        <f t="shared" si="1632"/>
        <v>#DIV/0!</v>
      </c>
      <c r="FL573" s="39" t="e">
        <f t="shared" si="1633"/>
        <v>#DIV/0!</v>
      </c>
      <c r="FM573" s="39" t="e">
        <f t="shared" si="1634"/>
        <v>#DIV/0!</v>
      </c>
      <c r="FN573" s="39">
        <f t="shared" si="1635"/>
        <v>1</v>
      </c>
      <c r="FO573" s="39">
        <f t="shared" si="1553"/>
        <v>0</v>
      </c>
      <c r="FP573" s="39">
        <f t="shared" si="1554"/>
        <v>0</v>
      </c>
      <c r="FQ573" s="39">
        <f t="shared" si="1555"/>
        <v>0</v>
      </c>
      <c r="FR573" s="39">
        <f t="shared" si="1636"/>
        <v>0</v>
      </c>
      <c r="FS573" s="39">
        <f t="shared" si="1637"/>
        <v>0</v>
      </c>
      <c r="FU573" s="39" t="e">
        <f t="shared" si="1638"/>
        <v>#DIV/0!</v>
      </c>
      <c r="FV573" s="39" t="e">
        <f t="shared" si="1639"/>
        <v>#DIV/0!</v>
      </c>
      <c r="FW573" s="39" t="e">
        <f t="shared" si="1640"/>
        <v>#DIV/0!</v>
      </c>
      <c r="FY573" s="39" t="e">
        <f t="shared" si="1641"/>
        <v>#DIV/0!</v>
      </c>
      <c r="FZ573" s="39" t="e">
        <f t="shared" si="1642"/>
        <v>#DIV/0!</v>
      </c>
      <c r="GA573" s="39" t="e">
        <f t="shared" si="1643"/>
        <v>#DIV/0!</v>
      </c>
      <c r="GB573" s="39" t="e">
        <f t="shared" si="1644"/>
        <v>#DIV/0!</v>
      </c>
      <c r="GC573" s="39" t="e">
        <f t="shared" si="1645"/>
        <v>#DIV/0!</v>
      </c>
      <c r="GD573" s="39" t="e">
        <f t="shared" si="1646"/>
        <v>#DIV/0!</v>
      </c>
      <c r="GE573" s="39" t="e">
        <f t="shared" si="1647"/>
        <v>#DIV/0!</v>
      </c>
      <c r="GF573" s="39" t="e">
        <f t="shared" si="1648"/>
        <v>#DIV/0!</v>
      </c>
      <c r="GG573" s="39" t="e">
        <f t="shared" si="1649"/>
        <v>#DIV/0!</v>
      </c>
      <c r="GH573" s="39" t="e">
        <f t="shared" si="1650"/>
        <v>#DIV/0!</v>
      </c>
      <c r="GI573" s="39"/>
      <c r="GJ573" s="39" t="e">
        <f t="shared" si="1651"/>
        <v>#DIV/0!</v>
      </c>
      <c r="GK573" s="39" t="e">
        <f t="shared" si="1652"/>
        <v>#DIV/0!</v>
      </c>
      <c r="GL573" s="39" t="e">
        <f t="shared" si="1653"/>
        <v>#DIV/0!</v>
      </c>
      <c r="GM573" s="39" t="e">
        <f t="shared" si="1654"/>
        <v>#DIV/0!</v>
      </c>
      <c r="GN573" s="39" t="e">
        <f t="shared" si="1655"/>
        <v>#DIV/0!</v>
      </c>
      <c r="GO573" s="57"/>
      <c r="GP573" s="57" t="e">
        <f t="shared" si="1656"/>
        <v>#DIV/0!</v>
      </c>
      <c r="GQ573" s="59" t="e">
        <f t="shared" si="1657"/>
        <v>#DIV/0!</v>
      </c>
      <c r="GR573" s="41" t="e">
        <f t="shared" si="1658"/>
        <v>#DIV/0!</v>
      </c>
      <c r="GS573" s="57" t="e">
        <f t="shared" si="1659"/>
        <v>#DIV/0!</v>
      </c>
      <c r="GT573" s="57" t="e">
        <f t="shared" si="1660"/>
        <v>#DIV/0!</v>
      </c>
      <c r="GU573" s="57" t="e">
        <f t="shared" si="1661"/>
        <v>#DIV/0!</v>
      </c>
      <c r="GV573" s="57"/>
      <c r="GW573" s="42" t="e">
        <f t="shared" si="1662"/>
        <v>#DIV/0!</v>
      </c>
      <c r="GX573" s="42" t="e">
        <f t="shared" si="1663"/>
        <v>#DIV/0!</v>
      </c>
      <c r="GY573" s="42" t="e">
        <f t="shared" si="1664"/>
        <v>#DIV/0!</v>
      </c>
      <c r="GZ573" s="57"/>
      <c r="HA573" s="2" t="e">
        <f t="shared" si="1665"/>
        <v>#DIV/0!</v>
      </c>
      <c r="HB573" s="2" t="e">
        <f t="shared" si="1666"/>
        <v>#DIV/0!</v>
      </c>
      <c r="HC573" s="2" t="e">
        <f t="shared" si="1667"/>
        <v>#DIV/0!</v>
      </c>
      <c r="HD573" s="2" t="e">
        <f t="shared" si="1668"/>
        <v>#DIV/0!</v>
      </c>
      <c r="HE573" s="2" t="e">
        <f t="shared" si="1669"/>
        <v>#DIV/0!</v>
      </c>
      <c r="HF573" s="2" t="e">
        <f t="shared" si="1670"/>
        <v>#DIV/0!</v>
      </c>
      <c r="HG573" s="2" t="e">
        <f t="shared" si="1671"/>
        <v>#DIV/0!</v>
      </c>
      <c r="HH573" s="2" t="e">
        <f t="shared" si="1672"/>
        <v>#DIV/0!</v>
      </c>
      <c r="HI573" s="2" t="e">
        <f t="shared" si="1673"/>
        <v>#DIV/0!</v>
      </c>
      <c r="HJ573" s="11" t="e">
        <f t="shared" si="1674"/>
        <v>#DIV/0!</v>
      </c>
      <c r="HK573" s="60" t="e">
        <f t="shared" si="1675"/>
        <v>#DIV/0!</v>
      </c>
      <c r="HL573" s="57"/>
      <c r="HM573" s="57" t="e">
        <f t="shared" si="1676"/>
        <v>#DIV/0!</v>
      </c>
      <c r="HN573" s="57" t="e">
        <f t="shared" si="1677"/>
        <v>#DIV/0!</v>
      </c>
      <c r="HO573" s="57" t="e">
        <f t="shared" si="1678"/>
        <v>#DIV/0!</v>
      </c>
      <c r="HP573" s="57" t="e">
        <f t="shared" si="1679"/>
        <v>#DIV/0!</v>
      </c>
      <c r="HQ573" s="57" t="e">
        <f t="shared" si="1680"/>
        <v>#DIV/0!</v>
      </c>
      <c r="HR573" s="57"/>
      <c r="HS573" s="57" t="e">
        <f t="shared" si="1681"/>
        <v>#DIV/0!</v>
      </c>
      <c r="HT573" s="57" t="e">
        <f t="shared" si="1682"/>
        <v>#DIV/0!</v>
      </c>
      <c r="HU573" s="57" t="e">
        <f t="shared" si="1683"/>
        <v>#DIV/0!</v>
      </c>
      <c r="HV573" s="57" t="e">
        <f t="shared" si="1684"/>
        <v>#DIV/0!</v>
      </c>
      <c r="HW573" s="57" t="e">
        <f t="shared" si="1685"/>
        <v>#DIV/0!</v>
      </c>
      <c r="HX573" s="57"/>
      <c r="HY573" s="57" t="e">
        <f t="shared" si="1686"/>
        <v>#DIV/0!</v>
      </c>
      <c r="HZ573" s="57" t="e">
        <f t="shared" si="1687"/>
        <v>#DIV/0!</v>
      </c>
      <c r="IA573" s="57"/>
      <c r="IB573" s="61">
        <f t="shared" si="1688"/>
        <v>0</v>
      </c>
      <c r="IC573" s="57" t="str">
        <f t="shared" si="1689"/>
        <v/>
      </c>
      <c r="ID573" s="42"/>
      <c r="IE573" s="2" t="str">
        <f t="shared" si="1690"/>
        <v/>
      </c>
      <c r="IF573" s="60" t="e">
        <f t="shared" si="1691"/>
        <v>#DIV/0!</v>
      </c>
      <c r="IG573" s="60" t="str">
        <f t="shared" si="1692"/>
        <v/>
      </c>
      <c r="IH573" s="60" t="str">
        <f t="shared" si="1693"/>
        <v>zinco-</v>
      </c>
      <c r="II573" s="60" t="str">
        <f t="shared" si="1694"/>
        <v>mangano-</v>
      </c>
      <c r="IJ573" s="60" t="e">
        <f t="shared" si="1695"/>
        <v>#DIV/0!</v>
      </c>
      <c r="IK573" s="60" t="e">
        <f t="shared" si="1696"/>
        <v>#DIV/0!</v>
      </c>
      <c r="IL573" s="60" t="e">
        <f t="shared" si="1697"/>
        <v>#DIV/0!</v>
      </c>
      <c r="IM573" s="60" t="e">
        <f t="shared" si="1698"/>
        <v>#DIV/0!</v>
      </c>
      <c r="IN573" s="60" t="str">
        <f t="shared" si="1699"/>
        <v/>
      </c>
      <c r="IO573" s="60" t="str">
        <f t="shared" si="1700"/>
        <v/>
      </c>
      <c r="IP573" s="57"/>
      <c r="IQ573" s="57" t="str">
        <f t="shared" si="1701"/>
        <v>ERROR!!</v>
      </c>
    </row>
    <row r="574" spans="24:251">
      <c r="X574" s="29">
        <f t="shared" si="1557"/>
        <v>0</v>
      </c>
      <c r="Y574" s="29">
        <f t="shared" si="1558"/>
        <v>0</v>
      </c>
      <c r="Z574" s="29" t="e">
        <f t="shared" si="1559"/>
        <v>#DIV/0!</v>
      </c>
      <c r="AA574" s="29" t="e">
        <f t="shared" si="1560"/>
        <v>#DIV/0!</v>
      </c>
      <c r="AB574" s="29" t="e">
        <f t="shared" si="1561"/>
        <v>#DIV/0!</v>
      </c>
      <c r="AC574" s="29" t="e">
        <f t="shared" si="1562"/>
        <v>#DIV/0!</v>
      </c>
      <c r="AF574" s="23">
        <v>60.084299999999999</v>
      </c>
      <c r="AG574" s="23">
        <v>79.878799999999998</v>
      </c>
      <c r="AH574" s="23">
        <v>101.96120000000001</v>
      </c>
      <c r="AI574" s="23">
        <v>151.99039999999999</v>
      </c>
      <c r="AJ574" s="23">
        <v>159.69</v>
      </c>
      <c r="AK574" s="23">
        <v>71.846400000000003</v>
      </c>
      <c r="AL574" s="23">
        <v>70.9375</v>
      </c>
      <c r="AM574" s="23">
        <v>40.304400000000001</v>
      </c>
      <c r="AN574" s="23">
        <v>56.077399999999997</v>
      </c>
      <c r="AO574" s="23">
        <v>61.978999999999999</v>
      </c>
      <c r="AP574" s="23">
        <v>94.195999999999998</v>
      </c>
      <c r="AQ574" s="23">
        <v>18.998000000000001</v>
      </c>
      <c r="AR574" s="23">
        <v>35.450000000000003</v>
      </c>
      <c r="AS574" s="23">
        <v>29.88</v>
      </c>
      <c r="AT574" s="23">
        <v>74.691999999999993</v>
      </c>
      <c r="AU574" s="23">
        <v>81.39</v>
      </c>
      <c r="AX574" s="54">
        <f t="shared" si="1563"/>
        <v>0</v>
      </c>
      <c r="AY574" s="54">
        <f t="shared" si="1564"/>
        <v>0</v>
      </c>
      <c r="AZ574" s="54">
        <f t="shared" si="1565"/>
        <v>0</v>
      </c>
      <c r="BA574" s="54">
        <f t="shared" si="1566"/>
        <v>0</v>
      </c>
      <c r="BB574" s="54">
        <f t="shared" si="1567"/>
        <v>0</v>
      </c>
      <c r="BC574" s="54">
        <f t="shared" si="1568"/>
        <v>0</v>
      </c>
      <c r="BD574" s="54">
        <f t="shared" si="1569"/>
        <v>0</v>
      </c>
      <c r="BE574" s="54">
        <f t="shared" si="1570"/>
        <v>0</v>
      </c>
      <c r="BF574" s="54">
        <f t="shared" si="1571"/>
        <v>0</v>
      </c>
      <c r="BG574" s="54">
        <f t="shared" si="1572"/>
        <v>0</v>
      </c>
      <c r="BH574" s="54">
        <f t="shared" si="1573"/>
        <v>0</v>
      </c>
      <c r="BI574" s="54">
        <f t="shared" si="1574"/>
        <v>0</v>
      </c>
      <c r="BJ574" s="54">
        <f t="shared" si="1575"/>
        <v>0</v>
      </c>
      <c r="BK574" s="54">
        <f t="shared" si="1576"/>
        <v>0</v>
      </c>
      <c r="BL574" s="54">
        <f t="shared" si="1577"/>
        <v>0</v>
      </c>
      <c r="BM574" s="42"/>
      <c r="BO574" s="54">
        <f>'Norm-coeff'!$C$2+$AX574*'Norm-coeff'!$D$2+$AY574*'Norm-coeff'!$E$2+$AZ574*'Norm-coeff'!$F$2+$BA574*'Norm-coeff'!$G$2+$BB574*'Norm-coeff'!$H$2+$BC574*'Norm-coeff'!$I$2+$BD574*'Norm-coeff'!$J$2+$BE574*'Norm-coeff'!$K$2+$BF574*'Norm-coeff'!$L$2+$BG574*'Norm-coeff'!$M$2+$BH574*'Norm-coeff'!$N$2+$BI574*'Norm-coeff'!$O$2</f>
        <v>5.4045421474420303</v>
      </c>
      <c r="BP574" s="54">
        <f>'Norm-coeff'!$C$3+$AX574*'Norm-coeff'!$D$3+$AY574*'Norm-coeff'!$E$3+$AZ574*'Norm-coeff'!$F$3+$BA574*'Norm-coeff'!$G$3+$BB574*'Norm-coeff'!$H$3+$BC574*'Norm-coeff'!$I$3+$BD574*'Norm-coeff'!$J$3+$BE574*'Norm-coeff'!$K$3+$BF574*'Norm-coeff'!$L$3+$BG574*'Norm-coeff'!$M$3+$BH574*'Norm-coeff'!$N$3+$BI574*'Norm-coeff'!$O$3</f>
        <v>3.15319116612705</v>
      </c>
      <c r="BQ574" s="54">
        <f>'Norm-coeff'!$C$4+$AX574*'Norm-coeff'!$D$4+$AY574*'Norm-coeff'!$E$4+$AZ574*'Norm-coeff'!$F$4+$BA574*'Norm-coeff'!$G$4+$BB574*'Norm-coeff'!$H$4+$BC574*'Norm-coeff'!$I$4+$BD574*'Norm-coeff'!$J$4+$BE574*'Norm-coeff'!$K$4+$BF574*'Norm-coeff'!$L$4+$BG574*'Norm-coeff'!$M$4+$BH574*'Norm-coeff'!$N$4+$BI574*'Norm-coeff'!$O$4</f>
        <v>1.42115649462768</v>
      </c>
      <c r="BR574" s="54">
        <f>'Norm-coeff'!$C$5+$AX574*'Norm-coeff'!$D$5+$AY574*'Norm-coeff'!$E$5+$AZ574*'Norm-coeff'!$F$5+$BA574*'Norm-coeff'!$G$5+$BB574*'Norm-coeff'!$H$5+$BC574*'Norm-coeff'!$I$5+$BD574*'Norm-coeff'!$J$5+$BE574*'Norm-coeff'!$K$5+$BF574*'Norm-coeff'!$L$5+$BG574*'Norm-coeff'!$M$5+$BH574*'Norm-coeff'!$N$5+$BI574*'Norm-coeff'!$O$5</f>
        <v>1.0553329241296201</v>
      </c>
      <c r="BS574" s="54">
        <f>'Norm-coeff'!$C$6+$AX574*'Norm-coeff'!$D$6+$AY574*'Norm-coeff'!$E$6+$AZ574*'Norm-coeff'!$F$6+$BA574*'Norm-coeff'!$G$6+$BB574*'Norm-coeff'!$H$6+$BC574*'Norm-coeff'!$I$6+$BD574*'Norm-coeff'!$J$6+$BE574*'Norm-coeff'!$K$6+$BF574*'Norm-coeff'!$L$6+$BG574*'Norm-coeff'!$M$6+$BH574*'Norm-coeff'!$N$6+$BI574*'Norm-coeff'!$O$6</f>
        <v>-1.48700885495103E-2</v>
      </c>
      <c r="BT574" s="54">
        <f>'Norm-coeff'!$C$7+$AX574*'Norm-coeff'!$D$7+$AY574*'Norm-coeff'!$E$7+$AZ574*'Norm-coeff'!$F$7+$BA574*'Norm-coeff'!$G$7+$BB574*'Norm-coeff'!$H$7+$BC574*'Norm-coeff'!$I$7+$BD574*'Norm-coeff'!$J$7+$BE574*'Norm-coeff'!$K$7+$BF574*'Norm-coeff'!$L$7+$BG574*'Norm-coeff'!$M$7+$BH574*'Norm-coeff'!$N$7+$BI574*'Norm-coeff'!$O$7</f>
        <v>2.0907583608832998</v>
      </c>
      <c r="BU574" s="54">
        <f>'Norm-coeff'!$C$8+$AX574*'Norm-coeff'!$D$8+$AY574*'Norm-coeff'!$E$8+$AZ574*'Norm-coeff'!$F$8+$BA574*'Norm-coeff'!$G$8+$BB574*'Norm-coeff'!$H$8+$BC574*'Norm-coeff'!$I$8+$BD574*'Norm-coeff'!$J$8+$BE574*'Norm-coeff'!$K$8+$BF574*'Norm-coeff'!$L$8+$BG574*'Norm-coeff'!$M$8+$BH574*'Norm-coeff'!$N$8+$BI574*'Norm-coeff'!$O$8</f>
        <v>0.65894159836244504</v>
      </c>
      <c r="BV574" s="54">
        <f>'Norm-coeff'!$C$9+$AX574*'Norm-coeff'!$D$9+$AY574*'Norm-coeff'!$E$9+$AZ574*'Norm-coeff'!$F$9+$BA574*'Norm-coeff'!$G$9+$BB574*'Norm-coeff'!$H$9+$BC574*'Norm-coeff'!$I$9+$BD574*'Norm-coeff'!$J$9+$BE574*'Norm-coeff'!$K$9+$BF574*'Norm-coeff'!$L$9+$BG574*'Norm-coeff'!$M$9+$BH574*'Norm-coeff'!$N$9+$BI574*'Norm-coeff'!$O$9</f>
        <v>1.48961085014701</v>
      </c>
      <c r="BW574" s="54">
        <f>'Norm-coeff'!$C$10+$AX574*'Norm-coeff'!$D$10+$AY574*'Norm-coeff'!$E$10+$AZ574*'Norm-coeff'!$F$10+$BA574*'Norm-coeff'!$G$10+$BB574*'Norm-coeff'!$H$10+$BC574*'Norm-coeff'!$I$10+$BD574*'Norm-coeff'!$J$10+$BE574*'Norm-coeff'!$K$10+$BF574*'Norm-coeff'!$L$10+$BG574*'Norm-coeff'!$M$10+$BH574*'Norm-coeff'!$N$10+$BI574*'Norm-coeff'!$O$10</f>
        <v>1.42058735749591</v>
      </c>
      <c r="BX574" s="54">
        <f>'Norm-coeff'!$C$11+$AX574*'Norm-coeff'!$D$11+$AY574*'Norm-coeff'!$E$11+$AZ574*'Norm-coeff'!$F$11+$BA574*'Norm-coeff'!$G$11+$BB574*'Norm-coeff'!$H$11+$BC574*'Norm-coeff'!$I$11+$BD574*'Norm-coeff'!$J$11+$BE574*'Norm-coeff'!$K$11+$BF574*'Norm-coeff'!$L$11+$BG574*'Norm-coeff'!$M$11+$BH574*'Norm-coeff'!$N$11+$BI574*'Norm-coeff'!$O$11</f>
        <v>0.221233014421479</v>
      </c>
      <c r="BY574" s="54">
        <f>'Norm-coeff'!$C$12+$AX574*'Norm-coeff'!$D$12+$AY574*'Norm-coeff'!$E$12+$AZ574*'Norm-coeff'!$F$12+$BA574*'Norm-coeff'!$G$12+$BB574*'Norm-coeff'!$H$12+$BC574*'Norm-coeff'!$I$12+$BD574*'Norm-coeff'!$J$12+$BE574*'Norm-coeff'!$K$12+$BF574*'Norm-coeff'!$L$12+$BG574*'Norm-coeff'!$M$12+$BH574*'Norm-coeff'!$N$12+$BI574*'Norm-coeff'!$O$12</f>
        <v>0.283527502056037</v>
      </c>
      <c r="BZ574" s="54">
        <f>'Norm-coeff'!$C$13+$AX574*'Norm-coeff'!$D$13+$AY574*'Norm-coeff'!$E$13+$AZ574*'Norm-coeff'!$F$13+$BA574*'Norm-coeff'!$G$13+$BB574*'Norm-coeff'!$H$13+$BC574*'Norm-coeff'!$I$13+$BD574*'Norm-coeff'!$J$13+$BE574*'Norm-coeff'!$K$13+$BF574*'Norm-coeff'!$L$13+$BG574*'Norm-coeff'!$M$13+$BH574*'Norm-coeff'!$N$13+$BI574*'Norm-coeff'!$O$13</f>
        <v>-4.1864930554451202E-2</v>
      </c>
      <c r="CA574" s="54">
        <f>'Norm-coeff'!$C$14+$AX574*'Norm-coeff'!$D$14+$AY574*'Norm-coeff'!$E$14+$AZ574*'Norm-coeff'!$F$14+$BA574*'Norm-coeff'!$G$14+$BB574*'Norm-coeff'!$H$14+$BC574*'Norm-coeff'!$I$14+$BD574*'Norm-coeff'!$J$14+$BE574*'Norm-coeff'!$K$14+$BF574*'Norm-coeff'!$L$14+$BG574*'Norm-coeff'!$M$14+$BH574*'Norm-coeff'!$N$14+$BI574*'Norm-coeff'!$O$14</f>
        <v>4.2526983164477103</v>
      </c>
      <c r="CC574" s="54">
        <f t="shared" si="1702"/>
        <v>0</v>
      </c>
      <c r="CG574" s="54">
        <f t="shared" si="1578"/>
        <v>0</v>
      </c>
      <c r="CH574" s="54">
        <f t="shared" si="1556"/>
        <v>0</v>
      </c>
      <c r="CI574" s="54">
        <f t="shared" si="1579"/>
        <v>0</v>
      </c>
      <c r="CJ574" s="56">
        <f t="shared" si="1580"/>
        <v>0</v>
      </c>
      <c r="CK574" s="54">
        <f t="shared" si="1581"/>
        <v>0</v>
      </c>
      <c r="CL574" s="54">
        <f t="shared" si="1582"/>
        <v>0</v>
      </c>
      <c r="CM574" s="54">
        <f t="shared" si="1583"/>
        <v>0</v>
      </c>
      <c r="CN574" s="54">
        <f t="shared" si="1584"/>
        <v>0</v>
      </c>
      <c r="CO574" s="54">
        <f t="shared" si="1585"/>
        <v>0</v>
      </c>
      <c r="CP574" s="54">
        <f t="shared" si="1586"/>
        <v>0</v>
      </c>
      <c r="CQ574" s="54">
        <f t="shared" si="1587"/>
        <v>0</v>
      </c>
      <c r="CR574" s="54">
        <f t="shared" si="1588"/>
        <v>0</v>
      </c>
      <c r="CS574" s="54">
        <f t="shared" si="1589"/>
        <v>0</v>
      </c>
      <c r="CU574" s="54">
        <f t="shared" si="1590"/>
        <v>0</v>
      </c>
      <c r="CV574" s="54">
        <f t="shared" si="1591"/>
        <v>0</v>
      </c>
      <c r="CW574" s="54">
        <f t="shared" si="1592"/>
        <v>0</v>
      </c>
      <c r="CX574" s="54">
        <f t="shared" si="1593"/>
        <v>0</v>
      </c>
      <c r="CZ574" s="54">
        <f t="shared" si="1594"/>
        <v>0</v>
      </c>
      <c r="DA574" s="54">
        <f t="shared" si="1595"/>
        <v>0</v>
      </c>
      <c r="DB574" s="54">
        <f t="shared" si="1596"/>
        <v>0</v>
      </c>
      <c r="DC574" s="54">
        <f t="shared" si="1597"/>
        <v>0</v>
      </c>
      <c r="DD574" s="54">
        <f t="shared" si="1598"/>
        <v>0</v>
      </c>
      <c r="DE574" s="54">
        <f t="shared" si="1599"/>
        <v>0</v>
      </c>
      <c r="DF574" s="54">
        <f t="shared" si="1600"/>
        <v>0</v>
      </c>
      <c r="DG574" s="54">
        <f t="shared" si="1601"/>
        <v>2</v>
      </c>
      <c r="DH574" s="71">
        <f t="shared" si="1602"/>
        <v>0</v>
      </c>
      <c r="DI574" s="71">
        <f t="shared" si="1603"/>
        <v>0</v>
      </c>
      <c r="DJ574" s="54">
        <f t="shared" si="1604"/>
        <v>0</v>
      </c>
      <c r="DK574" s="54">
        <f t="shared" si="1605"/>
        <v>2</v>
      </c>
      <c r="DL574" s="4">
        <f t="shared" si="1530"/>
        <v>0</v>
      </c>
      <c r="DM574" s="3">
        <f t="shared" si="1606"/>
        <v>0</v>
      </c>
      <c r="DN574" s="3">
        <f t="shared" si="1607"/>
        <v>0</v>
      </c>
      <c r="DO574" s="4" t="e">
        <f t="shared" si="1608"/>
        <v>#DIV/0!</v>
      </c>
      <c r="DP574" s="57"/>
      <c r="DQ574" s="57"/>
      <c r="DR574" s="56">
        <f t="shared" si="1531"/>
        <v>2</v>
      </c>
      <c r="DS574" s="56">
        <f t="shared" si="1532"/>
        <v>0</v>
      </c>
      <c r="DT574" s="38">
        <f t="shared" si="1533"/>
        <v>0</v>
      </c>
      <c r="DU574" s="38">
        <f t="shared" si="1609"/>
        <v>2</v>
      </c>
      <c r="DV574" s="38">
        <f t="shared" si="1534"/>
        <v>0</v>
      </c>
      <c r="DW574" s="39">
        <f t="shared" si="1535"/>
        <v>0</v>
      </c>
      <c r="DX574" s="39">
        <f t="shared" si="1536"/>
        <v>0</v>
      </c>
      <c r="DY574" s="39">
        <f t="shared" si="1537"/>
        <v>0</v>
      </c>
      <c r="DZ574" s="39">
        <f t="shared" si="1538"/>
        <v>0</v>
      </c>
      <c r="EA574" s="39">
        <f t="shared" si="1539"/>
        <v>0</v>
      </c>
      <c r="EB574" s="37" t="e">
        <f t="shared" si="1610"/>
        <v>#DIV/0!</v>
      </c>
      <c r="EC574" s="37" t="e">
        <f t="shared" si="1611"/>
        <v>#DIV/0!</v>
      </c>
      <c r="ED574" s="37" t="e">
        <f t="shared" si="1612"/>
        <v>#DIV/0!</v>
      </c>
      <c r="EE574" s="37" t="e">
        <f t="shared" si="1613"/>
        <v>#DIV/0!</v>
      </c>
      <c r="EF574" s="39" t="e">
        <f t="shared" si="1614"/>
        <v>#DIV/0!</v>
      </c>
      <c r="EG574" s="37" t="e">
        <f t="shared" si="1615"/>
        <v>#DIV/0!</v>
      </c>
      <c r="EH574" s="37" t="e">
        <f t="shared" si="1616"/>
        <v>#DIV/0!</v>
      </c>
      <c r="EI574" s="11" t="b">
        <f t="shared" si="1617"/>
        <v>1</v>
      </c>
      <c r="EJ574" s="11" t="b">
        <f t="shared" si="1618"/>
        <v>0</v>
      </c>
      <c r="EK574" s="39" t="e">
        <f t="shared" si="1619"/>
        <v>#DIV/0!</v>
      </c>
      <c r="EL574" s="39" t="e">
        <f t="shared" si="1620"/>
        <v>#DIV/0!</v>
      </c>
      <c r="EM574" s="39" t="e">
        <f t="shared" si="1621"/>
        <v>#DIV/0!</v>
      </c>
      <c r="EN574" s="39" t="e">
        <f t="shared" si="1622"/>
        <v>#DIV/0!</v>
      </c>
      <c r="EO574" s="39" t="e">
        <f t="shared" si="1623"/>
        <v>#DIV/0!</v>
      </c>
      <c r="EP574" s="39" t="e">
        <f t="shared" si="1624"/>
        <v>#DIV/0!</v>
      </c>
      <c r="EQ574" s="39" t="e">
        <f t="shared" si="1625"/>
        <v>#DIV/0!</v>
      </c>
      <c r="ER574" s="39" t="e">
        <f t="shared" si="1626"/>
        <v>#DIV/0!</v>
      </c>
      <c r="ES574" s="58" t="str">
        <f t="shared" si="1627"/>
        <v>(OH,F,Cl)-dominate amphibole</v>
      </c>
      <c r="ET574" s="58" t="e">
        <f t="shared" si="1628"/>
        <v>#N/A</v>
      </c>
      <c r="EU574" s="56">
        <f t="shared" si="1540"/>
        <v>0</v>
      </c>
      <c r="EV574" s="56">
        <f t="shared" si="1541"/>
        <v>0</v>
      </c>
      <c r="EW574" s="56">
        <f t="shared" si="1542"/>
        <v>0</v>
      </c>
      <c r="EX574" s="56">
        <f t="shared" si="1543"/>
        <v>0</v>
      </c>
      <c r="EY574" s="56">
        <f t="shared" si="1544"/>
        <v>0</v>
      </c>
      <c r="EZ574" s="56">
        <f t="shared" si="1545"/>
        <v>0</v>
      </c>
      <c r="FA574" s="39">
        <f t="shared" si="1546"/>
        <v>0</v>
      </c>
      <c r="FB574" s="39">
        <f t="shared" si="1547"/>
        <v>0</v>
      </c>
      <c r="FC574" s="54">
        <f t="shared" si="1548"/>
        <v>0</v>
      </c>
      <c r="FD574" s="54">
        <f t="shared" si="1549"/>
        <v>0</v>
      </c>
      <c r="FE574" s="39">
        <f t="shared" si="1550"/>
        <v>0</v>
      </c>
      <c r="FF574" s="54">
        <f t="shared" si="1551"/>
        <v>0</v>
      </c>
      <c r="FG574" s="39">
        <f t="shared" si="1552"/>
        <v>0</v>
      </c>
      <c r="FH574" s="39">
        <f t="shared" si="1629"/>
        <v>0</v>
      </c>
      <c r="FI574" s="39">
        <f t="shared" si="1630"/>
        <v>0</v>
      </c>
      <c r="FJ574" s="39">
        <f t="shared" si="1631"/>
        <v>0</v>
      </c>
      <c r="FK574" s="39" t="e">
        <f t="shared" si="1632"/>
        <v>#DIV/0!</v>
      </c>
      <c r="FL574" s="39" t="e">
        <f t="shared" si="1633"/>
        <v>#DIV/0!</v>
      </c>
      <c r="FM574" s="39" t="e">
        <f t="shared" si="1634"/>
        <v>#DIV/0!</v>
      </c>
      <c r="FN574" s="39">
        <f t="shared" si="1635"/>
        <v>1</v>
      </c>
      <c r="FO574" s="39">
        <f t="shared" si="1553"/>
        <v>0</v>
      </c>
      <c r="FP574" s="39">
        <f t="shared" si="1554"/>
        <v>0</v>
      </c>
      <c r="FQ574" s="39">
        <f t="shared" si="1555"/>
        <v>0</v>
      </c>
      <c r="FR574" s="39">
        <f t="shared" si="1636"/>
        <v>0</v>
      </c>
      <c r="FS574" s="39">
        <f t="shared" si="1637"/>
        <v>0</v>
      </c>
      <c r="FU574" s="39" t="e">
        <f t="shared" si="1638"/>
        <v>#DIV/0!</v>
      </c>
      <c r="FV574" s="39" t="e">
        <f t="shared" si="1639"/>
        <v>#DIV/0!</v>
      </c>
      <c r="FW574" s="39" t="e">
        <f t="shared" si="1640"/>
        <v>#DIV/0!</v>
      </c>
      <c r="FY574" s="39" t="e">
        <f t="shared" si="1641"/>
        <v>#DIV/0!</v>
      </c>
      <c r="FZ574" s="39" t="e">
        <f t="shared" si="1642"/>
        <v>#DIV/0!</v>
      </c>
      <c r="GA574" s="39" t="e">
        <f t="shared" si="1643"/>
        <v>#DIV/0!</v>
      </c>
      <c r="GB574" s="39" t="e">
        <f t="shared" si="1644"/>
        <v>#DIV/0!</v>
      </c>
      <c r="GC574" s="39" t="e">
        <f t="shared" si="1645"/>
        <v>#DIV/0!</v>
      </c>
      <c r="GD574" s="39" t="e">
        <f t="shared" si="1646"/>
        <v>#DIV/0!</v>
      </c>
      <c r="GE574" s="39" t="e">
        <f t="shared" si="1647"/>
        <v>#DIV/0!</v>
      </c>
      <c r="GF574" s="39" t="e">
        <f t="shared" si="1648"/>
        <v>#DIV/0!</v>
      </c>
      <c r="GG574" s="39" t="e">
        <f t="shared" si="1649"/>
        <v>#DIV/0!</v>
      </c>
      <c r="GH574" s="39" t="e">
        <f t="shared" si="1650"/>
        <v>#DIV/0!</v>
      </c>
      <c r="GI574" s="39"/>
      <c r="GJ574" s="39" t="e">
        <f t="shared" si="1651"/>
        <v>#DIV/0!</v>
      </c>
      <c r="GK574" s="39" t="e">
        <f t="shared" si="1652"/>
        <v>#DIV/0!</v>
      </c>
      <c r="GL574" s="39" t="e">
        <f t="shared" si="1653"/>
        <v>#DIV/0!</v>
      </c>
      <c r="GM574" s="39" t="e">
        <f t="shared" si="1654"/>
        <v>#DIV/0!</v>
      </c>
      <c r="GN574" s="39" t="e">
        <f t="shared" si="1655"/>
        <v>#DIV/0!</v>
      </c>
      <c r="GO574" s="57"/>
      <c r="GP574" s="57" t="e">
        <f t="shared" si="1656"/>
        <v>#DIV/0!</v>
      </c>
      <c r="GQ574" s="59" t="e">
        <f t="shared" si="1657"/>
        <v>#DIV/0!</v>
      </c>
      <c r="GR574" s="41" t="e">
        <f t="shared" si="1658"/>
        <v>#DIV/0!</v>
      </c>
      <c r="GS574" s="57" t="e">
        <f t="shared" si="1659"/>
        <v>#DIV/0!</v>
      </c>
      <c r="GT574" s="57" t="e">
        <f t="shared" si="1660"/>
        <v>#DIV/0!</v>
      </c>
      <c r="GU574" s="57" t="e">
        <f t="shared" si="1661"/>
        <v>#DIV/0!</v>
      </c>
      <c r="GV574" s="57"/>
      <c r="GW574" s="42" t="e">
        <f t="shared" si="1662"/>
        <v>#DIV/0!</v>
      </c>
      <c r="GX574" s="42" t="e">
        <f t="shared" si="1663"/>
        <v>#DIV/0!</v>
      </c>
      <c r="GY574" s="42" t="e">
        <f t="shared" si="1664"/>
        <v>#DIV/0!</v>
      </c>
      <c r="GZ574" s="57"/>
      <c r="HA574" s="2" t="e">
        <f t="shared" si="1665"/>
        <v>#DIV/0!</v>
      </c>
      <c r="HB574" s="2" t="e">
        <f t="shared" si="1666"/>
        <v>#DIV/0!</v>
      </c>
      <c r="HC574" s="2" t="e">
        <f t="shared" si="1667"/>
        <v>#DIV/0!</v>
      </c>
      <c r="HD574" s="2" t="e">
        <f t="shared" si="1668"/>
        <v>#DIV/0!</v>
      </c>
      <c r="HE574" s="2" t="e">
        <f t="shared" si="1669"/>
        <v>#DIV/0!</v>
      </c>
      <c r="HF574" s="2" t="e">
        <f t="shared" si="1670"/>
        <v>#DIV/0!</v>
      </c>
      <c r="HG574" s="2" t="e">
        <f t="shared" si="1671"/>
        <v>#DIV/0!</v>
      </c>
      <c r="HH574" s="2" t="e">
        <f t="shared" si="1672"/>
        <v>#DIV/0!</v>
      </c>
      <c r="HI574" s="2" t="e">
        <f t="shared" si="1673"/>
        <v>#DIV/0!</v>
      </c>
      <c r="HJ574" s="11" t="e">
        <f t="shared" si="1674"/>
        <v>#DIV/0!</v>
      </c>
      <c r="HK574" s="60" t="e">
        <f t="shared" si="1675"/>
        <v>#DIV/0!</v>
      </c>
      <c r="HL574" s="57"/>
      <c r="HM574" s="57" t="e">
        <f t="shared" si="1676"/>
        <v>#DIV/0!</v>
      </c>
      <c r="HN574" s="57" t="e">
        <f t="shared" si="1677"/>
        <v>#DIV/0!</v>
      </c>
      <c r="HO574" s="57" t="e">
        <f t="shared" si="1678"/>
        <v>#DIV/0!</v>
      </c>
      <c r="HP574" s="57" t="e">
        <f t="shared" si="1679"/>
        <v>#DIV/0!</v>
      </c>
      <c r="HQ574" s="57" t="e">
        <f t="shared" si="1680"/>
        <v>#DIV/0!</v>
      </c>
      <c r="HR574" s="57"/>
      <c r="HS574" s="57" t="e">
        <f t="shared" si="1681"/>
        <v>#DIV/0!</v>
      </c>
      <c r="HT574" s="57" t="e">
        <f t="shared" si="1682"/>
        <v>#DIV/0!</v>
      </c>
      <c r="HU574" s="57" t="e">
        <f t="shared" si="1683"/>
        <v>#DIV/0!</v>
      </c>
      <c r="HV574" s="57" t="e">
        <f t="shared" si="1684"/>
        <v>#DIV/0!</v>
      </c>
      <c r="HW574" s="57" t="e">
        <f t="shared" si="1685"/>
        <v>#DIV/0!</v>
      </c>
      <c r="HX574" s="57"/>
      <c r="HY574" s="57" t="e">
        <f t="shared" si="1686"/>
        <v>#DIV/0!</v>
      </c>
      <c r="HZ574" s="57" t="e">
        <f t="shared" si="1687"/>
        <v>#DIV/0!</v>
      </c>
      <c r="IA574" s="57"/>
      <c r="IB574" s="61">
        <f t="shared" si="1688"/>
        <v>0</v>
      </c>
      <c r="IC574" s="57" t="str">
        <f t="shared" si="1689"/>
        <v/>
      </c>
      <c r="ID574" s="42"/>
      <c r="IE574" s="2" t="str">
        <f t="shared" si="1690"/>
        <v/>
      </c>
      <c r="IF574" s="60" t="e">
        <f t="shared" si="1691"/>
        <v>#DIV/0!</v>
      </c>
      <c r="IG574" s="60" t="str">
        <f t="shared" si="1692"/>
        <v/>
      </c>
      <c r="IH574" s="60" t="str">
        <f t="shared" si="1693"/>
        <v>zinco-</v>
      </c>
      <c r="II574" s="60" t="str">
        <f t="shared" si="1694"/>
        <v>mangano-</v>
      </c>
      <c r="IJ574" s="60" t="e">
        <f t="shared" si="1695"/>
        <v>#DIV/0!</v>
      </c>
      <c r="IK574" s="60" t="e">
        <f t="shared" si="1696"/>
        <v>#DIV/0!</v>
      </c>
      <c r="IL574" s="60" t="e">
        <f t="shared" si="1697"/>
        <v>#DIV/0!</v>
      </c>
      <c r="IM574" s="60" t="e">
        <f t="shared" si="1698"/>
        <v>#DIV/0!</v>
      </c>
      <c r="IN574" s="60" t="str">
        <f t="shared" si="1699"/>
        <v/>
      </c>
      <c r="IO574" s="60" t="str">
        <f t="shared" si="1700"/>
        <v/>
      </c>
      <c r="IP574" s="57"/>
      <c r="IQ574" s="57" t="str">
        <f t="shared" si="1701"/>
        <v>ERROR!!</v>
      </c>
    </row>
    <row r="575" spans="24:251">
      <c r="X575" s="29">
        <f t="shared" si="1557"/>
        <v>0</v>
      </c>
      <c r="Y575" s="29">
        <f t="shared" si="1558"/>
        <v>0</v>
      </c>
      <c r="Z575" s="29" t="e">
        <f t="shared" si="1559"/>
        <v>#DIV/0!</v>
      </c>
      <c r="AA575" s="29" t="e">
        <f t="shared" si="1560"/>
        <v>#DIV/0!</v>
      </c>
      <c r="AB575" s="29" t="e">
        <f t="shared" si="1561"/>
        <v>#DIV/0!</v>
      </c>
      <c r="AC575" s="29" t="e">
        <f t="shared" si="1562"/>
        <v>#DIV/0!</v>
      </c>
      <c r="AF575" s="23">
        <v>60.084299999999999</v>
      </c>
      <c r="AG575" s="23">
        <v>79.878799999999998</v>
      </c>
      <c r="AH575" s="23">
        <v>101.96120000000001</v>
      </c>
      <c r="AI575" s="23">
        <v>151.99039999999999</v>
      </c>
      <c r="AJ575" s="23">
        <v>159.69</v>
      </c>
      <c r="AK575" s="23">
        <v>71.846400000000003</v>
      </c>
      <c r="AL575" s="23">
        <v>70.9375</v>
      </c>
      <c r="AM575" s="23">
        <v>40.304400000000001</v>
      </c>
      <c r="AN575" s="23">
        <v>56.077399999999997</v>
      </c>
      <c r="AO575" s="23">
        <v>61.978999999999999</v>
      </c>
      <c r="AP575" s="23">
        <v>94.195999999999998</v>
      </c>
      <c r="AQ575" s="23">
        <v>18.998000000000001</v>
      </c>
      <c r="AR575" s="23">
        <v>35.450000000000003</v>
      </c>
      <c r="AS575" s="23">
        <v>29.88</v>
      </c>
      <c r="AT575" s="23">
        <v>74.691999999999993</v>
      </c>
      <c r="AU575" s="23">
        <v>81.39</v>
      </c>
      <c r="AX575" s="54">
        <f t="shared" si="1563"/>
        <v>0</v>
      </c>
      <c r="AY575" s="54">
        <f t="shared" si="1564"/>
        <v>0</v>
      </c>
      <c r="AZ575" s="54">
        <f t="shared" si="1565"/>
        <v>0</v>
      </c>
      <c r="BA575" s="54">
        <f t="shared" si="1566"/>
        <v>0</v>
      </c>
      <c r="BB575" s="54">
        <f t="shared" si="1567"/>
        <v>0</v>
      </c>
      <c r="BC575" s="54">
        <f t="shared" si="1568"/>
        <v>0</v>
      </c>
      <c r="BD575" s="54">
        <f t="shared" si="1569"/>
        <v>0</v>
      </c>
      <c r="BE575" s="54">
        <f t="shared" si="1570"/>
        <v>0</v>
      </c>
      <c r="BF575" s="54">
        <f t="shared" si="1571"/>
        <v>0</v>
      </c>
      <c r="BG575" s="54">
        <f t="shared" si="1572"/>
        <v>0</v>
      </c>
      <c r="BH575" s="54">
        <f t="shared" si="1573"/>
        <v>0</v>
      </c>
      <c r="BI575" s="54">
        <f t="shared" si="1574"/>
        <v>0</v>
      </c>
      <c r="BJ575" s="54">
        <f t="shared" si="1575"/>
        <v>0</v>
      </c>
      <c r="BK575" s="54">
        <f t="shared" si="1576"/>
        <v>0</v>
      </c>
      <c r="BL575" s="54">
        <f t="shared" si="1577"/>
        <v>0</v>
      </c>
      <c r="BM575" s="42"/>
      <c r="BO575" s="54">
        <f>'Norm-coeff'!$C$2+$AX575*'Norm-coeff'!$D$2+$AY575*'Norm-coeff'!$E$2+$AZ575*'Norm-coeff'!$F$2+$BA575*'Norm-coeff'!$G$2+$BB575*'Norm-coeff'!$H$2+$BC575*'Norm-coeff'!$I$2+$BD575*'Norm-coeff'!$J$2+$BE575*'Norm-coeff'!$K$2+$BF575*'Norm-coeff'!$L$2+$BG575*'Norm-coeff'!$M$2+$BH575*'Norm-coeff'!$N$2+$BI575*'Norm-coeff'!$O$2</f>
        <v>5.4045421474420303</v>
      </c>
      <c r="BP575" s="54">
        <f>'Norm-coeff'!$C$3+$AX575*'Norm-coeff'!$D$3+$AY575*'Norm-coeff'!$E$3+$AZ575*'Norm-coeff'!$F$3+$BA575*'Norm-coeff'!$G$3+$BB575*'Norm-coeff'!$H$3+$BC575*'Norm-coeff'!$I$3+$BD575*'Norm-coeff'!$J$3+$BE575*'Norm-coeff'!$K$3+$BF575*'Norm-coeff'!$L$3+$BG575*'Norm-coeff'!$M$3+$BH575*'Norm-coeff'!$N$3+$BI575*'Norm-coeff'!$O$3</f>
        <v>3.15319116612705</v>
      </c>
      <c r="BQ575" s="54">
        <f>'Norm-coeff'!$C$4+$AX575*'Norm-coeff'!$D$4+$AY575*'Norm-coeff'!$E$4+$AZ575*'Norm-coeff'!$F$4+$BA575*'Norm-coeff'!$G$4+$BB575*'Norm-coeff'!$H$4+$BC575*'Norm-coeff'!$I$4+$BD575*'Norm-coeff'!$J$4+$BE575*'Norm-coeff'!$K$4+$BF575*'Norm-coeff'!$L$4+$BG575*'Norm-coeff'!$M$4+$BH575*'Norm-coeff'!$N$4+$BI575*'Norm-coeff'!$O$4</f>
        <v>1.42115649462768</v>
      </c>
      <c r="BR575" s="54">
        <f>'Norm-coeff'!$C$5+$AX575*'Norm-coeff'!$D$5+$AY575*'Norm-coeff'!$E$5+$AZ575*'Norm-coeff'!$F$5+$BA575*'Norm-coeff'!$G$5+$BB575*'Norm-coeff'!$H$5+$BC575*'Norm-coeff'!$I$5+$BD575*'Norm-coeff'!$J$5+$BE575*'Norm-coeff'!$K$5+$BF575*'Norm-coeff'!$L$5+$BG575*'Norm-coeff'!$M$5+$BH575*'Norm-coeff'!$N$5+$BI575*'Norm-coeff'!$O$5</f>
        <v>1.0553329241296201</v>
      </c>
      <c r="BS575" s="54">
        <f>'Norm-coeff'!$C$6+$AX575*'Norm-coeff'!$D$6+$AY575*'Norm-coeff'!$E$6+$AZ575*'Norm-coeff'!$F$6+$BA575*'Norm-coeff'!$G$6+$BB575*'Norm-coeff'!$H$6+$BC575*'Norm-coeff'!$I$6+$BD575*'Norm-coeff'!$J$6+$BE575*'Norm-coeff'!$K$6+$BF575*'Norm-coeff'!$L$6+$BG575*'Norm-coeff'!$M$6+$BH575*'Norm-coeff'!$N$6+$BI575*'Norm-coeff'!$O$6</f>
        <v>-1.48700885495103E-2</v>
      </c>
      <c r="BT575" s="54">
        <f>'Norm-coeff'!$C$7+$AX575*'Norm-coeff'!$D$7+$AY575*'Norm-coeff'!$E$7+$AZ575*'Norm-coeff'!$F$7+$BA575*'Norm-coeff'!$G$7+$BB575*'Norm-coeff'!$H$7+$BC575*'Norm-coeff'!$I$7+$BD575*'Norm-coeff'!$J$7+$BE575*'Norm-coeff'!$K$7+$BF575*'Norm-coeff'!$L$7+$BG575*'Norm-coeff'!$M$7+$BH575*'Norm-coeff'!$N$7+$BI575*'Norm-coeff'!$O$7</f>
        <v>2.0907583608832998</v>
      </c>
      <c r="BU575" s="54">
        <f>'Norm-coeff'!$C$8+$AX575*'Norm-coeff'!$D$8+$AY575*'Norm-coeff'!$E$8+$AZ575*'Norm-coeff'!$F$8+$BA575*'Norm-coeff'!$G$8+$BB575*'Norm-coeff'!$H$8+$BC575*'Norm-coeff'!$I$8+$BD575*'Norm-coeff'!$J$8+$BE575*'Norm-coeff'!$K$8+$BF575*'Norm-coeff'!$L$8+$BG575*'Norm-coeff'!$M$8+$BH575*'Norm-coeff'!$N$8+$BI575*'Norm-coeff'!$O$8</f>
        <v>0.65894159836244504</v>
      </c>
      <c r="BV575" s="54">
        <f>'Norm-coeff'!$C$9+$AX575*'Norm-coeff'!$D$9+$AY575*'Norm-coeff'!$E$9+$AZ575*'Norm-coeff'!$F$9+$BA575*'Norm-coeff'!$G$9+$BB575*'Norm-coeff'!$H$9+$BC575*'Norm-coeff'!$I$9+$BD575*'Norm-coeff'!$J$9+$BE575*'Norm-coeff'!$K$9+$BF575*'Norm-coeff'!$L$9+$BG575*'Norm-coeff'!$M$9+$BH575*'Norm-coeff'!$N$9+$BI575*'Norm-coeff'!$O$9</f>
        <v>1.48961085014701</v>
      </c>
      <c r="BW575" s="54">
        <f>'Norm-coeff'!$C$10+$AX575*'Norm-coeff'!$D$10+$AY575*'Norm-coeff'!$E$10+$AZ575*'Norm-coeff'!$F$10+$BA575*'Norm-coeff'!$G$10+$BB575*'Norm-coeff'!$H$10+$BC575*'Norm-coeff'!$I$10+$BD575*'Norm-coeff'!$J$10+$BE575*'Norm-coeff'!$K$10+$BF575*'Norm-coeff'!$L$10+$BG575*'Norm-coeff'!$M$10+$BH575*'Norm-coeff'!$N$10+$BI575*'Norm-coeff'!$O$10</f>
        <v>1.42058735749591</v>
      </c>
      <c r="BX575" s="54">
        <f>'Norm-coeff'!$C$11+$AX575*'Norm-coeff'!$D$11+$AY575*'Norm-coeff'!$E$11+$AZ575*'Norm-coeff'!$F$11+$BA575*'Norm-coeff'!$G$11+$BB575*'Norm-coeff'!$H$11+$BC575*'Norm-coeff'!$I$11+$BD575*'Norm-coeff'!$J$11+$BE575*'Norm-coeff'!$K$11+$BF575*'Norm-coeff'!$L$11+$BG575*'Norm-coeff'!$M$11+$BH575*'Norm-coeff'!$N$11+$BI575*'Norm-coeff'!$O$11</f>
        <v>0.221233014421479</v>
      </c>
      <c r="BY575" s="54">
        <f>'Norm-coeff'!$C$12+$AX575*'Norm-coeff'!$D$12+$AY575*'Norm-coeff'!$E$12+$AZ575*'Norm-coeff'!$F$12+$BA575*'Norm-coeff'!$G$12+$BB575*'Norm-coeff'!$H$12+$BC575*'Norm-coeff'!$I$12+$BD575*'Norm-coeff'!$J$12+$BE575*'Norm-coeff'!$K$12+$BF575*'Norm-coeff'!$L$12+$BG575*'Norm-coeff'!$M$12+$BH575*'Norm-coeff'!$N$12+$BI575*'Norm-coeff'!$O$12</f>
        <v>0.283527502056037</v>
      </c>
      <c r="BZ575" s="54">
        <f>'Norm-coeff'!$C$13+$AX575*'Norm-coeff'!$D$13+$AY575*'Norm-coeff'!$E$13+$AZ575*'Norm-coeff'!$F$13+$BA575*'Norm-coeff'!$G$13+$BB575*'Norm-coeff'!$H$13+$BC575*'Norm-coeff'!$I$13+$BD575*'Norm-coeff'!$J$13+$BE575*'Norm-coeff'!$K$13+$BF575*'Norm-coeff'!$L$13+$BG575*'Norm-coeff'!$M$13+$BH575*'Norm-coeff'!$N$13+$BI575*'Norm-coeff'!$O$13</f>
        <v>-4.1864930554451202E-2</v>
      </c>
      <c r="CA575" s="54">
        <f>'Norm-coeff'!$C$14+$AX575*'Norm-coeff'!$D$14+$AY575*'Norm-coeff'!$E$14+$AZ575*'Norm-coeff'!$F$14+$BA575*'Norm-coeff'!$G$14+$BB575*'Norm-coeff'!$H$14+$BC575*'Norm-coeff'!$I$14+$BD575*'Norm-coeff'!$J$14+$BE575*'Norm-coeff'!$K$14+$BF575*'Norm-coeff'!$L$14+$BG575*'Norm-coeff'!$M$14+$BH575*'Norm-coeff'!$N$14+$BI575*'Norm-coeff'!$O$14</f>
        <v>4.2526983164477103</v>
      </c>
      <c r="CC575" s="54">
        <f t="shared" si="1702"/>
        <v>0</v>
      </c>
      <c r="CG575" s="54">
        <f t="shared" si="1578"/>
        <v>0</v>
      </c>
      <c r="CH575" s="54">
        <f t="shared" si="1556"/>
        <v>0</v>
      </c>
      <c r="CI575" s="54">
        <f t="shared" si="1579"/>
        <v>0</v>
      </c>
      <c r="CJ575" s="56">
        <f t="shared" si="1580"/>
        <v>0</v>
      </c>
      <c r="CK575" s="54">
        <f t="shared" si="1581"/>
        <v>0</v>
      </c>
      <c r="CL575" s="54">
        <f t="shared" si="1582"/>
        <v>0</v>
      </c>
      <c r="CM575" s="54">
        <f t="shared" si="1583"/>
        <v>0</v>
      </c>
      <c r="CN575" s="54">
        <f t="shared" si="1584"/>
        <v>0</v>
      </c>
      <c r="CO575" s="54">
        <f t="shared" si="1585"/>
        <v>0</v>
      </c>
      <c r="CP575" s="54">
        <f t="shared" si="1586"/>
        <v>0</v>
      </c>
      <c r="CQ575" s="54">
        <f t="shared" si="1587"/>
        <v>0</v>
      </c>
      <c r="CR575" s="54">
        <f t="shared" si="1588"/>
        <v>0</v>
      </c>
      <c r="CS575" s="54">
        <f t="shared" si="1589"/>
        <v>0</v>
      </c>
      <c r="CU575" s="54">
        <f t="shared" si="1590"/>
        <v>0</v>
      </c>
      <c r="CV575" s="54">
        <f t="shared" si="1591"/>
        <v>0</v>
      </c>
      <c r="CW575" s="54">
        <f t="shared" si="1592"/>
        <v>0</v>
      </c>
      <c r="CX575" s="54">
        <f t="shared" si="1593"/>
        <v>0</v>
      </c>
      <c r="CZ575" s="54">
        <f t="shared" si="1594"/>
        <v>0</v>
      </c>
      <c r="DA575" s="54">
        <f t="shared" si="1595"/>
        <v>0</v>
      </c>
      <c r="DB575" s="54">
        <f t="shared" si="1596"/>
        <v>0</v>
      </c>
      <c r="DC575" s="54">
        <f t="shared" si="1597"/>
        <v>0</v>
      </c>
      <c r="DD575" s="54">
        <f t="shared" si="1598"/>
        <v>0</v>
      </c>
      <c r="DE575" s="54">
        <f t="shared" si="1599"/>
        <v>0</v>
      </c>
      <c r="DF575" s="54">
        <f t="shared" si="1600"/>
        <v>0</v>
      </c>
      <c r="DG575" s="54">
        <f t="shared" si="1601"/>
        <v>2</v>
      </c>
      <c r="DH575" s="71">
        <f t="shared" si="1602"/>
        <v>0</v>
      </c>
      <c r="DI575" s="71">
        <f t="shared" si="1603"/>
        <v>0</v>
      </c>
      <c r="DJ575" s="54">
        <f t="shared" si="1604"/>
        <v>0</v>
      </c>
      <c r="DK575" s="54">
        <f t="shared" si="1605"/>
        <v>2</v>
      </c>
      <c r="DL575" s="4">
        <f t="shared" si="1530"/>
        <v>0</v>
      </c>
      <c r="DM575" s="3">
        <f t="shared" si="1606"/>
        <v>0</v>
      </c>
      <c r="DN575" s="3">
        <f t="shared" si="1607"/>
        <v>0</v>
      </c>
      <c r="DO575" s="4" t="e">
        <f t="shared" si="1608"/>
        <v>#DIV/0!</v>
      </c>
      <c r="DP575" s="57"/>
      <c r="DQ575" s="57"/>
      <c r="DR575" s="56">
        <f t="shared" si="1531"/>
        <v>2</v>
      </c>
      <c r="DS575" s="56">
        <f t="shared" si="1532"/>
        <v>0</v>
      </c>
      <c r="DT575" s="38">
        <f t="shared" si="1533"/>
        <v>0</v>
      </c>
      <c r="DU575" s="38">
        <f t="shared" si="1609"/>
        <v>2</v>
      </c>
      <c r="DV575" s="38">
        <f t="shared" si="1534"/>
        <v>0</v>
      </c>
      <c r="DW575" s="39">
        <f t="shared" si="1535"/>
        <v>0</v>
      </c>
      <c r="DX575" s="39">
        <f t="shared" si="1536"/>
        <v>0</v>
      </c>
      <c r="DY575" s="39">
        <f t="shared" si="1537"/>
        <v>0</v>
      </c>
      <c r="DZ575" s="39">
        <f t="shared" si="1538"/>
        <v>0</v>
      </c>
      <c r="EA575" s="39">
        <f t="shared" si="1539"/>
        <v>0</v>
      </c>
      <c r="EB575" s="37" t="e">
        <f t="shared" si="1610"/>
        <v>#DIV/0!</v>
      </c>
      <c r="EC575" s="37" t="e">
        <f t="shared" si="1611"/>
        <v>#DIV/0!</v>
      </c>
      <c r="ED575" s="37" t="e">
        <f t="shared" si="1612"/>
        <v>#DIV/0!</v>
      </c>
      <c r="EE575" s="37" t="e">
        <f t="shared" si="1613"/>
        <v>#DIV/0!</v>
      </c>
      <c r="EF575" s="39" t="e">
        <f t="shared" si="1614"/>
        <v>#DIV/0!</v>
      </c>
      <c r="EG575" s="37" t="e">
        <f t="shared" si="1615"/>
        <v>#DIV/0!</v>
      </c>
      <c r="EH575" s="37" t="e">
        <f t="shared" si="1616"/>
        <v>#DIV/0!</v>
      </c>
      <c r="EI575" s="11" t="b">
        <f t="shared" si="1617"/>
        <v>1</v>
      </c>
      <c r="EJ575" s="11" t="b">
        <f t="shared" si="1618"/>
        <v>0</v>
      </c>
      <c r="EK575" s="39" t="e">
        <f t="shared" si="1619"/>
        <v>#DIV/0!</v>
      </c>
      <c r="EL575" s="39" t="e">
        <f t="shared" si="1620"/>
        <v>#DIV/0!</v>
      </c>
      <c r="EM575" s="39" t="e">
        <f t="shared" si="1621"/>
        <v>#DIV/0!</v>
      </c>
      <c r="EN575" s="39" t="e">
        <f t="shared" si="1622"/>
        <v>#DIV/0!</v>
      </c>
      <c r="EO575" s="39" t="e">
        <f t="shared" si="1623"/>
        <v>#DIV/0!</v>
      </c>
      <c r="EP575" s="39" t="e">
        <f t="shared" si="1624"/>
        <v>#DIV/0!</v>
      </c>
      <c r="EQ575" s="39" t="e">
        <f t="shared" si="1625"/>
        <v>#DIV/0!</v>
      </c>
      <c r="ER575" s="39" t="e">
        <f t="shared" si="1626"/>
        <v>#DIV/0!</v>
      </c>
      <c r="ES575" s="58" t="str">
        <f t="shared" si="1627"/>
        <v>(OH,F,Cl)-dominate amphibole</v>
      </c>
      <c r="ET575" s="58" t="e">
        <f t="shared" si="1628"/>
        <v>#N/A</v>
      </c>
      <c r="EU575" s="56">
        <f t="shared" si="1540"/>
        <v>0</v>
      </c>
      <c r="EV575" s="56">
        <f t="shared" si="1541"/>
        <v>0</v>
      </c>
      <c r="EW575" s="56">
        <f t="shared" si="1542"/>
        <v>0</v>
      </c>
      <c r="EX575" s="56">
        <f t="shared" si="1543"/>
        <v>0</v>
      </c>
      <c r="EY575" s="56">
        <f t="shared" si="1544"/>
        <v>0</v>
      </c>
      <c r="EZ575" s="56">
        <f t="shared" si="1545"/>
        <v>0</v>
      </c>
      <c r="FA575" s="39">
        <f t="shared" si="1546"/>
        <v>0</v>
      </c>
      <c r="FB575" s="39">
        <f t="shared" si="1547"/>
        <v>0</v>
      </c>
      <c r="FC575" s="54">
        <f t="shared" si="1548"/>
        <v>0</v>
      </c>
      <c r="FD575" s="54">
        <f t="shared" si="1549"/>
        <v>0</v>
      </c>
      <c r="FE575" s="39">
        <f t="shared" si="1550"/>
        <v>0</v>
      </c>
      <c r="FF575" s="54">
        <f t="shared" si="1551"/>
        <v>0</v>
      </c>
      <c r="FG575" s="39">
        <f t="shared" si="1552"/>
        <v>0</v>
      </c>
      <c r="FH575" s="39">
        <f t="shared" si="1629"/>
        <v>0</v>
      </c>
      <c r="FI575" s="39">
        <f t="shared" si="1630"/>
        <v>0</v>
      </c>
      <c r="FJ575" s="39">
        <f t="shared" si="1631"/>
        <v>0</v>
      </c>
      <c r="FK575" s="39" t="e">
        <f t="shared" si="1632"/>
        <v>#DIV/0!</v>
      </c>
      <c r="FL575" s="39" t="e">
        <f t="shared" si="1633"/>
        <v>#DIV/0!</v>
      </c>
      <c r="FM575" s="39" t="e">
        <f t="shared" si="1634"/>
        <v>#DIV/0!</v>
      </c>
      <c r="FN575" s="39">
        <f t="shared" si="1635"/>
        <v>1</v>
      </c>
      <c r="FO575" s="39">
        <f t="shared" si="1553"/>
        <v>0</v>
      </c>
      <c r="FP575" s="39">
        <f t="shared" si="1554"/>
        <v>0</v>
      </c>
      <c r="FQ575" s="39">
        <f t="shared" si="1555"/>
        <v>0</v>
      </c>
      <c r="FR575" s="39">
        <f t="shared" si="1636"/>
        <v>0</v>
      </c>
      <c r="FS575" s="39">
        <f t="shared" si="1637"/>
        <v>0</v>
      </c>
      <c r="FU575" s="39" t="e">
        <f t="shared" si="1638"/>
        <v>#DIV/0!</v>
      </c>
      <c r="FV575" s="39" t="e">
        <f t="shared" si="1639"/>
        <v>#DIV/0!</v>
      </c>
      <c r="FW575" s="39" t="e">
        <f t="shared" si="1640"/>
        <v>#DIV/0!</v>
      </c>
      <c r="FY575" s="39" t="e">
        <f t="shared" si="1641"/>
        <v>#DIV/0!</v>
      </c>
      <c r="FZ575" s="39" t="e">
        <f t="shared" si="1642"/>
        <v>#DIV/0!</v>
      </c>
      <c r="GA575" s="39" t="e">
        <f t="shared" si="1643"/>
        <v>#DIV/0!</v>
      </c>
      <c r="GB575" s="39" t="e">
        <f t="shared" si="1644"/>
        <v>#DIV/0!</v>
      </c>
      <c r="GC575" s="39" t="e">
        <f t="shared" si="1645"/>
        <v>#DIV/0!</v>
      </c>
      <c r="GD575" s="39" t="e">
        <f t="shared" si="1646"/>
        <v>#DIV/0!</v>
      </c>
      <c r="GE575" s="39" t="e">
        <f t="shared" si="1647"/>
        <v>#DIV/0!</v>
      </c>
      <c r="GF575" s="39" t="e">
        <f t="shared" si="1648"/>
        <v>#DIV/0!</v>
      </c>
      <c r="GG575" s="39" t="e">
        <f t="shared" si="1649"/>
        <v>#DIV/0!</v>
      </c>
      <c r="GH575" s="39" t="e">
        <f t="shared" si="1650"/>
        <v>#DIV/0!</v>
      </c>
      <c r="GI575" s="39"/>
      <c r="GJ575" s="39" t="e">
        <f t="shared" si="1651"/>
        <v>#DIV/0!</v>
      </c>
      <c r="GK575" s="39" t="e">
        <f t="shared" si="1652"/>
        <v>#DIV/0!</v>
      </c>
      <c r="GL575" s="39" t="e">
        <f t="shared" si="1653"/>
        <v>#DIV/0!</v>
      </c>
      <c r="GM575" s="39" t="e">
        <f t="shared" si="1654"/>
        <v>#DIV/0!</v>
      </c>
      <c r="GN575" s="39" t="e">
        <f t="shared" si="1655"/>
        <v>#DIV/0!</v>
      </c>
      <c r="GO575" s="57"/>
      <c r="GP575" s="57" t="e">
        <f t="shared" si="1656"/>
        <v>#DIV/0!</v>
      </c>
      <c r="GQ575" s="59" t="e">
        <f t="shared" si="1657"/>
        <v>#DIV/0!</v>
      </c>
      <c r="GR575" s="41" t="e">
        <f t="shared" si="1658"/>
        <v>#DIV/0!</v>
      </c>
      <c r="GS575" s="57" t="e">
        <f t="shared" si="1659"/>
        <v>#DIV/0!</v>
      </c>
      <c r="GT575" s="57" t="e">
        <f t="shared" si="1660"/>
        <v>#DIV/0!</v>
      </c>
      <c r="GU575" s="57" t="e">
        <f t="shared" si="1661"/>
        <v>#DIV/0!</v>
      </c>
      <c r="GV575" s="57"/>
      <c r="GW575" s="42" t="e">
        <f t="shared" si="1662"/>
        <v>#DIV/0!</v>
      </c>
      <c r="GX575" s="42" t="e">
        <f t="shared" si="1663"/>
        <v>#DIV/0!</v>
      </c>
      <c r="GY575" s="42" t="e">
        <f t="shared" si="1664"/>
        <v>#DIV/0!</v>
      </c>
      <c r="GZ575" s="57"/>
      <c r="HA575" s="2" t="e">
        <f t="shared" si="1665"/>
        <v>#DIV/0!</v>
      </c>
      <c r="HB575" s="2" t="e">
        <f t="shared" si="1666"/>
        <v>#DIV/0!</v>
      </c>
      <c r="HC575" s="2" t="e">
        <f t="shared" si="1667"/>
        <v>#DIV/0!</v>
      </c>
      <c r="HD575" s="2" t="e">
        <f t="shared" si="1668"/>
        <v>#DIV/0!</v>
      </c>
      <c r="HE575" s="2" t="e">
        <f t="shared" si="1669"/>
        <v>#DIV/0!</v>
      </c>
      <c r="HF575" s="2" t="e">
        <f t="shared" si="1670"/>
        <v>#DIV/0!</v>
      </c>
      <c r="HG575" s="2" t="e">
        <f t="shared" si="1671"/>
        <v>#DIV/0!</v>
      </c>
      <c r="HH575" s="2" t="e">
        <f t="shared" si="1672"/>
        <v>#DIV/0!</v>
      </c>
      <c r="HI575" s="2" t="e">
        <f t="shared" si="1673"/>
        <v>#DIV/0!</v>
      </c>
      <c r="HJ575" s="11" t="e">
        <f t="shared" si="1674"/>
        <v>#DIV/0!</v>
      </c>
      <c r="HK575" s="60" t="e">
        <f t="shared" si="1675"/>
        <v>#DIV/0!</v>
      </c>
      <c r="HL575" s="57"/>
      <c r="HM575" s="57" t="e">
        <f t="shared" si="1676"/>
        <v>#DIV/0!</v>
      </c>
      <c r="HN575" s="57" t="e">
        <f t="shared" si="1677"/>
        <v>#DIV/0!</v>
      </c>
      <c r="HO575" s="57" t="e">
        <f t="shared" si="1678"/>
        <v>#DIV/0!</v>
      </c>
      <c r="HP575" s="57" t="e">
        <f t="shared" si="1679"/>
        <v>#DIV/0!</v>
      </c>
      <c r="HQ575" s="57" t="e">
        <f t="shared" si="1680"/>
        <v>#DIV/0!</v>
      </c>
      <c r="HR575" s="57"/>
      <c r="HS575" s="57" t="e">
        <f t="shared" si="1681"/>
        <v>#DIV/0!</v>
      </c>
      <c r="HT575" s="57" t="e">
        <f t="shared" si="1682"/>
        <v>#DIV/0!</v>
      </c>
      <c r="HU575" s="57" t="e">
        <f t="shared" si="1683"/>
        <v>#DIV/0!</v>
      </c>
      <c r="HV575" s="57" t="e">
        <f t="shared" si="1684"/>
        <v>#DIV/0!</v>
      </c>
      <c r="HW575" s="57" t="e">
        <f t="shared" si="1685"/>
        <v>#DIV/0!</v>
      </c>
      <c r="HX575" s="57"/>
      <c r="HY575" s="57" t="e">
        <f t="shared" si="1686"/>
        <v>#DIV/0!</v>
      </c>
      <c r="HZ575" s="57" t="e">
        <f t="shared" si="1687"/>
        <v>#DIV/0!</v>
      </c>
      <c r="IA575" s="57"/>
      <c r="IB575" s="61">
        <f t="shared" si="1688"/>
        <v>0</v>
      </c>
      <c r="IC575" s="57" t="str">
        <f t="shared" si="1689"/>
        <v/>
      </c>
      <c r="ID575" s="42"/>
      <c r="IE575" s="2" t="str">
        <f t="shared" si="1690"/>
        <v/>
      </c>
      <c r="IF575" s="60" t="e">
        <f t="shared" si="1691"/>
        <v>#DIV/0!</v>
      </c>
      <c r="IG575" s="60" t="str">
        <f t="shared" si="1692"/>
        <v/>
      </c>
      <c r="IH575" s="60" t="str">
        <f t="shared" si="1693"/>
        <v>zinco-</v>
      </c>
      <c r="II575" s="60" t="str">
        <f t="shared" si="1694"/>
        <v>mangano-</v>
      </c>
      <c r="IJ575" s="60" t="e">
        <f t="shared" si="1695"/>
        <v>#DIV/0!</v>
      </c>
      <c r="IK575" s="60" t="e">
        <f t="shared" si="1696"/>
        <v>#DIV/0!</v>
      </c>
      <c r="IL575" s="60" t="e">
        <f t="shared" si="1697"/>
        <v>#DIV/0!</v>
      </c>
      <c r="IM575" s="60" t="e">
        <f t="shared" si="1698"/>
        <v>#DIV/0!</v>
      </c>
      <c r="IN575" s="60" t="str">
        <f t="shared" si="1699"/>
        <v/>
      </c>
      <c r="IO575" s="60" t="str">
        <f t="shared" si="1700"/>
        <v/>
      </c>
      <c r="IP575" s="57"/>
      <c r="IQ575" s="57" t="str">
        <f t="shared" si="1701"/>
        <v>ERROR!!</v>
      </c>
    </row>
    <row r="576" spans="24:251">
      <c r="X576" s="29">
        <f t="shared" si="1557"/>
        <v>0</v>
      </c>
      <c r="Y576" s="29">
        <f t="shared" si="1558"/>
        <v>0</v>
      </c>
      <c r="Z576" s="29" t="e">
        <f t="shared" si="1559"/>
        <v>#DIV/0!</v>
      </c>
      <c r="AA576" s="29" t="e">
        <f t="shared" si="1560"/>
        <v>#DIV/0!</v>
      </c>
      <c r="AB576" s="29" t="e">
        <f t="shared" si="1561"/>
        <v>#DIV/0!</v>
      </c>
      <c r="AC576" s="29" t="e">
        <f t="shared" si="1562"/>
        <v>#DIV/0!</v>
      </c>
      <c r="AF576" s="23">
        <v>60.084299999999999</v>
      </c>
      <c r="AG576" s="23">
        <v>79.878799999999998</v>
      </c>
      <c r="AH576" s="23">
        <v>101.96120000000001</v>
      </c>
      <c r="AI576" s="23">
        <v>151.99039999999999</v>
      </c>
      <c r="AJ576" s="23">
        <v>159.69</v>
      </c>
      <c r="AK576" s="23">
        <v>71.846400000000003</v>
      </c>
      <c r="AL576" s="23">
        <v>70.9375</v>
      </c>
      <c r="AM576" s="23">
        <v>40.304400000000001</v>
      </c>
      <c r="AN576" s="23">
        <v>56.077399999999997</v>
      </c>
      <c r="AO576" s="23">
        <v>61.978999999999999</v>
      </c>
      <c r="AP576" s="23">
        <v>94.195999999999998</v>
      </c>
      <c r="AQ576" s="23">
        <v>18.998000000000001</v>
      </c>
      <c r="AR576" s="23">
        <v>35.450000000000003</v>
      </c>
      <c r="AS576" s="23">
        <v>29.88</v>
      </c>
      <c r="AT576" s="23">
        <v>74.691999999999993</v>
      </c>
      <c r="AU576" s="23">
        <v>81.39</v>
      </c>
      <c r="AX576" s="54">
        <f t="shared" si="1563"/>
        <v>0</v>
      </c>
      <c r="AY576" s="54">
        <f t="shared" si="1564"/>
        <v>0</v>
      </c>
      <c r="AZ576" s="54">
        <f t="shared" si="1565"/>
        <v>0</v>
      </c>
      <c r="BA576" s="54">
        <f t="shared" si="1566"/>
        <v>0</v>
      </c>
      <c r="BB576" s="54">
        <f t="shared" si="1567"/>
        <v>0</v>
      </c>
      <c r="BC576" s="54">
        <f t="shared" si="1568"/>
        <v>0</v>
      </c>
      <c r="BD576" s="54">
        <f t="shared" si="1569"/>
        <v>0</v>
      </c>
      <c r="BE576" s="54">
        <f t="shared" si="1570"/>
        <v>0</v>
      </c>
      <c r="BF576" s="54">
        <f t="shared" si="1571"/>
        <v>0</v>
      </c>
      <c r="BG576" s="54">
        <f t="shared" si="1572"/>
        <v>0</v>
      </c>
      <c r="BH576" s="54">
        <f t="shared" si="1573"/>
        <v>0</v>
      </c>
      <c r="BI576" s="54">
        <f t="shared" si="1574"/>
        <v>0</v>
      </c>
      <c r="BJ576" s="54">
        <f t="shared" si="1575"/>
        <v>0</v>
      </c>
      <c r="BK576" s="54">
        <f t="shared" si="1576"/>
        <v>0</v>
      </c>
      <c r="BL576" s="54">
        <f t="shared" si="1577"/>
        <v>0</v>
      </c>
      <c r="BM576" s="42"/>
      <c r="BO576" s="54">
        <f>'Norm-coeff'!$C$2+$AX576*'Norm-coeff'!$D$2+$AY576*'Norm-coeff'!$E$2+$AZ576*'Norm-coeff'!$F$2+$BA576*'Norm-coeff'!$G$2+$BB576*'Norm-coeff'!$H$2+$BC576*'Norm-coeff'!$I$2+$BD576*'Norm-coeff'!$J$2+$BE576*'Norm-coeff'!$K$2+$BF576*'Norm-coeff'!$L$2+$BG576*'Norm-coeff'!$M$2+$BH576*'Norm-coeff'!$N$2+$BI576*'Norm-coeff'!$O$2</f>
        <v>5.4045421474420303</v>
      </c>
      <c r="BP576" s="54">
        <f>'Norm-coeff'!$C$3+$AX576*'Norm-coeff'!$D$3+$AY576*'Norm-coeff'!$E$3+$AZ576*'Norm-coeff'!$F$3+$BA576*'Norm-coeff'!$G$3+$BB576*'Norm-coeff'!$H$3+$BC576*'Norm-coeff'!$I$3+$BD576*'Norm-coeff'!$J$3+$BE576*'Norm-coeff'!$K$3+$BF576*'Norm-coeff'!$L$3+$BG576*'Norm-coeff'!$M$3+$BH576*'Norm-coeff'!$N$3+$BI576*'Norm-coeff'!$O$3</f>
        <v>3.15319116612705</v>
      </c>
      <c r="BQ576" s="54">
        <f>'Norm-coeff'!$C$4+$AX576*'Norm-coeff'!$D$4+$AY576*'Norm-coeff'!$E$4+$AZ576*'Norm-coeff'!$F$4+$BA576*'Norm-coeff'!$G$4+$BB576*'Norm-coeff'!$H$4+$BC576*'Norm-coeff'!$I$4+$BD576*'Norm-coeff'!$J$4+$BE576*'Norm-coeff'!$K$4+$BF576*'Norm-coeff'!$L$4+$BG576*'Norm-coeff'!$M$4+$BH576*'Norm-coeff'!$N$4+$BI576*'Norm-coeff'!$O$4</f>
        <v>1.42115649462768</v>
      </c>
      <c r="BR576" s="54">
        <f>'Norm-coeff'!$C$5+$AX576*'Norm-coeff'!$D$5+$AY576*'Norm-coeff'!$E$5+$AZ576*'Norm-coeff'!$F$5+$BA576*'Norm-coeff'!$G$5+$BB576*'Norm-coeff'!$H$5+$BC576*'Norm-coeff'!$I$5+$BD576*'Norm-coeff'!$J$5+$BE576*'Norm-coeff'!$K$5+$BF576*'Norm-coeff'!$L$5+$BG576*'Norm-coeff'!$M$5+$BH576*'Norm-coeff'!$N$5+$BI576*'Norm-coeff'!$O$5</f>
        <v>1.0553329241296201</v>
      </c>
      <c r="BS576" s="54">
        <f>'Norm-coeff'!$C$6+$AX576*'Norm-coeff'!$D$6+$AY576*'Norm-coeff'!$E$6+$AZ576*'Norm-coeff'!$F$6+$BA576*'Norm-coeff'!$G$6+$BB576*'Norm-coeff'!$H$6+$BC576*'Norm-coeff'!$I$6+$BD576*'Norm-coeff'!$J$6+$BE576*'Norm-coeff'!$K$6+$BF576*'Norm-coeff'!$L$6+$BG576*'Norm-coeff'!$M$6+$BH576*'Norm-coeff'!$N$6+$BI576*'Norm-coeff'!$O$6</f>
        <v>-1.48700885495103E-2</v>
      </c>
      <c r="BT576" s="54">
        <f>'Norm-coeff'!$C$7+$AX576*'Norm-coeff'!$D$7+$AY576*'Norm-coeff'!$E$7+$AZ576*'Norm-coeff'!$F$7+$BA576*'Norm-coeff'!$G$7+$BB576*'Norm-coeff'!$H$7+$BC576*'Norm-coeff'!$I$7+$BD576*'Norm-coeff'!$J$7+$BE576*'Norm-coeff'!$K$7+$BF576*'Norm-coeff'!$L$7+$BG576*'Norm-coeff'!$M$7+$BH576*'Norm-coeff'!$N$7+$BI576*'Norm-coeff'!$O$7</f>
        <v>2.0907583608832998</v>
      </c>
      <c r="BU576" s="54">
        <f>'Norm-coeff'!$C$8+$AX576*'Norm-coeff'!$D$8+$AY576*'Norm-coeff'!$E$8+$AZ576*'Norm-coeff'!$F$8+$BA576*'Norm-coeff'!$G$8+$BB576*'Norm-coeff'!$H$8+$BC576*'Norm-coeff'!$I$8+$BD576*'Norm-coeff'!$J$8+$BE576*'Norm-coeff'!$K$8+$BF576*'Norm-coeff'!$L$8+$BG576*'Norm-coeff'!$M$8+$BH576*'Norm-coeff'!$N$8+$BI576*'Norm-coeff'!$O$8</f>
        <v>0.65894159836244504</v>
      </c>
      <c r="BV576" s="54">
        <f>'Norm-coeff'!$C$9+$AX576*'Norm-coeff'!$D$9+$AY576*'Norm-coeff'!$E$9+$AZ576*'Norm-coeff'!$F$9+$BA576*'Norm-coeff'!$G$9+$BB576*'Norm-coeff'!$H$9+$BC576*'Norm-coeff'!$I$9+$BD576*'Norm-coeff'!$J$9+$BE576*'Norm-coeff'!$K$9+$BF576*'Norm-coeff'!$L$9+$BG576*'Norm-coeff'!$M$9+$BH576*'Norm-coeff'!$N$9+$BI576*'Norm-coeff'!$O$9</f>
        <v>1.48961085014701</v>
      </c>
      <c r="BW576" s="54">
        <f>'Norm-coeff'!$C$10+$AX576*'Norm-coeff'!$D$10+$AY576*'Norm-coeff'!$E$10+$AZ576*'Norm-coeff'!$F$10+$BA576*'Norm-coeff'!$G$10+$BB576*'Norm-coeff'!$H$10+$BC576*'Norm-coeff'!$I$10+$BD576*'Norm-coeff'!$J$10+$BE576*'Norm-coeff'!$K$10+$BF576*'Norm-coeff'!$L$10+$BG576*'Norm-coeff'!$M$10+$BH576*'Norm-coeff'!$N$10+$BI576*'Norm-coeff'!$O$10</f>
        <v>1.42058735749591</v>
      </c>
      <c r="BX576" s="54">
        <f>'Norm-coeff'!$C$11+$AX576*'Norm-coeff'!$D$11+$AY576*'Norm-coeff'!$E$11+$AZ576*'Norm-coeff'!$F$11+$BA576*'Norm-coeff'!$G$11+$BB576*'Norm-coeff'!$H$11+$BC576*'Norm-coeff'!$I$11+$BD576*'Norm-coeff'!$J$11+$BE576*'Norm-coeff'!$K$11+$BF576*'Norm-coeff'!$L$11+$BG576*'Norm-coeff'!$M$11+$BH576*'Norm-coeff'!$N$11+$BI576*'Norm-coeff'!$O$11</f>
        <v>0.221233014421479</v>
      </c>
      <c r="BY576" s="54">
        <f>'Norm-coeff'!$C$12+$AX576*'Norm-coeff'!$D$12+$AY576*'Norm-coeff'!$E$12+$AZ576*'Norm-coeff'!$F$12+$BA576*'Norm-coeff'!$G$12+$BB576*'Norm-coeff'!$H$12+$BC576*'Norm-coeff'!$I$12+$BD576*'Norm-coeff'!$J$12+$BE576*'Norm-coeff'!$K$12+$BF576*'Norm-coeff'!$L$12+$BG576*'Norm-coeff'!$M$12+$BH576*'Norm-coeff'!$N$12+$BI576*'Norm-coeff'!$O$12</f>
        <v>0.283527502056037</v>
      </c>
      <c r="BZ576" s="54">
        <f>'Norm-coeff'!$C$13+$AX576*'Norm-coeff'!$D$13+$AY576*'Norm-coeff'!$E$13+$AZ576*'Norm-coeff'!$F$13+$BA576*'Norm-coeff'!$G$13+$BB576*'Norm-coeff'!$H$13+$BC576*'Norm-coeff'!$I$13+$BD576*'Norm-coeff'!$J$13+$BE576*'Norm-coeff'!$K$13+$BF576*'Norm-coeff'!$L$13+$BG576*'Norm-coeff'!$M$13+$BH576*'Norm-coeff'!$N$13+$BI576*'Norm-coeff'!$O$13</f>
        <v>-4.1864930554451202E-2</v>
      </c>
      <c r="CA576" s="54">
        <f>'Norm-coeff'!$C$14+$AX576*'Norm-coeff'!$D$14+$AY576*'Norm-coeff'!$E$14+$AZ576*'Norm-coeff'!$F$14+$BA576*'Norm-coeff'!$G$14+$BB576*'Norm-coeff'!$H$14+$BC576*'Norm-coeff'!$I$14+$BD576*'Norm-coeff'!$J$14+$BE576*'Norm-coeff'!$K$14+$BF576*'Norm-coeff'!$L$14+$BG576*'Norm-coeff'!$M$14+$BH576*'Norm-coeff'!$N$14+$BI576*'Norm-coeff'!$O$14</f>
        <v>4.2526983164477103</v>
      </c>
      <c r="CC576" s="54">
        <f t="shared" si="1702"/>
        <v>0</v>
      </c>
      <c r="CG576" s="54">
        <f t="shared" si="1578"/>
        <v>0</v>
      </c>
      <c r="CH576" s="54">
        <f t="shared" si="1556"/>
        <v>0</v>
      </c>
      <c r="CI576" s="54">
        <f t="shared" si="1579"/>
        <v>0</v>
      </c>
      <c r="CJ576" s="56">
        <f t="shared" si="1580"/>
        <v>0</v>
      </c>
      <c r="CK576" s="54">
        <f t="shared" si="1581"/>
        <v>0</v>
      </c>
      <c r="CL576" s="54">
        <f t="shared" si="1582"/>
        <v>0</v>
      </c>
      <c r="CM576" s="54">
        <f t="shared" si="1583"/>
        <v>0</v>
      </c>
      <c r="CN576" s="54">
        <f t="shared" si="1584"/>
        <v>0</v>
      </c>
      <c r="CO576" s="54">
        <f t="shared" si="1585"/>
        <v>0</v>
      </c>
      <c r="CP576" s="54">
        <f t="shared" si="1586"/>
        <v>0</v>
      </c>
      <c r="CQ576" s="54">
        <f t="shared" si="1587"/>
        <v>0</v>
      </c>
      <c r="CR576" s="54">
        <f t="shared" si="1588"/>
        <v>0</v>
      </c>
      <c r="CS576" s="54">
        <f t="shared" si="1589"/>
        <v>0</v>
      </c>
      <c r="CU576" s="54">
        <f t="shared" si="1590"/>
        <v>0</v>
      </c>
      <c r="CV576" s="54">
        <f t="shared" si="1591"/>
        <v>0</v>
      </c>
      <c r="CW576" s="54">
        <f t="shared" si="1592"/>
        <v>0</v>
      </c>
      <c r="CX576" s="54">
        <f t="shared" si="1593"/>
        <v>0</v>
      </c>
      <c r="CZ576" s="54">
        <f t="shared" si="1594"/>
        <v>0</v>
      </c>
      <c r="DA576" s="54">
        <f t="shared" si="1595"/>
        <v>0</v>
      </c>
      <c r="DB576" s="54">
        <f t="shared" si="1596"/>
        <v>0</v>
      </c>
      <c r="DC576" s="54">
        <f t="shared" si="1597"/>
        <v>0</v>
      </c>
      <c r="DD576" s="54">
        <f t="shared" si="1598"/>
        <v>0</v>
      </c>
      <c r="DE576" s="54">
        <f t="shared" si="1599"/>
        <v>0</v>
      </c>
      <c r="DF576" s="54">
        <f t="shared" si="1600"/>
        <v>0</v>
      </c>
      <c r="DG576" s="54">
        <f t="shared" si="1601"/>
        <v>2</v>
      </c>
      <c r="DH576" s="71">
        <f t="shared" si="1602"/>
        <v>0</v>
      </c>
      <c r="DI576" s="71">
        <f t="shared" si="1603"/>
        <v>0</v>
      </c>
      <c r="DJ576" s="54">
        <f t="shared" si="1604"/>
        <v>0</v>
      </c>
      <c r="DK576" s="54">
        <f t="shared" si="1605"/>
        <v>2</v>
      </c>
      <c r="DL576" s="4">
        <f t="shared" si="1530"/>
        <v>0</v>
      </c>
      <c r="DM576" s="3">
        <f t="shared" si="1606"/>
        <v>0</v>
      </c>
      <c r="DN576" s="3">
        <f t="shared" si="1607"/>
        <v>0</v>
      </c>
      <c r="DO576" s="4" t="e">
        <f t="shared" si="1608"/>
        <v>#DIV/0!</v>
      </c>
      <c r="DP576" s="57"/>
      <c r="DQ576" s="57"/>
      <c r="DR576" s="56">
        <f t="shared" si="1531"/>
        <v>2</v>
      </c>
      <c r="DS576" s="56">
        <f t="shared" si="1532"/>
        <v>0</v>
      </c>
      <c r="DT576" s="38">
        <f t="shared" si="1533"/>
        <v>0</v>
      </c>
      <c r="DU576" s="38">
        <f t="shared" si="1609"/>
        <v>2</v>
      </c>
      <c r="DV576" s="38">
        <f t="shared" si="1534"/>
        <v>0</v>
      </c>
      <c r="DW576" s="39">
        <f t="shared" si="1535"/>
        <v>0</v>
      </c>
      <c r="DX576" s="39">
        <f t="shared" si="1536"/>
        <v>0</v>
      </c>
      <c r="DY576" s="39">
        <f t="shared" si="1537"/>
        <v>0</v>
      </c>
      <c r="DZ576" s="39">
        <f t="shared" si="1538"/>
        <v>0</v>
      </c>
      <c r="EA576" s="39">
        <f t="shared" si="1539"/>
        <v>0</v>
      </c>
      <c r="EB576" s="37" t="e">
        <f t="shared" si="1610"/>
        <v>#DIV/0!</v>
      </c>
      <c r="EC576" s="37" t="e">
        <f t="shared" si="1611"/>
        <v>#DIV/0!</v>
      </c>
      <c r="ED576" s="37" t="e">
        <f t="shared" si="1612"/>
        <v>#DIV/0!</v>
      </c>
      <c r="EE576" s="37" t="e">
        <f t="shared" si="1613"/>
        <v>#DIV/0!</v>
      </c>
      <c r="EF576" s="39" t="e">
        <f t="shared" si="1614"/>
        <v>#DIV/0!</v>
      </c>
      <c r="EG576" s="37" t="e">
        <f t="shared" si="1615"/>
        <v>#DIV/0!</v>
      </c>
      <c r="EH576" s="37" t="e">
        <f t="shared" si="1616"/>
        <v>#DIV/0!</v>
      </c>
      <c r="EI576" s="11" t="b">
        <f t="shared" si="1617"/>
        <v>1</v>
      </c>
      <c r="EJ576" s="11" t="b">
        <f t="shared" si="1618"/>
        <v>0</v>
      </c>
      <c r="EK576" s="39" t="e">
        <f t="shared" si="1619"/>
        <v>#DIV/0!</v>
      </c>
      <c r="EL576" s="39" t="e">
        <f t="shared" si="1620"/>
        <v>#DIV/0!</v>
      </c>
      <c r="EM576" s="39" t="e">
        <f t="shared" si="1621"/>
        <v>#DIV/0!</v>
      </c>
      <c r="EN576" s="39" t="e">
        <f t="shared" si="1622"/>
        <v>#DIV/0!</v>
      </c>
      <c r="EO576" s="39" t="e">
        <f t="shared" si="1623"/>
        <v>#DIV/0!</v>
      </c>
      <c r="EP576" s="39" t="e">
        <f t="shared" si="1624"/>
        <v>#DIV/0!</v>
      </c>
      <c r="EQ576" s="39" t="e">
        <f t="shared" si="1625"/>
        <v>#DIV/0!</v>
      </c>
      <c r="ER576" s="39" t="e">
        <f t="shared" si="1626"/>
        <v>#DIV/0!</v>
      </c>
      <c r="ES576" s="58" t="str">
        <f t="shared" si="1627"/>
        <v>(OH,F,Cl)-dominate amphibole</v>
      </c>
      <c r="ET576" s="58" t="e">
        <f t="shared" si="1628"/>
        <v>#N/A</v>
      </c>
      <c r="EU576" s="56">
        <f t="shared" si="1540"/>
        <v>0</v>
      </c>
      <c r="EV576" s="56">
        <f t="shared" si="1541"/>
        <v>0</v>
      </c>
      <c r="EW576" s="56">
        <f t="shared" si="1542"/>
        <v>0</v>
      </c>
      <c r="EX576" s="56">
        <f t="shared" si="1543"/>
        <v>0</v>
      </c>
      <c r="EY576" s="56">
        <f t="shared" si="1544"/>
        <v>0</v>
      </c>
      <c r="EZ576" s="56">
        <f t="shared" si="1545"/>
        <v>0</v>
      </c>
      <c r="FA576" s="39">
        <f t="shared" si="1546"/>
        <v>0</v>
      </c>
      <c r="FB576" s="39">
        <f t="shared" si="1547"/>
        <v>0</v>
      </c>
      <c r="FC576" s="54">
        <f t="shared" si="1548"/>
        <v>0</v>
      </c>
      <c r="FD576" s="54">
        <f t="shared" si="1549"/>
        <v>0</v>
      </c>
      <c r="FE576" s="39">
        <f t="shared" si="1550"/>
        <v>0</v>
      </c>
      <c r="FF576" s="54">
        <f t="shared" si="1551"/>
        <v>0</v>
      </c>
      <c r="FG576" s="39">
        <f t="shared" si="1552"/>
        <v>0</v>
      </c>
      <c r="FH576" s="39">
        <f t="shared" si="1629"/>
        <v>0</v>
      </c>
      <c r="FI576" s="39">
        <f t="shared" si="1630"/>
        <v>0</v>
      </c>
      <c r="FJ576" s="39">
        <f t="shared" si="1631"/>
        <v>0</v>
      </c>
      <c r="FK576" s="39" t="e">
        <f t="shared" si="1632"/>
        <v>#DIV/0!</v>
      </c>
      <c r="FL576" s="39" t="e">
        <f t="shared" si="1633"/>
        <v>#DIV/0!</v>
      </c>
      <c r="FM576" s="39" t="e">
        <f t="shared" si="1634"/>
        <v>#DIV/0!</v>
      </c>
      <c r="FN576" s="39">
        <f t="shared" si="1635"/>
        <v>1</v>
      </c>
      <c r="FO576" s="39">
        <f t="shared" si="1553"/>
        <v>0</v>
      </c>
      <c r="FP576" s="39">
        <f t="shared" si="1554"/>
        <v>0</v>
      </c>
      <c r="FQ576" s="39">
        <f t="shared" si="1555"/>
        <v>0</v>
      </c>
      <c r="FR576" s="39">
        <f t="shared" si="1636"/>
        <v>0</v>
      </c>
      <c r="FS576" s="39">
        <f t="shared" si="1637"/>
        <v>0</v>
      </c>
      <c r="FU576" s="39" t="e">
        <f t="shared" si="1638"/>
        <v>#DIV/0!</v>
      </c>
      <c r="FV576" s="39" t="e">
        <f t="shared" si="1639"/>
        <v>#DIV/0!</v>
      </c>
      <c r="FW576" s="39" t="e">
        <f t="shared" si="1640"/>
        <v>#DIV/0!</v>
      </c>
      <c r="FY576" s="39" t="e">
        <f t="shared" si="1641"/>
        <v>#DIV/0!</v>
      </c>
      <c r="FZ576" s="39" t="e">
        <f t="shared" si="1642"/>
        <v>#DIV/0!</v>
      </c>
      <c r="GA576" s="39" t="e">
        <f t="shared" si="1643"/>
        <v>#DIV/0!</v>
      </c>
      <c r="GB576" s="39" t="e">
        <f t="shared" si="1644"/>
        <v>#DIV/0!</v>
      </c>
      <c r="GC576" s="39" t="e">
        <f t="shared" si="1645"/>
        <v>#DIV/0!</v>
      </c>
      <c r="GD576" s="39" t="e">
        <f t="shared" si="1646"/>
        <v>#DIV/0!</v>
      </c>
      <c r="GE576" s="39" t="e">
        <f t="shared" si="1647"/>
        <v>#DIV/0!</v>
      </c>
      <c r="GF576" s="39" t="e">
        <f t="shared" si="1648"/>
        <v>#DIV/0!</v>
      </c>
      <c r="GG576" s="39" t="e">
        <f t="shared" si="1649"/>
        <v>#DIV/0!</v>
      </c>
      <c r="GH576" s="39" t="e">
        <f t="shared" si="1650"/>
        <v>#DIV/0!</v>
      </c>
      <c r="GI576" s="39"/>
      <c r="GJ576" s="39" t="e">
        <f t="shared" si="1651"/>
        <v>#DIV/0!</v>
      </c>
      <c r="GK576" s="39" t="e">
        <f t="shared" si="1652"/>
        <v>#DIV/0!</v>
      </c>
      <c r="GL576" s="39" t="e">
        <f t="shared" si="1653"/>
        <v>#DIV/0!</v>
      </c>
      <c r="GM576" s="39" t="e">
        <f t="shared" si="1654"/>
        <v>#DIV/0!</v>
      </c>
      <c r="GN576" s="39" t="e">
        <f t="shared" si="1655"/>
        <v>#DIV/0!</v>
      </c>
      <c r="GO576" s="57"/>
      <c r="GP576" s="57" t="e">
        <f t="shared" si="1656"/>
        <v>#DIV/0!</v>
      </c>
      <c r="GQ576" s="59" t="e">
        <f t="shared" si="1657"/>
        <v>#DIV/0!</v>
      </c>
      <c r="GR576" s="41" t="e">
        <f t="shared" si="1658"/>
        <v>#DIV/0!</v>
      </c>
      <c r="GS576" s="57" t="e">
        <f t="shared" si="1659"/>
        <v>#DIV/0!</v>
      </c>
      <c r="GT576" s="57" t="e">
        <f t="shared" si="1660"/>
        <v>#DIV/0!</v>
      </c>
      <c r="GU576" s="57" t="e">
        <f t="shared" si="1661"/>
        <v>#DIV/0!</v>
      </c>
      <c r="GV576" s="57"/>
      <c r="GW576" s="42" t="e">
        <f t="shared" si="1662"/>
        <v>#DIV/0!</v>
      </c>
      <c r="GX576" s="42" t="e">
        <f t="shared" si="1663"/>
        <v>#DIV/0!</v>
      </c>
      <c r="GY576" s="42" t="e">
        <f t="shared" si="1664"/>
        <v>#DIV/0!</v>
      </c>
      <c r="GZ576" s="57"/>
      <c r="HA576" s="2" t="e">
        <f t="shared" si="1665"/>
        <v>#DIV/0!</v>
      </c>
      <c r="HB576" s="2" t="e">
        <f t="shared" si="1666"/>
        <v>#DIV/0!</v>
      </c>
      <c r="HC576" s="2" t="e">
        <f t="shared" si="1667"/>
        <v>#DIV/0!</v>
      </c>
      <c r="HD576" s="2" t="e">
        <f t="shared" si="1668"/>
        <v>#DIV/0!</v>
      </c>
      <c r="HE576" s="2" t="e">
        <f t="shared" si="1669"/>
        <v>#DIV/0!</v>
      </c>
      <c r="HF576" s="2" t="e">
        <f t="shared" si="1670"/>
        <v>#DIV/0!</v>
      </c>
      <c r="HG576" s="2" t="e">
        <f t="shared" si="1671"/>
        <v>#DIV/0!</v>
      </c>
      <c r="HH576" s="2" t="e">
        <f t="shared" si="1672"/>
        <v>#DIV/0!</v>
      </c>
      <c r="HI576" s="2" t="e">
        <f t="shared" si="1673"/>
        <v>#DIV/0!</v>
      </c>
      <c r="HJ576" s="11" t="e">
        <f t="shared" si="1674"/>
        <v>#DIV/0!</v>
      </c>
      <c r="HK576" s="60" t="e">
        <f t="shared" si="1675"/>
        <v>#DIV/0!</v>
      </c>
      <c r="HL576" s="57"/>
      <c r="HM576" s="57" t="e">
        <f t="shared" si="1676"/>
        <v>#DIV/0!</v>
      </c>
      <c r="HN576" s="57" t="e">
        <f t="shared" si="1677"/>
        <v>#DIV/0!</v>
      </c>
      <c r="HO576" s="57" t="e">
        <f t="shared" si="1678"/>
        <v>#DIV/0!</v>
      </c>
      <c r="HP576" s="57" t="e">
        <f t="shared" si="1679"/>
        <v>#DIV/0!</v>
      </c>
      <c r="HQ576" s="57" t="e">
        <f t="shared" si="1680"/>
        <v>#DIV/0!</v>
      </c>
      <c r="HR576" s="57"/>
      <c r="HS576" s="57" t="e">
        <f t="shared" si="1681"/>
        <v>#DIV/0!</v>
      </c>
      <c r="HT576" s="57" t="e">
        <f t="shared" si="1682"/>
        <v>#DIV/0!</v>
      </c>
      <c r="HU576" s="57" t="e">
        <f t="shared" si="1683"/>
        <v>#DIV/0!</v>
      </c>
      <c r="HV576" s="57" t="e">
        <f t="shared" si="1684"/>
        <v>#DIV/0!</v>
      </c>
      <c r="HW576" s="57" t="e">
        <f t="shared" si="1685"/>
        <v>#DIV/0!</v>
      </c>
      <c r="HX576" s="57"/>
      <c r="HY576" s="57" t="e">
        <f t="shared" si="1686"/>
        <v>#DIV/0!</v>
      </c>
      <c r="HZ576" s="57" t="e">
        <f t="shared" si="1687"/>
        <v>#DIV/0!</v>
      </c>
      <c r="IA576" s="57"/>
      <c r="IB576" s="61">
        <f t="shared" si="1688"/>
        <v>0</v>
      </c>
      <c r="IC576" s="57" t="str">
        <f t="shared" si="1689"/>
        <v/>
      </c>
      <c r="ID576" s="42"/>
      <c r="IE576" s="2" t="str">
        <f t="shared" si="1690"/>
        <v/>
      </c>
      <c r="IF576" s="60" t="e">
        <f t="shared" si="1691"/>
        <v>#DIV/0!</v>
      </c>
      <c r="IG576" s="60" t="str">
        <f t="shared" si="1692"/>
        <v/>
      </c>
      <c r="IH576" s="60" t="str">
        <f t="shared" si="1693"/>
        <v>zinco-</v>
      </c>
      <c r="II576" s="60" t="str">
        <f t="shared" si="1694"/>
        <v>mangano-</v>
      </c>
      <c r="IJ576" s="60" t="e">
        <f t="shared" si="1695"/>
        <v>#DIV/0!</v>
      </c>
      <c r="IK576" s="60" t="e">
        <f t="shared" si="1696"/>
        <v>#DIV/0!</v>
      </c>
      <c r="IL576" s="60" t="e">
        <f t="shared" si="1697"/>
        <v>#DIV/0!</v>
      </c>
      <c r="IM576" s="60" t="e">
        <f t="shared" si="1698"/>
        <v>#DIV/0!</v>
      </c>
      <c r="IN576" s="60" t="str">
        <f t="shared" si="1699"/>
        <v/>
      </c>
      <c r="IO576" s="60" t="str">
        <f t="shared" si="1700"/>
        <v/>
      </c>
      <c r="IP576" s="57"/>
      <c r="IQ576" s="57" t="str">
        <f t="shared" si="1701"/>
        <v>ERROR!!</v>
      </c>
    </row>
    <row r="577" spans="24:251">
      <c r="X577" s="29">
        <f t="shared" si="1557"/>
        <v>0</v>
      </c>
      <c r="Y577" s="29">
        <f t="shared" si="1558"/>
        <v>0</v>
      </c>
      <c r="Z577" s="29" t="e">
        <f t="shared" si="1559"/>
        <v>#DIV/0!</v>
      </c>
      <c r="AA577" s="29" t="e">
        <f t="shared" si="1560"/>
        <v>#DIV/0!</v>
      </c>
      <c r="AB577" s="29" t="e">
        <f t="shared" si="1561"/>
        <v>#DIV/0!</v>
      </c>
      <c r="AC577" s="29" t="e">
        <f t="shared" si="1562"/>
        <v>#DIV/0!</v>
      </c>
      <c r="AF577" s="23">
        <v>60.084299999999999</v>
      </c>
      <c r="AG577" s="23">
        <v>79.878799999999998</v>
      </c>
      <c r="AH577" s="23">
        <v>101.96120000000001</v>
      </c>
      <c r="AI577" s="23">
        <v>151.99039999999999</v>
      </c>
      <c r="AJ577" s="23">
        <v>159.69</v>
      </c>
      <c r="AK577" s="23">
        <v>71.846400000000003</v>
      </c>
      <c r="AL577" s="23">
        <v>70.9375</v>
      </c>
      <c r="AM577" s="23">
        <v>40.304400000000001</v>
      </c>
      <c r="AN577" s="23">
        <v>56.077399999999997</v>
      </c>
      <c r="AO577" s="23">
        <v>61.978999999999999</v>
      </c>
      <c r="AP577" s="23">
        <v>94.195999999999998</v>
      </c>
      <c r="AQ577" s="23">
        <v>18.998000000000001</v>
      </c>
      <c r="AR577" s="23">
        <v>35.450000000000003</v>
      </c>
      <c r="AS577" s="23">
        <v>29.88</v>
      </c>
      <c r="AT577" s="23">
        <v>74.691999999999993</v>
      </c>
      <c r="AU577" s="23">
        <v>81.39</v>
      </c>
      <c r="AX577" s="54">
        <f t="shared" si="1563"/>
        <v>0</v>
      </c>
      <c r="AY577" s="54">
        <f t="shared" si="1564"/>
        <v>0</v>
      </c>
      <c r="AZ577" s="54">
        <f t="shared" si="1565"/>
        <v>0</v>
      </c>
      <c r="BA577" s="54">
        <f t="shared" si="1566"/>
        <v>0</v>
      </c>
      <c r="BB577" s="54">
        <f t="shared" si="1567"/>
        <v>0</v>
      </c>
      <c r="BC577" s="54">
        <f t="shared" si="1568"/>
        <v>0</v>
      </c>
      <c r="BD577" s="54">
        <f t="shared" si="1569"/>
        <v>0</v>
      </c>
      <c r="BE577" s="54">
        <f t="shared" si="1570"/>
        <v>0</v>
      </c>
      <c r="BF577" s="54">
        <f t="shared" si="1571"/>
        <v>0</v>
      </c>
      <c r="BG577" s="54">
        <f t="shared" si="1572"/>
        <v>0</v>
      </c>
      <c r="BH577" s="54">
        <f t="shared" si="1573"/>
        <v>0</v>
      </c>
      <c r="BI577" s="54">
        <f t="shared" si="1574"/>
        <v>0</v>
      </c>
      <c r="BJ577" s="54">
        <f t="shared" si="1575"/>
        <v>0</v>
      </c>
      <c r="BK577" s="54">
        <f t="shared" si="1576"/>
        <v>0</v>
      </c>
      <c r="BL577" s="54">
        <f t="shared" si="1577"/>
        <v>0</v>
      </c>
      <c r="BM577" s="42"/>
      <c r="BO577" s="54">
        <f>'Norm-coeff'!$C$2+$AX577*'Norm-coeff'!$D$2+$AY577*'Norm-coeff'!$E$2+$AZ577*'Norm-coeff'!$F$2+$BA577*'Norm-coeff'!$G$2+$BB577*'Norm-coeff'!$H$2+$BC577*'Norm-coeff'!$I$2+$BD577*'Norm-coeff'!$J$2+$BE577*'Norm-coeff'!$K$2+$BF577*'Norm-coeff'!$L$2+$BG577*'Norm-coeff'!$M$2+$BH577*'Norm-coeff'!$N$2+$BI577*'Norm-coeff'!$O$2</f>
        <v>5.4045421474420303</v>
      </c>
      <c r="BP577" s="54">
        <f>'Norm-coeff'!$C$3+$AX577*'Norm-coeff'!$D$3+$AY577*'Norm-coeff'!$E$3+$AZ577*'Norm-coeff'!$F$3+$BA577*'Norm-coeff'!$G$3+$BB577*'Norm-coeff'!$H$3+$BC577*'Norm-coeff'!$I$3+$BD577*'Norm-coeff'!$J$3+$BE577*'Norm-coeff'!$K$3+$BF577*'Norm-coeff'!$L$3+$BG577*'Norm-coeff'!$M$3+$BH577*'Norm-coeff'!$N$3+$BI577*'Norm-coeff'!$O$3</f>
        <v>3.15319116612705</v>
      </c>
      <c r="BQ577" s="54">
        <f>'Norm-coeff'!$C$4+$AX577*'Norm-coeff'!$D$4+$AY577*'Norm-coeff'!$E$4+$AZ577*'Norm-coeff'!$F$4+$BA577*'Norm-coeff'!$G$4+$BB577*'Norm-coeff'!$H$4+$BC577*'Norm-coeff'!$I$4+$BD577*'Norm-coeff'!$J$4+$BE577*'Norm-coeff'!$K$4+$BF577*'Norm-coeff'!$L$4+$BG577*'Norm-coeff'!$M$4+$BH577*'Norm-coeff'!$N$4+$BI577*'Norm-coeff'!$O$4</f>
        <v>1.42115649462768</v>
      </c>
      <c r="BR577" s="54">
        <f>'Norm-coeff'!$C$5+$AX577*'Norm-coeff'!$D$5+$AY577*'Norm-coeff'!$E$5+$AZ577*'Norm-coeff'!$F$5+$BA577*'Norm-coeff'!$G$5+$BB577*'Norm-coeff'!$H$5+$BC577*'Norm-coeff'!$I$5+$BD577*'Norm-coeff'!$J$5+$BE577*'Norm-coeff'!$K$5+$BF577*'Norm-coeff'!$L$5+$BG577*'Norm-coeff'!$M$5+$BH577*'Norm-coeff'!$N$5+$BI577*'Norm-coeff'!$O$5</f>
        <v>1.0553329241296201</v>
      </c>
      <c r="BS577" s="54">
        <f>'Norm-coeff'!$C$6+$AX577*'Norm-coeff'!$D$6+$AY577*'Norm-coeff'!$E$6+$AZ577*'Norm-coeff'!$F$6+$BA577*'Norm-coeff'!$G$6+$BB577*'Norm-coeff'!$H$6+$BC577*'Norm-coeff'!$I$6+$BD577*'Norm-coeff'!$J$6+$BE577*'Norm-coeff'!$K$6+$BF577*'Norm-coeff'!$L$6+$BG577*'Norm-coeff'!$M$6+$BH577*'Norm-coeff'!$N$6+$BI577*'Norm-coeff'!$O$6</f>
        <v>-1.48700885495103E-2</v>
      </c>
      <c r="BT577" s="54">
        <f>'Norm-coeff'!$C$7+$AX577*'Norm-coeff'!$D$7+$AY577*'Norm-coeff'!$E$7+$AZ577*'Norm-coeff'!$F$7+$BA577*'Norm-coeff'!$G$7+$BB577*'Norm-coeff'!$H$7+$BC577*'Norm-coeff'!$I$7+$BD577*'Norm-coeff'!$J$7+$BE577*'Norm-coeff'!$K$7+$BF577*'Norm-coeff'!$L$7+$BG577*'Norm-coeff'!$M$7+$BH577*'Norm-coeff'!$N$7+$BI577*'Norm-coeff'!$O$7</f>
        <v>2.0907583608832998</v>
      </c>
      <c r="BU577" s="54">
        <f>'Norm-coeff'!$C$8+$AX577*'Norm-coeff'!$D$8+$AY577*'Norm-coeff'!$E$8+$AZ577*'Norm-coeff'!$F$8+$BA577*'Norm-coeff'!$G$8+$BB577*'Norm-coeff'!$H$8+$BC577*'Norm-coeff'!$I$8+$BD577*'Norm-coeff'!$J$8+$BE577*'Norm-coeff'!$K$8+$BF577*'Norm-coeff'!$L$8+$BG577*'Norm-coeff'!$M$8+$BH577*'Norm-coeff'!$N$8+$BI577*'Norm-coeff'!$O$8</f>
        <v>0.65894159836244504</v>
      </c>
      <c r="BV577" s="54">
        <f>'Norm-coeff'!$C$9+$AX577*'Norm-coeff'!$D$9+$AY577*'Norm-coeff'!$E$9+$AZ577*'Norm-coeff'!$F$9+$BA577*'Norm-coeff'!$G$9+$BB577*'Norm-coeff'!$H$9+$BC577*'Norm-coeff'!$I$9+$BD577*'Norm-coeff'!$J$9+$BE577*'Norm-coeff'!$K$9+$BF577*'Norm-coeff'!$L$9+$BG577*'Norm-coeff'!$M$9+$BH577*'Norm-coeff'!$N$9+$BI577*'Norm-coeff'!$O$9</f>
        <v>1.48961085014701</v>
      </c>
      <c r="BW577" s="54">
        <f>'Norm-coeff'!$C$10+$AX577*'Norm-coeff'!$D$10+$AY577*'Norm-coeff'!$E$10+$AZ577*'Norm-coeff'!$F$10+$BA577*'Norm-coeff'!$G$10+$BB577*'Norm-coeff'!$H$10+$BC577*'Norm-coeff'!$I$10+$BD577*'Norm-coeff'!$J$10+$BE577*'Norm-coeff'!$K$10+$BF577*'Norm-coeff'!$L$10+$BG577*'Norm-coeff'!$M$10+$BH577*'Norm-coeff'!$N$10+$BI577*'Norm-coeff'!$O$10</f>
        <v>1.42058735749591</v>
      </c>
      <c r="BX577" s="54">
        <f>'Norm-coeff'!$C$11+$AX577*'Norm-coeff'!$D$11+$AY577*'Norm-coeff'!$E$11+$AZ577*'Norm-coeff'!$F$11+$BA577*'Norm-coeff'!$G$11+$BB577*'Norm-coeff'!$H$11+$BC577*'Norm-coeff'!$I$11+$BD577*'Norm-coeff'!$J$11+$BE577*'Norm-coeff'!$K$11+$BF577*'Norm-coeff'!$L$11+$BG577*'Norm-coeff'!$M$11+$BH577*'Norm-coeff'!$N$11+$BI577*'Norm-coeff'!$O$11</f>
        <v>0.221233014421479</v>
      </c>
      <c r="BY577" s="54">
        <f>'Norm-coeff'!$C$12+$AX577*'Norm-coeff'!$D$12+$AY577*'Norm-coeff'!$E$12+$AZ577*'Norm-coeff'!$F$12+$BA577*'Norm-coeff'!$G$12+$BB577*'Norm-coeff'!$H$12+$BC577*'Norm-coeff'!$I$12+$BD577*'Norm-coeff'!$J$12+$BE577*'Norm-coeff'!$K$12+$BF577*'Norm-coeff'!$L$12+$BG577*'Norm-coeff'!$M$12+$BH577*'Norm-coeff'!$N$12+$BI577*'Norm-coeff'!$O$12</f>
        <v>0.283527502056037</v>
      </c>
      <c r="BZ577" s="54">
        <f>'Norm-coeff'!$C$13+$AX577*'Norm-coeff'!$D$13+$AY577*'Norm-coeff'!$E$13+$AZ577*'Norm-coeff'!$F$13+$BA577*'Norm-coeff'!$G$13+$BB577*'Norm-coeff'!$H$13+$BC577*'Norm-coeff'!$I$13+$BD577*'Norm-coeff'!$J$13+$BE577*'Norm-coeff'!$K$13+$BF577*'Norm-coeff'!$L$13+$BG577*'Norm-coeff'!$M$13+$BH577*'Norm-coeff'!$N$13+$BI577*'Norm-coeff'!$O$13</f>
        <v>-4.1864930554451202E-2</v>
      </c>
      <c r="CA577" s="54">
        <f>'Norm-coeff'!$C$14+$AX577*'Norm-coeff'!$D$14+$AY577*'Norm-coeff'!$E$14+$AZ577*'Norm-coeff'!$F$14+$BA577*'Norm-coeff'!$G$14+$BB577*'Norm-coeff'!$H$14+$BC577*'Norm-coeff'!$I$14+$BD577*'Norm-coeff'!$J$14+$BE577*'Norm-coeff'!$K$14+$BF577*'Norm-coeff'!$L$14+$BG577*'Norm-coeff'!$M$14+$BH577*'Norm-coeff'!$N$14+$BI577*'Norm-coeff'!$O$14</f>
        <v>4.2526983164477103</v>
      </c>
      <c r="CC577" s="54">
        <f t="shared" si="1702"/>
        <v>0</v>
      </c>
      <c r="CG577" s="54">
        <f t="shared" si="1578"/>
        <v>0</v>
      </c>
      <c r="CH577" s="54">
        <f t="shared" si="1556"/>
        <v>0</v>
      </c>
      <c r="CI577" s="54">
        <f t="shared" si="1579"/>
        <v>0</v>
      </c>
      <c r="CJ577" s="56">
        <f t="shared" si="1580"/>
        <v>0</v>
      </c>
      <c r="CK577" s="54">
        <f t="shared" si="1581"/>
        <v>0</v>
      </c>
      <c r="CL577" s="54">
        <f t="shared" si="1582"/>
        <v>0</v>
      </c>
      <c r="CM577" s="54">
        <f t="shared" si="1583"/>
        <v>0</v>
      </c>
      <c r="CN577" s="54">
        <f t="shared" si="1584"/>
        <v>0</v>
      </c>
      <c r="CO577" s="54">
        <f t="shared" si="1585"/>
        <v>0</v>
      </c>
      <c r="CP577" s="54">
        <f t="shared" si="1586"/>
        <v>0</v>
      </c>
      <c r="CQ577" s="54">
        <f t="shared" si="1587"/>
        <v>0</v>
      </c>
      <c r="CR577" s="54">
        <f t="shared" si="1588"/>
        <v>0</v>
      </c>
      <c r="CS577" s="54">
        <f t="shared" si="1589"/>
        <v>0</v>
      </c>
      <c r="CU577" s="54">
        <f t="shared" si="1590"/>
        <v>0</v>
      </c>
      <c r="CV577" s="54">
        <f t="shared" si="1591"/>
        <v>0</v>
      </c>
      <c r="CW577" s="54">
        <f t="shared" si="1592"/>
        <v>0</v>
      </c>
      <c r="CX577" s="54">
        <f t="shared" si="1593"/>
        <v>0</v>
      </c>
      <c r="CZ577" s="54">
        <f t="shared" si="1594"/>
        <v>0</v>
      </c>
      <c r="DA577" s="54">
        <f t="shared" si="1595"/>
        <v>0</v>
      </c>
      <c r="DB577" s="54">
        <f t="shared" si="1596"/>
        <v>0</v>
      </c>
      <c r="DC577" s="54">
        <f t="shared" si="1597"/>
        <v>0</v>
      </c>
      <c r="DD577" s="54">
        <f t="shared" si="1598"/>
        <v>0</v>
      </c>
      <c r="DE577" s="54">
        <f t="shared" si="1599"/>
        <v>0</v>
      </c>
      <c r="DF577" s="54">
        <f t="shared" si="1600"/>
        <v>0</v>
      </c>
      <c r="DG577" s="54">
        <f t="shared" si="1601"/>
        <v>2</v>
      </c>
      <c r="DH577" s="71">
        <f t="shared" si="1602"/>
        <v>0</v>
      </c>
      <c r="DI577" s="71">
        <f t="shared" si="1603"/>
        <v>0</v>
      </c>
      <c r="DJ577" s="54">
        <f t="shared" si="1604"/>
        <v>0</v>
      </c>
      <c r="DK577" s="54">
        <f t="shared" si="1605"/>
        <v>2</v>
      </c>
      <c r="DL577" s="4">
        <f t="shared" si="1530"/>
        <v>0</v>
      </c>
      <c r="DM577" s="3">
        <f t="shared" si="1606"/>
        <v>0</v>
      </c>
      <c r="DN577" s="3">
        <f t="shared" si="1607"/>
        <v>0</v>
      </c>
      <c r="DO577" s="4" t="e">
        <f t="shared" si="1608"/>
        <v>#DIV/0!</v>
      </c>
      <c r="DP577" s="57"/>
      <c r="DQ577" s="57"/>
      <c r="DR577" s="56">
        <f t="shared" si="1531"/>
        <v>2</v>
      </c>
      <c r="DS577" s="56">
        <f t="shared" si="1532"/>
        <v>0</v>
      </c>
      <c r="DT577" s="38">
        <f t="shared" si="1533"/>
        <v>0</v>
      </c>
      <c r="DU577" s="38">
        <f t="shared" si="1609"/>
        <v>2</v>
      </c>
      <c r="DV577" s="38">
        <f t="shared" si="1534"/>
        <v>0</v>
      </c>
      <c r="DW577" s="39">
        <f t="shared" si="1535"/>
        <v>0</v>
      </c>
      <c r="DX577" s="39">
        <f t="shared" si="1536"/>
        <v>0</v>
      </c>
      <c r="DY577" s="39">
        <f t="shared" si="1537"/>
        <v>0</v>
      </c>
      <c r="DZ577" s="39">
        <f t="shared" si="1538"/>
        <v>0</v>
      </c>
      <c r="EA577" s="39">
        <f t="shared" si="1539"/>
        <v>0</v>
      </c>
      <c r="EB577" s="37" t="e">
        <f t="shared" si="1610"/>
        <v>#DIV/0!</v>
      </c>
      <c r="EC577" s="37" t="e">
        <f t="shared" si="1611"/>
        <v>#DIV/0!</v>
      </c>
      <c r="ED577" s="37" t="e">
        <f t="shared" si="1612"/>
        <v>#DIV/0!</v>
      </c>
      <c r="EE577" s="37" t="e">
        <f t="shared" si="1613"/>
        <v>#DIV/0!</v>
      </c>
      <c r="EF577" s="39" t="e">
        <f t="shared" si="1614"/>
        <v>#DIV/0!</v>
      </c>
      <c r="EG577" s="37" t="e">
        <f t="shared" si="1615"/>
        <v>#DIV/0!</v>
      </c>
      <c r="EH577" s="37" t="e">
        <f t="shared" si="1616"/>
        <v>#DIV/0!</v>
      </c>
      <c r="EI577" s="11" t="b">
        <f t="shared" si="1617"/>
        <v>1</v>
      </c>
      <c r="EJ577" s="11" t="b">
        <f t="shared" si="1618"/>
        <v>0</v>
      </c>
      <c r="EK577" s="39" t="e">
        <f t="shared" si="1619"/>
        <v>#DIV/0!</v>
      </c>
      <c r="EL577" s="39" t="e">
        <f t="shared" si="1620"/>
        <v>#DIV/0!</v>
      </c>
      <c r="EM577" s="39" t="e">
        <f t="shared" si="1621"/>
        <v>#DIV/0!</v>
      </c>
      <c r="EN577" s="39" t="e">
        <f t="shared" si="1622"/>
        <v>#DIV/0!</v>
      </c>
      <c r="EO577" s="39" t="e">
        <f t="shared" si="1623"/>
        <v>#DIV/0!</v>
      </c>
      <c r="EP577" s="39" t="e">
        <f t="shared" si="1624"/>
        <v>#DIV/0!</v>
      </c>
      <c r="EQ577" s="39" t="e">
        <f t="shared" si="1625"/>
        <v>#DIV/0!</v>
      </c>
      <c r="ER577" s="39" t="e">
        <f t="shared" si="1626"/>
        <v>#DIV/0!</v>
      </c>
      <c r="ES577" s="58" t="str">
        <f t="shared" si="1627"/>
        <v>(OH,F,Cl)-dominate amphibole</v>
      </c>
      <c r="ET577" s="58" t="e">
        <f t="shared" si="1628"/>
        <v>#N/A</v>
      </c>
      <c r="EU577" s="56">
        <f t="shared" si="1540"/>
        <v>0</v>
      </c>
      <c r="EV577" s="56">
        <f t="shared" si="1541"/>
        <v>0</v>
      </c>
      <c r="EW577" s="56">
        <f t="shared" si="1542"/>
        <v>0</v>
      </c>
      <c r="EX577" s="56">
        <f t="shared" si="1543"/>
        <v>0</v>
      </c>
      <c r="EY577" s="56">
        <f t="shared" si="1544"/>
        <v>0</v>
      </c>
      <c r="EZ577" s="56">
        <f t="shared" si="1545"/>
        <v>0</v>
      </c>
      <c r="FA577" s="39">
        <f t="shared" si="1546"/>
        <v>0</v>
      </c>
      <c r="FB577" s="39">
        <f t="shared" si="1547"/>
        <v>0</v>
      </c>
      <c r="FC577" s="54">
        <f t="shared" si="1548"/>
        <v>0</v>
      </c>
      <c r="FD577" s="54">
        <f t="shared" si="1549"/>
        <v>0</v>
      </c>
      <c r="FE577" s="39">
        <f t="shared" si="1550"/>
        <v>0</v>
      </c>
      <c r="FF577" s="54">
        <f t="shared" si="1551"/>
        <v>0</v>
      </c>
      <c r="FG577" s="39">
        <f t="shared" si="1552"/>
        <v>0</v>
      </c>
      <c r="FH577" s="39">
        <f t="shared" si="1629"/>
        <v>0</v>
      </c>
      <c r="FI577" s="39">
        <f t="shared" si="1630"/>
        <v>0</v>
      </c>
      <c r="FJ577" s="39">
        <f t="shared" si="1631"/>
        <v>0</v>
      </c>
      <c r="FK577" s="39" t="e">
        <f t="shared" si="1632"/>
        <v>#DIV/0!</v>
      </c>
      <c r="FL577" s="39" t="e">
        <f t="shared" si="1633"/>
        <v>#DIV/0!</v>
      </c>
      <c r="FM577" s="39" t="e">
        <f t="shared" si="1634"/>
        <v>#DIV/0!</v>
      </c>
      <c r="FN577" s="39">
        <f t="shared" si="1635"/>
        <v>1</v>
      </c>
      <c r="FO577" s="39">
        <f t="shared" si="1553"/>
        <v>0</v>
      </c>
      <c r="FP577" s="39">
        <f t="shared" si="1554"/>
        <v>0</v>
      </c>
      <c r="FQ577" s="39">
        <f t="shared" si="1555"/>
        <v>0</v>
      </c>
      <c r="FR577" s="39">
        <f t="shared" si="1636"/>
        <v>0</v>
      </c>
      <c r="FS577" s="39">
        <f t="shared" si="1637"/>
        <v>0</v>
      </c>
      <c r="FU577" s="39" t="e">
        <f t="shared" si="1638"/>
        <v>#DIV/0!</v>
      </c>
      <c r="FV577" s="39" t="e">
        <f t="shared" si="1639"/>
        <v>#DIV/0!</v>
      </c>
      <c r="FW577" s="39" t="e">
        <f t="shared" si="1640"/>
        <v>#DIV/0!</v>
      </c>
      <c r="FY577" s="39" t="e">
        <f t="shared" si="1641"/>
        <v>#DIV/0!</v>
      </c>
      <c r="FZ577" s="39" t="e">
        <f t="shared" si="1642"/>
        <v>#DIV/0!</v>
      </c>
      <c r="GA577" s="39" t="e">
        <f t="shared" si="1643"/>
        <v>#DIV/0!</v>
      </c>
      <c r="GB577" s="39" t="e">
        <f t="shared" si="1644"/>
        <v>#DIV/0!</v>
      </c>
      <c r="GC577" s="39" t="e">
        <f t="shared" si="1645"/>
        <v>#DIV/0!</v>
      </c>
      <c r="GD577" s="39" t="e">
        <f t="shared" si="1646"/>
        <v>#DIV/0!</v>
      </c>
      <c r="GE577" s="39" t="e">
        <f t="shared" si="1647"/>
        <v>#DIV/0!</v>
      </c>
      <c r="GF577" s="39" t="e">
        <f t="shared" si="1648"/>
        <v>#DIV/0!</v>
      </c>
      <c r="GG577" s="39" t="e">
        <f t="shared" si="1649"/>
        <v>#DIV/0!</v>
      </c>
      <c r="GH577" s="39" t="e">
        <f t="shared" si="1650"/>
        <v>#DIV/0!</v>
      </c>
      <c r="GI577" s="39"/>
      <c r="GJ577" s="39" t="e">
        <f t="shared" si="1651"/>
        <v>#DIV/0!</v>
      </c>
      <c r="GK577" s="39" t="e">
        <f t="shared" si="1652"/>
        <v>#DIV/0!</v>
      </c>
      <c r="GL577" s="39" t="e">
        <f t="shared" si="1653"/>
        <v>#DIV/0!</v>
      </c>
      <c r="GM577" s="39" t="e">
        <f t="shared" si="1654"/>
        <v>#DIV/0!</v>
      </c>
      <c r="GN577" s="39" t="e">
        <f t="shared" si="1655"/>
        <v>#DIV/0!</v>
      </c>
      <c r="GO577" s="57"/>
      <c r="GP577" s="57" t="e">
        <f t="shared" si="1656"/>
        <v>#DIV/0!</v>
      </c>
      <c r="GQ577" s="59" t="e">
        <f t="shared" si="1657"/>
        <v>#DIV/0!</v>
      </c>
      <c r="GR577" s="41" t="e">
        <f t="shared" si="1658"/>
        <v>#DIV/0!</v>
      </c>
      <c r="GS577" s="57" t="e">
        <f t="shared" si="1659"/>
        <v>#DIV/0!</v>
      </c>
      <c r="GT577" s="57" t="e">
        <f t="shared" si="1660"/>
        <v>#DIV/0!</v>
      </c>
      <c r="GU577" s="57" t="e">
        <f t="shared" si="1661"/>
        <v>#DIV/0!</v>
      </c>
      <c r="GV577" s="57"/>
      <c r="GW577" s="42" t="e">
        <f t="shared" si="1662"/>
        <v>#DIV/0!</v>
      </c>
      <c r="GX577" s="42" t="e">
        <f t="shared" si="1663"/>
        <v>#DIV/0!</v>
      </c>
      <c r="GY577" s="42" t="e">
        <f t="shared" si="1664"/>
        <v>#DIV/0!</v>
      </c>
      <c r="GZ577" s="57"/>
      <c r="HA577" s="2" t="e">
        <f t="shared" si="1665"/>
        <v>#DIV/0!</v>
      </c>
      <c r="HB577" s="2" t="e">
        <f t="shared" si="1666"/>
        <v>#DIV/0!</v>
      </c>
      <c r="HC577" s="2" t="e">
        <f t="shared" si="1667"/>
        <v>#DIV/0!</v>
      </c>
      <c r="HD577" s="2" t="e">
        <f t="shared" si="1668"/>
        <v>#DIV/0!</v>
      </c>
      <c r="HE577" s="2" t="e">
        <f t="shared" si="1669"/>
        <v>#DIV/0!</v>
      </c>
      <c r="HF577" s="2" t="e">
        <f t="shared" si="1670"/>
        <v>#DIV/0!</v>
      </c>
      <c r="HG577" s="2" t="e">
        <f t="shared" si="1671"/>
        <v>#DIV/0!</v>
      </c>
      <c r="HH577" s="2" t="e">
        <f t="shared" si="1672"/>
        <v>#DIV/0!</v>
      </c>
      <c r="HI577" s="2" t="e">
        <f t="shared" si="1673"/>
        <v>#DIV/0!</v>
      </c>
      <c r="HJ577" s="11" t="e">
        <f t="shared" si="1674"/>
        <v>#DIV/0!</v>
      </c>
      <c r="HK577" s="60" t="e">
        <f t="shared" si="1675"/>
        <v>#DIV/0!</v>
      </c>
      <c r="HL577" s="57"/>
      <c r="HM577" s="57" t="e">
        <f t="shared" si="1676"/>
        <v>#DIV/0!</v>
      </c>
      <c r="HN577" s="57" t="e">
        <f t="shared" si="1677"/>
        <v>#DIV/0!</v>
      </c>
      <c r="HO577" s="57" t="e">
        <f t="shared" si="1678"/>
        <v>#DIV/0!</v>
      </c>
      <c r="HP577" s="57" t="e">
        <f t="shared" si="1679"/>
        <v>#DIV/0!</v>
      </c>
      <c r="HQ577" s="57" t="e">
        <f t="shared" si="1680"/>
        <v>#DIV/0!</v>
      </c>
      <c r="HR577" s="57"/>
      <c r="HS577" s="57" t="e">
        <f t="shared" si="1681"/>
        <v>#DIV/0!</v>
      </c>
      <c r="HT577" s="57" t="e">
        <f t="shared" si="1682"/>
        <v>#DIV/0!</v>
      </c>
      <c r="HU577" s="57" t="e">
        <f t="shared" si="1683"/>
        <v>#DIV/0!</v>
      </c>
      <c r="HV577" s="57" t="e">
        <f t="shared" si="1684"/>
        <v>#DIV/0!</v>
      </c>
      <c r="HW577" s="57" t="e">
        <f t="shared" si="1685"/>
        <v>#DIV/0!</v>
      </c>
      <c r="HX577" s="57"/>
      <c r="HY577" s="57" t="e">
        <f t="shared" si="1686"/>
        <v>#DIV/0!</v>
      </c>
      <c r="HZ577" s="57" t="e">
        <f t="shared" si="1687"/>
        <v>#DIV/0!</v>
      </c>
      <c r="IA577" s="57"/>
      <c r="IB577" s="61">
        <f t="shared" si="1688"/>
        <v>0</v>
      </c>
      <c r="IC577" s="57" t="str">
        <f t="shared" si="1689"/>
        <v/>
      </c>
      <c r="ID577" s="42"/>
      <c r="IE577" s="2" t="str">
        <f t="shared" si="1690"/>
        <v/>
      </c>
      <c r="IF577" s="60" t="e">
        <f t="shared" si="1691"/>
        <v>#DIV/0!</v>
      </c>
      <c r="IG577" s="60" t="str">
        <f t="shared" si="1692"/>
        <v/>
      </c>
      <c r="IH577" s="60" t="str">
        <f t="shared" si="1693"/>
        <v>zinco-</v>
      </c>
      <c r="II577" s="60" t="str">
        <f t="shared" si="1694"/>
        <v>mangano-</v>
      </c>
      <c r="IJ577" s="60" t="e">
        <f t="shared" si="1695"/>
        <v>#DIV/0!</v>
      </c>
      <c r="IK577" s="60" t="e">
        <f t="shared" si="1696"/>
        <v>#DIV/0!</v>
      </c>
      <c r="IL577" s="60" t="e">
        <f t="shared" si="1697"/>
        <v>#DIV/0!</v>
      </c>
      <c r="IM577" s="60" t="e">
        <f t="shared" si="1698"/>
        <v>#DIV/0!</v>
      </c>
      <c r="IN577" s="60" t="str">
        <f t="shared" si="1699"/>
        <v/>
      </c>
      <c r="IO577" s="60" t="str">
        <f t="shared" si="1700"/>
        <v/>
      </c>
      <c r="IP577" s="57"/>
      <c r="IQ577" s="57" t="str">
        <f t="shared" si="1701"/>
        <v>ERROR!!</v>
      </c>
    </row>
    <row r="578" spans="24:251">
      <c r="X578" s="29">
        <f t="shared" si="1557"/>
        <v>0</v>
      </c>
      <c r="Y578" s="29">
        <f t="shared" si="1558"/>
        <v>0</v>
      </c>
      <c r="Z578" s="29" t="e">
        <f t="shared" si="1559"/>
        <v>#DIV/0!</v>
      </c>
      <c r="AA578" s="29" t="e">
        <f t="shared" si="1560"/>
        <v>#DIV/0!</v>
      </c>
      <c r="AB578" s="29" t="e">
        <f t="shared" si="1561"/>
        <v>#DIV/0!</v>
      </c>
      <c r="AC578" s="29" t="e">
        <f t="shared" si="1562"/>
        <v>#DIV/0!</v>
      </c>
      <c r="AF578" s="23">
        <v>60.084299999999999</v>
      </c>
      <c r="AG578" s="23">
        <v>79.878799999999998</v>
      </c>
      <c r="AH578" s="23">
        <v>101.96120000000001</v>
      </c>
      <c r="AI578" s="23">
        <v>151.99039999999999</v>
      </c>
      <c r="AJ578" s="23">
        <v>159.69</v>
      </c>
      <c r="AK578" s="23">
        <v>71.846400000000003</v>
      </c>
      <c r="AL578" s="23">
        <v>70.9375</v>
      </c>
      <c r="AM578" s="23">
        <v>40.304400000000001</v>
      </c>
      <c r="AN578" s="23">
        <v>56.077399999999997</v>
      </c>
      <c r="AO578" s="23">
        <v>61.978999999999999</v>
      </c>
      <c r="AP578" s="23">
        <v>94.195999999999998</v>
      </c>
      <c r="AQ578" s="23">
        <v>18.998000000000001</v>
      </c>
      <c r="AR578" s="23">
        <v>35.450000000000003</v>
      </c>
      <c r="AS578" s="23">
        <v>29.88</v>
      </c>
      <c r="AT578" s="23">
        <v>74.691999999999993</v>
      </c>
      <c r="AU578" s="23">
        <v>81.39</v>
      </c>
      <c r="AX578" s="54">
        <f t="shared" si="1563"/>
        <v>0</v>
      </c>
      <c r="AY578" s="54">
        <f t="shared" si="1564"/>
        <v>0</v>
      </c>
      <c r="AZ578" s="54">
        <f t="shared" si="1565"/>
        <v>0</v>
      </c>
      <c r="BA578" s="54">
        <f t="shared" si="1566"/>
        <v>0</v>
      </c>
      <c r="BB578" s="54">
        <f t="shared" si="1567"/>
        <v>0</v>
      </c>
      <c r="BC578" s="54">
        <f t="shared" si="1568"/>
        <v>0</v>
      </c>
      <c r="BD578" s="54">
        <f t="shared" si="1569"/>
        <v>0</v>
      </c>
      <c r="BE578" s="54">
        <f t="shared" si="1570"/>
        <v>0</v>
      </c>
      <c r="BF578" s="54">
        <f t="shared" si="1571"/>
        <v>0</v>
      </c>
      <c r="BG578" s="54">
        <f t="shared" si="1572"/>
        <v>0</v>
      </c>
      <c r="BH578" s="54">
        <f t="shared" si="1573"/>
        <v>0</v>
      </c>
      <c r="BI578" s="54">
        <f t="shared" si="1574"/>
        <v>0</v>
      </c>
      <c r="BJ578" s="54">
        <f t="shared" si="1575"/>
        <v>0</v>
      </c>
      <c r="BK578" s="54">
        <f t="shared" si="1576"/>
        <v>0</v>
      </c>
      <c r="BL578" s="54">
        <f t="shared" si="1577"/>
        <v>0</v>
      </c>
      <c r="BM578" s="42"/>
      <c r="BO578" s="54">
        <f>'Norm-coeff'!$C$2+$AX578*'Norm-coeff'!$D$2+$AY578*'Norm-coeff'!$E$2+$AZ578*'Norm-coeff'!$F$2+$BA578*'Norm-coeff'!$G$2+$BB578*'Norm-coeff'!$H$2+$BC578*'Norm-coeff'!$I$2+$BD578*'Norm-coeff'!$J$2+$BE578*'Norm-coeff'!$K$2+$BF578*'Norm-coeff'!$L$2+$BG578*'Norm-coeff'!$M$2+$BH578*'Norm-coeff'!$N$2+$BI578*'Norm-coeff'!$O$2</f>
        <v>5.4045421474420303</v>
      </c>
      <c r="BP578" s="54">
        <f>'Norm-coeff'!$C$3+$AX578*'Norm-coeff'!$D$3+$AY578*'Norm-coeff'!$E$3+$AZ578*'Norm-coeff'!$F$3+$BA578*'Norm-coeff'!$G$3+$BB578*'Norm-coeff'!$H$3+$BC578*'Norm-coeff'!$I$3+$BD578*'Norm-coeff'!$J$3+$BE578*'Norm-coeff'!$K$3+$BF578*'Norm-coeff'!$L$3+$BG578*'Norm-coeff'!$M$3+$BH578*'Norm-coeff'!$N$3+$BI578*'Norm-coeff'!$O$3</f>
        <v>3.15319116612705</v>
      </c>
      <c r="BQ578" s="54">
        <f>'Norm-coeff'!$C$4+$AX578*'Norm-coeff'!$D$4+$AY578*'Norm-coeff'!$E$4+$AZ578*'Norm-coeff'!$F$4+$BA578*'Norm-coeff'!$G$4+$BB578*'Norm-coeff'!$H$4+$BC578*'Norm-coeff'!$I$4+$BD578*'Norm-coeff'!$J$4+$BE578*'Norm-coeff'!$K$4+$BF578*'Norm-coeff'!$L$4+$BG578*'Norm-coeff'!$M$4+$BH578*'Norm-coeff'!$N$4+$BI578*'Norm-coeff'!$O$4</f>
        <v>1.42115649462768</v>
      </c>
      <c r="BR578" s="54">
        <f>'Norm-coeff'!$C$5+$AX578*'Norm-coeff'!$D$5+$AY578*'Norm-coeff'!$E$5+$AZ578*'Norm-coeff'!$F$5+$BA578*'Norm-coeff'!$G$5+$BB578*'Norm-coeff'!$H$5+$BC578*'Norm-coeff'!$I$5+$BD578*'Norm-coeff'!$J$5+$BE578*'Norm-coeff'!$K$5+$BF578*'Norm-coeff'!$L$5+$BG578*'Norm-coeff'!$M$5+$BH578*'Norm-coeff'!$N$5+$BI578*'Norm-coeff'!$O$5</f>
        <v>1.0553329241296201</v>
      </c>
      <c r="BS578" s="54">
        <f>'Norm-coeff'!$C$6+$AX578*'Norm-coeff'!$D$6+$AY578*'Norm-coeff'!$E$6+$AZ578*'Norm-coeff'!$F$6+$BA578*'Norm-coeff'!$G$6+$BB578*'Norm-coeff'!$H$6+$BC578*'Norm-coeff'!$I$6+$BD578*'Norm-coeff'!$J$6+$BE578*'Norm-coeff'!$K$6+$BF578*'Norm-coeff'!$L$6+$BG578*'Norm-coeff'!$M$6+$BH578*'Norm-coeff'!$N$6+$BI578*'Norm-coeff'!$O$6</f>
        <v>-1.48700885495103E-2</v>
      </c>
      <c r="BT578" s="54">
        <f>'Norm-coeff'!$C$7+$AX578*'Norm-coeff'!$D$7+$AY578*'Norm-coeff'!$E$7+$AZ578*'Norm-coeff'!$F$7+$BA578*'Norm-coeff'!$G$7+$BB578*'Norm-coeff'!$H$7+$BC578*'Norm-coeff'!$I$7+$BD578*'Norm-coeff'!$J$7+$BE578*'Norm-coeff'!$K$7+$BF578*'Norm-coeff'!$L$7+$BG578*'Norm-coeff'!$M$7+$BH578*'Norm-coeff'!$N$7+$BI578*'Norm-coeff'!$O$7</f>
        <v>2.0907583608832998</v>
      </c>
      <c r="BU578" s="54">
        <f>'Norm-coeff'!$C$8+$AX578*'Norm-coeff'!$D$8+$AY578*'Norm-coeff'!$E$8+$AZ578*'Norm-coeff'!$F$8+$BA578*'Norm-coeff'!$G$8+$BB578*'Norm-coeff'!$H$8+$BC578*'Norm-coeff'!$I$8+$BD578*'Norm-coeff'!$J$8+$BE578*'Norm-coeff'!$K$8+$BF578*'Norm-coeff'!$L$8+$BG578*'Norm-coeff'!$M$8+$BH578*'Norm-coeff'!$N$8+$BI578*'Norm-coeff'!$O$8</f>
        <v>0.65894159836244504</v>
      </c>
      <c r="BV578" s="54">
        <f>'Norm-coeff'!$C$9+$AX578*'Norm-coeff'!$D$9+$AY578*'Norm-coeff'!$E$9+$AZ578*'Norm-coeff'!$F$9+$BA578*'Norm-coeff'!$G$9+$BB578*'Norm-coeff'!$H$9+$BC578*'Norm-coeff'!$I$9+$BD578*'Norm-coeff'!$J$9+$BE578*'Norm-coeff'!$K$9+$BF578*'Norm-coeff'!$L$9+$BG578*'Norm-coeff'!$M$9+$BH578*'Norm-coeff'!$N$9+$BI578*'Norm-coeff'!$O$9</f>
        <v>1.48961085014701</v>
      </c>
      <c r="BW578" s="54">
        <f>'Norm-coeff'!$C$10+$AX578*'Norm-coeff'!$D$10+$AY578*'Norm-coeff'!$E$10+$AZ578*'Norm-coeff'!$F$10+$BA578*'Norm-coeff'!$G$10+$BB578*'Norm-coeff'!$H$10+$BC578*'Norm-coeff'!$I$10+$BD578*'Norm-coeff'!$J$10+$BE578*'Norm-coeff'!$K$10+$BF578*'Norm-coeff'!$L$10+$BG578*'Norm-coeff'!$M$10+$BH578*'Norm-coeff'!$N$10+$BI578*'Norm-coeff'!$O$10</f>
        <v>1.42058735749591</v>
      </c>
      <c r="BX578" s="54">
        <f>'Norm-coeff'!$C$11+$AX578*'Norm-coeff'!$D$11+$AY578*'Norm-coeff'!$E$11+$AZ578*'Norm-coeff'!$F$11+$BA578*'Norm-coeff'!$G$11+$BB578*'Norm-coeff'!$H$11+$BC578*'Norm-coeff'!$I$11+$BD578*'Norm-coeff'!$J$11+$BE578*'Norm-coeff'!$K$11+$BF578*'Norm-coeff'!$L$11+$BG578*'Norm-coeff'!$M$11+$BH578*'Norm-coeff'!$N$11+$BI578*'Norm-coeff'!$O$11</f>
        <v>0.221233014421479</v>
      </c>
      <c r="BY578" s="54">
        <f>'Norm-coeff'!$C$12+$AX578*'Norm-coeff'!$D$12+$AY578*'Norm-coeff'!$E$12+$AZ578*'Norm-coeff'!$F$12+$BA578*'Norm-coeff'!$G$12+$BB578*'Norm-coeff'!$H$12+$BC578*'Norm-coeff'!$I$12+$BD578*'Norm-coeff'!$J$12+$BE578*'Norm-coeff'!$K$12+$BF578*'Norm-coeff'!$L$12+$BG578*'Norm-coeff'!$M$12+$BH578*'Norm-coeff'!$N$12+$BI578*'Norm-coeff'!$O$12</f>
        <v>0.283527502056037</v>
      </c>
      <c r="BZ578" s="54">
        <f>'Norm-coeff'!$C$13+$AX578*'Norm-coeff'!$D$13+$AY578*'Norm-coeff'!$E$13+$AZ578*'Norm-coeff'!$F$13+$BA578*'Norm-coeff'!$G$13+$BB578*'Norm-coeff'!$H$13+$BC578*'Norm-coeff'!$I$13+$BD578*'Norm-coeff'!$J$13+$BE578*'Norm-coeff'!$K$13+$BF578*'Norm-coeff'!$L$13+$BG578*'Norm-coeff'!$M$13+$BH578*'Norm-coeff'!$N$13+$BI578*'Norm-coeff'!$O$13</f>
        <v>-4.1864930554451202E-2</v>
      </c>
      <c r="CA578" s="54">
        <f>'Norm-coeff'!$C$14+$AX578*'Norm-coeff'!$D$14+$AY578*'Norm-coeff'!$E$14+$AZ578*'Norm-coeff'!$F$14+$BA578*'Norm-coeff'!$G$14+$BB578*'Norm-coeff'!$H$14+$BC578*'Norm-coeff'!$I$14+$BD578*'Norm-coeff'!$J$14+$BE578*'Norm-coeff'!$K$14+$BF578*'Norm-coeff'!$L$14+$BG578*'Norm-coeff'!$M$14+$BH578*'Norm-coeff'!$N$14+$BI578*'Norm-coeff'!$O$14</f>
        <v>4.2526983164477103</v>
      </c>
      <c r="CC578" s="54">
        <f t="shared" si="1702"/>
        <v>0</v>
      </c>
      <c r="CG578" s="54">
        <f t="shared" si="1578"/>
        <v>0</v>
      </c>
      <c r="CH578" s="54">
        <f t="shared" si="1556"/>
        <v>0</v>
      </c>
      <c r="CI578" s="54">
        <f t="shared" si="1579"/>
        <v>0</v>
      </c>
      <c r="CJ578" s="56">
        <f t="shared" si="1580"/>
        <v>0</v>
      </c>
      <c r="CK578" s="54">
        <f t="shared" si="1581"/>
        <v>0</v>
      </c>
      <c r="CL578" s="54">
        <f t="shared" si="1582"/>
        <v>0</v>
      </c>
      <c r="CM578" s="54">
        <f t="shared" si="1583"/>
        <v>0</v>
      </c>
      <c r="CN578" s="54">
        <f t="shared" si="1584"/>
        <v>0</v>
      </c>
      <c r="CO578" s="54">
        <f t="shared" si="1585"/>
        <v>0</v>
      </c>
      <c r="CP578" s="54">
        <f t="shared" si="1586"/>
        <v>0</v>
      </c>
      <c r="CQ578" s="54">
        <f t="shared" si="1587"/>
        <v>0</v>
      </c>
      <c r="CR578" s="54">
        <f t="shared" si="1588"/>
        <v>0</v>
      </c>
      <c r="CS578" s="54">
        <f t="shared" si="1589"/>
        <v>0</v>
      </c>
      <c r="CU578" s="54">
        <f t="shared" si="1590"/>
        <v>0</v>
      </c>
      <c r="CV578" s="54">
        <f t="shared" si="1591"/>
        <v>0</v>
      </c>
      <c r="CW578" s="54">
        <f t="shared" si="1592"/>
        <v>0</v>
      </c>
      <c r="CX578" s="54">
        <f t="shared" si="1593"/>
        <v>0</v>
      </c>
      <c r="CZ578" s="54">
        <f t="shared" si="1594"/>
        <v>0</v>
      </c>
      <c r="DA578" s="54">
        <f t="shared" si="1595"/>
        <v>0</v>
      </c>
      <c r="DB578" s="54">
        <f t="shared" si="1596"/>
        <v>0</v>
      </c>
      <c r="DC578" s="54">
        <f t="shared" si="1597"/>
        <v>0</v>
      </c>
      <c r="DD578" s="54">
        <f t="shared" si="1598"/>
        <v>0</v>
      </c>
      <c r="DE578" s="54">
        <f t="shared" si="1599"/>
        <v>0</v>
      </c>
      <c r="DF578" s="54">
        <f t="shared" si="1600"/>
        <v>0</v>
      </c>
      <c r="DG578" s="54">
        <f t="shared" si="1601"/>
        <v>2</v>
      </c>
      <c r="DH578" s="71">
        <f t="shared" si="1602"/>
        <v>0</v>
      </c>
      <c r="DI578" s="71">
        <f t="shared" si="1603"/>
        <v>0</v>
      </c>
      <c r="DJ578" s="54">
        <f t="shared" si="1604"/>
        <v>0</v>
      </c>
      <c r="DK578" s="54">
        <f t="shared" si="1605"/>
        <v>2</v>
      </c>
      <c r="DL578" s="4">
        <f t="shared" si="1530"/>
        <v>0</v>
      </c>
      <c r="DM578" s="3">
        <f t="shared" si="1606"/>
        <v>0</v>
      </c>
      <c r="DN578" s="3">
        <f t="shared" si="1607"/>
        <v>0</v>
      </c>
      <c r="DO578" s="4" t="e">
        <f t="shared" si="1608"/>
        <v>#DIV/0!</v>
      </c>
      <c r="DP578" s="57"/>
      <c r="DQ578" s="57"/>
      <c r="DR578" s="56">
        <f t="shared" si="1531"/>
        <v>2</v>
      </c>
      <c r="DS578" s="56">
        <f t="shared" si="1532"/>
        <v>0</v>
      </c>
      <c r="DT578" s="38">
        <f t="shared" si="1533"/>
        <v>0</v>
      </c>
      <c r="DU578" s="38">
        <f t="shared" si="1609"/>
        <v>2</v>
      </c>
      <c r="DV578" s="38">
        <f t="shared" si="1534"/>
        <v>0</v>
      </c>
      <c r="DW578" s="39">
        <f t="shared" si="1535"/>
        <v>0</v>
      </c>
      <c r="DX578" s="39">
        <f t="shared" si="1536"/>
        <v>0</v>
      </c>
      <c r="DY578" s="39">
        <f t="shared" si="1537"/>
        <v>0</v>
      </c>
      <c r="DZ578" s="39">
        <f t="shared" si="1538"/>
        <v>0</v>
      </c>
      <c r="EA578" s="39">
        <f t="shared" si="1539"/>
        <v>0</v>
      </c>
      <c r="EB578" s="37" t="e">
        <f t="shared" si="1610"/>
        <v>#DIV/0!</v>
      </c>
      <c r="EC578" s="37" t="e">
        <f t="shared" si="1611"/>
        <v>#DIV/0!</v>
      </c>
      <c r="ED578" s="37" t="e">
        <f t="shared" si="1612"/>
        <v>#DIV/0!</v>
      </c>
      <c r="EE578" s="37" t="e">
        <f t="shared" si="1613"/>
        <v>#DIV/0!</v>
      </c>
      <c r="EF578" s="39" t="e">
        <f t="shared" si="1614"/>
        <v>#DIV/0!</v>
      </c>
      <c r="EG578" s="37" t="e">
        <f t="shared" si="1615"/>
        <v>#DIV/0!</v>
      </c>
      <c r="EH578" s="37" t="e">
        <f t="shared" si="1616"/>
        <v>#DIV/0!</v>
      </c>
      <c r="EI578" s="11" t="b">
        <f t="shared" si="1617"/>
        <v>1</v>
      </c>
      <c r="EJ578" s="11" t="b">
        <f t="shared" si="1618"/>
        <v>0</v>
      </c>
      <c r="EK578" s="39" t="e">
        <f t="shared" si="1619"/>
        <v>#DIV/0!</v>
      </c>
      <c r="EL578" s="39" t="e">
        <f t="shared" si="1620"/>
        <v>#DIV/0!</v>
      </c>
      <c r="EM578" s="39" t="e">
        <f t="shared" si="1621"/>
        <v>#DIV/0!</v>
      </c>
      <c r="EN578" s="39" t="e">
        <f t="shared" si="1622"/>
        <v>#DIV/0!</v>
      </c>
      <c r="EO578" s="39" t="e">
        <f t="shared" si="1623"/>
        <v>#DIV/0!</v>
      </c>
      <c r="EP578" s="39" t="e">
        <f t="shared" si="1624"/>
        <v>#DIV/0!</v>
      </c>
      <c r="EQ578" s="39" t="e">
        <f t="shared" si="1625"/>
        <v>#DIV/0!</v>
      </c>
      <c r="ER578" s="39" t="e">
        <f t="shared" si="1626"/>
        <v>#DIV/0!</v>
      </c>
      <c r="ES578" s="58" t="str">
        <f t="shared" si="1627"/>
        <v>(OH,F,Cl)-dominate amphibole</v>
      </c>
      <c r="ET578" s="58" t="e">
        <f t="shared" si="1628"/>
        <v>#N/A</v>
      </c>
      <c r="EU578" s="56">
        <f t="shared" si="1540"/>
        <v>0</v>
      </c>
      <c r="EV578" s="56">
        <f t="shared" si="1541"/>
        <v>0</v>
      </c>
      <c r="EW578" s="56">
        <f t="shared" si="1542"/>
        <v>0</v>
      </c>
      <c r="EX578" s="56">
        <f t="shared" si="1543"/>
        <v>0</v>
      </c>
      <c r="EY578" s="56">
        <f t="shared" si="1544"/>
        <v>0</v>
      </c>
      <c r="EZ578" s="56">
        <f t="shared" si="1545"/>
        <v>0</v>
      </c>
      <c r="FA578" s="39">
        <f t="shared" si="1546"/>
        <v>0</v>
      </c>
      <c r="FB578" s="39">
        <f t="shared" si="1547"/>
        <v>0</v>
      </c>
      <c r="FC578" s="54">
        <f t="shared" si="1548"/>
        <v>0</v>
      </c>
      <c r="FD578" s="54">
        <f t="shared" si="1549"/>
        <v>0</v>
      </c>
      <c r="FE578" s="39">
        <f t="shared" si="1550"/>
        <v>0</v>
      </c>
      <c r="FF578" s="54">
        <f t="shared" si="1551"/>
        <v>0</v>
      </c>
      <c r="FG578" s="39">
        <f t="shared" si="1552"/>
        <v>0</v>
      </c>
      <c r="FH578" s="39">
        <f t="shared" si="1629"/>
        <v>0</v>
      </c>
      <c r="FI578" s="39">
        <f t="shared" si="1630"/>
        <v>0</v>
      </c>
      <c r="FJ578" s="39">
        <f t="shared" si="1631"/>
        <v>0</v>
      </c>
      <c r="FK578" s="39" t="e">
        <f t="shared" si="1632"/>
        <v>#DIV/0!</v>
      </c>
      <c r="FL578" s="39" t="e">
        <f t="shared" si="1633"/>
        <v>#DIV/0!</v>
      </c>
      <c r="FM578" s="39" t="e">
        <f t="shared" si="1634"/>
        <v>#DIV/0!</v>
      </c>
      <c r="FN578" s="39">
        <f t="shared" si="1635"/>
        <v>1</v>
      </c>
      <c r="FO578" s="39">
        <f t="shared" si="1553"/>
        <v>0</v>
      </c>
      <c r="FP578" s="39">
        <f t="shared" si="1554"/>
        <v>0</v>
      </c>
      <c r="FQ578" s="39">
        <f t="shared" si="1555"/>
        <v>0</v>
      </c>
      <c r="FR578" s="39">
        <f t="shared" si="1636"/>
        <v>0</v>
      </c>
      <c r="FS578" s="39">
        <f t="shared" si="1637"/>
        <v>0</v>
      </c>
      <c r="FU578" s="39" t="e">
        <f t="shared" si="1638"/>
        <v>#DIV/0!</v>
      </c>
      <c r="FV578" s="39" t="e">
        <f t="shared" si="1639"/>
        <v>#DIV/0!</v>
      </c>
      <c r="FW578" s="39" t="e">
        <f t="shared" si="1640"/>
        <v>#DIV/0!</v>
      </c>
      <c r="FY578" s="39" t="e">
        <f t="shared" si="1641"/>
        <v>#DIV/0!</v>
      </c>
      <c r="FZ578" s="39" t="e">
        <f t="shared" si="1642"/>
        <v>#DIV/0!</v>
      </c>
      <c r="GA578" s="39" t="e">
        <f t="shared" si="1643"/>
        <v>#DIV/0!</v>
      </c>
      <c r="GB578" s="39" t="e">
        <f t="shared" si="1644"/>
        <v>#DIV/0!</v>
      </c>
      <c r="GC578" s="39" t="e">
        <f t="shared" si="1645"/>
        <v>#DIV/0!</v>
      </c>
      <c r="GD578" s="39" t="e">
        <f t="shared" si="1646"/>
        <v>#DIV/0!</v>
      </c>
      <c r="GE578" s="39" t="e">
        <f t="shared" si="1647"/>
        <v>#DIV/0!</v>
      </c>
      <c r="GF578" s="39" t="e">
        <f t="shared" si="1648"/>
        <v>#DIV/0!</v>
      </c>
      <c r="GG578" s="39" t="e">
        <f t="shared" si="1649"/>
        <v>#DIV/0!</v>
      </c>
      <c r="GH578" s="39" t="e">
        <f t="shared" si="1650"/>
        <v>#DIV/0!</v>
      </c>
      <c r="GI578" s="39"/>
      <c r="GJ578" s="39" t="e">
        <f t="shared" si="1651"/>
        <v>#DIV/0!</v>
      </c>
      <c r="GK578" s="39" t="e">
        <f t="shared" si="1652"/>
        <v>#DIV/0!</v>
      </c>
      <c r="GL578" s="39" t="e">
        <f t="shared" si="1653"/>
        <v>#DIV/0!</v>
      </c>
      <c r="GM578" s="39" t="e">
        <f t="shared" si="1654"/>
        <v>#DIV/0!</v>
      </c>
      <c r="GN578" s="39" t="e">
        <f t="shared" si="1655"/>
        <v>#DIV/0!</v>
      </c>
      <c r="GO578" s="57"/>
      <c r="GP578" s="57" t="e">
        <f t="shared" si="1656"/>
        <v>#DIV/0!</v>
      </c>
      <c r="GQ578" s="59" t="e">
        <f t="shared" si="1657"/>
        <v>#DIV/0!</v>
      </c>
      <c r="GR578" s="41" t="e">
        <f t="shared" si="1658"/>
        <v>#DIV/0!</v>
      </c>
      <c r="GS578" s="57" t="e">
        <f t="shared" si="1659"/>
        <v>#DIV/0!</v>
      </c>
      <c r="GT578" s="57" t="e">
        <f t="shared" si="1660"/>
        <v>#DIV/0!</v>
      </c>
      <c r="GU578" s="57" t="e">
        <f t="shared" si="1661"/>
        <v>#DIV/0!</v>
      </c>
      <c r="GV578" s="57"/>
      <c r="GW578" s="42" t="e">
        <f t="shared" si="1662"/>
        <v>#DIV/0!</v>
      </c>
      <c r="GX578" s="42" t="e">
        <f t="shared" si="1663"/>
        <v>#DIV/0!</v>
      </c>
      <c r="GY578" s="42" t="e">
        <f t="shared" si="1664"/>
        <v>#DIV/0!</v>
      </c>
      <c r="GZ578" s="57"/>
      <c r="HA578" s="2" t="e">
        <f t="shared" si="1665"/>
        <v>#DIV/0!</v>
      </c>
      <c r="HB578" s="2" t="e">
        <f t="shared" si="1666"/>
        <v>#DIV/0!</v>
      </c>
      <c r="HC578" s="2" t="e">
        <f t="shared" si="1667"/>
        <v>#DIV/0!</v>
      </c>
      <c r="HD578" s="2" t="e">
        <f t="shared" si="1668"/>
        <v>#DIV/0!</v>
      </c>
      <c r="HE578" s="2" t="e">
        <f t="shared" si="1669"/>
        <v>#DIV/0!</v>
      </c>
      <c r="HF578" s="2" t="e">
        <f t="shared" si="1670"/>
        <v>#DIV/0!</v>
      </c>
      <c r="HG578" s="2" t="e">
        <f t="shared" si="1671"/>
        <v>#DIV/0!</v>
      </c>
      <c r="HH578" s="2" t="e">
        <f t="shared" si="1672"/>
        <v>#DIV/0!</v>
      </c>
      <c r="HI578" s="2" t="e">
        <f t="shared" si="1673"/>
        <v>#DIV/0!</v>
      </c>
      <c r="HJ578" s="11" t="e">
        <f t="shared" si="1674"/>
        <v>#DIV/0!</v>
      </c>
      <c r="HK578" s="60" t="e">
        <f t="shared" si="1675"/>
        <v>#DIV/0!</v>
      </c>
      <c r="HL578" s="57"/>
      <c r="HM578" s="57" t="e">
        <f t="shared" si="1676"/>
        <v>#DIV/0!</v>
      </c>
      <c r="HN578" s="57" t="e">
        <f t="shared" si="1677"/>
        <v>#DIV/0!</v>
      </c>
      <c r="HO578" s="57" t="e">
        <f t="shared" si="1678"/>
        <v>#DIV/0!</v>
      </c>
      <c r="HP578" s="57" t="e">
        <f t="shared" si="1679"/>
        <v>#DIV/0!</v>
      </c>
      <c r="HQ578" s="57" t="e">
        <f t="shared" si="1680"/>
        <v>#DIV/0!</v>
      </c>
      <c r="HR578" s="57"/>
      <c r="HS578" s="57" t="e">
        <f t="shared" si="1681"/>
        <v>#DIV/0!</v>
      </c>
      <c r="HT578" s="57" t="e">
        <f t="shared" si="1682"/>
        <v>#DIV/0!</v>
      </c>
      <c r="HU578" s="57" t="e">
        <f t="shared" si="1683"/>
        <v>#DIV/0!</v>
      </c>
      <c r="HV578" s="57" t="e">
        <f t="shared" si="1684"/>
        <v>#DIV/0!</v>
      </c>
      <c r="HW578" s="57" t="e">
        <f t="shared" si="1685"/>
        <v>#DIV/0!</v>
      </c>
      <c r="HX578" s="57"/>
      <c r="HY578" s="57" t="e">
        <f t="shared" si="1686"/>
        <v>#DIV/0!</v>
      </c>
      <c r="HZ578" s="57" t="e">
        <f t="shared" si="1687"/>
        <v>#DIV/0!</v>
      </c>
      <c r="IA578" s="57"/>
      <c r="IB578" s="61">
        <f t="shared" si="1688"/>
        <v>0</v>
      </c>
      <c r="IC578" s="57" t="str">
        <f t="shared" si="1689"/>
        <v/>
      </c>
      <c r="ID578" s="42"/>
      <c r="IE578" s="2" t="str">
        <f t="shared" si="1690"/>
        <v/>
      </c>
      <c r="IF578" s="60" t="e">
        <f t="shared" si="1691"/>
        <v>#DIV/0!</v>
      </c>
      <c r="IG578" s="60" t="str">
        <f t="shared" si="1692"/>
        <v/>
      </c>
      <c r="IH578" s="60" t="str">
        <f t="shared" si="1693"/>
        <v>zinco-</v>
      </c>
      <c r="II578" s="60" t="str">
        <f t="shared" si="1694"/>
        <v>mangano-</v>
      </c>
      <c r="IJ578" s="60" t="e">
        <f t="shared" si="1695"/>
        <v>#DIV/0!</v>
      </c>
      <c r="IK578" s="60" t="e">
        <f t="shared" si="1696"/>
        <v>#DIV/0!</v>
      </c>
      <c r="IL578" s="60" t="e">
        <f t="shared" si="1697"/>
        <v>#DIV/0!</v>
      </c>
      <c r="IM578" s="60" t="e">
        <f t="shared" si="1698"/>
        <v>#DIV/0!</v>
      </c>
      <c r="IN578" s="60" t="str">
        <f t="shared" si="1699"/>
        <v/>
      </c>
      <c r="IO578" s="60" t="str">
        <f t="shared" si="1700"/>
        <v/>
      </c>
      <c r="IP578" s="57"/>
      <c r="IQ578" s="57" t="str">
        <f t="shared" si="1701"/>
        <v>ERROR!!</v>
      </c>
    </row>
    <row r="579" spans="24:251">
      <c r="X579" s="29">
        <f t="shared" si="1557"/>
        <v>0</v>
      </c>
      <c r="Y579" s="29">
        <f t="shared" si="1558"/>
        <v>0</v>
      </c>
      <c r="Z579" s="29" t="e">
        <f t="shared" si="1559"/>
        <v>#DIV/0!</v>
      </c>
      <c r="AA579" s="29" t="e">
        <f t="shared" si="1560"/>
        <v>#DIV/0!</v>
      </c>
      <c r="AB579" s="29" t="e">
        <f t="shared" si="1561"/>
        <v>#DIV/0!</v>
      </c>
      <c r="AC579" s="29" t="e">
        <f t="shared" si="1562"/>
        <v>#DIV/0!</v>
      </c>
      <c r="AF579" s="23">
        <v>60.084299999999999</v>
      </c>
      <c r="AG579" s="23">
        <v>79.878799999999998</v>
      </c>
      <c r="AH579" s="23">
        <v>101.96120000000001</v>
      </c>
      <c r="AI579" s="23">
        <v>151.99039999999999</v>
      </c>
      <c r="AJ579" s="23">
        <v>159.69</v>
      </c>
      <c r="AK579" s="23">
        <v>71.846400000000003</v>
      </c>
      <c r="AL579" s="23">
        <v>70.9375</v>
      </c>
      <c r="AM579" s="23">
        <v>40.304400000000001</v>
      </c>
      <c r="AN579" s="23">
        <v>56.077399999999997</v>
      </c>
      <c r="AO579" s="23">
        <v>61.978999999999999</v>
      </c>
      <c r="AP579" s="23">
        <v>94.195999999999998</v>
      </c>
      <c r="AQ579" s="23">
        <v>18.998000000000001</v>
      </c>
      <c r="AR579" s="23">
        <v>35.450000000000003</v>
      </c>
      <c r="AS579" s="23">
        <v>29.88</v>
      </c>
      <c r="AT579" s="23">
        <v>74.691999999999993</v>
      </c>
      <c r="AU579" s="23">
        <v>81.39</v>
      </c>
      <c r="AX579" s="54">
        <f t="shared" si="1563"/>
        <v>0</v>
      </c>
      <c r="AY579" s="54">
        <f t="shared" si="1564"/>
        <v>0</v>
      </c>
      <c r="AZ579" s="54">
        <f t="shared" si="1565"/>
        <v>0</v>
      </c>
      <c r="BA579" s="54">
        <f t="shared" si="1566"/>
        <v>0</v>
      </c>
      <c r="BB579" s="54">
        <f t="shared" si="1567"/>
        <v>0</v>
      </c>
      <c r="BC579" s="54">
        <f t="shared" si="1568"/>
        <v>0</v>
      </c>
      <c r="BD579" s="54">
        <f t="shared" si="1569"/>
        <v>0</v>
      </c>
      <c r="BE579" s="54">
        <f t="shared" si="1570"/>
        <v>0</v>
      </c>
      <c r="BF579" s="54">
        <f t="shared" si="1571"/>
        <v>0</v>
      </c>
      <c r="BG579" s="54">
        <f t="shared" si="1572"/>
        <v>0</v>
      </c>
      <c r="BH579" s="54">
        <f t="shared" si="1573"/>
        <v>0</v>
      </c>
      <c r="BI579" s="54">
        <f t="shared" si="1574"/>
        <v>0</v>
      </c>
      <c r="BJ579" s="54">
        <f t="shared" si="1575"/>
        <v>0</v>
      </c>
      <c r="BK579" s="54">
        <f t="shared" si="1576"/>
        <v>0</v>
      </c>
      <c r="BL579" s="54">
        <f t="shared" si="1577"/>
        <v>0</v>
      </c>
      <c r="BM579" s="42"/>
      <c r="BO579" s="54">
        <f>'Norm-coeff'!$C$2+$AX579*'Norm-coeff'!$D$2+$AY579*'Norm-coeff'!$E$2+$AZ579*'Norm-coeff'!$F$2+$BA579*'Norm-coeff'!$G$2+$BB579*'Norm-coeff'!$H$2+$BC579*'Norm-coeff'!$I$2+$BD579*'Norm-coeff'!$J$2+$BE579*'Norm-coeff'!$K$2+$BF579*'Norm-coeff'!$L$2+$BG579*'Norm-coeff'!$M$2+$BH579*'Norm-coeff'!$N$2+$BI579*'Norm-coeff'!$O$2</f>
        <v>5.4045421474420303</v>
      </c>
      <c r="BP579" s="54">
        <f>'Norm-coeff'!$C$3+$AX579*'Norm-coeff'!$D$3+$AY579*'Norm-coeff'!$E$3+$AZ579*'Norm-coeff'!$F$3+$BA579*'Norm-coeff'!$G$3+$BB579*'Norm-coeff'!$H$3+$BC579*'Norm-coeff'!$I$3+$BD579*'Norm-coeff'!$J$3+$BE579*'Norm-coeff'!$K$3+$BF579*'Norm-coeff'!$L$3+$BG579*'Norm-coeff'!$M$3+$BH579*'Norm-coeff'!$N$3+$BI579*'Norm-coeff'!$O$3</f>
        <v>3.15319116612705</v>
      </c>
      <c r="BQ579" s="54">
        <f>'Norm-coeff'!$C$4+$AX579*'Norm-coeff'!$D$4+$AY579*'Norm-coeff'!$E$4+$AZ579*'Norm-coeff'!$F$4+$BA579*'Norm-coeff'!$G$4+$BB579*'Norm-coeff'!$H$4+$BC579*'Norm-coeff'!$I$4+$BD579*'Norm-coeff'!$J$4+$BE579*'Norm-coeff'!$K$4+$BF579*'Norm-coeff'!$L$4+$BG579*'Norm-coeff'!$M$4+$BH579*'Norm-coeff'!$N$4+$BI579*'Norm-coeff'!$O$4</f>
        <v>1.42115649462768</v>
      </c>
      <c r="BR579" s="54">
        <f>'Norm-coeff'!$C$5+$AX579*'Norm-coeff'!$D$5+$AY579*'Norm-coeff'!$E$5+$AZ579*'Norm-coeff'!$F$5+$BA579*'Norm-coeff'!$G$5+$BB579*'Norm-coeff'!$H$5+$BC579*'Norm-coeff'!$I$5+$BD579*'Norm-coeff'!$J$5+$BE579*'Norm-coeff'!$K$5+$BF579*'Norm-coeff'!$L$5+$BG579*'Norm-coeff'!$M$5+$BH579*'Norm-coeff'!$N$5+$BI579*'Norm-coeff'!$O$5</f>
        <v>1.0553329241296201</v>
      </c>
      <c r="BS579" s="54">
        <f>'Norm-coeff'!$C$6+$AX579*'Norm-coeff'!$D$6+$AY579*'Norm-coeff'!$E$6+$AZ579*'Norm-coeff'!$F$6+$BA579*'Norm-coeff'!$G$6+$BB579*'Norm-coeff'!$H$6+$BC579*'Norm-coeff'!$I$6+$BD579*'Norm-coeff'!$J$6+$BE579*'Norm-coeff'!$K$6+$BF579*'Norm-coeff'!$L$6+$BG579*'Norm-coeff'!$M$6+$BH579*'Norm-coeff'!$N$6+$BI579*'Norm-coeff'!$O$6</f>
        <v>-1.48700885495103E-2</v>
      </c>
      <c r="BT579" s="54">
        <f>'Norm-coeff'!$C$7+$AX579*'Norm-coeff'!$D$7+$AY579*'Norm-coeff'!$E$7+$AZ579*'Norm-coeff'!$F$7+$BA579*'Norm-coeff'!$G$7+$BB579*'Norm-coeff'!$H$7+$BC579*'Norm-coeff'!$I$7+$BD579*'Norm-coeff'!$J$7+$BE579*'Norm-coeff'!$K$7+$BF579*'Norm-coeff'!$L$7+$BG579*'Norm-coeff'!$M$7+$BH579*'Norm-coeff'!$N$7+$BI579*'Norm-coeff'!$O$7</f>
        <v>2.0907583608832998</v>
      </c>
      <c r="BU579" s="54">
        <f>'Norm-coeff'!$C$8+$AX579*'Norm-coeff'!$D$8+$AY579*'Norm-coeff'!$E$8+$AZ579*'Norm-coeff'!$F$8+$BA579*'Norm-coeff'!$G$8+$BB579*'Norm-coeff'!$H$8+$BC579*'Norm-coeff'!$I$8+$BD579*'Norm-coeff'!$J$8+$BE579*'Norm-coeff'!$K$8+$BF579*'Norm-coeff'!$L$8+$BG579*'Norm-coeff'!$M$8+$BH579*'Norm-coeff'!$N$8+$BI579*'Norm-coeff'!$O$8</f>
        <v>0.65894159836244504</v>
      </c>
      <c r="BV579" s="54">
        <f>'Norm-coeff'!$C$9+$AX579*'Norm-coeff'!$D$9+$AY579*'Norm-coeff'!$E$9+$AZ579*'Norm-coeff'!$F$9+$BA579*'Norm-coeff'!$G$9+$BB579*'Norm-coeff'!$H$9+$BC579*'Norm-coeff'!$I$9+$BD579*'Norm-coeff'!$J$9+$BE579*'Norm-coeff'!$K$9+$BF579*'Norm-coeff'!$L$9+$BG579*'Norm-coeff'!$M$9+$BH579*'Norm-coeff'!$N$9+$BI579*'Norm-coeff'!$O$9</f>
        <v>1.48961085014701</v>
      </c>
      <c r="BW579" s="54">
        <f>'Norm-coeff'!$C$10+$AX579*'Norm-coeff'!$D$10+$AY579*'Norm-coeff'!$E$10+$AZ579*'Norm-coeff'!$F$10+$BA579*'Norm-coeff'!$G$10+$BB579*'Norm-coeff'!$H$10+$BC579*'Norm-coeff'!$I$10+$BD579*'Norm-coeff'!$J$10+$BE579*'Norm-coeff'!$K$10+$BF579*'Norm-coeff'!$L$10+$BG579*'Norm-coeff'!$M$10+$BH579*'Norm-coeff'!$N$10+$BI579*'Norm-coeff'!$O$10</f>
        <v>1.42058735749591</v>
      </c>
      <c r="BX579" s="54">
        <f>'Norm-coeff'!$C$11+$AX579*'Norm-coeff'!$D$11+$AY579*'Norm-coeff'!$E$11+$AZ579*'Norm-coeff'!$F$11+$BA579*'Norm-coeff'!$G$11+$BB579*'Norm-coeff'!$H$11+$BC579*'Norm-coeff'!$I$11+$BD579*'Norm-coeff'!$J$11+$BE579*'Norm-coeff'!$K$11+$BF579*'Norm-coeff'!$L$11+$BG579*'Norm-coeff'!$M$11+$BH579*'Norm-coeff'!$N$11+$BI579*'Norm-coeff'!$O$11</f>
        <v>0.221233014421479</v>
      </c>
      <c r="BY579" s="54">
        <f>'Norm-coeff'!$C$12+$AX579*'Norm-coeff'!$D$12+$AY579*'Norm-coeff'!$E$12+$AZ579*'Norm-coeff'!$F$12+$BA579*'Norm-coeff'!$G$12+$BB579*'Norm-coeff'!$H$12+$BC579*'Norm-coeff'!$I$12+$BD579*'Norm-coeff'!$J$12+$BE579*'Norm-coeff'!$K$12+$BF579*'Norm-coeff'!$L$12+$BG579*'Norm-coeff'!$M$12+$BH579*'Norm-coeff'!$N$12+$BI579*'Norm-coeff'!$O$12</f>
        <v>0.283527502056037</v>
      </c>
      <c r="BZ579" s="54">
        <f>'Norm-coeff'!$C$13+$AX579*'Norm-coeff'!$D$13+$AY579*'Norm-coeff'!$E$13+$AZ579*'Norm-coeff'!$F$13+$BA579*'Norm-coeff'!$G$13+$BB579*'Norm-coeff'!$H$13+$BC579*'Norm-coeff'!$I$13+$BD579*'Norm-coeff'!$J$13+$BE579*'Norm-coeff'!$K$13+$BF579*'Norm-coeff'!$L$13+$BG579*'Norm-coeff'!$M$13+$BH579*'Norm-coeff'!$N$13+$BI579*'Norm-coeff'!$O$13</f>
        <v>-4.1864930554451202E-2</v>
      </c>
      <c r="CA579" s="54">
        <f>'Norm-coeff'!$C$14+$AX579*'Norm-coeff'!$D$14+$AY579*'Norm-coeff'!$E$14+$AZ579*'Norm-coeff'!$F$14+$BA579*'Norm-coeff'!$G$14+$BB579*'Norm-coeff'!$H$14+$BC579*'Norm-coeff'!$I$14+$BD579*'Norm-coeff'!$J$14+$BE579*'Norm-coeff'!$K$14+$BF579*'Norm-coeff'!$L$14+$BG579*'Norm-coeff'!$M$14+$BH579*'Norm-coeff'!$N$14+$BI579*'Norm-coeff'!$O$14</f>
        <v>4.2526983164477103</v>
      </c>
      <c r="CC579" s="54">
        <f t="shared" si="1702"/>
        <v>0</v>
      </c>
      <c r="CG579" s="54">
        <f t="shared" si="1578"/>
        <v>0</v>
      </c>
      <c r="CH579" s="54">
        <f t="shared" si="1556"/>
        <v>0</v>
      </c>
      <c r="CI579" s="54">
        <f t="shared" si="1579"/>
        <v>0</v>
      </c>
      <c r="CJ579" s="56">
        <f t="shared" si="1580"/>
        <v>0</v>
      </c>
      <c r="CK579" s="54">
        <f t="shared" si="1581"/>
        <v>0</v>
      </c>
      <c r="CL579" s="54">
        <f t="shared" si="1582"/>
        <v>0</v>
      </c>
      <c r="CM579" s="54">
        <f t="shared" si="1583"/>
        <v>0</v>
      </c>
      <c r="CN579" s="54">
        <f t="shared" si="1584"/>
        <v>0</v>
      </c>
      <c r="CO579" s="54">
        <f t="shared" si="1585"/>
        <v>0</v>
      </c>
      <c r="CP579" s="54">
        <f t="shared" si="1586"/>
        <v>0</v>
      </c>
      <c r="CQ579" s="54">
        <f t="shared" si="1587"/>
        <v>0</v>
      </c>
      <c r="CR579" s="54">
        <f t="shared" si="1588"/>
        <v>0</v>
      </c>
      <c r="CS579" s="54">
        <f t="shared" si="1589"/>
        <v>0</v>
      </c>
      <c r="CU579" s="54">
        <f t="shared" si="1590"/>
        <v>0</v>
      </c>
      <c r="CV579" s="54">
        <f t="shared" si="1591"/>
        <v>0</v>
      </c>
      <c r="CW579" s="54">
        <f t="shared" si="1592"/>
        <v>0</v>
      </c>
      <c r="CX579" s="54">
        <f t="shared" si="1593"/>
        <v>0</v>
      </c>
      <c r="CZ579" s="54">
        <f t="shared" si="1594"/>
        <v>0</v>
      </c>
      <c r="DA579" s="54">
        <f t="shared" si="1595"/>
        <v>0</v>
      </c>
      <c r="DB579" s="54">
        <f t="shared" si="1596"/>
        <v>0</v>
      </c>
      <c r="DC579" s="54">
        <f t="shared" si="1597"/>
        <v>0</v>
      </c>
      <c r="DD579" s="54">
        <f t="shared" si="1598"/>
        <v>0</v>
      </c>
      <c r="DE579" s="54">
        <f t="shared" si="1599"/>
        <v>0</v>
      </c>
      <c r="DF579" s="54">
        <f t="shared" si="1600"/>
        <v>0</v>
      </c>
      <c r="DG579" s="54">
        <f t="shared" si="1601"/>
        <v>2</v>
      </c>
      <c r="DH579" s="71">
        <f t="shared" si="1602"/>
        <v>0</v>
      </c>
      <c r="DI579" s="71">
        <f t="shared" si="1603"/>
        <v>0</v>
      </c>
      <c r="DJ579" s="54">
        <f t="shared" si="1604"/>
        <v>0</v>
      </c>
      <c r="DK579" s="54">
        <f t="shared" si="1605"/>
        <v>2</v>
      </c>
      <c r="DL579" s="4">
        <f t="shared" ref="DL579:DL642" si="1703">DM579+DN579</f>
        <v>0</v>
      </c>
      <c r="DM579" s="3">
        <f t="shared" si="1606"/>
        <v>0</v>
      </c>
      <c r="DN579" s="3">
        <f t="shared" si="1607"/>
        <v>0</v>
      </c>
      <c r="DO579" s="4" t="e">
        <f t="shared" si="1608"/>
        <v>#DIV/0!</v>
      </c>
      <c r="DP579" s="57"/>
      <c r="DQ579" s="57"/>
      <c r="DR579" s="56">
        <f t="shared" ref="DR579:DR642" si="1704">DG579</f>
        <v>2</v>
      </c>
      <c r="DS579" s="56">
        <f t="shared" ref="DS579:DS642" si="1705">DH579</f>
        <v>0</v>
      </c>
      <c r="DT579" s="38">
        <f t="shared" ref="DT579:DT642" si="1706">DI579</f>
        <v>0</v>
      </c>
      <c r="DU579" s="38">
        <f t="shared" si="1609"/>
        <v>2</v>
      </c>
      <c r="DV579" s="38">
        <f t="shared" ref="DV579:DV642" si="1707">DJ579</f>
        <v>0</v>
      </c>
      <c r="DW579" s="39">
        <f t="shared" ref="DW579:DW642" si="1708">CZ579</f>
        <v>0</v>
      </c>
      <c r="DX579" s="39">
        <f t="shared" ref="DX579:DX642" si="1709">DA579</f>
        <v>0</v>
      </c>
      <c r="DY579" s="39">
        <f t="shared" ref="DY579:DY642" si="1710">CY579</f>
        <v>0</v>
      </c>
      <c r="DZ579" s="39">
        <f t="shared" ref="DZ579:DZ642" si="1711">CV579+CW579+CX579</f>
        <v>0</v>
      </c>
      <c r="EA579" s="39">
        <f t="shared" ref="EA579:EA642" si="1712">SUM(CV579:DA579)</f>
        <v>0</v>
      </c>
      <c r="EB579" s="37" t="e">
        <f t="shared" si="1610"/>
        <v>#DIV/0!</v>
      </c>
      <c r="EC579" s="37" t="e">
        <f t="shared" si="1611"/>
        <v>#DIV/0!</v>
      </c>
      <c r="ED579" s="37" t="e">
        <f t="shared" si="1612"/>
        <v>#DIV/0!</v>
      </c>
      <c r="EE579" s="37" t="e">
        <f t="shared" si="1613"/>
        <v>#DIV/0!</v>
      </c>
      <c r="EF579" s="39" t="e">
        <f t="shared" si="1614"/>
        <v>#DIV/0!</v>
      </c>
      <c r="EG579" s="37" t="e">
        <f t="shared" si="1615"/>
        <v>#DIV/0!</v>
      </c>
      <c r="EH579" s="37" t="e">
        <f t="shared" si="1616"/>
        <v>#DIV/0!</v>
      </c>
      <c r="EI579" s="11" t="b">
        <f t="shared" si="1617"/>
        <v>1</v>
      </c>
      <c r="EJ579" s="11" t="b">
        <f t="shared" si="1618"/>
        <v>0</v>
      </c>
      <c r="EK579" s="39" t="e">
        <f t="shared" si="1619"/>
        <v>#DIV/0!</v>
      </c>
      <c r="EL579" s="39" t="e">
        <f t="shared" si="1620"/>
        <v>#DIV/0!</v>
      </c>
      <c r="EM579" s="39" t="e">
        <f t="shared" si="1621"/>
        <v>#DIV/0!</v>
      </c>
      <c r="EN579" s="39" t="e">
        <f t="shared" si="1622"/>
        <v>#DIV/0!</v>
      </c>
      <c r="EO579" s="39" t="e">
        <f t="shared" si="1623"/>
        <v>#DIV/0!</v>
      </c>
      <c r="EP579" s="39" t="e">
        <f t="shared" si="1624"/>
        <v>#DIV/0!</v>
      </c>
      <c r="EQ579" s="39" t="e">
        <f t="shared" si="1625"/>
        <v>#DIV/0!</v>
      </c>
      <c r="ER579" s="39" t="e">
        <f t="shared" si="1626"/>
        <v>#DIV/0!</v>
      </c>
      <c r="ES579" s="58" t="str">
        <f t="shared" si="1627"/>
        <v>(OH,F,Cl)-dominate amphibole</v>
      </c>
      <c r="ET579" s="58" t="e">
        <f t="shared" si="1628"/>
        <v>#N/A</v>
      </c>
      <c r="EU579" s="56">
        <f t="shared" ref="EU579:EU642" si="1713">CV579</f>
        <v>0</v>
      </c>
      <c r="EV579" s="56">
        <f t="shared" ref="EV579:EV642" si="1714">CW579</f>
        <v>0</v>
      </c>
      <c r="EW579" s="56">
        <f t="shared" ref="EW579:EW642" si="1715">CX579</f>
        <v>0</v>
      </c>
      <c r="EX579" s="56">
        <f t="shared" ref="EX579:EX642" si="1716">CQ579</f>
        <v>0</v>
      </c>
      <c r="EY579" s="56">
        <f t="shared" ref="EY579:EY642" si="1717">CS579</f>
        <v>0</v>
      </c>
      <c r="EZ579" s="56">
        <f t="shared" ref="EZ579:EZ642" si="1718">CR579</f>
        <v>0</v>
      </c>
      <c r="FA579" s="39">
        <f t="shared" ref="FA579:FA642" si="1719">CP579</f>
        <v>0</v>
      </c>
      <c r="FB579" s="39">
        <f t="shared" ref="FB579:FB642" si="1720">CO579</f>
        <v>0</v>
      </c>
      <c r="FC579" s="54">
        <f t="shared" ref="FC579:FC642" si="1721">CK579</f>
        <v>0</v>
      </c>
      <c r="FD579" s="54">
        <f t="shared" ref="FD579:FD642" si="1722">CM579</f>
        <v>0</v>
      </c>
      <c r="FE579" s="39">
        <f t="shared" ref="FE579:FE642" si="1723">CN579</f>
        <v>0</v>
      </c>
      <c r="FF579" s="54">
        <f t="shared" ref="FF579:FF642" si="1724">CL579</f>
        <v>0</v>
      </c>
      <c r="FG579" s="39">
        <f t="shared" ref="FG579:FG642" si="1725">CT579</f>
        <v>0</v>
      </c>
      <c r="FH579" s="39">
        <f t="shared" si="1629"/>
        <v>0</v>
      </c>
      <c r="FI579" s="39">
        <f t="shared" si="1630"/>
        <v>0</v>
      </c>
      <c r="FJ579" s="39">
        <f t="shared" si="1631"/>
        <v>0</v>
      </c>
      <c r="FK579" s="39" t="e">
        <f t="shared" si="1632"/>
        <v>#DIV/0!</v>
      </c>
      <c r="FL579" s="39" t="e">
        <f t="shared" si="1633"/>
        <v>#DIV/0!</v>
      </c>
      <c r="FM579" s="39" t="e">
        <f t="shared" si="1634"/>
        <v>#DIV/0!</v>
      </c>
      <c r="FN579" s="39">
        <f t="shared" si="1635"/>
        <v>1</v>
      </c>
      <c r="FO579" s="39">
        <f t="shared" ref="FO579:FO642" si="1726">DC579</f>
        <v>0</v>
      </c>
      <c r="FP579" s="39">
        <f t="shared" ref="FP579:FP642" si="1727">DD579</f>
        <v>0</v>
      </c>
      <c r="FQ579" s="39">
        <f t="shared" ref="FQ579:FQ642" si="1728">DE579</f>
        <v>0</v>
      </c>
      <c r="FR579" s="39">
        <f t="shared" si="1636"/>
        <v>0</v>
      </c>
      <c r="FS579" s="39">
        <f t="shared" si="1637"/>
        <v>0</v>
      </c>
      <c r="FU579" s="39" t="e">
        <f t="shared" si="1638"/>
        <v>#DIV/0!</v>
      </c>
      <c r="FV579" s="39" t="e">
        <f t="shared" si="1639"/>
        <v>#DIV/0!</v>
      </c>
      <c r="FW579" s="39" t="e">
        <f t="shared" si="1640"/>
        <v>#DIV/0!</v>
      </c>
      <c r="FY579" s="39" t="e">
        <f t="shared" si="1641"/>
        <v>#DIV/0!</v>
      </c>
      <c r="FZ579" s="39" t="e">
        <f t="shared" si="1642"/>
        <v>#DIV/0!</v>
      </c>
      <c r="GA579" s="39" t="e">
        <f t="shared" si="1643"/>
        <v>#DIV/0!</v>
      </c>
      <c r="GB579" s="39" t="e">
        <f t="shared" si="1644"/>
        <v>#DIV/0!</v>
      </c>
      <c r="GC579" s="39" t="e">
        <f t="shared" si="1645"/>
        <v>#DIV/0!</v>
      </c>
      <c r="GD579" s="39" t="e">
        <f t="shared" si="1646"/>
        <v>#DIV/0!</v>
      </c>
      <c r="GE579" s="39" t="e">
        <f t="shared" si="1647"/>
        <v>#DIV/0!</v>
      </c>
      <c r="GF579" s="39" t="e">
        <f t="shared" si="1648"/>
        <v>#DIV/0!</v>
      </c>
      <c r="GG579" s="39" t="e">
        <f t="shared" si="1649"/>
        <v>#DIV/0!</v>
      </c>
      <c r="GH579" s="39" t="e">
        <f t="shared" si="1650"/>
        <v>#DIV/0!</v>
      </c>
      <c r="GI579" s="39"/>
      <c r="GJ579" s="39" t="e">
        <f t="shared" si="1651"/>
        <v>#DIV/0!</v>
      </c>
      <c r="GK579" s="39" t="e">
        <f t="shared" si="1652"/>
        <v>#DIV/0!</v>
      </c>
      <c r="GL579" s="39" t="e">
        <f t="shared" si="1653"/>
        <v>#DIV/0!</v>
      </c>
      <c r="GM579" s="39" t="e">
        <f t="shared" si="1654"/>
        <v>#DIV/0!</v>
      </c>
      <c r="GN579" s="39" t="e">
        <f t="shared" si="1655"/>
        <v>#DIV/0!</v>
      </c>
      <c r="GO579" s="57"/>
      <c r="GP579" s="57" t="e">
        <f t="shared" si="1656"/>
        <v>#DIV/0!</v>
      </c>
      <c r="GQ579" s="59" t="e">
        <f t="shared" si="1657"/>
        <v>#DIV/0!</v>
      </c>
      <c r="GR579" s="41" t="e">
        <f t="shared" si="1658"/>
        <v>#DIV/0!</v>
      </c>
      <c r="GS579" s="57" t="e">
        <f t="shared" si="1659"/>
        <v>#DIV/0!</v>
      </c>
      <c r="GT579" s="57" t="e">
        <f t="shared" si="1660"/>
        <v>#DIV/0!</v>
      </c>
      <c r="GU579" s="57" t="e">
        <f t="shared" si="1661"/>
        <v>#DIV/0!</v>
      </c>
      <c r="GV579" s="57"/>
      <c r="GW579" s="42" t="e">
        <f t="shared" si="1662"/>
        <v>#DIV/0!</v>
      </c>
      <c r="GX579" s="42" t="e">
        <f t="shared" si="1663"/>
        <v>#DIV/0!</v>
      </c>
      <c r="GY579" s="42" t="e">
        <f t="shared" si="1664"/>
        <v>#DIV/0!</v>
      </c>
      <c r="GZ579" s="57"/>
      <c r="HA579" s="2" t="e">
        <f t="shared" si="1665"/>
        <v>#DIV/0!</v>
      </c>
      <c r="HB579" s="2" t="e">
        <f t="shared" si="1666"/>
        <v>#DIV/0!</v>
      </c>
      <c r="HC579" s="2" t="e">
        <f t="shared" si="1667"/>
        <v>#DIV/0!</v>
      </c>
      <c r="HD579" s="2" t="e">
        <f t="shared" si="1668"/>
        <v>#DIV/0!</v>
      </c>
      <c r="HE579" s="2" t="e">
        <f t="shared" si="1669"/>
        <v>#DIV/0!</v>
      </c>
      <c r="HF579" s="2" t="e">
        <f t="shared" si="1670"/>
        <v>#DIV/0!</v>
      </c>
      <c r="HG579" s="2" t="e">
        <f t="shared" si="1671"/>
        <v>#DIV/0!</v>
      </c>
      <c r="HH579" s="2" t="e">
        <f t="shared" si="1672"/>
        <v>#DIV/0!</v>
      </c>
      <c r="HI579" s="2" t="e">
        <f t="shared" si="1673"/>
        <v>#DIV/0!</v>
      </c>
      <c r="HJ579" s="11" t="e">
        <f t="shared" si="1674"/>
        <v>#DIV/0!</v>
      </c>
      <c r="HK579" s="60" t="e">
        <f t="shared" si="1675"/>
        <v>#DIV/0!</v>
      </c>
      <c r="HL579" s="57"/>
      <c r="HM579" s="57" t="e">
        <f t="shared" si="1676"/>
        <v>#DIV/0!</v>
      </c>
      <c r="HN579" s="57" t="e">
        <f t="shared" si="1677"/>
        <v>#DIV/0!</v>
      </c>
      <c r="HO579" s="57" t="e">
        <f t="shared" si="1678"/>
        <v>#DIV/0!</v>
      </c>
      <c r="HP579" s="57" t="e">
        <f t="shared" si="1679"/>
        <v>#DIV/0!</v>
      </c>
      <c r="HQ579" s="57" t="e">
        <f t="shared" si="1680"/>
        <v>#DIV/0!</v>
      </c>
      <c r="HR579" s="57"/>
      <c r="HS579" s="57" t="e">
        <f t="shared" si="1681"/>
        <v>#DIV/0!</v>
      </c>
      <c r="HT579" s="57" t="e">
        <f t="shared" si="1682"/>
        <v>#DIV/0!</v>
      </c>
      <c r="HU579" s="57" t="e">
        <f t="shared" si="1683"/>
        <v>#DIV/0!</v>
      </c>
      <c r="HV579" s="57" t="e">
        <f t="shared" si="1684"/>
        <v>#DIV/0!</v>
      </c>
      <c r="HW579" s="57" t="e">
        <f t="shared" si="1685"/>
        <v>#DIV/0!</v>
      </c>
      <c r="HX579" s="57"/>
      <c r="HY579" s="57" t="e">
        <f t="shared" si="1686"/>
        <v>#DIV/0!</v>
      </c>
      <c r="HZ579" s="57" t="e">
        <f t="shared" si="1687"/>
        <v>#DIV/0!</v>
      </c>
      <c r="IA579" s="57"/>
      <c r="IB579" s="61">
        <f t="shared" si="1688"/>
        <v>0</v>
      </c>
      <c r="IC579" s="57" t="str">
        <f t="shared" si="1689"/>
        <v/>
      </c>
      <c r="ID579" s="42"/>
      <c r="IE579" s="2" t="str">
        <f t="shared" si="1690"/>
        <v/>
      </c>
      <c r="IF579" s="60" t="e">
        <f t="shared" si="1691"/>
        <v>#DIV/0!</v>
      </c>
      <c r="IG579" s="60" t="str">
        <f t="shared" si="1692"/>
        <v/>
      </c>
      <c r="IH579" s="60" t="str">
        <f t="shared" si="1693"/>
        <v>zinco-</v>
      </c>
      <c r="II579" s="60" t="str">
        <f t="shared" si="1694"/>
        <v>mangano-</v>
      </c>
      <c r="IJ579" s="60" t="e">
        <f t="shared" si="1695"/>
        <v>#DIV/0!</v>
      </c>
      <c r="IK579" s="60" t="e">
        <f t="shared" si="1696"/>
        <v>#DIV/0!</v>
      </c>
      <c r="IL579" s="60" t="e">
        <f t="shared" si="1697"/>
        <v>#DIV/0!</v>
      </c>
      <c r="IM579" s="60" t="e">
        <f t="shared" si="1698"/>
        <v>#DIV/0!</v>
      </c>
      <c r="IN579" s="60" t="str">
        <f t="shared" si="1699"/>
        <v/>
      </c>
      <c r="IO579" s="60" t="str">
        <f t="shared" si="1700"/>
        <v/>
      </c>
      <c r="IP579" s="57"/>
      <c r="IQ579" s="57" t="str">
        <f t="shared" si="1701"/>
        <v>ERROR!!</v>
      </c>
    </row>
    <row r="580" spans="24:251">
      <c r="X580" s="29">
        <f t="shared" si="1557"/>
        <v>0</v>
      </c>
      <c r="Y580" s="29">
        <f t="shared" si="1558"/>
        <v>0</v>
      </c>
      <c r="Z580" s="29" t="e">
        <f t="shared" si="1559"/>
        <v>#DIV/0!</v>
      </c>
      <c r="AA580" s="29" t="e">
        <f t="shared" si="1560"/>
        <v>#DIV/0!</v>
      </c>
      <c r="AB580" s="29" t="e">
        <f t="shared" si="1561"/>
        <v>#DIV/0!</v>
      </c>
      <c r="AC580" s="29" t="e">
        <f t="shared" si="1562"/>
        <v>#DIV/0!</v>
      </c>
      <c r="AF580" s="23">
        <v>60.084299999999999</v>
      </c>
      <c r="AG580" s="23">
        <v>79.878799999999998</v>
      </c>
      <c r="AH580" s="23">
        <v>101.96120000000001</v>
      </c>
      <c r="AI580" s="23">
        <v>151.99039999999999</v>
      </c>
      <c r="AJ580" s="23">
        <v>159.69</v>
      </c>
      <c r="AK580" s="23">
        <v>71.846400000000003</v>
      </c>
      <c r="AL580" s="23">
        <v>70.9375</v>
      </c>
      <c r="AM580" s="23">
        <v>40.304400000000001</v>
      </c>
      <c r="AN580" s="23">
        <v>56.077399999999997</v>
      </c>
      <c r="AO580" s="23">
        <v>61.978999999999999</v>
      </c>
      <c r="AP580" s="23">
        <v>94.195999999999998</v>
      </c>
      <c r="AQ580" s="23">
        <v>18.998000000000001</v>
      </c>
      <c r="AR580" s="23">
        <v>35.450000000000003</v>
      </c>
      <c r="AS580" s="23">
        <v>29.88</v>
      </c>
      <c r="AT580" s="23">
        <v>74.691999999999993</v>
      </c>
      <c r="AU580" s="23">
        <v>81.39</v>
      </c>
      <c r="AX580" s="54">
        <f t="shared" si="1563"/>
        <v>0</v>
      </c>
      <c r="AY580" s="54">
        <f t="shared" si="1564"/>
        <v>0</v>
      </c>
      <c r="AZ580" s="54">
        <f t="shared" si="1565"/>
        <v>0</v>
      </c>
      <c r="BA580" s="54">
        <f t="shared" si="1566"/>
        <v>0</v>
      </c>
      <c r="BB580" s="54">
        <f t="shared" si="1567"/>
        <v>0</v>
      </c>
      <c r="BC580" s="54">
        <f t="shared" si="1568"/>
        <v>0</v>
      </c>
      <c r="BD580" s="54">
        <f t="shared" si="1569"/>
        <v>0</v>
      </c>
      <c r="BE580" s="54">
        <f t="shared" si="1570"/>
        <v>0</v>
      </c>
      <c r="BF580" s="54">
        <f t="shared" si="1571"/>
        <v>0</v>
      </c>
      <c r="BG580" s="54">
        <f t="shared" si="1572"/>
        <v>0</v>
      </c>
      <c r="BH580" s="54">
        <f t="shared" si="1573"/>
        <v>0</v>
      </c>
      <c r="BI580" s="54">
        <f t="shared" si="1574"/>
        <v>0</v>
      </c>
      <c r="BJ580" s="54">
        <f t="shared" si="1575"/>
        <v>0</v>
      </c>
      <c r="BK580" s="54">
        <f t="shared" si="1576"/>
        <v>0</v>
      </c>
      <c r="BL580" s="54">
        <f t="shared" si="1577"/>
        <v>0</v>
      </c>
      <c r="BM580" s="42"/>
      <c r="BO580" s="54">
        <f>'Norm-coeff'!$C$2+$AX580*'Norm-coeff'!$D$2+$AY580*'Norm-coeff'!$E$2+$AZ580*'Norm-coeff'!$F$2+$BA580*'Norm-coeff'!$G$2+$BB580*'Norm-coeff'!$H$2+$BC580*'Norm-coeff'!$I$2+$BD580*'Norm-coeff'!$J$2+$BE580*'Norm-coeff'!$K$2+$BF580*'Norm-coeff'!$L$2+$BG580*'Norm-coeff'!$M$2+$BH580*'Norm-coeff'!$N$2+$BI580*'Norm-coeff'!$O$2</f>
        <v>5.4045421474420303</v>
      </c>
      <c r="BP580" s="54">
        <f>'Norm-coeff'!$C$3+$AX580*'Norm-coeff'!$D$3+$AY580*'Norm-coeff'!$E$3+$AZ580*'Norm-coeff'!$F$3+$BA580*'Norm-coeff'!$G$3+$BB580*'Norm-coeff'!$H$3+$BC580*'Norm-coeff'!$I$3+$BD580*'Norm-coeff'!$J$3+$BE580*'Norm-coeff'!$K$3+$BF580*'Norm-coeff'!$L$3+$BG580*'Norm-coeff'!$M$3+$BH580*'Norm-coeff'!$N$3+$BI580*'Norm-coeff'!$O$3</f>
        <v>3.15319116612705</v>
      </c>
      <c r="BQ580" s="54">
        <f>'Norm-coeff'!$C$4+$AX580*'Norm-coeff'!$D$4+$AY580*'Norm-coeff'!$E$4+$AZ580*'Norm-coeff'!$F$4+$BA580*'Norm-coeff'!$G$4+$BB580*'Norm-coeff'!$H$4+$BC580*'Norm-coeff'!$I$4+$BD580*'Norm-coeff'!$J$4+$BE580*'Norm-coeff'!$K$4+$BF580*'Norm-coeff'!$L$4+$BG580*'Norm-coeff'!$M$4+$BH580*'Norm-coeff'!$N$4+$BI580*'Norm-coeff'!$O$4</f>
        <v>1.42115649462768</v>
      </c>
      <c r="BR580" s="54">
        <f>'Norm-coeff'!$C$5+$AX580*'Norm-coeff'!$D$5+$AY580*'Norm-coeff'!$E$5+$AZ580*'Norm-coeff'!$F$5+$BA580*'Norm-coeff'!$G$5+$BB580*'Norm-coeff'!$H$5+$BC580*'Norm-coeff'!$I$5+$BD580*'Norm-coeff'!$J$5+$BE580*'Norm-coeff'!$K$5+$BF580*'Norm-coeff'!$L$5+$BG580*'Norm-coeff'!$M$5+$BH580*'Norm-coeff'!$N$5+$BI580*'Norm-coeff'!$O$5</f>
        <v>1.0553329241296201</v>
      </c>
      <c r="BS580" s="54">
        <f>'Norm-coeff'!$C$6+$AX580*'Norm-coeff'!$D$6+$AY580*'Norm-coeff'!$E$6+$AZ580*'Norm-coeff'!$F$6+$BA580*'Norm-coeff'!$G$6+$BB580*'Norm-coeff'!$H$6+$BC580*'Norm-coeff'!$I$6+$BD580*'Norm-coeff'!$J$6+$BE580*'Norm-coeff'!$K$6+$BF580*'Norm-coeff'!$L$6+$BG580*'Norm-coeff'!$M$6+$BH580*'Norm-coeff'!$N$6+$BI580*'Norm-coeff'!$O$6</f>
        <v>-1.48700885495103E-2</v>
      </c>
      <c r="BT580" s="54">
        <f>'Norm-coeff'!$C$7+$AX580*'Norm-coeff'!$D$7+$AY580*'Norm-coeff'!$E$7+$AZ580*'Norm-coeff'!$F$7+$BA580*'Norm-coeff'!$G$7+$BB580*'Norm-coeff'!$H$7+$BC580*'Norm-coeff'!$I$7+$BD580*'Norm-coeff'!$J$7+$BE580*'Norm-coeff'!$K$7+$BF580*'Norm-coeff'!$L$7+$BG580*'Norm-coeff'!$M$7+$BH580*'Norm-coeff'!$N$7+$BI580*'Norm-coeff'!$O$7</f>
        <v>2.0907583608832998</v>
      </c>
      <c r="BU580" s="54">
        <f>'Norm-coeff'!$C$8+$AX580*'Norm-coeff'!$D$8+$AY580*'Norm-coeff'!$E$8+$AZ580*'Norm-coeff'!$F$8+$BA580*'Norm-coeff'!$G$8+$BB580*'Norm-coeff'!$H$8+$BC580*'Norm-coeff'!$I$8+$BD580*'Norm-coeff'!$J$8+$BE580*'Norm-coeff'!$K$8+$BF580*'Norm-coeff'!$L$8+$BG580*'Norm-coeff'!$M$8+$BH580*'Norm-coeff'!$N$8+$BI580*'Norm-coeff'!$O$8</f>
        <v>0.65894159836244504</v>
      </c>
      <c r="BV580" s="54">
        <f>'Norm-coeff'!$C$9+$AX580*'Norm-coeff'!$D$9+$AY580*'Norm-coeff'!$E$9+$AZ580*'Norm-coeff'!$F$9+$BA580*'Norm-coeff'!$G$9+$BB580*'Norm-coeff'!$H$9+$BC580*'Norm-coeff'!$I$9+$BD580*'Norm-coeff'!$J$9+$BE580*'Norm-coeff'!$K$9+$BF580*'Norm-coeff'!$L$9+$BG580*'Norm-coeff'!$M$9+$BH580*'Norm-coeff'!$N$9+$BI580*'Norm-coeff'!$O$9</f>
        <v>1.48961085014701</v>
      </c>
      <c r="BW580" s="54">
        <f>'Norm-coeff'!$C$10+$AX580*'Norm-coeff'!$D$10+$AY580*'Norm-coeff'!$E$10+$AZ580*'Norm-coeff'!$F$10+$BA580*'Norm-coeff'!$G$10+$BB580*'Norm-coeff'!$H$10+$BC580*'Norm-coeff'!$I$10+$BD580*'Norm-coeff'!$J$10+$BE580*'Norm-coeff'!$K$10+$BF580*'Norm-coeff'!$L$10+$BG580*'Norm-coeff'!$M$10+$BH580*'Norm-coeff'!$N$10+$BI580*'Norm-coeff'!$O$10</f>
        <v>1.42058735749591</v>
      </c>
      <c r="BX580" s="54">
        <f>'Norm-coeff'!$C$11+$AX580*'Norm-coeff'!$D$11+$AY580*'Norm-coeff'!$E$11+$AZ580*'Norm-coeff'!$F$11+$BA580*'Norm-coeff'!$G$11+$BB580*'Norm-coeff'!$H$11+$BC580*'Norm-coeff'!$I$11+$BD580*'Norm-coeff'!$J$11+$BE580*'Norm-coeff'!$K$11+$BF580*'Norm-coeff'!$L$11+$BG580*'Norm-coeff'!$M$11+$BH580*'Norm-coeff'!$N$11+$BI580*'Norm-coeff'!$O$11</f>
        <v>0.221233014421479</v>
      </c>
      <c r="BY580" s="54">
        <f>'Norm-coeff'!$C$12+$AX580*'Norm-coeff'!$D$12+$AY580*'Norm-coeff'!$E$12+$AZ580*'Norm-coeff'!$F$12+$BA580*'Norm-coeff'!$G$12+$BB580*'Norm-coeff'!$H$12+$BC580*'Norm-coeff'!$I$12+$BD580*'Norm-coeff'!$J$12+$BE580*'Norm-coeff'!$K$12+$BF580*'Norm-coeff'!$L$12+$BG580*'Norm-coeff'!$M$12+$BH580*'Norm-coeff'!$N$12+$BI580*'Norm-coeff'!$O$12</f>
        <v>0.283527502056037</v>
      </c>
      <c r="BZ580" s="54">
        <f>'Norm-coeff'!$C$13+$AX580*'Norm-coeff'!$D$13+$AY580*'Norm-coeff'!$E$13+$AZ580*'Norm-coeff'!$F$13+$BA580*'Norm-coeff'!$G$13+$BB580*'Norm-coeff'!$H$13+$BC580*'Norm-coeff'!$I$13+$BD580*'Norm-coeff'!$J$13+$BE580*'Norm-coeff'!$K$13+$BF580*'Norm-coeff'!$L$13+$BG580*'Norm-coeff'!$M$13+$BH580*'Norm-coeff'!$N$13+$BI580*'Norm-coeff'!$O$13</f>
        <v>-4.1864930554451202E-2</v>
      </c>
      <c r="CA580" s="54">
        <f>'Norm-coeff'!$C$14+$AX580*'Norm-coeff'!$D$14+$AY580*'Norm-coeff'!$E$14+$AZ580*'Norm-coeff'!$F$14+$BA580*'Norm-coeff'!$G$14+$BB580*'Norm-coeff'!$H$14+$BC580*'Norm-coeff'!$I$14+$BD580*'Norm-coeff'!$J$14+$BE580*'Norm-coeff'!$K$14+$BF580*'Norm-coeff'!$L$14+$BG580*'Norm-coeff'!$M$14+$BH580*'Norm-coeff'!$N$14+$BI580*'Norm-coeff'!$O$14</f>
        <v>4.2526983164477103</v>
      </c>
      <c r="CC580" s="54">
        <f t="shared" si="1702"/>
        <v>0</v>
      </c>
      <c r="CG580" s="54">
        <f t="shared" si="1578"/>
        <v>0</v>
      </c>
      <c r="CH580" s="54">
        <f t="shared" ref="CH580:CH643" si="1729">IF(OR(AZ580&lt;=0,BP580&lt;0),0,BP580)</f>
        <v>0</v>
      </c>
      <c r="CI580" s="54">
        <f t="shared" si="1579"/>
        <v>0</v>
      </c>
      <c r="CJ580" s="56">
        <f t="shared" si="1580"/>
        <v>0</v>
      </c>
      <c r="CK580" s="54">
        <f t="shared" si="1581"/>
        <v>0</v>
      </c>
      <c r="CL580" s="54">
        <f t="shared" si="1582"/>
        <v>0</v>
      </c>
      <c r="CM580" s="54">
        <f t="shared" si="1583"/>
        <v>0</v>
      </c>
      <c r="CN580" s="54">
        <f t="shared" si="1584"/>
        <v>0</v>
      </c>
      <c r="CO580" s="54">
        <f t="shared" si="1585"/>
        <v>0</v>
      </c>
      <c r="CP580" s="54">
        <f t="shared" si="1586"/>
        <v>0</v>
      </c>
      <c r="CQ580" s="54">
        <f t="shared" si="1587"/>
        <v>0</v>
      </c>
      <c r="CR580" s="54">
        <f t="shared" si="1588"/>
        <v>0</v>
      </c>
      <c r="CS580" s="54">
        <f t="shared" si="1589"/>
        <v>0</v>
      </c>
      <c r="CU580" s="54">
        <f t="shared" si="1590"/>
        <v>0</v>
      </c>
      <c r="CV580" s="54">
        <f t="shared" si="1591"/>
        <v>0</v>
      </c>
      <c r="CW580" s="54">
        <f t="shared" si="1592"/>
        <v>0</v>
      </c>
      <c r="CX580" s="54">
        <f t="shared" si="1593"/>
        <v>0</v>
      </c>
      <c r="CZ580" s="54">
        <f t="shared" si="1594"/>
        <v>0</v>
      </c>
      <c r="DA580" s="54">
        <f t="shared" si="1595"/>
        <v>0</v>
      </c>
      <c r="DB580" s="54">
        <f t="shared" si="1596"/>
        <v>0</v>
      </c>
      <c r="DC580" s="54">
        <f t="shared" si="1597"/>
        <v>0</v>
      </c>
      <c r="DD580" s="54">
        <f t="shared" si="1598"/>
        <v>0</v>
      </c>
      <c r="DE580" s="54">
        <f t="shared" si="1599"/>
        <v>0</v>
      </c>
      <c r="DF580" s="54">
        <f t="shared" si="1600"/>
        <v>0</v>
      </c>
      <c r="DG580" s="54">
        <f t="shared" si="1601"/>
        <v>2</v>
      </c>
      <c r="DH580" s="71">
        <f t="shared" si="1602"/>
        <v>0</v>
      </c>
      <c r="DI580" s="71">
        <f t="shared" si="1603"/>
        <v>0</v>
      </c>
      <c r="DJ580" s="54">
        <f t="shared" si="1604"/>
        <v>0</v>
      </c>
      <c r="DK580" s="54">
        <f t="shared" si="1605"/>
        <v>2</v>
      </c>
      <c r="DL580" s="4">
        <f t="shared" si="1703"/>
        <v>0</v>
      </c>
      <c r="DM580" s="3">
        <f t="shared" si="1606"/>
        <v>0</v>
      </c>
      <c r="DN580" s="3">
        <f t="shared" si="1607"/>
        <v>0</v>
      </c>
      <c r="DO580" s="4" t="e">
        <f t="shared" si="1608"/>
        <v>#DIV/0!</v>
      </c>
      <c r="DP580" s="57"/>
      <c r="DQ580" s="57"/>
      <c r="DR580" s="56">
        <f t="shared" si="1704"/>
        <v>2</v>
      </c>
      <c r="DS580" s="56">
        <f t="shared" si="1705"/>
        <v>0</v>
      </c>
      <c r="DT580" s="38">
        <f t="shared" si="1706"/>
        <v>0</v>
      </c>
      <c r="DU580" s="38">
        <f t="shared" si="1609"/>
        <v>2</v>
      </c>
      <c r="DV580" s="38">
        <f t="shared" si="1707"/>
        <v>0</v>
      </c>
      <c r="DW580" s="39">
        <f t="shared" si="1708"/>
        <v>0</v>
      </c>
      <c r="DX580" s="39">
        <f t="shared" si="1709"/>
        <v>0</v>
      </c>
      <c r="DY580" s="39">
        <f t="shared" si="1710"/>
        <v>0</v>
      </c>
      <c r="DZ580" s="39">
        <f t="shared" si="1711"/>
        <v>0</v>
      </c>
      <c r="EA580" s="39">
        <f t="shared" si="1712"/>
        <v>0</v>
      </c>
      <c r="EB580" s="37" t="e">
        <f t="shared" si="1610"/>
        <v>#DIV/0!</v>
      </c>
      <c r="EC580" s="37" t="e">
        <f t="shared" si="1611"/>
        <v>#DIV/0!</v>
      </c>
      <c r="ED580" s="37" t="e">
        <f t="shared" si="1612"/>
        <v>#DIV/0!</v>
      </c>
      <c r="EE580" s="37" t="e">
        <f t="shared" si="1613"/>
        <v>#DIV/0!</v>
      </c>
      <c r="EF580" s="39" t="e">
        <f t="shared" si="1614"/>
        <v>#DIV/0!</v>
      </c>
      <c r="EG580" s="37" t="e">
        <f t="shared" si="1615"/>
        <v>#DIV/0!</v>
      </c>
      <c r="EH580" s="37" t="e">
        <f t="shared" si="1616"/>
        <v>#DIV/0!</v>
      </c>
      <c r="EI580" s="11" t="b">
        <f t="shared" si="1617"/>
        <v>1</v>
      </c>
      <c r="EJ580" s="11" t="b">
        <f t="shared" si="1618"/>
        <v>0</v>
      </c>
      <c r="EK580" s="39" t="e">
        <f t="shared" si="1619"/>
        <v>#DIV/0!</v>
      </c>
      <c r="EL580" s="39" t="e">
        <f t="shared" si="1620"/>
        <v>#DIV/0!</v>
      </c>
      <c r="EM580" s="39" t="e">
        <f t="shared" si="1621"/>
        <v>#DIV/0!</v>
      </c>
      <c r="EN580" s="39" t="e">
        <f t="shared" si="1622"/>
        <v>#DIV/0!</v>
      </c>
      <c r="EO580" s="39" t="e">
        <f t="shared" si="1623"/>
        <v>#DIV/0!</v>
      </c>
      <c r="EP580" s="39" t="e">
        <f t="shared" si="1624"/>
        <v>#DIV/0!</v>
      </c>
      <c r="EQ580" s="39" t="e">
        <f t="shared" si="1625"/>
        <v>#DIV/0!</v>
      </c>
      <c r="ER580" s="39" t="e">
        <f t="shared" si="1626"/>
        <v>#DIV/0!</v>
      </c>
      <c r="ES580" s="58" t="str">
        <f t="shared" si="1627"/>
        <v>(OH,F,Cl)-dominate amphibole</v>
      </c>
      <c r="ET580" s="58" t="e">
        <f t="shared" si="1628"/>
        <v>#N/A</v>
      </c>
      <c r="EU580" s="56">
        <f t="shared" si="1713"/>
        <v>0</v>
      </c>
      <c r="EV580" s="56">
        <f t="shared" si="1714"/>
        <v>0</v>
      </c>
      <c r="EW580" s="56">
        <f t="shared" si="1715"/>
        <v>0</v>
      </c>
      <c r="EX580" s="56">
        <f t="shared" si="1716"/>
        <v>0</v>
      </c>
      <c r="EY580" s="56">
        <f t="shared" si="1717"/>
        <v>0</v>
      </c>
      <c r="EZ580" s="56">
        <f t="shared" si="1718"/>
        <v>0</v>
      </c>
      <c r="FA580" s="39">
        <f t="shared" si="1719"/>
        <v>0</v>
      </c>
      <c r="FB580" s="39">
        <f t="shared" si="1720"/>
        <v>0</v>
      </c>
      <c r="FC580" s="54">
        <f t="shared" si="1721"/>
        <v>0</v>
      </c>
      <c r="FD580" s="54">
        <f t="shared" si="1722"/>
        <v>0</v>
      </c>
      <c r="FE580" s="39">
        <f t="shared" si="1723"/>
        <v>0</v>
      </c>
      <c r="FF580" s="54">
        <f t="shared" si="1724"/>
        <v>0</v>
      </c>
      <c r="FG580" s="39">
        <f t="shared" si="1725"/>
        <v>0</v>
      </c>
      <c r="FH580" s="39">
        <f t="shared" si="1629"/>
        <v>0</v>
      </c>
      <c r="FI580" s="39">
        <f t="shared" si="1630"/>
        <v>0</v>
      </c>
      <c r="FJ580" s="39">
        <f t="shared" si="1631"/>
        <v>0</v>
      </c>
      <c r="FK580" s="39" t="e">
        <f t="shared" si="1632"/>
        <v>#DIV/0!</v>
      </c>
      <c r="FL580" s="39" t="e">
        <f t="shared" si="1633"/>
        <v>#DIV/0!</v>
      </c>
      <c r="FM580" s="39" t="e">
        <f t="shared" si="1634"/>
        <v>#DIV/0!</v>
      </c>
      <c r="FN580" s="39">
        <f t="shared" si="1635"/>
        <v>1</v>
      </c>
      <c r="FO580" s="39">
        <f t="shared" si="1726"/>
        <v>0</v>
      </c>
      <c r="FP580" s="39">
        <f t="shared" si="1727"/>
        <v>0</v>
      </c>
      <c r="FQ580" s="39">
        <f t="shared" si="1728"/>
        <v>0</v>
      </c>
      <c r="FR580" s="39">
        <f t="shared" si="1636"/>
        <v>0</v>
      </c>
      <c r="FS580" s="39">
        <f t="shared" si="1637"/>
        <v>0</v>
      </c>
      <c r="FU580" s="39" t="e">
        <f t="shared" si="1638"/>
        <v>#DIV/0!</v>
      </c>
      <c r="FV580" s="39" t="e">
        <f t="shared" si="1639"/>
        <v>#DIV/0!</v>
      </c>
      <c r="FW580" s="39" t="e">
        <f t="shared" si="1640"/>
        <v>#DIV/0!</v>
      </c>
      <c r="FY580" s="39" t="e">
        <f t="shared" si="1641"/>
        <v>#DIV/0!</v>
      </c>
      <c r="FZ580" s="39" t="e">
        <f t="shared" si="1642"/>
        <v>#DIV/0!</v>
      </c>
      <c r="GA580" s="39" t="e">
        <f t="shared" si="1643"/>
        <v>#DIV/0!</v>
      </c>
      <c r="GB580" s="39" t="e">
        <f t="shared" si="1644"/>
        <v>#DIV/0!</v>
      </c>
      <c r="GC580" s="39" t="e">
        <f t="shared" si="1645"/>
        <v>#DIV/0!</v>
      </c>
      <c r="GD580" s="39" t="e">
        <f t="shared" si="1646"/>
        <v>#DIV/0!</v>
      </c>
      <c r="GE580" s="39" t="e">
        <f t="shared" si="1647"/>
        <v>#DIV/0!</v>
      </c>
      <c r="GF580" s="39" t="e">
        <f t="shared" si="1648"/>
        <v>#DIV/0!</v>
      </c>
      <c r="GG580" s="39" t="e">
        <f t="shared" si="1649"/>
        <v>#DIV/0!</v>
      </c>
      <c r="GH580" s="39" t="e">
        <f t="shared" si="1650"/>
        <v>#DIV/0!</v>
      </c>
      <c r="GI580" s="39"/>
      <c r="GJ580" s="39" t="e">
        <f t="shared" si="1651"/>
        <v>#DIV/0!</v>
      </c>
      <c r="GK580" s="39" t="e">
        <f t="shared" si="1652"/>
        <v>#DIV/0!</v>
      </c>
      <c r="GL580" s="39" t="e">
        <f t="shared" si="1653"/>
        <v>#DIV/0!</v>
      </c>
      <c r="GM580" s="39" t="e">
        <f t="shared" si="1654"/>
        <v>#DIV/0!</v>
      </c>
      <c r="GN580" s="39" t="e">
        <f t="shared" si="1655"/>
        <v>#DIV/0!</v>
      </c>
      <c r="GO580" s="57"/>
      <c r="GP580" s="57" t="e">
        <f t="shared" si="1656"/>
        <v>#DIV/0!</v>
      </c>
      <c r="GQ580" s="59" t="e">
        <f t="shared" si="1657"/>
        <v>#DIV/0!</v>
      </c>
      <c r="GR580" s="41" t="e">
        <f t="shared" si="1658"/>
        <v>#DIV/0!</v>
      </c>
      <c r="GS580" s="57" t="e">
        <f t="shared" si="1659"/>
        <v>#DIV/0!</v>
      </c>
      <c r="GT580" s="57" t="e">
        <f t="shared" si="1660"/>
        <v>#DIV/0!</v>
      </c>
      <c r="GU580" s="57" t="e">
        <f t="shared" si="1661"/>
        <v>#DIV/0!</v>
      </c>
      <c r="GV580" s="57"/>
      <c r="GW580" s="42" t="e">
        <f t="shared" si="1662"/>
        <v>#DIV/0!</v>
      </c>
      <c r="GX580" s="42" t="e">
        <f t="shared" si="1663"/>
        <v>#DIV/0!</v>
      </c>
      <c r="GY580" s="42" t="e">
        <f t="shared" si="1664"/>
        <v>#DIV/0!</v>
      </c>
      <c r="GZ580" s="57"/>
      <c r="HA580" s="2" t="e">
        <f t="shared" si="1665"/>
        <v>#DIV/0!</v>
      </c>
      <c r="HB580" s="2" t="e">
        <f t="shared" si="1666"/>
        <v>#DIV/0!</v>
      </c>
      <c r="HC580" s="2" t="e">
        <f t="shared" si="1667"/>
        <v>#DIV/0!</v>
      </c>
      <c r="HD580" s="2" t="e">
        <f t="shared" si="1668"/>
        <v>#DIV/0!</v>
      </c>
      <c r="HE580" s="2" t="e">
        <f t="shared" si="1669"/>
        <v>#DIV/0!</v>
      </c>
      <c r="HF580" s="2" t="e">
        <f t="shared" si="1670"/>
        <v>#DIV/0!</v>
      </c>
      <c r="HG580" s="2" t="e">
        <f t="shared" si="1671"/>
        <v>#DIV/0!</v>
      </c>
      <c r="HH580" s="2" t="e">
        <f t="shared" si="1672"/>
        <v>#DIV/0!</v>
      </c>
      <c r="HI580" s="2" t="e">
        <f t="shared" si="1673"/>
        <v>#DIV/0!</v>
      </c>
      <c r="HJ580" s="11" t="e">
        <f t="shared" si="1674"/>
        <v>#DIV/0!</v>
      </c>
      <c r="HK580" s="60" t="e">
        <f t="shared" si="1675"/>
        <v>#DIV/0!</v>
      </c>
      <c r="HL580" s="57"/>
      <c r="HM580" s="57" t="e">
        <f t="shared" si="1676"/>
        <v>#DIV/0!</v>
      </c>
      <c r="HN580" s="57" t="e">
        <f t="shared" si="1677"/>
        <v>#DIV/0!</v>
      </c>
      <c r="HO580" s="57" t="e">
        <f t="shared" si="1678"/>
        <v>#DIV/0!</v>
      </c>
      <c r="HP580" s="57" t="e">
        <f t="shared" si="1679"/>
        <v>#DIV/0!</v>
      </c>
      <c r="HQ580" s="57" t="e">
        <f t="shared" si="1680"/>
        <v>#DIV/0!</v>
      </c>
      <c r="HR580" s="57"/>
      <c r="HS580" s="57" t="e">
        <f t="shared" si="1681"/>
        <v>#DIV/0!</v>
      </c>
      <c r="HT580" s="57" t="e">
        <f t="shared" si="1682"/>
        <v>#DIV/0!</v>
      </c>
      <c r="HU580" s="57" t="e">
        <f t="shared" si="1683"/>
        <v>#DIV/0!</v>
      </c>
      <c r="HV580" s="57" t="e">
        <f t="shared" si="1684"/>
        <v>#DIV/0!</v>
      </c>
      <c r="HW580" s="57" t="e">
        <f t="shared" si="1685"/>
        <v>#DIV/0!</v>
      </c>
      <c r="HX580" s="57"/>
      <c r="HY580" s="57" t="e">
        <f t="shared" si="1686"/>
        <v>#DIV/0!</v>
      </c>
      <c r="HZ580" s="57" t="e">
        <f t="shared" si="1687"/>
        <v>#DIV/0!</v>
      </c>
      <c r="IA580" s="57"/>
      <c r="IB580" s="61">
        <f t="shared" si="1688"/>
        <v>0</v>
      </c>
      <c r="IC580" s="57" t="str">
        <f t="shared" si="1689"/>
        <v/>
      </c>
      <c r="ID580" s="42"/>
      <c r="IE580" s="2" t="str">
        <f t="shared" si="1690"/>
        <v/>
      </c>
      <c r="IF580" s="60" t="e">
        <f t="shared" si="1691"/>
        <v>#DIV/0!</v>
      </c>
      <c r="IG580" s="60" t="str">
        <f t="shared" si="1692"/>
        <v/>
      </c>
      <c r="IH580" s="60" t="str">
        <f t="shared" si="1693"/>
        <v>zinco-</v>
      </c>
      <c r="II580" s="60" t="str">
        <f t="shared" si="1694"/>
        <v>mangano-</v>
      </c>
      <c r="IJ580" s="60" t="e">
        <f t="shared" si="1695"/>
        <v>#DIV/0!</v>
      </c>
      <c r="IK580" s="60" t="e">
        <f t="shared" si="1696"/>
        <v>#DIV/0!</v>
      </c>
      <c r="IL580" s="60" t="e">
        <f t="shared" si="1697"/>
        <v>#DIV/0!</v>
      </c>
      <c r="IM580" s="60" t="e">
        <f t="shared" si="1698"/>
        <v>#DIV/0!</v>
      </c>
      <c r="IN580" s="60" t="str">
        <f t="shared" si="1699"/>
        <v/>
      </c>
      <c r="IO580" s="60" t="str">
        <f t="shared" si="1700"/>
        <v/>
      </c>
      <c r="IP580" s="57"/>
      <c r="IQ580" s="57" t="str">
        <f t="shared" si="1701"/>
        <v>ERROR!!</v>
      </c>
    </row>
    <row r="581" spans="24:251">
      <c r="X581" s="29">
        <f t="shared" si="1557"/>
        <v>0</v>
      </c>
      <c r="Y581" s="29">
        <f t="shared" si="1558"/>
        <v>0</v>
      </c>
      <c r="Z581" s="29" t="e">
        <f t="shared" si="1559"/>
        <v>#DIV/0!</v>
      </c>
      <c r="AA581" s="29" t="e">
        <f t="shared" si="1560"/>
        <v>#DIV/0!</v>
      </c>
      <c r="AB581" s="29" t="e">
        <f t="shared" si="1561"/>
        <v>#DIV/0!</v>
      </c>
      <c r="AC581" s="29" t="e">
        <f t="shared" si="1562"/>
        <v>#DIV/0!</v>
      </c>
      <c r="AF581" s="23">
        <v>60.084299999999999</v>
      </c>
      <c r="AG581" s="23">
        <v>79.878799999999998</v>
      </c>
      <c r="AH581" s="23">
        <v>101.96120000000001</v>
      </c>
      <c r="AI581" s="23">
        <v>151.99039999999999</v>
      </c>
      <c r="AJ581" s="23">
        <v>159.69</v>
      </c>
      <c r="AK581" s="23">
        <v>71.846400000000003</v>
      </c>
      <c r="AL581" s="23">
        <v>70.9375</v>
      </c>
      <c r="AM581" s="23">
        <v>40.304400000000001</v>
      </c>
      <c r="AN581" s="23">
        <v>56.077399999999997</v>
      </c>
      <c r="AO581" s="23">
        <v>61.978999999999999</v>
      </c>
      <c r="AP581" s="23">
        <v>94.195999999999998</v>
      </c>
      <c r="AQ581" s="23">
        <v>18.998000000000001</v>
      </c>
      <c r="AR581" s="23">
        <v>35.450000000000003</v>
      </c>
      <c r="AS581" s="23">
        <v>29.88</v>
      </c>
      <c r="AT581" s="23">
        <v>74.691999999999993</v>
      </c>
      <c r="AU581" s="23">
        <v>81.39</v>
      </c>
      <c r="AX581" s="54">
        <f t="shared" si="1563"/>
        <v>0</v>
      </c>
      <c r="AY581" s="54">
        <f t="shared" si="1564"/>
        <v>0</v>
      </c>
      <c r="AZ581" s="54">
        <f t="shared" si="1565"/>
        <v>0</v>
      </c>
      <c r="BA581" s="54">
        <f t="shared" si="1566"/>
        <v>0</v>
      </c>
      <c r="BB581" s="54">
        <f t="shared" si="1567"/>
        <v>0</v>
      </c>
      <c r="BC581" s="54">
        <f t="shared" si="1568"/>
        <v>0</v>
      </c>
      <c r="BD581" s="54">
        <f t="shared" si="1569"/>
        <v>0</v>
      </c>
      <c r="BE581" s="54">
        <f t="shared" si="1570"/>
        <v>0</v>
      </c>
      <c r="BF581" s="54">
        <f t="shared" si="1571"/>
        <v>0</v>
      </c>
      <c r="BG581" s="54">
        <f t="shared" si="1572"/>
        <v>0</v>
      </c>
      <c r="BH581" s="54">
        <f t="shared" si="1573"/>
        <v>0</v>
      </c>
      <c r="BI581" s="54">
        <f t="shared" si="1574"/>
        <v>0</v>
      </c>
      <c r="BJ581" s="54">
        <f t="shared" si="1575"/>
        <v>0</v>
      </c>
      <c r="BK581" s="54">
        <f t="shared" si="1576"/>
        <v>0</v>
      </c>
      <c r="BL581" s="54">
        <f t="shared" si="1577"/>
        <v>0</v>
      </c>
      <c r="BM581" s="42"/>
      <c r="BO581" s="54">
        <f>'Norm-coeff'!$C$2+$AX581*'Norm-coeff'!$D$2+$AY581*'Norm-coeff'!$E$2+$AZ581*'Norm-coeff'!$F$2+$BA581*'Norm-coeff'!$G$2+$BB581*'Norm-coeff'!$H$2+$BC581*'Norm-coeff'!$I$2+$BD581*'Norm-coeff'!$J$2+$BE581*'Norm-coeff'!$K$2+$BF581*'Norm-coeff'!$L$2+$BG581*'Norm-coeff'!$M$2+$BH581*'Norm-coeff'!$N$2+$BI581*'Norm-coeff'!$O$2</f>
        <v>5.4045421474420303</v>
      </c>
      <c r="BP581" s="54">
        <f>'Norm-coeff'!$C$3+$AX581*'Norm-coeff'!$D$3+$AY581*'Norm-coeff'!$E$3+$AZ581*'Norm-coeff'!$F$3+$BA581*'Norm-coeff'!$G$3+$BB581*'Norm-coeff'!$H$3+$BC581*'Norm-coeff'!$I$3+$BD581*'Norm-coeff'!$J$3+$BE581*'Norm-coeff'!$K$3+$BF581*'Norm-coeff'!$L$3+$BG581*'Norm-coeff'!$M$3+$BH581*'Norm-coeff'!$N$3+$BI581*'Norm-coeff'!$O$3</f>
        <v>3.15319116612705</v>
      </c>
      <c r="BQ581" s="54">
        <f>'Norm-coeff'!$C$4+$AX581*'Norm-coeff'!$D$4+$AY581*'Norm-coeff'!$E$4+$AZ581*'Norm-coeff'!$F$4+$BA581*'Norm-coeff'!$G$4+$BB581*'Norm-coeff'!$H$4+$BC581*'Norm-coeff'!$I$4+$BD581*'Norm-coeff'!$J$4+$BE581*'Norm-coeff'!$K$4+$BF581*'Norm-coeff'!$L$4+$BG581*'Norm-coeff'!$M$4+$BH581*'Norm-coeff'!$N$4+$BI581*'Norm-coeff'!$O$4</f>
        <v>1.42115649462768</v>
      </c>
      <c r="BR581" s="54">
        <f>'Norm-coeff'!$C$5+$AX581*'Norm-coeff'!$D$5+$AY581*'Norm-coeff'!$E$5+$AZ581*'Norm-coeff'!$F$5+$BA581*'Norm-coeff'!$G$5+$BB581*'Norm-coeff'!$H$5+$BC581*'Norm-coeff'!$I$5+$BD581*'Norm-coeff'!$J$5+$BE581*'Norm-coeff'!$K$5+$BF581*'Norm-coeff'!$L$5+$BG581*'Norm-coeff'!$M$5+$BH581*'Norm-coeff'!$N$5+$BI581*'Norm-coeff'!$O$5</f>
        <v>1.0553329241296201</v>
      </c>
      <c r="BS581" s="54">
        <f>'Norm-coeff'!$C$6+$AX581*'Norm-coeff'!$D$6+$AY581*'Norm-coeff'!$E$6+$AZ581*'Norm-coeff'!$F$6+$BA581*'Norm-coeff'!$G$6+$BB581*'Norm-coeff'!$H$6+$BC581*'Norm-coeff'!$I$6+$BD581*'Norm-coeff'!$J$6+$BE581*'Norm-coeff'!$K$6+$BF581*'Norm-coeff'!$L$6+$BG581*'Norm-coeff'!$M$6+$BH581*'Norm-coeff'!$N$6+$BI581*'Norm-coeff'!$O$6</f>
        <v>-1.48700885495103E-2</v>
      </c>
      <c r="BT581" s="54">
        <f>'Norm-coeff'!$C$7+$AX581*'Norm-coeff'!$D$7+$AY581*'Norm-coeff'!$E$7+$AZ581*'Norm-coeff'!$F$7+$BA581*'Norm-coeff'!$G$7+$BB581*'Norm-coeff'!$H$7+$BC581*'Norm-coeff'!$I$7+$BD581*'Norm-coeff'!$J$7+$BE581*'Norm-coeff'!$K$7+$BF581*'Norm-coeff'!$L$7+$BG581*'Norm-coeff'!$M$7+$BH581*'Norm-coeff'!$N$7+$BI581*'Norm-coeff'!$O$7</f>
        <v>2.0907583608832998</v>
      </c>
      <c r="BU581" s="54">
        <f>'Norm-coeff'!$C$8+$AX581*'Norm-coeff'!$D$8+$AY581*'Norm-coeff'!$E$8+$AZ581*'Norm-coeff'!$F$8+$BA581*'Norm-coeff'!$G$8+$BB581*'Norm-coeff'!$H$8+$BC581*'Norm-coeff'!$I$8+$BD581*'Norm-coeff'!$J$8+$BE581*'Norm-coeff'!$K$8+$BF581*'Norm-coeff'!$L$8+$BG581*'Norm-coeff'!$M$8+$BH581*'Norm-coeff'!$N$8+$BI581*'Norm-coeff'!$O$8</f>
        <v>0.65894159836244504</v>
      </c>
      <c r="BV581" s="54">
        <f>'Norm-coeff'!$C$9+$AX581*'Norm-coeff'!$D$9+$AY581*'Norm-coeff'!$E$9+$AZ581*'Norm-coeff'!$F$9+$BA581*'Norm-coeff'!$G$9+$BB581*'Norm-coeff'!$H$9+$BC581*'Norm-coeff'!$I$9+$BD581*'Norm-coeff'!$J$9+$BE581*'Norm-coeff'!$K$9+$BF581*'Norm-coeff'!$L$9+$BG581*'Norm-coeff'!$M$9+$BH581*'Norm-coeff'!$N$9+$BI581*'Norm-coeff'!$O$9</f>
        <v>1.48961085014701</v>
      </c>
      <c r="BW581" s="54">
        <f>'Norm-coeff'!$C$10+$AX581*'Norm-coeff'!$D$10+$AY581*'Norm-coeff'!$E$10+$AZ581*'Norm-coeff'!$F$10+$BA581*'Norm-coeff'!$G$10+$BB581*'Norm-coeff'!$H$10+$BC581*'Norm-coeff'!$I$10+$BD581*'Norm-coeff'!$J$10+$BE581*'Norm-coeff'!$K$10+$BF581*'Norm-coeff'!$L$10+$BG581*'Norm-coeff'!$M$10+$BH581*'Norm-coeff'!$N$10+$BI581*'Norm-coeff'!$O$10</f>
        <v>1.42058735749591</v>
      </c>
      <c r="BX581" s="54">
        <f>'Norm-coeff'!$C$11+$AX581*'Norm-coeff'!$D$11+$AY581*'Norm-coeff'!$E$11+$AZ581*'Norm-coeff'!$F$11+$BA581*'Norm-coeff'!$G$11+$BB581*'Norm-coeff'!$H$11+$BC581*'Norm-coeff'!$I$11+$BD581*'Norm-coeff'!$J$11+$BE581*'Norm-coeff'!$K$11+$BF581*'Norm-coeff'!$L$11+$BG581*'Norm-coeff'!$M$11+$BH581*'Norm-coeff'!$N$11+$BI581*'Norm-coeff'!$O$11</f>
        <v>0.221233014421479</v>
      </c>
      <c r="BY581" s="54">
        <f>'Norm-coeff'!$C$12+$AX581*'Norm-coeff'!$D$12+$AY581*'Norm-coeff'!$E$12+$AZ581*'Norm-coeff'!$F$12+$BA581*'Norm-coeff'!$G$12+$BB581*'Norm-coeff'!$H$12+$BC581*'Norm-coeff'!$I$12+$BD581*'Norm-coeff'!$J$12+$BE581*'Norm-coeff'!$K$12+$BF581*'Norm-coeff'!$L$12+$BG581*'Norm-coeff'!$M$12+$BH581*'Norm-coeff'!$N$12+$BI581*'Norm-coeff'!$O$12</f>
        <v>0.283527502056037</v>
      </c>
      <c r="BZ581" s="54">
        <f>'Norm-coeff'!$C$13+$AX581*'Norm-coeff'!$D$13+$AY581*'Norm-coeff'!$E$13+$AZ581*'Norm-coeff'!$F$13+$BA581*'Norm-coeff'!$G$13+$BB581*'Norm-coeff'!$H$13+$BC581*'Norm-coeff'!$I$13+$BD581*'Norm-coeff'!$J$13+$BE581*'Norm-coeff'!$K$13+$BF581*'Norm-coeff'!$L$13+$BG581*'Norm-coeff'!$M$13+$BH581*'Norm-coeff'!$N$13+$BI581*'Norm-coeff'!$O$13</f>
        <v>-4.1864930554451202E-2</v>
      </c>
      <c r="CA581" s="54">
        <f>'Norm-coeff'!$C$14+$AX581*'Norm-coeff'!$D$14+$AY581*'Norm-coeff'!$E$14+$AZ581*'Norm-coeff'!$F$14+$BA581*'Norm-coeff'!$G$14+$BB581*'Norm-coeff'!$H$14+$BC581*'Norm-coeff'!$I$14+$BD581*'Norm-coeff'!$J$14+$BE581*'Norm-coeff'!$K$14+$BF581*'Norm-coeff'!$L$14+$BG581*'Norm-coeff'!$M$14+$BH581*'Norm-coeff'!$N$14+$BI581*'Norm-coeff'!$O$14</f>
        <v>4.2526983164477103</v>
      </c>
      <c r="CC581" s="54">
        <f t="shared" si="1702"/>
        <v>0</v>
      </c>
      <c r="CG581" s="54">
        <f t="shared" si="1578"/>
        <v>0</v>
      </c>
      <c r="CH581" s="54">
        <f t="shared" si="1729"/>
        <v>0</v>
      </c>
      <c r="CI581" s="54">
        <f t="shared" si="1579"/>
        <v>0</v>
      </c>
      <c r="CJ581" s="56">
        <f t="shared" si="1580"/>
        <v>0</v>
      </c>
      <c r="CK581" s="54">
        <f t="shared" si="1581"/>
        <v>0</v>
      </c>
      <c r="CL581" s="54">
        <f t="shared" si="1582"/>
        <v>0</v>
      </c>
      <c r="CM581" s="54">
        <f t="shared" si="1583"/>
        <v>0</v>
      </c>
      <c r="CN581" s="54">
        <f t="shared" si="1584"/>
        <v>0</v>
      </c>
      <c r="CO581" s="54">
        <f t="shared" si="1585"/>
        <v>0</v>
      </c>
      <c r="CP581" s="54">
        <f t="shared" si="1586"/>
        <v>0</v>
      </c>
      <c r="CQ581" s="54">
        <f t="shared" si="1587"/>
        <v>0</v>
      </c>
      <c r="CR581" s="54">
        <f t="shared" si="1588"/>
        <v>0</v>
      </c>
      <c r="CS581" s="54">
        <f t="shared" si="1589"/>
        <v>0</v>
      </c>
      <c r="CU581" s="54">
        <f t="shared" si="1590"/>
        <v>0</v>
      </c>
      <c r="CV581" s="54">
        <f t="shared" si="1591"/>
        <v>0</v>
      </c>
      <c r="CW581" s="54">
        <f t="shared" si="1592"/>
        <v>0</v>
      </c>
      <c r="CX581" s="54">
        <f t="shared" si="1593"/>
        <v>0</v>
      </c>
      <c r="CZ581" s="54">
        <f t="shared" si="1594"/>
        <v>0</v>
      </c>
      <c r="DA581" s="54">
        <f t="shared" si="1595"/>
        <v>0</v>
      </c>
      <c r="DB581" s="54">
        <f t="shared" si="1596"/>
        <v>0</v>
      </c>
      <c r="DC581" s="54">
        <f t="shared" si="1597"/>
        <v>0</v>
      </c>
      <c r="DD581" s="54">
        <f t="shared" si="1598"/>
        <v>0</v>
      </c>
      <c r="DE581" s="54">
        <f t="shared" si="1599"/>
        <v>0</v>
      </c>
      <c r="DF581" s="54">
        <f t="shared" si="1600"/>
        <v>0</v>
      </c>
      <c r="DG581" s="54">
        <f t="shared" si="1601"/>
        <v>2</v>
      </c>
      <c r="DH581" s="71">
        <f t="shared" si="1602"/>
        <v>0</v>
      </c>
      <c r="DI581" s="71">
        <f t="shared" si="1603"/>
        <v>0</v>
      </c>
      <c r="DJ581" s="54">
        <f t="shared" si="1604"/>
        <v>0</v>
      </c>
      <c r="DK581" s="54">
        <f t="shared" si="1605"/>
        <v>2</v>
      </c>
      <c r="DL581" s="4">
        <f t="shared" si="1703"/>
        <v>0</v>
      </c>
      <c r="DM581" s="3">
        <f t="shared" si="1606"/>
        <v>0</v>
      </c>
      <c r="DN581" s="3">
        <f t="shared" si="1607"/>
        <v>0</v>
      </c>
      <c r="DO581" s="4" t="e">
        <f t="shared" si="1608"/>
        <v>#DIV/0!</v>
      </c>
      <c r="DP581" s="57"/>
      <c r="DQ581" s="57"/>
      <c r="DR581" s="56">
        <f t="shared" si="1704"/>
        <v>2</v>
      </c>
      <c r="DS581" s="56">
        <f t="shared" si="1705"/>
        <v>0</v>
      </c>
      <c r="DT581" s="38">
        <f t="shared" si="1706"/>
        <v>0</v>
      </c>
      <c r="DU581" s="38">
        <f t="shared" si="1609"/>
        <v>2</v>
      </c>
      <c r="DV581" s="38">
        <f t="shared" si="1707"/>
        <v>0</v>
      </c>
      <c r="DW581" s="39">
        <f t="shared" si="1708"/>
        <v>0</v>
      </c>
      <c r="DX581" s="39">
        <f t="shared" si="1709"/>
        <v>0</v>
      </c>
      <c r="DY581" s="39">
        <f t="shared" si="1710"/>
        <v>0</v>
      </c>
      <c r="DZ581" s="39">
        <f t="shared" si="1711"/>
        <v>0</v>
      </c>
      <c r="EA581" s="39">
        <f t="shared" si="1712"/>
        <v>0</v>
      </c>
      <c r="EB581" s="37" t="e">
        <f t="shared" si="1610"/>
        <v>#DIV/0!</v>
      </c>
      <c r="EC581" s="37" t="e">
        <f t="shared" si="1611"/>
        <v>#DIV/0!</v>
      </c>
      <c r="ED581" s="37" t="e">
        <f t="shared" si="1612"/>
        <v>#DIV/0!</v>
      </c>
      <c r="EE581" s="37" t="e">
        <f t="shared" si="1613"/>
        <v>#DIV/0!</v>
      </c>
      <c r="EF581" s="39" t="e">
        <f t="shared" si="1614"/>
        <v>#DIV/0!</v>
      </c>
      <c r="EG581" s="37" t="e">
        <f t="shared" si="1615"/>
        <v>#DIV/0!</v>
      </c>
      <c r="EH581" s="37" t="e">
        <f t="shared" si="1616"/>
        <v>#DIV/0!</v>
      </c>
      <c r="EI581" s="11" t="b">
        <f t="shared" si="1617"/>
        <v>1</v>
      </c>
      <c r="EJ581" s="11" t="b">
        <f t="shared" si="1618"/>
        <v>0</v>
      </c>
      <c r="EK581" s="39" t="e">
        <f t="shared" si="1619"/>
        <v>#DIV/0!</v>
      </c>
      <c r="EL581" s="39" t="e">
        <f t="shared" si="1620"/>
        <v>#DIV/0!</v>
      </c>
      <c r="EM581" s="39" t="e">
        <f t="shared" si="1621"/>
        <v>#DIV/0!</v>
      </c>
      <c r="EN581" s="39" t="e">
        <f t="shared" si="1622"/>
        <v>#DIV/0!</v>
      </c>
      <c r="EO581" s="39" t="e">
        <f t="shared" si="1623"/>
        <v>#DIV/0!</v>
      </c>
      <c r="EP581" s="39" t="e">
        <f t="shared" si="1624"/>
        <v>#DIV/0!</v>
      </c>
      <c r="EQ581" s="39" t="e">
        <f t="shared" si="1625"/>
        <v>#DIV/0!</v>
      </c>
      <c r="ER581" s="39" t="e">
        <f t="shared" si="1626"/>
        <v>#DIV/0!</v>
      </c>
      <c r="ES581" s="58" t="str">
        <f t="shared" si="1627"/>
        <v>(OH,F,Cl)-dominate amphibole</v>
      </c>
      <c r="ET581" s="58" t="e">
        <f t="shared" si="1628"/>
        <v>#N/A</v>
      </c>
      <c r="EU581" s="56">
        <f t="shared" si="1713"/>
        <v>0</v>
      </c>
      <c r="EV581" s="56">
        <f t="shared" si="1714"/>
        <v>0</v>
      </c>
      <c r="EW581" s="56">
        <f t="shared" si="1715"/>
        <v>0</v>
      </c>
      <c r="EX581" s="56">
        <f t="shared" si="1716"/>
        <v>0</v>
      </c>
      <c r="EY581" s="56">
        <f t="shared" si="1717"/>
        <v>0</v>
      </c>
      <c r="EZ581" s="56">
        <f t="shared" si="1718"/>
        <v>0</v>
      </c>
      <c r="FA581" s="39">
        <f t="shared" si="1719"/>
        <v>0</v>
      </c>
      <c r="FB581" s="39">
        <f t="shared" si="1720"/>
        <v>0</v>
      </c>
      <c r="FC581" s="54">
        <f t="shared" si="1721"/>
        <v>0</v>
      </c>
      <c r="FD581" s="54">
        <f t="shared" si="1722"/>
        <v>0</v>
      </c>
      <c r="FE581" s="39">
        <f t="shared" si="1723"/>
        <v>0</v>
      </c>
      <c r="FF581" s="54">
        <f t="shared" si="1724"/>
        <v>0</v>
      </c>
      <c r="FG581" s="39">
        <f t="shared" si="1725"/>
        <v>0</v>
      </c>
      <c r="FH581" s="39">
        <f t="shared" si="1629"/>
        <v>0</v>
      </c>
      <c r="FI581" s="39">
        <f t="shared" si="1630"/>
        <v>0</v>
      </c>
      <c r="FJ581" s="39">
        <f t="shared" si="1631"/>
        <v>0</v>
      </c>
      <c r="FK581" s="39" t="e">
        <f t="shared" si="1632"/>
        <v>#DIV/0!</v>
      </c>
      <c r="FL581" s="39" t="e">
        <f t="shared" si="1633"/>
        <v>#DIV/0!</v>
      </c>
      <c r="FM581" s="39" t="e">
        <f t="shared" si="1634"/>
        <v>#DIV/0!</v>
      </c>
      <c r="FN581" s="39">
        <f t="shared" si="1635"/>
        <v>1</v>
      </c>
      <c r="FO581" s="39">
        <f t="shared" si="1726"/>
        <v>0</v>
      </c>
      <c r="FP581" s="39">
        <f t="shared" si="1727"/>
        <v>0</v>
      </c>
      <c r="FQ581" s="39">
        <f t="shared" si="1728"/>
        <v>0</v>
      </c>
      <c r="FR581" s="39">
        <f t="shared" si="1636"/>
        <v>0</v>
      </c>
      <c r="FS581" s="39">
        <f t="shared" si="1637"/>
        <v>0</v>
      </c>
      <c r="FU581" s="39" t="e">
        <f t="shared" si="1638"/>
        <v>#DIV/0!</v>
      </c>
      <c r="FV581" s="39" t="e">
        <f t="shared" si="1639"/>
        <v>#DIV/0!</v>
      </c>
      <c r="FW581" s="39" t="e">
        <f t="shared" si="1640"/>
        <v>#DIV/0!</v>
      </c>
      <c r="FY581" s="39" t="e">
        <f t="shared" si="1641"/>
        <v>#DIV/0!</v>
      </c>
      <c r="FZ581" s="39" t="e">
        <f t="shared" si="1642"/>
        <v>#DIV/0!</v>
      </c>
      <c r="GA581" s="39" t="e">
        <f t="shared" si="1643"/>
        <v>#DIV/0!</v>
      </c>
      <c r="GB581" s="39" t="e">
        <f t="shared" si="1644"/>
        <v>#DIV/0!</v>
      </c>
      <c r="GC581" s="39" t="e">
        <f t="shared" si="1645"/>
        <v>#DIV/0!</v>
      </c>
      <c r="GD581" s="39" t="e">
        <f t="shared" si="1646"/>
        <v>#DIV/0!</v>
      </c>
      <c r="GE581" s="39" t="e">
        <f t="shared" si="1647"/>
        <v>#DIV/0!</v>
      </c>
      <c r="GF581" s="39" t="e">
        <f t="shared" si="1648"/>
        <v>#DIV/0!</v>
      </c>
      <c r="GG581" s="39" t="e">
        <f t="shared" si="1649"/>
        <v>#DIV/0!</v>
      </c>
      <c r="GH581" s="39" t="e">
        <f t="shared" si="1650"/>
        <v>#DIV/0!</v>
      </c>
      <c r="GI581" s="39"/>
      <c r="GJ581" s="39" t="e">
        <f t="shared" si="1651"/>
        <v>#DIV/0!</v>
      </c>
      <c r="GK581" s="39" t="e">
        <f t="shared" si="1652"/>
        <v>#DIV/0!</v>
      </c>
      <c r="GL581" s="39" t="e">
        <f t="shared" si="1653"/>
        <v>#DIV/0!</v>
      </c>
      <c r="GM581" s="39" t="e">
        <f t="shared" si="1654"/>
        <v>#DIV/0!</v>
      </c>
      <c r="GN581" s="39" t="e">
        <f t="shared" si="1655"/>
        <v>#DIV/0!</v>
      </c>
      <c r="GO581" s="57"/>
      <c r="GP581" s="57" t="e">
        <f t="shared" si="1656"/>
        <v>#DIV/0!</v>
      </c>
      <c r="GQ581" s="59" t="e">
        <f t="shared" si="1657"/>
        <v>#DIV/0!</v>
      </c>
      <c r="GR581" s="41" t="e">
        <f t="shared" si="1658"/>
        <v>#DIV/0!</v>
      </c>
      <c r="GS581" s="57" t="e">
        <f t="shared" si="1659"/>
        <v>#DIV/0!</v>
      </c>
      <c r="GT581" s="57" t="e">
        <f t="shared" si="1660"/>
        <v>#DIV/0!</v>
      </c>
      <c r="GU581" s="57" t="e">
        <f t="shared" si="1661"/>
        <v>#DIV/0!</v>
      </c>
      <c r="GV581" s="57"/>
      <c r="GW581" s="42" t="e">
        <f t="shared" si="1662"/>
        <v>#DIV/0!</v>
      </c>
      <c r="GX581" s="42" t="e">
        <f t="shared" si="1663"/>
        <v>#DIV/0!</v>
      </c>
      <c r="GY581" s="42" t="e">
        <f t="shared" si="1664"/>
        <v>#DIV/0!</v>
      </c>
      <c r="GZ581" s="57"/>
      <c r="HA581" s="2" t="e">
        <f t="shared" si="1665"/>
        <v>#DIV/0!</v>
      </c>
      <c r="HB581" s="2" t="e">
        <f t="shared" si="1666"/>
        <v>#DIV/0!</v>
      </c>
      <c r="HC581" s="2" t="e">
        <f t="shared" si="1667"/>
        <v>#DIV/0!</v>
      </c>
      <c r="HD581" s="2" t="e">
        <f t="shared" si="1668"/>
        <v>#DIV/0!</v>
      </c>
      <c r="HE581" s="2" t="e">
        <f t="shared" si="1669"/>
        <v>#DIV/0!</v>
      </c>
      <c r="HF581" s="2" t="e">
        <f t="shared" si="1670"/>
        <v>#DIV/0!</v>
      </c>
      <c r="HG581" s="2" t="e">
        <f t="shared" si="1671"/>
        <v>#DIV/0!</v>
      </c>
      <c r="HH581" s="2" t="e">
        <f t="shared" si="1672"/>
        <v>#DIV/0!</v>
      </c>
      <c r="HI581" s="2" t="e">
        <f t="shared" si="1673"/>
        <v>#DIV/0!</v>
      </c>
      <c r="HJ581" s="11" t="e">
        <f t="shared" si="1674"/>
        <v>#DIV/0!</v>
      </c>
      <c r="HK581" s="60" t="e">
        <f t="shared" si="1675"/>
        <v>#DIV/0!</v>
      </c>
      <c r="HL581" s="57"/>
      <c r="HM581" s="57" t="e">
        <f t="shared" si="1676"/>
        <v>#DIV/0!</v>
      </c>
      <c r="HN581" s="57" t="e">
        <f t="shared" si="1677"/>
        <v>#DIV/0!</v>
      </c>
      <c r="HO581" s="57" t="e">
        <f t="shared" si="1678"/>
        <v>#DIV/0!</v>
      </c>
      <c r="HP581" s="57" t="e">
        <f t="shared" si="1679"/>
        <v>#DIV/0!</v>
      </c>
      <c r="HQ581" s="57" t="e">
        <f t="shared" si="1680"/>
        <v>#DIV/0!</v>
      </c>
      <c r="HR581" s="57"/>
      <c r="HS581" s="57" t="e">
        <f t="shared" si="1681"/>
        <v>#DIV/0!</v>
      </c>
      <c r="HT581" s="57" t="e">
        <f t="shared" si="1682"/>
        <v>#DIV/0!</v>
      </c>
      <c r="HU581" s="57" t="e">
        <f t="shared" si="1683"/>
        <v>#DIV/0!</v>
      </c>
      <c r="HV581" s="57" t="e">
        <f t="shared" si="1684"/>
        <v>#DIV/0!</v>
      </c>
      <c r="HW581" s="57" t="e">
        <f t="shared" si="1685"/>
        <v>#DIV/0!</v>
      </c>
      <c r="HX581" s="57"/>
      <c r="HY581" s="57" t="e">
        <f t="shared" si="1686"/>
        <v>#DIV/0!</v>
      </c>
      <c r="HZ581" s="57" t="e">
        <f t="shared" si="1687"/>
        <v>#DIV/0!</v>
      </c>
      <c r="IA581" s="57"/>
      <c r="IB581" s="61">
        <f t="shared" si="1688"/>
        <v>0</v>
      </c>
      <c r="IC581" s="57" t="str">
        <f t="shared" si="1689"/>
        <v/>
      </c>
      <c r="ID581" s="42"/>
      <c r="IE581" s="2" t="str">
        <f t="shared" si="1690"/>
        <v/>
      </c>
      <c r="IF581" s="60" t="e">
        <f t="shared" si="1691"/>
        <v>#DIV/0!</v>
      </c>
      <c r="IG581" s="60" t="str">
        <f t="shared" si="1692"/>
        <v/>
      </c>
      <c r="IH581" s="60" t="str">
        <f t="shared" si="1693"/>
        <v>zinco-</v>
      </c>
      <c r="II581" s="60" t="str">
        <f t="shared" si="1694"/>
        <v>mangano-</v>
      </c>
      <c r="IJ581" s="60" t="e">
        <f t="shared" si="1695"/>
        <v>#DIV/0!</v>
      </c>
      <c r="IK581" s="60" t="e">
        <f t="shared" si="1696"/>
        <v>#DIV/0!</v>
      </c>
      <c r="IL581" s="60" t="e">
        <f t="shared" si="1697"/>
        <v>#DIV/0!</v>
      </c>
      <c r="IM581" s="60" t="e">
        <f t="shared" si="1698"/>
        <v>#DIV/0!</v>
      </c>
      <c r="IN581" s="60" t="str">
        <f t="shared" si="1699"/>
        <v/>
      </c>
      <c r="IO581" s="60" t="str">
        <f t="shared" si="1700"/>
        <v/>
      </c>
      <c r="IP581" s="57"/>
      <c r="IQ581" s="57" t="str">
        <f t="shared" si="1701"/>
        <v>ERROR!!</v>
      </c>
    </row>
    <row r="582" spans="24:251">
      <c r="X582" s="29">
        <f t="shared" si="1557"/>
        <v>0</v>
      </c>
      <c r="Y582" s="29">
        <f t="shared" si="1558"/>
        <v>0</v>
      </c>
      <c r="Z582" s="29" t="e">
        <f t="shared" si="1559"/>
        <v>#DIV/0!</v>
      </c>
      <c r="AA582" s="29" t="e">
        <f t="shared" si="1560"/>
        <v>#DIV/0!</v>
      </c>
      <c r="AB582" s="29" t="e">
        <f t="shared" si="1561"/>
        <v>#DIV/0!</v>
      </c>
      <c r="AC582" s="29" t="e">
        <f t="shared" si="1562"/>
        <v>#DIV/0!</v>
      </c>
      <c r="AF582" s="23">
        <v>60.084299999999999</v>
      </c>
      <c r="AG582" s="23">
        <v>79.878799999999998</v>
      </c>
      <c r="AH582" s="23">
        <v>101.96120000000001</v>
      </c>
      <c r="AI582" s="23">
        <v>151.99039999999999</v>
      </c>
      <c r="AJ582" s="23">
        <v>159.69</v>
      </c>
      <c r="AK582" s="23">
        <v>71.846400000000003</v>
      </c>
      <c r="AL582" s="23">
        <v>70.9375</v>
      </c>
      <c r="AM582" s="23">
        <v>40.304400000000001</v>
      </c>
      <c r="AN582" s="23">
        <v>56.077399999999997</v>
      </c>
      <c r="AO582" s="23">
        <v>61.978999999999999</v>
      </c>
      <c r="AP582" s="23">
        <v>94.195999999999998</v>
      </c>
      <c r="AQ582" s="23">
        <v>18.998000000000001</v>
      </c>
      <c r="AR582" s="23">
        <v>35.450000000000003</v>
      </c>
      <c r="AS582" s="23">
        <v>29.88</v>
      </c>
      <c r="AT582" s="23">
        <v>74.691999999999993</v>
      </c>
      <c r="AU582" s="23">
        <v>81.39</v>
      </c>
      <c r="AX582" s="54">
        <f t="shared" si="1563"/>
        <v>0</v>
      </c>
      <c r="AY582" s="54">
        <f t="shared" si="1564"/>
        <v>0</v>
      </c>
      <c r="AZ582" s="54">
        <f t="shared" si="1565"/>
        <v>0</v>
      </c>
      <c r="BA582" s="54">
        <f t="shared" si="1566"/>
        <v>0</v>
      </c>
      <c r="BB582" s="54">
        <f t="shared" si="1567"/>
        <v>0</v>
      </c>
      <c r="BC582" s="54">
        <f t="shared" si="1568"/>
        <v>0</v>
      </c>
      <c r="BD582" s="54">
        <f t="shared" si="1569"/>
        <v>0</v>
      </c>
      <c r="BE582" s="54">
        <f t="shared" si="1570"/>
        <v>0</v>
      </c>
      <c r="BF582" s="54">
        <f t="shared" si="1571"/>
        <v>0</v>
      </c>
      <c r="BG582" s="54">
        <f t="shared" si="1572"/>
        <v>0</v>
      </c>
      <c r="BH582" s="54">
        <f t="shared" si="1573"/>
        <v>0</v>
      </c>
      <c r="BI582" s="54">
        <f t="shared" si="1574"/>
        <v>0</v>
      </c>
      <c r="BJ582" s="54">
        <f t="shared" si="1575"/>
        <v>0</v>
      </c>
      <c r="BK582" s="54">
        <f t="shared" si="1576"/>
        <v>0</v>
      </c>
      <c r="BL582" s="54">
        <f t="shared" si="1577"/>
        <v>0</v>
      </c>
      <c r="BM582" s="42"/>
      <c r="BO582" s="54">
        <f>'Norm-coeff'!$C$2+$AX582*'Norm-coeff'!$D$2+$AY582*'Norm-coeff'!$E$2+$AZ582*'Norm-coeff'!$F$2+$BA582*'Norm-coeff'!$G$2+$BB582*'Norm-coeff'!$H$2+$BC582*'Norm-coeff'!$I$2+$BD582*'Norm-coeff'!$J$2+$BE582*'Norm-coeff'!$K$2+$BF582*'Norm-coeff'!$L$2+$BG582*'Norm-coeff'!$M$2+$BH582*'Norm-coeff'!$N$2+$BI582*'Norm-coeff'!$O$2</f>
        <v>5.4045421474420303</v>
      </c>
      <c r="BP582" s="54">
        <f>'Norm-coeff'!$C$3+$AX582*'Norm-coeff'!$D$3+$AY582*'Norm-coeff'!$E$3+$AZ582*'Norm-coeff'!$F$3+$BA582*'Norm-coeff'!$G$3+$BB582*'Norm-coeff'!$H$3+$BC582*'Norm-coeff'!$I$3+$BD582*'Norm-coeff'!$J$3+$BE582*'Norm-coeff'!$K$3+$BF582*'Norm-coeff'!$L$3+$BG582*'Norm-coeff'!$M$3+$BH582*'Norm-coeff'!$N$3+$BI582*'Norm-coeff'!$O$3</f>
        <v>3.15319116612705</v>
      </c>
      <c r="BQ582" s="54">
        <f>'Norm-coeff'!$C$4+$AX582*'Norm-coeff'!$D$4+$AY582*'Norm-coeff'!$E$4+$AZ582*'Norm-coeff'!$F$4+$BA582*'Norm-coeff'!$G$4+$BB582*'Norm-coeff'!$H$4+$BC582*'Norm-coeff'!$I$4+$BD582*'Norm-coeff'!$J$4+$BE582*'Norm-coeff'!$K$4+$BF582*'Norm-coeff'!$L$4+$BG582*'Norm-coeff'!$M$4+$BH582*'Norm-coeff'!$N$4+$BI582*'Norm-coeff'!$O$4</f>
        <v>1.42115649462768</v>
      </c>
      <c r="BR582" s="54">
        <f>'Norm-coeff'!$C$5+$AX582*'Norm-coeff'!$D$5+$AY582*'Norm-coeff'!$E$5+$AZ582*'Norm-coeff'!$F$5+$BA582*'Norm-coeff'!$G$5+$BB582*'Norm-coeff'!$H$5+$BC582*'Norm-coeff'!$I$5+$BD582*'Norm-coeff'!$J$5+$BE582*'Norm-coeff'!$K$5+$BF582*'Norm-coeff'!$L$5+$BG582*'Norm-coeff'!$M$5+$BH582*'Norm-coeff'!$N$5+$BI582*'Norm-coeff'!$O$5</f>
        <v>1.0553329241296201</v>
      </c>
      <c r="BS582" s="54">
        <f>'Norm-coeff'!$C$6+$AX582*'Norm-coeff'!$D$6+$AY582*'Norm-coeff'!$E$6+$AZ582*'Norm-coeff'!$F$6+$BA582*'Norm-coeff'!$G$6+$BB582*'Norm-coeff'!$H$6+$BC582*'Norm-coeff'!$I$6+$BD582*'Norm-coeff'!$J$6+$BE582*'Norm-coeff'!$K$6+$BF582*'Norm-coeff'!$L$6+$BG582*'Norm-coeff'!$M$6+$BH582*'Norm-coeff'!$N$6+$BI582*'Norm-coeff'!$O$6</f>
        <v>-1.48700885495103E-2</v>
      </c>
      <c r="BT582" s="54">
        <f>'Norm-coeff'!$C$7+$AX582*'Norm-coeff'!$D$7+$AY582*'Norm-coeff'!$E$7+$AZ582*'Norm-coeff'!$F$7+$BA582*'Norm-coeff'!$G$7+$BB582*'Norm-coeff'!$H$7+$BC582*'Norm-coeff'!$I$7+$BD582*'Norm-coeff'!$J$7+$BE582*'Norm-coeff'!$K$7+$BF582*'Norm-coeff'!$L$7+$BG582*'Norm-coeff'!$M$7+$BH582*'Norm-coeff'!$N$7+$BI582*'Norm-coeff'!$O$7</f>
        <v>2.0907583608832998</v>
      </c>
      <c r="BU582" s="54">
        <f>'Norm-coeff'!$C$8+$AX582*'Norm-coeff'!$D$8+$AY582*'Norm-coeff'!$E$8+$AZ582*'Norm-coeff'!$F$8+$BA582*'Norm-coeff'!$G$8+$BB582*'Norm-coeff'!$H$8+$BC582*'Norm-coeff'!$I$8+$BD582*'Norm-coeff'!$J$8+$BE582*'Norm-coeff'!$K$8+$BF582*'Norm-coeff'!$L$8+$BG582*'Norm-coeff'!$M$8+$BH582*'Norm-coeff'!$N$8+$BI582*'Norm-coeff'!$O$8</f>
        <v>0.65894159836244504</v>
      </c>
      <c r="BV582" s="54">
        <f>'Norm-coeff'!$C$9+$AX582*'Norm-coeff'!$D$9+$AY582*'Norm-coeff'!$E$9+$AZ582*'Norm-coeff'!$F$9+$BA582*'Norm-coeff'!$G$9+$BB582*'Norm-coeff'!$H$9+$BC582*'Norm-coeff'!$I$9+$BD582*'Norm-coeff'!$J$9+$BE582*'Norm-coeff'!$K$9+$BF582*'Norm-coeff'!$L$9+$BG582*'Norm-coeff'!$M$9+$BH582*'Norm-coeff'!$N$9+$BI582*'Norm-coeff'!$O$9</f>
        <v>1.48961085014701</v>
      </c>
      <c r="BW582" s="54">
        <f>'Norm-coeff'!$C$10+$AX582*'Norm-coeff'!$D$10+$AY582*'Norm-coeff'!$E$10+$AZ582*'Norm-coeff'!$F$10+$BA582*'Norm-coeff'!$G$10+$BB582*'Norm-coeff'!$H$10+$BC582*'Norm-coeff'!$I$10+$BD582*'Norm-coeff'!$J$10+$BE582*'Norm-coeff'!$K$10+$BF582*'Norm-coeff'!$L$10+$BG582*'Norm-coeff'!$M$10+$BH582*'Norm-coeff'!$N$10+$BI582*'Norm-coeff'!$O$10</f>
        <v>1.42058735749591</v>
      </c>
      <c r="BX582" s="54">
        <f>'Norm-coeff'!$C$11+$AX582*'Norm-coeff'!$D$11+$AY582*'Norm-coeff'!$E$11+$AZ582*'Norm-coeff'!$F$11+$BA582*'Norm-coeff'!$G$11+$BB582*'Norm-coeff'!$H$11+$BC582*'Norm-coeff'!$I$11+$BD582*'Norm-coeff'!$J$11+$BE582*'Norm-coeff'!$K$11+$BF582*'Norm-coeff'!$L$11+$BG582*'Norm-coeff'!$M$11+$BH582*'Norm-coeff'!$N$11+$BI582*'Norm-coeff'!$O$11</f>
        <v>0.221233014421479</v>
      </c>
      <c r="BY582" s="54">
        <f>'Norm-coeff'!$C$12+$AX582*'Norm-coeff'!$D$12+$AY582*'Norm-coeff'!$E$12+$AZ582*'Norm-coeff'!$F$12+$BA582*'Norm-coeff'!$G$12+$BB582*'Norm-coeff'!$H$12+$BC582*'Norm-coeff'!$I$12+$BD582*'Norm-coeff'!$J$12+$BE582*'Norm-coeff'!$K$12+$BF582*'Norm-coeff'!$L$12+$BG582*'Norm-coeff'!$M$12+$BH582*'Norm-coeff'!$N$12+$BI582*'Norm-coeff'!$O$12</f>
        <v>0.283527502056037</v>
      </c>
      <c r="BZ582" s="54">
        <f>'Norm-coeff'!$C$13+$AX582*'Norm-coeff'!$D$13+$AY582*'Norm-coeff'!$E$13+$AZ582*'Norm-coeff'!$F$13+$BA582*'Norm-coeff'!$G$13+$BB582*'Norm-coeff'!$H$13+$BC582*'Norm-coeff'!$I$13+$BD582*'Norm-coeff'!$J$13+$BE582*'Norm-coeff'!$K$13+$BF582*'Norm-coeff'!$L$13+$BG582*'Norm-coeff'!$M$13+$BH582*'Norm-coeff'!$N$13+$BI582*'Norm-coeff'!$O$13</f>
        <v>-4.1864930554451202E-2</v>
      </c>
      <c r="CA582" s="54">
        <f>'Norm-coeff'!$C$14+$AX582*'Norm-coeff'!$D$14+$AY582*'Norm-coeff'!$E$14+$AZ582*'Norm-coeff'!$F$14+$BA582*'Norm-coeff'!$G$14+$BB582*'Norm-coeff'!$H$14+$BC582*'Norm-coeff'!$I$14+$BD582*'Norm-coeff'!$J$14+$BE582*'Norm-coeff'!$K$14+$BF582*'Norm-coeff'!$L$14+$BG582*'Norm-coeff'!$M$14+$BH582*'Norm-coeff'!$N$14+$BI582*'Norm-coeff'!$O$14</f>
        <v>4.2526983164477103</v>
      </c>
      <c r="CC582" s="54">
        <f t="shared" si="1702"/>
        <v>0</v>
      </c>
      <c r="CG582" s="54">
        <f t="shared" si="1578"/>
        <v>0</v>
      </c>
      <c r="CH582" s="54">
        <f t="shared" si="1729"/>
        <v>0</v>
      </c>
      <c r="CI582" s="54">
        <f t="shared" si="1579"/>
        <v>0</v>
      </c>
      <c r="CJ582" s="56">
        <f t="shared" si="1580"/>
        <v>0</v>
      </c>
      <c r="CK582" s="54">
        <f t="shared" si="1581"/>
        <v>0</v>
      </c>
      <c r="CL582" s="54">
        <f t="shared" si="1582"/>
        <v>0</v>
      </c>
      <c r="CM582" s="54">
        <f t="shared" si="1583"/>
        <v>0</v>
      </c>
      <c r="CN582" s="54">
        <f t="shared" si="1584"/>
        <v>0</v>
      </c>
      <c r="CO582" s="54">
        <f t="shared" si="1585"/>
        <v>0</v>
      </c>
      <c r="CP582" s="54">
        <f t="shared" si="1586"/>
        <v>0</v>
      </c>
      <c r="CQ582" s="54">
        <f t="shared" si="1587"/>
        <v>0</v>
      </c>
      <c r="CR582" s="54">
        <f t="shared" si="1588"/>
        <v>0</v>
      </c>
      <c r="CS582" s="54">
        <f t="shared" si="1589"/>
        <v>0</v>
      </c>
      <c r="CU582" s="54">
        <f t="shared" si="1590"/>
        <v>0</v>
      </c>
      <c r="CV582" s="54">
        <f t="shared" si="1591"/>
        <v>0</v>
      </c>
      <c r="CW582" s="54">
        <f t="shared" si="1592"/>
        <v>0</v>
      </c>
      <c r="CX582" s="54">
        <f t="shared" si="1593"/>
        <v>0</v>
      </c>
      <c r="CZ582" s="54">
        <f t="shared" si="1594"/>
        <v>0</v>
      </c>
      <c r="DA582" s="54">
        <f t="shared" si="1595"/>
        <v>0</v>
      </c>
      <c r="DB582" s="54">
        <f t="shared" si="1596"/>
        <v>0</v>
      </c>
      <c r="DC582" s="54">
        <f t="shared" si="1597"/>
        <v>0</v>
      </c>
      <c r="DD582" s="54">
        <f t="shared" si="1598"/>
        <v>0</v>
      </c>
      <c r="DE582" s="54">
        <f t="shared" si="1599"/>
        <v>0</v>
      </c>
      <c r="DF582" s="54">
        <f t="shared" si="1600"/>
        <v>0</v>
      </c>
      <c r="DG582" s="54">
        <f t="shared" si="1601"/>
        <v>2</v>
      </c>
      <c r="DH582" s="71">
        <f t="shared" si="1602"/>
        <v>0</v>
      </c>
      <c r="DI582" s="71">
        <f t="shared" si="1603"/>
        <v>0</v>
      </c>
      <c r="DJ582" s="54">
        <f t="shared" si="1604"/>
        <v>0</v>
      </c>
      <c r="DK582" s="54">
        <f t="shared" si="1605"/>
        <v>2</v>
      </c>
      <c r="DL582" s="4">
        <f t="shared" si="1703"/>
        <v>0</v>
      </c>
      <c r="DM582" s="3">
        <f t="shared" si="1606"/>
        <v>0</v>
      </c>
      <c r="DN582" s="3">
        <f t="shared" si="1607"/>
        <v>0</v>
      </c>
      <c r="DO582" s="4" t="e">
        <f t="shared" si="1608"/>
        <v>#DIV/0!</v>
      </c>
      <c r="DP582" s="57"/>
      <c r="DQ582" s="57"/>
      <c r="DR582" s="56">
        <f t="shared" si="1704"/>
        <v>2</v>
      </c>
      <c r="DS582" s="56">
        <f t="shared" si="1705"/>
        <v>0</v>
      </c>
      <c r="DT582" s="38">
        <f t="shared" si="1706"/>
        <v>0</v>
      </c>
      <c r="DU582" s="38">
        <f t="shared" si="1609"/>
        <v>2</v>
      </c>
      <c r="DV582" s="38">
        <f t="shared" si="1707"/>
        <v>0</v>
      </c>
      <c r="DW582" s="39">
        <f t="shared" si="1708"/>
        <v>0</v>
      </c>
      <c r="DX582" s="39">
        <f t="shared" si="1709"/>
        <v>0</v>
      </c>
      <c r="DY582" s="39">
        <f t="shared" si="1710"/>
        <v>0</v>
      </c>
      <c r="DZ582" s="39">
        <f t="shared" si="1711"/>
        <v>0</v>
      </c>
      <c r="EA582" s="39">
        <f t="shared" si="1712"/>
        <v>0</v>
      </c>
      <c r="EB582" s="37" t="e">
        <f t="shared" si="1610"/>
        <v>#DIV/0!</v>
      </c>
      <c r="EC582" s="37" t="e">
        <f t="shared" si="1611"/>
        <v>#DIV/0!</v>
      </c>
      <c r="ED582" s="37" t="e">
        <f t="shared" si="1612"/>
        <v>#DIV/0!</v>
      </c>
      <c r="EE582" s="37" t="e">
        <f t="shared" si="1613"/>
        <v>#DIV/0!</v>
      </c>
      <c r="EF582" s="39" t="e">
        <f t="shared" si="1614"/>
        <v>#DIV/0!</v>
      </c>
      <c r="EG582" s="37" t="e">
        <f t="shared" si="1615"/>
        <v>#DIV/0!</v>
      </c>
      <c r="EH582" s="37" t="e">
        <f t="shared" si="1616"/>
        <v>#DIV/0!</v>
      </c>
      <c r="EI582" s="11" t="b">
        <f t="shared" si="1617"/>
        <v>1</v>
      </c>
      <c r="EJ582" s="11" t="b">
        <f t="shared" si="1618"/>
        <v>0</v>
      </c>
      <c r="EK582" s="39" t="e">
        <f t="shared" si="1619"/>
        <v>#DIV/0!</v>
      </c>
      <c r="EL582" s="39" t="e">
        <f t="shared" si="1620"/>
        <v>#DIV/0!</v>
      </c>
      <c r="EM582" s="39" t="e">
        <f t="shared" si="1621"/>
        <v>#DIV/0!</v>
      </c>
      <c r="EN582" s="39" t="e">
        <f t="shared" si="1622"/>
        <v>#DIV/0!</v>
      </c>
      <c r="EO582" s="39" t="e">
        <f t="shared" si="1623"/>
        <v>#DIV/0!</v>
      </c>
      <c r="EP582" s="39" t="e">
        <f t="shared" si="1624"/>
        <v>#DIV/0!</v>
      </c>
      <c r="EQ582" s="39" t="e">
        <f t="shared" si="1625"/>
        <v>#DIV/0!</v>
      </c>
      <c r="ER582" s="39" t="e">
        <f t="shared" si="1626"/>
        <v>#DIV/0!</v>
      </c>
      <c r="ES582" s="58" t="str">
        <f t="shared" si="1627"/>
        <v>(OH,F,Cl)-dominate amphibole</v>
      </c>
      <c r="ET582" s="58" t="e">
        <f t="shared" si="1628"/>
        <v>#N/A</v>
      </c>
      <c r="EU582" s="56">
        <f t="shared" si="1713"/>
        <v>0</v>
      </c>
      <c r="EV582" s="56">
        <f t="shared" si="1714"/>
        <v>0</v>
      </c>
      <c r="EW582" s="56">
        <f t="shared" si="1715"/>
        <v>0</v>
      </c>
      <c r="EX582" s="56">
        <f t="shared" si="1716"/>
        <v>0</v>
      </c>
      <c r="EY582" s="56">
        <f t="shared" si="1717"/>
        <v>0</v>
      </c>
      <c r="EZ582" s="56">
        <f t="shared" si="1718"/>
        <v>0</v>
      </c>
      <c r="FA582" s="39">
        <f t="shared" si="1719"/>
        <v>0</v>
      </c>
      <c r="FB582" s="39">
        <f t="shared" si="1720"/>
        <v>0</v>
      </c>
      <c r="FC582" s="54">
        <f t="shared" si="1721"/>
        <v>0</v>
      </c>
      <c r="FD582" s="54">
        <f t="shared" si="1722"/>
        <v>0</v>
      </c>
      <c r="FE582" s="39">
        <f t="shared" si="1723"/>
        <v>0</v>
      </c>
      <c r="FF582" s="54">
        <f t="shared" si="1724"/>
        <v>0</v>
      </c>
      <c r="FG582" s="39">
        <f t="shared" si="1725"/>
        <v>0</v>
      </c>
      <c r="FH582" s="39">
        <f t="shared" si="1629"/>
        <v>0</v>
      </c>
      <c r="FI582" s="39">
        <f t="shared" si="1630"/>
        <v>0</v>
      </c>
      <c r="FJ582" s="39">
        <f t="shared" si="1631"/>
        <v>0</v>
      </c>
      <c r="FK582" s="39" t="e">
        <f t="shared" si="1632"/>
        <v>#DIV/0!</v>
      </c>
      <c r="FL582" s="39" t="e">
        <f t="shared" si="1633"/>
        <v>#DIV/0!</v>
      </c>
      <c r="FM582" s="39" t="e">
        <f t="shared" si="1634"/>
        <v>#DIV/0!</v>
      </c>
      <c r="FN582" s="39">
        <f t="shared" si="1635"/>
        <v>1</v>
      </c>
      <c r="FO582" s="39">
        <f t="shared" si="1726"/>
        <v>0</v>
      </c>
      <c r="FP582" s="39">
        <f t="shared" si="1727"/>
        <v>0</v>
      </c>
      <c r="FQ582" s="39">
        <f t="shared" si="1728"/>
        <v>0</v>
      </c>
      <c r="FR582" s="39">
        <f t="shared" si="1636"/>
        <v>0</v>
      </c>
      <c r="FS582" s="39">
        <f t="shared" si="1637"/>
        <v>0</v>
      </c>
      <c r="FU582" s="39" t="e">
        <f t="shared" si="1638"/>
        <v>#DIV/0!</v>
      </c>
      <c r="FV582" s="39" t="e">
        <f t="shared" si="1639"/>
        <v>#DIV/0!</v>
      </c>
      <c r="FW582" s="39" t="e">
        <f t="shared" si="1640"/>
        <v>#DIV/0!</v>
      </c>
      <c r="FY582" s="39" t="e">
        <f t="shared" si="1641"/>
        <v>#DIV/0!</v>
      </c>
      <c r="FZ582" s="39" t="e">
        <f t="shared" si="1642"/>
        <v>#DIV/0!</v>
      </c>
      <c r="GA582" s="39" t="e">
        <f t="shared" si="1643"/>
        <v>#DIV/0!</v>
      </c>
      <c r="GB582" s="39" t="e">
        <f t="shared" si="1644"/>
        <v>#DIV/0!</v>
      </c>
      <c r="GC582" s="39" t="e">
        <f t="shared" si="1645"/>
        <v>#DIV/0!</v>
      </c>
      <c r="GD582" s="39" t="e">
        <f t="shared" si="1646"/>
        <v>#DIV/0!</v>
      </c>
      <c r="GE582" s="39" t="e">
        <f t="shared" si="1647"/>
        <v>#DIV/0!</v>
      </c>
      <c r="GF582" s="39" t="e">
        <f t="shared" si="1648"/>
        <v>#DIV/0!</v>
      </c>
      <c r="GG582" s="39" t="e">
        <f t="shared" si="1649"/>
        <v>#DIV/0!</v>
      </c>
      <c r="GH582" s="39" t="e">
        <f t="shared" si="1650"/>
        <v>#DIV/0!</v>
      </c>
      <c r="GI582" s="39"/>
      <c r="GJ582" s="39" t="e">
        <f t="shared" si="1651"/>
        <v>#DIV/0!</v>
      </c>
      <c r="GK582" s="39" t="e">
        <f t="shared" si="1652"/>
        <v>#DIV/0!</v>
      </c>
      <c r="GL582" s="39" t="e">
        <f t="shared" si="1653"/>
        <v>#DIV/0!</v>
      </c>
      <c r="GM582" s="39" t="e">
        <f t="shared" si="1654"/>
        <v>#DIV/0!</v>
      </c>
      <c r="GN582" s="39" t="e">
        <f t="shared" si="1655"/>
        <v>#DIV/0!</v>
      </c>
      <c r="GO582" s="57"/>
      <c r="GP582" s="57" t="e">
        <f t="shared" si="1656"/>
        <v>#DIV/0!</v>
      </c>
      <c r="GQ582" s="59" t="e">
        <f t="shared" si="1657"/>
        <v>#DIV/0!</v>
      </c>
      <c r="GR582" s="41" t="e">
        <f t="shared" si="1658"/>
        <v>#DIV/0!</v>
      </c>
      <c r="GS582" s="57" t="e">
        <f t="shared" si="1659"/>
        <v>#DIV/0!</v>
      </c>
      <c r="GT582" s="57" t="e">
        <f t="shared" si="1660"/>
        <v>#DIV/0!</v>
      </c>
      <c r="GU582" s="57" t="e">
        <f t="shared" si="1661"/>
        <v>#DIV/0!</v>
      </c>
      <c r="GV582" s="57"/>
      <c r="GW582" s="42" t="e">
        <f t="shared" si="1662"/>
        <v>#DIV/0!</v>
      </c>
      <c r="GX582" s="42" t="e">
        <f t="shared" si="1663"/>
        <v>#DIV/0!</v>
      </c>
      <c r="GY582" s="42" t="e">
        <f t="shared" si="1664"/>
        <v>#DIV/0!</v>
      </c>
      <c r="GZ582" s="57"/>
      <c r="HA582" s="2" t="e">
        <f t="shared" si="1665"/>
        <v>#DIV/0!</v>
      </c>
      <c r="HB582" s="2" t="e">
        <f t="shared" si="1666"/>
        <v>#DIV/0!</v>
      </c>
      <c r="HC582" s="2" t="e">
        <f t="shared" si="1667"/>
        <v>#DIV/0!</v>
      </c>
      <c r="HD582" s="2" t="e">
        <f t="shared" si="1668"/>
        <v>#DIV/0!</v>
      </c>
      <c r="HE582" s="2" t="e">
        <f t="shared" si="1669"/>
        <v>#DIV/0!</v>
      </c>
      <c r="HF582" s="2" t="e">
        <f t="shared" si="1670"/>
        <v>#DIV/0!</v>
      </c>
      <c r="HG582" s="2" t="e">
        <f t="shared" si="1671"/>
        <v>#DIV/0!</v>
      </c>
      <c r="HH582" s="2" t="e">
        <f t="shared" si="1672"/>
        <v>#DIV/0!</v>
      </c>
      <c r="HI582" s="2" t="e">
        <f t="shared" si="1673"/>
        <v>#DIV/0!</v>
      </c>
      <c r="HJ582" s="11" t="e">
        <f t="shared" si="1674"/>
        <v>#DIV/0!</v>
      </c>
      <c r="HK582" s="60" t="e">
        <f t="shared" si="1675"/>
        <v>#DIV/0!</v>
      </c>
      <c r="HL582" s="57"/>
      <c r="HM582" s="57" t="e">
        <f t="shared" si="1676"/>
        <v>#DIV/0!</v>
      </c>
      <c r="HN582" s="57" t="e">
        <f t="shared" si="1677"/>
        <v>#DIV/0!</v>
      </c>
      <c r="HO582" s="57" t="e">
        <f t="shared" si="1678"/>
        <v>#DIV/0!</v>
      </c>
      <c r="HP582" s="57" t="e">
        <f t="shared" si="1679"/>
        <v>#DIV/0!</v>
      </c>
      <c r="HQ582" s="57" t="e">
        <f t="shared" si="1680"/>
        <v>#DIV/0!</v>
      </c>
      <c r="HR582" s="57"/>
      <c r="HS582" s="57" t="e">
        <f t="shared" si="1681"/>
        <v>#DIV/0!</v>
      </c>
      <c r="HT582" s="57" t="e">
        <f t="shared" si="1682"/>
        <v>#DIV/0!</v>
      </c>
      <c r="HU582" s="57" t="e">
        <f t="shared" si="1683"/>
        <v>#DIV/0!</v>
      </c>
      <c r="HV582" s="57" t="e">
        <f t="shared" si="1684"/>
        <v>#DIV/0!</v>
      </c>
      <c r="HW582" s="57" t="e">
        <f t="shared" si="1685"/>
        <v>#DIV/0!</v>
      </c>
      <c r="HX582" s="57"/>
      <c r="HY582" s="57" t="e">
        <f t="shared" si="1686"/>
        <v>#DIV/0!</v>
      </c>
      <c r="HZ582" s="57" t="e">
        <f t="shared" si="1687"/>
        <v>#DIV/0!</v>
      </c>
      <c r="IA582" s="57"/>
      <c r="IB582" s="61">
        <f t="shared" si="1688"/>
        <v>0</v>
      </c>
      <c r="IC582" s="57" t="str">
        <f t="shared" si="1689"/>
        <v/>
      </c>
      <c r="ID582" s="42"/>
      <c r="IE582" s="2" t="str">
        <f t="shared" si="1690"/>
        <v/>
      </c>
      <c r="IF582" s="60" t="e">
        <f t="shared" si="1691"/>
        <v>#DIV/0!</v>
      </c>
      <c r="IG582" s="60" t="str">
        <f t="shared" si="1692"/>
        <v/>
      </c>
      <c r="IH582" s="60" t="str">
        <f t="shared" si="1693"/>
        <v>zinco-</v>
      </c>
      <c r="II582" s="60" t="str">
        <f t="shared" si="1694"/>
        <v>mangano-</v>
      </c>
      <c r="IJ582" s="60" t="e">
        <f t="shared" si="1695"/>
        <v>#DIV/0!</v>
      </c>
      <c r="IK582" s="60" t="e">
        <f t="shared" si="1696"/>
        <v>#DIV/0!</v>
      </c>
      <c r="IL582" s="60" t="e">
        <f t="shared" si="1697"/>
        <v>#DIV/0!</v>
      </c>
      <c r="IM582" s="60" t="e">
        <f t="shared" si="1698"/>
        <v>#DIV/0!</v>
      </c>
      <c r="IN582" s="60" t="str">
        <f t="shared" si="1699"/>
        <v/>
      </c>
      <c r="IO582" s="60" t="str">
        <f t="shared" si="1700"/>
        <v/>
      </c>
      <c r="IP582" s="57"/>
      <c r="IQ582" s="57" t="str">
        <f t="shared" si="1701"/>
        <v>ERROR!!</v>
      </c>
    </row>
    <row r="583" spans="24:251">
      <c r="X583" s="29">
        <f t="shared" si="1557"/>
        <v>0</v>
      </c>
      <c r="Y583" s="29">
        <f t="shared" si="1558"/>
        <v>0</v>
      </c>
      <c r="Z583" s="29" t="e">
        <f t="shared" si="1559"/>
        <v>#DIV/0!</v>
      </c>
      <c r="AA583" s="29" t="e">
        <f t="shared" si="1560"/>
        <v>#DIV/0!</v>
      </c>
      <c r="AB583" s="29" t="e">
        <f t="shared" si="1561"/>
        <v>#DIV/0!</v>
      </c>
      <c r="AC583" s="29" t="e">
        <f t="shared" si="1562"/>
        <v>#DIV/0!</v>
      </c>
      <c r="AF583" s="23">
        <v>60.084299999999999</v>
      </c>
      <c r="AG583" s="23">
        <v>79.878799999999998</v>
      </c>
      <c r="AH583" s="23">
        <v>101.96120000000001</v>
      </c>
      <c r="AI583" s="23">
        <v>151.99039999999999</v>
      </c>
      <c r="AJ583" s="23">
        <v>159.69</v>
      </c>
      <c r="AK583" s="23">
        <v>71.846400000000003</v>
      </c>
      <c r="AL583" s="23">
        <v>70.9375</v>
      </c>
      <c r="AM583" s="23">
        <v>40.304400000000001</v>
      </c>
      <c r="AN583" s="23">
        <v>56.077399999999997</v>
      </c>
      <c r="AO583" s="23">
        <v>61.978999999999999</v>
      </c>
      <c r="AP583" s="23">
        <v>94.195999999999998</v>
      </c>
      <c r="AQ583" s="23">
        <v>18.998000000000001</v>
      </c>
      <c r="AR583" s="23">
        <v>35.450000000000003</v>
      </c>
      <c r="AS583" s="23">
        <v>29.88</v>
      </c>
      <c r="AT583" s="23">
        <v>74.691999999999993</v>
      </c>
      <c r="AU583" s="23">
        <v>81.39</v>
      </c>
      <c r="AX583" s="54">
        <f t="shared" si="1563"/>
        <v>0</v>
      </c>
      <c r="AY583" s="54">
        <f t="shared" si="1564"/>
        <v>0</v>
      </c>
      <c r="AZ583" s="54">
        <f t="shared" si="1565"/>
        <v>0</v>
      </c>
      <c r="BA583" s="54">
        <f t="shared" si="1566"/>
        <v>0</v>
      </c>
      <c r="BB583" s="54">
        <f t="shared" si="1567"/>
        <v>0</v>
      </c>
      <c r="BC583" s="54">
        <f t="shared" si="1568"/>
        <v>0</v>
      </c>
      <c r="BD583" s="54">
        <f t="shared" si="1569"/>
        <v>0</v>
      </c>
      <c r="BE583" s="54">
        <f t="shared" si="1570"/>
        <v>0</v>
      </c>
      <c r="BF583" s="54">
        <f t="shared" si="1571"/>
        <v>0</v>
      </c>
      <c r="BG583" s="54">
        <f t="shared" si="1572"/>
        <v>0</v>
      </c>
      <c r="BH583" s="54">
        <f t="shared" si="1573"/>
        <v>0</v>
      </c>
      <c r="BI583" s="54">
        <f t="shared" si="1574"/>
        <v>0</v>
      </c>
      <c r="BJ583" s="54">
        <f t="shared" si="1575"/>
        <v>0</v>
      </c>
      <c r="BK583" s="54">
        <f t="shared" si="1576"/>
        <v>0</v>
      </c>
      <c r="BL583" s="54">
        <f t="shared" si="1577"/>
        <v>0</v>
      </c>
      <c r="BM583" s="42"/>
      <c r="BO583" s="54">
        <f>'Norm-coeff'!$C$2+$AX583*'Norm-coeff'!$D$2+$AY583*'Norm-coeff'!$E$2+$AZ583*'Norm-coeff'!$F$2+$BA583*'Norm-coeff'!$G$2+$BB583*'Norm-coeff'!$H$2+$BC583*'Norm-coeff'!$I$2+$BD583*'Norm-coeff'!$J$2+$BE583*'Norm-coeff'!$K$2+$BF583*'Norm-coeff'!$L$2+$BG583*'Norm-coeff'!$M$2+$BH583*'Norm-coeff'!$N$2+$BI583*'Norm-coeff'!$O$2</f>
        <v>5.4045421474420303</v>
      </c>
      <c r="BP583" s="54">
        <f>'Norm-coeff'!$C$3+$AX583*'Norm-coeff'!$D$3+$AY583*'Norm-coeff'!$E$3+$AZ583*'Norm-coeff'!$F$3+$BA583*'Norm-coeff'!$G$3+$BB583*'Norm-coeff'!$H$3+$BC583*'Norm-coeff'!$I$3+$BD583*'Norm-coeff'!$J$3+$BE583*'Norm-coeff'!$K$3+$BF583*'Norm-coeff'!$L$3+$BG583*'Norm-coeff'!$M$3+$BH583*'Norm-coeff'!$N$3+$BI583*'Norm-coeff'!$O$3</f>
        <v>3.15319116612705</v>
      </c>
      <c r="BQ583" s="54">
        <f>'Norm-coeff'!$C$4+$AX583*'Norm-coeff'!$D$4+$AY583*'Norm-coeff'!$E$4+$AZ583*'Norm-coeff'!$F$4+$BA583*'Norm-coeff'!$G$4+$BB583*'Norm-coeff'!$H$4+$BC583*'Norm-coeff'!$I$4+$BD583*'Norm-coeff'!$J$4+$BE583*'Norm-coeff'!$K$4+$BF583*'Norm-coeff'!$L$4+$BG583*'Norm-coeff'!$M$4+$BH583*'Norm-coeff'!$N$4+$BI583*'Norm-coeff'!$O$4</f>
        <v>1.42115649462768</v>
      </c>
      <c r="BR583" s="54">
        <f>'Norm-coeff'!$C$5+$AX583*'Norm-coeff'!$D$5+$AY583*'Norm-coeff'!$E$5+$AZ583*'Norm-coeff'!$F$5+$BA583*'Norm-coeff'!$G$5+$BB583*'Norm-coeff'!$H$5+$BC583*'Norm-coeff'!$I$5+$BD583*'Norm-coeff'!$J$5+$BE583*'Norm-coeff'!$K$5+$BF583*'Norm-coeff'!$L$5+$BG583*'Norm-coeff'!$M$5+$BH583*'Norm-coeff'!$N$5+$BI583*'Norm-coeff'!$O$5</f>
        <v>1.0553329241296201</v>
      </c>
      <c r="BS583" s="54">
        <f>'Norm-coeff'!$C$6+$AX583*'Norm-coeff'!$D$6+$AY583*'Norm-coeff'!$E$6+$AZ583*'Norm-coeff'!$F$6+$BA583*'Norm-coeff'!$G$6+$BB583*'Norm-coeff'!$H$6+$BC583*'Norm-coeff'!$I$6+$BD583*'Norm-coeff'!$J$6+$BE583*'Norm-coeff'!$K$6+$BF583*'Norm-coeff'!$L$6+$BG583*'Norm-coeff'!$M$6+$BH583*'Norm-coeff'!$N$6+$BI583*'Norm-coeff'!$O$6</f>
        <v>-1.48700885495103E-2</v>
      </c>
      <c r="BT583" s="54">
        <f>'Norm-coeff'!$C$7+$AX583*'Norm-coeff'!$D$7+$AY583*'Norm-coeff'!$E$7+$AZ583*'Norm-coeff'!$F$7+$BA583*'Norm-coeff'!$G$7+$BB583*'Norm-coeff'!$H$7+$BC583*'Norm-coeff'!$I$7+$BD583*'Norm-coeff'!$J$7+$BE583*'Norm-coeff'!$K$7+$BF583*'Norm-coeff'!$L$7+$BG583*'Norm-coeff'!$M$7+$BH583*'Norm-coeff'!$N$7+$BI583*'Norm-coeff'!$O$7</f>
        <v>2.0907583608832998</v>
      </c>
      <c r="BU583" s="54">
        <f>'Norm-coeff'!$C$8+$AX583*'Norm-coeff'!$D$8+$AY583*'Norm-coeff'!$E$8+$AZ583*'Norm-coeff'!$F$8+$BA583*'Norm-coeff'!$G$8+$BB583*'Norm-coeff'!$H$8+$BC583*'Norm-coeff'!$I$8+$BD583*'Norm-coeff'!$J$8+$BE583*'Norm-coeff'!$K$8+$BF583*'Norm-coeff'!$L$8+$BG583*'Norm-coeff'!$M$8+$BH583*'Norm-coeff'!$N$8+$BI583*'Norm-coeff'!$O$8</f>
        <v>0.65894159836244504</v>
      </c>
      <c r="BV583" s="54">
        <f>'Norm-coeff'!$C$9+$AX583*'Norm-coeff'!$D$9+$AY583*'Norm-coeff'!$E$9+$AZ583*'Norm-coeff'!$F$9+$BA583*'Norm-coeff'!$G$9+$BB583*'Norm-coeff'!$H$9+$BC583*'Norm-coeff'!$I$9+$BD583*'Norm-coeff'!$J$9+$BE583*'Norm-coeff'!$K$9+$BF583*'Norm-coeff'!$L$9+$BG583*'Norm-coeff'!$M$9+$BH583*'Norm-coeff'!$N$9+$BI583*'Norm-coeff'!$O$9</f>
        <v>1.48961085014701</v>
      </c>
      <c r="BW583" s="54">
        <f>'Norm-coeff'!$C$10+$AX583*'Norm-coeff'!$D$10+$AY583*'Norm-coeff'!$E$10+$AZ583*'Norm-coeff'!$F$10+$BA583*'Norm-coeff'!$G$10+$BB583*'Norm-coeff'!$H$10+$BC583*'Norm-coeff'!$I$10+$BD583*'Norm-coeff'!$J$10+$BE583*'Norm-coeff'!$K$10+$BF583*'Norm-coeff'!$L$10+$BG583*'Norm-coeff'!$M$10+$BH583*'Norm-coeff'!$N$10+$BI583*'Norm-coeff'!$O$10</f>
        <v>1.42058735749591</v>
      </c>
      <c r="BX583" s="54">
        <f>'Norm-coeff'!$C$11+$AX583*'Norm-coeff'!$D$11+$AY583*'Norm-coeff'!$E$11+$AZ583*'Norm-coeff'!$F$11+$BA583*'Norm-coeff'!$G$11+$BB583*'Norm-coeff'!$H$11+$BC583*'Norm-coeff'!$I$11+$BD583*'Norm-coeff'!$J$11+$BE583*'Norm-coeff'!$K$11+$BF583*'Norm-coeff'!$L$11+$BG583*'Norm-coeff'!$M$11+$BH583*'Norm-coeff'!$N$11+$BI583*'Norm-coeff'!$O$11</f>
        <v>0.221233014421479</v>
      </c>
      <c r="BY583" s="54">
        <f>'Norm-coeff'!$C$12+$AX583*'Norm-coeff'!$D$12+$AY583*'Norm-coeff'!$E$12+$AZ583*'Norm-coeff'!$F$12+$BA583*'Norm-coeff'!$G$12+$BB583*'Norm-coeff'!$H$12+$BC583*'Norm-coeff'!$I$12+$BD583*'Norm-coeff'!$J$12+$BE583*'Norm-coeff'!$K$12+$BF583*'Norm-coeff'!$L$12+$BG583*'Norm-coeff'!$M$12+$BH583*'Norm-coeff'!$N$12+$BI583*'Norm-coeff'!$O$12</f>
        <v>0.283527502056037</v>
      </c>
      <c r="BZ583" s="54">
        <f>'Norm-coeff'!$C$13+$AX583*'Norm-coeff'!$D$13+$AY583*'Norm-coeff'!$E$13+$AZ583*'Norm-coeff'!$F$13+$BA583*'Norm-coeff'!$G$13+$BB583*'Norm-coeff'!$H$13+$BC583*'Norm-coeff'!$I$13+$BD583*'Norm-coeff'!$J$13+$BE583*'Norm-coeff'!$K$13+$BF583*'Norm-coeff'!$L$13+$BG583*'Norm-coeff'!$M$13+$BH583*'Norm-coeff'!$N$13+$BI583*'Norm-coeff'!$O$13</f>
        <v>-4.1864930554451202E-2</v>
      </c>
      <c r="CA583" s="54">
        <f>'Norm-coeff'!$C$14+$AX583*'Norm-coeff'!$D$14+$AY583*'Norm-coeff'!$E$14+$AZ583*'Norm-coeff'!$F$14+$BA583*'Norm-coeff'!$G$14+$BB583*'Norm-coeff'!$H$14+$BC583*'Norm-coeff'!$I$14+$BD583*'Norm-coeff'!$J$14+$BE583*'Norm-coeff'!$K$14+$BF583*'Norm-coeff'!$L$14+$BG583*'Norm-coeff'!$M$14+$BH583*'Norm-coeff'!$N$14+$BI583*'Norm-coeff'!$O$14</f>
        <v>4.2526983164477103</v>
      </c>
      <c r="CC583" s="54">
        <f t="shared" si="1702"/>
        <v>0</v>
      </c>
      <c r="CG583" s="54">
        <f t="shared" si="1578"/>
        <v>0</v>
      </c>
      <c r="CH583" s="54">
        <f t="shared" si="1729"/>
        <v>0</v>
      </c>
      <c r="CI583" s="54">
        <f t="shared" si="1579"/>
        <v>0</v>
      </c>
      <c r="CJ583" s="56">
        <f t="shared" si="1580"/>
        <v>0</v>
      </c>
      <c r="CK583" s="54">
        <f t="shared" si="1581"/>
        <v>0</v>
      </c>
      <c r="CL583" s="54">
        <f t="shared" si="1582"/>
        <v>0</v>
      </c>
      <c r="CM583" s="54">
        <f t="shared" si="1583"/>
        <v>0</v>
      </c>
      <c r="CN583" s="54">
        <f t="shared" si="1584"/>
        <v>0</v>
      </c>
      <c r="CO583" s="54">
        <f t="shared" si="1585"/>
        <v>0</v>
      </c>
      <c r="CP583" s="54">
        <f t="shared" si="1586"/>
        <v>0</v>
      </c>
      <c r="CQ583" s="54">
        <f t="shared" si="1587"/>
        <v>0</v>
      </c>
      <c r="CR583" s="54">
        <f t="shared" si="1588"/>
        <v>0</v>
      </c>
      <c r="CS583" s="54">
        <f t="shared" si="1589"/>
        <v>0</v>
      </c>
      <c r="CU583" s="54">
        <f t="shared" si="1590"/>
        <v>0</v>
      </c>
      <c r="CV583" s="54">
        <f t="shared" si="1591"/>
        <v>0</v>
      </c>
      <c r="CW583" s="54">
        <f t="shared" si="1592"/>
        <v>0</v>
      </c>
      <c r="CX583" s="54">
        <f t="shared" si="1593"/>
        <v>0</v>
      </c>
      <c r="CZ583" s="54">
        <f t="shared" si="1594"/>
        <v>0</v>
      </c>
      <c r="DA583" s="54">
        <f t="shared" si="1595"/>
        <v>0</v>
      </c>
      <c r="DB583" s="54">
        <f t="shared" si="1596"/>
        <v>0</v>
      </c>
      <c r="DC583" s="54">
        <f t="shared" si="1597"/>
        <v>0</v>
      </c>
      <c r="DD583" s="54">
        <f t="shared" si="1598"/>
        <v>0</v>
      </c>
      <c r="DE583" s="54">
        <f t="shared" si="1599"/>
        <v>0</v>
      </c>
      <c r="DF583" s="54">
        <f t="shared" si="1600"/>
        <v>0</v>
      </c>
      <c r="DG583" s="54">
        <f t="shared" si="1601"/>
        <v>2</v>
      </c>
      <c r="DH583" s="71">
        <f t="shared" si="1602"/>
        <v>0</v>
      </c>
      <c r="DI583" s="71">
        <f t="shared" si="1603"/>
        <v>0</v>
      </c>
      <c r="DJ583" s="54">
        <f t="shared" si="1604"/>
        <v>0</v>
      </c>
      <c r="DK583" s="54">
        <f t="shared" si="1605"/>
        <v>2</v>
      </c>
      <c r="DL583" s="4">
        <f t="shared" si="1703"/>
        <v>0</v>
      </c>
      <c r="DM583" s="3">
        <f t="shared" si="1606"/>
        <v>0</v>
      </c>
      <c r="DN583" s="3">
        <f t="shared" si="1607"/>
        <v>0</v>
      </c>
      <c r="DO583" s="4" t="e">
        <f t="shared" si="1608"/>
        <v>#DIV/0!</v>
      </c>
      <c r="DP583" s="57"/>
      <c r="DQ583" s="57"/>
      <c r="DR583" s="56">
        <f t="shared" si="1704"/>
        <v>2</v>
      </c>
      <c r="DS583" s="56">
        <f t="shared" si="1705"/>
        <v>0</v>
      </c>
      <c r="DT583" s="38">
        <f t="shared" si="1706"/>
        <v>0</v>
      </c>
      <c r="DU583" s="38">
        <f t="shared" si="1609"/>
        <v>2</v>
      </c>
      <c r="DV583" s="38">
        <f t="shared" si="1707"/>
        <v>0</v>
      </c>
      <c r="DW583" s="39">
        <f t="shared" si="1708"/>
        <v>0</v>
      </c>
      <c r="DX583" s="39">
        <f t="shared" si="1709"/>
        <v>0</v>
      </c>
      <c r="DY583" s="39">
        <f t="shared" si="1710"/>
        <v>0</v>
      </c>
      <c r="DZ583" s="39">
        <f t="shared" si="1711"/>
        <v>0</v>
      </c>
      <c r="EA583" s="39">
        <f t="shared" si="1712"/>
        <v>0</v>
      </c>
      <c r="EB583" s="37" t="e">
        <f t="shared" si="1610"/>
        <v>#DIV/0!</v>
      </c>
      <c r="EC583" s="37" t="e">
        <f t="shared" si="1611"/>
        <v>#DIV/0!</v>
      </c>
      <c r="ED583" s="37" t="e">
        <f t="shared" si="1612"/>
        <v>#DIV/0!</v>
      </c>
      <c r="EE583" s="37" t="e">
        <f t="shared" si="1613"/>
        <v>#DIV/0!</v>
      </c>
      <c r="EF583" s="39" t="e">
        <f t="shared" si="1614"/>
        <v>#DIV/0!</v>
      </c>
      <c r="EG583" s="37" t="e">
        <f t="shared" si="1615"/>
        <v>#DIV/0!</v>
      </c>
      <c r="EH583" s="37" t="e">
        <f t="shared" si="1616"/>
        <v>#DIV/0!</v>
      </c>
      <c r="EI583" s="11" t="b">
        <f t="shared" si="1617"/>
        <v>1</v>
      </c>
      <c r="EJ583" s="11" t="b">
        <f t="shared" si="1618"/>
        <v>0</v>
      </c>
      <c r="EK583" s="39" t="e">
        <f t="shared" si="1619"/>
        <v>#DIV/0!</v>
      </c>
      <c r="EL583" s="39" t="e">
        <f t="shared" si="1620"/>
        <v>#DIV/0!</v>
      </c>
      <c r="EM583" s="39" t="e">
        <f t="shared" si="1621"/>
        <v>#DIV/0!</v>
      </c>
      <c r="EN583" s="39" t="e">
        <f t="shared" si="1622"/>
        <v>#DIV/0!</v>
      </c>
      <c r="EO583" s="39" t="e">
        <f t="shared" si="1623"/>
        <v>#DIV/0!</v>
      </c>
      <c r="EP583" s="39" t="e">
        <f t="shared" si="1624"/>
        <v>#DIV/0!</v>
      </c>
      <c r="EQ583" s="39" t="e">
        <f t="shared" si="1625"/>
        <v>#DIV/0!</v>
      </c>
      <c r="ER583" s="39" t="e">
        <f t="shared" si="1626"/>
        <v>#DIV/0!</v>
      </c>
      <c r="ES583" s="58" t="str">
        <f t="shared" si="1627"/>
        <v>(OH,F,Cl)-dominate amphibole</v>
      </c>
      <c r="ET583" s="58" t="e">
        <f t="shared" si="1628"/>
        <v>#N/A</v>
      </c>
      <c r="EU583" s="56">
        <f t="shared" si="1713"/>
        <v>0</v>
      </c>
      <c r="EV583" s="56">
        <f t="shared" si="1714"/>
        <v>0</v>
      </c>
      <c r="EW583" s="56">
        <f t="shared" si="1715"/>
        <v>0</v>
      </c>
      <c r="EX583" s="56">
        <f t="shared" si="1716"/>
        <v>0</v>
      </c>
      <c r="EY583" s="56">
        <f t="shared" si="1717"/>
        <v>0</v>
      </c>
      <c r="EZ583" s="56">
        <f t="shared" si="1718"/>
        <v>0</v>
      </c>
      <c r="FA583" s="39">
        <f t="shared" si="1719"/>
        <v>0</v>
      </c>
      <c r="FB583" s="39">
        <f t="shared" si="1720"/>
        <v>0</v>
      </c>
      <c r="FC583" s="54">
        <f t="shared" si="1721"/>
        <v>0</v>
      </c>
      <c r="FD583" s="54">
        <f t="shared" si="1722"/>
        <v>0</v>
      </c>
      <c r="FE583" s="39">
        <f t="shared" si="1723"/>
        <v>0</v>
      </c>
      <c r="FF583" s="54">
        <f t="shared" si="1724"/>
        <v>0</v>
      </c>
      <c r="FG583" s="39">
        <f t="shared" si="1725"/>
        <v>0</v>
      </c>
      <c r="FH583" s="39">
        <f t="shared" si="1629"/>
        <v>0</v>
      </c>
      <c r="FI583" s="39">
        <f t="shared" si="1630"/>
        <v>0</v>
      </c>
      <c r="FJ583" s="39">
        <f t="shared" si="1631"/>
        <v>0</v>
      </c>
      <c r="FK583" s="39" t="e">
        <f t="shared" si="1632"/>
        <v>#DIV/0!</v>
      </c>
      <c r="FL583" s="39" t="e">
        <f t="shared" si="1633"/>
        <v>#DIV/0!</v>
      </c>
      <c r="FM583" s="39" t="e">
        <f t="shared" si="1634"/>
        <v>#DIV/0!</v>
      </c>
      <c r="FN583" s="39">
        <f t="shared" si="1635"/>
        <v>1</v>
      </c>
      <c r="FO583" s="39">
        <f t="shared" si="1726"/>
        <v>0</v>
      </c>
      <c r="FP583" s="39">
        <f t="shared" si="1727"/>
        <v>0</v>
      </c>
      <c r="FQ583" s="39">
        <f t="shared" si="1728"/>
        <v>0</v>
      </c>
      <c r="FR583" s="39">
        <f t="shared" si="1636"/>
        <v>0</v>
      </c>
      <c r="FS583" s="39">
        <f t="shared" si="1637"/>
        <v>0</v>
      </c>
      <c r="FU583" s="39" t="e">
        <f t="shared" si="1638"/>
        <v>#DIV/0!</v>
      </c>
      <c r="FV583" s="39" t="e">
        <f t="shared" si="1639"/>
        <v>#DIV/0!</v>
      </c>
      <c r="FW583" s="39" t="e">
        <f t="shared" si="1640"/>
        <v>#DIV/0!</v>
      </c>
      <c r="FY583" s="39" t="e">
        <f t="shared" si="1641"/>
        <v>#DIV/0!</v>
      </c>
      <c r="FZ583" s="39" t="e">
        <f t="shared" si="1642"/>
        <v>#DIV/0!</v>
      </c>
      <c r="GA583" s="39" t="e">
        <f t="shared" si="1643"/>
        <v>#DIV/0!</v>
      </c>
      <c r="GB583" s="39" t="e">
        <f t="shared" si="1644"/>
        <v>#DIV/0!</v>
      </c>
      <c r="GC583" s="39" t="e">
        <f t="shared" si="1645"/>
        <v>#DIV/0!</v>
      </c>
      <c r="GD583" s="39" t="e">
        <f t="shared" si="1646"/>
        <v>#DIV/0!</v>
      </c>
      <c r="GE583" s="39" t="e">
        <f t="shared" si="1647"/>
        <v>#DIV/0!</v>
      </c>
      <c r="GF583" s="39" t="e">
        <f t="shared" si="1648"/>
        <v>#DIV/0!</v>
      </c>
      <c r="GG583" s="39" t="e">
        <f t="shared" si="1649"/>
        <v>#DIV/0!</v>
      </c>
      <c r="GH583" s="39" t="e">
        <f t="shared" si="1650"/>
        <v>#DIV/0!</v>
      </c>
      <c r="GI583" s="39"/>
      <c r="GJ583" s="39" t="e">
        <f t="shared" si="1651"/>
        <v>#DIV/0!</v>
      </c>
      <c r="GK583" s="39" t="e">
        <f t="shared" si="1652"/>
        <v>#DIV/0!</v>
      </c>
      <c r="GL583" s="39" t="e">
        <f t="shared" si="1653"/>
        <v>#DIV/0!</v>
      </c>
      <c r="GM583" s="39" t="e">
        <f t="shared" si="1654"/>
        <v>#DIV/0!</v>
      </c>
      <c r="GN583" s="39" t="e">
        <f t="shared" si="1655"/>
        <v>#DIV/0!</v>
      </c>
      <c r="GO583" s="57"/>
      <c r="GP583" s="57" t="e">
        <f t="shared" si="1656"/>
        <v>#DIV/0!</v>
      </c>
      <c r="GQ583" s="59" t="e">
        <f t="shared" si="1657"/>
        <v>#DIV/0!</v>
      </c>
      <c r="GR583" s="41" t="e">
        <f t="shared" si="1658"/>
        <v>#DIV/0!</v>
      </c>
      <c r="GS583" s="57" t="e">
        <f t="shared" si="1659"/>
        <v>#DIV/0!</v>
      </c>
      <c r="GT583" s="57" t="e">
        <f t="shared" si="1660"/>
        <v>#DIV/0!</v>
      </c>
      <c r="GU583" s="57" t="e">
        <f t="shared" si="1661"/>
        <v>#DIV/0!</v>
      </c>
      <c r="GV583" s="57"/>
      <c r="GW583" s="42" t="e">
        <f t="shared" si="1662"/>
        <v>#DIV/0!</v>
      </c>
      <c r="GX583" s="42" t="e">
        <f t="shared" si="1663"/>
        <v>#DIV/0!</v>
      </c>
      <c r="GY583" s="42" t="e">
        <f t="shared" si="1664"/>
        <v>#DIV/0!</v>
      </c>
      <c r="GZ583" s="57"/>
      <c r="HA583" s="2" t="e">
        <f t="shared" si="1665"/>
        <v>#DIV/0!</v>
      </c>
      <c r="HB583" s="2" t="e">
        <f t="shared" si="1666"/>
        <v>#DIV/0!</v>
      </c>
      <c r="HC583" s="2" t="e">
        <f t="shared" si="1667"/>
        <v>#DIV/0!</v>
      </c>
      <c r="HD583" s="2" t="e">
        <f t="shared" si="1668"/>
        <v>#DIV/0!</v>
      </c>
      <c r="HE583" s="2" t="e">
        <f t="shared" si="1669"/>
        <v>#DIV/0!</v>
      </c>
      <c r="HF583" s="2" t="e">
        <f t="shared" si="1670"/>
        <v>#DIV/0!</v>
      </c>
      <c r="HG583" s="2" t="e">
        <f t="shared" si="1671"/>
        <v>#DIV/0!</v>
      </c>
      <c r="HH583" s="2" t="e">
        <f t="shared" si="1672"/>
        <v>#DIV/0!</v>
      </c>
      <c r="HI583" s="2" t="e">
        <f t="shared" si="1673"/>
        <v>#DIV/0!</v>
      </c>
      <c r="HJ583" s="11" t="e">
        <f t="shared" si="1674"/>
        <v>#DIV/0!</v>
      </c>
      <c r="HK583" s="60" t="e">
        <f t="shared" si="1675"/>
        <v>#DIV/0!</v>
      </c>
      <c r="HL583" s="57"/>
      <c r="HM583" s="57" t="e">
        <f t="shared" si="1676"/>
        <v>#DIV/0!</v>
      </c>
      <c r="HN583" s="57" t="e">
        <f t="shared" si="1677"/>
        <v>#DIV/0!</v>
      </c>
      <c r="HO583" s="57" t="e">
        <f t="shared" si="1678"/>
        <v>#DIV/0!</v>
      </c>
      <c r="HP583" s="57" t="e">
        <f t="shared" si="1679"/>
        <v>#DIV/0!</v>
      </c>
      <c r="HQ583" s="57" t="e">
        <f t="shared" si="1680"/>
        <v>#DIV/0!</v>
      </c>
      <c r="HR583" s="57"/>
      <c r="HS583" s="57" t="e">
        <f t="shared" si="1681"/>
        <v>#DIV/0!</v>
      </c>
      <c r="HT583" s="57" t="e">
        <f t="shared" si="1682"/>
        <v>#DIV/0!</v>
      </c>
      <c r="HU583" s="57" t="e">
        <f t="shared" si="1683"/>
        <v>#DIV/0!</v>
      </c>
      <c r="HV583" s="57" t="e">
        <f t="shared" si="1684"/>
        <v>#DIV/0!</v>
      </c>
      <c r="HW583" s="57" t="e">
        <f t="shared" si="1685"/>
        <v>#DIV/0!</v>
      </c>
      <c r="HX583" s="57"/>
      <c r="HY583" s="57" t="e">
        <f t="shared" si="1686"/>
        <v>#DIV/0!</v>
      </c>
      <c r="HZ583" s="57" t="e">
        <f t="shared" si="1687"/>
        <v>#DIV/0!</v>
      </c>
      <c r="IA583" s="57"/>
      <c r="IB583" s="61">
        <f t="shared" si="1688"/>
        <v>0</v>
      </c>
      <c r="IC583" s="57" t="str">
        <f t="shared" si="1689"/>
        <v/>
      </c>
      <c r="ID583" s="42"/>
      <c r="IE583" s="2" t="str">
        <f t="shared" si="1690"/>
        <v/>
      </c>
      <c r="IF583" s="60" t="e">
        <f t="shared" si="1691"/>
        <v>#DIV/0!</v>
      </c>
      <c r="IG583" s="60" t="str">
        <f t="shared" si="1692"/>
        <v/>
      </c>
      <c r="IH583" s="60" t="str">
        <f t="shared" si="1693"/>
        <v>zinco-</v>
      </c>
      <c r="II583" s="60" t="str">
        <f t="shared" si="1694"/>
        <v>mangano-</v>
      </c>
      <c r="IJ583" s="60" t="e">
        <f t="shared" si="1695"/>
        <v>#DIV/0!</v>
      </c>
      <c r="IK583" s="60" t="e">
        <f t="shared" si="1696"/>
        <v>#DIV/0!</v>
      </c>
      <c r="IL583" s="60" t="e">
        <f t="shared" si="1697"/>
        <v>#DIV/0!</v>
      </c>
      <c r="IM583" s="60" t="e">
        <f t="shared" si="1698"/>
        <v>#DIV/0!</v>
      </c>
      <c r="IN583" s="60" t="str">
        <f t="shared" si="1699"/>
        <v/>
      </c>
      <c r="IO583" s="60" t="str">
        <f t="shared" si="1700"/>
        <v/>
      </c>
      <c r="IP583" s="57"/>
      <c r="IQ583" s="57" t="str">
        <f t="shared" si="1701"/>
        <v>ERROR!!</v>
      </c>
    </row>
    <row r="584" spans="24:251">
      <c r="X584" s="29">
        <f t="shared" si="1557"/>
        <v>0</v>
      </c>
      <c r="Y584" s="29">
        <f t="shared" si="1558"/>
        <v>0</v>
      </c>
      <c r="Z584" s="29" t="e">
        <f t="shared" si="1559"/>
        <v>#DIV/0!</v>
      </c>
      <c r="AA584" s="29" t="e">
        <f t="shared" si="1560"/>
        <v>#DIV/0!</v>
      </c>
      <c r="AB584" s="29" t="e">
        <f t="shared" si="1561"/>
        <v>#DIV/0!</v>
      </c>
      <c r="AC584" s="29" t="e">
        <f t="shared" si="1562"/>
        <v>#DIV/0!</v>
      </c>
      <c r="AF584" s="23">
        <v>60.084299999999999</v>
      </c>
      <c r="AG584" s="23">
        <v>79.878799999999998</v>
      </c>
      <c r="AH584" s="23">
        <v>101.96120000000001</v>
      </c>
      <c r="AI584" s="23">
        <v>151.99039999999999</v>
      </c>
      <c r="AJ584" s="23">
        <v>159.69</v>
      </c>
      <c r="AK584" s="23">
        <v>71.846400000000003</v>
      </c>
      <c r="AL584" s="23">
        <v>70.9375</v>
      </c>
      <c r="AM584" s="23">
        <v>40.304400000000001</v>
      </c>
      <c r="AN584" s="23">
        <v>56.077399999999997</v>
      </c>
      <c r="AO584" s="23">
        <v>61.978999999999999</v>
      </c>
      <c r="AP584" s="23">
        <v>94.195999999999998</v>
      </c>
      <c r="AQ584" s="23">
        <v>18.998000000000001</v>
      </c>
      <c r="AR584" s="23">
        <v>35.450000000000003</v>
      </c>
      <c r="AS584" s="23">
        <v>29.88</v>
      </c>
      <c r="AT584" s="23">
        <v>74.691999999999993</v>
      </c>
      <c r="AU584" s="23">
        <v>81.39</v>
      </c>
      <c r="AX584" s="54">
        <f t="shared" si="1563"/>
        <v>0</v>
      </c>
      <c r="AY584" s="54">
        <f t="shared" si="1564"/>
        <v>0</v>
      </c>
      <c r="AZ584" s="54">
        <f t="shared" si="1565"/>
        <v>0</v>
      </c>
      <c r="BA584" s="54">
        <f t="shared" si="1566"/>
        <v>0</v>
      </c>
      <c r="BB584" s="54">
        <f t="shared" si="1567"/>
        <v>0</v>
      </c>
      <c r="BC584" s="54">
        <f t="shared" si="1568"/>
        <v>0</v>
      </c>
      <c r="BD584" s="54">
        <f t="shared" si="1569"/>
        <v>0</v>
      </c>
      <c r="BE584" s="54">
        <f t="shared" si="1570"/>
        <v>0</v>
      </c>
      <c r="BF584" s="54">
        <f t="shared" si="1571"/>
        <v>0</v>
      </c>
      <c r="BG584" s="54">
        <f t="shared" si="1572"/>
        <v>0</v>
      </c>
      <c r="BH584" s="54">
        <f t="shared" si="1573"/>
        <v>0</v>
      </c>
      <c r="BI584" s="54">
        <f t="shared" si="1574"/>
        <v>0</v>
      </c>
      <c r="BJ584" s="54">
        <f t="shared" si="1575"/>
        <v>0</v>
      </c>
      <c r="BK584" s="54">
        <f t="shared" si="1576"/>
        <v>0</v>
      </c>
      <c r="BL584" s="54">
        <f t="shared" si="1577"/>
        <v>0</v>
      </c>
      <c r="BM584" s="42"/>
      <c r="BO584" s="54">
        <f>'Norm-coeff'!$C$2+$AX584*'Norm-coeff'!$D$2+$AY584*'Norm-coeff'!$E$2+$AZ584*'Norm-coeff'!$F$2+$BA584*'Norm-coeff'!$G$2+$BB584*'Norm-coeff'!$H$2+$BC584*'Norm-coeff'!$I$2+$BD584*'Norm-coeff'!$J$2+$BE584*'Norm-coeff'!$K$2+$BF584*'Norm-coeff'!$L$2+$BG584*'Norm-coeff'!$M$2+$BH584*'Norm-coeff'!$N$2+$BI584*'Norm-coeff'!$O$2</f>
        <v>5.4045421474420303</v>
      </c>
      <c r="BP584" s="54">
        <f>'Norm-coeff'!$C$3+$AX584*'Norm-coeff'!$D$3+$AY584*'Norm-coeff'!$E$3+$AZ584*'Norm-coeff'!$F$3+$BA584*'Norm-coeff'!$G$3+$BB584*'Norm-coeff'!$H$3+$BC584*'Norm-coeff'!$I$3+$BD584*'Norm-coeff'!$J$3+$BE584*'Norm-coeff'!$K$3+$BF584*'Norm-coeff'!$L$3+$BG584*'Norm-coeff'!$M$3+$BH584*'Norm-coeff'!$N$3+$BI584*'Norm-coeff'!$O$3</f>
        <v>3.15319116612705</v>
      </c>
      <c r="BQ584" s="54">
        <f>'Norm-coeff'!$C$4+$AX584*'Norm-coeff'!$D$4+$AY584*'Norm-coeff'!$E$4+$AZ584*'Norm-coeff'!$F$4+$BA584*'Norm-coeff'!$G$4+$BB584*'Norm-coeff'!$H$4+$BC584*'Norm-coeff'!$I$4+$BD584*'Norm-coeff'!$J$4+$BE584*'Norm-coeff'!$K$4+$BF584*'Norm-coeff'!$L$4+$BG584*'Norm-coeff'!$M$4+$BH584*'Norm-coeff'!$N$4+$BI584*'Norm-coeff'!$O$4</f>
        <v>1.42115649462768</v>
      </c>
      <c r="BR584" s="54">
        <f>'Norm-coeff'!$C$5+$AX584*'Norm-coeff'!$D$5+$AY584*'Norm-coeff'!$E$5+$AZ584*'Norm-coeff'!$F$5+$BA584*'Norm-coeff'!$G$5+$BB584*'Norm-coeff'!$H$5+$BC584*'Norm-coeff'!$I$5+$BD584*'Norm-coeff'!$J$5+$BE584*'Norm-coeff'!$K$5+$BF584*'Norm-coeff'!$L$5+$BG584*'Norm-coeff'!$M$5+$BH584*'Norm-coeff'!$N$5+$BI584*'Norm-coeff'!$O$5</f>
        <v>1.0553329241296201</v>
      </c>
      <c r="BS584" s="54">
        <f>'Norm-coeff'!$C$6+$AX584*'Norm-coeff'!$D$6+$AY584*'Norm-coeff'!$E$6+$AZ584*'Norm-coeff'!$F$6+$BA584*'Norm-coeff'!$G$6+$BB584*'Norm-coeff'!$H$6+$BC584*'Norm-coeff'!$I$6+$BD584*'Norm-coeff'!$J$6+$BE584*'Norm-coeff'!$K$6+$BF584*'Norm-coeff'!$L$6+$BG584*'Norm-coeff'!$M$6+$BH584*'Norm-coeff'!$N$6+$BI584*'Norm-coeff'!$O$6</f>
        <v>-1.48700885495103E-2</v>
      </c>
      <c r="BT584" s="54">
        <f>'Norm-coeff'!$C$7+$AX584*'Norm-coeff'!$D$7+$AY584*'Norm-coeff'!$E$7+$AZ584*'Norm-coeff'!$F$7+$BA584*'Norm-coeff'!$G$7+$BB584*'Norm-coeff'!$H$7+$BC584*'Norm-coeff'!$I$7+$BD584*'Norm-coeff'!$J$7+$BE584*'Norm-coeff'!$K$7+$BF584*'Norm-coeff'!$L$7+$BG584*'Norm-coeff'!$M$7+$BH584*'Norm-coeff'!$N$7+$BI584*'Norm-coeff'!$O$7</f>
        <v>2.0907583608832998</v>
      </c>
      <c r="BU584" s="54">
        <f>'Norm-coeff'!$C$8+$AX584*'Norm-coeff'!$D$8+$AY584*'Norm-coeff'!$E$8+$AZ584*'Norm-coeff'!$F$8+$BA584*'Norm-coeff'!$G$8+$BB584*'Norm-coeff'!$H$8+$BC584*'Norm-coeff'!$I$8+$BD584*'Norm-coeff'!$J$8+$BE584*'Norm-coeff'!$K$8+$BF584*'Norm-coeff'!$L$8+$BG584*'Norm-coeff'!$M$8+$BH584*'Norm-coeff'!$N$8+$BI584*'Norm-coeff'!$O$8</f>
        <v>0.65894159836244504</v>
      </c>
      <c r="BV584" s="54">
        <f>'Norm-coeff'!$C$9+$AX584*'Norm-coeff'!$D$9+$AY584*'Norm-coeff'!$E$9+$AZ584*'Norm-coeff'!$F$9+$BA584*'Norm-coeff'!$G$9+$BB584*'Norm-coeff'!$H$9+$BC584*'Norm-coeff'!$I$9+$BD584*'Norm-coeff'!$J$9+$BE584*'Norm-coeff'!$K$9+$BF584*'Norm-coeff'!$L$9+$BG584*'Norm-coeff'!$M$9+$BH584*'Norm-coeff'!$N$9+$BI584*'Norm-coeff'!$O$9</f>
        <v>1.48961085014701</v>
      </c>
      <c r="BW584" s="54">
        <f>'Norm-coeff'!$C$10+$AX584*'Norm-coeff'!$D$10+$AY584*'Norm-coeff'!$E$10+$AZ584*'Norm-coeff'!$F$10+$BA584*'Norm-coeff'!$G$10+$BB584*'Norm-coeff'!$H$10+$BC584*'Norm-coeff'!$I$10+$BD584*'Norm-coeff'!$J$10+$BE584*'Norm-coeff'!$K$10+$BF584*'Norm-coeff'!$L$10+$BG584*'Norm-coeff'!$M$10+$BH584*'Norm-coeff'!$N$10+$BI584*'Norm-coeff'!$O$10</f>
        <v>1.42058735749591</v>
      </c>
      <c r="BX584" s="54">
        <f>'Norm-coeff'!$C$11+$AX584*'Norm-coeff'!$D$11+$AY584*'Norm-coeff'!$E$11+$AZ584*'Norm-coeff'!$F$11+$BA584*'Norm-coeff'!$G$11+$BB584*'Norm-coeff'!$H$11+$BC584*'Norm-coeff'!$I$11+$BD584*'Norm-coeff'!$J$11+$BE584*'Norm-coeff'!$K$11+$BF584*'Norm-coeff'!$L$11+$BG584*'Norm-coeff'!$M$11+$BH584*'Norm-coeff'!$N$11+$BI584*'Norm-coeff'!$O$11</f>
        <v>0.221233014421479</v>
      </c>
      <c r="BY584" s="54">
        <f>'Norm-coeff'!$C$12+$AX584*'Norm-coeff'!$D$12+$AY584*'Norm-coeff'!$E$12+$AZ584*'Norm-coeff'!$F$12+$BA584*'Norm-coeff'!$G$12+$BB584*'Norm-coeff'!$H$12+$BC584*'Norm-coeff'!$I$12+$BD584*'Norm-coeff'!$J$12+$BE584*'Norm-coeff'!$K$12+$BF584*'Norm-coeff'!$L$12+$BG584*'Norm-coeff'!$M$12+$BH584*'Norm-coeff'!$N$12+$BI584*'Norm-coeff'!$O$12</f>
        <v>0.283527502056037</v>
      </c>
      <c r="BZ584" s="54">
        <f>'Norm-coeff'!$C$13+$AX584*'Norm-coeff'!$D$13+$AY584*'Norm-coeff'!$E$13+$AZ584*'Norm-coeff'!$F$13+$BA584*'Norm-coeff'!$G$13+$BB584*'Norm-coeff'!$H$13+$BC584*'Norm-coeff'!$I$13+$BD584*'Norm-coeff'!$J$13+$BE584*'Norm-coeff'!$K$13+$BF584*'Norm-coeff'!$L$13+$BG584*'Norm-coeff'!$M$13+$BH584*'Norm-coeff'!$N$13+$BI584*'Norm-coeff'!$O$13</f>
        <v>-4.1864930554451202E-2</v>
      </c>
      <c r="CA584" s="54">
        <f>'Norm-coeff'!$C$14+$AX584*'Norm-coeff'!$D$14+$AY584*'Norm-coeff'!$E$14+$AZ584*'Norm-coeff'!$F$14+$BA584*'Norm-coeff'!$G$14+$BB584*'Norm-coeff'!$H$14+$BC584*'Norm-coeff'!$I$14+$BD584*'Norm-coeff'!$J$14+$BE584*'Norm-coeff'!$K$14+$BF584*'Norm-coeff'!$L$14+$BG584*'Norm-coeff'!$M$14+$BH584*'Norm-coeff'!$N$14+$BI584*'Norm-coeff'!$O$14</f>
        <v>4.2526983164477103</v>
      </c>
      <c r="CC584" s="54">
        <f t="shared" si="1702"/>
        <v>0</v>
      </c>
      <c r="CG584" s="54">
        <f t="shared" si="1578"/>
        <v>0</v>
      </c>
      <c r="CH584" s="54">
        <f t="shared" si="1729"/>
        <v>0</v>
      </c>
      <c r="CI584" s="54">
        <f t="shared" si="1579"/>
        <v>0</v>
      </c>
      <c r="CJ584" s="56">
        <f t="shared" si="1580"/>
        <v>0</v>
      </c>
      <c r="CK584" s="54">
        <f t="shared" si="1581"/>
        <v>0</v>
      </c>
      <c r="CL584" s="54">
        <f t="shared" si="1582"/>
        <v>0</v>
      </c>
      <c r="CM584" s="54">
        <f t="shared" si="1583"/>
        <v>0</v>
      </c>
      <c r="CN584" s="54">
        <f t="shared" si="1584"/>
        <v>0</v>
      </c>
      <c r="CO584" s="54">
        <f t="shared" si="1585"/>
        <v>0</v>
      </c>
      <c r="CP584" s="54">
        <f t="shared" si="1586"/>
        <v>0</v>
      </c>
      <c r="CQ584" s="54">
        <f t="shared" si="1587"/>
        <v>0</v>
      </c>
      <c r="CR584" s="54">
        <f t="shared" si="1588"/>
        <v>0</v>
      </c>
      <c r="CS584" s="54">
        <f t="shared" si="1589"/>
        <v>0</v>
      </c>
      <c r="CU584" s="54">
        <f t="shared" si="1590"/>
        <v>0</v>
      </c>
      <c r="CV584" s="54">
        <f t="shared" si="1591"/>
        <v>0</v>
      </c>
      <c r="CW584" s="54">
        <f t="shared" si="1592"/>
        <v>0</v>
      </c>
      <c r="CX584" s="54">
        <f t="shared" si="1593"/>
        <v>0</v>
      </c>
      <c r="CZ584" s="54">
        <f t="shared" si="1594"/>
        <v>0</v>
      </c>
      <c r="DA584" s="54">
        <f t="shared" si="1595"/>
        <v>0</v>
      </c>
      <c r="DB584" s="54">
        <f t="shared" si="1596"/>
        <v>0</v>
      </c>
      <c r="DC584" s="54">
        <f t="shared" si="1597"/>
        <v>0</v>
      </c>
      <c r="DD584" s="54">
        <f t="shared" si="1598"/>
        <v>0</v>
      </c>
      <c r="DE584" s="54">
        <f t="shared" si="1599"/>
        <v>0</v>
      </c>
      <c r="DF584" s="54">
        <f t="shared" si="1600"/>
        <v>0</v>
      </c>
      <c r="DG584" s="54">
        <f t="shared" si="1601"/>
        <v>2</v>
      </c>
      <c r="DH584" s="71">
        <f t="shared" si="1602"/>
        <v>0</v>
      </c>
      <c r="DI584" s="71">
        <f t="shared" si="1603"/>
        <v>0</v>
      </c>
      <c r="DJ584" s="54">
        <f t="shared" si="1604"/>
        <v>0</v>
      </c>
      <c r="DK584" s="54">
        <f t="shared" si="1605"/>
        <v>2</v>
      </c>
      <c r="DL584" s="4">
        <f t="shared" si="1703"/>
        <v>0</v>
      </c>
      <c r="DM584" s="3">
        <f t="shared" si="1606"/>
        <v>0</v>
      </c>
      <c r="DN584" s="3">
        <f t="shared" si="1607"/>
        <v>0</v>
      </c>
      <c r="DO584" s="4" t="e">
        <f t="shared" si="1608"/>
        <v>#DIV/0!</v>
      </c>
      <c r="DP584" s="57"/>
      <c r="DQ584" s="57"/>
      <c r="DR584" s="56">
        <f t="shared" si="1704"/>
        <v>2</v>
      </c>
      <c r="DS584" s="56">
        <f t="shared" si="1705"/>
        <v>0</v>
      </c>
      <c r="DT584" s="38">
        <f t="shared" si="1706"/>
        <v>0</v>
      </c>
      <c r="DU584" s="38">
        <f t="shared" si="1609"/>
        <v>2</v>
      </c>
      <c r="DV584" s="38">
        <f t="shared" si="1707"/>
        <v>0</v>
      </c>
      <c r="DW584" s="39">
        <f t="shared" si="1708"/>
        <v>0</v>
      </c>
      <c r="DX584" s="39">
        <f t="shared" si="1709"/>
        <v>0</v>
      </c>
      <c r="DY584" s="39">
        <f t="shared" si="1710"/>
        <v>0</v>
      </c>
      <c r="DZ584" s="39">
        <f t="shared" si="1711"/>
        <v>0</v>
      </c>
      <c r="EA584" s="39">
        <f t="shared" si="1712"/>
        <v>0</v>
      </c>
      <c r="EB584" s="37" t="e">
        <f t="shared" si="1610"/>
        <v>#DIV/0!</v>
      </c>
      <c r="EC584" s="37" t="e">
        <f t="shared" si="1611"/>
        <v>#DIV/0!</v>
      </c>
      <c r="ED584" s="37" t="e">
        <f t="shared" si="1612"/>
        <v>#DIV/0!</v>
      </c>
      <c r="EE584" s="37" t="e">
        <f t="shared" si="1613"/>
        <v>#DIV/0!</v>
      </c>
      <c r="EF584" s="39" t="e">
        <f t="shared" si="1614"/>
        <v>#DIV/0!</v>
      </c>
      <c r="EG584" s="37" t="e">
        <f t="shared" si="1615"/>
        <v>#DIV/0!</v>
      </c>
      <c r="EH584" s="37" t="e">
        <f t="shared" si="1616"/>
        <v>#DIV/0!</v>
      </c>
      <c r="EI584" s="11" t="b">
        <f t="shared" si="1617"/>
        <v>1</v>
      </c>
      <c r="EJ584" s="11" t="b">
        <f t="shared" si="1618"/>
        <v>0</v>
      </c>
      <c r="EK584" s="39" t="e">
        <f t="shared" si="1619"/>
        <v>#DIV/0!</v>
      </c>
      <c r="EL584" s="39" t="e">
        <f t="shared" si="1620"/>
        <v>#DIV/0!</v>
      </c>
      <c r="EM584" s="39" t="e">
        <f t="shared" si="1621"/>
        <v>#DIV/0!</v>
      </c>
      <c r="EN584" s="39" t="e">
        <f t="shared" si="1622"/>
        <v>#DIV/0!</v>
      </c>
      <c r="EO584" s="39" t="e">
        <f t="shared" si="1623"/>
        <v>#DIV/0!</v>
      </c>
      <c r="EP584" s="39" t="e">
        <f t="shared" si="1624"/>
        <v>#DIV/0!</v>
      </c>
      <c r="EQ584" s="39" t="e">
        <f t="shared" si="1625"/>
        <v>#DIV/0!</v>
      </c>
      <c r="ER584" s="39" t="e">
        <f t="shared" si="1626"/>
        <v>#DIV/0!</v>
      </c>
      <c r="ES584" s="58" t="str">
        <f t="shared" si="1627"/>
        <v>(OH,F,Cl)-dominate amphibole</v>
      </c>
      <c r="ET584" s="58" t="e">
        <f t="shared" si="1628"/>
        <v>#N/A</v>
      </c>
      <c r="EU584" s="56">
        <f t="shared" si="1713"/>
        <v>0</v>
      </c>
      <c r="EV584" s="56">
        <f t="shared" si="1714"/>
        <v>0</v>
      </c>
      <c r="EW584" s="56">
        <f t="shared" si="1715"/>
        <v>0</v>
      </c>
      <c r="EX584" s="56">
        <f t="shared" si="1716"/>
        <v>0</v>
      </c>
      <c r="EY584" s="56">
        <f t="shared" si="1717"/>
        <v>0</v>
      </c>
      <c r="EZ584" s="56">
        <f t="shared" si="1718"/>
        <v>0</v>
      </c>
      <c r="FA584" s="39">
        <f t="shared" si="1719"/>
        <v>0</v>
      </c>
      <c r="FB584" s="39">
        <f t="shared" si="1720"/>
        <v>0</v>
      </c>
      <c r="FC584" s="54">
        <f t="shared" si="1721"/>
        <v>0</v>
      </c>
      <c r="FD584" s="54">
        <f t="shared" si="1722"/>
        <v>0</v>
      </c>
      <c r="FE584" s="39">
        <f t="shared" si="1723"/>
        <v>0</v>
      </c>
      <c r="FF584" s="54">
        <f t="shared" si="1724"/>
        <v>0</v>
      </c>
      <c r="FG584" s="39">
        <f t="shared" si="1725"/>
        <v>0</v>
      </c>
      <c r="FH584" s="39">
        <f t="shared" si="1629"/>
        <v>0</v>
      </c>
      <c r="FI584" s="39">
        <f t="shared" si="1630"/>
        <v>0</v>
      </c>
      <c r="FJ584" s="39">
        <f t="shared" si="1631"/>
        <v>0</v>
      </c>
      <c r="FK584" s="39" t="e">
        <f t="shared" si="1632"/>
        <v>#DIV/0!</v>
      </c>
      <c r="FL584" s="39" t="e">
        <f t="shared" si="1633"/>
        <v>#DIV/0!</v>
      </c>
      <c r="FM584" s="39" t="e">
        <f t="shared" si="1634"/>
        <v>#DIV/0!</v>
      </c>
      <c r="FN584" s="39">
        <f t="shared" si="1635"/>
        <v>1</v>
      </c>
      <c r="FO584" s="39">
        <f t="shared" si="1726"/>
        <v>0</v>
      </c>
      <c r="FP584" s="39">
        <f t="shared" si="1727"/>
        <v>0</v>
      </c>
      <c r="FQ584" s="39">
        <f t="shared" si="1728"/>
        <v>0</v>
      </c>
      <c r="FR584" s="39">
        <f t="shared" si="1636"/>
        <v>0</v>
      </c>
      <c r="FS584" s="39">
        <f t="shared" si="1637"/>
        <v>0</v>
      </c>
      <c r="FU584" s="39" t="e">
        <f t="shared" si="1638"/>
        <v>#DIV/0!</v>
      </c>
      <c r="FV584" s="39" t="e">
        <f t="shared" si="1639"/>
        <v>#DIV/0!</v>
      </c>
      <c r="FW584" s="39" t="e">
        <f t="shared" si="1640"/>
        <v>#DIV/0!</v>
      </c>
      <c r="FY584" s="39" t="e">
        <f t="shared" si="1641"/>
        <v>#DIV/0!</v>
      </c>
      <c r="FZ584" s="39" t="e">
        <f t="shared" si="1642"/>
        <v>#DIV/0!</v>
      </c>
      <c r="GA584" s="39" t="e">
        <f t="shared" si="1643"/>
        <v>#DIV/0!</v>
      </c>
      <c r="GB584" s="39" t="e">
        <f t="shared" si="1644"/>
        <v>#DIV/0!</v>
      </c>
      <c r="GC584" s="39" t="e">
        <f t="shared" si="1645"/>
        <v>#DIV/0!</v>
      </c>
      <c r="GD584" s="39" t="e">
        <f t="shared" si="1646"/>
        <v>#DIV/0!</v>
      </c>
      <c r="GE584" s="39" t="e">
        <f t="shared" si="1647"/>
        <v>#DIV/0!</v>
      </c>
      <c r="GF584" s="39" t="e">
        <f t="shared" si="1648"/>
        <v>#DIV/0!</v>
      </c>
      <c r="GG584" s="39" t="e">
        <f t="shared" si="1649"/>
        <v>#DIV/0!</v>
      </c>
      <c r="GH584" s="39" t="e">
        <f t="shared" si="1650"/>
        <v>#DIV/0!</v>
      </c>
      <c r="GI584" s="39"/>
      <c r="GJ584" s="39" t="e">
        <f t="shared" si="1651"/>
        <v>#DIV/0!</v>
      </c>
      <c r="GK584" s="39" t="e">
        <f t="shared" si="1652"/>
        <v>#DIV/0!</v>
      </c>
      <c r="GL584" s="39" t="e">
        <f t="shared" si="1653"/>
        <v>#DIV/0!</v>
      </c>
      <c r="GM584" s="39" t="e">
        <f t="shared" si="1654"/>
        <v>#DIV/0!</v>
      </c>
      <c r="GN584" s="39" t="e">
        <f t="shared" si="1655"/>
        <v>#DIV/0!</v>
      </c>
      <c r="GO584" s="57"/>
      <c r="GP584" s="57" t="e">
        <f t="shared" si="1656"/>
        <v>#DIV/0!</v>
      </c>
      <c r="GQ584" s="59" t="e">
        <f t="shared" si="1657"/>
        <v>#DIV/0!</v>
      </c>
      <c r="GR584" s="41" t="e">
        <f t="shared" si="1658"/>
        <v>#DIV/0!</v>
      </c>
      <c r="GS584" s="57" t="e">
        <f t="shared" si="1659"/>
        <v>#DIV/0!</v>
      </c>
      <c r="GT584" s="57" t="e">
        <f t="shared" si="1660"/>
        <v>#DIV/0!</v>
      </c>
      <c r="GU584" s="57" t="e">
        <f t="shared" si="1661"/>
        <v>#DIV/0!</v>
      </c>
      <c r="GV584" s="57"/>
      <c r="GW584" s="42" t="e">
        <f t="shared" si="1662"/>
        <v>#DIV/0!</v>
      </c>
      <c r="GX584" s="42" t="e">
        <f t="shared" si="1663"/>
        <v>#DIV/0!</v>
      </c>
      <c r="GY584" s="42" t="e">
        <f t="shared" si="1664"/>
        <v>#DIV/0!</v>
      </c>
      <c r="GZ584" s="57"/>
      <c r="HA584" s="2" t="e">
        <f t="shared" si="1665"/>
        <v>#DIV/0!</v>
      </c>
      <c r="HB584" s="2" t="e">
        <f t="shared" si="1666"/>
        <v>#DIV/0!</v>
      </c>
      <c r="HC584" s="2" t="e">
        <f t="shared" si="1667"/>
        <v>#DIV/0!</v>
      </c>
      <c r="HD584" s="2" t="e">
        <f t="shared" si="1668"/>
        <v>#DIV/0!</v>
      </c>
      <c r="HE584" s="2" t="e">
        <f t="shared" si="1669"/>
        <v>#DIV/0!</v>
      </c>
      <c r="HF584" s="2" t="e">
        <f t="shared" si="1670"/>
        <v>#DIV/0!</v>
      </c>
      <c r="HG584" s="2" t="e">
        <f t="shared" si="1671"/>
        <v>#DIV/0!</v>
      </c>
      <c r="HH584" s="2" t="e">
        <f t="shared" si="1672"/>
        <v>#DIV/0!</v>
      </c>
      <c r="HI584" s="2" t="e">
        <f t="shared" si="1673"/>
        <v>#DIV/0!</v>
      </c>
      <c r="HJ584" s="11" t="e">
        <f t="shared" si="1674"/>
        <v>#DIV/0!</v>
      </c>
      <c r="HK584" s="60" t="e">
        <f t="shared" si="1675"/>
        <v>#DIV/0!</v>
      </c>
      <c r="HL584" s="57"/>
      <c r="HM584" s="57" t="e">
        <f t="shared" si="1676"/>
        <v>#DIV/0!</v>
      </c>
      <c r="HN584" s="57" t="e">
        <f t="shared" si="1677"/>
        <v>#DIV/0!</v>
      </c>
      <c r="HO584" s="57" t="e">
        <f t="shared" si="1678"/>
        <v>#DIV/0!</v>
      </c>
      <c r="HP584" s="57" t="e">
        <f t="shared" si="1679"/>
        <v>#DIV/0!</v>
      </c>
      <c r="HQ584" s="57" t="e">
        <f t="shared" si="1680"/>
        <v>#DIV/0!</v>
      </c>
      <c r="HR584" s="57"/>
      <c r="HS584" s="57" t="e">
        <f t="shared" si="1681"/>
        <v>#DIV/0!</v>
      </c>
      <c r="HT584" s="57" t="e">
        <f t="shared" si="1682"/>
        <v>#DIV/0!</v>
      </c>
      <c r="HU584" s="57" t="e">
        <f t="shared" si="1683"/>
        <v>#DIV/0!</v>
      </c>
      <c r="HV584" s="57" t="e">
        <f t="shared" si="1684"/>
        <v>#DIV/0!</v>
      </c>
      <c r="HW584" s="57" t="e">
        <f t="shared" si="1685"/>
        <v>#DIV/0!</v>
      </c>
      <c r="HX584" s="57"/>
      <c r="HY584" s="57" t="e">
        <f t="shared" si="1686"/>
        <v>#DIV/0!</v>
      </c>
      <c r="HZ584" s="57" t="e">
        <f t="shared" si="1687"/>
        <v>#DIV/0!</v>
      </c>
      <c r="IA584" s="57"/>
      <c r="IB584" s="61">
        <f t="shared" si="1688"/>
        <v>0</v>
      </c>
      <c r="IC584" s="57" t="str">
        <f t="shared" si="1689"/>
        <v/>
      </c>
      <c r="ID584" s="42"/>
      <c r="IE584" s="2" t="str">
        <f t="shared" si="1690"/>
        <v/>
      </c>
      <c r="IF584" s="60" t="e">
        <f t="shared" si="1691"/>
        <v>#DIV/0!</v>
      </c>
      <c r="IG584" s="60" t="str">
        <f t="shared" si="1692"/>
        <v/>
      </c>
      <c r="IH584" s="60" t="str">
        <f t="shared" si="1693"/>
        <v>zinco-</v>
      </c>
      <c r="II584" s="60" t="str">
        <f t="shared" si="1694"/>
        <v>mangano-</v>
      </c>
      <c r="IJ584" s="60" t="e">
        <f t="shared" si="1695"/>
        <v>#DIV/0!</v>
      </c>
      <c r="IK584" s="60" t="e">
        <f t="shared" si="1696"/>
        <v>#DIV/0!</v>
      </c>
      <c r="IL584" s="60" t="e">
        <f t="shared" si="1697"/>
        <v>#DIV/0!</v>
      </c>
      <c r="IM584" s="60" t="e">
        <f t="shared" si="1698"/>
        <v>#DIV/0!</v>
      </c>
      <c r="IN584" s="60" t="str">
        <f t="shared" si="1699"/>
        <v/>
      </c>
      <c r="IO584" s="60" t="str">
        <f t="shared" si="1700"/>
        <v/>
      </c>
      <c r="IP584" s="57"/>
      <c r="IQ584" s="57" t="str">
        <f t="shared" si="1701"/>
        <v>ERROR!!</v>
      </c>
    </row>
    <row r="585" spans="24:251">
      <c r="X585" s="29">
        <f t="shared" si="1557"/>
        <v>0</v>
      </c>
      <c r="Y585" s="29">
        <f t="shared" si="1558"/>
        <v>0</v>
      </c>
      <c r="Z585" s="29" t="e">
        <f t="shared" si="1559"/>
        <v>#DIV/0!</v>
      </c>
      <c r="AA585" s="29" t="e">
        <f t="shared" si="1560"/>
        <v>#DIV/0!</v>
      </c>
      <c r="AB585" s="29" t="e">
        <f t="shared" si="1561"/>
        <v>#DIV/0!</v>
      </c>
      <c r="AC585" s="29" t="e">
        <f t="shared" si="1562"/>
        <v>#DIV/0!</v>
      </c>
      <c r="AF585" s="23">
        <v>60.084299999999999</v>
      </c>
      <c r="AG585" s="23">
        <v>79.878799999999998</v>
      </c>
      <c r="AH585" s="23">
        <v>101.96120000000001</v>
      </c>
      <c r="AI585" s="23">
        <v>151.99039999999999</v>
      </c>
      <c r="AJ585" s="23">
        <v>159.69</v>
      </c>
      <c r="AK585" s="23">
        <v>71.846400000000003</v>
      </c>
      <c r="AL585" s="23">
        <v>70.9375</v>
      </c>
      <c r="AM585" s="23">
        <v>40.304400000000001</v>
      </c>
      <c r="AN585" s="23">
        <v>56.077399999999997</v>
      </c>
      <c r="AO585" s="23">
        <v>61.978999999999999</v>
      </c>
      <c r="AP585" s="23">
        <v>94.195999999999998</v>
      </c>
      <c r="AQ585" s="23">
        <v>18.998000000000001</v>
      </c>
      <c r="AR585" s="23">
        <v>35.450000000000003</v>
      </c>
      <c r="AS585" s="23">
        <v>29.88</v>
      </c>
      <c r="AT585" s="23">
        <v>74.691999999999993</v>
      </c>
      <c r="AU585" s="23">
        <v>81.39</v>
      </c>
      <c r="AX585" s="54">
        <f t="shared" si="1563"/>
        <v>0</v>
      </c>
      <c r="AY585" s="54">
        <f t="shared" si="1564"/>
        <v>0</v>
      </c>
      <c r="AZ585" s="54">
        <f t="shared" si="1565"/>
        <v>0</v>
      </c>
      <c r="BA585" s="54">
        <f t="shared" si="1566"/>
        <v>0</v>
      </c>
      <c r="BB585" s="54">
        <f t="shared" si="1567"/>
        <v>0</v>
      </c>
      <c r="BC585" s="54">
        <f t="shared" si="1568"/>
        <v>0</v>
      </c>
      <c r="BD585" s="54">
        <f t="shared" si="1569"/>
        <v>0</v>
      </c>
      <c r="BE585" s="54">
        <f t="shared" si="1570"/>
        <v>0</v>
      </c>
      <c r="BF585" s="54">
        <f t="shared" si="1571"/>
        <v>0</v>
      </c>
      <c r="BG585" s="54">
        <f t="shared" si="1572"/>
        <v>0</v>
      </c>
      <c r="BH585" s="54">
        <f t="shared" si="1573"/>
        <v>0</v>
      </c>
      <c r="BI585" s="54">
        <f t="shared" si="1574"/>
        <v>0</v>
      </c>
      <c r="BJ585" s="54">
        <f t="shared" si="1575"/>
        <v>0</v>
      </c>
      <c r="BK585" s="54">
        <f t="shared" si="1576"/>
        <v>0</v>
      </c>
      <c r="BL585" s="54">
        <f t="shared" si="1577"/>
        <v>0</v>
      </c>
      <c r="BM585" s="42"/>
      <c r="BO585" s="54">
        <f>'Norm-coeff'!$C$2+$AX585*'Norm-coeff'!$D$2+$AY585*'Norm-coeff'!$E$2+$AZ585*'Norm-coeff'!$F$2+$BA585*'Norm-coeff'!$G$2+$BB585*'Norm-coeff'!$H$2+$BC585*'Norm-coeff'!$I$2+$BD585*'Norm-coeff'!$J$2+$BE585*'Norm-coeff'!$K$2+$BF585*'Norm-coeff'!$L$2+$BG585*'Norm-coeff'!$M$2+$BH585*'Norm-coeff'!$N$2+$BI585*'Norm-coeff'!$O$2</f>
        <v>5.4045421474420303</v>
      </c>
      <c r="BP585" s="54">
        <f>'Norm-coeff'!$C$3+$AX585*'Norm-coeff'!$D$3+$AY585*'Norm-coeff'!$E$3+$AZ585*'Norm-coeff'!$F$3+$BA585*'Norm-coeff'!$G$3+$BB585*'Norm-coeff'!$H$3+$BC585*'Norm-coeff'!$I$3+$BD585*'Norm-coeff'!$J$3+$BE585*'Norm-coeff'!$K$3+$BF585*'Norm-coeff'!$L$3+$BG585*'Norm-coeff'!$M$3+$BH585*'Norm-coeff'!$N$3+$BI585*'Norm-coeff'!$O$3</f>
        <v>3.15319116612705</v>
      </c>
      <c r="BQ585" s="54">
        <f>'Norm-coeff'!$C$4+$AX585*'Norm-coeff'!$D$4+$AY585*'Norm-coeff'!$E$4+$AZ585*'Norm-coeff'!$F$4+$BA585*'Norm-coeff'!$G$4+$BB585*'Norm-coeff'!$H$4+$BC585*'Norm-coeff'!$I$4+$BD585*'Norm-coeff'!$J$4+$BE585*'Norm-coeff'!$K$4+$BF585*'Norm-coeff'!$L$4+$BG585*'Norm-coeff'!$M$4+$BH585*'Norm-coeff'!$N$4+$BI585*'Norm-coeff'!$O$4</f>
        <v>1.42115649462768</v>
      </c>
      <c r="BR585" s="54">
        <f>'Norm-coeff'!$C$5+$AX585*'Norm-coeff'!$D$5+$AY585*'Norm-coeff'!$E$5+$AZ585*'Norm-coeff'!$F$5+$BA585*'Norm-coeff'!$G$5+$BB585*'Norm-coeff'!$H$5+$BC585*'Norm-coeff'!$I$5+$BD585*'Norm-coeff'!$J$5+$BE585*'Norm-coeff'!$K$5+$BF585*'Norm-coeff'!$L$5+$BG585*'Norm-coeff'!$M$5+$BH585*'Norm-coeff'!$N$5+$BI585*'Norm-coeff'!$O$5</f>
        <v>1.0553329241296201</v>
      </c>
      <c r="BS585" s="54">
        <f>'Norm-coeff'!$C$6+$AX585*'Norm-coeff'!$D$6+$AY585*'Norm-coeff'!$E$6+$AZ585*'Norm-coeff'!$F$6+$BA585*'Norm-coeff'!$G$6+$BB585*'Norm-coeff'!$H$6+$BC585*'Norm-coeff'!$I$6+$BD585*'Norm-coeff'!$J$6+$BE585*'Norm-coeff'!$K$6+$BF585*'Norm-coeff'!$L$6+$BG585*'Norm-coeff'!$M$6+$BH585*'Norm-coeff'!$N$6+$BI585*'Norm-coeff'!$O$6</f>
        <v>-1.48700885495103E-2</v>
      </c>
      <c r="BT585" s="54">
        <f>'Norm-coeff'!$C$7+$AX585*'Norm-coeff'!$D$7+$AY585*'Norm-coeff'!$E$7+$AZ585*'Norm-coeff'!$F$7+$BA585*'Norm-coeff'!$G$7+$BB585*'Norm-coeff'!$H$7+$BC585*'Norm-coeff'!$I$7+$BD585*'Norm-coeff'!$J$7+$BE585*'Norm-coeff'!$K$7+$BF585*'Norm-coeff'!$L$7+$BG585*'Norm-coeff'!$M$7+$BH585*'Norm-coeff'!$N$7+$BI585*'Norm-coeff'!$O$7</f>
        <v>2.0907583608832998</v>
      </c>
      <c r="BU585" s="54">
        <f>'Norm-coeff'!$C$8+$AX585*'Norm-coeff'!$D$8+$AY585*'Norm-coeff'!$E$8+$AZ585*'Norm-coeff'!$F$8+$BA585*'Norm-coeff'!$G$8+$BB585*'Norm-coeff'!$H$8+$BC585*'Norm-coeff'!$I$8+$BD585*'Norm-coeff'!$J$8+$BE585*'Norm-coeff'!$K$8+$BF585*'Norm-coeff'!$L$8+$BG585*'Norm-coeff'!$M$8+$BH585*'Norm-coeff'!$N$8+$BI585*'Norm-coeff'!$O$8</f>
        <v>0.65894159836244504</v>
      </c>
      <c r="BV585" s="54">
        <f>'Norm-coeff'!$C$9+$AX585*'Norm-coeff'!$D$9+$AY585*'Norm-coeff'!$E$9+$AZ585*'Norm-coeff'!$F$9+$BA585*'Norm-coeff'!$G$9+$BB585*'Norm-coeff'!$H$9+$BC585*'Norm-coeff'!$I$9+$BD585*'Norm-coeff'!$J$9+$BE585*'Norm-coeff'!$K$9+$BF585*'Norm-coeff'!$L$9+$BG585*'Norm-coeff'!$M$9+$BH585*'Norm-coeff'!$N$9+$BI585*'Norm-coeff'!$O$9</f>
        <v>1.48961085014701</v>
      </c>
      <c r="BW585" s="54">
        <f>'Norm-coeff'!$C$10+$AX585*'Norm-coeff'!$D$10+$AY585*'Norm-coeff'!$E$10+$AZ585*'Norm-coeff'!$F$10+$BA585*'Norm-coeff'!$G$10+$BB585*'Norm-coeff'!$H$10+$BC585*'Norm-coeff'!$I$10+$BD585*'Norm-coeff'!$J$10+$BE585*'Norm-coeff'!$K$10+$BF585*'Norm-coeff'!$L$10+$BG585*'Norm-coeff'!$M$10+$BH585*'Norm-coeff'!$N$10+$BI585*'Norm-coeff'!$O$10</f>
        <v>1.42058735749591</v>
      </c>
      <c r="BX585" s="54">
        <f>'Norm-coeff'!$C$11+$AX585*'Norm-coeff'!$D$11+$AY585*'Norm-coeff'!$E$11+$AZ585*'Norm-coeff'!$F$11+$BA585*'Norm-coeff'!$G$11+$BB585*'Norm-coeff'!$H$11+$BC585*'Norm-coeff'!$I$11+$BD585*'Norm-coeff'!$J$11+$BE585*'Norm-coeff'!$K$11+$BF585*'Norm-coeff'!$L$11+$BG585*'Norm-coeff'!$M$11+$BH585*'Norm-coeff'!$N$11+$BI585*'Norm-coeff'!$O$11</f>
        <v>0.221233014421479</v>
      </c>
      <c r="BY585" s="54">
        <f>'Norm-coeff'!$C$12+$AX585*'Norm-coeff'!$D$12+$AY585*'Norm-coeff'!$E$12+$AZ585*'Norm-coeff'!$F$12+$BA585*'Norm-coeff'!$G$12+$BB585*'Norm-coeff'!$H$12+$BC585*'Norm-coeff'!$I$12+$BD585*'Norm-coeff'!$J$12+$BE585*'Norm-coeff'!$K$12+$BF585*'Norm-coeff'!$L$12+$BG585*'Norm-coeff'!$M$12+$BH585*'Norm-coeff'!$N$12+$BI585*'Norm-coeff'!$O$12</f>
        <v>0.283527502056037</v>
      </c>
      <c r="BZ585" s="54">
        <f>'Norm-coeff'!$C$13+$AX585*'Norm-coeff'!$D$13+$AY585*'Norm-coeff'!$E$13+$AZ585*'Norm-coeff'!$F$13+$BA585*'Norm-coeff'!$G$13+$BB585*'Norm-coeff'!$H$13+$BC585*'Norm-coeff'!$I$13+$BD585*'Norm-coeff'!$J$13+$BE585*'Norm-coeff'!$K$13+$BF585*'Norm-coeff'!$L$13+$BG585*'Norm-coeff'!$M$13+$BH585*'Norm-coeff'!$N$13+$BI585*'Norm-coeff'!$O$13</f>
        <v>-4.1864930554451202E-2</v>
      </c>
      <c r="CA585" s="54">
        <f>'Norm-coeff'!$C$14+$AX585*'Norm-coeff'!$D$14+$AY585*'Norm-coeff'!$E$14+$AZ585*'Norm-coeff'!$F$14+$BA585*'Norm-coeff'!$G$14+$BB585*'Norm-coeff'!$H$14+$BC585*'Norm-coeff'!$I$14+$BD585*'Norm-coeff'!$J$14+$BE585*'Norm-coeff'!$K$14+$BF585*'Norm-coeff'!$L$14+$BG585*'Norm-coeff'!$M$14+$BH585*'Norm-coeff'!$N$14+$BI585*'Norm-coeff'!$O$14</f>
        <v>4.2526983164477103</v>
      </c>
      <c r="CC585" s="54">
        <f t="shared" si="1702"/>
        <v>0</v>
      </c>
      <c r="CG585" s="54">
        <f t="shared" si="1578"/>
        <v>0</v>
      </c>
      <c r="CH585" s="54">
        <f t="shared" si="1729"/>
        <v>0</v>
      </c>
      <c r="CI585" s="54">
        <f t="shared" si="1579"/>
        <v>0</v>
      </c>
      <c r="CJ585" s="56">
        <f t="shared" si="1580"/>
        <v>0</v>
      </c>
      <c r="CK585" s="54">
        <f t="shared" si="1581"/>
        <v>0</v>
      </c>
      <c r="CL585" s="54">
        <f t="shared" si="1582"/>
        <v>0</v>
      </c>
      <c r="CM585" s="54">
        <f t="shared" si="1583"/>
        <v>0</v>
      </c>
      <c r="CN585" s="54">
        <f t="shared" si="1584"/>
        <v>0</v>
      </c>
      <c r="CO585" s="54">
        <f t="shared" si="1585"/>
        <v>0</v>
      </c>
      <c r="CP585" s="54">
        <f t="shared" si="1586"/>
        <v>0</v>
      </c>
      <c r="CQ585" s="54">
        <f t="shared" si="1587"/>
        <v>0</v>
      </c>
      <c r="CR585" s="54">
        <f t="shared" si="1588"/>
        <v>0</v>
      </c>
      <c r="CS585" s="54">
        <f t="shared" si="1589"/>
        <v>0</v>
      </c>
      <c r="CU585" s="54">
        <f t="shared" si="1590"/>
        <v>0</v>
      </c>
      <c r="CV585" s="54">
        <f t="shared" si="1591"/>
        <v>0</v>
      </c>
      <c r="CW585" s="54">
        <f t="shared" si="1592"/>
        <v>0</v>
      </c>
      <c r="CX585" s="54">
        <f t="shared" si="1593"/>
        <v>0</v>
      </c>
      <c r="CZ585" s="54">
        <f t="shared" si="1594"/>
        <v>0</v>
      </c>
      <c r="DA585" s="54">
        <f t="shared" si="1595"/>
        <v>0</v>
      </c>
      <c r="DB585" s="54">
        <f t="shared" si="1596"/>
        <v>0</v>
      </c>
      <c r="DC585" s="54">
        <f t="shared" si="1597"/>
        <v>0</v>
      </c>
      <c r="DD585" s="54">
        <f t="shared" si="1598"/>
        <v>0</v>
      </c>
      <c r="DE585" s="54">
        <f t="shared" si="1599"/>
        <v>0</v>
      </c>
      <c r="DF585" s="54">
        <f t="shared" si="1600"/>
        <v>0</v>
      </c>
      <c r="DG585" s="54">
        <f t="shared" si="1601"/>
        <v>2</v>
      </c>
      <c r="DH585" s="71">
        <f t="shared" si="1602"/>
        <v>0</v>
      </c>
      <c r="DI585" s="71">
        <f t="shared" si="1603"/>
        <v>0</v>
      </c>
      <c r="DJ585" s="54">
        <f t="shared" si="1604"/>
        <v>0</v>
      </c>
      <c r="DK585" s="54">
        <f t="shared" si="1605"/>
        <v>2</v>
      </c>
      <c r="DL585" s="4">
        <f t="shared" si="1703"/>
        <v>0</v>
      </c>
      <c r="DM585" s="3">
        <f t="shared" si="1606"/>
        <v>0</v>
      </c>
      <c r="DN585" s="3">
        <f t="shared" si="1607"/>
        <v>0</v>
      </c>
      <c r="DO585" s="4" t="e">
        <f t="shared" si="1608"/>
        <v>#DIV/0!</v>
      </c>
      <c r="DP585" s="57"/>
      <c r="DQ585" s="57"/>
      <c r="DR585" s="56">
        <f t="shared" si="1704"/>
        <v>2</v>
      </c>
      <c r="DS585" s="56">
        <f t="shared" si="1705"/>
        <v>0</v>
      </c>
      <c r="DT585" s="38">
        <f t="shared" si="1706"/>
        <v>0</v>
      </c>
      <c r="DU585" s="38">
        <f t="shared" si="1609"/>
        <v>2</v>
      </c>
      <c r="DV585" s="38">
        <f t="shared" si="1707"/>
        <v>0</v>
      </c>
      <c r="DW585" s="39">
        <f t="shared" si="1708"/>
        <v>0</v>
      </c>
      <c r="DX585" s="39">
        <f t="shared" si="1709"/>
        <v>0</v>
      </c>
      <c r="DY585" s="39">
        <f t="shared" si="1710"/>
        <v>0</v>
      </c>
      <c r="DZ585" s="39">
        <f t="shared" si="1711"/>
        <v>0</v>
      </c>
      <c r="EA585" s="39">
        <f t="shared" si="1712"/>
        <v>0</v>
      </c>
      <c r="EB585" s="37" t="e">
        <f t="shared" si="1610"/>
        <v>#DIV/0!</v>
      </c>
      <c r="EC585" s="37" t="e">
        <f t="shared" si="1611"/>
        <v>#DIV/0!</v>
      </c>
      <c r="ED585" s="37" t="e">
        <f t="shared" si="1612"/>
        <v>#DIV/0!</v>
      </c>
      <c r="EE585" s="37" t="e">
        <f t="shared" si="1613"/>
        <v>#DIV/0!</v>
      </c>
      <c r="EF585" s="39" t="e">
        <f t="shared" si="1614"/>
        <v>#DIV/0!</v>
      </c>
      <c r="EG585" s="37" t="e">
        <f t="shared" si="1615"/>
        <v>#DIV/0!</v>
      </c>
      <c r="EH585" s="37" t="e">
        <f t="shared" si="1616"/>
        <v>#DIV/0!</v>
      </c>
      <c r="EI585" s="11" t="b">
        <f t="shared" si="1617"/>
        <v>1</v>
      </c>
      <c r="EJ585" s="11" t="b">
        <f t="shared" si="1618"/>
        <v>0</v>
      </c>
      <c r="EK585" s="39" t="e">
        <f t="shared" si="1619"/>
        <v>#DIV/0!</v>
      </c>
      <c r="EL585" s="39" t="e">
        <f t="shared" si="1620"/>
        <v>#DIV/0!</v>
      </c>
      <c r="EM585" s="39" t="e">
        <f t="shared" si="1621"/>
        <v>#DIV/0!</v>
      </c>
      <c r="EN585" s="39" t="e">
        <f t="shared" si="1622"/>
        <v>#DIV/0!</v>
      </c>
      <c r="EO585" s="39" t="e">
        <f t="shared" si="1623"/>
        <v>#DIV/0!</v>
      </c>
      <c r="EP585" s="39" t="e">
        <f t="shared" si="1624"/>
        <v>#DIV/0!</v>
      </c>
      <c r="EQ585" s="39" t="e">
        <f t="shared" si="1625"/>
        <v>#DIV/0!</v>
      </c>
      <c r="ER585" s="39" t="e">
        <f t="shared" si="1626"/>
        <v>#DIV/0!</v>
      </c>
      <c r="ES585" s="58" t="str">
        <f t="shared" si="1627"/>
        <v>(OH,F,Cl)-dominate amphibole</v>
      </c>
      <c r="ET585" s="58" t="e">
        <f t="shared" si="1628"/>
        <v>#N/A</v>
      </c>
      <c r="EU585" s="56">
        <f t="shared" si="1713"/>
        <v>0</v>
      </c>
      <c r="EV585" s="56">
        <f t="shared" si="1714"/>
        <v>0</v>
      </c>
      <c r="EW585" s="56">
        <f t="shared" si="1715"/>
        <v>0</v>
      </c>
      <c r="EX585" s="56">
        <f t="shared" si="1716"/>
        <v>0</v>
      </c>
      <c r="EY585" s="56">
        <f t="shared" si="1717"/>
        <v>0</v>
      </c>
      <c r="EZ585" s="56">
        <f t="shared" si="1718"/>
        <v>0</v>
      </c>
      <c r="FA585" s="39">
        <f t="shared" si="1719"/>
        <v>0</v>
      </c>
      <c r="FB585" s="39">
        <f t="shared" si="1720"/>
        <v>0</v>
      </c>
      <c r="FC585" s="54">
        <f t="shared" si="1721"/>
        <v>0</v>
      </c>
      <c r="FD585" s="54">
        <f t="shared" si="1722"/>
        <v>0</v>
      </c>
      <c r="FE585" s="39">
        <f t="shared" si="1723"/>
        <v>0</v>
      </c>
      <c r="FF585" s="54">
        <f t="shared" si="1724"/>
        <v>0</v>
      </c>
      <c r="FG585" s="39">
        <f t="shared" si="1725"/>
        <v>0</v>
      </c>
      <c r="FH585" s="39">
        <f t="shared" si="1629"/>
        <v>0</v>
      </c>
      <c r="FI585" s="39">
        <f t="shared" si="1630"/>
        <v>0</v>
      </c>
      <c r="FJ585" s="39">
        <f t="shared" si="1631"/>
        <v>0</v>
      </c>
      <c r="FK585" s="39" t="e">
        <f t="shared" si="1632"/>
        <v>#DIV/0!</v>
      </c>
      <c r="FL585" s="39" t="e">
        <f t="shared" si="1633"/>
        <v>#DIV/0!</v>
      </c>
      <c r="FM585" s="39" t="e">
        <f t="shared" si="1634"/>
        <v>#DIV/0!</v>
      </c>
      <c r="FN585" s="39">
        <f t="shared" si="1635"/>
        <v>1</v>
      </c>
      <c r="FO585" s="39">
        <f t="shared" si="1726"/>
        <v>0</v>
      </c>
      <c r="FP585" s="39">
        <f t="shared" si="1727"/>
        <v>0</v>
      </c>
      <c r="FQ585" s="39">
        <f t="shared" si="1728"/>
        <v>0</v>
      </c>
      <c r="FR585" s="39">
        <f t="shared" si="1636"/>
        <v>0</v>
      </c>
      <c r="FS585" s="39">
        <f t="shared" si="1637"/>
        <v>0</v>
      </c>
      <c r="FU585" s="39" t="e">
        <f t="shared" si="1638"/>
        <v>#DIV/0!</v>
      </c>
      <c r="FV585" s="39" t="e">
        <f t="shared" si="1639"/>
        <v>#DIV/0!</v>
      </c>
      <c r="FW585" s="39" t="e">
        <f t="shared" si="1640"/>
        <v>#DIV/0!</v>
      </c>
      <c r="FY585" s="39" t="e">
        <f t="shared" si="1641"/>
        <v>#DIV/0!</v>
      </c>
      <c r="FZ585" s="39" t="e">
        <f t="shared" si="1642"/>
        <v>#DIV/0!</v>
      </c>
      <c r="GA585" s="39" t="e">
        <f t="shared" si="1643"/>
        <v>#DIV/0!</v>
      </c>
      <c r="GB585" s="39" t="e">
        <f t="shared" si="1644"/>
        <v>#DIV/0!</v>
      </c>
      <c r="GC585" s="39" t="e">
        <f t="shared" si="1645"/>
        <v>#DIV/0!</v>
      </c>
      <c r="GD585" s="39" t="e">
        <f t="shared" si="1646"/>
        <v>#DIV/0!</v>
      </c>
      <c r="GE585" s="39" t="e">
        <f t="shared" si="1647"/>
        <v>#DIV/0!</v>
      </c>
      <c r="GF585" s="39" t="e">
        <f t="shared" si="1648"/>
        <v>#DIV/0!</v>
      </c>
      <c r="GG585" s="39" t="e">
        <f t="shared" si="1649"/>
        <v>#DIV/0!</v>
      </c>
      <c r="GH585" s="39" t="e">
        <f t="shared" si="1650"/>
        <v>#DIV/0!</v>
      </c>
      <c r="GI585" s="39"/>
      <c r="GJ585" s="39" t="e">
        <f t="shared" si="1651"/>
        <v>#DIV/0!</v>
      </c>
      <c r="GK585" s="39" t="e">
        <f t="shared" si="1652"/>
        <v>#DIV/0!</v>
      </c>
      <c r="GL585" s="39" t="e">
        <f t="shared" si="1653"/>
        <v>#DIV/0!</v>
      </c>
      <c r="GM585" s="39" t="e">
        <f t="shared" si="1654"/>
        <v>#DIV/0!</v>
      </c>
      <c r="GN585" s="39" t="e">
        <f t="shared" si="1655"/>
        <v>#DIV/0!</v>
      </c>
      <c r="GO585" s="57"/>
      <c r="GP585" s="57" t="e">
        <f t="shared" si="1656"/>
        <v>#DIV/0!</v>
      </c>
      <c r="GQ585" s="59" t="e">
        <f t="shared" si="1657"/>
        <v>#DIV/0!</v>
      </c>
      <c r="GR585" s="41" t="e">
        <f t="shared" si="1658"/>
        <v>#DIV/0!</v>
      </c>
      <c r="GS585" s="57" t="e">
        <f t="shared" si="1659"/>
        <v>#DIV/0!</v>
      </c>
      <c r="GT585" s="57" t="e">
        <f t="shared" si="1660"/>
        <v>#DIV/0!</v>
      </c>
      <c r="GU585" s="57" t="e">
        <f t="shared" si="1661"/>
        <v>#DIV/0!</v>
      </c>
      <c r="GV585" s="57"/>
      <c r="GW585" s="42" t="e">
        <f t="shared" si="1662"/>
        <v>#DIV/0!</v>
      </c>
      <c r="GX585" s="42" t="e">
        <f t="shared" si="1663"/>
        <v>#DIV/0!</v>
      </c>
      <c r="GY585" s="42" t="e">
        <f t="shared" si="1664"/>
        <v>#DIV/0!</v>
      </c>
      <c r="GZ585" s="57"/>
      <c r="HA585" s="2" t="e">
        <f t="shared" si="1665"/>
        <v>#DIV/0!</v>
      </c>
      <c r="HB585" s="2" t="e">
        <f t="shared" si="1666"/>
        <v>#DIV/0!</v>
      </c>
      <c r="HC585" s="2" t="e">
        <f t="shared" si="1667"/>
        <v>#DIV/0!</v>
      </c>
      <c r="HD585" s="2" t="e">
        <f t="shared" si="1668"/>
        <v>#DIV/0!</v>
      </c>
      <c r="HE585" s="2" t="e">
        <f t="shared" si="1669"/>
        <v>#DIV/0!</v>
      </c>
      <c r="HF585" s="2" t="e">
        <f t="shared" si="1670"/>
        <v>#DIV/0!</v>
      </c>
      <c r="HG585" s="2" t="e">
        <f t="shared" si="1671"/>
        <v>#DIV/0!</v>
      </c>
      <c r="HH585" s="2" t="e">
        <f t="shared" si="1672"/>
        <v>#DIV/0!</v>
      </c>
      <c r="HI585" s="2" t="e">
        <f t="shared" si="1673"/>
        <v>#DIV/0!</v>
      </c>
      <c r="HJ585" s="11" t="e">
        <f t="shared" si="1674"/>
        <v>#DIV/0!</v>
      </c>
      <c r="HK585" s="60" t="e">
        <f t="shared" si="1675"/>
        <v>#DIV/0!</v>
      </c>
      <c r="HL585" s="57"/>
      <c r="HM585" s="57" t="e">
        <f t="shared" si="1676"/>
        <v>#DIV/0!</v>
      </c>
      <c r="HN585" s="57" t="e">
        <f t="shared" si="1677"/>
        <v>#DIV/0!</v>
      </c>
      <c r="HO585" s="57" t="e">
        <f t="shared" si="1678"/>
        <v>#DIV/0!</v>
      </c>
      <c r="HP585" s="57" t="e">
        <f t="shared" si="1679"/>
        <v>#DIV/0!</v>
      </c>
      <c r="HQ585" s="57" t="e">
        <f t="shared" si="1680"/>
        <v>#DIV/0!</v>
      </c>
      <c r="HR585" s="57"/>
      <c r="HS585" s="57" t="e">
        <f t="shared" si="1681"/>
        <v>#DIV/0!</v>
      </c>
      <c r="HT585" s="57" t="e">
        <f t="shared" si="1682"/>
        <v>#DIV/0!</v>
      </c>
      <c r="HU585" s="57" t="e">
        <f t="shared" si="1683"/>
        <v>#DIV/0!</v>
      </c>
      <c r="HV585" s="57" t="e">
        <f t="shared" si="1684"/>
        <v>#DIV/0!</v>
      </c>
      <c r="HW585" s="57" t="e">
        <f t="shared" si="1685"/>
        <v>#DIV/0!</v>
      </c>
      <c r="HX585" s="57"/>
      <c r="HY585" s="57" t="e">
        <f t="shared" si="1686"/>
        <v>#DIV/0!</v>
      </c>
      <c r="HZ585" s="57" t="e">
        <f t="shared" si="1687"/>
        <v>#DIV/0!</v>
      </c>
      <c r="IA585" s="57"/>
      <c r="IB585" s="61">
        <f t="shared" si="1688"/>
        <v>0</v>
      </c>
      <c r="IC585" s="57" t="str">
        <f t="shared" si="1689"/>
        <v/>
      </c>
      <c r="ID585" s="42"/>
      <c r="IE585" s="2" t="str">
        <f t="shared" si="1690"/>
        <v/>
      </c>
      <c r="IF585" s="60" t="e">
        <f t="shared" si="1691"/>
        <v>#DIV/0!</v>
      </c>
      <c r="IG585" s="60" t="str">
        <f t="shared" si="1692"/>
        <v/>
      </c>
      <c r="IH585" s="60" t="str">
        <f t="shared" si="1693"/>
        <v>zinco-</v>
      </c>
      <c r="II585" s="60" t="str">
        <f t="shared" si="1694"/>
        <v>mangano-</v>
      </c>
      <c r="IJ585" s="60" t="e">
        <f t="shared" si="1695"/>
        <v>#DIV/0!</v>
      </c>
      <c r="IK585" s="60" t="e">
        <f t="shared" si="1696"/>
        <v>#DIV/0!</v>
      </c>
      <c r="IL585" s="60" t="e">
        <f t="shared" si="1697"/>
        <v>#DIV/0!</v>
      </c>
      <c r="IM585" s="60" t="e">
        <f t="shared" si="1698"/>
        <v>#DIV/0!</v>
      </c>
      <c r="IN585" s="60" t="str">
        <f t="shared" si="1699"/>
        <v/>
      </c>
      <c r="IO585" s="60" t="str">
        <f t="shared" si="1700"/>
        <v/>
      </c>
      <c r="IP585" s="57"/>
      <c r="IQ585" s="57" t="str">
        <f t="shared" si="1701"/>
        <v>ERROR!!</v>
      </c>
    </row>
    <row r="586" spans="24:251">
      <c r="X586" s="29">
        <f t="shared" si="1557"/>
        <v>0</v>
      </c>
      <c r="Y586" s="29">
        <f t="shared" si="1558"/>
        <v>0</v>
      </c>
      <c r="Z586" s="29" t="e">
        <f t="shared" si="1559"/>
        <v>#DIV/0!</v>
      </c>
      <c r="AA586" s="29" t="e">
        <f t="shared" si="1560"/>
        <v>#DIV/0!</v>
      </c>
      <c r="AB586" s="29" t="e">
        <f t="shared" si="1561"/>
        <v>#DIV/0!</v>
      </c>
      <c r="AC586" s="29" t="e">
        <f t="shared" si="1562"/>
        <v>#DIV/0!</v>
      </c>
      <c r="AF586" s="23">
        <v>60.084299999999999</v>
      </c>
      <c r="AG586" s="23">
        <v>79.878799999999998</v>
      </c>
      <c r="AH586" s="23">
        <v>101.96120000000001</v>
      </c>
      <c r="AI586" s="23">
        <v>151.99039999999999</v>
      </c>
      <c r="AJ586" s="23">
        <v>159.69</v>
      </c>
      <c r="AK586" s="23">
        <v>71.846400000000003</v>
      </c>
      <c r="AL586" s="23">
        <v>70.9375</v>
      </c>
      <c r="AM586" s="23">
        <v>40.304400000000001</v>
      </c>
      <c r="AN586" s="23">
        <v>56.077399999999997</v>
      </c>
      <c r="AO586" s="23">
        <v>61.978999999999999</v>
      </c>
      <c r="AP586" s="23">
        <v>94.195999999999998</v>
      </c>
      <c r="AQ586" s="23">
        <v>18.998000000000001</v>
      </c>
      <c r="AR586" s="23">
        <v>35.450000000000003</v>
      </c>
      <c r="AS586" s="23">
        <v>29.88</v>
      </c>
      <c r="AT586" s="23">
        <v>74.691999999999993</v>
      </c>
      <c r="AU586" s="23">
        <v>81.39</v>
      </c>
      <c r="AX586" s="54">
        <f t="shared" si="1563"/>
        <v>0</v>
      </c>
      <c r="AY586" s="54">
        <f t="shared" si="1564"/>
        <v>0</v>
      </c>
      <c r="AZ586" s="54">
        <f t="shared" si="1565"/>
        <v>0</v>
      </c>
      <c r="BA586" s="54">
        <f t="shared" si="1566"/>
        <v>0</v>
      </c>
      <c r="BB586" s="54">
        <f t="shared" si="1567"/>
        <v>0</v>
      </c>
      <c r="BC586" s="54">
        <f t="shared" si="1568"/>
        <v>0</v>
      </c>
      <c r="BD586" s="54">
        <f t="shared" si="1569"/>
        <v>0</v>
      </c>
      <c r="BE586" s="54">
        <f t="shared" si="1570"/>
        <v>0</v>
      </c>
      <c r="BF586" s="54">
        <f t="shared" si="1571"/>
        <v>0</v>
      </c>
      <c r="BG586" s="54">
        <f t="shared" si="1572"/>
        <v>0</v>
      </c>
      <c r="BH586" s="54">
        <f t="shared" si="1573"/>
        <v>0</v>
      </c>
      <c r="BI586" s="54">
        <f t="shared" si="1574"/>
        <v>0</v>
      </c>
      <c r="BJ586" s="54">
        <f t="shared" si="1575"/>
        <v>0</v>
      </c>
      <c r="BK586" s="54">
        <f t="shared" si="1576"/>
        <v>0</v>
      </c>
      <c r="BL586" s="54">
        <f t="shared" si="1577"/>
        <v>0</v>
      </c>
      <c r="BM586" s="42"/>
      <c r="BO586" s="54">
        <f>'Norm-coeff'!$C$2+$AX586*'Norm-coeff'!$D$2+$AY586*'Norm-coeff'!$E$2+$AZ586*'Norm-coeff'!$F$2+$BA586*'Norm-coeff'!$G$2+$BB586*'Norm-coeff'!$H$2+$BC586*'Norm-coeff'!$I$2+$BD586*'Norm-coeff'!$J$2+$BE586*'Norm-coeff'!$K$2+$BF586*'Norm-coeff'!$L$2+$BG586*'Norm-coeff'!$M$2+$BH586*'Norm-coeff'!$N$2+$BI586*'Norm-coeff'!$O$2</f>
        <v>5.4045421474420303</v>
      </c>
      <c r="BP586" s="54">
        <f>'Norm-coeff'!$C$3+$AX586*'Norm-coeff'!$D$3+$AY586*'Norm-coeff'!$E$3+$AZ586*'Norm-coeff'!$F$3+$BA586*'Norm-coeff'!$G$3+$BB586*'Norm-coeff'!$H$3+$BC586*'Norm-coeff'!$I$3+$BD586*'Norm-coeff'!$J$3+$BE586*'Norm-coeff'!$K$3+$BF586*'Norm-coeff'!$L$3+$BG586*'Norm-coeff'!$M$3+$BH586*'Norm-coeff'!$N$3+$BI586*'Norm-coeff'!$O$3</f>
        <v>3.15319116612705</v>
      </c>
      <c r="BQ586" s="54">
        <f>'Norm-coeff'!$C$4+$AX586*'Norm-coeff'!$D$4+$AY586*'Norm-coeff'!$E$4+$AZ586*'Norm-coeff'!$F$4+$BA586*'Norm-coeff'!$G$4+$BB586*'Norm-coeff'!$H$4+$BC586*'Norm-coeff'!$I$4+$BD586*'Norm-coeff'!$J$4+$BE586*'Norm-coeff'!$K$4+$BF586*'Norm-coeff'!$L$4+$BG586*'Norm-coeff'!$M$4+$BH586*'Norm-coeff'!$N$4+$BI586*'Norm-coeff'!$O$4</f>
        <v>1.42115649462768</v>
      </c>
      <c r="BR586" s="54">
        <f>'Norm-coeff'!$C$5+$AX586*'Norm-coeff'!$D$5+$AY586*'Norm-coeff'!$E$5+$AZ586*'Norm-coeff'!$F$5+$BA586*'Norm-coeff'!$G$5+$BB586*'Norm-coeff'!$H$5+$BC586*'Norm-coeff'!$I$5+$BD586*'Norm-coeff'!$J$5+$BE586*'Norm-coeff'!$K$5+$BF586*'Norm-coeff'!$L$5+$BG586*'Norm-coeff'!$M$5+$BH586*'Norm-coeff'!$N$5+$BI586*'Norm-coeff'!$O$5</f>
        <v>1.0553329241296201</v>
      </c>
      <c r="BS586" s="54">
        <f>'Norm-coeff'!$C$6+$AX586*'Norm-coeff'!$D$6+$AY586*'Norm-coeff'!$E$6+$AZ586*'Norm-coeff'!$F$6+$BA586*'Norm-coeff'!$G$6+$BB586*'Norm-coeff'!$H$6+$BC586*'Norm-coeff'!$I$6+$BD586*'Norm-coeff'!$J$6+$BE586*'Norm-coeff'!$K$6+$BF586*'Norm-coeff'!$L$6+$BG586*'Norm-coeff'!$M$6+$BH586*'Norm-coeff'!$N$6+$BI586*'Norm-coeff'!$O$6</f>
        <v>-1.48700885495103E-2</v>
      </c>
      <c r="BT586" s="54">
        <f>'Norm-coeff'!$C$7+$AX586*'Norm-coeff'!$D$7+$AY586*'Norm-coeff'!$E$7+$AZ586*'Norm-coeff'!$F$7+$BA586*'Norm-coeff'!$G$7+$BB586*'Norm-coeff'!$H$7+$BC586*'Norm-coeff'!$I$7+$BD586*'Norm-coeff'!$J$7+$BE586*'Norm-coeff'!$K$7+$BF586*'Norm-coeff'!$L$7+$BG586*'Norm-coeff'!$M$7+$BH586*'Norm-coeff'!$N$7+$BI586*'Norm-coeff'!$O$7</f>
        <v>2.0907583608832998</v>
      </c>
      <c r="BU586" s="54">
        <f>'Norm-coeff'!$C$8+$AX586*'Norm-coeff'!$D$8+$AY586*'Norm-coeff'!$E$8+$AZ586*'Norm-coeff'!$F$8+$BA586*'Norm-coeff'!$G$8+$BB586*'Norm-coeff'!$H$8+$BC586*'Norm-coeff'!$I$8+$BD586*'Norm-coeff'!$J$8+$BE586*'Norm-coeff'!$K$8+$BF586*'Norm-coeff'!$L$8+$BG586*'Norm-coeff'!$M$8+$BH586*'Norm-coeff'!$N$8+$BI586*'Norm-coeff'!$O$8</f>
        <v>0.65894159836244504</v>
      </c>
      <c r="BV586" s="54">
        <f>'Norm-coeff'!$C$9+$AX586*'Norm-coeff'!$D$9+$AY586*'Norm-coeff'!$E$9+$AZ586*'Norm-coeff'!$F$9+$BA586*'Norm-coeff'!$G$9+$BB586*'Norm-coeff'!$H$9+$BC586*'Norm-coeff'!$I$9+$BD586*'Norm-coeff'!$J$9+$BE586*'Norm-coeff'!$K$9+$BF586*'Norm-coeff'!$L$9+$BG586*'Norm-coeff'!$M$9+$BH586*'Norm-coeff'!$N$9+$BI586*'Norm-coeff'!$O$9</f>
        <v>1.48961085014701</v>
      </c>
      <c r="BW586" s="54">
        <f>'Norm-coeff'!$C$10+$AX586*'Norm-coeff'!$D$10+$AY586*'Norm-coeff'!$E$10+$AZ586*'Norm-coeff'!$F$10+$BA586*'Norm-coeff'!$G$10+$BB586*'Norm-coeff'!$H$10+$BC586*'Norm-coeff'!$I$10+$BD586*'Norm-coeff'!$J$10+$BE586*'Norm-coeff'!$K$10+$BF586*'Norm-coeff'!$L$10+$BG586*'Norm-coeff'!$M$10+$BH586*'Norm-coeff'!$N$10+$BI586*'Norm-coeff'!$O$10</f>
        <v>1.42058735749591</v>
      </c>
      <c r="BX586" s="54">
        <f>'Norm-coeff'!$C$11+$AX586*'Norm-coeff'!$D$11+$AY586*'Norm-coeff'!$E$11+$AZ586*'Norm-coeff'!$F$11+$BA586*'Norm-coeff'!$G$11+$BB586*'Norm-coeff'!$H$11+$BC586*'Norm-coeff'!$I$11+$BD586*'Norm-coeff'!$J$11+$BE586*'Norm-coeff'!$K$11+$BF586*'Norm-coeff'!$L$11+$BG586*'Norm-coeff'!$M$11+$BH586*'Norm-coeff'!$N$11+$BI586*'Norm-coeff'!$O$11</f>
        <v>0.221233014421479</v>
      </c>
      <c r="BY586" s="54">
        <f>'Norm-coeff'!$C$12+$AX586*'Norm-coeff'!$D$12+$AY586*'Norm-coeff'!$E$12+$AZ586*'Norm-coeff'!$F$12+$BA586*'Norm-coeff'!$G$12+$BB586*'Norm-coeff'!$H$12+$BC586*'Norm-coeff'!$I$12+$BD586*'Norm-coeff'!$J$12+$BE586*'Norm-coeff'!$K$12+$BF586*'Norm-coeff'!$L$12+$BG586*'Norm-coeff'!$M$12+$BH586*'Norm-coeff'!$N$12+$BI586*'Norm-coeff'!$O$12</f>
        <v>0.283527502056037</v>
      </c>
      <c r="BZ586" s="54">
        <f>'Norm-coeff'!$C$13+$AX586*'Norm-coeff'!$D$13+$AY586*'Norm-coeff'!$E$13+$AZ586*'Norm-coeff'!$F$13+$BA586*'Norm-coeff'!$G$13+$BB586*'Norm-coeff'!$H$13+$BC586*'Norm-coeff'!$I$13+$BD586*'Norm-coeff'!$J$13+$BE586*'Norm-coeff'!$K$13+$BF586*'Norm-coeff'!$L$13+$BG586*'Norm-coeff'!$M$13+$BH586*'Norm-coeff'!$N$13+$BI586*'Norm-coeff'!$O$13</f>
        <v>-4.1864930554451202E-2</v>
      </c>
      <c r="CA586" s="54">
        <f>'Norm-coeff'!$C$14+$AX586*'Norm-coeff'!$D$14+$AY586*'Norm-coeff'!$E$14+$AZ586*'Norm-coeff'!$F$14+$BA586*'Norm-coeff'!$G$14+$BB586*'Norm-coeff'!$H$14+$BC586*'Norm-coeff'!$I$14+$BD586*'Norm-coeff'!$J$14+$BE586*'Norm-coeff'!$K$14+$BF586*'Norm-coeff'!$L$14+$BG586*'Norm-coeff'!$M$14+$BH586*'Norm-coeff'!$N$14+$BI586*'Norm-coeff'!$O$14</f>
        <v>4.2526983164477103</v>
      </c>
      <c r="CC586" s="54">
        <f t="shared" si="1702"/>
        <v>0</v>
      </c>
      <c r="CG586" s="54">
        <f t="shared" si="1578"/>
        <v>0</v>
      </c>
      <c r="CH586" s="54">
        <f t="shared" si="1729"/>
        <v>0</v>
      </c>
      <c r="CI586" s="54">
        <f t="shared" si="1579"/>
        <v>0</v>
      </c>
      <c r="CJ586" s="56">
        <f t="shared" si="1580"/>
        <v>0</v>
      </c>
      <c r="CK586" s="54">
        <f t="shared" si="1581"/>
        <v>0</v>
      </c>
      <c r="CL586" s="54">
        <f t="shared" si="1582"/>
        <v>0</v>
      </c>
      <c r="CM586" s="54">
        <f t="shared" si="1583"/>
        <v>0</v>
      </c>
      <c r="CN586" s="54">
        <f t="shared" si="1584"/>
        <v>0</v>
      </c>
      <c r="CO586" s="54">
        <f t="shared" si="1585"/>
        <v>0</v>
      </c>
      <c r="CP586" s="54">
        <f t="shared" si="1586"/>
        <v>0</v>
      </c>
      <c r="CQ586" s="54">
        <f t="shared" si="1587"/>
        <v>0</v>
      </c>
      <c r="CR586" s="54">
        <f t="shared" si="1588"/>
        <v>0</v>
      </c>
      <c r="CS586" s="54">
        <f t="shared" si="1589"/>
        <v>0</v>
      </c>
      <c r="CU586" s="54">
        <f t="shared" si="1590"/>
        <v>0</v>
      </c>
      <c r="CV586" s="54">
        <f t="shared" si="1591"/>
        <v>0</v>
      </c>
      <c r="CW586" s="54">
        <f t="shared" si="1592"/>
        <v>0</v>
      </c>
      <c r="CX586" s="54">
        <f t="shared" si="1593"/>
        <v>0</v>
      </c>
      <c r="CZ586" s="54">
        <f t="shared" si="1594"/>
        <v>0</v>
      </c>
      <c r="DA586" s="54">
        <f t="shared" si="1595"/>
        <v>0</v>
      </c>
      <c r="DB586" s="54">
        <f t="shared" si="1596"/>
        <v>0</v>
      </c>
      <c r="DC586" s="54">
        <f t="shared" si="1597"/>
        <v>0</v>
      </c>
      <c r="DD586" s="54">
        <f t="shared" si="1598"/>
        <v>0</v>
      </c>
      <c r="DE586" s="54">
        <f t="shared" si="1599"/>
        <v>0</v>
      </c>
      <c r="DF586" s="54">
        <f t="shared" si="1600"/>
        <v>0</v>
      </c>
      <c r="DG586" s="54">
        <f t="shared" si="1601"/>
        <v>2</v>
      </c>
      <c r="DH586" s="71">
        <f t="shared" si="1602"/>
        <v>0</v>
      </c>
      <c r="DI586" s="71">
        <f t="shared" si="1603"/>
        <v>0</v>
      </c>
      <c r="DJ586" s="54">
        <f t="shared" si="1604"/>
        <v>0</v>
      </c>
      <c r="DK586" s="54">
        <f t="shared" si="1605"/>
        <v>2</v>
      </c>
      <c r="DL586" s="4">
        <f t="shared" si="1703"/>
        <v>0</v>
      </c>
      <c r="DM586" s="3">
        <f t="shared" si="1606"/>
        <v>0</v>
      </c>
      <c r="DN586" s="3">
        <f t="shared" si="1607"/>
        <v>0</v>
      </c>
      <c r="DO586" s="4" t="e">
        <f t="shared" si="1608"/>
        <v>#DIV/0!</v>
      </c>
      <c r="DP586" s="57"/>
      <c r="DQ586" s="57"/>
      <c r="DR586" s="56">
        <f t="shared" si="1704"/>
        <v>2</v>
      </c>
      <c r="DS586" s="56">
        <f t="shared" si="1705"/>
        <v>0</v>
      </c>
      <c r="DT586" s="38">
        <f t="shared" si="1706"/>
        <v>0</v>
      </c>
      <c r="DU586" s="38">
        <f t="shared" si="1609"/>
        <v>2</v>
      </c>
      <c r="DV586" s="38">
        <f t="shared" si="1707"/>
        <v>0</v>
      </c>
      <c r="DW586" s="39">
        <f t="shared" si="1708"/>
        <v>0</v>
      </c>
      <c r="DX586" s="39">
        <f t="shared" si="1709"/>
        <v>0</v>
      </c>
      <c r="DY586" s="39">
        <f t="shared" si="1710"/>
        <v>0</v>
      </c>
      <c r="DZ586" s="39">
        <f t="shared" si="1711"/>
        <v>0</v>
      </c>
      <c r="EA586" s="39">
        <f t="shared" si="1712"/>
        <v>0</v>
      </c>
      <c r="EB586" s="37" t="e">
        <f t="shared" si="1610"/>
        <v>#DIV/0!</v>
      </c>
      <c r="EC586" s="37" t="e">
        <f t="shared" si="1611"/>
        <v>#DIV/0!</v>
      </c>
      <c r="ED586" s="37" t="e">
        <f t="shared" si="1612"/>
        <v>#DIV/0!</v>
      </c>
      <c r="EE586" s="37" t="e">
        <f t="shared" si="1613"/>
        <v>#DIV/0!</v>
      </c>
      <c r="EF586" s="39" t="e">
        <f t="shared" si="1614"/>
        <v>#DIV/0!</v>
      </c>
      <c r="EG586" s="37" t="e">
        <f t="shared" si="1615"/>
        <v>#DIV/0!</v>
      </c>
      <c r="EH586" s="37" t="e">
        <f t="shared" si="1616"/>
        <v>#DIV/0!</v>
      </c>
      <c r="EI586" s="11" t="b">
        <f t="shared" si="1617"/>
        <v>1</v>
      </c>
      <c r="EJ586" s="11" t="b">
        <f t="shared" si="1618"/>
        <v>0</v>
      </c>
      <c r="EK586" s="39" t="e">
        <f t="shared" si="1619"/>
        <v>#DIV/0!</v>
      </c>
      <c r="EL586" s="39" t="e">
        <f t="shared" si="1620"/>
        <v>#DIV/0!</v>
      </c>
      <c r="EM586" s="39" t="e">
        <f t="shared" si="1621"/>
        <v>#DIV/0!</v>
      </c>
      <c r="EN586" s="39" t="e">
        <f t="shared" si="1622"/>
        <v>#DIV/0!</v>
      </c>
      <c r="EO586" s="39" t="e">
        <f t="shared" si="1623"/>
        <v>#DIV/0!</v>
      </c>
      <c r="EP586" s="39" t="e">
        <f t="shared" si="1624"/>
        <v>#DIV/0!</v>
      </c>
      <c r="EQ586" s="39" t="e">
        <f t="shared" si="1625"/>
        <v>#DIV/0!</v>
      </c>
      <c r="ER586" s="39" t="e">
        <f t="shared" si="1626"/>
        <v>#DIV/0!</v>
      </c>
      <c r="ES586" s="58" t="str">
        <f t="shared" si="1627"/>
        <v>(OH,F,Cl)-dominate amphibole</v>
      </c>
      <c r="ET586" s="58" t="e">
        <f t="shared" si="1628"/>
        <v>#N/A</v>
      </c>
      <c r="EU586" s="56">
        <f t="shared" si="1713"/>
        <v>0</v>
      </c>
      <c r="EV586" s="56">
        <f t="shared" si="1714"/>
        <v>0</v>
      </c>
      <c r="EW586" s="56">
        <f t="shared" si="1715"/>
        <v>0</v>
      </c>
      <c r="EX586" s="56">
        <f t="shared" si="1716"/>
        <v>0</v>
      </c>
      <c r="EY586" s="56">
        <f t="shared" si="1717"/>
        <v>0</v>
      </c>
      <c r="EZ586" s="56">
        <f t="shared" si="1718"/>
        <v>0</v>
      </c>
      <c r="FA586" s="39">
        <f t="shared" si="1719"/>
        <v>0</v>
      </c>
      <c r="FB586" s="39">
        <f t="shared" si="1720"/>
        <v>0</v>
      </c>
      <c r="FC586" s="54">
        <f t="shared" si="1721"/>
        <v>0</v>
      </c>
      <c r="FD586" s="54">
        <f t="shared" si="1722"/>
        <v>0</v>
      </c>
      <c r="FE586" s="39">
        <f t="shared" si="1723"/>
        <v>0</v>
      </c>
      <c r="FF586" s="54">
        <f t="shared" si="1724"/>
        <v>0</v>
      </c>
      <c r="FG586" s="39">
        <f t="shared" si="1725"/>
        <v>0</v>
      </c>
      <c r="FH586" s="39">
        <f t="shared" si="1629"/>
        <v>0</v>
      </c>
      <c r="FI586" s="39">
        <f t="shared" si="1630"/>
        <v>0</v>
      </c>
      <c r="FJ586" s="39">
        <f t="shared" si="1631"/>
        <v>0</v>
      </c>
      <c r="FK586" s="39" t="e">
        <f t="shared" si="1632"/>
        <v>#DIV/0!</v>
      </c>
      <c r="FL586" s="39" t="e">
        <f t="shared" si="1633"/>
        <v>#DIV/0!</v>
      </c>
      <c r="FM586" s="39" t="e">
        <f t="shared" si="1634"/>
        <v>#DIV/0!</v>
      </c>
      <c r="FN586" s="39">
        <f t="shared" si="1635"/>
        <v>1</v>
      </c>
      <c r="FO586" s="39">
        <f t="shared" si="1726"/>
        <v>0</v>
      </c>
      <c r="FP586" s="39">
        <f t="shared" si="1727"/>
        <v>0</v>
      </c>
      <c r="FQ586" s="39">
        <f t="shared" si="1728"/>
        <v>0</v>
      </c>
      <c r="FR586" s="39">
        <f t="shared" si="1636"/>
        <v>0</v>
      </c>
      <c r="FS586" s="39">
        <f t="shared" si="1637"/>
        <v>0</v>
      </c>
      <c r="FU586" s="39" t="e">
        <f t="shared" si="1638"/>
        <v>#DIV/0!</v>
      </c>
      <c r="FV586" s="39" t="e">
        <f t="shared" si="1639"/>
        <v>#DIV/0!</v>
      </c>
      <c r="FW586" s="39" t="e">
        <f t="shared" si="1640"/>
        <v>#DIV/0!</v>
      </c>
      <c r="FY586" s="39" t="e">
        <f t="shared" si="1641"/>
        <v>#DIV/0!</v>
      </c>
      <c r="FZ586" s="39" t="e">
        <f t="shared" si="1642"/>
        <v>#DIV/0!</v>
      </c>
      <c r="GA586" s="39" t="e">
        <f t="shared" si="1643"/>
        <v>#DIV/0!</v>
      </c>
      <c r="GB586" s="39" t="e">
        <f t="shared" si="1644"/>
        <v>#DIV/0!</v>
      </c>
      <c r="GC586" s="39" t="e">
        <f t="shared" si="1645"/>
        <v>#DIV/0!</v>
      </c>
      <c r="GD586" s="39" t="e">
        <f t="shared" si="1646"/>
        <v>#DIV/0!</v>
      </c>
      <c r="GE586" s="39" t="e">
        <f t="shared" si="1647"/>
        <v>#DIV/0!</v>
      </c>
      <c r="GF586" s="39" t="e">
        <f t="shared" si="1648"/>
        <v>#DIV/0!</v>
      </c>
      <c r="GG586" s="39" t="e">
        <f t="shared" si="1649"/>
        <v>#DIV/0!</v>
      </c>
      <c r="GH586" s="39" t="e">
        <f t="shared" si="1650"/>
        <v>#DIV/0!</v>
      </c>
      <c r="GI586" s="39"/>
      <c r="GJ586" s="39" t="e">
        <f t="shared" si="1651"/>
        <v>#DIV/0!</v>
      </c>
      <c r="GK586" s="39" t="e">
        <f t="shared" si="1652"/>
        <v>#DIV/0!</v>
      </c>
      <c r="GL586" s="39" t="e">
        <f t="shared" si="1653"/>
        <v>#DIV/0!</v>
      </c>
      <c r="GM586" s="39" t="e">
        <f t="shared" si="1654"/>
        <v>#DIV/0!</v>
      </c>
      <c r="GN586" s="39" t="e">
        <f t="shared" si="1655"/>
        <v>#DIV/0!</v>
      </c>
      <c r="GO586" s="57"/>
      <c r="GP586" s="57" t="e">
        <f t="shared" si="1656"/>
        <v>#DIV/0!</v>
      </c>
      <c r="GQ586" s="59" t="e">
        <f t="shared" si="1657"/>
        <v>#DIV/0!</v>
      </c>
      <c r="GR586" s="41" t="e">
        <f t="shared" si="1658"/>
        <v>#DIV/0!</v>
      </c>
      <c r="GS586" s="57" t="e">
        <f t="shared" si="1659"/>
        <v>#DIV/0!</v>
      </c>
      <c r="GT586" s="57" t="e">
        <f t="shared" si="1660"/>
        <v>#DIV/0!</v>
      </c>
      <c r="GU586" s="57" t="e">
        <f t="shared" si="1661"/>
        <v>#DIV/0!</v>
      </c>
      <c r="GV586" s="57"/>
      <c r="GW586" s="42" t="e">
        <f t="shared" si="1662"/>
        <v>#DIV/0!</v>
      </c>
      <c r="GX586" s="42" t="e">
        <f t="shared" si="1663"/>
        <v>#DIV/0!</v>
      </c>
      <c r="GY586" s="42" t="e">
        <f t="shared" si="1664"/>
        <v>#DIV/0!</v>
      </c>
      <c r="GZ586" s="57"/>
      <c r="HA586" s="2" t="e">
        <f t="shared" si="1665"/>
        <v>#DIV/0!</v>
      </c>
      <c r="HB586" s="2" t="e">
        <f t="shared" si="1666"/>
        <v>#DIV/0!</v>
      </c>
      <c r="HC586" s="2" t="e">
        <f t="shared" si="1667"/>
        <v>#DIV/0!</v>
      </c>
      <c r="HD586" s="2" t="e">
        <f t="shared" si="1668"/>
        <v>#DIV/0!</v>
      </c>
      <c r="HE586" s="2" t="e">
        <f t="shared" si="1669"/>
        <v>#DIV/0!</v>
      </c>
      <c r="HF586" s="2" t="e">
        <f t="shared" si="1670"/>
        <v>#DIV/0!</v>
      </c>
      <c r="HG586" s="2" t="e">
        <f t="shared" si="1671"/>
        <v>#DIV/0!</v>
      </c>
      <c r="HH586" s="2" t="e">
        <f t="shared" si="1672"/>
        <v>#DIV/0!</v>
      </c>
      <c r="HI586" s="2" t="e">
        <f t="shared" si="1673"/>
        <v>#DIV/0!</v>
      </c>
      <c r="HJ586" s="11" t="e">
        <f t="shared" si="1674"/>
        <v>#DIV/0!</v>
      </c>
      <c r="HK586" s="60" t="e">
        <f t="shared" si="1675"/>
        <v>#DIV/0!</v>
      </c>
      <c r="HL586" s="57"/>
      <c r="HM586" s="57" t="e">
        <f t="shared" si="1676"/>
        <v>#DIV/0!</v>
      </c>
      <c r="HN586" s="57" t="e">
        <f t="shared" si="1677"/>
        <v>#DIV/0!</v>
      </c>
      <c r="HO586" s="57" t="e">
        <f t="shared" si="1678"/>
        <v>#DIV/0!</v>
      </c>
      <c r="HP586" s="57" t="e">
        <f t="shared" si="1679"/>
        <v>#DIV/0!</v>
      </c>
      <c r="HQ586" s="57" t="e">
        <f t="shared" si="1680"/>
        <v>#DIV/0!</v>
      </c>
      <c r="HR586" s="57"/>
      <c r="HS586" s="57" t="e">
        <f t="shared" si="1681"/>
        <v>#DIV/0!</v>
      </c>
      <c r="HT586" s="57" t="e">
        <f t="shared" si="1682"/>
        <v>#DIV/0!</v>
      </c>
      <c r="HU586" s="57" t="e">
        <f t="shared" si="1683"/>
        <v>#DIV/0!</v>
      </c>
      <c r="HV586" s="57" t="e">
        <f t="shared" si="1684"/>
        <v>#DIV/0!</v>
      </c>
      <c r="HW586" s="57" t="e">
        <f t="shared" si="1685"/>
        <v>#DIV/0!</v>
      </c>
      <c r="HX586" s="57"/>
      <c r="HY586" s="57" t="e">
        <f t="shared" si="1686"/>
        <v>#DIV/0!</v>
      </c>
      <c r="HZ586" s="57" t="e">
        <f t="shared" si="1687"/>
        <v>#DIV/0!</v>
      </c>
      <c r="IA586" s="57"/>
      <c r="IB586" s="61">
        <f t="shared" si="1688"/>
        <v>0</v>
      </c>
      <c r="IC586" s="57" t="str">
        <f t="shared" si="1689"/>
        <v/>
      </c>
      <c r="ID586" s="42"/>
      <c r="IE586" s="2" t="str">
        <f t="shared" si="1690"/>
        <v/>
      </c>
      <c r="IF586" s="60" t="e">
        <f t="shared" si="1691"/>
        <v>#DIV/0!</v>
      </c>
      <c r="IG586" s="60" t="str">
        <f t="shared" si="1692"/>
        <v/>
      </c>
      <c r="IH586" s="60" t="str">
        <f t="shared" si="1693"/>
        <v>zinco-</v>
      </c>
      <c r="II586" s="60" t="str">
        <f t="shared" si="1694"/>
        <v>mangano-</v>
      </c>
      <c r="IJ586" s="60" t="e">
        <f t="shared" si="1695"/>
        <v>#DIV/0!</v>
      </c>
      <c r="IK586" s="60" t="e">
        <f t="shared" si="1696"/>
        <v>#DIV/0!</v>
      </c>
      <c r="IL586" s="60" t="e">
        <f t="shared" si="1697"/>
        <v>#DIV/0!</v>
      </c>
      <c r="IM586" s="60" t="e">
        <f t="shared" si="1698"/>
        <v>#DIV/0!</v>
      </c>
      <c r="IN586" s="60" t="str">
        <f t="shared" si="1699"/>
        <v/>
      </c>
      <c r="IO586" s="60" t="str">
        <f t="shared" si="1700"/>
        <v/>
      </c>
      <c r="IP586" s="57"/>
      <c r="IQ586" s="57" t="str">
        <f t="shared" si="1701"/>
        <v>ERROR!!</v>
      </c>
    </row>
    <row r="587" spans="24:251">
      <c r="X587" s="29">
        <f t="shared" si="1557"/>
        <v>0</v>
      </c>
      <c r="Y587" s="29">
        <f t="shared" si="1558"/>
        <v>0</v>
      </c>
      <c r="Z587" s="29" t="e">
        <f t="shared" si="1559"/>
        <v>#DIV/0!</v>
      </c>
      <c r="AA587" s="29" t="e">
        <f t="shared" si="1560"/>
        <v>#DIV/0!</v>
      </c>
      <c r="AB587" s="29" t="e">
        <f t="shared" si="1561"/>
        <v>#DIV/0!</v>
      </c>
      <c r="AC587" s="29" t="e">
        <f t="shared" si="1562"/>
        <v>#DIV/0!</v>
      </c>
      <c r="AF587" s="23">
        <v>60.084299999999999</v>
      </c>
      <c r="AG587" s="23">
        <v>79.878799999999998</v>
      </c>
      <c r="AH587" s="23">
        <v>101.96120000000001</v>
      </c>
      <c r="AI587" s="23">
        <v>151.99039999999999</v>
      </c>
      <c r="AJ587" s="23">
        <v>159.69</v>
      </c>
      <c r="AK587" s="23">
        <v>71.846400000000003</v>
      </c>
      <c r="AL587" s="23">
        <v>70.9375</v>
      </c>
      <c r="AM587" s="23">
        <v>40.304400000000001</v>
      </c>
      <c r="AN587" s="23">
        <v>56.077399999999997</v>
      </c>
      <c r="AO587" s="23">
        <v>61.978999999999999</v>
      </c>
      <c r="AP587" s="23">
        <v>94.195999999999998</v>
      </c>
      <c r="AQ587" s="23">
        <v>18.998000000000001</v>
      </c>
      <c r="AR587" s="23">
        <v>35.450000000000003</v>
      </c>
      <c r="AS587" s="23">
        <v>29.88</v>
      </c>
      <c r="AT587" s="23">
        <v>74.691999999999993</v>
      </c>
      <c r="AU587" s="23">
        <v>81.39</v>
      </c>
      <c r="AX587" s="54">
        <f t="shared" si="1563"/>
        <v>0</v>
      </c>
      <c r="AY587" s="54">
        <f t="shared" si="1564"/>
        <v>0</v>
      </c>
      <c r="AZ587" s="54">
        <f t="shared" si="1565"/>
        <v>0</v>
      </c>
      <c r="BA587" s="54">
        <f t="shared" si="1566"/>
        <v>0</v>
      </c>
      <c r="BB587" s="54">
        <f t="shared" si="1567"/>
        <v>0</v>
      </c>
      <c r="BC587" s="54">
        <f t="shared" si="1568"/>
        <v>0</v>
      </c>
      <c r="BD587" s="54">
        <f t="shared" si="1569"/>
        <v>0</v>
      </c>
      <c r="BE587" s="54">
        <f t="shared" si="1570"/>
        <v>0</v>
      </c>
      <c r="BF587" s="54">
        <f t="shared" si="1571"/>
        <v>0</v>
      </c>
      <c r="BG587" s="54">
        <f t="shared" si="1572"/>
        <v>0</v>
      </c>
      <c r="BH587" s="54">
        <f t="shared" si="1573"/>
        <v>0</v>
      </c>
      <c r="BI587" s="54">
        <f t="shared" si="1574"/>
        <v>0</v>
      </c>
      <c r="BJ587" s="54">
        <f t="shared" si="1575"/>
        <v>0</v>
      </c>
      <c r="BK587" s="54">
        <f t="shared" si="1576"/>
        <v>0</v>
      </c>
      <c r="BL587" s="54">
        <f t="shared" si="1577"/>
        <v>0</v>
      </c>
      <c r="BM587" s="42"/>
      <c r="BO587" s="54">
        <f>'Norm-coeff'!$C$2+$AX587*'Norm-coeff'!$D$2+$AY587*'Norm-coeff'!$E$2+$AZ587*'Norm-coeff'!$F$2+$BA587*'Norm-coeff'!$G$2+$BB587*'Norm-coeff'!$H$2+$BC587*'Norm-coeff'!$I$2+$BD587*'Norm-coeff'!$J$2+$BE587*'Norm-coeff'!$K$2+$BF587*'Norm-coeff'!$L$2+$BG587*'Norm-coeff'!$M$2+$BH587*'Norm-coeff'!$N$2+$BI587*'Norm-coeff'!$O$2</f>
        <v>5.4045421474420303</v>
      </c>
      <c r="BP587" s="54">
        <f>'Norm-coeff'!$C$3+$AX587*'Norm-coeff'!$D$3+$AY587*'Norm-coeff'!$E$3+$AZ587*'Norm-coeff'!$F$3+$BA587*'Norm-coeff'!$G$3+$BB587*'Norm-coeff'!$H$3+$BC587*'Norm-coeff'!$I$3+$BD587*'Norm-coeff'!$J$3+$BE587*'Norm-coeff'!$K$3+$BF587*'Norm-coeff'!$L$3+$BG587*'Norm-coeff'!$M$3+$BH587*'Norm-coeff'!$N$3+$BI587*'Norm-coeff'!$O$3</f>
        <v>3.15319116612705</v>
      </c>
      <c r="BQ587" s="54">
        <f>'Norm-coeff'!$C$4+$AX587*'Norm-coeff'!$D$4+$AY587*'Norm-coeff'!$E$4+$AZ587*'Norm-coeff'!$F$4+$BA587*'Norm-coeff'!$G$4+$BB587*'Norm-coeff'!$H$4+$BC587*'Norm-coeff'!$I$4+$BD587*'Norm-coeff'!$J$4+$BE587*'Norm-coeff'!$K$4+$BF587*'Norm-coeff'!$L$4+$BG587*'Norm-coeff'!$M$4+$BH587*'Norm-coeff'!$N$4+$BI587*'Norm-coeff'!$O$4</f>
        <v>1.42115649462768</v>
      </c>
      <c r="BR587" s="54">
        <f>'Norm-coeff'!$C$5+$AX587*'Norm-coeff'!$D$5+$AY587*'Norm-coeff'!$E$5+$AZ587*'Norm-coeff'!$F$5+$BA587*'Norm-coeff'!$G$5+$BB587*'Norm-coeff'!$H$5+$BC587*'Norm-coeff'!$I$5+$BD587*'Norm-coeff'!$J$5+$BE587*'Norm-coeff'!$K$5+$BF587*'Norm-coeff'!$L$5+$BG587*'Norm-coeff'!$M$5+$BH587*'Norm-coeff'!$N$5+$BI587*'Norm-coeff'!$O$5</f>
        <v>1.0553329241296201</v>
      </c>
      <c r="BS587" s="54">
        <f>'Norm-coeff'!$C$6+$AX587*'Norm-coeff'!$D$6+$AY587*'Norm-coeff'!$E$6+$AZ587*'Norm-coeff'!$F$6+$BA587*'Norm-coeff'!$G$6+$BB587*'Norm-coeff'!$H$6+$BC587*'Norm-coeff'!$I$6+$BD587*'Norm-coeff'!$J$6+$BE587*'Norm-coeff'!$K$6+$BF587*'Norm-coeff'!$L$6+$BG587*'Norm-coeff'!$M$6+$BH587*'Norm-coeff'!$N$6+$BI587*'Norm-coeff'!$O$6</f>
        <v>-1.48700885495103E-2</v>
      </c>
      <c r="BT587" s="54">
        <f>'Norm-coeff'!$C$7+$AX587*'Norm-coeff'!$D$7+$AY587*'Norm-coeff'!$E$7+$AZ587*'Norm-coeff'!$F$7+$BA587*'Norm-coeff'!$G$7+$BB587*'Norm-coeff'!$H$7+$BC587*'Norm-coeff'!$I$7+$BD587*'Norm-coeff'!$J$7+$BE587*'Norm-coeff'!$K$7+$BF587*'Norm-coeff'!$L$7+$BG587*'Norm-coeff'!$M$7+$BH587*'Norm-coeff'!$N$7+$BI587*'Norm-coeff'!$O$7</f>
        <v>2.0907583608832998</v>
      </c>
      <c r="BU587" s="54">
        <f>'Norm-coeff'!$C$8+$AX587*'Norm-coeff'!$D$8+$AY587*'Norm-coeff'!$E$8+$AZ587*'Norm-coeff'!$F$8+$BA587*'Norm-coeff'!$G$8+$BB587*'Norm-coeff'!$H$8+$BC587*'Norm-coeff'!$I$8+$BD587*'Norm-coeff'!$J$8+$BE587*'Norm-coeff'!$K$8+$BF587*'Norm-coeff'!$L$8+$BG587*'Norm-coeff'!$M$8+$BH587*'Norm-coeff'!$N$8+$BI587*'Norm-coeff'!$O$8</f>
        <v>0.65894159836244504</v>
      </c>
      <c r="BV587" s="54">
        <f>'Norm-coeff'!$C$9+$AX587*'Norm-coeff'!$D$9+$AY587*'Norm-coeff'!$E$9+$AZ587*'Norm-coeff'!$F$9+$BA587*'Norm-coeff'!$G$9+$BB587*'Norm-coeff'!$H$9+$BC587*'Norm-coeff'!$I$9+$BD587*'Norm-coeff'!$J$9+$BE587*'Norm-coeff'!$K$9+$BF587*'Norm-coeff'!$L$9+$BG587*'Norm-coeff'!$M$9+$BH587*'Norm-coeff'!$N$9+$BI587*'Norm-coeff'!$O$9</f>
        <v>1.48961085014701</v>
      </c>
      <c r="BW587" s="54">
        <f>'Norm-coeff'!$C$10+$AX587*'Norm-coeff'!$D$10+$AY587*'Norm-coeff'!$E$10+$AZ587*'Norm-coeff'!$F$10+$BA587*'Norm-coeff'!$G$10+$BB587*'Norm-coeff'!$H$10+$BC587*'Norm-coeff'!$I$10+$BD587*'Norm-coeff'!$J$10+$BE587*'Norm-coeff'!$K$10+$BF587*'Norm-coeff'!$L$10+$BG587*'Norm-coeff'!$M$10+$BH587*'Norm-coeff'!$N$10+$BI587*'Norm-coeff'!$O$10</f>
        <v>1.42058735749591</v>
      </c>
      <c r="BX587" s="54">
        <f>'Norm-coeff'!$C$11+$AX587*'Norm-coeff'!$D$11+$AY587*'Norm-coeff'!$E$11+$AZ587*'Norm-coeff'!$F$11+$BA587*'Norm-coeff'!$G$11+$BB587*'Norm-coeff'!$H$11+$BC587*'Norm-coeff'!$I$11+$BD587*'Norm-coeff'!$J$11+$BE587*'Norm-coeff'!$K$11+$BF587*'Norm-coeff'!$L$11+$BG587*'Norm-coeff'!$M$11+$BH587*'Norm-coeff'!$N$11+$BI587*'Norm-coeff'!$O$11</f>
        <v>0.221233014421479</v>
      </c>
      <c r="BY587" s="54">
        <f>'Norm-coeff'!$C$12+$AX587*'Norm-coeff'!$D$12+$AY587*'Norm-coeff'!$E$12+$AZ587*'Norm-coeff'!$F$12+$BA587*'Norm-coeff'!$G$12+$BB587*'Norm-coeff'!$H$12+$BC587*'Norm-coeff'!$I$12+$BD587*'Norm-coeff'!$J$12+$BE587*'Norm-coeff'!$K$12+$BF587*'Norm-coeff'!$L$12+$BG587*'Norm-coeff'!$M$12+$BH587*'Norm-coeff'!$N$12+$BI587*'Norm-coeff'!$O$12</f>
        <v>0.283527502056037</v>
      </c>
      <c r="BZ587" s="54">
        <f>'Norm-coeff'!$C$13+$AX587*'Norm-coeff'!$D$13+$AY587*'Norm-coeff'!$E$13+$AZ587*'Norm-coeff'!$F$13+$BA587*'Norm-coeff'!$G$13+$BB587*'Norm-coeff'!$H$13+$BC587*'Norm-coeff'!$I$13+$BD587*'Norm-coeff'!$J$13+$BE587*'Norm-coeff'!$K$13+$BF587*'Norm-coeff'!$L$13+$BG587*'Norm-coeff'!$M$13+$BH587*'Norm-coeff'!$N$13+$BI587*'Norm-coeff'!$O$13</f>
        <v>-4.1864930554451202E-2</v>
      </c>
      <c r="CA587" s="54">
        <f>'Norm-coeff'!$C$14+$AX587*'Norm-coeff'!$D$14+$AY587*'Norm-coeff'!$E$14+$AZ587*'Norm-coeff'!$F$14+$BA587*'Norm-coeff'!$G$14+$BB587*'Norm-coeff'!$H$14+$BC587*'Norm-coeff'!$I$14+$BD587*'Norm-coeff'!$J$14+$BE587*'Norm-coeff'!$K$14+$BF587*'Norm-coeff'!$L$14+$BG587*'Norm-coeff'!$M$14+$BH587*'Norm-coeff'!$N$14+$BI587*'Norm-coeff'!$O$14</f>
        <v>4.2526983164477103</v>
      </c>
      <c r="CC587" s="54">
        <f t="shared" si="1702"/>
        <v>0</v>
      </c>
      <c r="CG587" s="54">
        <f t="shared" si="1578"/>
        <v>0</v>
      </c>
      <c r="CH587" s="54">
        <f t="shared" si="1729"/>
        <v>0</v>
      </c>
      <c r="CI587" s="54">
        <f t="shared" si="1579"/>
        <v>0</v>
      </c>
      <c r="CJ587" s="56">
        <f t="shared" si="1580"/>
        <v>0</v>
      </c>
      <c r="CK587" s="54">
        <f t="shared" si="1581"/>
        <v>0</v>
      </c>
      <c r="CL587" s="54">
        <f t="shared" si="1582"/>
        <v>0</v>
      </c>
      <c r="CM587" s="54">
        <f t="shared" si="1583"/>
        <v>0</v>
      </c>
      <c r="CN587" s="54">
        <f t="shared" si="1584"/>
        <v>0</v>
      </c>
      <c r="CO587" s="54">
        <f t="shared" si="1585"/>
        <v>0</v>
      </c>
      <c r="CP587" s="54">
        <f t="shared" si="1586"/>
        <v>0</v>
      </c>
      <c r="CQ587" s="54">
        <f t="shared" si="1587"/>
        <v>0</v>
      </c>
      <c r="CR587" s="54">
        <f t="shared" si="1588"/>
        <v>0</v>
      </c>
      <c r="CS587" s="54">
        <f t="shared" si="1589"/>
        <v>0</v>
      </c>
      <c r="CU587" s="54">
        <f t="shared" si="1590"/>
        <v>0</v>
      </c>
      <c r="CV587" s="54">
        <f t="shared" si="1591"/>
        <v>0</v>
      </c>
      <c r="CW587" s="54">
        <f t="shared" si="1592"/>
        <v>0</v>
      </c>
      <c r="CX587" s="54">
        <f t="shared" si="1593"/>
        <v>0</v>
      </c>
      <c r="CZ587" s="54">
        <f t="shared" si="1594"/>
        <v>0</v>
      </c>
      <c r="DA587" s="54">
        <f t="shared" si="1595"/>
        <v>0</v>
      </c>
      <c r="DB587" s="54">
        <f t="shared" si="1596"/>
        <v>0</v>
      </c>
      <c r="DC587" s="54">
        <f t="shared" si="1597"/>
        <v>0</v>
      </c>
      <c r="DD587" s="54">
        <f t="shared" si="1598"/>
        <v>0</v>
      </c>
      <c r="DE587" s="54">
        <f t="shared" si="1599"/>
        <v>0</v>
      </c>
      <c r="DF587" s="54">
        <f t="shared" si="1600"/>
        <v>0</v>
      </c>
      <c r="DG587" s="54">
        <f t="shared" si="1601"/>
        <v>2</v>
      </c>
      <c r="DH587" s="71">
        <f t="shared" si="1602"/>
        <v>0</v>
      </c>
      <c r="DI587" s="71">
        <f t="shared" si="1603"/>
        <v>0</v>
      </c>
      <c r="DJ587" s="54">
        <f t="shared" si="1604"/>
        <v>0</v>
      </c>
      <c r="DK587" s="54">
        <f t="shared" si="1605"/>
        <v>2</v>
      </c>
      <c r="DL587" s="4">
        <f t="shared" si="1703"/>
        <v>0</v>
      </c>
      <c r="DM587" s="3">
        <f t="shared" si="1606"/>
        <v>0</v>
      </c>
      <c r="DN587" s="3">
        <f t="shared" si="1607"/>
        <v>0</v>
      </c>
      <c r="DO587" s="4" t="e">
        <f t="shared" si="1608"/>
        <v>#DIV/0!</v>
      </c>
      <c r="DP587" s="57"/>
      <c r="DQ587" s="57"/>
      <c r="DR587" s="56">
        <f t="shared" si="1704"/>
        <v>2</v>
      </c>
      <c r="DS587" s="56">
        <f t="shared" si="1705"/>
        <v>0</v>
      </c>
      <c r="DT587" s="38">
        <f t="shared" si="1706"/>
        <v>0</v>
      </c>
      <c r="DU587" s="38">
        <f t="shared" si="1609"/>
        <v>2</v>
      </c>
      <c r="DV587" s="38">
        <f t="shared" si="1707"/>
        <v>0</v>
      </c>
      <c r="DW587" s="39">
        <f t="shared" si="1708"/>
        <v>0</v>
      </c>
      <c r="DX587" s="39">
        <f t="shared" si="1709"/>
        <v>0</v>
      </c>
      <c r="DY587" s="39">
        <f t="shared" si="1710"/>
        <v>0</v>
      </c>
      <c r="DZ587" s="39">
        <f t="shared" si="1711"/>
        <v>0</v>
      </c>
      <c r="EA587" s="39">
        <f t="shared" si="1712"/>
        <v>0</v>
      </c>
      <c r="EB587" s="37" t="e">
        <f t="shared" si="1610"/>
        <v>#DIV/0!</v>
      </c>
      <c r="EC587" s="37" t="e">
        <f t="shared" si="1611"/>
        <v>#DIV/0!</v>
      </c>
      <c r="ED587" s="37" t="e">
        <f t="shared" si="1612"/>
        <v>#DIV/0!</v>
      </c>
      <c r="EE587" s="37" t="e">
        <f t="shared" si="1613"/>
        <v>#DIV/0!</v>
      </c>
      <c r="EF587" s="39" t="e">
        <f t="shared" si="1614"/>
        <v>#DIV/0!</v>
      </c>
      <c r="EG587" s="37" t="e">
        <f t="shared" si="1615"/>
        <v>#DIV/0!</v>
      </c>
      <c r="EH587" s="37" t="e">
        <f t="shared" si="1616"/>
        <v>#DIV/0!</v>
      </c>
      <c r="EI587" s="11" t="b">
        <f t="shared" si="1617"/>
        <v>1</v>
      </c>
      <c r="EJ587" s="11" t="b">
        <f t="shared" si="1618"/>
        <v>0</v>
      </c>
      <c r="EK587" s="39" t="e">
        <f t="shared" si="1619"/>
        <v>#DIV/0!</v>
      </c>
      <c r="EL587" s="39" t="e">
        <f t="shared" si="1620"/>
        <v>#DIV/0!</v>
      </c>
      <c r="EM587" s="39" t="e">
        <f t="shared" si="1621"/>
        <v>#DIV/0!</v>
      </c>
      <c r="EN587" s="39" t="e">
        <f t="shared" si="1622"/>
        <v>#DIV/0!</v>
      </c>
      <c r="EO587" s="39" t="e">
        <f t="shared" si="1623"/>
        <v>#DIV/0!</v>
      </c>
      <c r="EP587" s="39" t="e">
        <f t="shared" si="1624"/>
        <v>#DIV/0!</v>
      </c>
      <c r="EQ587" s="39" t="e">
        <f t="shared" si="1625"/>
        <v>#DIV/0!</v>
      </c>
      <c r="ER587" s="39" t="e">
        <f t="shared" si="1626"/>
        <v>#DIV/0!</v>
      </c>
      <c r="ES587" s="58" t="str">
        <f t="shared" si="1627"/>
        <v>(OH,F,Cl)-dominate amphibole</v>
      </c>
      <c r="ET587" s="58" t="e">
        <f t="shared" si="1628"/>
        <v>#N/A</v>
      </c>
      <c r="EU587" s="56">
        <f t="shared" si="1713"/>
        <v>0</v>
      </c>
      <c r="EV587" s="56">
        <f t="shared" si="1714"/>
        <v>0</v>
      </c>
      <c r="EW587" s="56">
        <f t="shared" si="1715"/>
        <v>0</v>
      </c>
      <c r="EX587" s="56">
        <f t="shared" si="1716"/>
        <v>0</v>
      </c>
      <c r="EY587" s="56">
        <f t="shared" si="1717"/>
        <v>0</v>
      </c>
      <c r="EZ587" s="56">
        <f t="shared" si="1718"/>
        <v>0</v>
      </c>
      <c r="FA587" s="39">
        <f t="shared" si="1719"/>
        <v>0</v>
      </c>
      <c r="FB587" s="39">
        <f t="shared" si="1720"/>
        <v>0</v>
      </c>
      <c r="FC587" s="54">
        <f t="shared" si="1721"/>
        <v>0</v>
      </c>
      <c r="FD587" s="54">
        <f t="shared" si="1722"/>
        <v>0</v>
      </c>
      <c r="FE587" s="39">
        <f t="shared" si="1723"/>
        <v>0</v>
      </c>
      <c r="FF587" s="54">
        <f t="shared" si="1724"/>
        <v>0</v>
      </c>
      <c r="FG587" s="39">
        <f t="shared" si="1725"/>
        <v>0</v>
      </c>
      <c r="FH587" s="39">
        <f t="shared" si="1629"/>
        <v>0</v>
      </c>
      <c r="FI587" s="39">
        <f t="shared" si="1630"/>
        <v>0</v>
      </c>
      <c r="FJ587" s="39">
        <f t="shared" si="1631"/>
        <v>0</v>
      </c>
      <c r="FK587" s="39" t="e">
        <f t="shared" si="1632"/>
        <v>#DIV/0!</v>
      </c>
      <c r="FL587" s="39" t="e">
        <f t="shared" si="1633"/>
        <v>#DIV/0!</v>
      </c>
      <c r="FM587" s="39" t="e">
        <f t="shared" si="1634"/>
        <v>#DIV/0!</v>
      </c>
      <c r="FN587" s="39">
        <f t="shared" si="1635"/>
        <v>1</v>
      </c>
      <c r="FO587" s="39">
        <f t="shared" si="1726"/>
        <v>0</v>
      </c>
      <c r="FP587" s="39">
        <f t="shared" si="1727"/>
        <v>0</v>
      </c>
      <c r="FQ587" s="39">
        <f t="shared" si="1728"/>
        <v>0</v>
      </c>
      <c r="FR587" s="39">
        <f t="shared" si="1636"/>
        <v>0</v>
      </c>
      <c r="FS587" s="39">
        <f t="shared" si="1637"/>
        <v>0</v>
      </c>
      <c r="FU587" s="39" t="e">
        <f t="shared" si="1638"/>
        <v>#DIV/0!</v>
      </c>
      <c r="FV587" s="39" t="e">
        <f t="shared" si="1639"/>
        <v>#DIV/0!</v>
      </c>
      <c r="FW587" s="39" t="e">
        <f t="shared" si="1640"/>
        <v>#DIV/0!</v>
      </c>
      <c r="FY587" s="39" t="e">
        <f t="shared" si="1641"/>
        <v>#DIV/0!</v>
      </c>
      <c r="FZ587" s="39" t="e">
        <f t="shared" si="1642"/>
        <v>#DIV/0!</v>
      </c>
      <c r="GA587" s="39" t="e">
        <f t="shared" si="1643"/>
        <v>#DIV/0!</v>
      </c>
      <c r="GB587" s="39" t="e">
        <f t="shared" si="1644"/>
        <v>#DIV/0!</v>
      </c>
      <c r="GC587" s="39" t="e">
        <f t="shared" si="1645"/>
        <v>#DIV/0!</v>
      </c>
      <c r="GD587" s="39" t="e">
        <f t="shared" si="1646"/>
        <v>#DIV/0!</v>
      </c>
      <c r="GE587" s="39" t="e">
        <f t="shared" si="1647"/>
        <v>#DIV/0!</v>
      </c>
      <c r="GF587" s="39" t="e">
        <f t="shared" si="1648"/>
        <v>#DIV/0!</v>
      </c>
      <c r="GG587" s="39" t="e">
        <f t="shared" si="1649"/>
        <v>#DIV/0!</v>
      </c>
      <c r="GH587" s="39" t="e">
        <f t="shared" si="1650"/>
        <v>#DIV/0!</v>
      </c>
      <c r="GI587" s="39"/>
      <c r="GJ587" s="39" t="e">
        <f t="shared" si="1651"/>
        <v>#DIV/0!</v>
      </c>
      <c r="GK587" s="39" t="e">
        <f t="shared" si="1652"/>
        <v>#DIV/0!</v>
      </c>
      <c r="GL587" s="39" t="e">
        <f t="shared" si="1653"/>
        <v>#DIV/0!</v>
      </c>
      <c r="GM587" s="39" t="e">
        <f t="shared" si="1654"/>
        <v>#DIV/0!</v>
      </c>
      <c r="GN587" s="39" t="e">
        <f t="shared" si="1655"/>
        <v>#DIV/0!</v>
      </c>
      <c r="GO587" s="57"/>
      <c r="GP587" s="57" t="e">
        <f t="shared" si="1656"/>
        <v>#DIV/0!</v>
      </c>
      <c r="GQ587" s="59" t="e">
        <f t="shared" si="1657"/>
        <v>#DIV/0!</v>
      </c>
      <c r="GR587" s="41" t="e">
        <f t="shared" si="1658"/>
        <v>#DIV/0!</v>
      </c>
      <c r="GS587" s="57" t="e">
        <f t="shared" si="1659"/>
        <v>#DIV/0!</v>
      </c>
      <c r="GT587" s="57" t="e">
        <f t="shared" si="1660"/>
        <v>#DIV/0!</v>
      </c>
      <c r="GU587" s="57" t="e">
        <f t="shared" si="1661"/>
        <v>#DIV/0!</v>
      </c>
      <c r="GV587" s="57"/>
      <c r="GW587" s="42" t="e">
        <f t="shared" si="1662"/>
        <v>#DIV/0!</v>
      </c>
      <c r="GX587" s="42" t="e">
        <f t="shared" si="1663"/>
        <v>#DIV/0!</v>
      </c>
      <c r="GY587" s="42" t="e">
        <f t="shared" si="1664"/>
        <v>#DIV/0!</v>
      </c>
      <c r="GZ587" s="57"/>
      <c r="HA587" s="2" t="e">
        <f t="shared" si="1665"/>
        <v>#DIV/0!</v>
      </c>
      <c r="HB587" s="2" t="e">
        <f t="shared" si="1666"/>
        <v>#DIV/0!</v>
      </c>
      <c r="HC587" s="2" t="e">
        <f t="shared" si="1667"/>
        <v>#DIV/0!</v>
      </c>
      <c r="HD587" s="2" t="e">
        <f t="shared" si="1668"/>
        <v>#DIV/0!</v>
      </c>
      <c r="HE587" s="2" t="e">
        <f t="shared" si="1669"/>
        <v>#DIV/0!</v>
      </c>
      <c r="HF587" s="2" t="e">
        <f t="shared" si="1670"/>
        <v>#DIV/0!</v>
      </c>
      <c r="HG587" s="2" t="e">
        <f t="shared" si="1671"/>
        <v>#DIV/0!</v>
      </c>
      <c r="HH587" s="2" t="e">
        <f t="shared" si="1672"/>
        <v>#DIV/0!</v>
      </c>
      <c r="HI587" s="2" t="e">
        <f t="shared" si="1673"/>
        <v>#DIV/0!</v>
      </c>
      <c r="HJ587" s="11" t="e">
        <f t="shared" si="1674"/>
        <v>#DIV/0!</v>
      </c>
      <c r="HK587" s="60" t="e">
        <f t="shared" si="1675"/>
        <v>#DIV/0!</v>
      </c>
      <c r="HL587" s="57"/>
      <c r="HM587" s="57" t="e">
        <f t="shared" si="1676"/>
        <v>#DIV/0!</v>
      </c>
      <c r="HN587" s="57" t="e">
        <f t="shared" si="1677"/>
        <v>#DIV/0!</v>
      </c>
      <c r="HO587" s="57" t="e">
        <f t="shared" si="1678"/>
        <v>#DIV/0!</v>
      </c>
      <c r="HP587" s="57" t="e">
        <f t="shared" si="1679"/>
        <v>#DIV/0!</v>
      </c>
      <c r="HQ587" s="57" t="e">
        <f t="shared" si="1680"/>
        <v>#DIV/0!</v>
      </c>
      <c r="HR587" s="57"/>
      <c r="HS587" s="57" t="e">
        <f t="shared" si="1681"/>
        <v>#DIV/0!</v>
      </c>
      <c r="HT587" s="57" t="e">
        <f t="shared" si="1682"/>
        <v>#DIV/0!</v>
      </c>
      <c r="HU587" s="57" t="e">
        <f t="shared" si="1683"/>
        <v>#DIV/0!</v>
      </c>
      <c r="HV587" s="57" t="e">
        <f t="shared" si="1684"/>
        <v>#DIV/0!</v>
      </c>
      <c r="HW587" s="57" t="e">
        <f t="shared" si="1685"/>
        <v>#DIV/0!</v>
      </c>
      <c r="HX587" s="57"/>
      <c r="HY587" s="57" t="e">
        <f t="shared" si="1686"/>
        <v>#DIV/0!</v>
      </c>
      <c r="HZ587" s="57" t="e">
        <f t="shared" si="1687"/>
        <v>#DIV/0!</v>
      </c>
      <c r="IA587" s="57"/>
      <c r="IB587" s="61">
        <f t="shared" si="1688"/>
        <v>0</v>
      </c>
      <c r="IC587" s="57" t="str">
        <f t="shared" si="1689"/>
        <v/>
      </c>
      <c r="ID587" s="42"/>
      <c r="IE587" s="2" t="str">
        <f t="shared" si="1690"/>
        <v/>
      </c>
      <c r="IF587" s="60" t="e">
        <f t="shared" si="1691"/>
        <v>#DIV/0!</v>
      </c>
      <c r="IG587" s="60" t="str">
        <f t="shared" si="1692"/>
        <v/>
      </c>
      <c r="IH587" s="60" t="str">
        <f t="shared" si="1693"/>
        <v>zinco-</v>
      </c>
      <c r="II587" s="60" t="str">
        <f t="shared" si="1694"/>
        <v>mangano-</v>
      </c>
      <c r="IJ587" s="60" t="e">
        <f t="shared" si="1695"/>
        <v>#DIV/0!</v>
      </c>
      <c r="IK587" s="60" t="e">
        <f t="shared" si="1696"/>
        <v>#DIV/0!</v>
      </c>
      <c r="IL587" s="60" t="e">
        <f t="shared" si="1697"/>
        <v>#DIV/0!</v>
      </c>
      <c r="IM587" s="60" t="e">
        <f t="shared" si="1698"/>
        <v>#DIV/0!</v>
      </c>
      <c r="IN587" s="60" t="str">
        <f t="shared" si="1699"/>
        <v/>
      </c>
      <c r="IO587" s="60" t="str">
        <f t="shared" si="1700"/>
        <v/>
      </c>
      <c r="IP587" s="57"/>
      <c r="IQ587" s="57" t="str">
        <f t="shared" si="1701"/>
        <v>ERROR!!</v>
      </c>
    </row>
    <row r="588" spans="24:251">
      <c r="X588" s="29">
        <f t="shared" ref="X588:X651" si="1730">0.5*(S588/AQ588+T588/AR588)*16</f>
        <v>0</v>
      </c>
      <c r="Y588" s="29">
        <f t="shared" ref="Y588:Y651" si="1731">SUM(G588:W588)-X588-K588-L588</f>
        <v>0</v>
      </c>
      <c r="Z588" s="29" t="e">
        <f t="shared" ref="Z588:Z651" si="1732">M588/AK588*DO588/2*AJ588</f>
        <v>#DIV/0!</v>
      </c>
      <c r="AA588" s="29" t="e">
        <f t="shared" ref="AA588:AA651" si="1733">M588/AK588*(1-DO588)*AK588</f>
        <v>#DIV/0!</v>
      </c>
      <c r="AB588" s="29" t="e">
        <f t="shared" ref="AB588:AB651" si="1734">G588*DG588*18/AF588/CG588/2</f>
        <v>#DIV/0!</v>
      </c>
      <c r="AC588" s="29" t="e">
        <f t="shared" ref="AC588:AC651" si="1735">Y588-M588+Z588+AA588+AB588</f>
        <v>#DIV/0!</v>
      </c>
      <c r="AF588" s="23">
        <v>60.084299999999999</v>
      </c>
      <c r="AG588" s="23">
        <v>79.878799999999998</v>
      </c>
      <c r="AH588" s="23">
        <v>101.96120000000001</v>
      </c>
      <c r="AI588" s="23">
        <v>151.99039999999999</v>
      </c>
      <c r="AJ588" s="23">
        <v>159.69</v>
      </c>
      <c r="AK588" s="23">
        <v>71.846400000000003</v>
      </c>
      <c r="AL588" s="23">
        <v>70.9375</v>
      </c>
      <c r="AM588" s="23">
        <v>40.304400000000001</v>
      </c>
      <c r="AN588" s="23">
        <v>56.077399999999997</v>
      </c>
      <c r="AO588" s="23">
        <v>61.978999999999999</v>
      </c>
      <c r="AP588" s="23">
        <v>94.195999999999998</v>
      </c>
      <c r="AQ588" s="23">
        <v>18.998000000000001</v>
      </c>
      <c r="AR588" s="23">
        <v>35.450000000000003</v>
      </c>
      <c r="AS588" s="23">
        <v>29.88</v>
      </c>
      <c r="AT588" s="23">
        <v>74.691999999999993</v>
      </c>
      <c r="AU588" s="23">
        <v>81.39</v>
      </c>
      <c r="AX588" s="54">
        <f t="shared" ref="AX588:AX651" si="1736">G588/AF588</f>
        <v>0</v>
      </c>
      <c r="AY588" s="54">
        <f t="shared" ref="AY588:AY651" si="1737">H588/AG588</f>
        <v>0</v>
      </c>
      <c r="AZ588" s="54">
        <f t="shared" ref="AZ588:AZ651" si="1738">I588/AH588*2</f>
        <v>0</v>
      </c>
      <c r="BA588" s="54">
        <f t="shared" ref="BA588:BA651" si="1739">J588/AI588*2</f>
        <v>0</v>
      </c>
      <c r="BB588" s="54">
        <f t="shared" ref="BB588:BB651" si="1740">M588/AK588</f>
        <v>0</v>
      </c>
      <c r="BC588" s="54">
        <f t="shared" ref="BC588:BC651" si="1741">N588/AL588</f>
        <v>0</v>
      </c>
      <c r="BD588" s="54">
        <f t="shared" ref="BD588:BD651" si="1742">O588/AM588</f>
        <v>0</v>
      </c>
      <c r="BE588" s="54">
        <f t="shared" ref="BE588:BE651" si="1743">P588/AN588</f>
        <v>0</v>
      </c>
      <c r="BF588" s="54">
        <f t="shared" ref="BF588:BF651" si="1744">Q588/AO588*2</f>
        <v>0</v>
      </c>
      <c r="BG588" s="54">
        <f t="shared" ref="BG588:BG651" si="1745">R588/AP588*2</f>
        <v>0</v>
      </c>
      <c r="BH588" s="54">
        <f t="shared" ref="BH588:BH651" si="1746">S588/AQ588</f>
        <v>0</v>
      </c>
      <c r="BI588" s="54">
        <f t="shared" ref="BI588:BI651" si="1747">T588/AR588</f>
        <v>0</v>
      </c>
      <c r="BJ588" s="54">
        <f t="shared" ref="BJ588:BJ651" si="1748">W588/AS588*2</f>
        <v>0</v>
      </c>
      <c r="BK588" s="54">
        <f t="shared" ref="BK588:BK651" si="1749">U588/AT588</f>
        <v>0</v>
      </c>
      <c r="BL588" s="54">
        <f t="shared" ref="BL588:BL651" si="1750">V588/AU588</f>
        <v>0</v>
      </c>
      <c r="BM588" s="42"/>
      <c r="BO588" s="54">
        <f>'Norm-coeff'!$C$2+$AX588*'Norm-coeff'!$D$2+$AY588*'Norm-coeff'!$E$2+$AZ588*'Norm-coeff'!$F$2+$BA588*'Norm-coeff'!$G$2+$BB588*'Norm-coeff'!$H$2+$BC588*'Norm-coeff'!$I$2+$BD588*'Norm-coeff'!$J$2+$BE588*'Norm-coeff'!$K$2+$BF588*'Norm-coeff'!$L$2+$BG588*'Norm-coeff'!$M$2+$BH588*'Norm-coeff'!$N$2+$BI588*'Norm-coeff'!$O$2</f>
        <v>5.4045421474420303</v>
      </c>
      <c r="BP588" s="54">
        <f>'Norm-coeff'!$C$3+$AX588*'Norm-coeff'!$D$3+$AY588*'Norm-coeff'!$E$3+$AZ588*'Norm-coeff'!$F$3+$BA588*'Norm-coeff'!$G$3+$BB588*'Norm-coeff'!$H$3+$BC588*'Norm-coeff'!$I$3+$BD588*'Norm-coeff'!$J$3+$BE588*'Norm-coeff'!$K$3+$BF588*'Norm-coeff'!$L$3+$BG588*'Norm-coeff'!$M$3+$BH588*'Norm-coeff'!$N$3+$BI588*'Norm-coeff'!$O$3</f>
        <v>3.15319116612705</v>
      </c>
      <c r="BQ588" s="54">
        <f>'Norm-coeff'!$C$4+$AX588*'Norm-coeff'!$D$4+$AY588*'Norm-coeff'!$E$4+$AZ588*'Norm-coeff'!$F$4+$BA588*'Norm-coeff'!$G$4+$BB588*'Norm-coeff'!$H$4+$BC588*'Norm-coeff'!$I$4+$BD588*'Norm-coeff'!$J$4+$BE588*'Norm-coeff'!$K$4+$BF588*'Norm-coeff'!$L$4+$BG588*'Norm-coeff'!$M$4+$BH588*'Norm-coeff'!$N$4+$BI588*'Norm-coeff'!$O$4</f>
        <v>1.42115649462768</v>
      </c>
      <c r="BR588" s="54">
        <f>'Norm-coeff'!$C$5+$AX588*'Norm-coeff'!$D$5+$AY588*'Norm-coeff'!$E$5+$AZ588*'Norm-coeff'!$F$5+$BA588*'Norm-coeff'!$G$5+$BB588*'Norm-coeff'!$H$5+$BC588*'Norm-coeff'!$I$5+$BD588*'Norm-coeff'!$J$5+$BE588*'Norm-coeff'!$K$5+$BF588*'Norm-coeff'!$L$5+$BG588*'Norm-coeff'!$M$5+$BH588*'Norm-coeff'!$N$5+$BI588*'Norm-coeff'!$O$5</f>
        <v>1.0553329241296201</v>
      </c>
      <c r="BS588" s="54">
        <f>'Norm-coeff'!$C$6+$AX588*'Norm-coeff'!$D$6+$AY588*'Norm-coeff'!$E$6+$AZ588*'Norm-coeff'!$F$6+$BA588*'Norm-coeff'!$G$6+$BB588*'Norm-coeff'!$H$6+$BC588*'Norm-coeff'!$I$6+$BD588*'Norm-coeff'!$J$6+$BE588*'Norm-coeff'!$K$6+$BF588*'Norm-coeff'!$L$6+$BG588*'Norm-coeff'!$M$6+$BH588*'Norm-coeff'!$N$6+$BI588*'Norm-coeff'!$O$6</f>
        <v>-1.48700885495103E-2</v>
      </c>
      <c r="BT588" s="54">
        <f>'Norm-coeff'!$C$7+$AX588*'Norm-coeff'!$D$7+$AY588*'Norm-coeff'!$E$7+$AZ588*'Norm-coeff'!$F$7+$BA588*'Norm-coeff'!$G$7+$BB588*'Norm-coeff'!$H$7+$BC588*'Norm-coeff'!$I$7+$BD588*'Norm-coeff'!$J$7+$BE588*'Norm-coeff'!$K$7+$BF588*'Norm-coeff'!$L$7+$BG588*'Norm-coeff'!$M$7+$BH588*'Norm-coeff'!$N$7+$BI588*'Norm-coeff'!$O$7</f>
        <v>2.0907583608832998</v>
      </c>
      <c r="BU588" s="54">
        <f>'Norm-coeff'!$C$8+$AX588*'Norm-coeff'!$D$8+$AY588*'Norm-coeff'!$E$8+$AZ588*'Norm-coeff'!$F$8+$BA588*'Norm-coeff'!$G$8+$BB588*'Norm-coeff'!$H$8+$BC588*'Norm-coeff'!$I$8+$BD588*'Norm-coeff'!$J$8+$BE588*'Norm-coeff'!$K$8+$BF588*'Norm-coeff'!$L$8+$BG588*'Norm-coeff'!$M$8+$BH588*'Norm-coeff'!$N$8+$BI588*'Norm-coeff'!$O$8</f>
        <v>0.65894159836244504</v>
      </c>
      <c r="BV588" s="54">
        <f>'Norm-coeff'!$C$9+$AX588*'Norm-coeff'!$D$9+$AY588*'Norm-coeff'!$E$9+$AZ588*'Norm-coeff'!$F$9+$BA588*'Norm-coeff'!$G$9+$BB588*'Norm-coeff'!$H$9+$BC588*'Norm-coeff'!$I$9+$BD588*'Norm-coeff'!$J$9+$BE588*'Norm-coeff'!$K$9+$BF588*'Norm-coeff'!$L$9+$BG588*'Norm-coeff'!$M$9+$BH588*'Norm-coeff'!$N$9+$BI588*'Norm-coeff'!$O$9</f>
        <v>1.48961085014701</v>
      </c>
      <c r="BW588" s="54">
        <f>'Norm-coeff'!$C$10+$AX588*'Norm-coeff'!$D$10+$AY588*'Norm-coeff'!$E$10+$AZ588*'Norm-coeff'!$F$10+$BA588*'Norm-coeff'!$G$10+$BB588*'Norm-coeff'!$H$10+$BC588*'Norm-coeff'!$I$10+$BD588*'Norm-coeff'!$J$10+$BE588*'Norm-coeff'!$K$10+$BF588*'Norm-coeff'!$L$10+$BG588*'Norm-coeff'!$M$10+$BH588*'Norm-coeff'!$N$10+$BI588*'Norm-coeff'!$O$10</f>
        <v>1.42058735749591</v>
      </c>
      <c r="BX588" s="54">
        <f>'Norm-coeff'!$C$11+$AX588*'Norm-coeff'!$D$11+$AY588*'Norm-coeff'!$E$11+$AZ588*'Norm-coeff'!$F$11+$BA588*'Norm-coeff'!$G$11+$BB588*'Norm-coeff'!$H$11+$BC588*'Norm-coeff'!$I$11+$BD588*'Norm-coeff'!$J$11+$BE588*'Norm-coeff'!$K$11+$BF588*'Norm-coeff'!$L$11+$BG588*'Norm-coeff'!$M$11+$BH588*'Norm-coeff'!$N$11+$BI588*'Norm-coeff'!$O$11</f>
        <v>0.221233014421479</v>
      </c>
      <c r="BY588" s="54">
        <f>'Norm-coeff'!$C$12+$AX588*'Norm-coeff'!$D$12+$AY588*'Norm-coeff'!$E$12+$AZ588*'Norm-coeff'!$F$12+$BA588*'Norm-coeff'!$G$12+$BB588*'Norm-coeff'!$H$12+$BC588*'Norm-coeff'!$I$12+$BD588*'Norm-coeff'!$J$12+$BE588*'Norm-coeff'!$K$12+$BF588*'Norm-coeff'!$L$12+$BG588*'Norm-coeff'!$M$12+$BH588*'Norm-coeff'!$N$12+$BI588*'Norm-coeff'!$O$12</f>
        <v>0.283527502056037</v>
      </c>
      <c r="BZ588" s="54">
        <f>'Norm-coeff'!$C$13+$AX588*'Norm-coeff'!$D$13+$AY588*'Norm-coeff'!$E$13+$AZ588*'Norm-coeff'!$F$13+$BA588*'Norm-coeff'!$G$13+$BB588*'Norm-coeff'!$H$13+$BC588*'Norm-coeff'!$I$13+$BD588*'Norm-coeff'!$J$13+$BE588*'Norm-coeff'!$K$13+$BF588*'Norm-coeff'!$L$13+$BG588*'Norm-coeff'!$M$13+$BH588*'Norm-coeff'!$N$13+$BI588*'Norm-coeff'!$O$13</f>
        <v>-4.1864930554451202E-2</v>
      </c>
      <c r="CA588" s="54">
        <f>'Norm-coeff'!$C$14+$AX588*'Norm-coeff'!$D$14+$AY588*'Norm-coeff'!$E$14+$AZ588*'Norm-coeff'!$F$14+$BA588*'Norm-coeff'!$G$14+$BB588*'Norm-coeff'!$H$14+$BC588*'Norm-coeff'!$I$14+$BD588*'Norm-coeff'!$J$14+$BE588*'Norm-coeff'!$K$14+$BF588*'Norm-coeff'!$L$14+$BG588*'Norm-coeff'!$M$14+$BH588*'Norm-coeff'!$N$14+$BI588*'Norm-coeff'!$O$14</f>
        <v>4.2526983164477103</v>
      </c>
      <c r="CC588" s="54">
        <f t="shared" si="1702"/>
        <v>0</v>
      </c>
      <c r="CG588" s="54">
        <f t="shared" ref="CG588:CG651" si="1751">IF(OR(BO588&lt;=0,AX588&lt;=0),0,BO588)</f>
        <v>0</v>
      </c>
      <c r="CH588" s="54">
        <f t="shared" si="1729"/>
        <v>0</v>
      </c>
      <c r="CI588" s="54">
        <f t="shared" ref="CI588:CI651" si="1752">IF(AY588*CC588-CL588&lt;=0,0,AY588*CC588-CL588)</f>
        <v>0</v>
      </c>
      <c r="CJ588" s="56">
        <f t="shared" ref="CJ588:CJ651" si="1753">SUM(CG588:CI588)</f>
        <v>0</v>
      </c>
      <c r="CK588" s="54">
        <f t="shared" ref="CK588:CK651" si="1754">IF(AZ588*CC588-CH588&lt;=0,0,AZ588*CC588-CH588)</f>
        <v>0</v>
      </c>
      <c r="CL588" s="54">
        <f t="shared" ref="CL588:CL651" si="1755">IF(OR(BU588&lt;=0,AY588&lt;=0),0,BU588)</f>
        <v>0</v>
      </c>
      <c r="CM588" s="54">
        <f t="shared" ref="CM588:CM651" si="1756">IF(OR(BQ588&lt;=0,BB588&lt;=0),0,BQ588)</f>
        <v>0</v>
      </c>
      <c r="CN588" s="54">
        <f t="shared" ref="CN588:CN651" si="1757">BA588*$CC588</f>
        <v>0</v>
      </c>
      <c r="CO588" s="54">
        <f t="shared" ref="CO588:CO651" si="1758">BK588*$CC588</f>
        <v>0</v>
      </c>
      <c r="CP588" s="54">
        <f t="shared" ref="CP588:CP651" si="1759">BL588*$CC588</f>
        <v>0</v>
      </c>
      <c r="CQ588" s="54">
        <f t="shared" ref="CQ588:CQ651" si="1760">IF(OR(BS588&lt;=0,BC588&lt;=0),0,BS588)</f>
        <v>0</v>
      </c>
      <c r="CR588" s="54">
        <f t="shared" ref="CR588:CR651" si="1761">IF(OR(BT588&lt;=0,BD588&lt;=0),0,IF(BT588&lt;=BD588*CC588,BT588,BD588*CC588))</f>
        <v>0</v>
      </c>
      <c r="CS588" s="54">
        <f t="shared" ref="CS588:CS651" si="1762">IF(OR(BR588&lt;=0,BB588&lt;=0),0,BR588)</f>
        <v>0</v>
      </c>
      <c r="CU588" s="54">
        <f t="shared" ref="CU588:CU651" si="1763">SUM(CK588:CT588)</f>
        <v>0</v>
      </c>
      <c r="CV588" s="54">
        <f t="shared" ref="CV588:CV651" si="1764">IF(BC588*$CC588-CQ588&lt;=0, 0, BC588*$CC588-CQ588)</f>
        <v>0</v>
      </c>
      <c r="CW588" s="54">
        <f t="shared" ref="CW588:CW651" si="1765">IF(BB588*CC588-CM588-CS588&lt;=0,0,BB588*CC588-CM588-CS588)</f>
        <v>0</v>
      </c>
      <c r="CX588" s="54">
        <f t="shared" ref="CX588:CX651" si="1766">IF(BD588*$CC588-CR588&lt;=0, 0, BD588*$CC588-CR588)</f>
        <v>0</v>
      </c>
      <c r="CZ588" s="54">
        <f t="shared" ref="CZ588:CZ651" si="1767">IF(OR(BV588&lt;=0,BE588&lt;=0),0,BV588)</f>
        <v>0</v>
      </c>
      <c r="DA588" s="54">
        <f t="shared" ref="DA588:DA651" si="1768">IF(OR(BW588&lt;=0,BF588&lt;=0),0,BW588)</f>
        <v>0</v>
      </c>
      <c r="DB588" s="54">
        <f t="shared" ref="DB588:DB651" si="1769">SUM(CV588:DA588)</f>
        <v>0</v>
      </c>
      <c r="DC588" s="54">
        <f t="shared" ref="DC588:DC651" si="1770">IF(BE588*$CC588-CZ588&lt;=0,0,BE588*$CC588-CZ588)</f>
        <v>0</v>
      </c>
      <c r="DD588" s="54">
        <f t="shared" ref="DD588:DD651" si="1771">IF(BF588*$CC588-DA588&lt;=0,0,BF588*$CC588-DA588)</f>
        <v>0</v>
      </c>
      <c r="DE588" s="54">
        <f t="shared" ref="DE588:DE651" si="1772">IF(OR(BX588&lt;=0,BG588&lt;=0),0,BX588)</f>
        <v>0</v>
      </c>
      <c r="DF588" s="54">
        <f t="shared" ref="DF588:DF651" si="1773">SUM(DC588:DE588)</f>
        <v>0</v>
      </c>
      <c r="DG588" s="54">
        <f t="shared" ref="DG588:DG651" si="1774">IF(CA588&lt;=0,0,IF(CA588&gt;=2,2,CA588))</f>
        <v>2</v>
      </c>
      <c r="DH588" s="71">
        <f t="shared" ref="DH588:DH651" si="1775">IF(OR(BY588&lt;=0,BH588&lt;=0),0,BY588)</f>
        <v>0</v>
      </c>
      <c r="DI588" s="71">
        <f t="shared" ref="DI588:DI651" si="1776">IF(OR(BZ588&lt;=0,BI588&lt;=0),0,BZ588)</f>
        <v>0</v>
      </c>
      <c r="DJ588" s="54">
        <f t="shared" ref="DJ588:DJ651" si="1777">IF(2-DG588-DH588-DI588&lt;=0,0,2-DG588-DH588-DI588)</f>
        <v>0</v>
      </c>
      <c r="DK588" s="54">
        <f t="shared" ref="DK588:DK651" si="1778">SUM(DG588:DJ588)</f>
        <v>2</v>
      </c>
      <c r="DL588" s="4">
        <f t="shared" si="1703"/>
        <v>0</v>
      </c>
      <c r="DM588" s="3">
        <f t="shared" ref="DM588:DM651" si="1779">CM588</f>
        <v>0</v>
      </c>
      <c r="DN588" s="3">
        <f t="shared" ref="DN588:DN651" si="1780">CS588+CW588</f>
        <v>0</v>
      </c>
      <c r="DO588" s="4" t="e">
        <f t="shared" ref="DO588:DO651" si="1781">DM588/(DM588+DN588)</f>
        <v>#DIV/0!</v>
      </c>
      <c r="DP588" s="57"/>
      <c r="DQ588" s="57"/>
      <c r="DR588" s="56">
        <f t="shared" si="1704"/>
        <v>2</v>
      </c>
      <c r="DS588" s="56">
        <f t="shared" si="1705"/>
        <v>0</v>
      </c>
      <c r="DT588" s="38">
        <f t="shared" si="1706"/>
        <v>0</v>
      </c>
      <c r="DU588" s="38">
        <f t="shared" ref="DU588:DU651" si="1782">DR588+DS588+DT588</f>
        <v>2</v>
      </c>
      <c r="DV588" s="38">
        <f t="shared" si="1707"/>
        <v>0</v>
      </c>
      <c r="DW588" s="39">
        <f t="shared" si="1708"/>
        <v>0</v>
      </c>
      <c r="DX588" s="39">
        <f t="shared" si="1709"/>
        <v>0</v>
      </c>
      <c r="DY588" s="39">
        <f t="shared" si="1710"/>
        <v>0</v>
      </c>
      <c r="DZ588" s="39">
        <f t="shared" si="1711"/>
        <v>0</v>
      </c>
      <c r="EA588" s="39">
        <f t="shared" si="1712"/>
        <v>0</v>
      </c>
      <c r="EB588" s="37" t="e">
        <f t="shared" ref="EB588:EB651" si="1783">DW588/EA588</f>
        <v>#DIV/0!</v>
      </c>
      <c r="EC588" s="37" t="e">
        <f t="shared" ref="EC588:EC651" si="1784">DX588/EA588</f>
        <v>#DIV/0!</v>
      </c>
      <c r="ED588" s="37" t="e">
        <f t="shared" ref="ED588:ED651" si="1785">DY588/EA588</f>
        <v>#DIV/0!</v>
      </c>
      <c r="EE588" s="37" t="e">
        <f t="shared" ref="EE588:EE651" si="1786">DZ588/EA588</f>
        <v>#DIV/0!</v>
      </c>
      <c r="EF588" s="39" t="e">
        <f t="shared" ref="EF588:EF651" si="1787">DW588/(DW588+DX588)</f>
        <v>#DIV/0!</v>
      </c>
      <c r="EG588" s="37" t="e">
        <f t="shared" ref="EG588:EG651" si="1788">(DW588+DZ588)/EA588</f>
        <v>#DIV/0!</v>
      </c>
      <c r="EH588" s="37" t="e">
        <f t="shared" ref="EH588:EH651" si="1789">(DX588+DY588)/EA588</f>
        <v>#DIV/0!</v>
      </c>
      <c r="EI588" s="11" t="b">
        <f t="shared" ref="EI588:EI651" si="1790">IF(DU588&gt;=DV588,TRUE,FALSE)</f>
        <v>1</v>
      </c>
      <c r="EJ588" s="11" t="b">
        <f t="shared" ref="EJ588:EJ651" si="1791">IF(DU588&gt;=DV588,FALSE,TRUE)</f>
        <v>0</v>
      </c>
      <c r="EK588" s="39" t="e">
        <f t="shared" ref="EK588:EK651" si="1792">IF(AND(EG588&gt;=0.75,EE588&gt;EB588),TRUE,FALSE)</f>
        <v>#DIV/0!</v>
      </c>
      <c r="EL588" s="39" t="e">
        <f t="shared" ref="EL588:EL651" si="1793">IF(AND(EG588&gt;=0.75,EB588&gt;=EE588),TRUE,FALSE)</f>
        <v>#DIV/0!</v>
      </c>
      <c r="EM588" s="39" t="e">
        <f t="shared" ref="EM588:EM651" si="1794">IF(AND(0.75&gt;EG588,EG588&gt;0.25,EB588&gt;=EE588,0.75&gt;EH588,EH588&gt;0.25,EC588&gt;=ED588),TRUE,FALSE)</f>
        <v>#DIV/0!</v>
      </c>
      <c r="EN588" s="39" t="e">
        <f t="shared" ref="EN588:EN651" si="1795">IF(AND(EH588&gt;=0.75,EC588&gt;=ED588),TRUE,FALSE)</f>
        <v>#DIV/0!</v>
      </c>
      <c r="EO588" s="39" t="e">
        <f t="shared" ref="EO588:EO651" si="1796">IF(AND(EH588&gt;=0.75,ED588&gt;EC588),TRUE,FALSE)</f>
        <v>#DIV/0!</v>
      </c>
      <c r="EP588" s="39" t="e">
        <f t="shared" ref="EP588:EP651" si="1797">IF(AND(0.75&gt;EG588,EG588&gt;0.25,EE588&gt;EB588,0.75&gt;EH588,EH588&gt;0.25,EC588&gt;=ED588),TRUE,FALSE)</f>
        <v>#DIV/0!</v>
      </c>
      <c r="EQ588" s="39" t="e">
        <f t="shared" ref="EQ588:EQ651" si="1798">IF(AND(0.75&gt;EG588,EG588&gt;0.25,EE588&gt;EB588,0.75&gt;EH588,EH588&gt;0.25,ED588&gt;EC588),TRUE,FALSE)</f>
        <v>#DIV/0!</v>
      </c>
      <c r="ER588" s="39" t="e">
        <f t="shared" ref="ER588:ER651" si="1799">IF(AND(0.75&gt;EG588,EG588&gt;0.25,EB588&gt;=EE588,0.75&gt;EH588,EH588&gt;0.25,ED588&gt;EC588),TRUE,FALSE)</f>
        <v>#DIV/0!</v>
      </c>
      <c r="ES588" s="58" t="str">
        <f t="shared" ref="ES588:ES651" si="1800">IF(EI588,$EI$2,$EJ$2)</f>
        <v>(OH,F,Cl)-dominate amphibole</v>
      </c>
      <c r="ET588" s="58" t="e">
        <f t="shared" ref="ET588:ET651" si="1801">IF(EI588=TRUE, INDEX(EK$2:ER$2,MATCH(TRUE,EK588:ER588,0)),"")</f>
        <v>#N/A</v>
      </c>
      <c r="EU588" s="56">
        <f t="shared" si="1713"/>
        <v>0</v>
      </c>
      <c r="EV588" s="56">
        <f t="shared" si="1714"/>
        <v>0</v>
      </c>
      <c r="EW588" s="56">
        <f t="shared" si="1715"/>
        <v>0</v>
      </c>
      <c r="EX588" s="56">
        <f t="shared" si="1716"/>
        <v>0</v>
      </c>
      <c r="EY588" s="56">
        <f t="shared" si="1717"/>
        <v>0</v>
      </c>
      <c r="EZ588" s="56">
        <f t="shared" si="1718"/>
        <v>0</v>
      </c>
      <c r="FA588" s="39">
        <f t="shared" si="1719"/>
        <v>0</v>
      </c>
      <c r="FB588" s="39">
        <f t="shared" si="1720"/>
        <v>0</v>
      </c>
      <c r="FC588" s="54">
        <f t="shared" si="1721"/>
        <v>0</v>
      </c>
      <c r="FD588" s="54">
        <f t="shared" si="1722"/>
        <v>0</v>
      </c>
      <c r="FE588" s="39">
        <f t="shared" si="1723"/>
        <v>0</v>
      </c>
      <c r="FF588" s="54">
        <f t="shared" si="1724"/>
        <v>0</v>
      </c>
      <c r="FG588" s="39">
        <f t="shared" si="1725"/>
        <v>0</v>
      </c>
      <c r="FH588" s="39">
        <f t="shared" ref="FH588:FH651" si="1802">EU588+EX588</f>
        <v>0</v>
      </c>
      <c r="FI588" s="39">
        <f t="shared" ref="FI588:FI651" si="1803">EW588+EZ588</f>
        <v>0</v>
      </c>
      <c r="FJ588" s="39">
        <f t="shared" ref="FJ588:FJ651" si="1804">EV588+EY588</f>
        <v>0</v>
      </c>
      <c r="FK588" s="39" t="e">
        <f t="shared" ref="FK588:FK651" si="1805">FJ588/(FH588+FI588+FJ588)</f>
        <v>#DIV/0!</v>
      </c>
      <c r="FL588" s="39" t="e">
        <f t="shared" ref="FL588:FL651" si="1806">FH588/(FH588+FI588+FJ588)</f>
        <v>#DIV/0!</v>
      </c>
      <c r="FM588" s="39" t="e">
        <f t="shared" ref="FM588:FM651" si="1807">EZ588/(EZ588+EY588+EX588+FA588+FB588+FD588)</f>
        <v>#DIV/0!</v>
      </c>
      <c r="FN588" s="39">
        <f t="shared" ref="FN588:FN651" si="1808">IF(1-FO588-FP588-FQ588&lt;=0,0,1-FO588-FP588-FQ588)</f>
        <v>1</v>
      </c>
      <c r="FO588" s="39">
        <f t="shared" si="1726"/>
        <v>0</v>
      </c>
      <c r="FP588" s="39">
        <f t="shared" si="1727"/>
        <v>0</v>
      </c>
      <c r="FQ588" s="39">
        <f t="shared" si="1728"/>
        <v>0</v>
      </c>
      <c r="FR588" s="39">
        <f t="shared" ref="FR588:FR651" si="1809">FP588+FQ588+2*FO588</f>
        <v>0</v>
      </c>
      <c r="FS588" s="39">
        <f t="shared" ref="FS588:FS651" si="1810">FC588+FD588+FE588+2*FF588-FG588-MIN(DV588,FD588)</f>
        <v>0</v>
      </c>
      <c r="FU588" s="39" t="e">
        <f t="shared" ref="FU588:FU651" si="1811">IF(AND(EK588=TRUE,FK588&lt;=0.5,FL588&lt;=1/7),TRUE,FALSE)</f>
        <v>#DIV/0!</v>
      </c>
      <c r="FV588" s="39" t="e">
        <f t="shared" ref="FV588:FV651" si="1812">IF(AND(EK588=TRUE,FK588&gt;0.5,FL588&lt;=1/7),TRUE,FALSE)</f>
        <v>#DIV/0!</v>
      </c>
      <c r="FW588" s="39" t="e">
        <f t="shared" ref="FW588:FW651" si="1813">IF(AND(EK588=TRUE,FL588&lt;=0.5, 4.5/7&gt;=FU588, FU588&gt;1/7),TRUE,FALSE)</f>
        <v>#DIV/0!</v>
      </c>
      <c r="FY588" s="39" t="e">
        <f t="shared" ref="FY588:FY651" si="1814">IF(AND(EL588=TRUE,FR588&lt;0.5,FS588&lt;=0.5,FM588&gt;=0.9),TRUE,FALSE)</f>
        <v>#DIV/0!</v>
      </c>
      <c r="FZ588" s="39" t="e">
        <f t="shared" ref="FZ588:FZ651" si="1815">IF(AND(EL588=TRUE,FR588&lt;0.5,1.5&gt;=FS588, FS588&gt;0.5,FF588&lt;0.5),TRUE,FALSE)</f>
        <v>#DIV/0!</v>
      </c>
      <c r="GA588" s="39" t="e">
        <f t="shared" ref="GA588:GA651" si="1816">IF(AND(EL588=TRUE,FR588&lt;0.5,FS588&gt;1.5,FF588&lt;0.5),TRUE,FALSE)</f>
        <v>#DIV/0!</v>
      </c>
      <c r="GB588" s="39" t="e">
        <f t="shared" ref="GB588:GB651" si="1817">IF(AND(EL588=TRUE,FR588&gt;=0.5,FS588&lt;=0.5,FF588&lt;0.5),TRUE,FALSE)</f>
        <v>#DIV/0!</v>
      </c>
      <c r="GC588" s="39" t="e">
        <f t="shared" ref="GC588:GC651" si="1818">IF(AND(EL588=TRUE,FR588&gt;=0.5,1.5&gt;=FS588,FS588&gt;0.5,FC588=MAX(FC588:FE588),FF588&lt;0.5),TRUE,FALSE)</f>
        <v>#DIV/0!</v>
      </c>
      <c r="GD588" s="39" t="e">
        <f t="shared" ref="GD588:GD651" si="1819">IF(AND(EL588=TRUE,FR588&gt;=0.5,FS588&gt;1.5,FF588&lt;0.5),TRUE,FALSE)</f>
        <v>#DIV/0!</v>
      </c>
      <c r="GE588" s="39" t="e">
        <f t="shared" ref="GE588:GE651" si="1820">IF(AND(EL588=TRUE,FO588=MAX(FN588:FQ588)),TRUE,FALSE)</f>
        <v>#DIV/0!</v>
      </c>
      <c r="GF588" s="39" t="e">
        <f t="shared" ref="GF588:GF651" si="1821">IF(AND(EI588=TRUE,EL588=TRUE,FR588&gt;=0.5,FF588&gt;=0.5),TRUE,FALSE)</f>
        <v>#DIV/0!</v>
      </c>
      <c r="GG588" s="39" t="e">
        <f t="shared" ref="GG588:GG651" si="1822">IF(AND(EL588=TRUE,FR588&gt;=0.5,1.5&gt;=FS588, FS588&gt;0.5,FD588=MAX(FC588:FE588),FF588&lt;0.5),TRUE,FALSE)</f>
        <v>#DIV/0!</v>
      </c>
      <c r="GH588" s="39" t="e">
        <f t="shared" ref="GH588:GH651" si="1823">IF(AND(EL588=TRUE,FR588&lt;0.5,FS588&lt;=0.5,FM588&lt;0.9),TRUE,FALSE)</f>
        <v>#DIV/0!</v>
      </c>
      <c r="GI588" s="39"/>
      <c r="GJ588" s="39" t="e">
        <f t="shared" ref="GJ588:GJ651" si="1824">IF(AND(EM588=TRUE,FR588&lt;0.5,FS588&lt;1.5),TRUE,FALSE)</f>
        <v>#DIV/0!</v>
      </c>
      <c r="GK588" s="39" t="e">
        <f t="shared" ref="GK588:GK651" si="1825">IF(AND(EM588=TRUE,FR588&lt;0.5,FS588&gt;=1.5),TRUE,FALSE)</f>
        <v>#DIV/0!</v>
      </c>
      <c r="GL588" s="39" t="e">
        <f t="shared" ref="GL588:GL651" si="1826">IF(AND(EM588=TRUE,FR588&gt;=0.5,FS588&lt;0.5),TRUE,FALSE)</f>
        <v>#DIV/0!</v>
      </c>
      <c r="GM588" s="39" t="e">
        <f t="shared" ref="GM588:GM651" si="1827">IF(AND(EM588=TRUE,FR588&gt;=0.5,FS588&lt;1.5,FS588&gt;=0.5),TRUE,FALSE)</f>
        <v>#DIV/0!</v>
      </c>
      <c r="GN588" s="39" t="e">
        <f t="shared" ref="GN588:GN651" si="1828">IF(AND(EM588=TRUE,FR588&gt;=0.5,FS588&gt;=1.5),TRUE,FALSE)</f>
        <v>#DIV/0!</v>
      </c>
      <c r="GO588" s="57"/>
      <c r="GP588" s="57" t="e">
        <f t="shared" ref="GP588:GP651" si="1829">IF(AND(EN588=TRUE,FR588&lt;0.5,FS588&gt;=1,FC588=MAX(FC588:FF588)),TRUE,FALSE)</f>
        <v>#DIV/0!</v>
      </c>
      <c r="GQ588" s="59" t="e">
        <f t="shared" ref="GQ588:GQ651" si="1830">IF(AND(EN588=TRUE,FR588&gt;=0.5,FS588&lt;1.5,FS588&gt;=0.5,FG588&lt;0.5,FC588=MAX(FC588:FF588)),TRUE,FALSE)</f>
        <v>#DIV/0!</v>
      </c>
      <c r="GR588" s="41" t="e">
        <f t="shared" ref="GR588:GR651" si="1831">IF(AND(EN588=TRUE,FR588&gt;=0.5,FS588&gt;=1.5,FG588&lt;0.5,FC588=MAX(FC588:FF588)),TRUE,FALSE)</f>
        <v>#DIV/0!</v>
      </c>
      <c r="GS588" s="57" t="e">
        <f t="shared" ref="GS588:GS651" si="1832">IF(AND(EN588=TRUE,FG588&gt;=0.5),TRUE,FALSE)</f>
        <v>#DIV/0!</v>
      </c>
      <c r="GT588" s="57" t="e">
        <f t="shared" ref="GT588:GT651" si="1833">IF(AND(EN588=TRUE,FN588=MAX(FN588:FQ588),FS588&gt;=0.5,FG588&lt;0.5,FD588=MAX(FC588:FE588)),TRUE,FALSE)</f>
        <v>#DIV/0!</v>
      </c>
      <c r="GU588" s="57" t="e">
        <f t="shared" ref="GU588:GU651" si="1834">IF(AND(EN588=TRUE,FN588&lt;&gt;MAX(FN588:FQ588),FR588&gt;=0.5,FS588&lt;1.5,FS588&gt;=0.5,FG588&lt;0.5,FD588=MAX(FC588:FE588)),TRUE,FALSE)</f>
        <v>#DIV/0!</v>
      </c>
      <c r="GV588" s="57"/>
      <c r="GW588" s="42" t="e">
        <f t="shared" ref="GW588:GW651" si="1835">IF(AND(EO588=TRUE,FR588&lt;0.5),TRUE,FALSE)</f>
        <v>#DIV/0!</v>
      </c>
      <c r="GX588" s="42" t="e">
        <f t="shared" ref="GX588:GX651" si="1836">IF(AND(EO588=TRUE,FR588&gt;=0.5,FG588&gt;=0.5),TRUE,FALSE)</f>
        <v>#DIV/0!</v>
      </c>
      <c r="GY588" s="42" t="e">
        <f t="shared" ref="GY588:GY651" si="1837">IF(AND(EO588=TRUE,FR588&gt;=0.5,FG588&lt;0.5),TRUE,FALSE)</f>
        <v>#DIV/0!</v>
      </c>
      <c r="GZ588" s="57"/>
      <c r="HA588" s="2" t="e">
        <f t="shared" ref="HA588:HA651" si="1838">IF(AND(EP588=TRUE,FR588&lt;0.5,FS588&lt;1.5,EU588&lt;&gt;MAX(EU588:EW588),EZ588=MAX(EX588:FB588)),TRUE,FALSE)</f>
        <v>#DIV/0!</v>
      </c>
      <c r="HB588" s="2" t="e">
        <f t="shared" ref="HB588:HB651" si="1839">IF(AND(EP588=TRUE,FR588&lt;0.5,FS588&gt;=1.5,EU588&lt;&gt;MAX(EU588:EW588),EZ588=MAX(EX588:FB588)),TRUE,FALSE)</f>
        <v>#DIV/0!</v>
      </c>
      <c r="HC588" s="2" t="e">
        <f t="shared" ref="HC588:HC651" si="1840">IF(AND(EP588=TRUE,FR588&gt;=0.5,FS588&lt;0.5,EU588&lt;&gt;MAX(EU588:EW588),EZ588=MAX(EX588:FB588)),TRUE,FALSE)</f>
        <v>#DIV/0!</v>
      </c>
      <c r="HD588" s="2" t="e">
        <f t="shared" ref="HD588:HD651" si="1841">IF(AND(EP588=TRUE,FR588&gt;=0.5,FS588&lt;1.5,FS588&gt;=0.5,EU588&lt;&gt;MAX(EU588:EW588),EZ588=MAX(EX588:FB588)),TRUE,FALSE)</f>
        <v>#DIV/0!</v>
      </c>
      <c r="HE588" s="2" t="e">
        <f t="shared" ref="HE588:HE651" si="1842">IF(AND(EP588=TRUE,FR588&gt;=0.5,FS588&gt;=1.5,EU588&lt;&gt;MAX(EU588:EW588),EZ588=MAX(EX588:FB588)),TRUE,FALSE)</f>
        <v>#DIV/0!</v>
      </c>
      <c r="HF588" s="2" t="e">
        <f t="shared" ref="HF588:HF651" si="1843">IF(AND(EP588=TRUE,FR588&lt;0.5,FS588&lt;1.5,EU588=MAX(EU588:EW588)),TRUE,FALSE)</f>
        <v>#DIV/0!</v>
      </c>
      <c r="HG588" s="2" t="e">
        <f t="shared" ref="HG588:HG651" si="1844">IF(AND(EP588=TRUE,FR588&lt;0.5,FS588&gt;=1.5,EU588=MAX(EU588:EW588)),TRUE,FALSE)</f>
        <v>#DIV/0!</v>
      </c>
      <c r="HH588" s="2" t="e">
        <f t="shared" ref="HH588:HH651" si="1845">IF(AND(EP588=TRUE,FR588&gt;=0.5,FS588&lt;0.5,EU588=MAX(EU588:EW588)),TRUE,FALSE)</f>
        <v>#DIV/0!</v>
      </c>
      <c r="HI588" s="2" t="e">
        <f t="shared" ref="HI588:HI651" si="1846">IF(AND(EP588=TRUE,FR588&gt;=0.5,FS588&lt;1.5,FS588&gt;=0.5,EU588=MAX(EU588:EW588)),TRUE,FALSE)</f>
        <v>#DIV/0!</v>
      </c>
      <c r="HJ588" s="11" t="e">
        <f t="shared" ref="HJ588:HJ651" si="1847">IF(AND(EP588=TRUE,FR588&gt;=0.5,FS588&gt;=1.5,EU588=MAX(EU588:EW588)),TRUE,FALSE)</f>
        <v>#DIV/0!</v>
      </c>
      <c r="HK588" s="60" t="e">
        <f t="shared" ref="HK588:HK651" si="1848">IF(AND(EP588=TRUE,FR588&lt;0.5,FS588&lt;1.5,EY588=MAX(EX588:FB588)),TRUE,FALSE)</f>
        <v>#DIV/0!</v>
      </c>
      <c r="HL588" s="57"/>
      <c r="HM588" s="57" t="e">
        <f t="shared" ref="HM588:HM651" si="1849">IF(AND(EQ588=TRUE,FR588&lt;0.5,FS588&lt;1.5),TRUE,FALSE)</f>
        <v>#DIV/0!</v>
      </c>
      <c r="HN588" s="57" t="e">
        <f t="shared" ref="HN588:HN651" si="1850">IF(AND(EQ588=TRUE,FR588&lt;0.5,FS588&gt;=1.5),TRUE,FALSE)</f>
        <v>#DIV/0!</v>
      </c>
      <c r="HO588" s="57" t="e">
        <f t="shared" ref="HO588:HO651" si="1851">IF(AND(EQ588=TRUE,FR588&gt;=0.5,FS588&lt;0.5),TRUE,FALSE)</f>
        <v>#DIV/0!</v>
      </c>
      <c r="HP588" s="57" t="e">
        <f t="shared" ref="HP588:HP651" si="1852">IF(AND(EQ588=TRUE,FR588&gt;=0.5,FS588&lt;1.5,FS588&gt;=0.5),TRUE,FALSE)</f>
        <v>#DIV/0!</v>
      </c>
      <c r="HQ588" s="57" t="e">
        <f t="shared" ref="HQ588:HQ651" si="1853">IF(AND(EQ588=TRUE,FR588&gt;=0.5,FS588&gt;=1.5),TRUE,FALSE)</f>
        <v>#DIV/0!</v>
      </c>
      <c r="HR588" s="57"/>
      <c r="HS588" s="57" t="e">
        <f t="shared" ref="HS588:HS651" si="1854">IF(AND(ER588=TRUE,FR588&lt;0.5,FS588&lt;1.5),TRUE,FALSE)</f>
        <v>#DIV/0!</v>
      </c>
      <c r="HT588" s="57" t="e">
        <f t="shared" ref="HT588:HT651" si="1855">IF(AND(ER588=TRUE,FR588&lt;0.5,FS588&gt;=1.5),TRUE,FALSE)</f>
        <v>#DIV/0!</v>
      </c>
      <c r="HU588" s="57" t="e">
        <f t="shared" ref="HU588:HU651" si="1856">IF(AND(ER588=TRUE,FR588&gt;=0.5,FS588&lt;0.5),TRUE,FALSE)</f>
        <v>#DIV/0!</v>
      </c>
      <c r="HV588" s="57" t="e">
        <f t="shared" ref="HV588:HV651" si="1857">IF(AND(ER588=TRUE,FR588&gt;=0.5,FS588&lt;1.5,FS588&gt;=0.5),TRUE,FALSE)</f>
        <v>#DIV/0!</v>
      </c>
      <c r="HW588" s="57" t="e">
        <f t="shared" ref="HW588:HW651" si="1858">IF(AND(ER588=TRUE,FR588&gt;=0.5,FS588&gt;=1.5),TRUE,FALSE)</f>
        <v>#DIV/0!</v>
      </c>
      <c r="HX588" s="57"/>
      <c r="HY588" s="57" t="e">
        <f t="shared" ref="HY588:HY651" si="1859">IF(AND(EJ588=TRUE,EN588=TRUE,FR588&gt;=0.5,FG588&lt;0.5,FF588&gt;=0.5),TRUE,FALSE)</f>
        <v>#DIV/0!</v>
      </c>
      <c r="HZ588" s="57" t="e">
        <f t="shared" ref="HZ588:HZ651" si="1860">IF(AND(EJ588=TRUE,EL588=TRUE,FR588&gt;=0.5,FG588&lt;0.5,FF588&gt;=0.5),TRUE,FALSE)</f>
        <v>#DIV/0!</v>
      </c>
      <c r="IA588" s="57"/>
      <c r="IB588" s="61">
        <f t="shared" ref="IB588:IB651" si="1861">COUNTIF(FU588:HZ588,TRUE)</f>
        <v>0</v>
      </c>
      <c r="IC588" s="57" t="str">
        <f t="shared" ref="IC588:IC651" si="1862" xml:space="preserve"> IF(IB588=1,INDEX(FU$2:HZ$2,MATCH(TRUE,FU588:HZ588,0)),"")</f>
        <v/>
      </c>
      <c r="ID588" s="42"/>
      <c r="IE588" s="2" t="str">
        <f t="shared" ref="IE588:IE651" si="1863">IF(AND(EI588=TRUE,FF588&lt;0.5,FF588&gt;0.3),IE$2,"")</f>
        <v/>
      </c>
      <c r="IF588" s="60" t="e">
        <f t="shared" ref="IF588:IF651" si="1864">IF(AND(EJ588=TRUE,HY588&lt;&gt;TRUE,HZ588&lt;&gt;TRUE),IF$2,"")</f>
        <v>#DIV/0!</v>
      </c>
      <c r="IG588" s="60" t="str">
        <f t="shared" ref="IG588:IG651" si="1865">IF(AND(FQ588=MAX(FN588:FQ588)),IG$2,"")</f>
        <v/>
      </c>
      <c r="IH588" s="60" t="str">
        <f t="shared" ref="IH588:IH651" si="1866">IF(AND(FA588=MAX(EX588:FB588)),IH$2,"")</f>
        <v>zinco-</v>
      </c>
      <c r="II588" s="60" t="str">
        <f t="shared" ref="II588:II651" si="1867">IF(AND(EX588=MAX(EX588:FB588)),II$2,"")</f>
        <v>mangano-</v>
      </c>
      <c r="IJ588" s="60" t="e">
        <f t="shared" ref="IJ588:IJ651" si="1868">IF(AND(EZ588=MAX(EX588:FB588),OR(GT588=TRUE,GU588=TRUE,GG588=TRUE,FZ588=TRUE)),IJ$2,"")</f>
        <v>#DIV/0!</v>
      </c>
      <c r="IK588" s="60" t="e">
        <f t="shared" ref="IK588:IK651" si="1869">IF(AND(EY588=MAX(EX588:FB588),FU588&lt;&gt;TRUE,FV588&lt;&gt;TRUE,FY588&lt;&gt;TRUE,GG588&lt;&gt;TRUE,GT588&lt;&gt;TRUE,GU588&lt;&gt;TRUE,HK588&lt;&gt;TRUE),IK$2,"")</f>
        <v>#DIV/0!</v>
      </c>
      <c r="IL588" s="60" t="e">
        <f t="shared" ref="IL588:IL651" si="1870">IF(AND(FE588=MAX(FC588:FE588),OR(FY588=TRUE,GH588=TRUE,GB588=TRUE,GL588=TRUE,FU588=TRUE,FV588=TRUE)),IL$2,"")</f>
        <v>#DIV/0!</v>
      </c>
      <c r="IM588" s="60" t="e">
        <f t="shared" ref="IM588:IM651" si="1871">IF(AND(FD588=MAX(FC588:FE588),FY588&lt;&gt;TRUE,GH588&lt;&gt;TRUE,GB588&lt;&gt;TRUE,GL588&lt;&gt;TRUE,FU588&lt;&gt;TRUE,FV588&lt;&gt;TRUE,GT588&lt;&gt;TRUE,GU588&lt;&gt;TRUE,GG588&lt;&gt;TRUE),IM$2,"")</f>
        <v>#DIV/0!</v>
      </c>
      <c r="IN588" s="60" t="str">
        <f t="shared" ref="IN588:IN651" si="1872">IF(AND(DT588=MAX(DR588:DT588),EI588=TRUE),IN$2,"")</f>
        <v/>
      </c>
      <c r="IO588" s="60" t="str">
        <f t="shared" ref="IO588:IO651" si="1873">IF(AND(DS588=MAX(DR588:DT588),EI588=TRUE),IO$2,"")</f>
        <v/>
      </c>
      <c r="IP588" s="57"/>
      <c r="IQ588" s="57" t="str">
        <f t="shared" ref="IQ588:IQ651" si="1874">IF(IB588=1,CONCATENATE(IE588,IF588,IG588,IH588,II588,IJ588,IK588,IL588,IM588,IN588,IO588,IC588),"ERROR!!")</f>
        <v>ERROR!!</v>
      </c>
    </row>
    <row r="589" spans="24:251">
      <c r="X589" s="29">
        <f t="shared" si="1730"/>
        <v>0</v>
      </c>
      <c r="Y589" s="29">
        <f t="shared" si="1731"/>
        <v>0</v>
      </c>
      <c r="Z589" s="29" t="e">
        <f t="shared" si="1732"/>
        <v>#DIV/0!</v>
      </c>
      <c r="AA589" s="29" t="e">
        <f t="shared" si="1733"/>
        <v>#DIV/0!</v>
      </c>
      <c r="AB589" s="29" t="e">
        <f t="shared" si="1734"/>
        <v>#DIV/0!</v>
      </c>
      <c r="AC589" s="29" t="e">
        <f t="shared" si="1735"/>
        <v>#DIV/0!</v>
      </c>
      <c r="AF589" s="23">
        <v>60.084299999999999</v>
      </c>
      <c r="AG589" s="23">
        <v>79.878799999999998</v>
      </c>
      <c r="AH589" s="23">
        <v>101.96120000000001</v>
      </c>
      <c r="AI589" s="23">
        <v>151.99039999999999</v>
      </c>
      <c r="AJ589" s="23">
        <v>159.69</v>
      </c>
      <c r="AK589" s="23">
        <v>71.846400000000003</v>
      </c>
      <c r="AL589" s="23">
        <v>70.9375</v>
      </c>
      <c r="AM589" s="23">
        <v>40.304400000000001</v>
      </c>
      <c r="AN589" s="23">
        <v>56.077399999999997</v>
      </c>
      <c r="AO589" s="23">
        <v>61.978999999999999</v>
      </c>
      <c r="AP589" s="23">
        <v>94.195999999999998</v>
      </c>
      <c r="AQ589" s="23">
        <v>18.998000000000001</v>
      </c>
      <c r="AR589" s="23">
        <v>35.450000000000003</v>
      </c>
      <c r="AS589" s="23">
        <v>29.88</v>
      </c>
      <c r="AT589" s="23">
        <v>74.691999999999993</v>
      </c>
      <c r="AU589" s="23">
        <v>81.39</v>
      </c>
      <c r="AX589" s="54">
        <f t="shared" si="1736"/>
        <v>0</v>
      </c>
      <c r="AY589" s="54">
        <f t="shared" si="1737"/>
        <v>0</v>
      </c>
      <c r="AZ589" s="54">
        <f t="shared" si="1738"/>
        <v>0</v>
      </c>
      <c r="BA589" s="54">
        <f t="shared" si="1739"/>
        <v>0</v>
      </c>
      <c r="BB589" s="54">
        <f t="shared" si="1740"/>
        <v>0</v>
      </c>
      <c r="BC589" s="54">
        <f t="shared" si="1741"/>
        <v>0</v>
      </c>
      <c r="BD589" s="54">
        <f t="shared" si="1742"/>
        <v>0</v>
      </c>
      <c r="BE589" s="54">
        <f t="shared" si="1743"/>
        <v>0</v>
      </c>
      <c r="BF589" s="54">
        <f t="shared" si="1744"/>
        <v>0</v>
      </c>
      <c r="BG589" s="54">
        <f t="shared" si="1745"/>
        <v>0</v>
      </c>
      <c r="BH589" s="54">
        <f t="shared" si="1746"/>
        <v>0</v>
      </c>
      <c r="BI589" s="54">
        <f t="shared" si="1747"/>
        <v>0</v>
      </c>
      <c r="BJ589" s="54">
        <f t="shared" si="1748"/>
        <v>0</v>
      </c>
      <c r="BK589" s="54">
        <f t="shared" si="1749"/>
        <v>0</v>
      </c>
      <c r="BL589" s="54">
        <f t="shared" si="1750"/>
        <v>0</v>
      </c>
      <c r="BM589" s="42"/>
      <c r="BO589" s="54">
        <f>'Norm-coeff'!$C$2+$AX589*'Norm-coeff'!$D$2+$AY589*'Norm-coeff'!$E$2+$AZ589*'Norm-coeff'!$F$2+$BA589*'Norm-coeff'!$G$2+$BB589*'Norm-coeff'!$H$2+$BC589*'Norm-coeff'!$I$2+$BD589*'Norm-coeff'!$J$2+$BE589*'Norm-coeff'!$K$2+$BF589*'Norm-coeff'!$L$2+$BG589*'Norm-coeff'!$M$2+$BH589*'Norm-coeff'!$N$2+$BI589*'Norm-coeff'!$O$2</f>
        <v>5.4045421474420303</v>
      </c>
      <c r="BP589" s="54">
        <f>'Norm-coeff'!$C$3+$AX589*'Norm-coeff'!$D$3+$AY589*'Norm-coeff'!$E$3+$AZ589*'Norm-coeff'!$F$3+$BA589*'Norm-coeff'!$G$3+$BB589*'Norm-coeff'!$H$3+$BC589*'Norm-coeff'!$I$3+$BD589*'Norm-coeff'!$J$3+$BE589*'Norm-coeff'!$K$3+$BF589*'Norm-coeff'!$L$3+$BG589*'Norm-coeff'!$M$3+$BH589*'Norm-coeff'!$N$3+$BI589*'Norm-coeff'!$O$3</f>
        <v>3.15319116612705</v>
      </c>
      <c r="BQ589" s="54">
        <f>'Norm-coeff'!$C$4+$AX589*'Norm-coeff'!$D$4+$AY589*'Norm-coeff'!$E$4+$AZ589*'Norm-coeff'!$F$4+$BA589*'Norm-coeff'!$G$4+$BB589*'Norm-coeff'!$H$4+$BC589*'Norm-coeff'!$I$4+$BD589*'Norm-coeff'!$J$4+$BE589*'Norm-coeff'!$K$4+$BF589*'Norm-coeff'!$L$4+$BG589*'Norm-coeff'!$M$4+$BH589*'Norm-coeff'!$N$4+$BI589*'Norm-coeff'!$O$4</f>
        <v>1.42115649462768</v>
      </c>
      <c r="BR589" s="54">
        <f>'Norm-coeff'!$C$5+$AX589*'Norm-coeff'!$D$5+$AY589*'Norm-coeff'!$E$5+$AZ589*'Norm-coeff'!$F$5+$BA589*'Norm-coeff'!$G$5+$BB589*'Norm-coeff'!$H$5+$BC589*'Norm-coeff'!$I$5+$BD589*'Norm-coeff'!$J$5+$BE589*'Norm-coeff'!$K$5+$BF589*'Norm-coeff'!$L$5+$BG589*'Norm-coeff'!$M$5+$BH589*'Norm-coeff'!$N$5+$BI589*'Norm-coeff'!$O$5</f>
        <v>1.0553329241296201</v>
      </c>
      <c r="BS589" s="54">
        <f>'Norm-coeff'!$C$6+$AX589*'Norm-coeff'!$D$6+$AY589*'Norm-coeff'!$E$6+$AZ589*'Norm-coeff'!$F$6+$BA589*'Norm-coeff'!$G$6+$BB589*'Norm-coeff'!$H$6+$BC589*'Norm-coeff'!$I$6+$BD589*'Norm-coeff'!$J$6+$BE589*'Norm-coeff'!$K$6+$BF589*'Norm-coeff'!$L$6+$BG589*'Norm-coeff'!$M$6+$BH589*'Norm-coeff'!$N$6+$BI589*'Norm-coeff'!$O$6</f>
        <v>-1.48700885495103E-2</v>
      </c>
      <c r="BT589" s="54">
        <f>'Norm-coeff'!$C$7+$AX589*'Norm-coeff'!$D$7+$AY589*'Norm-coeff'!$E$7+$AZ589*'Norm-coeff'!$F$7+$BA589*'Norm-coeff'!$G$7+$BB589*'Norm-coeff'!$H$7+$BC589*'Norm-coeff'!$I$7+$BD589*'Norm-coeff'!$J$7+$BE589*'Norm-coeff'!$K$7+$BF589*'Norm-coeff'!$L$7+$BG589*'Norm-coeff'!$M$7+$BH589*'Norm-coeff'!$N$7+$BI589*'Norm-coeff'!$O$7</f>
        <v>2.0907583608832998</v>
      </c>
      <c r="BU589" s="54">
        <f>'Norm-coeff'!$C$8+$AX589*'Norm-coeff'!$D$8+$AY589*'Norm-coeff'!$E$8+$AZ589*'Norm-coeff'!$F$8+$BA589*'Norm-coeff'!$G$8+$BB589*'Norm-coeff'!$H$8+$BC589*'Norm-coeff'!$I$8+$BD589*'Norm-coeff'!$J$8+$BE589*'Norm-coeff'!$K$8+$BF589*'Norm-coeff'!$L$8+$BG589*'Norm-coeff'!$M$8+$BH589*'Norm-coeff'!$N$8+$BI589*'Norm-coeff'!$O$8</f>
        <v>0.65894159836244504</v>
      </c>
      <c r="BV589" s="54">
        <f>'Norm-coeff'!$C$9+$AX589*'Norm-coeff'!$D$9+$AY589*'Norm-coeff'!$E$9+$AZ589*'Norm-coeff'!$F$9+$BA589*'Norm-coeff'!$G$9+$BB589*'Norm-coeff'!$H$9+$BC589*'Norm-coeff'!$I$9+$BD589*'Norm-coeff'!$J$9+$BE589*'Norm-coeff'!$K$9+$BF589*'Norm-coeff'!$L$9+$BG589*'Norm-coeff'!$M$9+$BH589*'Norm-coeff'!$N$9+$BI589*'Norm-coeff'!$O$9</f>
        <v>1.48961085014701</v>
      </c>
      <c r="BW589" s="54">
        <f>'Norm-coeff'!$C$10+$AX589*'Norm-coeff'!$D$10+$AY589*'Norm-coeff'!$E$10+$AZ589*'Norm-coeff'!$F$10+$BA589*'Norm-coeff'!$G$10+$BB589*'Norm-coeff'!$H$10+$BC589*'Norm-coeff'!$I$10+$BD589*'Norm-coeff'!$J$10+$BE589*'Norm-coeff'!$K$10+$BF589*'Norm-coeff'!$L$10+$BG589*'Norm-coeff'!$M$10+$BH589*'Norm-coeff'!$N$10+$BI589*'Norm-coeff'!$O$10</f>
        <v>1.42058735749591</v>
      </c>
      <c r="BX589" s="54">
        <f>'Norm-coeff'!$C$11+$AX589*'Norm-coeff'!$D$11+$AY589*'Norm-coeff'!$E$11+$AZ589*'Norm-coeff'!$F$11+$BA589*'Norm-coeff'!$G$11+$BB589*'Norm-coeff'!$H$11+$BC589*'Norm-coeff'!$I$11+$BD589*'Norm-coeff'!$J$11+$BE589*'Norm-coeff'!$K$11+$BF589*'Norm-coeff'!$L$11+$BG589*'Norm-coeff'!$M$11+$BH589*'Norm-coeff'!$N$11+$BI589*'Norm-coeff'!$O$11</f>
        <v>0.221233014421479</v>
      </c>
      <c r="BY589" s="54">
        <f>'Norm-coeff'!$C$12+$AX589*'Norm-coeff'!$D$12+$AY589*'Norm-coeff'!$E$12+$AZ589*'Norm-coeff'!$F$12+$BA589*'Norm-coeff'!$G$12+$BB589*'Norm-coeff'!$H$12+$BC589*'Norm-coeff'!$I$12+$BD589*'Norm-coeff'!$J$12+$BE589*'Norm-coeff'!$K$12+$BF589*'Norm-coeff'!$L$12+$BG589*'Norm-coeff'!$M$12+$BH589*'Norm-coeff'!$N$12+$BI589*'Norm-coeff'!$O$12</f>
        <v>0.283527502056037</v>
      </c>
      <c r="BZ589" s="54">
        <f>'Norm-coeff'!$C$13+$AX589*'Norm-coeff'!$D$13+$AY589*'Norm-coeff'!$E$13+$AZ589*'Norm-coeff'!$F$13+$BA589*'Norm-coeff'!$G$13+$BB589*'Norm-coeff'!$H$13+$BC589*'Norm-coeff'!$I$13+$BD589*'Norm-coeff'!$J$13+$BE589*'Norm-coeff'!$K$13+$BF589*'Norm-coeff'!$L$13+$BG589*'Norm-coeff'!$M$13+$BH589*'Norm-coeff'!$N$13+$BI589*'Norm-coeff'!$O$13</f>
        <v>-4.1864930554451202E-2</v>
      </c>
      <c r="CA589" s="54">
        <f>'Norm-coeff'!$C$14+$AX589*'Norm-coeff'!$D$14+$AY589*'Norm-coeff'!$E$14+$AZ589*'Norm-coeff'!$F$14+$BA589*'Norm-coeff'!$G$14+$BB589*'Norm-coeff'!$H$14+$BC589*'Norm-coeff'!$I$14+$BD589*'Norm-coeff'!$J$14+$BE589*'Norm-coeff'!$K$14+$BF589*'Norm-coeff'!$L$14+$BG589*'Norm-coeff'!$M$14+$BH589*'Norm-coeff'!$N$14+$BI589*'Norm-coeff'!$O$14</f>
        <v>4.2526983164477103</v>
      </c>
      <c r="CC589" s="54">
        <f t="shared" ref="CC589:CC652" si="1875">IF(AX589&lt;=0,0,BO589/AX589)</f>
        <v>0</v>
      </c>
      <c r="CG589" s="54">
        <f t="shared" si="1751"/>
        <v>0</v>
      </c>
      <c r="CH589" s="54">
        <f t="shared" si="1729"/>
        <v>0</v>
      </c>
      <c r="CI589" s="54">
        <f t="shared" si="1752"/>
        <v>0</v>
      </c>
      <c r="CJ589" s="56">
        <f t="shared" si="1753"/>
        <v>0</v>
      </c>
      <c r="CK589" s="54">
        <f t="shared" si="1754"/>
        <v>0</v>
      </c>
      <c r="CL589" s="54">
        <f t="shared" si="1755"/>
        <v>0</v>
      </c>
      <c r="CM589" s="54">
        <f t="shared" si="1756"/>
        <v>0</v>
      </c>
      <c r="CN589" s="54">
        <f t="shared" si="1757"/>
        <v>0</v>
      </c>
      <c r="CO589" s="54">
        <f t="shared" si="1758"/>
        <v>0</v>
      </c>
      <c r="CP589" s="54">
        <f t="shared" si="1759"/>
        <v>0</v>
      </c>
      <c r="CQ589" s="54">
        <f t="shared" si="1760"/>
        <v>0</v>
      </c>
      <c r="CR589" s="54">
        <f t="shared" si="1761"/>
        <v>0</v>
      </c>
      <c r="CS589" s="54">
        <f t="shared" si="1762"/>
        <v>0</v>
      </c>
      <c r="CU589" s="54">
        <f t="shared" si="1763"/>
        <v>0</v>
      </c>
      <c r="CV589" s="54">
        <f t="shared" si="1764"/>
        <v>0</v>
      </c>
      <c r="CW589" s="54">
        <f t="shared" si="1765"/>
        <v>0</v>
      </c>
      <c r="CX589" s="54">
        <f t="shared" si="1766"/>
        <v>0</v>
      </c>
      <c r="CZ589" s="54">
        <f t="shared" si="1767"/>
        <v>0</v>
      </c>
      <c r="DA589" s="54">
        <f t="shared" si="1768"/>
        <v>0</v>
      </c>
      <c r="DB589" s="54">
        <f t="shared" si="1769"/>
        <v>0</v>
      </c>
      <c r="DC589" s="54">
        <f t="shared" si="1770"/>
        <v>0</v>
      </c>
      <c r="DD589" s="54">
        <f t="shared" si="1771"/>
        <v>0</v>
      </c>
      <c r="DE589" s="54">
        <f t="shared" si="1772"/>
        <v>0</v>
      </c>
      <c r="DF589" s="54">
        <f t="shared" si="1773"/>
        <v>0</v>
      </c>
      <c r="DG589" s="54">
        <f t="shared" si="1774"/>
        <v>2</v>
      </c>
      <c r="DH589" s="71">
        <f t="shared" si="1775"/>
        <v>0</v>
      </c>
      <c r="DI589" s="71">
        <f t="shared" si="1776"/>
        <v>0</v>
      </c>
      <c r="DJ589" s="54">
        <f t="shared" si="1777"/>
        <v>0</v>
      </c>
      <c r="DK589" s="54">
        <f t="shared" si="1778"/>
        <v>2</v>
      </c>
      <c r="DL589" s="4">
        <f t="shared" si="1703"/>
        <v>0</v>
      </c>
      <c r="DM589" s="3">
        <f t="shared" si="1779"/>
        <v>0</v>
      </c>
      <c r="DN589" s="3">
        <f t="shared" si="1780"/>
        <v>0</v>
      </c>
      <c r="DO589" s="4" t="e">
        <f t="shared" si="1781"/>
        <v>#DIV/0!</v>
      </c>
      <c r="DP589" s="57"/>
      <c r="DQ589" s="57"/>
      <c r="DR589" s="56">
        <f t="shared" si="1704"/>
        <v>2</v>
      </c>
      <c r="DS589" s="56">
        <f t="shared" si="1705"/>
        <v>0</v>
      </c>
      <c r="DT589" s="38">
        <f t="shared" si="1706"/>
        <v>0</v>
      </c>
      <c r="DU589" s="38">
        <f t="shared" si="1782"/>
        <v>2</v>
      </c>
      <c r="DV589" s="38">
        <f t="shared" si="1707"/>
        <v>0</v>
      </c>
      <c r="DW589" s="39">
        <f t="shared" si="1708"/>
        <v>0</v>
      </c>
      <c r="DX589" s="39">
        <f t="shared" si="1709"/>
        <v>0</v>
      </c>
      <c r="DY589" s="39">
        <f t="shared" si="1710"/>
        <v>0</v>
      </c>
      <c r="DZ589" s="39">
        <f t="shared" si="1711"/>
        <v>0</v>
      </c>
      <c r="EA589" s="39">
        <f t="shared" si="1712"/>
        <v>0</v>
      </c>
      <c r="EB589" s="37" t="e">
        <f t="shared" si="1783"/>
        <v>#DIV/0!</v>
      </c>
      <c r="EC589" s="37" t="e">
        <f t="shared" si="1784"/>
        <v>#DIV/0!</v>
      </c>
      <c r="ED589" s="37" t="e">
        <f t="shared" si="1785"/>
        <v>#DIV/0!</v>
      </c>
      <c r="EE589" s="37" t="e">
        <f t="shared" si="1786"/>
        <v>#DIV/0!</v>
      </c>
      <c r="EF589" s="39" t="e">
        <f t="shared" si="1787"/>
        <v>#DIV/0!</v>
      </c>
      <c r="EG589" s="37" t="e">
        <f t="shared" si="1788"/>
        <v>#DIV/0!</v>
      </c>
      <c r="EH589" s="37" t="e">
        <f t="shared" si="1789"/>
        <v>#DIV/0!</v>
      </c>
      <c r="EI589" s="11" t="b">
        <f t="shared" si="1790"/>
        <v>1</v>
      </c>
      <c r="EJ589" s="11" t="b">
        <f t="shared" si="1791"/>
        <v>0</v>
      </c>
      <c r="EK589" s="39" t="e">
        <f t="shared" si="1792"/>
        <v>#DIV/0!</v>
      </c>
      <c r="EL589" s="39" t="e">
        <f t="shared" si="1793"/>
        <v>#DIV/0!</v>
      </c>
      <c r="EM589" s="39" t="e">
        <f t="shared" si="1794"/>
        <v>#DIV/0!</v>
      </c>
      <c r="EN589" s="39" t="e">
        <f t="shared" si="1795"/>
        <v>#DIV/0!</v>
      </c>
      <c r="EO589" s="39" t="e">
        <f t="shared" si="1796"/>
        <v>#DIV/0!</v>
      </c>
      <c r="EP589" s="39" t="e">
        <f t="shared" si="1797"/>
        <v>#DIV/0!</v>
      </c>
      <c r="EQ589" s="39" t="e">
        <f t="shared" si="1798"/>
        <v>#DIV/0!</v>
      </c>
      <c r="ER589" s="39" t="e">
        <f t="shared" si="1799"/>
        <v>#DIV/0!</v>
      </c>
      <c r="ES589" s="58" t="str">
        <f t="shared" si="1800"/>
        <v>(OH,F,Cl)-dominate amphibole</v>
      </c>
      <c r="ET589" s="58" t="e">
        <f t="shared" si="1801"/>
        <v>#N/A</v>
      </c>
      <c r="EU589" s="56">
        <f t="shared" si="1713"/>
        <v>0</v>
      </c>
      <c r="EV589" s="56">
        <f t="shared" si="1714"/>
        <v>0</v>
      </c>
      <c r="EW589" s="56">
        <f t="shared" si="1715"/>
        <v>0</v>
      </c>
      <c r="EX589" s="56">
        <f t="shared" si="1716"/>
        <v>0</v>
      </c>
      <c r="EY589" s="56">
        <f t="shared" si="1717"/>
        <v>0</v>
      </c>
      <c r="EZ589" s="56">
        <f t="shared" si="1718"/>
        <v>0</v>
      </c>
      <c r="FA589" s="39">
        <f t="shared" si="1719"/>
        <v>0</v>
      </c>
      <c r="FB589" s="39">
        <f t="shared" si="1720"/>
        <v>0</v>
      </c>
      <c r="FC589" s="54">
        <f t="shared" si="1721"/>
        <v>0</v>
      </c>
      <c r="FD589" s="54">
        <f t="shared" si="1722"/>
        <v>0</v>
      </c>
      <c r="FE589" s="39">
        <f t="shared" si="1723"/>
        <v>0</v>
      </c>
      <c r="FF589" s="54">
        <f t="shared" si="1724"/>
        <v>0</v>
      </c>
      <c r="FG589" s="39">
        <f t="shared" si="1725"/>
        <v>0</v>
      </c>
      <c r="FH589" s="39">
        <f t="shared" si="1802"/>
        <v>0</v>
      </c>
      <c r="FI589" s="39">
        <f t="shared" si="1803"/>
        <v>0</v>
      </c>
      <c r="FJ589" s="39">
        <f t="shared" si="1804"/>
        <v>0</v>
      </c>
      <c r="FK589" s="39" t="e">
        <f t="shared" si="1805"/>
        <v>#DIV/0!</v>
      </c>
      <c r="FL589" s="39" t="e">
        <f t="shared" si="1806"/>
        <v>#DIV/0!</v>
      </c>
      <c r="FM589" s="39" t="e">
        <f t="shared" si="1807"/>
        <v>#DIV/0!</v>
      </c>
      <c r="FN589" s="39">
        <f t="shared" si="1808"/>
        <v>1</v>
      </c>
      <c r="FO589" s="39">
        <f t="shared" si="1726"/>
        <v>0</v>
      </c>
      <c r="FP589" s="39">
        <f t="shared" si="1727"/>
        <v>0</v>
      </c>
      <c r="FQ589" s="39">
        <f t="shared" si="1728"/>
        <v>0</v>
      </c>
      <c r="FR589" s="39">
        <f t="shared" si="1809"/>
        <v>0</v>
      </c>
      <c r="FS589" s="39">
        <f t="shared" si="1810"/>
        <v>0</v>
      </c>
      <c r="FU589" s="39" t="e">
        <f t="shared" si="1811"/>
        <v>#DIV/0!</v>
      </c>
      <c r="FV589" s="39" t="e">
        <f t="shared" si="1812"/>
        <v>#DIV/0!</v>
      </c>
      <c r="FW589" s="39" t="e">
        <f t="shared" si="1813"/>
        <v>#DIV/0!</v>
      </c>
      <c r="FY589" s="39" t="e">
        <f t="shared" si="1814"/>
        <v>#DIV/0!</v>
      </c>
      <c r="FZ589" s="39" t="e">
        <f t="shared" si="1815"/>
        <v>#DIV/0!</v>
      </c>
      <c r="GA589" s="39" t="e">
        <f t="shared" si="1816"/>
        <v>#DIV/0!</v>
      </c>
      <c r="GB589" s="39" t="e">
        <f t="shared" si="1817"/>
        <v>#DIV/0!</v>
      </c>
      <c r="GC589" s="39" t="e">
        <f t="shared" si="1818"/>
        <v>#DIV/0!</v>
      </c>
      <c r="GD589" s="39" t="e">
        <f t="shared" si="1819"/>
        <v>#DIV/0!</v>
      </c>
      <c r="GE589" s="39" t="e">
        <f t="shared" si="1820"/>
        <v>#DIV/0!</v>
      </c>
      <c r="GF589" s="39" t="e">
        <f t="shared" si="1821"/>
        <v>#DIV/0!</v>
      </c>
      <c r="GG589" s="39" t="e">
        <f t="shared" si="1822"/>
        <v>#DIV/0!</v>
      </c>
      <c r="GH589" s="39" t="e">
        <f t="shared" si="1823"/>
        <v>#DIV/0!</v>
      </c>
      <c r="GI589" s="39"/>
      <c r="GJ589" s="39" t="e">
        <f t="shared" si="1824"/>
        <v>#DIV/0!</v>
      </c>
      <c r="GK589" s="39" t="e">
        <f t="shared" si="1825"/>
        <v>#DIV/0!</v>
      </c>
      <c r="GL589" s="39" t="e">
        <f t="shared" si="1826"/>
        <v>#DIV/0!</v>
      </c>
      <c r="GM589" s="39" t="e">
        <f t="shared" si="1827"/>
        <v>#DIV/0!</v>
      </c>
      <c r="GN589" s="39" t="e">
        <f t="shared" si="1828"/>
        <v>#DIV/0!</v>
      </c>
      <c r="GO589" s="57"/>
      <c r="GP589" s="57" t="e">
        <f t="shared" si="1829"/>
        <v>#DIV/0!</v>
      </c>
      <c r="GQ589" s="59" t="e">
        <f t="shared" si="1830"/>
        <v>#DIV/0!</v>
      </c>
      <c r="GR589" s="41" t="e">
        <f t="shared" si="1831"/>
        <v>#DIV/0!</v>
      </c>
      <c r="GS589" s="57" t="e">
        <f t="shared" si="1832"/>
        <v>#DIV/0!</v>
      </c>
      <c r="GT589" s="57" t="e">
        <f t="shared" si="1833"/>
        <v>#DIV/0!</v>
      </c>
      <c r="GU589" s="57" t="e">
        <f t="shared" si="1834"/>
        <v>#DIV/0!</v>
      </c>
      <c r="GV589" s="57"/>
      <c r="GW589" s="42" t="e">
        <f t="shared" si="1835"/>
        <v>#DIV/0!</v>
      </c>
      <c r="GX589" s="42" t="e">
        <f t="shared" si="1836"/>
        <v>#DIV/0!</v>
      </c>
      <c r="GY589" s="42" t="e">
        <f t="shared" si="1837"/>
        <v>#DIV/0!</v>
      </c>
      <c r="GZ589" s="57"/>
      <c r="HA589" s="2" t="e">
        <f t="shared" si="1838"/>
        <v>#DIV/0!</v>
      </c>
      <c r="HB589" s="2" t="e">
        <f t="shared" si="1839"/>
        <v>#DIV/0!</v>
      </c>
      <c r="HC589" s="2" t="e">
        <f t="shared" si="1840"/>
        <v>#DIV/0!</v>
      </c>
      <c r="HD589" s="2" t="e">
        <f t="shared" si="1841"/>
        <v>#DIV/0!</v>
      </c>
      <c r="HE589" s="2" t="e">
        <f t="shared" si="1842"/>
        <v>#DIV/0!</v>
      </c>
      <c r="HF589" s="2" t="e">
        <f t="shared" si="1843"/>
        <v>#DIV/0!</v>
      </c>
      <c r="HG589" s="2" t="e">
        <f t="shared" si="1844"/>
        <v>#DIV/0!</v>
      </c>
      <c r="HH589" s="2" t="e">
        <f t="shared" si="1845"/>
        <v>#DIV/0!</v>
      </c>
      <c r="HI589" s="2" t="e">
        <f t="shared" si="1846"/>
        <v>#DIV/0!</v>
      </c>
      <c r="HJ589" s="11" t="e">
        <f t="shared" si="1847"/>
        <v>#DIV/0!</v>
      </c>
      <c r="HK589" s="60" t="e">
        <f t="shared" si="1848"/>
        <v>#DIV/0!</v>
      </c>
      <c r="HL589" s="57"/>
      <c r="HM589" s="57" t="e">
        <f t="shared" si="1849"/>
        <v>#DIV/0!</v>
      </c>
      <c r="HN589" s="57" t="e">
        <f t="shared" si="1850"/>
        <v>#DIV/0!</v>
      </c>
      <c r="HO589" s="57" t="e">
        <f t="shared" si="1851"/>
        <v>#DIV/0!</v>
      </c>
      <c r="HP589" s="57" t="e">
        <f t="shared" si="1852"/>
        <v>#DIV/0!</v>
      </c>
      <c r="HQ589" s="57" t="e">
        <f t="shared" si="1853"/>
        <v>#DIV/0!</v>
      </c>
      <c r="HR589" s="57"/>
      <c r="HS589" s="57" t="e">
        <f t="shared" si="1854"/>
        <v>#DIV/0!</v>
      </c>
      <c r="HT589" s="57" t="e">
        <f t="shared" si="1855"/>
        <v>#DIV/0!</v>
      </c>
      <c r="HU589" s="57" t="e">
        <f t="shared" si="1856"/>
        <v>#DIV/0!</v>
      </c>
      <c r="HV589" s="57" t="e">
        <f t="shared" si="1857"/>
        <v>#DIV/0!</v>
      </c>
      <c r="HW589" s="57" t="e">
        <f t="shared" si="1858"/>
        <v>#DIV/0!</v>
      </c>
      <c r="HX589" s="57"/>
      <c r="HY589" s="57" t="e">
        <f t="shared" si="1859"/>
        <v>#DIV/0!</v>
      </c>
      <c r="HZ589" s="57" t="e">
        <f t="shared" si="1860"/>
        <v>#DIV/0!</v>
      </c>
      <c r="IA589" s="57"/>
      <c r="IB589" s="61">
        <f t="shared" si="1861"/>
        <v>0</v>
      </c>
      <c r="IC589" s="57" t="str">
        <f t="shared" si="1862"/>
        <v/>
      </c>
      <c r="ID589" s="42"/>
      <c r="IE589" s="2" t="str">
        <f t="shared" si="1863"/>
        <v/>
      </c>
      <c r="IF589" s="60" t="e">
        <f t="shared" si="1864"/>
        <v>#DIV/0!</v>
      </c>
      <c r="IG589" s="60" t="str">
        <f t="shared" si="1865"/>
        <v/>
      </c>
      <c r="IH589" s="60" t="str">
        <f t="shared" si="1866"/>
        <v>zinco-</v>
      </c>
      <c r="II589" s="60" t="str">
        <f t="shared" si="1867"/>
        <v>mangano-</v>
      </c>
      <c r="IJ589" s="60" t="e">
        <f t="shared" si="1868"/>
        <v>#DIV/0!</v>
      </c>
      <c r="IK589" s="60" t="e">
        <f t="shared" si="1869"/>
        <v>#DIV/0!</v>
      </c>
      <c r="IL589" s="60" t="e">
        <f t="shared" si="1870"/>
        <v>#DIV/0!</v>
      </c>
      <c r="IM589" s="60" t="e">
        <f t="shared" si="1871"/>
        <v>#DIV/0!</v>
      </c>
      <c r="IN589" s="60" t="str">
        <f t="shared" si="1872"/>
        <v/>
      </c>
      <c r="IO589" s="60" t="str">
        <f t="shared" si="1873"/>
        <v/>
      </c>
      <c r="IP589" s="57"/>
      <c r="IQ589" s="57" t="str">
        <f t="shared" si="1874"/>
        <v>ERROR!!</v>
      </c>
    </row>
    <row r="590" spans="24:251">
      <c r="X590" s="29">
        <f t="shared" si="1730"/>
        <v>0</v>
      </c>
      <c r="Y590" s="29">
        <f t="shared" si="1731"/>
        <v>0</v>
      </c>
      <c r="Z590" s="29" t="e">
        <f t="shared" si="1732"/>
        <v>#DIV/0!</v>
      </c>
      <c r="AA590" s="29" t="e">
        <f t="shared" si="1733"/>
        <v>#DIV/0!</v>
      </c>
      <c r="AB590" s="29" t="e">
        <f t="shared" si="1734"/>
        <v>#DIV/0!</v>
      </c>
      <c r="AC590" s="29" t="e">
        <f t="shared" si="1735"/>
        <v>#DIV/0!</v>
      </c>
      <c r="AF590" s="23">
        <v>60.084299999999999</v>
      </c>
      <c r="AG590" s="23">
        <v>79.878799999999998</v>
      </c>
      <c r="AH590" s="23">
        <v>101.96120000000001</v>
      </c>
      <c r="AI590" s="23">
        <v>151.99039999999999</v>
      </c>
      <c r="AJ590" s="23">
        <v>159.69</v>
      </c>
      <c r="AK590" s="23">
        <v>71.846400000000003</v>
      </c>
      <c r="AL590" s="23">
        <v>70.9375</v>
      </c>
      <c r="AM590" s="23">
        <v>40.304400000000001</v>
      </c>
      <c r="AN590" s="23">
        <v>56.077399999999997</v>
      </c>
      <c r="AO590" s="23">
        <v>61.978999999999999</v>
      </c>
      <c r="AP590" s="23">
        <v>94.195999999999998</v>
      </c>
      <c r="AQ590" s="23">
        <v>18.998000000000001</v>
      </c>
      <c r="AR590" s="23">
        <v>35.450000000000003</v>
      </c>
      <c r="AS590" s="23">
        <v>29.88</v>
      </c>
      <c r="AT590" s="23">
        <v>74.691999999999993</v>
      </c>
      <c r="AU590" s="23">
        <v>81.39</v>
      </c>
      <c r="AX590" s="54">
        <f t="shared" si="1736"/>
        <v>0</v>
      </c>
      <c r="AY590" s="54">
        <f t="shared" si="1737"/>
        <v>0</v>
      </c>
      <c r="AZ590" s="54">
        <f t="shared" si="1738"/>
        <v>0</v>
      </c>
      <c r="BA590" s="54">
        <f t="shared" si="1739"/>
        <v>0</v>
      </c>
      <c r="BB590" s="54">
        <f t="shared" si="1740"/>
        <v>0</v>
      </c>
      <c r="BC590" s="54">
        <f t="shared" si="1741"/>
        <v>0</v>
      </c>
      <c r="BD590" s="54">
        <f t="shared" si="1742"/>
        <v>0</v>
      </c>
      <c r="BE590" s="54">
        <f t="shared" si="1743"/>
        <v>0</v>
      </c>
      <c r="BF590" s="54">
        <f t="shared" si="1744"/>
        <v>0</v>
      </c>
      <c r="BG590" s="54">
        <f t="shared" si="1745"/>
        <v>0</v>
      </c>
      <c r="BH590" s="54">
        <f t="shared" si="1746"/>
        <v>0</v>
      </c>
      <c r="BI590" s="54">
        <f t="shared" si="1747"/>
        <v>0</v>
      </c>
      <c r="BJ590" s="54">
        <f t="shared" si="1748"/>
        <v>0</v>
      </c>
      <c r="BK590" s="54">
        <f t="shared" si="1749"/>
        <v>0</v>
      </c>
      <c r="BL590" s="54">
        <f t="shared" si="1750"/>
        <v>0</v>
      </c>
      <c r="BM590" s="42"/>
      <c r="BO590" s="54">
        <f>'Norm-coeff'!$C$2+$AX590*'Norm-coeff'!$D$2+$AY590*'Norm-coeff'!$E$2+$AZ590*'Norm-coeff'!$F$2+$BA590*'Norm-coeff'!$G$2+$BB590*'Norm-coeff'!$H$2+$BC590*'Norm-coeff'!$I$2+$BD590*'Norm-coeff'!$J$2+$BE590*'Norm-coeff'!$K$2+$BF590*'Norm-coeff'!$L$2+$BG590*'Norm-coeff'!$M$2+$BH590*'Norm-coeff'!$N$2+$BI590*'Norm-coeff'!$O$2</f>
        <v>5.4045421474420303</v>
      </c>
      <c r="BP590" s="54">
        <f>'Norm-coeff'!$C$3+$AX590*'Norm-coeff'!$D$3+$AY590*'Norm-coeff'!$E$3+$AZ590*'Norm-coeff'!$F$3+$BA590*'Norm-coeff'!$G$3+$BB590*'Norm-coeff'!$H$3+$BC590*'Norm-coeff'!$I$3+$BD590*'Norm-coeff'!$J$3+$BE590*'Norm-coeff'!$K$3+$BF590*'Norm-coeff'!$L$3+$BG590*'Norm-coeff'!$M$3+$BH590*'Norm-coeff'!$N$3+$BI590*'Norm-coeff'!$O$3</f>
        <v>3.15319116612705</v>
      </c>
      <c r="BQ590" s="54">
        <f>'Norm-coeff'!$C$4+$AX590*'Norm-coeff'!$D$4+$AY590*'Norm-coeff'!$E$4+$AZ590*'Norm-coeff'!$F$4+$BA590*'Norm-coeff'!$G$4+$BB590*'Norm-coeff'!$H$4+$BC590*'Norm-coeff'!$I$4+$BD590*'Norm-coeff'!$J$4+$BE590*'Norm-coeff'!$K$4+$BF590*'Norm-coeff'!$L$4+$BG590*'Norm-coeff'!$M$4+$BH590*'Norm-coeff'!$N$4+$BI590*'Norm-coeff'!$O$4</f>
        <v>1.42115649462768</v>
      </c>
      <c r="BR590" s="54">
        <f>'Norm-coeff'!$C$5+$AX590*'Norm-coeff'!$D$5+$AY590*'Norm-coeff'!$E$5+$AZ590*'Norm-coeff'!$F$5+$BA590*'Norm-coeff'!$G$5+$BB590*'Norm-coeff'!$H$5+$BC590*'Norm-coeff'!$I$5+$BD590*'Norm-coeff'!$J$5+$BE590*'Norm-coeff'!$K$5+$BF590*'Norm-coeff'!$L$5+$BG590*'Norm-coeff'!$M$5+$BH590*'Norm-coeff'!$N$5+$BI590*'Norm-coeff'!$O$5</f>
        <v>1.0553329241296201</v>
      </c>
      <c r="BS590" s="54">
        <f>'Norm-coeff'!$C$6+$AX590*'Norm-coeff'!$D$6+$AY590*'Norm-coeff'!$E$6+$AZ590*'Norm-coeff'!$F$6+$BA590*'Norm-coeff'!$G$6+$BB590*'Norm-coeff'!$H$6+$BC590*'Norm-coeff'!$I$6+$BD590*'Norm-coeff'!$J$6+$BE590*'Norm-coeff'!$K$6+$BF590*'Norm-coeff'!$L$6+$BG590*'Norm-coeff'!$M$6+$BH590*'Norm-coeff'!$N$6+$BI590*'Norm-coeff'!$O$6</f>
        <v>-1.48700885495103E-2</v>
      </c>
      <c r="BT590" s="54">
        <f>'Norm-coeff'!$C$7+$AX590*'Norm-coeff'!$D$7+$AY590*'Norm-coeff'!$E$7+$AZ590*'Norm-coeff'!$F$7+$BA590*'Norm-coeff'!$G$7+$BB590*'Norm-coeff'!$H$7+$BC590*'Norm-coeff'!$I$7+$BD590*'Norm-coeff'!$J$7+$BE590*'Norm-coeff'!$K$7+$BF590*'Norm-coeff'!$L$7+$BG590*'Norm-coeff'!$M$7+$BH590*'Norm-coeff'!$N$7+$BI590*'Norm-coeff'!$O$7</f>
        <v>2.0907583608832998</v>
      </c>
      <c r="BU590" s="54">
        <f>'Norm-coeff'!$C$8+$AX590*'Norm-coeff'!$D$8+$AY590*'Norm-coeff'!$E$8+$AZ590*'Norm-coeff'!$F$8+$BA590*'Norm-coeff'!$G$8+$BB590*'Norm-coeff'!$H$8+$BC590*'Norm-coeff'!$I$8+$BD590*'Norm-coeff'!$J$8+$BE590*'Norm-coeff'!$K$8+$BF590*'Norm-coeff'!$L$8+$BG590*'Norm-coeff'!$M$8+$BH590*'Norm-coeff'!$N$8+$BI590*'Norm-coeff'!$O$8</f>
        <v>0.65894159836244504</v>
      </c>
      <c r="BV590" s="54">
        <f>'Norm-coeff'!$C$9+$AX590*'Norm-coeff'!$D$9+$AY590*'Norm-coeff'!$E$9+$AZ590*'Norm-coeff'!$F$9+$BA590*'Norm-coeff'!$G$9+$BB590*'Norm-coeff'!$H$9+$BC590*'Norm-coeff'!$I$9+$BD590*'Norm-coeff'!$J$9+$BE590*'Norm-coeff'!$K$9+$BF590*'Norm-coeff'!$L$9+$BG590*'Norm-coeff'!$M$9+$BH590*'Norm-coeff'!$N$9+$BI590*'Norm-coeff'!$O$9</f>
        <v>1.48961085014701</v>
      </c>
      <c r="BW590" s="54">
        <f>'Norm-coeff'!$C$10+$AX590*'Norm-coeff'!$D$10+$AY590*'Norm-coeff'!$E$10+$AZ590*'Norm-coeff'!$F$10+$BA590*'Norm-coeff'!$G$10+$BB590*'Norm-coeff'!$H$10+$BC590*'Norm-coeff'!$I$10+$BD590*'Norm-coeff'!$J$10+$BE590*'Norm-coeff'!$K$10+$BF590*'Norm-coeff'!$L$10+$BG590*'Norm-coeff'!$M$10+$BH590*'Norm-coeff'!$N$10+$BI590*'Norm-coeff'!$O$10</f>
        <v>1.42058735749591</v>
      </c>
      <c r="BX590" s="54">
        <f>'Norm-coeff'!$C$11+$AX590*'Norm-coeff'!$D$11+$AY590*'Norm-coeff'!$E$11+$AZ590*'Norm-coeff'!$F$11+$BA590*'Norm-coeff'!$G$11+$BB590*'Norm-coeff'!$H$11+$BC590*'Norm-coeff'!$I$11+$BD590*'Norm-coeff'!$J$11+$BE590*'Norm-coeff'!$K$11+$BF590*'Norm-coeff'!$L$11+$BG590*'Norm-coeff'!$M$11+$BH590*'Norm-coeff'!$N$11+$BI590*'Norm-coeff'!$O$11</f>
        <v>0.221233014421479</v>
      </c>
      <c r="BY590" s="54">
        <f>'Norm-coeff'!$C$12+$AX590*'Norm-coeff'!$D$12+$AY590*'Norm-coeff'!$E$12+$AZ590*'Norm-coeff'!$F$12+$BA590*'Norm-coeff'!$G$12+$BB590*'Norm-coeff'!$H$12+$BC590*'Norm-coeff'!$I$12+$BD590*'Norm-coeff'!$J$12+$BE590*'Norm-coeff'!$K$12+$BF590*'Norm-coeff'!$L$12+$BG590*'Norm-coeff'!$M$12+$BH590*'Norm-coeff'!$N$12+$BI590*'Norm-coeff'!$O$12</f>
        <v>0.283527502056037</v>
      </c>
      <c r="BZ590" s="54">
        <f>'Norm-coeff'!$C$13+$AX590*'Norm-coeff'!$D$13+$AY590*'Norm-coeff'!$E$13+$AZ590*'Norm-coeff'!$F$13+$BA590*'Norm-coeff'!$G$13+$BB590*'Norm-coeff'!$H$13+$BC590*'Norm-coeff'!$I$13+$BD590*'Norm-coeff'!$J$13+$BE590*'Norm-coeff'!$K$13+$BF590*'Norm-coeff'!$L$13+$BG590*'Norm-coeff'!$M$13+$BH590*'Norm-coeff'!$N$13+$BI590*'Norm-coeff'!$O$13</f>
        <v>-4.1864930554451202E-2</v>
      </c>
      <c r="CA590" s="54">
        <f>'Norm-coeff'!$C$14+$AX590*'Norm-coeff'!$D$14+$AY590*'Norm-coeff'!$E$14+$AZ590*'Norm-coeff'!$F$14+$BA590*'Norm-coeff'!$G$14+$BB590*'Norm-coeff'!$H$14+$BC590*'Norm-coeff'!$I$14+$BD590*'Norm-coeff'!$J$14+$BE590*'Norm-coeff'!$K$14+$BF590*'Norm-coeff'!$L$14+$BG590*'Norm-coeff'!$M$14+$BH590*'Norm-coeff'!$N$14+$BI590*'Norm-coeff'!$O$14</f>
        <v>4.2526983164477103</v>
      </c>
      <c r="CC590" s="54">
        <f t="shared" si="1875"/>
        <v>0</v>
      </c>
      <c r="CG590" s="54">
        <f t="shared" si="1751"/>
        <v>0</v>
      </c>
      <c r="CH590" s="54">
        <f t="shared" si="1729"/>
        <v>0</v>
      </c>
      <c r="CI590" s="54">
        <f t="shared" si="1752"/>
        <v>0</v>
      </c>
      <c r="CJ590" s="56">
        <f t="shared" si="1753"/>
        <v>0</v>
      </c>
      <c r="CK590" s="54">
        <f t="shared" si="1754"/>
        <v>0</v>
      </c>
      <c r="CL590" s="54">
        <f t="shared" si="1755"/>
        <v>0</v>
      </c>
      <c r="CM590" s="54">
        <f t="shared" si="1756"/>
        <v>0</v>
      </c>
      <c r="CN590" s="54">
        <f t="shared" si="1757"/>
        <v>0</v>
      </c>
      <c r="CO590" s="54">
        <f t="shared" si="1758"/>
        <v>0</v>
      </c>
      <c r="CP590" s="54">
        <f t="shared" si="1759"/>
        <v>0</v>
      </c>
      <c r="CQ590" s="54">
        <f t="shared" si="1760"/>
        <v>0</v>
      </c>
      <c r="CR590" s="54">
        <f t="shared" si="1761"/>
        <v>0</v>
      </c>
      <c r="CS590" s="54">
        <f t="shared" si="1762"/>
        <v>0</v>
      </c>
      <c r="CU590" s="54">
        <f t="shared" si="1763"/>
        <v>0</v>
      </c>
      <c r="CV590" s="54">
        <f t="shared" si="1764"/>
        <v>0</v>
      </c>
      <c r="CW590" s="54">
        <f t="shared" si="1765"/>
        <v>0</v>
      </c>
      <c r="CX590" s="54">
        <f t="shared" si="1766"/>
        <v>0</v>
      </c>
      <c r="CZ590" s="54">
        <f t="shared" si="1767"/>
        <v>0</v>
      </c>
      <c r="DA590" s="54">
        <f t="shared" si="1768"/>
        <v>0</v>
      </c>
      <c r="DB590" s="54">
        <f t="shared" si="1769"/>
        <v>0</v>
      </c>
      <c r="DC590" s="54">
        <f t="shared" si="1770"/>
        <v>0</v>
      </c>
      <c r="DD590" s="54">
        <f t="shared" si="1771"/>
        <v>0</v>
      </c>
      <c r="DE590" s="54">
        <f t="shared" si="1772"/>
        <v>0</v>
      </c>
      <c r="DF590" s="54">
        <f t="shared" si="1773"/>
        <v>0</v>
      </c>
      <c r="DG590" s="54">
        <f t="shared" si="1774"/>
        <v>2</v>
      </c>
      <c r="DH590" s="71">
        <f t="shared" si="1775"/>
        <v>0</v>
      </c>
      <c r="DI590" s="71">
        <f t="shared" si="1776"/>
        <v>0</v>
      </c>
      <c r="DJ590" s="54">
        <f t="shared" si="1777"/>
        <v>0</v>
      </c>
      <c r="DK590" s="54">
        <f t="shared" si="1778"/>
        <v>2</v>
      </c>
      <c r="DL590" s="4">
        <f t="shared" si="1703"/>
        <v>0</v>
      </c>
      <c r="DM590" s="3">
        <f t="shared" si="1779"/>
        <v>0</v>
      </c>
      <c r="DN590" s="3">
        <f t="shared" si="1780"/>
        <v>0</v>
      </c>
      <c r="DO590" s="4" t="e">
        <f t="shared" si="1781"/>
        <v>#DIV/0!</v>
      </c>
      <c r="DP590" s="57"/>
      <c r="DQ590" s="57"/>
      <c r="DR590" s="56">
        <f t="shared" si="1704"/>
        <v>2</v>
      </c>
      <c r="DS590" s="56">
        <f t="shared" si="1705"/>
        <v>0</v>
      </c>
      <c r="DT590" s="38">
        <f t="shared" si="1706"/>
        <v>0</v>
      </c>
      <c r="DU590" s="38">
        <f t="shared" si="1782"/>
        <v>2</v>
      </c>
      <c r="DV590" s="38">
        <f t="shared" si="1707"/>
        <v>0</v>
      </c>
      <c r="DW590" s="39">
        <f t="shared" si="1708"/>
        <v>0</v>
      </c>
      <c r="DX590" s="39">
        <f t="shared" si="1709"/>
        <v>0</v>
      </c>
      <c r="DY590" s="39">
        <f t="shared" si="1710"/>
        <v>0</v>
      </c>
      <c r="DZ590" s="39">
        <f t="shared" si="1711"/>
        <v>0</v>
      </c>
      <c r="EA590" s="39">
        <f t="shared" si="1712"/>
        <v>0</v>
      </c>
      <c r="EB590" s="37" t="e">
        <f t="shared" si="1783"/>
        <v>#DIV/0!</v>
      </c>
      <c r="EC590" s="37" t="e">
        <f t="shared" si="1784"/>
        <v>#DIV/0!</v>
      </c>
      <c r="ED590" s="37" t="e">
        <f t="shared" si="1785"/>
        <v>#DIV/0!</v>
      </c>
      <c r="EE590" s="37" t="e">
        <f t="shared" si="1786"/>
        <v>#DIV/0!</v>
      </c>
      <c r="EF590" s="39" t="e">
        <f t="shared" si="1787"/>
        <v>#DIV/0!</v>
      </c>
      <c r="EG590" s="37" t="e">
        <f t="shared" si="1788"/>
        <v>#DIV/0!</v>
      </c>
      <c r="EH590" s="37" t="e">
        <f t="shared" si="1789"/>
        <v>#DIV/0!</v>
      </c>
      <c r="EI590" s="11" t="b">
        <f t="shared" si="1790"/>
        <v>1</v>
      </c>
      <c r="EJ590" s="11" t="b">
        <f t="shared" si="1791"/>
        <v>0</v>
      </c>
      <c r="EK590" s="39" t="e">
        <f t="shared" si="1792"/>
        <v>#DIV/0!</v>
      </c>
      <c r="EL590" s="39" t="e">
        <f t="shared" si="1793"/>
        <v>#DIV/0!</v>
      </c>
      <c r="EM590" s="39" t="e">
        <f t="shared" si="1794"/>
        <v>#DIV/0!</v>
      </c>
      <c r="EN590" s="39" t="e">
        <f t="shared" si="1795"/>
        <v>#DIV/0!</v>
      </c>
      <c r="EO590" s="39" t="e">
        <f t="shared" si="1796"/>
        <v>#DIV/0!</v>
      </c>
      <c r="EP590" s="39" t="e">
        <f t="shared" si="1797"/>
        <v>#DIV/0!</v>
      </c>
      <c r="EQ590" s="39" t="e">
        <f t="shared" si="1798"/>
        <v>#DIV/0!</v>
      </c>
      <c r="ER590" s="39" t="e">
        <f t="shared" si="1799"/>
        <v>#DIV/0!</v>
      </c>
      <c r="ES590" s="58" t="str">
        <f t="shared" si="1800"/>
        <v>(OH,F,Cl)-dominate amphibole</v>
      </c>
      <c r="ET590" s="58" t="e">
        <f t="shared" si="1801"/>
        <v>#N/A</v>
      </c>
      <c r="EU590" s="56">
        <f t="shared" si="1713"/>
        <v>0</v>
      </c>
      <c r="EV590" s="56">
        <f t="shared" si="1714"/>
        <v>0</v>
      </c>
      <c r="EW590" s="56">
        <f t="shared" si="1715"/>
        <v>0</v>
      </c>
      <c r="EX590" s="56">
        <f t="shared" si="1716"/>
        <v>0</v>
      </c>
      <c r="EY590" s="56">
        <f t="shared" si="1717"/>
        <v>0</v>
      </c>
      <c r="EZ590" s="56">
        <f t="shared" si="1718"/>
        <v>0</v>
      </c>
      <c r="FA590" s="39">
        <f t="shared" si="1719"/>
        <v>0</v>
      </c>
      <c r="FB590" s="39">
        <f t="shared" si="1720"/>
        <v>0</v>
      </c>
      <c r="FC590" s="54">
        <f t="shared" si="1721"/>
        <v>0</v>
      </c>
      <c r="FD590" s="54">
        <f t="shared" si="1722"/>
        <v>0</v>
      </c>
      <c r="FE590" s="39">
        <f t="shared" si="1723"/>
        <v>0</v>
      </c>
      <c r="FF590" s="54">
        <f t="shared" si="1724"/>
        <v>0</v>
      </c>
      <c r="FG590" s="39">
        <f t="shared" si="1725"/>
        <v>0</v>
      </c>
      <c r="FH590" s="39">
        <f t="shared" si="1802"/>
        <v>0</v>
      </c>
      <c r="FI590" s="39">
        <f t="shared" si="1803"/>
        <v>0</v>
      </c>
      <c r="FJ590" s="39">
        <f t="shared" si="1804"/>
        <v>0</v>
      </c>
      <c r="FK590" s="39" t="e">
        <f t="shared" si="1805"/>
        <v>#DIV/0!</v>
      </c>
      <c r="FL590" s="39" t="e">
        <f t="shared" si="1806"/>
        <v>#DIV/0!</v>
      </c>
      <c r="FM590" s="39" t="e">
        <f t="shared" si="1807"/>
        <v>#DIV/0!</v>
      </c>
      <c r="FN590" s="39">
        <f t="shared" si="1808"/>
        <v>1</v>
      </c>
      <c r="FO590" s="39">
        <f t="shared" si="1726"/>
        <v>0</v>
      </c>
      <c r="FP590" s="39">
        <f t="shared" si="1727"/>
        <v>0</v>
      </c>
      <c r="FQ590" s="39">
        <f t="shared" si="1728"/>
        <v>0</v>
      </c>
      <c r="FR590" s="39">
        <f t="shared" si="1809"/>
        <v>0</v>
      </c>
      <c r="FS590" s="39">
        <f t="shared" si="1810"/>
        <v>0</v>
      </c>
      <c r="FU590" s="39" t="e">
        <f t="shared" si="1811"/>
        <v>#DIV/0!</v>
      </c>
      <c r="FV590" s="39" t="e">
        <f t="shared" si="1812"/>
        <v>#DIV/0!</v>
      </c>
      <c r="FW590" s="39" t="e">
        <f t="shared" si="1813"/>
        <v>#DIV/0!</v>
      </c>
      <c r="FY590" s="39" t="e">
        <f t="shared" si="1814"/>
        <v>#DIV/0!</v>
      </c>
      <c r="FZ590" s="39" t="e">
        <f t="shared" si="1815"/>
        <v>#DIV/0!</v>
      </c>
      <c r="GA590" s="39" t="e">
        <f t="shared" si="1816"/>
        <v>#DIV/0!</v>
      </c>
      <c r="GB590" s="39" t="e">
        <f t="shared" si="1817"/>
        <v>#DIV/0!</v>
      </c>
      <c r="GC590" s="39" t="e">
        <f t="shared" si="1818"/>
        <v>#DIV/0!</v>
      </c>
      <c r="GD590" s="39" t="e">
        <f t="shared" si="1819"/>
        <v>#DIV/0!</v>
      </c>
      <c r="GE590" s="39" t="e">
        <f t="shared" si="1820"/>
        <v>#DIV/0!</v>
      </c>
      <c r="GF590" s="39" t="e">
        <f t="shared" si="1821"/>
        <v>#DIV/0!</v>
      </c>
      <c r="GG590" s="39" t="e">
        <f t="shared" si="1822"/>
        <v>#DIV/0!</v>
      </c>
      <c r="GH590" s="39" t="e">
        <f t="shared" si="1823"/>
        <v>#DIV/0!</v>
      </c>
      <c r="GI590" s="39"/>
      <c r="GJ590" s="39" t="e">
        <f t="shared" si="1824"/>
        <v>#DIV/0!</v>
      </c>
      <c r="GK590" s="39" t="e">
        <f t="shared" si="1825"/>
        <v>#DIV/0!</v>
      </c>
      <c r="GL590" s="39" t="e">
        <f t="shared" si="1826"/>
        <v>#DIV/0!</v>
      </c>
      <c r="GM590" s="39" t="e">
        <f t="shared" si="1827"/>
        <v>#DIV/0!</v>
      </c>
      <c r="GN590" s="39" t="e">
        <f t="shared" si="1828"/>
        <v>#DIV/0!</v>
      </c>
      <c r="GO590" s="57"/>
      <c r="GP590" s="57" t="e">
        <f t="shared" si="1829"/>
        <v>#DIV/0!</v>
      </c>
      <c r="GQ590" s="59" t="e">
        <f t="shared" si="1830"/>
        <v>#DIV/0!</v>
      </c>
      <c r="GR590" s="41" t="e">
        <f t="shared" si="1831"/>
        <v>#DIV/0!</v>
      </c>
      <c r="GS590" s="57" t="e">
        <f t="shared" si="1832"/>
        <v>#DIV/0!</v>
      </c>
      <c r="GT590" s="57" t="e">
        <f t="shared" si="1833"/>
        <v>#DIV/0!</v>
      </c>
      <c r="GU590" s="57" t="e">
        <f t="shared" si="1834"/>
        <v>#DIV/0!</v>
      </c>
      <c r="GV590" s="57"/>
      <c r="GW590" s="42" t="e">
        <f t="shared" si="1835"/>
        <v>#DIV/0!</v>
      </c>
      <c r="GX590" s="42" t="e">
        <f t="shared" si="1836"/>
        <v>#DIV/0!</v>
      </c>
      <c r="GY590" s="42" t="e">
        <f t="shared" si="1837"/>
        <v>#DIV/0!</v>
      </c>
      <c r="GZ590" s="57"/>
      <c r="HA590" s="2" t="e">
        <f t="shared" si="1838"/>
        <v>#DIV/0!</v>
      </c>
      <c r="HB590" s="2" t="e">
        <f t="shared" si="1839"/>
        <v>#DIV/0!</v>
      </c>
      <c r="HC590" s="2" t="e">
        <f t="shared" si="1840"/>
        <v>#DIV/0!</v>
      </c>
      <c r="HD590" s="2" t="e">
        <f t="shared" si="1841"/>
        <v>#DIV/0!</v>
      </c>
      <c r="HE590" s="2" t="e">
        <f t="shared" si="1842"/>
        <v>#DIV/0!</v>
      </c>
      <c r="HF590" s="2" t="e">
        <f t="shared" si="1843"/>
        <v>#DIV/0!</v>
      </c>
      <c r="HG590" s="2" t="e">
        <f t="shared" si="1844"/>
        <v>#DIV/0!</v>
      </c>
      <c r="HH590" s="2" t="e">
        <f t="shared" si="1845"/>
        <v>#DIV/0!</v>
      </c>
      <c r="HI590" s="2" t="e">
        <f t="shared" si="1846"/>
        <v>#DIV/0!</v>
      </c>
      <c r="HJ590" s="11" t="e">
        <f t="shared" si="1847"/>
        <v>#DIV/0!</v>
      </c>
      <c r="HK590" s="60" t="e">
        <f t="shared" si="1848"/>
        <v>#DIV/0!</v>
      </c>
      <c r="HL590" s="57"/>
      <c r="HM590" s="57" t="e">
        <f t="shared" si="1849"/>
        <v>#DIV/0!</v>
      </c>
      <c r="HN590" s="57" t="e">
        <f t="shared" si="1850"/>
        <v>#DIV/0!</v>
      </c>
      <c r="HO590" s="57" t="e">
        <f t="shared" si="1851"/>
        <v>#DIV/0!</v>
      </c>
      <c r="HP590" s="57" t="e">
        <f t="shared" si="1852"/>
        <v>#DIV/0!</v>
      </c>
      <c r="HQ590" s="57" t="e">
        <f t="shared" si="1853"/>
        <v>#DIV/0!</v>
      </c>
      <c r="HR590" s="57"/>
      <c r="HS590" s="57" t="e">
        <f t="shared" si="1854"/>
        <v>#DIV/0!</v>
      </c>
      <c r="HT590" s="57" t="e">
        <f t="shared" si="1855"/>
        <v>#DIV/0!</v>
      </c>
      <c r="HU590" s="57" t="e">
        <f t="shared" si="1856"/>
        <v>#DIV/0!</v>
      </c>
      <c r="HV590" s="57" t="e">
        <f t="shared" si="1857"/>
        <v>#DIV/0!</v>
      </c>
      <c r="HW590" s="57" t="e">
        <f t="shared" si="1858"/>
        <v>#DIV/0!</v>
      </c>
      <c r="HX590" s="57"/>
      <c r="HY590" s="57" t="e">
        <f t="shared" si="1859"/>
        <v>#DIV/0!</v>
      </c>
      <c r="HZ590" s="57" t="e">
        <f t="shared" si="1860"/>
        <v>#DIV/0!</v>
      </c>
      <c r="IA590" s="57"/>
      <c r="IB590" s="61">
        <f t="shared" si="1861"/>
        <v>0</v>
      </c>
      <c r="IC590" s="57" t="str">
        <f t="shared" si="1862"/>
        <v/>
      </c>
      <c r="ID590" s="42"/>
      <c r="IE590" s="2" t="str">
        <f t="shared" si="1863"/>
        <v/>
      </c>
      <c r="IF590" s="60" t="e">
        <f t="shared" si="1864"/>
        <v>#DIV/0!</v>
      </c>
      <c r="IG590" s="60" t="str">
        <f t="shared" si="1865"/>
        <v/>
      </c>
      <c r="IH590" s="60" t="str">
        <f t="shared" si="1866"/>
        <v>zinco-</v>
      </c>
      <c r="II590" s="60" t="str">
        <f t="shared" si="1867"/>
        <v>mangano-</v>
      </c>
      <c r="IJ590" s="60" t="e">
        <f t="shared" si="1868"/>
        <v>#DIV/0!</v>
      </c>
      <c r="IK590" s="60" t="e">
        <f t="shared" si="1869"/>
        <v>#DIV/0!</v>
      </c>
      <c r="IL590" s="60" t="e">
        <f t="shared" si="1870"/>
        <v>#DIV/0!</v>
      </c>
      <c r="IM590" s="60" t="e">
        <f t="shared" si="1871"/>
        <v>#DIV/0!</v>
      </c>
      <c r="IN590" s="60" t="str">
        <f t="shared" si="1872"/>
        <v/>
      </c>
      <c r="IO590" s="60" t="str">
        <f t="shared" si="1873"/>
        <v/>
      </c>
      <c r="IP590" s="57"/>
      <c r="IQ590" s="57" t="str">
        <f t="shared" si="1874"/>
        <v>ERROR!!</v>
      </c>
    </row>
    <row r="591" spans="24:251">
      <c r="X591" s="29">
        <f t="shared" si="1730"/>
        <v>0</v>
      </c>
      <c r="Y591" s="29">
        <f t="shared" si="1731"/>
        <v>0</v>
      </c>
      <c r="Z591" s="29" t="e">
        <f t="shared" si="1732"/>
        <v>#DIV/0!</v>
      </c>
      <c r="AA591" s="29" t="e">
        <f t="shared" si="1733"/>
        <v>#DIV/0!</v>
      </c>
      <c r="AB591" s="29" t="e">
        <f t="shared" si="1734"/>
        <v>#DIV/0!</v>
      </c>
      <c r="AC591" s="29" t="e">
        <f t="shared" si="1735"/>
        <v>#DIV/0!</v>
      </c>
      <c r="AF591" s="23">
        <v>60.084299999999999</v>
      </c>
      <c r="AG591" s="23">
        <v>79.878799999999998</v>
      </c>
      <c r="AH591" s="23">
        <v>101.96120000000001</v>
      </c>
      <c r="AI591" s="23">
        <v>151.99039999999999</v>
      </c>
      <c r="AJ591" s="23">
        <v>159.69</v>
      </c>
      <c r="AK591" s="23">
        <v>71.846400000000003</v>
      </c>
      <c r="AL591" s="23">
        <v>70.9375</v>
      </c>
      <c r="AM591" s="23">
        <v>40.304400000000001</v>
      </c>
      <c r="AN591" s="23">
        <v>56.077399999999997</v>
      </c>
      <c r="AO591" s="23">
        <v>61.978999999999999</v>
      </c>
      <c r="AP591" s="23">
        <v>94.195999999999998</v>
      </c>
      <c r="AQ591" s="23">
        <v>18.998000000000001</v>
      </c>
      <c r="AR591" s="23">
        <v>35.450000000000003</v>
      </c>
      <c r="AS591" s="23">
        <v>29.88</v>
      </c>
      <c r="AT591" s="23">
        <v>74.691999999999993</v>
      </c>
      <c r="AU591" s="23">
        <v>81.39</v>
      </c>
      <c r="AX591" s="54">
        <f t="shared" si="1736"/>
        <v>0</v>
      </c>
      <c r="AY591" s="54">
        <f t="shared" si="1737"/>
        <v>0</v>
      </c>
      <c r="AZ591" s="54">
        <f t="shared" si="1738"/>
        <v>0</v>
      </c>
      <c r="BA591" s="54">
        <f t="shared" si="1739"/>
        <v>0</v>
      </c>
      <c r="BB591" s="54">
        <f t="shared" si="1740"/>
        <v>0</v>
      </c>
      <c r="BC591" s="54">
        <f t="shared" si="1741"/>
        <v>0</v>
      </c>
      <c r="BD591" s="54">
        <f t="shared" si="1742"/>
        <v>0</v>
      </c>
      <c r="BE591" s="54">
        <f t="shared" si="1743"/>
        <v>0</v>
      </c>
      <c r="BF591" s="54">
        <f t="shared" si="1744"/>
        <v>0</v>
      </c>
      <c r="BG591" s="54">
        <f t="shared" si="1745"/>
        <v>0</v>
      </c>
      <c r="BH591" s="54">
        <f t="shared" si="1746"/>
        <v>0</v>
      </c>
      <c r="BI591" s="54">
        <f t="shared" si="1747"/>
        <v>0</v>
      </c>
      <c r="BJ591" s="54">
        <f t="shared" si="1748"/>
        <v>0</v>
      </c>
      <c r="BK591" s="54">
        <f t="shared" si="1749"/>
        <v>0</v>
      </c>
      <c r="BL591" s="54">
        <f t="shared" si="1750"/>
        <v>0</v>
      </c>
      <c r="BM591" s="42"/>
      <c r="BO591" s="54">
        <f>'Norm-coeff'!$C$2+$AX591*'Norm-coeff'!$D$2+$AY591*'Norm-coeff'!$E$2+$AZ591*'Norm-coeff'!$F$2+$BA591*'Norm-coeff'!$G$2+$BB591*'Norm-coeff'!$H$2+$BC591*'Norm-coeff'!$I$2+$BD591*'Norm-coeff'!$J$2+$BE591*'Norm-coeff'!$K$2+$BF591*'Norm-coeff'!$L$2+$BG591*'Norm-coeff'!$M$2+$BH591*'Norm-coeff'!$N$2+$BI591*'Norm-coeff'!$O$2</f>
        <v>5.4045421474420303</v>
      </c>
      <c r="BP591" s="54">
        <f>'Norm-coeff'!$C$3+$AX591*'Norm-coeff'!$D$3+$AY591*'Norm-coeff'!$E$3+$AZ591*'Norm-coeff'!$F$3+$BA591*'Norm-coeff'!$G$3+$BB591*'Norm-coeff'!$H$3+$BC591*'Norm-coeff'!$I$3+$BD591*'Norm-coeff'!$J$3+$BE591*'Norm-coeff'!$K$3+$BF591*'Norm-coeff'!$L$3+$BG591*'Norm-coeff'!$M$3+$BH591*'Norm-coeff'!$N$3+$BI591*'Norm-coeff'!$O$3</f>
        <v>3.15319116612705</v>
      </c>
      <c r="BQ591" s="54">
        <f>'Norm-coeff'!$C$4+$AX591*'Norm-coeff'!$D$4+$AY591*'Norm-coeff'!$E$4+$AZ591*'Norm-coeff'!$F$4+$BA591*'Norm-coeff'!$G$4+$BB591*'Norm-coeff'!$H$4+$BC591*'Norm-coeff'!$I$4+$BD591*'Norm-coeff'!$J$4+$BE591*'Norm-coeff'!$K$4+$BF591*'Norm-coeff'!$L$4+$BG591*'Norm-coeff'!$M$4+$BH591*'Norm-coeff'!$N$4+$BI591*'Norm-coeff'!$O$4</f>
        <v>1.42115649462768</v>
      </c>
      <c r="BR591" s="54">
        <f>'Norm-coeff'!$C$5+$AX591*'Norm-coeff'!$D$5+$AY591*'Norm-coeff'!$E$5+$AZ591*'Norm-coeff'!$F$5+$BA591*'Norm-coeff'!$G$5+$BB591*'Norm-coeff'!$H$5+$BC591*'Norm-coeff'!$I$5+$BD591*'Norm-coeff'!$J$5+$BE591*'Norm-coeff'!$K$5+$BF591*'Norm-coeff'!$L$5+$BG591*'Norm-coeff'!$M$5+$BH591*'Norm-coeff'!$N$5+$BI591*'Norm-coeff'!$O$5</f>
        <v>1.0553329241296201</v>
      </c>
      <c r="BS591" s="54">
        <f>'Norm-coeff'!$C$6+$AX591*'Norm-coeff'!$D$6+$AY591*'Norm-coeff'!$E$6+$AZ591*'Norm-coeff'!$F$6+$BA591*'Norm-coeff'!$G$6+$BB591*'Norm-coeff'!$H$6+$BC591*'Norm-coeff'!$I$6+$BD591*'Norm-coeff'!$J$6+$BE591*'Norm-coeff'!$K$6+$BF591*'Norm-coeff'!$L$6+$BG591*'Norm-coeff'!$M$6+$BH591*'Norm-coeff'!$N$6+$BI591*'Norm-coeff'!$O$6</f>
        <v>-1.48700885495103E-2</v>
      </c>
      <c r="BT591" s="54">
        <f>'Norm-coeff'!$C$7+$AX591*'Norm-coeff'!$D$7+$AY591*'Norm-coeff'!$E$7+$AZ591*'Norm-coeff'!$F$7+$BA591*'Norm-coeff'!$G$7+$BB591*'Norm-coeff'!$H$7+$BC591*'Norm-coeff'!$I$7+$BD591*'Norm-coeff'!$J$7+$BE591*'Norm-coeff'!$K$7+$BF591*'Norm-coeff'!$L$7+$BG591*'Norm-coeff'!$M$7+$BH591*'Norm-coeff'!$N$7+$BI591*'Norm-coeff'!$O$7</f>
        <v>2.0907583608832998</v>
      </c>
      <c r="BU591" s="54">
        <f>'Norm-coeff'!$C$8+$AX591*'Norm-coeff'!$D$8+$AY591*'Norm-coeff'!$E$8+$AZ591*'Norm-coeff'!$F$8+$BA591*'Norm-coeff'!$G$8+$BB591*'Norm-coeff'!$H$8+$BC591*'Norm-coeff'!$I$8+$BD591*'Norm-coeff'!$J$8+$BE591*'Norm-coeff'!$K$8+$BF591*'Norm-coeff'!$L$8+$BG591*'Norm-coeff'!$M$8+$BH591*'Norm-coeff'!$N$8+$BI591*'Norm-coeff'!$O$8</f>
        <v>0.65894159836244504</v>
      </c>
      <c r="BV591" s="54">
        <f>'Norm-coeff'!$C$9+$AX591*'Norm-coeff'!$D$9+$AY591*'Norm-coeff'!$E$9+$AZ591*'Norm-coeff'!$F$9+$BA591*'Norm-coeff'!$G$9+$BB591*'Norm-coeff'!$H$9+$BC591*'Norm-coeff'!$I$9+$BD591*'Norm-coeff'!$J$9+$BE591*'Norm-coeff'!$K$9+$BF591*'Norm-coeff'!$L$9+$BG591*'Norm-coeff'!$M$9+$BH591*'Norm-coeff'!$N$9+$BI591*'Norm-coeff'!$O$9</f>
        <v>1.48961085014701</v>
      </c>
      <c r="BW591" s="54">
        <f>'Norm-coeff'!$C$10+$AX591*'Norm-coeff'!$D$10+$AY591*'Norm-coeff'!$E$10+$AZ591*'Norm-coeff'!$F$10+$BA591*'Norm-coeff'!$G$10+$BB591*'Norm-coeff'!$H$10+$BC591*'Norm-coeff'!$I$10+$BD591*'Norm-coeff'!$J$10+$BE591*'Norm-coeff'!$K$10+$BF591*'Norm-coeff'!$L$10+$BG591*'Norm-coeff'!$M$10+$BH591*'Norm-coeff'!$N$10+$BI591*'Norm-coeff'!$O$10</f>
        <v>1.42058735749591</v>
      </c>
      <c r="BX591" s="54">
        <f>'Norm-coeff'!$C$11+$AX591*'Norm-coeff'!$D$11+$AY591*'Norm-coeff'!$E$11+$AZ591*'Norm-coeff'!$F$11+$BA591*'Norm-coeff'!$G$11+$BB591*'Norm-coeff'!$H$11+$BC591*'Norm-coeff'!$I$11+$BD591*'Norm-coeff'!$J$11+$BE591*'Norm-coeff'!$K$11+$BF591*'Norm-coeff'!$L$11+$BG591*'Norm-coeff'!$M$11+$BH591*'Norm-coeff'!$N$11+$BI591*'Norm-coeff'!$O$11</f>
        <v>0.221233014421479</v>
      </c>
      <c r="BY591" s="54">
        <f>'Norm-coeff'!$C$12+$AX591*'Norm-coeff'!$D$12+$AY591*'Norm-coeff'!$E$12+$AZ591*'Norm-coeff'!$F$12+$BA591*'Norm-coeff'!$G$12+$BB591*'Norm-coeff'!$H$12+$BC591*'Norm-coeff'!$I$12+$BD591*'Norm-coeff'!$J$12+$BE591*'Norm-coeff'!$K$12+$BF591*'Norm-coeff'!$L$12+$BG591*'Norm-coeff'!$M$12+$BH591*'Norm-coeff'!$N$12+$BI591*'Norm-coeff'!$O$12</f>
        <v>0.283527502056037</v>
      </c>
      <c r="BZ591" s="54">
        <f>'Norm-coeff'!$C$13+$AX591*'Norm-coeff'!$D$13+$AY591*'Norm-coeff'!$E$13+$AZ591*'Norm-coeff'!$F$13+$BA591*'Norm-coeff'!$G$13+$BB591*'Norm-coeff'!$H$13+$BC591*'Norm-coeff'!$I$13+$BD591*'Norm-coeff'!$J$13+$BE591*'Norm-coeff'!$K$13+$BF591*'Norm-coeff'!$L$13+$BG591*'Norm-coeff'!$M$13+$BH591*'Norm-coeff'!$N$13+$BI591*'Norm-coeff'!$O$13</f>
        <v>-4.1864930554451202E-2</v>
      </c>
      <c r="CA591" s="54">
        <f>'Norm-coeff'!$C$14+$AX591*'Norm-coeff'!$D$14+$AY591*'Norm-coeff'!$E$14+$AZ591*'Norm-coeff'!$F$14+$BA591*'Norm-coeff'!$G$14+$BB591*'Norm-coeff'!$H$14+$BC591*'Norm-coeff'!$I$14+$BD591*'Norm-coeff'!$J$14+$BE591*'Norm-coeff'!$K$14+$BF591*'Norm-coeff'!$L$14+$BG591*'Norm-coeff'!$M$14+$BH591*'Norm-coeff'!$N$14+$BI591*'Norm-coeff'!$O$14</f>
        <v>4.2526983164477103</v>
      </c>
      <c r="CC591" s="54">
        <f t="shared" si="1875"/>
        <v>0</v>
      </c>
      <c r="CG591" s="54">
        <f t="shared" si="1751"/>
        <v>0</v>
      </c>
      <c r="CH591" s="54">
        <f t="shared" si="1729"/>
        <v>0</v>
      </c>
      <c r="CI591" s="54">
        <f t="shared" si="1752"/>
        <v>0</v>
      </c>
      <c r="CJ591" s="56">
        <f t="shared" si="1753"/>
        <v>0</v>
      </c>
      <c r="CK591" s="54">
        <f t="shared" si="1754"/>
        <v>0</v>
      </c>
      <c r="CL591" s="54">
        <f t="shared" si="1755"/>
        <v>0</v>
      </c>
      <c r="CM591" s="54">
        <f t="shared" si="1756"/>
        <v>0</v>
      </c>
      <c r="CN591" s="54">
        <f t="shared" si="1757"/>
        <v>0</v>
      </c>
      <c r="CO591" s="54">
        <f t="shared" si="1758"/>
        <v>0</v>
      </c>
      <c r="CP591" s="54">
        <f t="shared" si="1759"/>
        <v>0</v>
      </c>
      <c r="CQ591" s="54">
        <f t="shared" si="1760"/>
        <v>0</v>
      </c>
      <c r="CR591" s="54">
        <f t="shared" si="1761"/>
        <v>0</v>
      </c>
      <c r="CS591" s="54">
        <f t="shared" si="1762"/>
        <v>0</v>
      </c>
      <c r="CU591" s="54">
        <f t="shared" si="1763"/>
        <v>0</v>
      </c>
      <c r="CV591" s="54">
        <f t="shared" si="1764"/>
        <v>0</v>
      </c>
      <c r="CW591" s="54">
        <f t="shared" si="1765"/>
        <v>0</v>
      </c>
      <c r="CX591" s="54">
        <f t="shared" si="1766"/>
        <v>0</v>
      </c>
      <c r="CZ591" s="54">
        <f t="shared" si="1767"/>
        <v>0</v>
      </c>
      <c r="DA591" s="54">
        <f t="shared" si="1768"/>
        <v>0</v>
      </c>
      <c r="DB591" s="54">
        <f t="shared" si="1769"/>
        <v>0</v>
      </c>
      <c r="DC591" s="54">
        <f t="shared" si="1770"/>
        <v>0</v>
      </c>
      <c r="DD591" s="54">
        <f t="shared" si="1771"/>
        <v>0</v>
      </c>
      <c r="DE591" s="54">
        <f t="shared" si="1772"/>
        <v>0</v>
      </c>
      <c r="DF591" s="54">
        <f t="shared" si="1773"/>
        <v>0</v>
      </c>
      <c r="DG591" s="54">
        <f t="shared" si="1774"/>
        <v>2</v>
      </c>
      <c r="DH591" s="71">
        <f t="shared" si="1775"/>
        <v>0</v>
      </c>
      <c r="DI591" s="71">
        <f t="shared" si="1776"/>
        <v>0</v>
      </c>
      <c r="DJ591" s="54">
        <f t="shared" si="1777"/>
        <v>0</v>
      </c>
      <c r="DK591" s="54">
        <f t="shared" si="1778"/>
        <v>2</v>
      </c>
      <c r="DL591" s="4">
        <f t="shared" si="1703"/>
        <v>0</v>
      </c>
      <c r="DM591" s="3">
        <f t="shared" si="1779"/>
        <v>0</v>
      </c>
      <c r="DN591" s="3">
        <f t="shared" si="1780"/>
        <v>0</v>
      </c>
      <c r="DO591" s="4" t="e">
        <f t="shared" si="1781"/>
        <v>#DIV/0!</v>
      </c>
      <c r="DP591" s="57"/>
      <c r="DQ591" s="57"/>
      <c r="DR591" s="56">
        <f t="shared" si="1704"/>
        <v>2</v>
      </c>
      <c r="DS591" s="56">
        <f t="shared" si="1705"/>
        <v>0</v>
      </c>
      <c r="DT591" s="38">
        <f t="shared" si="1706"/>
        <v>0</v>
      </c>
      <c r="DU591" s="38">
        <f t="shared" si="1782"/>
        <v>2</v>
      </c>
      <c r="DV591" s="38">
        <f t="shared" si="1707"/>
        <v>0</v>
      </c>
      <c r="DW591" s="39">
        <f t="shared" si="1708"/>
        <v>0</v>
      </c>
      <c r="DX591" s="39">
        <f t="shared" si="1709"/>
        <v>0</v>
      </c>
      <c r="DY591" s="39">
        <f t="shared" si="1710"/>
        <v>0</v>
      </c>
      <c r="DZ591" s="39">
        <f t="shared" si="1711"/>
        <v>0</v>
      </c>
      <c r="EA591" s="39">
        <f t="shared" si="1712"/>
        <v>0</v>
      </c>
      <c r="EB591" s="37" t="e">
        <f t="shared" si="1783"/>
        <v>#DIV/0!</v>
      </c>
      <c r="EC591" s="37" t="e">
        <f t="shared" si="1784"/>
        <v>#DIV/0!</v>
      </c>
      <c r="ED591" s="37" t="e">
        <f t="shared" si="1785"/>
        <v>#DIV/0!</v>
      </c>
      <c r="EE591" s="37" t="e">
        <f t="shared" si="1786"/>
        <v>#DIV/0!</v>
      </c>
      <c r="EF591" s="39" t="e">
        <f t="shared" si="1787"/>
        <v>#DIV/0!</v>
      </c>
      <c r="EG591" s="37" t="e">
        <f t="shared" si="1788"/>
        <v>#DIV/0!</v>
      </c>
      <c r="EH591" s="37" t="e">
        <f t="shared" si="1789"/>
        <v>#DIV/0!</v>
      </c>
      <c r="EI591" s="11" t="b">
        <f t="shared" si="1790"/>
        <v>1</v>
      </c>
      <c r="EJ591" s="11" t="b">
        <f t="shared" si="1791"/>
        <v>0</v>
      </c>
      <c r="EK591" s="39" t="e">
        <f t="shared" si="1792"/>
        <v>#DIV/0!</v>
      </c>
      <c r="EL591" s="39" t="e">
        <f t="shared" si="1793"/>
        <v>#DIV/0!</v>
      </c>
      <c r="EM591" s="39" t="e">
        <f t="shared" si="1794"/>
        <v>#DIV/0!</v>
      </c>
      <c r="EN591" s="39" t="e">
        <f t="shared" si="1795"/>
        <v>#DIV/0!</v>
      </c>
      <c r="EO591" s="39" t="e">
        <f t="shared" si="1796"/>
        <v>#DIV/0!</v>
      </c>
      <c r="EP591" s="39" t="e">
        <f t="shared" si="1797"/>
        <v>#DIV/0!</v>
      </c>
      <c r="EQ591" s="39" t="e">
        <f t="shared" si="1798"/>
        <v>#DIV/0!</v>
      </c>
      <c r="ER591" s="39" t="e">
        <f t="shared" si="1799"/>
        <v>#DIV/0!</v>
      </c>
      <c r="ES591" s="58" t="str">
        <f t="shared" si="1800"/>
        <v>(OH,F,Cl)-dominate amphibole</v>
      </c>
      <c r="ET591" s="58" t="e">
        <f t="shared" si="1801"/>
        <v>#N/A</v>
      </c>
      <c r="EU591" s="56">
        <f t="shared" si="1713"/>
        <v>0</v>
      </c>
      <c r="EV591" s="56">
        <f t="shared" si="1714"/>
        <v>0</v>
      </c>
      <c r="EW591" s="56">
        <f t="shared" si="1715"/>
        <v>0</v>
      </c>
      <c r="EX591" s="56">
        <f t="shared" si="1716"/>
        <v>0</v>
      </c>
      <c r="EY591" s="56">
        <f t="shared" si="1717"/>
        <v>0</v>
      </c>
      <c r="EZ591" s="56">
        <f t="shared" si="1718"/>
        <v>0</v>
      </c>
      <c r="FA591" s="39">
        <f t="shared" si="1719"/>
        <v>0</v>
      </c>
      <c r="FB591" s="39">
        <f t="shared" si="1720"/>
        <v>0</v>
      </c>
      <c r="FC591" s="54">
        <f t="shared" si="1721"/>
        <v>0</v>
      </c>
      <c r="FD591" s="54">
        <f t="shared" si="1722"/>
        <v>0</v>
      </c>
      <c r="FE591" s="39">
        <f t="shared" si="1723"/>
        <v>0</v>
      </c>
      <c r="FF591" s="54">
        <f t="shared" si="1724"/>
        <v>0</v>
      </c>
      <c r="FG591" s="39">
        <f t="shared" si="1725"/>
        <v>0</v>
      </c>
      <c r="FH591" s="39">
        <f t="shared" si="1802"/>
        <v>0</v>
      </c>
      <c r="FI591" s="39">
        <f t="shared" si="1803"/>
        <v>0</v>
      </c>
      <c r="FJ591" s="39">
        <f t="shared" si="1804"/>
        <v>0</v>
      </c>
      <c r="FK591" s="39" t="e">
        <f t="shared" si="1805"/>
        <v>#DIV/0!</v>
      </c>
      <c r="FL591" s="39" t="e">
        <f t="shared" si="1806"/>
        <v>#DIV/0!</v>
      </c>
      <c r="FM591" s="39" t="e">
        <f t="shared" si="1807"/>
        <v>#DIV/0!</v>
      </c>
      <c r="FN591" s="39">
        <f t="shared" si="1808"/>
        <v>1</v>
      </c>
      <c r="FO591" s="39">
        <f t="shared" si="1726"/>
        <v>0</v>
      </c>
      <c r="FP591" s="39">
        <f t="shared" si="1727"/>
        <v>0</v>
      </c>
      <c r="FQ591" s="39">
        <f t="shared" si="1728"/>
        <v>0</v>
      </c>
      <c r="FR591" s="39">
        <f t="shared" si="1809"/>
        <v>0</v>
      </c>
      <c r="FS591" s="39">
        <f t="shared" si="1810"/>
        <v>0</v>
      </c>
      <c r="FU591" s="39" t="e">
        <f t="shared" si="1811"/>
        <v>#DIV/0!</v>
      </c>
      <c r="FV591" s="39" t="e">
        <f t="shared" si="1812"/>
        <v>#DIV/0!</v>
      </c>
      <c r="FW591" s="39" t="e">
        <f t="shared" si="1813"/>
        <v>#DIV/0!</v>
      </c>
      <c r="FY591" s="39" t="e">
        <f t="shared" si="1814"/>
        <v>#DIV/0!</v>
      </c>
      <c r="FZ591" s="39" t="e">
        <f t="shared" si="1815"/>
        <v>#DIV/0!</v>
      </c>
      <c r="GA591" s="39" t="e">
        <f t="shared" si="1816"/>
        <v>#DIV/0!</v>
      </c>
      <c r="GB591" s="39" t="e">
        <f t="shared" si="1817"/>
        <v>#DIV/0!</v>
      </c>
      <c r="GC591" s="39" t="e">
        <f t="shared" si="1818"/>
        <v>#DIV/0!</v>
      </c>
      <c r="GD591" s="39" t="e">
        <f t="shared" si="1819"/>
        <v>#DIV/0!</v>
      </c>
      <c r="GE591" s="39" t="e">
        <f t="shared" si="1820"/>
        <v>#DIV/0!</v>
      </c>
      <c r="GF591" s="39" t="e">
        <f t="shared" si="1821"/>
        <v>#DIV/0!</v>
      </c>
      <c r="GG591" s="39" t="e">
        <f t="shared" si="1822"/>
        <v>#DIV/0!</v>
      </c>
      <c r="GH591" s="39" t="e">
        <f t="shared" si="1823"/>
        <v>#DIV/0!</v>
      </c>
      <c r="GI591" s="39"/>
      <c r="GJ591" s="39" t="e">
        <f t="shared" si="1824"/>
        <v>#DIV/0!</v>
      </c>
      <c r="GK591" s="39" t="e">
        <f t="shared" si="1825"/>
        <v>#DIV/0!</v>
      </c>
      <c r="GL591" s="39" t="e">
        <f t="shared" si="1826"/>
        <v>#DIV/0!</v>
      </c>
      <c r="GM591" s="39" t="e">
        <f t="shared" si="1827"/>
        <v>#DIV/0!</v>
      </c>
      <c r="GN591" s="39" t="e">
        <f t="shared" si="1828"/>
        <v>#DIV/0!</v>
      </c>
      <c r="GO591" s="57"/>
      <c r="GP591" s="57" t="e">
        <f t="shared" si="1829"/>
        <v>#DIV/0!</v>
      </c>
      <c r="GQ591" s="59" t="e">
        <f t="shared" si="1830"/>
        <v>#DIV/0!</v>
      </c>
      <c r="GR591" s="41" t="e">
        <f t="shared" si="1831"/>
        <v>#DIV/0!</v>
      </c>
      <c r="GS591" s="57" t="e">
        <f t="shared" si="1832"/>
        <v>#DIV/0!</v>
      </c>
      <c r="GT591" s="57" t="e">
        <f t="shared" si="1833"/>
        <v>#DIV/0!</v>
      </c>
      <c r="GU591" s="57" t="e">
        <f t="shared" si="1834"/>
        <v>#DIV/0!</v>
      </c>
      <c r="GV591" s="57"/>
      <c r="GW591" s="42" t="e">
        <f t="shared" si="1835"/>
        <v>#DIV/0!</v>
      </c>
      <c r="GX591" s="42" t="e">
        <f t="shared" si="1836"/>
        <v>#DIV/0!</v>
      </c>
      <c r="GY591" s="42" t="e">
        <f t="shared" si="1837"/>
        <v>#DIV/0!</v>
      </c>
      <c r="GZ591" s="57"/>
      <c r="HA591" s="2" t="e">
        <f t="shared" si="1838"/>
        <v>#DIV/0!</v>
      </c>
      <c r="HB591" s="2" t="e">
        <f t="shared" si="1839"/>
        <v>#DIV/0!</v>
      </c>
      <c r="HC591" s="2" t="e">
        <f t="shared" si="1840"/>
        <v>#DIV/0!</v>
      </c>
      <c r="HD591" s="2" t="e">
        <f t="shared" si="1841"/>
        <v>#DIV/0!</v>
      </c>
      <c r="HE591" s="2" t="e">
        <f t="shared" si="1842"/>
        <v>#DIV/0!</v>
      </c>
      <c r="HF591" s="2" t="e">
        <f t="shared" si="1843"/>
        <v>#DIV/0!</v>
      </c>
      <c r="HG591" s="2" t="e">
        <f t="shared" si="1844"/>
        <v>#DIV/0!</v>
      </c>
      <c r="HH591" s="2" t="e">
        <f t="shared" si="1845"/>
        <v>#DIV/0!</v>
      </c>
      <c r="HI591" s="2" t="e">
        <f t="shared" si="1846"/>
        <v>#DIV/0!</v>
      </c>
      <c r="HJ591" s="11" t="e">
        <f t="shared" si="1847"/>
        <v>#DIV/0!</v>
      </c>
      <c r="HK591" s="60" t="e">
        <f t="shared" si="1848"/>
        <v>#DIV/0!</v>
      </c>
      <c r="HL591" s="57"/>
      <c r="HM591" s="57" t="e">
        <f t="shared" si="1849"/>
        <v>#DIV/0!</v>
      </c>
      <c r="HN591" s="57" t="e">
        <f t="shared" si="1850"/>
        <v>#DIV/0!</v>
      </c>
      <c r="HO591" s="57" t="e">
        <f t="shared" si="1851"/>
        <v>#DIV/0!</v>
      </c>
      <c r="HP591" s="57" t="e">
        <f t="shared" si="1852"/>
        <v>#DIV/0!</v>
      </c>
      <c r="HQ591" s="57" t="e">
        <f t="shared" si="1853"/>
        <v>#DIV/0!</v>
      </c>
      <c r="HR591" s="57"/>
      <c r="HS591" s="57" t="e">
        <f t="shared" si="1854"/>
        <v>#DIV/0!</v>
      </c>
      <c r="HT591" s="57" t="e">
        <f t="shared" si="1855"/>
        <v>#DIV/0!</v>
      </c>
      <c r="HU591" s="57" t="e">
        <f t="shared" si="1856"/>
        <v>#DIV/0!</v>
      </c>
      <c r="HV591" s="57" t="e">
        <f t="shared" si="1857"/>
        <v>#DIV/0!</v>
      </c>
      <c r="HW591" s="57" t="e">
        <f t="shared" si="1858"/>
        <v>#DIV/0!</v>
      </c>
      <c r="HX591" s="57"/>
      <c r="HY591" s="57" t="e">
        <f t="shared" si="1859"/>
        <v>#DIV/0!</v>
      </c>
      <c r="HZ591" s="57" t="e">
        <f t="shared" si="1860"/>
        <v>#DIV/0!</v>
      </c>
      <c r="IA591" s="57"/>
      <c r="IB591" s="61">
        <f t="shared" si="1861"/>
        <v>0</v>
      </c>
      <c r="IC591" s="57" t="str">
        <f t="shared" si="1862"/>
        <v/>
      </c>
      <c r="ID591" s="42"/>
      <c r="IE591" s="2" t="str">
        <f t="shared" si="1863"/>
        <v/>
      </c>
      <c r="IF591" s="60" t="e">
        <f t="shared" si="1864"/>
        <v>#DIV/0!</v>
      </c>
      <c r="IG591" s="60" t="str">
        <f t="shared" si="1865"/>
        <v/>
      </c>
      <c r="IH591" s="60" t="str">
        <f t="shared" si="1866"/>
        <v>zinco-</v>
      </c>
      <c r="II591" s="60" t="str">
        <f t="shared" si="1867"/>
        <v>mangano-</v>
      </c>
      <c r="IJ591" s="60" t="e">
        <f t="shared" si="1868"/>
        <v>#DIV/0!</v>
      </c>
      <c r="IK591" s="60" t="e">
        <f t="shared" si="1869"/>
        <v>#DIV/0!</v>
      </c>
      <c r="IL591" s="60" t="e">
        <f t="shared" si="1870"/>
        <v>#DIV/0!</v>
      </c>
      <c r="IM591" s="60" t="e">
        <f t="shared" si="1871"/>
        <v>#DIV/0!</v>
      </c>
      <c r="IN591" s="60" t="str">
        <f t="shared" si="1872"/>
        <v/>
      </c>
      <c r="IO591" s="60" t="str">
        <f t="shared" si="1873"/>
        <v/>
      </c>
      <c r="IP591" s="57"/>
      <c r="IQ591" s="57" t="str">
        <f t="shared" si="1874"/>
        <v>ERROR!!</v>
      </c>
    </row>
    <row r="592" spans="24:251">
      <c r="X592" s="29">
        <f t="shared" si="1730"/>
        <v>0</v>
      </c>
      <c r="Y592" s="29">
        <f t="shared" si="1731"/>
        <v>0</v>
      </c>
      <c r="Z592" s="29" t="e">
        <f t="shared" si="1732"/>
        <v>#DIV/0!</v>
      </c>
      <c r="AA592" s="29" t="e">
        <f t="shared" si="1733"/>
        <v>#DIV/0!</v>
      </c>
      <c r="AB592" s="29" t="e">
        <f t="shared" si="1734"/>
        <v>#DIV/0!</v>
      </c>
      <c r="AC592" s="29" t="e">
        <f t="shared" si="1735"/>
        <v>#DIV/0!</v>
      </c>
      <c r="AF592" s="23">
        <v>60.084299999999999</v>
      </c>
      <c r="AG592" s="23">
        <v>79.878799999999998</v>
      </c>
      <c r="AH592" s="23">
        <v>101.96120000000001</v>
      </c>
      <c r="AI592" s="23">
        <v>151.99039999999999</v>
      </c>
      <c r="AJ592" s="23">
        <v>159.69</v>
      </c>
      <c r="AK592" s="23">
        <v>71.846400000000003</v>
      </c>
      <c r="AL592" s="23">
        <v>70.9375</v>
      </c>
      <c r="AM592" s="23">
        <v>40.304400000000001</v>
      </c>
      <c r="AN592" s="23">
        <v>56.077399999999997</v>
      </c>
      <c r="AO592" s="23">
        <v>61.978999999999999</v>
      </c>
      <c r="AP592" s="23">
        <v>94.195999999999998</v>
      </c>
      <c r="AQ592" s="23">
        <v>18.998000000000001</v>
      </c>
      <c r="AR592" s="23">
        <v>35.450000000000003</v>
      </c>
      <c r="AS592" s="23">
        <v>29.88</v>
      </c>
      <c r="AT592" s="23">
        <v>74.691999999999993</v>
      </c>
      <c r="AU592" s="23">
        <v>81.39</v>
      </c>
      <c r="AX592" s="54">
        <f t="shared" si="1736"/>
        <v>0</v>
      </c>
      <c r="AY592" s="54">
        <f t="shared" si="1737"/>
        <v>0</v>
      </c>
      <c r="AZ592" s="54">
        <f t="shared" si="1738"/>
        <v>0</v>
      </c>
      <c r="BA592" s="54">
        <f t="shared" si="1739"/>
        <v>0</v>
      </c>
      <c r="BB592" s="54">
        <f t="shared" si="1740"/>
        <v>0</v>
      </c>
      <c r="BC592" s="54">
        <f t="shared" si="1741"/>
        <v>0</v>
      </c>
      <c r="BD592" s="54">
        <f t="shared" si="1742"/>
        <v>0</v>
      </c>
      <c r="BE592" s="54">
        <f t="shared" si="1743"/>
        <v>0</v>
      </c>
      <c r="BF592" s="54">
        <f t="shared" si="1744"/>
        <v>0</v>
      </c>
      <c r="BG592" s="54">
        <f t="shared" si="1745"/>
        <v>0</v>
      </c>
      <c r="BH592" s="54">
        <f t="shared" si="1746"/>
        <v>0</v>
      </c>
      <c r="BI592" s="54">
        <f t="shared" si="1747"/>
        <v>0</v>
      </c>
      <c r="BJ592" s="54">
        <f t="shared" si="1748"/>
        <v>0</v>
      </c>
      <c r="BK592" s="54">
        <f t="shared" si="1749"/>
        <v>0</v>
      </c>
      <c r="BL592" s="54">
        <f t="shared" si="1750"/>
        <v>0</v>
      </c>
      <c r="BM592" s="42"/>
      <c r="BO592" s="54">
        <f>'Norm-coeff'!$C$2+$AX592*'Norm-coeff'!$D$2+$AY592*'Norm-coeff'!$E$2+$AZ592*'Norm-coeff'!$F$2+$BA592*'Norm-coeff'!$G$2+$BB592*'Norm-coeff'!$H$2+$BC592*'Norm-coeff'!$I$2+$BD592*'Norm-coeff'!$J$2+$BE592*'Norm-coeff'!$K$2+$BF592*'Norm-coeff'!$L$2+$BG592*'Norm-coeff'!$M$2+$BH592*'Norm-coeff'!$N$2+$BI592*'Norm-coeff'!$O$2</f>
        <v>5.4045421474420303</v>
      </c>
      <c r="BP592" s="54">
        <f>'Norm-coeff'!$C$3+$AX592*'Norm-coeff'!$D$3+$AY592*'Norm-coeff'!$E$3+$AZ592*'Norm-coeff'!$F$3+$BA592*'Norm-coeff'!$G$3+$BB592*'Norm-coeff'!$H$3+$BC592*'Norm-coeff'!$I$3+$BD592*'Norm-coeff'!$J$3+$BE592*'Norm-coeff'!$K$3+$BF592*'Norm-coeff'!$L$3+$BG592*'Norm-coeff'!$M$3+$BH592*'Norm-coeff'!$N$3+$BI592*'Norm-coeff'!$O$3</f>
        <v>3.15319116612705</v>
      </c>
      <c r="BQ592" s="54">
        <f>'Norm-coeff'!$C$4+$AX592*'Norm-coeff'!$D$4+$AY592*'Norm-coeff'!$E$4+$AZ592*'Norm-coeff'!$F$4+$BA592*'Norm-coeff'!$G$4+$BB592*'Norm-coeff'!$H$4+$BC592*'Norm-coeff'!$I$4+$BD592*'Norm-coeff'!$J$4+$BE592*'Norm-coeff'!$K$4+$BF592*'Norm-coeff'!$L$4+$BG592*'Norm-coeff'!$M$4+$BH592*'Norm-coeff'!$N$4+$BI592*'Norm-coeff'!$O$4</f>
        <v>1.42115649462768</v>
      </c>
      <c r="BR592" s="54">
        <f>'Norm-coeff'!$C$5+$AX592*'Norm-coeff'!$D$5+$AY592*'Norm-coeff'!$E$5+$AZ592*'Norm-coeff'!$F$5+$BA592*'Norm-coeff'!$G$5+$BB592*'Norm-coeff'!$H$5+$BC592*'Norm-coeff'!$I$5+$BD592*'Norm-coeff'!$J$5+$BE592*'Norm-coeff'!$K$5+$BF592*'Norm-coeff'!$L$5+$BG592*'Norm-coeff'!$M$5+$BH592*'Norm-coeff'!$N$5+$BI592*'Norm-coeff'!$O$5</f>
        <v>1.0553329241296201</v>
      </c>
      <c r="BS592" s="54">
        <f>'Norm-coeff'!$C$6+$AX592*'Norm-coeff'!$D$6+$AY592*'Norm-coeff'!$E$6+$AZ592*'Norm-coeff'!$F$6+$BA592*'Norm-coeff'!$G$6+$BB592*'Norm-coeff'!$H$6+$BC592*'Norm-coeff'!$I$6+$BD592*'Norm-coeff'!$J$6+$BE592*'Norm-coeff'!$K$6+$BF592*'Norm-coeff'!$L$6+$BG592*'Norm-coeff'!$M$6+$BH592*'Norm-coeff'!$N$6+$BI592*'Norm-coeff'!$O$6</f>
        <v>-1.48700885495103E-2</v>
      </c>
      <c r="BT592" s="54">
        <f>'Norm-coeff'!$C$7+$AX592*'Norm-coeff'!$D$7+$AY592*'Norm-coeff'!$E$7+$AZ592*'Norm-coeff'!$F$7+$BA592*'Norm-coeff'!$G$7+$BB592*'Norm-coeff'!$H$7+$BC592*'Norm-coeff'!$I$7+$BD592*'Norm-coeff'!$J$7+$BE592*'Norm-coeff'!$K$7+$BF592*'Norm-coeff'!$L$7+$BG592*'Norm-coeff'!$M$7+$BH592*'Norm-coeff'!$N$7+$BI592*'Norm-coeff'!$O$7</f>
        <v>2.0907583608832998</v>
      </c>
      <c r="BU592" s="54">
        <f>'Norm-coeff'!$C$8+$AX592*'Norm-coeff'!$D$8+$AY592*'Norm-coeff'!$E$8+$AZ592*'Norm-coeff'!$F$8+$BA592*'Norm-coeff'!$G$8+$BB592*'Norm-coeff'!$H$8+$BC592*'Norm-coeff'!$I$8+$BD592*'Norm-coeff'!$J$8+$BE592*'Norm-coeff'!$K$8+$BF592*'Norm-coeff'!$L$8+$BG592*'Norm-coeff'!$M$8+$BH592*'Norm-coeff'!$N$8+$BI592*'Norm-coeff'!$O$8</f>
        <v>0.65894159836244504</v>
      </c>
      <c r="BV592" s="54">
        <f>'Norm-coeff'!$C$9+$AX592*'Norm-coeff'!$D$9+$AY592*'Norm-coeff'!$E$9+$AZ592*'Norm-coeff'!$F$9+$BA592*'Norm-coeff'!$G$9+$BB592*'Norm-coeff'!$H$9+$BC592*'Norm-coeff'!$I$9+$BD592*'Norm-coeff'!$J$9+$BE592*'Norm-coeff'!$K$9+$BF592*'Norm-coeff'!$L$9+$BG592*'Norm-coeff'!$M$9+$BH592*'Norm-coeff'!$N$9+$BI592*'Norm-coeff'!$O$9</f>
        <v>1.48961085014701</v>
      </c>
      <c r="BW592" s="54">
        <f>'Norm-coeff'!$C$10+$AX592*'Norm-coeff'!$D$10+$AY592*'Norm-coeff'!$E$10+$AZ592*'Norm-coeff'!$F$10+$BA592*'Norm-coeff'!$G$10+$BB592*'Norm-coeff'!$H$10+$BC592*'Norm-coeff'!$I$10+$BD592*'Norm-coeff'!$J$10+$BE592*'Norm-coeff'!$K$10+$BF592*'Norm-coeff'!$L$10+$BG592*'Norm-coeff'!$M$10+$BH592*'Norm-coeff'!$N$10+$BI592*'Norm-coeff'!$O$10</f>
        <v>1.42058735749591</v>
      </c>
      <c r="BX592" s="54">
        <f>'Norm-coeff'!$C$11+$AX592*'Norm-coeff'!$D$11+$AY592*'Norm-coeff'!$E$11+$AZ592*'Norm-coeff'!$F$11+$BA592*'Norm-coeff'!$G$11+$BB592*'Norm-coeff'!$H$11+$BC592*'Norm-coeff'!$I$11+$BD592*'Norm-coeff'!$J$11+$BE592*'Norm-coeff'!$K$11+$BF592*'Norm-coeff'!$L$11+$BG592*'Norm-coeff'!$M$11+$BH592*'Norm-coeff'!$N$11+$BI592*'Norm-coeff'!$O$11</f>
        <v>0.221233014421479</v>
      </c>
      <c r="BY592" s="54">
        <f>'Norm-coeff'!$C$12+$AX592*'Norm-coeff'!$D$12+$AY592*'Norm-coeff'!$E$12+$AZ592*'Norm-coeff'!$F$12+$BA592*'Norm-coeff'!$G$12+$BB592*'Norm-coeff'!$H$12+$BC592*'Norm-coeff'!$I$12+$BD592*'Norm-coeff'!$J$12+$BE592*'Norm-coeff'!$K$12+$BF592*'Norm-coeff'!$L$12+$BG592*'Norm-coeff'!$M$12+$BH592*'Norm-coeff'!$N$12+$BI592*'Norm-coeff'!$O$12</f>
        <v>0.283527502056037</v>
      </c>
      <c r="BZ592" s="54">
        <f>'Norm-coeff'!$C$13+$AX592*'Norm-coeff'!$D$13+$AY592*'Norm-coeff'!$E$13+$AZ592*'Norm-coeff'!$F$13+$BA592*'Norm-coeff'!$G$13+$BB592*'Norm-coeff'!$H$13+$BC592*'Norm-coeff'!$I$13+$BD592*'Norm-coeff'!$J$13+$BE592*'Norm-coeff'!$K$13+$BF592*'Norm-coeff'!$L$13+$BG592*'Norm-coeff'!$M$13+$BH592*'Norm-coeff'!$N$13+$BI592*'Norm-coeff'!$O$13</f>
        <v>-4.1864930554451202E-2</v>
      </c>
      <c r="CA592" s="54">
        <f>'Norm-coeff'!$C$14+$AX592*'Norm-coeff'!$D$14+$AY592*'Norm-coeff'!$E$14+$AZ592*'Norm-coeff'!$F$14+$BA592*'Norm-coeff'!$G$14+$BB592*'Norm-coeff'!$H$14+$BC592*'Norm-coeff'!$I$14+$BD592*'Norm-coeff'!$J$14+$BE592*'Norm-coeff'!$K$14+$BF592*'Norm-coeff'!$L$14+$BG592*'Norm-coeff'!$M$14+$BH592*'Norm-coeff'!$N$14+$BI592*'Norm-coeff'!$O$14</f>
        <v>4.2526983164477103</v>
      </c>
      <c r="CC592" s="54">
        <f t="shared" si="1875"/>
        <v>0</v>
      </c>
      <c r="CG592" s="54">
        <f t="shared" si="1751"/>
        <v>0</v>
      </c>
      <c r="CH592" s="54">
        <f t="shared" si="1729"/>
        <v>0</v>
      </c>
      <c r="CI592" s="54">
        <f t="shared" si="1752"/>
        <v>0</v>
      </c>
      <c r="CJ592" s="56">
        <f t="shared" si="1753"/>
        <v>0</v>
      </c>
      <c r="CK592" s="54">
        <f t="shared" si="1754"/>
        <v>0</v>
      </c>
      <c r="CL592" s="54">
        <f t="shared" si="1755"/>
        <v>0</v>
      </c>
      <c r="CM592" s="54">
        <f t="shared" si="1756"/>
        <v>0</v>
      </c>
      <c r="CN592" s="54">
        <f t="shared" si="1757"/>
        <v>0</v>
      </c>
      <c r="CO592" s="54">
        <f t="shared" si="1758"/>
        <v>0</v>
      </c>
      <c r="CP592" s="54">
        <f t="shared" si="1759"/>
        <v>0</v>
      </c>
      <c r="CQ592" s="54">
        <f t="shared" si="1760"/>
        <v>0</v>
      </c>
      <c r="CR592" s="54">
        <f t="shared" si="1761"/>
        <v>0</v>
      </c>
      <c r="CS592" s="54">
        <f t="shared" si="1762"/>
        <v>0</v>
      </c>
      <c r="CU592" s="54">
        <f t="shared" si="1763"/>
        <v>0</v>
      </c>
      <c r="CV592" s="54">
        <f t="shared" si="1764"/>
        <v>0</v>
      </c>
      <c r="CW592" s="54">
        <f t="shared" si="1765"/>
        <v>0</v>
      </c>
      <c r="CX592" s="54">
        <f t="shared" si="1766"/>
        <v>0</v>
      </c>
      <c r="CZ592" s="54">
        <f t="shared" si="1767"/>
        <v>0</v>
      </c>
      <c r="DA592" s="54">
        <f t="shared" si="1768"/>
        <v>0</v>
      </c>
      <c r="DB592" s="54">
        <f t="shared" si="1769"/>
        <v>0</v>
      </c>
      <c r="DC592" s="54">
        <f t="shared" si="1770"/>
        <v>0</v>
      </c>
      <c r="DD592" s="54">
        <f t="shared" si="1771"/>
        <v>0</v>
      </c>
      <c r="DE592" s="54">
        <f t="shared" si="1772"/>
        <v>0</v>
      </c>
      <c r="DF592" s="54">
        <f t="shared" si="1773"/>
        <v>0</v>
      </c>
      <c r="DG592" s="54">
        <f t="shared" si="1774"/>
        <v>2</v>
      </c>
      <c r="DH592" s="71">
        <f t="shared" si="1775"/>
        <v>0</v>
      </c>
      <c r="DI592" s="71">
        <f t="shared" si="1776"/>
        <v>0</v>
      </c>
      <c r="DJ592" s="54">
        <f t="shared" si="1777"/>
        <v>0</v>
      </c>
      <c r="DK592" s="54">
        <f t="shared" si="1778"/>
        <v>2</v>
      </c>
      <c r="DL592" s="4">
        <f t="shared" si="1703"/>
        <v>0</v>
      </c>
      <c r="DM592" s="3">
        <f t="shared" si="1779"/>
        <v>0</v>
      </c>
      <c r="DN592" s="3">
        <f t="shared" si="1780"/>
        <v>0</v>
      </c>
      <c r="DO592" s="4" t="e">
        <f t="shared" si="1781"/>
        <v>#DIV/0!</v>
      </c>
      <c r="DP592" s="57"/>
      <c r="DQ592" s="57"/>
      <c r="DR592" s="56">
        <f t="shared" si="1704"/>
        <v>2</v>
      </c>
      <c r="DS592" s="56">
        <f t="shared" si="1705"/>
        <v>0</v>
      </c>
      <c r="DT592" s="38">
        <f t="shared" si="1706"/>
        <v>0</v>
      </c>
      <c r="DU592" s="38">
        <f t="shared" si="1782"/>
        <v>2</v>
      </c>
      <c r="DV592" s="38">
        <f t="shared" si="1707"/>
        <v>0</v>
      </c>
      <c r="DW592" s="39">
        <f t="shared" si="1708"/>
        <v>0</v>
      </c>
      <c r="DX592" s="39">
        <f t="shared" si="1709"/>
        <v>0</v>
      </c>
      <c r="DY592" s="39">
        <f t="shared" si="1710"/>
        <v>0</v>
      </c>
      <c r="DZ592" s="39">
        <f t="shared" si="1711"/>
        <v>0</v>
      </c>
      <c r="EA592" s="39">
        <f t="shared" si="1712"/>
        <v>0</v>
      </c>
      <c r="EB592" s="37" t="e">
        <f t="shared" si="1783"/>
        <v>#DIV/0!</v>
      </c>
      <c r="EC592" s="37" t="e">
        <f t="shared" si="1784"/>
        <v>#DIV/0!</v>
      </c>
      <c r="ED592" s="37" t="e">
        <f t="shared" si="1785"/>
        <v>#DIV/0!</v>
      </c>
      <c r="EE592" s="37" t="e">
        <f t="shared" si="1786"/>
        <v>#DIV/0!</v>
      </c>
      <c r="EF592" s="39" t="e">
        <f t="shared" si="1787"/>
        <v>#DIV/0!</v>
      </c>
      <c r="EG592" s="37" t="e">
        <f t="shared" si="1788"/>
        <v>#DIV/0!</v>
      </c>
      <c r="EH592" s="37" t="e">
        <f t="shared" si="1789"/>
        <v>#DIV/0!</v>
      </c>
      <c r="EI592" s="11" t="b">
        <f t="shared" si="1790"/>
        <v>1</v>
      </c>
      <c r="EJ592" s="11" t="b">
        <f t="shared" si="1791"/>
        <v>0</v>
      </c>
      <c r="EK592" s="39" t="e">
        <f t="shared" si="1792"/>
        <v>#DIV/0!</v>
      </c>
      <c r="EL592" s="39" t="e">
        <f t="shared" si="1793"/>
        <v>#DIV/0!</v>
      </c>
      <c r="EM592" s="39" t="e">
        <f t="shared" si="1794"/>
        <v>#DIV/0!</v>
      </c>
      <c r="EN592" s="39" t="e">
        <f t="shared" si="1795"/>
        <v>#DIV/0!</v>
      </c>
      <c r="EO592" s="39" t="e">
        <f t="shared" si="1796"/>
        <v>#DIV/0!</v>
      </c>
      <c r="EP592" s="39" t="e">
        <f t="shared" si="1797"/>
        <v>#DIV/0!</v>
      </c>
      <c r="EQ592" s="39" t="e">
        <f t="shared" si="1798"/>
        <v>#DIV/0!</v>
      </c>
      <c r="ER592" s="39" t="e">
        <f t="shared" si="1799"/>
        <v>#DIV/0!</v>
      </c>
      <c r="ES592" s="58" t="str">
        <f t="shared" si="1800"/>
        <v>(OH,F,Cl)-dominate amphibole</v>
      </c>
      <c r="ET592" s="58" t="e">
        <f t="shared" si="1801"/>
        <v>#N/A</v>
      </c>
      <c r="EU592" s="56">
        <f t="shared" si="1713"/>
        <v>0</v>
      </c>
      <c r="EV592" s="56">
        <f t="shared" si="1714"/>
        <v>0</v>
      </c>
      <c r="EW592" s="56">
        <f t="shared" si="1715"/>
        <v>0</v>
      </c>
      <c r="EX592" s="56">
        <f t="shared" si="1716"/>
        <v>0</v>
      </c>
      <c r="EY592" s="56">
        <f t="shared" si="1717"/>
        <v>0</v>
      </c>
      <c r="EZ592" s="56">
        <f t="shared" si="1718"/>
        <v>0</v>
      </c>
      <c r="FA592" s="39">
        <f t="shared" si="1719"/>
        <v>0</v>
      </c>
      <c r="FB592" s="39">
        <f t="shared" si="1720"/>
        <v>0</v>
      </c>
      <c r="FC592" s="54">
        <f t="shared" si="1721"/>
        <v>0</v>
      </c>
      <c r="FD592" s="54">
        <f t="shared" si="1722"/>
        <v>0</v>
      </c>
      <c r="FE592" s="39">
        <f t="shared" si="1723"/>
        <v>0</v>
      </c>
      <c r="FF592" s="54">
        <f t="shared" si="1724"/>
        <v>0</v>
      </c>
      <c r="FG592" s="39">
        <f t="shared" si="1725"/>
        <v>0</v>
      </c>
      <c r="FH592" s="39">
        <f t="shared" si="1802"/>
        <v>0</v>
      </c>
      <c r="FI592" s="39">
        <f t="shared" si="1803"/>
        <v>0</v>
      </c>
      <c r="FJ592" s="39">
        <f t="shared" si="1804"/>
        <v>0</v>
      </c>
      <c r="FK592" s="39" t="e">
        <f t="shared" si="1805"/>
        <v>#DIV/0!</v>
      </c>
      <c r="FL592" s="39" t="e">
        <f t="shared" si="1806"/>
        <v>#DIV/0!</v>
      </c>
      <c r="FM592" s="39" t="e">
        <f t="shared" si="1807"/>
        <v>#DIV/0!</v>
      </c>
      <c r="FN592" s="39">
        <f t="shared" si="1808"/>
        <v>1</v>
      </c>
      <c r="FO592" s="39">
        <f t="shared" si="1726"/>
        <v>0</v>
      </c>
      <c r="FP592" s="39">
        <f t="shared" si="1727"/>
        <v>0</v>
      </c>
      <c r="FQ592" s="39">
        <f t="shared" si="1728"/>
        <v>0</v>
      </c>
      <c r="FR592" s="39">
        <f t="shared" si="1809"/>
        <v>0</v>
      </c>
      <c r="FS592" s="39">
        <f t="shared" si="1810"/>
        <v>0</v>
      </c>
      <c r="FU592" s="39" t="e">
        <f t="shared" si="1811"/>
        <v>#DIV/0!</v>
      </c>
      <c r="FV592" s="39" t="e">
        <f t="shared" si="1812"/>
        <v>#DIV/0!</v>
      </c>
      <c r="FW592" s="39" t="e">
        <f t="shared" si="1813"/>
        <v>#DIV/0!</v>
      </c>
      <c r="FY592" s="39" t="e">
        <f t="shared" si="1814"/>
        <v>#DIV/0!</v>
      </c>
      <c r="FZ592" s="39" t="e">
        <f t="shared" si="1815"/>
        <v>#DIV/0!</v>
      </c>
      <c r="GA592" s="39" t="e">
        <f t="shared" si="1816"/>
        <v>#DIV/0!</v>
      </c>
      <c r="GB592" s="39" t="e">
        <f t="shared" si="1817"/>
        <v>#DIV/0!</v>
      </c>
      <c r="GC592" s="39" t="e">
        <f t="shared" si="1818"/>
        <v>#DIV/0!</v>
      </c>
      <c r="GD592" s="39" t="e">
        <f t="shared" si="1819"/>
        <v>#DIV/0!</v>
      </c>
      <c r="GE592" s="39" t="e">
        <f t="shared" si="1820"/>
        <v>#DIV/0!</v>
      </c>
      <c r="GF592" s="39" t="e">
        <f t="shared" si="1821"/>
        <v>#DIV/0!</v>
      </c>
      <c r="GG592" s="39" t="e">
        <f t="shared" si="1822"/>
        <v>#DIV/0!</v>
      </c>
      <c r="GH592" s="39" t="e">
        <f t="shared" si="1823"/>
        <v>#DIV/0!</v>
      </c>
      <c r="GI592" s="39"/>
      <c r="GJ592" s="39" t="e">
        <f t="shared" si="1824"/>
        <v>#DIV/0!</v>
      </c>
      <c r="GK592" s="39" t="e">
        <f t="shared" si="1825"/>
        <v>#DIV/0!</v>
      </c>
      <c r="GL592" s="39" t="e">
        <f t="shared" si="1826"/>
        <v>#DIV/0!</v>
      </c>
      <c r="GM592" s="39" t="e">
        <f t="shared" si="1827"/>
        <v>#DIV/0!</v>
      </c>
      <c r="GN592" s="39" t="e">
        <f t="shared" si="1828"/>
        <v>#DIV/0!</v>
      </c>
      <c r="GO592" s="57"/>
      <c r="GP592" s="57" t="e">
        <f t="shared" si="1829"/>
        <v>#DIV/0!</v>
      </c>
      <c r="GQ592" s="59" t="e">
        <f t="shared" si="1830"/>
        <v>#DIV/0!</v>
      </c>
      <c r="GR592" s="41" t="e">
        <f t="shared" si="1831"/>
        <v>#DIV/0!</v>
      </c>
      <c r="GS592" s="57" t="e">
        <f t="shared" si="1832"/>
        <v>#DIV/0!</v>
      </c>
      <c r="GT592" s="57" t="e">
        <f t="shared" si="1833"/>
        <v>#DIV/0!</v>
      </c>
      <c r="GU592" s="57" t="e">
        <f t="shared" si="1834"/>
        <v>#DIV/0!</v>
      </c>
      <c r="GV592" s="57"/>
      <c r="GW592" s="42" t="e">
        <f t="shared" si="1835"/>
        <v>#DIV/0!</v>
      </c>
      <c r="GX592" s="42" t="e">
        <f t="shared" si="1836"/>
        <v>#DIV/0!</v>
      </c>
      <c r="GY592" s="42" t="e">
        <f t="shared" si="1837"/>
        <v>#DIV/0!</v>
      </c>
      <c r="GZ592" s="57"/>
      <c r="HA592" s="2" t="e">
        <f t="shared" si="1838"/>
        <v>#DIV/0!</v>
      </c>
      <c r="HB592" s="2" t="e">
        <f t="shared" si="1839"/>
        <v>#DIV/0!</v>
      </c>
      <c r="HC592" s="2" t="e">
        <f t="shared" si="1840"/>
        <v>#DIV/0!</v>
      </c>
      <c r="HD592" s="2" t="e">
        <f t="shared" si="1841"/>
        <v>#DIV/0!</v>
      </c>
      <c r="HE592" s="2" t="e">
        <f t="shared" si="1842"/>
        <v>#DIV/0!</v>
      </c>
      <c r="HF592" s="2" t="e">
        <f t="shared" si="1843"/>
        <v>#DIV/0!</v>
      </c>
      <c r="HG592" s="2" t="e">
        <f t="shared" si="1844"/>
        <v>#DIV/0!</v>
      </c>
      <c r="HH592" s="2" t="e">
        <f t="shared" si="1845"/>
        <v>#DIV/0!</v>
      </c>
      <c r="HI592" s="2" t="e">
        <f t="shared" si="1846"/>
        <v>#DIV/0!</v>
      </c>
      <c r="HJ592" s="11" t="e">
        <f t="shared" si="1847"/>
        <v>#DIV/0!</v>
      </c>
      <c r="HK592" s="60" t="e">
        <f t="shared" si="1848"/>
        <v>#DIV/0!</v>
      </c>
      <c r="HL592" s="57"/>
      <c r="HM592" s="57" t="e">
        <f t="shared" si="1849"/>
        <v>#DIV/0!</v>
      </c>
      <c r="HN592" s="57" t="e">
        <f t="shared" si="1850"/>
        <v>#DIV/0!</v>
      </c>
      <c r="HO592" s="57" t="e">
        <f t="shared" si="1851"/>
        <v>#DIV/0!</v>
      </c>
      <c r="HP592" s="57" t="e">
        <f t="shared" si="1852"/>
        <v>#DIV/0!</v>
      </c>
      <c r="HQ592" s="57" t="e">
        <f t="shared" si="1853"/>
        <v>#DIV/0!</v>
      </c>
      <c r="HR592" s="57"/>
      <c r="HS592" s="57" t="e">
        <f t="shared" si="1854"/>
        <v>#DIV/0!</v>
      </c>
      <c r="HT592" s="57" t="e">
        <f t="shared" si="1855"/>
        <v>#DIV/0!</v>
      </c>
      <c r="HU592" s="57" t="e">
        <f t="shared" si="1856"/>
        <v>#DIV/0!</v>
      </c>
      <c r="HV592" s="57" t="e">
        <f t="shared" si="1857"/>
        <v>#DIV/0!</v>
      </c>
      <c r="HW592" s="57" t="e">
        <f t="shared" si="1858"/>
        <v>#DIV/0!</v>
      </c>
      <c r="HX592" s="57"/>
      <c r="HY592" s="57" t="e">
        <f t="shared" si="1859"/>
        <v>#DIV/0!</v>
      </c>
      <c r="HZ592" s="57" t="e">
        <f t="shared" si="1860"/>
        <v>#DIV/0!</v>
      </c>
      <c r="IA592" s="57"/>
      <c r="IB592" s="61">
        <f t="shared" si="1861"/>
        <v>0</v>
      </c>
      <c r="IC592" s="57" t="str">
        <f t="shared" si="1862"/>
        <v/>
      </c>
      <c r="ID592" s="42"/>
      <c r="IE592" s="2" t="str">
        <f t="shared" si="1863"/>
        <v/>
      </c>
      <c r="IF592" s="60" t="e">
        <f t="shared" si="1864"/>
        <v>#DIV/0!</v>
      </c>
      <c r="IG592" s="60" t="str">
        <f t="shared" si="1865"/>
        <v/>
      </c>
      <c r="IH592" s="60" t="str">
        <f t="shared" si="1866"/>
        <v>zinco-</v>
      </c>
      <c r="II592" s="60" t="str">
        <f t="shared" si="1867"/>
        <v>mangano-</v>
      </c>
      <c r="IJ592" s="60" t="e">
        <f t="shared" si="1868"/>
        <v>#DIV/0!</v>
      </c>
      <c r="IK592" s="60" t="e">
        <f t="shared" si="1869"/>
        <v>#DIV/0!</v>
      </c>
      <c r="IL592" s="60" t="e">
        <f t="shared" si="1870"/>
        <v>#DIV/0!</v>
      </c>
      <c r="IM592" s="60" t="e">
        <f t="shared" si="1871"/>
        <v>#DIV/0!</v>
      </c>
      <c r="IN592" s="60" t="str">
        <f t="shared" si="1872"/>
        <v/>
      </c>
      <c r="IO592" s="60" t="str">
        <f t="shared" si="1873"/>
        <v/>
      </c>
      <c r="IP592" s="57"/>
      <c r="IQ592" s="57" t="str">
        <f t="shared" si="1874"/>
        <v>ERROR!!</v>
      </c>
    </row>
    <row r="593" spans="24:251">
      <c r="X593" s="29">
        <f t="shared" si="1730"/>
        <v>0</v>
      </c>
      <c r="Y593" s="29">
        <f t="shared" si="1731"/>
        <v>0</v>
      </c>
      <c r="Z593" s="29" t="e">
        <f t="shared" si="1732"/>
        <v>#DIV/0!</v>
      </c>
      <c r="AA593" s="29" t="e">
        <f t="shared" si="1733"/>
        <v>#DIV/0!</v>
      </c>
      <c r="AB593" s="29" t="e">
        <f t="shared" si="1734"/>
        <v>#DIV/0!</v>
      </c>
      <c r="AC593" s="29" t="e">
        <f t="shared" si="1735"/>
        <v>#DIV/0!</v>
      </c>
      <c r="AF593" s="23">
        <v>60.084299999999999</v>
      </c>
      <c r="AG593" s="23">
        <v>79.878799999999998</v>
      </c>
      <c r="AH593" s="23">
        <v>101.96120000000001</v>
      </c>
      <c r="AI593" s="23">
        <v>151.99039999999999</v>
      </c>
      <c r="AJ593" s="23">
        <v>159.69</v>
      </c>
      <c r="AK593" s="23">
        <v>71.846400000000003</v>
      </c>
      <c r="AL593" s="23">
        <v>70.9375</v>
      </c>
      <c r="AM593" s="23">
        <v>40.304400000000001</v>
      </c>
      <c r="AN593" s="23">
        <v>56.077399999999997</v>
      </c>
      <c r="AO593" s="23">
        <v>61.978999999999999</v>
      </c>
      <c r="AP593" s="23">
        <v>94.195999999999998</v>
      </c>
      <c r="AQ593" s="23">
        <v>18.998000000000001</v>
      </c>
      <c r="AR593" s="23">
        <v>35.450000000000003</v>
      </c>
      <c r="AS593" s="23">
        <v>29.88</v>
      </c>
      <c r="AT593" s="23">
        <v>74.691999999999993</v>
      </c>
      <c r="AU593" s="23">
        <v>81.39</v>
      </c>
      <c r="AX593" s="54">
        <f t="shared" si="1736"/>
        <v>0</v>
      </c>
      <c r="AY593" s="54">
        <f t="shared" si="1737"/>
        <v>0</v>
      </c>
      <c r="AZ593" s="54">
        <f t="shared" si="1738"/>
        <v>0</v>
      </c>
      <c r="BA593" s="54">
        <f t="shared" si="1739"/>
        <v>0</v>
      </c>
      <c r="BB593" s="54">
        <f t="shared" si="1740"/>
        <v>0</v>
      </c>
      <c r="BC593" s="54">
        <f t="shared" si="1741"/>
        <v>0</v>
      </c>
      <c r="BD593" s="54">
        <f t="shared" si="1742"/>
        <v>0</v>
      </c>
      <c r="BE593" s="54">
        <f t="shared" si="1743"/>
        <v>0</v>
      </c>
      <c r="BF593" s="54">
        <f t="shared" si="1744"/>
        <v>0</v>
      </c>
      <c r="BG593" s="54">
        <f t="shared" si="1745"/>
        <v>0</v>
      </c>
      <c r="BH593" s="54">
        <f t="shared" si="1746"/>
        <v>0</v>
      </c>
      <c r="BI593" s="54">
        <f t="shared" si="1747"/>
        <v>0</v>
      </c>
      <c r="BJ593" s="54">
        <f t="shared" si="1748"/>
        <v>0</v>
      </c>
      <c r="BK593" s="54">
        <f t="shared" si="1749"/>
        <v>0</v>
      </c>
      <c r="BL593" s="54">
        <f t="shared" si="1750"/>
        <v>0</v>
      </c>
      <c r="BM593" s="42"/>
      <c r="BO593" s="54">
        <f>'Norm-coeff'!$C$2+$AX593*'Norm-coeff'!$D$2+$AY593*'Norm-coeff'!$E$2+$AZ593*'Norm-coeff'!$F$2+$BA593*'Norm-coeff'!$G$2+$BB593*'Norm-coeff'!$H$2+$BC593*'Norm-coeff'!$I$2+$BD593*'Norm-coeff'!$J$2+$BE593*'Norm-coeff'!$K$2+$BF593*'Norm-coeff'!$L$2+$BG593*'Norm-coeff'!$M$2+$BH593*'Norm-coeff'!$N$2+$BI593*'Norm-coeff'!$O$2</f>
        <v>5.4045421474420303</v>
      </c>
      <c r="BP593" s="54">
        <f>'Norm-coeff'!$C$3+$AX593*'Norm-coeff'!$D$3+$AY593*'Norm-coeff'!$E$3+$AZ593*'Norm-coeff'!$F$3+$BA593*'Norm-coeff'!$G$3+$BB593*'Norm-coeff'!$H$3+$BC593*'Norm-coeff'!$I$3+$BD593*'Norm-coeff'!$J$3+$BE593*'Norm-coeff'!$K$3+$BF593*'Norm-coeff'!$L$3+$BG593*'Norm-coeff'!$M$3+$BH593*'Norm-coeff'!$N$3+$BI593*'Norm-coeff'!$O$3</f>
        <v>3.15319116612705</v>
      </c>
      <c r="BQ593" s="54">
        <f>'Norm-coeff'!$C$4+$AX593*'Norm-coeff'!$D$4+$AY593*'Norm-coeff'!$E$4+$AZ593*'Norm-coeff'!$F$4+$BA593*'Norm-coeff'!$G$4+$BB593*'Norm-coeff'!$H$4+$BC593*'Norm-coeff'!$I$4+$BD593*'Norm-coeff'!$J$4+$BE593*'Norm-coeff'!$K$4+$BF593*'Norm-coeff'!$L$4+$BG593*'Norm-coeff'!$M$4+$BH593*'Norm-coeff'!$N$4+$BI593*'Norm-coeff'!$O$4</f>
        <v>1.42115649462768</v>
      </c>
      <c r="BR593" s="54">
        <f>'Norm-coeff'!$C$5+$AX593*'Norm-coeff'!$D$5+$AY593*'Norm-coeff'!$E$5+$AZ593*'Norm-coeff'!$F$5+$BA593*'Norm-coeff'!$G$5+$BB593*'Norm-coeff'!$H$5+$BC593*'Norm-coeff'!$I$5+$BD593*'Norm-coeff'!$J$5+$BE593*'Norm-coeff'!$K$5+$BF593*'Norm-coeff'!$L$5+$BG593*'Norm-coeff'!$M$5+$BH593*'Norm-coeff'!$N$5+$BI593*'Norm-coeff'!$O$5</f>
        <v>1.0553329241296201</v>
      </c>
      <c r="BS593" s="54">
        <f>'Norm-coeff'!$C$6+$AX593*'Norm-coeff'!$D$6+$AY593*'Norm-coeff'!$E$6+$AZ593*'Norm-coeff'!$F$6+$BA593*'Norm-coeff'!$G$6+$BB593*'Norm-coeff'!$H$6+$BC593*'Norm-coeff'!$I$6+$BD593*'Norm-coeff'!$J$6+$BE593*'Norm-coeff'!$K$6+$BF593*'Norm-coeff'!$L$6+$BG593*'Norm-coeff'!$M$6+$BH593*'Norm-coeff'!$N$6+$BI593*'Norm-coeff'!$O$6</f>
        <v>-1.48700885495103E-2</v>
      </c>
      <c r="BT593" s="54">
        <f>'Norm-coeff'!$C$7+$AX593*'Norm-coeff'!$D$7+$AY593*'Norm-coeff'!$E$7+$AZ593*'Norm-coeff'!$F$7+$BA593*'Norm-coeff'!$G$7+$BB593*'Norm-coeff'!$H$7+$BC593*'Norm-coeff'!$I$7+$BD593*'Norm-coeff'!$J$7+$BE593*'Norm-coeff'!$K$7+$BF593*'Norm-coeff'!$L$7+$BG593*'Norm-coeff'!$M$7+$BH593*'Norm-coeff'!$N$7+$BI593*'Norm-coeff'!$O$7</f>
        <v>2.0907583608832998</v>
      </c>
      <c r="BU593" s="54">
        <f>'Norm-coeff'!$C$8+$AX593*'Norm-coeff'!$D$8+$AY593*'Norm-coeff'!$E$8+$AZ593*'Norm-coeff'!$F$8+$BA593*'Norm-coeff'!$G$8+$BB593*'Norm-coeff'!$H$8+$BC593*'Norm-coeff'!$I$8+$BD593*'Norm-coeff'!$J$8+$BE593*'Norm-coeff'!$K$8+$BF593*'Norm-coeff'!$L$8+$BG593*'Norm-coeff'!$M$8+$BH593*'Norm-coeff'!$N$8+$BI593*'Norm-coeff'!$O$8</f>
        <v>0.65894159836244504</v>
      </c>
      <c r="BV593" s="54">
        <f>'Norm-coeff'!$C$9+$AX593*'Norm-coeff'!$D$9+$AY593*'Norm-coeff'!$E$9+$AZ593*'Norm-coeff'!$F$9+$BA593*'Norm-coeff'!$G$9+$BB593*'Norm-coeff'!$H$9+$BC593*'Norm-coeff'!$I$9+$BD593*'Norm-coeff'!$J$9+$BE593*'Norm-coeff'!$K$9+$BF593*'Norm-coeff'!$L$9+$BG593*'Norm-coeff'!$M$9+$BH593*'Norm-coeff'!$N$9+$BI593*'Norm-coeff'!$O$9</f>
        <v>1.48961085014701</v>
      </c>
      <c r="BW593" s="54">
        <f>'Norm-coeff'!$C$10+$AX593*'Norm-coeff'!$D$10+$AY593*'Norm-coeff'!$E$10+$AZ593*'Norm-coeff'!$F$10+$BA593*'Norm-coeff'!$G$10+$BB593*'Norm-coeff'!$H$10+$BC593*'Norm-coeff'!$I$10+$BD593*'Norm-coeff'!$J$10+$BE593*'Norm-coeff'!$K$10+$BF593*'Norm-coeff'!$L$10+$BG593*'Norm-coeff'!$M$10+$BH593*'Norm-coeff'!$N$10+$BI593*'Norm-coeff'!$O$10</f>
        <v>1.42058735749591</v>
      </c>
      <c r="BX593" s="54">
        <f>'Norm-coeff'!$C$11+$AX593*'Norm-coeff'!$D$11+$AY593*'Norm-coeff'!$E$11+$AZ593*'Norm-coeff'!$F$11+$BA593*'Norm-coeff'!$G$11+$BB593*'Norm-coeff'!$H$11+$BC593*'Norm-coeff'!$I$11+$BD593*'Norm-coeff'!$J$11+$BE593*'Norm-coeff'!$K$11+$BF593*'Norm-coeff'!$L$11+$BG593*'Norm-coeff'!$M$11+$BH593*'Norm-coeff'!$N$11+$BI593*'Norm-coeff'!$O$11</f>
        <v>0.221233014421479</v>
      </c>
      <c r="BY593" s="54">
        <f>'Norm-coeff'!$C$12+$AX593*'Norm-coeff'!$D$12+$AY593*'Norm-coeff'!$E$12+$AZ593*'Norm-coeff'!$F$12+$BA593*'Norm-coeff'!$G$12+$BB593*'Norm-coeff'!$H$12+$BC593*'Norm-coeff'!$I$12+$BD593*'Norm-coeff'!$J$12+$BE593*'Norm-coeff'!$K$12+$BF593*'Norm-coeff'!$L$12+$BG593*'Norm-coeff'!$M$12+$BH593*'Norm-coeff'!$N$12+$BI593*'Norm-coeff'!$O$12</f>
        <v>0.283527502056037</v>
      </c>
      <c r="BZ593" s="54">
        <f>'Norm-coeff'!$C$13+$AX593*'Norm-coeff'!$D$13+$AY593*'Norm-coeff'!$E$13+$AZ593*'Norm-coeff'!$F$13+$BA593*'Norm-coeff'!$G$13+$BB593*'Norm-coeff'!$H$13+$BC593*'Norm-coeff'!$I$13+$BD593*'Norm-coeff'!$J$13+$BE593*'Norm-coeff'!$K$13+$BF593*'Norm-coeff'!$L$13+$BG593*'Norm-coeff'!$M$13+$BH593*'Norm-coeff'!$N$13+$BI593*'Norm-coeff'!$O$13</f>
        <v>-4.1864930554451202E-2</v>
      </c>
      <c r="CA593" s="54">
        <f>'Norm-coeff'!$C$14+$AX593*'Norm-coeff'!$D$14+$AY593*'Norm-coeff'!$E$14+$AZ593*'Norm-coeff'!$F$14+$BA593*'Norm-coeff'!$G$14+$BB593*'Norm-coeff'!$H$14+$BC593*'Norm-coeff'!$I$14+$BD593*'Norm-coeff'!$J$14+$BE593*'Norm-coeff'!$K$14+$BF593*'Norm-coeff'!$L$14+$BG593*'Norm-coeff'!$M$14+$BH593*'Norm-coeff'!$N$14+$BI593*'Norm-coeff'!$O$14</f>
        <v>4.2526983164477103</v>
      </c>
      <c r="CC593" s="54">
        <f t="shared" si="1875"/>
        <v>0</v>
      </c>
      <c r="CG593" s="54">
        <f t="shared" si="1751"/>
        <v>0</v>
      </c>
      <c r="CH593" s="54">
        <f t="shared" si="1729"/>
        <v>0</v>
      </c>
      <c r="CI593" s="54">
        <f t="shared" si="1752"/>
        <v>0</v>
      </c>
      <c r="CJ593" s="56">
        <f t="shared" si="1753"/>
        <v>0</v>
      </c>
      <c r="CK593" s="54">
        <f t="shared" si="1754"/>
        <v>0</v>
      </c>
      <c r="CL593" s="54">
        <f t="shared" si="1755"/>
        <v>0</v>
      </c>
      <c r="CM593" s="54">
        <f t="shared" si="1756"/>
        <v>0</v>
      </c>
      <c r="CN593" s="54">
        <f t="shared" si="1757"/>
        <v>0</v>
      </c>
      <c r="CO593" s="54">
        <f t="shared" si="1758"/>
        <v>0</v>
      </c>
      <c r="CP593" s="54">
        <f t="shared" si="1759"/>
        <v>0</v>
      </c>
      <c r="CQ593" s="54">
        <f t="shared" si="1760"/>
        <v>0</v>
      </c>
      <c r="CR593" s="54">
        <f t="shared" si="1761"/>
        <v>0</v>
      </c>
      <c r="CS593" s="54">
        <f t="shared" si="1762"/>
        <v>0</v>
      </c>
      <c r="CU593" s="54">
        <f t="shared" si="1763"/>
        <v>0</v>
      </c>
      <c r="CV593" s="54">
        <f t="shared" si="1764"/>
        <v>0</v>
      </c>
      <c r="CW593" s="54">
        <f t="shared" si="1765"/>
        <v>0</v>
      </c>
      <c r="CX593" s="54">
        <f t="shared" si="1766"/>
        <v>0</v>
      </c>
      <c r="CZ593" s="54">
        <f t="shared" si="1767"/>
        <v>0</v>
      </c>
      <c r="DA593" s="54">
        <f t="shared" si="1768"/>
        <v>0</v>
      </c>
      <c r="DB593" s="54">
        <f t="shared" si="1769"/>
        <v>0</v>
      </c>
      <c r="DC593" s="54">
        <f t="shared" si="1770"/>
        <v>0</v>
      </c>
      <c r="DD593" s="54">
        <f t="shared" si="1771"/>
        <v>0</v>
      </c>
      <c r="DE593" s="54">
        <f t="shared" si="1772"/>
        <v>0</v>
      </c>
      <c r="DF593" s="54">
        <f t="shared" si="1773"/>
        <v>0</v>
      </c>
      <c r="DG593" s="54">
        <f t="shared" si="1774"/>
        <v>2</v>
      </c>
      <c r="DH593" s="71">
        <f t="shared" si="1775"/>
        <v>0</v>
      </c>
      <c r="DI593" s="71">
        <f t="shared" si="1776"/>
        <v>0</v>
      </c>
      <c r="DJ593" s="54">
        <f t="shared" si="1777"/>
        <v>0</v>
      </c>
      <c r="DK593" s="54">
        <f t="shared" si="1778"/>
        <v>2</v>
      </c>
      <c r="DL593" s="4">
        <f t="shared" si="1703"/>
        <v>0</v>
      </c>
      <c r="DM593" s="3">
        <f t="shared" si="1779"/>
        <v>0</v>
      </c>
      <c r="DN593" s="3">
        <f t="shared" si="1780"/>
        <v>0</v>
      </c>
      <c r="DO593" s="4" t="e">
        <f t="shared" si="1781"/>
        <v>#DIV/0!</v>
      </c>
      <c r="DP593" s="57"/>
      <c r="DQ593" s="57"/>
      <c r="DR593" s="56">
        <f t="shared" si="1704"/>
        <v>2</v>
      </c>
      <c r="DS593" s="56">
        <f t="shared" si="1705"/>
        <v>0</v>
      </c>
      <c r="DT593" s="38">
        <f t="shared" si="1706"/>
        <v>0</v>
      </c>
      <c r="DU593" s="38">
        <f t="shared" si="1782"/>
        <v>2</v>
      </c>
      <c r="DV593" s="38">
        <f t="shared" si="1707"/>
        <v>0</v>
      </c>
      <c r="DW593" s="39">
        <f t="shared" si="1708"/>
        <v>0</v>
      </c>
      <c r="DX593" s="39">
        <f t="shared" si="1709"/>
        <v>0</v>
      </c>
      <c r="DY593" s="39">
        <f t="shared" si="1710"/>
        <v>0</v>
      </c>
      <c r="DZ593" s="39">
        <f t="shared" si="1711"/>
        <v>0</v>
      </c>
      <c r="EA593" s="39">
        <f t="shared" si="1712"/>
        <v>0</v>
      </c>
      <c r="EB593" s="37" t="e">
        <f t="shared" si="1783"/>
        <v>#DIV/0!</v>
      </c>
      <c r="EC593" s="37" t="e">
        <f t="shared" si="1784"/>
        <v>#DIV/0!</v>
      </c>
      <c r="ED593" s="37" t="e">
        <f t="shared" si="1785"/>
        <v>#DIV/0!</v>
      </c>
      <c r="EE593" s="37" t="e">
        <f t="shared" si="1786"/>
        <v>#DIV/0!</v>
      </c>
      <c r="EF593" s="39" t="e">
        <f t="shared" si="1787"/>
        <v>#DIV/0!</v>
      </c>
      <c r="EG593" s="37" t="e">
        <f t="shared" si="1788"/>
        <v>#DIV/0!</v>
      </c>
      <c r="EH593" s="37" t="e">
        <f t="shared" si="1789"/>
        <v>#DIV/0!</v>
      </c>
      <c r="EI593" s="11" t="b">
        <f t="shared" si="1790"/>
        <v>1</v>
      </c>
      <c r="EJ593" s="11" t="b">
        <f t="shared" si="1791"/>
        <v>0</v>
      </c>
      <c r="EK593" s="39" t="e">
        <f t="shared" si="1792"/>
        <v>#DIV/0!</v>
      </c>
      <c r="EL593" s="39" t="e">
        <f t="shared" si="1793"/>
        <v>#DIV/0!</v>
      </c>
      <c r="EM593" s="39" t="e">
        <f t="shared" si="1794"/>
        <v>#DIV/0!</v>
      </c>
      <c r="EN593" s="39" t="e">
        <f t="shared" si="1795"/>
        <v>#DIV/0!</v>
      </c>
      <c r="EO593" s="39" t="e">
        <f t="shared" si="1796"/>
        <v>#DIV/0!</v>
      </c>
      <c r="EP593" s="39" t="e">
        <f t="shared" si="1797"/>
        <v>#DIV/0!</v>
      </c>
      <c r="EQ593" s="39" t="e">
        <f t="shared" si="1798"/>
        <v>#DIV/0!</v>
      </c>
      <c r="ER593" s="39" t="e">
        <f t="shared" si="1799"/>
        <v>#DIV/0!</v>
      </c>
      <c r="ES593" s="58" t="str">
        <f t="shared" si="1800"/>
        <v>(OH,F,Cl)-dominate amphibole</v>
      </c>
      <c r="ET593" s="58" t="e">
        <f t="shared" si="1801"/>
        <v>#N/A</v>
      </c>
      <c r="EU593" s="56">
        <f t="shared" si="1713"/>
        <v>0</v>
      </c>
      <c r="EV593" s="56">
        <f t="shared" si="1714"/>
        <v>0</v>
      </c>
      <c r="EW593" s="56">
        <f t="shared" si="1715"/>
        <v>0</v>
      </c>
      <c r="EX593" s="56">
        <f t="shared" si="1716"/>
        <v>0</v>
      </c>
      <c r="EY593" s="56">
        <f t="shared" si="1717"/>
        <v>0</v>
      </c>
      <c r="EZ593" s="56">
        <f t="shared" si="1718"/>
        <v>0</v>
      </c>
      <c r="FA593" s="39">
        <f t="shared" si="1719"/>
        <v>0</v>
      </c>
      <c r="FB593" s="39">
        <f t="shared" si="1720"/>
        <v>0</v>
      </c>
      <c r="FC593" s="54">
        <f t="shared" si="1721"/>
        <v>0</v>
      </c>
      <c r="FD593" s="54">
        <f t="shared" si="1722"/>
        <v>0</v>
      </c>
      <c r="FE593" s="39">
        <f t="shared" si="1723"/>
        <v>0</v>
      </c>
      <c r="FF593" s="54">
        <f t="shared" si="1724"/>
        <v>0</v>
      </c>
      <c r="FG593" s="39">
        <f t="shared" si="1725"/>
        <v>0</v>
      </c>
      <c r="FH593" s="39">
        <f t="shared" si="1802"/>
        <v>0</v>
      </c>
      <c r="FI593" s="39">
        <f t="shared" si="1803"/>
        <v>0</v>
      </c>
      <c r="FJ593" s="39">
        <f t="shared" si="1804"/>
        <v>0</v>
      </c>
      <c r="FK593" s="39" t="e">
        <f t="shared" si="1805"/>
        <v>#DIV/0!</v>
      </c>
      <c r="FL593" s="39" t="e">
        <f t="shared" si="1806"/>
        <v>#DIV/0!</v>
      </c>
      <c r="FM593" s="39" t="e">
        <f t="shared" si="1807"/>
        <v>#DIV/0!</v>
      </c>
      <c r="FN593" s="39">
        <f t="shared" si="1808"/>
        <v>1</v>
      </c>
      <c r="FO593" s="39">
        <f t="shared" si="1726"/>
        <v>0</v>
      </c>
      <c r="FP593" s="39">
        <f t="shared" si="1727"/>
        <v>0</v>
      </c>
      <c r="FQ593" s="39">
        <f t="shared" si="1728"/>
        <v>0</v>
      </c>
      <c r="FR593" s="39">
        <f t="shared" si="1809"/>
        <v>0</v>
      </c>
      <c r="FS593" s="39">
        <f t="shared" si="1810"/>
        <v>0</v>
      </c>
      <c r="FU593" s="39" t="e">
        <f t="shared" si="1811"/>
        <v>#DIV/0!</v>
      </c>
      <c r="FV593" s="39" t="e">
        <f t="shared" si="1812"/>
        <v>#DIV/0!</v>
      </c>
      <c r="FW593" s="39" t="e">
        <f t="shared" si="1813"/>
        <v>#DIV/0!</v>
      </c>
      <c r="FY593" s="39" t="e">
        <f t="shared" si="1814"/>
        <v>#DIV/0!</v>
      </c>
      <c r="FZ593" s="39" t="e">
        <f t="shared" si="1815"/>
        <v>#DIV/0!</v>
      </c>
      <c r="GA593" s="39" t="e">
        <f t="shared" si="1816"/>
        <v>#DIV/0!</v>
      </c>
      <c r="GB593" s="39" t="e">
        <f t="shared" si="1817"/>
        <v>#DIV/0!</v>
      </c>
      <c r="GC593" s="39" t="e">
        <f t="shared" si="1818"/>
        <v>#DIV/0!</v>
      </c>
      <c r="GD593" s="39" t="e">
        <f t="shared" si="1819"/>
        <v>#DIV/0!</v>
      </c>
      <c r="GE593" s="39" t="e">
        <f t="shared" si="1820"/>
        <v>#DIV/0!</v>
      </c>
      <c r="GF593" s="39" t="e">
        <f t="shared" si="1821"/>
        <v>#DIV/0!</v>
      </c>
      <c r="GG593" s="39" t="e">
        <f t="shared" si="1822"/>
        <v>#DIV/0!</v>
      </c>
      <c r="GH593" s="39" t="e">
        <f t="shared" si="1823"/>
        <v>#DIV/0!</v>
      </c>
      <c r="GI593" s="39"/>
      <c r="GJ593" s="39" t="e">
        <f t="shared" si="1824"/>
        <v>#DIV/0!</v>
      </c>
      <c r="GK593" s="39" t="e">
        <f t="shared" si="1825"/>
        <v>#DIV/0!</v>
      </c>
      <c r="GL593" s="39" t="e">
        <f t="shared" si="1826"/>
        <v>#DIV/0!</v>
      </c>
      <c r="GM593" s="39" t="e">
        <f t="shared" si="1827"/>
        <v>#DIV/0!</v>
      </c>
      <c r="GN593" s="39" t="e">
        <f t="shared" si="1828"/>
        <v>#DIV/0!</v>
      </c>
      <c r="GO593" s="57"/>
      <c r="GP593" s="57" t="e">
        <f t="shared" si="1829"/>
        <v>#DIV/0!</v>
      </c>
      <c r="GQ593" s="59" t="e">
        <f t="shared" si="1830"/>
        <v>#DIV/0!</v>
      </c>
      <c r="GR593" s="41" t="e">
        <f t="shared" si="1831"/>
        <v>#DIV/0!</v>
      </c>
      <c r="GS593" s="57" t="e">
        <f t="shared" si="1832"/>
        <v>#DIV/0!</v>
      </c>
      <c r="GT593" s="57" t="e">
        <f t="shared" si="1833"/>
        <v>#DIV/0!</v>
      </c>
      <c r="GU593" s="57" t="e">
        <f t="shared" si="1834"/>
        <v>#DIV/0!</v>
      </c>
      <c r="GV593" s="57"/>
      <c r="GW593" s="42" t="e">
        <f t="shared" si="1835"/>
        <v>#DIV/0!</v>
      </c>
      <c r="GX593" s="42" t="e">
        <f t="shared" si="1836"/>
        <v>#DIV/0!</v>
      </c>
      <c r="GY593" s="42" t="e">
        <f t="shared" si="1837"/>
        <v>#DIV/0!</v>
      </c>
      <c r="GZ593" s="57"/>
      <c r="HA593" s="2" t="e">
        <f t="shared" si="1838"/>
        <v>#DIV/0!</v>
      </c>
      <c r="HB593" s="2" t="e">
        <f t="shared" si="1839"/>
        <v>#DIV/0!</v>
      </c>
      <c r="HC593" s="2" t="e">
        <f t="shared" si="1840"/>
        <v>#DIV/0!</v>
      </c>
      <c r="HD593" s="2" t="e">
        <f t="shared" si="1841"/>
        <v>#DIV/0!</v>
      </c>
      <c r="HE593" s="2" t="e">
        <f t="shared" si="1842"/>
        <v>#DIV/0!</v>
      </c>
      <c r="HF593" s="2" t="e">
        <f t="shared" si="1843"/>
        <v>#DIV/0!</v>
      </c>
      <c r="HG593" s="2" t="e">
        <f t="shared" si="1844"/>
        <v>#DIV/0!</v>
      </c>
      <c r="HH593" s="2" t="e">
        <f t="shared" si="1845"/>
        <v>#DIV/0!</v>
      </c>
      <c r="HI593" s="2" t="e">
        <f t="shared" si="1846"/>
        <v>#DIV/0!</v>
      </c>
      <c r="HJ593" s="11" t="e">
        <f t="shared" si="1847"/>
        <v>#DIV/0!</v>
      </c>
      <c r="HK593" s="60" t="e">
        <f t="shared" si="1848"/>
        <v>#DIV/0!</v>
      </c>
      <c r="HL593" s="57"/>
      <c r="HM593" s="57" t="e">
        <f t="shared" si="1849"/>
        <v>#DIV/0!</v>
      </c>
      <c r="HN593" s="57" t="e">
        <f t="shared" si="1850"/>
        <v>#DIV/0!</v>
      </c>
      <c r="HO593" s="57" t="e">
        <f t="shared" si="1851"/>
        <v>#DIV/0!</v>
      </c>
      <c r="HP593" s="57" t="e">
        <f t="shared" si="1852"/>
        <v>#DIV/0!</v>
      </c>
      <c r="HQ593" s="57" t="e">
        <f t="shared" si="1853"/>
        <v>#DIV/0!</v>
      </c>
      <c r="HR593" s="57"/>
      <c r="HS593" s="57" t="e">
        <f t="shared" si="1854"/>
        <v>#DIV/0!</v>
      </c>
      <c r="HT593" s="57" t="e">
        <f t="shared" si="1855"/>
        <v>#DIV/0!</v>
      </c>
      <c r="HU593" s="57" t="e">
        <f t="shared" si="1856"/>
        <v>#DIV/0!</v>
      </c>
      <c r="HV593" s="57" t="e">
        <f t="shared" si="1857"/>
        <v>#DIV/0!</v>
      </c>
      <c r="HW593" s="57" t="e">
        <f t="shared" si="1858"/>
        <v>#DIV/0!</v>
      </c>
      <c r="HX593" s="57"/>
      <c r="HY593" s="57" t="e">
        <f t="shared" si="1859"/>
        <v>#DIV/0!</v>
      </c>
      <c r="HZ593" s="57" t="e">
        <f t="shared" si="1860"/>
        <v>#DIV/0!</v>
      </c>
      <c r="IA593" s="57"/>
      <c r="IB593" s="61">
        <f t="shared" si="1861"/>
        <v>0</v>
      </c>
      <c r="IC593" s="57" t="str">
        <f t="shared" si="1862"/>
        <v/>
      </c>
      <c r="ID593" s="42"/>
      <c r="IE593" s="2" t="str">
        <f t="shared" si="1863"/>
        <v/>
      </c>
      <c r="IF593" s="60" t="e">
        <f t="shared" si="1864"/>
        <v>#DIV/0!</v>
      </c>
      <c r="IG593" s="60" t="str">
        <f t="shared" si="1865"/>
        <v/>
      </c>
      <c r="IH593" s="60" t="str">
        <f t="shared" si="1866"/>
        <v>zinco-</v>
      </c>
      <c r="II593" s="60" t="str">
        <f t="shared" si="1867"/>
        <v>mangano-</v>
      </c>
      <c r="IJ593" s="60" t="e">
        <f t="shared" si="1868"/>
        <v>#DIV/0!</v>
      </c>
      <c r="IK593" s="60" t="e">
        <f t="shared" si="1869"/>
        <v>#DIV/0!</v>
      </c>
      <c r="IL593" s="60" t="e">
        <f t="shared" si="1870"/>
        <v>#DIV/0!</v>
      </c>
      <c r="IM593" s="60" t="e">
        <f t="shared" si="1871"/>
        <v>#DIV/0!</v>
      </c>
      <c r="IN593" s="60" t="str">
        <f t="shared" si="1872"/>
        <v/>
      </c>
      <c r="IO593" s="60" t="str">
        <f t="shared" si="1873"/>
        <v/>
      </c>
      <c r="IP593" s="57"/>
      <c r="IQ593" s="57" t="str">
        <f t="shared" si="1874"/>
        <v>ERROR!!</v>
      </c>
    </row>
    <row r="594" spans="24:251">
      <c r="X594" s="29">
        <f t="shared" si="1730"/>
        <v>0</v>
      </c>
      <c r="Y594" s="29">
        <f t="shared" si="1731"/>
        <v>0</v>
      </c>
      <c r="Z594" s="29" t="e">
        <f t="shared" si="1732"/>
        <v>#DIV/0!</v>
      </c>
      <c r="AA594" s="29" t="e">
        <f t="shared" si="1733"/>
        <v>#DIV/0!</v>
      </c>
      <c r="AB594" s="29" t="e">
        <f t="shared" si="1734"/>
        <v>#DIV/0!</v>
      </c>
      <c r="AC594" s="29" t="e">
        <f t="shared" si="1735"/>
        <v>#DIV/0!</v>
      </c>
      <c r="AF594" s="23">
        <v>60.084299999999999</v>
      </c>
      <c r="AG594" s="23">
        <v>79.878799999999998</v>
      </c>
      <c r="AH594" s="23">
        <v>101.96120000000001</v>
      </c>
      <c r="AI594" s="23">
        <v>151.99039999999999</v>
      </c>
      <c r="AJ594" s="23">
        <v>159.69</v>
      </c>
      <c r="AK594" s="23">
        <v>71.846400000000003</v>
      </c>
      <c r="AL594" s="23">
        <v>70.9375</v>
      </c>
      <c r="AM594" s="23">
        <v>40.304400000000001</v>
      </c>
      <c r="AN594" s="23">
        <v>56.077399999999997</v>
      </c>
      <c r="AO594" s="23">
        <v>61.978999999999999</v>
      </c>
      <c r="AP594" s="23">
        <v>94.195999999999998</v>
      </c>
      <c r="AQ594" s="23">
        <v>18.998000000000001</v>
      </c>
      <c r="AR594" s="23">
        <v>35.450000000000003</v>
      </c>
      <c r="AS594" s="23">
        <v>29.88</v>
      </c>
      <c r="AT594" s="23">
        <v>74.691999999999993</v>
      </c>
      <c r="AU594" s="23">
        <v>81.39</v>
      </c>
      <c r="AX594" s="54">
        <f t="shared" si="1736"/>
        <v>0</v>
      </c>
      <c r="AY594" s="54">
        <f t="shared" si="1737"/>
        <v>0</v>
      </c>
      <c r="AZ594" s="54">
        <f t="shared" si="1738"/>
        <v>0</v>
      </c>
      <c r="BA594" s="54">
        <f t="shared" si="1739"/>
        <v>0</v>
      </c>
      <c r="BB594" s="54">
        <f t="shared" si="1740"/>
        <v>0</v>
      </c>
      <c r="BC594" s="54">
        <f t="shared" si="1741"/>
        <v>0</v>
      </c>
      <c r="BD594" s="54">
        <f t="shared" si="1742"/>
        <v>0</v>
      </c>
      <c r="BE594" s="54">
        <f t="shared" si="1743"/>
        <v>0</v>
      </c>
      <c r="BF594" s="54">
        <f t="shared" si="1744"/>
        <v>0</v>
      </c>
      <c r="BG594" s="54">
        <f t="shared" si="1745"/>
        <v>0</v>
      </c>
      <c r="BH594" s="54">
        <f t="shared" si="1746"/>
        <v>0</v>
      </c>
      <c r="BI594" s="54">
        <f t="shared" si="1747"/>
        <v>0</v>
      </c>
      <c r="BJ594" s="54">
        <f t="shared" si="1748"/>
        <v>0</v>
      </c>
      <c r="BK594" s="54">
        <f t="shared" si="1749"/>
        <v>0</v>
      </c>
      <c r="BL594" s="54">
        <f t="shared" si="1750"/>
        <v>0</v>
      </c>
      <c r="BM594" s="42"/>
      <c r="BO594" s="54">
        <f>'Norm-coeff'!$C$2+$AX594*'Norm-coeff'!$D$2+$AY594*'Norm-coeff'!$E$2+$AZ594*'Norm-coeff'!$F$2+$BA594*'Norm-coeff'!$G$2+$BB594*'Norm-coeff'!$H$2+$BC594*'Norm-coeff'!$I$2+$BD594*'Norm-coeff'!$J$2+$BE594*'Norm-coeff'!$K$2+$BF594*'Norm-coeff'!$L$2+$BG594*'Norm-coeff'!$M$2+$BH594*'Norm-coeff'!$N$2+$BI594*'Norm-coeff'!$O$2</f>
        <v>5.4045421474420303</v>
      </c>
      <c r="BP594" s="54">
        <f>'Norm-coeff'!$C$3+$AX594*'Norm-coeff'!$D$3+$AY594*'Norm-coeff'!$E$3+$AZ594*'Norm-coeff'!$F$3+$BA594*'Norm-coeff'!$G$3+$BB594*'Norm-coeff'!$H$3+$BC594*'Norm-coeff'!$I$3+$BD594*'Norm-coeff'!$J$3+$BE594*'Norm-coeff'!$K$3+$BF594*'Norm-coeff'!$L$3+$BG594*'Norm-coeff'!$M$3+$BH594*'Norm-coeff'!$N$3+$BI594*'Norm-coeff'!$O$3</f>
        <v>3.15319116612705</v>
      </c>
      <c r="BQ594" s="54">
        <f>'Norm-coeff'!$C$4+$AX594*'Norm-coeff'!$D$4+$AY594*'Norm-coeff'!$E$4+$AZ594*'Norm-coeff'!$F$4+$BA594*'Norm-coeff'!$G$4+$BB594*'Norm-coeff'!$H$4+$BC594*'Norm-coeff'!$I$4+$BD594*'Norm-coeff'!$J$4+$BE594*'Norm-coeff'!$K$4+$BF594*'Norm-coeff'!$L$4+$BG594*'Norm-coeff'!$M$4+$BH594*'Norm-coeff'!$N$4+$BI594*'Norm-coeff'!$O$4</f>
        <v>1.42115649462768</v>
      </c>
      <c r="BR594" s="54">
        <f>'Norm-coeff'!$C$5+$AX594*'Norm-coeff'!$D$5+$AY594*'Norm-coeff'!$E$5+$AZ594*'Norm-coeff'!$F$5+$BA594*'Norm-coeff'!$G$5+$BB594*'Norm-coeff'!$H$5+$BC594*'Norm-coeff'!$I$5+$BD594*'Norm-coeff'!$J$5+$BE594*'Norm-coeff'!$K$5+$BF594*'Norm-coeff'!$L$5+$BG594*'Norm-coeff'!$M$5+$BH594*'Norm-coeff'!$N$5+$BI594*'Norm-coeff'!$O$5</f>
        <v>1.0553329241296201</v>
      </c>
      <c r="BS594" s="54">
        <f>'Norm-coeff'!$C$6+$AX594*'Norm-coeff'!$D$6+$AY594*'Norm-coeff'!$E$6+$AZ594*'Norm-coeff'!$F$6+$BA594*'Norm-coeff'!$G$6+$BB594*'Norm-coeff'!$H$6+$BC594*'Norm-coeff'!$I$6+$BD594*'Norm-coeff'!$J$6+$BE594*'Norm-coeff'!$K$6+$BF594*'Norm-coeff'!$L$6+$BG594*'Norm-coeff'!$M$6+$BH594*'Norm-coeff'!$N$6+$BI594*'Norm-coeff'!$O$6</f>
        <v>-1.48700885495103E-2</v>
      </c>
      <c r="BT594" s="54">
        <f>'Norm-coeff'!$C$7+$AX594*'Norm-coeff'!$D$7+$AY594*'Norm-coeff'!$E$7+$AZ594*'Norm-coeff'!$F$7+$BA594*'Norm-coeff'!$G$7+$BB594*'Norm-coeff'!$H$7+$BC594*'Norm-coeff'!$I$7+$BD594*'Norm-coeff'!$J$7+$BE594*'Norm-coeff'!$K$7+$BF594*'Norm-coeff'!$L$7+$BG594*'Norm-coeff'!$M$7+$BH594*'Norm-coeff'!$N$7+$BI594*'Norm-coeff'!$O$7</f>
        <v>2.0907583608832998</v>
      </c>
      <c r="BU594" s="54">
        <f>'Norm-coeff'!$C$8+$AX594*'Norm-coeff'!$D$8+$AY594*'Norm-coeff'!$E$8+$AZ594*'Norm-coeff'!$F$8+$BA594*'Norm-coeff'!$G$8+$BB594*'Norm-coeff'!$H$8+$BC594*'Norm-coeff'!$I$8+$BD594*'Norm-coeff'!$J$8+$BE594*'Norm-coeff'!$K$8+$BF594*'Norm-coeff'!$L$8+$BG594*'Norm-coeff'!$M$8+$BH594*'Norm-coeff'!$N$8+$BI594*'Norm-coeff'!$O$8</f>
        <v>0.65894159836244504</v>
      </c>
      <c r="BV594" s="54">
        <f>'Norm-coeff'!$C$9+$AX594*'Norm-coeff'!$D$9+$AY594*'Norm-coeff'!$E$9+$AZ594*'Norm-coeff'!$F$9+$BA594*'Norm-coeff'!$G$9+$BB594*'Norm-coeff'!$H$9+$BC594*'Norm-coeff'!$I$9+$BD594*'Norm-coeff'!$J$9+$BE594*'Norm-coeff'!$K$9+$BF594*'Norm-coeff'!$L$9+$BG594*'Norm-coeff'!$M$9+$BH594*'Norm-coeff'!$N$9+$BI594*'Norm-coeff'!$O$9</f>
        <v>1.48961085014701</v>
      </c>
      <c r="BW594" s="54">
        <f>'Norm-coeff'!$C$10+$AX594*'Norm-coeff'!$D$10+$AY594*'Norm-coeff'!$E$10+$AZ594*'Norm-coeff'!$F$10+$BA594*'Norm-coeff'!$G$10+$BB594*'Norm-coeff'!$H$10+$BC594*'Norm-coeff'!$I$10+$BD594*'Norm-coeff'!$J$10+$BE594*'Norm-coeff'!$K$10+$BF594*'Norm-coeff'!$L$10+$BG594*'Norm-coeff'!$M$10+$BH594*'Norm-coeff'!$N$10+$BI594*'Norm-coeff'!$O$10</f>
        <v>1.42058735749591</v>
      </c>
      <c r="BX594" s="54">
        <f>'Norm-coeff'!$C$11+$AX594*'Norm-coeff'!$D$11+$AY594*'Norm-coeff'!$E$11+$AZ594*'Norm-coeff'!$F$11+$BA594*'Norm-coeff'!$G$11+$BB594*'Norm-coeff'!$H$11+$BC594*'Norm-coeff'!$I$11+$BD594*'Norm-coeff'!$J$11+$BE594*'Norm-coeff'!$K$11+$BF594*'Norm-coeff'!$L$11+$BG594*'Norm-coeff'!$M$11+$BH594*'Norm-coeff'!$N$11+$BI594*'Norm-coeff'!$O$11</f>
        <v>0.221233014421479</v>
      </c>
      <c r="BY594" s="54">
        <f>'Norm-coeff'!$C$12+$AX594*'Norm-coeff'!$D$12+$AY594*'Norm-coeff'!$E$12+$AZ594*'Norm-coeff'!$F$12+$BA594*'Norm-coeff'!$G$12+$BB594*'Norm-coeff'!$H$12+$BC594*'Norm-coeff'!$I$12+$BD594*'Norm-coeff'!$J$12+$BE594*'Norm-coeff'!$K$12+$BF594*'Norm-coeff'!$L$12+$BG594*'Norm-coeff'!$M$12+$BH594*'Norm-coeff'!$N$12+$BI594*'Norm-coeff'!$O$12</f>
        <v>0.283527502056037</v>
      </c>
      <c r="BZ594" s="54">
        <f>'Norm-coeff'!$C$13+$AX594*'Norm-coeff'!$D$13+$AY594*'Norm-coeff'!$E$13+$AZ594*'Norm-coeff'!$F$13+$BA594*'Norm-coeff'!$G$13+$BB594*'Norm-coeff'!$H$13+$BC594*'Norm-coeff'!$I$13+$BD594*'Norm-coeff'!$J$13+$BE594*'Norm-coeff'!$K$13+$BF594*'Norm-coeff'!$L$13+$BG594*'Norm-coeff'!$M$13+$BH594*'Norm-coeff'!$N$13+$BI594*'Norm-coeff'!$O$13</f>
        <v>-4.1864930554451202E-2</v>
      </c>
      <c r="CA594" s="54">
        <f>'Norm-coeff'!$C$14+$AX594*'Norm-coeff'!$D$14+$AY594*'Norm-coeff'!$E$14+$AZ594*'Norm-coeff'!$F$14+$BA594*'Norm-coeff'!$G$14+$BB594*'Norm-coeff'!$H$14+$BC594*'Norm-coeff'!$I$14+$BD594*'Norm-coeff'!$J$14+$BE594*'Norm-coeff'!$K$14+$BF594*'Norm-coeff'!$L$14+$BG594*'Norm-coeff'!$M$14+$BH594*'Norm-coeff'!$N$14+$BI594*'Norm-coeff'!$O$14</f>
        <v>4.2526983164477103</v>
      </c>
      <c r="CC594" s="54">
        <f t="shared" si="1875"/>
        <v>0</v>
      </c>
      <c r="CG594" s="54">
        <f t="shared" si="1751"/>
        <v>0</v>
      </c>
      <c r="CH594" s="54">
        <f t="shared" si="1729"/>
        <v>0</v>
      </c>
      <c r="CI594" s="54">
        <f t="shared" si="1752"/>
        <v>0</v>
      </c>
      <c r="CJ594" s="56">
        <f t="shared" si="1753"/>
        <v>0</v>
      </c>
      <c r="CK594" s="54">
        <f t="shared" si="1754"/>
        <v>0</v>
      </c>
      <c r="CL594" s="54">
        <f t="shared" si="1755"/>
        <v>0</v>
      </c>
      <c r="CM594" s="54">
        <f t="shared" si="1756"/>
        <v>0</v>
      </c>
      <c r="CN594" s="54">
        <f t="shared" si="1757"/>
        <v>0</v>
      </c>
      <c r="CO594" s="54">
        <f t="shared" si="1758"/>
        <v>0</v>
      </c>
      <c r="CP594" s="54">
        <f t="shared" si="1759"/>
        <v>0</v>
      </c>
      <c r="CQ594" s="54">
        <f t="shared" si="1760"/>
        <v>0</v>
      </c>
      <c r="CR594" s="54">
        <f t="shared" si="1761"/>
        <v>0</v>
      </c>
      <c r="CS594" s="54">
        <f t="shared" si="1762"/>
        <v>0</v>
      </c>
      <c r="CU594" s="54">
        <f t="shared" si="1763"/>
        <v>0</v>
      </c>
      <c r="CV594" s="54">
        <f t="shared" si="1764"/>
        <v>0</v>
      </c>
      <c r="CW594" s="54">
        <f t="shared" si="1765"/>
        <v>0</v>
      </c>
      <c r="CX594" s="54">
        <f t="shared" si="1766"/>
        <v>0</v>
      </c>
      <c r="CZ594" s="54">
        <f t="shared" si="1767"/>
        <v>0</v>
      </c>
      <c r="DA594" s="54">
        <f t="shared" si="1768"/>
        <v>0</v>
      </c>
      <c r="DB594" s="54">
        <f t="shared" si="1769"/>
        <v>0</v>
      </c>
      <c r="DC594" s="54">
        <f t="shared" si="1770"/>
        <v>0</v>
      </c>
      <c r="DD594" s="54">
        <f t="shared" si="1771"/>
        <v>0</v>
      </c>
      <c r="DE594" s="54">
        <f t="shared" si="1772"/>
        <v>0</v>
      </c>
      <c r="DF594" s="54">
        <f t="shared" si="1773"/>
        <v>0</v>
      </c>
      <c r="DG594" s="54">
        <f t="shared" si="1774"/>
        <v>2</v>
      </c>
      <c r="DH594" s="71">
        <f t="shared" si="1775"/>
        <v>0</v>
      </c>
      <c r="DI594" s="71">
        <f t="shared" si="1776"/>
        <v>0</v>
      </c>
      <c r="DJ594" s="54">
        <f t="shared" si="1777"/>
        <v>0</v>
      </c>
      <c r="DK594" s="54">
        <f t="shared" si="1778"/>
        <v>2</v>
      </c>
      <c r="DL594" s="4">
        <f t="shared" si="1703"/>
        <v>0</v>
      </c>
      <c r="DM594" s="3">
        <f t="shared" si="1779"/>
        <v>0</v>
      </c>
      <c r="DN594" s="3">
        <f t="shared" si="1780"/>
        <v>0</v>
      </c>
      <c r="DO594" s="4" t="e">
        <f t="shared" si="1781"/>
        <v>#DIV/0!</v>
      </c>
      <c r="DP594" s="57"/>
      <c r="DQ594" s="57"/>
      <c r="DR594" s="56">
        <f t="shared" si="1704"/>
        <v>2</v>
      </c>
      <c r="DS594" s="56">
        <f t="shared" si="1705"/>
        <v>0</v>
      </c>
      <c r="DT594" s="38">
        <f t="shared" si="1706"/>
        <v>0</v>
      </c>
      <c r="DU594" s="38">
        <f t="shared" si="1782"/>
        <v>2</v>
      </c>
      <c r="DV594" s="38">
        <f t="shared" si="1707"/>
        <v>0</v>
      </c>
      <c r="DW594" s="39">
        <f t="shared" si="1708"/>
        <v>0</v>
      </c>
      <c r="DX594" s="39">
        <f t="shared" si="1709"/>
        <v>0</v>
      </c>
      <c r="DY594" s="39">
        <f t="shared" si="1710"/>
        <v>0</v>
      </c>
      <c r="DZ594" s="39">
        <f t="shared" si="1711"/>
        <v>0</v>
      </c>
      <c r="EA594" s="39">
        <f t="shared" si="1712"/>
        <v>0</v>
      </c>
      <c r="EB594" s="37" t="e">
        <f t="shared" si="1783"/>
        <v>#DIV/0!</v>
      </c>
      <c r="EC594" s="37" t="e">
        <f t="shared" si="1784"/>
        <v>#DIV/0!</v>
      </c>
      <c r="ED594" s="37" t="e">
        <f t="shared" si="1785"/>
        <v>#DIV/0!</v>
      </c>
      <c r="EE594" s="37" t="e">
        <f t="shared" si="1786"/>
        <v>#DIV/0!</v>
      </c>
      <c r="EF594" s="39" t="e">
        <f t="shared" si="1787"/>
        <v>#DIV/0!</v>
      </c>
      <c r="EG594" s="37" t="e">
        <f t="shared" si="1788"/>
        <v>#DIV/0!</v>
      </c>
      <c r="EH594" s="37" t="e">
        <f t="shared" si="1789"/>
        <v>#DIV/0!</v>
      </c>
      <c r="EI594" s="11" t="b">
        <f t="shared" si="1790"/>
        <v>1</v>
      </c>
      <c r="EJ594" s="11" t="b">
        <f t="shared" si="1791"/>
        <v>0</v>
      </c>
      <c r="EK594" s="39" t="e">
        <f t="shared" si="1792"/>
        <v>#DIV/0!</v>
      </c>
      <c r="EL594" s="39" t="e">
        <f t="shared" si="1793"/>
        <v>#DIV/0!</v>
      </c>
      <c r="EM594" s="39" t="e">
        <f t="shared" si="1794"/>
        <v>#DIV/0!</v>
      </c>
      <c r="EN594" s="39" t="e">
        <f t="shared" si="1795"/>
        <v>#DIV/0!</v>
      </c>
      <c r="EO594" s="39" t="e">
        <f t="shared" si="1796"/>
        <v>#DIV/0!</v>
      </c>
      <c r="EP594" s="39" t="e">
        <f t="shared" si="1797"/>
        <v>#DIV/0!</v>
      </c>
      <c r="EQ594" s="39" t="e">
        <f t="shared" si="1798"/>
        <v>#DIV/0!</v>
      </c>
      <c r="ER594" s="39" t="e">
        <f t="shared" si="1799"/>
        <v>#DIV/0!</v>
      </c>
      <c r="ES594" s="58" t="str">
        <f t="shared" si="1800"/>
        <v>(OH,F,Cl)-dominate amphibole</v>
      </c>
      <c r="ET594" s="58" t="e">
        <f t="shared" si="1801"/>
        <v>#N/A</v>
      </c>
      <c r="EU594" s="56">
        <f t="shared" si="1713"/>
        <v>0</v>
      </c>
      <c r="EV594" s="56">
        <f t="shared" si="1714"/>
        <v>0</v>
      </c>
      <c r="EW594" s="56">
        <f t="shared" si="1715"/>
        <v>0</v>
      </c>
      <c r="EX594" s="56">
        <f t="shared" si="1716"/>
        <v>0</v>
      </c>
      <c r="EY594" s="56">
        <f t="shared" si="1717"/>
        <v>0</v>
      </c>
      <c r="EZ594" s="56">
        <f t="shared" si="1718"/>
        <v>0</v>
      </c>
      <c r="FA594" s="39">
        <f t="shared" si="1719"/>
        <v>0</v>
      </c>
      <c r="FB594" s="39">
        <f t="shared" si="1720"/>
        <v>0</v>
      </c>
      <c r="FC594" s="54">
        <f t="shared" si="1721"/>
        <v>0</v>
      </c>
      <c r="FD594" s="54">
        <f t="shared" si="1722"/>
        <v>0</v>
      </c>
      <c r="FE594" s="39">
        <f t="shared" si="1723"/>
        <v>0</v>
      </c>
      <c r="FF594" s="54">
        <f t="shared" si="1724"/>
        <v>0</v>
      </c>
      <c r="FG594" s="39">
        <f t="shared" si="1725"/>
        <v>0</v>
      </c>
      <c r="FH594" s="39">
        <f t="shared" si="1802"/>
        <v>0</v>
      </c>
      <c r="FI594" s="39">
        <f t="shared" si="1803"/>
        <v>0</v>
      </c>
      <c r="FJ594" s="39">
        <f t="shared" si="1804"/>
        <v>0</v>
      </c>
      <c r="FK594" s="39" t="e">
        <f t="shared" si="1805"/>
        <v>#DIV/0!</v>
      </c>
      <c r="FL594" s="39" t="e">
        <f t="shared" si="1806"/>
        <v>#DIV/0!</v>
      </c>
      <c r="FM594" s="39" t="e">
        <f t="shared" si="1807"/>
        <v>#DIV/0!</v>
      </c>
      <c r="FN594" s="39">
        <f t="shared" si="1808"/>
        <v>1</v>
      </c>
      <c r="FO594" s="39">
        <f t="shared" si="1726"/>
        <v>0</v>
      </c>
      <c r="FP594" s="39">
        <f t="shared" si="1727"/>
        <v>0</v>
      </c>
      <c r="FQ594" s="39">
        <f t="shared" si="1728"/>
        <v>0</v>
      </c>
      <c r="FR594" s="39">
        <f t="shared" si="1809"/>
        <v>0</v>
      </c>
      <c r="FS594" s="39">
        <f t="shared" si="1810"/>
        <v>0</v>
      </c>
      <c r="FU594" s="39" t="e">
        <f t="shared" si="1811"/>
        <v>#DIV/0!</v>
      </c>
      <c r="FV594" s="39" t="e">
        <f t="shared" si="1812"/>
        <v>#DIV/0!</v>
      </c>
      <c r="FW594" s="39" t="e">
        <f t="shared" si="1813"/>
        <v>#DIV/0!</v>
      </c>
      <c r="FY594" s="39" t="e">
        <f t="shared" si="1814"/>
        <v>#DIV/0!</v>
      </c>
      <c r="FZ594" s="39" t="e">
        <f t="shared" si="1815"/>
        <v>#DIV/0!</v>
      </c>
      <c r="GA594" s="39" t="e">
        <f t="shared" si="1816"/>
        <v>#DIV/0!</v>
      </c>
      <c r="GB594" s="39" t="e">
        <f t="shared" si="1817"/>
        <v>#DIV/0!</v>
      </c>
      <c r="GC594" s="39" t="e">
        <f t="shared" si="1818"/>
        <v>#DIV/0!</v>
      </c>
      <c r="GD594" s="39" t="e">
        <f t="shared" si="1819"/>
        <v>#DIV/0!</v>
      </c>
      <c r="GE594" s="39" t="e">
        <f t="shared" si="1820"/>
        <v>#DIV/0!</v>
      </c>
      <c r="GF594" s="39" t="e">
        <f t="shared" si="1821"/>
        <v>#DIV/0!</v>
      </c>
      <c r="GG594" s="39" t="e">
        <f t="shared" si="1822"/>
        <v>#DIV/0!</v>
      </c>
      <c r="GH594" s="39" t="e">
        <f t="shared" si="1823"/>
        <v>#DIV/0!</v>
      </c>
      <c r="GI594" s="39"/>
      <c r="GJ594" s="39" t="e">
        <f t="shared" si="1824"/>
        <v>#DIV/0!</v>
      </c>
      <c r="GK594" s="39" t="e">
        <f t="shared" si="1825"/>
        <v>#DIV/0!</v>
      </c>
      <c r="GL594" s="39" t="e">
        <f t="shared" si="1826"/>
        <v>#DIV/0!</v>
      </c>
      <c r="GM594" s="39" t="e">
        <f t="shared" si="1827"/>
        <v>#DIV/0!</v>
      </c>
      <c r="GN594" s="39" t="e">
        <f t="shared" si="1828"/>
        <v>#DIV/0!</v>
      </c>
      <c r="GO594" s="57"/>
      <c r="GP594" s="57" t="e">
        <f t="shared" si="1829"/>
        <v>#DIV/0!</v>
      </c>
      <c r="GQ594" s="59" t="e">
        <f t="shared" si="1830"/>
        <v>#DIV/0!</v>
      </c>
      <c r="GR594" s="41" t="e">
        <f t="shared" si="1831"/>
        <v>#DIV/0!</v>
      </c>
      <c r="GS594" s="57" t="e">
        <f t="shared" si="1832"/>
        <v>#DIV/0!</v>
      </c>
      <c r="GT594" s="57" t="e">
        <f t="shared" si="1833"/>
        <v>#DIV/0!</v>
      </c>
      <c r="GU594" s="57" t="e">
        <f t="shared" si="1834"/>
        <v>#DIV/0!</v>
      </c>
      <c r="GV594" s="57"/>
      <c r="GW594" s="42" t="e">
        <f t="shared" si="1835"/>
        <v>#DIV/0!</v>
      </c>
      <c r="GX594" s="42" t="e">
        <f t="shared" si="1836"/>
        <v>#DIV/0!</v>
      </c>
      <c r="GY594" s="42" t="e">
        <f t="shared" si="1837"/>
        <v>#DIV/0!</v>
      </c>
      <c r="GZ594" s="57"/>
      <c r="HA594" s="2" t="e">
        <f t="shared" si="1838"/>
        <v>#DIV/0!</v>
      </c>
      <c r="HB594" s="2" t="e">
        <f t="shared" si="1839"/>
        <v>#DIV/0!</v>
      </c>
      <c r="HC594" s="2" t="e">
        <f t="shared" si="1840"/>
        <v>#DIV/0!</v>
      </c>
      <c r="HD594" s="2" t="e">
        <f t="shared" si="1841"/>
        <v>#DIV/0!</v>
      </c>
      <c r="HE594" s="2" t="e">
        <f t="shared" si="1842"/>
        <v>#DIV/0!</v>
      </c>
      <c r="HF594" s="2" t="e">
        <f t="shared" si="1843"/>
        <v>#DIV/0!</v>
      </c>
      <c r="HG594" s="2" t="e">
        <f t="shared" si="1844"/>
        <v>#DIV/0!</v>
      </c>
      <c r="HH594" s="2" t="e">
        <f t="shared" si="1845"/>
        <v>#DIV/0!</v>
      </c>
      <c r="HI594" s="2" t="e">
        <f t="shared" si="1846"/>
        <v>#DIV/0!</v>
      </c>
      <c r="HJ594" s="11" t="e">
        <f t="shared" si="1847"/>
        <v>#DIV/0!</v>
      </c>
      <c r="HK594" s="60" t="e">
        <f t="shared" si="1848"/>
        <v>#DIV/0!</v>
      </c>
      <c r="HL594" s="57"/>
      <c r="HM594" s="57" t="e">
        <f t="shared" si="1849"/>
        <v>#DIV/0!</v>
      </c>
      <c r="HN594" s="57" t="e">
        <f t="shared" si="1850"/>
        <v>#DIV/0!</v>
      </c>
      <c r="HO594" s="57" t="e">
        <f t="shared" si="1851"/>
        <v>#DIV/0!</v>
      </c>
      <c r="HP594" s="57" t="e">
        <f t="shared" si="1852"/>
        <v>#DIV/0!</v>
      </c>
      <c r="HQ594" s="57" t="e">
        <f t="shared" si="1853"/>
        <v>#DIV/0!</v>
      </c>
      <c r="HR594" s="57"/>
      <c r="HS594" s="57" t="e">
        <f t="shared" si="1854"/>
        <v>#DIV/0!</v>
      </c>
      <c r="HT594" s="57" t="e">
        <f t="shared" si="1855"/>
        <v>#DIV/0!</v>
      </c>
      <c r="HU594" s="57" t="e">
        <f t="shared" si="1856"/>
        <v>#DIV/0!</v>
      </c>
      <c r="HV594" s="57" t="e">
        <f t="shared" si="1857"/>
        <v>#DIV/0!</v>
      </c>
      <c r="HW594" s="57" t="e">
        <f t="shared" si="1858"/>
        <v>#DIV/0!</v>
      </c>
      <c r="HX594" s="57"/>
      <c r="HY594" s="57" t="e">
        <f t="shared" si="1859"/>
        <v>#DIV/0!</v>
      </c>
      <c r="HZ594" s="57" t="e">
        <f t="shared" si="1860"/>
        <v>#DIV/0!</v>
      </c>
      <c r="IA594" s="57"/>
      <c r="IB594" s="61">
        <f t="shared" si="1861"/>
        <v>0</v>
      </c>
      <c r="IC594" s="57" t="str">
        <f t="shared" si="1862"/>
        <v/>
      </c>
      <c r="ID594" s="42"/>
      <c r="IE594" s="2" t="str">
        <f t="shared" si="1863"/>
        <v/>
      </c>
      <c r="IF594" s="60" t="e">
        <f t="shared" si="1864"/>
        <v>#DIV/0!</v>
      </c>
      <c r="IG594" s="60" t="str">
        <f t="shared" si="1865"/>
        <v/>
      </c>
      <c r="IH594" s="60" t="str">
        <f t="shared" si="1866"/>
        <v>zinco-</v>
      </c>
      <c r="II594" s="60" t="str">
        <f t="shared" si="1867"/>
        <v>mangano-</v>
      </c>
      <c r="IJ594" s="60" t="e">
        <f t="shared" si="1868"/>
        <v>#DIV/0!</v>
      </c>
      <c r="IK594" s="60" t="e">
        <f t="shared" si="1869"/>
        <v>#DIV/0!</v>
      </c>
      <c r="IL594" s="60" t="e">
        <f t="shared" si="1870"/>
        <v>#DIV/0!</v>
      </c>
      <c r="IM594" s="60" t="e">
        <f t="shared" si="1871"/>
        <v>#DIV/0!</v>
      </c>
      <c r="IN594" s="60" t="str">
        <f t="shared" si="1872"/>
        <v/>
      </c>
      <c r="IO594" s="60" t="str">
        <f t="shared" si="1873"/>
        <v/>
      </c>
      <c r="IP594" s="57"/>
      <c r="IQ594" s="57" t="str">
        <f t="shared" si="1874"/>
        <v>ERROR!!</v>
      </c>
    </row>
    <row r="595" spans="24:251">
      <c r="X595" s="29">
        <f t="shared" si="1730"/>
        <v>0</v>
      </c>
      <c r="Y595" s="29">
        <f t="shared" si="1731"/>
        <v>0</v>
      </c>
      <c r="Z595" s="29" t="e">
        <f t="shared" si="1732"/>
        <v>#DIV/0!</v>
      </c>
      <c r="AA595" s="29" t="e">
        <f t="shared" si="1733"/>
        <v>#DIV/0!</v>
      </c>
      <c r="AB595" s="29" t="e">
        <f t="shared" si="1734"/>
        <v>#DIV/0!</v>
      </c>
      <c r="AC595" s="29" t="e">
        <f t="shared" si="1735"/>
        <v>#DIV/0!</v>
      </c>
      <c r="AF595" s="23">
        <v>60.084299999999999</v>
      </c>
      <c r="AG595" s="23">
        <v>79.878799999999998</v>
      </c>
      <c r="AH595" s="23">
        <v>101.96120000000001</v>
      </c>
      <c r="AI595" s="23">
        <v>151.99039999999999</v>
      </c>
      <c r="AJ595" s="23">
        <v>159.69</v>
      </c>
      <c r="AK595" s="23">
        <v>71.846400000000003</v>
      </c>
      <c r="AL595" s="23">
        <v>70.9375</v>
      </c>
      <c r="AM595" s="23">
        <v>40.304400000000001</v>
      </c>
      <c r="AN595" s="23">
        <v>56.077399999999997</v>
      </c>
      <c r="AO595" s="23">
        <v>61.978999999999999</v>
      </c>
      <c r="AP595" s="23">
        <v>94.195999999999998</v>
      </c>
      <c r="AQ595" s="23">
        <v>18.998000000000001</v>
      </c>
      <c r="AR595" s="23">
        <v>35.450000000000003</v>
      </c>
      <c r="AS595" s="23">
        <v>29.88</v>
      </c>
      <c r="AT595" s="23">
        <v>74.691999999999993</v>
      </c>
      <c r="AU595" s="23">
        <v>81.39</v>
      </c>
      <c r="AX595" s="54">
        <f t="shared" si="1736"/>
        <v>0</v>
      </c>
      <c r="AY595" s="54">
        <f t="shared" si="1737"/>
        <v>0</v>
      </c>
      <c r="AZ595" s="54">
        <f t="shared" si="1738"/>
        <v>0</v>
      </c>
      <c r="BA595" s="54">
        <f t="shared" si="1739"/>
        <v>0</v>
      </c>
      <c r="BB595" s="54">
        <f t="shared" si="1740"/>
        <v>0</v>
      </c>
      <c r="BC595" s="54">
        <f t="shared" si="1741"/>
        <v>0</v>
      </c>
      <c r="BD595" s="54">
        <f t="shared" si="1742"/>
        <v>0</v>
      </c>
      <c r="BE595" s="54">
        <f t="shared" si="1743"/>
        <v>0</v>
      </c>
      <c r="BF595" s="54">
        <f t="shared" si="1744"/>
        <v>0</v>
      </c>
      <c r="BG595" s="54">
        <f t="shared" si="1745"/>
        <v>0</v>
      </c>
      <c r="BH595" s="54">
        <f t="shared" si="1746"/>
        <v>0</v>
      </c>
      <c r="BI595" s="54">
        <f t="shared" si="1747"/>
        <v>0</v>
      </c>
      <c r="BJ595" s="54">
        <f t="shared" si="1748"/>
        <v>0</v>
      </c>
      <c r="BK595" s="54">
        <f t="shared" si="1749"/>
        <v>0</v>
      </c>
      <c r="BL595" s="54">
        <f t="shared" si="1750"/>
        <v>0</v>
      </c>
      <c r="BM595" s="42"/>
      <c r="BO595" s="54">
        <f>'Norm-coeff'!$C$2+$AX595*'Norm-coeff'!$D$2+$AY595*'Norm-coeff'!$E$2+$AZ595*'Norm-coeff'!$F$2+$BA595*'Norm-coeff'!$G$2+$BB595*'Norm-coeff'!$H$2+$BC595*'Norm-coeff'!$I$2+$BD595*'Norm-coeff'!$J$2+$BE595*'Norm-coeff'!$K$2+$BF595*'Norm-coeff'!$L$2+$BG595*'Norm-coeff'!$M$2+$BH595*'Norm-coeff'!$N$2+$BI595*'Norm-coeff'!$O$2</f>
        <v>5.4045421474420303</v>
      </c>
      <c r="BP595" s="54">
        <f>'Norm-coeff'!$C$3+$AX595*'Norm-coeff'!$D$3+$AY595*'Norm-coeff'!$E$3+$AZ595*'Norm-coeff'!$F$3+$BA595*'Norm-coeff'!$G$3+$BB595*'Norm-coeff'!$H$3+$BC595*'Norm-coeff'!$I$3+$BD595*'Norm-coeff'!$J$3+$BE595*'Norm-coeff'!$K$3+$BF595*'Norm-coeff'!$L$3+$BG595*'Norm-coeff'!$M$3+$BH595*'Norm-coeff'!$N$3+$BI595*'Norm-coeff'!$O$3</f>
        <v>3.15319116612705</v>
      </c>
      <c r="BQ595" s="54">
        <f>'Norm-coeff'!$C$4+$AX595*'Norm-coeff'!$D$4+$AY595*'Norm-coeff'!$E$4+$AZ595*'Norm-coeff'!$F$4+$BA595*'Norm-coeff'!$G$4+$BB595*'Norm-coeff'!$H$4+$BC595*'Norm-coeff'!$I$4+$BD595*'Norm-coeff'!$J$4+$BE595*'Norm-coeff'!$K$4+$BF595*'Norm-coeff'!$L$4+$BG595*'Norm-coeff'!$M$4+$BH595*'Norm-coeff'!$N$4+$BI595*'Norm-coeff'!$O$4</f>
        <v>1.42115649462768</v>
      </c>
      <c r="BR595" s="54">
        <f>'Norm-coeff'!$C$5+$AX595*'Norm-coeff'!$D$5+$AY595*'Norm-coeff'!$E$5+$AZ595*'Norm-coeff'!$F$5+$BA595*'Norm-coeff'!$G$5+$BB595*'Norm-coeff'!$H$5+$BC595*'Norm-coeff'!$I$5+$BD595*'Norm-coeff'!$J$5+$BE595*'Norm-coeff'!$K$5+$BF595*'Norm-coeff'!$L$5+$BG595*'Norm-coeff'!$M$5+$BH595*'Norm-coeff'!$N$5+$BI595*'Norm-coeff'!$O$5</f>
        <v>1.0553329241296201</v>
      </c>
      <c r="BS595" s="54">
        <f>'Norm-coeff'!$C$6+$AX595*'Norm-coeff'!$D$6+$AY595*'Norm-coeff'!$E$6+$AZ595*'Norm-coeff'!$F$6+$BA595*'Norm-coeff'!$G$6+$BB595*'Norm-coeff'!$H$6+$BC595*'Norm-coeff'!$I$6+$BD595*'Norm-coeff'!$J$6+$BE595*'Norm-coeff'!$K$6+$BF595*'Norm-coeff'!$L$6+$BG595*'Norm-coeff'!$M$6+$BH595*'Norm-coeff'!$N$6+$BI595*'Norm-coeff'!$O$6</f>
        <v>-1.48700885495103E-2</v>
      </c>
      <c r="BT595" s="54">
        <f>'Norm-coeff'!$C$7+$AX595*'Norm-coeff'!$D$7+$AY595*'Norm-coeff'!$E$7+$AZ595*'Norm-coeff'!$F$7+$BA595*'Norm-coeff'!$G$7+$BB595*'Norm-coeff'!$H$7+$BC595*'Norm-coeff'!$I$7+$BD595*'Norm-coeff'!$J$7+$BE595*'Norm-coeff'!$K$7+$BF595*'Norm-coeff'!$L$7+$BG595*'Norm-coeff'!$M$7+$BH595*'Norm-coeff'!$N$7+$BI595*'Norm-coeff'!$O$7</f>
        <v>2.0907583608832998</v>
      </c>
      <c r="BU595" s="54">
        <f>'Norm-coeff'!$C$8+$AX595*'Norm-coeff'!$D$8+$AY595*'Norm-coeff'!$E$8+$AZ595*'Norm-coeff'!$F$8+$BA595*'Norm-coeff'!$G$8+$BB595*'Norm-coeff'!$H$8+$BC595*'Norm-coeff'!$I$8+$BD595*'Norm-coeff'!$J$8+$BE595*'Norm-coeff'!$K$8+$BF595*'Norm-coeff'!$L$8+$BG595*'Norm-coeff'!$M$8+$BH595*'Norm-coeff'!$N$8+$BI595*'Norm-coeff'!$O$8</f>
        <v>0.65894159836244504</v>
      </c>
      <c r="BV595" s="54">
        <f>'Norm-coeff'!$C$9+$AX595*'Norm-coeff'!$D$9+$AY595*'Norm-coeff'!$E$9+$AZ595*'Norm-coeff'!$F$9+$BA595*'Norm-coeff'!$G$9+$BB595*'Norm-coeff'!$H$9+$BC595*'Norm-coeff'!$I$9+$BD595*'Norm-coeff'!$J$9+$BE595*'Norm-coeff'!$K$9+$BF595*'Norm-coeff'!$L$9+$BG595*'Norm-coeff'!$M$9+$BH595*'Norm-coeff'!$N$9+$BI595*'Norm-coeff'!$O$9</f>
        <v>1.48961085014701</v>
      </c>
      <c r="BW595" s="54">
        <f>'Norm-coeff'!$C$10+$AX595*'Norm-coeff'!$D$10+$AY595*'Norm-coeff'!$E$10+$AZ595*'Norm-coeff'!$F$10+$BA595*'Norm-coeff'!$G$10+$BB595*'Norm-coeff'!$H$10+$BC595*'Norm-coeff'!$I$10+$BD595*'Norm-coeff'!$J$10+$BE595*'Norm-coeff'!$K$10+$BF595*'Norm-coeff'!$L$10+$BG595*'Norm-coeff'!$M$10+$BH595*'Norm-coeff'!$N$10+$BI595*'Norm-coeff'!$O$10</f>
        <v>1.42058735749591</v>
      </c>
      <c r="BX595" s="54">
        <f>'Norm-coeff'!$C$11+$AX595*'Norm-coeff'!$D$11+$AY595*'Norm-coeff'!$E$11+$AZ595*'Norm-coeff'!$F$11+$BA595*'Norm-coeff'!$G$11+$BB595*'Norm-coeff'!$H$11+$BC595*'Norm-coeff'!$I$11+$BD595*'Norm-coeff'!$J$11+$BE595*'Norm-coeff'!$K$11+$BF595*'Norm-coeff'!$L$11+$BG595*'Norm-coeff'!$M$11+$BH595*'Norm-coeff'!$N$11+$BI595*'Norm-coeff'!$O$11</f>
        <v>0.221233014421479</v>
      </c>
      <c r="BY595" s="54">
        <f>'Norm-coeff'!$C$12+$AX595*'Norm-coeff'!$D$12+$AY595*'Norm-coeff'!$E$12+$AZ595*'Norm-coeff'!$F$12+$BA595*'Norm-coeff'!$G$12+$BB595*'Norm-coeff'!$H$12+$BC595*'Norm-coeff'!$I$12+$BD595*'Norm-coeff'!$J$12+$BE595*'Norm-coeff'!$K$12+$BF595*'Norm-coeff'!$L$12+$BG595*'Norm-coeff'!$M$12+$BH595*'Norm-coeff'!$N$12+$BI595*'Norm-coeff'!$O$12</f>
        <v>0.283527502056037</v>
      </c>
      <c r="BZ595" s="54">
        <f>'Norm-coeff'!$C$13+$AX595*'Norm-coeff'!$D$13+$AY595*'Norm-coeff'!$E$13+$AZ595*'Norm-coeff'!$F$13+$BA595*'Norm-coeff'!$G$13+$BB595*'Norm-coeff'!$H$13+$BC595*'Norm-coeff'!$I$13+$BD595*'Norm-coeff'!$J$13+$BE595*'Norm-coeff'!$K$13+$BF595*'Norm-coeff'!$L$13+$BG595*'Norm-coeff'!$M$13+$BH595*'Norm-coeff'!$N$13+$BI595*'Norm-coeff'!$O$13</f>
        <v>-4.1864930554451202E-2</v>
      </c>
      <c r="CA595" s="54">
        <f>'Norm-coeff'!$C$14+$AX595*'Norm-coeff'!$D$14+$AY595*'Norm-coeff'!$E$14+$AZ595*'Norm-coeff'!$F$14+$BA595*'Norm-coeff'!$G$14+$BB595*'Norm-coeff'!$H$14+$BC595*'Norm-coeff'!$I$14+$BD595*'Norm-coeff'!$J$14+$BE595*'Norm-coeff'!$K$14+$BF595*'Norm-coeff'!$L$14+$BG595*'Norm-coeff'!$M$14+$BH595*'Norm-coeff'!$N$14+$BI595*'Norm-coeff'!$O$14</f>
        <v>4.2526983164477103</v>
      </c>
      <c r="CC595" s="54">
        <f t="shared" si="1875"/>
        <v>0</v>
      </c>
      <c r="CG595" s="54">
        <f t="shared" si="1751"/>
        <v>0</v>
      </c>
      <c r="CH595" s="54">
        <f t="shared" si="1729"/>
        <v>0</v>
      </c>
      <c r="CI595" s="54">
        <f t="shared" si="1752"/>
        <v>0</v>
      </c>
      <c r="CJ595" s="56">
        <f t="shared" si="1753"/>
        <v>0</v>
      </c>
      <c r="CK595" s="54">
        <f t="shared" si="1754"/>
        <v>0</v>
      </c>
      <c r="CL595" s="54">
        <f t="shared" si="1755"/>
        <v>0</v>
      </c>
      <c r="CM595" s="54">
        <f t="shared" si="1756"/>
        <v>0</v>
      </c>
      <c r="CN595" s="54">
        <f t="shared" si="1757"/>
        <v>0</v>
      </c>
      <c r="CO595" s="54">
        <f t="shared" si="1758"/>
        <v>0</v>
      </c>
      <c r="CP595" s="54">
        <f t="shared" si="1759"/>
        <v>0</v>
      </c>
      <c r="CQ595" s="54">
        <f t="shared" si="1760"/>
        <v>0</v>
      </c>
      <c r="CR595" s="54">
        <f t="shared" si="1761"/>
        <v>0</v>
      </c>
      <c r="CS595" s="54">
        <f t="shared" si="1762"/>
        <v>0</v>
      </c>
      <c r="CU595" s="54">
        <f t="shared" si="1763"/>
        <v>0</v>
      </c>
      <c r="CV595" s="54">
        <f t="shared" si="1764"/>
        <v>0</v>
      </c>
      <c r="CW595" s="54">
        <f t="shared" si="1765"/>
        <v>0</v>
      </c>
      <c r="CX595" s="54">
        <f t="shared" si="1766"/>
        <v>0</v>
      </c>
      <c r="CZ595" s="54">
        <f t="shared" si="1767"/>
        <v>0</v>
      </c>
      <c r="DA595" s="54">
        <f t="shared" si="1768"/>
        <v>0</v>
      </c>
      <c r="DB595" s="54">
        <f t="shared" si="1769"/>
        <v>0</v>
      </c>
      <c r="DC595" s="54">
        <f t="shared" si="1770"/>
        <v>0</v>
      </c>
      <c r="DD595" s="54">
        <f t="shared" si="1771"/>
        <v>0</v>
      </c>
      <c r="DE595" s="54">
        <f t="shared" si="1772"/>
        <v>0</v>
      </c>
      <c r="DF595" s="54">
        <f t="shared" si="1773"/>
        <v>0</v>
      </c>
      <c r="DG595" s="54">
        <f t="shared" si="1774"/>
        <v>2</v>
      </c>
      <c r="DH595" s="71">
        <f t="shared" si="1775"/>
        <v>0</v>
      </c>
      <c r="DI595" s="71">
        <f t="shared" si="1776"/>
        <v>0</v>
      </c>
      <c r="DJ595" s="54">
        <f t="shared" si="1777"/>
        <v>0</v>
      </c>
      <c r="DK595" s="54">
        <f t="shared" si="1778"/>
        <v>2</v>
      </c>
      <c r="DL595" s="4">
        <f t="shared" si="1703"/>
        <v>0</v>
      </c>
      <c r="DM595" s="3">
        <f t="shared" si="1779"/>
        <v>0</v>
      </c>
      <c r="DN595" s="3">
        <f t="shared" si="1780"/>
        <v>0</v>
      </c>
      <c r="DO595" s="4" t="e">
        <f t="shared" si="1781"/>
        <v>#DIV/0!</v>
      </c>
      <c r="DP595" s="57"/>
      <c r="DQ595" s="57"/>
      <c r="DR595" s="56">
        <f t="shared" si="1704"/>
        <v>2</v>
      </c>
      <c r="DS595" s="56">
        <f t="shared" si="1705"/>
        <v>0</v>
      </c>
      <c r="DT595" s="38">
        <f t="shared" si="1706"/>
        <v>0</v>
      </c>
      <c r="DU595" s="38">
        <f t="shared" si="1782"/>
        <v>2</v>
      </c>
      <c r="DV595" s="38">
        <f t="shared" si="1707"/>
        <v>0</v>
      </c>
      <c r="DW595" s="39">
        <f t="shared" si="1708"/>
        <v>0</v>
      </c>
      <c r="DX595" s="39">
        <f t="shared" si="1709"/>
        <v>0</v>
      </c>
      <c r="DY595" s="39">
        <f t="shared" si="1710"/>
        <v>0</v>
      </c>
      <c r="DZ595" s="39">
        <f t="shared" si="1711"/>
        <v>0</v>
      </c>
      <c r="EA595" s="39">
        <f t="shared" si="1712"/>
        <v>0</v>
      </c>
      <c r="EB595" s="37" t="e">
        <f t="shared" si="1783"/>
        <v>#DIV/0!</v>
      </c>
      <c r="EC595" s="37" t="e">
        <f t="shared" si="1784"/>
        <v>#DIV/0!</v>
      </c>
      <c r="ED595" s="37" t="e">
        <f t="shared" si="1785"/>
        <v>#DIV/0!</v>
      </c>
      <c r="EE595" s="37" t="e">
        <f t="shared" si="1786"/>
        <v>#DIV/0!</v>
      </c>
      <c r="EF595" s="39" t="e">
        <f t="shared" si="1787"/>
        <v>#DIV/0!</v>
      </c>
      <c r="EG595" s="37" t="e">
        <f t="shared" si="1788"/>
        <v>#DIV/0!</v>
      </c>
      <c r="EH595" s="37" t="e">
        <f t="shared" si="1789"/>
        <v>#DIV/0!</v>
      </c>
      <c r="EI595" s="11" t="b">
        <f t="shared" si="1790"/>
        <v>1</v>
      </c>
      <c r="EJ595" s="11" t="b">
        <f t="shared" si="1791"/>
        <v>0</v>
      </c>
      <c r="EK595" s="39" t="e">
        <f t="shared" si="1792"/>
        <v>#DIV/0!</v>
      </c>
      <c r="EL595" s="39" t="e">
        <f t="shared" si="1793"/>
        <v>#DIV/0!</v>
      </c>
      <c r="EM595" s="39" t="e">
        <f t="shared" si="1794"/>
        <v>#DIV/0!</v>
      </c>
      <c r="EN595" s="39" t="e">
        <f t="shared" si="1795"/>
        <v>#DIV/0!</v>
      </c>
      <c r="EO595" s="39" t="e">
        <f t="shared" si="1796"/>
        <v>#DIV/0!</v>
      </c>
      <c r="EP595" s="39" t="e">
        <f t="shared" si="1797"/>
        <v>#DIV/0!</v>
      </c>
      <c r="EQ595" s="39" t="e">
        <f t="shared" si="1798"/>
        <v>#DIV/0!</v>
      </c>
      <c r="ER595" s="39" t="e">
        <f t="shared" si="1799"/>
        <v>#DIV/0!</v>
      </c>
      <c r="ES595" s="58" t="str">
        <f t="shared" si="1800"/>
        <v>(OH,F,Cl)-dominate amphibole</v>
      </c>
      <c r="ET595" s="58" t="e">
        <f t="shared" si="1801"/>
        <v>#N/A</v>
      </c>
      <c r="EU595" s="56">
        <f t="shared" si="1713"/>
        <v>0</v>
      </c>
      <c r="EV595" s="56">
        <f t="shared" si="1714"/>
        <v>0</v>
      </c>
      <c r="EW595" s="56">
        <f t="shared" si="1715"/>
        <v>0</v>
      </c>
      <c r="EX595" s="56">
        <f t="shared" si="1716"/>
        <v>0</v>
      </c>
      <c r="EY595" s="56">
        <f t="shared" si="1717"/>
        <v>0</v>
      </c>
      <c r="EZ595" s="56">
        <f t="shared" si="1718"/>
        <v>0</v>
      </c>
      <c r="FA595" s="39">
        <f t="shared" si="1719"/>
        <v>0</v>
      </c>
      <c r="FB595" s="39">
        <f t="shared" si="1720"/>
        <v>0</v>
      </c>
      <c r="FC595" s="54">
        <f t="shared" si="1721"/>
        <v>0</v>
      </c>
      <c r="FD595" s="54">
        <f t="shared" si="1722"/>
        <v>0</v>
      </c>
      <c r="FE595" s="39">
        <f t="shared" si="1723"/>
        <v>0</v>
      </c>
      <c r="FF595" s="54">
        <f t="shared" si="1724"/>
        <v>0</v>
      </c>
      <c r="FG595" s="39">
        <f t="shared" si="1725"/>
        <v>0</v>
      </c>
      <c r="FH595" s="39">
        <f t="shared" si="1802"/>
        <v>0</v>
      </c>
      <c r="FI595" s="39">
        <f t="shared" si="1803"/>
        <v>0</v>
      </c>
      <c r="FJ595" s="39">
        <f t="shared" si="1804"/>
        <v>0</v>
      </c>
      <c r="FK595" s="39" t="e">
        <f t="shared" si="1805"/>
        <v>#DIV/0!</v>
      </c>
      <c r="FL595" s="39" t="e">
        <f t="shared" si="1806"/>
        <v>#DIV/0!</v>
      </c>
      <c r="FM595" s="39" t="e">
        <f t="shared" si="1807"/>
        <v>#DIV/0!</v>
      </c>
      <c r="FN595" s="39">
        <f t="shared" si="1808"/>
        <v>1</v>
      </c>
      <c r="FO595" s="39">
        <f t="shared" si="1726"/>
        <v>0</v>
      </c>
      <c r="FP595" s="39">
        <f t="shared" si="1727"/>
        <v>0</v>
      </c>
      <c r="FQ595" s="39">
        <f t="shared" si="1728"/>
        <v>0</v>
      </c>
      <c r="FR595" s="39">
        <f t="shared" si="1809"/>
        <v>0</v>
      </c>
      <c r="FS595" s="39">
        <f t="shared" si="1810"/>
        <v>0</v>
      </c>
      <c r="FU595" s="39" t="e">
        <f t="shared" si="1811"/>
        <v>#DIV/0!</v>
      </c>
      <c r="FV595" s="39" t="e">
        <f t="shared" si="1812"/>
        <v>#DIV/0!</v>
      </c>
      <c r="FW595" s="39" t="e">
        <f t="shared" si="1813"/>
        <v>#DIV/0!</v>
      </c>
      <c r="FY595" s="39" t="e">
        <f t="shared" si="1814"/>
        <v>#DIV/0!</v>
      </c>
      <c r="FZ595" s="39" t="e">
        <f t="shared" si="1815"/>
        <v>#DIV/0!</v>
      </c>
      <c r="GA595" s="39" t="e">
        <f t="shared" si="1816"/>
        <v>#DIV/0!</v>
      </c>
      <c r="GB595" s="39" t="e">
        <f t="shared" si="1817"/>
        <v>#DIV/0!</v>
      </c>
      <c r="GC595" s="39" t="e">
        <f t="shared" si="1818"/>
        <v>#DIV/0!</v>
      </c>
      <c r="GD595" s="39" t="e">
        <f t="shared" si="1819"/>
        <v>#DIV/0!</v>
      </c>
      <c r="GE595" s="39" t="e">
        <f t="shared" si="1820"/>
        <v>#DIV/0!</v>
      </c>
      <c r="GF595" s="39" t="e">
        <f t="shared" si="1821"/>
        <v>#DIV/0!</v>
      </c>
      <c r="GG595" s="39" t="e">
        <f t="shared" si="1822"/>
        <v>#DIV/0!</v>
      </c>
      <c r="GH595" s="39" t="e">
        <f t="shared" si="1823"/>
        <v>#DIV/0!</v>
      </c>
      <c r="GI595" s="39"/>
      <c r="GJ595" s="39" t="e">
        <f t="shared" si="1824"/>
        <v>#DIV/0!</v>
      </c>
      <c r="GK595" s="39" t="e">
        <f t="shared" si="1825"/>
        <v>#DIV/0!</v>
      </c>
      <c r="GL595" s="39" t="e">
        <f t="shared" si="1826"/>
        <v>#DIV/0!</v>
      </c>
      <c r="GM595" s="39" t="e">
        <f t="shared" si="1827"/>
        <v>#DIV/0!</v>
      </c>
      <c r="GN595" s="39" t="e">
        <f t="shared" si="1828"/>
        <v>#DIV/0!</v>
      </c>
      <c r="GO595" s="57"/>
      <c r="GP595" s="57" t="e">
        <f t="shared" si="1829"/>
        <v>#DIV/0!</v>
      </c>
      <c r="GQ595" s="59" t="e">
        <f t="shared" si="1830"/>
        <v>#DIV/0!</v>
      </c>
      <c r="GR595" s="41" t="e">
        <f t="shared" si="1831"/>
        <v>#DIV/0!</v>
      </c>
      <c r="GS595" s="57" t="e">
        <f t="shared" si="1832"/>
        <v>#DIV/0!</v>
      </c>
      <c r="GT595" s="57" t="e">
        <f t="shared" si="1833"/>
        <v>#DIV/0!</v>
      </c>
      <c r="GU595" s="57" t="e">
        <f t="shared" si="1834"/>
        <v>#DIV/0!</v>
      </c>
      <c r="GV595" s="57"/>
      <c r="GW595" s="42" t="e">
        <f t="shared" si="1835"/>
        <v>#DIV/0!</v>
      </c>
      <c r="GX595" s="42" t="e">
        <f t="shared" si="1836"/>
        <v>#DIV/0!</v>
      </c>
      <c r="GY595" s="42" t="e">
        <f t="shared" si="1837"/>
        <v>#DIV/0!</v>
      </c>
      <c r="GZ595" s="57"/>
      <c r="HA595" s="2" t="e">
        <f t="shared" si="1838"/>
        <v>#DIV/0!</v>
      </c>
      <c r="HB595" s="2" t="e">
        <f t="shared" si="1839"/>
        <v>#DIV/0!</v>
      </c>
      <c r="HC595" s="2" t="e">
        <f t="shared" si="1840"/>
        <v>#DIV/0!</v>
      </c>
      <c r="HD595" s="2" t="e">
        <f t="shared" si="1841"/>
        <v>#DIV/0!</v>
      </c>
      <c r="HE595" s="2" t="e">
        <f t="shared" si="1842"/>
        <v>#DIV/0!</v>
      </c>
      <c r="HF595" s="2" t="e">
        <f t="shared" si="1843"/>
        <v>#DIV/0!</v>
      </c>
      <c r="HG595" s="2" t="e">
        <f t="shared" si="1844"/>
        <v>#DIV/0!</v>
      </c>
      <c r="HH595" s="2" t="e">
        <f t="shared" si="1845"/>
        <v>#DIV/0!</v>
      </c>
      <c r="HI595" s="2" t="e">
        <f t="shared" si="1846"/>
        <v>#DIV/0!</v>
      </c>
      <c r="HJ595" s="11" t="e">
        <f t="shared" si="1847"/>
        <v>#DIV/0!</v>
      </c>
      <c r="HK595" s="60" t="e">
        <f t="shared" si="1848"/>
        <v>#DIV/0!</v>
      </c>
      <c r="HL595" s="57"/>
      <c r="HM595" s="57" t="e">
        <f t="shared" si="1849"/>
        <v>#DIV/0!</v>
      </c>
      <c r="HN595" s="57" t="e">
        <f t="shared" si="1850"/>
        <v>#DIV/0!</v>
      </c>
      <c r="HO595" s="57" t="e">
        <f t="shared" si="1851"/>
        <v>#DIV/0!</v>
      </c>
      <c r="HP595" s="57" t="e">
        <f t="shared" si="1852"/>
        <v>#DIV/0!</v>
      </c>
      <c r="HQ595" s="57" t="e">
        <f t="shared" si="1853"/>
        <v>#DIV/0!</v>
      </c>
      <c r="HR595" s="57"/>
      <c r="HS595" s="57" t="e">
        <f t="shared" si="1854"/>
        <v>#DIV/0!</v>
      </c>
      <c r="HT595" s="57" t="e">
        <f t="shared" si="1855"/>
        <v>#DIV/0!</v>
      </c>
      <c r="HU595" s="57" t="e">
        <f t="shared" si="1856"/>
        <v>#DIV/0!</v>
      </c>
      <c r="HV595" s="57" t="e">
        <f t="shared" si="1857"/>
        <v>#DIV/0!</v>
      </c>
      <c r="HW595" s="57" t="e">
        <f t="shared" si="1858"/>
        <v>#DIV/0!</v>
      </c>
      <c r="HX595" s="57"/>
      <c r="HY595" s="57" t="e">
        <f t="shared" si="1859"/>
        <v>#DIV/0!</v>
      </c>
      <c r="HZ595" s="57" t="e">
        <f t="shared" si="1860"/>
        <v>#DIV/0!</v>
      </c>
      <c r="IA595" s="57"/>
      <c r="IB595" s="61">
        <f t="shared" si="1861"/>
        <v>0</v>
      </c>
      <c r="IC595" s="57" t="str">
        <f t="shared" si="1862"/>
        <v/>
      </c>
      <c r="ID595" s="42"/>
      <c r="IE595" s="2" t="str">
        <f t="shared" si="1863"/>
        <v/>
      </c>
      <c r="IF595" s="60" t="e">
        <f t="shared" si="1864"/>
        <v>#DIV/0!</v>
      </c>
      <c r="IG595" s="60" t="str">
        <f t="shared" si="1865"/>
        <v/>
      </c>
      <c r="IH595" s="60" t="str">
        <f t="shared" si="1866"/>
        <v>zinco-</v>
      </c>
      <c r="II595" s="60" t="str">
        <f t="shared" si="1867"/>
        <v>mangano-</v>
      </c>
      <c r="IJ595" s="60" t="e">
        <f t="shared" si="1868"/>
        <v>#DIV/0!</v>
      </c>
      <c r="IK595" s="60" t="e">
        <f t="shared" si="1869"/>
        <v>#DIV/0!</v>
      </c>
      <c r="IL595" s="60" t="e">
        <f t="shared" si="1870"/>
        <v>#DIV/0!</v>
      </c>
      <c r="IM595" s="60" t="e">
        <f t="shared" si="1871"/>
        <v>#DIV/0!</v>
      </c>
      <c r="IN595" s="60" t="str">
        <f t="shared" si="1872"/>
        <v/>
      </c>
      <c r="IO595" s="60" t="str">
        <f t="shared" si="1873"/>
        <v/>
      </c>
      <c r="IP595" s="57"/>
      <c r="IQ595" s="57" t="str">
        <f t="shared" si="1874"/>
        <v>ERROR!!</v>
      </c>
    </row>
    <row r="596" spans="24:251">
      <c r="X596" s="29">
        <f t="shared" si="1730"/>
        <v>0</v>
      </c>
      <c r="Y596" s="29">
        <f t="shared" si="1731"/>
        <v>0</v>
      </c>
      <c r="Z596" s="29" t="e">
        <f t="shared" si="1732"/>
        <v>#DIV/0!</v>
      </c>
      <c r="AA596" s="29" t="e">
        <f t="shared" si="1733"/>
        <v>#DIV/0!</v>
      </c>
      <c r="AB596" s="29" t="e">
        <f t="shared" si="1734"/>
        <v>#DIV/0!</v>
      </c>
      <c r="AC596" s="29" t="e">
        <f t="shared" si="1735"/>
        <v>#DIV/0!</v>
      </c>
      <c r="AF596" s="23">
        <v>60.084299999999999</v>
      </c>
      <c r="AG596" s="23">
        <v>79.878799999999998</v>
      </c>
      <c r="AH596" s="23">
        <v>101.96120000000001</v>
      </c>
      <c r="AI596" s="23">
        <v>151.99039999999999</v>
      </c>
      <c r="AJ596" s="23">
        <v>159.69</v>
      </c>
      <c r="AK596" s="23">
        <v>71.846400000000003</v>
      </c>
      <c r="AL596" s="23">
        <v>70.9375</v>
      </c>
      <c r="AM596" s="23">
        <v>40.304400000000001</v>
      </c>
      <c r="AN596" s="23">
        <v>56.077399999999997</v>
      </c>
      <c r="AO596" s="23">
        <v>61.978999999999999</v>
      </c>
      <c r="AP596" s="23">
        <v>94.195999999999998</v>
      </c>
      <c r="AQ596" s="23">
        <v>18.998000000000001</v>
      </c>
      <c r="AR596" s="23">
        <v>35.450000000000003</v>
      </c>
      <c r="AS596" s="23">
        <v>29.88</v>
      </c>
      <c r="AT596" s="23">
        <v>74.691999999999993</v>
      </c>
      <c r="AU596" s="23">
        <v>81.39</v>
      </c>
      <c r="AX596" s="54">
        <f t="shared" si="1736"/>
        <v>0</v>
      </c>
      <c r="AY596" s="54">
        <f t="shared" si="1737"/>
        <v>0</v>
      </c>
      <c r="AZ596" s="54">
        <f t="shared" si="1738"/>
        <v>0</v>
      </c>
      <c r="BA596" s="54">
        <f t="shared" si="1739"/>
        <v>0</v>
      </c>
      <c r="BB596" s="54">
        <f t="shared" si="1740"/>
        <v>0</v>
      </c>
      <c r="BC596" s="54">
        <f t="shared" si="1741"/>
        <v>0</v>
      </c>
      <c r="BD596" s="54">
        <f t="shared" si="1742"/>
        <v>0</v>
      </c>
      <c r="BE596" s="54">
        <f t="shared" si="1743"/>
        <v>0</v>
      </c>
      <c r="BF596" s="54">
        <f t="shared" si="1744"/>
        <v>0</v>
      </c>
      <c r="BG596" s="54">
        <f t="shared" si="1745"/>
        <v>0</v>
      </c>
      <c r="BH596" s="54">
        <f t="shared" si="1746"/>
        <v>0</v>
      </c>
      <c r="BI596" s="54">
        <f t="shared" si="1747"/>
        <v>0</v>
      </c>
      <c r="BJ596" s="54">
        <f t="shared" si="1748"/>
        <v>0</v>
      </c>
      <c r="BK596" s="54">
        <f t="shared" si="1749"/>
        <v>0</v>
      </c>
      <c r="BL596" s="54">
        <f t="shared" si="1750"/>
        <v>0</v>
      </c>
      <c r="BM596" s="42"/>
      <c r="BO596" s="54">
        <f>'Norm-coeff'!$C$2+$AX596*'Norm-coeff'!$D$2+$AY596*'Norm-coeff'!$E$2+$AZ596*'Norm-coeff'!$F$2+$BA596*'Norm-coeff'!$G$2+$BB596*'Norm-coeff'!$H$2+$BC596*'Norm-coeff'!$I$2+$BD596*'Norm-coeff'!$J$2+$BE596*'Norm-coeff'!$K$2+$BF596*'Norm-coeff'!$L$2+$BG596*'Norm-coeff'!$M$2+$BH596*'Norm-coeff'!$N$2+$BI596*'Norm-coeff'!$O$2</f>
        <v>5.4045421474420303</v>
      </c>
      <c r="BP596" s="54">
        <f>'Norm-coeff'!$C$3+$AX596*'Norm-coeff'!$D$3+$AY596*'Norm-coeff'!$E$3+$AZ596*'Norm-coeff'!$F$3+$BA596*'Norm-coeff'!$G$3+$BB596*'Norm-coeff'!$H$3+$BC596*'Norm-coeff'!$I$3+$BD596*'Norm-coeff'!$J$3+$BE596*'Norm-coeff'!$K$3+$BF596*'Norm-coeff'!$L$3+$BG596*'Norm-coeff'!$M$3+$BH596*'Norm-coeff'!$N$3+$BI596*'Norm-coeff'!$O$3</f>
        <v>3.15319116612705</v>
      </c>
      <c r="BQ596" s="54">
        <f>'Norm-coeff'!$C$4+$AX596*'Norm-coeff'!$D$4+$AY596*'Norm-coeff'!$E$4+$AZ596*'Norm-coeff'!$F$4+$BA596*'Norm-coeff'!$G$4+$BB596*'Norm-coeff'!$H$4+$BC596*'Norm-coeff'!$I$4+$BD596*'Norm-coeff'!$J$4+$BE596*'Norm-coeff'!$K$4+$BF596*'Norm-coeff'!$L$4+$BG596*'Norm-coeff'!$M$4+$BH596*'Norm-coeff'!$N$4+$BI596*'Norm-coeff'!$O$4</f>
        <v>1.42115649462768</v>
      </c>
      <c r="BR596" s="54">
        <f>'Norm-coeff'!$C$5+$AX596*'Norm-coeff'!$D$5+$AY596*'Norm-coeff'!$E$5+$AZ596*'Norm-coeff'!$F$5+$BA596*'Norm-coeff'!$G$5+$BB596*'Norm-coeff'!$H$5+$BC596*'Norm-coeff'!$I$5+$BD596*'Norm-coeff'!$J$5+$BE596*'Norm-coeff'!$K$5+$BF596*'Norm-coeff'!$L$5+$BG596*'Norm-coeff'!$M$5+$BH596*'Norm-coeff'!$N$5+$BI596*'Norm-coeff'!$O$5</f>
        <v>1.0553329241296201</v>
      </c>
      <c r="BS596" s="54">
        <f>'Norm-coeff'!$C$6+$AX596*'Norm-coeff'!$D$6+$AY596*'Norm-coeff'!$E$6+$AZ596*'Norm-coeff'!$F$6+$BA596*'Norm-coeff'!$G$6+$BB596*'Norm-coeff'!$H$6+$BC596*'Norm-coeff'!$I$6+$BD596*'Norm-coeff'!$J$6+$BE596*'Norm-coeff'!$K$6+$BF596*'Norm-coeff'!$L$6+$BG596*'Norm-coeff'!$M$6+$BH596*'Norm-coeff'!$N$6+$BI596*'Norm-coeff'!$O$6</f>
        <v>-1.48700885495103E-2</v>
      </c>
      <c r="BT596" s="54">
        <f>'Norm-coeff'!$C$7+$AX596*'Norm-coeff'!$D$7+$AY596*'Norm-coeff'!$E$7+$AZ596*'Norm-coeff'!$F$7+$BA596*'Norm-coeff'!$G$7+$BB596*'Norm-coeff'!$H$7+$BC596*'Norm-coeff'!$I$7+$BD596*'Norm-coeff'!$J$7+$BE596*'Norm-coeff'!$K$7+$BF596*'Norm-coeff'!$L$7+$BG596*'Norm-coeff'!$M$7+$BH596*'Norm-coeff'!$N$7+$BI596*'Norm-coeff'!$O$7</f>
        <v>2.0907583608832998</v>
      </c>
      <c r="BU596" s="54">
        <f>'Norm-coeff'!$C$8+$AX596*'Norm-coeff'!$D$8+$AY596*'Norm-coeff'!$E$8+$AZ596*'Norm-coeff'!$F$8+$BA596*'Norm-coeff'!$G$8+$BB596*'Norm-coeff'!$H$8+$BC596*'Norm-coeff'!$I$8+$BD596*'Norm-coeff'!$J$8+$BE596*'Norm-coeff'!$K$8+$BF596*'Norm-coeff'!$L$8+$BG596*'Norm-coeff'!$M$8+$BH596*'Norm-coeff'!$N$8+$BI596*'Norm-coeff'!$O$8</f>
        <v>0.65894159836244504</v>
      </c>
      <c r="BV596" s="54">
        <f>'Norm-coeff'!$C$9+$AX596*'Norm-coeff'!$D$9+$AY596*'Norm-coeff'!$E$9+$AZ596*'Norm-coeff'!$F$9+$BA596*'Norm-coeff'!$G$9+$BB596*'Norm-coeff'!$H$9+$BC596*'Norm-coeff'!$I$9+$BD596*'Norm-coeff'!$J$9+$BE596*'Norm-coeff'!$K$9+$BF596*'Norm-coeff'!$L$9+$BG596*'Norm-coeff'!$M$9+$BH596*'Norm-coeff'!$N$9+$BI596*'Norm-coeff'!$O$9</f>
        <v>1.48961085014701</v>
      </c>
      <c r="BW596" s="54">
        <f>'Norm-coeff'!$C$10+$AX596*'Norm-coeff'!$D$10+$AY596*'Norm-coeff'!$E$10+$AZ596*'Norm-coeff'!$F$10+$BA596*'Norm-coeff'!$G$10+$BB596*'Norm-coeff'!$H$10+$BC596*'Norm-coeff'!$I$10+$BD596*'Norm-coeff'!$J$10+$BE596*'Norm-coeff'!$K$10+$BF596*'Norm-coeff'!$L$10+$BG596*'Norm-coeff'!$M$10+$BH596*'Norm-coeff'!$N$10+$BI596*'Norm-coeff'!$O$10</f>
        <v>1.42058735749591</v>
      </c>
      <c r="BX596" s="54">
        <f>'Norm-coeff'!$C$11+$AX596*'Norm-coeff'!$D$11+$AY596*'Norm-coeff'!$E$11+$AZ596*'Norm-coeff'!$F$11+$BA596*'Norm-coeff'!$G$11+$BB596*'Norm-coeff'!$H$11+$BC596*'Norm-coeff'!$I$11+$BD596*'Norm-coeff'!$J$11+$BE596*'Norm-coeff'!$K$11+$BF596*'Norm-coeff'!$L$11+$BG596*'Norm-coeff'!$M$11+$BH596*'Norm-coeff'!$N$11+$BI596*'Norm-coeff'!$O$11</f>
        <v>0.221233014421479</v>
      </c>
      <c r="BY596" s="54">
        <f>'Norm-coeff'!$C$12+$AX596*'Norm-coeff'!$D$12+$AY596*'Norm-coeff'!$E$12+$AZ596*'Norm-coeff'!$F$12+$BA596*'Norm-coeff'!$G$12+$BB596*'Norm-coeff'!$H$12+$BC596*'Norm-coeff'!$I$12+$BD596*'Norm-coeff'!$J$12+$BE596*'Norm-coeff'!$K$12+$BF596*'Norm-coeff'!$L$12+$BG596*'Norm-coeff'!$M$12+$BH596*'Norm-coeff'!$N$12+$BI596*'Norm-coeff'!$O$12</f>
        <v>0.283527502056037</v>
      </c>
      <c r="BZ596" s="54">
        <f>'Norm-coeff'!$C$13+$AX596*'Norm-coeff'!$D$13+$AY596*'Norm-coeff'!$E$13+$AZ596*'Norm-coeff'!$F$13+$BA596*'Norm-coeff'!$G$13+$BB596*'Norm-coeff'!$H$13+$BC596*'Norm-coeff'!$I$13+$BD596*'Norm-coeff'!$J$13+$BE596*'Norm-coeff'!$K$13+$BF596*'Norm-coeff'!$L$13+$BG596*'Norm-coeff'!$M$13+$BH596*'Norm-coeff'!$N$13+$BI596*'Norm-coeff'!$O$13</f>
        <v>-4.1864930554451202E-2</v>
      </c>
      <c r="CA596" s="54">
        <f>'Norm-coeff'!$C$14+$AX596*'Norm-coeff'!$D$14+$AY596*'Norm-coeff'!$E$14+$AZ596*'Norm-coeff'!$F$14+$BA596*'Norm-coeff'!$G$14+$BB596*'Norm-coeff'!$H$14+$BC596*'Norm-coeff'!$I$14+$BD596*'Norm-coeff'!$J$14+$BE596*'Norm-coeff'!$K$14+$BF596*'Norm-coeff'!$L$14+$BG596*'Norm-coeff'!$M$14+$BH596*'Norm-coeff'!$N$14+$BI596*'Norm-coeff'!$O$14</f>
        <v>4.2526983164477103</v>
      </c>
      <c r="CC596" s="54">
        <f t="shared" si="1875"/>
        <v>0</v>
      </c>
      <c r="CG596" s="54">
        <f t="shared" si="1751"/>
        <v>0</v>
      </c>
      <c r="CH596" s="54">
        <f t="shared" si="1729"/>
        <v>0</v>
      </c>
      <c r="CI596" s="54">
        <f t="shared" si="1752"/>
        <v>0</v>
      </c>
      <c r="CJ596" s="56">
        <f t="shared" si="1753"/>
        <v>0</v>
      </c>
      <c r="CK596" s="54">
        <f t="shared" si="1754"/>
        <v>0</v>
      </c>
      <c r="CL596" s="54">
        <f t="shared" si="1755"/>
        <v>0</v>
      </c>
      <c r="CM596" s="54">
        <f t="shared" si="1756"/>
        <v>0</v>
      </c>
      <c r="CN596" s="54">
        <f t="shared" si="1757"/>
        <v>0</v>
      </c>
      <c r="CO596" s="54">
        <f t="shared" si="1758"/>
        <v>0</v>
      </c>
      <c r="CP596" s="54">
        <f t="shared" si="1759"/>
        <v>0</v>
      </c>
      <c r="CQ596" s="54">
        <f t="shared" si="1760"/>
        <v>0</v>
      </c>
      <c r="CR596" s="54">
        <f t="shared" si="1761"/>
        <v>0</v>
      </c>
      <c r="CS596" s="54">
        <f t="shared" si="1762"/>
        <v>0</v>
      </c>
      <c r="CU596" s="54">
        <f t="shared" si="1763"/>
        <v>0</v>
      </c>
      <c r="CV596" s="54">
        <f t="shared" si="1764"/>
        <v>0</v>
      </c>
      <c r="CW596" s="54">
        <f t="shared" si="1765"/>
        <v>0</v>
      </c>
      <c r="CX596" s="54">
        <f t="shared" si="1766"/>
        <v>0</v>
      </c>
      <c r="CZ596" s="54">
        <f t="shared" si="1767"/>
        <v>0</v>
      </c>
      <c r="DA596" s="54">
        <f t="shared" si="1768"/>
        <v>0</v>
      </c>
      <c r="DB596" s="54">
        <f t="shared" si="1769"/>
        <v>0</v>
      </c>
      <c r="DC596" s="54">
        <f t="shared" si="1770"/>
        <v>0</v>
      </c>
      <c r="DD596" s="54">
        <f t="shared" si="1771"/>
        <v>0</v>
      </c>
      <c r="DE596" s="54">
        <f t="shared" si="1772"/>
        <v>0</v>
      </c>
      <c r="DF596" s="54">
        <f t="shared" si="1773"/>
        <v>0</v>
      </c>
      <c r="DG596" s="54">
        <f t="shared" si="1774"/>
        <v>2</v>
      </c>
      <c r="DH596" s="71">
        <f t="shared" si="1775"/>
        <v>0</v>
      </c>
      <c r="DI596" s="71">
        <f t="shared" si="1776"/>
        <v>0</v>
      </c>
      <c r="DJ596" s="54">
        <f t="shared" si="1777"/>
        <v>0</v>
      </c>
      <c r="DK596" s="54">
        <f t="shared" si="1778"/>
        <v>2</v>
      </c>
      <c r="DL596" s="4">
        <f t="shared" si="1703"/>
        <v>0</v>
      </c>
      <c r="DM596" s="3">
        <f t="shared" si="1779"/>
        <v>0</v>
      </c>
      <c r="DN596" s="3">
        <f t="shared" si="1780"/>
        <v>0</v>
      </c>
      <c r="DO596" s="4" t="e">
        <f t="shared" si="1781"/>
        <v>#DIV/0!</v>
      </c>
      <c r="DP596" s="57"/>
      <c r="DQ596" s="57"/>
      <c r="DR596" s="56">
        <f t="shared" si="1704"/>
        <v>2</v>
      </c>
      <c r="DS596" s="56">
        <f t="shared" si="1705"/>
        <v>0</v>
      </c>
      <c r="DT596" s="38">
        <f t="shared" si="1706"/>
        <v>0</v>
      </c>
      <c r="DU596" s="38">
        <f t="shared" si="1782"/>
        <v>2</v>
      </c>
      <c r="DV596" s="38">
        <f t="shared" si="1707"/>
        <v>0</v>
      </c>
      <c r="DW596" s="39">
        <f t="shared" si="1708"/>
        <v>0</v>
      </c>
      <c r="DX596" s="39">
        <f t="shared" si="1709"/>
        <v>0</v>
      </c>
      <c r="DY596" s="39">
        <f t="shared" si="1710"/>
        <v>0</v>
      </c>
      <c r="DZ596" s="39">
        <f t="shared" si="1711"/>
        <v>0</v>
      </c>
      <c r="EA596" s="39">
        <f t="shared" si="1712"/>
        <v>0</v>
      </c>
      <c r="EB596" s="37" t="e">
        <f t="shared" si="1783"/>
        <v>#DIV/0!</v>
      </c>
      <c r="EC596" s="37" t="e">
        <f t="shared" si="1784"/>
        <v>#DIV/0!</v>
      </c>
      <c r="ED596" s="37" t="e">
        <f t="shared" si="1785"/>
        <v>#DIV/0!</v>
      </c>
      <c r="EE596" s="37" t="e">
        <f t="shared" si="1786"/>
        <v>#DIV/0!</v>
      </c>
      <c r="EF596" s="39" t="e">
        <f t="shared" si="1787"/>
        <v>#DIV/0!</v>
      </c>
      <c r="EG596" s="37" t="e">
        <f t="shared" si="1788"/>
        <v>#DIV/0!</v>
      </c>
      <c r="EH596" s="37" t="e">
        <f t="shared" si="1789"/>
        <v>#DIV/0!</v>
      </c>
      <c r="EI596" s="11" t="b">
        <f t="shared" si="1790"/>
        <v>1</v>
      </c>
      <c r="EJ596" s="11" t="b">
        <f t="shared" si="1791"/>
        <v>0</v>
      </c>
      <c r="EK596" s="39" t="e">
        <f t="shared" si="1792"/>
        <v>#DIV/0!</v>
      </c>
      <c r="EL596" s="39" t="e">
        <f t="shared" si="1793"/>
        <v>#DIV/0!</v>
      </c>
      <c r="EM596" s="39" t="e">
        <f t="shared" si="1794"/>
        <v>#DIV/0!</v>
      </c>
      <c r="EN596" s="39" t="e">
        <f t="shared" si="1795"/>
        <v>#DIV/0!</v>
      </c>
      <c r="EO596" s="39" t="e">
        <f t="shared" si="1796"/>
        <v>#DIV/0!</v>
      </c>
      <c r="EP596" s="39" t="e">
        <f t="shared" si="1797"/>
        <v>#DIV/0!</v>
      </c>
      <c r="EQ596" s="39" t="e">
        <f t="shared" si="1798"/>
        <v>#DIV/0!</v>
      </c>
      <c r="ER596" s="39" t="e">
        <f t="shared" si="1799"/>
        <v>#DIV/0!</v>
      </c>
      <c r="ES596" s="58" t="str">
        <f t="shared" si="1800"/>
        <v>(OH,F,Cl)-dominate amphibole</v>
      </c>
      <c r="ET596" s="58" t="e">
        <f t="shared" si="1801"/>
        <v>#N/A</v>
      </c>
      <c r="EU596" s="56">
        <f t="shared" si="1713"/>
        <v>0</v>
      </c>
      <c r="EV596" s="56">
        <f t="shared" si="1714"/>
        <v>0</v>
      </c>
      <c r="EW596" s="56">
        <f t="shared" si="1715"/>
        <v>0</v>
      </c>
      <c r="EX596" s="56">
        <f t="shared" si="1716"/>
        <v>0</v>
      </c>
      <c r="EY596" s="56">
        <f t="shared" si="1717"/>
        <v>0</v>
      </c>
      <c r="EZ596" s="56">
        <f t="shared" si="1718"/>
        <v>0</v>
      </c>
      <c r="FA596" s="39">
        <f t="shared" si="1719"/>
        <v>0</v>
      </c>
      <c r="FB596" s="39">
        <f t="shared" si="1720"/>
        <v>0</v>
      </c>
      <c r="FC596" s="54">
        <f t="shared" si="1721"/>
        <v>0</v>
      </c>
      <c r="FD596" s="54">
        <f t="shared" si="1722"/>
        <v>0</v>
      </c>
      <c r="FE596" s="39">
        <f t="shared" si="1723"/>
        <v>0</v>
      </c>
      <c r="FF596" s="54">
        <f t="shared" si="1724"/>
        <v>0</v>
      </c>
      <c r="FG596" s="39">
        <f t="shared" si="1725"/>
        <v>0</v>
      </c>
      <c r="FH596" s="39">
        <f t="shared" si="1802"/>
        <v>0</v>
      </c>
      <c r="FI596" s="39">
        <f t="shared" si="1803"/>
        <v>0</v>
      </c>
      <c r="FJ596" s="39">
        <f t="shared" si="1804"/>
        <v>0</v>
      </c>
      <c r="FK596" s="39" t="e">
        <f t="shared" si="1805"/>
        <v>#DIV/0!</v>
      </c>
      <c r="FL596" s="39" t="e">
        <f t="shared" si="1806"/>
        <v>#DIV/0!</v>
      </c>
      <c r="FM596" s="39" t="e">
        <f t="shared" si="1807"/>
        <v>#DIV/0!</v>
      </c>
      <c r="FN596" s="39">
        <f t="shared" si="1808"/>
        <v>1</v>
      </c>
      <c r="FO596" s="39">
        <f t="shared" si="1726"/>
        <v>0</v>
      </c>
      <c r="FP596" s="39">
        <f t="shared" si="1727"/>
        <v>0</v>
      </c>
      <c r="FQ596" s="39">
        <f t="shared" si="1728"/>
        <v>0</v>
      </c>
      <c r="FR596" s="39">
        <f t="shared" si="1809"/>
        <v>0</v>
      </c>
      <c r="FS596" s="39">
        <f t="shared" si="1810"/>
        <v>0</v>
      </c>
      <c r="FU596" s="39" t="e">
        <f t="shared" si="1811"/>
        <v>#DIV/0!</v>
      </c>
      <c r="FV596" s="39" t="e">
        <f t="shared" si="1812"/>
        <v>#DIV/0!</v>
      </c>
      <c r="FW596" s="39" t="e">
        <f t="shared" si="1813"/>
        <v>#DIV/0!</v>
      </c>
      <c r="FY596" s="39" t="e">
        <f t="shared" si="1814"/>
        <v>#DIV/0!</v>
      </c>
      <c r="FZ596" s="39" t="e">
        <f t="shared" si="1815"/>
        <v>#DIV/0!</v>
      </c>
      <c r="GA596" s="39" t="e">
        <f t="shared" si="1816"/>
        <v>#DIV/0!</v>
      </c>
      <c r="GB596" s="39" t="e">
        <f t="shared" si="1817"/>
        <v>#DIV/0!</v>
      </c>
      <c r="GC596" s="39" t="e">
        <f t="shared" si="1818"/>
        <v>#DIV/0!</v>
      </c>
      <c r="GD596" s="39" t="e">
        <f t="shared" si="1819"/>
        <v>#DIV/0!</v>
      </c>
      <c r="GE596" s="39" t="e">
        <f t="shared" si="1820"/>
        <v>#DIV/0!</v>
      </c>
      <c r="GF596" s="39" t="e">
        <f t="shared" si="1821"/>
        <v>#DIV/0!</v>
      </c>
      <c r="GG596" s="39" t="e">
        <f t="shared" si="1822"/>
        <v>#DIV/0!</v>
      </c>
      <c r="GH596" s="39" t="e">
        <f t="shared" si="1823"/>
        <v>#DIV/0!</v>
      </c>
      <c r="GI596" s="39"/>
      <c r="GJ596" s="39" t="e">
        <f t="shared" si="1824"/>
        <v>#DIV/0!</v>
      </c>
      <c r="GK596" s="39" t="e">
        <f t="shared" si="1825"/>
        <v>#DIV/0!</v>
      </c>
      <c r="GL596" s="39" t="e">
        <f t="shared" si="1826"/>
        <v>#DIV/0!</v>
      </c>
      <c r="GM596" s="39" t="e">
        <f t="shared" si="1827"/>
        <v>#DIV/0!</v>
      </c>
      <c r="GN596" s="39" t="e">
        <f t="shared" si="1828"/>
        <v>#DIV/0!</v>
      </c>
      <c r="GO596" s="57"/>
      <c r="GP596" s="57" t="e">
        <f t="shared" si="1829"/>
        <v>#DIV/0!</v>
      </c>
      <c r="GQ596" s="59" t="e">
        <f t="shared" si="1830"/>
        <v>#DIV/0!</v>
      </c>
      <c r="GR596" s="41" t="e">
        <f t="shared" si="1831"/>
        <v>#DIV/0!</v>
      </c>
      <c r="GS596" s="57" t="e">
        <f t="shared" si="1832"/>
        <v>#DIV/0!</v>
      </c>
      <c r="GT596" s="57" t="e">
        <f t="shared" si="1833"/>
        <v>#DIV/0!</v>
      </c>
      <c r="GU596" s="57" t="e">
        <f t="shared" si="1834"/>
        <v>#DIV/0!</v>
      </c>
      <c r="GV596" s="57"/>
      <c r="GW596" s="42" t="e">
        <f t="shared" si="1835"/>
        <v>#DIV/0!</v>
      </c>
      <c r="GX596" s="42" t="e">
        <f t="shared" si="1836"/>
        <v>#DIV/0!</v>
      </c>
      <c r="GY596" s="42" t="e">
        <f t="shared" si="1837"/>
        <v>#DIV/0!</v>
      </c>
      <c r="GZ596" s="57"/>
      <c r="HA596" s="2" t="e">
        <f t="shared" si="1838"/>
        <v>#DIV/0!</v>
      </c>
      <c r="HB596" s="2" t="e">
        <f t="shared" si="1839"/>
        <v>#DIV/0!</v>
      </c>
      <c r="HC596" s="2" t="e">
        <f t="shared" si="1840"/>
        <v>#DIV/0!</v>
      </c>
      <c r="HD596" s="2" t="e">
        <f t="shared" si="1841"/>
        <v>#DIV/0!</v>
      </c>
      <c r="HE596" s="2" t="e">
        <f t="shared" si="1842"/>
        <v>#DIV/0!</v>
      </c>
      <c r="HF596" s="2" t="e">
        <f t="shared" si="1843"/>
        <v>#DIV/0!</v>
      </c>
      <c r="HG596" s="2" t="e">
        <f t="shared" si="1844"/>
        <v>#DIV/0!</v>
      </c>
      <c r="HH596" s="2" t="e">
        <f t="shared" si="1845"/>
        <v>#DIV/0!</v>
      </c>
      <c r="HI596" s="2" t="e">
        <f t="shared" si="1846"/>
        <v>#DIV/0!</v>
      </c>
      <c r="HJ596" s="11" t="e">
        <f t="shared" si="1847"/>
        <v>#DIV/0!</v>
      </c>
      <c r="HK596" s="60" t="e">
        <f t="shared" si="1848"/>
        <v>#DIV/0!</v>
      </c>
      <c r="HL596" s="57"/>
      <c r="HM596" s="57" t="e">
        <f t="shared" si="1849"/>
        <v>#DIV/0!</v>
      </c>
      <c r="HN596" s="57" t="e">
        <f t="shared" si="1850"/>
        <v>#DIV/0!</v>
      </c>
      <c r="HO596" s="57" t="e">
        <f t="shared" si="1851"/>
        <v>#DIV/0!</v>
      </c>
      <c r="HP596" s="57" t="e">
        <f t="shared" si="1852"/>
        <v>#DIV/0!</v>
      </c>
      <c r="HQ596" s="57" t="e">
        <f t="shared" si="1853"/>
        <v>#DIV/0!</v>
      </c>
      <c r="HR596" s="57"/>
      <c r="HS596" s="57" t="e">
        <f t="shared" si="1854"/>
        <v>#DIV/0!</v>
      </c>
      <c r="HT596" s="57" t="e">
        <f t="shared" si="1855"/>
        <v>#DIV/0!</v>
      </c>
      <c r="HU596" s="57" t="e">
        <f t="shared" si="1856"/>
        <v>#DIV/0!</v>
      </c>
      <c r="HV596" s="57" t="e">
        <f t="shared" si="1857"/>
        <v>#DIV/0!</v>
      </c>
      <c r="HW596" s="57" t="e">
        <f t="shared" si="1858"/>
        <v>#DIV/0!</v>
      </c>
      <c r="HX596" s="57"/>
      <c r="HY596" s="57" t="e">
        <f t="shared" si="1859"/>
        <v>#DIV/0!</v>
      </c>
      <c r="HZ596" s="57" t="e">
        <f t="shared" si="1860"/>
        <v>#DIV/0!</v>
      </c>
      <c r="IA596" s="57"/>
      <c r="IB596" s="61">
        <f t="shared" si="1861"/>
        <v>0</v>
      </c>
      <c r="IC596" s="57" t="str">
        <f t="shared" si="1862"/>
        <v/>
      </c>
      <c r="ID596" s="42"/>
      <c r="IE596" s="2" t="str">
        <f t="shared" si="1863"/>
        <v/>
      </c>
      <c r="IF596" s="60" t="e">
        <f t="shared" si="1864"/>
        <v>#DIV/0!</v>
      </c>
      <c r="IG596" s="60" t="str">
        <f t="shared" si="1865"/>
        <v/>
      </c>
      <c r="IH596" s="60" t="str">
        <f t="shared" si="1866"/>
        <v>zinco-</v>
      </c>
      <c r="II596" s="60" t="str">
        <f t="shared" si="1867"/>
        <v>mangano-</v>
      </c>
      <c r="IJ596" s="60" t="e">
        <f t="shared" si="1868"/>
        <v>#DIV/0!</v>
      </c>
      <c r="IK596" s="60" t="e">
        <f t="shared" si="1869"/>
        <v>#DIV/0!</v>
      </c>
      <c r="IL596" s="60" t="e">
        <f t="shared" si="1870"/>
        <v>#DIV/0!</v>
      </c>
      <c r="IM596" s="60" t="e">
        <f t="shared" si="1871"/>
        <v>#DIV/0!</v>
      </c>
      <c r="IN596" s="60" t="str">
        <f t="shared" si="1872"/>
        <v/>
      </c>
      <c r="IO596" s="60" t="str">
        <f t="shared" si="1873"/>
        <v/>
      </c>
      <c r="IP596" s="57"/>
      <c r="IQ596" s="57" t="str">
        <f t="shared" si="1874"/>
        <v>ERROR!!</v>
      </c>
    </row>
    <row r="597" spans="24:251">
      <c r="X597" s="29">
        <f t="shared" si="1730"/>
        <v>0</v>
      </c>
      <c r="Y597" s="29">
        <f t="shared" si="1731"/>
        <v>0</v>
      </c>
      <c r="Z597" s="29" t="e">
        <f t="shared" si="1732"/>
        <v>#DIV/0!</v>
      </c>
      <c r="AA597" s="29" t="e">
        <f t="shared" si="1733"/>
        <v>#DIV/0!</v>
      </c>
      <c r="AB597" s="29" t="e">
        <f t="shared" si="1734"/>
        <v>#DIV/0!</v>
      </c>
      <c r="AC597" s="29" t="e">
        <f t="shared" si="1735"/>
        <v>#DIV/0!</v>
      </c>
      <c r="AF597" s="23">
        <v>60.084299999999999</v>
      </c>
      <c r="AG597" s="23">
        <v>79.878799999999998</v>
      </c>
      <c r="AH597" s="23">
        <v>101.96120000000001</v>
      </c>
      <c r="AI597" s="23">
        <v>151.99039999999999</v>
      </c>
      <c r="AJ597" s="23">
        <v>159.69</v>
      </c>
      <c r="AK597" s="23">
        <v>71.846400000000003</v>
      </c>
      <c r="AL597" s="23">
        <v>70.9375</v>
      </c>
      <c r="AM597" s="23">
        <v>40.304400000000001</v>
      </c>
      <c r="AN597" s="23">
        <v>56.077399999999997</v>
      </c>
      <c r="AO597" s="23">
        <v>61.978999999999999</v>
      </c>
      <c r="AP597" s="23">
        <v>94.195999999999998</v>
      </c>
      <c r="AQ597" s="23">
        <v>18.998000000000001</v>
      </c>
      <c r="AR597" s="23">
        <v>35.450000000000003</v>
      </c>
      <c r="AS597" s="23">
        <v>29.88</v>
      </c>
      <c r="AT597" s="23">
        <v>74.691999999999993</v>
      </c>
      <c r="AU597" s="23">
        <v>81.39</v>
      </c>
      <c r="AX597" s="54">
        <f t="shared" si="1736"/>
        <v>0</v>
      </c>
      <c r="AY597" s="54">
        <f t="shared" si="1737"/>
        <v>0</v>
      </c>
      <c r="AZ597" s="54">
        <f t="shared" si="1738"/>
        <v>0</v>
      </c>
      <c r="BA597" s="54">
        <f t="shared" si="1739"/>
        <v>0</v>
      </c>
      <c r="BB597" s="54">
        <f t="shared" si="1740"/>
        <v>0</v>
      </c>
      <c r="BC597" s="54">
        <f t="shared" si="1741"/>
        <v>0</v>
      </c>
      <c r="BD597" s="54">
        <f t="shared" si="1742"/>
        <v>0</v>
      </c>
      <c r="BE597" s="54">
        <f t="shared" si="1743"/>
        <v>0</v>
      </c>
      <c r="BF597" s="54">
        <f t="shared" si="1744"/>
        <v>0</v>
      </c>
      <c r="BG597" s="54">
        <f t="shared" si="1745"/>
        <v>0</v>
      </c>
      <c r="BH597" s="54">
        <f t="shared" si="1746"/>
        <v>0</v>
      </c>
      <c r="BI597" s="54">
        <f t="shared" si="1747"/>
        <v>0</v>
      </c>
      <c r="BJ597" s="54">
        <f t="shared" si="1748"/>
        <v>0</v>
      </c>
      <c r="BK597" s="54">
        <f t="shared" si="1749"/>
        <v>0</v>
      </c>
      <c r="BL597" s="54">
        <f t="shared" si="1750"/>
        <v>0</v>
      </c>
      <c r="BM597" s="42"/>
      <c r="BO597" s="54">
        <f>'Norm-coeff'!$C$2+$AX597*'Norm-coeff'!$D$2+$AY597*'Norm-coeff'!$E$2+$AZ597*'Norm-coeff'!$F$2+$BA597*'Norm-coeff'!$G$2+$BB597*'Norm-coeff'!$H$2+$BC597*'Norm-coeff'!$I$2+$BD597*'Norm-coeff'!$J$2+$BE597*'Norm-coeff'!$K$2+$BF597*'Norm-coeff'!$L$2+$BG597*'Norm-coeff'!$M$2+$BH597*'Norm-coeff'!$N$2+$BI597*'Norm-coeff'!$O$2</f>
        <v>5.4045421474420303</v>
      </c>
      <c r="BP597" s="54">
        <f>'Norm-coeff'!$C$3+$AX597*'Norm-coeff'!$D$3+$AY597*'Norm-coeff'!$E$3+$AZ597*'Norm-coeff'!$F$3+$BA597*'Norm-coeff'!$G$3+$BB597*'Norm-coeff'!$H$3+$BC597*'Norm-coeff'!$I$3+$BD597*'Norm-coeff'!$J$3+$BE597*'Norm-coeff'!$K$3+$BF597*'Norm-coeff'!$L$3+$BG597*'Norm-coeff'!$M$3+$BH597*'Norm-coeff'!$N$3+$BI597*'Norm-coeff'!$O$3</f>
        <v>3.15319116612705</v>
      </c>
      <c r="BQ597" s="54">
        <f>'Norm-coeff'!$C$4+$AX597*'Norm-coeff'!$D$4+$AY597*'Norm-coeff'!$E$4+$AZ597*'Norm-coeff'!$F$4+$BA597*'Norm-coeff'!$G$4+$BB597*'Norm-coeff'!$H$4+$BC597*'Norm-coeff'!$I$4+$BD597*'Norm-coeff'!$J$4+$BE597*'Norm-coeff'!$K$4+$BF597*'Norm-coeff'!$L$4+$BG597*'Norm-coeff'!$M$4+$BH597*'Norm-coeff'!$N$4+$BI597*'Norm-coeff'!$O$4</f>
        <v>1.42115649462768</v>
      </c>
      <c r="BR597" s="54">
        <f>'Norm-coeff'!$C$5+$AX597*'Norm-coeff'!$D$5+$AY597*'Norm-coeff'!$E$5+$AZ597*'Norm-coeff'!$F$5+$BA597*'Norm-coeff'!$G$5+$BB597*'Norm-coeff'!$H$5+$BC597*'Norm-coeff'!$I$5+$BD597*'Norm-coeff'!$J$5+$BE597*'Norm-coeff'!$K$5+$BF597*'Norm-coeff'!$L$5+$BG597*'Norm-coeff'!$M$5+$BH597*'Norm-coeff'!$N$5+$BI597*'Norm-coeff'!$O$5</f>
        <v>1.0553329241296201</v>
      </c>
      <c r="BS597" s="54">
        <f>'Norm-coeff'!$C$6+$AX597*'Norm-coeff'!$D$6+$AY597*'Norm-coeff'!$E$6+$AZ597*'Norm-coeff'!$F$6+$BA597*'Norm-coeff'!$G$6+$BB597*'Norm-coeff'!$H$6+$BC597*'Norm-coeff'!$I$6+$BD597*'Norm-coeff'!$J$6+$BE597*'Norm-coeff'!$K$6+$BF597*'Norm-coeff'!$L$6+$BG597*'Norm-coeff'!$M$6+$BH597*'Norm-coeff'!$N$6+$BI597*'Norm-coeff'!$O$6</f>
        <v>-1.48700885495103E-2</v>
      </c>
      <c r="BT597" s="54">
        <f>'Norm-coeff'!$C$7+$AX597*'Norm-coeff'!$D$7+$AY597*'Norm-coeff'!$E$7+$AZ597*'Norm-coeff'!$F$7+$BA597*'Norm-coeff'!$G$7+$BB597*'Norm-coeff'!$H$7+$BC597*'Norm-coeff'!$I$7+$BD597*'Norm-coeff'!$J$7+$BE597*'Norm-coeff'!$K$7+$BF597*'Norm-coeff'!$L$7+$BG597*'Norm-coeff'!$M$7+$BH597*'Norm-coeff'!$N$7+$BI597*'Norm-coeff'!$O$7</f>
        <v>2.0907583608832998</v>
      </c>
      <c r="BU597" s="54">
        <f>'Norm-coeff'!$C$8+$AX597*'Norm-coeff'!$D$8+$AY597*'Norm-coeff'!$E$8+$AZ597*'Norm-coeff'!$F$8+$BA597*'Norm-coeff'!$G$8+$BB597*'Norm-coeff'!$H$8+$BC597*'Norm-coeff'!$I$8+$BD597*'Norm-coeff'!$J$8+$BE597*'Norm-coeff'!$K$8+$BF597*'Norm-coeff'!$L$8+$BG597*'Norm-coeff'!$M$8+$BH597*'Norm-coeff'!$N$8+$BI597*'Norm-coeff'!$O$8</f>
        <v>0.65894159836244504</v>
      </c>
      <c r="BV597" s="54">
        <f>'Norm-coeff'!$C$9+$AX597*'Norm-coeff'!$D$9+$AY597*'Norm-coeff'!$E$9+$AZ597*'Norm-coeff'!$F$9+$BA597*'Norm-coeff'!$G$9+$BB597*'Norm-coeff'!$H$9+$BC597*'Norm-coeff'!$I$9+$BD597*'Norm-coeff'!$J$9+$BE597*'Norm-coeff'!$K$9+$BF597*'Norm-coeff'!$L$9+$BG597*'Norm-coeff'!$M$9+$BH597*'Norm-coeff'!$N$9+$BI597*'Norm-coeff'!$O$9</f>
        <v>1.48961085014701</v>
      </c>
      <c r="BW597" s="54">
        <f>'Norm-coeff'!$C$10+$AX597*'Norm-coeff'!$D$10+$AY597*'Norm-coeff'!$E$10+$AZ597*'Norm-coeff'!$F$10+$BA597*'Norm-coeff'!$G$10+$BB597*'Norm-coeff'!$H$10+$BC597*'Norm-coeff'!$I$10+$BD597*'Norm-coeff'!$J$10+$BE597*'Norm-coeff'!$K$10+$BF597*'Norm-coeff'!$L$10+$BG597*'Norm-coeff'!$M$10+$BH597*'Norm-coeff'!$N$10+$BI597*'Norm-coeff'!$O$10</f>
        <v>1.42058735749591</v>
      </c>
      <c r="BX597" s="54">
        <f>'Norm-coeff'!$C$11+$AX597*'Norm-coeff'!$D$11+$AY597*'Norm-coeff'!$E$11+$AZ597*'Norm-coeff'!$F$11+$BA597*'Norm-coeff'!$G$11+$BB597*'Norm-coeff'!$H$11+$BC597*'Norm-coeff'!$I$11+$BD597*'Norm-coeff'!$J$11+$BE597*'Norm-coeff'!$K$11+$BF597*'Norm-coeff'!$L$11+$BG597*'Norm-coeff'!$M$11+$BH597*'Norm-coeff'!$N$11+$BI597*'Norm-coeff'!$O$11</f>
        <v>0.221233014421479</v>
      </c>
      <c r="BY597" s="54">
        <f>'Norm-coeff'!$C$12+$AX597*'Norm-coeff'!$D$12+$AY597*'Norm-coeff'!$E$12+$AZ597*'Norm-coeff'!$F$12+$BA597*'Norm-coeff'!$G$12+$BB597*'Norm-coeff'!$H$12+$BC597*'Norm-coeff'!$I$12+$BD597*'Norm-coeff'!$J$12+$BE597*'Norm-coeff'!$K$12+$BF597*'Norm-coeff'!$L$12+$BG597*'Norm-coeff'!$M$12+$BH597*'Norm-coeff'!$N$12+$BI597*'Norm-coeff'!$O$12</f>
        <v>0.283527502056037</v>
      </c>
      <c r="BZ597" s="54">
        <f>'Norm-coeff'!$C$13+$AX597*'Norm-coeff'!$D$13+$AY597*'Norm-coeff'!$E$13+$AZ597*'Norm-coeff'!$F$13+$BA597*'Norm-coeff'!$G$13+$BB597*'Norm-coeff'!$H$13+$BC597*'Norm-coeff'!$I$13+$BD597*'Norm-coeff'!$J$13+$BE597*'Norm-coeff'!$K$13+$BF597*'Norm-coeff'!$L$13+$BG597*'Norm-coeff'!$M$13+$BH597*'Norm-coeff'!$N$13+$BI597*'Norm-coeff'!$O$13</f>
        <v>-4.1864930554451202E-2</v>
      </c>
      <c r="CA597" s="54">
        <f>'Norm-coeff'!$C$14+$AX597*'Norm-coeff'!$D$14+$AY597*'Norm-coeff'!$E$14+$AZ597*'Norm-coeff'!$F$14+$BA597*'Norm-coeff'!$G$14+$BB597*'Norm-coeff'!$H$14+$BC597*'Norm-coeff'!$I$14+$BD597*'Norm-coeff'!$J$14+$BE597*'Norm-coeff'!$K$14+$BF597*'Norm-coeff'!$L$14+$BG597*'Norm-coeff'!$M$14+$BH597*'Norm-coeff'!$N$14+$BI597*'Norm-coeff'!$O$14</f>
        <v>4.2526983164477103</v>
      </c>
      <c r="CC597" s="54">
        <f t="shared" si="1875"/>
        <v>0</v>
      </c>
      <c r="CG597" s="54">
        <f t="shared" si="1751"/>
        <v>0</v>
      </c>
      <c r="CH597" s="54">
        <f t="shared" si="1729"/>
        <v>0</v>
      </c>
      <c r="CI597" s="54">
        <f t="shared" si="1752"/>
        <v>0</v>
      </c>
      <c r="CJ597" s="56">
        <f t="shared" si="1753"/>
        <v>0</v>
      </c>
      <c r="CK597" s="54">
        <f t="shared" si="1754"/>
        <v>0</v>
      </c>
      <c r="CL597" s="54">
        <f t="shared" si="1755"/>
        <v>0</v>
      </c>
      <c r="CM597" s="54">
        <f t="shared" si="1756"/>
        <v>0</v>
      </c>
      <c r="CN597" s="54">
        <f t="shared" si="1757"/>
        <v>0</v>
      </c>
      <c r="CO597" s="54">
        <f t="shared" si="1758"/>
        <v>0</v>
      </c>
      <c r="CP597" s="54">
        <f t="shared" si="1759"/>
        <v>0</v>
      </c>
      <c r="CQ597" s="54">
        <f t="shared" si="1760"/>
        <v>0</v>
      </c>
      <c r="CR597" s="54">
        <f t="shared" si="1761"/>
        <v>0</v>
      </c>
      <c r="CS597" s="54">
        <f t="shared" si="1762"/>
        <v>0</v>
      </c>
      <c r="CU597" s="54">
        <f t="shared" si="1763"/>
        <v>0</v>
      </c>
      <c r="CV597" s="54">
        <f t="shared" si="1764"/>
        <v>0</v>
      </c>
      <c r="CW597" s="54">
        <f t="shared" si="1765"/>
        <v>0</v>
      </c>
      <c r="CX597" s="54">
        <f t="shared" si="1766"/>
        <v>0</v>
      </c>
      <c r="CZ597" s="54">
        <f t="shared" si="1767"/>
        <v>0</v>
      </c>
      <c r="DA597" s="54">
        <f t="shared" si="1768"/>
        <v>0</v>
      </c>
      <c r="DB597" s="54">
        <f t="shared" si="1769"/>
        <v>0</v>
      </c>
      <c r="DC597" s="54">
        <f t="shared" si="1770"/>
        <v>0</v>
      </c>
      <c r="DD597" s="54">
        <f t="shared" si="1771"/>
        <v>0</v>
      </c>
      <c r="DE597" s="54">
        <f t="shared" si="1772"/>
        <v>0</v>
      </c>
      <c r="DF597" s="54">
        <f t="shared" si="1773"/>
        <v>0</v>
      </c>
      <c r="DG597" s="54">
        <f t="shared" si="1774"/>
        <v>2</v>
      </c>
      <c r="DH597" s="71">
        <f t="shared" si="1775"/>
        <v>0</v>
      </c>
      <c r="DI597" s="71">
        <f t="shared" si="1776"/>
        <v>0</v>
      </c>
      <c r="DJ597" s="54">
        <f t="shared" si="1777"/>
        <v>0</v>
      </c>
      <c r="DK597" s="54">
        <f t="shared" si="1778"/>
        <v>2</v>
      </c>
      <c r="DL597" s="4">
        <f t="shared" si="1703"/>
        <v>0</v>
      </c>
      <c r="DM597" s="3">
        <f t="shared" si="1779"/>
        <v>0</v>
      </c>
      <c r="DN597" s="3">
        <f t="shared" si="1780"/>
        <v>0</v>
      </c>
      <c r="DO597" s="4" t="e">
        <f t="shared" si="1781"/>
        <v>#DIV/0!</v>
      </c>
      <c r="DP597" s="57"/>
      <c r="DQ597" s="57"/>
      <c r="DR597" s="56">
        <f t="shared" si="1704"/>
        <v>2</v>
      </c>
      <c r="DS597" s="56">
        <f t="shared" si="1705"/>
        <v>0</v>
      </c>
      <c r="DT597" s="38">
        <f t="shared" si="1706"/>
        <v>0</v>
      </c>
      <c r="DU597" s="38">
        <f t="shared" si="1782"/>
        <v>2</v>
      </c>
      <c r="DV597" s="38">
        <f t="shared" si="1707"/>
        <v>0</v>
      </c>
      <c r="DW597" s="39">
        <f t="shared" si="1708"/>
        <v>0</v>
      </c>
      <c r="DX597" s="39">
        <f t="shared" si="1709"/>
        <v>0</v>
      </c>
      <c r="DY597" s="39">
        <f t="shared" si="1710"/>
        <v>0</v>
      </c>
      <c r="DZ597" s="39">
        <f t="shared" si="1711"/>
        <v>0</v>
      </c>
      <c r="EA597" s="39">
        <f t="shared" si="1712"/>
        <v>0</v>
      </c>
      <c r="EB597" s="37" t="e">
        <f t="shared" si="1783"/>
        <v>#DIV/0!</v>
      </c>
      <c r="EC597" s="37" t="e">
        <f t="shared" si="1784"/>
        <v>#DIV/0!</v>
      </c>
      <c r="ED597" s="37" t="e">
        <f t="shared" si="1785"/>
        <v>#DIV/0!</v>
      </c>
      <c r="EE597" s="37" t="e">
        <f t="shared" si="1786"/>
        <v>#DIV/0!</v>
      </c>
      <c r="EF597" s="39" t="e">
        <f t="shared" si="1787"/>
        <v>#DIV/0!</v>
      </c>
      <c r="EG597" s="37" t="e">
        <f t="shared" si="1788"/>
        <v>#DIV/0!</v>
      </c>
      <c r="EH597" s="37" t="e">
        <f t="shared" si="1789"/>
        <v>#DIV/0!</v>
      </c>
      <c r="EI597" s="11" t="b">
        <f t="shared" si="1790"/>
        <v>1</v>
      </c>
      <c r="EJ597" s="11" t="b">
        <f t="shared" si="1791"/>
        <v>0</v>
      </c>
      <c r="EK597" s="39" t="e">
        <f t="shared" si="1792"/>
        <v>#DIV/0!</v>
      </c>
      <c r="EL597" s="39" t="e">
        <f t="shared" si="1793"/>
        <v>#DIV/0!</v>
      </c>
      <c r="EM597" s="39" t="e">
        <f t="shared" si="1794"/>
        <v>#DIV/0!</v>
      </c>
      <c r="EN597" s="39" t="e">
        <f t="shared" si="1795"/>
        <v>#DIV/0!</v>
      </c>
      <c r="EO597" s="39" t="e">
        <f t="shared" si="1796"/>
        <v>#DIV/0!</v>
      </c>
      <c r="EP597" s="39" t="e">
        <f t="shared" si="1797"/>
        <v>#DIV/0!</v>
      </c>
      <c r="EQ597" s="39" t="e">
        <f t="shared" si="1798"/>
        <v>#DIV/0!</v>
      </c>
      <c r="ER597" s="39" t="e">
        <f t="shared" si="1799"/>
        <v>#DIV/0!</v>
      </c>
      <c r="ES597" s="58" t="str">
        <f t="shared" si="1800"/>
        <v>(OH,F,Cl)-dominate amphibole</v>
      </c>
      <c r="ET597" s="58" t="e">
        <f t="shared" si="1801"/>
        <v>#N/A</v>
      </c>
      <c r="EU597" s="56">
        <f t="shared" si="1713"/>
        <v>0</v>
      </c>
      <c r="EV597" s="56">
        <f t="shared" si="1714"/>
        <v>0</v>
      </c>
      <c r="EW597" s="56">
        <f t="shared" si="1715"/>
        <v>0</v>
      </c>
      <c r="EX597" s="56">
        <f t="shared" si="1716"/>
        <v>0</v>
      </c>
      <c r="EY597" s="56">
        <f t="shared" si="1717"/>
        <v>0</v>
      </c>
      <c r="EZ597" s="56">
        <f t="shared" si="1718"/>
        <v>0</v>
      </c>
      <c r="FA597" s="39">
        <f t="shared" si="1719"/>
        <v>0</v>
      </c>
      <c r="FB597" s="39">
        <f t="shared" si="1720"/>
        <v>0</v>
      </c>
      <c r="FC597" s="54">
        <f t="shared" si="1721"/>
        <v>0</v>
      </c>
      <c r="FD597" s="54">
        <f t="shared" si="1722"/>
        <v>0</v>
      </c>
      <c r="FE597" s="39">
        <f t="shared" si="1723"/>
        <v>0</v>
      </c>
      <c r="FF597" s="54">
        <f t="shared" si="1724"/>
        <v>0</v>
      </c>
      <c r="FG597" s="39">
        <f t="shared" si="1725"/>
        <v>0</v>
      </c>
      <c r="FH597" s="39">
        <f t="shared" si="1802"/>
        <v>0</v>
      </c>
      <c r="FI597" s="39">
        <f t="shared" si="1803"/>
        <v>0</v>
      </c>
      <c r="FJ597" s="39">
        <f t="shared" si="1804"/>
        <v>0</v>
      </c>
      <c r="FK597" s="39" t="e">
        <f t="shared" si="1805"/>
        <v>#DIV/0!</v>
      </c>
      <c r="FL597" s="39" t="e">
        <f t="shared" si="1806"/>
        <v>#DIV/0!</v>
      </c>
      <c r="FM597" s="39" t="e">
        <f t="shared" si="1807"/>
        <v>#DIV/0!</v>
      </c>
      <c r="FN597" s="39">
        <f t="shared" si="1808"/>
        <v>1</v>
      </c>
      <c r="FO597" s="39">
        <f t="shared" si="1726"/>
        <v>0</v>
      </c>
      <c r="FP597" s="39">
        <f t="shared" si="1727"/>
        <v>0</v>
      </c>
      <c r="FQ597" s="39">
        <f t="shared" si="1728"/>
        <v>0</v>
      </c>
      <c r="FR597" s="39">
        <f t="shared" si="1809"/>
        <v>0</v>
      </c>
      <c r="FS597" s="39">
        <f t="shared" si="1810"/>
        <v>0</v>
      </c>
      <c r="FU597" s="39" t="e">
        <f t="shared" si="1811"/>
        <v>#DIV/0!</v>
      </c>
      <c r="FV597" s="39" t="e">
        <f t="shared" si="1812"/>
        <v>#DIV/0!</v>
      </c>
      <c r="FW597" s="39" t="e">
        <f t="shared" si="1813"/>
        <v>#DIV/0!</v>
      </c>
      <c r="FY597" s="39" t="e">
        <f t="shared" si="1814"/>
        <v>#DIV/0!</v>
      </c>
      <c r="FZ597" s="39" t="e">
        <f t="shared" si="1815"/>
        <v>#DIV/0!</v>
      </c>
      <c r="GA597" s="39" t="e">
        <f t="shared" si="1816"/>
        <v>#DIV/0!</v>
      </c>
      <c r="GB597" s="39" t="e">
        <f t="shared" si="1817"/>
        <v>#DIV/0!</v>
      </c>
      <c r="GC597" s="39" t="e">
        <f t="shared" si="1818"/>
        <v>#DIV/0!</v>
      </c>
      <c r="GD597" s="39" t="e">
        <f t="shared" si="1819"/>
        <v>#DIV/0!</v>
      </c>
      <c r="GE597" s="39" t="e">
        <f t="shared" si="1820"/>
        <v>#DIV/0!</v>
      </c>
      <c r="GF597" s="39" t="e">
        <f t="shared" si="1821"/>
        <v>#DIV/0!</v>
      </c>
      <c r="GG597" s="39" t="e">
        <f t="shared" si="1822"/>
        <v>#DIV/0!</v>
      </c>
      <c r="GH597" s="39" t="e">
        <f t="shared" si="1823"/>
        <v>#DIV/0!</v>
      </c>
      <c r="GI597" s="39"/>
      <c r="GJ597" s="39" t="e">
        <f t="shared" si="1824"/>
        <v>#DIV/0!</v>
      </c>
      <c r="GK597" s="39" t="e">
        <f t="shared" si="1825"/>
        <v>#DIV/0!</v>
      </c>
      <c r="GL597" s="39" t="e">
        <f t="shared" si="1826"/>
        <v>#DIV/0!</v>
      </c>
      <c r="GM597" s="39" t="e">
        <f t="shared" si="1827"/>
        <v>#DIV/0!</v>
      </c>
      <c r="GN597" s="39" t="e">
        <f t="shared" si="1828"/>
        <v>#DIV/0!</v>
      </c>
      <c r="GO597" s="57"/>
      <c r="GP597" s="57" t="e">
        <f t="shared" si="1829"/>
        <v>#DIV/0!</v>
      </c>
      <c r="GQ597" s="59" t="e">
        <f t="shared" si="1830"/>
        <v>#DIV/0!</v>
      </c>
      <c r="GR597" s="41" t="e">
        <f t="shared" si="1831"/>
        <v>#DIV/0!</v>
      </c>
      <c r="GS597" s="57" t="e">
        <f t="shared" si="1832"/>
        <v>#DIV/0!</v>
      </c>
      <c r="GT597" s="57" t="e">
        <f t="shared" si="1833"/>
        <v>#DIV/0!</v>
      </c>
      <c r="GU597" s="57" t="e">
        <f t="shared" si="1834"/>
        <v>#DIV/0!</v>
      </c>
      <c r="GV597" s="57"/>
      <c r="GW597" s="42" t="e">
        <f t="shared" si="1835"/>
        <v>#DIV/0!</v>
      </c>
      <c r="GX597" s="42" t="e">
        <f t="shared" si="1836"/>
        <v>#DIV/0!</v>
      </c>
      <c r="GY597" s="42" t="e">
        <f t="shared" si="1837"/>
        <v>#DIV/0!</v>
      </c>
      <c r="GZ597" s="57"/>
      <c r="HA597" s="2" t="e">
        <f t="shared" si="1838"/>
        <v>#DIV/0!</v>
      </c>
      <c r="HB597" s="2" t="e">
        <f t="shared" si="1839"/>
        <v>#DIV/0!</v>
      </c>
      <c r="HC597" s="2" t="e">
        <f t="shared" si="1840"/>
        <v>#DIV/0!</v>
      </c>
      <c r="HD597" s="2" t="e">
        <f t="shared" si="1841"/>
        <v>#DIV/0!</v>
      </c>
      <c r="HE597" s="2" t="e">
        <f t="shared" si="1842"/>
        <v>#DIV/0!</v>
      </c>
      <c r="HF597" s="2" t="e">
        <f t="shared" si="1843"/>
        <v>#DIV/0!</v>
      </c>
      <c r="HG597" s="2" t="e">
        <f t="shared" si="1844"/>
        <v>#DIV/0!</v>
      </c>
      <c r="HH597" s="2" t="e">
        <f t="shared" si="1845"/>
        <v>#DIV/0!</v>
      </c>
      <c r="HI597" s="2" t="e">
        <f t="shared" si="1846"/>
        <v>#DIV/0!</v>
      </c>
      <c r="HJ597" s="11" t="e">
        <f t="shared" si="1847"/>
        <v>#DIV/0!</v>
      </c>
      <c r="HK597" s="60" t="e">
        <f t="shared" si="1848"/>
        <v>#DIV/0!</v>
      </c>
      <c r="HL597" s="57"/>
      <c r="HM597" s="57" t="e">
        <f t="shared" si="1849"/>
        <v>#DIV/0!</v>
      </c>
      <c r="HN597" s="57" t="e">
        <f t="shared" si="1850"/>
        <v>#DIV/0!</v>
      </c>
      <c r="HO597" s="57" t="e">
        <f t="shared" si="1851"/>
        <v>#DIV/0!</v>
      </c>
      <c r="HP597" s="57" t="e">
        <f t="shared" si="1852"/>
        <v>#DIV/0!</v>
      </c>
      <c r="HQ597" s="57" t="e">
        <f t="shared" si="1853"/>
        <v>#DIV/0!</v>
      </c>
      <c r="HR597" s="57"/>
      <c r="HS597" s="57" t="e">
        <f t="shared" si="1854"/>
        <v>#DIV/0!</v>
      </c>
      <c r="HT597" s="57" t="e">
        <f t="shared" si="1855"/>
        <v>#DIV/0!</v>
      </c>
      <c r="HU597" s="57" t="e">
        <f t="shared" si="1856"/>
        <v>#DIV/0!</v>
      </c>
      <c r="HV597" s="57" t="e">
        <f t="shared" si="1857"/>
        <v>#DIV/0!</v>
      </c>
      <c r="HW597" s="57" t="e">
        <f t="shared" si="1858"/>
        <v>#DIV/0!</v>
      </c>
      <c r="HX597" s="57"/>
      <c r="HY597" s="57" t="e">
        <f t="shared" si="1859"/>
        <v>#DIV/0!</v>
      </c>
      <c r="HZ597" s="57" t="e">
        <f t="shared" si="1860"/>
        <v>#DIV/0!</v>
      </c>
      <c r="IA597" s="57"/>
      <c r="IB597" s="61">
        <f t="shared" si="1861"/>
        <v>0</v>
      </c>
      <c r="IC597" s="57" t="str">
        <f t="shared" si="1862"/>
        <v/>
      </c>
      <c r="ID597" s="42"/>
      <c r="IE597" s="2" t="str">
        <f t="shared" si="1863"/>
        <v/>
      </c>
      <c r="IF597" s="60" t="e">
        <f t="shared" si="1864"/>
        <v>#DIV/0!</v>
      </c>
      <c r="IG597" s="60" t="str">
        <f t="shared" si="1865"/>
        <v/>
      </c>
      <c r="IH597" s="60" t="str">
        <f t="shared" si="1866"/>
        <v>zinco-</v>
      </c>
      <c r="II597" s="60" t="str">
        <f t="shared" si="1867"/>
        <v>mangano-</v>
      </c>
      <c r="IJ597" s="60" t="e">
        <f t="shared" si="1868"/>
        <v>#DIV/0!</v>
      </c>
      <c r="IK597" s="60" t="e">
        <f t="shared" si="1869"/>
        <v>#DIV/0!</v>
      </c>
      <c r="IL597" s="60" t="e">
        <f t="shared" si="1870"/>
        <v>#DIV/0!</v>
      </c>
      <c r="IM597" s="60" t="e">
        <f t="shared" si="1871"/>
        <v>#DIV/0!</v>
      </c>
      <c r="IN597" s="60" t="str">
        <f t="shared" si="1872"/>
        <v/>
      </c>
      <c r="IO597" s="60" t="str">
        <f t="shared" si="1873"/>
        <v/>
      </c>
      <c r="IP597" s="57"/>
      <c r="IQ597" s="57" t="str">
        <f t="shared" si="1874"/>
        <v>ERROR!!</v>
      </c>
    </row>
    <row r="598" spans="24:251">
      <c r="X598" s="29">
        <f t="shared" si="1730"/>
        <v>0</v>
      </c>
      <c r="Y598" s="29">
        <f t="shared" si="1731"/>
        <v>0</v>
      </c>
      <c r="Z598" s="29" t="e">
        <f t="shared" si="1732"/>
        <v>#DIV/0!</v>
      </c>
      <c r="AA598" s="29" t="e">
        <f t="shared" si="1733"/>
        <v>#DIV/0!</v>
      </c>
      <c r="AB598" s="29" t="e">
        <f t="shared" si="1734"/>
        <v>#DIV/0!</v>
      </c>
      <c r="AC598" s="29" t="e">
        <f t="shared" si="1735"/>
        <v>#DIV/0!</v>
      </c>
      <c r="AF598" s="23">
        <v>60.084299999999999</v>
      </c>
      <c r="AG598" s="23">
        <v>79.878799999999998</v>
      </c>
      <c r="AH598" s="23">
        <v>101.96120000000001</v>
      </c>
      <c r="AI598" s="23">
        <v>151.99039999999999</v>
      </c>
      <c r="AJ598" s="23">
        <v>159.69</v>
      </c>
      <c r="AK598" s="23">
        <v>71.846400000000003</v>
      </c>
      <c r="AL598" s="23">
        <v>70.9375</v>
      </c>
      <c r="AM598" s="23">
        <v>40.304400000000001</v>
      </c>
      <c r="AN598" s="23">
        <v>56.077399999999997</v>
      </c>
      <c r="AO598" s="23">
        <v>61.978999999999999</v>
      </c>
      <c r="AP598" s="23">
        <v>94.195999999999998</v>
      </c>
      <c r="AQ598" s="23">
        <v>18.998000000000001</v>
      </c>
      <c r="AR598" s="23">
        <v>35.450000000000003</v>
      </c>
      <c r="AS598" s="23">
        <v>29.88</v>
      </c>
      <c r="AT598" s="23">
        <v>74.691999999999993</v>
      </c>
      <c r="AU598" s="23">
        <v>81.39</v>
      </c>
      <c r="AX598" s="54">
        <f t="shared" si="1736"/>
        <v>0</v>
      </c>
      <c r="AY598" s="54">
        <f t="shared" si="1737"/>
        <v>0</v>
      </c>
      <c r="AZ598" s="54">
        <f t="shared" si="1738"/>
        <v>0</v>
      </c>
      <c r="BA598" s="54">
        <f t="shared" si="1739"/>
        <v>0</v>
      </c>
      <c r="BB598" s="54">
        <f t="shared" si="1740"/>
        <v>0</v>
      </c>
      <c r="BC598" s="54">
        <f t="shared" si="1741"/>
        <v>0</v>
      </c>
      <c r="BD598" s="54">
        <f t="shared" si="1742"/>
        <v>0</v>
      </c>
      <c r="BE598" s="54">
        <f t="shared" si="1743"/>
        <v>0</v>
      </c>
      <c r="BF598" s="54">
        <f t="shared" si="1744"/>
        <v>0</v>
      </c>
      <c r="BG598" s="54">
        <f t="shared" si="1745"/>
        <v>0</v>
      </c>
      <c r="BH598" s="54">
        <f t="shared" si="1746"/>
        <v>0</v>
      </c>
      <c r="BI598" s="54">
        <f t="shared" si="1747"/>
        <v>0</v>
      </c>
      <c r="BJ598" s="54">
        <f t="shared" si="1748"/>
        <v>0</v>
      </c>
      <c r="BK598" s="54">
        <f t="shared" si="1749"/>
        <v>0</v>
      </c>
      <c r="BL598" s="54">
        <f t="shared" si="1750"/>
        <v>0</v>
      </c>
      <c r="BM598" s="42"/>
      <c r="BO598" s="54">
        <f>'Norm-coeff'!$C$2+$AX598*'Norm-coeff'!$D$2+$AY598*'Norm-coeff'!$E$2+$AZ598*'Norm-coeff'!$F$2+$BA598*'Norm-coeff'!$G$2+$BB598*'Norm-coeff'!$H$2+$BC598*'Norm-coeff'!$I$2+$BD598*'Norm-coeff'!$J$2+$BE598*'Norm-coeff'!$K$2+$BF598*'Norm-coeff'!$L$2+$BG598*'Norm-coeff'!$M$2+$BH598*'Norm-coeff'!$N$2+$BI598*'Norm-coeff'!$O$2</f>
        <v>5.4045421474420303</v>
      </c>
      <c r="BP598" s="54">
        <f>'Norm-coeff'!$C$3+$AX598*'Norm-coeff'!$D$3+$AY598*'Norm-coeff'!$E$3+$AZ598*'Norm-coeff'!$F$3+$BA598*'Norm-coeff'!$G$3+$BB598*'Norm-coeff'!$H$3+$BC598*'Norm-coeff'!$I$3+$BD598*'Norm-coeff'!$J$3+$BE598*'Norm-coeff'!$K$3+$BF598*'Norm-coeff'!$L$3+$BG598*'Norm-coeff'!$M$3+$BH598*'Norm-coeff'!$N$3+$BI598*'Norm-coeff'!$O$3</f>
        <v>3.15319116612705</v>
      </c>
      <c r="BQ598" s="54">
        <f>'Norm-coeff'!$C$4+$AX598*'Norm-coeff'!$D$4+$AY598*'Norm-coeff'!$E$4+$AZ598*'Norm-coeff'!$F$4+$BA598*'Norm-coeff'!$G$4+$BB598*'Norm-coeff'!$H$4+$BC598*'Norm-coeff'!$I$4+$BD598*'Norm-coeff'!$J$4+$BE598*'Norm-coeff'!$K$4+$BF598*'Norm-coeff'!$L$4+$BG598*'Norm-coeff'!$M$4+$BH598*'Norm-coeff'!$N$4+$BI598*'Norm-coeff'!$O$4</f>
        <v>1.42115649462768</v>
      </c>
      <c r="BR598" s="54">
        <f>'Norm-coeff'!$C$5+$AX598*'Norm-coeff'!$D$5+$AY598*'Norm-coeff'!$E$5+$AZ598*'Norm-coeff'!$F$5+$BA598*'Norm-coeff'!$G$5+$BB598*'Norm-coeff'!$H$5+$BC598*'Norm-coeff'!$I$5+$BD598*'Norm-coeff'!$J$5+$BE598*'Norm-coeff'!$K$5+$BF598*'Norm-coeff'!$L$5+$BG598*'Norm-coeff'!$M$5+$BH598*'Norm-coeff'!$N$5+$BI598*'Norm-coeff'!$O$5</f>
        <v>1.0553329241296201</v>
      </c>
      <c r="BS598" s="54">
        <f>'Norm-coeff'!$C$6+$AX598*'Norm-coeff'!$D$6+$AY598*'Norm-coeff'!$E$6+$AZ598*'Norm-coeff'!$F$6+$BA598*'Norm-coeff'!$G$6+$BB598*'Norm-coeff'!$H$6+$BC598*'Norm-coeff'!$I$6+$BD598*'Norm-coeff'!$J$6+$BE598*'Norm-coeff'!$K$6+$BF598*'Norm-coeff'!$L$6+$BG598*'Norm-coeff'!$M$6+$BH598*'Norm-coeff'!$N$6+$BI598*'Norm-coeff'!$O$6</f>
        <v>-1.48700885495103E-2</v>
      </c>
      <c r="BT598" s="54">
        <f>'Norm-coeff'!$C$7+$AX598*'Norm-coeff'!$D$7+$AY598*'Norm-coeff'!$E$7+$AZ598*'Norm-coeff'!$F$7+$BA598*'Norm-coeff'!$G$7+$BB598*'Norm-coeff'!$H$7+$BC598*'Norm-coeff'!$I$7+$BD598*'Norm-coeff'!$J$7+$BE598*'Norm-coeff'!$K$7+$BF598*'Norm-coeff'!$L$7+$BG598*'Norm-coeff'!$M$7+$BH598*'Norm-coeff'!$N$7+$BI598*'Norm-coeff'!$O$7</f>
        <v>2.0907583608832998</v>
      </c>
      <c r="BU598" s="54">
        <f>'Norm-coeff'!$C$8+$AX598*'Norm-coeff'!$D$8+$AY598*'Norm-coeff'!$E$8+$AZ598*'Norm-coeff'!$F$8+$BA598*'Norm-coeff'!$G$8+$BB598*'Norm-coeff'!$H$8+$BC598*'Norm-coeff'!$I$8+$BD598*'Norm-coeff'!$J$8+$BE598*'Norm-coeff'!$K$8+$BF598*'Norm-coeff'!$L$8+$BG598*'Norm-coeff'!$M$8+$BH598*'Norm-coeff'!$N$8+$BI598*'Norm-coeff'!$O$8</f>
        <v>0.65894159836244504</v>
      </c>
      <c r="BV598" s="54">
        <f>'Norm-coeff'!$C$9+$AX598*'Norm-coeff'!$D$9+$AY598*'Norm-coeff'!$E$9+$AZ598*'Norm-coeff'!$F$9+$BA598*'Norm-coeff'!$G$9+$BB598*'Norm-coeff'!$H$9+$BC598*'Norm-coeff'!$I$9+$BD598*'Norm-coeff'!$J$9+$BE598*'Norm-coeff'!$K$9+$BF598*'Norm-coeff'!$L$9+$BG598*'Norm-coeff'!$M$9+$BH598*'Norm-coeff'!$N$9+$BI598*'Norm-coeff'!$O$9</f>
        <v>1.48961085014701</v>
      </c>
      <c r="BW598" s="54">
        <f>'Norm-coeff'!$C$10+$AX598*'Norm-coeff'!$D$10+$AY598*'Norm-coeff'!$E$10+$AZ598*'Norm-coeff'!$F$10+$BA598*'Norm-coeff'!$G$10+$BB598*'Norm-coeff'!$H$10+$BC598*'Norm-coeff'!$I$10+$BD598*'Norm-coeff'!$J$10+$BE598*'Norm-coeff'!$K$10+$BF598*'Norm-coeff'!$L$10+$BG598*'Norm-coeff'!$M$10+$BH598*'Norm-coeff'!$N$10+$BI598*'Norm-coeff'!$O$10</f>
        <v>1.42058735749591</v>
      </c>
      <c r="BX598" s="54">
        <f>'Norm-coeff'!$C$11+$AX598*'Norm-coeff'!$D$11+$AY598*'Norm-coeff'!$E$11+$AZ598*'Norm-coeff'!$F$11+$BA598*'Norm-coeff'!$G$11+$BB598*'Norm-coeff'!$H$11+$BC598*'Norm-coeff'!$I$11+$BD598*'Norm-coeff'!$J$11+$BE598*'Norm-coeff'!$K$11+$BF598*'Norm-coeff'!$L$11+$BG598*'Norm-coeff'!$M$11+$BH598*'Norm-coeff'!$N$11+$BI598*'Norm-coeff'!$O$11</f>
        <v>0.221233014421479</v>
      </c>
      <c r="BY598" s="54">
        <f>'Norm-coeff'!$C$12+$AX598*'Norm-coeff'!$D$12+$AY598*'Norm-coeff'!$E$12+$AZ598*'Norm-coeff'!$F$12+$BA598*'Norm-coeff'!$G$12+$BB598*'Norm-coeff'!$H$12+$BC598*'Norm-coeff'!$I$12+$BD598*'Norm-coeff'!$J$12+$BE598*'Norm-coeff'!$K$12+$BF598*'Norm-coeff'!$L$12+$BG598*'Norm-coeff'!$M$12+$BH598*'Norm-coeff'!$N$12+$BI598*'Norm-coeff'!$O$12</f>
        <v>0.283527502056037</v>
      </c>
      <c r="BZ598" s="54">
        <f>'Norm-coeff'!$C$13+$AX598*'Norm-coeff'!$D$13+$AY598*'Norm-coeff'!$E$13+$AZ598*'Norm-coeff'!$F$13+$BA598*'Norm-coeff'!$G$13+$BB598*'Norm-coeff'!$H$13+$BC598*'Norm-coeff'!$I$13+$BD598*'Norm-coeff'!$J$13+$BE598*'Norm-coeff'!$K$13+$BF598*'Norm-coeff'!$L$13+$BG598*'Norm-coeff'!$M$13+$BH598*'Norm-coeff'!$N$13+$BI598*'Norm-coeff'!$O$13</f>
        <v>-4.1864930554451202E-2</v>
      </c>
      <c r="CA598" s="54">
        <f>'Norm-coeff'!$C$14+$AX598*'Norm-coeff'!$D$14+$AY598*'Norm-coeff'!$E$14+$AZ598*'Norm-coeff'!$F$14+$BA598*'Norm-coeff'!$G$14+$BB598*'Norm-coeff'!$H$14+$BC598*'Norm-coeff'!$I$14+$BD598*'Norm-coeff'!$J$14+$BE598*'Norm-coeff'!$K$14+$BF598*'Norm-coeff'!$L$14+$BG598*'Norm-coeff'!$M$14+$BH598*'Norm-coeff'!$N$14+$BI598*'Norm-coeff'!$O$14</f>
        <v>4.2526983164477103</v>
      </c>
      <c r="CC598" s="54">
        <f t="shared" si="1875"/>
        <v>0</v>
      </c>
      <c r="CG598" s="54">
        <f t="shared" si="1751"/>
        <v>0</v>
      </c>
      <c r="CH598" s="54">
        <f t="shared" si="1729"/>
        <v>0</v>
      </c>
      <c r="CI598" s="54">
        <f t="shared" si="1752"/>
        <v>0</v>
      </c>
      <c r="CJ598" s="56">
        <f t="shared" si="1753"/>
        <v>0</v>
      </c>
      <c r="CK598" s="54">
        <f t="shared" si="1754"/>
        <v>0</v>
      </c>
      <c r="CL598" s="54">
        <f t="shared" si="1755"/>
        <v>0</v>
      </c>
      <c r="CM598" s="54">
        <f t="shared" si="1756"/>
        <v>0</v>
      </c>
      <c r="CN598" s="54">
        <f t="shared" si="1757"/>
        <v>0</v>
      </c>
      <c r="CO598" s="54">
        <f t="shared" si="1758"/>
        <v>0</v>
      </c>
      <c r="CP598" s="54">
        <f t="shared" si="1759"/>
        <v>0</v>
      </c>
      <c r="CQ598" s="54">
        <f t="shared" si="1760"/>
        <v>0</v>
      </c>
      <c r="CR598" s="54">
        <f t="shared" si="1761"/>
        <v>0</v>
      </c>
      <c r="CS598" s="54">
        <f t="shared" si="1762"/>
        <v>0</v>
      </c>
      <c r="CU598" s="54">
        <f t="shared" si="1763"/>
        <v>0</v>
      </c>
      <c r="CV598" s="54">
        <f t="shared" si="1764"/>
        <v>0</v>
      </c>
      <c r="CW598" s="54">
        <f t="shared" si="1765"/>
        <v>0</v>
      </c>
      <c r="CX598" s="54">
        <f t="shared" si="1766"/>
        <v>0</v>
      </c>
      <c r="CZ598" s="54">
        <f t="shared" si="1767"/>
        <v>0</v>
      </c>
      <c r="DA598" s="54">
        <f t="shared" si="1768"/>
        <v>0</v>
      </c>
      <c r="DB598" s="54">
        <f t="shared" si="1769"/>
        <v>0</v>
      </c>
      <c r="DC598" s="54">
        <f t="shared" si="1770"/>
        <v>0</v>
      </c>
      <c r="DD598" s="54">
        <f t="shared" si="1771"/>
        <v>0</v>
      </c>
      <c r="DE598" s="54">
        <f t="shared" si="1772"/>
        <v>0</v>
      </c>
      <c r="DF598" s="54">
        <f t="shared" si="1773"/>
        <v>0</v>
      </c>
      <c r="DG598" s="54">
        <f t="shared" si="1774"/>
        <v>2</v>
      </c>
      <c r="DH598" s="71">
        <f t="shared" si="1775"/>
        <v>0</v>
      </c>
      <c r="DI598" s="71">
        <f t="shared" si="1776"/>
        <v>0</v>
      </c>
      <c r="DJ598" s="54">
        <f t="shared" si="1777"/>
        <v>0</v>
      </c>
      <c r="DK598" s="54">
        <f t="shared" si="1778"/>
        <v>2</v>
      </c>
      <c r="DL598" s="4">
        <f t="shared" si="1703"/>
        <v>0</v>
      </c>
      <c r="DM598" s="3">
        <f t="shared" si="1779"/>
        <v>0</v>
      </c>
      <c r="DN598" s="3">
        <f t="shared" si="1780"/>
        <v>0</v>
      </c>
      <c r="DO598" s="4" t="e">
        <f t="shared" si="1781"/>
        <v>#DIV/0!</v>
      </c>
      <c r="DP598" s="57"/>
      <c r="DQ598" s="57"/>
      <c r="DR598" s="56">
        <f t="shared" si="1704"/>
        <v>2</v>
      </c>
      <c r="DS598" s="56">
        <f t="shared" si="1705"/>
        <v>0</v>
      </c>
      <c r="DT598" s="38">
        <f t="shared" si="1706"/>
        <v>0</v>
      </c>
      <c r="DU598" s="38">
        <f t="shared" si="1782"/>
        <v>2</v>
      </c>
      <c r="DV598" s="38">
        <f t="shared" si="1707"/>
        <v>0</v>
      </c>
      <c r="DW598" s="39">
        <f t="shared" si="1708"/>
        <v>0</v>
      </c>
      <c r="DX598" s="39">
        <f t="shared" si="1709"/>
        <v>0</v>
      </c>
      <c r="DY598" s="39">
        <f t="shared" si="1710"/>
        <v>0</v>
      </c>
      <c r="DZ598" s="39">
        <f t="shared" si="1711"/>
        <v>0</v>
      </c>
      <c r="EA598" s="39">
        <f t="shared" si="1712"/>
        <v>0</v>
      </c>
      <c r="EB598" s="37" t="e">
        <f t="shared" si="1783"/>
        <v>#DIV/0!</v>
      </c>
      <c r="EC598" s="37" t="e">
        <f t="shared" si="1784"/>
        <v>#DIV/0!</v>
      </c>
      <c r="ED598" s="37" t="e">
        <f t="shared" si="1785"/>
        <v>#DIV/0!</v>
      </c>
      <c r="EE598" s="37" t="e">
        <f t="shared" si="1786"/>
        <v>#DIV/0!</v>
      </c>
      <c r="EF598" s="39" t="e">
        <f t="shared" si="1787"/>
        <v>#DIV/0!</v>
      </c>
      <c r="EG598" s="37" t="e">
        <f t="shared" si="1788"/>
        <v>#DIV/0!</v>
      </c>
      <c r="EH598" s="37" t="e">
        <f t="shared" si="1789"/>
        <v>#DIV/0!</v>
      </c>
      <c r="EI598" s="11" t="b">
        <f t="shared" si="1790"/>
        <v>1</v>
      </c>
      <c r="EJ598" s="11" t="b">
        <f t="shared" si="1791"/>
        <v>0</v>
      </c>
      <c r="EK598" s="39" t="e">
        <f t="shared" si="1792"/>
        <v>#DIV/0!</v>
      </c>
      <c r="EL598" s="39" t="e">
        <f t="shared" si="1793"/>
        <v>#DIV/0!</v>
      </c>
      <c r="EM598" s="39" t="e">
        <f t="shared" si="1794"/>
        <v>#DIV/0!</v>
      </c>
      <c r="EN598" s="39" t="e">
        <f t="shared" si="1795"/>
        <v>#DIV/0!</v>
      </c>
      <c r="EO598" s="39" t="e">
        <f t="shared" si="1796"/>
        <v>#DIV/0!</v>
      </c>
      <c r="EP598" s="39" t="e">
        <f t="shared" si="1797"/>
        <v>#DIV/0!</v>
      </c>
      <c r="EQ598" s="39" t="e">
        <f t="shared" si="1798"/>
        <v>#DIV/0!</v>
      </c>
      <c r="ER598" s="39" t="e">
        <f t="shared" si="1799"/>
        <v>#DIV/0!</v>
      </c>
      <c r="ES598" s="58" t="str">
        <f t="shared" si="1800"/>
        <v>(OH,F,Cl)-dominate amphibole</v>
      </c>
      <c r="ET598" s="58" t="e">
        <f t="shared" si="1801"/>
        <v>#N/A</v>
      </c>
      <c r="EU598" s="56">
        <f t="shared" si="1713"/>
        <v>0</v>
      </c>
      <c r="EV598" s="56">
        <f t="shared" si="1714"/>
        <v>0</v>
      </c>
      <c r="EW598" s="56">
        <f t="shared" si="1715"/>
        <v>0</v>
      </c>
      <c r="EX598" s="56">
        <f t="shared" si="1716"/>
        <v>0</v>
      </c>
      <c r="EY598" s="56">
        <f t="shared" si="1717"/>
        <v>0</v>
      </c>
      <c r="EZ598" s="56">
        <f t="shared" si="1718"/>
        <v>0</v>
      </c>
      <c r="FA598" s="39">
        <f t="shared" si="1719"/>
        <v>0</v>
      </c>
      <c r="FB598" s="39">
        <f t="shared" si="1720"/>
        <v>0</v>
      </c>
      <c r="FC598" s="54">
        <f t="shared" si="1721"/>
        <v>0</v>
      </c>
      <c r="FD598" s="54">
        <f t="shared" si="1722"/>
        <v>0</v>
      </c>
      <c r="FE598" s="39">
        <f t="shared" si="1723"/>
        <v>0</v>
      </c>
      <c r="FF598" s="54">
        <f t="shared" si="1724"/>
        <v>0</v>
      </c>
      <c r="FG598" s="39">
        <f t="shared" si="1725"/>
        <v>0</v>
      </c>
      <c r="FH598" s="39">
        <f t="shared" si="1802"/>
        <v>0</v>
      </c>
      <c r="FI598" s="39">
        <f t="shared" si="1803"/>
        <v>0</v>
      </c>
      <c r="FJ598" s="39">
        <f t="shared" si="1804"/>
        <v>0</v>
      </c>
      <c r="FK598" s="39" t="e">
        <f t="shared" si="1805"/>
        <v>#DIV/0!</v>
      </c>
      <c r="FL598" s="39" t="e">
        <f t="shared" si="1806"/>
        <v>#DIV/0!</v>
      </c>
      <c r="FM598" s="39" t="e">
        <f t="shared" si="1807"/>
        <v>#DIV/0!</v>
      </c>
      <c r="FN598" s="39">
        <f t="shared" si="1808"/>
        <v>1</v>
      </c>
      <c r="FO598" s="39">
        <f t="shared" si="1726"/>
        <v>0</v>
      </c>
      <c r="FP598" s="39">
        <f t="shared" si="1727"/>
        <v>0</v>
      </c>
      <c r="FQ598" s="39">
        <f t="shared" si="1728"/>
        <v>0</v>
      </c>
      <c r="FR598" s="39">
        <f t="shared" si="1809"/>
        <v>0</v>
      </c>
      <c r="FS598" s="39">
        <f t="shared" si="1810"/>
        <v>0</v>
      </c>
      <c r="FU598" s="39" t="e">
        <f t="shared" si="1811"/>
        <v>#DIV/0!</v>
      </c>
      <c r="FV598" s="39" t="e">
        <f t="shared" si="1812"/>
        <v>#DIV/0!</v>
      </c>
      <c r="FW598" s="39" t="e">
        <f t="shared" si="1813"/>
        <v>#DIV/0!</v>
      </c>
      <c r="FY598" s="39" t="e">
        <f t="shared" si="1814"/>
        <v>#DIV/0!</v>
      </c>
      <c r="FZ598" s="39" t="e">
        <f t="shared" si="1815"/>
        <v>#DIV/0!</v>
      </c>
      <c r="GA598" s="39" t="e">
        <f t="shared" si="1816"/>
        <v>#DIV/0!</v>
      </c>
      <c r="GB598" s="39" t="e">
        <f t="shared" si="1817"/>
        <v>#DIV/0!</v>
      </c>
      <c r="GC598" s="39" t="e">
        <f t="shared" si="1818"/>
        <v>#DIV/0!</v>
      </c>
      <c r="GD598" s="39" t="e">
        <f t="shared" si="1819"/>
        <v>#DIV/0!</v>
      </c>
      <c r="GE598" s="39" t="e">
        <f t="shared" si="1820"/>
        <v>#DIV/0!</v>
      </c>
      <c r="GF598" s="39" t="e">
        <f t="shared" si="1821"/>
        <v>#DIV/0!</v>
      </c>
      <c r="GG598" s="39" t="e">
        <f t="shared" si="1822"/>
        <v>#DIV/0!</v>
      </c>
      <c r="GH598" s="39" t="e">
        <f t="shared" si="1823"/>
        <v>#DIV/0!</v>
      </c>
      <c r="GI598" s="39"/>
      <c r="GJ598" s="39" t="e">
        <f t="shared" si="1824"/>
        <v>#DIV/0!</v>
      </c>
      <c r="GK598" s="39" t="e">
        <f t="shared" si="1825"/>
        <v>#DIV/0!</v>
      </c>
      <c r="GL598" s="39" t="e">
        <f t="shared" si="1826"/>
        <v>#DIV/0!</v>
      </c>
      <c r="GM598" s="39" t="e">
        <f t="shared" si="1827"/>
        <v>#DIV/0!</v>
      </c>
      <c r="GN598" s="39" t="e">
        <f t="shared" si="1828"/>
        <v>#DIV/0!</v>
      </c>
      <c r="GO598" s="57"/>
      <c r="GP598" s="57" t="e">
        <f t="shared" si="1829"/>
        <v>#DIV/0!</v>
      </c>
      <c r="GQ598" s="59" t="e">
        <f t="shared" si="1830"/>
        <v>#DIV/0!</v>
      </c>
      <c r="GR598" s="41" t="e">
        <f t="shared" si="1831"/>
        <v>#DIV/0!</v>
      </c>
      <c r="GS598" s="57" t="e">
        <f t="shared" si="1832"/>
        <v>#DIV/0!</v>
      </c>
      <c r="GT598" s="57" t="e">
        <f t="shared" si="1833"/>
        <v>#DIV/0!</v>
      </c>
      <c r="GU598" s="57" t="e">
        <f t="shared" si="1834"/>
        <v>#DIV/0!</v>
      </c>
      <c r="GV598" s="57"/>
      <c r="GW598" s="42" t="e">
        <f t="shared" si="1835"/>
        <v>#DIV/0!</v>
      </c>
      <c r="GX598" s="42" t="e">
        <f t="shared" si="1836"/>
        <v>#DIV/0!</v>
      </c>
      <c r="GY598" s="42" t="e">
        <f t="shared" si="1837"/>
        <v>#DIV/0!</v>
      </c>
      <c r="GZ598" s="57"/>
      <c r="HA598" s="2" t="e">
        <f t="shared" si="1838"/>
        <v>#DIV/0!</v>
      </c>
      <c r="HB598" s="2" t="e">
        <f t="shared" si="1839"/>
        <v>#DIV/0!</v>
      </c>
      <c r="HC598" s="2" t="e">
        <f t="shared" si="1840"/>
        <v>#DIV/0!</v>
      </c>
      <c r="HD598" s="2" t="e">
        <f t="shared" si="1841"/>
        <v>#DIV/0!</v>
      </c>
      <c r="HE598" s="2" t="e">
        <f t="shared" si="1842"/>
        <v>#DIV/0!</v>
      </c>
      <c r="HF598" s="2" t="e">
        <f t="shared" si="1843"/>
        <v>#DIV/0!</v>
      </c>
      <c r="HG598" s="2" t="e">
        <f t="shared" si="1844"/>
        <v>#DIV/0!</v>
      </c>
      <c r="HH598" s="2" t="e">
        <f t="shared" si="1845"/>
        <v>#DIV/0!</v>
      </c>
      <c r="HI598" s="2" t="e">
        <f t="shared" si="1846"/>
        <v>#DIV/0!</v>
      </c>
      <c r="HJ598" s="11" t="e">
        <f t="shared" si="1847"/>
        <v>#DIV/0!</v>
      </c>
      <c r="HK598" s="60" t="e">
        <f t="shared" si="1848"/>
        <v>#DIV/0!</v>
      </c>
      <c r="HL598" s="57"/>
      <c r="HM598" s="57" t="e">
        <f t="shared" si="1849"/>
        <v>#DIV/0!</v>
      </c>
      <c r="HN598" s="57" t="e">
        <f t="shared" si="1850"/>
        <v>#DIV/0!</v>
      </c>
      <c r="HO598" s="57" t="e">
        <f t="shared" si="1851"/>
        <v>#DIV/0!</v>
      </c>
      <c r="HP598" s="57" t="e">
        <f t="shared" si="1852"/>
        <v>#DIV/0!</v>
      </c>
      <c r="HQ598" s="57" t="e">
        <f t="shared" si="1853"/>
        <v>#DIV/0!</v>
      </c>
      <c r="HR598" s="57"/>
      <c r="HS598" s="57" t="e">
        <f t="shared" si="1854"/>
        <v>#DIV/0!</v>
      </c>
      <c r="HT598" s="57" t="e">
        <f t="shared" si="1855"/>
        <v>#DIV/0!</v>
      </c>
      <c r="HU598" s="57" t="e">
        <f t="shared" si="1856"/>
        <v>#DIV/0!</v>
      </c>
      <c r="HV598" s="57" t="e">
        <f t="shared" si="1857"/>
        <v>#DIV/0!</v>
      </c>
      <c r="HW598" s="57" t="e">
        <f t="shared" si="1858"/>
        <v>#DIV/0!</v>
      </c>
      <c r="HX598" s="57"/>
      <c r="HY598" s="57" t="e">
        <f t="shared" si="1859"/>
        <v>#DIV/0!</v>
      </c>
      <c r="HZ598" s="57" t="e">
        <f t="shared" si="1860"/>
        <v>#DIV/0!</v>
      </c>
      <c r="IA598" s="57"/>
      <c r="IB598" s="61">
        <f t="shared" si="1861"/>
        <v>0</v>
      </c>
      <c r="IC598" s="57" t="str">
        <f t="shared" si="1862"/>
        <v/>
      </c>
      <c r="ID598" s="42"/>
      <c r="IE598" s="2" t="str">
        <f t="shared" si="1863"/>
        <v/>
      </c>
      <c r="IF598" s="60" t="e">
        <f t="shared" si="1864"/>
        <v>#DIV/0!</v>
      </c>
      <c r="IG598" s="60" t="str">
        <f t="shared" si="1865"/>
        <v/>
      </c>
      <c r="IH598" s="60" t="str">
        <f t="shared" si="1866"/>
        <v>zinco-</v>
      </c>
      <c r="II598" s="60" t="str">
        <f t="shared" si="1867"/>
        <v>mangano-</v>
      </c>
      <c r="IJ598" s="60" t="e">
        <f t="shared" si="1868"/>
        <v>#DIV/0!</v>
      </c>
      <c r="IK598" s="60" t="e">
        <f t="shared" si="1869"/>
        <v>#DIV/0!</v>
      </c>
      <c r="IL598" s="60" t="e">
        <f t="shared" si="1870"/>
        <v>#DIV/0!</v>
      </c>
      <c r="IM598" s="60" t="e">
        <f t="shared" si="1871"/>
        <v>#DIV/0!</v>
      </c>
      <c r="IN598" s="60" t="str">
        <f t="shared" si="1872"/>
        <v/>
      </c>
      <c r="IO598" s="60" t="str">
        <f t="shared" si="1873"/>
        <v/>
      </c>
      <c r="IP598" s="57"/>
      <c r="IQ598" s="57" t="str">
        <f t="shared" si="1874"/>
        <v>ERROR!!</v>
      </c>
    </row>
    <row r="599" spans="24:251">
      <c r="X599" s="29">
        <f t="shared" si="1730"/>
        <v>0</v>
      </c>
      <c r="Y599" s="29">
        <f t="shared" si="1731"/>
        <v>0</v>
      </c>
      <c r="Z599" s="29" t="e">
        <f t="shared" si="1732"/>
        <v>#DIV/0!</v>
      </c>
      <c r="AA599" s="29" t="e">
        <f t="shared" si="1733"/>
        <v>#DIV/0!</v>
      </c>
      <c r="AB599" s="29" t="e">
        <f t="shared" si="1734"/>
        <v>#DIV/0!</v>
      </c>
      <c r="AC599" s="29" t="e">
        <f t="shared" si="1735"/>
        <v>#DIV/0!</v>
      </c>
      <c r="AF599" s="23">
        <v>60.084299999999999</v>
      </c>
      <c r="AG599" s="23">
        <v>79.878799999999998</v>
      </c>
      <c r="AH599" s="23">
        <v>101.96120000000001</v>
      </c>
      <c r="AI599" s="23">
        <v>151.99039999999999</v>
      </c>
      <c r="AJ599" s="23">
        <v>159.69</v>
      </c>
      <c r="AK599" s="23">
        <v>71.846400000000003</v>
      </c>
      <c r="AL599" s="23">
        <v>70.9375</v>
      </c>
      <c r="AM599" s="23">
        <v>40.304400000000001</v>
      </c>
      <c r="AN599" s="23">
        <v>56.077399999999997</v>
      </c>
      <c r="AO599" s="23">
        <v>61.978999999999999</v>
      </c>
      <c r="AP599" s="23">
        <v>94.195999999999998</v>
      </c>
      <c r="AQ599" s="23">
        <v>18.998000000000001</v>
      </c>
      <c r="AR599" s="23">
        <v>35.450000000000003</v>
      </c>
      <c r="AS599" s="23">
        <v>29.88</v>
      </c>
      <c r="AT599" s="23">
        <v>74.691999999999993</v>
      </c>
      <c r="AU599" s="23">
        <v>81.39</v>
      </c>
      <c r="AX599" s="54">
        <f t="shared" si="1736"/>
        <v>0</v>
      </c>
      <c r="AY599" s="54">
        <f t="shared" si="1737"/>
        <v>0</v>
      </c>
      <c r="AZ599" s="54">
        <f t="shared" si="1738"/>
        <v>0</v>
      </c>
      <c r="BA599" s="54">
        <f t="shared" si="1739"/>
        <v>0</v>
      </c>
      <c r="BB599" s="54">
        <f t="shared" si="1740"/>
        <v>0</v>
      </c>
      <c r="BC599" s="54">
        <f t="shared" si="1741"/>
        <v>0</v>
      </c>
      <c r="BD599" s="54">
        <f t="shared" si="1742"/>
        <v>0</v>
      </c>
      <c r="BE599" s="54">
        <f t="shared" si="1743"/>
        <v>0</v>
      </c>
      <c r="BF599" s="54">
        <f t="shared" si="1744"/>
        <v>0</v>
      </c>
      <c r="BG599" s="54">
        <f t="shared" si="1745"/>
        <v>0</v>
      </c>
      <c r="BH599" s="54">
        <f t="shared" si="1746"/>
        <v>0</v>
      </c>
      <c r="BI599" s="54">
        <f t="shared" si="1747"/>
        <v>0</v>
      </c>
      <c r="BJ599" s="54">
        <f t="shared" si="1748"/>
        <v>0</v>
      </c>
      <c r="BK599" s="54">
        <f t="shared" si="1749"/>
        <v>0</v>
      </c>
      <c r="BL599" s="54">
        <f t="shared" si="1750"/>
        <v>0</v>
      </c>
      <c r="BM599" s="42"/>
      <c r="BO599" s="54">
        <f>'Norm-coeff'!$C$2+$AX599*'Norm-coeff'!$D$2+$AY599*'Norm-coeff'!$E$2+$AZ599*'Norm-coeff'!$F$2+$BA599*'Norm-coeff'!$G$2+$BB599*'Norm-coeff'!$H$2+$BC599*'Norm-coeff'!$I$2+$BD599*'Norm-coeff'!$J$2+$BE599*'Norm-coeff'!$K$2+$BF599*'Norm-coeff'!$L$2+$BG599*'Norm-coeff'!$M$2+$BH599*'Norm-coeff'!$N$2+$BI599*'Norm-coeff'!$O$2</f>
        <v>5.4045421474420303</v>
      </c>
      <c r="BP599" s="54">
        <f>'Norm-coeff'!$C$3+$AX599*'Norm-coeff'!$D$3+$AY599*'Norm-coeff'!$E$3+$AZ599*'Norm-coeff'!$F$3+$BA599*'Norm-coeff'!$G$3+$BB599*'Norm-coeff'!$H$3+$BC599*'Norm-coeff'!$I$3+$BD599*'Norm-coeff'!$J$3+$BE599*'Norm-coeff'!$K$3+$BF599*'Norm-coeff'!$L$3+$BG599*'Norm-coeff'!$M$3+$BH599*'Norm-coeff'!$N$3+$BI599*'Norm-coeff'!$O$3</f>
        <v>3.15319116612705</v>
      </c>
      <c r="BQ599" s="54">
        <f>'Norm-coeff'!$C$4+$AX599*'Norm-coeff'!$D$4+$AY599*'Norm-coeff'!$E$4+$AZ599*'Norm-coeff'!$F$4+$BA599*'Norm-coeff'!$G$4+$BB599*'Norm-coeff'!$H$4+$BC599*'Norm-coeff'!$I$4+$BD599*'Norm-coeff'!$J$4+$BE599*'Norm-coeff'!$K$4+$BF599*'Norm-coeff'!$L$4+$BG599*'Norm-coeff'!$M$4+$BH599*'Norm-coeff'!$N$4+$BI599*'Norm-coeff'!$O$4</f>
        <v>1.42115649462768</v>
      </c>
      <c r="BR599" s="54">
        <f>'Norm-coeff'!$C$5+$AX599*'Norm-coeff'!$D$5+$AY599*'Norm-coeff'!$E$5+$AZ599*'Norm-coeff'!$F$5+$BA599*'Norm-coeff'!$G$5+$BB599*'Norm-coeff'!$H$5+$BC599*'Norm-coeff'!$I$5+$BD599*'Norm-coeff'!$J$5+$BE599*'Norm-coeff'!$K$5+$BF599*'Norm-coeff'!$L$5+$BG599*'Norm-coeff'!$M$5+$BH599*'Norm-coeff'!$N$5+$BI599*'Norm-coeff'!$O$5</f>
        <v>1.0553329241296201</v>
      </c>
      <c r="BS599" s="54">
        <f>'Norm-coeff'!$C$6+$AX599*'Norm-coeff'!$D$6+$AY599*'Norm-coeff'!$E$6+$AZ599*'Norm-coeff'!$F$6+$BA599*'Norm-coeff'!$G$6+$BB599*'Norm-coeff'!$H$6+$BC599*'Norm-coeff'!$I$6+$BD599*'Norm-coeff'!$J$6+$BE599*'Norm-coeff'!$K$6+$BF599*'Norm-coeff'!$L$6+$BG599*'Norm-coeff'!$M$6+$BH599*'Norm-coeff'!$N$6+$BI599*'Norm-coeff'!$O$6</f>
        <v>-1.48700885495103E-2</v>
      </c>
      <c r="BT599" s="54">
        <f>'Norm-coeff'!$C$7+$AX599*'Norm-coeff'!$D$7+$AY599*'Norm-coeff'!$E$7+$AZ599*'Norm-coeff'!$F$7+$BA599*'Norm-coeff'!$G$7+$BB599*'Norm-coeff'!$H$7+$BC599*'Norm-coeff'!$I$7+$BD599*'Norm-coeff'!$J$7+$BE599*'Norm-coeff'!$K$7+$BF599*'Norm-coeff'!$L$7+$BG599*'Norm-coeff'!$M$7+$BH599*'Norm-coeff'!$N$7+$BI599*'Norm-coeff'!$O$7</f>
        <v>2.0907583608832998</v>
      </c>
      <c r="BU599" s="54">
        <f>'Norm-coeff'!$C$8+$AX599*'Norm-coeff'!$D$8+$AY599*'Norm-coeff'!$E$8+$AZ599*'Norm-coeff'!$F$8+$BA599*'Norm-coeff'!$G$8+$BB599*'Norm-coeff'!$H$8+$BC599*'Norm-coeff'!$I$8+$BD599*'Norm-coeff'!$J$8+$BE599*'Norm-coeff'!$K$8+$BF599*'Norm-coeff'!$L$8+$BG599*'Norm-coeff'!$M$8+$BH599*'Norm-coeff'!$N$8+$BI599*'Norm-coeff'!$O$8</f>
        <v>0.65894159836244504</v>
      </c>
      <c r="BV599" s="54">
        <f>'Norm-coeff'!$C$9+$AX599*'Norm-coeff'!$D$9+$AY599*'Norm-coeff'!$E$9+$AZ599*'Norm-coeff'!$F$9+$BA599*'Norm-coeff'!$G$9+$BB599*'Norm-coeff'!$H$9+$BC599*'Norm-coeff'!$I$9+$BD599*'Norm-coeff'!$J$9+$BE599*'Norm-coeff'!$K$9+$BF599*'Norm-coeff'!$L$9+$BG599*'Norm-coeff'!$M$9+$BH599*'Norm-coeff'!$N$9+$BI599*'Norm-coeff'!$O$9</f>
        <v>1.48961085014701</v>
      </c>
      <c r="BW599" s="54">
        <f>'Norm-coeff'!$C$10+$AX599*'Norm-coeff'!$D$10+$AY599*'Norm-coeff'!$E$10+$AZ599*'Norm-coeff'!$F$10+$BA599*'Norm-coeff'!$G$10+$BB599*'Norm-coeff'!$H$10+$BC599*'Norm-coeff'!$I$10+$BD599*'Norm-coeff'!$J$10+$BE599*'Norm-coeff'!$K$10+$BF599*'Norm-coeff'!$L$10+$BG599*'Norm-coeff'!$M$10+$BH599*'Norm-coeff'!$N$10+$BI599*'Norm-coeff'!$O$10</f>
        <v>1.42058735749591</v>
      </c>
      <c r="BX599" s="54">
        <f>'Norm-coeff'!$C$11+$AX599*'Norm-coeff'!$D$11+$AY599*'Norm-coeff'!$E$11+$AZ599*'Norm-coeff'!$F$11+$BA599*'Norm-coeff'!$G$11+$BB599*'Norm-coeff'!$H$11+$BC599*'Norm-coeff'!$I$11+$BD599*'Norm-coeff'!$J$11+$BE599*'Norm-coeff'!$K$11+$BF599*'Norm-coeff'!$L$11+$BG599*'Norm-coeff'!$M$11+$BH599*'Norm-coeff'!$N$11+$BI599*'Norm-coeff'!$O$11</f>
        <v>0.221233014421479</v>
      </c>
      <c r="BY599" s="54">
        <f>'Norm-coeff'!$C$12+$AX599*'Norm-coeff'!$D$12+$AY599*'Norm-coeff'!$E$12+$AZ599*'Norm-coeff'!$F$12+$BA599*'Norm-coeff'!$G$12+$BB599*'Norm-coeff'!$H$12+$BC599*'Norm-coeff'!$I$12+$BD599*'Norm-coeff'!$J$12+$BE599*'Norm-coeff'!$K$12+$BF599*'Norm-coeff'!$L$12+$BG599*'Norm-coeff'!$M$12+$BH599*'Norm-coeff'!$N$12+$BI599*'Norm-coeff'!$O$12</f>
        <v>0.283527502056037</v>
      </c>
      <c r="BZ599" s="54">
        <f>'Norm-coeff'!$C$13+$AX599*'Norm-coeff'!$D$13+$AY599*'Norm-coeff'!$E$13+$AZ599*'Norm-coeff'!$F$13+$BA599*'Norm-coeff'!$G$13+$BB599*'Norm-coeff'!$H$13+$BC599*'Norm-coeff'!$I$13+$BD599*'Norm-coeff'!$J$13+$BE599*'Norm-coeff'!$K$13+$BF599*'Norm-coeff'!$L$13+$BG599*'Norm-coeff'!$M$13+$BH599*'Norm-coeff'!$N$13+$BI599*'Norm-coeff'!$O$13</f>
        <v>-4.1864930554451202E-2</v>
      </c>
      <c r="CA599" s="54">
        <f>'Norm-coeff'!$C$14+$AX599*'Norm-coeff'!$D$14+$AY599*'Norm-coeff'!$E$14+$AZ599*'Norm-coeff'!$F$14+$BA599*'Norm-coeff'!$G$14+$BB599*'Norm-coeff'!$H$14+$BC599*'Norm-coeff'!$I$14+$BD599*'Norm-coeff'!$J$14+$BE599*'Norm-coeff'!$K$14+$BF599*'Norm-coeff'!$L$14+$BG599*'Norm-coeff'!$M$14+$BH599*'Norm-coeff'!$N$14+$BI599*'Norm-coeff'!$O$14</f>
        <v>4.2526983164477103</v>
      </c>
      <c r="CC599" s="54">
        <f t="shared" si="1875"/>
        <v>0</v>
      </c>
      <c r="CG599" s="54">
        <f t="shared" si="1751"/>
        <v>0</v>
      </c>
      <c r="CH599" s="54">
        <f t="shared" si="1729"/>
        <v>0</v>
      </c>
      <c r="CI599" s="54">
        <f t="shared" si="1752"/>
        <v>0</v>
      </c>
      <c r="CJ599" s="56">
        <f t="shared" si="1753"/>
        <v>0</v>
      </c>
      <c r="CK599" s="54">
        <f t="shared" si="1754"/>
        <v>0</v>
      </c>
      <c r="CL599" s="54">
        <f t="shared" si="1755"/>
        <v>0</v>
      </c>
      <c r="CM599" s="54">
        <f t="shared" si="1756"/>
        <v>0</v>
      </c>
      <c r="CN599" s="54">
        <f t="shared" si="1757"/>
        <v>0</v>
      </c>
      <c r="CO599" s="54">
        <f t="shared" si="1758"/>
        <v>0</v>
      </c>
      <c r="CP599" s="54">
        <f t="shared" si="1759"/>
        <v>0</v>
      </c>
      <c r="CQ599" s="54">
        <f t="shared" si="1760"/>
        <v>0</v>
      </c>
      <c r="CR599" s="54">
        <f t="shared" si="1761"/>
        <v>0</v>
      </c>
      <c r="CS599" s="54">
        <f t="shared" si="1762"/>
        <v>0</v>
      </c>
      <c r="CU599" s="54">
        <f t="shared" si="1763"/>
        <v>0</v>
      </c>
      <c r="CV599" s="54">
        <f t="shared" si="1764"/>
        <v>0</v>
      </c>
      <c r="CW599" s="54">
        <f t="shared" si="1765"/>
        <v>0</v>
      </c>
      <c r="CX599" s="54">
        <f t="shared" si="1766"/>
        <v>0</v>
      </c>
      <c r="CZ599" s="54">
        <f t="shared" si="1767"/>
        <v>0</v>
      </c>
      <c r="DA599" s="54">
        <f t="shared" si="1768"/>
        <v>0</v>
      </c>
      <c r="DB599" s="54">
        <f t="shared" si="1769"/>
        <v>0</v>
      </c>
      <c r="DC599" s="54">
        <f t="shared" si="1770"/>
        <v>0</v>
      </c>
      <c r="DD599" s="54">
        <f t="shared" si="1771"/>
        <v>0</v>
      </c>
      <c r="DE599" s="54">
        <f t="shared" si="1772"/>
        <v>0</v>
      </c>
      <c r="DF599" s="54">
        <f t="shared" si="1773"/>
        <v>0</v>
      </c>
      <c r="DG599" s="54">
        <f t="shared" si="1774"/>
        <v>2</v>
      </c>
      <c r="DH599" s="71">
        <f t="shared" si="1775"/>
        <v>0</v>
      </c>
      <c r="DI599" s="71">
        <f t="shared" si="1776"/>
        <v>0</v>
      </c>
      <c r="DJ599" s="54">
        <f t="shared" si="1777"/>
        <v>0</v>
      </c>
      <c r="DK599" s="54">
        <f t="shared" si="1778"/>
        <v>2</v>
      </c>
      <c r="DL599" s="4">
        <f t="shared" si="1703"/>
        <v>0</v>
      </c>
      <c r="DM599" s="3">
        <f t="shared" si="1779"/>
        <v>0</v>
      </c>
      <c r="DN599" s="3">
        <f t="shared" si="1780"/>
        <v>0</v>
      </c>
      <c r="DO599" s="4" t="e">
        <f t="shared" si="1781"/>
        <v>#DIV/0!</v>
      </c>
      <c r="DP599" s="57"/>
      <c r="DQ599" s="57"/>
      <c r="DR599" s="56">
        <f t="shared" si="1704"/>
        <v>2</v>
      </c>
      <c r="DS599" s="56">
        <f t="shared" si="1705"/>
        <v>0</v>
      </c>
      <c r="DT599" s="38">
        <f t="shared" si="1706"/>
        <v>0</v>
      </c>
      <c r="DU599" s="38">
        <f t="shared" si="1782"/>
        <v>2</v>
      </c>
      <c r="DV599" s="38">
        <f t="shared" si="1707"/>
        <v>0</v>
      </c>
      <c r="DW599" s="39">
        <f t="shared" si="1708"/>
        <v>0</v>
      </c>
      <c r="DX599" s="39">
        <f t="shared" si="1709"/>
        <v>0</v>
      </c>
      <c r="DY599" s="39">
        <f t="shared" si="1710"/>
        <v>0</v>
      </c>
      <c r="DZ599" s="39">
        <f t="shared" si="1711"/>
        <v>0</v>
      </c>
      <c r="EA599" s="39">
        <f t="shared" si="1712"/>
        <v>0</v>
      </c>
      <c r="EB599" s="37" t="e">
        <f t="shared" si="1783"/>
        <v>#DIV/0!</v>
      </c>
      <c r="EC599" s="37" t="e">
        <f t="shared" si="1784"/>
        <v>#DIV/0!</v>
      </c>
      <c r="ED599" s="37" t="e">
        <f t="shared" si="1785"/>
        <v>#DIV/0!</v>
      </c>
      <c r="EE599" s="37" t="e">
        <f t="shared" si="1786"/>
        <v>#DIV/0!</v>
      </c>
      <c r="EF599" s="39" t="e">
        <f t="shared" si="1787"/>
        <v>#DIV/0!</v>
      </c>
      <c r="EG599" s="37" t="e">
        <f t="shared" si="1788"/>
        <v>#DIV/0!</v>
      </c>
      <c r="EH599" s="37" t="e">
        <f t="shared" si="1789"/>
        <v>#DIV/0!</v>
      </c>
      <c r="EI599" s="11" t="b">
        <f t="shared" si="1790"/>
        <v>1</v>
      </c>
      <c r="EJ599" s="11" t="b">
        <f t="shared" si="1791"/>
        <v>0</v>
      </c>
      <c r="EK599" s="39" t="e">
        <f t="shared" si="1792"/>
        <v>#DIV/0!</v>
      </c>
      <c r="EL599" s="39" t="e">
        <f t="shared" si="1793"/>
        <v>#DIV/0!</v>
      </c>
      <c r="EM599" s="39" t="e">
        <f t="shared" si="1794"/>
        <v>#DIV/0!</v>
      </c>
      <c r="EN599" s="39" t="e">
        <f t="shared" si="1795"/>
        <v>#DIV/0!</v>
      </c>
      <c r="EO599" s="39" t="e">
        <f t="shared" si="1796"/>
        <v>#DIV/0!</v>
      </c>
      <c r="EP599" s="39" t="e">
        <f t="shared" si="1797"/>
        <v>#DIV/0!</v>
      </c>
      <c r="EQ599" s="39" t="e">
        <f t="shared" si="1798"/>
        <v>#DIV/0!</v>
      </c>
      <c r="ER599" s="39" t="e">
        <f t="shared" si="1799"/>
        <v>#DIV/0!</v>
      </c>
      <c r="ES599" s="58" t="str">
        <f t="shared" si="1800"/>
        <v>(OH,F,Cl)-dominate amphibole</v>
      </c>
      <c r="ET599" s="58" t="e">
        <f t="shared" si="1801"/>
        <v>#N/A</v>
      </c>
      <c r="EU599" s="56">
        <f t="shared" si="1713"/>
        <v>0</v>
      </c>
      <c r="EV599" s="56">
        <f t="shared" si="1714"/>
        <v>0</v>
      </c>
      <c r="EW599" s="56">
        <f t="shared" si="1715"/>
        <v>0</v>
      </c>
      <c r="EX599" s="56">
        <f t="shared" si="1716"/>
        <v>0</v>
      </c>
      <c r="EY599" s="56">
        <f t="shared" si="1717"/>
        <v>0</v>
      </c>
      <c r="EZ599" s="56">
        <f t="shared" si="1718"/>
        <v>0</v>
      </c>
      <c r="FA599" s="39">
        <f t="shared" si="1719"/>
        <v>0</v>
      </c>
      <c r="FB599" s="39">
        <f t="shared" si="1720"/>
        <v>0</v>
      </c>
      <c r="FC599" s="54">
        <f t="shared" si="1721"/>
        <v>0</v>
      </c>
      <c r="FD599" s="54">
        <f t="shared" si="1722"/>
        <v>0</v>
      </c>
      <c r="FE599" s="39">
        <f t="shared" si="1723"/>
        <v>0</v>
      </c>
      <c r="FF599" s="54">
        <f t="shared" si="1724"/>
        <v>0</v>
      </c>
      <c r="FG599" s="39">
        <f t="shared" si="1725"/>
        <v>0</v>
      </c>
      <c r="FH599" s="39">
        <f t="shared" si="1802"/>
        <v>0</v>
      </c>
      <c r="FI599" s="39">
        <f t="shared" si="1803"/>
        <v>0</v>
      </c>
      <c r="FJ599" s="39">
        <f t="shared" si="1804"/>
        <v>0</v>
      </c>
      <c r="FK599" s="39" t="e">
        <f t="shared" si="1805"/>
        <v>#DIV/0!</v>
      </c>
      <c r="FL599" s="39" t="e">
        <f t="shared" si="1806"/>
        <v>#DIV/0!</v>
      </c>
      <c r="FM599" s="39" t="e">
        <f t="shared" si="1807"/>
        <v>#DIV/0!</v>
      </c>
      <c r="FN599" s="39">
        <f t="shared" si="1808"/>
        <v>1</v>
      </c>
      <c r="FO599" s="39">
        <f t="shared" si="1726"/>
        <v>0</v>
      </c>
      <c r="FP599" s="39">
        <f t="shared" si="1727"/>
        <v>0</v>
      </c>
      <c r="FQ599" s="39">
        <f t="shared" si="1728"/>
        <v>0</v>
      </c>
      <c r="FR599" s="39">
        <f t="shared" si="1809"/>
        <v>0</v>
      </c>
      <c r="FS599" s="39">
        <f t="shared" si="1810"/>
        <v>0</v>
      </c>
      <c r="FU599" s="39" t="e">
        <f t="shared" si="1811"/>
        <v>#DIV/0!</v>
      </c>
      <c r="FV599" s="39" t="e">
        <f t="shared" si="1812"/>
        <v>#DIV/0!</v>
      </c>
      <c r="FW599" s="39" t="e">
        <f t="shared" si="1813"/>
        <v>#DIV/0!</v>
      </c>
      <c r="FY599" s="39" t="e">
        <f t="shared" si="1814"/>
        <v>#DIV/0!</v>
      </c>
      <c r="FZ599" s="39" t="e">
        <f t="shared" si="1815"/>
        <v>#DIV/0!</v>
      </c>
      <c r="GA599" s="39" t="e">
        <f t="shared" si="1816"/>
        <v>#DIV/0!</v>
      </c>
      <c r="GB599" s="39" t="e">
        <f t="shared" si="1817"/>
        <v>#DIV/0!</v>
      </c>
      <c r="GC599" s="39" t="e">
        <f t="shared" si="1818"/>
        <v>#DIV/0!</v>
      </c>
      <c r="GD599" s="39" t="e">
        <f t="shared" si="1819"/>
        <v>#DIV/0!</v>
      </c>
      <c r="GE599" s="39" t="e">
        <f t="shared" si="1820"/>
        <v>#DIV/0!</v>
      </c>
      <c r="GF599" s="39" t="e">
        <f t="shared" si="1821"/>
        <v>#DIV/0!</v>
      </c>
      <c r="GG599" s="39" t="e">
        <f t="shared" si="1822"/>
        <v>#DIV/0!</v>
      </c>
      <c r="GH599" s="39" t="e">
        <f t="shared" si="1823"/>
        <v>#DIV/0!</v>
      </c>
      <c r="GI599" s="39"/>
      <c r="GJ599" s="39" t="e">
        <f t="shared" si="1824"/>
        <v>#DIV/0!</v>
      </c>
      <c r="GK599" s="39" t="e">
        <f t="shared" si="1825"/>
        <v>#DIV/0!</v>
      </c>
      <c r="GL599" s="39" t="e">
        <f t="shared" si="1826"/>
        <v>#DIV/0!</v>
      </c>
      <c r="GM599" s="39" t="e">
        <f t="shared" si="1827"/>
        <v>#DIV/0!</v>
      </c>
      <c r="GN599" s="39" t="e">
        <f t="shared" si="1828"/>
        <v>#DIV/0!</v>
      </c>
      <c r="GO599" s="57"/>
      <c r="GP599" s="57" t="e">
        <f t="shared" si="1829"/>
        <v>#DIV/0!</v>
      </c>
      <c r="GQ599" s="59" t="e">
        <f t="shared" si="1830"/>
        <v>#DIV/0!</v>
      </c>
      <c r="GR599" s="41" t="e">
        <f t="shared" si="1831"/>
        <v>#DIV/0!</v>
      </c>
      <c r="GS599" s="57" t="e">
        <f t="shared" si="1832"/>
        <v>#DIV/0!</v>
      </c>
      <c r="GT599" s="57" t="e">
        <f t="shared" si="1833"/>
        <v>#DIV/0!</v>
      </c>
      <c r="GU599" s="57" t="e">
        <f t="shared" si="1834"/>
        <v>#DIV/0!</v>
      </c>
      <c r="GV599" s="57"/>
      <c r="GW599" s="42" t="e">
        <f t="shared" si="1835"/>
        <v>#DIV/0!</v>
      </c>
      <c r="GX599" s="42" t="e">
        <f t="shared" si="1836"/>
        <v>#DIV/0!</v>
      </c>
      <c r="GY599" s="42" t="e">
        <f t="shared" si="1837"/>
        <v>#DIV/0!</v>
      </c>
      <c r="GZ599" s="57"/>
      <c r="HA599" s="2" t="e">
        <f t="shared" si="1838"/>
        <v>#DIV/0!</v>
      </c>
      <c r="HB599" s="2" t="e">
        <f t="shared" si="1839"/>
        <v>#DIV/0!</v>
      </c>
      <c r="HC599" s="2" t="e">
        <f t="shared" si="1840"/>
        <v>#DIV/0!</v>
      </c>
      <c r="HD599" s="2" t="e">
        <f t="shared" si="1841"/>
        <v>#DIV/0!</v>
      </c>
      <c r="HE599" s="2" t="e">
        <f t="shared" si="1842"/>
        <v>#DIV/0!</v>
      </c>
      <c r="HF599" s="2" t="e">
        <f t="shared" si="1843"/>
        <v>#DIV/0!</v>
      </c>
      <c r="HG599" s="2" t="e">
        <f t="shared" si="1844"/>
        <v>#DIV/0!</v>
      </c>
      <c r="HH599" s="2" t="e">
        <f t="shared" si="1845"/>
        <v>#DIV/0!</v>
      </c>
      <c r="HI599" s="2" t="e">
        <f t="shared" si="1846"/>
        <v>#DIV/0!</v>
      </c>
      <c r="HJ599" s="11" t="e">
        <f t="shared" si="1847"/>
        <v>#DIV/0!</v>
      </c>
      <c r="HK599" s="60" t="e">
        <f t="shared" si="1848"/>
        <v>#DIV/0!</v>
      </c>
      <c r="HL599" s="57"/>
      <c r="HM599" s="57" t="e">
        <f t="shared" si="1849"/>
        <v>#DIV/0!</v>
      </c>
      <c r="HN599" s="57" t="e">
        <f t="shared" si="1850"/>
        <v>#DIV/0!</v>
      </c>
      <c r="HO599" s="57" t="e">
        <f t="shared" si="1851"/>
        <v>#DIV/0!</v>
      </c>
      <c r="HP599" s="57" t="e">
        <f t="shared" si="1852"/>
        <v>#DIV/0!</v>
      </c>
      <c r="HQ599" s="57" t="e">
        <f t="shared" si="1853"/>
        <v>#DIV/0!</v>
      </c>
      <c r="HR599" s="57"/>
      <c r="HS599" s="57" t="e">
        <f t="shared" si="1854"/>
        <v>#DIV/0!</v>
      </c>
      <c r="HT599" s="57" t="e">
        <f t="shared" si="1855"/>
        <v>#DIV/0!</v>
      </c>
      <c r="HU599" s="57" t="e">
        <f t="shared" si="1856"/>
        <v>#DIV/0!</v>
      </c>
      <c r="HV599" s="57" t="e">
        <f t="shared" si="1857"/>
        <v>#DIV/0!</v>
      </c>
      <c r="HW599" s="57" t="e">
        <f t="shared" si="1858"/>
        <v>#DIV/0!</v>
      </c>
      <c r="HX599" s="57"/>
      <c r="HY599" s="57" t="e">
        <f t="shared" si="1859"/>
        <v>#DIV/0!</v>
      </c>
      <c r="HZ599" s="57" t="e">
        <f t="shared" si="1860"/>
        <v>#DIV/0!</v>
      </c>
      <c r="IA599" s="57"/>
      <c r="IB599" s="61">
        <f t="shared" si="1861"/>
        <v>0</v>
      </c>
      <c r="IC599" s="57" t="str">
        <f t="shared" si="1862"/>
        <v/>
      </c>
      <c r="ID599" s="42"/>
      <c r="IE599" s="2" t="str">
        <f t="shared" si="1863"/>
        <v/>
      </c>
      <c r="IF599" s="60" t="e">
        <f t="shared" si="1864"/>
        <v>#DIV/0!</v>
      </c>
      <c r="IG599" s="60" t="str">
        <f t="shared" si="1865"/>
        <v/>
      </c>
      <c r="IH599" s="60" t="str">
        <f t="shared" si="1866"/>
        <v>zinco-</v>
      </c>
      <c r="II599" s="60" t="str">
        <f t="shared" si="1867"/>
        <v>mangano-</v>
      </c>
      <c r="IJ599" s="60" t="e">
        <f t="shared" si="1868"/>
        <v>#DIV/0!</v>
      </c>
      <c r="IK599" s="60" t="e">
        <f t="shared" si="1869"/>
        <v>#DIV/0!</v>
      </c>
      <c r="IL599" s="60" t="e">
        <f t="shared" si="1870"/>
        <v>#DIV/0!</v>
      </c>
      <c r="IM599" s="60" t="e">
        <f t="shared" si="1871"/>
        <v>#DIV/0!</v>
      </c>
      <c r="IN599" s="60" t="str">
        <f t="shared" si="1872"/>
        <v/>
      </c>
      <c r="IO599" s="60" t="str">
        <f t="shared" si="1873"/>
        <v/>
      </c>
      <c r="IP599" s="57"/>
      <c r="IQ599" s="57" t="str">
        <f t="shared" si="1874"/>
        <v>ERROR!!</v>
      </c>
    </row>
    <row r="600" spans="24:251">
      <c r="X600" s="29">
        <f t="shared" si="1730"/>
        <v>0</v>
      </c>
      <c r="Y600" s="29">
        <f t="shared" si="1731"/>
        <v>0</v>
      </c>
      <c r="Z600" s="29" t="e">
        <f t="shared" si="1732"/>
        <v>#DIV/0!</v>
      </c>
      <c r="AA600" s="29" t="e">
        <f t="shared" si="1733"/>
        <v>#DIV/0!</v>
      </c>
      <c r="AB600" s="29" t="e">
        <f t="shared" si="1734"/>
        <v>#DIV/0!</v>
      </c>
      <c r="AC600" s="29" t="e">
        <f t="shared" si="1735"/>
        <v>#DIV/0!</v>
      </c>
      <c r="AF600" s="23">
        <v>60.084299999999999</v>
      </c>
      <c r="AG600" s="23">
        <v>79.878799999999998</v>
      </c>
      <c r="AH600" s="23">
        <v>101.96120000000001</v>
      </c>
      <c r="AI600" s="23">
        <v>151.99039999999999</v>
      </c>
      <c r="AJ600" s="23">
        <v>159.69</v>
      </c>
      <c r="AK600" s="23">
        <v>71.846400000000003</v>
      </c>
      <c r="AL600" s="23">
        <v>70.9375</v>
      </c>
      <c r="AM600" s="23">
        <v>40.304400000000001</v>
      </c>
      <c r="AN600" s="23">
        <v>56.077399999999997</v>
      </c>
      <c r="AO600" s="23">
        <v>61.978999999999999</v>
      </c>
      <c r="AP600" s="23">
        <v>94.195999999999998</v>
      </c>
      <c r="AQ600" s="23">
        <v>18.998000000000001</v>
      </c>
      <c r="AR600" s="23">
        <v>35.450000000000003</v>
      </c>
      <c r="AS600" s="23">
        <v>29.88</v>
      </c>
      <c r="AT600" s="23">
        <v>74.691999999999993</v>
      </c>
      <c r="AU600" s="23">
        <v>81.39</v>
      </c>
      <c r="AX600" s="54">
        <f t="shared" si="1736"/>
        <v>0</v>
      </c>
      <c r="AY600" s="54">
        <f t="shared" si="1737"/>
        <v>0</v>
      </c>
      <c r="AZ600" s="54">
        <f t="shared" si="1738"/>
        <v>0</v>
      </c>
      <c r="BA600" s="54">
        <f t="shared" si="1739"/>
        <v>0</v>
      </c>
      <c r="BB600" s="54">
        <f t="shared" si="1740"/>
        <v>0</v>
      </c>
      <c r="BC600" s="54">
        <f t="shared" si="1741"/>
        <v>0</v>
      </c>
      <c r="BD600" s="54">
        <f t="shared" si="1742"/>
        <v>0</v>
      </c>
      <c r="BE600" s="54">
        <f t="shared" si="1743"/>
        <v>0</v>
      </c>
      <c r="BF600" s="54">
        <f t="shared" si="1744"/>
        <v>0</v>
      </c>
      <c r="BG600" s="54">
        <f t="shared" si="1745"/>
        <v>0</v>
      </c>
      <c r="BH600" s="54">
        <f t="shared" si="1746"/>
        <v>0</v>
      </c>
      <c r="BI600" s="54">
        <f t="shared" si="1747"/>
        <v>0</v>
      </c>
      <c r="BJ600" s="54">
        <f t="shared" si="1748"/>
        <v>0</v>
      </c>
      <c r="BK600" s="54">
        <f t="shared" si="1749"/>
        <v>0</v>
      </c>
      <c r="BL600" s="54">
        <f t="shared" si="1750"/>
        <v>0</v>
      </c>
      <c r="BM600" s="42"/>
      <c r="BO600" s="54">
        <f>'Norm-coeff'!$C$2+$AX600*'Norm-coeff'!$D$2+$AY600*'Norm-coeff'!$E$2+$AZ600*'Norm-coeff'!$F$2+$BA600*'Norm-coeff'!$G$2+$BB600*'Norm-coeff'!$H$2+$BC600*'Norm-coeff'!$I$2+$BD600*'Norm-coeff'!$J$2+$BE600*'Norm-coeff'!$K$2+$BF600*'Norm-coeff'!$L$2+$BG600*'Norm-coeff'!$M$2+$BH600*'Norm-coeff'!$N$2+$BI600*'Norm-coeff'!$O$2</f>
        <v>5.4045421474420303</v>
      </c>
      <c r="BP600" s="54">
        <f>'Norm-coeff'!$C$3+$AX600*'Norm-coeff'!$D$3+$AY600*'Norm-coeff'!$E$3+$AZ600*'Norm-coeff'!$F$3+$BA600*'Norm-coeff'!$G$3+$BB600*'Norm-coeff'!$H$3+$BC600*'Norm-coeff'!$I$3+$BD600*'Norm-coeff'!$J$3+$BE600*'Norm-coeff'!$K$3+$BF600*'Norm-coeff'!$L$3+$BG600*'Norm-coeff'!$M$3+$BH600*'Norm-coeff'!$N$3+$BI600*'Norm-coeff'!$O$3</f>
        <v>3.15319116612705</v>
      </c>
      <c r="BQ600" s="54">
        <f>'Norm-coeff'!$C$4+$AX600*'Norm-coeff'!$D$4+$AY600*'Norm-coeff'!$E$4+$AZ600*'Norm-coeff'!$F$4+$BA600*'Norm-coeff'!$G$4+$BB600*'Norm-coeff'!$H$4+$BC600*'Norm-coeff'!$I$4+$BD600*'Norm-coeff'!$J$4+$BE600*'Norm-coeff'!$K$4+$BF600*'Norm-coeff'!$L$4+$BG600*'Norm-coeff'!$M$4+$BH600*'Norm-coeff'!$N$4+$BI600*'Norm-coeff'!$O$4</f>
        <v>1.42115649462768</v>
      </c>
      <c r="BR600" s="54">
        <f>'Norm-coeff'!$C$5+$AX600*'Norm-coeff'!$D$5+$AY600*'Norm-coeff'!$E$5+$AZ600*'Norm-coeff'!$F$5+$BA600*'Norm-coeff'!$G$5+$BB600*'Norm-coeff'!$H$5+$BC600*'Norm-coeff'!$I$5+$BD600*'Norm-coeff'!$J$5+$BE600*'Norm-coeff'!$K$5+$BF600*'Norm-coeff'!$L$5+$BG600*'Norm-coeff'!$M$5+$BH600*'Norm-coeff'!$N$5+$BI600*'Norm-coeff'!$O$5</f>
        <v>1.0553329241296201</v>
      </c>
      <c r="BS600" s="54">
        <f>'Norm-coeff'!$C$6+$AX600*'Norm-coeff'!$D$6+$AY600*'Norm-coeff'!$E$6+$AZ600*'Norm-coeff'!$F$6+$BA600*'Norm-coeff'!$G$6+$BB600*'Norm-coeff'!$H$6+$BC600*'Norm-coeff'!$I$6+$BD600*'Norm-coeff'!$J$6+$BE600*'Norm-coeff'!$K$6+$BF600*'Norm-coeff'!$L$6+$BG600*'Norm-coeff'!$M$6+$BH600*'Norm-coeff'!$N$6+$BI600*'Norm-coeff'!$O$6</f>
        <v>-1.48700885495103E-2</v>
      </c>
      <c r="BT600" s="54">
        <f>'Norm-coeff'!$C$7+$AX600*'Norm-coeff'!$D$7+$AY600*'Norm-coeff'!$E$7+$AZ600*'Norm-coeff'!$F$7+$BA600*'Norm-coeff'!$G$7+$BB600*'Norm-coeff'!$H$7+$BC600*'Norm-coeff'!$I$7+$BD600*'Norm-coeff'!$J$7+$BE600*'Norm-coeff'!$K$7+$BF600*'Norm-coeff'!$L$7+$BG600*'Norm-coeff'!$M$7+$BH600*'Norm-coeff'!$N$7+$BI600*'Norm-coeff'!$O$7</f>
        <v>2.0907583608832998</v>
      </c>
      <c r="BU600" s="54">
        <f>'Norm-coeff'!$C$8+$AX600*'Norm-coeff'!$D$8+$AY600*'Norm-coeff'!$E$8+$AZ600*'Norm-coeff'!$F$8+$BA600*'Norm-coeff'!$G$8+$BB600*'Norm-coeff'!$H$8+$BC600*'Norm-coeff'!$I$8+$BD600*'Norm-coeff'!$J$8+$BE600*'Norm-coeff'!$K$8+$BF600*'Norm-coeff'!$L$8+$BG600*'Norm-coeff'!$M$8+$BH600*'Norm-coeff'!$N$8+$BI600*'Norm-coeff'!$O$8</f>
        <v>0.65894159836244504</v>
      </c>
      <c r="BV600" s="54">
        <f>'Norm-coeff'!$C$9+$AX600*'Norm-coeff'!$D$9+$AY600*'Norm-coeff'!$E$9+$AZ600*'Norm-coeff'!$F$9+$BA600*'Norm-coeff'!$G$9+$BB600*'Norm-coeff'!$H$9+$BC600*'Norm-coeff'!$I$9+$BD600*'Norm-coeff'!$J$9+$BE600*'Norm-coeff'!$K$9+$BF600*'Norm-coeff'!$L$9+$BG600*'Norm-coeff'!$M$9+$BH600*'Norm-coeff'!$N$9+$BI600*'Norm-coeff'!$O$9</f>
        <v>1.48961085014701</v>
      </c>
      <c r="BW600" s="54">
        <f>'Norm-coeff'!$C$10+$AX600*'Norm-coeff'!$D$10+$AY600*'Norm-coeff'!$E$10+$AZ600*'Norm-coeff'!$F$10+$BA600*'Norm-coeff'!$G$10+$BB600*'Norm-coeff'!$H$10+$BC600*'Norm-coeff'!$I$10+$BD600*'Norm-coeff'!$J$10+$BE600*'Norm-coeff'!$K$10+$BF600*'Norm-coeff'!$L$10+$BG600*'Norm-coeff'!$M$10+$BH600*'Norm-coeff'!$N$10+$BI600*'Norm-coeff'!$O$10</f>
        <v>1.42058735749591</v>
      </c>
      <c r="BX600" s="54">
        <f>'Norm-coeff'!$C$11+$AX600*'Norm-coeff'!$D$11+$AY600*'Norm-coeff'!$E$11+$AZ600*'Norm-coeff'!$F$11+$BA600*'Norm-coeff'!$G$11+$BB600*'Norm-coeff'!$H$11+$BC600*'Norm-coeff'!$I$11+$BD600*'Norm-coeff'!$J$11+$BE600*'Norm-coeff'!$K$11+$BF600*'Norm-coeff'!$L$11+$BG600*'Norm-coeff'!$M$11+$BH600*'Norm-coeff'!$N$11+$BI600*'Norm-coeff'!$O$11</f>
        <v>0.221233014421479</v>
      </c>
      <c r="BY600" s="54">
        <f>'Norm-coeff'!$C$12+$AX600*'Norm-coeff'!$D$12+$AY600*'Norm-coeff'!$E$12+$AZ600*'Norm-coeff'!$F$12+$BA600*'Norm-coeff'!$G$12+$BB600*'Norm-coeff'!$H$12+$BC600*'Norm-coeff'!$I$12+$BD600*'Norm-coeff'!$J$12+$BE600*'Norm-coeff'!$K$12+$BF600*'Norm-coeff'!$L$12+$BG600*'Norm-coeff'!$M$12+$BH600*'Norm-coeff'!$N$12+$BI600*'Norm-coeff'!$O$12</f>
        <v>0.283527502056037</v>
      </c>
      <c r="BZ600" s="54">
        <f>'Norm-coeff'!$C$13+$AX600*'Norm-coeff'!$D$13+$AY600*'Norm-coeff'!$E$13+$AZ600*'Norm-coeff'!$F$13+$BA600*'Norm-coeff'!$G$13+$BB600*'Norm-coeff'!$H$13+$BC600*'Norm-coeff'!$I$13+$BD600*'Norm-coeff'!$J$13+$BE600*'Norm-coeff'!$K$13+$BF600*'Norm-coeff'!$L$13+$BG600*'Norm-coeff'!$M$13+$BH600*'Norm-coeff'!$N$13+$BI600*'Norm-coeff'!$O$13</f>
        <v>-4.1864930554451202E-2</v>
      </c>
      <c r="CA600" s="54">
        <f>'Norm-coeff'!$C$14+$AX600*'Norm-coeff'!$D$14+$AY600*'Norm-coeff'!$E$14+$AZ600*'Norm-coeff'!$F$14+$BA600*'Norm-coeff'!$G$14+$BB600*'Norm-coeff'!$H$14+$BC600*'Norm-coeff'!$I$14+$BD600*'Norm-coeff'!$J$14+$BE600*'Norm-coeff'!$K$14+$BF600*'Norm-coeff'!$L$14+$BG600*'Norm-coeff'!$M$14+$BH600*'Norm-coeff'!$N$14+$BI600*'Norm-coeff'!$O$14</f>
        <v>4.2526983164477103</v>
      </c>
      <c r="CC600" s="54">
        <f t="shared" si="1875"/>
        <v>0</v>
      </c>
      <c r="CG600" s="54">
        <f t="shared" si="1751"/>
        <v>0</v>
      </c>
      <c r="CH600" s="54">
        <f t="shared" si="1729"/>
        <v>0</v>
      </c>
      <c r="CI600" s="54">
        <f t="shared" si="1752"/>
        <v>0</v>
      </c>
      <c r="CJ600" s="56">
        <f t="shared" si="1753"/>
        <v>0</v>
      </c>
      <c r="CK600" s="54">
        <f t="shared" si="1754"/>
        <v>0</v>
      </c>
      <c r="CL600" s="54">
        <f t="shared" si="1755"/>
        <v>0</v>
      </c>
      <c r="CM600" s="54">
        <f t="shared" si="1756"/>
        <v>0</v>
      </c>
      <c r="CN600" s="54">
        <f t="shared" si="1757"/>
        <v>0</v>
      </c>
      <c r="CO600" s="54">
        <f t="shared" si="1758"/>
        <v>0</v>
      </c>
      <c r="CP600" s="54">
        <f t="shared" si="1759"/>
        <v>0</v>
      </c>
      <c r="CQ600" s="54">
        <f t="shared" si="1760"/>
        <v>0</v>
      </c>
      <c r="CR600" s="54">
        <f t="shared" si="1761"/>
        <v>0</v>
      </c>
      <c r="CS600" s="54">
        <f t="shared" si="1762"/>
        <v>0</v>
      </c>
      <c r="CU600" s="54">
        <f t="shared" si="1763"/>
        <v>0</v>
      </c>
      <c r="CV600" s="54">
        <f t="shared" si="1764"/>
        <v>0</v>
      </c>
      <c r="CW600" s="54">
        <f t="shared" si="1765"/>
        <v>0</v>
      </c>
      <c r="CX600" s="54">
        <f t="shared" si="1766"/>
        <v>0</v>
      </c>
      <c r="CZ600" s="54">
        <f t="shared" si="1767"/>
        <v>0</v>
      </c>
      <c r="DA600" s="54">
        <f t="shared" si="1768"/>
        <v>0</v>
      </c>
      <c r="DB600" s="54">
        <f t="shared" si="1769"/>
        <v>0</v>
      </c>
      <c r="DC600" s="54">
        <f t="shared" si="1770"/>
        <v>0</v>
      </c>
      <c r="DD600" s="54">
        <f t="shared" si="1771"/>
        <v>0</v>
      </c>
      <c r="DE600" s="54">
        <f t="shared" si="1772"/>
        <v>0</v>
      </c>
      <c r="DF600" s="54">
        <f t="shared" si="1773"/>
        <v>0</v>
      </c>
      <c r="DG600" s="54">
        <f t="shared" si="1774"/>
        <v>2</v>
      </c>
      <c r="DH600" s="71">
        <f t="shared" si="1775"/>
        <v>0</v>
      </c>
      <c r="DI600" s="71">
        <f t="shared" si="1776"/>
        <v>0</v>
      </c>
      <c r="DJ600" s="54">
        <f t="shared" si="1777"/>
        <v>0</v>
      </c>
      <c r="DK600" s="54">
        <f t="shared" si="1778"/>
        <v>2</v>
      </c>
      <c r="DL600" s="4">
        <f t="shared" si="1703"/>
        <v>0</v>
      </c>
      <c r="DM600" s="3">
        <f t="shared" si="1779"/>
        <v>0</v>
      </c>
      <c r="DN600" s="3">
        <f t="shared" si="1780"/>
        <v>0</v>
      </c>
      <c r="DO600" s="4" t="e">
        <f t="shared" si="1781"/>
        <v>#DIV/0!</v>
      </c>
      <c r="DP600" s="57"/>
      <c r="DQ600" s="57"/>
      <c r="DR600" s="56">
        <f t="shared" si="1704"/>
        <v>2</v>
      </c>
      <c r="DS600" s="56">
        <f t="shared" si="1705"/>
        <v>0</v>
      </c>
      <c r="DT600" s="38">
        <f t="shared" si="1706"/>
        <v>0</v>
      </c>
      <c r="DU600" s="38">
        <f t="shared" si="1782"/>
        <v>2</v>
      </c>
      <c r="DV600" s="38">
        <f t="shared" si="1707"/>
        <v>0</v>
      </c>
      <c r="DW600" s="39">
        <f t="shared" si="1708"/>
        <v>0</v>
      </c>
      <c r="DX600" s="39">
        <f t="shared" si="1709"/>
        <v>0</v>
      </c>
      <c r="DY600" s="39">
        <f t="shared" si="1710"/>
        <v>0</v>
      </c>
      <c r="DZ600" s="39">
        <f t="shared" si="1711"/>
        <v>0</v>
      </c>
      <c r="EA600" s="39">
        <f t="shared" si="1712"/>
        <v>0</v>
      </c>
      <c r="EB600" s="37" t="e">
        <f t="shared" si="1783"/>
        <v>#DIV/0!</v>
      </c>
      <c r="EC600" s="37" t="e">
        <f t="shared" si="1784"/>
        <v>#DIV/0!</v>
      </c>
      <c r="ED600" s="37" t="e">
        <f t="shared" si="1785"/>
        <v>#DIV/0!</v>
      </c>
      <c r="EE600" s="37" t="e">
        <f t="shared" si="1786"/>
        <v>#DIV/0!</v>
      </c>
      <c r="EF600" s="39" t="e">
        <f t="shared" si="1787"/>
        <v>#DIV/0!</v>
      </c>
      <c r="EG600" s="37" t="e">
        <f t="shared" si="1788"/>
        <v>#DIV/0!</v>
      </c>
      <c r="EH600" s="37" t="e">
        <f t="shared" si="1789"/>
        <v>#DIV/0!</v>
      </c>
      <c r="EI600" s="11" t="b">
        <f t="shared" si="1790"/>
        <v>1</v>
      </c>
      <c r="EJ600" s="11" t="b">
        <f t="shared" si="1791"/>
        <v>0</v>
      </c>
      <c r="EK600" s="39" t="e">
        <f t="shared" si="1792"/>
        <v>#DIV/0!</v>
      </c>
      <c r="EL600" s="39" t="e">
        <f t="shared" si="1793"/>
        <v>#DIV/0!</v>
      </c>
      <c r="EM600" s="39" t="e">
        <f t="shared" si="1794"/>
        <v>#DIV/0!</v>
      </c>
      <c r="EN600" s="39" t="e">
        <f t="shared" si="1795"/>
        <v>#DIV/0!</v>
      </c>
      <c r="EO600" s="39" t="e">
        <f t="shared" si="1796"/>
        <v>#DIV/0!</v>
      </c>
      <c r="EP600" s="39" t="e">
        <f t="shared" si="1797"/>
        <v>#DIV/0!</v>
      </c>
      <c r="EQ600" s="39" t="e">
        <f t="shared" si="1798"/>
        <v>#DIV/0!</v>
      </c>
      <c r="ER600" s="39" t="e">
        <f t="shared" si="1799"/>
        <v>#DIV/0!</v>
      </c>
      <c r="ES600" s="58" t="str">
        <f t="shared" si="1800"/>
        <v>(OH,F,Cl)-dominate amphibole</v>
      </c>
      <c r="ET600" s="58" t="e">
        <f t="shared" si="1801"/>
        <v>#N/A</v>
      </c>
      <c r="EU600" s="56">
        <f t="shared" si="1713"/>
        <v>0</v>
      </c>
      <c r="EV600" s="56">
        <f t="shared" si="1714"/>
        <v>0</v>
      </c>
      <c r="EW600" s="56">
        <f t="shared" si="1715"/>
        <v>0</v>
      </c>
      <c r="EX600" s="56">
        <f t="shared" si="1716"/>
        <v>0</v>
      </c>
      <c r="EY600" s="56">
        <f t="shared" si="1717"/>
        <v>0</v>
      </c>
      <c r="EZ600" s="56">
        <f t="shared" si="1718"/>
        <v>0</v>
      </c>
      <c r="FA600" s="39">
        <f t="shared" si="1719"/>
        <v>0</v>
      </c>
      <c r="FB600" s="39">
        <f t="shared" si="1720"/>
        <v>0</v>
      </c>
      <c r="FC600" s="54">
        <f t="shared" si="1721"/>
        <v>0</v>
      </c>
      <c r="FD600" s="54">
        <f t="shared" si="1722"/>
        <v>0</v>
      </c>
      <c r="FE600" s="39">
        <f t="shared" si="1723"/>
        <v>0</v>
      </c>
      <c r="FF600" s="54">
        <f t="shared" si="1724"/>
        <v>0</v>
      </c>
      <c r="FG600" s="39">
        <f t="shared" si="1725"/>
        <v>0</v>
      </c>
      <c r="FH600" s="39">
        <f t="shared" si="1802"/>
        <v>0</v>
      </c>
      <c r="FI600" s="39">
        <f t="shared" si="1803"/>
        <v>0</v>
      </c>
      <c r="FJ600" s="39">
        <f t="shared" si="1804"/>
        <v>0</v>
      </c>
      <c r="FK600" s="39" t="e">
        <f t="shared" si="1805"/>
        <v>#DIV/0!</v>
      </c>
      <c r="FL600" s="39" t="e">
        <f t="shared" si="1806"/>
        <v>#DIV/0!</v>
      </c>
      <c r="FM600" s="39" t="e">
        <f t="shared" si="1807"/>
        <v>#DIV/0!</v>
      </c>
      <c r="FN600" s="39">
        <f t="shared" si="1808"/>
        <v>1</v>
      </c>
      <c r="FO600" s="39">
        <f t="shared" si="1726"/>
        <v>0</v>
      </c>
      <c r="FP600" s="39">
        <f t="shared" si="1727"/>
        <v>0</v>
      </c>
      <c r="FQ600" s="39">
        <f t="shared" si="1728"/>
        <v>0</v>
      </c>
      <c r="FR600" s="39">
        <f t="shared" si="1809"/>
        <v>0</v>
      </c>
      <c r="FS600" s="39">
        <f t="shared" si="1810"/>
        <v>0</v>
      </c>
      <c r="FU600" s="39" t="e">
        <f t="shared" si="1811"/>
        <v>#DIV/0!</v>
      </c>
      <c r="FV600" s="39" t="e">
        <f t="shared" si="1812"/>
        <v>#DIV/0!</v>
      </c>
      <c r="FW600" s="39" t="e">
        <f t="shared" si="1813"/>
        <v>#DIV/0!</v>
      </c>
      <c r="FY600" s="39" t="e">
        <f t="shared" si="1814"/>
        <v>#DIV/0!</v>
      </c>
      <c r="FZ600" s="39" t="e">
        <f t="shared" si="1815"/>
        <v>#DIV/0!</v>
      </c>
      <c r="GA600" s="39" t="e">
        <f t="shared" si="1816"/>
        <v>#DIV/0!</v>
      </c>
      <c r="GB600" s="39" t="e">
        <f t="shared" si="1817"/>
        <v>#DIV/0!</v>
      </c>
      <c r="GC600" s="39" t="e">
        <f t="shared" si="1818"/>
        <v>#DIV/0!</v>
      </c>
      <c r="GD600" s="39" t="e">
        <f t="shared" si="1819"/>
        <v>#DIV/0!</v>
      </c>
      <c r="GE600" s="39" t="e">
        <f t="shared" si="1820"/>
        <v>#DIV/0!</v>
      </c>
      <c r="GF600" s="39" t="e">
        <f t="shared" si="1821"/>
        <v>#DIV/0!</v>
      </c>
      <c r="GG600" s="39" t="e">
        <f t="shared" si="1822"/>
        <v>#DIV/0!</v>
      </c>
      <c r="GH600" s="39" t="e">
        <f t="shared" si="1823"/>
        <v>#DIV/0!</v>
      </c>
      <c r="GI600" s="39"/>
      <c r="GJ600" s="39" t="e">
        <f t="shared" si="1824"/>
        <v>#DIV/0!</v>
      </c>
      <c r="GK600" s="39" t="e">
        <f t="shared" si="1825"/>
        <v>#DIV/0!</v>
      </c>
      <c r="GL600" s="39" t="e">
        <f t="shared" si="1826"/>
        <v>#DIV/0!</v>
      </c>
      <c r="GM600" s="39" t="e">
        <f t="shared" si="1827"/>
        <v>#DIV/0!</v>
      </c>
      <c r="GN600" s="39" t="e">
        <f t="shared" si="1828"/>
        <v>#DIV/0!</v>
      </c>
      <c r="GO600" s="57"/>
      <c r="GP600" s="57" t="e">
        <f t="shared" si="1829"/>
        <v>#DIV/0!</v>
      </c>
      <c r="GQ600" s="59" t="e">
        <f t="shared" si="1830"/>
        <v>#DIV/0!</v>
      </c>
      <c r="GR600" s="41" t="e">
        <f t="shared" si="1831"/>
        <v>#DIV/0!</v>
      </c>
      <c r="GS600" s="57" t="e">
        <f t="shared" si="1832"/>
        <v>#DIV/0!</v>
      </c>
      <c r="GT600" s="57" t="e">
        <f t="shared" si="1833"/>
        <v>#DIV/0!</v>
      </c>
      <c r="GU600" s="57" t="e">
        <f t="shared" si="1834"/>
        <v>#DIV/0!</v>
      </c>
      <c r="GV600" s="57"/>
      <c r="GW600" s="42" t="e">
        <f t="shared" si="1835"/>
        <v>#DIV/0!</v>
      </c>
      <c r="GX600" s="42" t="e">
        <f t="shared" si="1836"/>
        <v>#DIV/0!</v>
      </c>
      <c r="GY600" s="42" t="e">
        <f t="shared" si="1837"/>
        <v>#DIV/0!</v>
      </c>
      <c r="GZ600" s="57"/>
      <c r="HA600" s="2" t="e">
        <f t="shared" si="1838"/>
        <v>#DIV/0!</v>
      </c>
      <c r="HB600" s="2" t="e">
        <f t="shared" si="1839"/>
        <v>#DIV/0!</v>
      </c>
      <c r="HC600" s="2" t="e">
        <f t="shared" si="1840"/>
        <v>#DIV/0!</v>
      </c>
      <c r="HD600" s="2" t="e">
        <f t="shared" si="1841"/>
        <v>#DIV/0!</v>
      </c>
      <c r="HE600" s="2" t="e">
        <f t="shared" si="1842"/>
        <v>#DIV/0!</v>
      </c>
      <c r="HF600" s="2" t="e">
        <f t="shared" si="1843"/>
        <v>#DIV/0!</v>
      </c>
      <c r="HG600" s="2" t="e">
        <f t="shared" si="1844"/>
        <v>#DIV/0!</v>
      </c>
      <c r="HH600" s="2" t="e">
        <f t="shared" si="1845"/>
        <v>#DIV/0!</v>
      </c>
      <c r="HI600" s="2" t="e">
        <f t="shared" si="1846"/>
        <v>#DIV/0!</v>
      </c>
      <c r="HJ600" s="11" t="e">
        <f t="shared" si="1847"/>
        <v>#DIV/0!</v>
      </c>
      <c r="HK600" s="60" t="e">
        <f t="shared" si="1848"/>
        <v>#DIV/0!</v>
      </c>
      <c r="HL600" s="57"/>
      <c r="HM600" s="57" t="e">
        <f t="shared" si="1849"/>
        <v>#DIV/0!</v>
      </c>
      <c r="HN600" s="57" t="e">
        <f t="shared" si="1850"/>
        <v>#DIV/0!</v>
      </c>
      <c r="HO600" s="57" t="e">
        <f t="shared" si="1851"/>
        <v>#DIV/0!</v>
      </c>
      <c r="HP600" s="57" t="e">
        <f t="shared" si="1852"/>
        <v>#DIV/0!</v>
      </c>
      <c r="HQ600" s="57" t="e">
        <f t="shared" si="1853"/>
        <v>#DIV/0!</v>
      </c>
      <c r="HR600" s="57"/>
      <c r="HS600" s="57" t="e">
        <f t="shared" si="1854"/>
        <v>#DIV/0!</v>
      </c>
      <c r="HT600" s="57" t="e">
        <f t="shared" si="1855"/>
        <v>#DIV/0!</v>
      </c>
      <c r="HU600" s="57" t="e">
        <f t="shared" si="1856"/>
        <v>#DIV/0!</v>
      </c>
      <c r="HV600" s="57" t="e">
        <f t="shared" si="1857"/>
        <v>#DIV/0!</v>
      </c>
      <c r="HW600" s="57" t="e">
        <f t="shared" si="1858"/>
        <v>#DIV/0!</v>
      </c>
      <c r="HX600" s="57"/>
      <c r="HY600" s="57" t="e">
        <f t="shared" si="1859"/>
        <v>#DIV/0!</v>
      </c>
      <c r="HZ600" s="57" t="e">
        <f t="shared" si="1860"/>
        <v>#DIV/0!</v>
      </c>
      <c r="IA600" s="57"/>
      <c r="IB600" s="61">
        <f t="shared" si="1861"/>
        <v>0</v>
      </c>
      <c r="IC600" s="57" t="str">
        <f t="shared" si="1862"/>
        <v/>
      </c>
      <c r="ID600" s="42"/>
      <c r="IE600" s="2" t="str">
        <f t="shared" si="1863"/>
        <v/>
      </c>
      <c r="IF600" s="60" t="e">
        <f t="shared" si="1864"/>
        <v>#DIV/0!</v>
      </c>
      <c r="IG600" s="60" t="str">
        <f t="shared" si="1865"/>
        <v/>
      </c>
      <c r="IH600" s="60" t="str">
        <f t="shared" si="1866"/>
        <v>zinco-</v>
      </c>
      <c r="II600" s="60" t="str">
        <f t="shared" si="1867"/>
        <v>mangano-</v>
      </c>
      <c r="IJ600" s="60" t="e">
        <f t="shared" si="1868"/>
        <v>#DIV/0!</v>
      </c>
      <c r="IK600" s="60" t="e">
        <f t="shared" si="1869"/>
        <v>#DIV/0!</v>
      </c>
      <c r="IL600" s="60" t="e">
        <f t="shared" si="1870"/>
        <v>#DIV/0!</v>
      </c>
      <c r="IM600" s="60" t="e">
        <f t="shared" si="1871"/>
        <v>#DIV/0!</v>
      </c>
      <c r="IN600" s="60" t="str">
        <f t="shared" si="1872"/>
        <v/>
      </c>
      <c r="IO600" s="60" t="str">
        <f t="shared" si="1873"/>
        <v/>
      </c>
      <c r="IP600" s="57"/>
      <c r="IQ600" s="57" t="str">
        <f t="shared" si="1874"/>
        <v>ERROR!!</v>
      </c>
    </row>
    <row r="601" spans="24:251">
      <c r="X601" s="29">
        <f t="shared" si="1730"/>
        <v>0</v>
      </c>
      <c r="Y601" s="29">
        <f t="shared" si="1731"/>
        <v>0</v>
      </c>
      <c r="Z601" s="29" t="e">
        <f t="shared" si="1732"/>
        <v>#DIV/0!</v>
      </c>
      <c r="AA601" s="29" t="e">
        <f t="shared" si="1733"/>
        <v>#DIV/0!</v>
      </c>
      <c r="AB601" s="29" t="e">
        <f t="shared" si="1734"/>
        <v>#DIV/0!</v>
      </c>
      <c r="AC601" s="29" t="e">
        <f t="shared" si="1735"/>
        <v>#DIV/0!</v>
      </c>
      <c r="AF601" s="23">
        <v>60.084299999999999</v>
      </c>
      <c r="AG601" s="23">
        <v>79.878799999999998</v>
      </c>
      <c r="AH601" s="23">
        <v>101.96120000000001</v>
      </c>
      <c r="AI601" s="23">
        <v>151.99039999999999</v>
      </c>
      <c r="AJ601" s="23">
        <v>159.69</v>
      </c>
      <c r="AK601" s="23">
        <v>71.846400000000003</v>
      </c>
      <c r="AL601" s="23">
        <v>70.9375</v>
      </c>
      <c r="AM601" s="23">
        <v>40.304400000000001</v>
      </c>
      <c r="AN601" s="23">
        <v>56.077399999999997</v>
      </c>
      <c r="AO601" s="23">
        <v>61.978999999999999</v>
      </c>
      <c r="AP601" s="23">
        <v>94.195999999999998</v>
      </c>
      <c r="AQ601" s="23">
        <v>18.998000000000001</v>
      </c>
      <c r="AR601" s="23">
        <v>35.450000000000003</v>
      </c>
      <c r="AS601" s="23">
        <v>29.88</v>
      </c>
      <c r="AT601" s="23">
        <v>74.691999999999993</v>
      </c>
      <c r="AU601" s="23">
        <v>81.39</v>
      </c>
      <c r="AX601" s="54">
        <f t="shared" si="1736"/>
        <v>0</v>
      </c>
      <c r="AY601" s="54">
        <f t="shared" si="1737"/>
        <v>0</v>
      </c>
      <c r="AZ601" s="54">
        <f t="shared" si="1738"/>
        <v>0</v>
      </c>
      <c r="BA601" s="54">
        <f t="shared" si="1739"/>
        <v>0</v>
      </c>
      <c r="BB601" s="54">
        <f t="shared" si="1740"/>
        <v>0</v>
      </c>
      <c r="BC601" s="54">
        <f t="shared" si="1741"/>
        <v>0</v>
      </c>
      <c r="BD601" s="54">
        <f t="shared" si="1742"/>
        <v>0</v>
      </c>
      <c r="BE601" s="54">
        <f t="shared" si="1743"/>
        <v>0</v>
      </c>
      <c r="BF601" s="54">
        <f t="shared" si="1744"/>
        <v>0</v>
      </c>
      <c r="BG601" s="54">
        <f t="shared" si="1745"/>
        <v>0</v>
      </c>
      <c r="BH601" s="54">
        <f t="shared" si="1746"/>
        <v>0</v>
      </c>
      <c r="BI601" s="54">
        <f t="shared" si="1747"/>
        <v>0</v>
      </c>
      <c r="BJ601" s="54">
        <f t="shared" si="1748"/>
        <v>0</v>
      </c>
      <c r="BK601" s="54">
        <f t="shared" si="1749"/>
        <v>0</v>
      </c>
      <c r="BL601" s="54">
        <f t="shared" si="1750"/>
        <v>0</v>
      </c>
      <c r="BM601" s="42"/>
      <c r="BO601" s="54">
        <f>'Norm-coeff'!$C$2+$AX601*'Norm-coeff'!$D$2+$AY601*'Norm-coeff'!$E$2+$AZ601*'Norm-coeff'!$F$2+$BA601*'Norm-coeff'!$G$2+$BB601*'Norm-coeff'!$H$2+$BC601*'Norm-coeff'!$I$2+$BD601*'Norm-coeff'!$J$2+$BE601*'Norm-coeff'!$K$2+$BF601*'Norm-coeff'!$L$2+$BG601*'Norm-coeff'!$M$2+$BH601*'Norm-coeff'!$N$2+$BI601*'Norm-coeff'!$O$2</f>
        <v>5.4045421474420303</v>
      </c>
      <c r="BP601" s="54">
        <f>'Norm-coeff'!$C$3+$AX601*'Norm-coeff'!$D$3+$AY601*'Norm-coeff'!$E$3+$AZ601*'Norm-coeff'!$F$3+$BA601*'Norm-coeff'!$G$3+$BB601*'Norm-coeff'!$H$3+$BC601*'Norm-coeff'!$I$3+$BD601*'Norm-coeff'!$J$3+$BE601*'Norm-coeff'!$K$3+$BF601*'Norm-coeff'!$L$3+$BG601*'Norm-coeff'!$M$3+$BH601*'Norm-coeff'!$N$3+$BI601*'Norm-coeff'!$O$3</f>
        <v>3.15319116612705</v>
      </c>
      <c r="BQ601" s="54">
        <f>'Norm-coeff'!$C$4+$AX601*'Norm-coeff'!$D$4+$AY601*'Norm-coeff'!$E$4+$AZ601*'Norm-coeff'!$F$4+$BA601*'Norm-coeff'!$G$4+$BB601*'Norm-coeff'!$H$4+$BC601*'Norm-coeff'!$I$4+$BD601*'Norm-coeff'!$J$4+$BE601*'Norm-coeff'!$K$4+$BF601*'Norm-coeff'!$L$4+$BG601*'Norm-coeff'!$M$4+$BH601*'Norm-coeff'!$N$4+$BI601*'Norm-coeff'!$O$4</f>
        <v>1.42115649462768</v>
      </c>
      <c r="BR601" s="54">
        <f>'Norm-coeff'!$C$5+$AX601*'Norm-coeff'!$D$5+$AY601*'Norm-coeff'!$E$5+$AZ601*'Norm-coeff'!$F$5+$BA601*'Norm-coeff'!$G$5+$BB601*'Norm-coeff'!$H$5+$BC601*'Norm-coeff'!$I$5+$BD601*'Norm-coeff'!$J$5+$BE601*'Norm-coeff'!$K$5+$BF601*'Norm-coeff'!$L$5+$BG601*'Norm-coeff'!$M$5+$BH601*'Norm-coeff'!$N$5+$BI601*'Norm-coeff'!$O$5</f>
        <v>1.0553329241296201</v>
      </c>
      <c r="BS601" s="54">
        <f>'Norm-coeff'!$C$6+$AX601*'Norm-coeff'!$D$6+$AY601*'Norm-coeff'!$E$6+$AZ601*'Norm-coeff'!$F$6+$BA601*'Norm-coeff'!$G$6+$BB601*'Norm-coeff'!$H$6+$BC601*'Norm-coeff'!$I$6+$BD601*'Norm-coeff'!$J$6+$BE601*'Norm-coeff'!$K$6+$BF601*'Norm-coeff'!$L$6+$BG601*'Norm-coeff'!$M$6+$BH601*'Norm-coeff'!$N$6+$BI601*'Norm-coeff'!$O$6</f>
        <v>-1.48700885495103E-2</v>
      </c>
      <c r="BT601" s="54">
        <f>'Norm-coeff'!$C$7+$AX601*'Norm-coeff'!$D$7+$AY601*'Norm-coeff'!$E$7+$AZ601*'Norm-coeff'!$F$7+$BA601*'Norm-coeff'!$G$7+$BB601*'Norm-coeff'!$H$7+$BC601*'Norm-coeff'!$I$7+$BD601*'Norm-coeff'!$J$7+$BE601*'Norm-coeff'!$K$7+$BF601*'Norm-coeff'!$L$7+$BG601*'Norm-coeff'!$M$7+$BH601*'Norm-coeff'!$N$7+$BI601*'Norm-coeff'!$O$7</f>
        <v>2.0907583608832998</v>
      </c>
      <c r="BU601" s="54">
        <f>'Norm-coeff'!$C$8+$AX601*'Norm-coeff'!$D$8+$AY601*'Norm-coeff'!$E$8+$AZ601*'Norm-coeff'!$F$8+$BA601*'Norm-coeff'!$G$8+$BB601*'Norm-coeff'!$H$8+$BC601*'Norm-coeff'!$I$8+$BD601*'Norm-coeff'!$J$8+$BE601*'Norm-coeff'!$K$8+$BF601*'Norm-coeff'!$L$8+$BG601*'Norm-coeff'!$M$8+$BH601*'Norm-coeff'!$N$8+$BI601*'Norm-coeff'!$O$8</f>
        <v>0.65894159836244504</v>
      </c>
      <c r="BV601" s="54">
        <f>'Norm-coeff'!$C$9+$AX601*'Norm-coeff'!$D$9+$AY601*'Norm-coeff'!$E$9+$AZ601*'Norm-coeff'!$F$9+$BA601*'Norm-coeff'!$G$9+$BB601*'Norm-coeff'!$H$9+$BC601*'Norm-coeff'!$I$9+$BD601*'Norm-coeff'!$J$9+$BE601*'Norm-coeff'!$K$9+$BF601*'Norm-coeff'!$L$9+$BG601*'Norm-coeff'!$M$9+$BH601*'Norm-coeff'!$N$9+$BI601*'Norm-coeff'!$O$9</f>
        <v>1.48961085014701</v>
      </c>
      <c r="BW601" s="54">
        <f>'Norm-coeff'!$C$10+$AX601*'Norm-coeff'!$D$10+$AY601*'Norm-coeff'!$E$10+$AZ601*'Norm-coeff'!$F$10+$BA601*'Norm-coeff'!$G$10+$BB601*'Norm-coeff'!$H$10+$BC601*'Norm-coeff'!$I$10+$BD601*'Norm-coeff'!$J$10+$BE601*'Norm-coeff'!$K$10+$BF601*'Norm-coeff'!$L$10+$BG601*'Norm-coeff'!$M$10+$BH601*'Norm-coeff'!$N$10+$BI601*'Norm-coeff'!$O$10</f>
        <v>1.42058735749591</v>
      </c>
      <c r="BX601" s="54">
        <f>'Norm-coeff'!$C$11+$AX601*'Norm-coeff'!$D$11+$AY601*'Norm-coeff'!$E$11+$AZ601*'Norm-coeff'!$F$11+$BA601*'Norm-coeff'!$G$11+$BB601*'Norm-coeff'!$H$11+$BC601*'Norm-coeff'!$I$11+$BD601*'Norm-coeff'!$J$11+$BE601*'Norm-coeff'!$K$11+$BF601*'Norm-coeff'!$L$11+$BG601*'Norm-coeff'!$M$11+$BH601*'Norm-coeff'!$N$11+$BI601*'Norm-coeff'!$O$11</f>
        <v>0.221233014421479</v>
      </c>
      <c r="BY601" s="54">
        <f>'Norm-coeff'!$C$12+$AX601*'Norm-coeff'!$D$12+$AY601*'Norm-coeff'!$E$12+$AZ601*'Norm-coeff'!$F$12+$BA601*'Norm-coeff'!$G$12+$BB601*'Norm-coeff'!$H$12+$BC601*'Norm-coeff'!$I$12+$BD601*'Norm-coeff'!$J$12+$BE601*'Norm-coeff'!$K$12+$BF601*'Norm-coeff'!$L$12+$BG601*'Norm-coeff'!$M$12+$BH601*'Norm-coeff'!$N$12+$BI601*'Norm-coeff'!$O$12</f>
        <v>0.283527502056037</v>
      </c>
      <c r="BZ601" s="54">
        <f>'Norm-coeff'!$C$13+$AX601*'Norm-coeff'!$D$13+$AY601*'Norm-coeff'!$E$13+$AZ601*'Norm-coeff'!$F$13+$BA601*'Norm-coeff'!$G$13+$BB601*'Norm-coeff'!$H$13+$BC601*'Norm-coeff'!$I$13+$BD601*'Norm-coeff'!$J$13+$BE601*'Norm-coeff'!$K$13+$BF601*'Norm-coeff'!$L$13+$BG601*'Norm-coeff'!$M$13+$BH601*'Norm-coeff'!$N$13+$BI601*'Norm-coeff'!$O$13</f>
        <v>-4.1864930554451202E-2</v>
      </c>
      <c r="CA601" s="54">
        <f>'Norm-coeff'!$C$14+$AX601*'Norm-coeff'!$D$14+$AY601*'Norm-coeff'!$E$14+$AZ601*'Norm-coeff'!$F$14+$BA601*'Norm-coeff'!$G$14+$BB601*'Norm-coeff'!$H$14+$BC601*'Norm-coeff'!$I$14+$BD601*'Norm-coeff'!$J$14+$BE601*'Norm-coeff'!$K$14+$BF601*'Norm-coeff'!$L$14+$BG601*'Norm-coeff'!$M$14+$BH601*'Norm-coeff'!$N$14+$BI601*'Norm-coeff'!$O$14</f>
        <v>4.2526983164477103</v>
      </c>
      <c r="CC601" s="54">
        <f t="shared" si="1875"/>
        <v>0</v>
      </c>
      <c r="CG601" s="54">
        <f t="shared" si="1751"/>
        <v>0</v>
      </c>
      <c r="CH601" s="54">
        <f t="shared" si="1729"/>
        <v>0</v>
      </c>
      <c r="CI601" s="54">
        <f t="shared" si="1752"/>
        <v>0</v>
      </c>
      <c r="CJ601" s="56">
        <f t="shared" si="1753"/>
        <v>0</v>
      </c>
      <c r="CK601" s="54">
        <f t="shared" si="1754"/>
        <v>0</v>
      </c>
      <c r="CL601" s="54">
        <f t="shared" si="1755"/>
        <v>0</v>
      </c>
      <c r="CM601" s="54">
        <f t="shared" si="1756"/>
        <v>0</v>
      </c>
      <c r="CN601" s="54">
        <f t="shared" si="1757"/>
        <v>0</v>
      </c>
      <c r="CO601" s="54">
        <f t="shared" si="1758"/>
        <v>0</v>
      </c>
      <c r="CP601" s="54">
        <f t="shared" si="1759"/>
        <v>0</v>
      </c>
      <c r="CQ601" s="54">
        <f t="shared" si="1760"/>
        <v>0</v>
      </c>
      <c r="CR601" s="54">
        <f t="shared" si="1761"/>
        <v>0</v>
      </c>
      <c r="CS601" s="54">
        <f t="shared" si="1762"/>
        <v>0</v>
      </c>
      <c r="CU601" s="54">
        <f t="shared" si="1763"/>
        <v>0</v>
      </c>
      <c r="CV601" s="54">
        <f t="shared" si="1764"/>
        <v>0</v>
      </c>
      <c r="CW601" s="54">
        <f t="shared" si="1765"/>
        <v>0</v>
      </c>
      <c r="CX601" s="54">
        <f t="shared" si="1766"/>
        <v>0</v>
      </c>
      <c r="CZ601" s="54">
        <f t="shared" si="1767"/>
        <v>0</v>
      </c>
      <c r="DA601" s="54">
        <f t="shared" si="1768"/>
        <v>0</v>
      </c>
      <c r="DB601" s="54">
        <f t="shared" si="1769"/>
        <v>0</v>
      </c>
      <c r="DC601" s="54">
        <f t="shared" si="1770"/>
        <v>0</v>
      </c>
      <c r="DD601" s="54">
        <f t="shared" si="1771"/>
        <v>0</v>
      </c>
      <c r="DE601" s="54">
        <f t="shared" si="1772"/>
        <v>0</v>
      </c>
      <c r="DF601" s="54">
        <f t="shared" si="1773"/>
        <v>0</v>
      </c>
      <c r="DG601" s="54">
        <f t="shared" si="1774"/>
        <v>2</v>
      </c>
      <c r="DH601" s="71">
        <f t="shared" si="1775"/>
        <v>0</v>
      </c>
      <c r="DI601" s="71">
        <f t="shared" si="1776"/>
        <v>0</v>
      </c>
      <c r="DJ601" s="54">
        <f t="shared" si="1777"/>
        <v>0</v>
      </c>
      <c r="DK601" s="54">
        <f t="shared" si="1778"/>
        <v>2</v>
      </c>
      <c r="DL601" s="4">
        <f t="shared" si="1703"/>
        <v>0</v>
      </c>
      <c r="DM601" s="3">
        <f t="shared" si="1779"/>
        <v>0</v>
      </c>
      <c r="DN601" s="3">
        <f t="shared" si="1780"/>
        <v>0</v>
      </c>
      <c r="DO601" s="4" t="e">
        <f t="shared" si="1781"/>
        <v>#DIV/0!</v>
      </c>
      <c r="DP601" s="57"/>
      <c r="DQ601" s="57"/>
      <c r="DR601" s="56">
        <f t="shared" si="1704"/>
        <v>2</v>
      </c>
      <c r="DS601" s="56">
        <f t="shared" si="1705"/>
        <v>0</v>
      </c>
      <c r="DT601" s="38">
        <f t="shared" si="1706"/>
        <v>0</v>
      </c>
      <c r="DU601" s="38">
        <f t="shared" si="1782"/>
        <v>2</v>
      </c>
      <c r="DV601" s="38">
        <f t="shared" si="1707"/>
        <v>0</v>
      </c>
      <c r="DW601" s="39">
        <f t="shared" si="1708"/>
        <v>0</v>
      </c>
      <c r="DX601" s="39">
        <f t="shared" si="1709"/>
        <v>0</v>
      </c>
      <c r="DY601" s="39">
        <f t="shared" si="1710"/>
        <v>0</v>
      </c>
      <c r="DZ601" s="39">
        <f t="shared" si="1711"/>
        <v>0</v>
      </c>
      <c r="EA601" s="39">
        <f t="shared" si="1712"/>
        <v>0</v>
      </c>
      <c r="EB601" s="37" t="e">
        <f t="shared" si="1783"/>
        <v>#DIV/0!</v>
      </c>
      <c r="EC601" s="37" t="e">
        <f t="shared" si="1784"/>
        <v>#DIV/0!</v>
      </c>
      <c r="ED601" s="37" t="e">
        <f t="shared" si="1785"/>
        <v>#DIV/0!</v>
      </c>
      <c r="EE601" s="37" t="e">
        <f t="shared" si="1786"/>
        <v>#DIV/0!</v>
      </c>
      <c r="EF601" s="39" t="e">
        <f t="shared" si="1787"/>
        <v>#DIV/0!</v>
      </c>
      <c r="EG601" s="37" t="e">
        <f t="shared" si="1788"/>
        <v>#DIV/0!</v>
      </c>
      <c r="EH601" s="37" t="e">
        <f t="shared" si="1789"/>
        <v>#DIV/0!</v>
      </c>
      <c r="EI601" s="11" t="b">
        <f t="shared" si="1790"/>
        <v>1</v>
      </c>
      <c r="EJ601" s="11" t="b">
        <f t="shared" si="1791"/>
        <v>0</v>
      </c>
      <c r="EK601" s="39" t="e">
        <f t="shared" si="1792"/>
        <v>#DIV/0!</v>
      </c>
      <c r="EL601" s="39" t="e">
        <f t="shared" si="1793"/>
        <v>#DIV/0!</v>
      </c>
      <c r="EM601" s="39" t="e">
        <f t="shared" si="1794"/>
        <v>#DIV/0!</v>
      </c>
      <c r="EN601" s="39" t="e">
        <f t="shared" si="1795"/>
        <v>#DIV/0!</v>
      </c>
      <c r="EO601" s="39" t="e">
        <f t="shared" si="1796"/>
        <v>#DIV/0!</v>
      </c>
      <c r="EP601" s="39" t="e">
        <f t="shared" si="1797"/>
        <v>#DIV/0!</v>
      </c>
      <c r="EQ601" s="39" t="e">
        <f t="shared" si="1798"/>
        <v>#DIV/0!</v>
      </c>
      <c r="ER601" s="39" t="e">
        <f t="shared" si="1799"/>
        <v>#DIV/0!</v>
      </c>
      <c r="ES601" s="58" t="str">
        <f t="shared" si="1800"/>
        <v>(OH,F,Cl)-dominate amphibole</v>
      </c>
      <c r="ET601" s="58" t="e">
        <f t="shared" si="1801"/>
        <v>#N/A</v>
      </c>
      <c r="EU601" s="56">
        <f t="shared" si="1713"/>
        <v>0</v>
      </c>
      <c r="EV601" s="56">
        <f t="shared" si="1714"/>
        <v>0</v>
      </c>
      <c r="EW601" s="56">
        <f t="shared" si="1715"/>
        <v>0</v>
      </c>
      <c r="EX601" s="56">
        <f t="shared" si="1716"/>
        <v>0</v>
      </c>
      <c r="EY601" s="56">
        <f t="shared" si="1717"/>
        <v>0</v>
      </c>
      <c r="EZ601" s="56">
        <f t="shared" si="1718"/>
        <v>0</v>
      </c>
      <c r="FA601" s="39">
        <f t="shared" si="1719"/>
        <v>0</v>
      </c>
      <c r="FB601" s="39">
        <f t="shared" si="1720"/>
        <v>0</v>
      </c>
      <c r="FC601" s="54">
        <f t="shared" si="1721"/>
        <v>0</v>
      </c>
      <c r="FD601" s="54">
        <f t="shared" si="1722"/>
        <v>0</v>
      </c>
      <c r="FE601" s="39">
        <f t="shared" si="1723"/>
        <v>0</v>
      </c>
      <c r="FF601" s="54">
        <f t="shared" si="1724"/>
        <v>0</v>
      </c>
      <c r="FG601" s="39">
        <f t="shared" si="1725"/>
        <v>0</v>
      </c>
      <c r="FH601" s="39">
        <f t="shared" si="1802"/>
        <v>0</v>
      </c>
      <c r="FI601" s="39">
        <f t="shared" si="1803"/>
        <v>0</v>
      </c>
      <c r="FJ601" s="39">
        <f t="shared" si="1804"/>
        <v>0</v>
      </c>
      <c r="FK601" s="39" t="e">
        <f t="shared" si="1805"/>
        <v>#DIV/0!</v>
      </c>
      <c r="FL601" s="39" t="e">
        <f t="shared" si="1806"/>
        <v>#DIV/0!</v>
      </c>
      <c r="FM601" s="39" t="e">
        <f t="shared" si="1807"/>
        <v>#DIV/0!</v>
      </c>
      <c r="FN601" s="39">
        <f t="shared" si="1808"/>
        <v>1</v>
      </c>
      <c r="FO601" s="39">
        <f t="shared" si="1726"/>
        <v>0</v>
      </c>
      <c r="FP601" s="39">
        <f t="shared" si="1727"/>
        <v>0</v>
      </c>
      <c r="FQ601" s="39">
        <f t="shared" si="1728"/>
        <v>0</v>
      </c>
      <c r="FR601" s="39">
        <f t="shared" si="1809"/>
        <v>0</v>
      </c>
      <c r="FS601" s="39">
        <f t="shared" si="1810"/>
        <v>0</v>
      </c>
      <c r="FU601" s="39" t="e">
        <f t="shared" si="1811"/>
        <v>#DIV/0!</v>
      </c>
      <c r="FV601" s="39" t="e">
        <f t="shared" si="1812"/>
        <v>#DIV/0!</v>
      </c>
      <c r="FW601" s="39" t="e">
        <f t="shared" si="1813"/>
        <v>#DIV/0!</v>
      </c>
      <c r="FY601" s="39" t="e">
        <f t="shared" si="1814"/>
        <v>#DIV/0!</v>
      </c>
      <c r="FZ601" s="39" t="e">
        <f t="shared" si="1815"/>
        <v>#DIV/0!</v>
      </c>
      <c r="GA601" s="39" t="e">
        <f t="shared" si="1816"/>
        <v>#DIV/0!</v>
      </c>
      <c r="GB601" s="39" t="e">
        <f t="shared" si="1817"/>
        <v>#DIV/0!</v>
      </c>
      <c r="GC601" s="39" t="e">
        <f t="shared" si="1818"/>
        <v>#DIV/0!</v>
      </c>
      <c r="GD601" s="39" t="e">
        <f t="shared" si="1819"/>
        <v>#DIV/0!</v>
      </c>
      <c r="GE601" s="39" t="e">
        <f t="shared" si="1820"/>
        <v>#DIV/0!</v>
      </c>
      <c r="GF601" s="39" t="e">
        <f t="shared" si="1821"/>
        <v>#DIV/0!</v>
      </c>
      <c r="GG601" s="39" t="e">
        <f t="shared" si="1822"/>
        <v>#DIV/0!</v>
      </c>
      <c r="GH601" s="39" t="e">
        <f t="shared" si="1823"/>
        <v>#DIV/0!</v>
      </c>
      <c r="GI601" s="39"/>
      <c r="GJ601" s="39" t="e">
        <f t="shared" si="1824"/>
        <v>#DIV/0!</v>
      </c>
      <c r="GK601" s="39" t="e">
        <f t="shared" si="1825"/>
        <v>#DIV/0!</v>
      </c>
      <c r="GL601" s="39" t="e">
        <f t="shared" si="1826"/>
        <v>#DIV/0!</v>
      </c>
      <c r="GM601" s="39" t="e">
        <f t="shared" si="1827"/>
        <v>#DIV/0!</v>
      </c>
      <c r="GN601" s="39" t="e">
        <f t="shared" si="1828"/>
        <v>#DIV/0!</v>
      </c>
      <c r="GO601" s="57"/>
      <c r="GP601" s="57" t="e">
        <f t="shared" si="1829"/>
        <v>#DIV/0!</v>
      </c>
      <c r="GQ601" s="59" t="e">
        <f t="shared" si="1830"/>
        <v>#DIV/0!</v>
      </c>
      <c r="GR601" s="41" t="e">
        <f t="shared" si="1831"/>
        <v>#DIV/0!</v>
      </c>
      <c r="GS601" s="57" t="e">
        <f t="shared" si="1832"/>
        <v>#DIV/0!</v>
      </c>
      <c r="GT601" s="57" t="e">
        <f t="shared" si="1833"/>
        <v>#DIV/0!</v>
      </c>
      <c r="GU601" s="57" t="e">
        <f t="shared" si="1834"/>
        <v>#DIV/0!</v>
      </c>
      <c r="GV601" s="57"/>
      <c r="GW601" s="42" t="e">
        <f t="shared" si="1835"/>
        <v>#DIV/0!</v>
      </c>
      <c r="GX601" s="42" t="e">
        <f t="shared" si="1836"/>
        <v>#DIV/0!</v>
      </c>
      <c r="GY601" s="42" t="e">
        <f t="shared" si="1837"/>
        <v>#DIV/0!</v>
      </c>
      <c r="GZ601" s="57"/>
      <c r="HA601" s="2" t="e">
        <f t="shared" si="1838"/>
        <v>#DIV/0!</v>
      </c>
      <c r="HB601" s="2" t="e">
        <f t="shared" si="1839"/>
        <v>#DIV/0!</v>
      </c>
      <c r="HC601" s="2" t="e">
        <f t="shared" si="1840"/>
        <v>#DIV/0!</v>
      </c>
      <c r="HD601" s="2" t="e">
        <f t="shared" si="1841"/>
        <v>#DIV/0!</v>
      </c>
      <c r="HE601" s="2" t="e">
        <f t="shared" si="1842"/>
        <v>#DIV/0!</v>
      </c>
      <c r="HF601" s="2" t="e">
        <f t="shared" si="1843"/>
        <v>#DIV/0!</v>
      </c>
      <c r="HG601" s="2" t="e">
        <f t="shared" si="1844"/>
        <v>#DIV/0!</v>
      </c>
      <c r="HH601" s="2" t="e">
        <f t="shared" si="1845"/>
        <v>#DIV/0!</v>
      </c>
      <c r="HI601" s="2" t="e">
        <f t="shared" si="1846"/>
        <v>#DIV/0!</v>
      </c>
      <c r="HJ601" s="11" t="e">
        <f t="shared" si="1847"/>
        <v>#DIV/0!</v>
      </c>
      <c r="HK601" s="60" t="e">
        <f t="shared" si="1848"/>
        <v>#DIV/0!</v>
      </c>
      <c r="HL601" s="57"/>
      <c r="HM601" s="57" t="e">
        <f t="shared" si="1849"/>
        <v>#DIV/0!</v>
      </c>
      <c r="HN601" s="57" t="e">
        <f t="shared" si="1850"/>
        <v>#DIV/0!</v>
      </c>
      <c r="HO601" s="57" t="e">
        <f t="shared" si="1851"/>
        <v>#DIV/0!</v>
      </c>
      <c r="HP601" s="57" t="e">
        <f t="shared" si="1852"/>
        <v>#DIV/0!</v>
      </c>
      <c r="HQ601" s="57" t="e">
        <f t="shared" si="1853"/>
        <v>#DIV/0!</v>
      </c>
      <c r="HR601" s="57"/>
      <c r="HS601" s="57" t="e">
        <f t="shared" si="1854"/>
        <v>#DIV/0!</v>
      </c>
      <c r="HT601" s="57" t="e">
        <f t="shared" si="1855"/>
        <v>#DIV/0!</v>
      </c>
      <c r="HU601" s="57" t="e">
        <f t="shared" si="1856"/>
        <v>#DIV/0!</v>
      </c>
      <c r="HV601" s="57" t="e">
        <f t="shared" si="1857"/>
        <v>#DIV/0!</v>
      </c>
      <c r="HW601" s="57" t="e">
        <f t="shared" si="1858"/>
        <v>#DIV/0!</v>
      </c>
      <c r="HX601" s="57"/>
      <c r="HY601" s="57" t="e">
        <f t="shared" si="1859"/>
        <v>#DIV/0!</v>
      </c>
      <c r="HZ601" s="57" t="e">
        <f t="shared" si="1860"/>
        <v>#DIV/0!</v>
      </c>
      <c r="IA601" s="57"/>
      <c r="IB601" s="61">
        <f t="shared" si="1861"/>
        <v>0</v>
      </c>
      <c r="IC601" s="57" t="str">
        <f t="shared" si="1862"/>
        <v/>
      </c>
      <c r="ID601" s="42"/>
      <c r="IE601" s="2" t="str">
        <f t="shared" si="1863"/>
        <v/>
      </c>
      <c r="IF601" s="60" t="e">
        <f t="shared" si="1864"/>
        <v>#DIV/0!</v>
      </c>
      <c r="IG601" s="60" t="str">
        <f t="shared" si="1865"/>
        <v/>
      </c>
      <c r="IH601" s="60" t="str">
        <f t="shared" si="1866"/>
        <v>zinco-</v>
      </c>
      <c r="II601" s="60" t="str">
        <f t="shared" si="1867"/>
        <v>mangano-</v>
      </c>
      <c r="IJ601" s="60" t="e">
        <f t="shared" si="1868"/>
        <v>#DIV/0!</v>
      </c>
      <c r="IK601" s="60" t="e">
        <f t="shared" si="1869"/>
        <v>#DIV/0!</v>
      </c>
      <c r="IL601" s="60" t="e">
        <f t="shared" si="1870"/>
        <v>#DIV/0!</v>
      </c>
      <c r="IM601" s="60" t="e">
        <f t="shared" si="1871"/>
        <v>#DIV/0!</v>
      </c>
      <c r="IN601" s="60" t="str">
        <f t="shared" si="1872"/>
        <v/>
      </c>
      <c r="IO601" s="60" t="str">
        <f t="shared" si="1873"/>
        <v/>
      </c>
      <c r="IP601" s="57"/>
      <c r="IQ601" s="57" t="str">
        <f t="shared" si="1874"/>
        <v>ERROR!!</v>
      </c>
    </row>
    <row r="602" spans="24:251">
      <c r="X602" s="29">
        <f t="shared" si="1730"/>
        <v>0</v>
      </c>
      <c r="Y602" s="29">
        <f t="shared" si="1731"/>
        <v>0</v>
      </c>
      <c r="Z602" s="29" t="e">
        <f t="shared" si="1732"/>
        <v>#DIV/0!</v>
      </c>
      <c r="AA602" s="29" t="e">
        <f t="shared" si="1733"/>
        <v>#DIV/0!</v>
      </c>
      <c r="AB602" s="29" t="e">
        <f t="shared" si="1734"/>
        <v>#DIV/0!</v>
      </c>
      <c r="AC602" s="29" t="e">
        <f t="shared" si="1735"/>
        <v>#DIV/0!</v>
      </c>
      <c r="AF602" s="23">
        <v>60.084299999999999</v>
      </c>
      <c r="AG602" s="23">
        <v>79.878799999999998</v>
      </c>
      <c r="AH602" s="23">
        <v>101.96120000000001</v>
      </c>
      <c r="AI602" s="23">
        <v>151.99039999999999</v>
      </c>
      <c r="AJ602" s="23">
        <v>159.69</v>
      </c>
      <c r="AK602" s="23">
        <v>71.846400000000003</v>
      </c>
      <c r="AL602" s="23">
        <v>70.9375</v>
      </c>
      <c r="AM602" s="23">
        <v>40.304400000000001</v>
      </c>
      <c r="AN602" s="23">
        <v>56.077399999999997</v>
      </c>
      <c r="AO602" s="23">
        <v>61.978999999999999</v>
      </c>
      <c r="AP602" s="23">
        <v>94.195999999999998</v>
      </c>
      <c r="AQ602" s="23">
        <v>18.998000000000001</v>
      </c>
      <c r="AR602" s="23">
        <v>35.450000000000003</v>
      </c>
      <c r="AS602" s="23">
        <v>29.88</v>
      </c>
      <c r="AT602" s="23">
        <v>74.691999999999993</v>
      </c>
      <c r="AU602" s="23">
        <v>81.39</v>
      </c>
      <c r="AX602" s="54">
        <f t="shared" si="1736"/>
        <v>0</v>
      </c>
      <c r="AY602" s="54">
        <f t="shared" si="1737"/>
        <v>0</v>
      </c>
      <c r="AZ602" s="54">
        <f t="shared" si="1738"/>
        <v>0</v>
      </c>
      <c r="BA602" s="54">
        <f t="shared" si="1739"/>
        <v>0</v>
      </c>
      <c r="BB602" s="54">
        <f t="shared" si="1740"/>
        <v>0</v>
      </c>
      <c r="BC602" s="54">
        <f t="shared" si="1741"/>
        <v>0</v>
      </c>
      <c r="BD602" s="54">
        <f t="shared" si="1742"/>
        <v>0</v>
      </c>
      <c r="BE602" s="54">
        <f t="shared" si="1743"/>
        <v>0</v>
      </c>
      <c r="BF602" s="54">
        <f t="shared" si="1744"/>
        <v>0</v>
      </c>
      <c r="BG602" s="54">
        <f t="shared" si="1745"/>
        <v>0</v>
      </c>
      <c r="BH602" s="54">
        <f t="shared" si="1746"/>
        <v>0</v>
      </c>
      <c r="BI602" s="54">
        <f t="shared" si="1747"/>
        <v>0</v>
      </c>
      <c r="BJ602" s="54">
        <f t="shared" si="1748"/>
        <v>0</v>
      </c>
      <c r="BK602" s="54">
        <f t="shared" si="1749"/>
        <v>0</v>
      </c>
      <c r="BL602" s="54">
        <f t="shared" si="1750"/>
        <v>0</v>
      </c>
      <c r="BM602" s="42"/>
      <c r="BO602" s="54">
        <f>'Norm-coeff'!$C$2+$AX602*'Norm-coeff'!$D$2+$AY602*'Norm-coeff'!$E$2+$AZ602*'Norm-coeff'!$F$2+$BA602*'Norm-coeff'!$G$2+$BB602*'Norm-coeff'!$H$2+$BC602*'Norm-coeff'!$I$2+$BD602*'Norm-coeff'!$J$2+$BE602*'Norm-coeff'!$K$2+$BF602*'Norm-coeff'!$L$2+$BG602*'Norm-coeff'!$M$2+$BH602*'Norm-coeff'!$N$2+$BI602*'Norm-coeff'!$O$2</f>
        <v>5.4045421474420303</v>
      </c>
      <c r="BP602" s="54">
        <f>'Norm-coeff'!$C$3+$AX602*'Norm-coeff'!$D$3+$AY602*'Norm-coeff'!$E$3+$AZ602*'Norm-coeff'!$F$3+$BA602*'Norm-coeff'!$G$3+$BB602*'Norm-coeff'!$H$3+$BC602*'Norm-coeff'!$I$3+$BD602*'Norm-coeff'!$J$3+$BE602*'Norm-coeff'!$K$3+$BF602*'Norm-coeff'!$L$3+$BG602*'Norm-coeff'!$M$3+$BH602*'Norm-coeff'!$N$3+$BI602*'Norm-coeff'!$O$3</f>
        <v>3.15319116612705</v>
      </c>
      <c r="BQ602" s="54">
        <f>'Norm-coeff'!$C$4+$AX602*'Norm-coeff'!$D$4+$AY602*'Norm-coeff'!$E$4+$AZ602*'Norm-coeff'!$F$4+$BA602*'Norm-coeff'!$G$4+$BB602*'Norm-coeff'!$H$4+$BC602*'Norm-coeff'!$I$4+$BD602*'Norm-coeff'!$J$4+$BE602*'Norm-coeff'!$K$4+$BF602*'Norm-coeff'!$L$4+$BG602*'Norm-coeff'!$M$4+$BH602*'Norm-coeff'!$N$4+$BI602*'Norm-coeff'!$O$4</f>
        <v>1.42115649462768</v>
      </c>
      <c r="BR602" s="54">
        <f>'Norm-coeff'!$C$5+$AX602*'Norm-coeff'!$D$5+$AY602*'Norm-coeff'!$E$5+$AZ602*'Norm-coeff'!$F$5+$BA602*'Norm-coeff'!$G$5+$BB602*'Norm-coeff'!$H$5+$BC602*'Norm-coeff'!$I$5+$BD602*'Norm-coeff'!$J$5+$BE602*'Norm-coeff'!$K$5+$BF602*'Norm-coeff'!$L$5+$BG602*'Norm-coeff'!$M$5+$BH602*'Norm-coeff'!$N$5+$BI602*'Norm-coeff'!$O$5</f>
        <v>1.0553329241296201</v>
      </c>
      <c r="BS602" s="54">
        <f>'Norm-coeff'!$C$6+$AX602*'Norm-coeff'!$D$6+$AY602*'Norm-coeff'!$E$6+$AZ602*'Norm-coeff'!$F$6+$BA602*'Norm-coeff'!$G$6+$BB602*'Norm-coeff'!$H$6+$BC602*'Norm-coeff'!$I$6+$BD602*'Norm-coeff'!$J$6+$BE602*'Norm-coeff'!$K$6+$BF602*'Norm-coeff'!$L$6+$BG602*'Norm-coeff'!$M$6+$BH602*'Norm-coeff'!$N$6+$BI602*'Norm-coeff'!$O$6</f>
        <v>-1.48700885495103E-2</v>
      </c>
      <c r="BT602" s="54">
        <f>'Norm-coeff'!$C$7+$AX602*'Norm-coeff'!$D$7+$AY602*'Norm-coeff'!$E$7+$AZ602*'Norm-coeff'!$F$7+$BA602*'Norm-coeff'!$G$7+$BB602*'Norm-coeff'!$H$7+$BC602*'Norm-coeff'!$I$7+$BD602*'Norm-coeff'!$J$7+$BE602*'Norm-coeff'!$K$7+$BF602*'Norm-coeff'!$L$7+$BG602*'Norm-coeff'!$M$7+$BH602*'Norm-coeff'!$N$7+$BI602*'Norm-coeff'!$O$7</f>
        <v>2.0907583608832998</v>
      </c>
      <c r="BU602" s="54">
        <f>'Norm-coeff'!$C$8+$AX602*'Norm-coeff'!$D$8+$AY602*'Norm-coeff'!$E$8+$AZ602*'Norm-coeff'!$F$8+$BA602*'Norm-coeff'!$G$8+$BB602*'Norm-coeff'!$H$8+$BC602*'Norm-coeff'!$I$8+$BD602*'Norm-coeff'!$J$8+$BE602*'Norm-coeff'!$K$8+$BF602*'Norm-coeff'!$L$8+$BG602*'Norm-coeff'!$M$8+$BH602*'Norm-coeff'!$N$8+$BI602*'Norm-coeff'!$O$8</f>
        <v>0.65894159836244504</v>
      </c>
      <c r="BV602" s="54">
        <f>'Norm-coeff'!$C$9+$AX602*'Norm-coeff'!$D$9+$AY602*'Norm-coeff'!$E$9+$AZ602*'Norm-coeff'!$F$9+$BA602*'Norm-coeff'!$G$9+$BB602*'Norm-coeff'!$H$9+$BC602*'Norm-coeff'!$I$9+$BD602*'Norm-coeff'!$J$9+$BE602*'Norm-coeff'!$K$9+$BF602*'Norm-coeff'!$L$9+$BG602*'Norm-coeff'!$M$9+$BH602*'Norm-coeff'!$N$9+$BI602*'Norm-coeff'!$O$9</f>
        <v>1.48961085014701</v>
      </c>
      <c r="BW602" s="54">
        <f>'Norm-coeff'!$C$10+$AX602*'Norm-coeff'!$D$10+$AY602*'Norm-coeff'!$E$10+$AZ602*'Norm-coeff'!$F$10+$BA602*'Norm-coeff'!$G$10+$BB602*'Norm-coeff'!$H$10+$BC602*'Norm-coeff'!$I$10+$BD602*'Norm-coeff'!$J$10+$BE602*'Norm-coeff'!$K$10+$BF602*'Norm-coeff'!$L$10+$BG602*'Norm-coeff'!$M$10+$BH602*'Norm-coeff'!$N$10+$BI602*'Norm-coeff'!$O$10</f>
        <v>1.42058735749591</v>
      </c>
      <c r="BX602" s="54">
        <f>'Norm-coeff'!$C$11+$AX602*'Norm-coeff'!$D$11+$AY602*'Norm-coeff'!$E$11+$AZ602*'Norm-coeff'!$F$11+$BA602*'Norm-coeff'!$G$11+$BB602*'Norm-coeff'!$H$11+$BC602*'Norm-coeff'!$I$11+$BD602*'Norm-coeff'!$J$11+$BE602*'Norm-coeff'!$K$11+$BF602*'Norm-coeff'!$L$11+$BG602*'Norm-coeff'!$M$11+$BH602*'Norm-coeff'!$N$11+$BI602*'Norm-coeff'!$O$11</f>
        <v>0.221233014421479</v>
      </c>
      <c r="BY602" s="54">
        <f>'Norm-coeff'!$C$12+$AX602*'Norm-coeff'!$D$12+$AY602*'Norm-coeff'!$E$12+$AZ602*'Norm-coeff'!$F$12+$BA602*'Norm-coeff'!$G$12+$BB602*'Norm-coeff'!$H$12+$BC602*'Norm-coeff'!$I$12+$BD602*'Norm-coeff'!$J$12+$BE602*'Norm-coeff'!$K$12+$BF602*'Norm-coeff'!$L$12+$BG602*'Norm-coeff'!$M$12+$BH602*'Norm-coeff'!$N$12+$BI602*'Norm-coeff'!$O$12</f>
        <v>0.283527502056037</v>
      </c>
      <c r="BZ602" s="54">
        <f>'Norm-coeff'!$C$13+$AX602*'Norm-coeff'!$D$13+$AY602*'Norm-coeff'!$E$13+$AZ602*'Norm-coeff'!$F$13+$BA602*'Norm-coeff'!$G$13+$BB602*'Norm-coeff'!$H$13+$BC602*'Norm-coeff'!$I$13+$BD602*'Norm-coeff'!$J$13+$BE602*'Norm-coeff'!$K$13+$BF602*'Norm-coeff'!$L$13+$BG602*'Norm-coeff'!$M$13+$BH602*'Norm-coeff'!$N$13+$BI602*'Norm-coeff'!$O$13</f>
        <v>-4.1864930554451202E-2</v>
      </c>
      <c r="CA602" s="54">
        <f>'Norm-coeff'!$C$14+$AX602*'Norm-coeff'!$D$14+$AY602*'Norm-coeff'!$E$14+$AZ602*'Norm-coeff'!$F$14+$BA602*'Norm-coeff'!$G$14+$BB602*'Norm-coeff'!$H$14+$BC602*'Norm-coeff'!$I$14+$BD602*'Norm-coeff'!$J$14+$BE602*'Norm-coeff'!$K$14+$BF602*'Norm-coeff'!$L$14+$BG602*'Norm-coeff'!$M$14+$BH602*'Norm-coeff'!$N$14+$BI602*'Norm-coeff'!$O$14</f>
        <v>4.2526983164477103</v>
      </c>
      <c r="CC602" s="54">
        <f t="shared" si="1875"/>
        <v>0</v>
      </c>
      <c r="CG602" s="54">
        <f t="shared" si="1751"/>
        <v>0</v>
      </c>
      <c r="CH602" s="54">
        <f t="shared" si="1729"/>
        <v>0</v>
      </c>
      <c r="CI602" s="54">
        <f t="shared" si="1752"/>
        <v>0</v>
      </c>
      <c r="CJ602" s="56">
        <f t="shared" si="1753"/>
        <v>0</v>
      </c>
      <c r="CK602" s="54">
        <f t="shared" si="1754"/>
        <v>0</v>
      </c>
      <c r="CL602" s="54">
        <f t="shared" si="1755"/>
        <v>0</v>
      </c>
      <c r="CM602" s="54">
        <f t="shared" si="1756"/>
        <v>0</v>
      </c>
      <c r="CN602" s="54">
        <f t="shared" si="1757"/>
        <v>0</v>
      </c>
      <c r="CO602" s="54">
        <f t="shared" si="1758"/>
        <v>0</v>
      </c>
      <c r="CP602" s="54">
        <f t="shared" si="1759"/>
        <v>0</v>
      </c>
      <c r="CQ602" s="54">
        <f t="shared" si="1760"/>
        <v>0</v>
      </c>
      <c r="CR602" s="54">
        <f t="shared" si="1761"/>
        <v>0</v>
      </c>
      <c r="CS602" s="54">
        <f t="shared" si="1762"/>
        <v>0</v>
      </c>
      <c r="CU602" s="54">
        <f t="shared" si="1763"/>
        <v>0</v>
      </c>
      <c r="CV602" s="54">
        <f t="shared" si="1764"/>
        <v>0</v>
      </c>
      <c r="CW602" s="54">
        <f t="shared" si="1765"/>
        <v>0</v>
      </c>
      <c r="CX602" s="54">
        <f t="shared" si="1766"/>
        <v>0</v>
      </c>
      <c r="CZ602" s="54">
        <f t="shared" si="1767"/>
        <v>0</v>
      </c>
      <c r="DA602" s="54">
        <f t="shared" si="1768"/>
        <v>0</v>
      </c>
      <c r="DB602" s="54">
        <f t="shared" si="1769"/>
        <v>0</v>
      </c>
      <c r="DC602" s="54">
        <f t="shared" si="1770"/>
        <v>0</v>
      </c>
      <c r="DD602" s="54">
        <f t="shared" si="1771"/>
        <v>0</v>
      </c>
      <c r="DE602" s="54">
        <f t="shared" si="1772"/>
        <v>0</v>
      </c>
      <c r="DF602" s="54">
        <f t="shared" si="1773"/>
        <v>0</v>
      </c>
      <c r="DG602" s="54">
        <f t="shared" si="1774"/>
        <v>2</v>
      </c>
      <c r="DH602" s="71">
        <f t="shared" si="1775"/>
        <v>0</v>
      </c>
      <c r="DI602" s="71">
        <f t="shared" si="1776"/>
        <v>0</v>
      </c>
      <c r="DJ602" s="54">
        <f t="shared" si="1777"/>
        <v>0</v>
      </c>
      <c r="DK602" s="54">
        <f t="shared" si="1778"/>
        <v>2</v>
      </c>
      <c r="DL602" s="4">
        <f t="shared" si="1703"/>
        <v>0</v>
      </c>
      <c r="DM602" s="3">
        <f t="shared" si="1779"/>
        <v>0</v>
      </c>
      <c r="DN602" s="3">
        <f t="shared" si="1780"/>
        <v>0</v>
      </c>
      <c r="DO602" s="4" t="e">
        <f t="shared" si="1781"/>
        <v>#DIV/0!</v>
      </c>
      <c r="DP602" s="57"/>
      <c r="DQ602" s="57"/>
      <c r="DR602" s="56">
        <f t="shared" si="1704"/>
        <v>2</v>
      </c>
      <c r="DS602" s="56">
        <f t="shared" si="1705"/>
        <v>0</v>
      </c>
      <c r="DT602" s="38">
        <f t="shared" si="1706"/>
        <v>0</v>
      </c>
      <c r="DU602" s="38">
        <f t="shared" si="1782"/>
        <v>2</v>
      </c>
      <c r="DV602" s="38">
        <f t="shared" si="1707"/>
        <v>0</v>
      </c>
      <c r="DW602" s="39">
        <f t="shared" si="1708"/>
        <v>0</v>
      </c>
      <c r="DX602" s="39">
        <f t="shared" si="1709"/>
        <v>0</v>
      </c>
      <c r="DY602" s="39">
        <f t="shared" si="1710"/>
        <v>0</v>
      </c>
      <c r="DZ602" s="39">
        <f t="shared" si="1711"/>
        <v>0</v>
      </c>
      <c r="EA602" s="39">
        <f t="shared" si="1712"/>
        <v>0</v>
      </c>
      <c r="EB602" s="37" t="e">
        <f t="shared" si="1783"/>
        <v>#DIV/0!</v>
      </c>
      <c r="EC602" s="37" t="e">
        <f t="shared" si="1784"/>
        <v>#DIV/0!</v>
      </c>
      <c r="ED602" s="37" t="e">
        <f t="shared" si="1785"/>
        <v>#DIV/0!</v>
      </c>
      <c r="EE602" s="37" t="e">
        <f t="shared" si="1786"/>
        <v>#DIV/0!</v>
      </c>
      <c r="EF602" s="39" t="e">
        <f t="shared" si="1787"/>
        <v>#DIV/0!</v>
      </c>
      <c r="EG602" s="37" t="e">
        <f t="shared" si="1788"/>
        <v>#DIV/0!</v>
      </c>
      <c r="EH602" s="37" t="e">
        <f t="shared" si="1789"/>
        <v>#DIV/0!</v>
      </c>
      <c r="EI602" s="11" t="b">
        <f t="shared" si="1790"/>
        <v>1</v>
      </c>
      <c r="EJ602" s="11" t="b">
        <f t="shared" si="1791"/>
        <v>0</v>
      </c>
      <c r="EK602" s="39" t="e">
        <f t="shared" si="1792"/>
        <v>#DIV/0!</v>
      </c>
      <c r="EL602" s="39" t="e">
        <f t="shared" si="1793"/>
        <v>#DIV/0!</v>
      </c>
      <c r="EM602" s="39" t="e">
        <f t="shared" si="1794"/>
        <v>#DIV/0!</v>
      </c>
      <c r="EN602" s="39" t="e">
        <f t="shared" si="1795"/>
        <v>#DIV/0!</v>
      </c>
      <c r="EO602" s="39" t="e">
        <f t="shared" si="1796"/>
        <v>#DIV/0!</v>
      </c>
      <c r="EP602" s="39" t="e">
        <f t="shared" si="1797"/>
        <v>#DIV/0!</v>
      </c>
      <c r="EQ602" s="39" t="e">
        <f t="shared" si="1798"/>
        <v>#DIV/0!</v>
      </c>
      <c r="ER602" s="39" t="e">
        <f t="shared" si="1799"/>
        <v>#DIV/0!</v>
      </c>
      <c r="ES602" s="58" t="str">
        <f t="shared" si="1800"/>
        <v>(OH,F,Cl)-dominate amphibole</v>
      </c>
      <c r="ET602" s="58" t="e">
        <f t="shared" si="1801"/>
        <v>#N/A</v>
      </c>
      <c r="EU602" s="56">
        <f t="shared" si="1713"/>
        <v>0</v>
      </c>
      <c r="EV602" s="56">
        <f t="shared" si="1714"/>
        <v>0</v>
      </c>
      <c r="EW602" s="56">
        <f t="shared" si="1715"/>
        <v>0</v>
      </c>
      <c r="EX602" s="56">
        <f t="shared" si="1716"/>
        <v>0</v>
      </c>
      <c r="EY602" s="56">
        <f t="shared" si="1717"/>
        <v>0</v>
      </c>
      <c r="EZ602" s="56">
        <f t="shared" si="1718"/>
        <v>0</v>
      </c>
      <c r="FA602" s="39">
        <f t="shared" si="1719"/>
        <v>0</v>
      </c>
      <c r="FB602" s="39">
        <f t="shared" si="1720"/>
        <v>0</v>
      </c>
      <c r="FC602" s="54">
        <f t="shared" si="1721"/>
        <v>0</v>
      </c>
      <c r="FD602" s="54">
        <f t="shared" si="1722"/>
        <v>0</v>
      </c>
      <c r="FE602" s="39">
        <f t="shared" si="1723"/>
        <v>0</v>
      </c>
      <c r="FF602" s="54">
        <f t="shared" si="1724"/>
        <v>0</v>
      </c>
      <c r="FG602" s="39">
        <f t="shared" si="1725"/>
        <v>0</v>
      </c>
      <c r="FH602" s="39">
        <f t="shared" si="1802"/>
        <v>0</v>
      </c>
      <c r="FI602" s="39">
        <f t="shared" si="1803"/>
        <v>0</v>
      </c>
      <c r="FJ602" s="39">
        <f t="shared" si="1804"/>
        <v>0</v>
      </c>
      <c r="FK602" s="39" t="e">
        <f t="shared" si="1805"/>
        <v>#DIV/0!</v>
      </c>
      <c r="FL602" s="39" t="e">
        <f t="shared" si="1806"/>
        <v>#DIV/0!</v>
      </c>
      <c r="FM602" s="39" t="e">
        <f t="shared" si="1807"/>
        <v>#DIV/0!</v>
      </c>
      <c r="FN602" s="39">
        <f t="shared" si="1808"/>
        <v>1</v>
      </c>
      <c r="FO602" s="39">
        <f t="shared" si="1726"/>
        <v>0</v>
      </c>
      <c r="FP602" s="39">
        <f t="shared" si="1727"/>
        <v>0</v>
      </c>
      <c r="FQ602" s="39">
        <f t="shared" si="1728"/>
        <v>0</v>
      </c>
      <c r="FR602" s="39">
        <f t="shared" si="1809"/>
        <v>0</v>
      </c>
      <c r="FS602" s="39">
        <f t="shared" si="1810"/>
        <v>0</v>
      </c>
      <c r="FU602" s="39" t="e">
        <f t="shared" si="1811"/>
        <v>#DIV/0!</v>
      </c>
      <c r="FV602" s="39" t="e">
        <f t="shared" si="1812"/>
        <v>#DIV/0!</v>
      </c>
      <c r="FW602" s="39" t="e">
        <f t="shared" si="1813"/>
        <v>#DIV/0!</v>
      </c>
      <c r="FY602" s="39" t="e">
        <f t="shared" si="1814"/>
        <v>#DIV/0!</v>
      </c>
      <c r="FZ602" s="39" t="e">
        <f t="shared" si="1815"/>
        <v>#DIV/0!</v>
      </c>
      <c r="GA602" s="39" t="e">
        <f t="shared" si="1816"/>
        <v>#DIV/0!</v>
      </c>
      <c r="GB602" s="39" t="e">
        <f t="shared" si="1817"/>
        <v>#DIV/0!</v>
      </c>
      <c r="GC602" s="39" t="e">
        <f t="shared" si="1818"/>
        <v>#DIV/0!</v>
      </c>
      <c r="GD602" s="39" t="e">
        <f t="shared" si="1819"/>
        <v>#DIV/0!</v>
      </c>
      <c r="GE602" s="39" t="e">
        <f t="shared" si="1820"/>
        <v>#DIV/0!</v>
      </c>
      <c r="GF602" s="39" t="e">
        <f t="shared" si="1821"/>
        <v>#DIV/0!</v>
      </c>
      <c r="GG602" s="39" t="e">
        <f t="shared" si="1822"/>
        <v>#DIV/0!</v>
      </c>
      <c r="GH602" s="39" t="e">
        <f t="shared" si="1823"/>
        <v>#DIV/0!</v>
      </c>
      <c r="GI602" s="39"/>
      <c r="GJ602" s="39" t="e">
        <f t="shared" si="1824"/>
        <v>#DIV/0!</v>
      </c>
      <c r="GK602" s="39" t="e">
        <f t="shared" si="1825"/>
        <v>#DIV/0!</v>
      </c>
      <c r="GL602" s="39" t="e">
        <f t="shared" si="1826"/>
        <v>#DIV/0!</v>
      </c>
      <c r="GM602" s="39" t="e">
        <f t="shared" si="1827"/>
        <v>#DIV/0!</v>
      </c>
      <c r="GN602" s="39" t="e">
        <f t="shared" si="1828"/>
        <v>#DIV/0!</v>
      </c>
      <c r="GO602" s="57"/>
      <c r="GP602" s="57" t="e">
        <f t="shared" si="1829"/>
        <v>#DIV/0!</v>
      </c>
      <c r="GQ602" s="59" t="e">
        <f t="shared" si="1830"/>
        <v>#DIV/0!</v>
      </c>
      <c r="GR602" s="41" t="e">
        <f t="shared" si="1831"/>
        <v>#DIV/0!</v>
      </c>
      <c r="GS602" s="57" t="e">
        <f t="shared" si="1832"/>
        <v>#DIV/0!</v>
      </c>
      <c r="GT602" s="57" t="e">
        <f t="shared" si="1833"/>
        <v>#DIV/0!</v>
      </c>
      <c r="GU602" s="57" t="e">
        <f t="shared" si="1834"/>
        <v>#DIV/0!</v>
      </c>
      <c r="GV602" s="57"/>
      <c r="GW602" s="42" t="e">
        <f t="shared" si="1835"/>
        <v>#DIV/0!</v>
      </c>
      <c r="GX602" s="42" t="e">
        <f t="shared" si="1836"/>
        <v>#DIV/0!</v>
      </c>
      <c r="GY602" s="42" t="e">
        <f t="shared" si="1837"/>
        <v>#DIV/0!</v>
      </c>
      <c r="GZ602" s="57"/>
      <c r="HA602" s="2" t="e">
        <f t="shared" si="1838"/>
        <v>#DIV/0!</v>
      </c>
      <c r="HB602" s="2" t="e">
        <f t="shared" si="1839"/>
        <v>#DIV/0!</v>
      </c>
      <c r="HC602" s="2" t="e">
        <f t="shared" si="1840"/>
        <v>#DIV/0!</v>
      </c>
      <c r="HD602" s="2" t="e">
        <f t="shared" si="1841"/>
        <v>#DIV/0!</v>
      </c>
      <c r="HE602" s="2" t="e">
        <f t="shared" si="1842"/>
        <v>#DIV/0!</v>
      </c>
      <c r="HF602" s="2" t="e">
        <f t="shared" si="1843"/>
        <v>#DIV/0!</v>
      </c>
      <c r="HG602" s="2" t="e">
        <f t="shared" si="1844"/>
        <v>#DIV/0!</v>
      </c>
      <c r="HH602" s="2" t="e">
        <f t="shared" si="1845"/>
        <v>#DIV/0!</v>
      </c>
      <c r="HI602" s="2" t="e">
        <f t="shared" si="1846"/>
        <v>#DIV/0!</v>
      </c>
      <c r="HJ602" s="11" t="e">
        <f t="shared" si="1847"/>
        <v>#DIV/0!</v>
      </c>
      <c r="HK602" s="60" t="e">
        <f t="shared" si="1848"/>
        <v>#DIV/0!</v>
      </c>
      <c r="HL602" s="57"/>
      <c r="HM602" s="57" t="e">
        <f t="shared" si="1849"/>
        <v>#DIV/0!</v>
      </c>
      <c r="HN602" s="57" t="e">
        <f t="shared" si="1850"/>
        <v>#DIV/0!</v>
      </c>
      <c r="HO602" s="57" t="e">
        <f t="shared" si="1851"/>
        <v>#DIV/0!</v>
      </c>
      <c r="HP602" s="57" t="e">
        <f t="shared" si="1852"/>
        <v>#DIV/0!</v>
      </c>
      <c r="HQ602" s="57" t="e">
        <f t="shared" si="1853"/>
        <v>#DIV/0!</v>
      </c>
      <c r="HR602" s="57"/>
      <c r="HS602" s="57" t="e">
        <f t="shared" si="1854"/>
        <v>#DIV/0!</v>
      </c>
      <c r="HT602" s="57" t="e">
        <f t="shared" si="1855"/>
        <v>#DIV/0!</v>
      </c>
      <c r="HU602" s="57" t="e">
        <f t="shared" si="1856"/>
        <v>#DIV/0!</v>
      </c>
      <c r="HV602" s="57" t="e">
        <f t="shared" si="1857"/>
        <v>#DIV/0!</v>
      </c>
      <c r="HW602" s="57" t="e">
        <f t="shared" si="1858"/>
        <v>#DIV/0!</v>
      </c>
      <c r="HX602" s="57"/>
      <c r="HY602" s="57" t="e">
        <f t="shared" si="1859"/>
        <v>#DIV/0!</v>
      </c>
      <c r="HZ602" s="57" t="e">
        <f t="shared" si="1860"/>
        <v>#DIV/0!</v>
      </c>
      <c r="IA602" s="57"/>
      <c r="IB602" s="61">
        <f t="shared" si="1861"/>
        <v>0</v>
      </c>
      <c r="IC602" s="57" t="str">
        <f t="shared" si="1862"/>
        <v/>
      </c>
      <c r="ID602" s="42"/>
      <c r="IE602" s="2" t="str">
        <f t="shared" si="1863"/>
        <v/>
      </c>
      <c r="IF602" s="60" t="e">
        <f t="shared" si="1864"/>
        <v>#DIV/0!</v>
      </c>
      <c r="IG602" s="60" t="str">
        <f t="shared" si="1865"/>
        <v/>
      </c>
      <c r="IH602" s="60" t="str">
        <f t="shared" si="1866"/>
        <v>zinco-</v>
      </c>
      <c r="II602" s="60" t="str">
        <f t="shared" si="1867"/>
        <v>mangano-</v>
      </c>
      <c r="IJ602" s="60" t="e">
        <f t="shared" si="1868"/>
        <v>#DIV/0!</v>
      </c>
      <c r="IK602" s="60" t="e">
        <f t="shared" si="1869"/>
        <v>#DIV/0!</v>
      </c>
      <c r="IL602" s="60" t="e">
        <f t="shared" si="1870"/>
        <v>#DIV/0!</v>
      </c>
      <c r="IM602" s="60" t="e">
        <f t="shared" si="1871"/>
        <v>#DIV/0!</v>
      </c>
      <c r="IN602" s="60" t="str">
        <f t="shared" si="1872"/>
        <v/>
      </c>
      <c r="IO602" s="60" t="str">
        <f t="shared" si="1873"/>
        <v/>
      </c>
      <c r="IP602" s="57"/>
      <c r="IQ602" s="57" t="str">
        <f t="shared" si="1874"/>
        <v>ERROR!!</v>
      </c>
    </row>
    <row r="603" spans="24:251">
      <c r="X603" s="29">
        <f t="shared" si="1730"/>
        <v>0</v>
      </c>
      <c r="Y603" s="29">
        <f t="shared" si="1731"/>
        <v>0</v>
      </c>
      <c r="Z603" s="29" t="e">
        <f t="shared" si="1732"/>
        <v>#DIV/0!</v>
      </c>
      <c r="AA603" s="29" t="e">
        <f t="shared" si="1733"/>
        <v>#DIV/0!</v>
      </c>
      <c r="AB603" s="29" t="e">
        <f t="shared" si="1734"/>
        <v>#DIV/0!</v>
      </c>
      <c r="AC603" s="29" t="e">
        <f t="shared" si="1735"/>
        <v>#DIV/0!</v>
      </c>
      <c r="AF603" s="23">
        <v>60.084299999999999</v>
      </c>
      <c r="AG603" s="23">
        <v>79.878799999999998</v>
      </c>
      <c r="AH603" s="23">
        <v>101.96120000000001</v>
      </c>
      <c r="AI603" s="23">
        <v>151.99039999999999</v>
      </c>
      <c r="AJ603" s="23">
        <v>159.69</v>
      </c>
      <c r="AK603" s="23">
        <v>71.846400000000003</v>
      </c>
      <c r="AL603" s="23">
        <v>70.9375</v>
      </c>
      <c r="AM603" s="23">
        <v>40.304400000000001</v>
      </c>
      <c r="AN603" s="23">
        <v>56.077399999999997</v>
      </c>
      <c r="AO603" s="23">
        <v>61.978999999999999</v>
      </c>
      <c r="AP603" s="23">
        <v>94.195999999999998</v>
      </c>
      <c r="AQ603" s="23">
        <v>18.998000000000001</v>
      </c>
      <c r="AR603" s="23">
        <v>35.450000000000003</v>
      </c>
      <c r="AS603" s="23">
        <v>29.88</v>
      </c>
      <c r="AT603" s="23">
        <v>74.691999999999993</v>
      </c>
      <c r="AU603" s="23">
        <v>81.39</v>
      </c>
      <c r="AX603" s="54">
        <f t="shared" si="1736"/>
        <v>0</v>
      </c>
      <c r="AY603" s="54">
        <f t="shared" si="1737"/>
        <v>0</v>
      </c>
      <c r="AZ603" s="54">
        <f t="shared" si="1738"/>
        <v>0</v>
      </c>
      <c r="BA603" s="54">
        <f t="shared" si="1739"/>
        <v>0</v>
      </c>
      <c r="BB603" s="54">
        <f t="shared" si="1740"/>
        <v>0</v>
      </c>
      <c r="BC603" s="54">
        <f t="shared" si="1741"/>
        <v>0</v>
      </c>
      <c r="BD603" s="54">
        <f t="shared" si="1742"/>
        <v>0</v>
      </c>
      <c r="BE603" s="54">
        <f t="shared" si="1743"/>
        <v>0</v>
      </c>
      <c r="BF603" s="54">
        <f t="shared" si="1744"/>
        <v>0</v>
      </c>
      <c r="BG603" s="54">
        <f t="shared" si="1745"/>
        <v>0</v>
      </c>
      <c r="BH603" s="54">
        <f t="shared" si="1746"/>
        <v>0</v>
      </c>
      <c r="BI603" s="54">
        <f t="shared" si="1747"/>
        <v>0</v>
      </c>
      <c r="BJ603" s="54">
        <f t="shared" si="1748"/>
        <v>0</v>
      </c>
      <c r="BK603" s="54">
        <f t="shared" si="1749"/>
        <v>0</v>
      </c>
      <c r="BL603" s="54">
        <f t="shared" si="1750"/>
        <v>0</v>
      </c>
      <c r="BM603" s="42"/>
      <c r="BO603" s="54">
        <f>'Norm-coeff'!$C$2+$AX603*'Norm-coeff'!$D$2+$AY603*'Norm-coeff'!$E$2+$AZ603*'Norm-coeff'!$F$2+$BA603*'Norm-coeff'!$G$2+$BB603*'Norm-coeff'!$H$2+$BC603*'Norm-coeff'!$I$2+$BD603*'Norm-coeff'!$J$2+$BE603*'Norm-coeff'!$K$2+$BF603*'Norm-coeff'!$L$2+$BG603*'Norm-coeff'!$M$2+$BH603*'Norm-coeff'!$N$2+$BI603*'Norm-coeff'!$O$2</f>
        <v>5.4045421474420303</v>
      </c>
      <c r="BP603" s="54">
        <f>'Norm-coeff'!$C$3+$AX603*'Norm-coeff'!$D$3+$AY603*'Norm-coeff'!$E$3+$AZ603*'Norm-coeff'!$F$3+$BA603*'Norm-coeff'!$G$3+$BB603*'Norm-coeff'!$H$3+$BC603*'Norm-coeff'!$I$3+$BD603*'Norm-coeff'!$J$3+$BE603*'Norm-coeff'!$K$3+$BF603*'Norm-coeff'!$L$3+$BG603*'Norm-coeff'!$M$3+$BH603*'Norm-coeff'!$N$3+$BI603*'Norm-coeff'!$O$3</f>
        <v>3.15319116612705</v>
      </c>
      <c r="BQ603" s="54">
        <f>'Norm-coeff'!$C$4+$AX603*'Norm-coeff'!$D$4+$AY603*'Norm-coeff'!$E$4+$AZ603*'Norm-coeff'!$F$4+$BA603*'Norm-coeff'!$G$4+$BB603*'Norm-coeff'!$H$4+$BC603*'Norm-coeff'!$I$4+$BD603*'Norm-coeff'!$J$4+$BE603*'Norm-coeff'!$K$4+$BF603*'Norm-coeff'!$L$4+$BG603*'Norm-coeff'!$M$4+$BH603*'Norm-coeff'!$N$4+$BI603*'Norm-coeff'!$O$4</f>
        <v>1.42115649462768</v>
      </c>
      <c r="BR603" s="54">
        <f>'Norm-coeff'!$C$5+$AX603*'Norm-coeff'!$D$5+$AY603*'Norm-coeff'!$E$5+$AZ603*'Norm-coeff'!$F$5+$BA603*'Norm-coeff'!$G$5+$BB603*'Norm-coeff'!$H$5+$BC603*'Norm-coeff'!$I$5+$BD603*'Norm-coeff'!$J$5+$BE603*'Norm-coeff'!$K$5+$BF603*'Norm-coeff'!$L$5+$BG603*'Norm-coeff'!$M$5+$BH603*'Norm-coeff'!$N$5+$BI603*'Norm-coeff'!$O$5</f>
        <v>1.0553329241296201</v>
      </c>
      <c r="BS603" s="54">
        <f>'Norm-coeff'!$C$6+$AX603*'Norm-coeff'!$D$6+$AY603*'Norm-coeff'!$E$6+$AZ603*'Norm-coeff'!$F$6+$BA603*'Norm-coeff'!$G$6+$BB603*'Norm-coeff'!$H$6+$BC603*'Norm-coeff'!$I$6+$BD603*'Norm-coeff'!$J$6+$BE603*'Norm-coeff'!$K$6+$BF603*'Norm-coeff'!$L$6+$BG603*'Norm-coeff'!$M$6+$BH603*'Norm-coeff'!$N$6+$BI603*'Norm-coeff'!$O$6</f>
        <v>-1.48700885495103E-2</v>
      </c>
      <c r="BT603" s="54">
        <f>'Norm-coeff'!$C$7+$AX603*'Norm-coeff'!$D$7+$AY603*'Norm-coeff'!$E$7+$AZ603*'Norm-coeff'!$F$7+$BA603*'Norm-coeff'!$G$7+$BB603*'Norm-coeff'!$H$7+$BC603*'Norm-coeff'!$I$7+$BD603*'Norm-coeff'!$J$7+$BE603*'Norm-coeff'!$K$7+$BF603*'Norm-coeff'!$L$7+$BG603*'Norm-coeff'!$M$7+$BH603*'Norm-coeff'!$N$7+$BI603*'Norm-coeff'!$O$7</f>
        <v>2.0907583608832998</v>
      </c>
      <c r="BU603" s="54">
        <f>'Norm-coeff'!$C$8+$AX603*'Norm-coeff'!$D$8+$AY603*'Norm-coeff'!$E$8+$AZ603*'Norm-coeff'!$F$8+$BA603*'Norm-coeff'!$G$8+$BB603*'Norm-coeff'!$H$8+$BC603*'Norm-coeff'!$I$8+$BD603*'Norm-coeff'!$J$8+$BE603*'Norm-coeff'!$K$8+$BF603*'Norm-coeff'!$L$8+$BG603*'Norm-coeff'!$M$8+$BH603*'Norm-coeff'!$N$8+$BI603*'Norm-coeff'!$O$8</f>
        <v>0.65894159836244504</v>
      </c>
      <c r="BV603" s="54">
        <f>'Norm-coeff'!$C$9+$AX603*'Norm-coeff'!$D$9+$AY603*'Norm-coeff'!$E$9+$AZ603*'Norm-coeff'!$F$9+$BA603*'Norm-coeff'!$G$9+$BB603*'Norm-coeff'!$H$9+$BC603*'Norm-coeff'!$I$9+$BD603*'Norm-coeff'!$J$9+$BE603*'Norm-coeff'!$K$9+$BF603*'Norm-coeff'!$L$9+$BG603*'Norm-coeff'!$M$9+$BH603*'Norm-coeff'!$N$9+$BI603*'Norm-coeff'!$O$9</f>
        <v>1.48961085014701</v>
      </c>
      <c r="BW603" s="54">
        <f>'Norm-coeff'!$C$10+$AX603*'Norm-coeff'!$D$10+$AY603*'Norm-coeff'!$E$10+$AZ603*'Norm-coeff'!$F$10+$BA603*'Norm-coeff'!$G$10+$BB603*'Norm-coeff'!$H$10+$BC603*'Norm-coeff'!$I$10+$BD603*'Norm-coeff'!$J$10+$BE603*'Norm-coeff'!$K$10+$BF603*'Norm-coeff'!$L$10+$BG603*'Norm-coeff'!$M$10+$BH603*'Norm-coeff'!$N$10+$BI603*'Norm-coeff'!$O$10</f>
        <v>1.42058735749591</v>
      </c>
      <c r="BX603" s="54">
        <f>'Norm-coeff'!$C$11+$AX603*'Norm-coeff'!$D$11+$AY603*'Norm-coeff'!$E$11+$AZ603*'Norm-coeff'!$F$11+$BA603*'Norm-coeff'!$G$11+$BB603*'Norm-coeff'!$H$11+$BC603*'Norm-coeff'!$I$11+$BD603*'Norm-coeff'!$J$11+$BE603*'Norm-coeff'!$K$11+$BF603*'Norm-coeff'!$L$11+$BG603*'Norm-coeff'!$M$11+$BH603*'Norm-coeff'!$N$11+$BI603*'Norm-coeff'!$O$11</f>
        <v>0.221233014421479</v>
      </c>
      <c r="BY603" s="54">
        <f>'Norm-coeff'!$C$12+$AX603*'Norm-coeff'!$D$12+$AY603*'Norm-coeff'!$E$12+$AZ603*'Norm-coeff'!$F$12+$BA603*'Norm-coeff'!$G$12+$BB603*'Norm-coeff'!$H$12+$BC603*'Norm-coeff'!$I$12+$BD603*'Norm-coeff'!$J$12+$BE603*'Norm-coeff'!$K$12+$BF603*'Norm-coeff'!$L$12+$BG603*'Norm-coeff'!$M$12+$BH603*'Norm-coeff'!$N$12+$BI603*'Norm-coeff'!$O$12</f>
        <v>0.283527502056037</v>
      </c>
      <c r="BZ603" s="54">
        <f>'Norm-coeff'!$C$13+$AX603*'Norm-coeff'!$D$13+$AY603*'Norm-coeff'!$E$13+$AZ603*'Norm-coeff'!$F$13+$BA603*'Norm-coeff'!$G$13+$BB603*'Norm-coeff'!$H$13+$BC603*'Norm-coeff'!$I$13+$BD603*'Norm-coeff'!$J$13+$BE603*'Norm-coeff'!$K$13+$BF603*'Norm-coeff'!$L$13+$BG603*'Norm-coeff'!$M$13+$BH603*'Norm-coeff'!$N$13+$BI603*'Norm-coeff'!$O$13</f>
        <v>-4.1864930554451202E-2</v>
      </c>
      <c r="CA603" s="54">
        <f>'Norm-coeff'!$C$14+$AX603*'Norm-coeff'!$D$14+$AY603*'Norm-coeff'!$E$14+$AZ603*'Norm-coeff'!$F$14+$BA603*'Norm-coeff'!$G$14+$BB603*'Norm-coeff'!$H$14+$BC603*'Norm-coeff'!$I$14+$BD603*'Norm-coeff'!$J$14+$BE603*'Norm-coeff'!$K$14+$BF603*'Norm-coeff'!$L$14+$BG603*'Norm-coeff'!$M$14+$BH603*'Norm-coeff'!$N$14+$BI603*'Norm-coeff'!$O$14</f>
        <v>4.2526983164477103</v>
      </c>
      <c r="CC603" s="54">
        <f t="shared" si="1875"/>
        <v>0</v>
      </c>
      <c r="CG603" s="54">
        <f t="shared" si="1751"/>
        <v>0</v>
      </c>
      <c r="CH603" s="54">
        <f t="shared" si="1729"/>
        <v>0</v>
      </c>
      <c r="CI603" s="54">
        <f t="shared" si="1752"/>
        <v>0</v>
      </c>
      <c r="CJ603" s="56">
        <f t="shared" si="1753"/>
        <v>0</v>
      </c>
      <c r="CK603" s="54">
        <f t="shared" si="1754"/>
        <v>0</v>
      </c>
      <c r="CL603" s="54">
        <f t="shared" si="1755"/>
        <v>0</v>
      </c>
      <c r="CM603" s="54">
        <f t="shared" si="1756"/>
        <v>0</v>
      </c>
      <c r="CN603" s="54">
        <f t="shared" si="1757"/>
        <v>0</v>
      </c>
      <c r="CO603" s="54">
        <f t="shared" si="1758"/>
        <v>0</v>
      </c>
      <c r="CP603" s="54">
        <f t="shared" si="1759"/>
        <v>0</v>
      </c>
      <c r="CQ603" s="54">
        <f t="shared" si="1760"/>
        <v>0</v>
      </c>
      <c r="CR603" s="54">
        <f t="shared" si="1761"/>
        <v>0</v>
      </c>
      <c r="CS603" s="54">
        <f t="shared" si="1762"/>
        <v>0</v>
      </c>
      <c r="CU603" s="54">
        <f t="shared" si="1763"/>
        <v>0</v>
      </c>
      <c r="CV603" s="54">
        <f t="shared" si="1764"/>
        <v>0</v>
      </c>
      <c r="CW603" s="54">
        <f t="shared" si="1765"/>
        <v>0</v>
      </c>
      <c r="CX603" s="54">
        <f t="shared" si="1766"/>
        <v>0</v>
      </c>
      <c r="CZ603" s="54">
        <f t="shared" si="1767"/>
        <v>0</v>
      </c>
      <c r="DA603" s="54">
        <f t="shared" si="1768"/>
        <v>0</v>
      </c>
      <c r="DB603" s="54">
        <f t="shared" si="1769"/>
        <v>0</v>
      </c>
      <c r="DC603" s="54">
        <f t="shared" si="1770"/>
        <v>0</v>
      </c>
      <c r="DD603" s="54">
        <f t="shared" si="1771"/>
        <v>0</v>
      </c>
      <c r="DE603" s="54">
        <f t="shared" si="1772"/>
        <v>0</v>
      </c>
      <c r="DF603" s="54">
        <f t="shared" si="1773"/>
        <v>0</v>
      </c>
      <c r="DG603" s="54">
        <f t="shared" si="1774"/>
        <v>2</v>
      </c>
      <c r="DH603" s="71">
        <f t="shared" si="1775"/>
        <v>0</v>
      </c>
      <c r="DI603" s="71">
        <f t="shared" si="1776"/>
        <v>0</v>
      </c>
      <c r="DJ603" s="54">
        <f t="shared" si="1777"/>
        <v>0</v>
      </c>
      <c r="DK603" s="54">
        <f t="shared" si="1778"/>
        <v>2</v>
      </c>
      <c r="DL603" s="4">
        <f t="shared" si="1703"/>
        <v>0</v>
      </c>
      <c r="DM603" s="3">
        <f t="shared" si="1779"/>
        <v>0</v>
      </c>
      <c r="DN603" s="3">
        <f t="shared" si="1780"/>
        <v>0</v>
      </c>
      <c r="DO603" s="4" t="e">
        <f t="shared" si="1781"/>
        <v>#DIV/0!</v>
      </c>
      <c r="DP603" s="57"/>
      <c r="DQ603" s="57"/>
      <c r="DR603" s="56">
        <f t="shared" si="1704"/>
        <v>2</v>
      </c>
      <c r="DS603" s="56">
        <f t="shared" si="1705"/>
        <v>0</v>
      </c>
      <c r="DT603" s="38">
        <f t="shared" si="1706"/>
        <v>0</v>
      </c>
      <c r="DU603" s="38">
        <f t="shared" si="1782"/>
        <v>2</v>
      </c>
      <c r="DV603" s="38">
        <f t="shared" si="1707"/>
        <v>0</v>
      </c>
      <c r="DW603" s="39">
        <f t="shared" si="1708"/>
        <v>0</v>
      </c>
      <c r="DX603" s="39">
        <f t="shared" si="1709"/>
        <v>0</v>
      </c>
      <c r="DY603" s="39">
        <f t="shared" si="1710"/>
        <v>0</v>
      </c>
      <c r="DZ603" s="39">
        <f t="shared" si="1711"/>
        <v>0</v>
      </c>
      <c r="EA603" s="39">
        <f t="shared" si="1712"/>
        <v>0</v>
      </c>
      <c r="EB603" s="37" t="e">
        <f t="shared" si="1783"/>
        <v>#DIV/0!</v>
      </c>
      <c r="EC603" s="37" t="e">
        <f t="shared" si="1784"/>
        <v>#DIV/0!</v>
      </c>
      <c r="ED603" s="37" t="e">
        <f t="shared" si="1785"/>
        <v>#DIV/0!</v>
      </c>
      <c r="EE603" s="37" t="e">
        <f t="shared" si="1786"/>
        <v>#DIV/0!</v>
      </c>
      <c r="EF603" s="39" t="e">
        <f t="shared" si="1787"/>
        <v>#DIV/0!</v>
      </c>
      <c r="EG603" s="37" t="e">
        <f t="shared" si="1788"/>
        <v>#DIV/0!</v>
      </c>
      <c r="EH603" s="37" t="e">
        <f t="shared" si="1789"/>
        <v>#DIV/0!</v>
      </c>
      <c r="EI603" s="11" t="b">
        <f t="shared" si="1790"/>
        <v>1</v>
      </c>
      <c r="EJ603" s="11" t="b">
        <f t="shared" si="1791"/>
        <v>0</v>
      </c>
      <c r="EK603" s="39" t="e">
        <f t="shared" si="1792"/>
        <v>#DIV/0!</v>
      </c>
      <c r="EL603" s="39" t="e">
        <f t="shared" si="1793"/>
        <v>#DIV/0!</v>
      </c>
      <c r="EM603" s="39" t="e">
        <f t="shared" si="1794"/>
        <v>#DIV/0!</v>
      </c>
      <c r="EN603" s="39" t="e">
        <f t="shared" si="1795"/>
        <v>#DIV/0!</v>
      </c>
      <c r="EO603" s="39" t="e">
        <f t="shared" si="1796"/>
        <v>#DIV/0!</v>
      </c>
      <c r="EP603" s="39" t="e">
        <f t="shared" si="1797"/>
        <v>#DIV/0!</v>
      </c>
      <c r="EQ603" s="39" t="e">
        <f t="shared" si="1798"/>
        <v>#DIV/0!</v>
      </c>
      <c r="ER603" s="39" t="e">
        <f t="shared" si="1799"/>
        <v>#DIV/0!</v>
      </c>
      <c r="ES603" s="58" t="str">
        <f t="shared" si="1800"/>
        <v>(OH,F,Cl)-dominate amphibole</v>
      </c>
      <c r="ET603" s="58" t="e">
        <f t="shared" si="1801"/>
        <v>#N/A</v>
      </c>
      <c r="EU603" s="56">
        <f t="shared" si="1713"/>
        <v>0</v>
      </c>
      <c r="EV603" s="56">
        <f t="shared" si="1714"/>
        <v>0</v>
      </c>
      <c r="EW603" s="56">
        <f t="shared" si="1715"/>
        <v>0</v>
      </c>
      <c r="EX603" s="56">
        <f t="shared" si="1716"/>
        <v>0</v>
      </c>
      <c r="EY603" s="56">
        <f t="shared" si="1717"/>
        <v>0</v>
      </c>
      <c r="EZ603" s="56">
        <f t="shared" si="1718"/>
        <v>0</v>
      </c>
      <c r="FA603" s="39">
        <f t="shared" si="1719"/>
        <v>0</v>
      </c>
      <c r="FB603" s="39">
        <f t="shared" si="1720"/>
        <v>0</v>
      </c>
      <c r="FC603" s="54">
        <f t="shared" si="1721"/>
        <v>0</v>
      </c>
      <c r="FD603" s="54">
        <f t="shared" si="1722"/>
        <v>0</v>
      </c>
      <c r="FE603" s="39">
        <f t="shared" si="1723"/>
        <v>0</v>
      </c>
      <c r="FF603" s="54">
        <f t="shared" si="1724"/>
        <v>0</v>
      </c>
      <c r="FG603" s="39">
        <f t="shared" si="1725"/>
        <v>0</v>
      </c>
      <c r="FH603" s="39">
        <f t="shared" si="1802"/>
        <v>0</v>
      </c>
      <c r="FI603" s="39">
        <f t="shared" si="1803"/>
        <v>0</v>
      </c>
      <c r="FJ603" s="39">
        <f t="shared" si="1804"/>
        <v>0</v>
      </c>
      <c r="FK603" s="39" t="e">
        <f t="shared" si="1805"/>
        <v>#DIV/0!</v>
      </c>
      <c r="FL603" s="39" t="e">
        <f t="shared" si="1806"/>
        <v>#DIV/0!</v>
      </c>
      <c r="FM603" s="39" t="e">
        <f t="shared" si="1807"/>
        <v>#DIV/0!</v>
      </c>
      <c r="FN603" s="39">
        <f t="shared" si="1808"/>
        <v>1</v>
      </c>
      <c r="FO603" s="39">
        <f t="shared" si="1726"/>
        <v>0</v>
      </c>
      <c r="FP603" s="39">
        <f t="shared" si="1727"/>
        <v>0</v>
      </c>
      <c r="FQ603" s="39">
        <f t="shared" si="1728"/>
        <v>0</v>
      </c>
      <c r="FR603" s="39">
        <f t="shared" si="1809"/>
        <v>0</v>
      </c>
      <c r="FS603" s="39">
        <f t="shared" si="1810"/>
        <v>0</v>
      </c>
      <c r="FU603" s="39" t="e">
        <f t="shared" si="1811"/>
        <v>#DIV/0!</v>
      </c>
      <c r="FV603" s="39" t="e">
        <f t="shared" si="1812"/>
        <v>#DIV/0!</v>
      </c>
      <c r="FW603" s="39" t="e">
        <f t="shared" si="1813"/>
        <v>#DIV/0!</v>
      </c>
      <c r="FY603" s="39" t="e">
        <f t="shared" si="1814"/>
        <v>#DIV/0!</v>
      </c>
      <c r="FZ603" s="39" t="e">
        <f t="shared" si="1815"/>
        <v>#DIV/0!</v>
      </c>
      <c r="GA603" s="39" t="e">
        <f t="shared" si="1816"/>
        <v>#DIV/0!</v>
      </c>
      <c r="GB603" s="39" t="e">
        <f t="shared" si="1817"/>
        <v>#DIV/0!</v>
      </c>
      <c r="GC603" s="39" t="e">
        <f t="shared" si="1818"/>
        <v>#DIV/0!</v>
      </c>
      <c r="GD603" s="39" t="e">
        <f t="shared" si="1819"/>
        <v>#DIV/0!</v>
      </c>
      <c r="GE603" s="39" t="e">
        <f t="shared" si="1820"/>
        <v>#DIV/0!</v>
      </c>
      <c r="GF603" s="39" t="e">
        <f t="shared" si="1821"/>
        <v>#DIV/0!</v>
      </c>
      <c r="GG603" s="39" t="e">
        <f t="shared" si="1822"/>
        <v>#DIV/0!</v>
      </c>
      <c r="GH603" s="39" t="e">
        <f t="shared" si="1823"/>
        <v>#DIV/0!</v>
      </c>
      <c r="GI603" s="39"/>
      <c r="GJ603" s="39" t="e">
        <f t="shared" si="1824"/>
        <v>#DIV/0!</v>
      </c>
      <c r="GK603" s="39" t="e">
        <f t="shared" si="1825"/>
        <v>#DIV/0!</v>
      </c>
      <c r="GL603" s="39" t="e">
        <f t="shared" si="1826"/>
        <v>#DIV/0!</v>
      </c>
      <c r="GM603" s="39" t="e">
        <f t="shared" si="1827"/>
        <v>#DIV/0!</v>
      </c>
      <c r="GN603" s="39" t="e">
        <f t="shared" si="1828"/>
        <v>#DIV/0!</v>
      </c>
      <c r="GO603" s="57"/>
      <c r="GP603" s="57" t="e">
        <f t="shared" si="1829"/>
        <v>#DIV/0!</v>
      </c>
      <c r="GQ603" s="59" t="e">
        <f t="shared" si="1830"/>
        <v>#DIV/0!</v>
      </c>
      <c r="GR603" s="41" t="e">
        <f t="shared" si="1831"/>
        <v>#DIV/0!</v>
      </c>
      <c r="GS603" s="57" t="e">
        <f t="shared" si="1832"/>
        <v>#DIV/0!</v>
      </c>
      <c r="GT603" s="57" t="e">
        <f t="shared" si="1833"/>
        <v>#DIV/0!</v>
      </c>
      <c r="GU603" s="57" t="e">
        <f t="shared" si="1834"/>
        <v>#DIV/0!</v>
      </c>
      <c r="GV603" s="57"/>
      <c r="GW603" s="42" t="e">
        <f t="shared" si="1835"/>
        <v>#DIV/0!</v>
      </c>
      <c r="GX603" s="42" t="e">
        <f t="shared" si="1836"/>
        <v>#DIV/0!</v>
      </c>
      <c r="GY603" s="42" t="e">
        <f t="shared" si="1837"/>
        <v>#DIV/0!</v>
      </c>
      <c r="GZ603" s="57"/>
      <c r="HA603" s="2" t="e">
        <f t="shared" si="1838"/>
        <v>#DIV/0!</v>
      </c>
      <c r="HB603" s="2" t="e">
        <f t="shared" si="1839"/>
        <v>#DIV/0!</v>
      </c>
      <c r="HC603" s="2" t="e">
        <f t="shared" si="1840"/>
        <v>#DIV/0!</v>
      </c>
      <c r="HD603" s="2" t="e">
        <f t="shared" si="1841"/>
        <v>#DIV/0!</v>
      </c>
      <c r="HE603" s="2" t="e">
        <f t="shared" si="1842"/>
        <v>#DIV/0!</v>
      </c>
      <c r="HF603" s="2" t="e">
        <f t="shared" si="1843"/>
        <v>#DIV/0!</v>
      </c>
      <c r="HG603" s="2" t="e">
        <f t="shared" si="1844"/>
        <v>#DIV/0!</v>
      </c>
      <c r="HH603" s="2" t="e">
        <f t="shared" si="1845"/>
        <v>#DIV/0!</v>
      </c>
      <c r="HI603" s="2" t="e">
        <f t="shared" si="1846"/>
        <v>#DIV/0!</v>
      </c>
      <c r="HJ603" s="11" t="e">
        <f t="shared" si="1847"/>
        <v>#DIV/0!</v>
      </c>
      <c r="HK603" s="60" t="e">
        <f t="shared" si="1848"/>
        <v>#DIV/0!</v>
      </c>
      <c r="HL603" s="57"/>
      <c r="HM603" s="57" t="e">
        <f t="shared" si="1849"/>
        <v>#DIV/0!</v>
      </c>
      <c r="HN603" s="57" t="e">
        <f t="shared" si="1850"/>
        <v>#DIV/0!</v>
      </c>
      <c r="HO603" s="57" t="e">
        <f t="shared" si="1851"/>
        <v>#DIV/0!</v>
      </c>
      <c r="HP603" s="57" t="e">
        <f t="shared" si="1852"/>
        <v>#DIV/0!</v>
      </c>
      <c r="HQ603" s="57" t="e">
        <f t="shared" si="1853"/>
        <v>#DIV/0!</v>
      </c>
      <c r="HR603" s="57"/>
      <c r="HS603" s="57" t="e">
        <f t="shared" si="1854"/>
        <v>#DIV/0!</v>
      </c>
      <c r="HT603" s="57" t="e">
        <f t="shared" si="1855"/>
        <v>#DIV/0!</v>
      </c>
      <c r="HU603" s="57" t="e">
        <f t="shared" si="1856"/>
        <v>#DIV/0!</v>
      </c>
      <c r="HV603" s="57" t="e">
        <f t="shared" si="1857"/>
        <v>#DIV/0!</v>
      </c>
      <c r="HW603" s="57" t="e">
        <f t="shared" si="1858"/>
        <v>#DIV/0!</v>
      </c>
      <c r="HX603" s="57"/>
      <c r="HY603" s="57" t="e">
        <f t="shared" si="1859"/>
        <v>#DIV/0!</v>
      </c>
      <c r="HZ603" s="57" t="e">
        <f t="shared" si="1860"/>
        <v>#DIV/0!</v>
      </c>
      <c r="IA603" s="57"/>
      <c r="IB603" s="61">
        <f t="shared" si="1861"/>
        <v>0</v>
      </c>
      <c r="IC603" s="57" t="str">
        <f t="shared" si="1862"/>
        <v/>
      </c>
      <c r="ID603" s="42"/>
      <c r="IE603" s="2" t="str">
        <f t="shared" si="1863"/>
        <v/>
      </c>
      <c r="IF603" s="60" t="e">
        <f t="shared" si="1864"/>
        <v>#DIV/0!</v>
      </c>
      <c r="IG603" s="60" t="str">
        <f t="shared" si="1865"/>
        <v/>
      </c>
      <c r="IH603" s="60" t="str">
        <f t="shared" si="1866"/>
        <v>zinco-</v>
      </c>
      <c r="II603" s="60" t="str">
        <f t="shared" si="1867"/>
        <v>mangano-</v>
      </c>
      <c r="IJ603" s="60" t="e">
        <f t="shared" si="1868"/>
        <v>#DIV/0!</v>
      </c>
      <c r="IK603" s="60" t="e">
        <f t="shared" si="1869"/>
        <v>#DIV/0!</v>
      </c>
      <c r="IL603" s="60" t="e">
        <f t="shared" si="1870"/>
        <v>#DIV/0!</v>
      </c>
      <c r="IM603" s="60" t="e">
        <f t="shared" si="1871"/>
        <v>#DIV/0!</v>
      </c>
      <c r="IN603" s="60" t="str">
        <f t="shared" si="1872"/>
        <v/>
      </c>
      <c r="IO603" s="60" t="str">
        <f t="shared" si="1873"/>
        <v/>
      </c>
      <c r="IP603" s="57"/>
      <c r="IQ603" s="57" t="str">
        <f t="shared" si="1874"/>
        <v>ERROR!!</v>
      </c>
    </row>
    <row r="604" spans="24:251">
      <c r="X604" s="29">
        <f t="shared" si="1730"/>
        <v>0</v>
      </c>
      <c r="Y604" s="29">
        <f t="shared" si="1731"/>
        <v>0</v>
      </c>
      <c r="Z604" s="29" t="e">
        <f t="shared" si="1732"/>
        <v>#DIV/0!</v>
      </c>
      <c r="AA604" s="29" t="e">
        <f t="shared" si="1733"/>
        <v>#DIV/0!</v>
      </c>
      <c r="AB604" s="29" t="e">
        <f t="shared" si="1734"/>
        <v>#DIV/0!</v>
      </c>
      <c r="AC604" s="29" t="e">
        <f t="shared" si="1735"/>
        <v>#DIV/0!</v>
      </c>
      <c r="AF604" s="23">
        <v>60.084299999999999</v>
      </c>
      <c r="AG604" s="23">
        <v>79.878799999999998</v>
      </c>
      <c r="AH604" s="23">
        <v>101.96120000000001</v>
      </c>
      <c r="AI604" s="23">
        <v>151.99039999999999</v>
      </c>
      <c r="AJ604" s="23">
        <v>159.69</v>
      </c>
      <c r="AK604" s="23">
        <v>71.846400000000003</v>
      </c>
      <c r="AL604" s="23">
        <v>70.9375</v>
      </c>
      <c r="AM604" s="23">
        <v>40.304400000000001</v>
      </c>
      <c r="AN604" s="23">
        <v>56.077399999999997</v>
      </c>
      <c r="AO604" s="23">
        <v>61.978999999999999</v>
      </c>
      <c r="AP604" s="23">
        <v>94.195999999999998</v>
      </c>
      <c r="AQ604" s="23">
        <v>18.998000000000001</v>
      </c>
      <c r="AR604" s="23">
        <v>35.450000000000003</v>
      </c>
      <c r="AS604" s="23">
        <v>29.88</v>
      </c>
      <c r="AT604" s="23">
        <v>74.691999999999993</v>
      </c>
      <c r="AU604" s="23">
        <v>81.39</v>
      </c>
      <c r="AX604" s="54">
        <f t="shared" si="1736"/>
        <v>0</v>
      </c>
      <c r="AY604" s="54">
        <f t="shared" si="1737"/>
        <v>0</v>
      </c>
      <c r="AZ604" s="54">
        <f t="shared" si="1738"/>
        <v>0</v>
      </c>
      <c r="BA604" s="54">
        <f t="shared" si="1739"/>
        <v>0</v>
      </c>
      <c r="BB604" s="54">
        <f t="shared" si="1740"/>
        <v>0</v>
      </c>
      <c r="BC604" s="54">
        <f t="shared" si="1741"/>
        <v>0</v>
      </c>
      <c r="BD604" s="54">
        <f t="shared" si="1742"/>
        <v>0</v>
      </c>
      <c r="BE604" s="54">
        <f t="shared" si="1743"/>
        <v>0</v>
      </c>
      <c r="BF604" s="54">
        <f t="shared" si="1744"/>
        <v>0</v>
      </c>
      <c r="BG604" s="54">
        <f t="shared" si="1745"/>
        <v>0</v>
      </c>
      <c r="BH604" s="54">
        <f t="shared" si="1746"/>
        <v>0</v>
      </c>
      <c r="BI604" s="54">
        <f t="shared" si="1747"/>
        <v>0</v>
      </c>
      <c r="BJ604" s="54">
        <f t="shared" si="1748"/>
        <v>0</v>
      </c>
      <c r="BK604" s="54">
        <f t="shared" si="1749"/>
        <v>0</v>
      </c>
      <c r="BL604" s="54">
        <f t="shared" si="1750"/>
        <v>0</v>
      </c>
      <c r="BM604" s="42"/>
      <c r="BO604" s="54">
        <f>'Norm-coeff'!$C$2+$AX604*'Norm-coeff'!$D$2+$AY604*'Norm-coeff'!$E$2+$AZ604*'Norm-coeff'!$F$2+$BA604*'Norm-coeff'!$G$2+$BB604*'Norm-coeff'!$H$2+$BC604*'Norm-coeff'!$I$2+$BD604*'Norm-coeff'!$J$2+$BE604*'Norm-coeff'!$K$2+$BF604*'Norm-coeff'!$L$2+$BG604*'Norm-coeff'!$M$2+$BH604*'Norm-coeff'!$N$2+$BI604*'Norm-coeff'!$O$2</f>
        <v>5.4045421474420303</v>
      </c>
      <c r="BP604" s="54">
        <f>'Norm-coeff'!$C$3+$AX604*'Norm-coeff'!$D$3+$AY604*'Norm-coeff'!$E$3+$AZ604*'Norm-coeff'!$F$3+$BA604*'Norm-coeff'!$G$3+$BB604*'Norm-coeff'!$H$3+$BC604*'Norm-coeff'!$I$3+$BD604*'Norm-coeff'!$J$3+$BE604*'Norm-coeff'!$K$3+$BF604*'Norm-coeff'!$L$3+$BG604*'Norm-coeff'!$M$3+$BH604*'Norm-coeff'!$N$3+$BI604*'Norm-coeff'!$O$3</f>
        <v>3.15319116612705</v>
      </c>
      <c r="BQ604" s="54">
        <f>'Norm-coeff'!$C$4+$AX604*'Norm-coeff'!$D$4+$AY604*'Norm-coeff'!$E$4+$AZ604*'Norm-coeff'!$F$4+$BA604*'Norm-coeff'!$G$4+$BB604*'Norm-coeff'!$H$4+$BC604*'Norm-coeff'!$I$4+$BD604*'Norm-coeff'!$J$4+$BE604*'Norm-coeff'!$K$4+$BF604*'Norm-coeff'!$L$4+$BG604*'Norm-coeff'!$M$4+$BH604*'Norm-coeff'!$N$4+$BI604*'Norm-coeff'!$O$4</f>
        <v>1.42115649462768</v>
      </c>
      <c r="BR604" s="54">
        <f>'Norm-coeff'!$C$5+$AX604*'Norm-coeff'!$D$5+$AY604*'Norm-coeff'!$E$5+$AZ604*'Norm-coeff'!$F$5+$BA604*'Norm-coeff'!$G$5+$BB604*'Norm-coeff'!$H$5+$BC604*'Norm-coeff'!$I$5+$BD604*'Norm-coeff'!$J$5+$BE604*'Norm-coeff'!$K$5+$BF604*'Norm-coeff'!$L$5+$BG604*'Norm-coeff'!$M$5+$BH604*'Norm-coeff'!$N$5+$BI604*'Norm-coeff'!$O$5</f>
        <v>1.0553329241296201</v>
      </c>
      <c r="BS604" s="54">
        <f>'Norm-coeff'!$C$6+$AX604*'Norm-coeff'!$D$6+$AY604*'Norm-coeff'!$E$6+$AZ604*'Norm-coeff'!$F$6+$BA604*'Norm-coeff'!$G$6+$BB604*'Norm-coeff'!$H$6+$BC604*'Norm-coeff'!$I$6+$BD604*'Norm-coeff'!$J$6+$BE604*'Norm-coeff'!$K$6+$BF604*'Norm-coeff'!$L$6+$BG604*'Norm-coeff'!$M$6+$BH604*'Norm-coeff'!$N$6+$BI604*'Norm-coeff'!$O$6</f>
        <v>-1.48700885495103E-2</v>
      </c>
      <c r="BT604" s="54">
        <f>'Norm-coeff'!$C$7+$AX604*'Norm-coeff'!$D$7+$AY604*'Norm-coeff'!$E$7+$AZ604*'Norm-coeff'!$F$7+$BA604*'Norm-coeff'!$G$7+$BB604*'Norm-coeff'!$H$7+$BC604*'Norm-coeff'!$I$7+$BD604*'Norm-coeff'!$J$7+$BE604*'Norm-coeff'!$K$7+$BF604*'Norm-coeff'!$L$7+$BG604*'Norm-coeff'!$M$7+$BH604*'Norm-coeff'!$N$7+$BI604*'Norm-coeff'!$O$7</f>
        <v>2.0907583608832998</v>
      </c>
      <c r="BU604" s="54">
        <f>'Norm-coeff'!$C$8+$AX604*'Norm-coeff'!$D$8+$AY604*'Norm-coeff'!$E$8+$AZ604*'Norm-coeff'!$F$8+$BA604*'Norm-coeff'!$G$8+$BB604*'Norm-coeff'!$H$8+$BC604*'Norm-coeff'!$I$8+$BD604*'Norm-coeff'!$J$8+$BE604*'Norm-coeff'!$K$8+$BF604*'Norm-coeff'!$L$8+$BG604*'Norm-coeff'!$M$8+$BH604*'Norm-coeff'!$N$8+$BI604*'Norm-coeff'!$O$8</f>
        <v>0.65894159836244504</v>
      </c>
      <c r="BV604" s="54">
        <f>'Norm-coeff'!$C$9+$AX604*'Norm-coeff'!$D$9+$AY604*'Norm-coeff'!$E$9+$AZ604*'Norm-coeff'!$F$9+$BA604*'Norm-coeff'!$G$9+$BB604*'Norm-coeff'!$H$9+$BC604*'Norm-coeff'!$I$9+$BD604*'Norm-coeff'!$J$9+$BE604*'Norm-coeff'!$K$9+$BF604*'Norm-coeff'!$L$9+$BG604*'Norm-coeff'!$M$9+$BH604*'Norm-coeff'!$N$9+$BI604*'Norm-coeff'!$O$9</f>
        <v>1.48961085014701</v>
      </c>
      <c r="BW604" s="54">
        <f>'Norm-coeff'!$C$10+$AX604*'Norm-coeff'!$D$10+$AY604*'Norm-coeff'!$E$10+$AZ604*'Norm-coeff'!$F$10+$BA604*'Norm-coeff'!$G$10+$BB604*'Norm-coeff'!$H$10+$BC604*'Norm-coeff'!$I$10+$BD604*'Norm-coeff'!$J$10+$BE604*'Norm-coeff'!$K$10+$BF604*'Norm-coeff'!$L$10+$BG604*'Norm-coeff'!$M$10+$BH604*'Norm-coeff'!$N$10+$BI604*'Norm-coeff'!$O$10</f>
        <v>1.42058735749591</v>
      </c>
      <c r="BX604" s="54">
        <f>'Norm-coeff'!$C$11+$AX604*'Norm-coeff'!$D$11+$AY604*'Norm-coeff'!$E$11+$AZ604*'Norm-coeff'!$F$11+$BA604*'Norm-coeff'!$G$11+$BB604*'Norm-coeff'!$H$11+$BC604*'Norm-coeff'!$I$11+$BD604*'Norm-coeff'!$J$11+$BE604*'Norm-coeff'!$K$11+$BF604*'Norm-coeff'!$L$11+$BG604*'Norm-coeff'!$M$11+$BH604*'Norm-coeff'!$N$11+$BI604*'Norm-coeff'!$O$11</f>
        <v>0.221233014421479</v>
      </c>
      <c r="BY604" s="54">
        <f>'Norm-coeff'!$C$12+$AX604*'Norm-coeff'!$D$12+$AY604*'Norm-coeff'!$E$12+$AZ604*'Norm-coeff'!$F$12+$BA604*'Norm-coeff'!$G$12+$BB604*'Norm-coeff'!$H$12+$BC604*'Norm-coeff'!$I$12+$BD604*'Norm-coeff'!$J$12+$BE604*'Norm-coeff'!$K$12+$BF604*'Norm-coeff'!$L$12+$BG604*'Norm-coeff'!$M$12+$BH604*'Norm-coeff'!$N$12+$BI604*'Norm-coeff'!$O$12</f>
        <v>0.283527502056037</v>
      </c>
      <c r="BZ604" s="54">
        <f>'Norm-coeff'!$C$13+$AX604*'Norm-coeff'!$D$13+$AY604*'Norm-coeff'!$E$13+$AZ604*'Norm-coeff'!$F$13+$BA604*'Norm-coeff'!$G$13+$BB604*'Norm-coeff'!$H$13+$BC604*'Norm-coeff'!$I$13+$BD604*'Norm-coeff'!$J$13+$BE604*'Norm-coeff'!$K$13+$BF604*'Norm-coeff'!$L$13+$BG604*'Norm-coeff'!$M$13+$BH604*'Norm-coeff'!$N$13+$BI604*'Norm-coeff'!$O$13</f>
        <v>-4.1864930554451202E-2</v>
      </c>
      <c r="CA604" s="54">
        <f>'Norm-coeff'!$C$14+$AX604*'Norm-coeff'!$D$14+$AY604*'Norm-coeff'!$E$14+$AZ604*'Norm-coeff'!$F$14+$BA604*'Norm-coeff'!$G$14+$BB604*'Norm-coeff'!$H$14+$BC604*'Norm-coeff'!$I$14+$BD604*'Norm-coeff'!$J$14+$BE604*'Norm-coeff'!$K$14+$BF604*'Norm-coeff'!$L$14+$BG604*'Norm-coeff'!$M$14+$BH604*'Norm-coeff'!$N$14+$BI604*'Norm-coeff'!$O$14</f>
        <v>4.2526983164477103</v>
      </c>
      <c r="CC604" s="54">
        <f t="shared" si="1875"/>
        <v>0</v>
      </c>
      <c r="CG604" s="54">
        <f t="shared" si="1751"/>
        <v>0</v>
      </c>
      <c r="CH604" s="54">
        <f t="shared" si="1729"/>
        <v>0</v>
      </c>
      <c r="CI604" s="54">
        <f t="shared" si="1752"/>
        <v>0</v>
      </c>
      <c r="CJ604" s="56">
        <f t="shared" si="1753"/>
        <v>0</v>
      </c>
      <c r="CK604" s="54">
        <f t="shared" si="1754"/>
        <v>0</v>
      </c>
      <c r="CL604" s="54">
        <f t="shared" si="1755"/>
        <v>0</v>
      </c>
      <c r="CM604" s="54">
        <f t="shared" si="1756"/>
        <v>0</v>
      </c>
      <c r="CN604" s="54">
        <f t="shared" si="1757"/>
        <v>0</v>
      </c>
      <c r="CO604" s="54">
        <f t="shared" si="1758"/>
        <v>0</v>
      </c>
      <c r="CP604" s="54">
        <f t="shared" si="1759"/>
        <v>0</v>
      </c>
      <c r="CQ604" s="54">
        <f t="shared" si="1760"/>
        <v>0</v>
      </c>
      <c r="CR604" s="54">
        <f t="shared" si="1761"/>
        <v>0</v>
      </c>
      <c r="CS604" s="54">
        <f t="shared" si="1762"/>
        <v>0</v>
      </c>
      <c r="CU604" s="54">
        <f t="shared" si="1763"/>
        <v>0</v>
      </c>
      <c r="CV604" s="54">
        <f t="shared" si="1764"/>
        <v>0</v>
      </c>
      <c r="CW604" s="54">
        <f t="shared" si="1765"/>
        <v>0</v>
      </c>
      <c r="CX604" s="54">
        <f t="shared" si="1766"/>
        <v>0</v>
      </c>
      <c r="CZ604" s="54">
        <f t="shared" si="1767"/>
        <v>0</v>
      </c>
      <c r="DA604" s="54">
        <f t="shared" si="1768"/>
        <v>0</v>
      </c>
      <c r="DB604" s="54">
        <f t="shared" si="1769"/>
        <v>0</v>
      </c>
      <c r="DC604" s="54">
        <f t="shared" si="1770"/>
        <v>0</v>
      </c>
      <c r="DD604" s="54">
        <f t="shared" si="1771"/>
        <v>0</v>
      </c>
      <c r="DE604" s="54">
        <f t="shared" si="1772"/>
        <v>0</v>
      </c>
      <c r="DF604" s="54">
        <f t="shared" si="1773"/>
        <v>0</v>
      </c>
      <c r="DG604" s="54">
        <f t="shared" si="1774"/>
        <v>2</v>
      </c>
      <c r="DH604" s="71">
        <f t="shared" si="1775"/>
        <v>0</v>
      </c>
      <c r="DI604" s="71">
        <f t="shared" si="1776"/>
        <v>0</v>
      </c>
      <c r="DJ604" s="54">
        <f t="shared" si="1777"/>
        <v>0</v>
      </c>
      <c r="DK604" s="54">
        <f t="shared" si="1778"/>
        <v>2</v>
      </c>
      <c r="DL604" s="4">
        <f t="shared" si="1703"/>
        <v>0</v>
      </c>
      <c r="DM604" s="3">
        <f t="shared" si="1779"/>
        <v>0</v>
      </c>
      <c r="DN604" s="3">
        <f t="shared" si="1780"/>
        <v>0</v>
      </c>
      <c r="DO604" s="4" t="e">
        <f t="shared" si="1781"/>
        <v>#DIV/0!</v>
      </c>
      <c r="DP604" s="57"/>
      <c r="DQ604" s="57"/>
      <c r="DR604" s="56">
        <f t="shared" si="1704"/>
        <v>2</v>
      </c>
      <c r="DS604" s="56">
        <f t="shared" si="1705"/>
        <v>0</v>
      </c>
      <c r="DT604" s="38">
        <f t="shared" si="1706"/>
        <v>0</v>
      </c>
      <c r="DU604" s="38">
        <f t="shared" si="1782"/>
        <v>2</v>
      </c>
      <c r="DV604" s="38">
        <f t="shared" si="1707"/>
        <v>0</v>
      </c>
      <c r="DW604" s="39">
        <f t="shared" si="1708"/>
        <v>0</v>
      </c>
      <c r="DX604" s="39">
        <f t="shared" si="1709"/>
        <v>0</v>
      </c>
      <c r="DY604" s="39">
        <f t="shared" si="1710"/>
        <v>0</v>
      </c>
      <c r="DZ604" s="39">
        <f t="shared" si="1711"/>
        <v>0</v>
      </c>
      <c r="EA604" s="39">
        <f t="shared" si="1712"/>
        <v>0</v>
      </c>
      <c r="EB604" s="37" t="e">
        <f t="shared" si="1783"/>
        <v>#DIV/0!</v>
      </c>
      <c r="EC604" s="37" t="e">
        <f t="shared" si="1784"/>
        <v>#DIV/0!</v>
      </c>
      <c r="ED604" s="37" t="e">
        <f t="shared" si="1785"/>
        <v>#DIV/0!</v>
      </c>
      <c r="EE604" s="37" t="e">
        <f t="shared" si="1786"/>
        <v>#DIV/0!</v>
      </c>
      <c r="EF604" s="39" t="e">
        <f t="shared" si="1787"/>
        <v>#DIV/0!</v>
      </c>
      <c r="EG604" s="37" t="e">
        <f t="shared" si="1788"/>
        <v>#DIV/0!</v>
      </c>
      <c r="EH604" s="37" t="e">
        <f t="shared" si="1789"/>
        <v>#DIV/0!</v>
      </c>
      <c r="EI604" s="11" t="b">
        <f t="shared" si="1790"/>
        <v>1</v>
      </c>
      <c r="EJ604" s="11" t="b">
        <f t="shared" si="1791"/>
        <v>0</v>
      </c>
      <c r="EK604" s="39" t="e">
        <f t="shared" si="1792"/>
        <v>#DIV/0!</v>
      </c>
      <c r="EL604" s="39" t="e">
        <f t="shared" si="1793"/>
        <v>#DIV/0!</v>
      </c>
      <c r="EM604" s="39" t="e">
        <f t="shared" si="1794"/>
        <v>#DIV/0!</v>
      </c>
      <c r="EN604" s="39" t="e">
        <f t="shared" si="1795"/>
        <v>#DIV/0!</v>
      </c>
      <c r="EO604" s="39" t="e">
        <f t="shared" si="1796"/>
        <v>#DIV/0!</v>
      </c>
      <c r="EP604" s="39" t="e">
        <f t="shared" si="1797"/>
        <v>#DIV/0!</v>
      </c>
      <c r="EQ604" s="39" t="e">
        <f t="shared" si="1798"/>
        <v>#DIV/0!</v>
      </c>
      <c r="ER604" s="39" t="e">
        <f t="shared" si="1799"/>
        <v>#DIV/0!</v>
      </c>
      <c r="ES604" s="58" t="str">
        <f t="shared" si="1800"/>
        <v>(OH,F,Cl)-dominate amphibole</v>
      </c>
      <c r="ET604" s="58" t="e">
        <f t="shared" si="1801"/>
        <v>#N/A</v>
      </c>
      <c r="EU604" s="56">
        <f t="shared" si="1713"/>
        <v>0</v>
      </c>
      <c r="EV604" s="56">
        <f t="shared" si="1714"/>
        <v>0</v>
      </c>
      <c r="EW604" s="56">
        <f t="shared" si="1715"/>
        <v>0</v>
      </c>
      <c r="EX604" s="56">
        <f t="shared" si="1716"/>
        <v>0</v>
      </c>
      <c r="EY604" s="56">
        <f t="shared" si="1717"/>
        <v>0</v>
      </c>
      <c r="EZ604" s="56">
        <f t="shared" si="1718"/>
        <v>0</v>
      </c>
      <c r="FA604" s="39">
        <f t="shared" si="1719"/>
        <v>0</v>
      </c>
      <c r="FB604" s="39">
        <f t="shared" si="1720"/>
        <v>0</v>
      </c>
      <c r="FC604" s="54">
        <f t="shared" si="1721"/>
        <v>0</v>
      </c>
      <c r="FD604" s="54">
        <f t="shared" si="1722"/>
        <v>0</v>
      </c>
      <c r="FE604" s="39">
        <f t="shared" si="1723"/>
        <v>0</v>
      </c>
      <c r="FF604" s="54">
        <f t="shared" si="1724"/>
        <v>0</v>
      </c>
      <c r="FG604" s="39">
        <f t="shared" si="1725"/>
        <v>0</v>
      </c>
      <c r="FH604" s="39">
        <f t="shared" si="1802"/>
        <v>0</v>
      </c>
      <c r="FI604" s="39">
        <f t="shared" si="1803"/>
        <v>0</v>
      </c>
      <c r="FJ604" s="39">
        <f t="shared" si="1804"/>
        <v>0</v>
      </c>
      <c r="FK604" s="39" t="e">
        <f t="shared" si="1805"/>
        <v>#DIV/0!</v>
      </c>
      <c r="FL604" s="39" t="e">
        <f t="shared" si="1806"/>
        <v>#DIV/0!</v>
      </c>
      <c r="FM604" s="39" t="e">
        <f t="shared" si="1807"/>
        <v>#DIV/0!</v>
      </c>
      <c r="FN604" s="39">
        <f t="shared" si="1808"/>
        <v>1</v>
      </c>
      <c r="FO604" s="39">
        <f t="shared" si="1726"/>
        <v>0</v>
      </c>
      <c r="FP604" s="39">
        <f t="shared" si="1727"/>
        <v>0</v>
      </c>
      <c r="FQ604" s="39">
        <f t="shared" si="1728"/>
        <v>0</v>
      </c>
      <c r="FR604" s="39">
        <f t="shared" si="1809"/>
        <v>0</v>
      </c>
      <c r="FS604" s="39">
        <f t="shared" si="1810"/>
        <v>0</v>
      </c>
      <c r="FU604" s="39" t="e">
        <f t="shared" si="1811"/>
        <v>#DIV/0!</v>
      </c>
      <c r="FV604" s="39" t="e">
        <f t="shared" si="1812"/>
        <v>#DIV/0!</v>
      </c>
      <c r="FW604" s="39" t="e">
        <f t="shared" si="1813"/>
        <v>#DIV/0!</v>
      </c>
      <c r="FY604" s="39" t="e">
        <f t="shared" si="1814"/>
        <v>#DIV/0!</v>
      </c>
      <c r="FZ604" s="39" t="e">
        <f t="shared" si="1815"/>
        <v>#DIV/0!</v>
      </c>
      <c r="GA604" s="39" t="e">
        <f t="shared" si="1816"/>
        <v>#DIV/0!</v>
      </c>
      <c r="GB604" s="39" t="e">
        <f t="shared" si="1817"/>
        <v>#DIV/0!</v>
      </c>
      <c r="GC604" s="39" t="e">
        <f t="shared" si="1818"/>
        <v>#DIV/0!</v>
      </c>
      <c r="GD604" s="39" t="e">
        <f t="shared" si="1819"/>
        <v>#DIV/0!</v>
      </c>
      <c r="GE604" s="39" t="e">
        <f t="shared" si="1820"/>
        <v>#DIV/0!</v>
      </c>
      <c r="GF604" s="39" t="e">
        <f t="shared" si="1821"/>
        <v>#DIV/0!</v>
      </c>
      <c r="GG604" s="39" t="e">
        <f t="shared" si="1822"/>
        <v>#DIV/0!</v>
      </c>
      <c r="GH604" s="39" t="e">
        <f t="shared" si="1823"/>
        <v>#DIV/0!</v>
      </c>
      <c r="GI604" s="39"/>
      <c r="GJ604" s="39" t="e">
        <f t="shared" si="1824"/>
        <v>#DIV/0!</v>
      </c>
      <c r="GK604" s="39" t="e">
        <f t="shared" si="1825"/>
        <v>#DIV/0!</v>
      </c>
      <c r="GL604" s="39" t="e">
        <f t="shared" si="1826"/>
        <v>#DIV/0!</v>
      </c>
      <c r="GM604" s="39" t="e">
        <f t="shared" si="1827"/>
        <v>#DIV/0!</v>
      </c>
      <c r="GN604" s="39" t="e">
        <f t="shared" si="1828"/>
        <v>#DIV/0!</v>
      </c>
      <c r="GO604" s="57"/>
      <c r="GP604" s="57" t="e">
        <f t="shared" si="1829"/>
        <v>#DIV/0!</v>
      </c>
      <c r="GQ604" s="59" t="e">
        <f t="shared" si="1830"/>
        <v>#DIV/0!</v>
      </c>
      <c r="GR604" s="41" t="e">
        <f t="shared" si="1831"/>
        <v>#DIV/0!</v>
      </c>
      <c r="GS604" s="57" t="e">
        <f t="shared" si="1832"/>
        <v>#DIV/0!</v>
      </c>
      <c r="GT604" s="57" t="e">
        <f t="shared" si="1833"/>
        <v>#DIV/0!</v>
      </c>
      <c r="GU604" s="57" t="e">
        <f t="shared" si="1834"/>
        <v>#DIV/0!</v>
      </c>
      <c r="GV604" s="57"/>
      <c r="GW604" s="42" t="e">
        <f t="shared" si="1835"/>
        <v>#DIV/0!</v>
      </c>
      <c r="GX604" s="42" t="e">
        <f t="shared" si="1836"/>
        <v>#DIV/0!</v>
      </c>
      <c r="GY604" s="42" t="e">
        <f t="shared" si="1837"/>
        <v>#DIV/0!</v>
      </c>
      <c r="GZ604" s="57"/>
      <c r="HA604" s="2" t="e">
        <f t="shared" si="1838"/>
        <v>#DIV/0!</v>
      </c>
      <c r="HB604" s="2" t="e">
        <f t="shared" si="1839"/>
        <v>#DIV/0!</v>
      </c>
      <c r="HC604" s="2" t="e">
        <f t="shared" si="1840"/>
        <v>#DIV/0!</v>
      </c>
      <c r="HD604" s="2" t="e">
        <f t="shared" si="1841"/>
        <v>#DIV/0!</v>
      </c>
      <c r="HE604" s="2" t="e">
        <f t="shared" si="1842"/>
        <v>#DIV/0!</v>
      </c>
      <c r="HF604" s="2" t="e">
        <f t="shared" si="1843"/>
        <v>#DIV/0!</v>
      </c>
      <c r="HG604" s="2" t="e">
        <f t="shared" si="1844"/>
        <v>#DIV/0!</v>
      </c>
      <c r="HH604" s="2" t="e">
        <f t="shared" si="1845"/>
        <v>#DIV/0!</v>
      </c>
      <c r="HI604" s="2" t="e">
        <f t="shared" si="1846"/>
        <v>#DIV/0!</v>
      </c>
      <c r="HJ604" s="11" t="e">
        <f t="shared" si="1847"/>
        <v>#DIV/0!</v>
      </c>
      <c r="HK604" s="60" t="e">
        <f t="shared" si="1848"/>
        <v>#DIV/0!</v>
      </c>
      <c r="HL604" s="57"/>
      <c r="HM604" s="57" t="e">
        <f t="shared" si="1849"/>
        <v>#DIV/0!</v>
      </c>
      <c r="HN604" s="57" t="e">
        <f t="shared" si="1850"/>
        <v>#DIV/0!</v>
      </c>
      <c r="HO604" s="57" t="e">
        <f t="shared" si="1851"/>
        <v>#DIV/0!</v>
      </c>
      <c r="HP604" s="57" t="e">
        <f t="shared" si="1852"/>
        <v>#DIV/0!</v>
      </c>
      <c r="HQ604" s="57" t="e">
        <f t="shared" si="1853"/>
        <v>#DIV/0!</v>
      </c>
      <c r="HR604" s="57"/>
      <c r="HS604" s="57" t="e">
        <f t="shared" si="1854"/>
        <v>#DIV/0!</v>
      </c>
      <c r="HT604" s="57" t="e">
        <f t="shared" si="1855"/>
        <v>#DIV/0!</v>
      </c>
      <c r="HU604" s="57" t="e">
        <f t="shared" si="1856"/>
        <v>#DIV/0!</v>
      </c>
      <c r="HV604" s="57" t="e">
        <f t="shared" si="1857"/>
        <v>#DIV/0!</v>
      </c>
      <c r="HW604" s="57" t="e">
        <f t="shared" si="1858"/>
        <v>#DIV/0!</v>
      </c>
      <c r="HX604" s="57"/>
      <c r="HY604" s="57" t="e">
        <f t="shared" si="1859"/>
        <v>#DIV/0!</v>
      </c>
      <c r="HZ604" s="57" t="e">
        <f t="shared" si="1860"/>
        <v>#DIV/0!</v>
      </c>
      <c r="IA604" s="57"/>
      <c r="IB604" s="61">
        <f t="shared" si="1861"/>
        <v>0</v>
      </c>
      <c r="IC604" s="57" t="str">
        <f t="shared" si="1862"/>
        <v/>
      </c>
      <c r="ID604" s="42"/>
      <c r="IE604" s="2" t="str">
        <f t="shared" si="1863"/>
        <v/>
      </c>
      <c r="IF604" s="60" t="e">
        <f t="shared" si="1864"/>
        <v>#DIV/0!</v>
      </c>
      <c r="IG604" s="60" t="str">
        <f t="shared" si="1865"/>
        <v/>
      </c>
      <c r="IH604" s="60" t="str">
        <f t="shared" si="1866"/>
        <v>zinco-</v>
      </c>
      <c r="II604" s="60" t="str">
        <f t="shared" si="1867"/>
        <v>mangano-</v>
      </c>
      <c r="IJ604" s="60" t="e">
        <f t="shared" si="1868"/>
        <v>#DIV/0!</v>
      </c>
      <c r="IK604" s="60" t="e">
        <f t="shared" si="1869"/>
        <v>#DIV/0!</v>
      </c>
      <c r="IL604" s="60" t="e">
        <f t="shared" si="1870"/>
        <v>#DIV/0!</v>
      </c>
      <c r="IM604" s="60" t="e">
        <f t="shared" si="1871"/>
        <v>#DIV/0!</v>
      </c>
      <c r="IN604" s="60" t="str">
        <f t="shared" si="1872"/>
        <v/>
      </c>
      <c r="IO604" s="60" t="str">
        <f t="shared" si="1873"/>
        <v/>
      </c>
      <c r="IP604" s="57"/>
      <c r="IQ604" s="57" t="str">
        <f t="shared" si="1874"/>
        <v>ERROR!!</v>
      </c>
    </row>
    <row r="605" spans="24:251">
      <c r="X605" s="29">
        <f t="shared" si="1730"/>
        <v>0</v>
      </c>
      <c r="Y605" s="29">
        <f t="shared" si="1731"/>
        <v>0</v>
      </c>
      <c r="Z605" s="29" t="e">
        <f t="shared" si="1732"/>
        <v>#DIV/0!</v>
      </c>
      <c r="AA605" s="29" t="e">
        <f t="shared" si="1733"/>
        <v>#DIV/0!</v>
      </c>
      <c r="AB605" s="29" t="e">
        <f t="shared" si="1734"/>
        <v>#DIV/0!</v>
      </c>
      <c r="AC605" s="29" t="e">
        <f t="shared" si="1735"/>
        <v>#DIV/0!</v>
      </c>
      <c r="AF605" s="23">
        <v>60.084299999999999</v>
      </c>
      <c r="AG605" s="23">
        <v>79.878799999999998</v>
      </c>
      <c r="AH605" s="23">
        <v>101.96120000000001</v>
      </c>
      <c r="AI605" s="23">
        <v>151.99039999999999</v>
      </c>
      <c r="AJ605" s="23">
        <v>159.69</v>
      </c>
      <c r="AK605" s="23">
        <v>71.846400000000003</v>
      </c>
      <c r="AL605" s="23">
        <v>70.9375</v>
      </c>
      <c r="AM605" s="23">
        <v>40.304400000000001</v>
      </c>
      <c r="AN605" s="23">
        <v>56.077399999999997</v>
      </c>
      <c r="AO605" s="23">
        <v>61.978999999999999</v>
      </c>
      <c r="AP605" s="23">
        <v>94.195999999999998</v>
      </c>
      <c r="AQ605" s="23">
        <v>18.998000000000001</v>
      </c>
      <c r="AR605" s="23">
        <v>35.450000000000003</v>
      </c>
      <c r="AS605" s="23">
        <v>29.88</v>
      </c>
      <c r="AT605" s="23">
        <v>74.691999999999993</v>
      </c>
      <c r="AU605" s="23">
        <v>81.39</v>
      </c>
      <c r="AX605" s="54">
        <f t="shared" si="1736"/>
        <v>0</v>
      </c>
      <c r="AY605" s="54">
        <f t="shared" si="1737"/>
        <v>0</v>
      </c>
      <c r="AZ605" s="54">
        <f t="shared" si="1738"/>
        <v>0</v>
      </c>
      <c r="BA605" s="54">
        <f t="shared" si="1739"/>
        <v>0</v>
      </c>
      <c r="BB605" s="54">
        <f t="shared" si="1740"/>
        <v>0</v>
      </c>
      <c r="BC605" s="54">
        <f t="shared" si="1741"/>
        <v>0</v>
      </c>
      <c r="BD605" s="54">
        <f t="shared" si="1742"/>
        <v>0</v>
      </c>
      <c r="BE605" s="54">
        <f t="shared" si="1743"/>
        <v>0</v>
      </c>
      <c r="BF605" s="54">
        <f t="shared" si="1744"/>
        <v>0</v>
      </c>
      <c r="BG605" s="54">
        <f t="shared" si="1745"/>
        <v>0</v>
      </c>
      <c r="BH605" s="54">
        <f t="shared" si="1746"/>
        <v>0</v>
      </c>
      <c r="BI605" s="54">
        <f t="shared" si="1747"/>
        <v>0</v>
      </c>
      <c r="BJ605" s="54">
        <f t="shared" si="1748"/>
        <v>0</v>
      </c>
      <c r="BK605" s="54">
        <f t="shared" si="1749"/>
        <v>0</v>
      </c>
      <c r="BL605" s="54">
        <f t="shared" si="1750"/>
        <v>0</v>
      </c>
      <c r="BM605" s="42"/>
      <c r="BO605" s="54">
        <f>'Norm-coeff'!$C$2+$AX605*'Norm-coeff'!$D$2+$AY605*'Norm-coeff'!$E$2+$AZ605*'Norm-coeff'!$F$2+$BA605*'Norm-coeff'!$G$2+$BB605*'Norm-coeff'!$H$2+$BC605*'Norm-coeff'!$I$2+$BD605*'Norm-coeff'!$J$2+$BE605*'Norm-coeff'!$K$2+$BF605*'Norm-coeff'!$L$2+$BG605*'Norm-coeff'!$M$2+$BH605*'Norm-coeff'!$N$2+$BI605*'Norm-coeff'!$O$2</f>
        <v>5.4045421474420303</v>
      </c>
      <c r="BP605" s="54">
        <f>'Norm-coeff'!$C$3+$AX605*'Norm-coeff'!$D$3+$AY605*'Norm-coeff'!$E$3+$AZ605*'Norm-coeff'!$F$3+$BA605*'Norm-coeff'!$G$3+$BB605*'Norm-coeff'!$H$3+$BC605*'Norm-coeff'!$I$3+$BD605*'Norm-coeff'!$J$3+$BE605*'Norm-coeff'!$K$3+$BF605*'Norm-coeff'!$L$3+$BG605*'Norm-coeff'!$M$3+$BH605*'Norm-coeff'!$N$3+$BI605*'Norm-coeff'!$O$3</f>
        <v>3.15319116612705</v>
      </c>
      <c r="BQ605" s="54">
        <f>'Norm-coeff'!$C$4+$AX605*'Norm-coeff'!$D$4+$AY605*'Norm-coeff'!$E$4+$AZ605*'Norm-coeff'!$F$4+$BA605*'Norm-coeff'!$G$4+$BB605*'Norm-coeff'!$H$4+$BC605*'Norm-coeff'!$I$4+$BD605*'Norm-coeff'!$J$4+$BE605*'Norm-coeff'!$K$4+$BF605*'Norm-coeff'!$L$4+$BG605*'Norm-coeff'!$M$4+$BH605*'Norm-coeff'!$N$4+$BI605*'Norm-coeff'!$O$4</f>
        <v>1.42115649462768</v>
      </c>
      <c r="BR605" s="54">
        <f>'Norm-coeff'!$C$5+$AX605*'Norm-coeff'!$D$5+$AY605*'Norm-coeff'!$E$5+$AZ605*'Norm-coeff'!$F$5+$BA605*'Norm-coeff'!$G$5+$BB605*'Norm-coeff'!$H$5+$BC605*'Norm-coeff'!$I$5+$BD605*'Norm-coeff'!$J$5+$BE605*'Norm-coeff'!$K$5+$BF605*'Norm-coeff'!$L$5+$BG605*'Norm-coeff'!$M$5+$BH605*'Norm-coeff'!$N$5+$BI605*'Norm-coeff'!$O$5</f>
        <v>1.0553329241296201</v>
      </c>
      <c r="BS605" s="54">
        <f>'Norm-coeff'!$C$6+$AX605*'Norm-coeff'!$D$6+$AY605*'Norm-coeff'!$E$6+$AZ605*'Norm-coeff'!$F$6+$BA605*'Norm-coeff'!$G$6+$BB605*'Norm-coeff'!$H$6+$BC605*'Norm-coeff'!$I$6+$BD605*'Norm-coeff'!$J$6+$BE605*'Norm-coeff'!$K$6+$BF605*'Norm-coeff'!$L$6+$BG605*'Norm-coeff'!$M$6+$BH605*'Norm-coeff'!$N$6+$BI605*'Norm-coeff'!$O$6</f>
        <v>-1.48700885495103E-2</v>
      </c>
      <c r="BT605" s="54">
        <f>'Norm-coeff'!$C$7+$AX605*'Norm-coeff'!$D$7+$AY605*'Norm-coeff'!$E$7+$AZ605*'Norm-coeff'!$F$7+$BA605*'Norm-coeff'!$G$7+$BB605*'Norm-coeff'!$H$7+$BC605*'Norm-coeff'!$I$7+$BD605*'Norm-coeff'!$J$7+$BE605*'Norm-coeff'!$K$7+$BF605*'Norm-coeff'!$L$7+$BG605*'Norm-coeff'!$M$7+$BH605*'Norm-coeff'!$N$7+$BI605*'Norm-coeff'!$O$7</f>
        <v>2.0907583608832998</v>
      </c>
      <c r="BU605" s="54">
        <f>'Norm-coeff'!$C$8+$AX605*'Norm-coeff'!$D$8+$AY605*'Norm-coeff'!$E$8+$AZ605*'Norm-coeff'!$F$8+$BA605*'Norm-coeff'!$G$8+$BB605*'Norm-coeff'!$H$8+$BC605*'Norm-coeff'!$I$8+$BD605*'Norm-coeff'!$J$8+$BE605*'Norm-coeff'!$K$8+$BF605*'Norm-coeff'!$L$8+$BG605*'Norm-coeff'!$M$8+$BH605*'Norm-coeff'!$N$8+$BI605*'Norm-coeff'!$O$8</f>
        <v>0.65894159836244504</v>
      </c>
      <c r="BV605" s="54">
        <f>'Norm-coeff'!$C$9+$AX605*'Norm-coeff'!$D$9+$AY605*'Norm-coeff'!$E$9+$AZ605*'Norm-coeff'!$F$9+$BA605*'Norm-coeff'!$G$9+$BB605*'Norm-coeff'!$H$9+$BC605*'Norm-coeff'!$I$9+$BD605*'Norm-coeff'!$J$9+$BE605*'Norm-coeff'!$K$9+$BF605*'Norm-coeff'!$L$9+$BG605*'Norm-coeff'!$M$9+$BH605*'Norm-coeff'!$N$9+$BI605*'Norm-coeff'!$O$9</f>
        <v>1.48961085014701</v>
      </c>
      <c r="BW605" s="54">
        <f>'Norm-coeff'!$C$10+$AX605*'Norm-coeff'!$D$10+$AY605*'Norm-coeff'!$E$10+$AZ605*'Norm-coeff'!$F$10+$BA605*'Norm-coeff'!$G$10+$BB605*'Norm-coeff'!$H$10+$BC605*'Norm-coeff'!$I$10+$BD605*'Norm-coeff'!$J$10+$BE605*'Norm-coeff'!$K$10+$BF605*'Norm-coeff'!$L$10+$BG605*'Norm-coeff'!$M$10+$BH605*'Norm-coeff'!$N$10+$BI605*'Norm-coeff'!$O$10</f>
        <v>1.42058735749591</v>
      </c>
      <c r="BX605" s="54">
        <f>'Norm-coeff'!$C$11+$AX605*'Norm-coeff'!$D$11+$AY605*'Norm-coeff'!$E$11+$AZ605*'Norm-coeff'!$F$11+$BA605*'Norm-coeff'!$G$11+$BB605*'Norm-coeff'!$H$11+$BC605*'Norm-coeff'!$I$11+$BD605*'Norm-coeff'!$J$11+$BE605*'Norm-coeff'!$K$11+$BF605*'Norm-coeff'!$L$11+$BG605*'Norm-coeff'!$M$11+$BH605*'Norm-coeff'!$N$11+$BI605*'Norm-coeff'!$O$11</f>
        <v>0.221233014421479</v>
      </c>
      <c r="BY605" s="54">
        <f>'Norm-coeff'!$C$12+$AX605*'Norm-coeff'!$D$12+$AY605*'Norm-coeff'!$E$12+$AZ605*'Norm-coeff'!$F$12+$BA605*'Norm-coeff'!$G$12+$BB605*'Norm-coeff'!$H$12+$BC605*'Norm-coeff'!$I$12+$BD605*'Norm-coeff'!$J$12+$BE605*'Norm-coeff'!$K$12+$BF605*'Norm-coeff'!$L$12+$BG605*'Norm-coeff'!$M$12+$BH605*'Norm-coeff'!$N$12+$BI605*'Norm-coeff'!$O$12</f>
        <v>0.283527502056037</v>
      </c>
      <c r="BZ605" s="54">
        <f>'Norm-coeff'!$C$13+$AX605*'Norm-coeff'!$D$13+$AY605*'Norm-coeff'!$E$13+$AZ605*'Norm-coeff'!$F$13+$BA605*'Norm-coeff'!$G$13+$BB605*'Norm-coeff'!$H$13+$BC605*'Norm-coeff'!$I$13+$BD605*'Norm-coeff'!$J$13+$BE605*'Norm-coeff'!$K$13+$BF605*'Norm-coeff'!$L$13+$BG605*'Norm-coeff'!$M$13+$BH605*'Norm-coeff'!$N$13+$BI605*'Norm-coeff'!$O$13</f>
        <v>-4.1864930554451202E-2</v>
      </c>
      <c r="CA605" s="54">
        <f>'Norm-coeff'!$C$14+$AX605*'Norm-coeff'!$D$14+$AY605*'Norm-coeff'!$E$14+$AZ605*'Norm-coeff'!$F$14+$BA605*'Norm-coeff'!$G$14+$BB605*'Norm-coeff'!$H$14+$BC605*'Norm-coeff'!$I$14+$BD605*'Norm-coeff'!$J$14+$BE605*'Norm-coeff'!$K$14+$BF605*'Norm-coeff'!$L$14+$BG605*'Norm-coeff'!$M$14+$BH605*'Norm-coeff'!$N$14+$BI605*'Norm-coeff'!$O$14</f>
        <v>4.2526983164477103</v>
      </c>
      <c r="CC605" s="54">
        <f t="shared" si="1875"/>
        <v>0</v>
      </c>
      <c r="CG605" s="54">
        <f t="shared" si="1751"/>
        <v>0</v>
      </c>
      <c r="CH605" s="54">
        <f t="shared" si="1729"/>
        <v>0</v>
      </c>
      <c r="CI605" s="54">
        <f t="shared" si="1752"/>
        <v>0</v>
      </c>
      <c r="CJ605" s="56">
        <f t="shared" si="1753"/>
        <v>0</v>
      </c>
      <c r="CK605" s="54">
        <f t="shared" si="1754"/>
        <v>0</v>
      </c>
      <c r="CL605" s="54">
        <f t="shared" si="1755"/>
        <v>0</v>
      </c>
      <c r="CM605" s="54">
        <f t="shared" si="1756"/>
        <v>0</v>
      </c>
      <c r="CN605" s="54">
        <f t="shared" si="1757"/>
        <v>0</v>
      </c>
      <c r="CO605" s="54">
        <f t="shared" si="1758"/>
        <v>0</v>
      </c>
      <c r="CP605" s="54">
        <f t="shared" si="1759"/>
        <v>0</v>
      </c>
      <c r="CQ605" s="54">
        <f t="shared" si="1760"/>
        <v>0</v>
      </c>
      <c r="CR605" s="54">
        <f t="shared" si="1761"/>
        <v>0</v>
      </c>
      <c r="CS605" s="54">
        <f t="shared" si="1762"/>
        <v>0</v>
      </c>
      <c r="CU605" s="54">
        <f t="shared" si="1763"/>
        <v>0</v>
      </c>
      <c r="CV605" s="54">
        <f t="shared" si="1764"/>
        <v>0</v>
      </c>
      <c r="CW605" s="54">
        <f t="shared" si="1765"/>
        <v>0</v>
      </c>
      <c r="CX605" s="54">
        <f t="shared" si="1766"/>
        <v>0</v>
      </c>
      <c r="CZ605" s="54">
        <f t="shared" si="1767"/>
        <v>0</v>
      </c>
      <c r="DA605" s="54">
        <f t="shared" si="1768"/>
        <v>0</v>
      </c>
      <c r="DB605" s="54">
        <f t="shared" si="1769"/>
        <v>0</v>
      </c>
      <c r="DC605" s="54">
        <f t="shared" si="1770"/>
        <v>0</v>
      </c>
      <c r="DD605" s="54">
        <f t="shared" si="1771"/>
        <v>0</v>
      </c>
      <c r="DE605" s="54">
        <f t="shared" si="1772"/>
        <v>0</v>
      </c>
      <c r="DF605" s="54">
        <f t="shared" si="1773"/>
        <v>0</v>
      </c>
      <c r="DG605" s="54">
        <f t="shared" si="1774"/>
        <v>2</v>
      </c>
      <c r="DH605" s="71">
        <f t="shared" si="1775"/>
        <v>0</v>
      </c>
      <c r="DI605" s="71">
        <f t="shared" si="1776"/>
        <v>0</v>
      </c>
      <c r="DJ605" s="54">
        <f t="shared" si="1777"/>
        <v>0</v>
      </c>
      <c r="DK605" s="54">
        <f t="shared" si="1778"/>
        <v>2</v>
      </c>
      <c r="DL605" s="4">
        <f t="shared" si="1703"/>
        <v>0</v>
      </c>
      <c r="DM605" s="3">
        <f t="shared" si="1779"/>
        <v>0</v>
      </c>
      <c r="DN605" s="3">
        <f t="shared" si="1780"/>
        <v>0</v>
      </c>
      <c r="DO605" s="4" t="e">
        <f t="shared" si="1781"/>
        <v>#DIV/0!</v>
      </c>
      <c r="DP605" s="57"/>
      <c r="DQ605" s="57"/>
      <c r="DR605" s="56">
        <f t="shared" si="1704"/>
        <v>2</v>
      </c>
      <c r="DS605" s="56">
        <f t="shared" si="1705"/>
        <v>0</v>
      </c>
      <c r="DT605" s="38">
        <f t="shared" si="1706"/>
        <v>0</v>
      </c>
      <c r="DU605" s="38">
        <f t="shared" si="1782"/>
        <v>2</v>
      </c>
      <c r="DV605" s="38">
        <f t="shared" si="1707"/>
        <v>0</v>
      </c>
      <c r="DW605" s="39">
        <f t="shared" si="1708"/>
        <v>0</v>
      </c>
      <c r="DX605" s="39">
        <f t="shared" si="1709"/>
        <v>0</v>
      </c>
      <c r="DY605" s="39">
        <f t="shared" si="1710"/>
        <v>0</v>
      </c>
      <c r="DZ605" s="39">
        <f t="shared" si="1711"/>
        <v>0</v>
      </c>
      <c r="EA605" s="39">
        <f t="shared" si="1712"/>
        <v>0</v>
      </c>
      <c r="EB605" s="37" t="e">
        <f t="shared" si="1783"/>
        <v>#DIV/0!</v>
      </c>
      <c r="EC605" s="37" t="e">
        <f t="shared" si="1784"/>
        <v>#DIV/0!</v>
      </c>
      <c r="ED605" s="37" t="e">
        <f t="shared" si="1785"/>
        <v>#DIV/0!</v>
      </c>
      <c r="EE605" s="37" t="e">
        <f t="shared" si="1786"/>
        <v>#DIV/0!</v>
      </c>
      <c r="EF605" s="39" t="e">
        <f t="shared" si="1787"/>
        <v>#DIV/0!</v>
      </c>
      <c r="EG605" s="37" t="e">
        <f t="shared" si="1788"/>
        <v>#DIV/0!</v>
      </c>
      <c r="EH605" s="37" t="e">
        <f t="shared" si="1789"/>
        <v>#DIV/0!</v>
      </c>
      <c r="EI605" s="11" t="b">
        <f t="shared" si="1790"/>
        <v>1</v>
      </c>
      <c r="EJ605" s="11" t="b">
        <f t="shared" si="1791"/>
        <v>0</v>
      </c>
      <c r="EK605" s="39" t="e">
        <f t="shared" si="1792"/>
        <v>#DIV/0!</v>
      </c>
      <c r="EL605" s="39" t="e">
        <f t="shared" si="1793"/>
        <v>#DIV/0!</v>
      </c>
      <c r="EM605" s="39" t="e">
        <f t="shared" si="1794"/>
        <v>#DIV/0!</v>
      </c>
      <c r="EN605" s="39" t="e">
        <f t="shared" si="1795"/>
        <v>#DIV/0!</v>
      </c>
      <c r="EO605" s="39" t="e">
        <f t="shared" si="1796"/>
        <v>#DIV/0!</v>
      </c>
      <c r="EP605" s="39" t="e">
        <f t="shared" si="1797"/>
        <v>#DIV/0!</v>
      </c>
      <c r="EQ605" s="39" t="e">
        <f t="shared" si="1798"/>
        <v>#DIV/0!</v>
      </c>
      <c r="ER605" s="39" t="e">
        <f t="shared" si="1799"/>
        <v>#DIV/0!</v>
      </c>
      <c r="ES605" s="58" t="str">
        <f t="shared" si="1800"/>
        <v>(OH,F,Cl)-dominate amphibole</v>
      </c>
      <c r="ET605" s="58" t="e">
        <f t="shared" si="1801"/>
        <v>#N/A</v>
      </c>
      <c r="EU605" s="56">
        <f t="shared" si="1713"/>
        <v>0</v>
      </c>
      <c r="EV605" s="56">
        <f t="shared" si="1714"/>
        <v>0</v>
      </c>
      <c r="EW605" s="56">
        <f t="shared" si="1715"/>
        <v>0</v>
      </c>
      <c r="EX605" s="56">
        <f t="shared" si="1716"/>
        <v>0</v>
      </c>
      <c r="EY605" s="56">
        <f t="shared" si="1717"/>
        <v>0</v>
      </c>
      <c r="EZ605" s="56">
        <f t="shared" si="1718"/>
        <v>0</v>
      </c>
      <c r="FA605" s="39">
        <f t="shared" si="1719"/>
        <v>0</v>
      </c>
      <c r="FB605" s="39">
        <f t="shared" si="1720"/>
        <v>0</v>
      </c>
      <c r="FC605" s="54">
        <f t="shared" si="1721"/>
        <v>0</v>
      </c>
      <c r="FD605" s="54">
        <f t="shared" si="1722"/>
        <v>0</v>
      </c>
      <c r="FE605" s="39">
        <f t="shared" si="1723"/>
        <v>0</v>
      </c>
      <c r="FF605" s="54">
        <f t="shared" si="1724"/>
        <v>0</v>
      </c>
      <c r="FG605" s="39">
        <f t="shared" si="1725"/>
        <v>0</v>
      </c>
      <c r="FH605" s="39">
        <f t="shared" si="1802"/>
        <v>0</v>
      </c>
      <c r="FI605" s="39">
        <f t="shared" si="1803"/>
        <v>0</v>
      </c>
      <c r="FJ605" s="39">
        <f t="shared" si="1804"/>
        <v>0</v>
      </c>
      <c r="FK605" s="39" t="e">
        <f t="shared" si="1805"/>
        <v>#DIV/0!</v>
      </c>
      <c r="FL605" s="39" t="e">
        <f t="shared" si="1806"/>
        <v>#DIV/0!</v>
      </c>
      <c r="FM605" s="39" t="e">
        <f t="shared" si="1807"/>
        <v>#DIV/0!</v>
      </c>
      <c r="FN605" s="39">
        <f t="shared" si="1808"/>
        <v>1</v>
      </c>
      <c r="FO605" s="39">
        <f t="shared" si="1726"/>
        <v>0</v>
      </c>
      <c r="FP605" s="39">
        <f t="shared" si="1727"/>
        <v>0</v>
      </c>
      <c r="FQ605" s="39">
        <f t="shared" si="1728"/>
        <v>0</v>
      </c>
      <c r="FR605" s="39">
        <f t="shared" si="1809"/>
        <v>0</v>
      </c>
      <c r="FS605" s="39">
        <f t="shared" si="1810"/>
        <v>0</v>
      </c>
      <c r="FU605" s="39" t="e">
        <f t="shared" si="1811"/>
        <v>#DIV/0!</v>
      </c>
      <c r="FV605" s="39" t="e">
        <f t="shared" si="1812"/>
        <v>#DIV/0!</v>
      </c>
      <c r="FW605" s="39" t="e">
        <f t="shared" si="1813"/>
        <v>#DIV/0!</v>
      </c>
      <c r="FY605" s="39" t="e">
        <f t="shared" si="1814"/>
        <v>#DIV/0!</v>
      </c>
      <c r="FZ605" s="39" t="e">
        <f t="shared" si="1815"/>
        <v>#DIV/0!</v>
      </c>
      <c r="GA605" s="39" t="e">
        <f t="shared" si="1816"/>
        <v>#DIV/0!</v>
      </c>
      <c r="GB605" s="39" t="e">
        <f t="shared" si="1817"/>
        <v>#DIV/0!</v>
      </c>
      <c r="GC605" s="39" t="e">
        <f t="shared" si="1818"/>
        <v>#DIV/0!</v>
      </c>
      <c r="GD605" s="39" t="e">
        <f t="shared" si="1819"/>
        <v>#DIV/0!</v>
      </c>
      <c r="GE605" s="39" t="e">
        <f t="shared" si="1820"/>
        <v>#DIV/0!</v>
      </c>
      <c r="GF605" s="39" t="e">
        <f t="shared" si="1821"/>
        <v>#DIV/0!</v>
      </c>
      <c r="GG605" s="39" t="e">
        <f t="shared" si="1822"/>
        <v>#DIV/0!</v>
      </c>
      <c r="GH605" s="39" t="e">
        <f t="shared" si="1823"/>
        <v>#DIV/0!</v>
      </c>
      <c r="GI605" s="39"/>
      <c r="GJ605" s="39" t="e">
        <f t="shared" si="1824"/>
        <v>#DIV/0!</v>
      </c>
      <c r="GK605" s="39" t="e">
        <f t="shared" si="1825"/>
        <v>#DIV/0!</v>
      </c>
      <c r="GL605" s="39" t="e">
        <f t="shared" si="1826"/>
        <v>#DIV/0!</v>
      </c>
      <c r="GM605" s="39" t="e">
        <f t="shared" si="1827"/>
        <v>#DIV/0!</v>
      </c>
      <c r="GN605" s="39" t="e">
        <f t="shared" si="1828"/>
        <v>#DIV/0!</v>
      </c>
      <c r="GO605" s="57"/>
      <c r="GP605" s="57" t="e">
        <f t="shared" si="1829"/>
        <v>#DIV/0!</v>
      </c>
      <c r="GQ605" s="59" t="e">
        <f t="shared" si="1830"/>
        <v>#DIV/0!</v>
      </c>
      <c r="GR605" s="41" t="e">
        <f t="shared" si="1831"/>
        <v>#DIV/0!</v>
      </c>
      <c r="GS605" s="57" t="e">
        <f t="shared" si="1832"/>
        <v>#DIV/0!</v>
      </c>
      <c r="GT605" s="57" t="e">
        <f t="shared" si="1833"/>
        <v>#DIV/0!</v>
      </c>
      <c r="GU605" s="57" t="e">
        <f t="shared" si="1834"/>
        <v>#DIV/0!</v>
      </c>
      <c r="GV605" s="57"/>
      <c r="GW605" s="42" t="e">
        <f t="shared" si="1835"/>
        <v>#DIV/0!</v>
      </c>
      <c r="GX605" s="42" t="e">
        <f t="shared" si="1836"/>
        <v>#DIV/0!</v>
      </c>
      <c r="GY605" s="42" t="e">
        <f t="shared" si="1837"/>
        <v>#DIV/0!</v>
      </c>
      <c r="GZ605" s="57"/>
      <c r="HA605" s="2" t="e">
        <f t="shared" si="1838"/>
        <v>#DIV/0!</v>
      </c>
      <c r="HB605" s="2" t="e">
        <f t="shared" si="1839"/>
        <v>#DIV/0!</v>
      </c>
      <c r="HC605" s="2" t="e">
        <f t="shared" si="1840"/>
        <v>#DIV/0!</v>
      </c>
      <c r="HD605" s="2" t="e">
        <f t="shared" si="1841"/>
        <v>#DIV/0!</v>
      </c>
      <c r="HE605" s="2" t="e">
        <f t="shared" si="1842"/>
        <v>#DIV/0!</v>
      </c>
      <c r="HF605" s="2" t="e">
        <f t="shared" si="1843"/>
        <v>#DIV/0!</v>
      </c>
      <c r="HG605" s="2" t="e">
        <f t="shared" si="1844"/>
        <v>#DIV/0!</v>
      </c>
      <c r="HH605" s="2" t="e">
        <f t="shared" si="1845"/>
        <v>#DIV/0!</v>
      </c>
      <c r="HI605" s="2" t="e">
        <f t="shared" si="1846"/>
        <v>#DIV/0!</v>
      </c>
      <c r="HJ605" s="11" t="e">
        <f t="shared" si="1847"/>
        <v>#DIV/0!</v>
      </c>
      <c r="HK605" s="60" t="e">
        <f t="shared" si="1848"/>
        <v>#DIV/0!</v>
      </c>
      <c r="HL605" s="57"/>
      <c r="HM605" s="57" t="e">
        <f t="shared" si="1849"/>
        <v>#DIV/0!</v>
      </c>
      <c r="HN605" s="57" t="e">
        <f t="shared" si="1850"/>
        <v>#DIV/0!</v>
      </c>
      <c r="HO605" s="57" t="e">
        <f t="shared" si="1851"/>
        <v>#DIV/0!</v>
      </c>
      <c r="HP605" s="57" t="e">
        <f t="shared" si="1852"/>
        <v>#DIV/0!</v>
      </c>
      <c r="HQ605" s="57" t="e">
        <f t="shared" si="1853"/>
        <v>#DIV/0!</v>
      </c>
      <c r="HR605" s="57"/>
      <c r="HS605" s="57" t="e">
        <f t="shared" si="1854"/>
        <v>#DIV/0!</v>
      </c>
      <c r="HT605" s="57" t="e">
        <f t="shared" si="1855"/>
        <v>#DIV/0!</v>
      </c>
      <c r="HU605" s="57" t="e">
        <f t="shared" si="1856"/>
        <v>#DIV/0!</v>
      </c>
      <c r="HV605" s="57" t="e">
        <f t="shared" si="1857"/>
        <v>#DIV/0!</v>
      </c>
      <c r="HW605" s="57" t="e">
        <f t="shared" si="1858"/>
        <v>#DIV/0!</v>
      </c>
      <c r="HX605" s="57"/>
      <c r="HY605" s="57" t="e">
        <f t="shared" si="1859"/>
        <v>#DIV/0!</v>
      </c>
      <c r="HZ605" s="57" t="e">
        <f t="shared" si="1860"/>
        <v>#DIV/0!</v>
      </c>
      <c r="IA605" s="57"/>
      <c r="IB605" s="61">
        <f t="shared" si="1861"/>
        <v>0</v>
      </c>
      <c r="IC605" s="57" t="str">
        <f t="shared" si="1862"/>
        <v/>
      </c>
      <c r="ID605" s="42"/>
      <c r="IE605" s="2" t="str">
        <f t="shared" si="1863"/>
        <v/>
      </c>
      <c r="IF605" s="60" t="e">
        <f t="shared" si="1864"/>
        <v>#DIV/0!</v>
      </c>
      <c r="IG605" s="60" t="str">
        <f t="shared" si="1865"/>
        <v/>
      </c>
      <c r="IH605" s="60" t="str">
        <f t="shared" si="1866"/>
        <v>zinco-</v>
      </c>
      <c r="II605" s="60" t="str">
        <f t="shared" si="1867"/>
        <v>mangano-</v>
      </c>
      <c r="IJ605" s="60" t="e">
        <f t="shared" si="1868"/>
        <v>#DIV/0!</v>
      </c>
      <c r="IK605" s="60" t="e">
        <f t="shared" si="1869"/>
        <v>#DIV/0!</v>
      </c>
      <c r="IL605" s="60" t="e">
        <f t="shared" si="1870"/>
        <v>#DIV/0!</v>
      </c>
      <c r="IM605" s="60" t="e">
        <f t="shared" si="1871"/>
        <v>#DIV/0!</v>
      </c>
      <c r="IN605" s="60" t="str">
        <f t="shared" si="1872"/>
        <v/>
      </c>
      <c r="IO605" s="60" t="str">
        <f t="shared" si="1873"/>
        <v/>
      </c>
      <c r="IP605" s="57"/>
      <c r="IQ605" s="57" t="str">
        <f t="shared" si="1874"/>
        <v>ERROR!!</v>
      </c>
    </row>
    <row r="606" spans="24:251">
      <c r="X606" s="29">
        <f t="shared" si="1730"/>
        <v>0</v>
      </c>
      <c r="Y606" s="29">
        <f t="shared" si="1731"/>
        <v>0</v>
      </c>
      <c r="Z606" s="29" t="e">
        <f t="shared" si="1732"/>
        <v>#DIV/0!</v>
      </c>
      <c r="AA606" s="29" t="e">
        <f t="shared" si="1733"/>
        <v>#DIV/0!</v>
      </c>
      <c r="AB606" s="29" t="e">
        <f t="shared" si="1734"/>
        <v>#DIV/0!</v>
      </c>
      <c r="AC606" s="29" t="e">
        <f t="shared" si="1735"/>
        <v>#DIV/0!</v>
      </c>
      <c r="AF606" s="23">
        <v>60.084299999999999</v>
      </c>
      <c r="AG606" s="23">
        <v>79.878799999999998</v>
      </c>
      <c r="AH606" s="23">
        <v>101.96120000000001</v>
      </c>
      <c r="AI606" s="23">
        <v>151.99039999999999</v>
      </c>
      <c r="AJ606" s="23">
        <v>159.69</v>
      </c>
      <c r="AK606" s="23">
        <v>71.846400000000003</v>
      </c>
      <c r="AL606" s="23">
        <v>70.9375</v>
      </c>
      <c r="AM606" s="23">
        <v>40.304400000000001</v>
      </c>
      <c r="AN606" s="23">
        <v>56.077399999999997</v>
      </c>
      <c r="AO606" s="23">
        <v>61.978999999999999</v>
      </c>
      <c r="AP606" s="23">
        <v>94.195999999999998</v>
      </c>
      <c r="AQ606" s="23">
        <v>18.998000000000001</v>
      </c>
      <c r="AR606" s="23">
        <v>35.450000000000003</v>
      </c>
      <c r="AS606" s="23">
        <v>29.88</v>
      </c>
      <c r="AT606" s="23">
        <v>74.691999999999993</v>
      </c>
      <c r="AU606" s="23">
        <v>81.39</v>
      </c>
      <c r="AX606" s="54">
        <f t="shared" si="1736"/>
        <v>0</v>
      </c>
      <c r="AY606" s="54">
        <f t="shared" si="1737"/>
        <v>0</v>
      </c>
      <c r="AZ606" s="54">
        <f t="shared" si="1738"/>
        <v>0</v>
      </c>
      <c r="BA606" s="54">
        <f t="shared" si="1739"/>
        <v>0</v>
      </c>
      <c r="BB606" s="54">
        <f t="shared" si="1740"/>
        <v>0</v>
      </c>
      <c r="BC606" s="54">
        <f t="shared" si="1741"/>
        <v>0</v>
      </c>
      <c r="BD606" s="54">
        <f t="shared" si="1742"/>
        <v>0</v>
      </c>
      <c r="BE606" s="54">
        <f t="shared" si="1743"/>
        <v>0</v>
      </c>
      <c r="BF606" s="54">
        <f t="shared" si="1744"/>
        <v>0</v>
      </c>
      <c r="BG606" s="54">
        <f t="shared" si="1745"/>
        <v>0</v>
      </c>
      <c r="BH606" s="54">
        <f t="shared" si="1746"/>
        <v>0</v>
      </c>
      <c r="BI606" s="54">
        <f t="shared" si="1747"/>
        <v>0</v>
      </c>
      <c r="BJ606" s="54">
        <f t="shared" si="1748"/>
        <v>0</v>
      </c>
      <c r="BK606" s="54">
        <f t="shared" si="1749"/>
        <v>0</v>
      </c>
      <c r="BL606" s="54">
        <f t="shared" si="1750"/>
        <v>0</v>
      </c>
      <c r="BM606" s="42"/>
      <c r="BO606" s="54">
        <f>'Norm-coeff'!$C$2+$AX606*'Norm-coeff'!$D$2+$AY606*'Norm-coeff'!$E$2+$AZ606*'Norm-coeff'!$F$2+$BA606*'Norm-coeff'!$G$2+$BB606*'Norm-coeff'!$H$2+$BC606*'Norm-coeff'!$I$2+$BD606*'Norm-coeff'!$J$2+$BE606*'Norm-coeff'!$K$2+$BF606*'Norm-coeff'!$L$2+$BG606*'Norm-coeff'!$M$2+$BH606*'Norm-coeff'!$N$2+$BI606*'Norm-coeff'!$O$2</f>
        <v>5.4045421474420303</v>
      </c>
      <c r="BP606" s="54">
        <f>'Norm-coeff'!$C$3+$AX606*'Norm-coeff'!$D$3+$AY606*'Norm-coeff'!$E$3+$AZ606*'Norm-coeff'!$F$3+$BA606*'Norm-coeff'!$G$3+$BB606*'Norm-coeff'!$H$3+$BC606*'Norm-coeff'!$I$3+$BD606*'Norm-coeff'!$J$3+$BE606*'Norm-coeff'!$K$3+$BF606*'Norm-coeff'!$L$3+$BG606*'Norm-coeff'!$M$3+$BH606*'Norm-coeff'!$N$3+$BI606*'Norm-coeff'!$O$3</f>
        <v>3.15319116612705</v>
      </c>
      <c r="BQ606" s="54">
        <f>'Norm-coeff'!$C$4+$AX606*'Norm-coeff'!$D$4+$AY606*'Norm-coeff'!$E$4+$AZ606*'Norm-coeff'!$F$4+$BA606*'Norm-coeff'!$G$4+$BB606*'Norm-coeff'!$H$4+$BC606*'Norm-coeff'!$I$4+$BD606*'Norm-coeff'!$J$4+$BE606*'Norm-coeff'!$K$4+$BF606*'Norm-coeff'!$L$4+$BG606*'Norm-coeff'!$M$4+$BH606*'Norm-coeff'!$N$4+$BI606*'Norm-coeff'!$O$4</f>
        <v>1.42115649462768</v>
      </c>
      <c r="BR606" s="54">
        <f>'Norm-coeff'!$C$5+$AX606*'Norm-coeff'!$D$5+$AY606*'Norm-coeff'!$E$5+$AZ606*'Norm-coeff'!$F$5+$BA606*'Norm-coeff'!$G$5+$BB606*'Norm-coeff'!$H$5+$BC606*'Norm-coeff'!$I$5+$BD606*'Norm-coeff'!$J$5+$BE606*'Norm-coeff'!$K$5+$BF606*'Norm-coeff'!$L$5+$BG606*'Norm-coeff'!$M$5+$BH606*'Norm-coeff'!$N$5+$BI606*'Norm-coeff'!$O$5</f>
        <v>1.0553329241296201</v>
      </c>
      <c r="BS606" s="54">
        <f>'Norm-coeff'!$C$6+$AX606*'Norm-coeff'!$D$6+$AY606*'Norm-coeff'!$E$6+$AZ606*'Norm-coeff'!$F$6+$BA606*'Norm-coeff'!$G$6+$BB606*'Norm-coeff'!$H$6+$BC606*'Norm-coeff'!$I$6+$BD606*'Norm-coeff'!$J$6+$BE606*'Norm-coeff'!$K$6+$BF606*'Norm-coeff'!$L$6+$BG606*'Norm-coeff'!$M$6+$BH606*'Norm-coeff'!$N$6+$BI606*'Norm-coeff'!$O$6</f>
        <v>-1.48700885495103E-2</v>
      </c>
      <c r="BT606" s="54">
        <f>'Norm-coeff'!$C$7+$AX606*'Norm-coeff'!$D$7+$AY606*'Norm-coeff'!$E$7+$AZ606*'Norm-coeff'!$F$7+$BA606*'Norm-coeff'!$G$7+$BB606*'Norm-coeff'!$H$7+$BC606*'Norm-coeff'!$I$7+$BD606*'Norm-coeff'!$J$7+$BE606*'Norm-coeff'!$K$7+$BF606*'Norm-coeff'!$L$7+$BG606*'Norm-coeff'!$M$7+$BH606*'Norm-coeff'!$N$7+$BI606*'Norm-coeff'!$O$7</f>
        <v>2.0907583608832998</v>
      </c>
      <c r="BU606" s="54">
        <f>'Norm-coeff'!$C$8+$AX606*'Norm-coeff'!$D$8+$AY606*'Norm-coeff'!$E$8+$AZ606*'Norm-coeff'!$F$8+$BA606*'Norm-coeff'!$G$8+$BB606*'Norm-coeff'!$H$8+$BC606*'Norm-coeff'!$I$8+$BD606*'Norm-coeff'!$J$8+$BE606*'Norm-coeff'!$K$8+$BF606*'Norm-coeff'!$L$8+$BG606*'Norm-coeff'!$M$8+$BH606*'Norm-coeff'!$N$8+$BI606*'Norm-coeff'!$O$8</f>
        <v>0.65894159836244504</v>
      </c>
      <c r="BV606" s="54">
        <f>'Norm-coeff'!$C$9+$AX606*'Norm-coeff'!$D$9+$AY606*'Norm-coeff'!$E$9+$AZ606*'Norm-coeff'!$F$9+$BA606*'Norm-coeff'!$G$9+$BB606*'Norm-coeff'!$H$9+$BC606*'Norm-coeff'!$I$9+$BD606*'Norm-coeff'!$J$9+$BE606*'Norm-coeff'!$K$9+$BF606*'Norm-coeff'!$L$9+$BG606*'Norm-coeff'!$M$9+$BH606*'Norm-coeff'!$N$9+$BI606*'Norm-coeff'!$O$9</f>
        <v>1.48961085014701</v>
      </c>
      <c r="BW606" s="54">
        <f>'Norm-coeff'!$C$10+$AX606*'Norm-coeff'!$D$10+$AY606*'Norm-coeff'!$E$10+$AZ606*'Norm-coeff'!$F$10+$BA606*'Norm-coeff'!$G$10+$BB606*'Norm-coeff'!$H$10+$BC606*'Norm-coeff'!$I$10+$BD606*'Norm-coeff'!$J$10+$BE606*'Norm-coeff'!$K$10+$BF606*'Norm-coeff'!$L$10+$BG606*'Norm-coeff'!$M$10+$BH606*'Norm-coeff'!$N$10+$BI606*'Norm-coeff'!$O$10</f>
        <v>1.42058735749591</v>
      </c>
      <c r="BX606" s="54">
        <f>'Norm-coeff'!$C$11+$AX606*'Norm-coeff'!$D$11+$AY606*'Norm-coeff'!$E$11+$AZ606*'Norm-coeff'!$F$11+$BA606*'Norm-coeff'!$G$11+$BB606*'Norm-coeff'!$H$11+$BC606*'Norm-coeff'!$I$11+$BD606*'Norm-coeff'!$J$11+$BE606*'Norm-coeff'!$K$11+$BF606*'Norm-coeff'!$L$11+$BG606*'Norm-coeff'!$M$11+$BH606*'Norm-coeff'!$N$11+$BI606*'Norm-coeff'!$O$11</f>
        <v>0.221233014421479</v>
      </c>
      <c r="BY606" s="54">
        <f>'Norm-coeff'!$C$12+$AX606*'Norm-coeff'!$D$12+$AY606*'Norm-coeff'!$E$12+$AZ606*'Norm-coeff'!$F$12+$BA606*'Norm-coeff'!$G$12+$BB606*'Norm-coeff'!$H$12+$BC606*'Norm-coeff'!$I$12+$BD606*'Norm-coeff'!$J$12+$BE606*'Norm-coeff'!$K$12+$BF606*'Norm-coeff'!$L$12+$BG606*'Norm-coeff'!$M$12+$BH606*'Norm-coeff'!$N$12+$BI606*'Norm-coeff'!$O$12</f>
        <v>0.283527502056037</v>
      </c>
      <c r="BZ606" s="54">
        <f>'Norm-coeff'!$C$13+$AX606*'Norm-coeff'!$D$13+$AY606*'Norm-coeff'!$E$13+$AZ606*'Norm-coeff'!$F$13+$BA606*'Norm-coeff'!$G$13+$BB606*'Norm-coeff'!$H$13+$BC606*'Norm-coeff'!$I$13+$BD606*'Norm-coeff'!$J$13+$BE606*'Norm-coeff'!$K$13+$BF606*'Norm-coeff'!$L$13+$BG606*'Norm-coeff'!$M$13+$BH606*'Norm-coeff'!$N$13+$BI606*'Norm-coeff'!$O$13</f>
        <v>-4.1864930554451202E-2</v>
      </c>
      <c r="CA606" s="54">
        <f>'Norm-coeff'!$C$14+$AX606*'Norm-coeff'!$D$14+$AY606*'Norm-coeff'!$E$14+$AZ606*'Norm-coeff'!$F$14+$BA606*'Norm-coeff'!$G$14+$BB606*'Norm-coeff'!$H$14+$BC606*'Norm-coeff'!$I$14+$BD606*'Norm-coeff'!$J$14+$BE606*'Norm-coeff'!$K$14+$BF606*'Norm-coeff'!$L$14+$BG606*'Norm-coeff'!$M$14+$BH606*'Norm-coeff'!$N$14+$BI606*'Norm-coeff'!$O$14</f>
        <v>4.2526983164477103</v>
      </c>
      <c r="CC606" s="54">
        <f t="shared" si="1875"/>
        <v>0</v>
      </c>
      <c r="CG606" s="54">
        <f t="shared" si="1751"/>
        <v>0</v>
      </c>
      <c r="CH606" s="54">
        <f t="shared" si="1729"/>
        <v>0</v>
      </c>
      <c r="CI606" s="54">
        <f t="shared" si="1752"/>
        <v>0</v>
      </c>
      <c r="CJ606" s="56">
        <f t="shared" si="1753"/>
        <v>0</v>
      </c>
      <c r="CK606" s="54">
        <f t="shared" si="1754"/>
        <v>0</v>
      </c>
      <c r="CL606" s="54">
        <f t="shared" si="1755"/>
        <v>0</v>
      </c>
      <c r="CM606" s="54">
        <f t="shared" si="1756"/>
        <v>0</v>
      </c>
      <c r="CN606" s="54">
        <f t="shared" si="1757"/>
        <v>0</v>
      </c>
      <c r="CO606" s="54">
        <f t="shared" si="1758"/>
        <v>0</v>
      </c>
      <c r="CP606" s="54">
        <f t="shared" si="1759"/>
        <v>0</v>
      </c>
      <c r="CQ606" s="54">
        <f t="shared" si="1760"/>
        <v>0</v>
      </c>
      <c r="CR606" s="54">
        <f t="shared" si="1761"/>
        <v>0</v>
      </c>
      <c r="CS606" s="54">
        <f t="shared" si="1762"/>
        <v>0</v>
      </c>
      <c r="CU606" s="54">
        <f t="shared" si="1763"/>
        <v>0</v>
      </c>
      <c r="CV606" s="54">
        <f t="shared" si="1764"/>
        <v>0</v>
      </c>
      <c r="CW606" s="54">
        <f t="shared" si="1765"/>
        <v>0</v>
      </c>
      <c r="CX606" s="54">
        <f t="shared" si="1766"/>
        <v>0</v>
      </c>
      <c r="CZ606" s="54">
        <f t="shared" si="1767"/>
        <v>0</v>
      </c>
      <c r="DA606" s="54">
        <f t="shared" si="1768"/>
        <v>0</v>
      </c>
      <c r="DB606" s="54">
        <f t="shared" si="1769"/>
        <v>0</v>
      </c>
      <c r="DC606" s="54">
        <f t="shared" si="1770"/>
        <v>0</v>
      </c>
      <c r="DD606" s="54">
        <f t="shared" si="1771"/>
        <v>0</v>
      </c>
      <c r="DE606" s="54">
        <f t="shared" si="1772"/>
        <v>0</v>
      </c>
      <c r="DF606" s="54">
        <f t="shared" si="1773"/>
        <v>0</v>
      </c>
      <c r="DG606" s="54">
        <f t="shared" si="1774"/>
        <v>2</v>
      </c>
      <c r="DH606" s="71">
        <f t="shared" si="1775"/>
        <v>0</v>
      </c>
      <c r="DI606" s="71">
        <f t="shared" si="1776"/>
        <v>0</v>
      </c>
      <c r="DJ606" s="54">
        <f t="shared" si="1777"/>
        <v>0</v>
      </c>
      <c r="DK606" s="54">
        <f t="shared" si="1778"/>
        <v>2</v>
      </c>
      <c r="DL606" s="4">
        <f t="shared" si="1703"/>
        <v>0</v>
      </c>
      <c r="DM606" s="3">
        <f t="shared" si="1779"/>
        <v>0</v>
      </c>
      <c r="DN606" s="3">
        <f t="shared" si="1780"/>
        <v>0</v>
      </c>
      <c r="DO606" s="4" t="e">
        <f t="shared" si="1781"/>
        <v>#DIV/0!</v>
      </c>
      <c r="DP606" s="57"/>
      <c r="DQ606" s="57"/>
      <c r="DR606" s="56">
        <f t="shared" si="1704"/>
        <v>2</v>
      </c>
      <c r="DS606" s="56">
        <f t="shared" si="1705"/>
        <v>0</v>
      </c>
      <c r="DT606" s="38">
        <f t="shared" si="1706"/>
        <v>0</v>
      </c>
      <c r="DU606" s="38">
        <f t="shared" si="1782"/>
        <v>2</v>
      </c>
      <c r="DV606" s="38">
        <f t="shared" si="1707"/>
        <v>0</v>
      </c>
      <c r="DW606" s="39">
        <f t="shared" si="1708"/>
        <v>0</v>
      </c>
      <c r="DX606" s="39">
        <f t="shared" si="1709"/>
        <v>0</v>
      </c>
      <c r="DY606" s="39">
        <f t="shared" si="1710"/>
        <v>0</v>
      </c>
      <c r="DZ606" s="39">
        <f t="shared" si="1711"/>
        <v>0</v>
      </c>
      <c r="EA606" s="39">
        <f t="shared" si="1712"/>
        <v>0</v>
      </c>
      <c r="EB606" s="37" t="e">
        <f t="shared" si="1783"/>
        <v>#DIV/0!</v>
      </c>
      <c r="EC606" s="37" t="e">
        <f t="shared" si="1784"/>
        <v>#DIV/0!</v>
      </c>
      <c r="ED606" s="37" t="e">
        <f t="shared" si="1785"/>
        <v>#DIV/0!</v>
      </c>
      <c r="EE606" s="37" t="e">
        <f t="shared" si="1786"/>
        <v>#DIV/0!</v>
      </c>
      <c r="EF606" s="39" t="e">
        <f t="shared" si="1787"/>
        <v>#DIV/0!</v>
      </c>
      <c r="EG606" s="37" t="e">
        <f t="shared" si="1788"/>
        <v>#DIV/0!</v>
      </c>
      <c r="EH606" s="37" t="e">
        <f t="shared" si="1789"/>
        <v>#DIV/0!</v>
      </c>
      <c r="EI606" s="11" t="b">
        <f t="shared" si="1790"/>
        <v>1</v>
      </c>
      <c r="EJ606" s="11" t="b">
        <f t="shared" si="1791"/>
        <v>0</v>
      </c>
      <c r="EK606" s="39" t="e">
        <f t="shared" si="1792"/>
        <v>#DIV/0!</v>
      </c>
      <c r="EL606" s="39" t="e">
        <f t="shared" si="1793"/>
        <v>#DIV/0!</v>
      </c>
      <c r="EM606" s="39" t="e">
        <f t="shared" si="1794"/>
        <v>#DIV/0!</v>
      </c>
      <c r="EN606" s="39" t="e">
        <f t="shared" si="1795"/>
        <v>#DIV/0!</v>
      </c>
      <c r="EO606" s="39" t="e">
        <f t="shared" si="1796"/>
        <v>#DIV/0!</v>
      </c>
      <c r="EP606" s="39" t="e">
        <f t="shared" si="1797"/>
        <v>#DIV/0!</v>
      </c>
      <c r="EQ606" s="39" t="e">
        <f t="shared" si="1798"/>
        <v>#DIV/0!</v>
      </c>
      <c r="ER606" s="39" t="e">
        <f t="shared" si="1799"/>
        <v>#DIV/0!</v>
      </c>
      <c r="ES606" s="58" t="str">
        <f t="shared" si="1800"/>
        <v>(OH,F,Cl)-dominate amphibole</v>
      </c>
      <c r="ET606" s="58" t="e">
        <f t="shared" si="1801"/>
        <v>#N/A</v>
      </c>
      <c r="EU606" s="56">
        <f t="shared" si="1713"/>
        <v>0</v>
      </c>
      <c r="EV606" s="56">
        <f t="shared" si="1714"/>
        <v>0</v>
      </c>
      <c r="EW606" s="56">
        <f t="shared" si="1715"/>
        <v>0</v>
      </c>
      <c r="EX606" s="56">
        <f t="shared" si="1716"/>
        <v>0</v>
      </c>
      <c r="EY606" s="56">
        <f t="shared" si="1717"/>
        <v>0</v>
      </c>
      <c r="EZ606" s="56">
        <f t="shared" si="1718"/>
        <v>0</v>
      </c>
      <c r="FA606" s="39">
        <f t="shared" si="1719"/>
        <v>0</v>
      </c>
      <c r="FB606" s="39">
        <f t="shared" si="1720"/>
        <v>0</v>
      </c>
      <c r="FC606" s="54">
        <f t="shared" si="1721"/>
        <v>0</v>
      </c>
      <c r="FD606" s="54">
        <f t="shared" si="1722"/>
        <v>0</v>
      </c>
      <c r="FE606" s="39">
        <f t="shared" si="1723"/>
        <v>0</v>
      </c>
      <c r="FF606" s="54">
        <f t="shared" si="1724"/>
        <v>0</v>
      </c>
      <c r="FG606" s="39">
        <f t="shared" si="1725"/>
        <v>0</v>
      </c>
      <c r="FH606" s="39">
        <f t="shared" si="1802"/>
        <v>0</v>
      </c>
      <c r="FI606" s="39">
        <f t="shared" si="1803"/>
        <v>0</v>
      </c>
      <c r="FJ606" s="39">
        <f t="shared" si="1804"/>
        <v>0</v>
      </c>
      <c r="FK606" s="39" t="e">
        <f t="shared" si="1805"/>
        <v>#DIV/0!</v>
      </c>
      <c r="FL606" s="39" t="e">
        <f t="shared" si="1806"/>
        <v>#DIV/0!</v>
      </c>
      <c r="FM606" s="39" t="e">
        <f t="shared" si="1807"/>
        <v>#DIV/0!</v>
      </c>
      <c r="FN606" s="39">
        <f t="shared" si="1808"/>
        <v>1</v>
      </c>
      <c r="FO606" s="39">
        <f t="shared" si="1726"/>
        <v>0</v>
      </c>
      <c r="FP606" s="39">
        <f t="shared" si="1727"/>
        <v>0</v>
      </c>
      <c r="FQ606" s="39">
        <f t="shared" si="1728"/>
        <v>0</v>
      </c>
      <c r="FR606" s="39">
        <f t="shared" si="1809"/>
        <v>0</v>
      </c>
      <c r="FS606" s="39">
        <f t="shared" si="1810"/>
        <v>0</v>
      </c>
      <c r="FU606" s="39" t="e">
        <f t="shared" si="1811"/>
        <v>#DIV/0!</v>
      </c>
      <c r="FV606" s="39" t="e">
        <f t="shared" si="1812"/>
        <v>#DIV/0!</v>
      </c>
      <c r="FW606" s="39" t="e">
        <f t="shared" si="1813"/>
        <v>#DIV/0!</v>
      </c>
      <c r="FY606" s="39" t="e">
        <f t="shared" si="1814"/>
        <v>#DIV/0!</v>
      </c>
      <c r="FZ606" s="39" t="e">
        <f t="shared" si="1815"/>
        <v>#DIV/0!</v>
      </c>
      <c r="GA606" s="39" t="e">
        <f t="shared" si="1816"/>
        <v>#DIV/0!</v>
      </c>
      <c r="GB606" s="39" t="e">
        <f t="shared" si="1817"/>
        <v>#DIV/0!</v>
      </c>
      <c r="GC606" s="39" t="e">
        <f t="shared" si="1818"/>
        <v>#DIV/0!</v>
      </c>
      <c r="GD606" s="39" t="e">
        <f t="shared" si="1819"/>
        <v>#DIV/0!</v>
      </c>
      <c r="GE606" s="39" t="e">
        <f t="shared" si="1820"/>
        <v>#DIV/0!</v>
      </c>
      <c r="GF606" s="39" t="e">
        <f t="shared" si="1821"/>
        <v>#DIV/0!</v>
      </c>
      <c r="GG606" s="39" t="e">
        <f t="shared" si="1822"/>
        <v>#DIV/0!</v>
      </c>
      <c r="GH606" s="39" t="e">
        <f t="shared" si="1823"/>
        <v>#DIV/0!</v>
      </c>
      <c r="GI606" s="39"/>
      <c r="GJ606" s="39" t="e">
        <f t="shared" si="1824"/>
        <v>#DIV/0!</v>
      </c>
      <c r="GK606" s="39" t="e">
        <f t="shared" si="1825"/>
        <v>#DIV/0!</v>
      </c>
      <c r="GL606" s="39" t="e">
        <f t="shared" si="1826"/>
        <v>#DIV/0!</v>
      </c>
      <c r="GM606" s="39" t="e">
        <f t="shared" si="1827"/>
        <v>#DIV/0!</v>
      </c>
      <c r="GN606" s="39" t="e">
        <f t="shared" si="1828"/>
        <v>#DIV/0!</v>
      </c>
      <c r="GO606" s="57"/>
      <c r="GP606" s="57" t="e">
        <f t="shared" si="1829"/>
        <v>#DIV/0!</v>
      </c>
      <c r="GQ606" s="59" t="e">
        <f t="shared" si="1830"/>
        <v>#DIV/0!</v>
      </c>
      <c r="GR606" s="41" t="e">
        <f t="shared" si="1831"/>
        <v>#DIV/0!</v>
      </c>
      <c r="GS606" s="57" t="e">
        <f t="shared" si="1832"/>
        <v>#DIV/0!</v>
      </c>
      <c r="GT606" s="57" t="e">
        <f t="shared" si="1833"/>
        <v>#DIV/0!</v>
      </c>
      <c r="GU606" s="57" t="e">
        <f t="shared" si="1834"/>
        <v>#DIV/0!</v>
      </c>
      <c r="GV606" s="57"/>
      <c r="GW606" s="42" t="e">
        <f t="shared" si="1835"/>
        <v>#DIV/0!</v>
      </c>
      <c r="GX606" s="42" t="e">
        <f t="shared" si="1836"/>
        <v>#DIV/0!</v>
      </c>
      <c r="GY606" s="42" t="e">
        <f t="shared" si="1837"/>
        <v>#DIV/0!</v>
      </c>
      <c r="GZ606" s="57"/>
      <c r="HA606" s="2" t="e">
        <f t="shared" si="1838"/>
        <v>#DIV/0!</v>
      </c>
      <c r="HB606" s="2" t="e">
        <f t="shared" si="1839"/>
        <v>#DIV/0!</v>
      </c>
      <c r="HC606" s="2" t="e">
        <f t="shared" si="1840"/>
        <v>#DIV/0!</v>
      </c>
      <c r="HD606" s="2" t="e">
        <f t="shared" si="1841"/>
        <v>#DIV/0!</v>
      </c>
      <c r="HE606" s="2" t="e">
        <f t="shared" si="1842"/>
        <v>#DIV/0!</v>
      </c>
      <c r="HF606" s="2" t="e">
        <f t="shared" si="1843"/>
        <v>#DIV/0!</v>
      </c>
      <c r="HG606" s="2" t="e">
        <f t="shared" si="1844"/>
        <v>#DIV/0!</v>
      </c>
      <c r="HH606" s="2" t="e">
        <f t="shared" si="1845"/>
        <v>#DIV/0!</v>
      </c>
      <c r="HI606" s="2" t="e">
        <f t="shared" si="1846"/>
        <v>#DIV/0!</v>
      </c>
      <c r="HJ606" s="11" t="e">
        <f t="shared" si="1847"/>
        <v>#DIV/0!</v>
      </c>
      <c r="HK606" s="60" t="e">
        <f t="shared" si="1848"/>
        <v>#DIV/0!</v>
      </c>
      <c r="HL606" s="57"/>
      <c r="HM606" s="57" t="e">
        <f t="shared" si="1849"/>
        <v>#DIV/0!</v>
      </c>
      <c r="HN606" s="57" t="e">
        <f t="shared" si="1850"/>
        <v>#DIV/0!</v>
      </c>
      <c r="HO606" s="57" t="e">
        <f t="shared" si="1851"/>
        <v>#DIV/0!</v>
      </c>
      <c r="HP606" s="57" t="e">
        <f t="shared" si="1852"/>
        <v>#DIV/0!</v>
      </c>
      <c r="HQ606" s="57" t="e">
        <f t="shared" si="1853"/>
        <v>#DIV/0!</v>
      </c>
      <c r="HR606" s="57"/>
      <c r="HS606" s="57" t="e">
        <f t="shared" si="1854"/>
        <v>#DIV/0!</v>
      </c>
      <c r="HT606" s="57" t="e">
        <f t="shared" si="1855"/>
        <v>#DIV/0!</v>
      </c>
      <c r="HU606" s="57" t="e">
        <f t="shared" si="1856"/>
        <v>#DIV/0!</v>
      </c>
      <c r="HV606" s="57" t="e">
        <f t="shared" si="1857"/>
        <v>#DIV/0!</v>
      </c>
      <c r="HW606" s="57" t="e">
        <f t="shared" si="1858"/>
        <v>#DIV/0!</v>
      </c>
      <c r="HX606" s="57"/>
      <c r="HY606" s="57" t="e">
        <f t="shared" si="1859"/>
        <v>#DIV/0!</v>
      </c>
      <c r="HZ606" s="57" t="e">
        <f t="shared" si="1860"/>
        <v>#DIV/0!</v>
      </c>
      <c r="IA606" s="57"/>
      <c r="IB606" s="61">
        <f t="shared" si="1861"/>
        <v>0</v>
      </c>
      <c r="IC606" s="57" t="str">
        <f t="shared" si="1862"/>
        <v/>
      </c>
      <c r="ID606" s="42"/>
      <c r="IE606" s="2" t="str">
        <f t="shared" si="1863"/>
        <v/>
      </c>
      <c r="IF606" s="60" t="e">
        <f t="shared" si="1864"/>
        <v>#DIV/0!</v>
      </c>
      <c r="IG606" s="60" t="str">
        <f t="shared" si="1865"/>
        <v/>
      </c>
      <c r="IH606" s="60" t="str">
        <f t="shared" si="1866"/>
        <v>zinco-</v>
      </c>
      <c r="II606" s="60" t="str">
        <f t="shared" si="1867"/>
        <v>mangano-</v>
      </c>
      <c r="IJ606" s="60" t="e">
        <f t="shared" si="1868"/>
        <v>#DIV/0!</v>
      </c>
      <c r="IK606" s="60" t="e">
        <f t="shared" si="1869"/>
        <v>#DIV/0!</v>
      </c>
      <c r="IL606" s="60" t="e">
        <f t="shared" si="1870"/>
        <v>#DIV/0!</v>
      </c>
      <c r="IM606" s="60" t="e">
        <f t="shared" si="1871"/>
        <v>#DIV/0!</v>
      </c>
      <c r="IN606" s="60" t="str">
        <f t="shared" si="1872"/>
        <v/>
      </c>
      <c r="IO606" s="60" t="str">
        <f t="shared" si="1873"/>
        <v/>
      </c>
      <c r="IP606" s="57"/>
      <c r="IQ606" s="57" t="str">
        <f t="shared" si="1874"/>
        <v>ERROR!!</v>
      </c>
    </row>
    <row r="607" spans="24:251">
      <c r="X607" s="29">
        <f t="shared" si="1730"/>
        <v>0</v>
      </c>
      <c r="Y607" s="29">
        <f t="shared" si="1731"/>
        <v>0</v>
      </c>
      <c r="Z607" s="29" t="e">
        <f t="shared" si="1732"/>
        <v>#DIV/0!</v>
      </c>
      <c r="AA607" s="29" t="e">
        <f t="shared" si="1733"/>
        <v>#DIV/0!</v>
      </c>
      <c r="AB607" s="29" t="e">
        <f t="shared" si="1734"/>
        <v>#DIV/0!</v>
      </c>
      <c r="AC607" s="29" t="e">
        <f t="shared" si="1735"/>
        <v>#DIV/0!</v>
      </c>
      <c r="AF607" s="23">
        <v>60.084299999999999</v>
      </c>
      <c r="AG607" s="23">
        <v>79.878799999999998</v>
      </c>
      <c r="AH607" s="23">
        <v>101.96120000000001</v>
      </c>
      <c r="AI607" s="23">
        <v>151.99039999999999</v>
      </c>
      <c r="AJ607" s="23">
        <v>159.69</v>
      </c>
      <c r="AK607" s="23">
        <v>71.846400000000003</v>
      </c>
      <c r="AL607" s="23">
        <v>70.9375</v>
      </c>
      <c r="AM607" s="23">
        <v>40.304400000000001</v>
      </c>
      <c r="AN607" s="23">
        <v>56.077399999999997</v>
      </c>
      <c r="AO607" s="23">
        <v>61.978999999999999</v>
      </c>
      <c r="AP607" s="23">
        <v>94.195999999999998</v>
      </c>
      <c r="AQ607" s="23">
        <v>18.998000000000001</v>
      </c>
      <c r="AR607" s="23">
        <v>35.450000000000003</v>
      </c>
      <c r="AS607" s="23">
        <v>29.88</v>
      </c>
      <c r="AT607" s="23">
        <v>74.691999999999993</v>
      </c>
      <c r="AU607" s="23">
        <v>81.39</v>
      </c>
      <c r="AX607" s="54">
        <f t="shared" si="1736"/>
        <v>0</v>
      </c>
      <c r="AY607" s="54">
        <f t="shared" si="1737"/>
        <v>0</v>
      </c>
      <c r="AZ607" s="54">
        <f t="shared" si="1738"/>
        <v>0</v>
      </c>
      <c r="BA607" s="54">
        <f t="shared" si="1739"/>
        <v>0</v>
      </c>
      <c r="BB607" s="54">
        <f t="shared" si="1740"/>
        <v>0</v>
      </c>
      <c r="BC607" s="54">
        <f t="shared" si="1741"/>
        <v>0</v>
      </c>
      <c r="BD607" s="54">
        <f t="shared" si="1742"/>
        <v>0</v>
      </c>
      <c r="BE607" s="54">
        <f t="shared" si="1743"/>
        <v>0</v>
      </c>
      <c r="BF607" s="54">
        <f t="shared" si="1744"/>
        <v>0</v>
      </c>
      <c r="BG607" s="54">
        <f t="shared" si="1745"/>
        <v>0</v>
      </c>
      <c r="BH607" s="54">
        <f t="shared" si="1746"/>
        <v>0</v>
      </c>
      <c r="BI607" s="54">
        <f t="shared" si="1747"/>
        <v>0</v>
      </c>
      <c r="BJ607" s="54">
        <f t="shared" si="1748"/>
        <v>0</v>
      </c>
      <c r="BK607" s="54">
        <f t="shared" si="1749"/>
        <v>0</v>
      </c>
      <c r="BL607" s="54">
        <f t="shared" si="1750"/>
        <v>0</v>
      </c>
      <c r="BM607" s="42"/>
      <c r="BO607" s="54">
        <f>'Norm-coeff'!$C$2+$AX607*'Norm-coeff'!$D$2+$AY607*'Norm-coeff'!$E$2+$AZ607*'Norm-coeff'!$F$2+$BA607*'Norm-coeff'!$G$2+$BB607*'Norm-coeff'!$H$2+$BC607*'Norm-coeff'!$I$2+$BD607*'Norm-coeff'!$J$2+$BE607*'Norm-coeff'!$K$2+$BF607*'Norm-coeff'!$L$2+$BG607*'Norm-coeff'!$M$2+$BH607*'Norm-coeff'!$N$2+$BI607*'Norm-coeff'!$O$2</f>
        <v>5.4045421474420303</v>
      </c>
      <c r="BP607" s="54">
        <f>'Norm-coeff'!$C$3+$AX607*'Norm-coeff'!$D$3+$AY607*'Norm-coeff'!$E$3+$AZ607*'Norm-coeff'!$F$3+$BA607*'Norm-coeff'!$G$3+$BB607*'Norm-coeff'!$H$3+$BC607*'Norm-coeff'!$I$3+$BD607*'Norm-coeff'!$J$3+$BE607*'Norm-coeff'!$K$3+$BF607*'Norm-coeff'!$L$3+$BG607*'Norm-coeff'!$M$3+$BH607*'Norm-coeff'!$N$3+$BI607*'Norm-coeff'!$O$3</f>
        <v>3.15319116612705</v>
      </c>
      <c r="BQ607" s="54">
        <f>'Norm-coeff'!$C$4+$AX607*'Norm-coeff'!$D$4+$AY607*'Norm-coeff'!$E$4+$AZ607*'Norm-coeff'!$F$4+$BA607*'Norm-coeff'!$G$4+$BB607*'Norm-coeff'!$H$4+$BC607*'Norm-coeff'!$I$4+$BD607*'Norm-coeff'!$J$4+$BE607*'Norm-coeff'!$K$4+$BF607*'Norm-coeff'!$L$4+$BG607*'Norm-coeff'!$M$4+$BH607*'Norm-coeff'!$N$4+$BI607*'Norm-coeff'!$O$4</f>
        <v>1.42115649462768</v>
      </c>
      <c r="BR607" s="54">
        <f>'Norm-coeff'!$C$5+$AX607*'Norm-coeff'!$D$5+$AY607*'Norm-coeff'!$E$5+$AZ607*'Norm-coeff'!$F$5+$BA607*'Norm-coeff'!$G$5+$BB607*'Norm-coeff'!$H$5+$BC607*'Norm-coeff'!$I$5+$BD607*'Norm-coeff'!$J$5+$BE607*'Norm-coeff'!$K$5+$BF607*'Norm-coeff'!$L$5+$BG607*'Norm-coeff'!$M$5+$BH607*'Norm-coeff'!$N$5+$BI607*'Norm-coeff'!$O$5</f>
        <v>1.0553329241296201</v>
      </c>
      <c r="BS607" s="54">
        <f>'Norm-coeff'!$C$6+$AX607*'Norm-coeff'!$D$6+$AY607*'Norm-coeff'!$E$6+$AZ607*'Norm-coeff'!$F$6+$BA607*'Norm-coeff'!$G$6+$BB607*'Norm-coeff'!$H$6+$BC607*'Norm-coeff'!$I$6+$BD607*'Norm-coeff'!$J$6+$BE607*'Norm-coeff'!$K$6+$BF607*'Norm-coeff'!$L$6+$BG607*'Norm-coeff'!$M$6+$BH607*'Norm-coeff'!$N$6+$BI607*'Norm-coeff'!$O$6</f>
        <v>-1.48700885495103E-2</v>
      </c>
      <c r="BT607" s="54">
        <f>'Norm-coeff'!$C$7+$AX607*'Norm-coeff'!$D$7+$AY607*'Norm-coeff'!$E$7+$AZ607*'Norm-coeff'!$F$7+$BA607*'Norm-coeff'!$G$7+$BB607*'Norm-coeff'!$H$7+$BC607*'Norm-coeff'!$I$7+$BD607*'Norm-coeff'!$J$7+$BE607*'Norm-coeff'!$K$7+$BF607*'Norm-coeff'!$L$7+$BG607*'Norm-coeff'!$M$7+$BH607*'Norm-coeff'!$N$7+$BI607*'Norm-coeff'!$O$7</f>
        <v>2.0907583608832998</v>
      </c>
      <c r="BU607" s="54">
        <f>'Norm-coeff'!$C$8+$AX607*'Norm-coeff'!$D$8+$AY607*'Norm-coeff'!$E$8+$AZ607*'Norm-coeff'!$F$8+$BA607*'Norm-coeff'!$G$8+$BB607*'Norm-coeff'!$H$8+$BC607*'Norm-coeff'!$I$8+$BD607*'Norm-coeff'!$J$8+$BE607*'Norm-coeff'!$K$8+$BF607*'Norm-coeff'!$L$8+$BG607*'Norm-coeff'!$M$8+$BH607*'Norm-coeff'!$N$8+$BI607*'Norm-coeff'!$O$8</f>
        <v>0.65894159836244504</v>
      </c>
      <c r="BV607" s="54">
        <f>'Norm-coeff'!$C$9+$AX607*'Norm-coeff'!$D$9+$AY607*'Norm-coeff'!$E$9+$AZ607*'Norm-coeff'!$F$9+$BA607*'Norm-coeff'!$G$9+$BB607*'Norm-coeff'!$H$9+$BC607*'Norm-coeff'!$I$9+$BD607*'Norm-coeff'!$J$9+$BE607*'Norm-coeff'!$K$9+$BF607*'Norm-coeff'!$L$9+$BG607*'Norm-coeff'!$M$9+$BH607*'Norm-coeff'!$N$9+$BI607*'Norm-coeff'!$O$9</f>
        <v>1.48961085014701</v>
      </c>
      <c r="BW607" s="54">
        <f>'Norm-coeff'!$C$10+$AX607*'Norm-coeff'!$D$10+$AY607*'Norm-coeff'!$E$10+$AZ607*'Norm-coeff'!$F$10+$BA607*'Norm-coeff'!$G$10+$BB607*'Norm-coeff'!$H$10+$BC607*'Norm-coeff'!$I$10+$BD607*'Norm-coeff'!$J$10+$BE607*'Norm-coeff'!$K$10+$BF607*'Norm-coeff'!$L$10+$BG607*'Norm-coeff'!$M$10+$BH607*'Norm-coeff'!$N$10+$BI607*'Norm-coeff'!$O$10</f>
        <v>1.42058735749591</v>
      </c>
      <c r="BX607" s="54">
        <f>'Norm-coeff'!$C$11+$AX607*'Norm-coeff'!$D$11+$AY607*'Norm-coeff'!$E$11+$AZ607*'Norm-coeff'!$F$11+$BA607*'Norm-coeff'!$G$11+$BB607*'Norm-coeff'!$H$11+$BC607*'Norm-coeff'!$I$11+$BD607*'Norm-coeff'!$J$11+$BE607*'Norm-coeff'!$K$11+$BF607*'Norm-coeff'!$L$11+$BG607*'Norm-coeff'!$M$11+$BH607*'Norm-coeff'!$N$11+$BI607*'Norm-coeff'!$O$11</f>
        <v>0.221233014421479</v>
      </c>
      <c r="BY607" s="54">
        <f>'Norm-coeff'!$C$12+$AX607*'Norm-coeff'!$D$12+$AY607*'Norm-coeff'!$E$12+$AZ607*'Norm-coeff'!$F$12+$BA607*'Norm-coeff'!$G$12+$BB607*'Norm-coeff'!$H$12+$BC607*'Norm-coeff'!$I$12+$BD607*'Norm-coeff'!$J$12+$BE607*'Norm-coeff'!$K$12+$BF607*'Norm-coeff'!$L$12+$BG607*'Norm-coeff'!$M$12+$BH607*'Norm-coeff'!$N$12+$BI607*'Norm-coeff'!$O$12</f>
        <v>0.283527502056037</v>
      </c>
      <c r="BZ607" s="54">
        <f>'Norm-coeff'!$C$13+$AX607*'Norm-coeff'!$D$13+$AY607*'Norm-coeff'!$E$13+$AZ607*'Norm-coeff'!$F$13+$BA607*'Norm-coeff'!$G$13+$BB607*'Norm-coeff'!$H$13+$BC607*'Norm-coeff'!$I$13+$BD607*'Norm-coeff'!$J$13+$BE607*'Norm-coeff'!$K$13+$BF607*'Norm-coeff'!$L$13+$BG607*'Norm-coeff'!$M$13+$BH607*'Norm-coeff'!$N$13+$BI607*'Norm-coeff'!$O$13</f>
        <v>-4.1864930554451202E-2</v>
      </c>
      <c r="CA607" s="54">
        <f>'Norm-coeff'!$C$14+$AX607*'Norm-coeff'!$D$14+$AY607*'Norm-coeff'!$E$14+$AZ607*'Norm-coeff'!$F$14+$BA607*'Norm-coeff'!$G$14+$BB607*'Norm-coeff'!$H$14+$BC607*'Norm-coeff'!$I$14+$BD607*'Norm-coeff'!$J$14+$BE607*'Norm-coeff'!$K$14+$BF607*'Norm-coeff'!$L$14+$BG607*'Norm-coeff'!$M$14+$BH607*'Norm-coeff'!$N$14+$BI607*'Norm-coeff'!$O$14</f>
        <v>4.2526983164477103</v>
      </c>
      <c r="CC607" s="54">
        <f t="shared" si="1875"/>
        <v>0</v>
      </c>
      <c r="CG607" s="54">
        <f t="shared" si="1751"/>
        <v>0</v>
      </c>
      <c r="CH607" s="54">
        <f t="shared" si="1729"/>
        <v>0</v>
      </c>
      <c r="CI607" s="54">
        <f t="shared" si="1752"/>
        <v>0</v>
      </c>
      <c r="CJ607" s="56">
        <f t="shared" si="1753"/>
        <v>0</v>
      </c>
      <c r="CK607" s="54">
        <f t="shared" si="1754"/>
        <v>0</v>
      </c>
      <c r="CL607" s="54">
        <f t="shared" si="1755"/>
        <v>0</v>
      </c>
      <c r="CM607" s="54">
        <f t="shared" si="1756"/>
        <v>0</v>
      </c>
      <c r="CN607" s="54">
        <f t="shared" si="1757"/>
        <v>0</v>
      </c>
      <c r="CO607" s="54">
        <f t="shared" si="1758"/>
        <v>0</v>
      </c>
      <c r="CP607" s="54">
        <f t="shared" si="1759"/>
        <v>0</v>
      </c>
      <c r="CQ607" s="54">
        <f t="shared" si="1760"/>
        <v>0</v>
      </c>
      <c r="CR607" s="54">
        <f t="shared" si="1761"/>
        <v>0</v>
      </c>
      <c r="CS607" s="54">
        <f t="shared" si="1762"/>
        <v>0</v>
      </c>
      <c r="CU607" s="54">
        <f t="shared" si="1763"/>
        <v>0</v>
      </c>
      <c r="CV607" s="54">
        <f t="shared" si="1764"/>
        <v>0</v>
      </c>
      <c r="CW607" s="54">
        <f t="shared" si="1765"/>
        <v>0</v>
      </c>
      <c r="CX607" s="54">
        <f t="shared" si="1766"/>
        <v>0</v>
      </c>
      <c r="CZ607" s="54">
        <f t="shared" si="1767"/>
        <v>0</v>
      </c>
      <c r="DA607" s="54">
        <f t="shared" si="1768"/>
        <v>0</v>
      </c>
      <c r="DB607" s="54">
        <f t="shared" si="1769"/>
        <v>0</v>
      </c>
      <c r="DC607" s="54">
        <f t="shared" si="1770"/>
        <v>0</v>
      </c>
      <c r="DD607" s="54">
        <f t="shared" si="1771"/>
        <v>0</v>
      </c>
      <c r="DE607" s="54">
        <f t="shared" si="1772"/>
        <v>0</v>
      </c>
      <c r="DF607" s="54">
        <f t="shared" si="1773"/>
        <v>0</v>
      </c>
      <c r="DG607" s="54">
        <f t="shared" si="1774"/>
        <v>2</v>
      </c>
      <c r="DH607" s="71">
        <f t="shared" si="1775"/>
        <v>0</v>
      </c>
      <c r="DI607" s="71">
        <f t="shared" si="1776"/>
        <v>0</v>
      </c>
      <c r="DJ607" s="54">
        <f t="shared" si="1777"/>
        <v>0</v>
      </c>
      <c r="DK607" s="54">
        <f t="shared" si="1778"/>
        <v>2</v>
      </c>
      <c r="DL607" s="4">
        <f t="shared" si="1703"/>
        <v>0</v>
      </c>
      <c r="DM607" s="3">
        <f t="shared" si="1779"/>
        <v>0</v>
      </c>
      <c r="DN607" s="3">
        <f t="shared" si="1780"/>
        <v>0</v>
      </c>
      <c r="DO607" s="4" t="e">
        <f t="shared" si="1781"/>
        <v>#DIV/0!</v>
      </c>
      <c r="DP607" s="57"/>
      <c r="DQ607" s="57"/>
      <c r="DR607" s="56">
        <f t="shared" si="1704"/>
        <v>2</v>
      </c>
      <c r="DS607" s="56">
        <f t="shared" si="1705"/>
        <v>0</v>
      </c>
      <c r="DT607" s="38">
        <f t="shared" si="1706"/>
        <v>0</v>
      </c>
      <c r="DU607" s="38">
        <f t="shared" si="1782"/>
        <v>2</v>
      </c>
      <c r="DV607" s="38">
        <f t="shared" si="1707"/>
        <v>0</v>
      </c>
      <c r="DW607" s="39">
        <f t="shared" si="1708"/>
        <v>0</v>
      </c>
      <c r="DX607" s="39">
        <f t="shared" si="1709"/>
        <v>0</v>
      </c>
      <c r="DY607" s="39">
        <f t="shared" si="1710"/>
        <v>0</v>
      </c>
      <c r="DZ607" s="39">
        <f t="shared" si="1711"/>
        <v>0</v>
      </c>
      <c r="EA607" s="39">
        <f t="shared" si="1712"/>
        <v>0</v>
      </c>
      <c r="EB607" s="37" t="e">
        <f t="shared" si="1783"/>
        <v>#DIV/0!</v>
      </c>
      <c r="EC607" s="37" t="e">
        <f t="shared" si="1784"/>
        <v>#DIV/0!</v>
      </c>
      <c r="ED607" s="37" t="e">
        <f t="shared" si="1785"/>
        <v>#DIV/0!</v>
      </c>
      <c r="EE607" s="37" t="e">
        <f t="shared" si="1786"/>
        <v>#DIV/0!</v>
      </c>
      <c r="EF607" s="39" t="e">
        <f t="shared" si="1787"/>
        <v>#DIV/0!</v>
      </c>
      <c r="EG607" s="37" t="e">
        <f t="shared" si="1788"/>
        <v>#DIV/0!</v>
      </c>
      <c r="EH607" s="37" t="e">
        <f t="shared" si="1789"/>
        <v>#DIV/0!</v>
      </c>
      <c r="EI607" s="11" t="b">
        <f t="shared" si="1790"/>
        <v>1</v>
      </c>
      <c r="EJ607" s="11" t="b">
        <f t="shared" si="1791"/>
        <v>0</v>
      </c>
      <c r="EK607" s="39" t="e">
        <f t="shared" si="1792"/>
        <v>#DIV/0!</v>
      </c>
      <c r="EL607" s="39" t="e">
        <f t="shared" si="1793"/>
        <v>#DIV/0!</v>
      </c>
      <c r="EM607" s="39" t="e">
        <f t="shared" si="1794"/>
        <v>#DIV/0!</v>
      </c>
      <c r="EN607" s="39" t="e">
        <f t="shared" si="1795"/>
        <v>#DIV/0!</v>
      </c>
      <c r="EO607" s="39" t="e">
        <f t="shared" si="1796"/>
        <v>#DIV/0!</v>
      </c>
      <c r="EP607" s="39" t="e">
        <f t="shared" si="1797"/>
        <v>#DIV/0!</v>
      </c>
      <c r="EQ607" s="39" t="e">
        <f t="shared" si="1798"/>
        <v>#DIV/0!</v>
      </c>
      <c r="ER607" s="39" t="e">
        <f t="shared" si="1799"/>
        <v>#DIV/0!</v>
      </c>
      <c r="ES607" s="58" t="str">
        <f t="shared" si="1800"/>
        <v>(OH,F,Cl)-dominate amphibole</v>
      </c>
      <c r="ET607" s="58" t="e">
        <f t="shared" si="1801"/>
        <v>#N/A</v>
      </c>
      <c r="EU607" s="56">
        <f t="shared" si="1713"/>
        <v>0</v>
      </c>
      <c r="EV607" s="56">
        <f t="shared" si="1714"/>
        <v>0</v>
      </c>
      <c r="EW607" s="56">
        <f t="shared" si="1715"/>
        <v>0</v>
      </c>
      <c r="EX607" s="56">
        <f t="shared" si="1716"/>
        <v>0</v>
      </c>
      <c r="EY607" s="56">
        <f t="shared" si="1717"/>
        <v>0</v>
      </c>
      <c r="EZ607" s="56">
        <f t="shared" si="1718"/>
        <v>0</v>
      </c>
      <c r="FA607" s="39">
        <f t="shared" si="1719"/>
        <v>0</v>
      </c>
      <c r="FB607" s="39">
        <f t="shared" si="1720"/>
        <v>0</v>
      </c>
      <c r="FC607" s="54">
        <f t="shared" si="1721"/>
        <v>0</v>
      </c>
      <c r="FD607" s="54">
        <f t="shared" si="1722"/>
        <v>0</v>
      </c>
      <c r="FE607" s="39">
        <f t="shared" si="1723"/>
        <v>0</v>
      </c>
      <c r="FF607" s="54">
        <f t="shared" si="1724"/>
        <v>0</v>
      </c>
      <c r="FG607" s="39">
        <f t="shared" si="1725"/>
        <v>0</v>
      </c>
      <c r="FH607" s="39">
        <f t="shared" si="1802"/>
        <v>0</v>
      </c>
      <c r="FI607" s="39">
        <f t="shared" si="1803"/>
        <v>0</v>
      </c>
      <c r="FJ607" s="39">
        <f t="shared" si="1804"/>
        <v>0</v>
      </c>
      <c r="FK607" s="39" t="e">
        <f t="shared" si="1805"/>
        <v>#DIV/0!</v>
      </c>
      <c r="FL607" s="39" t="e">
        <f t="shared" si="1806"/>
        <v>#DIV/0!</v>
      </c>
      <c r="FM607" s="39" t="e">
        <f t="shared" si="1807"/>
        <v>#DIV/0!</v>
      </c>
      <c r="FN607" s="39">
        <f t="shared" si="1808"/>
        <v>1</v>
      </c>
      <c r="FO607" s="39">
        <f t="shared" si="1726"/>
        <v>0</v>
      </c>
      <c r="FP607" s="39">
        <f t="shared" si="1727"/>
        <v>0</v>
      </c>
      <c r="FQ607" s="39">
        <f t="shared" si="1728"/>
        <v>0</v>
      </c>
      <c r="FR607" s="39">
        <f t="shared" si="1809"/>
        <v>0</v>
      </c>
      <c r="FS607" s="39">
        <f t="shared" si="1810"/>
        <v>0</v>
      </c>
      <c r="FU607" s="39" t="e">
        <f t="shared" si="1811"/>
        <v>#DIV/0!</v>
      </c>
      <c r="FV607" s="39" t="e">
        <f t="shared" si="1812"/>
        <v>#DIV/0!</v>
      </c>
      <c r="FW607" s="39" t="e">
        <f t="shared" si="1813"/>
        <v>#DIV/0!</v>
      </c>
      <c r="FY607" s="39" t="e">
        <f t="shared" si="1814"/>
        <v>#DIV/0!</v>
      </c>
      <c r="FZ607" s="39" t="e">
        <f t="shared" si="1815"/>
        <v>#DIV/0!</v>
      </c>
      <c r="GA607" s="39" t="e">
        <f t="shared" si="1816"/>
        <v>#DIV/0!</v>
      </c>
      <c r="GB607" s="39" t="e">
        <f t="shared" si="1817"/>
        <v>#DIV/0!</v>
      </c>
      <c r="GC607" s="39" t="e">
        <f t="shared" si="1818"/>
        <v>#DIV/0!</v>
      </c>
      <c r="GD607" s="39" t="e">
        <f t="shared" si="1819"/>
        <v>#DIV/0!</v>
      </c>
      <c r="GE607" s="39" t="e">
        <f t="shared" si="1820"/>
        <v>#DIV/0!</v>
      </c>
      <c r="GF607" s="39" t="e">
        <f t="shared" si="1821"/>
        <v>#DIV/0!</v>
      </c>
      <c r="GG607" s="39" t="e">
        <f t="shared" si="1822"/>
        <v>#DIV/0!</v>
      </c>
      <c r="GH607" s="39" t="e">
        <f t="shared" si="1823"/>
        <v>#DIV/0!</v>
      </c>
      <c r="GI607" s="39"/>
      <c r="GJ607" s="39" t="e">
        <f t="shared" si="1824"/>
        <v>#DIV/0!</v>
      </c>
      <c r="GK607" s="39" t="e">
        <f t="shared" si="1825"/>
        <v>#DIV/0!</v>
      </c>
      <c r="GL607" s="39" t="e">
        <f t="shared" si="1826"/>
        <v>#DIV/0!</v>
      </c>
      <c r="GM607" s="39" t="e">
        <f t="shared" si="1827"/>
        <v>#DIV/0!</v>
      </c>
      <c r="GN607" s="39" t="e">
        <f t="shared" si="1828"/>
        <v>#DIV/0!</v>
      </c>
      <c r="GO607" s="57"/>
      <c r="GP607" s="57" t="e">
        <f t="shared" si="1829"/>
        <v>#DIV/0!</v>
      </c>
      <c r="GQ607" s="59" t="e">
        <f t="shared" si="1830"/>
        <v>#DIV/0!</v>
      </c>
      <c r="GR607" s="41" t="e">
        <f t="shared" si="1831"/>
        <v>#DIV/0!</v>
      </c>
      <c r="GS607" s="57" t="e">
        <f t="shared" si="1832"/>
        <v>#DIV/0!</v>
      </c>
      <c r="GT607" s="57" t="e">
        <f t="shared" si="1833"/>
        <v>#DIV/0!</v>
      </c>
      <c r="GU607" s="57" t="e">
        <f t="shared" si="1834"/>
        <v>#DIV/0!</v>
      </c>
      <c r="GV607" s="57"/>
      <c r="GW607" s="42" t="e">
        <f t="shared" si="1835"/>
        <v>#DIV/0!</v>
      </c>
      <c r="GX607" s="42" t="e">
        <f t="shared" si="1836"/>
        <v>#DIV/0!</v>
      </c>
      <c r="GY607" s="42" t="e">
        <f t="shared" si="1837"/>
        <v>#DIV/0!</v>
      </c>
      <c r="GZ607" s="57"/>
      <c r="HA607" s="2" t="e">
        <f t="shared" si="1838"/>
        <v>#DIV/0!</v>
      </c>
      <c r="HB607" s="2" t="e">
        <f t="shared" si="1839"/>
        <v>#DIV/0!</v>
      </c>
      <c r="HC607" s="2" t="e">
        <f t="shared" si="1840"/>
        <v>#DIV/0!</v>
      </c>
      <c r="HD607" s="2" t="e">
        <f t="shared" si="1841"/>
        <v>#DIV/0!</v>
      </c>
      <c r="HE607" s="2" t="e">
        <f t="shared" si="1842"/>
        <v>#DIV/0!</v>
      </c>
      <c r="HF607" s="2" t="e">
        <f t="shared" si="1843"/>
        <v>#DIV/0!</v>
      </c>
      <c r="HG607" s="2" t="e">
        <f t="shared" si="1844"/>
        <v>#DIV/0!</v>
      </c>
      <c r="HH607" s="2" t="e">
        <f t="shared" si="1845"/>
        <v>#DIV/0!</v>
      </c>
      <c r="HI607" s="2" t="e">
        <f t="shared" si="1846"/>
        <v>#DIV/0!</v>
      </c>
      <c r="HJ607" s="11" t="e">
        <f t="shared" si="1847"/>
        <v>#DIV/0!</v>
      </c>
      <c r="HK607" s="60" t="e">
        <f t="shared" si="1848"/>
        <v>#DIV/0!</v>
      </c>
      <c r="HL607" s="57"/>
      <c r="HM607" s="57" t="e">
        <f t="shared" si="1849"/>
        <v>#DIV/0!</v>
      </c>
      <c r="HN607" s="57" t="e">
        <f t="shared" si="1850"/>
        <v>#DIV/0!</v>
      </c>
      <c r="HO607" s="57" t="e">
        <f t="shared" si="1851"/>
        <v>#DIV/0!</v>
      </c>
      <c r="HP607" s="57" t="e">
        <f t="shared" si="1852"/>
        <v>#DIV/0!</v>
      </c>
      <c r="HQ607" s="57" t="e">
        <f t="shared" si="1853"/>
        <v>#DIV/0!</v>
      </c>
      <c r="HR607" s="57"/>
      <c r="HS607" s="57" t="e">
        <f t="shared" si="1854"/>
        <v>#DIV/0!</v>
      </c>
      <c r="HT607" s="57" t="e">
        <f t="shared" si="1855"/>
        <v>#DIV/0!</v>
      </c>
      <c r="HU607" s="57" t="e">
        <f t="shared" si="1856"/>
        <v>#DIV/0!</v>
      </c>
      <c r="HV607" s="57" t="e">
        <f t="shared" si="1857"/>
        <v>#DIV/0!</v>
      </c>
      <c r="HW607" s="57" t="e">
        <f t="shared" si="1858"/>
        <v>#DIV/0!</v>
      </c>
      <c r="HX607" s="57"/>
      <c r="HY607" s="57" t="e">
        <f t="shared" si="1859"/>
        <v>#DIV/0!</v>
      </c>
      <c r="HZ607" s="57" t="e">
        <f t="shared" si="1860"/>
        <v>#DIV/0!</v>
      </c>
      <c r="IA607" s="57"/>
      <c r="IB607" s="61">
        <f t="shared" si="1861"/>
        <v>0</v>
      </c>
      <c r="IC607" s="57" t="str">
        <f t="shared" si="1862"/>
        <v/>
      </c>
      <c r="ID607" s="42"/>
      <c r="IE607" s="2" t="str">
        <f t="shared" si="1863"/>
        <v/>
      </c>
      <c r="IF607" s="60" t="e">
        <f t="shared" si="1864"/>
        <v>#DIV/0!</v>
      </c>
      <c r="IG607" s="60" t="str">
        <f t="shared" si="1865"/>
        <v/>
      </c>
      <c r="IH607" s="60" t="str">
        <f t="shared" si="1866"/>
        <v>zinco-</v>
      </c>
      <c r="II607" s="60" t="str">
        <f t="shared" si="1867"/>
        <v>mangano-</v>
      </c>
      <c r="IJ607" s="60" t="e">
        <f t="shared" si="1868"/>
        <v>#DIV/0!</v>
      </c>
      <c r="IK607" s="60" t="e">
        <f t="shared" si="1869"/>
        <v>#DIV/0!</v>
      </c>
      <c r="IL607" s="60" t="e">
        <f t="shared" si="1870"/>
        <v>#DIV/0!</v>
      </c>
      <c r="IM607" s="60" t="e">
        <f t="shared" si="1871"/>
        <v>#DIV/0!</v>
      </c>
      <c r="IN607" s="60" t="str">
        <f t="shared" si="1872"/>
        <v/>
      </c>
      <c r="IO607" s="60" t="str">
        <f t="shared" si="1873"/>
        <v/>
      </c>
      <c r="IP607" s="57"/>
      <c r="IQ607" s="57" t="str">
        <f t="shared" si="1874"/>
        <v>ERROR!!</v>
      </c>
    </row>
    <row r="608" spans="24:251">
      <c r="X608" s="29">
        <f t="shared" si="1730"/>
        <v>0</v>
      </c>
      <c r="Y608" s="29">
        <f t="shared" si="1731"/>
        <v>0</v>
      </c>
      <c r="Z608" s="29" t="e">
        <f t="shared" si="1732"/>
        <v>#DIV/0!</v>
      </c>
      <c r="AA608" s="29" t="e">
        <f t="shared" si="1733"/>
        <v>#DIV/0!</v>
      </c>
      <c r="AB608" s="29" t="e">
        <f t="shared" si="1734"/>
        <v>#DIV/0!</v>
      </c>
      <c r="AC608" s="29" t="e">
        <f t="shared" si="1735"/>
        <v>#DIV/0!</v>
      </c>
      <c r="AF608" s="23">
        <v>60.084299999999999</v>
      </c>
      <c r="AG608" s="23">
        <v>79.878799999999998</v>
      </c>
      <c r="AH608" s="23">
        <v>101.96120000000001</v>
      </c>
      <c r="AI608" s="23">
        <v>151.99039999999999</v>
      </c>
      <c r="AJ608" s="23">
        <v>159.69</v>
      </c>
      <c r="AK608" s="23">
        <v>71.846400000000003</v>
      </c>
      <c r="AL608" s="23">
        <v>70.9375</v>
      </c>
      <c r="AM608" s="23">
        <v>40.304400000000001</v>
      </c>
      <c r="AN608" s="23">
        <v>56.077399999999997</v>
      </c>
      <c r="AO608" s="23">
        <v>61.978999999999999</v>
      </c>
      <c r="AP608" s="23">
        <v>94.195999999999998</v>
      </c>
      <c r="AQ608" s="23">
        <v>18.998000000000001</v>
      </c>
      <c r="AR608" s="23">
        <v>35.450000000000003</v>
      </c>
      <c r="AS608" s="23">
        <v>29.88</v>
      </c>
      <c r="AT608" s="23">
        <v>74.691999999999993</v>
      </c>
      <c r="AU608" s="23">
        <v>81.39</v>
      </c>
      <c r="AX608" s="54">
        <f t="shared" si="1736"/>
        <v>0</v>
      </c>
      <c r="AY608" s="54">
        <f t="shared" si="1737"/>
        <v>0</v>
      </c>
      <c r="AZ608" s="54">
        <f t="shared" si="1738"/>
        <v>0</v>
      </c>
      <c r="BA608" s="54">
        <f t="shared" si="1739"/>
        <v>0</v>
      </c>
      <c r="BB608" s="54">
        <f t="shared" si="1740"/>
        <v>0</v>
      </c>
      <c r="BC608" s="54">
        <f t="shared" si="1741"/>
        <v>0</v>
      </c>
      <c r="BD608" s="54">
        <f t="shared" si="1742"/>
        <v>0</v>
      </c>
      <c r="BE608" s="54">
        <f t="shared" si="1743"/>
        <v>0</v>
      </c>
      <c r="BF608" s="54">
        <f t="shared" si="1744"/>
        <v>0</v>
      </c>
      <c r="BG608" s="54">
        <f t="shared" si="1745"/>
        <v>0</v>
      </c>
      <c r="BH608" s="54">
        <f t="shared" si="1746"/>
        <v>0</v>
      </c>
      <c r="BI608" s="54">
        <f t="shared" si="1747"/>
        <v>0</v>
      </c>
      <c r="BJ608" s="54">
        <f t="shared" si="1748"/>
        <v>0</v>
      </c>
      <c r="BK608" s="54">
        <f t="shared" si="1749"/>
        <v>0</v>
      </c>
      <c r="BL608" s="54">
        <f t="shared" si="1750"/>
        <v>0</v>
      </c>
      <c r="BM608" s="42"/>
      <c r="BO608" s="54">
        <f>'Norm-coeff'!$C$2+$AX608*'Norm-coeff'!$D$2+$AY608*'Norm-coeff'!$E$2+$AZ608*'Norm-coeff'!$F$2+$BA608*'Norm-coeff'!$G$2+$BB608*'Norm-coeff'!$H$2+$BC608*'Norm-coeff'!$I$2+$BD608*'Norm-coeff'!$J$2+$BE608*'Norm-coeff'!$K$2+$BF608*'Norm-coeff'!$L$2+$BG608*'Norm-coeff'!$M$2+$BH608*'Norm-coeff'!$N$2+$BI608*'Norm-coeff'!$O$2</f>
        <v>5.4045421474420303</v>
      </c>
      <c r="BP608" s="54">
        <f>'Norm-coeff'!$C$3+$AX608*'Norm-coeff'!$D$3+$AY608*'Norm-coeff'!$E$3+$AZ608*'Norm-coeff'!$F$3+$BA608*'Norm-coeff'!$G$3+$BB608*'Norm-coeff'!$H$3+$BC608*'Norm-coeff'!$I$3+$BD608*'Norm-coeff'!$J$3+$BE608*'Norm-coeff'!$K$3+$BF608*'Norm-coeff'!$L$3+$BG608*'Norm-coeff'!$M$3+$BH608*'Norm-coeff'!$N$3+$BI608*'Norm-coeff'!$O$3</f>
        <v>3.15319116612705</v>
      </c>
      <c r="BQ608" s="54">
        <f>'Norm-coeff'!$C$4+$AX608*'Norm-coeff'!$D$4+$AY608*'Norm-coeff'!$E$4+$AZ608*'Norm-coeff'!$F$4+$BA608*'Norm-coeff'!$G$4+$BB608*'Norm-coeff'!$H$4+$BC608*'Norm-coeff'!$I$4+$BD608*'Norm-coeff'!$J$4+$BE608*'Norm-coeff'!$K$4+$BF608*'Norm-coeff'!$L$4+$BG608*'Norm-coeff'!$M$4+$BH608*'Norm-coeff'!$N$4+$BI608*'Norm-coeff'!$O$4</f>
        <v>1.42115649462768</v>
      </c>
      <c r="BR608" s="54">
        <f>'Norm-coeff'!$C$5+$AX608*'Norm-coeff'!$D$5+$AY608*'Norm-coeff'!$E$5+$AZ608*'Norm-coeff'!$F$5+$BA608*'Norm-coeff'!$G$5+$BB608*'Norm-coeff'!$H$5+$BC608*'Norm-coeff'!$I$5+$BD608*'Norm-coeff'!$J$5+$BE608*'Norm-coeff'!$K$5+$BF608*'Norm-coeff'!$L$5+$BG608*'Norm-coeff'!$M$5+$BH608*'Norm-coeff'!$N$5+$BI608*'Norm-coeff'!$O$5</f>
        <v>1.0553329241296201</v>
      </c>
      <c r="BS608" s="54">
        <f>'Norm-coeff'!$C$6+$AX608*'Norm-coeff'!$D$6+$AY608*'Norm-coeff'!$E$6+$AZ608*'Norm-coeff'!$F$6+$BA608*'Norm-coeff'!$G$6+$BB608*'Norm-coeff'!$H$6+$BC608*'Norm-coeff'!$I$6+$BD608*'Norm-coeff'!$J$6+$BE608*'Norm-coeff'!$K$6+$BF608*'Norm-coeff'!$L$6+$BG608*'Norm-coeff'!$M$6+$BH608*'Norm-coeff'!$N$6+$BI608*'Norm-coeff'!$O$6</f>
        <v>-1.48700885495103E-2</v>
      </c>
      <c r="BT608" s="54">
        <f>'Norm-coeff'!$C$7+$AX608*'Norm-coeff'!$D$7+$AY608*'Norm-coeff'!$E$7+$AZ608*'Norm-coeff'!$F$7+$BA608*'Norm-coeff'!$G$7+$BB608*'Norm-coeff'!$H$7+$BC608*'Norm-coeff'!$I$7+$BD608*'Norm-coeff'!$J$7+$BE608*'Norm-coeff'!$K$7+$BF608*'Norm-coeff'!$L$7+$BG608*'Norm-coeff'!$M$7+$BH608*'Norm-coeff'!$N$7+$BI608*'Norm-coeff'!$O$7</f>
        <v>2.0907583608832998</v>
      </c>
      <c r="BU608" s="54">
        <f>'Norm-coeff'!$C$8+$AX608*'Norm-coeff'!$D$8+$AY608*'Norm-coeff'!$E$8+$AZ608*'Norm-coeff'!$F$8+$BA608*'Norm-coeff'!$G$8+$BB608*'Norm-coeff'!$H$8+$BC608*'Norm-coeff'!$I$8+$BD608*'Norm-coeff'!$J$8+$BE608*'Norm-coeff'!$K$8+$BF608*'Norm-coeff'!$L$8+$BG608*'Norm-coeff'!$M$8+$BH608*'Norm-coeff'!$N$8+$BI608*'Norm-coeff'!$O$8</f>
        <v>0.65894159836244504</v>
      </c>
      <c r="BV608" s="54">
        <f>'Norm-coeff'!$C$9+$AX608*'Norm-coeff'!$D$9+$AY608*'Norm-coeff'!$E$9+$AZ608*'Norm-coeff'!$F$9+$BA608*'Norm-coeff'!$G$9+$BB608*'Norm-coeff'!$H$9+$BC608*'Norm-coeff'!$I$9+$BD608*'Norm-coeff'!$J$9+$BE608*'Norm-coeff'!$K$9+$BF608*'Norm-coeff'!$L$9+$BG608*'Norm-coeff'!$M$9+$BH608*'Norm-coeff'!$N$9+$BI608*'Norm-coeff'!$O$9</f>
        <v>1.48961085014701</v>
      </c>
      <c r="BW608" s="54">
        <f>'Norm-coeff'!$C$10+$AX608*'Norm-coeff'!$D$10+$AY608*'Norm-coeff'!$E$10+$AZ608*'Norm-coeff'!$F$10+$BA608*'Norm-coeff'!$G$10+$BB608*'Norm-coeff'!$H$10+$BC608*'Norm-coeff'!$I$10+$BD608*'Norm-coeff'!$J$10+$BE608*'Norm-coeff'!$K$10+$BF608*'Norm-coeff'!$L$10+$BG608*'Norm-coeff'!$M$10+$BH608*'Norm-coeff'!$N$10+$BI608*'Norm-coeff'!$O$10</f>
        <v>1.42058735749591</v>
      </c>
      <c r="BX608" s="54">
        <f>'Norm-coeff'!$C$11+$AX608*'Norm-coeff'!$D$11+$AY608*'Norm-coeff'!$E$11+$AZ608*'Norm-coeff'!$F$11+$BA608*'Norm-coeff'!$G$11+$BB608*'Norm-coeff'!$H$11+$BC608*'Norm-coeff'!$I$11+$BD608*'Norm-coeff'!$J$11+$BE608*'Norm-coeff'!$K$11+$BF608*'Norm-coeff'!$L$11+$BG608*'Norm-coeff'!$M$11+$BH608*'Norm-coeff'!$N$11+$BI608*'Norm-coeff'!$O$11</f>
        <v>0.221233014421479</v>
      </c>
      <c r="BY608" s="54">
        <f>'Norm-coeff'!$C$12+$AX608*'Norm-coeff'!$D$12+$AY608*'Norm-coeff'!$E$12+$AZ608*'Norm-coeff'!$F$12+$BA608*'Norm-coeff'!$G$12+$BB608*'Norm-coeff'!$H$12+$BC608*'Norm-coeff'!$I$12+$BD608*'Norm-coeff'!$J$12+$BE608*'Norm-coeff'!$K$12+$BF608*'Norm-coeff'!$L$12+$BG608*'Norm-coeff'!$M$12+$BH608*'Norm-coeff'!$N$12+$BI608*'Norm-coeff'!$O$12</f>
        <v>0.283527502056037</v>
      </c>
      <c r="BZ608" s="54">
        <f>'Norm-coeff'!$C$13+$AX608*'Norm-coeff'!$D$13+$AY608*'Norm-coeff'!$E$13+$AZ608*'Norm-coeff'!$F$13+$BA608*'Norm-coeff'!$G$13+$BB608*'Norm-coeff'!$H$13+$BC608*'Norm-coeff'!$I$13+$BD608*'Norm-coeff'!$J$13+$BE608*'Norm-coeff'!$K$13+$BF608*'Norm-coeff'!$L$13+$BG608*'Norm-coeff'!$M$13+$BH608*'Norm-coeff'!$N$13+$BI608*'Norm-coeff'!$O$13</f>
        <v>-4.1864930554451202E-2</v>
      </c>
      <c r="CA608" s="54">
        <f>'Norm-coeff'!$C$14+$AX608*'Norm-coeff'!$D$14+$AY608*'Norm-coeff'!$E$14+$AZ608*'Norm-coeff'!$F$14+$BA608*'Norm-coeff'!$G$14+$BB608*'Norm-coeff'!$H$14+$BC608*'Norm-coeff'!$I$14+$BD608*'Norm-coeff'!$J$14+$BE608*'Norm-coeff'!$K$14+$BF608*'Norm-coeff'!$L$14+$BG608*'Norm-coeff'!$M$14+$BH608*'Norm-coeff'!$N$14+$BI608*'Norm-coeff'!$O$14</f>
        <v>4.2526983164477103</v>
      </c>
      <c r="CC608" s="54">
        <f t="shared" si="1875"/>
        <v>0</v>
      </c>
      <c r="CG608" s="54">
        <f t="shared" si="1751"/>
        <v>0</v>
      </c>
      <c r="CH608" s="54">
        <f t="shared" si="1729"/>
        <v>0</v>
      </c>
      <c r="CI608" s="54">
        <f t="shared" si="1752"/>
        <v>0</v>
      </c>
      <c r="CJ608" s="56">
        <f t="shared" si="1753"/>
        <v>0</v>
      </c>
      <c r="CK608" s="54">
        <f t="shared" si="1754"/>
        <v>0</v>
      </c>
      <c r="CL608" s="54">
        <f t="shared" si="1755"/>
        <v>0</v>
      </c>
      <c r="CM608" s="54">
        <f t="shared" si="1756"/>
        <v>0</v>
      </c>
      <c r="CN608" s="54">
        <f t="shared" si="1757"/>
        <v>0</v>
      </c>
      <c r="CO608" s="54">
        <f t="shared" si="1758"/>
        <v>0</v>
      </c>
      <c r="CP608" s="54">
        <f t="shared" si="1759"/>
        <v>0</v>
      </c>
      <c r="CQ608" s="54">
        <f t="shared" si="1760"/>
        <v>0</v>
      </c>
      <c r="CR608" s="54">
        <f t="shared" si="1761"/>
        <v>0</v>
      </c>
      <c r="CS608" s="54">
        <f t="shared" si="1762"/>
        <v>0</v>
      </c>
      <c r="CU608" s="54">
        <f t="shared" si="1763"/>
        <v>0</v>
      </c>
      <c r="CV608" s="54">
        <f t="shared" si="1764"/>
        <v>0</v>
      </c>
      <c r="CW608" s="54">
        <f t="shared" si="1765"/>
        <v>0</v>
      </c>
      <c r="CX608" s="54">
        <f t="shared" si="1766"/>
        <v>0</v>
      </c>
      <c r="CZ608" s="54">
        <f t="shared" si="1767"/>
        <v>0</v>
      </c>
      <c r="DA608" s="54">
        <f t="shared" si="1768"/>
        <v>0</v>
      </c>
      <c r="DB608" s="54">
        <f t="shared" si="1769"/>
        <v>0</v>
      </c>
      <c r="DC608" s="54">
        <f t="shared" si="1770"/>
        <v>0</v>
      </c>
      <c r="DD608" s="54">
        <f t="shared" si="1771"/>
        <v>0</v>
      </c>
      <c r="DE608" s="54">
        <f t="shared" si="1772"/>
        <v>0</v>
      </c>
      <c r="DF608" s="54">
        <f t="shared" si="1773"/>
        <v>0</v>
      </c>
      <c r="DG608" s="54">
        <f t="shared" si="1774"/>
        <v>2</v>
      </c>
      <c r="DH608" s="71">
        <f t="shared" si="1775"/>
        <v>0</v>
      </c>
      <c r="DI608" s="71">
        <f t="shared" si="1776"/>
        <v>0</v>
      </c>
      <c r="DJ608" s="54">
        <f t="shared" si="1777"/>
        <v>0</v>
      </c>
      <c r="DK608" s="54">
        <f t="shared" si="1778"/>
        <v>2</v>
      </c>
      <c r="DL608" s="4">
        <f t="shared" si="1703"/>
        <v>0</v>
      </c>
      <c r="DM608" s="3">
        <f t="shared" si="1779"/>
        <v>0</v>
      </c>
      <c r="DN608" s="3">
        <f t="shared" si="1780"/>
        <v>0</v>
      </c>
      <c r="DO608" s="4" t="e">
        <f t="shared" si="1781"/>
        <v>#DIV/0!</v>
      </c>
      <c r="DP608" s="57"/>
      <c r="DQ608" s="57"/>
      <c r="DR608" s="56">
        <f t="shared" si="1704"/>
        <v>2</v>
      </c>
      <c r="DS608" s="56">
        <f t="shared" si="1705"/>
        <v>0</v>
      </c>
      <c r="DT608" s="38">
        <f t="shared" si="1706"/>
        <v>0</v>
      </c>
      <c r="DU608" s="38">
        <f t="shared" si="1782"/>
        <v>2</v>
      </c>
      <c r="DV608" s="38">
        <f t="shared" si="1707"/>
        <v>0</v>
      </c>
      <c r="DW608" s="39">
        <f t="shared" si="1708"/>
        <v>0</v>
      </c>
      <c r="DX608" s="39">
        <f t="shared" si="1709"/>
        <v>0</v>
      </c>
      <c r="DY608" s="39">
        <f t="shared" si="1710"/>
        <v>0</v>
      </c>
      <c r="DZ608" s="39">
        <f t="shared" si="1711"/>
        <v>0</v>
      </c>
      <c r="EA608" s="39">
        <f t="shared" si="1712"/>
        <v>0</v>
      </c>
      <c r="EB608" s="37" t="e">
        <f t="shared" si="1783"/>
        <v>#DIV/0!</v>
      </c>
      <c r="EC608" s="37" t="e">
        <f t="shared" si="1784"/>
        <v>#DIV/0!</v>
      </c>
      <c r="ED608" s="37" t="e">
        <f t="shared" si="1785"/>
        <v>#DIV/0!</v>
      </c>
      <c r="EE608" s="37" t="e">
        <f t="shared" si="1786"/>
        <v>#DIV/0!</v>
      </c>
      <c r="EF608" s="39" t="e">
        <f t="shared" si="1787"/>
        <v>#DIV/0!</v>
      </c>
      <c r="EG608" s="37" t="e">
        <f t="shared" si="1788"/>
        <v>#DIV/0!</v>
      </c>
      <c r="EH608" s="37" t="e">
        <f t="shared" si="1789"/>
        <v>#DIV/0!</v>
      </c>
      <c r="EI608" s="11" t="b">
        <f t="shared" si="1790"/>
        <v>1</v>
      </c>
      <c r="EJ608" s="11" t="b">
        <f t="shared" si="1791"/>
        <v>0</v>
      </c>
      <c r="EK608" s="39" t="e">
        <f t="shared" si="1792"/>
        <v>#DIV/0!</v>
      </c>
      <c r="EL608" s="39" t="e">
        <f t="shared" si="1793"/>
        <v>#DIV/0!</v>
      </c>
      <c r="EM608" s="39" t="e">
        <f t="shared" si="1794"/>
        <v>#DIV/0!</v>
      </c>
      <c r="EN608" s="39" t="e">
        <f t="shared" si="1795"/>
        <v>#DIV/0!</v>
      </c>
      <c r="EO608" s="39" t="e">
        <f t="shared" si="1796"/>
        <v>#DIV/0!</v>
      </c>
      <c r="EP608" s="39" t="e">
        <f t="shared" si="1797"/>
        <v>#DIV/0!</v>
      </c>
      <c r="EQ608" s="39" t="e">
        <f t="shared" si="1798"/>
        <v>#DIV/0!</v>
      </c>
      <c r="ER608" s="39" t="e">
        <f t="shared" si="1799"/>
        <v>#DIV/0!</v>
      </c>
      <c r="ES608" s="58" t="str">
        <f t="shared" si="1800"/>
        <v>(OH,F,Cl)-dominate amphibole</v>
      </c>
      <c r="ET608" s="58" t="e">
        <f t="shared" si="1801"/>
        <v>#N/A</v>
      </c>
      <c r="EU608" s="56">
        <f t="shared" si="1713"/>
        <v>0</v>
      </c>
      <c r="EV608" s="56">
        <f t="shared" si="1714"/>
        <v>0</v>
      </c>
      <c r="EW608" s="56">
        <f t="shared" si="1715"/>
        <v>0</v>
      </c>
      <c r="EX608" s="56">
        <f t="shared" si="1716"/>
        <v>0</v>
      </c>
      <c r="EY608" s="56">
        <f t="shared" si="1717"/>
        <v>0</v>
      </c>
      <c r="EZ608" s="56">
        <f t="shared" si="1718"/>
        <v>0</v>
      </c>
      <c r="FA608" s="39">
        <f t="shared" si="1719"/>
        <v>0</v>
      </c>
      <c r="FB608" s="39">
        <f t="shared" si="1720"/>
        <v>0</v>
      </c>
      <c r="FC608" s="54">
        <f t="shared" si="1721"/>
        <v>0</v>
      </c>
      <c r="FD608" s="54">
        <f t="shared" si="1722"/>
        <v>0</v>
      </c>
      <c r="FE608" s="39">
        <f t="shared" si="1723"/>
        <v>0</v>
      </c>
      <c r="FF608" s="54">
        <f t="shared" si="1724"/>
        <v>0</v>
      </c>
      <c r="FG608" s="39">
        <f t="shared" si="1725"/>
        <v>0</v>
      </c>
      <c r="FH608" s="39">
        <f t="shared" si="1802"/>
        <v>0</v>
      </c>
      <c r="FI608" s="39">
        <f t="shared" si="1803"/>
        <v>0</v>
      </c>
      <c r="FJ608" s="39">
        <f t="shared" si="1804"/>
        <v>0</v>
      </c>
      <c r="FK608" s="39" t="e">
        <f t="shared" si="1805"/>
        <v>#DIV/0!</v>
      </c>
      <c r="FL608" s="39" t="e">
        <f t="shared" si="1806"/>
        <v>#DIV/0!</v>
      </c>
      <c r="FM608" s="39" t="e">
        <f t="shared" si="1807"/>
        <v>#DIV/0!</v>
      </c>
      <c r="FN608" s="39">
        <f t="shared" si="1808"/>
        <v>1</v>
      </c>
      <c r="FO608" s="39">
        <f t="shared" si="1726"/>
        <v>0</v>
      </c>
      <c r="FP608" s="39">
        <f t="shared" si="1727"/>
        <v>0</v>
      </c>
      <c r="FQ608" s="39">
        <f t="shared" si="1728"/>
        <v>0</v>
      </c>
      <c r="FR608" s="39">
        <f t="shared" si="1809"/>
        <v>0</v>
      </c>
      <c r="FS608" s="39">
        <f t="shared" si="1810"/>
        <v>0</v>
      </c>
      <c r="FU608" s="39" t="e">
        <f t="shared" si="1811"/>
        <v>#DIV/0!</v>
      </c>
      <c r="FV608" s="39" t="e">
        <f t="shared" si="1812"/>
        <v>#DIV/0!</v>
      </c>
      <c r="FW608" s="39" t="e">
        <f t="shared" si="1813"/>
        <v>#DIV/0!</v>
      </c>
      <c r="FY608" s="39" t="e">
        <f t="shared" si="1814"/>
        <v>#DIV/0!</v>
      </c>
      <c r="FZ608" s="39" t="e">
        <f t="shared" si="1815"/>
        <v>#DIV/0!</v>
      </c>
      <c r="GA608" s="39" t="e">
        <f t="shared" si="1816"/>
        <v>#DIV/0!</v>
      </c>
      <c r="GB608" s="39" t="e">
        <f t="shared" si="1817"/>
        <v>#DIV/0!</v>
      </c>
      <c r="GC608" s="39" t="e">
        <f t="shared" si="1818"/>
        <v>#DIV/0!</v>
      </c>
      <c r="GD608" s="39" t="e">
        <f t="shared" si="1819"/>
        <v>#DIV/0!</v>
      </c>
      <c r="GE608" s="39" t="e">
        <f t="shared" si="1820"/>
        <v>#DIV/0!</v>
      </c>
      <c r="GF608" s="39" t="e">
        <f t="shared" si="1821"/>
        <v>#DIV/0!</v>
      </c>
      <c r="GG608" s="39" t="e">
        <f t="shared" si="1822"/>
        <v>#DIV/0!</v>
      </c>
      <c r="GH608" s="39" t="e">
        <f t="shared" si="1823"/>
        <v>#DIV/0!</v>
      </c>
      <c r="GI608" s="39"/>
      <c r="GJ608" s="39" t="e">
        <f t="shared" si="1824"/>
        <v>#DIV/0!</v>
      </c>
      <c r="GK608" s="39" t="e">
        <f t="shared" si="1825"/>
        <v>#DIV/0!</v>
      </c>
      <c r="GL608" s="39" t="e">
        <f t="shared" si="1826"/>
        <v>#DIV/0!</v>
      </c>
      <c r="GM608" s="39" t="e">
        <f t="shared" si="1827"/>
        <v>#DIV/0!</v>
      </c>
      <c r="GN608" s="39" t="e">
        <f t="shared" si="1828"/>
        <v>#DIV/0!</v>
      </c>
      <c r="GO608" s="57"/>
      <c r="GP608" s="57" t="e">
        <f t="shared" si="1829"/>
        <v>#DIV/0!</v>
      </c>
      <c r="GQ608" s="59" t="e">
        <f t="shared" si="1830"/>
        <v>#DIV/0!</v>
      </c>
      <c r="GR608" s="41" t="e">
        <f t="shared" si="1831"/>
        <v>#DIV/0!</v>
      </c>
      <c r="GS608" s="57" t="e">
        <f t="shared" si="1832"/>
        <v>#DIV/0!</v>
      </c>
      <c r="GT608" s="57" t="e">
        <f t="shared" si="1833"/>
        <v>#DIV/0!</v>
      </c>
      <c r="GU608" s="57" t="e">
        <f t="shared" si="1834"/>
        <v>#DIV/0!</v>
      </c>
      <c r="GV608" s="57"/>
      <c r="GW608" s="42" t="e">
        <f t="shared" si="1835"/>
        <v>#DIV/0!</v>
      </c>
      <c r="GX608" s="42" t="e">
        <f t="shared" si="1836"/>
        <v>#DIV/0!</v>
      </c>
      <c r="GY608" s="42" t="e">
        <f t="shared" si="1837"/>
        <v>#DIV/0!</v>
      </c>
      <c r="GZ608" s="57"/>
      <c r="HA608" s="2" t="e">
        <f t="shared" si="1838"/>
        <v>#DIV/0!</v>
      </c>
      <c r="HB608" s="2" t="e">
        <f t="shared" si="1839"/>
        <v>#DIV/0!</v>
      </c>
      <c r="HC608" s="2" t="e">
        <f t="shared" si="1840"/>
        <v>#DIV/0!</v>
      </c>
      <c r="HD608" s="2" t="e">
        <f t="shared" si="1841"/>
        <v>#DIV/0!</v>
      </c>
      <c r="HE608" s="2" t="e">
        <f t="shared" si="1842"/>
        <v>#DIV/0!</v>
      </c>
      <c r="HF608" s="2" t="e">
        <f t="shared" si="1843"/>
        <v>#DIV/0!</v>
      </c>
      <c r="HG608" s="2" t="e">
        <f t="shared" si="1844"/>
        <v>#DIV/0!</v>
      </c>
      <c r="HH608" s="2" t="e">
        <f t="shared" si="1845"/>
        <v>#DIV/0!</v>
      </c>
      <c r="HI608" s="2" t="e">
        <f t="shared" si="1846"/>
        <v>#DIV/0!</v>
      </c>
      <c r="HJ608" s="11" t="e">
        <f t="shared" si="1847"/>
        <v>#DIV/0!</v>
      </c>
      <c r="HK608" s="60" t="e">
        <f t="shared" si="1848"/>
        <v>#DIV/0!</v>
      </c>
      <c r="HL608" s="57"/>
      <c r="HM608" s="57" t="e">
        <f t="shared" si="1849"/>
        <v>#DIV/0!</v>
      </c>
      <c r="HN608" s="57" t="e">
        <f t="shared" si="1850"/>
        <v>#DIV/0!</v>
      </c>
      <c r="HO608" s="57" t="e">
        <f t="shared" si="1851"/>
        <v>#DIV/0!</v>
      </c>
      <c r="HP608" s="57" t="e">
        <f t="shared" si="1852"/>
        <v>#DIV/0!</v>
      </c>
      <c r="HQ608" s="57" t="e">
        <f t="shared" si="1853"/>
        <v>#DIV/0!</v>
      </c>
      <c r="HR608" s="57"/>
      <c r="HS608" s="57" t="e">
        <f t="shared" si="1854"/>
        <v>#DIV/0!</v>
      </c>
      <c r="HT608" s="57" t="e">
        <f t="shared" si="1855"/>
        <v>#DIV/0!</v>
      </c>
      <c r="HU608" s="57" t="e">
        <f t="shared" si="1856"/>
        <v>#DIV/0!</v>
      </c>
      <c r="HV608" s="57" t="e">
        <f t="shared" si="1857"/>
        <v>#DIV/0!</v>
      </c>
      <c r="HW608" s="57" t="e">
        <f t="shared" si="1858"/>
        <v>#DIV/0!</v>
      </c>
      <c r="HX608" s="57"/>
      <c r="HY608" s="57" t="e">
        <f t="shared" si="1859"/>
        <v>#DIV/0!</v>
      </c>
      <c r="HZ608" s="57" t="e">
        <f t="shared" si="1860"/>
        <v>#DIV/0!</v>
      </c>
      <c r="IA608" s="57"/>
      <c r="IB608" s="61">
        <f t="shared" si="1861"/>
        <v>0</v>
      </c>
      <c r="IC608" s="57" t="str">
        <f t="shared" si="1862"/>
        <v/>
      </c>
      <c r="ID608" s="42"/>
      <c r="IE608" s="2" t="str">
        <f t="shared" si="1863"/>
        <v/>
      </c>
      <c r="IF608" s="60" t="e">
        <f t="shared" si="1864"/>
        <v>#DIV/0!</v>
      </c>
      <c r="IG608" s="60" t="str">
        <f t="shared" si="1865"/>
        <v/>
      </c>
      <c r="IH608" s="60" t="str">
        <f t="shared" si="1866"/>
        <v>zinco-</v>
      </c>
      <c r="II608" s="60" t="str">
        <f t="shared" si="1867"/>
        <v>mangano-</v>
      </c>
      <c r="IJ608" s="60" t="e">
        <f t="shared" si="1868"/>
        <v>#DIV/0!</v>
      </c>
      <c r="IK608" s="60" t="e">
        <f t="shared" si="1869"/>
        <v>#DIV/0!</v>
      </c>
      <c r="IL608" s="60" t="e">
        <f t="shared" si="1870"/>
        <v>#DIV/0!</v>
      </c>
      <c r="IM608" s="60" t="e">
        <f t="shared" si="1871"/>
        <v>#DIV/0!</v>
      </c>
      <c r="IN608" s="60" t="str">
        <f t="shared" si="1872"/>
        <v/>
      </c>
      <c r="IO608" s="60" t="str">
        <f t="shared" si="1873"/>
        <v/>
      </c>
      <c r="IP608" s="57"/>
      <c r="IQ608" s="57" t="str">
        <f t="shared" si="1874"/>
        <v>ERROR!!</v>
      </c>
    </row>
    <row r="609" spans="24:251">
      <c r="X609" s="29">
        <f t="shared" si="1730"/>
        <v>0</v>
      </c>
      <c r="Y609" s="29">
        <f t="shared" si="1731"/>
        <v>0</v>
      </c>
      <c r="Z609" s="29" t="e">
        <f t="shared" si="1732"/>
        <v>#DIV/0!</v>
      </c>
      <c r="AA609" s="29" t="e">
        <f t="shared" si="1733"/>
        <v>#DIV/0!</v>
      </c>
      <c r="AB609" s="29" t="e">
        <f t="shared" si="1734"/>
        <v>#DIV/0!</v>
      </c>
      <c r="AC609" s="29" t="e">
        <f t="shared" si="1735"/>
        <v>#DIV/0!</v>
      </c>
      <c r="AF609" s="23">
        <v>60.084299999999999</v>
      </c>
      <c r="AG609" s="23">
        <v>79.878799999999998</v>
      </c>
      <c r="AH609" s="23">
        <v>101.96120000000001</v>
      </c>
      <c r="AI609" s="23">
        <v>151.99039999999999</v>
      </c>
      <c r="AJ609" s="23">
        <v>159.69</v>
      </c>
      <c r="AK609" s="23">
        <v>71.846400000000003</v>
      </c>
      <c r="AL609" s="23">
        <v>70.9375</v>
      </c>
      <c r="AM609" s="23">
        <v>40.304400000000001</v>
      </c>
      <c r="AN609" s="23">
        <v>56.077399999999997</v>
      </c>
      <c r="AO609" s="23">
        <v>61.978999999999999</v>
      </c>
      <c r="AP609" s="23">
        <v>94.195999999999998</v>
      </c>
      <c r="AQ609" s="23">
        <v>18.998000000000001</v>
      </c>
      <c r="AR609" s="23">
        <v>35.450000000000003</v>
      </c>
      <c r="AS609" s="23">
        <v>29.88</v>
      </c>
      <c r="AT609" s="23">
        <v>74.691999999999993</v>
      </c>
      <c r="AU609" s="23">
        <v>81.39</v>
      </c>
      <c r="AX609" s="54">
        <f t="shared" si="1736"/>
        <v>0</v>
      </c>
      <c r="AY609" s="54">
        <f t="shared" si="1737"/>
        <v>0</v>
      </c>
      <c r="AZ609" s="54">
        <f t="shared" si="1738"/>
        <v>0</v>
      </c>
      <c r="BA609" s="54">
        <f t="shared" si="1739"/>
        <v>0</v>
      </c>
      <c r="BB609" s="54">
        <f t="shared" si="1740"/>
        <v>0</v>
      </c>
      <c r="BC609" s="54">
        <f t="shared" si="1741"/>
        <v>0</v>
      </c>
      <c r="BD609" s="54">
        <f t="shared" si="1742"/>
        <v>0</v>
      </c>
      <c r="BE609" s="54">
        <f t="shared" si="1743"/>
        <v>0</v>
      </c>
      <c r="BF609" s="54">
        <f t="shared" si="1744"/>
        <v>0</v>
      </c>
      <c r="BG609" s="54">
        <f t="shared" si="1745"/>
        <v>0</v>
      </c>
      <c r="BH609" s="54">
        <f t="shared" si="1746"/>
        <v>0</v>
      </c>
      <c r="BI609" s="54">
        <f t="shared" si="1747"/>
        <v>0</v>
      </c>
      <c r="BJ609" s="54">
        <f t="shared" si="1748"/>
        <v>0</v>
      </c>
      <c r="BK609" s="54">
        <f t="shared" si="1749"/>
        <v>0</v>
      </c>
      <c r="BL609" s="54">
        <f t="shared" si="1750"/>
        <v>0</v>
      </c>
      <c r="BM609" s="42"/>
      <c r="BO609" s="54">
        <f>'Norm-coeff'!$C$2+$AX609*'Norm-coeff'!$D$2+$AY609*'Norm-coeff'!$E$2+$AZ609*'Norm-coeff'!$F$2+$BA609*'Norm-coeff'!$G$2+$BB609*'Norm-coeff'!$H$2+$BC609*'Norm-coeff'!$I$2+$BD609*'Norm-coeff'!$J$2+$BE609*'Norm-coeff'!$K$2+$BF609*'Norm-coeff'!$L$2+$BG609*'Norm-coeff'!$M$2+$BH609*'Norm-coeff'!$N$2+$BI609*'Norm-coeff'!$O$2</f>
        <v>5.4045421474420303</v>
      </c>
      <c r="BP609" s="54">
        <f>'Norm-coeff'!$C$3+$AX609*'Norm-coeff'!$D$3+$AY609*'Norm-coeff'!$E$3+$AZ609*'Norm-coeff'!$F$3+$BA609*'Norm-coeff'!$G$3+$BB609*'Norm-coeff'!$H$3+$BC609*'Norm-coeff'!$I$3+$BD609*'Norm-coeff'!$J$3+$BE609*'Norm-coeff'!$K$3+$BF609*'Norm-coeff'!$L$3+$BG609*'Norm-coeff'!$M$3+$BH609*'Norm-coeff'!$N$3+$BI609*'Norm-coeff'!$O$3</f>
        <v>3.15319116612705</v>
      </c>
      <c r="BQ609" s="54">
        <f>'Norm-coeff'!$C$4+$AX609*'Norm-coeff'!$D$4+$AY609*'Norm-coeff'!$E$4+$AZ609*'Norm-coeff'!$F$4+$BA609*'Norm-coeff'!$G$4+$BB609*'Norm-coeff'!$H$4+$BC609*'Norm-coeff'!$I$4+$BD609*'Norm-coeff'!$J$4+$BE609*'Norm-coeff'!$K$4+$BF609*'Norm-coeff'!$L$4+$BG609*'Norm-coeff'!$M$4+$BH609*'Norm-coeff'!$N$4+$BI609*'Norm-coeff'!$O$4</f>
        <v>1.42115649462768</v>
      </c>
      <c r="BR609" s="54">
        <f>'Norm-coeff'!$C$5+$AX609*'Norm-coeff'!$D$5+$AY609*'Norm-coeff'!$E$5+$AZ609*'Norm-coeff'!$F$5+$BA609*'Norm-coeff'!$G$5+$BB609*'Norm-coeff'!$H$5+$BC609*'Norm-coeff'!$I$5+$BD609*'Norm-coeff'!$J$5+$BE609*'Norm-coeff'!$K$5+$BF609*'Norm-coeff'!$L$5+$BG609*'Norm-coeff'!$M$5+$BH609*'Norm-coeff'!$N$5+$BI609*'Norm-coeff'!$O$5</f>
        <v>1.0553329241296201</v>
      </c>
      <c r="BS609" s="54">
        <f>'Norm-coeff'!$C$6+$AX609*'Norm-coeff'!$D$6+$AY609*'Norm-coeff'!$E$6+$AZ609*'Norm-coeff'!$F$6+$BA609*'Norm-coeff'!$G$6+$BB609*'Norm-coeff'!$H$6+$BC609*'Norm-coeff'!$I$6+$BD609*'Norm-coeff'!$J$6+$BE609*'Norm-coeff'!$K$6+$BF609*'Norm-coeff'!$L$6+$BG609*'Norm-coeff'!$M$6+$BH609*'Norm-coeff'!$N$6+$BI609*'Norm-coeff'!$O$6</f>
        <v>-1.48700885495103E-2</v>
      </c>
      <c r="BT609" s="54">
        <f>'Norm-coeff'!$C$7+$AX609*'Norm-coeff'!$D$7+$AY609*'Norm-coeff'!$E$7+$AZ609*'Norm-coeff'!$F$7+$BA609*'Norm-coeff'!$G$7+$BB609*'Norm-coeff'!$H$7+$BC609*'Norm-coeff'!$I$7+$BD609*'Norm-coeff'!$J$7+$BE609*'Norm-coeff'!$K$7+$BF609*'Norm-coeff'!$L$7+$BG609*'Norm-coeff'!$M$7+$BH609*'Norm-coeff'!$N$7+$BI609*'Norm-coeff'!$O$7</f>
        <v>2.0907583608832998</v>
      </c>
      <c r="BU609" s="54">
        <f>'Norm-coeff'!$C$8+$AX609*'Norm-coeff'!$D$8+$AY609*'Norm-coeff'!$E$8+$AZ609*'Norm-coeff'!$F$8+$BA609*'Norm-coeff'!$G$8+$BB609*'Norm-coeff'!$H$8+$BC609*'Norm-coeff'!$I$8+$BD609*'Norm-coeff'!$J$8+$BE609*'Norm-coeff'!$K$8+$BF609*'Norm-coeff'!$L$8+$BG609*'Norm-coeff'!$M$8+$BH609*'Norm-coeff'!$N$8+$BI609*'Norm-coeff'!$O$8</f>
        <v>0.65894159836244504</v>
      </c>
      <c r="BV609" s="54">
        <f>'Norm-coeff'!$C$9+$AX609*'Norm-coeff'!$D$9+$AY609*'Norm-coeff'!$E$9+$AZ609*'Norm-coeff'!$F$9+$BA609*'Norm-coeff'!$G$9+$BB609*'Norm-coeff'!$H$9+$BC609*'Norm-coeff'!$I$9+$BD609*'Norm-coeff'!$J$9+$BE609*'Norm-coeff'!$K$9+$BF609*'Norm-coeff'!$L$9+$BG609*'Norm-coeff'!$M$9+$BH609*'Norm-coeff'!$N$9+$BI609*'Norm-coeff'!$O$9</f>
        <v>1.48961085014701</v>
      </c>
      <c r="BW609" s="54">
        <f>'Norm-coeff'!$C$10+$AX609*'Norm-coeff'!$D$10+$AY609*'Norm-coeff'!$E$10+$AZ609*'Norm-coeff'!$F$10+$BA609*'Norm-coeff'!$G$10+$BB609*'Norm-coeff'!$H$10+$BC609*'Norm-coeff'!$I$10+$BD609*'Norm-coeff'!$J$10+$BE609*'Norm-coeff'!$K$10+$BF609*'Norm-coeff'!$L$10+$BG609*'Norm-coeff'!$M$10+$BH609*'Norm-coeff'!$N$10+$BI609*'Norm-coeff'!$O$10</f>
        <v>1.42058735749591</v>
      </c>
      <c r="BX609" s="54">
        <f>'Norm-coeff'!$C$11+$AX609*'Norm-coeff'!$D$11+$AY609*'Norm-coeff'!$E$11+$AZ609*'Norm-coeff'!$F$11+$BA609*'Norm-coeff'!$G$11+$BB609*'Norm-coeff'!$H$11+$BC609*'Norm-coeff'!$I$11+$BD609*'Norm-coeff'!$J$11+$BE609*'Norm-coeff'!$K$11+$BF609*'Norm-coeff'!$L$11+$BG609*'Norm-coeff'!$M$11+$BH609*'Norm-coeff'!$N$11+$BI609*'Norm-coeff'!$O$11</f>
        <v>0.221233014421479</v>
      </c>
      <c r="BY609" s="54">
        <f>'Norm-coeff'!$C$12+$AX609*'Norm-coeff'!$D$12+$AY609*'Norm-coeff'!$E$12+$AZ609*'Norm-coeff'!$F$12+$BA609*'Norm-coeff'!$G$12+$BB609*'Norm-coeff'!$H$12+$BC609*'Norm-coeff'!$I$12+$BD609*'Norm-coeff'!$J$12+$BE609*'Norm-coeff'!$K$12+$BF609*'Norm-coeff'!$L$12+$BG609*'Norm-coeff'!$M$12+$BH609*'Norm-coeff'!$N$12+$BI609*'Norm-coeff'!$O$12</f>
        <v>0.283527502056037</v>
      </c>
      <c r="BZ609" s="54">
        <f>'Norm-coeff'!$C$13+$AX609*'Norm-coeff'!$D$13+$AY609*'Norm-coeff'!$E$13+$AZ609*'Norm-coeff'!$F$13+$BA609*'Norm-coeff'!$G$13+$BB609*'Norm-coeff'!$H$13+$BC609*'Norm-coeff'!$I$13+$BD609*'Norm-coeff'!$J$13+$BE609*'Norm-coeff'!$K$13+$BF609*'Norm-coeff'!$L$13+$BG609*'Norm-coeff'!$M$13+$BH609*'Norm-coeff'!$N$13+$BI609*'Norm-coeff'!$O$13</f>
        <v>-4.1864930554451202E-2</v>
      </c>
      <c r="CA609" s="54">
        <f>'Norm-coeff'!$C$14+$AX609*'Norm-coeff'!$D$14+$AY609*'Norm-coeff'!$E$14+$AZ609*'Norm-coeff'!$F$14+$BA609*'Norm-coeff'!$G$14+$BB609*'Norm-coeff'!$H$14+$BC609*'Norm-coeff'!$I$14+$BD609*'Norm-coeff'!$J$14+$BE609*'Norm-coeff'!$K$14+$BF609*'Norm-coeff'!$L$14+$BG609*'Norm-coeff'!$M$14+$BH609*'Norm-coeff'!$N$14+$BI609*'Norm-coeff'!$O$14</f>
        <v>4.2526983164477103</v>
      </c>
      <c r="CC609" s="54">
        <f t="shared" si="1875"/>
        <v>0</v>
      </c>
      <c r="CG609" s="54">
        <f t="shared" si="1751"/>
        <v>0</v>
      </c>
      <c r="CH609" s="54">
        <f t="shared" si="1729"/>
        <v>0</v>
      </c>
      <c r="CI609" s="54">
        <f t="shared" si="1752"/>
        <v>0</v>
      </c>
      <c r="CJ609" s="56">
        <f t="shared" si="1753"/>
        <v>0</v>
      </c>
      <c r="CK609" s="54">
        <f t="shared" si="1754"/>
        <v>0</v>
      </c>
      <c r="CL609" s="54">
        <f t="shared" si="1755"/>
        <v>0</v>
      </c>
      <c r="CM609" s="54">
        <f t="shared" si="1756"/>
        <v>0</v>
      </c>
      <c r="CN609" s="54">
        <f t="shared" si="1757"/>
        <v>0</v>
      </c>
      <c r="CO609" s="54">
        <f t="shared" si="1758"/>
        <v>0</v>
      </c>
      <c r="CP609" s="54">
        <f t="shared" si="1759"/>
        <v>0</v>
      </c>
      <c r="CQ609" s="54">
        <f t="shared" si="1760"/>
        <v>0</v>
      </c>
      <c r="CR609" s="54">
        <f t="shared" si="1761"/>
        <v>0</v>
      </c>
      <c r="CS609" s="54">
        <f t="shared" si="1762"/>
        <v>0</v>
      </c>
      <c r="CU609" s="54">
        <f t="shared" si="1763"/>
        <v>0</v>
      </c>
      <c r="CV609" s="54">
        <f t="shared" si="1764"/>
        <v>0</v>
      </c>
      <c r="CW609" s="54">
        <f t="shared" si="1765"/>
        <v>0</v>
      </c>
      <c r="CX609" s="54">
        <f t="shared" si="1766"/>
        <v>0</v>
      </c>
      <c r="CZ609" s="54">
        <f t="shared" si="1767"/>
        <v>0</v>
      </c>
      <c r="DA609" s="54">
        <f t="shared" si="1768"/>
        <v>0</v>
      </c>
      <c r="DB609" s="54">
        <f t="shared" si="1769"/>
        <v>0</v>
      </c>
      <c r="DC609" s="54">
        <f t="shared" si="1770"/>
        <v>0</v>
      </c>
      <c r="DD609" s="54">
        <f t="shared" si="1771"/>
        <v>0</v>
      </c>
      <c r="DE609" s="54">
        <f t="shared" si="1772"/>
        <v>0</v>
      </c>
      <c r="DF609" s="54">
        <f t="shared" si="1773"/>
        <v>0</v>
      </c>
      <c r="DG609" s="54">
        <f t="shared" si="1774"/>
        <v>2</v>
      </c>
      <c r="DH609" s="71">
        <f t="shared" si="1775"/>
        <v>0</v>
      </c>
      <c r="DI609" s="71">
        <f t="shared" si="1776"/>
        <v>0</v>
      </c>
      <c r="DJ609" s="54">
        <f t="shared" si="1777"/>
        <v>0</v>
      </c>
      <c r="DK609" s="54">
        <f t="shared" si="1778"/>
        <v>2</v>
      </c>
      <c r="DL609" s="4">
        <f t="shared" si="1703"/>
        <v>0</v>
      </c>
      <c r="DM609" s="3">
        <f t="shared" si="1779"/>
        <v>0</v>
      </c>
      <c r="DN609" s="3">
        <f t="shared" si="1780"/>
        <v>0</v>
      </c>
      <c r="DO609" s="4" t="e">
        <f t="shared" si="1781"/>
        <v>#DIV/0!</v>
      </c>
      <c r="DP609" s="57"/>
      <c r="DQ609" s="57"/>
      <c r="DR609" s="56">
        <f t="shared" si="1704"/>
        <v>2</v>
      </c>
      <c r="DS609" s="56">
        <f t="shared" si="1705"/>
        <v>0</v>
      </c>
      <c r="DT609" s="38">
        <f t="shared" si="1706"/>
        <v>0</v>
      </c>
      <c r="DU609" s="38">
        <f t="shared" si="1782"/>
        <v>2</v>
      </c>
      <c r="DV609" s="38">
        <f t="shared" si="1707"/>
        <v>0</v>
      </c>
      <c r="DW609" s="39">
        <f t="shared" si="1708"/>
        <v>0</v>
      </c>
      <c r="DX609" s="39">
        <f t="shared" si="1709"/>
        <v>0</v>
      </c>
      <c r="DY609" s="39">
        <f t="shared" si="1710"/>
        <v>0</v>
      </c>
      <c r="DZ609" s="39">
        <f t="shared" si="1711"/>
        <v>0</v>
      </c>
      <c r="EA609" s="39">
        <f t="shared" si="1712"/>
        <v>0</v>
      </c>
      <c r="EB609" s="37" t="e">
        <f t="shared" si="1783"/>
        <v>#DIV/0!</v>
      </c>
      <c r="EC609" s="37" t="e">
        <f t="shared" si="1784"/>
        <v>#DIV/0!</v>
      </c>
      <c r="ED609" s="37" t="e">
        <f t="shared" si="1785"/>
        <v>#DIV/0!</v>
      </c>
      <c r="EE609" s="37" t="e">
        <f t="shared" si="1786"/>
        <v>#DIV/0!</v>
      </c>
      <c r="EF609" s="39" t="e">
        <f t="shared" si="1787"/>
        <v>#DIV/0!</v>
      </c>
      <c r="EG609" s="37" t="e">
        <f t="shared" si="1788"/>
        <v>#DIV/0!</v>
      </c>
      <c r="EH609" s="37" t="e">
        <f t="shared" si="1789"/>
        <v>#DIV/0!</v>
      </c>
      <c r="EI609" s="11" t="b">
        <f t="shared" si="1790"/>
        <v>1</v>
      </c>
      <c r="EJ609" s="11" t="b">
        <f t="shared" si="1791"/>
        <v>0</v>
      </c>
      <c r="EK609" s="39" t="e">
        <f t="shared" si="1792"/>
        <v>#DIV/0!</v>
      </c>
      <c r="EL609" s="39" t="e">
        <f t="shared" si="1793"/>
        <v>#DIV/0!</v>
      </c>
      <c r="EM609" s="39" t="e">
        <f t="shared" si="1794"/>
        <v>#DIV/0!</v>
      </c>
      <c r="EN609" s="39" t="e">
        <f t="shared" si="1795"/>
        <v>#DIV/0!</v>
      </c>
      <c r="EO609" s="39" t="e">
        <f t="shared" si="1796"/>
        <v>#DIV/0!</v>
      </c>
      <c r="EP609" s="39" t="e">
        <f t="shared" si="1797"/>
        <v>#DIV/0!</v>
      </c>
      <c r="EQ609" s="39" t="e">
        <f t="shared" si="1798"/>
        <v>#DIV/0!</v>
      </c>
      <c r="ER609" s="39" t="e">
        <f t="shared" si="1799"/>
        <v>#DIV/0!</v>
      </c>
      <c r="ES609" s="58" t="str">
        <f t="shared" si="1800"/>
        <v>(OH,F,Cl)-dominate amphibole</v>
      </c>
      <c r="ET609" s="58" t="e">
        <f t="shared" si="1801"/>
        <v>#N/A</v>
      </c>
      <c r="EU609" s="56">
        <f t="shared" si="1713"/>
        <v>0</v>
      </c>
      <c r="EV609" s="56">
        <f t="shared" si="1714"/>
        <v>0</v>
      </c>
      <c r="EW609" s="56">
        <f t="shared" si="1715"/>
        <v>0</v>
      </c>
      <c r="EX609" s="56">
        <f t="shared" si="1716"/>
        <v>0</v>
      </c>
      <c r="EY609" s="56">
        <f t="shared" si="1717"/>
        <v>0</v>
      </c>
      <c r="EZ609" s="56">
        <f t="shared" si="1718"/>
        <v>0</v>
      </c>
      <c r="FA609" s="39">
        <f t="shared" si="1719"/>
        <v>0</v>
      </c>
      <c r="FB609" s="39">
        <f t="shared" si="1720"/>
        <v>0</v>
      </c>
      <c r="FC609" s="54">
        <f t="shared" si="1721"/>
        <v>0</v>
      </c>
      <c r="FD609" s="54">
        <f t="shared" si="1722"/>
        <v>0</v>
      </c>
      <c r="FE609" s="39">
        <f t="shared" si="1723"/>
        <v>0</v>
      </c>
      <c r="FF609" s="54">
        <f t="shared" si="1724"/>
        <v>0</v>
      </c>
      <c r="FG609" s="39">
        <f t="shared" si="1725"/>
        <v>0</v>
      </c>
      <c r="FH609" s="39">
        <f t="shared" si="1802"/>
        <v>0</v>
      </c>
      <c r="FI609" s="39">
        <f t="shared" si="1803"/>
        <v>0</v>
      </c>
      <c r="FJ609" s="39">
        <f t="shared" si="1804"/>
        <v>0</v>
      </c>
      <c r="FK609" s="39" t="e">
        <f t="shared" si="1805"/>
        <v>#DIV/0!</v>
      </c>
      <c r="FL609" s="39" t="e">
        <f t="shared" si="1806"/>
        <v>#DIV/0!</v>
      </c>
      <c r="FM609" s="39" t="e">
        <f t="shared" si="1807"/>
        <v>#DIV/0!</v>
      </c>
      <c r="FN609" s="39">
        <f t="shared" si="1808"/>
        <v>1</v>
      </c>
      <c r="FO609" s="39">
        <f t="shared" si="1726"/>
        <v>0</v>
      </c>
      <c r="FP609" s="39">
        <f t="shared" si="1727"/>
        <v>0</v>
      </c>
      <c r="FQ609" s="39">
        <f t="shared" si="1728"/>
        <v>0</v>
      </c>
      <c r="FR609" s="39">
        <f t="shared" si="1809"/>
        <v>0</v>
      </c>
      <c r="FS609" s="39">
        <f t="shared" si="1810"/>
        <v>0</v>
      </c>
      <c r="FU609" s="39" t="e">
        <f t="shared" si="1811"/>
        <v>#DIV/0!</v>
      </c>
      <c r="FV609" s="39" t="e">
        <f t="shared" si="1812"/>
        <v>#DIV/0!</v>
      </c>
      <c r="FW609" s="39" t="e">
        <f t="shared" si="1813"/>
        <v>#DIV/0!</v>
      </c>
      <c r="FY609" s="39" t="e">
        <f t="shared" si="1814"/>
        <v>#DIV/0!</v>
      </c>
      <c r="FZ609" s="39" t="e">
        <f t="shared" si="1815"/>
        <v>#DIV/0!</v>
      </c>
      <c r="GA609" s="39" t="e">
        <f t="shared" si="1816"/>
        <v>#DIV/0!</v>
      </c>
      <c r="GB609" s="39" t="e">
        <f t="shared" si="1817"/>
        <v>#DIV/0!</v>
      </c>
      <c r="GC609" s="39" t="e">
        <f t="shared" si="1818"/>
        <v>#DIV/0!</v>
      </c>
      <c r="GD609" s="39" t="e">
        <f t="shared" si="1819"/>
        <v>#DIV/0!</v>
      </c>
      <c r="GE609" s="39" t="e">
        <f t="shared" si="1820"/>
        <v>#DIV/0!</v>
      </c>
      <c r="GF609" s="39" t="e">
        <f t="shared" si="1821"/>
        <v>#DIV/0!</v>
      </c>
      <c r="GG609" s="39" t="e">
        <f t="shared" si="1822"/>
        <v>#DIV/0!</v>
      </c>
      <c r="GH609" s="39" t="e">
        <f t="shared" si="1823"/>
        <v>#DIV/0!</v>
      </c>
      <c r="GI609" s="39"/>
      <c r="GJ609" s="39" t="e">
        <f t="shared" si="1824"/>
        <v>#DIV/0!</v>
      </c>
      <c r="GK609" s="39" t="e">
        <f t="shared" si="1825"/>
        <v>#DIV/0!</v>
      </c>
      <c r="GL609" s="39" t="e">
        <f t="shared" si="1826"/>
        <v>#DIV/0!</v>
      </c>
      <c r="GM609" s="39" t="e">
        <f t="shared" si="1827"/>
        <v>#DIV/0!</v>
      </c>
      <c r="GN609" s="39" t="e">
        <f t="shared" si="1828"/>
        <v>#DIV/0!</v>
      </c>
      <c r="GO609" s="57"/>
      <c r="GP609" s="57" t="e">
        <f t="shared" si="1829"/>
        <v>#DIV/0!</v>
      </c>
      <c r="GQ609" s="59" t="e">
        <f t="shared" si="1830"/>
        <v>#DIV/0!</v>
      </c>
      <c r="GR609" s="41" t="e">
        <f t="shared" si="1831"/>
        <v>#DIV/0!</v>
      </c>
      <c r="GS609" s="57" t="e">
        <f t="shared" si="1832"/>
        <v>#DIV/0!</v>
      </c>
      <c r="GT609" s="57" t="e">
        <f t="shared" si="1833"/>
        <v>#DIV/0!</v>
      </c>
      <c r="GU609" s="57" t="e">
        <f t="shared" si="1834"/>
        <v>#DIV/0!</v>
      </c>
      <c r="GV609" s="57"/>
      <c r="GW609" s="42" t="e">
        <f t="shared" si="1835"/>
        <v>#DIV/0!</v>
      </c>
      <c r="GX609" s="42" t="e">
        <f t="shared" si="1836"/>
        <v>#DIV/0!</v>
      </c>
      <c r="GY609" s="42" t="e">
        <f t="shared" si="1837"/>
        <v>#DIV/0!</v>
      </c>
      <c r="GZ609" s="57"/>
      <c r="HA609" s="2" t="e">
        <f t="shared" si="1838"/>
        <v>#DIV/0!</v>
      </c>
      <c r="HB609" s="2" t="e">
        <f t="shared" si="1839"/>
        <v>#DIV/0!</v>
      </c>
      <c r="HC609" s="2" t="e">
        <f t="shared" si="1840"/>
        <v>#DIV/0!</v>
      </c>
      <c r="HD609" s="2" t="e">
        <f t="shared" si="1841"/>
        <v>#DIV/0!</v>
      </c>
      <c r="HE609" s="2" t="e">
        <f t="shared" si="1842"/>
        <v>#DIV/0!</v>
      </c>
      <c r="HF609" s="2" t="e">
        <f t="shared" si="1843"/>
        <v>#DIV/0!</v>
      </c>
      <c r="HG609" s="2" t="e">
        <f t="shared" si="1844"/>
        <v>#DIV/0!</v>
      </c>
      <c r="HH609" s="2" t="e">
        <f t="shared" si="1845"/>
        <v>#DIV/0!</v>
      </c>
      <c r="HI609" s="2" t="e">
        <f t="shared" si="1846"/>
        <v>#DIV/0!</v>
      </c>
      <c r="HJ609" s="11" t="e">
        <f t="shared" si="1847"/>
        <v>#DIV/0!</v>
      </c>
      <c r="HK609" s="60" t="e">
        <f t="shared" si="1848"/>
        <v>#DIV/0!</v>
      </c>
      <c r="HL609" s="57"/>
      <c r="HM609" s="57" t="e">
        <f t="shared" si="1849"/>
        <v>#DIV/0!</v>
      </c>
      <c r="HN609" s="57" t="e">
        <f t="shared" si="1850"/>
        <v>#DIV/0!</v>
      </c>
      <c r="HO609" s="57" t="e">
        <f t="shared" si="1851"/>
        <v>#DIV/0!</v>
      </c>
      <c r="HP609" s="57" t="e">
        <f t="shared" si="1852"/>
        <v>#DIV/0!</v>
      </c>
      <c r="HQ609" s="57" t="e">
        <f t="shared" si="1853"/>
        <v>#DIV/0!</v>
      </c>
      <c r="HR609" s="57"/>
      <c r="HS609" s="57" t="e">
        <f t="shared" si="1854"/>
        <v>#DIV/0!</v>
      </c>
      <c r="HT609" s="57" t="e">
        <f t="shared" si="1855"/>
        <v>#DIV/0!</v>
      </c>
      <c r="HU609" s="57" t="e">
        <f t="shared" si="1856"/>
        <v>#DIV/0!</v>
      </c>
      <c r="HV609" s="57" t="e">
        <f t="shared" si="1857"/>
        <v>#DIV/0!</v>
      </c>
      <c r="HW609" s="57" t="e">
        <f t="shared" si="1858"/>
        <v>#DIV/0!</v>
      </c>
      <c r="HX609" s="57"/>
      <c r="HY609" s="57" t="e">
        <f t="shared" si="1859"/>
        <v>#DIV/0!</v>
      </c>
      <c r="HZ609" s="57" t="e">
        <f t="shared" si="1860"/>
        <v>#DIV/0!</v>
      </c>
      <c r="IA609" s="57"/>
      <c r="IB609" s="61">
        <f t="shared" si="1861"/>
        <v>0</v>
      </c>
      <c r="IC609" s="57" t="str">
        <f t="shared" si="1862"/>
        <v/>
      </c>
      <c r="ID609" s="42"/>
      <c r="IE609" s="2" t="str">
        <f t="shared" si="1863"/>
        <v/>
      </c>
      <c r="IF609" s="60" t="e">
        <f t="shared" si="1864"/>
        <v>#DIV/0!</v>
      </c>
      <c r="IG609" s="60" t="str">
        <f t="shared" si="1865"/>
        <v/>
      </c>
      <c r="IH609" s="60" t="str">
        <f t="shared" si="1866"/>
        <v>zinco-</v>
      </c>
      <c r="II609" s="60" t="str">
        <f t="shared" si="1867"/>
        <v>mangano-</v>
      </c>
      <c r="IJ609" s="60" t="e">
        <f t="shared" si="1868"/>
        <v>#DIV/0!</v>
      </c>
      <c r="IK609" s="60" t="e">
        <f t="shared" si="1869"/>
        <v>#DIV/0!</v>
      </c>
      <c r="IL609" s="60" t="e">
        <f t="shared" si="1870"/>
        <v>#DIV/0!</v>
      </c>
      <c r="IM609" s="60" t="e">
        <f t="shared" si="1871"/>
        <v>#DIV/0!</v>
      </c>
      <c r="IN609" s="60" t="str">
        <f t="shared" si="1872"/>
        <v/>
      </c>
      <c r="IO609" s="60" t="str">
        <f t="shared" si="1873"/>
        <v/>
      </c>
      <c r="IP609" s="57"/>
      <c r="IQ609" s="57" t="str">
        <f t="shared" si="1874"/>
        <v>ERROR!!</v>
      </c>
    </row>
    <row r="610" spans="24:251">
      <c r="X610" s="29">
        <f t="shared" si="1730"/>
        <v>0</v>
      </c>
      <c r="Y610" s="29">
        <f t="shared" si="1731"/>
        <v>0</v>
      </c>
      <c r="Z610" s="29" t="e">
        <f t="shared" si="1732"/>
        <v>#DIV/0!</v>
      </c>
      <c r="AA610" s="29" t="e">
        <f t="shared" si="1733"/>
        <v>#DIV/0!</v>
      </c>
      <c r="AB610" s="29" t="e">
        <f t="shared" si="1734"/>
        <v>#DIV/0!</v>
      </c>
      <c r="AC610" s="29" t="e">
        <f t="shared" si="1735"/>
        <v>#DIV/0!</v>
      </c>
      <c r="AF610" s="23">
        <v>60.084299999999999</v>
      </c>
      <c r="AG610" s="23">
        <v>79.878799999999998</v>
      </c>
      <c r="AH610" s="23">
        <v>101.96120000000001</v>
      </c>
      <c r="AI610" s="23">
        <v>151.99039999999999</v>
      </c>
      <c r="AJ610" s="23">
        <v>159.69</v>
      </c>
      <c r="AK610" s="23">
        <v>71.846400000000003</v>
      </c>
      <c r="AL610" s="23">
        <v>70.9375</v>
      </c>
      <c r="AM610" s="23">
        <v>40.304400000000001</v>
      </c>
      <c r="AN610" s="23">
        <v>56.077399999999997</v>
      </c>
      <c r="AO610" s="23">
        <v>61.978999999999999</v>
      </c>
      <c r="AP610" s="23">
        <v>94.195999999999998</v>
      </c>
      <c r="AQ610" s="23">
        <v>18.998000000000001</v>
      </c>
      <c r="AR610" s="23">
        <v>35.450000000000003</v>
      </c>
      <c r="AS610" s="23">
        <v>29.88</v>
      </c>
      <c r="AT610" s="23">
        <v>74.691999999999993</v>
      </c>
      <c r="AU610" s="23">
        <v>81.39</v>
      </c>
      <c r="AX610" s="54">
        <f t="shared" si="1736"/>
        <v>0</v>
      </c>
      <c r="AY610" s="54">
        <f t="shared" si="1737"/>
        <v>0</v>
      </c>
      <c r="AZ610" s="54">
        <f t="shared" si="1738"/>
        <v>0</v>
      </c>
      <c r="BA610" s="54">
        <f t="shared" si="1739"/>
        <v>0</v>
      </c>
      <c r="BB610" s="54">
        <f t="shared" si="1740"/>
        <v>0</v>
      </c>
      <c r="BC610" s="54">
        <f t="shared" si="1741"/>
        <v>0</v>
      </c>
      <c r="BD610" s="54">
        <f t="shared" si="1742"/>
        <v>0</v>
      </c>
      <c r="BE610" s="54">
        <f t="shared" si="1743"/>
        <v>0</v>
      </c>
      <c r="BF610" s="54">
        <f t="shared" si="1744"/>
        <v>0</v>
      </c>
      <c r="BG610" s="54">
        <f t="shared" si="1745"/>
        <v>0</v>
      </c>
      <c r="BH610" s="54">
        <f t="shared" si="1746"/>
        <v>0</v>
      </c>
      <c r="BI610" s="54">
        <f t="shared" si="1747"/>
        <v>0</v>
      </c>
      <c r="BJ610" s="54">
        <f t="shared" si="1748"/>
        <v>0</v>
      </c>
      <c r="BK610" s="54">
        <f t="shared" si="1749"/>
        <v>0</v>
      </c>
      <c r="BL610" s="54">
        <f t="shared" si="1750"/>
        <v>0</v>
      </c>
      <c r="BM610" s="42"/>
      <c r="BO610" s="54">
        <f>'Norm-coeff'!$C$2+$AX610*'Norm-coeff'!$D$2+$AY610*'Norm-coeff'!$E$2+$AZ610*'Norm-coeff'!$F$2+$BA610*'Norm-coeff'!$G$2+$BB610*'Norm-coeff'!$H$2+$BC610*'Norm-coeff'!$I$2+$BD610*'Norm-coeff'!$J$2+$BE610*'Norm-coeff'!$K$2+$BF610*'Norm-coeff'!$L$2+$BG610*'Norm-coeff'!$M$2+$BH610*'Norm-coeff'!$N$2+$BI610*'Norm-coeff'!$O$2</f>
        <v>5.4045421474420303</v>
      </c>
      <c r="BP610" s="54">
        <f>'Norm-coeff'!$C$3+$AX610*'Norm-coeff'!$D$3+$AY610*'Norm-coeff'!$E$3+$AZ610*'Norm-coeff'!$F$3+$BA610*'Norm-coeff'!$G$3+$BB610*'Norm-coeff'!$H$3+$BC610*'Norm-coeff'!$I$3+$BD610*'Norm-coeff'!$J$3+$BE610*'Norm-coeff'!$K$3+$BF610*'Norm-coeff'!$L$3+$BG610*'Norm-coeff'!$M$3+$BH610*'Norm-coeff'!$N$3+$BI610*'Norm-coeff'!$O$3</f>
        <v>3.15319116612705</v>
      </c>
      <c r="BQ610" s="54">
        <f>'Norm-coeff'!$C$4+$AX610*'Norm-coeff'!$D$4+$AY610*'Norm-coeff'!$E$4+$AZ610*'Norm-coeff'!$F$4+$BA610*'Norm-coeff'!$G$4+$BB610*'Norm-coeff'!$H$4+$BC610*'Norm-coeff'!$I$4+$BD610*'Norm-coeff'!$J$4+$BE610*'Norm-coeff'!$K$4+$BF610*'Norm-coeff'!$L$4+$BG610*'Norm-coeff'!$M$4+$BH610*'Norm-coeff'!$N$4+$BI610*'Norm-coeff'!$O$4</f>
        <v>1.42115649462768</v>
      </c>
      <c r="BR610" s="54">
        <f>'Norm-coeff'!$C$5+$AX610*'Norm-coeff'!$D$5+$AY610*'Norm-coeff'!$E$5+$AZ610*'Norm-coeff'!$F$5+$BA610*'Norm-coeff'!$G$5+$BB610*'Norm-coeff'!$H$5+$BC610*'Norm-coeff'!$I$5+$BD610*'Norm-coeff'!$J$5+$BE610*'Norm-coeff'!$K$5+$BF610*'Norm-coeff'!$L$5+$BG610*'Norm-coeff'!$M$5+$BH610*'Norm-coeff'!$N$5+$BI610*'Norm-coeff'!$O$5</f>
        <v>1.0553329241296201</v>
      </c>
      <c r="BS610" s="54">
        <f>'Norm-coeff'!$C$6+$AX610*'Norm-coeff'!$D$6+$AY610*'Norm-coeff'!$E$6+$AZ610*'Norm-coeff'!$F$6+$BA610*'Norm-coeff'!$G$6+$BB610*'Norm-coeff'!$H$6+$BC610*'Norm-coeff'!$I$6+$BD610*'Norm-coeff'!$J$6+$BE610*'Norm-coeff'!$K$6+$BF610*'Norm-coeff'!$L$6+$BG610*'Norm-coeff'!$M$6+$BH610*'Norm-coeff'!$N$6+$BI610*'Norm-coeff'!$O$6</f>
        <v>-1.48700885495103E-2</v>
      </c>
      <c r="BT610" s="54">
        <f>'Norm-coeff'!$C$7+$AX610*'Norm-coeff'!$D$7+$AY610*'Norm-coeff'!$E$7+$AZ610*'Norm-coeff'!$F$7+$BA610*'Norm-coeff'!$G$7+$BB610*'Norm-coeff'!$H$7+$BC610*'Norm-coeff'!$I$7+$BD610*'Norm-coeff'!$J$7+$BE610*'Norm-coeff'!$K$7+$BF610*'Norm-coeff'!$L$7+$BG610*'Norm-coeff'!$M$7+$BH610*'Norm-coeff'!$N$7+$BI610*'Norm-coeff'!$O$7</f>
        <v>2.0907583608832998</v>
      </c>
      <c r="BU610" s="54">
        <f>'Norm-coeff'!$C$8+$AX610*'Norm-coeff'!$D$8+$AY610*'Norm-coeff'!$E$8+$AZ610*'Norm-coeff'!$F$8+$BA610*'Norm-coeff'!$G$8+$BB610*'Norm-coeff'!$H$8+$BC610*'Norm-coeff'!$I$8+$BD610*'Norm-coeff'!$J$8+$BE610*'Norm-coeff'!$K$8+$BF610*'Norm-coeff'!$L$8+$BG610*'Norm-coeff'!$M$8+$BH610*'Norm-coeff'!$N$8+$BI610*'Norm-coeff'!$O$8</f>
        <v>0.65894159836244504</v>
      </c>
      <c r="BV610" s="54">
        <f>'Norm-coeff'!$C$9+$AX610*'Norm-coeff'!$D$9+$AY610*'Norm-coeff'!$E$9+$AZ610*'Norm-coeff'!$F$9+$BA610*'Norm-coeff'!$G$9+$BB610*'Norm-coeff'!$H$9+$BC610*'Norm-coeff'!$I$9+$BD610*'Norm-coeff'!$J$9+$BE610*'Norm-coeff'!$K$9+$BF610*'Norm-coeff'!$L$9+$BG610*'Norm-coeff'!$M$9+$BH610*'Norm-coeff'!$N$9+$BI610*'Norm-coeff'!$O$9</f>
        <v>1.48961085014701</v>
      </c>
      <c r="BW610" s="54">
        <f>'Norm-coeff'!$C$10+$AX610*'Norm-coeff'!$D$10+$AY610*'Norm-coeff'!$E$10+$AZ610*'Norm-coeff'!$F$10+$BA610*'Norm-coeff'!$G$10+$BB610*'Norm-coeff'!$H$10+$BC610*'Norm-coeff'!$I$10+$BD610*'Norm-coeff'!$J$10+$BE610*'Norm-coeff'!$K$10+$BF610*'Norm-coeff'!$L$10+$BG610*'Norm-coeff'!$M$10+$BH610*'Norm-coeff'!$N$10+$BI610*'Norm-coeff'!$O$10</f>
        <v>1.42058735749591</v>
      </c>
      <c r="BX610" s="54">
        <f>'Norm-coeff'!$C$11+$AX610*'Norm-coeff'!$D$11+$AY610*'Norm-coeff'!$E$11+$AZ610*'Norm-coeff'!$F$11+$BA610*'Norm-coeff'!$G$11+$BB610*'Norm-coeff'!$H$11+$BC610*'Norm-coeff'!$I$11+$BD610*'Norm-coeff'!$J$11+$BE610*'Norm-coeff'!$K$11+$BF610*'Norm-coeff'!$L$11+$BG610*'Norm-coeff'!$M$11+$BH610*'Norm-coeff'!$N$11+$BI610*'Norm-coeff'!$O$11</f>
        <v>0.221233014421479</v>
      </c>
      <c r="BY610" s="54">
        <f>'Norm-coeff'!$C$12+$AX610*'Norm-coeff'!$D$12+$AY610*'Norm-coeff'!$E$12+$AZ610*'Norm-coeff'!$F$12+$BA610*'Norm-coeff'!$G$12+$BB610*'Norm-coeff'!$H$12+$BC610*'Norm-coeff'!$I$12+$BD610*'Norm-coeff'!$J$12+$BE610*'Norm-coeff'!$K$12+$BF610*'Norm-coeff'!$L$12+$BG610*'Norm-coeff'!$M$12+$BH610*'Norm-coeff'!$N$12+$BI610*'Norm-coeff'!$O$12</f>
        <v>0.283527502056037</v>
      </c>
      <c r="BZ610" s="54">
        <f>'Norm-coeff'!$C$13+$AX610*'Norm-coeff'!$D$13+$AY610*'Norm-coeff'!$E$13+$AZ610*'Norm-coeff'!$F$13+$BA610*'Norm-coeff'!$G$13+$BB610*'Norm-coeff'!$H$13+$BC610*'Norm-coeff'!$I$13+$BD610*'Norm-coeff'!$J$13+$BE610*'Norm-coeff'!$K$13+$BF610*'Norm-coeff'!$L$13+$BG610*'Norm-coeff'!$M$13+$BH610*'Norm-coeff'!$N$13+$BI610*'Norm-coeff'!$O$13</f>
        <v>-4.1864930554451202E-2</v>
      </c>
      <c r="CA610" s="54">
        <f>'Norm-coeff'!$C$14+$AX610*'Norm-coeff'!$D$14+$AY610*'Norm-coeff'!$E$14+$AZ610*'Norm-coeff'!$F$14+$BA610*'Norm-coeff'!$G$14+$BB610*'Norm-coeff'!$H$14+$BC610*'Norm-coeff'!$I$14+$BD610*'Norm-coeff'!$J$14+$BE610*'Norm-coeff'!$K$14+$BF610*'Norm-coeff'!$L$14+$BG610*'Norm-coeff'!$M$14+$BH610*'Norm-coeff'!$N$14+$BI610*'Norm-coeff'!$O$14</f>
        <v>4.2526983164477103</v>
      </c>
      <c r="CC610" s="54">
        <f t="shared" si="1875"/>
        <v>0</v>
      </c>
      <c r="CG610" s="54">
        <f t="shared" si="1751"/>
        <v>0</v>
      </c>
      <c r="CH610" s="54">
        <f t="shared" si="1729"/>
        <v>0</v>
      </c>
      <c r="CI610" s="54">
        <f t="shared" si="1752"/>
        <v>0</v>
      </c>
      <c r="CJ610" s="56">
        <f t="shared" si="1753"/>
        <v>0</v>
      </c>
      <c r="CK610" s="54">
        <f t="shared" si="1754"/>
        <v>0</v>
      </c>
      <c r="CL610" s="54">
        <f t="shared" si="1755"/>
        <v>0</v>
      </c>
      <c r="CM610" s="54">
        <f t="shared" si="1756"/>
        <v>0</v>
      </c>
      <c r="CN610" s="54">
        <f t="shared" si="1757"/>
        <v>0</v>
      </c>
      <c r="CO610" s="54">
        <f t="shared" si="1758"/>
        <v>0</v>
      </c>
      <c r="CP610" s="54">
        <f t="shared" si="1759"/>
        <v>0</v>
      </c>
      <c r="CQ610" s="54">
        <f t="shared" si="1760"/>
        <v>0</v>
      </c>
      <c r="CR610" s="54">
        <f t="shared" si="1761"/>
        <v>0</v>
      </c>
      <c r="CS610" s="54">
        <f t="shared" si="1762"/>
        <v>0</v>
      </c>
      <c r="CU610" s="54">
        <f t="shared" si="1763"/>
        <v>0</v>
      </c>
      <c r="CV610" s="54">
        <f t="shared" si="1764"/>
        <v>0</v>
      </c>
      <c r="CW610" s="54">
        <f t="shared" si="1765"/>
        <v>0</v>
      </c>
      <c r="CX610" s="54">
        <f t="shared" si="1766"/>
        <v>0</v>
      </c>
      <c r="CZ610" s="54">
        <f t="shared" si="1767"/>
        <v>0</v>
      </c>
      <c r="DA610" s="54">
        <f t="shared" si="1768"/>
        <v>0</v>
      </c>
      <c r="DB610" s="54">
        <f t="shared" si="1769"/>
        <v>0</v>
      </c>
      <c r="DC610" s="54">
        <f t="shared" si="1770"/>
        <v>0</v>
      </c>
      <c r="DD610" s="54">
        <f t="shared" si="1771"/>
        <v>0</v>
      </c>
      <c r="DE610" s="54">
        <f t="shared" si="1772"/>
        <v>0</v>
      </c>
      <c r="DF610" s="54">
        <f t="shared" si="1773"/>
        <v>0</v>
      </c>
      <c r="DG610" s="54">
        <f t="shared" si="1774"/>
        <v>2</v>
      </c>
      <c r="DH610" s="71">
        <f t="shared" si="1775"/>
        <v>0</v>
      </c>
      <c r="DI610" s="71">
        <f t="shared" si="1776"/>
        <v>0</v>
      </c>
      <c r="DJ610" s="54">
        <f t="shared" si="1777"/>
        <v>0</v>
      </c>
      <c r="DK610" s="54">
        <f t="shared" si="1778"/>
        <v>2</v>
      </c>
      <c r="DL610" s="4">
        <f t="shared" si="1703"/>
        <v>0</v>
      </c>
      <c r="DM610" s="3">
        <f t="shared" si="1779"/>
        <v>0</v>
      </c>
      <c r="DN610" s="3">
        <f t="shared" si="1780"/>
        <v>0</v>
      </c>
      <c r="DO610" s="4" t="e">
        <f t="shared" si="1781"/>
        <v>#DIV/0!</v>
      </c>
      <c r="DP610" s="57"/>
      <c r="DQ610" s="57"/>
      <c r="DR610" s="56">
        <f t="shared" si="1704"/>
        <v>2</v>
      </c>
      <c r="DS610" s="56">
        <f t="shared" si="1705"/>
        <v>0</v>
      </c>
      <c r="DT610" s="38">
        <f t="shared" si="1706"/>
        <v>0</v>
      </c>
      <c r="DU610" s="38">
        <f t="shared" si="1782"/>
        <v>2</v>
      </c>
      <c r="DV610" s="38">
        <f t="shared" si="1707"/>
        <v>0</v>
      </c>
      <c r="DW610" s="39">
        <f t="shared" si="1708"/>
        <v>0</v>
      </c>
      <c r="DX610" s="39">
        <f t="shared" si="1709"/>
        <v>0</v>
      </c>
      <c r="DY610" s="39">
        <f t="shared" si="1710"/>
        <v>0</v>
      </c>
      <c r="DZ610" s="39">
        <f t="shared" si="1711"/>
        <v>0</v>
      </c>
      <c r="EA610" s="39">
        <f t="shared" si="1712"/>
        <v>0</v>
      </c>
      <c r="EB610" s="37" t="e">
        <f t="shared" si="1783"/>
        <v>#DIV/0!</v>
      </c>
      <c r="EC610" s="37" t="e">
        <f t="shared" si="1784"/>
        <v>#DIV/0!</v>
      </c>
      <c r="ED610" s="37" t="e">
        <f t="shared" si="1785"/>
        <v>#DIV/0!</v>
      </c>
      <c r="EE610" s="37" t="e">
        <f t="shared" si="1786"/>
        <v>#DIV/0!</v>
      </c>
      <c r="EF610" s="39" t="e">
        <f t="shared" si="1787"/>
        <v>#DIV/0!</v>
      </c>
      <c r="EG610" s="37" t="e">
        <f t="shared" si="1788"/>
        <v>#DIV/0!</v>
      </c>
      <c r="EH610" s="37" t="e">
        <f t="shared" si="1789"/>
        <v>#DIV/0!</v>
      </c>
      <c r="EI610" s="11" t="b">
        <f t="shared" si="1790"/>
        <v>1</v>
      </c>
      <c r="EJ610" s="11" t="b">
        <f t="shared" si="1791"/>
        <v>0</v>
      </c>
      <c r="EK610" s="39" t="e">
        <f t="shared" si="1792"/>
        <v>#DIV/0!</v>
      </c>
      <c r="EL610" s="39" t="e">
        <f t="shared" si="1793"/>
        <v>#DIV/0!</v>
      </c>
      <c r="EM610" s="39" t="e">
        <f t="shared" si="1794"/>
        <v>#DIV/0!</v>
      </c>
      <c r="EN610" s="39" t="e">
        <f t="shared" si="1795"/>
        <v>#DIV/0!</v>
      </c>
      <c r="EO610" s="39" t="e">
        <f t="shared" si="1796"/>
        <v>#DIV/0!</v>
      </c>
      <c r="EP610" s="39" t="e">
        <f t="shared" si="1797"/>
        <v>#DIV/0!</v>
      </c>
      <c r="EQ610" s="39" t="e">
        <f t="shared" si="1798"/>
        <v>#DIV/0!</v>
      </c>
      <c r="ER610" s="39" t="e">
        <f t="shared" si="1799"/>
        <v>#DIV/0!</v>
      </c>
      <c r="ES610" s="58" t="str">
        <f t="shared" si="1800"/>
        <v>(OH,F,Cl)-dominate amphibole</v>
      </c>
      <c r="ET610" s="58" t="e">
        <f t="shared" si="1801"/>
        <v>#N/A</v>
      </c>
      <c r="EU610" s="56">
        <f t="shared" si="1713"/>
        <v>0</v>
      </c>
      <c r="EV610" s="56">
        <f t="shared" si="1714"/>
        <v>0</v>
      </c>
      <c r="EW610" s="56">
        <f t="shared" si="1715"/>
        <v>0</v>
      </c>
      <c r="EX610" s="56">
        <f t="shared" si="1716"/>
        <v>0</v>
      </c>
      <c r="EY610" s="56">
        <f t="shared" si="1717"/>
        <v>0</v>
      </c>
      <c r="EZ610" s="56">
        <f t="shared" si="1718"/>
        <v>0</v>
      </c>
      <c r="FA610" s="39">
        <f t="shared" si="1719"/>
        <v>0</v>
      </c>
      <c r="FB610" s="39">
        <f t="shared" si="1720"/>
        <v>0</v>
      </c>
      <c r="FC610" s="54">
        <f t="shared" si="1721"/>
        <v>0</v>
      </c>
      <c r="FD610" s="54">
        <f t="shared" si="1722"/>
        <v>0</v>
      </c>
      <c r="FE610" s="39">
        <f t="shared" si="1723"/>
        <v>0</v>
      </c>
      <c r="FF610" s="54">
        <f t="shared" si="1724"/>
        <v>0</v>
      </c>
      <c r="FG610" s="39">
        <f t="shared" si="1725"/>
        <v>0</v>
      </c>
      <c r="FH610" s="39">
        <f t="shared" si="1802"/>
        <v>0</v>
      </c>
      <c r="FI610" s="39">
        <f t="shared" si="1803"/>
        <v>0</v>
      </c>
      <c r="FJ610" s="39">
        <f t="shared" si="1804"/>
        <v>0</v>
      </c>
      <c r="FK610" s="39" t="e">
        <f t="shared" si="1805"/>
        <v>#DIV/0!</v>
      </c>
      <c r="FL610" s="39" t="e">
        <f t="shared" si="1806"/>
        <v>#DIV/0!</v>
      </c>
      <c r="FM610" s="39" t="e">
        <f t="shared" si="1807"/>
        <v>#DIV/0!</v>
      </c>
      <c r="FN610" s="39">
        <f t="shared" si="1808"/>
        <v>1</v>
      </c>
      <c r="FO610" s="39">
        <f t="shared" si="1726"/>
        <v>0</v>
      </c>
      <c r="FP610" s="39">
        <f t="shared" si="1727"/>
        <v>0</v>
      </c>
      <c r="FQ610" s="39">
        <f t="shared" si="1728"/>
        <v>0</v>
      </c>
      <c r="FR610" s="39">
        <f t="shared" si="1809"/>
        <v>0</v>
      </c>
      <c r="FS610" s="39">
        <f t="shared" si="1810"/>
        <v>0</v>
      </c>
      <c r="FU610" s="39" t="e">
        <f t="shared" si="1811"/>
        <v>#DIV/0!</v>
      </c>
      <c r="FV610" s="39" t="e">
        <f t="shared" si="1812"/>
        <v>#DIV/0!</v>
      </c>
      <c r="FW610" s="39" t="e">
        <f t="shared" si="1813"/>
        <v>#DIV/0!</v>
      </c>
      <c r="FY610" s="39" t="e">
        <f t="shared" si="1814"/>
        <v>#DIV/0!</v>
      </c>
      <c r="FZ610" s="39" t="e">
        <f t="shared" si="1815"/>
        <v>#DIV/0!</v>
      </c>
      <c r="GA610" s="39" t="e">
        <f t="shared" si="1816"/>
        <v>#DIV/0!</v>
      </c>
      <c r="GB610" s="39" t="e">
        <f t="shared" si="1817"/>
        <v>#DIV/0!</v>
      </c>
      <c r="GC610" s="39" t="e">
        <f t="shared" si="1818"/>
        <v>#DIV/0!</v>
      </c>
      <c r="GD610" s="39" t="e">
        <f t="shared" si="1819"/>
        <v>#DIV/0!</v>
      </c>
      <c r="GE610" s="39" t="e">
        <f t="shared" si="1820"/>
        <v>#DIV/0!</v>
      </c>
      <c r="GF610" s="39" t="e">
        <f t="shared" si="1821"/>
        <v>#DIV/0!</v>
      </c>
      <c r="GG610" s="39" t="e">
        <f t="shared" si="1822"/>
        <v>#DIV/0!</v>
      </c>
      <c r="GH610" s="39" t="e">
        <f t="shared" si="1823"/>
        <v>#DIV/0!</v>
      </c>
      <c r="GI610" s="39"/>
      <c r="GJ610" s="39" t="e">
        <f t="shared" si="1824"/>
        <v>#DIV/0!</v>
      </c>
      <c r="GK610" s="39" t="e">
        <f t="shared" si="1825"/>
        <v>#DIV/0!</v>
      </c>
      <c r="GL610" s="39" t="e">
        <f t="shared" si="1826"/>
        <v>#DIV/0!</v>
      </c>
      <c r="GM610" s="39" t="e">
        <f t="shared" si="1827"/>
        <v>#DIV/0!</v>
      </c>
      <c r="GN610" s="39" t="e">
        <f t="shared" si="1828"/>
        <v>#DIV/0!</v>
      </c>
      <c r="GO610" s="57"/>
      <c r="GP610" s="57" t="e">
        <f t="shared" si="1829"/>
        <v>#DIV/0!</v>
      </c>
      <c r="GQ610" s="59" t="e">
        <f t="shared" si="1830"/>
        <v>#DIV/0!</v>
      </c>
      <c r="GR610" s="41" t="e">
        <f t="shared" si="1831"/>
        <v>#DIV/0!</v>
      </c>
      <c r="GS610" s="57" t="e">
        <f t="shared" si="1832"/>
        <v>#DIV/0!</v>
      </c>
      <c r="GT610" s="57" t="e">
        <f t="shared" si="1833"/>
        <v>#DIV/0!</v>
      </c>
      <c r="GU610" s="57" t="e">
        <f t="shared" si="1834"/>
        <v>#DIV/0!</v>
      </c>
      <c r="GV610" s="57"/>
      <c r="GW610" s="42" t="e">
        <f t="shared" si="1835"/>
        <v>#DIV/0!</v>
      </c>
      <c r="GX610" s="42" t="e">
        <f t="shared" si="1836"/>
        <v>#DIV/0!</v>
      </c>
      <c r="GY610" s="42" t="e">
        <f t="shared" si="1837"/>
        <v>#DIV/0!</v>
      </c>
      <c r="GZ610" s="57"/>
      <c r="HA610" s="2" t="e">
        <f t="shared" si="1838"/>
        <v>#DIV/0!</v>
      </c>
      <c r="HB610" s="2" t="e">
        <f t="shared" si="1839"/>
        <v>#DIV/0!</v>
      </c>
      <c r="HC610" s="2" t="e">
        <f t="shared" si="1840"/>
        <v>#DIV/0!</v>
      </c>
      <c r="HD610" s="2" t="e">
        <f t="shared" si="1841"/>
        <v>#DIV/0!</v>
      </c>
      <c r="HE610" s="2" t="e">
        <f t="shared" si="1842"/>
        <v>#DIV/0!</v>
      </c>
      <c r="HF610" s="2" t="e">
        <f t="shared" si="1843"/>
        <v>#DIV/0!</v>
      </c>
      <c r="HG610" s="2" t="e">
        <f t="shared" si="1844"/>
        <v>#DIV/0!</v>
      </c>
      <c r="HH610" s="2" t="e">
        <f t="shared" si="1845"/>
        <v>#DIV/0!</v>
      </c>
      <c r="HI610" s="2" t="e">
        <f t="shared" si="1846"/>
        <v>#DIV/0!</v>
      </c>
      <c r="HJ610" s="11" t="e">
        <f t="shared" si="1847"/>
        <v>#DIV/0!</v>
      </c>
      <c r="HK610" s="60" t="e">
        <f t="shared" si="1848"/>
        <v>#DIV/0!</v>
      </c>
      <c r="HL610" s="57"/>
      <c r="HM610" s="57" t="e">
        <f t="shared" si="1849"/>
        <v>#DIV/0!</v>
      </c>
      <c r="HN610" s="57" t="e">
        <f t="shared" si="1850"/>
        <v>#DIV/0!</v>
      </c>
      <c r="HO610" s="57" t="e">
        <f t="shared" si="1851"/>
        <v>#DIV/0!</v>
      </c>
      <c r="HP610" s="57" t="e">
        <f t="shared" si="1852"/>
        <v>#DIV/0!</v>
      </c>
      <c r="HQ610" s="57" t="e">
        <f t="shared" si="1853"/>
        <v>#DIV/0!</v>
      </c>
      <c r="HR610" s="57"/>
      <c r="HS610" s="57" t="e">
        <f t="shared" si="1854"/>
        <v>#DIV/0!</v>
      </c>
      <c r="HT610" s="57" t="e">
        <f t="shared" si="1855"/>
        <v>#DIV/0!</v>
      </c>
      <c r="HU610" s="57" t="e">
        <f t="shared" si="1856"/>
        <v>#DIV/0!</v>
      </c>
      <c r="HV610" s="57" t="e">
        <f t="shared" si="1857"/>
        <v>#DIV/0!</v>
      </c>
      <c r="HW610" s="57" t="e">
        <f t="shared" si="1858"/>
        <v>#DIV/0!</v>
      </c>
      <c r="HX610" s="57"/>
      <c r="HY610" s="57" t="e">
        <f t="shared" si="1859"/>
        <v>#DIV/0!</v>
      </c>
      <c r="HZ610" s="57" t="e">
        <f t="shared" si="1860"/>
        <v>#DIV/0!</v>
      </c>
      <c r="IA610" s="57"/>
      <c r="IB610" s="61">
        <f t="shared" si="1861"/>
        <v>0</v>
      </c>
      <c r="IC610" s="57" t="str">
        <f t="shared" si="1862"/>
        <v/>
      </c>
      <c r="ID610" s="42"/>
      <c r="IE610" s="2" t="str">
        <f t="shared" si="1863"/>
        <v/>
      </c>
      <c r="IF610" s="60" t="e">
        <f t="shared" si="1864"/>
        <v>#DIV/0!</v>
      </c>
      <c r="IG610" s="60" t="str">
        <f t="shared" si="1865"/>
        <v/>
      </c>
      <c r="IH610" s="60" t="str">
        <f t="shared" si="1866"/>
        <v>zinco-</v>
      </c>
      <c r="II610" s="60" t="str">
        <f t="shared" si="1867"/>
        <v>mangano-</v>
      </c>
      <c r="IJ610" s="60" t="e">
        <f t="shared" si="1868"/>
        <v>#DIV/0!</v>
      </c>
      <c r="IK610" s="60" t="e">
        <f t="shared" si="1869"/>
        <v>#DIV/0!</v>
      </c>
      <c r="IL610" s="60" t="e">
        <f t="shared" si="1870"/>
        <v>#DIV/0!</v>
      </c>
      <c r="IM610" s="60" t="e">
        <f t="shared" si="1871"/>
        <v>#DIV/0!</v>
      </c>
      <c r="IN610" s="60" t="str">
        <f t="shared" si="1872"/>
        <v/>
      </c>
      <c r="IO610" s="60" t="str">
        <f t="shared" si="1873"/>
        <v/>
      </c>
      <c r="IP610" s="57"/>
      <c r="IQ610" s="57" t="str">
        <f t="shared" si="1874"/>
        <v>ERROR!!</v>
      </c>
    </row>
    <row r="611" spans="24:251">
      <c r="X611" s="29">
        <f t="shared" si="1730"/>
        <v>0</v>
      </c>
      <c r="Y611" s="29">
        <f t="shared" si="1731"/>
        <v>0</v>
      </c>
      <c r="Z611" s="29" t="e">
        <f t="shared" si="1732"/>
        <v>#DIV/0!</v>
      </c>
      <c r="AA611" s="29" t="e">
        <f t="shared" si="1733"/>
        <v>#DIV/0!</v>
      </c>
      <c r="AB611" s="29" t="e">
        <f t="shared" si="1734"/>
        <v>#DIV/0!</v>
      </c>
      <c r="AC611" s="29" t="e">
        <f t="shared" si="1735"/>
        <v>#DIV/0!</v>
      </c>
      <c r="AF611" s="23">
        <v>60.084299999999999</v>
      </c>
      <c r="AG611" s="23">
        <v>79.878799999999998</v>
      </c>
      <c r="AH611" s="23">
        <v>101.96120000000001</v>
      </c>
      <c r="AI611" s="23">
        <v>151.99039999999999</v>
      </c>
      <c r="AJ611" s="23">
        <v>159.69</v>
      </c>
      <c r="AK611" s="23">
        <v>71.846400000000003</v>
      </c>
      <c r="AL611" s="23">
        <v>70.9375</v>
      </c>
      <c r="AM611" s="23">
        <v>40.304400000000001</v>
      </c>
      <c r="AN611" s="23">
        <v>56.077399999999997</v>
      </c>
      <c r="AO611" s="23">
        <v>61.978999999999999</v>
      </c>
      <c r="AP611" s="23">
        <v>94.195999999999998</v>
      </c>
      <c r="AQ611" s="23">
        <v>18.998000000000001</v>
      </c>
      <c r="AR611" s="23">
        <v>35.450000000000003</v>
      </c>
      <c r="AS611" s="23">
        <v>29.88</v>
      </c>
      <c r="AT611" s="23">
        <v>74.691999999999993</v>
      </c>
      <c r="AU611" s="23">
        <v>81.39</v>
      </c>
      <c r="AX611" s="54">
        <f t="shared" si="1736"/>
        <v>0</v>
      </c>
      <c r="AY611" s="54">
        <f t="shared" si="1737"/>
        <v>0</v>
      </c>
      <c r="AZ611" s="54">
        <f t="shared" si="1738"/>
        <v>0</v>
      </c>
      <c r="BA611" s="54">
        <f t="shared" si="1739"/>
        <v>0</v>
      </c>
      <c r="BB611" s="54">
        <f t="shared" si="1740"/>
        <v>0</v>
      </c>
      <c r="BC611" s="54">
        <f t="shared" si="1741"/>
        <v>0</v>
      </c>
      <c r="BD611" s="54">
        <f t="shared" si="1742"/>
        <v>0</v>
      </c>
      <c r="BE611" s="54">
        <f t="shared" si="1743"/>
        <v>0</v>
      </c>
      <c r="BF611" s="54">
        <f t="shared" si="1744"/>
        <v>0</v>
      </c>
      <c r="BG611" s="54">
        <f t="shared" si="1745"/>
        <v>0</v>
      </c>
      <c r="BH611" s="54">
        <f t="shared" si="1746"/>
        <v>0</v>
      </c>
      <c r="BI611" s="54">
        <f t="shared" si="1747"/>
        <v>0</v>
      </c>
      <c r="BJ611" s="54">
        <f t="shared" si="1748"/>
        <v>0</v>
      </c>
      <c r="BK611" s="54">
        <f t="shared" si="1749"/>
        <v>0</v>
      </c>
      <c r="BL611" s="54">
        <f t="shared" si="1750"/>
        <v>0</v>
      </c>
      <c r="BM611" s="42"/>
      <c r="BO611" s="54">
        <f>'Norm-coeff'!$C$2+$AX611*'Norm-coeff'!$D$2+$AY611*'Norm-coeff'!$E$2+$AZ611*'Norm-coeff'!$F$2+$BA611*'Norm-coeff'!$G$2+$BB611*'Norm-coeff'!$H$2+$BC611*'Norm-coeff'!$I$2+$BD611*'Norm-coeff'!$J$2+$BE611*'Norm-coeff'!$K$2+$BF611*'Norm-coeff'!$L$2+$BG611*'Norm-coeff'!$M$2+$BH611*'Norm-coeff'!$N$2+$BI611*'Norm-coeff'!$O$2</f>
        <v>5.4045421474420303</v>
      </c>
      <c r="BP611" s="54">
        <f>'Norm-coeff'!$C$3+$AX611*'Norm-coeff'!$D$3+$AY611*'Norm-coeff'!$E$3+$AZ611*'Norm-coeff'!$F$3+$BA611*'Norm-coeff'!$G$3+$BB611*'Norm-coeff'!$H$3+$BC611*'Norm-coeff'!$I$3+$BD611*'Norm-coeff'!$J$3+$BE611*'Norm-coeff'!$K$3+$BF611*'Norm-coeff'!$L$3+$BG611*'Norm-coeff'!$M$3+$BH611*'Norm-coeff'!$N$3+$BI611*'Norm-coeff'!$O$3</f>
        <v>3.15319116612705</v>
      </c>
      <c r="BQ611" s="54">
        <f>'Norm-coeff'!$C$4+$AX611*'Norm-coeff'!$D$4+$AY611*'Norm-coeff'!$E$4+$AZ611*'Norm-coeff'!$F$4+$BA611*'Norm-coeff'!$G$4+$BB611*'Norm-coeff'!$H$4+$BC611*'Norm-coeff'!$I$4+$BD611*'Norm-coeff'!$J$4+$BE611*'Norm-coeff'!$K$4+$BF611*'Norm-coeff'!$L$4+$BG611*'Norm-coeff'!$M$4+$BH611*'Norm-coeff'!$N$4+$BI611*'Norm-coeff'!$O$4</f>
        <v>1.42115649462768</v>
      </c>
      <c r="BR611" s="54">
        <f>'Norm-coeff'!$C$5+$AX611*'Norm-coeff'!$D$5+$AY611*'Norm-coeff'!$E$5+$AZ611*'Norm-coeff'!$F$5+$BA611*'Norm-coeff'!$G$5+$BB611*'Norm-coeff'!$H$5+$BC611*'Norm-coeff'!$I$5+$BD611*'Norm-coeff'!$J$5+$BE611*'Norm-coeff'!$K$5+$BF611*'Norm-coeff'!$L$5+$BG611*'Norm-coeff'!$M$5+$BH611*'Norm-coeff'!$N$5+$BI611*'Norm-coeff'!$O$5</f>
        <v>1.0553329241296201</v>
      </c>
      <c r="BS611" s="54">
        <f>'Norm-coeff'!$C$6+$AX611*'Norm-coeff'!$D$6+$AY611*'Norm-coeff'!$E$6+$AZ611*'Norm-coeff'!$F$6+$BA611*'Norm-coeff'!$G$6+$BB611*'Norm-coeff'!$H$6+$BC611*'Norm-coeff'!$I$6+$BD611*'Norm-coeff'!$J$6+$BE611*'Norm-coeff'!$K$6+$BF611*'Norm-coeff'!$L$6+$BG611*'Norm-coeff'!$M$6+$BH611*'Norm-coeff'!$N$6+$BI611*'Norm-coeff'!$O$6</f>
        <v>-1.48700885495103E-2</v>
      </c>
      <c r="BT611" s="54">
        <f>'Norm-coeff'!$C$7+$AX611*'Norm-coeff'!$D$7+$AY611*'Norm-coeff'!$E$7+$AZ611*'Norm-coeff'!$F$7+$BA611*'Norm-coeff'!$G$7+$BB611*'Norm-coeff'!$H$7+$BC611*'Norm-coeff'!$I$7+$BD611*'Norm-coeff'!$J$7+$BE611*'Norm-coeff'!$K$7+$BF611*'Norm-coeff'!$L$7+$BG611*'Norm-coeff'!$M$7+$BH611*'Norm-coeff'!$N$7+$BI611*'Norm-coeff'!$O$7</f>
        <v>2.0907583608832998</v>
      </c>
      <c r="BU611" s="54">
        <f>'Norm-coeff'!$C$8+$AX611*'Norm-coeff'!$D$8+$AY611*'Norm-coeff'!$E$8+$AZ611*'Norm-coeff'!$F$8+$BA611*'Norm-coeff'!$G$8+$BB611*'Norm-coeff'!$H$8+$BC611*'Norm-coeff'!$I$8+$BD611*'Norm-coeff'!$J$8+$BE611*'Norm-coeff'!$K$8+$BF611*'Norm-coeff'!$L$8+$BG611*'Norm-coeff'!$M$8+$BH611*'Norm-coeff'!$N$8+$BI611*'Norm-coeff'!$O$8</f>
        <v>0.65894159836244504</v>
      </c>
      <c r="BV611" s="54">
        <f>'Norm-coeff'!$C$9+$AX611*'Norm-coeff'!$D$9+$AY611*'Norm-coeff'!$E$9+$AZ611*'Norm-coeff'!$F$9+$BA611*'Norm-coeff'!$G$9+$BB611*'Norm-coeff'!$H$9+$BC611*'Norm-coeff'!$I$9+$BD611*'Norm-coeff'!$J$9+$BE611*'Norm-coeff'!$K$9+$BF611*'Norm-coeff'!$L$9+$BG611*'Norm-coeff'!$M$9+$BH611*'Norm-coeff'!$N$9+$BI611*'Norm-coeff'!$O$9</f>
        <v>1.48961085014701</v>
      </c>
      <c r="BW611" s="54">
        <f>'Norm-coeff'!$C$10+$AX611*'Norm-coeff'!$D$10+$AY611*'Norm-coeff'!$E$10+$AZ611*'Norm-coeff'!$F$10+$BA611*'Norm-coeff'!$G$10+$BB611*'Norm-coeff'!$H$10+$BC611*'Norm-coeff'!$I$10+$BD611*'Norm-coeff'!$J$10+$BE611*'Norm-coeff'!$K$10+$BF611*'Norm-coeff'!$L$10+$BG611*'Norm-coeff'!$M$10+$BH611*'Norm-coeff'!$N$10+$BI611*'Norm-coeff'!$O$10</f>
        <v>1.42058735749591</v>
      </c>
      <c r="BX611" s="54">
        <f>'Norm-coeff'!$C$11+$AX611*'Norm-coeff'!$D$11+$AY611*'Norm-coeff'!$E$11+$AZ611*'Norm-coeff'!$F$11+$BA611*'Norm-coeff'!$G$11+$BB611*'Norm-coeff'!$H$11+$BC611*'Norm-coeff'!$I$11+$BD611*'Norm-coeff'!$J$11+$BE611*'Norm-coeff'!$K$11+$BF611*'Norm-coeff'!$L$11+$BG611*'Norm-coeff'!$M$11+$BH611*'Norm-coeff'!$N$11+$BI611*'Norm-coeff'!$O$11</f>
        <v>0.221233014421479</v>
      </c>
      <c r="BY611" s="54">
        <f>'Norm-coeff'!$C$12+$AX611*'Norm-coeff'!$D$12+$AY611*'Norm-coeff'!$E$12+$AZ611*'Norm-coeff'!$F$12+$BA611*'Norm-coeff'!$G$12+$BB611*'Norm-coeff'!$H$12+$BC611*'Norm-coeff'!$I$12+$BD611*'Norm-coeff'!$J$12+$BE611*'Norm-coeff'!$K$12+$BF611*'Norm-coeff'!$L$12+$BG611*'Norm-coeff'!$M$12+$BH611*'Norm-coeff'!$N$12+$BI611*'Norm-coeff'!$O$12</f>
        <v>0.283527502056037</v>
      </c>
      <c r="BZ611" s="54">
        <f>'Norm-coeff'!$C$13+$AX611*'Norm-coeff'!$D$13+$AY611*'Norm-coeff'!$E$13+$AZ611*'Norm-coeff'!$F$13+$BA611*'Norm-coeff'!$G$13+$BB611*'Norm-coeff'!$H$13+$BC611*'Norm-coeff'!$I$13+$BD611*'Norm-coeff'!$J$13+$BE611*'Norm-coeff'!$K$13+$BF611*'Norm-coeff'!$L$13+$BG611*'Norm-coeff'!$M$13+$BH611*'Norm-coeff'!$N$13+$BI611*'Norm-coeff'!$O$13</f>
        <v>-4.1864930554451202E-2</v>
      </c>
      <c r="CA611" s="54">
        <f>'Norm-coeff'!$C$14+$AX611*'Norm-coeff'!$D$14+$AY611*'Norm-coeff'!$E$14+$AZ611*'Norm-coeff'!$F$14+$BA611*'Norm-coeff'!$G$14+$BB611*'Norm-coeff'!$H$14+$BC611*'Norm-coeff'!$I$14+$BD611*'Norm-coeff'!$J$14+$BE611*'Norm-coeff'!$K$14+$BF611*'Norm-coeff'!$L$14+$BG611*'Norm-coeff'!$M$14+$BH611*'Norm-coeff'!$N$14+$BI611*'Norm-coeff'!$O$14</f>
        <v>4.2526983164477103</v>
      </c>
      <c r="CC611" s="54">
        <f t="shared" si="1875"/>
        <v>0</v>
      </c>
      <c r="CG611" s="54">
        <f t="shared" si="1751"/>
        <v>0</v>
      </c>
      <c r="CH611" s="54">
        <f t="shared" si="1729"/>
        <v>0</v>
      </c>
      <c r="CI611" s="54">
        <f t="shared" si="1752"/>
        <v>0</v>
      </c>
      <c r="CJ611" s="56">
        <f t="shared" si="1753"/>
        <v>0</v>
      </c>
      <c r="CK611" s="54">
        <f t="shared" si="1754"/>
        <v>0</v>
      </c>
      <c r="CL611" s="54">
        <f t="shared" si="1755"/>
        <v>0</v>
      </c>
      <c r="CM611" s="54">
        <f t="shared" si="1756"/>
        <v>0</v>
      </c>
      <c r="CN611" s="54">
        <f t="shared" si="1757"/>
        <v>0</v>
      </c>
      <c r="CO611" s="54">
        <f t="shared" si="1758"/>
        <v>0</v>
      </c>
      <c r="CP611" s="54">
        <f t="shared" si="1759"/>
        <v>0</v>
      </c>
      <c r="CQ611" s="54">
        <f t="shared" si="1760"/>
        <v>0</v>
      </c>
      <c r="CR611" s="54">
        <f t="shared" si="1761"/>
        <v>0</v>
      </c>
      <c r="CS611" s="54">
        <f t="shared" si="1762"/>
        <v>0</v>
      </c>
      <c r="CU611" s="54">
        <f t="shared" si="1763"/>
        <v>0</v>
      </c>
      <c r="CV611" s="54">
        <f t="shared" si="1764"/>
        <v>0</v>
      </c>
      <c r="CW611" s="54">
        <f t="shared" si="1765"/>
        <v>0</v>
      </c>
      <c r="CX611" s="54">
        <f t="shared" si="1766"/>
        <v>0</v>
      </c>
      <c r="CZ611" s="54">
        <f t="shared" si="1767"/>
        <v>0</v>
      </c>
      <c r="DA611" s="54">
        <f t="shared" si="1768"/>
        <v>0</v>
      </c>
      <c r="DB611" s="54">
        <f t="shared" si="1769"/>
        <v>0</v>
      </c>
      <c r="DC611" s="54">
        <f t="shared" si="1770"/>
        <v>0</v>
      </c>
      <c r="DD611" s="54">
        <f t="shared" si="1771"/>
        <v>0</v>
      </c>
      <c r="DE611" s="54">
        <f t="shared" si="1772"/>
        <v>0</v>
      </c>
      <c r="DF611" s="54">
        <f t="shared" si="1773"/>
        <v>0</v>
      </c>
      <c r="DG611" s="54">
        <f t="shared" si="1774"/>
        <v>2</v>
      </c>
      <c r="DH611" s="71">
        <f t="shared" si="1775"/>
        <v>0</v>
      </c>
      <c r="DI611" s="71">
        <f t="shared" si="1776"/>
        <v>0</v>
      </c>
      <c r="DJ611" s="54">
        <f t="shared" si="1777"/>
        <v>0</v>
      </c>
      <c r="DK611" s="54">
        <f t="shared" si="1778"/>
        <v>2</v>
      </c>
      <c r="DL611" s="4">
        <f t="shared" si="1703"/>
        <v>0</v>
      </c>
      <c r="DM611" s="3">
        <f t="shared" si="1779"/>
        <v>0</v>
      </c>
      <c r="DN611" s="3">
        <f t="shared" si="1780"/>
        <v>0</v>
      </c>
      <c r="DO611" s="4" t="e">
        <f t="shared" si="1781"/>
        <v>#DIV/0!</v>
      </c>
      <c r="DP611" s="57"/>
      <c r="DQ611" s="57"/>
      <c r="DR611" s="56">
        <f t="shared" si="1704"/>
        <v>2</v>
      </c>
      <c r="DS611" s="56">
        <f t="shared" si="1705"/>
        <v>0</v>
      </c>
      <c r="DT611" s="38">
        <f t="shared" si="1706"/>
        <v>0</v>
      </c>
      <c r="DU611" s="38">
        <f t="shared" si="1782"/>
        <v>2</v>
      </c>
      <c r="DV611" s="38">
        <f t="shared" si="1707"/>
        <v>0</v>
      </c>
      <c r="DW611" s="39">
        <f t="shared" si="1708"/>
        <v>0</v>
      </c>
      <c r="DX611" s="39">
        <f t="shared" si="1709"/>
        <v>0</v>
      </c>
      <c r="DY611" s="39">
        <f t="shared" si="1710"/>
        <v>0</v>
      </c>
      <c r="DZ611" s="39">
        <f t="shared" si="1711"/>
        <v>0</v>
      </c>
      <c r="EA611" s="39">
        <f t="shared" si="1712"/>
        <v>0</v>
      </c>
      <c r="EB611" s="37" t="e">
        <f t="shared" si="1783"/>
        <v>#DIV/0!</v>
      </c>
      <c r="EC611" s="37" t="e">
        <f t="shared" si="1784"/>
        <v>#DIV/0!</v>
      </c>
      <c r="ED611" s="37" t="e">
        <f t="shared" si="1785"/>
        <v>#DIV/0!</v>
      </c>
      <c r="EE611" s="37" t="e">
        <f t="shared" si="1786"/>
        <v>#DIV/0!</v>
      </c>
      <c r="EF611" s="39" t="e">
        <f t="shared" si="1787"/>
        <v>#DIV/0!</v>
      </c>
      <c r="EG611" s="37" t="e">
        <f t="shared" si="1788"/>
        <v>#DIV/0!</v>
      </c>
      <c r="EH611" s="37" t="e">
        <f t="shared" si="1789"/>
        <v>#DIV/0!</v>
      </c>
      <c r="EI611" s="11" t="b">
        <f t="shared" si="1790"/>
        <v>1</v>
      </c>
      <c r="EJ611" s="11" t="b">
        <f t="shared" si="1791"/>
        <v>0</v>
      </c>
      <c r="EK611" s="39" t="e">
        <f t="shared" si="1792"/>
        <v>#DIV/0!</v>
      </c>
      <c r="EL611" s="39" t="e">
        <f t="shared" si="1793"/>
        <v>#DIV/0!</v>
      </c>
      <c r="EM611" s="39" t="e">
        <f t="shared" si="1794"/>
        <v>#DIV/0!</v>
      </c>
      <c r="EN611" s="39" t="e">
        <f t="shared" si="1795"/>
        <v>#DIV/0!</v>
      </c>
      <c r="EO611" s="39" t="e">
        <f t="shared" si="1796"/>
        <v>#DIV/0!</v>
      </c>
      <c r="EP611" s="39" t="e">
        <f t="shared" si="1797"/>
        <v>#DIV/0!</v>
      </c>
      <c r="EQ611" s="39" t="e">
        <f t="shared" si="1798"/>
        <v>#DIV/0!</v>
      </c>
      <c r="ER611" s="39" t="e">
        <f t="shared" si="1799"/>
        <v>#DIV/0!</v>
      </c>
      <c r="ES611" s="58" t="str">
        <f t="shared" si="1800"/>
        <v>(OH,F,Cl)-dominate amphibole</v>
      </c>
      <c r="ET611" s="58" t="e">
        <f t="shared" si="1801"/>
        <v>#N/A</v>
      </c>
      <c r="EU611" s="56">
        <f t="shared" si="1713"/>
        <v>0</v>
      </c>
      <c r="EV611" s="56">
        <f t="shared" si="1714"/>
        <v>0</v>
      </c>
      <c r="EW611" s="56">
        <f t="shared" si="1715"/>
        <v>0</v>
      </c>
      <c r="EX611" s="56">
        <f t="shared" si="1716"/>
        <v>0</v>
      </c>
      <c r="EY611" s="56">
        <f t="shared" si="1717"/>
        <v>0</v>
      </c>
      <c r="EZ611" s="56">
        <f t="shared" si="1718"/>
        <v>0</v>
      </c>
      <c r="FA611" s="39">
        <f t="shared" si="1719"/>
        <v>0</v>
      </c>
      <c r="FB611" s="39">
        <f t="shared" si="1720"/>
        <v>0</v>
      </c>
      <c r="FC611" s="54">
        <f t="shared" si="1721"/>
        <v>0</v>
      </c>
      <c r="FD611" s="54">
        <f t="shared" si="1722"/>
        <v>0</v>
      </c>
      <c r="FE611" s="39">
        <f t="shared" si="1723"/>
        <v>0</v>
      </c>
      <c r="FF611" s="54">
        <f t="shared" si="1724"/>
        <v>0</v>
      </c>
      <c r="FG611" s="39">
        <f t="shared" si="1725"/>
        <v>0</v>
      </c>
      <c r="FH611" s="39">
        <f t="shared" si="1802"/>
        <v>0</v>
      </c>
      <c r="FI611" s="39">
        <f t="shared" si="1803"/>
        <v>0</v>
      </c>
      <c r="FJ611" s="39">
        <f t="shared" si="1804"/>
        <v>0</v>
      </c>
      <c r="FK611" s="39" t="e">
        <f t="shared" si="1805"/>
        <v>#DIV/0!</v>
      </c>
      <c r="FL611" s="39" t="e">
        <f t="shared" si="1806"/>
        <v>#DIV/0!</v>
      </c>
      <c r="FM611" s="39" t="e">
        <f t="shared" si="1807"/>
        <v>#DIV/0!</v>
      </c>
      <c r="FN611" s="39">
        <f t="shared" si="1808"/>
        <v>1</v>
      </c>
      <c r="FO611" s="39">
        <f t="shared" si="1726"/>
        <v>0</v>
      </c>
      <c r="FP611" s="39">
        <f t="shared" si="1727"/>
        <v>0</v>
      </c>
      <c r="FQ611" s="39">
        <f t="shared" si="1728"/>
        <v>0</v>
      </c>
      <c r="FR611" s="39">
        <f t="shared" si="1809"/>
        <v>0</v>
      </c>
      <c r="FS611" s="39">
        <f t="shared" si="1810"/>
        <v>0</v>
      </c>
      <c r="FU611" s="39" t="e">
        <f t="shared" si="1811"/>
        <v>#DIV/0!</v>
      </c>
      <c r="FV611" s="39" t="e">
        <f t="shared" si="1812"/>
        <v>#DIV/0!</v>
      </c>
      <c r="FW611" s="39" t="e">
        <f t="shared" si="1813"/>
        <v>#DIV/0!</v>
      </c>
      <c r="FY611" s="39" t="e">
        <f t="shared" si="1814"/>
        <v>#DIV/0!</v>
      </c>
      <c r="FZ611" s="39" t="e">
        <f t="shared" si="1815"/>
        <v>#DIV/0!</v>
      </c>
      <c r="GA611" s="39" t="e">
        <f t="shared" si="1816"/>
        <v>#DIV/0!</v>
      </c>
      <c r="GB611" s="39" t="e">
        <f t="shared" si="1817"/>
        <v>#DIV/0!</v>
      </c>
      <c r="GC611" s="39" t="e">
        <f t="shared" si="1818"/>
        <v>#DIV/0!</v>
      </c>
      <c r="GD611" s="39" t="e">
        <f t="shared" si="1819"/>
        <v>#DIV/0!</v>
      </c>
      <c r="GE611" s="39" t="e">
        <f t="shared" si="1820"/>
        <v>#DIV/0!</v>
      </c>
      <c r="GF611" s="39" t="e">
        <f t="shared" si="1821"/>
        <v>#DIV/0!</v>
      </c>
      <c r="GG611" s="39" t="e">
        <f t="shared" si="1822"/>
        <v>#DIV/0!</v>
      </c>
      <c r="GH611" s="39" t="e">
        <f t="shared" si="1823"/>
        <v>#DIV/0!</v>
      </c>
      <c r="GI611" s="39"/>
      <c r="GJ611" s="39" t="e">
        <f t="shared" si="1824"/>
        <v>#DIV/0!</v>
      </c>
      <c r="GK611" s="39" t="e">
        <f t="shared" si="1825"/>
        <v>#DIV/0!</v>
      </c>
      <c r="GL611" s="39" t="e">
        <f t="shared" si="1826"/>
        <v>#DIV/0!</v>
      </c>
      <c r="GM611" s="39" t="e">
        <f t="shared" si="1827"/>
        <v>#DIV/0!</v>
      </c>
      <c r="GN611" s="39" t="e">
        <f t="shared" si="1828"/>
        <v>#DIV/0!</v>
      </c>
      <c r="GO611" s="57"/>
      <c r="GP611" s="57" t="e">
        <f t="shared" si="1829"/>
        <v>#DIV/0!</v>
      </c>
      <c r="GQ611" s="59" t="e">
        <f t="shared" si="1830"/>
        <v>#DIV/0!</v>
      </c>
      <c r="GR611" s="41" t="e">
        <f t="shared" si="1831"/>
        <v>#DIV/0!</v>
      </c>
      <c r="GS611" s="57" t="e">
        <f t="shared" si="1832"/>
        <v>#DIV/0!</v>
      </c>
      <c r="GT611" s="57" t="e">
        <f t="shared" si="1833"/>
        <v>#DIV/0!</v>
      </c>
      <c r="GU611" s="57" t="e">
        <f t="shared" si="1834"/>
        <v>#DIV/0!</v>
      </c>
      <c r="GV611" s="57"/>
      <c r="GW611" s="42" t="e">
        <f t="shared" si="1835"/>
        <v>#DIV/0!</v>
      </c>
      <c r="GX611" s="42" t="e">
        <f t="shared" si="1836"/>
        <v>#DIV/0!</v>
      </c>
      <c r="GY611" s="42" t="e">
        <f t="shared" si="1837"/>
        <v>#DIV/0!</v>
      </c>
      <c r="GZ611" s="57"/>
      <c r="HA611" s="2" t="e">
        <f t="shared" si="1838"/>
        <v>#DIV/0!</v>
      </c>
      <c r="HB611" s="2" t="e">
        <f t="shared" si="1839"/>
        <v>#DIV/0!</v>
      </c>
      <c r="HC611" s="2" t="e">
        <f t="shared" si="1840"/>
        <v>#DIV/0!</v>
      </c>
      <c r="HD611" s="2" t="e">
        <f t="shared" si="1841"/>
        <v>#DIV/0!</v>
      </c>
      <c r="HE611" s="2" t="e">
        <f t="shared" si="1842"/>
        <v>#DIV/0!</v>
      </c>
      <c r="HF611" s="2" t="e">
        <f t="shared" si="1843"/>
        <v>#DIV/0!</v>
      </c>
      <c r="HG611" s="2" t="e">
        <f t="shared" si="1844"/>
        <v>#DIV/0!</v>
      </c>
      <c r="HH611" s="2" t="e">
        <f t="shared" si="1845"/>
        <v>#DIV/0!</v>
      </c>
      <c r="HI611" s="2" t="e">
        <f t="shared" si="1846"/>
        <v>#DIV/0!</v>
      </c>
      <c r="HJ611" s="11" t="e">
        <f t="shared" si="1847"/>
        <v>#DIV/0!</v>
      </c>
      <c r="HK611" s="60" t="e">
        <f t="shared" si="1848"/>
        <v>#DIV/0!</v>
      </c>
      <c r="HL611" s="57"/>
      <c r="HM611" s="57" t="e">
        <f t="shared" si="1849"/>
        <v>#DIV/0!</v>
      </c>
      <c r="HN611" s="57" t="e">
        <f t="shared" si="1850"/>
        <v>#DIV/0!</v>
      </c>
      <c r="HO611" s="57" t="e">
        <f t="shared" si="1851"/>
        <v>#DIV/0!</v>
      </c>
      <c r="HP611" s="57" t="e">
        <f t="shared" si="1852"/>
        <v>#DIV/0!</v>
      </c>
      <c r="HQ611" s="57" t="e">
        <f t="shared" si="1853"/>
        <v>#DIV/0!</v>
      </c>
      <c r="HR611" s="57"/>
      <c r="HS611" s="57" t="e">
        <f t="shared" si="1854"/>
        <v>#DIV/0!</v>
      </c>
      <c r="HT611" s="57" t="e">
        <f t="shared" si="1855"/>
        <v>#DIV/0!</v>
      </c>
      <c r="HU611" s="57" t="e">
        <f t="shared" si="1856"/>
        <v>#DIV/0!</v>
      </c>
      <c r="HV611" s="57" t="e">
        <f t="shared" si="1857"/>
        <v>#DIV/0!</v>
      </c>
      <c r="HW611" s="57" t="e">
        <f t="shared" si="1858"/>
        <v>#DIV/0!</v>
      </c>
      <c r="HX611" s="57"/>
      <c r="HY611" s="57" t="e">
        <f t="shared" si="1859"/>
        <v>#DIV/0!</v>
      </c>
      <c r="HZ611" s="57" t="e">
        <f t="shared" si="1860"/>
        <v>#DIV/0!</v>
      </c>
      <c r="IA611" s="57"/>
      <c r="IB611" s="61">
        <f t="shared" si="1861"/>
        <v>0</v>
      </c>
      <c r="IC611" s="57" t="str">
        <f t="shared" si="1862"/>
        <v/>
      </c>
      <c r="ID611" s="42"/>
      <c r="IE611" s="2" t="str">
        <f t="shared" si="1863"/>
        <v/>
      </c>
      <c r="IF611" s="60" t="e">
        <f t="shared" si="1864"/>
        <v>#DIV/0!</v>
      </c>
      <c r="IG611" s="60" t="str">
        <f t="shared" si="1865"/>
        <v/>
      </c>
      <c r="IH611" s="60" t="str">
        <f t="shared" si="1866"/>
        <v>zinco-</v>
      </c>
      <c r="II611" s="60" t="str">
        <f t="shared" si="1867"/>
        <v>mangano-</v>
      </c>
      <c r="IJ611" s="60" t="e">
        <f t="shared" si="1868"/>
        <v>#DIV/0!</v>
      </c>
      <c r="IK611" s="60" t="e">
        <f t="shared" si="1869"/>
        <v>#DIV/0!</v>
      </c>
      <c r="IL611" s="60" t="e">
        <f t="shared" si="1870"/>
        <v>#DIV/0!</v>
      </c>
      <c r="IM611" s="60" t="e">
        <f t="shared" si="1871"/>
        <v>#DIV/0!</v>
      </c>
      <c r="IN611" s="60" t="str">
        <f t="shared" si="1872"/>
        <v/>
      </c>
      <c r="IO611" s="60" t="str">
        <f t="shared" si="1873"/>
        <v/>
      </c>
      <c r="IP611" s="57"/>
      <c r="IQ611" s="57" t="str">
        <f t="shared" si="1874"/>
        <v>ERROR!!</v>
      </c>
    </row>
    <row r="612" spans="24:251">
      <c r="X612" s="29">
        <f t="shared" si="1730"/>
        <v>0</v>
      </c>
      <c r="Y612" s="29">
        <f t="shared" si="1731"/>
        <v>0</v>
      </c>
      <c r="Z612" s="29" t="e">
        <f t="shared" si="1732"/>
        <v>#DIV/0!</v>
      </c>
      <c r="AA612" s="29" t="e">
        <f t="shared" si="1733"/>
        <v>#DIV/0!</v>
      </c>
      <c r="AB612" s="29" t="e">
        <f t="shared" si="1734"/>
        <v>#DIV/0!</v>
      </c>
      <c r="AC612" s="29" t="e">
        <f t="shared" si="1735"/>
        <v>#DIV/0!</v>
      </c>
      <c r="AF612" s="23">
        <v>60.084299999999999</v>
      </c>
      <c r="AG612" s="23">
        <v>79.878799999999998</v>
      </c>
      <c r="AH612" s="23">
        <v>101.96120000000001</v>
      </c>
      <c r="AI612" s="23">
        <v>151.99039999999999</v>
      </c>
      <c r="AJ612" s="23">
        <v>159.69</v>
      </c>
      <c r="AK612" s="23">
        <v>71.846400000000003</v>
      </c>
      <c r="AL612" s="23">
        <v>70.9375</v>
      </c>
      <c r="AM612" s="23">
        <v>40.304400000000001</v>
      </c>
      <c r="AN612" s="23">
        <v>56.077399999999997</v>
      </c>
      <c r="AO612" s="23">
        <v>61.978999999999999</v>
      </c>
      <c r="AP612" s="23">
        <v>94.195999999999998</v>
      </c>
      <c r="AQ612" s="23">
        <v>18.998000000000001</v>
      </c>
      <c r="AR612" s="23">
        <v>35.450000000000003</v>
      </c>
      <c r="AS612" s="23">
        <v>29.88</v>
      </c>
      <c r="AT612" s="23">
        <v>74.691999999999993</v>
      </c>
      <c r="AU612" s="23">
        <v>81.39</v>
      </c>
      <c r="AX612" s="54">
        <f t="shared" si="1736"/>
        <v>0</v>
      </c>
      <c r="AY612" s="54">
        <f t="shared" si="1737"/>
        <v>0</v>
      </c>
      <c r="AZ612" s="54">
        <f t="shared" si="1738"/>
        <v>0</v>
      </c>
      <c r="BA612" s="54">
        <f t="shared" si="1739"/>
        <v>0</v>
      </c>
      <c r="BB612" s="54">
        <f t="shared" si="1740"/>
        <v>0</v>
      </c>
      <c r="BC612" s="54">
        <f t="shared" si="1741"/>
        <v>0</v>
      </c>
      <c r="BD612" s="54">
        <f t="shared" si="1742"/>
        <v>0</v>
      </c>
      <c r="BE612" s="54">
        <f t="shared" si="1743"/>
        <v>0</v>
      </c>
      <c r="BF612" s="54">
        <f t="shared" si="1744"/>
        <v>0</v>
      </c>
      <c r="BG612" s="54">
        <f t="shared" si="1745"/>
        <v>0</v>
      </c>
      <c r="BH612" s="54">
        <f t="shared" si="1746"/>
        <v>0</v>
      </c>
      <c r="BI612" s="54">
        <f t="shared" si="1747"/>
        <v>0</v>
      </c>
      <c r="BJ612" s="54">
        <f t="shared" si="1748"/>
        <v>0</v>
      </c>
      <c r="BK612" s="54">
        <f t="shared" si="1749"/>
        <v>0</v>
      </c>
      <c r="BL612" s="54">
        <f t="shared" si="1750"/>
        <v>0</v>
      </c>
      <c r="BM612" s="42"/>
      <c r="BO612" s="54">
        <f>'Norm-coeff'!$C$2+$AX612*'Norm-coeff'!$D$2+$AY612*'Norm-coeff'!$E$2+$AZ612*'Norm-coeff'!$F$2+$BA612*'Norm-coeff'!$G$2+$BB612*'Norm-coeff'!$H$2+$BC612*'Norm-coeff'!$I$2+$BD612*'Norm-coeff'!$J$2+$BE612*'Norm-coeff'!$K$2+$BF612*'Norm-coeff'!$L$2+$BG612*'Norm-coeff'!$M$2+$BH612*'Norm-coeff'!$N$2+$BI612*'Norm-coeff'!$O$2</f>
        <v>5.4045421474420303</v>
      </c>
      <c r="BP612" s="54">
        <f>'Norm-coeff'!$C$3+$AX612*'Norm-coeff'!$D$3+$AY612*'Norm-coeff'!$E$3+$AZ612*'Norm-coeff'!$F$3+$BA612*'Norm-coeff'!$G$3+$BB612*'Norm-coeff'!$H$3+$BC612*'Norm-coeff'!$I$3+$BD612*'Norm-coeff'!$J$3+$BE612*'Norm-coeff'!$K$3+$BF612*'Norm-coeff'!$L$3+$BG612*'Norm-coeff'!$M$3+$BH612*'Norm-coeff'!$N$3+$BI612*'Norm-coeff'!$O$3</f>
        <v>3.15319116612705</v>
      </c>
      <c r="BQ612" s="54">
        <f>'Norm-coeff'!$C$4+$AX612*'Norm-coeff'!$D$4+$AY612*'Norm-coeff'!$E$4+$AZ612*'Norm-coeff'!$F$4+$BA612*'Norm-coeff'!$G$4+$BB612*'Norm-coeff'!$H$4+$BC612*'Norm-coeff'!$I$4+$BD612*'Norm-coeff'!$J$4+$BE612*'Norm-coeff'!$K$4+$BF612*'Norm-coeff'!$L$4+$BG612*'Norm-coeff'!$M$4+$BH612*'Norm-coeff'!$N$4+$BI612*'Norm-coeff'!$O$4</f>
        <v>1.42115649462768</v>
      </c>
      <c r="BR612" s="54">
        <f>'Norm-coeff'!$C$5+$AX612*'Norm-coeff'!$D$5+$AY612*'Norm-coeff'!$E$5+$AZ612*'Norm-coeff'!$F$5+$BA612*'Norm-coeff'!$G$5+$BB612*'Norm-coeff'!$H$5+$BC612*'Norm-coeff'!$I$5+$BD612*'Norm-coeff'!$J$5+$BE612*'Norm-coeff'!$K$5+$BF612*'Norm-coeff'!$L$5+$BG612*'Norm-coeff'!$M$5+$BH612*'Norm-coeff'!$N$5+$BI612*'Norm-coeff'!$O$5</f>
        <v>1.0553329241296201</v>
      </c>
      <c r="BS612" s="54">
        <f>'Norm-coeff'!$C$6+$AX612*'Norm-coeff'!$D$6+$AY612*'Norm-coeff'!$E$6+$AZ612*'Norm-coeff'!$F$6+$BA612*'Norm-coeff'!$G$6+$BB612*'Norm-coeff'!$H$6+$BC612*'Norm-coeff'!$I$6+$BD612*'Norm-coeff'!$J$6+$BE612*'Norm-coeff'!$K$6+$BF612*'Norm-coeff'!$L$6+$BG612*'Norm-coeff'!$M$6+$BH612*'Norm-coeff'!$N$6+$BI612*'Norm-coeff'!$O$6</f>
        <v>-1.48700885495103E-2</v>
      </c>
      <c r="BT612" s="54">
        <f>'Norm-coeff'!$C$7+$AX612*'Norm-coeff'!$D$7+$AY612*'Norm-coeff'!$E$7+$AZ612*'Norm-coeff'!$F$7+$BA612*'Norm-coeff'!$G$7+$BB612*'Norm-coeff'!$H$7+$BC612*'Norm-coeff'!$I$7+$BD612*'Norm-coeff'!$J$7+$BE612*'Norm-coeff'!$K$7+$BF612*'Norm-coeff'!$L$7+$BG612*'Norm-coeff'!$M$7+$BH612*'Norm-coeff'!$N$7+$BI612*'Norm-coeff'!$O$7</f>
        <v>2.0907583608832998</v>
      </c>
      <c r="BU612" s="54">
        <f>'Norm-coeff'!$C$8+$AX612*'Norm-coeff'!$D$8+$AY612*'Norm-coeff'!$E$8+$AZ612*'Norm-coeff'!$F$8+$BA612*'Norm-coeff'!$G$8+$BB612*'Norm-coeff'!$H$8+$BC612*'Norm-coeff'!$I$8+$BD612*'Norm-coeff'!$J$8+$BE612*'Norm-coeff'!$K$8+$BF612*'Norm-coeff'!$L$8+$BG612*'Norm-coeff'!$M$8+$BH612*'Norm-coeff'!$N$8+$BI612*'Norm-coeff'!$O$8</f>
        <v>0.65894159836244504</v>
      </c>
      <c r="BV612" s="54">
        <f>'Norm-coeff'!$C$9+$AX612*'Norm-coeff'!$D$9+$AY612*'Norm-coeff'!$E$9+$AZ612*'Norm-coeff'!$F$9+$BA612*'Norm-coeff'!$G$9+$BB612*'Norm-coeff'!$H$9+$BC612*'Norm-coeff'!$I$9+$BD612*'Norm-coeff'!$J$9+$BE612*'Norm-coeff'!$K$9+$BF612*'Norm-coeff'!$L$9+$BG612*'Norm-coeff'!$M$9+$BH612*'Norm-coeff'!$N$9+$BI612*'Norm-coeff'!$O$9</f>
        <v>1.48961085014701</v>
      </c>
      <c r="BW612" s="54">
        <f>'Norm-coeff'!$C$10+$AX612*'Norm-coeff'!$D$10+$AY612*'Norm-coeff'!$E$10+$AZ612*'Norm-coeff'!$F$10+$BA612*'Norm-coeff'!$G$10+$BB612*'Norm-coeff'!$H$10+$BC612*'Norm-coeff'!$I$10+$BD612*'Norm-coeff'!$J$10+$BE612*'Norm-coeff'!$K$10+$BF612*'Norm-coeff'!$L$10+$BG612*'Norm-coeff'!$M$10+$BH612*'Norm-coeff'!$N$10+$BI612*'Norm-coeff'!$O$10</f>
        <v>1.42058735749591</v>
      </c>
      <c r="BX612" s="54">
        <f>'Norm-coeff'!$C$11+$AX612*'Norm-coeff'!$D$11+$AY612*'Norm-coeff'!$E$11+$AZ612*'Norm-coeff'!$F$11+$BA612*'Norm-coeff'!$G$11+$BB612*'Norm-coeff'!$H$11+$BC612*'Norm-coeff'!$I$11+$BD612*'Norm-coeff'!$J$11+$BE612*'Norm-coeff'!$K$11+$BF612*'Norm-coeff'!$L$11+$BG612*'Norm-coeff'!$M$11+$BH612*'Norm-coeff'!$N$11+$BI612*'Norm-coeff'!$O$11</f>
        <v>0.221233014421479</v>
      </c>
      <c r="BY612" s="54">
        <f>'Norm-coeff'!$C$12+$AX612*'Norm-coeff'!$D$12+$AY612*'Norm-coeff'!$E$12+$AZ612*'Norm-coeff'!$F$12+$BA612*'Norm-coeff'!$G$12+$BB612*'Norm-coeff'!$H$12+$BC612*'Norm-coeff'!$I$12+$BD612*'Norm-coeff'!$J$12+$BE612*'Norm-coeff'!$K$12+$BF612*'Norm-coeff'!$L$12+$BG612*'Norm-coeff'!$M$12+$BH612*'Norm-coeff'!$N$12+$BI612*'Norm-coeff'!$O$12</f>
        <v>0.283527502056037</v>
      </c>
      <c r="BZ612" s="54">
        <f>'Norm-coeff'!$C$13+$AX612*'Norm-coeff'!$D$13+$AY612*'Norm-coeff'!$E$13+$AZ612*'Norm-coeff'!$F$13+$BA612*'Norm-coeff'!$G$13+$BB612*'Norm-coeff'!$H$13+$BC612*'Norm-coeff'!$I$13+$BD612*'Norm-coeff'!$J$13+$BE612*'Norm-coeff'!$K$13+$BF612*'Norm-coeff'!$L$13+$BG612*'Norm-coeff'!$M$13+$BH612*'Norm-coeff'!$N$13+$BI612*'Norm-coeff'!$O$13</f>
        <v>-4.1864930554451202E-2</v>
      </c>
      <c r="CA612" s="54">
        <f>'Norm-coeff'!$C$14+$AX612*'Norm-coeff'!$D$14+$AY612*'Norm-coeff'!$E$14+$AZ612*'Norm-coeff'!$F$14+$BA612*'Norm-coeff'!$G$14+$BB612*'Norm-coeff'!$H$14+$BC612*'Norm-coeff'!$I$14+$BD612*'Norm-coeff'!$J$14+$BE612*'Norm-coeff'!$K$14+$BF612*'Norm-coeff'!$L$14+$BG612*'Norm-coeff'!$M$14+$BH612*'Norm-coeff'!$N$14+$BI612*'Norm-coeff'!$O$14</f>
        <v>4.2526983164477103</v>
      </c>
      <c r="CC612" s="54">
        <f t="shared" si="1875"/>
        <v>0</v>
      </c>
      <c r="CG612" s="54">
        <f t="shared" si="1751"/>
        <v>0</v>
      </c>
      <c r="CH612" s="54">
        <f t="shared" si="1729"/>
        <v>0</v>
      </c>
      <c r="CI612" s="54">
        <f t="shared" si="1752"/>
        <v>0</v>
      </c>
      <c r="CJ612" s="56">
        <f t="shared" si="1753"/>
        <v>0</v>
      </c>
      <c r="CK612" s="54">
        <f t="shared" si="1754"/>
        <v>0</v>
      </c>
      <c r="CL612" s="54">
        <f t="shared" si="1755"/>
        <v>0</v>
      </c>
      <c r="CM612" s="54">
        <f t="shared" si="1756"/>
        <v>0</v>
      </c>
      <c r="CN612" s="54">
        <f t="shared" si="1757"/>
        <v>0</v>
      </c>
      <c r="CO612" s="54">
        <f t="shared" si="1758"/>
        <v>0</v>
      </c>
      <c r="CP612" s="54">
        <f t="shared" si="1759"/>
        <v>0</v>
      </c>
      <c r="CQ612" s="54">
        <f t="shared" si="1760"/>
        <v>0</v>
      </c>
      <c r="CR612" s="54">
        <f t="shared" si="1761"/>
        <v>0</v>
      </c>
      <c r="CS612" s="54">
        <f t="shared" si="1762"/>
        <v>0</v>
      </c>
      <c r="CU612" s="54">
        <f t="shared" si="1763"/>
        <v>0</v>
      </c>
      <c r="CV612" s="54">
        <f t="shared" si="1764"/>
        <v>0</v>
      </c>
      <c r="CW612" s="54">
        <f t="shared" si="1765"/>
        <v>0</v>
      </c>
      <c r="CX612" s="54">
        <f t="shared" si="1766"/>
        <v>0</v>
      </c>
      <c r="CZ612" s="54">
        <f t="shared" si="1767"/>
        <v>0</v>
      </c>
      <c r="DA612" s="54">
        <f t="shared" si="1768"/>
        <v>0</v>
      </c>
      <c r="DB612" s="54">
        <f t="shared" si="1769"/>
        <v>0</v>
      </c>
      <c r="DC612" s="54">
        <f t="shared" si="1770"/>
        <v>0</v>
      </c>
      <c r="DD612" s="54">
        <f t="shared" si="1771"/>
        <v>0</v>
      </c>
      <c r="DE612" s="54">
        <f t="shared" si="1772"/>
        <v>0</v>
      </c>
      <c r="DF612" s="54">
        <f t="shared" si="1773"/>
        <v>0</v>
      </c>
      <c r="DG612" s="54">
        <f t="shared" si="1774"/>
        <v>2</v>
      </c>
      <c r="DH612" s="71">
        <f t="shared" si="1775"/>
        <v>0</v>
      </c>
      <c r="DI612" s="71">
        <f t="shared" si="1776"/>
        <v>0</v>
      </c>
      <c r="DJ612" s="54">
        <f t="shared" si="1777"/>
        <v>0</v>
      </c>
      <c r="DK612" s="54">
        <f t="shared" si="1778"/>
        <v>2</v>
      </c>
      <c r="DL612" s="4">
        <f t="shared" si="1703"/>
        <v>0</v>
      </c>
      <c r="DM612" s="3">
        <f t="shared" si="1779"/>
        <v>0</v>
      </c>
      <c r="DN612" s="3">
        <f t="shared" si="1780"/>
        <v>0</v>
      </c>
      <c r="DO612" s="4" t="e">
        <f t="shared" si="1781"/>
        <v>#DIV/0!</v>
      </c>
      <c r="DP612" s="57"/>
      <c r="DQ612" s="57"/>
      <c r="DR612" s="56">
        <f t="shared" si="1704"/>
        <v>2</v>
      </c>
      <c r="DS612" s="56">
        <f t="shared" si="1705"/>
        <v>0</v>
      </c>
      <c r="DT612" s="38">
        <f t="shared" si="1706"/>
        <v>0</v>
      </c>
      <c r="DU612" s="38">
        <f t="shared" si="1782"/>
        <v>2</v>
      </c>
      <c r="DV612" s="38">
        <f t="shared" si="1707"/>
        <v>0</v>
      </c>
      <c r="DW612" s="39">
        <f t="shared" si="1708"/>
        <v>0</v>
      </c>
      <c r="DX612" s="39">
        <f t="shared" si="1709"/>
        <v>0</v>
      </c>
      <c r="DY612" s="39">
        <f t="shared" si="1710"/>
        <v>0</v>
      </c>
      <c r="DZ612" s="39">
        <f t="shared" si="1711"/>
        <v>0</v>
      </c>
      <c r="EA612" s="39">
        <f t="shared" si="1712"/>
        <v>0</v>
      </c>
      <c r="EB612" s="37" t="e">
        <f t="shared" si="1783"/>
        <v>#DIV/0!</v>
      </c>
      <c r="EC612" s="37" t="e">
        <f t="shared" si="1784"/>
        <v>#DIV/0!</v>
      </c>
      <c r="ED612" s="37" t="e">
        <f t="shared" si="1785"/>
        <v>#DIV/0!</v>
      </c>
      <c r="EE612" s="37" t="e">
        <f t="shared" si="1786"/>
        <v>#DIV/0!</v>
      </c>
      <c r="EF612" s="39" t="e">
        <f t="shared" si="1787"/>
        <v>#DIV/0!</v>
      </c>
      <c r="EG612" s="37" t="e">
        <f t="shared" si="1788"/>
        <v>#DIV/0!</v>
      </c>
      <c r="EH612" s="37" t="e">
        <f t="shared" si="1789"/>
        <v>#DIV/0!</v>
      </c>
      <c r="EI612" s="11" t="b">
        <f t="shared" si="1790"/>
        <v>1</v>
      </c>
      <c r="EJ612" s="11" t="b">
        <f t="shared" si="1791"/>
        <v>0</v>
      </c>
      <c r="EK612" s="39" t="e">
        <f t="shared" si="1792"/>
        <v>#DIV/0!</v>
      </c>
      <c r="EL612" s="39" t="e">
        <f t="shared" si="1793"/>
        <v>#DIV/0!</v>
      </c>
      <c r="EM612" s="39" t="e">
        <f t="shared" si="1794"/>
        <v>#DIV/0!</v>
      </c>
      <c r="EN612" s="39" t="e">
        <f t="shared" si="1795"/>
        <v>#DIV/0!</v>
      </c>
      <c r="EO612" s="39" t="e">
        <f t="shared" si="1796"/>
        <v>#DIV/0!</v>
      </c>
      <c r="EP612" s="39" t="e">
        <f t="shared" si="1797"/>
        <v>#DIV/0!</v>
      </c>
      <c r="EQ612" s="39" t="e">
        <f t="shared" si="1798"/>
        <v>#DIV/0!</v>
      </c>
      <c r="ER612" s="39" t="e">
        <f t="shared" si="1799"/>
        <v>#DIV/0!</v>
      </c>
      <c r="ES612" s="58" t="str">
        <f t="shared" si="1800"/>
        <v>(OH,F,Cl)-dominate amphibole</v>
      </c>
      <c r="ET612" s="58" t="e">
        <f t="shared" si="1801"/>
        <v>#N/A</v>
      </c>
      <c r="EU612" s="56">
        <f t="shared" si="1713"/>
        <v>0</v>
      </c>
      <c r="EV612" s="56">
        <f t="shared" si="1714"/>
        <v>0</v>
      </c>
      <c r="EW612" s="56">
        <f t="shared" si="1715"/>
        <v>0</v>
      </c>
      <c r="EX612" s="56">
        <f t="shared" si="1716"/>
        <v>0</v>
      </c>
      <c r="EY612" s="56">
        <f t="shared" si="1717"/>
        <v>0</v>
      </c>
      <c r="EZ612" s="56">
        <f t="shared" si="1718"/>
        <v>0</v>
      </c>
      <c r="FA612" s="39">
        <f t="shared" si="1719"/>
        <v>0</v>
      </c>
      <c r="FB612" s="39">
        <f t="shared" si="1720"/>
        <v>0</v>
      </c>
      <c r="FC612" s="54">
        <f t="shared" si="1721"/>
        <v>0</v>
      </c>
      <c r="FD612" s="54">
        <f t="shared" si="1722"/>
        <v>0</v>
      </c>
      <c r="FE612" s="39">
        <f t="shared" si="1723"/>
        <v>0</v>
      </c>
      <c r="FF612" s="54">
        <f t="shared" si="1724"/>
        <v>0</v>
      </c>
      <c r="FG612" s="39">
        <f t="shared" si="1725"/>
        <v>0</v>
      </c>
      <c r="FH612" s="39">
        <f t="shared" si="1802"/>
        <v>0</v>
      </c>
      <c r="FI612" s="39">
        <f t="shared" si="1803"/>
        <v>0</v>
      </c>
      <c r="FJ612" s="39">
        <f t="shared" si="1804"/>
        <v>0</v>
      </c>
      <c r="FK612" s="39" t="e">
        <f t="shared" si="1805"/>
        <v>#DIV/0!</v>
      </c>
      <c r="FL612" s="39" t="e">
        <f t="shared" si="1806"/>
        <v>#DIV/0!</v>
      </c>
      <c r="FM612" s="39" t="e">
        <f t="shared" si="1807"/>
        <v>#DIV/0!</v>
      </c>
      <c r="FN612" s="39">
        <f t="shared" si="1808"/>
        <v>1</v>
      </c>
      <c r="FO612" s="39">
        <f t="shared" si="1726"/>
        <v>0</v>
      </c>
      <c r="FP612" s="39">
        <f t="shared" si="1727"/>
        <v>0</v>
      </c>
      <c r="FQ612" s="39">
        <f t="shared" si="1728"/>
        <v>0</v>
      </c>
      <c r="FR612" s="39">
        <f t="shared" si="1809"/>
        <v>0</v>
      </c>
      <c r="FS612" s="39">
        <f t="shared" si="1810"/>
        <v>0</v>
      </c>
      <c r="FU612" s="39" t="e">
        <f t="shared" si="1811"/>
        <v>#DIV/0!</v>
      </c>
      <c r="FV612" s="39" t="e">
        <f t="shared" si="1812"/>
        <v>#DIV/0!</v>
      </c>
      <c r="FW612" s="39" t="e">
        <f t="shared" si="1813"/>
        <v>#DIV/0!</v>
      </c>
      <c r="FY612" s="39" t="e">
        <f t="shared" si="1814"/>
        <v>#DIV/0!</v>
      </c>
      <c r="FZ612" s="39" t="e">
        <f t="shared" si="1815"/>
        <v>#DIV/0!</v>
      </c>
      <c r="GA612" s="39" t="e">
        <f t="shared" si="1816"/>
        <v>#DIV/0!</v>
      </c>
      <c r="GB612" s="39" t="e">
        <f t="shared" si="1817"/>
        <v>#DIV/0!</v>
      </c>
      <c r="GC612" s="39" t="e">
        <f t="shared" si="1818"/>
        <v>#DIV/0!</v>
      </c>
      <c r="GD612" s="39" t="e">
        <f t="shared" si="1819"/>
        <v>#DIV/0!</v>
      </c>
      <c r="GE612" s="39" t="e">
        <f t="shared" si="1820"/>
        <v>#DIV/0!</v>
      </c>
      <c r="GF612" s="39" t="e">
        <f t="shared" si="1821"/>
        <v>#DIV/0!</v>
      </c>
      <c r="GG612" s="39" t="e">
        <f t="shared" si="1822"/>
        <v>#DIV/0!</v>
      </c>
      <c r="GH612" s="39" t="e">
        <f t="shared" si="1823"/>
        <v>#DIV/0!</v>
      </c>
      <c r="GI612" s="39"/>
      <c r="GJ612" s="39" t="e">
        <f t="shared" si="1824"/>
        <v>#DIV/0!</v>
      </c>
      <c r="GK612" s="39" t="e">
        <f t="shared" si="1825"/>
        <v>#DIV/0!</v>
      </c>
      <c r="GL612" s="39" t="e">
        <f t="shared" si="1826"/>
        <v>#DIV/0!</v>
      </c>
      <c r="GM612" s="39" t="e">
        <f t="shared" si="1827"/>
        <v>#DIV/0!</v>
      </c>
      <c r="GN612" s="39" t="e">
        <f t="shared" si="1828"/>
        <v>#DIV/0!</v>
      </c>
      <c r="GO612" s="57"/>
      <c r="GP612" s="57" t="e">
        <f t="shared" si="1829"/>
        <v>#DIV/0!</v>
      </c>
      <c r="GQ612" s="59" t="e">
        <f t="shared" si="1830"/>
        <v>#DIV/0!</v>
      </c>
      <c r="GR612" s="41" t="e">
        <f t="shared" si="1831"/>
        <v>#DIV/0!</v>
      </c>
      <c r="GS612" s="57" t="e">
        <f t="shared" si="1832"/>
        <v>#DIV/0!</v>
      </c>
      <c r="GT612" s="57" t="e">
        <f t="shared" si="1833"/>
        <v>#DIV/0!</v>
      </c>
      <c r="GU612" s="57" t="e">
        <f t="shared" si="1834"/>
        <v>#DIV/0!</v>
      </c>
      <c r="GV612" s="57"/>
      <c r="GW612" s="42" t="e">
        <f t="shared" si="1835"/>
        <v>#DIV/0!</v>
      </c>
      <c r="GX612" s="42" t="e">
        <f t="shared" si="1836"/>
        <v>#DIV/0!</v>
      </c>
      <c r="GY612" s="42" t="e">
        <f t="shared" si="1837"/>
        <v>#DIV/0!</v>
      </c>
      <c r="GZ612" s="57"/>
      <c r="HA612" s="2" t="e">
        <f t="shared" si="1838"/>
        <v>#DIV/0!</v>
      </c>
      <c r="HB612" s="2" t="e">
        <f t="shared" si="1839"/>
        <v>#DIV/0!</v>
      </c>
      <c r="HC612" s="2" t="e">
        <f t="shared" si="1840"/>
        <v>#DIV/0!</v>
      </c>
      <c r="HD612" s="2" t="e">
        <f t="shared" si="1841"/>
        <v>#DIV/0!</v>
      </c>
      <c r="HE612" s="2" t="e">
        <f t="shared" si="1842"/>
        <v>#DIV/0!</v>
      </c>
      <c r="HF612" s="2" t="e">
        <f t="shared" si="1843"/>
        <v>#DIV/0!</v>
      </c>
      <c r="HG612" s="2" t="e">
        <f t="shared" si="1844"/>
        <v>#DIV/0!</v>
      </c>
      <c r="HH612" s="2" t="e">
        <f t="shared" si="1845"/>
        <v>#DIV/0!</v>
      </c>
      <c r="HI612" s="2" t="e">
        <f t="shared" si="1846"/>
        <v>#DIV/0!</v>
      </c>
      <c r="HJ612" s="11" t="e">
        <f t="shared" si="1847"/>
        <v>#DIV/0!</v>
      </c>
      <c r="HK612" s="60" t="e">
        <f t="shared" si="1848"/>
        <v>#DIV/0!</v>
      </c>
      <c r="HL612" s="57"/>
      <c r="HM612" s="57" t="e">
        <f t="shared" si="1849"/>
        <v>#DIV/0!</v>
      </c>
      <c r="HN612" s="57" t="e">
        <f t="shared" si="1850"/>
        <v>#DIV/0!</v>
      </c>
      <c r="HO612" s="57" t="e">
        <f t="shared" si="1851"/>
        <v>#DIV/0!</v>
      </c>
      <c r="HP612" s="57" t="e">
        <f t="shared" si="1852"/>
        <v>#DIV/0!</v>
      </c>
      <c r="HQ612" s="57" t="e">
        <f t="shared" si="1853"/>
        <v>#DIV/0!</v>
      </c>
      <c r="HR612" s="57"/>
      <c r="HS612" s="57" t="e">
        <f t="shared" si="1854"/>
        <v>#DIV/0!</v>
      </c>
      <c r="HT612" s="57" t="e">
        <f t="shared" si="1855"/>
        <v>#DIV/0!</v>
      </c>
      <c r="HU612" s="57" t="e">
        <f t="shared" si="1856"/>
        <v>#DIV/0!</v>
      </c>
      <c r="HV612" s="57" t="e">
        <f t="shared" si="1857"/>
        <v>#DIV/0!</v>
      </c>
      <c r="HW612" s="57" t="e">
        <f t="shared" si="1858"/>
        <v>#DIV/0!</v>
      </c>
      <c r="HX612" s="57"/>
      <c r="HY612" s="57" t="e">
        <f t="shared" si="1859"/>
        <v>#DIV/0!</v>
      </c>
      <c r="HZ612" s="57" t="e">
        <f t="shared" si="1860"/>
        <v>#DIV/0!</v>
      </c>
      <c r="IA612" s="57"/>
      <c r="IB612" s="61">
        <f t="shared" si="1861"/>
        <v>0</v>
      </c>
      <c r="IC612" s="57" t="str">
        <f t="shared" si="1862"/>
        <v/>
      </c>
      <c r="ID612" s="42"/>
      <c r="IE612" s="2" t="str">
        <f t="shared" si="1863"/>
        <v/>
      </c>
      <c r="IF612" s="60" t="e">
        <f t="shared" si="1864"/>
        <v>#DIV/0!</v>
      </c>
      <c r="IG612" s="60" t="str">
        <f t="shared" si="1865"/>
        <v/>
      </c>
      <c r="IH612" s="60" t="str">
        <f t="shared" si="1866"/>
        <v>zinco-</v>
      </c>
      <c r="II612" s="60" t="str">
        <f t="shared" si="1867"/>
        <v>mangano-</v>
      </c>
      <c r="IJ612" s="60" t="e">
        <f t="shared" si="1868"/>
        <v>#DIV/0!</v>
      </c>
      <c r="IK612" s="60" t="e">
        <f t="shared" si="1869"/>
        <v>#DIV/0!</v>
      </c>
      <c r="IL612" s="60" t="e">
        <f t="shared" si="1870"/>
        <v>#DIV/0!</v>
      </c>
      <c r="IM612" s="60" t="e">
        <f t="shared" si="1871"/>
        <v>#DIV/0!</v>
      </c>
      <c r="IN612" s="60" t="str">
        <f t="shared" si="1872"/>
        <v/>
      </c>
      <c r="IO612" s="60" t="str">
        <f t="shared" si="1873"/>
        <v/>
      </c>
      <c r="IP612" s="57"/>
      <c r="IQ612" s="57" t="str">
        <f t="shared" si="1874"/>
        <v>ERROR!!</v>
      </c>
    </row>
    <row r="613" spans="24:251">
      <c r="X613" s="29">
        <f t="shared" si="1730"/>
        <v>0</v>
      </c>
      <c r="Y613" s="29">
        <f t="shared" si="1731"/>
        <v>0</v>
      </c>
      <c r="Z613" s="29" t="e">
        <f t="shared" si="1732"/>
        <v>#DIV/0!</v>
      </c>
      <c r="AA613" s="29" t="e">
        <f t="shared" si="1733"/>
        <v>#DIV/0!</v>
      </c>
      <c r="AB613" s="29" t="e">
        <f t="shared" si="1734"/>
        <v>#DIV/0!</v>
      </c>
      <c r="AC613" s="29" t="e">
        <f t="shared" si="1735"/>
        <v>#DIV/0!</v>
      </c>
      <c r="AF613" s="23">
        <v>60.084299999999999</v>
      </c>
      <c r="AG613" s="23">
        <v>79.878799999999998</v>
      </c>
      <c r="AH613" s="23">
        <v>101.96120000000001</v>
      </c>
      <c r="AI613" s="23">
        <v>151.99039999999999</v>
      </c>
      <c r="AJ613" s="23">
        <v>159.69</v>
      </c>
      <c r="AK613" s="23">
        <v>71.846400000000003</v>
      </c>
      <c r="AL613" s="23">
        <v>70.9375</v>
      </c>
      <c r="AM613" s="23">
        <v>40.304400000000001</v>
      </c>
      <c r="AN613" s="23">
        <v>56.077399999999997</v>
      </c>
      <c r="AO613" s="23">
        <v>61.978999999999999</v>
      </c>
      <c r="AP613" s="23">
        <v>94.195999999999998</v>
      </c>
      <c r="AQ613" s="23">
        <v>18.998000000000001</v>
      </c>
      <c r="AR613" s="23">
        <v>35.450000000000003</v>
      </c>
      <c r="AS613" s="23">
        <v>29.88</v>
      </c>
      <c r="AT613" s="23">
        <v>74.691999999999993</v>
      </c>
      <c r="AU613" s="23">
        <v>81.39</v>
      </c>
      <c r="AX613" s="54">
        <f t="shared" si="1736"/>
        <v>0</v>
      </c>
      <c r="AY613" s="54">
        <f t="shared" si="1737"/>
        <v>0</v>
      </c>
      <c r="AZ613" s="54">
        <f t="shared" si="1738"/>
        <v>0</v>
      </c>
      <c r="BA613" s="54">
        <f t="shared" si="1739"/>
        <v>0</v>
      </c>
      <c r="BB613" s="54">
        <f t="shared" si="1740"/>
        <v>0</v>
      </c>
      <c r="BC613" s="54">
        <f t="shared" si="1741"/>
        <v>0</v>
      </c>
      <c r="BD613" s="54">
        <f t="shared" si="1742"/>
        <v>0</v>
      </c>
      <c r="BE613" s="54">
        <f t="shared" si="1743"/>
        <v>0</v>
      </c>
      <c r="BF613" s="54">
        <f t="shared" si="1744"/>
        <v>0</v>
      </c>
      <c r="BG613" s="54">
        <f t="shared" si="1745"/>
        <v>0</v>
      </c>
      <c r="BH613" s="54">
        <f t="shared" si="1746"/>
        <v>0</v>
      </c>
      <c r="BI613" s="54">
        <f t="shared" si="1747"/>
        <v>0</v>
      </c>
      <c r="BJ613" s="54">
        <f t="shared" si="1748"/>
        <v>0</v>
      </c>
      <c r="BK613" s="54">
        <f t="shared" si="1749"/>
        <v>0</v>
      </c>
      <c r="BL613" s="54">
        <f t="shared" si="1750"/>
        <v>0</v>
      </c>
      <c r="BM613" s="42"/>
      <c r="BO613" s="54">
        <f>'Norm-coeff'!$C$2+$AX613*'Norm-coeff'!$D$2+$AY613*'Norm-coeff'!$E$2+$AZ613*'Norm-coeff'!$F$2+$BA613*'Norm-coeff'!$G$2+$BB613*'Norm-coeff'!$H$2+$BC613*'Norm-coeff'!$I$2+$BD613*'Norm-coeff'!$J$2+$BE613*'Norm-coeff'!$K$2+$BF613*'Norm-coeff'!$L$2+$BG613*'Norm-coeff'!$M$2+$BH613*'Norm-coeff'!$N$2+$BI613*'Norm-coeff'!$O$2</f>
        <v>5.4045421474420303</v>
      </c>
      <c r="BP613" s="54">
        <f>'Norm-coeff'!$C$3+$AX613*'Norm-coeff'!$D$3+$AY613*'Norm-coeff'!$E$3+$AZ613*'Norm-coeff'!$F$3+$BA613*'Norm-coeff'!$G$3+$BB613*'Norm-coeff'!$H$3+$BC613*'Norm-coeff'!$I$3+$BD613*'Norm-coeff'!$J$3+$BE613*'Norm-coeff'!$K$3+$BF613*'Norm-coeff'!$L$3+$BG613*'Norm-coeff'!$M$3+$BH613*'Norm-coeff'!$N$3+$BI613*'Norm-coeff'!$O$3</f>
        <v>3.15319116612705</v>
      </c>
      <c r="BQ613" s="54">
        <f>'Norm-coeff'!$C$4+$AX613*'Norm-coeff'!$D$4+$AY613*'Norm-coeff'!$E$4+$AZ613*'Norm-coeff'!$F$4+$BA613*'Norm-coeff'!$G$4+$BB613*'Norm-coeff'!$H$4+$BC613*'Norm-coeff'!$I$4+$BD613*'Norm-coeff'!$J$4+$BE613*'Norm-coeff'!$K$4+$BF613*'Norm-coeff'!$L$4+$BG613*'Norm-coeff'!$M$4+$BH613*'Norm-coeff'!$N$4+$BI613*'Norm-coeff'!$O$4</f>
        <v>1.42115649462768</v>
      </c>
      <c r="BR613" s="54">
        <f>'Norm-coeff'!$C$5+$AX613*'Norm-coeff'!$D$5+$AY613*'Norm-coeff'!$E$5+$AZ613*'Norm-coeff'!$F$5+$BA613*'Norm-coeff'!$G$5+$BB613*'Norm-coeff'!$H$5+$BC613*'Norm-coeff'!$I$5+$BD613*'Norm-coeff'!$J$5+$BE613*'Norm-coeff'!$K$5+$BF613*'Norm-coeff'!$L$5+$BG613*'Norm-coeff'!$M$5+$BH613*'Norm-coeff'!$N$5+$BI613*'Norm-coeff'!$O$5</f>
        <v>1.0553329241296201</v>
      </c>
      <c r="BS613" s="54">
        <f>'Norm-coeff'!$C$6+$AX613*'Norm-coeff'!$D$6+$AY613*'Norm-coeff'!$E$6+$AZ613*'Norm-coeff'!$F$6+$BA613*'Norm-coeff'!$G$6+$BB613*'Norm-coeff'!$H$6+$BC613*'Norm-coeff'!$I$6+$BD613*'Norm-coeff'!$J$6+$BE613*'Norm-coeff'!$K$6+$BF613*'Norm-coeff'!$L$6+$BG613*'Norm-coeff'!$M$6+$BH613*'Norm-coeff'!$N$6+$BI613*'Norm-coeff'!$O$6</f>
        <v>-1.48700885495103E-2</v>
      </c>
      <c r="BT613" s="54">
        <f>'Norm-coeff'!$C$7+$AX613*'Norm-coeff'!$D$7+$AY613*'Norm-coeff'!$E$7+$AZ613*'Norm-coeff'!$F$7+$BA613*'Norm-coeff'!$G$7+$BB613*'Norm-coeff'!$H$7+$BC613*'Norm-coeff'!$I$7+$BD613*'Norm-coeff'!$J$7+$BE613*'Norm-coeff'!$K$7+$BF613*'Norm-coeff'!$L$7+$BG613*'Norm-coeff'!$M$7+$BH613*'Norm-coeff'!$N$7+$BI613*'Norm-coeff'!$O$7</f>
        <v>2.0907583608832998</v>
      </c>
      <c r="BU613" s="54">
        <f>'Norm-coeff'!$C$8+$AX613*'Norm-coeff'!$D$8+$AY613*'Norm-coeff'!$E$8+$AZ613*'Norm-coeff'!$F$8+$BA613*'Norm-coeff'!$G$8+$BB613*'Norm-coeff'!$H$8+$BC613*'Norm-coeff'!$I$8+$BD613*'Norm-coeff'!$J$8+$BE613*'Norm-coeff'!$K$8+$BF613*'Norm-coeff'!$L$8+$BG613*'Norm-coeff'!$M$8+$BH613*'Norm-coeff'!$N$8+$BI613*'Norm-coeff'!$O$8</f>
        <v>0.65894159836244504</v>
      </c>
      <c r="BV613" s="54">
        <f>'Norm-coeff'!$C$9+$AX613*'Norm-coeff'!$D$9+$AY613*'Norm-coeff'!$E$9+$AZ613*'Norm-coeff'!$F$9+$BA613*'Norm-coeff'!$G$9+$BB613*'Norm-coeff'!$H$9+$BC613*'Norm-coeff'!$I$9+$BD613*'Norm-coeff'!$J$9+$BE613*'Norm-coeff'!$K$9+$BF613*'Norm-coeff'!$L$9+$BG613*'Norm-coeff'!$M$9+$BH613*'Norm-coeff'!$N$9+$BI613*'Norm-coeff'!$O$9</f>
        <v>1.48961085014701</v>
      </c>
      <c r="BW613" s="54">
        <f>'Norm-coeff'!$C$10+$AX613*'Norm-coeff'!$D$10+$AY613*'Norm-coeff'!$E$10+$AZ613*'Norm-coeff'!$F$10+$BA613*'Norm-coeff'!$G$10+$BB613*'Norm-coeff'!$H$10+$BC613*'Norm-coeff'!$I$10+$BD613*'Norm-coeff'!$J$10+$BE613*'Norm-coeff'!$K$10+$BF613*'Norm-coeff'!$L$10+$BG613*'Norm-coeff'!$M$10+$BH613*'Norm-coeff'!$N$10+$BI613*'Norm-coeff'!$O$10</f>
        <v>1.42058735749591</v>
      </c>
      <c r="BX613" s="54">
        <f>'Norm-coeff'!$C$11+$AX613*'Norm-coeff'!$D$11+$AY613*'Norm-coeff'!$E$11+$AZ613*'Norm-coeff'!$F$11+$BA613*'Norm-coeff'!$G$11+$BB613*'Norm-coeff'!$H$11+$BC613*'Norm-coeff'!$I$11+$BD613*'Norm-coeff'!$J$11+$BE613*'Norm-coeff'!$K$11+$BF613*'Norm-coeff'!$L$11+$BG613*'Norm-coeff'!$M$11+$BH613*'Norm-coeff'!$N$11+$BI613*'Norm-coeff'!$O$11</f>
        <v>0.221233014421479</v>
      </c>
      <c r="BY613" s="54">
        <f>'Norm-coeff'!$C$12+$AX613*'Norm-coeff'!$D$12+$AY613*'Norm-coeff'!$E$12+$AZ613*'Norm-coeff'!$F$12+$BA613*'Norm-coeff'!$G$12+$BB613*'Norm-coeff'!$H$12+$BC613*'Norm-coeff'!$I$12+$BD613*'Norm-coeff'!$J$12+$BE613*'Norm-coeff'!$K$12+$BF613*'Norm-coeff'!$L$12+$BG613*'Norm-coeff'!$M$12+$BH613*'Norm-coeff'!$N$12+$BI613*'Norm-coeff'!$O$12</f>
        <v>0.283527502056037</v>
      </c>
      <c r="BZ613" s="54">
        <f>'Norm-coeff'!$C$13+$AX613*'Norm-coeff'!$D$13+$AY613*'Norm-coeff'!$E$13+$AZ613*'Norm-coeff'!$F$13+$BA613*'Norm-coeff'!$G$13+$BB613*'Norm-coeff'!$H$13+$BC613*'Norm-coeff'!$I$13+$BD613*'Norm-coeff'!$J$13+$BE613*'Norm-coeff'!$K$13+$BF613*'Norm-coeff'!$L$13+$BG613*'Norm-coeff'!$M$13+$BH613*'Norm-coeff'!$N$13+$BI613*'Norm-coeff'!$O$13</f>
        <v>-4.1864930554451202E-2</v>
      </c>
      <c r="CA613" s="54">
        <f>'Norm-coeff'!$C$14+$AX613*'Norm-coeff'!$D$14+$AY613*'Norm-coeff'!$E$14+$AZ613*'Norm-coeff'!$F$14+$BA613*'Norm-coeff'!$G$14+$BB613*'Norm-coeff'!$H$14+$BC613*'Norm-coeff'!$I$14+$BD613*'Norm-coeff'!$J$14+$BE613*'Norm-coeff'!$K$14+$BF613*'Norm-coeff'!$L$14+$BG613*'Norm-coeff'!$M$14+$BH613*'Norm-coeff'!$N$14+$BI613*'Norm-coeff'!$O$14</f>
        <v>4.2526983164477103</v>
      </c>
      <c r="CC613" s="54">
        <f t="shared" si="1875"/>
        <v>0</v>
      </c>
      <c r="CG613" s="54">
        <f t="shared" si="1751"/>
        <v>0</v>
      </c>
      <c r="CH613" s="54">
        <f t="shared" si="1729"/>
        <v>0</v>
      </c>
      <c r="CI613" s="54">
        <f t="shared" si="1752"/>
        <v>0</v>
      </c>
      <c r="CJ613" s="56">
        <f t="shared" si="1753"/>
        <v>0</v>
      </c>
      <c r="CK613" s="54">
        <f t="shared" si="1754"/>
        <v>0</v>
      </c>
      <c r="CL613" s="54">
        <f t="shared" si="1755"/>
        <v>0</v>
      </c>
      <c r="CM613" s="54">
        <f t="shared" si="1756"/>
        <v>0</v>
      </c>
      <c r="CN613" s="54">
        <f t="shared" si="1757"/>
        <v>0</v>
      </c>
      <c r="CO613" s="54">
        <f t="shared" si="1758"/>
        <v>0</v>
      </c>
      <c r="CP613" s="54">
        <f t="shared" si="1759"/>
        <v>0</v>
      </c>
      <c r="CQ613" s="54">
        <f t="shared" si="1760"/>
        <v>0</v>
      </c>
      <c r="CR613" s="54">
        <f t="shared" si="1761"/>
        <v>0</v>
      </c>
      <c r="CS613" s="54">
        <f t="shared" si="1762"/>
        <v>0</v>
      </c>
      <c r="CU613" s="54">
        <f t="shared" si="1763"/>
        <v>0</v>
      </c>
      <c r="CV613" s="54">
        <f t="shared" si="1764"/>
        <v>0</v>
      </c>
      <c r="CW613" s="54">
        <f t="shared" si="1765"/>
        <v>0</v>
      </c>
      <c r="CX613" s="54">
        <f t="shared" si="1766"/>
        <v>0</v>
      </c>
      <c r="CZ613" s="54">
        <f t="shared" si="1767"/>
        <v>0</v>
      </c>
      <c r="DA613" s="54">
        <f t="shared" si="1768"/>
        <v>0</v>
      </c>
      <c r="DB613" s="54">
        <f t="shared" si="1769"/>
        <v>0</v>
      </c>
      <c r="DC613" s="54">
        <f t="shared" si="1770"/>
        <v>0</v>
      </c>
      <c r="DD613" s="54">
        <f t="shared" si="1771"/>
        <v>0</v>
      </c>
      <c r="DE613" s="54">
        <f t="shared" si="1772"/>
        <v>0</v>
      </c>
      <c r="DF613" s="54">
        <f t="shared" si="1773"/>
        <v>0</v>
      </c>
      <c r="DG613" s="54">
        <f t="shared" si="1774"/>
        <v>2</v>
      </c>
      <c r="DH613" s="71">
        <f t="shared" si="1775"/>
        <v>0</v>
      </c>
      <c r="DI613" s="71">
        <f t="shared" si="1776"/>
        <v>0</v>
      </c>
      <c r="DJ613" s="54">
        <f t="shared" si="1777"/>
        <v>0</v>
      </c>
      <c r="DK613" s="54">
        <f t="shared" si="1778"/>
        <v>2</v>
      </c>
      <c r="DL613" s="4">
        <f t="shared" si="1703"/>
        <v>0</v>
      </c>
      <c r="DM613" s="3">
        <f t="shared" si="1779"/>
        <v>0</v>
      </c>
      <c r="DN613" s="3">
        <f t="shared" si="1780"/>
        <v>0</v>
      </c>
      <c r="DO613" s="4" t="e">
        <f t="shared" si="1781"/>
        <v>#DIV/0!</v>
      </c>
      <c r="DP613" s="57"/>
      <c r="DQ613" s="57"/>
      <c r="DR613" s="56">
        <f t="shared" si="1704"/>
        <v>2</v>
      </c>
      <c r="DS613" s="56">
        <f t="shared" si="1705"/>
        <v>0</v>
      </c>
      <c r="DT613" s="38">
        <f t="shared" si="1706"/>
        <v>0</v>
      </c>
      <c r="DU613" s="38">
        <f t="shared" si="1782"/>
        <v>2</v>
      </c>
      <c r="DV613" s="38">
        <f t="shared" si="1707"/>
        <v>0</v>
      </c>
      <c r="DW613" s="39">
        <f t="shared" si="1708"/>
        <v>0</v>
      </c>
      <c r="DX613" s="39">
        <f t="shared" si="1709"/>
        <v>0</v>
      </c>
      <c r="DY613" s="39">
        <f t="shared" si="1710"/>
        <v>0</v>
      </c>
      <c r="DZ613" s="39">
        <f t="shared" si="1711"/>
        <v>0</v>
      </c>
      <c r="EA613" s="39">
        <f t="shared" si="1712"/>
        <v>0</v>
      </c>
      <c r="EB613" s="37" t="e">
        <f t="shared" si="1783"/>
        <v>#DIV/0!</v>
      </c>
      <c r="EC613" s="37" t="e">
        <f t="shared" si="1784"/>
        <v>#DIV/0!</v>
      </c>
      <c r="ED613" s="37" t="e">
        <f t="shared" si="1785"/>
        <v>#DIV/0!</v>
      </c>
      <c r="EE613" s="37" t="e">
        <f t="shared" si="1786"/>
        <v>#DIV/0!</v>
      </c>
      <c r="EF613" s="39" t="e">
        <f t="shared" si="1787"/>
        <v>#DIV/0!</v>
      </c>
      <c r="EG613" s="37" t="e">
        <f t="shared" si="1788"/>
        <v>#DIV/0!</v>
      </c>
      <c r="EH613" s="37" t="e">
        <f t="shared" si="1789"/>
        <v>#DIV/0!</v>
      </c>
      <c r="EI613" s="11" t="b">
        <f t="shared" si="1790"/>
        <v>1</v>
      </c>
      <c r="EJ613" s="11" t="b">
        <f t="shared" si="1791"/>
        <v>0</v>
      </c>
      <c r="EK613" s="39" t="e">
        <f t="shared" si="1792"/>
        <v>#DIV/0!</v>
      </c>
      <c r="EL613" s="39" t="e">
        <f t="shared" si="1793"/>
        <v>#DIV/0!</v>
      </c>
      <c r="EM613" s="39" t="e">
        <f t="shared" si="1794"/>
        <v>#DIV/0!</v>
      </c>
      <c r="EN613" s="39" t="e">
        <f t="shared" si="1795"/>
        <v>#DIV/0!</v>
      </c>
      <c r="EO613" s="39" t="e">
        <f t="shared" si="1796"/>
        <v>#DIV/0!</v>
      </c>
      <c r="EP613" s="39" t="e">
        <f t="shared" si="1797"/>
        <v>#DIV/0!</v>
      </c>
      <c r="EQ613" s="39" t="e">
        <f t="shared" si="1798"/>
        <v>#DIV/0!</v>
      </c>
      <c r="ER613" s="39" t="e">
        <f t="shared" si="1799"/>
        <v>#DIV/0!</v>
      </c>
      <c r="ES613" s="58" t="str">
        <f t="shared" si="1800"/>
        <v>(OH,F,Cl)-dominate amphibole</v>
      </c>
      <c r="ET613" s="58" t="e">
        <f t="shared" si="1801"/>
        <v>#N/A</v>
      </c>
      <c r="EU613" s="56">
        <f t="shared" si="1713"/>
        <v>0</v>
      </c>
      <c r="EV613" s="56">
        <f t="shared" si="1714"/>
        <v>0</v>
      </c>
      <c r="EW613" s="56">
        <f t="shared" si="1715"/>
        <v>0</v>
      </c>
      <c r="EX613" s="56">
        <f t="shared" si="1716"/>
        <v>0</v>
      </c>
      <c r="EY613" s="56">
        <f t="shared" si="1717"/>
        <v>0</v>
      </c>
      <c r="EZ613" s="56">
        <f t="shared" si="1718"/>
        <v>0</v>
      </c>
      <c r="FA613" s="39">
        <f t="shared" si="1719"/>
        <v>0</v>
      </c>
      <c r="FB613" s="39">
        <f t="shared" si="1720"/>
        <v>0</v>
      </c>
      <c r="FC613" s="54">
        <f t="shared" si="1721"/>
        <v>0</v>
      </c>
      <c r="FD613" s="54">
        <f t="shared" si="1722"/>
        <v>0</v>
      </c>
      <c r="FE613" s="39">
        <f t="shared" si="1723"/>
        <v>0</v>
      </c>
      <c r="FF613" s="54">
        <f t="shared" si="1724"/>
        <v>0</v>
      </c>
      <c r="FG613" s="39">
        <f t="shared" si="1725"/>
        <v>0</v>
      </c>
      <c r="FH613" s="39">
        <f t="shared" si="1802"/>
        <v>0</v>
      </c>
      <c r="FI613" s="39">
        <f t="shared" si="1803"/>
        <v>0</v>
      </c>
      <c r="FJ613" s="39">
        <f t="shared" si="1804"/>
        <v>0</v>
      </c>
      <c r="FK613" s="39" t="e">
        <f t="shared" si="1805"/>
        <v>#DIV/0!</v>
      </c>
      <c r="FL613" s="39" t="e">
        <f t="shared" si="1806"/>
        <v>#DIV/0!</v>
      </c>
      <c r="FM613" s="39" t="e">
        <f t="shared" si="1807"/>
        <v>#DIV/0!</v>
      </c>
      <c r="FN613" s="39">
        <f t="shared" si="1808"/>
        <v>1</v>
      </c>
      <c r="FO613" s="39">
        <f t="shared" si="1726"/>
        <v>0</v>
      </c>
      <c r="FP613" s="39">
        <f t="shared" si="1727"/>
        <v>0</v>
      </c>
      <c r="FQ613" s="39">
        <f t="shared" si="1728"/>
        <v>0</v>
      </c>
      <c r="FR613" s="39">
        <f t="shared" si="1809"/>
        <v>0</v>
      </c>
      <c r="FS613" s="39">
        <f t="shared" si="1810"/>
        <v>0</v>
      </c>
      <c r="FU613" s="39" t="e">
        <f t="shared" si="1811"/>
        <v>#DIV/0!</v>
      </c>
      <c r="FV613" s="39" t="e">
        <f t="shared" si="1812"/>
        <v>#DIV/0!</v>
      </c>
      <c r="FW613" s="39" t="e">
        <f t="shared" si="1813"/>
        <v>#DIV/0!</v>
      </c>
      <c r="FY613" s="39" t="e">
        <f t="shared" si="1814"/>
        <v>#DIV/0!</v>
      </c>
      <c r="FZ613" s="39" t="e">
        <f t="shared" si="1815"/>
        <v>#DIV/0!</v>
      </c>
      <c r="GA613" s="39" t="e">
        <f t="shared" si="1816"/>
        <v>#DIV/0!</v>
      </c>
      <c r="GB613" s="39" t="e">
        <f t="shared" si="1817"/>
        <v>#DIV/0!</v>
      </c>
      <c r="GC613" s="39" t="e">
        <f t="shared" si="1818"/>
        <v>#DIV/0!</v>
      </c>
      <c r="GD613" s="39" t="e">
        <f t="shared" si="1819"/>
        <v>#DIV/0!</v>
      </c>
      <c r="GE613" s="39" t="e">
        <f t="shared" si="1820"/>
        <v>#DIV/0!</v>
      </c>
      <c r="GF613" s="39" t="e">
        <f t="shared" si="1821"/>
        <v>#DIV/0!</v>
      </c>
      <c r="GG613" s="39" t="e">
        <f t="shared" si="1822"/>
        <v>#DIV/0!</v>
      </c>
      <c r="GH613" s="39" t="e">
        <f t="shared" si="1823"/>
        <v>#DIV/0!</v>
      </c>
      <c r="GI613" s="39"/>
      <c r="GJ613" s="39" t="e">
        <f t="shared" si="1824"/>
        <v>#DIV/0!</v>
      </c>
      <c r="GK613" s="39" t="e">
        <f t="shared" si="1825"/>
        <v>#DIV/0!</v>
      </c>
      <c r="GL613" s="39" t="e">
        <f t="shared" si="1826"/>
        <v>#DIV/0!</v>
      </c>
      <c r="GM613" s="39" t="e">
        <f t="shared" si="1827"/>
        <v>#DIV/0!</v>
      </c>
      <c r="GN613" s="39" t="e">
        <f t="shared" si="1828"/>
        <v>#DIV/0!</v>
      </c>
      <c r="GO613" s="57"/>
      <c r="GP613" s="57" t="e">
        <f t="shared" si="1829"/>
        <v>#DIV/0!</v>
      </c>
      <c r="GQ613" s="59" t="e">
        <f t="shared" si="1830"/>
        <v>#DIV/0!</v>
      </c>
      <c r="GR613" s="41" t="e">
        <f t="shared" si="1831"/>
        <v>#DIV/0!</v>
      </c>
      <c r="GS613" s="57" t="e">
        <f t="shared" si="1832"/>
        <v>#DIV/0!</v>
      </c>
      <c r="GT613" s="57" t="e">
        <f t="shared" si="1833"/>
        <v>#DIV/0!</v>
      </c>
      <c r="GU613" s="57" t="e">
        <f t="shared" si="1834"/>
        <v>#DIV/0!</v>
      </c>
      <c r="GV613" s="57"/>
      <c r="GW613" s="42" t="e">
        <f t="shared" si="1835"/>
        <v>#DIV/0!</v>
      </c>
      <c r="GX613" s="42" t="e">
        <f t="shared" si="1836"/>
        <v>#DIV/0!</v>
      </c>
      <c r="GY613" s="42" t="e">
        <f t="shared" si="1837"/>
        <v>#DIV/0!</v>
      </c>
      <c r="GZ613" s="57"/>
      <c r="HA613" s="2" t="e">
        <f t="shared" si="1838"/>
        <v>#DIV/0!</v>
      </c>
      <c r="HB613" s="2" t="e">
        <f t="shared" si="1839"/>
        <v>#DIV/0!</v>
      </c>
      <c r="HC613" s="2" t="e">
        <f t="shared" si="1840"/>
        <v>#DIV/0!</v>
      </c>
      <c r="HD613" s="2" t="e">
        <f t="shared" si="1841"/>
        <v>#DIV/0!</v>
      </c>
      <c r="HE613" s="2" t="e">
        <f t="shared" si="1842"/>
        <v>#DIV/0!</v>
      </c>
      <c r="HF613" s="2" t="e">
        <f t="shared" si="1843"/>
        <v>#DIV/0!</v>
      </c>
      <c r="HG613" s="2" t="e">
        <f t="shared" si="1844"/>
        <v>#DIV/0!</v>
      </c>
      <c r="HH613" s="2" t="e">
        <f t="shared" si="1845"/>
        <v>#DIV/0!</v>
      </c>
      <c r="HI613" s="2" t="e">
        <f t="shared" si="1846"/>
        <v>#DIV/0!</v>
      </c>
      <c r="HJ613" s="11" t="e">
        <f t="shared" si="1847"/>
        <v>#DIV/0!</v>
      </c>
      <c r="HK613" s="60" t="e">
        <f t="shared" si="1848"/>
        <v>#DIV/0!</v>
      </c>
      <c r="HL613" s="57"/>
      <c r="HM613" s="57" t="e">
        <f t="shared" si="1849"/>
        <v>#DIV/0!</v>
      </c>
      <c r="HN613" s="57" t="e">
        <f t="shared" si="1850"/>
        <v>#DIV/0!</v>
      </c>
      <c r="HO613" s="57" t="e">
        <f t="shared" si="1851"/>
        <v>#DIV/0!</v>
      </c>
      <c r="HP613" s="57" t="e">
        <f t="shared" si="1852"/>
        <v>#DIV/0!</v>
      </c>
      <c r="HQ613" s="57" t="e">
        <f t="shared" si="1853"/>
        <v>#DIV/0!</v>
      </c>
      <c r="HR613" s="57"/>
      <c r="HS613" s="57" t="e">
        <f t="shared" si="1854"/>
        <v>#DIV/0!</v>
      </c>
      <c r="HT613" s="57" t="e">
        <f t="shared" si="1855"/>
        <v>#DIV/0!</v>
      </c>
      <c r="HU613" s="57" t="e">
        <f t="shared" si="1856"/>
        <v>#DIV/0!</v>
      </c>
      <c r="HV613" s="57" t="e">
        <f t="shared" si="1857"/>
        <v>#DIV/0!</v>
      </c>
      <c r="HW613" s="57" t="e">
        <f t="shared" si="1858"/>
        <v>#DIV/0!</v>
      </c>
      <c r="HX613" s="57"/>
      <c r="HY613" s="57" t="e">
        <f t="shared" si="1859"/>
        <v>#DIV/0!</v>
      </c>
      <c r="HZ613" s="57" t="e">
        <f t="shared" si="1860"/>
        <v>#DIV/0!</v>
      </c>
      <c r="IA613" s="57"/>
      <c r="IB613" s="61">
        <f t="shared" si="1861"/>
        <v>0</v>
      </c>
      <c r="IC613" s="57" t="str">
        <f t="shared" si="1862"/>
        <v/>
      </c>
      <c r="ID613" s="42"/>
      <c r="IE613" s="2" t="str">
        <f t="shared" si="1863"/>
        <v/>
      </c>
      <c r="IF613" s="60" t="e">
        <f t="shared" si="1864"/>
        <v>#DIV/0!</v>
      </c>
      <c r="IG613" s="60" t="str">
        <f t="shared" si="1865"/>
        <v/>
      </c>
      <c r="IH613" s="60" t="str">
        <f t="shared" si="1866"/>
        <v>zinco-</v>
      </c>
      <c r="II613" s="60" t="str">
        <f t="shared" si="1867"/>
        <v>mangano-</v>
      </c>
      <c r="IJ613" s="60" t="e">
        <f t="shared" si="1868"/>
        <v>#DIV/0!</v>
      </c>
      <c r="IK613" s="60" t="e">
        <f t="shared" si="1869"/>
        <v>#DIV/0!</v>
      </c>
      <c r="IL613" s="60" t="e">
        <f t="shared" si="1870"/>
        <v>#DIV/0!</v>
      </c>
      <c r="IM613" s="60" t="e">
        <f t="shared" si="1871"/>
        <v>#DIV/0!</v>
      </c>
      <c r="IN613" s="60" t="str">
        <f t="shared" si="1872"/>
        <v/>
      </c>
      <c r="IO613" s="60" t="str">
        <f t="shared" si="1873"/>
        <v/>
      </c>
      <c r="IP613" s="57"/>
      <c r="IQ613" s="57" t="str">
        <f t="shared" si="1874"/>
        <v>ERROR!!</v>
      </c>
    </row>
    <row r="614" spans="24:251">
      <c r="X614" s="29">
        <f t="shared" si="1730"/>
        <v>0</v>
      </c>
      <c r="Y614" s="29">
        <f t="shared" si="1731"/>
        <v>0</v>
      </c>
      <c r="Z614" s="29" t="e">
        <f t="shared" si="1732"/>
        <v>#DIV/0!</v>
      </c>
      <c r="AA614" s="29" t="e">
        <f t="shared" si="1733"/>
        <v>#DIV/0!</v>
      </c>
      <c r="AB614" s="29" t="e">
        <f t="shared" si="1734"/>
        <v>#DIV/0!</v>
      </c>
      <c r="AC614" s="29" t="e">
        <f t="shared" si="1735"/>
        <v>#DIV/0!</v>
      </c>
      <c r="AF614" s="23">
        <v>60.084299999999999</v>
      </c>
      <c r="AG614" s="23">
        <v>79.878799999999998</v>
      </c>
      <c r="AH614" s="23">
        <v>101.96120000000001</v>
      </c>
      <c r="AI614" s="23">
        <v>151.99039999999999</v>
      </c>
      <c r="AJ614" s="23">
        <v>159.69</v>
      </c>
      <c r="AK614" s="23">
        <v>71.846400000000003</v>
      </c>
      <c r="AL614" s="23">
        <v>70.9375</v>
      </c>
      <c r="AM614" s="23">
        <v>40.304400000000001</v>
      </c>
      <c r="AN614" s="23">
        <v>56.077399999999997</v>
      </c>
      <c r="AO614" s="23">
        <v>61.978999999999999</v>
      </c>
      <c r="AP614" s="23">
        <v>94.195999999999998</v>
      </c>
      <c r="AQ614" s="23">
        <v>18.998000000000001</v>
      </c>
      <c r="AR614" s="23">
        <v>35.450000000000003</v>
      </c>
      <c r="AS614" s="23">
        <v>29.88</v>
      </c>
      <c r="AT614" s="23">
        <v>74.691999999999993</v>
      </c>
      <c r="AU614" s="23">
        <v>81.39</v>
      </c>
      <c r="AX614" s="54">
        <f t="shared" si="1736"/>
        <v>0</v>
      </c>
      <c r="AY614" s="54">
        <f t="shared" si="1737"/>
        <v>0</v>
      </c>
      <c r="AZ614" s="54">
        <f t="shared" si="1738"/>
        <v>0</v>
      </c>
      <c r="BA614" s="54">
        <f t="shared" si="1739"/>
        <v>0</v>
      </c>
      <c r="BB614" s="54">
        <f t="shared" si="1740"/>
        <v>0</v>
      </c>
      <c r="BC614" s="54">
        <f t="shared" si="1741"/>
        <v>0</v>
      </c>
      <c r="BD614" s="54">
        <f t="shared" si="1742"/>
        <v>0</v>
      </c>
      <c r="BE614" s="54">
        <f t="shared" si="1743"/>
        <v>0</v>
      </c>
      <c r="BF614" s="54">
        <f t="shared" si="1744"/>
        <v>0</v>
      </c>
      <c r="BG614" s="54">
        <f t="shared" si="1745"/>
        <v>0</v>
      </c>
      <c r="BH614" s="54">
        <f t="shared" si="1746"/>
        <v>0</v>
      </c>
      <c r="BI614" s="54">
        <f t="shared" si="1747"/>
        <v>0</v>
      </c>
      <c r="BJ614" s="54">
        <f t="shared" si="1748"/>
        <v>0</v>
      </c>
      <c r="BK614" s="54">
        <f t="shared" si="1749"/>
        <v>0</v>
      </c>
      <c r="BL614" s="54">
        <f t="shared" si="1750"/>
        <v>0</v>
      </c>
      <c r="BM614" s="42"/>
      <c r="BO614" s="54">
        <f>'Norm-coeff'!$C$2+$AX614*'Norm-coeff'!$D$2+$AY614*'Norm-coeff'!$E$2+$AZ614*'Norm-coeff'!$F$2+$BA614*'Norm-coeff'!$G$2+$BB614*'Norm-coeff'!$H$2+$BC614*'Norm-coeff'!$I$2+$BD614*'Norm-coeff'!$J$2+$BE614*'Norm-coeff'!$K$2+$BF614*'Norm-coeff'!$L$2+$BG614*'Norm-coeff'!$M$2+$BH614*'Norm-coeff'!$N$2+$BI614*'Norm-coeff'!$O$2</f>
        <v>5.4045421474420303</v>
      </c>
      <c r="BP614" s="54">
        <f>'Norm-coeff'!$C$3+$AX614*'Norm-coeff'!$D$3+$AY614*'Norm-coeff'!$E$3+$AZ614*'Norm-coeff'!$F$3+$BA614*'Norm-coeff'!$G$3+$BB614*'Norm-coeff'!$H$3+$BC614*'Norm-coeff'!$I$3+$BD614*'Norm-coeff'!$J$3+$BE614*'Norm-coeff'!$K$3+$BF614*'Norm-coeff'!$L$3+$BG614*'Norm-coeff'!$M$3+$BH614*'Norm-coeff'!$N$3+$BI614*'Norm-coeff'!$O$3</f>
        <v>3.15319116612705</v>
      </c>
      <c r="BQ614" s="54">
        <f>'Norm-coeff'!$C$4+$AX614*'Norm-coeff'!$D$4+$AY614*'Norm-coeff'!$E$4+$AZ614*'Norm-coeff'!$F$4+$BA614*'Norm-coeff'!$G$4+$BB614*'Norm-coeff'!$H$4+$BC614*'Norm-coeff'!$I$4+$BD614*'Norm-coeff'!$J$4+$BE614*'Norm-coeff'!$K$4+$BF614*'Norm-coeff'!$L$4+$BG614*'Norm-coeff'!$M$4+$BH614*'Norm-coeff'!$N$4+$BI614*'Norm-coeff'!$O$4</f>
        <v>1.42115649462768</v>
      </c>
      <c r="BR614" s="54">
        <f>'Norm-coeff'!$C$5+$AX614*'Norm-coeff'!$D$5+$AY614*'Norm-coeff'!$E$5+$AZ614*'Norm-coeff'!$F$5+$BA614*'Norm-coeff'!$G$5+$BB614*'Norm-coeff'!$H$5+$BC614*'Norm-coeff'!$I$5+$BD614*'Norm-coeff'!$J$5+$BE614*'Norm-coeff'!$K$5+$BF614*'Norm-coeff'!$L$5+$BG614*'Norm-coeff'!$M$5+$BH614*'Norm-coeff'!$N$5+$BI614*'Norm-coeff'!$O$5</f>
        <v>1.0553329241296201</v>
      </c>
      <c r="BS614" s="54">
        <f>'Norm-coeff'!$C$6+$AX614*'Norm-coeff'!$D$6+$AY614*'Norm-coeff'!$E$6+$AZ614*'Norm-coeff'!$F$6+$BA614*'Norm-coeff'!$G$6+$BB614*'Norm-coeff'!$H$6+$BC614*'Norm-coeff'!$I$6+$BD614*'Norm-coeff'!$J$6+$BE614*'Norm-coeff'!$K$6+$BF614*'Norm-coeff'!$L$6+$BG614*'Norm-coeff'!$M$6+$BH614*'Norm-coeff'!$N$6+$BI614*'Norm-coeff'!$O$6</f>
        <v>-1.48700885495103E-2</v>
      </c>
      <c r="BT614" s="54">
        <f>'Norm-coeff'!$C$7+$AX614*'Norm-coeff'!$D$7+$AY614*'Norm-coeff'!$E$7+$AZ614*'Norm-coeff'!$F$7+$BA614*'Norm-coeff'!$G$7+$BB614*'Norm-coeff'!$H$7+$BC614*'Norm-coeff'!$I$7+$BD614*'Norm-coeff'!$J$7+$BE614*'Norm-coeff'!$K$7+$BF614*'Norm-coeff'!$L$7+$BG614*'Norm-coeff'!$M$7+$BH614*'Norm-coeff'!$N$7+$BI614*'Norm-coeff'!$O$7</f>
        <v>2.0907583608832998</v>
      </c>
      <c r="BU614" s="54">
        <f>'Norm-coeff'!$C$8+$AX614*'Norm-coeff'!$D$8+$AY614*'Norm-coeff'!$E$8+$AZ614*'Norm-coeff'!$F$8+$BA614*'Norm-coeff'!$G$8+$BB614*'Norm-coeff'!$H$8+$BC614*'Norm-coeff'!$I$8+$BD614*'Norm-coeff'!$J$8+$BE614*'Norm-coeff'!$K$8+$BF614*'Norm-coeff'!$L$8+$BG614*'Norm-coeff'!$M$8+$BH614*'Norm-coeff'!$N$8+$BI614*'Norm-coeff'!$O$8</f>
        <v>0.65894159836244504</v>
      </c>
      <c r="BV614" s="54">
        <f>'Norm-coeff'!$C$9+$AX614*'Norm-coeff'!$D$9+$AY614*'Norm-coeff'!$E$9+$AZ614*'Norm-coeff'!$F$9+$BA614*'Norm-coeff'!$G$9+$BB614*'Norm-coeff'!$H$9+$BC614*'Norm-coeff'!$I$9+$BD614*'Norm-coeff'!$J$9+$BE614*'Norm-coeff'!$K$9+$BF614*'Norm-coeff'!$L$9+$BG614*'Norm-coeff'!$M$9+$BH614*'Norm-coeff'!$N$9+$BI614*'Norm-coeff'!$O$9</f>
        <v>1.48961085014701</v>
      </c>
      <c r="BW614" s="54">
        <f>'Norm-coeff'!$C$10+$AX614*'Norm-coeff'!$D$10+$AY614*'Norm-coeff'!$E$10+$AZ614*'Norm-coeff'!$F$10+$BA614*'Norm-coeff'!$G$10+$BB614*'Norm-coeff'!$H$10+$BC614*'Norm-coeff'!$I$10+$BD614*'Norm-coeff'!$J$10+$BE614*'Norm-coeff'!$K$10+$BF614*'Norm-coeff'!$L$10+$BG614*'Norm-coeff'!$M$10+$BH614*'Norm-coeff'!$N$10+$BI614*'Norm-coeff'!$O$10</f>
        <v>1.42058735749591</v>
      </c>
      <c r="BX614" s="54">
        <f>'Norm-coeff'!$C$11+$AX614*'Norm-coeff'!$D$11+$AY614*'Norm-coeff'!$E$11+$AZ614*'Norm-coeff'!$F$11+$BA614*'Norm-coeff'!$G$11+$BB614*'Norm-coeff'!$H$11+$BC614*'Norm-coeff'!$I$11+$BD614*'Norm-coeff'!$J$11+$BE614*'Norm-coeff'!$K$11+$BF614*'Norm-coeff'!$L$11+$BG614*'Norm-coeff'!$M$11+$BH614*'Norm-coeff'!$N$11+$BI614*'Norm-coeff'!$O$11</f>
        <v>0.221233014421479</v>
      </c>
      <c r="BY614" s="54">
        <f>'Norm-coeff'!$C$12+$AX614*'Norm-coeff'!$D$12+$AY614*'Norm-coeff'!$E$12+$AZ614*'Norm-coeff'!$F$12+$BA614*'Norm-coeff'!$G$12+$BB614*'Norm-coeff'!$H$12+$BC614*'Norm-coeff'!$I$12+$BD614*'Norm-coeff'!$J$12+$BE614*'Norm-coeff'!$K$12+$BF614*'Norm-coeff'!$L$12+$BG614*'Norm-coeff'!$M$12+$BH614*'Norm-coeff'!$N$12+$BI614*'Norm-coeff'!$O$12</f>
        <v>0.283527502056037</v>
      </c>
      <c r="BZ614" s="54">
        <f>'Norm-coeff'!$C$13+$AX614*'Norm-coeff'!$D$13+$AY614*'Norm-coeff'!$E$13+$AZ614*'Norm-coeff'!$F$13+$BA614*'Norm-coeff'!$G$13+$BB614*'Norm-coeff'!$H$13+$BC614*'Norm-coeff'!$I$13+$BD614*'Norm-coeff'!$J$13+$BE614*'Norm-coeff'!$K$13+$BF614*'Norm-coeff'!$L$13+$BG614*'Norm-coeff'!$M$13+$BH614*'Norm-coeff'!$N$13+$BI614*'Norm-coeff'!$O$13</f>
        <v>-4.1864930554451202E-2</v>
      </c>
      <c r="CA614" s="54">
        <f>'Norm-coeff'!$C$14+$AX614*'Norm-coeff'!$D$14+$AY614*'Norm-coeff'!$E$14+$AZ614*'Norm-coeff'!$F$14+$BA614*'Norm-coeff'!$G$14+$BB614*'Norm-coeff'!$H$14+$BC614*'Norm-coeff'!$I$14+$BD614*'Norm-coeff'!$J$14+$BE614*'Norm-coeff'!$K$14+$BF614*'Norm-coeff'!$L$14+$BG614*'Norm-coeff'!$M$14+$BH614*'Norm-coeff'!$N$14+$BI614*'Norm-coeff'!$O$14</f>
        <v>4.2526983164477103</v>
      </c>
      <c r="CC614" s="54">
        <f t="shared" si="1875"/>
        <v>0</v>
      </c>
      <c r="CG614" s="54">
        <f t="shared" si="1751"/>
        <v>0</v>
      </c>
      <c r="CH614" s="54">
        <f t="shared" si="1729"/>
        <v>0</v>
      </c>
      <c r="CI614" s="54">
        <f t="shared" si="1752"/>
        <v>0</v>
      </c>
      <c r="CJ614" s="56">
        <f t="shared" si="1753"/>
        <v>0</v>
      </c>
      <c r="CK614" s="54">
        <f t="shared" si="1754"/>
        <v>0</v>
      </c>
      <c r="CL614" s="54">
        <f t="shared" si="1755"/>
        <v>0</v>
      </c>
      <c r="CM614" s="54">
        <f t="shared" si="1756"/>
        <v>0</v>
      </c>
      <c r="CN614" s="54">
        <f t="shared" si="1757"/>
        <v>0</v>
      </c>
      <c r="CO614" s="54">
        <f t="shared" si="1758"/>
        <v>0</v>
      </c>
      <c r="CP614" s="54">
        <f t="shared" si="1759"/>
        <v>0</v>
      </c>
      <c r="CQ614" s="54">
        <f t="shared" si="1760"/>
        <v>0</v>
      </c>
      <c r="CR614" s="54">
        <f t="shared" si="1761"/>
        <v>0</v>
      </c>
      <c r="CS614" s="54">
        <f t="shared" si="1762"/>
        <v>0</v>
      </c>
      <c r="CU614" s="54">
        <f t="shared" si="1763"/>
        <v>0</v>
      </c>
      <c r="CV614" s="54">
        <f t="shared" si="1764"/>
        <v>0</v>
      </c>
      <c r="CW614" s="54">
        <f t="shared" si="1765"/>
        <v>0</v>
      </c>
      <c r="CX614" s="54">
        <f t="shared" si="1766"/>
        <v>0</v>
      </c>
      <c r="CZ614" s="54">
        <f t="shared" si="1767"/>
        <v>0</v>
      </c>
      <c r="DA614" s="54">
        <f t="shared" si="1768"/>
        <v>0</v>
      </c>
      <c r="DB614" s="54">
        <f t="shared" si="1769"/>
        <v>0</v>
      </c>
      <c r="DC614" s="54">
        <f t="shared" si="1770"/>
        <v>0</v>
      </c>
      <c r="DD614" s="54">
        <f t="shared" si="1771"/>
        <v>0</v>
      </c>
      <c r="DE614" s="54">
        <f t="shared" si="1772"/>
        <v>0</v>
      </c>
      <c r="DF614" s="54">
        <f t="shared" si="1773"/>
        <v>0</v>
      </c>
      <c r="DG614" s="54">
        <f t="shared" si="1774"/>
        <v>2</v>
      </c>
      <c r="DH614" s="71">
        <f t="shared" si="1775"/>
        <v>0</v>
      </c>
      <c r="DI614" s="71">
        <f t="shared" si="1776"/>
        <v>0</v>
      </c>
      <c r="DJ614" s="54">
        <f t="shared" si="1777"/>
        <v>0</v>
      </c>
      <c r="DK614" s="54">
        <f t="shared" si="1778"/>
        <v>2</v>
      </c>
      <c r="DL614" s="4">
        <f t="shared" si="1703"/>
        <v>0</v>
      </c>
      <c r="DM614" s="3">
        <f t="shared" si="1779"/>
        <v>0</v>
      </c>
      <c r="DN614" s="3">
        <f t="shared" si="1780"/>
        <v>0</v>
      </c>
      <c r="DO614" s="4" t="e">
        <f t="shared" si="1781"/>
        <v>#DIV/0!</v>
      </c>
      <c r="DP614" s="57"/>
      <c r="DQ614" s="57"/>
      <c r="DR614" s="56">
        <f t="shared" si="1704"/>
        <v>2</v>
      </c>
      <c r="DS614" s="56">
        <f t="shared" si="1705"/>
        <v>0</v>
      </c>
      <c r="DT614" s="38">
        <f t="shared" si="1706"/>
        <v>0</v>
      </c>
      <c r="DU614" s="38">
        <f t="shared" si="1782"/>
        <v>2</v>
      </c>
      <c r="DV614" s="38">
        <f t="shared" si="1707"/>
        <v>0</v>
      </c>
      <c r="DW614" s="39">
        <f t="shared" si="1708"/>
        <v>0</v>
      </c>
      <c r="DX614" s="39">
        <f t="shared" si="1709"/>
        <v>0</v>
      </c>
      <c r="DY614" s="39">
        <f t="shared" si="1710"/>
        <v>0</v>
      </c>
      <c r="DZ614" s="39">
        <f t="shared" si="1711"/>
        <v>0</v>
      </c>
      <c r="EA614" s="39">
        <f t="shared" si="1712"/>
        <v>0</v>
      </c>
      <c r="EB614" s="37" t="e">
        <f t="shared" si="1783"/>
        <v>#DIV/0!</v>
      </c>
      <c r="EC614" s="37" t="e">
        <f t="shared" si="1784"/>
        <v>#DIV/0!</v>
      </c>
      <c r="ED614" s="37" t="e">
        <f t="shared" si="1785"/>
        <v>#DIV/0!</v>
      </c>
      <c r="EE614" s="37" t="e">
        <f t="shared" si="1786"/>
        <v>#DIV/0!</v>
      </c>
      <c r="EF614" s="39" t="e">
        <f t="shared" si="1787"/>
        <v>#DIV/0!</v>
      </c>
      <c r="EG614" s="37" t="e">
        <f t="shared" si="1788"/>
        <v>#DIV/0!</v>
      </c>
      <c r="EH614" s="37" t="e">
        <f t="shared" si="1789"/>
        <v>#DIV/0!</v>
      </c>
      <c r="EI614" s="11" t="b">
        <f t="shared" si="1790"/>
        <v>1</v>
      </c>
      <c r="EJ614" s="11" t="b">
        <f t="shared" si="1791"/>
        <v>0</v>
      </c>
      <c r="EK614" s="39" t="e">
        <f t="shared" si="1792"/>
        <v>#DIV/0!</v>
      </c>
      <c r="EL614" s="39" t="e">
        <f t="shared" si="1793"/>
        <v>#DIV/0!</v>
      </c>
      <c r="EM614" s="39" t="e">
        <f t="shared" si="1794"/>
        <v>#DIV/0!</v>
      </c>
      <c r="EN614" s="39" t="e">
        <f t="shared" si="1795"/>
        <v>#DIV/0!</v>
      </c>
      <c r="EO614" s="39" t="e">
        <f t="shared" si="1796"/>
        <v>#DIV/0!</v>
      </c>
      <c r="EP614" s="39" t="e">
        <f t="shared" si="1797"/>
        <v>#DIV/0!</v>
      </c>
      <c r="EQ614" s="39" t="e">
        <f t="shared" si="1798"/>
        <v>#DIV/0!</v>
      </c>
      <c r="ER614" s="39" t="e">
        <f t="shared" si="1799"/>
        <v>#DIV/0!</v>
      </c>
      <c r="ES614" s="58" t="str">
        <f t="shared" si="1800"/>
        <v>(OH,F,Cl)-dominate amphibole</v>
      </c>
      <c r="ET614" s="58" t="e">
        <f t="shared" si="1801"/>
        <v>#N/A</v>
      </c>
      <c r="EU614" s="56">
        <f t="shared" si="1713"/>
        <v>0</v>
      </c>
      <c r="EV614" s="56">
        <f t="shared" si="1714"/>
        <v>0</v>
      </c>
      <c r="EW614" s="56">
        <f t="shared" si="1715"/>
        <v>0</v>
      </c>
      <c r="EX614" s="56">
        <f t="shared" si="1716"/>
        <v>0</v>
      </c>
      <c r="EY614" s="56">
        <f t="shared" si="1717"/>
        <v>0</v>
      </c>
      <c r="EZ614" s="56">
        <f t="shared" si="1718"/>
        <v>0</v>
      </c>
      <c r="FA614" s="39">
        <f t="shared" si="1719"/>
        <v>0</v>
      </c>
      <c r="FB614" s="39">
        <f t="shared" si="1720"/>
        <v>0</v>
      </c>
      <c r="FC614" s="54">
        <f t="shared" si="1721"/>
        <v>0</v>
      </c>
      <c r="FD614" s="54">
        <f t="shared" si="1722"/>
        <v>0</v>
      </c>
      <c r="FE614" s="39">
        <f t="shared" si="1723"/>
        <v>0</v>
      </c>
      <c r="FF614" s="54">
        <f t="shared" si="1724"/>
        <v>0</v>
      </c>
      <c r="FG614" s="39">
        <f t="shared" si="1725"/>
        <v>0</v>
      </c>
      <c r="FH614" s="39">
        <f t="shared" si="1802"/>
        <v>0</v>
      </c>
      <c r="FI614" s="39">
        <f t="shared" si="1803"/>
        <v>0</v>
      </c>
      <c r="FJ614" s="39">
        <f t="shared" si="1804"/>
        <v>0</v>
      </c>
      <c r="FK614" s="39" t="e">
        <f t="shared" si="1805"/>
        <v>#DIV/0!</v>
      </c>
      <c r="FL614" s="39" t="e">
        <f t="shared" si="1806"/>
        <v>#DIV/0!</v>
      </c>
      <c r="FM614" s="39" t="e">
        <f t="shared" si="1807"/>
        <v>#DIV/0!</v>
      </c>
      <c r="FN614" s="39">
        <f t="shared" si="1808"/>
        <v>1</v>
      </c>
      <c r="FO614" s="39">
        <f t="shared" si="1726"/>
        <v>0</v>
      </c>
      <c r="FP614" s="39">
        <f t="shared" si="1727"/>
        <v>0</v>
      </c>
      <c r="FQ614" s="39">
        <f t="shared" si="1728"/>
        <v>0</v>
      </c>
      <c r="FR614" s="39">
        <f t="shared" si="1809"/>
        <v>0</v>
      </c>
      <c r="FS614" s="39">
        <f t="shared" si="1810"/>
        <v>0</v>
      </c>
      <c r="FU614" s="39" t="e">
        <f t="shared" si="1811"/>
        <v>#DIV/0!</v>
      </c>
      <c r="FV614" s="39" t="e">
        <f t="shared" si="1812"/>
        <v>#DIV/0!</v>
      </c>
      <c r="FW614" s="39" t="e">
        <f t="shared" si="1813"/>
        <v>#DIV/0!</v>
      </c>
      <c r="FY614" s="39" t="e">
        <f t="shared" si="1814"/>
        <v>#DIV/0!</v>
      </c>
      <c r="FZ614" s="39" t="e">
        <f t="shared" si="1815"/>
        <v>#DIV/0!</v>
      </c>
      <c r="GA614" s="39" t="e">
        <f t="shared" si="1816"/>
        <v>#DIV/0!</v>
      </c>
      <c r="GB614" s="39" t="e">
        <f t="shared" si="1817"/>
        <v>#DIV/0!</v>
      </c>
      <c r="GC614" s="39" t="e">
        <f t="shared" si="1818"/>
        <v>#DIV/0!</v>
      </c>
      <c r="GD614" s="39" t="e">
        <f t="shared" si="1819"/>
        <v>#DIV/0!</v>
      </c>
      <c r="GE614" s="39" t="e">
        <f t="shared" si="1820"/>
        <v>#DIV/0!</v>
      </c>
      <c r="GF614" s="39" t="e">
        <f t="shared" si="1821"/>
        <v>#DIV/0!</v>
      </c>
      <c r="GG614" s="39" t="e">
        <f t="shared" si="1822"/>
        <v>#DIV/0!</v>
      </c>
      <c r="GH614" s="39" t="e">
        <f t="shared" si="1823"/>
        <v>#DIV/0!</v>
      </c>
      <c r="GI614" s="39"/>
      <c r="GJ614" s="39" t="e">
        <f t="shared" si="1824"/>
        <v>#DIV/0!</v>
      </c>
      <c r="GK614" s="39" t="e">
        <f t="shared" si="1825"/>
        <v>#DIV/0!</v>
      </c>
      <c r="GL614" s="39" t="e">
        <f t="shared" si="1826"/>
        <v>#DIV/0!</v>
      </c>
      <c r="GM614" s="39" t="e">
        <f t="shared" si="1827"/>
        <v>#DIV/0!</v>
      </c>
      <c r="GN614" s="39" t="e">
        <f t="shared" si="1828"/>
        <v>#DIV/0!</v>
      </c>
      <c r="GO614" s="57"/>
      <c r="GP614" s="57" t="e">
        <f t="shared" si="1829"/>
        <v>#DIV/0!</v>
      </c>
      <c r="GQ614" s="59" t="e">
        <f t="shared" si="1830"/>
        <v>#DIV/0!</v>
      </c>
      <c r="GR614" s="41" t="e">
        <f t="shared" si="1831"/>
        <v>#DIV/0!</v>
      </c>
      <c r="GS614" s="57" t="e">
        <f t="shared" si="1832"/>
        <v>#DIV/0!</v>
      </c>
      <c r="GT614" s="57" t="e">
        <f t="shared" si="1833"/>
        <v>#DIV/0!</v>
      </c>
      <c r="GU614" s="57" t="e">
        <f t="shared" si="1834"/>
        <v>#DIV/0!</v>
      </c>
      <c r="GV614" s="57"/>
      <c r="GW614" s="42" t="e">
        <f t="shared" si="1835"/>
        <v>#DIV/0!</v>
      </c>
      <c r="GX614" s="42" t="e">
        <f t="shared" si="1836"/>
        <v>#DIV/0!</v>
      </c>
      <c r="GY614" s="42" t="e">
        <f t="shared" si="1837"/>
        <v>#DIV/0!</v>
      </c>
      <c r="GZ614" s="57"/>
      <c r="HA614" s="2" t="e">
        <f t="shared" si="1838"/>
        <v>#DIV/0!</v>
      </c>
      <c r="HB614" s="2" t="e">
        <f t="shared" si="1839"/>
        <v>#DIV/0!</v>
      </c>
      <c r="HC614" s="2" t="e">
        <f t="shared" si="1840"/>
        <v>#DIV/0!</v>
      </c>
      <c r="HD614" s="2" t="e">
        <f t="shared" si="1841"/>
        <v>#DIV/0!</v>
      </c>
      <c r="HE614" s="2" t="e">
        <f t="shared" si="1842"/>
        <v>#DIV/0!</v>
      </c>
      <c r="HF614" s="2" t="e">
        <f t="shared" si="1843"/>
        <v>#DIV/0!</v>
      </c>
      <c r="HG614" s="2" t="e">
        <f t="shared" si="1844"/>
        <v>#DIV/0!</v>
      </c>
      <c r="HH614" s="2" t="e">
        <f t="shared" si="1845"/>
        <v>#DIV/0!</v>
      </c>
      <c r="HI614" s="2" t="e">
        <f t="shared" si="1846"/>
        <v>#DIV/0!</v>
      </c>
      <c r="HJ614" s="11" t="e">
        <f t="shared" si="1847"/>
        <v>#DIV/0!</v>
      </c>
      <c r="HK614" s="60" t="e">
        <f t="shared" si="1848"/>
        <v>#DIV/0!</v>
      </c>
      <c r="HL614" s="57"/>
      <c r="HM614" s="57" t="e">
        <f t="shared" si="1849"/>
        <v>#DIV/0!</v>
      </c>
      <c r="HN614" s="57" t="e">
        <f t="shared" si="1850"/>
        <v>#DIV/0!</v>
      </c>
      <c r="HO614" s="57" t="e">
        <f t="shared" si="1851"/>
        <v>#DIV/0!</v>
      </c>
      <c r="HP614" s="57" t="e">
        <f t="shared" si="1852"/>
        <v>#DIV/0!</v>
      </c>
      <c r="HQ614" s="57" t="e">
        <f t="shared" si="1853"/>
        <v>#DIV/0!</v>
      </c>
      <c r="HR614" s="57"/>
      <c r="HS614" s="57" t="e">
        <f t="shared" si="1854"/>
        <v>#DIV/0!</v>
      </c>
      <c r="HT614" s="57" t="e">
        <f t="shared" si="1855"/>
        <v>#DIV/0!</v>
      </c>
      <c r="HU614" s="57" t="e">
        <f t="shared" si="1856"/>
        <v>#DIV/0!</v>
      </c>
      <c r="HV614" s="57" t="e">
        <f t="shared" si="1857"/>
        <v>#DIV/0!</v>
      </c>
      <c r="HW614" s="57" t="e">
        <f t="shared" si="1858"/>
        <v>#DIV/0!</v>
      </c>
      <c r="HX614" s="57"/>
      <c r="HY614" s="57" t="e">
        <f t="shared" si="1859"/>
        <v>#DIV/0!</v>
      </c>
      <c r="HZ614" s="57" t="e">
        <f t="shared" si="1860"/>
        <v>#DIV/0!</v>
      </c>
      <c r="IA614" s="57"/>
      <c r="IB614" s="61">
        <f t="shared" si="1861"/>
        <v>0</v>
      </c>
      <c r="IC614" s="57" t="str">
        <f t="shared" si="1862"/>
        <v/>
      </c>
      <c r="ID614" s="42"/>
      <c r="IE614" s="2" t="str">
        <f t="shared" si="1863"/>
        <v/>
      </c>
      <c r="IF614" s="60" t="e">
        <f t="shared" si="1864"/>
        <v>#DIV/0!</v>
      </c>
      <c r="IG614" s="60" t="str">
        <f t="shared" si="1865"/>
        <v/>
      </c>
      <c r="IH614" s="60" t="str">
        <f t="shared" si="1866"/>
        <v>zinco-</v>
      </c>
      <c r="II614" s="60" t="str">
        <f t="shared" si="1867"/>
        <v>mangano-</v>
      </c>
      <c r="IJ614" s="60" t="e">
        <f t="shared" si="1868"/>
        <v>#DIV/0!</v>
      </c>
      <c r="IK614" s="60" t="e">
        <f t="shared" si="1869"/>
        <v>#DIV/0!</v>
      </c>
      <c r="IL614" s="60" t="e">
        <f t="shared" si="1870"/>
        <v>#DIV/0!</v>
      </c>
      <c r="IM614" s="60" t="e">
        <f t="shared" si="1871"/>
        <v>#DIV/0!</v>
      </c>
      <c r="IN614" s="60" t="str">
        <f t="shared" si="1872"/>
        <v/>
      </c>
      <c r="IO614" s="60" t="str">
        <f t="shared" si="1873"/>
        <v/>
      </c>
      <c r="IP614" s="57"/>
      <c r="IQ614" s="57" t="str">
        <f t="shared" si="1874"/>
        <v>ERROR!!</v>
      </c>
    </row>
    <row r="615" spans="24:251">
      <c r="X615" s="29">
        <f t="shared" si="1730"/>
        <v>0</v>
      </c>
      <c r="Y615" s="29">
        <f t="shared" si="1731"/>
        <v>0</v>
      </c>
      <c r="Z615" s="29" t="e">
        <f t="shared" si="1732"/>
        <v>#DIV/0!</v>
      </c>
      <c r="AA615" s="29" t="e">
        <f t="shared" si="1733"/>
        <v>#DIV/0!</v>
      </c>
      <c r="AB615" s="29" t="e">
        <f t="shared" si="1734"/>
        <v>#DIV/0!</v>
      </c>
      <c r="AC615" s="29" t="e">
        <f t="shared" si="1735"/>
        <v>#DIV/0!</v>
      </c>
      <c r="AF615" s="23">
        <v>60.084299999999999</v>
      </c>
      <c r="AG615" s="23">
        <v>79.878799999999998</v>
      </c>
      <c r="AH615" s="23">
        <v>101.96120000000001</v>
      </c>
      <c r="AI615" s="23">
        <v>151.99039999999999</v>
      </c>
      <c r="AJ615" s="23">
        <v>159.69</v>
      </c>
      <c r="AK615" s="23">
        <v>71.846400000000003</v>
      </c>
      <c r="AL615" s="23">
        <v>70.9375</v>
      </c>
      <c r="AM615" s="23">
        <v>40.304400000000001</v>
      </c>
      <c r="AN615" s="23">
        <v>56.077399999999997</v>
      </c>
      <c r="AO615" s="23">
        <v>61.978999999999999</v>
      </c>
      <c r="AP615" s="23">
        <v>94.195999999999998</v>
      </c>
      <c r="AQ615" s="23">
        <v>18.998000000000001</v>
      </c>
      <c r="AR615" s="23">
        <v>35.450000000000003</v>
      </c>
      <c r="AS615" s="23">
        <v>29.88</v>
      </c>
      <c r="AT615" s="23">
        <v>74.691999999999993</v>
      </c>
      <c r="AU615" s="23">
        <v>81.39</v>
      </c>
      <c r="AX615" s="54">
        <f t="shared" si="1736"/>
        <v>0</v>
      </c>
      <c r="AY615" s="54">
        <f t="shared" si="1737"/>
        <v>0</v>
      </c>
      <c r="AZ615" s="54">
        <f t="shared" si="1738"/>
        <v>0</v>
      </c>
      <c r="BA615" s="54">
        <f t="shared" si="1739"/>
        <v>0</v>
      </c>
      <c r="BB615" s="54">
        <f t="shared" si="1740"/>
        <v>0</v>
      </c>
      <c r="BC615" s="54">
        <f t="shared" si="1741"/>
        <v>0</v>
      </c>
      <c r="BD615" s="54">
        <f t="shared" si="1742"/>
        <v>0</v>
      </c>
      <c r="BE615" s="54">
        <f t="shared" si="1743"/>
        <v>0</v>
      </c>
      <c r="BF615" s="54">
        <f t="shared" si="1744"/>
        <v>0</v>
      </c>
      <c r="BG615" s="54">
        <f t="shared" si="1745"/>
        <v>0</v>
      </c>
      <c r="BH615" s="54">
        <f t="shared" si="1746"/>
        <v>0</v>
      </c>
      <c r="BI615" s="54">
        <f t="shared" si="1747"/>
        <v>0</v>
      </c>
      <c r="BJ615" s="54">
        <f t="shared" si="1748"/>
        <v>0</v>
      </c>
      <c r="BK615" s="54">
        <f t="shared" si="1749"/>
        <v>0</v>
      </c>
      <c r="BL615" s="54">
        <f t="shared" si="1750"/>
        <v>0</v>
      </c>
      <c r="BM615" s="42"/>
      <c r="BO615" s="54">
        <f>'Norm-coeff'!$C$2+$AX615*'Norm-coeff'!$D$2+$AY615*'Norm-coeff'!$E$2+$AZ615*'Norm-coeff'!$F$2+$BA615*'Norm-coeff'!$G$2+$BB615*'Norm-coeff'!$H$2+$BC615*'Norm-coeff'!$I$2+$BD615*'Norm-coeff'!$J$2+$BE615*'Norm-coeff'!$K$2+$BF615*'Norm-coeff'!$L$2+$BG615*'Norm-coeff'!$M$2+$BH615*'Norm-coeff'!$N$2+$BI615*'Norm-coeff'!$O$2</f>
        <v>5.4045421474420303</v>
      </c>
      <c r="BP615" s="54">
        <f>'Norm-coeff'!$C$3+$AX615*'Norm-coeff'!$D$3+$AY615*'Norm-coeff'!$E$3+$AZ615*'Norm-coeff'!$F$3+$BA615*'Norm-coeff'!$G$3+$BB615*'Norm-coeff'!$H$3+$BC615*'Norm-coeff'!$I$3+$BD615*'Norm-coeff'!$J$3+$BE615*'Norm-coeff'!$K$3+$BF615*'Norm-coeff'!$L$3+$BG615*'Norm-coeff'!$M$3+$BH615*'Norm-coeff'!$N$3+$BI615*'Norm-coeff'!$O$3</f>
        <v>3.15319116612705</v>
      </c>
      <c r="BQ615" s="54">
        <f>'Norm-coeff'!$C$4+$AX615*'Norm-coeff'!$D$4+$AY615*'Norm-coeff'!$E$4+$AZ615*'Norm-coeff'!$F$4+$BA615*'Norm-coeff'!$G$4+$BB615*'Norm-coeff'!$H$4+$BC615*'Norm-coeff'!$I$4+$BD615*'Norm-coeff'!$J$4+$BE615*'Norm-coeff'!$K$4+$BF615*'Norm-coeff'!$L$4+$BG615*'Norm-coeff'!$M$4+$BH615*'Norm-coeff'!$N$4+$BI615*'Norm-coeff'!$O$4</f>
        <v>1.42115649462768</v>
      </c>
      <c r="BR615" s="54">
        <f>'Norm-coeff'!$C$5+$AX615*'Norm-coeff'!$D$5+$AY615*'Norm-coeff'!$E$5+$AZ615*'Norm-coeff'!$F$5+$BA615*'Norm-coeff'!$G$5+$BB615*'Norm-coeff'!$H$5+$BC615*'Norm-coeff'!$I$5+$BD615*'Norm-coeff'!$J$5+$BE615*'Norm-coeff'!$K$5+$BF615*'Norm-coeff'!$L$5+$BG615*'Norm-coeff'!$M$5+$BH615*'Norm-coeff'!$N$5+$BI615*'Norm-coeff'!$O$5</f>
        <v>1.0553329241296201</v>
      </c>
      <c r="BS615" s="54">
        <f>'Norm-coeff'!$C$6+$AX615*'Norm-coeff'!$D$6+$AY615*'Norm-coeff'!$E$6+$AZ615*'Norm-coeff'!$F$6+$BA615*'Norm-coeff'!$G$6+$BB615*'Norm-coeff'!$H$6+$BC615*'Norm-coeff'!$I$6+$BD615*'Norm-coeff'!$J$6+$BE615*'Norm-coeff'!$K$6+$BF615*'Norm-coeff'!$L$6+$BG615*'Norm-coeff'!$M$6+$BH615*'Norm-coeff'!$N$6+$BI615*'Norm-coeff'!$O$6</f>
        <v>-1.48700885495103E-2</v>
      </c>
      <c r="BT615" s="54">
        <f>'Norm-coeff'!$C$7+$AX615*'Norm-coeff'!$D$7+$AY615*'Norm-coeff'!$E$7+$AZ615*'Norm-coeff'!$F$7+$BA615*'Norm-coeff'!$G$7+$BB615*'Norm-coeff'!$H$7+$BC615*'Norm-coeff'!$I$7+$BD615*'Norm-coeff'!$J$7+$BE615*'Norm-coeff'!$K$7+$BF615*'Norm-coeff'!$L$7+$BG615*'Norm-coeff'!$M$7+$BH615*'Norm-coeff'!$N$7+$BI615*'Norm-coeff'!$O$7</f>
        <v>2.0907583608832998</v>
      </c>
      <c r="BU615" s="54">
        <f>'Norm-coeff'!$C$8+$AX615*'Norm-coeff'!$D$8+$AY615*'Norm-coeff'!$E$8+$AZ615*'Norm-coeff'!$F$8+$BA615*'Norm-coeff'!$G$8+$BB615*'Norm-coeff'!$H$8+$BC615*'Norm-coeff'!$I$8+$BD615*'Norm-coeff'!$J$8+$BE615*'Norm-coeff'!$K$8+$BF615*'Norm-coeff'!$L$8+$BG615*'Norm-coeff'!$M$8+$BH615*'Norm-coeff'!$N$8+$BI615*'Norm-coeff'!$O$8</f>
        <v>0.65894159836244504</v>
      </c>
      <c r="BV615" s="54">
        <f>'Norm-coeff'!$C$9+$AX615*'Norm-coeff'!$D$9+$AY615*'Norm-coeff'!$E$9+$AZ615*'Norm-coeff'!$F$9+$BA615*'Norm-coeff'!$G$9+$BB615*'Norm-coeff'!$H$9+$BC615*'Norm-coeff'!$I$9+$BD615*'Norm-coeff'!$J$9+$BE615*'Norm-coeff'!$K$9+$BF615*'Norm-coeff'!$L$9+$BG615*'Norm-coeff'!$M$9+$BH615*'Norm-coeff'!$N$9+$BI615*'Norm-coeff'!$O$9</f>
        <v>1.48961085014701</v>
      </c>
      <c r="BW615" s="54">
        <f>'Norm-coeff'!$C$10+$AX615*'Norm-coeff'!$D$10+$AY615*'Norm-coeff'!$E$10+$AZ615*'Norm-coeff'!$F$10+$BA615*'Norm-coeff'!$G$10+$BB615*'Norm-coeff'!$H$10+$BC615*'Norm-coeff'!$I$10+$BD615*'Norm-coeff'!$J$10+$BE615*'Norm-coeff'!$K$10+$BF615*'Norm-coeff'!$L$10+$BG615*'Norm-coeff'!$M$10+$BH615*'Norm-coeff'!$N$10+$BI615*'Norm-coeff'!$O$10</f>
        <v>1.42058735749591</v>
      </c>
      <c r="BX615" s="54">
        <f>'Norm-coeff'!$C$11+$AX615*'Norm-coeff'!$D$11+$AY615*'Norm-coeff'!$E$11+$AZ615*'Norm-coeff'!$F$11+$BA615*'Norm-coeff'!$G$11+$BB615*'Norm-coeff'!$H$11+$BC615*'Norm-coeff'!$I$11+$BD615*'Norm-coeff'!$J$11+$BE615*'Norm-coeff'!$K$11+$BF615*'Norm-coeff'!$L$11+$BG615*'Norm-coeff'!$M$11+$BH615*'Norm-coeff'!$N$11+$BI615*'Norm-coeff'!$O$11</f>
        <v>0.221233014421479</v>
      </c>
      <c r="BY615" s="54">
        <f>'Norm-coeff'!$C$12+$AX615*'Norm-coeff'!$D$12+$AY615*'Norm-coeff'!$E$12+$AZ615*'Norm-coeff'!$F$12+$BA615*'Norm-coeff'!$G$12+$BB615*'Norm-coeff'!$H$12+$BC615*'Norm-coeff'!$I$12+$BD615*'Norm-coeff'!$J$12+$BE615*'Norm-coeff'!$K$12+$BF615*'Norm-coeff'!$L$12+$BG615*'Norm-coeff'!$M$12+$BH615*'Norm-coeff'!$N$12+$BI615*'Norm-coeff'!$O$12</f>
        <v>0.283527502056037</v>
      </c>
      <c r="BZ615" s="54">
        <f>'Norm-coeff'!$C$13+$AX615*'Norm-coeff'!$D$13+$AY615*'Norm-coeff'!$E$13+$AZ615*'Norm-coeff'!$F$13+$BA615*'Norm-coeff'!$G$13+$BB615*'Norm-coeff'!$H$13+$BC615*'Norm-coeff'!$I$13+$BD615*'Norm-coeff'!$J$13+$BE615*'Norm-coeff'!$K$13+$BF615*'Norm-coeff'!$L$13+$BG615*'Norm-coeff'!$M$13+$BH615*'Norm-coeff'!$N$13+$BI615*'Norm-coeff'!$O$13</f>
        <v>-4.1864930554451202E-2</v>
      </c>
      <c r="CA615" s="54">
        <f>'Norm-coeff'!$C$14+$AX615*'Norm-coeff'!$D$14+$AY615*'Norm-coeff'!$E$14+$AZ615*'Norm-coeff'!$F$14+$BA615*'Norm-coeff'!$G$14+$BB615*'Norm-coeff'!$H$14+$BC615*'Norm-coeff'!$I$14+$BD615*'Norm-coeff'!$J$14+$BE615*'Norm-coeff'!$K$14+$BF615*'Norm-coeff'!$L$14+$BG615*'Norm-coeff'!$M$14+$BH615*'Norm-coeff'!$N$14+$BI615*'Norm-coeff'!$O$14</f>
        <v>4.2526983164477103</v>
      </c>
      <c r="CC615" s="54">
        <f t="shared" si="1875"/>
        <v>0</v>
      </c>
      <c r="CG615" s="54">
        <f t="shared" si="1751"/>
        <v>0</v>
      </c>
      <c r="CH615" s="54">
        <f t="shared" si="1729"/>
        <v>0</v>
      </c>
      <c r="CI615" s="54">
        <f t="shared" si="1752"/>
        <v>0</v>
      </c>
      <c r="CJ615" s="56">
        <f t="shared" si="1753"/>
        <v>0</v>
      </c>
      <c r="CK615" s="54">
        <f t="shared" si="1754"/>
        <v>0</v>
      </c>
      <c r="CL615" s="54">
        <f t="shared" si="1755"/>
        <v>0</v>
      </c>
      <c r="CM615" s="54">
        <f t="shared" si="1756"/>
        <v>0</v>
      </c>
      <c r="CN615" s="54">
        <f t="shared" si="1757"/>
        <v>0</v>
      </c>
      <c r="CO615" s="54">
        <f t="shared" si="1758"/>
        <v>0</v>
      </c>
      <c r="CP615" s="54">
        <f t="shared" si="1759"/>
        <v>0</v>
      </c>
      <c r="CQ615" s="54">
        <f t="shared" si="1760"/>
        <v>0</v>
      </c>
      <c r="CR615" s="54">
        <f t="shared" si="1761"/>
        <v>0</v>
      </c>
      <c r="CS615" s="54">
        <f t="shared" si="1762"/>
        <v>0</v>
      </c>
      <c r="CU615" s="54">
        <f t="shared" si="1763"/>
        <v>0</v>
      </c>
      <c r="CV615" s="54">
        <f t="shared" si="1764"/>
        <v>0</v>
      </c>
      <c r="CW615" s="54">
        <f t="shared" si="1765"/>
        <v>0</v>
      </c>
      <c r="CX615" s="54">
        <f t="shared" si="1766"/>
        <v>0</v>
      </c>
      <c r="CZ615" s="54">
        <f t="shared" si="1767"/>
        <v>0</v>
      </c>
      <c r="DA615" s="54">
        <f t="shared" si="1768"/>
        <v>0</v>
      </c>
      <c r="DB615" s="54">
        <f t="shared" si="1769"/>
        <v>0</v>
      </c>
      <c r="DC615" s="54">
        <f t="shared" si="1770"/>
        <v>0</v>
      </c>
      <c r="DD615" s="54">
        <f t="shared" si="1771"/>
        <v>0</v>
      </c>
      <c r="DE615" s="54">
        <f t="shared" si="1772"/>
        <v>0</v>
      </c>
      <c r="DF615" s="54">
        <f t="shared" si="1773"/>
        <v>0</v>
      </c>
      <c r="DG615" s="54">
        <f t="shared" si="1774"/>
        <v>2</v>
      </c>
      <c r="DH615" s="71">
        <f t="shared" si="1775"/>
        <v>0</v>
      </c>
      <c r="DI615" s="71">
        <f t="shared" si="1776"/>
        <v>0</v>
      </c>
      <c r="DJ615" s="54">
        <f t="shared" si="1777"/>
        <v>0</v>
      </c>
      <c r="DK615" s="54">
        <f t="shared" si="1778"/>
        <v>2</v>
      </c>
      <c r="DL615" s="4">
        <f t="shared" si="1703"/>
        <v>0</v>
      </c>
      <c r="DM615" s="3">
        <f t="shared" si="1779"/>
        <v>0</v>
      </c>
      <c r="DN615" s="3">
        <f t="shared" si="1780"/>
        <v>0</v>
      </c>
      <c r="DO615" s="4" t="e">
        <f t="shared" si="1781"/>
        <v>#DIV/0!</v>
      </c>
      <c r="DP615" s="57"/>
      <c r="DQ615" s="57"/>
      <c r="DR615" s="56">
        <f t="shared" si="1704"/>
        <v>2</v>
      </c>
      <c r="DS615" s="56">
        <f t="shared" si="1705"/>
        <v>0</v>
      </c>
      <c r="DT615" s="38">
        <f t="shared" si="1706"/>
        <v>0</v>
      </c>
      <c r="DU615" s="38">
        <f t="shared" si="1782"/>
        <v>2</v>
      </c>
      <c r="DV615" s="38">
        <f t="shared" si="1707"/>
        <v>0</v>
      </c>
      <c r="DW615" s="39">
        <f t="shared" si="1708"/>
        <v>0</v>
      </c>
      <c r="DX615" s="39">
        <f t="shared" si="1709"/>
        <v>0</v>
      </c>
      <c r="DY615" s="39">
        <f t="shared" si="1710"/>
        <v>0</v>
      </c>
      <c r="DZ615" s="39">
        <f t="shared" si="1711"/>
        <v>0</v>
      </c>
      <c r="EA615" s="39">
        <f t="shared" si="1712"/>
        <v>0</v>
      </c>
      <c r="EB615" s="37" t="e">
        <f t="shared" si="1783"/>
        <v>#DIV/0!</v>
      </c>
      <c r="EC615" s="37" t="e">
        <f t="shared" si="1784"/>
        <v>#DIV/0!</v>
      </c>
      <c r="ED615" s="37" t="e">
        <f t="shared" si="1785"/>
        <v>#DIV/0!</v>
      </c>
      <c r="EE615" s="37" t="e">
        <f t="shared" si="1786"/>
        <v>#DIV/0!</v>
      </c>
      <c r="EF615" s="39" t="e">
        <f t="shared" si="1787"/>
        <v>#DIV/0!</v>
      </c>
      <c r="EG615" s="37" t="e">
        <f t="shared" si="1788"/>
        <v>#DIV/0!</v>
      </c>
      <c r="EH615" s="37" t="e">
        <f t="shared" si="1789"/>
        <v>#DIV/0!</v>
      </c>
      <c r="EI615" s="11" t="b">
        <f t="shared" si="1790"/>
        <v>1</v>
      </c>
      <c r="EJ615" s="11" t="b">
        <f t="shared" si="1791"/>
        <v>0</v>
      </c>
      <c r="EK615" s="39" t="e">
        <f t="shared" si="1792"/>
        <v>#DIV/0!</v>
      </c>
      <c r="EL615" s="39" t="e">
        <f t="shared" si="1793"/>
        <v>#DIV/0!</v>
      </c>
      <c r="EM615" s="39" t="e">
        <f t="shared" si="1794"/>
        <v>#DIV/0!</v>
      </c>
      <c r="EN615" s="39" t="e">
        <f t="shared" si="1795"/>
        <v>#DIV/0!</v>
      </c>
      <c r="EO615" s="39" t="e">
        <f t="shared" si="1796"/>
        <v>#DIV/0!</v>
      </c>
      <c r="EP615" s="39" t="e">
        <f t="shared" si="1797"/>
        <v>#DIV/0!</v>
      </c>
      <c r="EQ615" s="39" t="e">
        <f t="shared" si="1798"/>
        <v>#DIV/0!</v>
      </c>
      <c r="ER615" s="39" t="e">
        <f t="shared" si="1799"/>
        <v>#DIV/0!</v>
      </c>
      <c r="ES615" s="58" t="str">
        <f t="shared" si="1800"/>
        <v>(OH,F,Cl)-dominate amphibole</v>
      </c>
      <c r="ET615" s="58" t="e">
        <f t="shared" si="1801"/>
        <v>#N/A</v>
      </c>
      <c r="EU615" s="56">
        <f t="shared" si="1713"/>
        <v>0</v>
      </c>
      <c r="EV615" s="56">
        <f t="shared" si="1714"/>
        <v>0</v>
      </c>
      <c r="EW615" s="56">
        <f t="shared" si="1715"/>
        <v>0</v>
      </c>
      <c r="EX615" s="56">
        <f t="shared" si="1716"/>
        <v>0</v>
      </c>
      <c r="EY615" s="56">
        <f t="shared" si="1717"/>
        <v>0</v>
      </c>
      <c r="EZ615" s="56">
        <f t="shared" si="1718"/>
        <v>0</v>
      </c>
      <c r="FA615" s="39">
        <f t="shared" si="1719"/>
        <v>0</v>
      </c>
      <c r="FB615" s="39">
        <f t="shared" si="1720"/>
        <v>0</v>
      </c>
      <c r="FC615" s="54">
        <f t="shared" si="1721"/>
        <v>0</v>
      </c>
      <c r="FD615" s="54">
        <f t="shared" si="1722"/>
        <v>0</v>
      </c>
      <c r="FE615" s="39">
        <f t="shared" si="1723"/>
        <v>0</v>
      </c>
      <c r="FF615" s="54">
        <f t="shared" si="1724"/>
        <v>0</v>
      </c>
      <c r="FG615" s="39">
        <f t="shared" si="1725"/>
        <v>0</v>
      </c>
      <c r="FH615" s="39">
        <f t="shared" si="1802"/>
        <v>0</v>
      </c>
      <c r="FI615" s="39">
        <f t="shared" si="1803"/>
        <v>0</v>
      </c>
      <c r="FJ615" s="39">
        <f t="shared" si="1804"/>
        <v>0</v>
      </c>
      <c r="FK615" s="39" t="e">
        <f t="shared" si="1805"/>
        <v>#DIV/0!</v>
      </c>
      <c r="FL615" s="39" t="e">
        <f t="shared" si="1806"/>
        <v>#DIV/0!</v>
      </c>
      <c r="FM615" s="39" t="e">
        <f t="shared" si="1807"/>
        <v>#DIV/0!</v>
      </c>
      <c r="FN615" s="39">
        <f t="shared" si="1808"/>
        <v>1</v>
      </c>
      <c r="FO615" s="39">
        <f t="shared" si="1726"/>
        <v>0</v>
      </c>
      <c r="FP615" s="39">
        <f t="shared" si="1727"/>
        <v>0</v>
      </c>
      <c r="FQ615" s="39">
        <f t="shared" si="1728"/>
        <v>0</v>
      </c>
      <c r="FR615" s="39">
        <f t="shared" si="1809"/>
        <v>0</v>
      </c>
      <c r="FS615" s="39">
        <f t="shared" si="1810"/>
        <v>0</v>
      </c>
      <c r="FU615" s="39" t="e">
        <f t="shared" si="1811"/>
        <v>#DIV/0!</v>
      </c>
      <c r="FV615" s="39" t="e">
        <f t="shared" si="1812"/>
        <v>#DIV/0!</v>
      </c>
      <c r="FW615" s="39" t="e">
        <f t="shared" si="1813"/>
        <v>#DIV/0!</v>
      </c>
      <c r="FY615" s="39" t="e">
        <f t="shared" si="1814"/>
        <v>#DIV/0!</v>
      </c>
      <c r="FZ615" s="39" t="e">
        <f t="shared" si="1815"/>
        <v>#DIV/0!</v>
      </c>
      <c r="GA615" s="39" t="e">
        <f t="shared" si="1816"/>
        <v>#DIV/0!</v>
      </c>
      <c r="GB615" s="39" t="e">
        <f t="shared" si="1817"/>
        <v>#DIV/0!</v>
      </c>
      <c r="GC615" s="39" t="e">
        <f t="shared" si="1818"/>
        <v>#DIV/0!</v>
      </c>
      <c r="GD615" s="39" t="e">
        <f t="shared" si="1819"/>
        <v>#DIV/0!</v>
      </c>
      <c r="GE615" s="39" t="e">
        <f t="shared" si="1820"/>
        <v>#DIV/0!</v>
      </c>
      <c r="GF615" s="39" t="e">
        <f t="shared" si="1821"/>
        <v>#DIV/0!</v>
      </c>
      <c r="GG615" s="39" t="e">
        <f t="shared" si="1822"/>
        <v>#DIV/0!</v>
      </c>
      <c r="GH615" s="39" t="e">
        <f t="shared" si="1823"/>
        <v>#DIV/0!</v>
      </c>
      <c r="GI615" s="39"/>
      <c r="GJ615" s="39" t="e">
        <f t="shared" si="1824"/>
        <v>#DIV/0!</v>
      </c>
      <c r="GK615" s="39" t="e">
        <f t="shared" si="1825"/>
        <v>#DIV/0!</v>
      </c>
      <c r="GL615" s="39" t="e">
        <f t="shared" si="1826"/>
        <v>#DIV/0!</v>
      </c>
      <c r="GM615" s="39" t="e">
        <f t="shared" si="1827"/>
        <v>#DIV/0!</v>
      </c>
      <c r="GN615" s="39" t="e">
        <f t="shared" si="1828"/>
        <v>#DIV/0!</v>
      </c>
      <c r="GO615" s="57"/>
      <c r="GP615" s="57" t="e">
        <f t="shared" si="1829"/>
        <v>#DIV/0!</v>
      </c>
      <c r="GQ615" s="59" t="e">
        <f t="shared" si="1830"/>
        <v>#DIV/0!</v>
      </c>
      <c r="GR615" s="41" t="e">
        <f t="shared" si="1831"/>
        <v>#DIV/0!</v>
      </c>
      <c r="GS615" s="57" t="e">
        <f t="shared" si="1832"/>
        <v>#DIV/0!</v>
      </c>
      <c r="GT615" s="57" t="e">
        <f t="shared" si="1833"/>
        <v>#DIV/0!</v>
      </c>
      <c r="GU615" s="57" t="e">
        <f t="shared" si="1834"/>
        <v>#DIV/0!</v>
      </c>
      <c r="GV615" s="57"/>
      <c r="GW615" s="42" t="e">
        <f t="shared" si="1835"/>
        <v>#DIV/0!</v>
      </c>
      <c r="GX615" s="42" t="e">
        <f t="shared" si="1836"/>
        <v>#DIV/0!</v>
      </c>
      <c r="GY615" s="42" t="e">
        <f t="shared" si="1837"/>
        <v>#DIV/0!</v>
      </c>
      <c r="GZ615" s="57"/>
      <c r="HA615" s="2" t="e">
        <f t="shared" si="1838"/>
        <v>#DIV/0!</v>
      </c>
      <c r="HB615" s="2" t="e">
        <f t="shared" si="1839"/>
        <v>#DIV/0!</v>
      </c>
      <c r="HC615" s="2" t="e">
        <f t="shared" si="1840"/>
        <v>#DIV/0!</v>
      </c>
      <c r="HD615" s="2" t="e">
        <f t="shared" si="1841"/>
        <v>#DIV/0!</v>
      </c>
      <c r="HE615" s="2" t="e">
        <f t="shared" si="1842"/>
        <v>#DIV/0!</v>
      </c>
      <c r="HF615" s="2" t="e">
        <f t="shared" si="1843"/>
        <v>#DIV/0!</v>
      </c>
      <c r="HG615" s="2" t="e">
        <f t="shared" si="1844"/>
        <v>#DIV/0!</v>
      </c>
      <c r="HH615" s="2" t="e">
        <f t="shared" si="1845"/>
        <v>#DIV/0!</v>
      </c>
      <c r="HI615" s="2" t="e">
        <f t="shared" si="1846"/>
        <v>#DIV/0!</v>
      </c>
      <c r="HJ615" s="11" t="e">
        <f t="shared" si="1847"/>
        <v>#DIV/0!</v>
      </c>
      <c r="HK615" s="60" t="e">
        <f t="shared" si="1848"/>
        <v>#DIV/0!</v>
      </c>
      <c r="HL615" s="57"/>
      <c r="HM615" s="57" t="e">
        <f t="shared" si="1849"/>
        <v>#DIV/0!</v>
      </c>
      <c r="HN615" s="57" t="e">
        <f t="shared" si="1850"/>
        <v>#DIV/0!</v>
      </c>
      <c r="HO615" s="57" t="e">
        <f t="shared" si="1851"/>
        <v>#DIV/0!</v>
      </c>
      <c r="HP615" s="57" t="e">
        <f t="shared" si="1852"/>
        <v>#DIV/0!</v>
      </c>
      <c r="HQ615" s="57" t="e">
        <f t="shared" si="1853"/>
        <v>#DIV/0!</v>
      </c>
      <c r="HR615" s="57"/>
      <c r="HS615" s="57" t="e">
        <f t="shared" si="1854"/>
        <v>#DIV/0!</v>
      </c>
      <c r="HT615" s="57" t="e">
        <f t="shared" si="1855"/>
        <v>#DIV/0!</v>
      </c>
      <c r="HU615" s="57" t="e">
        <f t="shared" si="1856"/>
        <v>#DIV/0!</v>
      </c>
      <c r="HV615" s="57" t="e">
        <f t="shared" si="1857"/>
        <v>#DIV/0!</v>
      </c>
      <c r="HW615" s="57" t="e">
        <f t="shared" si="1858"/>
        <v>#DIV/0!</v>
      </c>
      <c r="HX615" s="57"/>
      <c r="HY615" s="57" t="e">
        <f t="shared" si="1859"/>
        <v>#DIV/0!</v>
      </c>
      <c r="HZ615" s="57" t="e">
        <f t="shared" si="1860"/>
        <v>#DIV/0!</v>
      </c>
      <c r="IA615" s="57"/>
      <c r="IB615" s="61">
        <f t="shared" si="1861"/>
        <v>0</v>
      </c>
      <c r="IC615" s="57" t="str">
        <f t="shared" si="1862"/>
        <v/>
      </c>
      <c r="ID615" s="42"/>
      <c r="IE615" s="2" t="str">
        <f t="shared" si="1863"/>
        <v/>
      </c>
      <c r="IF615" s="60" t="e">
        <f t="shared" si="1864"/>
        <v>#DIV/0!</v>
      </c>
      <c r="IG615" s="60" t="str">
        <f t="shared" si="1865"/>
        <v/>
      </c>
      <c r="IH615" s="60" t="str">
        <f t="shared" si="1866"/>
        <v>zinco-</v>
      </c>
      <c r="II615" s="60" t="str">
        <f t="shared" si="1867"/>
        <v>mangano-</v>
      </c>
      <c r="IJ615" s="60" t="e">
        <f t="shared" si="1868"/>
        <v>#DIV/0!</v>
      </c>
      <c r="IK615" s="60" t="e">
        <f t="shared" si="1869"/>
        <v>#DIV/0!</v>
      </c>
      <c r="IL615" s="60" t="e">
        <f t="shared" si="1870"/>
        <v>#DIV/0!</v>
      </c>
      <c r="IM615" s="60" t="e">
        <f t="shared" si="1871"/>
        <v>#DIV/0!</v>
      </c>
      <c r="IN615" s="60" t="str">
        <f t="shared" si="1872"/>
        <v/>
      </c>
      <c r="IO615" s="60" t="str">
        <f t="shared" si="1873"/>
        <v/>
      </c>
      <c r="IP615" s="57"/>
      <c r="IQ615" s="57" t="str">
        <f t="shared" si="1874"/>
        <v>ERROR!!</v>
      </c>
    </row>
    <row r="616" spans="24:251">
      <c r="X616" s="29">
        <f t="shared" si="1730"/>
        <v>0</v>
      </c>
      <c r="Y616" s="29">
        <f t="shared" si="1731"/>
        <v>0</v>
      </c>
      <c r="Z616" s="29" t="e">
        <f t="shared" si="1732"/>
        <v>#DIV/0!</v>
      </c>
      <c r="AA616" s="29" t="e">
        <f t="shared" si="1733"/>
        <v>#DIV/0!</v>
      </c>
      <c r="AB616" s="29" t="e">
        <f t="shared" si="1734"/>
        <v>#DIV/0!</v>
      </c>
      <c r="AC616" s="29" t="e">
        <f t="shared" si="1735"/>
        <v>#DIV/0!</v>
      </c>
      <c r="AF616" s="23">
        <v>60.084299999999999</v>
      </c>
      <c r="AG616" s="23">
        <v>79.878799999999998</v>
      </c>
      <c r="AH616" s="23">
        <v>101.96120000000001</v>
      </c>
      <c r="AI616" s="23">
        <v>151.99039999999999</v>
      </c>
      <c r="AJ616" s="23">
        <v>159.69</v>
      </c>
      <c r="AK616" s="23">
        <v>71.846400000000003</v>
      </c>
      <c r="AL616" s="23">
        <v>70.9375</v>
      </c>
      <c r="AM616" s="23">
        <v>40.304400000000001</v>
      </c>
      <c r="AN616" s="23">
        <v>56.077399999999997</v>
      </c>
      <c r="AO616" s="23">
        <v>61.978999999999999</v>
      </c>
      <c r="AP616" s="23">
        <v>94.195999999999998</v>
      </c>
      <c r="AQ616" s="23">
        <v>18.998000000000001</v>
      </c>
      <c r="AR616" s="23">
        <v>35.450000000000003</v>
      </c>
      <c r="AS616" s="23">
        <v>29.88</v>
      </c>
      <c r="AT616" s="23">
        <v>74.691999999999993</v>
      </c>
      <c r="AU616" s="23">
        <v>81.39</v>
      </c>
      <c r="AX616" s="54">
        <f t="shared" si="1736"/>
        <v>0</v>
      </c>
      <c r="AY616" s="54">
        <f t="shared" si="1737"/>
        <v>0</v>
      </c>
      <c r="AZ616" s="54">
        <f t="shared" si="1738"/>
        <v>0</v>
      </c>
      <c r="BA616" s="54">
        <f t="shared" si="1739"/>
        <v>0</v>
      </c>
      <c r="BB616" s="54">
        <f t="shared" si="1740"/>
        <v>0</v>
      </c>
      <c r="BC616" s="54">
        <f t="shared" si="1741"/>
        <v>0</v>
      </c>
      <c r="BD616" s="54">
        <f t="shared" si="1742"/>
        <v>0</v>
      </c>
      <c r="BE616" s="54">
        <f t="shared" si="1743"/>
        <v>0</v>
      </c>
      <c r="BF616" s="54">
        <f t="shared" si="1744"/>
        <v>0</v>
      </c>
      <c r="BG616" s="54">
        <f t="shared" si="1745"/>
        <v>0</v>
      </c>
      <c r="BH616" s="54">
        <f t="shared" si="1746"/>
        <v>0</v>
      </c>
      <c r="BI616" s="54">
        <f t="shared" si="1747"/>
        <v>0</v>
      </c>
      <c r="BJ616" s="54">
        <f t="shared" si="1748"/>
        <v>0</v>
      </c>
      <c r="BK616" s="54">
        <f t="shared" si="1749"/>
        <v>0</v>
      </c>
      <c r="BL616" s="54">
        <f t="shared" si="1750"/>
        <v>0</v>
      </c>
      <c r="BM616" s="42"/>
      <c r="BO616" s="54">
        <f>'Norm-coeff'!$C$2+$AX616*'Norm-coeff'!$D$2+$AY616*'Norm-coeff'!$E$2+$AZ616*'Norm-coeff'!$F$2+$BA616*'Norm-coeff'!$G$2+$BB616*'Norm-coeff'!$H$2+$BC616*'Norm-coeff'!$I$2+$BD616*'Norm-coeff'!$J$2+$BE616*'Norm-coeff'!$K$2+$BF616*'Norm-coeff'!$L$2+$BG616*'Norm-coeff'!$M$2+$BH616*'Norm-coeff'!$N$2+$BI616*'Norm-coeff'!$O$2</f>
        <v>5.4045421474420303</v>
      </c>
      <c r="BP616" s="54">
        <f>'Norm-coeff'!$C$3+$AX616*'Norm-coeff'!$D$3+$AY616*'Norm-coeff'!$E$3+$AZ616*'Norm-coeff'!$F$3+$BA616*'Norm-coeff'!$G$3+$BB616*'Norm-coeff'!$H$3+$BC616*'Norm-coeff'!$I$3+$BD616*'Norm-coeff'!$J$3+$BE616*'Norm-coeff'!$K$3+$BF616*'Norm-coeff'!$L$3+$BG616*'Norm-coeff'!$M$3+$BH616*'Norm-coeff'!$N$3+$BI616*'Norm-coeff'!$O$3</f>
        <v>3.15319116612705</v>
      </c>
      <c r="BQ616" s="54">
        <f>'Norm-coeff'!$C$4+$AX616*'Norm-coeff'!$D$4+$AY616*'Norm-coeff'!$E$4+$AZ616*'Norm-coeff'!$F$4+$BA616*'Norm-coeff'!$G$4+$BB616*'Norm-coeff'!$H$4+$BC616*'Norm-coeff'!$I$4+$BD616*'Norm-coeff'!$J$4+$BE616*'Norm-coeff'!$K$4+$BF616*'Norm-coeff'!$L$4+$BG616*'Norm-coeff'!$M$4+$BH616*'Norm-coeff'!$N$4+$BI616*'Norm-coeff'!$O$4</f>
        <v>1.42115649462768</v>
      </c>
      <c r="BR616" s="54">
        <f>'Norm-coeff'!$C$5+$AX616*'Norm-coeff'!$D$5+$AY616*'Norm-coeff'!$E$5+$AZ616*'Norm-coeff'!$F$5+$BA616*'Norm-coeff'!$G$5+$BB616*'Norm-coeff'!$H$5+$BC616*'Norm-coeff'!$I$5+$BD616*'Norm-coeff'!$J$5+$BE616*'Norm-coeff'!$K$5+$BF616*'Norm-coeff'!$L$5+$BG616*'Norm-coeff'!$M$5+$BH616*'Norm-coeff'!$N$5+$BI616*'Norm-coeff'!$O$5</f>
        <v>1.0553329241296201</v>
      </c>
      <c r="BS616" s="54">
        <f>'Norm-coeff'!$C$6+$AX616*'Norm-coeff'!$D$6+$AY616*'Norm-coeff'!$E$6+$AZ616*'Norm-coeff'!$F$6+$BA616*'Norm-coeff'!$G$6+$BB616*'Norm-coeff'!$H$6+$BC616*'Norm-coeff'!$I$6+$BD616*'Norm-coeff'!$J$6+$BE616*'Norm-coeff'!$K$6+$BF616*'Norm-coeff'!$L$6+$BG616*'Norm-coeff'!$M$6+$BH616*'Norm-coeff'!$N$6+$BI616*'Norm-coeff'!$O$6</f>
        <v>-1.48700885495103E-2</v>
      </c>
      <c r="BT616" s="54">
        <f>'Norm-coeff'!$C$7+$AX616*'Norm-coeff'!$D$7+$AY616*'Norm-coeff'!$E$7+$AZ616*'Norm-coeff'!$F$7+$BA616*'Norm-coeff'!$G$7+$BB616*'Norm-coeff'!$H$7+$BC616*'Norm-coeff'!$I$7+$BD616*'Norm-coeff'!$J$7+$BE616*'Norm-coeff'!$K$7+$BF616*'Norm-coeff'!$L$7+$BG616*'Norm-coeff'!$M$7+$BH616*'Norm-coeff'!$N$7+$BI616*'Norm-coeff'!$O$7</f>
        <v>2.0907583608832998</v>
      </c>
      <c r="BU616" s="54">
        <f>'Norm-coeff'!$C$8+$AX616*'Norm-coeff'!$D$8+$AY616*'Norm-coeff'!$E$8+$AZ616*'Norm-coeff'!$F$8+$BA616*'Norm-coeff'!$G$8+$BB616*'Norm-coeff'!$H$8+$BC616*'Norm-coeff'!$I$8+$BD616*'Norm-coeff'!$J$8+$BE616*'Norm-coeff'!$K$8+$BF616*'Norm-coeff'!$L$8+$BG616*'Norm-coeff'!$M$8+$BH616*'Norm-coeff'!$N$8+$BI616*'Norm-coeff'!$O$8</f>
        <v>0.65894159836244504</v>
      </c>
      <c r="BV616" s="54">
        <f>'Norm-coeff'!$C$9+$AX616*'Norm-coeff'!$D$9+$AY616*'Norm-coeff'!$E$9+$AZ616*'Norm-coeff'!$F$9+$BA616*'Norm-coeff'!$G$9+$BB616*'Norm-coeff'!$H$9+$BC616*'Norm-coeff'!$I$9+$BD616*'Norm-coeff'!$J$9+$BE616*'Norm-coeff'!$K$9+$BF616*'Norm-coeff'!$L$9+$BG616*'Norm-coeff'!$M$9+$BH616*'Norm-coeff'!$N$9+$BI616*'Norm-coeff'!$O$9</f>
        <v>1.48961085014701</v>
      </c>
      <c r="BW616" s="54">
        <f>'Norm-coeff'!$C$10+$AX616*'Norm-coeff'!$D$10+$AY616*'Norm-coeff'!$E$10+$AZ616*'Norm-coeff'!$F$10+$BA616*'Norm-coeff'!$G$10+$BB616*'Norm-coeff'!$H$10+$BC616*'Norm-coeff'!$I$10+$BD616*'Norm-coeff'!$J$10+$BE616*'Norm-coeff'!$K$10+$BF616*'Norm-coeff'!$L$10+$BG616*'Norm-coeff'!$M$10+$BH616*'Norm-coeff'!$N$10+$BI616*'Norm-coeff'!$O$10</f>
        <v>1.42058735749591</v>
      </c>
      <c r="BX616" s="54">
        <f>'Norm-coeff'!$C$11+$AX616*'Norm-coeff'!$D$11+$AY616*'Norm-coeff'!$E$11+$AZ616*'Norm-coeff'!$F$11+$BA616*'Norm-coeff'!$G$11+$BB616*'Norm-coeff'!$H$11+$BC616*'Norm-coeff'!$I$11+$BD616*'Norm-coeff'!$J$11+$BE616*'Norm-coeff'!$K$11+$BF616*'Norm-coeff'!$L$11+$BG616*'Norm-coeff'!$M$11+$BH616*'Norm-coeff'!$N$11+$BI616*'Norm-coeff'!$O$11</f>
        <v>0.221233014421479</v>
      </c>
      <c r="BY616" s="54">
        <f>'Norm-coeff'!$C$12+$AX616*'Norm-coeff'!$D$12+$AY616*'Norm-coeff'!$E$12+$AZ616*'Norm-coeff'!$F$12+$BA616*'Norm-coeff'!$G$12+$BB616*'Norm-coeff'!$H$12+$BC616*'Norm-coeff'!$I$12+$BD616*'Norm-coeff'!$J$12+$BE616*'Norm-coeff'!$K$12+$BF616*'Norm-coeff'!$L$12+$BG616*'Norm-coeff'!$M$12+$BH616*'Norm-coeff'!$N$12+$BI616*'Norm-coeff'!$O$12</f>
        <v>0.283527502056037</v>
      </c>
      <c r="BZ616" s="54">
        <f>'Norm-coeff'!$C$13+$AX616*'Norm-coeff'!$D$13+$AY616*'Norm-coeff'!$E$13+$AZ616*'Norm-coeff'!$F$13+$BA616*'Norm-coeff'!$G$13+$BB616*'Norm-coeff'!$H$13+$BC616*'Norm-coeff'!$I$13+$BD616*'Norm-coeff'!$J$13+$BE616*'Norm-coeff'!$K$13+$BF616*'Norm-coeff'!$L$13+$BG616*'Norm-coeff'!$M$13+$BH616*'Norm-coeff'!$N$13+$BI616*'Norm-coeff'!$O$13</f>
        <v>-4.1864930554451202E-2</v>
      </c>
      <c r="CA616" s="54">
        <f>'Norm-coeff'!$C$14+$AX616*'Norm-coeff'!$D$14+$AY616*'Norm-coeff'!$E$14+$AZ616*'Norm-coeff'!$F$14+$BA616*'Norm-coeff'!$G$14+$BB616*'Norm-coeff'!$H$14+$BC616*'Norm-coeff'!$I$14+$BD616*'Norm-coeff'!$J$14+$BE616*'Norm-coeff'!$K$14+$BF616*'Norm-coeff'!$L$14+$BG616*'Norm-coeff'!$M$14+$BH616*'Norm-coeff'!$N$14+$BI616*'Norm-coeff'!$O$14</f>
        <v>4.2526983164477103</v>
      </c>
      <c r="CC616" s="54">
        <f t="shared" si="1875"/>
        <v>0</v>
      </c>
      <c r="CG616" s="54">
        <f t="shared" si="1751"/>
        <v>0</v>
      </c>
      <c r="CH616" s="54">
        <f t="shared" si="1729"/>
        <v>0</v>
      </c>
      <c r="CI616" s="54">
        <f t="shared" si="1752"/>
        <v>0</v>
      </c>
      <c r="CJ616" s="56">
        <f t="shared" si="1753"/>
        <v>0</v>
      </c>
      <c r="CK616" s="54">
        <f t="shared" si="1754"/>
        <v>0</v>
      </c>
      <c r="CL616" s="54">
        <f t="shared" si="1755"/>
        <v>0</v>
      </c>
      <c r="CM616" s="54">
        <f t="shared" si="1756"/>
        <v>0</v>
      </c>
      <c r="CN616" s="54">
        <f t="shared" si="1757"/>
        <v>0</v>
      </c>
      <c r="CO616" s="54">
        <f t="shared" si="1758"/>
        <v>0</v>
      </c>
      <c r="CP616" s="54">
        <f t="shared" si="1759"/>
        <v>0</v>
      </c>
      <c r="CQ616" s="54">
        <f t="shared" si="1760"/>
        <v>0</v>
      </c>
      <c r="CR616" s="54">
        <f t="shared" si="1761"/>
        <v>0</v>
      </c>
      <c r="CS616" s="54">
        <f t="shared" si="1762"/>
        <v>0</v>
      </c>
      <c r="CU616" s="54">
        <f t="shared" si="1763"/>
        <v>0</v>
      </c>
      <c r="CV616" s="54">
        <f t="shared" si="1764"/>
        <v>0</v>
      </c>
      <c r="CW616" s="54">
        <f t="shared" si="1765"/>
        <v>0</v>
      </c>
      <c r="CX616" s="54">
        <f t="shared" si="1766"/>
        <v>0</v>
      </c>
      <c r="CZ616" s="54">
        <f t="shared" si="1767"/>
        <v>0</v>
      </c>
      <c r="DA616" s="54">
        <f t="shared" si="1768"/>
        <v>0</v>
      </c>
      <c r="DB616" s="54">
        <f t="shared" si="1769"/>
        <v>0</v>
      </c>
      <c r="DC616" s="54">
        <f t="shared" si="1770"/>
        <v>0</v>
      </c>
      <c r="DD616" s="54">
        <f t="shared" si="1771"/>
        <v>0</v>
      </c>
      <c r="DE616" s="54">
        <f t="shared" si="1772"/>
        <v>0</v>
      </c>
      <c r="DF616" s="54">
        <f t="shared" si="1773"/>
        <v>0</v>
      </c>
      <c r="DG616" s="54">
        <f t="shared" si="1774"/>
        <v>2</v>
      </c>
      <c r="DH616" s="71">
        <f t="shared" si="1775"/>
        <v>0</v>
      </c>
      <c r="DI616" s="71">
        <f t="shared" si="1776"/>
        <v>0</v>
      </c>
      <c r="DJ616" s="54">
        <f t="shared" si="1777"/>
        <v>0</v>
      </c>
      <c r="DK616" s="54">
        <f t="shared" si="1778"/>
        <v>2</v>
      </c>
      <c r="DL616" s="4">
        <f t="shared" si="1703"/>
        <v>0</v>
      </c>
      <c r="DM616" s="3">
        <f t="shared" si="1779"/>
        <v>0</v>
      </c>
      <c r="DN616" s="3">
        <f t="shared" si="1780"/>
        <v>0</v>
      </c>
      <c r="DO616" s="4" t="e">
        <f t="shared" si="1781"/>
        <v>#DIV/0!</v>
      </c>
      <c r="DP616" s="57"/>
      <c r="DQ616" s="57"/>
      <c r="DR616" s="56">
        <f t="shared" si="1704"/>
        <v>2</v>
      </c>
      <c r="DS616" s="56">
        <f t="shared" si="1705"/>
        <v>0</v>
      </c>
      <c r="DT616" s="38">
        <f t="shared" si="1706"/>
        <v>0</v>
      </c>
      <c r="DU616" s="38">
        <f t="shared" si="1782"/>
        <v>2</v>
      </c>
      <c r="DV616" s="38">
        <f t="shared" si="1707"/>
        <v>0</v>
      </c>
      <c r="DW616" s="39">
        <f t="shared" si="1708"/>
        <v>0</v>
      </c>
      <c r="DX616" s="39">
        <f t="shared" si="1709"/>
        <v>0</v>
      </c>
      <c r="DY616" s="39">
        <f t="shared" si="1710"/>
        <v>0</v>
      </c>
      <c r="DZ616" s="39">
        <f t="shared" si="1711"/>
        <v>0</v>
      </c>
      <c r="EA616" s="39">
        <f t="shared" si="1712"/>
        <v>0</v>
      </c>
      <c r="EB616" s="37" t="e">
        <f t="shared" si="1783"/>
        <v>#DIV/0!</v>
      </c>
      <c r="EC616" s="37" t="e">
        <f t="shared" si="1784"/>
        <v>#DIV/0!</v>
      </c>
      <c r="ED616" s="37" t="e">
        <f t="shared" si="1785"/>
        <v>#DIV/0!</v>
      </c>
      <c r="EE616" s="37" t="e">
        <f t="shared" si="1786"/>
        <v>#DIV/0!</v>
      </c>
      <c r="EF616" s="39" t="e">
        <f t="shared" si="1787"/>
        <v>#DIV/0!</v>
      </c>
      <c r="EG616" s="37" t="e">
        <f t="shared" si="1788"/>
        <v>#DIV/0!</v>
      </c>
      <c r="EH616" s="37" t="e">
        <f t="shared" si="1789"/>
        <v>#DIV/0!</v>
      </c>
      <c r="EI616" s="11" t="b">
        <f t="shared" si="1790"/>
        <v>1</v>
      </c>
      <c r="EJ616" s="11" t="b">
        <f t="shared" si="1791"/>
        <v>0</v>
      </c>
      <c r="EK616" s="39" t="e">
        <f t="shared" si="1792"/>
        <v>#DIV/0!</v>
      </c>
      <c r="EL616" s="39" t="e">
        <f t="shared" si="1793"/>
        <v>#DIV/0!</v>
      </c>
      <c r="EM616" s="39" t="e">
        <f t="shared" si="1794"/>
        <v>#DIV/0!</v>
      </c>
      <c r="EN616" s="39" t="e">
        <f t="shared" si="1795"/>
        <v>#DIV/0!</v>
      </c>
      <c r="EO616" s="39" t="e">
        <f t="shared" si="1796"/>
        <v>#DIV/0!</v>
      </c>
      <c r="EP616" s="39" t="e">
        <f t="shared" si="1797"/>
        <v>#DIV/0!</v>
      </c>
      <c r="EQ616" s="39" t="e">
        <f t="shared" si="1798"/>
        <v>#DIV/0!</v>
      </c>
      <c r="ER616" s="39" t="e">
        <f t="shared" si="1799"/>
        <v>#DIV/0!</v>
      </c>
      <c r="ES616" s="58" t="str">
        <f t="shared" si="1800"/>
        <v>(OH,F,Cl)-dominate amphibole</v>
      </c>
      <c r="ET616" s="58" t="e">
        <f t="shared" si="1801"/>
        <v>#N/A</v>
      </c>
      <c r="EU616" s="56">
        <f t="shared" si="1713"/>
        <v>0</v>
      </c>
      <c r="EV616" s="56">
        <f t="shared" si="1714"/>
        <v>0</v>
      </c>
      <c r="EW616" s="56">
        <f t="shared" si="1715"/>
        <v>0</v>
      </c>
      <c r="EX616" s="56">
        <f t="shared" si="1716"/>
        <v>0</v>
      </c>
      <c r="EY616" s="56">
        <f t="shared" si="1717"/>
        <v>0</v>
      </c>
      <c r="EZ616" s="56">
        <f t="shared" si="1718"/>
        <v>0</v>
      </c>
      <c r="FA616" s="39">
        <f t="shared" si="1719"/>
        <v>0</v>
      </c>
      <c r="FB616" s="39">
        <f t="shared" si="1720"/>
        <v>0</v>
      </c>
      <c r="FC616" s="54">
        <f t="shared" si="1721"/>
        <v>0</v>
      </c>
      <c r="FD616" s="54">
        <f t="shared" si="1722"/>
        <v>0</v>
      </c>
      <c r="FE616" s="39">
        <f t="shared" si="1723"/>
        <v>0</v>
      </c>
      <c r="FF616" s="54">
        <f t="shared" si="1724"/>
        <v>0</v>
      </c>
      <c r="FG616" s="39">
        <f t="shared" si="1725"/>
        <v>0</v>
      </c>
      <c r="FH616" s="39">
        <f t="shared" si="1802"/>
        <v>0</v>
      </c>
      <c r="FI616" s="39">
        <f t="shared" si="1803"/>
        <v>0</v>
      </c>
      <c r="FJ616" s="39">
        <f t="shared" si="1804"/>
        <v>0</v>
      </c>
      <c r="FK616" s="39" t="e">
        <f t="shared" si="1805"/>
        <v>#DIV/0!</v>
      </c>
      <c r="FL616" s="39" t="e">
        <f t="shared" si="1806"/>
        <v>#DIV/0!</v>
      </c>
      <c r="FM616" s="39" t="e">
        <f t="shared" si="1807"/>
        <v>#DIV/0!</v>
      </c>
      <c r="FN616" s="39">
        <f t="shared" si="1808"/>
        <v>1</v>
      </c>
      <c r="FO616" s="39">
        <f t="shared" si="1726"/>
        <v>0</v>
      </c>
      <c r="FP616" s="39">
        <f t="shared" si="1727"/>
        <v>0</v>
      </c>
      <c r="FQ616" s="39">
        <f t="shared" si="1728"/>
        <v>0</v>
      </c>
      <c r="FR616" s="39">
        <f t="shared" si="1809"/>
        <v>0</v>
      </c>
      <c r="FS616" s="39">
        <f t="shared" si="1810"/>
        <v>0</v>
      </c>
      <c r="FU616" s="39" t="e">
        <f t="shared" si="1811"/>
        <v>#DIV/0!</v>
      </c>
      <c r="FV616" s="39" t="e">
        <f t="shared" si="1812"/>
        <v>#DIV/0!</v>
      </c>
      <c r="FW616" s="39" t="e">
        <f t="shared" si="1813"/>
        <v>#DIV/0!</v>
      </c>
      <c r="FY616" s="39" t="e">
        <f t="shared" si="1814"/>
        <v>#DIV/0!</v>
      </c>
      <c r="FZ616" s="39" t="e">
        <f t="shared" si="1815"/>
        <v>#DIV/0!</v>
      </c>
      <c r="GA616" s="39" t="e">
        <f t="shared" si="1816"/>
        <v>#DIV/0!</v>
      </c>
      <c r="GB616" s="39" t="e">
        <f t="shared" si="1817"/>
        <v>#DIV/0!</v>
      </c>
      <c r="GC616" s="39" t="e">
        <f t="shared" si="1818"/>
        <v>#DIV/0!</v>
      </c>
      <c r="GD616" s="39" t="e">
        <f t="shared" si="1819"/>
        <v>#DIV/0!</v>
      </c>
      <c r="GE616" s="39" t="e">
        <f t="shared" si="1820"/>
        <v>#DIV/0!</v>
      </c>
      <c r="GF616" s="39" t="e">
        <f t="shared" si="1821"/>
        <v>#DIV/0!</v>
      </c>
      <c r="GG616" s="39" t="e">
        <f t="shared" si="1822"/>
        <v>#DIV/0!</v>
      </c>
      <c r="GH616" s="39" t="e">
        <f t="shared" si="1823"/>
        <v>#DIV/0!</v>
      </c>
      <c r="GI616" s="39"/>
      <c r="GJ616" s="39" t="e">
        <f t="shared" si="1824"/>
        <v>#DIV/0!</v>
      </c>
      <c r="GK616" s="39" t="e">
        <f t="shared" si="1825"/>
        <v>#DIV/0!</v>
      </c>
      <c r="GL616" s="39" t="e">
        <f t="shared" si="1826"/>
        <v>#DIV/0!</v>
      </c>
      <c r="GM616" s="39" t="e">
        <f t="shared" si="1827"/>
        <v>#DIV/0!</v>
      </c>
      <c r="GN616" s="39" t="e">
        <f t="shared" si="1828"/>
        <v>#DIV/0!</v>
      </c>
      <c r="GO616" s="57"/>
      <c r="GP616" s="57" t="e">
        <f t="shared" si="1829"/>
        <v>#DIV/0!</v>
      </c>
      <c r="GQ616" s="59" t="e">
        <f t="shared" si="1830"/>
        <v>#DIV/0!</v>
      </c>
      <c r="GR616" s="41" t="e">
        <f t="shared" si="1831"/>
        <v>#DIV/0!</v>
      </c>
      <c r="GS616" s="57" t="e">
        <f t="shared" si="1832"/>
        <v>#DIV/0!</v>
      </c>
      <c r="GT616" s="57" t="e">
        <f t="shared" si="1833"/>
        <v>#DIV/0!</v>
      </c>
      <c r="GU616" s="57" t="e">
        <f t="shared" si="1834"/>
        <v>#DIV/0!</v>
      </c>
      <c r="GV616" s="57"/>
      <c r="GW616" s="42" t="e">
        <f t="shared" si="1835"/>
        <v>#DIV/0!</v>
      </c>
      <c r="GX616" s="42" t="e">
        <f t="shared" si="1836"/>
        <v>#DIV/0!</v>
      </c>
      <c r="GY616" s="42" t="e">
        <f t="shared" si="1837"/>
        <v>#DIV/0!</v>
      </c>
      <c r="GZ616" s="57"/>
      <c r="HA616" s="2" t="e">
        <f t="shared" si="1838"/>
        <v>#DIV/0!</v>
      </c>
      <c r="HB616" s="2" t="e">
        <f t="shared" si="1839"/>
        <v>#DIV/0!</v>
      </c>
      <c r="HC616" s="2" t="e">
        <f t="shared" si="1840"/>
        <v>#DIV/0!</v>
      </c>
      <c r="HD616" s="2" t="e">
        <f t="shared" si="1841"/>
        <v>#DIV/0!</v>
      </c>
      <c r="HE616" s="2" t="e">
        <f t="shared" si="1842"/>
        <v>#DIV/0!</v>
      </c>
      <c r="HF616" s="2" t="e">
        <f t="shared" si="1843"/>
        <v>#DIV/0!</v>
      </c>
      <c r="HG616" s="2" t="e">
        <f t="shared" si="1844"/>
        <v>#DIV/0!</v>
      </c>
      <c r="HH616" s="2" t="e">
        <f t="shared" si="1845"/>
        <v>#DIV/0!</v>
      </c>
      <c r="HI616" s="2" t="e">
        <f t="shared" si="1846"/>
        <v>#DIV/0!</v>
      </c>
      <c r="HJ616" s="11" t="e">
        <f t="shared" si="1847"/>
        <v>#DIV/0!</v>
      </c>
      <c r="HK616" s="60" t="e">
        <f t="shared" si="1848"/>
        <v>#DIV/0!</v>
      </c>
      <c r="HL616" s="57"/>
      <c r="HM616" s="57" t="e">
        <f t="shared" si="1849"/>
        <v>#DIV/0!</v>
      </c>
      <c r="HN616" s="57" t="e">
        <f t="shared" si="1850"/>
        <v>#DIV/0!</v>
      </c>
      <c r="HO616" s="57" t="e">
        <f t="shared" si="1851"/>
        <v>#DIV/0!</v>
      </c>
      <c r="HP616" s="57" t="e">
        <f t="shared" si="1852"/>
        <v>#DIV/0!</v>
      </c>
      <c r="HQ616" s="57" t="e">
        <f t="shared" si="1853"/>
        <v>#DIV/0!</v>
      </c>
      <c r="HR616" s="57"/>
      <c r="HS616" s="57" t="e">
        <f t="shared" si="1854"/>
        <v>#DIV/0!</v>
      </c>
      <c r="HT616" s="57" t="e">
        <f t="shared" si="1855"/>
        <v>#DIV/0!</v>
      </c>
      <c r="HU616" s="57" t="e">
        <f t="shared" si="1856"/>
        <v>#DIV/0!</v>
      </c>
      <c r="HV616" s="57" t="e">
        <f t="shared" si="1857"/>
        <v>#DIV/0!</v>
      </c>
      <c r="HW616" s="57" t="e">
        <f t="shared" si="1858"/>
        <v>#DIV/0!</v>
      </c>
      <c r="HX616" s="57"/>
      <c r="HY616" s="57" t="e">
        <f t="shared" si="1859"/>
        <v>#DIV/0!</v>
      </c>
      <c r="HZ616" s="57" t="e">
        <f t="shared" si="1860"/>
        <v>#DIV/0!</v>
      </c>
      <c r="IA616" s="57"/>
      <c r="IB616" s="61">
        <f t="shared" si="1861"/>
        <v>0</v>
      </c>
      <c r="IC616" s="57" t="str">
        <f t="shared" si="1862"/>
        <v/>
      </c>
      <c r="ID616" s="42"/>
      <c r="IE616" s="2" t="str">
        <f t="shared" si="1863"/>
        <v/>
      </c>
      <c r="IF616" s="60" t="e">
        <f t="shared" si="1864"/>
        <v>#DIV/0!</v>
      </c>
      <c r="IG616" s="60" t="str">
        <f t="shared" si="1865"/>
        <v/>
      </c>
      <c r="IH616" s="60" t="str">
        <f t="shared" si="1866"/>
        <v>zinco-</v>
      </c>
      <c r="II616" s="60" t="str">
        <f t="shared" si="1867"/>
        <v>mangano-</v>
      </c>
      <c r="IJ616" s="60" t="e">
        <f t="shared" si="1868"/>
        <v>#DIV/0!</v>
      </c>
      <c r="IK616" s="60" t="e">
        <f t="shared" si="1869"/>
        <v>#DIV/0!</v>
      </c>
      <c r="IL616" s="60" t="e">
        <f t="shared" si="1870"/>
        <v>#DIV/0!</v>
      </c>
      <c r="IM616" s="60" t="e">
        <f t="shared" si="1871"/>
        <v>#DIV/0!</v>
      </c>
      <c r="IN616" s="60" t="str">
        <f t="shared" si="1872"/>
        <v/>
      </c>
      <c r="IO616" s="60" t="str">
        <f t="shared" si="1873"/>
        <v/>
      </c>
      <c r="IP616" s="57"/>
      <c r="IQ616" s="57" t="str">
        <f t="shared" si="1874"/>
        <v>ERROR!!</v>
      </c>
    </row>
    <row r="617" spans="24:251">
      <c r="X617" s="29">
        <f t="shared" si="1730"/>
        <v>0</v>
      </c>
      <c r="Y617" s="29">
        <f t="shared" si="1731"/>
        <v>0</v>
      </c>
      <c r="Z617" s="29" t="e">
        <f t="shared" si="1732"/>
        <v>#DIV/0!</v>
      </c>
      <c r="AA617" s="29" t="e">
        <f t="shared" si="1733"/>
        <v>#DIV/0!</v>
      </c>
      <c r="AB617" s="29" t="e">
        <f t="shared" si="1734"/>
        <v>#DIV/0!</v>
      </c>
      <c r="AC617" s="29" t="e">
        <f t="shared" si="1735"/>
        <v>#DIV/0!</v>
      </c>
      <c r="AF617" s="23">
        <v>60.084299999999999</v>
      </c>
      <c r="AG617" s="23">
        <v>79.878799999999998</v>
      </c>
      <c r="AH617" s="23">
        <v>101.96120000000001</v>
      </c>
      <c r="AI617" s="23">
        <v>151.99039999999999</v>
      </c>
      <c r="AJ617" s="23">
        <v>159.69</v>
      </c>
      <c r="AK617" s="23">
        <v>71.846400000000003</v>
      </c>
      <c r="AL617" s="23">
        <v>70.9375</v>
      </c>
      <c r="AM617" s="23">
        <v>40.304400000000001</v>
      </c>
      <c r="AN617" s="23">
        <v>56.077399999999997</v>
      </c>
      <c r="AO617" s="23">
        <v>61.978999999999999</v>
      </c>
      <c r="AP617" s="23">
        <v>94.195999999999998</v>
      </c>
      <c r="AQ617" s="23">
        <v>18.998000000000001</v>
      </c>
      <c r="AR617" s="23">
        <v>35.450000000000003</v>
      </c>
      <c r="AS617" s="23">
        <v>29.88</v>
      </c>
      <c r="AT617" s="23">
        <v>74.691999999999993</v>
      </c>
      <c r="AU617" s="23">
        <v>81.39</v>
      </c>
      <c r="AX617" s="54">
        <f t="shared" si="1736"/>
        <v>0</v>
      </c>
      <c r="AY617" s="54">
        <f t="shared" si="1737"/>
        <v>0</v>
      </c>
      <c r="AZ617" s="54">
        <f t="shared" si="1738"/>
        <v>0</v>
      </c>
      <c r="BA617" s="54">
        <f t="shared" si="1739"/>
        <v>0</v>
      </c>
      <c r="BB617" s="54">
        <f t="shared" si="1740"/>
        <v>0</v>
      </c>
      <c r="BC617" s="54">
        <f t="shared" si="1741"/>
        <v>0</v>
      </c>
      <c r="BD617" s="54">
        <f t="shared" si="1742"/>
        <v>0</v>
      </c>
      <c r="BE617" s="54">
        <f t="shared" si="1743"/>
        <v>0</v>
      </c>
      <c r="BF617" s="54">
        <f t="shared" si="1744"/>
        <v>0</v>
      </c>
      <c r="BG617" s="54">
        <f t="shared" si="1745"/>
        <v>0</v>
      </c>
      <c r="BH617" s="54">
        <f t="shared" si="1746"/>
        <v>0</v>
      </c>
      <c r="BI617" s="54">
        <f t="shared" si="1747"/>
        <v>0</v>
      </c>
      <c r="BJ617" s="54">
        <f t="shared" si="1748"/>
        <v>0</v>
      </c>
      <c r="BK617" s="54">
        <f t="shared" si="1749"/>
        <v>0</v>
      </c>
      <c r="BL617" s="54">
        <f t="shared" si="1750"/>
        <v>0</v>
      </c>
      <c r="BM617" s="42"/>
      <c r="BO617" s="54">
        <f>'Norm-coeff'!$C$2+$AX617*'Norm-coeff'!$D$2+$AY617*'Norm-coeff'!$E$2+$AZ617*'Norm-coeff'!$F$2+$BA617*'Norm-coeff'!$G$2+$BB617*'Norm-coeff'!$H$2+$BC617*'Norm-coeff'!$I$2+$BD617*'Norm-coeff'!$J$2+$BE617*'Norm-coeff'!$K$2+$BF617*'Norm-coeff'!$L$2+$BG617*'Norm-coeff'!$M$2+$BH617*'Norm-coeff'!$N$2+$BI617*'Norm-coeff'!$O$2</f>
        <v>5.4045421474420303</v>
      </c>
      <c r="BP617" s="54">
        <f>'Norm-coeff'!$C$3+$AX617*'Norm-coeff'!$D$3+$AY617*'Norm-coeff'!$E$3+$AZ617*'Norm-coeff'!$F$3+$BA617*'Norm-coeff'!$G$3+$BB617*'Norm-coeff'!$H$3+$BC617*'Norm-coeff'!$I$3+$BD617*'Norm-coeff'!$J$3+$BE617*'Norm-coeff'!$K$3+$BF617*'Norm-coeff'!$L$3+$BG617*'Norm-coeff'!$M$3+$BH617*'Norm-coeff'!$N$3+$BI617*'Norm-coeff'!$O$3</f>
        <v>3.15319116612705</v>
      </c>
      <c r="BQ617" s="54">
        <f>'Norm-coeff'!$C$4+$AX617*'Norm-coeff'!$D$4+$AY617*'Norm-coeff'!$E$4+$AZ617*'Norm-coeff'!$F$4+$BA617*'Norm-coeff'!$G$4+$BB617*'Norm-coeff'!$H$4+$BC617*'Norm-coeff'!$I$4+$BD617*'Norm-coeff'!$J$4+$BE617*'Norm-coeff'!$K$4+$BF617*'Norm-coeff'!$L$4+$BG617*'Norm-coeff'!$M$4+$BH617*'Norm-coeff'!$N$4+$BI617*'Norm-coeff'!$O$4</f>
        <v>1.42115649462768</v>
      </c>
      <c r="BR617" s="54">
        <f>'Norm-coeff'!$C$5+$AX617*'Norm-coeff'!$D$5+$AY617*'Norm-coeff'!$E$5+$AZ617*'Norm-coeff'!$F$5+$BA617*'Norm-coeff'!$G$5+$BB617*'Norm-coeff'!$H$5+$BC617*'Norm-coeff'!$I$5+$BD617*'Norm-coeff'!$J$5+$BE617*'Norm-coeff'!$K$5+$BF617*'Norm-coeff'!$L$5+$BG617*'Norm-coeff'!$M$5+$BH617*'Norm-coeff'!$N$5+$BI617*'Norm-coeff'!$O$5</f>
        <v>1.0553329241296201</v>
      </c>
      <c r="BS617" s="54">
        <f>'Norm-coeff'!$C$6+$AX617*'Norm-coeff'!$D$6+$AY617*'Norm-coeff'!$E$6+$AZ617*'Norm-coeff'!$F$6+$BA617*'Norm-coeff'!$G$6+$BB617*'Norm-coeff'!$H$6+$BC617*'Norm-coeff'!$I$6+$BD617*'Norm-coeff'!$J$6+$BE617*'Norm-coeff'!$K$6+$BF617*'Norm-coeff'!$L$6+$BG617*'Norm-coeff'!$M$6+$BH617*'Norm-coeff'!$N$6+$BI617*'Norm-coeff'!$O$6</f>
        <v>-1.48700885495103E-2</v>
      </c>
      <c r="BT617" s="54">
        <f>'Norm-coeff'!$C$7+$AX617*'Norm-coeff'!$D$7+$AY617*'Norm-coeff'!$E$7+$AZ617*'Norm-coeff'!$F$7+$BA617*'Norm-coeff'!$G$7+$BB617*'Norm-coeff'!$H$7+$BC617*'Norm-coeff'!$I$7+$BD617*'Norm-coeff'!$J$7+$BE617*'Norm-coeff'!$K$7+$BF617*'Norm-coeff'!$L$7+$BG617*'Norm-coeff'!$M$7+$BH617*'Norm-coeff'!$N$7+$BI617*'Norm-coeff'!$O$7</f>
        <v>2.0907583608832998</v>
      </c>
      <c r="BU617" s="54">
        <f>'Norm-coeff'!$C$8+$AX617*'Norm-coeff'!$D$8+$AY617*'Norm-coeff'!$E$8+$AZ617*'Norm-coeff'!$F$8+$BA617*'Norm-coeff'!$G$8+$BB617*'Norm-coeff'!$H$8+$BC617*'Norm-coeff'!$I$8+$BD617*'Norm-coeff'!$J$8+$BE617*'Norm-coeff'!$K$8+$BF617*'Norm-coeff'!$L$8+$BG617*'Norm-coeff'!$M$8+$BH617*'Norm-coeff'!$N$8+$BI617*'Norm-coeff'!$O$8</f>
        <v>0.65894159836244504</v>
      </c>
      <c r="BV617" s="54">
        <f>'Norm-coeff'!$C$9+$AX617*'Norm-coeff'!$D$9+$AY617*'Norm-coeff'!$E$9+$AZ617*'Norm-coeff'!$F$9+$BA617*'Norm-coeff'!$G$9+$BB617*'Norm-coeff'!$H$9+$BC617*'Norm-coeff'!$I$9+$BD617*'Norm-coeff'!$J$9+$BE617*'Norm-coeff'!$K$9+$BF617*'Norm-coeff'!$L$9+$BG617*'Norm-coeff'!$M$9+$BH617*'Norm-coeff'!$N$9+$BI617*'Norm-coeff'!$O$9</f>
        <v>1.48961085014701</v>
      </c>
      <c r="BW617" s="54">
        <f>'Norm-coeff'!$C$10+$AX617*'Norm-coeff'!$D$10+$AY617*'Norm-coeff'!$E$10+$AZ617*'Norm-coeff'!$F$10+$BA617*'Norm-coeff'!$G$10+$BB617*'Norm-coeff'!$H$10+$BC617*'Norm-coeff'!$I$10+$BD617*'Norm-coeff'!$J$10+$BE617*'Norm-coeff'!$K$10+$BF617*'Norm-coeff'!$L$10+$BG617*'Norm-coeff'!$M$10+$BH617*'Norm-coeff'!$N$10+$BI617*'Norm-coeff'!$O$10</f>
        <v>1.42058735749591</v>
      </c>
      <c r="BX617" s="54">
        <f>'Norm-coeff'!$C$11+$AX617*'Norm-coeff'!$D$11+$AY617*'Norm-coeff'!$E$11+$AZ617*'Norm-coeff'!$F$11+$BA617*'Norm-coeff'!$G$11+$BB617*'Norm-coeff'!$H$11+$BC617*'Norm-coeff'!$I$11+$BD617*'Norm-coeff'!$J$11+$BE617*'Norm-coeff'!$K$11+$BF617*'Norm-coeff'!$L$11+$BG617*'Norm-coeff'!$M$11+$BH617*'Norm-coeff'!$N$11+$BI617*'Norm-coeff'!$O$11</f>
        <v>0.221233014421479</v>
      </c>
      <c r="BY617" s="54">
        <f>'Norm-coeff'!$C$12+$AX617*'Norm-coeff'!$D$12+$AY617*'Norm-coeff'!$E$12+$AZ617*'Norm-coeff'!$F$12+$BA617*'Norm-coeff'!$G$12+$BB617*'Norm-coeff'!$H$12+$BC617*'Norm-coeff'!$I$12+$BD617*'Norm-coeff'!$J$12+$BE617*'Norm-coeff'!$K$12+$BF617*'Norm-coeff'!$L$12+$BG617*'Norm-coeff'!$M$12+$BH617*'Norm-coeff'!$N$12+$BI617*'Norm-coeff'!$O$12</f>
        <v>0.283527502056037</v>
      </c>
      <c r="BZ617" s="54">
        <f>'Norm-coeff'!$C$13+$AX617*'Norm-coeff'!$D$13+$AY617*'Norm-coeff'!$E$13+$AZ617*'Norm-coeff'!$F$13+$BA617*'Norm-coeff'!$G$13+$BB617*'Norm-coeff'!$H$13+$BC617*'Norm-coeff'!$I$13+$BD617*'Norm-coeff'!$J$13+$BE617*'Norm-coeff'!$K$13+$BF617*'Norm-coeff'!$L$13+$BG617*'Norm-coeff'!$M$13+$BH617*'Norm-coeff'!$N$13+$BI617*'Norm-coeff'!$O$13</f>
        <v>-4.1864930554451202E-2</v>
      </c>
      <c r="CA617" s="54">
        <f>'Norm-coeff'!$C$14+$AX617*'Norm-coeff'!$D$14+$AY617*'Norm-coeff'!$E$14+$AZ617*'Norm-coeff'!$F$14+$BA617*'Norm-coeff'!$G$14+$BB617*'Norm-coeff'!$H$14+$BC617*'Norm-coeff'!$I$14+$BD617*'Norm-coeff'!$J$14+$BE617*'Norm-coeff'!$K$14+$BF617*'Norm-coeff'!$L$14+$BG617*'Norm-coeff'!$M$14+$BH617*'Norm-coeff'!$N$14+$BI617*'Norm-coeff'!$O$14</f>
        <v>4.2526983164477103</v>
      </c>
      <c r="CC617" s="54">
        <f t="shared" si="1875"/>
        <v>0</v>
      </c>
      <c r="CG617" s="54">
        <f t="shared" si="1751"/>
        <v>0</v>
      </c>
      <c r="CH617" s="54">
        <f t="shared" si="1729"/>
        <v>0</v>
      </c>
      <c r="CI617" s="54">
        <f t="shared" si="1752"/>
        <v>0</v>
      </c>
      <c r="CJ617" s="56">
        <f t="shared" si="1753"/>
        <v>0</v>
      </c>
      <c r="CK617" s="54">
        <f t="shared" si="1754"/>
        <v>0</v>
      </c>
      <c r="CL617" s="54">
        <f t="shared" si="1755"/>
        <v>0</v>
      </c>
      <c r="CM617" s="54">
        <f t="shared" si="1756"/>
        <v>0</v>
      </c>
      <c r="CN617" s="54">
        <f t="shared" si="1757"/>
        <v>0</v>
      </c>
      <c r="CO617" s="54">
        <f t="shared" si="1758"/>
        <v>0</v>
      </c>
      <c r="CP617" s="54">
        <f t="shared" si="1759"/>
        <v>0</v>
      </c>
      <c r="CQ617" s="54">
        <f t="shared" si="1760"/>
        <v>0</v>
      </c>
      <c r="CR617" s="54">
        <f t="shared" si="1761"/>
        <v>0</v>
      </c>
      <c r="CS617" s="54">
        <f t="shared" si="1762"/>
        <v>0</v>
      </c>
      <c r="CU617" s="54">
        <f t="shared" si="1763"/>
        <v>0</v>
      </c>
      <c r="CV617" s="54">
        <f t="shared" si="1764"/>
        <v>0</v>
      </c>
      <c r="CW617" s="54">
        <f t="shared" si="1765"/>
        <v>0</v>
      </c>
      <c r="CX617" s="54">
        <f t="shared" si="1766"/>
        <v>0</v>
      </c>
      <c r="CZ617" s="54">
        <f t="shared" si="1767"/>
        <v>0</v>
      </c>
      <c r="DA617" s="54">
        <f t="shared" si="1768"/>
        <v>0</v>
      </c>
      <c r="DB617" s="54">
        <f t="shared" si="1769"/>
        <v>0</v>
      </c>
      <c r="DC617" s="54">
        <f t="shared" si="1770"/>
        <v>0</v>
      </c>
      <c r="DD617" s="54">
        <f t="shared" si="1771"/>
        <v>0</v>
      </c>
      <c r="DE617" s="54">
        <f t="shared" si="1772"/>
        <v>0</v>
      </c>
      <c r="DF617" s="54">
        <f t="shared" si="1773"/>
        <v>0</v>
      </c>
      <c r="DG617" s="54">
        <f t="shared" si="1774"/>
        <v>2</v>
      </c>
      <c r="DH617" s="71">
        <f t="shared" si="1775"/>
        <v>0</v>
      </c>
      <c r="DI617" s="71">
        <f t="shared" si="1776"/>
        <v>0</v>
      </c>
      <c r="DJ617" s="54">
        <f t="shared" si="1777"/>
        <v>0</v>
      </c>
      <c r="DK617" s="54">
        <f t="shared" si="1778"/>
        <v>2</v>
      </c>
      <c r="DL617" s="4">
        <f t="shared" si="1703"/>
        <v>0</v>
      </c>
      <c r="DM617" s="3">
        <f t="shared" si="1779"/>
        <v>0</v>
      </c>
      <c r="DN617" s="3">
        <f t="shared" si="1780"/>
        <v>0</v>
      </c>
      <c r="DO617" s="4" t="e">
        <f t="shared" si="1781"/>
        <v>#DIV/0!</v>
      </c>
      <c r="DP617" s="57"/>
      <c r="DQ617" s="57"/>
      <c r="DR617" s="56">
        <f t="shared" si="1704"/>
        <v>2</v>
      </c>
      <c r="DS617" s="56">
        <f t="shared" si="1705"/>
        <v>0</v>
      </c>
      <c r="DT617" s="38">
        <f t="shared" si="1706"/>
        <v>0</v>
      </c>
      <c r="DU617" s="38">
        <f t="shared" si="1782"/>
        <v>2</v>
      </c>
      <c r="DV617" s="38">
        <f t="shared" si="1707"/>
        <v>0</v>
      </c>
      <c r="DW617" s="39">
        <f t="shared" si="1708"/>
        <v>0</v>
      </c>
      <c r="DX617" s="39">
        <f t="shared" si="1709"/>
        <v>0</v>
      </c>
      <c r="DY617" s="39">
        <f t="shared" si="1710"/>
        <v>0</v>
      </c>
      <c r="DZ617" s="39">
        <f t="shared" si="1711"/>
        <v>0</v>
      </c>
      <c r="EA617" s="39">
        <f t="shared" si="1712"/>
        <v>0</v>
      </c>
      <c r="EB617" s="37" t="e">
        <f t="shared" si="1783"/>
        <v>#DIV/0!</v>
      </c>
      <c r="EC617" s="37" t="e">
        <f t="shared" si="1784"/>
        <v>#DIV/0!</v>
      </c>
      <c r="ED617" s="37" t="e">
        <f t="shared" si="1785"/>
        <v>#DIV/0!</v>
      </c>
      <c r="EE617" s="37" t="e">
        <f t="shared" si="1786"/>
        <v>#DIV/0!</v>
      </c>
      <c r="EF617" s="39" t="e">
        <f t="shared" si="1787"/>
        <v>#DIV/0!</v>
      </c>
      <c r="EG617" s="37" t="e">
        <f t="shared" si="1788"/>
        <v>#DIV/0!</v>
      </c>
      <c r="EH617" s="37" t="e">
        <f t="shared" si="1789"/>
        <v>#DIV/0!</v>
      </c>
      <c r="EI617" s="11" t="b">
        <f t="shared" si="1790"/>
        <v>1</v>
      </c>
      <c r="EJ617" s="11" t="b">
        <f t="shared" si="1791"/>
        <v>0</v>
      </c>
      <c r="EK617" s="39" t="e">
        <f t="shared" si="1792"/>
        <v>#DIV/0!</v>
      </c>
      <c r="EL617" s="39" t="e">
        <f t="shared" si="1793"/>
        <v>#DIV/0!</v>
      </c>
      <c r="EM617" s="39" t="e">
        <f t="shared" si="1794"/>
        <v>#DIV/0!</v>
      </c>
      <c r="EN617" s="39" t="e">
        <f t="shared" si="1795"/>
        <v>#DIV/0!</v>
      </c>
      <c r="EO617" s="39" t="e">
        <f t="shared" si="1796"/>
        <v>#DIV/0!</v>
      </c>
      <c r="EP617" s="39" t="e">
        <f t="shared" si="1797"/>
        <v>#DIV/0!</v>
      </c>
      <c r="EQ617" s="39" t="e">
        <f t="shared" si="1798"/>
        <v>#DIV/0!</v>
      </c>
      <c r="ER617" s="39" t="e">
        <f t="shared" si="1799"/>
        <v>#DIV/0!</v>
      </c>
      <c r="ES617" s="58" t="str">
        <f t="shared" si="1800"/>
        <v>(OH,F,Cl)-dominate amphibole</v>
      </c>
      <c r="ET617" s="58" t="e">
        <f t="shared" si="1801"/>
        <v>#N/A</v>
      </c>
      <c r="EU617" s="56">
        <f t="shared" si="1713"/>
        <v>0</v>
      </c>
      <c r="EV617" s="56">
        <f t="shared" si="1714"/>
        <v>0</v>
      </c>
      <c r="EW617" s="56">
        <f t="shared" si="1715"/>
        <v>0</v>
      </c>
      <c r="EX617" s="56">
        <f t="shared" si="1716"/>
        <v>0</v>
      </c>
      <c r="EY617" s="56">
        <f t="shared" si="1717"/>
        <v>0</v>
      </c>
      <c r="EZ617" s="56">
        <f t="shared" si="1718"/>
        <v>0</v>
      </c>
      <c r="FA617" s="39">
        <f t="shared" si="1719"/>
        <v>0</v>
      </c>
      <c r="FB617" s="39">
        <f t="shared" si="1720"/>
        <v>0</v>
      </c>
      <c r="FC617" s="54">
        <f t="shared" si="1721"/>
        <v>0</v>
      </c>
      <c r="FD617" s="54">
        <f t="shared" si="1722"/>
        <v>0</v>
      </c>
      <c r="FE617" s="39">
        <f t="shared" si="1723"/>
        <v>0</v>
      </c>
      <c r="FF617" s="54">
        <f t="shared" si="1724"/>
        <v>0</v>
      </c>
      <c r="FG617" s="39">
        <f t="shared" si="1725"/>
        <v>0</v>
      </c>
      <c r="FH617" s="39">
        <f t="shared" si="1802"/>
        <v>0</v>
      </c>
      <c r="FI617" s="39">
        <f t="shared" si="1803"/>
        <v>0</v>
      </c>
      <c r="FJ617" s="39">
        <f t="shared" si="1804"/>
        <v>0</v>
      </c>
      <c r="FK617" s="39" t="e">
        <f t="shared" si="1805"/>
        <v>#DIV/0!</v>
      </c>
      <c r="FL617" s="39" t="e">
        <f t="shared" si="1806"/>
        <v>#DIV/0!</v>
      </c>
      <c r="FM617" s="39" t="e">
        <f t="shared" si="1807"/>
        <v>#DIV/0!</v>
      </c>
      <c r="FN617" s="39">
        <f t="shared" si="1808"/>
        <v>1</v>
      </c>
      <c r="FO617" s="39">
        <f t="shared" si="1726"/>
        <v>0</v>
      </c>
      <c r="FP617" s="39">
        <f t="shared" si="1727"/>
        <v>0</v>
      </c>
      <c r="FQ617" s="39">
        <f t="shared" si="1728"/>
        <v>0</v>
      </c>
      <c r="FR617" s="39">
        <f t="shared" si="1809"/>
        <v>0</v>
      </c>
      <c r="FS617" s="39">
        <f t="shared" si="1810"/>
        <v>0</v>
      </c>
      <c r="FU617" s="39" t="e">
        <f t="shared" si="1811"/>
        <v>#DIV/0!</v>
      </c>
      <c r="FV617" s="39" t="e">
        <f t="shared" si="1812"/>
        <v>#DIV/0!</v>
      </c>
      <c r="FW617" s="39" t="e">
        <f t="shared" si="1813"/>
        <v>#DIV/0!</v>
      </c>
      <c r="FY617" s="39" t="e">
        <f t="shared" si="1814"/>
        <v>#DIV/0!</v>
      </c>
      <c r="FZ617" s="39" t="e">
        <f t="shared" si="1815"/>
        <v>#DIV/0!</v>
      </c>
      <c r="GA617" s="39" t="e">
        <f t="shared" si="1816"/>
        <v>#DIV/0!</v>
      </c>
      <c r="GB617" s="39" t="e">
        <f t="shared" si="1817"/>
        <v>#DIV/0!</v>
      </c>
      <c r="GC617" s="39" t="e">
        <f t="shared" si="1818"/>
        <v>#DIV/0!</v>
      </c>
      <c r="GD617" s="39" t="e">
        <f t="shared" si="1819"/>
        <v>#DIV/0!</v>
      </c>
      <c r="GE617" s="39" t="e">
        <f t="shared" si="1820"/>
        <v>#DIV/0!</v>
      </c>
      <c r="GF617" s="39" t="e">
        <f t="shared" si="1821"/>
        <v>#DIV/0!</v>
      </c>
      <c r="GG617" s="39" t="e">
        <f t="shared" si="1822"/>
        <v>#DIV/0!</v>
      </c>
      <c r="GH617" s="39" t="e">
        <f t="shared" si="1823"/>
        <v>#DIV/0!</v>
      </c>
      <c r="GI617" s="39"/>
      <c r="GJ617" s="39" t="e">
        <f t="shared" si="1824"/>
        <v>#DIV/0!</v>
      </c>
      <c r="GK617" s="39" t="e">
        <f t="shared" si="1825"/>
        <v>#DIV/0!</v>
      </c>
      <c r="GL617" s="39" t="e">
        <f t="shared" si="1826"/>
        <v>#DIV/0!</v>
      </c>
      <c r="GM617" s="39" t="e">
        <f t="shared" si="1827"/>
        <v>#DIV/0!</v>
      </c>
      <c r="GN617" s="39" t="e">
        <f t="shared" si="1828"/>
        <v>#DIV/0!</v>
      </c>
      <c r="GO617" s="57"/>
      <c r="GP617" s="57" t="e">
        <f t="shared" si="1829"/>
        <v>#DIV/0!</v>
      </c>
      <c r="GQ617" s="59" t="e">
        <f t="shared" si="1830"/>
        <v>#DIV/0!</v>
      </c>
      <c r="GR617" s="41" t="e">
        <f t="shared" si="1831"/>
        <v>#DIV/0!</v>
      </c>
      <c r="GS617" s="57" t="e">
        <f t="shared" si="1832"/>
        <v>#DIV/0!</v>
      </c>
      <c r="GT617" s="57" t="e">
        <f t="shared" si="1833"/>
        <v>#DIV/0!</v>
      </c>
      <c r="GU617" s="57" t="e">
        <f t="shared" si="1834"/>
        <v>#DIV/0!</v>
      </c>
      <c r="GV617" s="57"/>
      <c r="GW617" s="42" t="e">
        <f t="shared" si="1835"/>
        <v>#DIV/0!</v>
      </c>
      <c r="GX617" s="42" t="e">
        <f t="shared" si="1836"/>
        <v>#DIV/0!</v>
      </c>
      <c r="GY617" s="42" t="e">
        <f t="shared" si="1837"/>
        <v>#DIV/0!</v>
      </c>
      <c r="GZ617" s="57"/>
      <c r="HA617" s="2" t="e">
        <f t="shared" si="1838"/>
        <v>#DIV/0!</v>
      </c>
      <c r="HB617" s="2" t="e">
        <f t="shared" si="1839"/>
        <v>#DIV/0!</v>
      </c>
      <c r="HC617" s="2" t="e">
        <f t="shared" si="1840"/>
        <v>#DIV/0!</v>
      </c>
      <c r="HD617" s="2" t="e">
        <f t="shared" si="1841"/>
        <v>#DIV/0!</v>
      </c>
      <c r="HE617" s="2" t="e">
        <f t="shared" si="1842"/>
        <v>#DIV/0!</v>
      </c>
      <c r="HF617" s="2" t="e">
        <f t="shared" si="1843"/>
        <v>#DIV/0!</v>
      </c>
      <c r="HG617" s="2" t="e">
        <f t="shared" si="1844"/>
        <v>#DIV/0!</v>
      </c>
      <c r="HH617" s="2" t="e">
        <f t="shared" si="1845"/>
        <v>#DIV/0!</v>
      </c>
      <c r="HI617" s="2" t="e">
        <f t="shared" si="1846"/>
        <v>#DIV/0!</v>
      </c>
      <c r="HJ617" s="11" t="e">
        <f t="shared" si="1847"/>
        <v>#DIV/0!</v>
      </c>
      <c r="HK617" s="60" t="e">
        <f t="shared" si="1848"/>
        <v>#DIV/0!</v>
      </c>
      <c r="HL617" s="57"/>
      <c r="HM617" s="57" t="e">
        <f t="shared" si="1849"/>
        <v>#DIV/0!</v>
      </c>
      <c r="HN617" s="57" t="e">
        <f t="shared" si="1850"/>
        <v>#DIV/0!</v>
      </c>
      <c r="HO617" s="57" t="e">
        <f t="shared" si="1851"/>
        <v>#DIV/0!</v>
      </c>
      <c r="HP617" s="57" t="e">
        <f t="shared" si="1852"/>
        <v>#DIV/0!</v>
      </c>
      <c r="HQ617" s="57" t="e">
        <f t="shared" si="1853"/>
        <v>#DIV/0!</v>
      </c>
      <c r="HR617" s="57"/>
      <c r="HS617" s="57" t="e">
        <f t="shared" si="1854"/>
        <v>#DIV/0!</v>
      </c>
      <c r="HT617" s="57" t="e">
        <f t="shared" si="1855"/>
        <v>#DIV/0!</v>
      </c>
      <c r="HU617" s="57" t="e">
        <f t="shared" si="1856"/>
        <v>#DIV/0!</v>
      </c>
      <c r="HV617" s="57" t="e">
        <f t="shared" si="1857"/>
        <v>#DIV/0!</v>
      </c>
      <c r="HW617" s="57" t="e">
        <f t="shared" si="1858"/>
        <v>#DIV/0!</v>
      </c>
      <c r="HX617" s="57"/>
      <c r="HY617" s="57" t="e">
        <f t="shared" si="1859"/>
        <v>#DIV/0!</v>
      </c>
      <c r="HZ617" s="57" t="e">
        <f t="shared" si="1860"/>
        <v>#DIV/0!</v>
      </c>
      <c r="IA617" s="57"/>
      <c r="IB617" s="61">
        <f t="shared" si="1861"/>
        <v>0</v>
      </c>
      <c r="IC617" s="57" t="str">
        <f t="shared" si="1862"/>
        <v/>
      </c>
      <c r="ID617" s="42"/>
      <c r="IE617" s="2" t="str">
        <f t="shared" si="1863"/>
        <v/>
      </c>
      <c r="IF617" s="60" t="e">
        <f t="shared" si="1864"/>
        <v>#DIV/0!</v>
      </c>
      <c r="IG617" s="60" t="str">
        <f t="shared" si="1865"/>
        <v/>
      </c>
      <c r="IH617" s="60" t="str">
        <f t="shared" si="1866"/>
        <v>zinco-</v>
      </c>
      <c r="II617" s="60" t="str">
        <f t="shared" si="1867"/>
        <v>mangano-</v>
      </c>
      <c r="IJ617" s="60" t="e">
        <f t="shared" si="1868"/>
        <v>#DIV/0!</v>
      </c>
      <c r="IK617" s="60" t="e">
        <f t="shared" si="1869"/>
        <v>#DIV/0!</v>
      </c>
      <c r="IL617" s="60" t="e">
        <f t="shared" si="1870"/>
        <v>#DIV/0!</v>
      </c>
      <c r="IM617" s="60" t="e">
        <f t="shared" si="1871"/>
        <v>#DIV/0!</v>
      </c>
      <c r="IN617" s="60" t="str">
        <f t="shared" si="1872"/>
        <v/>
      </c>
      <c r="IO617" s="60" t="str">
        <f t="shared" si="1873"/>
        <v/>
      </c>
      <c r="IP617" s="57"/>
      <c r="IQ617" s="57" t="str">
        <f t="shared" si="1874"/>
        <v>ERROR!!</v>
      </c>
    </row>
    <row r="618" spans="24:251">
      <c r="X618" s="29">
        <f t="shared" si="1730"/>
        <v>0</v>
      </c>
      <c r="Y618" s="29">
        <f t="shared" si="1731"/>
        <v>0</v>
      </c>
      <c r="Z618" s="29" t="e">
        <f t="shared" si="1732"/>
        <v>#DIV/0!</v>
      </c>
      <c r="AA618" s="29" t="e">
        <f t="shared" si="1733"/>
        <v>#DIV/0!</v>
      </c>
      <c r="AB618" s="29" t="e">
        <f t="shared" si="1734"/>
        <v>#DIV/0!</v>
      </c>
      <c r="AC618" s="29" t="e">
        <f t="shared" si="1735"/>
        <v>#DIV/0!</v>
      </c>
      <c r="AF618" s="23">
        <v>60.084299999999999</v>
      </c>
      <c r="AG618" s="23">
        <v>79.878799999999998</v>
      </c>
      <c r="AH618" s="23">
        <v>101.96120000000001</v>
      </c>
      <c r="AI618" s="23">
        <v>151.99039999999999</v>
      </c>
      <c r="AJ618" s="23">
        <v>159.69</v>
      </c>
      <c r="AK618" s="23">
        <v>71.846400000000003</v>
      </c>
      <c r="AL618" s="23">
        <v>70.9375</v>
      </c>
      <c r="AM618" s="23">
        <v>40.304400000000001</v>
      </c>
      <c r="AN618" s="23">
        <v>56.077399999999997</v>
      </c>
      <c r="AO618" s="23">
        <v>61.978999999999999</v>
      </c>
      <c r="AP618" s="23">
        <v>94.195999999999998</v>
      </c>
      <c r="AQ618" s="23">
        <v>18.998000000000001</v>
      </c>
      <c r="AR618" s="23">
        <v>35.450000000000003</v>
      </c>
      <c r="AS618" s="23">
        <v>29.88</v>
      </c>
      <c r="AT618" s="23">
        <v>74.691999999999993</v>
      </c>
      <c r="AU618" s="23">
        <v>81.39</v>
      </c>
      <c r="AX618" s="54">
        <f t="shared" si="1736"/>
        <v>0</v>
      </c>
      <c r="AY618" s="54">
        <f t="shared" si="1737"/>
        <v>0</v>
      </c>
      <c r="AZ618" s="54">
        <f t="shared" si="1738"/>
        <v>0</v>
      </c>
      <c r="BA618" s="54">
        <f t="shared" si="1739"/>
        <v>0</v>
      </c>
      <c r="BB618" s="54">
        <f t="shared" si="1740"/>
        <v>0</v>
      </c>
      <c r="BC618" s="54">
        <f t="shared" si="1741"/>
        <v>0</v>
      </c>
      <c r="BD618" s="54">
        <f t="shared" si="1742"/>
        <v>0</v>
      </c>
      <c r="BE618" s="54">
        <f t="shared" si="1743"/>
        <v>0</v>
      </c>
      <c r="BF618" s="54">
        <f t="shared" si="1744"/>
        <v>0</v>
      </c>
      <c r="BG618" s="54">
        <f t="shared" si="1745"/>
        <v>0</v>
      </c>
      <c r="BH618" s="54">
        <f t="shared" si="1746"/>
        <v>0</v>
      </c>
      <c r="BI618" s="54">
        <f t="shared" si="1747"/>
        <v>0</v>
      </c>
      <c r="BJ618" s="54">
        <f t="shared" si="1748"/>
        <v>0</v>
      </c>
      <c r="BK618" s="54">
        <f t="shared" si="1749"/>
        <v>0</v>
      </c>
      <c r="BL618" s="54">
        <f t="shared" si="1750"/>
        <v>0</v>
      </c>
      <c r="BM618" s="42"/>
      <c r="BO618" s="54">
        <f>'Norm-coeff'!$C$2+$AX618*'Norm-coeff'!$D$2+$AY618*'Norm-coeff'!$E$2+$AZ618*'Norm-coeff'!$F$2+$BA618*'Norm-coeff'!$G$2+$BB618*'Norm-coeff'!$H$2+$BC618*'Norm-coeff'!$I$2+$BD618*'Norm-coeff'!$J$2+$BE618*'Norm-coeff'!$K$2+$BF618*'Norm-coeff'!$L$2+$BG618*'Norm-coeff'!$M$2+$BH618*'Norm-coeff'!$N$2+$BI618*'Norm-coeff'!$O$2</f>
        <v>5.4045421474420303</v>
      </c>
      <c r="BP618" s="54">
        <f>'Norm-coeff'!$C$3+$AX618*'Norm-coeff'!$D$3+$AY618*'Norm-coeff'!$E$3+$AZ618*'Norm-coeff'!$F$3+$BA618*'Norm-coeff'!$G$3+$BB618*'Norm-coeff'!$H$3+$BC618*'Norm-coeff'!$I$3+$BD618*'Norm-coeff'!$J$3+$BE618*'Norm-coeff'!$K$3+$BF618*'Norm-coeff'!$L$3+$BG618*'Norm-coeff'!$M$3+$BH618*'Norm-coeff'!$N$3+$BI618*'Norm-coeff'!$O$3</f>
        <v>3.15319116612705</v>
      </c>
      <c r="BQ618" s="54">
        <f>'Norm-coeff'!$C$4+$AX618*'Norm-coeff'!$D$4+$AY618*'Norm-coeff'!$E$4+$AZ618*'Norm-coeff'!$F$4+$BA618*'Norm-coeff'!$G$4+$BB618*'Norm-coeff'!$H$4+$BC618*'Norm-coeff'!$I$4+$BD618*'Norm-coeff'!$J$4+$BE618*'Norm-coeff'!$K$4+$BF618*'Norm-coeff'!$L$4+$BG618*'Norm-coeff'!$M$4+$BH618*'Norm-coeff'!$N$4+$BI618*'Norm-coeff'!$O$4</f>
        <v>1.42115649462768</v>
      </c>
      <c r="BR618" s="54">
        <f>'Norm-coeff'!$C$5+$AX618*'Norm-coeff'!$D$5+$AY618*'Norm-coeff'!$E$5+$AZ618*'Norm-coeff'!$F$5+$BA618*'Norm-coeff'!$G$5+$BB618*'Norm-coeff'!$H$5+$BC618*'Norm-coeff'!$I$5+$BD618*'Norm-coeff'!$J$5+$BE618*'Norm-coeff'!$K$5+$BF618*'Norm-coeff'!$L$5+$BG618*'Norm-coeff'!$M$5+$BH618*'Norm-coeff'!$N$5+$BI618*'Norm-coeff'!$O$5</f>
        <v>1.0553329241296201</v>
      </c>
      <c r="BS618" s="54">
        <f>'Norm-coeff'!$C$6+$AX618*'Norm-coeff'!$D$6+$AY618*'Norm-coeff'!$E$6+$AZ618*'Norm-coeff'!$F$6+$BA618*'Norm-coeff'!$G$6+$BB618*'Norm-coeff'!$H$6+$BC618*'Norm-coeff'!$I$6+$BD618*'Norm-coeff'!$J$6+$BE618*'Norm-coeff'!$K$6+$BF618*'Norm-coeff'!$L$6+$BG618*'Norm-coeff'!$M$6+$BH618*'Norm-coeff'!$N$6+$BI618*'Norm-coeff'!$O$6</f>
        <v>-1.48700885495103E-2</v>
      </c>
      <c r="BT618" s="54">
        <f>'Norm-coeff'!$C$7+$AX618*'Norm-coeff'!$D$7+$AY618*'Norm-coeff'!$E$7+$AZ618*'Norm-coeff'!$F$7+$BA618*'Norm-coeff'!$G$7+$BB618*'Norm-coeff'!$H$7+$BC618*'Norm-coeff'!$I$7+$BD618*'Norm-coeff'!$J$7+$BE618*'Norm-coeff'!$K$7+$BF618*'Norm-coeff'!$L$7+$BG618*'Norm-coeff'!$M$7+$BH618*'Norm-coeff'!$N$7+$BI618*'Norm-coeff'!$O$7</f>
        <v>2.0907583608832998</v>
      </c>
      <c r="BU618" s="54">
        <f>'Norm-coeff'!$C$8+$AX618*'Norm-coeff'!$D$8+$AY618*'Norm-coeff'!$E$8+$AZ618*'Norm-coeff'!$F$8+$BA618*'Norm-coeff'!$G$8+$BB618*'Norm-coeff'!$H$8+$BC618*'Norm-coeff'!$I$8+$BD618*'Norm-coeff'!$J$8+$BE618*'Norm-coeff'!$K$8+$BF618*'Norm-coeff'!$L$8+$BG618*'Norm-coeff'!$M$8+$BH618*'Norm-coeff'!$N$8+$BI618*'Norm-coeff'!$O$8</f>
        <v>0.65894159836244504</v>
      </c>
      <c r="BV618" s="54">
        <f>'Norm-coeff'!$C$9+$AX618*'Norm-coeff'!$D$9+$AY618*'Norm-coeff'!$E$9+$AZ618*'Norm-coeff'!$F$9+$BA618*'Norm-coeff'!$G$9+$BB618*'Norm-coeff'!$H$9+$BC618*'Norm-coeff'!$I$9+$BD618*'Norm-coeff'!$J$9+$BE618*'Norm-coeff'!$K$9+$BF618*'Norm-coeff'!$L$9+$BG618*'Norm-coeff'!$M$9+$BH618*'Norm-coeff'!$N$9+$BI618*'Norm-coeff'!$O$9</f>
        <v>1.48961085014701</v>
      </c>
      <c r="BW618" s="54">
        <f>'Norm-coeff'!$C$10+$AX618*'Norm-coeff'!$D$10+$AY618*'Norm-coeff'!$E$10+$AZ618*'Norm-coeff'!$F$10+$BA618*'Norm-coeff'!$G$10+$BB618*'Norm-coeff'!$H$10+$BC618*'Norm-coeff'!$I$10+$BD618*'Norm-coeff'!$J$10+$BE618*'Norm-coeff'!$K$10+$BF618*'Norm-coeff'!$L$10+$BG618*'Norm-coeff'!$M$10+$BH618*'Norm-coeff'!$N$10+$BI618*'Norm-coeff'!$O$10</f>
        <v>1.42058735749591</v>
      </c>
      <c r="BX618" s="54">
        <f>'Norm-coeff'!$C$11+$AX618*'Norm-coeff'!$D$11+$AY618*'Norm-coeff'!$E$11+$AZ618*'Norm-coeff'!$F$11+$BA618*'Norm-coeff'!$G$11+$BB618*'Norm-coeff'!$H$11+$BC618*'Norm-coeff'!$I$11+$BD618*'Norm-coeff'!$J$11+$BE618*'Norm-coeff'!$K$11+$BF618*'Norm-coeff'!$L$11+$BG618*'Norm-coeff'!$M$11+$BH618*'Norm-coeff'!$N$11+$BI618*'Norm-coeff'!$O$11</f>
        <v>0.221233014421479</v>
      </c>
      <c r="BY618" s="54">
        <f>'Norm-coeff'!$C$12+$AX618*'Norm-coeff'!$D$12+$AY618*'Norm-coeff'!$E$12+$AZ618*'Norm-coeff'!$F$12+$BA618*'Norm-coeff'!$G$12+$BB618*'Norm-coeff'!$H$12+$BC618*'Norm-coeff'!$I$12+$BD618*'Norm-coeff'!$J$12+$BE618*'Norm-coeff'!$K$12+$BF618*'Norm-coeff'!$L$12+$BG618*'Norm-coeff'!$M$12+$BH618*'Norm-coeff'!$N$12+$BI618*'Norm-coeff'!$O$12</f>
        <v>0.283527502056037</v>
      </c>
      <c r="BZ618" s="54">
        <f>'Norm-coeff'!$C$13+$AX618*'Norm-coeff'!$D$13+$AY618*'Norm-coeff'!$E$13+$AZ618*'Norm-coeff'!$F$13+$BA618*'Norm-coeff'!$G$13+$BB618*'Norm-coeff'!$H$13+$BC618*'Norm-coeff'!$I$13+$BD618*'Norm-coeff'!$J$13+$BE618*'Norm-coeff'!$K$13+$BF618*'Norm-coeff'!$L$13+$BG618*'Norm-coeff'!$M$13+$BH618*'Norm-coeff'!$N$13+$BI618*'Norm-coeff'!$O$13</f>
        <v>-4.1864930554451202E-2</v>
      </c>
      <c r="CA618" s="54">
        <f>'Norm-coeff'!$C$14+$AX618*'Norm-coeff'!$D$14+$AY618*'Norm-coeff'!$E$14+$AZ618*'Norm-coeff'!$F$14+$BA618*'Norm-coeff'!$G$14+$BB618*'Norm-coeff'!$H$14+$BC618*'Norm-coeff'!$I$14+$BD618*'Norm-coeff'!$J$14+$BE618*'Norm-coeff'!$K$14+$BF618*'Norm-coeff'!$L$14+$BG618*'Norm-coeff'!$M$14+$BH618*'Norm-coeff'!$N$14+$BI618*'Norm-coeff'!$O$14</f>
        <v>4.2526983164477103</v>
      </c>
      <c r="CC618" s="54">
        <f t="shared" si="1875"/>
        <v>0</v>
      </c>
      <c r="CG618" s="54">
        <f t="shared" si="1751"/>
        <v>0</v>
      </c>
      <c r="CH618" s="54">
        <f t="shared" si="1729"/>
        <v>0</v>
      </c>
      <c r="CI618" s="54">
        <f t="shared" si="1752"/>
        <v>0</v>
      </c>
      <c r="CJ618" s="56">
        <f t="shared" si="1753"/>
        <v>0</v>
      </c>
      <c r="CK618" s="54">
        <f t="shared" si="1754"/>
        <v>0</v>
      </c>
      <c r="CL618" s="54">
        <f t="shared" si="1755"/>
        <v>0</v>
      </c>
      <c r="CM618" s="54">
        <f t="shared" si="1756"/>
        <v>0</v>
      </c>
      <c r="CN618" s="54">
        <f t="shared" si="1757"/>
        <v>0</v>
      </c>
      <c r="CO618" s="54">
        <f t="shared" si="1758"/>
        <v>0</v>
      </c>
      <c r="CP618" s="54">
        <f t="shared" si="1759"/>
        <v>0</v>
      </c>
      <c r="CQ618" s="54">
        <f t="shared" si="1760"/>
        <v>0</v>
      </c>
      <c r="CR618" s="54">
        <f t="shared" si="1761"/>
        <v>0</v>
      </c>
      <c r="CS618" s="54">
        <f t="shared" si="1762"/>
        <v>0</v>
      </c>
      <c r="CU618" s="54">
        <f t="shared" si="1763"/>
        <v>0</v>
      </c>
      <c r="CV618" s="54">
        <f t="shared" si="1764"/>
        <v>0</v>
      </c>
      <c r="CW618" s="54">
        <f t="shared" si="1765"/>
        <v>0</v>
      </c>
      <c r="CX618" s="54">
        <f t="shared" si="1766"/>
        <v>0</v>
      </c>
      <c r="CZ618" s="54">
        <f t="shared" si="1767"/>
        <v>0</v>
      </c>
      <c r="DA618" s="54">
        <f t="shared" si="1768"/>
        <v>0</v>
      </c>
      <c r="DB618" s="54">
        <f t="shared" si="1769"/>
        <v>0</v>
      </c>
      <c r="DC618" s="54">
        <f t="shared" si="1770"/>
        <v>0</v>
      </c>
      <c r="DD618" s="54">
        <f t="shared" si="1771"/>
        <v>0</v>
      </c>
      <c r="DE618" s="54">
        <f t="shared" si="1772"/>
        <v>0</v>
      </c>
      <c r="DF618" s="54">
        <f t="shared" si="1773"/>
        <v>0</v>
      </c>
      <c r="DG618" s="54">
        <f t="shared" si="1774"/>
        <v>2</v>
      </c>
      <c r="DH618" s="71">
        <f t="shared" si="1775"/>
        <v>0</v>
      </c>
      <c r="DI618" s="71">
        <f t="shared" si="1776"/>
        <v>0</v>
      </c>
      <c r="DJ618" s="54">
        <f t="shared" si="1777"/>
        <v>0</v>
      </c>
      <c r="DK618" s="54">
        <f t="shared" si="1778"/>
        <v>2</v>
      </c>
      <c r="DL618" s="4">
        <f t="shared" si="1703"/>
        <v>0</v>
      </c>
      <c r="DM618" s="3">
        <f t="shared" si="1779"/>
        <v>0</v>
      </c>
      <c r="DN618" s="3">
        <f t="shared" si="1780"/>
        <v>0</v>
      </c>
      <c r="DO618" s="4" t="e">
        <f t="shared" si="1781"/>
        <v>#DIV/0!</v>
      </c>
      <c r="DP618" s="57"/>
      <c r="DQ618" s="57"/>
      <c r="DR618" s="56">
        <f t="shared" si="1704"/>
        <v>2</v>
      </c>
      <c r="DS618" s="56">
        <f t="shared" si="1705"/>
        <v>0</v>
      </c>
      <c r="DT618" s="38">
        <f t="shared" si="1706"/>
        <v>0</v>
      </c>
      <c r="DU618" s="38">
        <f t="shared" si="1782"/>
        <v>2</v>
      </c>
      <c r="DV618" s="38">
        <f t="shared" si="1707"/>
        <v>0</v>
      </c>
      <c r="DW618" s="39">
        <f t="shared" si="1708"/>
        <v>0</v>
      </c>
      <c r="DX618" s="39">
        <f t="shared" si="1709"/>
        <v>0</v>
      </c>
      <c r="DY618" s="39">
        <f t="shared" si="1710"/>
        <v>0</v>
      </c>
      <c r="DZ618" s="39">
        <f t="shared" si="1711"/>
        <v>0</v>
      </c>
      <c r="EA618" s="39">
        <f t="shared" si="1712"/>
        <v>0</v>
      </c>
      <c r="EB618" s="37" t="e">
        <f t="shared" si="1783"/>
        <v>#DIV/0!</v>
      </c>
      <c r="EC618" s="37" t="e">
        <f t="shared" si="1784"/>
        <v>#DIV/0!</v>
      </c>
      <c r="ED618" s="37" t="e">
        <f t="shared" si="1785"/>
        <v>#DIV/0!</v>
      </c>
      <c r="EE618" s="37" t="e">
        <f t="shared" si="1786"/>
        <v>#DIV/0!</v>
      </c>
      <c r="EF618" s="39" t="e">
        <f t="shared" si="1787"/>
        <v>#DIV/0!</v>
      </c>
      <c r="EG618" s="37" t="e">
        <f t="shared" si="1788"/>
        <v>#DIV/0!</v>
      </c>
      <c r="EH618" s="37" t="e">
        <f t="shared" si="1789"/>
        <v>#DIV/0!</v>
      </c>
      <c r="EI618" s="11" t="b">
        <f t="shared" si="1790"/>
        <v>1</v>
      </c>
      <c r="EJ618" s="11" t="b">
        <f t="shared" si="1791"/>
        <v>0</v>
      </c>
      <c r="EK618" s="39" t="e">
        <f t="shared" si="1792"/>
        <v>#DIV/0!</v>
      </c>
      <c r="EL618" s="39" t="e">
        <f t="shared" si="1793"/>
        <v>#DIV/0!</v>
      </c>
      <c r="EM618" s="39" t="e">
        <f t="shared" si="1794"/>
        <v>#DIV/0!</v>
      </c>
      <c r="EN618" s="39" t="e">
        <f t="shared" si="1795"/>
        <v>#DIV/0!</v>
      </c>
      <c r="EO618" s="39" t="e">
        <f t="shared" si="1796"/>
        <v>#DIV/0!</v>
      </c>
      <c r="EP618" s="39" t="e">
        <f t="shared" si="1797"/>
        <v>#DIV/0!</v>
      </c>
      <c r="EQ618" s="39" t="e">
        <f t="shared" si="1798"/>
        <v>#DIV/0!</v>
      </c>
      <c r="ER618" s="39" t="e">
        <f t="shared" si="1799"/>
        <v>#DIV/0!</v>
      </c>
      <c r="ES618" s="58" t="str">
        <f t="shared" si="1800"/>
        <v>(OH,F,Cl)-dominate amphibole</v>
      </c>
      <c r="ET618" s="58" t="e">
        <f t="shared" si="1801"/>
        <v>#N/A</v>
      </c>
      <c r="EU618" s="56">
        <f t="shared" si="1713"/>
        <v>0</v>
      </c>
      <c r="EV618" s="56">
        <f t="shared" si="1714"/>
        <v>0</v>
      </c>
      <c r="EW618" s="56">
        <f t="shared" si="1715"/>
        <v>0</v>
      </c>
      <c r="EX618" s="56">
        <f t="shared" si="1716"/>
        <v>0</v>
      </c>
      <c r="EY618" s="56">
        <f t="shared" si="1717"/>
        <v>0</v>
      </c>
      <c r="EZ618" s="56">
        <f t="shared" si="1718"/>
        <v>0</v>
      </c>
      <c r="FA618" s="39">
        <f t="shared" si="1719"/>
        <v>0</v>
      </c>
      <c r="FB618" s="39">
        <f t="shared" si="1720"/>
        <v>0</v>
      </c>
      <c r="FC618" s="54">
        <f t="shared" si="1721"/>
        <v>0</v>
      </c>
      <c r="FD618" s="54">
        <f t="shared" si="1722"/>
        <v>0</v>
      </c>
      <c r="FE618" s="39">
        <f t="shared" si="1723"/>
        <v>0</v>
      </c>
      <c r="FF618" s="54">
        <f t="shared" si="1724"/>
        <v>0</v>
      </c>
      <c r="FG618" s="39">
        <f t="shared" si="1725"/>
        <v>0</v>
      </c>
      <c r="FH618" s="39">
        <f t="shared" si="1802"/>
        <v>0</v>
      </c>
      <c r="FI618" s="39">
        <f t="shared" si="1803"/>
        <v>0</v>
      </c>
      <c r="FJ618" s="39">
        <f t="shared" si="1804"/>
        <v>0</v>
      </c>
      <c r="FK618" s="39" t="e">
        <f t="shared" si="1805"/>
        <v>#DIV/0!</v>
      </c>
      <c r="FL618" s="39" t="e">
        <f t="shared" si="1806"/>
        <v>#DIV/0!</v>
      </c>
      <c r="FM618" s="39" t="e">
        <f t="shared" si="1807"/>
        <v>#DIV/0!</v>
      </c>
      <c r="FN618" s="39">
        <f t="shared" si="1808"/>
        <v>1</v>
      </c>
      <c r="FO618" s="39">
        <f t="shared" si="1726"/>
        <v>0</v>
      </c>
      <c r="FP618" s="39">
        <f t="shared" si="1727"/>
        <v>0</v>
      </c>
      <c r="FQ618" s="39">
        <f t="shared" si="1728"/>
        <v>0</v>
      </c>
      <c r="FR618" s="39">
        <f t="shared" si="1809"/>
        <v>0</v>
      </c>
      <c r="FS618" s="39">
        <f t="shared" si="1810"/>
        <v>0</v>
      </c>
      <c r="FU618" s="39" t="e">
        <f t="shared" si="1811"/>
        <v>#DIV/0!</v>
      </c>
      <c r="FV618" s="39" t="e">
        <f t="shared" si="1812"/>
        <v>#DIV/0!</v>
      </c>
      <c r="FW618" s="39" t="e">
        <f t="shared" si="1813"/>
        <v>#DIV/0!</v>
      </c>
      <c r="FY618" s="39" t="e">
        <f t="shared" si="1814"/>
        <v>#DIV/0!</v>
      </c>
      <c r="FZ618" s="39" t="e">
        <f t="shared" si="1815"/>
        <v>#DIV/0!</v>
      </c>
      <c r="GA618" s="39" t="e">
        <f t="shared" si="1816"/>
        <v>#DIV/0!</v>
      </c>
      <c r="GB618" s="39" t="e">
        <f t="shared" si="1817"/>
        <v>#DIV/0!</v>
      </c>
      <c r="GC618" s="39" t="e">
        <f t="shared" si="1818"/>
        <v>#DIV/0!</v>
      </c>
      <c r="GD618" s="39" t="e">
        <f t="shared" si="1819"/>
        <v>#DIV/0!</v>
      </c>
      <c r="GE618" s="39" t="e">
        <f t="shared" si="1820"/>
        <v>#DIV/0!</v>
      </c>
      <c r="GF618" s="39" t="e">
        <f t="shared" si="1821"/>
        <v>#DIV/0!</v>
      </c>
      <c r="GG618" s="39" t="e">
        <f t="shared" si="1822"/>
        <v>#DIV/0!</v>
      </c>
      <c r="GH618" s="39" t="e">
        <f t="shared" si="1823"/>
        <v>#DIV/0!</v>
      </c>
      <c r="GI618" s="39"/>
      <c r="GJ618" s="39" t="e">
        <f t="shared" si="1824"/>
        <v>#DIV/0!</v>
      </c>
      <c r="GK618" s="39" t="e">
        <f t="shared" si="1825"/>
        <v>#DIV/0!</v>
      </c>
      <c r="GL618" s="39" t="e">
        <f t="shared" si="1826"/>
        <v>#DIV/0!</v>
      </c>
      <c r="GM618" s="39" t="e">
        <f t="shared" si="1827"/>
        <v>#DIV/0!</v>
      </c>
      <c r="GN618" s="39" t="e">
        <f t="shared" si="1828"/>
        <v>#DIV/0!</v>
      </c>
      <c r="GO618" s="57"/>
      <c r="GP618" s="57" t="e">
        <f t="shared" si="1829"/>
        <v>#DIV/0!</v>
      </c>
      <c r="GQ618" s="59" t="e">
        <f t="shared" si="1830"/>
        <v>#DIV/0!</v>
      </c>
      <c r="GR618" s="41" t="e">
        <f t="shared" si="1831"/>
        <v>#DIV/0!</v>
      </c>
      <c r="GS618" s="57" t="e">
        <f t="shared" si="1832"/>
        <v>#DIV/0!</v>
      </c>
      <c r="GT618" s="57" t="e">
        <f t="shared" si="1833"/>
        <v>#DIV/0!</v>
      </c>
      <c r="GU618" s="57" t="e">
        <f t="shared" si="1834"/>
        <v>#DIV/0!</v>
      </c>
      <c r="GV618" s="57"/>
      <c r="GW618" s="42" t="e">
        <f t="shared" si="1835"/>
        <v>#DIV/0!</v>
      </c>
      <c r="GX618" s="42" t="e">
        <f t="shared" si="1836"/>
        <v>#DIV/0!</v>
      </c>
      <c r="GY618" s="42" t="e">
        <f t="shared" si="1837"/>
        <v>#DIV/0!</v>
      </c>
      <c r="GZ618" s="57"/>
      <c r="HA618" s="2" t="e">
        <f t="shared" si="1838"/>
        <v>#DIV/0!</v>
      </c>
      <c r="HB618" s="2" t="e">
        <f t="shared" si="1839"/>
        <v>#DIV/0!</v>
      </c>
      <c r="HC618" s="2" t="e">
        <f t="shared" si="1840"/>
        <v>#DIV/0!</v>
      </c>
      <c r="HD618" s="2" t="e">
        <f t="shared" si="1841"/>
        <v>#DIV/0!</v>
      </c>
      <c r="HE618" s="2" t="e">
        <f t="shared" si="1842"/>
        <v>#DIV/0!</v>
      </c>
      <c r="HF618" s="2" t="e">
        <f t="shared" si="1843"/>
        <v>#DIV/0!</v>
      </c>
      <c r="HG618" s="2" t="e">
        <f t="shared" si="1844"/>
        <v>#DIV/0!</v>
      </c>
      <c r="HH618" s="2" t="e">
        <f t="shared" si="1845"/>
        <v>#DIV/0!</v>
      </c>
      <c r="HI618" s="2" t="e">
        <f t="shared" si="1846"/>
        <v>#DIV/0!</v>
      </c>
      <c r="HJ618" s="11" t="e">
        <f t="shared" si="1847"/>
        <v>#DIV/0!</v>
      </c>
      <c r="HK618" s="60" t="e">
        <f t="shared" si="1848"/>
        <v>#DIV/0!</v>
      </c>
      <c r="HL618" s="57"/>
      <c r="HM618" s="57" t="e">
        <f t="shared" si="1849"/>
        <v>#DIV/0!</v>
      </c>
      <c r="HN618" s="57" t="e">
        <f t="shared" si="1850"/>
        <v>#DIV/0!</v>
      </c>
      <c r="HO618" s="57" t="e">
        <f t="shared" si="1851"/>
        <v>#DIV/0!</v>
      </c>
      <c r="HP618" s="57" t="e">
        <f t="shared" si="1852"/>
        <v>#DIV/0!</v>
      </c>
      <c r="HQ618" s="57" t="e">
        <f t="shared" si="1853"/>
        <v>#DIV/0!</v>
      </c>
      <c r="HR618" s="57"/>
      <c r="HS618" s="57" t="e">
        <f t="shared" si="1854"/>
        <v>#DIV/0!</v>
      </c>
      <c r="HT618" s="57" t="e">
        <f t="shared" si="1855"/>
        <v>#DIV/0!</v>
      </c>
      <c r="HU618" s="57" t="e">
        <f t="shared" si="1856"/>
        <v>#DIV/0!</v>
      </c>
      <c r="HV618" s="57" t="e">
        <f t="shared" si="1857"/>
        <v>#DIV/0!</v>
      </c>
      <c r="HW618" s="57" t="e">
        <f t="shared" si="1858"/>
        <v>#DIV/0!</v>
      </c>
      <c r="HX618" s="57"/>
      <c r="HY618" s="57" t="e">
        <f t="shared" si="1859"/>
        <v>#DIV/0!</v>
      </c>
      <c r="HZ618" s="57" t="e">
        <f t="shared" si="1860"/>
        <v>#DIV/0!</v>
      </c>
      <c r="IA618" s="57"/>
      <c r="IB618" s="61">
        <f t="shared" si="1861"/>
        <v>0</v>
      </c>
      <c r="IC618" s="57" t="str">
        <f t="shared" si="1862"/>
        <v/>
      </c>
      <c r="ID618" s="42"/>
      <c r="IE618" s="2" t="str">
        <f t="shared" si="1863"/>
        <v/>
      </c>
      <c r="IF618" s="60" t="e">
        <f t="shared" si="1864"/>
        <v>#DIV/0!</v>
      </c>
      <c r="IG618" s="60" t="str">
        <f t="shared" si="1865"/>
        <v/>
      </c>
      <c r="IH618" s="60" t="str">
        <f t="shared" si="1866"/>
        <v>zinco-</v>
      </c>
      <c r="II618" s="60" t="str">
        <f t="shared" si="1867"/>
        <v>mangano-</v>
      </c>
      <c r="IJ618" s="60" t="e">
        <f t="shared" si="1868"/>
        <v>#DIV/0!</v>
      </c>
      <c r="IK618" s="60" t="e">
        <f t="shared" si="1869"/>
        <v>#DIV/0!</v>
      </c>
      <c r="IL618" s="60" t="e">
        <f t="shared" si="1870"/>
        <v>#DIV/0!</v>
      </c>
      <c r="IM618" s="60" t="e">
        <f t="shared" si="1871"/>
        <v>#DIV/0!</v>
      </c>
      <c r="IN618" s="60" t="str">
        <f t="shared" si="1872"/>
        <v/>
      </c>
      <c r="IO618" s="60" t="str">
        <f t="shared" si="1873"/>
        <v/>
      </c>
      <c r="IP618" s="57"/>
      <c r="IQ618" s="57" t="str">
        <f t="shared" si="1874"/>
        <v>ERROR!!</v>
      </c>
    </row>
    <row r="619" spans="24:251">
      <c r="X619" s="29">
        <f t="shared" si="1730"/>
        <v>0</v>
      </c>
      <c r="Y619" s="29">
        <f t="shared" si="1731"/>
        <v>0</v>
      </c>
      <c r="Z619" s="29" t="e">
        <f t="shared" si="1732"/>
        <v>#DIV/0!</v>
      </c>
      <c r="AA619" s="29" t="e">
        <f t="shared" si="1733"/>
        <v>#DIV/0!</v>
      </c>
      <c r="AB619" s="29" t="e">
        <f t="shared" si="1734"/>
        <v>#DIV/0!</v>
      </c>
      <c r="AC619" s="29" t="e">
        <f t="shared" si="1735"/>
        <v>#DIV/0!</v>
      </c>
      <c r="AF619" s="23">
        <v>60.084299999999999</v>
      </c>
      <c r="AG619" s="23">
        <v>79.878799999999998</v>
      </c>
      <c r="AH619" s="23">
        <v>101.96120000000001</v>
      </c>
      <c r="AI619" s="23">
        <v>151.99039999999999</v>
      </c>
      <c r="AJ619" s="23">
        <v>159.69</v>
      </c>
      <c r="AK619" s="23">
        <v>71.846400000000003</v>
      </c>
      <c r="AL619" s="23">
        <v>70.9375</v>
      </c>
      <c r="AM619" s="23">
        <v>40.304400000000001</v>
      </c>
      <c r="AN619" s="23">
        <v>56.077399999999997</v>
      </c>
      <c r="AO619" s="23">
        <v>61.978999999999999</v>
      </c>
      <c r="AP619" s="23">
        <v>94.195999999999998</v>
      </c>
      <c r="AQ619" s="23">
        <v>18.998000000000001</v>
      </c>
      <c r="AR619" s="23">
        <v>35.450000000000003</v>
      </c>
      <c r="AS619" s="23">
        <v>29.88</v>
      </c>
      <c r="AT619" s="23">
        <v>74.691999999999993</v>
      </c>
      <c r="AU619" s="23">
        <v>81.39</v>
      </c>
      <c r="AX619" s="54">
        <f t="shared" si="1736"/>
        <v>0</v>
      </c>
      <c r="AY619" s="54">
        <f t="shared" si="1737"/>
        <v>0</v>
      </c>
      <c r="AZ619" s="54">
        <f t="shared" si="1738"/>
        <v>0</v>
      </c>
      <c r="BA619" s="54">
        <f t="shared" si="1739"/>
        <v>0</v>
      </c>
      <c r="BB619" s="54">
        <f t="shared" si="1740"/>
        <v>0</v>
      </c>
      <c r="BC619" s="54">
        <f t="shared" si="1741"/>
        <v>0</v>
      </c>
      <c r="BD619" s="54">
        <f t="shared" si="1742"/>
        <v>0</v>
      </c>
      <c r="BE619" s="54">
        <f t="shared" si="1743"/>
        <v>0</v>
      </c>
      <c r="BF619" s="54">
        <f t="shared" si="1744"/>
        <v>0</v>
      </c>
      <c r="BG619" s="54">
        <f t="shared" si="1745"/>
        <v>0</v>
      </c>
      <c r="BH619" s="54">
        <f t="shared" si="1746"/>
        <v>0</v>
      </c>
      <c r="BI619" s="54">
        <f t="shared" si="1747"/>
        <v>0</v>
      </c>
      <c r="BJ619" s="54">
        <f t="shared" si="1748"/>
        <v>0</v>
      </c>
      <c r="BK619" s="54">
        <f t="shared" si="1749"/>
        <v>0</v>
      </c>
      <c r="BL619" s="54">
        <f t="shared" si="1750"/>
        <v>0</v>
      </c>
      <c r="BM619" s="42"/>
      <c r="BO619" s="54">
        <f>'Norm-coeff'!$C$2+$AX619*'Norm-coeff'!$D$2+$AY619*'Norm-coeff'!$E$2+$AZ619*'Norm-coeff'!$F$2+$BA619*'Norm-coeff'!$G$2+$BB619*'Norm-coeff'!$H$2+$BC619*'Norm-coeff'!$I$2+$BD619*'Norm-coeff'!$J$2+$BE619*'Norm-coeff'!$K$2+$BF619*'Norm-coeff'!$L$2+$BG619*'Norm-coeff'!$M$2+$BH619*'Norm-coeff'!$N$2+$BI619*'Norm-coeff'!$O$2</f>
        <v>5.4045421474420303</v>
      </c>
      <c r="BP619" s="54">
        <f>'Norm-coeff'!$C$3+$AX619*'Norm-coeff'!$D$3+$AY619*'Norm-coeff'!$E$3+$AZ619*'Norm-coeff'!$F$3+$BA619*'Norm-coeff'!$G$3+$BB619*'Norm-coeff'!$H$3+$BC619*'Norm-coeff'!$I$3+$BD619*'Norm-coeff'!$J$3+$BE619*'Norm-coeff'!$K$3+$BF619*'Norm-coeff'!$L$3+$BG619*'Norm-coeff'!$M$3+$BH619*'Norm-coeff'!$N$3+$BI619*'Norm-coeff'!$O$3</f>
        <v>3.15319116612705</v>
      </c>
      <c r="BQ619" s="54">
        <f>'Norm-coeff'!$C$4+$AX619*'Norm-coeff'!$D$4+$AY619*'Norm-coeff'!$E$4+$AZ619*'Norm-coeff'!$F$4+$BA619*'Norm-coeff'!$G$4+$BB619*'Norm-coeff'!$H$4+$BC619*'Norm-coeff'!$I$4+$BD619*'Norm-coeff'!$J$4+$BE619*'Norm-coeff'!$K$4+$BF619*'Norm-coeff'!$L$4+$BG619*'Norm-coeff'!$M$4+$BH619*'Norm-coeff'!$N$4+$BI619*'Norm-coeff'!$O$4</f>
        <v>1.42115649462768</v>
      </c>
      <c r="BR619" s="54">
        <f>'Norm-coeff'!$C$5+$AX619*'Norm-coeff'!$D$5+$AY619*'Norm-coeff'!$E$5+$AZ619*'Norm-coeff'!$F$5+$BA619*'Norm-coeff'!$G$5+$BB619*'Norm-coeff'!$H$5+$BC619*'Norm-coeff'!$I$5+$BD619*'Norm-coeff'!$J$5+$BE619*'Norm-coeff'!$K$5+$BF619*'Norm-coeff'!$L$5+$BG619*'Norm-coeff'!$M$5+$BH619*'Norm-coeff'!$N$5+$BI619*'Norm-coeff'!$O$5</f>
        <v>1.0553329241296201</v>
      </c>
      <c r="BS619" s="54">
        <f>'Norm-coeff'!$C$6+$AX619*'Norm-coeff'!$D$6+$AY619*'Norm-coeff'!$E$6+$AZ619*'Norm-coeff'!$F$6+$BA619*'Norm-coeff'!$G$6+$BB619*'Norm-coeff'!$H$6+$BC619*'Norm-coeff'!$I$6+$BD619*'Norm-coeff'!$J$6+$BE619*'Norm-coeff'!$K$6+$BF619*'Norm-coeff'!$L$6+$BG619*'Norm-coeff'!$M$6+$BH619*'Norm-coeff'!$N$6+$BI619*'Norm-coeff'!$O$6</f>
        <v>-1.48700885495103E-2</v>
      </c>
      <c r="BT619" s="54">
        <f>'Norm-coeff'!$C$7+$AX619*'Norm-coeff'!$D$7+$AY619*'Norm-coeff'!$E$7+$AZ619*'Norm-coeff'!$F$7+$BA619*'Norm-coeff'!$G$7+$BB619*'Norm-coeff'!$H$7+$BC619*'Norm-coeff'!$I$7+$BD619*'Norm-coeff'!$J$7+$BE619*'Norm-coeff'!$K$7+$BF619*'Norm-coeff'!$L$7+$BG619*'Norm-coeff'!$M$7+$BH619*'Norm-coeff'!$N$7+$BI619*'Norm-coeff'!$O$7</f>
        <v>2.0907583608832998</v>
      </c>
      <c r="BU619" s="54">
        <f>'Norm-coeff'!$C$8+$AX619*'Norm-coeff'!$D$8+$AY619*'Norm-coeff'!$E$8+$AZ619*'Norm-coeff'!$F$8+$BA619*'Norm-coeff'!$G$8+$BB619*'Norm-coeff'!$H$8+$BC619*'Norm-coeff'!$I$8+$BD619*'Norm-coeff'!$J$8+$BE619*'Norm-coeff'!$K$8+$BF619*'Norm-coeff'!$L$8+$BG619*'Norm-coeff'!$M$8+$BH619*'Norm-coeff'!$N$8+$BI619*'Norm-coeff'!$O$8</f>
        <v>0.65894159836244504</v>
      </c>
      <c r="BV619" s="54">
        <f>'Norm-coeff'!$C$9+$AX619*'Norm-coeff'!$D$9+$AY619*'Norm-coeff'!$E$9+$AZ619*'Norm-coeff'!$F$9+$BA619*'Norm-coeff'!$G$9+$BB619*'Norm-coeff'!$H$9+$BC619*'Norm-coeff'!$I$9+$BD619*'Norm-coeff'!$J$9+$BE619*'Norm-coeff'!$K$9+$BF619*'Norm-coeff'!$L$9+$BG619*'Norm-coeff'!$M$9+$BH619*'Norm-coeff'!$N$9+$BI619*'Norm-coeff'!$O$9</f>
        <v>1.48961085014701</v>
      </c>
      <c r="BW619" s="54">
        <f>'Norm-coeff'!$C$10+$AX619*'Norm-coeff'!$D$10+$AY619*'Norm-coeff'!$E$10+$AZ619*'Norm-coeff'!$F$10+$BA619*'Norm-coeff'!$G$10+$BB619*'Norm-coeff'!$H$10+$BC619*'Norm-coeff'!$I$10+$BD619*'Norm-coeff'!$J$10+$BE619*'Norm-coeff'!$K$10+$BF619*'Norm-coeff'!$L$10+$BG619*'Norm-coeff'!$M$10+$BH619*'Norm-coeff'!$N$10+$BI619*'Norm-coeff'!$O$10</f>
        <v>1.42058735749591</v>
      </c>
      <c r="BX619" s="54">
        <f>'Norm-coeff'!$C$11+$AX619*'Norm-coeff'!$D$11+$AY619*'Norm-coeff'!$E$11+$AZ619*'Norm-coeff'!$F$11+$BA619*'Norm-coeff'!$G$11+$BB619*'Norm-coeff'!$H$11+$BC619*'Norm-coeff'!$I$11+$BD619*'Norm-coeff'!$J$11+$BE619*'Norm-coeff'!$K$11+$BF619*'Norm-coeff'!$L$11+$BG619*'Norm-coeff'!$M$11+$BH619*'Norm-coeff'!$N$11+$BI619*'Norm-coeff'!$O$11</f>
        <v>0.221233014421479</v>
      </c>
      <c r="BY619" s="54">
        <f>'Norm-coeff'!$C$12+$AX619*'Norm-coeff'!$D$12+$AY619*'Norm-coeff'!$E$12+$AZ619*'Norm-coeff'!$F$12+$BA619*'Norm-coeff'!$G$12+$BB619*'Norm-coeff'!$H$12+$BC619*'Norm-coeff'!$I$12+$BD619*'Norm-coeff'!$J$12+$BE619*'Norm-coeff'!$K$12+$BF619*'Norm-coeff'!$L$12+$BG619*'Norm-coeff'!$M$12+$BH619*'Norm-coeff'!$N$12+$BI619*'Norm-coeff'!$O$12</f>
        <v>0.283527502056037</v>
      </c>
      <c r="BZ619" s="54">
        <f>'Norm-coeff'!$C$13+$AX619*'Norm-coeff'!$D$13+$AY619*'Norm-coeff'!$E$13+$AZ619*'Norm-coeff'!$F$13+$BA619*'Norm-coeff'!$G$13+$BB619*'Norm-coeff'!$H$13+$BC619*'Norm-coeff'!$I$13+$BD619*'Norm-coeff'!$J$13+$BE619*'Norm-coeff'!$K$13+$BF619*'Norm-coeff'!$L$13+$BG619*'Norm-coeff'!$M$13+$BH619*'Norm-coeff'!$N$13+$BI619*'Norm-coeff'!$O$13</f>
        <v>-4.1864930554451202E-2</v>
      </c>
      <c r="CA619" s="54">
        <f>'Norm-coeff'!$C$14+$AX619*'Norm-coeff'!$D$14+$AY619*'Norm-coeff'!$E$14+$AZ619*'Norm-coeff'!$F$14+$BA619*'Norm-coeff'!$G$14+$BB619*'Norm-coeff'!$H$14+$BC619*'Norm-coeff'!$I$14+$BD619*'Norm-coeff'!$J$14+$BE619*'Norm-coeff'!$K$14+$BF619*'Norm-coeff'!$L$14+$BG619*'Norm-coeff'!$M$14+$BH619*'Norm-coeff'!$N$14+$BI619*'Norm-coeff'!$O$14</f>
        <v>4.2526983164477103</v>
      </c>
      <c r="CC619" s="54">
        <f t="shared" si="1875"/>
        <v>0</v>
      </c>
      <c r="CG619" s="54">
        <f t="shared" si="1751"/>
        <v>0</v>
      </c>
      <c r="CH619" s="54">
        <f t="shared" si="1729"/>
        <v>0</v>
      </c>
      <c r="CI619" s="54">
        <f t="shared" si="1752"/>
        <v>0</v>
      </c>
      <c r="CJ619" s="56">
        <f t="shared" si="1753"/>
        <v>0</v>
      </c>
      <c r="CK619" s="54">
        <f t="shared" si="1754"/>
        <v>0</v>
      </c>
      <c r="CL619" s="54">
        <f t="shared" si="1755"/>
        <v>0</v>
      </c>
      <c r="CM619" s="54">
        <f t="shared" si="1756"/>
        <v>0</v>
      </c>
      <c r="CN619" s="54">
        <f t="shared" si="1757"/>
        <v>0</v>
      </c>
      <c r="CO619" s="54">
        <f t="shared" si="1758"/>
        <v>0</v>
      </c>
      <c r="CP619" s="54">
        <f t="shared" si="1759"/>
        <v>0</v>
      </c>
      <c r="CQ619" s="54">
        <f t="shared" si="1760"/>
        <v>0</v>
      </c>
      <c r="CR619" s="54">
        <f t="shared" si="1761"/>
        <v>0</v>
      </c>
      <c r="CS619" s="54">
        <f t="shared" si="1762"/>
        <v>0</v>
      </c>
      <c r="CU619" s="54">
        <f t="shared" si="1763"/>
        <v>0</v>
      </c>
      <c r="CV619" s="54">
        <f t="shared" si="1764"/>
        <v>0</v>
      </c>
      <c r="CW619" s="54">
        <f t="shared" si="1765"/>
        <v>0</v>
      </c>
      <c r="CX619" s="54">
        <f t="shared" si="1766"/>
        <v>0</v>
      </c>
      <c r="CZ619" s="54">
        <f t="shared" si="1767"/>
        <v>0</v>
      </c>
      <c r="DA619" s="54">
        <f t="shared" si="1768"/>
        <v>0</v>
      </c>
      <c r="DB619" s="54">
        <f t="shared" si="1769"/>
        <v>0</v>
      </c>
      <c r="DC619" s="54">
        <f t="shared" si="1770"/>
        <v>0</v>
      </c>
      <c r="DD619" s="54">
        <f t="shared" si="1771"/>
        <v>0</v>
      </c>
      <c r="DE619" s="54">
        <f t="shared" si="1772"/>
        <v>0</v>
      </c>
      <c r="DF619" s="54">
        <f t="shared" si="1773"/>
        <v>0</v>
      </c>
      <c r="DG619" s="54">
        <f t="shared" si="1774"/>
        <v>2</v>
      </c>
      <c r="DH619" s="71">
        <f t="shared" si="1775"/>
        <v>0</v>
      </c>
      <c r="DI619" s="71">
        <f t="shared" si="1776"/>
        <v>0</v>
      </c>
      <c r="DJ619" s="54">
        <f t="shared" si="1777"/>
        <v>0</v>
      </c>
      <c r="DK619" s="54">
        <f t="shared" si="1778"/>
        <v>2</v>
      </c>
      <c r="DL619" s="4">
        <f t="shared" si="1703"/>
        <v>0</v>
      </c>
      <c r="DM619" s="3">
        <f t="shared" si="1779"/>
        <v>0</v>
      </c>
      <c r="DN619" s="3">
        <f t="shared" si="1780"/>
        <v>0</v>
      </c>
      <c r="DO619" s="4" t="e">
        <f t="shared" si="1781"/>
        <v>#DIV/0!</v>
      </c>
      <c r="DP619" s="57"/>
      <c r="DQ619" s="57"/>
      <c r="DR619" s="56">
        <f t="shared" si="1704"/>
        <v>2</v>
      </c>
      <c r="DS619" s="56">
        <f t="shared" si="1705"/>
        <v>0</v>
      </c>
      <c r="DT619" s="38">
        <f t="shared" si="1706"/>
        <v>0</v>
      </c>
      <c r="DU619" s="38">
        <f t="shared" si="1782"/>
        <v>2</v>
      </c>
      <c r="DV619" s="38">
        <f t="shared" si="1707"/>
        <v>0</v>
      </c>
      <c r="DW619" s="39">
        <f t="shared" si="1708"/>
        <v>0</v>
      </c>
      <c r="DX619" s="39">
        <f t="shared" si="1709"/>
        <v>0</v>
      </c>
      <c r="DY619" s="39">
        <f t="shared" si="1710"/>
        <v>0</v>
      </c>
      <c r="DZ619" s="39">
        <f t="shared" si="1711"/>
        <v>0</v>
      </c>
      <c r="EA619" s="39">
        <f t="shared" si="1712"/>
        <v>0</v>
      </c>
      <c r="EB619" s="37" t="e">
        <f t="shared" si="1783"/>
        <v>#DIV/0!</v>
      </c>
      <c r="EC619" s="37" t="e">
        <f t="shared" si="1784"/>
        <v>#DIV/0!</v>
      </c>
      <c r="ED619" s="37" t="e">
        <f t="shared" si="1785"/>
        <v>#DIV/0!</v>
      </c>
      <c r="EE619" s="37" t="e">
        <f t="shared" si="1786"/>
        <v>#DIV/0!</v>
      </c>
      <c r="EF619" s="39" t="e">
        <f t="shared" si="1787"/>
        <v>#DIV/0!</v>
      </c>
      <c r="EG619" s="37" t="e">
        <f t="shared" si="1788"/>
        <v>#DIV/0!</v>
      </c>
      <c r="EH619" s="37" t="e">
        <f t="shared" si="1789"/>
        <v>#DIV/0!</v>
      </c>
      <c r="EI619" s="11" t="b">
        <f t="shared" si="1790"/>
        <v>1</v>
      </c>
      <c r="EJ619" s="11" t="b">
        <f t="shared" si="1791"/>
        <v>0</v>
      </c>
      <c r="EK619" s="39" t="e">
        <f t="shared" si="1792"/>
        <v>#DIV/0!</v>
      </c>
      <c r="EL619" s="39" t="e">
        <f t="shared" si="1793"/>
        <v>#DIV/0!</v>
      </c>
      <c r="EM619" s="39" t="e">
        <f t="shared" si="1794"/>
        <v>#DIV/0!</v>
      </c>
      <c r="EN619" s="39" t="e">
        <f t="shared" si="1795"/>
        <v>#DIV/0!</v>
      </c>
      <c r="EO619" s="39" t="e">
        <f t="shared" si="1796"/>
        <v>#DIV/0!</v>
      </c>
      <c r="EP619" s="39" t="e">
        <f t="shared" si="1797"/>
        <v>#DIV/0!</v>
      </c>
      <c r="EQ619" s="39" t="e">
        <f t="shared" si="1798"/>
        <v>#DIV/0!</v>
      </c>
      <c r="ER619" s="39" t="e">
        <f t="shared" si="1799"/>
        <v>#DIV/0!</v>
      </c>
      <c r="ES619" s="58" t="str">
        <f t="shared" si="1800"/>
        <v>(OH,F,Cl)-dominate amphibole</v>
      </c>
      <c r="ET619" s="58" t="e">
        <f t="shared" si="1801"/>
        <v>#N/A</v>
      </c>
      <c r="EU619" s="56">
        <f t="shared" si="1713"/>
        <v>0</v>
      </c>
      <c r="EV619" s="56">
        <f t="shared" si="1714"/>
        <v>0</v>
      </c>
      <c r="EW619" s="56">
        <f t="shared" si="1715"/>
        <v>0</v>
      </c>
      <c r="EX619" s="56">
        <f t="shared" si="1716"/>
        <v>0</v>
      </c>
      <c r="EY619" s="56">
        <f t="shared" si="1717"/>
        <v>0</v>
      </c>
      <c r="EZ619" s="56">
        <f t="shared" si="1718"/>
        <v>0</v>
      </c>
      <c r="FA619" s="39">
        <f t="shared" si="1719"/>
        <v>0</v>
      </c>
      <c r="FB619" s="39">
        <f t="shared" si="1720"/>
        <v>0</v>
      </c>
      <c r="FC619" s="54">
        <f t="shared" si="1721"/>
        <v>0</v>
      </c>
      <c r="FD619" s="54">
        <f t="shared" si="1722"/>
        <v>0</v>
      </c>
      <c r="FE619" s="39">
        <f t="shared" si="1723"/>
        <v>0</v>
      </c>
      <c r="FF619" s="54">
        <f t="shared" si="1724"/>
        <v>0</v>
      </c>
      <c r="FG619" s="39">
        <f t="shared" si="1725"/>
        <v>0</v>
      </c>
      <c r="FH619" s="39">
        <f t="shared" si="1802"/>
        <v>0</v>
      </c>
      <c r="FI619" s="39">
        <f t="shared" si="1803"/>
        <v>0</v>
      </c>
      <c r="FJ619" s="39">
        <f t="shared" si="1804"/>
        <v>0</v>
      </c>
      <c r="FK619" s="39" t="e">
        <f t="shared" si="1805"/>
        <v>#DIV/0!</v>
      </c>
      <c r="FL619" s="39" t="e">
        <f t="shared" si="1806"/>
        <v>#DIV/0!</v>
      </c>
      <c r="FM619" s="39" t="e">
        <f t="shared" si="1807"/>
        <v>#DIV/0!</v>
      </c>
      <c r="FN619" s="39">
        <f t="shared" si="1808"/>
        <v>1</v>
      </c>
      <c r="FO619" s="39">
        <f t="shared" si="1726"/>
        <v>0</v>
      </c>
      <c r="FP619" s="39">
        <f t="shared" si="1727"/>
        <v>0</v>
      </c>
      <c r="FQ619" s="39">
        <f t="shared" si="1728"/>
        <v>0</v>
      </c>
      <c r="FR619" s="39">
        <f t="shared" si="1809"/>
        <v>0</v>
      </c>
      <c r="FS619" s="39">
        <f t="shared" si="1810"/>
        <v>0</v>
      </c>
      <c r="FU619" s="39" t="e">
        <f t="shared" si="1811"/>
        <v>#DIV/0!</v>
      </c>
      <c r="FV619" s="39" t="e">
        <f t="shared" si="1812"/>
        <v>#DIV/0!</v>
      </c>
      <c r="FW619" s="39" t="e">
        <f t="shared" si="1813"/>
        <v>#DIV/0!</v>
      </c>
      <c r="FY619" s="39" t="e">
        <f t="shared" si="1814"/>
        <v>#DIV/0!</v>
      </c>
      <c r="FZ619" s="39" t="e">
        <f t="shared" si="1815"/>
        <v>#DIV/0!</v>
      </c>
      <c r="GA619" s="39" t="e">
        <f t="shared" si="1816"/>
        <v>#DIV/0!</v>
      </c>
      <c r="GB619" s="39" t="e">
        <f t="shared" si="1817"/>
        <v>#DIV/0!</v>
      </c>
      <c r="GC619" s="39" t="e">
        <f t="shared" si="1818"/>
        <v>#DIV/0!</v>
      </c>
      <c r="GD619" s="39" t="e">
        <f t="shared" si="1819"/>
        <v>#DIV/0!</v>
      </c>
      <c r="GE619" s="39" t="e">
        <f t="shared" si="1820"/>
        <v>#DIV/0!</v>
      </c>
      <c r="GF619" s="39" t="e">
        <f t="shared" si="1821"/>
        <v>#DIV/0!</v>
      </c>
      <c r="GG619" s="39" t="e">
        <f t="shared" si="1822"/>
        <v>#DIV/0!</v>
      </c>
      <c r="GH619" s="39" t="e">
        <f t="shared" si="1823"/>
        <v>#DIV/0!</v>
      </c>
      <c r="GI619" s="39"/>
      <c r="GJ619" s="39" t="e">
        <f t="shared" si="1824"/>
        <v>#DIV/0!</v>
      </c>
      <c r="GK619" s="39" t="e">
        <f t="shared" si="1825"/>
        <v>#DIV/0!</v>
      </c>
      <c r="GL619" s="39" t="e">
        <f t="shared" si="1826"/>
        <v>#DIV/0!</v>
      </c>
      <c r="GM619" s="39" t="e">
        <f t="shared" si="1827"/>
        <v>#DIV/0!</v>
      </c>
      <c r="GN619" s="39" t="e">
        <f t="shared" si="1828"/>
        <v>#DIV/0!</v>
      </c>
      <c r="GO619" s="57"/>
      <c r="GP619" s="57" t="e">
        <f t="shared" si="1829"/>
        <v>#DIV/0!</v>
      </c>
      <c r="GQ619" s="59" t="e">
        <f t="shared" si="1830"/>
        <v>#DIV/0!</v>
      </c>
      <c r="GR619" s="41" t="e">
        <f t="shared" si="1831"/>
        <v>#DIV/0!</v>
      </c>
      <c r="GS619" s="57" t="e">
        <f t="shared" si="1832"/>
        <v>#DIV/0!</v>
      </c>
      <c r="GT619" s="57" t="e">
        <f t="shared" si="1833"/>
        <v>#DIV/0!</v>
      </c>
      <c r="GU619" s="57" t="e">
        <f t="shared" si="1834"/>
        <v>#DIV/0!</v>
      </c>
      <c r="GV619" s="57"/>
      <c r="GW619" s="42" t="e">
        <f t="shared" si="1835"/>
        <v>#DIV/0!</v>
      </c>
      <c r="GX619" s="42" t="e">
        <f t="shared" si="1836"/>
        <v>#DIV/0!</v>
      </c>
      <c r="GY619" s="42" t="e">
        <f t="shared" si="1837"/>
        <v>#DIV/0!</v>
      </c>
      <c r="GZ619" s="57"/>
      <c r="HA619" s="2" t="e">
        <f t="shared" si="1838"/>
        <v>#DIV/0!</v>
      </c>
      <c r="HB619" s="2" t="e">
        <f t="shared" si="1839"/>
        <v>#DIV/0!</v>
      </c>
      <c r="HC619" s="2" t="e">
        <f t="shared" si="1840"/>
        <v>#DIV/0!</v>
      </c>
      <c r="HD619" s="2" t="e">
        <f t="shared" si="1841"/>
        <v>#DIV/0!</v>
      </c>
      <c r="HE619" s="2" t="e">
        <f t="shared" si="1842"/>
        <v>#DIV/0!</v>
      </c>
      <c r="HF619" s="2" t="e">
        <f t="shared" si="1843"/>
        <v>#DIV/0!</v>
      </c>
      <c r="HG619" s="2" t="e">
        <f t="shared" si="1844"/>
        <v>#DIV/0!</v>
      </c>
      <c r="HH619" s="2" t="e">
        <f t="shared" si="1845"/>
        <v>#DIV/0!</v>
      </c>
      <c r="HI619" s="2" t="e">
        <f t="shared" si="1846"/>
        <v>#DIV/0!</v>
      </c>
      <c r="HJ619" s="11" t="e">
        <f t="shared" si="1847"/>
        <v>#DIV/0!</v>
      </c>
      <c r="HK619" s="60" t="e">
        <f t="shared" si="1848"/>
        <v>#DIV/0!</v>
      </c>
      <c r="HL619" s="57"/>
      <c r="HM619" s="57" t="e">
        <f t="shared" si="1849"/>
        <v>#DIV/0!</v>
      </c>
      <c r="HN619" s="57" t="e">
        <f t="shared" si="1850"/>
        <v>#DIV/0!</v>
      </c>
      <c r="HO619" s="57" t="e">
        <f t="shared" si="1851"/>
        <v>#DIV/0!</v>
      </c>
      <c r="HP619" s="57" t="e">
        <f t="shared" si="1852"/>
        <v>#DIV/0!</v>
      </c>
      <c r="HQ619" s="57" t="e">
        <f t="shared" si="1853"/>
        <v>#DIV/0!</v>
      </c>
      <c r="HR619" s="57"/>
      <c r="HS619" s="57" t="e">
        <f t="shared" si="1854"/>
        <v>#DIV/0!</v>
      </c>
      <c r="HT619" s="57" t="e">
        <f t="shared" si="1855"/>
        <v>#DIV/0!</v>
      </c>
      <c r="HU619" s="57" t="e">
        <f t="shared" si="1856"/>
        <v>#DIV/0!</v>
      </c>
      <c r="HV619" s="57" t="e">
        <f t="shared" si="1857"/>
        <v>#DIV/0!</v>
      </c>
      <c r="HW619" s="57" t="e">
        <f t="shared" si="1858"/>
        <v>#DIV/0!</v>
      </c>
      <c r="HX619" s="57"/>
      <c r="HY619" s="57" t="e">
        <f t="shared" si="1859"/>
        <v>#DIV/0!</v>
      </c>
      <c r="HZ619" s="57" t="e">
        <f t="shared" si="1860"/>
        <v>#DIV/0!</v>
      </c>
      <c r="IA619" s="57"/>
      <c r="IB619" s="61">
        <f t="shared" si="1861"/>
        <v>0</v>
      </c>
      <c r="IC619" s="57" t="str">
        <f t="shared" si="1862"/>
        <v/>
      </c>
      <c r="ID619" s="42"/>
      <c r="IE619" s="2" t="str">
        <f t="shared" si="1863"/>
        <v/>
      </c>
      <c r="IF619" s="60" t="e">
        <f t="shared" si="1864"/>
        <v>#DIV/0!</v>
      </c>
      <c r="IG619" s="60" t="str">
        <f t="shared" si="1865"/>
        <v/>
      </c>
      <c r="IH619" s="60" t="str">
        <f t="shared" si="1866"/>
        <v>zinco-</v>
      </c>
      <c r="II619" s="60" t="str">
        <f t="shared" si="1867"/>
        <v>mangano-</v>
      </c>
      <c r="IJ619" s="60" t="e">
        <f t="shared" si="1868"/>
        <v>#DIV/0!</v>
      </c>
      <c r="IK619" s="60" t="e">
        <f t="shared" si="1869"/>
        <v>#DIV/0!</v>
      </c>
      <c r="IL619" s="60" t="e">
        <f t="shared" si="1870"/>
        <v>#DIV/0!</v>
      </c>
      <c r="IM619" s="60" t="e">
        <f t="shared" si="1871"/>
        <v>#DIV/0!</v>
      </c>
      <c r="IN619" s="60" t="str">
        <f t="shared" si="1872"/>
        <v/>
      </c>
      <c r="IO619" s="60" t="str">
        <f t="shared" si="1873"/>
        <v/>
      </c>
      <c r="IP619" s="57"/>
      <c r="IQ619" s="57" t="str">
        <f t="shared" si="1874"/>
        <v>ERROR!!</v>
      </c>
    </row>
    <row r="620" spans="24:251">
      <c r="X620" s="29">
        <f t="shared" si="1730"/>
        <v>0</v>
      </c>
      <c r="Y620" s="29">
        <f t="shared" si="1731"/>
        <v>0</v>
      </c>
      <c r="Z620" s="29" t="e">
        <f t="shared" si="1732"/>
        <v>#DIV/0!</v>
      </c>
      <c r="AA620" s="29" t="e">
        <f t="shared" si="1733"/>
        <v>#DIV/0!</v>
      </c>
      <c r="AB620" s="29" t="e">
        <f t="shared" si="1734"/>
        <v>#DIV/0!</v>
      </c>
      <c r="AC620" s="29" t="e">
        <f t="shared" si="1735"/>
        <v>#DIV/0!</v>
      </c>
      <c r="AF620" s="23">
        <v>60.084299999999999</v>
      </c>
      <c r="AG620" s="23">
        <v>79.878799999999998</v>
      </c>
      <c r="AH620" s="23">
        <v>101.96120000000001</v>
      </c>
      <c r="AI620" s="23">
        <v>151.99039999999999</v>
      </c>
      <c r="AJ620" s="23">
        <v>159.69</v>
      </c>
      <c r="AK620" s="23">
        <v>71.846400000000003</v>
      </c>
      <c r="AL620" s="23">
        <v>70.9375</v>
      </c>
      <c r="AM620" s="23">
        <v>40.304400000000001</v>
      </c>
      <c r="AN620" s="23">
        <v>56.077399999999997</v>
      </c>
      <c r="AO620" s="23">
        <v>61.978999999999999</v>
      </c>
      <c r="AP620" s="23">
        <v>94.195999999999998</v>
      </c>
      <c r="AQ620" s="23">
        <v>18.998000000000001</v>
      </c>
      <c r="AR620" s="23">
        <v>35.450000000000003</v>
      </c>
      <c r="AS620" s="23">
        <v>29.88</v>
      </c>
      <c r="AT620" s="23">
        <v>74.691999999999993</v>
      </c>
      <c r="AU620" s="23">
        <v>81.39</v>
      </c>
      <c r="AX620" s="54">
        <f t="shared" si="1736"/>
        <v>0</v>
      </c>
      <c r="AY620" s="54">
        <f t="shared" si="1737"/>
        <v>0</v>
      </c>
      <c r="AZ620" s="54">
        <f t="shared" si="1738"/>
        <v>0</v>
      </c>
      <c r="BA620" s="54">
        <f t="shared" si="1739"/>
        <v>0</v>
      </c>
      <c r="BB620" s="54">
        <f t="shared" si="1740"/>
        <v>0</v>
      </c>
      <c r="BC620" s="54">
        <f t="shared" si="1741"/>
        <v>0</v>
      </c>
      <c r="BD620" s="54">
        <f t="shared" si="1742"/>
        <v>0</v>
      </c>
      <c r="BE620" s="54">
        <f t="shared" si="1743"/>
        <v>0</v>
      </c>
      <c r="BF620" s="54">
        <f t="shared" si="1744"/>
        <v>0</v>
      </c>
      <c r="BG620" s="54">
        <f t="shared" si="1745"/>
        <v>0</v>
      </c>
      <c r="BH620" s="54">
        <f t="shared" si="1746"/>
        <v>0</v>
      </c>
      <c r="BI620" s="54">
        <f t="shared" si="1747"/>
        <v>0</v>
      </c>
      <c r="BJ620" s="54">
        <f t="shared" si="1748"/>
        <v>0</v>
      </c>
      <c r="BK620" s="54">
        <f t="shared" si="1749"/>
        <v>0</v>
      </c>
      <c r="BL620" s="54">
        <f t="shared" si="1750"/>
        <v>0</v>
      </c>
      <c r="BM620" s="42"/>
      <c r="BO620" s="54">
        <f>'Norm-coeff'!$C$2+$AX620*'Norm-coeff'!$D$2+$AY620*'Norm-coeff'!$E$2+$AZ620*'Norm-coeff'!$F$2+$BA620*'Norm-coeff'!$G$2+$BB620*'Norm-coeff'!$H$2+$BC620*'Norm-coeff'!$I$2+$BD620*'Norm-coeff'!$J$2+$BE620*'Norm-coeff'!$K$2+$BF620*'Norm-coeff'!$L$2+$BG620*'Norm-coeff'!$M$2+$BH620*'Norm-coeff'!$N$2+$BI620*'Norm-coeff'!$O$2</f>
        <v>5.4045421474420303</v>
      </c>
      <c r="BP620" s="54">
        <f>'Norm-coeff'!$C$3+$AX620*'Norm-coeff'!$D$3+$AY620*'Norm-coeff'!$E$3+$AZ620*'Norm-coeff'!$F$3+$BA620*'Norm-coeff'!$G$3+$BB620*'Norm-coeff'!$H$3+$BC620*'Norm-coeff'!$I$3+$BD620*'Norm-coeff'!$J$3+$BE620*'Norm-coeff'!$K$3+$BF620*'Norm-coeff'!$L$3+$BG620*'Norm-coeff'!$M$3+$BH620*'Norm-coeff'!$N$3+$BI620*'Norm-coeff'!$O$3</f>
        <v>3.15319116612705</v>
      </c>
      <c r="BQ620" s="54">
        <f>'Norm-coeff'!$C$4+$AX620*'Norm-coeff'!$D$4+$AY620*'Norm-coeff'!$E$4+$AZ620*'Norm-coeff'!$F$4+$BA620*'Norm-coeff'!$G$4+$BB620*'Norm-coeff'!$H$4+$BC620*'Norm-coeff'!$I$4+$BD620*'Norm-coeff'!$J$4+$BE620*'Norm-coeff'!$K$4+$BF620*'Norm-coeff'!$L$4+$BG620*'Norm-coeff'!$M$4+$BH620*'Norm-coeff'!$N$4+$BI620*'Norm-coeff'!$O$4</f>
        <v>1.42115649462768</v>
      </c>
      <c r="BR620" s="54">
        <f>'Norm-coeff'!$C$5+$AX620*'Norm-coeff'!$D$5+$AY620*'Norm-coeff'!$E$5+$AZ620*'Norm-coeff'!$F$5+$BA620*'Norm-coeff'!$G$5+$BB620*'Norm-coeff'!$H$5+$BC620*'Norm-coeff'!$I$5+$BD620*'Norm-coeff'!$J$5+$BE620*'Norm-coeff'!$K$5+$BF620*'Norm-coeff'!$L$5+$BG620*'Norm-coeff'!$M$5+$BH620*'Norm-coeff'!$N$5+$BI620*'Norm-coeff'!$O$5</f>
        <v>1.0553329241296201</v>
      </c>
      <c r="BS620" s="54">
        <f>'Norm-coeff'!$C$6+$AX620*'Norm-coeff'!$D$6+$AY620*'Norm-coeff'!$E$6+$AZ620*'Norm-coeff'!$F$6+$BA620*'Norm-coeff'!$G$6+$BB620*'Norm-coeff'!$H$6+$BC620*'Norm-coeff'!$I$6+$BD620*'Norm-coeff'!$J$6+$BE620*'Norm-coeff'!$K$6+$BF620*'Norm-coeff'!$L$6+$BG620*'Norm-coeff'!$M$6+$BH620*'Norm-coeff'!$N$6+$BI620*'Norm-coeff'!$O$6</f>
        <v>-1.48700885495103E-2</v>
      </c>
      <c r="BT620" s="54">
        <f>'Norm-coeff'!$C$7+$AX620*'Norm-coeff'!$D$7+$AY620*'Norm-coeff'!$E$7+$AZ620*'Norm-coeff'!$F$7+$BA620*'Norm-coeff'!$G$7+$BB620*'Norm-coeff'!$H$7+$BC620*'Norm-coeff'!$I$7+$BD620*'Norm-coeff'!$J$7+$BE620*'Norm-coeff'!$K$7+$BF620*'Norm-coeff'!$L$7+$BG620*'Norm-coeff'!$M$7+$BH620*'Norm-coeff'!$N$7+$BI620*'Norm-coeff'!$O$7</f>
        <v>2.0907583608832998</v>
      </c>
      <c r="BU620" s="54">
        <f>'Norm-coeff'!$C$8+$AX620*'Norm-coeff'!$D$8+$AY620*'Norm-coeff'!$E$8+$AZ620*'Norm-coeff'!$F$8+$BA620*'Norm-coeff'!$G$8+$BB620*'Norm-coeff'!$H$8+$BC620*'Norm-coeff'!$I$8+$BD620*'Norm-coeff'!$J$8+$BE620*'Norm-coeff'!$K$8+$BF620*'Norm-coeff'!$L$8+$BG620*'Norm-coeff'!$M$8+$BH620*'Norm-coeff'!$N$8+$BI620*'Norm-coeff'!$O$8</f>
        <v>0.65894159836244504</v>
      </c>
      <c r="BV620" s="54">
        <f>'Norm-coeff'!$C$9+$AX620*'Norm-coeff'!$D$9+$AY620*'Norm-coeff'!$E$9+$AZ620*'Norm-coeff'!$F$9+$BA620*'Norm-coeff'!$G$9+$BB620*'Norm-coeff'!$H$9+$BC620*'Norm-coeff'!$I$9+$BD620*'Norm-coeff'!$J$9+$BE620*'Norm-coeff'!$K$9+$BF620*'Norm-coeff'!$L$9+$BG620*'Norm-coeff'!$M$9+$BH620*'Norm-coeff'!$N$9+$BI620*'Norm-coeff'!$O$9</f>
        <v>1.48961085014701</v>
      </c>
      <c r="BW620" s="54">
        <f>'Norm-coeff'!$C$10+$AX620*'Norm-coeff'!$D$10+$AY620*'Norm-coeff'!$E$10+$AZ620*'Norm-coeff'!$F$10+$BA620*'Norm-coeff'!$G$10+$BB620*'Norm-coeff'!$H$10+$BC620*'Norm-coeff'!$I$10+$BD620*'Norm-coeff'!$J$10+$BE620*'Norm-coeff'!$K$10+$BF620*'Norm-coeff'!$L$10+$BG620*'Norm-coeff'!$M$10+$BH620*'Norm-coeff'!$N$10+$BI620*'Norm-coeff'!$O$10</f>
        <v>1.42058735749591</v>
      </c>
      <c r="BX620" s="54">
        <f>'Norm-coeff'!$C$11+$AX620*'Norm-coeff'!$D$11+$AY620*'Norm-coeff'!$E$11+$AZ620*'Norm-coeff'!$F$11+$BA620*'Norm-coeff'!$G$11+$BB620*'Norm-coeff'!$H$11+$BC620*'Norm-coeff'!$I$11+$BD620*'Norm-coeff'!$J$11+$BE620*'Norm-coeff'!$K$11+$BF620*'Norm-coeff'!$L$11+$BG620*'Norm-coeff'!$M$11+$BH620*'Norm-coeff'!$N$11+$BI620*'Norm-coeff'!$O$11</f>
        <v>0.221233014421479</v>
      </c>
      <c r="BY620" s="54">
        <f>'Norm-coeff'!$C$12+$AX620*'Norm-coeff'!$D$12+$AY620*'Norm-coeff'!$E$12+$AZ620*'Norm-coeff'!$F$12+$BA620*'Norm-coeff'!$G$12+$BB620*'Norm-coeff'!$H$12+$BC620*'Norm-coeff'!$I$12+$BD620*'Norm-coeff'!$J$12+$BE620*'Norm-coeff'!$K$12+$BF620*'Norm-coeff'!$L$12+$BG620*'Norm-coeff'!$M$12+$BH620*'Norm-coeff'!$N$12+$BI620*'Norm-coeff'!$O$12</f>
        <v>0.283527502056037</v>
      </c>
      <c r="BZ620" s="54">
        <f>'Norm-coeff'!$C$13+$AX620*'Norm-coeff'!$D$13+$AY620*'Norm-coeff'!$E$13+$AZ620*'Norm-coeff'!$F$13+$BA620*'Norm-coeff'!$G$13+$BB620*'Norm-coeff'!$H$13+$BC620*'Norm-coeff'!$I$13+$BD620*'Norm-coeff'!$J$13+$BE620*'Norm-coeff'!$K$13+$BF620*'Norm-coeff'!$L$13+$BG620*'Norm-coeff'!$M$13+$BH620*'Norm-coeff'!$N$13+$BI620*'Norm-coeff'!$O$13</f>
        <v>-4.1864930554451202E-2</v>
      </c>
      <c r="CA620" s="54">
        <f>'Norm-coeff'!$C$14+$AX620*'Norm-coeff'!$D$14+$AY620*'Norm-coeff'!$E$14+$AZ620*'Norm-coeff'!$F$14+$BA620*'Norm-coeff'!$G$14+$BB620*'Norm-coeff'!$H$14+$BC620*'Norm-coeff'!$I$14+$BD620*'Norm-coeff'!$J$14+$BE620*'Norm-coeff'!$K$14+$BF620*'Norm-coeff'!$L$14+$BG620*'Norm-coeff'!$M$14+$BH620*'Norm-coeff'!$N$14+$BI620*'Norm-coeff'!$O$14</f>
        <v>4.2526983164477103</v>
      </c>
      <c r="CC620" s="54">
        <f t="shared" si="1875"/>
        <v>0</v>
      </c>
      <c r="CG620" s="54">
        <f t="shared" si="1751"/>
        <v>0</v>
      </c>
      <c r="CH620" s="54">
        <f t="shared" si="1729"/>
        <v>0</v>
      </c>
      <c r="CI620" s="54">
        <f t="shared" si="1752"/>
        <v>0</v>
      </c>
      <c r="CJ620" s="56">
        <f t="shared" si="1753"/>
        <v>0</v>
      </c>
      <c r="CK620" s="54">
        <f t="shared" si="1754"/>
        <v>0</v>
      </c>
      <c r="CL620" s="54">
        <f t="shared" si="1755"/>
        <v>0</v>
      </c>
      <c r="CM620" s="54">
        <f t="shared" si="1756"/>
        <v>0</v>
      </c>
      <c r="CN620" s="54">
        <f t="shared" si="1757"/>
        <v>0</v>
      </c>
      <c r="CO620" s="54">
        <f t="shared" si="1758"/>
        <v>0</v>
      </c>
      <c r="CP620" s="54">
        <f t="shared" si="1759"/>
        <v>0</v>
      </c>
      <c r="CQ620" s="54">
        <f t="shared" si="1760"/>
        <v>0</v>
      </c>
      <c r="CR620" s="54">
        <f t="shared" si="1761"/>
        <v>0</v>
      </c>
      <c r="CS620" s="54">
        <f t="shared" si="1762"/>
        <v>0</v>
      </c>
      <c r="CU620" s="54">
        <f t="shared" si="1763"/>
        <v>0</v>
      </c>
      <c r="CV620" s="54">
        <f t="shared" si="1764"/>
        <v>0</v>
      </c>
      <c r="CW620" s="54">
        <f t="shared" si="1765"/>
        <v>0</v>
      </c>
      <c r="CX620" s="54">
        <f t="shared" si="1766"/>
        <v>0</v>
      </c>
      <c r="CZ620" s="54">
        <f t="shared" si="1767"/>
        <v>0</v>
      </c>
      <c r="DA620" s="54">
        <f t="shared" si="1768"/>
        <v>0</v>
      </c>
      <c r="DB620" s="54">
        <f t="shared" si="1769"/>
        <v>0</v>
      </c>
      <c r="DC620" s="54">
        <f t="shared" si="1770"/>
        <v>0</v>
      </c>
      <c r="DD620" s="54">
        <f t="shared" si="1771"/>
        <v>0</v>
      </c>
      <c r="DE620" s="54">
        <f t="shared" si="1772"/>
        <v>0</v>
      </c>
      <c r="DF620" s="54">
        <f t="shared" si="1773"/>
        <v>0</v>
      </c>
      <c r="DG620" s="54">
        <f t="shared" si="1774"/>
        <v>2</v>
      </c>
      <c r="DH620" s="71">
        <f t="shared" si="1775"/>
        <v>0</v>
      </c>
      <c r="DI620" s="71">
        <f t="shared" si="1776"/>
        <v>0</v>
      </c>
      <c r="DJ620" s="54">
        <f t="shared" si="1777"/>
        <v>0</v>
      </c>
      <c r="DK620" s="54">
        <f t="shared" si="1778"/>
        <v>2</v>
      </c>
      <c r="DL620" s="4">
        <f t="shared" si="1703"/>
        <v>0</v>
      </c>
      <c r="DM620" s="3">
        <f t="shared" si="1779"/>
        <v>0</v>
      </c>
      <c r="DN620" s="3">
        <f t="shared" si="1780"/>
        <v>0</v>
      </c>
      <c r="DO620" s="4" t="e">
        <f t="shared" si="1781"/>
        <v>#DIV/0!</v>
      </c>
      <c r="DP620" s="57"/>
      <c r="DQ620" s="57"/>
      <c r="DR620" s="56">
        <f t="shared" si="1704"/>
        <v>2</v>
      </c>
      <c r="DS620" s="56">
        <f t="shared" si="1705"/>
        <v>0</v>
      </c>
      <c r="DT620" s="38">
        <f t="shared" si="1706"/>
        <v>0</v>
      </c>
      <c r="DU620" s="38">
        <f t="shared" si="1782"/>
        <v>2</v>
      </c>
      <c r="DV620" s="38">
        <f t="shared" si="1707"/>
        <v>0</v>
      </c>
      <c r="DW620" s="39">
        <f t="shared" si="1708"/>
        <v>0</v>
      </c>
      <c r="DX620" s="39">
        <f t="shared" si="1709"/>
        <v>0</v>
      </c>
      <c r="DY620" s="39">
        <f t="shared" si="1710"/>
        <v>0</v>
      </c>
      <c r="DZ620" s="39">
        <f t="shared" si="1711"/>
        <v>0</v>
      </c>
      <c r="EA620" s="39">
        <f t="shared" si="1712"/>
        <v>0</v>
      </c>
      <c r="EB620" s="37" t="e">
        <f t="shared" si="1783"/>
        <v>#DIV/0!</v>
      </c>
      <c r="EC620" s="37" t="e">
        <f t="shared" si="1784"/>
        <v>#DIV/0!</v>
      </c>
      <c r="ED620" s="37" t="e">
        <f t="shared" si="1785"/>
        <v>#DIV/0!</v>
      </c>
      <c r="EE620" s="37" t="e">
        <f t="shared" si="1786"/>
        <v>#DIV/0!</v>
      </c>
      <c r="EF620" s="39" t="e">
        <f t="shared" si="1787"/>
        <v>#DIV/0!</v>
      </c>
      <c r="EG620" s="37" t="e">
        <f t="shared" si="1788"/>
        <v>#DIV/0!</v>
      </c>
      <c r="EH620" s="37" t="e">
        <f t="shared" si="1789"/>
        <v>#DIV/0!</v>
      </c>
      <c r="EI620" s="11" t="b">
        <f t="shared" si="1790"/>
        <v>1</v>
      </c>
      <c r="EJ620" s="11" t="b">
        <f t="shared" si="1791"/>
        <v>0</v>
      </c>
      <c r="EK620" s="39" t="e">
        <f t="shared" si="1792"/>
        <v>#DIV/0!</v>
      </c>
      <c r="EL620" s="39" t="e">
        <f t="shared" si="1793"/>
        <v>#DIV/0!</v>
      </c>
      <c r="EM620" s="39" t="e">
        <f t="shared" si="1794"/>
        <v>#DIV/0!</v>
      </c>
      <c r="EN620" s="39" t="e">
        <f t="shared" si="1795"/>
        <v>#DIV/0!</v>
      </c>
      <c r="EO620" s="39" t="e">
        <f t="shared" si="1796"/>
        <v>#DIV/0!</v>
      </c>
      <c r="EP620" s="39" t="e">
        <f t="shared" si="1797"/>
        <v>#DIV/0!</v>
      </c>
      <c r="EQ620" s="39" t="e">
        <f t="shared" si="1798"/>
        <v>#DIV/0!</v>
      </c>
      <c r="ER620" s="39" t="e">
        <f t="shared" si="1799"/>
        <v>#DIV/0!</v>
      </c>
      <c r="ES620" s="58" t="str">
        <f t="shared" si="1800"/>
        <v>(OH,F,Cl)-dominate amphibole</v>
      </c>
      <c r="ET620" s="58" t="e">
        <f t="shared" si="1801"/>
        <v>#N/A</v>
      </c>
      <c r="EU620" s="56">
        <f t="shared" si="1713"/>
        <v>0</v>
      </c>
      <c r="EV620" s="56">
        <f t="shared" si="1714"/>
        <v>0</v>
      </c>
      <c r="EW620" s="56">
        <f t="shared" si="1715"/>
        <v>0</v>
      </c>
      <c r="EX620" s="56">
        <f t="shared" si="1716"/>
        <v>0</v>
      </c>
      <c r="EY620" s="56">
        <f t="shared" si="1717"/>
        <v>0</v>
      </c>
      <c r="EZ620" s="56">
        <f t="shared" si="1718"/>
        <v>0</v>
      </c>
      <c r="FA620" s="39">
        <f t="shared" si="1719"/>
        <v>0</v>
      </c>
      <c r="FB620" s="39">
        <f t="shared" si="1720"/>
        <v>0</v>
      </c>
      <c r="FC620" s="54">
        <f t="shared" si="1721"/>
        <v>0</v>
      </c>
      <c r="FD620" s="54">
        <f t="shared" si="1722"/>
        <v>0</v>
      </c>
      <c r="FE620" s="39">
        <f t="shared" si="1723"/>
        <v>0</v>
      </c>
      <c r="FF620" s="54">
        <f t="shared" si="1724"/>
        <v>0</v>
      </c>
      <c r="FG620" s="39">
        <f t="shared" si="1725"/>
        <v>0</v>
      </c>
      <c r="FH620" s="39">
        <f t="shared" si="1802"/>
        <v>0</v>
      </c>
      <c r="FI620" s="39">
        <f t="shared" si="1803"/>
        <v>0</v>
      </c>
      <c r="FJ620" s="39">
        <f t="shared" si="1804"/>
        <v>0</v>
      </c>
      <c r="FK620" s="39" t="e">
        <f t="shared" si="1805"/>
        <v>#DIV/0!</v>
      </c>
      <c r="FL620" s="39" t="e">
        <f t="shared" si="1806"/>
        <v>#DIV/0!</v>
      </c>
      <c r="FM620" s="39" t="e">
        <f t="shared" si="1807"/>
        <v>#DIV/0!</v>
      </c>
      <c r="FN620" s="39">
        <f t="shared" si="1808"/>
        <v>1</v>
      </c>
      <c r="FO620" s="39">
        <f t="shared" si="1726"/>
        <v>0</v>
      </c>
      <c r="FP620" s="39">
        <f t="shared" si="1727"/>
        <v>0</v>
      </c>
      <c r="FQ620" s="39">
        <f t="shared" si="1728"/>
        <v>0</v>
      </c>
      <c r="FR620" s="39">
        <f t="shared" si="1809"/>
        <v>0</v>
      </c>
      <c r="FS620" s="39">
        <f t="shared" si="1810"/>
        <v>0</v>
      </c>
      <c r="FU620" s="39" t="e">
        <f t="shared" si="1811"/>
        <v>#DIV/0!</v>
      </c>
      <c r="FV620" s="39" t="e">
        <f t="shared" si="1812"/>
        <v>#DIV/0!</v>
      </c>
      <c r="FW620" s="39" t="e">
        <f t="shared" si="1813"/>
        <v>#DIV/0!</v>
      </c>
      <c r="FY620" s="39" t="e">
        <f t="shared" si="1814"/>
        <v>#DIV/0!</v>
      </c>
      <c r="FZ620" s="39" t="e">
        <f t="shared" si="1815"/>
        <v>#DIV/0!</v>
      </c>
      <c r="GA620" s="39" t="e">
        <f t="shared" si="1816"/>
        <v>#DIV/0!</v>
      </c>
      <c r="GB620" s="39" t="e">
        <f t="shared" si="1817"/>
        <v>#DIV/0!</v>
      </c>
      <c r="GC620" s="39" t="e">
        <f t="shared" si="1818"/>
        <v>#DIV/0!</v>
      </c>
      <c r="GD620" s="39" t="e">
        <f t="shared" si="1819"/>
        <v>#DIV/0!</v>
      </c>
      <c r="GE620" s="39" t="e">
        <f t="shared" si="1820"/>
        <v>#DIV/0!</v>
      </c>
      <c r="GF620" s="39" t="e">
        <f t="shared" si="1821"/>
        <v>#DIV/0!</v>
      </c>
      <c r="GG620" s="39" t="e">
        <f t="shared" si="1822"/>
        <v>#DIV/0!</v>
      </c>
      <c r="GH620" s="39" t="e">
        <f t="shared" si="1823"/>
        <v>#DIV/0!</v>
      </c>
      <c r="GI620" s="39"/>
      <c r="GJ620" s="39" t="e">
        <f t="shared" si="1824"/>
        <v>#DIV/0!</v>
      </c>
      <c r="GK620" s="39" t="e">
        <f t="shared" si="1825"/>
        <v>#DIV/0!</v>
      </c>
      <c r="GL620" s="39" t="e">
        <f t="shared" si="1826"/>
        <v>#DIV/0!</v>
      </c>
      <c r="GM620" s="39" t="e">
        <f t="shared" si="1827"/>
        <v>#DIV/0!</v>
      </c>
      <c r="GN620" s="39" t="e">
        <f t="shared" si="1828"/>
        <v>#DIV/0!</v>
      </c>
      <c r="GO620" s="57"/>
      <c r="GP620" s="57" t="e">
        <f t="shared" si="1829"/>
        <v>#DIV/0!</v>
      </c>
      <c r="GQ620" s="59" t="e">
        <f t="shared" si="1830"/>
        <v>#DIV/0!</v>
      </c>
      <c r="GR620" s="41" t="e">
        <f t="shared" si="1831"/>
        <v>#DIV/0!</v>
      </c>
      <c r="GS620" s="57" t="e">
        <f t="shared" si="1832"/>
        <v>#DIV/0!</v>
      </c>
      <c r="GT620" s="57" t="e">
        <f t="shared" si="1833"/>
        <v>#DIV/0!</v>
      </c>
      <c r="GU620" s="57" t="e">
        <f t="shared" si="1834"/>
        <v>#DIV/0!</v>
      </c>
      <c r="GV620" s="57"/>
      <c r="GW620" s="42" t="e">
        <f t="shared" si="1835"/>
        <v>#DIV/0!</v>
      </c>
      <c r="GX620" s="42" t="e">
        <f t="shared" si="1836"/>
        <v>#DIV/0!</v>
      </c>
      <c r="GY620" s="42" t="e">
        <f t="shared" si="1837"/>
        <v>#DIV/0!</v>
      </c>
      <c r="GZ620" s="57"/>
      <c r="HA620" s="2" t="e">
        <f t="shared" si="1838"/>
        <v>#DIV/0!</v>
      </c>
      <c r="HB620" s="2" t="e">
        <f t="shared" si="1839"/>
        <v>#DIV/0!</v>
      </c>
      <c r="HC620" s="2" t="e">
        <f t="shared" si="1840"/>
        <v>#DIV/0!</v>
      </c>
      <c r="HD620" s="2" t="e">
        <f t="shared" si="1841"/>
        <v>#DIV/0!</v>
      </c>
      <c r="HE620" s="2" t="e">
        <f t="shared" si="1842"/>
        <v>#DIV/0!</v>
      </c>
      <c r="HF620" s="2" t="e">
        <f t="shared" si="1843"/>
        <v>#DIV/0!</v>
      </c>
      <c r="HG620" s="2" t="e">
        <f t="shared" si="1844"/>
        <v>#DIV/0!</v>
      </c>
      <c r="HH620" s="2" t="e">
        <f t="shared" si="1845"/>
        <v>#DIV/0!</v>
      </c>
      <c r="HI620" s="2" t="e">
        <f t="shared" si="1846"/>
        <v>#DIV/0!</v>
      </c>
      <c r="HJ620" s="11" t="e">
        <f t="shared" si="1847"/>
        <v>#DIV/0!</v>
      </c>
      <c r="HK620" s="60" t="e">
        <f t="shared" si="1848"/>
        <v>#DIV/0!</v>
      </c>
      <c r="HL620" s="57"/>
      <c r="HM620" s="57" t="e">
        <f t="shared" si="1849"/>
        <v>#DIV/0!</v>
      </c>
      <c r="HN620" s="57" t="e">
        <f t="shared" si="1850"/>
        <v>#DIV/0!</v>
      </c>
      <c r="HO620" s="57" t="e">
        <f t="shared" si="1851"/>
        <v>#DIV/0!</v>
      </c>
      <c r="HP620" s="57" t="e">
        <f t="shared" si="1852"/>
        <v>#DIV/0!</v>
      </c>
      <c r="HQ620" s="57" t="e">
        <f t="shared" si="1853"/>
        <v>#DIV/0!</v>
      </c>
      <c r="HR620" s="57"/>
      <c r="HS620" s="57" t="e">
        <f t="shared" si="1854"/>
        <v>#DIV/0!</v>
      </c>
      <c r="HT620" s="57" t="e">
        <f t="shared" si="1855"/>
        <v>#DIV/0!</v>
      </c>
      <c r="HU620" s="57" t="e">
        <f t="shared" si="1856"/>
        <v>#DIV/0!</v>
      </c>
      <c r="HV620" s="57" t="e">
        <f t="shared" si="1857"/>
        <v>#DIV/0!</v>
      </c>
      <c r="HW620" s="57" t="e">
        <f t="shared" si="1858"/>
        <v>#DIV/0!</v>
      </c>
      <c r="HX620" s="57"/>
      <c r="HY620" s="57" t="e">
        <f t="shared" si="1859"/>
        <v>#DIV/0!</v>
      </c>
      <c r="HZ620" s="57" t="e">
        <f t="shared" si="1860"/>
        <v>#DIV/0!</v>
      </c>
      <c r="IA620" s="57"/>
      <c r="IB620" s="61">
        <f t="shared" si="1861"/>
        <v>0</v>
      </c>
      <c r="IC620" s="57" t="str">
        <f t="shared" si="1862"/>
        <v/>
      </c>
      <c r="ID620" s="42"/>
      <c r="IE620" s="2" t="str">
        <f t="shared" si="1863"/>
        <v/>
      </c>
      <c r="IF620" s="60" t="e">
        <f t="shared" si="1864"/>
        <v>#DIV/0!</v>
      </c>
      <c r="IG620" s="60" t="str">
        <f t="shared" si="1865"/>
        <v/>
      </c>
      <c r="IH620" s="60" t="str">
        <f t="shared" si="1866"/>
        <v>zinco-</v>
      </c>
      <c r="II620" s="60" t="str">
        <f t="shared" si="1867"/>
        <v>mangano-</v>
      </c>
      <c r="IJ620" s="60" t="e">
        <f t="shared" si="1868"/>
        <v>#DIV/0!</v>
      </c>
      <c r="IK620" s="60" t="e">
        <f t="shared" si="1869"/>
        <v>#DIV/0!</v>
      </c>
      <c r="IL620" s="60" t="e">
        <f t="shared" si="1870"/>
        <v>#DIV/0!</v>
      </c>
      <c r="IM620" s="60" t="e">
        <f t="shared" si="1871"/>
        <v>#DIV/0!</v>
      </c>
      <c r="IN620" s="60" t="str">
        <f t="shared" si="1872"/>
        <v/>
      </c>
      <c r="IO620" s="60" t="str">
        <f t="shared" si="1873"/>
        <v/>
      </c>
      <c r="IP620" s="57"/>
      <c r="IQ620" s="57" t="str">
        <f t="shared" si="1874"/>
        <v>ERROR!!</v>
      </c>
    </row>
    <row r="621" spans="24:251">
      <c r="X621" s="29">
        <f t="shared" si="1730"/>
        <v>0</v>
      </c>
      <c r="Y621" s="29">
        <f t="shared" si="1731"/>
        <v>0</v>
      </c>
      <c r="Z621" s="29" t="e">
        <f t="shared" si="1732"/>
        <v>#DIV/0!</v>
      </c>
      <c r="AA621" s="29" t="e">
        <f t="shared" si="1733"/>
        <v>#DIV/0!</v>
      </c>
      <c r="AB621" s="29" t="e">
        <f t="shared" si="1734"/>
        <v>#DIV/0!</v>
      </c>
      <c r="AC621" s="29" t="e">
        <f t="shared" si="1735"/>
        <v>#DIV/0!</v>
      </c>
      <c r="AF621" s="23">
        <v>60.084299999999999</v>
      </c>
      <c r="AG621" s="23">
        <v>79.878799999999998</v>
      </c>
      <c r="AH621" s="23">
        <v>101.96120000000001</v>
      </c>
      <c r="AI621" s="23">
        <v>151.99039999999999</v>
      </c>
      <c r="AJ621" s="23">
        <v>159.69</v>
      </c>
      <c r="AK621" s="23">
        <v>71.846400000000003</v>
      </c>
      <c r="AL621" s="23">
        <v>70.9375</v>
      </c>
      <c r="AM621" s="23">
        <v>40.304400000000001</v>
      </c>
      <c r="AN621" s="23">
        <v>56.077399999999997</v>
      </c>
      <c r="AO621" s="23">
        <v>61.978999999999999</v>
      </c>
      <c r="AP621" s="23">
        <v>94.195999999999998</v>
      </c>
      <c r="AQ621" s="23">
        <v>18.998000000000001</v>
      </c>
      <c r="AR621" s="23">
        <v>35.450000000000003</v>
      </c>
      <c r="AS621" s="23">
        <v>29.88</v>
      </c>
      <c r="AT621" s="23">
        <v>74.691999999999993</v>
      </c>
      <c r="AU621" s="23">
        <v>81.39</v>
      </c>
      <c r="AX621" s="54">
        <f t="shared" si="1736"/>
        <v>0</v>
      </c>
      <c r="AY621" s="54">
        <f t="shared" si="1737"/>
        <v>0</v>
      </c>
      <c r="AZ621" s="54">
        <f t="shared" si="1738"/>
        <v>0</v>
      </c>
      <c r="BA621" s="54">
        <f t="shared" si="1739"/>
        <v>0</v>
      </c>
      <c r="BB621" s="54">
        <f t="shared" si="1740"/>
        <v>0</v>
      </c>
      <c r="BC621" s="54">
        <f t="shared" si="1741"/>
        <v>0</v>
      </c>
      <c r="BD621" s="54">
        <f t="shared" si="1742"/>
        <v>0</v>
      </c>
      <c r="BE621" s="54">
        <f t="shared" si="1743"/>
        <v>0</v>
      </c>
      <c r="BF621" s="54">
        <f t="shared" si="1744"/>
        <v>0</v>
      </c>
      <c r="BG621" s="54">
        <f t="shared" si="1745"/>
        <v>0</v>
      </c>
      <c r="BH621" s="54">
        <f t="shared" si="1746"/>
        <v>0</v>
      </c>
      <c r="BI621" s="54">
        <f t="shared" si="1747"/>
        <v>0</v>
      </c>
      <c r="BJ621" s="54">
        <f t="shared" si="1748"/>
        <v>0</v>
      </c>
      <c r="BK621" s="54">
        <f t="shared" si="1749"/>
        <v>0</v>
      </c>
      <c r="BL621" s="54">
        <f t="shared" si="1750"/>
        <v>0</v>
      </c>
      <c r="BM621" s="42"/>
      <c r="BO621" s="54">
        <f>'Norm-coeff'!$C$2+$AX621*'Norm-coeff'!$D$2+$AY621*'Norm-coeff'!$E$2+$AZ621*'Norm-coeff'!$F$2+$BA621*'Norm-coeff'!$G$2+$BB621*'Norm-coeff'!$H$2+$BC621*'Norm-coeff'!$I$2+$BD621*'Norm-coeff'!$J$2+$BE621*'Norm-coeff'!$K$2+$BF621*'Norm-coeff'!$L$2+$BG621*'Norm-coeff'!$M$2+$BH621*'Norm-coeff'!$N$2+$BI621*'Norm-coeff'!$O$2</f>
        <v>5.4045421474420303</v>
      </c>
      <c r="BP621" s="54">
        <f>'Norm-coeff'!$C$3+$AX621*'Norm-coeff'!$D$3+$AY621*'Norm-coeff'!$E$3+$AZ621*'Norm-coeff'!$F$3+$BA621*'Norm-coeff'!$G$3+$BB621*'Norm-coeff'!$H$3+$BC621*'Norm-coeff'!$I$3+$BD621*'Norm-coeff'!$J$3+$BE621*'Norm-coeff'!$K$3+$BF621*'Norm-coeff'!$L$3+$BG621*'Norm-coeff'!$M$3+$BH621*'Norm-coeff'!$N$3+$BI621*'Norm-coeff'!$O$3</f>
        <v>3.15319116612705</v>
      </c>
      <c r="BQ621" s="54">
        <f>'Norm-coeff'!$C$4+$AX621*'Norm-coeff'!$D$4+$AY621*'Norm-coeff'!$E$4+$AZ621*'Norm-coeff'!$F$4+$BA621*'Norm-coeff'!$G$4+$BB621*'Norm-coeff'!$H$4+$BC621*'Norm-coeff'!$I$4+$BD621*'Norm-coeff'!$J$4+$BE621*'Norm-coeff'!$K$4+$BF621*'Norm-coeff'!$L$4+$BG621*'Norm-coeff'!$M$4+$BH621*'Norm-coeff'!$N$4+$BI621*'Norm-coeff'!$O$4</f>
        <v>1.42115649462768</v>
      </c>
      <c r="BR621" s="54">
        <f>'Norm-coeff'!$C$5+$AX621*'Norm-coeff'!$D$5+$AY621*'Norm-coeff'!$E$5+$AZ621*'Norm-coeff'!$F$5+$BA621*'Norm-coeff'!$G$5+$BB621*'Norm-coeff'!$H$5+$BC621*'Norm-coeff'!$I$5+$BD621*'Norm-coeff'!$J$5+$BE621*'Norm-coeff'!$K$5+$BF621*'Norm-coeff'!$L$5+$BG621*'Norm-coeff'!$M$5+$BH621*'Norm-coeff'!$N$5+$BI621*'Norm-coeff'!$O$5</f>
        <v>1.0553329241296201</v>
      </c>
      <c r="BS621" s="54">
        <f>'Norm-coeff'!$C$6+$AX621*'Norm-coeff'!$D$6+$AY621*'Norm-coeff'!$E$6+$AZ621*'Norm-coeff'!$F$6+$BA621*'Norm-coeff'!$G$6+$BB621*'Norm-coeff'!$H$6+$BC621*'Norm-coeff'!$I$6+$BD621*'Norm-coeff'!$J$6+$BE621*'Norm-coeff'!$K$6+$BF621*'Norm-coeff'!$L$6+$BG621*'Norm-coeff'!$M$6+$BH621*'Norm-coeff'!$N$6+$BI621*'Norm-coeff'!$O$6</f>
        <v>-1.48700885495103E-2</v>
      </c>
      <c r="BT621" s="54">
        <f>'Norm-coeff'!$C$7+$AX621*'Norm-coeff'!$D$7+$AY621*'Norm-coeff'!$E$7+$AZ621*'Norm-coeff'!$F$7+$BA621*'Norm-coeff'!$G$7+$BB621*'Norm-coeff'!$H$7+$BC621*'Norm-coeff'!$I$7+$BD621*'Norm-coeff'!$J$7+$BE621*'Norm-coeff'!$K$7+$BF621*'Norm-coeff'!$L$7+$BG621*'Norm-coeff'!$M$7+$BH621*'Norm-coeff'!$N$7+$BI621*'Norm-coeff'!$O$7</f>
        <v>2.0907583608832998</v>
      </c>
      <c r="BU621" s="54">
        <f>'Norm-coeff'!$C$8+$AX621*'Norm-coeff'!$D$8+$AY621*'Norm-coeff'!$E$8+$AZ621*'Norm-coeff'!$F$8+$BA621*'Norm-coeff'!$G$8+$BB621*'Norm-coeff'!$H$8+$BC621*'Norm-coeff'!$I$8+$BD621*'Norm-coeff'!$J$8+$BE621*'Norm-coeff'!$K$8+$BF621*'Norm-coeff'!$L$8+$BG621*'Norm-coeff'!$M$8+$BH621*'Norm-coeff'!$N$8+$BI621*'Norm-coeff'!$O$8</f>
        <v>0.65894159836244504</v>
      </c>
      <c r="BV621" s="54">
        <f>'Norm-coeff'!$C$9+$AX621*'Norm-coeff'!$D$9+$AY621*'Norm-coeff'!$E$9+$AZ621*'Norm-coeff'!$F$9+$BA621*'Norm-coeff'!$G$9+$BB621*'Norm-coeff'!$H$9+$BC621*'Norm-coeff'!$I$9+$BD621*'Norm-coeff'!$J$9+$BE621*'Norm-coeff'!$K$9+$BF621*'Norm-coeff'!$L$9+$BG621*'Norm-coeff'!$M$9+$BH621*'Norm-coeff'!$N$9+$BI621*'Norm-coeff'!$O$9</f>
        <v>1.48961085014701</v>
      </c>
      <c r="BW621" s="54">
        <f>'Norm-coeff'!$C$10+$AX621*'Norm-coeff'!$D$10+$AY621*'Norm-coeff'!$E$10+$AZ621*'Norm-coeff'!$F$10+$BA621*'Norm-coeff'!$G$10+$BB621*'Norm-coeff'!$H$10+$BC621*'Norm-coeff'!$I$10+$BD621*'Norm-coeff'!$J$10+$BE621*'Norm-coeff'!$K$10+$BF621*'Norm-coeff'!$L$10+$BG621*'Norm-coeff'!$M$10+$BH621*'Norm-coeff'!$N$10+$BI621*'Norm-coeff'!$O$10</f>
        <v>1.42058735749591</v>
      </c>
      <c r="BX621" s="54">
        <f>'Norm-coeff'!$C$11+$AX621*'Norm-coeff'!$D$11+$AY621*'Norm-coeff'!$E$11+$AZ621*'Norm-coeff'!$F$11+$BA621*'Norm-coeff'!$G$11+$BB621*'Norm-coeff'!$H$11+$BC621*'Norm-coeff'!$I$11+$BD621*'Norm-coeff'!$J$11+$BE621*'Norm-coeff'!$K$11+$BF621*'Norm-coeff'!$L$11+$BG621*'Norm-coeff'!$M$11+$BH621*'Norm-coeff'!$N$11+$BI621*'Norm-coeff'!$O$11</f>
        <v>0.221233014421479</v>
      </c>
      <c r="BY621" s="54">
        <f>'Norm-coeff'!$C$12+$AX621*'Norm-coeff'!$D$12+$AY621*'Norm-coeff'!$E$12+$AZ621*'Norm-coeff'!$F$12+$BA621*'Norm-coeff'!$G$12+$BB621*'Norm-coeff'!$H$12+$BC621*'Norm-coeff'!$I$12+$BD621*'Norm-coeff'!$J$12+$BE621*'Norm-coeff'!$K$12+$BF621*'Norm-coeff'!$L$12+$BG621*'Norm-coeff'!$M$12+$BH621*'Norm-coeff'!$N$12+$BI621*'Norm-coeff'!$O$12</f>
        <v>0.283527502056037</v>
      </c>
      <c r="BZ621" s="54">
        <f>'Norm-coeff'!$C$13+$AX621*'Norm-coeff'!$D$13+$AY621*'Norm-coeff'!$E$13+$AZ621*'Norm-coeff'!$F$13+$BA621*'Norm-coeff'!$G$13+$BB621*'Norm-coeff'!$H$13+$BC621*'Norm-coeff'!$I$13+$BD621*'Norm-coeff'!$J$13+$BE621*'Norm-coeff'!$K$13+$BF621*'Norm-coeff'!$L$13+$BG621*'Norm-coeff'!$M$13+$BH621*'Norm-coeff'!$N$13+$BI621*'Norm-coeff'!$O$13</f>
        <v>-4.1864930554451202E-2</v>
      </c>
      <c r="CA621" s="54">
        <f>'Norm-coeff'!$C$14+$AX621*'Norm-coeff'!$D$14+$AY621*'Norm-coeff'!$E$14+$AZ621*'Norm-coeff'!$F$14+$BA621*'Norm-coeff'!$G$14+$BB621*'Norm-coeff'!$H$14+$BC621*'Norm-coeff'!$I$14+$BD621*'Norm-coeff'!$J$14+$BE621*'Norm-coeff'!$K$14+$BF621*'Norm-coeff'!$L$14+$BG621*'Norm-coeff'!$M$14+$BH621*'Norm-coeff'!$N$14+$BI621*'Norm-coeff'!$O$14</f>
        <v>4.2526983164477103</v>
      </c>
      <c r="CC621" s="54">
        <f t="shared" si="1875"/>
        <v>0</v>
      </c>
      <c r="CG621" s="54">
        <f t="shared" si="1751"/>
        <v>0</v>
      </c>
      <c r="CH621" s="54">
        <f t="shared" si="1729"/>
        <v>0</v>
      </c>
      <c r="CI621" s="54">
        <f t="shared" si="1752"/>
        <v>0</v>
      </c>
      <c r="CJ621" s="56">
        <f t="shared" si="1753"/>
        <v>0</v>
      </c>
      <c r="CK621" s="54">
        <f t="shared" si="1754"/>
        <v>0</v>
      </c>
      <c r="CL621" s="54">
        <f t="shared" si="1755"/>
        <v>0</v>
      </c>
      <c r="CM621" s="54">
        <f t="shared" si="1756"/>
        <v>0</v>
      </c>
      <c r="CN621" s="54">
        <f t="shared" si="1757"/>
        <v>0</v>
      </c>
      <c r="CO621" s="54">
        <f t="shared" si="1758"/>
        <v>0</v>
      </c>
      <c r="CP621" s="54">
        <f t="shared" si="1759"/>
        <v>0</v>
      </c>
      <c r="CQ621" s="54">
        <f t="shared" si="1760"/>
        <v>0</v>
      </c>
      <c r="CR621" s="54">
        <f t="shared" si="1761"/>
        <v>0</v>
      </c>
      <c r="CS621" s="54">
        <f t="shared" si="1762"/>
        <v>0</v>
      </c>
      <c r="CU621" s="54">
        <f t="shared" si="1763"/>
        <v>0</v>
      </c>
      <c r="CV621" s="54">
        <f t="shared" si="1764"/>
        <v>0</v>
      </c>
      <c r="CW621" s="54">
        <f t="shared" si="1765"/>
        <v>0</v>
      </c>
      <c r="CX621" s="54">
        <f t="shared" si="1766"/>
        <v>0</v>
      </c>
      <c r="CZ621" s="54">
        <f t="shared" si="1767"/>
        <v>0</v>
      </c>
      <c r="DA621" s="54">
        <f t="shared" si="1768"/>
        <v>0</v>
      </c>
      <c r="DB621" s="54">
        <f t="shared" si="1769"/>
        <v>0</v>
      </c>
      <c r="DC621" s="54">
        <f t="shared" si="1770"/>
        <v>0</v>
      </c>
      <c r="DD621" s="54">
        <f t="shared" si="1771"/>
        <v>0</v>
      </c>
      <c r="DE621" s="54">
        <f t="shared" si="1772"/>
        <v>0</v>
      </c>
      <c r="DF621" s="54">
        <f t="shared" si="1773"/>
        <v>0</v>
      </c>
      <c r="DG621" s="54">
        <f t="shared" si="1774"/>
        <v>2</v>
      </c>
      <c r="DH621" s="71">
        <f t="shared" si="1775"/>
        <v>0</v>
      </c>
      <c r="DI621" s="71">
        <f t="shared" si="1776"/>
        <v>0</v>
      </c>
      <c r="DJ621" s="54">
        <f t="shared" si="1777"/>
        <v>0</v>
      </c>
      <c r="DK621" s="54">
        <f t="shared" si="1778"/>
        <v>2</v>
      </c>
      <c r="DL621" s="4">
        <f t="shared" si="1703"/>
        <v>0</v>
      </c>
      <c r="DM621" s="3">
        <f t="shared" si="1779"/>
        <v>0</v>
      </c>
      <c r="DN621" s="3">
        <f t="shared" si="1780"/>
        <v>0</v>
      </c>
      <c r="DO621" s="4" t="e">
        <f t="shared" si="1781"/>
        <v>#DIV/0!</v>
      </c>
      <c r="DP621" s="57"/>
      <c r="DQ621" s="57"/>
      <c r="DR621" s="56">
        <f t="shared" si="1704"/>
        <v>2</v>
      </c>
      <c r="DS621" s="56">
        <f t="shared" si="1705"/>
        <v>0</v>
      </c>
      <c r="DT621" s="38">
        <f t="shared" si="1706"/>
        <v>0</v>
      </c>
      <c r="DU621" s="38">
        <f t="shared" si="1782"/>
        <v>2</v>
      </c>
      <c r="DV621" s="38">
        <f t="shared" si="1707"/>
        <v>0</v>
      </c>
      <c r="DW621" s="39">
        <f t="shared" si="1708"/>
        <v>0</v>
      </c>
      <c r="DX621" s="39">
        <f t="shared" si="1709"/>
        <v>0</v>
      </c>
      <c r="DY621" s="39">
        <f t="shared" si="1710"/>
        <v>0</v>
      </c>
      <c r="DZ621" s="39">
        <f t="shared" si="1711"/>
        <v>0</v>
      </c>
      <c r="EA621" s="39">
        <f t="shared" si="1712"/>
        <v>0</v>
      </c>
      <c r="EB621" s="37" t="e">
        <f t="shared" si="1783"/>
        <v>#DIV/0!</v>
      </c>
      <c r="EC621" s="37" t="e">
        <f t="shared" si="1784"/>
        <v>#DIV/0!</v>
      </c>
      <c r="ED621" s="37" t="e">
        <f t="shared" si="1785"/>
        <v>#DIV/0!</v>
      </c>
      <c r="EE621" s="37" t="e">
        <f t="shared" si="1786"/>
        <v>#DIV/0!</v>
      </c>
      <c r="EF621" s="39" t="e">
        <f t="shared" si="1787"/>
        <v>#DIV/0!</v>
      </c>
      <c r="EG621" s="37" t="e">
        <f t="shared" si="1788"/>
        <v>#DIV/0!</v>
      </c>
      <c r="EH621" s="37" t="e">
        <f t="shared" si="1789"/>
        <v>#DIV/0!</v>
      </c>
      <c r="EI621" s="11" t="b">
        <f t="shared" si="1790"/>
        <v>1</v>
      </c>
      <c r="EJ621" s="11" t="b">
        <f t="shared" si="1791"/>
        <v>0</v>
      </c>
      <c r="EK621" s="39" t="e">
        <f t="shared" si="1792"/>
        <v>#DIV/0!</v>
      </c>
      <c r="EL621" s="39" t="e">
        <f t="shared" si="1793"/>
        <v>#DIV/0!</v>
      </c>
      <c r="EM621" s="39" t="e">
        <f t="shared" si="1794"/>
        <v>#DIV/0!</v>
      </c>
      <c r="EN621" s="39" t="e">
        <f t="shared" si="1795"/>
        <v>#DIV/0!</v>
      </c>
      <c r="EO621" s="39" t="e">
        <f t="shared" si="1796"/>
        <v>#DIV/0!</v>
      </c>
      <c r="EP621" s="39" t="e">
        <f t="shared" si="1797"/>
        <v>#DIV/0!</v>
      </c>
      <c r="EQ621" s="39" t="e">
        <f t="shared" si="1798"/>
        <v>#DIV/0!</v>
      </c>
      <c r="ER621" s="39" t="e">
        <f t="shared" si="1799"/>
        <v>#DIV/0!</v>
      </c>
      <c r="ES621" s="58" t="str">
        <f t="shared" si="1800"/>
        <v>(OH,F,Cl)-dominate amphibole</v>
      </c>
      <c r="ET621" s="58" t="e">
        <f t="shared" si="1801"/>
        <v>#N/A</v>
      </c>
      <c r="EU621" s="56">
        <f t="shared" si="1713"/>
        <v>0</v>
      </c>
      <c r="EV621" s="56">
        <f t="shared" si="1714"/>
        <v>0</v>
      </c>
      <c r="EW621" s="56">
        <f t="shared" si="1715"/>
        <v>0</v>
      </c>
      <c r="EX621" s="56">
        <f t="shared" si="1716"/>
        <v>0</v>
      </c>
      <c r="EY621" s="56">
        <f t="shared" si="1717"/>
        <v>0</v>
      </c>
      <c r="EZ621" s="56">
        <f t="shared" si="1718"/>
        <v>0</v>
      </c>
      <c r="FA621" s="39">
        <f t="shared" si="1719"/>
        <v>0</v>
      </c>
      <c r="FB621" s="39">
        <f t="shared" si="1720"/>
        <v>0</v>
      </c>
      <c r="FC621" s="54">
        <f t="shared" si="1721"/>
        <v>0</v>
      </c>
      <c r="FD621" s="54">
        <f t="shared" si="1722"/>
        <v>0</v>
      </c>
      <c r="FE621" s="39">
        <f t="shared" si="1723"/>
        <v>0</v>
      </c>
      <c r="FF621" s="54">
        <f t="shared" si="1724"/>
        <v>0</v>
      </c>
      <c r="FG621" s="39">
        <f t="shared" si="1725"/>
        <v>0</v>
      </c>
      <c r="FH621" s="39">
        <f t="shared" si="1802"/>
        <v>0</v>
      </c>
      <c r="FI621" s="39">
        <f t="shared" si="1803"/>
        <v>0</v>
      </c>
      <c r="FJ621" s="39">
        <f t="shared" si="1804"/>
        <v>0</v>
      </c>
      <c r="FK621" s="39" t="e">
        <f t="shared" si="1805"/>
        <v>#DIV/0!</v>
      </c>
      <c r="FL621" s="39" t="e">
        <f t="shared" si="1806"/>
        <v>#DIV/0!</v>
      </c>
      <c r="FM621" s="39" t="e">
        <f t="shared" si="1807"/>
        <v>#DIV/0!</v>
      </c>
      <c r="FN621" s="39">
        <f t="shared" si="1808"/>
        <v>1</v>
      </c>
      <c r="FO621" s="39">
        <f t="shared" si="1726"/>
        <v>0</v>
      </c>
      <c r="FP621" s="39">
        <f t="shared" si="1727"/>
        <v>0</v>
      </c>
      <c r="FQ621" s="39">
        <f t="shared" si="1728"/>
        <v>0</v>
      </c>
      <c r="FR621" s="39">
        <f t="shared" si="1809"/>
        <v>0</v>
      </c>
      <c r="FS621" s="39">
        <f t="shared" si="1810"/>
        <v>0</v>
      </c>
      <c r="FU621" s="39" t="e">
        <f t="shared" si="1811"/>
        <v>#DIV/0!</v>
      </c>
      <c r="FV621" s="39" t="e">
        <f t="shared" si="1812"/>
        <v>#DIV/0!</v>
      </c>
      <c r="FW621" s="39" t="e">
        <f t="shared" si="1813"/>
        <v>#DIV/0!</v>
      </c>
      <c r="FY621" s="39" t="e">
        <f t="shared" si="1814"/>
        <v>#DIV/0!</v>
      </c>
      <c r="FZ621" s="39" t="e">
        <f t="shared" si="1815"/>
        <v>#DIV/0!</v>
      </c>
      <c r="GA621" s="39" t="e">
        <f t="shared" si="1816"/>
        <v>#DIV/0!</v>
      </c>
      <c r="GB621" s="39" t="e">
        <f t="shared" si="1817"/>
        <v>#DIV/0!</v>
      </c>
      <c r="GC621" s="39" t="e">
        <f t="shared" si="1818"/>
        <v>#DIV/0!</v>
      </c>
      <c r="GD621" s="39" t="e">
        <f t="shared" si="1819"/>
        <v>#DIV/0!</v>
      </c>
      <c r="GE621" s="39" t="e">
        <f t="shared" si="1820"/>
        <v>#DIV/0!</v>
      </c>
      <c r="GF621" s="39" t="e">
        <f t="shared" si="1821"/>
        <v>#DIV/0!</v>
      </c>
      <c r="GG621" s="39" t="e">
        <f t="shared" si="1822"/>
        <v>#DIV/0!</v>
      </c>
      <c r="GH621" s="39" t="e">
        <f t="shared" si="1823"/>
        <v>#DIV/0!</v>
      </c>
      <c r="GI621" s="39"/>
      <c r="GJ621" s="39" t="e">
        <f t="shared" si="1824"/>
        <v>#DIV/0!</v>
      </c>
      <c r="GK621" s="39" t="e">
        <f t="shared" si="1825"/>
        <v>#DIV/0!</v>
      </c>
      <c r="GL621" s="39" t="e">
        <f t="shared" si="1826"/>
        <v>#DIV/0!</v>
      </c>
      <c r="GM621" s="39" t="e">
        <f t="shared" si="1827"/>
        <v>#DIV/0!</v>
      </c>
      <c r="GN621" s="39" t="e">
        <f t="shared" si="1828"/>
        <v>#DIV/0!</v>
      </c>
      <c r="GO621" s="57"/>
      <c r="GP621" s="57" t="e">
        <f t="shared" si="1829"/>
        <v>#DIV/0!</v>
      </c>
      <c r="GQ621" s="59" t="e">
        <f t="shared" si="1830"/>
        <v>#DIV/0!</v>
      </c>
      <c r="GR621" s="41" t="e">
        <f t="shared" si="1831"/>
        <v>#DIV/0!</v>
      </c>
      <c r="GS621" s="57" t="e">
        <f t="shared" si="1832"/>
        <v>#DIV/0!</v>
      </c>
      <c r="GT621" s="57" t="e">
        <f t="shared" si="1833"/>
        <v>#DIV/0!</v>
      </c>
      <c r="GU621" s="57" t="e">
        <f t="shared" si="1834"/>
        <v>#DIV/0!</v>
      </c>
      <c r="GV621" s="57"/>
      <c r="GW621" s="42" t="e">
        <f t="shared" si="1835"/>
        <v>#DIV/0!</v>
      </c>
      <c r="GX621" s="42" t="e">
        <f t="shared" si="1836"/>
        <v>#DIV/0!</v>
      </c>
      <c r="GY621" s="42" t="e">
        <f t="shared" si="1837"/>
        <v>#DIV/0!</v>
      </c>
      <c r="GZ621" s="57"/>
      <c r="HA621" s="2" t="e">
        <f t="shared" si="1838"/>
        <v>#DIV/0!</v>
      </c>
      <c r="HB621" s="2" t="e">
        <f t="shared" si="1839"/>
        <v>#DIV/0!</v>
      </c>
      <c r="HC621" s="2" t="e">
        <f t="shared" si="1840"/>
        <v>#DIV/0!</v>
      </c>
      <c r="HD621" s="2" t="e">
        <f t="shared" si="1841"/>
        <v>#DIV/0!</v>
      </c>
      <c r="HE621" s="2" t="e">
        <f t="shared" si="1842"/>
        <v>#DIV/0!</v>
      </c>
      <c r="HF621" s="2" t="e">
        <f t="shared" si="1843"/>
        <v>#DIV/0!</v>
      </c>
      <c r="HG621" s="2" t="e">
        <f t="shared" si="1844"/>
        <v>#DIV/0!</v>
      </c>
      <c r="HH621" s="2" t="e">
        <f t="shared" si="1845"/>
        <v>#DIV/0!</v>
      </c>
      <c r="HI621" s="2" t="e">
        <f t="shared" si="1846"/>
        <v>#DIV/0!</v>
      </c>
      <c r="HJ621" s="11" t="e">
        <f t="shared" si="1847"/>
        <v>#DIV/0!</v>
      </c>
      <c r="HK621" s="60" t="e">
        <f t="shared" si="1848"/>
        <v>#DIV/0!</v>
      </c>
      <c r="HL621" s="57"/>
      <c r="HM621" s="57" t="e">
        <f t="shared" si="1849"/>
        <v>#DIV/0!</v>
      </c>
      <c r="HN621" s="57" t="e">
        <f t="shared" si="1850"/>
        <v>#DIV/0!</v>
      </c>
      <c r="HO621" s="57" t="e">
        <f t="shared" si="1851"/>
        <v>#DIV/0!</v>
      </c>
      <c r="HP621" s="57" t="e">
        <f t="shared" si="1852"/>
        <v>#DIV/0!</v>
      </c>
      <c r="HQ621" s="57" t="e">
        <f t="shared" si="1853"/>
        <v>#DIV/0!</v>
      </c>
      <c r="HR621" s="57"/>
      <c r="HS621" s="57" t="e">
        <f t="shared" si="1854"/>
        <v>#DIV/0!</v>
      </c>
      <c r="HT621" s="57" t="e">
        <f t="shared" si="1855"/>
        <v>#DIV/0!</v>
      </c>
      <c r="HU621" s="57" t="e">
        <f t="shared" si="1856"/>
        <v>#DIV/0!</v>
      </c>
      <c r="HV621" s="57" t="e">
        <f t="shared" si="1857"/>
        <v>#DIV/0!</v>
      </c>
      <c r="HW621" s="57" t="e">
        <f t="shared" si="1858"/>
        <v>#DIV/0!</v>
      </c>
      <c r="HX621" s="57"/>
      <c r="HY621" s="57" t="e">
        <f t="shared" si="1859"/>
        <v>#DIV/0!</v>
      </c>
      <c r="HZ621" s="57" t="e">
        <f t="shared" si="1860"/>
        <v>#DIV/0!</v>
      </c>
      <c r="IA621" s="57"/>
      <c r="IB621" s="61">
        <f t="shared" si="1861"/>
        <v>0</v>
      </c>
      <c r="IC621" s="57" t="str">
        <f t="shared" si="1862"/>
        <v/>
      </c>
      <c r="ID621" s="42"/>
      <c r="IE621" s="2" t="str">
        <f t="shared" si="1863"/>
        <v/>
      </c>
      <c r="IF621" s="60" t="e">
        <f t="shared" si="1864"/>
        <v>#DIV/0!</v>
      </c>
      <c r="IG621" s="60" t="str">
        <f t="shared" si="1865"/>
        <v/>
      </c>
      <c r="IH621" s="60" t="str">
        <f t="shared" si="1866"/>
        <v>zinco-</v>
      </c>
      <c r="II621" s="60" t="str">
        <f t="shared" si="1867"/>
        <v>mangano-</v>
      </c>
      <c r="IJ621" s="60" t="e">
        <f t="shared" si="1868"/>
        <v>#DIV/0!</v>
      </c>
      <c r="IK621" s="60" t="e">
        <f t="shared" si="1869"/>
        <v>#DIV/0!</v>
      </c>
      <c r="IL621" s="60" t="e">
        <f t="shared" si="1870"/>
        <v>#DIV/0!</v>
      </c>
      <c r="IM621" s="60" t="e">
        <f t="shared" si="1871"/>
        <v>#DIV/0!</v>
      </c>
      <c r="IN621" s="60" t="str">
        <f t="shared" si="1872"/>
        <v/>
      </c>
      <c r="IO621" s="60" t="str">
        <f t="shared" si="1873"/>
        <v/>
      </c>
      <c r="IP621" s="57"/>
      <c r="IQ621" s="57" t="str">
        <f t="shared" si="1874"/>
        <v>ERROR!!</v>
      </c>
    </row>
    <row r="622" spans="24:251">
      <c r="X622" s="29">
        <f t="shared" si="1730"/>
        <v>0</v>
      </c>
      <c r="Y622" s="29">
        <f t="shared" si="1731"/>
        <v>0</v>
      </c>
      <c r="Z622" s="29" t="e">
        <f t="shared" si="1732"/>
        <v>#DIV/0!</v>
      </c>
      <c r="AA622" s="29" t="e">
        <f t="shared" si="1733"/>
        <v>#DIV/0!</v>
      </c>
      <c r="AB622" s="29" t="e">
        <f t="shared" si="1734"/>
        <v>#DIV/0!</v>
      </c>
      <c r="AC622" s="29" t="e">
        <f t="shared" si="1735"/>
        <v>#DIV/0!</v>
      </c>
      <c r="AF622" s="23">
        <v>60.084299999999999</v>
      </c>
      <c r="AG622" s="23">
        <v>79.878799999999998</v>
      </c>
      <c r="AH622" s="23">
        <v>101.96120000000001</v>
      </c>
      <c r="AI622" s="23">
        <v>151.99039999999999</v>
      </c>
      <c r="AJ622" s="23">
        <v>159.69</v>
      </c>
      <c r="AK622" s="23">
        <v>71.846400000000003</v>
      </c>
      <c r="AL622" s="23">
        <v>70.9375</v>
      </c>
      <c r="AM622" s="23">
        <v>40.304400000000001</v>
      </c>
      <c r="AN622" s="23">
        <v>56.077399999999997</v>
      </c>
      <c r="AO622" s="23">
        <v>61.978999999999999</v>
      </c>
      <c r="AP622" s="23">
        <v>94.195999999999998</v>
      </c>
      <c r="AQ622" s="23">
        <v>18.998000000000001</v>
      </c>
      <c r="AR622" s="23">
        <v>35.450000000000003</v>
      </c>
      <c r="AS622" s="23">
        <v>29.88</v>
      </c>
      <c r="AT622" s="23">
        <v>74.691999999999993</v>
      </c>
      <c r="AU622" s="23">
        <v>81.39</v>
      </c>
      <c r="AX622" s="54">
        <f t="shared" si="1736"/>
        <v>0</v>
      </c>
      <c r="AY622" s="54">
        <f t="shared" si="1737"/>
        <v>0</v>
      </c>
      <c r="AZ622" s="54">
        <f t="shared" si="1738"/>
        <v>0</v>
      </c>
      <c r="BA622" s="54">
        <f t="shared" si="1739"/>
        <v>0</v>
      </c>
      <c r="BB622" s="54">
        <f t="shared" si="1740"/>
        <v>0</v>
      </c>
      <c r="BC622" s="54">
        <f t="shared" si="1741"/>
        <v>0</v>
      </c>
      <c r="BD622" s="54">
        <f t="shared" si="1742"/>
        <v>0</v>
      </c>
      <c r="BE622" s="54">
        <f t="shared" si="1743"/>
        <v>0</v>
      </c>
      <c r="BF622" s="54">
        <f t="shared" si="1744"/>
        <v>0</v>
      </c>
      <c r="BG622" s="54">
        <f t="shared" si="1745"/>
        <v>0</v>
      </c>
      <c r="BH622" s="54">
        <f t="shared" si="1746"/>
        <v>0</v>
      </c>
      <c r="BI622" s="54">
        <f t="shared" si="1747"/>
        <v>0</v>
      </c>
      <c r="BJ622" s="54">
        <f t="shared" si="1748"/>
        <v>0</v>
      </c>
      <c r="BK622" s="54">
        <f t="shared" si="1749"/>
        <v>0</v>
      </c>
      <c r="BL622" s="54">
        <f t="shared" si="1750"/>
        <v>0</v>
      </c>
      <c r="BM622" s="42"/>
      <c r="BO622" s="54">
        <f>'Norm-coeff'!$C$2+$AX622*'Norm-coeff'!$D$2+$AY622*'Norm-coeff'!$E$2+$AZ622*'Norm-coeff'!$F$2+$BA622*'Norm-coeff'!$G$2+$BB622*'Norm-coeff'!$H$2+$BC622*'Norm-coeff'!$I$2+$BD622*'Norm-coeff'!$J$2+$BE622*'Norm-coeff'!$K$2+$BF622*'Norm-coeff'!$L$2+$BG622*'Norm-coeff'!$M$2+$BH622*'Norm-coeff'!$N$2+$BI622*'Norm-coeff'!$O$2</f>
        <v>5.4045421474420303</v>
      </c>
      <c r="BP622" s="54">
        <f>'Norm-coeff'!$C$3+$AX622*'Norm-coeff'!$D$3+$AY622*'Norm-coeff'!$E$3+$AZ622*'Norm-coeff'!$F$3+$BA622*'Norm-coeff'!$G$3+$BB622*'Norm-coeff'!$H$3+$BC622*'Norm-coeff'!$I$3+$BD622*'Norm-coeff'!$J$3+$BE622*'Norm-coeff'!$K$3+$BF622*'Norm-coeff'!$L$3+$BG622*'Norm-coeff'!$M$3+$BH622*'Norm-coeff'!$N$3+$BI622*'Norm-coeff'!$O$3</f>
        <v>3.15319116612705</v>
      </c>
      <c r="BQ622" s="54">
        <f>'Norm-coeff'!$C$4+$AX622*'Norm-coeff'!$D$4+$AY622*'Norm-coeff'!$E$4+$AZ622*'Norm-coeff'!$F$4+$BA622*'Norm-coeff'!$G$4+$BB622*'Norm-coeff'!$H$4+$BC622*'Norm-coeff'!$I$4+$BD622*'Norm-coeff'!$J$4+$BE622*'Norm-coeff'!$K$4+$BF622*'Norm-coeff'!$L$4+$BG622*'Norm-coeff'!$M$4+$BH622*'Norm-coeff'!$N$4+$BI622*'Norm-coeff'!$O$4</f>
        <v>1.42115649462768</v>
      </c>
      <c r="BR622" s="54">
        <f>'Norm-coeff'!$C$5+$AX622*'Norm-coeff'!$D$5+$AY622*'Norm-coeff'!$E$5+$AZ622*'Norm-coeff'!$F$5+$BA622*'Norm-coeff'!$G$5+$BB622*'Norm-coeff'!$H$5+$BC622*'Norm-coeff'!$I$5+$BD622*'Norm-coeff'!$J$5+$BE622*'Norm-coeff'!$K$5+$BF622*'Norm-coeff'!$L$5+$BG622*'Norm-coeff'!$M$5+$BH622*'Norm-coeff'!$N$5+$BI622*'Norm-coeff'!$O$5</f>
        <v>1.0553329241296201</v>
      </c>
      <c r="BS622" s="54">
        <f>'Norm-coeff'!$C$6+$AX622*'Norm-coeff'!$D$6+$AY622*'Norm-coeff'!$E$6+$AZ622*'Norm-coeff'!$F$6+$BA622*'Norm-coeff'!$G$6+$BB622*'Norm-coeff'!$H$6+$BC622*'Norm-coeff'!$I$6+$BD622*'Norm-coeff'!$J$6+$BE622*'Norm-coeff'!$K$6+$BF622*'Norm-coeff'!$L$6+$BG622*'Norm-coeff'!$M$6+$BH622*'Norm-coeff'!$N$6+$BI622*'Norm-coeff'!$O$6</f>
        <v>-1.48700885495103E-2</v>
      </c>
      <c r="BT622" s="54">
        <f>'Norm-coeff'!$C$7+$AX622*'Norm-coeff'!$D$7+$AY622*'Norm-coeff'!$E$7+$AZ622*'Norm-coeff'!$F$7+$BA622*'Norm-coeff'!$G$7+$BB622*'Norm-coeff'!$H$7+$BC622*'Norm-coeff'!$I$7+$BD622*'Norm-coeff'!$J$7+$BE622*'Norm-coeff'!$K$7+$BF622*'Norm-coeff'!$L$7+$BG622*'Norm-coeff'!$M$7+$BH622*'Norm-coeff'!$N$7+$BI622*'Norm-coeff'!$O$7</f>
        <v>2.0907583608832998</v>
      </c>
      <c r="BU622" s="54">
        <f>'Norm-coeff'!$C$8+$AX622*'Norm-coeff'!$D$8+$AY622*'Norm-coeff'!$E$8+$AZ622*'Norm-coeff'!$F$8+$BA622*'Norm-coeff'!$G$8+$BB622*'Norm-coeff'!$H$8+$BC622*'Norm-coeff'!$I$8+$BD622*'Norm-coeff'!$J$8+$BE622*'Norm-coeff'!$K$8+$BF622*'Norm-coeff'!$L$8+$BG622*'Norm-coeff'!$M$8+$BH622*'Norm-coeff'!$N$8+$BI622*'Norm-coeff'!$O$8</f>
        <v>0.65894159836244504</v>
      </c>
      <c r="BV622" s="54">
        <f>'Norm-coeff'!$C$9+$AX622*'Norm-coeff'!$D$9+$AY622*'Norm-coeff'!$E$9+$AZ622*'Norm-coeff'!$F$9+$BA622*'Norm-coeff'!$G$9+$BB622*'Norm-coeff'!$H$9+$BC622*'Norm-coeff'!$I$9+$BD622*'Norm-coeff'!$J$9+$BE622*'Norm-coeff'!$K$9+$BF622*'Norm-coeff'!$L$9+$BG622*'Norm-coeff'!$M$9+$BH622*'Norm-coeff'!$N$9+$BI622*'Norm-coeff'!$O$9</f>
        <v>1.48961085014701</v>
      </c>
      <c r="BW622" s="54">
        <f>'Norm-coeff'!$C$10+$AX622*'Norm-coeff'!$D$10+$AY622*'Norm-coeff'!$E$10+$AZ622*'Norm-coeff'!$F$10+$BA622*'Norm-coeff'!$G$10+$BB622*'Norm-coeff'!$H$10+$BC622*'Norm-coeff'!$I$10+$BD622*'Norm-coeff'!$J$10+$BE622*'Norm-coeff'!$K$10+$BF622*'Norm-coeff'!$L$10+$BG622*'Norm-coeff'!$M$10+$BH622*'Norm-coeff'!$N$10+$BI622*'Norm-coeff'!$O$10</f>
        <v>1.42058735749591</v>
      </c>
      <c r="BX622" s="54">
        <f>'Norm-coeff'!$C$11+$AX622*'Norm-coeff'!$D$11+$AY622*'Norm-coeff'!$E$11+$AZ622*'Norm-coeff'!$F$11+$BA622*'Norm-coeff'!$G$11+$BB622*'Norm-coeff'!$H$11+$BC622*'Norm-coeff'!$I$11+$BD622*'Norm-coeff'!$J$11+$BE622*'Norm-coeff'!$K$11+$BF622*'Norm-coeff'!$L$11+$BG622*'Norm-coeff'!$M$11+$BH622*'Norm-coeff'!$N$11+$BI622*'Norm-coeff'!$O$11</f>
        <v>0.221233014421479</v>
      </c>
      <c r="BY622" s="54">
        <f>'Norm-coeff'!$C$12+$AX622*'Norm-coeff'!$D$12+$AY622*'Norm-coeff'!$E$12+$AZ622*'Norm-coeff'!$F$12+$BA622*'Norm-coeff'!$G$12+$BB622*'Norm-coeff'!$H$12+$BC622*'Norm-coeff'!$I$12+$BD622*'Norm-coeff'!$J$12+$BE622*'Norm-coeff'!$K$12+$BF622*'Norm-coeff'!$L$12+$BG622*'Norm-coeff'!$M$12+$BH622*'Norm-coeff'!$N$12+$BI622*'Norm-coeff'!$O$12</f>
        <v>0.283527502056037</v>
      </c>
      <c r="BZ622" s="54">
        <f>'Norm-coeff'!$C$13+$AX622*'Norm-coeff'!$D$13+$AY622*'Norm-coeff'!$E$13+$AZ622*'Norm-coeff'!$F$13+$BA622*'Norm-coeff'!$G$13+$BB622*'Norm-coeff'!$H$13+$BC622*'Norm-coeff'!$I$13+$BD622*'Norm-coeff'!$J$13+$BE622*'Norm-coeff'!$K$13+$BF622*'Norm-coeff'!$L$13+$BG622*'Norm-coeff'!$M$13+$BH622*'Norm-coeff'!$N$13+$BI622*'Norm-coeff'!$O$13</f>
        <v>-4.1864930554451202E-2</v>
      </c>
      <c r="CA622" s="54">
        <f>'Norm-coeff'!$C$14+$AX622*'Norm-coeff'!$D$14+$AY622*'Norm-coeff'!$E$14+$AZ622*'Norm-coeff'!$F$14+$BA622*'Norm-coeff'!$G$14+$BB622*'Norm-coeff'!$H$14+$BC622*'Norm-coeff'!$I$14+$BD622*'Norm-coeff'!$J$14+$BE622*'Norm-coeff'!$K$14+$BF622*'Norm-coeff'!$L$14+$BG622*'Norm-coeff'!$M$14+$BH622*'Norm-coeff'!$N$14+$BI622*'Norm-coeff'!$O$14</f>
        <v>4.2526983164477103</v>
      </c>
      <c r="CC622" s="54">
        <f t="shared" si="1875"/>
        <v>0</v>
      </c>
      <c r="CG622" s="54">
        <f t="shared" si="1751"/>
        <v>0</v>
      </c>
      <c r="CH622" s="54">
        <f t="shared" si="1729"/>
        <v>0</v>
      </c>
      <c r="CI622" s="54">
        <f t="shared" si="1752"/>
        <v>0</v>
      </c>
      <c r="CJ622" s="56">
        <f t="shared" si="1753"/>
        <v>0</v>
      </c>
      <c r="CK622" s="54">
        <f t="shared" si="1754"/>
        <v>0</v>
      </c>
      <c r="CL622" s="54">
        <f t="shared" si="1755"/>
        <v>0</v>
      </c>
      <c r="CM622" s="54">
        <f t="shared" si="1756"/>
        <v>0</v>
      </c>
      <c r="CN622" s="54">
        <f t="shared" si="1757"/>
        <v>0</v>
      </c>
      <c r="CO622" s="54">
        <f t="shared" si="1758"/>
        <v>0</v>
      </c>
      <c r="CP622" s="54">
        <f t="shared" si="1759"/>
        <v>0</v>
      </c>
      <c r="CQ622" s="54">
        <f t="shared" si="1760"/>
        <v>0</v>
      </c>
      <c r="CR622" s="54">
        <f t="shared" si="1761"/>
        <v>0</v>
      </c>
      <c r="CS622" s="54">
        <f t="shared" si="1762"/>
        <v>0</v>
      </c>
      <c r="CU622" s="54">
        <f t="shared" si="1763"/>
        <v>0</v>
      </c>
      <c r="CV622" s="54">
        <f t="shared" si="1764"/>
        <v>0</v>
      </c>
      <c r="CW622" s="54">
        <f t="shared" si="1765"/>
        <v>0</v>
      </c>
      <c r="CX622" s="54">
        <f t="shared" si="1766"/>
        <v>0</v>
      </c>
      <c r="CZ622" s="54">
        <f t="shared" si="1767"/>
        <v>0</v>
      </c>
      <c r="DA622" s="54">
        <f t="shared" si="1768"/>
        <v>0</v>
      </c>
      <c r="DB622" s="54">
        <f t="shared" si="1769"/>
        <v>0</v>
      </c>
      <c r="DC622" s="54">
        <f t="shared" si="1770"/>
        <v>0</v>
      </c>
      <c r="DD622" s="54">
        <f t="shared" si="1771"/>
        <v>0</v>
      </c>
      <c r="DE622" s="54">
        <f t="shared" si="1772"/>
        <v>0</v>
      </c>
      <c r="DF622" s="54">
        <f t="shared" si="1773"/>
        <v>0</v>
      </c>
      <c r="DG622" s="54">
        <f t="shared" si="1774"/>
        <v>2</v>
      </c>
      <c r="DH622" s="71">
        <f t="shared" si="1775"/>
        <v>0</v>
      </c>
      <c r="DI622" s="71">
        <f t="shared" si="1776"/>
        <v>0</v>
      </c>
      <c r="DJ622" s="54">
        <f t="shared" si="1777"/>
        <v>0</v>
      </c>
      <c r="DK622" s="54">
        <f t="shared" si="1778"/>
        <v>2</v>
      </c>
      <c r="DL622" s="4">
        <f t="shared" si="1703"/>
        <v>0</v>
      </c>
      <c r="DM622" s="3">
        <f t="shared" si="1779"/>
        <v>0</v>
      </c>
      <c r="DN622" s="3">
        <f t="shared" si="1780"/>
        <v>0</v>
      </c>
      <c r="DO622" s="4" t="e">
        <f t="shared" si="1781"/>
        <v>#DIV/0!</v>
      </c>
      <c r="DP622" s="57"/>
      <c r="DQ622" s="57"/>
      <c r="DR622" s="56">
        <f t="shared" si="1704"/>
        <v>2</v>
      </c>
      <c r="DS622" s="56">
        <f t="shared" si="1705"/>
        <v>0</v>
      </c>
      <c r="DT622" s="38">
        <f t="shared" si="1706"/>
        <v>0</v>
      </c>
      <c r="DU622" s="38">
        <f t="shared" si="1782"/>
        <v>2</v>
      </c>
      <c r="DV622" s="38">
        <f t="shared" si="1707"/>
        <v>0</v>
      </c>
      <c r="DW622" s="39">
        <f t="shared" si="1708"/>
        <v>0</v>
      </c>
      <c r="DX622" s="39">
        <f t="shared" si="1709"/>
        <v>0</v>
      </c>
      <c r="DY622" s="39">
        <f t="shared" si="1710"/>
        <v>0</v>
      </c>
      <c r="DZ622" s="39">
        <f t="shared" si="1711"/>
        <v>0</v>
      </c>
      <c r="EA622" s="39">
        <f t="shared" si="1712"/>
        <v>0</v>
      </c>
      <c r="EB622" s="37" t="e">
        <f t="shared" si="1783"/>
        <v>#DIV/0!</v>
      </c>
      <c r="EC622" s="37" t="e">
        <f t="shared" si="1784"/>
        <v>#DIV/0!</v>
      </c>
      <c r="ED622" s="37" t="e">
        <f t="shared" si="1785"/>
        <v>#DIV/0!</v>
      </c>
      <c r="EE622" s="37" t="e">
        <f t="shared" si="1786"/>
        <v>#DIV/0!</v>
      </c>
      <c r="EF622" s="39" t="e">
        <f t="shared" si="1787"/>
        <v>#DIV/0!</v>
      </c>
      <c r="EG622" s="37" t="e">
        <f t="shared" si="1788"/>
        <v>#DIV/0!</v>
      </c>
      <c r="EH622" s="37" t="e">
        <f t="shared" si="1789"/>
        <v>#DIV/0!</v>
      </c>
      <c r="EI622" s="11" t="b">
        <f t="shared" si="1790"/>
        <v>1</v>
      </c>
      <c r="EJ622" s="11" t="b">
        <f t="shared" si="1791"/>
        <v>0</v>
      </c>
      <c r="EK622" s="39" t="e">
        <f t="shared" si="1792"/>
        <v>#DIV/0!</v>
      </c>
      <c r="EL622" s="39" t="e">
        <f t="shared" si="1793"/>
        <v>#DIV/0!</v>
      </c>
      <c r="EM622" s="39" t="e">
        <f t="shared" si="1794"/>
        <v>#DIV/0!</v>
      </c>
      <c r="EN622" s="39" t="e">
        <f t="shared" si="1795"/>
        <v>#DIV/0!</v>
      </c>
      <c r="EO622" s="39" t="e">
        <f t="shared" si="1796"/>
        <v>#DIV/0!</v>
      </c>
      <c r="EP622" s="39" t="e">
        <f t="shared" si="1797"/>
        <v>#DIV/0!</v>
      </c>
      <c r="EQ622" s="39" t="e">
        <f t="shared" si="1798"/>
        <v>#DIV/0!</v>
      </c>
      <c r="ER622" s="39" t="e">
        <f t="shared" si="1799"/>
        <v>#DIV/0!</v>
      </c>
      <c r="ES622" s="58" t="str">
        <f t="shared" si="1800"/>
        <v>(OH,F,Cl)-dominate amphibole</v>
      </c>
      <c r="ET622" s="58" t="e">
        <f t="shared" si="1801"/>
        <v>#N/A</v>
      </c>
      <c r="EU622" s="56">
        <f t="shared" si="1713"/>
        <v>0</v>
      </c>
      <c r="EV622" s="56">
        <f t="shared" si="1714"/>
        <v>0</v>
      </c>
      <c r="EW622" s="56">
        <f t="shared" si="1715"/>
        <v>0</v>
      </c>
      <c r="EX622" s="56">
        <f t="shared" si="1716"/>
        <v>0</v>
      </c>
      <c r="EY622" s="56">
        <f t="shared" si="1717"/>
        <v>0</v>
      </c>
      <c r="EZ622" s="56">
        <f t="shared" si="1718"/>
        <v>0</v>
      </c>
      <c r="FA622" s="39">
        <f t="shared" si="1719"/>
        <v>0</v>
      </c>
      <c r="FB622" s="39">
        <f t="shared" si="1720"/>
        <v>0</v>
      </c>
      <c r="FC622" s="54">
        <f t="shared" si="1721"/>
        <v>0</v>
      </c>
      <c r="FD622" s="54">
        <f t="shared" si="1722"/>
        <v>0</v>
      </c>
      <c r="FE622" s="39">
        <f t="shared" si="1723"/>
        <v>0</v>
      </c>
      <c r="FF622" s="54">
        <f t="shared" si="1724"/>
        <v>0</v>
      </c>
      <c r="FG622" s="39">
        <f t="shared" si="1725"/>
        <v>0</v>
      </c>
      <c r="FH622" s="39">
        <f t="shared" si="1802"/>
        <v>0</v>
      </c>
      <c r="FI622" s="39">
        <f t="shared" si="1803"/>
        <v>0</v>
      </c>
      <c r="FJ622" s="39">
        <f t="shared" si="1804"/>
        <v>0</v>
      </c>
      <c r="FK622" s="39" t="e">
        <f t="shared" si="1805"/>
        <v>#DIV/0!</v>
      </c>
      <c r="FL622" s="39" t="e">
        <f t="shared" si="1806"/>
        <v>#DIV/0!</v>
      </c>
      <c r="FM622" s="39" t="e">
        <f t="shared" si="1807"/>
        <v>#DIV/0!</v>
      </c>
      <c r="FN622" s="39">
        <f t="shared" si="1808"/>
        <v>1</v>
      </c>
      <c r="FO622" s="39">
        <f t="shared" si="1726"/>
        <v>0</v>
      </c>
      <c r="FP622" s="39">
        <f t="shared" si="1727"/>
        <v>0</v>
      </c>
      <c r="FQ622" s="39">
        <f t="shared" si="1728"/>
        <v>0</v>
      </c>
      <c r="FR622" s="39">
        <f t="shared" si="1809"/>
        <v>0</v>
      </c>
      <c r="FS622" s="39">
        <f t="shared" si="1810"/>
        <v>0</v>
      </c>
      <c r="FU622" s="39" t="e">
        <f t="shared" si="1811"/>
        <v>#DIV/0!</v>
      </c>
      <c r="FV622" s="39" t="e">
        <f t="shared" si="1812"/>
        <v>#DIV/0!</v>
      </c>
      <c r="FW622" s="39" t="e">
        <f t="shared" si="1813"/>
        <v>#DIV/0!</v>
      </c>
      <c r="FY622" s="39" t="e">
        <f t="shared" si="1814"/>
        <v>#DIV/0!</v>
      </c>
      <c r="FZ622" s="39" t="e">
        <f t="shared" si="1815"/>
        <v>#DIV/0!</v>
      </c>
      <c r="GA622" s="39" t="e">
        <f t="shared" si="1816"/>
        <v>#DIV/0!</v>
      </c>
      <c r="GB622" s="39" t="e">
        <f t="shared" si="1817"/>
        <v>#DIV/0!</v>
      </c>
      <c r="GC622" s="39" t="e">
        <f t="shared" si="1818"/>
        <v>#DIV/0!</v>
      </c>
      <c r="GD622" s="39" t="e">
        <f t="shared" si="1819"/>
        <v>#DIV/0!</v>
      </c>
      <c r="GE622" s="39" t="e">
        <f t="shared" si="1820"/>
        <v>#DIV/0!</v>
      </c>
      <c r="GF622" s="39" t="e">
        <f t="shared" si="1821"/>
        <v>#DIV/0!</v>
      </c>
      <c r="GG622" s="39" t="e">
        <f t="shared" si="1822"/>
        <v>#DIV/0!</v>
      </c>
      <c r="GH622" s="39" t="e">
        <f t="shared" si="1823"/>
        <v>#DIV/0!</v>
      </c>
      <c r="GI622" s="39"/>
      <c r="GJ622" s="39" t="e">
        <f t="shared" si="1824"/>
        <v>#DIV/0!</v>
      </c>
      <c r="GK622" s="39" t="e">
        <f t="shared" si="1825"/>
        <v>#DIV/0!</v>
      </c>
      <c r="GL622" s="39" t="e">
        <f t="shared" si="1826"/>
        <v>#DIV/0!</v>
      </c>
      <c r="GM622" s="39" t="e">
        <f t="shared" si="1827"/>
        <v>#DIV/0!</v>
      </c>
      <c r="GN622" s="39" t="e">
        <f t="shared" si="1828"/>
        <v>#DIV/0!</v>
      </c>
      <c r="GO622" s="57"/>
      <c r="GP622" s="57" t="e">
        <f t="shared" si="1829"/>
        <v>#DIV/0!</v>
      </c>
      <c r="GQ622" s="59" t="e">
        <f t="shared" si="1830"/>
        <v>#DIV/0!</v>
      </c>
      <c r="GR622" s="41" t="e">
        <f t="shared" si="1831"/>
        <v>#DIV/0!</v>
      </c>
      <c r="GS622" s="57" t="e">
        <f t="shared" si="1832"/>
        <v>#DIV/0!</v>
      </c>
      <c r="GT622" s="57" t="e">
        <f t="shared" si="1833"/>
        <v>#DIV/0!</v>
      </c>
      <c r="GU622" s="57" t="e">
        <f t="shared" si="1834"/>
        <v>#DIV/0!</v>
      </c>
      <c r="GV622" s="57"/>
      <c r="GW622" s="42" t="e">
        <f t="shared" si="1835"/>
        <v>#DIV/0!</v>
      </c>
      <c r="GX622" s="42" t="e">
        <f t="shared" si="1836"/>
        <v>#DIV/0!</v>
      </c>
      <c r="GY622" s="42" t="e">
        <f t="shared" si="1837"/>
        <v>#DIV/0!</v>
      </c>
      <c r="GZ622" s="57"/>
      <c r="HA622" s="2" t="e">
        <f t="shared" si="1838"/>
        <v>#DIV/0!</v>
      </c>
      <c r="HB622" s="2" t="e">
        <f t="shared" si="1839"/>
        <v>#DIV/0!</v>
      </c>
      <c r="HC622" s="2" t="e">
        <f t="shared" si="1840"/>
        <v>#DIV/0!</v>
      </c>
      <c r="HD622" s="2" t="e">
        <f t="shared" si="1841"/>
        <v>#DIV/0!</v>
      </c>
      <c r="HE622" s="2" t="e">
        <f t="shared" si="1842"/>
        <v>#DIV/0!</v>
      </c>
      <c r="HF622" s="2" t="e">
        <f t="shared" si="1843"/>
        <v>#DIV/0!</v>
      </c>
      <c r="HG622" s="2" t="e">
        <f t="shared" si="1844"/>
        <v>#DIV/0!</v>
      </c>
      <c r="HH622" s="2" t="e">
        <f t="shared" si="1845"/>
        <v>#DIV/0!</v>
      </c>
      <c r="HI622" s="2" t="e">
        <f t="shared" si="1846"/>
        <v>#DIV/0!</v>
      </c>
      <c r="HJ622" s="11" t="e">
        <f t="shared" si="1847"/>
        <v>#DIV/0!</v>
      </c>
      <c r="HK622" s="60" t="e">
        <f t="shared" si="1848"/>
        <v>#DIV/0!</v>
      </c>
      <c r="HL622" s="57"/>
      <c r="HM622" s="57" t="e">
        <f t="shared" si="1849"/>
        <v>#DIV/0!</v>
      </c>
      <c r="HN622" s="57" t="e">
        <f t="shared" si="1850"/>
        <v>#DIV/0!</v>
      </c>
      <c r="HO622" s="57" t="e">
        <f t="shared" si="1851"/>
        <v>#DIV/0!</v>
      </c>
      <c r="HP622" s="57" t="e">
        <f t="shared" si="1852"/>
        <v>#DIV/0!</v>
      </c>
      <c r="HQ622" s="57" t="e">
        <f t="shared" si="1853"/>
        <v>#DIV/0!</v>
      </c>
      <c r="HR622" s="57"/>
      <c r="HS622" s="57" t="e">
        <f t="shared" si="1854"/>
        <v>#DIV/0!</v>
      </c>
      <c r="HT622" s="57" t="e">
        <f t="shared" si="1855"/>
        <v>#DIV/0!</v>
      </c>
      <c r="HU622" s="57" t="e">
        <f t="shared" si="1856"/>
        <v>#DIV/0!</v>
      </c>
      <c r="HV622" s="57" t="e">
        <f t="shared" si="1857"/>
        <v>#DIV/0!</v>
      </c>
      <c r="HW622" s="57" t="e">
        <f t="shared" si="1858"/>
        <v>#DIV/0!</v>
      </c>
      <c r="HX622" s="57"/>
      <c r="HY622" s="57" t="e">
        <f t="shared" si="1859"/>
        <v>#DIV/0!</v>
      </c>
      <c r="HZ622" s="57" t="e">
        <f t="shared" si="1860"/>
        <v>#DIV/0!</v>
      </c>
      <c r="IA622" s="57"/>
      <c r="IB622" s="61">
        <f t="shared" si="1861"/>
        <v>0</v>
      </c>
      <c r="IC622" s="57" t="str">
        <f t="shared" si="1862"/>
        <v/>
      </c>
      <c r="ID622" s="42"/>
      <c r="IE622" s="2" t="str">
        <f t="shared" si="1863"/>
        <v/>
      </c>
      <c r="IF622" s="60" t="e">
        <f t="shared" si="1864"/>
        <v>#DIV/0!</v>
      </c>
      <c r="IG622" s="60" t="str">
        <f t="shared" si="1865"/>
        <v/>
      </c>
      <c r="IH622" s="60" t="str">
        <f t="shared" si="1866"/>
        <v>zinco-</v>
      </c>
      <c r="II622" s="60" t="str">
        <f t="shared" si="1867"/>
        <v>mangano-</v>
      </c>
      <c r="IJ622" s="60" t="e">
        <f t="shared" si="1868"/>
        <v>#DIV/0!</v>
      </c>
      <c r="IK622" s="60" t="e">
        <f t="shared" si="1869"/>
        <v>#DIV/0!</v>
      </c>
      <c r="IL622" s="60" t="e">
        <f t="shared" si="1870"/>
        <v>#DIV/0!</v>
      </c>
      <c r="IM622" s="60" t="e">
        <f t="shared" si="1871"/>
        <v>#DIV/0!</v>
      </c>
      <c r="IN622" s="60" t="str">
        <f t="shared" si="1872"/>
        <v/>
      </c>
      <c r="IO622" s="60" t="str">
        <f t="shared" si="1873"/>
        <v/>
      </c>
      <c r="IP622" s="57"/>
      <c r="IQ622" s="57" t="str">
        <f t="shared" si="1874"/>
        <v>ERROR!!</v>
      </c>
    </row>
    <row r="623" spans="24:251">
      <c r="X623" s="29">
        <f t="shared" si="1730"/>
        <v>0</v>
      </c>
      <c r="Y623" s="29">
        <f t="shared" si="1731"/>
        <v>0</v>
      </c>
      <c r="Z623" s="29" t="e">
        <f t="shared" si="1732"/>
        <v>#DIV/0!</v>
      </c>
      <c r="AA623" s="29" t="e">
        <f t="shared" si="1733"/>
        <v>#DIV/0!</v>
      </c>
      <c r="AB623" s="29" t="e">
        <f t="shared" si="1734"/>
        <v>#DIV/0!</v>
      </c>
      <c r="AC623" s="29" t="e">
        <f t="shared" si="1735"/>
        <v>#DIV/0!</v>
      </c>
      <c r="AF623" s="23">
        <v>60.084299999999999</v>
      </c>
      <c r="AG623" s="23">
        <v>79.878799999999998</v>
      </c>
      <c r="AH623" s="23">
        <v>101.96120000000001</v>
      </c>
      <c r="AI623" s="23">
        <v>151.99039999999999</v>
      </c>
      <c r="AJ623" s="23">
        <v>159.69</v>
      </c>
      <c r="AK623" s="23">
        <v>71.846400000000003</v>
      </c>
      <c r="AL623" s="23">
        <v>70.9375</v>
      </c>
      <c r="AM623" s="23">
        <v>40.304400000000001</v>
      </c>
      <c r="AN623" s="23">
        <v>56.077399999999997</v>
      </c>
      <c r="AO623" s="23">
        <v>61.978999999999999</v>
      </c>
      <c r="AP623" s="23">
        <v>94.195999999999998</v>
      </c>
      <c r="AQ623" s="23">
        <v>18.998000000000001</v>
      </c>
      <c r="AR623" s="23">
        <v>35.450000000000003</v>
      </c>
      <c r="AS623" s="23">
        <v>29.88</v>
      </c>
      <c r="AT623" s="23">
        <v>74.691999999999993</v>
      </c>
      <c r="AU623" s="23">
        <v>81.39</v>
      </c>
      <c r="AX623" s="54">
        <f t="shared" si="1736"/>
        <v>0</v>
      </c>
      <c r="AY623" s="54">
        <f t="shared" si="1737"/>
        <v>0</v>
      </c>
      <c r="AZ623" s="54">
        <f t="shared" si="1738"/>
        <v>0</v>
      </c>
      <c r="BA623" s="54">
        <f t="shared" si="1739"/>
        <v>0</v>
      </c>
      <c r="BB623" s="54">
        <f t="shared" si="1740"/>
        <v>0</v>
      </c>
      <c r="BC623" s="54">
        <f t="shared" si="1741"/>
        <v>0</v>
      </c>
      <c r="BD623" s="54">
        <f t="shared" si="1742"/>
        <v>0</v>
      </c>
      <c r="BE623" s="54">
        <f t="shared" si="1743"/>
        <v>0</v>
      </c>
      <c r="BF623" s="54">
        <f t="shared" si="1744"/>
        <v>0</v>
      </c>
      <c r="BG623" s="54">
        <f t="shared" si="1745"/>
        <v>0</v>
      </c>
      <c r="BH623" s="54">
        <f t="shared" si="1746"/>
        <v>0</v>
      </c>
      <c r="BI623" s="54">
        <f t="shared" si="1747"/>
        <v>0</v>
      </c>
      <c r="BJ623" s="54">
        <f t="shared" si="1748"/>
        <v>0</v>
      </c>
      <c r="BK623" s="54">
        <f t="shared" si="1749"/>
        <v>0</v>
      </c>
      <c r="BL623" s="54">
        <f t="shared" si="1750"/>
        <v>0</v>
      </c>
      <c r="BM623" s="42"/>
      <c r="BO623" s="54">
        <f>'Norm-coeff'!$C$2+$AX623*'Norm-coeff'!$D$2+$AY623*'Norm-coeff'!$E$2+$AZ623*'Norm-coeff'!$F$2+$BA623*'Norm-coeff'!$G$2+$BB623*'Norm-coeff'!$H$2+$BC623*'Norm-coeff'!$I$2+$BD623*'Norm-coeff'!$J$2+$BE623*'Norm-coeff'!$K$2+$BF623*'Norm-coeff'!$L$2+$BG623*'Norm-coeff'!$M$2+$BH623*'Norm-coeff'!$N$2+$BI623*'Norm-coeff'!$O$2</f>
        <v>5.4045421474420303</v>
      </c>
      <c r="BP623" s="54">
        <f>'Norm-coeff'!$C$3+$AX623*'Norm-coeff'!$D$3+$AY623*'Norm-coeff'!$E$3+$AZ623*'Norm-coeff'!$F$3+$BA623*'Norm-coeff'!$G$3+$BB623*'Norm-coeff'!$H$3+$BC623*'Norm-coeff'!$I$3+$BD623*'Norm-coeff'!$J$3+$BE623*'Norm-coeff'!$K$3+$BF623*'Norm-coeff'!$L$3+$BG623*'Norm-coeff'!$M$3+$BH623*'Norm-coeff'!$N$3+$BI623*'Norm-coeff'!$O$3</f>
        <v>3.15319116612705</v>
      </c>
      <c r="BQ623" s="54">
        <f>'Norm-coeff'!$C$4+$AX623*'Norm-coeff'!$D$4+$AY623*'Norm-coeff'!$E$4+$AZ623*'Norm-coeff'!$F$4+$BA623*'Norm-coeff'!$G$4+$BB623*'Norm-coeff'!$H$4+$BC623*'Norm-coeff'!$I$4+$BD623*'Norm-coeff'!$J$4+$BE623*'Norm-coeff'!$K$4+$BF623*'Norm-coeff'!$L$4+$BG623*'Norm-coeff'!$M$4+$BH623*'Norm-coeff'!$N$4+$BI623*'Norm-coeff'!$O$4</f>
        <v>1.42115649462768</v>
      </c>
      <c r="BR623" s="54">
        <f>'Norm-coeff'!$C$5+$AX623*'Norm-coeff'!$D$5+$AY623*'Norm-coeff'!$E$5+$AZ623*'Norm-coeff'!$F$5+$BA623*'Norm-coeff'!$G$5+$BB623*'Norm-coeff'!$H$5+$BC623*'Norm-coeff'!$I$5+$BD623*'Norm-coeff'!$J$5+$BE623*'Norm-coeff'!$K$5+$BF623*'Norm-coeff'!$L$5+$BG623*'Norm-coeff'!$M$5+$BH623*'Norm-coeff'!$N$5+$BI623*'Norm-coeff'!$O$5</f>
        <v>1.0553329241296201</v>
      </c>
      <c r="BS623" s="54">
        <f>'Norm-coeff'!$C$6+$AX623*'Norm-coeff'!$D$6+$AY623*'Norm-coeff'!$E$6+$AZ623*'Norm-coeff'!$F$6+$BA623*'Norm-coeff'!$G$6+$BB623*'Norm-coeff'!$H$6+$BC623*'Norm-coeff'!$I$6+$BD623*'Norm-coeff'!$J$6+$BE623*'Norm-coeff'!$K$6+$BF623*'Norm-coeff'!$L$6+$BG623*'Norm-coeff'!$M$6+$BH623*'Norm-coeff'!$N$6+$BI623*'Norm-coeff'!$O$6</f>
        <v>-1.48700885495103E-2</v>
      </c>
      <c r="BT623" s="54">
        <f>'Norm-coeff'!$C$7+$AX623*'Norm-coeff'!$D$7+$AY623*'Norm-coeff'!$E$7+$AZ623*'Norm-coeff'!$F$7+$BA623*'Norm-coeff'!$G$7+$BB623*'Norm-coeff'!$H$7+$BC623*'Norm-coeff'!$I$7+$BD623*'Norm-coeff'!$J$7+$BE623*'Norm-coeff'!$K$7+$BF623*'Norm-coeff'!$L$7+$BG623*'Norm-coeff'!$M$7+$BH623*'Norm-coeff'!$N$7+$BI623*'Norm-coeff'!$O$7</f>
        <v>2.0907583608832998</v>
      </c>
      <c r="BU623" s="54">
        <f>'Norm-coeff'!$C$8+$AX623*'Norm-coeff'!$D$8+$AY623*'Norm-coeff'!$E$8+$AZ623*'Norm-coeff'!$F$8+$BA623*'Norm-coeff'!$G$8+$BB623*'Norm-coeff'!$H$8+$BC623*'Norm-coeff'!$I$8+$BD623*'Norm-coeff'!$J$8+$BE623*'Norm-coeff'!$K$8+$BF623*'Norm-coeff'!$L$8+$BG623*'Norm-coeff'!$M$8+$BH623*'Norm-coeff'!$N$8+$BI623*'Norm-coeff'!$O$8</f>
        <v>0.65894159836244504</v>
      </c>
      <c r="BV623" s="54">
        <f>'Norm-coeff'!$C$9+$AX623*'Norm-coeff'!$D$9+$AY623*'Norm-coeff'!$E$9+$AZ623*'Norm-coeff'!$F$9+$BA623*'Norm-coeff'!$G$9+$BB623*'Norm-coeff'!$H$9+$BC623*'Norm-coeff'!$I$9+$BD623*'Norm-coeff'!$J$9+$BE623*'Norm-coeff'!$K$9+$BF623*'Norm-coeff'!$L$9+$BG623*'Norm-coeff'!$M$9+$BH623*'Norm-coeff'!$N$9+$BI623*'Norm-coeff'!$O$9</f>
        <v>1.48961085014701</v>
      </c>
      <c r="BW623" s="54">
        <f>'Norm-coeff'!$C$10+$AX623*'Norm-coeff'!$D$10+$AY623*'Norm-coeff'!$E$10+$AZ623*'Norm-coeff'!$F$10+$BA623*'Norm-coeff'!$G$10+$BB623*'Norm-coeff'!$H$10+$BC623*'Norm-coeff'!$I$10+$BD623*'Norm-coeff'!$J$10+$BE623*'Norm-coeff'!$K$10+$BF623*'Norm-coeff'!$L$10+$BG623*'Norm-coeff'!$M$10+$BH623*'Norm-coeff'!$N$10+$BI623*'Norm-coeff'!$O$10</f>
        <v>1.42058735749591</v>
      </c>
      <c r="BX623" s="54">
        <f>'Norm-coeff'!$C$11+$AX623*'Norm-coeff'!$D$11+$AY623*'Norm-coeff'!$E$11+$AZ623*'Norm-coeff'!$F$11+$BA623*'Norm-coeff'!$G$11+$BB623*'Norm-coeff'!$H$11+$BC623*'Norm-coeff'!$I$11+$BD623*'Norm-coeff'!$J$11+$BE623*'Norm-coeff'!$K$11+$BF623*'Norm-coeff'!$L$11+$BG623*'Norm-coeff'!$M$11+$BH623*'Norm-coeff'!$N$11+$BI623*'Norm-coeff'!$O$11</f>
        <v>0.221233014421479</v>
      </c>
      <c r="BY623" s="54">
        <f>'Norm-coeff'!$C$12+$AX623*'Norm-coeff'!$D$12+$AY623*'Norm-coeff'!$E$12+$AZ623*'Norm-coeff'!$F$12+$BA623*'Norm-coeff'!$G$12+$BB623*'Norm-coeff'!$H$12+$BC623*'Norm-coeff'!$I$12+$BD623*'Norm-coeff'!$J$12+$BE623*'Norm-coeff'!$K$12+$BF623*'Norm-coeff'!$L$12+$BG623*'Norm-coeff'!$M$12+$BH623*'Norm-coeff'!$N$12+$BI623*'Norm-coeff'!$O$12</f>
        <v>0.283527502056037</v>
      </c>
      <c r="BZ623" s="54">
        <f>'Norm-coeff'!$C$13+$AX623*'Norm-coeff'!$D$13+$AY623*'Norm-coeff'!$E$13+$AZ623*'Norm-coeff'!$F$13+$BA623*'Norm-coeff'!$G$13+$BB623*'Norm-coeff'!$H$13+$BC623*'Norm-coeff'!$I$13+$BD623*'Norm-coeff'!$J$13+$BE623*'Norm-coeff'!$K$13+$BF623*'Norm-coeff'!$L$13+$BG623*'Norm-coeff'!$M$13+$BH623*'Norm-coeff'!$N$13+$BI623*'Norm-coeff'!$O$13</f>
        <v>-4.1864930554451202E-2</v>
      </c>
      <c r="CA623" s="54">
        <f>'Norm-coeff'!$C$14+$AX623*'Norm-coeff'!$D$14+$AY623*'Norm-coeff'!$E$14+$AZ623*'Norm-coeff'!$F$14+$BA623*'Norm-coeff'!$G$14+$BB623*'Norm-coeff'!$H$14+$BC623*'Norm-coeff'!$I$14+$BD623*'Norm-coeff'!$J$14+$BE623*'Norm-coeff'!$K$14+$BF623*'Norm-coeff'!$L$14+$BG623*'Norm-coeff'!$M$14+$BH623*'Norm-coeff'!$N$14+$BI623*'Norm-coeff'!$O$14</f>
        <v>4.2526983164477103</v>
      </c>
      <c r="CC623" s="54">
        <f t="shared" si="1875"/>
        <v>0</v>
      </c>
      <c r="CG623" s="54">
        <f t="shared" si="1751"/>
        <v>0</v>
      </c>
      <c r="CH623" s="54">
        <f t="shared" si="1729"/>
        <v>0</v>
      </c>
      <c r="CI623" s="54">
        <f t="shared" si="1752"/>
        <v>0</v>
      </c>
      <c r="CJ623" s="56">
        <f t="shared" si="1753"/>
        <v>0</v>
      </c>
      <c r="CK623" s="54">
        <f t="shared" si="1754"/>
        <v>0</v>
      </c>
      <c r="CL623" s="54">
        <f t="shared" si="1755"/>
        <v>0</v>
      </c>
      <c r="CM623" s="54">
        <f t="shared" si="1756"/>
        <v>0</v>
      </c>
      <c r="CN623" s="54">
        <f t="shared" si="1757"/>
        <v>0</v>
      </c>
      <c r="CO623" s="54">
        <f t="shared" si="1758"/>
        <v>0</v>
      </c>
      <c r="CP623" s="54">
        <f t="shared" si="1759"/>
        <v>0</v>
      </c>
      <c r="CQ623" s="54">
        <f t="shared" si="1760"/>
        <v>0</v>
      </c>
      <c r="CR623" s="54">
        <f t="shared" si="1761"/>
        <v>0</v>
      </c>
      <c r="CS623" s="54">
        <f t="shared" si="1762"/>
        <v>0</v>
      </c>
      <c r="CU623" s="54">
        <f t="shared" si="1763"/>
        <v>0</v>
      </c>
      <c r="CV623" s="54">
        <f t="shared" si="1764"/>
        <v>0</v>
      </c>
      <c r="CW623" s="54">
        <f t="shared" si="1765"/>
        <v>0</v>
      </c>
      <c r="CX623" s="54">
        <f t="shared" si="1766"/>
        <v>0</v>
      </c>
      <c r="CZ623" s="54">
        <f t="shared" si="1767"/>
        <v>0</v>
      </c>
      <c r="DA623" s="54">
        <f t="shared" si="1768"/>
        <v>0</v>
      </c>
      <c r="DB623" s="54">
        <f t="shared" si="1769"/>
        <v>0</v>
      </c>
      <c r="DC623" s="54">
        <f t="shared" si="1770"/>
        <v>0</v>
      </c>
      <c r="DD623" s="54">
        <f t="shared" si="1771"/>
        <v>0</v>
      </c>
      <c r="DE623" s="54">
        <f t="shared" si="1772"/>
        <v>0</v>
      </c>
      <c r="DF623" s="54">
        <f t="shared" si="1773"/>
        <v>0</v>
      </c>
      <c r="DG623" s="54">
        <f t="shared" si="1774"/>
        <v>2</v>
      </c>
      <c r="DH623" s="71">
        <f t="shared" si="1775"/>
        <v>0</v>
      </c>
      <c r="DI623" s="71">
        <f t="shared" si="1776"/>
        <v>0</v>
      </c>
      <c r="DJ623" s="54">
        <f t="shared" si="1777"/>
        <v>0</v>
      </c>
      <c r="DK623" s="54">
        <f t="shared" si="1778"/>
        <v>2</v>
      </c>
      <c r="DL623" s="4">
        <f t="shared" si="1703"/>
        <v>0</v>
      </c>
      <c r="DM623" s="3">
        <f t="shared" si="1779"/>
        <v>0</v>
      </c>
      <c r="DN623" s="3">
        <f t="shared" si="1780"/>
        <v>0</v>
      </c>
      <c r="DO623" s="4" t="e">
        <f t="shared" si="1781"/>
        <v>#DIV/0!</v>
      </c>
      <c r="DP623" s="57"/>
      <c r="DQ623" s="57"/>
      <c r="DR623" s="56">
        <f t="shared" si="1704"/>
        <v>2</v>
      </c>
      <c r="DS623" s="56">
        <f t="shared" si="1705"/>
        <v>0</v>
      </c>
      <c r="DT623" s="38">
        <f t="shared" si="1706"/>
        <v>0</v>
      </c>
      <c r="DU623" s="38">
        <f t="shared" si="1782"/>
        <v>2</v>
      </c>
      <c r="DV623" s="38">
        <f t="shared" si="1707"/>
        <v>0</v>
      </c>
      <c r="DW623" s="39">
        <f t="shared" si="1708"/>
        <v>0</v>
      </c>
      <c r="DX623" s="39">
        <f t="shared" si="1709"/>
        <v>0</v>
      </c>
      <c r="DY623" s="39">
        <f t="shared" si="1710"/>
        <v>0</v>
      </c>
      <c r="DZ623" s="39">
        <f t="shared" si="1711"/>
        <v>0</v>
      </c>
      <c r="EA623" s="39">
        <f t="shared" si="1712"/>
        <v>0</v>
      </c>
      <c r="EB623" s="37" t="e">
        <f t="shared" si="1783"/>
        <v>#DIV/0!</v>
      </c>
      <c r="EC623" s="37" t="e">
        <f t="shared" si="1784"/>
        <v>#DIV/0!</v>
      </c>
      <c r="ED623" s="37" t="e">
        <f t="shared" si="1785"/>
        <v>#DIV/0!</v>
      </c>
      <c r="EE623" s="37" t="e">
        <f t="shared" si="1786"/>
        <v>#DIV/0!</v>
      </c>
      <c r="EF623" s="39" t="e">
        <f t="shared" si="1787"/>
        <v>#DIV/0!</v>
      </c>
      <c r="EG623" s="37" t="e">
        <f t="shared" si="1788"/>
        <v>#DIV/0!</v>
      </c>
      <c r="EH623" s="37" t="e">
        <f t="shared" si="1789"/>
        <v>#DIV/0!</v>
      </c>
      <c r="EI623" s="11" t="b">
        <f t="shared" si="1790"/>
        <v>1</v>
      </c>
      <c r="EJ623" s="11" t="b">
        <f t="shared" si="1791"/>
        <v>0</v>
      </c>
      <c r="EK623" s="39" t="e">
        <f t="shared" si="1792"/>
        <v>#DIV/0!</v>
      </c>
      <c r="EL623" s="39" t="e">
        <f t="shared" si="1793"/>
        <v>#DIV/0!</v>
      </c>
      <c r="EM623" s="39" t="e">
        <f t="shared" si="1794"/>
        <v>#DIV/0!</v>
      </c>
      <c r="EN623" s="39" t="e">
        <f t="shared" si="1795"/>
        <v>#DIV/0!</v>
      </c>
      <c r="EO623" s="39" t="e">
        <f t="shared" si="1796"/>
        <v>#DIV/0!</v>
      </c>
      <c r="EP623" s="39" t="e">
        <f t="shared" si="1797"/>
        <v>#DIV/0!</v>
      </c>
      <c r="EQ623" s="39" t="e">
        <f t="shared" si="1798"/>
        <v>#DIV/0!</v>
      </c>
      <c r="ER623" s="39" t="e">
        <f t="shared" si="1799"/>
        <v>#DIV/0!</v>
      </c>
      <c r="ES623" s="58" t="str">
        <f t="shared" si="1800"/>
        <v>(OH,F,Cl)-dominate amphibole</v>
      </c>
      <c r="ET623" s="58" t="e">
        <f t="shared" si="1801"/>
        <v>#N/A</v>
      </c>
      <c r="EU623" s="56">
        <f t="shared" si="1713"/>
        <v>0</v>
      </c>
      <c r="EV623" s="56">
        <f t="shared" si="1714"/>
        <v>0</v>
      </c>
      <c r="EW623" s="56">
        <f t="shared" si="1715"/>
        <v>0</v>
      </c>
      <c r="EX623" s="56">
        <f t="shared" si="1716"/>
        <v>0</v>
      </c>
      <c r="EY623" s="56">
        <f t="shared" si="1717"/>
        <v>0</v>
      </c>
      <c r="EZ623" s="56">
        <f t="shared" si="1718"/>
        <v>0</v>
      </c>
      <c r="FA623" s="39">
        <f t="shared" si="1719"/>
        <v>0</v>
      </c>
      <c r="FB623" s="39">
        <f t="shared" si="1720"/>
        <v>0</v>
      </c>
      <c r="FC623" s="54">
        <f t="shared" si="1721"/>
        <v>0</v>
      </c>
      <c r="FD623" s="54">
        <f t="shared" si="1722"/>
        <v>0</v>
      </c>
      <c r="FE623" s="39">
        <f t="shared" si="1723"/>
        <v>0</v>
      </c>
      <c r="FF623" s="54">
        <f t="shared" si="1724"/>
        <v>0</v>
      </c>
      <c r="FG623" s="39">
        <f t="shared" si="1725"/>
        <v>0</v>
      </c>
      <c r="FH623" s="39">
        <f t="shared" si="1802"/>
        <v>0</v>
      </c>
      <c r="FI623" s="39">
        <f t="shared" si="1803"/>
        <v>0</v>
      </c>
      <c r="FJ623" s="39">
        <f t="shared" si="1804"/>
        <v>0</v>
      </c>
      <c r="FK623" s="39" t="e">
        <f t="shared" si="1805"/>
        <v>#DIV/0!</v>
      </c>
      <c r="FL623" s="39" t="e">
        <f t="shared" si="1806"/>
        <v>#DIV/0!</v>
      </c>
      <c r="FM623" s="39" t="e">
        <f t="shared" si="1807"/>
        <v>#DIV/0!</v>
      </c>
      <c r="FN623" s="39">
        <f t="shared" si="1808"/>
        <v>1</v>
      </c>
      <c r="FO623" s="39">
        <f t="shared" si="1726"/>
        <v>0</v>
      </c>
      <c r="FP623" s="39">
        <f t="shared" si="1727"/>
        <v>0</v>
      </c>
      <c r="FQ623" s="39">
        <f t="shared" si="1728"/>
        <v>0</v>
      </c>
      <c r="FR623" s="39">
        <f t="shared" si="1809"/>
        <v>0</v>
      </c>
      <c r="FS623" s="39">
        <f t="shared" si="1810"/>
        <v>0</v>
      </c>
      <c r="FU623" s="39" t="e">
        <f t="shared" si="1811"/>
        <v>#DIV/0!</v>
      </c>
      <c r="FV623" s="39" t="e">
        <f t="shared" si="1812"/>
        <v>#DIV/0!</v>
      </c>
      <c r="FW623" s="39" t="e">
        <f t="shared" si="1813"/>
        <v>#DIV/0!</v>
      </c>
      <c r="FY623" s="39" t="e">
        <f t="shared" si="1814"/>
        <v>#DIV/0!</v>
      </c>
      <c r="FZ623" s="39" t="e">
        <f t="shared" si="1815"/>
        <v>#DIV/0!</v>
      </c>
      <c r="GA623" s="39" t="e">
        <f t="shared" si="1816"/>
        <v>#DIV/0!</v>
      </c>
      <c r="GB623" s="39" t="e">
        <f t="shared" si="1817"/>
        <v>#DIV/0!</v>
      </c>
      <c r="GC623" s="39" t="e">
        <f t="shared" si="1818"/>
        <v>#DIV/0!</v>
      </c>
      <c r="GD623" s="39" t="e">
        <f t="shared" si="1819"/>
        <v>#DIV/0!</v>
      </c>
      <c r="GE623" s="39" t="e">
        <f t="shared" si="1820"/>
        <v>#DIV/0!</v>
      </c>
      <c r="GF623" s="39" t="e">
        <f t="shared" si="1821"/>
        <v>#DIV/0!</v>
      </c>
      <c r="GG623" s="39" t="e">
        <f t="shared" si="1822"/>
        <v>#DIV/0!</v>
      </c>
      <c r="GH623" s="39" t="e">
        <f t="shared" si="1823"/>
        <v>#DIV/0!</v>
      </c>
      <c r="GI623" s="39"/>
      <c r="GJ623" s="39" t="e">
        <f t="shared" si="1824"/>
        <v>#DIV/0!</v>
      </c>
      <c r="GK623" s="39" t="e">
        <f t="shared" si="1825"/>
        <v>#DIV/0!</v>
      </c>
      <c r="GL623" s="39" t="e">
        <f t="shared" si="1826"/>
        <v>#DIV/0!</v>
      </c>
      <c r="GM623" s="39" t="e">
        <f t="shared" si="1827"/>
        <v>#DIV/0!</v>
      </c>
      <c r="GN623" s="39" t="e">
        <f t="shared" si="1828"/>
        <v>#DIV/0!</v>
      </c>
      <c r="GO623" s="57"/>
      <c r="GP623" s="57" t="e">
        <f t="shared" si="1829"/>
        <v>#DIV/0!</v>
      </c>
      <c r="GQ623" s="59" t="e">
        <f t="shared" si="1830"/>
        <v>#DIV/0!</v>
      </c>
      <c r="GR623" s="41" t="e">
        <f t="shared" si="1831"/>
        <v>#DIV/0!</v>
      </c>
      <c r="GS623" s="57" t="e">
        <f t="shared" si="1832"/>
        <v>#DIV/0!</v>
      </c>
      <c r="GT623" s="57" t="e">
        <f t="shared" si="1833"/>
        <v>#DIV/0!</v>
      </c>
      <c r="GU623" s="57" t="e">
        <f t="shared" si="1834"/>
        <v>#DIV/0!</v>
      </c>
      <c r="GV623" s="57"/>
      <c r="GW623" s="42" t="e">
        <f t="shared" si="1835"/>
        <v>#DIV/0!</v>
      </c>
      <c r="GX623" s="42" t="e">
        <f t="shared" si="1836"/>
        <v>#DIV/0!</v>
      </c>
      <c r="GY623" s="42" t="e">
        <f t="shared" si="1837"/>
        <v>#DIV/0!</v>
      </c>
      <c r="GZ623" s="57"/>
      <c r="HA623" s="2" t="e">
        <f t="shared" si="1838"/>
        <v>#DIV/0!</v>
      </c>
      <c r="HB623" s="2" t="e">
        <f t="shared" si="1839"/>
        <v>#DIV/0!</v>
      </c>
      <c r="HC623" s="2" t="e">
        <f t="shared" si="1840"/>
        <v>#DIV/0!</v>
      </c>
      <c r="HD623" s="2" t="e">
        <f t="shared" si="1841"/>
        <v>#DIV/0!</v>
      </c>
      <c r="HE623" s="2" t="e">
        <f t="shared" si="1842"/>
        <v>#DIV/0!</v>
      </c>
      <c r="HF623" s="2" t="e">
        <f t="shared" si="1843"/>
        <v>#DIV/0!</v>
      </c>
      <c r="HG623" s="2" t="e">
        <f t="shared" si="1844"/>
        <v>#DIV/0!</v>
      </c>
      <c r="HH623" s="2" t="e">
        <f t="shared" si="1845"/>
        <v>#DIV/0!</v>
      </c>
      <c r="HI623" s="2" t="e">
        <f t="shared" si="1846"/>
        <v>#DIV/0!</v>
      </c>
      <c r="HJ623" s="11" t="e">
        <f t="shared" si="1847"/>
        <v>#DIV/0!</v>
      </c>
      <c r="HK623" s="60" t="e">
        <f t="shared" si="1848"/>
        <v>#DIV/0!</v>
      </c>
      <c r="HL623" s="57"/>
      <c r="HM623" s="57" t="e">
        <f t="shared" si="1849"/>
        <v>#DIV/0!</v>
      </c>
      <c r="HN623" s="57" t="e">
        <f t="shared" si="1850"/>
        <v>#DIV/0!</v>
      </c>
      <c r="HO623" s="57" t="e">
        <f t="shared" si="1851"/>
        <v>#DIV/0!</v>
      </c>
      <c r="HP623" s="57" t="e">
        <f t="shared" si="1852"/>
        <v>#DIV/0!</v>
      </c>
      <c r="HQ623" s="57" t="e">
        <f t="shared" si="1853"/>
        <v>#DIV/0!</v>
      </c>
      <c r="HR623" s="57"/>
      <c r="HS623" s="57" t="e">
        <f t="shared" si="1854"/>
        <v>#DIV/0!</v>
      </c>
      <c r="HT623" s="57" t="e">
        <f t="shared" si="1855"/>
        <v>#DIV/0!</v>
      </c>
      <c r="HU623" s="57" t="e">
        <f t="shared" si="1856"/>
        <v>#DIV/0!</v>
      </c>
      <c r="HV623" s="57" t="e">
        <f t="shared" si="1857"/>
        <v>#DIV/0!</v>
      </c>
      <c r="HW623" s="57" t="e">
        <f t="shared" si="1858"/>
        <v>#DIV/0!</v>
      </c>
      <c r="HX623" s="57"/>
      <c r="HY623" s="57" t="e">
        <f t="shared" si="1859"/>
        <v>#DIV/0!</v>
      </c>
      <c r="HZ623" s="57" t="e">
        <f t="shared" si="1860"/>
        <v>#DIV/0!</v>
      </c>
      <c r="IA623" s="57"/>
      <c r="IB623" s="61">
        <f t="shared" si="1861"/>
        <v>0</v>
      </c>
      <c r="IC623" s="57" t="str">
        <f t="shared" si="1862"/>
        <v/>
      </c>
      <c r="ID623" s="42"/>
      <c r="IE623" s="2" t="str">
        <f t="shared" si="1863"/>
        <v/>
      </c>
      <c r="IF623" s="60" t="e">
        <f t="shared" si="1864"/>
        <v>#DIV/0!</v>
      </c>
      <c r="IG623" s="60" t="str">
        <f t="shared" si="1865"/>
        <v/>
      </c>
      <c r="IH623" s="60" t="str">
        <f t="shared" si="1866"/>
        <v>zinco-</v>
      </c>
      <c r="II623" s="60" t="str">
        <f t="shared" si="1867"/>
        <v>mangano-</v>
      </c>
      <c r="IJ623" s="60" t="e">
        <f t="shared" si="1868"/>
        <v>#DIV/0!</v>
      </c>
      <c r="IK623" s="60" t="e">
        <f t="shared" si="1869"/>
        <v>#DIV/0!</v>
      </c>
      <c r="IL623" s="60" t="e">
        <f t="shared" si="1870"/>
        <v>#DIV/0!</v>
      </c>
      <c r="IM623" s="60" t="e">
        <f t="shared" si="1871"/>
        <v>#DIV/0!</v>
      </c>
      <c r="IN623" s="60" t="str">
        <f t="shared" si="1872"/>
        <v/>
      </c>
      <c r="IO623" s="60" t="str">
        <f t="shared" si="1873"/>
        <v/>
      </c>
      <c r="IP623" s="57"/>
      <c r="IQ623" s="57" t="str">
        <f t="shared" si="1874"/>
        <v>ERROR!!</v>
      </c>
    </row>
    <row r="624" spans="24:251">
      <c r="X624" s="29">
        <f t="shared" si="1730"/>
        <v>0</v>
      </c>
      <c r="Y624" s="29">
        <f t="shared" si="1731"/>
        <v>0</v>
      </c>
      <c r="Z624" s="29" t="e">
        <f t="shared" si="1732"/>
        <v>#DIV/0!</v>
      </c>
      <c r="AA624" s="29" t="e">
        <f t="shared" si="1733"/>
        <v>#DIV/0!</v>
      </c>
      <c r="AB624" s="29" t="e">
        <f t="shared" si="1734"/>
        <v>#DIV/0!</v>
      </c>
      <c r="AC624" s="29" t="e">
        <f t="shared" si="1735"/>
        <v>#DIV/0!</v>
      </c>
      <c r="AF624" s="23">
        <v>60.084299999999999</v>
      </c>
      <c r="AG624" s="23">
        <v>79.878799999999998</v>
      </c>
      <c r="AH624" s="23">
        <v>101.96120000000001</v>
      </c>
      <c r="AI624" s="23">
        <v>151.99039999999999</v>
      </c>
      <c r="AJ624" s="23">
        <v>159.69</v>
      </c>
      <c r="AK624" s="23">
        <v>71.846400000000003</v>
      </c>
      <c r="AL624" s="23">
        <v>70.9375</v>
      </c>
      <c r="AM624" s="23">
        <v>40.304400000000001</v>
      </c>
      <c r="AN624" s="23">
        <v>56.077399999999997</v>
      </c>
      <c r="AO624" s="23">
        <v>61.978999999999999</v>
      </c>
      <c r="AP624" s="23">
        <v>94.195999999999998</v>
      </c>
      <c r="AQ624" s="23">
        <v>18.998000000000001</v>
      </c>
      <c r="AR624" s="23">
        <v>35.450000000000003</v>
      </c>
      <c r="AS624" s="23">
        <v>29.88</v>
      </c>
      <c r="AT624" s="23">
        <v>74.691999999999993</v>
      </c>
      <c r="AU624" s="23">
        <v>81.39</v>
      </c>
      <c r="AX624" s="54">
        <f t="shared" si="1736"/>
        <v>0</v>
      </c>
      <c r="AY624" s="54">
        <f t="shared" si="1737"/>
        <v>0</v>
      </c>
      <c r="AZ624" s="54">
        <f t="shared" si="1738"/>
        <v>0</v>
      </c>
      <c r="BA624" s="54">
        <f t="shared" si="1739"/>
        <v>0</v>
      </c>
      <c r="BB624" s="54">
        <f t="shared" si="1740"/>
        <v>0</v>
      </c>
      <c r="BC624" s="54">
        <f t="shared" si="1741"/>
        <v>0</v>
      </c>
      <c r="BD624" s="54">
        <f t="shared" si="1742"/>
        <v>0</v>
      </c>
      <c r="BE624" s="54">
        <f t="shared" si="1743"/>
        <v>0</v>
      </c>
      <c r="BF624" s="54">
        <f t="shared" si="1744"/>
        <v>0</v>
      </c>
      <c r="BG624" s="54">
        <f t="shared" si="1745"/>
        <v>0</v>
      </c>
      <c r="BH624" s="54">
        <f t="shared" si="1746"/>
        <v>0</v>
      </c>
      <c r="BI624" s="54">
        <f t="shared" si="1747"/>
        <v>0</v>
      </c>
      <c r="BJ624" s="54">
        <f t="shared" si="1748"/>
        <v>0</v>
      </c>
      <c r="BK624" s="54">
        <f t="shared" si="1749"/>
        <v>0</v>
      </c>
      <c r="BL624" s="54">
        <f t="shared" si="1750"/>
        <v>0</v>
      </c>
      <c r="BM624" s="42"/>
      <c r="BO624" s="54">
        <f>'Norm-coeff'!$C$2+$AX624*'Norm-coeff'!$D$2+$AY624*'Norm-coeff'!$E$2+$AZ624*'Norm-coeff'!$F$2+$BA624*'Norm-coeff'!$G$2+$BB624*'Norm-coeff'!$H$2+$BC624*'Norm-coeff'!$I$2+$BD624*'Norm-coeff'!$J$2+$BE624*'Norm-coeff'!$K$2+$BF624*'Norm-coeff'!$L$2+$BG624*'Norm-coeff'!$M$2+$BH624*'Norm-coeff'!$N$2+$BI624*'Norm-coeff'!$O$2</f>
        <v>5.4045421474420303</v>
      </c>
      <c r="BP624" s="54">
        <f>'Norm-coeff'!$C$3+$AX624*'Norm-coeff'!$D$3+$AY624*'Norm-coeff'!$E$3+$AZ624*'Norm-coeff'!$F$3+$BA624*'Norm-coeff'!$G$3+$BB624*'Norm-coeff'!$H$3+$BC624*'Norm-coeff'!$I$3+$BD624*'Norm-coeff'!$J$3+$BE624*'Norm-coeff'!$K$3+$BF624*'Norm-coeff'!$L$3+$BG624*'Norm-coeff'!$M$3+$BH624*'Norm-coeff'!$N$3+$BI624*'Norm-coeff'!$O$3</f>
        <v>3.15319116612705</v>
      </c>
      <c r="BQ624" s="54">
        <f>'Norm-coeff'!$C$4+$AX624*'Norm-coeff'!$D$4+$AY624*'Norm-coeff'!$E$4+$AZ624*'Norm-coeff'!$F$4+$BA624*'Norm-coeff'!$G$4+$BB624*'Norm-coeff'!$H$4+$BC624*'Norm-coeff'!$I$4+$BD624*'Norm-coeff'!$J$4+$BE624*'Norm-coeff'!$K$4+$BF624*'Norm-coeff'!$L$4+$BG624*'Norm-coeff'!$M$4+$BH624*'Norm-coeff'!$N$4+$BI624*'Norm-coeff'!$O$4</f>
        <v>1.42115649462768</v>
      </c>
      <c r="BR624" s="54">
        <f>'Norm-coeff'!$C$5+$AX624*'Norm-coeff'!$D$5+$AY624*'Norm-coeff'!$E$5+$AZ624*'Norm-coeff'!$F$5+$BA624*'Norm-coeff'!$G$5+$BB624*'Norm-coeff'!$H$5+$BC624*'Norm-coeff'!$I$5+$BD624*'Norm-coeff'!$J$5+$BE624*'Norm-coeff'!$K$5+$BF624*'Norm-coeff'!$L$5+$BG624*'Norm-coeff'!$M$5+$BH624*'Norm-coeff'!$N$5+$BI624*'Norm-coeff'!$O$5</f>
        <v>1.0553329241296201</v>
      </c>
      <c r="BS624" s="54">
        <f>'Norm-coeff'!$C$6+$AX624*'Norm-coeff'!$D$6+$AY624*'Norm-coeff'!$E$6+$AZ624*'Norm-coeff'!$F$6+$BA624*'Norm-coeff'!$G$6+$BB624*'Norm-coeff'!$H$6+$BC624*'Norm-coeff'!$I$6+$BD624*'Norm-coeff'!$J$6+$BE624*'Norm-coeff'!$K$6+$BF624*'Norm-coeff'!$L$6+$BG624*'Norm-coeff'!$M$6+$BH624*'Norm-coeff'!$N$6+$BI624*'Norm-coeff'!$O$6</f>
        <v>-1.48700885495103E-2</v>
      </c>
      <c r="BT624" s="54">
        <f>'Norm-coeff'!$C$7+$AX624*'Norm-coeff'!$D$7+$AY624*'Norm-coeff'!$E$7+$AZ624*'Norm-coeff'!$F$7+$BA624*'Norm-coeff'!$G$7+$BB624*'Norm-coeff'!$H$7+$BC624*'Norm-coeff'!$I$7+$BD624*'Norm-coeff'!$J$7+$BE624*'Norm-coeff'!$K$7+$BF624*'Norm-coeff'!$L$7+$BG624*'Norm-coeff'!$M$7+$BH624*'Norm-coeff'!$N$7+$BI624*'Norm-coeff'!$O$7</f>
        <v>2.0907583608832998</v>
      </c>
      <c r="BU624" s="54">
        <f>'Norm-coeff'!$C$8+$AX624*'Norm-coeff'!$D$8+$AY624*'Norm-coeff'!$E$8+$AZ624*'Norm-coeff'!$F$8+$BA624*'Norm-coeff'!$G$8+$BB624*'Norm-coeff'!$H$8+$BC624*'Norm-coeff'!$I$8+$BD624*'Norm-coeff'!$J$8+$BE624*'Norm-coeff'!$K$8+$BF624*'Norm-coeff'!$L$8+$BG624*'Norm-coeff'!$M$8+$BH624*'Norm-coeff'!$N$8+$BI624*'Norm-coeff'!$O$8</f>
        <v>0.65894159836244504</v>
      </c>
      <c r="BV624" s="54">
        <f>'Norm-coeff'!$C$9+$AX624*'Norm-coeff'!$D$9+$AY624*'Norm-coeff'!$E$9+$AZ624*'Norm-coeff'!$F$9+$BA624*'Norm-coeff'!$G$9+$BB624*'Norm-coeff'!$H$9+$BC624*'Norm-coeff'!$I$9+$BD624*'Norm-coeff'!$J$9+$BE624*'Norm-coeff'!$K$9+$BF624*'Norm-coeff'!$L$9+$BG624*'Norm-coeff'!$M$9+$BH624*'Norm-coeff'!$N$9+$BI624*'Norm-coeff'!$O$9</f>
        <v>1.48961085014701</v>
      </c>
      <c r="BW624" s="54">
        <f>'Norm-coeff'!$C$10+$AX624*'Norm-coeff'!$D$10+$AY624*'Norm-coeff'!$E$10+$AZ624*'Norm-coeff'!$F$10+$BA624*'Norm-coeff'!$G$10+$BB624*'Norm-coeff'!$H$10+$BC624*'Norm-coeff'!$I$10+$BD624*'Norm-coeff'!$J$10+$BE624*'Norm-coeff'!$K$10+$BF624*'Norm-coeff'!$L$10+$BG624*'Norm-coeff'!$M$10+$BH624*'Norm-coeff'!$N$10+$BI624*'Norm-coeff'!$O$10</f>
        <v>1.42058735749591</v>
      </c>
      <c r="BX624" s="54">
        <f>'Norm-coeff'!$C$11+$AX624*'Norm-coeff'!$D$11+$AY624*'Norm-coeff'!$E$11+$AZ624*'Norm-coeff'!$F$11+$BA624*'Norm-coeff'!$G$11+$BB624*'Norm-coeff'!$H$11+$BC624*'Norm-coeff'!$I$11+$BD624*'Norm-coeff'!$J$11+$BE624*'Norm-coeff'!$K$11+$BF624*'Norm-coeff'!$L$11+$BG624*'Norm-coeff'!$M$11+$BH624*'Norm-coeff'!$N$11+$BI624*'Norm-coeff'!$O$11</f>
        <v>0.221233014421479</v>
      </c>
      <c r="BY624" s="54">
        <f>'Norm-coeff'!$C$12+$AX624*'Norm-coeff'!$D$12+$AY624*'Norm-coeff'!$E$12+$AZ624*'Norm-coeff'!$F$12+$BA624*'Norm-coeff'!$G$12+$BB624*'Norm-coeff'!$H$12+$BC624*'Norm-coeff'!$I$12+$BD624*'Norm-coeff'!$J$12+$BE624*'Norm-coeff'!$K$12+$BF624*'Norm-coeff'!$L$12+$BG624*'Norm-coeff'!$M$12+$BH624*'Norm-coeff'!$N$12+$BI624*'Norm-coeff'!$O$12</f>
        <v>0.283527502056037</v>
      </c>
      <c r="BZ624" s="54">
        <f>'Norm-coeff'!$C$13+$AX624*'Norm-coeff'!$D$13+$AY624*'Norm-coeff'!$E$13+$AZ624*'Norm-coeff'!$F$13+$BA624*'Norm-coeff'!$G$13+$BB624*'Norm-coeff'!$H$13+$BC624*'Norm-coeff'!$I$13+$BD624*'Norm-coeff'!$J$13+$BE624*'Norm-coeff'!$K$13+$BF624*'Norm-coeff'!$L$13+$BG624*'Norm-coeff'!$M$13+$BH624*'Norm-coeff'!$N$13+$BI624*'Norm-coeff'!$O$13</f>
        <v>-4.1864930554451202E-2</v>
      </c>
      <c r="CA624" s="54">
        <f>'Norm-coeff'!$C$14+$AX624*'Norm-coeff'!$D$14+$AY624*'Norm-coeff'!$E$14+$AZ624*'Norm-coeff'!$F$14+$BA624*'Norm-coeff'!$G$14+$BB624*'Norm-coeff'!$H$14+$BC624*'Norm-coeff'!$I$14+$BD624*'Norm-coeff'!$J$14+$BE624*'Norm-coeff'!$K$14+$BF624*'Norm-coeff'!$L$14+$BG624*'Norm-coeff'!$M$14+$BH624*'Norm-coeff'!$N$14+$BI624*'Norm-coeff'!$O$14</f>
        <v>4.2526983164477103</v>
      </c>
      <c r="CC624" s="54">
        <f t="shared" si="1875"/>
        <v>0</v>
      </c>
      <c r="CG624" s="54">
        <f t="shared" si="1751"/>
        <v>0</v>
      </c>
      <c r="CH624" s="54">
        <f t="shared" si="1729"/>
        <v>0</v>
      </c>
      <c r="CI624" s="54">
        <f t="shared" si="1752"/>
        <v>0</v>
      </c>
      <c r="CJ624" s="56">
        <f t="shared" si="1753"/>
        <v>0</v>
      </c>
      <c r="CK624" s="54">
        <f t="shared" si="1754"/>
        <v>0</v>
      </c>
      <c r="CL624" s="54">
        <f t="shared" si="1755"/>
        <v>0</v>
      </c>
      <c r="CM624" s="54">
        <f t="shared" si="1756"/>
        <v>0</v>
      </c>
      <c r="CN624" s="54">
        <f t="shared" si="1757"/>
        <v>0</v>
      </c>
      <c r="CO624" s="54">
        <f t="shared" si="1758"/>
        <v>0</v>
      </c>
      <c r="CP624" s="54">
        <f t="shared" si="1759"/>
        <v>0</v>
      </c>
      <c r="CQ624" s="54">
        <f t="shared" si="1760"/>
        <v>0</v>
      </c>
      <c r="CR624" s="54">
        <f t="shared" si="1761"/>
        <v>0</v>
      </c>
      <c r="CS624" s="54">
        <f t="shared" si="1762"/>
        <v>0</v>
      </c>
      <c r="CU624" s="54">
        <f t="shared" si="1763"/>
        <v>0</v>
      </c>
      <c r="CV624" s="54">
        <f t="shared" si="1764"/>
        <v>0</v>
      </c>
      <c r="CW624" s="54">
        <f t="shared" si="1765"/>
        <v>0</v>
      </c>
      <c r="CX624" s="54">
        <f t="shared" si="1766"/>
        <v>0</v>
      </c>
      <c r="CZ624" s="54">
        <f t="shared" si="1767"/>
        <v>0</v>
      </c>
      <c r="DA624" s="54">
        <f t="shared" si="1768"/>
        <v>0</v>
      </c>
      <c r="DB624" s="54">
        <f t="shared" si="1769"/>
        <v>0</v>
      </c>
      <c r="DC624" s="54">
        <f t="shared" si="1770"/>
        <v>0</v>
      </c>
      <c r="DD624" s="54">
        <f t="shared" si="1771"/>
        <v>0</v>
      </c>
      <c r="DE624" s="54">
        <f t="shared" si="1772"/>
        <v>0</v>
      </c>
      <c r="DF624" s="54">
        <f t="shared" si="1773"/>
        <v>0</v>
      </c>
      <c r="DG624" s="54">
        <f t="shared" si="1774"/>
        <v>2</v>
      </c>
      <c r="DH624" s="71">
        <f t="shared" si="1775"/>
        <v>0</v>
      </c>
      <c r="DI624" s="71">
        <f t="shared" si="1776"/>
        <v>0</v>
      </c>
      <c r="DJ624" s="54">
        <f t="shared" si="1777"/>
        <v>0</v>
      </c>
      <c r="DK624" s="54">
        <f t="shared" si="1778"/>
        <v>2</v>
      </c>
      <c r="DL624" s="4">
        <f t="shared" si="1703"/>
        <v>0</v>
      </c>
      <c r="DM624" s="3">
        <f t="shared" si="1779"/>
        <v>0</v>
      </c>
      <c r="DN624" s="3">
        <f t="shared" si="1780"/>
        <v>0</v>
      </c>
      <c r="DO624" s="4" t="e">
        <f t="shared" si="1781"/>
        <v>#DIV/0!</v>
      </c>
      <c r="DP624" s="57"/>
      <c r="DQ624" s="57"/>
      <c r="DR624" s="56">
        <f t="shared" si="1704"/>
        <v>2</v>
      </c>
      <c r="DS624" s="56">
        <f t="shared" si="1705"/>
        <v>0</v>
      </c>
      <c r="DT624" s="38">
        <f t="shared" si="1706"/>
        <v>0</v>
      </c>
      <c r="DU624" s="38">
        <f t="shared" si="1782"/>
        <v>2</v>
      </c>
      <c r="DV624" s="38">
        <f t="shared" si="1707"/>
        <v>0</v>
      </c>
      <c r="DW624" s="39">
        <f t="shared" si="1708"/>
        <v>0</v>
      </c>
      <c r="DX624" s="39">
        <f t="shared" si="1709"/>
        <v>0</v>
      </c>
      <c r="DY624" s="39">
        <f t="shared" si="1710"/>
        <v>0</v>
      </c>
      <c r="DZ624" s="39">
        <f t="shared" si="1711"/>
        <v>0</v>
      </c>
      <c r="EA624" s="39">
        <f t="shared" si="1712"/>
        <v>0</v>
      </c>
      <c r="EB624" s="37" t="e">
        <f t="shared" si="1783"/>
        <v>#DIV/0!</v>
      </c>
      <c r="EC624" s="37" t="e">
        <f t="shared" si="1784"/>
        <v>#DIV/0!</v>
      </c>
      <c r="ED624" s="37" t="e">
        <f t="shared" si="1785"/>
        <v>#DIV/0!</v>
      </c>
      <c r="EE624" s="37" t="e">
        <f t="shared" si="1786"/>
        <v>#DIV/0!</v>
      </c>
      <c r="EF624" s="39" t="e">
        <f t="shared" si="1787"/>
        <v>#DIV/0!</v>
      </c>
      <c r="EG624" s="37" t="e">
        <f t="shared" si="1788"/>
        <v>#DIV/0!</v>
      </c>
      <c r="EH624" s="37" t="e">
        <f t="shared" si="1789"/>
        <v>#DIV/0!</v>
      </c>
      <c r="EI624" s="11" t="b">
        <f t="shared" si="1790"/>
        <v>1</v>
      </c>
      <c r="EJ624" s="11" t="b">
        <f t="shared" si="1791"/>
        <v>0</v>
      </c>
      <c r="EK624" s="39" t="e">
        <f t="shared" si="1792"/>
        <v>#DIV/0!</v>
      </c>
      <c r="EL624" s="39" t="e">
        <f t="shared" si="1793"/>
        <v>#DIV/0!</v>
      </c>
      <c r="EM624" s="39" t="e">
        <f t="shared" si="1794"/>
        <v>#DIV/0!</v>
      </c>
      <c r="EN624" s="39" t="e">
        <f t="shared" si="1795"/>
        <v>#DIV/0!</v>
      </c>
      <c r="EO624" s="39" t="e">
        <f t="shared" si="1796"/>
        <v>#DIV/0!</v>
      </c>
      <c r="EP624" s="39" t="e">
        <f t="shared" si="1797"/>
        <v>#DIV/0!</v>
      </c>
      <c r="EQ624" s="39" t="e">
        <f t="shared" si="1798"/>
        <v>#DIV/0!</v>
      </c>
      <c r="ER624" s="39" t="e">
        <f t="shared" si="1799"/>
        <v>#DIV/0!</v>
      </c>
      <c r="ES624" s="58" t="str">
        <f t="shared" si="1800"/>
        <v>(OH,F,Cl)-dominate amphibole</v>
      </c>
      <c r="ET624" s="58" t="e">
        <f t="shared" si="1801"/>
        <v>#N/A</v>
      </c>
      <c r="EU624" s="56">
        <f t="shared" si="1713"/>
        <v>0</v>
      </c>
      <c r="EV624" s="56">
        <f t="shared" si="1714"/>
        <v>0</v>
      </c>
      <c r="EW624" s="56">
        <f t="shared" si="1715"/>
        <v>0</v>
      </c>
      <c r="EX624" s="56">
        <f t="shared" si="1716"/>
        <v>0</v>
      </c>
      <c r="EY624" s="56">
        <f t="shared" si="1717"/>
        <v>0</v>
      </c>
      <c r="EZ624" s="56">
        <f t="shared" si="1718"/>
        <v>0</v>
      </c>
      <c r="FA624" s="39">
        <f t="shared" si="1719"/>
        <v>0</v>
      </c>
      <c r="FB624" s="39">
        <f t="shared" si="1720"/>
        <v>0</v>
      </c>
      <c r="FC624" s="54">
        <f t="shared" si="1721"/>
        <v>0</v>
      </c>
      <c r="FD624" s="54">
        <f t="shared" si="1722"/>
        <v>0</v>
      </c>
      <c r="FE624" s="39">
        <f t="shared" si="1723"/>
        <v>0</v>
      </c>
      <c r="FF624" s="54">
        <f t="shared" si="1724"/>
        <v>0</v>
      </c>
      <c r="FG624" s="39">
        <f t="shared" si="1725"/>
        <v>0</v>
      </c>
      <c r="FH624" s="39">
        <f t="shared" si="1802"/>
        <v>0</v>
      </c>
      <c r="FI624" s="39">
        <f t="shared" si="1803"/>
        <v>0</v>
      </c>
      <c r="FJ624" s="39">
        <f t="shared" si="1804"/>
        <v>0</v>
      </c>
      <c r="FK624" s="39" t="e">
        <f t="shared" si="1805"/>
        <v>#DIV/0!</v>
      </c>
      <c r="FL624" s="39" t="e">
        <f t="shared" si="1806"/>
        <v>#DIV/0!</v>
      </c>
      <c r="FM624" s="39" t="e">
        <f t="shared" si="1807"/>
        <v>#DIV/0!</v>
      </c>
      <c r="FN624" s="39">
        <f t="shared" si="1808"/>
        <v>1</v>
      </c>
      <c r="FO624" s="39">
        <f t="shared" si="1726"/>
        <v>0</v>
      </c>
      <c r="FP624" s="39">
        <f t="shared" si="1727"/>
        <v>0</v>
      </c>
      <c r="FQ624" s="39">
        <f t="shared" si="1728"/>
        <v>0</v>
      </c>
      <c r="FR624" s="39">
        <f t="shared" si="1809"/>
        <v>0</v>
      </c>
      <c r="FS624" s="39">
        <f t="shared" si="1810"/>
        <v>0</v>
      </c>
      <c r="FU624" s="39" t="e">
        <f t="shared" si="1811"/>
        <v>#DIV/0!</v>
      </c>
      <c r="FV624" s="39" t="e">
        <f t="shared" si="1812"/>
        <v>#DIV/0!</v>
      </c>
      <c r="FW624" s="39" t="e">
        <f t="shared" si="1813"/>
        <v>#DIV/0!</v>
      </c>
      <c r="FY624" s="39" t="e">
        <f t="shared" si="1814"/>
        <v>#DIV/0!</v>
      </c>
      <c r="FZ624" s="39" t="e">
        <f t="shared" si="1815"/>
        <v>#DIV/0!</v>
      </c>
      <c r="GA624" s="39" t="e">
        <f t="shared" si="1816"/>
        <v>#DIV/0!</v>
      </c>
      <c r="GB624" s="39" t="e">
        <f t="shared" si="1817"/>
        <v>#DIV/0!</v>
      </c>
      <c r="GC624" s="39" t="e">
        <f t="shared" si="1818"/>
        <v>#DIV/0!</v>
      </c>
      <c r="GD624" s="39" t="e">
        <f t="shared" si="1819"/>
        <v>#DIV/0!</v>
      </c>
      <c r="GE624" s="39" t="e">
        <f t="shared" si="1820"/>
        <v>#DIV/0!</v>
      </c>
      <c r="GF624" s="39" t="e">
        <f t="shared" si="1821"/>
        <v>#DIV/0!</v>
      </c>
      <c r="GG624" s="39" t="e">
        <f t="shared" si="1822"/>
        <v>#DIV/0!</v>
      </c>
      <c r="GH624" s="39" t="e">
        <f t="shared" si="1823"/>
        <v>#DIV/0!</v>
      </c>
      <c r="GI624" s="39"/>
      <c r="GJ624" s="39" t="e">
        <f t="shared" si="1824"/>
        <v>#DIV/0!</v>
      </c>
      <c r="GK624" s="39" t="e">
        <f t="shared" si="1825"/>
        <v>#DIV/0!</v>
      </c>
      <c r="GL624" s="39" t="e">
        <f t="shared" si="1826"/>
        <v>#DIV/0!</v>
      </c>
      <c r="GM624" s="39" t="e">
        <f t="shared" si="1827"/>
        <v>#DIV/0!</v>
      </c>
      <c r="GN624" s="39" t="e">
        <f t="shared" si="1828"/>
        <v>#DIV/0!</v>
      </c>
      <c r="GO624" s="57"/>
      <c r="GP624" s="57" t="e">
        <f t="shared" si="1829"/>
        <v>#DIV/0!</v>
      </c>
      <c r="GQ624" s="59" t="e">
        <f t="shared" si="1830"/>
        <v>#DIV/0!</v>
      </c>
      <c r="GR624" s="41" t="e">
        <f t="shared" si="1831"/>
        <v>#DIV/0!</v>
      </c>
      <c r="GS624" s="57" t="e">
        <f t="shared" si="1832"/>
        <v>#DIV/0!</v>
      </c>
      <c r="GT624" s="57" t="e">
        <f t="shared" si="1833"/>
        <v>#DIV/0!</v>
      </c>
      <c r="GU624" s="57" t="e">
        <f t="shared" si="1834"/>
        <v>#DIV/0!</v>
      </c>
      <c r="GV624" s="57"/>
      <c r="GW624" s="42" t="e">
        <f t="shared" si="1835"/>
        <v>#DIV/0!</v>
      </c>
      <c r="GX624" s="42" t="e">
        <f t="shared" si="1836"/>
        <v>#DIV/0!</v>
      </c>
      <c r="GY624" s="42" t="e">
        <f t="shared" si="1837"/>
        <v>#DIV/0!</v>
      </c>
      <c r="GZ624" s="57"/>
      <c r="HA624" s="2" t="e">
        <f t="shared" si="1838"/>
        <v>#DIV/0!</v>
      </c>
      <c r="HB624" s="2" t="e">
        <f t="shared" si="1839"/>
        <v>#DIV/0!</v>
      </c>
      <c r="HC624" s="2" t="e">
        <f t="shared" si="1840"/>
        <v>#DIV/0!</v>
      </c>
      <c r="HD624" s="2" t="e">
        <f t="shared" si="1841"/>
        <v>#DIV/0!</v>
      </c>
      <c r="HE624" s="2" t="e">
        <f t="shared" si="1842"/>
        <v>#DIV/0!</v>
      </c>
      <c r="HF624" s="2" t="e">
        <f t="shared" si="1843"/>
        <v>#DIV/0!</v>
      </c>
      <c r="HG624" s="2" t="e">
        <f t="shared" si="1844"/>
        <v>#DIV/0!</v>
      </c>
      <c r="HH624" s="2" t="e">
        <f t="shared" si="1845"/>
        <v>#DIV/0!</v>
      </c>
      <c r="HI624" s="2" t="e">
        <f t="shared" si="1846"/>
        <v>#DIV/0!</v>
      </c>
      <c r="HJ624" s="11" t="e">
        <f t="shared" si="1847"/>
        <v>#DIV/0!</v>
      </c>
      <c r="HK624" s="60" t="e">
        <f t="shared" si="1848"/>
        <v>#DIV/0!</v>
      </c>
      <c r="HL624" s="57"/>
      <c r="HM624" s="57" t="e">
        <f t="shared" si="1849"/>
        <v>#DIV/0!</v>
      </c>
      <c r="HN624" s="57" t="e">
        <f t="shared" si="1850"/>
        <v>#DIV/0!</v>
      </c>
      <c r="HO624" s="57" t="e">
        <f t="shared" si="1851"/>
        <v>#DIV/0!</v>
      </c>
      <c r="HP624" s="57" t="e">
        <f t="shared" si="1852"/>
        <v>#DIV/0!</v>
      </c>
      <c r="HQ624" s="57" t="e">
        <f t="shared" si="1853"/>
        <v>#DIV/0!</v>
      </c>
      <c r="HR624" s="57"/>
      <c r="HS624" s="57" t="e">
        <f t="shared" si="1854"/>
        <v>#DIV/0!</v>
      </c>
      <c r="HT624" s="57" t="e">
        <f t="shared" si="1855"/>
        <v>#DIV/0!</v>
      </c>
      <c r="HU624" s="57" t="e">
        <f t="shared" si="1856"/>
        <v>#DIV/0!</v>
      </c>
      <c r="HV624" s="57" t="e">
        <f t="shared" si="1857"/>
        <v>#DIV/0!</v>
      </c>
      <c r="HW624" s="57" t="e">
        <f t="shared" si="1858"/>
        <v>#DIV/0!</v>
      </c>
      <c r="HX624" s="57"/>
      <c r="HY624" s="57" t="e">
        <f t="shared" si="1859"/>
        <v>#DIV/0!</v>
      </c>
      <c r="HZ624" s="57" t="e">
        <f t="shared" si="1860"/>
        <v>#DIV/0!</v>
      </c>
      <c r="IA624" s="57"/>
      <c r="IB624" s="61">
        <f t="shared" si="1861"/>
        <v>0</v>
      </c>
      <c r="IC624" s="57" t="str">
        <f t="shared" si="1862"/>
        <v/>
      </c>
      <c r="ID624" s="42"/>
      <c r="IE624" s="2" t="str">
        <f t="shared" si="1863"/>
        <v/>
      </c>
      <c r="IF624" s="60" t="e">
        <f t="shared" si="1864"/>
        <v>#DIV/0!</v>
      </c>
      <c r="IG624" s="60" t="str">
        <f t="shared" si="1865"/>
        <v/>
      </c>
      <c r="IH624" s="60" t="str">
        <f t="shared" si="1866"/>
        <v>zinco-</v>
      </c>
      <c r="II624" s="60" t="str">
        <f t="shared" si="1867"/>
        <v>mangano-</v>
      </c>
      <c r="IJ624" s="60" t="e">
        <f t="shared" si="1868"/>
        <v>#DIV/0!</v>
      </c>
      <c r="IK624" s="60" t="e">
        <f t="shared" si="1869"/>
        <v>#DIV/0!</v>
      </c>
      <c r="IL624" s="60" t="e">
        <f t="shared" si="1870"/>
        <v>#DIV/0!</v>
      </c>
      <c r="IM624" s="60" t="e">
        <f t="shared" si="1871"/>
        <v>#DIV/0!</v>
      </c>
      <c r="IN624" s="60" t="str">
        <f t="shared" si="1872"/>
        <v/>
      </c>
      <c r="IO624" s="60" t="str">
        <f t="shared" si="1873"/>
        <v/>
      </c>
      <c r="IP624" s="57"/>
      <c r="IQ624" s="57" t="str">
        <f t="shared" si="1874"/>
        <v>ERROR!!</v>
      </c>
    </row>
    <row r="625" spans="24:251">
      <c r="X625" s="29">
        <f t="shared" si="1730"/>
        <v>0</v>
      </c>
      <c r="Y625" s="29">
        <f t="shared" si="1731"/>
        <v>0</v>
      </c>
      <c r="Z625" s="29" t="e">
        <f t="shared" si="1732"/>
        <v>#DIV/0!</v>
      </c>
      <c r="AA625" s="29" t="e">
        <f t="shared" si="1733"/>
        <v>#DIV/0!</v>
      </c>
      <c r="AB625" s="29" t="e">
        <f t="shared" si="1734"/>
        <v>#DIV/0!</v>
      </c>
      <c r="AC625" s="29" t="e">
        <f t="shared" si="1735"/>
        <v>#DIV/0!</v>
      </c>
      <c r="AF625" s="23">
        <v>60.084299999999999</v>
      </c>
      <c r="AG625" s="23">
        <v>79.878799999999998</v>
      </c>
      <c r="AH625" s="23">
        <v>101.96120000000001</v>
      </c>
      <c r="AI625" s="23">
        <v>151.99039999999999</v>
      </c>
      <c r="AJ625" s="23">
        <v>159.69</v>
      </c>
      <c r="AK625" s="23">
        <v>71.846400000000003</v>
      </c>
      <c r="AL625" s="23">
        <v>70.9375</v>
      </c>
      <c r="AM625" s="23">
        <v>40.304400000000001</v>
      </c>
      <c r="AN625" s="23">
        <v>56.077399999999997</v>
      </c>
      <c r="AO625" s="23">
        <v>61.978999999999999</v>
      </c>
      <c r="AP625" s="23">
        <v>94.195999999999998</v>
      </c>
      <c r="AQ625" s="23">
        <v>18.998000000000001</v>
      </c>
      <c r="AR625" s="23">
        <v>35.450000000000003</v>
      </c>
      <c r="AS625" s="23">
        <v>29.88</v>
      </c>
      <c r="AT625" s="23">
        <v>74.691999999999993</v>
      </c>
      <c r="AU625" s="23">
        <v>81.39</v>
      </c>
      <c r="AX625" s="54">
        <f t="shared" si="1736"/>
        <v>0</v>
      </c>
      <c r="AY625" s="54">
        <f t="shared" si="1737"/>
        <v>0</v>
      </c>
      <c r="AZ625" s="54">
        <f t="shared" si="1738"/>
        <v>0</v>
      </c>
      <c r="BA625" s="54">
        <f t="shared" si="1739"/>
        <v>0</v>
      </c>
      <c r="BB625" s="54">
        <f t="shared" si="1740"/>
        <v>0</v>
      </c>
      <c r="BC625" s="54">
        <f t="shared" si="1741"/>
        <v>0</v>
      </c>
      <c r="BD625" s="54">
        <f t="shared" si="1742"/>
        <v>0</v>
      </c>
      <c r="BE625" s="54">
        <f t="shared" si="1743"/>
        <v>0</v>
      </c>
      <c r="BF625" s="54">
        <f t="shared" si="1744"/>
        <v>0</v>
      </c>
      <c r="BG625" s="54">
        <f t="shared" si="1745"/>
        <v>0</v>
      </c>
      <c r="BH625" s="54">
        <f t="shared" si="1746"/>
        <v>0</v>
      </c>
      <c r="BI625" s="54">
        <f t="shared" si="1747"/>
        <v>0</v>
      </c>
      <c r="BJ625" s="54">
        <f t="shared" si="1748"/>
        <v>0</v>
      </c>
      <c r="BK625" s="54">
        <f t="shared" si="1749"/>
        <v>0</v>
      </c>
      <c r="BL625" s="54">
        <f t="shared" si="1750"/>
        <v>0</v>
      </c>
      <c r="BM625" s="42"/>
      <c r="BO625" s="54">
        <f>'Norm-coeff'!$C$2+$AX625*'Norm-coeff'!$D$2+$AY625*'Norm-coeff'!$E$2+$AZ625*'Norm-coeff'!$F$2+$BA625*'Norm-coeff'!$G$2+$BB625*'Norm-coeff'!$H$2+$BC625*'Norm-coeff'!$I$2+$BD625*'Norm-coeff'!$J$2+$BE625*'Norm-coeff'!$K$2+$BF625*'Norm-coeff'!$L$2+$BG625*'Norm-coeff'!$M$2+$BH625*'Norm-coeff'!$N$2+$BI625*'Norm-coeff'!$O$2</f>
        <v>5.4045421474420303</v>
      </c>
      <c r="BP625" s="54">
        <f>'Norm-coeff'!$C$3+$AX625*'Norm-coeff'!$D$3+$AY625*'Norm-coeff'!$E$3+$AZ625*'Norm-coeff'!$F$3+$BA625*'Norm-coeff'!$G$3+$BB625*'Norm-coeff'!$H$3+$BC625*'Norm-coeff'!$I$3+$BD625*'Norm-coeff'!$J$3+$BE625*'Norm-coeff'!$K$3+$BF625*'Norm-coeff'!$L$3+$BG625*'Norm-coeff'!$M$3+$BH625*'Norm-coeff'!$N$3+$BI625*'Norm-coeff'!$O$3</f>
        <v>3.15319116612705</v>
      </c>
      <c r="BQ625" s="54">
        <f>'Norm-coeff'!$C$4+$AX625*'Norm-coeff'!$D$4+$AY625*'Norm-coeff'!$E$4+$AZ625*'Norm-coeff'!$F$4+$BA625*'Norm-coeff'!$G$4+$BB625*'Norm-coeff'!$H$4+$BC625*'Norm-coeff'!$I$4+$BD625*'Norm-coeff'!$J$4+$BE625*'Norm-coeff'!$K$4+$BF625*'Norm-coeff'!$L$4+$BG625*'Norm-coeff'!$M$4+$BH625*'Norm-coeff'!$N$4+$BI625*'Norm-coeff'!$O$4</f>
        <v>1.42115649462768</v>
      </c>
      <c r="BR625" s="54">
        <f>'Norm-coeff'!$C$5+$AX625*'Norm-coeff'!$D$5+$AY625*'Norm-coeff'!$E$5+$AZ625*'Norm-coeff'!$F$5+$BA625*'Norm-coeff'!$G$5+$BB625*'Norm-coeff'!$H$5+$BC625*'Norm-coeff'!$I$5+$BD625*'Norm-coeff'!$J$5+$BE625*'Norm-coeff'!$K$5+$BF625*'Norm-coeff'!$L$5+$BG625*'Norm-coeff'!$M$5+$BH625*'Norm-coeff'!$N$5+$BI625*'Norm-coeff'!$O$5</f>
        <v>1.0553329241296201</v>
      </c>
      <c r="BS625" s="54">
        <f>'Norm-coeff'!$C$6+$AX625*'Norm-coeff'!$D$6+$AY625*'Norm-coeff'!$E$6+$AZ625*'Norm-coeff'!$F$6+$BA625*'Norm-coeff'!$G$6+$BB625*'Norm-coeff'!$H$6+$BC625*'Norm-coeff'!$I$6+$BD625*'Norm-coeff'!$J$6+$BE625*'Norm-coeff'!$K$6+$BF625*'Norm-coeff'!$L$6+$BG625*'Norm-coeff'!$M$6+$BH625*'Norm-coeff'!$N$6+$BI625*'Norm-coeff'!$O$6</f>
        <v>-1.48700885495103E-2</v>
      </c>
      <c r="BT625" s="54">
        <f>'Norm-coeff'!$C$7+$AX625*'Norm-coeff'!$D$7+$AY625*'Norm-coeff'!$E$7+$AZ625*'Norm-coeff'!$F$7+$BA625*'Norm-coeff'!$G$7+$BB625*'Norm-coeff'!$H$7+$BC625*'Norm-coeff'!$I$7+$BD625*'Norm-coeff'!$J$7+$BE625*'Norm-coeff'!$K$7+$BF625*'Norm-coeff'!$L$7+$BG625*'Norm-coeff'!$M$7+$BH625*'Norm-coeff'!$N$7+$BI625*'Norm-coeff'!$O$7</f>
        <v>2.0907583608832998</v>
      </c>
      <c r="BU625" s="54">
        <f>'Norm-coeff'!$C$8+$AX625*'Norm-coeff'!$D$8+$AY625*'Norm-coeff'!$E$8+$AZ625*'Norm-coeff'!$F$8+$BA625*'Norm-coeff'!$G$8+$BB625*'Norm-coeff'!$H$8+$BC625*'Norm-coeff'!$I$8+$BD625*'Norm-coeff'!$J$8+$BE625*'Norm-coeff'!$K$8+$BF625*'Norm-coeff'!$L$8+$BG625*'Norm-coeff'!$M$8+$BH625*'Norm-coeff'!$N$8+$BI625*'Norm-coeff'!$O$8</f>
        <v>0.65894159836244504</v>
      </c>
      <c r="BV625" s="54">
        <f>'Norm-coeff'!$C$9+$AX625*'Norm-coeff'!$D$9+$AY625*'Norm-coeff'!$E$9+$AZ625*'Norm-coeff'!$F$9+$BA625*'Norm-coeff'!$G$9+$BB625*'Norm-coeff'!$H$9+$BC625*'Norm-coeff'!$I$9+$BD625*'Norm-coeff'!$J$9+$BE625*'Norm-coeff'!$K$9+$BF625*'Norm-coeff'!$L$9+$BG625*'Norm-coeff'!$M$9+$BH625*'Norm-coeff'!$N$9+$BI625*'Norm-coeff'!$O$9</f>
        <v>1.48961085014701</v>
      </c>
      <c r="BW625" s="54">
        <f>'Norm-coeff'!$C$10+$AX625*'Norm-coeff'!$D$10+$AY625*'Norm-coeff'!$E$10+$AZ625*'Norm-coeff'!$F$10+$BA625*'Norm-coeff'!$G$10+$BB625*'Norm-coeff'!$H$10+$BC625*'Norm-coeff'!$I$10+$BD625*'Norm-coeff'!$J$10+$BE625*'Norm-coeff'!$K$10+$BF625*'Norm-coeff'!$L$10+$BG625*'Norm-coeff'!$M$10+$BH625*'Norm-coeff'!$N$10+$BI625*'Norm-coeff'!$O$10</f>
        <v>1.42058735749591</v>
      </c>
      <c r="BX625" s="54">
        <f>'Norm-coeff'!$C$11+$AX625*'Norm-coeff'!$D$11+$AY625*'Norm-coeff'!$E$11+$AZ625*'Norm-coeff'!$F$11+$BA625*'Norm-coeff'!$G$11+$BB625*'Norm-coeff'!$H$11+$BC625*'Norm-coeff'!$I$11+$BD625*'Norm-coeff'!$J$11+$BE625*'Norm-coeff'!$K$11+$BF625*'Norm-coeff'!$L$11+$BG625*'Norm-coeff'!$M$11+$BH625*'Norm-coeff'!$N$11+$BI625*'Norm-coeff'!$O$11</f>
        <v>0.221233014421479</v>
      </c>
      <c r="BY625" s="54">
        <f>'Norm-coeff'!$C$12+$AX625*'Norm-coeff'!$D$12+$AY625*'Norm-coeff'!$E$12+$AZ625*'Norm-coeff'!$F$12+$BA625*'Norm-coeff'!$G$12+$BB625*'Norm-coeff'!$H$12+$BC625*'Norm-coeff'!$I$12+$BD625*'Norm-coeff'!$J$12+$BE625*'Norm-coeff'!$K$12+$BF625*'Norm-coeff'!$L$12+$BG625*'Norm-coeff'!$M$12+$BH625*'Norm-coeff'!$N$12+$BI625*'Norm-coeff'!$O$12</f>
        <v>0.283527502056037</v>
      </c>
      <c r="BZ625" s="54">
        <f>'Norm-coeff'!$C$13+$AX625*'Norm-coeff'!$D$13+$AY625*'Norm-coeff'!$E$13+$AZ625*'Norm-coeff'!$F$13+$BA625*'Norm-coeff'!$G$13+$BB625*'Norm-coeff'!$H$13+$BC625*'Norm-coeff'!$I$13+$BD625*'Norm-coeff'!$J$13+$BE625*'Norm-coeff'!$K$13+$BF625*'Norm-coeff'!$L$13+$BG625*'Norm-coeff'!$M$13+$BH625*'Norm-coeff'!$N$13+$BI625*'Norm-coeff'!$O$13</f>
        <v>-4.1864930554451202E-2</v>
      </c>
      <c r="CA625" s="54">
        <f>'Norm-coeff'!$C$14+$AX625*'Norm-coeff'!$D$14+$AY625*'Norm-coeff'!$E$14+$AZ625*'Norm-coeff'!$F$14+$BA625*'Norm-coeff'!$G$14+$BB625*'Norm-coeff'!$H$14+$BC625*'Norm-coeff'!$I$14+$BD625*'Norm-coeff'!$J$14+$BE625*'Norm-coeff'!$K$14+$BF625*'Norm-coeff'!$L$14+$BG625*'Norm-coeff'!$M$14+$BH625*'Norm-coeff'!$N$14+$BI625*'Norm-coeff'!$O$14</f>
        <v>4.2526983164477103</v>
      </c>
      <c r="CC625" s="54">
        <f t="shared" si="1875"/>
        <v>0</v>
      </c>
      <c r="CG625" s="54">
        <f t="shared" si="1751"/>
        <v>0</v>
      </c>
      <c r="CH625" s="54">
        <f t="shared" si="1729"/>
        <v>0</v>
      </c>
      <c r="CI625" s="54">
        <f t="shared" si="1752"/>
        <v>0</v>
      </c>
      <c r="CJ625" s="56">
        <f t="shared" si="1753"/>
        <v>0</v>
      </c>
      <c r="CK625" s="54">
        <f t="shared" si="1754"/>
        <v>0</v>
      </c>
      <c r="CL625" s="54">
        <f t="shared" si="1755"/>
        <v>0</v>
      </c>
      <c r="CM625" s="54">
        <f t="shared" si="1756"/>
        <v>0</v>
      </c>
      <c r="CN625" s="54">
        <f t="shared" si="1757"/>
        <v>0</v>
      </c>
      <c r="CO625" s="54">
        <f t="shared" si="1758"/>
        <v>0</v>
      </c>
      <c r="CP625" s="54">
        <f t="shared" si="1759"/>
        <v>0</v>
      </c>
      <c r="CQ625" s="54">
        <f t="shared" si="1760"/>
        <v>0</v>
      </c>
      <c r="CR625" s="54">
        <f t="shared" si="1761"/>
        <v>0</v>
      </c>
      <c r="CS625" s="54">
        <f t="shared" si="1762"/>
        <v>0</v>
      </c>
      <c r="CU625" s="54">
        <f t="shared" si="1763"/>
        <v>0</v>
      </c>
      <c r="CV625" s="54">
        <f t="shared" si="1764"/>
        <v>0</v>
      </c>
      <c r="CW625" s="54">
        <f t="shared" si="1765"/>
        <v>0</v>
      </c>
      <c r="CX625" s="54">
        <f t="shared" si="1766"/>
        <v>0</v>
      </c>
      <c r="CZ625" s="54">
        <f t="shared" si="1767"/>
        <v>0</v>
      </c>
      <c r="DA625" s="54">
        <f t="shared" si="1768"/>
        <v>0</v>
      </c>
      <c r="DB625" s="54">
        <f t="shared" si="1769"/>
        <v>0</v>
      </c>
      <c r="DC625" s="54">
        <f t="shared" si="1770"/>
        <v>0</v>
      </c>
      <c r="DD625" s="54">
        <f t="shared" si="1771"/>
        <v>0</v>
      </c>
      <c r="DE625" s="54">
        <f t="shared" si="1772"/>
        <v>0</v>
      </c>
      <c r="DF625" s="54">
        <f t="shared" si="1773"/>
        <v>0</v>
      </c>
      <c r="DG625" s="54">
        <f t="shared" si="1774"/>
        <v>2</v>
      </c>
      <c r="DH625" s="71">
        <f t="shared" si="1775"/>
        <v>0</v>
      </c>
      <c r="DI625" s="71">
        <f t="shared" si="1776"/>
        <v>0</v>
      </c>
      <c r="DJ625" s="54">
        <f t="shared" si="1777"/>
        <v>0</v>
      </c>
      <c r="DK625" s="54">
        <f t="shared" si="1778"/>
        <v>2</v>
      </c>
      <c r="DL625" s="4">
        <f t="shared" si="1703"/>
        <v>0</v>
      </c>
      <c r="DM625" s="3">
        <f t="shared" si="1779"/>
        <v>0</v>
      </c>
      <c r="DN625" s="3">
        <f t="shared" si="1780"/>
        <v>0</v>
      </c>
      <c r="DO625" s="4" t="e">
        <f t="shared" si="1781"/>
        <v>#DIV/0!</v>
      </c>
      <c r="DP625" s="57"/>
      <c r="DQ625" s="57"/>
      <c r="DR625" s="56">
        <f t="shared" si="1704"/>
        <v>2</v>
      </c>
      <c r="DS625" s="56">
        <f t="shared" si="1705"/>
        <v>0</v>
      </c>
      <c r="DT625" s="38">
        <f t="shared" si="1706"/>
        <v>0</v>
      </c>
      <c r="DU625" s="38">
        <f t="shared" si="1782"/>
        <v>2</v>
      </c>
      <c r="DV625" s="38">
        <f t="shared" si="1707"/>
        <v>0</v>
      </c>
      <c r="DW625" s="39">
        <f t="shared" si="1708"/>
        <v>0</v>
      </c>
      <c r="DX625" s="39">
        <f t="shared" si="1709"/>
        <v>0</v>
      </c>
      <c r="DY625" s="39">
        <f t="shared" si="1710"/>
        <v>0</v>
      </c>
      <c r="DZ625" s="39">
        <f t="shared" si="1711"/>
        <v>0</v>
      </c>
      <c r="EA625" s="39">
        <f t="shared" si="1712"/>
        <v>0</v>
      </c>
      <c r="EB625" s="37" t="e">
        <f t="shared" si="1783"/>
        <v>#DIV/0!</v>
      </c>
      <c r="EC625" s="37" t="e">
        <f t="shared" si="1784"/>
        <v>#DIV/0!</v>
      </c>
      <c r="ED625" s="37" t="e">
        <f t="shared" si="1785"/>
        <v>#DIV/0!</v>
      </c>
      <c r="EE625" s="37" t="e">
        <f t="shared" si="1786"/>
        <v>#DIV/0!</v>
      </c>
      <c r="EF625" s="39" t="e">
        <f t="shared" si="1787"/>
        <v>#DIV/0!</v>
      </c>
      <c r="EG625" s="37" t="e">
        <f t="shared" si="1788"/>
        <v>#DIV/0!</v>
      </c>
      <c r="EH625" s="37" t="e">
        <f t="shared" si="1789"/>
        <v>#DIV/0!</v>
      </c>
      <c r="EI625" s="11" t="b">
        <f t="shared" si="1790"/>
        <v>1</v>
      </c>
      <c r="EJ625" s="11" t="b">
        <f t="shared" si="1791"/>
        <v>0</v>
      </c>
      <c r="EK625" s="39" t="e">
        <f t="shared" si="1792"/>
        <v>#DIV/0!</v>
      </c>
      <c r="EL625" s="39" t="e">
        <f t="shared" si="1793"/>
        <v>#DIV/0!</v>
      </c>
      <c r="EM625" s="39" t="e">
        <f t="shared" si="1794"/>
        <v>#DIV/0!</v>
      </c>
      <c r="EN625" s="39" t="e">
        <f t="shared" si="1795"/>
        <v>#DIV/0!</v>
      </c>
      <c r="EO625" s="39" t="e">
        <f t="shared" si="1796"/>
        <v>#DIV/0!</v>
      </c>
      <c r="EP625" s="39" t="e">
        <f t="shared" si="1797"/>
        <v>#DIV/0!</v>
      </c>
      <c r="EQ625" s="39" t="e">
        <f t="shared" si="1798"/>
        <v>#DIV/0!</v>
      </c>
      <c r="ER625" s="39" t="e">
        <f t="shared" si="1799"/>
        <v>#DIV/0!</v>
      </c>
      <c r="ES625" s="58" t="str">
        <f t="shared" si="1800"/>
        <v>(OH,F,Cl)-dominate amphibole</v>
      </c>
      <c r="ET625" s="58" t="e">
        <f t="shared" si="1801"/>
        <v>#N/A</v>
      </c>
      <c r="EU625" s="56">
        <f t="shared" si="1713"/>
        <v>0</v>
      </c>
      <c r="EV625" s="56">
        <f t="shared" si="1714"/>
        <v>0</v>
      </c>
      <c r="EW625" s="56">
        <f t="shared" si="1715"/>
        <v>0</v>
      </c>
      <c r="EX625" s="56">
        <f t="shared" si="1716"/>
        <v>0</v>
      </c>
      <c r="EY625" s="56">
        <f t="shared" si="1717"/>
        <v>0</v>
      </c>
      <c r="EZ625" s="56">
        <f t="shared" si="1718"/>
        <v>0</v>
      </c>
      <c r="FA625" s="39">
        <f t="shared" si="1719"/>
        <v>0</v>
      </c>
      <c r="FB625" s="39">
        <f t="shared" si="1720"/>
        <v>0</v>
      </c>
      <c r="FC625" s="54">
        <f t="shared" si="1721"/>
        <v>0</v>
      </c>
      <c r="FD625" s="54">
        <f t="shared" si="1722"/>
        <v>0</v>
      </c>
      <c r="FE625" s="39">
        <f t="shared" si="1723"/>
        <v>0</v>
      </c>
      <c r="FF625" s="54">
        <f t="shared" si="1724"/>
        <v>0</v>
      </c>
      <c r="FG625" s="39">
        <f t="shared" si="1725"/>
        <v>0</v>
      </c>
      <c r="FH625" s="39">
        <f t="shared" si="1802"/>
        <v>0</v>
      </c>
      <c r="FI625" s="39">
        <f t="shared" si="1803"/>
        <v>0</v>
      </c>
      <c r="FJ625" s="39">
        <f t="shared" si="1804"/>
        <v>0</v>
      </c>
      <c r="FK625" s="39" t="e">
        <f t="shared" si="1805"/>
        <v>#DIV/0!</v>
      </c>
      <c r="FL625" s="39" t="e">
        <f t="shared" si="1806"/>
        <v>#DIV/0!</v>
      </c>
      <c r="FM625" s="39" t="e">
        <f t="shared" si="1807"/>
        <v>#DIV/0!</v>
      </c>
      <c r="FN625" s="39">
        <f t="shared" si="1808"/>
        <v>1</v>
      </c>
      <c r="FO625" s="39">
        <f t="shared" si="1726"/>
        <v>0</v>
      </c>
      <c r="FP625" s="39">
        <f t="shared" si="1727"/>
        <v>0</v>
      </c>
      <c r="FQ625" s="39">
        <f t="shared" si="1728"/>
        <v>0</v>
      </c>
      <c r="FR625" s="39">
        <f t="shared" si="1809"/>
        <v>0</v>
      </c>
      <c r="FS625" s="39">
        <f t="shared" si="1810"/>
        <v>0</v>
      </c>
      <c r="FU625" s="39" t="e">
        <f t="shared" si="1811"/>
        <v>#DIV/0!</v>
      </c>
      <c r="FV625" s="39" t="e">
        <f t="shared" si="1812"/>
        <v>#DIV/0!</v>
      </c>
      <c r="FW625" s="39" t="e">
        <f t="shared" si="1813"/>
        <v>#DIV/0!</v>
      </c>
      <c r="FY625" s="39" t="e">
        <f t="shared" si="1814"/>
        <v>#DIV/0!</v>
      </c>
      <c r="FZ625" s="39" t="e">
        <f t="shared" si="1815"/>
        <v>#DIV/0!</v>
      </c>
      <c r="GA625" s="39" t="e">
        <f t="shared" si="1816"/>
        <v>#DIV/0!</v>
      </c>
      <c r="GB625" s="39" t="e">
        <f t="shared" si="1817"/>
        <v>#DIV/0!</v>
      </c>
      <c r="GC625" s="39" t="e">
        <f t="shared" si="1818"/>
        <v>#DIV/0!</v>
      </c>
      <c r="GD625" s="39" t="e">
        <f t="shared" si="1819"/>
        <v>#DIV/0!</v>
      </c>
      <c r="GE625" s="39" t="e">
        <f t="shared" si="1820"/>
        <v>#DIV/0!</v>
      </c>
      <c r="GF625" s="39" t="e">
        <f t="shared" si="1821"/>
        <v>#DIV/0!</v>
      </c>
      <c r="GG625" s="39" t="e">
        <f t="shared" si="1822"/>
        <v>#DIV/0!</v>
      </c>
      <c r="GH625" s="39" t="e">
        <f t="shared" si="1823"/>
        <v>#DIV/0!</v>
      </c>
      <c r="GI625" s="39"/>
      <c r="GJ625" s="39" t="e">
        <f t="shared" si="1824"/>
        <v>#DIV/0!</v>
      </c>
      <c r="GK625" s="39" t="e">
        <f t="shared" si="1825"/>
        <v>#DIV/0!</v>
      </c>
      <c r="GL625" s="39" t="e">
        <f t="shared" si="1826"/>
        <v>#DIV/0!</v>
      </c>
      <c r="GM625" s="39" t="e">
        <f t="shared" si="1827"/>
        <v>#DIV/0!</v>
      </c>
      <c r="GN625" s="39" t="e">
        <f t="shared" si="1828"/>
        <v>#DIV/0!</v>
      </c>
      <c r="GO625" s="57"/>
      <c r="GP625" s="57" t="e">
        <f t="shared" si="1829"/>
        <v>#DIV/0!</v>
      </c>
      <c r="GQ625" s="59" t="e">
        <f t="shared" si="1830"/>
        <v>#DIV/0!</v>
      </c>
      <c r="GR625" s="41" t="e">
        <f t="shared" si="1831"/>
        <v>#DIV/0!</v>
      </c>
      <c r="GS625" s="57" t="e">
        <f t="shared" si="1832"/>
        <v>#DIV/0!</v>
      </c>
      <c r="GT625" s="57" t="e">
        <f t="shared" si="1833"/>
        <v>#DIV/0!</v>
      </c>
      <c r="GU625" s="57" t="e">
        <f t="shared" si="1834"/>
        <v>#DIV/0!</v>
      </c>
      <c r="GV625" s="57"/>
      <c r="GW625" s="42" t="e">
        <f t="shared" si="1835"/>
        <v>#DIV/0!</v>
      </c>
      <c r="GX625" s="42" t="e">
        <f t="shared" si="1836"/>
        <v>#DIV/0!</v>
      </c>
      <c r="GY625" s="42" t="e">
        <f t="shared" si="1837"/>
        <v>#DIV/0!</v>
      </c>
      <c r="GZ625" s="57"/>
      <c r="HA625" s="2" t="e">
        <f t="shared" si="1838"/>
        <v>#DIV/0!</v>
      </c>
      <c r="HB625" s="2" t="e">
        <f t="shared" si="1839"/>
        <v>#DIV/0!</v>
      </c>
      <c r="HC625" s="2" t="e">
        <f t="shared" si="1840"/>
        <v>#DIV/0!</v>
      </c>
      <c r="HD625" s="2" t="e">
        <f t="shared" si="1841"/>
        <v>#DIV/0!</v>
      </c>
      <c r="HE625" s="2" t="e">
        <f t="shared" si="1842"/>
        <v>#DIV/0!</v>
      </c>
      <c r="HF625" s="2" t="e">
        <f t="shared" si="1843"/>
        <v>#DIV/0!</v>
      </c>
      <c r="HG625" s="2" t="e">
        <f t="shared" si="1844"/>
        <v>#DIV/0!</v>
      </c>
      <c r="HH625" s="2" t="e">
        <f t="shared" si="1845"/>
        <v>#DIV/0!</v>
      </c>
      <c r="HI625" s="2" t="e">
        <f t="shared" si="1846"/>
        <v>#DIV/0!</v>
      </c>
      <c r="HJ625" s="11" t="e">
        <f t="shared" si="1847"/>
        <v>#DIV/0!</v>
      </c>
      <c r="HK625" s="60" t="e">
        <f t="shared" si="1848"/>
        <v>#DIV/0!</v>
      </c>
      <c r="HL625" s="57"/>
      <c r="HM625" s="57" t="e">
        <f t="shared" si="1849"/>
        <v>#DIV/0!</v>
      </c>
      <c r="HN625" s="57" t="e">
        <f t="shared" si="1850"/>
        <v>#DIV/0!</v>
      </c>
      <c r="HO625" s="57" t="e">
        <f t="shared" si="1851"/>
        <v>#DIV/0!</v>
      </c>
      <c r="HP625" s="57" t="e">
        <f t="shared" si="1852"/>
        <v>#DIV/0!</v>
      </c>
      <c r="HQ625" s="57" t="e">
        <f t="shared" si="1853"/>
        <v>#DIV/0!</v>
      </c>
      <c r="HR625" s="57"/>
      <c r="HS625" s="57" t="e">
        <f t="shared" si="1854"/>
        <v>#DIV/0!</v>
      </c>
      <c r="HT625" s="57" t="e">
        <f t="shared" si="1855"/>
        <v>#DIV/0!</v>
      </c>
      <c r="HU625" s="57" t="e">
        <f t="shared" si="1856"/>
        <v>#DIV/0!</v>
      </c>
      <c r="HV625" s="57" t="e">
        <f t="shared" si="1857"/>
        <v>#DIV/0!</v>
      </c>
      <c r="HW625" s="57" t="e">
        <f t="shared" si="1858"/>
        <v>#DIV/0!</v>
      </c>
      <c r="HX625" s="57"/>
      <c r="HY625" s="57" t="e">
        <f t="shared" si="1859"/>
        <v>#DIV/0!</v>
      </c>
      <c r="HZ625" s="57" t="e">
        <f t="shared" si="1860"/>
        <v>#DIV/0!</v>
      </c>
      <c r="IA625" s="57"/>
      <c r="IB625" s="61">
        <f t="shared" si="1861"/>
        <v>0</v>
      </c>
      <c r="IC625" s="57" t="str">
        <f t="shared" si="1862"/>
        <v/>
      </c>
      <c r="ID625" s="42"/>
      <c r="IE625" s="2" t="str">
        <f t="shared" si="1863"/>
        <v/>
      </c>
      <c r="IF625" s="60" t="e">
        <f t="shared" si="1864"/>
        <v>#DIV/0!</v>
      </c>
      <c r="IG625" s="60" t="str">
        <f t="shared" si="1865"/>
        <v/>
      </c>
      <c r="IH625" s="60" t="str">
        <f t="shared" si="1866"/>
        <v>zinco-</v>
      </c>
      <c r="II625" s="60" t="str">
        <f t="shared" si="1867"/>
        <v>mangano-</v>
      </c>
      <c r="IJ625" s="60" t="e">
        <f t="shared" si="1868"/>
        <v>#DIV/0!</v>
      </c>
      <c r="IK625" s="60" t="e">
        <f t="shared" si="1869"/>
        <v>#DIV/0!</v>
      </c>
      <c r="IL625" s="60" t="e">
        <f t="shared" si="1870"/>
        <v>#DIV/0!</v>
      </c>
      <c r="IM625" s="60" t="e">
        <f t="shared" si="1871"/>
        <v>#DIV/0!</v>
      </c>
      <c r="IN625" s="60" t="str">
        <f t="shared" si="1872"/>
        <v/>
      </c>
      <c r="IO625" s="60" t="str">
        <f t="shared" si="1873"/>
        <v/>
      </c>
      <c r="IP625" s="57"/>
      <c r="IQ625" s="57" t="str">
        <f t="shared" si="1874"/>
        <v>ERROR!!</v>
      </c>
    </row>
    <row r="626" spans="24:251">
      <c r="X626" s="29">
        <f t="shared" si="1730"/>
        <v>0</v>
      </c>
      <c r="Y626" s="29">
        <f t="shared" si="1731"/>
        <v>0</v>
      </c>
      <c r="Z626" s="29" t="e">
        <f t="shared" si="1732"/>
        <v>#DIV/0!</v>
      </c>
      <c r="AA626" s="29" t="e">
        <f t="shared" si="1733"/>
        <v>#DIV/0!</v>
      </c>
      <c r="AB626" s="29" t="e">
        <f t="shared" si="1734"/>
        <v>#DIV/0!</v>
      </c>
      <c r="AC626" s="29" t="e">
        <f t="shared" si="1735"/>
        <v>#DIV/0!</v>
      </c>
      <c r="AF626" s="23">
        <v>60.084299999999999</v>
      </c>
      <c r="AG626" s="23">
        <v>79.878799999999998</v>
      </c>
      <c r="AH626" s="23">
        <v>101.96120000000001</v>
      </c>
      <c r="AI626" s="23">
        <v>151.99039999999999</v>
      </c>
      <c r="AJ626" s="23">
        <v>159.69</v>
      </c>
      <c r="AK626" s="23">
        <v>71.846400000000003</v>
      </c>
      <c r="AL626" s="23">
        <v>70.9375</v>
      </c>
      <c r="AM626" s="23">
        <v>40.304400000000001</v>
      </c>
      <c r="AN626" s="23">
        <v>56.077399999999997</v>
      </c>
      <c r="AO626" s="23">
        <v>61.978999999999999</v>
      </c>
      <c r="AP626" s="23">
        <v>94.195999999999998</v>
      </c>
      <c r="AQ626" s="23">
        <v>18.998000000000001</v>
      </c>
      <c r="AR626" s="23">
        <v>35.450000000000003</v>
      </c>
      <c r="AS626" s="23">
        <v>29.88</v>
      </c>
      <c r="AT626" s="23">
        <v>74.691999999999993</v>
      </c>
      <c r="AU626" s="23">
        <v>81.39</v>
      </c>
      <c r="AX626" s="54">
        <f t="shared" si="1736"/>
        <v>0</v>
      </c>
      <c r="AY626" s="54">
        <f t="shared" si="1737"/>
        <v>0</v>
      </c>
      <c r="AZ626" s="54">
        <f t="shared" si="1738"/>
        <v>0</v>
      </c>
      <c r="BA626" s="54">
        <f t="shared" si="1739"/>
        <v>0</v>
      </c>
      <c r="BB626" s="54">
        <f t="shared" si="1740"/>
        <v>0</v>
      </c>
      <c r="BC626" s="54">
        <f t="shared" si="1741"/>
        <v>0</v>
      </c>
      <c r="BD626" s="54">
        <f t="shared" si="1742"/>
        <v>0</v>
      </c>
      <c r="BE626" s="54">
        <f t="shared" si="1743"/>
        <v>0</v>
      </c>
      <c r="BF626" s="54">
        <f t="shared" si="1744"/>
        <v>0</v>
      </c>
      <c r="BG626" s="54">
        <f t="shared" si="1745"/>
        <v>0</v>
      </c>
      <c r="BH626" s="54">
        <f t="shared" si="1746"/>
        <v>0</v>
      </c>
      <c r="BI626" s="54">
        <f t="shared" si="1747"/>
        <v>0</v>
      </c>
      <c r="BJ626" s="54">
        <f t="shared" si="1748"/>
        <v>0</v>
      </c>
      <c r="BK626" s="54">
        <f t="shared" si="1749"/>
        <v>0</v>
      </c>
      <c r="BL626" s="54">
        <f t="shared" si="1750"/>
        <v>0</v>
      </c>
      <c r="BM626" s="42"/>
      <c r="BO626" s="54">
        <f>'Norm-coeff'!$C$2+$AX626*'Norm-coeff'!$D$2+$AY626*'Norm-coeff'!$E$2+$AZ626*'Norm-coeff'!$F$2+$BA626*'Norm-coeff'!$G$2+$BB626*'Norm-coeff'!$H$2+$BC626*'Norm-coeff'!$I$2+$BD626*'Norm-coeff'!$J$2+$BE626*'Norm-coeff'!$K$2+$BF626*'Norm-coeff'!$L$2+$BG626*'Norm-coeff'!$M$2+$BH626*'Norm-coeff'!$N$2+$BI626*'Norm-coeff'!$O$2</f>
        <v>5.4045421474420303</v>
      </c>
      <c r="BP626" s="54">
        <f>'Norm-coeff'!$C$3+$AX626*'Norm-coeff'!$D$3+$AY626*'Norm-coeff'!$E$3+$AZ626*'Norm-coeff'!$F$3+$BA626*'Norm-coeff'!$G$3+$BB626*'Norm-coeff'!$H$3+$BC626*'Norm-coeff'!$I$3+$BD626*'Norm-coeff'!$J$3+$BE626*'Norm-coeff'!$K$3+$BF626*'Norm-coeff'!$L$3+$BG626*'Norm-coeff'!$M$3+$BH626*'Norm-coeff'!$N$3+$BI626*'Norm-coeff'!$O$3</f>
        <v>3.15319116612705</v>
      </c>
      <c r="BQ626" s="54">
        <f>'Norm-coeff'!$C$4+$AX626*'Norm-coeff'!$D$4+$AY626*'Norm-coeff'!$E$4+$AZ626*'Norm-coeff'!$F$4+$BA626*'Norm-coeff'!$G$4+$BB626*'Norm-coeff'!$H$4+$BC626*'Norm-coeff'!$I$4+$BD626*'Norm-coeff'!$J$4+$BE626*'Norm-coeff'!$K$4+$BF626*'Norm-coeff'!$L$4+$BG626*'Norm-coeff'!$M$4+$BH626*'Norm-coeff'!$N$4+$BI626*'Norm-coeff'!$O$4</f>
        <v>1.42115649462768</v>
      </c>
      <c r="BR626" s="54">
        <f>'Norm-coeff'!$C$5+$AX626*'Norm-coeff'!$D$5+$AY626*'Norm-coeff'!$E$5+$AZ626*'Norm-coeff'!$F$5+$BA626*'Norm-coeff'!$G$5+$BB626*'Norm-coeff'!$H$5+$BC626*'Norm-coeff'!$I$5+$BD626*'Norm-coeff'!$J$5+$BE626*'Norm-coeff'!$K$5+$BF626*'Norm-coeff'!$L$5+$BG626*'Norm-coeff'!$M$5+$BH626*'Norm-coeff'!$N$5+$BI626*'Norm-coeff'!$O$5</f>
        <v>1.0553329241296201</v>
      </c>
      <c r="BS626" s="54">
        <f>'Norm-coeff'!$C$6+$AX626*'Norm-coeff'!$D$6+$AY626*'Norm-coeff'!$E$6+$AZ626*'Norm-coeff'!$F$6+$BA626*'Norm-coeff'!$G$6+$BB626*'Norm-coeff'!$H$6+$BC626*'Norm-coeff'!$I$6+$BD626*'Norm-coeff'!$J$6+$BE626*'Norm-coeff'!$K$6+$BF626*'Norm-coeff'!$L$6+$BG626*'Norm-coeff'!$M$6+$BH626*'Norm-coeff'!$N$6+$BI626*'Norm-coeff'!$O$6</f>
        <v>-1.48700885495103E-2</v>
      </c>
      <c r="BT626" s="54">
        <f>'Norm-coeff'!$C$7+$AX626*'Norm-coeff'!$D$7+$AY626*'Norm-coeff'!$E$7+$AZ626*'Norm-coeff'!$F$7+$BA626*'Norm-coeff'!$G$7+$BB626*'Norm-coeff'!$H$7+$BC626*'Norm-coeff'!$I$7+$BD626*'Norm-coeff'!$J$7+$BE626*'Norm-coeff'!$K$7+$BF626*'Norm-coeff'!$L$7+$BG626*'Norm-coeff'!$M$7+$BH626*'Norm-coeff'!$N$7+$BI626*'Norm-coeff'!$O$7</f>
        <v>2.0907583608832998</v>
      </c>
      <c r="BU626" s="54">
        <f>'Norm-coeff'!$C$8+$AX626*'Norm-coeff'!$D$8+$AY626*'Norm-coeff'!$E$8+$AZ626*'Norm-coeff'!$F$8+$BA626*'Norm-coeff'!$G$8+$BB626*'Norm-coeff'!$H$8+$BC626*'Norm-coeff'!$I$8+$BD626*'Norm-coeff'!$J$8+$BE626*'Norm-coeff'!$K$8+$BF626*'Norm-coeff'!$L$8+$BG626*'Norm-coeff'!$M$8+$BH626*'Norm-coeff'!$N$8+$BI626*'Norm-coeff'!$O$8</f>
        <v>0.65894159836244504</v>
      </c>
      <c r="BV626" s="54">
        <f>'Norm-coeff'!$C$9+$AX626*'Norm-coeff'!$D$9+$AY626*'Norm-coeff'!$E$9+$AZ626*'Norm-coeff'!$F$9+$BA626*'Norm-coeff'!$G$9+$BB626*'Norm-coeff'!$H$9+$BC626*'Norm-coeff'!$I$9+$BD626*'Norm-coeff'!$J$9+$BE626*'Norm-coeff'!$K$9+$BF626*'Norm-coeff'!$L$9+$BG626*'Norm-coeff'!$M$9+$BH626*'Norm-coeff'!$N$9+$BI626*'Norm-coeff'!$O$9</f>
        <v>1.48961085014701</v>
      </c>
      <c r="BW626" s="54">
        <f>'Norm-coeff'!$C$10+$AX626*'Norm-coeff'!$D$10+$AY626*'Norm-coeff'!$E$10+$AZ626*'Norm-coeff'!$F$10+$BA626*'Norm-coeff'!$G$10+$BB626*'Norm-coeff'!$H$10+$BC626*'Norm-coeff'!$I$10+$BD626*'Norm-coeff'!$J$10+$BE626*'Norm-coeff'!$K$10+$BF626*'Norm-coeff'!$L$10+$BG626*'Norm-coeff'!$M$10+$BH626*'Norm-coeff'!$N$10+$BI626*'Norm-coeff'!$O$10</f>
        <v>1.42058735749591</v>
      </c>
      <c r="BX626" s="54">
        <f>'Norm-coeff'!$C$11+$AX626*'Norm-coeff'!$D$11+$AY626*'Norm-coeff'!$E$11+$AZ626*'Norm-coeff'!$F$11+$BA626*'Norm-coeff'!$G$11+$BB626*'Norm-coeff'!$H$11+$BC626*'Norm-coeff'!$I$11+$BD626*'Norm-coeff'!$J$11+$BE626*'Norm-coeff'!$K$11+$BF626*'Norm-coeff'!$L$11+$BG626*'Norm-coeff'!$M$11+$BH626*'Norm-coeff'!$N$11+$BI626*'Norm-coeff'!$O$11</f>
        <v>0.221233014421479</v>
      </c>
      <c r="BY626" s="54">
        <f>'Norm-coeff'!$C$12+$AX626*'Norm-coeff'!$D$12+$AY626*'Norm-coeff'!$E$12+$AZ626*'Norm-coeff'!$F$12+$BA626*'Norm-coeff'!$G$12+$BB626*'Norm-coeff'!$H$12+$BC626*'Norm-coeff'!$I$12+$BD626*'Norm-coeff'!$J$12+$BE626*'Norm-coeff'!$K$12+$BF626*'Norm-coeff'!$L$12+$BG626*'Norm-coeff'!$M$12+$BH626*'Norm-coeff'!$N$12+$BI626*'Norm-coeff'!$O$12</f>
        <v>0.283527502056037</v>
      </c>
      <c r="BZ626" s="54">
        <f>'Norm-coeff'!$C$13+$AX626*'Norm-coeff'!$D$13+$AY626*'Norm-coeff'!$E$13+$AZ626*'Norm-coeff'!$F$13+$BA626*'Norm-coeff'!$G$13+$BB626*'Norm-coeff'!$H$13+$BC626*'Norm-coeff'!$I$13+$BD626*'Norm-coeff'!$J$13+$BE626*'Norm-coeff'!$K$13+$BF626*'Norm-coeff'!$L$13+$BG626*'Norm-coeff'!$M$13+$BH626*'Norm-coeff'!$N$13+$BI626*'Norm-coeff'!$O$13</f>
        <v>-4.1864930554451202E-2</v>
      </c>
      <c r="CA626" s="54">
        <f>'Norm-coeff'!$C$14+$AX626*'Norm-coeff'!$D$14+$AY626*'Norm-coeff'!$E$14+$AZ626*'Norm-coeff'!$F$14+$BA626*'Norm-coeff'!$G$14+$BB626*'Norm-coeff'!$H$14+$BC626*'Norm-coeff'!$I$14+$BD626*'Norm-coeff'!$J$14+$BE626*'Norm-coeff'!$K$14+$BF626*'Norm-coeff'!$L$14+$BG626*'Norm-coeff'!$M$14+$BH626*'Norm-coeff'!$N$14+$BI626*'Norm-coeff'!$O$14</f>
        <v>4.2526983164477103</v>
      </c>
      <c r="CC626" s="54">
        <f t="shared" si="1875"/>
        <v>0</v>
      </c>
      <c r="CG626" s="54">
        <f t="shared" si="1751"/>
        <v>0</v>
      </c>
      <c r="CH626" s="54">
        <f t="shared" si="1729"/>
        <v>0</v>
      </c>
      <c r="CI626" s="54">
        <f t="shared" si="1752"/>
        <v>0</v>
      </c>
      <c r="CJ626" s="56">
        <f t="shared" si="1753"/>
        <v>0</v>
      </c>
      <c r="CK626" s="54">
        <f t="shared" si="1754"/>
        <v>0</v>
      </c>
      <c r="CL626" s="54">
        <f t="shared" si="1755"/>
        <v>0</v>
      </c>
      <c r="CM626" s="54">
        <f t="shared" si="1756"/>
        <v>0</v>
      </c>
      <c r="CN626" s="54">
        <f t="shared" si="1757"/>
        <v>0</v>
      </c>
      <c r="CO626" s="54">
        <f t="shared" si="1758"/>
        <v>0</v>
      </c>
      <c r="CP626" s="54">
        <f t="shared" si="1759"/>
        <v>0</v>
      </c>
      <c r="CQ626" s="54">
        <f t="shared" si="1760"/>
        <v>0</v>
      </c>
      <c r="CR626" s="54">
        <f t="shared" si="1761"/>
        <v>0</v>
      </c>
      <c r="CS626" s="54">
        <f t="shared" si="1762"/>
        <v>0</v>
      </c>
      <c r="CU626" s="54">
        <f t="shared" si="1763"/>
        <v>0</v>
      </c>
      <c r="CV626" s="54">
        <f t="shared" si="1764"/>
        <v>0</v>
      </c>
      <c r="CW626" s="54">
        <f t="shared" si="1765"/>
        <v>0</v>
      </c>
      <c r="CX626" s="54">
        <f t="shared" si="1766"/>
        <v>0</v>
      </c>
      <c r="CZ626" s="54">
        <f t="shared" si="1767"/>
        <v>0</v>
      </c>
      <c r="DA626" s="54">
        <f t="shared" si="1768"/>
        <v>0</v>
      </c>
      <c r="DB626" s="54">
        <f t="shared" si="1769"/>
        <v>0</v>
      </c>
      <c r="DC626" s="54">
        <f t="shared" si="1770"/>
        <v>0</v>
      </c>
      <c r="DD626" s="54">
        <f t="shared" si="1771"/>
        <v>0</v>
      </c>
      <c r="DE626" s="54">
        <f t="shared" si="1772"/>
        <v>0</v>
      </c>
      <c r="DF626" s="54">
        <f t="shared" si="1773"/>
        <v>0</v>
      </c>
      <c r="DG626" s="54">
        <f t="shared" si="1774"/>
        <v>2</v>
      </c>
      <c r="DH626" s="71">
        <f t="shared" si="1775"/>
        <v>0</v>
      </c>
      <c r="DI626" s="71">
        <f t="shared" si="1776"/>
        <v>0</v>
      </c>
      <c r="DJ626" s="54">
        <f t="shared" si="1777"/>
        <v>0</v>
      </c>
      <c r="DK626" s="54">
        <f t="shared" si="1778"/>
        <v>2</v>
      </c>
      <c r="DL626" s="4">
        <f t="shared" si="1703"/>
        <v>0</v>
      </c>
      <c r="DM626" s="3">
        <f t="shared" si="1779"/>
        <v>0</v>
      </c>
      <c r="DN626" s="3">
        <f t="shared" si="1780"/>
        <v>0</v>
      </c>
      <c r="DO626" s="4" t="e">
        <f t="shared" si="1781"/>
        <v>#DIV/0!</v>
      </c>
      <c r="DP626" s="57"/>
      <c r="DQ626" s="57"/>
      <c r="DR626" s="56">
        <f t="shared" si="1704"/>
        <v>2</v>
      </c>
      <c r="DS626" s="56">
        <f t="shared" si="1705"/>
        <v>0</v>
      </c>
      <c r="DT626" s="38">
        <f t="shared" si="1706"/>
        <v>0</v>
      </c>
      <c r="DU626" s="38">
        <f t="shared" si="1782"/>
        <v>2</v>
      </c>
      <c r="DV626" s="38">
        <f t="shared" si="1707"/>
        <v>0</v>
      </c>
      <c r="DW626" s="39">
        <f t="shared" si="1708"/>
        <v>0</v>
      </c>
      <c r="DX626" s="39">
        <f t="shared" si="1709"/>
        <v>0</v>
      </c>
      <c r="DY626" s="39">
        <f t="shared" si="1710"/>
        <v>0</v>
      </c>
      <c r="DZ626" s="39">
        <f t="shared" si="1711"/>
        <v>0</v>
      </c>
      <c r="EA626" s="39">
        <f t="shared" si="1712"/>
        <v>0</v>
      </c>
      <c r="EB626" s="37" t="e">
        <f t="shared" si="1783"/>
        <v>#DIV/0!</v>
      </c>
      <c r="EC626" s="37" t="e">
        <f t="shared" si="1784"/>
        <v>#DIV/0!</v>
      </c>
      <c r="ED626" s="37" t="e">
        <f t="shared" si="1785"/>
        <v>#DIV/0!</v>
      </c>
      <c r="EE626" s="37" t="e">
        <f t="shared" si="1786"/>
        <v>#DIV/0!</v>
      </c>
      <c r="EF626" s="39" t="e">
        <f t="shared" si="1787"/>
        <v>#DIV/0!</v>
      </c>
      <c r="EG626" s="37" t="e">
        <f t="shared" si="1788"/>
        <v>#DIV/0!</v>
      </c>
      <c r="EH626" s="37" t="e">
        <f t="shared" si="1789"/>
        <v>#DIV/0!</v>
      </c>
      <c r="EI626" s="11" t="b">
        <f t="shared" si="1790"/>
        <v>1</v>
      </c>
      <c r="EJ626" s="11" t="b">
        <f t="shared" si="1791"/>
        <v>0</v>
      </c>
      <c r="EK626" s="39" t="e">
        <f t="shared" si="1792"/>
        <v>#DIV/0!</v>
      </c>
      <c r="EL626" s="39" t="e">
        <f t="shared" si="1793"/>
        <v>#DIV/0!</v>
      </c>
      <c r="EM626" s="39" t="e">
        <f t="shared" si="1794"/>
        <v>#DIV/0!</v>
      </c>
      <c r="EN626" s="39" t="e">
        <f t="shared" si="1795"/>
        <v>#DIV/0!</v>
      </c>
      <c r="EO626" s="39" t="e">
        <f t="shared" si="1796"/>
        <v>#DIV/0!</v>
      </c>
      <c r="EP626" s="39" t="e">
        <f t="shared" si="1797"/>
        <v>#DIV/0!</v>
      </c>
      <c r="EQ626" s="39" t="e">
        <f t="shared" si="1798"/>
        <v>#DIV/0!</v>
      </c>
      <c r="ER626" s="39" t="e">
        <f t="shared" si="1799"/>
        <v>#DIV/0!</v>
      </c>
      <c r="ES626" s="58" t="str">
        <f t="shared" si="1800"/>
        <v>(OH,F,Cl)-dominate amphibole</v>
      </c>
      <c r="ET626" s="58" t="e">
        <f t="shared" si="1801"/>
        <v>#N/A</v>
      </c>
      <c r="EU626" s="56">
        <f t="shared" si="1713"/>
        <v>0</v>
      </c>
      <c r="EV626" s="56">
        <f t="shared" si="1714"/>
        <v>0</v>
      </c>
      <c r="EW626" s="56">
        <f t="shared" si="1715"/>
        <v>0</v>
      </c>
      <c r="EX626" s="56">
        <f t="shared" si="1716"/>
        <v>0</v>
      </c>
      <c r="EY626" s="56">
        <f t="shared" si="1717"/>
        <v>0</v>
      </c>
      <c r="EZ626" s="56">
        <f t="shared" si="1718"/>
        <v>0</v>
      </c>
      <c r="FA626" s="39">
        <f t="shared" si="1719"/>
        <v>0</v>
      </c>
      <c r="FB626" s="39">
        <f t="shared" si="1720"/>
        <v>0</v>
      </c>
      <c r="FC626" s="54">
        <f t="shared" si="1721"/>
        <v>0</v>
      </c>
      <c r="FD626" s="54">
        <f t="shared" si="1722"/>
        <v>0</v>
      </c>
      <c r="FE626" s="39">
        <f t="shared" si="1723"/>
        <v>0</v>
      </c>
      <c r="FF626" s="54">
        <f t="shared" si="1724"/>
        <v>0</v>
      </c>
      <c r="FG626" s="39">
        <f t="shared" si="1725"/>
        <v>0</v>
      </c>
      <c r="FH626" s="39">
        <f t="shared" si="1802"/>
        <v>0</v>
      </c>
      <c r="FI626" s="39">
        <f t="shared" si="1803"/>
        <v>0</v>
      </c>
      <c r="FJ626" s="39">
        <f t="shared" si="1804"/>
        <v>0</v>
      </c>
      <c r="FK626" s="39" t="e">
        <f t="shared" si="1805"/>
        <v>#DIV/0!</v>
      </c>
      <c r="FL626" s="39" t="e">
        <f t="shared" si="1806"/>
        <v>#DIV/0!</v>
      </c>
      <c r="FM626" s="39" t="e">
        <f t="shared" si="1807"/>
        <v>#DIV/0!</v>
      </c>
      <c r="FN626" s="39">
        <f t="shared" si="1808"/>
        <v>1</v>
      </c>
      <c r="FO626" s="39">
        <f t="shared" si="1726"/>
        <v>0</v>
      </c>
      <c r="FP626" s="39">
        <f t="shared" si="1727"/>
        <v>0</v>
      </c>
      <c r="FQ626" s="39">
        <f t="shared" si="1728"/>
        <v>0</v>
      </c>
      <c r="FR626" s="39">
        <f t="shared" si="1809"/>
        <v>0</v>
      </c>
      <c r="FS626" s="39">
        <f t="shared" si="1810"/>
        <v>0</v>
      </c>
      <c r="FU626" s="39" t="e">
        <f t="shared" si="1811"/>
        <v>#DIV/0!</v>
      </c>
      <c r="FV626" s="39" t="e">
        <f t="shared" si="1812"/>
        <v>#DIV/0!</v>
      </c>
      <c r="FW626" s="39" t="e">
        <f t="shared" si="1813"/>
        <v>#DIV/0!</v>
      </c>
      <c r="FY626" s="39" t="e">
        <f t="shared" si="1814"/>
        <v>#DIV/0!</v>
      </c>
      <c r="FZ626" s="39" t="e">
        <f t="shared" si="1815"/>
        <v>#DIV/0!</v>
      </c>
      <c r="GA626" s="39" t="e">
        <f t="shared" si="1816"/>
        <v>#DIV/0!</v>
      </c>
      <c r="GB626" s="39" t="e">
        <f t="shared" si="1817"/>
        <v>#DIV/0!</v>
      </c>
      <c r="GC626" s="39" t="e">
        <f t="shared" si="1818"/>
        <v>#DIV/0!</v>
      </c>
      <c r="GD626" s="39" t="e">
        <f t="shared" si="1819"/>
        <v>#DIV/0!</v>
      </c>
      <c r="GE626" s="39" t="e">
        <f t="shared" si="1820"/>
        <v>#DIV/0!</v>
      </c>
      <c r="GF626" s="39" t="e">
        <f t="shared" si="1821"/>
        <v>#DIV/0!</v>
      </c>
      <c r="GG626" s="39" t="e">
        <f t="shared" si="1822"/>
        <v>#DIV/0!</v>
      </c>
      <c r="GH626" s="39" t="e">
        <f t="shared" si="1823"/>
        <v>#DIV/0!</v>
      </c>
      <c r="GI626" s="39"/>
      <c r="GJ626" s="39" t="e">
        <f t="shared" si="1824"/>
        <v>#DIV/0!</v>
      </c>
      <c r="GK626" s="39" t="e">
        <f t="shared" si="1825"/>
        <v>#DIV/0!</v>
      </c>
      <c r="GL626" s="39" t="e">
        <f t="shared" si="1826"/>
        <v>#DIV/0!</v>
      </c>
      <c r="GM626" s="39" t="e">
        <f t="shared" si="1827"/>
        <v>#DIV/0!</v>
      </c>
      <c r="GN626" s="39" t="e">
        <f t="shared" si="1828"/>
        <v>#DIV/0!</v>
      </c>
      <c r="GO626" s="57"/>
      <c r="GP626" s="57" t="e">
        <f t="shared" si="1829"/>
        <v>#DIV/0!</v>
      </c>
      <c r="GQ626" s="59" t="e">
        <f t="shared" si="1830"/>
        <v>#DIV/0!</v>
      </c>
      <c r="GR626" s="41" t="e">
        <f t="shared" si="1831"/>
        <v>#DIV/0!</v>
      </c>
      <c r="GS626" s="57" t="e">
        <f t="shared" si="1832"/>
        <v>#DIV/0!</v>
      </c>
      <c r="GT626" s="57" t="e">
        <f t="shared" si="1833"/>
        <v>#DIV/0!</v>
      </c>
      <c r="GU626" s="57" t="e">
        <f t="shared" si="1834"/>
        <v>#DIV/0!</v>
      </c>
      <c r="GV626" s="57"/>
      <c r="GW626" s="42" t="e">
        <f t="shared" si="1835"/>
        <v>#DIV/0!</v>
      </c>
      <c r="GX626" s="42" t="e">
        <f t="shared" si="1836"/>
        <v>#DIV/0!</v>
      </c>
      <c r="GY626" s="42" t="e">
        <f t="shared" si="1837"/>
        <v>#DIV/0!</v>
      </c>
      <c r="GZ626" s="57"/>
      <c r="HA626" s="2" t="e">
        <f t="shared" si="1838"/>
        <v>#DIV/0!</v>
      </c>
      <c r="HB626" s="2" t="e">
        <f t="shared" si="1839"/>
        <v>#DIV/0!</v>
      </c>
      <c r="HC626" s="2" t="e">
        <f t="shared" si="1840"/>
        <v>#DIV/0!</v>
      </c>
      <c r="HD626" s="2" t="e">
        <f t="shared" si="1841"/>
        <v>#DIV/0!</v>
      </c>
      <c r="HE626" s="2" t="e">
        <f t="shared" si="1842"/>
        <v>#DIV/0!</v>
      </c>
      <c r="HF626" s="2" t="e">
        <f t="shared" si="1843"/>
        <v>#DIV/0!</v>
      </c>
      <c r="HG626" s="2" t="e">
        <f t="shared" si="1844"/>
        <v>#DIV/0!</v>
      </c>
      <c r="HH626" s="2" t="e">
        <f t="shared" si="1845"/>
        <v>#DIV/0!</v>
      </c>
      <c r="HI626" s="2" t="e">
        <f t="shared" si="1846"/>
        <v>#DIV/0!</v>
      </c>
      <c r="HJ626" s="11" t="e">
        <f t="shared" si="1847"/>
        <v>#DIV/0!</v>
      </c>
      <c r="HK626" s="60" t="e">
        <f t="shared" si="1848"/>
        <v>#DIV/0!</v>
      </c>
      <c r="HL626" s="57"/>
      <c r="HM626" s="57" t="e">
        <f t="shared" si="1849"/>
        <v>#DIV/0!</v>
      </c>
      <c r="HN626" s="57" t="e">
        <f t="shared" si="1850"/>
        <v>#DIV/0!</v>
      </c>
      <c r="HO626" s="57" t="e">
        <f t="shared" si="1851"/>
        <v>#DIV/0!</v>
      </c>
      <c r="HP626" s="57" t="e">
        <f t="shared" si="1852"/>
        <v>#DIV/0!</v>
      </c>
      <c r="HQ626" s="57" t="e">
        <f t="shared" si="1853"/>
        <v>#DIV/0!</v>
      </c>
      <c r="HR626" s="57"/>
      <c r="HS626" s="57" t="e">
        <f t="shared" si="1854"/>
        <v>#DIV/0!</v>
      </c>
      <c r="HT626" s="57" t="e">
        <f t="shared" si="1855"/>
        <v>#DIV/0!</v>
      </c>
      <c r="HU626" s="57" t="e">
        <f t="shared" si="1856"/>
        <v>#DIV/0!</v>
      </c>
      <c r="HV626" s="57" t="e">
        <f t="shared" si="1857"/>
        <v>#DIV/0!</v>
      </c>
      <c r="HW626" s="57" t="e">
        <f t="shared" si="1858"/>
        <v>#DIV/0!</v>
      </c>
      <c r="HX626" s="57"/>
      <c r="HY626" s="57" t="e">
        <f t="shared" si="1859"/>
        <v>#DIV/0!</v>
      </c>
      <c r="HZ626" s="57" t="e">
        <f t="shared" si="1860"/>
        <v>#DIV/0!</v>
      </c>
      <c r="IA626" s="57"/>
      <c r="IB626" s="61">
        <f t="shared" si="1861"/>
        <v>0</v>
      </c>
      <c r="IC626" s="57" t="str">
        <f t="shared" si="1862"/>
        <v/>
      </c>
      <c r="ID626" s="42"/>
      <c r="IE626" s="2" t="str">
        <f t="shared" si="1863"/>
        <v/>
      </c>
      <c r="IF626" s="60" t="e">
        <f t="shared" si="1864"/>
        <v>#DIV/0!</v>
      </c>
      <c r="IG626" s="60" t="str">
        <f t="shared" si="1865"/>
        <v/>
      </c>
      <c r="IH626" s="60" t="str">
        <f t="shared" si="1866"/>
        <v>zinco-</v>
      </c>
      <c r="II626" s="60" t="str">
        <f t="shared" si="1867"/>
        <v>mangano-</v>
      </c>
      <c r="IJ626" s="60" t="e">
        <f t="shared" si="1868"/>
        <v>#DIV/0!</v>
      </c>
      <c r="IK626" s="60" t="e">
        <f t="shared" si="1869"/>
        <v>#DIV/0!</v>
      </c>
      <c r="IL626" s="60" t="e">
        <f t="shared" si="1870"/>
        <v>#DIV/0!</v>
      </c>
      <c r="IM626" s="60" t="e">
        <f t="shared" si="1871"/>
        <v>#DIV/0!</v>
      </c>
      <c r="IN626" s="60" t="str">
        <f t="shared" si="1872"/>
        <v/>
      </c>
      <c r="IO626" s="60" t="str">
        <f t="shared" si="1873"/>
        <v/>
      </c>
      <c r="IP626" s="57"/>
      <c r="IQ626" s="57" t="str">
        <f t="shared" si="1874"/>
        <v>ERROR!!</v>
      </c>
    </row>
    <row r="627" spans="24:251">
      <c r="X627" s="29">
        <f t="shared" si="1730"/>
        <v>0</v>
      </c>
      <c r="Y627" s="29">
        <f t="shared" si="1731"/>
        <v>0</v>
      </c>
      <c r="Z627" s="29" t="e">
        <f t="shared" si="1732"/>
        <v>#DIV/0!</v>
      </c>
      <c r="AA627" s="29" t="e">
        <f t="shared" si="1733"/>
        <v>#DIV/0!</v>
      </c>
      <c r="AB627" s="29" t="e">
        <f t="shared" si="1734"/>
        <v>#DIV/0!</v>
      </c>
      <c r="AC627" s="29" t="e">
        <f t="shared" si="1735"/>
        <v>#DIV/0!</v>
      </c>
      <c r="AF627" s="23">
        <v>60.084299999999999</v>
      </c>
      <c r="AG627" s="23">
        <v>79.878799999999998</v>
      </c>
      <c r="AH627" s="23">
        <v>101.96120000000001</v>
      </c>
      <c r="AI627" s="23">
        <v>151.99039999999999</v>
      </c>
      <c r="AJ627" s="23">
        <v>159.69</v>
      </c>
      <c r="AK627" s="23">
        <v>71.846400000000003</v>
      </c>
      <c r="AL627" s="23">
        <v>70.9375</v>
      </c>
      <c r="AM627" s="23">
        <v>40.304400000000001</v>
      </c>
      <c r="AN627" s="23">
        <v>56.077399999999997</v>
      </c>
      <c r="AO627" s="23">
        <v>61.978999999999999</v>
      </c>
      <c r="AP627" s="23">
        <v>94.195999999999998</v>
      </c>
      <c r="AQ627" s="23">
        <v>18.998000000000001</v>
      </c>
      <c r="AR627" s="23">
        <v>35.450000000000003</v>
      </c>
      <c r="AS627" s="23">
        <v>29.88</v>
      </c>
      <c r="AT627" s="23">
        <v>74.691999999999993</v>
      </c>
      <c r="AU627" s="23">
        <v>81.39</v>
      </c>
      <c r="AX627" s="54">
        <f t="shared" si="1736"/>
        <v>0</v>
      </c>
      <c r="AY627" s="54">
        <f t="shared" si="1737"/>
        <v>0</v>
      </c>
      <c r="AZ627" s="54">
        <f t="shared" si="1738"/>
        <v>0</v>
      </c>
      <c r="BA627" s="54">
        <f t="shared" si="1739"/>
        <v>0</v>
      </c>
      <c r="BB627" s="54">
        <f t="shared" si="1740"/>
        <v>0</v>
      </c>
      <c r="BC627" s="54">
        <f t="shared" si="1741"/>
        <v>0</v>
      </c>
      <c r="BD627" s="54">
        <f t="shared" si="1742"/>
        <v>0</v>
      </c>
      <c r="BE627" s="54">
        <f t="shared" si="1743"/>
        <v>0</v>
      </c>
      <c r="BF627" s="54">
        <f t="shared" si="1744"/>
        <v>0</v>
      </c>
      <c r="BG627" s="54">
        <f t="shared" si="1745"/>
        <v>0</v>
      </c>
      <c r="BH627" s="54">
        <f t="shared" si="1746"/>
        <v>0</v>
      </c>
      <c r="BI627" s="54">
        <f t="shared" si="1747"/>
        <v>0</v>
      </c>
      <c r="BJ627" s="54">
        <f t="shared" si="1748"/>
        <v>0</v>
      </c>
      <c r="BK627" s="54">
        <f t="shared" si="1749"/>
        <v>0</v>
      </c>
      <c r="BL627" s="54">
        <f t="shared" si="1750"/>
        <v>0</v>
      </c>
      <c r="BM627" s="42"/>
      <c r="BO627" s="54">
        <f>'Norm-coeff'!$C$2+$AX627*'Norm-coeff'!$D$2+$AY627*'Norm-coeff'!$E$2+$AZ627*'Norm-coeff'!$F$2+$BA627*'Norm-coeff'!$G$2+$BB627*'Norm-coeff'!$H$2+$BC627*'Norm-coeff'!$I$2+$BD627*'Norm-coeff'!$J$2+$BE627*'Norm-coeff'!$K$2+$BF627*'Norm-coeff'!$L$2+$BG627*'Norm-coeff'!$M$2+$BH627*'Norm-coeff'!$N$2+$BI627*'Norm-coeff'!$O$2</f>
        <v>5.4045421474420303</v>
      </c>
      <c r="BP627" s="54">
        <f>'Norm-coeff'!$C$3+$AX627*'Norm-coeff'!$D$3+$AY627*'Norm-coeff'!$E$3+$AZ627*'Norm-coeff'!$F$3+$BA627*'Norm-coeff'!$G$3+$BB627*'Norm-coeff'!$H$3+$BC627*'Norm-coeff'!$I$3+$BD627*'Norm-coeff'!$J$3+$BE627*'Norm-coeff'!$K$3+$BF627*'Norm-coeff'!$L$3+$BG627*'Norm-coeff'!$M$3+$BH627*'Norm-coeff'!$N$3+$BI627*'Norm-coeff'!$O$3</f>
        <v>3.15319116612705</v>
      </c>
      <c r="BQ627" s="54">
        <f>'Norm-coeff'!$C$4+$AX627*'Norm-coeff'!$D$4+$AY627*'Norm-coeff'!$E$4+$AZ627*'Norm-coeff'!$F$4+$BA627*'Norm-coeff'!$G$4+$BB627*'Norm-coeff'!$H$4+$BC627*'Norm-coeff'!$I$4+$BD627*'Norm-coeff'!$J$4+$BE627*'Norm-coeff'!$K$4+$BF627*'Norm-coeff'!$L$4+$BG627*'Norm-coeff'!$M$4+$BH627*'Norm-coeff'!$N$4+$BI627*'Norm-coeff'!$O$4</f>
        <v>1.42115649462768</v>
      </c>
      <c r="BR627" s="54">
        <f>'Norm-coeff'!$C$5+$AX627*'Norm-coeff'!$D$5+$AY627*'Norm-coeff'!$E$5+$AZ627*'Norm-coeff'!$F$5+$BA627*'Norm-coeff'!$G$5+$BB627*'Norm-coeff'!$H$5+$BC627*'Norm-coeff'!$I$5+$BD627*'Norm-coeff'!$J$5+$BE627*'Norm-coeff'!$K$5+$BF627*'Norm-coeff'!$L$5+$BG627*'Norm-coeff'!$M$5+$BH627*'Norm-coeff'!$N$5+$BI627*'Norm-coeff'!$O$5</f>
        <v>1.0553329241296201</v>
      </c>
      <c r="BS627" s="54">
        <f>'Norm-coeff'!$C$6+$AX627*'Norm-coeff'!$D$6+$AY627*'Norm-coeff'!$E$6+$AZ627*'Norm-coeff'!$F$6+$BA627*'Norm-coeff'!$G$6+$BB627*'Norm-coeff'!$H$6+$BC627*'Norm-coeff'!$I$6+$BD627*'Norm-coeff'!$J$6+$BE627*'Norm-coeff'!$K$6+$BF627*'Norm-coeff'!$L$6+$BG627*'Norm-coeff'!$M$6+$BH627*'Norm-coeff'!$N$6+$BI627*'Norm-coeff'!$O$6</f>
        <v>-1.48700885495103E-2</v>
      </c>
      <c r="BT627" s="54">
        <f>'Norm-coeff'!$C$7+$AX627*'Norm-coeff'!$D$7+$AY627*'Norm-coeff'!$E$7+$AZ627*'Norm-coeff'!$F$7+$BA627*'Norm-coeff'!$G$7+$BB627*'Norm-coeff'!$H$7+$BC627*'Norm-coeff'!$I$7+$BD627*'Norm-coeff'!$J$7+$BE627*'Norm-coeff'!$K$7+$BF627*'Norm-coeff'!$L$7+$BG627*'Norm-coeff'!$M$7+$BH627*'Norm-coeff'!$N$7+$BI627*'Norm-coeff'!$O$7</f>
        <v>2.0907583608832998</v>
      </c>
      <c r="BU627" s="54">
        <f>'Norm-coeff'!$C$8+$AX627*'Norm-coeff'!$D$8+$AY627*'Norm-coeff'!$E$8+$AZ627*'Norm-coeff'!$F$8+$BA627*'Norm-coeff'!$G$8+$BB627*'Norm-coeff'!$H$8+$BC627*'Norm-coeff'!$I$8+$BD627*'Norm-coeff'!$J$8+$BE627*'Norm-coeff'!$K$8+$BF627*'Norm-coeff'!$L$8+$BG627*'Norm-coeff'!$M$8+$BH627*'Norm-coeff'!$N$8+$BI627*'Norm-coeff'!$O$8</f>
        <v>0.65894159836244504</v>
      </c>
      <c r="BV627" s="54">
        <f>'Norm-coeff'!$C$9+$AX627*'Norm-coeff'!$D$9+$AY627*'Norm-coeff'!$E$9+$AZ627*'Norm-coeff'!$F$9+$BA627*'Norm-coeff'!$G$9+$BB627*'Norm-coeff'!$H$9+$BC627*'Norm-coeff'!$I$9+$BD627*'Norm-coeff'!$J$9+$BE627*'Norm-coeff'!$K$9+$BF627*'Norm-coeff'!$L$9+$BG627*'Norm-coeff'!$M$9+$BH627*'Norm-coeff'!$N$9+$BI627*'Norm-coeff'!$O$9</f>
        <v>1.48961085014701</v>
      </c>
      <c r="BW627" s="54">
        <f>'Norm-coeff'!$C$10+$AX627*'Norm-coeff'!$D$10+$AY627*'Norm-coeff'!$E$10+$AZ627*'Norm-coeff'!$F$10+$BA627*'Norm-coeff'!$G$10+$BB627*'Norm-coeff'!$H$10+$BC627*'Norm-coeff'!$I$10+$BD627*'Norm-coeff'!$J$10+$BE627*'Norm-coeff'!$K$10+$BF627*'Norm-coeff'!$L$10+$BG627*'Norm-coeff'!$M$10+$BH627*'Norm-coeff'!$N$10+$BI627*'Norm-coeff'!$O$10</f>
        <v>1.42058735749591</v>
      </c>
      <c r="BX627" s="54">
        <f>'Norm-coeff'!$C$11+$AX627*'Norm-coeff'!$D$11+$AY627*'Norm-coeff'!$E$11+$AZ627*'Norm-coeff'!$F$11+$BA627*'Norm-coeff'!$G$11+$BB627*'Norm-coeff'!$H$11+$BC627*'Norm-coeff'!$I$11+$BD627*'Norm-coeff'!$J$11+$BE627*'Norm-coeff'!$K$11+$BF627*'Norm-coeff'!$L$11+$BG627*'Norm-coeff'!$M$11+$BH627*'Norm-coeff'!$N$11+$BI627*'Norm-coeff'!$O$11</f>
        <v>0.221233014421479</v>
      </c>
      <c r="BY627" s="54">
        <f>'Norm-coeff'!$C$12+$AX627*'Norm-coeff'!$D$12+$AY627*'Norm-coeff'!$E$12+$AZ627*'Norm-coeff'!$F$12+$BA627*'Norm-coeff'!$G$12+$BB627*'Norm-coeff'!$H$12+$BC627*'Norm-coeff'!$I$12+$BD627*'Norm-coeff'!$J$12+$BE627*'Norm-coeff'!$K$12+$BF627*'Norm-coeff'!$L$12+$BG627*'Norm-coeff'!$M$12+$BH627*'Norm-coeff'!$N$12+$BI627*'Norm-coeff'!$O$12</f>
        <v>0.283527502056037</v>
      </c>
      <c r="BZ627" s="54">
        <f>'Norm-coeff'!$C$13+$AX627*'Norm-coeff'!$D$13+$AY627*'Norm-coeff'!$E$13+$AZ627*'Norm-coeff'!$F$13+$BA627*'Norm-coeff'!$G$13+$BB627*'Norm-coeff'!$H$13+$BC627*'Norm-coeff'!$I$13+$BD627*'Norm-coeff'!$J$13+$BE627*'Norm-coeff'!$K$13+$BF627*'Norm-coeff'!$L$13+$BG627*'Norm-coeff'!$M$13+$BH627*'Norm-coeff'!$N$13+$BI627*'Norm-coeff'!$O$13</f>
        <v>-4.1864930554451202E-2</v>
      </c>
      <c r="CA627" s="54">
        <f>'Norm-coeff'!$C$14+$AX627*'Norm-coeff'!$D$14+$AY627*'Norm-coeff'!$E$14+$AZ627*'Norm-coeff'!$F$14+$BA627*'Norm-coeff'!$G$14+$BB627*'Norm-coeff'!$H$14+$BC627*'Norm-coeff'!$I$14+$BD627*'Norm-coeff'!$J$14+$BE627*'Norm-coeff'!$K$14+$BF627*'Norm-coeff'!$L$14+$BG627*'Norm-coeff'!$M$14+$BH627*'Norm-coeff'!$N$14+$BI627*'Norm-coeff'!$O$14</f>
        <v>4.2526983164477103</v>
      </c>
      <c r="CC627" s="54">
        <f t="shared" si="1875"/>
        <v>0</v>
      </c>
      <c r="CG627" s="54">
        <f t="shared" si="1751"/>
        <v>0</v>
      </c>
      <c r="CH627" s="54">
        <f t="shared" si="1729"/>
        <v>0</v>
      </c>
      <c r="CI627" s="54">
        <f t="shared" si="1752"/>
        <v>0</v>
      </c>
      <c r="CJ627" s="56">
        <f t="shared" si="1753"/>
        <v>0</v>
      </c>
      <c r="CK627" s="54">
        <f t="shared" si="1754"/>
        <v>0</v>
      </c>
      <c r="CL627" s="54">
        <f t="shared" si="1755"/>
        <v>0</v>
      </c>
      <c r="CM627" s="54">
        <f t="shared" si="1756"/>
        <v>0</v>
      </c>
      <c r="CN627" s="54">
        <f t="shared" si="1757"/>
        <v>0</v>
      </c>
      <c r="CO627" s="54">
        <f t="shared" si="1758"/>
        <v>0</v>
      </c>
      <c r="CP627" s="54">
        <f t="shared" si="1759"/>
        <v>0</v>
      </c>
      <c r="CQ627" s="54">
        <f t="shared" si="1760"/>
        <v>0</v>
      </c>
      <c r="CR627" s="54">
        <f t="shared" si="1761"/>
        <v>0</v>
      </c>
      <c r="CS627" s="54">
        <f t="shared" si="1762"/>
        <v>0</v>
      </c>
      <c r="CU627" s="54">
        <f t="shared" si="1763"/>
        <v>0</v>
      </c>
      <c r="CV627" s="54">
        <f t="shared" si="1764"/>
        <v>0</v>
      </c>
      <c r="CW627" s="54">
        <f t="shared" si="1765"/>
        <v>0</v>
      </c>
      <c r="CX627" s="54">
        <f t="shared" si="1766"/>
        <v>0</v>
      </c>
      <c r="CZ627" s="54">
        <f t="shared" si="1767"/>
        <v>0</v>
      </c>
      <c r="DA627" s="54">
        <f t="shared" si="1768"/>
        <v>0</v>
      </c>
      <c r="DB627" s="54">
        <f t="shared" si="1769"/>
        <v>0</v>
      </c>
      <c r="DC627" s="54">
        <f t="shared" si="1770"/>
        <v>0</v>
      </c>
      <c r="DD627" s="54">
        <f t="shared" si="1771"/>
        <v>0</v>
      </c>
      <c r="DE627" s="54">
        <f t="shared" si="1772"/>
        <v>0</v>
      </c>
      <c r="DF627" s="54">
        <f t="shared" si="1773"/>
        <v>0</v>
      </c>
      <c r="DG627" s="54">
        <f t="shared" si="1774"/>
        <v>2</v>
      </c>
      <c r="DH627" s="71">
        <f t="shared" si="1775"/>
        <v>0</v>
      </c>
      <c r="DI627" s="71">
        <f t="shared" si="1776"/>
        <v>0</v>
      </c>
      <c r="DJ627" s="54">
        <f t="shared" si="1777"/>
        <v>0</v>
      </c>
      <c r="DK627" s="54">
        <f t="shared" si="1778"/>
        <v>2</v>
      </c>
      <c r="DL627" s="4">
        <f t="shared" si="1703"/>
        <v>0</v>
      </c>
      <c r="DM627" s="3">
        <f t="shared" si="1779"/>
        <v>0</v>
      </c>
      <c r="DN627" s="3">
        <f t="shared" si="1780"/>
        <v>0</v>
      </c>
      <c r="DO627" s="4" t="e">
        <f t="shared" si="1781"/>
        <v>#DIV/0!</v>
      </c>
      <c r="DP627" s="57"/>
      <c r="DQ627" s="57"/>
      <c r="DR627" s="56">
        <f t="shared" si="1704"/>
        <v>2</v>
      </c>
      <c r="DS627" s="56">
        <f t="shared" si="1705"/>
        <v>0</v>
      </c>
      <c r="DT627" s="38">
        <f t="shared" si="1706"/>
        <v>0</v>
      </c>
      <c r="DU627" s="38">
        <f t="shared" si="1782"/>
        <v>2</v>
      </c>
      <c r="DV627" s="38">
        <f t="shared" si="1707"/>
        <v>0</v>
      </c>
      <c r="DW627" s="39">
        <f t="shared" si="1708"/>
        <v>0</v>
      </c>
      <c r="DX627" s="39">
        <f t="shared" si="1709"/>
        <v>0</v>
      </c>
      <c r="DY627" s="39">
        <f t="shared" si="1710"/>
        <v>0</v>
      </c>
      <c r="DZ627" s="39">
        <f t="shared" si="1711"/>
        <v>0</v>
      </c>
      <c r="EA627" s="39">
        <f t="shared" si="1712"/>
        <v>0</v>
      </c>
      <c r="EB627" s="37" t="e">
        <f t="shared" si="1783"/>
        <v>#DIV/0!</v>
      </c>
      <c r="EC627" s="37" t="e">
        <f t="shared" si="1784"/>
        <v>#DIV/0!</v>
      </c>
      <c r="ED627" s="37" t="e">
        <f t="shared" si="1785"/>
        <v>#DIV/0!</v>
      </c>
      <c r="EE627" s="37" t="e">
        <f t="shared" si="1786"/>
        <v>#DIV/0!</v>
      </c>
      <c r="EF627" s="39" t="e">
        <f t="shared" si="1787"/>
        <v>#DIV/0!</v>
      </c>
      <c r="EG627" s="37" t="e">
        <f t="shared" si="1788"/>
        <v>#DIV/0!</v>
      </c>
      <c r="EH627" s="37" t="e">
        <f t="shared" si="1789"/>
        <v>#DIV/0!</v>
      </c>
      <c r="EI627" s="11" t="b">
        <f t="shared" si="1790"/>
        <v>1</v>
      </c>
      <c r="EJ627" s="11" t="b">
        <f t="shared" si="1791"/>
        <v>0</v>
      </c>
      <c r="EK627" s="39" t="e">
        <f t="shared" si="1792"/>
        <v>#DIV/0!</v>
      </c>
      <c r="EL627" s="39" t="e">
        <f t="shared" si="1793"/>
        <v>#DIV/0!</v>
      </c>
      <c r="EM627" s="39" t="e">
        <f t="shared" si="1794"/>
        <v>#DIV/0!</v>
      </c>
      <c r="EN627" s="39" t="e">
        <f t="shared" si="1795"/>
        <v>#DIV/0!</v>
      </c>
      <c r="EO627" s="39" t="e">
        <f t="shared" si="1796"/>
        <v>#DIV/0!</v>
      </c>
      <c r="EP627" s="39" t="e">
        <f t="shared" si="1797"/>
        <v>#DIV/0!</v>
      </c>
      <c r="EQ627" s="39" t="e">
        <f t="shared" si="1798"/>
        <v>#DIV/0!</v>
      </c>
      <c r="ER627" s="39" t="e">
        <f t="shared" si="1799"/>
        <v>#DIV/0!</v>
      </c>
      <c r="ES627" s="58" t="str">
        <f t="shared" si="1800"/>
        <v>(OH,F,Cl)-dominate amphibole</v>
      </c>
      <c r="ET627" s="58" t="e">
        <f t="shared" si="1801"/>
        <v>#N/A</v>
      </c>
      <c r="EU627" s="56">
        <f t="shared" si="1713"/>
        <v>0</v>
      </c>
      <c r="EV627" s="56">
        <f t="shared" si="1714"/>
        <v>0</v>
      </c>
      <c r="EW627" s="56">
        <f t="shared" si="1715"/>
        <v>0</v>
      </c>
      <c r="EX627" s="56">
        <f t="shared" si="1716"/>
        <v>0</v>
      </c>
      <c r="EY627" s="56">
        <f t="shared" si="1717"/>
        <v>0</v>
      </c>
      <c r="EZ627" s="56">
        <f t="shared" si="1718"/>
        <v>0</v>
      </c>
      <c r="FA627" s="39">
        <f t="shared" si="1719"/>
        <v>0</v>
      </c>
      <c r="FB627" s="39">
        <f t="shared" si="1720"/>
        <v>0</v>
      </c>
      <c r="FC627" s="54">
        <f t="shared" si="1721"/>
        <v>0</v>
      </c>
      <c r="FD627" s="54">
        <f t="shared" si="1722"/>
        <v>0</v>
      </c>
      <c r="FE627" s="39">
        <f t="shared" si="1723"/>
        <v>0</v>
      </c>
      <c r="FF627" s="54">
        <f t="shared" si="1724"/>
        <v>0</v>
      </c>
      <c r="FG627" s="39">
        <f t="shared" si="1725"/>
        <v>0</v>
      </c>
      <c r="FH627" s="39">
        <f t="shared" si="1802"/>
        <v>0</v>
      </c>
      <c r="FI627" s="39">
        <f t="shared" si="1803"/>
        <v>0</v>
      </c>
      <c r="FJ627" s="39">
        <f t="shared" si="1804"/>
        <v>0</v>
      </c>
      <c r="FK627" s="39" t="e">
        <f t="shared" si="1805"/>
        <v>#DIV/0!</v>
      </c>
      <c r="FL627" s="39" t="e">
        <f t="shared" si="1806"/>
        <v>#DIV/0!</v>
      </c>
      <c r="FM627" s="39" t="e">
        <f t="shared" si="1807"/>
        <v>#DIV/0!</v>
      </c>
      <c r="FN627" s="39">
        <f t="shared" si="1808"/>
        <v>1</v>
      </c>
      <c r="FO627" s="39">
        <f t="shared" si="1726"/>
        <v>0</v>
      </c>
      <c r="FP627" s="39">
        <f t="shared" si="1727"/>
        <v>0</v>
      </c>
      <c r="FQ627" s="39">
        <f t="shared" si="1728"/>
        <v>0</v>
      </c>
      <c r="FR627" s="39">
        <f t="shared" si="1809"/>
        <v>0</v>
      </c>
      <c r="FS627" s="39">
        <f t="shared" si="1810"/>
        <v>0</v>
      </c>
      <c r="FU627" s="39" t="e">
        <f t="shared" si="1811"/>
        <v>#DIV/0!</v>
      </c>
      <c r="FV627" s="39" t="e">
        <f t="shared" si="1812"/>
        <v>#DIV/0!</v>
      </c>
      <c r="FW627" s="39" t="e">
        <f t="shared" si="1813"/>
        <v>#DIV/0!</v>
      </c>
      <c r="FY627" s="39" t="e">
        <f t="shared" si="1814"/>
        <v>#DIV/0!</v>
      </c>
      <c r="FZ627" s="39" t="e">
        <f t="shared" si="1815"/>
        <v>#DIV/0!</v>
      </c>
      <c r="GA627" s="39" t="e">
        <f t="shared" si="1816"/>
        <v>#DIV/0!</v>
      </c>
      <c r="GB627" s="39" t="e">
        <f t="shared" si="1817"/>
        <v>#DIV/0!</v>
      </c>
      <c r="GC627" s="39" t="e">
        <f t="shared" si="1818"/>
        <v>#DIV/0!</v>
      </c>
      <c r="GD627" s="39" t="e">
        <f t="shared" si="1819"/>
        <v>#DIV/0!</v>
      </c>
      <c r="GE627" s="39" t="e">
        <f t="shared" si="1820"/>
        <v>#DIV/0!</v>
      </c>
      <c r="GF627" s="39" t="e">
        <f t="shared" si="1821"/>
        <v>#DIV/0!</v>
      </c>
      <c r="GG627" s="39" t="e">
        <f t="shared" si="1822"/>
        <v>#DIV/0!</v>
      </c>
      <c r="GH627" s="39" t="e">
        <f t="shared" si="1823"/>
        <v>#DIV/0!</v>
      </c>
      <c r="GI627" s="39"/>
      <c r="GJ627" s="39" t="e">
        <f t="shared" si="1824"/>
        <v>#DIV/0!</v>
      </c>
      <c r="GK627" s="39" t="e">
        <f t="shared" si="1825"/>
        <v>#DIV/0!</v>
      </c>
      <c r="GL627" s="39" t="e">
        <f t="shared" si="1826"/>
        <v>#DIV/0!</v>
      </c>
      <c r="GM627" s="39" t="e">
        <f t="shared" si="1827"/>
        <v>#DIV/0!</v>
      </c>
      <c r="GN627" s="39" t="e">
        <f t="shared" si="1828"/>
        <v>#DIV/0!</v>
      </c>
      <c r="GO627" s="57"/>
      <c r="GP627" s="57" t="e">
        <f t="shared" si="1829"/>
        <v>#DIV/0!</v>
      </c>
      <c r="GQ627" s="59" t="e">
        <f t="shared" si="1830"/>
        <v>#DIV/0!</v>
      </c>
      <c r="GR627" s="41" t="e">
        <f t="shared" si="1831"/>
        <v>#DIV/0!</v>
      </c>
      <c r="GS627" s="57" t="e">
        <f t="shared" si="1832"/>
        <v>#DIV/0!</v>
      </c>
      <c r="GT627" s="57" t="e">
        <f t="shared" si="1833"/>
        <v>#DIV/0!</v>
      </c>
      <c r="GU627" s="57" t="e">
        <f t="shared" si="1834"/>
        <v>#DIV/0!</v>
      </c>
      <c r="GV627" s="57"/>
      <c r="GW627" s="42" t="e">
        <f t="shared" si="1835"/>
        <v>#DIV/0!</v>
      </c>
      <c r="GX627" s="42" t="e">
        <f t="shared" si="1836"/>
        <v>#DIV/0!</v>
      </c>
      <c r="GY627" s="42" t="e">
        <f t="shared" si="1837"/>
        <v>#DIV/0!</v>
      </c>
      <c r="GZ627" s="57"/>
      <c r="HA627" s="2" t="e">
        <f t="shared" si="1838"/>
        <v>#DIV/0!</v>
      </c>
      <c r="HB627" s="2" t="e">
        <f t="shared" si="1839"/>
        <v>#DIV/0!</v>
      </c>
      <c r="HC627" s="2" t="e">
        <f t="shared" si="1840"/>
        <v>#DIV/0!</v>
      </c>
      <c r="HD627" s="2" t="e">
        <f t="shared" si="1841"/>
        <v>#DIV/0!</v>
      </c>
      <c r="HE627" s="2" t="e">
        <f t="shared" si="1842"/>
        <v>#DIV/0!</v>
      </c>
      <c r="HF627" s="2" t="e">
        <f t="shared" si="1843"/>
        <v>#DIV/0!</v>
      </c>
      <c r="HG627" s="2" t="e">
        <f t="shared" si="1844"/>
        <v>#DIV/0!</v>
      </c>
      <c r="HH627" s="2" t="e">
        <f t="shared" si="1845"/>
        <v>#DIV/0!</v>
      </c>
      <c r="HI627" s="2" t="e">
        <f t="shared" si="1846"/>
        <v>#DIV/0!</v>
      </c>
      <c r="HJ627" s="11" t="e">
        <f t="shared" si="1847"/>
        <v>#DIV/0!</v>
      </c>
      <c r="HK627" s="60" t="e">
        <f t="shared" si="1848"/>
        <v>#DIV/0!</v>
      </c>
      <c r="HL627" s="57"/>
      <c r="HM627" s="57" t="e">
        <f t="shared" si="1849"/>
        <v>#DIV/0!</v>
      </c>
      <c r="HN627" s="57" t="e">
        <f t="shared" si="1850"/>
        <v>#DIV/0!</v>
      </c>
      <c r="HO627" s="57" t="e">
        <f t="shared" si="1851"/>
        <v>#DIV/0!</v>
      </c>
      <c r="HP627" s="57" t="e">
        <f t="shared" si="1852"/>
        <v>#DIV/0!</v>
      </c>
      <c r="HQ627" s="57" t="e">
        <f t="shared" si="1853"/>
        <v>#DIV/0!</v>
      </c>
      <c r="HR627" s="57"/>
      <c r="HS627" s="57" t="e">
        <f t="shared" si="1854"/>
        <v>#DIV/0!</v>
      </c>
      <c r="HT627" s="57" t="e">
        <f t="shared" si="1855"/>
        <v>#DIV/0!</v>
      </c>
      <c r="HU627" s="57" t="e">
        <f t="shared" si="1856"/>
        <v>#DIV/0!</v>
      </c>
      <c r="HV627" s="57" t="e">
        <f t="shared" si="1857"/>
        <v>#DIV/0!</v>
      </c>
      <c r="HW627" s="57" t="e">
        <f t="shared" si="1858"/>
        <v>#DIV/0!</v>
      </c>
      <c r="HX627" s="57"/>
      <c r="HY627" s="57" t="e">
        <f t="shared" si="1859"/>
        <v>#DIV/0!</v>
      </c>
      <c r="HZ627" s="57" t="e">
        <f t="shared" si="1860"/>
        <v>#DIV/0!</v>
      </c>
      <c r="IA627" s="57"/>
      <c r="IB627" s="61">
        <f t="shared" si="1861"/>
        <v>0</v>
      </c>
      <c r="IC627" s="57" t="str">
        <f t="shared" si="1862"/>
        <v/>
      </c>
      <c r="ID627" s="42"/>
      <c r="IE627" s="2" t="str">
        <f t="shared" si="1863"/>
        <v/>
      </c>
      <c r="IF627" s="60" t="e">
        <f t="shared" si="1864"/>
        <v>#DIV/0!</v>
      </c>
      <c r="IG627" s="60" t="str">
        <f t="shared" si="1865"/>
        <v/>
      </c>
      <c r="IH627" s="60" t="str">
        <f t="shared" si="1866"/>
        <v>zinco-</v>
      </c>
      <c r="II627" s="60" t="str">
        <f t="shared" si="1867"/>
        <v>mangano-</v>
      </c>
      <c r="IJ627" s="60" t="e">
        <f t="shared" si="1868"/>
        <v>#DIV/0!</v>
      </c>
      <c r="IK627" s="60" t="e">
        <f t="shared" si="1869"/>
        <v>#DIV/0!</v>
      </c>
      <c r="IL627" s="60" t="e">
        <f t="shared" si="1870"/>
        <v>#DIV/0!</v>
      </c>
      <c r="IM627" s="60" t="e">
        <f t="shared" si="1871"/>
        <v>#DIV/0!</v>
      </c>
      <c r="IN627" s="60" t="str">
        <f t="shared" si="1872"/>
        <v/>
      </c>
      <c r="IO627" s="60" t="str">
        <f t="shared" si="1873"/>
        <v/>
      </c>
      <c r="IP627" s="57"/>
      <c r="IQ627" s="57" t="str">
        <f t="shared" si="1874"/>
        <v>ERROR!!</v>
      </c>
    </row>
    <row r="628" spans="24:251">
      <c r="X628" s="29">
        <f t="shared" si="1730"/>
        <v>0</v>
      </c>
      <c r="Y628" s="29">
        <f t="shared" si="1731"/>
        <v>0</v>
      </c>
      <c r="Z628" s="29" t="e">
        <f t="shared" si="1732"/>
        <v>#DIV/0!</v>
      </c>
      <c r="AA628" s="29" t="e">
        <f t="shared" si="1733"/>
        <v>#DIV/0!</v>
      </c>
      <c r="AB628" s="29" t="e">
        <f t="shared" si="1734"/>
        <v>#DIV/0!</v>
      </c>
      <c r="AC628" s="29" t="e">
        <f t="shared" si="1735"/>
        <v>#DIV/0!</v>
      </c>
      <c r="AF628" s="23">
        <v>60.084299999999999</v>
      </c>
      <c r="AG628" s="23">
        <v>79.878799999999998</v>
      </c>
      <c r="AH628" s="23">
        <v>101.96120000000001</v>
      </c>
      <c r="AI628" s="23">
        <v>151.99039999999999</v>
      </c>
      <c r="AJ628" s="23">
        <v>159.69</v>
      </c>
      <c r="AK628" s="23">
        <v>71.846400000000003</v>
      </c>
      <c r="AL628" s="23">
        <v>70.9375</v>
      </c>
      <c r="AM628" s="23">
        <v>40.304400000000001</v>
      </c>
      <c r="AN628" s="23">
        <v>56.077399999999997</v>
      </c>
      <c r="AO628" s="23">
        <v>61.978999999999999</v>
      </c>
      <c r="AP628" s="23">
        <v>94.195999999999998</v>
      </c>
      <c r="AQ628" s="23">
        <v>18.998000000000001</v>
      </c>
      <c r="AR628" s="23">
        <v>35.450000000000003</v>
      </c>
      <c r="AS628" s="23">
        <v>29.88</v>
      </c>
      <c r="AT628" s="23">
        <v>74.691999999999993</v>
      </c>
      <c r="AU628" s="23">
        <v>81.39</v>
      </c>
      <c r="AX628" s="54">
        <f t="shared" si="1736"/>
        <v>0</v>
      </c>
      <c r="AY628" s="54">
        <f t="shared" si="1737"/>
        <v>0</v>
      </c>
      <c r="AZ628" s="54">
        <f t="shared" si="1738"/>
        <v>0</v>
      </c>
      <c r="BA628" s="54">
        <f t="shared" si="1739"/>
        <v>0</v>
      </c>
      <c r="BB628" s="54">
        <f t="shared" si="1740"/>
        <v>0</v>
      </c>
      <c r="BC628" s="54">
        <f t="shared" si="1741"/>
        <v>0</v>
      </c>
      <c r="BD628" s="54">
        <f t="shared" si="1742"/>
        <v>0</v>
      </c>
      <c r="BE628" s="54">
        <f t="shared" si="1743"/>
        <v>0</v>
      </c>
      <c r="BF628" s="54">
        <f t="shared" si="1744"/>
        <v>0</v>
      </c>
      <c r="BG628" s="54">
        <f t="shared" si="1745"/>
        <v>0</v>
      </c>
      <c r="BH628" s="54">
        <f t="shared" si="1746"/>
        <v>0</v>
      </c>
      <c r="BI628" s="54">
        <f t="shared" si="1747"/>
        <v>0</v>
      </c>
      <c r="BJ628" s="54">
        <f t="shared" si="1748"/>
        <v>0</v>
      </c>
      <c r="BK628" s="54">
        <f t="shared" si="1749"/>
        <v>0</v>
      </c>
      <c r="BL628" s="54">
        <f t="shared" si="1750"/>
        <v>0</v>
      </c>
      <c r="BM628" s="42"/>
      <c r="BO628" s="54">
        <f>'Norm-coeff'!$C$2+$AX628*'Norm-coeff'!$D$2+$AY628*'Norm-coeff'!$E$2+$AZ628*'Norm-coeff'!$F$2+$BA628*'Norm-coeff'!$G$2+$BB628*'Norm-coeff'!$H$2+$BC628*'Norm-coeff'!$I$2+$BD628*'Norm-coeff'!$J$2+$BE628*'Norm-coeff'!$K$2+$BF628*'Norm-coeff'!$L$2+$BG628*'Norm-coeff'!$M$2+$BH628*'Norm-coeff'!$N$2+$BI628*'Norm-coeff'!$O$2</f>
        <v>5.4045421474420303</v>
      </c>
      <c r="BP628" s="54">
        <f>'Norm-coeff'!$C$3+$AX628*'Norm-coeff'!$D$3+$AY628*'Norm-coeff'!$E$3+$AZ628*'Norm-coeff'!$F$3+$BA628*'Norm-coeff'!$G$3+$BB628*'Norm-coeff'!$H$3+$BC628*'Norm-coeff'!$I$3+$BD628*'Norm-coeff'!$J$3+$BE628*'Norm-coeff'!$K$3+$BF628*'Norm-coeff'!$L$3+$BG628*'Norm-coeff'!$M$3+$BH628*'Norm-coeff'!$N$3+$BI628*'Norm-coeff'!$O$3</f>
        <v>3.15319116612705</v>
      </c>
      <c r="BQ628" s="54">
        <f>'Norm-coeff'!$C$4+$AX628*'Norm-coeff'!$D$4+$AY628*'Norm-coeff'!$E$4+$AZ628*'Norm-coeff'!$F$4+$BA628*'Norm-coeff'!$G$4+$BB628*'Norm-coeff'!$H$4+$BC628*'Norm-coeff'!$I$4+$BD628*'Norm-coeff'!$J$4+$BE628*'Norm-coeff'!$K$4+$BF628*'Norm-coeff'!$L$4+$BG628*'Norm-coeff'!$M$4+$BH628*'Norm-coeff'!$N$4+$BI628*'Norm-coeff'!$O$4</f>
        <v>1.42115649462768</v>
      </c>
      <c r="BR628" s="54">
        <f>'Norm-coeff'!$C$5+$AX628*'Norm-coeff'!$D$5+$AY628*'Norm-coeff'!$E$5+$AZ628*'Norm-coeff'!$F$5+$BA628*'Norm-coeff'!$G$5+$BB628*'Norm-coeff'!$H$5+$BC628*'Norm-coeff'!$I$5+$BD628*'Norm-coeff'!$J$5+$BE628*'Norm-coeff'!$K$5+$BF628*'Norm-coeff'!$L$5+$BG628*'Norm-coeff'!$M$5+$BH628*'Norm-coeff'!$N$5+$BI628*'Norm-coeff'!$O$5</f>
        <v>1.0553329241296201</v>
      </c>
      <c r="BS628" s="54">
        <f>'Norm-coeff'!$C$6+$AX628*'Norm-coeff'!$D$6+$AY628*'Norm-coeff'!$E$6+$AZ628*'Norm-coeff'!$F$6+$BA628*'Norm-coeff'!$G$6+$BB628*'Norm-coeff'!$H$6+$BC628*'Norm-coeff'!$I$6+$BD628*'Norm-coeff'!$J$6+$BE628*'Norm-coeff'!$K$6+$BF628*'Norm-coeff'!$L$6+$BG628*'Norm-coeff'!$M$6+$BH628*'Norm-coeff'!$N$6+$BI628*'Norm-coeff'!$O$6</f>
        <v>-1.48700885495103E-2</v>
      </c>
      <c r="BT628" s="54">
        <f>'Norm-coeff'!$C$7+$AX628*'Norm-coeff'!$D$7+$AY628*'Norm-coeff'!$E$7+$AZ628*'Norm-coeff'!$F$7+$BA628*'Norm-coeff'!$G$7+$BB628*'Norm-coeff'!$H$7+$BC628*'Norm-coeff'!$I$7+$BD628*'Norm-coeff'!$J$7+$BE628*'Norm-coeff'!$K$7+$BF628*'Norm-coeff'!$L$7+$BG628*'Norm-coeff'!$M$7+$BH628*'Norm-coeff'!$N$7+$BI628*'Norm-coeff'!$O$7</f>
        <v>2.0907583608832998</v>
      </c>
      <c r="BU628" s="54">
        <f>'Norm-coeff'!$C$8+$AX628*'Norm-coeff'!$D$8+$AY628*'Norm-coeff'!$E$8+$AZ628*'Norm-coeff'!$F$8+$BA628*'Norm-coeff'!$G$8+$BB628*'Norm-coeff'!$H$8+$BC628*'Norm-coeff'!$I$8+$BD628*'Norm-coeff'!$J$8+$BE628*'Norm-coeff'!$K$8+$BF628*'Norm-coeff'!$L$8+$BG628*'Norm-coeff'!$M$8+$BH628*'Norm-coeff'!$N$8+$BI628*'Norm-coeff'!$O$8</f>
        <v>0.65894159836244504</v>
      </c>
      <c r="BV628" s="54">
        <f>'Norm-coeff'!$C$9+$AX628*'Norm-coeff'!$D$9+$AY628*'Norm-coeff'!$E$9+$AZ628*'Norm-coeff'!$F$9+$BA628*'Norm-coeff'!$G$9+$BB628*'Norm-coeff'!$H$9+$BC628*'Norm-coeff'!$I$9+$BD628*'Norm-coeff'!$J$9+$BE628*'Norm-coeff'!$K$9+$BF628*'Norm-coeff'!$L$9+$BG628*'Norm-coeff'!$M$9+$BH628*'Norm-coeff'!$N$9+$BI628*'Norm-coeff'!$O$9</f>
        <v>1.48961085014701</v>
      </c>
      <c r="BW628" s="54">
        <f>'Norm-coeff'!$C$10+$AX628*'Norm-coeff'!$D$10+$AY628*'Norm-coeff'!$E$10+$AZ628*'Norm-coeff'!$F$10+$BA628*'Norm-coeff'!$G$10+$BB628*'Norm-coeff'!$H$10+$BC628*'Norm-coeff'!$I$10+$BD628*'Norm-coeff'!$J$10+$BE628*'Norm-coeff'!$K$10+$BF628*'Norm-coeff'!$L$10+$BG628*'Norm-coeff'!$M$10+$BH628*'Norm-coeff'!$N$10+$BI628*'Norm-coeff'!$O$10</f>
        <v>1.42058735749591</v>
      </c>
      <c r="BX628" s="54">
        <f>'Norm-coeff'!$C$11+$AX628*'Norm-coeff'!$D$11+$AY628*'Norm-coeff'!$E$11+$AZ628*'Norm-coeff'!$F$11+$BA628*'Norm-coeff'!$G$11+$BB628*'Norm-coeff'!$H$11+$BC628*'Norm-coeff'!$I$11+$BD628*'Norm-coeff'!$J$11+$BE628*'Norm-coeff'!$K$11+$BF628*'Norm-coeff'!$L$11+$BG628*'Norm-coeff'!$M$11+$BH628*'Norm-coeff'!$N$11+$BI628*'Norm-coeff'!$O$11</f>
        <v>0.221233014421479</v>
      </c>
      <c r="BY628" s="54">
        <f>'Norm-coeff'!$C$12+$AX628*'Norm-coeff'!$D$12+$AY628*'Norm-coeff'!$E$12+$AZ628*'Norm-coeff'!$F$12+$BA628*'Norm-coeff'!$G$12+$BB628*'Norm-coeff'!$H$12+$BC628*'Norm-coeff'!$I$12+$BD628*'Norm-coeff'!$J$12+$BE628*'Norm-coeff'!$K$12+$BF628*'Norm-coeff'!$L$12+$BG628*'Norm-coeff'!$M$12+$BH628*'Norm-coeff'!$N$12+$BI628*'Norm-coeff'!$O$12</f>
        <v>0.283527502056037</v>
      </c>
      <c r="BZ628" s="54">
        <f>'Norm-coeff'!$C$13+$AX628*'Norm-coeff'!$D$13+$AY628*'Norm-coeff'!$E$13+$AZ628*'Norm-coeff'!$F$13+$BA628*'Norm-coeff'!$G$13+$BB628*'Norm-coeff'!$H$13+$BC628*'Norm-coeff'!$I$13+$BD628*'Norm-coeff'!$J$13+$BE628*'Norm-coeff'!$K$13+$BF628*'Norm-coeff'!$L$13+$BG628*'Norm-coeff'!$M$13+$BH628*'Norm-coeff'!$N$13+$BI628*'Norm-coeff'!$O$13</f>
        <v>-4.1864930554451202E-2</v>
      </c>
      <c r="CA628" s="54">
        <f>'Norm-coeff'!$C$14+$AX628*'Norm-coeff'!$D$14+$AY628*'Norm-coeff'!$E$14+$AZ628*'Norm-coeff'!$F$14+$BA628*'Norm-coeff'!$G$14+$BB628*'Norm-coeff'!$H$14+$BC628*'Norm-coeff'!$I$14+$BD628*'Norm-coeff'!$J$14+$BE628*'Norm-coeff'!$K$14+$BF628*'Norm-coeff'!$L$14+$BG628*'Norm-coeff'!$M$14+$BH628*'Norm-coeff'!$N$14+$BI628*'Norm-coeff'!$O$14</f>
        <v>4.2526983164477103</v>
      </c>
      <c r="CC628" s="54">
        <f t="shared" si="1875"/>
        <v>0</v>
      </c>
      <c r="CG628" s="54">
        <f t="shared" si="1751"/>
        <v>0</v>
      </c>
      <c r="CH628" s="54">
        <f t="shared" si="1729"/>
        <v>0</v>
      </c>
      <c r="CI628" s="54">
        <f t="shared" si="1752"/>
        <v>0</v>
      </c>
      <c r="CJ628" s="56">
        <f t="shared" si="1753"/>
        <v>0</v>
      </c>
      <c r="CK628" s="54">
        <f t="shared" si="1754"/>
        <v>0</v>
      </c>
      <c r="CL628" s="54">
        <f t="shared" si="1755"/>
        <v>0</v>
      </c>
      <c r="CM628" s="54">
        <f t="shared" si="1756"/>
        <v>0</v>
      </c>
      <c r="CN628" s="54">
        <f t="shared" si="1757"/>
        <v>0</v>
      </c>
      <c r="CO628" s="54">
        <f t="shared" si="1758"/>
        <v>0</v>
      </c>
      <c r="CP628" s="54">
        <f t="shared" si="1759"/>
        <v>0</v>
      </c>
      <c r="CQ628" s="54">
        <f t="shared" si="1760"/>
        <v>0</v>
      </c>
      <c r="CR628" s="54">
        <f t="shared" si="1761"/>
        <v>0</v>
      </c>
      <c r="CS628" s="54">
        <f t="shared" si="1762"/>
        <v>0</v>
      </c>
      <c r="CU628" s="54">
        <f t="shared" si="1763"/>
        <v>0</v>
      </c>
      <c r="CV628" s="54">
        <f t="shared" si="1764"/>
        <v>0</v>
      </c>
      <c r="CW628" s="54">
        <f t="shared" si="1765"/>
        <v>0</v>
      </c>
      <c r="CX628" s="54">
        <f t="shared" si="1766"/>
        <v>0</v>
      </c>
      <c r="CZ628" s="54">
        <f t="shared" si="1767"/>
        <v>0</v>
      </c>
      <c r="DA628" s="54">
        <f t="shared" si="1768"/>
        <v>0</v>
      </c>
      <c r="DB628" s="54">
        <f t="shared" si="1769"/>
        <v>0</v>
      </c>
      <c r="DC628" s="54">
        <f t="shared" si="1770"/>
        <v>0</v>
      </c>
      <c r="DD628" s="54">
        <f t="shared" si="1771"/>
        <v>0</v>
      </c>
      <c r="DE628" s="54">
        <f t="shared" si="1772"/>
        <v>0</v>
      </c>
      <c r="DF628" s="54">
        <f t="shared" si="1773"/>
        <v>0</v>
      </c>
      <c r="DG628" s="54">
        <f t="shared" si="1774"/>
        <v>2</v>
      </c>
      <c r="DH628" s="71">
        <f t="shared" si="1775"/>
        <v>0</v>
      </c>
      <c r="DI628" s="71">
        <f t="shared" si="1776"/>
        <v>0</v>
      </c>
      <c r="DJ628" s="54">
        <f t="shared" si="1777"/>
        <v>0</v>
      </c>
      <c r="DK628" s="54">
        <f t="shared" si="1778"/>
        <v>2</v>
      </c>
      <c r="DL628" s="4">
        <f t="shared" si="1703"/>
        <v>0</v>
      </c>
      <c r="DM628" s="3">
        <f t="shared" si="1779"/>
        <v>0</v>
      </c>
      <c r="DN628" s="3">
        <f t="shared" si="1780"/>
        <v>0</v>
      </c>
      <c r="DO628" s="4" t="e">
        <f t="shared" si="1781"/>
        <v>#DIV/0!</v>
      </c>
      <c r="DP628" s="57"/>
      <c r="DQ628" s="57"/>
      <c r="DR628" s="56">
        <f t="shared" si="1704"/>
        <v>2</v>
      </c>
      <c r="DS628" s="56">
        <f t="shared" si="1705"/>
        <v>0</v>
      </c>
      <c r="DT628" s="38">
        <f t="shared" si="1706"/>
        <v>0</v>
      </c>
      <c r="DU628" s="38">
        <f t="shared" si="1782"/>
        <v>2</v>
      </c>
      <c r="DV628" s="38">
        <f t="shared" si="1707"/>
        <v>0</v>
      </c>
      <c r="DW628" s="39">
        <f t="shared" si="1708"/>
        <v>0</v>
      </c>
      <c r="DX628" s="39">
        <f t="shared" si="1709"/>
        <v>0</v>
      </c>
      <c r="DY628" s="39">
        <f t="shared" si="1710"/>
        <v>0</v>
      </c>
      <c r="DZ628" s="39">
        <f t="shared" si="1711"/>
        <v>0</v>
      </c>
      <c r="EA628" s="39">
        <f t="shared" si="1712"/>
        <v>0</v>
      </c>
      <c r="EB628" s="37" t="e">
        <f t="shared" si="1783"/>
        <v>#DIV/0!</v>
      </c>
      <c r="EC628" s="37" t="e">
        <f t="shared" si="1784"/>
        <v>#DIV/0!</v>
      </c>
      <c r="ED628" s="37" t="e">
        <f t="shared" si="1785"/>
        <v>#DIV/0!</v>
      </c>
      <c r="EE628" s="37" t="e">
        <f t="shared" si="1786"/>
        <v>#DIV/0!</v>
      </c>
      <c r="EF628" s="39" t="e">
        <f t="shared" si="1787"/>
        <v>#DIV/0!</v>
      </c>
      <c r="EG628" s="37" t="e">
        <f t="shared" si="1788"/>
        <v>#DIV/0!</v>
      </c>
      <c r="EH628" s="37" t="e">
        <f t="shared" si="1789"/>
        <v>#DIV/0!</v>
      </c>
      <c r="EI628" s="11" t="b">
        <f t="shared" si="1790"/>
        <v>1</v>
      </c>
      <c r="EJ628" s="11" t="b">
        <f t="shared" si="1791"/>
        <v>0</v>
      </c>
      <c r="EK628" s="39" t="e">
        <f t="shared" si="1792"/>
        <v>#DIV/0!</v>
      </c>
      <c r="EL628" s="39" t="e">
        <f t="shared" si="1793"/>
        <v>#DIV/0!</v>
      </c>
      <c r="EM628" s="39" t="e">
        <f t="shared" si="1794"/>
        <v>#DIV/0!</v>
      </c>
      <c r="EN628" s="39" t="e">
        <f t="shared" si="1795"/>
        <v>#DIV/0!</v>
      </c>
      <c r="EO628" s="39" t="e">
        <f t="shared" si="1796"/>
        <v>#DIV/0!</v>
      </c>
      <c r="EP628" s="39" t="e">
        <f t="shared" si="1797"/>
        <v>#DIV/0!</v>
      </c>
      <c r="EQ628" s="39" t="e">
        <f t="shared" si="1798"/>
        <v>#DIV/0!</v>
      </c>
      <c r="ER628" s="39" t="e">
        <f t="shared" si="1799"/>
        <v>#DIV/0!</v>
      </c>
      <c r="ES628" s="58" t="str">
        <f t="shared" si="1800"/>
        <v>(OH,F,Cl)-dominate amphibole</v>
      </c>
      <c r="ET628" s="58" t="e">
        <f t="shared" si="1801"/>
        <v>#N/A</v>
      </c>
      <c r="EU628" s="56">
        <f t="shared" si="1713"/>
        <v>0</v>
      </c>
      <c r="EV628" s="56">
        <f t="shared" si="1714"/>
        <v>0</v>
      </c>
      <c r="EW628" s="56">
        <f t="shared" si="1715"/>
        <v>0</v>
      </c>
      <c r="EX628" s="56">
        <f t="shared" si="1716"/>
        <v>0</v>
      </c>
      <c r="EY628" s="56">
        <f t="shared" si="1717"/>
        <v>0</v>
      </c>
      <c r="EZ628" s="56">
        <f t="shared" si="1718"/>
        <v>0</v>
      </c>
      <c r="FA628" s="39">
        <f t="shared" si="1719"/>
        <v>0</v>
      </c>
      <c r="FB628" s="39">
        <f t="shared" si="1720"/>
        <v>0</v>
      </c>
      <c r="FC628" s="54">
        <f t="shared" si="1721"/>
        <v>0</v>
      </c>
      <c r="FD628" s="54">
        <f t="shared" si="1722"/>
        <v>0</v>
      </c>
      <c r="FE628" s="39">
        <f t="shared" si="1723"/>
        <v>0</v>
      </c>
      <c r="FF628" s="54">
        <f t="shared" si="1724"/>
        <v>0</v>
      </c>
      <c r="FG628" s="39">
        <f t="shared" si="1725"/>
        <v>0</v>
      </c>
      <c r="FH628" s="39">
        <f t="shared" si="1802"/>
        <v>0</v>
      </c>
      <c r="FI628" s="39">
        <f t="shared" si="1803"/>
        <v>0</v>
      </c>
      <c r="FJ628" s="39">
        <f t="shared" si="1804"/>
        <v>0</v>
      </c>
      <c r="FK628" s="39" t="e">
        <f t="shared" si="1805"/>
        <v>#DIV/0!</v>
      </c>
      <c r="FL628" s="39" t="e">
        <f t="shared" si="1806"/>
        <v>#DIV/0!</v>
      </c>
      <c r="FM628" s="39" t="e">
        <f t="shared" si="1807"/>
        <v>#DIV/0!</v>
      </c>
      <c r="FN628" s="39">
        <f t="shared" si="1808"/>
        <v>1</v>
      </c>
      <c r="FO628" s="39">
        <f t="shared" si="1726"/>
        <v>0</v>
      </c>
      <c r="FP628" s="39">
        <f t="shared" si="1727"/>
        <v>0</v>
      </c>
      <c r="FQ628" s="39">
        <f t="shared" si="1728"/>
        <v>0</v>
      </c>
      <c r="FR628" s="39">
        <f t="shared" si="1809"/>
        <v>0</v>
      </c>
      <c r="FS628" s="39">
        <f t="shared" si="1810"/>
        <v>0</v>
      </c>
      <c r="FU628" s="39" t="e">
        <f t="shared" si="1811"/>
        <v>#DIV/0!</v>
      </c>
      <c r="FV628" s="39" t="e">
        <f t="shared" si="1812"/>
        <v>#DIV/0!</v>
      </c>
      <c r="FW628" s="39" t="e">
        <f t="shared" si="1813"/>
        <v>#DIV/0!</v>
      </c>
      <c r="FY628" s="39" t="e">
        <f t="shared" si="1814"/>
        <v>#DIV/0!</v>
      </c>
      <c r="FZ628" s="39" t="e">
        <f t="shared" si="1815"/>
        <v>#DIV/0!</v>
      </c>
      <c r="GA628" s="39" t="e">
        <f t="shared" si="1816"/>
        <v>#DIV/0!</v>
      </c>
      <c r="GB628" s="39" t="e">
        <f t="shared" si="1817"/>
        <v>#DIV/0!</v>
      </c>
      <c r="GC628" s="39" t="e">
        <f t="shared" si="1818"/>
        <v>#DIV/0!</v>
      </c>
      <c r="GD628" s="39" t="e">
        <f t="shared" si="1819"/>
        <v>#DIV/0!</v>
      </c>
      <c r="GE628" s="39" t="e">
        <f t="shared" si="1820"/>
        <v>#DIV/0!</v>
      </c>
      <c r="GF628" s="39" t="e">
        <f t="shared" si="1821"/>
        <v>#DIV/0!</v>
      </c>
      <c r="GG628" s="39" t="e">
        <f t="shared" si="1822"/>
        <v>#DIV/0!</v>
      </c>
      <c r="GH628" s="39" t="e">
        <f t="shared" si="1823"/>
        <v>#DIV/0!</v>
      </c>
      <c r="GI628" s="39"/>
      <c r="GJ628" s="39" t="e">
        <f t="shared" si="1824"/>
        <v>#DIV/0!</v>
      </c>
      <c r="GK628" s="39" t="e">
        <f t="shared" si="1825"/>
        <v>#DIV/0!</v>
      </c>
      <c r="GL628" s="39" t="e">
        <f t="shared" si="1826"/>
        <v>#DIV/0!</v>
      </c>
      <c r="GM628" s="39" t="e">
        <f t="shared" si="1827"/>
        <v>#DIV/0!</v>
      </c>
      <c r="GN628" s="39" t="e">
        <f t="shared" si="1828"/>
        <v>#DIV/0!</v>
      </c>
      <c r="GO628" s="57"/>
      <c r="GP628" s="57" t="e">
        <f t="shared" si="1829"/>
        <v>#DIV/0!</v>
      </c>
      <c r="GQ628" s="59" t="e">
        <f t="shared" si="1830"/>
        <v>#DIV/0!</v>
      </c>
      <c r="GR628" s="41" t="e">
        <f t="shared" si="1831"/>
        <v>#DIV/0!</v>
      </c>
      <c r="GS628" s="57" t="e">
        <f t="shared" si="1832"/>
        <v>#DIV/0!</v>
      </c>
      <c r="GT628" s="57" t="e">
        <f t="shared" si="1833"/>
        <v>#DIV/0!</v>
      </c>
      <c r="GU628" s="57" t="e">
        <f t="shared" si="1834"/>
        <v>#DIV/0!</v>
      </c>
      <c r="GV628" s="57"/>
      <c r="GW628" s="42" t="e">
        <f t="shared" si="1835"/>
        <v>#DIV/0!</v>
      </c>
      <c r="GX628" s="42" t="e">
        <f t="shared" si="1836"/>
        <v>#DIV/0!</v>
      </c>
      <c r="GY628" s="42" t="e">
        <f t="shared" si="1837"/>
        <v>#DIV/0!</v>
      </c>
      <c r="GZ628" s="57"/>
      <c r="HA628" s="2" t="e">
        <f t="shared" si="1838"/>
        <v>#DIV/0!</v>
      </c>
      <c r="HB628" s="2" t="e">
        <f t="shared" si="1839"/>
        <v>#DIV/0!</v>
      </c>
      <c r="HC628" s="2" t="e">
        <f t="shared" si="1840"/>
        <v>#DIV/0!</v>
      </c>
      <c r="HD628" s="2" t="e">
        <f t="shared" si="1841"/>
        <v>#DIV/0!</v>
      </c>
      <c r="HE628" s="2" t="e">
        <f t="shared" si="1842"/>
        <v>#DIV/0!</v>
      </c>
      <c r="HF628" s="2" t="e">
        <f t="shared" si="1843"/>
        <v>#DIV/0!</v>
      </c>
      <c r="HG628" s="2" t="e">
        <f t="shared" si="1844"/>
        <v>#DIV/0!</v>
      </c>
      <c r="HH628" s="2" t="e">
        <f t="shared" si="1845"/>
        <v>#DIV/0!</v>
      </c>
      <c r="HI628" s="2" t="e">
        <f t="shared" si="1846"/>
        <v>#DIV/0!</v>
      </c>
      <c r="HJ628" s="11" t="e">
        <f t="shared" si="1847"/>
        <v>#DIV/0!</v>
      </c>
      <c r="HK628" s="60" t="e">
        <f t="shared" si="1848"/>
        <v>#DIV/0!</v>
      </c>
      <c r="HL628" s="57"/>
      <c r="HM628" s="57" t="e">
        <f t="shared" si="1849"/>
        <v>#DIV/0!</v>
      </c>
      <c r="HN628" s="57" t="e">
        <f t="shared" si="1850"/>
        <v>#DIV/0!</v>
      </c>
      <c r="HO628" s="57" t="e">
        <f t="shared" si="1851"/>
        <v>#DIV/0!</v>
      </c>
      <c r="HP628" s="57" t="e">
        <f t="shared" si="1852"/>
        <v>#DIV/0!</v>
      </c>
      <c r="HQ628" s="57" t="e">
        <f t="shared" si="1853"/>
        <v>#DIV/0!</v>
      </c>
      <c r="HR628" s="57"/>
      <c r="HS628" s="57" t="e">
        <f t="shared" si="1854"/>
        <v>#DIV/0!</v>
      </c>
      <c r="HT628" s="57" t="e">
        <f t="shared" si="1855"/>
        <v>#DIV/0!</v>
      </c>
      <c r="HU628" s="57" t="e">
        <f t="shared" si="1856"/>
        <v>#DIV/0!</v>
      </c>
      <c r="HV628" s="57" t="e">
        <f t="shared" si="1857"/>
        <v>#DIV/0!</v>
      </c>
      <c r="HW628" s="57" t="e">
        <f t="shared" si="1858"/>
        <v>#DIV/0!</v>
      </c>
      <c r="HX628" s="57"/>
      <c r="HY628" s="57" t="e">
        <f t="shared" si="1859"/>
        <v>#DIV/0!</v>
      </c>
      <c r="HZ628" s="57" t="e">
        <f t="shared" si="1860"/>
        <v>#DIV/0!</v>
      </c>
      <c r="IA628" s="57"/>
      <c r="IB628" s="61">
        <f t="shared" si="1861"/>
        <v>0</v>
      </c>
      <c r="IC628" s="57" t="str">
        <f t="shared" si="1862"/>
        <v/>
      </c>
      <c r="ID628" s="42"/>
      <c r="IE628" s="2" t="str">
        <f t="shared" si="1863"/>
        <v/>
      </c>
      <c r="IF628" s="60" t="e">
        <f t="shared" si="1864"/>
        <v>#DIV/0!</v>
      </c>
      <c r="IG628" s="60" t="str">
        <f t="shared" si="1865"/>
        <v/>
      </c>
      <c r="IH628" s="60" t="str">
        <f t="shared" si="1866"/>
        <v>zinco-</v>
      </c>
      <c r="II628" s="60" t="str">
        <f t="shared" si="1867"/>
        <v>mangano-</v>
      </c>
      <c r="IJ628" s="60" t="e">
        <f t="shared" si="1868"/>
        <v>#DIV/0!</v>
      </c>
      <c r="IK628" s="60" t="e">
        <f t="shared" si="1869"/>
        <v>#DIV/0!</v>
      </c>
      <c r="IL628" s="60" t="e">
        <f t="shared" si="1870"/>
        <v>#DIV/0!</v>
      </c>
      <c r="IM628" s="60" t="e">
        <f t="shared" si="1871"/>
        <v>#DIV/0!</v>
      </c>
      <c r="IN628" s="60" t="str">
        <f t="shared" si="1872"/>
        <v/>
      </c>
      <c r="IO628" s="60" t="str">
        <f t="shared" si="1873"/>
        <v/>
      </c>
      <c r="IP628" s="57"/>
      <c r="IQ628" s="57" t="str">
        <f t="shared" si="1874"/>
        <v>ERROR!!</v>
      </c>
    </row>
    <row r="629" spans="24:251">
      <c r="X629" s="29">
        <f t="shared" si="1730"/>
        <v>0</v>
      </c>
      <c r="Y629" s="29">
        <f t="shared" si="1731"/>
        <v>0</v>
      </c>
      <c r="Z629" s="29" t="e">
        <f t="shared" si="1732"/>
        <v>#DIV/0!</v>
      </c>
      <c r="AA629" s="29" t="e">
        <f t="shared" si="1733"/>
        <v>#DIV/0!</v>
      </c>
      <c r="AB629" s="29" t="e">
        <f t="shared" si="1734"/>
        <v>#DIV/0!</v>
      </c>
      <c r="AC629" s="29" t="e">
        <f t="shared" si="1735"/>
        <v>#DIV/0!</v>
      </c>
      <c r="AF629" s="23">
        <v>60.084299999999999</v>
      </c>
      <c r="AG629" s="23">
        <v>79.878799999999998</v>
      </c>
      <c r="AH629" s="23">
        <v>101.96120000000001</v>
      </c>
      <c r="AI629" s="23">
        <v>151.99039999999999</v>
      </c>
      <c r="AJ629" s="23">
        <v>159.69</v>
      </c>
      <c r="AK629" s="23">
        <v>71.846400000000003</v>
      </c>
      <c r="AL629" s="23">
        <v>70.9375</v>
      </c>
      <c r="AM629" s="23">
        <v>40.304400000000001</v>
      </c>
      <c r="AN629" s="23">
        <v>56.077399999999997</v>
      </c>
      <c r="AO629" s="23">
        <v>61.978999999999999</v>
      </c>
      <c r="AP629" s="23">
        <v>94.195999999999998</v>
      </c>
      <c r="AQ629" s="23">
        <v>18.998000000000001</v>
      </c>
      <c r="AR629" s="23">
        <v>35.450000000000003</v>
      </c>
      <c r="AS629" s="23">
        <v>29.88</v>
      </c>
      <c r="AT629" s="23">
        <v>74.691999999999993</v>
      </c>
      <c r="AU629" s="23">
        <v>81.39</v>
      </c>
      <c r="AX629" s="54">
        <f t="shared" si="1736"/>
        <v>0</v>
      </c>
      <c r="AY629" s="54">
        <f t="shared" si="1737"/>
        <v>0</v>
      </c>
      <c r="AZ629" s="54">
        <f t="shared" si="1738"/>
        <v>0</v>
      </c>
      <c r="BA629" s="54">
        <f t="shared" si="1739"/>
        <v>0</v>
      </c>
      <c r="BB629" s="54">
        <f t="shared" si="1740"/>
        <v>0</v>
      </c>
      <c r="BC629" s="54">
        <f t="shared" si="1741"/>
        <v>0</v>
      </c>
      <c r="BD629" s="54">
        <f t="shared" si="1742"/>
        <v>0</v>
      </c>
      <c r="BE629" s="54">
        <f t="shared" si="1743"/>
        <v>0</v>
      </c>
      <c r="BF629" s="54">
        <f t="shared" si="1744"/>
        <v>0</v>
      </c>
      <c r="BG629" s="54">
        <f t="shared" si="1745"/>
        <v>0</v>
      </c>
      <c r="BH629" s="54">
        <f t="shared" si="1746"/>
        <v>0</v>
      </c>
      <c r="BI629" s="54">
        <f t="shared" si="1747"/>
        <v>0</v>
      </c>
      <c r="BJ629" s="54">
        <f t="shared" si="1748"/>
        <v>0</v>
      </c>
      <c r="BK629" s="54">
        <f t="shared" si="1749"/>
        <v>0</v>
      </c>
      <c r="BL629" s="54">
        <f t="shared" si="1750"/>
        <v>0</v>
      </c>
      <c r="BM629" s="42"/>
      <c r="BO629" s="54">
        <f>'Norm-coeff'!$C$2+$AX629*'Norm-coeff'!$D$2+$AY629*'Norm-coeff'!$E$2+$AZ629*'Norm-coeff'!$F$2+$BA629*'Norm-coeff'!$G$2+$BB629*'Norm-coeff'!$H$2+$BC629*'Norm-coeff'!$I$2+$BD629*'Norm-coeff'!$J$2+$BE629*'Norm-coeff'!$K$2+$BF629*'Norm-coeff'!$L$2+$BG629*'Norm-coeff'!$M$2+$BH629*'Norm-coeff'!$N$2+$BI629*'Norm-coeff'!$O$2</f>
        <v>5.4045421474420303</v>
      </c>
      <c r="BP629" s="54">
        <f>'Norm-coeff'!$C$3+$AX629*'Norm-coeff'!$D$3+$AY629*'Norm-coeff'!$E$3+$AZ629*'Norm-coeff'!$F$3+$BA629*'Norm-coeff'!$G$3+$BB629*'Norm-coeff'!$H$3+$BC629*'Norm-coeff'!$I$3+$BD629*'Norm-coeff'!$J$3+$BE629*'Norm-coeff'!$K$3+$BF629*'Norm-coeff'!$L$3+$BG629*'Norm-coeff'!$M$3+$BH629*'Norm-coeff'!$N$3+$BI629*'Norm-coeff'!$O$3</f>
        <v>3.15319116612705</v>
      </c>
      <c r="BQ629" s="54">
        <f>'Norm-coeff'!$C$4+$AX629*'Norm-coeff'!$D$4+$AY629*'Norm-coeff'!$E$4+$AZ629*'Norm-coeff'!$F$4+$BA629*'Norm-coeff'!$G$4+$BB629*'Norm-coeff'!$H$4+$BC629*'Norm-coeff'!$I$4+$BD629*'Norm-coeff'!$J$4+$BE629*'Norm-coeff'!$K$4+$BF629*'Norm-coeff'!$L$4+$BG629*'Norm-coeff'!$M$4+$BH629*'Norm-coeff'!$N$4+$BI629*'Norm-coeff'!$O$4</f>
        <v>1.42115649462768</v>
      </c>
      <c r="BR629" s="54">
        <f>'Norm-coeff'!$C$5+$AX629*'Norm-coeff'!$D$5+$AY629*'Norm-coeff'!$E$5+$AZ629*'Norm-coeff'!$F$5+$BA629*'Norm-coeff'!$G$5+$BB629*'Norm-coeff'!$H$5+$BC629*'Norm-coeff'!$I$5+$BD629*'Norm-coeff'!$J$5+$BE629*'Norm-coeff'!$K$5+$BF629*'Norm-coeff'!$L$5+$BG629*'Norm-coeff'!$M$5+$BH629*'Norm-coeff'!$N$5+$BI629*'Norm-coeff'!$O$5</f>
        <v>1.0553329241296201</v>
      </c>
      <c r="BS629" s="54">
        <f>'Norm-coeff'!$C$6+$AX629*'Norm-coeff'!$D$6+$AY629*'Norm-coeff'!$E$6+$AZ629*'Norm-coeff'!$F$6+$BA629*'Norm-coeff'!$G$6+$BB629*'Norm-coeff'!$H$6+$BC629*'Norm-coeff'!$I$6+$BD629*'Norm-coeff'!$J$6+$BE629*'Norm-coeff'!$K$6+$BF629*'Norm-coeff'!$L$6+$BG629*'Norm-coeff'!$M$6+$BH629*'Norm-coeff'!$N$6+$BI629*'Norm-coeff'!$O$6</f>
        <v>-1.48700885495103E-2</v>
      </c>
      <c r="BT629" s="54">
        <f>'Norm-coeff'!$C$7+$AX629*'Norm-coeff'!$D$7+$AY629*'Norm-coeff'!$E$7+$AZ629*'Norm-coeff'!$F$7+$BA629*'Norm-coeff'!$G$7+$BB629*'Norm-coeff'!$H$7+$BC629*'Norm-coeff'!$I$7+$BD629*'Norm-coeff'!$J$7+$BE629*'Norm-coeff'!$K$7+$BF629*'Norm-coeff'!$L$7+$BG629*'Norm-coeff'!$M$7+$BH629*'Norm-coeff'!$N$7+$BI629*'Norm-coeff'!$O$7</f>
        <v>2.0907583608832998</v>
      </c>
      <c r="BU629" s="54">
        <f>'Norm-coeff'!$C$8+$AX629*'Norm-coeff'!$D$8+$AY629*'Norm-coeff'!$E$8+$AZ629*'Norm-coeff'!$F$8+$BA629*'Norm-coeff'!$G$8+$BB629*'Norm-coeff'!$H$8+$BC629*'Norm-coeff'!$I$8+$BD629*'Norm-coeff'!$J$8+$BE629*'Norm-coeff'!$K$8+$BF629*'Norm-coeff'!$L$8+$BG629*'Norm-coeff'!$M$8+$BH629*'Norm-coeff'!$N$8+$BI629*'Norm-coeff'!$O$8</f>
        <v>0.65894159836244504</v>
      </c>
      <c r="BV629" s="54">
        <f>'Norm-coeff'!$C$9+$AX629*'Norm-coeff'!$D$9+$AY629*'Norm-coeff'!$E$9+$AZ629*'Norm-coeff'!$F$9+$BA629*'Norm-coeff'!$G$9+$BB629*'Norm-coeff'!$H$9+$BC629*'Norm-coeff'!$I$9+$BD629*'Norm-coeff'!$J$9+$BE629*'Norm-coeff'!$K$9+$BF629*'Norm-coeff'!$L$9+$BG629*'Norm-coeff'!$M$9+$BH629*'Norm-coeff'!$N$9+$BI629*'Norm-coeff'!$O$9</f>
        <v>1.48961085014701</v>
      </c>
      <c r="BW629" s="54">
        <f>'Norm-coeff'!$C$10+$AX629*'Norm-coeff'!$D$10+$AY629*'Norm-coeff'!$E$10+$AZ629*'Norm-coeff'!$F$10+$BA629*'Norm-coeff'!$G$10+$BB629*'Norm-coeff'!$H$10+$BC629*'Norm-coeff'!$I$10+$BD629*'Norm-coeff'!$J$10+$BE629*'Norm-coeff'!$K$10+$BF629*'Norm-coeff'!$L$10+$BG629*'Norm-coeff'!$M$10+$BH629*'Norm-coeff'!$N$10+$BI629*'Norm-coeff'!$O$10</f>
        <v>1.42058735749591</v>
      </c>
      <c r="BX629" s="54">
        <f>'Norm-coeff'!$C$11+$AX629*'Norm-coeff'!$D$11+$AY629*'Norm-coeff'!$E$11+$AZ629*'Norm-coeff'!$F$11+$BA629*'Norm-coeff'!$G$11+$BB629*'Norm-coeff'!$H$11+$BC629*'Norm-coeff'!$I$11+$BD629*'Norm-coeff'!$J$11+$BE629*'Norm-coeff'!$K$11+$BF629*'Norm-coeff'!$L$11+$BG629*'Norm-coeff'!$M$11+$BH629*'Norm-coeff'!$N$11+$BI629*'Norm-coeff'!$O$11</f>
        <v>0.221233014421479</v>
      </c>
      <c r="BY629" s="54">
        <f>'Norm-coeff'!$C$12+$AX629*'Norm-coeff'!$D$12+$AY629*'Norm-coeff'!$E$12+$AZ629*'Norm-coeff'!$F$12+$BA629*'Norm-coeff'!$G$12+$BB629*'Norm-coeff'!$H$12+$BC629*'Norm-coeff'!$I$12+$BD629*'Norm-coeff'!$J$12+$BE629*'Norm-coeff'!$K$12+$BF629*'Norm-coeff'!$L$12+$BG629*'Norm-coeff'!$M$12+$BH629*'Norm-coeff'!$N$12+$BI629*'Norm-coeff'!$O$12</f>
        <v>0.283527502056037</v>
      </c>
      <c r="BZ629" s="54">
        <f>'Norm-coeff'!$C$13+$AX629*'Norm-coeff'!$D$13+$AY629*'Norm-coeff'!$E$13+$AZ629*'Norm-coeff'!$F$13+$BA629*'Norm-coeff'!$G$13+$BB629*'Norm-coeff'!$H$13+$BC629*'Norm-coeff'!$I$13+$BD629*'Norm-coeff'!$J$13+$BE629*'Norm-coeff'!$K$13+$BF629*'Norm-coeff'!$L$13+$BG629*'Norm-coeff'!$M$13+$BH629*'Norm-coeff'!$N$13+$BI629*'Norm-coeff'!$O$13</f>
        <v>-4.1864930554451202E-2</v>
      </c>
      <c r="CA629" s="54">
        <f>'Norm-coeff'!$C$14+$AX629*'Norm-coeff'!$D$14+$AY629*'Norm-coeff'!$E$14+$AZ629*'Norm-coeff'!$F$14+$BA629*'Norm-coeff'!$G$14+$BB629*'Norm-coeff'!$H$14+$BC629*'Norm-coeff'!$I$14+$BD629*'Norm-coeff'!$J$14+$BE629*'Norm-coeff'!$K$14+$BF629*'Norm-coeff'!$L$14+$BG629*'Norm-coeff'!$M$14+$BH629*'Norm-coeff'!$N$14+$BI629*'Norm-coeff'!$O$14</f>
        <v>4.2526983164477103</v>
      </c>
      <c r="CC629" s="54">
        <f t="shared" si="1875"/>
        <v>0</v>
      </c>
      <c r="CG629" s="54">
        <f t="shared" si="1751"/>
        <v>0</v>
      </c>
      <c r="CH629" s="54">
        <f t="shared" si="1729"/>
        <v>0</v>
      </c>
      <c r="CI629" s="54">
        <f t="shared" si="1752"/>
        <v>0</v>
      </c>
      <c r="CJ629" s="56">
        <f t="shared" si="1753"/>
        <v>0</v>
      </c>
      <c r="CK629" s="54">
        <f t="shared" si="1754"/>
        <v>0</v>
      </c>
      <c r="CL629" s="54">
        <f t="shared" si="1755"/>
        <v>0</v>
      </c>
      <c r="CM629" s="54">
        <f t="shared" si="1756"/>
        <v>0</v>
      </c>
      <c r="CN629" s="54">
        <f t="shared" si="1757"/>
        <v>0</v>
      </c>
      <c r="CO629" s="54">
        <f t="shared" si="1758"/>
        <v>0</v>
      </c>
      <c r="CP629" s="54">
        <f t="shared" si="1759"/>
        <v>0</v>
      </c>
      <c r="CQ629" s="54">
        <f t="shared" si="1760"/>
        <v>0</v>
      </c>
      <c r="CR629" s="54">
        <f t="shared" si="1761"/>
        <v>0</v>
      </c>
      <c r="CS629" s="54">
        <f t="shared" si="1762"/>
        <v>0</v>
      </c>
      <c r="CU629" s="54">
        <f t="shared" si="1763"/>
        <v>0</v>
      </c>
      <c r="CV629" s="54">
        <f t="shared" si="1764"/>
        <v>0</v>
      </c>
      <c r="CW629" s="54">
        <f t="shared" si="1765"/>
        <v>0</v>
      </c>
      <c r="CX629" s="54">
        <f t="shared" si="1766"/>
        <v>0</v>
      </c>
      <c r="CZ629" s="54">
        <f t="shared" si="1767"/>
        <v>0</v>
      </c>
      <c r="DA629" s="54">
        <f t="shared" si="1768"/>
        <v>0</v>
      </c>
      <c r="DB629" s="54">
        <f t="shared" si="1769"/>
        <v>0</v>
      </c>
      <c r="DC629" s="54">
        <f t="shared" si="1770"/>
        <v>0</v>
      </c>
      <c r="DD629" s="54">
        <f t="shared" si="1771"/>
        <v>0</v>
      </c>
      <c r="DE629" s="54">
        <f t="shared" si="1772"/>
        <v>0</v>
      </c>
      <c r="DF629" s="54">
        <f t="shared" si="1773"/>
        <v>0</v>
      </c>
      <c r="DG629" s="54">
        <f t="shared" si="1774"/>
        <v>2</v>
      </c>
      <c r="DH629" s="71">
        <f t="shared" si="1775"/>
        <v>0</v>
      </c>
      <c r="DI629" s="71">
        <f t="shared" si="1776"/>
        <v>0</v>
      </c>
      <c r="DJ629" s="54">
        <f t="shared" si="1777"/>
        <v>0</v>
      </c>
      <c r="DK629" s="54">
        <f t="shared" si="1778"/>
        <v>2</v>
      </c>
      <c r="DL629" s="4">
        <f t="shared" si="1703"/>
        <v>0</v>
      </c>
      <c r="DM629" s="3">
        <f t="shared" si="1779"/>
        <v>0</v>
      </c>
      <c r="DN629" s="3">
        <f t="shared" si="1780"/>
        <v>0</v>
      </c>
      <c r="DO629" s="4" t="e">
        <f t="shared" si="1781"/>
        <v>#DIV/0!</v>
      </c>
      <c r="DP629" s="57"/>
      <c r="DQ629" s="57"/>
      <c r="DR629" s="56">
        <f t="shared" si="1704"/>
        <v>2</v>
      </c>
      <c r="DS629" s="56">
        <f t="shared" si="1705"/>
        <v>0</v>
      </c>
      <c r="DT629" s="38">
        <f t="shared" si="1706"/>
        <v>0</v>
      </c>
      <c r="DU629" s="38">
        <f t="shared" si="1782"/>
        <v>2</v>
      </c>
      <c r="DV629" s="38">
        <f t="shared" si="1707"/>
        <v>0</v>
      </c>
      <c r="DW629" s="39">
        <f t="shared" si="1708"/>
        <v>0</v>
      </c>
      <c r="DX629" s="39">
        <f t="shared" si="1709"/>
        <v>0</v>
      </c>
      <c r="DY629" s="39">
        <f t="shared" si="1710"/>
        <v>0</v>
      </c>
      <c r="DZ629" s="39">
        <f t="shared" si="1711"/>
        <v>0</v>
      </c>
      <c r="EA629" s="39">
        <f t="shared" si="1712"/>
        <v>0</v>
      </c>
      <c r="EB629" s="37" t="e">
        <f t="shared" si="1783"/>
        <v>#DIV/0!</v>
      </c>
      <c r="EC629" s="37" t="e">
        <f t="shared" si="1784"/>
        <v>#DIV/0!</v>
      </c>
      <c r="ED629" s="37" t="e">
        <f t="shared" si="1785"/>
        <v>#DIV/0!</v>
      </c>
      <c r="EE629" s="37" t="e">
        <f t="shared" si="1786"/>
        <v>#DIV/0!</v>
      </c>
      <c r="EF629" s="39" t="e">
        <f t="shared" si="1787"/>
        <v>#DIV/0!</v>
      </c>
      <c r="EG629" s="37" t="e">
        <f t="shared" si="1788"/>
        <v>#DIV/0!</v>
      </c>
      <c r="EH629" s="37" t="e">
        <f t="shared" si="1789"/>
        <v>#DIV/0!</v>
      </c>
      <c r="EI629" s="11" t="b">
        <f t="shared" si="1790"/>
        <v>1</v>
      </c>
      <c r="EJ629" s="11" t="b">
        <f t="shared" si="1791"/>
        <v>0</v>
      </c>
      <c r="EK629" s="39" t="e">
        <f t="shared" si="1792"/>
        <v>#DIV/0!</v>
      </c>
      <c r="EL629" s="39" t="e">
        <f t="shared" si="1793"/>
        <v>#DIV/0!</v>
      </c>
      <c r="EM629" s="39" t="e">
        <f t="shared" si="1794"/>
        <v>#DIV/0!</v>
      </c>
      <c r="EN629" s="39" t="e">
        <f t="shared" si="1795"/>
        <v>#DIV/0!</v>
      </c>
      <c r="EO629" s="39" t="e">
        <f t="shared" si="1796"/>
        <v>#DIV/0!</v>
      </c>
      <c r="EP629" s="39" t="e">
        <f t="shared" si="1797"/>
        <v>#DIV/0!</v>
      </c>
      <c r="EQ629" s="39" t="e">
        <f t="shared" si="1798"/>
        <v>#DIV/0!</v>
      </c>
      <c r="ER629" s="39" t="e">
        <f t="shared" si="1799"/>
        <v>#DIV/0!</v>
      </c>
      <c r="ES629" s="58" t="str">
        <f t="shared" si="1800"/>
        <v>(OH,F,Cl)-dominate amphibole</v>
      </c>
      <c r="ET629" s="58" t="e">
        <f t="shared" si="1801"/>
        <v>#N/A</v>
      </c>
      <c r="EU629" s="56">
        <f t="shared" si="1713"/>
        <v>0</v>
      </c>
      <c r="EV629" s="56">
        <f t="shared" si="1714"/>
        <v>0</v>
      </c>
      <c r="EW629" s="56">
        <f t="shared" si="1715"/>
        <v>0</v>
      </c>
      <c r="EX629" s="56">
        <f t="shared" si="1716"/>
        <v>0</v>
      </c>
      <c r="EY629" s="56">
        <f t="shared" si="1717"/>
        <v>0</v>
      </c>
      <c r="EZ629" s="56">
        <f t="shared" si="1718"/>
        <v>0</v>
      </c>
      <c r="FA629" s="39">
        <f t="shared" si="1719"/>
        <v>0</v>
      </c>
      <c r="FB629" s="39">
        <f t="shared" si="1720"/>
        <v>0</v>
      </c>
      <c r="FC629" s="54">
        <f t="shared" si="1721"/>
        <v>0</v>
      </c>
      <c r="FD629" s="54">
        <f t="shared" si="1722"/>
        <v>0</v>
      </c>
      <c r="FE629" s="39">
        <f t="shared" si="1723"/>
        <v>0</v>
      </c>
      <c r="FF629" s="54">
        <f t="shared" si="1724"/>
        <v>0</v>
      </c>
      <c r="FG629" s="39">
        <f t="shared" si="1725"/>
        <v>0</v>
      </c>
      <c r="FH629" s="39">
        <f t="shared" si="1802"/>
        <v>0</v>
      </c>
      <c r="FI629" s="39">
        <f t="shared" si="1803"/>
        <v>0</v>
      </c>
      <c r="FJ629" s="39">
        <f t="shared" si="1804"/>
        <v>0</v>
      </c>
      <c r="FK629" s="39" t="e">
        <f t="shared" si="1805"/>
        <v>#DIV/0!</v>
      </c>
      <c r="FL629" s="39" t="e">
        <f t="shared" si="1806"/>
        <v>#DIV/0!</v>
      </c>
      <c r="FM629" s="39" t="e">
        <f t="shared" si="1807"/>
        <v>#DIV/0!</v>
      </c>
      <c r="FN629" s="39">
        <f t="shared" si="1808"/>
        <v>1</v>
      </c>
      <c r="FO629" s="39">
        <f t="shared" si="1726"/>
        <v>0</v>
      </c>
      <c r="FP629" s="39">
        <f t="shared" si="1727"/>
        <v>0</v>
      </c>
      <c r="FQ629" s="39">
        <f t="shared" si="1728"/>
        <v>0</v>
      </c>
      <c r="FR629" s="39">
        <f t="shared" si="1809"/>
        <v>0</v>
      </c>
      <c r="FS629" s="39">
        <f t="shared" si="1810"/>
        <v>0</v>
      </c>
      <c r="FU629" s="39" t="e">
        <f t="shared" si="1811"/>
        <v>#DIV/0!</v>
      </c>
      <c r="FV629" s="39" t="e">
        <f t="shared" si="1812"/>
        <v>#DIV/0!</v>
      </c>
      <c r="FW629" s="39" t="e">
        <f t="shared" si="1813"/>
        <v>#DIV/0!</v>
      </c>
      <c r="FY629" s="39" t="e">
        <f t="shared" si="1814"/>
        <v>#DIV/0!</v>
      </c>
      <c r="FZ629" s="39" t="e">
        <f t="shared" si="1815"/>
        <v>#DIV/0!</v>
      </c>
      <c r="GA629" s="39" t="e">
        <f t="shared" si="1816"/>
        <v>#DIV/0!</v>
      </c>
      <c r="GB629" s="39" t="e">
        <f t="shared" si="1817"/>
        <v>#DIV/0!</v>
      </c>
      <c r="GC629" s="39" t="e">
        <f t="shared" si="1818"/>
        <v>#DIV/0!</v>
      </c>
      <c r="GD629" s="39" t="e">
        <f t="shared" si="1819"/>
        <v>#DIV/0!</v>
      </c>
      <c r="GE629" s="39" t="e">
        <f t="shared" si="1820"/>
        <v>#DIV/0!</v>
      </c>
      <c r="GF629" s="39" t="e">
        <f t="shared" si="1821"/>
        <v>#DIV/0!</v>
      </c>
      <c r="GG629" s="39" t="e">
        <f t="shared" si="1822"/>
        <v>#DIV/0!</v>
      </c>
      <c r="GH629" s="39" t="e">
        <f t="shared" si="1823"/>
        <v>#DIV/0!</v>
      </c>
      <c r="GI629" s="39"/>
      <c r="GJ629" s="39" t="e">
        <f t="shared" si="1824"/>
        <v>#DIV/0!</v>
      </c>
      <c r="GK629" s="39" t="e">
        <f t="shared" si="1825"/>
        <v>#DIV/0!</v>
      </c>
      <c r="GL629" s="39" t="e">
        <f t="shared" si="1826"/>
        <v>#DIV/0!</v>
      </c>
      <c r="GM629" s="39" t="e">
        <f t="shared" si="1827"/>
        <v>#DIV/0!</v>
      </c>
      <c r="GN629" s="39" t="e">
        <f t="shared" si="1828"/>
        <v>#DIV/0!</v>
      </c>
      <c r="GO629" s="57"/>
      <c r="GP629" s="57" t="e">
        <f t="shared" si="1829"/>
        <v>#DIV/0!</v>
      </c>
      <c r="GQ629" s="59" t="e">
        <f t="shared" si="1830"/>
        <v>#DIV/0!</v>
      </c>
      <c r="GR629" s="41" t="e">
        <f t="shared" si="1831"/>
        <v>#DIV/0!</v>
      </c>
      <c r="GS629" s="57" t="e">
        <f t="shared" si="1832"/>
        <v>#DIV/0!</v>
      </c>
      <c r="GT629" s="57" t="e">
        <f t="shared" si="1833"/>
        <v>#DIV/0!</v>
      </c>
      <c r="GU629" s="57" t="e">
        <f t="shared" si="1834"/>
        <v>#DIV/0!</v>
      </c>
      <c r="GV629" s="57"/>
      <c r="GW629" s="42" t="e">
        <f t="shared" si="1835"/>
        <v>#DIV/0!</v>
      </c>
      <c r="GX629" s="42" t="e">
        <f t="shared" si="1836"/>
        <v>#DIV/0!</v>
      </c>
      <c r="GY629" s="42" t="e">
        <f t="shared" si="1837"/>
        <v>#DIV/0!</v>
      </c>
      <c r="GZ629" s="57"/>
      <c r="HA629" s="2" t="e">
        <f t="shared" si="1838"/>
        <v>#DIV/0!</v>
      </c>
      <c r="HB629" s="2" t="e">
        <f t="shared" si="1839"/>
        <v>#DIV/0!</v>
      </c>
      <c r="HC629" s="2" t="e">
        <f t="shared" si="1840"/>
        <v>#DIV/0!</v>
      </c>
      <c r="HD629" s="2" t="e">
        <f t="shared" si="1841"/>
        <v>#DIV/0!</v>
      </c>
      <c r="HE629" s="2" t="e">
        <f t="shared" si="1842"/>
        <v>#DIV/0!</v>
      </c>
      <c r="HF629" s="2" t="e">
        <f t="shared" si="1843"/>
        <v>#DIV/0!</v>
      </c>
      <c r="HG629" s="2" t="e">
        <f t="shared" si="1844"/>
        <v>#DIV/0!</v>
      </c>
      <c r="HH629" s="2" t="e">
        <f t="shared" si="1845"/>
        <v>#DIV/0!</v>
      </c>
      <c r="HI629" s="2" t="e">
        <f t="shared" si="1846"/>
        <v>#DIV/0!</v>
      </c>
      <c r="HJ629" s="11" t="e">
        <f t="shared" si="1847"/>
        <v>#DIV/0!</v>
      </c>
      <c r="HK629" s="60" t="e">
        <f t="shared" si="1848"/>
        <v>#DIV/0!</v>
      </c>
      <c r="HL629" s="57"/>
      <c r="HM629" s="57" t="e">
        <f t="shared" si="1849"/>
        <v>#DIV/0!</v>
      </c>
      <c r="HN629" s="57" t="e">
        <f t="shared" si="1850"/>
        <v>#DIV/0!</v>
      </c>
      <c r="HO629" s="57" t="e">
        <f t="shared" si="1851"/>
        <v>#DIV/0!</v>
      </c>
      <c r="HP629" s="57" t="e">
        <f t="shared" si="1852"/>
        <v>#DIV/0!</v>
      </c>
      <c r="HQ629" s="57" t="e">
        <f t="shared" si="1853"/>
        <v>#DIV/0!</v>
      </c>
      <c r="HR629" s="57"/>
      <c r="HS629" s="57" t="e">
        <f t="shared" si="1854"/>
        <v>#DIV/0!</v>
      </c>
      <c r="HT629" s="57" t="e">
        <f t="shared" si="1855"/>
        <v>#DIV/0!</v>
      </c>
      <c r="HU629" s="57" t="e">
        <f t="shared" si="1856"/>
        <v>#DIV/0!</v>
      </c>
      <c r="HV629" s="57" t="e">
        <f t="shared" si="1857"/>
        <v>#DIV/0!</v>
      </c>
      <c r="HW629" s="57" t="e">
        <f t="shared" si="1858"/>
        <v>#DIV/0!</v>
      </c>
      <c r="HX629" s="57"/>
      <c r="HY629" s="57" t="e">
        <f t="shared" si="1859"/>
        <v>#DIV/0!</v>
      </c>
      <c r="HZ629" s="57" t="e">
        <f t="shared" si="1860"/>
        <v>#DIV/0!</v>
      </c>
      <c r="IA629" s="57"/>
      <c r="IB629" s="61">
        <f t="shared" si="1861"/>
        <v>0</v>
      </c>
      <c r="IC629" s="57" t="str">
        <f t="shared" si="1862"/>
        <v/>
      </c>
      <c r="ID629" s="42"/>
      <c r="IE629" s="2" t="str">
        <f t="shared" si="1863"/>
        <v/>
      </c>
      <c r="IF629" s="60" t="e">
        <f t="shared" si="1864"/>
        <v>#DIV/0!</v>
      </c>
      <c r="IG629" s="60" t="str">
        <f t="shared" si="1865"/>
        <v/>
      </c>
      <c r="IH629" s="60" t="str">
        <f t="shared" si="1866"/>
        <v>zinco-</v>
      </c>
      <c r="II629" s="60" t="str">
        <f t="shared" si="1867"/>
        <v>mangano-</v>
      </c>
      <c r="IJ629" s="60" t="e">
        <f t="shared" si="1868"/>
        <v>#DIV/0!</v>
      </c>
      <c r="IK629" s="60" t="e">
        <f t="shared" si="1869"/>
        <v>#DIV/0!</v>
      </c>
      <c r="IL629" s="60" t="e">
        <f t="shared" si="1870"/>
        <v>#DIV/0!</v>
      </c>
      <c r="IM629" s="60" t="e">
        <f t="shared" si="1871"/>
        <v>#DIV/0!</v>
      </c>
      <c r="IN629" s="60" t="str">
        <f t="shared" si="1872"/>
        <v/>
      </c>
      <c r="IO629" s="60" t="str">
        <f t="shared" si="1873"/>
        <v/>
      </c>
      <c r="IP629" s="57"/>
      <c r="IQ629" s="57" t="str">
        <f t="shared" si="1874"/>
        <v>ERROR!!</v>
      </c>
    </row>
    <row r="630" spans="24:251">
      <c r="X630" s="29">
        <f t="shared" si="1730"/>
        <v>0</v>
      </c>
      <c r="Y630" s="29">
        <f t="shared" si="1731"/>
        <v>0</v>
      </c>
      <c r="Z630" s="29" t="e">
        <f t="shared" si="1732"/>
        <v>#DIV/0!</v>
      </c>
      <c r="AA630" s="29" t="e">
        <f t="shared" si="1733"/>
        <v>#DIV/0!</v>
      </c>
      <c r="AB630" s="29" t="e">
        <f t="shared" si="1734"/>
        <v>#DIV/0!</v>
      </c>
      <c r="AC630" s="29" t="e">
        <f t="shared" si="1735"/>
        <v>#DIV/0!</v>
      </c>
      <c r="AF630" s="23">
        <v>60.084299999999999</v>
      </c>
      <c r="AG630" s="23">
        <v>79.878799999999998</v>
      </c>
      <c r="AH630" s="23">
        <v>101.96120000000001</v>
      </c>
      <c r="AI630" s="23">
        <v>151.99039999999999</v>
      </c>
      <c r="AJ630" s="23">
        <v>159.69</v>
      </c>
      <c r="AK630" s="23">
        <v>71.846400000000003</v>
      </c>
      <c r="AL630" s="23">
        <v>70.9375</v>
      </c>
      <c r="AM630" s="23">
        <v>40.304400000000001</v>
      </c>
      <c r="AN630" s="23">
        <v>56.077399999999997</v>
      </c>
      <c r="AO630" s="23">
        <v>61.978999999999999</v>
      </c>
      <c r="AP630" s="23">
        <v>94.195999999999998</v>
      </c>
      <c r="AQ630" s="23">
        <v>18.998000000000001</v>
      </c>
      <c r="AR630" s="23">
        <v>35.450000000000003</v>
      </c>
      <c r="AS630" s="23">
        <v>29.88</v>
      </c>
      <c r="AT630" s="23">
        <v>74.691999999999993</v>
      </c>
      <c r="AU630" s="23">
        <v>81.39</v>
      </c>
      <c r="AX630" s="54">
        <f t="shared" si="1736"/>
        <v>0</v>
      </c>
      <c r="AY630" s="54">
        <f t="shared" si="1737"/>
        <v>0</v>
      </c>
      <c r="AZ630" s="54">
        <f t="shared" si="1738"/>
        <v>0</v>
      </c>
      <c r="BA630" s="54">
        <f t="shared" si="1739"/>
        <v>0</v>
      </c>
      <c r="BB630" s="54">
        <f t="shared" si="1740"/>
        <v>0</v>
      </c>
      <c r="BC630" s="54">
        <f t="shared" si="1741"/>
        <v>0</v>
      </c>
      <c r="BD630" s="54">
        <f t="shared" si="1742"/>
        <v>0</v>
      </c>
      <c r="BE630" s="54">
        <f t="shared" si="1743"/>
        <v>0</v>
      </c>
      <c r="BF630" s="54">
        <f t="shared" si="1744"/>
        <v>0</v>
      </c>
      <c r="BG630" s="54">
        <f t="shared" si="1745"/>
        <v>0</v>
      </c>
      <c r="BH630" s="54">
        <f t="shared" si="1746"/>
        <v>0</v>
      </c>
      <c r="BI630" s="54">
        <f t="shared" si="1747"/>
        <v>0</v>
      </c>
      <c r="BJ630" s="54">
        <f t="shared" si="1748"/>
        <v>0</v>
      </c>
      <c r="BK630" s="54">
        <f t="shared" si="1749"/>
        <v>0</v>
      </c>
      <c r="BL630" s="54">
        <f t="shared" si="1750"/>
        <v>0</v>
      </c>
      <c r="BM630" s="42"/>
      <c r="BO630" s="54">
        <f>'Norm-coeff'!$C$2+$AX630*'Norm-coeff'!$D$2+$AY630*'Norm-coeff'!$E$2+$AZ630*'Norm-coeff'!$F$2+$BA630*'Norm-coeff'!$G$2+$BB630*'Norm-coeff'!$H$2+$BC630*'Norm-coeff'!$I$2+$BD630*'Norm-coeff'!$J$2+$BE630*'Norm-coeff'!$K$2+$BF630*'Norm-coeff'!$L$2+$BG630*'Norm-coeff'!$M$2+$BH630*'Norm-coeff'!$N$2+$BI630*'Norm-coeff'!$O$2</f>
        <v>5.4045421474420303</v>
      </c>
      <c r="BP630" s="54">
        <f>'Norm-coeff'!$C$3+$AX630*'Norm-coeff'!$D$3+$AY630*'Norm-coeff'!$E$3+$AZ630*'Norm-coeff'!$F$3+$BA630*'Norm-coeff'!$G$3+$BB630*'Norm-coeff'!$H$3+$BC630*'Norm-coeff'!$I$3+$BD630*'Norm-coeff'!$J$3+$BE630*'Norm-coeff'!$K$3+$BF630*'Norm-coeff'!$L$3+$BG630*'Norm-coeff'!$M$3+$BH630*'Norm-coeff'!$N$3+$BI630*'Norm-coeff'!$O$3</f>
        <v>3.15319116612705</v>
      </c>
      <c r="BQ630" s="54">
        <f>'Norm-coeff'!$C$4+$AX630*'Norm-coeff'!$D$4+$AY630*'Norm-coeff'!$E$4+$AZ630*'Norm-coeff'!$F$4+$BA630*'Norm-coeff'!$G$4+$BB630*'Norm-coeff'!$H$4+$BC630*'Norm-coeff'!$I$4+$BD630*'Norm-coeff'!$J$4+$BE630*'Norm-coeff'!$K$4+$BF630*'Norm-coeff'!$L$4+$BG630*'Norm-coeff'!$M$4+$BH630*'Norm-coeff'!$N$4+$BI630*'Norm-coeff'!$O$4</f>
        <v>1.42115649462768</v>
      </c>
      <c r="BR630" s="54">
        <f>'Norm-coeff'!$C$5+$AX630*'Norm-coeff'!$D$5+$AY630*'Norm-coeff'!$E$5+$AZ630*'Norm-coeff'!$F$5+$BA630*'Norm-coeff'!$G$5+$BB630*'Norm-coeff'!$H$5+$BC630*'Norm-coeff'!$I$5+$BD630*'Norm-coeff'!$J$5+$BE630*'Norm-coeff'!$K$5+$BF630*'Norm-coeff'!$L$5+$BG630*'Norm-coeff'!$M$5+$BH630*'Norm-coeff'!$N$5+$BI630*'Norm-coeff'!$O$5</f>
        <v>1.0553329241296201</v>
      </c>
      <c r="BS630" s="54">
        <f>'Norm-coeff'!$C$6+$AX630*'Norm-coeff'!$D$6+$AY630*'Norm-coeff'!$E$6+$AZ630*'Norm-coeff'!$F$6+$BA630*'Norm-coeff'!$G$6+$BB630*'Norm-coeff'!$H$6+$BC630*'Norm-coeff'!$I$6+$BD630*'Norm-coeff'!$J$6+$BE630*'Norm-coeff'!$K$6+$BF630*'Norm-coeff'!$L$6+$BG630*'Norm-coeff'!$M$6+$BH630*'Norm-coeff'!$N$6+$BI630*'Norm-coeff'!$O$6</f>
        <v>-1.48700885495103E-2</v>
      </c>
      <c r="BT630" s="54">
        <f>'Norm-coeff'!$C$7+$AX630*'Norm-coeff'!$D$7+$AY630*'Norm-coeff'!$E$7+$AZ630*'Norm-coeff'!$F$7+$BA630*'Norm-coeff'!$G$7+$BB630*'Norm-coeff'!$H$7+$BC630*'Norm-coeff'!$I$7+$BD630*'Norm-coeff'!$J$7+$BE630*'Norm-coeff'!$K$7+$BF630*'Norm-coeff'!$L$7+$BG630*'Norm-coeff'!$M$7+$BH630*'Norm-coeff'!$N$7+$BI630*'Norm-coeff'!$O$7</f>
        <v>2.0907583608832998</v>
      </c>
      <c r="BU630" s="54">
        <f>'Norm-coeff'!$C$8+$AX630*'Norm-coeff'!$D$8+$AY630*'Norm-coeff'!$E$8+$AZ630*'Norm-coeff'!$F$8+$BA630*'Norm-coeff'!$G$8+$BB630*'Norm-coeff'!$H$8+$BC630*'Norm-coeff'!$I$8+$BD630*'Norm-coeff'!$J$8+$BE630*'Norm-coeff'!$K$8+$BF630*'Norm-coeff'!$L$8+$BG630*'Norm-coeff'!$M$8+$BH630*'Norm-coeff'!$N$8+$BI630*'Norm-coeff'!$O$8</f>
        <v>0.65894159836244504</v>
      </c>
      <c r="BV630" s="54">
        <f>'Norm-coeff'!$C$9+$AX630*'Norm-coeff'!$D$9+$AY630*'Norm-coeff'!$E$9+$AZ630*'Norm-coeff'!$F$9+$BA630*'Norm-coeff'!$G$9+$BB630*'Norm-coeff'!$H$9+$BC630*'Norm-coeff'!$I$9+$BD630*'Norm-coeff'!$J$9+$BE630*'Norm-coeff'!$K$9+$BF630*'Norm-coeff'!$L$9+$BG630*'Norm-coeff'!$M$9+$BH630*'Norm-coeff'!$N$9+$BI630*'Norm-coeff'!$O$9</f>
        <v>1.48961085014701</v>
      </c>
      <c r="BW630" s="54">
        <f>'Norm-coeff'!$C$10+$AX630*'Norm-coeff'!$D$10+$AY630*'Norm-coeff'!$E$10+$AZ630*'Norm-coeff'!$F$10+$BA630*'Norm-coeff'!$G$10+$BB630*'Norm-coeff'!$H$10+$BC630*'Norm-coeff'!$I$10+$BD630*'Norm-coeff'!$J$10+$BE630*'Norm-coeff'!$K$10+$BF630*'Norm-coeff'!$L$10+$BG630*'Norm-coeff'!$M$10+$BH630*'Norm-coeff'!$N$10+$BI630*'Norm-coeff'!$O$10</f>
        <v>1.42058735749591</v>
      </c>
      <c r="BX630" s="54">
        <f>'Norm-coeff'!$C$11+$AX630*'Norm-coeff'!$D$11+$AY630*'Norm-coeff'!$E$11+$AZ630*'Norm-coeff'!$F$11+$BA630*'Norm-coeff'!$G$11+$BB630*'Norm-coeff'!$H$11+$BC630*'Norm-coeff'!$I$11+$BD630*'Norm-coeff'!$J$11+$BE630*'Norm-coeff'!$K$11+$BF630*'Norm-coeff'!$L$11+$BG630*'Norm-coeff'!$M$11+$BH630*'Norm-coeff'!$N$11+$BI630*'Norm-coeff'!$O$11</f>
        <v>0.221233014421479</v>
      </c>
      <c r="BY630" s="54">
        <f>'Norm-coeff'!$C$12+$AX630*'Norm-coeff'!$D$12+$AY630*'Norm-coeff'!$E$12+$AZ630*'Norm-coeff'!$F$12+$BA630*'Norm-coeff'!$G$12+$BB630*'Norm-coeff'!$H$12+$BC630*'Norm-coeff'!$I$12+$BD630*'Norm-coeff'!$J$12+$BE630*'Norm-coeff'!$K$12+$BF630*'Norm-coeff'!$L$12+$BG630*'Norm-coeff'!$M$12+$BH630*'Norm-coeff'!$N$12+$BI630*'Norm-coeff'!$O$12</f>
        <v>0.283527502056037</v>
      </c>
      <c r="BZ630" s="54">
        <f>'Norm-coeff'!$C$13+$AX630*'Norm-coeff'!$D$13+$AY630*'Norm-coeff'!$E$13+$AZ630*'Norm-coeff'!$F$13+$BA630*'Norm-coeff'!$G$13+$BB630*'Norm-coeff'!$H$13+$BC630*'Norm-coeff'!$I$13+$BD630*'Norm-coeff'!$J$13+$BE630*'Norm-coeff'!$K$13+$BF630*'Norm-coeff'!$L$13+$BG630*'Norm-coeff'!$M$13+$BH630*'Norm-coeff'!$N$13+$BI630*'Norm-coeff'!$O$13</f>
        <v>-4.1864930554451202E-2</v>
      </c>
      <c r="CA630" s="54">
        <f>'Norm-coeff'!$C$14+$AX630*'Norm-coeff'!$D$14+$AY630*'Norm-coeff'!$E$14+$AZ630*'Norm-coeff'!$F$14+$BA630*'Norm-coeff'!$G$14+$BB630*'Norm-coeff'!$H$14+$BC630*'Norm-coeff'!$I$14+$BD630*'Norm-coeff'!$J$14+$BE630*'Norm-coeff'!$K$14+$BF630*'Norm-coeff'!$L$14+$BG630*'Norm-coeff'!$M$14+$BH630*'Norm-coeff'!$N$14+$BI630*'Norm-coeff'!$O$14</f>
        <v>4.2526983164477103</v>
      </c>
      <c r="CC630" s="54">
        <f t="shared" si="1875"/>
        <v>0</v>
      </c>
      <c r="CG630" s="54">
        <f t="shared" si="1751"/>
        <v>0</v>
      </c>
      <c r="CH630" s="54">
        <f t="shared" si="1729"/>
        <v>0</v>
      </c>
      <c r="CI630" s="54">
        <f t="shared" si="1752"/>
        <v>0</v>
      </c>
      <c r="CJ630" s="56">
        <f t="shared" si="1753"/>
        <v>0</v>
      </c>
      <c r="CK630" s="54">
        <f t="shared" si="1754"/>
        <v>0</v>
      </c>
      <c r="CL630" s="54">
        <f t="shared" si="1755"/>
        <v>0</v>
      </c>
      <c r="CM630" s="54">
        <f t="shared" si="1756"/>
        <v>0</v>
      </c>
      <c r="CN630" s="54">
        <f t="shared" si="1757"/>
        <v>0</v>
      </c>
      <c r="CO630" s="54">
        <f t="shared" si="1758"/>
        <v>0</v>
      </c>
      <c r="CP630" s="54">
        <f t="shared" si="1759"/>
        <v>0</v>
      </c>
      <c r="CQ630" s="54">
        <f t="shared" si="1760"/>
        <v>0</v>
      </c>
      <c r="CR630" s="54">
        <f t="shared" si="1761"/>
        <v>0</v>
      </c>
      <c r="CS630" s="54">
        <f t="shared" si="1762"/>
        <v>0</v>
      </c>
      <c r="CU630" s="54">
        <f t="shared" si="1763"/>
        <v>0</v>
      </c>
      <c r="CV630" s="54">
        <f t="shared" si="1764"/>
        <v>0</v>
      </c>
      <c r="CW630" s="54">
        <f t="shared" si="1765"/>
        <v>0</v>
      </c>
      <c r="CX630" s="54">
        <f t="shared" si="1766"/>
        <v>0</v>
      </c>
      <c r="CZ630" s="54">
        <f t="shared" si="1767"/>
        <v>0</v>
      </c>
      <c r="DA630" s="54">
        <f t="shared" si="1768"/>
        <v>0</v>
      </c>
      <c r="DB630" s="54">
        <f t="shared" si="1769"/>
        <v>0</v>
      </c>
      <c r="DC630" s="54">
        <f t="shared" si="1770"/>
        <v>0</v>
      </c>
      <c r="DD630" s="54">
        <f t="shared" si="1771"/>
        <v>0</v>
      </c>
      <c r="DE630" s="54">
        <f t="shared" si="1772"/>
        <v>0</v>
      </c>
      <c r="DF630" s="54">
        <f t="shared" si="1773"/>
        <v>0</v>
      </c>
      <c r="DG630" s="54">
        <f t="shared" si="1774"/>
        <v>2</v>
      </c>
      <c r="DH630" s="71">
        <f t="shared" si="1775"/>
        <v>0</v>
      </c>
      <c r="DI630" s="71">
        <f t="shared" si="1776"/>
        <v>0</v>
      </c>
      <c r="DJ630" s="54">
        <f t="shared" si="1777"/>
        <v>0</v>
      </c>
      <c r="DK630" s="54">
        <f t="shared" si="1778"/>
        <v>2</v>
      </c>
      <c r="DL630" s="4">
        <f t="shared" si="1703"/>
        <v>0</v>
      </c>
      <c r="DM630" s="3">
        <f t="shared" si="1779"/>
        <v>0</v>
      </c>
      <c r="DN630" s="3">
        <f t="shared" si="1780"/>
        <v>0</v>
      </c>
      <c r="DO630" s="4" t="e">
        <f t="shared" si="1781"/>
        <v>#DIV/0!</v>
      </c>
      <c r="DP630" s="57"/>
      <c r="DQ630" s="57"/>
      <c r="DR630" s="56">
        <f t="shared" si="1704"/>
        <v>2</v>
      </c>
      <c r="DS630" s="56">
        <f t="shared" si="1705"/>
        <v>0</v>
      </c>
      <c r="DT630" s="38">
        <f t="shared" si="1706"/>
        <v>0</v>
      </c>
      <c r="DU630" s="38">
        <f t="shared" si="1782"/>
        <v>2</v>
      </c>
      <c r="DV630" s="38">
        <f t="shared" si="1707"/>
        <v>0</v>
      </c>
      <c r="DW630" s="39">
        <f t="shared" si="1708"/>
        <v>0</v>
      </c>
      <c r="DX630" s="39">
        <f t="shared" si="1709"/>
        <v>0</v>
      </c>
      <c r="DY630" s="39">
        <f t="shared" si="1710"/>
        <v>0</v>
      </c>
      <c r="DZ630" s="39">
        <f t="shared" si="1711"/>
        <v>0</v>
      </c>
      <c r="EA630" s="39">
        <f t="shared" si="1712"/>
        <v>0</v>
      </c>
      <c r="EB630" s="37" t="e">
        <f t="shared" si="1783"/>
        <v>#DIV/0!</v>
      </c>
      <c r="EC630" s="37" t="e">
        <f t="shared" si="1784"/>
        <v>#DIV/0!</v>
      </c>
      <c r="ED630" s="37" t="e">
        <f t="shared" si="1785"/>
        <v>#DIV/0!</v>
      </c>
      <c r="EE630" s="37" t="e">
        <f t="shared" si="1786"/>
        <v>#DIV/0!</v>
      </c>
      <c r="EF630" s="39" t="e">
        <f t="shared" si="1787"/>
        <v>#DIV/0!</v>
      </c>
      <c r="EG630" s="37" t="e">
        <f t="shared" si="1788"/>
        <v>#DIV/0!</v>
      </c>
      <c r="EH630" s="37" t="e">
        <f t="shared" si="1789"/>
        <v>#DIV/0!</v>
      </c>
      <c r="EI630" s="11" t="b">
        <f t="shared" si="1790"/>
        <v>1</v>
      </c>
      <c r="EJ630" s="11" t="b">
        <f t="shared" si="1791"/>
        <v>0</v>
      </c>
      <c r="EK630" s="39" t="e">
        <f t="shared" si="1792"/>
        <v>#DIV/0!</v>
      </c>
      <c r="EL630" s="39" t="e">
        <f t="shared" si="1793"/>
        <v>#DIV/0!</v>
      </c>
      <c r="EM630" s="39" t="e">
        <f t="shared" si="1794"/>
        <v>#DIV/0!</v>
      </c>
      <c r="EN630" s="39" t="e">
        <f t="shared" si="1795"/>
        <v>#DIV/0!</v>
      </c>
      <c r="EO630" s="39" t="e">
        <f t="shared" si="1796"/>
        <v>#DIV/0!</v>
      </c>
      <c r="EP630" s="39" t="e">
        <f t="shared" si="1797"/>
        <v>#DIV/0!</v>
      </c>
      <c r="EQ630" s="39" t="e">
        <f t="shared" si="1798"/>
        <v>#DIV/0!</v>
      </c>
      <c r="ER630" s="39" t="e">
        <f t="shared" si="1799"/>
        <v>#DIV/0!</v>
      </c>
      <c r="ES630" s="58" t="str">
        <f t="shared" si="1800"/>
        <v>(OH,F,Cl)-dominate amphibole</v>
      </c>
      <c r="ET630" s="58" t="e">
        <f t="shared" si="1801"/>
        <v>#N/A</v>
      </c>
      <c r="EU630" s="56">
        <f t="shared" si="1713"/>
        <v>0</v>
      </c>
      <c r="EV630" s="56">
        <f t="shared" si="1714"/>
        <v>0</v>
      </c>
      <c r="EW630" s="56">
        <f t="shared" si="1715"/>
        <v>0</v>
      </c>
      <c r="EX630" s="56">
        <f t="shared" si="1716"/>
        <v>0</v>
      </c>
      <c r="EY630" s="56">
        <f t="shared" si="1717"/>
        <v>0</v>
      </c>
      <c r="EZ630" s="56">
        <f t="shared" si="1718"/>
        <v>0</v>
      </c>
      <c r="FA630" s="39">
        <f t="shared" si="1719"/>
        <v>0</v>
      </c>
      <c r="FB630" s="39">
        <f t="shared" si="1720"/>
        <v>0</v>
      </c>
      <c r="FC630" s="54">
        <f t="shared" si="1721"/>
        <v>0</v>
      </c>
      <c r="FD630" s="54">
        <f t="shared" si="1722"/>
        <v>0</v>
      </c>
      <c r="FE630" s="39">
        <f t="shared" si="1723"/>
        <v>0</v>
      </c>
      <c r="FF630" s="54">
        <f t="shared" si="1724"/>
        <v>0</v>
      </c>
      <c r="FG630" s="39">
        <f t="shared" si="1725"/>
        <v>0</v>
      </c>
      <c r="FH630" s="39">
        <f t="shared" si="1802"/>
        <v>0</v>
      </c>
      <c r="FI630" s="39">
        <f t="shared" si="1803"/>
        <v>0</v>
      </c>
      <c r="FJ630" s="39">
        <f t="shared" si="1804"/>
        <v>0</v>
      </c>
      <c r="FK630" s="39" t="e">
        <f t="shared" si="1805"/>
        <v>#DIV/0!</v>
      </c>
      <c r="FL630" s="39" t="e">
        <f t="shared" si="1806"/>
        <v>#DIV/0!</v>
      </c>
      <c r="FM630" s="39" t="e">
        <f t="shared" si="1807"/>
        <v>#DIV/0!</v>
      </c>
      <c r="FN630" s="39">
        <f t="shared" si="1808"/>
        <v>1</v>
      </c>
      <c r="FO630" s="39">
        <f t="shared" si="1726"/>
        <v>0</v>
      </c>
      <c r="FP630" s="39">
        <f t="shared" si="1727"/>
        <v>0</v>
      </c>
      <c r="FQ630" s="39">
        <f t="shared" si="1728"/>
        <v>0</v>
      </c>
      <c r="FR630" s="39">
        <f t="shared" si="1809"/>
        <v>0</v>
      </c>
      <c r="FS630" s="39">
        <f t="shared" si="1810"/>
        <v>0</v>
      </c>
      <c r="FU630" s="39" t="e">
        <f t="shared" si="1811"/>
        <v>#DIV/0!</v>
      </c>
      <c r="FV630" s="39" t="e">
        <f t="shared" si="1812"/>
        <v>#DIV/0!</v>
      </c>
      <c r="FW630" s="39" t="e">
        <f t="shared" si="1813"/>
        <v>#DIV/0!</v>
      </c>
      <c r="FY630" s="39" t="e">
        <f t="shared" si="1814"/>
        <v>#DIV/0!</v>
      </c>
      <c r="FZ630" s="39" t="e">
        <f t="shared" si="1815"/>
        <v>#DIV/0!</v>
      </c>
      <c r="GA630" s="39" t="e">
        <f t="shared" si="1816"/>
        <v>#DIV/0!</v>
      </c>
      <c r="GB630" s="39" t="e">
        <f t="shared" si="1817"/>
        <v>#DIV/0!</v>
      </c>
      <c r="GC630" s="39" t="e">
        <f t="shared" si="1818"/>
        <v>#DIV/0!</v>
      </c>
      <c r="GD630" s="39" t="e">
        <f t="shared" si="1819"/>
        <v>#DIV/0!</v>
      </c>
      <c r="GE630" s="39" t="e">
        <f t="shared" si="1820"/>
        <v>#DIV/0!</v>
      </c>
      <c r="GF630" s="39" t="e">
        <f t="shared" si="1821"/>
        <v>#DIV/0!</v>
      </c>
      <c r="GG630" s="39" t="e">
        <f t="shared" si="1822"/>
        <v>#DIV/0!</v>
      </c>
      <c r="GH630" s="39" t="e">
        <f t="shared" si="1823"/>
        <v>#DIV/0!</v>
      </c>
      <c r="GI630" s="39"/>
      <c r="GJ630" s="39" t="e">
        <f t="shared" si="1824"/>
        <v>#DIV/0!</v>
      </c>
      <c r="GK630" s="39" t="e">
        <f t="shared" si="1825"/>
        <v>#DIV/0!</v>
      </c>
      <c r="GL630" s="39" t="e">
        <f t="shared" si="1826"/>
        <v>#DIV/0!</v>
      </c>
      <c r="GM630" s="39" t="e">
        <f t="shared" si="1827"/>
        <v>#DIV/0!</v>
      </c>
      <c r="GN630" s="39" t="e">
        <f t="shared" si="1828"/>
        <v>#DIV/0!</v>
      </c>
      <c r="GO630" s="57"/>
      <c r="GP630" s="57" t="e">
        <f t="shared" si="1829"/>
        <v>#DIV/0!</v>
      </c>
      <c r="GQ630" s="59" t="e">
        <f t="shared" si="1830"/>
        <v>#DIV/0!</v>
      </c>
      <c r="GR630" s="41" t="e">
        <f t="shared" si="1831"/>
        <v>#DIV/0!</v>
      </c>
      <c r="GS630" s="57" t="e">
        <f t="shared" si="1832"/>
        <v>#DIV/0!</v>
      </c>
      <c r="GT630" s="57" t="e">
        <f t="shared" si="1833"/>
        <v>#DIV/0!</v>
      </c>
      <c r="GU630" s="57" t="e">
        <f t="shared" si="1834"/>
        <v>#DIV/0!</v>
      </c>
      <c r="GV630" s="57"/>
      <c r="GW630" s="42" t="e">
        <f t="shared" si="1835"/>
        <v>#DIV/0!</v>
      </c>
      <c r="GX630" s="42" t="e">
        <f t="shared" si="1836"/>
        <v>#DIV/0!</v>
      </c>
      <c r="GY630" s="42" t="e">
        <f t="shared" si="1837"/>
        <v>#DIV/0!</v>
      </c>
      <c r="GZ630" s="57"/>
      <c r="HA630" s="2" t="e">
        <f t="shared" si="1838"/>
        <v>#DIV/0!</v>
      </c>
      <c r="HB630" s="2" t="e">
        <f t="shared" si="1839"/>
        <v>#DIV/0!</v>
      </c>
      <c r="HC630" s="2" t="e">
        <f t="shared" si="1840"/>
        <v>#DIV/0!</v>
      </c>
      <c r="HD630" s="2" t="e">
        <f t="shared" si="1841"/>
        <v>#DIV/0!</v>
      </c>
      <c r="HE630" s="2" t="e">
        <f t="shared" si="1842"/>
        <v>#DIV/0!</v>
      </c>
      <c r="HF630" s="2" t="e">
        <f t="shared" si="1843"/>
        <v>#DIV/0!</v>
      </c>
      <c r="HG630" s="2" t="e">
        <f t="shared" si="1844"/>
        <v>#DIV/0!</v>
      </c>
      <c r="HH630" s="2" t="e">
        <f t="shared" si="1845"/>
        <v>#DIV/0!</v>
      </c>
      <c r="HI630" s="2" t="e">
        <f t="shared" si="1846"/>
        <v>#DIV/0!</v>
      </c>
      <c r="HJ630" s="11" t="e">
        <f t="shared" si="1847"/>
        <v>#DIV/0!</v>
      </c>
      <c r="HK630" s="60" t="e">
        <f t="shared" si="1848"/>
        <v>#DIV/0!</v>
      </c>
      <c r="HL630" s="57"/>
      <c r="HM630" s="57" t="e">
        <f t="shared" si="1849"/>
        <v>#DIV/0!</v>
      </c>
      <c r="HN630" s="57" t="e">
        <f t="shared" si="1850"/>
        <v>#DIV/0!</v>
      </c>
      <c r="HO630" s="57" t="e">
        <f t="shared" si="1851"/>
        <v>#DIV/0!</v>
      </c>
      <c r="HP630" s="57" t="e">
        <f t="shared" si="1852"/>
        <v>#DIV/0!</v>
      </c>
      <c r="HQ630" s="57" t="e">
        <f t="shared" si="1853"/>
        <v>#DIV/0!</v>
      </c>
      <c r="HR630" s="57"/>
      <c r="HS630" s="57" t="e">
        <f t="shared" si="1854"/>
        <v>#DIV/0!</v>
      </c>
      <c r="HT630" s="57" t="e">
        <f t="shared" si="1855"/>
        <v>#DIV/0!</v>
      </c>
      <c r="HU630" s="57" t="e">
        <f t="shared" si="1856"/>
        <v>#DIV/0!</v>
      </c>
      <c r="HV630" s="57" t="e">
        <f t="shared" si="1857"/>
        <v>#DIV/0!</v>
      </c>
      <c r="HW630" s="57" t="e">
        <f t="shared" si="1858"/>
        <v>#DIV/0!</v>
      </c>
      <c r="HX630" s="57"/>
      <c r="HY630" s="57" t="e">
        <f t="shared" si="1859"/>
        <v>#DIV/0!</v>
      </c>
      <c r="HZ630" s="57" t="e">
        <f t="shared" si="1860"/>
        <v>#DIV/0!</v>
      </c>
      <c r="IA630" s="57"/>
      <c r="IB630" s="61">
        <f t="shared" si="1861"/>
        <v>0</v>
      </c>
      <c r="IC630" s="57" t="str">
        <f t="shared" si="1862"/>
        <v/>
      </c>
      <c r="ID630" s="42"/>
      <c r="IE630" s="2" t="str">
        <f t="shared" si="1863"/>
        <v/>
      </c>
      <c r="IF630" s="60" t="e">
        <f t="shared" si="1864"/>
        <v>#DIV/0!</v>
      </c>
      <c r="IG630" s="60" t="str">
        <f t="shared" si="1865"/>
        <v/>
      </c>
      <c r="IH630" s="60" t="str">
        <f t="shared" si="1866"/>
        <v>zinco-</v>
      </c>
      <c r="II630" s="60" t="str">
        <f t="shared" si="1867"/>
        <v>mangano-</v>
      </c>
      <c r="IJ630" s="60" t="e">
        <f t="shared" si="1868"/>
        <v>#DIV/0!</v>
      </c>
      <c r="IK630" s="60" t="e">
        <f t="shared" si="1869"/>
        <v>#DIV/0!</v>
      </c>
      <c r="IL630" s="60" t="e">
        <f t="shared" si="1870"/>
        <v>#DIV/0!</v>
      </c>
      <c r="IM630" s="60" t="e">
        <f t="shared" si="1871"/>
        <v>#DIV/0!</v>
      </c>
      <c r="IN630" s="60" t="str">
        <f t="shared" si="1872"/>
        <v/>
      </c>
      <c r="IO630" s="60" t="str">
        <f t="shared" si="1873"/>
        <v/>
      </c>
      <c r="IP630" s="57"/>
      <c r="IQ630" s="57" t="str">
        <f t="shared" si="1874"/>
        <v>ERROR!!</v>
      </c>
    </row>
    <row r="631" spans="24:251">
      <c r="X631" s="29">
        <f t="shared" si="1730"/>
        <v>0</v>
      </c>
      <c r="Y631" s="29">
        <f t="shared" si="1731"/>
        <v>0</v>
      </c>
      <c r="Z631" s="29" t="e">
        <f t="shared" si="1732"/>
        <v>#DIV/0!</v>
      </c>
      <c r="AA631" s="29" t="e">
        <f t="shared" si="1733"/>
        <v>#DIV/0!</v>
      </c>
      <c r="AB631" s="29" t="e">
        <f t="shared" si="1734"/>
        <v>#DIV/0!</v>
      </c>
      <c r="AC631" s="29" t="e">
        <f t="shared" si="1735"/>
        <v>#DIV/0!</v>
      </c>
      <c r="AF631" s="23">
        <v>60.084299999999999</v>
      </c>
      <c r="AG631" s="23">
        <v>79.878799999999998</v>
      </c>
      <c r="AH631" s="23">
        <v>101.96120000000001</v>
      </c>
      <c r="AI631" s="23">
        <v>151.99039999999999</v>
      </c>
      <c r="AJ631" s="23">
        <v>159.69</v>
      </c>
      <c r="AK631" s="23">
        <v>71.846400000000003</v>
      </c>
      <c r="AL631" s="23">
        <v>70.9375</v>
      </c>
      <c r="AM631" s="23">
        <v>40.304400000000001</v>
      </c>
      <c r="AN631" s="23">
        <v>56.077399999999997</v>
      </c>
      <c r="AO631" s="23">
        <v>61.978999999999999</v>
      </c>
      <c r="AP631" s="23">
        <v>94.195999999999998</v>
      </c>
      <c r="AQ631" s="23">
        <v>18.998000000000001</v>
      </c>
      <c r="AR631" s="23">
        <v>35.450000000000003</v>
      </c>
      <c r="AS631" s="23">
        <v>29.88</v>
      </c>
      <c r="AT631" s="23">
        <v>74.691999999999993</v>
      </c>
      <c r="AU631" s="23">
        <v>81.39</v>
      </c>
      <c r="AX631" s="54">
        <f t="shared" si="1736"/>
        <v>0</v>
      </c>
      <c r="AY631" s="54">
        <f t="shared" si="1737"/>
        <v>0</v>
      </c>
      <c r="AZ631" s="54">
        <f t="shared" si="1738"/>
        <v>0</v>
      </c>
      <c r="BA631" s="54">
        <f t="shared" si="1739"/>
        <v>0</v>
      </c>
      <c r="BB631" s="54">
        <f t="shared" si="1740"/>
        <v>0</v>
      </c>
      <c r="BC631" s="54">
        <f t="shared" si="1741"/>
        <v>0</v>
      </c>
      <c r="BD631" s="54">
        <f t="shared" si="1742"/>
        <v>0</v>
      </c>
      <c r="BE631" s="54">
        <f t="shared" si="1743"/>
        <v>0</v>
      </c>
      <c r="BF631" s="54">
        <f t="shared" si="1744"/>
        <v>0</v>
      </c>
      <c r="BG631" s="54">
        <f t="shared" si="1745"/>
        <v>0</v>
      </c>
      <c r="BH631" s="54">
        <f t="shared" si="1746"/>
        <v>0</v>
      </c>
      <c r="BI631" s="54">
        <f t="shared" si="1747"/>
        <v>0</v>
      </c>
      <c r="BJ631" s="54">
        <f t="shared" si="1748"/>
        <v>0</v>
      </c>
      <c r="BK631" s="54">
        <f t="shared" si="1749"/>
        <v>0</v>
      </c>
      <c r="BL631" s="54">
        <f t="shared" si="1750"/>
        <v>0</v>
      </c>
      <c r="BM631" s="42"/>
      <c r="BO631" s="54">
        <f>'Norm-coeff'!$C$2+$AX631*'Norm-coeff'!$D$2+$AY631*'Norm-coeff'!$E$2+$AZ631*'Norm-coeff'!$F$2+$BA631*'Norm-coeff'!$G$2+$BB631*'Norm-coeff'!$H$2+$BC631*'Norm-coeff'!$I$2+$BD631*'Norm-coeff'!$J$2+$BE631*'Norm-coeff'!$K$2+$BF631*'Norm-coeff'!$L$2+$BG631*'Norm-coeff'!$M$2+$BH631*'Norm-coeff'!$N$2+$BI631*'Norm-coeff'!$O$2</f>
        <v>5.4045421474420303</v>
      </c>
      <c r="BP631" s="54">
        <f>'Norm-coeff'!$C$3+$AX631*'Norm-coeff'!$D$3+$AY631*'Norm-coeff'!$E$3+$AZ631*'Norm-coeff'!$F$3+$BA631*'Norm-coeff'!$G$3+$BB631*'Norm-coeff'!$H$3+$BC631*'Norm-coeff'!$I$3+$BD631*'Norm-coeff'!$J$3+$BE631*'Norm-coeff'!$K$3+$BF631*'Norm-coeff'!$L$3+$BG631*'Norm-coeff'!$M$3+$BH631*'Norm-coeff'!$N$3+$BI631*'Norm-coeff'!$O$3</f>
        <v>3.15319116612705</v>
      </c>
      <c r="BQ631" s="54">
        <f>'Norm-coeff'!$C$4+$AX631*'Norm-coeff'!$D$4+$AY631*'Norm-coeff'!$E$4+$AZ631*'Norm-coeff'!$F$4+$BA631*'Norm-coeff'!$G$4+$BB631*'Norm-coeff'!$H$4+$BC631*'Norm-coeff'!$I$4+$BD631*'Norm-coeff'!$J$4+$BE631*'Norm-coeff'!$K$4+$BF631*'Norm-coeff'!$L$4+$BG631*'Norm-coeff'!$M$4+$BH631*'Norm-coeff'!$N$4+$BI631*'Norm-coeff'!$O$4</f>
        <v>1.42115649462768</v>
      </c>
      <c r="BR631" s="54">
        <f>'Norm-coeff'!$C$5+$AX631*'Norm-coeff'!$D$5+$AY631*'Norm-coeff'!$E$5+$AZ631*'Norm-coeff'!$F$5+$BA631*'Norm-coeff'!$G$5+$BB631*'Norm-coeff'!$H$5+$BC631*'Norm-coeff'!$I$5+$BD631*'Norm-coeff'!$J$5+$BE631*'Norm-coeff'!$K$5+$BF631*'Norm-coeff'!$L$5+$BG631*'Norm-coeff'!$M$5+$BH631*'Norm-coeff'!$N$5+$BI631*'Norm-coeff'!$O$5</f>
        <v>1.0553329241296201</v>
      </c>
      <c r="BS631" s="54">
        <f>'Norm-coeff'!$C$6+$AX631*'Norm-coeff'!$D$6+$AY631*'Norm-coeff'!$E$6+$AZ631*'Norm-coeff'!$F$6+$BA631*'Norm-coeff'!$G$6+$BB631*'Norm-coeff'!$H$6+$BC631*'Norm-coeff'!$I$6+$BD631*'Norm-coeff'!$J$6+$BE631*'Norm-coeff'!$K$6+$BF631*'Norm-coeff'!$L$6+$BG631*'Norm-coeff'!$M$6+$BH631*'Norm-coeff'!$N$6+$BI631*'Norm-coeff'!$O$6</f>
        <v>-1.48700885495103E-2</v>
      </c>
      <c r="BT631" s="54">
        <f>'Norm-coeff'!$C$7+$AX631*'Norm-coeff'!$D$7+$AY631*'Norm-coeff'!$E$7+$AZ631*'Norm-coeff'!$F$7+$BA631*'Norm-coeff'!$G$7+$BB631*'Norm-coeff'!$H$7+$BC631*'Norm-coeff'!$I$7+$BD631*'Norm-coeff'!$J$7+$BE631*'Norm-coeff'!$K$7+$BF631*'Norm-coeff'!$L$7+$BG631*'Norm-coeff'!$M$7+$BH631*'Norm-coeff'!$N$7+$BI631*'Norm-coeff'!$O$7</f>
        <v>2.0907583608832998</v>
      </c>
      <c r="BU631" s="54">
        <f>'Norm-coeff'!$C$8+$AX631*'Norm-coeff'!$D$8+$AY631*'Norm-coeff'!$E$8+$AZ631*'Norm-coeff'!$F$8+$BA631*'Norm-coeff'!$G$8+$BB631*'Norm-coeff'!$H$8+$BC631*'Norm-coeff'!$I$8+$BD631*'Norm-coeff'!$J$8+$BE631*'Norm-coeff'!$K$8+$BF631*'Norm-coeff'!$L$8+$BG631*'Norm-coeff'!$M$8+$BH631*'Norm-coeff'!$N$8+$BI631*'Norm-coeff'!$O$8</f>
        <v>0.65894159836244504</v>
      </c>
      <c r="BV631" s="54">
        <f>'Norm-coeff'!$C$9+$AX631*'Norm-coeff'!$D$9+$AY631*'Norm-coeff'!$E$9+$AZ631*'Norm-coeff'!$F$9+$BA631*'Norm-coeff'!$G$9+$BB631*'Norm-coeff'!$H$9+$BC631*'Norm-coeff'!$I$9+$BD631*'Norm-coeff'!$J$9+$BE631*'Norm-coeff'!$K$9+$BF631*'Norm-coeff'!$L$9+$BG631*'Norm-coeff'!$M$9+$BH631*'Norm-coeff'!$N$9+$BI631*'Norm-coeff'!$O$9</f>
        <v>1.48961085014701</v>
      </c>
      <c r="BW631" s="54">
        <f>'Norm-coeff'!$C$10+$AX631*'Norm-coeff'!$D$10+$AY631*'Norm-coeff'!$E$10+$AZ631*'Norm-coeff'!$F$10+$BA631*'Norm-coeff'!$G$10+$BB631*'Norm-coeff'!$H$10+$BC631*'Norm-coeff'!$I$10+$BD631*'Norm-coeff'!$J$10+$BE631*'Norm-coeff'!$K$10+$BF631*'Norm-coeff'!$L$10+$BG631*'Norm-coeff'!$M$10+$BH631*'Norm-coeff'!$N$10+$BI631*'Norm-coeff'!$O$10</f>
        <v>1.42058735749591</v>
      </c>
      <c r="BX631" s="54">
        <f>'Norm-coeff'!$C$11+$AX631*'Norm-coeff'!$D$11+$AY631*'Norm-coeff'!$E$11+$AZ631*'Norm-coeff'!$F$11+$BA631*'Norm-coeff'!$G$11+$BB631*'Norm-coeff'!$H$11+$BC631*'Norm-coeff'!$I$11+$BD631*'Norm-coeff'!$J$11+$BE631*'Norm-coeff'!$K$11+$BF631*'Norm-coeff'!$L$11+$BG631*'Norm-coeff'!$M$11+$BH631*'Norm-coeff'!$N$11+$BI631*'Norm-coeff'!$O$11</f>
        <v>0.221233014421479</v>
      </c>
      <c r="BY631" s="54">
        <f>'Norm-coeff'!$C$12+$AX631*'Norm-coeff'!$D$12+$AY631*'Norm-coeff'!$E$12+$AZ631*'Norm-coeff'!$F$12+$BA631*'Norm-coeff'!$G$12+$BB631*'Norm-coeff'!$H$12+$BC631*'Norm-coeff'!$I$12+$BD631*'Norm-coeff'!$J$12+$BE631*'Norm-coeff'!$K$12+$BF631*'Norm-coeff'!$L$12+$BG631*'Norm-coeff'!$M$12+$BH631*'Norm-coeff'!$N$12+$BI631*'Norm-coeff'!$O$12</f>
        <v>0.283527502056037</v>
      </c>
      <c r="BZ631" s="54">
        <f>'Norm-coeff'!$C$13+$AX631*'Norm-coeff'!$D$13+$AY631*'Norm-coeff'!$E$13+$AZ631*'Norm-coeff'!$F$13+$BA631*'Norm-coeff'!$G$13+$BB631*'Norm-coeff'!$H$13+$BC631*'Norm-coeff'!$I$13+$BD631*'Norm-coeff'!$J$13+$BE631*'Norm-coeff'!$K$13+$BF631*'Norm-coeff'!$L$13+$BG631*'Norm-coeff'!$M$13+$BH631*'Norm-coeff'!$N$13+$BI631*'Norm-coeff'!$O$13</f>
        <v>-4.1864930554451202E-2</v>
      </c>
      <c r="CA631" s="54">
        <f>'Norm-coeff'!$C$14+$AX631*'Norm-coeff'!$D$14+$AY631*'Norm-coeff'!$E$14+$AZ631*'Norm-coeff'!$F$14+$BA631*'Norm-coeff'!$G$14+$BB631*'Norm-coeff'!$H$14+$BC631*'Norm-coeff'!$I$14+$BD631*'Norm-coeff'!$J$14+$BE631*'Norm-coeff'!$K$14+$BF631*'Norm-coeff'!$L$14+$BG631*'Norm-coeff'!$M$14+$BH631*'Norm-coeff'!$N$14+$BI631*'Norm-coeff'!$O$14</f>
        <v>4.2526983164477103</v>
      </c>
      <c r="CC631" s="54">
        <f t="shared" si="1875"/>
        <v>0</v>
      </c>
      <c r="CG631" s="54">
        <f t="shared" si="1751"/>
        <v>0</v>
      </c>
      <c r="CH631" s="54">
        <f t="shared" si="1729"/>
        <v>0</v>
      </c>
      <c r="CI631" s="54">
        <f t="shared" si="1752"/>
        <v>0</v>
      </c>
      <c r="CJ631" s="56">
        <f t="shared" si="1753"/>
        <v>0</v>
      </c>
      <c r="CK631" s="54">
        <f t="shared" si="1754"/>
        <v>0</v>
      </c>
      <c r="CL631" s="54">
        <f t="shared" si="1755"/>
        <v>0</v>
      </c>
      <c r="CM631" s="54">
        <f t="shared" si="1756"/>
        <v>0</v>
      </c>
      <c r="CN631" s="54">
        <f t="shared" si="1757"/>
        <v>0</v>
      </c>
      <c r="CO631" s="54">
        <f t="shared" si="1758"/>
        <v>0</v>
      </c>
      <c r="CP631" s="54">
        <f t="shared" si="1759"/>
        <v>0</v>
      </c>
      <c r="CQ631" s="54">
        <f t="shared" si="1760"/>
        <v>0</v>
      </c>
      <c r="CR631" s="54">
        <f t="shared" si="1761"/>
        <v>0</v>
      </c>
      <c r="CS631" s="54">
        <f t="shared" si="1762"/>
        <v>0</v>
      </c>
      <c r="CU631" s="54">
        <f t="shared" si="1763"/>
        <v>0</v>
      </c>
      <c r="CV631" s="54">
        <f t="shared" si="1764"/>
        <v>0</v>
      </c>
      <c r="CW631" s="54">
        <f t="shared" si="1765"/>
        <v>0</v>
      </c>
      <c r="CX631" s="54">
        <f t="shared" si="1766"/>
        <v>0</v>
      </c>
      <c r="CZ631" s="54">
        <f t="shared" si="1767"/>
        <v>0</v>
      </c>
      <c r="DA631" s="54">
        <f t="shared" si="1768"/>
        <v>0</v>
      </c>
      <c r="DB631" s="54">
        <f t="shared" si="1769"/>
        <v>0</v>
      </c>
      <c r="DC631" s="54">
        <f t="shared" si="1770"/>
        <v>0</v>
      </c>
      <c r="DD631" s="54">
        <f t="shared" si="1771"/>
        <v>0</v>
      </c>
      <c r="DE631" s="54">
        <f t="shared" si="1772"/>
        <v>0</v>
      </c>
      <c r="DF631" s="54">
        <f t="shared" si="1773"/>
        <v>0</v>
      </c>
      <c r="DG631" s="54">
        <f t="shared" si="1774"/>
        <v>2</v>
      </c>
      <c r="DH631" s="71">
        <f t="shared" si="1775"/>
        <v>0</v>
      </c>
      <c r="DI631" s="71">
        <f t="shared" si="1776"/>
        <v>0</v>
      </c>
      <c r="DJ631" s="54">
        <f t="shared" si="1777"/>
        <v>0</v>
      </c>
      <c r="DK631" s="54">
        <f t="shared" si="1778"/>
        <v>2</v>
      </c>
      <c r="DL631" s="4">
        <f t="shared" si="1703"/>
        <v>0</v>
      </c>
      <c r="DM631" s="3">
        <f t="shared" si="1779"/>
        <v>0</v>
      </c>
      <c r="DN631" s="3">
        <f t="shared" si="1780"/>
        <v>0</v>
      </c>
      <c r="DO631" s="4" t="e">
        <f t="shared" si="1781"/>
        <v>#DIV/0!</v>
      </c>
      <c r="DP631" s="57"/>
      <c r="DQ631" s="57"/>
      <c r="DR631" s="56">
        <f t="shared" si="1704"/>
        <v>2</v>
      </c>
      <c r="DS631" s="56">
        <f t="shared" si="1705"/>
        <v>0</v>
      </c>
      <c r="DT631" s="38">
        <f t="shared" si="1706"/>
        <v>0</v>
      </c>
      <c r="DU631" s="38">
        <f t="shared" si="1782"/>
        <v>2</v>
      </c>
      <c r="DV631" s="38">
        <f t="shared" si="1707"/>
        <v>0</v>
      </c>
      <c r="DW631" s="39">
        <f t="shared" si="1708"/>
        <v>0</v>
      </c>
      <c r="DX631" s="39">
        <f t="shared" si="1709"/>
        <v>0</v>
      </c>
      <c r="DY631" s="39">
        <f t="shared" si="1710"/>
        <v>0</v>
      </c>
      <c r="DZ631" s="39">
        <f t="shared" si="1711"/>
        <v>0</v>
      </c>
      <c r="EA631" s="39">
        <f t="shared" si="1712"/>
        <v>0</v>
      </c>
      <c r="EB631" s="37" t="e">
        <f t="shared" si="1783"/>
        <v>#DIV/0!</v>
      </c>
      <c r="EC631" s="37" t="e">
        <f t="shared" si="1784"/>
        <v>#DIV/0!</v>
      </c>
      <c r="ED631" s="37" t="e">
        <f t="shared" si="1785"/>
        <v>#DIV/0!</v>
      </c>
      <c r="EE631" s="37" t="e">
        <f t="shared" si="1786"/>
        <v>#DIV/0!</v>
      </c>
      <c r="EF631" s="39" t="e">
        <f t="shared" si="1787"/>
        <v>#DIV/0!</v>
      </c>
      <c r="EG631" s="37" t="e">
        <f t="shared" si="1788"/>
        <v>#DIV/0!</v>
      </c>
      <c r="EH631" s="37" t="e">
        <f t="shared" si="1789"/>
        <v>#DIV/0!</v>
      </c>
      <c r="EI631" s="11" t="b">
        <f t="shared" si="1790"/>
        <v>1</v>
      </c>
      <c r="EJ631" s="11" t="b">
        <f t="shared" si="1791"/>
        <v>0</v>
      </c>
      <c r="EK631" s="39" t="e">
        <f t="shared" si="1792"/>
        <v>#DIV/0!</v>
      </c>
      <c r="EL631" s="39" t="e">
        <f t="shared" si="1793"/>
        <v>#DIV/0!</v>
      </c>
      <c r="EM631" s="39" t="e">
        <f t="shared" si="1794"/>
        <v>#DIV/0!</v>
      </c>
      <c r="EN631" s="39" t="e">
        <f t="shared" si="1795"/>
        <v>#DIV/0!</v>
      </c>
      <c r="EO631" s="39" t="e">
        <f t="shared" si="1796"/>
        <v>#DIV/0!</v>
      </c>
      <c r="EP631" s="39" t="e">
        <f t="shared" si="1797"/>
        <v>#DIV/0!</v>
      </c>
      <c r="EQ631" s="39" t="e">
        <f t="shared" si="1798"/>
        <v>#DIV/0!</v>
      </c>
      <c r="ER631" s="39" t="e">
        <f t="shared" si="1799"/>
        <v>#DIV/0!</v>
      </c>
      <c r="ES631" s="58" t="str">
        <f t="shared" si="1800"/>
        <v>(OH,F,Cl)-dominate amphibole</v>
      </c>
      <c r="ET631" s="58" t="e">
        <f t="shared" si="1801"/>
        <v>#N/A</v>
      </c>
      <c r="EU631" s="56">
        <f t="shared" si="1713"/>
        <v>0</v>
      </c>
      <c r="EV631" s="56">
        <f t="shared" si="1714"/>
        <v>0</v>
      </c>
      <c r="EW631" s="56">
        <f t="shared" si="1715"/>
        <v>0</v>
      </c>
      <c r="EX631" s="56">
        <f t="shared" si="1716"/>
        <v>0</v>
      </c>
      <c r="EY631" s="56">
        <f t="shared" si="1717"/>
        <v>0</v>
      </c>
      <c r="EZ631" s="56">
        <f t="shared" si="1718"/>
        <v>0</v>
      </c>
      <c r="FA631" s="39">
        <f t="shared" si="1719"/>
        <v>0</v>
      </c>
      <c r="FB631" s="39">
        <f t="shared" si="1720"/>
        <v>0</v>
      </c>
      <c r="FC631" s="54">
        <f t="shared" si="1721"/>
        <v>0</v>
      </c>
      <c r="FD631" s="54">
        <f t="shared" si="1722"/>
        <v>0</v>
      </c>
      <c r="FE631" s="39">
        <f t="shared" si="1723"/>
        <v>0</v>
      </c>
      <c r="FF631" s="54">
        <f t="shared" si="1724"/>
        <v>0</v>
      </c>
      <c r="FG631" s="39">
        <f t="shared" si="1725"/>
        <v>0</v>
      </c>
      <c r="FH631" s="39">
        <f t="shared" si="1802"/>
        <v>0</v>
      </c>
      <c r="FI631" s="39">
        <f t="shared" si="1803"/>
        <v>0</v>
      </c>
      <c r="FJ631" s="39">
        <f t="shared" si="1804"/>
        <v>0</v>
      </c>
      <c r="FK631" s="39" t="e">
        <f t="shared" si="1805"/>
        <v>#DIV/0!</v>
      </c>
      <c r="FL631" s="39" t="e">
        <f t="shared" si="1806"/>
        <v>#DIV/0!</v>
      </c>
      <c r="FM631" s="39" t="e">
        <f t="shared" si="1807"/>
        <v>#DIV/0!</v>
      </c>
      <c r="FN631" s="39">
        <f t="shared" si="1808"/>
        <v>1</v>
      </c>
      <c r="FO631" s="39">
        <f t="shared" si="1726"/>
        <v>0</v>
      </c>
      <c r="FP631" s="39">
        <f t="shared" si="1727"/>
        <v>0</v>
      </c>
      <c r="FQ631" s="39">
        <f t="shared" si="1728"/>
        <v>0</v>
      </c>
      <c r="FR631" s="39">
        <f t="shared" si="1809"/>
        <v>0</v>
      </c>
      <c r="FS631" s="39">
        <f t="shared" si="1810"/>
        <v>0</v>
      </c>
      <c r="FU631" s="39" t="e">
        <f t="shared" si="1811"/>
        <v>#DIV/0!</v>
      </c>
      <c r="FV631" s="39" t="e">
        <f t="shared" si="1812"/>
        <v>#DIV/0!</v>
      </c>
      <c r="FW631" s="39" t="e">
        <f t="shared" si="1813"/>
        <v>#DIV/0!</v>
      </c>
      <c r="FY631" s="39" t="e">
        <f t="shared" si="1814"/>
        <v>#DIV/0!</v>
      </c>
      <c r="FZ631" s="39" t="e">
        <f t="shared" si="1815"/>
        <v>#DIV/0!</v>
      </c>
      <c r="GA631" s="39" t="e">
        <f t="shared" si="1816"/>
        <v>#DIV/0!</v>
      </c>
      <c r="GB631" s="39" t="e">
        <f t="shared" si="1817"/>
        <v>#DIV/0!</v>
      </c>
      <c r="GC631" s="39" t="e">
        <f t="shared" si="1818"/>
        <v>#DIV/0!</v>
      </c>
      <c r="GD631" s="39" t="e">
        <f t="shared" si="1819"/>
        <v>#DIV/0!</v>
      </c>
      <c r="GE631" s="39" t="e">
        <f t="shared" si="1820"/>
        <v>#DIV/0!</v>
      </c>
      <c r="GF631" s="39" t="e">
        <f t="shared" si="1821"/>
        <v>#DIV/0!</v>
      </c>
      <c r="GG631" s="39" t="e">
        <f t="shared" si="1822"/>
        <v>#DIV/0!</v>
      </c>
      <c r="GH631" s="39" t="e">
        <f t="shared" si="1823"/>
        <v>#DIV/0!</v>
      </c>
      <c r="GI631" s="39"/>
      <c r="GJ631" s="39" t="e">
        <f t="shared" si="1824"/>
        <v>#DIV/0!</v>
      </c>
      <c r="GK631" s="39" t="e">
        <f t="shared" si="1825"/>
        <v>#DIV/0!</v>
      </c>
      <c r="GL631" s="39" t="e">
        <f t="shared" si="1826"/>
        <v>#DIV/0!</v>
      </c>
      <c r="GM631" s="39" t="e">
        <f t="shared" si="1827"/>
        <v>#DIV/0!</v>
      </c>
      <c r="GN631" s="39" t="e">
        <f t="shared" si="1828"/>
        <v>#DIV/0!</v>
      </c>
      <c r="GO631" s="57"/>
      <c r="GP631" s="57" t="e">
        <f t="shared" si="1829"/>
        <v>#DIV/0!</v>
      </c>
      <c r="GQ631" s="59" t="e">
        <f t="shared" si="1830"/>
        <v>#DIV/0!</v>
      </c>
      <c r="GR631" s="41" t="e">
        <f t="shared" si="1831"/>
        <v>#DIV/0!</v>
      </c>
      <c r="GS631" s="57" t="e">
        <f t="shared" si="1832"/>
        <v>#DIV/0!</v>
      </c>
      <c r="GT631" s="57" t="e">
        <f t="shared" si="1833"/>
        <v>#DIV/0!</v>
      </c>
      <c r="GU631" s="57" t="e">
        <f t="shared" si="1834"/>
        <v>#DIV/0!</v>
      </c>
      <c r="GV631" s="57"/>
      <c r="GW631" s="42" t="e">
        <f t="shared" si="1835"/>
        <v>#DIV/0!</v>
      </c>
      <c r="GX631" s="42" t="e">
        <f t="shared" si="1836"/>
        <v>#DIV/0!</v>
      </c>
      <c r="GY631" s="42" t="e">
        <f t="shared" si="1837"/>
        <v>#DIV/0!</v>
      </c>
      <c r="GZ631" s="57"/>
      <c r="HA631" s="2" t="e">
        <f t="shared" si="1838"/>
        <v>#DIV/0!</v>
      </c>
      <c r="HB631" s="2" t="e">
        <f t="shared" si="1839"/>
        <v>#DIV/0!</v>
      </c>
      <c r="HC631" s="2" t="e">
        <f t="shared" si="1840"/>
        <v>#DIV/0!</v>
      </c>
      <c r="HD631" s="2" t="e">
        <f t="shared" si="1841"/>
        <v>#DIV/0!</v>
      </c>
      <c r="HE631" s="2" t="e">
        <f t="shared" si="1842"/>
        <v>#DIV/0!</v>
      </c>
      <c r="HF631" s="2" t="e">
        <f t="shared" si="1843"/>
        <v>#DIV/0!</v>
      </c>
      <c r="HG631" s="2" t="e">
        <f t="shared" si="1844"/>
        <v>#DIV/0!</v>
      </c>
      <c r="HH631" s="2" t="e">
        <f t="shared" si="1845"/>
        <v>#DIV/0!</v>
      </c>
      <c r="HI631" s="2" t="e">
        <f t="shared" si="1846"/>
        <v>#DIV/0!</v>
      </c>
      <c r="HJ631" s="11" t="e">
        <f t="shared" si="1847"/>
        <v>#DIV/0!</v>
      </c>
      <c r="HK631" s="60" t="e">
        <f t="shared" si="1848"/>
        <v>#DIV/0!</v>
      </c>
      <c r="HL631" s="57"/>
      <c r="HM631" s="57" t="e">
        <f t="shared" si="1849"/>
        <v>#DIV/0!</v>
      </c>
      <c r="HN631" s="57" t="e">
        <f t="shared" si="1850"/>
        <v>#DIV/0!</v>
      </c>
      <c r="HO631" s="57" t="e">
        <f t="shared" si="1851"/>
        <v>#DIV/0!</v>
      </c>
      <c r="HP631" s="57" t="e">
        <f t="shared" si="1852"/>
        <v>#DIV/0!</v>
      </c>
      <c r="HQ631" s="57" t="e">
        <f t="shared" si="1853"/>
        <v>#DIV/0!</v>
      </c>
      <c r="HR631" s="57"/>
      <c r="HS631" s="57" t="e">
        <f t="shared" si="1854"/>
        <v>#DIV/0!</v>
      </c>
      <c r="HT631" s="57" t="e">
        <f t="shared" si="1855"/>
        <v>#DIV/0!</v>
      </c>
      <c r="HU631" s="57" t="e">
        <f t="shared" si="1856"/>
        <v>#DIV/0!</v>
      </c>
      <c r="HV631" s="57" t="e">
        <f t="shared" si="1857"/>
        <v>#DIV/0!</v>
      </c>
      <c r="HW631" s="57" t="e">
        <f t="shared" si="1858"/>
        <v>#DIV/0!</v>
      </c>
      <c r="HX631" s="57"/>
      <c r="HY631" s="57" t="e">
        <f t="shared" si="1859"/>
        <v>#DIV/0!</v>
      </c>
      <c r="HZ631" s="57" t="e">
        <f t="shared" si="1860"/>
        <v>#DIV/0!</v>
      </c>
      <c r="IA631" s="57"/>
      <c r="IB631" s="61">
        <f t="shared" si="1861"/>
        <v>0</v>
      </c>
      <c r="IC631" s="57" t="str">
        <f t="shared" si="1862"/>
        <v/>
      </c>
      <c r="ID631" s="42"/>
      <c r="IE631" s="2" t="str">
        <f t="shared" si="1863"/>
        <v/>
      </c>
      <c r="IF631" s="60" t="e">
        <f t="shared" si="1864"/>
        <v>#DIV/0!</v>
      </c>
      <c r="IG631" s="60" t="str">
        <f t="shared" si="1865"/>
        <v/>
      </c>
      <c r="IH631" s="60" t="str">
        <f t="shared" si="1866"/>
        <v>zinco-</v>
      </c>
      <c r="II631" s="60" t="str">
        <f t="shared" si="1867"/>
        <v>mangano-</v>
      </c>
      <c r="IJ631" s="60" t="e">
        <f t="shared" si="1868"/>
        <v>#DIV/0!</v>
      </c>
      <c r="IK631" s="60" t="e">
        <f t="shared" si="1869"/>
        <v>#DIV/0!</v>
      </c>
      <c r="IL631" s="60" t="e">
        <f t="shared" si="1870"/>
        <v>#DIV/0!</v>
      </c>
      <c r="IM631" s="60" t="e">
        <f t="shared" si="1871"/>
        <v>#DIV/0!</v>
      </c>
      <c r="IN631" s="60" t="str">
        <f t="shared" si="1872"/>
        <v/>
      </c>
      <c r="IO631" s="60" t="str">
        <f t="shared" si="1873"/>
        <v/>
      </c>
      <c r="IP631" s="57"/>
      <c r="IQ631" s="57" t="str">
        <f t="shared" si="1874"/>
        <v>ERROR!!</v>
      </c>
    </row>
    <row r="632" spans="24:251">
      <c r="X632" s="29">
        <f t="shared" si="1730"/>
        <v>0</v>
      </c>
      <c r="Y632" s="29">
        <f t="shared" si="1731"/>
        <v>0</v>
      </c>
      <c r="Z632" s="29" t="e">
        <f t="shared" si="1732"/>
        <v>#DIV/0!</v>
      </c>
      <c r="AA632" s="29" t="e">
        <f t="shared" si="1733"/>
        <v>#DIV/0!</v>
      </c>
      <c r="AB632" s="29" t="e">
        <f t="shared" si="1734"/>
        <v>#DIV/0!</v>
      </c>
      <c r="AC632" s="29" t="e">
        <f t="shared" si="1735"/>
        <v>#DIV/0!</v>
      </c>
      <c r="AF632" s="23">
        <v>60.084299999999999</v>
      </c>
      <c r="AG632" s="23">
        <v>79.878799999999998</v>
      </c>
      <c r="AH632" s="23">
        <v>101.96120000000001</v>
      </c>
      <c r="AI632" s="23">
        <v>151.99039999999999</v>
      </c>
      <c r="AJ632" s="23">
        <v>159.69</v>
      </c>
      <c r="AK632" s="23">
        <v>71.846400000000003</v>
      </c>
      <c r="AL632" s="23">
        <v>70.9375</v>
      </c>
      <c r="AM632" s="23">
        <v>40.304400000000001</v>
      </c>
      <c r="AN632" s="23">
        <v>56.077399999999997</v>
      </c>
      <c r="AO632" s="23">
        <v>61.978999999999999</v>
      </c>
      <c r="AP632" s="23">
        <v>94.195999999999998</v>
      </c>
      <c r="AQ632" s="23">
        <v>18.998000000000001</v>
      </c>
      <c r="AR632" s="23">
        <v>35.450000000000003</v>
      </c>
      <c r="AS632" s="23">
        <v>29.88</v>
      </c>
      <c r="AT632" s="23">
        <v>74.691999999999993</v>
      </c>
      <c r="AU632" s="23">
        <v>81.39</v>
      </c>
      <c r="AX632" s="54">
        <f t="shared" si="1736"/>
        <v>0</v>
      </c>
      <c r="AY632" s="54">
        <f t="shared" si="1737"/>
        <v>0</v>
      </c>
      <c r="AZ632" s="54">
        <f t="shared" si="1738"/>
        <v>0</v>
      </c>
      <c r="BA632" s="54">
        <f t="shared" si="1739"/>
        <v>0</v>
      </c>
      <c r="BB632" s="54">
        <f t="shared" si="1740"/>
        <v>0</v>
      </c>
      <c r="BC632" s="54">
        <f t="shared" si="1741"/>
        <v>0</v>
      </c>
      <c r="BD632" s="54">
        <f t="shared" si="1742"/>
        <v>0</v>
      </c>
      <c r="BE632" s="54">
        <f t="shared" si="1743"/>
        <v>0</v>
      </c>
      <c r="BF632" s="54">
        <f t="shared" si="1744"/>
        <v>0</v>
      </c>
      <c r="BG632" s="54">
        <f t="shared" si="1745"/>
        <v>0</v>
      </c>
      <c r="BH632" s="54">
        <f t="shared" si="1746"/>
        <v>0</v>
      </c>
      <c r="BI632" s="54">
        <f t="shared" si="1747"/>
        <v>0</v>
      </c>
      <c r="BJ632" s="54">
        <f t="shared" si="1748"/>
        <v>0</v>
      </c>
      <c r="BK632" s="54">
        <f t="shared" si="1749"/>
        <v>0</v>
      </c>
      <c r="BL632" s="54">
        <f t="shared" si="1750"/>
        <v>0</v>
      </c>
      <c r="BM632" s="42"/>
      <c r="BO632" s="54">
        <f>'Norm-coeff'!$C$2+$AX632*'Norm-coeff'!$D$2+$AY632*'Norm-coeff'!$E$2+$AZ632*'Norm-coeff'!$F$2+$BA632*'Norm-coeff'!$G$2+$BB632*'Norm-coeff'!$H$2+$BC632*'Norm-coeff'!$I$2+$BD632*'Norm-coeff'!$J$2+$BE632*'Norm-coeff'!$K$2+$BF632*'Norm-coeff'!$L$2+$BG632*'Norm-coeff'!$M$2+$BH632*'Norm-coeff'!$N$2+$BI632*'Norm-coeff'!$O$2</f>
        <v>5.4045421474420303</v>
      </c>
      <c r="BP632" s="54">
        <f>'Norm-coeff'!$C$3+$AX632*'Norm-coeff'!$D$3+$AY632*'Norm-coeff'!$E$3+$AZ632*'Norm-coeff'!$F$3+$BA632*'Norm-coeff'!$G$3+$BB632*'Norm-coeff'!$H$3+$BC632*'Norm-coeff'!$I$3+$BD632*'Norm-coeff'!$J$3+$BE632*'Norm-coeff'!$K$3+$BF632*'Norm-coeff'!$L$3+$BG632*'Norm-coeff'!$M$3+$BH632*'Norm-coeff'!$N$3+$BI632*'Norm-coeff'!$O$3</f>
        <v>3.15319116612705</v>
      </c>
      <c r="BQ632" s="54">
        <f>'Norm-coeff'!$C$4+$AX632*'Norm-coeff'!$D$4+$AY632*'Norm-coeff'!$E$4+$AZ632*'Norm-coeff'!$F$4+$BA632*'Norm-coeff'!$G$4+$BB632*'Norm-coeff'!$H$4+$BC632*'Norm-coeff'!$I$4+$BD632*'Norm-coeff'!$J$4+$BE632*'Norm-coeff'!$K$4+$BF632*'Norm-coeff'!$L$4+$BG632*'Norm-coeff'!$M$4+$BH632*'Norm-coeff'!$N$4+$BI632*'Norm-coeff'!$O$4</f>
        <v>1.42115649462768</v>
      </c>
      <c r="BR632" s="54">
        <f>'Norm-coeff'!$C$5+$AX632*'Norm-coeff'!$D$5+$AY632*'Norm-coeff'!$E$5+$AZ632*'Norm-coeff'!$F$5+$BA632*'Norm-coeff'!$G$5+$BB632*'Norm-coeff'!$H$5+$BC632*'Norm-coeff'!$I$5+$BD632*'Norm-coeff'!$J$5+$BE632*'Norm-coeff'!$K$5+$BF632*'Norm-coeff'!$L$5+$BG632*'Norm-coeff'!$M$5+$BH632*'Norm-coeff'!$N$5+$BI632*'Norm-coeff'!$O$5</f>
        <v>1.0553329241296201</v>
      </c>
      <c r="BS632" s="54">
        <f>'Norm-coeff'!$C$6+$AX632*'Norm-coeff'!$D$6+$AY632*'Norm-coeff'!$E$6+$AZ632*'Norm-coeff'!$F$6+$BA632*'Norm-coeff'!$G$6+$BB632*'Norm-coeff'!$H$6+$BC632*'Norm-coeff'!$I$6+$BD632*'Norm-coeff'!$J$6+$BE632*'Norm-coeff'!$K$6+$BF632*'Norm-coeff'!$L$6+$BG632*'Norm-coeff'!$M$6+$BH632*'Norm-coeff'!$N$6+$BI632*'Norm-coeff'!$O$6</f>
        <v>-1.48700885495103E-2</v>
      </c>
      <c r="BT632" s="54">
        <f>'Norm-coeff'!$C$7+$AX632*'Norm-coeff'!$D$7+$AY632*'Norm-coeff'!$E$7+$AZ632*'Norm-coeff'!$F$7+$BA632*'Norm-coeff'!$G$7+$BB632*'Norm-coeff'!$H$7+$BC632*'Norm-coeff'!$I$7+$BD632*'Norm-coeff'!$J$7+$BE632*'Norm-coeff'!$K$7+$BF632*'Norm-coeff'!$L$7+$BG632*'Norm-coeff'!$M$7+$BH632*'Norm-coeff'!$N$7+$BI632*'Norm-coeff'!$O$7</f>
        <v>2.0907583608832998</v>
      </c>
      <c r="BU632" s="54">
        <f>'Norm-coeff'!$C$8+$AX632*'Norm-coeff'!$D$8+$AY632*'Norm-coeff'!$E$8+$AZ632*'Norm-coeff'!$F$8+$BA632*'Norm-coeff'!$G$8+$BB632*'Norm-coeff'!$H$8+$BC632*'Norm-coeff'!$I$8+$BD632*'Norm-coeff'!$J$8+$BE632*'Norm-coeff'!$K$8+$BF632*'Norm-coeff'!$L$8+$BG632*'Norm-coeff'!$M$8+$BH632*'Norm-coeff'!$N$8+$BI632*'Norm-coeff'!$O$8</f>
        <v>0.65894159836244504</v>
      </c>
      <c r="BV632" s="54">
        <f>'Norm-coeff'!$C$9+$AX632*'Norm-coeff'!$D$9+$AY632*'Norm-coeff'!$E$9+$AZ632*'Norm-coeff'!$F$9+$BA632*'Norm-coeff'!$G$9+$BB632*'Norm-coeff'!$H$9+$BC632*'Norm-coeff'!$I$9+$BD632*'Norm-coeff'!$J$9+$BE632*'Norm-coeff'!$K$9+$BF632*'Norm-coeff'!$L$9+$BG632*'Norm-coeff'!$M$9+$BH632*'Norm-coeff'!$N$9+$BI632*'Norm-coeff'!$O$9</f>
        <v>1.48961085014701</v>
      </c>
      <c r="BW632" s="54">
        <f>'Norm-coeff'!$C$10+$AX632*'Norm-coeff'!$D$10+$AY632*'Norm-coeff'!$E$10+$AZ632*'Norm-coeff'!$F$10+$BA632*'Norm-coeff'!$G$10+$BB632*'Norm-coeff'!$H$10+$BC632*'Norm-coeff'!$I$10+$BD632*'Norm-coeff'!$J$10+$BE632*'Norm-coeff'!$K$10+$BF632*'Norm-coeff'!$L$10+$BG632*'Norm-coeff'!$M$10+$BH632*'Norm-coeff'!$N$10+$BI632*'Norm-coeff'!$O$10</f>
        <v>1.42058735749591</v>
      </c>
      <c r="BX632" s="54">
        <f>'Norm-coeff'!$C$11+$AX632*'Norm-coeff'!$D$11+$AY632*'Norm-coeff'!$E$11+$AZ632*'Norm-coeff'!$F$11+$BA632*'Norm-coeff'!$G$11+$BB632*'Norm-coeff'!$H$11+$BC632*'Norm-coeff'!$I$11+$BD632*'Norm-coeff'!$J$11+$BE632*'Norm-coeff'!$K$11+$BF632*'Norm-coeff'!$L$11+$BG632*'Norm-coeff'!$M$11+$BH632*'Norm-coeff'!$N$11+$BI632*'Norm-coeff'!$O$11</f>
        <v>0.221233014421479</v>
      </c>
      <c r="BY632" s="54">
        <f>'Norm-coeff'!$C$12+$AX632*'Norm-coeff'!$D$12+$AY632*'Norm-coeff'!$E$12+$AZ632*'Norm-coeff'!$F$12+$BA632*'Norm-coeff'!$G$12+$BB632*'Norm-coeff'!$H$12+$BC632*'Norm-coeff'!$I$12+$BD632*'Norm-coeff'!$J$12+$BE632*'Norm-coeff'!$K$12+$BF632*'Norm-coeff'!$L$12+$BG632*'Norm-coeff'!$M$12+$BH632*'Norm-coeff'!$N$12+$BI632*'Norm-coeff'!$O$12</f>
        <v>0.283527502056037</v>
      </c>
      <c r="BZ632" s="54">
        <f>'Norm-coeff'!$C$13+$AX632*'Norm-coeff'!$D$13+$AY632*'Norm-coeff'!$E$13+$AZ632*'Norm-coeff'!$F$13+$BA632*'Norm-coeff'!$G$13+$BB632*'Norm-coeff'!$H$13+$BC632*'Norm-coeff'!$I$13+$BD632*'Norm-coeff'!$J$13+$BE632*'Norm-coeff'!$K$13+$BF632*'Norm-coeff'!$L$13+$BG632*'Norm-coeff'!$M$13+$BH632*'Norm-coeff'!$N$13+$BI632*'Norm-coeff'!$O$13</f>
        <v>-4.1864930554451202E-2</v>
      </c>
      <c r="CA632" s="54">
        <f>'Norm-coeff'!$C$14+$AX632*'Norm-coeff'!$D$14+$AY632*'Norm-coeff'!$E$14+$AZ632*'Norm-coeff'!$F$14+$BA632*'Norm-coeff'!$G$14+$BB632*'Norm-coeff'!$H$14+$BC632*'Norm-coeff'!$I$14+$BD632*'Norm-coeff'!$J$14+$BE632*'Norm-coeff'!$K$14+$BF632*'Norm-coeff'!$L$14+$BG632*'Norm-coeff'!$M$14+$BH632*'Norm-coeff'!$N$14+$BI632*'Norm-coeff'!$O$14</f>
        <v>4.2526983164477103</v>
      </c>
      <c r="CC632" s="54">
        <f t="shared" si="1875"/>
        <v>0</v>
      </c>
      <c r="CG632" s="54">
        <f t="shared" si="1751"/>
        <v>0</v>
      </c>
      <c r="CH632" s="54">
        <f t="shared" si="1729"/>
        <v>0</v>
      </c>
      <c r="CI632" s="54">
        <f t="shared" si="1752"/>
        <v>0</v>
      </c>
      <c r="CJ632" s="56">
        <f t="shared" si="1753"/>
        <v>0</v>
      </c>
      <c r="CK632" s="54">
        <f t="shared" si="1754"/>
        <v>0</v>
      </c>
      <c r="CL632" s="54">
        <f t="shared" si="1755"/>
        <v>0</v>
      </c>
      <c r="CM632" s="54">
        <f t="shared" si="1756"/>
        <v>0</v>
      </c>
      <c r="CN632" s="54">
        <f t="shared" si="1757"/>
        <v>0</v>
      </c>
      <c r="CO632" s="54">
        <f t="shared" si="1758"/>
        <v>0</v>
      </c>
      <c r="CP632" s="54">
        <f t="shared" si="1759"/>
        <v>0</v>
      </c>
      <c r="CQ632" s="54">
        <f t="shared" si="1760"/>
        <v>0</v>
      </c>
      <c r="CR632" s="54">
        <f t="shared" si="1761"/>
        <v>0</v>
      </c>
      <c r="CS632" s="54">
        <f t="shared" si="1762"/>
        <v>0</v>
      </c>
      <c r="CU632" s="54">
        <f t="shared" si="1763"/>
        <v>0</v>
      </c>
      <c r="CV632" s="54">
        <f t="shared" si="1764"/>
        <v>0</v>
      </c>
      <c r="CW632" s="54">
        <f t="shared" si="1765"/>
        <v>0</v>
      </c>
      <c r="CX632" s="54">
        <f t="shared" si="1766"/>
        <v>0</v>
      </c>
      <c r="CZ632" s="54">
        <f t="shared" si="1767"/>
        <v>0</v>
      </c>
      <c r="DA632" s="54">
        <f t="shared" si="1768"/>
        <v>0</v>
      </c>
      <c r="DB632" s="54">
        <f t="shared" si="1769"/>
        <v>0</v>
      </c>
      <c r="DC632" s="54">
        <f t="shared" si="1770"/>
        <v>0</v>
      </c>
      <c r="DD632" s="54">
        <f t="shared" si="1771"/>
        <v>0</v>
      </c>
      <c r="DE632" s="54">
        <f t="shared" si="1772"/>
        <v>0</v>
      </c>
      <c r="DF632" s="54">
        <f t="shared" si="1773"/>
        <v>0</v>
      </c>
      <c r="DG632" s="54">
        <f t="shared" si="1774"/>
        <v>2</v>
      </c>
      <c r="DH632" s="71">
        <f t="shared" si="1775"/>
        <v>0</v>
      </c>
      <c r="DI632" s="71">
        <f t="shared" si="1776"/>
        <v>0</v>
      </c>
      <c r="DJ632" s="54">
        <f t="shared" si="1777"/>
        <v>0</v>
      </c>
      <c r="DK632" s="54">
        <f t="shared" si="1778"/>
        <v>2</v>
      </c>
      <c r="DL632" s="4">
        <f t="shared" si="1703"/>
        <v>0</v>
      </c>
      <c r="DM632" s="3">
        <f t="shared" si="1779"/>
        <v>0</v>
      </c>
      <c r="DN632" s="3">
        <f t="shared" si="1780"/>
        <v>0</v>
      </c>
      <c r="DO632" s="4" t="e">
        <f t="shared" si="1781"/>
        <v>#DIV/0!</v>
      </c>
      <c r="DP632" s="57"/>
      <c r="DQ632" s="57"/>
      <c r="DR632" s="56">
        <f t="shared" si="1704"/>
        <v>2</v>
      </c>
      <c r="DS632" s="56">
        <f t="shared" si="1705"/>
        <v>0</v>
      </c>
      <c r="DT632" s="38">
        <f t="shared" si="1706"/>
        <v>0</v>
      </c>
      <c r="DU632" s="38">
        <f t="shared" si="1782"/>
        <v>2</v>
      </c>
      <c r="DV632" s="38">
        <f t="shared" si="1707"/>
        <v>0</v>
      </c>
      <c r="DW632" s="39">
        <f t="shared" si="1708"/>
        <v>0</v>
      </c>
      <c r="DX632" s="39">
        <f t="shared" si="1709"/>
        <v>0</v>
      </c>
      <c r="DY632" s="39">
        <f t="shared" si="1710"/>
        <v>0</v>
      </c>
      <c r="DZ632" s="39">
        <f t="shared" si="1711"/>
        <v>0</v>
      </c>
      <c r="EA632" s="39">
        <f t="shared" si="1712"/>
        <v>0</v>
      </c>
      <c r="EB632" s="37" t="e">
        <f t="shared" si="1783"/>
        <v>#DIV/0!</v>
      </c>
      <c r="EC632" s="37" t="e">
        <f t="shared" si="1784"/>
        <v>#DIV/0!</v>
      </c>
      <c r="ED632" s="37" t="e">
        <f t="shared" si="1785"/>
        <v>#DIV/0!</v>
      </c>
      <c r="EE632" s="37" t="e">
        <f t="shared" si="1786"/>
        <v>#DIV/0!</v>
      </c>
      <c r="EF632" s="39" t="e">
        <f t="shared" si="1787"/>
        <v>#DIV/0!</v>
      </c>
      <c r="EG632" s="37" t="e">
        <f t="shared" si="1788"/>
        <v>#DIV/0!</v>
      </c>
      <c r="EH632" s="37" t="e">
        <f t="shared" si="1789"/>
        <v>#DIV/0!</v>
      </c>
      <c r="EI632" s="11" t="b">
        <f t="shared" si="1790"/>
        <v>1</v>
      </c>
      <c r="EJ632" s="11" t="b">
        <f t="shared" si="1791"/>
        <v>0</v>
      </c>
      <c r="EK632" s="39" t="e">
        <f t="shared" si="1792"/>
        <v>#DIV/0!</v>
      </c>
      <c r="EL632" s="39" t="e">
        <f t="shared" si="1793"/>
        <v>#DIV/0!</v>
      </c>
      <c r="EM632" s="39" t="e">
        <f t="shared" si="1794"/>
        <v>#DIV/0!</v>
      </c>
      <c r="EN632" s="39" t="e">
        <f t="shared" si="1795"/>
        <v>#DIV/0!</v>
      </c>
      <c r="EO632" s="39" t="e">
        <f t="shared" si="1796"/>
        <v>#DIV/0!</v>
      </c>
      <c r="EP632" s="39" t="e">
        <f t="shared" si="1797"/>
        <v>#DIV/0!</v>
      </c>
      <c r="EQ632" s="39" t="e">
        <f t="shared" si="1798"/>
        <v>#DIV/0!</v>
      </c>
      <c r="ER632" s="39" t="e">
        <f t="shared" si="1799"/>
        <v>#DIV/0!</v>
      </c>
      <c r="ES632" s="58" t="str">
        <f t="shared" si="1800"/>
        <v>(OH,F,Cl)-dominate amphibole</v>
      </c>
      <c r="ET632" s="58" t="e">
        <f t="shared" si="1801"/>
        <v>#N/A</v>
      </c>
      <c r="EU632" s="56">
        <f t="shared" si="1713"/>
        <v>0</v>
      </c>
      <c r="EV632" s="56">
        <f t="shared" si="1714"/>
        <v>0</v>
      </c>
      <c r="EW632" s="56">
        <f t="shared" si="1715"/>
        <v>0</v>
      </c>
      <c r="EX632" s="56">
        <f t="shared" si="1716"/>
        <v>0</v>
      </c>
      <c r="EY632" s="56">
        <f t="shared" si="1717"/>
        <v>0</v>
      </c>
      <c r="EZ632" s="56">
        <f t="shared" si="1718"/>
        <v>0</v>
      </c>
      <c r="FA632" s="39">
        <f t="shared" si="1719"/>
        <v>0</v>
      </c>
      <c r="FB632" s="39">
        <f t="shared" si="1720"/>
        <v>0</v>
      </c>
      <c r="FC632" s="54">
        <f t="shared" si="1721"/>
        <v>0</v>
      </c>
      <c r="FD632" s="54">
        <f t="shared" si="1722"/>
        <v>0</v>
      </c>
      <c r="FE632" s="39">
        <f t="shared" si="1723"/>
        <v>0</v>
      </c>
      <c r="FF632" s="54">
        <f t="shared" si="1724"/>
        <v>0</v>
      </c>
      <c r="FG632" s="39">
        <f t="shared" si="1725"/>
        <v>0</v>
      </c>
      <c r="FH632" s="39">
        <f t="shared" si="1802"/>
        <v>0</v>
      </c>
      <c r="FI632" s="39">
        <f t="shared" si="1803"/>
        <v>0</v>
      </c>
      <c r="FJ632" s="39">
        <f t="shared" si="1804"/>
        <v>0</v>
      </c>
      <c r="FK632" s="39" t="e">
        <f t="shared" si="1805"/>
        <v>#DIV/0!</v>
      </c>
      <c r="FL632" s="39" t="e">
        <f t="shared" si="1806"/>
        <v>#DIV/0!</v>
      </c>
      <c r="FM632" s="39" t="e">
        <f t="shared" si="1807"/>
        <v>#DIV/0!</v>
      </c>
      <c r="FN632" s="39">
        <f t="shared" si="1808"/>
        <v>1</v>
      </c>
      <c r="FO632" s="39">
        <f t="shared" si="1726"/>
        <v>0</v>
      </c>
      <c r="FP632" s="39">
        <f t="shared" si="1727"/>
        <v>0</v>
      </c>
      <c r="FQ632" s="39">
        <f t="shared" si="1728"/>
        <v>0</v>
      </c>
      <c r="FR632" s="39">
        <f t="shared" si="1809"/>
        <v>0</v>
      </c>
      <c r="FS632" s="39">
        <f t="shared" si="1810"/>
        <v>0</v>
      </c>
      <c r="FU632" s="39" t="e">
        <f t="shared" si="1811"/>
        <v>#DIV/0!</v>
      </c>
      <c r="FV632" s="39" t="e">
        <f t="shared" si="1812"/>
        <v>#DIV/0!</v>
      </c>
      <c r="FW632" s="39" t="e">
        <f t="shared" si="1813"/>
        <v>#DIV/0!</v>
      </c>
      <c r="FY632" s="39" t="e">
        <f t="shared" si="1814"/>
        <v>#DIV/0!</v>
      </c>
      <c r="FZ632" s="39" t="e">
        <f t="shared" si="1815"/>
        <v>#DIV/0!</v>
      </c>
      <c r="GA632" s="39" t="e">
        <f t="shared" si="1816"/>
        <v>#DIV/0!</v>
      </c>
      <c r="GB632" s="39" t="e">
        <f t="shared" si="1817"/>
        <v>#DIV/0!</v>
      </c>
      <c r="GC632" s="39" t="e">
        <f t="shared" si="1818"/>
        <v>#DIV/0!</v>
      </c>
      <c r="GD632" s="39" t="e">
        <f t="shared" si="1819"/>
        <v>#DIV/0!</v>
      </c>
      <c r="GE632" s="39" t="e">
        <f t="shared" si="1820"/>
        <v>#DIV/0!</v>
      </c>
      <c r="GF632" s="39" t="e">
        <f t="shared" si="1821"/>
        <v>#DIV/0!</v>
      </c>
      <c r="GG632" s="39" t="e">
        <f t="shared" si="1822"/>
        <v>#DIV/0!</v>
      </c>
      <c r="GH632" s="39" t="e">
        <f t="shared" si="1823"/>
        <v>#DIV/0!</v>
      </c>
      <c r="GI632" s="39"/>
      <c r="GJ632" s="39" t="e">
        <f t="shared" si="1824"/>
        <v>#DIV/0!</v>
      </c>
      <c r="GK632" s="39" t="e">
        <f t="shared" si="1825"/>
        <v>#DIV/0!</v>
      </c>
      <c r="GL632" s="39" t="e">
        <f t="shared" si="1826"/>
        <v>#DIV/0!</v>
      </c>
      <c r="GM632" s="39" t="e">
        <f t="shared" si="1827"/>
        <v>#DIV/0!</v>
      </c>
      <c r="GN632" s="39" t="e">
        <f t="shared" si="1828"/>
        <v>#DIV/0!</v>
      </c>
      <c r="GO632" s="57"/>
      <c r="GP632" s="57" t="e">
        <f t="shared" si="1829"/>
        <v>#DIV/0!</v>
      </c>
      <c r="GQ632" s="59" t="e">
        <f t="shared" si="1830"/>
        <v>#DIV/0!</v>
      </c>
      <c r="GR632" s="41" t="e">
        <f t="shared" si="1831"/>
        <v>#DIV/0!</v>
      </c>
      <c r="GS632" s="57" t="e">
        <f t="shared" si="1832"/>
        <v>#DIV/0!</v>
      </c>
      <c r="GT632" s="57" t="e">
        <f t="shared" si="1833"/>
        <v>#DIV/0!</v>
      </c>
      <c r="GU632" s="57" t="e">
        <f t="shared" si="1834"/>
        <v>#DIV/0!</v>
      </c>
      <c r="GV632" s="57"/>
      <c r="GW632" s="42" t="e">
        <f t="shared" si="1835"/>
        <v>#DIV/0!</v>
      </c>
      <c r="GX632" s="42" t="e">
        <f t="shared" si="1836"/>
        <v>#DIV/0!</v>
      </c>
      <c r="GY632" s="42" t="e">
        <f t="shared" si="1837"/>
        <v>#DIV/0!</v>
      </c>
      <c r="GZ632" s="57"/>
      <c r="HA632" s="2" t="e">
        <f t="shared" si="1838"/>
        <v>#DIV/0!</v>
      </c>
      <c r="HB632" s="2" t="e">
        <f t="shared" si="1839"/>
        <v>#DIV/0!</v>
      </c>
      <c r="HC632" s="2" t="e">
        <f t="shared" si="1840"/>
        <v>#DIV/0!</v>
      </c>
      <c r="HD632" s="2" t="e">
        <f t="shared" si="1841"/>
        <v>#DIV/0!</v>
      </c>
      <c r="HE632" s="2" t="e">
        <f t="shared" si="1842"/>
        <v>#DIV/0!</v>
      </c>
      <c r="HF632" s="2" t="e">
        <f t="shared" si="1843"/>
        <v>#DIV/0!</v>
      </c>
      <c r="HG632" s="2" t="e">
        <f t="shared" si="1844"/>
        <v>#DIV/0!</v>
      </c>
      <c r="HH632" s="2" t="e">
        <f t="shared" si="1845"/>
        <v>#DIV/0!</v>
      </c>
      <c r="HI632" s="2" t="e">
        <f t="shared" si="1846"/>
        <v>#DIV/0!</v>
      </c>
      <c r="HJ632" s="11" t="e">
        <f t="shared" si="1847"/>
        <v>#DIV/0!</v>
      </c>
      <c r="HK632" s="60" t="e">
        <f t="shared" si="1848"/>
        <v>#DIV/0!</v>
      </c>
      <c r="HL632" s="57"/>
      <c r="HM632" s="57" t="e">
        <f t="shared" si="1849"/>
        <v>#DIV/0!</v>
      </c>
      <c r="HN632" s="57" t="e">
        <f t="shared" si="1850"/>
        <v>#DIV/0!</v>
      </c>
      <c r="HO632" s="57" t="e">
        <f t="shared" si="1851"/>
        <v>#DIV/0!</v>
      </c>
      <c r="HP632" s="57" t="e">
        <f t="shared" si="1852"/>
        <v>#DIV/0!</v>
      </c>
      <c r="HQ632" s="57" t="e">
        <f t="shared" si="1853"/>
        <v>#DIV/0!</v>
      </c>
      <c r="HR632" s="57"/>
      <c r="HS632" s="57" t="e">
        <f t="shared" si="1854"/>
        <v>#DIV/0!</v>
      </c>
      <c r="HT632" s="57" t="e">
        <f t="shared" si="1855"/>
        <v>#DIV/0!</v>
      </c>
      <c r="HU632" s="57" t="e">
        <f t="shared" si="1856"/>
        <v>#DIV/0!</v>
      </c>
      <c r="HV632" s="57" t="e">
        <f t="shared" si="1857"/>
        <v>#DIV/0!</v>
      </c>
      <c r="HW632" s="57" t="e">
        <f t="shared" si="1858"/>
        <v>#DIV/0!</v>
      </c>
      <c r="HX632" s="57"/>
      <c r="HY632" s="57" t="e">
        <f t="shared" si="1859"/>
        <v>#DIV/0!</v>
      </c>
      <c r="HZ632" s="57" t="e">
        <f t="shared" si="1860"/>
        <v>#DIV/0!</v>
      </c>
      <c r="IA632" s="57"/>
      <c r="IB632" s="61">
        <f t="shared" si="1861"/>
        <v>0</v>
      </c>
      <c r="IC632" s="57" t="str">
        <f t="shared" si="1862"/>
        <v/>
      </c>
      <c r="ID632" s="42"/>
      <c r="IE632" s="2" t="str">
        <f t="shared" si="1863"/>
        <v/>
      </c>
      <c r="IF632" s="60" t="e">
        <f t="shared" si="1864"/>
        <v>#DIV/0!</v>
      </c>
      <c r="IG632" s="60" t="str">
        <f t="shared" si="1865"/>
        <v/>
      </c>
      <c r="IH632" s="60" t="str">
        <f t="shared" si="1866"/>
        <v>zinco-</v>
      </c>
      <c r="II632" s="60" t="str">
        <f t="shared" si="1867"/>
        <v>mangano-</v>
      </c>
      <c r="IJ632" s="60" t="e">
        <f t="shared" si="1868"/>
        <v>#DIV/0!</v>
      </c>
      <c r="IK632" s="60" t="e">
        <f t="shared" si="1869"/>
        <v>#DIV/0!</v>
      </c>
      <c r="IL632" s="60" t="e">
        <f t="shared" si="1870"/>
        <v>#DIV/0!</v>
      </c>
      <c r="IM632" s="60" t="e">
        <f t="shared" si="1871"/>
        <v>#DIV/0!</v>
      </c>
      <c r="IN632" s="60" t="str">
        <f t="shared" si="1872"/>
        <v/>
      </c>
      <c r="IO632" s="60" t="str">
        <f t="shared" si="1873"/>
        <v/>
      </c>
      <c r="IP632" s="57"/>
      <c r="IQ632" s="57" t="str">
        <f t="shared" si="1874"/>
        <v>ERROR!!</v>
      </c>
    </row>
    <row r="633" spans="24:251">
      <c r="X633" s="29">
        <f t="shared" si="1730"/>
        <v>0</v>
      </c>
      <c r="Y633" s="29">
        <f t="shared" si="1731"/>
        <v>0</v>
      </c>
      <c r="Z633" s="29" t="e">
        <f t="shared" si="1732"/>
        <v>#DIV/0!</v>
      </c>
      <c r="AA633" s="29" t="e">
        <f t="shared" si="1733"/>
        <v>#DIV/0!</v>
      </c>
      <c r="AB633" s="29" t="e">
        <f t="shared" si="1734"/>
        <v>#DIV/0!</v>
      </c>
      <c r="AC633" s="29" t="e">
        <f t="shared" si="1735"/>
        <v>#DIV/0!</v>
      </c>
      <c r="AF633" s="23">
        <v>60.084299999999999</v>
      </c>
      <c r="AG633" s="23">
        <v>79.878799999999998</v>
      </c>
      <c r="AH633" s="23">
        <v>101.96120000000001</v>
      </c>
      <c r="AI633" s="23">
        <v>151.99039999999999</v>
      </c>
      <c r="AJ633" s="23">
        <v>159.69</v>
      </c>
      <c r="AK633" s="23">
        <v>71.846400000000003</v>
      </c>
      <c r="AL633" s="23">
        <v>70.9375</v>
      </c>
      <c r="AM633" s="23">
        <v>40.304400000000001</v>
      </c>
      <c r="AN633" s="23">
        <v>56.077399999999997</v>
      </c>
      <c r="AO633" s="23">
        <v>61.978999999999999</v>
      </c>
      <c r="AP633" s="23">
        <v>94.195999999999998</v>
      </c>
      <c r="AQ633" s="23">
        <v>18.998000000000001</v>
      </c>
      <c r="AR633" s="23">
        <v>35.450000000000003</v>
      </c>
      <c r="AS633" s="23">
        <v>29.88</v>
      </c>
      <c r="AT633" s="23">
        <v>74.691999999999993</v>
      </c>
      <c r="AU633" s="23">
        <v>81.39</v>
      </c>
      <c r="AX633" s="54">
        <f t="shared" si="1736"/>
        <v>0</v>
      </c>
      <c r="AY633" s="54">
        <f t="shared" si="1737"/>
        <v>0</v>
      </c>
      <c r="AZ633" s="54">
        <f t="shared" si="1738"/>
        <v>0</v>
      </c>
      <c r="BA633" s="54">
        <f t="shared" si="1739"/>
        <v>0</v>
      </c>
      <c r="BB633" s="54">
        <f t="shared" si="1740"/>
        <v>0</v>
      </c>
      <c r="BC633" s="54">
        <f t="shared" si="1741"/>
        <v>0</v>
      </c>
      <c r="BD633" s="54">
        <f t="shared" si="1742"/>
        <v>0</v>
      </c>
      <c r="BE633" s="54">
        <f t="shared" si="1743"/>
        <v>0</v>
      </c>
      <c r="BF633" s="54">
        <f t="shared" si="1744"/>
        <v>0</v>
      </c>
      <c r="BG633" s="54">
        <f t="shared" si="1745"/>
        <v>0</v>
      </c>
      <c r="BH633" s="54">
        <f t="shared" si="1746"/>
        <v>0</v>
      </c>
      <c r="BI633" s="54">
        <f t="shared" si="1747"/>
        <v>0</v>
      </c>
      <c r="BJ633" s="54">
        <f t="shared" si="1748"/>
        <v>0</v>
      </c>
      <c r="BK633" s="54">
        <f t="shared" si="1749"/>
        <v>0</v>
      </c>
      <c r="BL633" s="54">
        <f t="shared" si="1750"/>
        <v>0</v>
      </c>
      <c r="BM633" s="42"/>
      <c r="BO633" s="54">
        <f>'Norm-coeff'!$C$2+$AX633*'Norm-coeff'!$D$2+$AY633*'Norm-coeff'!$E$2+$AZ633*'Norm-coeff'!$F$2+$BA633*'Norm-coeff'!$G$2+$BB633*'Norm-coeff'!$H$2+$BC633*'Norm-coeff'!$I$2+$BD633*'Norm-coeff'!$J$2+$BE633*'Norm-coeff'!$K$2+$BF633*'Norm-coeff'!$L$2+$BG633*'Norm-coeff'!$M$2+$BH633*'Norm-coeff'!$N$2+$BI633*'Norm-coeff'!$O$2</f>
        <v>5.4045421474420303</v>
      </c>
      <c r="BP633" s="54">
        <f>'Norm-coeff'!$C$3+$AX633*'Norm-coeff'!$D$3+$AY633*'Norm-coeff'!$E$3+$AZ633*'Norm-coeff'!$F$3+$BA633*'Norm-coeff'!$G$3+$BB633*'Norm-coeff'!$H$3+$BC633*'Norm-coeff'!$I$3+$BD633*'Norm-coeff'!$J$3+$BE633*'Norm-coeff'!$K$3+$BF633*'Norm-coeff'!$L$3+$BG633*'Norm-coeff'!$M$3+$BH633*'Norm-coeff'!$N$3+$BI633*'Norm-coeff'!$O$3</f>
        <v>3.15319116612705</v>
      </c>
      <c r="BQ633" s="54">
        <f>'Norm-coeff'!$C$4+$AX633*'Norm-coeff'!$D$4+$AY633*'Norm-coeff'!$E$4+$AZ633*'Norm-coeff'!$F$4+$BA633*'Norm-coeff'!$G$4+$BB633*'Norm-coeff'!$H$4+$BC633*'Norm-coeff'!$I$4+$BD633*'Norm-coeff'!$J$4+$BE633*'Norm-coeff'!$K$4+$BF633*'Norm-coeff'!$L$4+$BG633*'Norm-coeff'!$M$4+$BH633*'Norm-coeff'!$N$4+$BI633*'Norm-coeff'!$O$4</f>
        <v>1.42115649462768</v>
      </c>
      <c r="BR633" s="54">
        <f>'Norm-coeff'!$C$5+$AX633*'Norm-coeff'!$D$5+$AY633*'Norm-coeff'!$E$5+$AZ633*'Norm-coeff'!$F$5+$BA633*'Norm-coeff'!$G$5+$BB633*'Norm-coeff'!$H$5+$BC633*'Norm-coeff'!$I$5+$BD633*'Norm-coeff'!$J$5+$BE633*'Norm-coeff'!$K$5+$BF633*'Norm-coeff'!$L$5+$BG633*'Norm-coeff'!$M$5+$BH633*'Norm-coeff'!$N$5+$BI633*'Norm-coeff'!$O$5</f>
        <v>1.0553329241296201</v>
      </c>
      <c r="BS633" s="54">
        <f>'Norm-coeff'!$C$6+$AX633*'Norm-coeff'!$D$6+$AY633*'Norm-coeff'!$E$6+$AZ633*'Norm-coeff'!$F$6+$BA633*'Norm-coeff'!$G$6+$BB633*'Norm-coeff'!$H$6+$BC633*'Norm-coeff'!$I$6+$BD633*'Norm-coeff'!$J$6+$BE633*'Norm-coeff'!$K$6+$BF633*'Norm-coeff'!$L$6+$BG633*'Norm-coeff'!$M$6+$BH633*'Norm-coeff'!$N$6+$BI633*'Norm-coeff'!$O$6</f>
        <v>-1.48700885495103E-2</v>
      </c>
      <c r="BT633" s="54">
        <f>'Norm-coeff'!$C$7+$AX633*'Norm-coeff'!$D$7+$AY633*'Norm-coeff'!$E$7+$AZ633*'Norm-coeff'!$F$7+$BA633*'Norm-coeff'!$G$7+$BB633*'Norm-coeff'!$H$7+$BC633*'Norm-coeff'!$I$7+$BD633*'Norm-coeff'!$J$7+$BE633*'Norm-coeff'!$K$7+$BF633*'Norm-coeff'!$L$7+$BG633*'Norm-coeff'!$M$7+$BH633*'Norm-coeff'!$N$7+$BI633*'Norm-coeff'!$O$7</f>
        <v>2.0907583608832998</v>
      </c>
      <c r="BU633" s="54">
        <f>'Norm-coeff'!$C$8+$AX633*'Norm-coeff'!$D$8+$AY633*'Norm-coeff'!$E$8+$AZ633*'Norm-coeff'!$F$8+$BA633*'Norm-coeff'!$G$8+$BB633*'Norm-coeff'!$H$8+$BC633*'Norm-coeff'!$I$8+$BD633*'Norm-coeff'!$J$8+$BE633*'Norm-coeff'!$K$8+$BF633*'Norm-coeff'!$L$8+$BG633*'Norm-coeff'!$M$8+$BH633*'Norm-coeff'!$N$8+$BI633*'Norm-coeff'!$O$8</f>
        <v>0.65894159836244504</v>
      </c>
      <c r="BV633" s="54">
        <f>'Norm-coeff'!$C$9+$AX633*'Norm-coeff'!$D$9+$AY633*'Norm-coeff'!$E$9+$AZ633*'Norm-coeff'!$F$9+$BA633*'Norm-coeff'!$G$9+$BB633*'Norm-coeff'!$H$9+$BC633*'Norm-coeff'!$I$9+$BD633*'Norm-coeff'!$J$9+$BE633*'Norm-coeff'!$K$9+$BF633*'Norm-coeff'!$L$9+$BG633*'Norm-coeff'!$M$9+$BH633*'Norm-coeff'!$N$9+$BI633*'Norm-coeff'!$O$9</f>
        <v>1.48961085014701</v>
      </c>
      <c r="BW633" s="54">
        <f>'Norm-coeff'!$C$10+$AX633*'Norm-coeff'!$D$10+$AY633*'Norm-coeff'!$E$10+$AZ633*'Norm-coeff'!$F$10+$BA633*'Norm-coeff'!$G$10+$BB633*'Norm-coeff'!$H$10+$BC633*'Norm-coeff'!$I$10+$BD633*'Norm-coeff'!$J$10+$BE633*'Norm-coeff'!$K$10+$BF633*'Norm-coeff'!$L$10+$BG633*'Norm-coeff'!$M$10+$BH633*'Norm-coeff'!$N$10+$BI633*'Norm-coeff'!$O$10</f>
        <v>1.42058735749591</v>
      </c>
      <c r="BX633" s="54">
        <f>'Norm-coeff'!$C$11+$AX633*'Norm-coeff'!$D$11+$AY633*'Norm-coeff'!$E$11+$AZ633*'Norm-coeff'!$F$11+$BA633*'Norm-coeff'!$G$11+$BB633*'Norm-coeff'!$H$11+$BC633*'Norm-coeff'!$I$11+$BD633*'Norm-coeff'!$J$11+$BE633*'Norm-coeff'!$K$11+$BF633*'Norm-coeff'!$L$11+$BG633*'Norm-coeff'!$M$11+$BH633*'Norm-coeff'!$N$11+$BI633*'Norm-coeff'!$O$11</f>
        <v>0.221233014421479</v>
      </c>
      <c r="BY633" s="54">
        <f>'Norm-coeff'!$C$12+$AX633*'Norm-coeff'!$D$12+$AY633*'Norm-coeff'!$E$12+$AZ633*'Norm-coeff'!$F$12+$BA633*'Norm-coeff'!$G$12+$BB633*'Norm-coeff'!$H$12+$BC633*'Norm-coeff'!$I$12+$BD633*'Norm-coeff'!$J$12+$BE633*'Norm-coeff'!$K$12+$BF633*'Norm-coeff'!$L$12+$BG633*'Norm-coeff'!$M$12+$BH633*'Norm-coeff'!$N$12+$BI633*'Norm-coeff'!$O$12</f>
        <v>0.283527502056037</v>
      </c>
      <c r="BZ633" s="54">
        <f>'Norm-coeff'!$C$13+$AX633*'Norm-coeff'!$D$13+$AY633*'Norm-coeff'!$E$13+$AZ633*'Norm-coeff'!$F$13+$BA633*'Norm-coeff'!$G$13+$BB633*'Norm-coeff'!$H$13+$BC633*'Norm-coeff'!$I$13+$BD633*'Norm-coeff'!$J$13+$BE633*'Norm-coeff'!$K$13+$BF633*'Norm-coeff'!$L$13+$BG633*'Norm-coeff'!$M$13+$BH633*'Norm-coeff'!$N$13+$BI633*'Norm-coeff'!$O$13</f>
        <v>-4.1864930554451202E-2</v>
      </c>
      <c r="CA633" s="54">
        <f>'Norm-coeff'!$C$14+$AX633*'Norm-coeff'!$D$14+$AY633*'Norm-coeff'!$E$14+$AZ633*'Norm-coeff'!$F$14+$BA633*'Norm-coeff'!$G$14+$BB633*'Norm-coeff'!$H$14+$BC633*'Norm-coeff'!$I$14+$BD633*'Norm-coeff'!$J$14+$BE633*'Norm-coeff'!$K$14+$BF633*'Norm-coeff'!$L$14+$BG633*'Norm-coeff'!$M$14+$BH633*'Norm-coeff'!$N$14+$BI633*'Norm-coeff'!$O$14</f>
        <v>4.2526983164477103</v>
      </c>
      <c r="CC633" s="54">
        <f t="shared" si="1875"/>
        <v>0</v>
      </c>
      <c r="CG633" s="54">
        <f t="shared" si="1751"/>
        <v>0</v>
      </c>
      <c r="CH633" s="54">
        <f t="shared" si="1729"/>
        <v>0</v>
      </c>
      <c r="CI633" s="54">
        <f t="shared" si="1752"/>
        <v>0</v>
      </c>
      <c r="CJ633" s="56">
        <f t="shared" si="1753"/>
        <v>0</v>
      </c>
      <c r="CK633" s="54">
        <f t="shared" si="1754"/>
        <v>0</v>
      </c>
      <c r="CL633" s="54">
        <f t="shared" si="1755"/>
        <v>0</v>
      </c>
      <c r="CM633" s="54">
        <f t="shared" si="1756"/>
        <v>0</v>
      </c>
      <c r="CN633" s="54">
        <f t="shared" si="1757"/>
        <v>0</v>
      </c>
      <c r="CO633" s="54">
        <f t="shared" si="1758"/>
        <v>0</v>
      </c>
      <c r="CP633" s="54">
        <f t="shared" si="1759"/>
        <v>0</v>
      </c>
      <c r="CQ633" s="54">
        <f t="shared" si="1760"/>
        <v>0</v>
      </c>
      <c r="CR633" s="54">
        <f t="shared" si="1761"/>
        <v>0</v>
      </c>
      <c r="CS633" s="54">
        <f t="shared" si="1762"/>
        <v>0</v>
      </c>
      <c r="CU633" s="54">
        <f t="shared" si="1763"/>
        <v>0</v>
      </c>
      <c r="CV633" s="54">
        <f t="shared" si="1764"/>
        <v>0</v>
      </c>
      <c r="CW633" s="54">
        <f t="shared" si="1765"/>
        <v>0</v>
      </c>
      <c r="CX633" s="54">
        <f t="shared" si="1766"/>
        <v>0</v>
      </c>
      <c r="CZ633" s="54">
        <f t="shared" si="1767"/>
        <v>0</v>
      </c>
      <c r="DA633" s="54">
        <f t="shared" si="1768"/>
        <v>0</v>
      </c>
      <c r="DB633" s="54">
        <f t="shared" si="1769"/>
        <v>0</v>
      </c>
      <c r="DC633" s="54">
        <f t="shared" si="1770"/>
        <v>0</v>
      </c>
      <c r="DD633" s="54">
        <f t="shared" si="1771"/>
        <v>0</v>
      </c>
      <c r="DE633" s="54">
        <f t="shared" si="1772"/>
        <v>0</v>
      </c>
      <c r="DF633" s="54">
        <f t="shared" si="1773"/>
        <v>0</v>
      </c>
      <c r="DG633" s="54">
        <f t="shared" si="1774"/>
        <v>2</v>
      </c>
      <c r="DH633" s="71">
        <f t="shared" si="1775"/>
        <v>0</v>
      </c>
      <c r="DI633" s="71">
        <f t="shared" si="1776"/>
        <v>0</v>
      </c>
      <c r="DJ633" s="54">
        <f t="shared" si="1777"/>
        <v>0</v>
      </c>
      <c r="DK633" s="54">
        <f t="shared" si="1778"/>
        <v>2</v>
      </c>
      <c r="DL633" s="4">
        <f t="shared" si="1703"/>
        <v>0</v>
      </c>
      <c r="DM633" s="3">
        <f t="shared" si="1779"/>
        <v>0</v>
      </c>
      <c r="DN633" s="3">
        <f t="shared" si="1780"/>
        <v>0</v>
      </c>
      <c r="DO633" s="4" t="e">
        <f t="shared" si="1781"/>
        <v>#DIV/0!</v>
      </c>
      <c r="DP633" s="57"/>
      <c r="DQ633" s="57"/>
      <c r="DR633" s="56">
        <f t="shared" si="1704"/>
        <v>2</v>
      </c>
      <c r="DS633" s="56">
        <f t="shared" si="1705"/>
        <v>0</v>
      </c>
      <c r="DT633" s="38">
        <f t="shared" si="1706"/>
        <v>0</v>
      </c>
      <c r="DU633" s="38">
        <f t="shared" si="1782"/>
        <v>2</v>
      </c>
      <c r="DV633" s="38">
        <f t="shared" si="1707"/>
        <v>0</v>
      </c>
      <c r="DW633" s="39">
        <f t="shared" si="1708"/>
        <v>0</v>
      </c>
      <c r="DX633" s="39">
        <f t="shared" si="1709"/>
        <v>0</v>
      </c>
      <c r="DY633" s="39">
        <f t="shared" si="1710"/>
        <v>0</v>
      </c>
      <c r="DZ633" s="39">
        <f t="shared" si="1711"/>
        <v>0</v>
      </c>
      <c r="EA633" s="39">
        <f t="shared" si="1712"/>
        <v>0</v>
      </c>
      <c r="EB633" s="37" t="e">
        <f t="shared" si="1783"/>
        <v>#DIV/0!</v>
      </c>
      <c r="EC633" s="37" t="e">
        <f t="shared" si="1784"/>
        <v>#DIV/0!</v>
      </c>
      <c r="ED633" s="37" t="e">
        <f t="shared" si="1785"/>
        <v>#DIV/0!</v>
      </c>
      <c r="EE633" s="37" t="e">
        <f t="shared" si="1786"/>
        <v>#DIV/0!</v>
      </c>
      <c r="EF633" s="39" t="e">
        <f t="shared" si="1787"/>
        <v>#DIV/0!</v>
      </c>
      <c r="EG633" s="37" t="e">
        <f t="shared" si="1788"/>
        <v>#DIV/0!</v>
      </c>
      <c r="EH633" s="37" t="e">
        <f t="shared" si="1789"/>
        <v>#DIV/0!</v>
      </c>
      <c r="EI633" s="11" t="b">
        <f t="shared" si="1790"/>
        <v>1</v>
      </c>
      <c r="EJ633" s="11" t="b">
        <f t="shared" si="1791"/>
        <v>0</v>
      </c>
      <c r="EK633" s="39" t="e">
        <f t="shared" si="1792"/>
        <v>#DIV/0!</v>
      </c>
      <c r="EL633" s="39" t="e">
        <f t="shared" si="1793"/>
        <v>#DIV/0!</v>
      </c>
      <c r="EM633" s="39" t="e">
        <f t="shared" si="1794"/>
        <v>#DIV/0!</v>
      </c>
      <c r="EN633" s="39" t="e">
        <f t="shared" si="1795"/>
        <v>#DIV/0!</v>
      </c>
      <c r="EO633" s="39" t="e">
        <f t="shared" si="1796"/>
        <v>#DIV/0!</v>
      </c>
      <c r="EP633" s="39" t="e">
        <f t="shared" si="1797"/>
        <v>#DIV/0!</v>
      </c>
      <c r="EQ633" s="39" t="e">
        <f t="shared" si="1798"/>
        <v>#DIV/0!</v>
      </c>
      <c r="ER633" s="39" t="e">
        <f t="shared" si="1799"/>
        <v>#DIV/0!</v>
      </c>
      <c r="ES633" s="58" t="str">
        <f t="shared" si="1800"/>
        <v>(OH,F,Cl)-dominate amphibole</v>
      </c>
      <c r="ET633" s="58" t="e">
        <f t="shared" si="1801"/>
        <v>#N/A</v>
      </c>
      <c r="EU633" s="56">
        <f t="shared" si="1713"/>
        <v>0</v>
      </c>
      <c r="EV633" s="56">
        <f t="shared" si="1714"/>
        <v>0</v>
      </c>
      <c r="EW633" s="56">
        <f t="shared" si="1715"/>
        <v>0</v>
      </c>
      <c r="EX633" s="56">
        <f t="shared" si="1716"/>
        <v>0</v>
      </c>
      <c r="EY633" s="56">
        <f t="shared" si="1717"/>
        <v>0</v>
      </c>
      <c r="EZ633" s="56">
        <f t="shared" si="1718"/>
        <v>0</v>
      </c>
      <c r="FA633" s="39">
        <f t="shared" si="1719"/>
        <v>0</v>
      </c>
      <c r="FB633" s="39">
        <f t="shared" si="1720"/>
        <v>0</v>
      </c>
      <c r="FC633" s="54">
        <f t="shared" si="1721"/>
        <v>0</v>
      </c>
      <c r="FD633" s="54">
        <f t="shared" si="1722"/>
        <v>0</v>
      </c>
      <c r="FE633" s="39">
        <f t="shared" si="1723"/>
        <v>0</v>
      </c>
      <c r="FF633" s="54">
        <f t="shared" si="1724"/>
        <v>0</v>
      </c>
      <c r="FG633" s="39">
        <f t="shared" si="1725"/>
        <v>0</v>
      </c>
      <c r="FH633" s="39">
        <f t="shared" si="1802"/>
        <v>0</v>
      </c>
      <c r="FI633" s="39">
        <f t="shared" si="1803"/>
        <v>0</v>
      </c>
      <c r="FJ633" s="39">
        <f t="shared" si="1804"/>
        <v>0</v>
      </c>
      <c r="FK633" s="39" t="e">
        <f t="shared" si="1805"/>
        <v>#DIV/0!</v>
      </c>
      <c r="FL633" s="39" t="e">
        <f t="shared" si="1806"/>
        <v>#DIV/0!</v>
      </c>
      <c r="FM633" s="39" t="e">
        <f t="shared" si="1807"/>
        <v>#DIV/0!</v>
      </c>
      <c r="FN633" s="39">
        <f t="shared" si="1808"/>
        <v>1</v>
      </c>
      <c r="FO633" s="39">
        <f t="shared" si="1726"/>
        <v>0</v>
      </c>
      <c r="FP633" s="39">
        <f t="shared" si="1727"/>
        <v>0</v>
      </c>
      <c r="FQ633" s="39">
        <f t="shared" si="1728"/>
        <v>0</v>
      </c>
      <c r="FR633" s="39">
        <f t="shared" si="1809"/>
        <v>0</v>
      </c>
      <c r="FS633" s="39">
        <f t="shared" si="1810"/>
        <v>0</v>
      </c>
      <c r="FU633" s="39" t="e">
        <f t="shared" si="1811"/>
        <v>#DIV/0!</v>
      </c>
      <c r="FV633" s="39" t="e">
        <f t="shared" si="1812"/>
        <v>#DIV/0!</v>
      </c>
      <c r="FW633" s="39" t="e">
        <f t="shared" si="1813"/>
        <v>#DIV/0!</v>
      </c>
      <c r="FY633" s="39" t="e">
        <f t="shared" si="1814"/>
        <v>#DIV/0!</v>
      </c>
      <c r="FZ633" s="39" t="e">
        <f t="shared" si="1815"/>
        <v>#DIV/0!</v>
      </c>
      <c r="GA633" s="39" t="e">
        <f t="shared" si="1816"/>
        <v>#DIV/0!</v>
      </c>
      <c r="GB633" s="39" t="e">
        <f t="shared" si="1817"/>
        <v>#DIV/0!</v>
      </c>
      <c r="GC633" s="39" t="e">
        <f t="shared" si="1818"/>
        <v>#DIV/0!</v>
      </c>
      <c r="GD633" s="39" t="e">
        <f t="shared" si="1819"/>
        <v>#DIV/0!</v>
      </c>
      <c r="GE633" s="39" t="e">
        <f t="shared" si="1820"/>
        <v>#DIV/0!</v>
      </c>
      <c r="GF633" s="39" t="e">
        <f t="shared" si="1821"/>
        <v>#DIV/0!</v>
      </c>
      <c r="GG633" s="39" t="e">
        <f t="shared" si="1822"/>
        <v>#DIV/0!</v>
      </c>
      <c r="GH633" s="39" t="e">
        <f t="shared" si="1823"/>
        <v>#DIV/0!</v>
      </c>
      <c r="GI633" s="39"/>
      <c r="GJ633" s="39" t="e">
        <f t="shared" si="1824"/>
        <v>#DIV/0!</v>
      </c>
      <c r="GK633" s="39" t="e">
        <f t="shared" si="1825"/>
        <v>#DIV/0!</v>
      </c>
      <c r="GL633" s="39" t="e">
        <f t="shared" si="1826"/>
        <v>#DIV/0!</v>
      </c>
      <c r="GM633" s="39" t="e">
        <f t="shared" si="1827"/>
        <v>#DIV/0!</v>
      </c>
      <c r="GN633" s="39" t="e">
        <f t="shared" si="1828"/>
        <v>#DIV/0!</v>
      </c>
      <c r="GO633" s="57"/>
      <c r="GP633" s="57" t="e">
        <f t="shared" si="1829"/>
        <v>#DIV/0!</v>
      </c>
      <c r="GQ633" s="59" t="e">
        <f t="shared" si="1830"/>
        <v>#DIV/0!</v>
      </c>
      <c r="GR633" s="41" t="e">
        <f t="shared" si="1831"/>
        <v>#DIV/0!</v>
      </c>
      <c r="GS633" s="57" t="e">
        <f t="shared" si="1832"/>
        <v>#DIV/0!</v>
      </c>
      <c r="GT633" s="57" t="e">
        <f t="shared" si="1833"/>
        <v>#DIV/0!</v>
      </c>
      <c r="GU633" s="57" t="e">
        <f t="shared" si="1834"/>
        <v>#DIV/0!</v>
      </c>
      <c r="GV633" s="57"/>
      <c r="GW633" s="42" t="e">
        <f t="shared" si="1835"/>
        <v>#DIV/0!</v>
      </c>
      <c r="GX633" s="42" t="e">
        <f t="shared" si="1836"/>
        <v>#DIV/0!</v>
      </c>
      <c r="GY633" s="42" t="e">
        <f t="shared" si="1837"/>
        <v>#DIV/0!</v>
      </c>
      <c r="GZ633" s="57"/>
      <c r="HA633" s="2" t="e">
        <f t="shared" si="1838"/>
        <v>#DIV/0!</v>
      </c>
      <c r="HB633" s="2" t="e">
        <f t="shared" si="1839"/>
        <v>#DIV/0!</v>
      </c>
      <c r="HC633" s="2" t="e">
        <f t="shared" si="1840"/>
        <v>#DIV/0!</v>
      </c>
      <c r="HD633" s="2" t="e">
        <f t="shared" si="1841"/>
        <v>#DIV/0!</v>
      </c>
      <c r="HE633" s="2" t="e">
        <f t="shared" si="1842"/>
        <v>#DIV/0!</v>
      </c>
      <c r="HF633" s="2" t="e">
        <f t="shared" si="1843"/>
        <v>#DIV/0!</v>
      </c>
      <c r="HG633" s="2" t="e">
        <f t="shared" si="1844"/>
        <v>#DIV/0!</v>
      </c>
      <c r="HH633" s="2" t="e">
        <f t="shared" si="1845"/>
        <v>#DIV/0!</v>
      </c>
      <c r="HI633" s="2" t="e">
        <f t="shared" si="1846"/>
        <v>#DIV/0!</v>
      </c>
      <c r="HJ633" s="11" t="e">
        <f t="shared" si="1847"/>
        <v>#DIV/0!</v>
      </c>
      <c r="HK633" s="60" t="e">
        <f t="shared" si="1848"/>
        <v>#DIV/0!</v>
      </c>
      <c r="HL633" s="57"/>
      <c r="HM633" s="57" t="e">
        <f t="shared" si="1849"/>
        <v>#DIV/0!</v>
      </c>
      <c r="HN633" s="57" t="e">
        <f t="shared" si="1850"/>
        <v>#DIV/0!</v>
      </c>
      <c r="HO633" s="57" t="e">
        <f t="shared" si="1851"/>
        <v>#DIV/0!</v>
      </c>
      <c r="HP633" s="57" t="e">
        <f t="shared" si="1852"/>
        <v>#DIV/0!</v>
      </c>
      <c r="HQ633" s="57" t="e">
        <f t="shared" si="1853"/>
        <v>#DIV/0!</v>
      </c>
      <c r="HR633" s="57"/>
      <c r="HS633" s="57" t="e">
        <f t="shared" si="1854"/>
        <v>#DIV/0!</v>
      </c>
      <c r="HT633" s="57" t="e">
        <f t="shared" si="1855"/>
        <v>#DIV/0!</v>
      </c>
      <c r="HU633" s="57" t="e">
        <f t="shared" si="1856"/>
        <v>#DIV/0!</v>
      </c>
      <c r="HV633" s="57" t="e">
        <f t="shared" si="1857"/>
        <v>#DIV/0!</v>
      </c>
      <c r="HW633" s="57" t="e">
        <f t="shared" si="1858"/>
        <v>#DIV/0!</v>
      </c>
      <c r="HX633" s="57"/>
      <c r="HY633" s="57" t="e">
        <f t="shared" si="1859"/>
        <v>#DIV/0!</v>
      </c>
      <c r="HZ633" s="57" t="e">
        <f t="shared" si="1860"/>
        <v>#DIV/0!</v>
      </c>
      <c r="IA633" s="57"/>
      <c r="IB633" s="61">
        <f t="shared" si="1861"/>
        <v>0</v>
      </c>
      <c r="IC633" s="57" t="str">
        <f t="shared" si="1862"/>
        <v/>
      </c>
      <c r="ID633" s="42"/>
      <c r="IE633" s="2" t="str">
        <f t="shared" si="1863"/>
        <v/>
      </c>
      <c r="IF633" s="60" t="e">
        <f t="shared" si="1864"/>
        <v>#DIV/0!</v>
      </c>
      <c r="IG633" s="60" t="str">
        <f t="shared" si="1865"/>
        <v/>
      </c>
      <c r="IH633" s="60" t="str">
        <f t="shared" si="1866"/>
        <v>zinco-</v>
      </c>
      <c r="II633" s="60" t="str">
        <f t="shared" si="1867"/>
        <v>mangano-</v>
      </c>
      <c r="IJ633" s="60" t="e">
        <f t="shared" si="1868"/>
        <v>#DIV/0!</v>
      </c>
      <c r="IK633" s="60" t="e">
        <f t="shared" si="1869"/>
        <v>#DIV/0!</v>
      </c>
      <c r="IL633" s="60" t="e">
        <f t="shared" si="1870"/>
        <v>#DIV/0!</v>
      </c>
      <c r="IM633" s="60" t="e">
        <f t="shared" si="1871"/>
        <v>#DIV/0!</v>
      </c>
      <c r="IN633" s="60" t="str">
        <f t="shared" si="1872"/>
        <v/>
      </c>
      <c r="IO633" s="60" t="str">
        <f t="shared" si="1873"/>
        <v/>
      </c>
      <c r="IP633" s="57"/>
      <c r="IQ633" s="57" t="str">
        <f t="shared" si="1874"/>
        <v>ERROR!!</v>
      </c>
    </row>
    <row r="634" spans="24:251">
      <c r="X634" s="29">
        <f t="shared" si="1730"/>
        <v>0</v>
      </c>
      <c r="Y634" s="29">
        <f t="shared" si="1731"/>
        <v>0</v>
      </c>
      <c r="Z634" s="29" t="e">
        <f t="shared" si="1732"/>
        <v>#DIV/0!</v>
      </c>
      <c r="AA634" s="29" t="e">
        <f t="shared" si="1733"/>
        <v>#DIV/0!</v>
      </c>
      <c r="AB634" s="29" t="e">
        <f t="shared" si="1734"/>
        <v>#DIV/0!</v>
      </c>
      <c r="AC634" s="29" t="e">
        <f t="shared" si="1735"/>
        <v>#DIV/0!</v>
      </c>
      <c r="AF634" s="23">
        <v>60.084299999999999</v>
      </c>
      <c r="AG634" s="23">
        <v>79.878799999999998</v>
      </c>
      <c r="AH634" s="23">
        <v>101.96120000000001</v>
      </c>
      <c r="AI634" s="23">
        <v>151.99039999999999</v>
      </c>
      <c r="AJ634" s="23">
        <v>159.69</v>
      </c>
      <c r="AK634" s="23">
        <v>71.846400000000003</v>
      </c>
      <c r="AL634" s="23">
        <v>70.9375</v>
      </c>
      <c r="AM634" s="23">
        <v>40.304400000000001</v>
      </c>
      <c r="AN634" s="23">
        <v>56.077399999999997</v>
      </c>
      <c r="AO634" s="23">
        <v>61.978999999999999</v>
      </c>
      <c r="AP634" s="23">
        <v>94.195999999999998</v>
      </c>
      <c r="AQ634" s="23">
        <v>18.998000000000001</v>
      </c>
      <c r="AR634" s="23">
        <v>35.450000000000003</v>
      </c>
      <c r="AS634" s="23">
        <v>29.88</v>
      </c>
      <c r="AT634" s="23">
        <v>74.691999999999993</v>
      </c>
      <c r="AU634" s="23">
        <v>81.39</v>
      </c>
      <c r="AX634" s="54">
        <f t="shared" si="1736"/>
        <v>0</v>
      </c>
      <c r="AY634" s="54">
        <f t="shared" si="1737"/>
        <v>0</v>
      </c>
      <c r="AZ634" s="54">
        <f t="shared" si="1738"/>
        <v>0</v>
      </c>
      <c r="BA634" s="54">
        <f t="shared" si="1739"/>
        <v>0</v>
      </c>
      <c r="BB634" s="54">
        <f t="shared" si="1740"/>
        <v>0</v>
      </c>
      <c r="BC634" s="54">
        <f t="shared" si="1741"/>
        <v>0</v>
      </c>
      <c r="BD634" s="54">
        <f t="shared" si="1742"/>
        <v>0</v>
      </c>
      <c r="BE634" s="54">
        <f t="shared" si="1743"/>
        <v>0</v>
      </c>
      <c r="BF634" s="54">
        <f t="shared" si="1744"/>
        <v>0</v>
      </c>
      <c r="BG634" s="54">
        <f t="shared" si="1745"/>
        <v>0</v>
      </c>
      <c r="BH634" s="54">
        <f t="shared" si="1746"/>
        <v>0</v>
      </c>
      <c r="BI634" s="54">
        <f t="shared" si="1747"/>
        <v>0</v>
      </c>
      <c r="BJ634" s="54">
        <f t="shared" si="1748"/>
        <v>0</v>
      </c>
      <c r="BK634" s="54">
        <f t="shared" si="1749"/>
        <v>0</v>
      </c>
      <c r="BL634" s="54">
        <f t="shared" si="1750"/>
        <v>0</v>
      </c>
      <c r="BM634" s="42"/>
      <c r="BO634" s="54">
        <f>'Norm-coeff'!$C$2+$AX634*'Norm-coeff'!$D$2+$AY634*'Norm-coeff'!$E$2+$AZ634*'Norm-coeff'!$F$2+$BA634*'Norm-coeff'!$G$2+$BB634*'Norm-coeff'!$H$2+$BC634*'Norm-coeff'!$I$2+$BD634*'Norm-coeff'!$J$2+$BE634*'Norm-coeff'!$K$2+$BF634*'Norm-coeff'!$L$2+$BG634*'Norm-coeff'!$M$2+$BH634*'Norm-coeff'!$N$2+$BI634*'Norm-coeff'!$O$2</f>
        <v>5.4045421474420303</v>
      </c>
      <c r="BP634" s="54">
        <f>'Norm-coeff'!$C$3+$AX634*'Norm-coeff'!$D$3+$AY634*'Norm-coeff'!$E$3+$AZ634*'Norm-coeff'!$F$3+$BA634*'Norm-coeff'!$G$3+$BB634*'Norm-coeff'!$H$3+$BC634*'Norm-coeff'!$I$3+$BD634*'Norm-coeff'!$J$3+$BE634*'Norm-coeff'!$K$3+$BF634*'Norm-coeff'!$L$3+$BG634*'Norm-coeff'!$M$3+$BH634*'Norm-coeff'!$N$3+$BI634*'Norm-coeff'!$O$3</f>
        <v>3.15319116612705</v>
      </c>
      <c r="BQ634" s="54">
        <f>'Norm-coeff'!$C$4+$AX634*'Norm-coeff'!$D$4+$AY634*'Norm-coeff'!$E$4+$AZ634*'Norm-coeff'!$F$4+$BA634*'Norm-coeff'!$G$4+$BB634*'Norm-coeff'!$H$4+$BC634*'Norm-coeff'!$I$4+$BD634*'Norm-coeff'!$J$4+$BE634*'Norm-coeff'!$K$4+$BF634*'Norm-coeff'!$L$4+$BG634*'Norm-coeff'!$M$4+$BH634*'Norm-coeff'!$N$4+$BI634*'Norm-coeff'!$O$4</f>
        <v>1.42115649462768</v>
      </c>
      <c r="BR634" s="54">
        <f>'Norm-coeff'!$C$5+$AX634*'Norm-coeff'!$D$5+$AY634*'Norm-coeff'!$E$5+$AZ634*'Norm-coeff'!$F$5+$BA634*'Norm-coeff'!$G$5+$BB634*'Norm-coeff'!$H$5+$BC634*'Norm-coeff'!$I$5+$BD634*'Norm-coeff'!$J$5+$BE634*'Norm-coeff'!$K$5+$BF634*'Norm-coeff'!$L$5+$BG634*'Norm-coeff'!$M$5+$BH634*'Norm-coeff'!$N$5+$BI634*'Norm-coeff'!$O$5</f>
        <v>1.0553329241296201</v>
      </c>
      <c r="BS634" s="54">
        <f>'Norm-coeff'!$C$6+$AX634*'Norm-coeff'!$D$6+$AY634*'Norm-coeff'!$E$6+$AZ634*'Norm-coeff'!$F$6+$BA634*'Norm-coeff'!$G$6+$BB634*'Norm-coeff'!$H$6+$BC634*'Norm-coeff'!$I$6+$BD634*'Norm-coeff'!$J$6+$BE634*'Norm-coeff'!$K$6+$BF634*'Norm-coeff'!$L$6+$BG634*'Norm-coeff'!$M$6+$BH634*'Norm-coeff'!$N$6+$BI634*'Norm-coeff'!$O$6</f>
        <v>-1.48700885495103E-2</v>
      </c>
      <c r="BT634" s="54">
        <f>'Norm-coeff'!$C$7+$AX634*'Norm-coeff'!$D$7+$AY634*'Norm-coeff'!$E$7+$AZ634*'Norm-coeff'!$F$7+$BA634*'Norm-coeff'!$G$7+$BB634*'Norm-coeff'!$H$7+$BC634*'Norm-coeff'!$I$7+$BD634*'Norm-coeff'!$J$7+$BE634*'Norm-coeff'!$K$7+$BF634*'Norm-coeff'!$L$7+$BG634*'Norm-coeff'!$M$7+$BH634*'Norm-coeff'!$N$7+$BI634*'Norm-coeff'!$O$7</f>
        <v>2.0907583608832998</v>
      </c>
      <c r="BU634" s="54">
        <f>'Norm-coeff'!$C$8+$AX634*'Norm-coeff'!$D$8+$AY634*'Norm-coeff'!$E$8+$AZ634*'Norm-coeff'!$F$8+$BA634*'Norm-coeff'!$G$8+$BB634*'Norm-coeff'!$H$8+$BC634*'Norm-coeff'!$I$8+$BD634*'Norm-coeff'!$J$8+$BE634*'Norm-coeff'!$K$8+$BF634*'Norm-coeff'!$L$8+$BG634*'Norm-coeff'!$M$8+$BH634*'Norm-coeff'!$N$8+$BI634*'Norm-coeff'!$O$8</f>
        <v>0.65894159836244504</v>
      </c>
      <c r="BV634" s="54">
        <f>'Norm-coeff'!$C$9+$AX634*'Norm-coeff'!$D$9+$AY634*'Norm-coeff'!$E$9+$AZ634*'Norm-coeff'!$F$9+$BA634*'Norm-coeff'!$G$9+$BB634*'Norm-coeff'!$H$9+$BC634*'Norm-coeff'!$I$9+$BD634*'Norm-coeff'!$J$9+$BE634*'Norm-coeff'!$K$9+$BF634*'Norm-coeff'!$L$9+$BG634*'Norm-coeff'!$M$9+$BH634*'Norm-coeff'!$N$9+$BI634*'Norm-coeff'!$O$9</f>
        <v>1.48961085014701</v>
      </c>
      <c r="BW634" s="54">
        <f>'Norm-coeff'!$C$10+$AX634*'Norm-coeff'!$D$10+$AY634*'Norm-coeff'!$E$10+$AZ634*'Norm-coeff'!$F$10+$BA634*'Norm-coeff'!$G$10+$BB634*'Norm-coeff'!$H$10+$BC634*'Norm-coeff'!$I$10+$BD634*'Norm-coeff'!$J$10+$BE634*'Norm-coeff'!$K$10+$BF634*'Norm-coeff'!$L$10+$BG634*'Norm-coeff'!$M$10+$BH634*'Norm-coeff'!$N$10+$BI634*'Norm-coeff'!$O$10</f>
        <v>1.42058735749591</v>
      </c>
      <c r="BX634" s="54">
        <f>'Norm-coeff'!$C$11+$AX634*'Norm-coeff'!$D$11+$AY634*'Norm-coeff'!$E$11+$AZ634*'Norm-coeff'!$F$11+$BA634*'Norm-coeff'!$G$11+$BB634*'Norm-coeff'!$H$11+$BC634*'Norm-coeff'!$I$11+$BD634*'Norm-coeff'!$J$11+$BE634*'Norm-coeff'!$K$11+$BF634*'Norm-coeff'!$L$11+$BG634*'Norm-coeff'!$M$11+$BH634*'Norm-coeff'!$N$11+$BI634*'Norm-coeff'!$O$11</f>
        <v>0.221233014421479</v>
      </c>
      <c r="BY634" s="54">
        <f>'Norm-coeff'!$C$12+$AX634*'Norm-coeff'!$D$12+$AY634*'Norm-coeff'!$E$12+$AZ634*'Norm-coeff'!$F$12+$BA634*'Norm-coeff'!$G$12+$BB634*'Norm-coeff'!$H$12+$BC634*'Norm-coeff'!$I$12+$BD634*'Norm-coeff'!$J$12+$BE634*'Norm-coeff'!$K$12+$BF634*'Norm-coeff'!$L$12+$BG634*'Norm-coeff'!$M$12+$BH634*'Norm-coeff'!$N$12+$BI634*'Norm-coeff'!$O$12</f>
        <v>0.283527502056037</v>
      </c>
      <c r="BZ634" s="54">
        <f>'Norm-coeff'!$C$13+$AX634*'Norm-coeff'!$D$13+$AY634*'Norm-coeff'!$E$13+$AZ634*'Norm-coeff'!$F$13+$BA634*'Norm-coeff'!$G$13+$BB634*'Norm-coeff'!$H$13+$BC634*'Norm-coeff'!$I$13+$BD634*'Norm-coeff'!$J$13+$BE634*'Norm-coeff'!$K$13+$BF634*'Norm-coeff'!$L$13+$BG634*'Norm-coeff'!$M$13+$BH634*'Norm-coeff'!$N$13+$BI634*'Norm-coeff'!$O$13</f>
        <v>-4.1864930554451202E-2</v>
      </c>
      <c r="CA634" s="54">
        <f>'Norm-coeff'!$C$14+$AX634*'Norm-coeff'!$D$14+$AY634*'Norm-coeff'!$E$14+$AZ634*'Norm-coeff'!$F$14+$BA634*'Norm-coeff'!$G$14+$BB634*'Norm-coeff'!$H$14+$BC634*'Norm-coeff'!$I$14+$BD634*'Norm-coeff'!$J$14+$BE634*'Norm-coeff'!$K$14+$BF634*'Norm-coeff'!$L$14+$BG634*'Norm-coeff'!$M$14+$BH634*'Norm-coeff'!$N$14+$BI634*'Norm-coeff'!$O$14</f>
        <v>4.2526983164477103</v>
      </c>
      <c r="CC634" s="54">
        <f t="shared" si="1875"/>
        <v>0</v>
      </c>
      <c r="CG634" s="54">
        <f t="shared" si="1751"/>
        <v>0</v>
      </c>
      <c r="CH634" s="54">
        <f t="shared" si="1729"/>
        <v>0</v>
      </c>
      <c r="CI634" s="54">
        <f t="shared" si="1752"/>
        <v>0</v>
      </c>
      <c r="CJ634" s="56">
        <f t="shared" si="1753"/>
        <v>0</v>
      </c>
      <c r="CK634" s="54">
        <f t="shared" si="1754"/>
        <v>0</v>
      </c>
      <c r="CL634" s="54">
        <f t="shared" si="1755"/>
        <v>0</v>
      </c>
      <c r="CM634" s="54">
        <f t="shared" si="1756"/>
        <v>0</v>
      </c>
      <c r="CN634" s="54">
        <f t="shared" si="1757"/>
        <v>0</v>
      </c>
      <c r="CO634" s="54">
        <f t="shared" si="1758"/>
        <v>0</v>
      </c>
      <c r="CP634" s="54">
        <f t="shared" si="1759"/>
        <v>0</v>
      </c>
      <c r="CQ634" s="54">
        <f t="shared" si="1760"/>
        <v>0</v>
      </c>
      <c r="CR634" s="54">
        <f t="shared" si="1761"/>
        <v>0</v>
      </c>
      <c r="CS634" s="54">
        <f t="shared" si="1762"/>
        <v>0</v>
      </c>
      <c r="CU634" s="54">
        <f t="shared" si="1763"/>
        <v>0</v>
      </c>
      <c r="CV634" s="54">
        <f t="shared" si="1764"/>
        <v>0</v>
      </c>
      <c r="CW634" s="54">
        <f t="shared" si="1765"/>
        <v>0</v>
      </c>
      <c r="CX634" s="54">
        <f t="shared" si="1766"/>
        <v>0</v>
      </c>
      <c r="CZ634" s="54">
        <f t="shared" si="1767"/>
        <v>0</v>
      </c>
      <c r="DA634" s="54">
        <f t="shared" si="1768"/>
        <v>0</v>
      </c>
      <c r="DB634" s="54">
        <f t="shared" si="1769"/>
        <v>0</v>
      </c>
      <c r="DC634" s="54">
        <f t="shared" si="1770"/>
        <v>0</v>
      </c>
      <c r="DD634" s="54">
        <f t="shared" si="1771"/>
        <v>0</v>
      </c>
      <c r="DE634" s="54">
        <f t="shared" si="1772"/>
        <v>0</v>
      </c>
      <c r="DF634" s="54">
        <f t="shared" si="1773"/>
        <v>0</v>
      </c>
      <c r="DG634" s="54">
        <f t="shared" si="1774"/>
        <v>2</v>
      </c>
      <c r="DH634" s="71">
        <f t="shared" si="1775"/>
        <v>0</v>
      </c>
      <c r="DI634" s="71">
        <f t="shared" si="1776"/>
        <v>0</v>
      </c>
      <c r="DJ634" s="54">
        <f t="shared" si="1777"/>
        <v>0</v>
      </c>
      <c r="DK634" s="54">
        <f t="shared" si="1778"/>
        <v>2</v>
      </c>
      <c r="DL634" s="4">
        <f t="shared" si="1703"/>
        <v>0</v>
      </c>
      <c r="DM634" s="3">
        <f t="shared" si="1779"/>
        <v>0</v>
      </c>
      <c r="DN634" s="3">
        <f t="shared" si="1780"/>
        <v>0</v>
      </c>
      <c r="DO634" s="4" t="e">
        <f t="shared" si="1781"/>
        <v>#DIV/0!</v>
      </c>
      <c r="DP634" s="57"/>
      <c r="DQ634" s="57"/>
      <c r="DR634" s="56">
        <f t="shared" si="1704"/>
        <v>2</v>
      </c>
      <c r="DS634" s="56">
        <f t="shared" si="1705"/>
        <v>0</v>
      </c>
      <c r="DT634" s="38">
        <f t="shared" si="1706"/>
        <v>0</v>
      </c>
      <c r="DU634" s="38">
        <f t="shared" si="1782"/>
        <v>2</v>
      </c>
      <c r="DV634" s="38">
        <f t="shared" si="1707"/>
        <v>0</v>
      </c>
      <c r="DW634" s="39">
        <f t="shared" si="1708"/>
        <v>0</v>
      </c>
      <c r="DX634" s="39">
        <f t="shared" si="1709"/>
        <v>0</v>
      </c>
      <c r="DY634" s="39">
        <f t="shared" si="1710"/>
        <v>0</v>
      </c>
      <c r="DZ634" s="39">
        <f t="shared" si="1711"/>
        <v>0</v>
      </c>
      <c r="EA634" s="39">
        <f t="shared" si="1712"/>
        <v>0</v>
      </c>
      <c r="EB634" s="37" t="e">
        <f t="shared" si="1783"/>
        <v>#DIV/0!</v>
      </c>
      <c r="EC634" s="37" t="e">
        <f t="shared" si="1784"/>
        <v>#DIV/0!</v>
      </c>
      <c r="ED634" s="37" t="e">
        <f t="shared" si="1785"/>
        <v>#DIV/0!</v>
      </c>
      <c r="EE634" s="37" t="e">
        <f t="shared" si="1786"/>
        <v>#DIV/0!</v>
      </c>
      <c r="EF634" s="39" t="e">
        <f t="shared" si="1787"/>
        <v>#DIV/0!</v>
      </c>
      <c r="EG634" s="37" t="e">
        <f t="shared" si="1788"/>
        <v>#DIV/0!</v>
      </c>
      <c r="EH634" s="37" t="e">
        <f t="shared" si="1789"/>
        <v>#DIV/0!</v>
      </c>
      <c r="EI634" s="11" t="b">
        <f t="shared" si="1790"/>
        <v>1</v>
      </c>
      <c r="EJ634" s="11" t="b">
        <f t="shared" si="1791"/>
        <v>0</v>
      </c>
      <c r="EK634" s="39" t="e">
        <f t="shared" si="1792"/>
        <v>#DIV/0!</v>
      </c>
      <c r="EL634" s="39" t="e">
        <f t="shared" si="1793"/>
        <v>#DIV/0!</v>
      </c>
      <c r="EM634" s="39" t="e">
        <f t="shared" si="1794"/>
        <v>#DIV/0!</v>
      </c>
      <c r="EN634" s="39" t="e">
        <f t="shared" si="1795"/>
        <v>#DIV/0!</v>
      </c>
      <c r="EO634" s="39" t="e">
        <f t="shared" si="1796"/>
        <v>#DIV/0!</v>
      </c>
      <c r="EP634" s="39" t="e">
        <f t="shared" si="1797"/>
        <v>#DIV/0!</v>
      </c>
      <c r="EQ634" s="39" t="e">
        <f t="shared" si="1798"/>
        <v>#DIV/0!</v>
      </c>
      <c r="ER634" s="39" t="e">
        <f t="shared" si="1799"/>
        <v>#DIV/0!</v>
      </c>
      <c r="ES634" s="58" t="str">
        <f t="shared" si="1800"/>
        <v>(OH,F,Cl)-dominate amphibole</v>
      </c>
      <c r="ET634" s="58" t="e">
        <f t="shared" si="1801"/>
        <v>#N/A</v>
      </c>
      <c r="EU634" s="56">
        <f t="shared" si="1713"/>
        <v>0</v>
      </c>
      <c r="EV634" s="56">
        <f t="shared" si="1714"/>
        <v>0</v>
      </c>
      <c r="EW634" s="56">
        <f t="shared" si="1715"/>
        <v>0</v>
      </c>
      <c r="EX634" s="56">
        <f t="shared" si="1716"/>
        <v>0</v>
      </c>
      <c r="EY634" s="56">
        <f t="shared" si="1717"/>
        <v>0</v>
      </c>
      <c r="EZ634" s="56">
        <f t="shared" si="1718"/>
        <v>0</v>
      </c>
      <c r="FA634" s="39">
        <f t="shared" si="1719"/>
        <v>0</v>
      </c>
      <c r="FB634" s="39">
        <f t="shared" si="1720"/>
        <v>0</v>
      </c>
      <c r="FC634" s="54">
        <f t="shared" si="1721"/>
        <v>0</v>
      </c>
      <c r="FD634" s="54">
        <f t="shared" si="1722"/>
        <v>0</v>
      </c>
      <c r="FE634" s="39">
        <f t="shared" si="1723"/>
        <v>0</v>
      </c>
      <c r="FF634" s="54">
        <f t="shared" si="1724"/>
        <v>0</v>
      </c>
      <c r="FG634" s="39">
        <f t="shared" si="1725"/>
        <v>0</v>
      </c>
      <c r="FH634" s="39">
        <f t="shared" si="1802"/>
        <v>0</v>
      </c>
      <c r="FI634" s="39">
        <f t="shared" si="1803"/>
        <v>0</v>
      </c>
      <c r="FJ634" s="39">
        <f t="shared" si="1804"/>
        <v>0</v>
      </c>
      <c r="FK634" s="39" t="e">
        <f t="shared" si="1805"/>
        <v>#DIV/0!</v>
      </c>
      <c r="FL634" s="39" t="e">
        <f t="shared" si="1806"/>
        <v>#DIV/0!</v>
      </c>
      <c r="FM634" s="39" t="e">
        <f t="shared" si="1807"/>
        <v>#DIV/0!</v>
      </c>
      <c r="FN634" s="39">
        <f t="shared" si="1808"/>
        <v>1</v>
      </c>
      <c r="FO634" s="39">
        <f t="shared" si="1726"/>
        <v>0</v>
      </c>
      <c r="FP634" s="39">
        <f t="shared" si="1727"/>
        <v>0</v>
      </c>
      <c r="FQ634" s="39">
        <f t="shared" si="1728"/>
        <v>0</v>
      </c>
      <c r="FR634" s="39">
        <f t="shared" si="1809"/>
        <v>0</v>
      </c>
      <c r="FS634" s="39">
        <f t="shared" si="1810"/>
        <v>0</v>
      </c>
      <c r="FU634" s="39" t="e">
        <f t="shared" si="1811"/>
        <v>#DIV/0!</v>
      </c>
      <c r="FV634" s="39" t="e">
        <f t="shared" si="1812"/>
        <v>#DIV/0!</v>
      </c>
      <c r="FW634" s="39" t="e">
        <f t="shared" si="1813"/>
        <v>#DIV/0!</v>
      </c>
      <c r="FY634" s="39" t="e">
        <f t="shared" si="1814"/>
        <v>#DIV/0!</v>
      </c>
      <c r="FZ634" s="39" t="e">
        <f t="shared" si="1815"/>
        <v>#DIV/0!</v>
      </c>
      <c r="GA634" s="39" t="e">
        <f t="shared" si="1816"/>
        <v>#DIV/0!</v>
      </c>
      <c r="GB634" s="39" t="e">
        <f t="shared" si="1817"/>
        <v>#DIV/0!</v>
      </c>
      <c r="GC634" s="39" t="e">
        <f t="shared" si="1818"/>
        <v>#DIV/0!</v>
      </c>
      <c r="GD634" s="39" t="e">
        <f t="shared" si="1819"/>
        <v>#DIV/0!</v>
      </c>
      <c r="GE634" s="39" t="e">
        <f t="shared" si="1820"/>
        <v>#DIV/0!</v>
      </c>
      <c r="GF634" s="39" t="e">
        <f t="shared" si="1821"/>
        <v>#DIV/0!</v>
      </c>
      <c r="GG634" s="39" t="e">
        <f t="shared" si="1822"/>
        <v>#DIV/0!</v>
      </c>
      <c r="GH634" s="39" t="e">
        <f t="shared" si="1823"/>
        <v>#DIV/0!</v>
      </c>
      <c r="GI634" s="39"/>
      <c r="GJ634" s="39" t="e">
        <f t="shared" si="1824"/>
        <v>#DIV/0!</v>
      </c>
      <c r="GK634" s="39" t="e">
        <f t="shared" si="1825"/>
        <v>#DIV/0!</v>
      </c>
      <c r="GL634" s="39" t="e">
        <f t="shared" si="1826"/>
        <v>#DIV/0!</v>
      </c>
      <c r="GM634" s="39" t="e">
        <f t="shared" si="1827"/>
        <v>#DIV/0!</v>
      </c>
      <c r="GN634" s="39" t="e">
        <f t="shared" si="1828"/>
        <v>#DIV/0!</v>
      </c>
      <c r="GO634" s="57"/>
      <c r="GP634" s="57" t="e">
        <f t="shared" si="1829"/>
        <v>#DIV/0!</v>
      </c>
      <c r="GQ634" s="59" t="e">
        <f t="shared" si="1830"/>
        <v>#DIV/0!</v>
      </c>
      <c r="GR634" s="41" t="e">
        <f t="shared" si="1831"/>
        <v>#DIV/0!</v>
      </c>
      <c r="GS634" s="57" t="e">
        <f t="shared" si="1832"/>
        <v>#DIV/0!</v>
      </c>
      <c r="GT634" s="57" t="e">
        <f t="shared" si="1833"/>
        <v>#DIV/0!</v>
      </c>
      <c r="GU634" s="57" t="e">
        <f t="shared" si="1834"/>
        <v>#DIV/0!</v>
      </c>
      <c r="GV634" s="57"/>
      <c r="GW634" s="42" t="e">
        <f t="shared" si="1835"/>
        <v>#DIV/0!</v>
      </c>
      <c r="GX634" s="42" t="e">
        <f t="shared" si="1836"/>
        <v>#DIV/0!</v>
      </c>
      <c r="GY634" s="42" t="e">
        <f t="shared" si="1837"/>
        <v>#DIV/0!</v>
      </c>
      <c r="GZ634" s="57"/>
      <c r="HA634" s="2" t="e">
        <f t="shared" si="1838"/>
        <v>#DIV/0!</v>
      </c>
      <c r="HB634" s="2" t="e">
        <f t="shared" si="1839"/>
        <v>#DIV/0!</v>
      </c>
      <c r="HC634" s="2" t="e">
        <f t="shared" si="1840"/>
        <v>#DIV/0!</v>
      </c>
      <c r="HD634" s="2" t="e">
        <f t="shared" si="1841"/>
        <v>#DIV/0!</v>
      </c>
      <c r="HE634" s="2" t="e">
        <f t="shared" si="1842"/>
        <v>#DIV/0!</v>
      </c>
      <c r="HF634" s="2" t="e">
        <f t="shared" si="1843"/>
        <v>#DIV/0!</v>
      </c>
      <c r="HG634" s="2" t="e">
        <f t="shared" si="1844"/>
        <v>#DIV/0!</v>
      </c>
      <c r="HH634" s="2" t="e">
        <f t="shared" si="1845"/>
        <v>#DIV/0!</v>
      </c>
      <c r="HI634" s="2" t="e">
        <f t="shared" si="1846"/>
        <v>#DIV/0!</v>
      </c>
      <c r="HJ634" s="11" t="e">
        <f t="shared" si="1847"/>
        <v>#DIV/0!</v>
      </c>
      <c r="HK634" s="60" t="e">
        <f t="shared" si="1848"/>
        <v>#DIV/0!</v>
      </c>
      <c r="HL634" s="57"/>
      <c r="HM634" s="57" t="e">
        <f t="shared" si="1849"/>
        <v>#DIV/0!</v>
      </c>
      <c r="HN634" s="57" t="e">
        <f t="shared" si="1850"/>
        <v>#DIV/0!</v>
      </c>
      <c r="HO634" s="57" t="e">
        <f t="shared" si="1851"/>
        <v>#DIV/0!</v>
      </c>
      <c r="HP634" s="57" t="e">
        <f t="shared" si="1852"/>
        <v>#DIV/0!</v>
      </c>
      <c r="HQ634" s="57" t="e">
        <f t="shared" si="1853"/>
        <v>#DIV/0!</v>
      </c>
      <c r="HR634" s="57"/>
      <c r="HS634" s="57" t="e">
        <f t="shared" si="1854"/>
        <v>#DIV/0!</v>
      </c>
      <c r="HT634" s="57" t="e">
        <f t="shared" si="1855"/>
        <v>#DIV/0!</v>
      </c>
      <c r="HU634" s="57" t="e">
        <f t="shared" si="1856"/>
        <v>#DIV/0!</v>
      </c>
      <c r="HV634" s="57" t="e">
        <f t="shared" si="1857"/>
        <v>#DIV/0!</v>
      </c>
      <c r="HW634" s="57" t="e">
        <f t="shared" si="1858"/>
        <v>#DIV/0!</v>
      </c>
      <c r="HX634" s="57"/>
      <c r="HY634" s="57" t="e">
        <f t="shared" si="1859"/>
        <v>#DIV/0!</v>
      </c>
      <c r="HZ634" s="57" t="e">
        <f t="shared" si="1860"/>
        <v>#DIV/0!</v>
      </c>
      <c r="IA634" s="57"/>
      <c r="IB634" s="61">
        <f t="shared" si="1861"/>
        <v>0</v>
      </c>
      <c r="IC634" s="57" t="str">
        <f t="shared" si="1862"/>
        <v/>
      </c>
      <c r="ID634" s="42"/>
      <c r="IE634" s="2" t="str">
        <f t="shared" si="1863"/>
        <v/>
      </c>
      <c r="IF634" s="60" t="e">
        <f t="shared" si="1864"/>
        <v>#DIV/0!</v>
      </c>
      <c r="IG634" s="60" t="str">
        <f t="shared" si="1865"/>
        <v/>
      </c>
      <c r="IH634" s="60" t="str">
        <f t="shared" si="1866"/>
        <v>zinco-</v>
      </c>
      <c r="II634" s="60" t="str">
        <f t="shared" si="1867"/>
        <v>mangano-</v>
      </c>
      <c r="IJ634" s="60" t="e">
        <f t="shared" si="1868"/>
        <v>#DIV/0!</v>
      </c>
      <c r="IK634" s="60" t="e">
        <f t="shared" si="1869"/>
        <v>#DIV/0!</v>
      </c>
      <c r="IL634" s="60" t="e">
        <f t="shared" si="1870"/>
        <v>#DIV/0!</v>
      </c>
      <c r="IM634" s="60" t="e">
        <f t="shared" si="1871"/>
        <v>#DIV/0!</v>
      </c>
      <c r="IN634" s="60" t="str">
        <f t="shared" si="1872"/>
        <v/>
      </c>
      <c r="IO634" s="60" t="str">
        <f t="shared" si="1873"/>
        <v/>
      </c>
      <c r="IP634" s="57"/>
      <c r="IQ634" s="57" t="str">
        <f t="shared" si="1874"/>
        <v>ERROR!!</v>
      </c>
    </row>
    <row r="635" spans="24:251">
      <c r="X635" s="29">
        <f t="shared" si="1730"/>
        <v>0</v>
      </c>
      <c r="Y635" s="29">
        <f t="shared" si="1731"/>
        <v>0</v>
      </c>
      <c r="Z635" s="29" t="e">
        <f t="shared" si="1732"/>
        <v>#DIV/0!</v>
      </c>
      <c r="AA635" s="29" t="e">
        <f t="shared" si="1733"/>
        <v>#DIV/0!</v>
      </c>
      <c r="AB635" s="29" t="e">
        <f t="shared" si="1734"/>
        <v>#DIV/0!</v>
      </c>
      <c r="AC635" s="29" t="e">
        <f t="shared" si="1735"/>
        <v>#DIV/0!</v>
      </c>
      <c r="AF635" s="23">
        <v>60.084299999999999</v>
      </c>
      <c r="AG635" s="23">
        <v>79.878799999999998</v>
      </c>
      <c r="AH635" s="23">
        <v>101.96120000000001</v>
      </c>
      <c r="AI635" s="23">
        <v>151.99039999999999</v>
      </c>
      <c r="AJ635" s="23">
        <v>159.69</v>
      </c>
      <c r="AK635" s="23">
        <v>71.846400000000003</v>
      </c>
      <c r="AL635" s="23">
        <v>70.9375</v>
      </c>
      <c r="AM635" s="23">
        <v>40.304400000000001</v>
      </c>
      <c r="AN635" s="23">
        <v>56.077399999999997</v>
      </c>
      <c r="AO635" s="23">
        <v>61.978999999999999</v>
      </c>
      <c r="AP635" s="23">
        <v>94.195999999999998</v>
      </c>
      <c r="AQ635" s="23">
        <v>18.998000000000001</v>
      </c>
      <c r="AR635" s="23">
        <v>35.450000000000003</v>
      </c>
      <c r="AS635" s="23">
        <v>29.88</v>
      </c>
      <c r="AT635" s="23">
        <v>74.691999999999993</v>
      </c>
      <c r="AU635" s="23">
        <v>81.39</v>
      </c>
      <c r="AX635" s="54">
        <f t="shared" si="1736"/>
        <v>0</v>
      </c>
      <c r="AY635" s="54">
        <f t="shared" si="1737"/>
        <v>0</v>
      </c>
      <c r="AZ635" s="54">
        <f t="shared" si="1738"/>
        <v>0</v>
      </c>
      <c r="BA635" s="54">
        <f t="shared" si="1739"/>
        <v>0</v>
      </c>
      <c r="BB635" s="54">
        <f t="shared" si="1740"/>
        <v>0</v>
      </c>
      <c r="BC635" s="54">
        <f t="shared" si="1741"/>
        <v>0</v>
      </c>
      <c r="BD635" s="54">
        <f t="shared" si="1742"/>
        <v>0</v>
      </c>
      <c r="BE635" s="54">
        <f t="shared" si="1743"/>
        <v>0</v>
      </c>
      <c r="BF635" s="54">
        <f t="shared" si="1744"/>
        <v>0</v>
      </c>
      <c r="BG635" s="54">
        <f t="shared" si="1745"/>
        <v>0</v>
      </c>
      <c r="BH635" s="54">
        <f t="shared" si="1746"/>
        <v>0</v>
      </c>
      <c r="BI635" s="54">
        <f t="shared" si="1747"/>
        <v>0</v>
      </c>
      <c r="BJ635" s="54">
        <f t="shared" si="1748"/>
        <v>0</v>
      </c>
      <c r="BK635" s="54">
        <f t="shared" si="1749"/>
        <v>0</v>
      </c>
      <c r="BL635" s="54">
        <f t="shared" si="1750"/>
        <v>0</v>
      </c>
      <c r="BM635" s="42"/>
      <c r="BO635" s="54">
        <f>'Norm-coeff'!$C$2+$AX635*'Norm-coeff'!$D$2+$AY635*'Norm-coeff'!$E$2+$AZ635*'Norm-coeff'!$F$2+$BA635*'Norm-coeff'!$G$2+$BB635*'Norm-coeff'!$H$2+$BC635*'Norm-coeff'!$I$2+$BD635*'Norm-coeff'!$J$2+$BE635*'Norm-coeff'!$K$2+$BF635*'Norm-coeff'!$L$2+$BG635*'Norm-coeff'!$M$2+$BH635*'Norm-coeff'!$N$2+$BI635*'Norm-coeff'!$O$2</f>
        <v>5.4045421474420303</v>
      </c>
      <c r="BP635" s="54">
        <f>'Norm-coeff'!$C$3+$AX635*'Norm-coeff'!$D$3+$AY635*'Norm-coeff'!$E$3+$AZ635*'Norm-coeff'!$F$3+$BA635*'Norm-coeff'!$G$3+$BB635*'Norm-coeff'!$H$3+$BC635*'Norm-coeff'!$I$3+$BD635*'Norm-coeff'!$J$3+$BE635*'Norm-coeff'!$K$3+$BF635*'Norm-coeff'!$L$3+$BG635*'Norm-coeff'!$M$3+$BH635*'Norm-coeff'!$N$3+$BI635*'Norm-coeff'!$O$3</f>
        <v>3.15319116612705</v>
      </c>
      <c r="BQ635" s="54">
        <f>'Norm-coeff'!$C$4+$AX635*'Norm-coeff'!$D$4+$AY635*'Norm-coeff'!$E$4+$AZ635*'Norm-coeff'!$F$4+$BA635*'Norm-coeff'!$G$4+$BB635*'Norm-coeff'!$H$4+$BC635*'Norm-coeff'!$I$4+$BD635*'Norm-coeff'!$J$4+$BE635*'Norm-coeff'!$K$4+$BF635*'Norm-coeff'!$L$4+$BG635*'Norm-coeff'!$M$4+$BH635*'Norm-coeff'!$N$4+$BI635*'Norm-coeff'!$O$4</f>
        <v>1.42115649462768</v>
      </c>
      <c r="BR635" s="54">
        <f>'Norm-coeff'!$C$5+$AX635*'Norm-coeff'!$D$5+$AY635*'Norm-coeff'!$E$5+$AZ635*'Norm-coeff'!$F$5+$BA635*'Norm-coeff'!$G$5+$BB635*'Norm-coeff'!$H$5+$BC635*'Norm-coeff'!$I$5+$BD635*'Norm-coeff'!$J$5+$BE635*'Norm-coeff'!$K$5+$BF635*'Norm-coeff'!$L$5+$BG635*'Norm-coeff'!$M$5+$BH635*'Norm-coeff'!$N$5+$BI635*'Norm-coeff'!$O$5</f>
        <v>1.0553329241296201</v>
      </c>
      <c r="BS635" s="54">
        <f>'Norm-coeff'!$C$6+$AX635*'Norm-coeff'!$D$6+$AY635*'Norm-coeff'!$E$6+$AZ635*'Norm-coeff'!$F$6+$BA635*'Norm-coeff'!$G$6+$BB635*'Norm-coeff'!$H$6+$BC635*'Norm-coeff'!$I$6+$BD635*'Norm-coeff'!$J$6+$BE635*'Norm-coeff'!$K$6+$BF635*'Norm-coeff'!$L$6+$BG635*'Norm-coeff'!$M$6+$BH635*'Norm-coeff'!$N$6+$BI635*'Norm-coeff'!$O$6</f>
        <v>-1.48700885495103E-2</v>
      </c>
      <c r="BT635" s="54">
        <f>'Norm-coeff'!$C$7+$AX635*'Norm-coeff'!$D$7+$AY635*'Norm-coeff'!$E$7+$AZ635*'Norm-coeff'!$F$7+$BA635*'Norm-coeff'!$G$7+$BB635*'Norm-coeff'!$H$7+$BC635*'Norm-coeff'!$I$7+$BD635*'Norm-coeff'!$J$7+$BE635*'Norm-coeff'!$K$7+$BF635*'Norm-coeff'!$L$7+$BG635*'Norm-coeff'!$M$7+$BH635*'Norm-coeff'!$N$7+$BI635*'Norm-coeff'!$O$7</f>
        <v>2.0907583608832998</v>
      </c>
      <c r="BU635" s="54">
        <f>'Norm-coeff'!$C$8+$AX635*'Norm-coeff'!$D$8+$AY635*'Norm-coeff'!$E$8+$AZ635*'Norm-coeff'!$F$8+$BA635*'Norm-coeff'!$G$8+$BB635*'Norm-coeff'!$H$8+$BC635*'Norm-coeff'!$I$8+$BD635*'Norm-coeff'!$J$8+$BE635*'Norm-coeff'!$K$8+$BF635*'Norm-coeff'!$L$8+$BG635*'Norm-coeff'!$M$8+$BH635*'Norm-coeff'!$N$8+$BI635*'Norm-coeff'!$O$8</f>
        <v>0.65894159836244504</v>
      </c>
      <c r="BV635" s="54">
        <f>'Norm-coeff'!$C$9+$AX635*'Norm-coeff'!$D$9+$AY635*'Norm-coeff'!$E$9+$AZ635*'Norm-coeff'!$F$9+$BA635*'Norm-coeff'!$G$9+$BB635*'Norm-coeff'!$H$9+$BC635*'Norm-coeff'!$I$9+$BD635*'Norm-coeff'!$J$9+$BE635*'Norm-coeff'!$K$9+$BF635*'Norm-coeff'!$L$9+$BG635*'Norm-coeff'!$M$9+$BH635*'Norm-coeff'!$N$9+$BI635*'Norm-coeff'!$O$9</f>
        <v>1.48961085014701</v>
      </c>
      <c r="BW635" s="54">
        <f>'Norm-coeff'!$C$10+$AX635*'Norm-coeff'!$D$10+$AY635*'Norm-coeff'!$E$10+$AZ635*'Norm-coeff'!$F$10+$BA635*'Norm-coeff'!$G$10+$BB635*'Norm-coeff'!$H$10+$BC635*'Norm-coeff'!$I$10+$BD635*'Norm-coeff'!$J$10+$BE635*'Norm-coeff'!$K$10+$BF635*'Norm-coeff'!$L$10+$BG635*'Norm-coeff'!$M$10+$BH635*'Norm-coeff'!$N$10+$BI635*'Norm-coeff'!$O$10</f>
        <v>1.42058735749591</v>
      </c>
      <c r="BX635" s="54">
        <f>'Norm-coeff'!$C$11+$AX635*'Norm-coeff'!$D$11+$AY635*'Norm-coeff'!$E$11+$AZ635*'Norm-coeff'!$F$11+$BA635*'Norm-coeff'!$G$11+$BB635*'Norm-coeff'!$H$11+$BC635*'Norm-coeff'!$I$11+$BD635*'Norm-coeff'!$J$11+$BE635*'Norm-coeff'!$K$11+$BF635*'Norm-coeff'!$L$11+$BG635*'Norm-coeff'!$M$11+$BH635*'Norm-coeff'!$N$11+$BI635*'Norm-coeff'!$O$11</f>
        <v>0.221233014421479</v>
      </c>
      <c r="BY635" s="54">
        <f>'Norm-coeff'!$C$12+$AX635*'Norm-coeff'!$D$12+$AY635*'Norm-coeff'!$E$12+$AZ635*'Norm-coeff'!$F$12+$BA635*'Norm-coeff'!$G$12+$BB635*'Norm-coeff'!$H$12+$BC635*'Norm-coeff'!$I$12+$BD635*'Norm-coeff'!$J$12+$BE635*'Norm-coeff'!$K$12+$BF635*'Norm-coeff'!$L$12+$BG635*'Norm-coeff'!$M$12+$BH635*'Norm-coeff'!$N$12+$BI635*'Norm-coeff'!$O$12</f>
        <v>0.283527502056037</v>
      </c>
      <c r="BZ635" s="54">
        <f>'Norm-coeff'!$C$13+$AX635*'Norm-coeff'!$D$13+$AY635*'Norm-coeff'!$E$13+$AZ635*'Norm-coeff'!$F$13+$BA635*'Norm-coeff'!$G$13+$BB635*'Norm-coeff'!$H$13+$BC635*'Norm-coeff'!$I$13+$BD635*'Norm-coeff'!$J$13+$BE635*'Norm-coeff'!$K$13+$BF635*'Norm-coeff'!$L$13+$BG635*'Norm-coeff'!$M$13+$BH635*'Norm-coeff'!$N$13+$BI635*'Norm-coeff'!$O$13</f>
        <v>-4.1864930554451202E-2</v>
      </c>
      <c r="CA635" s="54">
        <f>'Norm-coeff'!$C$14+$AX635*'Norm-coeff'!$D$14+$AY635*'Norm-coeff'!$E$14+$AZ635*'Norm-coeff'!$F$14+$BA635*'Norm-coeff'!$G$14+$BB635*'Norm-coeff'!$H$14+$BC635*'Norm-coeff'!$I$14+$BD635*'Norm-coeff'!$J$14+$BE635*'Norm-coeff'!$K$14+$BF635*'Norm-coeff'!$L$14+$BG635*'Norm-coeff'!$M$14+$BH635*'Norm-coeff'!$N$14+$BI635*'Norm-coeff'!$O$14</f>
        <v>4.2526983164477103</v>
      </c>
      <c r="CC635" s="54">
        <f t="shared" si="1875"/>
        <v>0</v>
      </c>
      <c r="CG635" s="54">
        <f t="shared" si="1751"/>
        <v>0</v>
      </c>
      <c r="CH635" s="54">
        <f t="shared" si="1729"/>
        <v>0</v>
      </c>
      <c r="CI635" s="54">
        <f t="shared" si="1752"/>
        <v>0</v>
      </c>
      <c r="CJ635" s="56">
        <f t="shared" si="1753"/>
        <v>0</v>
      </c>
      <c r="CK635" s="54">
        <f t="shared" si="1754"/>
        <v>0</v>
      </c>
      <c r="CL635" s="54">
        <f t="shared" si="1755"/>
        <v>0</v>
      </c>
      <c r="CM635" s="54">
        <f t="shared" si="1756"/>
        <v>0</v>
      </c>
      <c r="CN635" s="54">
        <f t="shared" si="1757"/>
        <v>0</v>
      </c>
      <c r="CO635" s="54">
        <f t="shared" si="1758"/>
        <v>0</v>
      </c>
      <c r="CP635" s="54">
        <f t="shared" si="1759"/>
        <v>0</v>
      </c>
      <c r="CQ635" s="54">
        <f t="shared" si="1760"/>
        <v>0</v>
      </c>
      <c r="CR635" s="54">
        <f t="shared" si="1761"/>
        <v>0</v>
      </c>
      <c r="CS635" s="54">
        <f t="shared" si="1762"/>
        <v>0</v>
      </c>
      <c r="CU635" s="54">
        <f t="shared" si="1763"/>
        <v>0</v>
      </c>
      <c r="CV635" s="54">
        <f t="shared" si="1764"/>
        <v>0</v>
      </c>
      <c r="CW635" s="54">
        <f t="shared" si="1765"/>
        <v>0</v>
      </c>
      <c r="CX635" s="54">
        <f t="shared" si="1766"/>
        <v>0</v>
      </c>
      <c r="CZ635" s="54">
        <f t="shared" si="1767"/>
        <v>0</v>
      </c>
      <c r="DA635" s="54">
        <f t="shared" si="1768"/>
        <v>0</v>
      </c>
      <c r="DB635" s="54">
        <f t="shared" si="1769"/>
        <v>0</v>
      </c>
      <c r="DC635" s="54">
        <f t="shared" si="1770"/>
        <v>0</v>
      </c>
      <c r="DD635" s="54">
        <f t="shared" si="1771"/>
        <v>0</v>
      </c>
      <c r="DE635" s="54">
        <f t="shared" si="1772"/>
        <v>0</v>
      </c>
      <c r="DF635" s="54">
        <f t="shared" si="1773"/>
        <v>0</v>
      </c>
      <c r="DG635" s="54">
        <f t="shared" si="1774"/>
        <v>2</v>
      </c>
      <c r="DH635" s="71">
        <f t="shared" si="1775"/>
        <v>0</v>
      </c>
      <c r="DI635" s="71">
        <f t="shared" si="1776"/>
        <v>0</v>
      </c>
      <c r="DJ635" s="54">
        <f t="shared" si="1777"/>
        <v>0</v>
      </c>
      <c r="DK635" s="54">
        <f t="shared" si="1778"/>
        <v>2</v>
      </c>
      <c r="DL635" s="4">
        <f t="shared" si="1703"/>
        <v>0</v>
      </c>
      <c r="DM635" s="3">
        <f t="shared" si="1779"/>
        <v>0</v>
      </c>
      <c r="DN635" s="3">
        <f t="shared" si="1780"/>
        <v>0</v>
      </c>
      <c r="DO635" s="4" t="e">
        <f t="shared" si="1781"/>
        <v>#DIV/0!</v>
      </c>
      <c r="DP635" s="57"/>
      <c r="DQ635" s="57"/>
      <c r="DR635" s="56">
        <f t="shared" si="1704"/>
        <v>2</v>
      </c>
      <c r="DS635" s="56">
        <f t="shared" si="1705"/>
        <v>0</v>
      </c>
      <c r="DT635" s="38">
        <f t="shared" si="1706"/>
        <v>0</v>
      </c>
      <c r="DU635" s="38">
        <f t="shared" si="1782"/>
        <v>2</v>
      </c>
      <c r="DV635" s="38">
        <f t="shared" si="1707"/>
        <v>0</v>
      </c>
      <c r="DW635" s="39">
        <f t="shared" si="1708"/>
        <v>0</v>
      </c>
      <c r="DX635" s="39">
        <f t="shared" si="1709"/>
        <v>0</v>
      </c>
      <c r="DY635" s="39">
        <f t="shared" si="1710"/>
        <v>0</v>
      </c>
      <c r="DZ635" s="39">
        <f t="shared" si="1711"/>
        <v>0</v>
      </c>
      <c r="EA635" s="39">
        <f t="shared" si="1712"/>
        <v>0</v>
      </c>
      <c r="EB635" s="37" t="e">
        <f t="shared" si="1783"/>
        <v>#DIV/0!</v>
      </c>
      <c r="EC635" s="37" t="e">
        <f t="shared" si="1784"/>
        <v>#DIV/0!</v>
      </c>
      <c r="ED635" s="37" t="e">
        <f t="shared" si="1785"/>
        <v>#DIV/0!</v>
      </c>
      <c r="EE635" s="37" t="e">
        <f t="shared" si="1786"/>
        <v>#DIV/0!</v>
      </c>
      <c r="EF635" s="39" t="e">
        <f t="shared" si="1787"/>
        <v>#DIV/0!</v>
      </c>
      <c r="EG635" s="37" t="e">
        <f t="shared" si="1788"/>
        <v>#DIV/0!</v>
      </c>
      <c r="EH635" s="37" t="e">
        <f t="shared" si="1789"/>
        <v>#DIV/0!</v>
      </c>
      <c r="EI635" s="11" t="b">
        <f t="shared" si="1790"/>
        <v>1</v>
      </c>
      <c r="EJ635" s="11" t="b">
        <f t="shared" si="1791"/>
        <v>0</v>
      </c>
      <c r="EK635" s="39" t="e">
        <f t="shared" si="1792"/>
        <v>#DIV/0!</v>
      </c>
      <c r="EL635" s="39" t="e">
        <f t="shared" si="1793"/>
        <v>#DIV/0!</v>
      </c>
      <c r="EM635" s="39" t="e">
        <f t="shared" si="1794"/>
        <v>#DIV/0!</v>
      </c>
      <c r="EN635" s="39" t="e">
        <f t="shared" si="1795"/>
        <v>#DIV/0!</v>
      </c>
      <c r="EO635" s="39" t="e">
        <f t="shared" si="1796"/>
        <v>#DIV/0!</v>
      </c>
      <c r="EP635" s="39" t="e">
        <f t="shared" si="1797"/>
        <v>#DIV/0!</v>
      </c>
      <c r="EQ635" s="39" t="e">
        <f t="shared" si="1798"/>
        <v>#DIV/0!</v>
      </c>
      <c r="ER635" s="39" t="e">
        <f t="shared" si="1799"/>
        <v>#DIV/0!</v>
      </c>
      <c r="ES635" s="58" t="str">
        <f t="shared" si="1800"/>
        <v>(OH,F,Cl)-dominate amphibole</v>
      </c>
      <c r="ET635" s="58" t="e">
        <f t="shared" si="1801"/>
        <v>#N/A</v>
      </c>
      <c r="EU635" s="56">
        <f t="shared" si="1713"/>
        <v>0</v>
      </c>
      <c r="EV635" s="56">
        <f t="shared" si="1714"/>
        <v>0</v>
      </c>
      <c r="EW635" s="56">
        <f t="shared" si="1715"/>
        <v>0</v>
      </c>
      <c r="EX635" s="56">
        <f t="shared" si="1716"/>
        <v>0</v>
      </c>
      <c r="EY635" s="56">
        <f t="shared" si="1717"/>
        <v>0</v>
      </c>
      <c r="EZ635" s="56">
        <f t="shared" si="1718"/>
        <v>0</v>
      </c>
      <c r="FA635" s="39">
        <f t="shared" si="1719"/>
        <v>0</v>
      </c>
      <c r="FB635" s="39">
        <f t="shared" si="1720"/>
        <v>0</v>
      </c>
      <c r="FC635" s="54">
        <f t="shared" si="1721"/>
        <v>0</v>
      </c>
      <c r="FD635" s="54">
        <f t="shared" si="1722"/>
        <v>0</v>
      </c>
      <c r="FE635" s="39">
        <f t="shared" si="1723"/>
        <v>0</v>
      </c>
      <c r="FF635" s="54">
        <f t="shared" si="1724"/>
        <v>0</v>
      </c>
      <c r="FG635" s="39">
        <f t="shared" si="1725"/>
        <v>0</v>
      </c>
      <c r="FH635" s="39">
        <f t="shared" si="1802"/>
        <v>0</v>
      </c>
      <c r="FI635" s="39">
        <f t="shared" si="1803"/>
        <v>0</v>
      </c>
      <c r="FJ635" s="39">
        <f t="shared" si="1804"/>
        <v>0</v>
      </c>
      <c r="FK635" s="39" t="e">
        <f t="shared" si="1805"/>
        <v>#DIV/0!</v>
      </c>
      <c r="FL635" s="39" t="e">
        <f t="shared" si="1806"/>
        <v>#DIV/0!</v>
      </c>
      <c r="FM635" s="39" t="e">
        <f t="shared" si="1807"/>
        <v>#DIV/0!</v>
      </c>
      <c r="FN635" s="39">
        <f t="shared" si="1808"/>
        <v>1</v>
      </c>
      <c r="FO635" s="39">
        <f t="shared" si="1726"/>
        <v>0</v>
      </c>
      <c r="FP635" s="39">
        <f t="shared" si="1727"/>
        <v>0</v>
      </c>
      <c r="FQ635" s="39">
        <f t="shared" si="1728"/>
        <v>0</v>
      </c>
      <c r="FR635" s="39">
        <f t="shared" si="1809"/>
        <v>0</v>
      </c>
      <c r="FS635" s="39">
        <f t="shared" si="1810"/>
        <v>0</v>
      </c>
      <c r="FU635" s="39" t="e">
        <f t="shared" si="1811"/>
        <v>#DIV/0!</v>
      </c>
      <c r="FV635" s="39" t="e">
        <f t="shared" si="1812"/>
        <v>#DIV/0!</v>
      </c>
      <c r="FW635" s="39" t="e">
        <f t="shared" si="1813"/>
        <v>#DIV/0!</v>
      </c>
      <c r="FY635" s="39" t="e">
        <f t="shared" si="1814"/>
        <v>#DIV/0!</v>
      </c>
      <c r="FZ635" s="39" t="e">
        <f t="shared" si="1815"/>
        <v>#DIV/0!</v>
      </c>
      <c r="GA635" s="39" t="e">
        <f t="shared" si="1816"/>
        <v>#DIV/0!</v>
      </c>
      <c r="GB635" s="39" t="e">
        <f t="shared" si="1817"/>
        <v>#DIV/0!</v>
      </c>
      <c r="GC635" s="39" t="e">
        <f t="shared" si="1818"/>
        <v>#DIV/0!</v>
      </c>
      <c r="GD635" s="39" t="e">
        <f t="shared" si="1819"/>
        <v>#DIV/0!</v>
      </c>
      <c r="GE635" s="39" t="e">
        <f t="shared" si="1820"/>
        <v>#DIV/0!</v>
      </c>
      <c r="GF635" s="39" t="e">
        <f t="shared" si="1821"/>
        <v>#DIV/0!</v>
      </c>
      <c r="GG635" s="39" t="e">
        <f t="shared" si="1822"/>
        <v>#DIV/0!</v>
      </c>
      <c r="GH635" s="39" t="e">
        <f t="shared" si="1823"/>
        <v>#DIV/0!</v>
      </c>
      <c r="GI635" s="39"/>
      <c r="GJ635" s="39" t="e">
        <f t="shared" si="1824"/>
        <v>#DIV/0!</v>
      </c>
      <c r="GK635" s="39" t="e">
        <f t="shared" si="1825"/>
        <v>#DIV/0!</v>
      </c>
      <c r="GL635" s="39" t="e">
        <f t="shared" si="1826"/>
        <v>#DIV/0!</v>
      </c>
      <c r="GM635" s="39" t="e">
        <f t="shared" si="1827"/>
        <v>#DIV/0!</v>
      </c>
      <c r="GN635" s="39" t="e">
        <f t="shared" si="1828"/>
        <v>#DIV/0!</v>
      </c>
      <c r="GO635" s="57"/>
      <c r="GP635" s="57" t="e">
        <f t="shared" si="1829"/>
        <v>#DIV/0!</v>
      </c>
      <c r="GQ635" s="59" t="e">
        <f t="shared" si="1830"/>
        <v>#DIV/0!</v>
      </c>
      <c r="GR635" s="41" t="e">
        <f t="shared" si="1831"/>
        <v>#DIV/0!</v>
      </c>
      <c r="GS635" s="57" t="e">
        <f t="shared" si="1832"/>
        <v>#DIV/0!</v>
      </c>
      <c r="GT635" s="57" t="e">
        <f t="shared" si="1833"/>
        <v>#DIV/0!</v>
      </c>
      <c r="GU635" s="57" t="e">
        <f t="shared" si="1834"/>
        <v>#DIV/0!</v>
      </c>
      <c r="GV635" s="57"/>
      <c r="GW635" s="42" t="e">
        <f t="shared" si="1835"/>
        <v>#DIV/0!</v>
      </c>
      <c r="GX635" s="42" t="e">
        <f t="shared" si="1836"/>
        <v>#DIV/0!</v>
      </c>
      <c r="GY635" s="42" t="e">
        <f t="shared" si="1837"/>
        <v>#DIV/0!</v>
      </c>
      <c r="GZ635" s="57"/>
      <c r="HA635" s="2" t="e">
        <f t="shared" si="1838"/>
        <v>#DIV/0!</v>
      </c>
      <c r="HB635" s="2" t="e">
        <f t="shared" si="1839"/>
        <v>#DIV/0!</v>
      </c>
      <c r="HC635" s="2" t="e">
        <f t="shared" si="1840"/>
        <v>#DIV/0!</v>
      </c>
      <c r="HD635" s="2" t="e">
        <f t="shared" si="1841"/>
        <v>#DIV/0!</v>
      </c>
      <c r="HE635" s="2" t="e">
        <f t="shared" si="1842"/>
        <v>#DIV/0!</v>
      </c>
      <c r="HF635" s="2" t="e">
        <f t="shared" si="1843"/>
        <v>#DIV/0!</v>
      </c>
      <c r="HG635" s="2" t="e">
        <f t="shared" si="1844"/>
        <v>#DIV/0!</v>
      </c>
      <c r="HH635" s="2" t="e">
        <f t="shared" si="1845"/>
        <v>#DIV/0!</v>
      </c>
      <c r="HI635" s="2" t="e">
        <f t="shared" si="1846"/>
        <v>#DIV/0!</v>
      </c>
      <c r="HJ635" s="11" t="e">
        <f t="shared" si="1847"/>
        <v>#DIV/0!</v>
      </c>
      <c r="HK635" s="60" t="e">
        <f t="shared" si="1848"/>
        <v>#DIV/0!</v>
      </c>
      <c r="HL635" s="57"/>
      <c r="HM635" s="57" t="e">
        <f t="shared" si="1849"/>
        <v>#DIV/0!</v>
      </c>
      <c r="HN635" s="57" t="e">
        <f t="shared" si="1850"/>
        <v>#DIV/0!</v>
      </c>
      <c r="HO635" s="57" t="e">
        <f t="shared" si="1851"/>
        <v>#DIV/0!</v>
      </c>
      <c r="HP635" s="57" t="e">
        <f t="shared" si="1852"/>
        <v>#DIV/0!</v>
      </c>
      <c r="HQ635" s="57" t="e">
        <f t="shared" si="1853"/>
        <v>#DIV/0!</v>
      </c>
      <c r="HR635" s="57"/>
      <c r="HS635" s="57" t="e">
        <f t="shared" si="1854"/>
        <v>#DIV/0!</v>
      </c>
      <c r="HT635" s="57" t="e">
        <f t="shared" si="1855"/>
        <v>#DIV/0!</v>
      </c>
      <c r="HU635" s="57" t="e">
        <f t="shared" si="1856"/>
        <v>#DIV/0!</v>
      </c>
      <c r="HV635" s="57" t="e">
        <f t="shared" si="1857"/>
        <v>#DIV/0!</v>
      </c>
      <c r="HW635" s="57" t="e">
        <f t="shared" si="1858"/>
        <v>#DIV/0!</v>
      </c>
      <c r="HX635" s="57"/>
      <c r="HY635" s="57" t="e">
        <f t="shared" si="1859"/>
        <v>#DIV/0!</v>
      </c>
      <c r="HZ635" s="57" t="e">
        <f t="shared" si="1860"/>
        <v>#DIV/0!</v>
      </c>
      <c r="IA635" s="57"/>
      <c r="IB635" s="61">
        <f t="shared" si="1861"/>
        <v>0</v>
      </c>
      <c r="IC635" s="57" t="str">
        <f t="shared" si="1862"/>
        <v/>
      </c>
      <c r="ID635" s="42"/>
      <c r="IE635" s="2" t="str">
        <f t="shared" si="1863"/>
        <v/>
      </c>
      <c r="IF635" s="60" t="e">
        <f t="shared" si="1864"/>
        <v>#DIV/0!</v>
      </c>
      <c r="IG635" s="60" t="str">
        <f t="shared" si="1865"/>
        <v/>
      </c>
      <c r="IH635" s="60" t="str">
        <f t="shared" si="1866"/>
        <v>zinco-</v>
      </c>
      <c r="II635" s="60" t="str">
        <f t="shared" si="1867"/>
        <v>mangano-</v>
      </c>
      <c r="IJ635" s="60" t="e">
        <f t="shared" si="1868"/>
        <v>#DIV/0!</v>
      </c>
      <c r="IK635" s="60" t="e">
        <f t="shared" si="1869"/>
        <v>#DIV/0!</v>
      </c>
      <c r="IL635" s="60" t="e">
        <f t="shared" si="1870"/>
        <v>#DIV/0!</v>
      </c>
      <c r="IM635" s="60" t="e">
        <f t="shared" si="1871"/>
        <v>#DIV/0!</v>
      </c>
      <c r="IN635" s="60" t="str">
        <f t="shared" si="1872"/>
        <v/>
      </c>
      <c r="IO635" s="60" t="str">
        <f t="shared" si="1873"/>
        <v/>
      </c>
      <c r="IP635" s="57"/>
      <c r="IQ635" s="57" t="str">
        <f t="shared" si="1874"/>
        <v>ERROR!!</v>
      </c>
    </row>
    <row r="636" spans="24:251">
      <c r="X636" s="29">
        <f t="shared" si="1730"/>
        <v>0</v>
      </c>
      <c r="Y636" s="29">
        <f t="shared" si="1731"/>
        <v>0</v>
      </c>
      <c r="Z636" s="29" t="e">
        <f t="shared" si="1732"/>
        <v>#DIV/0!</v>
      </c>
      <c r="AA636" s="29" t="e">
        <f t="shared" si="1733"/>
        <v>#DIV/0!</v>
      </c>
      <c r="AB636" s="29" t="e">
        <f t="shared" si="1734"/>
        <v>#DIV/0!</v>
      </c>
      <c r="AC636" s="29" t="e">
        <f t="shared" si="1735"/>
        <v>#DIV/0!</v>
      </c>
      <c r="AF636" s="23">
        <v>60.084299999999999</v>
      </c>
      <c r="AG636" s="23">
        <v>79.878799999999998</v>
      </c>
      <c r="AH636" s="23">
        <v>101.96120000000001</v>
      </c>
      <c r="AI636" s="23">
        <v>151.99039999999999</v>
      </c>
      <c r="AJ636" s="23">
        <v>159.69</v>
      </c>
      <c r="AK636" s="23">
        <v>71.846400000000003</v>
      </c>
      <c r="AL636" s="23">
        <v>70.9375</v>
      </c>
      <c r="AM636" s="23">
        <v>40.304400000000001</v>
      </c>
      <c r="AN636" s="23">
        <v>56.077399999999997</v>
      </c>
      <c r="AO636" s="23">
        <v>61.978999999999999</v>
      </c>
      <c r="AP636" s="23">
        <v>94.195999999999998</v>
      </c>
      <c r="AQ636" s="23">
        <v>18.998000000000001</v>
      </c>
      <c r="AR636" s="23">
        <v>35.450000000000003</v>
      </c>
      <c r="AS636" s="23">
        <v>29.88</v>
      </c>
      <c r="AT636" s="23">
        <v>74.691999999999993</v>
      </c>
      <c r="AU636" s="23">
        <v>81.39</v>
      </c>
      <c r="AX636" s="54">
        <f t="shared" si="1736"/>
        <v>0</v>
      </c>
      <c r="AY636" s="54">
        <f t="shared" si="1737"/>
        <v>0</v>
      </c>
      <c r="AZ636" s="54">
        <f t="shared" si="1738"/>
        <v>0</v>
      </c>
      <c r="BA636" s="54">
        <f t="shared" si="1739"/>
        <v>0</v>
      </c>
      <c r="BB636" s="54">
        <f t="shared" si="1740"/>
        <v>0</v>
      </c>
      <c r="BC636" s="54">
        <f t="shared" si="1741"/>
        <v>0</v>
      </c>
      <c r="BD636" s="54">
        <f t="shared" si="1742"/>
        <v>0</v>
      </c>
      <c r="BE636" s="54">
        <f t="shared" si="1743"/>
        <v>0</v>
      </c>
      <c r="BF636" s="54">
        <f t="shared" si="1744"/>
        <v>0</v>
      </c>
      <c r="BG636" s="54">
        <f t="shared" si="1745"/>
        <v>0</v>
      </c>
      <c r="BH636" s="54">
        <f t="shared" si="1746"/>
        <v>0</v>
      </c>
      <c r="BI636" s="54">
        <f t="shared" si="1747"/>
        <v>0</v>
      </c>
      <c r="BJ636" s="54">
        <f t="shared" si="1748"/>
        <v>0</v>
      </c>
      <c r="BK636" s="54">
        <f t="shared" si="1749"/>
        <v>0</v>
      </c>
      <c r="BL636" s="54">
        <f t="shared" si="1750"/>
        <v>0</v>
      </c>
      <c r="BM636" s="42"/>
      <c r="BO636" s="54">
        <f>'Norm-coeff'!$C$2+$AX636*'Norm-coeff'!$D$2+$AY636*'Norm-coeff'!$E$2+$AZ636*'Norm-coeff'!$F$2+$BA636*'Norm-coeff'!$G$2+$BB636*'Norm-coeff'!$H$2+$BC636*'Norm-coeff'!$I$2+$BD636*'Norm-coeff'!$J$2+$BE636*'Norm-coeff'!$K$2+$BF636*'Norm-coeff'!$L$2+$BG636*'Norm-coeff'!$M$2+$BH636*'Norm-coeff'!$N$2+$BI636*'Norm-coeff'!$O$2</f>
        <v>5.4045421474420303</v>
      </c>
      <c r="BP636" s="54">
        <f>'Norm-coeff'!$C$3+$AX636*'Norm-coeff'!$D$3+$AY636*'Norm-coeff'!$E$3+$AZ636*'Norm-coeff'!$F$3+$BA636*'Norm-coeff'!$G$3+$BB636*'Norm-coeff'!$H$3+$BC636*'Norm-coeff'!$I$3+$BD636*'Norm-coeff'!$J$3+$BE636*'Norm-coeff'!$K$3+$BF636*'Norm-coeff'!$L$3+$BG636*'Norm-coeff'!$M$3+$BH636*'Norm-coeff'!$N$3+$BI636*'Norm-coeff'!$O$3</f>
        <v>3.15319116612705</v>
      </c>
      <c r="BQ636" s="54">
        <f>'Norm-coeff'!$C$4+$AX636*'Norm-coeff'!$D$4+$AY636*'Norm-coeff'!$E$4+$AZ636*'Norm-coeff'!$F$4+$BA636*'Norm-coeff'!$G$4+$BB636*'Norm-coeff'!$H$4+$BC636*'Norm-coeff'!$I$4+$BD636*'Norm-coeff'!$J$4+$BE636*'Norm-coeff'!$K$4+$BF636*'Norm-coeff'!$L$4+$BG636*'Norm-coeff'!$M$4+$BH636*'Norm-coeff'!$N$4+$BI636*'Norm-coeff'!$O$4</f>
        <v>1.42115649462768</v>
      </c>
      <c r="BR636" s="54">
        <f>'Norm-coeff'!$C$5+$AX636*'Norm-coeff'!$D$5+$AY636*'Norm-coeff'!$E$5+$AZ636*'Norm-coeff'!$F$5+$BA636*'Norm-coeff'!$G$5+$BB636*'Norm-coeff'!$H$5+$BC636*'Norm-coeff'!$I$5+$BD636*'Norm-coeff'!$J$5+$BE636*'Norm-coeff'!$K$5+$BF636*'Norm-coeff'!$L$5+$BG636*'Norm-coeff'!$M$5+$BH636*'Norm-coeff'!$N$5+$BI636*'Norm-coeff'!$O$5</f>
        <v>1.0553329241296201</v>
      </c>
      <c r="BS636" s="54">
        <f>'Norm-coeff'!$C$6+$AX636*'Norm-coeff'!$D$6+$AY636*'Norm-coeff'!$E$6+$AZ636*'Norm-coeff'!$F$6+$BA636*'Norm-coeff'!$G$6+$BB636*'Norm-coeff'!$H$6+$BC636*'Norm-coeff'!$I$6+$BD636*'Norm-coeff'!$J$6+$BE636*'Norm-coeff'!$K$6+$BF636*'Norm-coeff'!$L$6+$BG636*'Norm-coeff'!$M$6+$BH636*'Norm-coeff'!$N$6+$BI636*'Norm-coeff'!$O$6</f>
        <v>-1.48700885495103E-2</v>
      </c>
      <c r="BT636" s="54">
        <f>'Norm-coeff'!$C$7+$AX636*'Norm-coeff'!$D$7+$AY636*'Norm-coeff'!$E$7+$AZ636*'Norm-coeff'!$F$7+$BA636*'Norm-coeff'!$G$7+$BB636*'Norm-coeff'!$H$7+$BC636*'Norm-coeff'!$I$7+$BD636*'Norm-coeff'!$J$7+$BE636*'Norm-coeff'!$K$7+$BF636*'Norm-coeff'!$L$7+$BG636*'Norm-coeff'!$M$7+$BH636*'Norm-coeff'!$N$7+$BI636*'Norm-coeff'!$O$7</f>
        <v>2.0907583608832998</v>
      </c>
      <c r="BU636" s="54">
        <f>'Norm-coeff'!$C$8+$AX636*'Norm-coeff'!$D$8+$AY636*'Norm-coeff'!$E$8+$AZ636*'Norm-coeff'!$F$8+$BA636*'Norm-coeff'!$G$8+$BB636*'Norm-coeff'!$H$8+$BC636*'Norm-coeff'!$I$8+$BD636*'Norm-coeff'!$J$8+$BE636*'Norm-coeff'!$K$8+$BF636*'Norm-coeff'!$L$8+$BG636*'Norm-coeff'!$M$8+$BH636*'Norm-coeff'!$N$8+$BI636*'Norm-coeff'!$O$8</f>
        <v>0.65894159836244504</v>
      </c>
      <c r="BV636" s="54">
        <f>'Norm-coeff'!$C$9+$AX636*'Norm-coeff'!$D$9+$AY636*'Norm-coeff'!$E$9+$AZ636*'Norm-coeff'!$F$9+$BA636*'Norm-coeff'!$G$9+$BB636*'Norm-coeff'!$H$9+$BC636*'Norm-coeff'!$I$9+$BD636*'Norm-coeff'!$J$9+$BE636*'Norm-coeff'!$K$9+$BF636*'Norm-coeff'!$L$9+$BG636*'Norm-coeff'!$M$9+$BH636*'Norm-coeff'!$N$9+$BI636*'Norm-coeff'!$O$9</f>
        <v>1.48961085014701</v>
      </c>
      <c r="BW636" s="54">
        <f>'Norm-coeff'!$C$10+$AX636*'Norm-coeff'!$D$10+$AY636*'Norm-coeff'!$E$10+$AZ636*'Norm-coeff'!$F$10+$BA636*'Norm-coeff'!$G$10+$BB636*'Norm-coeff'!$H$10+$BC636*'Norm-coeff'!$I$10+$BD636*'Norm-coeff'!$J$10+$BE636*'Norm-coeff'!$K$10+$BF636*'Norm-coeff'!$L$10+$BG636*'Norm-coeff'!$M$10+$BH636*'Norm-coeff'!$N$10+$BI636*'Norm-coeff'!$O$10</f>
        <v>1.42058735749591</v>
      </c>
      <c r="BX636" s="54">
        <f>'Norm-coeff'!$C$11+$AX636*'Norm-coeff'!$D$11+$AY636*'Norm-coeff'!$E$11+$AZ636*'Norm-coeff'!$F$11+$BA636*'Norm-coeff'!$G$11+$BB636*'Norm-coeff'!$H$11+$BC636*'Norm-coeff'!$I$11+$BD636*'Norm-coeff'!$J$11+$BE636*'Norm-coeff'!$K$11+$BF636*'Norm-coeff'!$L$11+$BG636*'Norm-coeff'!$M$11+$BH636*'Norm-coeff'!$N$11+$BI636*'Norm-coeff'!$O$11</f>
        <v>0.221233014421479</v>
      </c>
      <c r="BY636" s="54">
        <f>'Norm-coeff'!$C$12+$AX636*'Norm-coeff'!$D$12+$AY636*'Norm-coeff'!$E$12+$AZ636*'Norm-coeff'!$F$12+$BA636*'Norm-coeff'!$G$12+$BB636*'Norm-coeff'!$H$12+$BC636*'Norm-coeff'!$I$12+$BD636*'Norm-coeff'!$J$12+$BE636*'Norm-coeff'!$K$12+$BF636*'Norm-coeff'!$L$12+$BG636*'Norm-coeff'!$M$12+$BH636*'Norm-coeff'!$N$12+$BI636*'Norm-coeff'!$O$12</f>
        <v>0.283527502056037</v>
      </c>
      <c r="BZ636" s="54">
        <f>'Norm-coeff'!$C$13+$AX636*'Norm-coeff'!$D$13+$AY636*'Norm-coeff'!$E$13+$AZ636*'Norm-coeff'!$F$13+$BA636*'Norm-coeff'!$G$13+$BB636*'Norm-coeff'!$H$13+$BC636*'Norm-coeff'!$I$13+$BD636*'Norm-coeff'!$J$13+$BE636*'Norm-coeff'!$K$13+$BF636*'Norm-coeff'!$L$13+$BG636*'Norm-coeff'!$M$13+$BH636*'Norm-coeff'!$N$13+$BI636*'Norm-coeff'!$O$13</f>
        <v>-4.1864930554451202E-2</v>
      </c>
      <c r="CA636" s="54">
        <f>'Norm-coeff'!$C$14+$AX636*'Norm-coeff'!$D$14+$AY636*'Norm-coeff'!$E$14+$AZ636*'Norm-coeff'!$F$14+$BA636*'Norm-coeff'!$G$14+$BB636*'Norm-coeff'!$H$14+$BC636*'Norm-coeff'!$I$14+$BD636*'Norm-coeff'!$J$14+$BE636*'Norm-coeff'!$K$14+$BF636*'Norm-coeff'!$L$14+$BG636*'Norm-coeff'!$M$14+$BH636*'Norm-coeff'!$N$14+$BI636*'Norm-coeff'!$O$14</f>
        <v>4.2526983164477103</v>
      </c>
      <c r="CC636" s="54">
        <f t="shared" si="1875"/>
        <v>0</v>
      </c>
      <c r="CG636" s="54">
        <f t="shared" si="1751"/>
        <v>0</v>
      </c>
      <c r="CH636" s="54">
        <f t="shared" si="1729"/>
        <v>0</v>
      </c>
      <c r="CI636" s="54">
        <f t="shared" si="1752"/>
        <v>0</v>
      </c>
      <c r="CJ636" s="56">
        <f t="shared" si="1753"/>
        <v>0</v>
      </c>
      <c r="CK636" s="54">
        <f t="shared" si="1754"/>
        <v>0</v>
      </c>
      <c r="CL636" s="54">
        <f t="shared" si="1755"/>
        <v>0</v>
      </c>
      <c r="CM636" s="54">
        <f t="shared" si="1756"/>
        <v>0</v>
      </c>
      <c r="CN636" s="54">
        <f t="shared" si="1757"/>
        <v>0</v>
      </c>
      <c r="CO636" s="54">
        <f t="shared" si="1758"/>
        <v>0</v>
      </c>
      <c r="CP636" s="54">
        <f t="shared" si="1759"/>
        <v>0</v>
      </c>
      <c r="CQ636" s="54">
        <f t="shared" si="1760"/>
        <v>0</v>
      </c>
      <c r="CR636" s="54">
        <f t="shared" si="1761"/>
        <v>0</v>
      </c>
      <c r="CS636" s="54">
        <f t="shared" si="1762"/>
        <v>0</v>
      </c>
      <c r="CU636" s="54">
        <f t="shared" si="1763"/>
        <v>0</v>
      </c>
      <c r="CV636" s="54">
        <f t="shared" si="1764"/>
        <v>0</v>
      </c>
      <c r="CW636" s="54">
        <f t="shared" si="1765"/>
        <v>0</v>
      </c>
      <c r="CX636" s="54">
        <f t="shared" si="1766"/>
        <v>0</v>
      </c>
      <c r="CZ636" s="54">
        <f t="shared" si="1767"/>
        <v>0</v>
      </c>
      <c r="DA636" s="54">
        <f t="shared" si="1768"/>
        <v>0</v>
      </c>
      <c r="DB636" s="54">
        <f t="shared" si="1769"/>
        <v>0</v>
      </c>
      <c r="DC636" s="54">
        <f t="shared" si="1770"/>
        <v>0</v>
      </c>
      <c r="DD636" s="54">
        <f t="shared" si="1771"/>
        <v>0</v>
      </c>
      <c r="DE636" s="54">
        <f t="shared" si="1772"/>
        <v>0</v>
      </c>
      <c r="DF636" s="54">
        <f t="shared" si="1773"/>
        <v>0</v>
      </c>
      <c r="DG636" s="54">
        <f t="shared" si="1774"/>
        <v>2</v>
      </c>
      <c r="DH636" s="71">
        <f t="shared" si="1775"/>
        <v>0</v>
      </c>
      <c r="DI636" s="71">
        <f t="shared" si="1776"/>
        <v>0</v>
      </c>
      <c r="DJ636" s="54">
        <f t="shared" si="1777"/>
        <v>0</v>
      </c>
      <c r="DK636" s="54">
        <f t="shared" si="1778"/>
        <v>2</v>
      </c>
      <c r="DL636" s="4">
        <f t="shared" si="1703"/>
        <v>0</v>
      </c>
      <c r="DM636" s="3">
        <f t="shared" si="1779"/>
        <v>0</v>
      </c>
      <c r="DN636" s="3">
        <f t="shared" si="1780"/>
        <v>0</v>
      </c>
      <c r="DO636" s="4" t="e">
        <f t="shared" si="1781"/>
        <v>#DIV/0!</v>
      </c>
      <c r="DP636" s="57"/>
      <c r="DQ636" s="57"/>
      <c r="DR636" s="56">
        <f t="shared" si="1704"/>
        <v>2</v>
      </c>
      <c r="DS636" s="56">
        <f t="shared" si="1705"/>
        <v>0</v>
      </c>
      <c r="DT636" s="38">
        <f t="shared" si="1706"/>
        <v>0</v>
      </c>
      <c r="DU636" s="38">
        <f t="shared" si="1782"/>
        <v>2</v>
      </c>
      <c r="DV636" s="38">
        <f t="shared" si="1707"/>
        <v>0</v>
      </c>
      <c r="DW636" s="39">
        <f t="shared" si="1708"/>
        <v>0</v>
      </c>
      <c r="DX636" s="39">
        <f t="shared" si="1709"/>
        <v>0</v>
      </c>
      <c r="DY636" s="39">
        <f t="shared" si="1710"/>
        <v>0</v>
      </c>
      <c r="DZ636" s="39">
        <f t="shared" si="1711"/>
        <v>0</v>
      </c>
      <c r="EA636" s="39">
        <f t="shared" si="1712"/>
        <v>0</v>
      </c>
      <c r="EB636" s="37" t="e">
        <f t="shared" si="1783"/>
        <v>#DIV/0!</v>
      </c>
      <c r="EC636" s="37" t="e">
        <f t="shared" si="1784"/>
        <v>#DIV/0!</v>
      </c>
      <c r="ED636" s="37" t="e">
        <f t="shared" si="1785"/>
        <v>#DIV/0!</v>
      </c>
      <c r="EE636" s="37" t="e">
        <f t="shared" si="1786"/>
        <v>#DIV/0!</v>
      </c>
      <c r="EF636" s="39" t="e">
        <f t="shared" si="1787"/>
        <v>#DIV/0!</v>
      </c>
      <c r="EG636" s="37" t="e">
        <f t="shared" si="1788"/>
        <v>#DIV/0!</v>
      </c>
      <c r="EH636" s="37" t="e">
        <f t="shared" si="1789"/>
        <v>#DIV/0!</v>
      </c>
      <c r="EI636" s="11" t="b">
        <f t="shared" si="1790"/>
        <v>1</v>
      </c>
      <c r="EJ636" s="11" t="b">
        <f t="shared" si="1791"/>
        <v>0</v>
      </c>
      <c r="EK636" s="39" t="e">
        <f t="shared" si="1792"/>
        <v>#DIV/0!</v>
      </c>
      <c r="EL636" s="39" t="e">
        <f t="shared" si="1793"/>
        <v>#DIV/0!</v>
      </c>
      <c r="EM636" s="39" t="e">
        <f t="shared" si="1794"/>
        <v>#DIV/0!</v>
      </c>
      <c r="EN636" s="39" t="e">
        <f t="shared" si="1795"/>
        <v>#DIV/0!</v>
      </c>
      <c r="EO636" s="39" t="e">
        <f t="shared" si="1796"/>
        <v>#DIV/0!</v>
      </c>
      <c r="EP636" s="39" t="e">
        <f t="shared" si="1797"/>
        <v>#DIV/0!</v>
      </c>
      <c r="EQ636" s="39" t="e">
        <f t="shared" si="1798"/>
        <v>#DIV/0!</v>
      </c>
      <c r="ER636" s="39" t="e">
        <f t="shared" si="1799"/>
        <v>#DIV/0!</v>
      </c>
      <c r="ES636" s="58" t="str">
        <f t="shared" si="1800"/>
        <v>(OH,F,Cl)-dominate amphibole</v>
      </c>
      <c r="ET636" s="58" t="e">
        <f t="shared" si="1801"/>
        <v>#N/A</v>
      </c>
      <c r="EU636" s="56">
        <f t="shared" si="1713"/>
        <v>0</v>
      </c>
      <c r="EV636" s="56">
        <f t="shared" si="1714"/>
        <v>0</v>
      </c>
      <c r="EW636" s="56">
        <f t="shared" si="1715"/>
        <v>0</v>
      </c>
      <c r="EX636" s="56">
        <f t="shared" si="1716"/>
        <v>0</v>
      </c>
      <c r="EY636" s="56">
        <f t="shared" si="1717"/>
        <v>0</v>
      </c>
      <c r="EZ636" s="56">
        <f t="shared" si="1718"/>
        <v>0</v>
      </c>
      <c r="FA636" s="39">
        <f t="shared" si="1719"/>
        <v>0</v>
      </c>
      <c r="FB636" s="39">
        <f t="shared" si="1720"/>
        <v>0</v>
      </c>
      <c r="FC636" s="54">
        <f t="shared" si="1721"/>
        <v>0</v>
      </c>
      <c r="FD636" s="54">
        <f t="shared" si="1722"/>
        <v>0</v>
      </c>
      <c r="FE636" s="39">
        <f t="shared" si="1723"/>
        <v>0</v>
      </c>
      <c r="FF636" s="54">
        <f t="shared" si="1724"/>
        <v>0</v>
      </c>
      <c r="FG636" s="39">
        <f t="shared" si="1725"/>
        <v>0</v>
      </c>
      <c r="FH636" s="39">
        <f t="shared" si="1802"/>
        <v>0</v>
      </c>
      <c r="FI636" s="39">
        <f t="shared" si="1803"/>
        <v>0</v>
      </c>
      <c r="FJ636" s="39">
        <f t="shared" si="1804"/>
        <v>0</v>
      </c>
      <c r="FK636" s="39" t="e">
        <f t="shared" si="1805"/>
        <v>#DIV/0!</v>
      </c>
      <c r="FL636" s="39" t="e">
        <f t="shared" si="1806"/>
        <v>#DIV/0!</v>
      </c>
      <c r="FM636" s="39" t="e">
        <f t="shared" si="1807"/>
        <v>#DIV/0!</v>
      </c>
      <c r="FN636" s="39">
        <f t="shared" si="1808"/>
        <v>1</v>
      </c>
      <c r="FO636" s="39">
        <f t="shared" si="1726"/>
        <v>0</v>
      </c>
      <c r="FP636" s="39">
        <f t="shared" si="1727"/>
        <v>0</v>
      </c>
      <c r="FQ636" s="39">
        <f t="shared" si="1728"/>
        <v>0</v>
      </c>
      <c r="FR636" s="39">
        <f t="shared" si="1809"/>
        <v>0</v>
      </c>
      <c r="FS636" s="39">
        <f t="shared" si="1810"/>
        <v>0</v>
      </c>
      <c r="FU636" s="39" t="e">
        <f t="shared" si="1811"/>
        <v>#DIV/0!</v>
      </c>
      <c r="FV636" s="39" t="e">
        <f t="shared" si="1812"/>
        <v>#DIV/0!</v>
      </c>
      <c r="FW636" s="39" t="e">
        <f t="shared" si="1813"/>
        <v>#DIV/0!</v>
      </c>
      <c r="FY636" s="39" t="e">
        <f t="shared" si="1814"/>
        <v>#DIV/0!</v>
      </c>
      <c r="FZ636" s="39" t="e">
        <f t="shared" si="1815"/>
        <v>#DIV/0!</v>
      </c>
      <c r="GA636" s="39" t="e">
        <f t="shared" si="1816"/>
        <v>#DIV/0!</v>
      </c>
      <c r="GB636" s="39" t="e">
        <f t="shared" si="1817"/>
        <v>#DIV/0!</v>
      </c>
      <c r="GC636" s="39" t="e">
        <f t="shared" si="1818"/>
        <v>#DIV/0!</v>
      </c>
      <c r="GD636" s="39" t="e">
        <f t="shared" si="1819"/>
        <v>#DIV/0!</v>
      </c>
      <c r="GE636" s="39" t="e">
        <f t="shared" si="1820"/>
        <v>#DIV/0!</v>
      </c>
      <c r="GF636" s="39" t="e">
        <f t="shared" si="1821"/>
        <v>#DIV/0!</v>
      </c>
      <c r="GG636" s="39" t="e">
        <f t="shared" si="1822"/>
        <v>#DIV/0!</v>
      </c>
      <c r="GH636" s="39" t="e">
        <f t="shared" si="1823"/>
        <v>#DIV/0!</v>
      </c>
      <c r="GI636" s="39"/>
      <c r="GJ636" s="39" t="e">
        <f t="shared" si="1824"/>
        <v>#DIV/0!</v>
      </c>
      <c r="GK636" s="39" t="e">
        <f t="shared" si="1825"/>
        <v>#DIV/0!</v>
      </c>
      <c r="GL636" s="39" t="e">
        <f t="shared" si="1826"/>
        <v>#DIV/0!</v>
      </c>
      <c r="GM636" s="39" t="e">
        <f t="shared" si="1827"/>
        <v>#DIV/0!</v>
      </c>
      <c r="GN636" s="39" t="e">
        <f t="shared" si="1828"/>
        <v>#DIV/0!</v>
      </c>
      <c r="GO636" s="57"/>
      <c r="GP636" s="57" t="e">
        <f t="shared" si="1829"/>
        <v>#DIV/0!</v>
      </c>
      <c r="GQ636" s="59" t="e">
        <f t="shared" si="1830"/>
        <v>#DIV/0!</v>
      </c>
      <c r="GR636" s="41" t="e">
        <f t="shared" si="1831"/>
        <v>#DIV/0!</v>
      </c>
      <c r="GS636" s="57" t="e">
        <f t="shared" si="1832"/>
        <v>#DIV/0!</v>
      </c>
      <c r="GT636" s="57" t="e">
        <f t="shared" si="1833"/>
        <v>#DIV/0!</v>
      </c>
      <c r="GU636" s="57" t="e">
        <f t="shared" si="1834"/>
        <v>#DIV/0!</v>
      </c>
      <c r="GV636" s="57"/>
      <c r="GW636" s="42" t="e">
        <f t="shared" si="1835"/>
        <v>#DIV/0!</v>
      </c>
      <c r="GX636" s="42" t="e">
        <f t="shared" si="1836"/>
        <v>#DIV/0!</v>
      </c>
      <c r="GY636" s="42" t="e">
        <f t="shared" si="1837"/>
        <v>#DIV/0!</v>
      </c>
      <c r="GZ636" s="57"/>
      <c r="HA636" s="2" t="e">
        <f t="shared" si="1838"/>
        <v>#DIV/0!</v>
      </c>
      <c r="HB636" s="2" t="e">
        <f t="shared" si="1839"/>
        <v>#DIV/0!</v>
      </c>
      <c r="HC636" s="2" t="e">
        <f t="shared" si="1840"/>
        <v>#DIV/0!</v>
      </c>
      <c r="HD636" s="2" t="e">
        <f t="shared" si="1841"/>
        <v>#DIV/0!</v>
      </c>
      <c r="HE636" s="2" t="e">
        <f t="shared" si="1842"/>
        <v>#DIV/0!</v>
      </c>
      <c r="HF636" s="2" t="e">
        <f t="shared" si="1843"/>
        <v>#DIV/0!</v>
      </c>
      <c r="HG636" s="2" t="e">
        <f t="shared" si="1844"/>
        <v>#DIV/0!</v>
      </c>
      <c r="HH636" s="2" t="e">
        <f t="shared" si="1845"/>
        <v>#DIV/0!</v>
      </c>
      <c r="HI636" s="2" t="e">
        <f t="shared" si="1846"/>
        <v>#DIV/0!</v>
      </c>
      <c r="HJ636" s="11" t="e">
        <f t="shared" si="1847"/>
        <v>#DIV/0!</v>
      </c>
      <c r="HK636" s="60" t="e">
        <f t="shared" si="1848"/>
        <v>#DIV/0!</v>
      </c>
      <c r="HL636" s="57"/>
      <c r="HM636" s="57" t="e">
        <f t="shared" si="1849"/>
        <v>#DIV/0!</v>
      </c>
      <c r="HN636" s="57" t="e">
        <f t="shared" si="1850"/>
        <v>#DIV/0!</v>
      </c>
      <c r="HO636" s="57" t="e">
        <f t="shared" si="1851"/>
        <v>#DIV/0!</v>
      </c>
      <c r="HP636" s="57" t="e">
        <f t="shared" si="1852"/>
        <v>#DIV/0!</v>
      </c>
      <c r="HQ636" s="57" t="e">
        <f t="shared" si="1853"/>
        <v>#DIV/0!</v>
      </c>
      <c r="HR636" s="57"/>
      <c r="HS636" s="57" t="e">
        <f t="shared" si="1854"/>
        <v>#DIV/0!</v>
      </c>
      <c r="HT636" s="57" t="e">
        <f t="shared" si="1855"/>
        <v>#DIV/0!</v>
      </c>
      <c r="HU636" s="57" t="e">
        <f t="shared" si="1856"/>
        <v>#DIV/0!</v>
      </c>
      <c r="HV636" s="57" t="e">
        <f t="shared" si="1857"/>
        <v>#DIV/0!</v>
      </c>
      <c r="HW636" s="57" t="e">
        <f t="shared" si="1858"/>
        <v>#DIV/0!</v>
      </c>
      <c r="HX636" s="57"/>
      <c r="HY636" s="57" t="e">
        <f t="shared" si="1859"/>
        <v>#DIV/0!</v>
      </c>
      <c r="HZ636" s="57" t="e">
        <f t="shared" si="1860"/>
        <v>#DIV/0!</v>
      </c>
      <c r="IA636" s="57"/>
      <c r="IB636" s="61">
        <f t="shared" si="1861"/>
        <v>0</v>
      </c>
      <c r="IC636" s="57" t="str">
        <f t="shared" si="1862"/>
        <v/>
      </c>
      <c r="ID636" s="42"/>
      <c r="IE636" s="2" t="str">
        <f t="shared" si="1863"/>
        <v/>
      </c>
      <c r="IF636" s="60" t="e">
        <f t="shared" si="1864"/>
        <v>#DIV/0!</v>
      </c>
      <c r="IG636" s="60" t="str">
        <f t="shared" si="1865"/>
        <v/>
      </c>
      <c r="IH636" s="60" t="str">
        <f t="shared" si="1866"/>
        <v>zinco-</v>
      </c>
      <c r="II636" s="60" t="str">
        <f t="shared" si="1867"/>
        <v>mangano-</v>
      </c>
      <c r="IJ636" s="60" t="e">
        <f t="shared" si="1868"/>
        <v>#DIV/0!</v>
      </c>
      <c r="IK636" s="60" t="e">
        <f t="shared" si="1869"/>
        <v>#DIV/0!</v>
      </c>
      <c r="IL636" s="60" t="e">
        <f t="shared" si="1870"/>
        <v>#DIV/0!</v>
      </c>
      <c r="IM636" s="60" t="e">
        <f t="shared" si="1871"/>
        <v>#DIV/0!</v>
      </c>
      <c r="IN636" s="60" t="str">
        <f t="shared" si="1872"/>
        <v/>
      </c>
      <c r="IO636" s="60" t="str">
        <f t="shared" si="1873"/>
        <v/>
      </c>
      <c r="IP636" s="57"/>
      <c r="IQ636" s="57" t="str">
        <f t="shared" si="1874"/>
        <v>ERROR!!</v>
      </c>
    </row>
    <row r="637" spans="24:251">
      <c r="X637" s="29">
        <f t="shared" si="1730"/>
        <v>0</v>
      </c>
      <c r="Y637" s="29">
        <f t="shared" si="1731"/>
        <v>0</v>
      </c>
      <c r="Z637" s="29" t="e">
        <f t="shared" si="1732"/>
        <v>#DIV/0!</v>
      </c>
      <c r="AA637" s="29" t="e">
        <f t="shared" si="1733"/>
        <v>#DIV/0!</v>
      </c>
      <c r="AB637" s="29" t="e">
        <f t="shared" si="1734"/>
        <v>#DIV/0!</v>
      </c>
      <c r="AC637" s="29" t="e">
        <f t="shared" si="1735"/>
        <v>#DIV/0!</v>
      </c>
      <c r="AF637" s="23">
        <v>60.084299999999999</v>
      </c>
      <c r="AG637" s="23">
        <v>79.878799999999998</v>
      </c>
      <c r="AH637" s="23">
        <v>101.96120000000001</v>
      </c>
      <c r="AI637" s="23">
        <v>151.99039999999999</v>
      </c>
      <c r="AJ637" s="23">
        <v>159.69</v>
      </c>
      <c r="AK637" s="23">
        <v>71.846400000000003</v>
      </c>
      <c r="AL637" s="23">
        <v>70.9375</v>
      </c>
      <c r="AM637" s="23">
        <v>40.304400000000001</v>
      </c>
      <c r="AN637" s="23">
        <v>56.077399999999997</v>
      </c>
      <c r="AO637" s="23">
        <v>61.978999999999999</v>
      </c>
      <c r="AP637" s="23">
        <v>94.195999999999998</v>
      </c>
      <c r="AQ637" s="23">
        <v>18.998000000000001</v>
      </c>
      <c r="AR637" s="23">
        <v>35.450000000000003</v>
      </c>
      <c r="AS637" s="23">
        <v>29.88</v>
      </c>
      <c r="AT637" s="23">
        <v>74.691999999999993</v>
      </c>
      <c r="AU637" s="23">
        <v>81.39</v>
      </c>
      <c r="AX637" s="54">
        <f t="shared" si="1736"/>
        <v>0</v>
      </c>
      <c r="AY637" s="54">
        <f t="shared" si="1737"/>
        <v>0</v>
      </c>
      <c r="AZ637" s="54">
        <f t="shared" si="1738"/>
        <v>0</v>
      </c>
      <c r="BA637" s="54">
        <f t="shared" si="1739"/>
        <v>0</v>
      </c>
      <c r="BB637" s="54">
        <f t="shared" si="1740"/>
        <v>0</v>
      </c>
      <c r="BC637" s="54">
        <f t="shared" si="1741"/>
        <v>0</v>
      </c>
      <c r="BD637" s="54">
        <f t="shared" si="1742"/>
        <v>0</v>
      </c>
      <c r="BE637" s="54">
        <f t="shared" si="1743"/>
        <v>0</v>
      </c>
      <c r="BF637" s="54">
        <f t="shared" si="1744"/>
        <v>0</v>
      </c>
      <c r="BG637" s="54">
        <f t="shared" si="1745"/>
        <v>0</v>
      </c>
      <c r="BH637" s="54">
        <f t="shared" si="1746"/>
        <v>0</v>
      </c>
      <c r="BI637" s="54">
        <f t="shared" si="1747"/>
        <v>0</v>
      </c>
      <c r="BJ637" s="54">
        <f t="shared" si="1748"/>
        <v>0</v>
      </c>
      <c r="BK637" s="54">
        <f t="shared" si="1749"/>
        <v>0</v>
      </c>
      <c r="BL637" s="54">
        <f t="shared" si="1750"/>
        <v>0</v>
      </c>
      <c r="BM637" s="42"/>
      <c r="BO637" s="54">
        <f>'Norm-coeff'!$C$2+$AX637*'Norm-coeff'!$D$2+$AY637*'Norm-coeff'!$E$2+$AZ637*'Norm-coeff'!$F$2+$BA637*'Norm-coeff'!$G$2+$BB637*'Norm-coeff'!$H$2+$BC637*'Norm-coeff'!$I$2+$BD637*'Norm-coeff'!$J$2+$BE637*'Norm-coeff'!$K$2+$BF637*'Norm-coeff'!$L$2+$BG637*'Norm-coeff'!$M$2+$BH637*'Norm-coeff'!$N$2+$BI637*'Norm-coeff'!$O$2</f>
        <v>5.4045421474420303</v>
      </c>
      <c r="BP637" s="54">
        <f>'Norm-coeff'!$C$3+$AX637*'Norm-coeff'!$D$3+$AY637*'Norm-coeff'!$E$3+$AZ637*'Norm-coeff'!$F$3+$BA637*'Norm-coeff'!$G$3+$BB637*'Norm-coeff'!$H$3+$BC637*'Norm-coeff'!$I$3+$BD637*'Norm-coeff'!$J$3+$BE637*'Norm-coeff'!$K$3+$BF637*'Norm-coeff'!$L$3+$BG637*'Norm-coeff'!$M$3+$BH637*'Norm-coeff'!$N$3+$BI637*'Norm-coeff'!$O$3</f>
        <v>3.15319116612705</v>
      </c>
      <c r="BQ637" s="54">
        <f>'Norm-coeff'!$C$4+$AX637*'Norm-coeff'!$D$4+$AY637*'Norm-coeff'!$E$4+$AZ637*'Norm-coeff'!$F$4+$BA637*'Norm-coeff'!$G$4+$BB637*'Norm-coeff'!$H$4+$BC637*'Norm-coeff'!$I$4+$BD637*'Norm-coeff'!$J$4+$BE637*'Norm-coeff'!$K$4+$BF637*'Norm-coeff'!$L$4+$BG637*'Norm-coeff'!$M$4+$BH637*'Norm-coeff'!$N$4+$BI637*'Norm-coeff'!$O$4</f>
        <v>1.42115649462768</v>
      </c>
      <c r="BR637" s="54">
        <f>'Norm-coeff'!$C$5+$AX637*'Norm-coeff'!$D$5+$AY637*'Norm-coeff'!$E$5+$AZ637*'Norm-coeff'!$F$5+$BA637*'Norm-coeff'!$G$5+$BB637*'Norm-coeff'!$H$5+$BC637*'Norm-coeff'!$I$5+$BD637*'Norm-coeff'!$J$5+$BE637*'Norm-coeff'!$K$5+$BF637*'Norm-coeff'!$L$5+$BG637*'Norm-coeff'!$M$5+$BH637*'Norm-coeff'!$N$5+$BI637*'Norm-coeff'!$O$5</f>
        <v>1.0553329241296201</v>
      </c>
      <c r="BS637" s="54">
        <f>'Norm-coeff'!$C$6+$AX637*'Norm-coeff'!$D$6+$AY637*'Norm-coeff'!$E$6+$AZ637*'Norm-coeff'!$F$6+$BA637*'Norm-coeff'!$G$6+$BB637*'Norm-coeff'!$H$6+$BC637*'Norm-coeff'!$I$6+$BD637*'Norm-coeff'!$J$6+$BE637*'Norm-coeff'!$K$6+$BF637*'Norm-coeff'!$L$6+$BG637*'Norm-coeff'!$M$6+$BH637*'Norm-coeff'!$N$6+$BI637*'Norm-coeff'!$O$6</f>
        <v>-1.48700885495103E-2</v>
      </c>
      <c r="BT637" s="54">
        <f>'Norm-coeff'!$C$7+$AX637*'Norm-coeff'!$D$7+$AY637*'Norm-coeff'!$E$7+$AZ637*'Norm-coeff'!$F$7+$BA637*'Norm-coeff'!$G$7+$BB637*'Norm-coeff'!$H$7+$BC637*'Norm-coeff'!$I$7+$BD637*'Norm-coeff'!$J$7+$BE637*'Norm-coeff'!$K$7+$BF637*'Norm-coeff'!$L$7+$BG637*'Norm-coeff'!$M$7+$BH637*'Norm-coeff'!$N$7+$BI637*'Norm-coeff'!$O$7</f>
        <v>2.0907583608832998</v>
      </c>
      <c r="BU637" s="54">
        <f>'Norm-coeff'!$C$8+$AX637*'Norm-coeff'!$D$8+$AY637*'Norm-coeff'!$E$8+$AZ637*'Norm-coeff'!$F$8+$BA637*'Norm-coeff'!$G$8+$BB637*'Norm-coeff'!$H$8+$BC637*'Norm-coeff'!$I$8+$BD637*'Norm-coeff'!$J$8+$BE637*'Norm-coeff'!$K$8+$BF637*'Norm-coeff'!$L$8+$BG637*'Norm-coeff'!$M$8+$BH637*'Norm-coeff'!$N$8+$BI637*'Norm-coeff'!$O$8</f>
        <v>0.65894159836244504</v>
      </c>
      <c r="BV637" s="54">
        <f>'Norm-coeff'!$C$9+$AX637*'Norm-coeff'!$D$9+$AY637*'Norm-coeff'!$E$9+$AZ637*'Norm-coeff'!$F$9+$BA637*'Norm-coeff'!$G$9+$BB637*'Norm-coeff'!$H$9+$BC637*'Norm-coeff'!$I$9+$BD637*'Norm-coeff'!$J$9+$BE637*'Norm-coeff'!$K$9+$BF637*'Norm-coeff'!$L$9+$BG637*'Norm-coeff'!$M$9+$BH637*'Norm-coeff'!$N$9+$BI637*'Norm-coeff'!$O$9</f>
        <v>1.48961085014701</v>
      </c>
      <c r="BW637" s="54">
        <f>'Norm-coeff'!$C$10+$AX637*'Norm-coeff'!$D$10+$AY637*'Norm-coeff'!$E$10+$AZ637*'Norm-coeff'!$F$10+$BA637*'Norm-coeff'!$G$10+$BB637*'Norm-coeff'!$H$10+$BC637*'Norm-coeff'!$I$10+$BD637*'Norm-coeff'!$J$10+$BE637*'Norm-coeff'!$K$10+$BF637*'Norm-coeff'!$L$10+$BG637*'Norm-coeff'!$M$10+$BH637*'Norm-coeff'!$N$10+$BI637*'Norm-coeff'!$O$10</f>
        <v>1.42058735749591</v>
      </c>
      <c r="BX637" s="54">
        <f>'Norm-coeff'!$C$11+$AX637*'Norm-coeff'!$D$11+$AY637*'Norm-coeff'!$E$11+$AZ637*'Norm-coeff'!$F$11+$BA637*'Norm-coeff'!$G$11+$BB637*'Norm-coeff'!$H$11+$BC637*'Norm-coeff'!$I$11+$BD637*'Norm-coeff'!$J$11+$BE637*'Norm-coeff'!$K$11+$BF637*'Norm-coeff'!$L$11+$BG637*'Norm-coeff'!$M$11+$BH637*'Norm-coeff'!$N$11+$BI637*'Norm-coeff'!$O$11</f>
        <v>0.221233014421479</v>
      </c>
      <c r="BY637" s="54">
        <f>'Norm-coeff'!$C$12+$AX637*'Norm-coeff'!$D$12+$AY637*'Norm-coeff'!$E$12+$AZ637*'Norm-coeff'!$F$12+$BA637*'Norm-coeff'!$G$12+$BB637*'Norm-coeff'!$H$12+$BC637*'Norm-coeff'!$I$12+$BD637*'Norm-coeff'!$J$12+$BE637*'Norm-coeff'!$K$12+$BF637*'Norm-coeff'!$L$12+$BG637*'Norm-coeff'!$M$12+$BH637*'Norm-coeff'!$N$12+$BI637*'Norm-coeff'!$O$12</f>
        <v>0.283527502056037</v>
      </c>
      <c r="BZ637" s="54">
        <f>'Norm-coeff'!$C$13+$AX637*'Norm-coeff'!$D$13+$AY637*'Norm-coeff'!$E$13+$AZ637*'Norm-coeff'!$F$13+$BA637*'Norm-coeff'!$G$13+$BB637*'Norm-coeff'!$H$13+$BC637*'Norm-coeff'!$I$13+$BD637*'Norm-coeff'!$J$13+$BE637*'Norm-coeff'!$K$13+$BF637*'Norm-coeff'!$L$13+$BG637*'Norm-coeff'!$M$13+$BH637*'Norm-coeff'!$N$13+$BI637*'Norm-coeff'!$O$13</f>
        <v>-4.1864930554451202E-2</v>
      </c>
      <c r="CA637" s="54">
        <f>'Norm-coeff'!$C$14+$AX637*'Norm-coeff'!$D$14+$AY637*'Norm-coeff'!$E$14+$AZ637*'Norm-coeff'!$F$14+$BA637*'Norm-coeff'!$G$14+$BB637*'Norm-coeff'!$H$14+$BC637*'Norm-coeff'!$I$14+$BD637*'Norm-coeff'!$J$14+$BE637*'Norm-coeff'!$K$14+$BF637*'Norm-coeff'!$L$14+$BG637*'Norm-coeff'!$M$14+$BH637*'Norm-coeff'!$N$14+$BI637*'Norm-coeff'!$O$14</f>
        <v>4.2526983164477103</v>
      </c>
      <c r="CC637" s="54">
        <f t="shared" si="1875"/>
        <v>0</v>
      </c>
      <c r="CG637" s="54">
        <f t="shared" si="1751"/>
        <v>0</v>
      </c>
      <c r="CH637" s="54">
        <f t="shared" si="1729"/>
        <v>0</v>
      </c>
      <c r="CI637" s="54">
        <f t="shared" si="1752"/>
        <v>0</v>
      </c>
      <c r="CJ637" s="56">
        <f t="shared" si="1753"/>
        <v>0</v>
      </c>
      <c r="CK637" s="54">
        <f t="shared" si="1754"/>
        <v>0</v>
      </c>
      <c r="CL637" s="54">
        <f t="shared" si="1755"/>
        <v>0</v>
      </c>
      <c r="CM637" s="54">
        <f t="shared" si="1756"/>
        <v>0</v>
      </c>
      <c r="CN637" s="54">
        <f t="shared" si="1757"/>
        <v>0</v>
      </c>
      <c r="CO637" s="54">
        <f t="shared" si="1758"/>
        <v>0</v>
      </c>
      <c r="CP637" s="54">
        <f t="shared" si="1759"/>
        <v>0</v>
      </c>
      <c r="CQ637" s="54">
        <f t="shared" si="1760"/>
        <v>0</v>
      </c>
      <c r="CR637" s="54">
        <f t="shared" si="1761"/>
        <v>0</v>
      </c>
      <c r="CS637" s="54">
        <f t="shared" si="1762"/>
        <v>0</v>
      </c>
      <c r="CU637" s="54">
        <f t="shared" si="1763"/>
        <v>0</v>
      </c>
      <c r="CV637" s="54">
        <f t="shared" si="1764"/>
        <v>0</v>
      </c>
      <c r="CW637" s="54">
        <f t="shared" si="1765"/>
        <v>0</v>
      </c>
      <c r="CX637" s="54">
        <f t="shared" si="1766"/>
        <v>0</v>
      </c>
      <c r="CZ637" s="54">
        <f t="shared" si="1767"/>
        <v>0</v>
      </c>
      <c r="DA637" s="54">
        <f t="shared" si="1768"/>
        <v>0</v>
      </c>
      <c r="DB637" s="54">
        <f t="shared" si="1769"/>
        <v>0</v>
      </c>
      <c r="DC637" s="54">
        <f t="shared" si="1770"/>
        <v>0</v>
      </c>
      <c r="DD637" s="54">
        <f t="shared" si="1771"/>
        <v>0</v>
      </c>
      <c r="DE637" s="54">
        <f t="shared" si="1772"/>
        <v>0</v>
      </c>
      <c r="DF637" s="54">
        <f t="shared" si="1773"/>
        <v>0</v>
      </c>
      <c r="DG637" s="54">
        <f t="shared" si="1774"/>
        <v>2</v>
      </c>
      <c r="DH637" s="71">
        <f t="shared" si="1775"/>
        <v>0</v>
      </c>
      <c r="DI637" s="71">
        <f t="shared" si="1776"/>
        <v>0</v>
      </c>
      <c r="DJ637" s="54">
        <f t="shared" si="1777"/>
        <v>0</v>
      </c>
      <c r="DK637" s="54">
        <f t="shared" si="1778"/>
        <v>2</v>
      </c>
      <c r="DL637" s="4">
        <f t="shared" si="1703"/>
        <v>0</v>
      </c>
      <c r="DM637" s="3">
        <f t="shared" si="1779"/>
        <v>0</v>
      </c>
      <c r="DN637" s="3">
        <f t="shared" si="1780"/>
        <v>0</v>
      </c>
      <c r="DO637" s="4" t="e">
        <f t="shared" si="1781"/>
        <v>#DIV/0!</v>
      </c>
      <c r="DP637" s="57"/>
      <c r="DQ637" s="57"/>
      <c r="DR637" s="56">
        <f t="shared" si="1704"/>
        <v>2</v>
      </c>
      <c r="DS637" s="56">
        <f t="shared" si="1705"/>
        <v>0</v>
      </c>
      <c r="DT637" s="38">
        <f t="shared" si="1706"/>
        <v>0</v>
      </c>
      <c r="DU637" s="38">
        <f t="shared" si="1782"/>
        <v>2</v>
      </c>
      <c r="DV637" s="38">
        <f t="shared" si="1707"/>
        <v>0</v>
      </c>
      <c r="DW637" s="39">
        <f t="shared" si="1708"/>
        <v>0</v>
      </c>
      <c r="DX637" s="39">
        <f t="shared" si="1709"/>
        <v>0</v>
      </c>
      <c r="DY637" s="39">
        <f t="shared" si="1710"/>
        <v>0</v>
      </c>
      <c r="DZ637" s="39">
        <f t="shared" si="1711"/>
        <v>0</v>
      </c>
      <c r="EA637" s="39">
        <f t="shared" si="1712"/>
        <v>0</v>
      </c>
      <c r="EB637" s="37" t="e">
        <f t="shared" si="1783"/>
        <v>#DIV/0!</v>
      </c>
      <c r="EC637" s="37" t="e">
        <f t="shared" si="1784"/>
        <v>#DIV/0!</v>
      </c>
      <c r="ED637" s="37" t="e">
        <f t="shared" si="1785"/>
        <v>#DIV/0!</v>
      </c>
      <c r="EE637" s="37" t="e">
        <f t="shared" si="1786"/>
        <v>#DIV/0!</v>
      </c>
      <c r="EF637" s="39" t="e">
        <f t="shared" si="1787"/>
        <v>#DIV/0!</v>
      </c>
      <c r="EG637" s="37" t="e">
        <f t="shared" si="1788"/>
        <v>#DIV/0!</v>
      </c>
      <c r="EH637" s="37" t="e">
        <f t="shared" si="1789"/>
        <v>#DIV/0!</v>
      </c>
      <c r="EI637" s="11" t="b">
        <f t="shared" si="1790"/>
        <v>1</v>
      </c>
      <c r="EJ637" s="11" t="b">
        <f t="shared" si="1791"/>
        <v>0</v>
      </c>
      <c r="EK637" s="39" t="e">
        <f t="shared" si="1792"/>
        <v>#DIV/0!</v>
      </c>
      <c r="EL637" s="39" t="e">
        <f t="shared" si="1793"/>
        <v>#DIV/0!</v>
      </c>
      <c r="EM637" s="39" t="e">
        <f t="shared" si="1794"/>
        <v>#DIV/0!</v>
      </c>
      <c r="EN637" s="39" t="e">
        <f t="shared" si="1795"/>
        <v>#DIV/0!</v>
      </c>
      <c r="EO637" s="39" t="e">
        <f t="shared" si="1796"/>
        <v>#DIV/0!</v>
      </c>
      <c r="EP637" s="39" t="e">
        <f t="shared" si="1797"/>
        <v>#DIV/0!</v>
      </c>
      <c r="EQ637" s="39" t="e">
        <f t="shared" si="1798"/>
        <v>#DIV/0!</v>
      </c>
      <c r="ER637" s="39" t="e">
        <f t="shared" si="1799"/>
        <v>#DIV/0!</v>
      </c>
      <c r="ES637" s="58" t="str">
        <f t="shared" si="1800"/>
        <v>(OH,F,Cl)-dominate amphibole</v>
      </c>
      <c r="ET637" s="58" t="e">
        <f t="shared" si="1801"/>
        <v>#N/A</v>
      </c>
      <c r="EU637" s="56">
        <f t="shared" si="1713"/>
        <v>0</v>
      </c>
      <c r="EV637" s="56">
        <f t="shared" si="1714"/>
        <v>0</v>
      </c>
      <c r="EW637" s="56">
        <f t="shared" si="1715"/>
        <v>0</v>
      </c>
      <c r="EX637" s="56">
        <f t="shared" si="1716"/>
        <v>0</v>
      </c>
      <c r="EY637" s="56">
        <f t="shared" si="1717"/>
        <v>0</v>
      </c>
      <c r="EZ637" s="56">
        <f t="shared" si="1718"/>
        <v>0</v>
      </c>
      <c r="FA637" s="39">
        <f t="shared" si="1719"/>
        <v>0</v>
      </c>
      <c r="FB637" s="39">
        <f t="shared" si="1720"/>
        <v>0</v>
      </c>
      <c r="FC637" s="54">
        <f t="shared" si="1721"/>
        <v>0</v>
      </c>
      <c r="FD637" s="54">
        <f t="shared" si="1722"/>
        <v>0</v>
      </c>
      <c r="FE637" s="39">
        <f t="shared" si="1723"/>
        <v>0</v>
      </c>
      <c r="FF637" s="54">
        <f t="shared" si="1724"/>
        <v>0</v>
      </c>
      <c r="FG637" s="39">
        <f t="shared" si="1725"/>
        <v>0</v>
      </c>
      <c r="FH637" s="39">
        <f t="shared" si="1802"/>
        <v>0</v>
      </c>
      <c r="FI637" s="39">
        <f t="shared" si="1803"/>
        <v>0</v>
      </c>
      <c r="FJ637" s="39">
        <f t="shared" si="1804"/>
        <v>0</v>
      </c>
      <c r="FK637" s="39" t="e">
        <f t="shared" si="1805"/>
        <v>#DIV/0!</v>
      </c>
      <c r="FL637" s="39" t="e">
        <f t="shared" si="1806"/>
        <v>#DIV/0!</v>
      </c>
      <c r="FM637" s="39" t="e">
        <f t="shared" si="1807"/>
        <v>#DIV/0!</v>
      </c>
      <c r="FN637" s="39">
        <f t="shared" si="1808"/>
        <v>1</v>
      </c>
      <c r="FO637" s="39">
        <f t="shared" si="1726"/>
        <v>0</v>
      </c>
      <c r="FP637" s="39">
        <f t="shared" si="1727"/>
        <v>0</v>
      </c>
      <c r="FQ637" s="39">
        <f t="shared" si="1728"/>
        <v>0</v>
      </c>
      <c r="FR637" s="39">
        <f t="shared" si="1809"/>
        <v>0</v>
      </c>
      <c r="FS637" s="39">
        <f t="shared" si="1810"/>
        <v>0</v>
      </c>
      <c r="FU637" s="39" t="e">
        <f t="shared" si="1811"/>
        <v>#DIV/0!</v>
      </c>
      <c r="FV637" s="39" t="e">
        <f t="shared" si="1812"/>
        <v>#DIV/0!</v>
      </c>
      <c r="FW637" s="39" t="e">
        <f t="shared" si="1813"/>
        <v>#DIV/0!</v>
      </c>
      <c r="FY637" s="39" t="e">
        <f t="shared" si="1814"/>
        <v>#DIV/0!</v>
      </c>
      <c r="FZ637" s="39" t="e">
        <f t="shared" si="1815"/>
        <v>#DIV/0!</v>
      </c>
      <c r="GA637" s="39" t="e">
        <f t="shared" si="1816"/>
        <v>#DIV/0!</v>
      </c>
      <c r="GB637" s="39" t="e">
        <f t="shared" si="1817"/>
        <v>#DIV/0!</v>
      </c>
      <c r="GC637" s="39" t="e">
        <f t="shared" si="1818"/>
        <v>#DIV/0!</v>
      </c>
      <c r="GD637" s="39" t="e">
        <f t="shared" si="1819"/>
        <v>#DIV/0!</v>
      </c>
      <c r="GE637" s="39" t="e">
        <f t="shared" si="1820"/>
        <v>#DIV/0!</v>
      </c>
      <c r="GF637" s="39" t="e">
        <f t="shared" si="1821"/>
        <v>#DIV/0!</v>
      </c>
      <c r="GG637" s="39" t="e">
        <f t="shared" si="1822"/>
        <v>#DIV/0!</v>
      </c>
      <c r="GH637" s="39" t="e">
        <f t="shared" si="1823"/>
        <v>#DIV/0!</v>
      </c>
      <c r="GI637" s="39"/>
      <c r="GJ637" s="39" t="e">
        <f t="shared" si="1824"/>
        <v>#DIV/0!</v>
      </c>
      <c r="GK637" s="39" t="e">
        <f t="shared" si="1825"/>
        <v>#DIV/0!</v>
      </c>
      <c r="GL637" s="39" t="e">
        <f t="shared" si="1826"/>
        <v>#DIV/0!</v>
      </c>
      <c r="GM637" s="39" t="e">
        <f t="shared" si="1827"/>
        <v>#DIV/0!</v>
      </c>
      <c r="GN637" s="39" t="e">
        <f t="shared" si="1828"/>
        <v>#DIV/0!</v>
      </c>
      <c r="GO637" s="57"/>
      <c r="GP637" s="57" t="e">
        <f t="shared" si="1829"/>
        <v>#DIV/0!</v>
      </c>
      <c r="GQ637" s="59" t="e">
        <f t="shared" si="1830"/>
        <v>#DIV/0!</v>
      </c>
      <c r="GR637" s="41" t="e">
        <f t="shared" si="1831"/>
        <v>#DIV/0!</v>
      </c>
      <c r="GS637" s="57" t="e">
        <f t="shared" si="1832"/>
        <v>#DIV/0!</v>
      </c>
      <c r="GT637" s="57" t="e">
        <f t="shared" si="1833"/>
        <v>#DIV/0!</v>
      </c>
      <c r="GU637" s="57" t="e">
        <f t="shared" si="1834"/>
        <v>#DIV/0!</v>
      </c>
      <c r="GV637" s="57"/>
      <c r="GW637" s="42" t="e">
        <f t="shared" si="1835"/>
        <v>#DIV/0!</v>
      </c>
      <c r="GX637" s="42" t="e">
        <f t="shared" si="1836"/>
        <v>#DIV/0!</v>
      </c>
      <c r="GY637" s="42" t="e">
        <f t="shared" si="1837"/>
        <v>#DIV/0!</v>
      </c>
      <c r="GZ637" s="57"/>
      <c r="HA637" s="2" t="e">
        <f t="shared" si="1838"/>
        <v>#DIV/0!</v>
      </c>
      <c r="HB637" s="2" t="e">
        <f t="shared" si="1839"/>
        <v>#DIV/0!</v>
      </c>
      <c r="HC637" s="2" t="e">
        <f t="shared" si="1840"/>
        <v>#DIV/0!</v>
      </c>
      <c r="HD637" s="2" t="e">
        <f t="shared" si="1841"/>
        <v>#DIV/0!</v>
      </c>
      <c r="HE637" s="2" t="e">
        <f t="shared" si="1842"/>
        <v>#DIV/0!</v>
      </c>
      <c r="HF637" s="2" t="e">
        <f t="shared" si="1843"/>
        <v>#DIV/0!</v>
      </c>
      <c r="HG637" s="2" t="e">
        <f t="shared" si="1844"/>
        <v>#DIV/0!</v>
      </c>
      <c r="HH637" s="2" t="e">
        <f t="shared" si="1845"/>
        <v>#DIV/0!</v>
      </c>
      <c r="HI637" s="2" t="e">
        <f t="shared" si="1846"/>
        <v>#DIV/0!</v>
      </c>
      <c r="HJ637" s="11" t="e">
        <f t="shared" si="1847"/>
        <v>#DIV/0!</v>
      </c>
      <c r="HK637" s="60" t="e">
        <f t="shared" si="1848"/>
        <v>#DIV/0!</v>
      </c>
      <c r="HL637" s="57"/>
      <c r="HM637" s="57" t="e">
        <f t="shared" si="1849"/>
        <v>#DIV/0!</v>
      </c>
      <c r="HN637" s="57" t="e">
        <f t="shared" si="1850"/>
        <v>#DIV/0!</v>
      </c>
      <c r="HO637" s="57" t="e">
        <f t="shared" si="1851"/>
        <v>#DIV/0!</v>
      </c>
      <c r="HP637" s="57" t="e">
        <f t="shared" si="1852"/>
        <v>#DIV/0!</v>
      </c>
      <c r="HQ637" s="57" t="e">
        <f t="shared" si="1853"/>
        <v>#DIV/0!</v>
      </c>
      <c r="HR637" s="57"/>
      <c r="HS637" s="57" t="e">
        <f t="shared" si="1854"/>
        <v>#DIV/0!</v>
      </c>
      <c r="HT637" s="57" t="e">
        <f t="shared" si="1855"/>
        <v>#DIV/0!</v>
      </c>
      <c r="HU637" s="57" t="e">
        <f t="shared" si="1856"/>
        <v>#DIV/0!</v>
      </c>
      <c r="HV637" s="57" t="e">
        <f t="shared" si="1857"/>
        <v>#DIV/0!</v>
      </c>
      <c r="HW637" s="57" t="e">
        <f t="shared" si="1858"/>
        <v>#DIV/0!</v>
      </c>
      <c r="HX637" s="57"/>
      <c r="HY637" s="57" t="e">
        <f t="shared" si="1859"/>
        <v>#DIV/0!</v>
      </c>
      <c r="HZ637" s="57" t="e">
        <f t="shared" si="1860"/>
        <v>#DIV/0!</v>
      </c>
      <c r="IA637" s="57"/>
      <c r="IB637" s="61">
        <f t="shared" si="1861"/>
        <v>0</v>
      </c>
      <c r="IC637" s="57" t="str">
        <f t="shared" si="1862"/>
        <v/>
      </c>
      <c r="ID637" s="42"/>
      <c r="IE637" s="2" t="str">
        <f t="shared" si="1863"/>
        <v/>
      </c>
      <c r="IF637" s="60" t="e">
        <f t="shared" si="1864"/>
        <v>#DIV/0!</v>
      </c>
      <c r="IG637" s="60" t="str">
        <f t="shared" si="1865"/>
        <v/>
      </c>
      <c r="IH637" s="60" t="str">
        <f t="shared" si="1866"/>
        <v>zinco-</v>
      </c>
      <c r="II637" s="60" t="str">
        <f t="shared" si="1867"/>
        <v>mangano-</v>
      </c>
      <c r="IJ637" s="60" t="e">
        <f t="shared" si="1868"/>
        <v>#DIV/0!</v>
      </c>
      <c r="IK637" s="60" t="e">
        <f t="shared" si="1869"/>
        <v>#DIV/0!</v>
      </c>
      <c r="IL637" s="60" t="e">
        <f t="shared" si="1870"/>
        <v>#DIV/0!</v>
      </c>
      <c r="IM637" s="60" t="e">
        <f t="shared" si="1871"/>
        <v>#DIV/0!</v>
      </c>
      <c r="IN637" s="60" t="str">
        <f t="shared" si="1872"/>
        <v/>
      </c>
      <c r="IO637" s="60" t="str">
        <f t="shared" si="1873"/>
        <v/>
      </c>
      <c r="IP637" s="57"/>
      <c r="IQ637" s="57" t="str">
        <f t="shared" si="1874"/>
        <v>ERROR!!</v>
      </c>
    </row>
    <row r="638" spans="24:251">
      <c r="X638" s="29">
        <f t="shared" si="1730"/>
        <v>0</v>
      </c>
      <c r="Y638" s="29">
        <f t="shared" si="1731"/>
        <v>0</v>
      </c>
      <c r="Z638" s="29" t="e">
        <f t="shared" si="1732"/>
        <v>#DIV/0!</v>
      </c>
      <c r="AA638" s="29" t="e">
        <f t="shared" si="1733"/>
        <v>#DIV/0!</v>
      </c>
      <c r="AB638" s="29" t="e">
        <f t="shared" si="1734"/>
        <v>#DIV/0!</v>
      </c>
      <c r="AC638" s="29" t="e">
        <f t="shared" si="1735"/>
        <v>#DIV/0!</v>
      </c>
      <c r="AF638" s="23">
        <v>60.084299999999999</v>
      </c>
      <c r="AG638" s="23">
        <v>79.878799999999998</v>
      </c>
      <c r="AH638" s="23">
        <v>101.96120000000001</v>
      </c>
      <c r="AI638" s="23">
        <v>151.99039999999999</v>
      </c>
      <c r="AJ638" s="23">
        <v>159.69</v>
      </c>
      <c r="AK638" s="23">
        <v>71.846400000000003</v>
      </c>
      <c r="AL638" s="23">
        <v>70.9375</v>
      </c>
      <c r="AM638" s="23">
        <v>40.304400000000001</v>
      </c>
      <c r="AN638" s="23">
        <v>56.077399999999997</v>
      </c>
      <c r="AO638" s="23">
        <v>61.978999999999999</v>
      </c>
      <c r="AP638" s="23">
        <v>94.195999999999998</v>
      </c>
      <c r="AQ638" s="23">
        <v>18.998000000000001</v>
      </c>
      <c r="AR638" s="23">
        <v>35.450000000000003</v>
      </c>
      <c r="AS638" s="23">
        <v>29.88</v>
      </c>
      <c r="AT638" s="23">
        <v>74.691999999999993</v>
      </c>
      <c r="AU638" s="23">
        <v>81.39</v>
      </c>
      <c r="AX638" s="54">
        <f t="shared" si="1736"/>
        <v>0</v>
      </c>
      <c r="AY638" s="54">
        <f t="shared" si="1737"/>
        <v>0</v>
      </c>
      <c r="AZ638" s="54">
        <f t="shared" si="1738"/>
        <v>0</v>
      </c>
      <c r="BA638" s="54">
        <f t="shared" si="1739"/>
        <v>0</v>
      </c>
      <c r="BB638" s="54">
        <f t="shared" si="1740"/>
        <v>0</v>
      </c>
      <c r="BC638" s="54">
        <f t="shared" si="1741"/>
        <v>0</v>
      </c>
      <c r="BD638" s="54">
        <f t="shared" si="1742"/>
        <v>0</v>
      </c>
      <c r="BE638" s="54">
        <f t="shared" si="1743"/>
        <v>0</v>
      </c>
      <c r="BF638" s="54">
        <f t="shared" si="1744"/>
        <v>0</v>
      </c>
      <c r="BG638" s="54">
        <f t="shared" si="1745"/>
        <v>0</v>
      </c>
      <c r="BH638" s="54">
        <f t="shared" si="1746"/>
        <v>0</v>
      </c>
      <c r="BI638" s="54">
        <f t="shared" si="1747"/>
        <v>0</v>
      </c>
      <c r="BJ638" s="54">
        <f t="shared" si="1748"/>
        <v>0</v>
      </c>
      <c r="BK638" s="54">
        <f t="shared" si="1749"/>
        <v>0</v>
      </c>
      <c r="BL638" s="54">
        <f t="shared" si="1750"/>
        <v>0</v>
      </c>
      <c r="BM638" s="42"/>
      <c r="BO638" s="54">
        <f>'Norm-coeff'!$C$2+$AX638*'Norm-coeff'!$D$2+$AY638*'Norm-coeff'!$E$2+$AZ638*'Norm-coeff'!$F$2+$BA638*'Norm-coeff'!$G$2+$BB638*'Norm-coeff'!$H$2+$BC638*'Norm-coeff'!$I$2+$BD638*'Norm-coeff'!$J$2+$BE638*'Norm-coeff'!$K$2+$BF638*'Norm-coeff'!$L$2+$BG638*'Norm-coeff'!$M$2+$BH638*'Norm-coeff'!$N$2+$BI638*'Norm-coeff'!$O$2</f>
        <v>5.4045421474420303</v>
      </c>
      <c r="BP638" s="54">
        <f>'Norm-coeff'!$C$3+$AX638*'Norm-coeff'!$D$3+$AY638*'Norm-coeff'!$E$3+$AZ638*'Norm-coeff'!$F$3+$BA638*'Norm-coeff'!$G$3+$BB638*'Norm-coeff'!$H$3+$BC638*'Norm-coeff'!$I$3+$BD638*'Norm-coeff'!$J$3+$BE638*'Norm-coeff'!$K$3+$BF638*'Norm-coeff'!$L$3+$BG638*'Norm-coeff'!$M$3+$BH638*'Norm-coeff'!$N$3+$BI638*'Norm-coeff'!$O$3</f>
        <v>3.15319116612705</v>
      </c>
      <c r="BQ638" s="54">
        <f>'Norm-coeff'!$C$4+$AX638*'Norm-coeff'!$D$4+$AY638*'Norm-coeff'!$E$4+$AZ638*'Norm-coeff'!$F$4+$BA638*'Norm-coeff'!$G$4+$BB638*'Norm-coeff'!$H$4+$BC638*'Norm-coeff'!$I$4+$BD638*'Norm-coeff'!$J$4+$BE638*'Norm-coeff'!$K$4+$BF638*'Norm-coeff'!$L$4+$BG638*'Norm-coeff'!$M$4+$BH638*'Norm-coeff'!$N$4+$BI638*'Norm-coeff'!$O$4</f>
        <v>1.42115649462768</v>
      </c>
      <c r="BR638" s="54">
        <f>'Norm-coeff'!$C$5+$AX638*'Norm-coeff'!$D$5+$AY638*'Norm-coeff'!$E$5+$AZ638*'Norm-coeff'!$F$5+$BA638*'Norm-coeff'!$G$5+$BB638*'Norm-coeff'!$H$5+$BC638*'Norm-coeff'!$I$5+$BD638*'Norm-coeff'!$J$5+$BE638*'Norm-coeff'!$K$5+$BF638*'Norm-coeff'!$L$5+$BG638*'Norm-coeff'!$M$5+$BH638*'Norm-coeff'!$N$5+$BI638*'Norm-coeff'!$O$5</f>
        <v>1.0553329241296201</v>
      </c>
      <c r="BS638" s="54">
        <f>'Norm-coeff'!$C$6+$AX638*'Norm-coeff'!$D$6+$AY638*'Norm-coeff'!$E$6+$AZ638*'Norm-coeff'!$F$6+$BA638*'Norm-coeff'!$G$6+$BB638*'Norm-coeff'!$H$6+$BC638*'Norm-coeff'!$I$6+$BD638*'Norm-coeff'!$J$6+$BE638*'Norm-coeff'!$K$6+$BF638*'Norm-coeff'!$L$6+$BG638*'Norm-coeff'!$M$6+$BH638*'Norm-coeff'!$N$6+$BI638*'Norm-coeff'!$O$6</f>
        <v>-1.48700885495103E-2</v>
      </c>
      <c r="BT638" s="54">
        <f>'Norm-coeff'!$C$7+$AX638*'Norm-coeff'!$D$7+$AY638*'Norm-coeff'!$E$7+$AZ638*'Norm-coeff'!$F$7+$BA638*'Norm-coeff'!$G$7+$BB638*'Norm-coeff'!$H$7+$BC638*'Norm-coeff'!$I$7+$BD638*'Norm-coeff'!$J$7+$BE638*'Norm-coeff'!$K$7+$BF638*'Norm-coeff'!$L$7+$BG638*'Norm-coeff'!$M$7+$BH638*'Norm-coeff'!$N$7+$BI638*'Norm-coeff'!$O$7</f>
        <v>2.0907583608832998</v>
      </c>
      <c r="BU638" s="54">
        <f>'Norm-coeff'!$C$8+$AX638*'Norm-coeff'!$D$8+$AY638*'Norm-coeff'!$E$8+$AZ638*'Norm-coeff'!$F$8+$BA638*'Norm-coeff'!$G$8+$BB638*'Norm-coeff'!$H$8+$BC638*'Norm-coeff'!$I$8+$BD638*'Norm-coeff'!$J$8+$BE638*'Norm-coeff'!$K$8+$BF638*'Norm-coeff'!$L$8+$BG638*'Norm-coeff'!$M$8+$BH638*'Norm-coeff'!$N$8+$BI638*'Norm-coeff'!$O$8</f>
        <v>0.65894159836244504</v>
      </c>
      <c r="BV638" s="54">
        <f>'Norm-coeff'!$C$9+$AX638*'Norm-coeff'!$D$9+$AY638*'Norm-coeff'!$E$9+$AZ638*'Norm-coeff'!$F$9+$BA638*'Norm-coeff'!$G$9+$BB638*'Norm-coeff'!$H$9+$BC638*'Norm-coeff'!$I$9+$BD638*'Norm-coeff'!$J$9+$BE638*'Norm-coeff'!$K$9+$BF638*'Norm-coeff'!$L$9+$BG638*'Norm-coeff'!$M$9+$BH638*'Norm-coeff'!$N$9+$BI638*'Norm-coeff'!$O$9</f>
        <v>1.48961085014701</v>
      </c>
      <c r="BW638" s="54">
        <f>'Norm-coeff'!$C$10+$AX638*'Norm-coeff'!$D$10+$AY638*'Norm-coeff'!$E$10+$AZ638*'Norm-coeff'!$F$10+$BA638*'Norm-coeff'!$G$10+$BB638*'Norm-coeff'!$H$10+$BC638*'Norm-coeff'!$I$10+$BD638*'Norm-coeff'!$J$10+$BE638*'Norm-coeff'!$K$10+$BF638*'Norm-coeff'!$L$10+$BG638*'Norm-coeff'!$M$10+$BH638*'Norm-coeff'!$N$10+$BI638*'Norm-coeff'!$O$10</f>
        <v>1.42058735749591</v>
      </c>
      <c r="BX638" s="54">
        <f>'Norm-coeff'!$C$11+$AX638*'Norm-coeff'!$D$11+$AY638*'Norm-coeff'!$E$11+$AZ638*'Norm-coeff'!$F$11+$BA638*'Norm-coeff'!$G$11+$BB638*'Norm-coeff'!$H$11+$BC638*'Norm-coeff'!$I$11+$BD638*'Norm-coeff'!$J$11+$BE638*'Norm-coeff'!$K$11+$BF638*'Norm-coeff'!$L$11+$BG638*'Norm-coeff'!$M$11+$BH638*'Norm-coeff'!$N$11+$BI638*'Norm-coeff'!$O$11</f>
        <v>0.221233014421479</v>
      </c>
      <c r="BY638" s="54">
        <f>'Norm-coeff'!$C$12+$AX638*'Norm-coeff'!$D$12+$AY638*'Norm-coeff'!$E$12+$AZ638*'Norm-coeff'!$F$12+$BA638*'Norm-coeff'!$G$12+$BB638*'Norm-coeff'!$H$12+$BC638*'Norm-coeff'!$I$12+$BD638*'Norm-coeff'!$J$12+$BE638*'Norm-coeff'!$K$12+$BF638*'Norm-coeff'!$L$12+$BG638*'Norm-coeff'!$M$12+$BH638*'Norm-coeff'!$N$12+$BI638*'Norm-coeff'!$O$12</f>
        <v>0.283527502056037</v>
      </c>
      <c r="BZ638" s="54">
        <f>'Norm-coeff'!$C$13+$AX638*'Norm-coeff'!$D$13+$AY638*'Norm-coeff'!$E$13+$AZ638*'Norm-coeff'!$F$13+$BA638*'Norm-coeff'!$G$13+$BB638*'Norm-coeff'!$H$13+$BC638*'Norm-coeff'!$I$13+$BD638*'Norm-coeff'!$J$13+$BE638*'Norm-coeff'!$K$13+$BF638*'Norm-coeff'!$L$13+$BG638*'Norm-coeff'!$M$13+$BH638*'Norm-coeff'!$N$13+$BI638*'Norm-coeff'!$O$13</f>
        <v>-4.1864930554451202E-2</v>
      </c>
      <c r="CA638" s="54">
        <f>'Norm-coeff'!$C$14+$AX638*'Norm-coeff'!$D$14+$AY638*'Norm-coeff'!$E$14+$AZ638*'Norm-coeff'!$F$14+$BA638*'Norm-coeff'!$G$14+$BB638*'Norm-coeff'!$H$14+$BC638*'Norm-coeff'!$I$14+$BD638*'Norm-coeff'!$J$14+$BE638*'Norm-coeff'!$K$14+$BF638*'Norm-coeff'!$L$14+$BG638*'Norm-coeff'!$M$14+$BH638*'Norm-coeff'!$N$14+$BI638*'Norm-coeff'!$O$14</f>
        <v>4.2526983164477103</v>
      </c>
      <c r="CC638" s="54">
        <f t="shared" si="1875"/>
        <v>0</v>
      </c>
      <c r="CG638" s="54">
        <f t="shared" si="1751"/>
        <v>0</v>
      </c>
      <c r="CH638" s="54">
        <f t="shared" si="1729"/>
        <v>0</v>
      </c>
      <c r="CI638" s="54">
        <f t="shared" si="1752"/>
        <v>0</v>
      </c>
      <c r="CJ638" s="56">
        <f t="shared" si="1753"/>
        <v>0</v>
      </c>
      <c r="CK638" s="54">
        <f t="shared" si="1754"/>
        <v>0</v>
      </c>
      <c r="CL638" s="54">
        <f t="shared" si="1755"/>
        <v>0</v>
      </c>
      <c r="CM638" s="54">
        <f t="shared" si="1756"/>
        <v>0</v>
      </c>
      <c r="CN638" s="54">
        <f t="shared" si="1757"/>
        <v>0</v>
      </c>
      <c r="CO638" s="54">
        <f t="shared" si="1758"/>
        <v>0</v>
      </c>
      <c r="CP638" s="54">
        <f t="shared" si="1759"/>
        <v>0</v>
      </c>
      <c r="CQ638" s="54">
        <f t="shared" si="1760"/>
        <v>0</v>
      </c>
      <c r="CR638" s="54">
        <f t="shared" si="1761"/>
        <v>0</v>
      </c>
      <c r="CS638" s="54">
        <f t="shared" si="1762"/>
        <v>0</v>
      </c>
      <c r="CU638" s="54">
        <f t="shared" si="1763"/>
        <v>0</v>
      </c>
      <c r="CV638" s="54">
        <f t="shared" si="1764"/>
        <v>0</v>
      </c>
      <c r="CW638" s="54">
        <f t="shared" si="1765"/>
        <v>0</v>
      </c>
      <c r="CX638" s="54">
        <f t="shared" si="1766"/>
        <v>0</v>
      </c>
      <c r="CZ638" s="54">
        <f t="shared" si="1767"/>
        <v>0</v>
      </c>
      <c r="DA638" s="54">
        <f t="shared" si="1768"/>
        <v>0</v>
      </c>
      <c r="DB638" s="54">
        <f t="shared" si="1769"/>
        <v>0</v>
      </c>
      <c r="DC638" s="54">
        <f t="shared" si="1770"/>
        <v>0</v>
      </c>
      <c r="DD638" s="54">
        <f t="shared" si="1771"/>
        <v>0</v>
      </c>
      <c r="DE638" s="54">
        <f t="shared" si="1772"/>
        <v>0</v>
      </c>
      <c r="DF638" s="54">
        <f t="shared" si="1773"/>
        <v>0</v>
      </c>
      <c r="DG638" s="54">
        <f t="shared" si="1774"/>
        <v>2</v>
      </c>
      <c r="DH638" s="71">
        <f t="shared" si="1775"/>
        <v>0</v>
      </c>
      <c r="DI638" s="71">
        <f t="shared" si="1776"/>
        <v>0</v>
      </c>
      <c r="DJ638" s="54">
        <f t="shared" si="1777"/>
        <v>0</v>
      </c>
      <c r="DK638" s="54">
        <f t="shared" si="1778"/>
        <v>2</v>
      </c>
      <c r="DL638" s="4">
        <f t="shared" si="1703"/>
        <v>0</v>
      </c>
      <c r="DM638" s="3">
        <f t="shared" si="1779"/>
        <v>0</v>
      </c>
      <c r="DN638" s="3">
        <f t="shared" si="1780"/>
        <v>0</v>
      </c>
      <c r="DO638" s="4" t="e">
        <f t="shared" si="1781"/>
        <v>#DIV/0!</v>
      </c>
      <c r="DP638" s="57"/>
      <c r="DQ638" s="57"/>
      <c r="DR638" s="56">
        <f t="shared" si="1704"/>
        <v>2</v>
      </c>
      <c r="DS638" s="56">
        <f t="shared" si="1705"/>
        <v>0</v>
      </c>
      <c r="DT638" s="38">
        <f t="shared" si="1706"/>
        <v>0</v>
      </c>
      <c r="DU638" s="38">
        <f t="shared" si="1782"/>
        <v>2</v>
      </c>
      <c r="DV638" s="38">
        <f t="shared" si="1707"/>
        <v>0</v>
      </c>
      <c r="DW638" s="39">
        <f t="shared" si="1708"/>
        <v>0</v>
      </c>
      <c r="DX638" s="39">
        <f t="shared" si="1709"/>
        <v>0</v>
      </c>
      <c r="DY638" s="39">
        <f t="shared" si="1710"/>
        <v>0</v>
      </c>
      <c r="DZ638" s="39">
        <f t="shared" si="1711"/>
        <v>0</v>
      </c>
      <c r="EA638" s="39">
        <f t="shared" si="1712"/>
        <v>0</v>
      </c>
      <c r="EB638" s="37" t="e">
        <f t="shared" si="1783"/>
        <v>#DIV/0!</v>
      </c>
      <c r="EC638" s="37" t="e">
        <f t="shared" si="1784"/>
        <v>#DIV/0!</v>
      </c>
      <c r="ED638" s="37" t="e">
        <f t="shared" si="1785"/>
        <v>#DIV/0!</v>
      </c>
      <c r="EE638" s="37" t="e">
        <f t="shared" si="1786"/>
        <v>#DIV/0!</v>
      </c>
      <c r="EF638" s="39" t="e">
        <f t="shared" si="1787"/>
        <v>#DIV/0!</v>
      </c>
      <c r="EG638" s="37" t="e">
        <f t="shared" si="1788"/>
        <v>#DIV/0!</v>
      </c>
      <c r="EH638" s="37" t="e">
        <f t="shared" si="1789"/>
        <v>#DIV/0!</v>
      </c>
      <c r="EI638" s="11" t="b">
        <f t="shared" si="1790"/>
        <v>1</v>
      </c>
      <c r="EJ638" s="11" t="b">
        <f t="shared" si="1791"/>
        <v>0</v>
      </c>
      <c r="EK638" s="39" t="e">
        <f t="shared" si="1792"/>
        <v>#DIV/0!</v>
      </c>
      <c r="EL638" s="39" t="e">
        <f t="shared" si="1793"/>
        <v>#DIV/0!</v>
      </c>
      <c r="EM638" s="39" t="e">
        <f t="shared" si="1794"/>
        <v>#DIV/0!</v>
      </c>
      <c r="EN638" s="39" t="e">
        <f t="shared" si="1795"/>
        <v>#DIV/0!</v>
      </c>
      <c r="EO638" s="39" t="e">
        <f t="shared" si="1796"/>
        <v>#DIV/0!</v>
      </c>
      <c r="EP638" s="39" t="e">
        <f t="shared" si="1797"/>
        <v>#DIV/0!</v>
      </c>
      <c r="EQ638" s="39" t="e">
        <f t="shared" si="1798"/>
        <v>#DIV/0!</v>
      </c>
      <c r="ER638" s="39" t="e">
        <f t="shared" si="1799"/>
        <v>#DIV/0!</v>
      </c>
      <c r="ES638" s="58" t="str">
        <f t="shared" si="1800"/>
        <v>(OH,F,Cl)-dominate amphibole</v>
      </c>
      <c r="ET638" s="58" t="e">
        <f t="shared" si="1801"/>
        <v>#N/A</v>
      </c>
      <c r="EU638" s="56">
        <f t="shared" si="1713"/>
        <v>0</v>
      </c>
      <c r="EV638" s="56">
        <f t="shared" si="1714"/>
        <v>0</v>
      </c>
      <c r="EW638" s="56">
        <f t="shared" si="1715"/>
        <v>0</v>
      </c>
      <c r="EX638" s="56">
        <f t="shared" si="1716"/>
        <v>0</v>
      </c>
      <c r="EY638" s="56">
        <f t="shared" si="1717"/>
        <v>0</v>
      </c>
      <c r="EZ638" s="56">
        <f t="shared" si="1718"/>
        <v>0</v>
      </c>
      <c r="FA638" s="39">
        <f t="shared" si="1719"/>
        <v>0</v>
      </c>
      <c r="FB638" s="39">
        <f t="shared" si="1720"/>
        <v>0</v>
      </c>
      <c r="FC638" s="54">
        <f t="shared" si="1721"/>
        <v>0</v>
      </c>
      <c r="FD638" s="54">
        <f t="shared" si="1722"/>
        <v>0</v>
      </c>
      <c r="FE638" s="39">
        <f t="shared" si="1723"/>
        <v>0</v>
      </c>
      <c r="FF638" s="54">
        <f t="shared" si="1724"/>
        <v>0</v>
      </c>
      <c r="FG638" s="39">
        <f t="shared" si="1725"/>
        <v>0</v>
      </c>
      <c r="FH638" s="39">
        <f t="shared" si="1802"/>
        <v>0</v>
      </c>
      <c r="FI638" s="39">
        <f t="shared" si="1803"/>
        <v>0</v>
      </c>
      <c r="FJ638" s="39">
        <f t="shared" si="1804"/>
        <v>0</v>
      </c>
      <c r="FK638" s="39" t="e">
        <f t="shared" si="1805"/>
        <v>#DIV/0!</v>
      </c>
      <c r="FL638" s="39" t="e">
        <f t="shared" si="1806"/>
        <v>#DIV/0!</v>
      </c>
      <c r="FM638" s="39" t="e">
        <f t="shared" si="1807"/>
        <v>#DIV/0!</v>
      </c>
      <c r="FN638" s="39">
        <f t="shared" si="1808"/>
        <v>1</v>
      </c>
      <c r="FO638" s="39">
        <f t="shared" si="1726"/>
        <v>0</v>
      </c>
      <c r="FP638" s="39">
        <f t="shared" si="1727"/>
        <v>0</v>
      </c>
      <c r="FQ638" s="39">
        <f t="shared" si="1728"/>
        <v>0</v>
      </c>
      <c r="FR638" s="39">
        <f t="shared" si="1809"/>
        <v>0</v>
      </c>
      <c r="FS638" s="39">
        <f t="shared" si="1810"/>
        <v>0</v>
      </c>
      <c r="FU638" s="39" t="e">
        <f t="shared" si="1811"/>
        <v>#DIV/0!</v>
      </c>
      <c r="FV638" s="39" t="e">
        <f t="shared" si="1812"/>
        <v>#DIV/0!</v>
      </c>
      <c r="FW638" s="39" t="e">
        <f t="shared" si="1813"/>
        <v>#DIV/0!</v>
      </c>
      <c r="FY638" s="39" t="e">
        <f t="shared" si="1814"/>
        <v>#DIV/0!</v>
      </c>
      <c r="FZ638" s="39" t="e">
        <f t="shared" si="1815"/>
        <v>#DIV/0!</v>
      </c>
      <c r="GA638" s="39" t="e">
        <f t="shared" si="1816"/>
        <v>#DIV/0!</v>
      </c>
      <c r="GB638" s="39" t="e">
        <f t="shared" si="1817"/>
        <v>#DIV/0!</v>
      </c>
      <c r="GC638" s="39" t="e">
        <f t="shared" si="1818"/>
        <v>#DIV/0!</v>
      </c>
      <c r="GD638" s="39" t="e">
        <f t="shared" si="1819"/>
        <v>#DIV/0!</v>
      </c>
      <c r="GE638" s="39" t="e">
        <f t="shared" si="1820"/>
        <v>#DIV/0!</v>
      </c>
      <c r="GF638" s="39" t="e">
        <f t="shared" si="1821"/>
        <v>#DIV/0!</v>
      </c>
      <c r="GG638" s="39" t="e">
        <f t="shared" si="1822"/>
        <v>#DIV/0!</v>
      </c>
      <c r="GH638" s="39" t="e">
        <f t="shared" si="1823"/>
        <v>#DIV/0!</v>
      </c>
      <c r="GI638" s="39"/>
      <c r="GJ638" s="39" t="e">
        <f t="shared" si="1824"/>
        <v>#DIV/0!</v>
      </c>
      <c r="GK638" s="39" t="e">
        <f t="shared" si="1825"/>
        <v>#DIV/0!</v>
      </c>
      <c r="GL638" s="39" t="e">
        <f t="shared" si="1826"/>
        <v>#DIV/0!</v>
      </c>
      <c r="GM638" s="39" t="e">
        <f t="shared" si="1827"/>
        <v>#DIV/0!</v>
      </c>
      <c r="GN638" s="39" t="e">
        <f t="shared" si="1828"/>
        <v>#DIV/0!</v>
      </c>
      <c r="GO638" s="57"/>
      <c r="GP638" s="57" t="e">
        <f t="shared" si="1829"/>
        <v>#DIV/0!</v>
      </c>
      <c r="GQ638" s="59" t="e">
        <f t="shared" si="1830"/>
        <v>#DIV/0!</v>
      </c>
      <c r="GR638" s="41" t="e">
        <f t="shared" si="1831"/>
        <v>#DIV/0!</v>
      </c>
      <c r="GS638" s="57" t="e">
        <f t="shared" si="1832"/>
        <v>#DIV/0!</v>
      </c>
      <c r="GT638" s="57" t="e">
        <f t="shared" si="1833"/>
        <v>#DIV/0!</v>
      </c>
      <c r="GU638" s="57" t="e">
        <f t="shared" si="1834"/>
        <v>#DIV/0!</v>
      </c>
      <c r="GV638" s="57"/>
      <c r="GW638" s="42" t="e">
        <f t="shared" si="1835"/>
        <v>#DIV/0!</v>
      </c>
      <c r="GX638" s="42" t="e">
        <f t="shared" si="1836"/>
        <v>#DIV/0!</v>
      </c>
      <c r="GY638" s="42" t="e">
        <f t="shared" si="1837"/>
        <v>#DIV/0!</v>
      </c>
      <c r="GZ638" s="57"/>
      <c r="HA638" s="2" t="e">
        <f t="shared" si="1838"/>
        <v>#DIV/0!</v>
      </c>
      <c r="HB638" s="2" t="e">
        <f t="shared" si="1839"/>
        <v>#DIV/0!</v>
      </c>
      <c r="HC638" s="2" t="e">
        <f t="shared" si="1840"/>
        <v>#DIV/0!</v>
      </c>
      <c r="HD638" s="2" t="e">
        <f t="shared" si="1841"/>
        <v>#DIV/0!</v>
      </c>
      <c r="HE638" s="2" t="e">
        <f t="shared" si="1842"/>
        <v>#DIV/0!</v>
      </c>
      <c r="HF638" s="2" t="e">
        <f t="shared" si="1843"/>
        <v>#DIV/0!</v>
      </c>
      <c r="HG638" s="2" t="e">
        <f t="shared" si="1844"/>
        <v>#DIV/0!</v>
      </c>
      <c r="HH638" s="2" t="e">
        <f t="shared" si="1845"/>
        <v>#DIV/0!</v>
      </c>
      <c r="HI638" s="2" t="e">
        <f t="shared" si="1846"/>
        <v>#DIV/0!</v>
      </c>
      <c r="HJ638" s="11" t="e">
        <f t="shared" si="1847"/>
        <v>#DIV/0!</v>
      </c>
      <c r="HK638" s="60" t="e">
        <f t="shared" si="1848"/>
        <v>#DIV/0!</v>
      </c>
      <c r="HL638" s="57"/>
      <c r="HM638" s="57" t="e">
        <f t="shared" si="1849"/>
        <v>#DIV/0!</v>
      </c>
      <c r="HN638" s="57" t="e">
        <f t="shared" si="1850"/>
        <v>#DIV/0!</v>
      </c>
      <c r="HO638" s="57" t="e">
        <f t="shared" si="1851"/>
        <v>#DIV/0!</v>
      </c>
      <c r="HP638" s="57" t="e">
        <f t="shared" si="1852"/>
        <v>#DIV/0!</v>
      </c>
      <c r="HQ638" s="57" t="e">
        <f t="shared" si="1853"/>
        <v>#DIV/0!</v>
      </c>
      <c r="HR638" s="57"/>
      <c r="HS638" s="57" t="e">
        <f t="shared" si="1854"/>
        <v>#DIV/0!</v>
      </c>
      <c r="HT638" s="57" t="e">
        <f t="shared" si="1855"/>
        <v>#DIV/0!</v>
      </c>
      <c r="HU638" s="57" t="e">
        <f t="shared" si="1856"/>
        <v>#DIV/0!</v>
      </c>
      <c r="HV638" s="57" t="e">
        <f t="shared" si="1857"/>
        <v>#DIV/0!</v>
      </c>
      <c r="HW638" s="57" t="e">
        <f t="shared" si="1858"/>
        <v>#DIV/0!</v>
      </c>
      <c r="HX638" s="57"/>
      <c r="HY638" s="57" t="e">
        <f t="shared" si="1859"/>
        <v>#DIV/0!</v>
      </c>
      <c r="HZ638" s="57" t="e">
        <f t="shared" si="1860"/>
        <v>#DIV/0!</v>
      </c>
      <c r="IA638" s="57"/>
      <c r="IB638" s="61">
        <f t="shared" si="1861"/>
        <v>0</v>
      </c>
      <c r="IC638" s="57" t="str">
        <f t="shared" si="1862"/>
        <v/>
      </c>
      <c r="ID638" s="42"/>
      <c r="IE638" s="2" t="str">
        <f t="shared" si="1863"/>
        <v/>
      </c>
      <c r="IF638" s="60" t="e">
        <f t="shared" si="1864"/>
        <v>#DIV/0!</v>
      </c>
      <c r="IG638" s="60" t="str">
        <f t="shared" si="1865"/>
        <v/>
      </c>
      <c r="IH638" s="60" t="str">
        <f t="shared" si="1866"/>
        <v>zinco-</v>
      </c>
      <c r="II638" s="60" t="str">
        <f t="shared" si="1867"/>
        <v>mangano-</v>
      </c>
      <c r="IJ638" s="60" t="e">
        <f t="shared" si="1868"/>
        <v>#DIV/0!</v>
      </c>
      <c r="IK638" s="60" t="e">
        <f t="shared" si="1869"/>
        <v>#DIV/0!</v>
      </c>
      <c r="IL638" s="60" t="e">
        <f t="shared" si="1870"/>
        <v>#DIV/0!</v>
      </c>
      <c r="IM638" s="60" t="e">
        <f t="shared" si="1871"/>
        <v>#DIV/0!</v>
      </c>
      <c r="IN638" s="60" t="str">
        <f t="shared" si="1872"/>
        <v/>
      </c>
      <c r="IO638" s="60" t="str">
        <f t="shared" si="1873"/>
        <v/>
      </c>
      <c r="IP638" s="57"/>
      <c r="IQ638" s="57" t="str">
        <f t="shared" si="1874"/>
        <v>ERROR!!</v>
      </c>
    </row>
    <row r="639" spans="24:251">
      <c r="X639" s="29">
        <f t="shared" si="1730"/>
        <v>0</v>
      </c>
      <c r="Y639" s="29">
        <f t="shared" si="1731"/>
        <v>0</v>
      </c>
      <c r="Z639" s="29" t="e">
        <f t="shared" si="1732"/>
        <v>#DIV/0!</v>
      </c>
      <c r="AA639" s="29" t="e">
        <f t="shared" si="1733"/>
        <v>#DIV/0!</v>
      </c>
      <c r="AB639" s="29" t="e">
        <f t="shared" si="1734"/>
        <v>#DIV/0!</v>
      </c>
      <c r="AC639" s="29" t="e">
        <f t="shared" si="1735"/>
        <v>#DIV/0!</v>
      </c>
      <c r="AF639" s="23">
        <v>60.084299999999999</v>
      </c>
      <c r="AG639" s="23">
        <v>79.878799999999998</v>
      </c>
      <c r="AH639" s="23">
        <v>101.96120000000001</v>
      </c>
      <c r="AI639" s="23">
        <v>151.99039999999999</v>
      </c>
      <c r="AJ639" s="23">
        <v>159.69</v>
      </c>
      <c r="AK639" s="23">
        <v>71.846400000000003</v>
      </c>
      <c r="AL639" s="23">
        <v>70.9375</v>
      </c>
      <c r="AM639" s="23">
        <v>40.304400000000001</v>
      </c>
      <c r="AN639" s="23">
        <v>56.077399999999997</v>
      </c>
      <c r="AO639" s="23">
        <v>61.978999999999999</v>
      </c>
      <c r="AP639" s="23">
        <v>94.195999999999998</v>
      </c>
      <c r="AQ639" s="23">
        <v>18.998000000000001</v>
      </c>
      <c r="AR639" s="23">
        <v>35.450000000000003</v>
      </c>
      <c r="AS639" s="23">
        <v>29.88</v>
      </c>
      <c r="AT639" s="23">
        <v>74.691999999999993</v>
      </c>
      <c r="AU639" s="23">
        <v>81.39</v>
      </c>
      <c r="AX639" s="54">
        <f t="shared" si="1736"/>
        <v>0</v>
      </c>
      <c r="AY639" s="54">
        <f t="shared" si="1737"/>
        <v>0</v>
      </c>
      <c r="AZ639" s="54">
        <f t="shared" si="1738"/>
        <v>0</v>
      </c>
      <c r="BA639" s="54">
        <f t="shared" si="1739"/>
        <v>0</v>
      </c>
      <c r="BB639" s="54">
        <f t="shared" si="1740"/>
        <v>0</v>
      </c>
      <c r="BC639" s="54">
        <f t="shared" si="1741"/>
        <v>0</v>
      </c>
      <c r="BD639" s="54">
        <f t="shared" si="1742"/>
        <v>0</v>
      </c>
      <c r="BE639" s="54">
        <f t="shared" si="1743"/>
        <v>0</v>
      </c>
      <c r="BF639" s="54">
        <f t="shared" si="1744"/>
        <v>0</v>
      </c>
      <c r="BG639" s="54">
        <f t="shared" si="1745"/>
        <v>0</v>
      </c>
      <c r="BH639" s="54">
        <f t="shared" si="1746"/>
        <v>0</v>
      </c>
      <c r="BI639" s="54">
        <f t="shared" si="1747"/>
        <v>0</v>
      </c>
      <c r="BJ639" s="54">
        <f t="shared" si="1748"/>
        <v>0</v>
      </c>
      <c r="BK639" s="54">
        <f t="shared" si="1749"/>
        <v>0</v>
      </c>
      <c r="BL639" s="54">
        <f t="shared" si="1750"/>
        <v>0</v>
      </c>
      <c r="BM639" s="42"/>
      <c r="BO639" s="54">
        <f>'Norm-coeff'!$C$2+$AX639*'Norm-coeff'!$D$2+$AY639*'Norm-coeff'!$E$2+$AZ639*'Norm-coeff'!$F$2+$BA639*'Norm-coeff'!$G$2+$BB639*'Norm-coeff'!$H$2+$BC639*'Norm-coeff'!$I$2+$BD639*'Norm-coeff'!$J$2+$BE639*'Norm-coeff'!$K$2+$BF639*'Norm-coeff'!$L$2+$BG639*'Norm-coeff'!$M$2+$BH639*'Norm-coeff'!$N$2+$BI639*'Norm-coeff'!$O$2</f>
        <v>5.4045421474420303</v>
      </c>
      <c r="BP639" s="54">
        <f>'Norm-coeff'!$C$3+$AX639*'Norm-coeff'!$D$3+$AY639*'Norm-coeff'!$E$3+$AZ639*'Norm-coeff'!$F$3+$BA639*'Norm-coeff'!$G$3+$BB639*'Norm-coeff'!$H$3+$BC639*'Norm-coeff'!$I$3+$BD639*'Norm-coeff'!$J$3+$BE639*'Norm-coeff'!$K$3+$BF639*'Norm-coeff'!$L$3+$BG639*'Norm-coeff'!$M$3+$BH639*'Norm-coeff'!$N$3+$BI639*'Norm-coeff'!$O$3</f>
        <v>3.15319116612705</v>
      </c>
      <c r="BQ639" s="54">
        <f>'Norm-coeff'!$C$4+$AX639*'Norm-coeff'!$D$4+$AY639*'Norm-coeff'!$E$4+$AZ639*'Norm-coeff'!$F$4+$BA639*'Norm-coeff'!$G$4+$BB639*'Norm-coeff'!$H$4+$BC639*'Norm-coeff'!$I$4+$BD639*'Norm-coeff'!$J$4+$BE639*'Norm-coeff'!$K$4+$BF639*'Norm-coeff'!$L$4+$BG639*'Norm-coeff'!$M$4+$BH639*'Norm-coeff'!$N$4+$BI639*'Norm-coeff'!$O$4</f>
        <v>1.42115649462768</v>
      </c>
      <c r="BR639" s="54">
        <f>'Norm-coeff'!$C$5+$AX639*'Norm-coeff'!$D$5+$AY639*'Norm-coeff'!$E$5+$AZ639*'Norm-coeff'!$F$5+$BA639*'Norm-coeff'!$G$5+$BB639*'Norm-coeff'!$H$5+$BC639*'Norm-coeff'!$I$5+$BD639*'Norm-coeff'!$J$5+$BE639*'Norm-coeff'!$K$5+$BF639*'Norm-coeff'!$L$5+$BG639*'Norm-coeff'!$M$5+$BH639*'Norm-coeff'!$N$5+$BI639*'Norm-coeff'!$O$5</f>
        <v>1.0553329241296201</v>
      </c>
      <c r="BS639" s="54">
        <f>'Norm-coeff'!$C$6+$AX639*'Norm-coeff'!$D$6+$AY639*'Norm-coeff'!$E$6+$AZ639*'Norm-coeff'!$F$6+$BA639*'Norm-coeff'!$G$6+$BB639*'Norm-coeff'!$H$6+$BC639*'Norm-coeff'!$I$6+$BD639*'Norm-coeff'!$J$6+$BE639*'Norm-coeff'!$K$6+$BF639*'Norm-coeff'!$L$6+$BG639*'Norm-coeff'!$M$6+$BH639*'Norm-coeff'!$N$6+$BI639*'Norm-coeff'!$O$6</f>
        <v>-1.48700885495103E-2</v>
      </c>
      <c r="BT639" s="54">
        <f>'Norm-coeff'!$C$7+$AX639*'Norm-coeff'!$D$7+$AY639*'Norm-coeff'!$E$7+$AZ639*'Norm-coeff'!$F$7+$BA639*'Norm-coeff'!$G$7+$BB639*'Norm-coeff'!$H$7+$BC639*'Norm-coeff'!$I$7+$BD639*'Norm-coeff'!$J$7+$BE639*'Norm-coeff'!$K$7+$BF639*'Norm-coeff'!$L$7+$BG639*'Norm-coeff'!$M$7+$BH639*'Norm-coeff'!$N$7+$BI639*'Norm-coeff'!$O$7</f>
        <v>2.0907583608832998</v>
      </c>
      <c r="BU639" s="54">
        <f>'Norm-coeff'!$C$8+$AX639*'Norm-coeff'!$D$8+$AY639*'Norm-coeff'!$E$8+$AZ639*'Norm-coeff'!$F$8+$BA639*'Norm-coeff'!$G$8+$BB639*'Norm-coeff'!$H$8+$BC639*'Norm-coeff'!$I$8+$BD639*'Norm-coeff'!$J$8+$BE639*'Norm-coeff'!$K$8+$BF639*'Norm-coeff'!$L$8+$BG639*'Norm-coeff'!$M$8+$BH639*'Norm-coeff'!$N$8+$BI639*'Norm-coeff'!$O$8</f>
        <v>0.65894159836244504</v>
      </c>
      <c r="BV639" s="54">
        <f>'Norm-coeff'!$C$9+$AX639*'Norm-coeff'!$D$9+$AY639*'Norm-coeff'!$E$9+$AZ639*'Norm-coeff'!$F$9+$BA639*'Norm-coeff'!$G$9+$BB639*'Norm-coeff'!$H$9+$BC639*'Norm-coeff'!$I$9+$BD639*'Norm-coeff'!$J$9+$BE639*'Norm-coeff'!$K$9+$BF639*'Norm-coeff'!$L$9+$BG639*'Norm-coeff'!$M$9+$BH639*'Norm-coeff'!$N$9+$BI639*'Norm-coeff'!$O$9</f>
        <v>1.48961085014701</v>
      </c>
      <c r="BW639" s="54">
        <f>'Norm-coeff'!$C$10+$AX639*'Norm-coeff'!$D$10+$AY639*'Norm-coeff'!$E$10+$AZ639*'Norm-coeff'!$F$10+$BA639*'Norm-coeff'!$G$10+$BB639*'Norm-coeff'!$H$10+$BC639*'Norm-coeff'!$I$10+$BD639*'Norm-coeff'!$J$10+$BE639*'Norm-coeff'!$K$10+$BF639*'Norm-coeff'!$L$10+$BG639*'Norm-coeff'!$M$10+$BH639*'Norm-coeff'!$N$10+$BI639*'Norm-coeff'!$O$10</f>
        <v>1.42058735749591</v>
      </c>
      <c r="BX639" s="54">
        <f>'Norm-coeff'!$C$11+$AX639*'Norm-coeff'!$D$11+$AY639*'Norm-coeff'!$E$11+$AZ639*'Norm-coeff'!$F$11+$BA639*'Norm-coeff'!$G$11+$BB639*'Norm-coeff'!$H$11+$BC639*'Norm-coeff'!$I$11+$BD639*'Norm-coeff'!$J$11+$BE639*'Norm-coeff'!$K$11+$BF639*'Norm-coeff'!$L$11+$BG639*'Norm-coeff'!$M$11+$BH639*'Norm-coeff'!$N$11+$BI639*'Norm-coeff'!$O$11</f>
        <v>0.221233014421479</v>
      </c>
      <c r="BY639" s="54">
        <f>'Norm-coeff'!$C$12+$AX639*'Norm-coeff'!$D$12+$AY639*'Norm-coeff'!$E$12+$AZ639*'Norm-coeff'!$F$12+$BA639*'Norm-coeff'!$G$12+$BB639*'Norm-coeff'!$H$12+$BC639*'Norm-coeff'!$I$12+$BD639*'Norm-coeff'!$J$12+$BE639*'Norm-coeff'!$K$12+$BF639*'Norm-coeff'!$L$12+$BG639*'Norm-coeff'!$M$12+$BH639*'Norm-coeff'!$N$12+$BI639*'Norm-coeff'!$O$12</f>
        <v>0.283527502056037</v>
      </c>
      <c r="BZ639" s="54">
        <f>'Norm-coeff'!$C$13+$AX639*'Norm-coeff'!$D$13+$AY639*'Norm-coeff'!$E$13+$AZ639*'Norm-coeff'!$F$13+$BA639*'Norm-coeff'!$G$13+$BB639*'Norm-coeff'!$H$13+$BC639*'Norm-coeff'!$I$13+$BD639*'Norm-coeff'!$J$13+$BE639*'Norm-coeff'!$K$13+$BF639*'Norm-coeff'!$L$13+$BG639*'Norm-coeff'!$M$13+$BH639*'Norm-coeff'!$N$13+$BI639*'Norm-coeff'!$O$13</f>
        <v>-4.1864930554451202E-2</v>
      </c>
      <c r="CA639" s="54">
        <f>'Norm-coeff'!$C$14+$AX639*'Norm-coeff'!$D$14+$AY639*'Norm-coeff'!$E$14+$AZ639*'Norm-coeff'!$F$14+$BA639*'Norm-coeff'!$G$14+$BB639*'Norm-coeff'!$H$14+$BC639*'Norm-coeff'!$I$14+$BD639*'Norm-coeff'!$J$14+$BE639*'Norm-coeff'!$K$14+$BF639*'Norm-coeff'!$L$14+$BG639*'Norm-coeff'!$M$14+$BH639*'Norm-coeff'!$N$14+$BI639*'Norm-coeff'!$O$14</f>
        <v>4.2526983164477103</v>
      </c>
      <c r="CC639" s="54">
        <f t="shared" si="1875"/>
        <v>0</v>
      </c>
      <c r="CG639" s="54">
        <f t="shared" si="1751"/>
        <v>0</v>
      </c>
      <c r="CH639" s="54">
        <f t="shared" si="1729"/>
        <v>0</v>
      </c>
      <c r="CI639" s="54">
        <f t="shared" si="1752"/>
        <v>0</v>
      </c>
      <c r="CJ639" s="56">
        <f t="shared" si="1753"/>
        <v>0</v>
      </c>
      <c r="CK639" s="54">
        <f t="shared" si="1754"/>
        <v>0</v>
      </c>
      <c r="CL639" s="54">
        <f t="shared" si="1755"/>
        <v>0</v>
      </c>
      <c r="CM639" s="54">
        <f t="shared" si="1756"/>
        <v>0</v>
      </c>
      <c r="CN639" s="54">
        <f t="shared" si="1757"/>
        <v>0</v>
      </c>
      <c r="CO639" s="54">
        <f t="shared" si="1758"/>
        <v>0</v>
      </c>
      <c r="CP639" s="54">
        <f t="shared" si="1759"/>
        <v>0</v>
      </c>
      <c r="CQ639" s="54">
        <f t="shared" si="1760"/>
        <v>0</v>
      </c>
      <c r="CR639" s="54">
        <f t="shared" si="1761"/>
        <v>0</v>
      </c>
      <c r="CS639" s="54">
        <f t="shared" si="1762"/>
        <v>0</v>
      </c>
      <c r="CU639" s="54">
        <f t="shared" si="1763"/>
        <v>0</v>
      </c>
      <c r="CV639" s="54">
        <f t="shared" si="1764"/>
        <v>0</v>
      </c>
      <c r="CW639" s="54">
        <f t="shared" si="1765"/>
        <v>0</v>
      </c>
      <c r="CX639" s="54">
        <f t="shared" si="1766"/>
        <v>0</v>
      </c>
      <c r="CZ639" s="54">
        <f t="shared" si="1767"/>
        <v>0</v>
      </c>
      <c r="DA639" s="54">
        <f t="shared" si="1768"/>
        <v>0</v>
      </c>
      <c r="DB639" s="54">
        <f t="shared" si="1769"/>
        <v>0</v>
      </c>
      <c r="DC639" s="54">
        <f t="shared" si="1770"/>
        <v>0</v>
      </c>
      <c r="DD639" s="54">
        <f t="shared" si="1771"/>
        <v>0</v>
      </c>
      <c r="DE639" s="54">
        <f t="shared" si="1772"/>
        <v>0</v>
      </c>
      <c r="DF639" s="54">
        <f t="shared" si="1773"/>
        <v>0</v>
      </c>
      <c r="DG639" s="54">
        <f t="shared" si="1774"/>
        <v>2</v>
      </c>
      <c r="DH639" s="71">
        <f t="shared" si="1775"/>
        <v>0</v>
      </c>
      <c r="DI639" s="71">
        <f t="shared" si="1776"/>
        <v>0</v>
      </c>
      <c r="DJ639" s="54">
        <f t="shared" si="1777"/>
        <v>0</v>
      </c>
      <c r="DK639" s="54">
        <f t="shared" si="1778"/>
        <v>2</v>
      </c>
      <c r="DL639" s="4">
        <f t="shared" si="1703"/>
        <v>0</v>
      </c>
      <c r="DM639" s="3">
        <f t="shared" si="1779"/>
        <v>0</v>
      </c>
      <c r="DN639" s="3">
        <f t="shared" si="1780"/>
        <v>0</v>
      </c>
      <c r="DO639" s="4" t="e">
        <f t="shared" si="1781"/>
        <v>#DIV/0!</v>
      </c>
      <c r="DP639" s="57"/>
      <c r="DQ639" s="57"/>
      <c r="DR639" s="56">
        <f t="shared" si="1704"/>
        <v>2</v>
      </c>
      <c r="DS639" s="56">
        <f t="shared" si="1705"/>
        <v>0</v>
      </c>
      <c r="DT639" s="38">
        <f t="shared" si="1706"/>
        <v>0</v>
      </c>
      <c r="DU639" s="38">
        <f t="shared" si="1782"/>
        <v>2</v>
      </c>
      <c r="DV639" s="38">
        <f t="shared" si="1707"/>
        <v>0</v>
      </c>
      <c r="DW639" s="39">
        <f t="shared" si="1708"/>
        <v>0</v>
      </c>
      <c r="DX639" s="39">
        <f t="shared" si="1709"/>
        <v>0</v>
      </c>
      <c r="DY639" s="39">
        <f t="shared" si="1710"/>
        <v>0</v>
      </c>
      <c r="DZ639" s="39">
        <f t="shared" si="1711"/>
        <v>0</v>
      </c>
      <c r="EA639" s="39">
        <f t="shared" si="1712"/>
        <v>0</v>
      </c>
      <c r="EB639" s="37" t="e">
        <f t="shared" si="1783"/>
        <v>#DIV/0!</v>
      </c>
      <c r="EC639" s="37" t="e">
        <f t="shared" si="1784"/>
        <v>#DIV/0!</v>
      </c>
      <c r="ED639" s="37" t="e">
        <f t="shared" si="1785"/>
        <v>#DIV/0!</v>
      </c>
      <c r="EE639" s="37" t="e">
        <f t="shared" si="1786"/>
        <v>#DIV/0!</v>
      </c>
      <c r="EF639" s="39" t="e">
        <f t="shared" si="1787"/>
        <v>#DIV/0!</v>
      </c>
      <c r="EG639" s="37" t="e">
        <f t="shared" si="1788"/>
        <v>#DIV/0!</v>
      </c>
      <c r="EH639" s="37" t="e">
        <f t="shared" si="1789"/>
        <v>#DIV/0!</v>
      </c>
      <c r="EI639" s="11" t="b">
        <f t="shared" si="1790"/>
        <v>1</v>
      </c>
      <c r="EJ639" s="11" t="b">
        <f t="shared" si="1791"/>
        <v>0</v>
      </c>
      <c r="EK639" s="39" t="e">
        <f t="shared" si="1792"/>
        <v>#DIV/0!</v>
      </c>
      <c r="EL639" s="39" t="e">
        <f t="shared" si="1793"/>
        <v>#DIV/0!</v>
      </c>
      <c r="EM639" s="39" t="e">
        <f t="shared" si="1794"/>
        <v>#DIV/0!</v>
      </c>
      <c r="EN639" s="39" t="e">
        <f t="shared" si="1795"/>
        <v>#DIV/0!</v>
      </c>
      <c r="EO639" s="39" t="e">
        <f t="shared" si="1796"/>
        <v>#DIV/0!</v>
      </c>
      <c r="EP639" s="39" t="e">
        <f t="shared" si="1797"/>
        <v>#DIV/0!</v>
      </c>
      <c r="EQ639" s="39" t="e">
        <f t="shared" si="1798"/>
        <v>#DIV/0!</v>
      </c>
      <c r="ER639" s="39" t="e">
        <f t="shared" si="1799"/>
        <v>#DIV/0!</v>
      </c>
      <c r="ES639" s="58" t="str">
        <f t="shared" si="1800"/>
        <v>(OH,F,Cl)-dominate amphibole</v>
      </c>
      <c r="ET639" s="58" t="e">
        <f t="shared" si="1801"/>
        <v>#N/A</v>
      </c>
      <c r="EU639" s="56">
        <f t="shared" si="1713"/>
        <v>0</v>
      </c>
      <c r="EV639" s="56">
        <f t="shared" si="1714"/>
        <v>0</v>
      </c>
      <c r="EW639" s="56">
        <f t="shared" si="1715"/>
        <v>0</v>
      </c>
      <c r="EX639" s="56">
        <f t="shared" si="1716"/>
        <v>0</v>
      </c>
      <c r="EY639" s="56">
        <f t="shared" si="1717"/>
        <v>0</v>
      </c>
      <c r="EZ639" s="56">
        <f t="shared" si="1718"/>
        <v>0</v>
      </c>
      <c r="FA639" s="39">
        <f t="shared" si="1719"/>
        <v>0</v>
      </c>
      <c r="FB639" s="39">
        <f t="shared" si="1720"/>
        <v>0</v>
      </c>
      <c r="FC639" s="54">
        <f t="shared" si="1721"/>
        <v>0</v>
      </c>
      <c r="FD639" s="54">
        <f t="shared" si="1722"/>
        <v>0</v>
      </c>
      <c r="FE639" s="39">
        <f t="shared" si="1723"/>
        <v>0</v>
      </c>
      <c r="FF639" s="54">
        <f t="shared" si="1724"/>
        <v>0</v>
      </c>
      <c r="FG639" s="39">
        <f t="shared" si="1725"/>
        <v>0</v>
      </c>
      <c r="FH639" s="39">
        <f t="shared" si="1802"/>
        <v>0</v>
      </c>
      <c r="FI639" s="39">
        <f t="shared" si="1803"/>
        <v>0</v>
      </c>
      <c r="FJ639" s="39">
        <f t="shared" si="1804"/>
        <v>0</v>
      </c>
      <c r="FK639" s="39" t="e">
        <f t="shared" si="1805"/>
        <v>#DIV/0!</v>
      </c>
      <c r="FL639" s="39" t="e">
        <f t="shared" si="1806"/>
        <v>#DIV/0!</v>
      </c>
      <c r="FM639" s="39" t="e">
        <f t="shared" si="1807"/>
        <v>#DIV/0!</v>
      </c>
      <c r="FN639" s="39">
        <f t="shared" si="1808"/>
        <v>1</v>
      </c>
      <c r="FO639" s="39">
        <f t="shared" si="1726"/>
        <v>0</v>
      </c>
      <c r="FP639" s="39">
        <f t="shared" si="1727"/>
        <v>0</v>
      </c>
      <c r="FQ639" s="39">
        <f t="shared" si="1728"/>
        <v>0</v>
      </c>
      <c r="FR639" s="39">
        <f t="shared" si="1809"/>
        <v>0</v>
      </c>
      <c r="FS639" s="39">
        <f t="shared" si="1810"/>
        <v>0</v>
      </c>
      <c r="FU639" s="39" t="e">
        <f t="shared" si="1811"/>
        <v>#DIV/0!</v>
      </c>
      <c r="FV639" s="39" t="e">
        <f t="shared" si="1812"/>
        <v>#DIV/0!</v>
      </c>
      <c r="FW639" s="39" t="e">
        <f t="shared" si="1813"/>
        <v>#DIV/0!</v>
      </c>
      <c r="FY639" s="39" t="e">
        <f t="shared" si="1814"/>
        <v>#DIV/0!</v>
      </c>
      <c r="FZ639" s="39" t="e">
        <f t="shared" si="1815"/>
        <v>#DIV/0!</v>
      </c>
      <c r="GA639" s="39" t="e">
        <f t="shared" si="1816"/>
        <v>#DIV/0!</v>
      </c>
      <c r="GB639" s="39" t="e">
        <f t="shared" si="1817"/>
        <v>#DIV/0!</v>
      </c>
      <c r="GC639" s="39" t="e">
        <f t="shared" si="1818"/>
        <v>#DIV/0!</v>
      </c>
      <c r="GD639" s="39" t="e">
        <f t="shared" si="1819"/>
        <v>#DIV/0!</v>
      </c>
      <c r="GE639" s="39" t="e">
        <f t="shared" si="1820"/>
        <v>#DIV/0!</v>
      </c>
      <c r="GF639" s="39" t="e">
        <f t="shared" si="1821"/>
        <v>#DIV/0!</v>
      </c>
      <c r="GG639" s="39" t="e">
        <f t="shared" si="1822"/>
        <v>#DIV/0!</v>
      </c>
      <c r="GH639" s="39" t="e">
        <f t="shared" si="1823"/>
        <v>#DIV/0!</v>
      </c>
      <c r="GI639" s="39"/>
      <c r="GJ639" s="39" t="e">
        <f t="shared" si="1824"/>
        <v>#DIV/0!</v>
      </c>
      <c r="GK639" s="39" t="e">
        <f t="shared" si="1825"/>
        <v>#DIV/0!</v>
      </c>
      <c r="GL639" s="39" t="e">
        <f t="shared" si="1826"/>
        <v>#DIV/0!</v>
      </c>
      <c r="GM639" s="39" t="e">
        <f t="shared" si="1827"/>
        <v>#DIV/0!</v>
      </c>
      <c r="GN639" s="39" t="e">
        <f t="shared" si="1828"/>
        <v>#DIV/0!</v>
      </c>
      <c r="GO639" s="57"/>
      <c r="GP639" s="57" t="e">
        <f t="shared" si="1829"/>
        <v>#DIV/0!</v>
      </c>
      <c r="GQ639" s="59" t="e">
        <f t="shared" si="1830"/>
        <v>#DIV/0!</v>
      </c>
      <c r="GR639" s="41" t="e">
        <f t="shared" si="1831"/>
        <v>#DIV/0!</v>
      </c>
      <c r="GS639" s="57" t="e">
        <f t="shared" si="1832"/>
        <v>#DIV/0!</v>
      </c>
      <c r="GT639" s="57" t="e">
        <f t="shared" si="1833"/>
        <v>#DIV/0!</v>
      </c>
      <c r="GU639" s="57" t="e">
        <f t="shared" si="1834"/>
        <v>#DIV/0!</v>
      </c>
      <c r="GV639" s="57"/>
      <c r="GW639" s="42" t="e">
        <f t="shared" si="1835"/>
        <v>#DIV/0!</v>
      </c>
      <c r="GX639" s="42" t="e">
        <f t="shared" si="1836"/>
        <v>#DIV/0!</v>
      </c>
      <c r="GY639" s="42" t="e">
        <f t="shared" si="1837"/>
        <v>#DIV/0!</v>
      </c>
      <c r="GZ639" s="57"/>
      <c r="HA639" s="2" t="e">
        <f t="shared" si="1838"/>
        <v>#DIV/0!</v>
      </c>
      <c r="HB639" s="2" t="e">
        <f t="shared" si="1839"/>
        <v>#DIV/0!</v>
      </c>
      <c r="HC639" s="2" t="e">
        <f t="shared" si="1840"/>
        <v>#DIV/0!</v>
      </c>
      <c r="HD639" s="2" t="e">
        <f t="shared" si="1841"/>
        <v>#DIV/0!</v>
      </c>
      <c r="HE639" s="2" t="e">
        <f t="shared" si="1842"/>
        <v>#DIV/0!</v>
      </c>
      <c r="HF639" s="2" t="e">
        <f t="shared" si="1843"/>
        <v>#DIV/0!</v>
      </c>
      <c r="HG639" s="2" t="e">
        <f t="shared" si="1844"/>
        <v>#DIV/0!</v>
      </c>
      <c r="HH639" s="2" t="e">
        <f t="shared" si="1845"/>
        <v>#DIV/0!</v>
      </c>
      <c r="HI639" s="2" t="e">
        <f t="shared" si="1846"/>
        <v>#DIV/0!</v>
      </c>
      <c r="HJ639" s="11" t="e">
        <f t="shared" si="1847"/>
        <v>#DIV/0!</v>
      </c>
      <c r="HK639" s="60" t="e">
        <f t="shared" si="1848"/>
        <v>#DIV/0!</v>
      </c>
      <c r="HL639" s="57"/>
      <c r="HM639" s="57" t="e">
        <f t="shared" si="1849"/>
        <v>#DIV/0!</v>
      </c>
      <c r="HN639" s="57" t="e">
        <f t="shared" si="1850"/>
        <v>#DIV/0!</v>
      </c>
      <c r="HO639" s="57" t="e">
        <f t="shared" si="1851"/>
        <v>#DIV/0!</v>
      </c>
      <c r="HP639" s="57" t="e">
        <f t="shared" si="1852"/>
        <v>#DIV/0!</v>
      </c>
      <c r="HQ639" s="57" t="e">
        <f t="shared" si="1853"/>
        <v>#DIV/0!</v>
      </c>
      <c r="HR639" s="57"/>
      <c r="HS639" s="57" t="e">
        <f t="shared" si="1854"/>
        <v>#DIV/0!</v>
      </c>
      <c r="HT639" s="57" t="e">
        <f t="shared" si="1855"/>
        <v>#DIV/0!</v>
      </c>
      <c r="HU639" s="57" t="e">
        <f t="shared" si="1856"/>
        <v>#DIV/0!</v>
      </c>
      <c r="HV639" s="57" t="e">
        <f t="shared" si="1857"/>
        <v>#DIV/0!</v>
      </c>
      <c r="HW639" s="57" t="e">
        <f t="shared" si="1858"/>
        <v>#DIV/0!</v>
      </c>
      <c r="HX639" s="57"/>
      <c r="HY639" s="57" t="e">
        <f t="shared" si="1859"/>
        <v>#DIV/0!</v>
      </c>
      <c r="HZ639" s="57" t="e">
        <f t="shared" si="1860"/>
        <v>#DIV/0!</v>
      </c>
      <c r="IA639" s="57"/>
      <c r="IB639" s="61">
        <f t="shared" si="1861"/>
        <v>0</v>
      </c>
      <c r="IC639" s="57" t="str">
        <f t="shared" si="1862"/>
        <v/>
      </c>
      <c r="ID639" s="42"/>
      <c r="IE639" s="2" t="str">
        <f t="shared" si="1863"/>
        <v/>
      </c>
      <c r="IF639" s="60" t="e">
        <f t="shared" si="1864"/>
        <v>#DIV/0!</v>
      </c>
      <c r="IG639" s="60" t="str">
        <f t="shared" si="1865"/>
        <v/>
      </c>
      <c r="IH639" s="60" t="str">
        <f t="shared" si="1866"/>
        <v>zinco-</v>
      </c>
      <c r="II639" s="60" t="str">
        <f t="shared" si="1867"/>
        <v>mangano-</v>
      </c>
      <c r="IJ639" s="60" t="e">
        <f t="shared" si="1868"/>
        <v>#DIV/0!</v>
      </c>
      <c r="IK639" s="60" t="e">
        <f t="shared" si="1869"/>
        <v>#DIV/0!</v>
      </c>
      <c r="IL639" s="60" t="e">
        <f t="shared" si="1870"/>
        <v>#DIV/0!</v>
      </c>
      <c r="IM639" s="60" t="e">
        <f t="shared" si="1871"/>
        <v>#DIV/0!</v>
      </c>
      <c r="IN639" s="60" t="str">
        <f t="shared" si="1872"/>
        <v/>
      </c>
      <c r="IO639" s="60" t="str">
        <f t="shared" si="1873"/>
        <v/>
      </c>
      <c r="IP639" s="57"/>
      <c r="IQ639" s="57" t="str">
        <f t="shared" si="1874"/>
        <v>ERROR!!</v>
      </c>
    </row>
    <row r="640" spans="24:251">
      <c r="X640" s="29">
        <f t="shared" si="1730"/>
        <v>0</v>
      </c>
      <c r="Y640" s="29">
        <f t="shared" si="1731"/>
        <v>0</v>
      </c>
      <c r="Z640" s="29" t="e">
        <f t="shared" si="1732"/>
        <v>#DIV/0!</v>
      </c>
      <c r="AA640" s="29" t="e">
        <f t="shared" si="1733"/>
        <v>#DIV/0!</v>
      </c>
      <c r="AB640" s="29" t="e">
        <f t="shared" si="1734"/>
        <v>#DIV/0!</v>
      </c>
      <c r="AC640" s="29" t="e">
        <f t="shared" si="1735"/>
        <v>#DIV/0!</v>
      </c>
      <c r="AF640" s="23">
        <v>60.084299999999999</v>
      </c>
      <c r="AG640" s="23">
        <v>79.878799999999998</v>
      </c>
      <c r="AH640" s="23">
        <v>101.96120000000001</v>
      </c>
      <c r="AI640" s="23">
        <v>151.99039999999999</v>
      </c>
      <c r="AJ640" s="23">
        <v>159.69</v>
      </c>
      <c r="AK640" s="23">
        <v>71.846400000000003</v>
      </c>
      <c r="AL640" s="23">
        <v>70.9375</v>
      </c>
      <c r="AM640" s="23">
        <v>40.304400000000001</v>
      </c>
      <c r="AN640" s="23">
        <v>56.077399999999997</v>
      </c>
      <c r="AO640" s="23">
        <v>61.978999999999999</v>
      </c>
      <c r="AP640" s="23">
        <v>94.195999999999998</v>
      </c>
      <c r="AQ640" s="23">
        <v>18.998000000000001</v>
      </c>
      <c r="AR640" s="23">
        <v>35.450000000000003</v>
      </c>
      <c r="AS640" s="23">
        <v>29.88</v>
      </c>
      <c r="AT640" s="23">
        <v>74.691999999999993</v>
      </c>
      <c r="AU640" s="23">
        <v>81.39</v>
      </c>
      <c r="AX640" s="54">
        <f t="shared" si="1736"/>
        <v>0</v>
      </c>
      <c r="AY640" s="54">
        <f t="shared" si="1737"/>
        <v>0</v>
      </c>
      <c r="AZ640" s="54">
        <f t="shared" si="1738"/>
        <v>0</v>
      </c>
      <c r="BA640" s="54">
        <f t="shared" si="1739"/>
        <v>0</v>
      </c>
      <c r="BB640" s="54">
        <f t="shared" si="1740"/>
        <v>0</v>
      </c>
      <c r="BC640" s="54">
        <f t="shared" si="1741"/>
        <v>0</v>
      </c>
      <c r="BD640" s="54">
        <f t="shared" si="1742"/>
        <v>0</v>
      </c>
      <c r="BE640" s="54">
        <f t="shared" si="1743"/>
        <v>0</v>
      </c>
      <c r="BF640" s="54">
        <f t="shared" si="1744"/>
        <v>0</v>
      </c>
      <c r="BG640" s="54">
        <f t="shared" si="1745"/>
        <v>0</v>
      </c>
      <c r="BH640" s="54">
        <f t="shared" si="1746"/>
        <v>0</v>
      </c>
      <c r="BI640" s="54">
        <f t="shared" si="1747"/>
        <v>0</v>
      </c>
      <c r="BJ640" s="54">
        <f t="shared" si="1748"/>
        <v>0</v>
      </c>
      <c r="BK640" s="54">
        <f t="shared" si="1749"/>
        <v>0</v>
      </c>
      <c r="BL640" s="54">
        <f t="shared" si="1750"/>
        <v>0</v>
      </c>
      <c r="BM640" s="42"/>
      <c r="BO640" s="54">
        <f>'Norm-coeff'!$C$2+$AX640*'Norm-coeff'!$D$2+$AY640*'Norm-coeff'!$E$2+$AZ640*'Norm-coeff'!$F$2+$BA640*'Norm-coeff'!$G$2+$BB640*'Norm-coeff'!$H$2+$BC640*'Norm-coeff'!$I$2+$BD640*'Norm-coeff'!$J$2+$BE640*'Norm-coeff'!$K$2+$BF640*'Norm-coeff'!$L$2+$BG640*'Norm-coeff'!$M$2+$BH640*'Norm-coeff'!$N$2+$BI640*'Norm-coeff'!$O$2</f>
        <v>5.4045421474420303</v>
      </c>
      <c r="BP640" s="54">
        <f>'Norm-coeff'!$C$3+$AX640*'Norm-coeff'!$D$3+$AY640*'Norm-coeff'!$E$3+$AZ640*'Norm-coeff'!$F$3+$BA640*'Norm-coeff'!$G$3+$BB640*'Norm-coeff'!$H$3+$BC640*'Norm-coeff'!$I$3+$BD640*'Norm-coeff'!$J$3+$BE640*'Norm-coeff'!$K$3+$BF640*'Norm-coeff'!$L$3+$BG640*'Norm-coeff'!$M$3+$BH640*'Norm-coeff'!$N$3+$BI640*'Norm-coeff'!$O$3</f>
        <v>3.15319116612705</v>
      </c>
      <c r="BQ640" s="54">
        <f>'Norm-coeff'!$C$4+$AX640*'Norm-coeff'!$D$4+$AY640*'Norm-coeff'!$E$4+$AZ640*'Norm-coeff'!$F$4+$BA640*'Norm-coeff'!$G$4+$BB640*'Norm-coeff'!$H$4+$BC640*'Norm-coeff'!$I$4+$BD640*'Norm-coeff'!$J$4+$BE640*'Norm-coeff'!$K$4+$BF640*'Norm-coeff'!$L$4+$BG640*'Norm-coeff'!$M$4+$BH640*'Norm-coeff'!$N$4+$BI640*'Norm-coeff'!$O$4</f>
        <v>1.42115649462768</v>
      </c>
      <c r="BR640" s="54">
        <f>'Norm-coeff'!$C$5+$AX640*'Norm-coeff'!$D$5+$AY640*'Norm-coeff'!$E$5+$AZ640*'Norm-coeff'!$F$5+$BA640*'Norm-coeff'!$G$5+$BB640*'Norm-coeff'!$H$5+$BC640*'Norm-coeff'!$I$5+$BD640*'Norm-coeff'!$J$5+$BE640*'Norm-coeff'!$K$5+$BF640*'Norm-coeff'!$L$5+$BG640*'Norm-coeff'!$M$5+$BH640*'Norm-coeff'!$N$5+$BI640*'Norm-coeff'!$O$5</f>
        <v>1.0553329241296201</v>
      </c>
      <c r="BS640" s="54">
        <f>'Norm-coeff'!$C$6+$AX640*'Norm-coeff'!$D$6+$AY640*'Norm-coeff'!$E$6+$AZ640*'Norm-coeff'!$F$6+$BA640*'Norm-coeff'!$G$6+$BB640*'Norm-coeff'!$H$6+$BC640*'Norm-coeff'!$I$6+$BD640*'Norm-coeff'!$J$6+$BE640*'Norm-coeff'!$K$6+$BF640*'Norm-coeff'!$L$6+$BG640*'Norm-coeff'!$M$6+$BH640*'Norm-coeff'!$N$6+$BI640*'Norm-coeff'!$O$6</f>
        <v>-1.48700885495103E-2</v>
      </c>
      <c r="BT640" s="54">
        <f>'Norm-coeff'!$C$7+$AX640*'Norm-coeff'!$D$7+$AY640*'Norm-coeff'!$E$7+$AZ640*'Norm-coeff'!$F$7+$BA640*'Norm-coeff'!$G$7+$BB640*'Norm-coeff'!$H$7+$BC640*'Norm-coeff'!$I$7+$BD640*'Norm-coeff'!$J$7+$BE640*'Norm-coeff'!$K$7+$BF640*'Norm-coeff'!$L$7+$BG640*'Norm-coeff'!$M$7+$BH640*'Norm-coeff'!$N$7+$BI640*'Norm-coeff'!$O$7</f>
        <v>2.0907583608832998</v>
      </c>
      <c r="BU640" s="54">
        <f>'Norm-coeff'!$C$8+$AX640*'Norm-coeff'!$D$8+$AY640*'Norm-coeff'!$E$8+$AZ640*'Norm-coeff'!$F$8+$BA640*'Norm-coeff'!$G$8+$BB640*'Norm-coeff'!$H$8+$BC640*'Norm-coeff'!$I$8+$BD640*'Norm-coeff'!$J$8+$BE640*'Norm-coeff'!$K$8+$BF640*'Norm-coeff'!$L$8+$BG640*'Norm-coeff'!$M$8+$BH640*'Norm-coeff'!$N$8+$BI640*'Norm-coeff'!$O$8</f>
        <v>0.65894159836244504</v>
      </c>
      <c r="BV640" s="54">
        <f>'Norm-coeff'!$C$9+$AX640*'Norm-coeff'!$D$9+$AY640*'Norm-coeff'!$E$9+$AZ640*'Norm-coeff'!$F$9+$BA640*'Norm-coeff'!$G$9+$BB640*'Norm-coeff'!$H$9+$BC640*'Norm-coeff'!$I$9+$BD640*'Norm-coeff'!$J$9+$BE640*'Norm-coeff'!$K$9+$BF640*'Norm-coeff'!$L$9+$BG640*'Norm-coeff'!$M$9+$BH640*'Norm-coeff'!$N$9+$BI640*'Norm-coeff'!$O$9</f>
        <v>1.48961085014701</v>
      </c>
      <c r="BW640" s="54">
        <f>'Norm-coeff'!$C$10+$AX640*'Norm-coeff'!$D$10+$AY640*'Norm-coeff'!$E$10+$AZ640*'Norm-coeff'!$F$10+$BA640*'Norm-coeff'!$G$10+$BB640*'Norm-coeff'!$H$10+$BC640*'Norm-coeff'!$I$10+$BD640*'Norm-coeff'!$J$10+$BE640*'Norm-coeff'!$K$10+$BF640*'Norm-coeff'!$L$10+$BG640*'Norm-coeff'!$M$10+$BH640*'Norm-coeff'!$N$10+$BI640*'Norm-coeff'!$O$10</f>
        <v>1.42058735749591</v>
      </c>
      <c r="BX640" s="54">
        <f>'Norm-coeff'!$C$11+$AX640*'Norm-coeff'!$D$11+$AY640*'Norm-coeff'!$E$11+$AZ640*'Norm-coeff'!$F$11+$BA640*'Norm-coeff'!$G$11+$BB640*'Norm-coeff'!$H$11+$BC640*'Norm-coeff'!$I$11+$BD640*'Norm-coeff'!$J$11+$BE640*'Norm-coeff'!$K$11+$BF640*'Norm-coeff'!$L$11+$BG640*'Norm-coeff'!$M$11+$BH640*'Norm-coeff'!$N$11+$BI640*'Norm-coeff'!$O$11</f>
        <v>0.221233014421479</v>
      </c>
      <c r="BY640" s="54">
        <f>'Norm-coeff'!$C$12+$AX640*'Norm-coeff'!$D$12+$AY640*'Norm-coeff'!$E$12+$AZ640*'Norm-coeff'!$F$12+$BA640*'Norm-coeff'!$G$12+$BB640*'Norm-coeff'!$H$12+$BC640*'Norm-coeff'!$I$12+$BD640*'Norm-coeff'!$J$12+$BE640*'Norm-coeff'!$K$12+$BF640*'Norm-coeff'!$L$12+$BG640*'Norm-coeff'!$M$12+$BH640*'Norm-coeff'!$N$12+$BI640*'Norm-coeff'!$O$12</f>
        <v>0.283527502056037</v>
      </c>
      <c r="BZ640" s="54">
        <f>'Norm-coeff'!$C$13+$AX640*'Norm-coeff'!$D$13+$AY640*'Norm-coeff'!$E$13+$AZ640*'Norm-coeff'!$F$13+$BA640*'Norm-coeff'!$G$13+$BB640*'Norm-coeff'!$H$13+$BC640*'Norm-coeff'!$I$13+$BD640*'Norm-coeff'!$J$13+$BE640*'Norm-coeff'!$K$13+$BF640*'Norm-coeff'!$L$13+$BG640*'Norm-coeff'!$M$13+$BH640*'Norm-coeff'!$N$13+$BI640*'Norm-coeff'!$O$13</f>
        <v>-4.1864930554451202E-2</v>
      </c>
      <c r="CA640" s="54">
        <f>'Norm-coeff'!$C$14+$AX640*'Norm-coeff'!$D$14+$AY640*'Norm-coeff'!$E$14+$AZ640*'Norm-coeff'!$F$14+$BA640*'Norm-coeff'!$G$14+$BB640*'Norm-coeff'!$H$14+$BC640*'Norm-coeff'!$I$14+$BD640*'Norm-coeff'!$J$14+$BE640*'Norm-coeff'!$K$14+$BF640*'Norm-coeff'!$L$14+$BG640*'Norm-coeff'!$M$14+$BH640*'Norm-coeff'!$N$14+$BI640*'Norm-coeff'!$O$14</f>
        <v>4.2526983164477103</v>
      </c>
      <c r="CC640" s="54">
        <f t="shared" si="1875"/>
        <v>0</v>
      </c>
      <c r="CG640" s="54">
        <f t="shared" si="1751"/>
        <v>0</v>
      </c>
      <c r="CH640" s="54">
        <f t="shared" si="1729"/>
        <v>0</v>
      </c>
      <c r="CI640" s="54">
        <f t="shared" si="1752"/>
        <v>0</v>
      </c>
      <c r="CJ640" s="56">
        <f t="shared" si="1753"/>
        <v>0</v>
      </c>
      <c r="CK640" s="54">
        <f t="shared" si="1754"/>
        <v>0</v>
      </c>
      <c r="CL640" s="54">
        <f t="shared" si="1755"/>
        <v>0</v>
      </c>
      <c r="CM640" s="54">
        <f t="shared" si="1756"/>
        <v>0</v>
      </c>
      <c r="CN640" s="54">
        <f t="shared" si="1757"/>
        <v>0</v>
      </c>
      <c r="CO640" s="54">
        <f t="shared" si="1758"/>
        <v>0</v>
      </c>
      <c r="CP640" s="54">
        <f t="shared" si="1759"/>
        <v>0</v>
      </c>
      <c r="CQ640" s="54">
        <f t="shared" si="1760"/>
        <v>0</v>
      </c>
      <c r="CR640" s="54">
        <f t="shared" si="1761"/>
        <v>0</v>
      </c>
      <c r="CS640" s="54">
        <f t="shared" si="1762"/>
        <v>0</v>
      </c>
      <c r="CU640" s="54">
        <f t="shared" si="1763"/>
        <v>0</v>
      </c>
      <c r="CV640" s="54">
        <f t="shared" si="1764"/>
        <v>0</v>
      </c>
      <c r="CW640" s="54">
        <f t="shared" si="1765"/>
        <v>0</v>
      </c>
      <c r="CX640" s="54">
        <f t="shared" si="1766"/>
        <v>0</v>
      </c>
      <c r="CZ640" s="54">
        <f t="shared" si="1767"/>
        <v>0</v>
      </c>
      <c r="DA640" s="54">
        <f t="shared" si="1768"/>
        <v>0</v>
      </c>
      <c r="DB640" s="54">
        <f t="shared" si="1769"/>
        <v>0</v>
      </c>
      <c r="DC640" s="54">
        <f t="shared" si="1770"/>
        <v>0</v>
      </c>
      <c r="DD640" s="54">
        <f t="shared" si="1771"/>
        <v>0</v>
      </c>
      <c r="DE640" s="54">
        <f t="shared" si="1772"/>
        <v>0</v>
      </c>
      <c r="DF640" s="54">
        <f t="shared" si="1773"/>
        <v>0</v>
      </c>
      <c r="DG640" s="54">
        <f t="shared" si="1774"/>
        <v>2</v>
      </c>
      <c r="DH640" s="71">
        <f t="shared" si="1775"/>
        <v>0</v>
      </c>
      <c r="DI640" s="71">
        <f t="shared" si="1776"/>
        <v>0</v>
      </c>
      <c r="DJ640" s="54">
        <f t="shared" si="1777"/>
        <v>0</v>
      </c>
      <c r="DK640" s="54">
        <f t="shared" si="1778"/>
        <v>2</v>
      </c>
      <c r="DL640" s="4">
        <f t="shared" si="1703"/>
        <v>0</v>
      </c>
      <c r="DM640" s="3">
        <f t="shared" si="1779"/>
        <v>0</v>
      </c>
      <c r="DN640" s="3">
        <f t="shared" si="1780"/>
        <v>0</v>
      </c>
      <c r="DO640" s="4" t="e">
        <f t="shared" si="1781"/>
        <v>#DIV/0!</v>
      </c>
      <c r="DP640" s="57"/>
      <c r="DQ640" s="57"/>
      <c r="DR640" s="56">
        <f t="shared" si="1704"/>
        <v>2</v>
      </c>
      <c r="DS640" s="56">
        <f t="shared" si="1705"/>
        <v>0</v>
      </c>
      <c r="DT640" s="38">
        <f t="shared" si="1706"/>
        <v>0</v>
      </c>
      <c r="DU640" s="38">
        <f t="shared" si="1782"/>
        <v>2</v>
      </c>
      <c r="DV640" s="38">
        <f t="shared" si="1707"/>
        <v>0</v>
      </c>
      <c r="DW640" s="39">
        <f t="shared" si="1708"/>
        <v>0</v>
      </c>
      <c r="DX640" s="39">
        <f t="shared" si="1709"/>
        <v>0</v>
      </c>
      <c r="DY640" s="39">
        <f t="shared" si="1710"/>
        <v>0</v>
      </c>
      <c r="DZ640" s="39">
        <f t="shared" si="1711"/>
        <v>0</v>
      </c>
      <c r="EA640" s="39">
        <f t="shared" si="1712"/>
        <v>0</v>
      </c>
      <c r="EB640" s="37" t="e">
        <f t="shared" si="1783"/>
        <v>#DIV/0!</v>
      </c>
      <c r="EC640" s="37" t="e">
        <f t="shared" si="1784"/>
        <v>#DIV/0!</v>
      </c>
      <c r="ED640" s="37" t="e">
        <f t="shared" si="1785"/>
        <v>#DIV/0!</v>
      </c>
      <c r="EE640" s="37" t="e">
        <f t="shared" si="1786"/>
        <v>#DIV/0!</v>
      </c>
      <c r="EF640" s="39" t="e">
        <f t="shared" si="1787"/>
        <v>#DIV/0!</v>
      </c>
      <c r="EG640" s="37" t="e">
        <f t="shared" si="1788"/>
        <v>#DIV/0!</v>
      </c>
      <c r="EH640" s="37" t="e">
        <f t="shared" si="1789"/>
        <v>#DIV/0!</v>
      </c>
      <c r="EI640" s="11" t="b">
        <f t="shared" si="1790"/>
        <v>1</v>
      </c>
      <c r="EJ640" s="11" t="b">
        <f t="shared" si="1791"/>
        <v>0</v>
      </c>
      <c r="EK640" s="39" t="e">
        <f t="shared" si="1792"/>
        <v>#DIV/0!</v>
      </c>
      <c r="EL640" s="39" t="e">
        <f t="shared" si="1793"/>
        <v>#DIV/0!</v>
      </c>
      <c r="EM640" s="39" t="e">
        <f t="shared" si="1794"/>
        <v>#DIV/0!</v>
      </c>
      <c r="EN640" s="39" t="e">
        <f t="shared" si="1795"/>
        <v>#DIV/0!</v>
      </c>
      <c r="EO640" s="39" t="e">
        <f t="shared" si="1796"/>
        <v>#DIV/0!</v>
      </c>
      <c r="EP640" s="39" t="e">
        <f t="shared" si="1797"/>
        <v>#DIV/0!</v>
      </c>
      <c r="EQ640" s="39" t="e">
        <f t="shared" si="1798"/>
        <v>#DIV/0!</v>
      </c>
      <c r="ER640" s="39" t="e">
        <f t="shared" si="1799"/>
        <v>#DIV/0!</v>
      </c>
      <c r="ES640" s="58" t="str">
        <f t="shared" si="1800"/>
        <v>(OH,F,Cl)-dominate amphibole</v>
      </c>
      <c r="ET640" s="58" t="e">
        <f t="shared" si="1801"/>
        <v>#N/A</v>
      </c>
      <c r="EU640" s="56">
        <f t="shared" si="1713"/>
        <v>0</v>
      </c>
      <c r="EV640" s="56">
        <f t="shared" si="1714"/>
        <v>0</v>
      </c>
      <c r="EW640" s="56">
        <f t="shared" si="1715"/>
        <v>0</v>
      </c>
      <c r="EX640" s="56">
        <f t="shared" si="1716"/>
        <v>0</v>
      </c>
      <c r="EY640" s="56">
        <f t="shared" si="1717"/>
        <v>0</v>
      </c>
      <c r="EZ640" s="56">
        <f t="shared" si="1718"/>
        <v>0</v>
      </c>
      <c r="FA640" s="39">
        <f t="shared" si="1719"/>
        <v>0</v>
      </c>
      <c r="FB640" s="39">
        <f t="shared" si="1720"/>
        <v>0</v>
      </c>
      <c r="FC640" s="54">
        <f t="shared" si="1721"/>
        <v>0</v>
      </c>
      <c r="FD640" s="54">
        <f t="shared" si="1722"/>
        <v>0</v>
      </c>
      <c r="FE640" s="39">
        <f t="shared" si="1723"/>
        <v>0</v>
      </c>
      <c r="FF640" s="54">
        <f t="shared" si="1724"/>
        <v>0</v>
      </c>
      <c r="FG640" s="39">
        <f t="shared" si="1725"/>
        <v>0</v>
      </c>
      <c r="FH640" s="39">
        <f t="shared" si="1802"/>
        <v>0</v>
      </c>
      <c r="FI640" s="39">
        <f t="shared" si="1803"/>
        <v>0</v>
      </c>
      <c r="FJ640" s="39">
        <f t="shared" si="1804"/>
        <v>0</v>
      </c>
      <c r="FK640" s="39" t="e">
        <f t="shared" si="1805"/>
        <v>#DIV/0!</v>
      </c>
      <c r="FL640" s="39" t="e">
        <f t="shared" si="1806"/>
        <v>#DIV/0!</v>
      </c>
      <c r="FM640" s="39" t="e">
        <f t="shared" si="1807"/>
        <v>#DIV/0!</v>
      </c>
      <c r="FN640" s="39">
        <f t="shared" si="1808"/>
        <v>1</v>
      </c>
      <c r="FO640" s="39">
        <f t="shared" si="1726"/>
        <v>0</v>
      </c>
      <c r="FP640" s="39">
        <f t="shared" si="1727"/>
        <v>0</v>
      </c>
      <c r="FQ640" s="39">
        <f t="shared" si="1728"/>
        <v>0</v>
      </c>
      <c r="FR640" s="39">
        <f t="shared" si="1809"/>
        <v>0</v>
      </c>
      <c r="FS640" s="39">
        <f t="shared" si="1810"/>
        <v>0</v>
      </c>
      <c r="FU640" s="39" t="e">
        <f t="shared" si="1811"/>
        <v>#DIV/0!</v>
      </c>
      <c r="FV640" s="39" t="e">
        <f t="shared" si="1812"/>
        <v>#DIV/0!</v>
      </c>
      <c r="FW640" s="39" t="e">
        <f t="shared" si="1813"/>
        <v>#DIV/0!</v>
      </c>
      <c r="FY640" s="39" t="e">
        <f t="shared" si="1814"/>
        <v>#DIV/0!</v>
      </c>
      <c r="FZ640" s="39" t="e">
        <f t="shared" si="1815"/>
        <v>#DIV/0!</v>
      </c>
      <c r="GA640" s="39" t="e">
        <f t="shared" si="1816"/>
        <v>#DIV/0!</v>
      </c>
      <c r="GB640" s="39" t="e">
        <f t="shared" si="1817"/>
        <v>#DIV/0!</v>
      </c>
      <c r="GC640" s="39" t="e">
        <f t="shared" si="1818"/>
        <v>#DIV/0!</v>
      </c>
      <c r="GD640" s="39" t="e">
        <f t="shared" si="1819"/>
        <v>#DIV/0!</v>
      </c>
      <c r="GE640" s="39" t="e">
        <f t="shared" si="1820"/>
        <v>#DIV/0!</v>
      </c>
      <c r="GF640" s="39" t="e">
        <f t="shared" si="1821"/>
        <v>#DIV/0!</v>
      </c>
      <c r="GG640" s="39" t="e">
        <f t="shared" si="1822"/>
        <v>#DIV/0!</v>
      </c>
      <c r="GH640" s="39" t="e">
        <f t="shared" si="1823"/>
        <v>#DIV/0!</v>
      </c>
      <c r="GI640" s="39"/>
      <c r="GJ640" s="39" t="e">
        <f t="shared" si="1824"/>
        <v>#DIV/0!</v>
      </c>
      <c r="GK640" s="39" t="e">
        <f t="shared" si="1825"/>
        <v>#DIV/0!</v>
      </c>
      <c r="GL640" s="39" t="e">
        <f t="shared" si="1826"/>
        <v>#DIV/0!</v>
      </c>
      <c r="GM640" s="39" t="e">
        <f t="shared" si="1827"/>
        <v>#DIV/0!</v>
      </c>
      <c r="GN640" s="39" t="e">
        <f t="shared" si="1828"/>
        <v>#DIV/0!</v>
      </c>
      <c r="GO640" s="57"/>
      <c r="GP640" s="57" t="e">
        <f t="shared" si="1829"/>
        <v>#DIV/0!</v>
      </c>
      <c r="GQ640" s="59" t="e">
        <f t="shared" si="1830"/>
        <v>#DIV/0!</v>
      </c>
      <c r="GR640" s="41" t="e">
        <f t="shared" si="1831"/>
        <v>#DIV/0!</v>
      </c>
      <c r="GS640" s="57" t="e">
        <f t="shared" si="1832"/>
        <v>#DIV/0!</v>
      </c>
      <c r="GT640" s="57" t="e">
        <f t="shared" si="1833"/>
        <v>#DIV/0!</v>
      </c>
      <c r="GU640" s="57" t="e">
        <f t="shared" si="1834"/>
        <v>#DIV/0!</v>
      </c>
      <c r="GV640" s="57"/>
      <c r="GW640" s="42" t="e">
        <f t="shared" si="1835"/>
        <v>#DIV/0!</v>
      </c>
      <c r="GX640" s="42" t="e">
        <f t="shared" si="1836"/>
        <v>#DIV/0!</v>
      </c>
      <c r="GY640" s="42" t="e">
        <f t="shared" si="1837"/>
        <v>#DIV/0!</v>
      </c>
      <c r="GZ640" s="57"/>
      <c r="HA640" s="2" t="e">
        <f t="shared" si="1838"/>
        <v>#DIV/0!</v>
      </c>
      <c r="HB640" s="2" t="e">
        <f t="shared" si="1839"/>
        <v>#DIV/0!</v>
      </c>
      <c r="HC640" s="2" t="e">
        <f t="shared" si="1840"/>
        <v>#DIV/0!</v>
      </c>
      <c r="HD640" s="2" t="e">
        <f t="shared" si="1841"/>
        <v>#DIV/0!</v>
      </c>
      <c r="HE640" s="2" t="e">
        <f t="shared" si="1842"/>
        <v>#DIV/0!</v>
      </c>
      <c r="HF640" s="2" t="e">
        <f t="shared" si="1843"/>
        <v>#DIV/0!</v>
      </c>
      <c r="HG640" s="2" t="e">
        <f t="shared" si="1844"/>
        <v>#DIV/0!</v>
      </c>
      <c r="HH640" s="2" t="e">
        <f t="shared" si="1845"/>
        <v>#DIV/0!</v>
      </c>
      <c r="HI640" s="2" t="e">
        <f t="shared" si="1846"/>
        <v>#DIV/0!</v>
      </c>
      <c r="HJ640" s="11" t="e">
        <f t="shared" si="1847"/>
        <v>#DIV/0!</v>
      </c>
      <c r="HK640" s="60" t="e">
        <f t="shared" si="1848"/>
        <v>#DIV/0!</v>
      </c>
      <c r="HL640" s="57"/>
      <c r="HM640" s="57" t="e">
        <f t="shared" si="1849"/>
        <v>#DIV/0!</v>
      </c>
      <c r="HN640" s="57" t="e">
        <f t="shared" si="1850"/>
        <v>#DIV/0!</v>
      </c>
      <c r="HO640" s="57" t="e">
        <f t="shared" si="1851"/>
        <v>#DIV/0!</v>
      </c>
      <c r="HP640" s="57" t="e">
        <f t="shared" si="1852"/>
        <v>#DIV/0!</v>
      </c>
      <c r="HQ640" s="57" t="e">
        <f t="shared" si="1853"/>
        <v>#DIV/0!</v>
      </c>
      <c r="HR640" s="57"/>
      <c r="HS640" s="57" t="e">
        <f t="shared" si="1854"/>
        <v>#DIV/0!</v>
      </c>
      <c r="HT640" s="57" t="e">
        <f t="shared" si="1855"/>
        <v>#DIV/0!</v>
      </c>
      <c r="HU640" s="57" t="e">
        <f t="shared" si="1856"/>
        <v>#DIV/0!</v>
      </c>
      <c r="HV640" s="57" t="e">
        <f t="shared" si="1857"/>
        <v>#DIV/0!</v>
      </c>
      <c r="HW640" s="57" t="e">
        <f t="shared" si="1858"/>
        <v>#DIV/0!</v>
      </c>
      <c r="HX640" s="57"/>
      <c r="HY640" s="57" t="e">
        <f t="shared" si="1859"/>
        <v>#DIV/0!</v>
      </c>
      <c r="HZ640" s="57" t="e">
        <f t="shared" si="1860"/>
        <v>#DIV/0!</v>
      </c>
      <c r="IA640" s="57"/>
      <c r="IB640" s="61">
        <f t="shared" si="1861"/>
        <v>0</v>
      </c>
      <c r="IC640" s="57" t="str">
        <f t="shared" si="1862"/>
        <v/>
      </c>
      <c r="ID640" s="42"/>
      <c r="IE640" s="2" t="str">
        <f t="shared" si="1863"/>
        <v/>
      </c>
      <c r="IF640" s="60" t="e">
        <f t="shared" si="1864"/>
        <v>#DIV/0!</v>
      </c>
      <c r="IG640" s="60" t="str">
        <f t="shared" si="1865"/>
        <v/>
      </c>
      <c r="IH640" s="60" t="str">
        <f t="shared" si="1866"/>
        <v>zinco-</v>
      </c>
      <c r="II640" s="60" t="str">
        <f t="shared" si="1867"/>
        <v>mangano-</v>
      </c>
      <c r="IJ640" s="60" t="e">
        <f t="shared" si="1868"/>
        <v>#DIV/0!</v>
      </c>
      <c r="IK640" s="60" t="e">
        <f t="shared" si="1869"/>
        <v>#DIV/0!</v>
      </c>
      <c r="IL640" s="60" t="e">
        <f t="shared" si="1870"/>
        <v>#DIV/0!</v>
      </c>
      <c r="IM640" s="60" t="e">
        <f t="shared" si="1871"/>
        <v>#DIV/0!</v>
      </c>
      <c r="IN640" s="60" t="str">
        <f t="shared" si="1872"/>
        <v/>
      </c>
      <c r="IO640" s="60" t="str">
        <f t="shared" si="1873"/>
        <v/>
      </c>
      <c r="IP640" s="57"/>
      <c r="IQ640" s="57" t="str">
        <f t="shared" si="1874"/>
        <v>ERROR!!</v>
      </c>
    </row>
    <row r="641" spans="24:251">
      <c r="X641" s="29">
        <f t="shared" si="1730"/>
        <v>0</v>
      </c>
      <c r="Y641" s="29">
        <f t="shared" si="1731"/>
        <v>0</v>
      </c>
      <c r="Z641" s="29" t="e">
        <f t="shared" si="1732"/>
        <v>#DIV/0!</v>
      </c>
      <c r="AA641" s="29" t="e">
        <f t="shared" si="1733"/>
        <v>#DIV/0!</v>
      </c>
      <c r="AB641" s="29" t="e">
        <f t="shared" si="1734"/>
        <v>#DIV/0!</v>
      </c>
      <c r="AC641" s="29" t="e">
        <f t="shared" si="1735"/>
        <v>#DIV/0!</v>
      </c>
      <c r="AF641" s="23">
        <v>60.084299999999999</v>
      </c>
      <c r="AG641" s="23">
        <v>79.878799999999998</v>
      </c>
      <c r="AH641" s="23">
        <v>101.96120000000001</v>
      </c>
      <c r="AI641" s="23">
        <v>151.99039999999999</v>
      </c>
      <c r="AJ641" s="23">
        <v>159.69</v>
      </c>
      <c r="AK641" s="23">
        <v>71.846400000000003</v>
      </c>
      <c r="AL641" s="23">
        <v>70.9375</v>
      </c>
      <c r="AM641" s="23">
        <v>40.304400000000001</v>
      </c>
      <c r="AN641" s="23">
        <v>56.077399999999997</v>
      </c>
      <c r="AO641" s="23">
        <v>61.978999999999999</v>
      </c>
      <c r="AP641" s="23">
        <v>94.195999999999998</v>
      </c>
      <c r="AQ641" s="23">
        <v>18.998000000000001</v>
      </c>
      <c r="AR641" s="23">
        <v>35.450000000000003</v>
      </c>
      <c r="AS641" s="23">
        <v>29.88</v>
      </c>
      <c r="AT641" s="23">
        <v>74.691999999999993</v>
      </c>
      <c r="AU641" s="23">
        <v>81.39</v>
      </c>
      <c r="AX641" s="54">
        <f t="shared" si="1736"/>
        <v>0</v>
      </c>
      <c r="AY641" s="54">
        <f t="shared" si="1737"/>
        <v>0</v>
      </c>
      <c r="AZ641" s="54">
        <f t="shared" si="1738"/>
        <v>0</v>
      </c>
      <c r="BA641" s="54">
        <f t="shared" si="1739"/>
        <v>0</v>
      </c>
      <c r="BB641" s="54">
        <f t="shared" si="1740"/>
        <v>0</v>
      </c>
      <c r="BC641" s="54">
        <f t="shared" si="1741"/>
        <v>0</v>
      </c>
      <c r="BD641" s="54">
        <f t="shared" si="1742"/>
        <v>0</v>
      </c>
      <c r="BE641" s="54">
        <f t="shared" si="1743"/>
        <v>0</v>
      </c>
      <c r="BF641" s="54">
        <f t="shared" si="1744"/>
        <v>0</v>
      </c>
      <c r="BG641" s="54">
        <f t="shared" si="1745"/>
        <v>0</v>
      </c>
      <c r="BH641" s="54">
        <f t="shared" si="1746"/>
        <v>0</v>
      </c>
      <c r="BI641" s="54">
        <f t="shared" si="1747"/>
        <v>0</v>
      </c>
      <c r="BJ641" s="54">
        <f t="shared" si="1748"/>
        <v>0</v>
      </c>
      <c r="BK641" s="54">
        <f t="shared" si="1749"/>
        <v>0</v>
      </c>
      <c r="BL641" s="54">
        <f t="shared" si="1750"/>
        <v>0</v>
      </c>
      <c r="BM641" s="42"/>
      <c r="BO641" s="54">
        <f>'Norm-coeff'!$C$2+$AX641*'Norm-coeff'!$D$2+$AY641*'Norm-coeff'!$E$2+$AZ641*'Norm-coeff'!$F$2+$BA641*'Norm-coeff'!$G$2+$BB641*'Norm-coeff'!$H$2+$BC641*'Norm-coeff'!$I$2+$BD641*'Norm-coeff'!$J$2+$BE641*'Norm-coeff'!$K$2+$BF641*'Norm-coeff'!$L$2+$BG641*'Norm-coeff'!$M$2+$BH641*'Norm-coeff'!$N$2+$BI641*'Norm-coeff'!$O$2</f>
        <v>5.4045421474420303</v>
      </c>
      <c r="BP641" s="54">
        <f>'Norm-coeff'!$C$3+$AX641*'Norm-coeff'!$D$3+$AY641*'Norm-coeff'!$E$3+$AZ641*'Norm-coeff'!$F$3+$BA641*'Norm-coeff'!$G$3+$BB641*'Norm-coeff'!$H$3+$BC641*'Norm-coeff'!$I$3+$BD641*'Norm-coeff'!$J$3+$BE641*'Norm-coeff'!$K$3+$BF641*'Norm-coeff'!$L$3+$BG641*'Norm-coeff'!$M$3+$BH641*'Norm-coeff'!$N$3+$BI641*'Norm-coeff'!$O$3</f>
        <v>3.15319116612705</v>
      </c>
      <c r="BQ641" s="54">
        <f>'Norm-coeff'!$C$4+$AX641*'Norm-coeff'!$D$4+$AY641*'Norm-coeff'!$E$4+$AZ641*'Norm-coeff'!$F$4+$BA641*'Norm-coeff'!$G$4+$BB641*'Norm-coeff'!$H$4+$BC641*'Norm-coeff'!$I$4+$BD641*'Norm-coeff'!$J$4+$BE641*'Norm-coeff'!$K$4+$BF641*'Norm-coeff'!$L$4+$BG641*'Norm-coeff'!$M$4+$BH641*'Norm-coeff'!$N$4+$BI641*'Norm-coeff'!$O$4</f>
        <v>1.42115649462768</v>
      </c>
      <c r="BR641" s="54">
        <f>'Norm-coeff'!$C$5+$AX641*'Norm-coeff'!$D$5+$AY641*'Norm-coeff'!$E$5+$AZ641*'Norm-coeff'!$F$5+$BA641*'Norm-coeff'!$G$5+$BB641*'Norm-coeff'!$H$5+$BC641*'Norm-coeff'!$I$5+$BD641*'Norm-coeff'!$J$5+$BE641*'Norm-coeff'!$K$5+$BF641*'Norm-coeff'!$L$5+$BG641*'Norm-coeff'!$M$5+$BH641*'Norm-coeff'!$N$5+$BI641*'Norm-coeff'!$O$5</f>
        <v>1.0553329241296201</v>
      </c>
      <c r="BS641" s="54">
        <f>'Norm-coeff'!$C$6+$AX641*'Norm-coeff'!$D$6+$AY641*'Norm-coeff'!$E$6+$AZ641*'Norm-coeff'!$F$6+$BA641*'Norm-coeff'!$G$6+$BB641*'Norm-coeff'!$H$6+$BC641*'Norm-coeff'!$I$6+$BD641*'Norm-coeff'!$J$6+$BE641*'Norm-coeff'!$K$6+$BF641*'Norm-coeff'!$L$6+$BG641*'Norm-coeff'!$M$6+$BH641*'Norm-coeff'!$N$6+$BI641*'Norm-coeff'!$O$6</f>
        <v>-1.48700885495103E-2</v>
      </c>
      <c r="BT641" s="54">
        <f>'Norm-coeff'!$C$7+$AX641*'Norm-coeff'!$D$7+$AY641*'Norm-coeff'!$E$7+$AZ641*'Norm-coeff'!$F$7+$BA641*'Norm-coeff'!$G$7+$BB641*'Norm-coeff'!$H$7+$BC641*'Norm-coeff'!$I$7+$BD641*'Norm-coeff'!$J$7+$BE641*'Norm-coeff'!$K$7+$BF641*'Norm-coeff'!$L$7+$BG641*'Norm-coeff'!$M$7+$BH641*'Norm-coeff'!$N$7+$BI641*'Norm-coeff'!$O$7</f>
        <v>2.0907583608832998</v>
      </c>
      <c r="BU641" s="54">
        <f>'Norm-coeff'!$C$8+$AX641*'Norm-coeff'!$D$8+$AY641*'Norm-coeff'!$E$8+$AZ641*'Norm-coeff'!$F$8+$BA641*'Norm-coeff'!$G$8+$BB641*'Norm-coeff'!$H$8+$BC641*'Norm-coeff'!$I$8+$BD641*'Norm-coeff'!$J$8+$BE641*'Norm-coeff'!$K$8+$BF641*'Norm-coeff'!$L$8+$BG641*'Norm-coeff'!$M$8+$BH641*'Norm-coeff'!$N$8+$BI641*'Norm-coeff'!$O$8</f>
        <v>0.65894159836244504</v>
      </c>
      <c r="BV641" s="54">
        <f>'Norm-coeff'!$C$9+$AX641*'Norm-coeff'!$D$9+$AY641*'Norm-coeff'!$E$9+$AZ641*'Norm-coeff'!$F$9+$BA641*'Norm-coeff'!$G$9+$BB641*'Norm-coeff'!$H$9+$BC641*'Norm-coeff'!$I$9+$BD641*'Norm-coeff'!$J$9+$BE641*'Norm-coeff'!$K$9+$BF641*'Norm-coeff'!$L$9+$BG641*'Norm-coeff'!$M$9+$BH641*'Norm-coeff'!$N$9+$BI641*'Norm-coeff'!$O$9</f>
        <v>1.48961085014701</v>
      </c>
      <c r="BW641" s="54">
        <f>'Norm-coeff'!$C$10+$AX641*'Norm-coeff'!$D$10+$AY641*'Norm-coeff'!$E$10+$AZ641*'Norm-coeff'!$F$10+$BA641*'Norm-coeff'!$G$10+$BB641*'Norm-coeff'!$H$10+$BC641*'Norm-coeff'!$I$10+$BD641*'Norm-coeff'!$J$10+$BE641*'Norm-coeff'!$K$10+$BF641*'Norm-coeff'!$L$10+$BG641*'Norm-coeff'!$M$10+$BH641*'Norm-coeff'!$N$10+$BI641*'Norm-coeff'!$O$10</f>
        <v>1.42058735749591</v>
      </c>
      <c r="BX641" s="54">
        <f>'Norm-coeff'!$C$11+$AX641*'Norm-coeff'!$D$11+$AY641*'Norm-coeff'!$E$11+$AZ641*'Norm-coeff'!$F$11+$BA641*'Norm-coeff'!$G$11+$BB641*'Norm-coeff'!$H$11+$BC641*'Norm-coeff'!$I$11+$BD641*'Norm-coeff'!$J$11+$BE641*'Norm-coeff'!$K$11+$BF641*'Norm-coeff'!$L$11+$BG641*'Norm-coeff'!$M$11+$BH641*'Norm-coeff'!$N$11+$BI641*'Norm-coeff'!$O$11</f>
        <v>0.221233014421479</v>
      </c>
      <c r="BY641" s="54">
        <f>'Norm-coeff'!$C$12+$AX641*'Norm-coeff'!$D$12+$AY641*'Norm-coeff'!$E$12+$AZ641*'Norm-coeff'!$F$12+$BA641*'Norm-coeff'!$G$12+$BB641*'Norm-coeff'!$H$12+$BC641*'Norm-coeff'!$I$12+$BD641*'Norm-coeff'!$J$12+$BE641*'Norm-coeff'!$K$12+$BF641*'Norm-coeff'!$L$12+$BG641*'Norm-coeff'!$M$12+$BH641*'Norm-coeff'!$N$12+$BI641*'Norm-coeff'!$O$12</f>
        <v>0.283527502056037</v>
      </c>
      <c r="BZ641" s="54">
        <f>'Norm-coeff'!$C$13+$AX641*'Norm-coeff'!$D$13+$AY641*'Norm-coeff'!$E$13+$AZ641*'Norm-coeff'!$F$13+$BA641*'Norm-coeff'!$G$13+$BB641*'Norm-coeff'!$H$13+$BC641*'Norm-coeff'!$I$13+$BD641*'Norm-coeff'!$J$13+$BE641*'Norm-coeff'!$K$13+$BF641*'Norm-coeff'!$L$13+$BG641*'Norm-coeff'!$M$13+$BH641*'Norm-coeff'!$N$13+$BI641*'Norm-coeff'!$O$13</f>
        <v>-4.1864930554451202E-2</v>
      </c>
      <c r="CA641" s="54">
        <f>'Norm-coeff'!$C$14+$AX641*'Norm-coeff'!$D$14+$AY641*'Norm-coeff'!$E$14+$AZ641*'Norm-coeff'!$F$14+$BA641*'Norm-coeff'!$G$14+$BB641*'Norm-coeff'!$H$14+$BC641*'Norm-coeff'!$I$14+$BD641*'Norm-coeff'!$J$14+$BE641*'Norm-coeff'!$K$14+$BF641*'Norm-coeff'!$L$14+$BG641*'Norm-coeff'!$M$14+$BH641*'Norm-coeff'!$N$14+$BI641*'Norm-coeff'!$O$14</f>
        <v>4.2526983164477103</v>
      </c>
      <c r="CC641" s="54">
        <f t="shared" si="1875"/>
        <v>0</v>
      </c>
      <c r="CG641" s="54">
        <f t="shared" si="1751"/>
        <v>0</v>
      </c>
      <c r="CH641" s="54">
        <f t="shared" si="1729"/>
        <v>0</v>
      </c>
      <c r="CI641" s="54">
        <f t="shared" si="1752"/>
        <v>0</v>
      </c>
      <c r="CJ641" s="56">
        <f t="shared" si="1753"/>
        <v>0</v>
      </c>
      <c r="CK641" s="54">
        <f t="shared" si="1754"/>
        <v>0</v>
      </c>
      <c r="CL641" s="54">
        <f t="shared" si="1755"/>
        <v>0</v>
      </c>
      <c r="CM641" s="54">
        <f t="shared" si="1756"/>
        <v>0</v>
      </c>
      <c r="CN641" s="54">
        <f t="shared" si="1757"/>
        <v>0</v>
      </c>
      <c r="CO641" s="54">
        <f t="shared" si="1758"/>
        <v>0</v>
      </c>
      <c r="CP641" s="54">
        <f t="shared" si="1759"/>
        <v>0</v>
      </c>
      <c r="CQ641" s="54">
        <f t="shared" si="1760"/>
        <v>0</v>
      </c>
      <c r="CR641" s="54">
        <f t="shared" si="1761"/>
        <v>0</v>
      </c>
      <c r="CS641" s="54">
        <f t="shared" si="1762"/>
        <v>0</v>
      </c>
      <c r="CU641" s="54">
        <f t="shared" si="1763"/>
        <v>0</v>
      </c>
      <c r="CV641" s="54">
        <f t="shared" si="1764"/>
        <v>0</v>
      </c>
      <c r="CW641" s="54">
        <f t="shared" si="1765"/>
        <v>0</v>
      </c>
      <c r="CX641" s="54">
        <f t="shared" si="1766"/>
        <v>0</v>
      </c>
      <c r="CZ641" s="54">
        <f t="shared" si="1767"/>
        <v>0</v>
      </c>
      <c r="DA641" s="54">
        <f t="shared" si="1768"/>
        <v>0</v>
      </c>
      <c r="DB641" s="54">
        <f t="shared" si="1769"/>
        <v>0</v>
      </c>
      <c r="DC641" s="54">
        <f t="shared" si="1770"/>
        <v>0</v>
      </c>
      <c r="DD641" s="54">
        <f t="shared" si="1771"/>
        <v>0</v>
      </c>
      <c r="DE641" s="54">
        <f t="shared" si="1772"/>
        <v>0</v>
      </c>
      <c r="DF641" s="54">
        <f t="shared" si="1773"/>
        <v>0</v>
      </c>
      <c r="DG641" s="54">
        <f t="shared" si="1774"/>
        <v>2</v>
      </c>
      <c r="DH641" s="71">
        <f t="shared" si="1775"/>
        <v>0</v>
      </c>
      <c r="DI641" s="71">
        <f t="shared" si="1776"/>
        <v>0</v>
      </c>
      <c r="DJ641" s="54">
        <f t="shared" si="1777"/>
        <v>0</v>
      </c>
      <c r="DK641" s="54">
        <f t="shared" si="1778"/>
        <v>2</v>
      </c>
      <c r="DL641" s="4">
        <f t="shared" si="1703"/>
        <v>0</v>
      </c>
      <c r="DM641" s="3">
        <f t="shared" si="1779"/>
        <v>0</v>
      </c>
      <c r="DN641" s="3">
        <f t="shared" si="1780"/>
        <v>0</v>
      </c>
      <c r="DO641" s="4" t="e">
        <f t="shared" si="1781"/>
        <v>#DIV/0!</v>
      </c>
      <c r="DP641" s="57"/>
      <c r="DQ641" s="57"/>
      <c r="DR641" s="56">
        <f t="shared" si="1704"/>
        <v>2</v>
      </c>
      <c r="DS641" s="56">
        <f t="shared" si="1705"/>
        <v>0</v>
      </c>
      <c r="DT641" s="38">
        <f t="shared" si="1706"/>
        <v>0</v>
      </c>
      <c r="DU641" s="38">
        <f t="shared" si="1782"/>
        <v>2</v>
      </c>
      <c r="DV641" s="38">
        <f t="shared" si="1707"/>
        <v>0</v>
      </c>
      <c r="DW641" s="39">
        <f t="shared" si="1708"/>
        <v>0</v>
      </c>
      <c r="DX641" s="39">
        <f t="shared" si="1709"/>
        <v>0</v>
      </c>
      <c r="DY641" s="39">
        <f t="shared" si="1710"/>
        <v>0</v>
      </c>
      <c r="DZ641" s="39">
        <f t="shared" si="1711"/>
        <v>0</v>
      </c>
      <c r="EA641" s="39">
        <f t="shared" si="1712"/>
        <v>0</v>
      </c>
      <c r="EB641" s="37" t="e">
        <f t="shared" si="1783"/>
        <v>#DIV/0!</v>
      </c>
      <c r="EC641" s="37" t="e">
        <f t="shared" si="1784"/>
        <v>#DIV/0!</v>
      </c>
      <c r="ED641" s="37" t="e">
        <f t="shared" si="1785"/>
        <v>#DIV/0!</v>
      </c>
      <c r="EE641" s="37" t="e">
        <f t="shared" si="1786"/>
        <v>#DIV/0!</v>
      </c>
      <c r="EF641" s="39" t="e">
        <f t="shared" si="1787"/>
        <v>#DIV/0!</v>
      </c>
      <c r="EG641" s="37" t="e">
        <f t="shared" si="1788"/>
        <v>#DIV/0!</v>
      </c>
      <c r="EH641" s="37" t="e">
        <f t="shared" si="1789"/>
        <v>#DIV/0!</v>
      </c>
      <c r="EI641" s="11" t="b">
        <f t="shared" si="1790"/>
        <v>1</v>
      </c>
      <c r="EJ641" s="11" t="b">
        <f t="shared" si="1791"/>
        <v>0</v>
      </c>
      <c r="EK641" s="39" t="e">
        <f t="shared" si="1792"/>
        <v>#DIV/0!</v>
      </c>
      <c r="EL641" s="39" t="e">
        <f t="shared" si="1793"/>
        <v>#DIV/0!</v>
      </c>
      <c r="EM641" s="39" t="e">
        <f t="shared" si="1794"/>
        <v>#DIV/0!</v>
      </c>
      <c r="EN641" s="39" t="e">
        <f t="shared" si="1795"/>
        <v>#DIV/0!</v>
      </c>
      <c r="EO641" s="39" t="e">
        <f t="shared" si="1796"/>
        <v>#DIV/0!</v>
      </c>
      <c r="EP641" s="39" t="e">
        <f t="shared" si="1797"/>
        <v>#DIV/0!</v>
      </c>
      <c r="EQ641" s="39" t="e">
        <f t="shared" si="1798"/>
        <v>#DIV/0!</v>
      </c>
      <c r="ER641" s="39" t="e">
        <f t="shared" si="1799"/>
        <v>#DIV/0!</v>
      </c>
      <c r="ES641" s="58" t="str">
        <f t="shared" si="1800"/>
        <v>(OH,F,Cl)-dominate amphibole</v>
      </c>
      <c r="ET641" s="58" t="e">
        <f t="shared" si="1801"/>
        <v>#N/A</v>
      </c>
      <c r="EU641" s="56">
        <f t="shared" si="1713"/>
        <v>0</v>
      </c>
      <c r="EV641" s="56">
        <f t="shared" si="1714"/>
        <v>0</v>
      </c>
      <c r="EW641" s="56">
        <f t="shared" si="1715"/>
        <v>0</v>
      </c>
      <c r="EX641" s="56">
        <f t="shared" si="1716"/>
        <v>0</v>
      </c>
      <c r="EY641" s="56">
        <f t="shared" si="1717"/>
        <v>0</v>
      </c>
      <c r="EZ641" s="56">
        <f t="shared" si="1718"/>
        <v>0</v>
      </c>
      <c r="FA641" s="39">
        <f t="shared" si="1719"/>
        <v>0</v>
      </c>
      <c r="FB641" s="39">
        <f t="shared" si="1720"/>
        <v>0</v>
      </c>
      <c r="FC641" s="54">
        <f t="shared" si="1721"/>
        <v>0</v>
      </c>
      <c r="FD641" s="54">
        <f t="shared" si="1722"/>
        <v>0</v>
      </c>
      <c r="FE641" s="39">
        <f t="shared" si="1723"/>
        <v>0</v>
      </c>
      <c r="FF641" s="54">
        <f t="shared" si="1724"/>
        <v>0</v>
      </c>
      <c r="FG641" s="39">
        <f t="shared" si="1725"/>
        <v>0</v>
      </c>
      <c r="FH641" s="39">
        <f t="shared" si="1802"/>
        <v>0</v>
      </c>
      <c r="FI641" s="39">
        <f t="shared" si="1803"/>
        <v>0</v>
      </c>
      <c r="FJ641" s="39">
        <f t="shared" si="1804"/>
        <v>0</v>
      </c>
      <c r="FK641" s="39" t="e">
        <f t="shared" si="1805"/>
        <v>#DIV/0!</v>
      </c>
      <c r="FL641" s="39" t="e">
        <f t="shared" si="1806"/>
        <v>#DIV/0!</v>
      </c>
      <c r="FM641" s="39" t="e">
        <f t="shared" si="1807"/>
        <v>#DIV/0!</v>
      </c>
      <c r="FN641" s="39">
        <f t="shared" si="1808"/>
        <v>1</v>
      </c>
      <c r="FO641" s="39">
        <f t="shared" si="1726"/>
        <v>0</v>
      </c>
      <c r="FP641" s="39">
        <f t="shared" si="1727"/>
        <v>0</v>
      </c>
      <c r="FQ641" s="39">
        <f t="shared" si="1728"/>
        <v>0</v>
      </c>
      <c r="FR641" s="39">
        <f t="shared" si="1809"/>
        <v>0</v>
      </c>
      <c r="FS641" s="39">
        <f t="shared" si="1810"/>
        <v>0</v>
      </c>
      <c r="FU641" s="39" t="e">
        <f t="shared" si="1811"/>
        <v>#DIV/0!</v>
      </c>
      <c r="FV641" s="39" t="e">
        <f t="shared" si="1812"/>
        <v>#DIV/0!</v>
      </c>
      <c r="FW641" s="39" t="e">
        <f t="shared" si="1813"/>
        <v>#DIV/0!</v>
      </c>
      <c r="FY641" s="39" t="e">
        <f t="shared" si="1814"/>
        <v>#DIV/0!</v>
      </c>
      <c r="FZ641" s="39" t="e">
        <f t="shared" si="1815"/>
        <v>#DIV/0!</v>
      </c>
      <c r="GA641" s="39" t="e">
        <f t="shared" si="1816"/>
        <v>#DIV/0!</v>
      </c>
      <c r="GB641" s="39" t="e">
        <f t="shared" si="1817"/>
        <v>#DIV/0!</v>
      </c>
      <c r="GC641" s="39" t="e">
        <f t="shared" si="1818"/>
        <v>#DIV/0!</v>
      </c>
      <c r="GD641" s="39" t="e">
        <f t="shared" si="1819"/>
        <v>#DIV/0!</v>
      </c>
      <c r="GE641" s="39" t="e">
        <f t="shared" si="1820"/>
        <v>#DIV/0!</v>
      </c>
      <c r="GF641" s="39" t="e">
        <f t="shared" si="1821"/>
        <v>#DIV/0!</v>
      </c>
      <c r="GG641" s="39" t="e">
        <f t="shared" si="1822"/>
        <v>#DIV/0!</v>
      </c>
      <c r="GH641" s="39" t="e">
        <f t="shared" si="1823"/>
        <v>#DIV/0!</v>
      </c>
      <c r="GI641" s="39"/>
      <c r="GJ641" s="39" t="e">
        <f t="shared" si="1824"/>
        <v>#DIV/0!</v>
      </c>
      <c r="GK641" s="39" t="e">
        <f t="shared" si="1825"/>
        <v>#DIV/0!</v>
      </c>
      <c r="GL641" s="39" t="e">
        <f t="shared" si="1826"/>
        <v>#DIV/0!</v>
      </c>
      <c r="GM641" s="39" t="e">
        <f t="shared" si="1827"/>
        <v>#DIV/0!</v>
      </c>
      <c r="GN641" s="39" t="e">
        <f t="shared" si="1828"/>
        <v>#DIV/0!</v>
      </c>
      <c r="GO641" s="57"/>
      <c r="GP641" s="57" t="e">
        <f t="shared" si="1829"/>
        <v>#DIV/0!</v>
      </c>
      <c r="GQ641" s="59" t="e">
        <f t="shared" si="1830"/>
        <v>#DIV/0!</v>
      </c>
      <c r="GR641" s="41" t="e">
        <f t="shared" si="1831"/>
        <v>#DIV/0!</v>
      </c>
      <c r="GS641" s="57" t="e">
        <f t="shared" si="1832"/>
        <v>#DIV/0!</v>
      </c>
      <c r="GT641" s="57" t="e">
        <f t="shared" si="1833"/>
        <v>#DIV/0!</v>
      </c>
      <c r="GU641" s="57" t="e">
        <f t="shared" si="1834"/>
        <v>#DIV/0!</v>
      </c>
      <c r="GV641" s="57"/>
      <c r="GW641" s="42" t="e">
        <f t="shared" si="1835"/>
        <v>#DIV/0!</v>
      </c>
      <c r="GX641" s="42" t="e">
        <f t="shared" si="1836"/>
        <v>#DIV/0!</v>
      </c>
      <c r="GY641" s="42" t="e">
        <f t="shared" si="1837"/>
        <v>#DIV/0!</v>
      </c>
      <c r="GZ641" s="57"/>
      <c r="HA641" s="2" t="e">
        <f t="shared" si="1838"/>
        <v>#DIV/0!</v>
      </c>
      <c r="HB641" s="2" t="e">
        <f t="shared" si="1839"/>
        <v>#DIV/0!</v>
      </c>
      <c r="HC641" s="2" t="e">
        <f t="shared" si="1840"/>
        <v>#DIV/0!</v>
      </c>
      <c r="HD641" s="2" t="e">
        <f t="shared" si="1841"/>
        <v>#DIV/0!</v>
      </c>
      <c r="HE641" s="2" t="e">
        <f t="shared" si="1842"/>
        <v>#DIV/0!</v>
      </c>
      <c r="HF641" s="2" t="e">
        <f t="shared" si="1843"/>
        <v>#DIV/0!</v>
      </c>
      <c r="HG641" s="2" t="e">
        <f t="shared" si="1844"/>
        <v>#DIV/0!</v>
      </c>
      <c r="HH641" s="2" t="e">
        <f t="shared" si="1845"/>
        <v>#DIV/0!</v>
      </c>
      <c r="HI641" s="2" t="e">
        <f t="shared" si="1846"/>
        <v>#DIV/0!</v>
      </c>
      <c r="HJ641" s="11" t="e">
        <f t="shared" si="1847"/>
        <v>#DIV/0!</v>
      </c>
      <c r="HK641" s="60" t="e">
        <f t="shared" si="1848"/>
        <v>#DIV/0!</v>
      </c>
      <c r="HL641" s="57"/>
      <c r="HM641" s="57" t="e">
        <f t="shared" si="1849"/>
        <v>#DIV/0!</v>
      </c>
      <c r="HN641" s="57" t="e">
        <f t="shared" si="1850"/>
        <v>#DIV/0!</v>
      </c>
      <c r="HO641" s="57" t="e">
        <f t="shared" si="1851"/>
        <v>#DIV/0!</v>
      </c>
      <c r="HP641" s="57" t="e">
        <f t="shared" si="1852"/>
        <v>#DIV/0!</v>
      </c>
      <c r="HQ641" s="57" t="e">
        <f t="shared" si="1853"/>
        <v>#DIV/0!</v>
      </c>
      <c r="HR641" s="57"/>
      <c r="HS641" s="57" t="e">
        <f t="shared" si="1854"/>
        <v>#DIV/0!</v>
      </c>
      <c r="HT641" s="57" t="e">
        <f t="shared" si="1855"/>
        <v>#DIV/0!</v>
      </c>
      <c r="HU641" s="57" t="e">
        <f t="shared" si="1856"/>
        <v>#DIV/0!</v>
      </c>
      <c r="HV641" s="57" t="e">
        <f t="shared" si="1857"/>
        <v>#DIV/0!</v>
      </c>
      <c r="HW641" s="57" t="e">
        <f t="shared" si="1858"/>
        <v>#DIV/0!</v>
      </c>
      <c r="HX641" s="57"/>
      <c r="HY641" s="57" t="e">
        <f t="shared" si="1859"/>
        <v>#DIV/0!</v>
      </c>
      <c r="HZ641" s="57" t="e">
        <f t="shared" si="1860"/>
        <v>#DIV/0!</v>
      </c>
      <c r="IA641" s="57"/>
      <c r="IB641" s="61">
        <f t="shared" si="1861"/>
        <v>0</v>
      </c>
      <c r="IC641" s="57" t="str">
        <f t="shared" si="1862"/>
        <v/>
      </c>
      <c r="ID641" s="42"/>
      <c r="IE641" s="2" t="str">
        <f t="shared" si="1863"/>
        <v/>
      </c>
      <c r="IF641" s="60" t="e">
        <f t="shared" si="1864"/>
        <v>#DIV/0!</v>
      </c>
      <c r="IG641" s="60" t="str">
        <f t="shared" si="1865"/>
        <v/>
      </c>
      <c r="IH641" s="60" t="str">
        <f t="shared" si="1866"/>
        <v>zinco-</v>
      </c>
      <c r="II641" s="60" t="str">
        <f t="shared" si="1867"/>
        <v>mangano-</v>
      </c>
      <c r="IJ641" s="60" t="e">
        <f t="shared" si="1868"/>
        <v>#DIV/0!</v>
      </c>
      <c r="IK641" s="60" t="e">
        <f t="shared" si="1869"/>
        <v>#DIV/0!</v>
      </c>
      <c r="IL641" s="60" t="e">
        <f t="shared" si="1870"/>
        <v>#DIV/0!</v>
      </c>
      <c r="IM641" s="60" t="e">
        <f t="shared" si="1871"/>
        <v>#DIV/0!</v>
      </c>
      <c r="IN641" s="60" t="str">
        <f t="shared" si="1872"/>
        <v/>
      </c>
      <c r="IO641" s="60" t="str">
        <f t="shared" si="1873"/>
        <v/>
      </c>
      <c r="IP641" s="57"/>
      <c r="IQ641" s="57" t="str">
        <f t="shared" si="1874"/>
        <v>ERROR!!</v>
      </c>
    </row>
    <row r="642" spans="24:251">
      <c r="X642" s="29">
        <f t="shared" si="1730"/>
        <v>0</v>
      </c>
      <c r="Y642" s="29">
        <f t="shared" si="1731"/>
        <v>0</v>
      </c>
      <c r="Z642" s="29" t="e">
        <f t="shared" si="1732"/>
        <v>#DIV/0!</v>
      </c>
      <c r="AA642" s="29" t="e">
        <f t="shared" si="1733"/>
        <v>#DIV/0!</v>
      </c>
      <c r="AB642" s="29" t="e">
        <f t="shared" si="1734"/>
        <v>#DIV/0!</v>
      </c>
      <c r="AC642" s="29" t="e">
        <f t="shared" si="1735"/>
        <v>#DIV/0!</v>
      </c>
      <c r="AF642" s="23">
        <v>60.084299999999999</v>
      </c>
      <c r="AG642" s="23">
        <v>79.878799999999998</v>
      </c>
      <c r="AH642" s="23">
        <v>101.96120000000001</v>
      </c>
      <c r="AI642" s="23">
        <v>151.99039999999999</v>
      </c>
      <c r="AJ642" s="23">
        <v>159.69</v>
      </c>
      <c r="AK642" s="23">
        <v>71.846400000000003</v>
      </c>
      <c r="AL642" s="23">
        <v>70.9375</v>
      </c>
      <c r="AM642" s="23">
        <v>40.304400000000001</v>
      </c>
      <c r="AN642" s="23">
        <v>56.077399999999997</v>
      </c>
      <c r="AO642" s="23">
        <v>61.978999999999999</v>
      </c>
      <c r="AP642" s="23">
        <v>94.195999999999998</v>
      </c>
      <c r="AQ642" s="23">
        <v>18.998000000000001</v>
      </c>
      <c r="AR642" s="23">
        <v>35.450000000000003</v>
      </c>
      <c r="AS642" s="23">
        <v>29.88</v>
      </c>
      <c r="AT642" s="23">
        <v>74.691999999999993</v>
      </c>
      <c r="AU642" s="23">
        <v>81.39</v>
      </c>
      <c r="AX642" s="54">
        <f t="shared" si="1736"/>
        <v>0</v>
      </c>
      <c r="AY642" s="54">
        <f t="shared" si="1737"/>
        <v>0</v>
      </c>
      <c r="AZ642" s="54">
        <f t="shared" si="1738"/>
        <v>0</v>
      </c>
      <c r="BA642" s="54">
        <f t="shared" si="1739"/>
        <v>0</v>
      </c>
      <c r="BB642" s="54">
        <f t="shared" si="1740"/>
        <v>0</v>
      </c>
      <c r="BC642" s="54">
        <f t="shared" si="1741"/>
        <v>0</v>
      </c>
      <c r="BD642" s="54">
        <f t="shared" si="1742"/>
        <v>0</v>
      </c>
      <c r="BE642" s="54">
        <f t="shared" si="1743"/>
        <v>0</v>
      </c>
      <c r="BF642" s="54">
        <f t="shared" si="1744"/>
        <v>0</v>
      </c>
      <c r="BG642" s="54">
        <f t="shared" si="1745"/>
        <v>0</v>
      </c>
      <c r="BH642" s="54">
        <f t="shared" si="1746"/>
        <v>0</v>
      </c>
      <c r="BI642" s="54">
        <f t="shared" si="1747"/>
        <v>0</v>
      </c>
      <c r="BJ642" s="54">
        <f t="shared" si="1748"/>
        <v>0</v>
      </c>
      <c r="BK642" s="54">
        <f t="shared" si="1749"/>
        <v>0</v>
      </c>
      <c r="BL642" s="54">
        <f t="shared" si="1750"/>
        <v>0</v>
      </c>
      <c r="BM642" s="42"/>
      <c r="BO642" s="54">
        <f>'Norm-coeff'!$C$2+$AX642*'Norm-coeff'!$D$2+$AY642*'Norm-coeff'!$E$2+$AZ642*'Norm-coeff'!$F$2+$BA642*'Norm-coeff'!$G$2+$BB642*'Norm-coeff'!$H$2+$BC642*'Norm-coeff'!$I$2+$BD642*'Norm-coeff'!$J$2+$BE642*'Norm-coeff'!$K$2+$BF642*'Norm-coeff'!$L$2+$BG642*'Norm-coeff'!$M$2+$BH642*'Norm-coeff'!$N$2+$BI642*'Norm-coeff'!$O$2</f>
        <v>5.4045421474420303</v>
      </c>
      <c r="BP642" s="54">
        <f>'Norm-coeff'!$C$3+$AX642*'Norm-coeff'!$D$3+$AY642*'Norm-coeff'!$E$3+$AZ642*'Norm-coeff'!$F$3+$BA642*'Norm-coeff'!$G$3+$BB642*'Norm-coeff'!$H$3+$BC642*'Norm-coeff'!$I$3+$BD642*'Norm-coeff'!$J$3+$BE642*'Norm-coeff'!$K$3+$BF642*'Norm-coeff'!$L$3+$BG642*'Norm-coeff'!$M$3+$BH642*'Norm-coeff'!$N$3+$BI642*'Norm-coeff'!$O$3</f>
        <v>3.15319116612705</v>
      </c>
      <c r="BQ642" s="54">
        <f>'Norm-coeff'!$C$4+$AX642*'Norm-coeff'!$D$4+$AY642*'Norm-coeff'!$E$4+$AZ642*'Norm-coeff'!$F$4+$BA642*'Norm-coeff'!$G$4+$BB642*'Norm-coeff'!$H$4+$BC642*'Norm-coeff'!$I$4+$BD642*'Norm-coeff'!$J$4+$BE642*'Norm-coeff'!$K$4+$BF642*'Norm-coeff'!$L$4+$BG642*'Norm-coeff'!$M$4+$BH642*'Norm-coeff'!$N$4+$BI642*'Norm-coeff'!$O$4</f>
        <v>1.42115649462768</v>
      </c>
      <c r="BR642" s="54">
        <f>'Norm-coeff'!$C$5+$AX642*'Norm-coeff'!$D$5+$AY642*'Norm-coeff'!$E$5+$AZ642*'Norm-coeff'!$F$5+$BA642*'Norm-coeff'!$G$5+$BB642*'Norm-coeff'!$H$5+$BC642*'Norm-coeff'!$I$5+$BD642*'Norm-coeff'!$J$5+$BE642*'Norm-coeff'!$K$5+$BF642*'Norm-coeff'!$L$5+$BG642*'Norm-coeff'!$M$5+$BH642*'Norm-coeff'!$N$5+$BI642*'Norm-coeff'!$O$5</f>
        <v>1.0553329241296201</v>
      </c>
      <c r="BS642" s="54">
        <f>'Norm-coeff'!$C$6+$AX642*'Norm-coeff'!$D$6+$AY642*'Norm-coeff'!$E$6+$AZ642*'Norm-coeff'!$F$6+$BA642*'Norm-coeff'!$G$6+$BB642*'Norm-coeff'!$H$6+$BC642*'Norm-coeff'!$I$6+$BD642*'Norm-coeff'!$J$6+$BE642*'Norm-coeff'!$K$6+$BF642*'Norm-coeff'!$L$6+$BG642*'Norm-coeff'!$M$6+$BH642*'Norm-coeff'!$N$6+$BI642*'Norm-coeff'!$O$6</f>
        <v>-1.48700885495103E-2</v>
      </c>
      <c r="BT642" s="54">
        <f>'Norm-coeff'!$C$7+$AX642*'Norm-coeff'!$D$7+$AY642*'Norm-coeff'!$E$7+$AZ642*'Norm-coeff'!$F$7+$BA642*'Norm-coeff'!$G$7+$BB642*'Norm-coeff'!$H$7+$BC642*'Norm-coeff'!$I$7+$BD642*'Norm-coeff'!$J$7+$BE642*'Norm-coeff'!$K$7+$BF642*'Norm-coeff'!$L$7+$BG642*'Norm-coeff'!$M$7+$BH642*'Norm-coeff'!$N$7+$BI642*'Norm-coeff'!$O$7</f>
        <v>2.0907583608832998</v>
      </c>
      <c r="BU642" s="54">
        <f>'Norm-coeff'!$C$8+$AX642*'Norm-coeff'!$D$8+$AY642*'Norm-coeff'!$E$8+$AZ642*'Norm-coeff'!$F$8+$BA642*'Norm-coeff'!$G$8+$BB642*'Norm-coeff'!$H$8+$BC642*'Norm-coeff'!$I$8+$BD642*'Norm-coeff'!$J$8+$BE642*'Norm-coeff'!$K$8+$BF642*'Norm-coeff'!$L$8+$BG642*'Norm-coeff'!$M$8+$BH642*'Norm-coeff'!$N$8+$BI642*'Norm-coeff'!$O$8</f>
        <v>0.65894159836244504</v>
      </c>
      <c r="BV642" s="54">
        <f>'Norm-coeff'!$C$9+$AX642*'Norm-coeff'!$D$9+$AY642*'Norm-coeff'!$E$9+$AZ642*'Norm-coeff'!$F$9+$BA642*'Norm-coeff'!$G$9+$BB642*'Norm-coeff'!$H$9+$BC642*'Norm-coeff'!$I$9+$BD642*'Norm-coeff'!$J$9+$BE642*'Norm-coeff'!$K$9+$BF642*'Norm-coeff'!$L$9+$BG642*'Norm-coeff'!$M$9+$BH642*'Norm-coeff'!$N$9+$BI642*'Norm-coeff'!$O$9</f>
        <v>1.48961085014701</v>
      </c>
      <c r="BW642" s="54">
        <f>'Norm-coeff'!$C$10+$AX642*'Norm-coeff'!$D$10+$AY642*'Norm-coeff'!$E$10+$AZ642*'Norm-coeff'!$F$10+$BA642*'Norm-coeff'!$G$10+$BB642*'Norm-coeff'!$H$10+$BC642*'Norm-coeff'!$I$10+$BD642*'Norm-coeff'!$J$10+$BE642*'Norm-coeff'!$K$10+$BF642*'Norm-coeff'!$L$10+$BG642*'Norm-coeff'!$M$10+$BH642*'Norm-coeff'!$N$10+$BI642*'Norm-coeff'!$O$10</f>
        <v>1.42058735749591</v>
      </c>
      <c r="BX642" s="54">
        <f>'Norm-coeff'!$C$11+$AX642*'Norm-coeff'!$D$11+$AY642*'Norm-coeff'!$E$11+$AZ642*'Norm-coeff'!$F$11+$BA642*'Norm-coeff'!$G$11+$BB642*'Norm-coeff'!$H$11+$BC642*'Norm-coeff'!$I$11+$BD642*'Norm-coeff'!$J$11+$BE642*'Norm-coeff'!$K$11+$BF642*'Norm-coeff'!$L$11+$BG642*'Norm-coeff'!$M$11+$BH642*'Norm-coeff'!$N$11+$BI642*'Norm-coeff'!$O$11</f>
        <v>0.221233014421479</v>
      </c>
      <c r="BY642" s="54">
        <f>'Norm-coeff'!$C$12+$AX642*'Norm-coeff'!$D$12+$AY642*'Norm-coeff'!$E$12+$AZ642*'Norm-coeff'!$F$12+$BA642*'Norm-coeff'!$G$12+$BB642*'Norm-coeff'!$H$12+$BC642*'Norm-coeff'!$I$12+$BD642*'Norm-coeff'!$J$12+$BE642*'Norm-coeff'!$K$12+$BF642*'Norm-coeff'!$L$12+$BG642*'Norm-coeff'!$M$12+$BH642*'Norm-coeff'!$N$12+$BI642*'Norm-coeff'!$O$12</f>
        <v>0.283527502056037</v>
      </c>
      <c r="BZ642" s="54">
        <f>'Norm-coeff'!$C$13+$AX642*'Norm-coeff'!$D$13+$AY642*'Norm-coeff'!$E$13+$AZ642*'Norm-coeff'!$F$13+$BA642*'Norm-coeff'!$G$13+$BB642*'Norm-coeff'!$H$13+$BC642*'Norm-coeff'!$I$13+$BD642*'Norm-coeff'!$J$13+$BE642*'Norm-coeff'!$K$13+$BF642*'Norm-coeff'!$L$13+$BG642*'Norm-coeff'!$M$13+$BH642*'Norm-coeff'!$N$13+$BI642*'Norm-coeff'!$O$13</f>
        <v>-4.1864930554451202E-2</v>
      </c>
      <c r="CA642" s="54">
        <f>'Norm-coeff'!$C$14+$AX642*'Norm-coeff'!$D$14+$AY642*'Norm-coeff'!$E$14+$AZ642*'Norm-coeff'!$F$14+$BA642*'Norm-coeff'!$G$14+$BB642*'Norm-coeff'!$H$14+$BC642*'Norm-coeff'!$I$14+$BD642*'Norm-coeff'!$J$14+$BE642*'Norm-coeff'!$K$14+$BF642*'Norm-coeff'!$L$14+$BG642*'Norm-coeff'!$M$14+$BH642*'Norm-coeff'!$N$14+$BI642*'Norm-coeff'!$O$14</f>
        <v>4.2526983164477103</v>
      </c>
      <c r="CC642" s="54">
        <f t="shared" si="1875"/>
        <v>0</v>
      </c>
      <c r="CG642" s="54">
        <f t="shared" si="1751"/>
        <v>0</v>
      </c>
      <c r="CH642" s="54">
        <f t="shared" si="1729"/>
        <v>0</v>
      </c>
      <c r="CI642" s="54">
        <f t="shared" si="1752"/>
        <v>0</v>
      </c>
      <c r="CJ642" s="56">
        <f t="shared" si="1753"/>
        <v>0</v>
      </c>
      <c r="CK642" s="54">
        <f t="shared" si="1754"/>
        <v>0</v>
      </c>
      <c r="CL642" s="54">
        <f t="shared" si="1755"/>
        <v>0</v>
      </c>
      <c r="CM642" s="54">
        <f t="shared" si="1756"/>
        <v>0</v>
      </c>
      <c r="CN642" s="54">
        <f t="shared" si="1757"/>
        <v>0</v>
      </c>
      <c r="CO642" s="54">
        <f t="shared" si="1758"/>
        <v>0</v>
      </c>
      <c r="CP642" s="54">
        <f t="shared" si="1759"/>
        <v>0</v>
      </c>
      <c r="CQ642" s="54">
        <f t="shared" si="1760"/>
        <v>0</v>
      </c>
      <c r="CR642" s="54">
        <f t="shared" si="1761"/>
        <v>0</v>
      </c>
      <c r="CS642" s="54">
        <f t="shared" si="1762"/>
        <v>0</v>
      </c>
      <c r="CU642" s="54">
        <f t="shared" si="1763"/>
        <v>0</v>
      </c>
      <c r="CV642" s="54">
        <f t="shared" si="1764"/>
        <v>0</v>
      </c>
      <c r="CW642" s="54">
        <f t="shared" si="1765"/>
        <v>0</v>
      </c>
      <c r="CX642" s="54">
        <f t="shared" si="1766"/>
        <v>0</v>
      </c>
      <c r="CZ642" s="54">
        <f t="shared" si="1767"/>
        <v>0</v>
      </c>
      <c r="DA642" s="54">
        <f t="shared" si="1768"/>
        <v>0</v>
      </c>
      <c r="DB642" s="54">
        <f t="shared" si="1769"/>
        <v>0</v>
      </c>
      <c r="DC642" s="54">
        <f t="shared" si="1770"/>
        <v>0</v>
      </c>
      <c r="DD642" s="54">
        <f t="shared" si="1771"/>
        <v>0</v>
      </c>
      <c r="DE642" s="54">
        <f t="shared" si="1772"/>
        <v>0</v>
      </c>
      <c r="DF642" s="54">
        <f t="shared" si="1773"/>
        <v>0</v>
      </c>
      <c r="DG642" s="54">
        <f t="shared" si="1774"/>
        <v>2</v>
      </c>
      <c r="DH642" s="71">
        <f t="shared" si="1775"/>
        <v>0</v>
      </c>
      <c r="DI642" s="71">
        <f t="shared" si="1776"/>
        <v>0</v>
      </c>
      <c r="DJ642" s="54">
        <f t="shared" si="1777"/>
        <v>0</v>
      </c>
      <c r="DK642" s="54">
        <f t="shared" si="1778"/>
        <v>2</v>
      </c>
      <c r="DL642" s="4">
        <f t="shared" si="1703"/>
        <v>0</v>
      </c>
      <c r="DM642" s="3">
        <f t="shared" si="1779"/>
        <v>0</v>
      </c>
      <c r="DN642" s="3">
        <f t="shared" si="1780"/>
        <v>0</v>
      </c>
      <c r="DO642" s="4" t="e">
        <f t="shared" si="1781"/>
        <v>#DIV/0!</v>
      </c>
      <c r="DP642" s="57"/>
      <c r="DQ642" s="57"/>
      <c r="DR642" s="56">
        <f t="shared" si="1704"/>
        <v>2</v>
      </c>
      <c r="DS642" s="56">
        <f t="shared" si="1705"/>
        <v>0</v>
      </c>
      <c r="DT642" s="38">
        <f t="shared" si="1706"/>
        <v>0</v>
      </c>
      <c r="DU642" s="38">
        <f t="shared" si="1782"/>
        <v>2</v>
      </c>
      <c r="DV642" s="38">
        <f t="shared" si="1707"/>
        <v>0</v>
      </c>
      <c r="DW642" s="39">
        <f t="shared" si="1708"/>
        <v>0</v>
      </c>
      <c r="DX642" s="39">
        <f t="shared" si="1709"/>
        <v>0</v>
      </c>
      <c r="DY642" s="39">
        <f t="shared" si="1710"/>
        <v>0</v>
      </c>
      <c r="DZ642" s="39">
        <f t="shared" si="1711"/>
        <v>0</v>
      </c>
      <c r="EA642" s="39">
        <f t="shared" si="1712"/>
        <v>0</v>
      </c>
      <c r="EB642" s="37" t="e">
        <f t="shared" si="1783"/>
        <v>#DIV/0!</v>
      </c>
      <c r="EC642" s="37" t="e">
        <f t="shared" si="1784"/>
        <v>#DIV/0!</v>
      </c>
      <c r="ED642" s="37" t="e">
        <f t="shared" si="1785"/>
        <v>#DIV/0!</v>
      </c>
      <c r="EE642" s="37" t="e">
        <f t="shared" si="1786"/>
        <v>#DIV/0!</v>
      </c>
      <c r="EF642" s="39" t="e">
        <f t="shared" si="1787"/>
        <v>#DIV/0!</v>
      </c>
      <c r="EG642" s="37" t="e">
        <f t="shared" si="1788"/>
        <v>#DIV/0!</v>
      </c>
      <c r="EH642" s="37" t="e">
        <f t="shared" si="1789"/>
        <v>#DIV/0!</v>
      </c>
      <c r="EI642" s="11" t="b">
        <f t="shared" si="1790"/>
        <v>1</v>
      </c>
      <c r="EJ642" s="11" t="b">
        <f t="shared" si="1791"/>
        <v>0</v>
      </c>
      <c r="EK642" s="39" t="e">
        <f t="shared" si="1792"/>
        <v>#DIV/0!</v>
      </c>
      <c r="EL642" s="39" t="e">
        <f t="shared" si="1793"/>
        <v>#DIV/0!</v>
      </c>
      <c r="EM642" s="39" t="e">
        <f t="shared" si="1794"/>
        <v>#DIV/0!</v>
      </c>
      <c r="EN642" s="39" t="e">
        <f t="shared" si="1795"/>
        <v>#DIV/0!</v>
      </c>
      <c r="EO642" s="39" t="e">
        <f t="shared" si="1796"/>
        <v>#DIV/0!</v>
      </c>
      <c r="EP642" s="39" t="e">
        <f t="shared" si="1797"/>
        <v>#DIV/0!</v>
      </c>
      <c r="EQ642" s="39" t="e">
        <f t="shared" si="1798"/>
        <v>#DIV/0!</v>
      </c>
      <c r="ER642" s="39" t="e">
        <f t="shared" si="1799"/>
        <v>#DIV/0!</v>
      </c>
      <c r="ES642" s="58" t="str">
        <f t="shared" si="1800"/>
        <v>(OH,F,Cl)-dominate amphibole</v>
      </c>
      <c r="ET642" s="58" t="e">
        <f t="shared" si="1801"/>
        <v>#N/A</v>
      </c>
      <c r="EU642" s="56">
        <f t="shared" si="1713"/>
        <v>0</v>
      </c>
      <c r="EV642" s="56">
        <f t="shared" si="1714"/>
        <v>0</v>
      </c>
      <c r="EW642" s="56">
        <f t="shared" si="1715"/>
        <v>0</v>
      </c>
      <c r="EX642" s="56">
        <f t="shared" si="1716"/>
        <v>0</v>
      </c>
      <c r="EY642" s="56">
        <f t="shared" si="1717"/>
        <v>0</v>
      </c>
      <c r="EZ642" s="56">
        <f t="shared" si="1718"/>
        <v>0</v>
      </c>
      <c r="FA642" s="39">
        <f t="shared" si="1719"/>
        <v>0</v>
      </c>
      <c r="FB642" s="39">
        <f t="shared" si="1720"/>
        <v>0</v>
      </c>
      <c r="FC642" s="54">
        <f t="shared" si="1721"/>
        <v>0</v>
      </c>
      <c r="FD642" s="54">
        <f t="shared" si="1722"/>
        <v>0</v>
      </c>
      <c r="FE642" s="39">
        <f t="shared" si="1723"/>
        <v>0</v>
      </c>
      <c r="FF642" s="54">
        <f t="shared" si="1724"/>
        <v>0</v>
      </c>
      <c r="FG642" s="39">
        <f t="shared" si="1725"/>
        <v>0</v>
      </c>
      <c r="FH642" s="39">
        <f t="shared" si="1802"/>
        <v>0</v>
      </c>
      <c r="FI642" s="39">
        <f t="shared" si="1803"/>
        <v>0</v>
      </c>
      <c r="FJ642" s="39">
        <f t="shared" si="1804"/>
        <v>0</v>
      </c>
      <c r="FK642" s="39" t="e">
        <f t="shared" si="1805"/>
        <v>#DIV/0!</v>
      </c>
      <c r="FL642" s="39" t="e">
        <f t="shared" si="1806"/>
        <v>#DIV/0!</v>
      </c>
      <c r="FM642" s="39" t="e">
        <f t="shared" si="1807"/>
        <v>#DIV/0!</v>
      </c>
      <c r="FN642" s="39">
        <f t="shared" si="1808"/>
        <v>1</v>
      </c>
      <c r="FO642" s="39">
        <f t="shared" si="1726"/>
        <v>0</v>
      </c>
      <c r="FP642" s="39">
        <f t="shared" si="1727"/>
        <v>0</v>
      </c>
      <c r="FQ642" s="39">
        <f t="shared" si="1728"/>
        <v>0</v>
      </c>
      <c r="FR642" s="39">
        <f t="shared" si="1809"/>
        <v>0</v>
      </c>
      <c r="FS642" s="39">
        <f t="shared" si="1810"/>
        <v>0</v>
      </c>
      <c r="FU642" s="39" t="e">
        <f t="shared" si="1811"/>
        <v>#DIV/0!</v>
      </c>
      <c r="FV642" s="39" t="e">
        <f t="shared" si="1812"/>
        <v>#DIV/0!</v>
      </c>
      <c r="FW642" s="39" t="e">
        <f t="shared" si="1813"/>
        <v>#DIV/0!</v>
      </c>
      <c r="FY642" s="39" t="e">
        <f t="shared" si="1814"/>
        <v>#DIV/0!</v>
      </c>
      <c r="FZ642" s="39" t="e">
        <f t="shared" si="1815"/>
        <v>#DIV/0!</v>
      </c>
      <c r="GA642" s="39" t="e">
        <f t="shared" si="1816"/>
        <v>#DIV/0!</v>
      </c>
      <c r="GB642" s="39" t="e">
        <f t="shared" si="1817"/>
        <v>#DIV/0!</v>
      </c>
      <c r="GC642" s="39" t="e">
        <f t="shared" si="1818"/>
        <v>#DIV/0!</v>
      </c>
      <c r="GD642" s="39" t="e">
        <f t="shared" si="1819"/>
        <v>#DIV/0!</v>
      </c>
      <c r="GE642" s="39" t="e">
        <f t="shared" si="1820"/>
        <v>#DIV/0!</v>
      </c>
      <c r="GF642" s="39" t="e">
        <f t="shared" si="1821"/>
        <v>#DIV/0!</v>
      </c>
      <c r="GG642" s="39" t="e">
        <f t="shared" si="1822"/>
        <v>#DIV/0!</v>
      </c>
      <c r="GH642" s="39" t="e">
        <f t="shared" si="1823"/>
        <v>#DIV/0!</v>
      </c>
      <c r="GI642" s="39"/>
      <c r="GJ642" s="39" t="e">
        <f t="shared" si="1824"/>
        <v>#DIV/0!</v>
      </c>
      <c r="GK642" s="39" t="e">
        <f t="shared" si="1825"/>
        <v>#DIV/0!</v>
      </c>
      <c r="GL642" s="39" t="e">
        <f t="shared" si="1826"/>
        <v>#DIV/0!</v>
      </c>
      <c r="GM642" s="39" t="e">
        <f t="shared" si="1827"/>
        <v>#DIV/0!</v>
      </c>
      <c r="GN642" s="39" t="e">
        <f t="shared" si="1828"/>
        <v>#DIV/0!</v>
      </c>
      <c r="GO642" s="57"/>
      <c r="GP642" s="57" t="e">
        <f t="shared" si="1829"/>
        <v>#DIV/0!</v>
      </c>
      <c r="GQ642" s="59" t="e">
        <f t="shared" si="1830"/>
        <v>#DIV/0!</v>
      </c>
      <c r="GR642" s="41" t="e">
        <f t="shared" si="1831"/>
        <v>#DIV/0!</v>
      </c>
      <c r="GS642" s="57" t="e">
        <f t="shared" si="1832"/>
        <v>#DIV/0!</v>
      </c>
      <c r="GT642" s="57" t="e">
        <f t="shared" si="1833"/>
        <v>#DIV/0!</v>
      </c>
      <c r="GU642" s="57" t="e">
        <f t="shared" si="1834"/>
        <v>#DIV/0!</v>
      </c>
      <c r="GV642" s="57"/>
      <c r="GW642" s="42" t="e">
        <f t="shared" si="1835"/>
        <v>#DIV/0!</v>
      </c>
      <c r="GX642" s="42" t="e">
        <f t="shared" si="1836"/>
        <v>#DIV/0!</v>
      </c>
      <c r="GY642" s="42" t="e">
        <f t="shared" si="1837"/>
        <v>#DIV/0!</v>
      </c>
      <c r="GZ642" s="57"/>
      <c r="HA642" s="2" t="e">
        <f t="shared" si="1838"/>
        <v>#DIV/0!</v>
      </c>
      <c r="HB642" s="2" t="e">
        <f t="shared" si="1839"/>
        <v>#DIV/0!</v>
      </c>
      <c r="HC642" s="2" t="e">
        <f t="shared" si="1840"/>
        <v>#DIV/0!</v>
      </c>
      <c r="HD642" s="2" t="e">
        <f t="shared" si="1841"/>
        <v>#DIV/0!</v>
      </c>
      <c r="HE642" s="2" t="e">
        <f t="shared" si="1842"/>
        <v>#DIV/0!</v>
      </c>
      <c r="HF642" s="2" t="e">
        <f t="shared" si="1843"/>
        <v>#DIV/0!</v>
      </c>
      <c r="HG642" s="2" t="e">
        <f t="shared" si="1844"/>
        <v>#DIV/0!</v>
      </c>
      <c r="HH642" s="2" t="e">
        <f t="shared" si="1845"/>
        <v>#DIV/0!</v>
      </c>
      <c r="HI642" s="2" t="e">
        <f t="shared" si="1846"/>
        <v>#DIV/0!</v>
      </c>
      <c r="HJ642" s="11" t="e">
        <f t="shared" si="1847"/>
        <v>#DIV/0!</v>
      </c>
      <c r="HK642" s="60" t="e">
        <f t="shared" si="1848"/>
        <v>#DIV/0!</v>
      </c>
      <c r="HL642" s="57"/>
      <c r="HM642" s="57" t="e">
        <f t="shared" si="1849"/>
        <v>#DIV/0!</v>
      </c>
      <c r="HN642" s="57" t="e">
        <f t="shared" si="1850"/>
        <v>#DIV/0!</v>
      </c>
      <c r="HO642" s="57" t="e">
        <f t="shared" si="1851"/>
        <v>#DIV/0!</v>
      </c>
      <c r="HP642" s="57" t="e">
        <f t="shared" si="1852"/>
        <v>#DIV/0!</v>
      </c>
      <c r="HQ642" s="57" t="e">
        <f t="shared" si="1853"/>
        <v>#DIV/0!</v>
      </c>
      <c r="HR642" s="57"/>
      <c r="HS642" s="57" t="e">
        <f t="shared" si="1854"/>
        <v>#DIV/0!</v>
      </c>
      <c r="HT642" s="57" t="e">
        <f t="shared" si="1855"/>
        <v>#DIV/0!</v>
      </c>
      <c r="HU642" s="57" t="e">
        <f t="shared" si="1856"/>
        <v>#DIV/0!</v>
      </c>
      <c r="HV642" s="57" t="e">
        <f t="shared" si="1857"/>
        <v>#DIV/0!</v>
      </c>
      <c r="HW642" s="57" t="e">
        <f t="shared" si="1858"/>
        <v>#DIV/0!</v>
      </c>
      <c r="HX642" s="57"/>
      <c r="HY642" s="57" t="e">
        <f t="shared" si="1859"/>
        <v>#DIV/0!</v>
      </c>
      <c r="HZ642" s="57" t="e">
        <f t="shared" si="1860"/>
        <v>#DIV/0!</v>
      </c>
      <c r="IA642" s="57"/>
      <c r="IB642" s="61">
        <f t="shared" si="1861"/>
        <v>0</v>
      </c>
      <c r="IC642" s="57" t="str">
        <f t="shared" si="1862"/>
        <v/>
      </c>
      <c r="ID642" s="42"/>
      <c r="IE642" s="2" t="str">
        <f t="shared" si="1863"/>
        <v/>
      </c>
      <c r="IF642" s="60" t="e">
        <f t="shared" si="1864"/>
        <v>#DIV/0!</v>
      </c>
      <c r="IG642" s="60" t="str">
        <f t="shared" si="1865"/>
        <v/>
      </c>
      <c r="IH642" s="60" t="str">
        <f t="shared" si="1866"/>
        <v>zinco-</v>
      </c>
      <c r="II642" s="60" t="str">
        <f t="shared" si="1867"/>
        <v>mangano-</v>
      </c>
      <c r="IJ642" s="60" t="e">
        <f t="shared" si="1868"/>
        <v>#DIV/0!</v>
      </c>
      <c r="IK642" s="60" t="e">
        <f t="shared" si="1869"/>
        <v>#DIV/0!</v>
      </c>
      <c r="IL642" s="60" t="e">
        <f t="shared" si="1870"/>
        <v>#DIV/0!</v>
      </c>
      <c r="IM642" s="60" t="e">
        <f t="shared" si="1871"/>
        <v>#DIV/0!</v>
      </c>
      <c r="IN642" s="60" t="str">
        <f t="shared" si="1872"/>
        <v/>
      </c>
      <c r="IO642" s="60" t="str">
        <f t="shared" si="1873"/>
        <v/>
      </c>
      <c r="IP642" s="57"/>
      <c r="IQ642" s="57" t="str">
        <f t="shared" si="1874"/>
        <v>ERROR!!</v>
      </c>
    </row>
    <row r="643" spans="24:251">
      <c r="X643" s="29">
        <f t="shared" si="1730"/>
        <v>0</v>
      </c>
      <c r="Y643" s="29">
        <f t="shared" si="1731"/>
        <v>0</v>
      </c>
      <c r="Z643" s="29" t="e">
        <f t="shared" si="1732"/>
        <v>#DIV/0!</v>
      </c>
      <c r="AA643" s="29" t="e">
        <f t="shared" si="1733"/>
        <v>#DIV/0!</v>
      </c>
      <c r="AB643" s="29" t="e">
        <f t="shared" si="1734"/>
        <v>#DIV/0!</v>
      </c>
      <c r="AC643" s="29" t="e">
        <f t="shared" si="1735"/>
        <v>#DIV/0!</v>
      </c>
      <c r="AF643" s="23">
        <v>60.084299999999999</v>
      </c>
      <c r="AG643" s="23">
        <v>79.878799999999998</v>
      </c>
      <c r="AH643" s="23">
        <v>101.96120000000001</v>
      </c>
      <c r="AI643" s="23">
        <v>151.99039999999999</v>
      </c>
      <c r="AJ643" s="23">
        <v>159.69</v>
      </c>
      <c r="AK643" s="23">
        <v>71.846400000000003</v>
      </c>
      <c r="AL643" s="23">
        <v>70.9375</v>
      </c>
      <c r="AM643" s="23">
        <v>40.304400000000001</v>
      </c>
      <c r="AN643" s="23">
        <v>56.077399999999997</v>
      </c>
      <c r="AO643" s="23">
        <v>61.978999999999999</v>
      </c>
      <c r="AP643" s="23">
        <v>94.195999999999998</v>
      </c>
      <c r="AQ643" s="23">
        <v>18.998000000000001</v>
      </c>
      <c r="AR643" s="23">
        <v>35.450000000000003</v>
      </c>
      <c r="AS643" s="23">
        <v>29.88</v>
      </c>
      <c r="AT643" s="23">
        <v>74.691999999999993</v>
      </c>
      <c r="AU643" s="23">
        <v>81.39</v>
      </c>
      <c r="AX643" s="54">
        <f t="shared" si="1736"/>
        <v>0</v>
      </c>
      <c r="AY643" s="54">
        <f t="shared" si="1737"/>
        <v>0</v>
      </c>
      <c r="AZ643" s="54">
        <f t="shared" si="1738"/>
        <v>0</v>
      </c>
      <c r="BA643" s="54">
        <f t="shared" si="1739"/>
        <v>0</v>
      </c>
      <c r="BB643" s="54">
        <f t="shared" si="1740"/>
        <v>0</v>
      </c>
      <c r="BC643" s="54">
        <f t="shared" si="1741"/>
        <v>0</v>
      </c>
      <c r="BD643" s="54">
        <f t="shared" si="1742"/>
        <v>0</v>
      </c>
      <c r="BE643" s="54">
        <f t="shared" si="1743"/>
        <v>0</v>
      </c>
      <c r="BF643" s="54">
        <f t="shared" si="1744"/>
        <v>0</v>
      </c>
      <c r="BG643" s="54">
        <f t="shared" si="1745"/>
        <v>0</v>
      </c>
      <c r="BH643" s="54">
        <f t="shared" si="1746"/>
        <v>0</v>
      </c>
      <c r="BI643" s="54">
        <f t="shared" si="1747"/>
        <v>0</v>
      </c>
      <c r="BJ643" s="54">
        <f t="shared" si="1748"/>
        <v>0</v>
      </c>
      <c r="BK643" s="54">
        <f t="shared" si="1749"/>
        <v>0</v>
      </c>
      <c r="BL643" s="54">
        <f t="shared" si="1750"/>
        <v>0</v>
      </c>
      <c r="BM643" s="42"/>
      <c r="BO643" s="54">
        <f>'Norm-coeff'!$C$2+$AX643*'Norm-coeff'!$D$2+$AY643*'Norm-coeff'!$E$2+$AZ643*'Norm-coeff'!$F$2+$BA643*'Norm-coeff'!$G$2+$BB643*'Norm-coeff'!$H$2+$BC643*'Norm-coeff'!$I$2+$BD643*'Norm-coeff'!$J$2+$BE643*'Norm-coeff'!$K$2+$BF643*'Norm-coeff'!$L$2+$BG643*'Norm-coeff'!$M$2+$BH643*'Norm-coeff'!$N$2+$BI643*'Norm-coeff'!$O$2</f>
        <v>5.4045421474420303</v>
      </c>
      <c r="BP643" s="54">
        <f>'Norm-coeff'!$C$3+$AX643*'Norm-coeff'!$D$3+$AY643*'Norm-coeff'!$E$3+$AZ643*'Norm-coeff'!$F$3+$BA643*'Norm-coeff'!$G$3+$BB643*'Norm-coeff'!$H$3+$BC643*'Norm-coeff'!$I$3+$BD643*'Norm-coeff'!$J$3+$BE643*'Norm-coeff'!$K$3+$BF643*'Norm-coeff'!$L$3+$BG643*'Norm-coeff'!$M$3+$BH643*'Norm-coeff'!$N$3+$BI643*'Norm-coeff'!$O$3</f>
        <v>3.15319116612705</v>
      </c>
      <c r="BQ643" s="54">
        <f>'Norm-coeff'!$C$4+$AX643*'Norm-coeff'!$D$4+$AY643*'Norm-coeff'!$E$4+$AZ643*'Norm-coeff'!$F$4+$BA643*'Norm-coeff'!$G$4+$BB643*'Norm-coeff'!$H$4+$BC643*'Norm-coeff'!$I$4+$BD643*'Norm-coeff'!$J$4+$BE643*'Norm-coeff'!$K$4+$BF643*'Norm-coeff'!$L$4+$BG643*'Norm-coeff'!$M$4+$BH643*'Norm-coeff'!$N$4+$BI643*'Norm-coeff'!$O$4</f>
        <v>1.42115649462768</v>
      </c>
      <c r="BR643" s="54">
        <f>'Norm-coeff'!$C$5+$AX643*'Norm-coeff'!$D$5+$AY643*'Norm-coeff'!$E$5+$AZ643*'Norm-coeff'!$F$5+$BA643*'Norm-coeff'!$G$5+$BB643*'Norm-coeff'!$H$5+$BC643*'Norm-coeff'!$I$5+$BD643*'Norm-coeff'!$J$5+$BE643*'Norm-coeff'!$K$5+$BF643*'Norm-coeff'!$L$5+$BG643*'Norm-coeff'!$M$5+$BH643*'Norm-coeff'!$N$5+$BI643*'Norm-coeff'!$O$5</f>
        <v>1.0553329241296201</v>
      </c>
      <c r="BS643" s="54">
        <f>'Norm-coeff'!$C$6+$AX643*'Norm-coeff'!$D$6+$AY643*'Norm-coeff'!$E$6+$AZ643*'Norm-coeff'!$F$6+$BA643*'Norm-coeff'!$G$6+$BB643*'Norm-coeff'!$H$6+$BC643*'Norm-coeff'!$I$6+$BD643*'Norm-coeff'!$J$6+$BE643*'Norm-coeff'!$K$6+$BF643*'Norm-coeff'!$L$6+$BG643*'Norm-coeff'!$M$6+$BH643*'Norm-coeff'!$N$6+$BI643*'Norm-coeff'!$O$6</f>
        <v>-1.48700885495103E-2</v>
      </c>
      <c r="BT643" s="54">
        <f>'Norm-coeff'!$C$7+$AX643*'Norm-coeff'!$D$7+$AY643*'Norm-coeff'!$E$7+$AZ643*'Norm-coeff'!$F$7+$BA643*'Norm-coeff'!$G$7+$BB643*'Norm-coeff'!$H$7+$BC643*'Norm-coeff'!$I$7+$BD643*'Norm-coeff'!$J$7+$BE643*'Norm-coeff'!$K$7+$BF643*'Norm-coeff'!$L$7+$BG643*'Norm-coeff'!$M$7+$BH643*'Norm-coeff'!$N$7+$BI643*'Norm-coeff'!$O$7</f>
        <v>2.0907583608832998</v>
      </c>
      <c r="BU643" s="54">
        <f>'Norm-coeff'!$C$8+$AX643*'Norm-coeff'!$D$8+$AY643*'Norm-coeff'!$E$8+$AZ643*'Norm-coeff'!$F$8+$BA643*'Norm-coeff'!$G$8+$BB643*'Norm-coeff'!$H$8+$BC643*'Norm-coeff'!$I$8+$BD643*'Norm-coeff'!$J$8+$BE643*'Norm-coeff'!$K$8+$BF643*'Norm-coeff'!$L$8+$BG643*'Norm-coeff'!$M$8+$BH643*'Norm-coeff'!$N$8+$BI643*'Norm-coeff'!$O$8</f>
        <v>0.65894159836244504</v>
      </c>
      <c r="BV643" s="54">
        <f>'Norm-coeff'!$C$9+$AX643*'Norm-coeff'!$D$9+$AY643*'Norm-coeff'!$E$9+$AZ643*'Norm-coeff'!$F$9+$BA643*'Norm-coeff'!$G$9+$BB643*'Norm-coeff'!$H$9+$BC643*'Norm-coeff'!$I$9+$BD643*'Norm-coeff'!$J$9+$BE643*'Norm-coeff'!$K$9+$BF643*'Norm-coeff'!$L$9+$BG643*'Norm-coeff'!$M$9+$BH643*'Norm-coeff'!$N$9+$BI643*'Norm-coeff'!$O$9</f>
        <v>1.48961085014701</v>
      </c>
      <c r="BW643" s="54">
        <f>'Norm-coeff'!$C$10+$AX643*'Norm-coeff'!$D$10+$AY643*'Norm-coeff'!$E$10+$AZ643*'Norm-coeff'!$F$10+$BA643*'Norm-coeff'!$G$10+$BB643*'Norm-coeff'!$H$10+$BC643*'Norm-coeff'!$I$10+$BD643*'Norm-coeff'!$J$10+$BE643*'Norm-coeff'!$K$10+$BF643*'Norm-coeff'!$L$10+$BG643*'Norm-coeff'!$M$10+$BH643*'Norm-coeff'!$N$10+$BI643*'Norm-coeff'!$O$10</f>
        <v>1.42058735749591</v>
      </c>
      <c r="BX643" s="54">
        <f>'Norm-coeff'!$C$11+$AX643*'Norm-coeff'!$D$11+$AY643*'Norm-coeff'!$E$11+$AZ643*'Norm-coeff'!$F$11+$BA643*'Norm-coeff'!$G$11+$BB643*'Norm-coeff'!$H$11+$BC643*'Norm-coeff'!$I$11+$BD643*'Norm-coeff'!$J$11+$BE643*'Norm-coeff'!$K$11+$BF643*'Norm-coeff'!$L$11+$BG643*'Norm-coeff'!$M$11+$BH643*'Norm-coeff'!$N$11+$BI643*'Norm-coeff'!$O$11</f>
        <v>0.221233014421479</v>
      </c>
      <c r="BY643" s="54">
        <f>'Norm-coeff'!$C$12+$AX643*'Norm-coeff'!$D$12+$AY643*'Norm-coeff'!$E$12+$AZ643*'Norm-coeff'!$F$12+$BA643*'Norm-coeff'!$G$12+$BB643*'Norm-coeff'!$H$12+$BC643*'Norm-coeff'!$I$12+$BD643*'Norm-coeff'!$J$12+$BE643*'Norm-coeff'!$K$12+$BF643*'Norm-coeff'!$L$12+$BG643*'Norm-coeff'!$M$12+$BH643*'Norm-coeff'!$N$12+$BI643*'Norm-coeff'!$O$12</f>
        <v>0.283527502056037</v>
      </c>
      <c r="BZ643" s="54">
        <f>'Norm-coeff'!$C$13+$AX643*'Norm-coeff'!$D$13+$AY643*'Norm-coeff'!$E$13+$AZ643*'Norm-coeff'!$F$13+$BA643*'Norm-coeff'!$G$13+$BB643*'Norm-coeff'!$H$13+$BC643*'Norm-coeff'!$I$13+$BD643*'Norm-coeff'!$J$13+$BE643*'Norm-coeff'!$K$13+$BF643*'Norm-coeff'!$L$13+$BG643*'Norm-coeff'!$M$13+$BH643*'Norm-coeff'!$N$13+$BI643*'Norm-coeff'!$O$13</f>
        <v>-4.1864930554451202E-2</v>
      </c>
      <c r="CA643" s="54">
        <f>'Norm-coeff'!$C$14+$AX643*'Norm-coeff'!$D$14+$AY643*'Norm-coeff'!$E$14+$AZ643*'Norm-coeff'!$F$14+$BA643*'Norm-coeff'!$G$14+$BB643*'Norm-coeff'!$H$14+$BC643*'Norm-coeff'!$I$14+$BD643*'Norm-coeff'!$J$14+$BE643*'Norm-coeff'!$K$14+$BF643*'Norm-coeff'!$L$14+$BG643*'Norm-coeff'!$M$14+$BH643*'Norm-coeff'!$N$14+$BI643*'Norm-coeff'!$O$14</f>
        <v>4.2526983164477103</v>
      </c>
      <c r="CC643" s="54">
        <f t="shared" si="1875"/>
        <v>0</v>
      </c>
      <c r="CG643" s="54">
        <f t="shared" si="1751"/>
        <v>0</v>
      </c>
      <c r="CH643" s="54">
        <f t="shared" si="1729"/>
        <v>0</v>
      </c>
      <c r="CI643" s="54">
        <f t="shared" si="1752"/>
        <v>0</v>
      </c>
      <c r="CJ643" s="56">
        <f t="shared" si="1753"/>
        <v>0</v>
      </c>
      <c r="CK643" s="54">
        <f t="shared" si="1754"/>
        <v>0</v>
      </c>
      <c r="CL643" s="54">
        <f t="shared" si="1755"/>
        <v>0</v>
      </c>
      <c r="CM643" s="54">
        <f t="shared" si="1756"/>
        <v>0</v>
      </c>
      <c r="CN643" s="54">
        <f t="shared" si="1757"/>
        <v>0</v>
      </c>
      <c r="CO643" s="54">
        <f t="shared" si="1758"/>
        <v>0</v>
      </c>
      <c r="CP643" s="54">
        <f t="shared" si="1759"/>
        <v>0</v>
      </c>
      <c r="CQ643" s="54">
        <f t="shared" si="1760"/>
        <v>0</v>
      </c>
      <c r="CR643" s="54">
        <f t="shared" si="1761"/>
        <v>0</v>
      </c>
      <c r="CS643" s="54">
        <f t="shared" si="1762"/>
        <v>0</v>
      </c>
      <c r="CU643" s="54">
        <f t="shared" si="1763"/>
        <v>0</v>
      </c>
      <c r="CV643" s="54">
        <f t="shared" si="1764"/>
        <v>0</v>
      </c>
      <c r="CW643" s="54">
        <f t="shared" si="1765"/>
        <v>0</v>
      </c>
      <c r="CX643" s="54">
        <f t="shared" si="1766"/>
        <v>0</v>
      </c>
      <c r="CZ643" s="54">
        <f t="shared" si="1767"/>
        <v>0</v>
      </c>
      <c r="DA643" s="54">
        <f t="shared" si="1768"/>
        <v>0</v>
      </c>
      <c r="DB643" s="54">
        <f t="shared" si="1769"/>
        <v>0</v>
      </c>
      <c r="DC643" s="54">
        <f t="shared" si="1770"/>
        <v>0</v>
      </c>
      <c r="DD643" s="54">
        <f t="shared" si="1771"/>
        <v>0</v>
      </c>
      <c r="DE643" s="54">
        <f t="shared" si="1772"/>
        <v>0</v>
      </c>
      <c r="DF643" s="54">
        <f t="shared" si="1773"/>
        <v>0</v>
      </c>
      <c r="DG643" s="54">
        <f t="shared" si="1774"/>
        <v>2</v>
      </c>
      <c r="DH643" s="71">
        <f t="shared" si="1775"/>
        <v>0</v>
      </c>
      <c r="DI643" s="71">
        <f t="shared" si="1776"/>
        <v>0</v>
      </c>
      <c r="DJ643" s="54">
        <f t="shared" si="1777"/>
        <v>0</v>
      </c>
      <c r="DK643" s="54">
        <f t="shared" si="1778"/>
        <v>2</v>
      </c>
      <c r="DL643" s="4">
        <f t="shared" ref="DL643:DL706" si="1876">DM643+DN643</f>
        <v>0</v>
      </c>
      <c r="DM643" s="3">
        <f t="shared" si="1779"/>
        <v>0</v>
      </c>
      <c r="DN643" s="3">
        <f t="shared" si="1780"/>
        <v>0</v>
      </c>
      <c r="DO643" s="4" t="e">
        <f t="shared" si="1781"/>
        <v>#DIV/0!</v>
      </c>
      <c r="DP643" s="57"/>
      <c r="DQ643" s="57"/>
      <c r="DR643" s="56">
        <f t="shared" ref="DR643:DR706" si="1877">DG643</f>
        <v>2</v>
      </c>
      <c r="DS643" s="56">
        <f t="shared" ref="DS643:DS706" si="1878">DH643</f>
        <v>0</v>
      </c>
      <c r="DT643" s="38">
        <f t="shared" ref="DT643:DT706" si="1879">DI643</f>
        <v>0</v>
      </c>
      <c r="DU643" s="38">
        <f t="shared" si="1782"/>
        <v>2</v>
      </c>
      <c r="DV643" s="38">
        <f t="shared" ref="DV643:DV706" si="1880">DJ643</f>
        <v>0</v>
      </c>
      <c r="DW643" s="39">
        <f t="shared" ref="DW643:DW706" si="1881">CZ643</f>
        <v>0</v>
      </c>
      <c r="DX643" s="39">
        <f t="shared" ref="DX643:DX706" si="1882">DA643</f>
        <v>0</v>
      </c>
      <c r="DY643" s="39">
        <f t="shared" ref="DY643:DY706" si="1883">CY643</f>
        <v>0</v>
      </c>
      <c r="DZ643" s="39">
        <f t="shared" ref="DZ643:DZ706" si="1884">CV643+CW643+CX643</f>
        <v>0</v>
      </c>
      <c r="EA643" s="39">
        <f t="shared" ref="EA643:EA706" si="1885">SUM(CV643:DA643)</f>
        <v>0</v>
      </c>
      <c r="EB643" s="37" t="e">
        <f t="shared" si="1783"/>
        <v>#DIV/0!</v>
      </c>
      <c r="EC643" s="37" t="e">
        <f t="shared" si="1784"/>
        <v>#DIV/0!</v>
      </c>
      <c r="ED643" s="37" t="e">
        <f t="shared" si="1785"/>
        <v>#DIV/0!</v>
      </c>
      <c r="EE643" s="37" t="e">
        <f t="shared" si="1786"/>
        <v>#DIV/0!</v>
      </c>
      <c r="EF643" s="39" t="e">
        <f t="shared" si="1787"/>
        <v>#DIV/0!</v>
      </c>
      <c r="EG643" s="37" t="e">
        <f t="shared" si="1788"/>
        <v>#DIV/0!</v>
      </c>
      <c r="EH643" s="37" t="e">
        <f t="shared" si="1789"/>
        <v>#DIV/0!</v>
      </c>
      <c r="EI643" s="11" t="b">
        <f t="shared" si="1790"/>
        <v>1</v>
      </c>
      <c r="EJ643" s="11" t="b">
        <f t="shared" si="1791"/>
        <v>0</v>
      </c>
      <c r="EK643" s="39" t="e">
        <f t="shared" si="1792"/>
        <v>#DIV/0!</v>
      </c>
      <c r="EL643" s="39" t="e">
        <f t="shared" si="1793"/>
        <v>#DIV/0!</v>
      </c>
      <c r="EM643" s="39" t="e">
        <f t="shared" si="1794"/>
        <v>#DIV/0!</v>
      </c>
      <c r="EN643" s="39" t="e">
        <f t="shared" si="1795"/>
        <v>#DIV/0!</v>
      </c>
      <c r="EO643" s="39" t="e">
        <f t="shared" si="1796"/>
        <v>#DIV/0!</v>
      </c>
      <c r="EP643" s="39" t="e">
        <f t="shared" si="1797"/>
        <v>#DIV/0!</v>
      </c>
      <c r="EQ643" s="39" t="e">
        <f t="shared" si="1798"/>
        <v>#DIV/0!</v>
      </c>
      <c r="ER643" s="39" t="e">
        <f t="shared" si="1799"/>
        <v>#DIV/0!</v>
      </c>
      <c r="ES643" s="58" t="str">
        <f t="shared" si="1800"/>
        <v>(OH,F,Cl)-dominate amphibole</v>
      </c>
      <c r="ET643" s="58" t="e">
        <f t="shared" si="1801"/>
        <v>#N/A</v>
      </c>
      <c r="EU643" s="56">
        <f t="shared" ref="EU643:EU706" si="1886">CV643</f>
        <v>0</v>
      </c>
      <c r="EV643" s="56">
        <f t="shared" ref="EV643:EV706" si="1887">CW643</f>
        <v>0</v>
      </c>
      <c r="EW643" s="56">
        <f t="shared" ref="EW643:EW706" si="1888">CX643</f>
        <v>0</v>
      </c>
      <c r="EX643" s="56">
        <f t="shared" ref="EX643:EX706" si="1889">CQ643</f>
        <v>0</v>
      </c>
      <c r="EY643" s="56">
        <f t="shared" ref="EY643:EY706" si="1890">CS643</f>
        <v>0</v>
      </c>
      <c r="EZ643" s="56">
        <f t="shared" ref="EZ643:EZ706" si="1891">CR643</f>
        <v>0</v>
      </c>
      <c r="FA643" s="39">
        <f t="shared" ref="FA643:FA706" si="1892">CP643</f>
        <v>0</v>
      </c>
      <c r="FB643" s="39">
        <f t="shared" ref="FB643:FB706" si="1893">CO643</f>
        <v>0</v>
      </c>
      <c r="FC643" s="54">
        <f t="shared" ref="FC643:FC706" si="1894">CK643</f>
        <v>0</v>
      </c>
      <c r="FD643" s="54">
        <f t="shared" ref="FD643:FD706" si="1895">CM643</f>
        <v>0</v>
      </c>
      <c r="FE643" s="39">
        <f t="shared" ref="FE643:FE706" si="1896">CN643</f>
        <v>0</v>
      </c>
      <c r="FF643" s="54">
        <f t="shared" ref="FF643:FF706" si="1897">CL643</f>
        <v>0</v>
      </c>
      <c r="FG643" s="39">
        <f t="shared" ref="FG643:FG706" si="1898">CT643</f>
        <v>0</v>
      </c>
      <c r="FH643" s="39">
        <f t="shared" si="1802"/>
        <v>0</v>
      </c>
      <c r="FI643" s="39">
        <f t="shared" si="1803"/>
        <v>0</v>
      </c>
      <c r="FJ643" s="39">
        <f t="shared" si="1804"/>
        <v>0</v>
      </c>
      <c r="FK643" s="39" t="e">
        <f t="shared" si="1805"/>
        <v>#DIV/0!</v>
      </c>
      <c r="FL643" s="39" t="e">
        <f t="shared" si="1806"/>
        <v>#DIV/0!</v>
      </c>
      <c r="FM643" s="39" t="e">
        <f t="shared" si="1807"/>
        <v>#DIV/0!</v>
      </c>
      <c r="FN643" s="39">
        <f t="shared" si="1808"/>
        <v>1</v>
      </c>
      <c r="FO643" s="39">
        <f t="shared" ref="FO643:FO706" si="1899">DC643</f>
        <v>0</v>
      </c>
      <c r="FP643" s="39">
        <f t="shared" ref="FP643:FP706" si="1900">DD643</f>
        <v>0</v>
      </c>
      <c r="FQ643" s="39">
        <f t="shared" ref="FQ643:FQ706" si="1901">DE643</f>
        <v>0</v>
      </c>
      <c r="FR643" s="39">
        <f t="shared" si="1809"/>
        <v>0</v>
      </c>
      <c r="FS643" s="39">
        <f t="shared" si="1810"/>
        <v>0</v>
      </c>
      <c r="FU643" s="39" t="e">
        <f t="shared" si="1811"/>
        <v>#DIV/0!</v>
      </c>
      <c r="FV643" s="39" t="e">
        <f t="shared" si="1812"/>
        <v>#DIV/0!</v>
      </c>
      <c r="FW643" s="39" t="e">
        <f t="shared" si="1813"/>
        <v>#DIV/0!</v>
      </c>
      <c r="FY643" s="39" t="e">
        <f t="shared" si="1814"/>
        <v>#DIV/0!</v>
      </c>
      <c r="FZ643" s="39" t="e">
        <f t="shared" si="1815"/>
        <v>#DIV/0!</v>
      </c>
      <c r="GA643" s="39" t="e">
        <f t="shared" si="1816"/>
        <v>#DIV/0!</v>
      </c>
      <c r="GB643" s="39" t="e">
        <f t="shared" si="1817"/>
        <v>#DIV/0!</v>
      </c>
      <c r="GC643" s="39" t="e">
        <f t="shared" si="1818"/>
        <v>#DIV/0!</v>
      </c>
      <c r="GD643" s="39" t="e">
        <f t="shared" si="1819"/>
        <v>#DIV/0!</v>
      </c>
      <c r="GE643" s="39" t="e">
        <f t="shared" si="1820"/>
        <v>#DIV/0!</v>
      </c>
      <c r="GF643" s="39" t="e">
        <f t="shared" si="1821"/>
        <v>#DIV/0!</v>
      </c>
      <c r="GG643" s="39" t="e">
        <f t="shared" si="1822"/>
        <v>#DIV/0!</v>
      </c>
      <c r="GH643" s="39" t="e">
        <f t="shared" si="1823"/>
        <v>#DIV/0!</v>
      </c>
      <c r="GI643" s="39"/>
      <c r="GJ643" s="39" t="e">
        <f t="shared" si="1824"/>
        <v>#DIV/0!</v>
      </c>
      <c r="GK643" s="39" t="e">
        <f t="shared" si="1825"/>
        <v>#DIV/0!</v>
      </c>
      <c r="GL643" s="39" t="e">
        <f t="shared" si="1826"/>
        <v>#DIV/0!</v>
      </c>
      <c r="GM643" s="39" t="e">
        <f t="shared" si="1827"/>
        <v>#DIV/0!</v>
      </c>
      <c r="GN643" s="39" t="e">
        <f t="shared" si="1828"/>
        <v>#DIV/0!</v>
      </c>
      <c r="GO643" s="57"/>
      <c r="GP643" s="57" t="e">
        <f t="shared" si="1829"/>
        <v>#DIV/0!</v>
      </c>
      <c r="GQ643" s="59" t="e">
        <f t="shared" si="1830"/>
        <v>#DIV/0!</v>
      </c>
      <c r="GR643" s="41" t="e">
        <f t="shared" si="1831"/>
        <v>#DIV/0!</v>
      </c>
      <c r="GS643" s="57" t="e">
        <f t="shared" si="1832"/>
        <v>#DIV/0!</v>
      </c>
      <c r="GT643" s="57" t="e">
        <f t="shared" si="1833"/>
        <v>#DIV/0!</v>
      </c>
      <c r="GU643" s="57" t="e">
        <f t="shared" si="1834"/>
        <v>#DIV/0!</v>
      </c>
      <c r="GV643" s="57"/>
      <c r="GW643" s="42" t="e">
        <f t="shared" si="1835"/>
        <v>#DIV/0!</v>
      </c>
      <c r="GX643" s="42" t="e">
        <f t="shared" si="1836"/>
        <v>#DIV/0!</v>
      </c>
      <c r="GY643" s="42" t="e">
        <f t="shared" si="1837"/>
        <v>#DIV/0!</v>
      </c>
      <c r="GZ643" s="57"/>
      <c r="HA643" s="2" t="e">
        <f t="shared" si="1838"/>
        <v>#DIV/0!</v>
      </c>
      <c r="HB643" s="2" t="e">
        <f t="shared" si="1839"/>
        <v>#DIV/0!</v>
      </c>
      <c r="HC643" s="2" t="e">
        <f t="shared" si="1840"/>
        <v>#DIV/0!</v>
      </c>
      <c r="HD643" s="2" t="e">
        <f t="shared" si="1841"/>
        <v>#DIV/0!</v>
      </c>
      <c r="HE643" s="2" t="e">
        <f t="shared" si="1842"/>
        <v>#DIV/0!</v>
      </c>
      <c r="HF643" s="2" t="e">
        <f t="shared" si="1843"/>
        <v>#DIV/0!</v>
      </c>
      <c r="HG643" s="2" t="e">
        <f t="shared" si="1844"/>
        <v>#DIV/0!</v>
      </c>
      <c r="HH643" s="2" t="e">
        <f t="shared" si="1845"/>
        <v>#DIV/0!</v>
      </c>
      <c r="HI643" s="2" t="e">
        <f t="shared" si="1846"/>
        <v>#DIV/0!</v>
      </c>
      <c r="HJ643" s="11" t="e">
        <f t="shared" si="1847"/>
        <v>#DIV/0!</v>
      </c>
      <c r="HK643" s="60" t="e">
        <f t="shared" si="1848"/>
        <v>#DIV/0!</v>
      </c>
      <c r="HL643" s="57"/>
      <c r="HM643" s="57" t="e">
        <f t="shared" si="1849"/>
        <v>#DIV/0!</v>
      </c>
      <c r="HN643" s="57" t="e">
        <f t="shared" si="1850"/>
        <v>#DIV/0!</v>
      </c>
      <c r="HO643" s="57" t="e">
        <f t="shared" si="1851"/>
        <v>#DIV/0!</v>
      </c>
      <c r="HP643" s="57" t="e">
        <f t="shared" si="1852"/>
        <v>#DIV/0!</v>
      </c>
      <c r="HQ643" s="57" t="e">
        <f t="shared" si="1853"/>
        <v>#DIV/0!</v>
      </c>
      <c r="HR643" s="57"/>
      <c r="HS643" s="57" t="e">
        <f t="shared" si="1854"/>
        <v>#DIV/0!</v>
      </c>
      <c r="HT643" s="57" t="e">
        <f t="shared" si="1855"/>
        <v>#DIV/0!</v>
      </c>
      <c r="HU643" s="57" t="e">
        <f t="shared" si="1856"/>
        <v>#DIV/0!</v>
      </c>
      <c r="HV643" s="57" t="e">
        <f t="shared" si="1857"/>
        <v>#DIV/0!</v>
      </c>
      <c r="HW643" s="57" t="e">
        <f t="shared" si="1858"/>
        <v>#DIV/0!</v>
      </c>
      <c r="HX643" s="57"/>
      <c r="HY643" s="57" t="e">
        <f t="shared" si="1859"/>
        <v>#DIV/0!</v>
      </c>
      <c r="HZ643" s="57" t="e">
        <f t="shared" si="1860"/>
        <v>#DIV/0!</v>
      </c>
      <c r="IA643" s="57"/>
      <c r="IB643" s="61">
        <f t="shared" si="1861"/>
        <v>0</v>
      </c>
      <c r="IC643" s="57" t="str">
        <f t="shared" si="1862"/>
        <v/>
      </c>
      <c r="ID643" s="42"/>
      <c r="IE643" s="2" t="str">
        <f t="shared" si="1863"/>
        <v/>
      </c>
      <c r="IF643" s="60" t="e">
        <f t="shared" si="1864"/>
        <v>#DIV/0!</v>
      </c>
      <c r="IG643" s="60" t="str">
        <f t="shared" si="1865"/>
        <v/>
      </c>
      <c r="IH643" s="60" t="str">
        <f t="shared" si="1866"/>
        <v>zinco-</v>
      </c>
      <c r="II643" s="60" t="str">
        <f t="shared" si="1867"/>
        <v>mangano-</v>
      </c>
      <c r="IJ643" s="60" t="e">
        <f t="shared" si="1868"/>
        <v>#DIV/0!</v>
      </c>
      <c r="IK643" s="60" t="e">
        <f t="shared" si="1869"/>
        <v>#DIV/0!</v>
      </c>
      <c r="IL643" s="60" t="e">
        <f t="shared" si="1870"/>
        <v>#DIV/0!</v>
      </c>
      <c r="IM643" s="60" t="e">
        <f t="shared" si="1871"/>
        <v>#DIV/0!</v>
      </c>
      <c r="IN643" s="60" t="str">
        <f t="shared" si="1872"/>
        <v/>
      </c>
      <c r="IO643" s="60" t="str">
        <f t="shared" si="1873"/>
        <v/>
      </c>
      <c r="IP643" s="57"/>
      <c r="IQ643" s="57" t="str">
        <f t="shared" si="1874"/>
        <v>ERROR!!</v>
      </c>
    </row>
    <row r="644" spans="24:251">
      <c r="X644" s="29">
        <f t="shared" si="1730"/>
        <v>0</v>
      </c>
      <c r="Y644" s="29">
        <f t="shared" si="1731"/>
        <v>0</v>
      </c>
      <c r="Z644" s="29" t="e">
        <f t="shared" si="1732"/>
        <v>#DIV/0!</v>
      </c>
      <c r="AA644" s="29" t="e">
        <f t="shared" si="1733"/>
        <v>#DIV/0!</v>
      </c>
      <c r="AB644" s="29" t="e">
        <f t="shared" si="1734"/>
        <v>#DIV/0!</v>
      </c>
      <c r="AC644" s="29" t="e">
        <f t="shared" si="1735"/>
        <v>#DIV/0!</v>
      </c>
      <c r="AF644" s="23">
        <v>60.084299999999999</v>
      </c>
      <c r="AG644" s="23">
        <v>79.878799999999998</v>
      </c>
      <c r="AH644" s="23">
        <v>101.96120000000001</v>
      </c>
      <c r="AI644" s="23">
        <v>151.99039999999999</v>
      </c>
      <c r="AJ644" s="23">
        <v>159.69</v>
      </c>
      <c r="AK644" s="23">
        <v>71.846400000000003</v>
      </c>
      <c r="AL644" s="23">
        <v>70.9375</v>
      </c>
      <c r="AM644" s="23">
        <v>40.304400000000001</v>
      </c>
      <c r="AN644" s="23">
        <v>56.077399999999997</v>
      </c>
      <c r="AO644" s="23">
        <v>61.978999999999999</v>
      </c>
      <c r="AP644" s="23">
        <v>94.195999999999998</v>
      </c>
      <c r="AQ644" s="23">
        <v>18.998000000000001</v>
      </c>
      <c r="AR644" s="23">
        <v>35.450000000000003</v>
      </c>
      <c r="AS644" s="23">
        <v>29.88</v>
      </c>
      <c r="AT644" s="23">
        <v>74.691999999999993</v>
      </c>
      <c r="AU644" s="23">
        <v>81.39</v>
      </c>
      <c r="AX644" s="54">
        <f t="shared" si="1736"/>
        <v>0</v>
      </c>
      <c r="AY644" s="54">
        <f t="shared" si="1737"/>
        <v>0</v>
      </c>
      <c r="AZ644" s="54">
        <f t="shared" si="1738"/>
        <v>0</v>
      </c>
      <c r="BA644" s="54">
        <f t="shared" si="1739"/>
        <v>0</v>
      </c>
      <c r="BB644" s="54">
        <f t="shared" si="1740"/>
        <v>0</v>
      </c>
      <c r="BC644" s="54">
        <f t="shared" si="1741"/>
        <v>0</v>
      </c>
      <c r="BD644" s="54">
        <f t="shared" si="1742"/>
        <v>0</v>
      </c>
      <c r="BE644" s="54">
        <f t="shared" si="1743"/>
        <v>0</v>
      </c>
      <c r="BF644" s="54">
        <f t="shared" si="1744"/>
        <v>0</v>
      </c>
      <c r="BG644" s="54">
        <f t="shared" si="1745"/>
        <v>0</v>
      </c>
      <c r="BH644" s="54">
        <f t="shared" si="1746"/>
        <v>0</v>
      </c>
      <c r="BI644" s="54">
        <f t="shared" si="1747"/>
        <v>0</v>
      </c>
      <c r="BJ644" s="54">
        <f t="shared" si="1748"/>
        <v>0</v>
      </c>
      <c r="BK644" s="54">
        <f t="shared" si="1749"/>
        <v>0</v>
      </c>
      <c r="BL644" s="54">
        <f t="shared" si="1750"/>
        <v>0</v>
      </c>
      <c r="BM644" s="42"/>
      <c r="BO644" s="54">
        <f>'Norm-coeff'!$C$2+$AX644*'Norm-coeff'!$D$2+$AY644*'Norm-coeff'!$E$2+$AZ644*'Norm-coeff'!$F$2+$BA644*'Norm-coeff'!$G$2+$BB644*'Norm-coeff'!$H$2+$BC644*'Norm-coeff'!$I$2+$BD644*'Norm-coeff'!$J$2+$BE644*'Norm-coeff'!$K$2+$BF644*'Norm-coeff'!$L$2+$BG644*'Norm-coeff'!$M$2+$BH644*'Norm-coeff'!$N$2+$BI644*'Norm-coeff'!$O$2</f>
        <v>5.4045421474420303</v>
      </c>
      <c r="BP644" s="54">
        <f>'Norm-coeff'!$C$3+$AX644*'Norm-coeff'!$D$3+$AY644*'Norm-coeff'!$E$3+$AZ644*'Norm-coeff'!$F$3+$BA644*'Norm-coeff'!$G$3+$BB644*'Norm-coeff'!$H$3+$BC644*'Norm-coeff'!$I$3+$BD644*'Norm-coeff'!$J$3+$BE644*'Norm-coeff'!$K$3+$BF644*'Norm-coeff'!$L$3+$BG644*'Norm-coeff'!$M$3+$BH644*'Norm-coeff'!$N$3+$BI644*'Norm-coeff'!$O$3</f>
        <v>3.15319116612705</v>
      </c>
      <c r="BQ644" s="54">
        <f>'Norm-coeff'!$C$4+$AX644*'Norm-coeff'!$D$4+$AY644*'Norm-coeff'!$E$4+$AZ644*'Norm-coeff'!$F$4+$BA644*'Norm-coeff'!$G$4+$BB644*'Norm-coeff'!$H$4+$BC644*'Norm-coeff'!$I$4+$BD644*'Norm-coeff'!$J$4+$BE644*'Norm-coeff'!$K$4+$BF644*'Norm-coeff'!$L$4+$BG644*'Norm-coeff'!$M$4+$BH644*'Norm-coeff'!$N$4+$BI644*'Norm-coeff'!$O$4</f>
        <v>1.42115649462768</v>
      </c>
      <c r="BR644" s="54">
        <f>'Norm-coeff'!$C$5+$AX644*'Norm-coeff'!$D$5+$AY644*'Norm-coeff'!$E$5+$AZ644*'Norm-coeff'!$F$5+$BA644*'Norm-coeff'!$G$5+$BB644*'Norm-coeff'!$H$5+$BC644*'Norm-coeff'!$I$5+$BD644*'Norm-coeff'!$J$5+$BE644*'Norm-coeff'!$K$5+$BF644*'Norm-coeff'!$L$5+$BG644*'Norm-coeff'!$M$5+$BH644*'Norm-coeff'!$N$5+$BI644*'Norm-coeff'!$O$5</f>
        <v>1.0553329241296201</v>
      </c>
      <c r="BS644" s="54">
        <f>'Norm-coeff'!$C$6+$AX644*'Norm-coeff'!$D$6+$AY644*'Norm-coeff'!$E$6+$AZ644*'Norm-coeff'!$F$6+$BA644*'Norm-coeff'!$G$6+$BB644*'Norm-coeff'!$H$6+$BC644*'Norm-coeff'!$I$6+$BD644*'Norm-coeff'!$J$6+$BE644*'Norm-coeff'!$K$6+$BF644*'Norm-coeff'!$L$6+$BG644*'Norm-coeff'!$M$6+$BH644*'Norm-coeff'!$N$6+$BI644*'Norm-coeff'!$O$6</f>
        <v>-1.48700885495103E-2</v>
      </c>
      <c r="BT644" s="54">
        <f>'Norm-coeff'!$C$7+$AX644*'Norm-coeff'!$D$7+$AY644*'Norm-coeff'!$E$7+$AZ644*'Norm-coeff'!$F$7+$BA644*'Norm-coeff'!$G$7+$BB644*'Norm-coeff'!$H$7+$BC644*'Norm-coeff'!$I$7+$BD644*'Norm-coeff'!$J$7+$BE644*'Norm-coeff'!$K$7+$BF644*'Norm-coeff'!$L$7+$BG644*'Norm-coeff'!$M$7+$BH644*'Norm-coeff'!$N$7+$BI644*'Norm-coeff'!$O$7</f>
        <v>2.0907583608832998</v>
      </c>
      <c r="BU644" s="54">
        <f>'Norm-coeff'!$C$8+$AX644*'Norm-coeff'!$D$8+$AY644*'Norm-coeff'!$E$8+$AZ644*'Norm-coeff'!$F$8+$BA644*'Norm-coeff'!$G$8+$BB644*'Norm-coeff'!$H$8+$BC644*'Norm-coeff'!$I$8+$BD644*'Norm-coeff'!$J$8+$BE644*'Norm-coeff'!$K$8+$BF644*'Norm-coeff'!$L$8+$BG644*'Norm-coeff'!$M$8+$BH644*'Norm-coeff'!$N$8+$BI644*'Norm-coeff'!$O$8</f>
        <v>0.65894159836244504</v>
      </c>
      <c r="BV644" s="54">
        <f>'Norm-coeff'!$C$9+$AX644*'Norm-coeff'!$D$9+$AY644*'Norm-coeff'!$E$9+$AZ644*'Norm-coeff'!$F$9+$BA644*'Norm-coeff'!$G$9+$BB644*'Norm-coeff'!$H$9+$BC644*'Norm-coeff'!$I$9+$BD644*'Norm-coeff'!$J$9+$BE644*'Norm-coeff'!$K$9+$BF644*'Norm-coeff'!$L$9+$BG644*'Norm-coeff'!$M$9+$BH644*'Norm-coeff'!$N$9+$BI644*'Norm-coeff'!$O$9</f>
        <v>1.48961085014701</v>
      </c>
      <c r="BW644" s="54">
        <f>'Norm-coeff'!$C$10+$AX644*'Norm-coeff'!$D$10+$AY644*'Norm-coeff'!$E$10+$AZ644*'Norm-coeff'!$F$10+$BA644*'Norm-coeff'!$G$10+$BB644*'Norm-coeff'!$H$10+$BC644*'Norm-coeff'!$I$10+$BD644*'Norm-coeff'!$J$10+$BE644*'Norm-coeff'!$K$10+$BF644*'Norm-coeff'!$L$10+$BG644*'Norm-coeff'!$M$10+$BH644*'Norm-coeff'!$N$10+$BI644*'Norm-coeff'!$O$10</f>
        <v>1.42058735749591</v>
      </c>
      <c r="BX644" s="54">
        <f>'Norm-coeff'!$C$11+$AX644*'Norm-coeff'!$D$11+$AY644*'Norm-coeff'!$E$11+$AZ644*'Norm-coeff'!$F$11+$BA644*'Norm-coeff'!$G$11+$BB644*'Norm-coeff'!$H$11+$BC644*'Norm-coeff'!$I$11+$BD644*'Norm-coeff'!$J$11+$BE644*'Norm-coeff'!$K$11+$BF644*'Norm-coeff'!$L$11+$BG644*'Norm-coeff'!$M$11+$BH644*'Norm-coeff'!$N$11+$BI644*'Norm-coeff'!$O$11</f>
        <v>0.221233014421479</v>
      </c>
      <c r="BY644" s="54">
        <f>'Norm-coeff'!$C$12+$AX644*'Norm-coeff'!$D$12+$AY644*'Norm-coeff'!$E$12+$AZ644*'Norm-coeff'!$F$12+$BA644*'Norm-coeff'!$G$12+$BB644*'Norm-coeff'!$H$12+$BC644*'Norm-coeff'!$I$12+$BD644*'Norm-coeff'!$J$12+$BE644*'Norm-coeff'!$K$12+$BF644*'Norm-coeff'!$L$12+$BG644*'Norm-coeff'!$M$12+$BH644*'Norm-coeff'!$N$12+$BI644*'Norm-coeff'!$O$12</f>
        <v>0.283527502056037</v>
      </c>
      <c r="BZ644" s="54">
        <f>'Norm-coeff'!$C$13+$AX644*'Norm-coeff'!$D$13+$AY644*'Norm-coeff'!$E$13+$AZ644*'Norm-coeff'!$F$13+$BA644*'Norm-coeff'!$G$13+$BB644*'Norm-coeff'!$H$13+$BC644*'Norm-coeff'!$I$13+$BD644*'Norm-coeff'!$J$13+$BE644*'Norm-coeff'!$K$13+$BF644*'Norm-coeff'!$L$13+$BG644*'Norm-coeff'!$M$13+$BH644*'Norm-coeff'!$N$13+$BI644*'Norm-coeff'!$O$13</f>
        <v>-4.1864930554451202E-2</v>
      </c>
      <c r="CA644" s="54">
        <f>'Norm-coeff'!$C$14+$AX644*'Norm-coeff'!$D$14+$AY644*'Norm-coeff'!$E$14+$AZ644*'Norm-coeff'!$F$14+$BA644*'Norm-coeff'!$G$14+$BB644*'Norm-coeff'!$H$14+$BC644*'Norm-coeff'!$I$14+$BD644*'Norm-coeff'!$J$14+$BE644*'Norm-coeff'!$K$14+$BF644*'Norm-coeff'!$L$14+$BG644*'Norm-coeff'!$M$14+$BH644*'Norm-coeff'!$N$14+$BI644*'Norm-coeff'!$O$14</f>
        <v>4.2526983164477103</v>
      </c>
      <c r="CC644" s="54">
        <f t="shared" si="1875"/>
        <v>0</v>
      </c>
      <c r="CG644" s="54">
        <f t="shared" si="1751"/>
        <v>0</v>
      </c>
      <c r="CH644" s="54">
        <f t="shared" ref="CH644:CH707" si="1902">IF(OR(AZ644&lt;=0,BP644&lt;0),0,BP644)</f>
        <v>0</v>
      </c>
      <c r="CI644" s="54">
        <f t="shared" si="1752"/>
        <v>0</v>
      </c>
      <c r="CJ644" s="56">
        <f t="shared" si="1753"/>
        <v>0</v>
      </c>
      <c r="CK644" s="54">
        <f t="shared" si="1754"/>
        <v>0</v>
      </c>
      <c r="CL644" s="54">
        <f t="shared" si="1755"/>
        <v>0</v>
      </c>
      <c r="CM644" s="54">
        <f t="shared" si="1756"/>
        <v>0</v>
      </c>
      <c r="CN644" s="54">
        <f t="shared" si="1757"/>
        <v>0</v>
      </c>
      <c r="CO644" s="54">
        <f t="shared" si="1758"/>
        <v>0</v>
      </c>
      <c r="CP644" s="54">
        <f t="shared" si="1759"/>
        <v>0</v>
      </c>
      <c r="CQ644" s="54">
        <f t="shared" si="1760"/>
        <v>0</v>
      </c>
      <c r="CR644" s="54">
        <f t="shared" si="1761"/>
        <v>0</v>
      </c>
      <c r="CS644" s="54">
        <f t="shared" si="1762"/>
        <v>0</v>
      </c>
      <c r="CU644" s="54">
        <f t="shared" si="1763"/>
        <v>0</v>
      </c>
      <c r="CV644" s="54">
        <f t="shared" si="1764"/>
        <v>0</v>
      </c>
      <c r="CW644" s="54">
        <f t="shared" si="1765"/>
        <v>0</v>
      </c>
      <c r="CX644" s="54">
        <f t="shared" si="1766"/>
        <v>0</v>
      </c>
      <c r="CZ644" s="54">
        <f t="shared" si="1767"/>
        <v>0</v>
      </c>
      <c r="DA644" s="54">
        <f t="shared" si="1768"/>
        <v>0</v>
      </c>
      <c r="DB644" s="54">
        <f t="shared" si="1769"/>
        <v>0</v>
      </c>
      <c r="DC644" s="54">
        <f t="shared" si="1770"/>
        <v>0</v>
      </c>
      <c r="DD644" s="54">
        <f t="shared" si="1771"/>
        <v>0</v>
      </c>
      <c r="DE644" s="54">
        <f t="shared" si="1772"/>
        <v>0</v>
      </c>
      <c r="DF644" s="54">
        <f t="shared" si="1773"/>
        <v>0</v>
      </c>
      <c r="DG644" s="54">
        <f t="shared" si="1774"/>
        <v>2</v>
      </c>
      <c r="DH644" s="71">
        <f t="shared" si="1775"/>
        <v>0</v>
      </c>
      <c r="DI644" s="71">
        <f t="shared" si="1776"/>
        <v>0</v>
      </c>
      <c r="DJ644" s="54">
        <f t="shared" si="1777"/>
        <v>0</v>
      </c>
      <c r="DK644" s="54">
        <f t="shared" si="1778"/>
        <v>2</v>
      </c>
      <c r="DL644" s="4">
        <f t="shared" si="1876"/>
        <v>0</v>
      </c>
      <c r="DM644" s="3">
        <f t="shared" si="1779"/>
        <v>0</v>
      </c>
      <c r="DN644" s="3">
        <f t="shared" si="1780"/>
        <v>0</v>
      </c>
      <c r="DO644" s="4" t="e">
        <f t="shared" si="1781"/>
        <v>#DIV/0!</v>
      </c>
      <c r="DP644" s="57"/>
      <c r="DQ644" s="57"/>
      <c r="DR644" s="56">
        <f t="shared" si="1877"/>
        <v>2</v>
      </c>
      <c r="DS644" s="56">
        <f t="shared" si="1878"/>
        <v>0</v>
      </c>
      <c r="DT644" s="38">
        <f t="shared" si="1879"/>
        <v>0</v>
      </c>
      <c r="DU644" s="38">
        <f t="shared" si="1782"/>
        <v>2</v>
      </c>
      <c r="DV644" s="38">
        <f t="shared" si="1880"/>
        <v>0</v>
      </c>
      <c r="DW644" s="39">
        <f t="shared" si="1881"/>
        <v>0</v>
      </c>
      <c r="DX644" s="39">
        <f t="shared" si="1882"/>
        <v>0</v>
      </c>
      <c r="DY644" s="39">
        <f t="shared" si="1883"/>
        <v>0</v>
      </c>
      <c r="DZ644" s="39">
        <f t="shared" si="1884"/>
        <v>0</v>
      </c>
      <c r="EA644" s="39">
        <f t="shared" si="1885"/>
        <v>0</v>
      </c>
      <c r="EB644" s="37" t="e">
        <f t="shared" si="1783"/>
        <v>#DIV/0!</v>
      </c>
      <c r="EC644" s="37" t="e">
        <f t="shared" si="1784"/>
        <v>#DIV/0!</v>
      </c>
      <c r="ED644" s="37" t="e">
        <f t="shared" si="1785"/>
        <v>#DIV/0!</v>
      </c>
      <c r="EE644" s="37" t="e">
        <f t="shared" si="1786"/>
        <v>#DIV/0!</v>
      </c>
      <c r="EF644" s="39" t="e">
        <f t="shared" si="1787"/>
        <v>#DIV/0!</v>
      </c>
      <c r="EG644" s="37" t="e">
        <f t="shared" si="1788"/>
        <v>#DIV/0!</v>
      </c>
      <c r="EH644" s="37" t="e">
        <f t="shared" si="1789"/>
        <v>#DIV/0!</v>
      </c>
      <c r="EI644" s="11" t="b">
        <f t="shared" si="1790"/>
        <v>1</v>
      </c>
      <c r="EJ644" s="11" t="b">
        <f t="shared" si="1791"/>
        <v>0</v>
      </c>
      <c r="EK644" s="39" t="e">
        <f t="shared" si="1792"/>
        <v>#DIV/0!</v>
      </c>
      <c r="EL644" s="39" t="e">
        <f t="shared" si="1793"/>
        <v>#DIV/0!</v>
      </c>
      <c r="EM644" s="39" t="e">
        <f t="shared" si="1794"/>
        <v>#DIV/0!</v>
      </c>
      <c r="EN644" s="39" t="e">
        <f t="shared" si="1795"/>
        <v>#DIV/0!</v>
      </c>
      <c r="EO644" s="39" t="e">
        <f t="shared" si="1796"/>
        <v>#DIV/0!</v>
      </c>
      <c r="EP644" s="39" t="e">
        <f t="shared" si="1797"/>
        <v>#DIV/0!</v>
      </c>
      <c r="EQ644" s="39" t="e">
        <f t="shared" si="1798"/>
        <v>#DIV/0!</v>
      </c>
      <c r="ER644" s="39" t="e">
        <f t="shared" si="1799"/>
        <v>#DIV/0!</v>
      </c>
      <c r="ES644" s="58" t="str">
        <f t="shared" si="1800"/>
        <v>(OH,F,Cl)-dominate amphibole</v>
      </c>
      <c r="ET644" s="58" t="e">
        <f t="shared" si="1801"/>
        <v>#N/A</v>
      </c>
      <c r="EU644" s="56">
        <f t="shared" si="1886"/>
        <v>0</v>
      </c>
      <c r="EV644" s="56">
        <f t="shared" si="1887"/>
        <v>0</v>
      </c>
      <c r="EW644" s="56">
        <f t="shared" si="1888"/>
        <v>0</v>
      </c>
      <c r="EX644" s="56">
        <f t="shared" si="1889"/>
        <v>0</v>
      </c>
      <c r="EY644" s="56">
        <f t="shared" si="1890"/>
        <v>0</v>
      </c>
      <c r="EZ644" s="56">
        <f t="shared" si="1891"/>
        <v>0</v>
      </c>
      <c r="FA644" s="39">
        <f t="shared" si="1892"/>
        <v>0</v>
      </c>
      <c r="FB644" s="39">
        <f t="shared" si="1893"/>
        <v>0</v>
      </c>
      <c r="FC644" s="54">
        <f t="shared" si="1894"/>
        <v>0</v>
      </c>
      <c r="FD644" s="54">
        <f t="shared" si="1895"/>
        <v>0</v>
      </c>
      <c r="FE644" s="39">
        <f t="shared" si="1896"/>
        <v>0</v>
      </c>
      <c r="FF644" s="54">
        <f t="shared" si="1897"/>
        <v>0</v>
      </c>
      <c r="FG644" s="39">
        <f t="shared" si="1898"/>
        <v>0</v>
      </c>
      <c r="FH644" s="39">
        <f t="shared" si="1802"/>
        <v>0</v>
      </c>
      <c r="FI644" s="39">
        <f t="shared" si="1803"/>
        <v>0</v>
      </c>
      <c r="FJ644" s="39">
        <f t="shared" si="1804"/>
        <v>0</v>
      </c>
      <c r="FK644" s="39" t="e">
        <f t="shared" si="1805"/>
        <v>#DIV/0!</v>
      </c>
      <c r="FL644" s="39" t="e">
        <f t="shared" si="1806"/>
        <v>#DIV/0!</v>
      </c>
      <c r="FM644" s="39" t="e">
        <f t="shared" si="1807"/>
        <v>#DIV/0!</v>
      </c>
      <c r="FN644" s="39">
        <f t="shared" si="1808"/>
        <v>1</v>
      </c>
      <c r="FO644" s="39">
        <f t="shared" si="1899"/>
        <v>0</v>
      </c>
      <c r="FP644" s="39">
        <f t="shared" si="1900"/>
        <v>0</v>
      </c>
      <c r="FQ644" s="39">
        <f t="shared" si="1901"/>
        <v>0</v>
      </c>
      <c r="FR644" s="39">
        <f t="shared" si="1809"/>
        <v>0</v>
      </c>
      <c r="FS644" s="39">
        <f t="shared" si="1810"/>
        <v>0</v>
      </c>
      <c r="FU644" s="39" t="e">
        <f t="shared" si="1811"/>
        <v>#DIV/0!</v>
      </c>
      <c r="FV644" s="39" t="e">
        <f t="shared" si="1812"/>
        <v>#DIV/0!</v>
      </c>
      <c r="FW644" s="39" t="e">
        <f t="shared" si="1813"/>
        <v>#DIV/0!</v>
      </c>
      <c r="FY644" s="39" t="e">
        <f t="shared" si="1814"/>
        <v>#DIV/0!</v>
      </c>
      <c r="FZ644" s="39" t="e">
        <f t="shared" si="1815"/>
        <v>#DIV/0!</v>
      </c>
      <c r="GA644" s="39" t="e">
        <f t="shared" si="1816"/>
        <v>#DIV/0!</v>
      </c>
      <c r="GB644" s="39" t="e">
        <f t="shared" si="1817"/>
        <v>#DIV/0!</v>
      </c>
      <c r="GC644" s="39" t="e">
        <f t="shared" si="1818"/>
        <v>#DIV/0!</v>
      </c>
      <c r="GD644" s="39" t="e">
        <f t="shared" si="1819"/>
        <v>#DIV/0!</v>
      </c>
      <c r="GE644" s="39" t="e">
        <f t="shared" si="1820"/>
        <v>#DIV/0!</v>
      </c>
      <c r="GF644" s="39" t="e">
        <f t="shared" si="1821"/>
        <v>#DIV/0!</v>
      </c>
      <c r="GG644" s="39" t="e">
        <f t="shared" si="1822"/>
        <v>#DIV/0!</v>
      </c>
      <c r="GH644" s="39" t="e">
        <f t="shared" si="1823"/>
        <v>#DIV/0!</v>
      </c>
      <c r="GI644" s="39"/>
      <c r="GJ644" s="39" t="e">
        <f t="shared" si="1824"/>
        <v>#DIV/0!</v>
      </c>
      <c r="GK644" s="39" t="e">
        <f t="shared" si="1825"/>
        <v>#DIV/0!</v>
      </c>
      <c r="GL644" s="39" t="e">
        <f t="shared" si="1826"/>
        <v>#DIV/0!</v>
      </c>
      <c r="GM644" s="39" t="e">
        <f t="shared" si="1827"/>
        <v>#DIV/0!</v>
      </c>
      <c r="GN644" s="39" t="e">
        <f t="shared" si="1828"/>
        <v>#DIV/0!</v>
      </c>
      <c r="GO644" s="57"/>
      <c r="GP644" s="57" t="e">
        <f t="shared" si="1829"/>
        <v>#DIV/0!</v>
      </c>
      <c r="GQ644" s="59" t="e">
        <f t="shared" si="1830"/>
        <v>#DIV/0!</v>
      </c>
      <c r="GR644" s="41" t="e">
        <f t="shared" si="1831"/>
        <v>#DIV/0!</v>
      </c>
      <c r="GS644" s="57" t="e">
        <f t="shared" si="1832"/>
        <v>#DIV/0!</v>
      </c>
      <c r="GT644" s="57" t="e">
        <f t="shared" si="1833"/>
        <v>#DIV/0!</v>
      </c>
      <c r="GU644" s="57" t="e">
        <f t="shared" si="1834"/>
        <v>#DIV/0!</v>
      </c>
      <c r="GV644" s="57"/>
      <c r="GW644" s="42" t="e">
        <f t="shared" si="1835"/>
        <v>#DIV/0!</v>
      </c>
      <c r="GX644" s="42" t="e">
        <f t="shared" si="1836"/>
        <v>#DIV/0!</v>
      </c>
      <c r="GY644" s="42" t="e">
        <f t="shared" si="1837"/>
        <v>#DIV/0!</v>
      </c>
      <c r="GZ644" s="57"/>
      <c r="HA644" s="2" t="e">
        <f t="shared" si="1838"/>
        <v>#DIV/0!</v>
      </c>
      <c r="HB644" s="2" t="e">
        <f t="shared" si="1839"/>
        <v>#DIV/0!</v>
      </c>
      <c r="HC644" s="2" t="e">
        <f t="shared" si="1840"/>
        <v>#DIV/0!</v>
      </c>
      <c r="HD644" s="2" t="e">
        <f t="shared" si="1841"/>
        <v>#DIV/0!</v>
      </c>
      <c r="HE644" s="2" t="e">
        <f t="shared" si="1842"/>
        <v>#DIV/0!</v>
      </c>
      <c r="HF644" s="2" t="e">
        <f t="shared" si="1843"/>
        <v>#DIV/0!</v>
      </c>
      <c r="HG644" s="2" t="e">
        <f t="shared" si="1844"/>
        <v>#DIV/0!</v>
      </c>
      <c r="HH644" s="2" t="e">
        <f t="shared" si="1845"/>
        <v>#DIV/0!</v>
      </c>
      <c r="HI644" s="2" t="e">
        <f t="shared" si="1846"/>
        <v>#DIV/0!</v>
      </c>
      <c r="HJ644" s="11" t="e">
        <f t="shared" si="1847"/>
        <v>#DIV/0!</v>
      </c>
      <c r="HK644" s="60" t="e">
        <f t="shared" si="1848"/>
        <v>#DIV/0!</v>
      </c>
      <c r="HL644" s="57"/>
      <c r="HM644" s="57" t="e">
        <f t="shared" si="1849"/>
        <v>#DIV/0!</v>
      </c>
      <c r="HN644" s="57" t="e">
        <f t="shared" si="1850"/>
        <v>#DIV/0!</v>
      </c>
      <c r="HO644" s="57" t="e">
        <f t="shared" si="1851"/>
        <v>#DIV/0!</v>
      </c>
      <c r="HP644" s="57" t="e">
        <f t="shared" si="1852"/>
        <v>#DIV/0!</v>
      </c>
      <c r="HQ644" s="57" t="e">
        <f t="shared" si="1853"/>
        <v>#DIV/0!</v>
      </c>
      <c r="HR644" s="57"/>
      <c r="HS644" s="57" t="e">
        <f t="shared" si="1854"/>
        <v>#DIV/0!</v>
      </c>
      <c r="HT644" s="57" t="e">
        <f t="shared" si="1855"/>
        <v>#DIV/0!</v>
      </c>
      <c r="HU644" s="57" t="e">
        <f t="shared" si="1856"/>
        <v>#DIV/0!</v>
      </c>
      <c r="HV644" s="57" t="e">
        <f t="shared" si="1857"/>
        <v>#DIV/0!</v>
      </c>
      <c r="HW644" s="57" t="e">
        <f t="shared" si="1858"/>
        <v>#DIV/0!</v>
      </c>
      <c r="HX644" s="57"/>
      <c r="HY644" s="57" t="e">
        <f t="shared" si="1859"/>
        <v>#DIV/0!</v>
      </c>
      <c r="HZ644" s="57" t="e">
        <f t="shared" si="1860"/>
        <v>#DIV/0!</v>
      </c>
      <c r="IA644" s="57"/>
      <c r="IB644" s="61">
        <f t="shared" si="1861"/>
        <v>0</v>
      </c>
      <c r="IC644" s="57" t="str">
        <f t="shared" si="1862"/>
        <v/>
      </c>
      <c r="ID644" s="42"/>
      <c r="IE644" s="2" t="str">
        <f t="shared" si="1863"/>
        <v/>
      </c>
      <c r="IF644" s="60" t="e">
        <f t="shared" si="1864"/>
        <v>#DIV/0!</v>
      </c>
      <c r="IG644" s="60" t="str">
        <f t="shared" si="1865"/>
        <v/>
      </c>
      <c r="IH644" s="60" t="str">
        <f t="shared" si="1866"/>
        <v>zinco-</v>
      </c>
      <c r="II644" s="60" t="str">
        <f t="shared" si="1867"/>
        <v>mangano-</v>
      </c>
      <c r="IJ644" s="60" t="e">
        <f t="shared" si="1868"/>
        <v>#DIV/0!</v>
      </c>
      <c r="IK644" s="60" t="e">
        <f t="shared" si="1869"/>
        <v>#DIV/0!</v>
      </c>
      <c r="IL644" s="60" t="e">
        <f t="shared" si="1870"/>
        <v>#DIV/0!</v>
      </c>
      <c r="IM644" s="60" t="e">
        <f t="shared" si="1871"/>
        <v>#DIV/0!</v>
      </c>
      <c r="IN644" s="60" t="str">
        <f t="shared" si="1872"/>
        <v/>
      </c>
      <c r="IO644" s="60" t="str">
        <f t="shared" si="1873"/>
        <v/>
      </c>
      <c r="IP644" s="57"/>
      <c r="IQ644" s="57" t="str">
        <f t="shared" si="1874"/>
        <v>ERROR!!</v>
      </c>
    </row>
    <row r="645" spans="24:251">
      <c r="X645" s="29">
        <f t="shared" si="1730"/>
        <v>0</v>
      </c>
      <c r="Y645" s="29">
        <f t="shared" si="1731"/>
        <v>0</v>
      </c>
      <c r="Z645" s="29" t="e">
        <f t="shared" si="1732"/>
        <v>#DIV/0!</v>
      </c>
      <c r="AA645" s="29" t="e">
        <f t="shared" si="1733"/>
        <v>#DIV/0!</v>
      </c>
      <c r="AB645" s="29" t="e">
        <f t="shared" si="1734"/>
        <v>#DIV/0!</v>
      </c>
      <c r="AC645" s="29" t="e">
        <f t="shared" si="1735"/>
        <v>#DIV/0!</v>
      </c>
      <c r="AF645" s="23">
        <v>60.084299999999999</v>
      </c>
      <c r="AG645" s="23">
        <v>79.878799999999998</v>
      </c>
      <c r="AH645" s="23">
        <v>101.96120000000001</v>
      </c>
      <c r="AI645" s="23">
        <v>151.99039999999999</v>
      </c>
      <c r="AJ645" s="23">
        <v>159.69</v>
      </c>
      <c r="AK645" s="23">
        <v>71.846400000000003</v>
      </c>
      <c r="AL645" s="23">
        <v>70.9375</v>
      </c>
      <c r="AM645" s="23">
        <v>40.304400000000001</v>
      </c>
      <c r="AN645" s="23">
        <v>56.077399999999997</v>
      </c>
      <c r="AO645" s="23">
        <v>61.978999999999999</v>
      </c>
      <c r="AP645" s="23">
        <v>94.195999999999998</v>
      </c>
      <c r="AQ645" s="23">
        <v>18.998000000000001</v>
      </c>
      <c r="AR645" s="23">
        <v>35.450000000000003</v>
      </c>
      <c r="AS645" s="23">
        <v>29.88</v>
      </c>
      <c r="AT645" s="23">
        <v>74.691999999999993</v>
      </c>
      <c r="AU645" s="23">
        <v>81.39</v>
      </c>
      <c r="AX645" s="54">
        <f t="shared" si="1736"/>
        <v>0</v>
      </c>
      <c r="AY645" s="54">
        <f t="shared" si="1737"/>
        <v>0</v>
      </c>
      <c r="AZ645" s="54">
        <f t="shared" si="1738"/>
        <v>0</v>
      </c>
      <c r="BA645" s="54">
        <f t="shared" si="1739"/>
        <v>0</v>
      </c>
      <c r="BB645" s="54">
        <f t="shared" si="1740"/>
        <v>0</v>
      </c>
      <c r="BC645" s="54">
        <f t="shared" si="1741"/>
        <v>0</v>
      </c>
      <c r="BD645" s="54">
        <f t="shared" si="1742"/>
        <v>0</v>
      </c>
      <c r="BE645" s="54">
        <f t="shared" si="1743"/>
        <v>0</v>
      </c>
      <c r="BF645" s="54">
        <f t="shared" si="1744"/>
        <v>0</v>
      </c>
      <c r="BG645" s="54">
        <f t="shared" si="1745"/>
        <v>0</v>
      </c>
      <c r="BH645" s="54">
        <f t="shared" si="1746"/>
        <v>0</v>
      </c>
      <c r="BI645" s="54">
        <f t="shared" si="1747"/>
        <v>0</v>
      </c>
      <c r="BJ645" s="54">
        <f t="shared" si="1748"/>
        <v>0</v>
      </c>
      <c r="BK645" s="54">
        <f t="shared" si="1749"/>
        <v>0</v>
      </c>
      <c r="BL645" s="54">
        <f t="shared" si="1750"/>
        <v>0</v>
      </c>
      <c r="BM645" s="42"/>
      <c r="BO645" s="54">
        <f>'Norm-coeff'!$C$2+$AX645*'Norm-coeff'!$D$2+$AY645*'Norm-coeff'!$E$2+$AZ645*'Norm-coeff'!$F$2+$BA645*'Norm-coeff'!$G$2+$BB645*'Norm-coeff'!$H$2+$BC645*'Norm-coeff'!$I$2+$BD645*'Norm-coeff'!$J$2+$BE645*'Norm-coeff'!$K$2+$BF645*'Norm-coeff'!$L$2+$BG645*'Norm-coeff'!$M$2+$BH645*'Norm-coeff'!$N$2+$BI645*'Norm-coeff'!$O$2</f>
        <v>5.4045421474420303</v>
      </c>
      <c r="BP645" s="54">
        <f>'Norm-coeff'!$C$3+$AX645*'Norm-coeff'!$D$3+$AY645*'Norm-coeff'!$E$3+$AZ645*'Norm-coeff'!$F$3+$BA645*'Norm-coeff'!$G$3+$BB645*'Norm-coeff'!$H$3+$BC645*'Norm-coeff'!$I$3+$BD645*'Norm-coeff'!$J$3+$BE645*'Norm-coeff'!$K$3+$BF645*'Norm-coeff'!$L$3+$BG645*'Norm-coeff'!$M$3+$BH645*'Norm-coeff'!$N$3+$BI645*'Norm-coeff'!$O$3</f>
        <v>3.15319116612705</v>
      </c>
      <c r="BQ645" s="54">
        <f>'Norm-coeff'!$C$4+$AX645*'Norm-coeff'!$D$4+$AY645*'Norm-coeff'!$E$4+$AZ645*'Norm-coeff'!$F$4+$BA645*'Norm-coeff'!$G$4+$BB645*'Norm-coeff'!$H$4+$BC645*'Norm-coeff'!$I$4+$BD645*'Norm-coeff'!$J$4+$BE645*'Norm-coeff'!$K$4+$BF645*'Norm-coeff'!$L$4+$BG645*'Norm-coeff'!$M$4+$BH645*'Norm-coeff'!$N$4+$BI645*'Norm-coeff'!$O$4</f>
        <v>1.42115649462768</v>
      </c>
      <c r="BR645" s="54">
        <f>'Norm-coeff'!$C$5+$AX645*'Norm-coeff'!$D$5+$AY645*'Norm-coeff'!$E$5+$AZ645*'Norm-coeff'!$F$5+$BA645*'Norm-coeff'!$G$5+$BB645*'Norm-coeff'!$H$5+$BC645*'Norm-coeff'!$I$5+$BD645*'Norm-coeff'!$J$5+$BE645*'Norm-coeff'!$K$5+$BF645*'Norm-coeff'!$L$5+$BG645*'Norm-coeff'!$M$5+$BH645*'Norm-coeff'!$N$5+$BI645*'Norm-coeff'!$O$5</f>
        <v>1.0553329241296201</v>
      </c>
      <c r="BS645" s="54">
        <f>'Norm-coeff'!$C$6+$AX645*'Norm-coeff'!$D$6+$AY645*'Norm-coeff'!$E$6+$AZ645*'Norm-coeff'!$F$6+$BA645*'Norm-coeff'!$G$6+$BB645*'Norm-coeff'!$H$6+$BC645*'Norm-coeff'!$I$6+$BD645*'Norm-coeff'!$J$6+$BE645*'Norm-coeff'!$K$6+$BF645*'Norm-coeff'!$L$6+$BG645*'Norm-coeff'!$M$6+$BH645*'Norm-coeff'!$N$6+$BI645*'Norm-coeff'!$O$6</f>
        <v>-1.48700885495103E-2</v>
      </c>
      <c r="BT645" s="54">
        <f>'Norm-coeff'!$C$7+$AX645*'Norm-coeff'!$D$7+$AY645*'Norm-coeff'!$E$7+$AZ645*'Norm-coeff'!$F$7+$BA645*'Norm-coeff'!$G$7+$BB645*'Norm-coeff'!$H$7+$BC645*'Norm-coeff'!$I$7+$BD645*'Norm-coeff'!$J$7+$BE645*'Norm-coeff'!$K$7+$BF645*'Norm-coeff'!$L$7+$BG645*'Norm-coeff'!$M$7+$BH645*'Norm-coeff'!$N$7+$BI645*'Norm-coeff'!$O$7</f>
        <v>2.0907583608832998</v>
      </c>
      <c r="BU645" s="54">
        <f>'Norm-coeff'!$C$8+$AX645*'Norm-coeff'!$D$8+$AY645*'Norm-coeff'!$E$8+$AZ645*'Norm-coeff'!$F$8+$BA645*'Norm-coeff'!$G$8+$BB645*'Norm-coeff'!$H$8+$BC645*'Norm-coeff'!$I$8+$BD645*'Norm-coeff'!$J$8+$BE645*'Norm-coeff'!$K$8+$BF645*'Norm-coeff'!$L$8+$BG645*'Norm-coeff'!$M$8+$BH645*'Norm-coeff'!$N$8+$BI645*'Norm-coeff'!$O$8</f>
        <v>0.65894159836244504</v>
      </c>
      <c r="BV645" s="54">
        <f>'Norm-coeff'!$C$9+$AX645*'Norm-coeff'!$D$9+$AY645*'Norm-coeff'!$E$9+$AZ645*'Norm-coeff'!$F$9+$BA645*'Norm-coeff'!$G$9+$BB645*'Norm-coeff'!$H$9+$BC645*'Norm-coeff'!$I$9+$BD645*'Norm-coeff'!$J$9+$BE645*'Norm-coeff'!$K$9+$BF645*'Norm-coeff'!$L$9+$BG645*'Norm-coeff'!$M$9+$BH645*'Norm-coeff'!$N$9+$BI645*'Norm-coeff'!$O$9</f>
        <v>1.48961085014701</v>
      </c>
      <c r="BW645" s="54">
        <f>'Norm-coeff'!$C$10+$AX645*'Norm-coeff'!$D$10+$AY645*'Norm-coeff'!$E$10+$AZ645*'Norm-coeff'!$F$10+$BA645*'Norm-coeff'!$G$10+$BB645*'Norm-coeff'!$H$10+$BC645*'Norm-coeff'!$I$10+$BD645*'Norm-coeff'!$J$10+$BE645*'Norm-coeff'!$K$10+$BF645*'Norm-coeff'!$L$10+$BG645*'Norm-coeff'!$M$10+$BH645*'Norm-coeff'!$N$10+$BI645*'Norm-coeff'!$O$10</f>
        <v>1.42058735749591</v>
      </c>
      <c r="BX645" s="54">
        <f>'Norm-coeff'!$C$11+$AX645*'Norm-coeff'!$D$11+$AY645*'Norm-coeff'!$E$11+$AZ645*'Norm-coeff'!$F$11+$BA645*'Norm-coeff'!$G$11+$BB645*'Norm-coeff'!$H$11+$BC645*'Norm-coeff'!$I$11+$BD645*'Norm-coeff'!$J$11+$BE645*'Norm-coeff'!$K$11+$BF645*'Norm-coeff'!$L$11+$BG645*'Norm-coeff'!$M$11+$BH645*'Norm-coeff'!$N$11+$BI645*'Norm-coeff'!$O$11</f>
        <v>0.221233014421479</v>
      </c>
      <c r="BY645" s="54">
        <f>'Norm-coeff'!$C$12+$AX645*'Norm-coeff'!$D$12+$AY645*'Norm-coeff'!$E$12+$AZ645*'Norm-coeff'!$F$12+$BA645*'Norm-coeff'!$G$12+$BB645*'Norm-coeff'!$H$12+$BC645*'Norm-coeff'!$I$12+$BD645*'Norm-coeff'!$J$12+$BE645*'Norm-coeff'!$K$12+$BF645*'Norm-coeff'!$L$12+$BG645*'Norm-coeff'!$M$12+$BH645*'Norm-coeff'!$N$12+$BI645*'Norm-coeff'!$O$12</f>
        <v>0.283527502056037</v>
      </c>
      <c r="BZ645" s="54">
        <f>'Norm-coeff'!$C$13+$AX645*'Norm-coeff'!$D$13+$AY645*'Norm-coeff'!$E$13+$AZ645*'Norm-coeff'!$F$13+$BA645*'Norm-coeff'!$G$13+$BB645*'Norm-coeff'!$H$13+$BC645*'Norm-coeff'!$I$13+$BD645*'Norm-coeff'!$J$13+$BE645*'Norm-coeff'!$K$13+$BF645*'Norm-coeff'!$L$13+$BG645*'Norm-coeff'!$M$13+$BH645*'Norm-coeff'!$N$13+$BI645*'Norm-coeff'!$O$13</f>
        <v>-4.1864930554451202E-2</v>
      </c>
      <c r="CA645" s="54">
        <f>'Norm-coeff'!$C$14+$AX645*'Norm-coeff'!$D$14+$AY645*'Norm-coeff'!$E$14+$AZ645*'Norm-coeff'!$F$14+$BA645*'Norm-coeff'!$G$14+$BB645*'Norm-coeff'!$H$14+$BC645*'Norm-coeff'!$I$14+$BD645*'Norm-coeff'!$J$14+$BE645*'Norm-coeff'!$K$14+$BF645*'Norm-coeff'!$L$14+$BG645*'Norm-coeff'!$M$14+$BH645*'Norm-coeff'!$N$14+$BI645*'Norm-coeff'!$O$14</f>
        <v>4.2526983164477103</v>
      </c>
      <c r="CC645" s="54">
        <f t="shared" si="1875"/>
        <v>0</v>
      </c>
      <c r="CG645" s="54">
        <f t="shared" si="1751"/>
        <v>0</v>
      </c>
      <c r="CH645" s="54">
        <f t="shared" si="1902"/>
        <v>0</v>
      </c>
      <c r="CI645" s="54">
        <f t="shared" si="1752"/>
        <v>0</v>
      </c>
      <c r="CJ645" s="56">
        <f t="shared" si="1753"/>
        <v>0</v>
      </c>
      <c r="CK645" s="54">
        <f t="shared" si="1754"/>
        <v>0</v>
      </c>
      <c r="CL645" s="54">
        <f t="shared" si="1755"/>
        <v>0</v>
      </c>
      <c r="CM645" s="54">
        <f t="shared" si="1756"/>
        <v>0</v>
      </c>
      <c r="CN645" s="54">
        <f t="shared" si="1757"/>
        <v>0</v>
      </c>
      <c r="CO645" s="54">
        <f t="shared" si="1758"/>
        <v>0</v>
      </c>
      <c r="CP645" s="54">
        <f t="shared" si="1759"/>
        <v>0</v>
      </c>
      <c r="CQ645" s="54">
        <f t="shared" si="1760"/>
        <v>0</v>
      </c>
      <c r="CR645" s="54">
        <f t="shared" si="1761"/>
        <v>0</v>
      </c>
      <c r="CS645" s="54">
        <f t="shared" si="1762"/>
        <v>0</v>
      </c>
      <c r="CU645" s="54">
        <f t="shared" si="1763"/>
        <v>0</v>
      </c>
      <c r="CV645" s="54">
        <f t="shared" si="1764"/>
        <v>0</v>
      </c>
      <c r="CW645" s="54">
        <f t="shared" si="1765"/>
        <v>0</v>
      </c>
      <c r="CX645" s="54">
        <f t="shared" si="1766"/>
        <v>0</v>
      </c>
      <c r="CZ645" s="54">
        <f t="shared" si="1767"/>
        <v>0</v>
      </c>
      <c r="DA645" s="54">
        <f t="shared" si="1768"/>
        <v>0</v>
      </c>
      <c r="DB645" s="54">
        <f t="shared" si="1769"/>
        <v>0</v>
      </c>
      <c r="DC645" s="54">
        <f t="shared" si="1770"/>
        <v>0</v>
      </c>
      <c r="DD645" s="54">
        <f t="shared" si="1771"/>
        <v>0</v>
      </c>
      <c r="DE645" s="54">
        <f t="shared" si="1772"/>
        <v>0</v>
      </c>
      <c r="DF645" s="54">
        <f t="shared" si="1773"/>
        <v>0</v>
      </c>
      <c r="DG645" s="54">
        <f t="shared" si="1774"/>
        <v>2</v>
      </c>
      <c r="DH645" s="71">
        <f t="shared" si="1775"/>
        <v>0</v>
      </c>
      <c r="DI645" s="71">
        <f t="shared" si="1776"/>
        <v>0</v>
      </c>
      <c r="DJ645" s="54">
        <f t="shared" si="1777"/>
        <v>0</v>
      </c>
      <c r="DK645" s="54">
        <f t="shared" si="1778"/>
        <v>2</v>
      </c>
      <c r="DL645" s="4">
        <f t="shared" si="1876"/>
        <v>0</v>
      </c>
      <c r="DM645" s="3">
        <f t="shared" si="1779"/>
        <v>0</v>
      </c>
      <c r="DN645" s="3">
        <f t="shared" si="1780"/>
        <v>0</v>
      </c>
      <c r="DO645" s="4" t="e">
        <f t="shared" si="1781"/>
        <v>#DIV/0!</v>
      </c>
      <c r="DP645" s="57"/>
      <c r="DQ645" s="57"/>
      <c r="DR645" s="56">
        <f t="shared" si="1877"/>
        <v>2</v>
      </c>
      <c r="DS645" s="56">
        <f t="shared" si="1878"/>
        <v>0</v>
      </c>
      <c r="DT645" s="38">
        <f t="shared" si="1879"/>
        <v>0</v>
      </c>
      <c r="DU645" s="38">
        <f t="shared" si="1782"/>
        <v>2</v>
      </c>
      <c r="DV645" s="38">
        <f t="shared" si="1880"/>
        <v>0</v>
      </c>
      <c r="DW645" s="39">
        <f t="shared" si="1881"/>
        <v>0</v>
      </c>
      <c r="DX645" s="39">
        <f t="shared" si="1882"/>
        <v>0</v>
      </c>
      <c r="DY645" s="39">
        <f t="shared" si="1883"/>
        <v>0</v>
      </c>
      <c r="DZ645" s="39">
        <f t="shared" si="1884"/>
        <v>0</v>
      </c>
      <c r="EA645" s="39">
        <f t="shared" si="1885"/>
        <v>0</v>
      </c>
      <c r="EB645" s="37" t="e">
        <f t="shared" si="1783"/>
        <v>#DIV/0!</v>
      </c>
      <c r="EC645" s="37" t="e">
        <f t="shared" si="1784"/>
        <v>#DIV/0!</v>
      </c>
      <c r="ED645" s="37" t="e">
        <f t="shared" si="1785"/>
        <v>#DIV/0!</v>
      </c>
      <c r="EE645" s="37" t="e">
        <f t="shared" si="1786"/>
        <v>#DIV/0!</v>
      </c>
      <c r="EF645" s="39" t="e">
        <f t="shared" si="1787"/>
        <v>#DIV/0!</v>
      </c>
      <c r="EG645" s="37" t="e">
        <f t="shared" si="1788"/>
        <v>#DIV/0!</v>
      </c>
      <c r="EH645" s="37" t="e">
        <f t="shared" si="1789"/>
        <v>#DIV/0!</v>
      </c>
      <c r="EI645" s="11" t="b">
        <f t="shared" si="1790"/>
        <v>1</v>
      </c>
      <c r="EJ645" s="11" t="b">
        <f t="shared" si="1791"/>
        <v>0</v>
      </c>
      <c r="EK645" s="39" t="e">
        <f t="shared" si="1792"/>
        <v>#DIV/0!</v>
      </c>
      <c r="EL645" s="39" t="e">
        <f t="shared" si="1793"/>
        <v>#DIV/0!</v>
      </c>
      <c r="EM645" s="39" t="e">
        <f t="shared" si="1794"/>
        <v>#DIV/0!</v>
      </c>
      <c r="EN645" s="39" t="e">
        <f t="shared" si="1795"/>
        <v>#DIV/0!</v>
      </c>
      <c r="EO645" s="39" t="e">
        <f t="shared" si="1796"/>
        <v>#DIV/0!</v>
      </c>
      <c r="EP645" s="39" t="e">
        <f t="shared" si="1797"/>
        <v>#DIV/0!</v>
      </c>
      <c r="EQ645" s="39" t="e">
        <f t="shared" si="1798"/>
        <v>#DIV/0!</v>
      </c>
      <c r="ER645" s="39" t="e">
        <f t="shared" si="1799"/>
        <v>#DIV/0!</v>
      </c>
      <c r="ES645" s="58" t="str">
        <f t="shared" si="1800"/>
        <v>(OH,F,Cl)-dominate amphibole</v>
      </c>
      <c r="ET645" s="58" t="e">
        <f t="shared" si="1801"/>
        <v>#N/A</v>
      </c>
      <c r="EU645" s="56">
        <f t="shared" si="1886"/>
        <v>0</v>
      </c>
      <c r="EV645" s="56">
        <f t="shared" si="1887"/>
        <v>0</v>
      </c>
      <c r="EW645" s="56">
        <f t="shared" si="1888"/>
        <v>0</v>
      </c>
      <c r="EX645" s="56">
        <f t="shared" si="1889"/>
        <v>0</v>
      </c>
      <c r="EY645" s="56">
        <f t="shared" si="1890"/>
        <v>0</v>
      </c>
      <c r="EZ645" s="56">
        <f t="shared" si="1891"/>
        <v>0</v>
      </c>
      <c r="FA645" s="39">
        <f t="shared" si="1892"/>
        <v>0</v>
      </c>
      <c r="FB645" s="39">
        <f t="shared" si="1893"/>
        <v>0</v>
      </c>
      <c r="FC645" s="54">
        <f t="shared" si="1894"/>
        <v>0</v>
      </c>
      <c r="FD645" s="54">
        <f t="shared" si="1895"/>
        <v>0</v>
      </c>
      <c r="FE645" s="39">
        <f t="shared" si="1896"/>
        <v>0</v>
      </c>
      <c r="FF645" s="54">
        <f t="shared" si="1897"/>
        <v>0</v>
      </c>
      <c r="FG645" s="39">
        <f t="shared" si="1898"/>
        <v>0</v>
      </c>
      <c r="FH645" s="39">
        <f t="shared" si="1802"/>
        <v>0</v>
      </c>
      <c r="FI645" s="39">
        <f t="shared" si="1803"/>
        <v>0</v>
      </c>
      <c r="FJ645" s="39">
        <f t="shared" si="1804"/>
        <v>0</v>
      </c>
      <c r="FK645" s="39" t="e">
        <f t="shared" si="1805"/>
        <v>#DIV/0!</v>
      </c>
      <c r="FL645" s="39" t="e">
        <f t="shared" si="1806"/>
        <v>#DIV/0!</v>
      </c>
      <c r="FM645" s="39" t="e">
        <f t="shared" si="1807"/>
        <v>#DIV/0!</v>
      </c>
      <c r="FN645" s="39">
        <f t="shared" si="1808"/>
        <v>1</v>
      </c>
      <c r="FO645" s="39">
        <f t="shared" si="1899"/>
        <v>0</v>
      </c>
      <c r="FP645" s="39">
        <f t="shared" si="1900"/>
        <v>0</v>
      </c>
      <c r="FQ645" s="39">
        <f t="shared" si="1901"/>
        <v>0</v>
      </c>
      <c r="FR645" s="39">
        <f t="shared" si="1809"/>
        <v>0</v>
      </c>
      <c r="FS645" s="39">
        <f t="shared" si="1810"/>
        <v>0</v>
      </c>
      <c r="FU645" s="39" t="e">
        <f t="shared" si="1811"/>
        <v>#DIV/0!</v>
      </c>
      <c r="FV645" s="39" t="e">
        <f t="shared" si="1812"/>
        <v>#DIV/0!</v>
      </c>
      <c r="FW645" s="39" t="e">
        <f t="shared" si="1813"/>
        <v>#DIV/0!</v>
      </c>
      <c r="FY645" s="39" t="e">
        <f t="shared" si="1814"/>
        <v>#DIV/0!</v>
      </c>
      <c r="FZ645" s="39" t="e">
        <f t="shared" si="1815"/>
        <v>#DIV/0!</v>
      </c>
      <c r="GA645" s="39" t="e">
        <f t="shared" si="1816"/>
        <v>#DIV/0!</v>
      </c>
      <c r="GB645" s="39" t="e">
        <f t="shared" si="1817"/>
        <v>#DIV/0!</v>
      </c>
      <c r="GC645" s="39" t="e">
        <f t="shared" si="1818"/>
        <v>#DIV/0!</v>
      </c>
      <c r="GD645" s="39" t="e">
        <f t="shared" si="1819"/>
        <v>#DIV/0!</v>
      </c>
      <c r="GE645" s="39" t="e">
        <f t="shared" si="1820"/>
        <v>#DIV/0!</v>
      </c>
      <c r="GF645" s="39" t="e">
        <f t="shared" si="1821"/>
        <v>#DIV/0!</v>
      </c>
      <c r="GG645" s="39" t="e">
        <f t="shared" si="1822"/>
        <v>#DIV/0!</v>
      </c>
      <c r="GH645" s="39" t="e">
        <f t="shared" si="1823"/>
        <v>#DIV/0!</v>
      </c>
      <c r="GI645" s="39"/>
      <c r="GJ645" s="39" t="e">
        <f t="shared" si="1824"/>
        <v>#DIV/0!</v>
      </c>
      <c r="GK645" s="39" t="e">
        <f t="shared" si="1825"/>
        <v>#DIV/0!</v>
      </c>
      <c r="GL645" s="39" t="e">
        <f t="shared" si="1826"/>
        <v>#DIV/0!</v>
      </c>
      <c r="GM645" s="39" t="e">
        <f t="shared" si="1827"/>
        <v>#DIV/0!</v>
      </c>
      <c r="GN645" s="39" t="e">
        <f t="shared" si="1828"/>
        <v>#DIV/0!</v>
      </c>
      <c r="GO645" s="57"/>
      <c r="GP645" s="57" t="e">
        <f t="shared" si="1829"/>
        <v>#DIV/0!</v>
      </c>
      <c r="GQ645" s="59" t="e">
        <f t="shared" si="1830"/>
        <v>#DIV/0!</v>
      </c>
      <c r="GR645" s="41" t="e">
        <f t="shared" si="1831"/>
        <v>#DIV/0!</v>
      </c>
      <c r="GS645" s="57" t="e">
        <f t="shared" si="1832"/>
        <v>#DIV/0!</v>
      </c>
      <c r="GT645" s="57" t="e">
        <f t="shared" si="1833"/>
        <v>#DIV/0!</v>
      </c>
      <c r="GU645" s="57" t="e">
        <f t="shared" si="1834"/>
        <v>#DIV/0!</v>
      </c>
      <c r="GV645" s="57"/>
      <c r="GW645" s="42" t="e">
        <f t="shared" si="1835"/>
        <v>#DIV/0!</v>
      </c>
      <c r="GX645" s="42" t="e">
        <f t="shared" si="1836"/>
        <v>#DIV/0!</v>
      </c>
      <c r="GY645" s="42" t="e">
        <f t="shared" si="1837"/>
        <v>#DIV/0!</v>
      </c>
      <c r="GZ645" s="57"/>
      <c r="HA645" s="2" t="e">
        <f t="shared" si="1838"/>
        <v>#DIV/0!</v>
      </c>
      <c r="HB645" s="2" t="e">
        <f t="shared" si="1839"/>
        <v>#DIV/0!</v>
      </c>
      <c r="HC645" s="2" t="e">
        <f t="shared" si="1840"/>
        <v>#DIV/0!</v>
      </c>
      <c r="HD645" s="2" t="e">
        <f t="shared" si="1841"/>
        <v>#DIV/0!</v>
      </c>
      <c r="HE645" s="2" t="e">
        <f t="shared" si="1842"/>
        <v>#DIV/0!</v>
      </c>
      <c r="HF645" s="2" t="e">
        <f t="shared" si="1843"/>
        <v>#DIV/0!</v>
      </c>
      <c r="HG645" s="2" t="e">
        <f t="shared" si="1844"/>
        <v>#DIV/0!</v>
      </c>
      <c r="HH645" s="2" t="e">
        <f t="shared" si="1845"/>
        <v>#DIV/0!</v>
      </c>
      <c r="HI645" s="2" t="e">
        <f t="shared" si="1846"/>
        <v>#DIV/0!</v>
      </c>
      <c r="HJ645" s="11" t="e">
        <f t="shared" si="1847"/>
        <v>#DIV/0!</v>
      </c>
      <c r="HK645" s="60" t="e">
        <f t="shared" si="1848"/>
        <v>#DIV/0!</v>
      </c>
      <c r="HL645" s="57"/>
      <c r="HM645" s="57" t="e">
        <f t="shared" si="1849"/>
        <v>#DIV/0!</v>
      </c>
      <c r="HN645" s="57" t="e">
        <f t="shared" si="1850"/>
        <v>#DIV/0!</v>
      </c>
      <c r="HO645" s="57" t="e">
        <f t="shared" si="1851"/>
        <v>#DIV/0!</v>
      </c>
      <c r="HP645" s="57" t="e">
        <f t="shared" si="1852"/>
        <v>#DIV/0!</v>
      </c>
      <c r="HQ645" s="57" t="e">
        <f t="shared" si="1853"/>
        <v>#DIV/0!</v>
      </c>
      <c r="HR645" s="57"/>
      <c r="HS645" s="57" t="e">
        <f t="shared" si="1854"/>
        <v>#DIV/0!</v>
      </c>
      <c r="HT645" s="57" t="e">
        <f t="shared" si="1855"/>
        <v>#DIV/0!</v>
      </c>
      <c r="HU645" s="57" t="e">
        <f t="shared" si="1856"/>
        <v>#DIV/0!</v>
      </c>
      <c r="HV645" s="57" t="e">
        <f t="shared" si="1857"/>
        <v>#DIV/0!</v>
      </c>
      <c r="HW645" s="57" t="e">
        <f t="shared" si="1858"/>
        <v>#DIV/0!</v>
      </c>
      <c r="HX645" s="57"/>
      <c r="HY645" s="57" t="e">
        <f t="shared" si="1859"/>
        <v>#DIV/0!</v>
      </c>
      <c r="HZ645" s="57" t="e">
        <f t="shared" si="1860"/>
        <v>#DIV/0!</v>
      </c>
      <c r="IA645" s="57"/>
      <c r="IB645" s="61">
        <f t="shared" si="1861"/>
        <v>0</v>
      </c>
      <c r="IC645" s="57" t="str">
        <f t="shared" si="1862"/>
        <v/>
      </c>
      <c r="ID645" s="42"/>
      <c r="IE645" s="2" t="str">
        <f t="shared" si="1863"/>
        <v/>
      </c>
      <c r="IF645" s="60" t="e">
        <f t="shared" si="1864"/>
        <v>#DIV/0!</v>
      </c>
      <c r="IG645" s="60" t="str">
        <f t="shared" si="1865"/>
        <v/>
      </c>
      <c r="IH645" s="60" t="str">
        <f t="shared" si="1866"/>
        <v>zinco-</v>
      </c>
      <c r="II645" s="60" t="str">
        <f t="shared" si="1867"/>
        <v>mangano-</v>
      </c>
      <c r="IJ645" s="60" t="e">
        <f t="shared" si="1868"/>
        <v>#DIV/0!</v>
      </c>
      <c r="IK645" s="60" t="e">
        <f t="shared" si="1869"/>
        <v>#DIV/0!</v>
      </c>
      <c r="IL645" s="60" t="e">
        <f t="shared" si="1870"/>
        <v>#DIV/0!</v>
      </c>
      <c r="IM645" s="60" t="e">
        <f t="shared" si="1871"/>
        <v>#DIV/0!</v>
      </c>
      <c r="IN645" s="60" t="str">
        <f t="shared" si="1872"/>
        <v/>
      </c>
      <c r="IO645" s="60" t="str">
        <f t="shared" si="1873"/>
        <v/>
      </c>
      <c r="IP645" s="57"/>
      <c r="IQ645" s="57" t="str">
        <f t="shared" si="1874"/>
        <v>ERROR!!</v>
      </c>
    </row>
    <row r="646" spans="24:251">
      <c r="X646" s="29">
        <f t="shared" si="1730"/>
        <v>0</v>
      </c>
      <c r="Y646" s="29">
        <f t="shared" si="1731"/>
        <v>0</v>
      </c>
      <c r="Z646" s="29" t="e">
        <f t="shared" si="1732"/>
        <v>#DIV/0!</v>
      </c>
      <c r="AA646" s="29" t="e">
        <f t="shared" si="1733"/>
        <v>#DIV/0!</v>
      </c>
      <c r="AB646" s="29" t="e">
        <f t="shared" si="1734"/>
        <v>#DIV/0!</v>
      </c>
      <c r="AC646" s="29" t="e">
        <f t="shared" si="1735"/>
        <v>#DIV/0!</v>
      </c>
      <c r="AF646" s="23">
        <v>60.084299999999999</v>
      </c>
      <c r="AG646" s="23">
        <v>79.878799999999998</v>
      </c>
      <c r="AH646" s="23">
        <v>101.96120000000001</v>
      </c>
      <c r="AI646" s="23">
        <v>151.99039999999999</v>
      </c>
      <c r="AJ646" s="23">
        <v>159.69</v>
      </c>
      <c r="AK646" s="23">
        <v>71.846400000000003</v>
      </c>
      <c r="AL646" s="23">
        <v>70.9375</v>
      </c>
      <c r="AM646" s="23">
        <v>40.304400000000001</v>
      </c>
      <c r="AN646" s="23">
        <v>56.077399999999997</v>
      </c>
      <c r="AO646" s="23">
        <v>61.978999999999999</v>
      </c>
      <c r="AP646" s="23">
        <v>94.195999999999998</v>
      </c>
      <c r="AQ646" s="23">
        <v>18.998000000000001</v>
      </c>
      <c r="AR646" s="23">
        <v>35.450000000000003</v>
      </c>
      <c r="AS646" s="23">
        <v>29.88</v>
      </c>
      <c r="AT646" s="23">
        <v>74.691999999999993</v>
      </c>
      <c r="AU646" s="23">
        <v>81.39</v>
      </c>
      <c r="AX646" s="54">
        <f t="shared" si="1736"/>
        <v>0</v>
      </c>
      <c r="AY646" s="54">
        <f t="shared" si="1737"/>
        <v>0</v>
      </c>
      <c r="AZ646" s="54">
        <f t="shared" si="1738"/>
        <v>0</v>
      </c>
      <c r="BA646" s="54">
        <f t="shared" si="1739"/>
        <v>0</v>
      </c>
      <c r="BB646" s="54">
        <f t="shared" si="1740"/>
        <v>0</v>
      </c>
      <c r="BC646" s="54">
        <f t="shared" si="1741"/>
        <v>0</v>
      </c>
      <c r="BD646" s="54">
        <f t="shared" si="1742"/>
        <v>0</v>
      </c>
      <c r="BE646" s="54">
        <f t="shared" si="1743"/>
        <v>0</v>
      </c>
      <c r="BF646" s="54">
        <f t="shared" si="1744"/>
        <v>0</v>
      </c>
      <c r="BG646" s="54">
        <f t="shared" si="1745"/>
        <v>0</v>
      </c>
      <c r="BH646" s="54">
        <f t="shared" si="1746"/>
        <v>0</v>
      </c>
      <c r="BI646" s="54">
        <f t="shared" si="1747"/>
        <v>0</v>
      </c>
      <c r="BJ646" s="54">
        <f t="shared" si="1748"/>
        <v>0</v>
      </c>
      <c r="BK646" s="54">
        <f t="shared" si="1749"/>
        <v>0</v>
      </c>
      <c r="BL646" s="54">
        <f t="shared" si="1750"/>
        <v>0</v>
      </c>
      <c r="BM646" s="42"/>
      <c r="BO646" s="54">
        <f>'Norm-coeff'!$C$2+$AX646*'Norm-coeff'!$D$2+$AY646*'Norm-coeff'!$E$2+$AZ646*'Norm-coeff'!$F$2+$BA646*'Norm-coeff'!$G$2+$BB646*'Norm-coeff'!$H$2+$BC646*'Norm-coeff'!$I$2+$BD646*'Norm-coeff'!$J$2+$BE646*'Norm-coeff'!$K$2+$BF646*'Norm-coeff'!$L$2+$BG646*'Norm-coeff'!$M$2+$BH646*'Norm-coeff'!$N$2+$BI646*'Norm-coeff'!$O$2</f>
        <v>5.4045421474420303</v>
      </c>
      <c r="BP646" s="54">
        <f>'Norm-coeff'!$C$3+$AX646*'Norm-coeff'!$D$3+$AY646*'Norm-coeff'!$E$3+$AZ646*'Norm-coeff'!$F$3+$BA646*'Norm-coeff'!$G$3+$BB646*'Norm-coeff'!$H$3+$BC646*'Norm-coeff'!$I$3+$BD646*'Norm-coeff'!$J$3+$BE646*'Norm-coeff'!$K$3+$BF646*'Norm-coeff'!$L$3+$BG646*'Norm-coeff'!$M$3+$BH646*'Norm-coeff'!$N$3+$BI646*'Norm-coeff'!$O$3</f>
        <v>3.15319116612705</v>
      </c>
      <c r="BQ646" s="54">
        <f>'Norm-coeff'!$C$4+$AX646*'Norm-coeff'!$D$4+$AY646*'Norm-coeff'!$E$4+$AZ646*'Norm-coeff'!$F$4+$BA646*'Norm-coeff'!$G$4+$BB646*'Norm-coeff'!$H$4+$BC646*'Norm-coeff'!$I$4+$BD646*'Norm-coeff'!$J$4+$BE646*'Norm-coeff'!$K$4+$BF646*'Norm-coeff'!$L$4+$BG646*'Norm-coeff'!$M$4+$BH646*'Norm-coeff'!$N$4+$BI646*'Norm-coeff'!$O$4</f>
        <v>1.42115649462768</v>
      </c>
      <c r="BR646" s="54">
        <f>'Norm-coeff'!$C$5+$AX646*'Norm-coeff'!$D$5+$AY646*'Norm-coeff'!$E$5+$AZ646*'Norm-coeff'!$F$5+$BA646*'Norm-coeff'!$G$5+$BB646*'Norm-coeff'!$H$5+$BC646*'Norm-coeff'!$I$5+$BD646*'Norm-coeff'!$J$5+$BE646*'Norm-coeff'!$K$5+$BF646*'Norm-coeff'!$L$5+$BG646*'Norm-coeff'!$M$5+$BH646*'Norm-coeff'!$N$5+$BI646*'Norm-coeff'!$O$5</f>
        <v>1.0553329241296201</v>
      </c>
      <c r="BS646" s="54">
        <f>'Norm-coeff'!$C$6+$AX646*'Norm-coeff'!$D$6+$AY646*'Norm-coeff'!$E$6+$AZ646*'Norm-coeff'!$F$6+$BA646*'Norm-coeff'!$G$6+$BB646*'Norm-coeff'!$H$6+$BC646*'Norm-coeff'!$I$6+$BD646*'Norm-coeff'!$J$6+$BE646*'Norm-coeff'!$K$6+$BF646*'Norm-coeff'!$L$6+$BG646*'Norm-coeff'!$M$6+$BH646*'Norm-coeff'!$N$6+$BI646*'Norm-coeff'!$O$6</f>
        <v>-1.48700885495103E-2</v>
      </c>
      <c r="BT646" s="54">
        <f>'Norm-coeff'!$C$7+$AX646*'Norm-coeff'!$D$7+$AY646*'Norm-coeff'!$E$7+$AZ646*'Norm-coeff'!$F$7+$BA646*'Norm-coeff'!$G$7+$BB646*'Norm-coeff'!$H$7+$BC646*'Norm-coeff'!$I$7+$BD646*'Norm-coeff'!$J$7+$BE646*'Norm-coeff'!$K$7+$BF646*'Norm-coeff'!$L$7+$BG646*'Norm-coeff'!$M$7+$BH646*'Norm-coeff'!$N$7+$BI646*'Norm-coeff'!$O$7</f>
        <v>2.0907583608832998</v>
      </c>
      <c r="BU646" s="54">
        <f>'Norm-coeff'!$C$8+$AX646*'Norm-coeff'!$D$8+$AY646*'Norm-coeff'!$E$8+$AZ646*'Norm-coeff'!$F$8+$BA646*'Norm-coeff'!$G$8+$BB646*'Norm-coeff'!$H$8+$BC646*'Norm-coeff'!$I$8+$BD646*'Norm-coeff'!$J$8+$BE646*'Norm-coeff'!$K$8+$BF646*'Norm-coeff'!$L$8+$BG646*'Norm-coeff'!$M$8+$BH646*'Norm-coeff'!$N$8+$BI646*'Norm-coeff'!$O$8</f>
        <v>0.65894159836244504</v>
      </c>
      <c r="BV646" s="54">
        <f>'Norm-coeff'!$C$9+$AX646*'Norm-coeff'!$D$9+$AY646*'Norm-coeff'!$E$9+$AZ646*'Norm-coeff'!$F$9+$BA646*'Norm-coeff'!$G$9+$BB646*'Norm-coeff'!$H$9+$BC646*'Norm-coeff'!$I$9+$BD646*'Norm-coeff'!$J$9+$BE646*'Norm-coeff'!$K$9+$BF646*'Norm-coeff'!$L$9+$BG646*'Norm-coeff'!$M$9+$BH646*'Norm-coeff'!$N$9+$BI646*'Norm-coeff'!$O$9</f>
        <v>1.48961085014701</v>
      </c>
      <c r="BW646" s="54">
        <f>'Norm-coeff'!$C$10+$AX646*'Norm-coeff'!$D$10+$AY646*'Norm-coeff'!$E$10+$AZ646*'Norm-coeff'!$F$10+$BA646*'Norm-coeff'!$G$10+$BB646*'Norm-coeff'!$H$10+$BC646*'Norm-coeff'!$I$10+$BD646*'Norm-coeff'!$J$10+$BE646*'Norm-coeff'!$K$10+$BF646*'Norm-coeff'!$L$10+$BG646*'Norm-coeff'!$M$10+$BH646*'Norm-coeff'!$N$10+$BI646*'Norm-coeff'!$O$10</f>
        <v>1.42058735749591</v>
      </c>
      <c r="BX646" s="54">
        <f>'Norm-coeff'!$C$11+$AX646*'Norm-coeff'!$D$11+$AY646*'Norm-coeff'!$E$11+$AZ646*'Norm-coeff'!$F$11+$BA646*'Norm-coeff'!$G$11+$BB646*'Norm-coeff'!$H$11+$BC646*'Norm-coeff'!$I$11+$BD646*'Norm-coeff'!$J$11+$BE646*'Norm-coeff'!$K$11+$BF646*'Norm-coeff'!$L$11+$BG646*'Norm-coeff'!$M$11+$BH646*'Norm-coeff'!$N$11+$BI646*'Norm-coeff'!$O$11</f>
        <v>0.221233014421479</v>
      </c>
      <c r="BY646" s="54">
        <f>'Norm-coeff'!$C$12+$AX646*'Norm-coeff'!$D$12+$AY646*'Norm-coeff'!$E$12+$AZ646*'Norm-coeff'!$F$12+$BA646*'Norm-coeff'!$G$12+$BB646*'Norm-coeff'!$H$12+$BC646*'Norm-coeff'!$I$12+$BD646*'Norm-coeff'!$J$12+$BE646*'Norm-coeff'!$K$12+$BF646*'Norm-coeff'!$L$12+$BG646*'Norm-coeff'!$M$12+$BH646*'Norm-coeff'!$N$12+$BI646*'Norm-coeff'!$O$12</f>
        <v>0.283527502056037</v>
      </c>
      <c r="BZ646" s="54">
        <f>'Norm-coeff'!$C$13+$AX646*'Norm-coeff'!$D$13+$AY646*'Norm-coeff'!$E$13+$AZ646*'Norm-coeff'!$F$13+$BA646*'Norm-coeff'!$G$13+$BB646*'Norm-coeff'!$H$13+$BC646*'Norm-coeff'!$I$13+$BD646*'Norm-coeff'!$J$13+$BE646*'Norm-coeff'!$K$13+$BF646*'Norm-coeff'!$L$13+$BG646*'Norm-coeff'!$M$13+$BH646*'Norm-coeff'!$N$13+$BI646*'Norm-coeff'!$O$13</f>
        <v>-4.1864930554451202E-2</v>
      </c>
      <c r="CA646" s="54">
        <f>'Norm-coeff'!$C$14+$AX646*'Norm-coeff'!$D$14+$AY646*'Norm-coeff'!$E$14+$AZ646*'Norm-coeff'!$F$14+$BA646*'Norm-coeff'!$G$14+$BB646*'Norm-coeff'!$H$14+$BC646*'Norm-coeff'!$I$14+$BD646*'Norm-coeff'!$J$14+$BE646*'Norm-coeff'!$K$14+$BF646*'Norm-coeff'!$L$14+$BG646*'Norm-coeff'!$M$14+$BH646*'Norm-coeff'!$N$14+$BI646*'Norm-coeff'!$O$14</f>
        <v>4.2526983164477103</v>
      </c>
      <c r="CC646" s="54">
        <f t="shared" si="1875"/>
        <v>0</v>
      </c>
      <c r="CG646" s="54">
        <f t="shared" si="1751"/>
        <v>0</v>
      </c>
      <c r="CH646" s="54">
        <f t="shared" si="1902"/>
        <v>0</v>
      </c>
      <c r="CI646" s="54">
        <f t="shared" si="1752"/>
        <v>0</v>
      </c>
      <c r="CJ646" s="56">
        <f t="shared" si="1753"/>
        <v>0</v>
      </c>
      <c r="CK646" s="54">
        <f t="shared" si="1754"/>
        <v>0</v>
      </c>
      <c r="CL646" s="54">
        <f t="shared" si="1755"/>
        <v>0</v>
      </c>
      <c r="CM646" s="54">
        <f t="shared" si="1756"/>
        <v>0</v>
      </c>
      <c r="CN646" s="54">
        <f t="shared" si="1757"/>
        <v>0</v>
      </c>
      <c r="CO646" s="54">
        <f t="shared" si="1758"/>
        <v>0</v>
      </c>
      <c r="CP646" s="54">
        <f t="shared" si="1759"/>
        <v>0</v>
      </c>
      <c r="CQ646" s="54">
        <f t="shared" si="1760"/>
        <v>0</v>
      </c>
      <c r="CR646" s="54">
        <f t="shared" si="1761"/>
        <v>0</v>
      </c>
      <c r="CS646" s="54">
        <f t="shared" si="1762"/>
        <v>0</v>
      </c>
      <c r="CU646" s="54">
        <f t="shared" si="1763"/>
        <v>0</v>
      </c>
      <c r="CV646" s="54">
        <f t="shared" si="1764"/>
        <v>0</v>
      </c>
      <c r="CW646" s="54">
        <f t="shared" si="1765"/>
        <v>0</v>
      </c>
      <c r="CX646" s="54">
        <f t="shared" si="1766"/>
        <v>0</v>
      </c>
      <c r="CZ646" s="54">
        <f t="shared" si="1767"/>
        <v>0</v>
      </c>
      <c r="DA646" s="54">
        <f t="shared" si="1768"/>
        <v>0</v>
      </c>
      <c r="DB646" s="54">
        <f t="shared" si="1769"/>
        <v>0</v>
      </c>
      <c r="DC646" s="54">
        <f t="shared" si="1770"/>
        <v>0</v>
      </c>
      <c r="DD646" s="54">
        <f t="shared" si="1771"/>
        <v>0</v>
      </c>
      <c r="DE646" s="54">
        <f t="shared" si="1772"/>
        <v>0</v>
      </c>
      <c r="DF646" s="54">
        <f t="shared" si="1773"/>
        <v>0</v>
      </c>
      <c r="DG646" s="54">
        <f t="shared" si="1774"/>
        <v>2</v>
      </c>
      <c r="DH646" s="71">
        <f t="shared" si="1775"/>
        <v>0</v>
      </c>
      <c r="DI646" s="71">
        <f t="shared" si="1776"/>
        <v>0</v>
      </c>
      <c r="DJ646" s="54">
        <f t="shared" si="1777"/>
        <v>0</v>
      </c>
      <c r="DK646" s="54">
        <f t="shared" si="1778"/>
        <v>2</v>
      </c>
      <c r="DL646" s="4">
        <f t="shared" si="1876"/>
        <v>0</v>
      </c>
      <c r="DM646" s="3">
        <f t="shared" si="1779"/>
        <v>0</v>
      </c>
      <c r="DN646" s="3">
        <f t="shared" si="1780"/>
        <v>0</v>
      </c>
      <c r="DO646" s="4" t="e">
        <f t="shared" si="1781"/>
        <v>#DIV/0!</v>
      </c>
      <c r="DP646" s="57"/>
      <c r="DQ646" s="57"/>
      <c r="DR646" s="56">
        <f t="shared" si="1877"/>
        <v>2</v>
      </c>
      <c r="DS646" s="56">
        <f t="shared" si="1878"/>
        <v>0</v>
      </c>
      <c r="DT646" s="38">
        <f t="shared" si="1879"/>
        <v>0</v>
      </c>
      <c r="DU646" s="38">
        <f t="shared" si="1782"/>
        <v>2</v>
      </c>
      <c r="DV646" s="38">
        <f t="shared" si="1880"/>
        <v>0</v>
      </c>
      <c r="DW646" s="39">
        <f t="shared" si="1881"/>
        <v>0</v>
      </c>
      <c r="DX646" s="39">
        <f t="shared" si="1882"/>
        <v>0</v>
      </c>
      <c r="DY646" s="39">
        <f t="shared" si="1883"/>
        <v>0</v>
      </c>
      <c r="DZ646" s="39">
        <f t="shared" si="1884"/>
        <v>0</v>
      </c>
      <c r="EA646" s="39">
        <f t="shared" si="1885"/>
        <v>0</v>
      </c>
      <c r="EB646" s="37" t="e">
        <f t="shared" si="1783"/>
        <v>#DIV/0!</v>
      </c>
      <c r="EC646" s="37" t="e">
        <f t="shared" si="1784"/>
        <v>#DIV/0!</v>
      </c>
      <c r="ED646" s="37" t="e">
        <f t="shared" si="1785"/>
        <v>#DIV/0!</v>
      </c>
      <c r="EE646" s="37" t="e">
        <f t="shared" si="1786"/>
        <v>#DIV/0!</v>
      </c>
      <c r="EF646" s="39" t="e">
        <f t="shared" si="1787"/>
        <v>#DIV/0!</v>
      </c>
      <c r="EG646" s="37" t="e">
        <f t="shared" si="1788"/>
        <v>#DIV/0!</v>
      </c>
      <c r="EH646" s="37" t="e">
        <f t="shared" si="1789"/>
        <v>#DIV/0!</v>
      </c>
      <c r="EI646" s="11" t="b">
        <f t="shared" si="1790"/>
        <v>1</v>
      </c>
      <c r="EJ646" s="11" t="b">
        <f t="shared" si="1791"/>
        <v>0</v>
      </c>
      <c r="EK646" s="39" t="e">
        <f t="shared" si="1792"/>
        <v>#DIV/0!</v>
      </c>
      <c r="EL646" s="39" t="e">
        <f t="shared" si="1793"/>
        <v>#DIV/0!</v>
      </c>
      <c r="EM646" s="39" t="e">
        <f t="shared" si="1794"/>
        <v>#DIV/0!</v>
      </c>
      <c r="EN646" s="39" t="e">
        <f t="shared" si="1795"/>
        <v>#DIV/0!</v>
      </c>
      <c r="EO646" s="39" t="e">
        <f t="shared" si="1796"/>
        <v>#DIV/0!</v>
      </c>
      <c r="EP646" s="39" t="e">
        <f t="shared" si="1797"/>
        <v>#DIV/0!</v>
      </c>
      <c r="EQ646" s="39" t="e">
        <f t="shared" si="1798"/>
        <v>#DIV/0!</v>
      </c>
      <c r="ER646" s="39" t="e">
        <f t="shared" si="1799"/>
        <v>#DIV/0!</v>
      </c>
      <c r="ES646" s="58" t="str">
        <f t="shared" si="1800"/>
        <v>(OH,F,Cl)-dominate amphibole</v>
      </c>
      <c r="ET646" s="58" t="e">
        <f t="shared" si="1801"/>
        <v>#N/A</v>
      </c>
      <c r="EU646" s="56">
        <f t="shared" si="1886"/>
        <v>0</v>
      </c>
      <c r="EV646" s="56">
        <f t="shared" si="1887"/>
        <v>0</v>
      </c>
      <c r="EW646" s="56">
        <f t="shared" si="1888"/>
        <v>0</v>
      </c>
      <c r="EX646" s="56">
        <f t="shared" si="1889"/>
        <v>0</v>
      </c>
      <c r="EY646" s="56">
        <f t="shared" si="1890"/>
        <v>0</v>
      </c>
      <c r="EZ646" s="56">
        <f t="shared" si="1891"/>
        <v>0</v>
      </c>
      <c r="FA646" s="39">
        <f t="shared" si="1892"/>
        <v>0</v>
      </c>
      <c r="FB646" s="39">
        <f t="shared" si="1893"/>
        <v>0</v>
      </c>
      <c r="FC646" s="54">
        <f t="shared" si="1894"/>
        <v>0</v>
      </c>
      <c r="FD646" s="54">
        <f t="shared" si="1895"/>
        <v>0</v>
      </c>
      <c r="FE646" s="39">
        <f t="shared" si="1896"/>
        <v>0</v>
      </c>
      <c r="FF646" s="54">
        <f t="shared" si="1897"/>
        <v>0</v>
      </c>
      <c r="FG646" s="39">
        <f t="shared" si="1898"/>
        <v>0</v>
      </c>
      <c r="FH646" s="39">
        <f t="shared" si="1802"/>
        <v>0</v>
      </c>
      <c r="FI646" s="39">
        <f t="shared" si="1803"/>
        <v>0</v>
      </c>
      <c r="FJ646" s="39">
        <f t="shared" si="1804"/>
        <v>0</v>
      </c>
      <c r="FK646" s="39" t="e">
        <f t="shared" si="1805"/>
        <v>#DIV/0!</v>
      </c>
      <c r="FL646" s="39" t="e">
        <f t="shared" si="1806"/>
        <v>#DIV/0!</v>
      </c>
      <c r="FM646" s="39" t="e">
        <f t="shared" si="1807"/>
        <v>#DIV/0!</v>
      </c>
      <c r="FN646" s="39">
        <f t="shared" si="1808"/>
        <v>1</v>
      </c>
      <c r="FO646" s="39">
        <f t="shared" si="1899"/>
        <v>0</v>
      </c>
      <c r="FP646" s="39">
        <f t="shared" si="1900"/>
        <v>0</v>
      </c>
      <c r="FQ646" s="39">
        <f t="shared" si="1901"/>
        <v>0</v>
      </c>
      <c r="FR646" s="39">
        <f t="shared" si="1809"/>
        <v>0</v>
      </c>
      <c r="FS646" s="39">
        <f t="shared" si="1810"/>
        <v>0</v>
      </c>
      <c r="FU646" s="39" t="e">
        <f t="shared" si="1811"/>
        <v>#DIV/0!</v>
      </c>
      <c r="FV646" s="39" t="e">
        <f t="shared" si="1812"/>
        <v>#DIV/0!</v>
      </c>
      <c r="FW646" s="39" t="e">
        <f t="shared" si="1813"/>
        <v>#DIV/0!</v>
      </c>
      <c r="FY646" s="39" t="e">
        <f t="shared" si="1814"/>
        <v>#DIV/0!</v>
      </c>
      <c r="FZ646" s="39" t="e">
        <f t="shared" si="1815"/>
        <v>#DIV/0!</v>
      </c>
      <c r="GA646" s="39" t="e">
        <f t="shared" si="1816"/>
        <v>#DIV/0!</v>
      </c>
      <c r="GB646" s="39" t="e">
        <f t="shared" si="1817"/>
        <v>#DIV/0!</v>
      </c>
      <c r="GC646" s="39" t="e">
        <f t="shared" si="1818"/>
        <v>#DIV/0!</v>
      </c>
      <c r="GD646" s="39" t="e">
        <f t="shared" si="1819"/>
        <v>#DIV/0!</v>
      </c>
      <c r="GE646" s="39" t="e">
        <f t="shared" si="1820"/>
        <v>#DIV/0!</v>
      </c>
      <c r="GF646" s="39" t="e">
        <f t="shared" si="1821"/>
        <v>#DIV/0!</v>
      </c>
      <c r="GG646" s="39" t="e">
        <f t="shared" si="1822"/>
        <v>#DIV/0!</v>
      </c>
      <c r="GH646" s="39" t="e">
        <f t="shared" si="1823"/>
        <v>#DIV/0!</v>
      </c>
      <c r="GI646" s="39"/>
      <c r="GJ646" s="39" t="e">
        <f t="shared" si="1824"/>
        <v>#DIV/0!</v>
      </c>
      <c r="GK646" s="39" t="e">
        <f t="shared" si="1825"/>
        <v>#DIV/0!</v>
      </c>
      <c r="GL646" s="39" t="e">
        <f t="shared" si="1826"/>
        <v>#DIV/0!</v>
      </c>
      <c r="GM646" s="39" t="e">
        <f t="shared" si="1827"/>
        <v>#DIV/0!</v>
      </c>
      <c r="GN646" s="39" t="e">
        <f t="shared" si="1828"/>
        <v>#DIV/0!</v>
      </c>
      <c r="GO646" s="57"/>
      <c r="GP646" s="57" t="e">
        <f t="shared" si="1829"/>
        <v>#DIV/0!</v>
      </c>
      <c r="GQ646" s="59" t="e">
        <f t="shared" si="1830"/>
        <v>#DIV/0!</v>
      </c>
      <c r="GR646" s="41" t="e">
        <f t="shared" si="1831"/>
        <v>#DIV/0!</v>
      </c>
      <c r="GS646" s="57" t="e">
        <f t="shared" si="1832"/>
        <v>#DIV/0!</v>
      </c>
      <c r="GT646" s="57" t="e">
        <f t="shared" si="1833"/>
        <v>#DIV/0!</v>
      </c>
      <c r="GU646" s="57" t="e">
        <f t="shared" si="1834"/>
        <v>#DIV/0!</v>
      </c>
      <c r="GV646" s="57"/>
      <c r="GW646" s="42" t="e">
        <f t="shared" si="1835"/>
        <v>#DIV/0!</v>
      </c>
      <c r="GX646" s="42" t="e">
        <f t="shared" si="1836"/>
        <v>#DIV/0!</v>
      </c>
      <c r="GY646" s="42" t="e">
        <f t="shared" si="1837"/>
        <v>#DIV/0!</v>
      </c>
      <c r="GZ646" s="57"/>
      <c r="HA646" s="2" t="e">
        <f t="shared" si="1838"/>
        <v>#DIV/0!</v>
      </c>
      <c r="HB646" s="2" t="e">
        <f t="shared" si="1839"/>
        <v>#DIV/0!</v>
      </c>
      <c r="HC646" s="2" t="e">
        <f t="shared" si="1840"/>
        <v>#DIV/0!</v>
      </c>
      <c r="HD646" s="2" t="e">
        <f t="shared" si="1841"/>
        <v>#DIV/0!</v>
      </c>
      <c r="HE646" s="2" t="e">
        <f t="shared" si="1842"/>
        <v>#DIV/0!</v>
      </c>
      <c r="HF646" s="2" t="e">
        <f t="shared" si="1843"/>
        <v>#DIV/0!</v>
      </c>
      <c r="HG646" s="2" t="e">
        <f t="shared" si="1844"/>
        <v>#DIV/0!</v>
      </c>
      <c r="HH646" s="2" t="e">
        <f t="shared" si="1845"/>
        <v>#DIV/0!</v>
      </c>
      <c r="HI646" s="2" t="e">
        <f t="shared" si="1846"/>
        <v>#DIV/0!</v>
      </c>
      <c r="HJ646" s="11" t="e">
        <f t="shared" si="1847"/>
        <v>#DIV/0!</v>
      </c>
      <c r="HK646" s="60" t="e">
        <f t="shared" si="1848"/>
        <v>#DIV/0!</v>
      </c>
      <c r="HL646" s="57"/>
      <c r="HM646" s="57" t="e">
        <f t="shared" si="1849"/>
        <v>#DIV/0!</v>
      </c>
      <c r="HN646" s="57" t="e">
        <f t="shared" si="1850"/>
        <v>#DIV/0!</v>
      </c>
      <c r="HO646" s="57" t="e">
        <f t="shared" si="1851"/>
        <v>#DIV/0!</v>
      </c>
      <c r="HP646" s="57" t="e">
        <f t="shared" si="1852"/>
        <v>#DIV/0!</v>
      </c>
      <c r="HQ646" s="57" t="e">
        <f t="shared" si="1853"/>
        <v>#DIV/0!</v>
      </c>
      <c r="HR646" s="57"/>
      <c r="HS646" s="57" t="e">
        <f t="shared" si="1854"/>
        <v>#DIV/0!</v>
      </c>
      <c r="HT646" s="57" t="e">
        <f t="shared" si="1855"/>
        <v>#DIV/0!</v>
      </c>
      <c r="HU646" s="57" t="e">
        <f t="shared" si="1856"/>
        <v>#DIV/0!</v>
      </c>
      <c r="HV646" s="57" t="e">
        <f t="shared" si="1857"/>
        <v>#DIV/0!</v>
      </c>
      <c r="HW646" s="57" t="e">
        <f t="shared" si="1858"/>
        <v>#DIV/0!</v>
      </c>
      <c r="HX646" s="57"/>
      <c r="HY646" s="57" t="e">
        <f t="shared" si="1859"/>
        <v>#DIV/0!</v>
      </c>
      <c r="HZ646" s="57" t="e">
        <f t="shared" si="1860"/>
        <v>#DIV/0!</v>
      </c>
      <c r="IA646" s="57"/>
      <c r="IB646" s="61">
        <f t="shared" si="1861"/>
        <v>0</v>
      </c>
      <c r="IC646" s="57" t="str">
        <f t="shared" si="1862"/>
        <v/>
      </c>
      <c r="ID646" s="42"/>
      <c r="IE646" s="2" t="str">
        <f t="shared" si="1863"/>
        <v/>
      </c>
      <c r="IF646" s="60" t="e">
        <f t="shared" si="1864"/>
        <v>#DIV/0!</v>
      </c>
      <c r="IG646" s="60" t="str">
        <f t="shared" si="1865"/>
        <v/>
      </c>
      <c r="IH646" s="60" t="str">
        <f t="shared" si="1866"/>
        <v>zinco-</v>
      </c>
      <c r="II646" s="60" t="str">
        <f t="shared" si="1867"/>
        <v>mangano-</v>
      </c>
      <c r="IJ646" s="60" t="e">
        <f t="shared" si="1868"/>
        <v>#DIV/0!</v>
      </c>
      <c r="IK646" s="60" t="e">
        <f t="shared" si="1869"/>
        <v>#DIV/0!</v>
      </c>
      <c r="IL646" s="60" t="e">
        <f t="shared" si="1870"/>
        <v>#DIV/0!</v>
      </c>
      <c r="IM646" s="60" t="e">
        <f t="shared" si="1871"/>
        <v>#DIV/0!</v>
      </c>
      <c r="IN646" s="60" t="str">
        <f t="shared" si="1872"/>
        <v/>
      </c>
      <c r="IO646" s="60" t="str">
        <f t="shared" si="1873"/>
        <v/>
      </c>
      <c r="IP646" s="57"/>
      <c r="IQ646" s="57" t="str">
        <f t="shared" si="1874"/>
        <v>ERROR!!</v>
      </c>
    </row>
    <row r="647" spans="24:251">
      <c r="X647" s="29">
        <f t="shared" si="1730"/>
        <v>0</v>
      </c>
      <c r="Y647" s="29">
        <f t="shared" si="1731"/>
        <v>0</v>
      </c>
      <c r="Z647" s="29" t="e">
        <f t="shared" si="1732"/>
        <v>#DIV/0!</v>
      </c>
      <c r="AA647" s="29" t="e">
        <f t="shared" si="1733"/>
        <v>#DIV/0!</v>
      </c>
      <c r="AB647" s="29" t="e">
        <f t="shared" si="1734"/>
        <v>#DIV/0!</v>
      </c>
      <c r="AC647" s="29" t="e">
        <f t="shared" si="1735"/>
        <v>#DIV/0!</v>
      </c>
      <c r="AF647" s="23">
        <v>60.084299999999999</v>
      </c>
      <c r="AG647" s="23">
        <v>79.878799999999998</v>
      </c>
      <c r="AH647" s="23">
        <v>101.96120000000001</v>
      </c>
      <c r="AI647" s="23">
        <v>151.99039999999999</v>
      </c>
      <c r="AJ647" s="23">
        <v>159.69</v>
      </c>
      <c r="AK647" s="23">
        <v>71.846400000000003</v>
      </c>
      <c r="AL647" s="23">
        <v>70.9375</v>
      </c>
      <c r="AM647" s="23">
        <v>40.304400000000001</v>
      </c>
      <c r="AN647" s="23">
        <v>56.077399999999997</v>
      </c>
      <c r="AO647" s="23">
        <v>61.978999999999999</v>
      </c>
      <c r="AP647" s="23">
        <v>94.195999999999998</v>
      </c>
      <c r="AQ647" s="23">
        <v>18.998000000000001</v>
      </c>
      <c r="AR647" s="23">
        <v>35.450000000000003</v>
      </c>
      <c r="AS647" s="23">
        <v>29.88</v>
      </c>
      <c r="AT647" s="23">
        <v>74.691999999999993</v>
      </c>
      <c r="AU647" s="23">
        <v>81.39</v>
      </c>
      <c r="AX647" s="54">
        <f t="shared" si="1736"/>
        <v>0</v>
      </c>
      <c r="AY647" s="54">
        <f t="shared" si="1737"/>
        <v>0</v>
      </c>
      <c r="AZ647" s="54">
        <f t="shared" si="1738"/>
        <v>0</v>
      </c>
      <c r="BA647" s="54">
        <f t="shared" si="1739"/>
        <v>0</v>
      </c>
      <c r="BB647" s="54">
        <f t="shared" si="1740"/>
        <v>0</v>
      </c>
      <c r="BC647" s="54">
        <f t="shared" si="1741"/>
        <v>0</v>
      </c>
      <c r="BD647" s="54">
        <f t="shared" si="1742"/>
        <v>0</v>
      </c>
      <c r="BE647" s="54">
        <f t="shared" si="1743"/>
        <v>0</v>
      </c>
      <c r="BF647" s="54">
        <f t="shared" si="1744"/>
        <v>0</v>
      </c>
      <c r="BG647" s="54">
        <f t="shared" si="1745"/>
        <v>0</v>
      </c>
      <c r="BH647" s="54">
        <f t="shared" si="1746"/>
        <v>0</v>
      </c>
      <c r="BI647" s="54">
        <f t="shared" si="1747"/>
        <v>0</v>
      </c>
      <c r="BJ647" s="54">
        <f t="shared" si="1748"/>
        <v>0</v>
      </c>
      <c r="BK647" s="54">
        <f t="shared" si="1749"/>
        <v>0</v>
      </c>
      <c r="BL647" s="54">
        <f t="shared" si="1750"/>
        <v>0</v>
      </c>
      <c r="BM647" s="42"/>
      <c r="BO647" s="54">
        <f>'Norm-coeff'!$C$2+$AX647*'Norm-coeff'!$D$2+$AY647*'Norm-coeff'!$E$2+$AZ647*'Norm-coeff'!$F$2+$BA647*'Norm-coeff'!$G$2+$BB647*'Norm-coeff'!$H$2+$BC647*'Norm-coeff'!$I$2+$BD647*'Norm-coeff'!$J$2+$BE647*'Norm-coeff'!$K$2+$BF647*'Norm-coeff'!$L$2+$BG647*'Norm-coeff'!$M$2+$BH647*'Norm-coeff'!$N$2+$BI647*'Norm-coeff'!$O$2</f>
        <v>5.4045421474420303</v>
      </c>
      <c r="BP647" s="54">
        <f>'Norm-coeff'!$C$3+$AX647*'Norm-coeff'!$D$3+$AY647*'Norm-coeff'!$E$3+$AZ647*'Norm-coeff'!$F$3+$BA647*'Norm-coeff'!$G$3+$BB647*'Norm-coeff'!$H$3+$BC647*'Norm-coeff'!$I$3+$BD647*'Norm-coeff'!$J$3+$BE647*'Norm-coeff'!$K$3+$BF647*'Norm-coeff'!$L$3+$BG647*'Norm-coeff'!$M$3+$BH647*'Norm-coeff'!$N$3+$BI647*'Norm-coeff'!$O$3</f>
        <v>3.15319116612705</v>
      </c>
      <c r="BQ647" s="54">
        <f>'Norm-coeff'!$C$4+$AX647*'Norm-coeff'!$D$4+$AY647*'Norm-coeff'!$E$4+$AZ647*'Norm-coeff'!$F$4+$BA647*'Norm-coeff'!$G$4+$BB647*'Norm-coeff'!$H$4+$BC647*'Norm-coeff'!$I$4+$BD647*'Norm-coeff'!$J$4+$BE647*'Norm-coeff'!$K$4+$BF647*'Norm-coeff'!$L$4+$BG647*'Norm-coeff'!$M$4+$BH647*'Norm-coeff'!$N$4+$BI647*'Norm-coeff'!$O$4</f>
        <v>1.42115649462768</v>
      </c>
      <c r="BR647" s="54">
        <f>'Norm-coeff'!$C$5+$AX647*'Norm-coeff'!$D$5+$AY647*'Norm-coeff'!$E$5+$AZ647*'Norm-coeff'!$F$5+$BA647*'Norm-coeff'!$G$5+$BB647*'Norm-coeff'!$H$5+$BC647*'Norm-coeff'!$I$5+$BD647*'Norm-coeff'!$J$5+$BE647*'Norm-coeff'!$K$5+$BF647*'Norm-coeff'!$L$5+$BG647*'Norm-coeff'!$M$5+$BH647*'Norm-coeff'!$N$5+$BI647*'Norm-coeff'!$O$5</f>
        <v>1.0553329241296201</v>
      </c>
      <c r="BS647" s="54">
        <f>'Norm-coeff'!$C$6+$AX647*'Norm-coeff'!$D$6+$AY647*'Norm-coeff'!$E$6+$AZ647*'Norm-coeff'!$F$6+$BA647*'Norm-coeff'!$G$6+$BB647*'Norm-coeff'!$H$6+$BC647*'Norm-coeff'!$I$6+$BD647*'Norm-coeff'!$J$6+$BE647*'Norm-coeff'!$K$6+$BF647*'Norm-coeff'!$L$6+$BG647*'Norm-coeff'!$M$6+$BH647*'Norm-coeff'!$N$6+$BI647*'Norm-coeff'!$O$6</f>
        <v>-1.48700885495103E-2</v>
      </c>
      <c r="BT647" s="54">
        <f>'Norm-coeff'!$C$7+$AX647*'Norm-coeff'!$D$7+$AY647*'Norm-coeff'!$E$7+$AZ647*'Norm-coeff'!$F$7+$BA647*'Norm-coeff'!$G$7+$BB647*'Norm-coeff'!$H$7+$BC647*'Norm-coeff'!$I$7+$BD647*'Norm-coeff'!$J$7+$BE647*'Norm-coeff'!$K$7+$BF647*'Norm-coeff'!$L$7+$BG647*'Norm-coeff'!$M$7+$BH647*'Norm-coeff'!$N$7+$BI647*'Norm-coeff'!$O$7</f>
        <v>2.0907583608832998</v>
      </c>
      <c r="BU647" s="54">
        <f>'Norm-coeff'!$C$8+$AX647*'Norm-coeff'!$D$8+$AY647*'Norm-coeff'!$E$8+$AZ647*'Norm-coeff'!$F$8+$BA647*'Norm-coeff'!$G$8+$BB647*'Norm-coeff'!$H$8+$BC647*'Norm-coeff'!$I$8+$BD647*'Norm-coeff'!$J$8+$BE647*'Norm-coeff'!$K$8+$BF647*'Norm-coeff'!$L$8+$BG647*'Norm-coeff'!$M$8+$BH647*'Norm-coeff'!$N$8+$BI647*'Norm-coeff'!$O$8</f>
        <v>0.65894159836244504</v>
      </c>
      <c r="BV647" s="54">
        <f>'Norm-coeff'!$C$9+$AX647*'Norm-coeff'!$D$9+$AY647*'Norm-coeff'!$E$9+$AZ647*'Norm-coeff'!$F$9+$BA647*'Norm-coeff'!$G$9+$BB647*'Norm-coeff'!$H$9+$BC647*'Norm-coeff'!$I$9+$BD647*'Norm-coeff'!$J$9+$BE647*'Norm-coeff'!$K$9+$BF647*'Norm-coeff'!$L$9+$BG647*'Norm-coeff'!$M$9+$BH647*'Norm-coeff'!$N$9+$BI647*'Norm-coeff'!$O$9</f>
        <v>1.48961085014701</v>
      </c>
      <c r="BW647" s="54">
        <f>'Norm-coeff'!$C$10+$AX647*'Norm-coeff'!$D$10+$AY647*'Norm-coeff'!$E$10+$AZ647*'Norm-coeff'!$F$10+$BA647*'Norm-coeff'!$G$10+$BB647*'Norm-coeff'!$H$10+$BC647*'Norm-coeff'!$I$10+$BD647*'Norm-coeff'!$J$10+$BE647*'Norm-coeff'!$K$10+$BF647*'Norm-coeff'!$L$10+$BG647*'Norm-coeff'!$M$10+$BH647*'Norm-coeff'!$N$10+$BI647*'Norm-coeff'!$O$10</f>
        <v>1.42058735749591</v>
      </c>
      <c r="BX647" s="54">
        <f>'Norm-coeff'!$C$11+$AX647*'Norm-coeff'!$D$11+$AY647*'Norm-coeff'!$E$11+$AZ647*'Norm-coeff'!$F$11+$BA647*'Norm-coeff'!$G$11+$BB647*'Norm-coeff'!$H$11+$BC647*'Norm-coeff'!$I$11+$BD647*'Norm-coeff'!$J$11+$BE647*'Norm-coeff'!$K$11+$BF647*'Norm-coeff'!$L$11+$BG647*'Norm-coeff'!$M$11+$BH647*'Norm-coeff'!$N$11+$BI647*'Norm-coeff'!$O$11</f>
        <v>0.221233014421479</v>
      </c>
      <c r="BY647" s="54">
        <f>'Norm-coeff'!$C$12+$AX647*'Norm-coeff'!$D$12+$AY647*'Norm-coeff'!$E$12+$AZ647*'Norm-coeff'!$F$12+$BA647*'Norm-coeff'!$G$12+$BB647*'Norm-coeff'!$H$12+$BC647*'Norm-coeff'!$I$12+$BD647*'Norm-coeff'!$J$12+$BE647*'Norm-coeff'!$K$12+$BF647*'Norm-coeff'!$L$12+$BG647*'Norm-coeff'!$M$12+$BH647*'Norm-coeff'!$N$12+$BI647*'Norm-coeff'!$O$12</f>
        <v>0.283527502056037</v>
      </c>
      <c r="BZ647" s="54">
        <f>'Norm-coeff'!$C$13+$AX647*'Norm-coeff'!$D$13+$AY647*'Norm-coeff'!$E$13+$AZ647*'Norm-coeff'!$F$13+$BA647*'Norm-coeff'!$G$13+$BB647*'Norm-coeff'!$H$13+$BC647*'Norm-coeff'!$I$13+$BD647*'Norm-coeff'!$J$13+$BE647*'Norm-coeff'!$K$13+$BF647*'Norm-coeff'!$L$13+$BG647*'Norm-coeff'!$M$13+$BH647*'Norm-coeff'!$N$13+$BI647*'Norm-coeff'!$O$13</f>
        <v>-4.1864930554451202E-2</v>
      </c>
      <c r="CA647" s="54">
        <f>'Norm-coeff'!$C$14+$AX647*'Norm-coeff'!$D$14+$AY647*'Norm-coeff'!$E$14+$AZ647*'Norm-coeff'!$F$14+$BA647*'Norm-coeff'!$G$14+$BB647*'Norm-coeff'!$H$14+$BC647*'Norm-coeff'!$I$14+$BD647*'Norm-coeff'!$J$14+$BE647*'Norm-coeff'!$K$14+$BF647*'Norm-coeff'!$L$14+$BG647*'Norm-coeff'!$M$14+$BH647*'Norm-coeff'!$N$14+$BI647*'Norm-coeff'!$O$14</f>
        <v>4.2526983164477103</v>
      </c>
      <c r="CC647" s="54">
        <f t="shared" si="1875"/>
        <v>0</v>
      </c>
      <c r="CG647" s="54">
        <f t="shared" si="1751"/>
        <v>0</v>
      </c>
      <c r="CH647" s="54">
        <f t="shared" si="1902"/>
        <v>0</v>
      </c>
      <c r="CI647" s="54">
        <f t="shared" si="1752"/>
        <v>0</v>
      </c>
      <c r="CJ647" s="56">
        <f t="shared" si="1753"/>
        <v>0</v>
      </c>
      <c r="CK647" s="54">
        <f t="shared" si="1754"/>
        <v>0</v>
      </c>
      <c r="CL647" s="54">
        <f t="shared" si="1755"/>
        <v>0</v>
      </c>
      <c r="CM647" s="54">
        <f t="shared" si="1756"/>
        <v>0</v>
      </c>
      <c r="CN647" s="54">
        <f t="shared" si="1757"/>
        <v>0</v>
      </c>
      <c r="CO647" s="54">
        <f t="shared" si="1758"/>
        <v>0</v>
      </c>
      <c r="CP647" s="54">
        <f t="shared" si="1759"/>
        <v>0</v>
      </c>
      <c r="CQ647" s="54">
        <f t="shared" si="1760"/>
        <v>0</v>
      </c>
      <c r="CR647" s="54">
        <f t="shared" si="1761"/>
        <v>0</v>
      </c>
      <c r="CS647" s="54">
        <f t="shared" si="1762"/>
        <v>0</v>
      </c>
      <c r="CU647" s="54">
        <f t="shared" si="1763"/>
        <v>0</v>
      </c>
      <c r="CV647" s="54">
        <f t="shared" si="1764"/>
        <v>0</v>
      </c>
      <c r="CW647" s="54">
        <f t="shared" si="1765"/>
        <v>0</v>
      </c>
      <c r="CX647" s="54">
        <f t="shared" si="1766"/>
        <v>0</v>
      </c>
      <c r="CZ647" s="54">
        <f t="shared" si="1767"/>
        <v>0</v>
      </c>
      <c r="DA647" s="54">
        <f t="shared" si="1768"/>
        <v>0</v>
      </c>
      <c r="DB647" s="54">
        <f t="shared" si="1769"/>
        <v>0</v>
      </c>
      <c r="DC647" s="54">
        <f t="shared" si="1770"/>
        <v>0</v>
      </c>
      <c r="DD647" s="54">
        <f t="shared" si="1771"/>
        <v>0</v>
      </c>
      <c r="DE647" s="54">
        <f t="shared" si="1772"/>
        <v>0</v>
      </c>
      <c r="DF647" s="54">
        <f t="shared" si="1773"/>
        <v>0</v>
      </c>
      <c r="DG647" s="54">
        <f t="shared" si="1774"/>
        <v>2</v>
      </c>
      <c r="DH647" s="71">
        <f t="shared" si="1775"/>
        <v>0</v>
      </c>
      <c r="DI647" s="71">
        <f t="shared" si="1776"/>
        <v>0</v>
      </c>
      <c r="DJ647" s="54">
        <f t="shared" si="1777"/>
        <v>0</v>
      </c>
      <c r="DK647" s="54">
        <f t="shared" si="1778"/>
        <v>2</v>
      </c>
      <c r="DL647" s="4">
        <f t="shared" si="1876"/>
        <v>0</v>
      </c>
      <c r="DM647" s="3">
        <f t="shared" si="1779"/>
        <v>0</v>
      </c>
      <c r="DN647" s="3">
        <f t="shared" si="1780"/>
        <v>0</v>
      </c>
      <c r="DO647" s="4" t="e">
        <f t="shared" si="1781"/>
        <v>#DIV/0!</v>
      </c>
      <c r="DP647" s="57"/>
      <c r="DQ647" s="57"/>
      <c r="DR647" s="56">
        <f t="shared" si="1877"/>
        <v>2</v>
      </c>
      <c r="DS647" s="56">
        <f t="shared" si="1878"/>
        <v>0</v>
      </c>
      <c r="DT647" s="38">
        <f t="shared" si="1879"/>
        <v>0</v>
      </c>
      <c r="DU647" s="38">
        <f t="shared" si="1782"/>
        <v>2</v>
      </c>
      <c r="DV647" s="38">
        <f t="shared" si="1880"/>
        <v>0</v>
      </c>
      <c r="DW647" s="39">
        <f t="shared" si="1881"/>
        <v>0</v>
      </c>
      <c r="DX647" s="39">
        <f t="shared" si="1882"/>
        <v>0</v>
      </c>
      <c r="DY647" s="39">
        <f t="shared" si="1883"/>
        <v>0</v>
      </c>
      <c r="DZ647" s="39">
        <f t="shared" si="1884"/>
        <v>0</v>
      </c>
      <c r="EA647" s="39">
        <f t="shared" si="1885"/>
        <v>0</v>
      </c>
      <c r="EB647" s="37" t="e">
        <f t="shared" si="1783"/>
        <v>#DIV/0!</v>
      </c>
      <c r="EC647" s="37" t="e">
        <f t="shared" si="1784"/>
        <v>#DIV/0!</v>
      </c>
      <c r="ED647" s="37" t="e">
        <f t="shared" si="1785"/>
        <v>#DIV/0!</v>
      </c>
      <c r="EE647" s="37" t="e">
        <f t="shared" si="1786"/>
        <v>#DIV/0!</v>
      </c>
      <c r="EF647" s="39" t="e">
        <f t="shared" si="1787"/>
        <v>#DIV/0!</v>
      </c>
      <c r="EG647" s="37" t="e">
        <f t="shared" si="1788"/>
        <v>#DIV/0!</v>
      </c>
      <c r="EH647" s="37" t="e">
        <f t="shared" si="1789"/>
        <v>#DIV/0!</v>
      </c>
      <c r="EI647" s="11" t="b">
        <f t="shared" si="1790"/>
        <v>1</v>
      </c>
      <c r="EJ647" s="11" t="b">
        <f t="shared" si="1791"/>
        <v>0</v>
      </c>
      <c r="EK647" s="39" t="e">
        <f t="shared" si="1792"/>
        <v>#DIV/0!</v>
      </c>
      <c r="EL647" s="39" t="e">
        <f t="shared" si="1793"/>
        <v>#DIV/0!</v>
      </c>
      <c r="EM647" s="39" t="e">
        <f t="shared" si="1794"/>
        <v>#DIV/0!</v>
      </c>
      <c r="EN647" s="39" t="e">
        <f t="shared" si="1795"/>
        <v>#DIV/0!</v>
      </c>
      <c r="EO647" s="39" t="e">
        <f t="shared" si="1796"/>
        <v>#DIV/0!</v>
      </c>
      <c r="EP647" s="39" t="e">
        <f t="shared" si="1797"/>
        <v>#DIV/0!</v>
      </c>
      <c r="EQ647" s="39" t="e">
        <f t="shared" si="1798"/>
        <v>#DIV/0!</v>
      </c>
      <c r="ER647" s="39" t="e">
        <f t="shared" si="1799"/>
        <v>#DIV/0!</v>
      </c>
      <c r="ES647" s="58" t="str">
        <f t="shared" si="1800"/>
        <v>(OH,F,Cl)-dominate amphibole</v>
      </c>
      <c r="ET647" s="58" t="e">
        <f t="shared" si="1801"/>
        <v>#N/A</v>
      </c>
      <c r="EU647" s="56">
        <f t="shared" si="1886"/>
        <v>0</v>
      </c>
      <c r="EV647" s="56">
        <f t="shared" si="1887"/>
        <v>0</v>
      </c>
      <c r="EW647" s="56">
        <f t="shared" si="1888"/>
        <v>0</v>
      </c>
      <c r="EX647" s="56">
        <f t="shared" si="1889"/>
        <v>0</v>
      </c>
      <c r="EY647" s="56">
        <f t="shared" si="1890"/>
        <v>0</v>
      </c>
      <c r="EZ647" s="56">
        <f t="shared" si="1891"/>
        <v>0</v>
      </c>
      <c r="FA647" s="39">
        <f t="shared" si="1892"/>
        <v>0</v>
      </c>
      <c r="FB647" s="39">
        <f t="shared" si="1893"/>
        <v>0</v>
      </c>
      <c r="FC647" s="54">
        <f t="shared" si="1894"/>
        <v>0</v>
      </c>
      <c r="FD647" s="54">
        <f t="shared" si="1895"/>
        <v>0</v>
      </c>
      <c r="FE647" s="39">
        <f t="shared" si="1896"/>
        <v>0</v>
      </c>
      <c r="FF647" s="54">
        <f t="shared" si="1897"/>
        <v>0</v>
      </c>
      <c r="FG647" s="39">
        <f t="shared" si="1898"/>
        <v>0</v>
      </c>
      <c r="FH647" s="39">
        <f t="shared" si="1802"/>
        <v>0</v>
      </c>
      <c r="FI647" s="39">
        <f t="shared" si="1803"/>
        <v>0</v>
      </c>
      <c r="FJ647" s="39">
        <f t="shared" si="1804"/>
        <v>0</v>
      </c>
      <c r="FK647" s="39" t="e">
        <f t="shared" si="1805"/>
        <v>#DIV/0!</v>
      </c>
      <c r="FL647" s="39" t="e">
        <f t="shared" si="1806"/>
        <v>#DIV/0!</v>
      </c>
      <c r="FM647" s="39" t="e">
        <f t="shared" si="1807"/>
        <v>#DIV/0!</v>
      </c>
      <c r="FN647" s="39">
        <f t="shared" si="1808"/>
        <v>1</v>
      </c>
      <c r="FO647" s="39">
        <f t="shared" si="1899"/>
        <v>0</v>
      </c>
      <c r="FP647" s="39">
        <f t="shared" si="1900"/>
        <v>0</v>
      </c>
      <c r="FQ647" s="39">
        <f t="shared" si="1901"/>
        <v>0</v>
      </c>
      <c r="FR647" s="39">
        <f t="shared" si="1809"/>
        <v>0</v>
      </c>
      <c r="FS647" s="39">
        <f t="shared" si="1810"/>
        <v>0</v>
      </c>
      <c r="FU647" s="39" t="e">
        <f t="shared" si="1811"/>
        <v>#DIV/0!</v>
      </c>
      <c r="FV647" s="39" t="e">
        <f t="shared" si="1812"/>
        <v>#DIV/0!</v>
      </c>
      <c r="FW647" s="39" t="e">
        <f t="shared" si="1813"/>
        <v>#DIV/0!</v>
      </c>
      <c r="FY647" s="39" t="e">
        <f t="shared" si="1814"/>
        <v>#DIV/0!</v>
      </c>
      <c r="FZ647" s="39" t="e">
        <f t="shared" si="1815"/>
        <v>#DIV/0!</v>
      </c>
      <c r="GA647" s="39" t="e">
        <f t="shared" si="1816"/>
        <v>#DIV/0!</v>
      </c>
      <c r="GB647" s="39" t="e">
        <f t="shared" si="1817"/>
        <v>#DIV/0!</v>
      </c>
      <c r="GC647" s="39" t="e">
        <f t="shared" si="1818"/>
        <v>#DIV/0!</v>
      </c>
      <c r="GD647" s="39" t="e">
        <f t="shared" si="1819"/>
        <v>#DIV/0!</v>
      </c>
      <c r="GE647" s="39" t="e">
        <f t="shared" si="1820"/>
        <v>#DIV/0!</v>
      </c>
      <c r="GF647" s="39" t="e">
        <f t="shared" si="1821"/>
        <v>#DIV/0!</v>
      </c>
      <c r="GG647" s="39" t="e">
        <f t="shared" si="1822"/>
        <v>#DIV/0!</v>
      </c>
      <c r="GH647" s="39" t="e">
        <f t="shared" si="1823"/>
        <v>#DIV/0!</v>
      </c>
      <c r="GI647" s="39"/>
      <c r="GJ647" s="39" t="e">
        <f t="shared" si="1824"/>
        <v>#DIV/0!</v>
      </c>
      <c r="GK647" s="39" t="e">
        <f t="shared" si="1825"/>
        <v>#DIV/0!</v>
      </c>
      <c r="GL647" s="39" t="e">
        <f t="shared" si="1826"/>
        <v>#DIV/0!</v>
      </c>
      <c r="GM647" s="39" t="e">
        <f t="shared" si="1827"/>
        <v>#DIV/0!</v>
      </c>
      <c r="GN647" s="39" t="e">
        <f t="shared" si="1828"/>
        <v>#DIV/0!</v>
      </c>
      <c r="GO647" s="57"/>
      <c r="GP647" s="57" t="e">
        <f t="shared" si="1829"/>
        <v>#DIV/0!</v>
      </c>
      <c r="GQ647" s="59" t="e">
        <f t="shared" si="1830"/>
        <v>#DIV/0!</v>
      </c>
      <c r="GR647" s="41" t="e">
        <f t="shared" si="1831"/>
        <v>#DIV/0!</v>
      </c>
      <c r="GS647" s="57" t="e">
        <f t="shared" si="1832"/>
        <v>#DIV/0!</v>
      </c>
      <c r="GT647" s="57" t="e">
        <f t="shared" si="1833"/>
        <v>#DIV/0!</v>
      </c>
      <c r="GU647" s="57" t="e">
        <f t="shared" si="1834"/>
        <v>#DIV/0!</v>
      </c>
      <c r="GV647" s="57"/>
      <c r="GW647" s="42" t="e">
        <f t="shared" si="1835"/>
        <v>#DIV/0!</v>
      </c>
      <c r="GX647" s="42" t="e">
        <f t="shared" si="1836"/>
        <v>#DIV/0!</v>
      </c>
      <c r="GY647" s="42" t="e">
        <f t="shared" si="1837"/>
        <v>#DIV/0!</v>
      </c>
      <c r="GZ647" s="57"/>
      <c r="HA647" s="2" t="e">
        <f t="shared" si="1838"/>
        <v>#DIV/0!</v>
      </c>
      <c r="HB647" s="2" t="e">
        <f t="shared" si="1839"/>
        <v>#DIV/0!</v>
      </c>
      <c r="HC647" s="2" t="e">
        <f t="shared" si="1840"/>
        <v>#DIV/0!</v>
      </c>
      <c r="HD647" s="2" t="e">
        <f t="shared" si="1841"/>
        <v>#DIV/0!</v>
      </c>
      <c r="HE647" s="2" t="e">
        <f t="shared" si="1842"/>
        <v>#DIV/0!</v>
      </c>
      <c r="HF647" s="2" t="e">
        <f t="shared" si="1843"/>
        <v>#DIV/0!</v>
      </c>
      <c r="HG647" s="2" t="e">
        <f t="shared" si="1844"/>
        <v>#DIV/0!</v>
      </c>
      <c r="HH647" s="2" t="e">
        <f t="shared" si="1845"/>
        <v>#DIV/0!</v>
      </c>
      <c r="HI647" s="2" t="e">
        <f t="shared" si="1846"/>
        <v>#DIV/0!</v>
      </c>
      <c r="HJ647" s="11" t="e">
        <f t="shared" si="1847"/>
        <v>#DIV/0!</v>
      </c>
      <c r="HK647" s="60" t="e">
        <f t="shared" si="1848"/>
        <v>#DIV/0!</v>
      </c>
      <c r="HL647" s="57"/>
      <c r="HM647" s="57" t="e">
        <f t="shared" si="1849"/>
        <v>#DIV/0!</v>
      </c>
      <c r="HN647" s="57" t="e">
        <f t="shared" si="1850"/>
        <v>#DIV/0!</v>
      </c>
      <c r="HO647" s="57" t="e">
        <f t="shared" si="1851"/>
        <v>#DIV/0!</v>
      </c>
      <c r="HP647" s="57" t="e">
        <f t="shared" si="1852"/>
        <v>#DIV/0!</v>
      </c>
      <c r="HQ647" s="57" t="e">
        <f t="shared" si="1853"/>
        <v>#DIV/0!</v>
      </c>
      <c r="HR647" s="57"/>
      <c r="HS647" s="57" t="e">
        <f t="shared" si="1854"/>
        <v>#DIV/0!</v>
      </c>
      <c r="HT647" s="57" t="e">
        <f t="shared" si="1855"/>
        <v>#DIV/0!</v>
      </c>
      <c r="HU647" s="57" t="e">
        <f t="shared" si="1856"/>
        <v>#DIV/0!</v>
      </c>
      <c r="HV647" s="57" t="e">
        <f t="shared" si="1857"/>
        <v>#DIV/0!</v>
      </c>
      <c r="HW647" s="57" t="e">
        <f t="shared" si="1858"/>
        <v>#DIV/0!</v>
      </c>
      <c r="HX647" s="57"/>
      <c r="HY647" s="57" t="e">
        <f t="shared" si="1859"/>
        <v>#DIV/0!</v>
      </c>
      <c r="HZ647" s="57" t="e">
        <f t="shared" si="1860"/>
        <v>#DIV/0!</v>
      </c>
      <c r="IA647" s="57"/>
      <c r="IB647" s="61">
        <f t="shared" si="1861"/>
        <v>0</v>
      </c>
      <c r="IC647" s="57" t="str">
        <f t="shared" si="1862"/>
        <v/>
      </c>
      <c r="ID647" s="42"/>
      <c r="IE647" s="2" t="str">
        <f t="shared" si="1863"/>
        <v/>
      </c>
      <c r="IF647" s="60" t="e">
        <f t="shared" si="1864"/>
        <v>#DIV/0!</v>
      </c>
      <c r="IG647" s="60" t="str">
        <f t="shared" si="1865"/>
        <v/>
      </c>
      <c r="IH647" s="60" t="str">
        <f t="shared" si="1866"/>
        <v>zinco-</v>
      </c>
      <c r="II647" s="60" t="str">
        <f t="shared" si="1867"/>
        <v>mangano-</v>
      </c>
      <c r="IJ647" s="60" t="e">
        <f t="shared" si="1868"/>
        <v>#DIV/0!</v>
      </c>
      <c r="IK647" s="60" t="e">
        <f t="shared" si="1869"/>
        <v>#DIV/0!</v>
      </c>
      <c r="IL647" s="60" t="e">
        <f t="shared" si="1870"/>
        <v>#DIV/0!</v>
      </c>
      <c r="IM647" s="60" t="e">
        <f t="shared" si="1871"/>
        <v>#DIV/0!</v>
      </c>
      <c r="IN647" s="60" t="str">
        <f t="shared" si="1872"/>
        <v/>
      </c>
      <c r="IO647" s="60" t="str">
        <f t="shared" si="1873"/>
        <v/>
      </c>
      <c r="IP647" s="57"/>
      <c r="IQ647" s="57" t="str">
        <f t="shared" si="1874"/>
        <v>ERROR!!</v>
      </c>
    </row>
    <row r="648" spans="24:251">
      <c r="X648" s="29">
        <f t="shared" si="1730"/>
        <v>0</v>
      </c>
      <c r="Y648" s="29">
        <f t="shared" si="1731"/>
        <v>0</v>
      </c>
      <c r="Z648" s="29" t="e">
        <f t="shared" si="1732"/>
        <v>#DIV/0!</v>
      </c>
      <c r="AA648" s="29" t="e">
        <f t="shared" si="1733"/>
        <v>#DIV/0!</v>
      </c>
      <c r="AB648" s="29" t="e">
        <f t="shared" si="1734"/>
        <v>#DIV/0!</v>
      </c>
      <c r="AC648" s="29" t="e">
        <f t="shared" si="1735"/>
        <v>#DIV/0!</v>
      </c>
      <c r="AF648" s="23">
        <v>60.084299999999999</v>
      </c>
      <c r="AG648" s="23">
        <v>79.878799999999998</v>
      </c>
      <c r="AH648" s="23">
        <v>101.96120000000001</v>
      </c>
      <c r="AI648" s="23">
        <v>151.99039999999999</v>
      </c>
      <c r="AJ648" s="23">
        <v>159.69</v>
      </c>
      <c r="AK648" s="23">
        <v>71.846400000000003</v>
      </c>
      <c r="AL648" s="23">
        <v>70.9375</v>
      </c>
      <c r="AM648" s="23">
        <v>40.304400000000001</v>
      </c>
      <c r="AN648" s="23">
        <v>56.077399999999997</v>
      </c>
      <c r="AO648" s="23">
        <v>61.978999999999999</v>
      </c>
      <c r="AP648" s="23">
        <v>94.195999999999998</v>
      </c>
      <c r="AQ648" s="23">
        <v>18.998000000000001</v>
      </c>
      <c r="AR648" s="23">
        <v>35.450000000000003</v>
      </c>
      <c r="AS648" s="23">
        <v>29.88</v>
      </c>
      <c r="AT648" s="23">
        <v>74.691999999999993</v>
      </c>
      <c r="AU648" s="23">
        <v>81.39</v>
      </c>
      <c r="AX648" s="54">
        <f t="shared" si="1736"/>
        <v>0</v>
      </c>
      <c r="AY648" s="54">
        <f t="shared" si="1737"/>
        <v>0</v>
      </c>
      <c r="AZ648" s="54">
        <f t="shared" si="1738"/>
        <v>0</v>
      </c>
      <c r="BA648" s="54">
        <f t="shared" si="1739"/>
        <v>0</v>
      </c>
      <c r="BB648" s="54">
        <f t="shared" si="1740"/>
        <v>0</v>
      </c>
      <c r="BC648" s="54">
        <f t="shared" si="1741"/>
        <v>0</v>
      </c>
      <c r="BD648" s="54">
        <f t="shared" si="1742"/>
        <v>0</v>
      </c>
      <c r="BE648" s="54">
        <f t="shared" si="1743"/>
        <v>0</v>
      </c>
      <c r="BF648" s="54">
        <f t="shared" si="1744"/>
        <v>0</v>
      </c>
      <c r="BG648" s="54">
        <f t="shared" si="1745"/>
        <v>0</v>
      </c>
      <c r="BH648" s="54">
        <f t="shared" si="1746"/>
        <v>0</v>
      </c>
      <c r="BI648" s="54">
        <f t="shared" si="1747"/>
        <v>0</v>
      </c>
      <c r="BJ648" s="54">
        <f t="shared" si="1748"/>
        <v>0</v>
      </c>
      <c r="BK648" s="54">
        <f t="shared" si="1749"/>
        <v>0</v>
      </c>
      <c r="BL648" s="54">
        <f t="shared" si="1750"/>
        <v>0</v>
      </c>
      <c r="BM648" s="42"/>
      <c r="BO648" s="54">
        <f>'Norm-coeff'!$C$2+$AX648*'Norm-coeff'!$D$2+$AY648*'Norm-coeff'!$E$2+$AZ648*'Norm-coeff'!$F$2+$BA648*'Norm-coeff'!$G$2+$BB648*'Norm-coeff'!$H$2+$BC648*'Norm-coeff'!$I$2+$BD648*'Norm-coeff'!$J$2+$BE648*'Norm-coeff'!$K$2+$BF648*'Norm-coeff'!$L$2+$BG648*'Norm-coeff'!$M$2+$BH648*'Norm-coeff'!$N$2+$BI648*'Norm-coeff'!$O$2</f>
        <v>5.4045421474420303</v>
      </c>
      <c r="BP648" s="54">
        <f>'Norm-coeff'!$C$3+$AX648*'Norm-coeff'!$D$3+$AY648*'Norm-coeff'!$E$3+$AZ648*'Norm-coeff'!$F$3+$BA648*'Norm-coeff'!$G$3+$BB648*'Norm-coeff'!$H$3+$BC648*'Norm-coeff'!$I$3+$BD648*'Norm-coeff'!$J$3+$BE648*'Norm-coeff'!$K$3+$BF648*'Norm-coeff'!$L$3+$BG648*'Norm-coeff'!$M$3+$BH648*'Norm-coeff'!$N$3+$BI648*'Norm-coeff'!$O$3</f>
        <v>3.15319116612705</v>
      </c>
      <c r="BQ648" s="54">
        <f>'Norm-coeff'!$C$4+$AX648*'Norm-coeff'!$D$4+$AY648*'Norm-coeff'!$E$4+$AZ648*'Norm-coeff'!$F$4+$BA648*'Norm-coeff'!$G$4+$BB648*'Norm-coeff'!$H$4+$BC648*'Norm-coeff'!$I$4+$BD648*'Norm-coeff'!$J$4+$BE648*'Norm-coeff'!$K$4+$BF648*'Norm-coeff'!$L$4+$BG648*'Norm-coeff'!$M$4+$BH648*'Norm-coeff'!$N$4+$BI648*'Norm-coeff'!$O$4</f>
        <v>1.42115649462768</v>
      </c>
      <c r="BR648" s="54">
        <f>'Norm-coeff'!$C$5+$AX648*'Norm-coeff'!$D$5+$AY648*'Norm-coeff'!$E$5+$AZ648*'Norm-coeff'!$F$5+$BA648*'Norm-coeff'!$G$5+$BB648*'Norm-coeff'!$H$5+$BC648*'Norm-coeff'!$I$5+$BD648*'Norm-coeff'!$J$5+$BE648*'Norm-coeff'!$K$5+$BF648*'Norm-coeff'!$L$5+$BG648*'Norm-coeff'!$M$5+$BH648*'Norm-coeff'!$N$5+$BI648*'Norm-coeff'!$O$5</f>
        <v>1.0553329241296201</v>
      </c>
      <c r="BS648" s="54">
        <f>'Norm-coeff'!$C$6+$AX648*'Norm-coeff'!$D$6+$AY648*'Norm-coeff'!$E$6+$AZ648*'Norm-coeff'!$F$6+$BA648*'Norm-coeff'!$G$6+$BB648*'Norm-coeff'!$H$6+$BC648*'Norm-coeff'!$I$6+$BD648*'Norm-coeff'!$J$6+$BE648*'Norm-coeff'!$K$6+$BF648*'Norm-coeff'!$L$6+$BG648*'Norm-coeff'!$M$6+$BH648*'Norm-coeff'!$N$6+$BI648*'Norm-coeff'!$O$6</f>
        <v>-1.48700885495103E-2</v>
      </c>
      <c r="BT648" s="54">
        <f>'Norm-coeff'!$C$7+$AX648*'Norm-coeff'!$D$7+$AY648*'Norm-coeff'!$E$7+$AZ648*'Norm-coeff'!$F$7+$BA648*'Norm-coeff'!$G$7+$BB648*'Norm-coeff'!$H$7+$BC648*'Norm-coeff'!$I$7+$BD648*'Norm-coeff'!$J$7+$BE648*'Norm-coeff'!$K$7+$BF648*'Norm-coeff'!$L$7+$BG648*'Norm-coeff'!$M$7+$BH648*'Norm-coeff'!$N$7+$BI648*'Norm-coeff'!$O$7</f>
        <v>2.0907583608832998</v>
      </c>
      <c r="BU648" s="54">
        <f>'Norm-coeff'!$C$8+$AX648*'Norm-coeff'!$D$8+$AY648*'Norm-coeff'!$E$8+$AZ648*'Norm-coeff'!$F$8+$BA648*'Norm-coeff'!$G$8+$BB648*'Norm-coeff'!$H$8+$BC648*'Norm-coeff'!$I$8+$BD648*'Norm-coeff'!$J$8+$BE648*'Norm-coeff'!$K$8+$BF648*'Norm-coeff'!$L$8+$BG648*'Norm-coeff'!$M$8+$BH648*'Norm-coeff'!$N$8+$BI648*'Norm-coeff'!$O$8</f>
        <v>0.65894159836244504</v>
      </c>
      <c r="BV648" s="54">
        <f>'Norm-coeff'!$C$9+$AX648*'Norm-coeff'!$D$9+$AY648*'Norm-coeff'!$E$9+$AZ648*'Norm-coeff'!$F$9+$BA648*'Norm-coeff'!$G$9+$BB648*'Norm-coeff'!$H$9+$BC648*'Norm-coeff'!$I$9+$BD648*'Norm-coeff'!$J$9+$BE648*'Norm-coeff'!$K$9+$BF648*'Norm-coeff'!$L$9+$BG648*'Norm-coeff'!$M$9+$BH648*'Norm-coeff'!$N$9+$BI648*'Norm-coeff'!$O$9</f>
        <v>1.48961085014701</v>
      </c>
      <c r="BW648" s="54">
        <f>'Norm-coeff'!$C$10+$AX648*'Norm-coeff'!$D$10+$AY648*'Norm-coeff'!$E$10+$AZ648*'Norm-coeff'!$F$10+$BA648*'Norm-coeff'!$G$10+$BB648*'Norm-coeff'!$H$10+$BC648*'Norm-coeff'!$I$10+$BD648*'Norm-coeff'!$J$10+$BE648*'Norm-coeff'!$K$10+$BF648*'Norm-coeff'!$L$10+$BG648*'Norm-coeff'!$M$10+$BH648*'Norm-coeff'!$N$10+$BI648*'Norm-coeff'!$O$10</f>
        <v>1.42058735749591</v>
      </c>
      <c r="BX648" s="54">
        <f>'Norm-coeff'!$C$11+$AX648*'Norm-coeff'!$D$11+$AY648*'Norm-coeff'!$E$11+$AZ648*'Norm-coeff'!$F$11+$BA648*'Norm-coeff'!$G$11+$BB648*'Norm-coeff'!$H$11+$BC648*'Norm-coeff'!$I$11+$BD648*'Norm-coeff'!$J$11+$BE648*'Norm-coeff'!$K$11+$BF648*'Norm-coeff'!$L$11+$BG648*'Norm-coeff'!$M$11+$BH648*'Norm-coeff'!$N$11+$BI648*'Norm-coeff'!$O$11</f>
        <v>0.221233014421479</v>
      </c>
      <c r="BY648" s="54">
        <f>'Norm-coeff'!$C$12+$AX648*'Norm-coeff'!$D$12+$AY648*'Norm-coeff'!$E$12+$AZ648*'Norm-coeff'!$F$12+$BA648*'Norm-coeff'!$G$12+$BB648*'Norm-coeff'!$H$12+$BC648*'Norm-coeff'!$I$12+$BD648*'Norm-coeff'!$J$12+$BE648*'Norm-coeff'!$K$12+$BF648*'Norm-coeff'!$L$12+$BG648*'Norm-coeff'!$M$12+$BH648*'Norm-coeff'!$N$12+$BI648*'Norm-coeff'!$O$12</f>
        <v>0.283527502056037</v>
      </c>
      <c r="BZ648" s="54">
        <f>'Norm-coeff'!$C$13+$AX648*'Norm-coeff'!$D$13+$AY648*'Norm-coeff'!$E$13+$AZ648*'Norm-coeff'!$F$13+$BA648*'Norm-coeff'!$G$13+$BB648*'Norm-coeff'!$H$13+$BC648*'Norm-coeff'!$I$13+$BD648*'Norm-coeff'!$J$13+$BE648*'Norm-coeff'!$K$13+$BF648*'Norm-coeff'!$L$13+$BG648*'Norm-coeff'!$M$13+$BH648*'Norm-coeff'!$N$13+$BI648*'Norm-coeff'!$O$13</f>
        <v>-4.1864930554451202E-2</v>
      </c>
      <c r="CA648" s="54">
        <f>'Norm-coeff'!$C$14+$AX648*'Norm-coeff'!$D$14+$AY648*'Norm-coeff'!$E$14+$AZ648*'Norm-coeff'!$F$14+$BA648*'Norm-coeff'!$G$14+$BB648*'Norm-coeff'!$H$14+$BC648*'Norm-coeff'!$I$14+$BD648*'Norm-coeff'!$J$14+$BE648*'Norm-coeff'!$K$14+$BF648*'Norm-coeff'!$L$14+$BG648*'Norm-coeff'!$M$14+$BH648*'Norm-coeff'!$N$14+$BI648*'Norm-coeff'!$O$14</f>
        <v>4.2526983164477103</v>
      </c>
      <c r="CC648" s="54">
        <f t="shared" si="1875"/>
        <v>0</v>
      </c>
      <c r="CG648" s="54">
        <f t="shared" si="1751"/>
        <v>0</v>
      </c>
      <c r="CH648" s="54">
        <f t="shared" si="1902"/>
        <v>0</v>
      </c>
      <c r="CI648" s="54">
        <f t="shared" si="1752"/>
        <v>0</v>
      </c>
      <c r="CJ648" s="56">
        <f t="shared" si="1753"/>
        <v>0</v>
      </c>
      <c r="CK648" s="54">
        <f t="shared" si="1754"/>
        <v>0</v>
      </c>
      <c r="CL648" s="54">
        <f t="shared" si="1755"/>
        <v>0</v>
      </c>
      <c r="CM648" s="54">
        <f t="shared" si="1756"/>
        <v>0</v>
      </c>
      <c r="CN648" s="54">
        <f t="shared" si="1757"/>
        <v>0</v>
      </c>
      <c r="CO648" s="54">
        <f t="shared" si="1758"/>
        <v>0</v>
      </c>
      <c r="CP648" s="54">
        <f t="shared" si="1759"/>
        <v>0</v>
      </c>
      <c r="CQ648" s="54">
        <f t="shared" si="1760"/>
        <v>0</v>
      </c>
      <c r="CR648" s="54">
        <f t="shared" si="1761"/>
        <v>0</v>
      </c>
      <c r="CS648" s="54">
        <f t="shared" si="1762"/>
        <v>0</v>
      </c>
      <c r="CU648" s="54">
        <f t="shared" si="1763"/>
        <v>0</v>
      </c>
      <c r="CV648" s="54">
        <f t="shared" si="1764"/>
        <v>0</v>
      </c>
      <c r="CW648" s="54">
        <f t="shared" si="1765"/>
        <v>0</v>
      </c>
      <c r="CX648" s="54">
        <f t="shared" si="1766"/>
        <v>0</v>
      </c>
      <c r="CZ648" s="54">
        <f t="shared" si="1767"/>
        <v>0</v>
      </c>
      <c r="DA648" s="54">
        <f t="shared" si="1768"/>
        <v>0</v>
      </c>
      <c r="DB648" s="54">
        <f t="shared" si="1769"/>
        <v>0</v>
      </c>
      <c r="DC648" s="54">
        <f t="shared" si="1770"/>
        <v>0</v>
      </c>
      <c r="DD648" s="54">
        <f t="shared" si="1771"/>
        <v>0</v>
      </c>
      <c r="DE648" s="54">
        <f t="shared" si="1772"/>
        <v>0</v>
      </c>
      <c r="DF648" s="54">
        <f t="shared" si="1773"/>
        <v>0</v>
      </c>
      <c r="DG648" s="54">
        <f t="shared" si="1774"/>
        <v>2</v>
      </c>
      <c r="DH648" s="71">
        <f t="shared" si="1775"/>
        <v>0</v>
      </c>
      <c r="DI648" s="71">
        <f t="shared" si="1776"/>
        <v>0</v>
      </c>
      <c r="DJ648" s="54">
        <f t="shared" si="1777"/>
        <v>0</v>
      </c>
      <c r="DK648" s="54">
        <f t="shared" si="1778"/>
        <v>2</v>
      </c>
      <c r="DL648" s="4">
        <f t="shared" si="1876"/>
        <v>0</v>
      </c>
      <c r="DM648" s="3">
        <f t="shared" si="1779"/>
        <v>0</v>
      </c>
      <c r="DN648" s="3">
        <f t="shared" si="1780"/>
        <v>0</v>
      </c>
      <c r="DO648" s="4" t="e">
        <f t="shared" si="1781"/>
        <v>#DIV/0!</v>
      </c>
      <c r="DP648" s="57"/>
      <c r="DQ648" s="57"/>
      <c r="DR648" s="56">
        <f t="shared" si="1877"/>
        <v>2</v>
      </c>
      <c r="DS648" s="56">
        <f t="shared" si="1878"/>
        <v>0</v>
      </c>
      <c r="DT648" s="38">
        <f t="shared" si="1879"/>
        <v>0</v>
      </c>
      <c r="DU648" s="38">
        <f t="shared" si="1782"/>
        <v>2</v>
      </c>
      <c r="DV648" s="38">
        <f t="shared" si="1880"/>
        <v>0</v>
      </c>
      <c r="DW648" s="39">
        <f t="shared" si="1881"/>
        <v>0</v>
      </c>
      <c r="DX648" s="39">
        <f t="shared" si="1882"/>
        <v>0</v>
      </c>
      <c r="DY648" s="39">
        <f t="shared" si="1883"/>
        <v>0</v>
      </c>
      <c r="DZ648" s="39">
        <f t="shared" si="1884"/>
        <v>0</v>
      </c>
      <c r="EA648" s="39">
        <f t="shared" si="1885"/>
        <v>0</v>
      </c>
      <c r="EB648" s="37" t="e">
        <f t="shared" si="1783"/>
        <v>#DIV/0!</v>
      </c>
      <c r="EC648" s="37" t="e">
        <f t="shared" si="1784"/>
        <v>#DIV/0!</v>
      </c>
      <c r="ED648" s="37" t="e">
        <f t="shared" si="1785"/>
        <v>#DIV/0!</v>
      </c>
      <c r="EE648" s="37" t="e">
        <f t="shared" si="1786"/>
        <v>#DIV/0!</v>
      </c>
      <c r="EF648" s="39" t="e">
        <f t="shared" si="1787"/>
        <v>#DIV/0!</v>
      </c>
      <c r="EG648" s="37" t="e">
        <f t="shared" si="1788"/>
        <v>#DIV/0!</v>
      </c>
      <c r="EH648" s="37" t="e">
        <f t="shared" si="1789"/>
        <v>#DIV/0!</v>
      </c>
      <c r="EI648" s="11" t="b">
        <f t="shared" si="1790"/>
        <v>1</v>
      </c>
      <c r="EJ648" s="11" t="b">
        <f t="shared" si="1791"/>
        <v>0</v>
      </c>
      <c r="EK648" s="39" t="e">
        <f t="shared" si="1792"/>
        <v>#DIV/0!</v>
      </c>
      <c r="EL648" s="39" t="e">
        <f t="shared" si="1793"/>
        <v>#DIV/0!</v>
      </c>
      <c r="EM648" s="39" t="e">
        <f t="shared" si="1794"/>
        <v>#DIV/0!</v>
      </c>
      <c r="EN648" s="39" t="e">
        <f t="shared" si="1795"/>
        <v>#DIV/0!</v>
      </c>
      <c r="EO648" s="39" t="e">
        <f t="shared" si="1796"/>
        <v>#DIV/0!</v>
      </c>
      <c r="EP648" s="39" t="e">
        <f t="shared" si="1797"/>
        <v>#DIV/0!</v>
      </c>
      <c r="EQ648" s="39" t="e">
        <f t="shared" si="1798"/>
        <v>#DIV/0!</v>
      </c>
      <c r="ER648" s="39" t="e">
        <f t="shared" si="1799"/>
        <v>#DIV/0!</v>
      </c>
      <c r="ES648" s="58" t="str">
        <f t="shared" si="1800"/>
        <v>(OH,F,Cl)-dominate amphibole</v>
      </c>
      <c r="ET648" s="58" t="e">
        <f t="shared" si="1801"/>
        <v>#N/A</v>
      </c>
      <c r="EU648" s="56">
        <f t="shared" si="1886"/>
        <v>0</v>
      </c>
      <c r="EV648" s="56">
        <f t="shared" si="1887"/>
        <v>0</v>
      </c>
      <c r="EW648" s="56">
        <f t="shared" si="1888"/>
        <v>0</v>
      </c>
      <c r="EX648" s="56">
        <f t="shared" si="1889"/>
        <v>0</v>
      </c>
      <c r="EY648" s="56">
        <f t="shared" si="1890"/>
        <v>0</v>
      </c>
      <c r="EZ648" s="56">
        <f t="shared" si="1891"/>
        <v>0</v>
      </c>
      <c r="FA648" s="39">
        <f t="shared" si="1892"/>
        <v>0</v>
      </c>
      <c r="FB648" s="39">
        <f t="shared" si="1893"/>
        <v>0</v>
      </c>
      <c r="FC648" s="54">
        <f t="shared" si="1894"/>
        <v>0</v>
      </c>
      <c r="FD648" s="54">
        <f t="shared" si="1895"/>
        <v>0</v>
      </c>
      <c r="FE648" s="39">
        <f t="shared" si="1896"/>
        <v>0</v>
      </c>
      <c r="FF648" s="54">
        <f t="shared" si="1897"/>
        <v>0</v>
      </c>
      <c r="FG648" s="39">
        <f t="shared" si="1898"/>
        <v>0</v>
      </c>
      <c r="FH648" s="39">
        <f t="shared" si="1802"/>
        <v>0</v>
      </c>
      <c r="FI648" s="39">
        <f t="shared" si="1803"/>
        <v>0</v>
      </c>
      <c r="FJ648" s="39">
        <f t="shared" si="1804"/>
        <v>0</v>
      </c>
      <c r="FK648" s="39" t="e">
        <f t="shared" si="1805"/>
        <v>#DIV/0!</v>
      </c>
      <c r="FL648" s="39" t="e">
        <f t="shared" si="1806"/>
        <v>#DIV/0!</v>
      </c>
      <c r="FM648" s="39" t="e">
        <f t="shared" si="1807"/>
        <v>#DIV/0!</v>
      </c>
      <c r="FN648" s="39">
        <f t="shared" si="1808"/>
        <v>1</v>
      </c>
      <c r="FO648" s="39">
        <f t="shared" si="1899"/>
        <v>0</v>
      </c>
      <c r="FP648" s="39">
        <f t="shared" si="1900"/>
        <v>0</v>
      </c>
      <c r="FQ648" s="39">
        <f t="shared" si="1901"/>
        <v>0</v>
      </c>
      <c r="FR648" s="39">
        <f t="shared" si="1809"/>
        <v>0</v>
      </c>
      <c r="FS648" s="39">
        <f t="shared" si="1810"/>
        <v>0</v>
      </c>
      <c r="FU648" s="39" t="e">
        <f t="shared" si="1811"/>
        <v>#DIV/0!</v>
      </c>
      <c r="FV648" s="39" t="e">
        <f t="shared" si="1812"/>
        <v>#DIV/0!</v>
      </c>
      <c r="FW648" s="39" t="e">
        <f t="shared" si="1813"/>
        <v>#DIV/0!</v>
      </c>
      <c r="FY648" s="39" t="e">
        <f t="shared" si="1814"/>
        <v>#DIV/0!</v>
      </c>
      <c r="FZ648" s="39" t="e">
        <f t="shared" si="1815"/>
        <v>#DIV/0!</v>
      </c>
      <c r="GA648" s="39" t="e">
        <f t="shared" si="1816"/>
        <v>#DIV/0!</v>
      </c>
      <c r="GB648" s="39" t="e">
        <f t="shared" si="1817"/>
        <v>#DIV/0!</v>
      </c>
      <c r="GC648" s="39" t="e">
        <f t="shared" si="1818"/>
        <v>#DIV/0!</v>
      </c>
      <c r="GD648" s="39" t="e">
        <f t="shared" si="1819"/>
        <v>#DIV/0!</v>
      </c>
      <c r="GE648" s="39" t="e">
        <f t="shared" si="1820"/>
        <v>#DIV/0!</v>
      </c>
      <c r="GF648" s="39" t="e">
        <f t="shared" si="1821"/>
        <v>#DIV/0!</v>
      </c>
      <c r="GG648" s="39" t="e">
        <f t="shared" si="1822"/>
        <v>#DIV/0!</v>
      </c>
      <c r="GH648" s="39" t="e">
        <f t="shared" si="1823"/>
        <v>#DIV/0!</v>
      </c>
      <c r="GI648" s="39"/>
      <c r="GJ648" s="39" t="e">
        <f t="shared" si="1824"/>
        <v>#DIV/0!</v>
      </c>
      <c r="GK648" s="39" t="e">
        <f t="shared" si="1825"/>
        <v>#DIV/0!</v>
      </c>
      <c r="GL648" s="39" t="e">
        <f t="shared" si="1826"/>
        <v>#DIV/0!</v>
      </c>
      <c r="GM648" s="39" t="e">
        <f t="shared" si="1827"/>
        <v>#DIV/0!</v>
      </c>
      <c r="GN648" s="39" t="e">
        <f t="shared" si="1828"/>
        <v>#DIV/0!</v>
      </c>
      <c r="GO648" s="57"/>
      <c r="GP648" s="57" t="e">
        <f t="shared" si="1829"/>
        <v>#DIV/0!</v>
      </c>
      <c r="GQ648" s="59" t="e">
        <f t="shared" si="1830"/>
        <v>#DIV/0!</v>
      </c>
      <c r="GR648" s="41" t="e">
        <f t="shared" si="1831"/>
        <v>#DIV/0!</v>
      </c>
      <c r="GS648" s="57" t="e">
        <f t="shared" si="1832"/>
        <v>#DIV/0!</v>
      </c>
      <c r="GT648" s="57" t="e">
        <f t="shared" si="1833"/>
        <v>#DIV/0!</v>
      </c>
      <c r="GU648" s="57" t="e">
        <f t="shared" si="1834"/>
        <v>#DIV/0!</v>
      </c>
      <c r="GV648" s="57"/>
      <c r="GW648" s="42" t="e">
        <f t="shared" si="1835"/>
        <v>#DIV/0!</v>
      </c>
      <c r="GX648" s="42" t="e">
        <f t="shared" si="1836"/>
        <v>#DIV/0!</v>
      </c>
      <c r="GY648" s="42" t="e">
        <f t="shared" si="1837"/>
        <v>#DIV/0!</v>
      </c>
      <c r="GZ648" s="57"/>
      <c r="HA648" s="2" t="e">
        <f t="shared" si="1838"/>
        <v>#DIV/0!</v>
      </c>
      <c r="HB648" s="2" t="e">
        <f t="shared" si="1839"/>
        <v>#DIV/0!</v>
      </c>
      <c r="HC648" s="2" t="e">
        <f t="shared" si="1840"/>
        <v>#DIV/0!</v>
      </c>
      <c r="HD648" s="2" t="e">
        <f t="shared" si="1841"/>
        <v>#DIV/0!</v>
      </c>
      <c r="HE648" s="2" t="e">
        <f t="shared" si="1842"/>
        <v>#DIV/0!</v>
      </c>
      <c r="HF648" s="2" t="e">
        <f t="shared" si="1843"/>
        <v>#DIV/0!</v>
      </c>
      <c r="HG648" s="2" t="e">
        <f t="shared" si="1844"/>
        <v>#DIV/0!</v>
      </c>
      <c r="HH648" s="2" t="e">
        <f t="shared" si="1845"/>
        <v>#DIV/0!</v>
      </c>
      <c r="HI648" s="2" t="e">
        <f t="shared" si="1846"/>
        <v>#DIV/0!</v>
      </c>
      <c r="HJ648" s="11" t="e">
        <f t="shared" si="1847"/>
        <v>#DIV/0!</v>
      </c>
      <c r="HK648" s="60" t="e">
        <f t="shared" si="1848"/>
        <v>#DIV/0!</v>
      </c>
      <c r="HL648" s="57"/>
      <c r="HM648" s="57" t="e">
        <f t="shared" si="1849"/>
        <v>#DIV/0!</v>
      </c>
      <c r="HN648" s="57" t="e">
        <f t="shared" si="1850"/>
        <v>#DIV/0!</v>
      </c>
      <c r="HO648" s="57" t="e">
        <f t="shared" si="1851"/>
        <v>#DIV/0!</v>
      </c>
      <c r="HP648" s="57" t="e">
        <f t="shared" si="1852"/>
        <v>#DIV/0!</v>
      </c>
      <c r="HQ648" s="57" t="e">
        <f t="shared" si="1853"/>
        <v>#DIV/0!</v>
      </c>
      <c r="HR648" s="57"/>
      <c r="HS648" s="57" t="e">
        <f t="shared" si="1854"/>
        <v>#DIV/0!</v>
      </c>
      <c r="HT648" s="57" t="e">
        <f t="shared" si="1855"/>
        <v>#DIV/0!</v>
      </c>
      <c r="HU648" s="57" t="e">
        <f t="shared" si="1856"/>
        <v>#DIV/0!</v>
      </c>
      <c r="HV648" s="57" t="e">
        <f t="shared" si="1857"/>
        <v>#DIV/0!</v>
      </c>
      <c r="HW648" s="57" t="e">
        <f t="shared" si="1858"/>
        <v>#DIV/0!</v>
      </c>
      <c r="HX648" s="57"/>
      <c r="HY648" s="57" t="e">
        <f t="shared" si="1859"/>
        <v>#DIV/0!</v>
      </c>
      <c r="HZ648" s="57" t="e">
        <f t="shared" si="1860"/>
        <v>#DIV/0!</v>
      </c>
      <c r="IA648" s="57"/>
      <c r="IB648" s="61">
        <f t="shared" si="1861"/>
        <v>0</v>
      </c>
      <c r="IC648" s="57" t="str">
        <f t="shared" si="1862"/>
        <v/>
      </c>
      <c r="ID648" s="42"/>
      <c r="IE648" s="2" t="str">
        <f t="shared" si="1863"/>
        <v/>
      </c>
      <c r="IF648" s="60" t="e">
        <f t="shared" si="1864"/>
        <v>#DIV/0!</v>
      </c>
      <c r="IG648" s="60" t="str">
        <f t="shared" si="1865"/>
        <v/>
      </c>
      <c r="IH648" s="60" t="str">
        <f t="shared" si="1866"/>
        <v>zinco-</v>
      </c>
      <c r="II648" s="60" t="str">
        <f t="shared" si="1867"/>
        <v>mangano-</v>
      </c>
      <c r="IJ648" s="60" t="e">
        <f t="shared" si="1868"/>
        <v>#DIV/0!</v>
      </c>
      <c r="IK648" s="60" t="e">
        <f t="shared" si="1869"/>
        <v>#DIV/0!</v>
      </c>
      <c r="IL648" s="60" t="e">
        <f t="shared" si="1870"/>
        <v>#DIV/0!</v>
      </c>
      <c r="IM648" s="60" t="e">
        <f t="shared" si="1871"/>
        <v>#DIV/0!</v>
      </c>
      <c r="IN648" s="60" t="str">
        <f t="shared" si="1872"/>
        <v/>
      </c>
      <c r="IO648" s="60" t="str">
        <f t="shared" si="1873"/>
        <v/>
      </c>
      <c r="IP648" s="57"/>
      <c r="IQ648" s="57" t="str">
        <f t="shared" si="1874"/>
        <v>ERROR!!</v>
      </c>
    </row>
    <row r="649" spans="24:251">
      <c r="X649" s="29">
        <f t="shared" si="1730"/>
        <v>0</v>
      </c>
      <c r="Y649" s="29">
        <f t="shared" si="1731"/>
        <v>0</v>
      </c>
      <c r="Z649" s="29" t="e">
        <f t="shared" si="1732"/>
        <v>#DIV/0!</v>
      </c>
      <c r="AA649" s="29" t="e">
        <f t="shared" si="1733"/>
        <v>#DIV/0!</v>
      </c>
      <c r="AB649" s="29" t="e">
        <f t="shared" si="1734"/>
        <v>#DIV/0!</v>
      </c>
      <c r="AC649" s="29" t="e">
        <f t="shared" si="1735"/>
        <v>#DIV/0!</v>
      </c>
      <c r="AF649" s="23">
        <v>60.084299999999999</v>
      </c>
      <c r="AG649" s="23">
        <v>79.878799999999998</v>
      </c>
      <c r="AH649" s="23">
        <v>101.96120000000001</v>
      </c>
      <c r="AI649" s="23">
        <v>151.99039999999999</v>
      </c>
      <c r="AJ649" s="23">
        <v>159.69</v>
      </c>
      <c r="AK649" s="23">
        <v>71.846400000000003</v>
      </c>
      <c r="AL649" s="23">
        <v>70.9375</v>
      </c>
      <c r="AM649" s="23">
        <v>40.304400000000001</v>
      </c>
      <c r="AN649" s="23">
        <v>56.077399999999997</v>
      </c>
      <c r="AO649" s="23">
        <v>61.978999999999999</v>
      </c>
      <c r="AP649" s="23">
        <v>94.195999999999998</v>
      </c>
      <c r="AQ649" s="23">
        <v>18.998000000000001</v>
      </c>
      <c r="AR649" s="23">
        <v>35.450000000000003</v>
      </c>
      <c r="AS649" s="23">
        <v>29.88</v>
      </c>
      <c r="AT649" s="23">
        <v>74.691999999999993</v>
      </c>
      <c r="AU649" s="23">
        <v>81.39</v>
      </c>
      <c r="AX649" s="54">
        <f t="shared" si="1736"/>
        <v>0</v>
      </c>
      <c r="AY649" s="54">
        <f t="shared" si="1737"/>
        <v>0</v>
      </c>
      <c r="AZ649" s="54">
        <f t="shared" si="1738"/>
        <v>0</v>
      </c>
      <c r="BA649" s="54">
        <f t="shared" si="1739"/>
        <v>0</v>
      </c>
      <c r="BB649" s="54">
        <f t="shared" si="1740"/>
        <v>0</v>
      </c>
      <c r="BC649" s="54">
        <f t="shared" si="1741"/>
        <v>0</v>
      </c>
      <c r="BD649" s="54">
        <f t="shared" si="1742"/>
        <v>0</v>
      </c>
      <c r="BE649" s="54">
        <f t="shared" si="1743"/>
        <v>0</v>
      </c>
      <c r="BF649" s="54">
        <f t="shared" si="1744"/>
        <v>0</v>
      </c>
      <c r="BG649" s="54">
        <f t="shared" si="1745"/>
        <v>0</v>
      </c>
      <c r="BH649" s="54">
        <f t="shared" si="1746"/>
        <v>0</v>
      </c>
      <c r="BI649" s="54">
        <f t="shared" si="1747"/>
        <v>0</v>
      </c>
      <c r="BJ649" s="54">
        <f t="shared" si="1748"/>
        <v>0</v>
      </c>
      <c r="BK649" s="54">
        <f t="shared" si="1749"/>
        <v>0</v>
      </c>
      <c r="BL649" s="54">
        <f t="shared" si="1750"/>
        <v>0</v>
      </c>
      <c r="BM649" s="42"/>
      <c r="BO649" s="54">
        <f>'Norm-coeff'!$C$2+$AX649*'Norm-coeff'!$D$2+$AY649*'Norm-coeff'!$E$2+$AZ649*'Norm-coeff'!$F$2+$BA649*'Norm-coeff'!$G$2+$BB649*'Norm-coeff'!$H$2+$BC649*'Norm-coeff'!$I$2+$BD649*'Norm-coeff'!$J$2+$BE649*'Norm-coeff'!$K$2+$BF649*'Norm-coeff'!$L$2+$BG649*'Norm-coeff'!$M$2+$BH649*'Norm-coeff'!$N$2+$BI649*'Norm-coeff'!$O$2</f>
        <v>5.4045421474420303</v>
      </c>
      <c r="BP649" s="54">
        <f>'Norm-coeff'!$C$3+$AX649*'Norm-coeff'!$D$3+$AY649*'Norm-coeff'!$E$3+$AZ649*'Norm-coeff'!$F$3+$BA649*'Norm-coeff'!$G$3+$BB649*'Norm-coeff'!$H$3+$BC649*'Norm-coeff'!$I$3+$BD649*'Norm-coeff'!$J$3+$BE649*'Norm-coeff'!$K$3+$BF649*'Norm-coeff'!$L$3+$BG649*'Norm-coeff'!$M$3+$BH649*'Norm-coeff'!$N$3+$BI649*'Norm-coeff'!$O$3</f>
        <v>3.15319116612705</v>
      </c>
      <c r="BQ649" s="54">
        <f>'Norm-coeff'!$C$4+$AX649*'Norm-coeff'!$D$4+$AY649*'Norm-coeff'!$E$4+$AZ649*'Norm-coeff'!$F$4+$BA649*'Norm-coeff'!$G$4+$BB649*'Norm-coeff'!$H$4+$BC649*'Norm-coeff'!$I$4+$BD649*'Norm-coeff'!$J$4+$BE649*'Norm-coeff'!$K$4+$BF649*'Norm-coeff'!$L$4+$BG649*'Norm-coeff'!$M$4+$BH649*'Norm-coeff'!$N$4+$BI649*'Norm-coeff'!$O$4</f>
        <v>1.42115649462768</v>
      </c>
      <c r="BR649" s="54">
        <f>'Norm-coeff'!$C$5+$AX649*'Norm-coeff'!$D$5+$AY649*'Norm-coeff'!$E$5+$AZ649*'Norm-coeff'!$F$5+$BA649*'Norm-coeff'!$G$5+$BB649*'Norm-coeff'!$H$5+$BC649*'Norm-coeff'!$I$5+$BD649*'Norm-coeff'!$J$5+$BE649*'Norm-coeff'!$K$5+$BF649*'Norm-coeff'!$L$5+$BG649*'Norm-coeff'!$M$5+$BH649*'Norm-coeff'!$N$5+$BI649*'Norm-coeff'!$O$5</f>
        <v>1.0553329241296201</v>
      </c>
      <c r="BS649" s="54">
        <f>'Norm-coeff'!$C$6+$AX649*'Norm-coeff'!$D$6+$AY649*'Norm-coeff'!$E$6+$AZ649*'Norm-coeff'!$F$6+$BA649*'Norm-coeff'!$G$6+$BB649*'Norm-coeff'!$H$6+$BC649*'Norm-coeff'!$I$6+$BD649*'Norm-coeff'!$J$6+$BE649*'Norm-coeff'!$K$6+$BF649*'Norm-coeff'!$L$6+$BG649*'Norm-coeff'!$M$6+$BH649*'Norm-coeff'!$N$6+$BI649*'Norm-coeff'!$O$6</f>
        <v>-1.48700885495103E-2</v>
      </c>
      <c r="BT649" s="54">
        <f>'Norm-coeff'!$C$7+$AX649*'Norm-coeff'!$D$7+$AY649*'Norm-coeff'!$E$7+$AZ649*'Norm-coeff'!$F$7+$BA649*'Norm-coeff'!$G$7+$BB649*'Norm-coeff'!$H$7+$BC649*'Norm-coeff'!$I$7+$BD649*'Norm-coeff'!$J$7+$BE649*'Norm-coeff'!$K$7+$BF649*'Norm-coeff'!$L$7+$BG649*'Norm-coeff'!$M$7+$BH649*'Norm-coeff'!$N$7+$BI649*'Norm-coeff'!$O$7</f>
        <v>2.0907583608832998</v>
      </c>
      <c r="BU649" s="54">
        <f>'Norm-coeff'!$C$8+$AX649*'Norm-coeff'!$D$8+$AY649*'Norm-coeff'!$E$8+$AZ649*'Norm-coeff'!$F$8+$BA649*'Norm-coeff'!$G$8+$BB649*'Norm-coeff'!$H$8+$BC649*'Norm-coeff'!$I$8+$BD649*'Norm-coeff'!$J$8+$BE649*'Norm-coeff'!$K$8+$BF649*'Norm-coeff'!$L$8+$BG649*'Norm-coeff'!$M$8+$BH649*'Norm-coeff'!$N$8+$BI649*'Norm-coeff'!$O$8</f>
        <v>0.65894159836244504</v>
      </c>
      <c r="BV649" s="54">
        <f>'Norm-coeff'!$C$9+$AX649*'Norm-coeff'!$D$9+$AY649*'Norm-coeff'!$E$9+$AZ649*'Norm-coeff'!$F$9+$BA649*'Norm-coeff'!$G$9+$BB649*'Norm-coeff'!$H$9+$BC649*'Norm-coeff'!$I$9+$BD649*'Norm-coeff'!$J$9+$BE649*'Norm-coeff'!$K$9+$BF649*'Norm-coeff'!$L$9+$BG649*'Norm-coeff'!$M$9+$BH649*'Norm-coeff'!$N$9+$BI649*'Norm-coeff'!$O$9</f>
        <v>1.48961085014701</v>
      </c>
      <c r="BW649" s="54">
        <f>'Norm-coeff'!$C$10+$AX649*'Norm-coeff'!$D$10+$AY649*'Norm-coeff'!$E$10+$AZ649*'Norm-coeff'!$F$10+$BA649*'Norm-coeff'!$G$10+$BB649*'Norm-coeff'!$H$10+$BC649*'Norm-coeff'!$I$10+$BD649*'Norm-coeff'!$J$10+$BE649*'Norm-coeff'!$K$10+$BF649*'Norm-coeff'!$L$10+$BG649*'Norm-coeff'!$M$10+$BH649*'Norm-coeff'!$N$10+$BI649*'Norm-coeff'!$O$10</f>
        <v>1.42058735749591</v>
      </c>
      <c r="BX649" s="54">
        <f>'Norm-coeff'!$C$11+$AX649*'Norm-coeff'!$D$11+$AY649*'Norm-coeff'!$E$11+$AZ649*'Norm-coeff'!$F$11+$BA649*'Norm-coeff'!$G$11+$BB649*'Norm-coeff'!$H$11+$BC649*'Norm-coeff'!$I$11+$BD649*'Norm-coeff'!$J$11+$BE649*'Norm-coeff'!$K$11+$BF649*'Norm-coeff'!$L$11+$BG649*'Norm-coeff'!$M$11+$BH649*'Norm-coeff'!$N$11+$BI649*'Norm-coeff'!$O$11</f>
        <v>0.221233014421479</v>
      </c>
      <c r="BY649" s="54">
        <f>'Norm-coeff'!$C$12+$AX649*'Norm-coeff'!$D$12+$AY649*'Norm-coeff'!$E$12+$AZ649*'Norm-coeff'!$F$12+$BA649*'Norm-coeff'!$G$12+$BB649*'Norm-coeff'!$H$12+$BC649*'Norm-coeff'!$I$12+$BD649*'Norm-coeff'!$J$12+$BE649*'Norm-coeff'!$K$12+$BF649*'Norm-coeff'!$L$12+$BG649*'Norm-coeff'!$M$12+$BH649*'Norm-coeff'!$N$12+$BI649*'Norm-coeff'!$O$12</f>
        <v>0.283527502056037</v>
      </c>
      <c r="BZ649" s="54">
        <f>'Norm-coeff'!$C$13+$AX649*'Norm-coeff'!$D$13+$AY649*'Norm-coeff'!$E$13+$AZ649*'Norm-coeff'!$F$13+$BA649*'Norm-coeff'!$G$13+$BB649*'Norm-coeff'!$H$13+$BC649*'Norm-coeff'!$I$13+$BD649*'Norm-coeff'!$J$13+$BE649*'Norm-coeff'!$K$13+$BF649*'Norm-coeff'!$L$13+$BG649*'Norm-coeff'!$M$13+$BH649*'Norm-coeff'!$N$13+$BI649*'Norm-coeff'!$O$13</f>
        <v>-4.1864930554451202E-2</v>
      </c>
      <c r="CA649" s="54">
        <f>'Norm-coeff'!$C$14+$AX649*'Norm-coeff'!$D$14+$AY649*'Norm-coeff'!$E$14+$AZ649*'Norm-coeff'!$F$14+$BA649*'Norm-coeff'!$G$14+$BB649*'Norm-coeff'!$H$14+$BC649*'Norm-coeff'!$I$14+$BD649*'Norm-coeff'!$J$14+$BE649*'Norm-coeff'!$K$14+$BF649*'Norm-coeff'!$L$14+$BG649*'Norm-coeff'!$M$14+$BH649*'Norm-coeff'!$N$14+$BI649*'Norm-coeff'!$O$14</f>
        <v>4.2526983164477103</v>
      </c>
      <c r="CC649" s="54">
        <f t="shared" si="1875"/>
        <v>0</v>
      </c>
      <c r="CG649" s="54">
        <f t="shared" si="1751"/>
        <v>0</v>
      </c>
      <c r="CH649" s="54">
        <f t="shared" si="1902"/>
        <v>0</v>
      </c>
      <c r="CI649" s="54">
        <f t="shared" si="1752"/>
        <v>0</v>
      </c>
      <c r="CJ649" s="56">
        <f t="shared" si="1753"/>
        <v>0</v>
      </c>
      <c r="CK649" s="54">
        <f t="shared" si="1754"/>
        <v>0</v>
      </c>
      <c r="CL649" s="54">
        <f t="shared" si="1755"/>
        <v>0</v>
      </c>
      <c r="CM649" s="54">
        <f t="shared" si="1756"/>
        <v>0</v>
      </c>
      <c r="CN649" s="54">
        <f t="shared" si="1757"/>
        <v>0</v>
      </c>
      <c r="CO649" s="54">
        <f t="shared" si="1758"/>
        <v>0</v>
      </c>
      <c r="CP649" s="54">
        <f t="shared" si="1759"/>
        <v>0</v>
      </c>
      <c r="CQ649" s="54">
        <f t="shared" si="1760"/>
        <v>0</v>
      </c>
      <c r="CR649" s="54">
        <f t="shared" si="1761"/>
        <v>0</v>
      </c>
      <c r="CS649" s="54">
        <f t="shared" si="1762"/>
        <v>0</v>
      </c>
      <c r="CU649" s="54">
        <f t="shared" si="1763"/>
        <v>0</v>
      </c>
      <c r="CV649" s="54">
        <f t="shared" si="1764"/>
        <v>0</v>
      </c>
      <c r="CW649" s="54">
        <f t="shared" si="1765"/>
        <v>0</v>
      </c>
      <c r="CX649" s="54">
        <f t="shared" si="1766"/>
        <v>0</v>
      </c>
      <c r="CZ649" s="54">
        <f t="shared" si="1767"/>
        <v>0</v>
      </c>
      <c r="DA649" s="54">
        <f t="shared" si="1768"/>
        <v>0</v>
      </c>
      <c r="DB649" s="54">
        <f t="shared" si="1769"/>
        <v>0</v>
      </c>
      <c r="DC649" s="54">
        <f t="shared" si="1770"/>
        <v>0</v>
      </c>
      <c r="DD649" s="54">
        <f t="shared" si="1771"/>
        <v>0</v>
      </c>
      <c r="DE649" s="54">
        <f t="shared" si="1772"/>
        <v>0</v>
      </c>
      <c r="DF649" s="54">
        <f t="shared" si="1773"/>
        <v>0</v>
      </c>
      <c r="DG649" s="54">
        <f t="shared" si="1774"/>
        <v>2</v>
      </c>
      <c r="DH649" s="71">
        <f t="shared" si="1775"/>
        <v>0</v>
      </c>
      <c r="DI649" s="71">
        <f t="shared" si="1776"/>
        <v>0</v>
      </c>
      <c r="DJ649" s="54">
        <f t="shared" si="1777"/>
        <v>0</v>
      </c>
      <c r="DK649" s="54">
        <f t="shared" si="1778"/>
        <v>2</v>
      </c>
      <c r="DL649" s="4">
        <f t="shared" si="1876"/>
        <v>0</v>
      </c>
      <c r="DM649" s="3">
        <f t="shared" si="1779"/>
        <v>0</v>
      </c>
      <c r="DN649" s="3">
        <f t="shared" si="1780"/>
        <v>0</v>
      </c>
      <c r="DO649" s="4" t="e">
        <f t="shared" si="1781"/>
        <v>#DIV/0!</v>
      </c>
      <c r="DP649" s="57"/>
      <c r="DQ649" s="57"/>
      <c r="DR649" s="56">
        <f t="shared" si="1877"/>
        <v>2</v>
      </c>
      <c r="DS649" s="56">
        <f t="shared" si="1878"/>
        <v>0</v>
      </c>
      <c r="DT649" s="38">
        <f t="shared" si="1879"/>
        <v>0</v>
      </c>
      <c r="DU649" s="38">
        <f t="shared" si="1782"/>
        <v>2</v>
      </c>
      <c r="DV649" s="38">
        <f t="shared" si="1880"/>
        <v>0</v>
      </c>
      <c r="DW649" s="39">
        <f t="shared" si="1881"/>
        <v>0</v>
      </c>
      <c r="DX649" s="39">
        <f t="shared" si="1882"/>
        <v>0</v>
      </c>
      <c r="DY649" s="39">
        <f t="shared" si="1883"/>
        <v>0</v>
      </c>
      <c r="DZ649" s="39">
        <f t="shared" si="1884"/>
        <v>0</v>
      </c>
      <c r="EA649" s="39">
        <f t="shared" si="1885"/>
        <v>0</v>
      </c>
      <c r="EB649" s="37" t="e">
        <f t="shared" si="1783"/>
        <v>#DIV/0!</v>
      </c>
      <c r="EC649" s="37" t="e">
        <f t="shared" si="1784"/>
        <v>#DIV/0!</v>
      </c>
      <c r="ED649" s="37" t="e">
        <f t="shared" si="1785"/>
        <v>#DIV/0!</v>
      </c>
      <c r="EE649" s="37" t="e">
        <f t="shared" si="1786"/>
        <v>#DIV/0!</v>
      </c>
      <c r="EF649" s="39" t="e">
        <f t="shared" si="1787"/>
        <v>#DIV/0!</v>
      </c>
      <c r="EG649" s="37" t="e">
        <f t="shared" si="1788"/>
        <v>#DIV/0!</v>
      </c>
      <c r="EH649" s="37" t="e">
        <f t="shared" si="1789"/>
        <v>#DIV/0!</v>
      </c>
      <c r="EI649" s="11" t="b">
        <f t="shared" si="1790"/>
        <v>1</v>
      </c>
      <c r="EJ649" s="11" t="b">
        <f t="shared" si="1791"/>
        <v>0</v>
      </c>
      <c r="EK649" s="39" t="e">
        <f t="shared" si="1792"/>
        <v>#DIV/0!</v>
      </c>
      <c r="EL649" s="39" t="e">
        <f t="shared" si="1793"/>
        <v>#DIV/0!</v>
      </c>
      <c r="EM649" s="39" t="e">
        <f t="shared" si="1794"/>
        <v>#DIV/0!</v>
      </c>
      <c r="EN649" s="39" t="e">
        <f t="shared" si="1795"/>
        <v>#DIV/0!</v>
      </c>
      <c r="EO649" s="39" t="e">
        <f t="shared" si="1796"/>
        <v>#DIV/0!</v>
      </c>
      <c r="EP649" s="39" t="e">
        <f t="shared" si="1797"/>
        <v>#DIV/0!</v>
      </c>
      <c r="EQ649" s="39" t="e">
        <f t="shared" si="1798"/>
        <v>#DIV/0!</v>
      </c>
      <c r="ER649" s="39" t="e">
        <f t="shared" si="1799"/>
        <v>#DIV/0!</v>
      </c>
      <c r="ES649" s="58" t="str">
        <f t="shared" si="1800"/>
        <v>(OH,F,Cl)-dominate amphibole</v>
      </c>
      <c r="ET649" s="58" t="e">
        <f t="shared" si="1801"/>
        <v>#N/A</v>
      </c>
      <c r="EU649" s="56">
        <f t="shared" si="1886"/>
        <v>0</v>
      </c>
      <c r="EV649" s="56">
        <f t="shared" si="1887"/>
        <v>0</v>
      </c>
      <c r="EW649" s="56">
        <f t="shared" si="1888"/>
        <v>0</v>
      </c>
      <c r="EX649" s="56">
        <f t="shared" si="1889"/>
        <v>0</v>
      </c>
      <c r="EY649" s="56">
        <f t="shared" si="1890"/>
        <v>0</v>
      </c>
      <c r="EZ649" s="56">
        <f t="shared" si="1891"/>
        <v>0</v>
      </c>
      <c r="FA649" s="39">
        <f t="shared" si="1892"/>
        <v>0</v>
      </c>
      <c r="FB649" s="39">
        <f t="shared" si="1893"/>
        <v>0</v>
      </c>
      <c r="FC649" s="54">
        <f t="shared" si="1894"/>
        <v>0</v>
      </c>
      <c r="FD649" s="54">
        <f t="shared" si="1895"/>
        <v>0</v>
      </c>
      <c r="FE649" s="39">
        <f t="shared" si="1896"/>
        <v>0</v>
      </c>
      <c r="FF649" s="54">
        <f t="shared" si="1897"/>
        <v>0</v>
      </c>
      <c r="FG649" s="39">
        <f t="shared" si="1898"/>
        <v>0</v>
      </c>
      <c r="FH649" s="39">
        <f t="shared" si="1802"/>
        <v>0</v>
      </c>
      <c r="FI649" s="39">
        <f t="shared" si="1803"/>
        <v>0</v>
      </c>
      <c r="FJ649" s="39">
        <f t="shared" si="1804"/>
        <v>0</v>
      </c>
      <c r="FK649" s="39" t="e">
        <f t="shared" si="1805"/>
        <v>#DIV/0!</v>
      </c>
      <c r="FL649" s="39" t="e">
        <f t="shared" si="1806"/>
        <v>#DIV/0!</v>
      </c>
      <c r="FM649" s="39" t="e">
        <f t="shared" si="1807"/>
        <v>#DIV/0!</v>
      </c>
      <c r="FN649" s="39">
        <f t="shared" si="1808"/>
        <v>1</v>
      </c>
      <c r="FO649" s="39">
        <f t="shared" si="1899"/>
        <v>0</v>
      </c>
      <c r="FP649" s="39">
        <f t="shared" si="1900"/>
        <v>0</v>
      </c>
      <c r="FQ649" s="39">
        <f t="shared" si="1901"/>
        <v>0</v>
      </c>
      <c r="FR649" s="39">
        <f t="shared" si="1809"/>
        <v>0</v>
      </c>
      <c r="FS649" s="39">
        <f t="shared" si="1810"/>
        <v>0</v>
      </c>
      <c r="FU649" s="39" t="e">
        <f t="shared" si="1811"/>
        <v>#DIV/0!</v>
      </c>
      <c r="FV649" s="39" t="e">
        <f t="shared" si="1812"/>
        <v>#DIV/0!</v>
      </c>
      <c r="FW649" s="39" t="e">
        <f t="shared" si="1813"/>
        <v>#DIV/0!</v>
      </c>
      <c r="FY649" s="39" t="e">
        <f t="shared" si="1814"/>
        <v>#DIV/0!</v>
      </c>
      <c r="FZ649" s="39" t="e">
        <f t="shared" si="1815"/>
        <v>#DIV/0!</v>
      </c>
      <c r="GA649" s="39" t="e">
        <f t="shared" si="1816"/>
        <v>#DIV/0!</v>
      </c>
      <c r="GB649" s="39" t="e">
        <f t="shared" si="1817"/>
        <v>#DIV/0!</v>
      </c>
      <c r="GC649" s="39" t="e">
        <f t="shared" si="1818"/>
        <v>#DIV/0!</v>
      </c>
      <c r="GD649" s="39" t="e">
        <f t="shared" si="1819"/>
        <v>#DIV/0!</v>
      </c>
      <c r="GE649" s="39" t="e">
        <f t="shared" si="1820"/>
        <v>#DIV/0!</v>
      </c>
      <c r="GF649" s="39" t="e">
        <f t="shared" si="1821"/>
        <v>#DIV/0!</v>
      </c>
      <c r="GG649" s="39" t="e">
        <f t="shared" si="1822"/>
        <v>#DIV/0!</v>
      </c>
      <c r="GH649" s="39" t="e">
        <f t="shared" si="1823"/>
        <v>#DIV/0!</v>
      </c>
      <c r="GI649" s="39"/>
      <c r="GJ649" s="39" t="e">
        <f t="shared" si="1824"/>
        <v>#DIV/0!</v>
      </c>
      <c r="GK649" s="39" t="e">
        <f t="shared" si="1825"/>
        <v>#DIV/0!</v>
      </c>
      <c r="GL649" s="39" t="e">
        <f t="shared" si="1826"/>
        <v>#DIV/0!</v>
      </c>
      <c r="GM649" s="39" t="e">
        <f t="shared" si="1827"/>
        <v>#DIV/0!</v>
      </c>
      <c r="GN649" s="39" t="e">
        <f t="shared" si="1828"/>
        <v>#DIV/0!</v>
      </c>
      <c r="GO649" s="57"/>
      <c r="GP649" s="57" t="e">
        <f t="shared" si="1829"/>
        <v>#DIV/0!</v>
      </c>
      <c r="GQ649" s="59" t="e">
        <f t="shared" si="1830"/>
        <v>#DIV/0!</v>
      </c>
      <c r="GR649" s="41" t="e">
        <f t="shared" si="1831"/>
        <v>#DIV/0!</v>
      </c>
      <c r="GS649" s="57" t="e">
        <f t="shared" si="1832"/>
        <v>#DIV/0!</v>
      </c>
      <c r="GT649" s="57" t="e">
        <f t="shared" si="1833"/>
        <v>#DIV/0!</v>
      </c>
      <c r="GU649" s="57" t="e">
        <f t="shared" si="1834"/>
        <v>#DIV/0!</v>
      </c>
      <c r="GV649" s="57"/>
      <c r="GW649" s="42" t="e">
        <f t="shared" si="1835"/>
        <v>#DIV/0!</v>
      </c>
      <c r="GX649" s="42" t="e">
        <f t="shared" si="1836"/>
        <v>#DIV/0!</v>
      </c>
      <c r="GY649" s="42" t="e">
        <f t="shared" si="1837"/>
        <v>#DIV/0!</v>
      </c>
      <c r="GZ649" s="57"/>
      <c r="HA649" s="2" t="e">
        <f t="shared" si="1838"/>
        <v>#DIV/0!</v>
      </c>
      <c r="HB649" s="2" t="e">
        <f t="shared" si="1839"/>
        <v>#DIV/0!</v>
      </c>
      <c r="HC649" s="2" t="e">
        <f t="shared" si="1840"/>
        <v>#DIV/0!</v>
      </c>
      <c r="HD649" s="2" t="e">
        <f t="shared" si="1841"/>
        <v>#DIV/0!</v>
      </c>
      <c r="HE649" s="2" t="e">
        <f t="shared" si="1842"/>
        <v>#DIV/0!</v>
      </c>
      <c r="HF649" s="2" t="e">
        <f t="shared" si="1843"/>
        <v>#DIV/0!</v>
      </c>
      <c r="HG649" s="2" t="e">
        <f t="shared" si="1844"/>
        <v>#DIV/0!</v>
      </c>
      <c r="HH649" s="2" t="e">
        <f t="shared" si="1845"/>
        <v>#DIV/0!</v>
      </c>
      <c r="HI649" s="2" t="e">
        <f t="shared" si="1846"/>
        <v>#DIV/0!</v>
      </c>
      <c r="HJ649" s="11" t="e">
        <f t="shared" si="1847"/>
        <v>#DIV/0!</v>
      </c>
      <c r="HK649" s="60" t="e">
        <f t="shared" si="1848"/>
        <v>#DIV/0!</v>
      </c>
      <c r="HL649" s="57"/>
      <c r="HM649" s="57" t="e">
        <f t="shared" si="1849"/>
        <v>#DIV/0!</v>
      </c>
      <c r="HN649" s="57" t="e">
        <f t="shared" si="1850"/>
        <v>#DIV/0!</v>
      </c>
      <c r="HO649" s="57" t="e">
        <f t="shared" si="1851"/>
        <v>#DIV/0!</v>
      </c>
      <c r="HP649" s="57" t="e">
        <f t="shared" si="1852"/>
        <v>#DIV/0!</v>
      </c>
      <c r="HQ649" s="57" t="e">
        <f t="shared" si="1853"/>
        <v>#DIV/0!</v>
      </c>
      <c r="HR649" s="57"/>
      <c r="HS649" s="57" t="e">
        <f t="shared" si="1854"/>
        <v>#DIV/0!</v>
      </c>
      <c r="HT649" s="57" t="e">
        <f t="shared" si="1855"/>
        <v>#DIV/0!</v>
      </c>
      <c r="HU649" s="57" t="e">
        <f t="shared" si="1856"/>
        <v>#DIV/0!</v>
      </c>
      <c r="HV649" s="57" t="e">
        <f t="shared" si="1857"/>
        <v>#DIV/0!</v>
      </c>
      <c r="HW649" s="57" t="e">
        <f t="shared" si="1858"/>
        <v>#DIV/0!</v>
      </c>
      <c r="HX649" s="57"/>
      <c r="HY649" s="57" t="e">
        <f t="shared" si="1859"/>
        <v>#DIV/0!</v>
      </c>
      <c r="HZ649" s="57" t="e">
        <f t="shared" si="1860"/>
        <v>#DIV/0!</v>
      </c>
      <c r="IA649" s="57"/>
      <c r="IB649" s="61">
        <f t="shared" si="1861"/>
        <v>0</v>
      </c>
      <c r="IC649" s="57" t="str">
        <f t="shared" si="1862"/>
        <v/>
      </c>
      <c r="ID649" s="42"/>
      <c r="IE649" s="2" t="str">
        <f t="shared" si="1863"/>
        <v/>
      </c>
      <c r="IF649" s="60" t="e">
        <f t="shared" si="1864"/>
        <v>#DIV/0!</v>
      </c>
      <c r="IG649" s="60" t="str">
        <f t="shared" si="1865"/>
        <v/>
      </c>
      <c r="IH649" s="60" t="str">
        <f t="shared" si="1866"/>
        <v>zinco-</v>
      </c>
      <c r="II649" s="60" t="str">
        <f t="shared" si="1867"/>
        <v>mangano-</v>
      </c>
      <c r="IJ649" s="60" t="e">
        <f t="shared" si="1868"/>
        <v>#DIV/0!</v>
      </c>
      <c r="IK649" s="60" t="e">
        <f t="shared" si="1869"/>
        <v>#DIV/0!</v>
      </c>
      <c r="IL649" s="60" t="e">
        <f t="shared" si="1870"/>
        <v>#DIV/0!</v>
      </c>
      <c r="IM649" s="60" t="e">
        <f t="shared" si="1871"/>
        <v>#DIV/0!</v>
      </c>
      <c r="IN649" s="60" t="str">
        <f t="shared" si="1872"/>
        <v/>
      </c>
      <c r="IO649" s="60" t="str">
        <f t="shared" si="1873"/>
        <v/>
      </c>
      <c r="IP649" s="57"/>
      <c r="IQ649" s="57" t="str">
        <f t="shared" si="1874"/>
        <v>ERROR!!</v>
      </c>
    </row>
    <row r="650" spans="24:251">
      <c r="X650" s="29">
        <f t="shared" si="1730"/>
        <v>0</v>
      </c>
      <c r="Y650" s="29">
        <f t="shared" si="1731"/>
        <v>0</v>
      </c>
      <c r="Z650" s="29" t="e">
        <f t="shared" si="1732"/>
        <v>#DIV/0!</v>
      </c>
      <c r="AA650" s="29" t="e">
        <f t="shared" si="1733"/>
        <v>#DIV/0!</v>
      </c>
      <c r="AB650" s="29" t="e">
        <f t="shared" si="1734"/>
        <v>#DIV/0!</v>
      </c>
      <c r="AC650" s="29" t="e">
        <f t="shared" si="1735"/>
        <v>#DIV/0!</v>
      </c>
      <c r="AF650" s="23">
        <v>60.084299999999999</v>
      </c>
      <c r="AG650" s="23">
        <v>79.878799999999998</v>
      </c>
      <c r="AH650" s="23">
        <v>101.96120000000001</v>
      </c>
      <c r="AI650" s="23">
        <v>151.99039999999999</v>
      </c>
      <c r="AJ650" s="23">
        <v>159.69</v>
      </c>
      <c r="AK650" s="23">
        <v>71.846400000000003</v>
      </c>
      <c r="AL650" s="23">
        <v>70.9375</v>
      </c>
      <c r="AM650" s="23">
        <v>40.304400000000001</v>
      </c>
      <c r="AN650" s="23">
        <v>56.077399999999997</v>
      </c>
      <c r="AO650" s="23">
        <v>61.978999999999999</v>
      </c>
      <c r="AP650" s="23">
        <v>94.195999999999998</v>
      </c>
      <c r="AQ650" s="23">
        <v>18.998000000000001</v>
      </c>
      <c r="AR650" s="23">
        <v>35.450000000000003</v>
      </c>
      <c r="AS650" s="23">
        <v>29.88</v>
      </c>
      <c r="AT650" s="23">
        <v>74.691999999999993</v>
      </c>
      <c r="AU650" s="23">
        <v>81.39</v>
      </c>
      <c r="AX650" s="54">
        <f t="shared" si="1736"/>
        <v>0</v>
      </c>
      <c r="AY650" s="54">
        <f t="shared" si="1737"/>
        <v>0</v>
      </c>
      <c r="AZ650" s="54">
        <f t="shared" si="1738"/>
        <v>0</v>
      </c>
      <c r="BA650" s="54">
        <f t="shared" si="1739"/>
        <v>0</v>
      </c>
      <c r="BB650" s="54">
        <f t="shared" si="1740"/>
        <v>0</v>
      </c>
      <c r="BC650" s="54">
        <f t="shared" si="1741"/>
        <v>0</v>
      </c>
      <c r="BD650" s="54">
        <f t="shared" si="1742"/>
        <v>0</v>
      </c>
      <c r="BE650" s="54">
        <f t="shared" si="1743"/>
        <v>0</v>
      </c>
      <c r="BF650" s="54">
        <f t="shared" si="1744"/>
        <v>0</v>
      </c>
      <c r="BG650" s="54">
        <f t="shared" si="1745"/>
        <v>0</v>
      </c>
      <c r="BH650" s="54">
        <f t="shared" si="1746"/>
        <v>0</v>
      </c>
      <c r="BI650" s="54">
        <f t="shared" si="1747"/>
        <v>0</v>
      </c>
      <c r="BJ650" s="54">
        <f t="shared" si="1748"/>
        <v>0</v>
      </c>
      <c r="BK650" s="54">
        <f t="shared" si="1749"/>
        <v>0</v>
      </c>
      <c r="BL650" s="54">
        <f t="shared" si="1750"/>
        <v>0</v>
      </c>
      <c r="BM650" s="42"/>
      <c r="BO650" s="54">
        <f>'Norm-coeff'!$C$2+$AX650*'Norm-coeff'!$D$2+$AY650*'Norm-coeff'!$E$2+$AZ650*'Norm-coeff'!$F$2+$BA650*'Norm-coeff'!$G$2+$BB650*'Norm-coeff'!$H$2+$BC650*'Norm-coeff'!$I$2+$BD650*'Norm-coeff'!$J$2+$BE650*'Norm-coeff'!$K$2+$BF650*'Norm-coeff'!$L$2+$BG650*'Norm-coeff'!$M$2+$BH650*'Norm-coeff'!$N$2+$BI650*'Norm-coeff'!$O$2</f>
        <v>5.4045421474420303</v>
      </c>
      <c r="BP650" s="54">
        <f>'Norm-coeff'!$C$3+$AX650*'Norm-coeff'!$D$3+$AY650*'Norm-coeff'!$E$3+$AZ650*'Norm-coeff'!$F$3+$BA650*'Norm-coeff'!$G$3+$BB650*'Norm-coeff'!$H$3+$BC650*'Norm-coeff'!$I$3+$BD650*'Norm-coeff'!$J$3+$BE650*'Norm-coeff'!$K$3+$BF650*'Norm-coeff'!$L$3+$BG650*'Norm-coeff'!$M$3+$BH650*'Norm-coeff'!$N$3+$BI650*'Norm-coeff'!$O$3</f>
        <v>3.15319116612705</v>
      </c>
      <c r="BQ650" s="54">
        <f>'Norm-coeff'!$C$4+$AX650*'Norm-coeff'!$D$4+$AY650*'Norm-coeff'!$E$4+$AZ650*'Norm-coeff'!$F$4+$BA650*'Norm-coeff'!$G$4+$BB650*'Norm-coeff'!$H$4+$BC650*'Norm-coeff'!$I$4+$BD650*'Norm-coeff'!$J$4+$BE650*'Norm-coeff'!$K$4+$BF650*'Norm-coeff'!$L$4+$BG650*'Norm-coeff'!$M$4+$BH650*'Norm-coeff'!$N$4+$BI650*'Norm-coeff'!$O$4</f>
        <v>1.42115649462768</v>
      </c>
      <c r="BR650" s="54">
        <f>'Norm-coeff'!$C$5+$AX650*'Norm-coeff'!$D$5+$AY650*'Norm-coeff'!$E$5+$AZ650*'Norm-coeff'!$F$5+$BA650*'Norm-coeff'!$G$5+$BB650*'Norm-coeff'!$H$5+$BC650*'Norm-coeff'!$I$5+$BD650*'Norm-coeff'!$J$5+$BE650*'Norm-coeff'!$K$5+$BF650*'Norm-coeff'!$L$5+$BG650*'Norm-coeff'!$M$5+$BH650*'Norm-coeff'!$N$5+$BI650*'Norm-coeff'!$O$5</f>
        <v>1.0553329241296201</v>
      </c>
      <c r="BS650" s="54">
        <f>'Norm-coeff'!$C$6+$AX650*'Norm-coeff'!$D$6+$AY650*'Norm-coeff'!$E$6+$AZ650*'Norm-coeff'!$F$6+$BA650*'Norm-coeff'!$G$6+$BB650*'Norm-coeff'!$H$6+$BC650*'Norm-coeff'!$I$6+$BD650*'Norm-coeff'!$J$6+$BE650*'Norm-coeff'!$K$6+$BF650*'Norm-coeff'!$L$6+$BG650*'Norm-coeff'!$M$6+$BH650*'Norm-coeff'!$N$6+$BI650*'Norm-coeff'!$O$6</f>
        <v>-1.48700885495103E-2</v>
      </c>
      <c r="BT650" s="54">
        <f>'Norm-coeff'!$C$7+$AX650*'Norm-coeff'!$D$7+$AY650*'Norm-coeff'!$E$7+$AZ650*'Norm-coeff'!$F$7+$BA650*'Norm-coeff'!$G$7+$BB650*'Norm-coeff'!$H$7+$BC650*'Norm-coeff'!$I$7+$BD650*'Norm-coeff'!$J$7+$BE650*'Norm-coeff'!$K$7+$BF650*'Norm-coeff'!$L$7+$BG650*'Norm-coeff'!$M$7+$BH650*'Norm-coeff'!$N$7+$BI650*'Norm-coeff'!$O$7</f>
        <v>2.0907583608832998</v>
      </c>
      <c r="BU650" s="54">
        <f>'Norm-coeff'!$C$8+$AX650*'Norm-coeff'!$D$8+$AY650*'Norm-coeff'!$E$8+$AZ650*'Norm-coeff'!$F$8+$BA650*'Norm-coeff'!$G$8+$BB650*'Norm-coeff'!$H$8+$BC650*'Norm-coeff'!$I$8+$BD650*'Norm-coeff'!$J$8+$BE650*'Norm-coeff'!$K$8+$BF650*'Norm-coeff'!$L$8+$BG650*'Norm-coeff'!$M$8+$BH650*'Norm-coeff'!$N$8+$BI650*'Norm-coeff'!$O$8</f>
        <v>0.65894159836244504</v>
      </c>
      <c r="BV650" s="54">
        <f>'Norm-coeff'!$C$9+$AX650*'Norm-coeff'!$D$9+$AY650*'Norm-coeff'!$E$9+$AZ650*'Norm-coeff'!$F$9+$BA650*'Norm-coeff'!$G$9+$BB650*'Norm-coeff'!$H$9+$BC650*'Norm-coeff'!$I$9+$BD650*'Norm-coeff'!$J$9+$BE650*'Norm-coeff'!$K$9+$BF650*'Norm-coeff'!$L$9+$BG650*'Norm-coeff'!$M$9+$BH650*'Norm-coeff'!$N$9+$BI650*'Norm-coeff'!$O$9</f>
        <v>1.48961085014701</v>
      </c>
      <c r="BW650" s="54">
        <f>'Norm-coeff'!$C$10+$AX650*'Norm-coeff'!$D$10+$AY650*'Norm-coeff'!$E$10+$AZ650*'Norm-coeff'!$F$10+$BA650*'Norm-coeff'!$G$10+$BB650*'Norm-coeff'!$H$10+$BC650*'Norm-coeff'!$I$10+$BD650*'Norm-coeff'!$J$10+$BE650*'Norm-coeff'!$K$10+$BF650*'Norm-coeff'!$L$10+$BG650*'Norm-coeff'!$M$10+$BH650*'Norm-coeff'!$N$10+$BI650*'Norm-coeff'!$O$10</f>
        <v>1.42058735749591</v>
      </c>
      <c r="BX650" s="54">
        <f>'Norm-coeff'!$C$11+$AX650*'Norm-coeff'!$D$11+$AY650*'Norm-coeff'!$E$11+$AZ650*'Norm-coeff'!$F$11+$BA650*'Norm-coeff'!$G$11+$BB650*'Norm-coeff'!$H$11+$BC650*'Norm-coeff'!$I$11+$BD650*'Norm-coeff'!$J$11+$BE650*'Norm-coeff'!$K$11+$BF650*'Norm-coeff'!$L$11+$BG650*'Norm-coeff'!$M$11+$BH650*'Norm-coeff'!$N$11+$BI650*'Norm-coeff'!$O$11</f>
        <v>0.221233014421479</v>
      </c>
      <c r="BY650" s="54">
        <f>'Norm-coeff'!$C$12+$AX650*'Norm-coeff'!$D$12+$AY650*'Norm-coeff'!$E$12+$AZ650*'Norm-coeff'!$F$12+$BA650*'Norm-coeff'!$G$12+$BB650*'Norm-coeff'!$H$12+$BC650*'Norm-coeff'!$I$12+$BD650*'Norm-coeff'!$J$12+$BE650*'Norm-coeff'!$K$12+$BF650*'Norm-coeff'!$L$12+$BG650*'Norm-coeff'!$M$12+$BH650*'Norm-coeff'!$N$12+$BI650*'Norm-coeff'!$O$12</f>
        <v>0.283527502056037</v>
      </c>
      <c r="BZ650" s="54">
        <f>'Norm-coeff'!$C$13+$AX650*'Norm-coeff'!$D$13+$AY650*'Norm-coeff'!$E$13+$AZ650*'Norm-coeff'!$F$13+$BA650*'Norm-coeff'!$G$13+$BB650*'Norm-coeff'!$H$13+$BC650*'Norm-coeff'!$I$13+$BD650*'Norm-coeff'!$J$13+$BE650*'Norm-coeff'!$K$13+$BF650*'Norm-coeff'!$L$13+$BG650*'Norm-coeff'!$M$13+$BH650*'Norm-coeff'!$N$13+$BI650*'Norm-coeff'!$O$13</f>
        <v>-4.1864930554451202E-2</v>
      </c>
      <c r="CA650" s="54">
        <f>'Norm-coeff'!$C$14+$AX650*'Norm-coeff'!$D$14+$AY650*'Norm-coeff'!$E$14+$AZ650*'Norm-coeff'!$F$14+$BA650*'Norm-coeff'!$G$14+$BB650*'Norm-coeff'!$H$14+$BC650*'Norm-coeff'!$I$14+$BD650*'Norm-coeff'!$J$14+$BE650*'Norm-coeff'!$K$14+$BF650*'Norm-coeff'!$L$14+$BG650*'Norm-coeff'!$M$14+$BH650*'Norm-coeff'!$N$14+$BI650*'Norm-coeff'!$O$14</f>
        <v>4.2526983164477103</v>
      </c>
      <c r="CC650" s="54">
        <f t="shared" si="1875"/>
        <v>0</v>
      </c>
      <c r="CG650" s="54">
        <f t="shared" si="1751"/>
        <v>0</v>
      </c>
      <c r="CH650" s="54">
        <f t="shared" si="1902"/>
        <v>0</v>
      </c>
      <c r="CI650" s="54">
        <f t="shared" si="1752"/>
        <v>0</v>
      </c>
      <c r="CJ650" s="56">
        <f t="shared" si="1753"/>
        <v>0</v>
      </c>
      <c r="CK650" s="54">
        <f t="shared" si="1754"/>
        <v>0</v>
      </c>
      <c r="CL650" s="54">
        <f t="shared" si="1755"/>
        <v>0</v>
      </c>
      <c r="CM650" s="54">
        <f t="shared" si="1756"/>
        <v>0</v>
      </c>
      <c r="CN650" s="54">
        <f t="shared" si="1757"/>
        <v>0</v>
      </c>
      <c r="CO650" s="54">
        <f t="shared" si="1758"/>
        <v>0</v>
      </c>
      <c r="CP650" s="54">
        <f t="shared" si="1759"/>
        <v>0</v>
      </c>
      <c r="CQ650" s="54">
        <f t="shared" si="1760"/>
        <v>0</v>
      </c>
      <c r="CR650" s="54">
        <f t="shared" si="1761"/>
        <v>0</v>
      </c>
      <c r="CS650" s="54">
        <f t="shared" si="1762"/>
        <v>0</v>
      </c>
      <c r="CU650" s="54">
        <f t="shared" si="1763"/>
        <v>0</v>
      </c>
      <c r="CV650" s="54">
        <f t="shared" si="1764"/>
        <v>0</v>
      </c>
      <c r="CW650" s="54">
        <f t="shared" si="1765"/>
        <v>0</v>
      </c>
      <c r="CX650" s="54">
        <f t="shared" si="1766"/>
        <v>0</v>
      </c>
      <c r="CZ650" s="54">
        <f t="shared" si="1767"/>
        <v>0</v>
      </c>
      <c r="DA650" s="54">
        <f t="shared" si="1768"/>
        <v>0</v>
      </c>
      <c r="DB650" s="54">
        <f t="shared" si="1769"/>
        <v>0</v>
      </c>
      <c r="DC650" s="54">
        <f t="shared" si="1770"/>
        <v>0</v>
      </c>
      <c r="DD650" s="54">
        <f t="shared" si="1771"/>
        <v>0</v>
      </c>
      <c r="DE650" s="54">
        <f t="shared" si="1772"/>
        <v>0</v>
      </c>
      <c r="DF650" s="54">
        <f t="shared" si="1773"/>
        <v>0</v>
      </c>
      <c r="DG650" s="54">
        <f t="shared" si="1774"/>
        <v>2</v>
      </c>
      <c r="DH650" s="71">
        <f t="shared" si="1775"/>
        <v>0</v>
      </c>
      <c r="DI650" s="71">
        <f t="shared" si="1776"/>
        <v>0</v>
      </c>
      <c r="DJ650" s="54">
        <f t="shared" si="1777"/>
        <v>0</v>
      </c>
      <c r="DK650" s="54">
        <f t="shared" si="1778"/>
        <v>2</v>
      </c>
      <c r="DL650" s="4">
        <f t="shared" si="1876"/>
        <v>0</v>
      </c>
      <c r="DM650" s="3">
        <f t="shared" si="1779"/>
        <v>0</v>
      </c>
      <c r="DN650" s="3">
        <f t="shared" si="1780"/>
        <v>0</v>
      </c>
      <c r="DO650" s="4" t="e">
        <f t="shared" si="1781"/>
        <v>#DIV/0!</v>
      </c>
      <c r="DP650" s="57"/>
      <c r="DQ650" s="57"/>
      <c r="DR650" s="56">
        <f t="shared" si="1877"/>
        <v>2</v>
      </c>
      <c r="DS650" s="56">
        <f t="shared" si="1878"/>
        <v>0</v>
      </c>
      <c r="DT650" s="38">
        <f t="shared" si="1879"/>
        <v>0</v>
      </c>
      <c r="DU650" s="38">
        <f t="shared" si="1782"/>
        <v>2</v>
      </c>
      <c r="DV650" s="38">
        <f t="shared" si="1880"/>
        <v>0</v>
      </c>
      <c r="DW650" s="39">
        <f t="shared" si="1881"/>
        <v>0</v>
      </c>
      <c r="DX650" s="39">
        <f t="shared" si="1882"/>
        <v>0</v>
      </c>
      <c r="DY650" s="39">
        <f t="shared" si="1883"/>
        <v>0</v>
      </c>
      <c r="DZ650" s="39">
        <f t="shared" si="1884"/>
        <v>0</v>
      </c>
      <c r="EA650" s="39">
        <f t="shared" si="1885"/>
        <v>0</v>
      </c>
      <c r="EB650" s="37" t="e">
        <f t="shared" si="1783"/>
        <v>#DIV/0!</v>
      </c>
      <c r="EC650" s="37" t="e">
        <f t="shared" si="1784"/>
        <v>#DIV/0!</v>
      </c>
      <c r="ED650" s="37" t="e">
        <f t="shared" si="1785"/>
        <v>#DIV/0!</v>
      </c>
      <c r="EE650" s="37" t="e">
        <f t="shared" si="1786"/>
        <v>#DIV/0!</v>
      </c>
      <c r="EF650" s="39" t="e">
        <f t="shared" si="1787"/>
        <v>#DIV/0!</v>
      </c>
      <c r="EG650" s="37" t="e">
        <f t="shared" si="1788"/>
        <v>#DIV/0!</v>
      </c>
      <c r="EH650" s="37" t="e">
        <f t="shared" si="1789"/>
        <v>#DIV/0!</v>
      </c>
      <c r="EI650" s="11" t="b">
        <f t="shared" si="1790"/>
        <v>1</v>
      </c>
      <c r="EJ650" s="11" t="b">
        <f t="shared" si="1791"/>
        <v>0</v>
      </c>
      <c r="EK650" s="39" t="e">
        <f t="shared" si="1792"/>
        <v>#DIV/0!</v>
      </c>
      <c r="EL650" s="39" t="e">
        <f t="shared" si="1793"/>
        <v>#DIV/0!</v>
      </c>
      <c r="EM650" s="39" t="e">
        <f t="shared" si="1794"/>
        <v>#DIV/0!</v>
      </c>
      <c r="EN650" s="39" t="e">
        <f t="shared" si="1795"/>
        <v>#DIV/0!</v>
      </c>
      <c r="EO650" s="39" t="e">
        <f t="shared" si="1796"/>
        <v>#DIV/0!</v>
      </c>
      <c r="EP650" s="39" t="e">
        <f t="shared" si="1797"/>
        <v>#DIV/0!</v>
      </c>
      <c r="EQ650" s="39" t="e">
        <f t="shared" si="1798"/>
        <v>#DIV/0!</v>
      </c>
      <c r="ER650" s="39" t="e">
        <f t="shared" si="1799"/>
        <v>#DIV/0!</v>
      </c>
      <c r="ES650" s="58" t="str">
        <f t="shared" si="1800"/>
        <v>(OH,F,Cl)-dominate amphibole</v>
      </c>
      <c r="ET650" s="58" t="e">
        <f t="shared" si="1801"/>
        <v>#N/A</v>
      </c>
      <c r="EU650" s="56">
        <f t="shared" si="1886"/>
        <v>0</v>
      </c>
      <c r="EV650" s="56">
        <f t="shared" si="1887"/>
        <v>0</v>
      </c>
      <c r="EW650" s="56">
        <f t="shared" si="1888"/>
        <v>0</v>
      </c>
      <c r="EX650" s="56">
        <f t="shared" si="1889"/>
        <v>0</v>
      </c>
      <c r="EY650" s="56">
        <f t="shared" si="1890"/>
        <v>0</v>
      </c>
      <c r="EZ650" s="56">
        <f t="shared" si="1891"/>
        <v>0</v>
      </c>
      <c r="FA650" s="39">
        <f t="shared" si="1892"/>
        <v>0</v>
      </c>
      <c r="FB650" s="39">
        <f t="shared" si="1893"/>
        <v>0</v>
      </c>
      <c r="FC650" s="54">
        <f t="shared" si="1894"/>
        <v>0</v>
      </c>
      <c r="FD650" s="54">
        <f t="shared" si="1895"/>
        <v>0</v>
      </c>
      <c r="FE650" s="39">
        <f t="shared" si="1896"/>
        <v>0</v>
      </c>
      <c r="FF650" s="54">
        <f t="shared" si="1897"/>
        <v>0</v>
      </c>
      <c r="FG650" s="39">
        <f t="shared" si="1898"/>
        <v>0</v>
      </c>
      <c r="FH650" s="39">
        <f t="shared" si="1802"/>
        <v>0</v>
      </c>
      <c r="FI650" s="39">
        <f t="shared" si="1803"/>
        <v>0</v>
      </c>
      <c r="FJ650" s="39">
        <f t="shared" si="1804"/>
        <v>0</v>
      </c>
      <c r="FK650" s="39" t="e">
        <f t="shared" si="1805"/>
        <v>#DIV/0!</v>
      </c>
      <c r="FL650" s="39" t="e">
        <f t="shared" si="1806"/>
        <v>#DIV/0!</v>
      </c>
      <c r="FM650" s="39" t="e">
        <f t="shared" si="1807"/>
        <v>#DIV/0!</v>
      </c>
      <c r="FN650" s="39">
        <f t="shared" si="1808"/>
        <v>1</v>
      </c>
      <c r="FO650" s="39">
        <f t="shared" si="1899"/>
        <v>0</v>
      </c>
      <c r="FP650" s="39">
        <f t="shared" si="1900"/>
        <v>0</v>
      </c>
      <c r="FQ650" s="39">
        <f t="shared" si="1901"/>
        <v>0</v>
      </c>
      <c r="FR650" s="39">
        <f t="shared" si="1809"/>
        <v>0</v>
      </c>
      <c r="FS650" s="39">
        <f t="shared" si="1810"/>
        <v>0</v>
      </c>
      <c r="FU650" s="39" t="e">
        <f t="shared" si="1811"/>
        <v>#DIV/0!</v>
      </c>
      <c r="FV650" s="39" t="e">
        <f t="shared" si="1812"/>
        <v>#DIV/0!</v>
      </c>
      <c r="FW650" s="39" t="e">
        <f t="shared" si="1813"/>
        <v>#DIV/0!</v>
      </c>
      <c r="FY650" s="39" t="e">
        <f t="shared" si="1814"/>
        <v>#DIV/0!</v>
      </c>
      <c r="FZ650" s="39" t="e">
        <f t="shared" si="1815"/>
        <v>#DIV/0!</v>
      </c>
      <c r="GA650" s="39" t="e">
        <f t="shared" si="1816"/>
        <v>#DIV/0!</v>
      </c>
      <c r="GB650" s="39" t="e">
        <f t="shared" si="1817"/>
        <v>#DIV/0!</v>
      </c>
      <c r="GC650" s="39" t="e">
        <f t="shared" si="1818"/>
        <v>#DIV/0!</v>
      </c>
      <c r="GD650" s="39" t="e">
        <f t="shared" si="1819"/>
        <v>#DIV/0!</v>
      </c>
      <c r="GE650" s="39" t="e">
        <f t="shared" si="1820"/>
        <v>#DIV/0!</v>
      </c>
      <c r="GF650" s="39" t="e">
        <f t="shared" si="1821"/>
        <v>#DIV/0!</v>
      </c>
      <c r="GG650" s="39" t="e">
        <f t="shared" si="1822"/>
        <v>#DIV/0!</v>
      </c>
      <c r="GH650" s="39" t="e">
        <f t="shared" si="1823"/>
        <v>#DIV/0!</v>
      </c>
      <c r="GI650" s="39"/>
      <c r="GJ650" s="39" t="e">
        <f t="shared" si="1824"/>
        <v>#DIV/0!</v>
      </c>
      <c r="GK650" s="39" t="e">
        <f t="shared" si="1825"/>
        <v>#DIV/0!</v>
      </c>
      <c r="GL650" s="39" t="e">
        <f t="shared" si="1826"/>
        <v>#DIV/0!</v>
      </c>
      <c r="GM650" s="39" t="e">
        <f t="shared" si="1827"/>
        <v>#DIV/0!</v>
      </c>
      <c r="GN650" s="39" t="e">
        <f t="shared" si="1828"/>
        <v>#DIV/0!</v>
      </c>
      <c r="GO650" s="57"/>
      <c r="GP650" s="57" t="e">
        <f t="shared" si="1829"/>
        <v>#DIV/0!</v>
      </c>
      <c r="GQ650" s="59" t="e">
        <f t="shared" si="1830"/>
        <v>#DIV/0!</v>
      </c>
      <c r="GR650" s="41" t="e">
        <f t="shared" si="1831"/>
        <v>#DIV/0!</v>
      </c>
      <c r="GS650" s="57" t="e">
        <f t="shared" si="1832"/>
        <v>#DIV/0!</v>
      </c>
      <c r="GT650" s="57" t="e">
        <f t="shared" si="1833"/>
        <v>#DIV/0!</v>
      </c>
      <c r="GU650" s="57" t="e">
        <f t="shared" si="1834"/>
        <v>#DIV/0!</v>
      </c>
      <c r="GV650" s="57"/>
      <c r="GW650" s="42" t="e">
        <f t="shared" si="1835"/>
        <v>#DIV/0!</v>
      </c>
      <c r="GX650" s="42" t="e">
        <f t="shared" si="1836"/>
        <v>#DIV/0!</v>
      </c>
      <c r="GY650" s="42" t="e">
        <f t="shared" si="1837"/>
        <v>#DIV/0!</v>
      </c>
      <c r="GZ650" s="57"/>
      <c r="HA650" s="2" t="e">
        <f t="shared" si="1838"/>
        <v>#DIV/0!</v>
      </c>
      <c r="HB650" s="2" t="e">
        <f t="shared" si="1839"/>
        <v>#DIV/0!</v>
      </c>
      <c r="HC650" s="2" t="e">
        <f t="shared" si="1840"/>
        <v>#DIV/0!</v>
      </c>
      <c r="HD650" s="2" t="e">
        <f t="shared" si="1841"/>
        <v>#DIV/0!</v>
      </c>
      <c r="HE650" s="2" t="e">
        <f t="shared" si="1842"/>
        <v>#DIV/0!</v>
      </c>
      <c r="HF650" s="2" t="e">
        <f t="shared" si="1843"/>
        <v>#DIV/0!</v>
      </c>
      <c r="HG650" s="2" t="e">
        <f t="shared" si="1844"/>
        <v>#DIV/0!</v>
      </c>
      <c r="HH650" s="2" t="e">
        <f t="shared" si="1845"/>
        <v>#DIV/0!</v>
      </c>
      <c r="HI650" s="2" t="e">
        <f t="shared" si="1846"/>
        <v>#DIV/0!</v>
      </c>
      <c r="HJ650" s="11" t="e">
        <f t="shared" si="1847"/>
        <v>#DIV/0!</v>
      </c>
      <c r="HK650" s="60" t="e">
        <f t="shared" si="1848"/>
        <v>#DIV/0!</v>
      </c>
      <c r="HL650" s="57"/>
      <c r="HM650" s="57" t="e">
        <f t="shared" si="1849"/>
        <v>#DIV/0!</v>
      </c>
      <c r="HN650" s="57" t="e">
        <f t="shared" si="1850"/>
        <v>#DIV/0!</v>
      </c>
      <c r="HO650" s="57" t="e">
        <f t="shared" si="1851"/>
        <v>#DIV/0!</v>
      </c>
      <c r="HP650" s="57" t="e">
        <f t="shared" si="1852"/>
        <v>#DIV/0!</v>
      </c>
      <c r="HQ650" s="57" t="e">
        <f t="shared" si="1853"/>
        <v>#DIV/0!</v>
      </c>
      <c r="HR650" s="57"/>
      <c r="HS650" s="57" t="e">
        <f t="shared" si="1854"/>
        <v>#DIV/0!</v>
      </c>
      <c r="HT650" s="57" t="e">
        <f t="shared" si="1855"/>
        <v>#DIV/0!</v>
      </c>
      <c r="HU650" s="57" t="e">
        <f t="shared" si="1856"/>
        <v>#DIV/0!</v>
      </c>
      <c r="HV650" s="57" t="e">
        <f t="shared" si="1857"/>
        <v>#DIV/0!</v>
      </c>
      <c r="HW650" s="57" t="e">
        <f t="shared" si="1858"/>
        <v>#DIV/0!</v>
      </c>
      <c r="HX650" s="57"/>
      <c r="HY650" s="57" t="e">
        <f t="shared" si="1859"/>
        <v>#DIV/0!</v>
      </c>
      <c r="HZ650" s="57" t="e">
        <f t="shared" si="1860"/>
        <v>#DIV/0!</v>
      </c>
      <c r="IA650" s="57"/>
      <c r="IB650" s="61">
        <f t="shared" si="1861"/>
        <v>0</v>
      </c>
      <c r="IC650" s="57" t="str">
        <f t="shared" si="1862"/>
        <v/>
      </c>
      <c r="ID650" s="42"/>
      <c r="IE650" s="2" t="str">
        <f t="shared" si="1863"/>
        <v/>
      </c>
      <c r="IF650" s="60" t="e">
        <f t="shared" si="1864"/>
        <v>#DIV/0!</v>
      </c>
      <c r="IG650" s="60" t="str">
        <f t="shared" si="1865"/>
        <v/>
      </c>
      <c r="IH650" s="60" t="str">
        <f t="shared" si="1866"/>
        <v>zinco-</v>
      </c>
      <c r="II650" s="60" t="str">
        <f t="shared" si="1867"/>
        <v>mangano-</v>
      </c>
      <c r="IJ650" s="60" t="e">
        <f t="shared" si="1868"/>
        <v>#DIV/0!</v>
      </c>
      <c r="IK650" s="60" t="e">
        <f t="shared" si="1869"/>
        <v>#DIV/0!</v>
      </c>
      <c r="IL650" s="60" t="e">
        <f t="shared" si="1870"/>
        <v>#DIV/0!</v>
      </c>
      <c r="IM650" s="60" t="e">
        <f t="shared" si="1871"/>
        <v>#DIV/0!</v>
      </c>
      <c r="IN650" s="60" t="str">
        <f t="shared" si="1872"/>
        <v/>
      </c>
      <c r="IO650" s="60" t="str">
        <f t="shared" si="1873"/>
        <v/>
      </c>
      <c r="IP650" s="57"/>
      <c r="IQ650" s="57" t="str">
        <f t="shared" si="1874"/>
        <v>ERROR!!</v>
      </c>
    </row>
    <row r="651" spans="24:251">
      <c r="X651" s="29">
        <f t="shared" si="1730"/>
        <v>0</v>
      </c>
      <c r="Y651" s="29">
        <f t="shared" si="1731"/>
        <v>0</v>
      </c>
      <c r="Z651" s="29" t="e">
        <f t="shared" si="1732"/>
        <v>#DIV/0!</v>
      </c>
      <c r="AA651" s="29" t="e">
        <f t="shared" si="1733"/>
        <v>#DIV/0!</v>
      </c>
      <c r="AB651" s="29" t="e">
        <f t="shared" si="1734"/>
        <v>#DIV/0!</v>
      </c>
      <c r="AC651" s="29" t="e">
        <f t="shared" si="1735"/>
        <v>#DIV/0!</v>
      </c>
      <c r="AF651" s="23">
        <v>60.084299999999999</v>
      </c>
      <c r="AG651" s="23">
        <v>79.878799999999998</v>
      </c>
      <c r="AH651" s="23">
        <v>101.96120000000001</v>
      </c>
      <c r="AI651" s="23">
        <v>151.99039999999999</v>
      </c>
      <c r="AJ651" s="23">
        <v>159.69</v>
      </c>
      <c r="AK651" s="23">
        <v>71.846400000000003</v>
      </c>
      <c r="AL651" s="23">
        <v>70.9375</v>
      </c>
      <c r="AM651" s="23">
        <v>40.304400000000001</v>
      </c>
      <c r="AN651" s="23">
        <v>56.077399999999997</v>
      </c>
      <c r="AO651" s="23">
        <v>61.978999999999999</v>
      </c>
      <c r="AP651" s="23">
        <v>94.195999999999998</v>
      </c>
      <c r="AQ651" s="23">
        <v>18.998000000000001</v>
      </c>
      <c r="AR651" s="23">
        <v>35.450000000000003</v>
      </c>
      <c r="AS651" s="23">
        <v>29.88</v>
      </c>
      <c r="AT651" s="23">
        <v>74.691999999999993</v>
      </c>
      <c r="AU651" s="23">
        <v>81.39</v>
      </c>
      <c r="AX651" s="54">
        <f t="shared" si="1736"/>
        <v>0</v>
      </c>
      <c r="AY651" s="54">
        <f t="shared" si="1737"/>
        <v>0</v>
      </c>
      <c r="AZ651" s="54">
        <f t="shared" si="1738"/>
        <v>0</v>
      </c>
      <c r="BA651" s="54">
        <f t="shared" si="1739"/>
        <v>0</v>
      </c>
      <c r="BB651" s="54">
        <f t="shared" si="1740"/>
        <v>0</v>
      </c>
      <c r="BC651" s="54">
        <f t="shared" si="1741"/>
        <v>0</v>
      </c>
      <c r="BD651" s="54">
        <f t="shared" si="1742"/>
        <v>0</v>
      </c>
      <c r="BE651" s="54">
        <f t="shared" si="1743"/>
        <v>0</v>
      </c>
      <c r="BF651" s="54">
        <f t="shared" si="1744"/>
        <v>0</v>
      </c>
      <c r="BG651" s="54">
        <f t="shared" si="1745"/>
        <v>0</v>
      </c>
      <c r="BH651" s="54">
        <f t="shared" si="1746"/>
        <v>0</v>
      </c>
      <c r="BI651" s="54">
        <f t="shared" si="1747"/>
        <v>0</v>
      </c>
      <c r="BJ651" s="54">
        <f t="shared" si="1748"/>
        <v>0</v>
      </c>
      <c r="BK651" s="54">
        <f t="shared" si="1749"/>
        <v>0</v>
      </c>
      <c r="BL651" s="54">
        <f t="shared" si="1750"/>
        <v>0</v>
      </c>
      <c r="BM651" s="42"/>
      <c r="BO651" s="54">
        <f>'Norm-coeff'!$C$2+$AX651*'Norm-coeff'!$D$2+$AY651*'Norm-coeff'!$E$2+$AZ651*'Norm-coeff'!$F$2+$BA651*'Norm-coeff'!$G$2+$BB651*'Norm-coeff'!$H$2+$BC651*'Norm-coeff'!$I$2+$BD651*'Norm-coeff'!$J$2+$BE651*'Norm-coeff'!$K$2+$BF651*'Norm-coeff'!$L$2+$BG651*'Norm-coeff'!$M$2+$BH651*'Norm-coeff'!$N$2+$BI651*'Norm-coeff'!$O$2</f>
        <v>5.4045421474420303</v>
      </c>
      <c r="BP651" s="54">
        <f>'Norm-coeff'!$C$3+$AX651*'Norm-coeff'!$D$3+$AY651*'Norm-coeff'!$E$3+$AZ651*'Norm-coeff'!$F$3+$BA651*'Norm-coeff'!$G$3+$BB651*'Norm-coeff'!$H$3+$BC651*'Norm-coeff'!$I$3+$BD651*'Norm-coeff'!$J$3+$BE651*'Norm-coeff'!$K$3+$BF651*'Norm-coeff'!$L$3+$BG651*'Norm-coeff'!$M$3+$BH651*'Norm-coeff'!$N$3+$BI651*'Norm-coeff'!$O$3</f>
        <v>3.15319116612705</v>
      </c>
      <c r="BQ651" s="54">
        <f>'Norm-coeff'!$C$4+$AX651*'Norm-coeff'!$D$4+$AY651*'Norm-coeff'!$E$4+$AZ651*'Norm-coeff'!$F$4+$BA651*'Norm-coeff'!$G$4+$BB651*'Norm-coeff'!$H$4+$BC651*'Norm-coeff'!$I$4+$BD651*'Norm-coeff'!$J$4+$BE651*'Norm-coeff'!$K$4+$BF651*'Norm-coeff'!$L$4+$BG651*'Norm-coeff'!$M$4+$BH651*'Norm-coeff'!$N$4+$BI651*'Norm-coeff'!$O$4</f>
        <v>1.42115649462768</v>
      </c>
      <c r="BR651" s="54">
        <f>'Norm-coeff'!$C$5+$AX651*'Norm-coeff'!$D$5+$AY651*'Norm-coeff'!$E$5+$AZ651*'Norm-coeff'!$F$5+$BA651*'Norm-coeff'!$G$5+$BB651*'Norm-coeff'!$H$5+$BC651*'Norm-coeff'!$I$5+$BD651*'Norm-coeff'!$J$5+$BE651*'Norm-coeff'!$K$5+$BF651*'Norm-coeff'!$L$5+$BG651*'Norm-coeff'!$M$5+$BH651*'Norm-coeff'!$N$5+$BI651*'Norm-coeff'!$O$5</f>
        <v>1.0553329241296201</v>
      </c>
      <c r="BS651" s="54">
        <f>'Norm-coeff'!$C$6+$AX651*'Norm-coeff'!$D$6+$AY651*'Norm-coeff'!$E$6+$AZ651*'Norm-coeff'!$F$6+$BA651*'Norm-coeff'!$G$6+$BB651*'Norm-coeff'!$H$6+$BC651*'Norm-coeff'!$I$6+$BD651*'Norm-coeff'!$J$6+$BE651*'Norm-coeff'!$K$6+$BF651*'Norm-coeff'!$L$6+$BG651*'Norm-coeff'!$M$6+$BH651*'Norm-coeff'!$N$6+$BI651*'Norm-coeff'!$O$6</f>
        <v>-1.48700885495103E-2</v>
      </c>
      <c r="BT651" s="54">
        <f>'Norm-coeff'!$C$7+$AX651*'Norm-coeff'!$D$7+$AY651*'Norm-coeff'!$E$7+$AZ651*'Norm-coeff'!$F$7+$BA651*'Norm-coeff'!$G$7+$BB651*'Norm-coeff'!$H$7+$BC651*'Norm-coeff'!$I$7+$BD651*'Norm-coeff'!$J$7+$BE651*'Norm-coeff'!$K$7+$BF651*'Norm-coeff'!$L$7+$BG651*'Norm-coeff'!$M$7+$BH651*'Norm-coeff'!$N$7+$BI651*'Norm-coeff'!$O$7</f>
        <v>2.0907583608832998</v>
      </c>
      <c r="BU651" s="54">
        <f>'Norm-coeff'!$C$8+$AX651*'Norm-coeff'!$D$8+$AY651*'Norm-coeff'!$E$8+$AZ651*'Norm-coeff'!$F$8+$BA651*'Norm-coeff'!$G$8+$BB651*'Norm-coeff'!$H$8+$BC651*'Norm-coeff'!$I$8+$BD651*'Norm-coeff'!$J$8+$BE651*'Norm-coeff'!$K$8+$BF651*'Norm-coeff'!$L$8+$BG651*'Norm-coeff'!$M$8+$BH651*'Norm-coeff'!$N$8+$BI651*'Norm-coeff'!$O$8</f>
        <v>0.65894159836244504</v>
      </c>
      <c r="BV651" s="54">
        <f>'Norm-coeff'!$C$9+$AX651*'Norm-coeff'!$D$9+$AY651*'Norm-coeff'!$E$9+$AZ651*'Norm-coeff'!$F$9+$BA651*'Norm-coeff'!$G$9+$BB651*'Norm-coeff'!$H$9+$BC651*'Norm-coeff'!$I$9+$BD651*'Norm-coeff'!$J$9+$BE651*'Norm-coeff'!$K$9+$BF651*'Norm-coeff'!$L$9+$BG651*'Norm-coeff'!$M$9+$BH651*'Norm-coeff'!$N$9+$BI651*'Norm-coeff'!$O$9</f>
        <v>1.48961085014701</v>
      </c>
      <c r="BW651" s="54">
        <f>'Norm-coeff'!$C$10+$AX651*'Norm-coeff'!$D$10+$AY651*'Norm-coeff'!$E$10+$AZ651*'Norm-coeff'!$F$10+$BA651*'Norm-coeff'!$G$10+$BB651*'Norm-coeff'!$H$10+$BC651*'Norm-coeff'!$I$10+$BD651*'Norm-coeff'!$J$10+$BE651*'Norm-coeff'!$K$10+$BF651*'Norm-coeff'!$L$10+$BG651*'Norm-coeff'!$M$10+$BH651*'Norm-coeff'!$N$10+$BI651*'Norm-coeff'!$O$10</f>
        <v>1.42058735749591</v>
      </c>
      <c r="BX651" s="54">
        <f>'Norm-coeff'!$C$11+$AX651*'Norm-coeff'!$D$11+$AY651*'Norm-coeff'!$E$11+$AZ651*'Norm-coeff'!$F$11+$BA651*'Norm-coeff'!$G$11+$BB651*'Norm-coeff'!$H$11+$BC651*'Norm-coeff'!$I$11+$BD651*'Norm-coeff'!$J$11+$BE651*'Norm-coeff'!$K$11+$BF651*'Norm-coeff'!$L$11+$BG651*'Norm-coeff'!$M$11+$BH651*'Norm-coeff'!$N$11+$BI651*'Norm-coeff'!$O$11</f>
        <v>0.221233014421479</v>
      </c>
      <c r="BY651" s="54">
        <f>'Norm-coeff'!$C$12+$AX651*'Norm-coeff'!$D$12+$AY651*'Norm-coeff'!$E$12+$AZ651*'Norm-coeff'!$F$12+$BA651*'Norm-coeff'!$G$12+$BB651*'Norm-coeff'!$H$12+$BC651*'Norm-coeff'!$I$12+$BD651*'Norm-coeff'!$J$12+$BE651*'Norm-coeff'!$K$12+$BF651*'Norm-coeff'!$L$12+$BG651*'Norm-coeff'!$M$12+$BH651*'Norm-coeff'!$N$12+$BI651*'Norm-coeff'!$O$12</f>
        <v>0.283527502056037</v>
      </c>
      <c r="BZ651" s="54">
        <f>'Norm-coeff'!$C$13+$AX651*'Norm-coeff'!$D$13+$AY651*'Norm-coeff'!$E$13+$AZ651*'Norm-coeff'!$F$13+$BA651*'Norm-coeff'!$G$13+$BB651*'Norm-coeff'!$H$13+$BC651*'Norm-coeff'!$I$13+$BD651*'Norm-coeff'!$J$13+$BE651*'Norm-coeff'!$K$13+$BF651*'Norm-coeff'!$L$13+$BG651*'Norm-coeff'!$M$13+$BH651*'Norm-coeff'!$N$13+$BI651*'Norm-coeff'!$O$13</f>
        <v>-4.1864930554451202E-2</v>
      </c>
      <c r="CA651" s="54">
        <f>'Norm-coeff'!$C$14+$AX651*'Norm-coeff'!$D$14+$AY651*'Norm-coeff'!$E$14+$AZ651*'Norm-coeff'!$F$14+$BA651*'Norm-coeff'!$G$14+$BB651*'Norm-coeff'!$H$14+$BC651*'Norm-coeff'!$I$14+$BD651*'Norm-coeff'!$J$14+$BE651*'Norm-coeff'!$K$14+$BF651*'Norm-coeff'!$L$14+$BG651*'Norm-coeff'!$M$14+$BH651*'Norm-coeff'!$N$14+$BI651*'Norm-coeff'!$O$14</f>
        <v>4.2526983164477103</v>
      </c>
      <c r="CC651" s="54">
        <f t="shared" si="1875"/>
        <v>0</v>
      </c>
      <c r="CG651" s="54">
        <f t="shared" si="1751"/>
        <v>0</v>
      </c>
      <c r="CH651" s="54">
        <f t="shared" si="1902"/>
        <v>0</v>
      </c>
      <c r="CI651" s="54">
        <f t="shared" si="1752"/>
        <v>0</v>
      </c>
      <c r="CJ651" s="56">
        <f t="shared" si="1753"/>
        <v>0</v>
      </c>
      <c r="CK651" s="54">
        <f t="shared" si="1754"/>
        <v>0</v>
      </c>
      <c r="CL651" s="54">
        <f t="shared" si="1755"/>
        <v>0</v>
      </c>
      <c r="CM651" s="54">
        <f t="shared" si="1756"/>
        <v>0</v>
      </c>
      <c r="CN651" s="54">
        <f t="shared" si="1757"/>
        <v>0</v>
      </c>
      <c r="CO651" s="54">
        <f t="shared" si="1758"/>
        <v>0</v>
      </c>
      <c r="CP651" s="54">
        <f t="shared" si="1759"/>
        <v>0</v>
      </c>
      <c r="CQ651" s="54">
        <f t="shared" si="1760"/>
        <v>0</v>
      </c>
      <c r="CR651" s="54">
        <f t="shared" si="1761"/>
        <v>0</v>
      </c>
      <c r="CS651" s="54">
        <f t="shared" si="1762"/>
        <v>0</v>
      </c>
      <c r="CU651" s="54">
        <f t="shared" si="1763"/>
        <v>0</v>
      </c>
      <c r="CV651" s="54">
        <f t="shared" si="1764"/>
        <v>0</v>
      </c>
      <c r="CW651" s="54">
        <f t="shared" si="1765"/>
        <v>0</v>
      </c>
      <c r="CX651" s="54">
        <f t="shared" si="1766"/>
        <v>0</v>
      </c>
      <c r="CZ651" s="54">
        <f t="shared" si="1767"/>
        <v>0</v>
      </c>
      <c r="DA651" s="54">
        <f t="shared" si="1768"/>
        <v>0</v>
      </c>
      <c r="DB651" s="54">
        <f t="shared" si="1769"/>
        <v>0</v>
      </c>
      <c r="DC651" s="54">
        <f t="shared" si="1770"/>
        <v>0</v>
      </c>
      <c r="DD651" s="54">
        <f t="shared" si="1771"/>
        <v>0</v>
      </c>
      <c r="DE651" s="54">
        <f t="shared" si="1772"/>
        <v>0</v>
      </c>
      <c r="DF651" s="54">
        <f t="shared" si="1773"/>
        <v>0</v>
      </c>
      <c r="DG651" s="54">
        <f t="shared" si="1774"/>
        <v>2</v>
      </c>
      <c r="DH651" s="71">
        <f t="shared" si="1775"/>
        <v>0</v>
      </c>
      <c r="DI651" s="71">
        <f t="shared" si="1776"/>
        <v>0</v>
      </c>
      <c r="DJ651" s="54">
        <f t="shared" si="1777"/>
        <v>0</v>
      </c>
      <c r="DK651" s="54">
        <f t="shared" si="1778"/>
        <v>2</v>
      </c>
      <c r="DL651" s="4">
        <f t="shared" si="1876"/>
        <v>0</v>
      </c>
      <c r="DM651" s="3">
        <f t="shared" si="1779"/>
        <v>0</v>
      </c>
      <c r="DN651" s="3">
        <f t="shared" si="1780"/>
        <v>0</v>
      </c>
      <c r="DO651" s="4" t="e">
        <f t="shared" si="1781"/>
        <v>#DIV/0!</v>
      </c>
      <c r="DP651" s="57"/>
      <c r="DQ651" s="57"/>
      <c r="DR651" s="56">
        <f t="shared" si="1877"/>
        <v>2</v>
      </c>
      <c r="DS651" s="56">
        <f t="shared" si="1878"/>
        <v>0</v>
      </c>
      <c r="DT651" s="38">
        <f t="shared" si="1879"/>
        <v>0</v>
      </c>
      <c r="DU651" s="38">
        <f t="shared" si="1782"/>
        <v>2</v>
      </c>
      <c r="DV651" s="38">
        <f t="shared" si="1880"/>
        <v>0</v>
      </c>
      <c r="DW651" s="39">
        <f t="shared" si="1881"/>
        <v>0</v>
      </c>
      <c r="DX651" s="39">
        <f t="shared" si="1882"/>
        <v>0</v>
      </c>
      <c r="DY651" s="39">
        <f t="shared" si="1883"/>
        <v>0</v>
      </c>
      <c r="DZ651" s="39">
        <f t="shared" si="1884"/>
        <v>0</v>
      </c>
      <c r="EA651" s="39">
        <f t="shared" si="1885"/>
        <v>0</v>
      </c>
      <c r="EB651" s="37" t="e">
        <f t="shared" si="1783"/>
        <v>#DIV/0!</v>
      </c>
      <c r="EC651" s="37" t="e">
        <f t="shared" si="1784"/>
        <v>#DIV/0!</v>
      </c>
      <c r="ED651" s="37" t="e">
        <f t="shared" si="1785"/>
        <v>#DIV/0!</v>
      </c>
      <c r="EE651" s="37" t="e">
        <f t="shared" si="1786"/>
        <v>#DIV/0!</v>
      </c>
      <c r="EF651" s="39" t="e">
        <f t="shared" si="1787"/>
        <v>#DIV/0!</v>
      </c>
      <c r="EG651" s="37" t="e">
        <f t="shared" si="1788"/>
        <v>#DIV/0!</v>
      </c>
      <c r="EH651" s="37" t="e">
        <f t="shared" si="1789"/>
        <v>#DIV/0!</v>
      </c>
      <c r="EI651" s="11" t="b">
        <f t="shared" si="1790"/>
        <v>1</v>
      </c>
      <c r="EJ651" s="11" t="b">
        <f t="shared" si="1791"/>
        <v>0</v>
      </c>
      <c r="EK651" s="39" t="e">
        <f t="shared" si="1792"/>
        <v>#DIV/0!</v>
      </c>
      <c r="EL651" s="39" t="e">
        <f t="shared" si="1793"/>
        <v>#DIV/0!</v>
      </c>
      <c r="EM651" s="39" t="e">
        <f t="shared" si="1794"/>
        <v>#DIV/0!</v>
      </c>
      <c r="EN651" s="39" t="e">
        <f t="shared" si="1795"/>
        <v>#DIV/0!</v>
      </c>
      <c r="EO651" s="39" t="e">
        <f t="shared" si="1796"/>
        <v>#DIV/0!</v>
      </c>
      <c r="EP651" s="39" t="e">
        <f t="shared" si="1797"/>
        <v>#DIV/0!</v>
      </c>
      <c r="EQ651" s="39" t="e">
        <f t="shared" si="1798"/>
        <v>#DIV/0!</v>
      </c>
      <c r="ER651" s="39" t="e">
        <f t="shared" si="1799"/>
        <v>#DIV/0!</v>
      </c>
      <c r="ES651" s="58" t="str">
        <f t="shared" si="1800"/>
        <v>(OH,F,Cl)-dominate amphibole</v>
      </c>
      <c r="ET651" s="58" t="e">
        <f t="shared" si="1801"/>
        <v>#N/A</v>
      </c>
      <c r="EU651" s="56">
        <f t="shared" si="1886"/>
        <v>0</v>
      </c>
      <c r="EV651" s="56">
        <f t="shared" si="1887"/>
        <v>0</v>
      </c>
      <c r="EW651" s="56">
        <f t="shared" si="1888"/>
        <v>0</v>
      </c>
      <c r="EX651" s="56">
        <f t="shared" si="1889"/>
        <v>0</v>
      </c>
      <c r="EY651" s="56">
        <f t="shared" si="1890"/>
        <v>0</v>
      </c>
      <c r="EZ651" s="56">
        <f t="shared" si="1891"/>
        <v>0</v>
      </c>
      <c r="FA651" s="39">
        <f t="shared" si="1892"/>
        <v>0</v>
      </c>
      <c r="FB651" s="39">
        <f t="shared" si="1893"/>
        <v>0</v>
      </c>
      <c r="FC651" s="54">
        <f t="shared" si="1894"/>
        <v>0</v>
      </c>
      <c r="FD651" s="54">
        <f t="shared" si="1895"/>
        <v>0</v>
      </c>
      <c r="FE651" s="39">
        <f t="shared" si="1896"/>
        <v>0</v>
      </c>
      <c r="FF651" s="54">
        <f t="shared" si="1897"/>
        <v>0</v>
      </c>
      <c r="FG651" s="39">
        <f t="shared" si="1898"/>
        <v>0</v>
      </c>
      <c r="FH651" s="39">
        <f t="shared" si="1802"/>
        <v>0</v>
      </c>
      <c r="FI651" s="39">
        <f t="shared" si="1803"/>
        <v>0</v>
      </c>
      <c r="FJ651" s="39">
        <f t="shared" si="1804"/>
        <v>0</v>
      </c>
      <c r="FK651" s="39" t="e">
        <f t="shared" si="1805"/>
        <v>#DIV/0!</v>
      </c>
      <c r="FL651" s="39" t="e">
        <f t="shared" si="1806"/>
        <v>#DIV/0!</v>
      </c>
      <c r="FM651" s="39" t="e">
        <f t="shared" si="1807"/>
        <v>#DIV/0!</v>
      </c>
      <c r="FN651" s="39">
        <f t="shared" si="1808"/>
        <v>1</v>
      </c>
      <c r="FO651" s="39">
        <f t="shared" si="1899"/>
        <v>0</v>
      </c>
      <c r="FP651" s="39">
        <f t="shared" si="1900"/>
        <v>0</v>
      </c>
      <c r="FQ651" s="39">
        <f t="shared" si="1901"/>
        <v>0</v>
      </c>
      <c r="FR651" s="39">
        <f t="shared" si="1809"/>
        <v>0</v>
      </c>
      <c r="FS651" s="39">
        <f t="shared" si="1810"/>
        <v>0</v>
      </c>
      <c r="FU651" s="39" t="e">
        <f t="shared" si="1811"/>
        <v>#DIV/0!</v>
      </c>
      <c r="FV651" s="39" t="e">
        <f t="shared" si="1812"/>
        <v>#DIV/0!</v>
      </c>
      <c r="FW651" s="39" t="e">
        <f t="shared" si="1813"/>
        <v>#DIV/0!</v>
      </c>
      <c r="FY651" s="39" t="e">
        <f t="shared" si="1814"/>
        <v>#DIV/0!</v>
      </c>
      <c r="FZ651" s="39" t="e">
        <f t="shared" si="1815"/>
        <v>#DIV/0!</v>
      </c>
      <c r="GA651" s="39" t="e">
        <f t="shared" si="1816"/>
        <v>#DIV/0!</v>
      </c>
      <c r="GB651" s="39" t="e">
        <f t="shared" si="1817"/>
        <v>#DIV/0!</v>
      </c>
      <c r="GC651" s="39" t="e">
        <f t="shared" si="1818"/>
        <v>#DIV/0!</v>
      </c>
      <c r="GD651" s="39" t="e">
        <f t="shared" si="1819"/>
        <v>#DIV/0!</v>
      </c>
      <c r="GE651" s="39" t="e">
        <f t="shared" si="1820"/>
        <v>#DIV/0!</v>
      </c>
      <c r="GF651" s="39" t="e">
        <f t="shared" si="1821"/>
        <v>#DIV/0!</v>
      </c>
      <c r="GG651" s="39" t="e">
        <f t="shared" si="1822"/>
        <v>#DIV/0!</v>
      </c>
      <c r="GH651" s="39" t="e">
        <f t="shared" si="1823"/>
        <v>#DIV/0!</v>
      </c>
      <c r="GI651" s="39"/>
      <c r="GJ651" s="39" t="e">
        <f t="shared" si="1824"/>
        <v>#DIV/0!</v>
      </c>
      <c r="GK651" s="39" t="e">
        <f t="shared" si="1825"/>
        <v>#DIV/0!</v>
      </c>
      <c r="GL651" s="39" t="e">
        <f t="shared" si="1826"/>
        <v>#DIV/0!</v>
      </c>
      <c r="GM651" s="39" t="e">
        <f t="shared" si="1827"/>
        <v>#DIV/0!</v>
      </c>
      <c r="GN651" s="39" t="e">
        <f t="shared" si="1828"/>
        <v>#DIV/0!</v>
      </c>
      <c r="GO651" s="57"/>
      <c r="GP651" s="57" t="e">
        <f t="shared" si="1829"/>
        <v>#DIV/0!</v>
      </c>
      <c r="GQ651" s="59" t="e">
        <f t="shared" si="1830"/>
        <v>#DIV/0!</v>
      </c>
      <c r="GR651" s="41" t="e">
        <f t="shared" si="1831"/>
        <v>#DIV/0!</v>
      </c>
      <c r="GS651" s="57" t="e">
        <f t="shared" si="1832"/>
        <v>#DIV/0!</v>
      </c>
      <c r="GT651" s="57" t="e">
        <f t="shared" si="1833"/>
        <v>#DIV/0!</v>
      </c>
      <c r="GU651" s="57" t="e">
        <f t="shared" si="1834"/>
        <v>#DIV/0!</v>
      </c>
      <c r="GV651" s="57"/>
      <c r="GW651" s="42" t="e">
        <f t="shared" si="1835"/>
        <v>#DIV/0!</v>
      </c>
      <c r="GX651" s="42" t="e">
        <f t="shared" si="1836"/>
        <v>#DIV/0!</v>
      </c>
      <c r="GY651" s="42" t="e">
        <f t="shared" si="1837"/>
        <v>#DIV/0!</v>
      </c>
      <c r="GZ651" s="57"/>
      <c r="HA651" s="2" t="e">
        <f t="shared" si="1838"/>
        <v>#DIV/0!</v>
      </c>
      <c r="HB651" s="2" t="e">
        <f t="shared" si="1839"/>
        <v>#DIV/0!</v>
      </c>
      <c r="HC651" s="2" t="e">
        <f t="shared" si="1840"/>
        <v>#DIV/0!</v>
      </c>
      <c r="HD651" s="2" t="e">
        <f t="shared" si="1841"/>
        <v>#DIV/0!</v>
      </c>
      <c r="HE651" s="2" t="e">
        <f t="shared" si="1842"/>
        <v>#DIV/0!</v>
      </c>
      <c r="HF651" s="2" t="e">
        <f t="shared" si="1843"/>
        <v>#DIV/0!</v>
      </c>
      <c r="HG651" s="2" t="e">
        <f t="shared" si="1844"/>
        <v>#DIV/0!</v>
      </c>
      <c r="HH651" s="2" t="e">
        <f t="shared" si="1845"/>
        <v>#DIV/0!</v>
      </c>
      <c r="HI651" s="2" t="e">
        <f t="shared" si="1846"/>
        <v>#DIV/0!</v>
      </c>
      <c r="HJ651" s="11" t="e">
        <f t="shared" si="1847"/>
        <v>#DIV/0!</v>
      </c>
      <c r="HK651" s="60" t="e">
        <f t="shared" si="1848"/>
        <v>#DIV/0!</v>
      </c>
      <c r="HL651" s="57"/>
      <c r="HM651" s="57" t="e">
        <f t="shared" si="1849"/>
        <v>#DIV/0!</v>
      </c>
      <c r="HN651" s="57" t="e">
        <f t="shared" si="1850"/>
        <v>#DIV/0!</v>
      </c>
      <c r="HO651" s="57" t="e">
        <f t="shared" si="1851"/>
        <v>#DIV/0!</v>
      </c>
      <c r="HP651" s="57" t="e">
        <f t="shared" si="1852"/>
        <v>#DIV/0!</v>
      </c>
      <c r="HQ651" s="57" t="e">
        <f t="shared" si="1853"/>
        <v>#DIV/0!</v>
      </c>
      <c r="HR651" s="57"/>
      <c r="HS651" s="57" t="e">
        <f t="shared" si="1854"/>
        <v>#DIV/0!</v>
      </c>
      <c r="HT651" s="57" t="e">
        <f t="shared" si="1855"/>
        <v>#DIV/0!</v>
      </c>
      <c r="HU651" s="57" t="e">
        <f t="shared" si="1856"/>
        <v>#DIV/0!</v>
      </c>
      <c r="HV651" s="57" t="e">
        <f t="shared" si="1857"/>
        <v>#DIV/0!</v>
      </c>
      <c r="HW651" s="57" t="e">
        <f t="shared" si="1858"/>
        <v>#DIV/0!</v>
      </c>
      <c r="HX651" s="57"/>
      <c r="HY651" s="57" t="e">
        <f t="shared" si="1859"/>
        <v>#DIV/0!</v>
      </c>
      <c r="HZ651" s="57" t="e">
        <f t="shared" si="1860"/>
        <v>#DIV/0!</v>
      </c>
      <c r="IA651" s="57"/>
      <c r="IB651" s="61">
        <f t="shared" si="1861"/>
        <v>0</v>
      </c>
      <c r="IC651" s="57" t="str">
        <f t="shared" si="1862"/>
        <v/>
      </c>
      <c r="ID651" s="42"/>
      <c r="IE651" s="2" t="str">
        <f t="shared" si="1863"/>
        <v/>
      </c>
      <c r="IF651" s="60" t="e">
        <f t="shared" si="1864"/>
        <v>#DIV/0!</v>
      </c>
      <c r="IG651" s="60" t="str">
        <f t="shared" si="1865"/>
        <v/>
      </c>
      <c r="IH651" s="60" t="str">
        <f t="shared" si="1866"/>
        <v>zinco-</v>
      </c>
      <c r="II651" s="60" t="str">
        <f t="shared" si="1867"/>
        <v>mangano-</v>
      </c>
      <c r="IJ651" s="60" t="e">
        <f t="shared" si="1868"/>
        <v>#DIV/0!</v>
      </c>
      <c r="IK651" s="60" t="e">
        <f t="shared" si="1869"/>
        <v>#DIV/0!</v>
      </c>
      <c r="IL651" s="60" t="e">
        <f t="shared" si="1870"/>
        <v>#DIV/0!</v>
      </c>
      <c r="IM651" s="60" t="e">
        <f t="shared" si="1871"/>
        <v>#DIV/0!</v>
      </c>
      <c r="IN651" s="60" t="str">
        <f t="shared" si="1872"/>
        <v/>
      </c>
      <c r="IO651" s="60" t="str">
        <f t="shared" si="1873"/>
        <v/>
      </c>
      <c r="IP651" s="57"/>
      <c r="IQ651" s="57" t="str">
        <f t="shared" si="1874"/>
        <v>ERROR!!</v>
      </c>
    </row>
    <row r="652" spans="24:251">
      <c r="X652" s="29">
        <f t="shared" ref="X652:X715" si="1903">0.5*(S652/AQ652+T652/AR652)*16</f>
        <v>0</v>
      </c>
      <c r="Y652" s="29">
        <f t="shared" ref="Y652:Y715" si="1904">SUM(G652:W652)-X652-K652-L652</f>
        <v>0</v>
      </c>
      <c r="Z652" s="29" t="e">
        <f t="shared" ref="Z652:Z715" si="1905">M652/AK652*DO652/2*AJ652</f>
        <v>#DIV/0!</v>
      </c>
      <c r="AA652" s="29" t="e">
        <f t="shared" ref="AA652:AA715" si="1906">M652/AK652*(1-DO652)*AK652</f>
        <v>#DIV/0!</v>
      </c>
      <c r="AB652" s="29" t="e">
        <f t="shared" ref="AB652:AB715" si="1907">G652*DG652*18/AF652/CG652/2</f>
        <v>#DIV/0!</v>
      </c>
      <c r="AC652" s="29" t="e">
        <f t="shared" ref="AC652:AC715" si="1908">Y652-M652+Z652+AA652+AB652</f>
        <v>#DIV/0!</v>
      </c>
      <c r="AF652" s="23">
        <v>60.084299999999999</v>
      </c>
      <c r="AG652" s="23">
        <v>79.878799999999998</v>
      </c>
      <c r="AH652" s="23">
        <v>101.96120000000001</v>
      </c>
      <c r="AI652" s="23">
        <v>151.99039999999999</v>
      </c>
      <c r="AJ652" s="23">
        <v>159.69</v>
      </c>
      <c r="AK652" s="23">
        <v>71.846400000000003</v>
      </c>
      <c r="AL652" s="23">
        <v>70.9375</v>
      </c>
      <c r="AM652" s="23">
        <v>40.304400000000001</v>
      </c>
      <c r="AN652" s="23">
        <v>56.077399999999997</v>
      </c>
      <c r="AO652" s="23">
        <v>61.978999999999999</v>
      </c>
      <c r="AP652" s="23">
        <v>94.195999999999998</v>
      </c>
      <c r="AQ652" s="23">
        <v>18.998000000000001</v>
      </c>
      <c r="AR652" s="23">
        <v>35.450000000000003</v>
      </c>
      <c r="AS652" s="23">
        <v>29.88</v>
      </c>
      <c r="AT652" s="23">
        <v>74.691999999999993</v>
      </c>
      <c r="AU652" s="23">
        <v>81.39</v>
      </c>
      <c r="AX652" s="54">
        <f t="shared" ref="AX652:AX715" si="1909">G652/AF652</f>
        <v>0</v>
      </c>
      <c r="AY652" s="54">
        <f t="shared" ref="AY652:AY715" si="1910">H652/AG652</f>
        <v>0</v>
      </c>
      <c r="AZ652" s="54">
        <f t="shared" ref="AZ652:AZ715" si="1911">I652/AH652*2</f>
        <v>0</v>
      </c>
      <c r="BA652" s="54">
        <f t="shared" ref="BA652:BA715" si="1912">J652/AI652*2</f>
        <v>0</v>
      </c>
      <c r="BB652" s="54">
        <f t="shared" ref="BB652:BB715" si="1913">M652/AK652</f>
        <v>0</v>
      </c>
      <c r="BC652" s="54">
        <f t="shared" ref="BC652:BC715" si="1914">N652/AL652</f>
        <v>0</v>
      </c>
      <c r="BD652" s="54">
        <f t="shared" ref="BD652:BD715" si="1915">O652/AM652</f>
        <v>0</v>
      </c>
      <c r="BE652" s="54">
        <f t="shared" ref="BE652:BE715" si="1916">P652/AN652</f>
        <v>0</v>
      </c>
      <c r="BF652" s="54">
        <f t="shared" ref="BF652:BF715" si="1917">Q652/AO652*2</f>
        <v>0</v>
      </c>
      <c r="BG652" s="54">
        <f t="shared" ref="BG652:BG715" si="1918">R652/AP652*2</f>
        <v>0</v>
      </c>
      <c r="BH652" s="54">
        <f t="shared" ref="BH652:BH715" si="1919">S652/AQ652</f>
        <v>0</v>
      </c>
      <c r="BI652" s="54">
        <f t="shared" ref="BI652:BI715" si="1920">T652/AR652</f>
        <v>0</v>
      </c>
      <c r="BJ652" s="54">
        <f t="shared" ref="BJ652:BJ715" si="1921">W652/AS652*2</f>
        <v>0</v>
      </c>
      <c r="BK652" s="54">
        <f t="shared" ref="BK652:BK715" si="1922">U652/AT652</f>
        <v>0</v>
      </c>
      <c r="BL652" s="54">
        <f t="shared" ref="BL652:BL715" si="1923">V652/AU652</f>
        <v>0</v>
      </c>
      <c r="BM652" s="42"/>
      <c r="BO652" s="54">
        <f>'Norm-coeff'!$C$2+$AX652*'Norm-coeff'!$D$2+$AY652*'Norm-coeff'!$E$2+$AZ652*'Norm-coeff'!$F$2+$BA652*'Norm-coeff'!$G$2+$BB652*'Norm-coeff'!$H$2+$BC652*'Norm-coeff'!$I$2+$BD652*'Norm-coeff'!$J$2+$BE652*'Norm-coeff'!$K$2+$BF652*'Norm-coeff'!$L$2+$BG652*'Norm-coeff'!$M$2+$BH652*'Norm-coeff'!$N$2+$BI652*'Norm-coeff'!$O$2</f>
        <v>5.4045421474420303</v>
      </c>
      <c r="BP652" s="54">
        <f>'Norm-coeff'!$C$3+$AX652*'Norm-coeff'!$D$3+$AY652*'Norm-coeff'!$E$3+$AZ652*'Norm-coeff'!$F$3+$BA652*'Norm-coeff'!$G$3+$BB652*'Norm-coeff'!$H$3+$BC652*'Norm-coeff'!$I$3+$BD652*'Norm-coeff'!$J$3+$BE652*'Norm-coeff'!$K$3+$BF652*'Norm-coeff'!$L$3+$BG652*'Norm-coeff'!$M$3+$BH652*'Norm-coeff'!$N$3+$BI652*'Norm-coeff'!$O$3</f>
        <v>3.15319116612705</v>
      </c>
      <c r="BQ652" s="54">
        <f>'Norm-coeff'!$C$4+$AX652*'Norm-coeff'!$D$4+$AY652*'Norm-coeff'!$E$4+$AZ652*'Norm-coeff'!$F$4+$BA652*'Norm-coeff'!$G$4+$BB652*'Norm-coeff'!$H$4+$BC652*'Norm-coeff'!$I$4+$BD652*'Norm-coeff'!$J$4+$BE652*'Norm-coeff'!$K$4+$BF652*'Norm-coeff'!$L$4+$BG652*'Norm-coeff'!$M$4+$BH652*'Norm-coeff'!$N$4+$BI652*'Norm-coeff'!$O$4</f>
        <v>1.42115649462768</v>
      </c>
      <c r="BR652" s="54">
        <f>'Norm-coeff'!$C$5+$AX652*'Norm-coeff'!$D$5+$AY652*'Norm-coeff'!$E$5+$AZ652*'Norm-coeff'!$F$5+$BA652*'Norm-coeff'!$G$5+$BB652*'Norm-coeff'!$H$5+$BC652*'Norm-coeff'!$I$5+$BD652*'Norm-coeff'!$J$5+$BE652*'Norm-coeff'!$K$5+$BF652*'Norm-coeff'!$L$5+$BG652*'Norm-coeff'!$M$5+$BH652*'Norm-coeff'!$N$5+$BI652*'Norm-coeff'!$O$5</f>
        <v>1.0553329241296201</v>
      </c>
      <c r="BS652" s="54">
        <f>'Norm-coeff'!$C$6+$AX652*'Norm-coeff'!$D$6+$AY652*'Norm-coeff'!$E$6+$AZ652*'Norm-coeff'!$F$6+$BA652*'Norm-coeff'!$G$6+$BB652*'Norm-coeff'!$H$6+$BC652*'Norm-coeff'!$I$6+$BD652*'Norm-coeff'!$J$6+$BE652*'Norm-coeff'!$K$6+$BF652*'Norm-coeff'!$L$6+$BG652*'Norm-coeff'!$M$6+$BH652*'Norm-coeff'!$N$6+$BI652*'Norm-coeff'!$O$6</f>
        <v>-1.48700885495103E-2</v>
      </c>
      <c r="BT652" s="54">
        <f>'Norm-coeff'!$C$7+$AX652*'Norm-coeff'!$D$7+$AY652*'Norm-coeff'!$E$7+$AZ652*'Norm-coeff'!$F$7+$BA652*'Norm-coeff'!$G$7+$BB652*'Norm-coeff'!$H$7+$BC652*'Norm-coeff'!$I$7+$BD652*'Norm-coeff'!$J$7+$BE652*'Norm-coeff'!$K$7+$BF652*'Norm-coeff'!$L$7+$BG652*'Norm-coeff'!$M$7+$BH652*'Norm-coeff'!$N$7+$BI652*'Norm-coeff'!$O$7</f>
        <v>2.0907583608832998</v>
      </c>
      <c r="BU652" s="54">
        <f>'Norm-coeff'!$C$8+$AX652*'Norm-coeff'!$D$8+$AY652*'Norm-coeff'!$E$8+$AZ652*'Norm-coeff'!$F$8+$BA652*'Norm-coeff'!$G$8+$BB652*'Norm-coeff'!$H$8+$BC652*'Norm-coeff'!$I$8+$BD652*'Norm-coeff'!$J$8+$BE652*'Norm-coeff'!$K$8+$BF652*'Norm-coeff'!$L$8+$BG652*'Norm-coeff'!$M$8+$BH652*'Norm-coeff'!$N$8+$BI652*'Norm-coeff'!$O$8</f>
        <v>0.65894159836244504</v>
      </c>
      <c r="BV652" s="54">
        <f>'Norm-coeff'!$C$9+$AX652*'Norm-coeff'!$D$9+$AY652*'Norm-coeff'!$E$9+$AZ652*'Norm-coeff'!$F$9+$BA652*'Norm-coeff'!$G$9+$BB652*'Norm-coeff'!$H$9+$BC652*'Norm-coeff'!$I$9+$BD652*'Norm-coeff'!$J$9+$BE652*'Norm-coeff'!$K$9+$BF652*'Norm-coeff'!$L$9+$BG652*'Norm-coeff'!$M$9+$BH652*'Norm-coeff'!$N$9+$BI652*'Norm-coeff'!$O$9</f>
        <v>1.48961085014701</v>
      </c>
      <c r="BW652" s="54">
        <f>'Norm-coeff'!$C$10+$AX652*'Norm-coeff'!$D$10+$AY652*'Norm-coeff'!$E$10+$AZ652*'Norm-coeff'!$F$10+$BA652*'Norm-coeff'!$G$10+$BB652*'Norm-coeff'!$H$10+$BC652*'Norm-coeff'!$I$10+$BD652*'Norm-coeff'!$J$10+$BE652*'Norm-coeff'!$K$10+$BF652*'Norm-coeff'!$L$10+$BG652*'Norm-coeff'!$M$10+$BH652*'Norm-coeff'!$N$10+$BI652*'Norm-coeff'!$O$10</f>
        <v>1.42058735749591</v>
      </c>
      <c r="BX652" s="54">
        <f>'Norm-coeff'!$C$11+$AX652*'Norm-coeff'!$D$11+$AY652*'Norm-coeff'!$E$11+$AZ652*'Norm-coeff'!$F$11+$BA652*'Norm-coeff'!$G$11+$BB652*'Norm-coeff'!$H$11+$BC652*'Norm-coeff'!$I$11+$BD652*'Norm-coeff'!$J$11+$BE652*'Norm-coeff'!$K$11+$BF652*'Norm-coeff'!$L$11+$BG652*'Norm-coeff'!$M$11+$BH652*'Norm-coeff'!$N$11+$BI652*'Norm-coeff'!$O$11</f>
        <v>0.221233014421479</v>
      </c>
      <c r="BY652" s="54">
        <f>'Norm-coeff'!$C$12+$AX652*'Norm-coeff'!$D$12+$AY652*'Norm-coeff'!$E$12+$AZ652*'Norm-coeff'!$F$12+$BA652*'Norm-coeff'!$G$12+$BB652*'Norm-coeff'!$H$12+$BC652*'Norm-coeff'!$I$12+$BD652*'Norm-coeff'!$J$12+$BE652*'Norm-coeff'!$K$12+$BF652*'Norm-coeff'!$L$12+$BG652*'Norm-coeff'!$M$12+$BH652*'Norm-coeff'!$N$12+$BI652*'Norm-coeff'!$O$12</f>
        <v>0.283527502056037</v>
      </c>
      <c r="BZ652" s="54">
        <f>'Norm-coeff'!$C$13+$AX652*'Norm-coeff'!$D$13+$AY652*'Norm-coeff'!$E$13+$AZ652*'Norm-coeff'!$F$13+$BA652*'Norm-coeff'!$G$13+$BB652*'Norm-coeff'!$H$13+$BC652*'Norm-coeff'!$I$13+$BD652*'Norm-coeff'!$J$13+$BE652*'Norm-coeff'!$K$13+$BF652*'Norm-coeff'!$L$13+$BG652*'Norm-coeff'!$M$13+$BH652*'Norm-coeff'!$N$13+$BI652*'Norm-coeff'!$O$13</f>
        <v>-4.1864930554451202E-2</v>
      </c>
      <c r="CA652" s="54">
        <f>'Norm-coeff'!$C$14+$AX652*'Norm-coeff'!$D$14+$AY652*'Norm-coeff'!$E$14+$AZ652*'Norm-coeff'!$F$14+$BA652*'Norm-coeff'!$G$14+$BB652*'Norm-coeff'!$H$14+$BC652*'Norm-coeff'!$I$14+$BD652*'Norm-coeff'!$J$14+$BE652*'Norm-coeff'!$K$14+$BF652*'Norm-coeff'!$L$14+$BG652*'Norm-coeff'!$M$14+$BH652*'Norm-coeff'!$N$14+$BI652*'Norm-coeff'!$O$14</f>
        <v>4.2526983164477103</v>
      </c>
      <c r="CC652" s="54">
        <f t="shared" si="1875"/>
        <v>0</v>
      </c>
      <c r="CG652" s="54">
        <f t="shared" ref="CG652:CG715" si="1924">IF(OR(BO652&lt;=0,AX652&lt;=0),0,BO652)</f>
        <v>0</v>
      </c>
      <c r="CH652" s="54">
        <f t="shared" si="1902"/>
        <v>0</v>
      </c>
      <c r="CI652" s="54">
        <f t="shared" ref="CI652:CI715" si="1925">IF(AY652*CC652-CL652&lt;=0,0,AY652*CC652-CL652)</f>
        <v>0</v>
      </c>
      <c r="CJ652" s="56">
        <f t="shared" ref="CJ652:CJ715" si="1926">SUM(CG652:CI652)</f>
        <v>0</v>
      </c>
      <c r="CK652" s="54">
        <f t="shared" ref="CK652:CK715" si="1927">IF(AZ652*CC652-CH652&lt;=0,0,AZ652*CC652-CH652)</f>
        <v>0</v>
      </c>
      <c r="CL652" s="54">
        <f t="shared" ref="CL652:CL715" si="1928">IF(OR(BU652&lt;=0,AY652&lt;=0),0,BU652)</f>
        <v>0</v>
      </c>
      <c r="CM652" s="54">
        <f t="shared" ref="CM652:CM715" si="1929">IF(OR(BQ652&lt;=0,BB652&lt;=0),0,BQ652)</f>
        <v>0</v>
      </c>
      <c r="CN652" s="54">
        <f t="shared" ref="CN652:CN715" si="1930">BA652*$CC652</f>
        <v>0</v>
      </c>
      <c r="CO652" s="54">
        <f t="shared" ref="CO652:CO715" si="1931">BK652*$CC652</f>
        <v>0</v>
      </c>
      <c r="CP652" s="54">
        <f t="shared" ref="CP652:CP715" si="1932">BL652*$CC652</f>
        <v>0</v>
      </c>
      <c r="CQ652" s="54">
        <f t="shared" ref="CQ652:CQ715" si="1933">IF(OR(BS652&lt;=0,BC652&lt;=0),0,BS652)</f>
        <v>0</v>
      </c>
      <c r="CR652" s="54">
        <f t="shared" ref="CR652:CR715" si="1934">IF(OR(BT652&lt;=0,BD652&lt;=0),0,IF(BT652&lt;=BD652*CC652,BT652,BD652*CC652))</f>
        <v>0</v>
      </c>
      <c r="CS652" s="54">
        <f t="shared" ref="CS652:CS715" si="1935">IF(OR(BR652&lt;=0,BB652&lt;=0),0,BR652)</f>
        <v>0</v>
      </c>
      <c r="CU652" s="54">
        <f t="shared" ref="CU652:CU715" si="1936">SUM(CK652:CT652)</f>
        <v>0</v>
      </c>
      <c r="CV652" s="54">
        <f t="shared" ref="CV652:CV715" si="1937">IF(BC652*$CC652-CQ652&lt;=0, 0, BC652*$CC652-CQ652)</f>
        <v>0</v>
      </c>
      <c r="CW652" s="54">
        <f t="shared" ref="CW652:CW715" si="1938">IF(BB652*CC652-CM652-CS652&lt;=0,0,BB652*CC652-CM652-CS652)</f>
        <v>0</v>
      </c>
      <c r="CX652" s="54">
        <f t="shared" ref="CX652:CX715" si="1939">IF(BD652*$CC652-CR652&lt;=0, 0, BD652*$CC652-CR652)</f>
        <v>0</v>
      </c>
      <c r="CZ652" s="54">
        <f t="shared" ref="CZ652:CZ715" si="1940">IF(OR(BV652&lt;=0,BE652&lt;=0),0,BV652)</f>
        <v>0</v>
      </c>
      <c r="DA652" s="54">
        <f t="shared" ref="DA652:DA715" si="1941">IF(OR(BW652&lt;=0,BF652&lt;=0),0,BW652)</f>
        <v>0</v>
      </c>
      <c r="DB652" s="54">
        <f t="shared" ref="DB652:DB715" si="1942">SUM(CV652:DA652)</f>
        <v>0</v>
      </c>
      <c r="DC652" s="54">
        <f t="shared" ref="DC652:DC715" si="1943">IF(BE652*$CC652-CZ652&lt;=0,0,BE652*$CC652-CZ652)</f>
        <v>0</v>
      </c>
      <c r="DD652" s="54">
        <f t="shared" ref="DD652:DD715" si="1944">IF(BF652*$CC652-DA652&lt;=0,0,BF652*$CC652-DA652)</f>
        <v>0</v>
      </c>
      <c r="DE652" s="54">
        <f t="shared" ref="DE652:DE715" si="1945">IF(OR(BX652&lt;=0,BG652&lt;=0),0,BX652)</f>
        <v>0</v>
      </c>
      <c r="DF652" s="54">
        <f t="shared" ref="DF652:DF715" si="1946">SUM(DC652:DE652)</f>
        <v>0</v>
      </c>
      <c r="DG652" s="54">
        <f t="shared" ref="DG652:DG715" si="1947">IF(CA652&lt;=0,0,IF(CA652&gt;=2,2,CA652))</f>
        <v>2</v>
      </c>
      <c r="DH652" s="71">
        <f t="shared" ref="DH652:DH715" si="1948">IF(OR(BY652&lt;=0,BH652&lt;=0),0,BY652)</f>
        <v>0</v>
      </c>
      <c r="DI652" s="71">
        <f t="shared" ref="DI652:DI715" si="1949">IF(OR(BZ652&lt;=0,BI652&lt;=0),0,BZ652)</f>
        <v>0</v>
      </c>
      <c r="DJ652" s="54">
        <f t="shared" ref="DJ652:DJ715" si="1950">IF(2-DG652-DH652-DI652&lt;=0,0,2-DG652-DH652-DI652)</f>
        <v>0</v>
      </c>
      <c r="DK652" s="54">
        <f t="shared" ref="DK652:DK715" si="1951">SUM(DG652:DJ652)</f>
        <v>2</v>
      </c>
      <c r="DL652" s="4">
        <f t="shared" si="1876"/>
        <v>0</v>
      </c>
      <c r="DM652" s="3">
        <f t="shared" ref="DM652:DM715" si="1952">CM652</f>
        <v>0</v>
      </c>
      <c r="DN652" s="3">
        <f t="shared" ref="DN652:DN715" si="1953">CS652+CW652</f>
        <v>0</v>
      </c>
      <c r="DO652" s="4" t="e">
        <f t="shared" ref="DO652:DO715" si="1954">DM652/(DM652+DN652)</f>
        <v>#DIV/0!</v>
      </c>
      <c r="DP652" s="57"/>
      <c r="DQ652" s="57"/>
      <c r="DR652" s="56">
        <f t="shared" si="1877"/>
        <v>2</v>
      </c>
      <c r="DS652" s="56">
        <f t="shared" si="1878"/>
        <v>0</v>
      </c>
      <c r="DT652" s="38">
        <f t="shared" si="1879"/>
        <v>0</v>
      </c>
      <c r="DU652" s="38">
        <f t="shared" ref="DU652:DU715" si="1955">DR652+DS652+DT652</f>
        <v>2</v>
      </c>
      <c r="DV652" s="38">
        <f t="shared" si="1880"/>
        <v>0</v>
      </c>
      <c r="DW652" s="39">
        <f t="shared" si="1881"/>
        <v>0</v>
      </c>
      <c r="DX652" s="39">
        <f t="shared" si="1882"/>
        <v>0</v>
      </c>
      <c r="DY652" s="39">
        <f t="shared" si="1883"/>
        <v>0</v>
      </c>
      <c r="DZ652" s="39">
        <f t="shared" si="1884"/>
        <v>0</v>
      </c>
      <c r="EA652" s="39">
        <f t="shared" si="1885"/>
        <v>0</v>
      </c>
      <c r="EB652" s="37" t="e">
        <f t="shared" ref="EB652:EB715" si="1956">DW652/EA652</f>
        <v>#DIV/0!</v>
      </c>
      <c r="EC652" s="37" t="e">
        <f t="shared" ref="EC652:EC715" si="1957">DX652/EA652</f>
        <v>#DIV/0!</v>
      </c>
      <c r="ED652" s="37" t="e">
        <f t="shared" ref="ED652:ED715" si="1958">DY652/EA652</f>
        <v>#DIV/0!</v>
      </c>
      <c r="EE652" s="37" t="e">
        <f t="shared" ref="EE652:EE715" si="1959">DZ652/EA652</f>
        <v>#DIV/0!</v>
      </c>
      <c r="EF652" s="39" t="e">
        <f t="shared" ref="EF652:EF715" si="1960">DW652/(DW652+DX652)</f>
        <v>#DIV/0!</v>
      </c>
      <c r="EG652" s="37" t="e">
        <f t="shared" ref="EG652:EG715" si="1961">(DW652+DZ652)/EA652</f>
        <v>#DIV/0!</v>
      </c>
      <c r="EH652" s="37" t="e">
        <f t="shared" ref="EH652:EH715" si="1962">(DX652+DY652)/EA652</f>
        <v>#DIV/0!</v>
      </c>
      <c r="EI652" s="11" t="b">
        <f t="shared" ref="EI652:EI715" si="1963">IF(DU652&gt;=DV652,TRUE,FALSE)</f>
        <v>1</v>
      </c>
      <c r="EJ652" s="11" t="b">
        <f t="shared" ref="EJ652:EJ715" si="1964">IF(DU652&gt;=DV652,FALSE,TRUE)</f>
        <v>0</v>
      </c>
      <c r="EK652" s="39" t="e">
        <f t="shared" ref="EK652:EK715" si="1965">IF(AND(EG652&gt;=0.75,EE652&gt;EB652),TRUE,FALSE)</f>
        <v>#DIV/0!</v>
      </c>
      <c r="EL652" s="39" t="e">
        <f t="shared" ref="EL652:EL715" si="1966">IF(AND(EG652&gt;=0.75,EB652&gt;=EE652),TRUE,FALSE)</f>
        <v>#DIV/0!</v>
      </c>
      <c r="EM652" s="39" t="e">
        <f t="shared" ref="EM652:EM715" si="1967">IF(AND(0.75&gt;EG652,EG652&gt;0.25,EB652&gt;=EE652,0.75&gt;EH652,EH652&gt;0.25,EC652&gt;=ED652),TRUE,FALSE)</f>
        <v>#DIV/0!</v>
      </c>
      <c r="EN652" s="39" t="e">
        <f t="shared" ref="EN652:EN715" si="1968">IF(AND(EH652&gt;=0.75,EC652&gt;=ED652),TRUE,FALSE)</f>
        <v>#DIV/0!</v>
      </c>
      <c r="EO652" s="39" t="e">
        <f t="shared" ref="EO652:EO715" si="1969">IF(AND(EH652&gt;=0.75,ED652&gt;EC652),TRUE,FALSE)</f>
        <v>#DIV/0!</v>
      </c>
      <c r="EP652" s="39" t="e">
        <f t="shared" ref="EP652:EP715" si="1970">IF(AND(0.75&gt;EG652,EG652&gt;0.25,EE652&gt;EB652,0.75&gt;EH652,EH652&gt;0.25,EC652&gt;=ED652),TRUE,FALSE)</f>
        <v>#DIV/0!</v>
      </c>
      <c r="EQ652" s="39" t="e">
        <f t="shared" ref="EQ652:EQ715" si="1971">IF(AND(0.75&gt;EG652,EG652&gt;0.25,EE652&gt;EB652,0.75&gt;EH652,EH652&gt;0.25,ED652&gt;EC652),TRUE,FALSE)</f>
        <v>#DIV/0!</v>
      </c>
      <c r="ER652" s="39" t="e">
        <f t="shared" ref="ER652:ER715" si="1972">IF(AND(0.75&gt;EG652,EG652&gt;0.25,EB652&gt;=EE652,0.75&gt;EH652,EH652&gt;0.25,ED652&gt;EC652),TRUE,FALSE)</f>
        <v>#DIV/0!</v>
      </c>
      <c r="ES652" s="58" t="str">
        <f t="shared" ref="ES652:ES715" si="1973">IF(EI652,$EI$2,$EJ$2)</f>
        <v>(OH,F,Cl)-dominate amphibole</v>
      </c>
      <c r="ET652" s="58" t="e">
        <f t="shared" ref="ET652:ET715" si="1974">IF(EI652=TRUE, INDEX(EK$2:ER$2,MATCH(TRUE,EK652:ER652,0)),"")</f>
        <v>#N/A</v>
      </c>
      <c r="EU652" s="56">
        <f t="shared" si="1886"/>
        <v>0</v>
      </c>
      <c r="EV652" s="56">
        <f t="shared" si="1887"/>
        <v>0</v>
      </c>
      <c r="EW652" s="56">
        <f t="shared" si="1888"/>
        <v>0</v>
      </c>
      <c r="EX652" s="56">
        <f t="shared" si="1889"/>
        <v>0</v>
      </c>
      <c r="EY652" s="56">
        <f t="shared" si="1890"/>
        <v>0</v>
      </c>
      <c r="EZ652" s="56">
        <f t="shared" si="1891"/>
        <v>0</v>
      </c>
      <c r="FA652" s="39">
        <f t="shared" si="1892"/>
        <v>0</v>
      </c>
      <c r="FB652" s="39">
        <f t="shared" si="1893"/>
        <v>0</v>
      </c>
      <c r="FC652" s="54">
        <f t="shared" si="1894"/>
        <v>0</v>
      </c>
      <c r="FD652" s="54">
        <f t="shared" si="1895"/>
        <v>0</v>
      </c>
      <c r="FE652" s="39">
        <f t="shared" si="1896"/>
        <v>0</v>
      </c>
      <c r="FF652" s="54">
        <f t="shared" si="1897"/>
        <v>0</v>
      </c>
      <c r="FG652" s="39">
        <f t="shared" si="1898"/>
        <v>0</v>
      </c>
      <c r="FH652" s="39">
        <f t="shared" ref="FH652:FH715" si="1975">EU652+EX652</f>
        <v>0</v>
      </c>
      <c r="FI652" s="39">
        <f t="shared" ref="FI652:FI715" si="1976">EW652+EZ652</f>
        <v>0</v>
      </c>
      <c r="FJ652" s="39">
        <f t="shared" ref="FJ652:FJ715" si="1977">EV652+EY652</f>
        <v>0</v>
      </c>
      <c r="FK652" s="39" t="e">
        <f t="shared" ref="FK652:FK715" si="1978">FJ652/(FH652+FI652+FJ652)</f>
        <v>#DIV/0!</v>
      </c>
      <c r="FL652" s="39" t="e">
        <f t="shared" ref="FL652:FL715" si="1979">FH652/(FH652+FI652+FJ652)</f>
        <v>#DIV/0!</v>
      </c>
      <c r="FM652" s="39" t="e">
        <f t="shared" ref="FM652:FM715" si="1980">EZ652/(EZ652+EY652+EX652+FA652+FB652+FD652)</f>
        <v>#DIV/0!</v>
      </c>
      <c r="FN652" s="39">
        <f t="shared" ref="FN652:FN715" si="1981">IF(1-FO652-FP652-FQ652&lt;=0,0,1-FO652-FP652-FQ652)</f>
        <v>1</v>
      </c>
      <c r="FO652" s="39">
        <f t="shared" si="1899"/>
        <v>0</v>
      </c>
      <c r="FP652" s="39">
        <f t="shared" si="1900"/>
        <v>0</v>
      </c>
      <c r="FQ652" s="39">
        <f t="shared" si="1901"/>
        <v>0</v>
      </c>
      <c r="FR652" s="39">
        <f t="shared" ref="FR652:FR715" si="1982">FP652+FQ652+2*FO652</f>
        <v>0</v>
      </c>
      <c r="FS652" s="39">
        <f t="shared" ref="FS652:FS715" si="1983">FC652+FD652+FE652+2*FF652-FG652-MIN(DV652,FD652)</f>
        <v>0</v>
      </c>
      <c r="FU652" s="39" t="e">
        <f t="shared" ref="FU652:FU715" si="1984">IF(AND(EK652=TRUE,FK652&lt;=0.5,FL652&lt;=1/7),TRUE,FALSE)</f>
        <v>#DIV/0!</v>
      </c>
      <c r="FV652" s="39" t="e">
        <f t="shared" ref="FV652:FV715" si="1985">IF(AND(EK652=TRUE,FK652&gt;0.5,FL652&lt;=1/7),TRUE,FALSE)</f>
        <v>#DIV/0!</v>
      </c>
      <c r="FW652" s="39" t="e">
        <f t="shared" ref="FW652:FW715" si="1986">IF(AND(EK652=TRUE,FL652&lt;=0.5, 4.5/7&gt;=FU652, FU652&gt;1/7),TRUE,FALSE)</f>
        <v>#DIV/0!</v>
      </c>
      <c r="FY652" s="39" t="e">
        <f t="shared" ref="FY652:FY715" si="1987">IF(AND(EL652=TRUE,FR652&lt;0.5,FS652&lt;=0.5,FM652&gt;=0.9),TRUE,FALSE)</f>
        <v>#DIV/0!</v>
      </c>
      <c r="FZ652" s="39" t="e">
        <f t="shared" ref="FZ652:FZ715" si="1988">IF(AND(EL652=TRUE,FR652&lt;0.5,1.5&gt;=FS652, FS652&gt;0.5,FF652&lt;0.5),TRUE,FALSE)</f>
        <v>#DIV/0!</v>
      </c>
      <c r="GA652" s="39" t="e">
        <f t="shared" ref="GA652:GA715" si="1989">IF(AND(EL652=TRUE,FR652&lt;0.5,FS652&gt;1.5,FF652&lt;0.5),TRUE,FALSE)</f>
        <v>#DIV/0!</v>
      </c>
      <c r="GB652" s="39" t="e">
        <f t="shared" ref="GB652:GB715" si="1990">IF(AND(EL652=TRUE,FR652&gt;=0.5,FS652&lt;=0.5,FF652&lt;0.5),TRUE,FALSE)</f>
        <v>#DIV/0!</v>
      </c>
      <c r="GC652" s="39" t="e">
        <f t="shared" ref="GC652:GC715" si="1991">IF(AND(EL652=TRUE,FR652&gt;=0.5,1.5&gt;=FS652,FS652&gt;0.5,FC652=MAX(FC652:FE652),FF652&lt;0.5),TRUE,FALSE)</f>
        <v>#DIV/0!</v>
      </c>
      <c r="GD652" s="39" t="e">
        <f t="shared" ref="GD652:GD715" si="1992">IF(AND(EL652=TRUE,FR652&gt;=0.5,FS652&gt;1.5,FF652&lt;0.5),TRUE,FALSE)</f>
        <v>#DIV/0!</v>
      </c>
      <c r="GE652" s="39" t="e">
        <f t="shared" ref="GE652:GE715" si="1993">IF(AND(EL652=TRUE,FO652=MAX(FN652:FQ652)),TRUE,FALSE)</f>
        <v>#DIV/0!</v>
      </c>
      <c r="GF652" s="39" t="e">
        <f t="shared" ref="GF652:GF715" si="1994">IF(AND(EI652=TRUE,EL652=TRUE,FR652&gt;=0.5,FF652&gt;=0.5),TRUE,FALSE)</f>
        <v>#DIV/0!</v>
      </c>
      <c r="GG652" s="39" t="e">
        <f t="shared" ref="GG652:GG715" si="1995">IF(AND(EL652=TRUE,FR652&gt;=0.5,1.5&gt;=FS652, FS652&gt;0.5,FD652=MAX(FC652:FE652),FF652&lt;0.5),TRUE,FALSE)</f>
        <v>#DIV/0!</v>
      </c>
      <c r="GH652" s="39" t="e">
        <f t="shared" ref="GH652:GH715" si="1996">IF(AND(EL652=TRUE,FR652&lt;0.5,FS652&lt;=0.5,FM652&lt;0.9),TRUE,FALSE)</f>
        <v>#DIV/0!</v>
      </c>
      <c r="GI652" s="39"/>
      <c r="GJ652" s="39" t="e">
        <f t="shared" ref="GJ652:GJ715" si="1997">IF(AND(EM652=TRUE,FR652&lt;0.5,FS652&lt;1.5),TRUE,FALSE)</f>
        <v>#DIV/0!</v>
      </c>
      <c r="GK652" s="39" t="e">
        <f t="shared" ref="GK652:GK715" si="1998">IF(AND(EM652=TRUE,FR652&lt;0.5,FS652&gt;=1.5),TRUE,FALSE)</f>
        <v>#DIV/0!</v>
      </c>
      <c r="GL652" s="39" t="e">
        <f t="shared" ref="GL652:GL715" si="1999">IF(AND(EM652=TRUE,FR652&gt;=0.5,FS652&lt;0.5),TRUE,FALSE)</f>
        <v>#DIV/0!</v>
      </c>
      <c r="GM652" s="39" t="e">
        <f t="shared" ref="GM652:GM715" si="2000">IF(AND(EM652=TRUE,FR652&gt;=0.5,FS652&lt;1.5,FS652&gt;=0.5),TRUE,FALSE)</f>
        <v>#DIV/0!</v>
      </c>
      <c r="GN652" s="39" t="e">
        <f t="shared" ref="GN652:GN715" si="2001">IF(AND(EM652=TRUE,FR652&gt;=0.5,FS652&gt;=1.5),TRUE,FALSE)</f>
        <v>#DIV/0!</v>
      </c>
      <c r="GO652" s="57"/>
      <c r="GP652" s="57" t="e">
        <f t="shared" ref="GP652:GP715" si="2002">IF(AND(EN652=TRUE,FR652&lt;0.5,FS652&gt;=1,FC652=MAX(FC652:FF652)),TRUE,FALSE)</f>
        <v>#DIV/0!</v>
      </c>
      <c r="GQ652" s="59" t="e">
        <f t="shared" ref="GQ652:GQ715" si="2003">IF(AND(EN652=TRUE,FR652&gt;=0.5,FS652&lt;1.5,FS652&gt;=0.5,FG652&lt;0.5,FC652=MAX(FC652:FF652)),TRUE,FALSE)</f>
        <v>#DIV/0!</v>
      </c>
      <c r="GR652" s="41" t="e">
        <f t="shared" ref="GR652:GR715" si="2004">IF(AND(EN652=TRUE,FR652&gt;=0.5,FS652&gt;=1.5,FG652&lt;0.5,FC652=MAX(FC652:FF652)),TRUE,FALSE)</f>
        <v>#DIV/0!</v>
      </c>
      <c r="GS652" s="57" t="e">
        <f t="shared" ref="GS652:GS715" si="2005">IF(AND(EN652=TRUE,FG652&gt;=0.5),TRUE,FALSE)</f>
        <v>#DIV/0!</v>
      </c>
      <c r="GT652" s="57" t="e">
        <f t="shared" ref="GT652:GT715" si="2006">IF(AND(EN652=TRUE,FN652=MAX(FN652:FQ652),FS652&gt;=0.5,FG652&lt;0.5,FD652=MAX(FC652:FE652)),TRUE,FALSE)</f>
        <v>#DIV/0!</v>
      </c>
      <c r="GU652" s="57" t="e">
        <f t="shared" ref="GU652:GU715" si="2007">IF(AND(EN652=TRUE,FN652&lt;&gt;MAX(FN652:FQ652),FR652&gt;=0.5,FS652&lt;1.5,FS652&gt;=0.5,FG652&lt;0.5,FD652=MAX(FC652:FE652)),TRUE,FALSE)</f>
        <v>#DIV/0!</v>
      </c>
      <c r="GV652" s="57"/>
      <c r="GW652" s="42" t="e">
        <f t="shared" ref="GW652:GW715" si="2008">IF(AND(EO652=TRUE,FR652&lt;0.5),TRUE,FALSE)</f>
        <v>#DIV/0!</v>
      </c>
      <c r="GX652" s="42" t="e">
        <f t="shared" ref="GX652:GX715" si="2009">IF(AND(EO652=TRUE,FR652&gt;=0.5,FG652&gt;=0.5),TRUE,FALSE)</f>
        <v>#DIV/0!</v>
      </c>
      <c r="GY652" s="42" t="e">
        <f t="shared" ref="GY652:GY715" si="2010">IF(AND(EO652=TRUE,FR652&gt;=0.5,FG652&lt;0.5),TRUE,FALSE)</f>
        <v>#DIV/0!</v>
      </c>
      <c r="GZ652" s="57"/>
      <c r="HA652" s="2" t="e">
        <f t="shared" ref="HA652:HA715" si="2011">IF(AND(EP652=TRUE,FR652&lt;0.5,FS652&lt;1.5,EU652&lt;&gt;MAX(EU652:EW652),EZ652=MAX(EX652:FB652)),TRUE,FALSE)</f>
        <v>#DIV/0!</v>
      </c>
      <c r="HB652" s="2" t="e">
        <f t="shared" ref="HB652:HB715" si="2012">IF(AND(EP652=TRUE,FR652&lt;0.5,FS652&gt;=1.5,EU652&lt;&gt;MAX(EU652:EW652),EZ652=MAX(EX652:FB652)),TRUE,FALSE)</f>
        <v>#DIV/0!</v>
      </c>
      <c r="HC652" s="2" t="e">
        <f t="shared" ref="HC652:HC715" si="2013">IF(AND(EP652=TRUE,FR652&gt;=0.5,FS652&lt;0.5,EU652&lt;&gt;MAX(EU652:EW652),EZ652=MAX(EX652:FB652)),TRUE,FALSE)</f>
        <v>#DIV/0!</v>
      </c>
      <c r="HD652" s="2" t="e">
        <f t="shared" ref="HD652:HD715" si="2014">IF(AND(EP652=TRUE,FR652&gt;=0.5,FS652&lt;1.5,FS652&gt;=0.5,EU652&lt;&gt;MAX(EU652:EW652),EZ652=MAX(EX652:FB652)),TRUE,FALSE)</f>
        <v>#DIV/0!</v>
      </c>
      <c r="HE652" s="2" t="e">
        <f t="shared" ref="HE652:HE715" si="2015">IF(AND(EP652=TRUE,FR652&gt;=0.5,FS652&gt;=1.5,EU652&lt;&gt;MAX(EU652:EW652),EZ652=MAX(EX652:FB652)),TRUE,FALSE)</f>
        <v>#DIV/0!</v>
      </c>
      <c r="HF652" s="2" t="e">
        <f t="shared" ref="HF652:HF715" si="2016">IF(AND(EP652=TRUE,FR652&lt;0.5,FS652&lt;1.5,EU652=MAX(EU652:EW652)),TRUE,FALSE)</f>
        <v>#DIV/0!</v>
      </c>
      <c r="HG652" s="2" t="e">
        <f t="shared" ref="HG652:HG715" si="2017">IF(AND(EP652=TRUE,FR652&lt;0.5,FS652&gt;=1.5,EU652=MAX(EU652:EW652)),TRUE,FALSE)</f>
        <v>#DIV/0!</v>
      </c>
      <c r="HH652" s="2" t="e">
        <f t="shared" ref="HH652:HH715" si="2018">IF(AND(EP652=TRUE,FR652&gt;=0.5,FS652&lt;0.5,EU652=MAX(EU652:EW652)),TRUE,FALSE)</f>
        <v>#DIV/0!</v>
      </c>
      <c r="HI652" s="2" t="e">
        <f t="shared" ref="HI652:HI715" si="2019">IF(AND(EP652=TRUE,FR652&gt;=0.5,FS652&lt;1.5,FS652&gt;=0.5,EU652=MAX(EU652:EW652)),TRUE,FALSE)</f>
        <v>#DIV/0!</v>
      </c>
      <c r="HJ652" s="11" t="e">
        <f t="shared" ref="HJ652:HJ715" si="2020">IF(AND(EP652=TRUE,FR652&gt;=0.5,FS652&gt;=1.5,EU652=MAX(EU652:EW652)),TRUE,FALSE)</f>
        <v>#DIV/0!</v>
      </c>
      <c r="HK652" s="60" t="e">
        <f t="shared" ref="HK652:HK715" si="2021">IF(AND(EP652=TRUE,FR652&lt;0.5,FS652&lt;1.5,EY652=MAX(EX652:FB652)),TRUE,FALSE)</f>
        <v>#DIV/0!</v>
      </c>
      <c r="HL652" s="57"/>
      <c r="HM652" s="57" t="e">
        <f t="shared" ref="HM652:HM715" si="2022">IF(AND(EQ652=TRUE,FR652&lt;0.5,FS652&lt;1.5),TRUE,FALSE)</f>
        <v>#DIV/0!</v>
      </c>
      <c r="HN652" s="57" t="e">
        <f t="shared" ref="HN652:HN715" si="2023">IF(AND(EQ652=TRUE,FR652&lt;0.5,FS652&gt;=1.5),TRUE,FALSE)</f>
        <v>#DIV/0!</v>
      </c>
      <c r="HO652" s="57" t="e">
        <f t="shared" ref="HO652:HO715" si="2024">IF(AND(EQ652=TRUE,FR652&gt;=0.5,FS652&lt;0.5),TRUE,FALSE)</f>
        <v>#DIV/0!</v>
      </c>
      <c r="HP652" s="57" t="e">
        <f t="shared" ref="HP652:HP715" si="2025">IF(AND(EQ652=TRUE,FR652&gt;=0.5,FS652&lt;1.5,FS652&gt;=0.5),TRUE,FALSE)</f>
        <v>#DIV/0!</v>
      </c>
      <c r="HQ652" s="57" t="e">
        <f t="shared" ref="HQ652:HQ715" si="2026">IF(AND(EQ652=TRUE,FR652&gt;=0.5,FS652&gt;=1.5),TRUE,FALSE)</f>
        <v>#DIV/0!</v>
      </c>
      <c r="HR652" s="57"/>
      <c r="HS652" s="57" t="e">
        <f t="shared" ref="HS652:HS715" si="2027">IF(AND(ER652=TRUE,FR652&lt;0.5,FS652&lt;1.5),TRUE,FALSE)</f>
        <v>#DIV/0!</v>
      </c>
      <c r="HT652" s="57" t="e">
        <f t="shared" ref="HT652:HT715" si="2028">IF(AND(ER652=TRUE,FR652&lt;0.5,FS652&gt;=1.5),TRUE,FALSE)</f>
        <v>#DIV/0!</v>
      </c>
      <c r="HU652" s="57" t="e">
        <f t="shared" ref="HU652:HU715" si="2029">IF(AND(ER652=TRUE,FR652&gt;=0.5,FS652&lt;0.5),TRUE,FALSE)</f>
        <v>#DIV/0!</v>
      </c>
      <c r="HV652" s="57" t="e">
        <f t="shared" ref="HV652:HV715" si="2030">IF(AND(ER652=TRUE,FR652&gt;=0.5,FS652&lt;1.5,FS652&gt;=0.5),TRUE,FALSE)</f>
        <v>#DIV/0!</v>
      </c>
      <c r="HW652" s="57" t="e">
        <f t="shared" ref="HW652:HW715" si="2031">IF(AND(ER652=TRUE,FR652&gt;=0.5,FS652&gt;=1.5),TRUE,FALSE)</f>
        <v>#DIV/0!</v>
      </c>
      <c r="HX652" s="57"/>
      <c r="HY652" s="57" t="e">
        <f t="shared" ref="HY652:HY715" si="2032">IF(AND(EJ652=TRUE,EN652=TRUE,FR652&gt;=0.5,FG652&lt;0.5,FF652&gt;=0.5),TRUE,FALSE)</f>
        <v>#DIV/0!</v>
      </c>
      <c r="HZ652" s="57" t="e">
        <f t="shared" ref="HZ652:HZ715" si="2033">IF(AND(EJ652=TRUE,EL652=TRUE,FR652&gt;=0.5,FG652&lt;0.5,FF652&gt;=0.5),TRUE,FALSE)</f>
        <v>#DIV/0!</v>
      </c>
      <c r="IA652" s="57"/>
      <c r="IB652" s="61">
        <f t="shared" ref="IB652:IB715" si="2034">COUNTIF(FU652:HZ652,TRUE)</f>
        <v>0</v>
      </c>
      <c r="IC652" s="57" t="str">
        <f t="shared" ref="IC652:IC715" si="2035" xml:space="preserve"> IF(IB652=1,INDEX(FU$2:HZ$2,MATCH(TRUE,FU652:HZ652,0)),"")</f>
        <v/>
      </c>
      <c r="ID652" s="42"/>
      <c r="IE652" s="2" t="str">
        <f t="shared" ref="IE652:IE715" si="2036">IF(AND(EI652=TRUE,FF652&lt;0.5,FF652&gt;0.3),IE$2,"")</f>
        <v/>
      </c>
      <c r="IF652" s="60" t="e">
        <f t="shared" ref="IF652:IF715" si="2037">IF(AND(EJ652=TRUE,HY652&lt;&gt;TRUE,HZ652&lt;&gt;TRUE),IF$2,"")</f>
        <v>#DIV/0!</v>
      </c>
      <c r="IG652" s="60" t="str">
        <f t="shared" ref="IG652:IG715" si="2038">IF(AND(FQ652=MAX(FN652:FQ652)),IG$2,"")</f>
        <v/>
      </c>
      <c r="IH652" s="60" t="str">
        <f t="shared" ref="IH652:IH715" si="2039">IF(AND(FA652=MAX(EX652:FB652)),IH$2,"")</f>
        <v>zinco-</v>
      </c>
      <c r="II652" s="60" t="str">
        <f t="shared" ref="II652:II715" si="2040">IF(AND(EX652=MAX(EX652:FB652)),II$2,"")</f>
        <v>mangano-</v>
      </c>
      <c r="IJ652" s="60" t="e">
        <f t="shared" ref="IJ652:IJ715" si="2041">IF(AND(EZ652=MAX(EX652:FB652),OR(GT652=TRUE,GU652=TRUE,GG652=TRUE,FZ652=TRUE)),IJ$2,"")</f>
        <v>#DIV/0!</v>
      </c>
      <c r="IK652" s="60" t="e">
        <f t="shared" ref="IK652:IK715" si="2042">IF(AND(EY652=MAX(EX652:FB652),FU652&lt;&gt;TRUE,FV652&lt;&gt;TRUE,FY652&lt;&gt;TRUE,GG652&lt;&gt;TRUE,GT652&lt;&gt;TRUE,GU652&lt;&gt;TRUE,HK652&lt;&gt;TRUE),IK$2,"")</f>
        <v>#DIV/0!</v>
      </c>
      <c r="IL652" s="60" t="e">
        <f t="shared" ref="IL652:IL715" si="2043">IF(AND(FE652=MAX(FC652:FE652),OR(FY652=TRUE,GH652=TRUE,GB652=TRUE,GL652=TRUE,FU652=TRUE,FV652=TRUE)),IL$2,"")</f>
        <v>#DIV/0!</v>
      </c>
      <c r="IM652" s="60" t="e">
        <f t="shared" ref="IM652:IM715" si="2044">IF(AND(FD652=MAX(FC652:FE652),FY652&lt;&gt;TRUE,GH652&lt;&gt;TRUE,GB652&lt;&gt;TRUE,GL652&lt;&gt;TRUE,FU652&lt;&gt;TRUE,FV652&lt;&gt;TRUE,GT652&lt;&gt;TRUE,GU652&lt;&gt;TRUE,GG652&lt;&gt;TRUE),IM$2,"")</f>
        <v>#DIV/0!</v>
      </c>
      <c r="IN652" s="60" t="str">
        <f t="shared" ref="IN652:IN715" si="2045">IF(AND(DT652=MAX(DR652:DT652),EI652=TRUE),IN$2,"")</f>
        <v/>
      </c>
      <c r="IO652" s="60" t="str">
        <f t="shared" ref="IO652:IO715" si="2046">IF(AND(DS652=MAX(DR652:DT652),EI652=TRUE),IO$2,"")</f>
        <v/>
      </c>
      <c r="IP652" s="57"/>
      <c r="IQ652" s="57" t="str">
        <f t="shared" ref="IQ652:IQ715" si="2047">IF(IB652=1,CONCATENATE(IE652,IF652,IG652,IH652,II652,IJ652,IK652,IL652,IM652,IN652,IO652,IC652),"ERROR!!")</f>
        <v>ERROR!!</v>
      </c>
    </row>
    <row r="653" spans="24:251">
      <c r="X653" s="29">
        <f t="shared" si="1903"/>
        <v>0</v>
      </c>
      <c r="Y653" s="29">
        <f t="shared" si="1904"/>
        <v>0</v>
      </c>
      <c r="Z653" s="29" t="e">
        <f t="shared" si="1905"/>
        <v>#DIV/0!</v>
      </c>
      <c r="AA653" s="29" t="e">
        <f t="shared" si="1906"/>
        <v>#DIV/0!</v>
      </c>
      <c r="AB653" s="29" t="e">
        <f t="shared" si="1907"/>
        <v>#DIV/0!</v>
      </c>
      <c r="AC653" s="29" t="e">
        <f t="shared" si="1908"/>
        <v>#DIV/0!</v>
      </c>
      <c r="AF653" s="23">
        <v>60.084299999999999</v>
      </c>
      <c r="AG653" s="23">
        <v>79.878799999999998</v>
      </c>
      <c r="AH653" s="23">
        <v>101.96120000000001</v>
      </c>
      <c r="AI653" s="23">
        <v>151.99039999999999</v>
      </c>
      <c r="AJ653" s="23">
        <v>159.69</v>
      </c>
      <c r="AK653" s="23">
        <v>71.846400000000003</v>
      </c>
      <c r="AL653" s="23">
        <v>70.9375</v>
      </c>
      <c r="AM653" s="23">
        <v>40.304400000000001</v>
      </c>
      <c r="AN653" s="23">
        <v>56.077399999999997</v>
      </c>
      <c r="AO653" s="23">
        <v>61.978999999999999</v>
      </c>
      <c r="AP653" s="23">
        <v>94.195999999999998</v>
      </c>
      <c r="AQ653" s="23">
        <v>18.998000000000001</v>
      </c>
      <c r="AR653" s="23">
        <v>35.450000000000003</v>
      </c>
      <c r="AS653" s="23">
        <v>29.88</v>
      </c>
      <c r="AT653" s="23">
        <v>74.691999999999993</v>
      </c>
      <c r="AU653" s="23">
        <v>81.39</v>
      </c>
      <c r="AX653" s="54">
        <f t="shared" si="1909"/>
        <v>0</v>
      </c>
      <c r="AY653" s="54">
        <f t="shared" si="1910"/>
        <v>0</v>
      </c>
      <c r="AZ653" s="54">
        <f t="shared" si="1911"/>
        <v>0</v>
      </c>
      <c r="BA653" s="54">
        <f t="shared" si="1912"/>
        <v>0</v>
      </c>
      <c r="BB653" s="54">
        <f t="shared" si="1913"/>
        <v>0</v>
      </c>
      <c r="BC653" s="54">
        <f t="shared" si="1914"/>
        <v>0</v>
      </c>
      <c r="BD653" s="54">
        <f t="shared" si="1915"/>
        <v>0</v>
      </c>
      <c r="BE653" s="54">
        <f t="shared" si="1916"/>
        <v>0</v>
      </c>
      <c r="BF653" s="54">
        <f t="shared" si="1917"/>
        <v>0</v>
      </c>
      <c r="BG653" s="54">
        <f t="shared" si="1918"/>
        <v>0</v>
      </c>
      <c r="BH653" s="54">
        <f t="shared" si="1919"/>
        <v>0</v>
      </c>
      <c r="BI653" s="54">
        <f t="shared" si="1920"/>
        <v>0</v>
      </c>
      <c r="BJ653" s="54">
        <f t="shared" si="1921"/>
        <v>0</v>
      </c>
      <c r="BK653" s="54">
        <f t="shared" si="1922"/>
        <v>0</v>
      </c>
      <c r="BL653" s="54">
        <f t="shared" si="1923"/>
        <v>0</v>
      </c>
      <c r="BM653" s="42"/>
      <c r="BO653" s="54">
        <f>'Norm-coeff'!$C$2+$AX653*'Norm-coeff'!$D$2+$AY653*'Norm-coeff'!$E$2+$AZ653*'Norm-coeff'!$F$2+$BA653*'Norm-coeff'!$G$2+$BB653*'Norm-coeff'!$H$2+$BC653*'Norm-coeff'!$I$2+$BD653*'Norm-coeff'!$J$2+$BE653*'Norm-coeff'!$K$2+$BF653*'Norm-coeff'!$L$2+$BG653*'Norm-coeff'!$M$2+$BH653*'Norm-coeff'!$N$2+$BI653*'Norm-coeff'!$O$2</f>
        <v>5.4045421474420303</v>
      </c>
      <c r="BP653" s="54">
        <f>'Norm-coeff'!$C$3+$AX653*'Norm-coeff'!$D$3+$AY653*'Norm-coeff'!$E$3+$AZ653*'Norm-coeff'!$F$3+$BA653*'Norm-coeff'!$G$3+$BB653*'Norm-coeff'!$H$3+$BC653*'Norm-coeff'!$I$3+$BD653*'Norm-coeff'!$J$3+$BE653*'Norm-coeff'!$K$3+$BF653*'Norm-coeff'!$L$3+$BG653*'Norm-coeff'!$M$3+$BH653*'Norm-coeff'!$N$3+$BI653*'Norm-coeff'!$O$3</f>
        <v>3.15319116612705</v>
      </c>
      <c r="BQ653" s="54">
        <f>'Norm-coeff'!$C$4+$AX653*'Norm-coeff'!$D$4+$AY653*'Norm-coeff'!$E$4+$AZ653*'Norm-coeff'!$F$4+$BA653*'Norm-coeff'!$G$4+$BB653*'Norm-coeff'!$H$4+$BC653*'Norm-coeff'!$I$4+$BD653*'Norm-coeff'!$J$4+$BE653*'Norm-coeff'!$K$4+$BF653*'Norm-coeff'!$L$4+$BG653*'Norm-coeff'!$M$4+$BH653*'Norm-coeff'!$N$4+$BI653*'Norm-coeff'!$O$4</f>
        <v>1.42115649462768</v>
      </c>
      <c r="BR653" s="54">
        <f>'Norm-coeff'!$C$5+$AX653*'Norm-coeff'!$D$5+$AY653*'Norm-coeff'!$E$5+$AZ653*'Norm-coeff'!$F$5+$BA653*'Norm-coeff'!$G$5+$BB653*'Norm-coeff'!$H$5+$BC653*'Norm-coeff'!$I$5+$BD653*'Norm-coeff'!$J$5+$BE653*'Norm-coeff'!$K$5+$BF653*'Norm-coeff'!$L$5+$BG653*'Norm-coeff'!$M$5+$BH653*'Norm-coeff'!$N$5+$BI653*'Norm-coeff'!$O$5</f>
        <v>1.0553329241296201</v>
      </c>
      <c r="BS653" s="54">
        <f>'Norm-coeff'!$C$6+$AX653*'Norm-coeff'!$D$6+$AY653*'Norm-coeff'!$E$6+$AZ653*'Norm-coeff'!$F$6+$BA653*'Norm-coeff'!$G$6+$BB653*'Norm-coeff'!$H$6+$BC653*'Norm-coeff'!$I$6+$BD653*'Norm-coeff'!$J$6+$BE653*'Norm-coeff'!$K$6+$BF653*'Norm-coeff'!$L$6+$BG653*'Norm-coeff'!$M$6+$BH653*'Norm-coeff'!$N$6+$BI653*'Norm-coeff'!$O$6</f>
        <v>-1.48700885495103E-2</v>
      </c>
      <c r="BT653" s="54">
        <f>'Norm-coeff'!$C$7+$AX653*'Norm-coeff'!$D$7+$AY653*'Norm-coeff'!$E$7+$AZ653*'Norm-coeff'!$F$7+$BA653*'Norm-coeff'!$G$7+$BB653*'Norm-coeff'!$H$7+$BC653*'Norm-coeff'!$I$7+$BD653*'Norm-coeff'!$J$7+$BE653*'Norm-coeff'!$K$7+$BF653*'Norm-coeff'!$L$7+$BG653*'Norm-coeff'!$M$7+$BH653*'Norm-coeff'!$N$7+$BI653*'Norm-coeff'!$O$7</f>
        <v>2.0907583608832998</v>
      </c>
      <c r="BU653" s="54">
        <f>'Norm-coeff'!$C$8+$AX653*'Norm-coeff'!$D$8+$AY653*'Norm-coeff'!$E$8+$AZ653*'Norm-coeff'!$F$8+$BA653*'Norm-coeff'!$G$8+$BB653*'Norm-coeff'!$H$8+$BC653*'Norm-coeff'!$I$8+$BD653*'Norm-coeff'!$J$8+$BE653*'Norm-coeff'!$K$8+$BF653*'Norm-coeff'!$L$8+$BG653*'Norm-coeff'!$M$8+$BH653*'Norm-coeff'!$N$8+$BI653*'Norm-coeff'!$O$8</f>
        <v>0.65894159836244504</v>
      </c>
      <c r="BV653" s="54">
        <f>'Norm-coeff'!$C$9+$AX653*'Norm-coeff'!$D$9+$AY653*'Norm-coeff'!$E$9+$AZ653*'Norm-coeff'!$F$9+$BA653*'Norm-coeff'!$G$9+$BB653*'Norm-coeff'!$H$9+$BC653*'Norm-coeff'!$I$9+$BD653*'Norm-coeff'!$J$9+$BE653*'Norm-coeff'!$K$9+$BF653*'Norm-coeff'!$L$9+$BG653*'Norm-coeff'!$M$9+$BH653*'Norm-coeff'!$N$9+$BI653*'Norm-coeff'!$O$9</f>
        <v>1.48961085014701</v>
      </c>
      <c r="BW653" s="54">
        <f>'Norm-coeff'!$C$10+$AX653*'Norm-coeff'!$D$10+$AY653*'Norm-coeff'!$E$10+$AZ653*'Norm-coeff'!$F$10+$BA653*'Norm-coeff'!$G$10+$BB653*'Norm-coeff'!$H$10+$BC653*'Norm-coeff'!$I$10+$BD653*'Norm-coeff'!$J$10+$BE653*'Norm-coeff'!$K$10+$BF653*'Norm-coeff'!$L$10+$BG653*'Norm-coeff'!$M$10+$BH653*'Norm-coeff'!$N$10+$BI653*'Norm-coeff'!$O$10</f>
        <v>1.42058735749591</v>
      </c>
      <c r="BX653" s="54">
        <f>'Norm-coeff'!$C$11+$AX653*'Norm-coeff'!$D$11+$AY653*'Norm-coeff'!$E$11+$AZ653*'Norm-coeff'!$F$11+$BA653*'Norm-coeff'!$G$11+$BB653*'Norm-coeff'!$H$11+$BC653*'Norm-coeff'!$I$11+$BD653*'Norm-coeff'!$J$11+$BE653*'Norm-coeff'!$K$11+$BF653*'Norm-coeff'!$L$11+$BG653*'Norm-coeff'!$M$11+$BH653*'Norm-coeff'!$N$11+$BI653*'Norm-coeff'!$O$11</f>
        <v>0.221233014421479</v>
      </c>
      <c r="BY653" s="54">
        <f>'Norm-coeff'!$C$12+$AX653*'Norm-coeff'!$D$12+$AY653*'Norm-coeff'!$E$12+$AZ653*'Norm-coeff'!$F$12+$BA653*'Norm-coeff'!$G$12+$BB653*'Norm-coeff'!$H$12+$BC653*'Norm-coeff'!$I$12+$BD653*'Norm-coeff'!$J$12+$BE653*'Norm-coeff'!$K$12+$BF653*'Norm-coeff'!$L$12+$BG653*'Norm-coeff'!$M$12+$BH653*'Norm-coeff'!$N$12+$BI653*'Norm-coeff'!$O$12</f>
        <v>0.283527502056037</v>
      </c>
      <c r="BZ653" s="54">
        <f>'Norm-coeff'!$C$13+$AX653*'Norm-coeff'!$D$13+$AY653*'Norm-coeff'!$E$13+$AZ653*'Norm-coeff'!$F$13+$BA653*'Norm-coeff'!$G$13+$BB653*'Norm-coeff'!$H$13+$BC653*'Norm-coeff'!$I$13+$BD653*'Norm-coeff'!$J$13+$BE653*'Norm-coeff'!$K$13+$BF653*'Norm-coeff'!$L$13+$BG653*'Norm-coeff'!$M$13+$BH653*'Norm-coeff'!$N$13+$BI653*'Norm-coeff'!$O$13</f>
        <v>-4.1864930554451202E-2</v>
      </c>
      <c r="CA653" s="54">
        <f>'Norm-coeff'!$C$14+$AX653*'Norm-coeff'!$D$14+$AY653*'Norm-coeff'!$E$14+$AZ653*'Norm-coeff'!$F$14+$BA653*'Norm-coeff'!$G$14+$BB653*'Norm-coeff'!$H$14+$BC653*'Norm-coeff'!$I$14+$BD653*'Norm-coeff'!$J$14+$BE653*'Norm-coeff'!$K$14+$BF653*'Norm-coeff'!$L$14+$BG653*'Norm-coeff'!$M$14+$BH653*'Norm-coeff'!$N$14+$BI653*'Norm-coeff'!$O$14</f>
        <v>4.2526983164477103</v>
      </c>
      <c r="CC653" s="54">
        <f t="shared" ref="CC653:CC716" si="2048">IF(AX653&lt;=0,0,BO653/AX653)</f>
        <v>0</v>
      </c>
      <c r="CG653" s="54">
        <f t="shared" si="1924"/>
        <v>0</v>
      </c>
      <c r="CH653" s="54">
        <f t="shared" si="1902"/>
        <v>0</v>
      </c>
      <c r="CI653" s="54">
        <f t="shared" si="1925"/>
        <v>0</v>
      </c>
      <c r="CJ653" s="56">
        <f t="shared" si="1926"/>
        <v>0</v>
      </c>
      <c r="CK653" s="54">
        <f t="shared" si="1927"/>
        <v>0</v>
      </c>
      <c r="CL653" s="54">
        <f t="shared" si="1928"/>
        <v>0</v>
      </c>
      <c r="CM653" s="54">
        <f t="shared" si="1929"/>
        <v>0</v>
      </c>
      <c r="CN653" s="54">
        <f t="shared" si="1930"/>
        <v>0</v>
      </c>
      <c r="CO653" s="54">
        <f t="shared" si="1931"/>
        <v>0</v>
      </c>
      <c r="CP653" s="54">
        <f t="shared" si="1932"/>
        <v>0</v>
      </c>
      <c r="CQ653" s="54">
        <f t="shared" si="1933"/>
        <v>0</v>
      </c>
      <c r="CR653" s="54">
        <f t="shared" si="1934"/>
        <v>0</v>
      </c>
      <c r="CS653" s="54">
        <f t="shared" si="1935"/>
        <v>0</v>
      </c>
      <c r="CU653" s="54">
        <f t="shared" si="1936"/>
        <v>0</v>
      </c>
      <c r="CV653" s="54">
        <f t="shared" si="1937"/>
        <v>0</v>
      </c>
      <c r="CW653" s="54">
        <f t="shared" si="1938"/>
        <v>0</v>
      </c>
      <c r="CX653" s="54">
        <f t="shared" si="1939"/>
        <v>0</v>
      </c>
      <c r="CZ653" s="54">
        <f t="shared" si="1940"/>
        <v>0</v>
      </c>
      <c r="DA653" s="54">
        <f t="shared" si="1941"/>
        <v>0</v>
      </c>
      <c r="DB653" s="54">
        <f t="shared" si="1942"/>
        <v>0</v>
      </c>
      <c r="DC653" s="54">
        <f t="shared" si="1943"/>
        <v>0</v>
      </c>
      <c r="DD653" s="54">
        <f t="shared" si="1944"/>
        <v>0</v>
      </c>
      <c r="DE653" s="54">
        <f t="shared" si="1945"/>
        <v>0</v>
      </c>
      <c r="DF653" s="54">
        <f t="shared" si="1946"/>
        <v>0</v>
      </c>
      <c r="DG653" s="54">
        <f t="shared" si="1947"/>
        <v>2</v>
      </c>
      <c r="DH653" s="71">
        <f t="shared" si="1948"/>
        <v>0</v>
      </c>
      <c r="DI653" s="71">
        <f t="shared" si="1949"/>
        <v>0</v>
      </c>
      <c r="DJ653" s="54">
        <f t="shared" si="1950"/>
        <v>0</v>
      </c>
      <c r="DK653" s="54">
        <f t="shared" si="1951"/>
        <v>2</v>
      </c>
      <c r="DL653" s="4">
        <f t="shared" si="1876"/>
        <v>0</v>
      </c>
      <c r="DM653" s="3">
        <f t="shared" si="1952"/>
        <v>0</v>
      </c>
      <c r="DN653" s="3">
        <f t="shared" si="1953"/>
        <v>0</v>
      </c>
      <c r="DO653" s="4" t="e">
        <f t="shared" si="1954"/>
        <v>#DIV/0!</v>
      </c>
      <c r="DP653" s="57"/>
      <c r="DQ653" s="57"/>
      <c r="DR653" s="56">
        <f t="shared" si="1877"/>
        <v>2</v>
      </c>
      <c r="DS653" s="56">
        <f t="shared" si="1878"/>
        <v>0</v>
      </c>
      <c r="DT653" s="38">
        <f t="shared" si="1879"/>
        <v>0</v>
      </c>
      <c r="DU653" s="38">
        <f t="shared" si="1955"/>
        <v>2</v>
      </c>
      <c r="DV653" s="38">
        <f t="shared" si="1880"/>
        <v>0</v>
      </c>
      <c r="DW653" s="39">
        <f t="shared" si="1881"/>
        <v>0</v>
      </c>
      <c r="DX653" s="39">
        <f t="shared" si="1882"/>
        <v>0</v>
      </c>
      <c r="DY653" s="39">
        <f t="shared" si="1883"/>
        <v>0</v>
      </c>
      <c r="DZ653" s="39">
        <f t="shared" si="1884"/>
        <v>0</v>
      </c>
      <c r="EA653" s="39">
        <f t="shared" si="1885"/>
        <v>0</v>
      </c>
      <c r="EB653" s="37" t="e">
        <f t="shared" si="1956"/>
        <v>#DIV/0!</v>
      </c>
      <c r="EC653" s="37" t="e">
        <f t="shared" si="1957"/>
        <v>#DIV/0!</v>
      </c>
      <c r="ED653" s="37" t="e">
        <f t="shared" si="1958"/>
        <v>#DIV/0!</v>
      </c>
      <c r="EE653" s="37" t="e">
        <f t="shared" si="1959"/>
        <v>#DIV/0!</v>
      </c>
      <c r="EF653" s="39" t="e">
        <f t="shared" si="1960"/>
        <v>#DIV/0!</v>
      </c>
      <c r="EG653" s="37" t="e">
        <f t="shared" si="1961"/>
        <v>#DIV/0!</v>
      </c>
      <c r="EH653" s="37" t="e">
        <f t="shared" si="1962"/>
        <v>#DIV/0!</v>
      </c>
      <c r="EI653" s="11" t="b">
        <f t="shared" si="1963"/>
        <v>1</v>
      </c>
      <c r="EJ653" s="11" t="b">
        <f t="shared" si="1964"/>
        <v>0</v>
      </c>
      <c r="EK653" s="39" t="e">
        <f t="shared" si="1965"/>
        <v>#DIV/0!</v>
      </c>
      <c r="EL653" s="39" t="e">
        <f t="shared" si="1966"/>
        <v>#DIV/0!</v>
      </c>
      <c r="EM653" s="39" t="e">
        <f t="shared" si="1967"/>
        <v>#DIV/0!</v>
      </c>
      <c r="EN653" s="39" t="e">
        <f t="shared" si="1968"/>
        <v>#DIV/0!</v>
      </c>
      <c r="EO653" s="39" t="e">
        <f t="shared" si="1969"/>
        <v>#DIV/0!</v>
      </c>
      <c r="EP653" s="39" t="e">
        <f t="shared" si="1970"/>
        <v>#DIV/0!</v>
      </c>
      <c r="EQ653" s="39" t="e">
        <f t="shared" si="1971"/>
        <v>#DIV/0!</v>
      </c>
      <c r="ER653" s="39" t="e">
        <f t="shared" si="1972"/>
        <v>#DIV/0!</v>
      </c>
      <c r="ES653" s="58" t="str">
        <f t="shared" si="1973"/>
        <v>(OH,F,Cl)-dominate amphibole</v>
      </c>
      <c r="ET653" s="58" t="e">
        <f t="shared" si="1974"/>
        <v>#N/A</v>
      </c>
      <c r="EU653" s="56">
        <f t="shared" si="1886"/>
        <v>0</v>
      </c>
      <c r="EV653" s="56">
        <f t="shared" si="1887"/>
        <v>0</v>
      </c>
      <c r="EW653" s="56">
        <f t="shared" si="1888"/>
        <v>0</v>
      </c>
      <c r="EX653" s="56">
        <f t="shared" si="1889"/>
        <v>0</v>
      </c>
      <c r="EY653" s="56">
        <f t="shared" si="1890"/>
        <v>0</v>
      </c>
      <c r="EZ653" s="56">
        <f t="shared" si="1891"/>
        <v>0</v>
      </c>
      <c r="FA653" s="39">
        <f t="shared" si="1892"/>
        <v>0</v>
      </c>
      <c r="FB653" s="39">
        <f t="shared" si="1893"/>
        <v>0</v>
      </c>
      <c r="FC653" s="54">
        <f t="shared" si="1894"/>
        <v>0</v>
      </c>
      <c r="FD653" s="54">
        <f t="shared" si="1895"/>
        <v>0</v>
      </c>
      <c r="FE653" s="39">
        <f t="shared" si="1896"/>
        <v>0</v>
      </c>
      <c r="FF653" s="54">
        <f t="shared" si="1897"/>
        <v>0</v>
      </c>
      <c r="FG653" s="39">
        <f t="shared" si="1898"/>
        <v>0</v>
      </c>
      <c r="FH653" s="39">
        <f t="shared" si="1975"/>
        <v>0</v>
      </c>
      <c r="FI653" s="39">
        <f t="shared" si="1976"/>
        <v>0</v>
      </c>
      <c r="FJ653" s="39">
        <f t="shared" si="1977"/>
        <v>0</v>
      </c>
      <c r="FK653" s="39" t="e">
        <f t="shared" si="1978"/>
        <v>#DIV/0!</v>
      </c>
      <c r="FL653" s="39" t="e">
        <f t="shared" si="1979"/>
        <v>#DIV/0!</v>
      </c>
      <c r="FM653" s="39" t="e">
        <f t="shared" si="1980"/>
        <v>#DIV/0!</v>
      </c>
      <c r="FN653" s="39">
        <f t="shared" si="1981"/>
        <v>1</v>
      </c>
      <c r="FO653" s="39">
        <f t="shared" si="1899"/>
        <v>0</v>
      </c>
      <c r="FP653" s="39">
        <f t="shared" si="1900"/>
        <v>0</v>
      </c>
      <c r="FQ653" s="39">
        <f t="shared" si="1901"/>
        <v>0</v>
      </c>
      <c r="FR653" s="39">
        <f t="shared" si="1982"/>
        <v>0</v>
      </c>
      <c r="FS653" s="39">
        <f t="shared" si="1983"/>
        <v>0</v>
      </c>
      <c r="FU653" s="39" t="e">
        <f t="shared" si="1984"/>
        <v>#DIV/0!</v>
      </c>
      <c r="FV653" s="39" t="e">
        <f t="shared" si="1985"/>
        <v>#DIV/0!</v>
      </c>
      <c r="FW653" s="39" t="e">
        <f t="shared" si="1986"/>
        <v>#DIV/0!</v>
      </c>
      <c r="FY653" s="39" t="e">
        <f t="shared" si="1987"/>
        <v>#DIV/0!</v>
      </c>
      <c r="FZ653" s="39" t="e">
        <f t="shared" si="1988"/>
        <v>#DIV/0!</v>
      </c>
      <c r="GA653" s="39" t="e">
        <f t="shared" si="1989"/>
        <v>#DIV/0!</v>
      </c>
      <c r="GB653" s="39" t="e">
        <f t="shared" si="1990"/>
        <v>#DIV/0!</v>
      </c>
      <c r="GC653" s="39" t="e">
        <f t="shared" si="1991"/>
        <v>#DIV/0!</v>
      </c>
      <c r="GD653" s="39" t="e">
        <f t="shared" si="1992"/>
        <v>#DIV/0!</v>
      </c>
      <c r="GE653" s="39" t="e">
        <f t="shared" si="1993"/>
        <v>#DIV/0!</v>
      </c>
      <c r="GF653" s="39" t="e">
        <f t="shared" si="1994"/>
        <v>#DIV/0!</v>
      </c>
      <c r="GG653" s="39" t="e">
        <f t="shared" si="1995"/>
        <v>#DIV/0!</v>
      </c>
      <c r="GH653" s="39" t="e">
        <f t="shared" si="1996"/>
        <v>#DIV/0!</v>
      </c>
      <c r="GI653" s="39"/>
      <c r="GJ653" s="39" t="e">
        <f t="shared" si="1997"/>
        <v>#DIV/0!</v>
      </c>
      <c r="GK653" s="39" t="e">
        <f t="shared" si="1998"/>
        <v>#DIV/0!</v>
      </c>
      <c r="GL653" s="39" t="e">
        <f t="shared" si="1999"/>
        <v>#DIV/0!</v>
      </c>
      <c r="GM653" s="39" t="e">
        <f t="shared" si="2000"/>
        <v>#DIV/0!</v>
      </c>
      <c r="GN653" s="39" t="e">
        <f t="shared" si="2001"/>
        <v>#DIV/0!</v>
      </c>
      <c r="GO653" s="57"/>
      <c r="GP653" s="57" t="e">
        <f t="shared" si="2002"/>
        <v>#DIV/0!</v>
      </c>
      <c r="GQ653" s="59" t="e">
        <f t="shared" si="2003"/>
        <v>#DIV/0!</v>
      </c>
      <c r="GR653" s="41" t="e">
        <f t="shared" si="2004"/>
        <v>#DIV/0!</v>
      </c>
      <c r="GS653" s="57" t="e">
        <f t="shared" si="2005"/>
        <v>#DIV/0!</v>
      </c>
      <c r="GT653" s="57" t="e">
        <f t="shared" si="2006"/>
        <v>#DIV/0!</v>
      </c>
      <c r="GU653" s="57" t="e">
        <f t="shared" si="2007"/>
        <v>#DIV/0!</v>
      </c>
      <c r="GV653" s="57"/>
      <c r="GW653" s="42" t="e">
        <f t="shared" si="2008"/>
        <v>#DIV/0!</v>
      </c>
      <c r="GX653" s="42" t="e">
        <f t="shared" si="2009"/>
        <v>#DIV/0!</v>
      </c>
      <c r="GY653" s="42" t="e">
        <f t="shared" si="2010"/>
        <v>#DIV/0!</v>
      </c>
      <c r="GZ653" s="57"/>
      <c r="HA653" s="2" t="e">
        <f t="shared" si="2011"/>
        <v>#DIV/0!</v>
      </c>
      <c r="HB653" s="2" t="e">
        <f t="shared" si="2012"/>
        <v>#DIV/0!</v>
      </c>
      <c r="HC653" s="2" t="e">
        <f t="shared" si="2013"/>
        <v>#DIV/0!</v>
      </c>
      <c r="HD653" s="2" t="e">
        <f t="shared" si="2014"/>
        <v>#DIV/0!</v>
      </c>
      <c r="HE653" s="2" t="e">
        <f t="shared" si="2015"/>
        <v>#DIV/0!</v>
      </c>
      <c r="HF653" s="2" t="e">
        <f t="shared" si="2016"/>
        <v>#DIV/0!</v>
      </c>
      <c r="HG653" s="2" t="e">
        <f t="shared" si="2017"/>
        <v>#DIV/0!</v>
      </c>
      <c r="HH653" s="2" t="e">
        <f t="shared" si="2018"/>
        <v>#DIV/0!</v>
      </c>
      <c r="HI653" s="2" t="e">
        <f t="shared" si="2019"/>
        <v>#DIV/0!</v>
      </c>
      <c r="HJ653" s="11" t="e">
        <f t="shared" si="2020"/>
        <v>#DIV/0!</v>
      </c>
      <c r="HK653" s="60" t="e">
        <f t="shared" si="2021"/>
        <v>#DIV/0!</v>
      </c>
      <c r="HL653" s="57"/>
      <c r="HM653" s="57" t="e">
        <f t="shared" si="2022"/>
        <v>#DIV/0!</v>
      </c>
      <c r="HN653" s="57" t="e">
        <f t="shared" si="2023"/>
        <v>#DIV/0!</v>
      </c>
      <c r="HO653" s="57" t="e">
        <f t="shared" si="2024"/>
        <v>#DIV/0!</v>
      </c>
      <c r="HP653" s="57" t="e">
        <f t="shared" si="2025"/>
        <v>#DIV/0!</v>
      </c>
      <c r="HQ653" s="57" t="e">
        <f t="shared" si="2026"/>
        <v>#DIV/0!</v>
      </c>
      <c r="HR653" s="57"/>
      <c r="HS653" s="57" t="e">
        <f t="shared" si="2027"/>
        <v>#DIV/0!</v>
      </c>
      <c r="HT653" s="57" t="e">
        <f t="shared" si="2028"/>
        <v>#DIV/0!</v>
      </c>
      <c r="HU653" s="57" t="e">
        <f t="shared" si="2029"/>
        <v>#DIV/0!</v>
      </c>
      <c r="HV653" s="57" t="e">
        <f t="shared" si="2030"/>
        <v>#DIV/0!</v>
      </c>
      <c r="HW653" s="57" t="e">
        <f t="shared" si="2031"/>
        <v>#DIV/0!</v>
      </c>
      <c r="HX653" s="57"/>
      <c r="HY653" s="57" t="e">
        <f t="shared" si="2032"/>
        <v>#DIV/0!</v>
      </c>
      <c r="HZ653" s="57" t="e">
        <f t="shared" si="2033"/>
        <v>#DIV/0!</v>
      </c>
      <c r="IA653" s="57"/>
      <c r="IB653" s="61">
        <f t="shared" si="2034"/>
        <v>0</v>
      </c>
      <c r="IC653" s="57" t="str">
        <f t="shared" si="2035"/>
        <v/>
      </c>
      <c r="ID653" s="42"/>
      <c r="IE653" s="2" t="str">
        <f t="shared" si="2036"/>
        <v/>
      </c>
      <c r="IF653" s="60" t="e">
        <f t="shared" si="2037"/>
        <v>#DIV/0!</v>
      </c>
      <c r="IG653" s="60" t="str">
        <f t="shared" si="2038"/>
        <v/>
      </c>
      <c r="IH653" s="60" t="str">
        <f t="shared" si="2039"/>
        <v>zinco-</v>
      </c>
      <c r="II653" s="60" t="str">
        <f t="shared" si="2040"/>
        <v>mangano-</v>
      </c>
      <c r="IJ653" s="60" t="e">
        <f t="shared" si="2041"/>
        <v>#DIV/0!</v>
      </c>
      <c r="IK653" s="60" t="e">
        <f t="shared" si="2042"/>
        <v>#DIV/0!</v>
      </c>
      <c r="IL653" s="60" t="e">
        <f t="shared" si="2043"/>
        <v>#DIV/0!</v>
      </c>
      <c r="IM653" s="60" t="e">
        <f t="shared" si="2044"/>
        <v>#DIV/0!</v>
      </c>
      <c r="IN653" s="60" t="str">
        <f t="shared" si="2045"/>
        <v/>
      </c>
      <c r="IO653" s="60" t="str">
        <f t="shared" si="2046"/>
        <v/>
      </c>
      <c r="IP653" s="57"/>
      <c r="IQ653" s="57" t="str">
        <f t="shared" si="2047"/>
        <v>ERROR!!</v>
      </c>
    </row>
    <row r="654" spans="24:251">
      <c r="X654" s="29">
        <f t="shared" si="1903"/>
        <v>0</v>
      </c>
      <c r="Y654" s="29">
        <f t="shared" si="1904"/>
        <v>0</v>
      </c>
      <c r="Z654" s="29" t="e">
        <f t="shared" si="1905"/>
        <v>#DIV/0!</v>
      </c>
      <c r="AA654" s="29" t="e">
        <f t="shared" si="1906"/>
        <v>#DIV/0!</v>
      </c>
      <c r="AB654" s="29" t="e">
        <f t="shared" si="1907"/>
        <v>#DIV/0!</v>
      </c>
      <c r="AC654" s="29" t="e">
        <f t="shared" si="1908"/>
        <v>#DIV/0!</v>
      </c>
      <c r="AF654" s="23">
        <v>60.084299999999999</v>
      </c>
      <c r="AG654" s="23">
        <v>79.878799999999998</v>
      </c>
      <c r="AH654" s="23">
        <v>101.96120000000001</v>
      </c>
      <c r="AI654" s="23">
        <v>151.99039999999999</v>
      </c>
      <c r="AJ654" s="23">
        <v>159.69</v>
      </c>
      <c r="AK654" s="23">
        <v>71.846400000000003</v>
      </c>
      <c r="AL654" s="23">
        <v>70.9375</v>
      </c>
      <c r="AM654" s="23">
        <v>40.304400000000001</v>
      </c>
      <c r="AN654" s="23">
        <v>56.077399999999997</v>
      </c>
      <c r="AO654" s="23">
        <v>61.978999999999999</v>
      </c>
      <c r="AP654" s="23">
        <v>94.195999999999998</v>
      </c>
      <c r="AQ654" s="23">
        <v>18.998000000000001</v>
      </c>
      <c r="AR654" s="23">
        <v>35.450000000000003</v>
      </c>
      <c r="AS654" s="23">
        <v>29.88</v>
      </c>
      <c r="AT654" s="23">
        <v>74.691999999999993</v>
      </c>
      <c r="AU654" s="23">
        <v>81.39</v>
      </c>
      <c r="AX654" s="54">
        <f t="shared" si="1909"/>
        <v>0</v>
      </c>
      <c r="AY654" s="54">
        <f t="shared" si="1910"/>
        <v>0</v>
      </c>
      <c r="AZ654" s="54">
        <f t="shared" si="1911"/>
        <v>0</v>
      </c>
      <c r="BA654" s="54">
        <f t="shared" si="1912"/>
        <v>0</v>
      </c>
      <c r="BB654" s="54">
        <f t="shared" si="1913"/>
        <v>0</v>
      </c>
      <c r="BC654" s="54">
        <f t="shared" si="1914"/>
        <v>0</v>
      </c>
      <c r="BD654" s="54">
        <f t="shared" si="1915"/>
        <v>0</v>
      </c>
      <c r="BE654" s="54">
        <f t="shared" si="1916"/>
        <v>0</v>
      </c>
      <c r="BF654" s="54">
        <f t="shared" si="1917"/>
        <v>0</v>
      </c>
      <c r="BG654" s="54">
        <f t="shared" si="1918"/>
        <v>0</v>
      </c>
      <c r="BH654" s="54">
        <f t="shared" si="1919"/>
        <v>0</v>
      </c>
      <c r="BI654" s="54">
        <f t="shared" si="1920"/>
        <v>0</v>
      </c>
      <c r="BJ654" s="54">
        <f t="shared" si="1921"/>
        <v>0</v>
      </c>
      <c r="BK654" s="54">
        <f t="shared" si="1922"/>
        <v>0</v>
      </c>
      <c r="BL654" s="54">
        <f t="shared" si="1923"/>
        <v>0</v>
      </c>
      <c r="BM654" s="42"/>
      <c r="BO654" s="54">
        <f>'Norm-coeff'!$C$2+$AX654*'Norm-coeff'!$D$2+$AY654*'Norm-coeff'!$E$2+$AZ654*'Norm-coeff'!$F$2+$BA654*'Norm-coeff'!$G$2+$BB654*'Norm-coeff'!$H$2+$BC654*'Norm-coeff'!$I$2+$BD654*'Norm-coeff'!$J$2+$BE654*'Norm-coeff'!$K$2+$BF654*'Norm-coeff'!$L$2+$BG654*'Norm-coeff'!$M$2+$BH654*'Norm-coeff'!$N$2+$BI654*'Norm-coeff'!$O$2</f>
        <v>5.4045421474420303</v>
      </c>
      <c r="BP654" s="54">
        <f>'Norm-coeff'!$C$3+$AX654*'Norm-coeff'!$D$3+$AY654*'Norm-coeff'!$E$3+$AZ654*'Norm-coeff'!$F$3+$BA654*'Norm-coeff'!$G$3+$BB654*'Norm-coeff'!$H$3+$BC654*'Norm-coeff'!$I$3+$BD654*'Norm-coeff'!$J$3+$BE654*'Norm-coeff'!$K$3+$BF654*'Norm-coeff'!$L$3+$BG654*'Norm-coeff'!$M$3+$BH654*'Norm-coeff'!$N$3+$BI654*'Norm-coeff'!$O$3</f>
        <v>3.15319116612705</v>
      </c>
      <c r="BQ654" s="54">
        <f>'Norm-coeff'!$C$4+$AX654*'Norm-coeff'!$D$4+$AY654*'Norm-coeff'!$E$4+$AZ654*'Norm-coeff'!$F$4+$BA654*'Norm-coeff'!$G$4+$BB654*'Norm-coeff'!$H$4+$BC654*'Norm-coeff'!$I$4+$BD654*'Norm-coeff'!$J$4+$BE654*'Norm-coeff'!$K$4+$BF654*'Norm-coeff'!$L$4+$BG654*'Norm-coeff'!$M$4+$BH654*'Norm-coeff'!$N$4+$BI654*'Norm-coeff'!$O$4</f>
        <v>1.42115649462768</v>
      </c>
      <c r="BR654" s="54">
        <f>'Norm-coeff'!$C$5+$AX654*'Norm-coeff'!$D$5+$AY654*'Norm-coeff'!$E$5+$AZ654*'Norm-coeff'!$F$5+$BA654*'Norm-coeff'!$G$5+$BB654*'Norm-coeff'!$H$5+$BC654*'Norm-coeff'!$I$5+$BD654*'Norm-coeff'!$J$5+$BE654*'Norm-coeff'!$K$5+$BF654*'Norm-coeff'!$L$5+$BG654*'Norm-coeff'!$M$5+$BH654*'Norm-coeff'!$N$5+$BI654*'Norm-coeff'!$O$5</f>
        <v>1.0553329241296201</v>
      </c>
      <c r="BS654" s="54">
        <f>'Norm-coeff'!$C$6+$AX654*'Norm-coeff'!$D$6+$AY654*'Norm-coeff'!$E$6+$AZ654*'Norm-coeff'!$F$6+$BA654*'Norm-coeff'!$G$6+$BB654*'Norm-coeff'!$H$6+$BC654*'Norm-coeff'!$I$6+$BD654*'Norm-coeff'!$J$6+$BE654*'Norm-coeff'!$K$6+$BF654*'Norm-coeff'!$L$6+$BG654*'Norm-coeff'!$M$6+$BH654*'Norm-coeff'!$N$6+$BI654*'Norm-coeff'!$O$6</f>
        <v>-1.48700885495103E-2</v>
      </c>
      <c r="BT654" s="54">
        <f>'Norm-coeff'!$C$7+$AX654*'Norm-coeff'!$D$7+$AY654*'Norm-coeff'!$E$7+$AZ654*'Norm-coeff'!$F$7+$BA654*'Norm-coeff'!$G$7+$BB654*'Norm-coeff'!$H$7+$BC654*'Norm-coeff'!$I$7+$BD654*'Norm-coeff'!$J$7+$BE654*'Norm-coeff'!$K$7+$BF654*'Norm-coeff'!$L$7+$BG654*'Norm-coeff'!$M$7+$BH654*'Norm-coeff'!$N$7+$BI654*'Norm-coeff'!$O$7</f>
        <v>2.0907583608832998</v>
      </c>
      <c r="BU654" s="54">
        <f>'Norm-coeff'!$C$8+$AX654*'Norm-coeff'!$D$8+$AY654*'Norm-coeff'!$E$8+$AZ654*'Norm-coeff'!$F$8+$BA654*'Norm-coeff'!$G$8+$BB654*'Norm-coeff'!$H$8+$BC654*'Norm-coeff'!$I$8+$BD654*'Norm-coeff'!$J$8+$BE654*'Norm-coeff'!$K$8+$BF654*'Norm-coeff'!$L$8+$BG654*'Norm-coeff'!$M$8+$BH654*'Norm-coeff'!$N$8+$BI654*'Norm-coeff'!$O$8</f>
        <v>0.65894159836244504</v>
      </c>
      <c r="BV654" s="54">
        <f>'Norm-coeff'!$C$9+$AX654*'Norm-coeff'!$D$9+$AY654*'Norm-coeff'!$E$9+$AZ654*'Norm-coeff'!$F$9+$BA654*'Norm-coeff'!$G$9+$BB654*'Norm-coeff'!$H$9+$BC654*'Norm-coeff'!$I$9+$BD654*'Norm-coeff'!$J$9+$BE654*'Norm-coeff'!$K$9+$BF654*'Norm-coeff'!$L$9+$BG654*'Norm-coeff'!$M$9+$BH654*'Norm-coeff'!$N$9+$BI654*'Norm-coeff'!$O$9</f>
        <v>1.48961085014701</v>
      </c>
      <c r="BW654" s="54">
        <f>'Norm-coeff'!$C$10+$AX654*'Norm-coeff'!$D$10+$AY654*'Norm-coeff'!$E$10+$AZ654*'Norm-coeff'!$F$10+$BA654*'Norm-coeff'!$G$10+$BB654*'Norm-coeff'!$H$10+$BC654*'Norm-coeff'!$I$10+$BD654*'Norm-coeff'!$J$10+$BE654*'Norm-coeff'!$K$10+$BF654*'Norm-coeff'!$L$10+$BG654*'Norm-coeff'!$M$10+$BH654*'Norm-coeff'!$N$10+$BI654*'Norm-coeff'!$O$10</f>
        <v>1.42058735749591</v>
      </c>
      <c r="BX654" s="54">
        <f>'Norm-coeff'!$C$11+$AX654*'Norm-coeff'!$D$11+$AY654*'Norm-coeff'!$E$11+$AZ654*'Norm-coeff'!$F$11+$BA654*'Norm-coeff'!$G$11+$BB654*'Norm-coeff'!$H$11+$BC654*'Norm-coeff'!$I$11+$BD654*'Norm-coeff'!$J$11+$BE654*'Norm-coeff'!$K$11+$BF654*'Norm-coeff'!$L$11+$BG654*'Norm-coeff'!$M$11+$BH654*'Norm-coeff'!$N$11+$BI654*'Norm-coeff'!$O$11</f>
        <v>0.221233014421479</v>
      </c>
      <c r="BY654" s="54">
        <f>'Norm-coeff'!$C$12+$AX654*'Norm-coeff'!$D$12+$AY654*'Norm-coeff'!$E$12+$AZ654*'Norm-coeff'!$F$12+$BA654*'Norm-coeff'!$G$12+$BB654*'Norm-coeff'!$H$12+$BC654*'Norm-coeff'!$I$12+$BD654*'Norm-coeff'!$J$12+$BE654*'Norm-coeff'!$K$12+$BF654*'Norm-coeff'!$L$12+$BG654*'Norm-coeff'!$M$12+$BH654*'Norm-coeff'!$N$12+$BI654*'Norm-coeff'!$O$12</f>
        <v>0.283527502056037</v>
      </c>
      <c r="BZ654" s="54">
        <f>'Norm-coeff'!$C$13+$AX654*'Norm-coeff'!$D$13+$AY654*'Norm-coeff'!$E$13+$AZ654*'Norm-coeff'!$F$13+$BA654*'Norm-coeff'!$G$13+$BB654*'Norm-coeff'!$H$13+$BC654*'Norm-coeff'!$I$13+$BD654*'Norm-coeff'!$J$13+$BE654*'Norm-coeff'!$K$13+$BF654*'Norm-coeff'!$L$13+$BG654*'Norm-coeff'!$M$13+$BH654*'Norm-coeff'!$N$13+$BI654*'Norm-coeff'!$O$13</f>
        <v>-4.1864930554451202E-2</v>
      </c>
      <c r="CA654" s="54">
        <f>'Norm-coeff'!$C$14+$AX654*'Norm-coeff'!$D$14+$AY654*'Norm-coeff'!$E$14+$AZ654*'Norm-coeff'!$F$14+$BA654*'Norm-coeff'!$G$14+$BB654*'Norm-coeff'!$H$14+$BC654*'Norm-coeff'!$I$14+$BD654*'Norm-coeff'!$J$14+$BE654*'Norm-coeff'!$K$14+$BF654*'Norm-coeff'!$L$14+$BG654*'Norm-coeff'!$M$14+$BH654*'Norm-coeff'!$N$14+$BI654*'Norm-coeff'!$O$14</f>
        <v>4.2526983164477103</v>
      </c>
      <c r="CC654" s="54">
        <f t="shared" si="2048"/>
        <v>0</v>
      </c>
      <c r="CG654" s="54">
        <f t="shared" si="1924"/>
        <v>0</v>
      </c>
      <c r="CH654" s="54">
        <f t="shared" si="1902"/>
        <v>0</v>
      </c>
      <c r="CI654" s="54">
        <f t="shared" si="1925"/>
        <v>0</v>
      </c>
      <c r="CJ654" s="56">
        <f t="shared" si="1926"/>
        <v>0</v>
      </c>
      <c r="CK654" s="54">
        <f t="shared" si="1927"/>
        <v>0</v>
      </c>
      <c r="CL654" s="54">
        <f t="shared" si="1928"/>
        <v>0</v>
      </c>
      <c r="CM654" s="54">
        <f t="shared" si="1929"/>
        <v>0</v>
      </c>
      <c r="CN654" s="54">
        <f t="shared" si="1930"/>
        <v>0</v>
      </c>
      <c r="CO654" s="54">
        <f t="shared" si="1931"/>
        <v>0</v>
      </c>
      <c r="CP654" s="54">
        <f t="shared" si="1932"/>
        <v>0</v>
      </c>
      <c r="CQ654" s="54">
        <f t="shared" si="1933"/>
        <v>0</v>
      </c>
      <c r="CR654" s="54">
        <f t="shared" si="1934"/>
        <v>0</v>
      </c>
      <c r="CS654" s="54">
        <f t="shared" si="1935"/>
        <v>0</v>
      </c>
      <c r="CU654" s="54">
        <f t="shared" si="1936"/>
        <v>0</v>
      </c>
      <c r="CV654" s="54">
        <f t="shared" si="1937"/>
        <v>0</v>
      </c>
      <c r="CW654" s="54">
        <f t="shared" si="1938"/>
        <v>0</v>
      </c>
      <c r="CX654" s="54">
        <f t="shared" si="1939"/>
        <v>0</v>
      </c>
      <c r="CZ654" s="54">
        <f t="shared" si="1940"/>
        <v>0</v>
      </c>
      <c r="DA654" s="54">
        <f t="shared" si="1941"/>
        <v>0</v>
      </c>
      <c r="DB654" s="54">
        <f t="shared" si="1942"/>
        <v>0</v>
      </c>
      <c r="DC654" s="54">
        <f t="shared" si="1943"/>
        <v>0</v>
      </c>
      <c r="DD654" s="54">
        <f t="shared" si="1944"/>
        <v>0</v>
      </c>
      <c r="DE654" s="54">
        <f t="shared" si="1945"/>
        <v>0</v>
      </c>
      <c r="DF654" s="54">
        <f t="shared" si="1946"/>
        <v>0</v>
      </c>
      <c r="DG654" s="54">
        <f t="shared" si="1947"/>
        <v>2</v>
      </c>
      <c r="DH654" s="71">
        <f t="shared" si="1948"/>
        <v>0</v>
      </c>
      <c r="DI654" s="71">
        <f t="shared" si="1949"/>
        <v>0</v>
      </c>
      <c r="DJ654" s="54">
        <f t="shared" si="1950"/>
        <v>0</v>
      </c>
      <c r="DK654" s="54">
        <f t="shared" si="1951"/>
        <v>2</v>
      </c>
      <c r="DL654" s="4">
        <f t="shared" si="1876"/>
        <v>0</v>
      </c>
      <c r="DM654" s="3">
        <f t="shared" si="1952"/>
        <v>0</v>
      </c>
      <c r="DN654" s="3">
        <f t="shared" si="1953"/>
        <v>0</v>
      </c>
      <c r="DO654" s="4" t="e">
        <f t="shared" si="1954"/>
        <v>#DIV/0!</v>
      </c>
      <c r="DP654" s="57"/>
      <c r="DQ654" s="57"/>
      <c r="DR654" s="56">
        <f t="shared" si="1877"/>
        <v>2</v>
      </c>
      <c r="DS654" s="56">
        <f t="shared" si="1878"/>
        <v>0</v>
      </c>
      <c r="DT654" s="38">
        <f t="shared" si="1879"/>
        <v>0</v>
      </c>
      <c r="DU654" s="38">
        <f t="shared" si="1955"/>
        <v>2</v>
      </c>
      <c r="DV654" s="38">
        <f t="shared" si="1880"/>
        <v>0</v>
      </c>
      <c r="DW654" s="39">
        <f t="shared" si="1881"/>
        <v>0</v>
      </c>
      <c r="DX654" s="39">
        <f t="shared" si="1882"/>
        <v>0</v>
      </c>
      <c r="DY654" s="39">
        <f t="shared" si="1883"/>
        <v>0</v>
      </c>
      <c r="DZ654" s="39">
        <f t="shared" si="1884"/>
        <v>0</v>
      </c>
      <c r="EA654" s="39">
        <f t="shared" si="1885"/>
        <v>0</v>
      </c>
      <c r="EB654" s="37" t="e">
        <f t="shared" si="1956"/>
        <v>#DIV/0!</v>
      </c>
      <c r="EC654" s="37" t="e">
        <f t="shared" si="1957"/>
        <v>#DIV/0!</v>
      </c>
      <c r="ED654" s="37" t="e">
        <f t="shared" si="1958"/>
        <v>#DIV/0!</v>
      </c>
      <c r="EE654" s="37" t="e">
        <f t="shared" si="1959"/>
        <v>#DIV/0!</v>
      </c>
      <c r="EF654" s="39" t="e">
        <f t="shared" si="1960"/>
        <v>#DIV/0!</v>
      </c>
      <c r="EG654" s="37" t="e">
        <f t="shared" si="1961"/>
        <v>#DIV/0!</v>
      </c>
      <c r="EH654" s="37" t="e">
        <f t="shared" si="1962"/>
        <v>#DIV/0!</v>
      </c>
      <c r="EI654" s="11" t="b">
        <f t="shared" si="1963"/>
        <v>1</v>
      </c>
      <c r="EJ654" s="11" t="b">
        <f t="shared" si="1964"/>
        <v>0</v>
      </c>
      <c r="EK654" s="39" t="e">
        <f t="shared" si="1965"/>
        <v>#DIV/0!</v>
      </c>
      <c r="EL654" s="39" t="e">
        <f t="shared" si="1966"/>
        <v>#DIV/0!</v>
      </c>
      <c r="EM654" s="39" t="e">
        <f t="shared" si="1967"/>
        <v>#DIV/0!</v>
      </c>
      <c r="EN654" s="39" t="e">
        <f t="shared" si="1968"/>
        <v>#DIV/0!</v>
      </c>
      <c r="EO654" s="39" t="e">
        <f t="shared" si="1969"/>
        <v>#DIV/0!</v>
      </c>
      <c r="EP654" s="39" t="e">
        <f t="shared" si="1970"/>
        <v>#DIV/0!</v>
      </c>
      <c r="EQ654" s="39" t="e">
        <f t="shared" si="1971"/>
        <v>#DIV/0!</v>
      </c>
      <c r="ER654" s="39" t="e">
        <f t="shared" si="1972"/>
        <v>#DIV/0!</v>
      </c>
      <c r="ES654" s="58" t="str">
        <f t="shared" si="1973"/>
        <v>(OH,F,Cl)-dominate amphibole</v>
      </c>
      <c r="ET654" s="58" t="e">
        <f t="shared" si="1974"/>
        <v>#N/A</v>
      </c>
      <c r="EU654" s="56">
        <f t="shared" si="1886"/>
        <v>0</v>
      </c>
      <c r="EV654" s="56">
        <f t="shared" si="1887"/>
        <v>0</v>
      </c>
      <c r="EW654" s="56">
        <f t="shared" si="1888"/>
        <v>0</v>
      </c>
      <c r="EX654" s="56">
        <f t="shared" si="1889"/>
        <v>0</v>
      </c>
      <c r="EY654" s="56">
        <f t="shared" si="1890"/>
        <v>0</v>
      </c>
      <c r="EZ654" s="56">
        <f t="shared" si="1891"/>
        <v>0</v>
      </c>
      <c r="FA654" s="39">
        <f t="shared" si="1892"/>
        <v>0</v>
      </c>
      <c r="FB654" s="39">
        <f t="shared" si="1893"/>
        <v>0</v>
      </c>
      <c r="FC654" s="54">
        <f t="shared" si="1894"/>
        <v>0</v>
      </c>
      <c r="FD654" s="54">
        <f t="shared" si="1895"/>
        <v>0</v>
      </c>
      <c r="FE654" s="39">
        <f t="shared" si="1896"/>
        <v>0</v>
      </c>
      <c r="FF654" s="54">
        <f t="shared" si="1897"/>
        <v>0</v>
      </c>
      <c r="FG654" s="39">
        <f t="shared" si="1898"/>
        <v>0</v>
      </c>
      <c r="FH654" s="39">
        <f t="shared" si="1975"/>
        <v>0</v>
      </c>
      <c r="FI654" s="39">
        <f t="shared" si="1976"/>
        <v>0</v>
      </c>
      <c r="FJ654" s="39">
        <f t="shared" si="1977"/>
        <v>0</v>
      </c>
      <c r="FK654" s="39" t="e">
        <f t="shared" si="1978"/>
        <v>#DIV/0!</v>
      </c>
      <c r="FL654" s="39" t="e">
        <f t="shared" si="1979"/>
        <v>#DIV/0!</v>
      </c>
      <c r="FM654" s="39" t="e">
        <f t="shared" si="1980"/>
        <v>#DIV/0!</v>
      </c>
      <c r="FN654" s="39">
        <f t="shared" si="1981"/>
        <v>1</v>
      </c>
      <c r="FO654" s="39">
        <f t="shared" si="1899"/>
        <v>0</v>
      </c>
      <c r="FP654" s="39">
        <f t="shared" si="1900"/>
        <v>0</v>
      </c>
      <c r="FQ654" s="39">
        <f t="shared" si="1901"/>
        <v>0</v>
      </c>
      <c r="FR654" s="39">
        <f t="shared" si="1982"/>
        <v>0</v>
      </c>
      <c r="FS654" s="39">
        <f t="shared" si="1983"/>
        <v>0</v>
      </c>
      <c r="FU654" s="39" t="e">
        <f t="shared" si="1984"/>
        <v>#DIV/0!</v>
      </c>
      <c r="FV654" s="39" t="e">
        <f t="shared" si="1985"/>
        <v>#DIV/0!</v>
      </c>
      <c r="FW654" s="39" t="e">
        <f t="shared" si="1986"/>
        <v>#DIV/0!</v>
      </c>
      <c r="FY654" s="39" t="e">
        <f t="shared" si="1987"/>
        <v>#DIV/0!</v>
      </c>
      <c r="FZ654" s="39" t="e">
        <f t="shared" si="1988"/>
        <v>#DIV/0!</v>
      </c>
      <c r="GA654" s="39" t="e">
        <f t="shared" si="1989"/>
        <v>#DIV/0!</v>
      </c>
      <c r="GB654" s="39" t="e">
        <f t="shared" si="1990"/>
        <v>#DIV/0!</v>
      </c>
      <c r="GC654" s="39" t="e">
        <f t="shared" si="1991"/>
        <v>#DIV/0!</v>
      </c>
      <c r="GD654" s="39" t="e">
        <f t="shared" si="1992"/>
        <v>#DIV/0!</v>
      </c>
      <c r="GE654" s="39" t="e">
        <f t="shared" si="1993"/>
        <v>#DIV/0!</v>
      </c>
      <c r="GF654" s="39" t="e">
        <f t="shared" si="1994"/>
        <v>#DIV/0!</v>
      </c>
      <c r="GG654" s="39" t="e">
        <f t="shared" si="1995"/>
        <v>#DIV/0!</v>
      </c>
      <c r="GH654" s="39" t="e">
        <f t="shared" si="1996"/>
        <v>#DIV/0!</v>
      </c>
      <c r="GI654" s="39"/>
      <c r="GJ654" s="39" t="e">
        <f t="shared" si="1997"/>
        <v>#DIV/0!</v>
      </c>
      <c r="GK654" s="39" t="e">
        <f t="shared" si="1998"/>
        <v>#DIV/0!</v>
      </c>
      <c r="GL654" s="39" t="e">
        <f t="shared" si="1999"/>
        <v>#DIV/0!</v>
      </c>
      <c r="GM654" s="39" t="e">
        <f t="shared" si="2000"/>
        <v>#DIV/0!</v>
      </c>
      <c r="GN654" s="39" t="e">
        <f t="shared" si="2001"/>
        <v>#DIV/0!</v>
      </c>
      <c r="GO654" s="57"/>
      <c r="GP654" s="57" t="e">
        <f t="shared" si="2002"/>
        <v>#DIV/0!</v>
      </c>
      <c r="GQ654" s="59" t="e">
        <f t="shared" si="2003"/>
        <v>#DIV/0!</v>
      </c>
      <c r="GR654" s="41" t="e">
        <f t="shared" si="2004"/>
        <v>#DIV/0!</v>
      </c>
      <c r="GS654" s="57" t="e">
        <f t="shared" si="2005"/>
        <v>#DIV/0!</v>
      </c>
      <c r="GT654" s="57" t="e">
        <f t="shared" si="2006"/>
        <v>#DIV/0!</v>
      </c>
      <c r="GU654" s="57" t="e">
        <f t="shared" si="2007"/>
        <v>#DIV/0!</v>
      </c>
      <c r="GV654" s="57"/>
      <c r="GW654" s="42" t="e">
        <f t="shared" si="2008"/>
        <v>#DIV/0!</v>
      </c>
      <c r="GX654" s="42" t="e">
        <f t="shared" si="2009"/>
        <v>#DIV/0!</v>
      </c>
      <c r="GY654" s="42" t="e">
        <f t="shared" si="2010"/>
        <v>#DIV/0!</v>
      </c>
      <c r="GZ654" s="57"/>
      <c r="HA654" s="2" t="e">
        <f t="shared" si="2011"/>
        <v>#DIV/0!</v>
      </c>
      <c r="HB654" s="2" t="e">
        <f t="shared" si="2012"/>
        <v>#DIV/0!</v>
      </c>
      <c r="HC654" s="2" t="e">
        <f t="shared" si="2013"/>
        <v>#DIV/0!</v>
      </c>
      <c r="HD654" s="2" t="e">
        <f t="shared" si="2014"/>
        <v>#DIV/0!</v>
      </c>
      <c r="HE654" s="2" t="e">
        <f t="shared" si="2015"/>
        <v>#DIV/0!</v>
      </c>
      <c r="HF654" s="2" t="e">
        <f t="shared" si="2016"/>
        <v>#DIV/0!</v>
      </c>
      <c r="HG654" s="2" t="e">
        <f t="shared" si="2017"/>
        <v>#DIV/0!</v>
      </c>
      <c r="HH654" s="2" t="e">
        <f t="shared" si="2018"/>
        <v>#DIV/0!</v>
      </c>
      <c r="HI654" s="2" t="e">
        <f t="shared" si="2019"/>
        <v>#DIV/0!</v>
      </c>
      <c r="HJ654" s="11" t="e">
        <f t="shared" si="2020"/>
        <v>#DIV/0!</v>
      </c>
      <c r="HK654" s="60" t="e">
        <f t="shared" si="2021"/>
        <v>#DIV/0!</v>
      </c>
      <c r="HL654" s="57"/>
      <c r="HM654" s="57" t="e">
        <f t="shared" si="2022"/>
        <v>#DIV/0!</v>
      </c>
      <c r="HN654" s="57" t="e">
        <f t="shared" si="2023"/>
        <v>#DIV/0!</v>
      </c>
      <c r="HO654" s="57" t="e">
        <f t="shared" si="2024"/>
        <v>#DIV/0!</v>
      </c>
      <c r="HP654" s="57" t="e">
        <f t="shared" si="2025"/>
        <v>#DIV/0!</v>
      </c>
      <c r="HQ654" s="57" t="e">
        <f t="shared" si="2026"/>
        <v>#DIV/0!</v>
      </c>
      <c r="HR654" s="57"/>
      <c r="HS654" s="57" t="e">
        <f t="shared" si="2027"/>
        <v>#DIV/0!</v>
      </c>
      <c r="HT654" s="57" t="e">
        <f t="shared" si="2028"/>
        <v>#DIV/0!</v>
      </c>
      <c r="HU654" s="57" t="e">
        <f t="shared" si="2029"/>
        <v>#DIV/0!</v>
      </c>
      <c r="HV654" s="57" t="e">
        <f t="shared" si="2030"/>
        <v>#DIV/0!</v>
      </c>
      <c r="HW654" s="57" t="e">
        <f t="shared" si="2031"/>
        <v>#DIV/0!</v>
      </c>
      <c r="HX654" s="57"/>
      <c r="HY654" s="57" t="e">
        <f t="shared" si="2032"/>
        <v>#DIV/0!</v>
      </c>
      <c r="HZ654" s="57" t="e">
        <f t="shared" si="2033"/>
        <v>#DIV/0!</v>
      </c>
      <c r="IA654" s="57"/>
      <c r="IB654" s="61">
        <f t="shared" si="2034"/>
        <v>0</v>
      </c>
      <c r="IC654" s="57" t="str">
        <f t="shared" si="2035"/>
        <v/>
      </c>
      <c r="ID654" s="42"/>
      <c r="IE654" s="2" t="str">
        <f t="shared" si="2036"/>
        <v/>
      </c>
      <c r="IF654" s="60" t="e">
        <f t="shared" si="2037"/>
        <v>#DIV/0!</v>
      </c>
      <c r="IG654" s="60" t="str">
        <f t="shared" si="2038"/>
        <v/>
      </c>
      <c r="IH654" s="60" t="str">
        <f t="shared" si="2039"/>
        <v>zinco-</v>
      </c>
      <c r="II654" s="60" t="str">
        <f t="shared" si="2040"/>
        <v>mangano-</v>
      </c>
      <c r="IJ654" s="60" t="e">
        <f t="shared" si="2041"/>
        <v>#DIV/0!</v>
      </c>
      <c r="IK654" s="60" t="e">
        <f t="shared" si="2042"/>
        <v>#DIV/0!</v>
      </c>
      <c r="IL654" s="60" t="e">
        <f t="shared" si="2043"/>
        <v>#DIV/0!</v>
      </c>
      <c r="IM654" s="60" t="e">
        <f t="shared" si="2044"/>
        <v>#DIV/0!</v>
      </c>
      <c r="IN654" s="60" t="str">
        <f t="shared" si="2045"/>
        <v/>
      </c>
      <c r="IO654" s="60" t="str">
        <f t="shared" si="2046"/>
        <v/>
      </c>
      <c r="IP654" s="57"/>
      <c r="IQ654" s="57" t="str">
        <f t="shared" si="2047"/>
        <v>ERROR!!</v>
      </c>
    </row>
    <row r="655" spans="24:251">
      <c r="X655" s="29">
        <f t="shared" si="1903"/>
        <v>0</v>
      </c>
      <c r="Y655" s="29">
        <f t="shared" si="1904"/>
        <v>0</v>
      </c>
      <c r="Z655" s="29" t="e">
        <f t="shared" si="1905"/>
        <v>#DIV/0!</v>
      </c>
      <c r="AA655" s="29" t="e">
        <f t="shared" si="1906"/>
        <v>#DIV/0!</v>
      </c>
      <c r="AB655" s="29" t="e">
        <f t="shared" si="1907"/>
        <v>#DIV/0!</v>
      </c>
      <c r="AC655" s="29" t="e">
        <f t="shared" si="1908"/>
        <v>#DIV/0!</v>
      </c>
      <c r="AF655" s="23">
        <v>60.084299999999999</v>
      </c>
      <c r="AG655" s="23">
        <v>79.878799999999998</v>
      </c>
      <c r="AH655" s="23">
        <v>101.96120000000001</v>
      </c>
      <c r="AI655" s="23">
        <v>151.99039999999999</v>
      </c>
      <c r="AJ655" s="23">
        <v>159.69</v>
      </c>
      <c r="AK655" s="23">
        <v>71.846400000000003</v>
      </c>
      <c r="AL655" s="23">
        <v>70.9375</v>
      </c>
      <c r="AM655" s="23">
        <v>40.304400000000001</v>
      </c>
      <c r="AN655" s="23">
        <v>56.077399999999997</v>
      </c>
      <c r="AO655" s="23">
        <v>61.978999999999999</v>
      </c>
      <c r="AP655" s="23">
        <v>94.195999999999998</v>
      </c>
      <c r="AQ655" s="23">
        <v>18.998000000000001</v>
      </c>
      <c r="AR655" s="23">
        <v>35.450000000000003</v>
      </c>
      <c r="AS655" s="23">
        <v>29.88</v>
      </c>
      <c r="AT655" s="23">
        <v>74.691999999999993</v>
      </c>
      <c r="AU655" s="23">
        <v>81.39</v>
      </c>
      <c r="AX655" s="54">
        <f t="shared" si="1909"/>
        <v>0</v>
      </c>
      <c r="AY655" s="54">
        <f t="shared" si="1910"/>
        <v>0</v>
      </c>
      <c r="AZ655" s="54">
        <f t="shared" si="1911"/>
        <v>0</v>
      </c>
      <c r="BA655" s="54">
        <f t="shared" si="1912"/>
        <v>0</v>
      </c>
      <c r="BB655" s="54">
        <f t="shared" si="1913"/>
        <v>0</v>
      </c>
      <c r="BC655" s="54">
        <f t="shared" si="1914"/>
        <v>0</v>
      </c>
      <c r="BD655" s="54">
        <f t="shared" si="1915"/>
        <v>0</v>
      </c>
      <c r="BE655" s="54">
        <f t="shared" si="1916"/>
        <v>0</v>
      </c>
      <c r="BF655" s="54">
        <f t="shared" si="1917"/>
        <v>0</v>
      </c>
      <c r="BG655" s="54">
        <f t="shared" si="1918"/>
        <v>0</v>
      </c>
      <c r="BH655" s="54">
        <f t="shared" si="1919"/>
        <v>0</v>
      </c>
      <c r="BI655" s="54">
        <f t="shared" si="1920"/>
        <v>0</v>
      </c>
      <c r="BJ655" s="54">
        <f t="shared" si="1921"/>
        <v>0</v>
      </c>
      <c r="BK655" s="54">
        <f t="shared" si="1922"/>
        <v>0</v>
      </c>
      <c r="BL655" s="54">
        <f t="shared" si="1923"/>
        <v>0</v>
      </c>
      <c r="BM655" s="42"/>
      <c r="BO655" s="54">
        <f>'Norm-coeff'!$C$2+$AX655*'Norm-coeff'!$D$2+$AY655*'Norm-coeff'!$E$2+$AZ655*'Norm-coeff'!$F$2+$BA655*'Norm-coeff'!$G$2+$BB655*'Norm-coeff'!$H$2+$BC655*'Norm-coeff'!$I$2+$BD655*'Norm-coeff'!$J$2+$BE655*'Norm-coeff'!$K$2+$BF655*'Norm-coeff'!$L$2+$BG655*'Norm-coeff'!$M$2+$BH655*'Norm-coeff'!$N$2+$BI655*'Norm-coeff'!$O$2</f>
        <v>5.4045421474420303</v>
      </c>
      <c r="BP655" s="54">
        <f>'Norm-coeff'!$C$3+$AX655*'Norm-coeff'!$D$3+$AY655*'Norm-coeff'!$E$3+$AZ655*'Norm-coeff'!$F$3+$BA655*'Norm-coeff'!$G$3+$BB655*'Norm-coeff'!$H$3+$BC655*'Norm-coeff'!$I$3+$BD655*'Norm-coeff'!$J$3+$BE655*'Norm-coeff'!$K$3+$BF655*'Norm-coeff'!$L$3+$BG655*'Norm-coeff'!$M$3+$BH655*'Norm-coeff'!$N$3+$BI655*'Norm-coeff'!$O$3</f>
        <v>3.15319116612705</v>
      </c>
      <c r="BQ655" s="54">
        <f>'Norm-coeff'!$C$4+$AX655*'Norm-coeff'!$D$4+$AY655*'Norm-coeff'!$E$4+$AZ655*'Norm-coeff'!$F$4+$BA655*'Norm-coeff'!$G$4+$BB655*'Norm-coeff'!$H$4+$BC655*'Norm-coeff'!$I$4+$BD655*'Norm-coeff'!$J$4+$BE655*'Norm-coeff'!$K$4+$BF655*'Norm-coeff'!$L$4+$BG655*'Norm-coeff'!$M$4+$BH655*'Norm-coeff'!$N$4+$BI655*'Norm-coeff'!$O$4</f>
        <v>1.42115649462768</v>
      </c>
      <c r="BR655" s="54">
        <f>'Norm-coeff'!$C$5+$AX655*'Norm-coeff'!$D$5+$AY655*'Norm-coeff'!$E$5+$AZ655*'Norm-coeff'!$F$5+$BA655*'Norm-coeff'!$G$5+$BB655*'Norm-coeff'!$H$5+$BC655*'Norm-coeff'!$I$5+$BD655*'Norm-coeff'!$J$5+$BE655*'Norm-coeff'!$K$5+$BF655*'Norm-coeff'!$L$5+$BG655*'Norm-coeff'!$M$5+$BH655*'Norm-coeff'!$N$5+$BI655*'Norm-coeff'!$O$5</f>
        <v>1.0553329241296201</v>
      </c>
      <c r="BS655" s="54">
        <f>'Norm-coeff'!$C$6+$AX655*'Norm-coeff'!$D$6+$AY655*'Norm-coeff'!$E$6+$AZ655*'Norm-coeff'!$F$6+$BA655*'Norm-coeff'!$G$6+$BB655*'Norm-coeff'!$H$6+$BC655*'Norm-coeff'!$I$6+$BD655*'Norm-coeff'!$J$6+$BE655*'Norm-coeff'!$K$6+$BF655*'Norm-coeff'!$L$6+$BG655*'Norm-coeff'!$M$6+$BH655*'Norm-coeff'!$N$6+$BI655*'Norm-coeff'!$O$6</f>
        <v>-1.48700885495103E-2</v>
      </c>
      <c r="BT655" s="54">
        <f>'Norm-coeff'!$C$7+$AX655*'Norm-coeff'!$D$7+$AY655*'Norm-coeff'!$E$7+$AZ655*'Norm-coeff'!$F$7+$BA655*'Norm-coeff'!$G$7+$BB655*'Norm-coeff'!$H$7+$BC655*'Norm-coeff'!$I$7+$BD655*'Norm-coeff'!$J$7+$BE655*'Norm-coeff'!$K$7+$BF655*'Norm-coeff'!$L$7+$BG655*'Norm-coeff'!$M$7+$BH655*'Norm-coeff'!$N$7+$BI655*'Norm-coeff'!$O$7</f>
        <v>2.0907583608832998</v>
      </c>
      <c r="BU655" s="54">
        <f>'Norm-coeff'!$C$8+$AX655*'Norm-coeff'!$D$8+$AY655*'Norm-coeff'!$E$8+$AZ655*'Norm-coeff'!$F$8+$BA655*'Norm-coeff'!$G$8+$BB655*'Norm-coeff'!$H$8+$BC655*'Norm-coeff'!$I$8+$BD655*'Norm-coeff'!$J$8+$BE655*'Norm-coeff'!$K$8+$BF655*'Norm-coeff'!$L$8+$BG655*'Norm-coeff'!$M$8+$BH655*'Norm-coeff'!$N$8+$BI655*'Norm-coeff'!$O$8</f>
        <v>0.65894159836244504</v>
      </c>
      <c r="BV655" s="54">
        <f>'Norm-coeff'!$C$9+$AX655*'Norm-coeff'!$D$9+$AY655*'Norm-coeff'!$E$9+$AZ655*'Norm-coeff'!$F$9+$BA655*'Norm-coeff'!$G$9+$BB655*'Norm-coeff'!$H$9+$BC655*'Norm-coeff'!$I$9+$BD655*'Norm-coeff'!$J$9+$BE655*'Norm-coeff'!$K$9+$BF655*'Norm-coeff'!$L$9+$BG655*'Norm-coeff'!$M$9+$BH655*'Norm-coeff'!$N$9+$BI655*'Norm-coeff'!$O$9</f>
        <v>1.48961085014701</v>
      </c>
      <c r="BW655" s="54">
        <f>'Norm-coeff'!$C$10+$AX655*'Norm-coeff'!$D$10+$AY655*'Norm-coeff'!$E$10+$AZ655*'Norm-coeff'!$F$10+$BA655*'Norm-coeff'!$G$10+$BB655*'Norm-coeff'!$H$10+$BC655*'Norm-coeff'!$I$10+$BD655*'Norm-coeff'!$J$10+$BE655*'Norm-coeff'!$K$10+$BF655*'Norm-coeff'!$L$10+$BG655*'Norm-coeff'!$M$10+$BH655*'Norm-coeff'!$N$10+$BI655*'Norm-coeff'!$O$10</f>
        <v>1.42058735749591</v>
      </c>
      <c r="BX655" s="54">
        <f>'Norm-coeff'!$C$11+$AX655*'Norm-coeff'!$D$11+$AY655*'Norm-coeff'!$E$11+$AZ655*'Norm-coeff'!$F$11+$BA655*'Norm-coeff'!$G$11+$BB655*'Norm-coeff'!$H$11+$BC655*'Norm-coeff'!$I$11+$BD655*'Norm-coeff'!$J$11+$BE655*'Norm-coeff'!$K$11+$BF655*'Norm-coeff'!$L$11+$BG655*'Norm-coeff'!$M$11+$BH655*'Norm-coeff'!$N$11+$BI655*'Norm-coeff'!$O$11</f>
        <v>0.221233014421479</v>
      </c>
      <c r="BY655" s="54">
        <f>'Norm-coeff'!$C$12+$AX655*'Norm-coeff'!$D$12+$AY655*'Norm-coeff'!$E$12+$AZ655*'Norm-coeff'!$F$12+$BA655*'Norm-coeff'!$G$12+$BB655*'Norm-coeff'!$H$12+$BC655*'Norm-coeff'!$I$12+$BD655*'Norm-coeff'!$J$12+$BE655*'Norm-coeff'!$K$12+$BF655*'Norm-coeff'!$L$12+$BG655*'Norm-coeff'!$M$12+$BH655*'Norm-coeff'!$N$12+$BI655*'Norm-coeff'!$O$12</f>
        <v>0.283527502056037</v>
      </c>
      <c r="BZ655" s="54">
        <f>'Norm-coeff'!$C$13+$AX655*'Norm-coeff'!$D$13+$AY655*'Norm-coeff'!$E$13+$AZ655*'Norm-coeff'!$F$13+$BA655*'Norm-coeff'!$G$13+$BB655*'Norm-coeff'!$H$13+$BC655*'Norm-coeff'!$I$13+$BD655*'Norm-coeff'!$J$13+$BE655*'Norm-coeff'!$K$13+$BF655*'Norm-coeff'!$L$13+$BG655*'Norm-coeff'!$M$13+$BH655*'Norm-coeff'!$N$13+$BI655*'Norm-coeff'!$O$13</f>
        <v>-4.1864930554451202E-2</v>
      </c>
      <c r="CA655" s="54">
        <f>'Norm-coeff'!$C$14+$AX655*'Norm-coeff'!$D$14+$AY655*'Norm-coeff'!$E$14+$AZ655*'Norm-coeff'!$F$14+$BA655*'Norm-coeff'!$G$14+$BB655*'Norm-coeff'!$H$14+$BC655*'Norm-coeff'!$I$14+$BD655*'Norm-coeff'!$J$14+$BE655*'Norm-coeff'!$K$14+$BF655*'Norm-coeff'!$L$14+$BG655*'Norm-coeff'!$M$14+$BH655*'Norm-coeff'!$N$14+$BI655*'Norm-coeff'!$O$14</f>
        <v>4.2526983164477103</v>
      </c>
      <c r="CC655" s="54">
        <f t="shared" si="2048"/>
        <v>0</v>
      </c>
      <c r="CG655" s="54">
        <f t="shared" si="1924"/>
        <v>0</v>
      </c>
      <c r="CH655" s="54">
        <f t="shared" si="1902"/>
        <v>0</v>
      </c>
      <c r="CI655" s="54">
        <f t="shared" si="1925"/>
        <v>0</v>
      </c>
      <c r="CJ655" s="56">
        <f t="shared" si="1926"/>
        <v>0</v>
      </c>
      <c r="CK655" s="54">
        <f t="shared" si="1927"/>
        <v>0</v>
      </c>
      <c r="CL655" s="54">
        <f t="shared" si="1928"/>
        <v>0</v>
      </c>
      <c r="CM655" s="54">
        <f t="shared" si="1929"/>
        <v>0</v>
      </c>
      <c r="CN655" s="54">
        <f t="shared" si="1930"/>
        <v>0</v>
      </c>
      <c r="CO655" s="54">
        <f t="shared" si="1931"/>
        <v>0</v>
      </c>
      <c r="CP655" s="54">
        <f t="shared" si="1932"/>
        <v>0</v>
      </c>
      <c r="CQ655" s="54">
        <f t="shared" si="1933"/>
        <v>0</v>
      </c>
      <c r="CR655" s="54">
        <f t="shared" si="1934"/>
        <v>0</v>
      </c>
      <c r="CS655" s="54">
        <f t="shared" si="1935"/>
        <v>0</v>
      </c>
      <c r="CU655" s="54">
        <f t="shared" si="1936"/>
        <v>0</v>
      </c>
      <c r="CV655" s="54">
        <f t="shared" si="1937"/>
        <v>0</v>
      </c>
      <c r="CW655" s="54">
        <f t="shared" si="1938"/>
        <v>0</v>
      </c>
      <c r="CX655" s="54">
        <f t="shared" si="1939"/>
        <v>0</v>
      </c>
      <c r="CZ655" s="54">
        <f t="shared" si="1940"/>
        <v>0</v>
      </c>
      <c r="DA655" s="54">
        <f t="shared" si="1941"/>
        <v>0</v>
      </c>
      <c r="DB655" s="54">
        <f t="shared" si="1942"/>
        <v>0</v>
      </c>
      <c r="DC655" s="54">
        <f t="shared" si="1943"/>
        <v>0</v>
      </c>
      <c r="DD655" s="54">
        <f t="shared" si="1944"/>
        <v>0</v>
      </c>
      <c r="DE655" s="54">
        <f t="shared" si="1945"/>
        <v>0</v>
      </c>
      <c r="DF655" s="54">
        <f t="shared" si="1946"/>
        <v>0</v>
      </c>
      <c r="DG655" s="54">
        <f t="shared" si="1947"/>
        <v>2</v>
      </c>
      <c r="DH655" s="71">
        <f t="shared" si="1948"/>
        <v>0</v>
      </c>
      <c r="DI655" s="71">
        <f t="shared" si="1949"/>
        <v>0</v>
      </c>
      <c r="DJ655" s="54">
        <f t="shared" si="1950"/>
        <v>0</v>
      </c>
      <c r="DK655" s="54">
        <f t="shared" si="1951"/>
        <v>2</v>
      </c>
      <c r="DL655" s="4">
        <f t="shared" si="1876"/>
        <v>0</v>
      </c>
      <c r="DM655" s="3">
        <f t="shared" si="1952"/>
        <v>0</v>
      </c>
      <c r="DN655" s="3">
        <f t="shared" si="1953"/>
        <v>0</v>
      </c>
      <c r="DO655" s="4" t="e">
        <f t="shared" si="1954"/>
        <v>#DIV/0!</v>
      </c>
      <c r="DP655" s="57"/>
      <c r="DQ655" s="57"/>
      <c r="DR655" s="56">
        <f t="shared" si="1877"/>
        <v>2</v>
      </c>
      <c r="DS655" s="56">
        <f t="shared" si="1878"/>
        <v>0</v>
      </c>
      <c r="DT655" s="38">
        <f t="shared" si="1879"/>
        <v>0</v>
      </c>
      <c r="DU655" s="38">
        <f t="shared" si="1955"/>
        <v>2</v>
      </c>
      <c r="DV655" s="38">
        <f t="shared" si="1880"/>
        <v>0</v>
      </c>
      <c r="DW655" s="39">
        <f t="shared" si="1881"/>
        <v>0</v>
      </c>
      <c r="DX655" s="39">
        <f t="shared" si="1882"/>
        <v>0</v>
      </c>
      <c r="DY655" s="39">
        <f t="shared" si="1883"/>
        <v>0</v>
      </c>
      <c r="DZ655" s="39">
        <f t="shared" si="1884"/>
        <v>0</v>
      </c>
      <c r="EA655" s="39">
        <f t="shared" si="1885"/>
        <v>0</v>
      </c>
      <c r="EB655" s="37" t="e">
        <f t="shared" si="1956"/>
        <v>#DIV/0!</v>
      </c>
      <c r="EC655" s="37" t="e">
        <f t="shared" si="1957"/>
        <v>#DIV/0!</v>
      </c>
      <c r="ED655" s="37" t="e">
        <f t="shared" si="1958"/>
        <v>#DIV/0!</v>
      </c>
      <c r="EE655" s="37" t="e">
        <f t="shared" si="1959"/>
        <v>#DIV/0!</v>
      </c>
      <c r="EF655" s="39" t="e">
        <f t="shared" si="1960"/>
        <v>#DIV/0!</v>
      </c>
      <c r="EG655" s="37" t="e">
        <f t="shared" si="1961"/>
        <v>#DIV/0!</v>
      </c>
      <c r="EH655" s="37" t="e">
        <f t="shared" si="1962"/>
        <v>#DIV/0!</v>
      </c>
      <c r="EI655" s="11" t="b">
        <f t="shared" si="1963"/>
        <v>1</v>
      </c>
      <c r="EJ655" s="11" t="b">
        <f t="shared" si="1964"/>
        <v>0</v>
      </c>
      <c r="EK655" s="39" t="e">
        <f t="shared" si="1965"/>
        <v>#DIV/0!</v>
      </c>
      <c r="EL655" s="39" t="e">
        <f t="shared" si="1966"/>
        <v>#DIV/0!</v>
      </c>
      <c r="EM655" s="39" t="e">
        <f t="shared" si="1967"/>
        <v>#DIV/0!</v>
      </c>
      <c r="EN655" s="39" t="e">
        <f t="shared" si="1968"/>
        <v>#DIV/0!</v>
      </c>
      <c r="EO655" s="39" t="e">
        <f t="shared" si="1969"/>
        <v>#DIV/0!</v>
      </c>
      <c r="EP655" s="39" t="e">
        <f t="shared" si="1970"/>
        <v>#DIV/0!</v>
      </c>
      <c r="EQ655" s="39" t="e">
        <f t="shared" si="1971"/>
        <v>#DIV/0!</v>
      </c>
      <c r="ER655" s="39" t="e">
        <f t="shared" si="1972"/>
        <v>#DIV/0!</v>
      </c>
      <c r="ES655" s="58" t="str">
        <f t="shared" si="1973"/>
        <v>(OH,F,Cl)-dominate amphibole</v>
      </c>
      <c r="ET655" s="58" t="e">
        <f t="shared" si="1974"/>
        <v>#N/A</v>
      </c>
      <c r="EU655" s="56">
        <f t="shared" si="1886"/>
        <v>0</v>
      </c>
      <c r="EV655" s="56">
        <f t="shared" si="1887"/>
        <v>0</v>
      </c>
      <c r="EW655" s="56">
        <f t="shared" si="1888"/>
        <v>0</v>
      </c>
      <c r="EX655" s="56">
        <f t="shared" si="1889"/>
        <v>0</v>
      </c>
      <c r="EY655" s="56">
        <f t="shared" si="1890"/>
        <v>0</v>
      </c>
      <c r="EZ655" s="56">
        <f t="shared" si="1891"/>
        <v>0</v>
      </c>
      <c r="FA655" s="39">
        <f t="shared" si="1892"/>
        <v>0</v>
      </c>
      <c r="FB655" s="39">
        <f t="shared" si="1893"/>
        <v>0</v>
      </c>
      <c r="FC655" s="54">
        <f t="shared" si="1894"/>
        <v>0</v>
      </c>
      <c r="FD655" s="54">
        <f t="shared" si="1895"/>
        <v>0</v>
      </c>
      <c r="FE655" s="39">
        <f t="shared" si="1896"/>
        <v>0</v>
      </c>
      <c r="FF655" s="54">
        <f t="shared" si="1897"/>
        <v>0</v>
      </c>
      <c r="FG655" s="39">
        <f t="shared" si="1898"/>
        <v>0</v>
      </c>
      <c r="FH655" s="39">
        <f t="shared" si="1975"/>
        <v>0</v>
      </c>
      <c r="FI655" s="39">
        <f t="shared" si="1976"/>
        <v>0</v>
      </c>
      <c r="FJ655" s="39">
        <f t="shared" si="1977"/>
        <v>0</v>
      </c>
      <c r="FK655" s="39" t="e">
        <f t="shared" si="1978"/>
        <v>#DIV/0!</v>
      </c>
      <c r="FL655" s="39" t="e">
        <f t="shared" si="1979"/>
        <v>#DIV/0!</v>
      </c>
      <c r="FM655" s="39" t="e">
        <f t="shared" si="1980"/>
        <v>#DIV/0!</v>
      </c>
      <c r="FN655" s="39">
        <f t="shared" si="1981"/>
        <v>1</v>
      </c>
      <c r="FO655" s="39">
        <f t="shared" si="1899"/>
        <v>0</v>
      </c>
      <c r="FP655" s="39">
        <f t="shared" si="1900"/>
        <v>0</v>
      </c>
      <c r="FQ655" s="39">
        <f t="shared" si="1901"/>
        <v>0</v>
      </c>
      <c r="FR655" s="39">
        <f t="shared" si="1982"/>
        <v>0</v>
      </c>
      <c r="FS655" s="39">
        <f t="shared" si="1983"/>
        <v>0</v>
      </c>
      <c r="FU655" s="39" t="e">
        <f t="shared" si="1984"/>
        <v>#DIV/0!</v>
      </c>
      <c r="FV655" s="39" t="e">
        <f t="shared" si="1985"/>
        <v>#DIV/0!</v>
      </c>
      <c r="FW655" s="39" t="e">
        <f t="shared" si="1986"/>
        <v>#DIV/0!</v>
      </c>
      <c r="FY655" s="39" t="e">
        <f t="shared" si="1987"/>
        <v>#DIV/0!</v>
      </c>
      <c r="FZ655" s="39" t="e">
        <f t="shared" si="1988"/>
        <v>#DIV/0!</v>
      </c>
      <c r="GA655" s="39" t="e">
        <f t="shared" si="1989"/>
        <v>#DIV/0!</v>
      </c>
      <c r="GB655" s="39" t="e">
        <f t="shared" si="1990"/>
        <v>#DIV/0!</v>
      </c>
      <c r="GC655" s="39" t="e">
        <f t="shared" si="1991"/>
        <v>#DIV/0!</v>
      </c>
      <c r="GD655" s="39" t="e">
        <f t="shared" si="1992"/>
        <v>#DIV/0!</v>
      </c>
      <c r="GE655" s="39" t="e">
        <f t="shared" si="1993"/>
        <v>#DIV/0!</v>
      </c>
      <c r="GF655" s="39" t="e">
        <f t="shared" si="1994"/>
        <v>#DIV/0!</v>
      </c>
      <c r="GG655" s="39" t="e">
        <f t="shared" si="1995"/>
        <v>#DIV/0!</v>
      </c>
      <c r="GH655" s="39" t="e">
        <f t="shared" si="1996"/>
        <v>#DIV/0!</v>
      </c>
      <c r="GI655" s="39"/>
      <c r="GJ655" s="39" t="e">
        <f t="shared" si="1997"/>
        <v>#DIV/0!</v>
      </c>
      <c r="GK655" s="39" t="e">
        <f t="shared" si="1998"/>
        <v>#DIV/0!</v>
      </c>
      <c r="GL655" s="39" t="e">
        <f t="shared" si="1999"/>
        <v>#DIV/0!</v>
      </c>
      <c r="GM655" s="39" t="e">
        <f t="shared" si="2000"/>
        <v>#DIV/0!</v>
      </c>
      <c r="GN655" s="39" t="e">
        <f t="shared" si="2001"/>
        <v>#DIV/0!</v>
      </c>
      <c r="GO655" s="57"/>
      <c r="GP655" s="57" t="e">
        <f t="shared" si="2002"/>
        <v>#DIV/0!</v>
      </c>
      <c r="GQ655" s="59" t="e">
        <f t="shared" si="2003"/>
        <v>#DIV/0!</v>
      </c>
      <c r="GR655" s="41" t="e">
        <f t="shared" si="2004"/>
        <v>#DIV/0!</v>
      </c>
      <c r="GS655" s="57" t="e">
        <f t="shared" si="2005"/>
        <v>#DIV/0!</v>
      </c>
      <c r="GT655" s="57" t="e">
        <f t="shared" si="2006"/>
        <v>#DIV/0!</v>
      </c>
      <c r="GU655" s="57" t="e">
        <f t="shared" si="2007"/>
        <v>#DIV/0!</v>
      </c>
      <c r="GV655" s="57"/>
      <c r="GW655" s="42" t="e">
        <f t="shared" si="2008"/>
        <v>#DIV/0!</v>
      </c>
      <c r="GX655" s="42" t="e">
        <f t="shared" si="2009"/>
        <v>#DIV/0!</v>
      </c>
      <c r="GY655" s="42" t="e">
        <f t="shared" si="2010"/>
        <v>#DIV/0!</v>
      </c>
      <c r="GZ655" s="57"/>
      <c r="HA655" s="2" t="e">
        <f t="shared" si="2011"/>
        <v>#DIV/0!</v>
      </c>
      <c r="HB655" s="2" t="e">
        <f t="shared" si="2012"/>
        <v>#DIV/0!</v>
      </c>
      <c r="HC655" s="2" t="e">
        <f t="shared" si="2013"/>
        <v>#DIV/0!</v>
      </c>
      <c r="HD655" s="2" t="e">
        <f t="shared" si="2014"/>
        <v>#DIV/0!</v>
      </c>
      <c r="HE655" s="2" t="e">
        <f t="shared" si="2015"/>
        <v>#DIV/0!</v>
      </c>
      <c r="HF655" s="2" t="e">
        <f t="shared" si="2016"/>
        <v>#DIV/0!</v>
      </c>
      <c r="HG655" s="2" t="e">
        <f t="shared" si="2017"/>
        <v>#DIV/0!</v>
      </c>
      <c r="HH655" s="2" t="e">
        <f t="shared" si="2018"/>
        <v>#DIV/0!</v>
      </c>
      <c r="HI655" s="2" t="e">
        <f t="shared" si="2019"/>
        <v>#DIV/0!</v>
      </c>
      <c r="HJ655" s="11" t="e">
        <f t="shared" si="2020"/>
        <v>#DIV/0!</v>
      </c>
      <c r="HK655" s="60" t="e">
        <f t="shared" si="2021"/>
        <v>#DIV/0!</v>
      </c>
      <c r="HL655" s="57"/>
      <c r="HM655" s="57" t="e">
        <f t="shared" si="2022"/>
        <v>#DIV/0!</v>
      </c>
      <c r="HN655" s="57" t="e">
        <f t="shared" si="2023"/>
        <v>#DIV/0!</v>
      </c>
      <c r="HO655" s="57" t="e">
        <f t="shared" si="2024"/>
        <v>#DIV/0!</v>
      </c>
      <c r="HP655" s="57" t="e">
        <f t="shared" si="2025"/>
        <v>#DIV/0!</v>
      </c>
      <c r="HQ655" s="57" t="e">
        <f t="shared" si="2026"/>
        <v>#DIV/0!</v>
      </c>
      <c r="HR655" s="57"/>
      <c r="HS655" s="57" t="e">
        <f t="shared" si="2027"/>
        <v>#DIV/0!</v>
      </c>
      <c r="HT655" s="57" t="e">
        <f t="shared" si="2028"/>
        <v>#DIV/0!</v>
      </c>
      <c r="HU655" s="57" t="e">
        <f t="shared" si="2029"/>
        <v>#DIV/0!</v>
      </c>
      <c r="HV655" s="57" t="e">
        <f t="shared" si="2030"/>
        <v>#DIV/0!</v>
      </c>
      <c r="HW655" s="57" t="e">
        <f t="shared" si="2031"/>
        <v>#DIV/0!</v>
      </c>
      <c r="HX655" s="57"/>
      <c r="HY655" s="57" t="e">
        <f t="shared" si="2032"/>
        <v>#DIV/0!</v>
      </c>
      <c r="HZ655" s="57" t="e">
        <f t="shared" si="2033"/>
        <v>#DIV/0!</v>
      </c>
      <c r="IA655" s="57"/>
      <c r="IB655" s="61">
        <f t="shared" si="2034"/>
        <v>0</v>
      </c>
      <c r="IC655" s="57" t="str">
        <f t="shared" si="2035"/>
        <v/>
      </c>
      <c r="ID655" s="42"/>
      <c r="IE655" s="2" t="str">
        <f t="shared" si="2036"/>
        <v/>
      </c>
      <c r="IF655" s="60" t="e">
        <f t="shared" si="2037"/>
        <v>#DIV/0!</v>
      </c>
      <c r="IG655" s="60" t="str">
        <f t="shared" si="2038"/>
        <v/>
      </c>
      <c r="IH655" s="60" t="str">
        <f t="shared" si="2039"/>
        <v>zinco-</v>
      </c>
      <c r="II655" s="60" t="str">
        <f t="shared" si="2040"/>
        <v>mangano-</v>
      </c>
      <c r="IJ655" s="60" t="e">
        <f t="shared" si="2041"/>
        <v>#DIV/0!</v>
      </c>
      <c r="IK655" s="60" t="e">
        <f t="shared" si="2042"/>
        <v>#DIV/0!</v>
      </c>
      <c r="IL655" s="60" t="e">
        <f t="shared" si="2043"/>
        <v>#DIV/0!</v>
      </c>
      <c r="IM655" s="60" t="e">
        <f t="shared" si="2044"/>
        <v>#DIV/0!</v>
      </c>
      <c r="IN655" s="60" t="str">
        <f t="shared" si="2045"/>
        <v/>
      </c>
      <c r="IO655" s="60" t="str">
        <f t="shared" si="2046"/>
        <v/>
      </c>
      <c r="IP655" s="57"/>
      <c r="IQ655" s="57" t="str">
        <f t="shared" si="2047"/>
        <v>ERROR!!</v>
      </c>
    </row>
    <row r="656" spans="24:251">
      <c r="X656" s="29">
        <f t="shared" si="1903"/>
        <v>0</v>
      </c>
      <c r="Y656" s="29">
        <f t="shared" si="1904"/>
        <v>0</v>
      </c>
      <c r="Z656" s="29" t="e">
        <f t="shared" si="1905"/>
        <v>#DIV/0!</v>
      </c>
      <c r="AA656" s="29" t="e">
        <f t="shared" si="1906"/>
        <v>#DIV/0!</v>
      </c>
      <c r="AB656" s="29" t="e">
        <f t="shared" si="1907"/>
        <v>#DIV/0!</v>
      </c>
      <c r="AC656" s="29" t="e">
        <f t="shared" si="1908"/>
        <v>#DIV/0!</v>
      </c>
      <c r="AF656" s="23">
        <v>60.084299999999999</v>
      </c>
      <c r="AG656" s="23">
        <v>79.878799999999998</v>
      </c>
      <c r="AH656" s="23">
        <v>101.96120000000001</v>
      </c>
      <c r="AI656" s="23">
        <v>151.99039999999999</v>
      </c>
      <c r="AJ656" s="23">
        <v>159.69</v>
      </c>
      <c r="AK656" s="23">
        <v>71.846400000000003</v>
      </c>
      <c r="AL656" s="23">
        <v>70.9375</v>
      </c>
      <c r="AM656" s="23">
        <v>40.304400000000001</v>
      </c>
      <c r="AN656" s="23">
        <v>56.077399999999997</v>
      </c>
      <c r="AO656" s="23">
        <v>61.978999999999999</v>
      </c>
      <c r="AP656" s="23">
        <v>94.195999999999998</v>
      </c>
      <c r="AQ656" s="23">
        <v>18.998000000000001</v>
      </c>
      <c r="AR656" s="23">
        <v>35.450000000000003</v>
      </c>
      <c r="AS656" s="23">
        <v>29.88</v>
      </c>
      <c r="AT656" s="23">
        <v>74.691999999999993</v>
      </c>
      <c r="AU656" s="23">
        <v>81.39</v>
      </c>
      <c r="AX656" s="54">
        <f t="shared" si="1909"/>
        <v>0</v>
      </c>
      <c r="AY656" s="54">
        <f t="shared" si="1910"/>
        <v>0</v>
      </c>
      <c r="AZ656" s="54">
        <f t="shared" si="1911"/>
        <v>0</v>
      </c>
      <c r="BA656" s="54">
        <f t="shared" si="1912"/>
        <v>0</v>
      </c>
      <c r="BB656" s="54">
        <f t="shared" si="1913"/>
        <v>0</v>
      </c>
      <c r="BC656" s="54">
        <f t="shared" si="1914"/>
        <v>0</v>
      </c>
      <c r="BD656" s="54">
        <f t="shared" si="1915"/>
        <v>0</v>
      </c>
      <c r="BE656" s="54">
        <f t="shared" si="1916"/>
        <v>0</v>
      </c>
      <c r="BF656" s="54">
        <f t="shared" si="1917"/>
        <v>0</v>
      </c>
      <c r="BG656" s="54">
        <f t="shared" si="1918"/>
        <v>0</v>
      </c>
      <c r="BH656" s="54">
        <f t="shared" si="1919"/>
        <v>0</v>
      </c>
      <c r="BI656" s="54">
        <f t="shared" si="1920"/>
        <v>0</v>
      </c>
      <c r="BJ656" s="54">
        <f t="shared" si="1921"/>
        <v>0</v>
      </c>
      <c r="BK656" s="54">
        <f t="shared" si="1922"/>
        <v>0</v>
      </c>
      <c r="BL656" s="54">
        <f t="shared" si="1923"/>
        <v>0</v>
      </c>
      <c r="BM656" s="42"/>
      <c r="BO656" s="54">
        <f>'Norm-coeff'!$C$2+$AX656*'Norm-coeff'!$D$2+$AY656*'Norm-coeff'!$E$2+$AZ656*'Norm-coeff'!$F$2+$BA656*'Norm-coeff'!$G$2+$BB656*'Norm-coeff'!$H$2+$BC656*'Norm-coeff'!$I$2+$BD656*'Norm-coeff'!$J$2+$BE656*'Norm-coeff'!$K$2+$BF656*'Norm-coeff'!$L$2+$BG656*'Norm-coeff'!$M$2+$BH656*'Norm-coeff'!$N$2+$BI656*'Norm-coeff'!$O$2</f>
        <v>5.4045421474420303</v>
      </c>
      <c r="BP656" s="54">
        <f>'Norm-coeff'!$C$3+$AX656*'Norm-coeff'!$D$3+$AY656*'Norm-coeff'!$E$3+$AZ656*'Norm-coeff'!$F$3+$BA656*'Norm-coeff'!$G$3+$BB656*'Norm-coeff'!$H$3+$BC656*'Norm-coeff'!$I$3+$BD656*'Norm-coeff'!$J$3+$BE656*'Norm-coeff'!$K$3+$BF656*'Norm-coeff'!$L$3+$BG656*'Norm-coeff'!$M$3+$BH656*'Norm-coeff'!$N$3+$BI656*'Norm-coeff'!$O$3</f>
        <v>3.15319116612705</v>
      </c>
      <c r="BQ656" s="54">
        <f>'Norm-coeff'!$C$4+$AX656*'Norm-coeff'!$D$4+$AY656*'Norm-coeff'!$E$4+$AZ656*'Norm-coeff'!$F$4+$BA656*'Norm-coeff'!$G$4+$BB656*'Norm-coeff'!$H$4+$BC656*'Norm-coeff'!$I$4+$BD656*'Norm-coeff'!$J$4+$BE656*'Norm-coeff'!$K$4+$BF656*'Norm-coeff'!$L$4+$BG656*'Norm-coeff'!$M$4+$BH656*'Norm-coeff'!$N$4+$BI656*'Norm-coeff'!$O$4</f>
        <v>1.42115649462768</v>
      </c>
      <c r="BR656" s="54">
        <f>'Norm-coeff'!$C$5+$AX656*'Norm-coeff'!$D$5+$AY656*'Norm-coeff'!$E$5+$AZ656*'Norm-coeff'!$F$5+$BA656*'Norm-coeff'!$G$5+$BB656*'Norm-coeff'!$H$5+$BC656*'Norm-coeff'!$I$5+$BD656*'Norm-coeff'!$J$5+$BE656*'Norm-coeff'!$K$5+$BF656*'Norm-coeff'!$L$5+$BG656*'Norm-coeff'!$M$5+$BH656*'Norm-coeff'!$N$5+$BI656*'Norm-coeff'!$O$5</f>
        <v>1.0553329241296201</v>
      </c>
      <c r="BS656" s="54">
        <f>'Norm-coeff'!$C$6+$AX656*'Norm-coeff'!$D$6+$AY656*'Norm-coeff'!$E$6+$AZ656*'Norm-coeff'!$F$6+$BA656*'Norm-coeff'!$G$6+$BB656*'Norm-coeff'!$H$6+$BC656*'Norm-coeff'!$I$6+$BD656*'Norm-coeff'!$J$6+$BE656*'Norm-coeff'!$K$6+$BF656*'Norm-coeff'!$L$6+$BG656*'Norm-coeff'!$M$6+$BH656*'Norm-coeff'!$N$6+$BI656*'Norm-coeff'!$O$6</f>
        <v>-1.48700885495103E-2</v>
      </c>
      <c r="BT656" s="54">
        <f>'Norm-coeff'!$C$7+$AX656*'Norm-coeff'!$D$7+$AY656*'Norm-coeff'!$E$7+$AZ656*'Norm-coeff'!$F$7+$BA656*'Norm-coeff'!$G$7+$BB656*'Norm-coeff'!$H$7+$BC656*'Norm-coeff'!$I$7+$BD656*'Norm-coeff'!$J$7+$BE656*'Norm-coeff'!$K$7+$BF656*'Norm-coeff'!$L$7+$BG656*'Norm-coeff'!$M$7+$BH656*'Norm-coeff'!$N$7+$BI656*'Norm-coeff'!$O$7</f>
        <v>2.0907583608832998</v>
      </c>
      <c r="BU656" s="54">
        <f>'Norm-coeff'!$C$8+$AX656*'Norm-coeff'!$D$8+$AY656*'Norm-coeff'!$E$8+$AZ656*'Norm-coeff'!$F$8+$BA656*'Norm-coeff'!$G$8+$BB656*'Norm-coeff'!$H$8+$BC656*'Norm-coeff'!$I$8+$BD656*'Norm-coeff'!$J$8+$BE656*'Norm-coeff'!$K$8+$BF656*'Norm-coeff'!$L$8+$BG656*'Norm-coeff'!$M$8+$BH656*'Norm-coeff'!$N$8+$BI656*'Norm-coeff'!$O$8</f>
        <v>0.65894159836244504</v>
      </c>
      <c r="BV656" s="54">
        <f>'Norm-coeff'!$C$9+$AX656*'Norm-coeff'!$D$9+$AY656*'Norm-coeff'!$E$9+$AZ656*'Norm-coeff'!$F$9+$BA656*'Norm-coeff'!$G$9+$BB656*'Norm-coeff'!$H$9+$BC656*'Norm-coeff'!$I$9+$BD656*'Norm-coeff'!$J$9+$BE656*'Norm-coeff'!$K$9+$BF656*'Norm-coeff'!$L$9+$BG656*'Norm-coeff'!$M$9+$BH656*'Norm-coeff'!$N$9+$BI656*'Norm-coeff'!$O$9</f>
        <v>1.48961085014701</v>
      </c>
      <c r="BW656" s="54">
        <f>'Norm-coeff'!$C$10+$AX656*'Norm-coeff'!$D$10+$AY656*'Norm-coeff'!$E$10+$AZ656*'Norm-coeff'!$F$10+$BA656*'Norm-coeff'!$G$10+$BB656*'Norm-coeff'!$H$10+$BC656*'Norm-coeff'!$I$10+$BD656*'Norm-coeff'!$J$10+$BE656*'Norm-coeff'!$K$10+$BF656*'Norm-coeff'!$L$10+$BG656*'Norm-coeff'!$M$10+$BH656*'Norm-coeff'!$N$10+$BI656*'Norm-coeff'!$O$10</f>
        <v>1.42058735749591</v>
      </c>
      <c r="BX656" s="54">
        <f>'Norm-coeff'!$C$11+$AX656*'Norm-coeff'!$D$11+$AY656*'Norm-coeff'!$E$11+$AZ656*'Norm-coeff'!$F$11+$BA656*'Norm-coeff'!$G$11+$BB656*'Norm-coeff'!$H$11+$BC656*'Norm-coeff'!$I$11+$BD656*'Norm-coeff'!$J$11+$BE656*'Norm-coeff'!$K$11+$BF656*'Norm-coeff'!$L$11+$BG656*'Norm-coeff'!$M$11+$BH656*'Norm-coeff'!$N$11+$BI656*'Norm-coeff'!$O$11</f>
        <v>0.221233014421479</v>
      </c>
      <c r="BY656" s="54">
        <f>'Norm-coeff'!$C$12+$AX656*'Norm-coeff'!$D$12+$AY656*'Norm-coeff'!$E$12+$AZ656*'Norm-coeff'!$F$12+$BA656*'Norm-coeff'!$G$12+$BB656*'Norm-coeff'!$H$12+$BC656*'Norm-coeff'!$I$12+$BD656*'Norm-coeff'!$J$12+$BE656*'Norm-coeff'!$K$12+$BF656*'Norm-coeff'!$L$12+$BG656*'Norm-coeff'!$M$12+$BH656*'Norm-coeff'!$N$12+$BI656*'Norm-coeff'!$O$12</f>
        <v>0.283527502056037</v>
      </c>
      <c r="BZ656" s="54">
        <f>'Norm-coeff'!$C$13+$AX656*'Norm-coeff'!$D$13+$AY656*'Norm-coeff'!$E$13+$AZ656*'Norm-coeff'!$F$13+$BA656*'Norm-coeff'!$G$13+$BB656*'Norm-coeff'!$H$13+$BC656*'Norm-coeff'!$I$13+$BD656*'Norm-coeff'!$J$13+$BE656*'Norm-coeff'!$K$13+$BF656*'Norm-coeff'!$L$13+$BG656*'Norm-coeff'!$M$13+$BH656*'Norm-coeff'!$N$13+$BI656*'Norm-coeff'!$O$13</f>
        <v>-4.1864930554451202E-2</v>
      </c>
      <c r="CA656" s="54">
        <f>'Norm-coeff'!$C$14+$AX656*'Norm-coeff'!$D$14+$AY656*'Norm-coeff'!$E$14+$AZ656*'Norm-coeff'!$F$14+$BA656*'Norm-coeff'!$G$14+$BB656*'Norm-coeff'!$H$14+$BC656*'Norm-coeff'!$I$14+$BD656*'Norm-coeff'!$J$14+$BE656*'Norm-coeff'!$K$14+$BF656*'Norm-coeff'!$L$14+$BG656*'Norm-coeff'!$M$14+$BH656*'Norm-coeff'!$N$14+$BI656*'Norm-coeff'!$O$14</f>
        <v>4.2526983164477103</v>
      </c>
      <c r="CC656" s="54">
        <f t="shared" si="2048"/>
        <v>0</v>
      </c>
      <c r="CG656" s="54">
        <f t="shared" si="1924"/>
        <v>0</v>
      </c>
      <c r="CH656" s="54">
        <f t="shared" si="1902"/>
        <v>0</v>
      </c>
      <c r="CI656" s="54">
        <f t="shared" si="1925"/>
        <v>0</v>
      </c>
      <c r="CJ656" s="56">
        <f t="shared" si="1926"/>
        <v>0</v>
      </c>
      <c r="CK656" s="54">
        <f t="shared" si="1927"/>
        <v>0</v>
      </c>
      <c r="CL656" s="54">
        <f t="shared" si="1928"/>
        <v>0</v>
      </c>
      <c r="CM656" s="54">
        <f t="shared" si="1929"/>
        <v>0</v>
      </c>
      <c r="CN656" s="54">
        <f t="shared" si="1930"/>
        <v>0</v>
      </c>
      <c r="CO656" s="54">
        <f t="shared" si="1931"/>
        <v>0</v>
      </c>
      <c r="CP656" s="54">
        <f t="shared" si="1932"/>
        <v>0</v>
      </c>
      <c r="CQ656" s="54">
        <f t="shared" si="1933"/>
        <v>0</v>
      </c>
      <c r="CR656" s="54">
        <f t="shared" si="1934"/>
        <v>0</v>
      </c>
      <c r="CS656" s="54">
        <f t="shared" si="1935"/>
        <v>0</v>
      </c>
      <c r="CU656" s="54">
        <f t="shared" si="1936"/>
        <v>0</v>
      </c>
      <c r="CV656" s="54">
        <f t="shared" si="1937"/>
        <v>0</v>
      </c>
      <c r="CW656" s="54">
        <f t="shared" si="1938"/>
        <v>0</v>
      </c>
      <c r="CX656" s="54">
        <f t="shared" si="1939"/>
        <v>0</v>
      </c>
      <c r="CZ656" s="54">
        <f t="shared" si="1940"/>
        <v>0</v>
      </c>
      <c r="DA656" s="54">
        <f t="shared" si="1941"/>
        <v>0</v>
      </c>
      <c r="DB656" s="54">
        <f t="shared" si="1942"/>
        <v>0</v>
      </c>
      <c r="DC656" s="54">
        <f t="shared" si="1943"/>
        <v>0</v>
      </c>
      <c r="DD656" s="54">
        <f t="shared" si="1944"/>
        <v>0</v>
      </c>
      <c r="DE656" s="54">
        <f t="shared" si="1945"/>
        <v>0</v>
      </c>
      <c r="DF656" s="54">
        <f t="shared" si="1946"/>
        <v>0</v>
      </c>
      <c r="DG656" s="54">
        <f t="shared" si="1947"/>
        <v>2</v>
      </c>
      <c r="DH656" s="71">
        <f t="shared" si="1948"/>
        <v>0</v>
      </c>
      <c r="DI656" s="71">
        <f t="shared" si="1949"/>
        <v>0</v>
      </c>
      <c r="DJ656" s="54">
        <f t="shared" si="1950"/>
        <v>0</v>
      </c>
      <c r="DK656" s="54">
        <f t="shared" si="1951"/>
        <v>2</v>
      </c>
      <c r="DL656" s="4">
        <f t="shared" si="1876"/>
        <v>0</v>
      </c>
      <c r="DM656" s="3">
        <f t="shared" si="1952"/>
        <v>0</v>
      </c>
      <c r="DN656" s="3">
        <f t="shared" si="1953"/>
        <v>0</v>
      </c>
      <c r="DO656" s="4" t="e">
        <f t="shared" si="1954"/>
        <v>#DIV/0!</v>
      </c>
      <c r="DP656" s="57"/>
      <c r="DQ656" s="57"/>
      <c r="DR656" s="56">
        <f t="shared" si="1877"/>
        <v>2</v>
      </c>
      <c r="DS656" s="56">
        <f t="shared" si="1878"/>
        <v>0</v>
      </c>
      <c r="DT656" s="38">
        <f t="shared" si="1879"/>
        <v>0</v>
      </c>
      <c r="DU656" s="38">
        <f t="shared" si="1955"/>
        <v>2</v>
      </c>
      <c r="DV656" s="38">
        <f t="shared" si="1880"/>
        <v>0</v>
      </c>
      <c r="DW656" s="39">
        <f t="shared" si="1881"/>
        <v>0</v>
      </c>
      <c r="DX656" s="39">
        <f t="shared" si="1882"/>
        <v>0</v>
      </c>
      <c r="DY656" s="39">
        <f t="shared" si="1883"/>
        <v>0</v>
      </c>
      <c r="DZ656" s="39">
        <f t="shared" si="1884"/>
        <v>0</v>
      </c>
      <c r="EA656" s="39">
        <f t="shared" si="1885"/>
        <v>0</v>
      </c>
      <c r="EB656" s="37" t="e">
        <f t="shared" si="1956"/>
        <v>#DIV/0!</v>
      </c>
      <c r="EC656" s="37" t="e">
        <f t="shared" si="1957"/>
        <v>#DIV/0!</v>
      </c>
      <c r="ED656" s="37" t="e">
        <f t="shared" si="1958"/>
        <v>#DIV/0!</v>
      </c>
      <c r="EE656" s="37" t="e">
        <f t="shared" si="1959"/>
        <v>#DIV/0!</v>
      </c>
      <c r="EF656" s="39" t="e">
        <f t="shared" si="1960"/>
        <v>#DIV/0!</v>
      </c>
      <c r="EG656" s="37" t="e">
        <f t="shared" si="1961"/>
        <v>#DIV/0!</v>
      </c>
      <c r="EH656" s="37" t="e">
        <f t="shared" si="1962"/>
        <v>#DIV/0!</v>
      </c>
      <c r="EI656" s="11" t="b">
        <f t="shared" si="1963"/>
        <v>1</v>
      </c>
      <c r="EJ656" s="11" t="b">
        <f t="shared" si="1964"/>
        <v>0</v>
      </c>
      <c r="EK656" s="39" t="e">
        <f t="shared" si="1965"/>
        <v>#DIV/0!</v>
      </c>
      <c r="EL656" s="39" t="e">
        <f t="shared" si="1966"/>
        <v>#DIV/0!</v>
      </c>
      <c r="EM656" s="39" t="e">
        <f t="shared" si="1967"/>
        <v>#DIV/0!</v>
      </c>
      <c r="EN656" s="39" t="e">
        <f t="shared" si="1968"/>
        <v>#DIV/0!</v>
      </c>
      <c r="EO656" s="39" t="e">
        <f t="shared" si="1969"/>
        <v>#DIV/0!</v>
      </c>
      <c r="EP656" s="39" t="e">
        <f t="shared" si="1970"/>
        <v>#DIV/0!</v>
      </c>
      <c r="EQ656" s="39" t="e">
        <f t="shared" si="1971"/>
        <v>#DIV/0!</v>
      </c>
      <c r="ER656" s="39" t="e">
        <f t="shared" si="1972"/>
        <v>#DIV/0!</v>
      </c>
      <c r="ES656" s="58" t="str">
        <f t="shared" si="1973"/>
        <v>(OH,F,Cl)-dominate amphibole</v>
      </c>
      <c r="ET656" s="58" t="e">
        <f t="shared" si="1974"/>
        <v>#N/A</v>
      </c>
      <c r="EU656" s="56">
        <f t="shared" si="1886"/>
        <v>0</v>
      </c>
      <c r="EV656" s="56">
        <f t="shared" si="1887"/>
        <v>0</v>
      </c>
      <c r="EW656" s="56">
        <f t="shared" si="1888"/>
        <v>0</v>
      </c>
      <c r="EX656" s="56">
        <f t="shared" si="1889"/>
        <v>0</v>
      </c>
      <c r="EY656" s="56">
        <f t="shared" si="1890"/>
        <v>0</v>
      </c>
      <c r="EZ656" s="56">
        <f t="shared" si="1891"/>
        <v>0</v>
      </c>
      <c r="FA656" s="39">
        <f t="shared" si="1892"/>
        <v>0</v>
      </c>
      <c r="FB656" s="39">
        <f t="shared" si="1893"/>
        <v>0</v>
      </c>
      <c r="FC656" s="54">
        <f t="shared" si="1894"/>
        <v>0</v>
      </c>
      <c r="FD656" s="54">
        <f t="shared" si="1895"/>
        <v>0</v>
      </c>
      <c r="FE656" s="39">
        <f t="shared" si="1896"/>
        <v>0</v>
      </c>
      <c r="FF656" s="54">
        <f t="shared" si="1897"/>
        <v>0</v>
      </c>
      <c r="FG656" s="39">
        <f t="shared" si="1898"/>
        <v>0</v>
      </c>
      <c r="FH656" s="39">
        <f t="shared" si="1975"/>
        <v>0</v>
      </c>
      <c r="FI656" s="39">
        <f t="shared" si="1976"/>
        <v>0</v>
      </c>
      <c r="FJ656" s="39">
        <f t="shared" si="1977"/>
        <v>0</v>
      </c>
      <c r="FK656" s="39" t="e">
        <f t="shared" si="1978"/>
        <v>#DIV/0!</v>
      </c>
      <c r="FL656" s="39" t="e">
        <f t="shared" si="1979"/>
        <v>#DIV/0!</v>
      </c>
      <c r="FM656" s="39" t="e">
        <f t="shared" si="1980"/>
        <v>#DIV/0!</v>
      </c>
      <c r="FN656" s="39">
        <f t="shared" si="1981"/>
        <v>1</v>
      </c>
      <c r="FO656" s="39">
        <f t="shared" si="1899"/>
        <v>0</v>
      </c>
      <c r="FP656" s="39">
        <f t="shared" si="1900"/>
        <v>0</v>
      </c>
      <c r="FQ656" s="39">
        <f t="shared" si="1901"/>
        <v>0</v>
      </c>
      <c r="FR656" s="39">
        <f t="shared" si="1982"/>
        <v>0</v>
      </c>
      <c r="FS656" s="39">
        <f t="shared" si="1983"/>
        <v>0</v>
      </c>
      <c r="FU656" s="39" t="e">
        <f t="shared" si="1984"/>
        <v>#DIV/0!</v>
      </c>
      <c r="FV656" s="39" t="e">
        <f t="shared" si="1985"/>
        <v>#DIV/0!</v>
      </c>
      <c r="FW656" s="39" t="e">
        <f t="shared" si="1986"/>
        <v>#DIV/0!</v>
      </c>
      <c r="FY656" s="39" t="e">
        <f t="shared" si="1987"/>
        <v>#DIV/0!</v>
      </c>
      <c r="FZ656" s="39" t="e">
        <f t="shared" si="1988"/>
        <v>#DIV/0!</v>
      </c>
      <c r="GA656" s="39" t="e">
        <f t="shared" si="1989"/>
        <v>#DIV/0!</v>
      </c>
      <c r="GB656" s="39" t="e">
        <f t="shared" si="1990"/>
        <v>#DIV/0!</v>
      </c>
      <c r="GC656" s="39" t="e">
        <f t="shared" si="1991"/>
        <v>#DIV/0!</v>
      </c>
      <c r="GD656" s="39" t="e">
        <f t="shared" si="1992"/>
        <v>#DIV/0!</v>
      </c>
      <c r="GE656" s="39" t="e">
        <f t="shared" si="1993"/>
        <v>#DIV/0!</v>
      </c>
      <c r="GF656" s="39" t="e">
        <f t="shared" si="1994"/>
        <v>#DIV/0!</v>
      </c>
      <c r="GG656" s="39" t="e">
        <f t="shared" si="1995"/>
        <v>#DIV/0!</v>
      </c>
      <c r="GH656" s="39" t="e">
        <f t="shared" si="1996"/>
        <v>#DIV/0!</v>
      </c>
      <c r="GI656" s="39"/>
      <c r="GJ656" s="39" t="e">
        <f t="shared" si="1997"/>
        <v>#DIV/0!</v>
      </c>
      <c r="GK656" s="39" t="e">
        <f t="shared" si="1998"/>
        <v>#DIV/0!</v>
      </c>
      <c r="GL656" s="39" t="e">
        <f t="shared" si="1999"/>
        <v>#DIV/0!</v>
      </c>
      <c r="GM656" s="39" t="e">
        <f t="shared" si="2000"/>
        <v>#DIV/0!</v>
      </c>
      <c r="GN656" s="39" t="e">
        <f t="shared" si="2001"/>
        <v>#DIV/0!</v>
      </c>
      <c r="GO656" s="57"/>
      <c r="GP656" s="57" t="e">
        <f t="shared" si="2002"/>
        <v>#DIV/0!</v>
      </c>
      <c r="GQ656" s="59" t="e">
        <f t="shared" si="2003"/>
        <v>#DIV/0!</v>
      </c>
      <c r="GR656" s="41" t="e">
        <f t="shared" si="2004"/>
        <v>#DIV/0!</v>
      </c>
      <c r="GS656" s="57" t="e">
        <f t="shared" si="2005"/>
        <v>#DIV/0!</v>
      </c>
      <c r="GT656" s="57" t="e">
        <f t="shared" si="2006"/>
        <v>#DIV/0!</v>
      </c>
      <c r="GU656" s="57" t="e">
        <f t="shared" si="2007"/>
        <v>#DIV/0!</v>
      </c>
      <c r="GV656" s="57"/>
      <c r="GW656" s="42" t="e">
        <f t="shared" si="2008"/>
        <v>#DIV/0!</v>
      </c>
      <c r="GX656" s="42" t="e">
        <f t="shared" si="2009"/>
        <v>#DIV/0!</v>
      </c>
      <c r="GY656" s="42" t="e">
        <f t="shared" si="2010"/>
        <v>#DIV/0!</v>
      </c>
      <c r="GZ656" s="57"/>
      <c r="HA656" s="2" t="e">
        <f t="shared" si="2011"/>
        <v>#DIV/0!</v>
      </c>
      <c r="HB656" s="2" t="e">
        <f t="shared" si="2012"/>
        <v>#DIV/0!</v>
      </c>
      <c r="HC656" s="2" t="e">
        <f t="shared" si="2013"/>
        <v>#DIV/0!</v>
      </c>
      <c r="HD656" s="2" t="e">
        <f t="shared" si="2014"/>
        <v>#DIV/0!</v>
      </c>
      <c r="HE656" s="2" t="e">
        <f t="shared" si="2015"/>
        <v>#DIV/0!</v>
      </c>
      <c r="HF656" s="2" t="e">
        <f t="shared" si="2016"/>
        <v>#DIV/0!</v>
      </c>
      <c r="HG656" s="2" t="e">
        <f t="shared" si="2017"/>
        <v>#DIV/0!</v>
      </c>
      <c r="HH656" s="2" t="e">
        <f t="shared" si="2018"/>
        <v>#DIV/0!</v>
      </c>
      <c r="HI656" s="2" t="e">
        <f t="shared" si="2019"/>
        <v>#DIV/0!</v>
      </c>
      <c r="HJ656" s="11" t="e">
        <f t="shared" si="2020"/>
        <v>#DIV/0!</v>
      </c>
      <c r="HK656" s="60" t="e">
        <f t="shared" si="2021"/>
        <v>#DIV/0!</v>
      </c>
      <c r="HL656" s="57"/>
      <c r="HM656" s="57" t="e">
        <f t="shared" si="2022"/>
        <v>#DIV/0!</v>
      </c>
      <c r="HN656" s="57" t="e">
        <f t="shared" si="2023"/>
        <v>#DIV/0!</v>
      </c>
      <c r="HO656" s="57" t="e">
        <f t="shared" si="2024"/>
        <v>#DIV/0!</v>
      </c>
      <c r="HP656" s="57" t="e">
        <f t="shared" si="2025"/>
        <v>#DIV/0!</v>
      </c>
      <c r="HQ656" s="57" t="e">
        <f t="shared" si="2026"/>
        <v>#DIV/0!</v>
      </c>
      <c r="HR656" s="57"/>
      <c r="HS656" s="57" t="e">
        <f t="shared" si="2027"/>
        <v>#DIV/0!</v>
      </c>
      <c r="HT656" s="57" t="e">
        <f t="shared" si="2028"/>
        <v>#DIV/0!</v>
      </c>
      <c r="HU656" s="57" t="e">
        <f t="shared" si="2029"/>
        <v>#DIV/0!</v>
      </c>
      <c r="HV656" s="57" t="e">
        <f t="shared" si="2030"/>
        <v>#DIV/0!</v>
      </c>
      <c r="HW656" s="57" t="e">
        <f t="shared" si="2031"/>
        <v>#DIV/0!</v>
      </c>
      <c r="HX656" s="57"/>
      <c r="HY656" s="57" t="e">
        <f t="shared" si="2032"/>
        <v>#DIV/0!</v>
      </c>
      <c r="HZ656" s="57" t="e">
        <f t="shared" si="2033"/>
        <v>#DIV/0!</v>
      </c>
      <c r="IA656" s="57"/>
      <c r="IB656" s="61">
        <f t="shared" si="2034"/>
        <v>0</v>
      </c>
      <c r="IC656" s="57" t="str">
        <f t="shared" si="2035"/>
        <v/>
      </c>
      <c r="ID656" s="42"/>
      <c r="IE656" s="2" t="str">
        <f t="shared" si="2036"/>
        <v/>
      </c>
      <c r="IF656" s="60" t="e">
        <f t="shared" si="2037"/>
        <v>#DIV/0!</v>
      </c>
      <c r="IG656" s="60" t="str">
        <f t="shared" si="2038"/>
        <v/>
      </c>
      <c r="IH656" s="60" t="str">
        <f t="shared" si="2039"/>
        <v>zinco-</v>
      </c>
      <c r="II656" s="60" t="str">
        <f t="shared" si="2040"/>
        <v>mangano-</v>
      </c>
      <c r="IJ656" s="60" t="e">
        <f t="shared" si="2041"/>
        <v>#DIV/0!</v>
      </c>
      <c r="IK656" s="60" t="e">
        <f t="shared" si="2042"/>
        <v>#DIV/0!</v>
      </c>
      <c r="IL656" s="60" t="e">
        <f t="shared" si="2043"/>
        <v>#DIV/0!</v>
      </c>
      <c r="IM656" s="60" t="e">
        <f t="shared" si="2044"/>
        <v>#DIV/0!</v>
      </c>
      <c r="IN656" s="60" t="str">
        <f t="shared" si="2045"/>
        <v/>
      </c>
      <c r="IO656" s="60" t="str">
        <f t="shared" si="2046"/>
        <v/>
      </c>
      <c r="IP656" s="57"/>
      <c r="IQ656" s="57" t="str">
        <f t="shared" si="2047"/>
        <v>ERROR!!</v>
      </c>
    </row>
    <row r="657" spans="24:251">
      <c r="X657" s="29">
        <f t="shared" si="1903"/>
        <v>0</v>
      </c>
      <c r="Y657" s="29">
        <f t="shared" si="1904"/>
        <v>0</v>
      </c>
      <c r="Z657" s="29" t="e">
        <f t="shared" si="1905"/>
        <v>#DIV/0!</v>
      </c>
      <c r="AA657" s="29" t="e">
        <f t="shared" si="1906"/>
        <v>#DIV/0!</v>
      </c>
      <c r="AB657" s="29" t="e">
        <f t="shared" si="1907"/>
        <v>#DIV/0!</v>
      </c>
      <c r="AC657" s="29" t="e">
        <f t="shared" si="1908"/>
        <v>#DIV/0!</v>
      </c>
      <c r="AF657" s="23">
        <v>60.084299999999999</v>
      </c>
      <c r="AG657" s="23">
        <v>79.878799999999998</v>
      </c>
      <c r="AH657" s="23">
        <v>101.96120000000001</v>
      </c>
      <c r="AI657" s="23">
        <v>151.99039999999999</v>
      </c>
      <c r="AJ657" s="23">
        <v>159.69</v>
      </c>
      <c r="AK657" s="23">
        <v>71.846400000000003</v>
      </c>
      <c r="AL657" s="23">
        <v>70.9375</v>
      </c>
      <c r="AM657" s="23">
        <v>40.304400000000001</v>
      </c>
      <c r="AN657" s="23">
        <v>56.077399999999997</v>
      </c>
      <c r="AO657" s="23">
        <v>61.978999999999999</v>
      </c>
      <c r="AP657" s="23">
        <v>94.195999999999998</v>
      </c>
      <c r="AQ657" s="23">
        <v>18.998000000000001</v>
      </c>
      <c r="AR657" s="23">
        <v>35.450000000000003</v>
      </c>
      <c r="AS657" s="23">
        <v>29.88</v>
      </c>
      <c r="AT657" s="23">
        <v>74.691999999999993</v>
      </c>
      <c r="AU657" s="23">
        <v>81.39</v>
      </c>
      <c r="AX657" s="54">
        <f t="shared" si="1909"/>
        <v>0</v>
      </c>
      <c r="AY657" s="54">
        <f t="shared" si="1910"/>
        <v>0</v>
      </c>
      <c r="AZ657" s="54">
        <f t="shared" si="1911"/>
        <v>0</v>
      </c>
      <c r="BA657" s="54">
        <f t="shared" si="1912"/>
        <v>0</v>
      </c>
      <c r="BB657" s="54">
        <f t="shared" si="1913"/>
        <v>0</v>
      </c>
      <c r="BC657" s="54">
        <f t="shared" si="1914"/>
        <v>0</v>
      </c>
      <c r="BD657" s="54">
        <f t="shared" si="1915"/>
        <v>0</v>
      </c>
      <c r="BE657" s="54">
        <f t="shared" si="1916"/>
        <v>0</v>
      </c>
      <c r="BF657" s="54">
        <f t="shared" si="1917"/>
        <v>0</v>
      </c>
      <c r="BG657" s="54">
        <f t="shared" si="1918"/>
        <v>0</v>
      </c>
      <c r="BH657" s="54">
        <f t="shared" si="1919"/>
        <v>0</v>
      </c>
      <c r="BI657" s="54">
        <f t="shared" si="1920"/>
        <v>0</v>
      </c>
      <c r="BJ657" s="54">
        <f t="shared" si="1921"/>
        <v>0</v>
      </c>
      <c r="BK657" s="54">
        <f t="shared" si="1922"/>
        <v>0</v>
      </c>
      <c r="BL657" s="54">
        <f t="shared" si="1923"/>
        <v>0</v>
      </c>
      <c r="BM657" s="42"/>
      <c r="BO657" s="54">
        <f>'Norm-coeff'!$C$2+$AX657*'Norm-coeff'!$D$2+$AY657*'Norm-coeff'!$E$2+$AZ657*'Norm-coeff'!$F$2+$BA657*'Norm-coeff'!$G$2+$BB657*'Norm-coeff'!$H$2+$BC657*'Norm-coeff'!$I$2+$BD657*'Norm-coeff'!$J$2+$BE657*'Norm-coeff'!$K$2+$BF657*'Norm-coeff'!$L$2+$BG657*'Norm-coeff'!$M$2+$BH657*'Norm-coeff'!$N$2+$BI657*'Norm-coeff'!$O$2</f>
        <v>5.4045421474420303</v>
      </c>
      <c r="BP657" s="54">
        <f>'Norm-coeff'!$C$3+$AX657*'Norm-coeff'!$D$3+$AY657*'Norm-coeff'!$E$3+$AZ657*'Norm-coeff'!$F$3+$BA657*'Norm-coeff'!$G$3+$BB657*'Norm-coeff'!$H$3+$BC657*'Norm-coeff'!$I$3+$BD657*'Norm-coeff'!$J$3+$BE657*'Norm-coeff'!$K$3+$BF657*'Norm-coeff'!$L$3+$BG657*'Norm-coeff'!$M$3+$BH657*'Norm-coeff'!$N$3+$BI657*'Norm-coeff'!$O$3</f>
        <v>3.15319116612705</v>
      </c>
      <c r="BQ657" s="54">
        <f>'Norm-coeff'!$C$4+$AX657*'Norm-coeff'!$D$4+$AY657*'Norm-coeff'!$E$4+$AZ657*'Norm-coeff'!$F$4+$BA657*'Norm-coeff'!$G$4+$BB657*'Norm-coeff'!$H$4+$BC657*'Norm-coeff'!$I$4+$BD657*'Norm-coeff'!$J$4+$BE657*'Norm-coeff'!$K$4+$BF657*'Norm-coeff'!$L$4+$BG657*'Norm-coeff'!$M$4+$BH657*'Norm-coeff'!$N$4+$BI657*'Norm-coeff'!$O$4</f>
        <v>1.42115649462768</v>
      </c>
      <c r="BR657" s="54">
        <f>'Norm-coeff'!$C$5+$AX657*'Norm-coeff'!$D$5+$AY657*'Norm-coeff'!$E$5+$AZ657*'Norm-coeff'!$F$5+$BA657*'Norm-coeff'!$G$5+$BB657*'Norm-coeff'!$H$5+$BC657*'Norm-coeff'!$I$5+$BD657*'Norm-coeff'!$J$5+$BE657*'Norm-coeff'!$K$5+$BF657*'Norm-coeff'!$L$5+$BG657*'Norm-coeff'!$M$5+$BH657*'Norm-coeff'!$N$5+$BI657*'Norm-coeff'!$O$5</f>
        <v>1.0553329241296201</v>
      </c>
      <c r="BS657" s="54">
        <f>'Norm-coeff'!$C$6+$AX657*'Norm-coeff'!$D$6+$AY657*'Norm-coeff'!$E$6+$AZ657*'Norm-coeff'!$F$6+$BA657*'Norm-coeff'!$G$6+$BB657*'Norm-coeff'!$H$6+$BC657*'Norm-coeff'!$I$6+$BD657*'Norm-coeff'!$J$6+$BE657*'Norm-coeff'!$K$6+$BF657*'Norm-coeff'!$L$6+$BG657*'Norm-coeff'!$M$6+$BH657*'Norm-coeff'!$N$6+$BI657*'Norm-coeff'!$O$6</f>
        <v>-1.48700885495103E-2</v>
      </c>
      <c r="BT657" s="54">
        <f>'Norm-coeff'!$C$7+$AX657*'Norm-coeff'!$D$7+$AY657*'Norm-coeff'!$E$7+$AZ657*'Norm-coeff'!$F$7+$BA657*'Norm-coeff'!$G$7+$BB657*'Norm-coeff'!$H$7+$BC657*'Norm-coeff'!$I$7+$BD657*'Norm-coeff'!$J$7+$BE657*'Norm-coeff'!$K$7+$BF657*'Norm-coeff'!$L$7+$BG657*'Norm-coeff'!$M$7+$BH657*'Norm-coeff'!$N$7+$BI657*'Norm-coeff'!$O$7</f>
        <v>2.0907583608832998</v>
      </c>
      <c r="BU657" s="54">
        <f>'Norm-coeff'!$C$8+$AX657*'Norm-coeff'!$D$8+$AY657*'Norm-coeff'!$E$8+$AZ657*'Norm-coeff'!$F$8+$BA657*'Norm-coeff'!$G$8+$BB657*'Norm-coeff'!$H$8+$BC657*'Norm-coeff'!$I$8+$BD657*'Norm-coeff'!$J$8+$BE657*'Norm-coeff'!$K$8+$BF657*'Norm-coeff'!$L$8+$BG657*'Norm-coeff'!$M$8+$BH657*'Norm-coeff'!$N$8+$BI657*'Norm-coeff'!$O$8</f>
        <v>0.65894159836244504</v>
      </c>
      <c r="BV657" s="54">
        <f>'Norm-coeff'!$C$9+$AX657*'Norm-coeff'!$D$9+$AY657*'Norm-coeff'!$E$9+$AZ657*'Norm-coeff'!$F$9+$BA657*'Norm-coeff'!$G$9+$BB657*'Norm-coeff'!$H$9+$BC657*'Norm-coeff'!$I$9+$BD657*'Norm-coeff'!$J$9+$BE657*'Norm-coeff'!$K$9+$BF657*'Norm-coeff'!$L$9+$BG657*'Norm-coeff'!$M$9+$BH657*'Norm-coeff'!$N$9+$BI657*'Norm-coeff'!$O$9</f>
        <v>1.48961085014701</v>
      </c>
      <c r="BW657" s="54">
        <f>'Norm-coeff'!$C$10+$AX657*'Norm-coeff'!$D$10+$AY657*'Norm-coeff'!$E$10+$AZ657*'Norm-coeff'!$F$10+$BA657*'Norm-coeff'!$G$10+$BB657*'Norm-coeff'!$H$10+$BC657*'Norm-coeff'!$I$10+$BD657*'Norm-coeff'!$J$10+$BE657*'Norm-coeff'!$K$10+$BF657*'Norm-coeff'!$L$10+$BG657*'Norm-coeff'!$M$10+$BH657*'Norm-coeff'!$N$10+$BI657*'Norm-coeff'!$O$10</f>
        <v>1.42058735749591</v>
      </c>
      <c r="BX657" s="54">
        <f>'Norm-coeff'!$C$11+$AX657*'Norm-coeff'!$D$11+$AY657*'Norm-coeff'!$E$11+$AZ657*'Norm-coeff'!$F$11+$BA657*'Norm-coeff'!$G$11+$BB657*'Norm-coeff'!$H$11+$BC657*'Norm-coeff'!$I$11+$BD657*'Norm-coeff'!$J$11+$BE657*'Norm-coeff'!$K$11+$BF657*'Norm-coeff'!$L$11+$BG657*'Norm-coeff'!$M$11+$BH657*'Norm-coeff'!$N$11+$BI657*'Norm-coeff'!$O$11</f>
        <v>0.221233014421479</v>
      </c>
      <c r="BY657" s="54">
        <f>'Norm-coeff'!$C$12+$AX657*'Norm-coeff'!$D$12+$AY657*'Norm-coeff'!$E$12+$AZ657*'Norm-coeff'!$F$12+$BA657*'Norm-coeff'!$G$12+$BB657*'Norm-coeff'!$H$12+$BC657*'Norm-coeff'!$I$12+$BD657*'Norm-coeff'!$J$12+$BE657*'Norm-coeff'!$K$12+$BF657*'Norm-coeff'!$L$12+$BG657*'Norm-coeff'!$M$12+$BH657*'Norm-coeff'!$N$12+$BI657*'Norm-coeff'!$O$12</f>
        <v>0.283527502056037</v>
      </c>
      <c r="BZ657" s="54">
        <f>'Norm-coeff'!$C$13+$AX657*'Norm-coeff'!$D$13+$AY657*'Norm-coeff'!$E$13+$AZ657*'Norm-coeff'!$F$13+$BA657*'Norm-coeff'!$G$13+$BB657*'Norm-coeff'!$H$13+$BC657*'Norm-coeff'!$I$13+$BD657*'Norm-coeff'!$J$13+$BE657*'Norm-coeff'!$K$13+$BF657*'Norm-coeff'!$L$13+$BG657*'Norm-coeff'!$M$13+$BH657*'Norm-coeff'!$N$13+$BI657*'Norm-coeff'!$O$13</f>
        <v>-4.1864930554451202E-2</v>
      </c>
      <c r="CA657" s="54">
        <f>'Norm-coeff'!$C$14+$AX657*'Norm-coeff'!$D$14+$AY657*'Norm-coeff'!$E$14+$AZ657*'Norm-coeff'!$F$14+$BA657*'Norm-coeff'!$G$14+$BB657*'Norm-coeff'!$H$14+$BC657*'Norm-coeff'!$I$14+$BD657*'Norm-coeff'!$J$14+$BE657*'Norm-coeff'!$K$14+$BF657*'Norm-coeff'!$L$14+$BG657*'Norm-coeff'!$M$14+$BH657*'Norm-coeff'!$N$14+$BI657*'Norm-coeff'!$O$14</f>
        <v>4.2526983164477103</v>
      </c>
      <c r="CC657" s="54">
        <f t="shared" si="2048"/>
        <v>0</v>
      </c>
      <c r="CG657" s="54">
        <f t="shared" si="1924"/>
        <v>0</v>
      </c>
      <c r="CH657" s="54">
        <f t="shared" si="1902"/>
        <v>0</v>
      </c>
      <c r="CI657" s="54">
        <f t="shared" si="1925"/>
        <v>0</v>
      </c>
      <c r="CJ657" s="56">
        <f t="shared" si="1926"/>
        <v>0</v>
      </c>
      <c r="CK657" s="54">
        <f t="shared" si="1927"/>
        <v>0</v>
      </c>
      <c r="CL657" s="54">
        <f t="shared" si="1928"/>
        <v>0</v>
      </c>
      <c r="CM657" s="54">
        <f t="shared" si="1929"/>
        <v>0</v>
      </c>
      <c r="CN657" s="54">
        <f t="shared" si="1930"/>
        <v>0</v>
      </c>
      <c r="CO657" s="54">
        <f t="shared" si="1931"/>
        <v>0</v>
      </c>
      <c r="CP657" s="54">
        <f t="shared" si="1932"/>
        <v>0</v>
      </c>
      <c r="CQ657" s="54">
        <f t="shared" si="1933"/>
        <v>0</v>
      </c>
      <c r="CR657" s="54">
        <f t="shared" si="1934"/>
        <v>0</v>
      </c>
      <c r="CS657" s="54">
        <f t="shared" si="1935"/>
        <v>0</v>
      </c>
      <c r="CU657" s="54">
        <f t="shared" si="1936"/>
        <v>0</v>
      </c>
      <c r="CV657" s="54">
        <f t="shared" si="1937"/>
        <v>0</v>
      </c>
      <c r="CW657" s="54">
        <f t="shared" si="1938"/>
        <v>0</v>
      </c>
      <c r="CX657" s="54">
        <f t="shared" si="1939"/>
        <v>0</v>
      </c>
      <c r="CZ657" s="54">
        <f t="shared" si="1940"/>
        <v>0</v>
      </c>
      <c r="DA657" s="54">
        <f t="shared" si="1941"/>
        <v>0</v>
      </c>
      <c r="DB657" s="54">
        <f t="shared" si="1942"/>
        <v>0</v>
      </c>
      <c r="DC657" s="54">
        <f t="shared" si="1943"/>
        <v>0</v>
      </c>
      <c r="DD657" s="54">
        <f t="shared" si="1944"/>
        <v>0</v>
      </c>
      <c r="DE657" s="54">
        <f t="shared" si="1945"/>
        <v>0</v>
      </c>
      <c r="DF657" s="54">
        <f t="shared" si="1946"/>
        <v>0</v>
      </c>
      <c r="DG657" s="54">
        <f t="shared" si="1947"/>
        <v>2</v>
      </c>
      <c r="DH657" s="71">
        <f t="shared" si="1948"/>
        <v>0</v>
      </c>
      <c r="DI657" s="71">
        <f t="shared" si="1949"/>
        <v>0</v>
      </c>
      <c r="DJ657" s="54">
        <f t="shared" si="1950"/>
        <v>0</v>
      </c>
      <c r="DK657" s="54">
        <f t="shared" si="1951"/>
        <v>2</v>
      </c>
      <c r="DL657" s="4">
        <f t="shared" si="1876"/>
        <v>0</v>
      </c>
      <c r="DM657" s="3">
        <f t="shared" si="1952"/>
        <v>0</v>
      </c>
      <c r="DN657" s="3">
        <f t="shared" si="1953"/>
        <v>0</v>
      </c>
      <c r="DO657" s="4" t="e">
        <f t="shared" si="1954"/>
        <v>#DIV/0!</v>
      </c>
      <c r="DP657" s="57"/>
      <c r="DQ657" s="57"/>
      <c r="DR657" s="56">
        <f t="shared" si="1877"/>
        <v>2</v>
      </c>
      <c r="DS657" s="56">
        <f t="shared" si="1878"/>
        <v>0</v>
      </c>
      <c r="DT657" s="38">
        <f t="shared" si="1879"/>
        <v>0</v>
      </c>
      <c r="DU657" s="38">
        <f t="shared" si="1955"/>
        <v>2</v>
      </c>
      <c r="DV657" s="38">
        <f t="shared" si="1880"/>
        <v>0</v>
      </c>
      <c r="DW657" s="39">
        <f t="shared" si="1881"/>
        <v>0</v>
      </c>
      <c r="DX657" s="39">
        <f t="shared" si="1882"/>
        <v>0</v>
      </c>
      <c r="DY657" s="39">
        <f t="shared" si="1883"/>
        <v>0</v>
      </c>
      <c r="DZ657" s="39">
        <f t="shared" si="1884"/>
        <v>0</v>
      </c>
      <c r="EA657" s="39">
        <f t="shared" si="1885"/>
        <v>0</v>
      </c>
      <c r="EB657" s="37" t="e">
        <f t="shared" si="1956"/>
        <v>#DIV/0!</v>
      </c>
      <c r="EC657" s="37" t="e">
        <f t="shared" si="1957"/>
        <v>#DIV/0!</v>
      </c>
      <c r="ED657" s="37" t="e">
        <f t="shared" si="1958"/>
        <v>#DIV/0!</v>
      </c>
      <c r="EE657" s="37" t="e">
        <f t="shared" si="1959"/>
        <v>#DIV/0!</v>
      </c>
      <c r="EF657" s="39" t="e">
        <f t="shared" si="1960"/>
        <v>#DIV/0!</v>
      </c>
      <c r="EG657" s="37" t="e">
        <f t="shared" si="1961"/>
        <v>#DIV/0!</v>
      </c>
      <c r="EH657" s="37" t="e">
        <f t="shared" si="1962"/>
        <v>#DIV/0!</v>
      </c>
      <c r="EI657" s="11" t="b">
        <f t="shared" si="1963"/>
        <v>1</v>
      </c>
      <c r="EJ657" s="11" t="b">
        <f t="shared" si="1964"/>
        <v>0</v>
      </c>
      <c r="EK657" s="39" t="e">
        <f t="shared" si="1965"/>
        <v>#DIV/0!</v>
      </c>
      <c r="EL657" s="39" t="e">
        <f t="shared" si="1966"/>
        <v>#DIV/0!</v>
      </c>
      <c r="EM657" s="39" t="e">
        <f t="shared" si="1967"/>
        <v>#DIV/0!</v>
      </c>
      <c r="EN657" s="39" t="e">
        <f t="shared" si="1968"/>
        <v>#DIV/0!</v>
      </c>
      <c r="EO657" s="39" t="e">
        <f t="shared" si="1969"/>
        <v>#DIV/0!</v>
      </c>
      <c r="EP657" s="39" t="e">
        <f t="shared" si="1970"/>
        <v>#DIV/0!</v>
      </c>
      <c r="EQ657" s="39" t="e">
        <f t="shared" si="1971"/>
        <v>#DIV/0!</v>
      </c>
      <c r="ER657" s="39" t="e">
        <f t="shared" si="1972"/>
        <v>#DIV/0!</v>
      </c>
      <c r="ES657" s="58" t="str">
        <f t="shared" si="1973"/>
        <v>(OH,F,Cl)-dominate amphibole</v>
      </c>
      <c r="ET657" s="58" t="e">
        <f t="shared" si="1974"/>
        <v>#N/A</v>
      </c>
      <c r="EU657" s="56">
        <f t="shared" si="1886"/>
        <v>0</v>
      </c>
      <c r="EV657" s="56">
        <f t="shared" si="1887"/>
        <v>0</v>
      </c>
      <c r="EW657" s="56">
        <f t="shared" si="1888"/>
        <v>0</v>
      </c>
      <c r="EX657" s="56">
        <f t="shared" si="1889"/>
        <v>0</v>
      </c>
      <c r="EY657" s="56">
        <f t="shared" si="1890"/>
        <v>0</v>
      </c>
      <c r="EZ657" s="56">
        <f t="shared" si="1891"/>
        <v>0</v>
      </c>
      <c r="FA657" s="39">
        <f t="shared" si="1892"/>
        <v>0</v>
      </c>
      <c r="FB657" s="39">
        <f t="shared" si="1893"/>
        <v>0</v>
      </c>
      <c r="FC657" s="54">
        <f t="shared" si="1894"/>
        <v>0</v>
      </c>
      <c r="FD657" s="54">
        <f t="shared" si="1895"/>
        <v>0</v>
      </c>
      <c r="FE657" s="39">
        <f t="shared" si="1896"/>
        <v>0</v>
      </c>
      <c r="FF657" s="54">
        <f t="shared" si="1897"/>
        <v>0</v>
      </c>
      <c r="FG657" s="39">
        <f t="shared" si="1898"/>
        <v>0</v>
      </c>
      <c r="FH657" s="39">
        <f t="shared" si="1975"/>
        <v>0</v>
      </c>
      <c r="FI657" s="39">
        <f t="shared" si="1976"/>
        <v>0</v>
      </c>
      <c r="FJ657" s="39">
        <f t="shared" si="1977"/>
        <v>0</v>
      </c>
      <c r="FK657" s="39" t="e">
        <f t="shared" si="1978"/>
        <v>#DIV/0!</v>
      </c>
      <c r="FL657" s="39" t="e">
        <f t="shared" si="1979"/>
        <v>#DIV/0!</v>
      </c>
      <c r="FM657" s="39" t="e">
        <f t="shared" si="1980"/>
        <v>#DIV/0!</v>
      </c>
      <c r="FN657" s="39">
        <f t="shared" si="1981"/>
        <v>1</v>
      </c>
      <c r="FO657" s="39">
        <f t="shared" si="1899"/>
        <v>0</v>
      </c>
      <c r="FP657" s="39">
        <f t="shared" si="1900"/>
        <v>0</v>
      </c>
      <c r="FQ657" s="39">
        <f t="shared" si="1901"/>
        <v>0</v>
      </c>
      <c r="FR657" s="39">
        <f t="shared" si="1982"/>
        <v>0</v>
      </c>
      <c r="FS657" s="39">
        <f t="shared" si="1983"/>
        <v>0</v>
      </c>
      <c r="FU657" s="39" t="e">
        <f t="shared" si="1984"/>
        <v>#DIV/0!</v>
      </c>
      <c r="FV657" s="39" t="e">
        <f t="shared" si="1985"/>
        <v>#DIV/0!</v>
      </c>
      <c r="FW657" s="39" t="e">
        <f t="shared" si="1986"/>
        <v>#DIV/0!</v>
      </c>
      <c r="FY657" s="39" t="e">
        <f t="shared" si="1987"/>
        <v>#DIV/0!</v>
      </c>
      <c r="FZ657" s="39" t="e">
        <f t="shared" si="1988"/>
        <v>#DIV/0!</v>
      </c>
      <c r="GA657" s="39" t="e">
        <f t="shared" si="1989"/>
        <v>#DIV/0!</v>
      </c>
      <c r="GB657" s="39" t="e">
        <f t="shared" si="1990"/>
        <v>#DIV/0!</v>
      </c>
      <c r="GC657" s="39" t="e">
        <f t="shared" si="1991"/>
        <v>#DIV/0!</v>
      </c>
      <c r="GD657" s="39" t="e">
        <f t="shared" si="1992"/>
        <v>#DIV/0!</v>
      </c>
      <c r="GE657" s="39" t="e">
        <f t="shared" si="1993"/>
        <v>#DIV/0!</v>
      </c>
      <c r="GF657" s="39" t="e">
        <f t="shared" si="1994"/>
        <v>#DIV/0!</v>
      </c>
      <c r="GG657" s="39" t="e">
        <f t="shared" si="1995"/>
        <v>#DIV/0!</v>
      </c>
      <c r="GH657" s="39" t="e">
        <f t="shared" si="1996"/>
        <v>#DIV/0!</v>
      </c>
      <c r="GI657" s="39"/>
      <c r="GJ657" s="39" t="e">
        <f t="shared" si="1997"/>
        <v>#DIV/0!</v>
      </c>
      <c r="GK657" s="39" t="e">
        <f t="shared" si="1998"/>
        <v>#DIV/0!</v>
      </c>
      <c r="GL657" s="39" t="e">
        <f t="shared" si="1999"/>
        <v>#DIV/0!</v>
      </c>
      <c r="GM657" s="39" t="e">
        <f t="shared" si="2000"/>
        <v>#DIV/0!</v>
      </c>
      <c r="GN657" s="39" t="e">
        <f t="shared" si="2001"/>
        <v>#DIV/0!</v>
      </c>
      <c r="GO657" s="57"/>
      <c r="GP657" s="57" t="e">
        <f t="shared" si="2002"/>
        <v>#DIV/0!</v>
      </c>
      <c r="GQ657" s="59" t="e">
        <f t="shared" si="2003"/>
        <v>#DIV/0!</v>
      </c>
      <c r="GR657" s="41" t="e">
        <f t="shared" si="2004"/>
        <v>#DIV/0!</v>
      </c>
      <c r="GS657" s="57" t="e">
        <f t="shared" si="2005"/>
        <v>#DIV/0!</v>
      </c>
      <c r="GT657" s="57" t="e">
        <f t="shared" si="2006"/>
        <v>#DIV/0!</v>
      </c>
      <c r="GU657" s="57" t="e">
        <f t="shared" si="2007"/>
        <v>#DIV/0!</v>
      </c>
      <c r="GV657" s="57"/>
      <c r="GW657" s="42" t="e">
        <f t="shared" si="2008"/>
        <v>#DIV/0!</v>
      </c>
      <c r="GX657" s="42" t="e">
        <f t="shared" si="2009"/>
        <v>#DIV/0!</v>
      </c>
      <c r="GY657" s="42" t="e">
        <f t="shared" si="2010"/>
        <v>#DIV/0!</v>
      </c>
      <c r="GZ657" s="57"/>
      <c r="HA657" s="2" t="e">
        <f t="shared" si="2011"/>
        <v>#DIV/0!</v>
      </c>
      <c r="HB657" s="2" t="e">
        <f t="shared" si="2012"/>
        <v>#DIV/0!</v>
      </c>
      <c r="HC657" s="2" t="e">
        <f t="shared" si="2013"/>
        <v>#DIV/0!</v>
      </c>
      <c r="HD657" s="2" t="e">
        <f t="shared" si="2014"/>
        <v>#DIV/0!</v>
      </c>
      <c r="HE657" s="2" t="e">
        <f t="shared" si="2015"/>
        <v>#DIV/0!</v>
      </c>
      <c r="HF657" s="2" t="e">
        <f t="shared" si="2016"/>
        <v>#DIV/0!</v>
      </c>
      <c r="HG657" s="2" t="e">
        <f t="shared" si="2017"/>
        <v>#DIV/0!</v>
      </c>
      <c r="HH657" s="2" t="e">
        <f t="shared" si="2018"/>
        <v>#DIV/0!</v>
      </c>
      <c r="HI657" s="2" t="e">
        <f t="shared" si="2019"/>
        <v>#DIV/0!</v>
      </c>
      <c r="HJ657" s="11" t="e">
        <f t="shared" si="2020"/>
        <v>#DIV/0!</v>
      </c>
      <c r="HK657" s="60" t="e">
        <f t="shared" si="2021"/>
        <v>#DIV/0!</v>
      </c>
      <c r="HL657" s="57"/>
      <c r="HM657" s="57" t="e">
        <f t="shared" si="2022"/>
        <v>#DIV/0!</v>
      </c>
      <c r="HN657" s="57" t="e">
        <f t="shared" si="2023"/>
        <v>#DIV/0!</v>
      </c>
      <c r="HO657" s="57" t="e">
        <f t="shared" si="2024"/>
        <v>#DIV/0!</v>
      </c>
      <c r="HP657" s="57" t="e">
        <f t="shared" si="2025"/>
        <v>#DIV/0!</v>
      </c>
      <c r="HQ657" s="57" t="e">
        <f t="shared" si="2026"/>
        <v>#DIV/0!</v>
      </c>
      <c r="HR657" s="57"/>
      <c r="HS657" s="57" t="e">
        <f t="shared" si="2027"/>
        <v>#DIV/0!</v>
      </c>
      <c r="HT657" s="57" t="e">
        <f t="shared" si="2028"/>
        <v>#DIV/0!</v>
      </c>
      <c r="HU657" s="57" t="e">
        <f t="shared" si="2029"/>
        <v>#DIV/0!</v>
      </c>
      <c r="HV657" s="57" t="e">
        <f t="shared" si="2030"/>
        <v>#DIV/0!</v>
      </c>
      <c r="HW657" s="57" t="e">
        <f t="shared" si="2031"/>
        <v>#DIV/0!</v>
      </c>
      <c r="HX657" s="57"/>
      <c r="HY657" s="57" t="e">
        <f t="shared" si="2032"/>
        <v>#DIV/0!</v>
      </c>
      <c r="HZ657" s="57" t="e">
        <f t="shared" si="2033"/>
        <v>#DIV/0!</v>
      </c>
      <c r="IA657" s="57"/>
      <c r="IB657" s="61">
        <f t="shared" si="2034"/>
        <v>0</v>
      </c>
      <c r="IC657" s="57" t="str">
        <f t="shared" si="2035"/>
        <v/>
      </c>
      <c r="ID657" s="42"/>
      <c r="IE657" s="2" t="str">
        <f t="shared" si="2036"/>
        <v/>
      </c>
      <c r="IF657" s="60" t="e">
        <f t="shared" si="2037"/>
        <v>#DIV/0!</v>
      </c>
      <c r="IG657" s="60" t="str">
        <f t="shared" si="2038"/>
        <v/>
      </c>
      <c r="IH657" s="60" t="str">
        <f t="shared" si="2039"/>
        <v>zinco-</v>
      </c>
      <c r="II657" s="60" t="str">
        <f t="shared" si="2040"/>
        <v>mangano-</v>
      </c>
      <c r="IJ657" s="60" t="e">
        <f t="shared" si="2041"/>
        <v>#DIV/0!</v>
      </c>
      <c r="IK657" s="60" t="e">
        <f t="shared" si="2042"/>
        <v>#DIV/0!</v>
      </c>
      <c r="IL657" s="60" t="e">
        <f t="shared" si="2043"/>
        <v>#DIV/0!</v>
      </c>
      <c r="IM657" s="60" t="e">
        <f t="shared" si="2044"/>
        <v>#DIV/0!</v>
      </c>
      <c r="IN657" s="60" t="str">
        <f t="shared" si="2045"/>
        <v/>
      </c>
      <c r="IO657" s="60" t="str">
        <f t="shared" si="2046"/>
        <v/>
      </c>
      <c r="IP657" s="57"/>
      <c r="IQ657" s="57" t="str">
        <f t="shared" si="2047"/>
        <v>ERROR!!</v>
      </c>
    </row>
    <row r="658" spans="24:251">
      <c r="X658" s="29">
        <f t="shared" si="1903"/>
        <v>0</v>
      </c>
      <c r="Y658" s="29">
        <f t="shared" si="1904"/>
        <v>0</v>
      </c>
      <c r="Z658" s="29" t="e">
        <f t="shared" si="1905"/>
        <v>#DIV/0!</v>
      </c>
      <c r="AA658" s="29" t="e">
        <f t="shared" si="1906"/>
        <v>#DIV/0!</v>
      </c>
      <c r="AB658" s="29" t="e">
        <f t="shared" si="1907"/>
        <v>#DIV/0!</v>
      </c>
      <c r="AC658" s="29" t="e">
        <f t="shared" si="1908"/>
        <v>#DIV/0!</v>
      </c>
      <c r="AF658" s="23">
        <v>60.084299999999999</v>
      </c>
      <c r="AG658" s="23">
        <v>79.878799999999998</v>
      </c>
      <c r="AH658" s="23">
        <v>101.96120000000001</v>
      </c>
      <c r="AI658" s="23">
        <v>151.99039999999999</v>
      </c>
      <c r="AJ658" s="23">
        <v>159.69</v>
      </c>
      <c r="AK658" s="23">
        <v>71.846400000000003</v>
      </c>
      <c r="AL658" s="23">
        <v>70.9375</v>
      </c>
      <c r="AM658" s="23">
        <v>40.304400000000001</v>
      </c>
      <c r="AN658" s="23">
        <v>56.077399999999997</v>
      </c>
      <c r="AO658" s="23">
        <v>61.978999999999999</v>
      </c>
      <c r="AP658" s="23">
        <v>94.195999999999998</v>
      </c>
      <c r="AQ658" s="23">
        <v>18.998000000000001</v>
      </c>
      <c r="AR658" s="23">
        <v>35.450000000000003</v>
      </c>
      <c r="AS658" s="23">
        <v>29.88</v>
      </c>
      <c r="AT658" s="23">
        <v>74.691999999999993</v>
      </c>
      <c r="AU658" s="23">
        <v>81.39</v>
      </c>
      <c r="AX658" s="54">
        <f t="shared" si="1909"/>
        <v>0</v>
      </c>
      <c r="AY658" s="54">
        <f t="shared" si="1910"/>
        <v>0</v>
      </c>
      <c r="AZ658" s="54">
        <f t="shared" si="1911"/>
        <v>0</v>
      </c>
      <c r="BA658" s="54">
        <f t="shared" si="1912"/>
        <v>0</v>
      </c>
      <c r="BB658" s="54">
        <f t="shared" si="1913"/>
        <v>0</v>
      </c>
      <c r="BC658" s="54">
        <f t="shared" si="1914"/>
        <v>0</v>
      </c>
      <c r="BD658" s="54">
        <f t="shared" si="1915"/>
        <v>0</v>
      </c>
      <c r="BE658" s="54">
        <f t="shared" si="1916"/>
        <v>0</v>
      </c>
      <c r="BF658" s="54">
        <f t="shared" si="1917"/>
        <v>0</v>
      </c>
      <c r="BG658" s="54">
        <f t="shared" si="1918"/>
        <v>0</v>
      </c>
      <c r="BH658" s="54">
        <f t="shared" si="1919"/>
        <v>0</v>
      </c>
      <c r="BI658" s="54">
        <f t="shared" si="1920"/>
        <v>0</v>
      </c>
      <c r="BJ658" s="54">
        <f t="shared" si="1921"/>
        <v>0</v>
      </c>
      <c r="BK658" s="54">
        <f t="shared" si="1922"/>
        <v>0</v>
      </c>
      <c r="BL658" s="54">
        <f t="shared" si="1923"/>
        <v>0</v>
      </c>
      <c r="BM658" s="42"/>
      <c r="BO658" s="54">
        <f>'Norm-coeff'!$C$2+$AX658*'Norm-coeff'!$D$2+$AY658*'Norm-coeff'!$E$2+$AZ658*'Norm-coeff'!$F$2+$BA658*'Norm-coeff'!$G$2+$BB658*'Norm-coeff'!$H$2+$BC658*'Norm-coeff'!$I$2+$BD658*'Norm-coeff'!$J$2+$BE658*'Norm-coeff'!$K$2+$BF658*'Norm-coeff'!$L$2+$BG658*'Norm-coeff'!$M$2+$BH658*'Norm-coeff'!$N$2+$BI658*'Norm-coeff'!$O$2</f>
        <v>5.4045421474420303</v>
      </c>
      <c r="BP658" s="54">
        <f>'Norm-coeff'!$C$3+$AX658*'Norm-coeff'!$D$3+$AY658*'Norm-coeff'!$E$3+$AZ658*'Norm-coeff'!$F$3+$BA658*'Norm-coeff'!$G$3+$BB658*'Norm-coeff'!$H$3+$BC658*'Norm-coeff'!$I$3+$BD658*'Norm-coeff'!$J$3+$BE658*'Norm-coeff'!$K$3+$BF658*'Norm-coeff'!$L$3+$BG658*'Norm-coeff'!$M$3+$BH658*'Norm-coeff'!$N$3+$BI658*'Norm-coeff'!$O$3</f>
        <v>3.15319116612705</v>
      </c>
      <c r="BQ658" s="54">
        <f>'Norm-coeff'!$C$4+$AX658*'Norm-coeff'!$D$4+$AY658*'Norm-coeff'!$E$4+$AZ658*'Norm-coeff'!$F$4+$BA658*'Norm-coeff'!$G$4+$BB658*'Norm-coeff'!$H$4+$BC658*'Norm-coeff'!$I$4+$BD658*'Norm-coeff'!$J$4+$BE658*'Norm-coeff'!$K$4+$BF658*'Norm-coeff'!$L$4+$BG658*'Norm-coeff'!$M$4+$BH658*'Norm-coeff'!$N$4+$BI658*'Norm-coeff'!$O$4</f>
        <v>1.42115649462768</v>
      </c>
      <c r="BR658" s="54">
        <f>'Norm-coeff'!$C$5+$AX658*'Norm-coeff'!$D$5+$AY658*'Norm-coeff'!$E$5+$AZ658*'Norm-coeff'!$F$5+$BA658*'Norm-coeff'!$G$5+$BB658*'Norm-coeff'!$H$5+$BC658*'Norm-coeff'!$I$5+$BD658*'Norm-coeff'!$J$5+$BE658*'Norm-coeff'!$K$5+$BF658*'Norm-coeff'!$L$5+$BG658*'Norm-coeff'!$M$5+$BH658*'Norm-coeff'!$N$5+$BI658*'Norm-coeff'!$O$5</f>
        <v>1.0553329241296201</v>
      </c>
      <c r="BS658" s="54">
        <f>'Norm-coeff'!$C$6+$AX658*'Norm-coeff'!$D$6+$AY658*'Norm-coeff'!$E$6+$AZ658*'Norm-coeff'!$F$6+$BA658*'Norm-coeff'!$G$6+$BB658*'Norm-coeff'!$H$6+$BC658*'Norm-coeff'!$I$6+$BD658*'Norm-coeff'!$J$6+$BE658*'Norm-coeff'!$K$6+$BF658*'Norm-coeff'!$L$6+$BG658*'Norm-coeff'!$M$6+$BH658*'Norm-coeff'!$N$6+$BI658*'Norm-coeff'!$O$6</f>
        <v>-1.48700885495103E-2</v>
      </c>
      <c r="BT658" s="54">
        <f>'Norm-coeff'!$C$7+$AX658*'Norm-coeff'!$D$7+$AY658*'Norm-coeff'!$E$7+$AZ658*'Norm-coeff'!$F$7+$BA658*'Norm-coeff'!$G$7+$BB658*'Norm-coeff'!$H$7+$BC658*'Norm-coeff'!$I$7+$BD658*'Norm-coeff'!$J$7+$BE658*'Norm-coeff'!$K$7+$BF658*'Norm-coeff'!$L$7+$BG658*'Norm-coeff'!$M$7+$BH658*'Norm-coeff'!$N$7+$BI658*'Norm-coeff'!$O$7</f>
        <v>2.0907583608832998</v>
      </c>
      <c r="BU658" s="54">
        <f>'Norm-coeff'!$C$8+$AX658*'Norm-coeff'!$D$8+$AY658*'Norm-coeff'!$E$8+$AZ658*'Norm-coeff'!$F$8+$BA658*'Norm-coeff'!$G$8+$BB658*'Norm-coeff'!$H$8+$BC658*'Norm-coeff'!$I$8+$BD658*'Norm-coeff'!$J$8+$BE658*'Norm-coeff'!$K$8+$BF658*'Norm-coeff'!$L$8+$BG658*'Norm-coeff'!$M$8+$BH658*'Norm-coeff'!$N$8+$BI658*'Norm-coeff'!$O$8</f>
        <v>0.65894159836244504</v>
      </c>
      <c r="BV658" s="54">
        <f>'Norm-coeff'!$C$9+$AX658*'Norm-coeff'!$D$9+$AY658*'Norm-coeff'!$E$9+$AZ658*'Norm-coeff'!$F$9+$BA658*'Norm-coeff'!$G$9+$BB658*'Norm-coeff'!$H$9+$BC658*'Norm-coeff'!$I$9+$BD658*'Norm-coeff'!$J$9+$BE658*'Norm-coeff'!$K$9+$BF658*'Norm-coeff'!$L$9+$BG658*'Norm-coeff'!$M$9+$BH658*'Norm-coeff'!$N$9+$BI658*'Norm-coeff'!$O$9</f>
        <v>1.48961085014701</v>
      </c>
      <c r="BW658" s="54">
        <f>'Norm-coeff'!$C$10+$AX658*'Norm-coeff'!$D$10+$AY658*'Norm-coeff'!$E$10+$AZ658*'Norm-coeff'!$F$10+$BA658*'Norm-coeff'!$G$10+$BB658*'Norm-coeff'!$H$10+$BC658*'Norm-coeff'!$I$10+$BD658*'Norm-coeff'!$J$10+$BE658*'Norm-coeff'!$K$10+$BF658*'Norm-coeff'!$L$10+$BG658*'Norm-coeff'!$M$10+$BH658*'Norm-coeff'!$N$10+$BI658*'Norm-coeff'!$O$10</f>
        <v>1.42058735749591</v>
      </c>
      <c r="BX658" s="54">
        <f>'Norm-coeff'!$C$11+$AX658*'Norm-coeff'!$D$11+$AY658*'Norm-coeff'!$E$11+$AZ658*'Norm-coeff'!$F$11+$BA658*'Norm-coeff'!$G$11+$BB658*'Norm-coeff'!$H$11+$BC658*'Norm-coeff'!$I$11+$BD658*'Norm-coeff'!$J$11+$BE658*'Norm-coeff'!$K$11+$BF658*'Norm-coeff'!$L$11+$BG658*'Norm-coeff'!$M$11+$BH658*'Norm-coeff'!$N$11+$BI658*'Norm-coeff'!$O$11</f>
        <v>0.221233014421479</v>
      </c>
      <c r="BY658" s="54">
        <f>'Norm-coeff'!$C$12+$AX658*'Norm-coeff'!$D$12+$AY658*'Norm-coeff'!$E$12+$AZ658*'Norm-coeff'!$F$12+$BA658*'Norm-coeff'!$G$12+$BB658*'Norm-coeff'!$H$12+$BC658*'Norm-coeff'!$I$12+$BD658*'Norm-coeff'!$J$12+$BE658*'Norm-coeff'!$K$12+$BF658*'Norm-coeff'!$L$12+$BG658*'Norm-coeff'!$M$12+$BH658*'Norm-coeff'!$N$12+$BI658*'Norm-coeff'!$O$12</f>
        <v>0.283527502056037</v>
      </c>
      <c r="BZ658" s="54">
        <f>'Norm-coeff'!$C$13+$AX658*'Norm-coeff'!$D$13+$AY658*'Norm-coeff'!$E$13+$AZ658*'Norm-coeff'!$F$13+$BA658*'Norm-coeff'!$G$13+$BB658*'Norm-coeff'!$H$13+$BC658*'Norm-coeff'!$I$13+$BD658*'Norm-coeff'!$J$13+$BE658*'Norm-coeff'!$K$13+$BF658*'Norm-coeff'!$L$13+$BG658*'Norm-coeff'!$M$13+$BH658*'Norm-coeff'!$N$13+$BI658*'Norm-coeff'!$O$13</f>
        <v>-4.1864930554451202E-2</v>
      </c>
      <c r="CA658" s="54">
        <f>'Norm-coeff'!$C$14+$AX658*'Norm-coeff'!$D$14+$AY658*'Norm-coeff'!$E$14+$AZ658*'Norm-coeff'!$F$14+$BA658*'Norm-coeff'!$G$14+$BB658*'Norm-coeff'!$H$14+$BC658*'Norm-coeff'!$I$14+$BD658*'Norm-coeff'!$J$14+$BE658*'Norm-coeff'!$K$14+$BF658*'Norm-coeff'!$L$14+$BG658*'Norm-coeff'!$M$14+$BH658*'Norm-coeff'!$N$14+$BI658*'Norm-coeff'!$O$14</f>
        <v>4.2526983164477103</v>
      </c>
      <c r="CC658" s="54">
        <f t="shared" si="2048"/>
        <v>0</v>
      </c>
      <c r="CG658" s="54">
        <f t="shared" si="1924"/>
        <v>0</v>
      </c>
      <c r="CH658" s="54">
        <f t="shared" si="1902"/>
        <v>0</v>
      </c>
      <c r="CI658" s="54">
        <f t="shared" si="1925"/>
        <v>0</v>
      </c>
      <c r="CJ658" s="56">
        <f t="shared" si="1926"/>
        <v>0</v>
      </c>
      <c r="CK658" s="54">
        <f t="shared" si="1927"/>
        <v>0</v>
      </c>
      <c r="CL658" s="54">
        <f t="shared" si="1928"/>
        <v>0</v>
      </c>
      <c r="CM658" s="54">
        <f t="shared" si="1929"/>
        <v>0</v>
      </c>
      <c r="CN658" s="54">
        <f t="shared" si="1930"/>
        <v>0</v>
      </c>
      <c r="CO658" s="54">
        <f t="shared" si="1931"/>
        <v>0</v>
      </c>
      <c r="CP658" s="54">
        <f t="shared" si="1932"/>
        <v>0</v>
      </c>
      <c r="CQ658" s="54">
        <f t="shared" si="1933"/>
        <v>0</v>
      </c>
      <c r="CR658" s="54">
        <f t="shared" si="1934"/>
        <v>0</v>
      </c>
      <c r="CS658" s="54">
        <f t="shared" si="1935"/>
        <v>0</v>
      </c>
      <c r="CU658" s="54">
        <f t="shared" si="1936"/>
        <v>0</v>
      </c>
      <c r="CV658" s="54">
        <f t="shared" si="1937"/>
        <v>0</v>
      </c>
      <c r="CW658" s="54">
        <f t="shared" si="1938"/>
        <v>0</v>
      </c>
      <c r="CX658" s="54">
        <f t="shared" si="1939"/>
        <v>0</v>
      </c>
      <c r="CZ658" s="54">
        <f t="shared" si="1940"/>
        <v>0</v>
      </c>
      <c r="DA658" s="54">
        <f t="shared" si="1941"/>
        <v>0</v>
      </c>
      <c r="DB658" s="54">
        <f t="shared" si="1942"/>
        <v>0</v>
      </c>
      <c r="DC658" s="54">
        <f t="shared" si="1943"/>
        <v>0</v>
      </c>
      <c r="DD658" s="54">
        <f t="shared" si="1944"/>
        <v>0</v>
      </c>
      <c r="DE658" s="54">
        <f t="shared" si="1945"/>
        <v>0</v>
      </c>
      <c r="DF658" s="54">
        <f t="shared" si="1946"/>
        <v>0</v>
      </c>
      <c r="DG658" s="54">
        <f t="shared" si="1947"/>
        <v>2</v>
      </c>
      <c r="DH658" s="71">
        <f t="shared" si="1948"/>
        <v>0</v>
      </c>
      <c r="DI658" s="71">
        <f t="shared" si="1949"/>
        <v>0</v>
      </c>
      <c r="DJ658" s="54">
        <f t="shared" si="1950"/>
        <v>0</v>
      </c>
      <c r="DK658" s="54">
        <f t="shared" si="1951"/>
        <v>2</v>
      </c>
      <c r="DL658" s="4">
        <f t="shared" si="1876"/>
        <v>0</v>
      </c>
      <c r="DM658" s="3">
        <f t="shared" si="1952"/>
        <v>0</v>
      </c>
      <c r="DN658" s="3">
        <f t="shared" si="1953"/>
        <v>0</v>
      </c>
      <c r="DO658" s="4" t="e">
        <f t="shared" si="1954"/>
        <v>#DIV/0!</v>
      </c>
      <c r="DP658" s="57"/>
      <c r="DQ658" s="57"/>
      <c r="DR658" s="56">
        <f t="shared" si="1877"/>
        <v>2</v>
      </c>
      <c r="DS658" s="56">
        <f t="shared" si="1878"/>
        <v>0</v>
      </c>
      <c r="DT658" s="38">
        <f t="shared" si="1879"/>
        <v>0</v>
      </c>
      <c r="DU658" s="38">
        <f t="shared" si="1955"/>
        <v>2</v>
      </c>
      <c r="DV658" s="38">
        <f t="shared" si="1880"/>
        <v>0</v>
      </c>
      <c r="DW658" s="39">
        <f t="shared" si="1881"/>
        <v>0</v>
      </c>
      <c r="DX658" s="39">
        <f t="shared" si="1882"/>
        <v>0</v>
      </c>
      <c r="DY658" s="39">
        <f t="shared" si="1883"/>
        <v>0</v>
      </c>
      <c r="DZ658" s="39">
        <f t="shared" si="1884"/>
        <v>0</v>
      </c>
      <c r="EA658" s="39">
        <f t="shared" si="1885"/>
        <v>0</v>
      </c>
      <c r="EB658" s="37" t="e">
        <f t="shared" si="1956"/>
        <v>#DIV/0!</v>
      </c>
      <c r="EC658" s="37" t="e">
        <f t="shared" si="1957"/>
        <v>#DIV/0!</v>
      </c>
      <c r="ED658" s="37" t="e">
        <f t="shared" si="1958"/>
        <v>#DIV/0!</v>
      </c>
      <c r="EE658" s="37" t="e">
        <f t="shared" si="1959"/>
        <v>#DIV/0!</v>
      </c>
      <c r="EF658" s="39" t="e">
        <f t="shared" si="1960"/>
        <v>#DIV/0!</v>
      </c>
      <c r="EG658" s="37" t="e">
        <f t="shared" si="1961"/>
        <v>#DIV/0!</v>
      </c>
      <c r="EH658" s="37" t="e">
        <f t="shared" si="1962"/>
        <v>#DIV/0!</v>
      </c>
      <c r="EI658" s="11" t="b">
        <f t="shared" si="1963"/>
        <v>1</v>
      </c>
      <c r="EJ658" s="11" t="b">
        <f t="shared" si="1964"/>
        <v>0</v>
      </c>
      <c r="EK658" s="39" t="e">
        <f t="shared" si="1965"/>
        <v>#DIV/0!</v>
      </c>
      <c r="EL658" s="39" t="e">
        <f t="shared" si="1966"/>
        <v>#DIV/0!</v>
      </c>
      <c r="EM658" s="39" t="e">
        <f t="shared" si="1967"/>
        <v>#DIV/0!</v>
      </c>
      <c r="EN658" s="39" t="e">
        <f t="shared" si="1968"/>
        <v>#DIV/0!</v>
      </c>
      <c r="EO658" s="39" t="e">
        <f t="shared" si="1969"/>
        <v>#DIV/0!</v>
      </c>
      <c r="EP658" s="39" t="e">
        <f t="shared" si="1970"/>
        <v>#DIV/0!</v>
      </c>
      <c r="EQ658" s="39" t="e">
        <f t="shared" si="1971"/>
        <v>#DIV/0!</v>
      </c>
      <c r="ER658" s="39" t="e">
        <f t="shared" si="1972"/>
        <v>#DIV/0!</v>
      </c>
      <c r="ES658" s="58" t="str">
        <f t="shared" si="1973"/>
        <v>(OH,F,Cl)-dominate amphibole</v>
      </c>
      <c r="ET658" s="58" t="e">
        <f t="shared" si="1974"/>
        <v>#N/A</v>
      </c>
      <c r="EU658" s="56">
        <f t="shared" si="1886"/>
        <v>0</v>
      </c>
      <c r="EV658" s="56">
        <f t="shared" si="1887"/>
        <v>0</v>
      </c>
      <c r="EW658" s="56">
        <f t="shared" si="1888"/>
        <v>0</v>
      </c>
      <c r="EX658" s="56">
        <f t="shared" si="1889"/>
        <v>0</v>
      </c>
      <c r="EY658" s="56">
        <f t="shared" si="1890"/>
        <v>0</v>
      </c>
      <c r="EZ658" s="56">
        <f t="shared" si="1891"/>
        <v>0</v>
      </c>
      <c r="FA658" s="39">
        <f t="shared" si="1892"/>
        <v>0</v>
      </c>
      <c r="FB658" s="39">
        <f t="shared" si="1893"/>
        <v>0</v>
      </c>
      <c r="FC658" s="54">
        <f t="shared" si="1894"/>
        <v>0</v>
      </c>
      <c r="FD658" s="54">
        <f t="shared" si="1895"/>
        <v>0</v>
      </c>
      <c r="FE658" s="39">
        <f t="shared" si="1896"/>
        <v>0</v>
      </c>
      <c r="FF658" s="54">
        <f t="shared" si="1897"/>
        <v>0</v>
      </c>
      <c r="FG658" s="39">
        <f t="shared" si="1898"/>
        <v>0</v>
      </c>
      <c r="FH658" s="39">
        <f t="shared" si="1975"/>
        <v>0</v>
      </c>
      <c r="FI658" s="39">
        <f t="shared" si="1976"/>
        <v>0</v>
      </c>
      <c r="FJ658" s="39">
        <f t="shared" si="1977"/>
        <v>0</v>
      </c>
      <c r="FK658" s="39" t="e">
        <f t="shared" si="1978"/>
        <v>#DIV/0!</v>
      </c>
      <c r="FL658" s="39" t="e">
        <f t="shared" si="1979"/>
        <v>#DIV/0!</v>
      </c>
      <c r="FM658" s="39" t="e">
        <f t="shared" si="1980"/>
        <v>#DIV/0!</v>
      </c>
      <c r="FN658" s="39">
        <f t="shared" si="1981"/>
        <v>1</v>
      </c>
      <c r="FO658" s="39">
        <f t="shared" si="1899"/>
        <v>0</v>
      </c>
      <c r="FP658" s="39">
        <f t="shared" si="1900"/>
        <v>0</v>
      </c>
      <c r="FQ658" s="39">
        <f t="shared" si="1901"/>
        <v>0</v>
      </c>
      <c r="FR658" s="39">
        <f t="shared" si="1982"/>
        <v>0</v>
      </c>
      <c r="FS658" s="39">
        <f t="shared" si="1983"/>
        <v>0</v>
      </c>
      <c r="FU658" s="39" t="e">
        <f t="shared" si="1984"/>
        <v>#DIV/0!</v>
      </c>
      <c r="FV658" s="39" t="e">
        <f t="shared" si="1985"/>
        <v>#DIV/0!</v>
      </c>
      <c r="FW658" s="39" t="e">
        <f t="shared" si="1986"/>
        <v>#DIV/0!</v>
      </c>
      <c r="FY658" s="39" t="e">
        <f t="shared" si="1987"/>
        <v>#DIV/0!</v>
      </c>
      <c r="FZ658" s="39" t="e">
        <f t="shared" si="1988"/>
        <v>#DIV/0!</v>
      </c>
      <c r="GA658" s="39" t="e">
        <f t="shared" si="1989"/>
        <v>#DIV/0!</v>
      </c>
      <c r="GB658" s="39" t="e">
        <f t="shared" si="1990"/>
        <v>#DIV/0!</v>
      </c>
      <c r="GC658" s="39" t="e">
        <f t="shared" si="1991"/>
        <v>#DIV/0!</v>
      </c>
      <c r="GD658" s="39" t="e">
        <f t="shared" si="1992"/>
        <v>#DIV/0!</v>
      </c>
      <c r="GE658" s="39" t="e">
        <f t="shared" si="1993"/>
        <v>#DIV/0!</v>
      </c>
      <c r="GF658" s="39" t="e">
        <f t="shared" si="1994"/>
        <v>#DIV/0!</v>
      </c>
      <c r="GG658" s="39" t="e">
        <f t="shared" si="1995"/>
        <v>#DIV/0!</v>
      </c>
      <c r="GH658" s="39" t="e">
        <f t="shared" si="1996"/>
        <v>#DIV/0!</v>
      </c>
      <c r="GI658" s="39"/>
      <c r="GJ658" s="39" t="e">
        <f t="shared" si="1997"/>
        <v>#DIV/0!</v>
      </c>
      <c r="GK658" s="39" t="e">
        <f t="shared" si="1998"/>
        <v>#DIV/0!</v>
      </c>
      <c r="GL658" s="39" t="e">
        <f t="shared" si="1999"/>
        <v>#DIV/0!</v>
      </c>
      <c r="GM658" s="39" t="e">
        <f t="shared" si="2000"/>
        <v>#DIV/0!</v>
      </c>
      <c r="GN658" s="39" t="e">
        <f t="shared" si="2001"/>
        <v>#DIV/0!</v>
      </c>
      <c r="GO658" s="57"/>
      <c r="GP658" s="57" t="e">
        <f t="shared" si="2002"/>
        <v>#DIV/0!</v>
      </c>
      <c r="GQ658" s="59" t="e">
        <f t="shared" si="2003"/>
        <v>#DIV/0!</v>
      </c>
      <c r="GR658" s="41" t="e">
        <f t="shared" si="2004"/>
        <v>#DIV/0!</v>
      </c>
      <c r="GS658" s="57" t="e">
        <f t="shared" si="2005"/>
        <v>#DIV/0!</v>
      </c>
      <c r="GT658" s="57" t="e">
        <f t="shared" si="2006"/>
        <v>#DIV/0!</v>
      </c>
      <c r="GU658" s="57" t="e">
        <f t="shared" si="2007"/>
        <v>#DIV/0!</v>
      </c>
      <c r="GV658" s="57"/>
      <c r="GW658" s="42" t="e">
        <f t="shared" si="2008"/>
        <v>#DIV/0!</v>
      </c>
      <c r="GX658" s="42" t="e">
        <f t="shared" si="2009"/>
        <v>#DIV/0!</v>
      </c>
      <c r="GY658" s="42" t="e">
        <f t="shared" si="2010"/>
        <v>#DIV/0!</v>
      </c>
      <c r="GZ658" s="57"/>
      <c r="HA658" s="2" t="e">
        <f t="shared" si="2011"/>
        <v>#DIV/0!</v>
      </c>
      <c r="HB658" s="2" t="e">
        <f t="shared" si="2012"/>
        <v>#DIV/0!</v>
      </c>
      <c r="HC658" s="2" t="e">
        <f t="shared" si="2013"/>
        <v>#DIV/0!</v>
      </c>
      <c r="HD658" s="2" t="e">
        <f t="shared" si="2014"/>
        <v>#DIV/0!</v>
      </c>
      <c r="HE658" s="2" t="e">
        <f t="shared" si="2015"/>
        <v>#DIV/0!</v>
      </c>
      <c r="HF658" s="2" t="e">
        <f t="shared" si="2016"/>
        <v>#DIV/0!</v>
      </c>
      <c r="HG658" s="2" t="e">
        <f t="shared" si="2017"/>
        <v>#DIV/0!</v>
      </c>
      <c r="HH658" s="2" t="e">
        <f t="shared" si="2018"/>
        <v>#DIV/0!</v>
      </c>
      <c r="HI658" s="2" t="e">
        <f t="shared" si="2019"/>
        <v>#DIV/0!</v>
      </c>
      <c r="HJ658" s="11" t="e">
        <f t="shared" si="2020"/>
        <v>#DIV/0!</v>
      </c>
      <c r="HK658" s="60" t="e">
        <f t="shared" si="2021"/>
        <v>#DIV/0!</v>
      </c>
      <c r="HL658" s="57"/>
      <c r="HM658" s="57" t="e">
        <f t="shared" si="2022"/>
        <v>#DIV/0!</v>
      </c>
      <c r="HN658" s="57" t="e">
        <f t="shared" si="2023"/>
        <v>#DIV/0!</v>
      </c>
      <c r="HO658" s="57" t="e">
        <f t="shared" si="2024"/>
        <v>#DIV/0!</v>
      </c>
      <c r="HP658" s="57" t="e">
        <f t="shared" si="2025"/>
        <v>#DIV/0!</v>
      </c>
      <c r="HQ658" s="57" t="e">
        <f t="shared" si="2026"/>
        <v>#DIV/0!</v>
      </c>
      <c r="HR658" s="57"/>
      <c r="HS658" s="57" t="e">
        <f t="shared" si="2027"/>
        <v>#DIV/0!</v>
      </c>
      <c r="HT658" s="57" t="e">
        <f t="shared" si="2028"/>
        <v>#DIV/0!</v>
      </c>
      <c r="HU658" s="57" t="e">
        <f t="shared" si="2029"/>
        <v>#DIV/0!</v>
      </c>
      <c r="HV658" s="57" t="e">
        <f t="shared" si="2030"/>
        <v>#DIV/0!</v>
      </c>
      <c r="HW658" s="57" t="e">
        <f t="shared" si="2031"/>
        <v>#DIV/0!</v>
      </c>
      <c r="HX658" s="57"/>
      <c r="HY658" s="57" t="e">
        <f t="shared" si="2032"/>
        <v>#DIV/0!</v>
      </c>
      <c r="HZ658" s="57" t="e">
        <f t="shared" si="2033"/>
        <v>#DIV/0!</v>
      </c>
      <c r="IA658" s="57"/>
      <c r="IB658" s="61">
        <f t="shared" si="2034"/>
        <v>0</v>
      </c>
      <c r="IC658" s="57" t="str">
        <f t="shared" si="2035"/>
        <v/>
      </c>
      <c r="ID658" s="42"/>
      <c r="IE658" s="2" t="str">
        <f t="shared" si="2036"/>
        <v/>
      </c>
      <c r="IF658" s="60" t="e">
        <f t="shared" si="2037"/>
        <v>#DIV/0!</v>
      </c>
      <c r="IG658" s="60" t="str">
        <f t="shared" si="2038"/>
        <v/>
      </c>
      <c r="IH658" s="60" t="str">
        <f t="shared" si="2039"/>
        <v>zinco-</v>
      </c>
      <c r="II658" s="60" t="str">
        <f t="shared" si="2040"/>
        <v>mangano-</v>
      </c>
      <c r="IJ658" s="60" t="e">
        <f t="shared" si="2041"/>
        <v>#DIV/0!</v>
      </c>
      <c r="IK658" s="60" t="e">
        <f t="shared" si="2042"/>
        <v>#DIV/0!</v>
      </c>
      <c r="IL658" s="60" t="e">
        <f t="shared" si="2043"/>
        <v>#DIV/0!</v>
      </c>
      <c r="IM658" s="60" t="e">
        <f t="shared" si="2044"/>
        <v>#DIV/0!</v>
      </c>
      <c r="IN658" s="60" t="str">
        <f t="shared" si="2045"/>
        <v/>
      </c>
      <c r="IO658" s="60" t="str">
        <f t="shared" si="2046"/>
        <v/>
      </c>
      <c r="IP658" s="57"/>
      <c r="IQ658" s="57" t="str">
        <f t="shared" si="2047"/>
        <v>ERROR!!</v>
      </c>
    </row>
    <row r="659" spans="24:251">
      <c r="X659" s="29">
        <f t="shared" si="1903"/>
        <v>0</v>
      </c>
      <c r="Y659" s="29">
        <f t="shared" si="1904"/>
        <v>0</v>
      </c>
      <c r="Z659" s="29" t="e">
        <f t="shared" si="1905"/>
        <v>#DIV/0!</v>
      </c>
      <c r="AA659" s="29" t="e">
        <f t="shared" si="1906"/>
        <v>#DIV/0!</v>
      </c>
      <c r="AB659" s="29" t="e">
        <f t="shared" si="1907"/>
        <v>#DIV/0!</v>
      </c>
      <c r="AC659" s="29" t="e">
        <f t="shared" si="1908"/>
        <v>#DIV/0!</v>
      </c>
      <c r="AF659" s="23">
        <v>60.084299999999999</v>
      </c>
      <c r="AG659" s="23">
        <v>79.878799999999998</v>
      </c>
      <c r="AH659" s="23">
        <v>101.96120000000001</v>
      </c>
      <c r="AI659" s="23">
        <v>151.99039999999999</v>
      </c>
      <c r="AJ659" s="23">
        <v>159.69</v>
      </c>
      <c r="AK659" s="23">
        <v>71.846400000000003</v>
      </c>
      <c r="AL659" s="23">
        <v>70.9375</v>
      </c>
      <c r="AM659" s="23">
        <v>40.304400000000001</v>
      </c>
      <c r="AN659" s="23">
        <v>56.077399999999997</v>
      </c>
      <c r="AO659" s="23">
        <v>61.978999999999999</v>
      </c>
      <c r="AP659" s="23">
        <v>94.195999999999998</v>
      </c>
      <c r="AQ659" s="23">
        <v>18.998000000000001</v>
      </c>
      <c r="AR659" s="23">
        <v>35.450000000000003</v>
      </c>
      <c r="AS659" s="23">
        <v>29.88</v>
      </c>
      <c r="AT659" s="23">
        <v>74.691999999999993</v>
      </c>
      <c r="AU659" s="23">
        <v>81.39</v>
      </c>
      <c r="AX659" s="54">
        <f t="shared" si="1909"/>
        <v>0</v>
      </c>
      <c r="AY659" s="54">
        <f t="shared" si="1910"/>
        <v>0</v>
      </c>
      <c r="AZ659" s="54">
        <f t="shared" si="1911"/>
        <v>0</v>
      </c>
      <c r="BA659" s="54">
        <f t="shared" si="1912"/>
        <v>0</v>
      </c>
      <c r="BB659" s="54">
        <f t="shared" si="1913"/>
        <v>0</v>
      </c>
      <c r="BC659" s="54">
        <f t="shared" si="1914"/>
        <v>0</v>
      </c>
      <c r="BD659" s="54">
        <f t="shared" si="1915"/>
        <v>0</v>
      </c>
      <c r="BE659" s="54">
        <f t="shared" si="1916"/>
        <v>0</v>
      </c>
      <c r="BF659" s="54">
        <f t="shared" si="1917"/>
        <v>0</v>
      </c>
      <c r="BG659" s="54">
        <f t="shared" si="1918"/>
        <v>0</v>
      </c>
      <c r="BH659" s="54">
        <f t="shared" si="1919"/>
        <v>0</v>
      </c>
      <c r="BI659" s="54">
        <f t="shared" si="1920"/>
        <v>0</v>
      </c>
      <c r="BJ659" s="54">
        <f t="shared" si="1921"/>
        <v>0</v>
      </c>
      <c r="BK659" s="54">
        <f t="shared" si="1922"/>
        <v>0</v>
      </c>
      <c r="BL659" s="54">
        <f t="shared" si="1923"/>
        <v>0</v>
      </c>
      <c r="BM659" s="42"/>
      <c r="BO659" s="54">
        <f>'Norm-coeff'!$C$2+$AX659*'Norm-coeff'!$D$2+$AY659*'Norm-coeff'!$E$2+$AZ659*'Norm-coeff'!$F$2+$BA659*'Norm-coeff'!$G$2+$BB659*'Norm-coeff'!$H$2+$BC659*'Norm-coeff'!$I$2+$BD659*'Norm-coeff'!$J$2+$BE659*'Norm-coeff'!$K$2+$BF659*'Norm-coeff'!$L$2+$BG659*'Norm-coeff'!$M$2+$BH659*'Norm-coeff'!$N$2+$BI659*'Norm-coeff'!$O$2</f>
        <v>5.4045421474420303</v>
      </c>
      <c r="BP659" s="54">
        <f>'Norm-coeff'!$C$3+$AX659*'Norm-coeff'!$D$3+$AY659*'Norm-coeff'!$E$3+$AZ659*'Norm-coeff'!$F$3+$BA659*'Norm-coeff'!$G$3+$BB659*'Norm-coeff'!$H$3+$BC659*'Norm-coeff'!$I$3+$BD659*'Norm-coeff'!$J$3+$BE659*'Norm-coeff'!$K$3+$BF659*'Norm-coeff'!$L$3+$BG659*'Norm-coeff'!$M$3+$BH659*'Norm-coeff'!$N$3+$BI659*'Norm-coeff'!$O$3</f>
        <v>3.15319116612705</v>
      </c>
      <c r="BQ659" s="54">
        <f>'Norm-coeff'!$C$4+$AX659*'Norm-coeff'!$D$4+$AY659*'Norm-coeff'!$E$4+$AZ659*'Norm-coeff'!$F$4+$BA659*'Norm-coeff'!$G$4+$BB659*'Norm-coeff'!$H$4+$BC659*'Norm-coeff'!$I$4+$BD659*'Norm-coeff'!$J$4+$BE659*'Norm-coeff'!$K$4+$BF659*'Norm-coeff'!$L$4+$BG659*'Norm-coeff'!$M$4+$BH659*'Norm-coeff'!$N$4+$BI659*'Norm-coeff'!$O$4</f>
        <v>1.42115649462768</v>
      </c>
      <c r="BR659" s="54">
        <f>'Norm-coeff'!$C$5+$AX659*'Norm-coeff'!$D$5+$AY659*'Norm-coeff'!$E$5+$AZ659*'Norm-coeff'!$F$5+$BA659*'Norm-coeff'!$G$5+$BB659*'Norm-coeff'!$H$5+$BC659*'Norm-coeff'!$I$5+$BD659*'Norm-coeff'!$J$5+$BE659*'Norm-coeff'!$K$5+$BF659*'Norm-coeff'!$L$5+$BG659*'Norm-coeff'!$M$5+$BH659*'Norm-coeff'!$N$5+$BI659*'Norm-coeff'!$O$5</f>
        <v>1.0553329241296201</v>
      </c>
      <c r="BS659" s="54">
        <f>'Norm-coeff'!$C$6+$AX659*'Norm-coeff'!$D$6+$AY659*'Norm-coeff'!$E$6+$AZ659*'Norm-coeff'!$F$6+$BA659*'Norm-coeff'!$G$6+$BB659*'Norm-coeff'!$H$6+$BC659*'Norm-coeff'!$I$6+$BD659*'Norm-coeff'!$J$6+$BE659*'Norm-coeff'!$K$6+$BF659*'Norm-coeff'!$L$6+$BG659*'Norm-coeff'!$M$6+$BH659*'Norm-coeff'!$N$6+$BI659*'Norm-coeff'!$O$6</f>
        <v>-1.48700885495103E-2</v>
      </c>
      <c r="BT659" s="54">
        <f>'Norm-coeff'!$C$7+$AX659*'Norm-coeff'!$D$7+$AY659*'Norm-coeff'!$E$7+$AZ659*'Norm-coeff'!$F$7+$BA659*'Norm-coeff'!$G$7+$BB659*'Norm-coeff'!$H$7+$BC659*'Norm-coeff'!$I$7+$BD659*'Norm-coeff'!$J$7+$BE659*'Norm-coeff'!$K$7+$BF659*'Norm-coeff'!$L$7+$BG659*'Norm-coeff'!$M$7+$BH659*'Norm-coeff'!$N$7+$BI659*'Norm-coeff'!$O$7</f>
        <v>2.0907583608832998</v>
      </c>
      <c r="BU659" s="54">
        <f>'Norm-coeff'!$C$8+$AX659*'Norm-coeff'!$D$8+$AY659*'Norm-coeff'!$E$8+$AZ659*'Norm-coeff'!$F$8+$BA659*'Norm-coeff'!$G$8+$BB659*'Norm-coeff'!$H$8+$BC659*'Norm-coeff'!$I$8+$BD659*'Norm-coeff'!$J$8+$BE659*'Norm-coeff'!$K$8+$BF659*'Norm-coeff'!$L$8+$BG659*'Norm-coeff'!$M$8+$BH659*'Norm-coeff'!$N$8+$BI659*'Norm-coeff'!$O$8</f>
        <v>0.65894159836244504</v>
      </c>
      <c r="BV659" s="54">
        <f>'Norm-coeff'!$C$9+$AX659*'Norm-coeff'!$D$9+$AY659*'Norm-coeff'!$E$9+$AZ659*'Norm-coeff'!$F$9+$BA659*'Norm-coeff'!$G$9+$BB659*'Norm-coeff'!$H$9+$BC659*'Norm-coeff'!$I$9+$BD659*'Norm-coeff'!$J$9+$BE659*'Norm-coeff'!$K$9+$BF659*'Norm-coeff'!$L$9+$BG659*'Norm-coeff'!$M$9+$BH659*'Norm-coeff'!$N$9+$BI659*'Norm-coeff'!$O$9</f>
        <v>1.48961085014701</v>
      </c>
      <c r="BW659" s="54">
        <f>'Norm-coeff'!$C$10+$AX659*'Norm-coeff'!$D$10+$AY659*'Norm-coeff'!$E$10+$AZ659*'Norm-coeff'!$F$10+$BA659*'Norm-coeff'!$G$10+$BB659*'Norm-coeff'!$H$10+$BC659*'Norm-coeff'!$I$10+$BD659*'Norm-coeff'!$J$10+$BE659*'Norm-coeff'!$K$10+$BF659*'Norm-coeff'!$L$10+$BG659*'Norm-coeff'!$M$10+$BH659*'Norm-coeff'!$N$10+$BI659*'Norm-coeff'!$O$10</f>
        <v>1.42058735749591</v>
      </c>
      <c r="BX659" s="54">
        <f>'Norm-coeff'!$C$11+$AX659*'Norm-coeff'!$D$11+$AY659*'Norm-coeff'!$E$11+$AZ659*'Norm-coeff'!$F$11+$BA659*'Norm-coeff'!$G$11+$BB659*'Norm-coeff'!$H$11+$BC659*'Norm-coeff'!$I$11+$BD659*'Norm-coeff'!$J$11+$BE659*'Norm-coeff'!$K$11+$BF659*'Norm-coeff'!$L$11+$BG659*'Norm-coeff'!$M$11+$BH659*'Norm-coeff'!$N$11+$BI659*'Norm-coeff'!$O$11</f>
        <v>0.221233014421479</v>
      </c>
      <c r="BY659" s="54">
        <f>'Norm-coeff'!$C$12+$AX659*'Norm-coeff'!$D$12+$AY659*'Norm-coeff'!$E$12+$AZ659*'Norm-coeff'!$F$12+$BA659*'Norm-coeff'!$G$12+$BB659*'Norm-coeff'!$H$12+$BC659*'Norm-coeff'!$I$12+$BD659*'Norm-coeff'!$J$12+$BE659*'Norm-coeff'!$K$12+$BF659*'Norm-coeff'!$L$12+$BG659*'Norm-coeff'!$M$12+$BH659*'Norm-coeff'!$N$12+$BI659*'Norm-coeff'!$O$12</f>
        <v>0.283527502056037</v>
      </c>
      <c r="BZ659" s="54">
        <f>'Norm-coeff'!$C$13+$AX659*'Norm-coeff'!$D$13+$AY659*'Norm-coeff'!$E$13+$AZ659*'Norm-coeff'!$F$13+$BA659*'Norm-coeff'!$G$13+$BB659*'Norm-coeff'!$H$13+$BC659*'Norm-coeff'!$I$13+$BD659*'Norm-coeff'!$J$13+$BE659*'Norm-coeff'!$K$13+$BF659*'Norm-coeff'!$L$13+$BG659*'Norm-coeff'!$M$13+$BH659*'Norm-coeff'!$N$13+$BI659*'Norm-coeff'!$O$13</f>
        <v>-4.1864930554451202E-2</v>
      </c>
      <c r="CA659" s="54">
        <f>'Norm-coeff'!$C$14+$AX659*'Norm-coeff'!$D$14+$AY659*'Norm-coeff'!$E$14+$AZ659*'Norm-coeff'!$F$14+$BA659*'Norm-coeff'!$G$14+$BB659*'Norm-coeff'!$H$14+$BC659*'Norm-coeff'!$I$14+$BD659*'Norm-coeff'!$J$14+$BE659*'Norm-coeff'!$K$14+$BF659*'Norm-coeff'!$L$14+$BG659*'Norm-coeff'!$M$14+$BH659*'Norm-coeff'!$N$14+$BI659*'Norm-coeff'!$O$14</f>
        <v>4.2526983164477103</v>
      </c>
      <c r="CC659" s="54">
        <f t="shared" si="2048"/>
        <v>0</v>
      </c>
      <c r="CG659" s="54">
        <f t="shared" si="1924"/>
        <v>0</v>
      </c>
      <c r="CH659" s="54">
        <f t="shared" si="1902"/>
        <v>0</v>
      </c>
      <c r="CI659" s="54">
        <f t="shared" si="1925"/>
        <v>0</v>
      </c>
      <c r="CJ659" s="56">
        <f t="shared" si="1926"/>
        <v>0</v>
      </c>
      <c r="CK659" s="54">
        <f t="shared" si="1927"/>
        <v>0</v>
      </c>
      <c r="CL659" s="54">
        <f t="shared" si="1928"/>
        <v>0</v>
      </c>
      <c r="CM659" s="54">
        <f t="shared" si="1929"/>
        <v>0</v>
      </c>
      <c r="CN659" s="54">
        <f t="shared" si="1930"/>
        <v>0</v>
      </c>
      <c r="CO659" s="54">
        <f t="shared" si="1931"/>
        <v>0</v>
      </c>
      <c r="CP659" s="54">
        <f t="shared" si="1932"/>
        <v>0</v>
      </c>
      <c r="CQ659" s="54">
        <f t="shared" si="1933"/>
        <v>0</v>
      </c>
      <c r="CR659" s="54">
        <f t="shared" si="1934"/>
        <v>0</v>
      </c>
      <c r="CS659" s="54">
        <f t="shared" si="1935"/>
        <v>0</v>
      </c>
      <c r="CU659" s="54">
        <f t="shared" si="1936"/>
        <v>0</v>
      </c>
      <c r="CV659" s="54">
        <f t="shared" si="1937"/>
        <v>0</v>
      </c>
      <c r="CW659" s="54">
        <f t="shared" si="1938"/>
        <v>0</v>
      </c>
      <c r="CX659" s="54">
        <f t="shared" si="1939"/>
        <v>0</v>
      </c>
      <c r="CZ659" s="54">
        <f t="shared" si="1940"/>
        <v>0</v>
      </c>
      <c r="DA659" s="54">
        <f t="shared" si="1941"/>
        <v>0</v>
      </c>
      <c r="DB659" s="54">
        <f t="shared" si="1942"/>
        <v>0</v>
      </c>
      <c r="DC659" s="54">
        <f t="shared" si="1943"/>
        <v>0</v>
      </c>
      <c r="DD659" s="54">
        <f t="shared" si="1944"/>
        <v>0</v>
      </c>
      <c r="DE659" s="54">
        <f t="shared" si="1945"/>
        <v>0</v>
      </c>
      <c r="DF659" s="54">
        <f t="shared" si="1946"/>
        <v>0</v>
      </c>
      <c r="DG659" s="54">
        <f t="shared" si="1947"/>
        <v>2</v>
      </c>
      <c r="DH659" s="71">
        <f t="shared" si="1948"/>
        <v>0</v>
      </c>
      <c r="DI659" s="71">
        <f t="shared" si="1949"/>
        <v>0</v>
      </c>
      <c r="DJ659" s="54">
        <f t="shared" si="1950"/>
        <v>0</v>
      </c>
      <c r="DK659" s="54">
        <f t="shared" si="1951"/>
        <v>2</v>
      </c>
      <c r="DL659" s="4">
        <f t="shared" si="1876"/>
        <v>0</v>
      </c>
      <c r="DM659" s="3">
        <f t="shared" si="1952"/>
        <v>0</v>
      </c>
      <c r="DN659" s="3">
        <f t="shared" si="1953"/>
        <v>0</v>
      </c>
      <c r="DO659" s="4" t="e">
        <f t="shared" si="1954"/>
        <v>#DIV/0!</v>
      </c>
      <c r="DP659" s="57"/>
      <c r="DQ659" s="57"/>
      <c r="DR659" s="56">
        <f t="shared" si="1877"/>
        <v>2</v>
      </c>
      <c r="DS659" s="56">
        <f t="shared" si="1878"/>
        <v>0</v>
      </c>
      <c r="DT659" s="38">
        <f t="shared" si="1879"/>
        <v>0</v>
      </c>
      <c r="DU659" s="38">
        <f t="shared" si="1955"/>
        <v>2</v>
      </c>
      <c r="DV659" s="38">
        <f t="shared" si="1880"/>
        <v>0</v>
      </c>
      <c r="DW659" s="39">
        <f t="shared" si="1881"/>
        <v>0</v>
      </c>
      <c r="DX659" s="39">
        <f t="shared" si="1882"/>
        <v>0</v>
      </c>
      <c r="DY659" s="39">
        <f t="shared" si="1883"/>
        <v>0</v>
      </c>
      <c r="DZ659" s="39">
        <f t="shared" si="1884"/>
        <v>0</v>
      </c>
      <c r="EA659" s="39">
        <f t="shared" si="1885"/>
        <v>0</v>
      </c>
      <c r="EB659" s="37" t="e">
        <f t="shared" si="1956"/>
        <v>#DIV/0!</v>
      </c>
      <c r="EC659" s="37" t="e">
        <f t="shared" si="1957"/>
        <v>#DIV/0!</v>
      </c>
      <c r="ED659" s="37" t="e">
        <f t="shared" si="1958"/>
        <v>#DIV/0!</v>
      </c>
      <c r="EE659" s="37" t="e">
        <f t="shared" si="1959"/>
        <v>#DIV/0!</v>
      </c>
      <c r="EF659" s="39" t="e">
        <f t="shared" si="1960"/>
        <v>#DIV/0!</v>
      </c>
      <c r="EG659" s="37" t="e">
        <f t="shared" si="1961"/>
        <v>#DIV/0!</v>
      </c>
      <c r="EH659" s="37" t="e">
        <f t="shared" si="1962"/>
        <v>#DIV/0!</v>
      </c>
      <c r="EI659" s="11" t="b">
        <f t="shared" si="1963"/>
        <v>1</v>
      </c>
      <c r="EJ659" s="11" t="b">
        <f t="shared" si="1964"/>
        <v>0</v>
      </c>
      <c r="EK659" s="39" t="e">
        <f t="shared" si="1965"/>
        <v>#DIV/0!</v>
      </c>
      <c r="EL659" s="39" t="e">
        <f t="shared" si="1966"/>
        <v>#DIV/0!</v>
      </c>
      <c r="EM659" s="39" t="e">
        <f t="shared" si="1967"/>
        <v>#DIV/0!</v>
      </c>
      <c r="EN659" s="39" t="e">
        <f t="shared" si="1968"/>
        <v>#DIV/0!</v>
      </c>
      <c r="EO659" s="39" t="e">
        <f t="shared" si="1969"/>
        <v>#DIV/0!</v>
      </c>
      <c r="EP659" s="39" t="e">
        <f t="shared" si="1970"/>
        <v>#DIV/0!</v>
      </c>
      <c r="EQ659" s="39" t="e">
        <f t="shared" si="1971"/>
        <v>#DIV/0!</v>
      </c>
      <c r="ER659" s="39" t="e">
        <f t="shared" si="1972"/>
        <v>#DIV/0!</v>
      </c>
      <c r="ES659" s="58" t="str">
        <f t="shared" si="1973"/>
        <v>(OH,F,Cl)-dominate amphibole</v>
      </c>
      <c r="ET659" s="58" t="e">
        <f t="shared" si="1974"/>
        <v>#N/A</v>
      </c>
      <c r="EU659" s="56">
        <f t="shared" si="1886"/>
        <v>0</v>
      </c>
      <c r="EV659" s="56">
        <f t="shared" si="1887"/>
        <v>0</v>
      </c>
      <c r="EW659" s="56">
        <f t="shared" si="1888"/>
        <v>0</v>
      </c>
      <c r="EX659" s="56">
        <f t="shared" si="1889"/>
        <v>0</v>
      </c>
      <c r="EY659" s="56">
        <f t="shared" si="1890"/>
        <v>0</v>
      </c>
      <c r="EZ659" s="56">
        <f t="shared" si="1891"/>
        <v>0</v>
      </c>
      <c r="FA659" s="39">
        <f t="shared" si="1892"/>
        <v>0</v>
      </c>
      <c r="FB659" s="39">
        <f t="shared" si="1893"/>
        <v>0</v>
      </c>
      <c r="FC659" s="54">
        <f t="shared" si="1894"/>
        <v>0</v>
      </c>
      <c r="FD659" s="54">
        <f t="shared" si="1895"/>
        <v>0</v>
      </c>
      <c r="FE659" s="39">
        <f t="shared" si="1896"/>
        <v>0</v>
      </c>
      <c r="FF659" s="54">
        <f t="shared" si="1897"/>
        <v>0</v>
      </c>
      <c r="FG659" s="39">
        <f t="shared" si="1898"/>
        <v>0</v>
      </c>
      <c r="FH659" s="39">
        <f t="shared" si="1975"/>
        <v>0</v>
      </c>
      <c r="FI659" s="39">
        <f t="shared" si="1976"/>
        <v>0</v>
      </c>
      <c r="FJ659" s="39">
        <f t="shared" si="1977"/>
        <v>0</v>
      </c>
      <c r="FK659" s="39" t="e">
        <f t="shared" si="1978"/>
        <v>#DIV/0!</v>
      </c>
      <c r="FL659" s="39" t="e">
        <f t="shared" si="1979"/>
        <v>#DIV/0!</v>
      </c>
      <c r="FM659" s="39" t="e">
        <f t="shared" si="1980"/>
        <v>#DIV/0!</v>
      </c>
      <c r="FN659" s="39">
        <f t="shared" si="1981"/>
        <v>1</v>
      </c>
      <c r="FO659" s="39">
        <f t="shared" si="1899"/>
        <v>0</v>
      </c>
      <c r="FP659" s="39">
        <f t="shared" si="1900"/>
        <v>0</v>
      </c>
      <c r="FQ659" s="39">
        <f t="shared" si="1901"/>
        <v>0</v>
      </c>
      <c r="FR659" s="39">
        <f t="shared" si="1982"/>
        <v>0</v>
      </c>
      <c r="FS659" s="39">
        <f t="shared" si="1983"/>
        <v>0</v>
      </c>
      <c r="FU659" s="39" t="e">
        <f t="shared" si="1984"/>
        <v>#DIV/0!</v>
      </c>
      <c r="FV659" s="39" t="e">
        <f t="shared" si="1985"/>
        <v>#DIV/0!</v>
      </c>
      <c r="FW659" s="39" t="e">
        <f t="shared" si="1986"/>
        <v>#DIV/0!</v>
      </c>
      <c r="FY659" s="39" t="e">
        <f t="shared" si="1987"/>
        <v>#DIV/0!</v>
      </c>
      <c r="FZ659" s="39" t="e">
        <f t="shared" si="1988"/>
        <v>#DIV/0!</v>
      </c>
      <c r="GA659" s="39" t="e">
        <f t="shared" si="1989"/>
        <v>#DIV/0!</v>
      </c>
      <c r="GB659" s="39" t="e">
        <f t="shared" si="1990"/>
        <v>#DIV/0!</v>
      </c>
      <c r="GC659" s="39" t="e">
        <f t="shared" si="1991"/>
        <v>#DIV/0!</v>
      </c>
      <c r="GD659" s="39" t="e">
        <f t="shared" si="1992"/>
        <v>#DIV/0!</v>
      </c>
      <c r="GE659" s="39" t="e">
        <f t="shared" si="1993"/>
        <v>#DIV/0!</v>
      </c>
      <c r="GF659" s="39" t="e">
        <f t="shared" si="1994"/>
        <v>#DIV/0!</v>
      </c>
      <c r="GG659" s="39" t="e">
        <f t="shared" si="1995"/>
        <v>#DIV/0!</v>
      </c>
      <c r="GH659" s="39" t="e">
        <f t="shared" si="1996"/>
        <v>#DIV/0!</v>
      </c>
      <c r="GI659" s="39"/>
      <c r="GJ659" s="39" t="e">
        <f t="shared" si="1997"/>
        <v>#DIV/0!</v>
      </c>
      <c r="GK659" s="39" t="e">
        <f t="shared" si="1998"/>
        <v>#DIV/0!</v>
      </c>
      <c r="GL659" s="39" t="e">
        <f t="shared" si="1999"/>
        <v>#DIV/0!</v>
      </c>
      <c r="GM659" s="39" t="e">
        <f t="shared" si="2000"/>
        <v>#DIV/0!</v>
      </c>
      <c r="GN659" s="39" t="e">
        <f t="shared" si="2001"/>
        <v>#DIV/0!</v>
      </c>
      <c r="GO659" s="57"/>
      <c r="GP659" s="57" t="e">
        <f t="shared" si="2002"/>
        <v>#DIV/0!</v>
      </c>
      <c r="GQ659" s="59" t="e">
        <f t="shared" si="2003"/>
        <v>#DIV/0!</v>
      </c>
      <c r="GR659" s="41" t="e">
        <f t="shared" si="2004"/>
        <v>#DIV/0!</v>
      </c>
      <c r="GS659" s="57" t="e">
        <f t="shared" si="2005"/>
        <v>#DIV/0!</v>
      </c>
      <c r="GT659" s="57" t="e">
        <f t="shared" si="2006"/>
        <v>#DIV/0!</v>
      </c>
      <c r="GU659" s="57" t="e">
        <f t="shared" si="2007"/>
        <v>#DIV/0!</v>
      </c>
      <c r="GV659" s="57"/>
      <c r="GW659" s="42" t="e">
        <f t="shared" si="2008"/>
        <v>#DIV/0!</v>
      </c>
      <c r="GX659" s="42" t="e">
        <f t="shared" si="2009"/>
        <v>#DIV/0!</v>
      </c>
      <c r="GY659" s="42" t="e">
        <f t="shared" si="2010"/>
        <v>#DIV/0!</v>
      </c>
      <c r="GZ659" s="57"/>
      <c r="HA659" s="2" t="e">
        <f t="shared" si="2011"/>
        <v>#DIV/0!</v>
      </c>
      <c r="HB659" s="2" t="e">
        <f t="shared" si="2012"/>
        <v>#DIV/0!</v>
      </c>
      <c r="HC659" s="2" t="e">
        <f t="shared" si="2013"/>
        <v>#DIV/0!</v>
      </c>
      <c r="HD659" s="2" t="e">
        <f t="shared" si="2014"/>
        <v>#DIV/0!</v>
      </c>
      <c r="HE659" s="2" t="e">
        <f t="shared" si="2015"/>
        <v>#DIV/0!</v>
      </c>
      <c r="HF659" s="2" t="e">
        <f t="shared" si="2016"/>
        <v>#DIV/0!</v>
      </c>
      <c r="HG659" s="2" t="e">
        <f t="shared" si="2017"/>
        <v>#DIV/0!</v>
      </c>
      <c r="HH659" s="2" t="e">
        <f t="shared" si="2018"/>
        <v>#DIV/0!</v>
      </c>
      <c r="HI659" s="2" t="e">
        <f t="shared" si="2019"/>
        <v>#DIV/0!</v>
      </c>
      <c r="HJ659" s="11" t="e">
        <f t="shared" si="2020"/>
        <v>#DIV/0!</v>
      </c>
      <c r="HK659" s="60" t="e">
        <f t="shared" si="2021"/>
        <v>#DIV/0!</v>
      </c>
      <c r="HL659" s="57"/>
      <c r="HM659" s="57" t="e">
        <f t="shared" si="2022"/>
        <v>#DIV/0!</v>
      </c>
      <c r="HN659" s="57" t="e">
        <f t="shared" si="2023"/>
        <v>#DIV/0!</v>
      </c>
      <c r="HO659" s="57" t="e">
        <f t="shared" si="2024"/>
        <v>#DIV/0!</v>
      </c>
      <c r="HP659" s="57" t="e">
        <f t="shared" si="2025"/>
        <v>#DIV/0!</v>
      </c>
      <c r="HQ659" s="57" t="e">
        <f t="shared" si="2026"/>
        <v>#DIV/0!</v>
      </c>
      <c r="HR659" s="57"/>
      <c r="HS659" s="57" t="e">
        <f t="shared" si="2027"/>
        <v>#DIV/0!</v>
      </c>
      <c r="HT659" s="57" t="e">
        <f t="shared" si="2028"/>
        <v>#DIV/0!</v>
      </c>
      <c r="HU659" s="57" t="e">
        <f t="shared" si="2029"/>
        <v>#DIV/0!</v>
      </c>
      <c r="HV659" s="57" t="e">
        <f t="shared" si="2030"/>
        <v>#DIV/0!</v>
      </c>
      <c r="HW659" s="57" t="e">
        <f t="shared" si="2031"/>
        <v>#DIV/0!</v>
      </c>
      <c r="HX659" s="57"/>
      <c r="HY659" s="57" t="e">
        <f t="shared" si="2032"/>
        <v>#DIV/0!</v>
      </c>
      <c r="HZ659" s="57" t="e">
        <f t="shared" si="2033"/>
        <v>#DIV/0!</v>
      </c>
      <c r="IA659" s="57"/>
      <c r="IB659" s="61">
        <f t="shared" si="2034"/>
        <v>0</v>
      </c>
      <c r="IC659" s="57" t="str">
        <f t="shared" si="2035"/>
        <v/>
      </c>
      <c r="ID659" s="42"/>
      <c r="IE659" s="2" t="str">
        <f t="shared" si="2036"/>
        <v/>
      </c>
      <c r="IF659" s="60" t="e">
        <f t="shared" si="2037"/>
        <v>#DIV/0!</v>
      </c>
      <c r="IG659" s="60" t="str">
        <f t="shared" si="2038"/>
        <v/>
      </c>
      <c r="IH659" s="60" t="str">
        <f t="shared" si="2039"/>
        <v>zinco-</v>
      </c>
      <c r="II659" s="60" t="str">
        <f t="shared" si="2040"/>
        <v>mangano-</v>
      </c>
      <c r="IJ659" s="60" t="e">
        <f t="shared" si="2041"/>
        <v>#DIV/0!</v>
      </c>
      <c r="IK659" s="60" t="e">
        <f t="shared" si="2042"/>
        <v>#DIV/0!</v>
      </c>
      <c r="IL659" s="60" t="e">
        <f t="shared" si="2043"/>
        <v>#DIV/0!</v>
      </c>
      <c r="IM659" s="60" t="e">
        <f t="shared" si="2044"/>
        <v>#DIV/0!</v>
      </c>
      <c r="IN659" s="60" t="str">
        <f t="shared" si="2045"/>
        <v/>
      </c>
      <c r="IO659" s="60" t="str">
        <f t="shared" si="2046"/>
        <v/>
      </c>
      <c r="IP659" s="57"/>
      <c r="IQ659" s="57" t="str">
        <f t="shared" si="2047"/>
        <v>ERROR!!</v>
      </c>
    </row>
    <row r="660" spans="24:251">
      <c r="X660" s="29">
        <f t="shared" si="1903"/>
        <v>0</v>
      </c>
      <c r="Y660" s="29">
        <f t="shared" si="1904"/>
        <v>0</v>
      </c>
      <c r="Z660" s="29" t="e">
        <f t="shared" si="1905"/>
        <v>#DIV/0!</v>
      </c>
      <c r="AA660" s="29" t="e">
        <f t="shared" si="1906"/>
        <v>#DIV/0!</v>
      </c>
      <c r="AB660" s="29" t="e">
        <f t="shared" si="1907"/>
        <v>#DIV/0!</v>
      </c>
      <c r="AC660" s="29" t="e">
        <f t="shared" si="1908"/>
        <v>#DIV/0!</v>
      </c>
      <c r="AF660" s="23">
        <v>60.084299999999999</v>
      </c>
      <c r="AG660" s="23">
        <v>79.878799999999998</v>
      </c>
      <c r="AH660" s="23">
        <v>101.96120000000001</v>
      </c>
      <c r="AI660" s="23">
        <v>151.99039999999999</v>
      </c>
      <c r="AJ660" s="23">
        <v>159.69</v>
      </c>
      <c r="AK660" s="23">
        <v>71.846400000000003</v>
      </c>
      <c r="AL660" s="23">
        <v>70.9375</v>
      </c>
      <c r="AM660" s="23">
        <v>40.304400000000001</v>
      </c>
      <c r="AN660" s="23">
        <v>56.077399999999997</v>
      </c>
      <c r="AO660" s="23">
        <v>61.978999999999999</v>
      </c>
      <c r="AP660" s="23">
        <v>94.195999999999998</v>
      </c>
      <c r="AQ660" s="23">
        <v>18.998000000000001</v>
      </c>
      <c r="AR660" s="23">
        <v>35.450000000000003</v>
      </c>
      <c r="AS660" s="23">
        <v>29.88</v>
      </c>
      <c r="AT660" s="23">
        <v>74.691999999999993</v>
      </c>
      <c r="AU660" s="23">
        <v>81.39</v>
      </c>
      <c r="AX660" s="54">
        <f t="shared" si="1909"/>
        <v>0</v>
      </c>
      <c r="AY660" s="54">
        <f t="shared" si="1910"/>
        <v>0</v>
      </c>
      <c r="AZ660" s="54">
        <f t="shared" si="1911"/>
        <v>0</v>
      </c>
      <c r="BA660" s="54">
        <f t="shared" si="1912"/>
        <v>0</v>
      </c>
      <c r="BB660" s="54">
        <f t="shared" si="1913"/>
        <v>0</v>
      </c>
      <c r="BC660" s="54">
        <f t="shared" si="1914"/>
        <v>0</v>
      </c>
      <c r="BD660" s="54">
        <f t="shared" si="1915"/>
        <v>0</v>
      </c>
      <c r="BE660" s="54">
        <f t="shared" si="1916"/>
        <v>0</v>
      </c>
      <c r="BF660" s="54">
        <f t="shared" si="1917"/>
        <v>0</v>
      </c>
      <c r="BG660" s="54">
        <f t="shared" si="1918"/>
        <v>0</v>
      </c>
      <c r="BH660" s="54">
        <f t="shared" si="1919"/>
        <v>0</v>
      </c>
      <c r="BI660" s="54">
        <f t="shared" si="1920"/>
        <v>0</v>
      </c>
      <c r="BJ660" s="54">
        <f t="shared" si="1921"/>
        <v>0</v>
      </c>
      <c r="BK660" s="54">
        <f t="shared" si="1922"/>
        <v>0</v>
      </c>
      <c r="BL660" s="54">
        <f t="shared" si="1923"/>
        <v>0</v>
      </c>
      <c r="BM660" s="42"/>
      <c r="BO660" s="54">
        <f>'Norm-coeff'!$C$2+$AX660*'Norm-coeff'!$D$2+$AY660*'Norm-coeff'!$E$2+$AZ660*'Norm-coeff'!$F$2+$BA660*'Norm-coeff'!$G$2+$BB660*'Norm-coeff'!$H$2+$BC660*'Norm-coeff'!$I$2+$BD660*'Norm-coeff'!$J$2+$BE660*'Norm-coeff'!$K$2+$BF660*'Norm-coeff'!$L$2+$BG660*'Norm-coeff'!$M$2+$BH660*'Norm-coeff'!$N$2+$BI660*'Norm-coeff'!$O$2</f>
        <v>5.4045421474420303</v>
      </c>
      <c r="BP660" s="54">
        <f>'Norm-coeff'!$C$3+$AX660*'Norm-coeff'!$D$3+$AY660*'Norm-coeff'!$E$3+$AZ660*'Norm-coeff'!$F$3+$BA660*'Norm-coeff'!$G$3+$BB660*'Norm-coeff'!$H$3+$BC660*'Norm-coeff'!$I$3+$BD660*'Norm-coeff'!$J$3+$BE660*'Norm-coeff'!$K$3+$BF660*'Norm-coeff'!$L$3+$BG660*'Norm-coeff'!$M$3+$BH660*'Norm-coeff'!$N$3+$BI660*'Norm-coeff'!$O$3</f>
        <v>3.15319116612705</v>
      </c>
      <c r="BQ660" s="54">
        <f>'Norm-coeff'!$C$4+$AX660*'Norm-coeff'!$D$4+$AY660*'Norm-coeff'!$E$4+$AZ660*'Norm-coeff'!$F$4+$BA660*'Norm-coeff'!$G$4+$BB660*'Norm-coeff'!$H$4+$BC660*'Norm-coeff'!$I$4+$BD660*'Norm-coeff'!$J$4+$BE660*'Norm-coeff'!$K$4+$BF660*'Norm-coeff'!$L$4+$BG660*'Norm-coeff'!$M$4+$BH660*'Norm-coeff'!$N$4+$BI660*'Norm-coeff'!$O$4</f>
        <v>1.42115649462768</v>
      </c>
      <c r="BR660" s="54">
        <f>'Norm-coeff'!$C$5+$AX660*'Norm-coeff'!$D$5+$AY660*'Norm-coeff'!$E$5+$AZ660*'Norm-coeff'!$F$5+$BA660*'Norm-coeff'!$G$5+$BB660*'Norm-coeff'!$H$5+$BC660*'Norm-coeff'!$I$5+$BD660*'Norm-coeff'!$J$5+$BE660*'Norm-coeff'!$K$5+$BF660*'Norm-coeff'!$L$5+$BG660*'Norm-coeff'!$M$5+$BH660*'Norm-coeff'!$N$5+$BI660*'Norm-coeff'!$O$5</f>
        <v>1.0553329241296201</v>
      </c>
      <c r="BS660" s="54">
        <f>'Norm-coeff'!$C$6+$AX660*'Norm-coeff'!$D$6+$AY660*'Norm-coeff'!$E$6+$AZ660*'Norm-coeff'!$F$6+$BA660*'Norm-coeff'!$G$6+$BB660*'Norm-coeff'!$H$6+$BC660*'Norm-coeff'!$I$6+$BD660*'Norm-coeff'!$J$6+$BE660*'Norm-coeff'!$K$6+$BF660*'Norm-coeff'!$L$6+$BG660*'Norm-coeff'!$M$6+$BH660*'Norm-coeff'!$N$6+$BI660*'Norm-coeff'!$O$6</f>
        <v>-1.48700885495103E-2</v>
      </c>
      <c r="BT660" s="54">
        <f>'Norm-coeff'!$C$7+$AX660*'Norm-coeff'!$D$7+$AY660*'Norm-coeff'!$E$7+$AZ660*'Norm-coeff'!$F$7+$BA660*'Norm-coeff'!$G$7+$BB660*'Norm-coeff'!$H$7+$BC660*'Norm-coeff'!$I$7+$BD660*'Norm-coeff'!$J$7+$BE660*'Norm-coeff'!$K$7+$BF660*'Norm-coeff'!$L$7+$BG660*'Norm-coeff'!$M$7+$BH660*'Norm-coeff'!$N$7+$BI660*'Norm-coeff'!$O$7</f>
        <v>2.0907583608832998</v>
      </c>
      <c r="BU660" s="54">
        <f>'Norm-coeff'!$C$8+$AX660*'Norm-coeff'!$D$8+$AY660*'Norm-coeff'!$E$8+$AZ660*'Norm-coeff'!$F$8+$BA660*'Norm-coeff'!$G$8+$BB660*'Norm-coeff'!$H$8+$BC660*'Norm-coeff'!$I$8+$BD660*'Norm-coeff'!$J$8+$BE660*'Norm-coeff'!$K$8+$BF660*'Norm-coeff'!$L$8+$BG660*'Norm-coeff'!$M$8+$BH660*'Norm-coeff'!$N$8+$BI660*'Norm-coeff'!$O$8</f>
        <v>0.65894159836244504</v>
      </c>
      <c r="BV660" s="54">
        <f>'Norm-coeff'!$C$9+$AX660*'Norm-coeff'!$D$9+$AY660*'Norm-coeff'!$E$9+$AZ660*'Norm-coeff'!$F$9+$BA660*'Norm-coeff'!$G$9+$BB660*'Norm-coeff'!$H$9+$BC660*'Norm-coeff'!$I$9+$BD660*'Norm-coeff'!$J$9+$BE660*'Norm-coeff'!$K$9+$BF660*'Norm-coeff'!$L$9+$BG660*'Norm-coeff'!$M$9+$BH660*'Norm-coeff'!$N$9+$BI660*'Norm-coeff'!$O$9</f>
        <v>1.48961085014701</v>
      </c>
      <c r="BW660" s="54">
        <f>'Norm-coeff'!$C$10+$AX660*'Norm-coeff'!$D$10+$AY660*'Norm-coeff'!$E$10+$AZ660*'Norm-coeff'!$F$10+$BA660*'Norm-coeff'!$G$10+$BB660*'Norm-coeff'!$H$10+$BC660*'Norm-coeff'!$I$10+$BD660*'Norm-coeff'!$J$10+$BE660*'Norm-coeff'!$K$10+$BF660*'Norm-coeff'!$L$10+$BG660*'Norm-coeff'!$M$10+$BH660*'Norm-coeff'!$N$10+$BI660*'Norm-coeff'!$O$10</f>
        <v>1.42058735749591</v>
      </c>
      <c r="BX660" s="54">
        <f>'Norm-coeff'!$C$11+$AX660*'Norm-coeff'!$D$11+$AY660*'Norm-coeff'!$E$11+$AZ660*'Norm-coeff'!$F$11+$BA660*'Norm-coeff'!$G$11+$BB660*'Norm-coeff'!$H$11+$BC660*'Norm-coeff'!$I$11+$BD660*'Norm-coeff'!$J$11+$BE660*'Norm-coeff'!$K$11+$BF660*'Norm-coeff'!$L$11+$BG660*'Norm-coeff'!$M$11+$BH660*'Norm-coeff'!$N$11+$BI660*'Norm-coeff'!$O$11</f>
        <v>0.221233014421479</v>
      </c>
      <c r="BY660" s="54">
        <f>'Norm-coeff'!$C$12+$AX660*'Norm-coeff'!$D$12+$AY660*'Norm-coeff'!$E$12+$AZ660*'Norm-coeff'!$F$12+$BA660*'Norm-coeff'!$G$12+$BB660*'Norm-coeff'!$H$12+$BC660*'Norm-coeff'!$I$12+$BD660*'Norm-coeff'!$J$12+$BE660*'Norm-coeff'!$K$12+$BF660*'Norm-coeff'!$L$12+$BG660*'Norm-coeff'!$M$12+$BH660*'Norm-coeff'!$N$12+$BI660*'Norm-coeff'!$O$12</f>
        <v>0.283527502056037</v>
      </c>
      <c r="BZ660" s="54">
        <f>'Norm-coeff'!$C$13+$AX660*'Norm-coeff'!$D$13+$AY660*'Norm-coeff'!$E$13+$AZ660*'Norm-coeff'!$F$13+$BA660*'Norm-coeff'!$G$13+$BB660*'Norm-coeff'!$H$13+$BC660*'Norm-coeff'!$I$13+$BD660*'Norm-coeff'!$J$13+$BE660*'Norm-coeff'!$K$13+$BF660*'Norm-coeff'!$L$13+$BG660*'Norm-coeff'!$M$13+$BH660*'Norm-coeff'!$N$13+$BI660*'Norm-coeff'!$O$13</f>
        <v>-4.1864930554451202E-2</v>
      </c>
      <c r="CA660" s="54">
        <f>'Norm-coeff'!$C$14+$AX660*'Norm-coeff'!$D$14+$AY660*'Norm-coeff'!$E$14+$AZ660*'Norm-coeff'!$F$14+$BA660*'Norm-coeff'!$G$14+$BB660*'Norm-coeff'!$H$14+$BC660*'Norm-coeff'!$I$14+$BD660*'Norm-coeff'!$J$14+$BE660*'Norm-coeff'!$K$14+$BF660*'Norm-coeff'!$L$14+$BG660*'Norm-coeff'!$M$14+$BH660*'Norm-coeff'!$N$14+$BI660*'Norm-coeff'!$O$14</f>
        <v>4.2526983164477103</v>
      </c>
      <c r="CC660" s="54">
        <f t="shared" si="2048"/>
        <v>0</v>
      </c>
      <c r="CG660" s="54">
        <f t="shared" si="1924"/>
        <v>0</v>
      </c>
      <c r="CH660" s="54">
        <f t="shared" si="1902"/>
        <v>0</v>
      </c>
      <c r="CI660" s="54">
        <f t="shared" si="1925"/>
        <v>0</v>
      </c>
      <c r="CJ660" s="56">
        <f t="shared" si="1926"/>
        <v>0</v>
      </c>
      <c r="CK660" s="54">
        <f t="shared" si="1927"/>
        <v>0</v>
      </c>
      <c r="CL660" s="54">
        <f t="shared" si="1928"/>
        <v>0</v>
      </c>
      <c r="CM660" s="54">
        <f t="shared" si="1929"/>
        <v>0</v>
      </c>
      <c r="CN660" s="54">
        <f t="shared" si="1930"/>
        <v>0</v>
      </c>
      <c r="CO660" s="54">
        <f t="shared" si="1931"/>
        <v>0</v>
      </c>
      <c r="CP660" s="54">
        <f t="shared" si="1932"/>
        <v>0</v>
      </c>
      <c r="CQ660" s="54">
        <f t="shared" si="1933"/>
        <v>0</v>
      </c>
      <c r="CR660" s="54">
        <f t="shared" si="1934"/>
        <v>0</v>
      </c>
      <c r="CS660" s="54">
        <f t="shared" si="1935"/>
        <v>0</v>
      </c>
      <c r="CU660" s="54">
        <f t="shared" si="1936"/>
        <v>0</v>
      </c>
      <c r="CV660" s="54">
        <f t="shared" si="1937"/>
        <v>0</v>
      </c>
      <c r="CW660" s="54">
        <f t="shared" si="1938"/>
        <v>0</v>
      </c>
      <c r="CX660" s="54">
        <f t="shared" si="1939"/>
        <v>0</v>
      </c>
      <c r="CZ660" s="54">
        <f t="shared" si="1940"/>
        <v>0</v>
      </c>
      <c r="DA660" s="54">
        <f t="shared" si="1941"/>
        <v>0</v>
      </c>
      <c r="DB660" s="54">
        <f t="shared" si="1942"/>
        <v>0</v>
      </c>
      <c r="DC660" s="54">
        <f t="shared" si="1943"/>
        <v>0</v>
      </c>
      <c r="DD660" s="54">
        <f t="shared" si="1944"/>
        <v>0</v>
      </c>
      <c r="DE660" s="54">
        <f t="shared" si="1945"/>
        <v>0</v>
      </c>
      <c r="DF660" s="54">
        <f t="shared" si="1946"/>
        <v>0</v>
      </c>
      <c r="DG660" s="54">
        <f t="shared" si="1947"/>
        <v>2</v>
      </c>
      <c r="DH660" s="71">
        <f t="shared" si="1948"/>
        <v>0</v>
      </c>
      <c r="DI660" s="71">
        <f t="shared" si="1949"/>
        <v>0</v>
      </c>
      <c r="DJ660" s="54">
        <f t="shared" si="1950"/>
        <v>0</v>
      </c>
      <c r="DK660" s="54">
        <f t="shared" si="1951"/>
        <v>2</v>
      </c>
      <c r="DL660" s="4">
        <f t="shared" si="1876"/>
        <v>0</v>
      </c>
      <c r="DM660" s="3">
        <f t="shared" si="1952"/>
        <v>0</v>
      </c>
      <c r="DN660" s="3">
        <f t="shared" si="1953"/>
        <v>0</v>
      </c>
      <c r="DO660" s="4" t="e">
        <f t="shared" si="1954"/>
        <v>#DIV/0!</v>
      </c>
      <c r="DP660" s="57"/>
      <c r="DQ660" s="57"/>
      <c r="DR660" s="56">
        <f t="shared" si="1877"/>
        <v>2</v>
      </c>
      <c r="DS660" s="56">
        <f t="shared" si="1878"/>
        <v>0</v>
      </c>
      <c r="DT660" s="38">
        <f t="shared" si="1879"/>
        <v>0</v>
      </c>
      <c r="DU660" s="38">
        <f t="shared" si="1955"/>
        <v>2</v>
      </c>
      <c r="DV660" s="38">
        <f t="shared" si="1880"/>
        <v>0</v>
      </c>
      <c r="DW660" s="39">
        <f t="shared" si="1881"/>
        <v>0</v>
      </c>
      <c r="DX660" s="39">
        <f t="shared" si="1882"/>
        <v>0</v>
      </c>
      <c r="DY660" s="39">
        <f t="shared" si="1883"/>
        <v>0</v>
      </c>
      <c r="DZ660" s="39">
        <f t="shared" si="1884"/>
        <v>0</v>
      </c>
      <c r="EA660" s="39">
        <f t="shared" si="1885"/>
        <v>0</v>
      </c>
      <c r="EB660" s="37" t="e">
        <f t="shared" si="1956"/>
        <v>#DIV/0!</v>
      </c>
      <c r="EC660" s="37" t="e">
        <f t="shared" si="1957"/>
        <v>#DIV/0!</v>
      </c>
      <c r="ED660" s="37" t="e">
        <f t="shared" si="1958"/>
        <v>#DIV/0!</v>
      </c>
      <c r="EE660" s="37" t="e">
        <f t="shared" si="1959"/>
        <v>#DIV/0!</v>
      </c>
      <c r="EF660" s="39" t="e">
        <f t="shared" si="1960"/>
        <v>#DIV/0!</v>
      </c>
      <c r="EG660" s="37" t="e">
        <f t="shared" si="1961"/>
        <v>#DIV/0!</v>
      </c>
      <c r="EH660" s="37" t="e">
        <f t="shared" si="1962"/>
        <v>#DIV/0!</v>
      </c>
      <c r="EI660" s="11" t="b">
        <f t="shared" si="1963"/>
        <v>1</v>
      </c>
      <c r="EJ660" s="11" t="b">
        <f t="shared" si="1964"/>
        <v>0</v>
      </c>
      <c r="EK660" s="39" t="e">
        <f t="shared" si="1965"/>
        <v>#DIV/0!</v>
      </c>
      <c r="EL660" s="39" t="e">
        <f t="shared" si="1966"/>
        <v>#DIV/0!</v>
      </c>
      <c r="EM660" s="39" t="e">
        <f t="shared" si="1967"/>
        <v>#DIV/0!</v>
      </c>
      <c r="EN660" s="39" t="e">
        <f t="shared" si="1968"/>
        <v>#DIV/0!</v>
      </c>
      <c r="EO660" s="39" t="e">
        <f t="shared" si="1969"/>
        <v>#DIV/0!</v>
      </c>
      <c r="EP660" s="39" t="e">
        <f t="shared" si="1970"/>
        <v>#DIV/0!</v>
      </c>
      <c r="EQ660" s="39" t="e">
        <f t="shared" si="1971"/>
        <v>#DIV/0!</v>
      </c>
      <c r="ER660" s="39" t="e">
        <f t="shared" si="1972"/>
        <v>#DIV/0!</v>
      </c>
      <c r="ES660" s="58" t="str">
        <f t="shared" si="1973"/>
        <v>(OH,F,Cl)-dominate amphibole</v>
      </c>
      <c r="ET660" s="58" t="e">
        <f t="shared" si="1974"/>
        <v>#N/A</v>
      </c>
      <c r="EU660" s="56">
        <f t="shared" si="1886"/>
        <v>0</v>
      </c>
      <c r="EV660" s="56">
        <f t="shared" si="1887"/>
        <v>0</v>
      </c>
      <c r="EW660" s="56">
        <f t="shared" si="1888"/>
        <v>0</v>
      </c>
      <c r="EX660" s="56">
        <f t="shared" si="1889"/>
        <v>0</v>
      </c>
      <c r="EY660" s="56">
        <f t="shared" si="1890"/>
        <v>0</v>
      </c>
      <c r="EZ660" s="56">
        <f t="shared" si="1891"/>
        <v>0</v>
      </c>
      <c r="FA660" s="39">
        <f t="shared" si="1892"/>
        <v>0</v>
      </c>
      <c r="FB660" s="39">
        <f t="shared" si="1893"/>
        <v>0</v>
      </c>
      <c r="FC660" s="54">
        <f t="shared" si="1894"/>
        <v>0</v>
      </c>
      <c r="FD660" s="54">
        <f t="shared" si="1895"/>
        <v>0</v>
      </c>
      <c r="FE660" s="39">
        <f t="shared" si="1896"/>
        <v>0</v>
      </c>
      <c r="FF660" s="54">
        <f t="shared" si="1897"/>
        <v>0</v>
      </c>
      <c r="FG660" s="39">
        <f t="shared" si="1898"/>
        <v>0</v>
      </c>
      <c r="FH660" s="39">
        <f t="shared" si="1975"/>
        <v>0</v>
      </c>
      <c r="FI660" s="39">
        <f t="shared" si="1976"/>
        <v>0</v>
      </c>
      <c r="FJ660" s="39">
        <f t="shared" si="1977"/>
        <v>0</v>
      </c>
      <c r="FK660" s="39" t="e">
        <f t="shared" si="1978"/>
        <v>#DIV/0!</v>
      </c>
      <c r="FL660" s="39" t="e">
        <f t="shared" si="1979"/>
        <v>#DIV/0!</v>
      </c>
      <c r="FM660" s="39" t="e">
        <f t="shared" si="1980"/>
        <v>#DIV/0!</v>
      </c>
      <c r="FN660" s="39">
        <f t="shared" si="1981"/>
        <v>1</v>
      </c>
      <c r="FO660" s="39">
        <f t="shared" si="1899"/>
        <v>0</v>
      </c>
      <c r="FP660" s="39">
        <f t="shared" si="1900"/>
        <v>0</v>
      </c>
      <c r="FQ660" s="39">
        <f t="shared" si="1901"/>
        <v>0</v>
      </c>
      <c r="FR660" s="39">
        <f t="shared" si="1982"/>
        <v>0</v>
      </c>
      <c r="FS660" s="39">
        <f t="shared" si="1983"/>
        <v>0</v>
      </c>
      <c r="FU660" s="39" t="e">
        <f t="shared" si="1984"/>
        <v>#DIV/0!</v>
      </c>
      <c r="FV660" s="39" t="e">
        <f t="shared" si="1985"/>
        <v>#DIV/0!</v>
      </c>
      <c r="FW660" s="39" t="e">
        <f t="shared" si="1986"/>
        <v>#DIV/0!</v>
      </c>
      <c r="FY660" s="39" t="e">
        <f t="shared" si="1987"/>
        <v>#DIV/0!</v>
      </c>
      <c r="FZ660" s="39" t="e">
        <f t="shared" si="1988"/>
        <v>#DIV/0!</v>
      </c>
      <c r="GA660" s="39" t="e">
        <f t="shared" si="1989"/>
        <v>#DIV/0!</v>
      </c>
      <c r="GB660" s="39" t="e">
        <f t="shared" si="1990"/>
        <v>#DIV/0!</v>
      </c>
      <c r="GC660" s="39" t="e">
        <f t="shared" si="1991"/>
        <v>#DIV/0!</v>
      </c>
      <c r="GD660" s="39" t="e">
        <f t="shared" si="1992"/>
        <v>#DIV/0!</v>
      </c>
      <c r="GE660" s="39" t="e">
        <f t="shared" si="1993"/>
        <v>#DIV/0!</v>
      </c>
      <c r="GF660" s="39" t="e">
        <f t="shared" si="1994"/>
        <v>#DIV/0!</v>
      </c>
      <c r="GG660" s="39" t="e">
        <f t="shared" si="1995"/>
        <v>#DIV/0!</v>
      </c>
      <c r="GH660" s="39" t="e">
        <f t="shared" si="1996"/>
        <v>#DIV/0!</v>
      </c>
      <c r="GI660" s="39"/>
      <c r="GJ660" s="39" t="e">
        <f t="shared" si="1997"/>
        <v>#DIV/0!</v>
      </c>
      <c r="GK660" s="39" t="e">
        <f t="shared" si="1998"/>
        <v>#DIV/0!</v>
      </c>
      <c r="GL660" s="39" t="e">
        <f t="shared" si="1999"/>
        <v>#DIV/0!</v>
      </c>
      <c r="GM660" s="39" t="e">
        <f t="shared" si="2000"/>
        <v>#DIV/0!</v>
      </c>
      <c r="GN660" s="39" t="e">
        <f t="shared" si="2001"/>
        <v>#DIV/0!</v>
      </c>
      <c r="GO660" s="57"/>
      <c r="GP660" s="57" t="e">
        <f t="shared" si="2002"/>
        <v>#DIV/0!</v>
      </c>
      <c r="GQ660" s="59" t="e">
        <f t="shared" si="2003"/>
        <v>#DIV/0!</v>
      </c>
      <c r="GR660" s="41" t="e">
        <f t="shared" si="2004"/>
        <v>#DIV/0!</v>
      </c>
      <c r="GS660" s="57" t="e">
        <f t="shared" si="2005"/>
        <v>#DIV/0!</v>
      </c>
      <c r="GT660" s="57" t="e">
        <f t="shared" si="2006"/>
        <v>#DIV/0!</v>
      </c>
      <c r="GU660" s="57" t="e">
        <f t="shared" si="2007"/>
        <v>#DIV/0!</v>
      </c>
      <c r="GV660" s="57"/>
      <c r="GW660" s="42" t="e">
        <f t="shared" si="2008"/>
        <v>#DIV/0!</v>
      </c>
      <c r="GX660" s="42" t="e">
        <f t="shared" si="2009"/>
        <v>#DIV/0!</v>
      </c>
      <c r="GY660" s="42" t="e">
        <f t="shared" si="2010"/>
        <v>#DIV/0!</v>
      </c>
      <c r="GZ660" s="57"/>
      <c r="HA660" s="2" t="e">
        <f t="shared" si="2011"/>
        <v>#DIV/0!</v>
      </c>
      <c r="HB660" s="2" t="e">
        <f t="shared" si="2012"/>
        <v>#DIV/0!</v>
      </c>
      <c r="HC660" s="2" t="e">
        <f t="shared" si="2013"/>
        <v>#DIV/0!</v>
      </c>
      <c r="HD660" s="2" t="e">
        <f t="shared" si="2014"/>
        <v>#DIV/0!</v>
      </c>
      <c r="HE660" s="2" t="e">
        <f t="shared" si="2015"/>
        <v>#DIV/0!</v>
      </c>
      <c r="HF660" s="2" t="e">
        <f t="shared" si="2016"/>
        <v>#DIV/0!</v>
      </c>
      <c r="HG660" s="2" t="e">
        <f t="shared" si="2017"/>
        <v>#DIV/0!</v>
      </c>
      <c r="HH660" s="2" t="e">
        <f t="shared" si="2018"/>
        <v>#DIV/0!</v>
      </c>
      <c r="HI660" s="2" t="e">
        <f t="shared" si="2019"/>
        <v>#DIV/0!</v>
      </c>
      <c r="HJ660" s="11" t="e">
        <f t="shared" si="2020"/>
        <v>#DIV/0!</v>
      </c>
      <c r="HK660" s="60" t="e">
        <f t="shared" si="2021"/>
        <v>#DIV/0!</v>
      </c>
      <c r="HL660" s="57"/>
      <c r="HM660" s="57" t="e">
        <f t="shared" si="2022"/>
        <v>#DIV/0!</v>
      </c>
      <c r="HN660" s="57" t="e">
        <f t="shared" si="2023"/>
        <v>#DIV/0!</v>
      </c>
      <c r="HO660" s="57" t="e">
        <f t="shared" si="2024"/>
        <v>#DIV/0!</v>
      </c>
      <c r="HP660" s="57" t="e">
        <f t="shared" si="2025"/>
        <v>#DIV/0!</v>
      </c>
      <c r="HQ660" s="57" t="e">
        <f t="shared" si="2026"/>
        <v>#DIV/0!</v>
      </c>
      <c r="HR660" s="57"/>
      <c r="HS660" s="57" t="e">
        <f t="shared" si="2027"/>
        <v>#DIV/0!</v>
      </c>
      <c r="HT660" s="57" t="e">
        <f t="shared" si="2028"/>
        <v>#DIV/0!</v>
      </c>
      <c r="HU660" s="57" t="e">
        <f t="shared" si="2029"/>
        <v>#DIV/0!</v>
      </c>
      <c r="HV660" s="57" t="e">
        <f t="shared" si="2030"/>
        <v>#DIV/0!</v>
      </c>
      <c r="HW660" s="57" t="e">
        <f t="shared" si="2031"/>
        <v>#DIV/0!</v>
      </c>
      <c r="HX660" s="57"/>
      <c r="HY660" s="57" t="e">
        <f t="shared" si="2032"/>
        <v>#DIV/0!</v>
      </c>
      <c r="HZ660" s="57" t="e">
        <f t="shared" si="2033"/>
        <v>#DIV/0!</v>
      </c>
      <c r="IA660" s="57"/>
      <c r="IB660" s="61">
        <f t="shared" si="2034"/>
        <v>0</v>
      </c>
      <c r="IC660" s="57" t="str">
        <f t="shared" si="2035"/>
        <v/>
      </c>
      <c r="ID660" s="42"/>
      <c r="IE660" s="2" t="str">
        <f t="shared" si="2036"/>
        <v/>
      </c>
      <c r="IF660" s="60" t="e">
        <f t="shared" si="2037"/>
        <v>#DIV/0!</v>
      </c>
      <c r="IG660" s="60" t="str">
        <f t="shared" si="2038"/>
        <v/>
      </c>
      <c r="IH660" s="60" t="str">
        <f t="shared" si="2039"/>
        <v>zinco-</v>
      </c>
      <c r="II660" s="60" t="str">
        <f t="shared" si="2040"/>
        <v>mangano-</v>
      </c>
      <c r="IJ660" s="60" t="e">
        <f t="shared" si="2041"/>
        <v>#DIV/0!</v>
      </c>
      <c r="IK660" s="60" t="e">
        <f t="shared" si="2042"/>
        <v>#DIV/0!</v>
      </c>
      <c r="IL660" s="60" t="e">
        <f t="shared" si="2043"/>
        <v>#DIV/0!</v>
      </c>
      <c r="IM660" s="60" t="e">
        <f t="shared" si="2044"/>
        <v>#DIV/0!</v>
      </c>
      <c r="IN660" s="60" t="str">
        <f t="shared" si="2045"/>
        <v/>
      </c>
      <c r="IO660" s="60" t="str">
        <f t="shared" si="2046"/>
        <v/>
      </c>
      <c r="IP660" s="57"/>
      <c r="IQ660" s="57" t="str">
        <f t="shared" si="2047"/>
        <v>ERROR!!</v>
      </c>
    </row>
    <row r="661" spans="24:251">
      <c r="X661" s="29">
        <f t="shared" si="1903"/>
        <v>0</v>
      </c>
      <c r="Y661" s="29">
        <f t="shared" si="1904"/>
        <v>0</v>
      </c>
      <c r="Z661" s="29" t="e">
        <f t="shared" si="1905"/>
        <v>#DIV/0!</v>
      </c>
      <c r="AA661" s="29" t="e">
        <f t="shared" si="1906"/>
        <v>#DIV/0!</v>
      </c>
      <c r="AB661" s="29" t="e">
        <f t="shared" si="1907"/>
        <v>#DIV/0!</v>
      </c>
      <c r="AC661" s="29" t="e">
        <f t="shared" si="1908"/>
        <v>#DIV/0!</v>
      </c>
      <c r="AF661" s="23">
        <v>60.084299999999999</v>
      </c>
      <c r="AG661" s="23">
        <v>79.878799999999998</v>
      </c>
      <c r="AH661" s="23">
        <v>101.96120000000001</v>
      </c>
      <c r="AI661" s="23">
        <v>151.99039999999999</v>
      </c>
      <c r="AJ661" s="23">
        <v>159.69</v>
      </c>
      <c r="AK661" s="23">
        <v>71.846400000000003</v>
      </c>
      <c r="AL661" s="23">
        <v>70.9375</v>
      </c>
      <c r="AM661" s="23">
        <v>40.304400000000001</v>
      </c>
      <c r="AN661" s="23">
        <v>56.077399999999997</v>
      </c>
      <c r="AO661" s="23">
        <v>61.978999999999999</v>
      </c>
      <c r="AP661" s="23">
        <v>94.195999999999998</v>
      </c>
      <c r="AQ661" s="23">
        <v>18.998000000000001</v>
      </c>
      <c r="AR661" s="23">
        <v>35.450000000000003</v>
      </c>
      <c r="AS661" s="23">
        <v>29.88</v>
      </c>
      <c r="AT661" s="23">
        <v>74.691999999999993</v>
      </c>
      <c r="AU661" s="23">
        <v>81.39</v>
      </c>
      <c r="AX661" s="54">
        <f t="shared" si="1909"/>
        <v>0</v>
      </c>
      <c r="AY661" s="54">
        <f t="shared" si="1910"/>
        <v>0</v>
      </c>
      <c r="AZ661" s="54">
        <f t="shared" si="1911"/>
        <v>0</v>
      </c>
      <c r="BA661" s="54">
        <f t="shared" si="1912"/>
        <v>0</v>
      </c>
      <c r="BB661" s="54">
        <f t="shared" si="1913"/>
        <v>0</v>
      </c>
      <c r="BC661" s="54">
        <f t="shared" si="1914"/>
        <v>0</v>
      </c>
      <c r="BD661" s="54">
        <f t="shared" si="1915"/>
        <v>0</v>
      </c>
      <c r="BE661" s="54">
        <f t="shared" si="1916"/>
        <v>0</v>
      </c>
      <c r="BF661" s="54">
        <f t="shared" si="1917"/>
        <v>0</v>
      </c>
      <c r="BG661" s="54">
        <f t="shared" si="1918"/>
        <v>0</v>
      </c>
      <c r="BH661" s="54">
        <f t="shared" si="1919"/>
        <v>0</v>
      </c>
      <c r="BI661" s="54">
        <f t="shared" si="1920"/>
        <v>0</v>
      </c>
      <c r="BJ661" s="54">
        <f t="shared" si="1921"/>
        <v>0</v>
      </c>
      <c r="BK661" s="54">
        <f t="shared" si="1922"/>
        <v>0</v>
      </c>
      <c r="BL661" s="54">
        <f t="shared" si="1923"/>
        <v>0</v>
      </c>
      <c r="BM661" s="42"/>
      <c r="BO661" s="54">
        <f>'Norm-coeff'!$C$2+$AX661*'Norm-coeff'!$D$2+$AY661*'Norm-coeff'!$E$2+$AZ661*'Norm-coeff'!$F$2+$BA661*'Norm-coeff'!$G$2+$BB661*'Norm-coeff'!$H$2+$BC661*'Norm-coeff'!$I$2+$BD661*'Norm-coeff'!$J$2+$BE661*'Norm-coeff'!$K$2+$BF661*'Norm-coeff'!$L$2+$BG661*'Norm-coeff'!$M$2+$BH661*'Norm-coeff'!$N$2+$BI661*'Norm-coeff'!$O$2</f>
        <v>5.4045421474420303</v>
      </c>
      <c r="BP661" s="54">
        <f>'Norm-coeff'!$C$3+$AX661*'Norm-coeff'!$D$3+$AY661*'Norm-coeff'!$E$3+$AZ661*'Norm-coeff'!$F$3+$BA661*'Norm-coeff'!$G$3+$BB661*'Norm-coeff'!$H$3+$BC661*'Norm-coeff'!$I$3+$BD661*'Norm-coeff'!$J$3+$BE661*'Norm-coeff'!$K$3+$BF661*'Norm-coeff'!$L$3+$BG661*'Norm-coeff'!$M$3+$BH661*'Norm-coeff'!$N$3+$BI661*'Norm-coeff'!$O$3</f>
        <v>3.15319116612705</v>
      </c>
      <c r="BQ661" s="54">
        <f>'Norm-coeff'!$C$4+$AX661*'Norm-coeff'!$D$4+$AY661*'Norm-coeff'!$E$4+$AZ661*'Norm-coeff'!$F$4+$BA661*'Norm-coeff'!$G$4+$BB661*'Norm-coeff'!$H$4+$BC661*'Norm-coeff'!$I$4+$BD661*'Norm-coeff'!$J$4+$BE661*'Norm-coeff'!$K$4+$BF661*'Norm-coeff'!$L$4+$BG661*'Norm-coeff'!$M$4+$BH661*'Norm-coeff'!$N$4+$BI661*'Norm-coeff'!$O$4</f>
        <v>1.42115649462768</v>
      </c>
      <c r="BR661" s="54">
        <f>'Norm-coeff'!$C$5+$AX661*'Norm-coeff'!$D$5+$AY661*'Norm-coeff'!$E$5+$AZ661*'Norm-coeff'!$F$5+$BA661*'Norm-coeff'!$G$5+$BB661*'Norm-coeff'!$H$5+$BC661*'Norm-coeff'!$I$5+$BD661*'Norm-coeff'!$J$5+$BE661*'Norm-coeff'!$K$5+$BF661*'Norm-coeff'!$L$5+$BG661*'Norm-coeff'!$M$5+$BH661*'Norm-coeff'!$N$5+$BI661*'Norm-coeff'!$O$5</f>
        <v>1.0553329241296201</v>
      </c>
      <c r="BS661" s="54">
        <f>'Norm-coeff'!$C$6+$AX661*'Norm-coeff'!$D$6+$AY661*'Norm-coeff'!$E$6+$AZ661*'Norm-coeff'!$F$6+$BA661*'Norm-coeff'!$G$6+$BB661*'Norm-coeff'!$H$6+$BC661*'Norm-coeff'!$I$6+$BD661*'Norm-coeff'!$J$6+$BE661*'Norm-coeff'!$K$6+$BF661*'Norm-coeff'!$L$6+$BG661*'Norm-coeff'!$M$6+$BH661*'Norm-coeff'!$N$6+$BI661*'Norm-coeff'!$O$6</f>
        <v>-1.48700885495103E-2</v>
      </c>
      <c r="BT661" s="54">
        <f>'Norm-coeff'!$C$7+$AX661*'Norm-coeff'!$D$7+$AY661*'Norm-coeff'!$E$7+$AZ661*'Norm-coeff'!$F$7+$BA661*'Norm-coeff'!$G$7+$BB661*'Norm-coeff'!$H$7+$BC661*'Norm-coeff'!$I$7+$BD661*'Norm-coeff'!$J$7+$BE661*'Norm-coeff'!$K$7+$BF661*'Norm-coeff'!$L$7+$BG661*'Norm-coeff'!$M$7+$BH661*'Norm-coeff'!$N$7+$BI661*'Norm-coeff'!$O$7</f>
        <v>2.0907583608832998</v>
      </c>
      <c r="BU661" s="54">
        <f>'Norm-coeff'!$C$8+$AX661*'Norm-coeff'!$D$8+$AY661*'Norm-coeff'!$E$8+$AZ661*'Norm-coeff'!$F$8+$BA661*'Norm-coeff'!$G$8+$BB661*'Norm-coeff'!$H$8+$BC661*'Norm-coeff'!$I$8+$BD661*'Norm-coeff'!$J$8+$BE661*'Norm-coeff'!$K$8+$BF661*'Norm-coeff'!$L$8+$BG661*'Norm-coeff'!$M$8+$BH661*'Norm-coeff'!$N$8+$BI661*'Norm-coeff'!$O$8</f>
        <v>0.65894159836244504</v>
      </c>
      <c r="BV661" s="54">
        <f>'Norm-coeff'!$C$9+$AX661*'Norm-coeff'!$D$9+$AY661*'Norm-coeff'!$E$9+$AZ661*'Norm-coeff'!$F$9+$BA661*'Norm-coeff'!$G$9+$BB661*'Norm-coeff'!$H$9+$BC661*'Norm-coeff'!$I$9+$BD661*'Norm-coeff'!$J$9+$BE661*'Norm-coeff'!$K$9+$BF661*'Norm-coeff'!$L$9+$BG661*'Norm-coeff'!$M$9+$BH661*'Norm-coeff'!$N$9+$BI661*'Norm-coeff'!$O$9</f>
        <v>1.48961085014701</v>
      </c>
      <c r="BW661" s="54">
        <f>'Norm-coeff'!$C$10+$AX661*'Norm-coeff'!$D$10+$AY661*'Norm-coeff'!$E$10+$AZ661*'Norm-coeff'!$F$10+$BA661*'Norm-coeff'!$G$10+$BB661*'Norm-coeff'!$H$10+$BC661*'Norm-coeff'!$I$10+$BD661*'Norm-coeff'!$J$10+$BE661*'Norm-coeff'!$K$10+$BF661*'Norm-coeff'!$L$10+$BG661*'Norm-coeff'!$M$10+$BH661*'Norm-coeff'!$N$10+$BI661*'Norm-coeff'!$O$10</f>
        <v>1.42058735749591</v>
      </c>
      <c r="BX661" s="54">
        <f>'Norm-coeff'!$C$11+$AX661*'Norm-coeff'!$D$11+$AY661*'Norm-coeff'!$E$11+$AZ661*'Norm-coeff'!$F$11+$BA661*'Norm-coeff'!$G$11+$BB661*'Norm-coeff'!$H$11+$BC661*'Norm-coeff'!$I$11+$BD661*'Norm-coeff'!$J$11+$BE661*'Norm-coeff'!$K$11+$BF661*'Norm-coeff'!$L$11+$BG661*'Norm-coeff'!$M$11+$BH661*'Norm-coeff'!$N$11+$BI661*'Norm-coeff'!$O$11</f>
        <v>0.221233014421479</v>
      </c>
      <c r="BY661" s="54">
        <f>'Norm-coeff'!$C$12+$AX661*'Norm-coeff'!$D$12+$AY661*'Norm-coeff'!$E$12+$AZ661*'Norm-coeff'!$F$12+$BA661*'Norm-coeff'!$G$12+$BB661*'Norm-coeff'!$H$12+$BC661*'Norm-coeff'!$I$12+$BD661*'Norm-coeff'!$J$12+$BE661*'Norm-coeff'!$K$12+$BF661*'Norm-coeff'!$L$12+$BG661*'Norm-coeff'!$M$12+$BH661*'Norm-coeff'!$N$12+$BI661*'Norm-coeff'!$O$12</f>
        <v>0.283527502056037</v>
      </c>
      <c r="BZ661" s="54">
        <f>'Norm-coeff'!$C$13+$AX661*'Norm-coeff'!$D$13+$AY661*'Norm-coeff'!$E$13+$AZ661*'Norm-coeff'!$F$13+$BA661*'Norm-coeff'!$G$13+$BB661*'Norm-coeff'!$H$13+$BC661*'Norm-coeff'!$I$13+$BD661*'Norm-coeff'!$J$13+$BE661*'Norm-coeff'!$K$13+$BF661*'Norm-coeff'!$L$13+$BG661*'Norm-coeff'!$M$13+$BH661*'Norm-coeff'!$N$13+$BI661*'Norm-coeff'!$O$13</f>
        <v>-4.1864930554451202E-2</v>
      </c>
      <c r="CA661" s="54">
        <f>'Norm-coeff'!$C$14+$AX661*'Norm-coeff'!$D$14+$AY661*'Norm-coeff'!$E$14+$AZ661*'Norm-coeff'!$F$14+$BA661*'Norm-coeff'!$G$14+$BB661*'Norm-coeff'!$H$14+$BC661*'Norm-coeff'!$I$14+$BD661*'Norm-coeff'!$J$14+$BE661*'Norm-coeff'!$K$14+$BF661*'Norm-coeff'!$L$14+$BG661*'Norm-coeff'!$M$14+$BH661*'Norm-coeff'!$N$14+$BI661*'Norm-coeff'!$O$14</f>
        <v>4.2526983164477103</v>
      </c>
      <c r="CC661" s="54">
        <f t="shared" si="2048"/>
        <v>0</v>
      </c>
      <c r="CG661" s="54">
        <f t="shared" si="1924"/>
        <v>0</v>
      </c>
      <c r="CH661" s="54">
        <f t="shared" si="1902"/>
        <v>0</v>
      </c>
      <c r="CI661" s="54">
        <f t="shared" si="1925"/>
        <v>0</v>
      </c>
      <c r="CJ661" s="56">
        <f t="shared" si="1926"/>
        <v>0</v>
      </c>
      <c r="CK661" s="54">
        <f t="shared" si="1927"/>
        <v>0</v>
      </c>
      <c r="CL661" s="54">
        <f t="shared" si="1928"/>
        <v>0</v>
      </c>
      <c r="CM661" s="54">
        <f t="shared" si="1929"/>
        <v>0</v>
      </c>
      <c r="CN661" s="54">
        <f t="shared" si="1930"/>
        <v>0</v>
      </c>
      <c r="CO661" s="54">
        <f t="shared" si="1931"/>
        <v>0</v>
      </c>
      <c r="CP661" s="54">
        <f t="shared" si="1932"/>
        <v>0</v>
      </c>
      <c r="CQ661" s="54">
        <f t="shared" si="1933"/>
        <v>0</v>
      </c>
      <c r="CR661" s="54">
        <f t="shared" si="1934"/>
        <v>0</v>
      </c>
      <c r="CS661" s="54">
        <f t="shared" si="1935"/>
        <v>0</v>
      </c>
      <c r="CU661" s="54">
        <f t="shared" si="1936"/>
        <v>0</v>
      </c>
      <c r="CV661" s="54">
        <f t="shared" si="1937"/>
        <v>0</v>
      </c>
      <c r="CW661" s="54">
        <f t="shared" si="1938"/>
        <v>0</v>
      </c>
      <c r="CX661" s="54">
        <f t="shared" si="1939"/>
        <v>0</v>
      </c>
      <c r="CZ661" s="54">
        <f t="shared" si="1940"/>
        <v>0</v>
      </c>
      <c r="DA661" s="54">
        <f t="shared" si="1941"/>
        <v>0</v>
      </c>
      <c r="DB661" s="54">
        <f t="shared" si="1942"/>
        <v>0</v>
      </c>
      <c r="DC661" s="54">
        <f t="shared" si="1943"/>
        <v>0</v>
      </c>
      <c r="DD661" s="54">
        <f t="shared" si="1944"/>
        <v>0</v>
      </c>
      <c r="DE661" s="54">
        <f t="shared" si="1945"/>
        <v>0</v>
      </c>
      <c r="DF661" s="54">
        <f t="shared" si="1946"/>
        <v>0</v>
      </c>
      <c r="DG661" s="54">
        <f t="shared" si="1947"/>
        <v>2</v>
      </c>
      <c r="DH661" s="71">
        <f t="shared" si="1948"/>
        <v>0</v>
      </c>
      <c r="DI661" s="71">
        <f t="shared" si="1949"/>
        <v>0</v>
      </c>
      <c r="DJ661" s="54">
        <f t="shared" si="1950"/>
        <v>0</v>
      </c>
      <c r="DK661" s="54">
        <f t="shared" si="1951"/>
        <v>2</v>
      </c>
      <c r="DL661" s="4">
        <f t="shared" si="1876"/>
        <v>0</v>
      </c>
      <c r="DM661" s="3">
        <f t="shared" si="1952"/>
        <v>0</v>
      </c>
      <c r="DN661" s="3">
        <f t="shared" si="1953"/>
        <v>0</v>
      </c>
      <c r="DO661" s="4" t="e">
        <f t="shared" si="1954"/>
        <v>#DIV/0!</v>
      </c>
      <c r="DP661" s="57"/>
      <c r="DQ661" s="57"/>
      <c r="DR661" s="56">
        <f t="shared" si="1877"/>
        <v>2</v>
      </c>
      <c r="DS661" s="56">
        <f t="shared" si="1878"/>
        <v>0</v>
      </c>
      <c r="DT661" s="38">
        <f t="shared" si="1879"/>
        <v>0</v>
      </c>
      <c r="DU661" s="38">
        <f t="shared" si="1955"/>
        <v>2</v>
      </c>
      <c r="DV661" s="38">
        <f t="shared" si="1880"/>
        <v>0</v>
      </c>
      <c r="DW661" s="39">
        <f t="shared" si="1881"/>
        <v>0</v>
      </c>
      <c r="DX661" s="39">
        <f t="shared" si="1882"/>
        <v>0</v>
      </c>
      <c r="DY661" s="39">
        <f t="shared" si="1883"/>
        <v>0</v>
      </c>
      <c r="DZ661" s="39">
        <f t="shared" si="1884"/>
        <v>0</v>
      </c>
      <c r="EA661" s="39">
        <f t="shared" si="1885"/>
        <v>0</v>
      </c>
      <c r="EB661" s="37" t="e">
        <f t="shared" si="1956"/>
        <v>#DIV/0!</v>
      </c>
      <c r="EC661" s="37" t="e">
        <f t="shared" si="1957"/>
        <v>#DIV/0!</v>
      </c>
      <c r="ED661" s="37" t="e">
        <f t="shared" si="1958"/>
        <v>#DIV/0!</v>
      </c>
      <c r="EE661" s="37" t="e">
        <f t="shared" si="1959"/>
        <v>#DIV/0!</v>
      </c>
      <c r="EF661" s="39" t="e">
        <f t="shared" si="1960"/>
        <v>#DIV/0!</v>
      </c>
      <c r="EG661" s="37" t="e">
        <f t="shared" si="1961"/>
        <v>#DIV/0!</v>
      </c>
      <c r="EH661" s="37" t="e">
        <f t="shared" si="1962"/>
        <v>#DIV/0!</v>
      </c>
      <c r="EI661" s="11" t="b">
        <f t="shared" si="1963"/>
        <v>1</v>
      </c>
      <c r="EJ661" s="11" t="b">
        <f t="shared" si="1964"/>
        <v>0</v>
      </c>
      <c r="EK661" s="39" t="e">
        <f t="shared" si="1965"/>
        <v>#DIV/0!</v>
      </c>
      <c r="EL661" s="39" t="e">
        <f t="shared" si="1966"/>
        <v>#DIV/0!</v>
      </c>
      <c r="EM661" s="39" t="e">
        <f t="shared" si="1967"/>
        <v>#DIV/0!</v>
      </c>
      <c r="EN661" s="39" t="e">
        <f t="shared" si="1968"/>
        <v>#DIV/0!</v>
      </c>
      <c r="EO661" s="39" t="e">
        <f t="shared" si="1969"/>
        <v>#DIV/0!</v>
      </c>
      <c r="EP661" s="39" t="e">
        <f t="shared" si="1970"/>
        <v>#DIV/0!</v>
      </c>
      <c r="EQ661" s="39" t="e">
        <f t="shared" si="1971"/>
        <v>#DIV/0!</v>
      </c>
      <c r="ER661" s="39" t="e">
        <f t="shared" si="1972"/>
        <v>#DIV/0!</v>
      </c>
      <c r="ES661" s="58" t="str">
        <f t="shared" si="1973"/>
        <v>(OH,F,Cl)-dominate amphibole</v>
      </c>
      <c r="ET661" s="58" t="e">
        <f t="shared" si="1974"/>
        <v>#N/A</v>
      </c>
      <c r="EU661" s="56">
        <f t="shared" si="1886"/>
        <v>0</v>
      </c>
      <c r="EV661" s="56">
        <f t="shared" si="1887"/>
        <v>0</v>
      </c>
      <c r="EW661" s="56">
        <f t="shared" si="1888"/>
        <v>0</v>
      </c>
      <c r="EX661" s="56">
        <f t="shared" si="1889"/>
        <v>0</v>
      </c>
      <c r="EY661" s="56">
        <f t="shared" si="1890"/>
        <v>0</v>
      </c>
      <c r="EZ661" s="56">
        <f t="shared" si="1891"/>
        <v>0</v>
      </c>
      <c r="FA661" s="39">
        <f t="shared" si="1892"/>
        <v>0</v>
      </c>
      <c r="FB661" s="39">
        <f t="shared" si="1893"/>
        <v>0</v>
      </c>
      <c r="FC661" s="54">
        <f t="shared" si="1894"/>
        <v>0</v>
      </c>
      <c r="FD661" s="54">
        <f t="shared" si="1895"/>
        <v>0</v>
      </c>
      <c r="FE661" s="39">
        <f t="shared" si="1896"/>
        <v>0</v>
      </c>
      <c r="FF661" s="54">
        <f t="shared" si="1897"/>
        <v>0</v>
      </c>
      <c r="FG661" s="39">
        <f t="shared" si="1898"/>
        <v>0</v>
      </c>
      <c r="FH661" s="39">
        <f t="shared" si="1975"/>
        <v>0</v>
      </c>
      <c r="FI661" s="39">
        <f t="shared" si="1976"/>
        <v>0</v>
      </c>
      <c r="FJ661" s="39">
        <f t="shared" si="1977"/>
        <v>0</v>
      </c>
      <c r="FK661" s="39" t="e">
        <f t="shared" si="1978"/>
        <v>#DIV/0!</v>
      </c>
      <c r="FL661" s="39" t="e">
        <f t="shared" si="1979"/>
        <v>#DIV/0!</v>
      </c>
      <c r="FM661" s="39" t="e">
        <f t="shared" si="1980"/>
        <v>#DIV/0!</v>
      </c>
      <c r="FN661" s="39">
        <f t="shared" si="1981"/>
        <v>1</v>
      </c>
      <c r="FO661" s="39">
        <f t="shared" si="1899"/>
        <v>0</v>
      </c>
      <c r="FP661" s="39">
        <f t="shared" si="1900"/>
        <v>0</v>
      </c>
      <c r="FQ661" s="39">
        <f t="shared" si="1901"/>
        <v>0</v>
      </c>
      <c r="FR661" s="39">
        <f t="shared" si="1982"/>
        <v>0</v>
      </c>
      <c r="FS661" s="39">
        <f t="shared" si="1983"/>
        <v>0</v>
      </c>
      <c r="FU661" s="39" t="e">
        <f t="shared" si="1984"/>
        <v>#DIV/0!</v>
      </c>
      <c r="FV661" s="39" t="e">
        <f t="shared" si="1985"/>
        <v>#DIV/0!</v>
      </c>
      <c r="FW661" s="39" t="e">
        <f t="shared" si="1986"/>
        <v>#DIV/0!</v>
      </c>
      <c r="FY661" s="39" t="e">
        <f t="shared" si="1987"/>
        <v>#DIV/0!</v>
      </c>
      <c r="FZ661" s="39" t="e">
        <f t="shared" si="1988"/>
        <v>#DIV/0!</v>
      </c>
      <c r="GA661" s="39" t="e">
        <f t="shared" si="1989"/>
        <v>#DIV/0!</v>
      </c>
      <c r="GB661" s="39" t="e">
        <f t="shared" si="1990"/>
        <v>#DIV/0!</v>
      </c>
      <c r="GC661" s="39" t="e">
        <f t="shared" si="1991"/>
        <v>#DIV/0!</v>
      </c>
      <c r="GD661" s="39" t="e">
        <f t="shared" si="1992"/>
        <v>#DIV/0!</v>
      </c>
      <c r="GE661" s="39" t="e">
        <f t="shared" si="1993"/>
        <v>#DIV/0!</v>
      </c>
      <c r="GF661" s="39" t="e">
        <f t="shared" si="1994"/>
        <v>#DIV/0!</v>
      </c>
      <c r="GG661" s="39" t="e">
        <f t="shared" si="1995"/>
        <v>#DIV/0!</v>
      </c>
      <c r="GH661" s="39" t="e">
        <f t="shared" si="1996"/>
        <v>#DIV/0!</v>
      </c>
      <c r="GI661" s="39"/>
      <c r="GJ661" s="39" t="e">
        <f t="shared" si="1997"/>
        <v>#DIV/0!</v>
      </c>
      <c r="GK661" s="39" t="e">
        <f t="shared" si="1998"/>
        <v>#DIV/0!</v>
      </c>
      <c r="GL661" s="39" t="e">
        <f t="shared" si="1999"/>
        <v>#DIV/0!</v>
      </c>
      <c r="GM661" s="39" t="e">
        <f t="shared" si="2000"/>
        <v>#DIV/0!</v>
      </c>
      <c r="GN661" s="39" t="e">
        <f t="shared" si="2001"/>
        <v>#DIV/0!</v>
      </c>
      <c r="GO661" s="57"/>
      <c r="GP661" s="57" t="e">
        <f t="shared" si="2002"/>
        <v>#DIV/0!</v>
      </c>
      <c r="GQ661" s="59" t="e">
        <f t="shared" si="2003"/>
        <v>#DIV/0!</v>
      </c>
      <c r="GR661" s="41" t="e">
        <f t="shared" si="2004"/>
        <v>#DIV/0!</v>
      </c>
      <c r="GS661" s="57" t="e">
        <f t="shared" si="2005"/>
        <v>#DIV/0!</v>
      </c>
      <c r="GT661" s="57" t="e">
        <f t="shared" si="2006"/>
        <v>#DIV/0!</v>
      </c>
      <c r="GU661" s="57" t="e">
        <f t="shared" si="2007"/>
        <v>#DIV/0!</v>
      </c>
      <c r="GV661" s="57"/>
      <c r="GW661" s="42" t="e">
        <f t="shared" si="2008"/>
        <v>#DIV/0!</v>
      </c>
      <c r="GX661" s="42" t="e">
        <f t="shared" si="2009"/>
        <v>#DIV/0!</v>
      </c>
      <c r="GY661" s="42" t="e">
        <f t="shared" si="2010"/>
        <v>#DIV/0!</v>
      </c>
      <c r="GZ661" s="57"/>
      <c r="HA661" s="2" t="e">
        <f t="shared" si="2011"/>
        <v>#DIV/0!</v>
      </c>
      <c r="HB661" s="2" t="e">
        <f t="shared" si="2012"/>
        <v>#DIV/0!</v>
      </c>
      <c r="HC661" s="2" t="e">
        <f t="shared" si="2013"/>
        <v>#DIV/0!</v>
      </c>
      <c r="HD661" s="2" t="e">
        <f t="shared" si="2014"/>
        <v>#DIV/0!</v>
      </c>
      <c r="HE661" s="2" t="e">
        <f t="shared" si="2015"/>
        <v>#DIV/0!</v>
      </c>
      <c r="HF661" s="2" t="e">
        <f t="shared" si="2016"/>
        <v>#DIV/0!</v>
      </c>
      <c r="HG661" s="2" t="e">
        <f t="shared" si="2017"/>
        <v>#DIV/0!</v>
      </c>
      <c r="HH661" s="2" t="e">
        <f t="shared" si="2018"/>
        <v>#DIV/0!</v>
      </c>
      <c r="HI661" s="2" t="e">
        <f t="shared" si="2019"/>
        <v>#DIV/0!</v>
      </c>
      <c r="HJ661" s="11" t="e">
        <f t="shared" si="2020"/>
        <v>#DIV/0!</v>
      </c>
      <c r="HK661" s="60" t="e">
        <f t="shared" si="2021"/>
        <v>#DIV/0!</v>
      </c>
      <c r="HL661" s="57"/>
      <c r="HM661" s="57" t="e">
        <f t="shared" si="2022"/>
        <v>#DIV/0!</v>
      </c>
      <c r="HN661" s="57" t="e">
        <f t="shared" si="2023"/>
        <v>#DIV/0!</v>
      </c>
      <c r="HO661" s="57" t="e">
        <f t="shared" si="2024"/>
        <v>#DIV/0!</v>
      </c>
      <c r="HP661" s="57" t="e">
        <f t="shared" si="2025"/>
        <v>#DIV/0!</v>
      </c>
      <c r="HQ661" s="57" t="e">
        <f t="shared" si="2026"/>
        <v>#DIV/0!</v>
      </c>
      <c r="HR661" s="57"/>
      <c r="HS661" s="57" t="e">
        <f t="shared" si="2027"/>
        <v>#DIV/0!</v>
      </c>
      <c r="HT661" s="57" t="e">
        <f t="shared" si="2028"/>
        <v>#DIV/0!</v>
      </c>
      <c r="HU661" s="57" t="e">
        <f t="shared" si="2029"/>
        <v>#DIV/0!</v>
      </c>
      <c r="HV661" s="57" t="e">
        <f t="shared" si="2030"/>
        <v>#DIV/0!</v>
      </c>
      <c r="HW661" s="57" t="e">
        <f t="shared" si="2031"/>
        <v>#DIV/0!</v>
      </c>
      <c r="HX661" s="57"/>
      <c r="HY661" s="57" t="e">
        <f t="shared" si="2032"/>
        <v>#DIV/0!</v>
      </c>
      <c r="HZ661" s="57" t="e">
        <f t="shared" si="2033"/>
        <v>#DIV/0!</v>
      </c>
      <c r="IA661" s="57"/>
      <c r="IB661" s="61">
        <f t="shared" si="2034"/>
        <v>0</v>
      </c>
      <c r="IC661" s="57" t="str">
        <f t="shared" si="2035"/>
        <v/>
      </c>
      <c r="ID661" s="42"/>
      <c r="IE661" s="2" t="str">
        <f t="shared" si="2036"/>
        <v/>
      </c>
      <c r="IF661" s="60" t="e">
        <f t="shared" si="2037"/>
        <v>#DIV/0!</v>
      </c>
      <c r="IG661" s="60" t="str">
        <f t="shared" si="2038"/>
        <v/>
      </c>
      <c r="IH661" s="60" t="str">
        <f t="shared" si="2039"/>
        <v>zinco-</v>
      </c>
      <c r="II661" s="60" t="str">
        <f t="shared" si="2040"/>
        <v>mangano-</v>
      </c>
      <c r="IJ661" s="60" t="e">
        <f t="shared" si="2041"/>
        <v>#DIV/0!</v>
      </c>
      <c r="IK661" s="60" t="e">
        <f t="shared" si="2042"/>
        <v>#DIV/0!</v>
      </c>
      <c r="IL661" s="60" t="e">
        <f t="shared" si="2043"/>
        <v>#DIV/0!</v>
      </c>
      <c r="IM661" s="60" t="e">
        <f t="shared" si="2044"/>
        <v>#DIV/0!</v>
      </c>
      <c r="IN661" s="60" t="str">
        <f t="shared" si="2045"/>
        <v/>
      </c>
      <c r="IO661" s="60" t="str">
        <f t="shared" si="2046"/>
        <v/>
      </c>
      <c r="IP661" s="57"/>
      <c r="IQ661" s="57" t="str">
        <f t="shared" si="2047"/>
        <v>ERROR!!</v>
      </c>
    </row>
    <row r="662" spans="24:251">
      <c r="X662" s="29">
        <f t="shared" si="1903"/>
        <v>0</v>
      </c>
      <c r="Y662" s="29">
        <f t="shared" si="1904"/>
        <v>0</v>
      </c>
      <c r="Z662" s="29" t="e">
        <f t="shared" si="1905"/>
        <v>#DIV/0!</v>
      </c>
      <c r="AA662" s="29" t="e">
        <f t="shared" si="1906"/>
        <v>#DIV/0!</v>
      </c>
      <c r="AB662" s="29" t="e">
        <f t="shared" si="1907"/>
        <v>#DIV/0!</v>
      </c>
      <c r="AC662" s="29" t="e">
        <f t="shared" si="1908"/>
        <v>#DIV/0!</v>
      </c>
      <c r="AF662" s="23">
        <v>60.084299999999999</v>
      </c>
      <c r="AG662" s="23">
        <v>79.878799999999998</v>
      </c>
      <c r="AH662" s="23">
        <v>101.96120000000001</v>
      </c>
      <c r="AI662" s="23">
        <v>151.99039999999999</v>
      </c>
      <c r="AJ662" s="23">
        <v>159.69</v>
      </c>
      <c r="AK662" s="23">
        <v>71.846400000000003</v>
      </c>
      <c r="AL662" s="23">
        <v>70.9375</v>
      </c>
      <c r="AM662" s="23">
        <v>40.304400000000001</v>
      </c>
      <c r="AN662" s="23">
        <v>56.077399999999997</v>
      </c>
      <c r="AO662" s="23">
        <v>61.978999999999999</v>
      </c>
      <c r="AP662" s="23">
        <v>94.195999999999998</v>
      </c>
      <c r="AQ662" s="23">
        <v>18.998000000000001</v>
      </c>
      <c r="AR662" s="23">
        <v>35.450000000000003</v>
      </c>
      <c r="AS662" s="23">
        <v>29.88</v>
      </c>
      <c r="AT662" s="23">
        <v>74.691999999999993</v>
      </c>
      <c r="AU662" s="23">
        <v>81.39</v>
      </c>
      <c r="AX662" s="54">
        <f t="shared" si="1909"/>
        <v>0</v>
      </c>
      <c r="AY662" s="54">
        <f t="shared" si="1910"/>
        <v>0</v>
      </c>
      <c r="AZ662" s="54">
        <f t="shared" si="1911"/>
        <v>0</v>
      </c>
      <c r="BA662" s="54">
        <f t="shared" si="1912"/>
        <v>0</v>
      </c>
      <c r="BB662" s="54">
        <f t="shared" si="1913"/>
        <v>0</v>
      </c>
      <c r="BC662" s="54">
        <f t="shared" si="1914"/>
        <v>0</v>
      </c>
      <c r="BD662" s="54">
        <f t="shared" si="1915"/>
        <v>0</v>
      </c>
      <c r="BE662" s="54">
        <f t="shared" si="1916"/>
        <v>0</v>
      </c>
      <c r="BF662" s="54">
        <f t="shared" si="1917"/>
        <v>0</v>
      </c>
      <c r="BG662" s="54">
        <f t="shared" si="1918"/>
        <v>0</v>
      </c>
      <c r="BH662" s="54">
        <f t="shared" si="1919"/>
        <v>0</v>
      </c>
      <c r="BI662" s="54">
        <f t="shared" si="1920"/>
        <v>0</v>
      </c>
      <c r="BJ662" s="54">
        <f t="shared" si="1921"/>
        <v>0</v>
      </c>
      <c r="BK662" s="54">
        <f t="shared" si="1922"/>
        <v>0</v>
      </c>
      <c r="BL662" s="54">
        <f t="shared" si="1923"/>
        <v>0</v>
      </c>
      <c r="BM662" s="42"/>
      <c r="BO662" s="54">
        <f>'Norm-coeff'!$C$2+$AX662*'Norm-coeff'!$D$2+$AY662*'Norm-coeff'!$E$2+$AZ662*'Norm-coeff'!$F$2+$BA662*'Norm-coeff'!$G$2+$BB662*'Norm-coeff'!$H$2+$BC662*'Norm-coeff'!$I$2+$BD662*'Norm-coeff'!$J$2+$BE662*'Norm-coeff'!$K$2+$BF662*'Norm-coeff'!$L$2+$BG662*'Norm-coeff'!$M$2+$BH662*'Norm-coeff'!$N$2+$BI662*'Norm-coeff'!$O$2</f>
        <v>5.4045421474420303</v>
      </c>
      <c r="BP662" s="54">
        <f>'Norm-coeff'!$C$3+$AX662*'Norm-coeff'!$D$3+$AY662*'Norm-coeff'!$E$3+$AZ662*'Norm-coeff'!$F$3+$BA662*'Norm-coeff'!$G$3+$BB662*'Norm-coeff'!$H$3+$BC662*'Norm-coeff'!$I$3+$BD662*'Norm-coeff'!$J$3+$BE662*'Norm-coeff'!$K$3+$BF662*'Norm-coeff'!$L$3+$BG662*'Norm-coeff'!$M$3+$BH662*'Norm-coeff'!$N$3+$BI662*'Norm-coeff'!$O$3</f>
        <v>3.15319116612705</v>
      </c>
      <c r="BQ662" s="54">
        <f>'Norm-coeff'!$C$4+$AX662*'Norm-coeff'!$D$4+$AY662*'Norm-coeff'!$E$4+$AZ662*'Norm-coeff'!$F$4+$BA662*'Norm-coeff'!$G$4+$BB662*'Norm-coeff'!$H$4+$BC662*'Norm-coeff'!$I$4+$BD662*'Norm-coeff'!$J$4+$BE662*'Norm-coeff'!$K$4+$BF662*'Norm-coeff'!$L$4+$BG662*'Norm-coeff'!$M$4+$BH662*'Norm-coeff'!$N$4+$BI662*'Norm-coeff'!$O$4</f>
        <v>1.42115649462768</v>
      </c>
      <c r="BR662" s="54">
        <f>'Norm-coeff'!$C$5+$AX662*'Norm-coeff'!$D$5+$AY662*'Norm-coeff'!$E$5+$AZ662*'Norm-coeff'!$F$5+$BA662*'Norm-coeff'!$G$5+$BB662*'Norm-coeff'!$H$5+$BC662*'Norm-coeff'!$I$5+$BD662*'Norm-coeff'!$J$5+$BE662*'Norm-coeff'!$K$5+$BF662*'Norm-coeff'!$L$5+$BG662*'Norm-coeff'!$M$5+$BH662*'Norm-coeff'!$N$5+$BI662*'Norm-coeff'!$O$5</f>
        <v>1.0553329241296201</v>
      </c>
      <c r="BS662" s="54">
        <f>'Norm-coeff'!$C$6+$AX662*'Norm-coeff'!$D$6+$AY662*'Norm-coeff'!$E$6+$AZ662*'Norm-coeff'!$F$6+$BA662*'Norm-coeff'!$G$6+$BB662*'Norm-coeff'!$H$6+$BC662*'Norm-coeff'!$I$6+$BD662*'Norm-coeff'!$J$6+$BE662*'Norm-coeff'!$K$6+$BF662*'Norm-coeff'!$L$6+$BG662*'Norm-coeff'!$M$6+$BH662*'Norm-coeff'!$N$6+$BI662*'Norm-coeff'!$O$6</f>
        <v>-1.48700885495103E-2</v>
      </c>
      <c r="BT662" s="54">
        <f>'Norm-coeff'!$C$7+$AX662*'Norm-coeff'!$D$7+$AY662*'Norm-coeff'!$E$7+$AZ662*'Norm-coeff'!$F$7+$BA662*'Norm-coeff'!$G$7+$BB662*'Norm-coeff'!$H$7+$BC662*'Norm-coeff'!$I$7+$BD662*'Norm-coeff'!$J$7+$BE662*'Norm-coeff'!$K$7+$BF662*'Norm-coeff'!$L$7+$BG662*'Norm-coeff'!$M$7+$BH662*'Norm-coeff'!$N$7+$BI662*'Norm-coeff'!$O$7</f>
        <v>2.0907583608832998</v>
      </c>
      <c r="BU662" s="54">
        <f>'Norm-coeff'!$C$8+$AX662*'Norm-coeff'!$D$8+$AY662*'Norm-coeff'!$E$8+$AZ662*'Norm-coeff'!$F$8+$BA662*'Norm-coeff'!$G$8+$BB662*'Norm-coeff'!$H$8+$BC662*'Norm-coeff'!$I$8+$BD662*'Norm-coeff'!$J$8+$BE662*'Norm-coeff'!$K$8+$BF662*'Norm-coeff'!$L$8+$BG662*'Norm-coeff'!$M$8+$BH662*'Norm-coeff'!$N$8+$BI662*'Norm-coeff'!$O$8</f>
        <v>0.65894159836244504</v>
      </c>
      <c r="BV662" s="54">
        <f>'Norm-coeff'!$C$9+$AX662*'Norm-coeff'!$D$9+$AY662*'Norm-coeff'!$E$9+$AZ662*'Norm-coeff'!$F$9+$BA662*'Norm-coeff'!$G$9+$BB662*'Norm-coeff'!$H$9+$BC662*'Norm-coeff'!$I$9+$BD662*'Norm-coeff'!$J$9+$BE662*'Norm-coeff'!$K$9+$BF662*'Norm-coeff'!$L$9+$BG662*'Norm-coeff'!$M$9+$BH662*'Norm-coeff'!$N$9+$BI662*'Norm-coeff'!$O$9</f>
        <v>1.48961085014701</v>
      </c>
      <c r="BW662" s="54">
        <f>'Norm-coeff'!$C$10+$AX662*'Norm-coeff'!$D$10+$AY662*'Norm-coeff'!$E$10+$AZ662*'Norm-coeff'!$F$10+$BA662*'Norm-coeff'!$G$10+$BB662*'Norm-coeff'!$H$10+$BC662*'Norm-coeff'!$I$10+$BD662*'Norm-coeff'!$J$10+$BE662*'Norm-coeff'!$K$10+$BF662*'Norm-coeff'!$L$10+$BG662*'Norm-coeff'!$M$10+$BH662*'Norm-coeff'!$N$10+$BI662*'Norm-coeff'!$O$10</f>
        <v>1.42058735749591</v>
      </c>
      <c r="BX662" s="54">
        <f>'Norm-coeff'!$C$11+$AX662*'Norm-coeff'!$D$11+$AY662*'Norm-coeff'!$E$11+$AZ662*'Norm-coeff'!$F$11+$BA662*'Norm-coeff'!$G$11+$BB662*'Norm-coeff'!$H$11+$BC662*'Norm-coeff'!$I$11+$BD662*'Norm-coeff'!$J$11+$BE662*'Norm-coeff'!$K$11+$BF662*'Norm-coeff'!$L$11+$BG662*'Norm-coeff'!$M$11+$BH662*'Norm-coeff'!$N$11+$BI662*'Norm-coeff'!$O$11</f>
        <v>0.221233014421479</v>
      </c>
      <c r="BY662" s="54">
        <f>'Norm-coeff'!$C$12+$AX662*'Norm-coeff'!$D$12+$AY662*'Norm-coeff'!$E$12+$AZ662*'Norm-coeff'!$F$12+$BA662*'Norm-coeff'!$G$12+$BB662*'Norm-coeff'!$H$12+$BC662*'Norm-coeff'!$I$12+$BD662*'Norm-coeff'!$J$12+$BE662*'Norm-coeff'!$K$12+$BF662*'Norm-coeff'!$L$12+$BG662*'Norm-coeff'!$M$12+$BH662*'Norm-coeff'!$N$12+$BI662*'Norm-coeff'!$O$12</f>
        <v>0.283527502056037</v>
      </c>
      <c r="BZ662" s="54">
        <f>'Norm-coeff'!$C$13+$AX662*'Norm-coeff'!$D$13+$AY662*'Norm-coeff'!$E$13+$AZ662*'Norm-coeff'!$F$13+$BA662*'Norm-coeff'!$G$13+$BB662*'Norm-coeff'!$H$13+$BC662*'Norm-coeff'!$I$13+$BD662*'Norm-coeff'!$J$13+$BE662*'Norm-coeff'!$K$13+$BF662*'Norm-coeff'!$L$13+$BG662*'Norm-coeff'!$M$13+$BH662*'Norm-coeff'!$N$13+$BI662*'Norm-coeff'!$O$13</f>
        <v>-4.1864930554451202E-2</v>
      </c>
      <c r="CA662" s="54">
        <f>'Norm-coeff'!$C$14+$AX662*'Norm-coeff'!$D$14+$AY662*'Norm-coeff'!$E$14+$AZ662*'Norm-coeff'!$F$14+$BA662*'Norm-coeff'!$G$14+$BB662*'Norm-coeff'!$H$14+$BC662*'Norm-coeff'!$I$14+$BD662*'Norm-coeff'!$J$14+$BE662*'Norm-coeff'!$K$14+$BF662*'Norm-coeff'!$L$14+$BG662*'Norm-coeff'!$M$14+$BH662*'Norm-coeff'!$N$14+$BI662*'Norm-coeff'!$O$14</f>
        <v>4.2526983164477103</v>
      </c>
      <c r="CC662" s="54">
        <f t="shared" si="2048"/>
        <v>0</v>
      </c>
      <c r="CG662" s="54">
        <f t="shared" si="1924"/>
        <v>0</v>
      </c>
      <c r="CH662" s="54">
        <f t="shared" si="1902"/>
        <v>0</v>
      </c>
      <c r="CI662" s="54">
        <f t="shared" si="1925"/>
        <v>0</v>
      </c>
      <c r="CJ662" s="56">
        <f t="shared" si="1926"/>
        <v>0</v>
      </c>
      <c r="CK662" s="54">
        <f t="shared" si="1927"/>
        <v>0</v>
      </c>
      <c r="CL662" s="54">
        <f t="shared" si="1928"/>
        <v>0</v>
      </c>
      <c r="CM662" s="54">
        <f t="shared" si="1929"/>
        <v>0</v>
      </c>
      <c r="CN662" s="54">
        <f t="shared" si="1930"/>
        <v>0</v>
      </c>
      <c r="CO662" s="54">
        <f t="shared" si="1931"/>
        <v>0</v>
      </c>
      <c r="CP662" s="54">
        <f t="shared" si="1932"/>
        <v>0</v>
      </c>
      <c r="CQ662" s="54">
        <f t="shared" si="1933"/>
        <v>0</v>
      </c>
      <c r="CR662" s="54">
        <f t="shared" si="1934"/>
        <v>0</v>
      </c>
      <c r="CS662" s="54">
        <f t="shared" si="1935"/>
        <v>0</v>
      </c>
      <c r="CU662" s="54">
        <f t="shared" si="1936"/>
        <v>0</v>
      </c>
      <c r="CV662" s="54">
        <f t="shared" si="1937"/>
        <v>0</v>
      </c>
      <c r="CW662" s="54">
        <f t="shared" si="1938"/>
        <v>0</v>
      </c>
      <c r="CX662" s="54">
        <f t="shared" si="1939"/>
        <v>0</v>
      </c>
      <c r="CZ662" s="54">
        <f t="shared" si="1940"/>
        <v>0</v>
      </c>
      <c r="DA662" s="54">
        <f t="shared" si="1941"/>
        <v>0</v>
      </c>
      <c r="DB662" s="54">
        <f t="shared" si="1942"/>
        <v>0</v>
      </c>
      <c r="DC662" s="54">
        <f t="shared" si="1943"/>
        <v>0</v>
      </c>
      <c r="DD662" s="54">
        <f t="shared" si="1944"/>
        <v>0</v>
      </c>
      <c r="DE662" s="54">
        <f t="shared" si="1945"/>
        <v>0</v>
      </c>
      <c r="DF662" s="54">
        <f t="shared" si="1946"/>
        <v>0</v>
      </c>
      <c r="DG662" s="54">
        <f t="shared" si="1947"/>
        <v>2</v>
      </c>
      <c r="DH662" s="71">
        <f t="shared" si="1948"/>
        <v>0</v>
      </c>
      <c r="DI662" s="71">
        <f t="shared" si="1949"/>
        <v>0</v>
      </c>
      <c r="DJ662" s="54">
        <f t="shared" si="1950"/>
        <v>0</v>
      </c>
      <c r="DK662" s="54">
        <f t="shared" si="1951"/>
        <v>2</v>
      </c>
      <c r="DL662" s="4">
        <f t="shared" si="1876"/>
        <v>0</v>
      </c>
      <c r="DM662" s="3">
        <f t="shared" si="1952"/>
        <v>0</v>
      </c>
      <c r="DN662" s="3">
        <f t="shared" si="1953"/>
        <v>0</v>
      </c>
      <c r="DO662" s="4" t="e">
        <f t="shared" si="1954"/>
        <v>#DIV/0!</v>
      </c>
      <c r="DP662" s="57"/>
      <c r="DQ662" s="57"/>
      <c r="DR662" s="56">
        <f t="shared" si="1877"/>
        <v>2</v>
      </c>
      <c r="DS662" s="56">
        <f t="shared" si="1878"/>
        <v>0</v>
      </c>
      <c r="DT662" s="38">
        <f t="shared" si="1879"/>
        <v>0</v>
      </c>
      <c r="DU662" s="38">
        <f t="shared" si="1955"/>
        <v>2</v>
      </c>
      <c r="DV662" s="38">
        <f t="shared" si="1880"/>
        <v>0</v>
      </c>
      <c r="DW662" s="39">
        <f t="shared" si="1881"/>
        <v>0</v>
      </c>
      <c r="DX662" s="39">
        <f t="shared" si="1882"/>
        <v>0</v>
      </c>
      <c r="DY662" s="39">
        <f t="shared" si="1883"/>
        <v>0</v>
      </c>
      <c r="DZ662" s="39">
        <f t="shared" si="1884"/>
        <v>0</v>
      </c>
      <c r="EA662" s="39">
        <f t="shared" si="1885"/>
        <v>0</v>
      </c>
      <c r="EB662" s="37" t="e">
        <f t="shared" si="1956"/>
        <v>#DIV/0!</v>
      </c>
      <c r="EC662" s="37" t="e">
        <f t="shared" si="1957"/>
        <v>#DIV/0!</v>
      </c>
      <c r="ED662" s="37" t="e">
        <f t="shared" si="1958"/>
        <v>#DIV/0!</v>
      </c>
      <c r="EE662" s="37" t="e">
        <f t="shared" si="1959"/>
        <v>#DIV/0!</v>
      </c>
      <c r="EF662" s="39" t="e">
        <f t="shared" si="1960"/>
        <v>#DIV/0!</v>
      </c>
      <c r="EG662" s="37" t="e">
        <f t="shared" si="1961"/>
        <v>#DIV/0!</v>
      </c>
      <c r="EH662" s="37" t="e">
        <f t="shared" si="1962"/>
        <v>#DIV/0!</v>
      </c>
      <c r="EI662" s="11" t="b">
        <f t="shared" si="1963"/>
        <v>1</v>
      </c>
      <c r="EJ662" s="11" t="b">
        <f t="shared" si="1964"/>
        <v>0</v>
      </c>
      <c r="EK662" s="39" t="e">
        <f t="shared" si="1965"/>
        <v>#DIV/0!</v>
      </c>
      <c r="EL662" s="39" t="e">
        <f t="shared" si="1966"/>
        <v>#DIV/0!</v>
      </c>
      <c r="EM662" s="39" t="e">
        <f t="shared" si="1967"/>
        <v>#DIV/0!</v>
      </c>
      <c r="EN662" s="39" t="e">
        <f t="shared" si="1968"/>
        <v>#DIV/0!</v>
      </c>
      <c r="EO662" s="39" t="e">
        <f t="shared" si="1969"/>
        <v>#DIV/0!</v>
      </c>
      <c r="EP662" s="39" t="e">
        <f t="shared" si="1970"/>
        <v>#DIV/0!</v>
      </c>
      <c r="EQ662" s="39" t="e">
        <f t="shared" si="1971"/>
        <v>#DIV/0!</v>
      </c>
      <c r="ER662" s="39" t="e">
        <f t="shared" si="1972"/>
        <v>#DIV/0!</v>
      </c>
      <c r="ES662" s="58" t="str">
        <f t="shared" si="1973"/>
        <v>(OH,F,Cl)-dominate amphibole</v>
      </c>
      <c r="ET662" s="58" t="e">
        <f t="shared" si="1974"/>
        <v>#N/A</v>
      </c>
      <c r="EU662" s="56">
        <f t="shared" si="1886"/>
        <v>0</v>
      </c>
      <c r="EV662" s="56">
        <f t="shared" si="1887"/>
        <v>0</v>
      </c>
      <c r="EW662" s="56">
        <f t="shared" si="1888"/>
        <v>0</v>
      </c>
      <c r="EX662" s="56">
        <f t="shared" si="1889"/>
        <v>0</v>
      </c>
      <c r="EY662" s="56">
        <f t="shared" si="1890"/>
        <v>0</v>
      </c>
      <c r="EZ662" s="56">
        <f t="shared" si="1891"/>
        <v>0</v>
      </c>
      <c r="FA662" s="39">
        <f t="shared" si="1892"/>
        <v>0</v>
      </c>
      <c r="FB662" s="39">
        <f t="shared" si="1893"/>
        <v>0</v>
      </c>
      <c r="FC662" s="54">
        <f t="shared" si="1894"/>
        <v>0</v>
      </c>
      <c r="FD662" s="54">
        <f t="shared" si="1895"/>
        <v>0</v>
      </c>
      <c r="FE662" s="39">
        <f t="shared" si="1896"/>
        <v>0</v>
      </c>
      <c r="FF662" s="54">
        <f t="shared" si="1897"/>
        <v>0</v>
      </c>
      <c r="FG662" s="39">
        <f t="shared" si="1898"/>
        <v>0</v>
      </c>
      <c r="FH662" s="39">
        <f t="shared" si="1975"/>
        <v>0</v>
      </c>
      <c r="FI662" s="39">
        <f t="shared" si="1976"/>
        <v>0</v>
      </c>
      <c r="FJ662" s="39">
        <f t="shared" si="1977"/>
        <v>0</v>
      </c>
      <c r="FK662" s="39" t="e">
        <f t="shared" si="1978"/>
        <v>#DIV/0!</v>
      </c>
      <c r="FL662" s="39" t="e">
        <f t="shared" si="1979"/>
        <v>#DIV/0!</v>
      </c>
      <c r="FM662" s="39" t="e">
        <f t="shared" si="1980"/>
        <v>#DIV/0!</v>
      </c>
      <c r="FN662" s="39">
        <f t="shared" si="1981"/>
        <v>1</v>
      </c>
      <c r="FO662" s="39">
        <f t="shared" si="1899"/>
        <v>0</v>
      </c>
      <c r="FP662" s="39">
        <f t="shared" si="1900"/>
        <v>0</v>
      </c>
      <c r="FQ662" s="39">
        <f t="shared" si="1901"/>
        <v>0</v>
      </c>
      <c r="FR662" s="39">
        <f t="shared" si="1982"/>
        <v>0</v>
      </c>
      <c r="FS662" s="39">
        <f t="shared" si="1983"/>
        <v>0</v>
      </c>
      <c r="FU662" s="39" t="e">
        <f t="shared" si="1984"/>
        <v>#DIV/0!</v>
      </c>
      <c r="FV662" s="39" t="e">
        <f t="shared" si="1985"/>
        <v>#DIV/0!</v>
      </c>
      <c r="FW662" s="39" t="e">
        <f t="shared" si="1986"/>
        <v>#DIV/0!</v>
      </c>
      <c r="FY662" s="39" t="e">
        <f t="shared" si="1987"/>
        <v>#DIV/0!</v>
      </c>
      <c r="FZ662" s="39" t="e">
        <f t="shared" si="1988"/>
        <v>#DIV/0!</v>
      </c>
      <c r="GA662" s="39" t="e">
        <f t="shared" si="1989"/>
        <v>#DIV/0!</v>
      </c>
      <c r="GB662" s="39" t="e">
        <f t="shared" si="1990"/>
        <v>#DIV/0!</v>
      </c>
      <c r="GC662" s="39" t="e">
        <f t="shared" si="1991"/>
        <v>#DIV/0!</v>
      </c>
      <c r="GD662" s="39" t="e">
        <f t="shared" si="1992"/>
        <v>#DIV/0!</v>
      </c>
      <c r="GE662" s="39" t="e">
        <f t="shared" si="1993"/>
        <v>#DIV/0!</v>
      </c>
      <c r="GF662" s="39" t="e">
        <f t="shared" si="1994"/>
        <v>#DIV/0!</v>
      </c>
      <c r="GG662" s="39" t="e">
        <f t="shared" si="1995"/>
        <v>#DIV/0!</v>
      </c>
      <c r="GH662" s="39" t="e">
        <f t="shared" si="1996"/>
        <v>#DIV/0!</v>
      </c>
      <c r="GI662" s="39"/>
      <c r="GJ662" s="39" t="e">
        <f t="shared" si="1997"/>
        <v>#DIV/0!</v>
      </c>
      <c r="GK662" s="39" t="e">
        <f t="shared" si="1998"/>
        <v>#DIV/0!</v>
      </c>
      <c r="GL662" s="39" t="e">
        <f t="shared" si="1999"/>
        <v>#DIV/0!</v>
      </c>
      <c r="GM662" s="39" t="e">
        <f t="shared" si="2000"/>
        <v>#DIV/0!</v>
      </c>
      <c r="GN662" s="39" t="e">
        <f t="shared" si="2001"/>
        <v>#DIV/0!</v>
      </c>
      <c r="GO662" s="57"/>
      <c r="GP662" s="57" t="e">
        <f t="shared" si="2002"/>
        <v>#DIV/0!</v>
      </c>
      <c r="GQ662" s="59" t="e">
        <f t="shared" si="2003"/>
        <v>#DIV/0!</v>
      </c>
      <c r="GR662" s="41" t="e">
        <f t="shared" si="2004"/>
        <v>#DIV/0!</v>
      </c>
      <c r="GS662" s="57" t="e">
        <f t="shared" si="2005"/>
        <v>#DIV/0!</v>
      </c>
      <c r="GT662" s="57" t="e">
        <f t="shared" si="2006"/>
        <v>#DIV/0!</v>
      </c>
      <c r="GU662" s="57" t="e">
        <f t="shared" si="2007"/>
        <v>#DIV/0!</v>
      </c>
      <c r="GV662" s="57"/>
      <c r="GW662" s="42" t="e">
        <f t="shared" si="2008"/>
        <v>#DIV/0!</v>
      </c>
      <c r="GX662" s="42" t="e">
        <f t="shared" si="2009"/>
        <v>#DIV/0!</v>
      </c>
      <c r="GY662" s="42" t="e">
        <f t="shared" si="2010"/>
        <v>#DIV/0!</v>
      </c>
      <c r="GZ662" s="57"/>
      <c r="HA662" s="2" t="e">
        <f t="shared" si="2011"/>
        <v>#DIV/0!</v>
      </c>
      <c r="HB662" s="2" t="e">
        <f t="shared" si="2012"/>
        <v>#DIV/0!</v>
      </c>
      <c r="HC662" s="2" t="e">
        <f t="shared" si="2013"/>
        <v>#DIV/0!</v>
      </c>
      <c r="HD662" s="2" t="e">
        <f t="shared" si="2014"/>
        <v>#DIV/0!</v>
      </c>
      <c r="HE662" s="2" t="e">
        <f t="shared" si="2015"/>
        <v>#DIV/0!</v>
      </c>
      <c r="HF662" s="2" t="e">
        <f t="shared" si="2016"/>
        <v>#DIV/0!</v>
      </c>
      <c r="HG662" s="2" t="e">
        <f t="shared" si="2017"/>
        <v>#DIV/0!</v>
      </c>
      <c r="HH662" s="2" t="e">
        <f t="shared" si="2018"/>
        <v>#DIV/0!</v>
      </c>
      <c r="HI662" s="2" t="e">
        <f t="shared" si="2019"/>
        <v>#DIV/0!</v>
      </c>
      <c r="HJ662" s="11" t="e">
        <f t="shared" si="2020"/>
        <v>#DIV/0!</v>
      </c>
      <c r="HK662" s="60" t="e">
        <f t="shared" si="2021"/>
        <v>#DIV/0!</v>
      </c>
      <c r="HL662" s="57"/>
      <c r="HM662" s="57" t="e">
        <f t="shared" si="2022"/>
        <v>#DIV/0!</v>
      </c>
      <c r="HN662" s="57" t="e">
        <f t="shared" si="2023"/>
        <v>#DIV/0!</v>
      </c>
      <c r="HO662" s="57" t="e">
        <f t="shared" si="2024"/>
        <v>#DIV/0!</v>
      </c>
      <c r="HP662" s="57" t="e">
        <f t="shared" si="2025"/>
        <v>#DIV/0!</v>
      </c>
      <c r="HQ662" s="57" t="e">
        <f t="shared" si="2026"/>
        <v>#DIV/0!</v>
      </c>
      <c r="HR662" s="57"/>
      <c r="HS662" s="57" t="e">
        <f t="shared" si="2027"/>
        <v>#DIV/0!</v>
      </c>
      <c r="HT662" s="57" t="e">
        <f t="shared" si="2028"/>
        <v>#DIV/0!</v>
      </c>
      <c r="HU662" s="57" t="e">
        <f t="shared" si="2029"/>
        <v>#DIV/0!</v>
      </c>
      <c r="HV662" s="57" t="e">
        <f t="shared" si="2030"/>
        <v>#DIV/0!</v>
      </c>
      <c r="HW662" s="57" t="e">
        <f t="shared" si="2031"/>
        <v>#DIV/0!</v>
      </c>
      <c r="HX662" s="57"/>
      <c r="HY662" s="57" t="e">
        <f t="shared" si="2032"/>
        <v>#DIV/0!</v>
      </c>
      <c r="HZ662" s="57" t="e">
        <f t="shared" si="2033"/>
        <v>#DIV/0!</v>
      </c>
      <c r="IA662" s="57"/>
      <c r="IB662" s="61">
        <f t="shared" si="2034"/>
        <v>0</v>
      </c>
      <c r="IC662" s="57" t="str">
        <f t="shared" si="2035"/>
        <v/>
      </c>
      <c r="ID662" s="42"/>
      <c r="IE662" s="2" t="str">
        <f t="shared" si="2036"/>
        <v/>
      </c>
      <c r="IF662" s="60" t="e">
        <f t="shared" si="2037"/>
        <v>#DIV/0!</v>
      </c>
      <c r="IG662" s="60" t="str">
        <f t="shared" si="2038"/>
        <v/>
      </c>
      <c r="IH662" s="60" t="str">
        <f t="shared" si="2039"/>
        <v>zinco-</v>
      </c>
      <c r="II662" s="60" t="str">
        <f t="shared" si="2040"/>
        <v>mangano-</v>
      </c>
      <c r="IJ662" s="60" t="e">
        <f t="shared" si="2041"/>
        <v>#DIV/0!</v>
      </c>
      <c r="IK662" s="60" t="e">
        <f t="shared" si="2042"/>
        <v>#DIV/0!</v>
      </c>
      <c r="IL662" s="60" t="e">
        <f t="shared" si="2043"/>
        <v>#DIV/0!</v>
      </c>
      <c r="IM662" s="60" t="e">
        <f t="shared" si="2044"/>
        <v>#DIV/0!</v>
      </c>
      <c r="IN662" s="60" t="str">
        <f t="shared" si="2045"/>
        <v/>
      </c>
      <c r="IO662" s="60" t="str">
        <f t="shared" si="2046"/>
        <v/>
      </c>
      <c r="IP662" s="57"/>
      <c r="IQ662" s="57" t="str">
        <f t="shared" si="2047"/>
        <v>ERROR!!</v>
      </c>
    </row>
    <row r="663" spans="24:251">
      <c r="X663" s="29">
        <f t="shared" si="1903"/>
        <v>0</v>
      </c>
      <c r="Y663" s="29">
        <f t="shared" si="1904"/>
        <v>0</v>
      </c>
      <c r="Z663" s="29" t="e">
        <f t="shared" si="1905"/>
        <v>#DIV/0!</v>
      </c>
      <c r="AA663" s="29" t="e">
        <f t="shared" si="1906"/>
        <v>#DIV/0!</v>
      </c>
      <c r="AB663" s="29" t="e">
        <f t="shared" si="1907"/>
        <v>#DIV/0!</v>
      </c>
      <c r="AC663" s="29" t="e">
        <f t="shared" si="1908"/>
        <v>#DIV/0!</v>
      </c>
      <c r="AF663" s="23">
        <v>60.084299999999999</v>
      </c>
      <c r="AG663" s="23">
        <v>79.878799999999998</v>
      </c>
      <c r="AH663" s="23">
        <v>101.96120000000001</v>
      </c>
      <c r="AI663" s="23">
        <v>151.99039999999999</v>
      </c>
      <c r="AJ663" s="23">
        <v>159.69</v>
      </c>
      <c r="AK663" s="23">
        <v>71.846400000000003</v>
      </c>
      <c r="AL663" s="23">
        <v>70.9375</v>
      </c>
      <c r="AM663" s="23">
        <v>40.304400000000001</v>
      </c>
      <c r="AN663" s="23">
        <v>56.077399999999997</v>
      </c>
      <c r="AO663" s="23">
        <v>61.978999999999999</v>
      </c>
      <c r="AP663" s="23">
        <v>94.195999999999998</v>
      </c>
      <c r="AQ663" s="23">
        <v>18.998000000000001</v>
      </c>
      <c r="AR663" s="23">
        <v>35.450000000000003</v>
      </c>
      <c r="AS663" s="23">
        <v>29.88</v>
      </c>
      <c r="AT663" s="23">
        <v>74.691999999999993</v>
      </c>
      <c r="AU663" s="23">
        <v>81.39</v>
      </c>
      <c r="AX663" s="54">
        <f t="shared" si="1909"/>
        <v>0</v>
      </c>
      <c r="AY663" s="54">
        <f t="shared" si="1910"/>
        <v>0</v>
      </c>
      <c r="AZ663" s="54">
        <f t="shared" si="1911"/>
        <v>0</v>
      </c>
      <c r="BA663" s="54">
        <f t="shared" si="1912"/>
        <v>0</v>
      </c>
      <c r="BB663" s="54">
        <f t="shared" si="1913"/>
        <v>0</v>
      </c>
      <c r="BC663" s="54">
        <f t="shared" si="1914"/>
        <v>0</v>
      </c>
      <c r="BD663" s="54">
        <f t="shared" si="1915"/>
        <v>0</v>
      </c>
      <c r="BE663" s="54">
        <f t="shared" si="1916"/>
        <v>0</v>
      </c>
      <c r="BF663" s="54">
        <f t="shared" si="1917"/>
        <v>0</v>
      </c>
      <c r="BG663" s="54">
        <f t="shared" si="1918"/>
        <v>0</v>
      </c>
      <c r="BH663" s="54">
        <f t="shared" si="1919"/>
        <v>0</v>
      </c>
      <c r="BI663" s="54">
        <f t="shared" si="1920"/>
        <v>0</v>
      </c>
      <c r="BJ663" s="54">
        <f t="shared" si="1921"/>
        <v>0</v>
      </c>
      <c r="BK663" s="54">
        <f t="shared" si="1922"/>
        <v>0</v>
      </c>
      <c r="BL663" s="54">
        <f t="shared" si="1923"/>
        <v>0</v>
      </c>
      <c r="BM663" s="42"/>
      <c r="BO663" s="54">
        <f>'Norm-coeff'!$C$2+$AX663*'Norm-coeff'!$D$2+$AY663*'Norm-coeff'!$E$2+$AZ663*'Norm-coeff'!$F$2+$BA663*'Norm-coeff'!$G$2+$BB663*'Norm-coeff'!$H$2+$BC663*'Norm-coeff'!$I$2+$BD663*'Norm-coeff'!$J$2+$BE663*'Norm-coeff'!$K$2+$BF663*'Norm-coeff'!$L$2+$BG663*'Norm-coeff'!$M$2+$BH663*'Norm-coeff'!$N$2+$BI663*'Norm-coeff'!$O$2</f>
        <v>5.4045421474420303</v>
      </c>
      <c r="BP663" s="54">
        <f>'Norm-coeff'!$C$3+$AX663*'Norm-coeff'!$D$3+$AY663*'Norm-coeff'!$E$3+$AZ663*'Norm-coeff'!$F$3+$BA663*'Norm-coeff'!$G$3+$BB663*'Norm-coeff'!$H$3+$BC663*'Norm-coeff'!$I$3+$BD663*'Norm-coeff'!$J$3+$BE663*'Norm-coeff'!$K$3+$BF663*'Norm-coeff'!$L$3+$BG663*'Norm-coeff'!$M$3+$BH663*'Norm-coeff'!$N$3+$BI663*'Norm-coeff'!$O$3</f>
        <v>3.15319116612705</v>
      </c>
      <c r="BQ663" s="54">
        <f>'Norm-coeff'!$C$4+$AX663*'Norm-coeff'!$D$4+$AY663*'Norm-coeff'!$E$4+$AZ663*'Norm-coeff'!$F$4+$BA663*'Norm-coeff'!$G$4+$BB663*'Norm-coeff'!$H$4+$BC663*'Norm-coeff'!$I$4+$BD663*'Norm-coeff'!$J$4+$BE663*'Norm-coeff'!$K$4+$BF663*'Norm-coeff'!$L$4+$BG663*'Norm-coeff'!$M$4+$BH663*'Norm-coeff'!$N$4+$BI663*'Norm-coeff'!$O$4</f>
        <v>1.42115649462768</v>
      </c>
      <c r="BR663" s="54">
        <f>'Norm-coeff'!$C$5+$AX663*'Norm-coeff'!$D$5+$AY663*'Norm-coeff'!$E$5+$AZ663*'Norm-coeff'!$F$5+$BA663*'Norm-coeff'!$G$5+$BB663*'Norm-coeff'!$H$5+$BC663*'Norm-coeff'!$I$5+$BD663*'Norm-coeff'!$J$5+$BE663*'Norm-coeff'!$K$5+$BF663*'Norm-coeff'!$L$5+$BG663*'Norm-coeff'!$M$5+$BH663*'Norm-coeff'!$N$5+$BI663*'Norm-coeff'!$O$5</f>
        <v>1.0553329241296201</v>
      </c>
      <c r="BS663" s="54">
        <f>'Norm-coeff'!$C$6+$AX663*'Norm-coeff'!$D$6+$AY663*'Norm-coeff'!$E$6+$AZ663*'Norm-coeff'!$F$6+$BA663*'Norm-coeff'!$G$6+$BB663*'Norm-coeff'!$H$6+$BC663*'Norm-coeff'!$I$6+$BD663*'Norm-coeff'!$J$6+$BE663*'Norm-coeff'!$K$6+$BF663*'Norm-coeff'!$L$6+$BG663*'Norm-coeff'!$M$6+$BH663*'Norm-coeff'!$N$6+$BI663*'Norm-coeff'!$O$6</f>
        <v>-1.48700885495103E-2</v>
      </c>
      <c r="BT663" s="54">
        <f>'Norm-coeff'!$C$7+$AX663*'Norm-coeff'!$D$7+$AY663*'Norm-coeff'!$E$7+$AZ663*'Norm-coeff'!$F$7+$BA663*'Norm-coeff'!$G$7+$BB663*'Norm-coeff'!$H$7+$BC663*'Norm-coeff'!$I$7+$BD663*'Norm-coeff'!$J$7+$BE663*'Norm-coeff'!$K$7+$BF663*'Norm-coeff'!$L$7+$BG663*'Norm-coeff'!$M$7+$BH663*'Norm-coeff'!$N$7+$BI663*'Norm-coeff'!$O$7</f>
        <v>2.0907583608832998</v>
      </c>
      <c r="BU663" s="54">
        <f>'Norm-coeff'!$C$8+$AX663*'Norm-coeff'!$D$8+$AY663*'Norm-coeff'!$E$8+$AZ663*'Norm-coeff'!$F$8+$BA663*'Norm-coeff'!$G$8+$BB663*'Norm-coeff'!$H$8+$BC663*'Norm-coeff'!$I$8+$BD663*'Norm-coeff'!$J$8+$BE663*'Norm-coeff'!$K$8+$BF663*'Norm-coeff'!$L$8+$BG663*'Norm-coeff'!$M$8+$BH663*'Norm-coeff'!$N$8+$BI663*'Norm-coeff'!$O$8</f>
        <v>0.65894159836244504</v>
      </c>
      <c r="BV663" s="54">
        <f>'Norm-coeff'!$C$9+$AX663*'Norm-coeff'!$D$9+$AY663*'Norm-coeff'!$E$9+$AZ663*'Norm-coeff'!$F$9+$BA663*'Norm-coeff'!$G$9+$BB663*'Norm-coeff'!$H$9+$BC663*'Norm-coeff'!$I$9+$BD663*'Norm-coeff'!$J$9+$BE663*'Norm-coeff'!$K$9+$BF663*'Norm-coeff'!$L$9+$BG663*'Norm-coeff'!$M$9+$BH663*'Norm-coeff'!$N$9+$BI663*'Norm-coeff'!$O$9</f>
        <v>1.48961085014701</v>
      </c>
      <c r="BW663" s="54">
        <f>'Norm-coeff'!$C$10+$AX663*'Norm-coeff'!$D$10+$AY663*'Norm-coeff'!$E$10+$AZ663*'Norm-coeff'!$F$10+$BA663*'Norm-coeff'!$G$10+$BB663*'Norm-coeff'!$H$10+$BC663*'Norm-coeff'!$I$10+$BD663*'Norm-coeff'!$J$10+$BE663*'Norm-coeff'!$K$10+$BF663*'Norm-coeff'!$L$10+$BG663*'Norm-coeff'!$M$10+$BH663*'Norm-coeff'!$N$10+$BI663*'Norm-coeff'!$O$10</f>
        <v>1.42058735749591</v>
      </c>
      <c r="BX663" s="54">
        <f>'Norm-coeff'!$C$11+$AX663*'Norm-coeff'!$D$11+$AY663*'Norm-coeff'!$E$11+$AZ663*'Norm-coeff'!$F$11+$BA663*'Norm-coeff'!$G$11+$BB663*'Norm-coeff'!$H$11+$BC663*'Norm-coeff'!$I$11+$BD663*'Norm-coeff'!$J$11+$BE663*'Norm-coeff'!$K$11+$BF663*'Norm-coeff'!$L$11+$BG663*'Norm-coeff'!$M$11+$BH663*'Norm-coeff'!$N$11+$BI663*'Norm-coeff'!$O$11</f>
        <v>0.221233014421479</v>
      </c>
      <c r="BY663" s="54">
        <f>'Norm-coeff'!$C$12+$AX663*'Norm-coeff'!$D$12+$AY663*'Norm-coeff'!$E$12+$AZ663*'Norm-coeff'!$F$12+$BA663*'Norm-coeff'!$G$12+$BB663*'Norm-coeff'!$H$12+$BC663*'Norm-coeff'!$I$12+$BD663*'Norm-coeff'!$J$12+$BE663*'Norm-coeff'!$K$12+$BF663*'Norm-coeff'!$L$12+$BG663*'Norm-coeff'!$M$12+$BH663*'Norm-coeff'!$N$12+$BI663*'Norm-coeff'!$O$12</f>
        <v>0.283527502056037</v>
      </c>
      <c r="BZ663" s="54">
        <f>'Norm-coeff'!$C$13+$AX663*'Norm-coeff'!$D$13+$AY663*'Norm-coeff'!$E$13+$AZ663*'Norm-coeff'!$F$13+$BA663*'Norm-coeff'!$G$13+$BB663*'Norm-coeff'!$H$13+$BC663*'Norm-coeff'!$I$13+$BD663*'Norm-coeff'!$J$13+$BE663*'Norm-coeff'!$K$13+$BF663*'Norm-coeff'!$L$13+$BG663*'Norm-coeff'!$M$13+$BH663*'Norm-coeff'!$N$13+$BI663*'Norm-coeff'!$O$13</f>
        <v>-4.1864930554451202E-2</v>
      </c>
      <c r="CA663" s="54">
        <f>'Norm-coeff'!$C$14+$AX663*'Norm-coeff'!$D$14+$AY663*'Norm-coeff'!$E$14+$AZ663*'Norm-coeff'!$F$14+$BA663*'Norm-coeff'!$G$14+$BB663*'Norm-coeff'!$H$14+$BC663*'Norm-coeff'!$I$14+$BD663*'Norm-coeff'!$J$14+$BE663*'Norm-coeff'!$K$14+$BF663*'Norm-coeff'!$L$14+$BG663*'Norm-coeff'!$M$14+$BH663*'Norm-coeff'!$N$14+$BI663*'Norm-coeff'!$O$14</f>
        <v>4.2526983164477103</v>
      </c>
      <c r="CC663" s="54">
        <f t="shared" si="2048"/>
        <v>0</v>
      </c>
      <c r="CG663" s="54">
        <f t="shared" si="1924"/>
        <v>0</v>
      </c>
      <c r="CH663" s="54">
        <f t="shared" si="1902"/>
        <v>0</v>
      </c>
      <c r="CI663" s="54">
        <f t="shared" si="1925"/>
        <v>0</v>
      </c>
      <c r="CJ663" s="56">
        <f t="shared" si="1926"/>
        <v>0</v>
      </c>
      <c r="CK663" s="54">
        <f t="shared" si="1927"/>
        <v>0</v>
      </c>
      <c r="CL663" s="54">
        <f t="shared" si="1928"/>
        <v>0</v>
      </c>
      <c r="CM663" s="54">
        <f t="shared" si="1929"/>
        <v>0</v>
      </c>
      <c r="CN663" s="54">
        <f t="shared" si="1930"/>
        <v>0</v>
      </c>
      <c r="CO663" s="54">
        <f t="shared" si="1931"/>
        <v>0</v>
      </c>
      <c r="CP663" s="54">
        <f t="shared" si="1932"/>
        <v>0</v>
      </c>
      <c r="CQ663" s="54">
        <f t="shared" si="1933"/>
        <v>0</v>
      </c>
      <c r="CR663" s="54">
        <f t="shared" si="1934"/>
        <v>0</v>
      </c>
      <c r="CS663" s="54">
        <f t="shared" si="1935"/>
        <v>0</v>
      </c>
      <c r="CU663" s="54">
        <f t="shared" si="1936"/>
        <v>0</v>
      </c>
      <c r="CV663" s="54">
        <f t="shared" si="1937"/>
        <v>0</v>
      </c>
      <c r="CW663" s="54">
        <f t="shared" si="1938"/>
        <v>0</v>
      </c>
      <c r="CX663" s="54">
        <f t="shared" si="1939"/>
        <v>0</v>
      </c>
      <c r="CZ663" s="54">
        <f t="shared" si="1940"/>
        <v>0</v>
      </c>
      <c r="DA663" s="54">
        <f t="shared" si="1941"/>
        <v>0</v>
      </c>
      <c r="DB663" s="54">
        <f t="shared" si="1942"/>
        <v>0</v>
      </c>
      <c r="DC663" s="54">
        <f t="shared" si="1943"/>
        <v>0</v>
      </c>
      <c r="DD663" s="54">
        <f t="shared" si="1944"/>
        <v>0</v>
      </c>
      <c r="DE663" s="54">
        <f t="shared" si="1945"/>
        <v>0</v>
      </c>
      <c r="DF663" s="54">
        <f t="shared" si="1946"/>
        <v>0</v>
      </c>
      <c r="DG663" s="54">
        <f t="shared" si="1947"/>
        <v>2</v>
      </c>
      <c r="DH663" s="71">
        <f t="shared" si="1948"/>
        <v>0</v>
      </c>
      <c r="DI663" s="71">
        <f t="shared" si="1949"/>
        <v>0</v>
      </c>
      <c r="DJ663" s="54">
        <f t="shared" si="1950"/>
        <v>0</v>
      </c>
      <c r="DK663" s="54">
        <f t="shared" si="1951"/>
        <v>2</v>
      </c>
      <c r="DL663" s="4">
        <f t="shared" si="1876"/>
        <v>0</v>
      </c>
      <c r="DM663" s="3">
        <f t="shared" si="1952"/>
        <v>0</v>
      </c>
      <c r="DN663" s="3">
        <f t="shared" si="1953"/>
        <v>0</v>
      </c>
      <c r="DO663" s="4" t="e">
        <f t="shared" si="1954"/>
        <v>#DIV/0!</v>
      </c>
      <c r="DP663" s="57"/>
      <c r="DQ663" s="57"/>
      <c r="DR663" s="56">
        <f t="shared" si="1877"/>
        <v>2</v>
      </c>
      <c r="DS663" s="56">
        <f t="shared" si="1878"/>
        <v>0</v>
      </c>
      <c r="DT663" s="38">
        <f t="shared" si="1879"/>
        <v>0</v>
      </c>
      <c r="DU663" s="38">
        <f t="shared" si="1955"/>
        <v>2</v>
      </c>
      <c r="DV663" s="38">
        <f t="shared" si="1880"/>
        <v>0</v>
      </c>
      <c r="DW663" s="39">
        <f t="shared" si="1881"/>
        <v>0</v>
      </c>
      <c r="DX663" s="39">
        <f t="shared" si="1882"/>
        <v>0</v>
      </c>
      <c r="DY663" s="39">
        <f t="shared" si="1883"/>
        <v>0</v>
      </c>
      <c r="DZ663" s="39">
        <f t="shared" si="1884"/>
        <v>0</v>
      </c>
      <c r="EA663" s="39">
        <f t="shared" si="1885"/>
        <v>0</v>
      </c>
      <c r="EB663" s="37" t="e">
        <f t="shared" si="1956"/>
        <v>#DIV/0!</v>
      </c>
      <c r="EC663" s="37" t="e">
        <f t="shared" si="1957"/>
        <v>#DIV/0!</v>
      </c>
      <c r="ED663" s="37" t="e">
        <f t="shared" si="1958"/>
        <v>#DIV/0!</v>
      </c>
      <c r="EE663" s="37" t="e">
        <f t="shared" si="1959"/>
        <v>#DIV/0!</v>
      </c>
      <c r="EF663" s="39" t="e">
        <f t="shared" si="1960"/>
        <v>#DIV/0!</v>
      </c>
      <c r="EG663" s="37" t="e">
        <f t="shared" si="1961"/>
        <v>#DIV/0!</v>
      </c>
      <c r="EH663" s="37" t="e">
        <f t="shared" si="1962"/>
        <v>#DIV/0!</v>
      </c>
      <c r="EI663" s="11" t="b">
        <f t="shared" si="1963"/>
        <v>1</v>
      </c>
      <c r="EJ663" s="11" t="b">
        <f t="shared" si="1964"/>
        <v>0</v>
      </c>
      <c r="EK663" s="39" t="e">
        <f t="shared" si="1965"/>
        <v>#DIV/0!</v>
      </c>
      <c r="EL663" s="39" t="e">
        <f t="shared" si="1966"/>
        <v>#DIV/0!</v>
      </c>
      <c r="EM663" s="39" t="e">
        <f t="shared" si="1967"/>
        <v>#DIV/0!</v>
      </c>
      <c r="EN663" s="39" t="e">
        <f t="shared" si="1968"/>
        <v>#DIV/0!</v>
      </c>
      <c r="EO663" s="39" t="e">
        <f t="shared" si="1969"/>
        <v>#DIV/0!</v>
      </c>
      <c r="EP663" s="39" t="e">
        <f t="shared" si="1970"/>
        <v>#DIV/0!</v>
      </c>
      <c r="EQ663" s="39" t="e">
        <f t="shared" si="1971"/>
        <v>#DIV/0!</v>
      </c>
      <c r="ER663" s="39" t="e">
        <f t="shared" si="1972"/>
        <v>#DIV/0!</v>
      </c>
      <c r="ES663" s="58" t="str">
        <f t="shared" si="1973"/>
        <v>(OH,F,Cl)-dominate amphibole</v>
      </c>
      <c r="ET663" s="58" t="e">
        <f t="shared" si="1974"/>
        <v>#N/A</v>
      </c>
      <c r="EU663" s="56">
        <f t="shared" si="1886"/>
        <v>0</v>
      </c>
      <c r="EV663" s="56">
        <f t="shared" si="1887"/>
        <v>0</v>
      </c>
      <c r="EW663" s="56">
        <f t="shared" si="1888"/>
        <v>0</v>
      </c>
      <c r="EX663" s="56">
        <f t="shared" si="1889"/>
        <v>0</v>
      </c>
      <c r="EY663" s="56">
        <f t="shared" si="1890"/>
        <v>0</v>
      </c>
      <c r="EZ663" s="56">
        <f t="shared" si="1891"/>
        <v>0</v>
      </c>
      <c r="FA663" s="39">
        <f t="shared" si="1892"/>
        <v>0</v>
      </c>
      <c r="FB663" s="39">
        <f t="shared" si="1893"/>
        <v>0</v>
      </c>
      <c r="FC663" s="54">
        <f t="shared" si="1894"/>
        <v>0</v>
      </c>
      <c r="FD663" s="54">
        <f t="shared" si="1895"/>
        <v>0</v>
      </c>
      <c r="FE663" s="39">
        <f t="shared" si="1896"/>
        <v>0</v>
      </c>
      <c r="FF663" s="54">
        <f t="shared" si="1897"/>
        <v>0</v>
      </c>
      <c r="FG663" s="39">
        <f t="shared" si="1898"/>
        <v>0</v>
      </c>
      <c r="FH663" s="39">
        <f t="shared" si="1975"/>
        <v>0</v>
      </c>
      <c r="FI663" s="39">
        <f t="shared" si="1976"/>
        <v>0</v>
      </c>
      <c r="FJ663" s="39">
        <f t="shared" si="1977"/>
        <v>0</v>
      </c>
      <c r="FK663" s="39" t="e">
        <f t="shared" si="1978"/>
        <v>#DIV/0!</v>
      </c>
      <c r="FL663" s="39" t="e">
        <f t="shared" si="1979"/>
        <v>#DIV/0!</v>
      </c>
      <c r="FM663" s="39" t="e">
        <f t="shared" si="1980"/>
        <v>#DIV/0!</v>
      </c>
      <c r="FN663" s="39">
        <f t="shared" si="1981"/>
        <v>1</v>
      </c>
      <c r="FO663" s="39">
        <f t="shared" si="1899"/>
        <v>0</v>
      </c>
      <c r="FP663" s="39">
        <f t="shared" si="1900"/>
        <v>0</v>
      </c>
      <c r="FQ663" s="39">
        <f t="shared" si="1901"/>
        <v>0</v>
      </c>
      <c r="FR663" s="39">
        <f t="shared" si="1982"/>
        <v>0</v>
      </c>
      <c r="FS663" s="39">
        <f t="shared" si="1983"/>
        <v>0</v>
      </c>
      <c r="FU663" s="39" t="e">
        <f t="shared" si="1984"/>
        <v>#DIV/0!</v>
      </c>
      <c r="FV663" s="39" t="e">
        <f t="shared" si="1985"/>
        <v>#DIV/0!</v>
      </c>
      <c r="FW663" s="39" t="e">
        <f t="shared" si="1986"/>
        <v>#DIV/0!</v>
      </c>
      <c r="FY663" s="39" t="e">
        <f t="shared" si="1987"/>
        <v>#DIV/0!</v>
      </c>
      <c r="FZ663" s="39" t="e">
        <f t="shared" si="1988"/>
        <v>#DIV/0!</v>
      </c>
      <c r="GA663" s="39" t="e">
        <f t="shared" si="1989"/>
        <v>#DIV/0!</v>
      </c>
      <c r="GB663" s="39" t="e">
        <f t="shared" si="1990"/>
        <v>#DIV/0!</v>
      </c>
      <c r="GC663" s="39" t="e">
        <f t="shared" si="1991"/>
        <v>#DIV/0!</v>
      </c>
      <c r="GD663" s="39" t="e">
        <f t="shared" si="1992"/>
        <v>#DIV/0!</v>
      </c>
      <c r="GE663" s="39" t="e">
        <f t="shared" si="1993"/>
        <v>#DIV/0!</v>
      </c>
      <c r="GF663" s="39" t="e">
        <f t="shared" si="1994"/>
        <v>#DIV/0!</v>
      </c>
      <c r="GG663" s="39" t="e">
        <f t="shared" si="1995"/>
        <v>#DIV/0!</v>
      </c>
      <c r="GH663" s="39" t="e">
        <f t="shared" si="1996"/>
        <v>#DIV/0!</v>
      </c>
      <c r="GI663" s="39"/>
      <c r="GJ663" s="39" t="e">
        <f t="shared" si="1997"/>
        <v>#DIV/0!</v>
      </c>
      <c r="GK663" s="39" t="e">
        <f t="shared" si="1998"/>
        <v>#DIV/0!</v>
      </c>
      <c r="GL663" s="39" t="e">
        <f t="shared" si="1999"/>
        <v>#DIV/0!</v>
      </c>
      <c r="GM663" s="39" t="e">
        <f t="shared" si="2000"/>
        <v>#DIV/0!</v>
      </c>
      <c r="GN663" s="39" t="e">
        <f t="shared" si="2001"/>
        <v>#DIV/0!</v>
      </c>
      <c r="GO663" s="57"/>
      <c r="GP663" s="57" t="e">
        <f t="shared" si="2002"/>
        <v>#DIV/0!</v>
      </c>
      <c r="GQ663" s="59" t="e">
        <f t="shared" si="2003"/>
        <v>#DIV/0!</v>
      </c>
      <c r="GR663" s="41" t="e">
        <f t="shared" si="2004"/>
        <v>#DIV/0!</v>
      </c>
      <c r="GS663" s="57" t="e">
        <f t="shared" si="2005"/>
        <v>#DIV/0!</v>
      </c>
      <c r="GT663" s="57" t="e">
        <f t="shared" si="2006"/>
        <v>#DIV/0!</v>
      </c>
      <c r="GU663" s="57" t="e">
        <f t="shared" si="2007"/>
        <v>#DIV/0!</v>
      </c>
      <c r="GV663" s="57"/>
      <c r="GW663" s="42" t="e">
        <f t="shared" si="2008"/>
        <v>#DIV/0!</v>
      </c>
      <c r="GX663" s="42" t="e">
        <f t="shared" si="2009"/>
        <v>#DIV/0!</v>
      </c>
      <c r="GY663" s="42" t="e">
        <f t="shared" si="2010"/>
        <v>#DIV/0!</v>
      </c>
      <c r="GZ663" s="57"/>
      <c r="HA663" s="2" t="e">
        <f t="shared" si="2011"/>
        <v>#DIV/0!</v>
      </c>
      <c r="HB663" s="2" t="e">
        <f t="shared" si="2012"/>
        <v>#DIV/0!</v>
      </c>
      <c r="HC663" s="2" t="e">
        <f t="shared" si="2013"/>
        <v>#DIV/0!</v>
      </c>
      <c r="HD663" s="2" t="e">
        <f t="shared" si="2014"/>
        <v>#DIV/0!</v>
      </c>
      <c r="HE663" s="2" t="e">
        <f t="shared" si="2015"/>
        <v>#DIV/0!</v>
      </c>
      <c r="HF663" s="2" t="e">
        <f t="shared" si="2016"/>
        <v>#DIV/0!</v>
      </c>
      <c r="HG663" s="2" t="e">
        <f t="shared" si="2017"/>
        <v>#DIV/0!</v>
      </c>
      <c r="HH663" s="2" t="e">
        <f t="shared" si="2018"/>
        <v>#DIV/0!</v>
      </c>
      <c r="HI663" s="2" t="e">
        <f t="shared" si="2019"/>
        <v>#DIV/0!</v>
      </c>
      <c r="HJ663" s="11" t="e">
        <f t="shared" si="2020"/>
        <v>#DIV/0!</v>
      </c>
      <c r="HK663" s="60" t="e">
        <f t="shared" si="2021"/>
        <v>#DIV/0!</v>
      </c>
      <c r="HL663" s="57"/>
      <c r="HM663" s="57" t="e">
        <f t="shared" si="2022"/>
        <v>#DIV/0!</v>
      </c>
      <c r="HN663" s="57" t="e">
        <f t="shared" si="2023"/>
        <v>#DIV/0!</v>
      </c>
      <c r="HO663" s="57" t="e">
        <f t="shared" si="2024"/>
        <v>#DIV/0!</v>
      </c>
      <c r="HP663" s="57" t="e">
        <f t="shared" si="2025"/>
        <v>#DIV/0!</v>
      </c>
      <c r="HQ663" s="57" t="e">
        <f t="shared" si="2026"/>
        <v>#DIV/0!</v>
      </c>
      <c r="HR663" s="57"/>
      <c r="HS663" s="57" t="e">
        <f t="shared" si="2027"/>
        <v>#DIV/0!</v>
      </c>
      <c r="HT663" s="57" t="e">
        <f t="shared" si="2028"/>
        <v>#DIV/0!</v>
      </c>
      <c r="HU663" s="57" t="e">
        <f t="shared" si="2029"/>
        <v>#DIV/0!</v>
      </c>
      <c r="HV663" s="57" t="e">
        <f t="shared" si="2030"/>
        <v>#DIV/0!</v>
      </c>
      <c r="HW663" s="57" t="e">
        <f t="shared" si="2031"/>
        <v>#DIV/0!</v>
      </c>
      <c r="HX663" s="57"/>
      <c r="HY663" s="57" t="e">
        <f t="shared" si="2032"/>
        <v>#DIV/0!</v>
      </c>
      <c r="HZ663" s="57" t="e">
        <f t="shared" si="2033"/>
        <v>#DIV/0!</v>
      </c>
      <c r="IA663" s="57"/>
      <c r="IB663" s="61">
        <f t="shared" si="2034"/>
        <v>0</v>
      </c>
      <c r="IC663" s="57" t="str">
        <f t="shared" si="2035"/>
        <v/>
      </c>
      <c r="ID663" s="42"/>
      <c r="IE663" s="2" t="str">
        <f t="shared" si="2036"/>
        <v/>
      </c>
      <c r="IF663" s="60" t="e">
        <f t="shared" si="2037"/>
        <v>#DIV/0!</v>
      </c>
      <c r="IG663" s="60" t="str">
        <f t="shared" si="2038"/>
        <v/>
      </c>
      <c r="IH663" s="60" t="str">
        <f t="shared" si="2039"/>
        <v>zinco-</v>
      </c>
      <c r="II663" s="60" t="str">
        <f t="shared" si="2040"/>
        <v>mangano-</v>
      </c>
      <c r="IJ663" s="60" t="e">
        <f t="shared" si="2041"/>
        <v>#DIV/0!</v>
      </c>
      <c r="IK663" s="60" t="e">
        <f t="shared" si="2042"/>
        <v>#DIV/0!</v>
      </c>
      <c r="IL663" s="60" t="e">
        <f t="shared" si="2043"/>
        <v>#DIV/0!</v>
      </c>
      <c r="IM663" s="60" t="e">
        <f t="shared" si="2044"/>
        <v>#DIV/0!</v>
      </c>
      <c r="IN663" s="60" t="str">
        <f t="shared" si="2045"/>
        <v/>
      </c>
      <c r="IO663" s="60" t="str">
        <f t="shared" si="2046"/>
        <v/>
      </c>
      <c r="IP663" s="57"/>
      <c r="IQ663" s="57" t="str">
        <f t="shared" si="2047"/>
        <v>ERROR!!</v>
      </c>
    </row>
    <row r="664" spans="24:251">
      <c r="X664" s="29">
        <f t="shared" si="1903"/>
        <v>0</v>
      </c>
      <c r="Y664" s="29">
        <f t="shared" si="1904"/>
        <v>0</v>
      </c>
      <c r="Z664" s="29" t="e">
        <f t="shared" si="1905"/>
        <v>#DIV/0!</v>
      </c>
      <c r="AA664" s="29" t="e">
        <f t="shared" si="1906"/>
        <v>#DIV/0!</v>
      </c>
      <c r="AB664" s="29" t="e">
        <f t="shared" si="1907"/>
        <v>#DIV/0!</v>
      </c>
      <c r="AC664" s="29" t="e">
        <f t="shared" si="1908"/>
        <v>#DIV/0!</v>
      </c>
      <c r="AF664" s="23">
        <v>60.084299999999999</v>
      </c>
      <c r="AG664" s="23">
        <v>79.878799999999998</v>
      </c>
      <c r="AH664" s="23">
        <v>101.96120000000001</v>
      </c>
      <c r="AI664" s="23">
        <v>151.99039999999999</v>
      </c>
      <c r="AJ664" s="23">
        <v>159.69</v>
      </c>
      <c r="AK664" s="23">
        <v>71.846400000000003</v>
      </c>
      <c r="AL664" s="23">
        <v>70.9375</v>
      </c>
      <c r="AM664" s="23">
        <v>40.304400000000001</v>
      </c>
      <c r="AN664" s="23">
        <v>56.077399999999997</v>
      </c>
      <c r="AO664" s="23">
        <v>61.978999999999999</v>
      </c>
      <c r="AP664" s="23">
        <v>94.195999999999998</v>
      </c>
      <c r="AQ664" s="23">
        <v>18.998000000000001</v>
      </c>
      <c r="AR664" s="23">
        <v>35.450000000000003</v>
      </c>
      <c r="AS664" s="23">
        <v>29.88</v>
      </c>
      <c r="AT664" s="23">
        <v>74.691999999999993</v>
      </c>
      <c r="AU664" s="23">
        <v>81.39</v>
      </c>
      <c r="AX664" s="54">
        <f t="shared" si="1909"/>
        <v>0</v>
      </c>
      <c r="AY664" s="54">
        <f t="shared" si="1910"/>
        <v>0</v>
      </c>
      <c r="AZ664" s="54">
        <f t="shared" si="1911"/>
        <v>0</v>
      </c>
      <c r="BA664" s="54">
        <f t="shared" si="1912"/>
        <v>0</v>
      </c>
      <c r="BB664" s="54">
        <f t="shared" si="1913"/>
        <v>0</v>
      </c>
      <c r="BC664" s="54">
        <f t="shared" si="1914"/>
        <v>0</v>
      </c>
      <c r="BD664" s="54">
        <f t="shared" si="1915"/>
        <v>0</v>
      </c>
      <c r="BE664" s="54">
        <f t="shared" si="1916"/>
        <v>0</v>
      </c>
      <c r="BF664" s="54">
        <f t="shared" si="1917"/>
        <v>0</v>
      </c>
      <c r="BG664" s="54">
        <f t="shared" si="1918"/>
        <v>0</v>
      </c>
      <c r="BH664" s="54">
        <f t="shared" si="1919"/>
        <v>0</v>
      </c>
      <c r="BI664" s="54">
        <f t="shared" si="1920"/>
        <v>0</v>
      </c>
      <c r="BJ664" s="54">
        <f t="shared" si="1921"/>
        <v>0</v>
      </c>
      <c r="BK664" s="54">
        <f t="shared" si="1922"/>
        <v>0</v>
      </c>
      <c r="BL664" s="54">
        <f t="shared" si="1923"/>
        <v>0</v>
      </c>
      <c r="BM664" s="42"/>
      <c r="BO664" s="54">
        <f>'Norm-coeff'!$C$2+$AX664*'Norm-coeff'!$D$2+$AY664*'Norm-coeff'!$E$2+$AZ664*'Norm-coeff'!$F$2+$BA664*'Norm-coeff'!$G$2+$BB664*'Norm-coeff'!$H$2+$BC664*'Norm-coeff'!$I$2+$BD664*'Norm-coeff'!$J$2+$BE664*'Norm-coeff'!$K$2+$BF664*'Norm-coeff'!$L$2+$BG664*'Norm-coeff'!$M$2+$BH664*'Norm-coeff'!$N$2+$BI664*'Norm-coeff'!$O$2</f>
        <v>5.4045421474420303</v>
      </c>
      <c r="BP664" s="54">
        <f>'Norm-coeff'!$C$3+$AX664*'Norm-coeff'!$D$3+$AY664*'Norm-coeff'!$E$3+$AZ664*'Norm-coeff'!$F$3+$BA664*'Norm-coeff'!$G$3+$BB664*'Norm-coeff'!$H$3+$BC664*'Norm-coeff'!$I$3+$BD664*'Norm-coeff'!$J$3+$BE664*'Norm-coeff'!$K$3+$BF664*'Norm-coeff'!$L$3+$BG664*'Norm-coeff'!$M$3+$BH664*'Norm-coeff'!$N$3+$BI664*'Norm-coeff'!$O$3</f>
        <v>3.15319116612705</v>
      </c>
      <c r="BQ664" s="54">
        <f>'Norm-coeff'!$C$4+$AX664*'Norm-coeff'!$D$4+$AY664*'Norm-coeff'!$E$4+$AZ664*'Norm-coeff'!$F$4+$BA664*'Norm-coeff'!$G$4+$BB664*'Norm-coeff'!$H$4+$BC664*'Norm-coeff'!$I$4+$BD664*'Norm-coeff'!$J$4+$BE664*'Norm-coeff'!$K$4+$BF664*'Norm-coeff'!$L$4+$BG664*'Norm-coeff'!$M$4+$BH664*'Norm-coeff'!$N$4+$BI664*'Norm-coeff'!$O$4</f>
        <v>1.42115649462768</v>
      </c>
      <c r="BR664" s="54">
        <f>'Norm-coeff'!$C$5+$AX664*'Norm-coeff'!$D$5+$AY664*'Norm-coeff'!$E$5+$AZ664*'Norm-coeff'!$F$5+$BA664*'Norm-coeff'!$G$5+$BB664*'Norm-coeff'!$H$5+$BC664*'Norm-coeff'!$I$5+$BD664*'Norm-coeff'!$J$5+$BE664*'Norm-coeff'!$K$5+$BF664*'Norm-coeff'!$L$5+$BG664*'Norm-coeff'!$M$5+$BH664*'Norm-coeff'!$N$5+$BI664*'Norm-coeff'!$O$5</f>
        <v>1.0553329241296201</v>
      </c>
      <c r="BS664" s="54">
        <f>'Norm-coeff'!$C$6+$AX664*'Norm-coeff'!$D$6+$AY664*'Norm-coeff'!$E$6+$AZ664*'Norm-coeff'!$F$6+$BA664*'Norm-coeff'!$G$6+$BB664*'Norm-coeff'!$H$6+$BC664*'Norm-coeff'!$I$6+$BD664*'Norm-coeff'!$J$6+$BE664*'Norm-coeff'!$K$6+$BF664*'Norm-coeff'!$L$6+$BG664*'Norm-coeff'!$M$6+$BH664*'Norm-coeff'!$N$6+$BI664*'Norm-coeff'!$O$6</f>
        <v>-1.48700885495103E-2</v>
      </c>
      <c r="BT664" s="54">
        <f>'Norm-coeff'!$C$7+$AX664*'Norm-coeff'!$D$7+$AY664*'Norm-coeff'!$E$7+$AZ664*'Norm-coeff'!$F$7+$BA664*'Norm-coeff'!$G$7+$BB664*'Norm-coeff'!$H$7+$BC664*'Norm-coeff'!$I$7+$BD664*'Norm-coeff'!$J$7+$BE664*'Norm-coeff'!$K$7+$BF664*'Norm-coeff'!$L$7+$BG664*'Norm-coeff'!$M$7+$BH664*'Norm-coeff'!$N$7+$BI664*'Norm-coeff'!$O$7</f>
        <v>2.0907583608832998</v>
      </c>
      <c r="BU664" s="54">
        <f>'Norm-coeff'!$C$8+$AX664*'Norm-coeff'!$D$8+$AY664*'Norm-coeff'!$E$8+$AZ664*'Norm-coeff'!$F$8+$BA664*'Norm-coeff'!$G$8+$BB664*'Norm-coeff'!$H$8+$BC664*'Norm-coeff'!$I$8+$BD664*'Norm-coeff'!$J$8+$BE664*'Norm-coeff'!$K$8+$BF664*'Norm-coeff'!$L$8+$BG664*'Norm-coeff'!$M$8+$BH664*'Norm-coeff'!$N$8+$BI664*'Norm-coeff'!$O$8</f>
        <v>0.65894159836244504</v>
      </c>
      <c r="BV664" s="54">
        <f>'Norm-coeff'!$C$9+$AX664*'Norm-coeff'!$D$9+$AY664*'Norm-coeff'!$E$9+$AZ664*'Norm-coeff'!$F$9+$BA664*'Norm-coeff'!$G$9+$BB664*'Norm-coeff'!$H$9+$BC664*'Norm-coeff'!$I$9+$BD664*'Norm-coeff'!$J$9+$BE664*'Norm-coeff'!$K$9+$BF664*'Norm-coeff'!$L$9+$BG664*'Norm-coeff'!$M$9+$BH664*'Norm-coeff'!$N$9+$BI664*'Norm-coeff'!$O$9</f>
        <v>1.48961085014701</v>
      </c>
      <c r="BW664" s="54">
        <f>'Norm-coeff'!$C$10+$AX664*'Norm-coeff'!$D$10+$AY664*'Norm-coeff'!$E$10+$AZ664*'Norm-coeff'!$F$10+$BA664*'Norm-coeff'!$G$10+$BB664*'Norm-coeff'!$H$10+$BC664*'Norm-coeff'!$I$10+$BD664*'Norm-coeff'!$J$10+$BE664*'Norm-coeff'!$K$10+$BF664*'Norm-coeff'!$L$10+$BG664*'Norm-coeff'!$M$10+$BH664*'Norm-coeff'!$N$10+$BI664*'Norm-coeff'!$O$10</f>
        <v>1.42058735749591</v>
      </c>
      <c r="BX664" s="54">
        <f>'Norm-coeff'!$C$11+$AX664*'Norm-coeff'!$D$11+$AY664*'Norm-coeff'!$E$11+$AZ664*'Norm-coeff'!$F$11+$BA664*'Norm-coeff'!$G$11+$BB664*'Norm-coeff'!$H$11+$BC664*'Norm-coeff'!$I$11+$BD664*'Norm-coeff'!$J$11+$BE664*'Norm-coeff'!$K$11+$BF664*'Norm-coeff'!$L$11+$BG664*'Norm-coeff'!$M$11+$BH664*'Norm-coeff'!$N$11+$BI664*'Norm-coeff'!$O$11</f>
        <v>0.221233014421479</v>
      </c>
      <c r="BY664" s="54">
        <f>'Norm-coeff'!$C$12+$AX664*'Norm-coeff'!$D$12+$AY664*'Norm-coeff'!$E$12+$AZ664*'Norm-coeff'!$F$12+$BA664*'Norm-coeff'!$G$12+$BB664*'Norm-coeff'!$H$12+$BC664*'Norm-coeff'!$I$12+$BD664*'Norm-coeff'!$J$12+$BE664*'Norm-coeff'!$K$12+$BF664*'Norm-coeff'!$L$12+$BG664*'Norm-coeff'!$M$12+$BH664*'Norm-coeff'!$N$12+$BI664*'Norm-coeff'!$O$12</f>
        <v>0.283527502056037</v>
      </c>
      <c r="BZ664" s="54">
        <f>'Norm-coeff'!$C$13+$AX664*'Norm-coeff'!$D$13+$AY664*'Norm-coeff'!$E$13+$AZ664*'Norm-coeff'!$F$13+$BA664*'Norm-coeff'!$G$13+$BB664*'Norm-coeff'!$H$13+$BC664*'Norm-coeff'!$I$13+$BD664*'Norm-coeff'!$J$13+$BE664*'Norm-coeff'!$K$13+$BF664*'Norm-coeff'!$L$13+$BG664*'Norm-coeff'!$M$13+$BH664*'Norm-coeff'!$N$13+$BI664*'Norm-coeff'!$O$13</f>
        <v>-4.1864930554451202E-2</v>
      </c>
      <c r="CA664" s="54">
        <f>'Norm-coeff'!$C$14+$AX664*'Norm-coeff'!$D$14+$AY664*'Norm-coeff'!$E$14+$AZ664*'Norm-coeff'!$F$14+$BA664*'Norm-coeff'!$G$14+$BB664*'Norm-coeff'!$H$14+$BC664*'Norm-coeff'!$I$14+$BD664*'Norm-coeff'!$J$14+$BE664*'Norm-coeff'!$K$14+$BF664*'Norm-coeff'!$L$14+$BG664*'Norm-coeff'!$M$14+$BH664*'Norm-coeff'!$N$14+$BI664*'Norm-coeff'!$O$14</f>
        <v>4.2526983164477103</v>
      </c>
      <c r="CC664" s="54">
        <f t="shared" si="2048"/>
        <v>0</v>
      </c>
      <c r="CG664" s="54">
        <f t="shared" si="1924"/>
        <v>0</v>
      </c>
      <c r="CH664" s="54">
        <f t="shared" si="1902"/>
        <v>0</v>
      </c>
      <c r="CI664" s="54">
        <f t="shared" si="1925"/>
        <v>0</v>
      </c>
      <c r="CJ664" s="56">
        <f t="shared" si="1926"/>
        <v>0</v>
      </c>
      <c r="CK664" s="54">
        <f t="shared" si="1927"/>
        <v>0</v>
      </c>
      <c r="CL664" s="54">
        <f t="shared" si="1928"/>
        <v>0</v>
      </c>
      <c r="CM664" s="54">
        <f t="shared" si="1929"/>
        <v>0</v>
      </c>
      <c r="CN664" s="54">
        <f t="shared" si="1930"/>
        <v>0</v>
      </c>
      <c r="CO664" s="54">
        <f t="shared" si="1931"/>
        <v>0</v>
      </c>
      <c r="CP664" s="54">
        <f t="shared" si="1932"/>
        <v>0</v>
      </c>
      <c r="CQ664" s="54">
        <f t="shared" si="1933"/>
        <v>0</v>
      </c>
      <c r="CR664" s="54">
        <f t="shared" si="1934"/>
        <v>0</v>
      </c>
      <c r="CS664" s="54">
        <f t="shared" si="1935"/>
        <v>0</v>
      </c>
      <c r="CU664" s="54">
        <f t="shared" si="1936"/>
        <v>0</v>
      </c>
      <c r="CV664" s="54">
        <f t="shared" si="1937"/>
        <v>0</v>
      </c>
      <c r="CW664" s="54">
        <f t="shared" si="1938"/>
        <v>0</v>
      </c>
      <c r="CX664" s="54">
        <f t="shared" si="1939"/>
        <v>0</v>
      </c>
      <c r="CZ664" s="54">
        <f t="shared" si="1940"/>
        <v>0</v>
      </c>
      <c r="DA664" s="54">
        <f t="shared" si="1941"/>
        <v>0</v>
      </c>
      <c r="DB664" s="54">
        <f t="shared" si="1942"/>
        <v>0</v>
      </c>
      <c r="DC664" s="54">
        <f t="shared" si="1943"/>
        <v>0</v>
      </c>
      <c r="DD664" s="54">
        <f t="shared" si="1944"/>
        <v>0</v>
      </c>
      <c r="DE664" s="54">
        <f t="shared" si="1945"/>
        <v>0</v>
      </c>
      <c r="DF664" s="54">
        <f t="shared" si="1946"/>
        <v>0</v>
      </c>
      <c r="DG664" s="54">
        <f t="shared" si="1947"/>
        <v>2</v>
      </c>
      <c r="DH664" s="71">
        <f t="shared" si="1948"/>
        <v>0</v>
      </c>
      <c r="DI664" s="71">
        <f t="shared" si="1949"/>
        <v>0</v>
      </c>
      <c r="DJ664" s="54">
        <f t="shared" si="1950"/>
        <v>0</v>
      </c>
      <c r="DK664" s="54">
        <f t="shared" si="1951"/>
        <v>2</v>
      </c>
      <c r="DL664" s="4">
        <f t="shared" si="1876"/>
        <v>0</v>
      </c>
      <c r="DM664" s="3">
        <f t="shared" si="1952"/>
        <v>0</v>
      </c>
      <c r="DN664" s="3">
        <f t="shared" si="1953"/>
        <v>0</v>
      </c>
      <c r="DO664" s="4" t="e">
        <f t="shared" si="1954"/>
        <v>#DIV/0!</v>
      </c>
      <c r="DP664" s="57"/>
      <c r="DQ664" s="57"/>
      <c r="DR664" s="56">
        <f t="shared" si="1877"/>
        <v>2</v>
      </c>
      <c r="DS664" s="56">
        <f t="shared" si="1878"/>
        <v>0</v>
      </c>
      <c r="DT664" s="38">
        <f t="shared" si="1879"/>
        <v>0</v>
      </c>
      <c r="DU664" s="38">
        <f t="shared" si="1955"/>
        <v>2</v>
      </c>
      <c r="DV664" s="38">
        <f t="shared" si="1880"/>
        <v>0</v>
      </c>
      <c r="DW664" s="39">
        <f t="shared" si="1881"/>
        <v>0</v>
      </c>
      <c r="DX664" s="39">
        <f t="shared" si="1882"/>
        <v>0</v>
      </c>
      <c r="DY664" s="39">
        <f t="shared" si="1883"/>
        <v>0</v>
      </c>
      <c r="DZ664" s="39">
        <f t="shared" si="1884"/>
        <v>0</v>
      </c>
      <c r="EA664" s="39">
        <f t="shared" si="1885"/>
        <v>0</v>
      </c>
      <c r="EB664" s="37" t="e">
        <f t="shared" si="1956"/>
        <v>#DIV/0!</v>
      </c>
      <c r="EC664" s="37" t="e">
        <f t="shared" si="1957"/>
        <v>#DIV/0!</v>
      </c>
      <c r="ED664" s="37" t="e">
        <f t="shared" si="1958"/>
        <v>#DIV/0!</v>
      </c>
      <c r="EE664" s="37" t="e">
        <f t="shared" si="1959"/>
        <v>#DIV/0!</v>
      </c>
      <c r="EF664" s="39" t="e">
        <f t="shared" si="1960"/>
        <v>#DIV/0!</v>
      </c>
      <c r="EG664" s="37" t="e">
        <f t="shared" si="1961"/>
        <v>#DIV/0!</v>
      </c>
      <c r="EH664" s="37" t="e">
        <f t="shared" si="1962"/>
        <v>#DIV/0!</v>
      </c>
      <c r="EI664" s="11" t="b">
        <f t="shared" si="1963"/>
        <v>1</v>
      </c>
      <c r="EJ664" s="11" t="b">
        <f t="shared" si="1964"/>
        <v>0</v>
      </c>
      <c r="EK664" s="39" t="e">
        <f t="shared" si="1965"/>
        <v>#DIV/0!</v>
      </c>
      <c r="EL664" s="39" t="e">
        <f t="shared" si="1966"/>
        <v>#DIV/0!</v>
      </c>
      <c r="EM664" s="39" t="e">
        <f t="shared" si="1967"/>
        <v>#DIV/0!</v>
      </c>
      <c r="EN664" s="39" t="e">
        <f t="shared" si="1968"/>
        <v>#DIV/0!</v>
      </c>
      <c r="EO664" s="39" t="e">
        <f t="shared" si="1969"/>
        <v>#DIV/0!</v>
      </c>
      <c r="EP664" s="39" t="e">
        <f t="shared" si="1970"/>
        <v>#DIV/0!</v>
      </c>
      <c r="EQ664" s="39" t="e">
        <f t="shared" si="1971"/>
        <v>#DIV/0!</v>
      </c>
      <c r="ER664" s="39" t="e">
        <f t="shared" si="1972"/>
        <v>#DIV/0!</v>
      </c>
      <c r="ES664" s="58" t="str">
        <f t="shared" si="1973"/>
        <v>(OH,F,Cl)-dominate amphibole</v>
      </c>
      <c r="ET664" s="58" t="e">
        <f t="shared" si="1974"/>
        <v>#N/A</v>
      </c>
      <c r="EU664" s="56">
        <f t="shared" si="1886"/>
        <v>0</v>
      </c>
      <c r="EV664" s="56">
        <f t="shared" si="1887"/>
        <v>0</v>
      </c>
      <c r="EW664" s="56">
        <f t="shared" si="1888"/>
        <v>0</v>
      </c>
      <c r="EX664" s="56">
        <f t="shared" si="1889"/>
        <v>0</v>
      </c>
      <c r="EY664" s="56">
        <f t="shared" si="1890"/>
        <v>0</v>
      </c>
      <c r="EZ664" s="56">
        <f t="shared" si="1891"/>
        <v>0</v>
      </c>
      <c r="FA664" s="39">
        <f t="shared" si="1892"/>
        <v>0</v>
      </c>
      <c r="FB664" s="39">
        <f t="shared" si="1893"/>
        <v>0</v>
      </c>
      <c r="FC664" s="54">
        <f t="shared" si="1894"/>
        <v>0</v>
      </c>
      <c r="FD664" s="54">
        <f t="shared" si="1895"/>
        <v>0</v>
      </c>
      <c r="FE664" s="39">
        <f t="shared" si="1896"/>
        <v>0</v>
      </c>
      <c r="FF664" s="54">
        <f t="shared" si="1897"/>
        <v>0</v>
      </c>
      <c r="FG664" s="39">
        <f t="shared" si="1898"/>
        <v>0</v>
      </c>
      <c r="FH664" s="39">
        <f t="shared" si="1975"/>
        <v>0</v>
      </c>
      <c r="FI664" s="39">
        <f t="shared" si="1976"/>
        <v>0</v>
      </c>
      <c r="FJ664" s="39">
        <f t="shared" si="1977"/>
        <v>0</v>
      </c>
      <c r="FK664" s="39" t="e">
        <f t="shared" si="1978"/>
        <v>#DIV/0!</v>
      </c>
      <c r="FL664" s="39" t="e">
        <f t="shared" si="1979"/>
        <v>#DIV/0!</v>
      </c>
      <c r="FM664" s="39" t="e">
        <f t="shared" si="1980"/>
        <v>#DIV/0!</v>
      </c>
      <c r="FN664" s="39">
        <f t="shared" si="1981"/>
        <v>1</v>
      </c>
      <c r="FO664" s="39">
        <f t="shared" si="1899"/>
        <v>0</v>
      </c>
      <c r="FP664" s="39">
        <f t="shared" si="1900"/>
        <v>0</v>
      </c>
      <c r="FQ664" s="39">
        <f t="shared" si="1901"/>
        <v>0</v>
      </c>
      <c r="FR664" s="39">
        <f t="shared" si="1982"/>
        <v>0</v>
      </c>
      <c r="FS664" s="39">
        <f t="shared" si="1983"/>
        <v>0</v>
      </c>
      <c r="FU664" s="39" t="e">
        <f t="shared" si="1984"/>
        <v>#DIV/0!</v>
      </c>
      <c r="FV664" s="39" t="e">
        <f t="shared" si="1985"/>
        <v>#DIV/0!</v>
      </c>
      <c r="FW664" s="39" t="e">
        <f t="shared" si="1986"/>
        <v>#DIV/0!</v>
      </c>
      <c r="FY664" s="39" t="e">
        <f t="shared" si="1987"/>
        <v>#DIV/0!</v>
      </c>
      <c r="FZ664" s="39" t="e">
        <f t="shared" si="1988"/>
        <v>#DIV/0!</v>
      </c>
      <c r="GA664" s="39" t="e">
        <f t="shared" si="1989"/>
        <v>#DIV/0!</v>
      </c>
      <c r="GB664" s="39" t="e">
        <f t="shared" si="1990"/>
        <v>#DIV/0!</v>
      </c>
      <c r="GC664" s="39" t="e">
        <f t="shared" si="1991"/>
        <v>#DIV/0!</v>
      </c>
      <c r="GD664" s="39" t="e">
        <f t="shared" si="1992"/>
        <v>#DIV/0!</v>
      </c>
      <c r="GE664" s="39" t="e">
        <f t="shared" si="1993"/>
        <v>#DIV/0!</v>
      </c>
      <c r="GF664" s="39" t="e">
        <f t="shared" si="1994"/>
        <v>#DIV/0!</v>
      </c>
      <c r="GG664" s="39" t="e">
        <f t="shared" si="1995"/>
        <v>#DIV/0!</v>
      </c>
      <c r="GH664" s="39" t="e">
        <f t="shared" si="1996"/>
        <v>#DIV/0!</v>
      </c>
      <c r="GI664" s="39"/>
      <c r="GJ664" s="39" t="e">
        <f t="shared" si="1997"/>
        <v>#DIV/0!</v>
      </c>
      <c r="GK664" s="39" t="e">
        <f t="shared" si="1998"/>
        <v>#DIV/0!</v>
      </c>
      <c r="GL664" s="39" t="e">
        <f t="shared" si="1999"/>
        <v>#DIV/0!</v>
      </c>
      <c r="GM664" s="39" t="e">
        <f t="shared" si="2000"/>
        <v>#DIV/0!</v>
      </c>
      <c r="GN664" s="39" t="e">
        <f t="shared" si="2001"/>
        <v>#DIV/0!</v>
      </c>
      <c r="GO664" s="57"/>
      <c r="GP664" s="57" t="e">
        <f t="shared" si="2002"/>
        <v>#DIV/0!</v>
      </c>
      <c r="GQ664" s="59" t="e">
        <f t="shared" si="2003"/>
        <v>#DIV/0!</v>
      </c>
      <c r="GR664" s="41" t="e">
        <f t="shared" si="2004"/>
        <v>#DIV/0!</v>
      </c>
      <c r="GS664" s="57" t="e">
        <f t="shared" si="2005"/>
        <v>#DIV/0!</v>
      </c>
      <c r="GT664" s="57" t="e">
        <f t="shared" si="2006"/>
        <v>#DIV/0!</v>
      </c>
      <c r="GU664" s="57" t="e">
        <f t="shared" si="2007"/>
        <v>#DIV/0!</v>
      </c>
      <c r="GV664" s="57"/>
      <c r="GW664" s="42" t="e">
        <f t="shared" si="2008"/>
        <v>#DIV/0!</v>
      </c>
      <c r="GX664" s="42" t="e">
        <f t="shared" si="2009"/>
        <v>#DIV/0!</v>
      </c>
      <c r="GY664" s="42" t="e">
        <f t="shared" si="2010"/>
        <v>#DIV/0!</v>
      </c>
      <c r="GZ664" s="57"/>
      <c r="HA664" s="2" t="e">
        <f t="shared" si="2011"/>
        <v>#DIV/0!</v>
      </c>
      <c r="HB664" s="2" t="e">
        <f t="shared" si="2012"/>
        <v>#DIV/0!</v>
      </c>
      <c r="HC664" s="2" t="e">
        <f t="shared" si="2013"/>
        <v>#DIV/0!</v>
      </c>
      <c r="HD664" s="2" t="e">
        <f t="shared" si="2014"/>
        <v>#DIV/0!</v>
      </c>
      <c r="HE664" s="2" t="e">
        <f t="shared" si="2015"/>
        <v>#DIV/0!</v>
      </c>
      <c r="HF664" s="2" t="e">
        <f t="shared" si="2016"/>
        <v>#DIV/0!</v>
      </c>
      <c r="HG664" s="2" t="e">
        <f t="shared" si="2017"/>
        <v>#DIV/0!</v>
      </c>
      <c r="HH664" s="2" t="e">
        <f t="shared" si="2018"/>
        <v>#DIV/0!</v>
      </c>
      <c r="HI664" s="2" t="e">
        <f t="shared" si="2019"/>
        <v>#DIV/0!</v>
      </c>
      <c r="HJ664" s="11" t="e">
        <f t="shared" si="2020"/>
        <v>#DIV/0!</v>
      </c>
      <c r="HK664" s="60" t="e">
        <f t="shared" si="2021"/>
        <v>#DIV/0!</v>
      </c>
      <c r="HL664" s="57"/>
      <c r="HM664" s="57" t="e">
        <f t="shared" si="2022"/>
        <v>#DIV/0!</v>
      </c>
      <c r="HN664" s="57" t="e">
        <f t="shared" si="2023"/>
        <v>#DIV/0!</v>
      </c>
      <c r="HO664" s="57" t="e">
        <f t="shared" si="2024"/>
        <v>#DIV/0!</v>
      </c>
      <c r="HP664" s="57" t="e">
        <f t="shared" si="2025"/>
        <v>#DIV/0!</v>
      </c>
      <c r="HQ664" s="57" t="e">
        <f t="shared" si="2026"/>
        <v>#DIV/0!</v>
      </c>
      <c r="HR664" s="57"/>
      <c r="HS664" s="57" t="e">
        <f t="shared" si="2027"/>
        <v>#DIV/0!</v>
      </c>
      <c r="HT664" s="57" t="e">
        <f t="shared" si="2028"/>
        <v>#DIV/0!</v>
      </c>
      <c r="HU664" s="57" t="e">
        <f t="shared" si="2029"/>
        <v>#DIV/0!</v>
      </c>
      <c r="HV664" s="57" t="e">
        <f t="shared" si="2030"/>
        <v>#DIV/0!</v>
      </c>
      <c r="HW664" s="57" t="e">
        <f t="shared" si="2031"/>
        <v>#DIV/0!</v>
      </c>
      <c r="HX664" s="57"/>
      <c r="HY664" s="57" t="e">
        <f t="shared" si="2032"/>
        <v>#DIV/0!</v>
      </c>
      <c r="HZ664" s="57" t="e">
        <f t="shared" si="2033"/>
        <v>#DIV/0!</v>
      </c>
      <c r="IA664" s="57"/>
      <c r="IB664" s="61">
        <f t="shared" si="2034"/>
        <v>0</v>
      </c>
      <c r="IC664" s="57" t="str">
        <f t="shared" si="2035"/>
        <v/>
      </c>
      <c r="ID664" s="42"/>
      <c r="IE664" s="2" t="str">
        <f t="shared" si="2036"/>
        <v/>
      </c>
      <c r="IF664" s="60" t="e">
        <f t="shared" si="2037"/>
        <v>#DIV/0!</v>
      </c>
      <c r="IG664" s="60" t="str">
        <f t="shared" si="2038"/>
        <v/>
      </c>
      <c r="IH664" s="60" t="str">
        <f t="shared" si="2039"/>
        <v>zinco-</v>
      </c>
      <c r="II664" s="60" t="str">
        <f t="shared" si="2040"/>
        <v>mangano-</v>
      </c>
      <c r="IJ664" s="60" t="e">
        <f t="shared" si="2041"/>
        <v>#DIV/0!</v>
      </c>
      <c r="IK664" s="60" t="e">
        <f t="shared" si="2042"/>
        <v>#DIV/0!</v>
      </c>
      <c r="IL664" s="60" t="e">
        <f t="shared" si="2043"/>
        <v>#DIV/0!</v>
      </c>
      <c r="IM664" s="60" t="e">
        <f t="shared" si="2044"/>
        <v>#DIV/0!</v>
      </c>
      <c r="IN664" s="60" t="str">
        <f t="shared" si="2045"/>
        <v/>
      </c>
      <c r="IO664" s="60" t="str">
        <f t="shared" si="2046"/>
        <v/>
      </c>
      <c r="IP664" s="57"/>
      <c r="IQ664" s="57" t="str">
        <f t="shared" si="2047"/>
        <v>ERROR!!</v>
      </c>
    </row>
    <row r="665" spans="24:251">
      <c r="X665" s="29">
        <f t="shared" si="1903"/>
        <v>0</v>
      </c>
      <c r="Y665" s="29">
        <f t="shared" si="1904"/>
        <v>0</v>
      </c>
      <c r="Z665" s="29" t="e">
        <f t="shared" si="1905"/>
        <v>#DIV/0!</v>
      </c>
      <c r="AA665" s="29" t="e">
        <f t="shared" si="1906"/>
        <v>#DIV/0!</v>
      </c>
      <c r="AB665" s="29" t="e">
        <f t="shared" si="1907"/>
        <v>#DIV/0!</v>
      </c>
      <c r="AC665" s="29" t="e">
        <f t="shared" si="1908"/>
        <v>#DIV/0!</v>
      </c>
      <c r="AF665" s="23">
        <v>60.084299999999999</v>
      </c>
      <c r="AG665" s="23">
        <v>79.878799999999998</v>
      </c>
      <c r="AH665" s="23">
        <v>101.96120000000001</v>
      </c>
      <c r="AI665" s="23">
        <v>151.99039999999999</v>
      </c>
      <c r="AJ665" s="23">
        <v>159.69</v>
      </c>
      <c r="AK665" s="23">
        <v>71.846400000000003</v>
      </c>
      <c r="AL665" s="23">
        <v>70.9375</v>
      </c>
      <c r="AM665" s="23">
        <v>40.304400000000001</v>
      </c>
      <c r="AN665" s="23">
        <v>56.077399999999997</v>
      </c>
      <c r="AO665" s="23">
        <v>61.978999999999999</v>
      </c>
      <c r="AP665" s="23">
        <v>94.195999999999998</v>
      </c>
      <c r="AQ665" s="23">
        <v>18.998000000000001</v>
      </c>
      <c r="AR665" s="23">
        <v>35.450000000000003</v>
      </c>
      <c r="AS665" s="23">
        <v>29.88</v>
      </c>
      <c r="AT665" s="23">
        <v>74.691999999999993</v>
      </c>
      <c r="AU665" s="23">
        <v>81.39</v>
      </c>
      <c r="AX665" s="54">
        <f t="shared" si="1909"/>
        <v>0</v>
      </c>
      <c r="AY665" s="54">
        <f t="shared" si="1910"/>
        <v>0</v>
      </c>
      <c r="AZ665" s="54">
        <f t="shared" si="1911"/>
        <v>0</v>
      </c>
      <c r="BA665" s="54">
        <f t="shared" si="1912"/>
        <v>0</v>
      </c>
      <c r="BB665" s="54">
        <f t="shared" si="1913"/>
        <v>0</v>
      </c>
      <c r="BC665" s="54">
        <f t="shared" si="1914"/>
        <v>0</v>
      </c>
      <c r="BD665" s="54">
        <f t="shared" si="1915"/>
        <v>0</v>
      </c>
      <c r="BE665" s="54">
        <f t="shared" si="1916"/>
        <v>0</v>
      </c>
      <c r="BF665" s="54">
        <f t="shared" si="1917"/>
        <v>0</v>
      </c>
      <c r="BG665" s="54">
        <f t="shared" si="1918"/>
        <v>0</v>
      </c>
      <c r="BH665" s="54">
        <f t="shared" si="1919"/>
        <v>0</v>
      </c>
      <c r="BI665" s="54">
        <f t="shared" si="1920"/>
        <v>0</v>
      </c>
      <c r="BJ665" s="54">
        <f t="shared" si="1921"/>
        <v>0</v>
      </c>
      <c r="BK665" s="54">
        <f t="shared" si="1922"/>
        <v>0</v>
      </c>
      <c r="BL665" s="54">
        <f t="shared" si="1923"/>
        <v>0</v>
      </c>
      <c r="BM665" s="42"/>
      <c r="BO665" s="54">
        <f>'Norm-coeff'!$C$2+$AX665*'Norm-coeff'!$D$2+$AY665*'Norm-coeff'!$E$2+$AZ665*'Norm-coeff'!$F$2+$BA665*'Norm-coeff'!$G$2+$BB665*'Norm-coeff'!$H$2+$BC665*'Norm-coeff'!$I$2+$BD665*'Norm-coeff'!$J$2+$BE665*'Norm-coeff'!$K$2+$BF665*'Norm-coeff'!$L$2+$BG665*'Norm-coeff'!$M$2+$BH665*'Norm-coeff'!$N$2+$BI665*'Norm-coeff'!$O$2</f>
        <v>5.4045421474420303</v>
      </c>
      <c r="BP665" s="54">
        <f>'Norm-coeff'!$C$3+$AX665*'Norm-coeff'!$D$3+$AY665*'Norm-coeff'!$E$3+$AZ665*'Norm-coeff'!$F$3+$BA665*'Norm-coeff'!$G$3+$BB665*'Norm-coeff'!$H$3+$BC665*'Norm-coeff'!$I$3+$BD665*'Norm-coeff'!$J$3+$BE665*'Norm-coeff'!$K$3+$BF665*'Norm-coeff'!$L$3+$BG665*'Norm-coeff'!$M$3+$BH665*'Norm-coeff'!$N$3+$BI665*'Norm-coeff'!$O$3</f>
        <v>3.15319116612705</v>
      </c>
      <c r="BQ665" s="54">
        <f>'Norm-coeff'!$C$4+$AX665*'Norm-coeff'!$D$4+$AY665*'Norm-coeff'!$E$4+$AZ665*'Norm-coeff'!$F$4+$BA665*'Norm-coeff'!$G$4+$BB665*'Norm-coeff'!$H$4+$BC665*'Norm-coeff'!$I$4+$BD665*'Norm-coeff'!$J$4+$BE665*'Norm-coeff'!$K$4+$BF665*'Norm-coeff'!$L$4+$BG665*'Norm-coeff'!$M$4+$BH665*'Norm-coeff'!$N$4+$BI665*'Norm-coeff'!$O$4</f>
        <v>1.42115649462768</v>
      </c>
      <c r="BR665" s="54">
        <f>'Norm-coeff'!$C$5+$AX665*'Norm-coeff'!$D$5+$AY665*'Norm-coeff'!$E$5+$AZ665*'Norm-coeff'!$F$5+$BA665*'Norm-coeff'!$G$5+$BB665*'Norm-coeff'!$H$5+$BC665*'Norm-coeff'!$I$5+$BD665*'Norm-coeff'!$J$5+$BE665*'Norm-coeff'!$K$5+$BF665*'Norm-coeff'!$L$5+$BG665*'Norm-coeff'!$M$5+$BH665*'Norm-coeff'!$N$5+$BI665*'Norm-coeff'!$O$5</f>
        <v>1.0553329241296201</v>
      </c>
      <c r="BS665" s="54">
        <f>'Norm-coeff'!$C$6+$AX665*'Norm-coeff'!$D$6+$AY665*'Norm-coeff'!$E$6+$AZ665*'Norm-coeff'!$F$6+$BA665*'Norm-coeff'!$G$6+$BB665*'Norm-coeff'!$H$6+$BC665*'Norm-coeff'!$I$6+$BD665*'Norm-coeff'!$J$6+$BE665*'Norm-coeff'!$K$6+$BF665*'Norm-coeff'!$L$6+$BG665*'Norm-coeff'!$M$6+$BH665*'Norm-coeff'!$N$6+$BI665*'Norm-coeff'!$O$6</f>
        <v>-1.48700885495103E-2</v>
      </c>
      <c r="BT665" s="54">
        <f>'Norm-coeff'!$C$7+$AX665*'Norm-coeff'!$D$7+$AY665*'Norm-coeff'!$E$7+$AZ665*'Norm-coeff'!$F$7+$BA665*'Norm-coeff'!$G$7+$BB665*'Norm-coeff'!$H$7+$BC665*'Norm-coeff'!$I$7+$BD665*'Norm-coeff'!$J$7+$BE665*'Norm-coeff'!$K$7+$BF665*'Norm-coeff'!$L$7+$BG665*'Norm-coeff'!$M$7+$BH665*'Norm-coeff'!$N$7+$BI665*'Norm-coeff'!$O$7</f>
        <v>2.0907583608832998</v>
      </c>
      <c r="BU665" s="54">
        <f>'Norm-coeff'!$C$8+$AX665*'Norm-coeff'!$D$8+$AY665*'Norm-coeff'!$E$8+$AZ665*'Norm-coeff'!$F$8+$BA665*'Norm-coeff'!$G$8+$BB665*'Norm-coeff'!$H$8+$BC665*'Norm-coeff'!$I$8+$BD665*'Norm-coeff'!$J$8+$BE665*'Norm-coeff'!$K$8+$BF665*'Norm-coeff'!$L$8+$BG665*'Norm-coeff'!$M$8+$BH665*'Norm-coeff'!$N$8+$BI665*'Norm-coeff'!$O$8</f>
        <v>0.65894159836244504</v>
      </c>
      <c r="BV665" s="54">
        <f>'Norm-coeff'!$C$9+$AX665*'Norm-coeff'!$D$9+$AY665*'Norm-coeff'!$E$9+$AZ665*'Norm-coeff'!$F$9+$BA665*'Norm-coeff'!$G$9+$BB665*'Norm-coeff'!$H$9+$BC665*'Norm-coeff'!$I$9+$BD665*'Norm-coeff'!$J$9+$BE665*'Norm-coeff'!$K$9+$BF665*'Norm-coeff'!$L$9+$BG665*'Norm-coeff'!$M$9+$BH665*'Norm-coeff'!$N$9+$BI665*'Norm-coeff'!$O$9</f>
        <v>1.48961085014701</v>
      </c>
      <c r="BW665" s="54">
        <f>'Norm-coeff'!$C$10+$AX665*'Norm-coeff'!$D$10+$AY665*'Norm-coeff'!$E$10+$AZ665*'Norm-coeff'!$F$10+$BA665*'Norm-coeff'!$G$10+$BB665*'Norm-coeff'!$H$10+$BC665*'Norm-coeff'!$I$10+$BD665*'Norm-coeff'!$J$10+$BE665*'Norm-coeff'!$K$10+$BF665*'Norm-coeff'!$L$10+$BG665*'Norm-coeff'!$M$10+$BH665*'Norm-coeff'!$N$10+$BI665*'Norm-coeff'!$O$10</f>
        <v>1.42058735749591</v>
      </c>
      <c r="BX665" s="54">
        <f>'Norm-coeff'!$C$11+$AX665*'Norm-coeff'!$D$11+$AY665*'Norm-coeff'!$E$11+$AZ665*'Norm-coeff'!$F$11+$BA665*'Norm-coeff'!$G$11+$BB665*'Norm-coeff'!$H$11+$BC665*'Norm-coeff'!$I$11+$BD665*'Norm-coeff'!$J$11+$BE665*'Norm-coeff'!$K$11+$BF665*'Norm-coeff'!$L$11+$BG665*'Norm-coeff'!$M$11+$BH665*'Norm-coeff'!$N$11+$BI665*'Norm-coeff'!$O$11</f>
        <v>0.221233014421479</v>
      </c>
      <c r="BY665" s="54">
        <f>'Norm-coeff'!$C$12+$AX665*'Norm-coeff'!$D$12+$AY665*'Norm-coeff'!$E$12+$AZ665*'Norm-coeff'!$F$12+$BA665*'Norm-coeff'!$G$12+$BB665*'Norm-coeff'!$H$12+$BC665*'Norm-coeff'!$I$12+$BD665*'Norm-coeff'!$J$12+$BE665*'Norm-coeff'!$K$12+$BF665*'Norm-coeff'!$L$12+$BG665*'Norm-coeff'!$M$12+$BH665*'Norm-coeff'!$N$12+$BI665*'Norm-coeff'!$O$12</f>
        <v>0.283527502056037</v>
      </c>
      <c r="BZ665" s="54">
        <f>'Norm-coeff'!$C$13+$AX665*'Norm-coeff'!$D$13+$AY665*'Norm-coeff'!$E$13+$AZ665*'Norm-coeff'!$F$13+$BA665*'Norm-coeff'!$G$13+$BB665*'Norm-coeff'!$H$13+$BC665*'Norm-coeff'!$I$13+$BD665*'Norm-coeff'!$J$13+$BE665*'Norm-coeff'!$K$13+$BF665*'Norm-coeff'!$L$13+$BG665*'Norm-coeff'!$M$13+$BH665*'Norm-coeff'!$N$13+$BI665*'Norm-coeff'!$O$13</f>
        <v>-4.1864930554451202E-2</v>
      </c>
      <c r="CA665" s="54">
        <f>'Norm-coeff'!$C$14+$AX665*'Norm-coeff'!$D$14+$AY665*'Norm-coeff'!$E$14+$AZ665*'Norm-coeff'!$F$14+$BA665*'Norm-coeff'!$G$14+$BB665*'Norm-coeff'!$H$14+$BC665*'Norm-coeff'!$I$14+$BD665*'Norm-coeff'!$J$14+$BE665*'Norm-coeff'!$K$14+$BF665*'Norm-coeff'!$L$14+$BG665*'Norm-coeff'!$M$14+$BH665*'Norm-coeff'!$N$14+$BI665*'Norm-coeff'!$O$14</f>
        <v>4.2526983164477103</v>
      </c>
      <c r="CC665" s="54">
        <f t="shared" si="2048"/>
        <v>0</v>
      </c>
      <c r="CG665" s="54">
        <f t="shared" si="1924"/>
        <v>0</v>
      </c>
      <c r="CH665" s="54">
        <f t="shared" si="1902"/>
        <v>0</v>
      </c>
      <c r="CI665" s="54">
        <f t="shared" si="1925"/>
        <v>0</v>
      </c>
      <c r="CJ665" s="56">
        <f t="shared" si="1926"/>
        <v>0</v>
      </c>
      <c r="CK665" s="54">
        <f t="shared" si="1927"/>
        <v>0</v>
      </c>
      <c r="CL665" s="54">
        <f t="shared" si="1928"/>
        <v>0</v>
      </c>
      <c r="CM665" s="54">
        <f t="shared" si="1929"/>
        <v>0</v>
      </c>
      <c r="CN665" s="54">
        <f t="shared" si="1930"/>
        <v>0</v>
      </c>
      <c r="CO665" s="54">
        <f t="shared" si="1931"/>
        <v>0</v>
      </c>
      <c r="CP665" s="54">
        <f t="shared" si="1932"/>
        <v>0</v>
      </c>
      <c r="CQ665" s="54">
        <f t="shared" si="1933"/>
        <v>0</v>
      </c>
      <c r="CR665" s="54">
        <f t="shared" si="1934"/>
        <v>0</v>
      </c>
      <c r="CS665" s="54">
        <f t="shared" si="1935"/>
        <v>0</v>
      </c>
      <c r="CU665" s="54">
        <f t="shared" si="1936"/>
        <v>0</v>
      </c>
      <c r="CV665" s="54">
        <f t="shared" si="1937"/>
        <v>0</v>
      </c>
      <c r="CW665" s="54">
        <f t="shared" si="1938"/>
        <v>0</v>
      </c>
      <c r="CX665" s="54">
        <f t="shared" si="1939"/>
        <v>0</v>
      </c>
      <c r="CZ665" s="54">
        <f t="shared" si="1940"/>
        <v>0</v>
      </c>
      <c r="DA665" s="54">
        <f t="shared" si="1941"/>
        <v>0</v>
      </c>
      <c r="DB665" s="54">
        <f t="shared" si="1942"/>
        <v>0</v>
      </c>
      <c r="DC665" s="54">
        <f t="shared" si="1943"/>
        <v>0</v>
      </c>
      <c r="DD665" s="54">
        <f t="shared" si="1944"/>
        <v>0</v>
      </c>
      <c r="DE665" s="54">
        <f t="shared" si="1945"/>
        <v>0</v>
      </c>
      <c r="DF665" s="54">
        <f t="shared" si="1946"/>
        <v>0</v>
      </c>
      <c r="DG665" s="54">
        <f t="shared" si="1947"/>
        <v>2</v>
      </c>
      <c r="DH665" s="71">
        <f t="shared" si="1948"/>
        <v>0</v>
      </c>
      <c r="DI665" s="71">
        <f t="shared" si="1949"/>
        <v>0</v>
      </c>
      <c r="DJ665" s="54">
        <f t="shared" si="1950"/>
        <v>0</v>
      </c>
      <c r="DK665" s="54">
        <f t="shared" si="1951"/>
        <v>2</v>
      </c>
      <c r="DL665" s="4">
        <f t="shared" si="1876"/>
        <v>0</v>
      </c>
      <c r="DM665" s="3">
        <f t="shared" si="1952"/>
        <v>0</v>
      </c>
      <c r="DN665" s="3">
        <f t="shared" si="1953"/>
        <v>0</v>
      </c>
      <c r="DO665" s="4" t="e">
        <f t="shared" si="1954"/>
        <v>#DIV/0!</v>
      </c>
      <c r="DP665" s="57"/>
      <c r="DQ665" s="57"/>
      <c r="DR665" s="56">
        <f t="shared" si="1877"/>
        <v>2</v>
      </c>
      <c r="DS665" s="56">
        <f t="shared" si="1878"/>
        <v>0</v>
      </c>
      <c r="DT665" s="38">
        <f t="shared" si="1879"/>
        <v>0</v>
      </c>
      <c r="DU665" s="38">
        <f t="shared" si="1955"/>
        <v>2</v>
      </c>
      <c r="DV665" s="38">
        <f t="shared" si="1880"/>
        <v>0</v>
      </c>
      <c r="DW665" s="39">
        <f t="shared" si="1881"/>
        <v>0</v>
      </c>
      <c r="DX665" s="39">
        <f t="shared" si="1882"/>
        <v>0</v>
      </c>
      <c r="DY665" s="39">
        <f t="shared" si="1883"/>
        <v>0</v>
      </c>
      <c r="DZ665" s="39">
        <f t="shared" si="1884"/>
        <v>0</v>
      </c>
      <c r="EA665" s="39">
        <f t="shared" si="1885"/>
        <v>0</v>
      </c>
      <c r="EB665" s="37" t="e">
        <f t="shared" si="1956"/>
        <v>#DIV/0!</v>
      </c>
      <c r="EC665" s="37" t="e">
        <f t="shared" si="1957"/>
        <v>#DIV/0!</v>
      </c>
      <c r="ED665" s="37" t="e">
        <f t="shared" si="1958"/>
        <v>#DIV/0!</v>
      </c>
      <c r="EE665" s="37" t="e">
        <f t="shared" si="1959"/>
        <v>#DIV/0!</v>
      </c>
      <c r="EF665" s="39" t="e">
        <f t="shared" si="1960"/>
        <v>#DIV/0!</v>
      </c>
      <c r="EG665" s="37" t="e">
        <f t="shared" si="1961"/>
        <v>#DIV/0!</v>
      </c>
      <c r="EH665" s="37" t="e">
        <f t="shared" si="1962"/>
        <v>#DIV/0!</v>
      </c>
      <c r="EI665" s="11" t="b">
        <f t="shared" si="1963"/>
        <v>1</v>
      </c>
      <c r="EJ665" s="11" t="b">
        <f t="shared" si="1964"/>
        <v>0</v>
      </c>
      <c r="EK665" s="39" t="e">
        <f t="shared" si="1965"/>
        <v>#DIV/0!</v>
      </c>
      <c r="EL665" s="39" t="e">
        <f t="shared" si="1966"/>
        <v>#DIV/0!</v>
      </c>
      <c r="EM665" s="39" t="e">
        <f t="shared" si="1967"/>
        <v>#DIV/0!</v>
      </c>
      <c r="EN665" s="39" t="e">
        <f t="shared" si="1968"/>
        <v>#DIV/0!</v>
      </c>
      <c r="EO665" s="39" t="e">
        <f t="shared" si="1969"/>
        <v>#DIV/0!</v>
      </c>
      <c r="EP665" s="39" t="e">
        <f t="shared" si="1970"/>
        <v>#DIV/0!</v>
      </c>
      <c r="EQ665" s="39" t="e">
        <f t="shared" si="1971"/>
        <v>#DIV/0!</v>
      </c>
      <c r="ER665" s="39" t="e">
        <f t="shared" si="1972"/>
        <v>#DIV/0!</v>
      </c>
      <c r="ES665" s="58" t="str">
        <f t="shared" si="1973"/>
        <v>(OH,F,Cl)-dominate amphibole</v>
      </c>
      <c r="ET665" s="58" t="e">
        <f t="shared" si="1974"/>
        <v>#N/A</v>
      </c>
      <c r="EU665" s="56">
        <f t="shared" si="1886"/>
        <v>0</v>
      </c>
      <c r="EV665" s="56">
        <f t="shared" si="1887"/>
        <v>0</v>
      </c>
      <c r="EW665" s="56">
        <f t="shared" si="1888"/>
        <v>0</v>
      </c>
      <c r="EX665" s="56">
        <f t="shared" si="1889"/>
        <v>0</v>
      </c>
      <c r="EY665" s="56">
        <f t="shared" si="1890"/>
        <v>0</v>
      </c>
      <c r="EZ665" s="56">
        <f t="shared" si="1891"/>
        <v>0</v>
      </c>
      <c r="FA665" s="39">
        <f t="shared" si="1892"/>
        <v>0</v>
      </c>
      <c r="FB665" s="39">
        <f t="shared" si="1893"/>
        <v>0</v>
      </c>
      <c r="FC665" s="54">
        <f t="shared" si="1894"/>
        <v>0</v>
      </c>
      <c r="FD665" s="54">
        <f t="shared" si="1895"/>
        <v>0</v>
      </c>
      <c r="FE665" s="39">
        <f t="shared" si="1896"/>
        <v>0</v>
      </c>
      <c r="FF665" s="54">
        <f t="shared" si="1897"/>
        <v>0</v>
      </c>
      <c r="FG665" s="39">
        <f t="shared" si="1898"/>
        <v>0</v>
      </c>
      <c r="FH665" s="39">
        <f t="shared" si="1975"/>
        <v>0</v>
      </c>
      <c r="FI665" s="39">
        <f t="shared" si="1976"/>
        <v>0</v>
      </c>
      <c r="FJ665" s="39">
        <f t="shared" si="1977"/>
        <v>0</v>
      </c>
      <c r="FK665" s="39" t="e">
        <f t="shared" si="1978"/>
        <v>#DIV/0!</v>
      </c>
      <c r="FL665" s="39" t="e">
        <f t="shared" si="1979"/>
        <v>#DIV/0!</v>
      </c>
      <c r="FM665" s="39" t="e">
        <f t="shared" si="1980"/>
        <v>#DIV/0!</v>
      </c>
      <c r="FN665" s="39">
        <f t="shared" si="1981"/>
        <v>1</v>
      </c>
      <c r="FO665" s="39">
        <f t="shared" si="1899"/>
        <v>0</v>
      </c>
      <c r="FP665" s="39">
        <f t="shared" si="1900"/>
        <v>0</v>
      </c>
      <c r="FQ665" s="39">
        <f t="shared" si="1901"/>
        <v>0</v>
      </c>
      <c r="FR665" s="39">
        <f t="shared" si="1982"/>
        <v>0</v>
      </c>
      <c r="FS665" s="39">
        <f t="shared" si="1983"/>
        <v>0</v>
      </c>
      <c r="FU665" s="39" t="e">
        <f t="shared" si="1984"/>
        <v>#DIV/0!</v>
      </c>
      <c r="FV665" s="39" t="e">
        <f t="shared" si="1985"/>
        <v>#DIV/0!</v>
      </c>
      <c r="FW665" s="39" t="e">
        <f t="shared" si="1986"/>
        <v>#DIV/0!</v>
      </c>
      <c r="FY665" s="39" t="e">
        <f t="shared" si="1987"/>
        <v>#DIV/0!</v>
      </c>
      <c r="FZ665" s="39" t="e">
        <f t="shared" si="1988"/>
        <v>#DIV/0!</v>
      </c>
      <c r="GA665" s="39" t="e">
        <f t="shared" si="1989"/>
        <v>#DIV/0!</v>
      </c>
      <c r="GB665" s="39" t="e">
        <f t="shared" si="1990"/>
        <v>#DIV/0!</v>
      </c>
      <c r="GC665" s="39" t="e">
        <f t="shared" si="1991"/>
        <v>#DIV/0!</v>
      </c>
      <c r="GD665" s="39" t="e">
        <f t="shared" si="1992"/>
        <v>#DIV/0!</v>
      </c>
      <c r="GE665" s="39" t="e">
        <f t="shared" si="1993"/>
        <v>#DIV/0!</v>
      </c>
      <c r="GF665" s="39" t="e">
        <f t="shared" si="1994"/>
        <v>#DIV/0!</v>
      </c>
      <c r="GG665" s="39" t="e">
        <f t="shared" si="1995"/>
        <v>#DIV/0!</v>
      </c>
      <c r="GH665" s="39" t="e">
        <f t="shared" si="1996"/>
        <v>#DIV/0!</v>
      </c>
      <c r="GI665" s="39"/>
      <c r="GJ665" s="39" t="e">
        <f t="shared" si="1997"/>
        <v>#DIV/0!</v>
      </c>
      <c r="GK665" s="39" t="e">
        <f t="shared" si="1998"/>
        <v>#DIV/0!</v>
      </c>
      <c r="GL665" s="39" t="e">
        <f t="shared" si="1999"/>
        <v>#DIV/0!</v>
      </c>
      <c r="GM665" s="39" t="e">
        <f t="shared" si="2000"/>
        <v>#DIV/0!</v>
      </c>
      <c r="GN665" s="39" t="e">
        <f t="shared" si="2001"/>
        <v>#DIV/0!</v>
      </c>
      <c r="GO665" s="57"/>
      <c r="GP665" s="57" t="e">
        <f t="shared" si="2002"/>
        <v>#DIV/0!</v>
      </c>
      <c r="GQ665" s="59" t="e">
        <f t="shared" si="2003"/>
        <v>#DIV/0!</v>
      </c>
      <c r="GR665" s="41" t="e">
        <f t="shared" si="2004"/>
        <v>#DIV/0!</v>
      </c>
      <c r="GS665" s="57" t="e">
        <f t="shared" si="2005"/>
        <v>#DIV/0!</v>
      </c>
      <c r="GT665" s="57" t="e">
        <f t="shared" si="2006"/>
        <v>#DIV/0!</v>
      </c>
      <c r="GU665" s="57" t="e">
        <f t="shared" si="2007"/>
        <v>#DIV/0!</v>
      </c>
      <c r="GV665" s="57"/>
      <c r="GW665" s="42" t="e">
        <f t="shared" si="2008"/>
        <v>#DIV/0!</v>
      </c>
      <c r="GX665" s="42" t="e">
        <f t="shared" si="2009"/>
        <v>#DIV/0!</v>
      </c>
      <c r="GY665" s="42" t="e">
        <f t="shared" si="2010"/>
        <v>#DIV/0!</v>
      </c>
      <c r="GZ665" s="57"/>
      <c r="HA665" s="2" t="e">
        <f t="shared" si="2011"/>
        <v>#DIV/0!</v>
      </c>
      <c r="HB665" s="2" t="e">
        <f t="shared" si="2012"/>
        <v>#DIV/0!</v>
      </c>
      <c r="HC665" s="2" t="e">
        <f t="shared" si="2013"/>
        <v>#DIV/0!</v>
      </c>
      <c r="HD665" s="2" t="e">
        <f t="shared" si="2014"/>
        <v>#DIV/0!</v>
      </c>
      <c r="HE665" s="2" t="e">
        <f t="shared" si="2015"/>
        <v>#DIV/0!</v>
      </c>
      <c r="HF665" s="2" t="e">
        <f t="shared" si="2016"/>
        <v>#DIV/0!</v>
      </c>
      <c r="HG665" s="2" t="e">
        <f t="shared" si="2017"/>
        <v>#DIV/0!</v>
      </c>
      <c r="HH665" s="2" t="e">
        <f t="shared" si="2018"/>
        <v>#DIV/0!</v>
      </c>
      <c r="HI665" s="2" t="e">
        <f t="shared" si="2019"/>
        <v>#DIV/0!</v>
      </c>
      <c r="HJ665" s="11" t="e">
        <f t="shared" si="2020"/>
        <v>#DIV/0!</v>
      </c>
      <c r="HK665" s="60" t="e">
        <f t="shared" si="2021"/>
        <v>#DIV/0!</v>
      </c>
      <c r="HL665" s="57"/>
      <c r="HM665" s="57" t="e">
        <f t="shared" si="2022"/>
        <v>#DIV/0!</v>
      </c>
      <c r="HN665" s="57" t="e">
        <f t="shared" si="2023"/>
        <v>#DIV/0!</v>
      </c>
      <c r="HO665" s="57" t="e">
        <f t="shared" si="2024"/>
        <v>#DIV/0!</v>
      </c>
      <c r="HP665" s="57" t="e">
        <f t="shared" si="2025"/>
        <v>#DIV/0!</v>
      </c>
      <c r="HQ665" s="57" t="e">
        <f t="shared" si="2026"/>
        <v>#DIV/0!</v>
      </c>
      <c r="HR665" s="57"/>
      <c r="HS665" s="57" t="e">
        <f t="shared" si="2027"/>
        <v>#DIV/0!</v>
      </c>
      <c r="HT665" s="57" t="e">
        <f t="shared" si="2028"/>
        <v>#DIV/0!</v>
      </c>
      <c r="HU665" s="57" t="e">
        <f t="shared" si="2029"/>
        <v>#DIV/0!</v>
      </c>
      <c r="HV665" s="57" t="e">
        <f t="shared" si="2030"/>
        <v>#DIV/0!</v>
      </c>
      <c r="HW665" s="57" t="e">
        <f t="shared" si="2031"/>
        <v>#DIV/0!</v>
      </c>
      <c r="HX665" s="57"/>
      <c r="HY665" s="57" t="e">
        <f t="shared" si="2032"/>
        <v>#DIV/0!</v>
      </c>
      <c r="HZ665" s="57" t="e">
        <f t="shared" si="2033"/>
        <v>#DIV/0!</v>
      </c>
      <c r="IA665" s="57"/>
      <c r="IB665" s="61">
        <f t="shared" si="2034"/>
        <v>0</v>
      </c>
      <c r="IC665" s="57" t="str">
        <f t="shared" si="2035"/>
        <v/>
      </c>
      <c r="ID665" s="42"/>
      <c r="IE665" s="2" t="str">
        <f t="shared" si="2036"/>
        <v/>
      </c>
      <c r="IF665" s="60" t="e">
        <f t="shared" si="2037"/>
        <v>#DIV/0!</v>
      </c>
      <c r="IG665" s="60" t="str">
        <f t="shared" si="2038"/>
        <v/>
      </c>
      <c r="IH665" s="60" t="str">
        <f t="shared" si="2039"/>
        <v>zinco-</v>
      </c>
      <c r="II665" s="60" t="str">
        <f t="shared" si="2040"/>
        <v>mangano-</v>
      </c>
      <c r="IJ665" s="60" t="e">
        <f t="shared" si="2041"/>
        <v>#DIV/0!</v>
      </c>
      <c r="IK665" s="60" t="e">
        <f t="shared" si="2042"/>
        <v>#DIV/0!</v>
      </c>
      <c r="IL665" s="60" t="e">
        <f t="shared" si="2043"/>
        <v>#DIV/0!</v>
      </c>
      <c r="IM665" s="60" t="e">
        <f t="shared" si="2044"/>
        <v>#DIV/0!</v>
      </c>
      <c r="IN665" s="60" t="str">
        <f t="shared" si="2045"/>
        <v/>
      </c>
      <c r="IO665" s="60" t="str">
        <f t="shared" si="2046"/>
        <v/>
      </c>
      <c r="IP665" s="57"/>
      <c r="IQ665" s="57" t="str">
        <f t="shared" si="2047"/>
        <v>ERROR!!</v>
      </c>
    </row>
    <row r="666" spans="24:251">
      <c r="X666" s="29">
        <f t="shared" si="1903"/>
        <v>0</v>
      </c>
      <c r="Y666" s="29">
        <f t="shared" si="1904"/>
        <v>0</v>
      </c>
      <c r="Z666" s="29" t="e">
        <f t="shared" si="1905"/>
        <v>#DIV/0!</v>
      </c>
      <c r="AA666" s="29" t="e">
        <f t="shared" si="1906"/>
        <v>#DIV/0!</v>
      </c>
      <c r="AB666" s="29" t="e">
        <f t="shared" si="1907"/>
        <v>#DIV/0!</v>
      </c>
      <c r="AC666" s="29" t="e">
        <f t="shared" si="1908"/>
        <v>#DIV/0!</v>
      </c>
      <c r="AF666" s="23">
        <v>60.084299999999999</v>
      </c>
      <c r="AG666" s="23">
        <v>79.878799999999998</v>
      </c>
      <c r="AH666" s="23">
        <v>101.96120000000001</v>
      </c>
      <c r="AI666" s="23">
        <v>151.99039999999999</v>
      </c>
      <c r="AJ666" s="23">
        <v>159.69</v>
      </c>
      <c r="AK666" s="23">
        <v>71.846400000000003</v>
      </c>
      <c r="AL666" s="23">
        <v>70.9375</v>
      </c>
      <c r="AM666" s="23">
        <v>40.304400000000001</v>
      </c>
      <c r="AN666" s="23">
        <v>56.077399999999997</v>
      </c>
      <c r="AO666" s="23">
        <v>61.978999999999999</v>
      </c>
      <c r="AP666" s="23">
        <v>94.195999999999998</v>
      </c>
      <c r="AQ666" s="23">
        <v>18.998000000000001</v>
      </c>
      <c r="AR666" s="23">
        <v>35.450000000000003</v>
      </c>
      <c r="AS666" s="23">
        <v>29.88</v>
      </c>
      <c r="AT666" s="23">
        <v>74.691999999999993</v>
      </c>
      <c r="AU666" s="23">
        <v>81.39</v>
      </c>
      <c r="AX666" s="54">
        <f t="shared" si="1909"/>
        <v>0</v>
      </c>
      <c r="AY666" s="54">
        <f t="shared" si="1910"/>
        <v>0</v>
      </c>
      <c r="AZ666" s="54">
        <f t="shared" si="1911"/>
        <v>0</v>
      </c>
      <c r="BA666" s="54">
        <f t="shared" si="1912"/>
        <v>0</v>
      </c>
      <c r="BB666" s="54">
        <f t="shared" si="1913"/>
        <v>0</v>
      </c>
      <c r="BC666" s="54">
        <f t="shared" si="1914"/>
        <v>0</v>
      </c>
      <c r="BD666" s="54">
        <f t="shared" si="1915"/>
        <v>0</v>
      </c>
      <c r="BE666" s="54">
        <f t="shared" si="1916"/>
        <v>0</v>
      </c>
      <c r="BF666" s="54">
        <f t="shared" si="1917"/>
        <v>0</v>
      </c>
      <c r="BG666" s="54">
        <f t="shared" si="1918"/>
        <v>0</v>
      </c>
      <c r="BH666" s="54">
        <f t="shared" si="1919"/>
        <v>0</v>
      </c>
      <c r="BI666" s="54">
        <f t="shared" si="1920"/>
        <v>0</v>
      </c>
      <c r="BJ666" s="54">
        <f t="shared" si="1921"/>
        <v>0</v>
      </c>
      <c r="BK666" s="54">
        <f t="shared" si="1922"/>
        <v>0</v>
      </c>
      <c r="BL666" s="54">
        <f t="shared" si="1923"/>
        <v>0</v>
      </c>
      <c r="BM666" s="42"/>
      <c r="BO666" s="54">
        <f>'Norm-coeff'!$C$2+$AX666*'Norm-coeff'!$D$2+$AY666*'Norm-coeff'!$E$2+$AZ666*'Norm-coeff'!$F$2+$BA666*'Norm-coeff'!$G$2+$BB666*'Norm-coeff'!$H$2+$BC666*'Norm-coeff'!$I$2+$BD666*'Norm-coeff'!$J$2+$BE666*'Norm-coeff'!$K$2+$BF666*'Norm-coeff'!$L$2+$BG666*'Norm-coeff'!$M$2+$BH666*'Norm-coeff'!$N$2+$BI666*'Norm-coeff'!$O$2</f>
        <v>5.4045421474420303</v>
      </c>
      <c r="BP666" s="54">
        <f>'Norm-coeff'!$C$3+$AX666*'Norm-coeff'!$D$3+$AY666*'Norm-coeff'!$E$3+$AZ666*'Norm-coeff'!$F$3+$BA666*'Norm-coeff'!$G$3+$BB666*'Norm-coeff'!$H$3+$BC666*'Norm-coeff'!$I$3+$BD666*'Norm-coeff'!$J$3+$BE666*'Norm-coeff'!$K$3+$BF666*'Norm-coeff'!$L$3+$BG666*'Norm-coeff'!$M$3+$BH666*'Norm-coeff'!$N$3+$BI666*'Norm-coeff'!$O$3</f>
        <v>3.15319116612705</v>
      </c>
      <c r="BQ666" s="54">
        <f>'Norm-coeff'!$C$4+$AX666*'Norm-coeff'!$D$4+$AY666*'Norm-coeff'!$E$4+$AZ666*'Norm-coeff'!$F$4+$BA666*'Norm-coeff'!$G$4+$BB666*'Norm-coeff'!$H$4+$BC666*'Norm-coeff'!$I$4+$BD666*'Norm-coeff'!$J$4+$BE666*'Norm-coeff'!$K$4+$BF666*'Norm-coeff'!$L$4+$BG666*'Norm-coeff'!$M$4+$BH666*'Norm-coeff'!$N$4+$BI666*'Norm-coeff'!$O$4</f>
        <v>1.42115649462768</v>
      </c>
      <c r="BR666" s="54">
        <f>'Norm-coeff'!$C$5+$AX666*'Norm-coeff'!$D$5+$AY666*'Norm-coeff'!$E$5+$AZ666*'Norm-coeff'!$F$5+$BA666*'Norm-coeff'!$G$5+$BB666*'Norm-coeff'!$H$5+$BC666*'Norm-coeff'!$I$5+$BD666*'Norm-coeff'!$J$5+$BE666*'Norm-coeff'!$K$5+$BF666*'Norm-coeff'!$L$5+$BG666*'Norm-coeff'!$M$5+$BH666*'Norm-coeff'!$N$5+$BI666*'Norm-coeff'!$O$5</f>
        <v>1.0553329241296201</v>
      </c>
      <c r="BS666" s="54">
        <f>'Norm-coeff'!$C$6+$AX666*'Norm-coeff'!$D$6+$AY666*'Norm-coeff'!$E$6+$AZ666*'Norm-coeff'!$F$6+$BA666*'Norm-coeff'!$G$6+$BB666*'Norm-coeff'!$H$6+$BC666*'Norm-coeff'!$I$6+$BD666*'Norm-coeff'!$J$6+$BE666*'Norm-coeff'!$K$6+$BF666*'Norm-coeff'!$L$6+$BG666*'Norm-coeff'!$M$6+$BH666*'Norm-coeff'!$N$6+$BI666*'Norm-coeff'!$O$6</f>
        <v>-1.48700885495103E-2</v>
      </c>
      <c r="BT666" s="54">
        <f>'Norm-coeff'!$C$7+$AX666*'Norm-coeff'!$D$7+$AY666*'Norm-coeff'!$E$7+$AZ666*'Norm-coeff'!$F$7+$BA666*'Norm-coeff'!$G$7+$BB666*'Norm-coeff'!$H$7+$BC666*'Norm-coeff'!$I$7+$BD666*'Norm-coeff'!$J$7+$BE666*'Norm-coeff'!$K$7+$BF666*'Norm-coeff'!$L$7+$BG666*'Norm-coeff'!$M$7+$BH666*'Norm-coeff'!$N$7+$BI666*'Norm-coeff'!$O$7</f>
        <v>2.0907583608832998</v>
      </c>
      <c r="BU666" s="54">
        <f>'Norm-coeff'!$C$8+$AX666*'Norm-coeff'!$D$8+$AY666*'Norm-coeff'!$E$8+$AZ666*'Norm-coeff'!$F$8+$BA666*'Norm-coeff'!$G$8+$BB666*'Norm-coeff'!$H$8+$BC666*'Norm-coeff'!$I$8+$BD666*'Norm-coeff'!$J$8+$BE666*'Norm-coeff'!$K$8+$BF666*'Norm-coeff'!$L$8+$BG666*'Norm-coeff'!$M$8+$BH666*'Norm-coeff'!$N$8+$BI666*'Norm-coeff'!$O$8</f>
        <v>0.65894159836244504</v>
      </c>
      <c r="BV666" s="54">
        <f>'Norm-coeff'!$C$9+$AX666*'Norm-coeff'!$D$9+$AY666*'Norm-coeff'!$E$9+$AZ666*'Norm-coeff'!$F$9+$BA666*'Norm-coeff'!$G$9+$BB666*'Norm-coeff'!$H$9+$BC666*'Norm-coeff'!$I$9+$BD666*'Norm-coeff'!$J$9+$BE666*'Norm-coeff'!$K$9+$BF666*'Norm-coeff'!$L$9+$BG666*'Norm-coeff'!$M$9+$BH666*'Norm-coeff'!$N$9+$BI666*'Norm-coeff'!$O$9</f>
        <v>1.48961085014701</v>
      </c>
      <c r="BW666" s="54">
        <f>'Norm-coeff'!$C$10+$AX666*'Norm-coeff'!$D$10+$AY666*'Norm-coeff'!$E$10+$AZ666*'Norm-coeff'!$F$10+$BA666*'Norm-coeff'!$G$10+$BB666*'Norm-coeff'!$H$10+$BC666*'Norm-coeff'!$I$10+$BD666*'Norm-coeff'!$J$10+$BE666*'Norm-coeff'!$K$10+$BF666*'Norm-coeff'!$L$10+$BG666*'Norm-coeff'!$M$10+$BH666*'Norm-coeff'!$N$10+$BI666*'Norm-coeff'!$O$10</f>
        <v>1.42058735749591</v>
      </c>
      <c r="BX666" s="54">
        <f>'Norm-coeff'!$C$11+$AX666*'Norm-coeff'!$D$11+$AY666*'Norm-coeff'!$E$11+$AZ666*'Norm-coeff'!$F$11+$BA666*'Norm-coeff'!$G$11+$BB666*'Norm-coeff'!$H$11+$BC666*'Norm-coeff'!$I$11+$BD666*'Norm-coeff'!$J$11+$BE666*'Norm-coeff'!$K$11+$BF666*'Norm-coeff'!$L$11+$BG666*'Norm-coeff'!$M$11+$BH666*'Norm-coeff'!$N$11+$BI666*'Norm-coeff'!$O$11</f>
        <v>0.221233014421479</v>
      </c>
      <c r="BY666" s="54">
        <f>'Norm-coeff'!$C$12+$AX666*'Norm-coeff'!$D$12+$AY666*'Norm-coeff'!$E$12+$AZ666*'Norm-coeff'!$F$12+$BA666*'Norm-coeff'!$G$12+$BB666*'Norm-coeff'!$H$12+$BC666*'Norm-coeff'!$I$12+$BD666*'Norm-coeff'!$J$12+$BE666*'Norm-coeff'!$K$12+$BF666*'Norm-coeff'!$L$12+$BG666*'Norm-coeff'!$M$12+$BH666*'Norm-coeff'!$N$12+$BI666*'Norm-coeff'!$O$12</f>
        <v>0.283527502056037</v>
      </c>
      <c r="BZ666" s="54">
        <f>'Norm-coeff'!$C$13+$AX666*'Norm-coeff'!$D$13+$AY666*'Norm-coeff'!$E$13+$AZ666*'Norm-coeff'!$F$13+$BA666*'Norm-coeff'!$G$13+$BB666*'Norm-coeff'!$H$13+$BC666*'Norm-coeff'!$I$13+$BD666*'Norm-coeff'!$J$13+$BE666*'Norm-coeff'!$K$13+$BF666*'Norm-coeff'!$L$13+$BG666*'Norm-coeff'!$M$13+$BH666*'Norm-coeff'!$N$13+$BI666*'Norm-coeff'!$O$13</f>
        <v>-4.1864930554451202E-2</v>
      </c>
      <c r="CA666" s="54">
        <f>'Norm-coeff'!$C$14+$AX666*'Norm-coeff'!$D$14+$AY666*'Norm-coeff'!$E$14+$AZ666*'Norm-coeff'!$F$14+$BA666*'Norm-coeff'!$G$14+$BB666*'Norm-coeff'!$H$14+$BC666*'Norm-coeff'!$I$14+$BD666*'Norm-coeff'!$J$14+$BE666*'Norm-coeff'!$K$14+$BF666*'Norm-coeff'!$L$14+$BG666*'Norm-coeff'!$M$14+$BH666*'Norm-coeff'!$N$14+$BI666*'Norm-coeff'!$O$14</f>
        <v>4.2526983164477103</v>
      </c>
      <c r="CC666" s="54">
        <f t="shared" si="2048"/>
        <v>0</v>
      </c>
      <c r="CG666" s="54">
        <f t="shared" si="1924"/>
        <v>0</v>
      </c>
      <c r="CH666" s="54">
        <f t="shared" si="1902"/>
        <v>0</v>
      </c>
      <c r="CI666" s="54">
        <f t="shared" si="1925"/>
        <v>0</v>
      </c>
      <c r="CJ666" s="56">
        <f t="shared" si="1926"/>
        <v>0</v>
      </c>
      <c r="CK666" s="54">
        <f t="shared" si="1927"/>
        <v>0</v>
      </c>
      <c r="CL666" s="54">
        <f t="shared" si="1928"/>
        <v>0</v>
      </c>
      <c r="CM666" s="54">
        <f t="shared" si="1929"/>
        <v>0</v>
      </c>
      <c r="CN666" s="54">
        <f t="shared" si="1930"/>
        <v>0</v>
      </c>
      <c r="CO666" s="54">
        <f t="shared" si="1931"/>
        <v>0</v>
      </c>
      <c r="CP666" s="54">
        <f t="shared" si="1932"/>
        <v>0</v>
      </c>
      <c r="CQ666" s="54">
        <f t="shared" si="1933"/>
        <v>0</v>
      </c>
      <c r="CR666" s="54">
        <f t="shared" si="1934"/>
        <v>0</v>
      </c>
      <c r="CS666" s="54">
        <f t="shared" si="1935"/>
        <v>0</v>
      </c>
      <c r="CU666" s="54">
        <f t="shared" si="1936"/>
        <v>0</v>
      </c>
      <c r="CV666" s="54">
        <f t="shared" si="1937"/>
        <v>0</v>
      </c>
      <c r="CW666" s="54">
        <f t="shared" si="1938"/>
        <v>0</v>
      </c>
      <c r="CX666" s="54">
        <f t="shared" si="1939"/>
        <v>0</v>
      </c>
      <c r="CZ666" s="54">
        <f t="shared" si="1940"/>
        <v>0</v>
      </c>
      <c r="DA666" s="54">
        <f t="shared" si="1941"/>
        <v>0</v>
      </c>
      <c r="DB666" s="54">
        <f t="shared" si="1942"/>
        <v>0</v>
      </c>
      <c r="DC666" s="54">
        <f t="shared" si="1943"/>
        <v>0</v>
      </c>
      <c r="DD666" s="54">
        <f t="shared" si="1944"/>
        <v>0</v>
      </c>
      <c r="DE666" s="54">
        <f t="shared" si="1945"/>
        <v>0</v>
      </c>
      <c r="DF666" s="54">
        <f t="shared" si="1946"/>
        <v>0</v>
      </c>
      <c r="DG666" s="54">
        <f t="shared" si="1947"/>
        <v>2</v>
      </c>
      <c r="DH666" s="71">
        <f t="shared" si="1948"/>
        <v>0</v>
      </c>
      <c r="DI666" s="71">
        <f t="shared" si="1949"/>
        <v>0</v>
      </c>
      <c r="DJ666" s="54">
        <f t="shared" si="1950"/>
        <v>0</v>
      </c>
      <c r="DK666" s="54">
        <f t="shared" si="1951"/>
        <v>2</v>
      </c>
      <c r="DL666" s="4">
        <f t="shared" si="1876"/>
        <v>0</v>
      </c>
      <c r="DM666" s="3">
        <f t="shared" si="1952"/>
        <v>0</v>
      </c>
      <c r="DN666" s="3">
        <f t="shared" si="1953"/>
        <v>0</v>
      </c>
      <c r="DO666" s="4" t="e">
        <f t="shared" si="1954"/>
        <v>#DIV/0!</v>
      </c>
      <c r="DP666" s="57"/>
      <c r="DQ666" s="57"/>
      <c r="DR666" s="56">
        <f t="shared" si="1877"/>
        <v>2</v>
      </c>
      <c r="DS666" s="56">
        <f t="shared" si="1878"/>
        <v>0</v>
      </c>
      <c r="DT666" s="38">
        <f t="shared" si="1879"/>
        <v>0</v>
      </c>
      <c r="DU666" s="38">
        <f t="shared" si="1955"/>
        <v>2</v>
      </c>
      <c r="DV666" s="38">
        <f t="shared" si="1880"/>
        <v>0</v>
      </c>
      <c r="DW666" s="39">
        <f t="shared" si="1881"/>
        <v>0</v>
      </c>
      <c r="DX666" s="39">
        <f t="shared" si="1882"/>
        <v>0</v>
      </c>
      <c r="DY666" s="39">
        <f t="shared" si="1883"/>
        <v>0</v>
      </c>
      <c r="DZ666" s="39">
        <f t="shared" si="1884"/>
        <v>0</v>
      </c>
      <c r="EA666" s="39">
        <f t="shared" si="1885"/>
        <v>0</v>
      </c>
      <c r="EB666" s="37" t="e">
        <f t="shared" si="1956"/>
        <v>#DIV/0!</v>
      </c>
      <c r="EC666" s="37" t="e">
        <f t="shared" si="1957"/>
        <v>#DIV/0!</v>
      </c>
      <c r="ED666" s="37" t="e">
        <f t="shared" si="1958"/>
        <v>#DIV/0!</v>
      </c>
      <c r="EE666" s="37" t="e">
        <f t="shared" si="1959"/>
        <v>#DIV/0!</v>
      </c>
      <c r="EF666" s="39" t="e">
        <f t="shared" si="1960"/>
        <v>#DIV/0!</v>
      </c>
      <c r="EG666" s="37" t="e">
        <f t="shared" si="1961"/>
        <v>#DIV/0!</v>
      </c>
      <c r="EH666" s="37" t="e">
        <f t="shared" si="1962"/>
        <v>#DIV/0!</v>
      </c>
      <c r="EI666" s="11" t="b">
        <f t="shared" si="1963"/>
        <v>1</v>
      </c>
      <c r="EJ666" s="11" t="b">
        <f t="shared" si="1964"/>
        <v>0</v>
      </c>
      <c r="EK666" s="39" t="e">
        <f t="shared" si="1965"/>
        <v>#DIV/0!</v>
      </c>
      <c r="EL666" s="39" t="e">
        <f t="shared" si="1966"/>
        <v>#DIV/0!</v>
      </c>
      <c r="EM666" s="39" t="e">
        <f t="shared" si="1967"/>
        <v>#DIV/0!</v>
      </c>
      <c r="EN666" s="39" t="e">
        <f t="shared" si="1968"/>
        <v>#DIV/0!</v>
      </c>
      <c r="EO666" s="39" t="e">
        <f t="shared" si="1969"/>
        <v>#DIV/0!</v>
      </c>
      <c r="EP666" s="39" t="e">
        <f t="shared" si="1970"/>
        <v>#DIV/0!</v>
      </c>
      <c r="EQ666" s="39" t="e">
        <f t="shared" si="1971"/>
        <v>#DIV/0!</v>
      </c>
      <c r="ER666" s="39" t="e">
        <f t="shared" si="1972"/>
        <v>#DIV/0!</v>
      </c>
      <c r="ES666" s="58" t="str">
        <f t="shared" si="1973"/>
        <v>(OH,F,Cl)-dominate amphibole</v>
      </c>
      <c r="ET666" s="58" t="e">
        <f t="shared" si="1974"/>
        <v>#N/A</v>
      </c>
      <c r="EU666" s="56">
        <f t="shared" si="1886"/>
        <v>0</v>
      </c>
      <c r="EV666" s="56">
        <f t="shared" si="1887"/>
        <v>0</v>
      </c>
      <c r="EW666" s="56">
        <f t="shared" si="1888"/>
        <v>0</v>
      </c>
      <c r="EX666" s="56">
        <f t="shared" si="1889"/>
        <v>0</v>
      </c>
      <c r="EY666" s="56">
        <f t="shared" si="1890"/>
        <v>0</v>
      </c>
      <c r="EZ666" s="56">
        <f t="shared" si="1891"/>
        <v>0</v>
      </c>
      <c r="FA666" s="39">
        <f t="shared" si="1892"/>
        <v>0</v>
      </c>
      <c r="FB666" s="39">
        <f t="shared" si="1893"/>
        <v>0</v>
      </c>
      <c r="FC666" s="54">
        <f t="shared" si="1894"/>
        <v>0</v>
      </c>
      <c r="FD666" s="54">
        <f t="shared" si="1895"/>
        <v>0</v>
      </c>
      <c r="FE666" s="39">
        <f t="shared" si="1896"/>
        <v>0</v>
      </c>
      <c r="FF666" s="54">
        <f t="shared" si="1897"/>
        <v>0</v>
      </c>
      <c r="FG666" s="39">
        <f t="shared" si="1898"/>
        <v>0</v>
      </c>
      <c r="FH666" s="39">
        <f t="shared" si="1975"/>
        <v>0</v>
      </c>
      <c r="FI666" s="39">
        <f t="shared" si="1976"/>
        <v>0</v>
      </c>
      <c r="FJ666" s="39">
        <f t="shared" si="1977"/>
        <v>0</v>
      </c>
      <c r="FK666" s="39" t="e">
        <f t="shared" si="1978"/>
        <v>#DIV/0!</v>
      </c>
      <c r="FL666" s="39" t="e">
        <f t="shared" si="1979"/>
        <v>#DIV/0!</v>
      </c>
      <c r="FM666" s="39" t="e">
        <f t="shared" si="1980"/>
        <v>#DIV/0!</v>
      </c>
      <c r="FN666" s="39">
        <f t="shared" si="1981"/>
        <v>1</v>
      </c>
      <c r="FO666" s="39">
        <f t="shared" si="1899"/>
        <v>0</v>
      </c>
      <c r="FP666" s="39">
        <f t="shared" si="1900"/>
        <v>0</v>
      </c>
      <c r="FQ666" s="39">
        <f t="shared" si="1901"/>
        <v>0</v>
      </c>
      <c r="FR666" s="39">
        <f t="shared" si="1982"/>
        <v>0</v>
      </c>
      <c r="FS666" s="39">
        <f t="shared" si="1983"/>
        <v>0</v>
      </c>
      <c r="FU666" s="39" t="e">
        <f t="shared" si="1984"/>
        <v>#DIV/0!</v>
      </c>
      <c r="FV666" s="39" t="e">
        <f t="shared" si="1985"/>
        <v>#DIV/0!</v>
      </c>
      <c r="FW666" s="39" t="e">
        <f t="shared" si="1986"/>
        <v>#DIV/0!</v>
      </c>
      <c r="FY666" s="39" t="e">
        <f t="shared" si="1987"/>
        <v>#DIV/0!</v>
      </c>
      <c r="FZ666" s="39" t="e">
        <f t="shared" si="1988"/>
        <v>#DIV/0!</v>
      </c>
      <c r="GA666" s="39" t="e">
        <f t="shared" si="1989"/>
        <v>#DIV/0!</v>
      </c>
      <c r="GB666" s="39" t="e">
        <f t="shared" si="1990"/>
        <v>#DIV/0!</v>
      </c>
      <c r="GC666" s="39" t="e">
        <f t="shared" si="1991"/>
        <v>#DIV/0!</v>
      </c>
      <c r="GD666" s="39" t="e">
        <f t="shared" si="1992"/>
        <v>#DIV/0!</v>
      </c>
      <c r="GE666" s="39" t="e">
        <f t="shared" si="1993"/>
        <v>#DIV/0!</v>
      </c>
      <c r="GF666" s="39" t="e">
        <f t="shared" si="1994"/>
        <v>#DIV/0!</v>
      </c>
      <c r="GG666" s="39" t="e">
        <f t="shared" si="1995"/>
        <v>#DIV/0!</v>
      </c>
      <c r="GH666" s="39" t="e">
        <f t="shared" si="1996"/>
        <v>#DIV/0!</v>
      </c>
      <c r="GI666" s="39"/>
      <c r="GJ666" s="39" t="e">
        <f t="shared" si="1997"/>
        <v>#DIV/0!</v>
      </c>
      <c r="GK666" s="39" t="e">
        <f t="shared" si="1998"/>
        <v>#DIV/0!</v>
      </c>
      <c r="GL666" s="39" t="e">
        <f t="shared" si="1999"/>
        <v>#DIV/0!</v>
      </c>
      <c r="GM666" s="39" t="e">
        <f t="shared" si="2000"/>
        <v>#DIV/0!</v>
      </c>
      <c r="GN666" s="39" t="e">
        <f t="shared" si="2001"/>
        <v>#DIV/0!</v>
      </c>
      <c r="GO666" s="57"/>
      <c r="GP666" s="57" t="e">
        <f t="shared" si="2002"/>
        <v>#DIV/0!</v>
      </c>
      <c r="GQ666" s="59" t="e">
        <f t="shared" si="2003"/>
        <v>#DIV/0!</v>
      </c>
      <c r="GR666" s="41" t="e">
        <f t="shared" si="2004"/>
        <v>#DIV/0!</v>
      </c>
      <c r="GS666" s="57" t="e">
        <f t="shared" si="2005"/>
        <v>#DIV/0!</v>
      </c>
      <c r="GT666" s="57" t="e">
        <f t="shared" si="2006"/>
        <v>#DIV/0!</v>
      </c>
      <c r="GU666" s="57" t="e">
        <f t="shared" si="2007"/>
        <v>#DIV/0!</v>
      </c>
      <c r="GV666" s="57"/>
      <c r="GW666" s="42" t="e">
        <f t="shared" si="2008"/>
        <v>#DIV/0!</v>
      </c>
      <c r="GX666" s="42" t="e">
        <f t="shared" si="2009"/>
        <v>#DIV/0!</v>
      </c>
      <c r="GY666" s="42" t="e">
        <f t="shared" si="2010"/>
        <v>#DIV/0!</v>
      </c>
      <c r="GZ666" s="57"/>
      <c r="HA666" s="2" t="e">
        <f t="shared" si="2011"/>
        <v>#DIV/0!</v>
      </c>
      <c r="HB666" s="2" t="e">
        <f t="shared" si="2012"/>
        <v>#DIV/0!</v>
      </c>
      <c r="HC666" s="2" t="e">
        <f t="shared" si="2013"/>
        <v>#DIV/0!</v>
      </c>
      <c r="HD666" s="2" t="e">
        <f t="shared" si="2014"/>
        <v>#DIV/0!</v>
      </c>
      <c r="HE666" s="2" t="e">
        <f t="shared" si="2015"/>
        <v>#DIV/0!</v>
      </c>
      <c r="HF666" s="2" t="e">
        <f t="shared" si="2016"/>
        <v>#DIV/0!</v>
      </c>
      <c r="HG666" s="2" t="e">
        <f t="shared" si="2017"/>
        <v>#DIV/0!</v>
      </c>
      <c r="HH666" s="2" t="e">
        <f t="shared" si="2018"/>
        <v>#DIV/0!</v>
      </c>
      <c r="HI666" s="2" t="e">
        <f t="shared" si="2019"/>
        <v>#DIV/0!</v>
      </c>
      <c r="HJ666" s="11" t="e">
        <f t="shared" si="2020"/>
        <v>#DIV/0!</v>
      </c>
      <c r="HK666" s="60" t="e">
        <f t="shared" si="2021"/>
        <v>#DIV/0!</v>
      </c>
      <c r="HL666" s="57"/>
      <c r="HM666" s="57" t="e">
        <f t="shared" si="2022"/>
        <v>#DIV/0!</v>
      </c>
      <c r="HN666" s="57" t="e">
        <f t="shared" si="2023"/>
        <v>#DIV/0!</v>
      </c>
      <c r="HO666" s="57" t="e">
        <f t="shared" si="2024"/>
        <v>#DIV/0!</v>
      </c>
      <c r="HP666" s="57" t="e">
        <f t="shared" si="2025"/>
        <v>#DIV/0!</v>
      </c>
      <c r="HQ666" s="57" t="e">
        <f t="shared" si="2026"/>
        <v>#DIV/0!</v>
      </c>
      <c r="HR666" s="57"/>
      <c r="HS666" s="57" t="e">
        <f t="shared" si="2027"/>
        <v>#DIV/0!</v>
      </c>
      <c r="HT666" s="57" t="e">
        <f t="shared" si="2028"/>
        <v>#DIV/0!</v>
      </c>
      <c r="HU666" s="57" t="e">
        <f t="shared" si="2029"/>
        <v>#DIV/0!</v>
      </c>
      <c r="HV666" s="57" t="e">
        <f t="shared" si="2030"/>
        <v>#DIV/0!</v>
      </c>
      <c r="HW666" s="57" t="e">
        <f t="shared" si="2031"/>
        <v>#DIV/0!</v>
      </c>
      <c r="HX666" s="57"/>
      <c r="HY666" s="57" t="e">
        <f t="shared" si="2032"/>
        <v>#DIV/0!</v>
      </c>
      <c r="HZ666" s="57" t="e">
        <f t="shared" si="2033"/>
        <v>#DIV/0!</v>
      </c>
      <c r="IA666" s="57"/>
      <c r="IB666" s="61">
        <f t="shared" si="2034"/>
        <v>0</v>
      </c>
      <c r="IC666" s="57" t="str">
        <f t="shared" si="2035"/>
        <v/>
      </c>
      <c r="ID666" s="42"/>
      <c r="IE666" s="2" t="str">
        <f t="shared" si="2036"/>
        <v/>
      </c>
      <c r="IF666" s="60" t="e">
        <f t="shared" si="2037"/>
        <v>#DIV/0!</v>
      </c>
      <c r="IG666" s="60" t="str">
        <f t="shared" si="2038"/>
        <v/>
      </c>
      <c r="IH666" s="60" t="str">
        <f t="shared" si="2039"/>
        <v>zinco-</v>
      </c>
      <c r="II666" s="60" t="str">
        <f t="shared" si="2040"/>
        <v>mangano-</v>
      </c>
      <c r="IJ666" s="60" t="e">
        <f t="shared" si="2041"/>
        <v>#DIV/0!</v>
      </c>
      <c r="IK666" s="60" t="e">
        <f t="shared" si="2042"/>
        <v>#DIV/0!</v>
      </c>
      <c r="IL666" s="60" t="e">
        <f t="shared" si="2043"/>
        <v>#DIV/0!</v>
      </c>
      <c r="IM666" s="60" t="e">
        <f t="shared" si="2044"/>
        <v>#DIV/0!</v>
      </c>
      <c r="IN666" s="60" t="str">
        <f t="shared" si="2045"/>
        <v/>
      </c>
      <c r="IO666" s="60" t="str">
        <f t="shared" si="2046"/>
        <v/>
      </c>
      <c r="IP666" s="57"/>
      <c r="IQ666" s="57" t="str">
        <f t="shared" si="2047"/>
        <v>ERROR!!</v>
      </c>
    </row>
    <row r="667" spans="24:251">
      <c r="X667" s="29">
        <f t="shared" si="1903"/>
        <v>0</v>
      </c>
      <c r="Y667" s="29">
        <f t="shared" si="1904"/>
        <v>0</v>
      </c>
      <c r="Z667" s="29" t="e">
        <f t="shared" si="1905"/>
        <v>#DIV/0!</v>
      </c>
      <c r="AA667" s="29" t="e">
        <f t="shared" si="1906"/>
        <v>#DIV/0!</v>
      </c>
      <c r="AB667" s="29" t="e">
        <f t="shared" si="1907"/>
        <v>#DIV/0!</v>
      </c>
      <c r="AC667" s="29" t="e">
        <f t="shared" si="1908"/>
        <v>#DIV/0!</v>
      </c>
      <c r="AF667" s="23">
        <v>60.084299999999999</v>
      </c>
      <c r="AG667" s="23">
        <v>79.878799999999998</v>
      </c>
      <c r="AH667" s="23">
        <v>101.96120000000001</v>
      </c>
      <c r="AI667" s="23">
        <v>151.99039999999999</v>
      </c>
      <c r="AJ667" s="23">
        <v>159.69</v>
      </c>
      <c r="AK667" s="23">
        <v>71.846400000000003</v>
      </c>
      <c r="AL667" s="23">
        <v>70.9375</v>
      </c>
      <c r="AM667" s="23">
        <v>40.304400000000001</v>
      </c>
      <c r="AN667" s="23">
        <v>56.077399999999997</v>
      </c>
      <c r="AO667" s="23">
        <v>61.978999999999999</v>
      </c>
      <c r="AP667" s="23">
        <v>94.195999999999998</v>
      </c>
      <c r="AQ667" s="23">
        <v>18.998000000000001</v>
      </c>
      <c r="AR667" s="23">
        <v>35.450000000000003</v>
      </c>
      <c r="AS667" s="23">
        <v>29.88</v>
      </c>
      <c r="AT667" s="23">
        <v>74.691999999999993</v>
      </c>
      <c r="AU667" s="23">
        <v>81.39</v>
      </c>
      <c r="AX667" s="54">
        <f t="shared" si="1909"/>
        <v>0</v>
      </c>
      <c r="AY667" s="54">
        <f t="shared" si="1910"/>
        <v>0</v>
      </c>
      <c r="AZ667" s="54">
        <f t="shared" si="1911"/>
        <v>0</v>
      </c>
      <c r="BA667" s="54">
        <f t="shared" si="1912"/>
        <v>0</v>
      </c>
      <c r="BB667" s="54">
        <f t="shared" si="1913"/>
        <v>0</v>
      </c>
      <c r="BC667" s="54">
        <f t="shared" si="1914"/>
        <v>0</v>
      </c>
      <c r="BD667" s="54">
        <f t="shared" si="1915"/>
        <v>0</v>
      </c>
      <c r="BE667" s="54">
        <f t="shared" si="1916"/>
        <v>0</v>
      </c>
      <c r="BF667" s="54">
        <f t="shared" si="1917"/>
        <v>0</v>
      </c>
      <c r="BG667" s="54">
        <f t="shared" si="1918"/>
        <v>0</v>
      </c>
      <c r="BH667" s="54">
        <f t="shared" si="1919"/>
        <v>0</v>
      </c>
      <c r="BI667" s="54">
        <f t="shared" si="1920"/>
        <v>0</v>
      </c>
      <c r="BJ667" s="54">
        <f t="shared" si="1921"/>
        <v>0</v>
      </c>
      <c r="BK667" s="54">
        <f t="shared" si="1922"/>
        <v>0</v>
      </c>
      <c r="BL667" s="54">
        <f t="shared" si="1923"/>
        <v>0</v>
      </c>
      <c r="BM667" s="42"/>
      <c r="BO667" s="54">
        <f>'Norm-coeff'!$C$2+$AX667*'Norm-coeff'!$D$2+$AY667*'Norm-coeff'!$E$2+$AZ667*'Norm-coeff'!$F$2+$BA667*'Norm-coeff'!$G$2+$BB667*'Norm-coeff'!$H$2+$BC667*'Norm-coeff'!$I$2+$BD667*'Norm-coeff'!$J$2+$BE667*'Norm-coeff'!$K$2+$BF667*'Norm-coeff'!$L$2+$BG667*'Norm-coeff'!$M$2+$BH667*'Norm-coeff'!$N$2+$BI667*'Norm-coeff'!$O$2</f>
        <v>5.4045421474420303</v>
      </c>
      <c r="BP667" s="54">
        <f>'Norm-coeff'!$C$3+$AX667*'Norm-coeff'!$D$3+$AY667*'Norm-coeff'!$E$3+$AZ667*'Norm-coeff'!$F$3+$BA667*'Norm-coeff'!$G$3+$BB667*'Norm-coeff'!$H$3+$BC667*'Norm-coeff'!$I$3+$BD667*'Norm-coeff'!$J$3+$BE667*'Norm-coeff'!$K$3+$BF667*'Norm-coeff'!$L$3+$BG667*'Norm-coeff'!$M$3+$BH667*'Norm-coeff'!$N$3+$BI667*'Norm-coeff'!$O$3</f>
        <v>3.15319116612705</v>
      </c>
      <c r="BQ667" s="54">
        <f>'Norm-coeff'!$C$4+$AX667*'Norm-coeff'!$D$4+$AY667*'Norm-coeff'!$E$4+$AZ667*'Norm-coeff'!$F$4+$BA667*'Norm-coeff'!$G$4+$BB667*'Norm-coeff'!$H$4+$BC667*'Norm-coeff'!$I$4+$BD667*'Norm-coeff'!$J$4+$BE667*'Norm-coeff'!$K$4+$BF667*'Norm-coeff'!$L$4+$BG667*'Norm-coeff'!$M$4+$BH667*'Norm-coeff'!$N$4+$BI667*'Norm-coeff'!$O$4</f>
        <v>1.42115649462768</v>
      </c>
      <c r="BR667" s="54">
        <f>'Norm-coeff'!$C$5+$AX667*'Norm-coeff'!$D$5+$AY667*'Norm-coeff'!$E$5+$AZ667*'Norm-coeff'!$F$5+$BA667*'Norm-coeff'!$G$5+$BB667*'Norm-coeff'!$H$5+$BC667*'Norm-coeff'!$I$5+$BD667*'Norm-coeff'!$J$5+$BE667*'Norm-coeff'!$K$5+$BF667*'Norm-coeff'!$L$5+$BG667*'Norm-coeff'!$M$5+$BH667*'Norm-coeff'!$N$5+$BI667*'Norm-coeff'!$O$5</f>
        <v>1.0553329241296201</v>
      </c>
      <c r="BS667" s="54">
        <f>'Norm-coeff'!$C$6+$AX667*'Norm-coeff'!$D$6+$AY667*'Norm-coeff'!$E$6+$AZ667*'Norm-coeff'!$F$6+$BA667*'Norm-coeff'!$G$6+$BB667*'Norm-coeff'!$H$6+$BC667*'Norm-coeff'!$I$6+$BD667*'Norm-coeff'!$J$6+$BE667*'Norm-coeff'!$K$6+$BF667*'Norm-coeff'!$L$6+$BG667*'Norm-coeff'!$M$6+$BH667*'Norm-coeff'!$N$6+$BI667*'Norm-coeff'!$O$6</f>
        <v>-1.48700885495103E-2</v>
      </c>
      <c r="BT667" s="54">
        <f>'Norm-coeff'!$C$7+$AX667*'Norm-coeff'!$D$7+$AY667*'Norm-coeff'!$E$7+$AZ667*'Norm-coeff'!$F$7+$BA667*'Norm-coeff'!$G$7+$BB667*'Norm-coeff'!$H$7+$BC667*'Norm-coeff'!$I$7+$BD667*'Norm-coeff'!$J$7+$BE667*'Norm-coeff'!$K$7+$BF667*'Norm-coeff'!$L$7+$BG667*'Norm-coeff'!$M$7+$BH667*'Norm-coeff'!$N$7+$BI667*'Norm-coeff'!$O$7</f>
        <v>2.0907583608832998</v>
      </c>
      <c r="BU667" s="54">
        <f>'Norm-coeff'!$C$8+$AX667*'Norm-coeff'!$D$8+$AY667*'Norm-coeff'!$E$8+$AZ667*'Norm-coeff'!$F$8+$BA667*'Norm-coeff'!$G$8+$BB667*'Norm-coeff'!$H$8+$BC667*'Norm-coeff'!$I$8+$BD667*'Norm-coeff'!$J$8+$BE667*'Norm-coeff'!$K$8+$BF667*'Norm-coeff'!$L$8+$BG667*'Norm-coeff'!$M$8+$BH667*'Norm-coeff'!$N$8+$BI667*'Norm-coeff'!$O$8</f>
        <v>0.65894159836244504</v>
      </c>
      <c r="BV667" s="54">
        <f>'Norm-coeff'!$C$9+$AX667*'Norm-coeff'!$D$9+$AY667*'Norm-coeff'!$E$9+$AZ667*'Norm-coeff'!$F$9+$BA667*'Norm-coeff'!$G$9+$BB667*'Norm-coeff'!$H$9+$BC667*'Norm-coeff'!$I$9+$BD667*'Norm-coeff'!$J$9+$BE667*'Norm-coeff'!$K$9+$BF667*'Norm-coeff'!$L$9+$BG667*'Norm-coeff'!$M$9+$BH667*'Norm-coeff'!$N$9+$BI667*'Norm-coeff'!$O$9</f>
        <v>1.48961085014701</v>
      </c>
      <c r="BW667" s="54">
        <f>'Norm-coeff'!$C$10+$AX667*'Norm-coeff'!$D$10+$AY667*'Norm-coeff'!$E$10+$AZ667*'Norm-coeff'!$F$10+$BA667*'Norm-coeff'!$G$10+$BB667*'Norm-coeff'!$H$10+$BC667*'Norm-coeff'!$I$10+$BD667*'Norm-coeff'!$J$10+$BE667*'Norm-coeff'!$K$10+$BF667*'Norm-coeff'!$L$10+$BG667*'Norm-coeff'!$M$10+$BH667*'Norm-coeff'!$N$10+$BI667*'Norm-coeff'!$O$10</f>
        <v>1.42058735749591</v>
      </c>
      <c r="BX667" s="54">
        <f>'Norm-coeff'!$C$11+$AX667*'Norm-coeff'!$D$11+$AY667*'Norm-coeff'!$E$11+$AZ667*'Norm-coeff'!$F$11+$BA667*'Norm-coeff'!$G$11+$BB667*'Norm-coeff'!$H$11+$BC667*'Norm-coeff'!$I$11+$BD667*'Norm-coeff'!$J$11+$BE667*'Norm-coeff'!$K$11+$BF667*'Norm-coeff'!$L$11+$BG667*'Norm-coeff'!$M$11+$BH667*'Norm-coeff'!$N$11+$BI667*'Norm-coeff'!$O$11</f>
        <v>0.221233014421479</v>
      </c>
      <c r="BY667" s="54">
        <f>'Norm-coeff'!$C$12+$AX667*'Norm-coeff'!$D$12+$AY667*'Norm-coeff'!$E$12+$AZ667*'Norm-coeff'!$F$12+$BA667*'Norm-coeff'!$G$12+$BB667*'Norm-coeff'!$H$12+$BC667*'Norm-coeff'!$I$12+$BD667*'Norm-coeff'!$J$12+$BE667*'Norm-coeff'!$K$12+$BF667*'Norm-coeff'!$L$12+$BG667*'Norm-coeff'!$M$12+$BH667*'Norm-coeff'!$N$12+$BI667*'Norm-coeff'!$O$12</f>
        <v>0.283527502056037</v>
      </c>
      <c r="BZ667" s="54">
        <f>'Norm-coeff'!$C$13+$AX667*'Norm-coeff'!$D$13+$AY667*'Norm-coeff'!$E$13+$AZ667*'Norm-coeff'!$F$13+$BA667*'Norm-coeff'!$G$13+$BB667*'Norm-coeff'!$H$13+$BC667*'Norm-coeff'!$I$13+$BD667*'Norm-coeff'!$J$13+$BE667*'Norm-coeff'!$K$13+$BF667*'Norm-coeff'!$L$13+$BG667*'Norm-coeff'!$M$13+$BH667*'Norm-coeff'!$N$13+$BI667*'Norm-coeff'!$O$13</f>
        <v>-4.1864930554451202E-2</v>
      </c>
      <c r="CA667" s="54">
        <f>'Norm-coeff'!$C$14+$AX667*'Norm-coeff'!$D$14+$AY667*'Norm-coeff'!$E$14+$AZ667*'Norm-coeff'!$F$14+$BA667*'Norm-coeff'!$G$14+$BB667*'Norm-coeff'!$H$14+$BC667*'Norm-coeff'!$I$14+$BD667*'Norm-coeff'!$J$14+$BE667*'Norm-coeff'!$K$14+$BF667*'Norm-coeff'!$L$14+$BG667*'Norm-coeff'!$M$14+$BH667*'Norm-coeff'!$N$14+$BI667*'Norm-coeff'!$O$14</f>
        <v>4.2526983164477103</v>
      </c>
      <c r="CC667" s="54">
        <f t="shared" si="2048"/>
        <v>0</v>
      </c>
      <c r="CG667" s="54">
        <f t="shared" si="1924"/>
        <v>0</v>
      </c>
      <c r="CH667" s="54">
        <f t="shared" si="1902"/>
        <v>0</v>
      </c>
      <c r="CI667" s="54">
        <f t="shared" si="1925"/>
        <v>0</v>
      </c>
      <c r="CJ667" s="56">
        <f t="shared" si="1926"/>
        <v>0</v>
      </c>
      <c r="CK667" s="54">
        <f t="shared" si="1927"/>
        <v>0</v>
      </c>
      <c r="CL667" s="54">
        <f t="shared" si="1928"/>
        <v>0</v>
      </c>
      <c r="CM667" s="54">
        <f t="shared" si="1929"/>
        <v>0</v>
      </c>
      <c r="CN667" s="54">
        <f t="shared" si="1930"/>
        <v>0</v>
      </c>
      <c r="CO667" s="54">
        <f t="shared" si="1931"/>
        <v>0</v>
      </c>
      <c r="CP667" s="54">
        <f t="shared" si="1932"/>
        <v>0</v>
      </c>
      <c r="CQ667" s="54">
        <f t="shared" si="1933"/>
        <v>0</v>
      </c>
      <c r="CR667" s="54">
        <f t="shared" si="1934"/>
        <v>0</v>
      </c>
      <c r="CS667" s="54">
        <f t="shared" si="1935"/>
        <v>0</v>
      </c>
      <c r="CU667" s="54">
        <f t="shared" si="1936"/>
        <v>0</v>
      </c>
      <c r="CV667" s="54">
        <f t="shared" si="1937"/>
        <v>0</v>
      </c>
      <c r="CW667" s="54">
        <f t="shared" si="1938"/>
        <v>0</v>
      </c>
      <c r="CX667" s="54">
        <f t="shared" si="1939"/>
        <v>0</v>
      </c>
      <c r="CZ667" s="54">
        <f t="shared" si="1940"/>
        <v>0</v>
      </c>
      <c r="DA667" s="54">
        <f t="shared" si="1941"/>
        <v>0</v>
      </c>
      <c r="DB667" s="54">
        <f t="shared" si="1942"/>
        <v>0</v>
      </c>
      <c r="DC667" s="54">
        <f t="shared" si="1943"/>
        <v>0</v>
      </c>
      <c r="DD667" s="54">
        <f t="shared" si="1944"/>
        <v>0</v>
      </c>
      <c r="DE667" s="54">
        <f t="shared" si="1945"/>
        <v>0</v>
      </c>
      <c r="DF667" s="54">
        <f t="shared" si="1946"/>
        <v>0</v>
      </c>
      <c r="DG667" s="54">
        <f t="shared" si="1947"/>
        <v>2</v>
      </c>
      <c r="DH667" s="71">
        <f t="shared" si="1948"/>
        <v>0</v>
      </c>
      <c r="DI667" s="71">
        <f t="shared" si="1949"/>
        <v>0</v>
      </c>
      <c r="DJ667" s="54">
        <f t="shared" si="1950"/>
        <v>0</v>
      </c>
      <c r="DK667" s="54">
        <f t="shared" si="1951"/>
        <v>2</v>
      </c>
      <c r="DL667" s="4">
        <f t="shared" si="1876"/>
        <v>0</v>
      </c>
      <c r="DM667" s="3">
        <f t="shared" si="1952"/>
        <v>0</v>
      </c>
      <c r="DN667" s="3">
        <f t="shared" si="1953"/>
        <v>0</v>
      </c>
      <c r="DO667" s="4" t="e">
        <f t="shared" si="1954"/>
        <v>#DIV/0!</v>
      </c>
      <c r="DP667" s="57"/>
      <c r="DQ667" s="57"/>
      <c r="DR667" s="56">
        <f t="shared" si="1877"/>
        <v>2</v>
      </c>
      <c r="DS667" s="56">
        <f t="shared" si="1878"/>
        <v>0</v>
      </c>
      <c r="DT667" s="38">
        <f t="shared" si="1879"/>
        <v>0</v>
      </c>
      <c r="DU667" s="38">
        <f t="shared" si="1955"/>
        <v>2</v>
      </c>
      <c r="DV667" s="38">
        <f t="shared" si="1880"/>
        <v>0</v>
      </c>
      <c r="DW667" s="39">
        <f t="shared" si="1881"/>
        <v>0</v>
      </c>
      <c r="DX667" s="39">
        <f t="shared" si="1882"/>
        <v>0</v>
      </c>
      <c r="DY667" s="39">
        <f t="shared" si="1883"/>
        <v>0</v>
      </c>
      <c r="DZ667" s="39">
        <f t="shared" si="1884"/>
        <v>0</v>
      </c>
      <c r="EA667" s="39">
        <f t="shared" si="1885"/>
        <v>0</v>
      </c>
      <c r="EB667" s="37" t="e">
        <f t="shared" si="1956"/>
        <v>#DIV/0!</v>
      </c>
      <c r="EC667" s="37" t="e">
        <f t="shared" si="1957"/>
        <v>#DIV/0!</v>
      </c>
      <c r="ED667" s="37" t="e">
        <f t="shared" si="1958"/>
        <v>#DIV/0!</v>
      </c>
      <c r="EE667" s="37" t="e">
        <f t="shared" si="1959"/>
        <v>#DIV/0!</v>
      </c>
      <c r="EF667" s="39" t="e">
        <f t="shared" si="1960"/>
        <v>#DIV/0!</v>
      </c>
      <c r="EG667" s="37" t="e">
        <f t="shared" si="1961"/>
        <v>#DIV/0!</v>
      </c>
      <c r="EH667" s="37" t="e">
        <f t="shared" si="1962"/>
        <v>#DIV/0!</v>
      </c>
      <c r="EI667" s="11" t="b">
        <f t="shared" si="1963"/>
        <v>1</v>
      </c>
      <c r="EJ667" s="11" t="b">
        <f t="shared" si="1964"/>
        <v>0</v>
      </c>
      <c r="EK667" s="39" t="e">
        <f t="shared" si="1965"/>
        <v>#DIV/0!</v>
      </c>
      <c r="EL667" s="39" t="e">
        <f t="shared" si="1966"/>
        <v>#DIV/0!</v>
      </c>
      <c r="EM667" s="39" t="e">
        <f t="shared" si="1967"/>
        <v>#DIV/0!</v>
      </c>
      <c r="EN667" s="39" t="e">
        <f t="shared" si="1968"/>
        <v>#DIV/0!</v>
      </c>
      <c r="EO667" s="39" t="e">
        <f t="shared" si="1969"/>
        <v>#DIV/0!</v>
      </c>
      <c r="EP667" s="39" t="e">
        <f t="shared" si="1970"/>
        <v>#DIV/0!</v>
      </c>
      <c r="EQ667" s="39" t="e">
        <f t="shared" si="1971"/>
        <v>#DIV/0!</v>
      </c>
      <c r="ER667" s="39" t="e">
        <f t="shared" si="1972"/>
        <v>#DIV/0!</v>
      </c>
      <c r="ES667" s="58" t="str">
        <f t="shared" si="1973"/>
        <v>(OH,F,Cl)-dominate amphibole</v>
      </c>
      <c r="ET667" s="58" t="e">
        <f t="shared" si="1974"/>
        <v>#N/A</v>
      </c>
      <c r="EU667" s="56">
        <f t="shared" si="1886"/>
        <v>0</v>
      </c>
      <c r="EV667" s="56">
        <f t="shared" si="1887"/>
        <v>0</v>
      </c>
      <c r="EW667" s="56">
        <f t="shared" si="1888"/>
        <v>0</v>
      </c>
      <c r="EX667" s="56">
        <f t="shared" si="1889"/>
        <v>0</v>
      </c>
      <c r="EY667" s="56">
        <f t="shared" si="1890"/>
        <v>0</v>
      </c>
      <c r="EZ667" s="56">
        <f t="shared" si="1891"/>
        <v>0</v>
      </c>
      <c r="FA667" s="39">
        <f t="shared" si="1892"/>
        <v>0</v>
      </c>
      <c r="FB667" s="39">
        <f t="shared" si="1893"/>
        <v>0</v>
      </c>
      <c r="FC667" s="54">
        <f t="shared" si="1894"/>
        <v>0</v>
      </c>
      <c r="FD667" s="54">
        <f t="shared" si="1895"/>
        <v>0</v>
      </c>
      <c r="FE667" s="39">
        <f t="shared" si="1896"/>
        <v>0</v>
      </c>
      <c r="FF667" s="54">
        <f t="shared" si="1897"/>
        <v>0</v>
      </c>
      <c r="FG667" s="39">
        <f t="shared" si="1898"/>
        <v>0</v>
      </c>
      <c r="FH667" s="39">
        <f t="shared" si="1975"/>
        <v>0</v>
      </c>
      <c r="FI667" s="39">
        <f t="shared" si="1976"/>
        <v>0</v>
      </c>
      <c r="FJ667" s="39">
        <f t="shared" si="1977"/>
        <v>0</v>
      </c>
      <c r="FK667" s="39" t="e">
        <f t="shared" si="1978"/>
        <v>#DIV/0!</v>
      </c>
      <c r="FL667" s="39" t="e">
        <f t="shared" si="1979"/>
        <v>#DIV/0!</v>
      </c>
      <c r="FM667" s="39" t="e">
        <f t="shared" si="1980"/>
        <v>#DIV/0!</v>
      </c>
      <c r="FN667" s="39">
        <f t="shared" si="1981"/>
        <v>1</v>
      </c>
      <c r="FO667" s="39">
        <f t="shared" si="1899"/>
        <v>0</v>
      </c>
      <c r="FP667" s="39">
        <f t="shared" si="1900"/>
        <v>0</v>
      </c>
      <c r="FQ667" s="39">
        <f t="shared" si="1901"/>
        <v>0</v>
      </c>
      <c r="FR667" s="39">
        <f t="shared" si="1982"/>
        <v>0</v>
      </c>
      <c r="FS667" s="39">
        <f t="shared" si="1983"/>
        <v>0</v>
      </c>
      <c r="FU667" s="39" t="e">
        <f t="shared" si="1984"/>
        <v>#DIV/0!</v>
      </c>
      <c r="FV667" s="39" t="e">
        <f t="shared" si="1985"/>
        <v>#DIV/0!</v>
      </c>
      <c r="FW667" s="39" t="e">
        <f t="shared" si="1986"/>
        <v>#DIV/0!</v>
      </c>
      <c r="FY667" s="39" t="e">
        <f t="shared" si="1987"/>
        <v>#DIV/0!</v>
      </c>
      <c r="FZ667" s="39" t="e">
        <f t="shared" si="1988"/>
        <v>#DIV/0!</v>
      </c>
      <c r="GA667" s="39" t="e">
        <f t="shared" si="1989"/>
        <v>#DIV/0!</v>
      </c>
      <c r="GB667" s="39" t="e">
        <f t="shared" si="1990"/>
        <v>#DIV/0!</v>
      </c>
      <c r="GC667" s="39" t="e">
        <f t="shared" si="1991"/>
        <v>#DIV/0!</v>
      </c>
      <c r="GD667" s="39" t="e">
        <f t="shared" si="1992"/>
        <v>#DIV/0!</v>
      </c>
      <c r="GE667" s="39" t="e">
        <f t="shared" si="1993"/>
        <v>#DIV/0!</v>
      </c>
      <c r="GF667" s="39" t="e">
        <f t="shared" si="1994"/>
        <v>#DIV/0!</v>
      </c>
      <c r="GG667" s="39" t="e">
        <f t="shared" si="1995"/>
        <v>#DIV/0!</v>
      </c>
      <c r="GH667" s="39" t="e">
        <f t="shared" si="1996"/>
        <v>#DIV/0!</v>
      </c>
      <c r="GI667" s="39"/>
      <c r="GJ667" s="39" t="e">
        <f t="shared" si="1997"/>
        <v>#DIV/0!</v>
      </c>
      <c r="GK667" s="39" t="e">
        <f t="shared" si="1998"/>
        <v>#DIV/0!</v>
      </c>
      <c r="GL667" s="39" t="e">
        <f t="shared" si="1999"/>
        <v>#DIV/0!</v>
      </c>
      <c r="GM667" s="39" t="e">
        <f t="shared" si="2000"/>
        <v>#DIV/0!</v>
      </c>
      <c r="GN667" s="39" t="e">
        <f t="shared" si="2001"/>
        <v>#DIV/0!</v>
      </c>
      <c r="GO667" s="57"/>
      <c r="GP667" s="57" t="e">
        <f t="shared" si="2002"/>
        <v>#DIV/0!</v>
      </c>
      <c r="GQ667" s="59" t="e">
        <f t="shared" si="2003"/>
        <v>#DIV/0!</v>
      </c>
      <c r="GR667" s="41" t="e">
        <f t="shared" si="2004"/>
        <v>#DIV/0!</v>
      </c>
      <c r="GS667" s="57" t="e">
        <f t="shared" si="2005"/>
        <v>#DIV/0!</v>
      </c>
      <c r="GT667" s="57" t="e">
        <f t="shared" si="2006"/>
        <v>#DIV/0!</v>
      </c>
      <c r="GU667" s="57" t="e">
        <f t="shared" si="2007"/>
        <v>#DIV/0!</v>
      </c>
      <c r="GV667" s="57"/>
      <c r="GW667" s="42" t="e">
        <f t="shared" si="2008"/>
        <v>#DIV/0!</v>
      </c>
      <c r="GX667" s="42" t="e">
        <f t="shared" si="2009"/>
        <v>#DIV/0!</v>
      </c>
      <c r="GY667" s="42" t="e">
        <f t="shared" si="2010"/>
        <v>#DIV/0!</v>
      </c>
      <c r="GZ667" s="57"/>
      <c r="HA667" s="2" t="e">
        <f t="shared" si="2011"/>
        <v>#DIV/0!</v>
      </c>
      <c r="HB667" s="2" t="e">
        <f t="shared" si="2012"/>
        <v>#DIV/0!</v>
      </c>
      <c r="HC667" s="2" t="e">
        <f t="shared" si="2013"/>
        <v>#DIV/0!</v>
      </c>
      <c r="HD667" s="2" t="e">
        <f t="shared" si="2014"/>
        <v>#DIV/0!</v>
      </c>
      <c r="HE667" s="2" t="e">
        <f t="shared" si="2015"/>
        <v>#DIV/0!</v>
      </c>
      <c r="HF667" s="2" t="e">
        <f t="shared" si="2016"/>
        <v>#DIV/0!</v>
      </c>
      <c r="HG667" s="2" t="e">
        <f t="shared" si="2017"/>
        <v>#DIV/0!</v>
      </c>
      <c r="HH667" s="2" t="e">
        <f t="shared" si="2018"/>
        <v>#DIV/0!</v>
      </c>
      <c r="HI667" s="2" t="e">
        <f t="shared" si="2019"/>
        <v>#DIV/0!</v>
      </c>
      <c r="HJ667" s="11" t="e">
        <f t="shared" si="2020"/>
        <v>#DIV/0!</v>
      </c>
      <c r="HK667" s="60" t="e">
        <f t="shared" si="2021"/>
        <v>#DIV/0!</v>
      </c>
      <c r="HL667" s="57"/>
      <c r="HM667" s="57" t="e">
        <f t="shared" si="2022"/>
        <v>#DIV/0!</v>
      </c>
      <c r="HN667" s="57" t="e">
        <f t="shared" si="2023"/>
        <v>#DIV/0!</v>
      </c>
      <c r="HO667" s="57" t="e">
        <f t="shared" si="2024"/>
        <v>#DIV/0!</v>
      </c>
      <c r="HP667" s="57" t="e">
        <f t="shared" si="2025"/>
        <v>#DIV/0!</v>
      </c>
      <c r="HQ667" s="57" t="e">
        <f t="shared" si="2026"/>
        <v>#DIV/0!</v>
      </c>
      <c r="HR667" s="57"/>
      <c r="HS667" s="57" t="e">
        <f t="shared" si="2027"/>
        <v>#DIV/0!</v>
      </c>
      <c r="HT667" s="57" t="e">
        <f t="shared" si="2028"/>
        <v>#DIV/0!</v>
      </c>
      <c r="HU667" s="57" t="e">
        <f t="shared" si="2029"/>
        <v>#DIV/0!</v>
      </c>
      <c r="HV667" s="57" t="e">
        <f t="shared" si="2030"/>
        <v>#DIV/0!</v>
      </c>
      <c r="HW667" s="57" t="e">
        <f t="shared" si="2031"/>
        <v>#DIV/0!</v>
      </c>
      <c r="HX667" s="57"/>
      <c r="HY667" s="57" t="e">
        <f t="shared" si="2032"/>
        <v>#DIV/0!</v>
      </c>
      <c r="HZ667" s="57" t="e">
        <f t="shared" si="2033"/>
        <v>#DIV/0!</v>
      </c>
      <c r="IA667" s="57"/>
      <c r="IB667" s="61">
        <f t="shared" si="2034"/>
        <v>0</v>
      </c>
      <c r="IC667" s="57" t="str">
        <f t="shared" si="2035"/>
        <v/>
      </c>
      <c r="ID667" s="42"/>
      <c r="IE667" s="2" t="str">
        <f t="shared" si="2036"/>
        <v/>
      </c>
      <c r="IF667" s="60" t="e">
        <f t="shared" si="2037"/>
        <v>#DIV/0!</v>
      </c>
      <c r="IG667" s="60" t="str">
        <f t="shared" si="2038"/>
        <v/>
      </c>
      <c r="IH667" s="60" t="str">
        <f t="shared" si="2039"/>
        <v>zinco-</v>
      </c>
      <c r="II667" s="60" t="str">
        <f t="shared" si="2040"/>
        <v>mangano-</v>
      </c>
      <c r="IJ667" s="60" t="e">
        <f t="shared" si="2041"/>
        <v>#DIV/0!</v>
      </c>
      <c r="IK667" s="60" t="e">
        <f t="shared" si="2042"/>
        <v>#DIV/0!</v>
      </c>
      <c r="IL667" s="60" t="e">
        <f t="shared" si="2043"/>
        <v>#DIV/0!</v>
      </c>
      <c r="IM667" s="60" t="e">
        <f t="shared" si="2044"/>
        <v>#DIV/0!</v>
      </c>
      <c r="IN667" s="60" t="str">
        <f t="shared" si="2045"/>
        <v/>
      </c>
      <c r="IO667" s="60" t="str">
        <f t="shared" si="2046"/>
        <v/>
      </c>
      <c r="IP667" s="57"/>
      <c r="IQ667" s="57" t="str">
        <f t="shared" si="2047"/>
        <v>ERROR!!</v>
      </c>
    </row>
    <row r="668" spans="24:251">
      <c r="X668" s="29">
        <f t="shared" si="1903"/>
        <v>0</v>
      </c>
      <c r="Y668" s="29">
        <f t="shared" si="1904"/>
        <v>0</v>
      </c>
      <c r="Z668" s="29" t="e">
        <f t="shared" si="1905"/>
        <v>#DIV/0!</v>
      </c>
      <c r="AA668" s="29" t="e">
        <f t="shared" si="1906"/>
        <v>#DIV/0!</v>
      </c>
      <c r="AB668" s="29" t="e">
        <f t="shared" si="1907"/>
        <v>#DIV/0!</v>
      </c>
      <c r="AC668" s="29" t="e">
        <f t="shared" si="1908"/>
        <v>#DIV/0!</v>
      </c>
      <c r="AF668" s="23">
        <v>60.084299999999999</v>
      </c>
      <c r="AG668" s="23">
        <v>79.878799999999998</v>
      </c>
      <c r="AH668" s="23">
        <v>101.96120000000001</v>
      </c>
      <c r="AI668" s="23">
        <v>151.99039999999999</v>
      </c>
      <c r="AJ668" s="23">
        <v>159.69</v>
      </c>
      <c r="AK668" s="23">
        <v>71.846400000000003</v>
      </c>
      <c r="AL668" s="23">
        <v>70.9375</v>
      </c>
      <c r="AM668" s="23">
        <v>40.304400000000001</v>
      </c>
      <c r="AN668" s="23">
        <v>56.077399999999997</v>
      </c>
      <c r="AO668" s="23">
        <v>61.978999999999999</v>
      </c>
      <c r="AP668" s="23">
        <v>94.195999999999998</v>
      </c>
      <c r="AQ668" s="23">
        <v>18.998000000000001</v>
      </c>
      <c r="AR668" s="23">
        <v>35.450000000000003</v>
      </c>
      <c r="AS668" s="23">
        <v>29.88</v>
      </c>
      <c r="AT668" s="23">
        <v>74.691999999999993</v>
      </c>
      <c r="AU668" s="23">
        <v>81.39</v>
      </c>
      <c r="AX668" s="54">
        <f t="shared" si="1909"/>
        <v>0</v>
      </c>
      <c r="AY668" s="54">
        <f t="shared" si="1910"/>
        <v>0</v>
      </c>
      <c r="AZ668" s="54">
        <f t="shared" si="1911"/>
        <v>0</v>
      </c>
      <c r="BA668" s="54">
        <f t="shared" si="1912"/>
        <v>0</v>
      </c>
      <c r="BB668" s="54">
        <f t="shared" si="1913"/>
        <v>0</v>
      </c>
      <c r="BC668" s="54">
        <f t="shared" si="1914"/>
        <v>0</v>
      </c>
      <c r="BD668" s="54">
        <f t="shared" si="1915"/>
        <v>0</v>
      </c>
      <c r="BE668" s="54">
        <f t="shared" si="1916"/>
        <v>0</v>
      </c>
      <c r="BF668" s="54">
        <f t="shared" si="1917"/>
        <v>0</v>
      </c>
      <c r="BG668" s="54">
        <f t="shared" si="1918"/>
        <v>0</v>
      </c>
      <c r="BH668" s="54">
        <f t="shared" si="1919"/>
        <v>0</v>
      </c>
      <c r="BI668" s="54">
        <f t="shared" si="1920"/>
        <v>0</v>
      </c>
      <c r="BJ668" s="54">
        <f t="shared" si="1921"/>
        <v>0</v>
      </c>
      <c r="BK668" s="54">
        <f t="shared" si="1922"/>
        <v>0</v>
      </c>
      <c r="BL668" s="54">
        <f t="shared" si="1923"/>
        <v>0</v>
      </c>
      <c r="BM668" s="42"/>
      <c r="BO668" s="54">
        <f>'Norm-coeff'!$C$2+$AX668*'Norm-coeff'!$D$2+$AY668*'Norm-coeff'!$E$2+$AZ668*'Norm-coeff'!$F$2+$BA668*'Norm-coeff'!$G$2+$BB668*'Norm-coeff'!$H$2+$BC668*'Norm-coeff'!$I$2+$BD668*'Norm-coeff'!$J$2+$BE668*'Norm-coeff'!$K$2+$BF668*'Norm-coeff'!$L$2+$BG668*'Norm-coeff'!$M$2+$BH668*'Norm-coeff'!$N$2+$BI668*'Norm-coeff'!$O$2</f>
        <v>5.4045421474420303</v>
      </c>
      <c r="BP668" s="54">
        <f>'Norm-coeff'!$C$3+$AX668*'Norm-coeff'!$D$3+$AY668*'Norm-coeff'!$E$3+$AZ668*'Norm-coeff'!$F$3+$BA668*'Norm-coeff'!$G$3+$BB668*'Norm-coeff'!$H$3+$BC668*'Norm-coeff'!$I$3+$BD668*'Norm-coeff'!$J$3+$BE668*'Norm-coeff'!$K$3+$BF668*'Norm-coeff'!$L$3+$BG668*'Norm-coeff'!$M$3+$BH668*'Norm-coeff'!$N$3+$BI668*'Norm-coeff'!$O$3</f>
        <v>3.15319116612705</v>
      </c>
      <c r="BQ668" s="54">
        <f>'Norm-coeff'!$C$4+$AX668*'Norm-coeff'!$D$4+$AY668*'Norm-coeff'!$E$4+$AZ668*'Norm-coeff'!$F$4+$BA668*'Norm-coeff'!$G$4+$BB668*'Norm-coeff'!$H$4+$BC668*'Norm-coeff'!$I$4+$BD668*'Norm-coeff'!$J$4+$BE668*'Norm-coeff'!$K$4+$BF668*'Norm-coeff'!$L$4+$BG668*'Norm-coeff'!$M$4+$BH668*'Norm-coeff'!$N$4+$BI668*'Norm-coeff'!$O$4</f>
        <v>1.42115649462768</v>
      </c>
      <c r="BR668" s="54">
        <f>'Norm-coeff'!$C$5+$AX668*'Norm-coeff'!$D$5+$AY668*'Norm-coeff'!$E$5+$AZ668*'Norm-coeff'!$F$5+$BA668*'Norm-coeff'!$G$5+$BB668*'Norm-coeff'!$H$5+$BC668*'Norm-coeff'!$I$5+$BD668*'Norm-coeff'!$J$5+$BE668*'Norm-coeff'!$K$5+$BF668*'Norm-coeff'!$L$5+$BG668*'Norm-coeff'!$M$5+$BH668*'Norm-coeff'!$N$5+$BI668*'Norm-coeff'!$O$5</f>
        <v>1.0553329241296201</v>
      </c>
      <c r="BS668" s="54">
        <f>'Norm-coeff'!$C$6+$AX668*'Norm-coeff'!$D$6+$AY668*'Norm-coeff'!$E$6+$AZ668*'Norm-coeff'!$F$6+$BA668*'Norm-coeff'!$G$6+$BB668*'Norm-coeff'!$H$6+$BC668*'Norm-coeff'!$I$6+$BD668*'Norm-coeff'!$J$6+$BE668*'Norm-coeff'!$K$6+$BF668*'Norm-coeff'!$L$6+$BG668*'Norm-coeff'!$M$6+$BH668*'Norm-coeff'!$N$6+$BI668*'Norm-coeff'!$O$6</f>
        <v>-1.48700885495103E-2</v>
      </c>
      <c r="BT668" s="54">
        <f>'Norm-coeff'!$C$7+$AX668*'Norm-coeff'!$D$7+$AY668*'Norm-coeff'!$E$7+$AZ668*'Norm-coeff'!$F$7+$BA668*'Norm-coeff'!$G$7+$BB668*'Norm-coeff'!$H$7+$BC668*'Norm-coeff'!$I$7+$BD668*'Norm-coeff'!$J$7+$BE668*'Norm-coeff'!$K$7+$BF668*'Norm-coeff'!$L$7+$BG668*'Norm-coeff'!$M$7+$BH668*'Norm-coeff'!$N$7+$BI668*'Norm-coeff'!$O$7</f>
        <v>2.0907583608832998</v>
      </c>
      <c r="BU668" s="54">
        <f>'Norm-coeff'!$C$8+$AX668*'Norm-coeff'!$D$8+$AY668*'Norm-coeff'!$E$8+$AZ668*'Norm-coeff'!$F$8+$BA668*'Norm-coeff'!$G$8+$BB668*'Norm-coeff'!$H$8+$BC668*'Norm-coeff'!$I$8+$BD668*'Norm-coeff'!$J$8+$BE668*'Norm-coeff'!$K$8+$BF668*'Norm-coeff'!$L$8+$BG668*'Norm-coeff'!$M$8+$BH668*'Norm-coeff'!$N$8+$BI668*'Norm-coeff'!$O$8</f>
        <v>0.65894159836244504</v>
      </c>
      <c r="BV668" s="54">
        <f>'Norm-coeff'!$C$9+$AX668*'Norm-coeff'!$D$9+$AY668*'Norm-coeff'!$E$9+$AZ668*'Norm-coeff'!$F$9+$BA668*'Norm-coeff'!$G$9+$BB668*'Norm-coeff'!$H$9+$BC668*'Norm-coeff'!$I$9+$BD668*'Norm-coeff'!$J$9+$BE668*'Norm-coeff'!$K$9+$BF668*'Norm-coeff'!$L$9+$BG668*'Norm-coeff'!$M$9+$BH668*'Norm-coeff'!$N$9+$BI668*'Norm-coeff'!$O$9</f>
        <v>1.48961085014701</v>
      </c>
      <c r="BW668" s="54">
        <f>'Norm-coeff'!$C$10+$AX668*'Norm-coeff'!$D$10+$AY668*'Norm-coeff'!$E$10+$AZ668*'Norm-coeff'!$F$10+$BA668*'Norm-coeff'!$G$10+$BB668*'Norm-coeff'!$H$10+$BC668*'Norm-coeff'!$I$10+$BD668*'Norm-coeff'!$J$10+$BE668*'Norm-coeff'!$K$10+$BF668*'Norm-coeff'!$L$10+$BG668*'Norm-coeff'!$M$10+$BH668*'Norm-coeff'!$N$10+$BI668*'Norm-coeff'!$O$10</f>
        <v>1.42058735749591</v>
      </c>
      <c r="BX668" s="54">
        <f>'Norm-coeff'!$C$11+$AX668*'Norm-coeff'!$D$11+$AY668*'Norm-coeff'!$E$11+$AZ668*'Norm-coeff'!$F$11+$BA668*'Norm-coeff'!$G$11+$BB668*'Norm-coeff'!$H$11+$BC668*'Norm-coeff'!$I$11+$BD668*'Norm-coeff'!$J$11+$BE668*'Norm-coeff'!$K$11+$BF668*'Norm-coeff'!$L$11+$BG668*'Norm-coeff'!$M$11+$BH668*'Norm-coeff'!$N$11+$BI668*'Norm-coeff'!$O$11</f>
        <v>0.221233014421479</v>
      </c>
      <c r="BY668" s="54">
        <f>'Norm-coeff'!$C$12+$AX668*'Norm-coeff'!$D$12+$AY668*'Norm-coeff'!$E$12+$AZ668*'Norm-coeff'!$F$12+$BA668*'Norm-coeff'!$G$12+$BB668*'Norm-coeff'!$H$12+$BC668*'Norm-coeff'!$I$12+$BD668*'Norm-coeff'!$J$12+$BE668*'Norm-coeff'!$K$12+$BF668*'Norm-coeff'!$L$12+$BG668*'Norm-coeff'!$M$12+$BH668*'Norm-coeff'!$N$12+$BI668*'Norm-coeff'!$O$12</f>
        <v>0.283527502056037</v>
      </c>
      <c r="BZ668" s="54">
        <f>'Norm-coeff'!$C$13+$AX668*'Norm-coeff'!$D$13+$AY668*'Norm-coeff'!$E$13+$AZ668*'Norm-coeff'!$F$13+$BA668*'Norm-coeff'!$G$13+$BB668*'Norm-coeff'!$H$13+$BC668*'Norm-coeff'!$I$13+$BD668*'Norm-coeff'!$J$13+$BE668*'Norm-coeff'!$K$13+$BF668*'Norm-coeff'!$L$13+$BG668*'Norm-coeff'!$M$13+$BH668*'Norm-coeff'!$N$13+$BI668*'Norm-coeff'!$O$13</f>
        <v>-4.1864930554451202E-2</v>
      </c>
      <c r="CA668" s="54">
        <f>'Norm-coeff'!$C$14+$AX668*'Norm-coeff'!$D$14+$AY668*'Norm-coeff'!$E$14+$AZ668*'Norm-coeff'!$F$14+$BA668*'Norm-coeff'!$G$14+$BB668*'Norm-coeff'!$H$14+$BC668*'Norm-coeff'!$I$14+$BD668*'Norm-coeff'!$J$14+$BE668*'Norm-coeff'!$K$14+$BF668*'Norm-coeff'!$L$14+$BG668*'Norm-coeff'!$M$14+$BH668*'Norm-coeff'!$N$14+$BI668*'Norm-coeff'!$O$14</f>
        <v>4.2526983164477103</v>
      </c>
      <c r="CC668" s="54">
        <f t="shared" si="2048"/>
        <v>0</v>
      </c>
      <c r="CG668" s="54">
        <f t="shared" si="1924"/>
        <v>0</v>
      </c>
      <c r="CH668" s="54">
        <f t="shared" si="1902"/>
        <v>0</v>
      </c>
      <c r="CI668" s="54">
        <f t="shared" si="1925"/>
        <v>0</v>
      </c>
      <c r="CJ668" s="56">
        <f t="shared" si="1926"/>
        <v>0</v>
      </c>
      <c r="CK668" s="54">
        <f t="shared" si="1927"/>
        <v>0</v>
      </c>
      <c r="CL668" s="54">
        <f t="shared" si="1928"/>
        <v>0</v>
      </c>
      <c r="CM668" s="54">
        <f t="shared" si="1929"/>
        <v>0</v>
      </c>
      <c r="CN668" s="54">
        <f t="shared" si="1930"/>
        <v>0</v>
      </c>
      <c r="CO668" s="54">
        <f t="shared" si="1931"/>
        <v>0</v>
      </c>
      <c r="CP668" s="54">
        <f t="shared" si="1932"/>
        <v>0</v>
      </c>
      <c r="CQ668" s="54">
        <f t="shared" si="1933"/>
        <v>0</v>
      </c>
      <c r="CR668" s="54">
        <f t="shared" si="1934"/>
        <v>0</v>
      </c>
      <c r="CS668" s="54">
        <f t="shared" si="1935"/>
        <v>0</v>
      </c>
      <c r="CU668" s="54">
        <f t="shared" si="1936"/>
        <v>0</v>
      </c>
      <c r="CV668" s="54">
        <f t="shared" si="1937"/>
        <v>0</v>
      </c>
      <c r="CW668" s="54">
        <f t="shared" si="1938"/>
        <v>0</v>
      </c>
      <c r="CX668" s="54">
        <f t="shared" si="1939"/>
        <v>0</v>
      </c>
      <c r="CZ668" s="54">
        <f t="shared" si="1940"/>
        <v>0</v>
      </c>
      <c r="DA668" s="54">
        <f t="shared" si="1941"/>
        <v>0</v>
      </c>
      <c r="DB668" s="54">
        <f t="shared" si="1942"/>
        <v>0</v>
      </c>
      <c r="DC668" s="54">
        <f t="shared" si="1943"/>
        <v>0</v>
      </c>
      <c r="DD668" s="54">
        <f t="shared" si="1944"/>
        <v>0</v>
      </c>
      <c r="DE668" s="54">
        <f t="shared" si="1945"/>
        <v>0</v>
      </c>
      <c r="DF668" s="54">
        <f t="shared" si="1946"/>
        <v>0</v>
      </c>
      <c r="DG668" s="54">
        <f t="shared" si="1947"/>
        <v>2</v>
      </c>
      <c r="DH668" s="71">
        <f t="shared" si="1948"/>
        <v>0</v>
      </c>
      <c r="DI668" s="71">
        <f t="shared" si="1949"/>
        <v>0</v>
      </c>
      <c r="DJ668" s="54">
        <f t="shared" si="1950"/>
        <v>0</v>
      </c>
      <c r="DK668" s="54">
        <f t="shared" si="1951"/>
        <v>2</v>
      </c>
      <c r="DL668" s="4">
        <f t="shared" si="1876"/>
        <v>0</v>
      </c>
      <c r="DM668" s="3">
        <f t="shared" si="1952"/>
        <v>0</v>
      </c>
      <c r="DN668" s="3">
        <f t="shared" si="1953"/>
        <v>0</v>
      </c>
      <c r="DO668" s="4" t="e">
        <f t="shared" si="1954"/>
        <v>#DIV/0!</v>
      </c>
      <c r="DP668" s="57"/>
      <c r="DQ668" s="57"/>
      <c r="DR668" s="56">
        <f t="shared" si="1877"/>
        <v>2</v>
      </c>
      <c r="DS668" s="56">
        <f t="shared" si="1878"/>
        <v>0</v>
      </c>
      <c r="DT668" s="38">
        <f t="shared" si="1879"/>
        <v>0</v>
      </c>
      <c r="DU668" s="38">
        <f t="shared" si="1955"/>
        <v>2</v>
      </c>
      <c r="DV668" s="38">
        <f t="shared" si="1880"/>
        <v>0</v>
      </c>
      <c r="DW668" s="39">
        <f t="shared" si="1881"/>
        <v>0</v>
      </c>
      <c r="DX668" s="39">
        <f t="shared" si="1882"/>
        <v>0</v>
      </c>
      <c r="DY668" s="39">
        <f t="shared" si="1883"/>
        <v>0</v>
      </c>
      <c r="DZ668" s="39">
        <f t="shared" si="1884"/>
        <v>0</v>
      </c>
      <c r="EA668" s="39">
        <f t="shared" si="1885"/>
        <v>0</v>
      </c>
      <c r="EB668" s="37" t="e">
        <f t="shared" si="1956"/>
        <v>#DIV/0!</v>
      </c>
      <c r="EC668" s="37" t="e">
        <f t="shared" si="1957"/>
        <v>#DIV/0!</v>
      </c>
      <c r="ED668" s="37" t="e">
        <f t="shared" si="1958"/>
        <v>#DIV/0!</v>
      </c>
      <c r="EE668" s="37" t="e">
        <f t="shared" si="1959"/>
        <v>#DIV/0!</v>
      </c>
      <c r="EF668" s="39" t="e">
        <f t="shared" si="1960"/>
        <v>#DIV/0!</v>
      </c>
      <c r="EG668" s="37" t="e">
        <f t="shared" si="1961"/>
        <v>#DIV/0!</v>
      </c>
      <c r="EH668" s="37" t="e">
        <f t="shared" si="1962"/>
        <v>#DIV/0!</v>
      </c>
      <c r="EI668" s="11" t="b">
        <f t="shared" si="1963"/>
        <v>1</v>
      </c>
      <c r="EJ668" s="11" t="b">
        <f t="shared" si="1964"/>
        <v>0</v>
      </c>
      <c r="EK668" s="39" t="e">
        <f t="shared" si="1965"/>
        <v>#DIV/0!</v>
      </c>
      <c r="EL668" s="39" t="e">
        <f t="shared" si="1966"/>
        <v>#DIV/0!</v>
      </c>
      <c r="EM668" s="39" t="e">
        <f t="shared" si="1967"/>
        <v>#DIV/0!</v>
      </c>
      <c r="EN668" s="39" t="e">
        <f t="shared" si="1968"/>
        <v>#DIV/0!</v>
      </c>
      <c r="EO668" s="39" t="e">
        <f t="shared" si="1969"/>
        <v>#DIV/0!</v>
      </c>
      <c r="EP668" s="39" t="e">
        <f t="shared" si="1970"/>
        <v>#DIV/0!</v>
      </c>
      <c r="EQ668" s="39" t="e">
        <f t="shared" si="1971"/>
        <v>#DIV/0!</v>
      </c>
      <c r="ER668" s="39" t="e">
        <f t="shared" si="1972"/>
        <v>#DIV/0!</v>
      </c>
      <c r="ES668" s="58" t="str">
        <f t="shared" si="1973"/>
        <v>(OH,F,Cl)-dominate amphibole</v>
      </c>
      <c r="ET668" s="58" t="e">
        <f t="shared" si="1974"/>
        <v>#N/A</v>
      </c>
      <c r="EU668" s="56">
        <f t="shared" si="1886"/>
        <v>0</v>
      </c>
      <c r="EV668" s="56">
        <f t="shared" si="1887"/>
        <v>0</v>
      </c>
      <c r="EW668" s="56">
        <f t="shared" si="1888"/>
        <v>0</v>
      </c>
      <c r="EX668" s="56">
        <f t="shared" si="1889"/>
        <v>0</v>
      </c>
      <c r="EY668" s="56">
        <f t="shared" si="1890"/>
        <v>0</v>
      </c>
      <c r="EZ668" s="56">
        <f t="shared" si="1891"/>
        <v>0</v>
      </c>
      <c r="FA668" s="39">
        <f t="shared" si="1892"/>
        <v>0</v>
      </c>
      <c r="FB668" s="39">
        <f t="shared" si="1893"/>
        <v>0</v>
      </c>
      <c r="FC668" s="54">
        <f t="shared" si="1894"/>
        <v>0</v>
      </c>
      <c r="FD668" s="54">
        <f t="shared" si="1895"/>
        <v>0</v>
      </c>
      <c r="FE668" s="39">
        <f t="shared" si="1896"/>
        <v>0</v>
      </c>
      <c r="FF668" s="54">
        <f t="shared" si="1897"/>
        <v>0</v>
      </c>
      <c r="FG668" s="39">
        <f t="shared" si="1898"/>
        <v>0</v>
      </c>
      <c r="FH668" s="39">
        <f t="shared" si="1975"/>
        <v>0</v>
      </c>
      <c r="FI668" s="39">
        <f t="shared" si="1976"/>
        <v>0</v>
      </c>
      <c r="FJ668" s="39">
        <f t="shared" si="1977"/>
        <v>0</v>
      </c>
      <c r="FK668" s="39" t="e">
        <f t="shared" si="1978"/>
        <v>#DIV/0!</v>
      </c>
      <c r="FL668" s="39" t="e">
        <f t="shared" si="1979"/>
        <v>#DIV/0!</v>
      </c>
      <c r="FM668" s="39" t="e">
        <f t="shared" si="1980"/>
        <v>#DIV/0!</v>
      </c>
      <c r="FN668" s="39">
        <f t="shared" si="1981"/>
        <v>1</v>
      </c>
      <c r="FO668" s="39">
        <f t="shared" si="1899"/>
        <v>0</v>
      </c>
      <c r="FP668" s="39">
        <f t="shared" si="1900"/>
        <v>0</v>
      </c>
      <c r="FQ668" s="39">
        <f t="shared" si="1901"/>
        <v>0</v>
      </c>
      <c r="FR668" s="39">
        <f t="shared" si="1982"/>
        <v>0</v>
      </c>
      <c r="FS668" s="39">
        <f t="shared" si="1983"/>
        <v>0</v>
      </c>
      <c r="FU668" s="39" t="e">
        <f t="shared" si="1984"/>
        <v>#DIV/0!</v>
      </c>
      <c r="FV668" s="39" t="e">
        <f t="shared" si="1985"/>
        <v>#DIV/0!</v>
      </c>
      <c r="FW668" s="39" t="e">
        <f t="shared" si="1986"/>
        <v>#DIV/0!</v>
      </c>
      <c r="FY668" s="39" t="e">
        <f t="shared" si="1987"/>
        <v>#DIV/0!</v>
      </c>
      <c r="FZ668" s="39" t="e">
        <f t="shared" si="1988"/>
        <v>#DIV/0!</v>
      </c>
      <c r="GA668" s="39" t="e">
        <f t="shared" si="1989"/>
        <v>#DIV/0!</v>
      </c>
      <c r="GB668" s="39" t="e">
        <f t="shared" si="1990"/>
        <v>#DIV/0!</v>
      </c>
      <c r="GC668" s="39" t="e">
        <f t="shared" si="1991"/>
        <v>#DIV/0!</v>
      </c>
      <c r="GD668" s="39" t="e">
        <f t="shared" si="1992"/>
        <v>#DIV/0!</v>
      </c>
      <c r="GE668" s="39" t="e">
        <f t="shared" si="1993"/>
        <v>#DIV/0!</v>
      </c>
      <c r="GF668" s="39" t="e">
        <f t="shared" si="1994"/>
        <v>#DIV/0!</v>
      </c>
      <c r="GG668" s="39" t="e">
        <f t="shared" si="1995"/>
        <v>#DIV/0!</v>
      </c>
      <c r="GH668" s="39" t="e">
        <f t="shared" si="1996"/>
        <v>#DIV/0!</v>
      </c>
      <c r="GI668" s="39"/>
      <c r="GJ668" s="39" t="e">
        <f t="shared" si="1997"/>
        <v>#DIV/0!</v>
      </c>
      <c r="GK668" s="39" t="e">
        <f t="shared" si="1998"/>
        <v>#DIV/0!</v>
      </c>
      <c r="GL668" s="39" t="e">
        <f t="shared" si="1999"/>
        <v>#DIV/0!</v>
      </c>
      <c r="GM668" s="39" t="e">
        <f t="shared" si="2000"/>
        <v>#DIV/0!</v>
      </c>
      <c r="GN668" s="39" t="e">
        <f t="shared" si="2001"/>
        <v>#DIV/0!</v>
      </c>
      <c r="GO668" s="57"/>
      <c r="GP668" s="57" t="e">
        <f t="shared" si="2002"/>
        <v>#DIV/0!</v>
      </c>
      <c r="GQ668" s="59" t="e">
        <f t="shared" si="2003"/>
        <v>#DIV/0!</v>
      </c>
      <c r="GR668" s="41" t="e">
        <f t="shared" si="2004"/>
        <v>#DIV/0!</v>
      </c>
      <c r="GS668" s="57" t="e">
        <f t="shared" si="2005"/>
        <v>#DIV/0!</v>
      </c>
      <c r="GT668" s="57" t="e">
        <f t="shared" si="2006"/>
        <v>#DIV/0!</v>
      </c>
      <c r="GU668" s="57" t="e">
        <f t="shared" si="2007"/>
        <v>#DIV/0!</v>
      </c>
      <c r="GV668" s="57"/>
      <c r="GW668" s="42" t="e">
        <f t="shared" si="2008"/>
        <v>#DIV/0!</v>
      </c>
      <c r="GX668" s="42" t="e">
        <f t="shared" si="2009"/>
        <v>#DIV/0!</v>
      </c>
      <c r="GY668" s="42" t="e">
        <f t="shared" si="2010"/>
        <v>#DIV/0!</v>
      </c>
      <c r="GZ668" s="57"/>
      <c r="HA668" s="2" t="e">
        <f t="shared" si="2011"/>
        <v>#DIV/0!</v>
      </c>
      <c r="HB668" s="2" t="e">
        <f t="shared" si="2012"/>
        <v>#DIV/0!</v>
      </c>
      <c r="HC668" s="2" t="e">
        <f t="shared" si="2013"/>
        <v>#DIV/0!</v>
      </c>
      <c r="HD668" s="2" t="e">
        <f t="shared" si="2014"/>
        <v>#DIV/0!</v>
      </c>
      <c r="HE668" s="2" t="e">
        <f t="shared" si="2015"/>
        <v>#DIV/0!</v>
      </c>
      <c r="HF668" s="2" t="e">
        <f t="shared" si="2016"/>
        <v>#DIV/0!</v>
      </c>
      <c r="HG668" s="2" t="e">
        <f t="shared" si="2017"/>
        <v>#DIV/0!</v>
      </c>
      <c r="HH668" s="2" t="e">
        <f t="shared" si="2018"/>
        <v>#DIV/0!</v>
      </c>
      <c r="HI668" s="2" t="e">
        <f t="shared" si="2019"/>
        <v>#DIV/0!</v>
      </c>
      <c r="HJ668" s="11" t="e">
        <f t="shared" si="2020"/>
        <v>#DIV/0!</v>
      </c>
      <c r="HK668" s="60" t="e">
        <f t="shared" si="2021"/>
        <v>#DIV/0!</v>
      </c>
      <c r="HL668" s="57"/>
      <c r="HM668" s="57" t="e">
        <f t="shared" si="2022"/>
        <v>#DIV/0!</v>
      </c>
      <c r="HN668" s="57" t="e">
        <f t="shared" si="2023"/>
        <v>#DIV/0!</v>
      </c>
      <c r="HO668" s="57" t="e">
        <f t="shared" si="2024"/>
        <v>#DIV/0!</v>
      </c>
      <c r="HP668" s="57" t="e">
        <f t="shared" si="2025"/>
        <v>#DIV/0!</v>
      </c>
      <c r="HQ668" s="57" t="e">
        <f t="shared" si="2026"/>
        <v>#DIV/0!</v>
      </c>
      <c r="HR668" s="57"/>
      <c r="HS668" s="57" t="e">
        <f t="shared" si="2027"/>
        <v>#DIV/0!</v>
      </c>
      <c r="HT668" s="57" t="e">
        <f t="shared" si="2028"/>
        <v>#DIV/0!</v>
      </c>
      <c r="HU668" s="57" t="e">
        <f t="shared" si="2029"/>
        <v>#DIV/0!</v>
      </c>
      <c r="HV668" s="57" t="e">
        <f t="shared" si="2030"/>
        <v>#DIV/0!</v>
      </c>
      <c r="HW668" s="57" t="e">
        <f t="shared" si="2031"/>
        <v>#DIV/0!</v>
      </c>
      <c r="HX668" s="57"/>
      <c r="HY668" s="57" t="e">
        <f t="shared" si="2032"/>
        <v>#DIV/0!</v>
      </c>
      <c r="HZ668" s="57" t="e">
        <f t="shared" si="2033"/>
        <v>#DIV/0!</v>
      </c>
      <c r="IA668" s="57"/>
      <c r="IB668" s="61">
        <f t="shared" si="2034"/>
        <v>0</v>
      </c>
      <c r="IC668" s="57" t="str">
        <f t="shared" si="2035"/>
        <v/>
      </c>
      <c r="ID668" s="42"/>
      <c r="IE668" s="2" t="str">
        <f t="shared" si="2036"/>
        <v/>
      </c>
      <c r="IF668" s="60" t="e">
        <f t="shared" si="2037"/>
        <v>#DIV/0!</v>
      </c>
      <c r="IG668" s="60" t="str">
        <f t="shared" si="2038"/>
        <v/>
      </c>
      <c r="IH668" s="60" t="str">
        <f t="shared" si="2039"/>
        <v>zinco-</v>
      </c>
      <c r="II668" s="60" t="str">
        <f t="shared" si="2040"/>
        <v>mangano-</v>
      </c>
      <c r="IJ668" s="60" t="e">
        <f t="shared" si="2041"/>
        <v>#DIV/0!</v>
      </c>
      <c r="IK668" s="60" t="e">
        <f t="shared" si="2042"/>
        <v>#DIV/0!</v>
      </c>
      <c r="IL668" s="60" t="e">
        <f t="shared" si="2043"/>
        <v>#DIV/0!</v>
      </c>
      <c r="IM668" s="60" t="e">
        <f t="shared" si="2044"/>
        <v>#DIV/0!</v>
      </c>
      <c r="IN668" s="60" t="str">
        <f t="shared" si="2045"/>
        <v/>
      </c>
      <c r="IO668" s="60" t="str">
        <f t="shared" si="2046"/>
        <v/>
      </c>
      <c r="IP668" s="57"/>
      <c r="IQ668" s="57" t="str">
        <f t="shared" si="2047"/>
        <v>ERROR!!</v>
      </c>
    </row>
    <row r="669" spans="24:251">
      <c r="X669" s="29">
        <f t="shared" si="1903"/>
        <v>0</v>
      </c>
      <c r="Y669" s="29">
        <f t="shared" si="1904"/>
        <v>0</v>
      </c>
      <c r="Z669" s="29" t="e">
        <f t="shared" si="1905"/>
        <v>#DIV/0!</v>
      </c>
      <c r="AA669" s="29" t="e">
        <f t="shared" si="1906"/>
        <v>#DIV/0!</v>
      </c>
      <c r="AB669" s="29" t="e">
        <f t="shared" si="1907"/>
        <v>#DIV/0!</v>
      </c>
      <c r="AC669" s="29" t="e">
        <f t="shared" si="1908"/>
        <v>#DIV/0!</v>
      </c>
      <c r="AF669" s="23">
        <v>60.084299999999999</v>
      </c>
      <c r="AG669" s="23">
        <v>79.878799999999998</v>
      </c>
      <c r="AH669" s="23">
        <v>101.96120000000001</v>
      </c>
      <c r="AI669" s="23">
        <v>151.99039999999999</v>
      </c>
      <c r="AJ669" s="23">
        <v>159.69</v>
      </c>
      <c r="AK669" s="23">
        <v>71.846400000000003</v>
      </c>
      <c r="AL669" s="23">
        <v>70.9375</v>
      </c>
      <c r="AM669" s="23">
        <v>40.304400000000001</v>
      </c>
      <c r="AN669" s="23">
        <v>56.077399999999997</v>
      </c>
      <c r="AO669" s="23">
        <v>61.978999999999999</v>
      </c>
      <c r="AP669" s="23">
        <v>94.195999999999998</v>
      </c>
      <c r="AQ669" s="23">
        <v>18.998000000000001</v>
      </c>
      <c r="AR669" s="23">
        <v>35.450000000000003</v>
      </c>
      <c r="AS669" s="23">
        <v>29.88</v>
      </c>
      <c r="AT669" s="23">
        <v>74.691999999999993</v>
      </c>
      <c r="AU669" s="23">
        <v>81.39</v>
      </c>
      <c r="AX669" s="54">
        <f t="shared" si="1909"/>
        <v>0</v>
      </c>
      <c r="AY669" s="54">
        <f t="shared" si="1910"/>
        <v>0</v>
      </c>
      <c r="AZ669" s="54">
        <f t="shared" si="1911"/>
        <v>0</v>
      </c>
      <c r="BA669" s="54">
        <f t="shared" si="1912"/>
        <v>0</v>
      </c>
      <c r="BB669" s="54">
        <f t="shared" si="1913"/>
        <v>0</v>
      </c>
      <c r="BC669" s="54">
        <f t="shared" si="1914"/>
        <v>0</v>
      </c>
      <c r="BD669" s="54">
        <f t="shared" si="1915"/>
        <v>0</v>
      </c>
      <c r="BE669" s="54">
        <f t="shared" si="1916"/>
        <v>0</v>
      </c>
      <c r="BF669" s="54">
        <f t="shared" si="1917"/>
        <v>0</v>
      </c>
      <c r="BG669" s="54">
        <f t="shared" si="1918"/>
        <v>0</v>
      </c>
      <c r="BH669" s="54">
        <f t="shared" si="1919"/>
        <v>0</v>
      </c>
      <c r="BI669" s="54">
        <f t="shared" si="1920"/>
        <v>0</v>
      </c>
      <c r="BJ669" s="54">
        <f t="shared" si="1921"/>
        <v>0</v>
      </c>
      <c r="BK669" s="54">
        <f t="shared" si="1922"/>
        <v>0</v>
      </c>
      <c r="BL669" s="54">
        <f t="shared" si="1923"/>
        <v>0</v>
      </c>
      <c r="BM669" s="42"/>
      <c r="BO669" s="54">
        <f>'Norm-coeff'!$C$2+$AX669*'Norm-coeff'!$D$2+$AY669*'Norm-coeff'!$E$2+$AZ669*'Norm-coeff'!$F$2+$BA669*'Norm-coeff'!$G$2+$BB669*'Norm-coeff'!$H$2+$BC669*'Norm-coeff'!$I$2+$BD669*'Norm-coeff'!$J$2+$BE669*'Norm-coeff'!$K$2+$BF669*'Norm-coeff'!$L$2+$BG669*'Norm-coeff'!$M$2+$BH669*'Norm-coeff'!$N$2+$BI669*'Norm-coeff'!$O$2</f>
        <v>5.4045421474420303</v>
      </c>
      <c r="BP669" s="54">
        <f>'Norm-coeff'!$C$3+$AX669*'Norm-coeff'!$D$3+$AY669*'Norm-coeff'!$E$3+$AZ669*'Norm-coeff'!$F$3+$BA669*'Norm-coeff'!$G$3+$BB669*'Norm-coeff'!$H$3+$BC669*'Norm-coeff'!$I$3+$BD669*'Norm-coeff'!$J$3+$BE669*'Norm-coeff'!$K$3+$BF669*'Norm-coeff'!$L$3+$BG669*'Norm-coeff'!$M$3+$BH669*'Norm-coeff'!$N$3+$BI669*'Norm-coeff'!$O$3</f>
        <v>3.15319116612705</v>
      </c>
      <c r="BQ669" s="54">
        <f>'Norm-coeff'!$C$4+$AX669*'Norm-coeff'!$D$4+$AY669*'Norm-coeff'!$E$4+$AZ669*'Norm-coeff'!$F$4+$BA669*'Norm-coeff'!$G$4+$BB669*'Norm-coeff'!$H$4+$BC669*'Norm-coeff'!$I$4+$BD669*'Norm-coeff'!$J$4+$BE669*'Norm-coeff'!$K$4+$BF669*'Norm-coeff'!$L$4+$BG669*'Norm-coeff'!$M$4+$BH669*'Norm-coeff'!$N$4+$BI669*'Norm-coeff'!$O$4</f>
        <v>1.42115649462768</v>
      </c>
      <c r="BR669" s="54">
        <f>'Norm-coeff'!$C$5+$AX669*'Norm-coeff'!$D$5+$AY669*'Norm-coeff'!$E$5+$AZ669*'Norm-coeff'!$F$5+$BA669*'Norm-coeff'!$G$5+$BB669*'Norm-coeff'!$H$5+$BC669*'Norm-coeff'!$I$5+$BD669*'Norm-coeff'!$J$5+$BE669*'Norm-coeff'!$K$5+$BF669*'Norm-coeff'!$L$5+$BG669*'Norm-coeff'!$M$5+$BH669*'Norm-coeff'!$N$5+$BI669*'Norm-coeff'!$O$5</f>
        <v>1.0553329241296201</v>
      </c>
      <c r="BS669" s="54">
        <f>'Norm-coeff'!$C$6+$AX669*'Norm-coeff'!$D$6+$AY669*'Norm-coeff'!$E$6+$AZ669*'Norm-coeff'!$F$6+$BA669*'Norm-coeff'!$G$6+$BB669*'Norm-coeff'!$H$6+$BC669*'Norm-coeff'!$I$6+$BD669*'Norm-coeff'!$J$6+$BE669*'Norm-coeff'!$K$6+$BF669*'Norm-coeff'!$L$6+$BG669*'Norm-coeff'!$M$6+$BH669*'Norm-coeff'!$N$6+$BI669*'Norm-coeff'!$O$6</f>
        <v>-1.48700885495103E-2</v>
      </c>
      <c r="BT669" s="54">
        <f>'Norm-coeff'!$C$7+$AX669*'Norm-coeff'!$D$7+$AY669*'Norm-coeff'!$E$7+$AZ669*'Norm-coeff'!$F$7+$BA669*'Norm-coeff'!$G$7+$BB669*'Norm-coeff'!$H$7+$BC669*'Norm-coeff'!$I$7+$BD669*'Norm-coeff'!$J$7+$BE669*'Norm-coeff'!$K$7+$BF669*'Norm-coeff'!$L$7+$BG669*'Norm-coeff'!$M$7+$BH669*'Norm-coeff'!$N$7+$BI669*'Norm-coeff'!$O$7</f>
        <v>2.0907583608832998</v>
      </c>
      <c r="BU669" s="54">
        <f>'Norm-coeff'!$C$8+$AX669*'Norm-coeff'!$D$8+$AY669*'Norm-coeff'!$E$8+$AZ669*'Norm-coeff'!$F$8+$BA669*'Norm-coeff'!$G$8+$BB669*'Norm-coeff'!$H$8+$BC669*'Norm-coeff'!$I$8+$BD669*'Norm-coeff'!$J$8+$BE669*'Norm-coeff'!$K$8+$BF669*'Norm-coeff'!$L$8+$BG669*'Norm-coeff'!$M$8+$BH669*'Norm-coeff'!$N$8+$BI669*'Norm-coeff'!$O$8</f>
        <v>0.65894159836244504</v>
      </c>
      <c r="BV669" s="54">
        <f>'Norm-coeff'!$C$9+$AX669*'Norm-coeff'!$D$9+$AY669*'Norm-coeff'!$E$9+$AZ669*'Norm-coeff'!$F$9+$BA669*'Norm-coeff'!$G$9+$BB669*'Norm-coeff'!$H$9+$BC669*'Norm-coeff'!$I$9+$BD669*'Norm-coeff'!$J$9+$BE669*'Norm-coeff'!$K$9+$BF669*'Norm-coeff'!$L$9+$BG669*'Norm-coeff'!$M$9+$BH669*'Norm-coeff'!$N$9+$BI669*'Norm-coeff'!$O$9</f>
        <v>1.48961085014701</v>
      </c>
      <c r="BW669" s="54">
        <f>'Norm-coeff'!$C$10+$AX669*'Norm-coeff'!$D$10+$AY669*'Norm-coeff'!$E$10+$AZ669*'Norm-coeff'!$F$10+$BA669*'Norm-coeff'!$G$10+$BB669*'Norm-coeff'!$H$10+$BC669*'Norm-coeff'!$I$10+$BD669*'Norm-coeff'!$J$10+$BE669*'Norm-coeff'!$K$10+$BF669*'Norm-coeff'!$L$10+$BG669*'Norm-coeff'!$M$10+$BH669*'Norm-coeff'!$N$10+$BI669*'Norm-coeff'!$O$10</f>
        <v>1.42058735749591</v>
      </c>
      <c r="BX669" s="54">
        <f>'Norm-coeff'!$C$11+$AX669*'Norm-coeff'!$D$11+$AY669*'Norm-coeff'!$E$11+$AZ669*'Norm-coeff'!$F$11+$BA669*'Norm-coeff'!$G$11+$BB669*'Norm-coeff'!$H$11+$BC669*'Norm-coeff'!$I$11+$BD669*'Norm-coeff'!$J$11+$BE669*'Norm-coeff'!$K$11+$BF669*'Norm-coeff'!$L$11+$BG669*'Norm-coeff'!$M$11+$BH669*'Norm-coeff'!$N$11+$BI669*'Norm-coeff'!$O$11</f>
        <v>0.221233014421479</v>
      </c>
      <c r="BY669" s="54">
        <f>'Norm-coeff'!$C$12+$AX669*'Norm-coeff'!$D$12+$AY669*'Norm-coeff'!$E$12+$AZ669*'Norm-coeff'!$F$12+$BA669*'Norm-coeff'!$G$12+$BB669*'Norm-coeff'!$H$12+$BC669*'Norm-coeff'!$I$12+$BD669*'Norm-coeff'!$J$12+$BE669*'Norm-coeff'!$K$12+$BF669*'Norm-coeff'!$L$12+$BG669*'Norm-coeff'!$M$12+$BH669*'Norm-coeff'!$N$12+$BI669*'Norm-coeff'!$O$12</f>
        <v>0.283527502056037</v>
      </c>
      <c r="BZ669" s="54">
        <f>'Norm-coeff'!$C$13+$AX669*'Norm-coeff'!$D$13+$AY669*'Norm-coeff'!$E$13+$AZ669*'Norm-coeff'!$F$13+$BA669*'Norm-coeff'!$G$13+$BB669*'Norm-coeff'!$H$13+$BC669*'Norm-coeff'!$I$13+$BD669*'Norm-coeff'!$J$13+$BE669*'Norm-coeff'!$K$13+$BF669*'Norm-coeff'!$L$13+$BG669*'Norm-coeff'!$M$13+$BH669*'Norm-coeff'!$N$13+$BI669*'Norm-coeff'!$O$13</f>
        <v>-4.1864930554451202E-2</v>
      </c>
      <c r="CA669" s="54">
        <f>'Norm-coeff'!$C$14+$AX669*'Norm-coeff'!$D$14+$AY669*'Norm-coeff'!$E$14+$AZ669*'Norm-coeff'!$F$14+$BA669*'Norm-coeff'!$G$14+$BB669*'Norm-coeff'!$H$14+$BC669*'Norm-coeff'!$I$14+$BD669*'Norm-coeff'!$J$14+$BE669*'Norm-coeff'!$K$14+$BF669*'Norm-coeff'!$L$14+$BG669*'Norm-coeff'!$M$14+$BH669*'Norm-coeff'!$N$14+$BI669*'Norm-coeff'!$O$14</f>
        <v>4.2526983164477103</v>
      </c>
      <c r="CC669" s="54">
        <f t="shared" si="2048"/>
        <v>0</v>
      </c>
      <c r="CG669" s="54">
        <f t="shared" si="1924"/>
        <v>0</v>
      </c>
      <c r="CH669" s="54">
        <f t="shared" si="1902"/>
        <v>0</v>
      </c>
      <c r="CI669" s="54">
        <f t="shared" si="1925"/>
        <v>0</v>
      </c>
      <c r="CJ669" s="56">
        <f t="shared" si="1926"/>
        <v>0</v>
      </c>
      <c r="CK669" s="54">
        <f t="shared" si="1927"/>
        <v>0</v>
      </c>
      <c r="CL669" s="54">
        <f t="shared" si="1928"/>
        <v>0</v>
      </c>
      <c r="CM669" s="54">
        <f t="shared" si="1929"/>
        <v>0</v>
      </c>
      <c r="CN669" s="54">
        <f t="shared" si="1930"/>
        <v>0</v>
      </c>
      <c r="CO669" s="54">
        <f t="shared" si="1931"/>
        <v>0</v>
      </c>
      <c r="CP669" s="54">
        <f t="shared" si="1932"/>
        <v>0</v>
      </c>
      <c r="CQ669" s="54">
        <f t="shared" si="1933"/>
        <v>0</v>
      </c>
      <c r="CR669" s="54">
        <f t="shared" si="1934"/>
        <v>0</v>
      </c>
      <c r="CS669" s="54">
        <f t="shared" si="1935"/>
        <v>0</v>
      </c>
      <c r="CU669" s="54">
        <f t="shared" si="1936"/>
        <v>0</v>
      </c>
      <c r="CV669" s="54">
        <f t="shared" si="1937"/>
        <v>0</v>
      </c>
      <c r="CW669" s="54">
        <f t="shared" si="1938"/>
        <v>0</v>
      </c>
      <c r="CX669" s="54">
        <f t="shared" si="1939"/>
        <v>0</v>
      </c>
      <c r="CZ669" s="54">
        <f t="shared" si="1940"/>
        <v>0</v>
      </c>
      <c r="DA669" s="54">
        <f t="shared" si="1941"/>
        <v>0</v>
      </c>
      <c r="DB669" s="54">
        <f t="shared" si="1942"/>
        <v>0</v>
      </c>
      <c r="DC669" s="54">
        <f t="shared" si="1943"/>
        <v>0</v>
      </c>
      <c r="DD669" s="54">
        <f t="shared" si="1944"/>
        <v>0</v>
      </c>
      <c r="DE669" s="54">
        <f t="shared" si="1945"/>
        <v>0</v>
      </c>
      <c r="DF669" s="54">
        <f t="shared" si="1946"/>
        <v>0</v>
      </c>
      <c r="DG669" s="54">
        <f t="shared" si="1947"/>
        <v>2</v>
      </c>
      <c r="DH669" s="71">
        <f t="shared" si="1948"/>
        <v>0</v>
      </c>
      <c r="DI669" s="71">
        <f t="shared" si="1949"/>
        <v>0</v>
      </c>
      <c r="DJ669" s="54">
        <f t="shared" si="1950"/>
        <v>0</v>
      </c>
      <c r="DK669" s="54">
        <f t="shared" si="1951"/>
        <v>2</v>
      </c>
      <c r="DL669" s="4">
        <f t="shared" si="1876"/>
        <v>0</v>
      </c>
      <c r="DM669" s="3">
        <f t="shared" si="1952"/>
        <v>0</v>
      </c>
      <c r="DN669" s="3">
        <f t="shared" si="1953"/>
        <v>0</v>
      </c>
      <c r="DO669" s="4" t="e">
        <f t="shared" si="1954"/>
        <v>#DIV/0!</v>
      </c>
      <c r="DP669" s="57"/>
      <c r="DQ669" s="57"/>
      <c r="DR669" s="56">
        <f t="shared" si="1877"/>
        <v>2</v>
      </c>
      <c r="DS669" s="56">
        <f t="shared" si="1878"/>
        <v>0</v>
      </c>
      <c r="DT669" s="38">
        <f t="shared" si="1879"/>
        <v>0</v>
      </c>
      <c r="DU669" s="38">
        <f t="shared" si="1955"/>
        <v>2</v>
      </c>
      <c r="DV669" s="38">
        <f t="shared" si="1880"/>
        <v>0</v>
      </c>
      <c r="DW669" s="39">
        <f t="shared" si="1881"/>
        <v>0</v>
      </c>
      <c r="DX669" s="39">
        <f t="shared" si="1882"/>
        <v>0</v>
      </c>
      <c r="DY669" s="39">
        <f t="shared" si="1883"/>
        <v>0</v>
      </c>
      <c r="DZ669" s="39">
        <f t="shared" si="1884"/>
        <v>0</v>
      </c>
      <c r="EA669" s="39">
        <f t="shared" si="1885"/>
        <v>0</v>
      </c>
      <c r="EB669" s="37" t="e">
        <f t="shared" si="1956"/>
        <v>#DIV/0!</v>
      </c>
      <c r="EC669" s="37" t="e">
        <f t="shared" si="1957"/>
        <v>#DIV/0!</v>
      </c>
      <c r="ED669" s="37" t="e">
        <f t="shared" si="1958"/>
        <v>#DIV/0!</v>
      </c>
      <c r="EE669" s="37" t="e">
        <f t="shared" si="1959"/>
        <v>#DIV/0!</v>
      </c>
      <c r="EF669" s="39" t="e">
        <f t="shared" si="1960"/>
        <v>#DIV/0!</v>
      </c>
      <c r="EG669" s="37" t="e">
        <f t="shared" si="1961"/>
        <v>#DIV/0!</v>
      </c>
      <c r="EH669" s="37" t="e">
        <f t="shared" si="1962"/>
        <v>#DIV/0!</v>
      </c>
      <c r="EI669" s="11" t="b">
        <f t="shared" si="1963"/>
        <v>1</v>
      </c>
      <c r="EJ669" s="11" t="b">
        <f t="shared" si="1964"/>
        <v>0</v>
      </c>
      <c r="EK669" s="39" t="e">
        <f t="shared" si="1965"/>
        <v>#DIV/0!</v>
      </c>
      <c r="EL669" s="39" t="e">
        <f t="shared" si="1966"/>
        <v>#DIV/0!</v>
      </c>
      <c r="EM669" s="39" t="e">
        <f t="shared" si="1967"/>
        <v>#DIV/0!</v>
      </c>
      <c r="EN669" s="39" t="e">
        <f t="shared" si="1968"/>
        <v>#DIV/0!</v>
      </c>
      <c r="EO669" s="39" t="e">
        <f t="shared" si="1969"/>
        <v>#DIV/0!</v>
      </c>
      <c r="EP669" s="39" t="e">
        <f t="shared" si="1970"/>
        <v>#DIV/0!</v>
      </c>
      <c r="EQ669" s="39" t="e">
        <f t="shared" si="1971"/>
        <v>#DIV/0!</v>
      </c>
      <c r="ER669" s="39" t="e">
        <f t="shared" si="1972"/>
        <v>#DIV/0!</v>
      </c>
      <c r="ES669" s="58" t="str">
        <f t="shared" si="1973"/>
        <v>(OH,F,Cl)-dominate amphibole</v>
      </c>
      <c r="ET669" s="58" t="e">
        <f t="shared" si="1974"/>
        <v>#N/A</v>
      </c>
      <c r="EU669" s="56">
        <f t="shared" si="1886"/>
        <v>0</v>
      </c>
      <c r="EV669" s="56">
        <f t="shared" si="1887"/>
        <v>0</v>
      </c>
      <c r="EW669" s="56">
        <f t="shared" si="1888"/>
        <v>0</v>
      </c>
      <c r="EX669" s="56">
        <f t="shared" si="1889"/>
        <v>0</v>
      </c>
      <c r="EY669" s="56">
        <f t="shared" si="1890"/>
        <v>0</v>
      </c>
      <c r="EZ669" s="56">
        <f t="shared" si="1891"/>
        <v>0</v>
      </c>
      <c r="FA669" s="39">
        <f t="shared" si="1892"/>
        <v>0</v>
      </c>
      <c r="FB669" s="39">
        <f t="shared" si="1893"/>
        <v>0</v>
      </c>
      <c r="FC669" s="54">
        <f t="shared" si="1894"/>
        <v>0</v>
      </c>
      <c r="FD669" s="54">
        <f t="shared" si="1895"/>
        <v>0</v>
      </c>
      <c r="FE669" s="39">
        <f t="shared" si="1896"/>
        <v>0</v>
      </c>
      <c r="FF669" s="54">
        <f t="shared" si="1897"/>
        <v>0</v>
      </c>
      <c r="FG669" s="39">
        <f t="shared" si="1898"/>
        <v>0</v>
      </c>
      <c r="FH669" s="39">
        <f t="shared" si="1975"/>
        <v>0</v>
      </c>
      <c r="FI669" s="39">
        <f t="shared" si="1976"/>
        <v>0</v>
      </c>
      <c r="FJ669" s="39">
        <f t="shared" si="1977"/>
        <v>0</v>
      </c>
      <c r="FK669" s="39" t="e">
        <f t="shared" si="1978"/>
        <v>#DIV/0!</v>
      </c>
      <c r="FL669" s="39" t="e">
        <f t="shared" si="1979"/>
        <v>#DIV/0!</v>
      </c>
      <c r="FM669" s="39" t="e">
        <f t="shared" si="1980"/>
        <v>#DIV/0!</v>
      </c>
      <c r="FN669" s="39">
        <f t="shared" si="1981"/>
        <v>1</v>
      </c>
      <c r="FO669" s="39">
        <f t="shared" si="1899"/>
        <v>0</v>
      </c>
      <c r="FP669" s="39">
        <f t="shared" si="1900"/>
        <v>0</v>
      </c>
      <c r="FQ669" s="39">
        <f t="shared" si="1901"/>
        <v>0</v>
      </c>
      <c r="FR669" s="39">
        <f t="shared" si="1982"/>
        <v>0</v>
      </c>
      <c r="FS669" s="39">
        <f t="shared" si="1983"/>
        <v>0</v>
      </c>
      <c r="FU669" s="39" t="e">
        <f t="shared" si="1984"/>
        <v>#DIV/0!</v>
      </c>
      <c r="FV669" s="39" t="e">
        <f t="shared" si="1985"/>
        <v>#DIV/0!</v>
      </c>
      <c r="FW669" s="39" t="e">
        <f t="shared" si="1986"/>
        <v>#DIV/0!</v>
      </c>
      <c r="FY669" s="39" t="e">
        <f t="shared" si="1987"/>
        <v>#DIV/0!</v>
      </c>
      <c r="FZ669" s="39" t="e">
        <f t="shared" si="1988"/>
        <v>#DIV/0!</v>
      </c>
      <c r="GA669" s="39" t="e">
        <f t="shared" si="1989"/>
        <v>#DIV/0!</v>
      </c>
      <c r="GB669" s="39" t="e">
        <f t="shared" si="1990"/>
        <v>#DIV/0!</v>
      </c>
      <c r="GC669" s="39" t="e">
        <f t="shared" si="1991"/>
        <v>#DIV/0!</v>
      </c>
      <c r="GD669" s="39" t="e">
        <f t="shared" si="1992"/>
        <v>#DIV/0!</v>
      </c>
      <c r="GE669" s="39" t="e">
        <f t="shared" si="1993"/>
        <v>#DIV/0!</v>
      </c>
      <c r="GF669" s="39" t="e">
        <f t="shared" si="1994"/>
        <v>#DIV/0!</v>
      </c>
      <c r="GG669" s="39" t="e">
        <f t="shared" si="1995"/>
        <v>#DIV/0!</v>
      </c>
      <c r="GH669" s="39" t="e">
        <f t="shared" si="1996"/>
        <v>#DIV/0!</v>
      </c>
      <c r="GI669" s="39"/>
      <c r="GJ669" s="39" t="e">
        <f t="shared" si="1997"/>
        <v>#DIV/0!</v>
      </c>
      <c r="GK669" s="39" t="e">
        <f t="shared" si="1998"/>
        <v>#DIV/0!</v>
      </c>
      <c r="GL669" s="39" t="e">
        <f t="shared" si="1999"/>
        <v>#DIV/0!</v>
      </c>
      <c r="GM669" s="39" t="e">
        <f t="shared" si="2000"/>
        <v>#DIV/0!</v>
      </c>
      <c r="GN669" s="39" t="e">
        <f t="shared" si="2001"/>
        <v>#DIV/0!</v>
      </c>
      <c r="GO669" s="57"/>
      <c r="GP669" s="57" t="e">
        <f t="shared" si="2002"/>
        <v>#DIV/0!</v>
      </c>
      <c r="GQ669" s="59" t="e">
        <f t="shared" si="2003"/>
        <v>#DIV/0!</v>
      </c>
      <c r="GR669" s="41" t="e">
        <f t="shared" si="2004"/>
        <v>#DIV/0!</v>
      </c>
      <c r="GS669" s="57" t="e">
        <f t="shared" si="2005"/>
        <v>#DIV/0!</v>
      </c>
      <c r="GT669" s="57" t="e">
        <f t="shared" si="2006"/>
        <v>#DIV/0!</v>
      </c>
      <c r="GU669" s="57" t="e">
        <f t="shared" si="2007"/>
        <v>#DIV/0!</v>
      </c>
      <c r="GV669" s="57"/>
      <c r="GW669" s="42" t="e">
        <f t="shared" si="2008"/>
        <v>#DIV/0!</v>
      </c>
      <c r="GX669" s="42" t="e">
        <f t="shared" si="2009"/>
        <v>#DIV/0!</v>
      </c>
      <c r="GY669" s="42" t="e">
        <f t="shared" si="2010"/>
        <v>#DIV/0!</v>
      </c>
      <c r="GZ669" s="57"/>
      <c r="HA669" s="2" t="e">
        <f t="shared" si="2011"/>
        <v>#DIV/0!</v>
      </c>
      <c r="HB669" s="2" t="e">
        <f t="shared" si="2012"/>
        <v>#DIV/0!</v>
      </c>
      <c r="HC669" s="2" t="e">
        <f t="shared" si="2013"/>
        <v>#DIV/0!</v>
      </c>
      <c r="HD669" s="2" t="e">
        <f t="shared" si="2014"/>
        <v>#DIV/0!</v>
      </c>
      <c r="HE669" s="2" t="e">
        <f t="shared" si="2015"/>
        <v>#DIV/0!</v>
      </c>
      <c r="HF669" s="2" t="e">
        <f t="shared" si="2016"/>
        <v>#DIV/0!</v>
      </c>
      <c r="HG669" s="2" t="e">
        <f t="shared" si="2017"/>
        <v>#DIV/0!</v>
      </c>
      <c r="HH669" s="2" t="e">
        <f t="shared" si="2018"/>
        <v>#DIV/0!</v>
      </c>
      <c r="HI669" s="2" t="e">
        <f t="shared" si="2019"/>
        <v>#DIV/0!</v>
      </c>
      <c r="HJ669" s="11" t="e">
        <f t="shared" si="2020"/>
        <v>#DIV/0!</v>
      </c>
      <c r="HK669" s="60" t="e">
        <f t="shared" si="2021"/>
        <v>#DIV/0!</v>
      </c>
      <c r="HL669" s="57"/>
      <c r="HM669" s="57" t="e">
        <f t="shared" si="2022"/>
        <v>#DIV/0!</v>
      </c>
      <c r="HN669" s="57" t="e">
        <f t="shared" si="2023"/>
        <v>#DIV/0!</v>
      </c>
      <c r="HO669" s="57" t="e">
        <f t="shared" si="2024"/>
        <v>#DIV/0!</v>
      </c>
      <c r="HP669" s="57" t="e">
        <f t="shared" si="2025"/>
        <v>#DIV/0!</v>
      </c>
      <c r="HQ669" s="57" t="e">
        <f t="shared" si="2026"/>
        <v>#DIV/0!</v>
      </c>
      <c r="HR669" s="57"/>
      <c r="HS669" s="57" t="e">
        <f t="shared" si="2027"/>
        <v>#DIV/0!</v>
      </c>
      <c r="HT669" s="57" t="e">
        <f t="shared" si="2028"/>
        <v>#DIV/0!</v>
      </c>
      <c r="HU669" s="57" t="e">
        <f t="shared" si="2029"/>
        <v>#DIV/0!</v>
      </c>
      <c r="HV669" s="57" t="e">
        <f t="shared" si="2030"/>
        <v>#DIV/0!</v>
      </c>
      <c r="HW669" s="57" t="e">
        <f t="shared" si="2031"/>
        <v>#DIV/0!</v>
      </c>
      <c r="HX669" s="57"/>
      <c r="HY669" s="57" t="e">
        <f t="shared" si="2032"/>
        <v>#DIV/0!</v>
      </c>
      <c r="HZ669" s="57" t="e">
        <f t="shared" si="2033"/>
        <v>#DIV/0!</v>
      </c>
      <c r="IA669" s="57"/>
      <c r="IB669" s="61">
        <f t="shared" si="2034"/>
        <v>0</v>
      </c>
      <c r="IC669" s="57" t="str">
        <f t="shared" si="2035"/>
        <v/>
      </c>
      <c r="ID669" s="42"/>
      <c r="IE669" s="2" t="str">
        <f t="shared" si="2036"/>
        <v/>
      </c>
      <c r="IF669" s="60" t="e">
        <f t="shared" si="2037"/>
        <v>#DIV/0!</v>
      </c>
      <c r="IG669" s="60" t="str">
        <f t="shared" si="2038"/>
        <v/>
      </c>
      <c r="IH669" s="60" t="str">
        <f t="shared" si="2039"/>
        <v>zinco-</v>
      </c>
      <c r="II669" s="60" t="str">
        <f t="shared" si="2040"/>
        <v>mangano-</v>
      </c>
      <c r="IJ669" s="60" t="e">
        <f t="shared" si="2041"/>
        <v>#DIV/0!</v>
      </c>
      <c r="IK669" s="60" t="e">
        <f t="shared" si="2042"/>
        <v>#DIV/0!</v>
      </c>
      <c r="IL669" s="60" t="e">
        <f t="shared" si="2043"/>
        <v>#DIV/0!</v>
      </c>
      <c r="IM669" s="60" t="e">
        <f t="shared" si="2044"/>
        <v>#DIV/0!</v>
      </c>
      <c r="IN669" s="60" t="str">
        <f t="shared" si="2045"/>
        <v/>
      </c>
      <c r="IO669" s="60" t="str">
        <f t="shared" si="2046"/>
        <v/>
      </c>
      <c r="IP669" s="57"/>
      <c r="IQ669" s="57" t="str">
        <f t="shared" si="2047"/>
        <v>ERROR!!</v>
      </c>
    </row>
    <row r="670" spans="24:251">
      <c r="X670" s="29">
        <f t="shared" si="1903"/>
        <v>0</v>
      </c>
      <c r="Y670" s="29">
        <f t="shared" si="1904"/>
        <v>0</v>
      </c>
      <c r="Z670" s="29" t="e">
        <f t="shared" si="1905"/>
        <v>#DIV/0!</v>
      </c>
      <c r="AA670" s="29" t="e">
        <f t="shared" si="1906"/>
        <v>#DIV/0!</v>
      </c>
      <c r="AB670" s="29" t="e">
        <f t="shared" si="1907"/>
        <v>#DIV/0!</v>
      </c>
      <c r="AC670" s="29" t="e">
        <f t="shared" si="1908"/>
        <v>#DIV/0!</v>
      </c>
      <c r="AF670" s="23">
        <v>60.084299999999999</v>
      </c>
      <c r="AG670" s="23">
        <v>79.878799999999998</v>
      </c>
      <c r="AH670" s="23">
        <v>101.96120000000001</v>
      </c>
      <c r="AI670" s="23">
        <v>151.99039999999999</v>
      </c>
      <c r="AJ670" s="23">
        <v>159.69</v>
      </c>
      <c r="AK670" s="23">
        <v>71.846400000000003</v>
      </c>
      <c r="AL670" s="23">
        <v>70.9375</v>
      </c>
      <c r="AM670" s="23">
        <v>40.304400000000001</v>
      </c>
      <c r="AN670" s="23">
        <v>56.077399999999997</v>
      </c>
      <c r="AO670" s="23">
        <v>61.978999999999999</v>
      </c>
      <c r="AP670" s="23">
        <v>94.195999999999998</v>
      </c>
      <c r="AQ670" s="23">
        <v>18.998000000000001</v>
      </c>
      <c r="AR670" s="23">
        <v>35.450000000000003</v>
      </c>
      <c r="AS670" s="23">
        <v>29.88</v>
      </c>
      <c r="AT670" s="23">
        <v>74.691999999999993</v>
      </c>
      <c r="AU670" s="23">
        <v>81.39</v>
      </c>
      <c r="AX670" s="54">
        <f t="shared" si="1909"/>
        <v>0</v>
      </c>
      <c r="AY670" s="54">
        <f t="shared" si="1910"/>
        <v>0</v>
      </c>
      <c r="AZ670" s="54">
        <f t="shared" si="1911"/>
        <v>0</v>
      </c>
      <c r="BA670" s="54">
        <f t="shared" si="1912"/>
        <v>0</v>
      </c>
      <c r="BB670" s="54">
        <f t="shared" si="1913"/>
        <v>0</v>
      </c>
      <c r="BC670" s="54">
        <f t="shared" si="1914"/>
        <v>0</v>
      </c>
      <c r="BD670" s="54">
        <f t="shared" si="1915"/>
        <v>0</v>
      </c>
      <c r="BE670" s="54">
        <f t="shared" si="1916"/>
        <v>0</v>
      </c>
      <c r="BF670" s="54">
        <f t="shared" si="1917"/>
        <v>0</v>
      </c>
      <c r="BG670" s="54">
        <f t="shared" si="1918"/>
        <v>0</v>
      </c>
      <c r="BH670" s="54">
        <f t="shared" si="1919"/>
        <v>0</v>
      </c>
      <c r="BI670" s="54">
        <f t="shared" si="1920"/>
        <v>0</v>
      </c>
      <c r="BJ670" s="54">
        <f t="shared" si="1921"/>
        <v>0</v>
      </c>
      <c r="BK670" s="54">
        <f t="shared" si="1922"/>
        <v>0</v>
      </c>
      <c r="BL670" s="54">
        <f t="shared" si="1923"/>
        <v>0</v>
      </c>
      <c r="BM670" s="42"/>
      <c r="BO670" s="54">
        <f>'Norm-coeff'!$C$2+$AX670*'Norm-coeff'!$D$2+$AY670*'Norm-coeff'!$E$2+$AZ670*'Norm-coeff'!$F$2+$BA670*'Norm-coeff'!$G$2+$BB670*'Norm-coeff'!$H$2+$BC670*'Norm-coeff'!$I$2+$BD670*'Norm-coeff'!$J$2+$BE670*'Norm-coeff'!$K$2+$BF670*'Norm-coeff'!$L$2+$BG670*'Norm-coeff'!$M$2+$BH670*'Norm-coeff'!$N$2+$BI670*'Norm-coeff'!$O$2</f>
        <v>5.4045421474420303</v>
      </c>
      <c r="BP670" s="54">
        <f>'Norm-coeff'!$C$3+$AX670*'Norm-coeff'!$D$3+$AY670*'Norm-coeff'!$E$3+$AZ670*'Norm-coeff'!$F$3+$BA670*'Norm-coeff'!$G$3+$BB670*'Norm-coeff'!$H$3+$BC670*'Norm-coeff'!$I$3+$BD670*'Norm-coeff'!$J$3+$BE670*'Norm-coeff'!$K$3+$BF670*'Norm-coeff'!$L$3+$BG670*'Norm-coeff'!$M$3+$BH670*'Norm-coeff'!$N$3+$BI670*'Norm-coeff'!$O$3</f>
        <v>3.15319116612705</v>
      </c>
      <c r="BQ670" s="54">
        <f>'Norm-coeff'!$C$4+$AX670*'Norm-coeff'!$D$4+$AY670*'Norm-coeff'!$E$4+$AZ670*'Norm-coeff'!$F$4+$BA670*'Norm-coeff'!$G$4+$BB670*'Norm-coeff'!$H$4+$BC670*'Norm-coeff'!$I$4+$BD670*'Norm-coeff'!$J$4+$BE670*'Norm-coeff'!$K$4+$BF670*'Norm-coeff'!$L$4+$BG670*'Norm-coeff'!$M$4+$BH670*'Norm-coeff'!$N$4+$BI670*'Norm-coeff'!$O$4</f>
        <v>1.42115649462768</v>
      </c>
      <c r="BR670" s="54">
        <f>'Norm-coeff'!$C$5+$AX670*'Norm-coeff'!$D$5+$AY670*'Norm-coeff'!$E$5+$AZ670*'Norm-coeff'!$F$5+$BA670*'Norm-coeff'!$G$5+$BB670*'Norm-coeff'!$H$5+$BC670*'Norm-coeff'!$I$5+$BD670*'Norm-coeff'!$J$5+$BE670*'Norm-coeff'!$K$5+$BF670*'Norm-coeff'!$L$5+$BG670*'Norm-coeff'!$M$5+$BH670*'Norm-coeff'!$N$5+$BI670*'Norm-coeff'!$O$5</f>
        <v>1.0553329241296201</v>
      </c>
      <c r="BS670" s="54">
        <f>'Norm-coeff'!$C$6+$AX670*'Norm-coeff'!$D$6+$AY670*'Norm-coeff'!$E$6+$AZ670*'Norm-coeff'!$F$6+$BA670*'Norm-coeff'!$G$6+$BB670*'Norm-coeff'!$H$6+$BC670*'Norm-coeff'!$I$6+$BD670*'Norm-coeff'!$J$6+$BE670*'Norm-coeff'!$K$6+$BF670*'Norm-coeff'!$L$6+$BG670*'Norm-coeff'!$M$6+$BH670*'Norm-coeff'!$N$6+$BI670*'Norm-coeff'!$O$6</f>
        <v>-1.48700885495103E-2</v>
      </c>
      <c r="BT670" s="54">
        <f>'Norm-coeff'!$C$7+$AX670*'Norm-coeff'!$D$7+$AY670*'Norm-coeff'!$E$7+$AZ670*'Norm-coeff'!$F$7+$BA670*'Norm-coeff'!$G$7+$BB670*'Norm-coeff'!$H$7+$BC670*'Norm-coeff'!$I$7+$BD670*'Norm-coeff'!$J$7+$BE670*'Norm-coeff'!$K$7+$BF670*'Norm-coeff'!$L$7+$BG670*'Norm-coeff'!$M$7+$BH670*'Norm-coeff'!$N$7+$BI670*'Norm-coeff'!$O$7</f>
        <v>2.0907583608832998</v>
      </c>
      <c r="BU670" s="54">
        <f>'Norm-coeff'!$C$8+$AX670*'Norm-coeff'!$D$8+$AY670*'Norm-coeff'!$E$8+$AZ670*'Norm-coeff'!$F$8+$BA670*'Norm-coeff'!$G$8+$BB670*'Norm-coeff'!$H$8+$BC670*'Norm-coeff'!$I$8+$BD670*'Norm-coeff'!$J$8+$BE670*'Norm-coeff'!$K$8+$BF670*'Norm-coeff'!$L$8+$BG670*'Norm-coeff'!$M$8+$BH670*'Norm-coeff'!$N$8+$BI670*'Norm-coeff'!$O$8</f>
        <v>0.65894159836244504</v>
      </c>
      <c r="BV670" s="54">
        <f>'Norm-coeff'!$C$9+$AX670*'Norm-coeff'!$D$9+$AY670*'Norm-coeff'!$E$9+$AZ670*'Norm-coeff'!$F$9+$BA670*'Norm-coeff'!$G$9+$BB670*'Norm-coeff'!$H$9+$BC670*'Norm-coeff'!$I$9+$BD670*'Norm-coeff'!$J$9+$BE670*'Norm-coeff'!$K$9+$BF670*'Norm-coeff'!$L$9+$BG670*'Norm-coeff'!$M$9+$BH670*'Norm-coeff'!$N$9+$BI670*'Norm-coeff'!$O$9</f>
        <v>1.48961085014701</v>
      </c>
      <c r="BW670" s="54">
        <f>'Norm-coeff'!$C$10+$AX670*'Norm-coeff'!$D$10+$AY670*'Norm-coeff'!$E$10+$AZ670*'Norm-coeff'!$F$10+$BA670*'Norm-coeff'!$G$10+$BB670*'Norm-coeff'!$H$10+$BC670*'Norm-coeff'!$I$10+$BD670*'Norm-coeff'!$J$10+$BE670*'Norm-coeff'!$K$10+$BF670*'Norm-coeff'!$L$10+$BG670*'Norm-coeff'!$M$10+$BH670*'Norm-coeff'!$N$10+$BI670*'Norm-coeff'!$O$10</f>
        <v>1.42058735749591</v>
      </c>
      <c r="BX670" s="54">
        <f>'Norm-coeff'!$C$11+$AX670*'Norm-coeff'!$D$11+$AY670*'Norm-coeff'!$E$11+$AZ670*'Norm-coeff'!$F$11+$BA670*'Norm-coeff'!$G$11+$BB670*'Norm-coeff'!$H$11+$BC670*'Norm-coeff'!$I$11+$BD670*'Norm-coeff'!$J$11+$BE670*'Norm-coeff'!$K$11+$BF670*'Norm-coeff'!$L$11+$BG670*'Norm-coeff'!$M$11+$BH670*'Norm-coeff'!$N$11+$BI670*'Norm-coeff'!$O$11</f>
        <v>0.221233014421479</v>
      </c>
      <c r="BY670" s="54">
        <f>'Norm-coeff'!$C$12+$AX670*'Norm-coeff'!$D$12+$AY670*'Norm-coeff'!$E$12+$AZ670*'Norm-coeff'!$F$12+$BA670*'Norm-coeff'!$G$12+$BB670*'Norm-coeff'!$H$12+$BC670*'Norm-coeff'!$I$12+$BD670*'Norm-coeff'!$J$12+$BE670*'Norm-coeff'!$K$12+$BF670*'Norm-coeff'!$L$12+$BG670*'Norm-coeff'!$M$12+$BH670*'Norm-coeff'!$N$12+$BI670*'Norm-coeff'!$O$12</f>
        <v>0.283527502056037</v>
      </c>
      <c r="BZ670" s="54">
        <f>'Norm-coeff'!$C$13+$AX670*'Norm-coeff'!$D$13+$AY670*'Norm-coeff'!$E$13+$AZ670*'Norm-coeff'!$F$13+$BA670*'Norm-coeff'!$G$13+$BB670*'Norm-coeff'!$H$13+$BC670*'Norm-coeff'!$I$13+$BD670*'Norm-coeff'!$J$13+$BE670*'Norm-coeff'!$K$13+$BF670*'Norm-coeff'!$L$13+$BG670*'Norm-coeff'!$M$13+$BH670*'Norm-coeff'!$N$13+$BI670*'Norm-coeff'!$O$13</f>
        <v>-4.1864930554451202E-2</v>
      </c>
      <c r="CA670" s="54">
        <f>'Norm-coeff'!$C$14+$AX670*'Norm-coeff'!$D$14+$AY670*'Norm-coeff'!$E$14+$AZ670*'Norm-coeff'!$F$14+$BA670*'Norm-coeff'!$G$14+$BB670*'Norm-coeff'!$H$14+$BC670*'Norm-coeff'!$I$14+$BD670*'Norm-coeff'!$J$14+$BE670*'Norm-coeff'!$K$14+$BF670*'Norm-coeff'!$L$14+$BG670*'Norm-coeff'!$M$14+$BH670*'Norm-coeff'!$N$14+$BI670*'Norm-coeff'!$O$14</f>
        <v>4.2526983164477103</v>
      </c>
      <c r="CC670" s="54">
        <f t="shared" si="2048"/>
        <v>0</v>
      </c>
      <c r="CG670" s="54">
        <f t="shared" si="1924"/>
        <v>0</v>
      </c>
      <c r="CH670" s="54">
        <f t="shared" si="1902"/>
        <v>0</v>
      </c>
      <c r="CI670" s="54">
        <f t="shared" si="1925"/>
        <v>0</v>
      </c>
      <c r="CJ670" s="56">
        <f t="shared" si="1926"/>
        <v>0</v>
      </c>
      <c r="CK670" s="54">
        <f t="shared" si="1927"/>
        <v>0</v>
      </c>
      <c r="CL670" s="54">
        <f t="shared" si="1928"/>
        <v>0</v>
      </c>
      <c r="CM670" s="54">
        <f t="shared" si="1929"/>
        <v>0</v>
      </c>
      <c r="CN670" s="54">
        <f t="shared" si="1930"/>
        <v>0</v>
      </c>
      <c r="CO670" s="54">
        <f t="shared" si="1931"/>
        <v>0</v>
      </c>
      <c r="CP670" s="54">
        <f t="shared" si="1932"/>
        <v>0</v>
      </c>
      <c r="CQ670" s="54">
        <f t="shared" si="1933"/>
        <v>0</v>
      </c>
      <c r="CR670" s="54">
        <f t="shared" si="1934"/>
        <v>0</v>
      </c>
      <c r="CS670" s="54">
        <f t="shared" si="1935"/>
        <v>0</v>
      </c>
      <c r="CU670" s="54">
        <f t="shared" si="1936"/>
        <v>0</v>
      </c>
      <c r="CV670" s="54">
        <f t="shared" si="1937"/>
        <v>0</v>
      </c>
      <c r="CW670" s="54">
        <f t="shared" si="1938"/>
        <v>0</v>
      </c>
      <c r="CX670" s="54">
        <f t="shared" si="1939"/>
        <v>0</v>
      </c>
      <c r="CZ670" s="54">
        <f t="shared" si="1940"/>
        <v>0</v>
      </c>
      <c r="DA670" s="54">
        <f t="shared" si="1941"/>
        <v>0</v>
      </c>
      <c r="DB670" s="54">
        <f t="shared" si="1942"/>
        <v>0</v>
      </c>
      <c r="DC670" s="54">
        <f t="shared" si="1943"/>
        <v>0</v>
      </c>
      <c r="DD670" s="54">
        <f t="shared" si="1944"/>
        <v>0</v>
      </c>
      <c r="DE670" s="54">
        <f t="shared" si="1945"/>
        <v>0</v>
      </c>
      <c r="DF670" s="54">
        <f t="shared" si="1946"/>
        <v>0</v>
      </c>
      <c r="DG670" s="54">
        <f t="shared" si="1947"/>
        <v>2</v>
      </c>
      <c r="DH670" s="71">
        <f t="shared" si="1948"/>
        <v>0</v>
      </c>
      <c r="DI670" s="71">
        <f t="shared" si="1949"/>
        <v>0</v>
      </c>
      <c r="DJ670" s="54">
        <f t="shared" si="1950"/>
        <v>0</v>
      </c>
      <c r="DK670" s="54">
        <f t="shared" si="1951"/>
        <v>2</v>
      </c>
      <c r="DL670" s="4">
        <f t="shared" si="1876"/>
        <v>0</v>
      </c>
      <c r="DM670" s="3">
        <f t="shared" si="1952"/>
        <v>0</v>
      </c>
      <c r="DN670" s="3">
        <f t="shared" si="1953"/>
        <v>0</v>
      </c>
      <c r="DO670" s="4" t="e">
        <f t="shared" si="1954"/>
        <v>#DIV/0!</v>
      </c>
      <c r="DP670" s="57"/>
      <c r="DQ670" s="57"/>
      <c r="DR670" s="56">
        <f t="shared" si="1877"/>
        <v>2</v>
      </c>
      <c r="DS670" s="56">
        <f t="shared" si="1878"/>
        <v>0</v>
      </c>
      <c r="DT670" s="38">
        <f t="shared" si="1879"/>
        <v>0</v>
      </c>
      <c r="DU670" s="38">
        <f t="shared" si="1955"/>
        <v>2</v>
      </c>
      <c r="DV670" s="38">
        <f t="shared" si="1880"/>
        <v>0</v>
      </c>
      <c r="DW670" s="39">
        <f t="shared" si="1881"/>
        <v>0</v>
      </c>
      <c r="DX670" s="39">
        <f t="shared" si="1882"/>
        <v>0</v>
      </c>
      <c r="DY670" s="39">
        <f t="shared" si="1883"/>
        <v>0</v>
      </c>
      <c r="DZ670" s="39">
        <f t="shared" si="1884"/>
        <v>0</v>
      </c>
      <c r="EA670" s="39">
        <f t="shared" si="1885"/>
        <v>0</v>
      </c>
      <c r="EB670" s="37" t="e">
        <f t="shared" si="1956"/>
        <v>#DIV/0!</v>
      </c>
      <c r="EC670" s="37" t="e">
        <f t="shared" si="1957"/>
        <v>#DIV/0!</v>
      </c>
      <c r="ED670" s="37" t="e">
        <f t="shared" si="1958"/>
        <v>#DIV/0!</v>
      </c>
      <c r="EE670" s="37" t="e">
        <f t="shared" si="1959"/>
        <v>#DIV/0!</v>
      </c>
      <c r="EF670" s="39" t="e">
        <f t="shared" si="1960"/>
        <v>#DIV/0!</v>
      </c>
      <c r="EG670" s="37" t="e">
        <f t="shared" si="1961"/>
        <v>#DIV/0!</v>
      </c>
      <c r="EH670" s="37" t="e">
        <f t="shared" si="1962"/>
        <v>#DIV/0!</v>
      </c>
      <c r="EI670" s="11" t="b">
        <f t="shared" si="1963"/>
        <v>1</v>
      </c>
      <c r="EJ670" s="11" t="b">
        <f t="shared" si="1964"/>
        <v>0</v>
      </c>
      <c r="EK670" s="39" t="e">
        <f t="shared" si="1965"/>
        <v>#DIV/0!</v>
      </c>
      <c r="EL670" s="39" t="e">
        <f t="shared" si="1966"/>
        <v>#DIV/0!</v>
      </c>
      <c r="EM670" s="39" t="e">
        <f t="shared" si="1967"/>
        <v>#DIV/0!</v>
      </c>
      <c r="EN670" s="39" t="e">
        <f t="shared" si="1968"/>
        <v>#DIV/0!</v>
      </c>
      <c r="EO670" s="39" t="e">
        <f t="shared" si="1969"/>
        <v>#DIV/0!</v>
      </c>
      <c r="EP670" s="39" t="e">
        <f t="shared" si="1970"/>
        <v>#DIV/0!</v>
      </c>
      <c r="EQ670" s="39" t="e">
        <f t="shared" si="1971"/>
        <v>#DIV/0!</v>
      </c>
      <c r="ER670" s="39" t="e">
        <f t="shared" si="1972"/>
        <v>#DIV/0!</v>
      </c>
      <c r="ES670" s="58" t="str">
        <f t="shared" si="1973"/>
        <v>(OH,F,Cl)-dominate amphibole</v>
      </c>
      <c r="ET670" s="58" t="e">
        <f t="shared" si="1974"/>
        <v>#N/A</v>
      </c>
      <c r="EU670" s="56">
        <f t="shared" si="1886"/>
        <v>0</v>
      </c>
      <c r="EV670" s="56">
        <f t="shared" si="1887"/>
        <v>0</v>
      </c>
      <c r="EW670" s="56">
        <f t="shared" si="1888"/>
        <v>0</v>
      </c>
      <c r="EX670" s="56">
        <f t="shared" si="1889"/>
        <v>0</v>
      </c>
      <c r="EY670" s="56">
        <f t="shared" si="1890"/>
        <v>0</v>
      </c>
      <c r="EZ670" s="56">
        <f t="shared" si="1891"/>
        <v>0</v>
      </c>
      <c r="FA670" s="39">
        <f t="shared" si="1892"/>
        <v>0</v>
      </c>
      <c r="FB670" s="39">
        <f t="shared" si="1893"/>
        <v>0</v>
      </c>
      <c r="FC670" s="54">
        <f t="shared" si="1894"/>
        <v>0</v>
      </c>
      <c r="FD670" s="54">
        <f t="shared" si="1895"/>
        <v>0</v>
      </c>
      <c r="FE670" s="39">
        <f t="shared" si="1896"/>
        <v>0</v>
      </c>
      <c r="FF670" s="54">
        <f t="shared" si="1897"/>
        <v>0</v>
      </c>
      <c r="FG670" s="39">
        <f t="shared" si="1898"/>
        <v>0</v>
      </c>
      <c r="FH670" s="39">
        <f t="shared" si="1975"/>
        <v>0</v>
      </c>
      <c r="FI670" s="39">
        <f t="shared" si="1976"/>
        <v>0</v>
      </c>
      <c r="FJ670" s="39">
        <f t="shared" si="1977"/>
        <v>0</v>
      </c>
      <c r="FK670" s="39" t="e">
        <f t="shared" si="1978"/>
        <v>#DIV/0!</v>
      </c>
      <c r="FL670" s="39" t="e">
        <f t="shared" si="1979"/>
        <v>#DIV/0!</v>
      </c>
      <c r="FM670" s="39" t="e">
        <f t="shared" si="1980"/>
        <v>#DIV/0!</v>
      </c>
      <c r="FN670" s="39">
        <f t="shared" si="1981"/>
        <v>1</v>
      </c>
      <c r="FO670" s="39">
        <f t="shared" si="1899"/>
        <v>0</v>
      </c>
      <c r="FP670" s="39">
        <f t="shared" si="1900"/>
        <v>0</v>
      </c>
      <c r="FQ670" s="39">
        <f t="shared" si="1901"/>
        <v>0</v>
      </c>
      <c r="FR670" s="39">
        <f t="shared" si="1982"/>
        <v>0</v>
      </c>
      <c r="FS670" s="39">
        <f t="shared" si="1983"/>
        <v>0</v>
      </c>
      <c r="FU670" s="39" t="e">
        <f t="shared" si="1984"/>
        <v>#DIV/0!</v>
      </c>
      <c r="FV670" s="39" t="e">
        <f t="shared" si="1985"/>
        <v>#DIV/0!</v>
      </c>
      <c r="FW670" s="39" t="e">
        <f t="shared" si="1986"/>
        <v>#DIV/0!</v>
      </c>
      <c r="FY670" s="39" t="e">
        <f t="shared" si="1987"/>
        <v>#DIV/0!</v>
      </c>
      <c r="FZ670" s="39" t="e">
        <f t="shared" si="1988"/>
        <v>#DIV/0!</v>
      </c>
      <c r="GA670" s="39" t="e">
        <f t="shared" si="1989"/>
        <v>#DIV/0!</v>
      </c>
      <c r="GB670" s="39" t="e">
        <f t="shared" si="1990"/>
        <v>#DIV/0!</v>
      </c>
      <c r="GC670" s="39" t="e">
        <f t="shared" si="1991"/>
        <v>#DIV/0!</v>
      </c>
      <c r="GD670" s="39" t="e">
        <f t="shared" si="1992"/>
        <v>#DIV/0!</v>
      </c>
      <c r="GE670" s="39" t="e">
        <f t="shared" si="1993"/>
        <v>#DIV/0!</v>
      </c>
      <c r="GF670" s="39" t="e">
        <f t="shared" si="1994"/>
        <v>#DIV/0!</v>
      </c>
      <c r="GG670" s="39" t="e">
        <f t="shared" si="1995"/>
        <v>#DIV/0!</v>
      </c>
      <c r="GH670" s="39" t="e">
        <f t="shared" si="1996"/>
        <v>#DIV/0!</v>
      </c>
      <c r="GI670" s="39"/>
      <c r="GJ670" s="39" t="e">
        <f t="shared" si="1997"/>
        <v>#DIV/0!</v>
      </c>
      <c r="GK670" s="39" t="e">
        <f t="shared" si="1998"/>
        <v>#DIV/0!</v>
      </c>
      <c r="GL670" s="39" t="e">
        <f t="shared" si="1999"/>
        <v>#DIV/0!</v>
      </c>
      <c r="GM670" s="39" t="e">
        <f t="shared" si="2000"/>
        <v>#DIV/0!</v>
      </c>
      <c r="GN670" s="39" t="e">
        <f t="shared" si="2001"/>
        <v>#DIV/0!</v>
      </c>
      <c r="GO670" s="57"/>
      <c r="GP670" s="57" t="e">
        <f t="shared" si="2002"/>
        <v>#DIV/0!</v>
      </c>
      <c r="GQ670" s="59" t="e">
        <f t="shared" si="2003"/>
        <v>#DIV/0!</v>
      </c>
      <c r="GR670" s="41" t="e">
        <f t="shared" si="2004"/>
        <v>#DIV/0!</v>
      </c>
      <c r="GS670" s="57" t="e">
        <f t="shared" si="2005"/>
        <v>#DIV/0!</v>
      </c>
      <c r="GT670" s="57" t="e">
        <f t="shared" si="2006"/>
        <v>#DIV/0!</v>
      </c>
      <c r="GU670" s="57" t="e">
        <f t="shared" si="2007"/>
        <v>#DIV/0!</v>
      </c>
      <c r="GV670" s="57"/>
      <c r="GW670" s="42" t="e">
        <f t="shared" si="2008"/>
        <v>#DIV/0!</v>
      </c>
      <c r="GX670" s="42" t="e">
        <f t="shared" si="2009"/>
        <v>#DIV/0!</v>
      </c>
      <c r="GY670" s="42" t="e">
        <f t="shared" si="2010"/>
        <v>#DIV/0!</v>
      </c>
      <c r="GZ670" s="57"/>
      <c r="HA670" s="2" t="e">
        <f t="shared" si="2011"/>
        <v>#DIV/0!</v>
      </c>
      <c r="HB670" s="2" t="e">
        <f t="shared" si="2012"/>
        <v>#DIV/0!</v>
      </c>
      <c r="HC670" s="2" t="e">
        <f t="shared" si="2013"/>
        <v>#DIV/0!</v>
      </c>
      <c r="HD670" s="2" t="e">
        <f t="shared" si="2014"/>
        <v>#DIV/0!</v>
      </c>
      <c r="HE670" s="2" t="e">
        <f t="shared" si="2015"/>
        <v>#DIV/0!</v>
      </c>
      <c r="HF670" s="2" t="e">
        <f t="shared" si="2016"/>
        <v>#DIV/0!</v>
      </c>
      <c r="HG670" s="2" t="e">
        <f t="shared" si="2017"/>
        <v>#DIV/0!</v>
      </c>
      <c r="HH670" s="2" t="e">
        <f t="shared" si="2018"/>
        <v>#DIV/0!</v>
      </c>
      <c r="HI670" s="2" t="e">
        <f t="shared" si="2019"/>
        <v>#DIV/0!</v>
      </c>
      <c r="HJ670" s="11" t="e">
        <f t="shared" si="2020"/>
        <v>#DIV/0!</v>
      </c>
      <c r="HK670" s="60" t="e">
        <f t="shared" si="2021"/>
        <v>#DIV/0!</v>
      </c>
      <c r="HL670" s="57"/>
      <c r="HM670" s="57" t="e">
        <f t="shared" si="2022"/>
        <v>#DIV/0!</v>
      </c>
      <c r="HN670" s="57" t="e">
        <f t="shared" si="2023"/>
        <v>#DIV/0!</v>
      </c>
      <c r="HO670" s="57" t="e">
        <f t="shared" si="2024"/>
        <v>#DIV/0!</v>
      </c>
      <c r="HP670" s="57" t="e">
        <f t="shared" si="2025"/>
        <v>#DIV/0!</v>
      </c>
      <c r="HQ670" s="57" t="e">
        <f t="shared" si="2026"/>
        <v>#DIV/0!</v>
      </c>
      <c r="HR670" s="57"/>
      <c r="HS670" s="57" t="e">
        <f t="shared" si="2027"/>
        <v>#DIV/0!</v>
      </c>
      <c r="HT670" s="57" t="e">
        <f t="shared" si="2028"/>
        <v>#DIV/0!</v>
      </c>
      <c r="HU670" s="57" t="e">
        <f t="shared" si="2029"/>
        <v>#DIV/0!</v>
      </c>
      <c r="HV670" s="57" t="e">
        <f t="shared" si="2030"/>
        <v>#DIV/0!</v>
      </c>
      <c r="HW670" s="57" t="e">
        <f t="shared" si="2031"/>
        <v>#DIV/0!</v>
      </c>
      <c r="HX670" s="57"/>
      <c r="HY670" s="57" t="e">
        <f t="shared" si="2032"/>
        <v>#DIV/0!</v>
      </c>
      <c r="HZ670" s="57" t="e">
        <f t="shared" si="2033"/>
        <v>#DIV/0!</v>
      </c>
      <c r="IA670" s="57"/>
      <c r="IB670" s="61">
        <f t="shared" si="2034"/>
        <v>0</v>
      </c>
      <c r="IC670" s="57" t="str">
        <f t="shared" si="2035"/>
        <v/>
      </c>
      <c r="ID670" s="42"/>
      <c r="IE670" s="2" t="str">
        <f t="shared" si="2036"/>
        <v/>
      </c>
      <c r="IF670" s="60" t="e">
        <f t="shared" si="2037"/>
        <v>#DIV/0!</v>
      </c>
      <c r="IG670" s="60" t="str">
        <f t="shared" si="2038"/>
        <v/>
      </c>
      <c r="IH670" s="60" t="str">
        <f t="shared" si="2039"/>
        <v>zinco-</v>
      </c>
      <c r="II670" s="60" t="str">
        <f t="shared" si="2040"/>
        <v>mangano-</v>
      </c>
      <c r="IJ670" s="60" t="e">
        <f t="shared" si="2041"/>
        <v>#DIV/0!</v>
      </c>
      <c r="IK670" s="60" t="e">
        <f t="shared" si="2042"/>
        <v>#DIV/0!</v>
      </c>
      <c r="IL670" s="60" t="e">
        <f t="shared" si="2043"/>
        <v>#DIV/0!</v>
      </c>
      <c r="IM670" s="60" t="e">
        <f t="shared" si="2044"/>
        <v>#DIV/0!</v>
      </c>
      <c r="IN670" s="60" t="str">
        <f t="shared" si="2045"/>
        <v/>
      </c>
      <c r="IO670" s="60" t="str">
        <f t="shared" si="2046"/>
        <v/>
      </c>
      <c r="IP670" s="57"/>
      <c r="IQ670" s="57" t="str">
        <f t="shared" si="2047"/>
        <v>ERROR!!</v>
      </c>
    </row>
    <row r="671" spans="24:251">
      <c r="X671" s="29">
        <f t="shared" si="1903"/>
        <v>0</v>
      </c>
      <c r="Y671" s="29">
        <f t="shared" si="1904"/>
        <v>0</v>
      </c>
      <c r="Z671" s="29" t="e">
        <f t="shared" si="1905"/>
        <v>#DIV/0!</v>
      </c>
      <c r="AA671" s="29" t="e">
        <f t="shared" si="1906"/>
        <v>#DIV/0!</v>
      </c>
      <c r="AB671" s="29" t="e">
        <f t="shared" si="1907"/>
        <v>#DIV/0!</v>
      </c>
      <c r="AC671" s="29" t="e">
        <f t="shared" si="1908"/>
        <v>#DIV/0!</v>
      </c>
      <c r="AF671" s="23">
        <v>60.084299999999999</v>
      </c>
      <c r="AG671" s="23">
        <v>79.878799999999998</v>
      </c>
      <c r="AH671" s="23">
        <v>101.96120000000001</v>
      </c>
      <c r="AI671" s="23">
        <v>151.99039999999999</v>
      </c>
      <c r="AJ671" s="23">
        <v>159.69</v>
      </c>
      <c r="AK671" s="23">
        <v>71.846400000000003</v>
      </c>
      <c r="AL671" s="23">
        <v>70.9375</v>
      </c>
      <c r="AM671" s="23">
        <v>40.304400000000001</v>
      </c>
      <c r="AN671" s="23">
        <v>56.077399999999997</v>
      </c>
      <c r="AO671" s="23">
        <v>61.978999999999999</v>
      </c>
      <c r="AP671" s="23">
        <v>94.195999999999998</v>
      </c>
      <c r="AQ671" s="23">
        <v>18.998000000000001</v>
      </c>
      <c r="AR671" s="23">
        <v>35.450000000000003</v>
      </c>
      <c r="AS671" s="23">
        <v>29.88</v>
      </c>
      <c r="AT671" s="23">
        <v>74.691999999999993</v>
      </c>
      <c r="AU671" s="23">
        <v>81.39</v>
      </c>
      <c r="AX671" s="54">
        <f t="shared" si="1909"/>
        <v>0</v>
      </c>
      <c r="AY671" s="54">
        <f t="shared" si="1910"/>
        <v>0</v>
      </c>
      <c r="AZ671" s="54">
        <f t="shared" si="1911"/>
        <v>0</v>
      </c>
      <c r="BA671" s="54">
        <f t="shared" si="1912"/>
        <v>0</v>
      </c>
      <c r="BB671" s="54">
        <f t="shared" si="1913"/>
        <v>0</v>
      </c>
      <c r="BC671" s="54">
        <f t="shared" si="1914"/>
        <v>0</v>
      </c>
      <c r="BD671" s="54">
        <f t="shared" si="1915"/>
        <v>0</v>
      </c>
      <c r="BE671" s="54">
        <f t="shared" si="1916"/>
        <v>0</v>
      </c>
      <c r="BF671" s="54">
        <f t="shared" si="1917"/>
        <v>0</v>
      </c>
      <c r="BG671" s="54">
        <f t="shared" si="1918"/>
        <v>0</v>
      </c>
      <c r="BH671" s="54">
        <f t="shared" si="1919"/>
        <v>0</v>
      </c>
      <c r="BI671" s="54">
        <f t="shared" si="1920"/>
        <v>0</v>
      </c>
      <c r="BJ671" s="54">
        <f t="shared" si="1921"/>
        <v>0</v>
      </c>
      <c r="BK671" s="54">
        <f t="shared" si="1922"/>
        <v>0</v>
      </c>
      <c r="BL671" s="54">
        <f t="shared" si="1923"/>
        <v>0</v>
      </c>
      <c r="BM671" s="42"/>
      <c r="BO671" s="54">
        <f>'Norm-coeff'!$C$2+$AX671*'Norm-coeff'!$D$2+$AY671*'Norm-coeff'!$E$2+$AZ671*'Norm-coeff'!$F$2+$BA671*'Norm-coeff'!$G$2+$BB671*'Norm-coeff'!$H$2+$BC671*'Norm-coeff'!$I$2+$BD671*'Norm-coeff'!$J$2+$BE671*'Norm-coeff'!$K$2+$BF671*'Norm-coeff'!$L$2+$BG671*'Norm-coeff'!$M$2+$BH671*'Norm-coeff'!$N$2+$BI671*'Norm-coeff'!$O$2</f>
        <v>5.4045421474420303</v>
      </c>
      <c r="BP671" s="54">
        <f>'Norm-coeff'!$C$3+$AX671*'Norm-coeff'!$D$3+$AY671*'Norm-coeff'!$E$3+$AZ671*'Norm-coeff'!$F$3+$BA671*'Norm-coeff'!$G$3+$BB671*'Norm-coeff'!$H$3+$BC671*'Norm-coeff'!$I$3+$BD671*'Norm-coeff'!$J$3+$BE671*'Norm-coeff'!$K$3+$BF671*'Norm-coeff'!$L$3+$BG671*'Norm-coeff'!$M$3+$BH671*'Norm-coeff'!$N$3+$BI671*'Norm-coeff'!$O$3</f>
        <v>3.15319116612705</v>
      </c>
      <c r="BQ671" s="54">
        <f>'Norm-coeff'!$C$4+$AX671*'Norm-coeff'!$D$4+$AY671*'Norm-coeff'!$E$4+$AZ671*'Norm-coeff'!$F$4+$BA671*'Norm-coeff'!$G$4+$BB671*'Norm-coeff'!$H$4+$BC671*'Norm-coeff'!$I$4+$BD671*'Norm-coeff'!$J$4+$BE671*'Norm-coeff'!$K$4+$BF671*'Norm-coeff'!$L$4+$BG671*'Norm-coeff'!$M$4+$BH671*'Norm-coeff'!$N$4+$BI671*'Norm-coeff'!$O$4</f>
        <v>1.42115649462768</v>
      </c>
      <c r="BR671" s="54">
        <f>'Norm-coeff'!$C$5+$AX671*'Norm-coeff'!$D$5+$AY671*'Norm-coeff'!$E$5+$AZ671*'Norm-coeff'!$F$5+$BA671*'Norm-coeff'!$G$5+$BB671*'Norm-coeff'!$H$5+$BC671*'Norm-coeff'!$I$5+$BD671*'Norm-coeff'!$J$5+$BE671*'Norm-coeff'!$K$5+$BF671*'Norm-coeff'!$L$5+$BG671*'Norm-coeff'!$M$5+$BH671*'Norm-coeff'!$N$5+$BI671*'Norm-coeff'!$O$5</f>
        <v>1.0553329241296201</v>
      </c>
      <c r="BS671" s="54">
        <f>'Norm-coeff'!$C$6+$AX671*'Norm-coeff'!$D$6+$AY671*'Norm-coeff'!$E$6+$AZ671*'Norm-coeff'!$F$6+$BA671*'Norm-coeff'!$G$6+$BB671*'Norm-coeff'!$H$6+$BC671*'Norm-coeff'!$I$6+$BD671*'Norm-coeff'!$J$6+$BE671*'Norm-coeff'!$K$6+$BF671*'Norm-coeff'!$L$6+$BG671*'Norm-coeff'!$M$6+$BH671*'Norm-coeff'!$N$6+$BI671*'Norm-coeff'!$O$6</f>
        <v>-1.48700885495103E-2</v>
      </c>
      <c r="BT671" s="54">
        <f>'Norm-coeff'!$C$7+$AX671*'Norm-coeff'!$D$7+$AY671*'Norm-coeff'!$E$7+$AZ671*'Norm-coeff'!$F$7+$BA671*'Norm-coeff'!$G$7+$BB671*'Norm-coeff'!$H$7+$BC671*'Norm-coeff'!$I$7+$BD671*'Norm-coeff'!$J$7+$BE671*'Norm-coeff'!$K$7+$BF671*'Norm-coeff'!$L$7+$BG671*'Norm-coeff'!$M$7+$BH671*'Norm-coeff'!$N$7+$BI671*'Norm-coeff'!$O$7</f>
        <v>2.0907583608832998</v>
      </c>
      <c r="BU671" s="54">
        <f>'Norm-coeff'!$C$8+$AX671*'Norm-coeff'!$D$8+$AY671*'Norm-coeff'!$E$8+$AZ671*'Norm-coeff'!$F$8+$BA671*'Norm-coeff'!$G$8+$BB671*'Norm-coeff'!$H$8+$BC671*'Norm-coeff'!$I$8+$BD671*'Norm-coeff'!$J$8+$BE671*'Norm-coeff'!$K$8+$BF671*'Norm-coeff'!$L$8+$BG671*'Norm-coeff'!$M$8+$BH671*'Norm-coeff'!$N$8+$BI671*'Norm-coeff'!$O$8</f>
        <v>0.65894159836244504</v>
      </c>
      <c r="BV671" s="54">
        <f>'Norm-coeff'!$C$9+$AX671*'Norm-coeff'!$D$9+$AY671*'Norm-coeff'!$E$9+$AZ671*'Norm-coeff'!$F$9+$BA671*'Norm-coeff'!$G$9+$BB671*'Norm-coeff'!$H$9+$BC671*'Norm-coeff'!$I$9+$BD671*'Norm-coeff'!$J$9+$BE671*'Norm-coeff'!$K$9+$BF671*'Norm-coeff'!$L$9+$BG671*'Norm-coeff'!$M$9+$BH671*'Norm-coeff'!$N$9+$BI671*'Norm-coeff'!$O$9</f>
        <v>1.48961085014701</v>
      </c>
      <c r="BW671" s="54">
        <f>'Norm-coeff'!$C$10+$AX671*'Norm-coeff'!$D$10+$AY671*'Norm-coeff'!$E$10+$AZ671*'Norm-coeff'!$F$10+$BA671*'Norm-coeff'!$G$10+$BB671*'Norm-coeff'!$H$10+$BC671*'Norm-coeff'!$I$10+$BD671*'Norm-coeff'!$J$10+$BE671*'Norm-coeff'!$K$10+$BF671*'Norm-coeff'!$L$10+$BG671*'Norm-coeff'!$M$10+$BH671*'Norm-coeff'!$N$10+$BI671*'Norm-coeff'!$O$10</f>
        <v>1.42058735749591</v>
      </c>
      <c r="BX671" s="54">
        <f>'Norm-coeff'!$C$11+$AX671*'Norm-coeff'!$D$11+$AY671*'Norm-coeff'!$E$11+$AZ671*'Norm-coeff'!$F$11+$BA671*'Norm-coeff'!$G$11+$BB671*'Norm-coeff'!$H$11+$BC671*'Norm-coeff'!$I$11+$BD671*'Norm-coeff'!$J$11+$BE671*'Norm-coeff'!$K$11+$BF671*'Norm-coeff'!$L$11+$BG671*'Norm-coeff'!$M$11+$BH671*'Norm-coeff'!$N$11+$BI671*'Norm-coeff'!$O$11</f>
        <v>0.221233014421479</v>
      </c>
      <c r="BY671" s="54">
        <f>'Norm-coeff'!$C$12+$AX671*'Norm-coeff'!$D$12+$AY671*'Norm-coeff'!$E$12+$AZ671*'Norm-coeff'!$F$12+$BA671*'Norm-coeff'!$G$12+$BB671*'Norm-coeff'!$H$12+$BC671*'Norm-coeff'!$I$12+$BD671*'Norm-coeff'!$J$12+$BE671*'Norm-coeff'!$K$12+$BF671*'Norm-coeff'!$L$12+$BG671*'Norm-coeff'!$M$12+$BH671*'Norm-coeff'!$N$12+$BI671*'Norm-coeff'!$O$12</f>
        <v>0.283527502056037</v>
      </c>
      <c r="BZ671" s="54">
        <f>'Norm-coeff'!$C$13+$AX671*'Norm-coeff'!$D$13+$AY671*'Norm-coeff'!$E$13+$AZ671*'Norm-coeff'!$F$13+$BA671*'Norm-coeff'!$G$13+$BB671*'Norm-coeff'!$H$13+$BC671*'Norm-coeff'!$I$13+$BD671*'Norm-coeff'!$J$13+$BE671*'Norm-coeff'!$K$13+$BF671*'Norm-coeff'!$L$13+$BG671*'Norm-coeff'!$M$13+$BH671*'Norm-coeff'!$N$13+$BI671*'Norm-coeff'!$O$13</f>
        <v>-4.1864930554451202E-2</v>
      </c>
      <c r="CA671" s="54">
        <f>'Norm-coeff'!$C$14+$AX671*'Norm-coeff'!$D$14+$AY671*'Norm-coeff'!$E$14+$AZ671*'Norm-coeff'!$F$14+$BA671*'Norm-coeff'!$G$14+$BB671*'Norm-coeff'!$H$14+$BC671*'Norm-coeff'!$I$14+$BD671*'Norm-coeff'!$J$14+$BE671*'Norm-coeff'!$K$14+$BF671*'Norm-coeff'!$L$14+$BG671*'Norm-coeff'!$M$14+$BH671*'Norm-coeff'!$N$14+$BI671*'Norm-coeff'!$O$14</f>
        <v>4.2526983164477103</v>
      </c>
      <c r="CC671" s="54">
        <f t="shared" si="2048"/>
        <v>0</v>
      </c>
      <c r="CG671" s="54">
        <f t="shared" si="1924"/>
        <v>0</v>
      </c>
      <c r="CH671" s="54">
        <f t="shared" si="1902"/>
        <v>0</v>
      </c>
      <c r="CI671" s="54">
        <f t="shared" si="1925"/>
        <v>0</v>
      </c>
      <c r="CJ671" s="56">
        <f t="shared" si="1926"/>
        <v>0</v>
      </c>
      <c r="CK671" s="54">
        <f t="shared" si="1927"/>
        <v>0</v>
      </c>
      <c r="CL671" s="54">
        <f t="shared" si="1928"/>
        <v>0</v>
      </c>
      <c r="CM671" s="54">
        <f t="shared" si="1929"/>
        <v>0</v>
      </c>
      <c r="CN671" s="54">
        <f t="shared" si="1930"/>
        <v>0</v>
      </c>
      <c r="CO671" s="54">
        <f t="shared" si="1931"/>
        <v>0</v>
      </c>
      <c r="CP671" s="54">
        <f t="shared" si="1932"/>
        <v>0</v>
      </c>
      <c r="CQ671" s="54">
        <f t="shared" si="1933"/>
        <v>0</v>
      </c>
      <c r="CR671" s="54">
        <f t="shared" si="1934"/>
        <v>0</v>
      </c>
      <c r="CS671" s="54">
        <f t="shared" si="1935"/>
        <v>0</v>
      </c>
      <c r="CU671" s="54">
        <f t="shared" si="1936"/>
        <v>0</v>
      </c>
      <c r="CV671" s="54">
        <f t="shared" si="1937"/>
        <v>0</v>
      </c>
      <c r="CW671" s="54">
        <f t="shared" si="1938"/>
        <v>0</v>
      </c>
      <c r="CX671" s="54">
        <f t="shared" si="1939"/>
        <v>0</v>
      </c>
      <c r="CZ671" s="54">
        <f t="shared" si="1940"/>
        <v>0</v>
      </c>
      <c r="DA671" s="54">
        <f t="shared" si="1941"/>
        <v>0</v>
      </c>
      <c r="DB671" s="54">
        <f t="shared" si="1942"/>
        <v>0</v>
      </c>
      <c r="DC671" s="54">
        <f t="shared" si="1943"/>
        <v>0</v>
      </c>
      <c r="DD671" s="54">
        <f t="shared" si="1944"/>
        <v>0</v>
      </c>
      <c r="DE671" s="54">
        <f t="shared" si="1945"/>
        <v>0</v>
      </c>
      <c r="DF671" s="54">
        <f t="shared" si="1946"/>
        <v>0</v>
      </c>
      <c r="DG671" s="54">
        <f t="shared" si="1947"/>
        <v>2</v>
      </c>
      <c r="DH671" s="71">
        <f t="shared" si="1948"/>
        <v>0</v>
      </c>
      <c r="DI671" s="71">
        <f t="shared" si="1949"/>
        <v>0</v>
      </c>
      <c r="DJ671" s="54">
        <f t="shared" si="1950"/>
        <v>0</v>
      </c>
      <c r="DK671" s="54">
        <f t="shared" si="1951"/>
        <v>2</v>
      </c>
      <c r="DL671" s="4">
        <f t="shared" si="1876"/>
        <v>0</v>
      </c>
      <c r="DM671" s="3">
        <f t="shared" si="1952"/>
        <v>0</v>
      </c>
      <c r="DN671" s="3">
        <f t="shared" si="1953"/>
        <v>0</v>
      </c>
      <c r="DO671" s="4" t="e">
        <f t="shared" si="1954"/>
        <v>#DIV/0!</v>
      </c>
      <c r="DP671" s="57"/>
      <c r="DQ671" s="57"/>
      <c r="DR671" s="56">
        <f t="shared" si="1877"/>
        <v>2</v>
      </c>
      <c r="DS671" s="56">
        <f t="shared" si="1878"/>
        <v>0</v>
      </c>
      <c r="DT671" s="38">
        <f t="shared" si="1879"/>
        <v>0</v>
      </c>
      <c r="DU671" s="38">
        <f t="shared" si="1955"/>
        <v>2</v>
      </c>
      <c r="DV671" s="38">
        <f t="shared" si="1880"/>
        <v>0</v>
      </c>
      <c r="DW671" s="39">
        <f t="shared" si="1881"/>
        <v>0</v>
      </c>
      <c r="DX671" s="39">
        <f t="shared" si="1882"/>
        <v>0</v>
      </c>
      <c r="DY671" s="39">
        <f t="shared" si="1883"/>
        <v>0</v>
      </c>
      <c r="DZ671" s="39">
        <f t="shared" si="1884"/>
        <v>0</v>
      </c>
      <c r="EA671" s="39">
        <f t="shared" si="1885"/>
        <v>0</v>
      </c>
      <c r="EB671" s="37" t="e">
        <f t="shared" si="1956"/>
        <v>#DIV/0!</v>
      </c>
      <c r="EC671" s="37" t="e">
        <f t="shared" si="1957"/>
        <v>#DIV/0!</v>
      </c>
      <c r="ED671" s="37" t="e">
        <f t="shared" si="1958"/>
        <v>#DIV/0!</v>
      </c>
      <c r="EE671" s="37" t="e">
        <f t="shared" si="1959"/>
        <v>#DIV/0!</v>
      </c>
      <c r="EF671" s="39" t="e">
        <f t="shared" si="1960"/>
        <v>#DIV/0!</v>
      </c>
      <c r="EG671" s="37" t="e">
        <f t="shared" si="1961"/>
        <v>#DIV/0!</v>
      </c>
      <c r="EH671" s="37" t="e">
        <f t="shared" si="1962"/>
        <v>#DIV/0!</v>
      </c>
      <c r="EI671" s="11" t="b">
        <f t="shared" si="1963"/>
        <v>1</v>
      </c>
      <c r="EJ671" s="11" t="b">
        <f t="shared" si="1964"/>
        <v>0</v>
      </c>
      <c r="EK671" s="39" t="e">
        <f t="shared" si="1965"/>
        <v>#DIV/0!</v>
      </c>
      <c r="EL671" s="39" t="e">
        <f t="shared" si="1966"/>
        <v>#DIV/0!</v>
      </c>
      <c r="EM671" s="39" t="e">
        <f t="shared" si="1967"/>
        <v>#DIV/0!</v>
      </c>
      <c r="EN671" s="39" t="e">
        <f t="shared" si="1968"/>
        <v>#DIV/0!</v>
      </c>
      <c r="EO671" s="39" t="e">
        <f t="shared" si="1969"/>
        <v>#DIV/0!</v>
      </c>
      <c r="EP671" s="39" t="e">
        <f t="shared" si="1970"/>
        <v>#DIV/0!</v>
      </c>
      <c r="EQ671" s="39" t="e">
        <f t="shared" si="1971"/>
        <v>#DIV/0!</v>
      </c>
      <c r="ER671" s="39" t="e">
        <f t="shared" si="1972"/>
        <v>#DIV/0!</v>
      </c>
      <c r="ES671" s="58" t="str">
        <f t="shared" si="1973"/>
        <v>(OH,F,Cl)-dominate amphibole</v>
      </c>
      <c r="ET671" s="58" t="e">
        <f t="shared" si="1974"/>
        <v>#N/A</v>
      </c>
      <c r="EU671" s="56">
        <f t="shared" si="1886"/>
        <v>0</v>
      </c>
      <c r="EV671" s="56">
        <f t="shared" si="1887"/>
        <v>0</v>
      </c>
      <c r="EW671" s="56">
        <f t="shared" si="1888"/>
        <v>0</v>
      </c>
      <c r="EX671" s="56">
        <f t="shared" si="1889"/>
        <v>0</v>
      </c>
      <c r="EY671" s="56">
        <f t="shared" si="1890"/>
        <v>0</v>
      </c>
      <c r="EZ671" s="56">
        <f t="shared" si="1891"/>
        <v>0</v>
      </c>
      <c r="FA671" s="39">
        <f t="shared" si="1892"/>
        <v>0</v>
      </c>
      <c r="FB671" s="39">
        <f t="shared" si="1893"/>
        <v>0</v>
      </c>
      <c r="FC671" s="54">
        <f t="shared" si="1894"/>
        <v>0</v>
      </c>
      <c r="FD671" s="54">
        <f t="shared" si="1895"/>
        <v>0</v>
      </c>
      <c r="FE671" s="39">
        <f t="shared" si="1896"/>
        <v>0</v>
      </c>
      <c r="FF671" s="54">
        <f t="shared" si="1897"/>
        <v>0</v>
      </c>
      <c r="FG671" s="39">
        <f t="shared" si="1898"/>
        <v>0</v>
      </c>
      <c r="FH671" s="39">
        <f t="shared" si="1975"/>
        <v>0</v>
      </c>
      <c r="FI671" s="39">
        <f t="shared" si="1976"/>
        <v>0</v>
      </c>
      <c r="FJ671" s="39">
        <f t="shared" si="1977"/>
        <v>0</v>
      </c>
      <c r="FK671" s="39" t="e">
        <f t="shared" si="1978"/>
        <v>#DIV/0!</v>
      </c>
      <c r="FL671" s="39" t="e">
        <f t="shared" si="1979"/>
        <v>#DIV/0!</v>
      </c>
      <c r="FM671" s="39" t="e">
        <f t="shared" si="1980"/>
        <v>#DIV/0!</v>
      </c>
      <c r="FN671" s="39">
        <f t="shared" si="1981"/>
        <v>1</v>
      </c>
      <c r="FO671" s="39">
        <f t="shared" si="1899"/>
        <v>0</v>
      </c>
      <c r="FP671" s="39">
        <f t="shared" si="1900"/>
        <v>0</v>
      </c>
      <c r="FQ671" s="39">
        <f t="shared" si="1901"/>
        <v>0</v>
      </c>
      <c r="FR671" s="39">
        <f t="shared" si="1982"/>
        <v>0</v>
      </c>
      <c r="FS671" s="39">
        <f t="shared" si="1983"/>
        <v>0</v>
      </c>
      <c r="FU671" s="39" t="e">
        <f t="shared" si="1984"/>
        <v>#DIV/0!</v>
      </c>
      <c r="FV671" s="39" t="e">
        <f t="shared" si="1985"/>
        <v>#DIV/0!</v>
      </c>
      <c r="FW671" s="39" t="e">
        <f t="shared" si="1986"/>
        <v>#DIV/0!</v>
      </c>
      <c r="FY671" s="39" t="e">
        <f t="shared" si="1987"/>
        <v>#DIV/0!</v>
      </c>
      <c r="FZ671" s="39" t="e">
        <f t="shared" si="1988"/>
        <v>#DIV/0!</v>
      </c>
      <c r="GA671" s="39" t="e">
        <f t="shared" si="1989"/>
        <v>#DIV/0!</v>
      </c>
      <c r="GB671" s="39" t="e">
        <f t="shared" si="1990"/>
        <v>#DIV/0!</v>
      </c>
      <c r="GC671" s="39" t="e">
        <f t="shared" si="1991"/>
        <v>#DIV/0!</v>
      </c>
      <c r="GD671" s="39" t="e">
        <f t="shared" si="1992"/>
        <v>#DIV/0!</v>
      </c>
      <c r="GE671" s="39" t="e">
        <f t="shared" si="1993"/>
        <v>#DIV/0!</v>
      </c>
      <c r="GF671" s="39" t="e">
        <f t="shared" si="1994"/>
        <v>#DIV/0!</v>
      </c>
      <c r="GG671" s="39" t="e">
        <f t="shared" si="1995"/>
        <v>#DIV/0!</v>
      </c>
      <c r="GH671" s="39" t="e">
        <f t="shared" si="1996"/>
        <v>#DIV/0!</v>
      </c>
      <c r="GI671" s="39"/>
      <c r="GJ671" s="39" t="e">
        <f t="shared" si="1997"/>
        <v>#DIV/0!</v>
      </c>
      <c r="GK671" s="39" t="e">
        <f t="shared" si="1998"/>
        <v>#DIV/0!</v>
      </c>
      <c r="GL671" s="39" t="e">
        <f t="shared" si="1999"/>
        <v>#DIV/0!</v>
      </c>
      <c r="GM671" s="39" t="e">
        <f t="shared" si="2000"/>
        <v>#DIV/0!</v>
      </c>
      <c r="GN671" s="39" t="e">
        <f t="shared" si="2001"/>
        <v>#DIV/0!</v>
      </c>
      <c r="GO671" s="57"/>
      <c r="GP671" s="57" t="e">
        <f t="shared" si="2002"/>
        <v>#DIV/0!</v>
      </c>
      <c r="GQ671" s="59" t="e">
        <f t="shared" si="2003"/>
        <v>#DIV/0!</v>
      </c>
      <c r="GR671" s="41" t="e">
        <f t="shared" si="2004"/>
        <v>#DIV/0!</v>
      </c>
      <c r="GS671" s="57" t="e">
        <f t="shared" si="2005"/>
        <v>#DIV/0!</v>
      </c>
      <c r="GT671" s="57" t="e">
        <f t="shared" si="2006"/>
        <v>#DIV/0!</v>
      </c>
      <c r="GU671" s="57" t="e">
        <f t="shared" si="2007"/>
        <v>#DIV/0!</v>
      </c>
      <c r="GV671" s="57"/>
      <c r="GW671" s="42" t="e">
        <f t="shared" si="2008"/>
        <v>#DIV/0!</v>
      </c>
      <c r="GX671" s="42" t="e">
        <f t="shared" si="2009"/>
        <v>#DIV/0!</v>
      </c>
      <c r="GY671" s="42" t="e">
        <f t="shared" si="2010"/>
        <v>#DIV/0!</v>
      </c>
      <c r="GZ671" s="57"/>
      <c r="HA671" s="2" t="e">
        <f t="shared" si="2011"/>
        <v>#DIV/0!</v>
      </c>
      <c r="HB671" s="2" t="e">
        <f t="shared" si="2012"/>
        <v>#DIV/0!</v>
      </c>
      <c r="HC671" s="2" t="e">
        <f t="shared" si="2013"/>
        <v>#DIV/0!</v>
      </c>
      <c r="HD671" s="2" t="e">
        <f t="shared" si="2014"/>
        <v>#DIV/0!</v>
      </c>
      <c r="HE671" s="2" t="e">
        <f t="shared" si="2015"/>
        <v>#DIV/0!</v>
      </c>
      <c r="HF671" s="2" t="e">
        <f t="shared" si="2016"/>
        <v>#DIV/0!</v>
      </c>
      <c r="HG671" s="2" t="e">
        <f t="shared" si="2017"/>
        <v>#DIV/0!</v>
      </c>
      <c r="HH671" s="2" t="e">
        <f t="shared" si="2018"/>
        <v>#DIV/0!</v>
      </c>
      <c r="HI671" s="2" t="e">
        <f t="shared" si="2019"/>
        <v>#DIV/0!</v>
      </c>
      <c r="HJ671" s="11" t="e">
        <f t="shared" si="2020"/>
        <v>#DIV/0!</v>
      </c>
      <c r="HK671" s="60" t="e">
        <f t="shared" si="2021"/>
        <v>#DIV/0!</v>
      </c>
      <c r="HL671" s="57"/>
      <c r="HM671" s="57" t="e">
        <f t="shared" si="2022"/>
        <v>#DIV/0!</v>
      </c>
      <c r="HN671" s="57" t="e">
        <f t="shared" si="2023"/>
        <v>#DIV/0!</v>
      </c>
      <c r="HO671" s="57" t="e">
        <f t="shared" si="2024"/>
        <v>#DIV/0!</v>
      </c>
      <c r="HP671" s="57" t="e">
        <f t="shared" si="2025"/>
        <v>#DIV/0!</v>
      </c>
      <c r="HQ671" s="57" t="e">
        <f t="shared" si="2026"/>
        <v>#DIV/0!</v>
      </c>
      <c r="HR671" s="57"/>
      <c r="HS671" s="57" t="e">
        <f t="shared" si="2027"/>
        <v>#DIV/0!</v>
      </c>
      <c r="HT671" s="57" t="e">
        <f t="shared" si="2028"/>
        <v>#DIV/0!</v>
      </c>
      <c r="HU671" s="57" t="e">
        <f t="shared" si="2029"/>
        <v>#DIV/0!</v>
      </c>
      <c r="HV671" s="57" t="e">
        <f t="shared" si="2030"/>
        <v>#DIV/0!</v>
      </c>
      <c r="HW671" s="57" t="e">
        <f t="shared" si="2031"/>
        <v>#DIV/0!</v>
      </c>
      <c r="HX671" s="57"/>
      <c r="HY671" s="57" t="e">
        <f t="shared" si="2032"/>
        <v>#DIV/0!</v>
      </c>
      <c r="HZ671" s="57" t="e">
        <f t="shared" si="2033"/>
        <v>#DIV/0!</v>
      </c>
      <c r="IA671" s="57"/>
      <c r="IB671" s="61">
        <f t="shared" si="2034"/>
        <v>0</v>
      </c>
      <c r="IC671" s="57" t="str">
        <f t="shared" si="2035"/>
        <v/>
      </c>
      <c r="ID671" s="42"/>
      <c r="IE671" s="2" t="str">
        <f t="shared" si="2036"/>
        <v/>
      </c>
      <c r="IF671" s="60" t="e">
        <f t="shared" si="2037"/>
        <v>#DIV/0!</v>
      </c>
      <c r="IG671" s="60" t="str">
        <f t="shared" si="2038"/>
        <v/>
      </c>
      <c r="IH671" s="60" t="str">
        <f t="shared" si="2039"/>
        <v>zinco-</v>
      </c>
      <c r="II671" s="60" t="str">
        <f t="shared" si="2040"/>
        <v>mangano-</v>
      </c>
      <c r="IJ671" s="60" t="e">
        <f t="shared" si="2041"/>
        <v>#DIV/0!</v>
      </c>
      <c r="IK671" s="60" t="e">
        <f t="shared" si="2042"/>
        <v>#DIV/0!</v>
      </c>
      <c r="IL671" s="60" t="e">
        <f t="shared" si="2043"/>
        <v>#DIV/0!</v>
      </c>
      <c r="IM671" s="60" t="e">
        <f t="shared" si="2044"/>
        <v>#DIV/0!</v>
      </c>
      <c r="IN671" s="60" t="str">
        <f t="shared" si="2045"/>
        <v/>
      </c>
      <c r="IO671" s="60" t="str">
        <f t="shared" si="2046"/>
        <v/>
      </c>
      <c r="IP671" s="57"/>
      <c r="IQ671" s="57" t="str">
        <f t="shared" si="2047"/>
        <v>ERROR!!</v>
      </c>
    </row>
    <row r="672" spans="24:251">
      <c r="X672" s="29">
        <f t="shared" si="1903"/>
        <v>0</v>
      </c>
      <c r="Y672" s="29">
        <f t="shared" si="1904"/>
        <v>0</v>
      </c>
      <c r="Z672" s="29" t="e">
        <f t="shared" si="1905"/>
        <v>#DIV/0!</v>
      </c>
      <c r="AA672" s="29" t="e">
        <f t="shared" si="1906"/>
        <v>#DIV/0!</v>
      </c>
      <c r="AB672" s="29" t="e">
        <f t="shared" si="1907"/>
        <v>#DIV/0!</v>
      </c>
      <c r="AC672" s="29" t="e">
        <f t="shared" si="1908"/>
        <v>#DIV/0!</v>
      </c>
      <c r="AF672" s="23">
        <v>60.084299999999999</v>
      </c>
      <c r="AG672" s="23">
        <v>79.878799999999998</v>
      </c>
      <c r="AH672" s="23">
        <v>101.96120000000001</v>
      </c>
      <c r="AI672" s="23">
        <v>151.99039999999999</v>
      </c>
      <c r="AJ672" s="23">
        <v>159.69</v>
      </c>
      <c r="AK672" s="23">
        <v>71.846400000000003</v>
      </c>
      <c r="AL672" s="23">
        <v>70.9375</v>
      </c>
      <c r="AM672" s="23">
        <v>40.304400000000001</v>
      </c>
      <c r="AN672" s="23">
        <v>56.077399999999997</v>
      </c>
      <c r="AO672" s="23">
        <v>61.978999999999999</v>
      </c>
      <c r="AP672" s="23">
        <v>94.195999999999998</v>
      </c>
      <c r="AQ672" s="23">
        <v>18.998000000000001</v>
      </c>
      <c r="AR672" s="23">
        <v>35.450000000000003</v>
      </c>
      <c r="AS672" s="23">
        <v>29.88</v>
      </c>
      <c r="AT672" s="23">
        <v>74.691999999999993</v>
      </c>
      <c r="AU672" s="23">
        <v>81.39</v>
      </c>
      <c r="AX672" s="54">
        <f t="shared" si="1909"/>
        <v>0</v>
      </c>
      <c r="AY672" s="54">
        <f t="shared" si="1910"/>
        <v>0</v>
      </c>
      <c r="AZ672" s="54">
        <f t="shared" si="1911"/>
        <v>0</v>
      </c>
      <c r="BA672" s="54">
        <f t="shared" si="1912"/>
        <v>0</v>
      </c>
      <c r="BB672" s="54">
        <f t="shared" si="1913"/>
        <v>0</v>
      </c>
      <c r="BC672" s="54">
        <f t="shared" si="1914"/>
        <v>0</v>
      </c>
      <c r="BD672" s="54">
        <f t="shared" si="1915"/>
        <v>0</v>
      </c>
      <c r="BE672" s="54">
        <f t="shared" si="1916"/>
        <v>0</v>
      </c>
      <c r="BF672" s="54">
        <f t="shared" si="1917"/>
        <v>0</v>
      </c>
      <c r="BG672" s="54">
        <f t="shared" si="1918"/>
        <v>0</v>
      </c>
      <c r="BH672" s="54">
        <f t="shared" si="1919"/>
        <v>0</v>
      </c>
      <c r="BI672" s="54">
        <f t="shared" si="1920"/>
        <v>0</v>
      </c>
      <c r="BJ672" s="54">
        <f t="shared" si="1921"/>
        <v>0</v>
      </c>
      <c r="BK672" s="54">
        <f t="shared" si="1922"/>
        <v>0</v>
      </c>
      <c r="BL672" s="54">
        <f t="shared" si="1923"/>
        <v>0</v>
      </c>
      <c r="BM672" s="42"/>
      <c r="BO672" s="54">
        <f>'Norm-coeff'!$C$2+$AX672*'Norm-coeff'!$D$2+$AY672*'Norm-coeff'!$E$2+$AZ672*'Norm-coeff'!$F$2+$BA672*'Norm-coeff'!$G$2+$BB672*'Norm-coeff'!$H$2+$BC672*'Norm-coeff'!$I$2+$BD672*'Norm-coeff'!$J$2+$BE672*'Norm-coeff'!$K$2+$BF672*'Norm-coeff'!$L$2+$BG672*'Norm-coeff'!$M$2+$BH672*'Norm-coeff'!$N$2+$BI672*'Norm-coeff'!$O$2</f>
        <v>5.4045421474420303</v>
      </c>
      <c r="BP672" s="54">
        <f>'Norm-coeff'!$C$3+$AX672*'Norm-coeff'!$D$3+$AY672*'Norm-coeff'!$E$3+$AZ672*'Norm-coeff'!$F$3+$BA672*'Norm-coeff'!$G$3+$BB672*'Norm-coeff'!$H$3+$BC672*'Norm-coeff'!$I$3+$BD672*'Norm-coeff'!$J$3+$BE672*'Norm-coeff'!$K$3+$BF672*'Norm-coeff'!$L$3+$BG672*'Norm-coeff'!$M$3+$BH672*'Norm-coeff'!$N$3+$BI672*'Norm-coeff'!$O$3</f>
        <v>3.15319116612705</v>
      </c>
      <c r="BQ672" s="54">
        <f>'Norm-coeff'!$C$4+$AX672*'Norm-coeff'!$D$4+$AY672*'Norm-coeff'!$E$4+$AZ672*'Norm-coeff'!$F$4+$BA672*'Norm-coeff'!$G$4+$BB672*'Norm-coeff'!$H$4+$BC672*'Norm-coeff'!$I$4+$BD672*'Norm-coeff'!$J$4+$BE672*'Norm-coeff'!$K$4+$BF672*'Norm-coeff'!$L$4+$BG672*'Norm-coeff'!$M$4+$BH672*'Norm-coeff'!$N$4+$BI672*'Norm-coeff'!$O$4</f>
        <v>1.42115649462768</v>
      </c>
      <c r="BR672" s="54">
        <f>'Norm-coeff'!$C$5+$AX672*'Norm-coeff'!$D$5+$AY672*'Norm-coeff'!$E$5+$AZ672*'Norm-coeff'!$F$5+$BA672*'Norm-coeff'!$G$5+$BB672*'Norm-coeff'!$H$5+$BC672*'Norm-coeff'!$I$5+$BD672*'Norm-coeff'!$J$5+$BE672*'Norm-coeff'!$K$5+$BF672*'Norm-coeff'!$L$5+$BG672*'Norm-coeff'!$M$5+$BH672*'Norm-coeff'!$N$5+$BI672*'Norm-coeff'!$O$5</f>
        <v>1.0553329241296201</v>
      </c>
      <c r="BS672" s="54">
        <f>'Norm-coeff'!$C$6+$AX672*'Norm-coeff'!$D$6+$AY672*'Norm-coeff'!$E$6+$AZ672*'Norm-coeff'!$F$6+$BA672*'Norm-coeff'!$G$6+$BB672*'Norm-coeff'!$H$6+$BC672*'Norm-coeff'!$I$6+$BD672*'Norm-coeff'!$J$6+$BE672*'Norm-coeff'!$K$6+$BF672*'Norm-coeff'!$L$6+$BG672*'Norm-coeff'!$M$6+$BH672*'Norm-coeff'!$N$6+$BI672*'Norm-coeff'!$O$6</f>
        <v>-1.48700885495103E-2</v>
      </c>
      <c r="BT672" s="54">
        <f>'Norm-coeff'!$C$7+$AX672*'Norm-coeff'!$D$7+$AY672*'Norm-coeff'!$E$7+$AZ672*'Norm-coeff'!$F$7+$BA672*'Norm-coeff'!$G$7+$BB672*'Norm-coeff'!$H$7+$BC672*'Norm-coeff'!$I$7+$BD672*'Norm-coeff'!$J$7+$BE672*'Norm-coeff'!$K$7+$BF672*'Norm-coeff'!$L$7+$BG672*'Norm-coeff'!$M$7+$BH672*'Norm-coeff'!$N$7+$BI672*'Norm-coeff'!$O$7</f>
        <v>2.0907583608832998</v>
      </c>
      <c r="BU672" s="54">
        <f>'Norm-coeff'!$C$8+$AX672*'Norm-coeff'!$D$8+$AY672*'Norm-coeff'!$E$8+$AZ672*'Norm-coeff'!$F$8+$BA672*'Norm-coeff'!$G$8+$BB672*'Norm-coeff'!$H$8+$BC672*'Norm-coeff'!$I$8+$BD672*'Norm-coeff'!$J$8+$BE672*'Norm-coeff'!$K$8+$BF672*'Norm-coeff'!$L$8+$BG672*'Norm-coeff'!$M$8+$BH672*'Norm-coeff'!$N$8+$BI672*'Norm-coeff'!$O$8</f>
        <v>0.65894159836244504</v>
      </c>
      <c r="BV672" s="54">
        <f>'Norm-coeff'!$C$9+$AX672*'Norm-coeff'!$D$9+$AY672*'Norm-coeff'!$E$9+$AZ672*'Norm-coeff'!$F$9+$BA672*'Norm-coeff'!$G$9+$BB672*'Norm-coeff'!$H$9+$BC672*'Norm-coeff'!$I$9+$BD672*'Norm-coeff'!$J$9+$BE672*'Norm-coeff'!$K$9+$BF672*'Norm-coeff'!$L$9+$BG672*'Norm-coeff'!$M$9+$BH672*'Norm-coeff'!$N$9+$BI672*'Norm-coeff'!$O$9</f>
        <v>1.48961085014701</v>
      </c>
      <c r="BW672" s="54">
        <f>'Norm-coeff'!$C$10+$AX672*'Norm-coeff'!$D$10+$AY672*'Norm-coeff'!$E$10+$AZ672*'Norm-coeff'!$F$10+$BA672*'Norm-coeff'!$G$10+$BB672*'Norm-coeff'!$H$10+$BC672*'Norm-coeff'!$I$10+$BD672*'Norm-coeff'!$J$10+$BE672*'Norm-coeff'!$K$10+$BF672*'Norm-coeff'!$L$10+$BG672*'Norm-coeff'!$M$10+$BH672*'Norm-coeff'!$N$10+$BI672*'Norm-coeff'!$O$10</f>
        <v>1.42058735749591</v>
      </c>
      <c r="BX672" s="54">
        <f>'Norm-coeff'!$C$11+$AX672*'Norm-coeff'!$D$11+$AY672*'Norm-coeff'!$E$11+$AZ672*'Norm-coeff'!$F$11+$BA672*'Norm-coeff'!$G$11+$BB672*'Norm-coeff'!$H$11+$BC672*'Norm-coeff'!$I$11+$BD672*'Norm-coeff'!$J$11+$BE672*'Norm-coeff'!$K$11+$BF672*'Norm-coeff'!$L$11+$BG672*'Norm-coeff'!$M$11+$BH672*'Norm-coeff'!$N$11+$BI672*'Norm-coeff'!$O$11</f>
        <v>0.221233014421479</v>
      </c>
      <c r="BY672" s="54">
        <f>'Norm-coeff'!$C$12+$AX672*'Norm-coeff'!$D$12+$AY672*'Norm-coeff'!$E$12+$AZ672*'Norm-coeff'!$F$12+$BA672*'Norm-coeff'!$G$12+$BB672*'Norm-coeff'!$H$12+$BC672*'Norm-coeff'!$I$12+$BD672*'Norm-coeff'!$J$12+$BE672*'Norm-coeff'!$K$12+$BF672*'Norm-coeff'!$L$12+$BG672*'Norm-coeff'!$M$12+$BH672*'Norm-coeff'!$N$12+$BI672*'Norm-coeff'!$O$12</f>
        <v>0.283527502056037</v>
      </c>
      <c r="BZ672" s="54">
        <f>'Norm-coeff'!$C$13+$AX672*'Norm-coeff'!$D$13+$AY672*'Norm-coeff'!$E$13+$AZ672*'Norm-coeff'!$F$13+$BA672*'Norm-coeff'!$G$13+$BB672*'Norm-coeff'!$H$13+$BC672*'Norm-coeff'!$I$13+$BD672*'Norm-coeff'!$J$13+$BE672*'Norm-coeff'!$K$13+$BF672*'Norm-coeff'!$L$13+$BG672*'Norm-coeff'!$M$13+$BH672*'Norm-coeff'!$N$13+$BI672*'Norm-coeff'!$O$13</f>
        <v>-4.1864930554451202E-2</v>
      </c>
      <c r="CA672" s="54">
        <f>'Norm-coeff'!$C$14+$AX672*'Norm-coeff'!$D$14+$AY672*'Norm-coeff'!$E$14+$AZ672*'Norm-coeff'!$F$14+$BA672*'Norm-coeff'!$G$14+$BB672*'Norm-coeff'!$H$14+$BC672*'Norm-coeff'!$I$14+$BD672*'Norm-coeff'!$J$14+$BE672*'Norm-coeff'!$K$14+$BF672*'Norm-coeff'!$L$14+$BG672*'Norm-coeff'!$M$14+$BH672*'Norm-coeff'!$N$14+$BI672*'Norm-coeff'!$O$14</f>
        <v>4.2526983164477103</v>
      </c>
      <c r="CC672" s="54">
        <f t="shared" si="2048"/>
        <v>0</v>
      </c>
      <c r="CG672" s="54">
        <f t="shared" si="1924"/>
        <v>0</v>
      </c>
      <c r="CH672" s="54">
        <f t="shared" si="1902"/>
        <v>0</v>
      </c>
      <c r="CI672" s="54">
        <f t="shared" si="1925"/>
        <v>0</v>
      </c>
      <c r="CJ672" s="56">
        <f t="shared" si="1926"/>
        <v>0</v>
      </c>
      <c r="CK672" s="54">
        <f t="shared" si="1927"/>
        <v>0</v>
      </c>
      <c r="CL672" s="54">
        <f t="shared" si="1928"/>
        <v>0</v>
      </c>
      <c r="CM672" s="54">
        <f t="shared" si="1929"/>
        <v>0</v>
      </c>
      <c r="CN672" s="54">
        <f t="shared" si="1930"/>
        <v>0</v>
      </c>
      <c r="CO672" s="54">
        <f t="shared" si="1931"/>
        <v>0</v>
      </c>
      <c r="CP672" s="54">
        <f t="shared" si="1932"/>
        <v>0</v>
      </c>
      <c r="CQ672" s="54">
        <f t="shared" si="1933"/>
        <v>0</v>
      </c>
      <c r="CR672" s="54">
        <f t="shared" si="1934"/>
        <v>0</v>
      </c>
      <c r="CS672" s="54">
        <f t="shared" si="1935"/>
        <v>0</v>
      </c>
      <c r="CU672" s="54">
        <f t="shared" si="1936"/>
        <v>0</v>
      </c>
      <c r="CV672" s="54">
        <f t="shared" si="1937"/>
        <v>0</v>
      </c>
      <c r="CW672" s="54">
        <f t="shared" si="1938"/>
        <v>0</v>
      </c>
      <c r="CX672" s="54">
        <f t="shared" si="1939"/>
        <v>0</v>
      </c>
      <c r="CZ672" s="54">
        <f t="shared" si="1940"/>
        <v>0</v>
      </c>
      <c r="DA672" s="54">
        <f t="shared" si="1941"/>
        <v>0</v>
      </c>
      <c r="DB672" s="54">
        <f t="shared" si="1942"/>
        <v>0</v>
      </c>
      <c r="DC672" s="54">
        <f t="shared" si="1943"/>
        <v>0</v>
      </c>
      <c r="DD672" s="54">
        <f t="shared" si="1944"/>
        <v>0</v>
      </c>
      <c r="DE672" s="54">
        <f t="shared" si="1945"/>
        <v>0</v>
      </c>
      <c r="DF672" s="54">
        <f t="shared" si="1946"/>
        <v>0</v>
      </c>
      <c r="DG672" s="54">
        <f t="shared" si="1947"/>
        <v>2</v>
      </c>
      <c r="DH672" s="71">
        <f t="shared" si="1948"/>
        <v>0</v>
      </c>
      <c r="DI672" s="71">
        <f t="shared" si="1949"/>
        <v>0</v>
      </c>
      <c r="DJ672" s="54">
        <f t="shared" si="1950"/>
        <v>0</v>
      </c>
      <c r="DK672" s="54">
        <f t="shared" si="1951"/>
        <v>2</v>
      </c>
      <c r="DL672" s="4">
        <f t="shared" si="1876"/>
        <v>0</v>
      </c>
      <c r="DM672" s="3">
        <f t="shared" si="1952"/>
        <v>0</v>
      </c>
      <c r="DN672" s="3">
        <f t="shared" si="1953"/>
        <v>0</v>
      </c>
      <c r="DO672" s="4" t="e">
        <f t="shared" si="1954"/>
        <v>#DIV/0!</v>
      </c>
      <c r="DP672" s="57"/>
      <c r="DQ672" s="57"/>
      <c r="DR672" s="56">
        <f t="shared" si="1877"/>
        <v>2</v>
      </c>
      <c r="DS672" s="56">
        <f t="shared" si="1878"/>
        <v>0</v>
      </c>
      <c r="DT672" s="38">
        <f t="shared" si="1879"/>
        <v>0</v>
      </c>
      <c r="DU672" s="38">
        <f t="shared" si="1955"/>
        <v>2</v>
      </c>
      <c r="DV672" s="38">
        <f t="shared" si="1880"/>
        <v>0</v>
      </c>
      <c r="DW672" s="39">
        <f t="shared" si="1881"/>
        <v>0</v>
      </c>
      <c r="DX672" s="39">
        <f t="shared" si="1882"/>
        <v>0</v>
      </c>
      <c r="DY672" s="39">
        <f t="shared" si="1883"/>
        <v>0</v>
      </c>
      <c r="DZ672" s="39">
        <f t="shared" si="1884"/>
        <v>0</v>
      </c>
      <c r="EA672" s="39">
        <f t="shared" si="1885"/>
        <v>0</v>
      </c>
      <c r="EB672" s="37" t="e">
        <f t="shared" si="1956"/>
        <v>#DIV/0!</v>
      </c>
      <c r="EC672" s="37" t="e">
        <f t="shared" si="1957"/>
        <v>#DIV/0!</v>
      </c>
      <c r="ED672" s="37" t="e">
        <f t="shared" si="1958"/>
        <v>#DIV/0!</v>
      </c>
      <c r="EE672" s="37" t="e">
        <f t="shared" si="1959"/>
        <v>#DIV/0!</v>
      </c>
      <c r="EF672" s="39" t="e">
        <f t="shared" si="1960"/>
        <v>#DIV/0!</v>
      </c>
      <c r="EG672" s="37" t="e">
        <f t="shared" si="1961"/>
        <v>#DIV/0!</v>
      </c>
      <c r="EH672" s="37" t="e">
        <f t="shared" si="1962"/>
        <v>#DIV/0!</v>
      </c>
      <c r="EI672" s="11" t="b">
        <f t="shared" si="1963"/>
        <v>1</v>
      </c>
      <c r="EJ672" s="11" t="b">
        <f t="shared" si="1964"/>
        <v>0</v>
      </c>
      <c r="EK672" s="39" t="e">
        <f t="shared" si="1965"/>
        <v>#DIV/0!</v>
      </c>
      <c r="EL672" s="39" t="e">
        <f t="shared" si="1966"/>
        <v>#DIV/0!</v>
      </c>
      <c r="EM672" s="39" t="e">
        <f t="shared" si="1967"/>
        <v>#DIV/0!</v>
      </c>
      <c r="EN672" s="39" t="e">
        <f t="shared" si="1968"/>
        <v>#DIV/0!</v>
      </c>
      <c r="EO672" s="39" t="e">
        <f t="shared" si="1969"/>
        <v>#DIV/0!</v>
      </c>
      <c r="EP672" s="39" t="e">
        <f t="shared" si="1970"/>
        <v>#DIV/0!</v>
      </c>
      <c r="EQ672" s="39" t="e">
        <f t="shared" si="1971"/>
        <v>#DIV/0!</v>
      </c>
      <c r="ER672" s="39" t="e">
        <f t="shared" si="1972"/>
        <v>#DIV/0!</v>
      </c>
      <c r="ES672" s="58" t="str">
        <f t="shared" si="1973"/>
        <v>(OH,F,Cl)-dominate amphibole</v>
      </c>
      <c r="ET672" s="58" t="e">
        <f t="shared" si="1974"/>
        <v>#N/A</v>
      </c>
      <c r="EU672" s="56">
        <f t="shared" si="1886"/>
        <v>0</v>
      </c>
      <c r="EV672" s="56">
        <f t="shared" si="1887"/>
        <v>0</v>
      </c>
      <c r="EW672" s="56">
        <f t="shared" si="1888"/>
        <v>0</v>
      </c>
      <c r="EX672" s="56">
        <f t="shared" si="1889"/>
        <v>0</v>
      </c>
      <c r="EY672" s="56">
        <f t="shared" si="1890"/>
        <v>0</v>
      </c>
      <c r="EZ672" s="56">
        <f t="shared" si="1891"/>
        <v>0</v>
      </c>
      <c r="FA672" s="39">
        <f t="shared" si="1892"/>
        <v>0</v>
      </c>
      <c r="FB672" s="39">
        <f t="shared" si="1893"/>
        <v>0</v>
      </c>
      <c r="FC672" s="54">
        <f t="shared" si="1894"/>
        <v>0</v>
      </c>
      <c r="FD672" s="54">
        <f t="shared" si="1895"/>
        <v>0</v>
      </c>
      <c r="FE672" s="39">
        <f t="shared" si="1896"/>
        <v>0</v>
      </c>
      <c r="FF672" s="54">
        <f t="shared" si="1897"/>
        <v>0</v>
      </c>
      <c r="FG672" s="39">
        <f t="shared" si="1898"/>
        <v>0</v>
      </c>
      <c r="FH672" s="39">
        <f t="shared" si="1975"/>
        <v>0</v>
      </c>
      <c r="FI672" s="39">
        <f t="shared" si="1976"/>
        <v>0</v>
      </c>
      <c r="FJ672" s="39">
        <f t="shared" si="1977"/>
        <v>0</v>
      </c>
      <c r="FK672" s="39" t="e">
        <f t="shared" si="1978"/>
        <v>#DIV/0!</v>
      </c>
      <c r="FL672" s="39" t="e">
        <f t="shared" si="1979"/>
        <v>#DIV/0!</v>
      </c>
      <c r="FM672" s="39" t="e">
        <f t="shared" si="1980"/>
        <v>#DIV/0!</v>
      </c>
      <c r="FN672" s="39">
        <f t="shared" si="1981"/>
        <v>1</v>
      </c>
      <c r="FO672" s="39">
        <f t="shared" si="1899"/>
        <v>0</v>
      </c>
      <c r="FP672" s="39">
        <f t="shared" si="1900"/>
        <v>0</v>
      </c>
      <c r="FQ672" s="39">
        <f t="shared" si="1901"/>
        <v>0</v>
      </c>
      <c r="FR672" s="39">
        <f t="shared" si="1982"/>
        <v>0</v>
      </c>
      <c r="FS672" s="39">
        <f t="shared" si="1983"/>
        <v>0</v>
      </c>
      <c r="FU672" s="39" t="e">
        <f t="shared" si="1984"/>
        <v>#DIV/0!</v>
      </c>
      <c r="FV672" s="39" t="e">
        <f t="shared" si="1985"/>
        <v>#DIV/0!</v>
      </c>
      <c r="FW672" s="39" t="e">
        <f t="shared" si="1986"/>
        <v>#DIV/0!</v>
      </c>
      <c r="FY672" s="39" t="e">
        <f t="shared" si="1987"/>
        <v>#DIV/0!</v>
      </c>
      <c r="FZ672" s="39" t="e">
        <f t="shared" si="1988"/>
        <v>#DIV/0!</v>
      </c>
      <c r="GA672" s="39" t="e">
        <f t="shared" si="1989"/>
        <v>#DIV/0!</v>
      </c>
      <c r="GB672" s="39" t="e">
        <f t="shared" si="1990"/>
        <v>#DIV/0!</v>
      </c>
      <c r="GC672" s="39" t="e">
        <f t="shared" si="1991"/>
        <v>#DIV/0!</v>
      </c>
      <c r="GD672" s="39" t="e">
        <f t="shared" si="1992"/>
        <v>#DIV/0!</v>
      </c>
      <c r="GE672" s="39" t="e">
        <f t="shared" si="1993"/>
        <v>#DIV/0!</v>
      </c>
      <c r="GF672" s="39" t="e">
        <f t="shared" si="1994"/>
        <v>#DIV/0!</v>
      </c>
      <c r="GG672" s="39" t="e">
        <f t="shared" si="1995"/>
        <v>#DIV/0!</v>
      </c>
      <c r="GH672" s="39" t="e">
        <f t="shared" si="1996"/>
        <v>#DIV/0!</v>
      </c>
      <c r="GI672" s="39"/>
      <c r="GJ672" s="39" t="e">
        <f t="shared" si="1997"/>
        <v>#DIV/0!</v>
      </c>
      <c r="GK672" s="39" t="e">
        <f t="shared" si="1998"/>
        <v>#DIV/0!</v>
      </c>
      <c r="GL672" s="39" t="e">
        <f t="shared" si="1999"/>
        <v>#DIV/0!</v>
      </c>
      <c r="GM672" s="39" t="e">
        <f t="shared" si="2000"/>
        <v>#DIV/0!</v>
      </c>
      <c r="GN672" s="39" t="e">
        <f t="shared" si="2001"/>
        <v>#DIV/0!</v>
      </c>
      <c r="GO672" s="57"/>
      <c r="GP672" s="57" t="e">
        <f t="shared" si="2002"/>
        <v>#DIV/0!</v>
      </c>
      <c r="GQ672" s="59" t="e">
        <f t="shared" si="2003"/>
        <v>#DIV/0!</v>
      </c>
      <c r="GR672" s="41" t="e">
        <f t="shared" si="2004"/>
        <v>#DIV/0!</v>
      </c>
      <c r="GS672" s="57" t="e">
        <f t="shared" si="2005"/>
        <v>#DIV/0!</v>
      </c>
      <c r="GT672" s="57" t="e">
        <f t="shared" si="2006"/>
        <v>#DIV/0!</v>
      </c>
      <c r="GU672" s="57" t="e">
        <f t="shared" si="2007"/>
        <v>#DIV/0!</v>
      </c>
      <c r="GV672" s="57"/>
      <c r="GW672" s="42" t="e">
        <f t="shared" si="2008"/>
        <v>#DIV/0!</v>
      </c>
      <c r="GX672" s="42" t="e">
        <f t="shared" si="2009"/>
        <v>#DIV/0!</v>
      </c>
      <c r="GY672" s="42" t="e">
        <f t="shared" si="2010"/>
        <v>#DIV/0!</v>
      </c>
      <c r="GZ672" s="57"/>
      <c r="HA672" s="2" t="e">
        <f t="shared" si="2011"/>
        <v>#DIV/0!</v>
      </c>
      <c r="HB672" s="2" t="e">
        <f t="shared" si="2012"/>
        <v>#DIV/0!</v>
      </c>
      <c r="HC672" s="2" t="e">
        <f t="shared" si="2013"/>
        <v>#DIV/0!</v>
      </c>
      <c r="HD672" s="2" t="e">
        <f t="shared" si="2014"/>
        <v>#DIV/0!</v>
      </c>
      <c r="HE672" s="2" t="e">
        <f t="shared" si="2015"/>
        <v>#DIV/0!</v>
      </c>
      <c r="HF672" s="2" t="e">
        <f t="shared" si="2016"/>
        <v>#DIV/0!</v>
      </c>
      <c r="HG672" s="2" t="e">
        <f t="shared" si="2017"/>
        <v>#DIV/0!</v>
      </c>
      <c r="HH672" s="2" t="e">
        <f t="shared" si="2018"/>
        <v>#DIV/0!</v>
      </c>
      <c r="HI672" s="2" t="e">
        <f t="shared" si="2019"/>
        <v>#DIV/0!</v>
      </c>
      <c r="HJ672" s="11" t="e">
        <f t="shared" si="2020"/>
        <v>#DIV/0!</v>
      </c>
      <c r="HK672" s="60" t="e">
        <f t="shared" si="2021"/>
        <v>#DIV/0!</v>
      </c>
      <c r="HL672" s="57"/>
      <c r="HM672" s="57" t="e">
        <f t="shared" si="2022"/>
        <v>#DIV/0!</v>
      </c>
      <c r="HN672" s="57" t="e">
        <f t="shared" si="2023"/>
        <v>#DIV/0!</v>
      </c>
      <c r="HO672" s="57" t="e">
        <f t="shared" si="2024"/>
        <v>#DIV/0!</v>
      </c>
      <c r="HP672" s="57" t="e">
        <f t="shared" si="2025"/>
        <v>#DIV/0!</v>
      </c>
      <c r="HQ672" s="57" t="e">
        <f t="shared" si="2026"/>
        <v>#DIV/0!</v>
      </c>
      <c r="HR672" s="57"/>
      <c r="HS672" s="57" t="e">
        <f t="shared" si="2027"/>
        <v>#DIV/0!</v>
      </c>
      <c r="HT672" s="57" t="e">
        <f t="shared" si="2028"/>
        <v>#DIV/0!</v>
      </c>
      <c r="HU672" s="57" t="e">
        <f t="shared" si="2029"/>
        <v>#DIV/0!</v>
      </c>
      <c r="HV672" s="57" t="e">
        <f t="shared" si="2030"/>
        <v>#DIV/0!</v>
      </c>
      <c r="HW672" s="57" t="e">
        <f t="shared" si="2031"/>
        <v>#DIV/0!</v>
      </c>
      <c r="HX672" s="57"/>
      <c r="HY672" s="57" t="e">
        <f t="shared" si="2032"/>
        <v>#DIV/0!</v>
      </c>
      <c r="HZ672" s="57" t="e">
        <f t="shared" si="2033"/>
        <v>#DIV/0!</v>
      </c>
      <c r="IA672" s="57"/>
      <c r="IB672" s="61">
        <f t="shared" si="2034"/>
        <v>0</v>
      </c>
      <c r="IC672" s="57" t="str">
        <f t="shared" si="2035"/>
        <v/>
      </c>
      <c r="ID672" s="42"/>
      <c r="IE672" s="2" t="str">
        <f t="shared" si="2036"/>
        <v/>
      </c>
      <c r="IF672" s="60" t="e">
        <f t="shared" si="2037"/>
        <v>#DIV/0!</v>
      </c>
      <c r="IG672" s="60" t="str">
        <f t="shared" si="2038"/>
        <v/>
      </c>
      <c r="IH672" s="60" t="str">
        <f t="shared" si="2039"/>
        <v>zinco-</v>
      </c>
      <c r="II672" s="60" t="str">
        <f t="shared" si="2040"/>
        <v>mangano-</v>
      </c>
      <c r="IJ672" s="60" t="e">
        <f t="shared" si="2041"/>
        <v>#DIV/0!</v>
      </c>
      <c r="IK672" s="60" t="e">
        <f t="shared" si="2042"/>
        <v>#DIV/0!</v>
      </c>
      <c r="IL672" s="60" t="e">
        <f t="shared" si="2043"/>
        <v>#DIV/0!</v>
      </c>
      <c r="IM672" s="60" t="e">
        <f t="shared" si="2044"/>
        <v>#DIV/0!</v>
      </c>
      <c r="IN672" s="60" t="str">
        <f t="shared" si="2045"/>
        <v/>
      </c>
      <c r="IO672" s="60" t="str">
        <f t="shared" si="2046"/>
        <v/>
      </c>
      <c r="IP672" s="57"/>
      <c r="IQ672" s="57" t="str">
        <f t="shared" si="2047"/>
        <v>ERROR!!</v>
      </c>
    </row>
    <row r="673" spans="24:251">
      <c r="X673" s="29">
        <f t="shared" si="1903"/>
        <v>0</v>
      </c>
      <c r="Y673" s="29">
        <f t="shared" si="1904"/>
        <v>0</v>
      </c>
      <c r="Z673" s="29" t="e">
        <f t="shared" si="1905"/>
        <v>#DIV/0!</v>
      </c>
      <c r="AA673" s="29" t="e">
        <f t="shared" si="1906"/>
        <v>#DIV/0!</v>
      </c>
      <c r="AB673" s="29" t="e">
        <f t="shared" si="1907"/>
        <v>#DIV/0!</v>
      </c>
      <c r="AC673" s="29" t="e">
        <f t="shared" si="1908"/>
        <v>#DIV/0!</v>
      </c>
      <c r="AF673" s="23">
        <v>60.084299999999999</v>
      </c>
      <c r="AG673" s="23">
        <v>79.878799999999998</v>
      </c>
      <c r="AH673" s="23">
        <v>101.96120000000001</v>
      </c>
      <c r="AI673" s="23">
        <v>151.99039999999999</v>
      </c>
      <c r="AJ673" s="23">
        <v>159.69</v>
      </c>
      <c r="AK673" s="23">
        <v>71.846400000000003</v>
      </c>
      <c r="AL673" s="23">
        <v>70.9375</v>
      </c>
      <c r="AM673" s="23">
        <v>40.304400000000001</v>
      </c>
      <c r="AN673" s="23">
        <v>56.077399999999997</v>
      </c>
      <c r="AO673" s="23">
        <v>61.978999999999999</v>
      </c>
      <c r="AP673" s="23">
        <v>94.195999999999998</v>
      </c>
      <c r="AQ673" s="23">
        <v>18.998000000000001</v>
      </c>
      <c r="AR673" s="23">
        <v>35.450000000000003</v>
      </c>
      <c r="AS673" s="23">
        <v>29.88</v>
      </c>
      <c r="AT673" s="23">
        <v>74.691999999999993</v>
      </c>
      <c r="AU673" s="23">
        <v>81.39</v>
      </c>
      <c r="AX673" s="54">
        <f t="shared" si="1909"/>
        <v>0</v>
      </c>
      <c r="AY673" s="54">
        <f t="shared" si="1910"/>
        <v>0</v>
      </c>
      <c r="AZ673" s="54">
        <f t="shared" si="1911"/>
        <v>0</v>
      </c>
      <c r="BA673" s="54">
        <f t="shared" si="1912"/>
        <v>0</v>
      </c>
      <c r="BB673" s="54">
        <f t="shared" si="1913"/>
        <v>0</v>
      </c>
      <c r="BC673" s="54">
        <f t="shared" si="1914"/>
        <v>0</v>
      </c>
      <c r="BD673" s="54">
        <f t="shared" si="1915"/>
        <v>0</v>
      </c>
      <c r="BE673" s="54">
        <f t="shared" si="1916"/>
        <v>0</v>
      </c>
      <c r="BF673" s="54">
        <f t="shared" si="1917"/>
        <v>0</v>
      </c>
      <c r="BG673" s="54">
        <f t="shared" si="1918"/>
        <v>0</v>
      </c>
      <c r="BH673" s="54">
        <f t="shared" si="1919"/>
        <v>0</v>
      </c>
      <c r="BI673" s="54">
        <f t="shared" si="1920"/>
        <v>0</v>
      </c>
      <c r="BJ673" s="54">
        <f t="shared" si="1921"/>
        <v>0</v>
      </c>
      <c r="BK673" s="54">
        <f t="shared" si="1922"/>
        <v>0</v>
      </c>
      <c r="BL673" s="54">
        <f t="shared" si="1923"/>
        <v>0</v>
      </c>
      <c r="BM673" s="42"/>
      <c r="BO673" s="54">
        <f>'Norm-coeff'!$C$2+$AX673*'Norm-coeff'!$D$2+$AY673*'Norm-coeff'!$E$2+$AZ673*'Norm-coeff'!$F$2+$BA673*'Norm-coeff'!$G$2+$BB673*'Norm-coeff'!$H$2+$BC673*'Norm-coeff'!$I$2+$BD673*'Norm-coeff'!$J$2+$BE673*'Norm-coeff'!$K$2+$BF673*'Norm-coeff'!$L$2+$BG673*'Norm-coeff'!$M$2+$BH673*'Norm-coeff'!$N$2+$BI673*'Norm-coeff'!$O$2</f>
        <v>5.4045421474420303</v>
      </c>
      <c r="BP673" s="54">
        <f>'Norm-coeff'!$C$3+$AX673*'Norm-coeff'!$D$3+$AY673*'Norm-coeff'!$E$3+$AZ673*'Norm-coeff'!$F$3+$BA673*'Norm-coeff'!$G$3+$BB673*'Norm-coeff'!$H$3+$BC673*'Norm-coeff'!$I$3+$BD673*'Norm-coeff'!$J$3+$BE673*'Norm-coeff'!$K$3+$BF673*'Norm-coeff'!$L$3+$BG673*'Norm-coeff'!$M$3+$BH673*'Norm-coeff'!$N$3+$BI673*'Norm-coeff'!$O$3</f>
        <v>3.15319116612705</v>
      </c>
      <c r="BQ673" s="54">
        <f>'Norm-coeff'!$C$4+$AX673*'Norm-coeff'!$D$4+$AY673*'Norm-coeff'!$E$4+$AZ673*'Norm-coeff'!$F$4+$BA673*'Norm-coeff'!$G$4+$BB673*'Norm-coeff'!$H$4+$BC673*'Norm-coeff'!$I$4+$BD673*'Norm-coeff'!$J$4+$BE673*'Norm-coeff'!$K$4+$BF673*'Norm-coeff'!$L$4+$BG673*'Norm-coeff'!$M$4+$BH673*'Norm-coeff'!$N$4+$BI673*'Norm-coeff'!$O$4</f>
        <v>1.42115649462768</v>
      </c>
      <c r="BR673" s="54">
        <f>'Norm-coeff'!$C$5+$AX673*'Norm-coeff'!$D$5+$AY673*'Norm-coeff'!$E$5+$AZ673*'Norm-coeff'!$F$5+$BA673*'Norm-coeff'!$G$5+$BB673*'Norm-coeff'!$H$5+$BC673*'Norm-coeff'!$I$5+$BD673*'Norm-coeff'!$J$5+$BE673*'Norm-coeff'!$K$5+$BF673*'Norm-coeff'!$L$5+$BG673*'Norm-coeff'!$M$5+$BH673*'Norm-coeff'!$N$5+$BI673*'Norm-coeff'!$O$5</f>
        <v>1.0553329241296201</v>
      </c>
      <c r="BS673" s="54">
        <f>'Norm-coeff'!$C$6+$AX673*'Norm-coeff'!$D$6+$AY673*'Norm-coeff'!$E$6+$AZ673*'Norm-coeff'!$F$6+$BA673*'Norm-coeff'!$G$6+$BB673*'Norm-coeff'!$H$6+$BC673*'Norm-coeff'!$I$6+$BD673*'Norm-coeff'!$J$6+$BE673*'Norm-coeff'!$K$6+$BF673*'Norm-coeff'!$L$6+$BG673*'Norm-coeff'!$M$6+$BH673*'Norm-coeff'!$N$6+$BI673*'Norm-coeff'!$O$6</f>
        <v>-1.48700885495103E-2</v>
      </c>
      <c r="BT673" s="54">
        <f>'Norm-coeff'!$C$7+$AX673*'Norm-coeff'!$D$7+$AY673*'Norm-coeff'!$E$7+$AZ673*'Norm-coeff'!$F$7+$BA673*'Norm-coeff'!$G$7+$BB673*'Norm-coeff'!$H$7+$BC673*'Norm-coeff'!$I$7+$BD673*'Norm-coeff'!$J$7+$BE673*'Norm-coeff'!$K$7+$BF673*'Norm-coeff'!$L$7+$BG673*'Norm-coeff'!$M$7+$BH673*'Norm-coeff'!$N$7+$BI673*'Norm-coeff'!$O$7</f>
        <v>2.0907583608832998</v>
      </c>
      <c r="BU673" s="54">
        <f>'Norm-coeff'!$C$8+$AX673*'Norm-coeff'!$D$8+$AY673*'Norm-coeff'!$E$8+$AZ673*'Norm-coeff'!$F$8+$BA673*'Norm-coeff'!$G$8+$BB673*'Norm-coeff'!$H$8+$BC673*'Norm-coeff'!$I$8+$BD673*'Norm-coeff'!$J$8+$BE673*'Norm-coeff'!$K$8+$BF673*'Norm-coeff'!$L$8+$BG673*'Norm-coeff'!$M$8+$BH673*'Norm-coeff'!$N$8+$BI673*'Norm-coeff'!$O$8</f>
        <v>0.65894159836244504</v>
      </c>
      <c r="BV673" s="54">
        <f>'Norm-coeff'!$C$9+$AX673*'Norm-coeff'!$D$9+$AY673*'Norm-coeff'!$E$9+$AZ673*'Norm-coeff'!$F$9+$BA673*'Norm-coeff'!$G$9+$BB673*'Norm-coeff'!$H$9+$BC673*'Norm-coeff'!$I$9+$BD673*'Norm-coeff'!$J$9+$BE673*'Norm-coeff'!$K$9+$BF673*'Norm-coeff'!$L$9+$BG673*'Norm-coeff'!$M$9+$BH673*'Norm-coeff'!$N$9+$BI673*'Norm-coeff'!$O$9</f>
        <v>1.48961085014701</v>
      </c>
      <c r="BW673" s="54">
        <f>'Norm-coeff'!$C$10+$AX673*'Norm-coeff'!$D$10+$AY673*'Norm-coeff'!$E$10+$AZ673*'Norm-coeff'!$F$10+$BA673*'Norm-coeff'!$G$10+$BB673*'Norm-coeff'!$H$10+$BC673*'Norm-coeff'!$I$10+$BD673*'Norm-coeff'!$J$10+$BE673*'Norm-coeff'!$K$10+$BF673*'Norm-coeff'!$L$10+$BG673*'Norm-coeff'!$M$10+$BH673*'Norm-coeff'!$N$10+$BI673*'Norm-coeff'!$O$10</f>
        <v>1.42058735749591</v>
      </c>
      <c r="BX673" s="54">
        <f>'Norm-coeff'!$C$11+$AX673*'Norm-coeff'!$D$11+$AY673*'Norm-coeff'!$E$11+$AZ673*'Norm-coeff'!$F$11+$BA673*'Norm-coeff'!$G$11+$BB673*'Norm-coeff'!$H$11+$BC673*'Norm-coeff'!$I$11+$BD673*'Norm-coeff'!$J$11+$BE673*'Norm-coeff'!$K$11+$BF673*'Norm-coeff'!$L$11+$BG673*'Norm-coeff'!$M$11+$BH673*'Norm-coeff'!$N$11+$BI673*'Norm-coeff'!$O$11</f>
        <v>0.221233014421479</v>
      </c>
      <c r="BY673" s="54">
        <f>'Norm-coeff'!$C$12+$AX673*'Norm-coeff'!$D$12+$AY673*'Norm-coeff'!$E$12+$AZ673*'Norm-coeff'!$F$12+$BA673*'Norm-coeff'!$G$12+$BB673*'Norm-coeff'!$H$12+$BC673*'Norm-coeff'!$I$12+$BD673*'Norm-coeff'!$J$12+$BE673*'Norm-coeff'!$K$12+$BF673*'Norm-coeff'!$L$12+$BG673*'Norm-coeff'!$M$12+$BH673*'Norm-coeff'!$N$12+$BI673*'Norm-coeff'!$O$12</f>
        <v>0.283527502056037</v>
      </c>
      <c r="BZ673" s="54">
        <f>'Norm-coeff'!$C$13+$AX673*'Norm-coeff'!$D$13+$AY673*'Norm-coeff'!$E$13+$AZ673*'Norm-coeff'!$F$13+$BA673*'Norm-coeff'!$G$13+$BB673*'Norm-coeff'!$H$13+$BC673*'Norm-coeff'!$I$13+$BD673*'Norm-coeff'!$J$13+$BE673*'Norm-coeff'!$K$13+$BF673*'Norm-coeff'!$L$13+$BG673*'Norm-coeff'!$M$13+$BH673*'Norm-coeff'!$N$13+$BI673*'Norm-coeff'!$O$13</f>
        <v>-4.1864930554451202E-2</v>
      </c>
      <c r="CA673" s="54">
        <f>'Norm-coeff'!$C$14+$AX673*'Norm-coeff'!$D$14+$AY673*'Norm-coeff'!$E$14+$AZ673*'Norm-coeff'!$F$14+$BA673*'Norm-coeff'!$G$14+$BB673*'Norm-coeff'!$H$14+$BC673*'Norm-coeff'!$I$14+$BD673*'Norm-coeff'!$J$14+$BE673*'Norm-coeff'!$K$14+$BF673*'Norm-coeff'!$L$14+$BG673*'Norm-coeff'!$M$14+$BH673*'Norm-coeff'!$N$14+$BI673*'Norm-coeff'!$O$14</f>
        <v>4.2526983164477103</v>
      </c>
      <c r="CC673" s="54">
        <f t="shared" si="2048"/>
        <v>0</v>
      </c>
      <c r="CG673" s="54">
        <f t="shared" si="1924"/>
        <v>0</v>
      </c>
      <c r="CH673" s="54">
        <f t="shared" si="1902"/>
        <v>0</v>
      </c>
      <c r="CI673" s="54">
        <f t="shared" si="1925"/>
        <v>0</v>
      </c>
      <c r="CJ673" s="56">
        <f t="shared" si="1926"/>
        <v>0</v>
      </c>
      <c r="CK673" s="54">
        <f t="shared" si="1927"/>
        <v>0</v>
      </c>
      <c r="CL673" s="54">
        <f t="shared" si="1928"/>
        <v>0</v>
      </c>
      <c r="CM673" s="54">
        <f t="shared" si="1929"/>
        <v>0</v>
      </c>
      <c r="CN673" s="54">
        <f t="shared" si="1930"/>
        <v>0</v>
      </c>
      <c r="CO673" s="54">
        <f t="shared" si="1931"/>
        <v>0</v>
      </c>
      <c r="CP673" s="54">
        <f t="shared" si="1932"/>
        <v>0</v>
      </c>
      <c r="CQ673" s="54">
        <f t="shared" si="1933"/>
        <v>0</v>
      </c>
      <c r="CR673" s="54">
        <f t="shared" si="1934"/>
        <v>0</v>
      </c>
      <c r="CS673" s="54">
        <f t="shared" si="1935"/>
        <v>0</v>
      </c>
      <c r="CU673" s="54">
        <f t="shared" si="1936"/>
        <v>0</v>
      </c>
      <c r="CV673" s="54">
        <f t="shared" si="1937"/>
        <v>0</v>
      </c>
      <c r="CW673" s="54">
        <f t="shared" si="1938"/>
        <v>0</v>
      </c>
      <c r="CX673" s="54">
        <f t="shared" si="1939"/>
        <v>0</v>
      </c>
      <c r="CZ673" s="54">
        <f t="shared" si="1940"/>
        <v>0</v>
      </c>
      <c r="DA673" s="54">
        <f t="shared" si="1941"/>
        <v>0</v>
      </c>
      <c r="DB673" s="54">
        <f t="shared" si="1942"/>
        <v>0</v>
      </c>
      <c r="DC673" s="54">
        <f t="shared" si="1943"/>
        <v>0</v>
      </c>
      <c r="DD673" s="54">
        <f t="shared" si="1944"/>
        <v>0</v>
      </c>
      <c r="DE673" s="54">
        <f t="shared" si="1945"/>
        <v>0</v>
      </c>
      <c r="DF673" s="54">
        <f t="shared" si="1946"/>
        <v>0</v>
      </c>
      <c r="DG673" s="54">
        <f t="shared" si="1947"/>
        <v>2</v>
      </c>
      <c r="DH673" s="71">
        <f t="shared" si="1948"/>
        <v>0</v>
      </c>
      <c r="DI673" s="71">
        <f t="shared" si="1949"/>
        <v>0</v>
      </c>
      <c r="DJ673" s="54">
        <f t="shared" si="1950"/>
        <v>0</v>
      </c>
      <c r="DK673" s="54">
        <f t="shared" si="1951"/>
        <v>2</v>
      </c>
      <c r="DL673" s="4">
        <f t="shared" si="1876"/>
        <v>0</v>
      </c>
      <c r="DM673" s="3">
        <f t="shared" si="1952"/>
        <v>0</v>
      </c>
      <c r="DN673" s="3">
        <f t="shared" si="1953"/>
        <v>0</v>
      </c>
      <c r="DO673" s="4" t="e">
        <f t="shared" si="1954"/>
        <v>#DIV/0!</v>
      </c>
      <c r="DP673" s="57"/>
      <c r="DQ673" s="57"/>
      <c r="DR673" s="56">
        <f t="shared" si="1877"/>
        <v>2</v>
      </c>
      <c r="DS673" s="56">
        <f t="shared" si="1878"/>
        <v>0</v>
      </c>
      <c r="DT673" s="38">
        <f t="shared" si="1879"/>
        <v>0</v>
      </c>
      <c r="DU673" s="38">
        <f t="shared" si="1955"/>
        <v>2</v>
      </c>
      <c r="DV673" s="38">
        <f t="shared" si="1880"/>
        <v>0</v>
      </c>
      <c r="DW673" s="39">
        <f t="shared" si="1881"/>
        <v>0</v>
      </c>
      <c r="DX673" s="39">
        <f t="shared" si="1882"/>
        <v>0</v>
      </c>
      <c r="DY673" s="39">
        <f t="shared" si="1883"/>
        <v>0</v>
      </c>
      <c r="DZ673" s="39">
        <f t="shared" si="1884"/>
        <v>0</v>
      </c>
      <c r="EA673" s="39">
        <f t="shared" si="1885"/>
        <v>0</v>
      </c>
      <c r="EB673" s="37" t="e">
        <f t="shared" si="1956"/>
        <v>#DIV/0!</v>
      </c>
      <c r="EC673" s="37" t="e">
        <f t="shared" si="1957"/>
        <v>#DIV/0!</v>
      </c>
      <c r="ED673" s="37" t="e">
        <f t="shared" si="1958"/>
        <v>#DIV/0!</v>
      </c>
      <c r="EE673" s="37" t="e">
        <f t="shared" si="1959"/>
        <v>#DIV/0!</v>
      </c>
      <c r="EF673" s="39" t="e">
        <f t="shared" si="1960"/>
        <v>#DIV/0!</v>
      </c>
      <c r="EG673" s="37" t="e">
        <f t="shared" si="1961"/>
        <v>#DIV/0!</v>
      </c>
      <c r="EH673" s="37" t="e">
        <f t="shared" si="1962"/>
        <v>#DIV/0!</v>
      </c>
      <c r="EI673" s="11" t="b">
        <f t="shared" si="1963"/>
        <v>1</v>
      </c>
      <c r="EJ673" s="11" t="b">
        <f t="shared" si="1964"/>
        <v>0</v>
      </c>
      <c r="EK673" s="39" t="e">
        <f t="shared" si="1965"/>
        <v>#DIV/0!</v>
      </c>
      <c r="EL673" s="39" t="e">
        <f t="shared" si="1966"/>
        <v>#DIV/0!</v>
      </c>
      <c r="EM673" s="39" t="e">
        <f t="shared" si="1967"/>
        <v>#DIV/0!</v>
      </c>
      <c r="EN673" s="39" t="e">
        <f t="shared" si="1968"/>
        <v>#DIV/0!</v>
      </c>
      <c r="EO673" s="39" t="e">
        <f t="shared" si="1969"/>
        <v>#DIV/0!</v>
      </c>
      <c r="EP673" s="39" t="e">
        <f t="shared" si="1970"/>
        <v>#DIV/0!</v>
      </c>
      <c r="EQ673" s="39" t="e">
        <f t="shared" si="1971"/>
        <v>#DIV/0!</v>
      </c>
      <c r="ER673" s="39" t="e">
        <f t="shared" si="1972"/>
        <v>#DIV/0!</v>
      </c>
      <c r="ES673" s="58" t="str">
        <f t="shared" si="1973"/>
        <v>(OH,F,Cl)-dominate amphibole</v>
      </c>
      <c r="ET673" s="58" t="e">
        <f t="shared" si="1974"/>
        <v>#N/A</v>
      </c>
      <c r="EU673" s="56">
        <f t="shared" si="1886"/>
        <v>0</v>
      </c>
      <c r="EV673" s="56">
        <f t="shared" si="1887"/>
        <v>0</v>
      </c>
      <c r="EW673" s="56">
        <f t="shared" si="1888"/>
        <v>0</v>
      </c>
      <c r="EX673" s="56">
        <f t="shared" si="1889"/>
        <v>0</v>
      </c>
      <c r="EY673" s="56">
        <f t="shared" si="1890"/>
        <v>0</v>
      </c>
      <c r="EZ673" s="56">
        <f t="shared" si="1891"/>
        <v>0</v>
      </c>
      <c r="FA673" s="39">
        <f t="shared" si="1892"/>
        <v>0</v>
      </c>
      <c r="FB673" s="39">
        <f t="shared" si="1893"/>
        <v>0</v>
      </c>
      <c r="FC673" s="54">
        <f t="shared" si="1894"/>
        <v>0</v>
      </c>
      <c r="FD673" s="54">
        <f t="shared" si="1895"/>
        <v>0</v>
      </c>
      <c r="FE673" s="39">
        <f t="shared" si="1896"/>
        <v>0</v>
      </c>
      <c r="FF673" s="54">
        <f t="shared" si="1897"/>
        <v>0</v>
      </c>
      <c r="FG673" s="39">
        <f t="shared" si="1898"/>
        <v>0</v>
      </c>
      <c r="FH673" s="39">
        <f t="shared" si="1975"/>
        <v>0</v>
      </c>
      <c r="FI673" s="39">
        <f t="shared" si="1976"/>
        <v>0</v>
      </c>
      <c r="FJ673" s="39">
        <f t="shared" si="1977"/>
        <v>0</v>
      </c>
      <c r="FK673" s="39" t="e">
        <f t="shared" si="1978"/>
        <v>#DIV/0!</v>
      </c>
      <c r="FL673" s="39" t="e">
        <f t="shared" si="1979"/>
        <v>#DIV/0!</v>
      </c>
      <c r="FM673" s="39" t="e">
        <f t="shared" si="1980"/>
        <v>#DIV/0!</v>
      </c>
      <c r="FN673" s="39">
        <f t="shared" si="1981"/>
        <v>1</v>
      </c>
      <c r="FO673" s="39">
        <f t="shared" si="1899"/>
        <v>0</v>
      </c>
      <c r="FP673" s="39">
        <f t="shared" si="1900"/>
        <v>0</v>
      </c>
      <c r="FQ673" s="39">
        <f t="shared" si="1901"/>
        <v>0</v>
      </c>
      <c r="FR673" s="39">
        <f t="shared" si="1982"/>
        <v>0</v>
      </c>
      <c r="FS673" s="39">
        <f t="shared" si="1983"/>
        <v>0</v>
      </c>
      <c r="FU673" s="39" t="e">
        <f t="shared" si="1984"/>
        <v>#DIV/0!</v>
      </c>
      <c r="FV673" s="39" t="e">
        <f t="shared" si="1985"/>
        <v>#DIV/0!</v>
      </c>
      <c r="FW673" s="39" t="e">
        <f t="shared" si="1986"/>
        <v>#DIV/0!</v>
      </c>
      <c r="FY673" s="39" t="e">
        <f t="shared" si="1987"/>
        <v>#DIV/0!</v>
      </c>
      <c r="FZ673" s="39" t="e">
        <f t="shared" si="1988"/>
        <v>#DIV/0!</v>
      </c>
      <c r="GA673" s="39" t="e">
        <f t="shared" si="1989"/>
        <v>#DIV/0!</v>
      </c>
      <c r="GB673" s="39" t="e">
        <f t="shared" si="1990"/>
        <v>#DIV/0!</v>
      </c>
      <c r="GC673" s="39" t="e">
        <f t="shared" si="1991"/>
        <v>#DIV/0!</v>
      </c>
      <c r="GD673" s="39" t="e">
        <f t="shared" si="1992"/>
        <v>#DIV/0!</v>
      </c>
      <c r="GE673" s="39" t="e">
        <f t="shared" si="1993"/>
        <v>#DIV/0!</v>
      </c>
      <c r="GF673" s="39" t="e">
        <f t="shared" si="1994"/>
        <v>#DIV/0!</v>
      </c>
      <c r="GG673" s="39" t="e">
        <f t="shared" si="1995"/>
        <v>#DIV/0!</v>
      </c>
      <c r="GH673" s="39" t="e">
        <f t="shared" si="1996"/>
        <v>#DIV/0!</v>
      </c>
      <c r="GI673" s="39"/>
      <c r="GJ673" s="39" t="e">
        <f t="shared" si="1997"/>
        <v>#DIV/0!</v>
      </c>
      <c r="GK673" s="39" t="e">
        <f t="shared" si="1998"/>
        <v>#DIV/0!</v>
      </c>
      <c r="GL673" s="39" t="e">
        <f t="shared" si="1999"/>
        <v>#DIV/0!</v>
      </c>
      <c r="GM673" s="39" t="e">
        <f t="shared" si="2000"/>
        <v>#DIV/0!</v>
      </c>
      <c r="GN673" s="39" t="e">
        <f t="shared" si="2001"/>
        <v>#DIV/0!</v>
      </c>
      <c r="GO673" s="57"/>
      <c r="GP673" s="57" t="e">
        <f t="shared" si="2002"/>
        <v>#DIV/0!</v>
      </c>
      <c r="GQ673" s="59" t="e">
        <f t="shared" si="2003"/>
        <v>#DIV/0!</v>
      </c>
      <c r="GR673" s="41" t="e">
        <f t="shared" si="2004"/>
        <v>#DIV/0!</v>
      </c>
      <c r="GS673" s="57" t="e">
        <f t="shared" si="2005"/>
        <v>#DIV/0!</v>
      </c>
      <c r="GT673" s="57" t="e">
        <f t="shared" si="2006"/>
        <v>#DIV/0!</v>
      </c>
      <c r="GU673" s="57" t="e">
        <f t="shared" si="2007"/>
        <v>#DIV/0!</v>
      </c>
      <c r="GV673" s="57"/>
      <c r="GW673" s="42" t="e">
        <f t="shared" si="2008"/>
        <v>#DIV/0!</v>
      </c>
      <c r="GX673" s="42" t="e">
        <f t="shared" si="2009"/>
        <v>#DIV/0!</v>
      </c>
      <c r="GY673" s="42" t="e">
        <f t="shared" si="2010"/>
        <v>#DIV/0!</v>
      </c>
      <c r="GZ673" s="57"/>
      <c r="HA673" s="2" t="e">
        <f t="shared" si="2011"/>
        <v>#DIV/0!</v>
      </c>
      <c r="HB673" s="2" t="e">
        <f t="shared" si="2012"/>
        <v>#DIV/0!</v>
      </c>
      <c r="HC673" s="2" t="e">
        <f t="shared" si="2013"/>
        <v>#DIV/0!</v>
      </c>
      <c r="HD673" s="2" t="e">
        <f t="shared" si="2014"/>
        <v>#DIV/0!</v>
      </c>
      <c r="HE673" s="2" t="e">
        <f t="shared" si="2015"/>
        <v>#DIV/0!</v>
      </c>
      <c r="HF673" s="2" t="e">
        <f t="shared" si="2016"/>
        <v>#DIV/0!</v>
      </c>
      <c r="HG673" s="2" t="e">
        <f t="shared" si="2017"/>
        <v>#DIV/0!</v>
      </c>
      <c r="HH673" s="2" t="e">
        <f t="shared" si="2018"/>
        <v>#DIV/0!</v>
      </c>
      <c r="HI673" s="2" t="e">
        <f t="shared" si="2019"/>
        <v>#DIV/0!</v>
      </c>
      <c r="HJ673" s="11" t="e">
        <f t="shared" si="2020"/>
        <v>#DIV/0!</v>
      </c>
      <c r="HK673" s="60" t="e">
        <f t="shared" si="2021"/>
        <v>#DIV/0!</v>
      </c>
      <c r="HL673" s="57"/>
      <c r="HM673" s="57" t="e">
        <f t="shared" si="2022"/>
        <v>#DIV/0!</v>
      </c>
      <c r="HN673" s="57" t="e">
        <f t="shared" si="2023"/>
        <v>#DIV/0!</v>
      </c>
      <c r="HO673" s="57" t="e">
        <f t="shared" si="2024"/>
        <v>#DIV/0!</v>
      </c>
      <c r="HP673" s="57" t="e">
        <f t="shared" si="2025"/>
        <v>#DIV/0!</v>
      </c>
      <c r="HQ673" s="57" t="e">
        <f t="shared" si="2026"/>
        <v>#DIV/0!</v>
      </c>
      <c r="HR673" s="57"/>
      <c r="HS673" s="57" t="e">
        <f t="shared" si="2027"/>
        <v>#DIV/0!</v>
      </c>
      <c r="HT673" s="57" t="e">
        <f t="shared" si="2028"/>
        <v>#DIV/0!</v>
      </c>
      <c r="HU673" s="57" t="e">
        <f t="shared" si="2029"/>
        <v>#DIV/0!</v>
      </c>
      <c r="HV673" s="57" t="e">
        <f t="shared" si="2030"/>
        <v>#DIV/0!</v>
      </c>
      <c r="HW673" s="57" t="e">
        <f t="shared" si="2031"/>
        <v>#DIV/0!</v>
      </c>
      <c r="HX673" s="57"/>
      <c r="HY673" s="57" t="e">
        <f t="shared" si="2032"/>
        <v>#DIV/0!</v>
      </c>
      <c r="HZ673" s="57" t="e">
        <f t="shared" si="2033"/>
        <v>#DIV/0!</v>
      </c>
      <c r="IA673" s="57"/>
      <c r="IB673" s="61">
        <f t="shared" si="2034"/>
        <v>0</v>
      </c>
      <c r="IC673" s="57" t="str">
        <f t="shared" si="2035"/>
        <v/>
      </c>
      <c r="ID673" s="42"/>
      <c r="IE673" s="2" t="str">
        <f t="shared" si="2036"/>
        <v/>
      </c>
      <c r="IF673" s="60" t="e">
        <f t="shared" si="2037"/>
        <v>#DIV/0!</v>
      </c>
      <c r="IG673" s="60" t="str">
        <f t="shared" si="2038"/>
        <v/>
      </c>
      <c r="IH673" s="60" t="str">
        <f t="shared" si="2039"/>
        <v>zinco-</v>
      </c>
      <c r="II673" s="60" t="str">
        <f t="shared" si="2040"/>
        <v>mangano-</v>
      </c>
      <c r="IJ673" s="60" t="e">
        <f t="shared" si="2041"/>
        <v>#DIV/0!</v>
      </c>
      <c r="IK673" s="60" t="e">
        <f t="shared" si="2042"/>
        <v>#DIV/0!</v>
      </c>
      <c r="IL673" s="60" t="e">
        <f t="shared" si="2043"/>
        <v>#DIV/0!</v>
      </c>
      <c r="IM673" s="60" t="e">
        <f t="shared" si="2044"/>
        <v>#DIV/0!</v>
      </c>
      <c r="IN673" s="60" t="str">
        <f t="shared" si="2045"/>
        <v/>
      </c>
      <c r="IO673" s="60" t="str">
        <f t="shared" si="2046"/>
        <v/>
      </c>
      <c r="IP673" s="57"/>
      <c r="IQ673" s="57" t="str">
        <f t="shared" si="2047"/>
        <v>ERROR!!</v>
      </c>
    </row>
    <row r="674" spans="24:251">
      <c r="X674" s="29">
        <f t="shared" si="1903"/>
        <v>0</v>
      </c>
      <c r="Y674" s="29">
        <f t="shared" si="1904"/>
        <v>0</v>
      </c>
      <c r="Z674" s="29" t="e">
        <f t="shared" si="1905"/>
        <v>#DIV/0!</v>
      </c>
      <c r="AA674" s="29" t="e">
        <f t="shared" si="1906"/>
        <v>#DIV/0!</v>
      </c>
      <c r="AB674" s="29" t="e">
        <f t="shared" si="1907"/>
        <v>#DIV/0!</v>
      </c>
      <c r="AC674" s="29" t="e">
        <f t="shared" si="1908"/>
        <v>#DIV/0!</v>
      </c>
      <c r="AF674" s="23">
        <v>60.084299999999999</v>
      </c>
      <c r="AG674" s="23">
        <v>79.878799999999998</v>
      </c>
      <c r="AH674" s="23">
        <v>101.96120000000001</v>
      </c>
      <c r="AI674" s="23">
        <v>151.99039999999999</v>
      </c>
      <c r="AJ674" s="23">
        <v>159.69</v>
      </c>
      <c r="AK674" s="23">
        <v>71.846400000000003</v>
      </c>
      <c r="AL674" s="23">
        <v>70.9375</v>
      </c>
      <c r="AM674" s="23">
        <v>40.304400000000001</v>
      </c>
      <c r="AN674" s="23">
        <v>56.077399999999997</v>
      </c>
      <c r="AO674" s="23">
        <v>61.978999999999999</v>
      </c>
      <c r="AP674" s="23">
        <v>94.195999999999998</v>
      </c>
      <c r="AQ674" s="23">
        <v>18.998000000000001</v>
      </c>
      <c r="AR674" s="23">
        <v>35.450000000000003</v>
      </c>
      <c r="AS674" s="23">
        <v>29.88</v>
      </c>
      <c r="AT674" s="23">
        <v>74.691999999999993</v>
      </c>
      <c r="AU674" s="23">
        <v>81.39</v>
      </c>
      <c r="AX674" s="54">
        <f t="shared" si="1909"/>
        <v>0</v>
      </c>
      <c r="AY674" s="54">
        <f t="shared" si="1910"/>
        <v>0</v>
      </c>
      <c r="AZ674" s="54">
        <f t="shared" si="1911"/>
        <v>0</v>
      </c>
      <c r="BA674" s="54">
        <f t="shared" si="1912"/>
        <v>0</v>
      </c>
      <c r="BB674" s="54">
        <f t="shared" si="1913"/>
        <v>0</v>
      </c>
      <c r="BC674" s="54">
        <f t="shared" si="1914"/>
        <v>0</v>
      </c>
      <c r="BD674" s="54">
        <f t="shared" si="1915"/>
        <v>0</v>
      </c>
      <c r="BE674" s="54">
        <f t="shared" si="1916"/>
        <v>0</v>
      </c>
      <c r="BF674" s="54">
        <f t="shared" si="1917"/>
        <v>0</v>
      </c>
      <c r="BG674" s="54">
        <f t="shared" si="1918"/>
        <v>0</v>
      </c>
      <c r="BH674" s="54">
        <f t="shared" si="1919"/>
        <v>0</v>
      </c>
      <c r="BI674" s="54">
        <f t="shared" si="1920"/>
        <v>0</v>
      </c>
      <c r="BJ674" s="54">
        <f t="shared" si="1921"/>
        <v>0</v>
      </c>
      <c r="BK674" s="54">
        <f t="shared" si="1922"/>
        <v>0</v>
      </c>
      <c r="BL674" s="54">
        <f t="shared" si="1923"/>
        <v>0</v>
      </c>
      <c r="BM674" s="42"/>
      <c r="BO674" s="54">
        <f>'Norm-coeff'!$C$2+$AX674*'Norm-coeff'!$D$2+$AY674*'Norm-coeff'!$E$2+$AZ674*'Norm-coeff'!$F$2+$BA674*'Norm-coeff'!$G$2+$BB674*'Norm-coeff'!$H$2+$BC674*'Norm-coeff'!$I$2+$BD674*'Norm-coeff'!$J$2+$BE674*'Norm-coeff'!$K$2+$BF674*'Norm-coeff'!$L$2+$BG674*'Norm-coeff'!$M$2+$BH674*'Norm-coeff'!$N$2+$BI674*'Norm-coeff'!$O$2</f>
        <v>5.4045421474420303</v>
      </c>
      <c r="BP674" s="54">
        <f>'Norm-coeff'!$C$3+$AX674*'Norm-coeff'!$D$3+$AY674*'Norm-coeff'!$E$3+$AZ674*'Norm-coeff'!$F$3+$BA674*'Norm-coeff'!$G$3+$BB674*'Norm-coeff'!$H$3+$BC674*'Norm-coeff'!$I$3+$BD674*'Norm-coeff'!$J$3+$BE674*'Norm-coeff'!$K$3+$BF674*'Norm-coeff'!$L$3+$BG674*'Norm-coeff'!$M$3+$BH674*'Norm-coeff'!$N$3+$BI674*'Norm-coeff'!$O$3</f>
        <v>3.15319116612705</v>
      </c>
      <c r="BQ674" s="54">
        <f>'Norm-coeff'!$C$4+$AX674*'Norm-coeff'!$D$4+$AY674*'Norm-coeff'!$E$4+$AZ674*'Norm-coeff'!$F$4+$BA674*'Norm-coeff'!$G$4+$BB674*'Norm-coeff'!$H$4+$BC674*'Norm-coeff'!$I$4+$BD674*'Norm-coeff'!$J$4+$BE674*'Norm-coeff'!$K$4+$BF674*'Norm-coeff'!$L$4+$BG674*'Norm-coeff'!$M$4+$BH674*'Norm-coeff'!$N$4+$BI674*'Norm-coeff'!$O$4</f>
        <v>1.42115649462768</v>
      </c>
      <c r="BR674" s="54">
        <f>'Norm-coeff'!$C$5+$AX674*'Norm-coeff'!$D$5+$AY674*'Norm-coeff'!$E$5+$AZ674*'Norm-coeff'!$F$5+$BA674*'Norm-coeff'!$G$5+$BB674*'Norm-coeff'!$H$5+$BC674*'Norm-coeff'!$I$5+$BD674*'Norm-coeff'!$J$5+$BE674*'Norm-coeff'!$K$5+$BF674*'Norm-coeff'!$L$5+$BG674*'Norm-coeff'!$M$5+$BH674*'Norm-coeff'!$N$5+$BI674*'Norm-coeff'!$O$5</f>
        <v>1.0553329241296201</v>
      </c>
      <c r="BS674" s="54">
        <f>'Norm-coeff'!$C$6+$AX674*'Norm-coeff'!$D$6+$AY674*'Norm-coeff'!$E$6+$AZ674*'Norm-coeff'!$F$6+$BA674*'Norm-coeff'!$G$6+$BB674*'Norm-coeff'!$H$6+$BC674*'Norm-coeff'!$I$6+$BD674*'Norm-coeff'!$J$6+$BE674*'Norm-coeff'!$K$6+$BF674*'Norm-coeff'!$L$6+$BG674*'Norm-coeff'!$M$6+$BH674*'Norm-coeff'!$N$6+$BI674*'Norm-coeff'!$O$6</f>
        <v>-1.48700885495103E-2</v>
      </c>
      <c r="BT674" s="54">
        <f>'Norm-coeff'!$C$7+$AX674*'Norm-coeff'!$D$7+$AY674*'Norm-coeff'!$E$7+$AZ674*'Norm-coeff'!$F$7+$BA674*'Norm-coeff'!$G$7+$BB674*'Norm-coeff'!$H$7+$BC674*'Norm-coeff'!$I$7+$BD674*'Norm-coeff'!$J$7+$BE674*'Norm-coeff'!$K$7+$BF674*'Norm-coeff'!$L$7+$BG674*'Norm-coeff'!$M$7+$BH674*'Norm-coeff'!$N$7+$BI674*'Norm-coeff'!$O$7</f>
        <v>2.0907583608832998</v>
      </c>
      <c r="BU674" s="54">
        <f>'Norm-coeff'!$C$8+$AX674*'Norm-coeff'!$D$8+$AY674*'Norm-coeff'!$E$8+$AZ674*'Norm-coeff'!$F$8+$BA674*'Norm-coeff'!$G$8+$BB674*'Norm-coeff'!$H$8+$BC674*'Norm-coeff'!$I$8+$BD674*'Norm-coeff'!$J$8+$BE674*'Norm-coeff'!$K$8+$BF674*'Norm-coeff'!$L$8+$BG674*'Norm-coeff'!$M$8+$BH674*'Norm-coeff'!$N$8+$BI674*'Norm-coeff'!$O$8</f>
        <v>0.65894159836244504</v>
      </c>
      <c r="BV674" s="54">
        <f>'Norm-coeff'!$C$9+$AX674*'Norm-coeff'!$D$9+$AY674*'Norm-coeff'!$E$9+$AZ674*'Norm-coeff'!$F$9+$BA674*'Norm-coeff'!$G$9+$BB674*'Norm-coeff'!$H$9+$BC674*'Norm-coeff'!$I$9+$BD674*'Norm-coeff'!$J$9+$BE674*'Norm-coeff'!$K$9+$BF674*'Norm-coeff'!$L$9+$BG674*'Norm-coeff'!$M$9+$BH674*'Norm-coeff'!$N$9+$BI674*'Norm-coeff'!$O$9</f>
        <v>1.48961085014701</v>
      </c>
      <c r="BW674" s="54">
        <f>'Norm-coeff'!$C$10+$AX674*'Norm-coeff'!$D$10+$AY674*'Norm-coeff'!$E$10+$AZ674*'Norm-coeff'!$F$10+$BA674*'Norm-coeff'!$G$10+$BB674*'Norm-coeff'!$H$10+$BC674*'Norm-coeff'!$I$10+$BD674*'Norm-coeff'!$J$10+$BE674*'Norm-coeff'!$K$10+$BF674*'Norm-coeff'!$L$10+$BG674*'Norm-coeff'!$M$10+$BH674*'Norm-coeff'!$N$10+$BI674*'Norm-coeff'!$O$10</f>
        <v>1.42058735749591</v>
      </c>
      <c r="BX674" s="54">
        <f>'Norm-coeff'!$C$11+$AX674*'Norm-coeff'!$D$11+$AY674*'Norm-coeff'!$E$11+$AZ674*'Norm-coeff'!$F$11+$BA674*'Norm-coeff'!$G$11+$BB674*'Norm-coeff'!$H$11+$BC674*'Norm-coeff'!$I$11+$BD674*'Norm-coeff'!$J$11+$BE674*'Norm-coeff'!$K$11+$BF674*'Norm-coeff'!$L$11+$BG674*'Norm-coeff'!$M$11+$BH674*'Norm-coeff'!$N$11+$BI674*'Norm-coeff'!$O$11</f>
        <v>0.221233014421479</v>
      </c>
      <c r="BY674" s="54">
        <f>'Norm-coeff'!$C$12+$AX674*'Norm-coeff'!$D$12+$AY674*'Norm-coeff'!$E$12+$AZ674*'Norm-coeff'!$F$12+$BA674*'Norm-coeff'!$G$12+$BB674*'Norm-coeff'!$H$12+$BC674*'Norm-coeff'!$I$12+$BD674*'Norm-coeff'!$J$12+$BE674*'Norm-coeff'!$K$12+$BF674*'Norm-coeff'!$L$12+$BG674*'Norm-coeff'!$M$12+$BH674*'Norm-coeff'!$N$12+$BI674*'Norm-coeff'!$O$12</f>
        <v>0.283527502056037</v>
      </c>
      <c r="BZ674" s="54">
        <f>'Norm-coeff'!$C$13+$AX674*'Norm-coeff'!$D$13+$AY674*'Norm-coeff'!$E$13+$AZ674*'Norm-coeff'!$F$13+$BA674*'Norm-coeff'!$G$13+$BB674*'Norm-coeff'!$H$13+$BC674*'Norm-coeff'!$I$13+$BD674*'Norm-coeff'!$J$13+$BE674*'Norm-coeff'!$K$13+$BF674*'Norm-coeff'!$L$13+$BG674*'Norm-coeff'!$M$13+$BH674*'Norm-coeff'!$N$13+$BI674*'Norm-coeff'!$O$13</f>
        <v>-4.1864930554451202E-2</v>
      </c>
      <c r="CA674" s="54">
        <f>'Norm-coeff'!$C$14+$AX674*'Norm-coeff'!$D$14+$AY674*'Norm-coeff'!$E$14+$AZ674*'Norm-coeff'!$F$14+$BA674*'Norm-coeff'!$G$14+$BB674*'Norm-coeff'!$H$14+$BC674*'Norm-coeff'!$I$14+$BD674*'Norm-coeff'!$J$14+$BE674*'Norm-coeff'!$K$14+$BF674*'Norm-coeff'!$L$14+$BG674*'Norm-coeff'!$M$14+$BH674*'Norm-coeff'!$N$14+$BI674*'Norm-coeff'!$O$14</f>
        <v>4.2526983164477103</v>
      </c>
      <c r="CC674" s="54">
        <f t="shared" si="2048"/>
        <v>0</v>
      </c>
      <c r="CG674" s="54">
        <f t="shared" si="1924"/>
        <v>0</v>
      </c>
      <c r="CH674" s="54">
        <f t="shared" si="1902"/>
        <v>0</v>
      </c>
      <c r="CI674" s="54">
        <f t="shared" si="1925"/>
        <v>0</v>
      </c>
      <c r="CJ674" s="56">
        <f t="shared" si="1926"/>
        <v>0</v>
      </c>
      <c r="CK674" s="54">
        <f t="shared" si="1927"/>
        <v>0</v>
      </c>
      <c r="CL674" s="54">
        <f t="shared" si="1928"/>
        <v>0</v>
      </c>
      <c r="CM674" s="54">
        <f t="shared" si="1929"/>
        <v>0</v>
      </c>
      <c r="CN674" s="54">
        <f t="shared" si="1930"/>
        <v>0</v>
      </c>
      <c r="CO674" s="54">
        <f t="shared" si="1931"/>
        <v>0</v>
      </c>
      <c r="CP674" s="54">
        <f t="shared" si="1932"/>
        <v>0</v>
      </c>
      <c r="CQ674" s="54">
        <f t="shared" si="1933"/>
        <v>0</v>
      </c>
      <c r="CR674" s="54">
        <f t="shared" si="1934"/>
        <v>0</v>
      </c>
      <c r="CS674" s="54">
        <f t="shared" si="1935"/>
        <v>0</v>
      </c>
      <c r="CU674" s="54">
        <f t="shared" si="1936"/>
        <v>0</v>
      </c>
      <c r="CV674" s="54">
        <f t="shared" si="1937"/>
        <v>0</v>
      </c>
      <c r="CW674" s="54">
        <f t="shared" si="1938"/>
        <v>0</v>
      </c>
      <c r="CX674" s="54">
        <f t="shared" si="1939"/>
        <v>0</v>
      </c>
      <c r="CZ674" s="54">
        <f t="shared" si="1940"/>
        <v>0</v>
      </c>
      <c r="DA674" s="54">
        <f t="shared" si="1941"/>
        <v>0</v>
      </c>
      <c r="DB674" s="54">
        <f t="shared" si="1942"/>
        <v>0</v>
      </c>
      <c r="DC674" s="54">
        <f t="shared" si="1943"/>
        <v>0</v>
      </c>
      <c r="DD674" s="54">
        <f t="shared" si="1944"/>
        <v>0</v>
      </c>
      <c r="DE674" s="54">
        <f t="shared" si="1945"/>
        <v>0</v>
      </c>
      <c r="DF674" s="54">
        <f t="shared" si="1946"/>
        <v>0</v>
      </c>
      <c r="DG674" s="54">
        <f t="shared" si="1947"/>
        <v>2</v>
      </c>
      <c r="DH674" s="71">
        <f t="shared" si="1948"/>
        <v>0</v>
      </c>
      <c r="DI674" s="71">
        <f t="shared" si="1949"/>
        <v>0</v>
      </c>
      <c r="DJ674" s="54">
        <f t="shared" si="1950"/>
        <v>0</v>
      </c>
      <c r="DK674" s="54">
        <f t="shared" si="1951"/>
        <v>2</v>
      </c>
      <c r="DL674" s="4">
        <f t="shared" si="1876"/>
        <v>0</v>
      </c>
      <c r="DM674" s="3">
        <f t="shared" si="1952"/>
        <v>0</v>
      </c>
      <c r="DN674" s="3">
        <f t="shared" si="1953"/>
        <v>0</v>
      </c>
      <c r="DO674" s="4" t="e">
        <f t="shared" si="1954"/>
        <v>#DIV/0!</v>
      </c>
      <c r="DP674" s="57"/>
      <c r="DQ674" s="57"/>
      <c r="DR674" s="56">
        <f t="shared" si="1877"/>
        <v>2</v>
      </c>
      <c r="DS674" s="56">
        <f t="shared" si="1878"/>
        <v>0</v>
      </c>
      <c r="DT674" s="38">
        <f t="shared" si="1879"/>
        <v>0</v>
      </c>
      <c r="DU674" s="38">
        <f t="shared" si="1955"/>
        <v>2</v>
      </c>
      <c r="DV674" s="38">
        <f t="shared" si="1880"/>
        <v>0</v>
      </c>
      <c r="DW674" s="39">
        <f t="shared" si="1881"/>
        <v>0</v>
      </c>
      <c r="DX674" s="39">
        <f t="shared" si="1882"/>
        <v>0</v>
      </c>
      <c r="DY674" s="39">
        <f t="shared" si="1883"/>
        <v>0</v>
      </c>
      <c r="DZ674" s="39">
        <f t="shared" si="1884"/>
        <v>0</v>
      </c>
      <c r="EA674" s="39">
        <f t="shared" si="1885"/>
        <v>0</v>
      </c>
      <c r="EB674" s="37" t="e">
        <f t="shared" si="1956"/>
        <v>#DIV/0!</v>
      </c>
      <c r="EC674" s="37" t="e">
        <f t="shared" si="1957"/>
        <v>#DIV/0!</v>
      </c>
      <c r="ED674" s="37" t="e">
        <f t="shared" si="1958"/>
        <v>#DIV/0!</v>
      </c>
      <c r="EE674" s="37" t="e">
        <f t="shared" si="1959"/>
        <v>#DIV/0!</v>
      </c>
      <c r="EF674" s="39" t="e">
        <f t="shared" si="1960"/>
        <v>#DIV/0!</v>
      </c>
      <c r="EG674" s="37" t="e">
        <f t="shared" si="1961"/>
        <v>#DIV/0!</v>
      </c>
      <c r="EH674" s="37" t="e">
        <f t="shared" si="1962"/>
        <v>#DIV/0!</v>
      </c>
      <c r="EI674" s="11" t="b">
        <f t="shared" si="1963"/>
        <v>1</v>
      </c>
      <c r="EJ674" s="11" t="b">
        <f t="shared" si="1964"/>
        <v>0</v>
      </c>
      <c r="EK674" s="39" t="e">
        <f t="shared" si="1965"/>
        <v>#DIV/0!</v>
      </c>
      <c r="EL674" s="39" t="e">
        <f t="shared" si="1966"/>
        <v>#DIV/0!</v>
      </c>
      <c r="EM674" s="39" t="e">
        <f t="shared" si="1967"/>
        <v>#DIV/0!</v>
      </c>
      <c r="EN674" s="39" t="e">
        <f t="shared" si="1968"/>
        <v>#DIV/0!</v>
      </c>
      <c r="EO674" s="39" t="e">
        <f t="shared" si="1969"/>
        <v>#DIV/0!</v>
      </c>
      <c r="EP674" s="39" t="e">
        <f t="shared" si="1970"/>
        <v>#DIV/0!</v>
      </c>
      <c r="EQ674" s="39" t="e">
        <f t="shared" si="1971"/>
        <v>#DIV/0!</v>
      </c>
      <c r="ER674" s="39" t="e">
        <f t="shared" si="1972"/>
        <v>#DIV/0!</v>
      </c>
      <c r="ES674" s="58" t="str">
        <f t="shared" si="1973"/>
        <v>(OH,F,Cl)-dominate amphibole</v>
      </c>
      <c r="ET674" s="58" t="e">
        <f t="shared" si="1974"/>
        <v>#N/A</v>
      </c>
      <c r="EU674" s="56">
        <f t="shared" si="1886"/>
        <v>0</v>
      </c>
      <c r="EV674" s="56">
        <f t="shared" si="1887"/>
        <v>0</v>
      </c>
      <c r="EW674" s="56">
        <f t="shared" si="1888"/>
        <v>0</v>
      </c>
      <c r="EX674" s="56">
        <f t="shared" si="1889"/>
        <v>0</v>
      </c>
      <c r="EY674" s="56">
        <f t="shared" si="1890"/>
        <v>0</v>
      </c>
      <c r="EZ674" s="56">
        <f t="shared" si="1891"/>
        <v>0</v>
      </c>
      <c r="FA674" s="39">
        <f t="shared" si="1892"/>
        <v>0</v>
      </c>
      <c r="FB674" s="39">
        <f t="shared" si="1893"/>
        <v>0</v>
      </c>
      <c r="FC674" s="54">
        <f t="shared" si="1894"/>
        <v>0</v>
      </c>
      <c r="FD674" s="54">
        <f t="shared" si="1895"/>
        <v>0</v>
      </c>
      <c r="FE674" s="39">
        <f t="shared" si="1896"/>
        <v>0</v>
      </c>
      <c r="FF674" s="54">
        <f t="shared" si="1897"/>
        <v>0</v>
      </c>
      <c r="FG674" s="39">
        <f t="shared" si="1898"/>
        <v>0</v>
      </c>
      <c r="FH674" s="39">
        <f t="shared" si="1975"/>
        <v>0</v>
      </c>
      <c r="FI674" s="39">
        <f t="shared" si="1976"/>
        <v>0</v>
      </c>
      <c r="FJ674" s="39">
        <f t="shared" si="1977"/>
        <v>0</v>
      </c>
      <c r="FK674" s="39" t="e">
        <f t="shared" si="1978"/>
        <v>#DIV/0!</v>
      </c>
      <c r="FL674" s="39" t="e">
        <f t="shared" si="1979"/>
        <v>#DIV/0!</v>
      </c>
      <c r="FM674" s="39" t="e">
        <f t="shared" si="1980"/>
        <v>#DIV/0!</v>
      </c>
      <c r="FN674" s="39">
        <f t="shared" si="1981"/>
        <v>1</v>
      </c>
      <c r="FO674" s="39">
        <f t="shared" si="1899"/>
        <v>0</v>
      </c>
      <c r="FP674" s="39">
        <f t="shared" si="1900"/>
        <v>0</v>
      </c>
      <c r="FQ674" s="39">
        <f t="shared" si="1901"/>
        <v>0</v>
      </c>
      <c r="FR674" s="39">
        <f t="shared" si="1982"/>
        <v>0</v>
      </c>
      <c r="FS674" s="39">
        <f t="shared" si="1983"/>
        <v>0</v>
      </c>
      <c r="FU674" s="39" t="e">
        <f t="shared" si="1984"/>
        <v>#DIV/0!</v>
      </c>
      <c r="FV674" s="39" t="e">
        <f t="shared" si="1985"/>
        <v>#DIV/0!</v>
      </c>
      <c r="FW674" s="39" t="e">
        <f t="shared" si="1986"/>
        <v>#DIV/0!</v>
      </c>
      <c r="FY674" s="39" t="e">
        <f t="shared" si="1987"/>
        <v>#DIV/0!</v>
      </c>
      <c r="FZ674" s="39" t="e">
        <f t="shared" si="1988"/>
        <v>#DIV/0!</v>
      </c>
      <c r="GA674" s="39" t="e">
        <f t="shared" si="1989"/>
        <v>#DIV/0!</v>
      </c>
      <c r="GB674" s="39" t="e">
        <f t="shared" si="1990"/>
        <v>#DIV/0!</v>
      </c>
      <c r="GC674" s="39" t="e">
        <f t="shared" si="1991"/>
        <v>#DIV/0!</v>
      </c>
      <c r="GD674" s="39" t="e">
        <f t="shared" si="1992"/>
        <v>#DIV/0!</v>
      </c>
      <c r="GE674" s="39" t="e">
        <f t="shared" si="1993"/>
        <v>#DIV/0!</v>
      </c>
      <c r="GF674" s="39" t="e">
        <f t="shared" si="1994"/>
        <v>#DIV/0!</v>
      </c>
      <c r="GG674" s="39" t="e">
        <f t="shared" si="1995"/>
        <v>#DIV/0!</v>
      </c>
      <c r="GH674" s="39" t="e">
        <f t="shared" si="1996"/>
        <v>#DIV/0!</v>
      </c>
      <c r="GI674" s="39"/>
      <c r="GJ674" s="39" t="e">
        <f t="shared" si="1997"/>
        <v>#DIV/0!</v>
      </c>
      <c r="GK674" s="39" t="e">
        <f t="shared" si="1998"/>
        <v>#DIV/0!</v>
      </c>
      <c r="GL674" s="39" t="e">
        <f t="shared" si="1999"/>
        <v>#DIV/0!</v>
      </c>
      <c r="GM674" s="39" t="e">
        <f t="shared" si="2000"/>
        <v>#DIV/0!</v>
      </c>
      <c r="GN674" s="39" t="e">
        <f t="shared" si="2001"/>
        <v>#DIV/0!</v>
      </c>
      <c r="GO674" s="57"/>
      <c r="GP674" s="57" t="e">
        <f t="shared" si="2002"/>
        <v>#DIV/0!</v>
      </c>
      <c r="GQ674" s="59" t="e">
        <f t="shared" si="2003"/>
        <v>#DIV/0!</v>
      </c>
      <c r="GR674" s="41" t="e">
        <f t="shared" si="2004"/>
        <v>#DIV/0!</v>
      </c>
      <c r="GS674" s="57" t="e">
        <f t="shared" si="2005"/>
        <v>#DIV/0!</v>
      </c>
      <c r="GT674" s="57" t="e">
        <f t="shared" si="2006"/>
        <v>#DIV/0!</v>
      </c>
      <c r="GU674" s="57" t="e">
        <f t="shared" si="2007"/>
        <v>#DIV/0!</v>
      </c>
      <c r="GV674" s="57"/>
      <c r="GW674" s="42" t="e">
        <f t="shared" si="2008"/>
        <v>#DIV/0!</v>
      </c>
      <c r="GX674" s="42" t="e">
        <f t="shared" si="2009"/>
        <v>#DIV/0!</v>
      </c>
      <c r="GY674" s="42" t="e">
        <f t="shared" si="2010"/>
        <v>#DIV/0!</v>
      </c>
      <c r="GZ674" s="57"/>
      <c r="HA674" s="2" t="e">
        <f t="shared" si="2011"/>
        <v>#DIV/0!</v>
      </c>
      <c r="HB674" s="2" t="e">
        <f t="shared" si="2012"/>
        <v>#DIV/0!</v>
      </c>
      <c r="HC674" s="2" t="e">
        <f t="shared" si="2013"/>
        <v>#DIV/0!</v>
      </c>
      <c r="HD674" s="2" t="e">
        <f t="shared" si="2014"/>
        <v>#DIV/0!</v>
      </c>
      <c r="HE674" s="2" t="e">
        <f t="shared" si="2015"/>
        <v>#DIV/0!</v>
      </c>
      <c r="HF674" s="2" t="e">
        <f t="shared" si="2016"/>
        <v>#DIV/0!</v>
      </c>
      <c r="HG674" s="2" t="e">
        <f t="shared" si="2017"/>
        <v>#DIV/0!</v>
      </c>
      <c r="HH674" s="2" t="e">
        <f t="shared" si="2018"/>
        <v>#DIV/0!</v>
      </c>
      <c r="HI674" s="2" t="e">
        <f t="shared" si="2019"/>
        <v>#DIV/0!</v>
      </c>
      <c r="HJ674" s="11" t="e">
        <f t="shared" si="2020"/>
        <v>#DIV/0!</v>
      </c>
      <c r="HK674" s="60" t="e">
        <f t="shared" si="2021"/>
        <v>#DIV/0!</v>
      </c>
      <c r="HL674" s="57"/>
      <c r="HM674" s="57" t="e">
        <f t="shared" si="2022"/>
        <v>#DIV/0!</v>
      </c>
      <c r="HN674" s="57" t="e">
        <f t="shared" si="2023"/>
        <v>#DIV/0!</v>
      </c>
      <c r="HO674" s="57" t="e">
        <f t="shared" si="2024"/>
        <v>#DIV/0!</v>
      </c>
      <c r="HP674" s="57" t="e">
        <f t="shared" si="2025"/>
        <v>#DIV/0!</v>
      </c>
      <c r="HQ674" s="57" t="e">
        <f t="shared" si="2026"/>
        <v>#DIV/0!</v>
      </c>
      <c r="HR674" s="57"/>
      <c r="HS674" s="57" t="e">
        <f t="shared" si="2027"/>
        <v>#DIV/0!</v>
      </c>
      <c r="HT674" s="57" t="e">
        <f t="shared" si="2028"/>
        <v>#DIV/0!</v>
      </c>
      <c r="HU674" s="57" t="e">
        <f t="shared" si="2029"/>
        <v>#DIV/0!</v>
      </c>
      <c r="HV674" s="57" t="e">
        <f t="shared" si="2030"/>
        <v>#DIV/0!</v>
      </c>
      <c r="HW674" s="57" t="e">
        <f t="shared" si="2031"/>
        <v>#DIV/0!</v>
      </c>
      <c r="HX674" s="57"/>
      <c r="HY674" s="57" t="e">
        <f t="shared" si="2032"/>
        <v>#DIV/0!</v>
      </c>
      <c r="HZ674" s="57" t="e">
        <f t="shared" si="2033"/>
        <v>#DIV/0!</v>
      </c>
      <c r="IA674" s="57"/>
      <c r="IB674" s="61">
        <f t="shared" si="2034"/>
        <v>0</v>
      </c>
      <c r="IC674" s="57" t="str">
        <f t="shared" si="2035"/>
        <v/>
      </c>
      <c r="ID674" s="42"/>
      <c r="IE674" s="2" t="str">
        <f t="shared" si="2036"/>
        <v/>
      </c>
      <c r="IF674" s="60" t="e">
        <f t="shared" si="2037"/>
        <v>#DIV/0!</v>
      </c>
      <c r="IG674" s="60" t="str">
        <f t="shared" si="2038"/>
        <v/>
      </c>
      <c r="IH674" s="60" t="str">
        <f t="shared" si="2039"/>
        <v>zinco-</v>
      </c>
      <c r="II674" s="60" t="str">
        <f t="shared" si="2040"/>
        <v>mangano-</v>
      </c>
      <c r="IJ674" s="60" t="e">
        <f t="shared" si="2041"/>
        <v>#DIV/0!</v>
      </c>
      <c r="IK674" s="60" t="e">
        <f t="shared" si="2042"/>
        <v>#DIV/0!</v>
      </c>
      <c r="IL674" s="60" t="e">
        <f t="shared" si="2043"/>
        <v>#DIV/0!</v>
      </c>
      <c r="IM674" s="60" t="e">
        <f t="shared" si="2044"/>
        <v>#DIV/0!</v>
      </c>
      <c r="IN674" s="60" t="str">
        <f t="shared" si="2045"/>
        <v/>
      </c>
      <c r="IO674" s="60" t="str">
        <f t="shared" si="2046"/>
        <v/>
      </c>
      <c r="IP674" s="57"/>
      <c r="IQ674" s="57" t="str">
        <f t="shared" si="2047"/>
        <v>ERROR!!</v>
      </c>
    </row>
    <row r="675" spans="24:251">
      <c r="X675" s="29">
        <f t="shared" si="1903"/>
        <v>0</v>
      </c>
      <c r="Y675" s="29">
        <f t="shared" si="1904"/>
        <v>0</v>
      </c>
      <c r="Z675" s="29" t="e">
        <f t="shared" si="1905"/>
        <v>#DIV/0!</v>
      </c>
      <c r="AA675" s="29" t="e">
        <f t="shared" si="1906"/>
        <v>#DIV/0!</v>
      </c>
      <c r="AB675" s="29" t="e">
        <f t="shared" si="1907"/>
        <v>#DIV/0!</v>
      </c>
      <c r="AC675" s="29" t="e">
        <f t="shared" si="1908"/>
        <v>#DIV/0!</v>
      </c>
      <c r="AF675" s="23">
        <v>60.084299999999999</v>
      </c>
      <c r="AG675" s="23">
        <v>79.878799999999998</v>
      </c>
      <c r="AH675" s="23">
        <v>101.96120000000001</v>
      </c>
      <c r="AI675" s="23">
        <v>151.99039999999999</v>
      </c>
      <c r="AJ675" s="23">
        <v>159.69</v>
      </c>
      <c r="AK675" s="23">
        <v>71.846400000000003</v>
      </c>
      <c r="AL675" s="23">
        <v>70.9375</v>
      </c>
      <c r="AM675" s="23">
        <v>40.304400000000001</v>
      </c>
      <c r="AN675" s="23">
        <v>56.077399999999997</v>
      </c>
      <c r="AO675" s="23">
        <v>61.978999999999999</v>
      </c>
      <c r="AP675" s="23">
        <v>94.195999999999998</v>
      </c>
      <c r="AQ675" s="23">
        <v>18.998000000000001</v>
      </c>
      <c r="AR675" s="23">
        <v>35.450000000000003</v>
      </c>
      <c r="AS675" s="23">
        <v>29.88</v>
      </c>
      <c r="AT675" s="23">
        <v>74.691999999999993</v>
      </c>
      <c r="AU675" s="23">
        <v>81.39</v>
      </c>
      <c r="AX675" s="54">
        <f t="shared" si="1909"/>
        <v>0</v>
      </c>
      <c r="AY675" s="54">
        <f t="shared" si="1910"/>
        <v>0</v>
      </c>
      <c r="AZ675" s="54">
        <f t="shared" si="1911"/>
        <v>0</v>
      </c>
      <c r="BA675" s="54">
        <f t="shared" si="1912"/>
        <v>0</v>
      </c>
      <c r="BB675" s="54">
        <f t="shared" si="1913"/>
        <v>0</v>
      </c>
      <c r="BC675" s="54">
        <f t="shared" si="1914"/>
        <v>0</v>
      </c>
      <c r="BD675" s="54">
        <f t="shared" si="1915"/>
        <v>0</v>
      </c>
      <c r="BE675" s="54">
        <f t="shared" si="1916"/>
        <v>0</v>
      </c>
      <c r="BF675" s="54">
        <f t="shared" si="1917"/>
        <v>0</v>
      </c>
      <c r="BG675" s="54">
        <f t="shared" si="1918"/>
        <v>0</v>
      </c>
      <c r="BH675" s="54">
        <f t="shared" si="1919"/>
        <v>0</v>
      </c>
      <c r="BI675" s="54">
        <f t="shared" si="1920"/>
        <v>0</v>
      </c>
      <c r="BJ675" s="54">
        <f t="shared" si="1921"/>
        <v>0</v>
      </c>
      <c r="BK675" s="54">
        <f t="shared" si="1922"/>
        <v>0</v>
      </c>
      <c r="BL675" s="54">
        <f t="shared" si="1923"/>
        <v>0</v>
      </c>
      <c r="BM675" s="42"/>
      <c r="BO675" s="54">
        <f>'Norm-coeff'!$C$2+$AX675*'Norm-coeff'!$D$2+$AY675*'Norm-coeff'!$E$2+$AZ675*'Norm-coeff'!$F$2+$BA675*'Norm-coeff'!$G$2+$BB675*'Norm-coeff'!$H$2+$BC675*'Norm-coeff'!$I$2+$BD675*'Norm-coeff'!$J$2+$BE675*'Norm-coeff'!$K$2+$BF675*'Norm-coeff'!$L$2+$BG675*'Norm-coeff'!$M$2+$BH675*'Norm-coeff'!$N$2+$BI675*'Norm-coeff'!$O$2</f>
        <v>5.4045421474420303</v>
      </c>
      <c r="BP675" s="54">
        <f>'Norm-coeff'!$C$3+$AX675*'Norm-coeff'!$D$3+$AY675*'Norm-coeff'!$E$3+$AZ675*'Norm-coeff'!$F$3+$BA675*'Norm-coeff'!$G$3+$BB675*'Norm-coeff'!$H$3+$BC675*'Norm-coeff'!$I$3+$BD675*'Norm-coeff'!$J$3+$BE675*'Norm-coeff'!$K$3+$BF675*'Norm-coeff'!$L$3+$BG675*'Norm-coeff'!$M$3+$BH675*'Norm-coeff'!$N$3+$BI675*'Norm-coeff'!$O$3</f>
        <v>3.15319116612705</v>
      </c>
      <c r="BQ675" s="54">
        <f>'Norm-coeff'!$C$4+$AX675*'Norm-coeff'!$D$4+$AY675*'Norm-coeff'!$E$4+$AZ675*'Norm-coeff'!$F$4+$BA675*'Norm-coeff'!$G$4+$BB675*'Norm-coeff'!$H$4+$BC675*'Norm-coeff'!$I$4+$BD675*'Norm-coeff'!$J$4+$BE675*'Norm-coeff'!$K$4+$BF675*'Norm-coeff'!$L$4+$BG675*'Norm-coeff'!$M$4+$BH675*'Norm-coeff'!$N$4+$BI675*'Norm-coeff'!$O$4</f>
        <v>1.42115649462768</v>
      </c>
      <c r="BR675" s="54">
        <f>'Norm-coeff'!$C$5+$AX675*'Norm-coeff'!$D$5+$AY675*'Norm-coeff'!$E$5+$AZ675*'Norm-coeff'!$F$5+$BA675*'Norm-coeff'!$G$5+$BB675*'Norm-coeff'!$H$5+$BC675*'Norm-coeff'!$I$5+$BD675*'Norm-coeff'!$J$5+$BE675*'Norm-coeff'!$K$5+$BF675*'Norm-coeff'!$L$5+$BG675*'Norm-coeff'!$M$5+$BH675*'Norm-coeff'!$N$5+$BI675*'Norm-coeff'!$O$5</f>
        <v>1.0553329241296201</v>
      </c>
      <c r="BS675" s="54">
        <f>'Norm-coeff'!$C$6+$AX675*'Norm-coeff'!$D$6+$AY675*'Norm-coeff'!$E$6+$AZ675*'Norm-coeff'!$F$6+$BA675*'Norm-coeff'!$G$6+$BB675*'Norm-coeff'!$H$6+$BC675*'Norm-coeff'!$I$6+$BD675*'Norm-coeff'!$J$6+$BE675*'Norm-coeff'!$K$6+$BF675*'Norm-coeff'!$L$6+$BG675*'Norm-coeff'!$M$6+$BH675*'Norm-coeff'!$N$6+$BI675*'Norm-coeff'!$O$6</f>
        <v>-1.48700885495103E-2</v>
      </c>
      <c r="BT675" s="54">
        <f>'Norm-coeff'!$C$7+$AX675*'Norm-coeff'!$D$7+$AY675*'Norm-coeff'!$E$7+$AZ675*'Norm-coeff'!$F$7+$BA675*'Norm-coeff'!$G$7+$BB675*'Norm-coeff'!$H$7+$BC675*'Norm-coeff'!$I$7+$BD675*'Norm-coeff'!$J$7+$BE675*'Norm-coeff'!$K$7+$BF675*'Norm-coeff'!$L$7+$BG675*'Norm-coeff'!$M$7+$BH675*'Norm-coeff'!$N$7+$BI675*'Norm-coeff'!$O$7</f>
        <v>2.0907583608832998</v>
      </c>
      <c r="BU675" s="54">
        <f>'Norm-coeff'!$C$8+$AX675*'Norm-coeff'!$D$8+$AY675*'Norm-coeff'!$E$8+$AZ675*'Norm-coeff'!$F$8+$BA675*'Norm-coeff'!$G$8+$BB675*'Norm-coeff'!$H$8+$BC675*'Norm-coeff'!$I$8+$BD675*'Norm-coeff'!$J$8+$BE675*'Norm-coeff'!$K$8+$BF675*'Norm-coeff'!$L$8+$BG675*'Norm-coeff'!$M$8+$BH675*'Norm-coeff'!$N$8+$BI675*'Norm-coeff'!$O$8</f>
        <v>0.65894159836244504</v>
      </c>
      <c r="BV675" s="54">
        <f>'Norm-coeff'!$C$9+$AX675*'Norm-coeff'!$D$9+$AY675*'Norm-coeff'!$E$9+$AZ675*'Norm-coeff'!$F$9+$BA675*'Norm-coeff'!$G$9+$BB675*'Norm-coeff'!$H$9+$BC675*'Norm-coeff'!$I$9+$BD675*'Norm-coeff'!$J$9+$BE675*'Norm-coeff'!$K$9+$BF675*'Norm-coeff'!$L$9+$BG675*'Norm-coeff'!$M$9+$BH675*'Norm-coeff'!$N$9+$BI675*'Norm-coeff'!$O$9</f>
        <v>1.48961085014701</v>
      </c>
      <c r="BW675" s="54">
        <f>'Norm-coeff'!$C$10+$AX675*'Norm-coeff'!$D$10+$AY675*'Norm-coeff'!$E$10+$AZ675*'Norm-coeff'!$F$10+$BA675*'Norm-coeff'!$G$10+$BB675*'Norm-coeff'!$H$10+$BC675*'Norm-coeff'!$I$10+$BD675*'Norm-coeff'!$J$10+$BE675*'Norm-coeff'!$K$10+$BF675*'Norm-coeff'!$L$10+$BG675*'Norm-coeff'!$M$10+$BH675*'Norm-coeff'!$N$10+$BI675*'Norm-coeff'!$O$10</f>
        <v>1.42058735749591</v>
      </c>
      <c r="BX675" s="54">
        <f>'Norm-coeff'!$C$11+$AX675*'Norm-coeff'!$D$11+$AY675*'Norm-coeff'!$E$11+$AZ675*'Norm-coeff'!$F$11+$BA675*'Norm-coeff'!$G$11+$BB675*'Norm-coeff'!$H$11+$BC675*'Norm-coeff'!$I$11+$BD675*'Norm-coeff'!$J$11+$BE675*'Norm-coeff'!$K$11+$BF675*'Norm-coeff'!$L$11+$BG675*'Norm-coeff'!$M$11+$BH675*'Norm-coeff'!$N$11+$BI675*'Norm-coeff'!$O$11</f>
        <v>0.221233014421479</v>
      </c>
      <c r="BY675" s="54">
        <f>'Norm-coeff'!$C$12+$AX675*'Norm-coeff'!$D$12+$AY675*'Norm-coeff'!$E$12+$AZ675*'Norm-coeff'!$F$12+$BA675*'Norm-coeff'!$G$12+$BB675*'Norm-coeff'!$H$12+$BC675*'Norm-coeff'!$I$12+$BD675*'Norm-coeff'!$J$12+$BE675*'Norm-coeff'!$K$12+$BF675*'Norm-coeff'!$L$12+$BG675*'Norm-coeff'!$M$12+$BH675*'Norm-coeff'!$N$12+$BI675*'Norm-coeff'!$O$12</f>
        <v>0.283527502056037</v>
      </c>
      <c r="BZ675" s="54">
        <f>'Norm-coeff'!$C$13+$AX675*'Norm-coeff'!$D$13+$AY675*'Norm-coeff'!$E$13+$AZ675*'Norm-coeff'!$F$13+$BA675*'Norm-coeff'!$G$13+$BB675*'Norm-coeff'!$H$13+$BC675*'Norm-coeff'!$I$13+$BD675*'Norm-coeff'!$J$13+$BE675*'Norm-coeff'!$K$13+$BF675*'Norm-coeff'!$L$13+$BG675*'Norm-coeff'!$M$13+$BH675*'Norm-coeff'!$N$13+$BI675*'Norm-coeff'!$O$13</f>
        <v>-4.1864930554451202E-2</v>
      </c>
      <c r="CA675" s="54">
        <f>'Norm-coeff'!$C$14+$AX675*'Norm-coeff'!$D$14+$AY675*'Norm-coeff'!$E$14+$AZ675*'Norm-coeff'!$F$14+$BA675*'Norm-coeff'!$G$14+$BB675*'Norm-coeff'!$H$14+$BC675*'Norm-coeff'!$I$14+$BD675*'Norm-coeff'!$J$14+$BE675*'Norm-coeff'!$K$14+$BF675*'Norm-coeff'!$L$14+$BG675*'Norm-coeff'!$M$14+$BH675*'Norm-coeff'!$N$14+$BI675*'Norm-coeff'!$O$14</f>
        <v>4.2526983164477103</v>
      </c>
      <c r="CC675" s="54">
        <f t="shared" si="2048"/>
        <v>0</v>
      </c>
      <c r="CG675" s="54">
        <f t="shared" si="1924"/>
        <v>0</v>
      </c>
      <c r="CH675" s="54">
        <f t="shared" si="1902"/>
        <v>0</v>
      </c>
      <c r="CI675" s="54">
        <f t="shared" si="1925"/>
        <v>0</v>
      </c>
      <c r="CJ675" s="56">
        <f t="shared" si="1926"/>
        <v>0</v>
      </c>
      <c r="CK675" s="54">
        <f t="shared" si="1927"/>
        <v>0</v>
      </c>
      <c r="CL675" s="54">
        <f t="shared" si="1928"/>
        <v>0</v>
      </c>
      <c r="CM675" s="54">
        <f t="shared" si="1929"/>
        <v>0</v>
      </c>
      <c r="CN675" s="54">
        <f t="shared" si="1930"/>
        <v>0</v>
      </c>
      <c r="CO675" s="54">
        <f t="shared" si="1931"/>
        <v>0</v>
      </c>
      <c r="CP675" s="54">
        <f t="shared" si="1932"/>
        <v>0</v>
      </c>
      <c r="CQ675" s="54">
        <f t="shared" si="1933"/>
        <v>0</v>
      </c>
      <c r="CR675" s="54">
        <f t="shared" si="1934"/>
        <v>0</v>
      </c>
      <c r="CS675" s="54">
        <f t="shared" si="1935"/>
        <v>0</v>
      </c>
      <c r="CU675" s="54">
        <f t="shared" si="1936"/>
        <v>0</v>
      </c>
      <c r="CV675" s="54">
        <f t="shared" si="1937"/>
        <v>0</v>
      </c>
      <c r="CW675" s="54">
        <f t="shared" si="1938"/>
        <v>0</v>
      </c>
      <c r="CX675" s="54">
        <f t="shared" si="1939"/>
        <v>0</v>
      </c>
      <c r="CZ675" s="54">
        <f t="shared" si="1940"/>
        <v>0</v>
      </c>
      <c r="DA675" s="54">
        <f t="shared" si="1941"/>
        <v>0</v>
      </c>
      <c r="DB675" s="54">
        <f t="shared" si="1942"/>
        <v>0</v>
      </c>
      <c r="DC675" s="54">
        <f t="shared" si="1943"/>
        <v>0</v>
      </c>
      <c r="DD675" s="54">
        <f t="shared" si="1944"/>
        <v>0</v>
      </c>
      <c r="DE675" s="54">
        <f t="shared" si="1945"/>
        <v>0</v>
      </c>
      <c r="DF675" s="54">
        <f t="shared" si="1946"/>
        <v>0</v>
      </c>
      <c r="DG675" s="54">
        <f t="shared" si="1947"/>
        <v>2</v>
      </c>
      <c r="DH675" s="71">
        <f t="shared" si="1948"/>
        <v>0</v>
      </c>
      <c r="DI675" s="71">
        <f t="shared" si="1949"/>
        <v>0</v>
      </c>
      <c r="DJ675" s="54">
        <f t="shared" si="1950"/>
        <v>0</v>
      </c>
      <c r="DK675" s="54">
        <f t="shared" si="1951"/>
        <v>2</v>
      </c>
      <c r="DL675" s="4">
        <f t="shared" si="1876"/>
        <v>0</v>
      </c>
      <c r="DM675" s="3">
        <f t="shared" si="1952"/>
        <v>0</v>
      </c>
      <c r="DN675" s="3">
        <f t="shared" si="1953"/>
        <v>0</v>
      </c>
      <c r="DO675" s="4" t="e">
        <f t="shared" si="1954"/>
        <v>#DIV/0!</v>
      </c>
      <c r="DP675" s="57"/>
      <c r="DQ675" s="57"/>
      <c r="DR675" s="56">
        <f t="shared" si="1877"/>
        <v>2</v>
      </c>
      <c r="DS675" s="56">
        <f t="shared" si="1878"/>
        <v>0</v>
      </c>
      <c r="DT675" s="38">
        <f t="shared" si="1879"/>
        <v>0</v>
      </c>
      <c r="DU675" s="38">
        <f t="shared" si="1955"/>
        <v>2</v>
      </c>
      <c r="DV675" s="38">
        <f t="shared" si="1880"/>
        <v>0</v>
      </c>
      <c r="DW675" s="39">
        <f t="shared" si="1881"/>
        <v>0</v>
      </c>
      <c r="DX675" s="39">
        <f t="shared" si="1882"/>
        <v>0</v>
      </c>
      <c r="DY675" s="39">
        <f t="shared" si="1883"/>
        <v>0</v>
      </c>
      <c r="DZ675" s="39">
        <f t="shared" si="1884"/>
        <v>0</v>
      </c>
      <c r="EA675" s="39">
        <f t="shared" si="1885"/>
        <v>0</v>
      </c>
      <c r="EB675" s="37" t="e">
        <f t="shared" si="1956"/>
        <v>#DIV/0!</v>
      </c>
      <c r="EC675" s="37" t="e">
        <f t="shared" si="1957"/>
        <v>#DIV/0!</v>
      </c>
      <c r="ED675" s="37" t="e">
        <f t="shared" si="1958"/>
        <v>#DIV/0!</v>
      </c>
      <c r="EE675" s="37" t="e">
        <f t="shared" si="1959"/>
        <v>#DIV/0!</v>
      </c>
      <c r="EF675" s="39" t="e">
        <f t="shared" si="1960"/>
        <v>#DIV/0!</v>
      </c>
      <c r="EG675" s="37" t="e">
        <f t="shared" si="1961"/>
        <v>#DIV/0!</v>
      </c>
      <c r="EH675" s="37" t="e">
        <f t="shared" si="1962"/>
        <v>#DIV/0!</v>
      </c>
      <c r="EI675" s="11" t="b">
        <f t="shared" si="1963"/>
        <v>1</v>
      </c>
      <c r="EJ675" s="11" t="b">
        <f t="shared" si="1964"/>
        <v>0</v>
      </c>
      <c r="EK675" s="39" t="e">
        <f t="shared" si="1965"/>
        <v>#DIV/0!</v>
      </c>
      <c r="EL675" s="39" t="e">
        <f t="shared" si="1966"/>
        <v>#DIV/0!</v>
      </c>
      <c r="EM675" s="39" t="e">
        <f t="shared" si="1967"/>
        <v>#DIV/0!</v>
      </c>
      <c r="EN675" s="39" t="e">
        <f t="shared" si="1968"/>
        <v>#DIV/0!</v>
      </c>
      <c r="EO675" s="39" t="e">
        <f t="shared" si="1969"/>
        <v>#DIV/0!</v>
      </c>
      <c r="EP675" s="39" t="e">
        <f t="shared" si="1970"/>
        <v>#DIV/0!</v>
      </c>
      <c r="EQ675" s="39" t="e">
        <f t="shared" si="1971"/>
        <v>#DIV/0!</v>
      </c>
      <c r="ER675" s="39" t="e">
        <f t="shared" si="1972"/>
        <v>#DIV/0!</v>
      </c>
      <c r="ES675" s="58" t="str">
        <f t="shared" si="1973"/>
        <v>(OH,F,Cl)-dominate amphibole</v>
      </c>
      <c r="ET675" s="58" t="e">
        <f t="shared" si="1974"/>
        <v>#N/A</v>
      </c>
      <c r="EU675" s="56">
        <f t="shared" si="1886"/>
        <v>0</v>
      </c>
      <c r="EV675" s="56">
        <f t="shared" si="1887"/>
        <v>0</v>
      </c>
      <c r="EW675" s="56">
        <f t="shared" si="1888"/>
        <v>0</v>
      </c>
      <c r="EX675" s="56">
        <f t="shared" si="1889"/>
        <v>0</v>
      </c>
      <c r="EY675" s="56">
        <f t="shared" si="1890"/>
        <v>0</v>
      </c>
      <c r="EZ675" s="56">
        <f t="shared" si="1891"/>
        <v>0</v>
      </c>
      <c r="FA675" s="39">
        <f t="shared" si="1892"/>
        <v>0</v>
      </c>
      <c r="FB675" s="39">
        <f t="shared" si="1893"/>
        <v>0</v>
      </c>
      <c r="FC675" s="54">
        <f t="shared" si="1894"/>
        <v>0</v>
      </c>
      <c r="FD675" s="54">
        <f t="shared" si="1895"/>
        <v>0</v>
      </c>
      <c r="FE675" s="39">
        <f t="shared" si="1896"/>
        <v>0</v>
      </c>
      <c r="FF675" s="54">
        <f t="shared" si="1897"/>
        <v>0</v>
      </c>
      <c r="FG675" s="39">
        <f t="shared" si="1898"/>
        <v>0</v>
      </c>
      <c r="FH675" s="39">
        <f t="shared" si="1975"/>
        <v>0</v>
      </c>
      <c r="FI675" s="39">
        <f t="shared" si="1976"/>
        <v>0</v>
      </c>
      <c r="FJ675" s="39">
        <f t="shared" si="1977"/>
        <v>0</v>
      </c>
      <c r="FK675" s="39" t="e">
        <f t="shared" si="1978"/>
        <v>#DIV/0!</v>
      </c>
      <c r="FL675" s="39" t="e">
        <f t="shared" si="1979"/>
        <v>#DIV/0!</v>
      </c>
      <c r="FM675" s="39" t="e">
        <f t="shared" si="1980"/>
        <v>#DIV/0!</v>
      </c>
      <c r="FN675" s="39">
        <f t="shared" si="1981"/>
        <v>1</v>
      </c>
      <c r="FO675" s="39">
        <f t="shared" si="1899"/>
        <v>0</v>
      </c>
      <c r="FP675" s="39">
        <f t="shared" si="1900"/>
        <v>0</v>
      </c>
      <c r="FQ675" s="39">
        <f t="shared" si="1901"/>
        <v>0</v>
      </c>
      <c r="FR675" s="39">
        <f t="shared" si="1982"/>
        <v>0</v>
      </c>
      <c r="FS675" s="39">
        <f t="shared" si="1983"/>
        <v>0</v>
      </c>
      <c r="FU675" s="39" t="e">
        <f t="shared" si="1984"/>
        <v>#DIV/0!</v>
      </c>
      <c r="FV675" s="39" t="e">
        <f t="shared" si="1985"/>
        <v>#DIV/0!</v>
      </c>
      <c r="FW675" s="39" t="e">
        <f t="shared" si="1986"/>
        <v>#DIV/0!</v>
      </c>
      <c r="FY675" s="39" t="e">
        <f t="shared" si="1987"/>
        <v>#DIV/0!</v>
      </c>
      <c r="FZ675" s="39" t="e">
        <f t="shared" si="1988"/>
        <v>#DIV/0!</v>
      </c>
      <c r="GA675" s="39" t="e">
        <f t="shared" si="1989"/>
        <v>#DIV/0!</v>
      </c>
      <c r="GB675" s="39" t="e">
        <f t="shared" si="1990"/>
        <v>#DIV/0!</v>
      </c>
      <c r="GC675" s="39" t="e">
        <f t="shared" si="1991"/>
        <v>#DIV/0!</v>
      </c>
      <c r="GD675" s="39" t="e">
        <f t="shared" si="1992"/>
        <v>#DIV/0!</v>
      </c>
      <c r="GE675" s="39" t="e">
        <f t="shared" si="1993"/>
        <v>#DIV/0!</v>
      </c>
      <c r="GF675" s="39" t="e">
        <f t="shared" si="1994"/>
        <v>#DIV/0!</v>
      </c>
      <c r="GG675" s="39" t="e">
        <f t="shared" si="1995"/>
        <v>#DIV/0!</v>
      </c>
      <c r="GH675" s="39" t="e">
        <f t="shared" si="1996"/>
        <v>#DIV/0!</v>
      </c>
      <c r="GI675" s="39"/>
      <c r="GJ675" s="39" t="e">
        <f t="shared" si="1997"/>
        <v>#DIV/0!</v>
      </c>
      <c r="GK675" s="39" t="e">
        <f t="shared" si="1998"/>
        <v>#DIV/0!</v>
      </c>
      <c r="GL675" s="39" t="e">
        <f t="shared" si="1999"/>
        <v>#DIV/0!</v>
      </c>
      <c r="GM675" s="39" t="e">
        <f t="shared" si="2000"/>
        <v>#DIV/0!</v>
      </c>
      <c r="GN675" s="39" t="e">
        <f t="shared" si="2001"/>
        <v>#DIV/0!</v>
      </c>
      <c r="GO675" s="57"/>
      <c r="GP675" s="57" t="e">
        <f t="shared" si="2002"/>
        <v>#DIV/0!</v>
      </c>
      <c r="GQ675" s="59" t="e">
        <f t="shared" si="2003"/>
        <v>#DIV/0!</v>
      </c>
      <c r="GR675" s="41" t="e">
        <f t="shared" si="2004"/>
        <v>#DIV/0!</v>
      </c>
      <c r="GS675" s="57" t="e">
        <f t="shared" si="2005"/>
        <v>#DIV/0!</v>
      </c>
      <c r="GT675" s="57" t="e">
        <f t="shared" si="2006"/>
        <v>#DIV/0!</v>
      </c>
      <c r="GU675" s="57" t="e">
        <f t="shared" si="2007"/>
        <v>#DIV/0!</v>
      </c>
      <c r="GV675" s="57"/>
      <c r="GW675" s="42" t="e">
        <f t="shared" si="2008"/>
        <v>#DIV/0!</v>
      </c>
      <c r="GX675" s="42" t="e">
        <f t="shared" si="2009"/>
        <v>#DIV/0!</v>
      </c>
      <c r="GY675" s="42" t="e">
        <f t="shared" si="2010"/>
        <v>#DIV/0!</v>
      </c>
      <c r="GZ675" s="57"/>
      <c r="HA675" s="2" t="e">
        <f t="shared" si="2011"/>
        <v>#DIV/0!</v>
      </c>
      <c r="HB675" s="2" t="e">
        <f t="shared" si="2012"/>
        <v>#DIV/0!</v>
      </c>
      <c r="HC675" s="2" t="e">
        <f t="shared" si="2013"/>
        <v>#DIV/0!</v>
      </c>
      <c r="HD675" s="2" t="e">
        <f t="shared" si="2014"/>
        <v>#DIV/0!</v>
      </c>
      <c r="HE675" s="2" t="e">
        <f t="shared" si="2015"/>
        <v>#DIV/0!</v>
      </c>
      <c r="HF675" s="2" t="e">
        <f t="shared" si="2016"/>
        <v>#DIV/0!</v>
      </c>
      <c r="HG675" s="2" t="e">
        <f t="shared" si="2017"/>
        <v>#DIV/0!</v>
      </c>
      <c r="HH675" s="2" t="e">
        <f t="shared" si="2018"/>
        <v>#DIV/0!</v>
      </c>
      <c r="HI675" s="2" t="e">
        <f t="shared" si="2019"/>
        <v>#DIV/0!</v>
      </c>
      <c r="HJ675" s="11" t="e">
        <f t="shared" si="2020"/>
        <v>#DIV/0!</v>
      </c>
      <c r="HK675" s="60" t="e">
        <f t="shared" si="2021"/>
        <v>#DIV/0!</v>
      </c>
      <c r="HL675" s="57"/>
      <c r="HM675" s="57" t="e">
        <f t="shared" si="2022"/>
        <v>#DIV/0!</v>
      </c>
      <c r="HN675" s="57" t="e">
        <f t="shared" si="2023"/>
        <v>#DIV/0!</v>
      </c>
      <c r="HO675" s="57" t="e">
        <f t="shared" si="2024"/>
        <v>#DIV/0!</v>
      </c>
      <c r="HP675" s="57" t="e">
        <f t="shared" si="2025"/>
        <v>#DIV/0!</v>
      </c>
      <c r="HQ675" s="57" t="e">
        <f t="shared" si="2026"/>
        <v>#DIV/0!</v>
      </c>
      <c r="HR675" s="57"/>
      <c r="HS675" s="57" t="e">
        <f t="shared" si="2027"/>
        <v>#DIV/0!</v>
      </c>
      <c r="HT675" s="57" t="e">
        <f t="shared" si="2028"/>
        <v>#DIV/0!</v>
      </c>
      <c r="HU675" s="57" t="e">
        <f t="shared" si="2029"/>
        <v>#DIV/0!</v>
      </c>
      <c r="HV675" s="57" t="e">
        <f t="shared" si="2030"/>
        <v>#DIV/0!</v>
      </c>
      <c r="HW675" s="57" t="e">
        <f t="shared" si="2031"/>
        <v>#DIV/0!</v>
      </c>
      <c r="HX675" s="57"/>
      <c r="HY675" s="57" t="e">
        <f t="shared" si="2032"/>
        <v>#DIV/0!</v>
      </c>
      <c r="HZ675" s="57" t="e">
        <f t="shared" si="2033"/>
        <v>#DIV/0!</v>
      </c>
      <c r="IA675" s="57"/>
      <c r="IB675" s="61">
        <f t="shared" si="2034"/>
        <v>0</v>
      </c>
      <c r="IC675" s="57" t="str">
        <f t="shared" si="2035"/>
        <v/>
      </c>
      <c r="ID675" s="42"/>
      <c r="IE675" s="2" t="str">
        <f t="shared" si="2036"/>
        <v/>
      </c>
      <c r="IF675" s="60" t="e">
        <f t="shared" si="2037"/>
        <v>#DIV/0!</v>
      </c>
      <c r="IG675" s="60" t="str">
        <f t="shared" si="2038"/>
        <v/>
      </c>
      <c r="IH675" s="60" t="str">
        <f t="shared" si="2039"/>
        <v>zinco-</v>
      </c>
      <c r="II675" s="60" t="str">
        <f t="shared" si="2040"/>
        <v>mangano-</v>
      </c>
      <c r="IJ675" s="60" t="e">
        <f t="shared" si="2041"/>
        <v>#DIV/0!</v>
      </c>
      <c r="IK675" s="60" t="e">
        <f t="shared" si="2042"/>
        <v>#DIV/0!</v>
      </c>
      <c r="IL675" s="60" t="e">
        <f t="shared" si="2043"/>
        <v>#DIV/0!</v>
      </c>
      <c r="IM675" s="60" t="e">
        <f t="shared" si="2044"/>
        <v>#DIV/0!</v>
      </c>
      <c r="IN675" s="60" t="str">
        <f t="shared" si="2045"/>
        <v/>
      </c>
      <c r="IO675" s="60" t="str">
        <f t="shared" si="2046"/>
        <v/>
      </c>
      <c r="IP675" s="57"/>
      <c r="IQ675" s="57" t="str">
        <f t="shared" si="2047"/>
        <v>ERROR!!</v>
      </c>
    </row>
    <row r="676" spans="24:251">
      <c r="X676" s="29">
        <f t="shared" si="1903"/>
        <v>0</v>
      </c>
      <c r="Y676" s="29">
        <f t="shared" si="1904"/>
        <v>0</v>
      </c>
      <c r="Z676" s="29" t="e">
        <f t="shared" si="1905"/>
        <v>#DIV/0!</v>
      </c>
      <c r="AA676" s="29" t="e">
        <f t="shared" si="1906"/>
        <v>#DIV/0!</v>
      </c>
      <c r="AB676" s="29" t="e">
        <f t="shared" si="1907"/>
        <v>#DIV/0!</v>
      </c>
      <c r="AC676" s="29" t="e">
        <f t="shared" si="1908"/>
        <v>#DIV/0!</v>
      </c>
      <c r="AF676" s="23">
        <v>60.084299999999999</v>
      </c>
      <c r="AG676" s="23">
        <v>79.878799999999998</v>
      </c>
      <c r="AH676" s="23">
        <v>101.96120000000001</v>
      </c>
      <c r="AI676" s="23">
        <v>151.99039999999999</v>
      </c>
      <c r="AJ676" s="23">
        <v>159.69</v>
      </c>
      <c r="AK676" s="23">
        <v>71.846400000000003</v>
      </c>
      <c r="AL676" s="23">
        <v>70.9375</v>
      </c>
      <c r="AM676" s="23">
        <v>40.304400000000001</v>
      </c>
      <c r="AN676" s="23">
        <v>56.077399999999997</v>
      </c>
      <c r="AO676" s="23">
        <v>61.978999999999999</v>
      </c>
      <c r="AP676" s="23">
        <v>94.195999999999998</v>
      </c>
      <c r="AQ676" s="23">
        <v>18.998000000000001</v>
      </c>
      <c r="AR676" s="23">
        <v>35.450000000000003</v>
      </c>
      <c r="AS676" s="23">
        <v>29.88</v>
      </c>
      <c r="AT676" s="23">
        <v>74.691999999999993</v>
      </c>
      <c r="AU676" s="23">
        <v>81.39</v>
      </c>
      <c r="AX676" s="54">
        <f t="shared" si="1909"/>
        <v>0</v>
      </c>
      <c r="AY676" s="54">
        <f t="shared" si="1910"/>
        <v>0</v>
      </c>
      <c r="AZ676" s="54">
        <f t="shared" si="1911"/>
        <v>0</v>
      </c>
      <c r="BA676" s="54">
        <f t="shared" si="1912"/>
        <v>0</v>
      </c>
      <c r="BB676" s="54">
        <f t="shared" si="1913"/>
        <v>0</v>
      </c>
      <c r="BC676" s="54">
        <f t="shared" si="1914"/>
        <v>0</v>
      </c>
      <c r="BD676" s="54">
        <f t="shared" si="1915"/>
        <v>0</v>
      </c>
      <c r="BE676" s="54">
        <f t="shared" si="1916"/>
        <v>0</v>
      </c>
      <c r="BF676" s="54">
        <f t="shared" si="1917"/>
        <v>0</v>
      </c>
      <c r="BG676" s="54">
        <f t="shared" si="1918"/>
        <v>0</v>
      </c>
      <c r="BH676" s="54">
        <f t="shared" si="1919"/>
        <v>0</v>
      </c>
      <c r="BI676" s="54">
        <f t="shared" si="1920"/>
        <v>0</v>
      </c>
      <c r="BJ676" s="54">
        <f t="shared" si="1921"/>
        <v>0</v>
      </c>
      <c r="BK676" s="54">
        <f t="shared" si="1922"/>
        <v>0</v>
      </c>
      <c r="BL676" s="54">
        <f t="shared" si="1923"/>
        <v>0</v>
      </c>
      <c r="BM676" s="42"/>
      <c r="BO676" s="54">
        <f>'Norm-coeff'!$C$2+$AX676*'Norm-coeff'!$D$2+$AY676*'Norm-coeff'!$E$2+$AZ676*'Norm-coeff'!$F$2+$BA676*'Norm-coeff'!$G$2+$BB676*'Norm-coeff'!$H$2+$BC676*'Norm-coeff'!$I$2+$BD676*'Norm-coeff'!$J$2+$BE676*'Norm-coeff'!$K$2+$BF676*'Norm-coeff'!$L$2+$BG676*'Norm-coeff'!$M$2+$BH676*'Norm-coeff'!$N$2+$BI676*'Norm-coeff'!$O$2</f>
        <v>5.4045421474420303</v>
      </c>
      <c r="BP676" s="54">
        <f>'Norm-coeff'!$C$3+$AX676*'Norm-coeff'!$D$3+$AY676*'Norm-coeff'!$E$3+$AZ676*'Norm-coeff'!$F$3+$BA676*'Norm-coeff'!$G$3+$BB676*'Norm-coeff'!$H$3+$BC676*'Norm-coeff'!$I$3+$BD676*'Norm-coeff'!$J$3+$BE676*'Norm-coeff'!$K$3+$BF676*'Norm-coeff'!$L$3+$BG676*'Norm-coeff'!$M$3+$BH676*'Norm-coeff'!$N$3+$BI676*'Norm-coeff'!$O$3</f>
        <v>3.15319116612705</v>
      </c>
      <c r="BQ676" s="54">
        <f>'Norm-coeff'!$C$4+$AX676*'Norm-coeff'!$D$4+$AY676*'Norm-coeff'!$E$4+$AZ676*'Norm-coeff'!$F$4+$BA676*'Norm-coeff'!$G$4+$BB676*'Norm-coeff'!$H$4+$BC676*'Norm-coeff'!$I$4+$BD676*'Norm-coeff'!$J$4+$BE676*'Norm-coeff'!$K$4+$BF676*'Norm-coeff'!$L$4+$BG676*'Norm-coeff'!$M$4+$BH676*'Norm-coeff'!$N$4+$BI676*'Norm-coeff'!$O$4</f>
        <v>1.42115649462768</v>
      </c>
      <c r="BR676" s="54">
        <f>'Norm-coeff'!$C$5+$AX676*'Norm-coeff'!$D$5+$AY676*'Norm-coeff'!$E$5+$AZ676*'Norm-coeff'!$F$5+$BA676*'Norm-coeff'!$G$5+$BB676*'Norm-coeff'!$H$5+$BC676*'Norm-coeff'!$I$5+$BD676*'Norm-coeff'!$J$5+$BE676*'Norm-coeff'!$K$5+$BF676*'Norm-coeff'!$L$5+$BG676*'Norm-coeff'!$M$5+$BH676*'Norm-coeff'!$N$5+$BI676*'Norm-coeff'!$O$5</f>
        <v>1.0553329241296201</v>
      </c>
      <c r="BS676" s="54">
        <f>'Norm-coeff'!$C$6+$AX676*'Norm-coeff'!$D$6+$AY676*'Norm-coeff'!$E$6+$AZ676*'Norm-coeff'!$F$6+$BA676*'Norm-coeff'!$G$6+$BB676*'Norm-coeff'!$H$6+$BC676*'Norm-coeff'!$I$6+$BD676*'Norm-coeff'!$J$6+$BE676*'Norm-coeff'!$K$6+$BF676*'Norm-coeff'!$L$6+$BG676*'Norm-coeff'!$M$6+$BH676*'Norm-coeff'!$N$6+$BI676*'Norm-coeff'!$O$6</f>
        <v>-1.48700885495103E-2</v>
      </c>
      <c r="BT676" s="54">
        <f>'Norm-coeff'!$C$7+$AX676*'Norm-coeff'!$D$7+$AY676*'Norm-coeff'!$E$7+$AZ676*'Norm-coeff'!$F$7+$BA676*'Norm-coeff'!$G$7+$BB676*'Norm-coeff'!$H$7+$BC676*'Norm-coeff'!$I$7+$BD676*'Norm-coeff'!$J$7+$BE676*'Norm-coeff'!$K$7+$BF676*'Norm-coeff'!$L$7+$BG676*'Norm-coeff'!$M$7+$BH676*'Norm-coeff'!$N$7+$BI676*'Norm-coeff'!$O$7</f>
        <v>2.0907583608832998</v>
      </c>
      <c r="BU676" s="54">
        <f>'Norm-coeff'!$C$8+$AX676*'Norm-coeff'!$D$8+$AY676*'Norm-coeff'!$E$8+$AZ676*'Norm-coeff'!$F$8+$BA676*'Norm-coeff'!$G$8+$BB676*'Norm-coeff'!$H$8+$BC676*'Norm-coeff'!$I$8+$BD676*'Norm-coeff'!$J$8+$BE676*'Norm-coeff'!$K$8+$BF676*'Norm-coeff'!$L$8+$BG676*'Norm-coeff'!$M$8+$BH676*'Norm-coeff'!$N$8+$BI676*'Norm-coeff'!$O$8</f>
        <v>0.65894159836244504</v>
      </c>
      <c r="BV676" s="54">
        <f>'Norm-coeff'!$C$9+$AX676*'Norm-coeff'!$D$9+$AY676*'Norm-coeff'!$E$9+$AZ676*'Norm-coeff'!$F$9+$BA676*'Norm-coeff'!$G$9+$BB676*'Norm-coeff'!$H$9+$BC676*'Norm-coeff'!$I$9+$BD676*'Norm-coeff'!$J$9+$BE676*'Norm-coeff'!$K$9+$BF676*'Norm-coeff'!$L$9+$BG676*'Norm-coeff'!$M$9+$BH676*'Norm-coeff'!$N$9+$BI676*'Norm-coeff'!$O$9</f>
        <v>1.48961085014701</v>
      </c>
      <c r="BW676" s="54">
        <f>'Norm-coeff'!$C$10+$AX676*'Norm-coeff'!$D$10+$AY676*'Norm-coeff'!$E$10+$AZ676*'Norm-coeff'!$F$10+$BA676*'Norm-coeff'!$G$10+$BB676*'Norm-coeff'!$H$10+$BC676*'Norm-coeff'!$I$10+$BD676*'Norm-coeff'!$J$10+$BE676*'Norm-coeff'!$K$10+$BF676*'Norm-coeff'!$L$10+$BG676*'Norm-coeff'!$M$10+$BH676*'Norm-coeff'!$N$10+$BI676*'Norm-coeff'!$O$10</f>
        <v>1.42058735749591</v>
      </c>
      <c r="BX676" s="54">
        <f>'Norm-coeff'!$C$11+$AX676*'Norm-coeff'!$D$11+$AY676*'Norm-coeff'!$E$11+$AZ676*'Norm-coeff'!$F$11+$BA676*'Norm-coeff'!$G$11+$BB676*'Norm-coeff'!$H$11+$BC676*'Norm-coeff'!$I$11+$BD676*'Norm-coeff'!$J$11+$BE676*'Norm-coeff'!$K$11+$BF676*'Norm-coeff'!$L$11+$BG676*'Norm-coeff'!$M$11+$BH676*'Norm-coeff'!$N$11+$BI676*'Norm-coeff'!$O$11</f>
        <v>0.221233014421479</v>
      </c>
      <c r="BY676" s="54">
        <f>'Norm-coeff'!$C$12+$AX676*'Norm-coeff'!$D$12+$AY676*'Norm-coeff'!$E$12+$AZ676*'Norm-coeff'!$F$12+$BA676*'Norm-coeff'!$G$12+$BB676*'Norm-coeff'!$H$12+$BC676*'Norm-coeff'!$I$12+$BD676*'Norm-coeff'!$J$12+$BE676*'Norm-coeff'!$K$12+$BF676*'Norm-coeff'!$L$12+$BG676*'Norm-coeff'!$M$12+$BH676*'Norm-coeff'!$N$12+$BI676*'Norm-coeff'!$O$12</f>
        <v>0.283527502056037</v>
      </c>
      <c r="BZ676" s="54">
        <f>'Norm-coeff'!$C$13+$AX676*'Norm-coeff'!$D$13+$AY676*'Norm-coeff'!$E$13+$AZ676*'Norm-coeff'!$F$13+$BA676*'Norm-coeff'!$G$13+$BB676*'Norm-coeff'!$H$13+$BC676*'Norm-coeff'!$I$13+$BD676*'Norm-coeff'!$J$13+$BE676*'Norm-coeff'!$K$13+$BF676*'Norm-coeff'!$L$13+$BG676*'Norm-coeff'!$M$13+$BH676*'Norm-coeff'!$N$13+$BI676*'Norm-coeff'!$O$13</f>
        <v>-4.1864930554451202E-2</v>
      </c>
      <c r="CA676" s="54">
        <f>'Norm-coeff'!$C$14+$AX676*'Norm-coeff'!$D$14+$AY676*'Norm-coeff'!$E$14+$AZ676*'Norm-coeff'!$F$14+$BA676*'Norm-coeff'!$G$14+$BB676*'Norm-coeff'!$H$14+$BC676*'Norm-coeff'!$I$14+$BD676*'Norm-coeff'!$J$14+$BE676*'Norm-coeff'!$K$14+$BF676*'Norm-coeff'!$L$14+$BG676*'Norm-coeff'!$M$14+$BH676*'Norm-coeff'!$N$14+$BI676*'Norm-coeff'!$O$14</f>
        <v>4.2526983164477103</v>
      </c>
      <c r="CC676" s="54">
        <f t="shared" si="2048"/>
        <v>0</v>
      </c>
      <c r="CG676" s="54">
        <f t="shared" si="1924"/>
        <v>0</v>
      </c>
      <c r="CH676" s="54">
        <f t="shared" si="1902"/>
        <v>0</v>
      </c>
      <c r="CI676" s="54">
        <f t="shared" si="1925"/>
        <v>0</v>
      </c>
      <c r="CJ676" s="56">
        <f t="shared" si="1926"/>
        <v>0</v>
      </c>
      <c r="CK676" s="54">
        <f t="shared" si="1927"/>
        <v>0</v>
      </c>
      <c r="CL676" s="54">
        <f t="shared" si="1928"/>
        <v>0</v>
      </c>
      <c r="CM676" s="54">
        <f t="shared" si="1929"/>
        <v>0</v>
      </c>
      <c r="CN676" s="54">
        <f t="shared" si="1930"/>
        <v>0</v>
      </c>
      <c r="CO676" s="54">
        <f t="shared" si="1931"/>
        <v>0</v>
      </c>
      <c r="CP676" s="54">
        <f t="shared" si="1932"/>
        <v>0</v>
      </c>
      <c r="CQ676" s="54">
        <f t="shared" si="1933"/>
        <v>0</v>
      </c>
      <c r="CR676" s="54">
        <f t="shared" si="1934"/>
        <v>0</v>
      </c>
      <c r="CS676" s="54">
        <f t="shared" si="1935"/>
        <v>0</v>
      </c>
      <c r="CU676" s="54">
        <f t="shared" si="1936"/>
        <v>0</v>
      </c>
      <c r="CV676" s="54">
        <f t="shared" si="1937"/>
        <v>0</v>
      </c>
      <c r="CW676" s="54">
        <f t="shared" si="1938"/>
        <v>0</v>
      </c>
      <c r="CX676" s="54">
        <f t="shared" si="1939"/>
        <v>0</v>
      </c>
      <c r="CZ676" s="54">
        <f t="shared" si="1940"/>
        <v>0</v>
      </c>
      <c r="DA676" s="54">
        <f t="shared" si="1941"/>
        <v>0</v>
      </c>
      <c r="DB676" s="54">
        <f t="shared" si="1942"/>
        <v>0</v>
      </c>
      <c r="DC676" s="54">
        <f t="shared" si="1943"/>
        <v>0</v>
      </c>
      <c r="DD676" s="54">
        <f t="shared" si="1944"/>
        <v>0</v>
      </c>
      <c r="DE676" s="54">
        <f t="shared" si="1945"/>
        <v>0</v>
      </c>
      <c r="DF676" s="54">
        <f t="shared" si="1946"/>
        <v>0</v>
      </c>
      <c r="DG676" s="54">
        <f t="shared" si="1947"/>
        <v>2</v>
      </c>
      <c r="DH676" s="71">
        <f t="shared" si="1948"/>
        <v>0</v>
      </c>
      <c r="DI676" s="71">
        <f t="shared" si="1949"/>
        <v>0</v>
      </c>
      <c r="DJ676" s="54">
        <f t="shared" si="1950"/>
        <v>0</v>
      </c>
      <c r="DK676" s="54">
        <f t="shared" si="1951"/>
        <v>2</v>
      </c>
      <c r="DL676" s="4">
        <f t="shared" si="1876"/>
        <v>0</v>
      </c>
      <c r="DM676" s="3">
        <f t="shared" si="1952"/>
        <v>0</v>
      </c>
      <c r="DN676" s="3">
        <f t="shared" si="1953"/>
        <v>0</v>
      </c>
      <c r="DO676" s="4" t="e">
        <f t="shared" si="1954"/>
        <v>#DIV/0!</v>
      </c>
      <c r="DP676" s="57"/>
      <c r="DQ676" s="57"/>
      <c r="DR676" s="56">
        <f t="shared" si="1877"/>
        <v>2</v>
      </c>
      <c r="DS676" s="56">
        <f t="shared" si="1878"/>
        <v>0</v>
      </c>
      <c r="DT676" s="38">
        <f t="shared" si="1879"/>
        <v>0</v>
      </c>
      <c r="DU676" s="38">
        <f t="shared" si="1955"/>
        <v>2</v>
      </c>
      <c r="DV676" s="38">
        <f t="shared" si="1880"/>
        <v>0</v>
      </c>
      <c r="DW676" s="39">
        <f t="shared" si="1881"/>
        <v>0</v>
      </c>
      <c r="DX676" s="39">
        <f t="shared" si="1882"/>
        <v>0</v>
      </c>
      <c r="DY676" s="39">
        <f t="shared" si="1883"/>
        <v>0</v>
      </c>
      <c r="DZ676" s="39">
        <f t="shared" si="1884"/>
        <v>0</v>
      </c>
      <c r="EA676" s="39">
        <f t="shared" si="1885"/>
        <v>0</v>
      </c>
      <c r="EB676" s="37" t="e">
        <f t="shared" si="1956"/>
        <v>#DIV/0!</v>
      </c>
      <c r="EC676" s="37" t="e">
        <f t="shared" si="1957"/>
        <v>#DIV/0!</v>
      </c>
      <c r="ED676" s="37" t="e">
        <f t="shared" si="1958"/>
        <v>#DIV/0!</v>
      </c>
      <c r="EE676" s="37" t="e">
        <f t="shared" si="1959"/>
        <v>#DIV/0!</v>
      </c>
      <c r="EF676" s="39" t="e">
        <f t="shared" si="1960"/>
        <v>#DIV/0!</v>
      </c>
      <c r="EG676" s="37" t="e">
        <f t="shared" si="1961"/>
        <v>#DIV/0!</v>
      </c>
      <c r="EH676" s="37" t="e">
        <f t="shared" si="1962"/>
        <v>#DIV/0!</v>
      </c>
      <c r="EI676" s="11" t="b">
        <f t="shared" si="1963"/>
        <v>1</v>
      </c>
      <c r="EJ676" s="11" t="b">
        <f t="shared" si="1964"/>
        <v>0</v>
      </c>
      <c r="EK676" s="39" t="e">
        <f t="shared" si="1965"/>
        <v>#DIV/0!</v>
      </c>
      <c r="EL676" s="39" t="e">
        <f t="shared" si="1966"/>
        <v>#DIV/0!</v>
      </c>
      <c r="EM676" s="39" t="e">
        <f t="shared" si="1967"/>
        <v>#DIV/0!</v>
      </c>
      <c r="EN676" s="39" t="e">
        <f t="shared" si="1968"/>
        <v>#DIV/0!</v>
      </c>
      <c r="EO676" s="39" t="e">
        <f t="shared" si="1969"/>
        <v>#DIV/0!</v>
      </c>
      <c r="EP676" s="39" t="e">
        <f t="shared" si="1970"/>
        <v>#DIV/0!</v>
      </c>
      <c r="EQ676" s="39" t="e">
        <f t="shared" si="1971"/>
        <v>#DIV/0!</v>
      </c>
      <c r="ER676" s="39" t="e">
        <f t="shared" si="1972"/>
        <v>#DIV/0!</v>
      </c>
      <c r="ES676" s="58" t="str">
        <f t="shared" si="1973"/>
        <v>(OH,F,Cl)-dominate amphibole</v>
      </c>
      <c r="ET676" s="58" t="e">
        <f t="shared" si="1974"/>
        <v>#N/A</v>
      </c>
      <c r="EU676" s="56">
        <f t="shared" si="1886"/>
        <v>0</v>
      </c>
      <c r="EV676" s="56">
        <f t="shared" si="1887"/>
        <v>0</v>
      </c>
      <c r="EW676" s="56">
        <f t="shared" si="1888"/>
        <v>0</v>
      </c>
      <c r="EX676" s="56">
        <f t="shared" si="1889"/>
        <v>0</v>
      </c>
      <c r="EY676" s="56">
        <f t="shared" si="1890"/>
        <v>0</v>
      </c>
      <c r="EZ676" s="56">
        <f t="shared" si="1891"/>
        <v>0</v>
      </c>
      <c r="FA676" s="39">
        <f t="shared" si="1892"/>
        <v>0</v>
      </c>
      <c r="FB676" s="39">
        <f t="shared" si="1893"/>
        <v>0</v>
      </c>
      <c r="FC676" s="54">
        <f t="shared" si="1894"/>
        <v>0</v>
      </c>
      <c r="FD676" s="54">
        <f t="shared" si="1895"/>
        <v>0</v>
      </c>
      <c r="FE676" s="39">
        <f t="shared" si="1896"/>
        <v>0</v>
      </c>
      <c r="FF676" s="54">
        <f t="shared" si="1897"/>
        <v>0</v>
      </c>
      <c r="FG676" s="39">
        <f t="shared" si="1898"/>
        <v>0</v>
      </c>
      <c r="FH676" s="39">
        <f t="shared" si="1975"/>
        <v>0</v>
      </c>
      <c r="FI676" s="39">
        <f t="shared" si="1976"/>
        <v>0</v>
      </c>
      <c r="FJ676" s="39">
        <f t="shared" si="1977"/>
        <v>0</v>
      </c>
      <c r="FK676" s="39" t="e">
        <f t="shared" si="1978"/>
        <v>#DIV/0!</v>
      </c>
      <c r="FL676" s="39" t="e">
        <f t="shared" si="1979"/>
        <v>#DIV/0!</v>
      </c>
      <c r="FM676" s="39" t="e">
        <f t="shared" si="1980"/>
        <v>#DIV/0!</v>
      </c>
      <c r="FN676" s="39">
        <f t="shared" si="1981"/>
        <v>1</v>
      </c>
      <c r="FO676" s="39">
        <f t="shared" si="1899"/>
        <v>0</v>
      </c>
      <c r="FP676" s="39">
        <f t="shared" si="1900"/>
        <v>0</v>
      </c>
      <c r="FQ676" s="39">
        <f t="shared" si="1901"/>
        <v>0</v>
      </c>
      <c r="FR676" s="39">
        <f t="shared" si="1982"/>
        <v>0</v>
      </c>
      <c r="FS676" s="39">
        <f t="shared" si="1983"/>
        <v>0</v>
      </c>
      <c r="FU676" s="39" t="e">
        <f t="shared" si="1984"/>
        <v>#DIV/0!</v>
      </c>
      <c r="FV676" s="39" t="e">
        <f t="shared" si="1985"/>
        <v>#DIV/0!</v>
      </c>
      <c r="FW676" s="39" t="e">
        <f t="shared" si="1986"/>
        <v>#DIV/0!</v>
      </c>
      <c r="FY676" s="39" t="e">
        <f t="shared" si="1987"/>
        <v>#DIV/0!</v>
      </c>
      <c r="FZ676" s="39" t="e">
        <f t="shared" si="1988"/>
        <v>#DIV/0!</v>
      </c>
      <c r="GA676" s="39" t="e">
        <f t="shared" si="1989"/>
        <v>#DIV/0!</v>
      </c>
      <c r="GB676" s="39" t="e">
        <f t="shared" si="1990"/>
        <v>#DIV/0!</v>
      </c>
      <c r="GC676" s="39" t="e">
        <f t="shared" si="1991"/>
        <v>#DIV/0!</v>
      </c>
      <c r="GD676" s="39" t="e">
        <f t="shared" si="1992"/>
        <v>#DIV/0!</v>
      </c>
      <c r="GE676" s="39" t="e">
        <f t="shared" si="1993"/>
        <v>#DIV/0!</v>
      </c>
      <c r="GF676" s="39" t="e">
        <f t="shared" si="1994"/>
        <v>#DIV/0!</v>
      </c>
      <c r="GG676" s="39" t="e">
        <f t="shared" si="1995"/>
        <v>#DIV/0!</v>
      </c>
      <c r="GH676" s="39" t="e">
        <f t="shared" si="1996"/>
        <v>#DIV/0!</v>
      </c>
      <c r="GI676" s="39"/>
      <c r="GJ676" s="39" t="e">
        <f t="shared" si="1997"/>
        <v>#DIV/0!</v>
      </c>
      <c r="GK676" s="39" t="e">
        <f t="shared" si="1998"/>
        <v>#DIV/0!</v>
      </c>
      <c r="GL676" s="39" t="e">
        <f t="shared" si="1999"/>
        <v>#DIV/0!</v>
      </c>
      <c r="GM676" s="39" t="e">
        <f t="shared" si="2000"/>
        <v>#DIV/0!</v>
      </c>
      <c r="GN676" s="39" t="e">
        <f t="shared" si="2001"/>
        <v>#DIV/0!</v>
      </c>
      <c r="GO676" s="57"/>
      <c r="GP676" s="57" t="e">
        <f t="shared" si="2002"/>
        <v>#DIV/0!</v>
      </c>
      <c r="GQ676" s="59" t="e">
        <f t="shared" si="2003"/>
        <v>#DIV/0!</v>
      </c>
      <c r="GR676" s="41" t="e">
        <f t="shared" si="2004"/>
        <v>#DIV/0!</v>
      </c>
      <c r="GS676" s="57" t="e">
        <f t="shared" si="2005"/>
        <v>#DIV/0!</v>
      </c>
      <c r="GT676" s="57" t="e">
        <f t="shared" si="2006"/>
        <v>#DIV/0!</v>
      </c>
      <c r="GU676" s="57" t="e">
        <f t="shared" si="2007"/>
        <v>#DIV/0!</v>
      </c>
      <c r="GV676" s="57"/>
      <c r="GW676" s="42" t="e">
        <f t="shared" si="2008"/>
        <v>#DIV/0!</v>
      </c>
      <c r="GX676" s="42" t="e">
        <f t="shared" si="2009"/>
        <v>#DIV/0!</v>
      </c>
      <c r="GY676" s="42" t="e">
        <f t="shared" si="2010"/>
        <v>#DIV/0!</v>
      </c>
      <c r="GZ676" s="57"/>
      <c r="HA676" s="2" t="e">
        <f t="shared" si="2011"/>
        <v>#DIV/0!</v>
      </c>
      <c r="HB676" s="2" t="e">
        <f t="shared" si="2012"/>
        <v>#DIV/0!</v>
      </c>
      <c r="HC676" s="2" t="e">
        <f t="shared" si="2013"/>
        <v>#DIV/0!</v>
      </c>
      <c r="HD676" s="2" t="e">
        <f t="shared" si="2014"/>
        <v>#DIV/0!</v>
      </c>
      <c r="HE676" s="2" t="e">
        <f t="shared" si="2015"/>
        <v>#DIV/0!</v>
      </c>
      <c r="HF676" s="2" t="e">
        <f t="shared" si="2016"/>
        <v>#DIV/0!</v>
      </c>
      <c r="HG676" s="2" t="e">
        <f t="shared" si="2017"/>
        <v>#DIV/0!</v>
      </c>
      <c r="HH676" s="2" t="e">
        <f t="shared" si="2018"/>
        <v>#DIV/0!</v>
      </c>
      <c r="HI676" s="2" t="e">
        <f t="shared" si="2019"/>
        <v>#DIV/0!</v>
      </c>
      <c r="HJ676" s="11" t="e">
        <f t="shared" si="2020"/>
        <v>#DIV/0!</v>
      </c>
      <c r="HK676" s="60" t="e">
        <f t="shared" si="2021"/>
        <v>#DIV/0!</v>
      </c>
      <c r="HL676" s="57"/>
      <c r="HM676" s="57" t="e">
        <f t="shared" si="2022"/>
        <v>#DIV/0!</v>
      </c>
      <c r="HN676" s="57" t="e">
        <f t="shared" si="2023"/>
        <v>#DIV/0!</v>
      </c>
      <c r="HO676" s="57" t="e">
        <f t="shared" si="2024"/>
        <v>#DIV/0!</v>
      </c>
      <c r="HP676" s="57" t="e">
        <f t="shared" si="2025"/>
        <v>#DIV/0!</v>
      </c>
      <c r="HQ676" s="57" t="e">
        <f t="shared" si="2026"/>
        <v>#DIV/0!</v>
      </c>
      <c r="HR676" s="57"/>
      <c r="HS676" s="57" t="e">
        <f t="shared" si="2027"/>
        <v>#DIV/0!</v>
      </c>
      <c r="HT676" s="57" t="e">
        <f t="shared" si="2028"/>
        <v>#DIV/0!</v>
      </c>
      <c r="HU676" s="57" t="e">
        <f t="shared" si="2029"/>
        <v>#DIV/0!</v>
      </c>
      <c r="HV676" s="57" t="e">
        <f t="shared" si="2030"/>
        <v>#DIV/0!</v>
      </c>
      <c r="HW676" s="57" t="e">
        <f t="shared" si="2031"/>
        <v>#DIV/0!</v>
      </c>
      <c r="HX676" s="57"/>
      <c r="HY676" s="57" t="e">
        <f t="shared" si="2032"/>
        <v>#DIV/0!</v>
      </c>
      <c r="HZ676" s="57" t="e">
        <f t="shared" si="2033"/>
        <v>#DIV/0!</v>
      </c>
      <c r="IA676" s="57"/>
      <c r="IB676" s="61">
        <f t="shared" si="2034"/>
        <v>0</v>
      </c>
      <c r="IC676" s="57" t="str">
        <f t="shared" si="2035"/>
        <v/>
      </c>
      <c r="ID676" s="42"/>
      <c r="IE676" s="2" t="str">
        <f t="shared" si="2036"/>
        <v/>
      </c>
      <c r="IF676" s="60" t="e">
        <f t="shared" si="2037"/>
        <v>#DIV/0!</v>
      </c>
      <c r="IG676" s="60" t="str">
        <f t="shared" si="2038"/>
        <v/>
      </c>
      <c r="IH676" s="60" t="str">
        <f t="shared" si="2039"/>
        <v>zinco-</v>
      </c>
      <c r="II676" s="60" t="str">
        <f t="shared" si="2040"/>
        <v>mangano-</v>
      </c>
      <c r="IJ676" s="60" t="e">
        <f t="shared" si="2041"/>
        <v>#DIV/0!</v>
      </c>
      <c r="IK676" s="60" t="e">
        <f t="shared" si="2042"/>
        <v>#DIV/0!</v>
      </c>
      <c r="IL676" s="60" t="e">
        <f t="shared" si="2043"/>
        <v>#DIV/0!</v>
      </c>
      <c r="IM676" s="60" t="e">
        <f t="shared" si="2044"/>
        <v>#DIV/0!</v>
      </c>
      <c r="IN676" s="60" t="str">
        <f t="shared" si="2045"/>
        <v/>
      </c>
      <c r="IO676" s="60" t="str">
        <f t="shared" si="2046"/>
        <v/>
      </c>
      <c r="IP676" s="57"/>
      <c r="IQ676" s="57" t="str">
        <f t="shared" si="2047"/>
        <v>ERROR!!</v>
      </c>
    </row>
    <row r="677" spans="24:251">
      <c r="X677" s="29">
        <f t="shared" si="1903"/>
        <v>0</v>
      </c>
      <c r="Y677" s="29">
        <f t="shared" si="1904"/>
        <v>0</v>
      </c>
      <c r="Z677" s="29" t="e">
        <f t="shared" si="1905"/>
        <v>#DIV/0!</v>
      </c>
      <c r="AA677" s="29" t="e">
        <f t="shared" si="1906"/>
        <v>#DIV/0!</v>
      </c>
      <c r="AB677" s="29" t="e">
        <f t="shared" si="1907"/>
        <v>#DIV/0!</v>
      </c>
      <c r="AC677" s="29" t="e">
        <f t="shared" si="1908"/>
        <v>#DIV/0!</v>
      </c>
      <c r="AF677" s="23">
        <v>60.084299999999999</v>
      </c>
      <c r="AG677" s="23">
        <v>79.878799999999998</v>
      </c>
      <c r="AH677" s="23">
        <v>101.96120000000001</v>
      </c>
      <c r="AI677" s="23">
        <v>151.99039999999999</v>
      </c>
      <c r="AJ677" s="23">
        <v>159.69</v>
      </c>
      <c r="AK677" s="23">
        <v>71.846400000000003</v>
      </c>
      <c r="AL677" s="23">
        <v>70.9375</v>
      </c>
      <c r="AM677" s="23">
        <v>40.304400000000001</v>
      </c>
      <c r="AN677" s="23">
        <v>56.077399999999997</v>
      </c>
      <c r="AO677" s="23">
        <v>61.978999999999999</v>
      </c>
      <c r="AP677" s="23">
        <v>94.195999999999998</v>
      </c>
      <c r="AQ677" s="23">
        <v>18.998000000000001</v>
      </c>
      <c r="AR677" s="23">
        <v>35.450000000000003</v>
      </c>
      <c r="AS677" s="23">
        <v>29.88</v>
      </c>
      <c r="AT677" s="23">
        <v>74.691999999999993</v>
      </c>
      <c r="AU677" s="23">
        <v>81.39</v>
      </c>
      <c r="AX677" s="54">
        <f t="shared" si="1909"/>
        <v>0</v>
      </c>
      <c r="AY677" s="54">
        <f t="shared" si="1910"/>
        <v>0</v>
      </c>
      <c r="AZ677" s="54">
        <f t="shared" si="1911"/>
        <v>0</v>
      </c>
      <c r="BA677" s="54">
        <f t="shared" si="1912"/>
        <v>0</v>
      </c>
      <c r="BB677" s="54">
        <f t="shared" si="1913"/>
        <v>0</v>
      </c>
      <c r="BC677" s="54">
        <f t="shared" si="1914"/>
        <v>0</v>
      </c>
      <c r="BD677" s="54">
        <f t="shared" si="1915"/>
        <v>0</v>
      </c>
      <c r="BE677" s="54">
        <f t="shared" si="1916"/>
        <v>0</v>
      </c>
      <c r="BF677" s="54">
        <f t="shared" si="1917"/>
        <v>0</v>
      </c>
      <c r="BG677" s="54">
        <f t="shared" si="1918"/>
        <v>0</v>
      </c>
      <c r="BH677" s="54">
        <f t="shared" si="1919"/>
        <v>0</v>
      </c>
      <c r="BI677" s="54">
        <f t="shared" si="1920"/>
        <v>0</v>
      </c>
      <c r="BJ677" s="54">
        <f t="shared" si="1921"/>
        <v>0</v>
      </c>
      <c r="BK677" s="54">
        <f t="shared" si="1922"/>
        <v>0</v>
      </c>
      <c r="BL677" s="54">
        <f t="shared" si="1923"/>
        <v>0</v>
      </c>
      <c r="BM677" s="42"/>
      <c r="BO677" s="54">
        <f>'Norm-coeff'!$C$2+$AX677*'Norm-coeff'!$D$2+$AY677*'Norm-coeff'!$E$2+$AZ677*'Norm-coeff'!$F$2+$BA677*'Norm-coeff'!$G$2+$BB677*'Norm-coeff'!$H$2+$BC677*'Norm-coeff'!$I$2+$BD677*'Norm-coeff'!$J$2+$BE677*'Norm-coeff'!$K$2+$BF677*'Norm-coeff'!$L$2+$BG677*'Norm-coeff'!$M$2+$BH677*'Norm-coeff'!$N$2+$BI677*'Norm-coeff'!$O$2</f>
        <v>5.4045421474420303</v>
      </c>
      <c r="BP677" s="54">
        <f>'Norm-coeff'!$C$3+$AX677*'Norm-coeff'!$D$3+$AY677*'Norm-coeff'!$E$3+$AZ677*'Norm-coeff'!$F$3+$BA677*'Norm-coeff'!$G$3+$BB677*'Norm-coeff'!$H$3+$BC677*'Norm-coeff'!$I$3+$BD677*'Norm-coeff'!$J$3+$BE677*'Norm-coeff'!$K$3+$BF677*'Norm-coeff'!$L$3+$BG677*'Norm-coeff'!$M$3+$BH677*'Norm-coeff'!$N$3+$BI677*'Norm-coeff'!$O$3</f>
        <v>3.15319116612705</v>
      </c>
      <c r="BQ677" s="54">
        <f>'Norm-coeff'!$C$4+$AX677*'Norm-coeff'!$D$4+$AY677*'Norm-coeff'!$E$4+$AZ677*'Norm-coeff'!$F$4+$BA677*'Norm-coeff'!$G$4+$BB677*'Norm-coeff'!$H$4+$BC677*'Norm-coeff'!$I$4+$BD677*'Norm-coeff'!$J$4+$BE677*'Norm-coeff'!$K$4+$BF677*'Norm-coeff'!$L$4+$BG677*'Norm-coeff'!$M$4+$BH677*'Norm-coeff'!$N$4+$BI677*'Norm-coeff'!$O$4</f>
        <v>1.42115649462768</v>
      </c>
      <c r="BR677" s="54">
        <f>'Norm-coeff'!$C$5+$AX677*'Norm-coeff'!$D$5+$AY677*'Norm-coeff'!$E$5+$AZ677*'Norm-coeff'!$F$5+$BA677*'Norm-coeff'!$G$5+$BB677*'Norm-coeff'!$H$5+$BC677*'Norm-coeff'!$I$5+$BD677*'Norm-coeff'!$J$5+$BE677*'Norm-coeff'!$K$5+$BF677*'Norm-coeff'!$L$5+$BG677*'Norm-coeff'!$M$5+$BH677*'Norm-coeff'!$N$5+$BI677*'Norm-coeff'!$O$5</f>
        <v>1.0553329241296201</v>
      </c>
      <c r="BS677" s="54">
        <f>'Norm-coeff'!$C$6+$AX677*'Norm-coeff'!$D$6+$AY677*'Norm-coeff'!$E$6+$AZ677*'Norm-coeff'!$F$6+$BA677*'Norm-coeff'!$G$6+$BB677*'Norm-coeff'!$H$6+$BC677*'Norm-coeff'!$I$6+$BD677*'Norm-coeff'!$J$6+$BE677*'Norm-coeff'!$K$6+$BF677*'Norm-coeff'!$L$6+$BG677*'Norm-coeff'!$M$6+$BH677*'Norm-coeff'!$N$6+$BI677*'Norm-coeff'!$O$6</f>
        <v>-1.48700885495103E-2</v>
      </c>
      <c r="BT677" s="54">
        <f>'Norm-coeff'!$C$7+$AX677*'Norm-coeff'!$D$7+$AY677*'Norm-coeff'!$E$7+$AZ677*'Norm-coeff'!$F$7+$BA677*'Norm-coeff'!$G$7+$BB677*'Norm-coeff'!$H$7+$BC677*'Norm-coeff'!$I$7+$BD677*'Norm-coeff'!$J$7+$BE677*'Norm-coeff'!$K$7+$BF677*'Norm-coeff'!$L$7+$BG677*'Norm-coeff'!$M$7+$BH677*'Norm-coeff'!$N$7+$BI677*'Norm-coeff'!$O$7</f>
        <v>2.0907583608832998</v>
      </c>
      <c r="BU677" s="54">
        <f>'Norm-coeff'!$C$8+$AX677*'Norm-coeff'!$D$8+$AY677*'Norm-coeff'!$E$8+$AZ677*'Norm-coeff'!$F$8+$BA677*'Norm-coeff'!$G$8+$BB677*'Norm-coeff'!$H$8+$BC677*'Norm-coeff'!$I$8+$BD677*'Norm-coeff'!$J$8+$BE677*'Norm-coeff'!$K$8+$BF677*'Norm-coeff'!$L$8+$BG677*'Norm-coeff'!$M$8+$BH677*'Norm-coeff'!$N$8+$BI677*'Norm-coeff'!$O$8</f>
        <v>0.65894159836244504</v>
      </c>
      <c r="BV677" s="54">
        <f>'Norm-coeff'!$C$9+$AX677*'Norm-coeff'!$D$9+$AY677*'Norm-coeff'!$E$9+$AZ677*'Norm-coeff'!$F$9+$BA677*'Norm-coeff'!$G$9+$BB677*'Norm-coeff'!$H$9+$BC677*'Norm-coeff'!$I$9+$BD677*'Norm-coeff'!$J$9+$BE677*'Norm-coeff'!$K$9+$BF677*'Norm-coeff'!$L$9+$BG677*'Norm-coeff'!$M$9+$BH677*'Norm-coeff'!$N$9+$BI677*'Norm-coeff'!$O$9</f>
        <v>1.48961085014701</v>
      </c>
      <c r="BW677" s="54">
        <f>'Norm-coeff'!$C$10+$AX677*'Norm-coeff'!$D$10+$AY677*'Norm-coeff'!$E$10+$AZ677*'Norm-coeff'!$F$10+$BA677*'Norm-coeff'!$G$10+$BB677*'Norm-coeff'!$H$10+$BC677*'Norm-coeff'!$I$10+$BD677*'Norm-coeff'!$J$10+$BE677*'Norm-coeff'!$K$10+$BF677*'Norm-coeff'!$L$10+$BG677*'Norm-coeff'!$M$10+$BH677*'Norm-coeff'!$N$10+$BI677*'Norm-coeff'!$O$10</f>
        <v>1.42058735749591</v>
      </c>
      <c r="BX677" s="54">
        <f>'Norm-coeff'!$C$11+$AX677*'Norm-coeff'!$D$11+$AY677*'Norm-coeff'!$E$11+$AZ677*'Norm-coeff'!$F$11+$BA677*'Norm-coeff'!$G$11+$BB677*'Norm-coeff'!$H$11+$BC677*'Norm-coeff'!$I$11+$BD677*'Norm-coeff'!$J$11+$BE677*'Norm-coeff'!$K$11+$BF677*'Norm-coeff'!$L$11+$BG677*'Norm-coeff'!$M$11+$BH677*'Norm-coeff'!$N$11+$BI677*'Norm-coeff'!$O$11</f>
        <v>0.221233014421479</v>
      </c>
      <c r="BY677" s="54">
        <f>'Norm-coeff'!$C$12+$AX677*'Norm-coeff'!$D$12+$AY677*'Norm-coeff'!$E$12+$AZ677*'Norm-coeff'!$F$12+$BA677*'Norm-coeff'!$G$12+$BB677*'Norm-coeff'!$H$12+$BC677*'Norm-coeff'!$I$12+$BD677*'Norm-coeff'!$J$12+$BE677*'Norm-coeff'!$K$12+$BF677*'Norm-coeff'!$L$12+$BG677*'Norm-coeff'!$M$12+$BH677*'Norm-coeff'!$N$12+$BI677*'Norm-coeff'!$O$12</f>
        <v>0.283527502056037</v>
      </c>
      <c r="BZ677" s="54">
        <f>'Norm-coeff'!$C$13+$AX677*'Norm-coeff'!$D$13+$AY677*'Norm-coeff'!$E$13+$AZ677*'Norm-coeff'!$F$13+$BA677*'Norm-coeff'!$G$13+$BB677*'Norm-coeff'!$H$13+$BC677*'Norm-coeff'!$I$13+$BD677*'Norm-coeff'!$J$13+$BE677*'Norm-coeff'!$K$13+$BF677*'Norm-coeff'!$L$13+$BG677*'Norm-coeff'!$M$13+$BH677*'Norm-coeff'!$N$13+$BI677*'Norm-coeff'!$O$13</f>
        <v>-4.1864930554451202E-2</v>
      </c>
      <c r="CA677" s="54">
        <f>'Norm-coeff'!$C$14+$AX677*'Norm-coeff'!$D$14+$AY677*'Norm-coeff'!$E$14+$AZ677*'Norm-coeff'!$F$14+$BA677*'Norm-coeff'!$G$14+$BB677*'Norm-coeff'!$H$14+$BC677*'Norm-coeff'!$I$14+$BD677*'Norm-coeff'!$J$14+$BE677*'Norm-coeff'!$K$14+$BF677*'Norm-coeff'!$L$14+$BG677*'Norm-coeff'!$M$14+$BH677*'Norm-coeff'!$N$14+$BI677*'Norm-coeff'!$O$14</f>
        <v>4.2526983164477103</v>
      </c>
      <c r="CC677" s="54">
        <f t="shared" si="2048"/>
        <v>0</v>
      </c>
      <c r="CG677" s="54">
        <f t="shared" si="1924"/>
        <v>0</v>
      </c>
      <c r="CH677" s="54">
        <f t="shared" si="1902"/>
        <v>0</v>
      </c>
      <c r="CI677" s="54">
        <f t="shared" si="1925"/>
        <v>0</v>
      </c>
      <c r="CJ677" s="56">
        <f t="shared" si="1926"/>
        <v>0</v>
      </c>
      <c r="CK677" s="54">
        <f t="shared" si="1927"/>
        <v>0</v>
      </c>
      <c r="CL677" s="54">
        <f t="shared" si="1928"/>
        <v>0</v>
      </c>
      <c r="CM677" s="54">
        <f t="shared" si="1929"/>
        <v>0</v>
      </c>
      <c r="CN677" s="54">
        <f t="shared" si="1930"/>
        <v>0</v>
      </c>
      <c r="CO677" s="54">
        <f t="shared" si="1931"/>
        <v>0</v>
      </c>
      <c r="CP677" s="54">
        <f t="shared" si="1932"/>
        <v>0</v>
      </c>
      <c r="CQ677" s="54">
        <f t="shared" si="1933"/>
        <v>0</v>
      </c>
      <c r="CR677" s="54">
        <f t="shared" si="1934"/>
        <v>0</v>
      </c>
      <c r="CS677" s="54">
        <f t="shared" si="1935"/>
        <v>0</v>
      </c>
      <c r="CU677" s="54">
        <f t="shared" si="1936"/>
        <v>0</v>
      </c>
      <c r="CV677" s="54">
        <f t="shared" si="1937"/>
        <v>0</v>
      </c>
      <c r="CW677" s="54">
        <f t="shared" si="1938"/>
        <v>0</v>
      </c>
      <c r="CX677" s="54">
        <f t="shared" si="1939"/>
        <v>0</v>
      </c>
      <c r="CZ677" s="54">
        <f t="shared" si="1940"/>
        <v>0</v>
      </c>
      <c r="DA677" s="54">
        <f t="shared" si="1941"/>
        <v>0</v>
      </c>
      <c r="DB677" s="54">
        <f t="shared" si="1942"/>
        <v>0</v>
      </c>
      <c r="DC677" s="54">
        <f t="shared" si="1943"/>
        <v>0</v>
      </c>
      <c r="DD677" s="54">
        <f t="shared" si="1944"/>
        <v>0</v>
      </c>
      <c r="DE677" s="54">
        <f t="shared" si="1945"/>
        <v>0</v>
      </c>
      <c r="DF677" s="54">
        <f t="shared" si="1946"/>
        <v>0</v>
      </c>
      <c r="DG677" s="54">
        <f t="shared" si="1947"/>
        <v>2</v>
      </c>
      <c r="DH677" s="71">
        <f t="shared" si="1948"/>
        <v>0</v>
      </c>
      <c r="DI677" s="71">
        <f t="shared" si="1949"/>
        <v>0</v>
      </c>
      <c r="DJ677" s="54">
        <f t="shared" si="1950"/>
        <v>0</v>
      </c>
      <c r="DK677" s="54">
        <f t="shared" si="1951"/>
        <v>2</v>
      </c>
      <c r="DL677" s="4">
        <f t="shared" si="1876"/>
        <v>0</v>
      </c>
      <c r="DM677" s="3">
        <f t="shared" si="1952"/>
        <v>0</v>
      </c>
      <c r="DN677" s="3">
        <f t="shared" si="1953"/>
        <v>0</v>
      </c>
      <c r="DO677" s="4" t="e">
        <f t="shared" si="1954"/>
        <v>#DIV/0!</v>
      </c>
      <c r="DP677" s="57"/>
      <c r="DQ677" s="57"/>
      <c r="DR677" s="56">
        <f t="shared" si="1877"/>
        <v>2</v>
      </c>
      <c r="DS677" s="56">
        <f t="shared" si="1878"/>
        <v>0</v>
      </c>
      <c r="DT677" s="38">
        <f t="shared" si="1879"/>
        <v>0</v>
      </c>
      <c r="DU677" s="38">
        <f t="shared" si="1955"/>
        <v>2</v>
      </c>
      <c r="DV677" s="38">
        <f t="shared" si="1880"/>
        <v>0</v>
      </c>
      <c r="DW677" s="39">
        <f t="shared" si="1881"/>
        <v>0</v>
      </c>
      <c r="DX677" s="39">
        <f t="shared" si="1882"/>
        <v>0</v>
      </c>
      <c r="DY677" s="39">
        <f t="shared" si="1883"/>
        <v>0</v>
      </c>
      <c r="DZ677" s="39">
        <f t="shared" si="1884"/>
        <v>0</v>
      </c>
      <c r="EA677" s="39">
        <f t="shared" si="1885"/>
        <v>0</v>
      </c>
      <c r="EB677" s="37" t="e">
        <f t="shared" si="1956"/>
        <v>#DIV/0!</v>
      </c>
      <c r="EC677" s="37" t="e">
        <f t="shared" si="1957"/>
        <v>#DIV/0!</v>
      </c>
      <c r="ED677" s="37" t="e">
        <f t="shared" si="1958"/>
        <v>#DIV/0!</v>
      </c>
      <c r="EE677" s="37" t="e">
        <f t="shared" si="1959"/>
        <v>#DIV/0!</v>
      </c>
      <c r="EF677" s="39" t="e">
        <f t="shared" si="1960"/>
        <v>#DIV/0!</v>
      </c>
      <c r="EG677" s="37" t="e">
        <f t="shared" si="1961"/>
        <v>#DIV/0!</v>
      </c>
      <c r="EH677" s="37" t="e">
        <f t="shared" si="1962"/>
        <v>#DIV/0!</v>
      </c>
      <c r="EI677" s="11" t="b">
        <f t="shared" si="1963"/>
        <v>1</v>
      </c>
      <c r="EJ677" s="11" t="b">
        <f t="shared" si="1964"/>
        <v>0</v>
      </c>
      <c r="EK677" s="39" t="e">
        <f t="shared" si="1965"/>
        <v>#DIV/0!</v>
      </c>
      <c r="EL677" s="39" t="e">
        <f t="shared" si="1966"/>
        <v>#DIV/0!</v>
      </c>
      <c r="EM677" s="39" t="e">
        <f t="shared" si="1967"/>
        <v>#DIV/0!</v>
      </c>
      <c r="EN677" s="39" t="e">
        <f t="shared" si="1968"/>
        <v>#DIV/0!</v>
      </c>
      <c r="EO677" s="39" t="e">
        <f t="shared" si="1969"/>
        <v>#DIV/0!</v>
      </c>
      <c r="EP677" s="39" t="e">
        <f t="shared" si="1970"/>
        <v>#DIV/0!</v>
      </c>
      <c r="EQ677" s="39" t="e">
        <f t="shared" si="1971"/>
        <v>#DIV/0!</v>
      </c>
      <c r="ER677" s="39" t="e">
        <f t="shared" si="1972"/>
        <v>#DIV/0!</v>
      </c>
      <c r="ES677" s="58" t="str">
        <f t="shared" si="1973"/>
        <v>(OH,F,Cl)-dominate amphibole</v>
      </c>
      <c r="ET677" s="58" t="e">
        <f t="shared" si="1974"/>
        <v>#N/A</v>
      </c>
      <c r="EU677" s="56">
        <f t="shared" si="1886"/>
        <v>0</v>
      </c>
      <c r="EV677" s="56">
        <f t="shared" si="1887"/>
        <v>0</v>
      </c>
      <c r="EW677" s="56">
        <f t="shared" si="1888"/>
        <v>0</v>
      </c>
      <c r="EX677" s="56">
        <f t="shared" si="1889"/>
        <v>0</v>
      </c>
      <c r="EY677" s="56">
        <f t="shared" si="1890"/>
        <v>0</v>
      </c>
      <c r="EZ677" s="56">
        <f t="shared" si="1891"/>
        <v>0</v>
      </c>
      <c r="FA677" s="39">
        <f t="shared" si="1892"/>
        <v>0</v>
      </c>
      <c r="FB677" s="39">
        <f t="shared" si="1893"/>
        <v>0</v>
      </c>
      <c r="FC677" s="54">
        <f t="shared" si="1894"/>
        <v>0</v>
      </c>
      <c r="FD677" s="54">
        <f t="shared" si="1895"/>
        <v>0</v>
      </c>
      <c r="FE677" s="39">
        <f t="shared" si="1896"/>
        <v>0</v>
      </c>
      <c r="FF677" s="54">
        <f t="shared" si="1897"/>
        <v>0</v>
      </c>
      <c r="FG677" s="39">
        <f t="shared" si="1898"/>
        <v>0</v>
      </c>
      <c r="FH677" s="39">
        <f t="shared" si="1975"/>
        <v>0</v>
      </c>
      <c r="FI677" s="39">
        <f t="shared" si="1976"/>
        <v>0</v>
      </c>
      <c r="FJ677" s="39">
        <f t="shared" si="1977"/>
        <v>0</v>
      </c>
      <c r="FK677" s="39" t="e">
        <f t="shared" si="1978"/>
        <v>#DIV/0!</v>
      </c>
      <c r="FL677" s="39" t="e">
        <f t="shared" si="1979"/>
        <v>#DIV/0!</v>
      </c>
      <c r="FM677" s="39" t="e">
        <f t="shared" si="1980"/>
        <v>#DIV/0!</v>
      </c>
      <c r="FN677" s="39">
        <f t="shared" si="1981"/>
        <v>1</v>
      </c>
      <c r="FO677" s="39">
        <f t="shared" si="1899"/>
        <v>0</v>
      </c>
      <c r="FP677" s="39">
        <f t="shared" si="1900"/>
        <v>0</v>
      </c>
      <c r="FQ677" s="39">
        <f t="shared" si="1901"/>
        <v>0</v>
      </c>
      <c r="FR677" s="39">
        <f t="shared" si="1982"/>
        <v>0</v>
      </c>
      <c r="FS677" s="39">
        <f t="shared" si="1983"/>
        <v>0</v>
      </c>
      <c r="FU677" s="39" t="e">
        <f t="shared" si="1984"/>
        <v>#DIV/0!</v>
      </c>
      <c r="FV677" s="39" t="e">
        <f t="shared" si="1985"/>
        <v>#DIV/0!</v>
      </c>
      <c r="FW677" s="39" t="e">
        <f t="shared" si="1986"/>
        <v>#DIV/0!</v>
      </c>
      <c r="FY677" s="39" t="e">
        <f t="shared" si="1987"/>
        <v>#DIV/0!</v>
      </c>
      <c r="FZ677" s="39" t="e">
        <f t="shared" si="1988"/>
        <v>#DIV/0!</v>
      </c>
      <c r="GA677" s="39" t="e">
        <f t="shared" si="1989"/>
        <v>#DIV/0!</v>
      </c>
      <c r="GB677" s="39" t="e">
        <f t="shared" si="1990"/>
        <v>#DIV/0!</v>
      </c>
      <c r="GC677" s="39" t="e">
        <f t="shared" si="1991"/>
        <v>#DIV/0!</v>
      </c>
      <c r="GD677" s="39" t="e">
        <f t="shared" si="1992"/>
        <v>#DIV/0!</v>
      </c>
      <c r="GE677" s="39" t="e">
        <f t="shared" si="1993"/>
        <v>#DIV/0!</v>
      </c>
      <c r="GF677" s="39" t="e">
        <f t="shared" si="1994"/>
        <v>#DIV/0!</v>
      </c>
      <c r="GG677" s="39" t="e">
        <f t="shared" si="1995"/>
        <v>#DIV/0!</v>
      </c>
      <c r="GH677" s="39" t="e">
        <f t="shared" si="1996"/>
        <v>#DIV/0!</v>
      </c>
      <c r="GI677" s="39"/>
      <c r="GJ677" s="39" t="e">
        <f t="shared" si="1997"/>
        <v>#DIV/0!</v>
      </c>
      <c r="GK677" s="39" t="e">
        <f t="shared" si="1998"/>
        <v>#DIV/0!</v>
      </c>
      <c r="GL677" s="39" t="e">
        <f t="shared" si="1999"/>
        <v>#DIV/0!</v>
      </c>
      <c r="GM677" s="39" t="e">
        <f t="shared" si="2000"/>
        <v>#DIV/0!</v>
      </c>
      <c r="GN677" s="39" t="e">
        <f t="shared" si="2001"/>
        <v>#DIV/0!</v>
      </c>
      <c r="GO677" s="57"/>
      <c r="GP677" s="57" t="e">
        <f t="shared" si="2002"/>
        <v>#DIV/0!</v>
      </c>
      <c r="GQ677" s="59" t="e">
        <f t="shared" si="2003"/>
        <v>#DIV/0!</v>
      </c>
      <c r="GR677" s="41" t="e">
        <f t="shared" si="2004"/>
        <v>#DIV/0!</v>
      </c>
      <c r="GS677" s="57" t="e">
        <f t="shared" si="2005"/>
        <v>#DIV/0!</v>
      </c>
      <c r="GT677" s="57" t="e">
        <f t="shared" si="2006"/>
        <v>#DIV/0!</v>
      </c>
      <c r="GU677" s="57" t="e">
        <f t="shared" si="2007"/>
        <v>#DIV/0!</v>
      </c>
      <c r="GV677" s="57"/>
      <c r="GW677" s="42" t="e">
        <f t="shared" si="2008"/>
        <v>#DIV/0!</v>
      </c>
      <c r="GX677" s="42" t="e">
        <f t="shared" si="2009"/>
        <v>#DIV/0!</v>
      </c>
      <c r="GY677" s="42" t="e">
        <f t="shared" si="2010"/>
        <v>#DIV/0!</v>
      </c>
      <c r="GZ677" s="57"/>
      <c r="HA677" s="2" t="e">
        <f t="shared" si="2011"/>
        <v>#DIV/0!</v>
      </c>
      <c r="HB677" s="2" t="e">
        <f t="shared" si="2012"/>
        <v>#DIV/0!</v>
      </c>
      <c r="HC677" s="2" t="e">
        <f t="shared" si="2013"/>
        <v>#DIV/0!</v>
      </c>
      <c r="HD677" s="2" t="e">
        <f t="shared" si="2014"/>
        <v>#DIV/0!</v>
      </c>
      <c r="HE677" s="2" t="e">
        <f t="shared" si="2015"/>
        <v>#DIV/0!</v>
      </c>
      <c r="HF677" s="2" t="e">
        <f t="shared" si="2016"/>
        <v>#DIV/0!</v>
      </c>
      <c r="HG677" s="2" t="e">
        <f t="shared" si="2017"/>
        <v>#DIV/0!</v>
      </c>
      <c r="HH677" s="2" t="e">
        <f t="shared" si="2018"/>
        <v>#DIV/0!</v>
      </c>
      <c r="HI677" s="2" t="e">
        <f t="shared" si="2019"/>
        <v>#DIV/0!</v>
      </c>
      <c r="HJ677" s="11" t="e">
        <f t="shared" si="2020"/>
        <v>#DIV/0!</v>
      </c>
      <c r="HK677" s="60" t="e">
        <f t="shared" si="2021"/>
        <v>#DIV/0!</v>
      </c>
      <c r="HL677" s="57"/>
      <c r="HM677" s="57" t="e">
        <f t="shared" si="2022"/>
        <v>#DIV/0!</v>
      </c>
      <c r="HN677" s="57" t="e">
        <f t="shared" si="2023"/>
        <v>#DIV/0!</v>
      </c>
      <c r="HO677" s="57" t="e">
        <f t="shared" si="2024"/>
        <v>#DIV/0!</v>
      </c>
      <c r="HP677" s="57" t="e">
        <f t="shared" si="2025"/>
        <v>#DIV/0!</v>
      </c>
      <c r="HQ677" s="57" t="e">
        <f t="shared" si="2026"/>
        <v>#DIV/0!</v>
      </c>
      <c r="HR677" s="57"/>
      <c r="HS677" s="57" t="e">
        <f t="shared" si="2027"/>
        <v>#DIV/0!</v>
      </c>
      <c r="HT677" s="57" t="e">
        <f t="shared" si="2028"/>
        <v>#DIV/0!</v>
      </c>
      <c r="HU677" s="57" t="e">
        <f t="shared" si="2029"/>
        <v>#DIV/0!</v>
      </c>
      <c r="HV677" s="57" t="e">
        <f t="shared" si="2030"/>
        <v>#DIV/0!</v>
      </c>
      <c r="HW677" s="57" t="e">
        <f t="shared" si="2031"/>
        <v>#DIV/0!</v>
      </c>
      <c r="HX677" s="57"/>
      <c r="HY677" s="57" t="e">
        <f t="shared" si="2032"/>
        <v>#DIV/0!</v>
      </c>
      <c r="HZ677" s="57" t="e">
        <f t="shared" si="2033"/>
        <v>#DIV/0!</v>
      </c>
      <c r="IA677" s="57"/>
      <c r="IB677" s="61">
        <f t="shared" si="2034"/>
        <v>0</v>
      </c>
      <c r="IC677" s="57" t="str">
        <f t="shared" si="2035"/>
        <v/>
      </c>
      <c r="ID677" s="42"/>
      <c r="IE677" s="2" t="str">
        <f t="shared" si="2036"/>
        <v/>
      </c>
      <c r="IF677" s="60" t="e">
        <f t="shared" si="2037"/>
        <v>#DIV/0!</v>
      </c>
      <c r="IG677" s="60" t="str">
        <f t="shared" si="2038"/>
        <v/>
      </c>
      <c r="IH677" s="60" t="str">
        <f t="shared" si="2039"/>
        <v>zinco-</v>
      </c>
      <c r="II677" s="60" t="str">
        <f t="shared" si="2040"/>
        <v>mangano-</v>
      </c>
      <c r="IJ677" s="60" t="e">
        <f t="shared" si="2041"/>
        <v>#DIV/0!</v>
      </c>
      <c r="IK677" s="60" t="e">
        <f t="shared" si="2042"/>
        <v>#DIV/0!</v>
      </c>
      <c r="IL677" s="60" t="e">
        <f t="shared" si="2043"/>
        <v>#DIV/0!</v>
      </c>
      <c r="IM677" s="60" t="e">
        <f t="shared" si="2044"/>
        <v>#DIV/0!</v>
      </c>
      <c r="IN677" s="60" t="str">
        <f t="shared" si="2045"/>
        <v/>
      </c>
      <c r="IO677" s="60" t="str">
        <f t="shared" si="2046"/>
        <v/>
      </c>
      <c r="IP677" s="57"/>
      <c r="IQ677" s="57" t="str">
        <f t="shared" si="2047"/>
        <v>ERROR!!</v>
      </c>
    </row>
    <row r="678" spans="24:251">
      <c r="X678" s="29">
        <f t="shared" si="1903"/>
        <v>0</v>
      </c>
      <c r="Y678" s="29">
        <f t="shared" si="1904"/>
        <v>0</v>
      </c>
      <c r="Z678" s="29" t="e">
        <f t="shared" si="1905"/>
        <v>#DIV/0!</v>
      </c>
      <c r="AA678" s="29" t="e">
        <f t="shared" si="1906"/>
        <v>#DIV/0!</v>
      </c>
      <c r="AB678" s="29" t="e">
        <f t="shared" si="1907"/>
        <v>#DIV/0!</v>
      </c>
      <c r="AC678" s="29" t="e">
        <f t="shared" si="1908"/>
        <v>#DIV/0!</v>
      </c>
      <c r="AF678" s="23">
        <v>60.084299999999999</v>
      </c>
      <c r="AG678" s="23">
        <v>79.878799999999998</v>
      </c>
      <c r="AH678" s="23">
        <v>101.96120000000001</v>
      </c>
      <c r="AI678" s="23">
        <v>151.99039999999999</v>
      </c>
      <c r="AJ678" s="23">
        <v>159.69</v>
      </c>
      <c r="AK678" s="23">
        <v>71.846400000000003</v>
      </c>
      <c r="AL678" s="23">
        <v>70.9375</v>
      </c>
      <c r="AM678" s="23">
        <v>40.304400000000001</v>
      </c>
      <c r="AN678" s="23">
        <v>56.077399999999997</v>
      </c>
      <c r="AO678" s="23">
        <v>61.978999999999999</v>
      </c>
      <c r="AP678" s="23">
        <v>94.195999999999998</v>
      </c>
      <c r="AQ678" s="23">
        <v>18.998000000000001</v>
      </c>
      <c r="AR678" s="23">
        <v>35.450000000000003</v>
      </c>
      <c r="AS678" s="23">
        <v>29.88</v>
      </c>
      <c r="AT678" s="23">
        <v>74.691999999999993</v>
      </c>
      <c r="AU678" s="23">
        <v>81.39</v>
      </c>
      <c r="AX678" s="54">
        <f t="shared" si="1909"/>
        <v>0</v>
      </c>
      <c r="AY678" s="54">
        <f t="shared" si="1910"/>
        <v>0</v>
      </c>
      <c r="AZ678" s="54">
        <f t="shared" si="1911"/>
        <v>0</v>
      </c>
      <c r="BA678" s="54">
        <f t="shared" si="1912"/>
        <v>0</v>
      </c>
      <c r="BB678" s="54">
        <f t="shared" si="1913"/>
        <v>0</v>
      </c>
      <c r="BC678" s="54">
        <f t="shared" si="1914"/>
        <v>0</v>
      </c>
      <c r="BD678" s="54">
        <f t="shared" si="1915"/>
        <v>0</v>
      </c>
      <c r="BE678" s="54">
        <f t="shared" si="1916"/>
        <v>0</v>
      </c>
      <c r="BF678" s="54">
        <f t="shared" si="1917"/>
        <v>0</v>
      </c>
      <c r="BG678" s="54">
        <f t="shared" si="1918"/>
        <v>0</v>
      </c>
      <c r="BH678" s="54">
        <f t="shared" si="1919"/>
        <v>0</v>
      </c>
      <c r="BI678" s="54">
        <f t="shared" si="1920"/>
        <v>0</v>
      </c>
      <c r="BJ678" s="54">
        <f t="shared" si="1921"/>
        <v>0</v>
      </c>
      <c r="BK678" s="54">
        <f t="shared" si="1922"/>
        <v>0</v>
      </c>
      <c r="BL678" s="54">
        <f t="shared" si="1923"/>
        <v>0</v>
      </c>
      <c r="BM678" s="42"/>
      <c r="BO678" s="54">
        <f>'Norm-coeff'!$C$2+$AX678*'Norm-coeff'!$D$2+$AY678*'Norm-coeff'!$E$2+$AZ678*'Norm-coeff'!$F$2+$BA678*'Norm-coeff'!$G$2+$BB678*'Norm-coeff'!$H$2+$BC678*'Norm-coeff'!$I$2+$BD678*'Norm-coeff'!$J$2+$BE678*'Norm-coeff'!$K$2+$BF678*'Norm-coeff'!$L$2+$BG678*'Norm-coeff'!$M$2+$BH678*'Norm-coeff'!$N$2+$BI678*'Norm-coeff'!$O$2</f>
        <v>5.4045421474420303</v>
      </c>
      <c r="BP678" s="54">
        <f>'Norm-coeff'!$C$3+$AX678*'Norm-coeff'!$D$3+$AY678*'Norm-coeff'!$E$3+$AZ678*'Norm-coeff'!$F$3+$BA678*'Norm-coeff'!$G$3+$BB678*'Norm-coeff'!$H$3+$BC678*'Norm-coeff'!$I$3+$BD678*'Norm-coeff'!$J$3+$BE678*'Norm-coeff'!$K$3+$BF678*'Norm-coeff'!$L$3+$BG678*'Norm-coeff'!$M$3+$BH678*'Norm-coeff'!$N$3+$BI678*'Norm-coeff'!$O$3</f>
        <v>3.15319116612705</v>
      </c>
      <c r="BQ678" s="54">
        <f>'Norm-coeff'!$C$4+$AX678*'Norm-coeff'!$D$4+$AY678*'Norm-coeff'!$E$4+$AZ678*'Norm-coeff'!$F$4+$BA678*'Norm-coeff'!$G$4+$BB678*'Norm-coeff'!$H$4+$BC678*'Norm-coeff'!$I$4+$BD678*'Norm-coeff'!$J$4+$BE678*'Norm-coeff'!$K$4+$BF678*'Norm-coeff'!$L$4+$BG678*'Norm-coeff'!$M$4+$BH678*'Norm-coeff'!$N$4+$BI678*'Norm-coeff'!$O$4</f>
        <v>1.42115649462768</v>
      </c>
      <c r="BR678" s="54">
        <f>'Norm-coeff'!$C$5+$AX678*'Norm-coeff'!$D$5+$AY678*'Norm-coeff'!$E$5+$AZ678*'Norm-coeff'!$F$5+$BA678*'Norm-coeff'!$G$5+$BB678*'Norm-coeff'!$H$5+$BC678*'Norm-coeff'!$I$5+$BD678*'Norm-coeff'!$J$5+$BE678*'Norm-coeff'!$K$5+$BF678*'Norm-coeff'!$L$5+$BG678*'Norm-coeff'!$M$5+$BH678*'Norm-coeff'!$N$5+$BI678*'Norm-coeff'!$O$5</f>
        <v>1.0553329241296201</v>
      </c>
      <c r="BS678" s="54">
        <f>'Norm-coeff'!$C$6+$AX678*'Norm-coeff'!$D$6+$AY678*'Norm-coeff'!$E$6+$AZ678*'Norm-coeff'!$F$6+$BA678*'Norm-coeff'!$G$6+$BB678*'Norm-coeff'!$H$6+$BC678*'Norm-coeff'!$I$6+$BD678*'Norm-coeff'!$J$6+$BE678*'Norm-coeff'!$K$6+$BF678*'Norm-coeff'!$L$6+$BG678*'Norm-coeff'!$M$6+$BH678*'Norm-coeff'!$N$6+$BI678*'Norm-coeff'!$O$6</f>
        <v>-1.48700885495103E-2</v>
      </c>
      <c r="BT678" s="54">
        <f>'Norm-coeff'!$C$7+$AX678*'Norm-coeff'!$D$7+$AY678*'Norm-coeff'!$E$7+$AZ678*'Norm-coeff'!$F$7+$BA678*'Norm-coeff'!$G$7+$BB678*'Norm-coeff'!$H$7+$BC678*'Norm-coeff'!$I$7+$BD678*'Norm-coeff'!$J$7+$BE678*'Norm-coeff'!$K$7+$BF678*'Norm-coeff'!$L$7+$BG678*'Norm-coeff'!$M$7+$BH678*'Norm-coeff'!$N$7+$BI678*'Norm-coeff'!$O$7</f>
        <v>2.0907583608832998</v>
      </c>
      <c r="BU678" s="54">
        <f>'Norm-coeff'!$C$8+$AX678*'Norm-coeff'!$D$8+$AY678*'Norm-coeff'!$E$8+$AZ678*'Norm-coeff'!$F$8+$BA678*'Norm-coeff'!$G$8+$BB678*'Norm-coeff'!$H$8+$BC678*'Norm-coeff'!$I$8+$BD678*'Norm-coeff'!$J$8+$BE678*'Norm-coeff'!$K$8+$BF678*'Norm-coeff'!$L$8+$BG678*'Norm-coeff'!$M$8+$BH678*'Norm-coeff'!$N$8+$BI678*'Norm-coeff'!$O$8</f>
        <v>0.65894159836244504</v>
      </c>
      <c r="BV678" s="54">
        <f>'Norm-coeff'!$C$9+$AX678*'Norm-coeff'!$D$9+$AY678*'Norm-coeff'!$E$9+$AZ678*'Norm-coeff'!$F$9+$BA678*'Norm-coeff'!$G$9+$BB678*'Norm-coeff'!$H$9+$BC678*'Norm-coeff'!$I$9+$BD678*'Norm-coeff'!$J$9+$BE678*'Norm-coeff'!$K$9+$BF678*'Norm-coeff'!$L$9+$BG678*'Norm-coeff'!$M$9+$BH678*'Norm-coeff'!$N$9+$BI678*'Norm-coeff'!$O$9</f>
        <v>1.48961085014701</v>
      </c>
      <c r="BW678" s="54">
        <f>'Norm-coeff'!$C$10+$AX678*'Norm-coeff'!$D$10+$AY678*'Norm-coeff'!$E$10+$AZ678*'Norm-coeff'!$F$10+$BA678*'Norm-coeff'!$G$10+$BB678*'Norm-coeff'!$H$10+$BC678*'Norm-coeff'!$I$10+$BD678*'Norm-coeff'!$J$10+$BE678*'Norm-coeff'!$K$10+$BF678*'Norm-coeff'!$L$10+$BG678*'Norm-coeff'!$M$10+$BH678*'Norm-coeff'!$N$10+$BI678*'Norm-coeff'!$O$10</f>
        <v>1.42058735749591</v>
      </c>
      <c r="BX678" s="54">
        <f>'Norm-coeff'!$C$11+$AX678*'Norm-coeff'!$D$11+$AY678*'Norm-coeff'!$E$11+$AZ678*'Norm-coeff'!$F$11+$BA678*'Norm-coeff'!$G$11+$BB678*'Norm-coeff'!$H$11+$BC678*'Norm-coeff'!$I$11+$BD678*'Norm-coeff'!$J$11+$BE678*'Norm-coeff'!$K$11+$BF678*'Norm-coeff'!$L$11+$BG678*'Norm-coeff'!$M$11+$BH678*'Norm-coeff'!$N$11+$BI678*'Norm-coeff'!$O$11</f>
        <v>0.221233014421479</v>
      </c>
      <c r="BY678" s="54">
        <f>'Norm-coeff'!$C$12+$AX678*'Norm-coeff'!$D$12+$AY678*'Norm-coeff'!$E$12+$AZ678*'Norm-coeff'!$F$12+$BA678*'Norm-coeff'!$G$12+$BB678*'Norm-coeff'!$H$12+$BC678*'Norm-coeff'!$I$12+$BD678*'Norm-coeff'!$J$12+$BE678*'Norm-coeff'!$K$12+$BF678*'Norm-coeff'!$L$12+$BG678*'Norm-coeff'!$M$12+$BH678*'Norm-coeff'!$N$12+$BI678*'Norm-coeff'!$O$12</f>
        <v>0.283527502056037</v>
      </c>
      <c r="BZ678" s="54">
        <f>'Norm-coeff'!$C$13+$AX678*'Norm-coeff'!$D$13+$AY678*'Norm-coeff'!$E$13+$AZ678*'Norm-coeff'!$F$13+$BA678*'Norm-coeff'!$G$13+$BB678*'Norm-coeff'!$H$13+$BC678*'Norm-coeff'!$I$13+$BD678*'Norm-coeff'!$J$13+$BE678*'Norm-coeff'!$K$13+$BF678*'Norm-coeff'!$L$13+$BG678*'Norm-coeff'!$M$13+$BH678*'Norm-coeff'!$N$13+$BI678*'Norm-coeff'!$O$13</f>
        <v>-4.1864930554451202E-2</v>
      </c>
      <c r="CA678" s="54">
        <f>'Norm-coeff'!$C$14+$AX678*'Norm-coeff'!$D$14+$AY678*'Norm-coeff'!$E$14+$AZ678*'Norm-coeff'!$F$14+$BA678*'Norm-coeff'!$G$14+$BB678*'Norm-coeff'!$H$14+$BC678*'Norm-coeff'!$I$14+$BD678*'Norm-coeff'!$J$14+$BE678*'Norm-coeff'!$K$14+$BF678*'Norm-coeff'!$L$14+$BG678*'Norm-coeff'!$M$14+$BH678*'Norm-coeff'!$N$14+$BI678*'Norm-coeff'!$O$14</f>
        <v>4.2526983164477103</v>
      </c>
      <c r="CC678" s="54">
        <f t="shared" si="2048"/>
        <v>0</v>
      </c>
      <c r="CG678" s="54">
        <f t="shared" si="1924"/>
        <v>0</v>
      </c>
      <c r="CH678" s="54">
        <f t="shared" si="1902"/>
        <v>0</v>
      </c>
      <c r="CI678" s="54">
        <f t="shared" si="1925"/>
        <v>0</v>
      </c>
      <c r="CJ678" s="56">
        <f t="shared" si="1926"/>
        <v>0</v>
      </c>
      <c r="CK678" s="54">
        <f t="shared" si="1927"/>
        <v>0</v>
      </c>
      <c r="CL678" s="54">
        <f t="shared" si="1928"/>
        <v>0</v>
      </c>
      <c r="CM678" s="54">
        <f t="shared" si="1929"/>
        <v>0</v>
      </c>
      <c r="CN678" s="54">
        <f t="shared" si="1930"/>
        <v>0</v>
      </c>
      <c r="CO678" s="54">
        <f t="shared" si="1931"/>
        <v>0</v>
      </c>
      <c r="CP678" s="54">
        <f t="shared" si="1932"/>
        <v>0</v>
      </c>
      <c r="CQ678" s="54">
        <f t="shared" si="1933"/>
        <v>0</v>
      </c>
      <c r="CR678" s="54">
        <f t="shared" si="1934"/>
        <v>0</v>
      </c>
      <c r="CS678" s="54">
        <f t="shared" si="1935"/>
        <v>0</v>
      </c>
      <c r="CU678" s="54">
        <f t="shared" si="1936"/>
        <v>0</v>
      </c>
      <c r="CV678" s="54">
        <f t="shared" si="1937"/>
        <v>0</v>
      </c>
      <c r="CW678" s="54">
        <f t="shared" si="1938"/>
        <v>0</v>
      </c>
      <c r="CX678" s="54">
        <f t="shared" si="1939"/>
        <v>0</v>
      </c>
      <c r="CZ678" s="54">
        <f t="shared" si="1940"/>
        <v>0</v>
      </c>
      <c r="DA678" s="54">
        <f t="shared" si="1941"/>
        <v>0</v>
      </c>
      <c r="DB678" s="54">
        <f t="shared" si="1942"/>
        <v>0</v>
      </c>
      <c r="DC678" s="54">
        <f t="shared" si="1943"/>
        <v>0</v>
      </c>
      <c r="DD678" s="54">
        <f t="shared" si="1944"/>
        <v>0</v>
      </c>
      <c r="DE678" s="54">
        <f t="shared" si="1945"/>
        <v>0</v>
      </c>
      <c r="DF678" s="54">
        <f t="shared" si="1946"/>
        <v>0</v>
      </c>
      <c r="DG678" s="54">
        <f t="shared" si="1947"/>
        <v>2</v>
      </c>
      <c r="DH678" s="71">
        <f t="shared" si="1948"/>
        <v>0</v>
      </c>
      <c r="DI678" s="71">
        <f t="shared" si="1949"/>
        <v>0</v>
      </c>
      <c r="DJ678" s="54">
        <f t="shared" si="1950"/>
        <v>0</v>
      </c>
      <c r="DK678" s="54">
        <f t="shared" si="1951"/>
        <v>2</v>
      </c>
      <c r="DL678" s="4">
        <f t="shared" si="1876"/>
        <v>0</v>
      </c>
      <c r="DM678" s="3">
        <f t="shared" si="1952"/>
        <v>0</v>
      </c>
      <c r="DN678" s="3">
        <f t="shared" si="1953"/>
        <v>0</v>
      </c>
      <c r="DO678" s="4" t="e">
        <f t="shared" si="1954"/>
        <v>#DIV/0!</v>
      </c>
      <c r="DP678" s="57"/>
      <c r="DQ678" s="57"/>
      <c r="DR678" s="56">
        <f t="shared" si="1877"/>
        <v>2</v>
      </c>
      <c r="DS678" s="56">
        <f t="shared" si="1878"/>
        <v>0</v>
      </c>
      <c r="DT678" s="38">
        <f t="shared" si="1879"/>
        <v>0</v>
      </c>
      <c r="DU678" s="38">
        <f t="shared" si="1955"/>
        <v>2</v>
      </c>
      <c r="DV678" s="38">
        <f t="shared" si="1880"/>
        <v>0</v>
      </c>
      <c r="DW678" s="39">
        <f t="shared" si="1881"/>
        <v>0</v>
      </c>
      <c r="DX678" s="39">
        <f t="shared" si="1882"/>
        <v>0</v>
      </c>
      <c r="DY678" s="39">
        <f t="shared" si="1883"/>
        <v>0</v>
      </c>
      <c r="DZ678" s="39">
        <f t="shared" si="1884"/>
        <v>0</v>
      </c>
      <c r="EA678" s="39">
        <f t="shared" si="1885"/>
        <v>0</v>
      </c>
      <c r="EB678" s="37" t="e">
        <f t="shared" si="1956"/>
        <v>#DIV/0!</v>
      </c>
      <c r="EC678" s="37" t="e">
        <f t="shared" si="1957"/>
        <v>#DIV/0!</v>
      </c>
      <c r="ED678" s="37" t="e">
        <f t="shared" si="1958"/>
        <v>#DIV/0!</v>
      </c>
      <c r="EE678" s="37" t="e">
        <f t="shared" si="1959"/>
        <v>#DIV/0!</v>
      </c>
      <c r="EF678" s="39" t="e">
        <f t="shared" si="1960"/>
        <v>#DIV/0!</v>
      </c>
      <c r="EG678" s="37" t="e">
        <f t="shared" si="1961"/>
        <v>#DIV/0!</v>
      </c>
      <c r="EH678" s="37" t="e">
        <f t="shared" si="1962"/>
        <v>#DIV/0!</v>
      </c>
      <c r="EI678" s="11" t="b">
        <f t="shared" si="1963"/>
        <v>1</v>
      </c>
      <c r="EJ678" s="11" t="b">
        <f t="shared" si="1964"/>
        <v>0</v>
      </c>
      <c r="EK678" s="39" t="e">
        <f t="shared" si="1965"/>
        <v>#DIV/0!</v>
      </c>
      <c r="EL678" s="39" t="e">
        <f t="shared" si="1966"/>
        <v>#DIV/0!</v>
      </c>
      <c r="EM678" s="39" t="e">
        <f t="shared" si="1967"/>
        <v>#DIV/0!</v>
      </c>
      <c r="EN678" s="39" t="e">
        <f t="shared" si="1968"/>
        <v>#DIV/0!</v>
      </c>
      <c r="EO678" s="39" t="e">
        <f t="shared" si="1969"/>
        <v>#DIV/0!</v>
      </c>
      <c r="EP678" s="39" t="e">
        <f t="shared" si="1970"/>
        <v>#DIV/0!</v>
      </c>
      <c r="EQ678" s="39" t="e">
        <f t="shared" si="1971"/>
        <v>#DIV/0!</v>
      </c>
      <c r="ER678" s="39" t="e">
        <f t="shared" si="1972"/>
        <v>#DIV/0!</v>
      </c>
      <c r="ES678" s="58" t="str">
        <f t="shared" si="1973"/>
        <v>(OH,F,Cl)-dominate amphibole</v>
      </c>
      <c r="ET678" s="58" t="e">
        <f t="shared" si="1974"/>
        <v>#N/A</v>
      </c>
      <c r="EU678" s="56">
        <f t="shared" si="1886"/>
        <v>0</v>
      </c>
      <c r="EV678" s="56">
        <f t="shared" si="1887"/>
        <v>0</v>
      </c>
      <c r="EW678" s="56">
        <f t="shared" si="1888"/>
        <v>0</v>
      </c>
      <c r="EX678" s="56">
        <f t="shared" si="1889"/>
        <v>0</v>
      </c>
      <c r="EY678" s="56">
        <f t="shared" si="1890"/>
        <v>0</v>
      </c>
      <c r="EZ678" s="56">
        <f t="shared" si="1891"/>
        <v>0</v>
      </c>
      <c r="FA678" s="39">
        <f t="shared" si="1892"/>
        <v>0</v>
      </c>
      <c r="FB678" s="39">
        <f t="shared" si="1893"/>
        <v>0</v>
      </c>
      <c r="FC678" s="54">
        <f t="shared" si="1894"/>
        <v>0</v>
      </c>
      <c r="FD678" s="54">
        <f t="shared" si="1895"/>
        <v>0</v>
      </c>
      <c r="FE678" s="39">
        <f t="shared" si="1896"/>
        <v>0</v>
      </c>
      <c r="FF678" s="54">
        <f t="shared" si="1897"/>
        <v>0</v>
      </c>
      <c r="FG678" s="39">
        <f t="shared" si="1898"/>
        <v>0</v>
      </c>
      <c r="FH678" s="39">
        <f t="shared" si="1975"/>
        <v>0</v>
      </c>
      <c r="FI678" s="39">
        <f t="shared" si="1976"/>
        <v>0</v>
      </c>
      <c r="FJ678" s="39">
        <f t="shared" si="1977"/>
        <v>0</v>
      </c>
      <c r="FK678" s="39" t="e">
        <f t="shared" si="1978"/>
        <v>#DIV/0!</v>
      </c>
      <c r="FL678" s="39" t="e">
        <f t="shared" si="1979"/>
        <v>#DIV/0!</v>
      </c>
      <c r="FM678" s="39" t="e">
        <f t="shared" si="1980"/>
        <v>#DIV/0!</v>
      </c>
      <c r="FN678" s="39">
        <f t="shared" si="1981"/>
        <v>1</v>
      </c>
      <c r="FO678" s="39">
        <f t="shared" si="1899"/>
        <v>0</v>
      </c>
      <c r="FP678" s="39">
        <f t="shared" si="1900"/>
        <v>0</v>
      </c>
      <c r="FQ678" s="39">
        <f t="shared" si="1901"/>
        <v>0</v>
      </c>
      <c r="FR678" s="39">
        <f t="shared" si="1982"/>
        <v>0</v>
      </c>
      <c r="FS678" s="39">
        <f t="shared" si="1983"/>
        <v>0</v>
      </c>
      <c r="FU678" s="39" t="e">
        <f t="shared" si="1984"/>
        <v>#DIV/0!</v>
      </c>
      <c r="FV678" s="39" t="e">
        <f t="shared" si="1985"/>
        <v>#DIV/0!</v>
      </c>
      <c r="FW678" s="39" t="e">
        <f t="shared" si="1986"/>
        <v>#DIV/0!</v>
      </c>
      <c r="FY678" s="39" t="e">
        <f t="shared" si="1987"/>
        <v>#DIV/0!</v>
      </c>
      <c r="FZ678" s="39" t="e">
        <f t="shared" si="1988"/>
        <v>#DIV/0!</v>
      </c>
      <c r="GA678" s="39" t="e">
        <f t="shared" si="1989"/>
        <v>#DIV/0!</v>
      </c>
      <c r="GB678" s="39" t="e">
        <f t="shared" si="1990"/>
        <v>#DIV/0!</v>
      </c>
      <c r="GC678" s="39" t="e">
        <f t="shared" si="1991"/>
        <v>#DIV/0!</v>
      </c>
      <c r="GD678" s="39" t="e">
        <f t="shared" si="1992"/>
        <v>#DIV/0!</v>
      </c>
      <c r="GE678" s="39" t="e">
        <f t="shared" si="1993"/>
        <v>#DIV/0!</v>
      </c>
      <c r="GF678" s="39" t="e">
        <f t="shared" si="1994"/>
        <v>#DIV/0!</v>
      </c>
      <c r="GG678" s="39" t="e">
        <f t="shared" si="1995"/>
        <v>#DIV/0!</v>
      </c>
      <c r="GH678" s="39" t="e">
        <f t="shared" si="1996"/>
        <v>#DIV/0!</v>
      </c>
      <c r="GI678" s="39"/>
      <c r="GJ678" s="39" t="e">
        <f t="shared" si="1997"/>
        <v>#DIV/0!</v>
      </c>
      <c r="GK678" s="39" t="e">
        <f t="shared" si="1998"/>
        <v>#DIV/0!</v>
      </c>
      <c r="GL678" s="39" t="e">
        <f t="shared" si="1999"/>
        <v>#DIV/0!</v>
      </c>
      <c r="GM678" s="39" t="e">
        <f t="shared" si="2000"/>
        <v>#DIV/0!</v>
      </c>
      <c r="GN678" s="39" t="e">
        <f t="shared" si="2001"/>
        <v>#DIV/0!</v>
      </c>
      <c r="GO678" s="57"/>
      <c r="GP678" s="57" t="e">
        <f t="shared" si="2002"/>
        <v>#DIV/0!</v>
      </c>
      <c r="GQ678" s="59" t="e">
        <f t="shared" si="2003"/>
        <v>#DIV/0!</v>
      </c>
      <c r="GR678" s="41" t="e">
        <f t="shared" si="2004"/>
        <v>#DIV/0!</v>
      </c>
      <c r="GS678" s="57" t="e">
        <f t="shared" si="2005"/>
        <v>#DIV/0!</v>
      </c>
      <c r="GT678" s="57" t="e">
        <f t="shared" si="2006"/>
        <v>#DIV/0!</v>
      </c>
      <c r="GU678" s="57" t="e">
        <f t="shared" si="2007"/>
        <v>#DIV/0!</v>
      </c>
      <c r="GV678" s="57"/>
      <c r="GW678" s="42" t="e">
        <f t="shared" si="2008"/>
        <v>#DIV/0!</v>
      </c>
      <c r="GX678" s="42" t="e">
        <f t="shared" si="2009"/>
        <v>#DIV/0!</v>
      </c>
      <c r="GY678" s="42" t="e">
        <f t="shared" si="2010"/>
        <v>#DIV/0!</v>
      </c>
      <c r="GZ678" s="57"/>
      <c r="HA678" s="2" t="e">
        <f t="shared" si="2011"/>
        <v>#DIV/0!</v>
      </c>
      <c r="HB678" s="2" t="e">
        <f t="shared" si="2012"/>
        <v>#DIV/0!</v>
      </c>
      <c r="HC678" s="2" t="e">
        <f t="shared" si="2013"/>
        <v>#DIV/0!</v>
      </c>
      <c r="HD678" s="2" t="e">
        <f t="shared" si="2014"/>
        <v>#DIV/0!</v>
      </c>
      <c r="HE678" s="2" t="e">
        <f t="shared" si="2015"/>
        <v>#DIV/0!</v>
      </c>
      <c r="HF678" s="2" t="e">
        <f t="shared" si="2016"/>
        <v>#DIV/0!</v>
      </c>
      <c r="HG678" s="2" t="e">
        <f t="shared" si="2017"/>
        <v>#DIV/0!</v>
      </c>
      <c r="HH678" s="2" t="e">
        <f t="shared" si="2018"/>
        <v>#DIV/0!</v>
      </c>
      <c r="HI678" s="2" t="e">
        <f t="shared" si="2019"/>
        <v>#DIV/0!</v>
      </c>
      <c r="HJ678" s="11" t="e">
        <f t="shared" si="2020"/>
        <v>#DIV/0!</v>
      </c>
      <c r="HK678" s="60" t="e">
        <f t="shared" si="2021"/>
        <v>#DIV/0!</v>
      </c>
      <c r="HL678" s="57"/>
      <c r="HM678" s="57" t="e">
        <f t="shared" si="2022"/>
        <v>#DIV/0!</v>
      </c>
      <c r="HN678" s="57" t="e">
        <f t="shared" si="2023"/>
        <v>#DIV/0!</v>
      </c>
      <c r="HO678" s="57" t="e">
        <f t="shared" si="2024"/>
        <v>#DIV/0!</v>
      </c>
      <c r="HP678" s="57" t="e">
        <f t="shared" si="2025"/>
        <v>#DIV/0!</v>
      </c>
      <c r="HQ678" s="57" t="e">
        <f t="shared" si="2026"/>
        <v>#DIV/0!</v>
      </c>
      <c r="HR678" s="57"/>
      <c r="HS678" s="57" t="e">
        <f t="shared" si="2027"/>
        <v>#DIV/0!</v>
      </c>
      <c r="HT678" s="57" t="e">
        <f t="shared" si="2028"/>
        <v>#DIV/0!</v>
      </c>
      <c r="HU678" s="57" t="e">
        <f t="shared" si="2029"/>
        <v>#DIV/0!</v>
      </c>
      <c r="HV678" s="57" t="e">
        <f t="shared" si="2030"/>
        <v>#DIV/0!</v>
      </c>
      <c r="HW678" s="57" t="e">
        <f t="shared" si="2031"/>
        <v>#DIV/0!</v>
      </c>
      <c r="HX678" s="57"/>
      <c r="HY678" s="57" t="e">
        <f t="shared" si="2032"/>
        <v>#DIV/0!</v>
      </c>
      <c r="HZ678" s="57" t="e">
        <f t="shared" si="2033"/>
        <v>#DIV/0!</v>
      </c>
      <c r="IA678" s="57"/>
      <c r="IB678" s="61">
        <f t="shared" si="2034"/>
        <v>0</v>
      </c>
      <c r="IC678" s="57" t="str">
        <f t="shared" si="2035"/>
        <v/>
      </c>
      <c r="ID678" s="42"/>
      <c r="IE678" s="2" t="str">
        <f t="shared" si="2036"/>
        <v/>
      </c>
      <c r="IF678" s="60" t="e">
        <f t="shared" si="2037"/>
        <v>#DIV/0!</v>
      </c>
      <c r="IG678" s="60" t="str">
        <f t="shared" si="2038"/>
        <v/>
      </c>
      <c r="IH678" s="60" t="str">
        <f t="shared" si="2039"/>
        <v>zinco-</v>
      </c>
      <c r="II678" s="60" t="str">
        <f t="shared" si="2040"/>
        <v>mangano-</v>
      </c>
      <c r="IJ678" s="60" t="e">
        <f t="shared" si="2041"/>
        <v>#DIV/0!</v>
      </c>
      <c r="IK678" s="60" t="e">
        <f t="shared" si="2042"/>
        <v>#DIV/0!</v>
      </c>
      <c r="IL678" s="60" t="e">
        <f t="shared" si="2043"/>
        <v>#DIV/0!</v>
      </c>
      <c r="IM678" s="60" t="e">
        <f t="shared" si="2044"/>
        <v>#DIV/0!</v>
      </c>
      <c r="IN678" s="60" t="str">
        <f t="shared" si="2045"/>
        <v/>
      </c>
      <c r="IO678" s="60" t="str">
        <f t="shared" si="2046"/>
        <v/>
      </c>
      <c r="IP678" s="57"/>
      <c r="IQ678" s="57" t="str">
        <f t="shared" si="2047"/>
        <v>ERROR!!</v>
      </c>
    </row>
    <row r="679" spans="24:251">
      <c r="X679" s="29">
        <f t="shared" si="1903"/>
        <v>0</v>
      </c>
      <c r="Y679" s="29">
        <f t="shared" si="1904"/>
        <v>0</v>
      </c>
      <c r="Z679" s="29" t="e">
        <f t="shared" si="1905"/>
        <v>#DIV/0!</v>
      </c>
      <c r="AA679" s="29" t="e">
        <f t="shared" si="1906"/>
        <v>#DIV/0!</v>
      </c>
      <c r="AB679" s="29" t="e">
        <f t="shared" si="1907"/>
        <v>#DIV/0!</v>
      </c>
      <c r="AC679" s="29" t="e">
        <f t="shared" si="1908"/>
        <v>#DIV/0!</v>
      </c>
      <c r="AF679" s="23">
        <v>60.084299999999999</v>
      </c>
      <c r="AG679" s="23">
        <v>79.878799999999998</v>
      </c>
      <c r="AH679" s="23">
        <v>101.96120000000001</v>
      </c>
      <c r="AI679" s="23">
        <v>151.99039999999999</v>
      </c>
      <c r="AJ679" s="23">
        <v>159.69</v>
      </c>
      <c r="AK679" s="23">
        <v>71.846400000000003</v>
      </c>
      <c r="AL679" s="23">
        <v>70.9375</v>
      </c>
      <c r="AM679" s="23">
        <v>40.304400000000001</v>
      </c>
      <c r="AN679" s="23">
        <v>56.077399999999997</v>
      </c>
      <c r="AO679" s="23">
        <v>61.978999999999999</v>
      </c>
      <c r="AP679" s="23">
        <v>94.195999999999998</v>
      </c>
      <c r="AQ679" s="23">
        <v>18.998000000000001</v>
      </c>
      <c r="AR679" s="23">
        <v>35.450000000000003</v>
      </c>
      <c r="AS679" s="23">
        <v>29.88</v>
      </c>
      <c r="AT679" s="23">
        <v>74.691999999999993</v>
      </c>
      <c r="AU679" s="23">
        <v>81.39</v>
      </c>
      <c r="AX679" s="54">
        <f t="shared" si="1909"/>
        <v>0</v>
      </c>
      <c r="AY679" s="54">
        <f t="shared" si="1910"/>
        <v>0</v>
      </c>
      <c r="AZ679" s="54">
        <f t="shared" si="1911"/>
        <v>0</v>
      </c>
      <c r="BA679" s="54">
        <f t="shared" si="1912"/>
        <v>0</v>
      </c>
      <c r="BB679" s="54">
        <f t="shared" si="1913"/>
        <v>0</v>
      </c>
      <c r="BC679" s="54">
        <f t="shared" si="1914"/>
        <v>0</v>
      </c>
      <c r="BD679" s="54">
        <f t="shared" si="1915"/>
        <v>0</v>
      </c>
      <c r="BE679" s="54">
        <f t="shared" si="1916"/>
        <v>0</v>
      </c>
      <c r="BF679" s="54">
        <f t="shared" si="1917"/>
        <v>0</v>
      </c>
      <c r="BG679" s="54">
        <f t="shared" si="1918"/>
        <v>0</v>
      </c>
      <c r="BH679" s="54">
        <f t="shared" si="1919"/>
        <v>0</v>
      </c>
      <c r="BI679" s="54">
        <f t="shared" si="1920"/>
        <v>0</v>
      </c>
      <c r="BJ679" s="54">
        <f t="shared" si="1921"/>
        <v>0</v>
      </c>
      <c r="BK679" s="54">
        <f t="shared" si="1922"/>
        <v>0</v>
      </c>
      <c r="BL679" s="54">
        <f t="shared" si="1923"/>
        <v>0</v>
      </c>
      <c r="BM679" s="42"/>
      <c r="BO679" s="54">
        <f>'Norm-coeff'!$C$2+$AX679*'Norm-coeff'!$D$2+$AY679*'Norm-coeff'!$E$2+$AZ679*'Norm-coeff'!$F$2+$BA679*'Norm-coeff'!$G$2+$BB679*'Norm-coeff'!$H$2+$BC679*'Norm-coeff'!$I$2+$BD679*'Norm-coeff'!$J$2+$BE679*'Norm-coeff'!$K$2+$BF679*'Norm-coeff'!$L$2+$BG679*'Norm-coeff'!$M$2+$BH679*'Norm-coeff'!$N$2+$BI679*'Norm-coeff'!$O$2</f>
        <v>5.4045421474420303</v>
      </c>
      <c r="BP679" s="54">
        <f>'Norm-coeff'!$C$3+$AX679*'Norm-coeff'!$D$3+$AY679*'Norm-coeff'!$E$3+$AZ679*'Norm-coeff'!$F$3+$BA679*'Norm-coeff'!$G$3+$BB679*'Norm-coeff'!$H$3+$BC679*'Norm-coeff'!$I$3+$BD679*'Norm-coeff'!$J$3+$BE679*'Norm-coeff'!$K$3+$BF679*'Norm-coeff'!$L$3+$BG679*'Norm-coeff'!$M$3+$BH679*'Norm-coeff'!$N$3+$BI679*'Norm-coeff'!$O$3</f>
        <v>3.15319116612705</v>
      </c>
      <c r="BQ679" s="54">
        <f>'Norm-coeff'!$C$4+$AX679*'Norm-coeff'!$D$4+$AY679*'Norm-coeff'!$E$4+$AZ679*'Norm-coeff'!$F$4+$BA679*'Norm-coeff'!$G$4+$BB679*'Norm-coeff'!$H$4+$BC679*'Norm-coeff'!$I$4+$BD679*'Norm-coeff'!$J$4+$BE679*'Norm-coeff'!$K$4+$BF679*'Norm-coeff'!$L$4+$BG679*'Norm-coeff'!$M$4+$BH679*'Norm-coeff'!$N$4+$BI679*'Norm-coeff'!$O$4</f>
        <v>1.42115649462768</v>
      </c>
      <c r="BR679" s="54">
        <f>'Norm-coeff'!$C$5+$AX679*'Norm-coeff'!$D$5+$AY679*'Norm-coeff'!$E$5+$AZ679*'Norm-coeff'!$F$5+$BA679*'Norm-coeff'!$G$5+$BB679*'Norm-coeff'!$H$5+$BC679*'Norm-coeff'!$I$5+$BD679*'Norm-coeff'!$J$5+$BE679*'Norm-coeff'!$K$5+$BF679*'Norm-coeff'!$L$5+$BG679*'Norm-coeff'!$M$5+$BH679*'Norm-coeff'!$N$5+$BI679*'Norm-coeff'!$O$5</f>
        <v>1.0553329241296201</v>
      </c>
      <c r="BS679" s="54">
        <f>'Norm-coeff'!$C$6+$AX679*'Norm-coeff'!$D$6+$AY679*'Norm-coeff'!$E$6+$AZ679*'Norm-coeff'!$F$6+$BA679*'Norm-coeff'!$G$6+$BB679*'Norm-coeff'!$H$6+$BC679*'Norm-coeff'!$I$6+$BD679*'Norm-coeff'!$J$6+$BE679*'Norm-coeff'!$K$6+$BF679*'Norm-coeff'!$L$6+$BG679*'Norm-coeff'!$M$6+$BH679*'Norm-coeff'!$N$6+$BI679*'Norm-coeff'!$O$6</f>
        <v>-1.48700885495103E-2</v>
      </c>
      <c r="BT679" s="54">
        <f>'Norm-coeff'!$C$7+$AX679*'Norm-coeff'!$D$7+$AY679*'Norm-coeff'!$E$7+$AZ679*'Norm-coeff'!$F$7+$BA679*'Norm-coeff'!$G$7+$BB679*'Norm-coeff'!$H$7+$BC679*'Norm-coeff'!$I$7+$BD679*'Norm-coeff'!$J$7+$BE679*'Norm-coeff'!$K$7+$BF679*'Norm-coeff'!$L$7+$BG679*'Norm-coeff'!$M$7+$BH679*'Norm-coeff'!$N$7+$BI679*'Norm-coeff'!$O$7</f>
        <v>2.0907583608832998</v>
      </c>
      <c r="BU679" s="54">
        <f>'Norm-coeff'!$C$8+$AX679*'Norm-coeff'!$D$8+$AY679*'Norm-coeff'!$E$8+$AZ679*'Norm-coeff'!$F$8+$BA679*'Norm-coeff'!$G$8+$BB679*'Norm-coeff'!$H$8+$BC679*'Norm-coeff'!$I$8+$BD679*'Norm-coeff'!$J$8+$BE679*'Norm-coeff'!$K$8+$BF679*'Norm-coeff'!$L$8+$BG679*'Norm-coeff'!$M$8+$BH679*'Norm-coeff'!$N$8+$BI679*'Norm-coeff'!$O$8</f>
        <v>0.65894159836244504</v>
      </c>
      <c r="BV679" s="54">
        <f>'Norm-coeff'!$C$9+$AX679*'Norm-coeff'!$D$9+$AY679*'Norm-coeff'!$E$9+$AZ679*'Norm-coeff'!$F$9+$BA679*'Norm-coeff'!$G$9+$BB679*'Norm-coeff'!$H$9+$BC679*'Norm-coeff'!$I$9+$BD679*'Norm-coeff'!$J$9+$BE679*'Norm-coeff'!$K$9+$BF679*'Norm-coeff'!$L$9+$BG679*'Norm-coeff'!$M$9+$BH679*'Norm-coeff'!$N$9+$BI679*'Norm-coeff'!$O$9</f>
        <v>1.48961085014701</v>
      </c>
      <c r="BW679" s="54">
        <f>'Norm-coeff'!$C$10+$AX679*'Norm-coeff'!$D$10+$AY679*'Norm-coeff'!$E$10+$AZ679*'Norm-coeff'!$F$10+$BA679*'Norm-coeff'!$G$10+$BB679*'Norm-coeff'!$H$10+$BC679*'Norm-coeff'!$I$10+$BD679*'Norm-coeff'!$J$10+$BE679*'Norm-coeff'!$K$10+$BF679*'Norm-coeff'!$L$10+$BG679*'Norm-coeff'!$M$10+$BH679*'Norm-coeff'!$N$10+$BI679*'Norm-coeff'!$O$10</f>
        <v>1.42058735749591</v>
      </c>
      <c r="BX679" s="54">
        <f>'Norm-coeff'!$C$11+$AX679*'Norm-coeff'!$D$11+$AY679*'Norm-coeff'!$E$11+$AZ679*'Norm-coeff'!$F$11+$BA679*'Norm-coeff'!$G$11+$BB679*'Norm-coeff'!$H$11+$BC679*'Norm-coeff'!$I$11+$BD679*'Norm-coeff'!$J$11+$BE679*'Norm-coeff'!$K$11+$BF679*'Norm-coeff'!$L$11+$BG679*'Norm-coeff'!$M$11+$BH679*'Norm-coeff'!$N$11+$BI679*'Norm-coeff'!$O$11</f>
        <v>0.221233014421479</v>
      </c>
      <c r="BY679" s="54">
        <f>'Norm-coeff'!$C$12+$AX679*'Norm-coeff'!$D$12+$AY679*'Norm-coeff'!$E$12+$AZ679*'Norm-coeff'!$F$12+$BA679*'Norm-coeff'!$G$12+$BB679*'Norm-coeff'!$H$12+$BC679*'Norm-coeff'!$I$12+$BD679*'Norm-coeff'!$J$12+$BE679*'Norm-coeff'!$K$12+$BF679*'Norm-coeff'!$L$12+$BG679*'Norm-coeff'!$M$12+$BH679*'Norm-coeff'!$N$12+$BI679*'Norm-coeff'!$O$12</f>
        <v>0.283527502056037</v>
      </c>
      <c r="BZ679" s="54">
        <f>'Norm-coeff'!$C$13+$AX679*'Norm-coeff'!$D$13+$AY679*'Norm-coeff'!$E$13+$AZ679*'Norm-coeff'!$F$13+$BA679*'Norm-coeff'!$G$13+$BB679*'Norm-coeff'!$H$13+$BC679*'Norm-coeff'!$I$13+$BD679*'Norm-coeff'!$J$13+$BE679*'Norm-coeff'!$K$13+$BF679*'Norm-coeff'!$L$13+$BG679*'Norm-coeff'!$M$13+$BH679*'Norm-coeff'!$N$13+$BI679*'Norm-coeff'!$O$13</f>
        <v>-4.1864930554451202E-2</v>
      </c>
      <c r="CA679" s="54">
        <f>'Norm-coeff'!$C$14+$AX679*'Norm-coeff'!$D$14+$AY679*'Norm-coeff'!$E$14+$AZ679*'Norm-coeff'!$F$14+$BA679*'Norm-coeff'!$G$14+$BB679*'Norm-coeff'!$H$14+$BC679*'Norm-coeff'!$I$14+$BD679*'Norm-coeff'!$J$14+$BE679*'Norm-coeff'!$K$14+$BF679*'Norm-coeff'!$L$14+$BG679*'Norm-coeff'!$M$14+$BH679*'Norm-coeff'!$N$14+$BI679*'Norm-coeff'!$O$14</f>
        <v>4.2526983164477103</v>
      </c>
      <c r="CC679" s="54">
        <f t="shared" si="2048"/>
        <v>0</v>
      </c>
      <c r="CG679" s="54">
        <f t="shared" si="1924"/>
        <v>0</v>
      </c>
      <c r="CH679" s="54">
        <f t="shared" si="1902"/>
        <v>0</v>
      </c>
      <c r="CI679" s="54">
        <f t="shared" si="1925"/>
        <v>0</v>
      </c>
      <c r="CJ679" s="56">
        <f t="shared" si="1926"/>
        <v>0</v>
      </c>
      <c r="CK679" s="54">
        <f t="shared" si="1927"/>
        <v>0</v>
      </c>
      <c r="CL679" s="54">
        <f t="shared" si="1928"/>
        <v>0</v>
      </c>
      <c r="CM679" s="54">
        <f t="shared" si="1929"/>
        <v>0</v>
      </c>
      <c r="CN679" s="54">
        <f t="shared" si="1930"/>
        <v>0</v>
      </c>
      <c r="CO679" s="54">
        <f t="shared" si="1931"/>
        <v>0</v>
      </c>
      <c r="CP679" s="54">
        <f t="shared" si="1932"/>
        <v>0</v>
      </c>
      <c r="CQ679" s="54">
        <f t="shared" si="1933"/>
        <v>0</v>
      </c>
      <c r="CR679" s="54">
        <f t="shared" si="1934"/>
        <v>0</v>
      </c>
      <c r="CS679" s="54">
        <f t="shared" si="1935"/>
        <v>0</v>
      </c>
      <c r="CU679" s="54">
        <f t="shared" si="1936"/>
        <v>0</v>
      </c>
      <c r="CV679" s="54">
        <f t="shared" si="1937"/>
        <v>0</v>
      </c>
      <c r="CW679" s="54">
        <f t="shared" si="1938"/>
        <v>0</v>
      </c>
      <c r="CX679" s="54">
        <f t="shared" si="1939"/>
        <v>0</v>
      </c>
      <c r="CZ679" s="54">
        <f t="shared" si="1940"/>
        <v>0</v>
      </c>
      <c r="DA679" s="54">
        <f t="shared" si="1941"/>
        <v>0</v>
      </c>
      <c r="DB679" s="54">
        <f t="shared" si="1942"/>
        <v>0</v>
      </c>
      <c r="DC679" s="54">
        <f t="shared" si="1943"/>
        <v>0</v>
      </c>
      <c r="DD679" s="54">
        <f t="shared" si="1944"/>
        <v>0</v>
      </c>
      <c r="DE679" s="54">
        <f t="shared" si="1945"/>
        <v>0</v>
      </c>
      <c r="DF679" s="54">
        <f t="shared" si="1946"/>
        <v>0</v>
      </c>
      <c r="DG679" s="54">
        <f t="shared" si="1947"/>
        <v>2</v>
      </c>
      <c r="DH679" s="71">
        <f t="shared" si="1948"/>
        <v>0</v>
      </c>
      <c r="DI679" s="71">
        <f t="shared" si="1949"/>
        <v>0</v>
      </c>
      <c r="DJ679" s="54">
        <f t="shared" si="1950"/>
        <v>0</v>
      </c>
      <c r="DK679" s="54">
        <f t="shared" si="1951"/>
        <v>2</v>
      </c>
      <c r="DL679" s="4">
        <f t="shared" si="1876"/>
        <v>0</v>
      </c>
      <c r="DM679" s="3">
        <f t="shared" si="1952"/>
        <v>0</v>
      </c>
      <c r="DN679" s="3">
        <f t="shared" si="1953"/>
        <v>0</v>
      </c>
      <c r="DO679" s="4" t="e">
        <f t="shared" si="1954"/>
        <v>#DIV/0!</v>
      </c>
      <c r="DP679" s="57"/>
      <c r="DQ679" s="57"/>
      <c r="DR679" s="56">
        <f t="shared" si="1877"/>
        <v>2</v>
      </c>
      <c r="DS679" s="56">
        <f t="shared" si="1878"/>
        <v>0</v>
      </c>
      <c r="DT679" s="38">
        <f t="shared" si="1879"/>
        <v>0</v>
      </c>
      <c r="DU679" s="38">
        <f t="shared" si="1955"/>
        <v>2</v>
      </c>
      <c r="DV679" s="38">
        <f t="shared" si="1880"/>
        <v>0</v>
      </c>
      <c r="DW679" s="39">
        <f t="shared" si="1881"/>
        <v>0</v>
      </c>
      <c r="DX679" s="39">
        <f t="shared" si="1882"/>
        <v>0</v>
      </c>
      <c r="DY679" s="39">
        <f t="shared" si="1883"/>
        <v>0</v>
      </c>
      <c r="DZ679" s="39">
        <f t="shared" si="1884"/>
        <v>0</v>
      </c>
      <c r="EA679" s="39">
        <f t="shared" si="1885"/>
        <v>0</v>
      </c>
      <c r="EB679" s="37" t="e">
        <f t="shared" si="1956"/>
        <v>#DIV/0!</v>
      </c>
      <c r="EC679" s="37" t="e">
        <f t="shared" si="1957"/>
        <v>#DIV/0!</v>
      </c>
      <c r="ED679" s="37" t="e">
        <f t="shared" si="1958"/>
        <v>#DIV/0!</v>
      </c>
      <c r="EE679" s="37" t="e">
        <f t="shared" si="1959"/>
        <v>#DIV/0!</v>
      </c>
      <c r="EF679" s="39" t="e">
        <f t="shared" si="1960"/>
        <v>#DIV/0!</v>
      </c>
      <c r="EG679" s="37" t="e">
        <f t="shared" si="1961"/>
        <v>#DIV/0!</v>
      </c>
      <c r="EH679" s="37" t="e">
        <f t="shared" si="1962"/>
        <v>#DIV/0!</v>
      </c>
      <c r="EI679" s="11" t="b">
        <f t="shared" si="1963"/>
        <v>1</v>
      </c>
      <c r="EJ679" s="11" t="b">
        <f t="shared" si="1964"/>
        <v>0</v>
      </c>
      <c r="EK679" s="39" t="e">
        <f t="shared" si="1965"/>
        <v>#DIV/0!</v>
      </c>
      <c r="EL679" s="39" t="e">
        <f t="shared" si="1966"/>
        <v>#DIV/0!</v>
      </c>
      <c r="EM679" s="39" t="e">
        <f t="shared" si="1967"/>
        <v>#DIV/0!</v>
      </c>
      <c r="EN679" s="39" t="e">
        <f t="shared" si="1968"/>
        <v>#DIV/0!</v>
      </c>
      <c r="EO679" s="39" t="e">
        <f t="shared" si="1969"/>
        <v>#DIV/0!</v>
      </c>
      <c r="EP679" s="39" t="e">
        <f t="shared" si="1970"/>
        <v>#DIV/0!</v>
      </c>
      <c r="EQ679" s="39" t="e">
        <f t="shared" si="1971"/>
        <v>#DIV/0!</v>
      </c>
      <c r="ER679" s="39" t="e">
        <f t="shared" si="1972"/>
        <v>#DIV/0!</v>
      </c>
      <c r="ES679" s="58" t="str">
        <f t="shared" si="1973"/>
        <v>(OH,F,Cl)-dominate amphibole</v>
      </c>
      <c r="ET679" s="58" t="e">
        <f t="shared" si="1974"/>
        <v>#N/A</v>
      </c>
      <c r="EU679" s="56">
        <f t="shared" si="1886"/>
        <v>0</v>
      </c>
      <c r="EV679" s="56">
        <f t="shared" si="1887"/>
        <v>0</v>
      </c>
      <c r="EW679" s="56">
        <f t="shared" si="1888"/>
        <v>0</v>
      </c>
      <c r="EX679" s="56">
        <f t="shared" si="1889"/>
        <v>0</v>
      </c>
      <c r="EY679" s="56">
        <f t="shared" si="1890"/>
        <v>0</v>
      </c>
      <c r="EZ679" s="56">
        <f t="shared" si="1891"/>
        <v>0</v>
      </c>
      <c r="FA679" s="39">
        <f t="shared" si="1892"/>
        <v>0</v>
      </c>
      <c r="FB679" s="39">
        <f t="shared" si="1893"/>
        <v>0</v>
      </c>
      <c r="FC679" s="54">
        <f t="shared" si="1894"/>
        <v>0</v>
      </c>
      <c r="FD679" s="54">
        <f t="shared" si="1895"/>
        <v>0</v>
      </c>
      <c r="FE679" s="39">
        <f t="shared" si="1896"/>
        <v>0</v>
      </c>
      <c r="FF679" s="54">
        <f t="shared" si="1897"/>
        <v>0</v>
      </c>
      <c r="FG679" s="39">
        <f t="shared" si="1898"/>
        <v>0</v>
      </c>
      <c r="FH679" s="39">
        <f t="shared" si="1975"/>
        <v>0</v>
      </c>
      <c r="FI679" s="39">
        <f t="shared" si="1976"/>
        <v>0</v>
      </c>
      <c r="FJ679" s="39">
        <f t="shared" si="1977"/>
        <v>0</v>
      </c>
      <c r="FK679" s="39" t="e">
        <f t="shared" si="1978"/>
        <v>#DIV/0!</v>
      </c>
      <c r="FL679" s="39" t="e">
        <f t="shared" si="1979"/>
        <v>#DIV/0!</v>
      </c>
      <c r="FM679" s="39" t="e">
        <f t="shared" si="1980"/>
        <v>#DIV/0!</v>
      </c>
      <c r="FN679" s="39">
        <f t="shared" si="1981"/>
        <v>1</v>
      </c>
      <c r="FO679" s="39">
        <f t="shared" si="1899"/>
        <v>0</v>
      </c>
      <c r="FP679" s="39">
        <f t="shared" si="1900"/>
        <v>0</v>
      </c>
      <c r="FQ679" s="39">
        <f t="shared" si="1901"/>
        <v>0</v>
      </c>
      <c r="FR679" s="39">
        <f t="shared" si="1982"/>
        <v>0</v>
      </c>
      <c r="FS679" s="39">
        <f t="shared" si="1983"/>
        <v>0</v>
      </c>
      <c r="FU679" s="39" t="e">
        <f t="shared" si="1984"/>
        <v>#DIV/0!</v>
      </c>
      <c r="FV679" s="39" t="e">
        <f t="shared" si="1985"/>
        <v>#DIV/0!</v>
      </c>
      <c r="FW679" s="39" t="e">
        <f t="shared" si="1986"/>
        <v>#DIV/0!</v>
      </c>
      <c r="FY679" s="39" t="e">
        <f t="shared" si="1987"/>
        <v>#DIV/0!</v>
      </c>
      <c r="FZ679" s="39" t="e">
        <f t="shared" si="1988"/>
        <v>#DIV/0!</v>
      </c>
      <c r="GA679" s="39" t="e">
        <f t="shared" si="1989"/>
        <v>#DIV/0!</v>
      </c>
      <c r="GB679" s="39" t="e">
        <f t="shared" si="1990"/>
        <v>#DIV/0!</v>
      </c>
      <c r="GC679" s="39" t="e">
        <f t="shared" si="1991"/>
        <v>#DIV/0!</v>
      </c>
      <c r="GD679" s="39" t="e">
        <f t="shared" si="1992"/>
        <v>#DIV/0!</v>
      </c>
      <c r="GE679" s="39" t="e">
        <f t="shared" si="1993"/>
        <v>#DIV/0!</v>
      </c>
      <c r="GF679" s="39" t="e">
        <f t="shared" si="1994"/>
        <v>#DIV/0!</v>
      </c>
      <c r="GG679" s="39" t="e">
        <f t="shared" si="1995"/>
        <v>#DIV/0!</v>
      </c>
      <c r="GH679" s="39" t="e">
        <f t="shared" si="1996"/>
        <v>#DIV/0!</v>
      </c>
      <c r="GI679" s="39"/>
      <c r="GJ679" s="39" t="e">
        <f t="shared" si="1997"/>
        <v>#DIV/0!</v>
      </c>
      <c r="GK679" s="39" t="e">
        <f t="shared" si="1998"/>
        <v>#DIV/0!</v>
      </c>
      <c r="GL679" s="39" t="e">
        <f t="shared" si="1999"/>
        <v>#DIV/0!</v>
      </c>
      <c r="GM679" s="39" t="e">
        <f t="shared" si="2000"/>
        <v>#DIV/0!</v>
      </c>
      <c r="GN679" s="39" t="e">
        <f t="shared" si="2001"/>
        <v>#DIV/0!</v>
      </c>
      <c r="GO679" s="57"/>
      <c r="GP679" s="57" t="e">
        <f t="shared" si="2002"/>
        <v>#DIV/0!</v>
      </c>
      <c r="GQ679" s="59" t="e">
        <f t="shared" si="2003"/>
        <v>#DIV/0!</v>
      </c>
      <c r="GR679" s="41" t="e">
        <f t="shared" si="2004"/>
        <v>#DIV/0!</v>
      </c>
      <c r="GS679" s="57" t="e">
        <f t="shared" si="2005"/>
        <v>#DIV/0!</v>
      </c>
      <c r="GT679" s="57" t="e">
        <f t="shared" si="2006"/>
        <v>#DIV/0!</v>
      </c>
      <c r="GU679" s="57" t="e">
        <f t="shared" si="2007"/>
        <v>#DIV/0!</v>
      </c>
      <c r="GV679" s="57"/>
      <c r="GW679" s="42" t="e">
        <f t="shared" si="2008"/>
        <v>#DIV/0!</v>
      </c>
      <c r="GX679" s="42" t="e">
        <f t="shared" si="2009"/>
        <v>#DIV/0!</v>
      </c>
      <c r="GY679" s="42" t="e">
        <f t="shared" si="2010"/>
        <v>#DIV/0!</v>
      </c>
      <c r="GZ679" s="57"/>
      <c r="HA679" s="2" t="e">
        <f t="shared" si="2011"/>
        <v>#DIV/0!</v>
      </c>
      <c r="HB679" s="2" t="e">
        <f t="shared" si="2012"/>
        <v>#DIV/0!</v>
      </c>
      <c r="HC679" s="2" t="e">
        <f t="shared" si="2013"/>
        <v>#DIV/0!</v>
      </c>
      <c r="HD679" s="2" t="e">
        <f t="shared" si="2014"/>
        <v>#DIV/0!</v>
      </c>
      <c r="HE679" s="2" t="e">
        <f t="shared" si="2015"/>
        <v>#DIV/0!</v>
      </c>
      <c r="HF679" s="2" t="e">
        <f t="shared" si="2016"/>
        <v>#DIV/0!</v>
      </c>
      <c r="HG679" s="2" t="e">
        <f t="shared" si="2017"/>
        <v>#DIV/0!</v>
      </c>
      <c r="HH679" s="2" t="e">
        <f t="shared" si="2018"/>
        <v>#DIV/0!</v>
      </c>
      <c r="HI679" s="2" t="e">
        <f t="shared" si="2019"/>
        <v>#DIV/0!</v>
      </c>
      <c r="HJ679" s="11" t="e">
        <f t="shared" si="2020"/>
        <v>#DIV/0!</v>
      </c>
      <c r="HK679" s="60" t="e">
        <f t="shared" si="2021"/>
        <v>#DIV/0!</v>
      </c>
      <c r="HL679" s="57"/>
      <c r="HM679" s="57" t="e">
        <f t="shared" si="2022"/>
        <v>#DIV/0!</v>
      </c>
      <c r="HN679" s="57" t="e">
        <f t="shared" si="2023"/>
        <v>#DIV/0!</v>
      </c>
      <c r="HO679" s="57" t="e">
        <f t="shared" si="2024"/>
        <v>#DIV/0!</v>
      </c>
      <c r="HP679" s="57" t="e">
        <f t="shared" si="2025"/>
        <v>#DIV/0!</v>
      </c>
      <c r="HQ679" s="57" t="e">
        <f t="shared" si="2026"/>
        <v>#DIV/0!</v>
      </c>
      <c r="HR679" s="57"/>
      <c r="HS679" s="57" t="e">
        <f t="shared" si="2027"/>
        <v>#DIV/0!</v>
      </c>
      <c r="HT679" s="57" t="e">
        <f t="shared" si="2028"/>
        <v>#DIV/0!</v>
      </c>
      <c r="HU679" s="57" t="e">
        <f t="shared" si="2029"/>
        <v>#DIV/0!</v>
      </c>
      <c r="HV679" s="57" t="e">
        <f t="shared" si="2030"/>
        <v>#DIV/0!</v>
      </c>
      <c r="HW679" s="57" t="e">
        <f t="shared" si="2031"/>
        <v>#DIV/0!</v>
      </c>
      <c r="HX679" s="57"/>
      <c r="HY679" s="57" t="e">
        <f t="shared" si="2032"/>
        <v>#DIV/0!</v>
      </c>
      <c r="HZ679" s="57" t="e">
        <f t="shared" si="2033"/>
        <v>#DIV/0!</v>
      </c>
      <c r="IA679" s="57"/>
      <c r="IB679" s="61">
        <f t="shared" si="2034"/>
        <v>0</v>
      </c>
      <c r="IC679" s="57" t="str">
        <f t="shared" si="2035"/>
        <v/>
      </c>
      <c r="ID679" s="42"/>
      <c r="IE679" s="2" t="str">
        <f t="shared" si="2036"/>
        <v/>
      </c>
      <c r="IF679" s="60" t="e">
        <f t="shared" si="2037"/>
        <v>#DIV/0!</v>
      </c>
      <c r="IG679" s="60" t="str">
        <f t="shared" si="2038"/>
        <v/>
      </c>
      <c r="IH679" s="60" t="str">
        <f t="shared" si="2039"/>
        <v>zinco-</v>
      </c>
      <c r="II679" s="60" t="str">
        <f t="shared" si="2040"/>
        <v>mangano-</v>
      </c>
      <c r="IJ679" s="60" t="e">
        <f t="shared" si="2041"/>
        <v>#DIV/0!</v>
      </c>
      <c r="IK679" s="60" t="e">
        <f t="shared" si="2042"/>
        <v>#DIV/0!</v>
      </c>
      <c r="IL679" s="60" t="e">
        <f t="shared" si="2043"/>
        <v>#DIV/0!</v>
      </c>
      <c r="IM679" s="60" t="e">
        <f t="shared" si="2044"/>
        <v>#DIV/0!</v>
      </c>
      <c r="IN679" s="60" t="str">
        <f t="shared" si="2045"/>
        <v/>
      </c>
      <c r="IO679" s="60" t="str">
        <f t="shared" si="2046"/>
        <v/>
      </c>
      <c r="IP679" s="57"/>
      <c r="IQ679" s="57" t="str">
        <f t="shared" si="2047"/>
        <v>ERROR!!</v>
      </c>
    </row>
    <row r="680" spans="24:251">
      <c r="X680" s="29">
        <f t="shared" si="1903"/>
        <v>0</v>
      </c>
      <c r="Y680" s="29">
        <f t="shared" si="1904"/>
        <v>0</v>
      </c>
      <c r="Z680" s="29" t="e">
        <f t="shared" si="1905"/>
        <v>#DIV/0!</v>
      </c>
      <c r="AA680" s="29" t="e">
        <f t="shared" si="1906"/>
        <v>#DIV/0!</v>
      </c>
      <c r="AB680" s="29" t="e">
        <f t="shared" si="1907"/>
        <v>#DIV/0!</v>
      </c>
      <c r="AC680" s="29" t="e">
        <f t="shared" si="1908"/>
        <v>#DIV/0!</v>
      </c>
      <c r="AF680" s="23">
        <v>60.084299999999999</v>
      </c>
      <c r="AG680" s="23">
        <v>79.878799999999998</v>
      </c>
      <c r="AH680" s="23">
        <v>101.96120000000001</v>
      </c>
      <c r="AI680" s="23">
        <v>151.99039999999999</v>
      </c>
      <c r="AJ680" s="23">
        <v>159.69</v>
      </c>
      <c r="AK680" s="23">
        <v>71.846400000000003</v>
      </c>
      <c r="AL680" s="23">
        <v>70.9375</v>
      </c>
      <c r="AM680" s="23">
        <v>40.304400000000001</v>
      </c>
      <c r="AN680" s="23">
        <v>56.077399999999997</v>
      </c>
      <c r="AO680" s="23">
        <v>61.978999999999999</v>
      </c>
      <c r="AP680" s="23">
        <v>94.195999999999998</v>
      </c>
      <c r="AQ680" s="23">
        <v>18.998000000000001</v>
      </c>
      <c r="AR680" s="23">
        <v>35.450000000000003</v>
      </c>
      <c r="AS680" s="23">
        <v>29.88</v>
      </c>
      <c r="AT680" s="23">
        <v>74.691999999999993</v>
      </c>
      <c r="AU680" s="23">
        <v>81.39</v>
      </c>
      <c r="AX680" s="54">
        <f t="shared" si="1909"/>
        <v>0</v>
      </c>
      <c r="AY680" s="54">
        <f t="shared" si="1910"/>
        <v>0</v>
      </c>
      <c r="AZ680" s="54">
        <f t="shared" si="1911"/>
        <v>0</v>
      </c>
      <c r="BA680" s="54">
        <f t="shared" si="1912"/>
        <v>0</v>
      </c>
      <c r="BB680" s="54">
        <f t="shared" si="1913"/>
        <v>0</v>
      </c>
      <c r="BC680" s="54">
        <f t="shared" si="1914"/>
        <v>0</v>
      </c>
      <c r="BD680" s="54">
        <f t="shared" si="1915"/>
        <v>0</v>
      </c>
      <c r="BE680" s="54">
        <f t="shared" si="1916"/>
        <v>0</v>
      </c>
      <c r="BF680" s="54">
        <f t="shared" si="1917"/>
        <v>0</v>
      </c>
      <c r="BG680" s="54">
        <f t="shared" si="1918"/>
        <v>0</v>
      </c>
      <c r="BH680" s="54">
        <f t="shared" si="1919"/>
        <v>0</v>
      </c>
      <c r="BI680" s="54">
        <f t="shared" si="1920"/>
        <v>0</v>
      </c>
      <c r="BJ680" s="54">
        <f t="shared" si="1921"/>
        <v>0</v>
      </c>
      <c r="BK680" s="54">
        <f t="shared" si="1922"/>
        <v>0</v>
      </c>
      <c r="BL680" s="54">
        <f t="shared" si="1923"/>
        <v>0</v>
      </c>
      <c r="BM680" s="42"/>
      <c r="BO680" s="54">
        <f>'Norm-coeff'!$C$2+$AX680*'Norm-coeff'!$D$2+$AY680*'Norm-coeff'!$E$2+$AZ680*'Norm-coeff'!$F$2+$BA680*'Norm-coeff'!$G$2+$BB680*'Norm-coeff'!$H$2+$BC680*'Norm-coeff'!$I$2+$BD680*'Norm-coeff'!$J$2+$BE680*'Norm-coeff'!$K$2+$BF680*'Norm-coeff'!$L$2+$BG680*'Norm-coeff'!$M$2+$BH680*'Norm-coeff'!$N$2+$BI680*'Norm-coeff'!$O$2</f>
        <v>5.4045421474420303</v>
      </c>
      <c r="BP680" s="54">
        <f>'Norm-coeff'!$C$3+$AX680*'Norm-coeff'!$D$3+$AY680*'Norm-coeff'!$E$3+$AZ680*'Norm-coeff'!$F$3+$BA680*'Norm-coeff'!$G$3+$BB680*'Norm-coeff'!$H$3+$BC680*'Norm-coeff'!$I$3+$BD680*'Norm-coeff'!$J$3+$BE680*'Norm-coeff'!$K$3+$BF680*'Norm-coeff'!$L$3+$BG680*'Norm-coeff'!$M$3+$BH680*'Norm-coeff'!$N$3+$BI680*'Norm-coeff'!$O$3</f>
        <v>3.15319116612705</v>
      </c>
      <c r="BQ680" s="54">
        <f>'Norm-coeff'!$C$4+$AX680*'Norm-coeff'!$D$4+$AY680*'Norm-coeff'!$E$4+$AZ680*'Norm-coeff'!$F$4+$BA680*'Norm-coeff'!$G$4+$BB680*'Norm-coeff'!$H$4+$BC680*'Norm-coeff'!$I$4+$BD680*'Norm-coeff'!$J$4+$BE680*'Norm-coeff'!$K$4+$BF680*'Norm-coeff'!$L$4+$BG680*'Norm-coeff'!$M$4+$BH680*'Norm-coeff'!$N$4+$BI680*'Norm-coeff'!$O$4</f>
        <v>1.42115649462768</v>
      </c>
      <c r="BR680" s="54">
        <f>'Norm-coeff'!$C$5+$AX680*'Norm-coeff'!$D$5+$AY680*'Norm-coeff'!$E$5+$AZ680*'Norm-coeff'!$F$5+$BA680*'Norm-coeff'!$G$5+$BB680*'Norm-coeff'!$H$5+$BC680*'Norm-coeff'!$I$5+$BD680*'Norm-coeff'!$J$5+$BE680*'Norm-coeff'!$K$5+$BF680*'Norm-coeff'!$L$5+$BG680*'Norm-coeff'!$M$5+$BH680*'Norm-coeff'!$N$5+$BI680*'Norm-coeff'!$O$5</f>
        <v>1.0553329241296201</v>
      </c>
      <c r="BS680" s="54">
        <f>'Norm-coeff'!$C$6+$AX680*'Norm-coeff'!$D$6+$AY680*'Norm-coeff'!$E$6+$AZ680*'Norm-coeff'!$F$6+$BA680*'Norm-coeff'!$G$6+$BB680*'Norm-coeff'!$H$6+$BC680*'Norm-coeff'!$I$6+$BD680*'Norm-coeff'!$J$6+$BE680*'Norm-coeff'!$K$6+$BF680*'Norm-coeff'!$L$6+$BG680*'Norm-coeff'!$M$6+$BH680*'Norm-coeff'!$N$6+$BI680*'Norm-coeff'!$O$6</f>
        <v>-1.48700885495103E-2</v>
      </c>
      <c r="BT680" s="54">
        <f>'Norm-coeff'!$C$7+$AX680*'Norm-coeff'!$D$7+$AY680*'Norm-coeff'!$E$7+$AZ680*'Norm-coeff'!$F$7+$BA680*'Norm-coeff'!$G$7+$BB680*'Norm-coeff'!$H$7+$BC680*'Norm-coeff'!$I$7+$BD680*'Norm-coeff'!$J$7+$BE680*'Norm-coeff'!$K$7+$BF680*'Norm-coeff'!$L$7+$BG680*'Norm-coeff'!$M$7+$BH680*'Norm-coeff'!$N$7+$BI680*'Norm-coeff'!$O$7</f>
        <v>2.0907583608832998</v>
      </c>
      <c r="BU680" s="54">
        <f>'Norm-coeff'!$C$8+$AX680*'Norm-coeff'!$D$8+$AY680*'Norm-coeff'!$E$8+$AZ680*'Norm-coeff'!$F$8+$BA680*'Norm-coeff'!$G$8+$BB680*'Norm-coeff'!$H$8+$BC680*'Norm-coeff'!$I$8+$BD680*'Norm-coeff'!$J$8+$BE680*'Norm-coeff'!$K$8+$BF680*'Norm-coeff'!$L$8+$BG680*'Norm-coeff'!$M$8+$BH680*'Norm-coeff'!$N$8+$BI680*'Norm-coeff'!$O$8</f>
        <v>0.65894159836244504</v>
      </c>
      <c r="BV680" s="54">
        <f>'Norm-coeff'!$C$9+$AX680*'Norm-coeff'!$D$9+$AY680*'Norm-coeff'!$E$9+$AZ680*'Norm-coeff'!$F$9+$BA680*'Norm-coeff'!$G$9+$BB680*'Norm-coeff'!$H$9+$BC680*'Norm-coeff'!$I$9+$BD680*'Norm-coeff'!$J$9+$BE680*'Norm-coeff'!$K$9+$BF680*'Norm-coeff'!$L$9+$BG680*'Norm-coeff'!$M$9+$BH680*'Norm-coeff'!$N$9+$BI680*'Norm-coeff'!$O$9</f>
        <v>1.48961085014701</v>
      </c>
      <c r="BW680" s="54">
        <f>'Norm-coeff'!$C$10+$AX680*'Norm-coeff'!$D$10+$AY680*'Norm-coeff'!$E$10+$AZ680*'Norm-coeff'!$F$10+$BA680*'Norm-coeff'!$G$10+$BB680*'Norm-coeff'!$H$10+$BC680*'Norm-coeff'!$I$10+$BD680*'Norm-coeff'!$J$10+$BE680*'Norm-coeff'!$K$10+$BF680*'Norm-coeff'!$L$10+$BG680*'Norm-coeff'!$M$10+$BH680*'Norm-coeff'!$N$10+$BI680*'Norm-coeff'!$O$10</f>
        <v>1.42058735749591</v>
      </c>
      <c r="BX680" s="54">
        <f>'Norm-coeff'!$C$11+$AX680*'Norm-coeff'!$D$11+$AY680*'Norm-coeff'!$E$11+$AZ680*'Norm-coeff'!$F$11+$BA680*'Norm-coeff'!$G$11+$BB680*'Norm-coeff'!$H$11+$BC680*'Norm-coeff'!$I$11+$BD680*'Norm-coeff'!$J$11+$BE680*'Norm-coeff'!$K$11+$BF680*'Norm-coeff'!$L$11+$BG680*'Norm-coeff'!$M$11+$BH680*'Norm-coeff'!$N$11+$BI680*'Norm-coeff'!$O$11</f>
        <v>0.221233014421479</v>
      </c>
      <c r="BY680" s="54">
        <f>'Norm-coeff'!$C$12+$AX680*'Norm-coeff'!$D$12+$AY680*'Norm-coeff'!$E$12+$AZ680*'Norm-coeff'!$F$12+$BA680*'Norm-coeff'!$G$12+$BB680*'Norm-coeff'!$H$12+$BC680*'Norm-coeff'!$I$12+$BD680*'Norm-coeff'!$J$12+$BE680*'Norm-coeff'!$K$12+$BF680*'Norm-coeff'!$L$12+$BG680*'Norm-coeff'!$M$12+$BH680*'Norm-coeff'!$N$12+$BI680*'Norm-coeff'!$O$12</f>
        <v>0.283527502056037</v>
      </c>
      <c r="BZ680" s="54">
        <f>'Norm-coeff'!$C$13+$AX680*'Norm-coeff'!$D$13+$AY680*'Norm-coeff'!$E$13+$AZ680*'Norm-coeff'!$F$13+$BA680*'Norm-coeff'!$G$13+$BB680*'Norm-coeff'!$H$13+$BC680*'Norm-coeff'!$I$13+$BD680*'Norm-coeff'!$J$13+$BE680*'Norm-coeff'!$K$13+$BF680*'Norm-coeff'!$L$13+$BG680*'Norm-coeff'!$M$13+$BH680*'Norm-coeff'!$N$13+$BI680*'Norm-coeff'!$O$13</f>
        <v>-4.1864930554451202E-2</v>
      </c>
      <c r="CA680" s="54">
        <f>'Norm-coeff'!$C$14+$AX680*'Norm-coeff'!$D$14+$AY680*'Norm-coeff'!$E$14+$AZ680*'Norm-coeff'!$F$14+$BA680*'Norm-coeff'!$G$14+$BB680*'Norm-coeff'!$H$14+$BC680*'Norm-coeff'!$I$14+$BD680*'Norm-coeff'!$J$14+$BE680*'Norm-coeff'!$K$14+$BF680*'Norm-coeff'!$L$14+$BG680*'Norm-coeff'!$M$14+$BH680*'Norm-coeff'!$N$14+$BI680*'Norm-coeff'!$O$14</f>
        <v>4.2526983164477103</v>
      </c>
      <c r="CC680" s="54">
        <f t="shared" si="2048"/>
        <v>0</v>
      </c>
      <c r="CG680" s="54">
        <f t="shared" si="1924"/>
        <v>0</v>
      </c>
      <c r="CH680" s="54">
        <f t="shared" si="1902"/>
        <v>0</v>
      </c>
      <c r="CI680" s="54">
        <f t="shared" si="1925"/>
        <v>0</v>
      </c>
      <c r="CJ680" s="56">
        <f t="shared" si="1926"/>
        <v>0</v>
      </c>
      <c r="CK680" s="54">
        <f t="shared" si="1927"/>
        <v>0</v>
      </c>
      <c r="CL680" s="54">
        <f t="shared" si="1928"/>
        <v>0</v>
      </c>
      <c r="CM680" s="54">
        <f t="shared" si="1929"/>
        <v>0</v>
      </c>
      <c r="CN680" s="54">
        <f t="shared" si="1930"/>
        <v>0</v>
      </c>
      <c r="CO680" s="54">
        <f t="shared" si="1931"/>
        <v>0</v>
      </c>
      <c r="CP680" s="54">
        <f t="shared" si="1932"/>
        <v>0</v>
      </c>
      <c r="CQ680" s="54">
        <f t="shared" si="1933"/>
        <v>0</v>
      </c>
      <c r="CR680" s="54">
        <f t="shared" si="1934"/>
        <v>0</v>
      </c>
      <c r="CS680" s="54">
        <f t="shared" si="1935"/>
        <v>0</v>
      </c>
      <c r="CU680" s="54">
        <f t="shared" si="1936"/>
        <v>0</v>
      </c>
      <c r="CV680" s="54">
        <f t="shared" si="1937"/>
        <v>0</v>
      </c>
      <c r="CW680" s="54">
        <f t="shared" si="1938"/>
        <v>0</v>
      </c>
      <c r="CX680" s="54">
        <f t="shared" si="1939"/>
        <v>0</v>
      </c>
      <c r="CZ680" s="54">
        <f t="shared" si="1940"/>
        <v>0</v>
      </c>
      <c r="DA680" s="54">
        <f t="shared" si="1941"/>
        <v>0</v>
      </c>
      <c r="DB680" s="54">
        <f t="shared" si="1942"/>
        <v>0</v>
      </c>
      <c r="DC680" s="54">
        <f t="shared" si="1943"/>
        <v>0</v>
      </c>
      <c r="DD680" s="54">
        <f t="shared" si="1944"/>
        <v>0</v>
      </c>
      <c r="DE680" s="54">
        <f t="shared" si="1945"/>
        <v>0</v>
      </c>
      <c r="DF680" s="54">
        <f t="shared" si="1946"/>
        <v>0</v>
      </c>
      <c r="DG680" s="54">
        <f t="shared" si="1947"/>
        <v>2</v>
      </c>
      <c r="DH680" s="71">
        <f t="shared" si="1948"/>
        <v>0</v>
      </c>
      <c r="DI680" s="71">
        <f t="shared" si="1949"/>
        <v>0</v>
      </c>
      <c r="DJ680" s="54">
        <f t="shared" si="1950"/>
        <v>0</v>
      </c>
      <c r="DK680" s="54">
        <f t="shared" si="1951"/>
        <v>2</v>
      </c>
      <c r="DL680" s="4">
        <f t="shared" si="1876"/>
        <v>0</v>
      </c>
      <c r="DM680" s="3">
        <f t="shared" si="1952"/>
        <v>0</v>
      </c>
      <c r="DN680" s="3">
        <f t="shared" si="1953"/>
        <v>0</v>
      </c>
      <c r="DO680" s="4" t="e">
        <f t="shared" si="1954"/>
        <v>#DIV/0!</v>
      </c>
      <c r="DP680" s="57"/>
      <c r="DQ680" s="57"/>
      <c r="DR680" s="56">
        <f t="shared" si="1877"/>
        <v>2</v>
      </c>
      <c r="DS680" s="56">
        <f t="shared" si="1878"/>
        <v>0</v>
      </c>
      <c r="DT680" s="38">
        <f t="shared" si="1879"/>
        <v>0</v>
      </c>
      <c r="DU680" s="38">
        <f t="shared" si="1955"/>
        <v>2</v>
      </c>
      <c r="DV680" s="38">
        <f t="shared" si="1880"/>
        <v>0</v>
      </c>
      <c r="DW680" s="39">
        <f t="shared" si="1881"/>
        <v>0</v>
      </c>
      <c r="DX680" s="39">
        <f t="shared" si="1882"/>
        <v>0</v>
      </c>
      <c r="DY680" s="39">
        <f t="shared" si="1883"/>
        <v>0</v>
      </c>
      <c r="DZ680" s="39">
        <f t="shared" si="1884"/>
        <v>0</v>
      </c>
      <c r="EA680" s="39">
        <f t="shared" si="1885"/>
        <v>0</v>
      </c>
      <c r="EB680" s="37" t="e">
        <f t="shared" si="1956"/>
        <v>#DIV/0!</v>
      </c>
      <c r="EC680" s="37" t="e">
        <f t="shared" si="1957"/>
        <v>#DIV/0!</v>
      </c>
      <c r="ED680" s="37" t="e">
        <f t="shared" si="1958"/>
        <v>#DIV/0!</v>
      </c>
      <c r="EE680" s="37" t="e">
        <f t="shared" si="1959"/>
        <v>#DIV/0!</v>
      </c>
      <c r="EF680" s="39" t="e">
        <f t="shared" si="1960"/>
        <v>#DIV/0!</v>
      </c>
      <c r="EG680" s="37" t="e">
        <f t="shared" si="1961"/>
        <v>#DIV/0!</v>
      </c>
      <c r="EH680" s="37" t="e">
        <f t="shared" si="1962"/>
        <v>#DIV/0!</v>
      </c>
      <c r="EI680" s="11" t="b">
        <f t="shared" si="1963"/>
        <v>1</v>
      </c>
      <c r="EJ680" s="11" t="b">
        <f t="shared" si="1964"/>
        <v>0</v>
      </c>
      <c r="EK680" s="39" t="e">
        <f t="shared" si="1965"/>
        <v>#DIV/0!</v>
      </c>
      <c r="EL680" s="39" t="e">
        <f t="shared" si="1966"/>
        <v>#DIV/0!</v>
      </c>
      <c r="EM680" s="39" t="e">
        <f t="shared" si="1967"/>
        <v>#DIV/0!</v>
      </c>
      <c r="EN680" s="39" t="e">
        <f t="shared" si="1968"/>
        <v>#DIV/0!</v>
      </c>
      <c r="EO680" s="39" t="e">
        <f t="shared" si="1969"/>
        <v>#DIV/0!</v>
      </c>
      <c r="EP680" s="39" t="e">
        <f t="shared" si="1970"/>
        <v>#DIV/0!</v>
      </c>
      <c r="EQ680" s="39" t="e">
        <f t="shared" si="1971"/>
        <v>#DIV/0!</v>
      </c>
      <c r="ER680" s="39" t="e">
        <f t="shared" si="1972"/>
        <v>#DIV/0!</v>
      </c>
      <c r="ES680" s="58" t="str">
        <f t="shared" si="1973"/>
        <v>(OH,F,Cl)-dominate amphibole</v>
      </c>
      <c r="ET680" s="58" t="e">
        <f t="shared" si="1974"/>
        <v>#N/A</v>
      </c>
      <c r="EU680" s="56">
        <f t="shared" si="1886"/>
        <v>0</v>
      </c>
      <c r="EV680" s="56">
        <f t="shared" si="1887"/>
        <v>0</v>
      </c>
      <c r="EW680" s="56">
        <f t="shared" si="1888"/>
        <v>0</v>
      </c>
      <c r="EX680" s="56">
        <f t="shared" si="1889"/>
        <v>0</v>
      </c>
      <c r="EY680" s="56">
        <f t="shared" si="1890"/>
        <v>0</v>
      </c>
      <c r="EZ680" s="56">
        <f t="shared" si="1891"/>
        <v>0</v>
      </c>
      <c r="FA680" s="39">
        <f t="shared" si="1892"/>
        <v>0</v>
      </c>
      <c r="FB680" s="39">
        <f t="shared" si="1893"/>
        <v>0</v>
      </c>
      <c r="FC680" s="54">
        <f t="shared" si="1894"/>
        <v>0</v>
      </c>
      <c r="FD680" s="54">
        <f t="shared" si="1895"/>
        <v>0</v>
      </c>
      <c r="FE680" s="39">
        <f t="shared" si="1896"/>
        <v>0</v>
      </c>
      <c r="FF680" s="54">
        <f t="shared" si="1897"/>
        <v>0</v>
      </c>
      <c r="FG680" s="39">
        <f t="shared" si="1898"/>
        <v>0</v>
      </c>
      <c r="FH680" s="39">
        <f t="shared" si="1975"/>
        <v>0</v>
      </c>
      <c r="FI680" s="39">
        <f t="shared" si="1976"/>
        <v>0</v>
      </c>
      <c r="FJ680" s="39">
        <f t="shared" si="1977"/>
        <v>0</v>
      </c>
      <c r="FK680" s="39" t="e">
        <f t="shared" si="1978"/>
        <v>#DIV/0!</v>
      </c>
      <c r="FL680" s="39" t="e">
        <f t="shared" si="1979"/>
        <v>#DIV/0!</v>
      </c>
      <c r="FM680" s="39" t="e">
        <f t="shared" si="1980"/>
        <v>#DIV/0!</v>
      </c>
      <c r="FN680" s="39">
        <f t="shared" si="1981"/>
        <v>1</v>
      </c>
      <c r="FO680" s="39">
        <f t="shared" si="1899"/>
        <v>0</v>
      </c>
      <c r="FP680" s="39">
        <f t="shared" si="1900"/>
        <v>0</v>
      </c>
      <c r="FQ680" s="39">
        <f t="shared" si="1901"/>
        <v>0</v>
      </c>
      <c r="FR680" s="39">
        <f t="shared" si="1982"/>
        <v>0</v>
      </c>
      <c r="FS680" s="39">
        <f t="shared" si="1983"/>
        <v>0</v>
      </c>
      <c r="FU680" s="39" t="e">
        <f t="shared" si="1984"/>
        <v>#DIV/0!</v>
      </c>
      <c r="FV680" s="39" t="e">
        <f t="shared" si="1985"/>
        <v>#DIV/0!</v>
      </c>
      <c r="FW680" s="39" t="e">
        <f t="shared" si="1986"/>
        <v>#DIV/0!</v>
      </c>
      <c r="FY680" s="39" t="e">
        <f t="shared" si="1987"/>
        <v>#DIV/0!</v>
      </c>
      <c r="FZ680" s="39" t="e">
        <f t="shared" si="1988"/>
        <v>#DIV/0!</v>
      </c>
      <c r="GA680" s="39" t="e">
        <f t="shared" si="1989"/>
        <v>#DIV/0!</v>
      </c>
      <c r="GB680" s="39" t="e">
        <f t="shared" si="1990"/>
        <v>#DIV/0!</v>
      </c>
      <c r="GC680" s="39" t="e">
        <f t="shared" si="1991"/>
        <v>#DIV/0!</v>
      </c>
      <c r="GD680" s="39" t="e">
        <f t="shared" si="1992"/>
        <v>#DIV/0!</v>
      </c>
      <c r="GE680" s="39" t="e">
        <f t="shared" si="1993"/>
        <v>#DIV/0!</v>
      </c>
      <c r="GF680" s="39" t="e">
        <f t="shared" si="1994"/>
        <v>#DIV/0!</v>
      </c>
      <c r="GG680" s="39" t="e">
        <f t="shared" si="1995"/>
        <v>#DIV/0!</v>
      </c>
      <c r="GH680" s="39" t="e">
        <f t="shared" si="1996"/>
        <v>#DIV/0!</v>
      </c>
      <c r="GI680" s="39"/>
      <c r="GJ680" s="39" t="e">
        <f t="shared" si="1997"/>
        <v>#DIV/0!</v>
      </c>
      <c r="GK680" s="39" t="e">
        <f t="shared" si="1998"/>
        <v>#DIV/0!</v>
      </c>
      <c r="GL680" s="39" t="e">
        <f t="shared" si="1999"/>
        <v>#DIV/0!</v>
      </c>
      <c r="GM680" s="39" t="e">
        <f t="shared" si="2000"/>
        <v>#DIV/0!</v>
      </c>
      <c r="GN680" s="39" t="e">
        <f t="shared" si="2001"/>
        <v>#DIV/0!</v>
      </c>
      <c r="GO680" s="57"/>
      <c r="GP680" s="57" t="e">
        <f t="shared" si="2002"/>
        <v>#DIV/0!</v>
      </c>
      <c r="GQ680" s="59" t="e">
        <f t="shared" si="2003"/>
        <v>#DIV/0!</v>
      </c>
      <c r="GR680" s="41" t="e">
        <f t="shared" si="2004"/>
        <v>#DIV/0!</v>
      </c>
      <c r="GS680" s="57" t="e">
        <f t="shared" si="2005"/>
        <v>#DIV/0!</v>
      </c>
      <c r="GT680" s="57" t="e">
        <f t="shared" si="2006"/>
        <v>#DIV/0!</v>
      </c>
      <c r="GU680" s="57" t="e">
        <f t="shared" si="2007"/>
        <v>#DIV/0!</v>
      </c>
      <c r="GV680" s="57"/>
      <c r="GW680" s="42" t="e">
        <f t="shared" si="2008"/>
        <v>#DIV/0!</v>
      </c>
      <c r="GX680" s="42" t="e">
        <f t="shared" si="2009"/>
        <v>#DIV/0!</v>
      </c>
      <c r="GY680" s="42" t="e">
        <f t="shared" si="2010"/>
        <v>#DIV/0!</v>
      </c>
      <c r="GZ680" s="57"/>
      <c r="HA680" s="2" t="e">
        <f t="shared" si="2011"/>
        <v>#DIV/0!</v>
      </c>
      <c r="HB680" s="2" t="e">
        <f t="shared" si="2012"/>
        <v>#DIV/0!</v>
      </c>
      <c r="HC680" s="2" t="e">
        <f t="shared" si="2013"/>
        <v>#DIV/0!</v>
      </c>
      <c r="HD680" s="2" t="e">
        <f t="shared" si="2014"/>
        <v>#DIV/0!</v>
      </c>
      <c r="HE680" s="2" t="e">
        <f t="shared" si="2015"/>
        <v>#DIV/0!</v>
      </c>
      <c r="HF680" s="2" t="e">
        <f t="shared" si="2016"/>
        <v>#DIV/0!</v>
      </c>
      <c r="HG680" s="2" t="e">
        <f t="shared" si="2017"/>
        <v>#DIV/0!</v>
      </c>
      <c r="HH680" s="2" t="e">
        <f t="shared" si="2018"/>
        <v>#DIV/0!</v>
      </c>
      <c r="HI680" s="2" t="e">
        <f t="shared" si="2019"/>
        <v>#DIV/0!</v>
      </c>
      <c r="HJ680" s="11" t="e">
        <f t="shared" si="2020"/>
        <v>#DIV/0!</v>
      </c>
      <c r="HK680" s="60" t="e">
        <f t="shared" si="2021"/>
        <v>#DIV/0!</v>
      </c>
      <c r="HL680" s="57"/>
      <c r="HM680" s="57" t="e">
        <f t="shared" si="2022"/>
        <v>#DIV/0!</v>
      </c>
      <c r="HN680" s="57" t="e">
        <f t="shared" si="2023"/>
        <v>#DIV/0!</v>
      </c>
      <c r="HO680" s="57" t="e">
        <f t="shared" si="2024"/>
        <v>#DIV/0!</v>
      </c>
      <c r="HP680" s="57" t="e">
        <f t="shared" si="2025"/>
        <v>#DIV/0!</v>
      </c>
      <c r="HQ680" s="57" t="e">
        <f t="shared" si="2026"/>
        <v>#DIV/0!</v>
      </c>
      <c r="HR680" s="57"/>
      <c r="HS680" s="57" t="e">
        <f t="shared" si="2027"/>
        <v>#DIV/0!</v>
      </c>
      <c r="HT680" s="57" t="e">
        <f t="shared" si="2028"/>
        <v>#DIV/0!</v>
      </c>
      <c r="HU680" s="57" t="e">
        <f t="shared" si="2029"/>
        <v>#DIV/0!</v>
      </c>
      <c r="HV680" s="57" t="e">
        <f t="shared" si="2030"/>
        <v>#DIV/0!</v>
      </c>
      <c r="HW680" s="57" t="e">
        <f t="shared" si="2031"/>
        <v>#DIV/0!</v>
      </c>
      <c r="HX680" s="57"/>
      <c r="HY680" s="57" t="e">
        <f t="shared" si="2032"/>
        <v>#DIV/0!</v>
      </c>
      <c r="HZ680" s="57" t="e">
        <f t="shared" si="2033"/>
        <v>#DIV/0!</v>
      </c>
      <c r="IA680" s="57"/>
      <c r="IB680" s="61">
        <f t="shared" si="2034"/>
        <v>0</v>
      </c>
      <c r="IC680" s="57" t="str">
        <f t="shared" si="2035"/>
        <v/>
      </c>
      <c r="ID680" s="42"/>
      <c r="IE680" s="2" t="str">
        <f t="shared" si="2036"/>
        <v/>
      </c>
      <c r="IF680" s="60" t="e">
        <f t="shared" si="2037"/>
        <v>#DIV/0!</v>
      </c>
      <c r="IG680" s="60" t="str">
        <f t="shared" si="2038"/>
        <v/>
      </c>
      <c r="IH680" s="60" t="str">
        <f t="shared" si="2039"/>
        <v>zinco-</v>
      </c>
      <c r="II680" s="60" t="str">
        <f t="shared" si="2040"/>
        <v>mangano-</v>
      </c>
      <c r="IJ680" s="60" t="e">
        <f t="shared" si="2041"/>
        <v>#DIV/0!</v>
      </c>
      <c r="IK680" s="60" t="e">
        <f t="shared" si="2042"/>
        <v>#DIV/0!</v>
      </c>
      <c r="IL680" s="60" t="e">
        <f t="shared" si="2043"/>
        <v>#DIV/0!</v>
      </c>
      <c r="IM680" s="60" t="e">
        <f t="shared" si="2044"/>
        <v>#DIV/0!</v>
      </c>
      <c r="IN680" s="60" t="str">
        <f t="shared" si="2045"/>
        <v/>
      </c>
      <c r="IO680" s="60" t="str">
        <f t="shared" si="2046"/>
        <v/>
      </c>
      <c r="IP680" s="57"/>
      <c r="IQ680" s="57" t="str">
        <f t="shared" si="2047"/>
        <v>ERROR!!</v>
      </c>
    </row>
    <row r="681" spans="24:251">
      <c r="X681" s="29">
        <f t="shared" si="1903"/>
        <v>0</v>
      </c>
      <c r="Y681" s="29">
        <f t="shared" si="1904"/>
        <v>0</v>
      </c>
      <c r="Z681" s="29" t="e">
        <f t="shared" si="1905"/>
        <v>#DIV/0!</v>
      </c>
      <c r="AA681" s="29" t="e">
        <f t="shared" si="1906"/>
        <v>#DIV/0!</v>
      </c>
      <c r="AB681" s="29" t="e">
        <f t="shared" si="1907"/>
        <v>#DIV/0!</v>
      </c>
      <c r="AC681" s="29" t="e">
        <f t="shared" si="1908"/>
        <v>#DIV/0!</v>
      </c>
      <c r="AF681" s="23">
        <v>60.084299999999999</v>
      </c>
      <c r="AG681" s="23">
        <v>79.878799999999998</v>
      </c>
      <c r="AH681" s="23">
        <v>101.96120000000001</v>
      </c>
      <c r="AI681" s="23">
        <v>151.99039999999999</v>
      </c>
      <c r="AJ681" s="23">
        <v>159.69</v>
      </c>
      <c r="AK681" s="23">
        <v>71.846400000000003</v>
      </c>
      <c r="AL681" s="23">
        <v>70.9375</v>
      </c>
      <c r="AM681" s="23">
        <v>40.304400000000001</v>
      </c>
      <c r="AN681" s="23">
        <v>56.077399999999997</v>
      </c>
      <c r="AO681" s="23">
        <v>61.978999999999999</v>
      </c>
      <c r="AP681" s="23">
        <v>94.195999999999998</v>
      </c>
      <c r="AQ681" s="23">
        <v>18.998000000000001</v>
      </c>
      <c r="AR681" s="23">
        <v>35.450000000000003</v>
      </c>
      <c r="AS681" s="23">
        <v>29.88</v>
      </c>
      <c r="AT681" s="23">
        <v>74.691999999999993</v>
      </c>
      <c r="AU681" s="23">
        <v>81.39</v>
      </c>
      <c r="AX681" s="54">
        <f t="shared" si="1909"/>
        <v>0</v>
      </c>
      <c r="AY681" s="54">
        <f t="shared" si="1910"/>
        <v>0</v>
      </c>
      <c r="AZ681" s="54">
        <f t="shared" si="1911"/>
        <v>0</v>
      </c>
      <c r="BA681" s="54">
        <f t="shared" si="1912"/>
        <v>0</v>
      </c>
      <c r="BB681" s="54">
        <f t="shared" si="1913"/>
        <v>0</v>
      </c>
      <c r="BC681" s="54">
        <f t="shared" si="1914"/>
        <v>0</v>
      </c>
      <c r="BD681" s="54">
        <f t="shared" si="1915"/>
        <v>0</v>
      </c>
      <c r="BE681" s="54">
        <f t="shared" si="1916"/>
        <v>0</v>
      </c>
      <c r="BF681" s="54">
        <f t="shared" si="1917"/>
        <v>0</v>
      </c>
      <c r="BG681" s="54">
        <f t="shared" si="1918"/>
        <v>0</v>
      </c>
      <c r="BH681" s="54">
        <f t="shared" si="1919"/>
        <v>0</v>
      </c>
      <c r="BI681" s="54">
        <f t="shared" si="1920"/>
        <v>0</v>
      </c>
      <c r="BJ681" s="54">
        <f t="shared" si="1921"/>
        <v>0</v>
      </c>
      <c r="BK681" s="54">
        <f t="shared" si="1922"/>
        <v>0</v>
      </c>
      <c r="BL681" s="54">
        <f t="shared" si="1923"/>
        <v>0</v>
      </c>
      <c r="BM681" s="42"/>
      <c r="BO681" s="54">
        <f>'Norm-coeff'!$C$2+$AX681*'Norm-coeff'!$D$2+$AY681*'Norm-coeff'!$E$2+$AZ681*'Norm-coeff'!$F$2+$BA681*'Norm-coeff'!$G$2+$BB681*'Norm-coeff'!$H$2+$BC681*'Norm-coeff'!$I$2+$BD681*'Norm-coeff'!$J$2+$BE681*'Norm-coeff'!$K$2+$BF681*'Norm-coeff'!$L$2+$BG681*'Norm-coeff'!$M$2+$BH681*'Norm-coeff'!$N$2+$BI681*'Norm-coeff'!$O$2</f>
        <v>5.4045421474420303</v>
      </c>
      <c r="BP681" s="54">
        <f>'Norm-coeff'!$C$3+$AX681*'Norm-coeff'!$D$3+$AY681*'Norm-coeff'!$E$3+$AZ681*'Norm-coeff'!$F$3+$BA681*'Norm-coeff'!$G$3+$BB681*'Norm-coeff'!$H$3+$BC681*'Norm-coeff'!$I$3+$BD681*'Norm-coeff'!$J$3+$BE681*'Norm-coeff'!$K$3+$BF681*'Norm-coeff'!$L$3+$BG681*'Norm-coeff'!$M$3+$BH681*'Norm-coeff'!$N$3+$BI681*'Norm-coeff'!$O$3</f>
        <v>3.15319116612705</v>
      </c>
      <c r="BQ681" s="54">
        <f>'Norm-coeff'!$C$4+$AX681*'Norm-coeff'!$D$4+$AY681*'Norm-coeff'!$E$4+$AZ681*'Norm-coeff'!$F$4+$BA681*'Norm-coeff'!$G$4+$BB681*'Norm-coeff'!$H$4+$BC681*'Norm-coeff'!$I$4+$BD681*'Norm-coeff'!$J$4+$BE681*'Norm-coeff'!$K$4+$BF681*'Norm-coeff'!$L$4+$BG681*'Norm-coeff'!$M$4+$BH681*'Norm-coeff'!$N$4+$BI681*'Norm-coeff'!$O$4</f>
        <v>1.42115649462768</v>
      </c>
      <c r="BR681" s="54">
        <f>'Norm-coeff'!$C$5+$AX681*'Norm-coeff'!$D$5+$AY681*'Norm-coeff'!$E$5+$AZ681*'Norm-coeff'!$F$5+$BA681*'Norm-coeff'!$G$5+$BB681*'Norm-coeff'!$H$5+$BC681*'Norm-coeff'!$I$5+$BD681*'Norm-coeff'!$J$5+$BE681*'Norm-coeff'!$K$5+$BF681*'Norm-coeff'!$L$5+$BG681*'Norm-coeff'!$M$5+$BH681*'Norm-coeff'!$N$5+$BI681*'Norm-coeff'!$O$5</f>
        <v>1.0553329241296201</v>
      </c>
      <c r="BS681" s="54">
        <f>'Norm-coeff'!$C$6+$AX681*'Norm-coeff'!$D$6+$AY681*'Norm-coeff'!$E$6+$AZ681*'Norm-coeff'!$F$6+$BA681*'Norm-coeff'!$G$6+$BB681*'Norm-coeff'!$H$6+$BC681*'Norm-coeff'!$I$6+$BD681*'Norm-coeff'!$J$6+$BE681*'Norm-coeff'!$K$6+$BF681*'Norm-coeff'!$L$6+$BG681*'Norm-coeff'!$M$6+$BH681*'Norm-coeff'!$N$6+$BI681*'Norm-coeff'!$O$6</f>
        <v>-1.48700885495103E-2</v>
      </c>
      <c r="BT681" s="54">
        <f>'Norm-coeff'!$C$7+$AX681*'Norm-coeff'!$D$7+$AY681*'Norm-coeff'!$E$7+$AZ681*'Norm-coeff'!$F$7+$BA681*'Norm-coeff'!$G$7+$BB681*'Norm-coeff'!$H$7+$BC681*'Norm-coeff'!$I$7+$BD681*'Norm-coeff'!$J$7+$BE681*'Norm-coeff'!$K$7+$BF681*'Norm-coeff'!$L$7+$BG681*'Norm-coeff'!$M$7+$BH681*'Norm-coeff'!$N$7+$BI681*'Norm-coeff'!$O$7</f>
        <v>2.0907583608832998</v>
      </c>
      <c r="BU681" s="54">
        <f>'Norm-coeff'!$C$8+$AX681*'Norm-coeff'!$D$8+$AY681*'Norm-coeff'!$E$8+$AZ681*'Norm-coeff'!$F$8+$BA681*'Norm-coeff'!$G$8+$BB681*'Norm-coeff'!$H$8+$BC681*'Norm-coeff'!$I$8+$BD681*'Norm-coeff'!$J$8+$BE681*'Norm-coeff'!$K$8+$BF681*'Norm-coeff'!$L$8+$BG681*'Norm-coeff'!$M$8+$BH681*'Norm-coeff'!$N$8+$BI681*'Norm-coeff'!$O$8</f>
        <v>0.65894159836244504</v>
      </c>
      <c r="BV681" s="54">
        <f>'Norm-coeff'!$C$9+$AX681*'Norm-coeff'!$D$9+$AY681*'Norm-coeff'!$E$9+$AZ681*'Norm-coeff'!$F$9+$BA681*'Norm-coeff'!$G$9+$BB681*'Norm-coeff'!$H$9+$BC681*'Norm-coeff'!$I$9+$BD681*'Norm-coeff'!$J$9+$BE681*'Norm-coeff'!$K$9+$BF681*'Norm-coeff'!$L$9+$BG681*'Norm-coeff'!$M$9+$BH681*'Norm-coeff'!$N$9+$BI681*'Norm-coeff'!$O$9</f>
        <v>1.48961085014701</v>
      </c>
      <c r="BW681" s="54">
        <f>'Norm-coeff'!$C$10+$AX681*'Norm-coeff'!$D$10+$AY681*'Norm-coeff'!$E$10+$AZ681*'Norm-coeff'!$F$10+$BA681*'Norm-coeff'!$G$10+$BB681*'Norm-coeff'!$H$10+$BC681*'Norm-coeff'!$I$10+$BD681*'Norm-coeff'!$J$10+$BE681*'Norm-coeff'!$K$10+$BF681*'Norm-coeff'!$L$10+$BG681*'Norm-coeff'!$M$10+$BH681*'Norm-coeff'!$N$10+$BI681*'Norm-coeff'!$O$10</f>
        <v>1.42058735749591</v>
      </c>
      <c r="BX681" s="54">
        <f>'Norm-coeff'!$C$11+$AX681*'Norm-coeff'!$D$11+$AY681*'Norm-coeff'!$E$11+$AZ681*'Norm-coeff'!$F$11+$BA681*'Norm-coeff'!$G$11+$BB681*'Norm-coeff'!$H$11+$BC681*'Norm-coeff'!$I$11+$BD681*'Norm-coeff'!$J$11+$BE681*'Norm-coeff'!$K$11+$BF681*'Norm-coeff'!$L$11+$BG681*'Norm-coeff'!$M$11+$BH681*'Norm-coeff'!$N$11+$BI681*'Norm-coeff'!$O$11</f>
        <v>0.221233014421479</v>
      </c>
      <c r="BY681" s="54">
        <f>'Norm-coeff'!$C$12+$AX681*'Norm-coeff'!$D$12+$AY681*'Norm-coeff'!$E$12+$AZ681*'Norm-coeff'!$F$12+$BA681*'Norm-coeff'!$G$12+$BB681*'Norm-coeff'!$H$12+$BC681*'Norm-coeff'!$I$12+$BD681*'Norm-coeff'!$J$12+$BE681*'Norm-coeff'!$K$12+$BF681*'Norm-coeff'!$L$12+$BG681*'Norm-coeff'!$M$12+$BH681*'Norm-coeff'!$N$12+$BI681*'Norm-coeff'!$O$12</f>
        <v>0.283527502056037</v>
      </c>
      <c r="BZ681" s="54">
        <f>'Norm-coeff'!$C$13+$AX681*'Norm-coeff'!$D$13+$AY681*'Norm-coeff'!$E$13+$AZ681*'Norm-coeff'!$F$13+$BA681*'Norm-coeff'!$G$13+$BB681*'Norm-coeff'!$H$13+$BC681*'Norm-coeff'!$I$13+$BD681*'Norm-coeff'!$J$13+$BE681*'Norm-coeff'!$K$13+$BF681*'Norm-coeff'!$L$13+$BG681*'Norm-coeff'!$M$13+$BH681*'Norm-coeff'!$N$13+$BI681*'Norm-coeff'!$O$13</f>
        <v>-4.1864930554451202E-2</v>
      </c>
      <c r="CA681" s="54">
        <f>'Norm-coeff'!$C$14+$AX681*'Norm-coeff'!$D$14+$AY681*'Norm-coeff'!$E$14+$AZ681*'Norm-coeff'!$F$14+$BA681*'Norm-coeff'!$G$14+$BB681*'Norm-coeff'!$H$14+$BC681*'Norm-coeff'!$I$14+$BD681*'Norm-coeff'!$J$14+$BE681*'Norm-coeff'!$K$14+$BF681*'Norm-coeff'!$L$14+$BG681*'Norm-coeff'!$M$14+$BH681*'Norm-coeff'!$N$14+$BI681*'Norm-coeff'!$O$14</f>
        <v>4.2526983164477103</v>
      </c>
      <c r="CC681" s="54">
        <f t="shared" si="2048"/>
        <v>0</v>
      </c>
      <c r="CG681" s="54">
        <f t="shared" si="1924"/>
        <v>0</v>
      </c>
      <c r="CH681" s="54">
        <f t="shared" si="1902"/>
        <v>0</v>
      </c>
      <c r="CI681" s="54">
        <f t="shared" si="1925"/>
        <v>0</v>
      </c>
      <c r="CJ681" s="56">
        <f t="shared" si="1926"/>
        <v>0</v>
      </c>
      <c r="CK681" s="54">
        <f t="shared" si="1927"/>
        <v>0</v>
      </c>
      <c r="CL681" s="54">
        <f t="shared" si="1928"/>
        <v>0</v>
      </c>
      <c r="CM681" s="54">
        <f t="shared" si="1929"/>
        <v>0</v>
      </c>
      <c r="CN681" s="54">
        <f t="shared" si="1930"/>
        <v>0</v>
      </c>
      <c r="CO681" s="54">
        <f t="shared" si="1931"/>
        <v>0</v>
      </c>
      <c r="CP681" s="54">
        <f t="shared" si="1932"/>
        <v>0</v>
      </c>
      <c r="CQ681" s="54">
        <f t="shared" si="1933"/>
        <v>0</v>
      </c>
      <c r="CR681" s="54">
        <f t="shared" si="1934"/>
        <v>0</v>
      </c>
      <c r="CS681" s="54">
        <f t="shared" si="1935"/>
        <v>0</v>
      </c>
      <c r="CU681" s="54">
        <f t="shared" si="1936"/>
        <v>0</v>
      </c>
      <c r="CV681" s="54">
        <f t="shared" si="1937"/>
        <v>0</v>
      </c>
      <c r="CW681" s="54">
        <f t="shared" si="1938"/>
        <v>0</v>
      </c>
      <c r="CX681" s="54">
        <f t="shared" si="1939"/>
        <v>0</v>
      </c>
      <c r="CZ681" s="54">
        <f t="shared" si="1940"/>
        <v>0</v>
      </c>
      <c r="DA681" s="54">
        <f t="shared" si="1941"/>
        <v>0</v>
      </c>
      <c r="DB681" s="54">
        <f t="shared" si="1942"/>
        <v>0</v>
      </c>
      <c r="DC681" s="54">
        <f t="shared" si="1943"/>
        <v>0</v>
      </c>
      <c r="DD681" s="54">
        <f t="shared" si="1944"/>
        <v>0</v>
      </c>
      <c r="DE681" s="54">
        <f t="shared" si="1945"/>
        <v>0</v>
      </c>
      <c r="DF681" s="54">
        <f t="shared" si="1946"/>
        <v>0</v>
      </c>
      <c r="DG681" s="54">
        <f t="shared" si="1947"/>
        <v>2</v>
      </c>
      <c r="DH681" s="71">
        <f t="shared" si="1948"/>
        <v>0</v>
      </c>
      <c r="DI681" s="71">
        <f t="shared" si="1949"/>
        <v>0</v>
      </c>
      <c r="DJ681" s="54">
        <f t="shared" si="1950"/>
        <v>0</v>
      </c>
      <c r="DK681" s="54">
        <f t="shared" si="1951"/>
        <v>2</v>
      </c>
      <c r="DL681" s="4">
        <f t="shared" si="1876"/>
        <v>0</v>
      </c>
      <c r="DM681" s="3">
        <f t="shared" si="1952"/>
        <v>0</v>
      </c>
      <c r="DN681" s="3">
        <f t="shared" si="1953"/>
        <v>0</v>
      </c>
      <c r="DO681" s="4" t="e">
        <f t="shared" si="1954"/>
        <v>#DIV/0!</v>
      </c>
      <c r="DP681" s="57"/>
      <c r="DQ681" s="57"/>
      <c r="DR681" s="56">
        <f t="shared" si="1877"/>
        <v>2</v>
      </c>
      <c r="DS681" s="56">
        <f t="shared" si="1878"/>
        <v>0</v>
      </c>
      <c r="DT681" s="38">
        <f t="shared" si="1879"/>
        <v>0</v>
      </c>
      <c r="DU681" s="38">
        <f t="shared" si="1955"/>
        <v>2</v>
      </c>
      <c r="DV681" s="38">
        <f t="shared" si="1880"/>
        <v>0</v>
      </c>
      <c r="DW681" s="39">
        <f t="shared" si="1881"/>
        <v>0</v>
      </c>
      <c r="DX681" s="39">
        <f t="shared" si="1882"/>
        <v>0</v>
      </c>
      <c r="DY681" s="39">
        <f t="shared" si="1883"/>
        <v>0</v>
      </c>
      <c r="DZ681" s="39">
        <f t="shared" si="1884"/>
        <v>0</v>
      </c>
      <c r="EA681" s="39">
        <f t="shared" si="1885"/>
        <v>0</v>
      </c>
      <c r="EB681" s="37" t="e">
        <f t="shared" si="1956"/>
        <v>#DIV/0!</v>
      </c>
      <c r="EC681" s="37" t="e">
        <f t="shared" si="1957"/>
        <v>#DIV/0!</v>
      </c>
      <c r="ED681" s="37" t="e">
        <f t="shared" si="1958"/>
        <v>#DIV/0!</v>
      </c>
      <c r="EE681" s="37" t="e">
        <f t="shared" si="1959"/>
        <v>#DIV/0!</v>
      </c>
      <c r="EF681" s="39" t="e">
        <f t="shared" si="1960"/>
        <v>#DIV/0!</v>
      </c>
      <c r="EG681" s="37" t="e">
        <f t="shared" si="1961"/>
        <v>#DIV/0!</v>
      </c>
      <c r="EH681" s="37" t="e">
        <f t="shared" si="1962"/>
        <v>#DIV/0!</v>
      </c>
      <c r="EI681" s="11" t="b">
        <f t="shared" si="1963"/>
        <v>1</v>
      </c>
      <c r="EJ681" s="11" t="b">
        <f t="shared" si="1964"/>
        <v>0</v>
      </c>
      <c r="EK681" s="39" t="e">
        <f t="shared" si="1965"/>
        <v>#DIV/0!</v>
      </c>
      <c r="EL681" s="39" t="e">
        <f t="shared" si="1966"/>
        <v>#DIV/0!</v>
      </c>
      <c r="EM681" s="39" t="e">
        <f t="shared" si="1967"/>
        <v>#DIV/0!</v>
      </c>
      <c r="EN681" s="39" t="e">
        <f t="shared" si="1968"/>
        <v>#DIV/0!</v>
      </c>
      <c r="EO681" s="39" t="e">
        <f t="shared" si="1969"/>
        <v>#DIV/0!</v>
      </c>
      <c r="EP681" s="39" t="e">
        <f t="shared" si="1970"/>
        <v>#DIV/0!</v>
      </c>
      <c r="EQ681" s="39" t="e">
        <f t="shared" si="1971"/>
        <v>#DIV/0!</v>
      </c>
      <c r="ER681" s="39" t="e">
        <f t="shared" si="1972"/>
        <v>#DIV/0!</v>
      </c>
      <c r="ES681" s="58" t="str">
        <f t="shared" si="1973"/>
        <v>(OH,F,Cl)-dominate amphibole</v>
      </c>
      <c r="ET681" s="58" t="e">
        <f t="shared" si="1974"/>
        <v>#N/A</v>
      </c>
      <c r="EU681" s="56">
        <f t="shared" si="1886"/>
        <v>0</v>
      </c>
      <c r="EV681" s="56">
        <f t="shared" si="1887"/>
        <v>0</v>
      </c>
      <c r="EW681" s="56">
        <f t="shared" si="1888"/>
        <v>0</v>
      </c>
      <c r="EX681" s="56">
        <f t="shared" si="1889"/>
        <v>0</v>
      </c>
      <c r="EY681" s="56">
        <f t="shared" si="1890"/>
        <v>0</v>
      </c>
      <c r="EZ681" s="56">
        <f t="shared" si="1891"/>
        <v>0</v>
      </c>
      <c r="FA681" s="39">
        <f t="shared" si="1892"/>
        <v>0</v>
      </c>
      <c r="FB681" s="39">
        <f t="shared" si="1893"/>
        <v>0</v>
      </c>
      <c r="FC681" s="54">
        <f t="shared" si="1894"/>
        <v>0</v>
      </c>
      <c r="FD681" s="54">
        <f t="shared" si="1895"/>
        <v>0</v>
      </c>
      <c r="FE681" s="39">
        <f t="shared" si="1896"/>
        <v>0</v>
      </c>
      <c r="FF681" s="54">
        <f t="shared" si="1897"/>
        <v>0</v>
      </c>
      <c r="FG681" s="39">
        <f t="shared" si="1898"/>
        <v>0</v>
      </c>
      <c r="FH681" s="39">
        <f t="shared" si="1975"/>
        <v>0</v>
      </c>
      <c r="FI681" s="39">
        <f t="shared" si="1976"/>
        <v>0</v>
      </c>
      <c r="FJ681" s="39">
        <f t="shared" si="1977"/>
        <v>0</v>
      </c>
      <c r="FK681" s="39" t="e">
        <f t="shared" si="1978"/>
        <v>#DIV/0!</v>
      </c>
      <c r="FL681" s="39" t="e">
        <f t="shared" si="1979"/>
        <v>#DIV/0!</v>
      </c>
      <c r="FM681" s="39" t="e">
        <f t="shared" si="1980"/>
        <v>#DIV/0!</v>
      </c>
      <c r="FN681" s="39">
        <f t="shared" si="1981"/>
        <v>1</v>
      </c>
      <c r="FO681" s="39">
        <f t="shared" si="1899"/>
        <v>0</v>
      </c>
      <c r="FP681" s="39">
        <f t="shared" si="1900"/>
        <v>0</v>
      </c>
      <c r="FQ681" s="39">
        <f t="shared" si="1901"/>
        <v>0</v>
      </c>
      <c r="FR681" s="39">
        <f t="shared" si="1982"/>
        <v>0</v>
      </c>
      <c r="FS681" s="39">
        <f t="shared" si="1983"/>
        <v>0</v>
      </c>
      <c r="FU681" s="39" t="e">
        <f t="shared" si="1984"/>
        <v>#DIV/0!</v>
      </c>
      <c r="FV681" s="39" t="e">
        <f t="shared" si="1985"/>
        <v>#DIV/0!</v>
      </c>
      <c r="FW681" s="39" t="e">
        <f t="shared" si="1986"/>
        <v>#DIV/0!</v>
      </c>
      <c r="FY681" s="39" t="e">
        <f t="shared" si="1987"/>
        <v>#DIV/0!</v>
      </c>
      <c r="FZ681" s="39" t="e">
        <f t="shared" si="1988"/>
        <v>#DIV/0!</v>
      </c>
      <c r="GA681" s="39" t="e">
        <f t="shared" si="1989"/>
        <v>#DIV/0!</v>
      </c>
      <c r="GB681" s="39" t="e">
        <f t="shared" si="1990"/>
        <v>#DIV/0!</v>
      </c>
      <c r="GC681" s="39" t="e">
        <f t="shared" si="1991"/>
        <v>#DIV/0!</v>
      </c>
      <c r="GD681" s="39" t="e">
        <f t="shared" si="1992"/>
        <v>#DIV/0!</v>
      </c>
      <c r="GE681" s="39" t="e">
        <f t="shared" si="1993"/>
        <v>#DIV/0!</v>
      </c>
      <c r="GF681" s="39" t="e">
        <f t="shared" si="1994"/>
        <v>#DIV/0!</v>
      </c>
      <c r="GG681" s="39" t="e">
        <f t="shared" si="1995"/>
        <v>#DIV/0!</v>
      </c>
      <c r="GH681" s="39" t="e">
        <f t="shared" si="1996"/>
        <v>#DIV/0!</v>
      </c>
      <c r="GI681" s="39"/>
      <c r="GJ681" s="39" t="e">
        <f t="shared" si="1997"/>
        <v>#DIV/0!</v>
      </c>
      <c r="GK681" s="39" t="e">
        <f t="shared" si="1998"/>
        <v>#DIV/0!</v>
      </c>
      <c r="GL681" s="39" t="e">
        <f t="shared" si="1999"/>
        <v>#DIV/0!</v>
      </c>
      <c r="GM681" s="39" t="e">
        <f t="shared" si="2000"/>
        <v>#DIV/0!</v>
      </c>
      <c r="GN681" s="39" t="e">
        <f t="shared" si="2001"/>
        <v>#DIV/0!</v>
      </c>
      <c r="GO681" s="57"/>
      <c r="GP681" s="57" t="e">
        <f t="shared" si="2002"/>
        <v>#DIV/0!</v>
      </c>
      <c r="GQ681" s="59" t="e">
        <f t="shared" si="2003"/>
        <v>#DIV/0!</v>
      </c>
      <c r="GR681" s="41" t="e">
        <f t="shared" si="2004"/>
        <v>#DIV/0!</v>
      </c>
      <c r="GS681" s="57" t="e">
        <f t="shared" si="2005"/>
        <v>#DIV/0!</v>
      </c>
      <c r="GT681" s="57" t="e">
        <f t="shared" si="2006"/>
        <v>#DIV/0!</v>
      </c>
      <c r="GU681" s="57" t="e">
        <f t="shared" si="2007"/>
        <v>#DIV/0!</v>
      </c>
      <c r="GV681" s="57"/>
      <c r="GW681" s="42" t="e">
        <f t="shared" si="2008"/>
        <v>#DIV/0!</v>
      </c>
      <c r="GX681" s="42" t="e">
        <f t="shared" si="2009"/>
        <v>#DIV/0!</v>
      </c>
      <c r="GY681" s="42" t="e">
        <f t="shared" si="2010"/>
        <v>#DIV/0!</v>
      </c>
      <c r="GZ681" s="57"/>
      <c r="HA681" s="2" t="e">
        <f t="shared" si="2011"/>
        <v>#DIV/0!</v>
      </c>
      <c r="HB681" s="2" t="e">
        <f t="shared" si="2012"/>
        <v>#DIV/0!</v>
      </c>
      <c r="HC681" s="2" t="e">
        <f t="shared" si="2013"/>
        <v>#DIV/0!</v>
      </c>
      <c r="HD681" s="2" t="e">
        <f t="shared" si="2014"/>
        <v>#DIV/0!</v>
      </c>
      <c r="HE681" s="2" t="e">
        <f t="shared" si="2015"/>
        <v>#DIV/0!</v>
      </c>
      <c r="HF681" s="2" t="e">
        <f t="shared" si="2016"/>
        <v>#DIV/0!</v>
      </c>
      <c r="HG681" s="2" t="e">
        <f t="shared" si="2017"/>
        <v>#DIV/0!</v>
      </c>
      <c r="HH681" s="2" t="e">
        <f t="shared" si="2018"/>
        <v>#DIV/0!</v>
      </c>
      <c r="HI681" s="2" t="e">
        <f t="shared" si="2019"/>
        <v>#DIV/0!</v>
      </c>
      <c r="HJ681" s="11" t="e">
        <f t="shared" si="2020"/>
        <v>#DIV/0!</v>
      </c>
      <c r="HK681" s="60" t="e">
        <f t="shared" si="2021"/>
        <v>#DIV/0!</v>
      </c>
      <c r="HL681" s="57"/>
      <c r="HM681" s="57" t="e">
        <f t="shared" si="2022"/>
        <v>#DIV/0!</v>
      </c>
      <c r="HN681" s="57" t="e">
        <f t="shared" si="2023"/>
        <v>#DIV/0!</v>
      </c>
      <c r="HO681" s="57" t="e">
        <f t="shared" si="2024"/>
        <v>#DIV/0!</v>
      </c>
      <c r="HP681" s="57" t="e">
        <f t="shared" si="2025"/>
        <v>#DIV/0!</v>
      </c>
      <c r="HQ681" s="57" t="e">
        <f t="shared" si="2026"/>
        <v>#DIV/0!</v>
      </c>
      <c r="HR681" s="57"/>
      <c r="HS681" s="57" t="e">
        <f t="shared" si="2027"/>
        <v>#DIV/0!</v>
      </c>
      <c r="HT681" s="57" t="e">
        <f t="shared" si="2028"/>
        <v>#DIV/0!</v>
      </c>
      <c r="HU681" s="57" t="e">
        <f t="shared" si="2029"/>
        <v>#DIV/0!</v>
      </c>
      <c r="HV681" s="57" t="e">
        <f t="shared" si="2030"/>
        <v>#DIV/0!</v>
      </c>
      <c r="HW681" s="57" t="e">
        <f t="shared" si="2031"/>
        <v>#DIV/0!</v>
      </c>
      <c r="HX681" s="57"/>
      <c r="HY681" s="57" t="e">
        <f t="shared" si="2032"/>
        <v>#DIV/0!</v>
      </c>
      <c r="HZ681" s="57" t="e">
        <f t="shared" si="2033"/>
        <v>#DIV/0!</v>
      </c>
      <c r="IA681" s="57"/>
      <c r="IB681" s="61">
        <f t="shared" si="2034"/>
        <v>0</v>
      </c>
      <c r="IC681" s="57" t="str">
        <f t="shared" si="2035"/>
        <v/>
      </c>
      <c r="ID681" s="42"/>
      <c r="IE681" s="2" t="str">
        <f t="shared" si="2036"/>
        <v/>
      </c>
      <c r="IF681" s="60" t="e">
        <f t="shared" si="2037"/>
        <v>#DIV/0!</v>
      </c>
      <c r="IG681" s="60" t="str">
        <f t="shared" si="2038"/>
        <v/>
      </c>
      <c r="IH681" s="60" t="str">
        <f t="shared" si="2039"/>
        <v>zinco-</v>
      </c>
      <c r="II681" s="60" t="str">
        <f t="shared" si="2040"/>
        <v>mangano-</v>
      </c>
      <c r="IJ681" s="60" t="e">
        <f t="shared" si="2041"/>
        <v>#DIV/0!</v>
      </c>
      <c r="IK681" s="60" t="e">
        <f t="shared" si="2042"/>
        <v>#DIV/0!</v>
      </c>
      <c r="IL681" s="60" t="e">
        <f t="shared" si="2043"/>
        <v>#DIV/0!</v>
      </c>
      <c r="IM681" s="60" t="e">
        <f t="shared" si="2044"/>
        <v>#DIV/0!</v>
      </c>
      <c r="IN681" s="60" t="str">
        <f t="shared" si="2045"/>
        <v/>
      </c>
      <c r="IO681" s="60" t="str">
        <f t="shared" si="2046"/>
        <v/>
      </c>
      <c r="IP681" s="57"/>
      <c r="IQ681" s="57" t="str">
        <f t="shared" si="2047"/>
        <v>ERROR!!</v>
      </c>
    </row>
    <row r="682" spans="24:251">
      <c r="X682" s="29">
        <f t="shared" si="1903"/>
        <v>0</v>
      </c>
      <c r="Y682" s="29">
        <f t="shared" si="1904"/>
        <v>0</v>
      </c>
      <c r="Z682" s="29" t="e">
        <f t="shared" si="1905"/>
        <v>#DIV/0!</v>
      </c>
      <c r="AA682" s="29" t="e">
        <f t="shared" si="1906"/>
        <v>#DIV/0!</v>
      </c>
      <c r="AB682" s="29" t="e">
        <f t="shared" si="1907"/>
        <v>#DIV/0!</v>
      </c>
      <c r="AC682" s="29" t="e">
        <f t="shared" si="1908"/>
        <v>#DIV/0!</v>
      </c>
      <c r="AF682" s="23">
        <v>60.084299999999999</v>
      </c>
      <c r="AG682" s="23">
        <v>79.878799999999998</v>
      </c>
      <c r="AH682" s="23">
        <v>101.96120000000001</v>
      </c>
      <c r="AI682" s="23">
        <v>151.99039999999999</v>
      </c>
      <c r="AJ682" s="23">
        <v>159.69</v>
      </c>
      <c r="AK682" s="23">
        <v>71.846400000000003</v>
      </c>
      <c r="AL682" s="23">
        <v>70.9375</v>
      </c>
      <c r="AM682" s="23">
        <v>40.304400000000001</v>
      </c>
      <c r="AN682" s="23">
        <v>56.077399999999997</v>
      </c>
      <c r="AO682" s="23">
        <v>61.978999999999999</v>
      </c>
      <c r="AP682" s="23">
        <v>94.195999999999998</v>
      </c>
      <c r="AQ682" s="23">
        <v>18.998000000000001</v>
      </c>
      <c r="AR682" s="23">
        <v>35.450000000000003</v>
      </c>
      <c r="AS682" s="23">
        <v>29.88</v>
      </c>
      <c r="AT682" s="23">
        <v>74.691999999999993</v>
      </c>
      <c r="AU682" s="23">
        <v>81.39</v>
      </c>
      <c r="AX682" s="54">
        <f t="shared" si="1909"/>
        <v>0</v>
      </c>
      <c r="AY682" s="54">
        <f t="shared" si="1910"/>
        <v>0</v>
      </c>
      <c r="AZ682" s="54">
        <f t="shared" si="1911"/>
        <v>0</v>
      </c>
      <c r="BA682" s="54">
        <f t="shared" si="1912"/>
        <v>0</v>
      </c>
      <c r="BB682" s="54">
        <f t="shared" si="1913"/>
        <v>0</v>
      </c>
      <c r="BC682" s="54">
        <f t="shared" si="1914"/>
        <v>0</v>
      </c>
      <c r="BD682" s="54">
        <f t="shared" si="1915"/>
        <v>0</v>
      </c>
      <c r="BE682" s="54">
        <f t="shared" si="1916"/>
        <v>0</v>
      </c>
      <c r="BF682" s="54">
        <f t="shared" si="1917"/>
        <v>0</v>
      </c>
      <c r="BG682" s="54">
        <f t="shared" si="1918"/>
        <v>0</v>
      </c>
      <c r="BH682" s="54">
        <f t="shared" si="1919"/>
        <v>0</v>
      </c>
      <c r="BI682" s="54">
        <f t="shared" si="1920"/>
        <v>0</v>
      </c>
      <c r="BJ682" s="54">
        <f t="shared" si="1921"/>
        <v>0</v>
      </c>
      <c r="BK682" s="54">
        <f t="shared" si="1922"/>
        <v>0</v>
      </c>
      <c r="BL682" s="54">
        <f t="shared" si="1923"/>
        <v>0</v>
      </c>
      <c r="BM682" s="42"/>
      <c r="BO682" s="54">
        <f>'Norm-coeff'!$C$2+$AX682*'Norm-coeff'!$D$2+$AY682*'Norm-coeff'!$E$2+$AZ682*'Norm-coeff'!$F$2+$BA682*'Norm-coeff'!$G$2+$BB682*'Norm-coeff'!$H$2+$BC682*'Norm-coeff'!$I$2+$BD682*'Norm-coeff'!$J$2+$BE682*'Norm-coeff'!$K$2+$BF682*'Norm-coeff'!$L$2+$BG682*'Norm-coeff'!$M$2+$BH682*'Norm-coeff'!$N$2+$BI682*'Norm-coeff'!$O$2</f>
        <v>5.4045421474420303</v>
      </c>
      <c r="BP682" s="54">
        <f>'Norm-coeff'!$C$3+$AX682*'Norm-coeff'!$D$3+$AY682*'Norm-coeff'!$E$3+$AZ682*'Norm-coeff'!$F$3+$BA682*'Norm-coeff'!$G$3+$BB682*'Norm-coeff'!$H$3+$BC682*'Norm-coeff'!$I$3+$BD682*'Norm-coeff'!$J$3+$BE682*'Norm-coeff'!$K$3+$BF682*'Norm-coeff'!$L$3+$BG682*'Norm-coeff'!$M$3+$BH682*'Norm-coeff'!$N$3+$BI682*'Norm-coeff'!$O$3</f>
        <v>3.15319116612705</v>
      </c>
      <c r="BQ682" s="54">
        <f>'Norm-coeff'!$C$4+$AX682*'Norm-coeff'!$D$4+$AY682*'Norm-coeff'!$E$4+$AZ682*'Norm-coeff'!$F$4+$BA682*'Norm-coeff'!$G$4+$BB682*'Norm-coeff'!$H$4+$BC682*'Norm-coeff'!$I$4+$BD682*'Norm-coeff'!$J$4+$BE682*'Norm-coeff'!$K$4+$BF682*'Norm-coeff'!$L$4+$BG682*'Norm-coeff'!$M$4+$BH682*'Norm-coeff'!$N$4+$BI682*'Norm-coeff'!$O$4</f>
        <v>1.42115649462768</v>
      </c>
      <c r="BR682" s="54">
        <f>'Norm-coeff'!$C$5+$AX682*'Norm-coeff'!$D$5+$AY682*'Norm-coeff'!$E$5+$AZ682*'Norm-coeff'!$F$5+$BA682*'Norm-coeff'!$G$5+$BB682*'Norm-coeff'!$H$5+$BC682*'Norm-coeff'!$I$5+$BD682*'Norm-coeff'!$J$5+$BE682*'Norm-coeff'!$K$5+$BF682*'Norm-coeff'!$L$5+$BG682*'Norm-coeff'!$M$5+$BH682*'Norm-coeff'!$N$5+$BI682*'Norm-coeff'!$O$5</f>
        <v>1.0553329241296201</v>
      </c>
      <c r="BS682" s="54">
        <f>'Norm-coeff'!$C$6+$AX682*'Norm-coeff'!$D$6+$AY682*'Norm-coeff'!$E$6+$AZ682*'Norm-coeff'!$F$6+$BA682*'Norm-coeff'!$G$6+$BB682*'Norm-coeff'!$H$6+$BC682*'Norm-coeff'!$I$6+$BD682*'Norm-coeff'!$J$6+$BE682*'Norm-coeff'!$K$6+$BF682*'Norm-coeff'!$L$6+$BG682*'Norm-coeff'!$M$6+$BH682*'Norm-coeff'!$N$6+$BI682*'Norm-coeff'!$O$6</f>
        <v>-1.48700885495103E-2</v>
      </c>
      <c r="BT682" s="54">
        <f>'Norm-coeff'!$C$7+$AX682*'Norm-coeff'!$D$7+$AY682*'Norm-coeff'!$E$7+$AZ682*'Norm-coeff'!$F$7+$BA682*'Norm-coeff'!$G$7+$BB682*'Norm-coeff'!$H$7+$BC682*'Norm-coeff'!$I$7+$BD682*'Norm-coeff'!$J$7+$BE682*'Norm-coeff'!$K$7+$BF682*'Norm-coeff'!$L$7+$BG682*'Norm-coeff'!$M$7+$BH682*'Norm-coeff'!$N$7+$BI682*'Norm-coeff'!$O$7</f>
        <v>2.0907583608832998</v>
      </c>
      <c r="BU682" s="54">
        <f>'Norm-coeff'!$C$8+$AX682*'Norm-coeff'!$D$8+$AY682*'Norm-coeff'!$E$8+$AZ682*'Norm-coeff'!$F$8+$BA682*'Norm-coeff'!$G$8+$BB682*'Norm-coeff'!$H$8+$BC682*'Norm-coeff'!$I$8+$BD682*'Norm-coeff'!$J$8+$BE682*'Norm-coeff'!$K$8+$BF682*'Norm-coeff'!$L$8+$BG682*'Norm-coeff'!$M$8+$BH682*'Norm-coeff'!$N$8+$BI682*'Norm-coeff'!$O$8</f>
        <v>0.65894159836244504</v>
      </c>
      <c r="BV682" s="54">
        <f>'Norm-coeff'!$C$9+$AX682*'Norm-coeff'!$D$9+$AY682*'Norm-coeff'!$E$9+$AZ682*'Norm-coeff'!$F$9+$BA682*'Norm-coeff'!$G$9+$BB682*'Norm-coeff'!$H$9+$BC682*'Norm-coeff'!$I$9+$BD682*'Norm-coeff'!$J$9+$BE682*'Norm-coeff'!$K$9+$BF682*'Norm-coeff'!$L$9+$BG682*'Norm-coeff'!$M$9+$BH682*'Norm-coeff'!$N$9+$BI682*'Norm-coeff'!$O$9</f>
        <v>1.48961085014701</v>
      </c>
      <c r="BW682" s="54">
        <f>'Norm-coeff'!$C$10+$AX682*'Norm-coeff'!$D$10+$AY682*'Norm-coeff'!$E$10+$AZ682*'Norm-coeff'!$F$10+$BA682*'Norm-coeff'!$G$10+$BB682*'Norm-coeff'!$H$10+$BC682*'Norm-coeff'!$I$10+$BD682*'Norm-coeff'!$J$10+$BE682*'Norm-coeff'!$K$10+$BF682*'Norm-coeff'!$L$10+$BG682*'Norm-coeff'!$M$10+$BH682*'Norm-coeff'!$N$10+$BI682*'Norm-coeff'!$O$10</f>
        <v>1.42058735749591</v>
      </c>
      <c r="BX682" s="54">
        <f>'Norm-coeff'!$C$11+$AX682*'Norm-coeff'!$D$11+$AY682*'Norm-coeff'!$E$11+$AZ682*'Norm-coeff'!$F$11+$BA682*'Norm-coeff'!$G$11+$BB682*'Norm-coeff'!$H$11+$BC682*'Norm-coeff'!$I$11+$BD682*'Norm-coeff'!$J$11+$BE682*'Norm-coeff'!$K$11+$BF682*'Norm-coeff'!$L$11+$BG682*'Norm-coeff'!$M$11+$BH682*'Norm-coeff'!$N$11+$BI682*'Norm-coeff'!$O$11</f>
        <v>0.221233014421479</v>
      </c>
      <c r="BY682" s="54">
        <f>'Norm-coeff'!$C$12+$AX682*'Norm-coeff'!$D$12+$AY682*'Norm-coeff'!$E$12+$AZ682*'Norm-coeff'!$F$12+$BA682*'Norm-coeff'!$G$12+$BB682*'Norm-coeff'!$H$12+$BC682*'Norm-coeff'!$I$12+$BD682*'Norm-coeff'!$J$12+$BE682*'Norm-coeff'!$K$12+$BF682*'Norm-coeff'!$L$12+$BG682*'Norm-coeff'!$M$12+$BH682*'Norm-coeff'!$N$12+$BI682*'Norm-coeff'!$O$12</f>
        <v>0.283527502056037</v>
      </c>
      <c r="BZ682" s="54">
        <f>'Norm-coeff'!$C$13+$AX682*'Norm-coeff'!$D$13+$AY682*'Norm-coeff'!$E$13+$AZ682*'Norm-coeff'!$F$13+$BA682*'Norm-coeff'!$G$13+$BB682*'Norm-coeff'!$H$13+$BC682*'Norm-coeff'!$I$13+$BD682*'Norm-coeff'!$J$13+$BE682*'Norm-coeff'!$K$13+$BF682*'Norm-coeff'!$L$13+$BG682*'Norm-coeff'!$M$13+$BH682*'Norm-coeff'!$N$13+$BI682*'Norm-coeff'!$O$13</f>
        <v>-4.1864930554451202E-2</v>
      </c>
      <c r="CA682" s="54">
        <f>'Norm-coeff'!$C$14+$AX682*'Norm-coeff'!$D$14+$AY682*'Norm-coeff'!$E$14+$AZ682*'Norm-coeff'!$F$14+$BA682*'Norm-coeff'!$G$14+$BB682*'Norm-coeff'!$H$14+$BC682*'Norm-coeff'!$I$14+$BD682*'Norm-coeff'!$J$14+$BE682*'Norm-coeff'!$K$14+$BF682*'Norm-coeff'!$L$14+$BG682*'Norm-coeff'!$M$14+$BH682*'Norm-coeff'!$N$14+$BI682*'Norm-coeff'!$O$14</f>
        <v>4.2526983164477103</v>
      </c>
      <c r="CC682" s="54">
        <f t="shared" si="2048"/>
        <v>0</v>
      </c>
      <c r="CG682" s="54">
        <f t="shared" si="1924"/>
        <v>0</v>
      </c>
      <c r="CH682" s="54">
        <f t="shared" si="1902"/>
        <v>0</v>
      </c>
      <c r="CI682" s="54">
        <f t="shared" si="1925"/>
        <v>0</v>
      </c>
      <c r="CJ682" s="56">
        <f t="shared" si="1926"/>
        <v>0</v>
      </c>
      <c r="CK682" s="54">
        <f t="shared" si="1927"/>
        <v>0</v>
      </c>
      <c r="CL682" s="54">
        <f t="shared" si="1928"/>
        <v>0</v>
      </c>
      <c r="CM682" s="54">
        <f t="shared" si="1929"/>
        <v>0</v>
      </c>
      <c r="CN682" s="54">
        <f t="shared" si="1930"/>
        <v>0</v>
      </c>
      <c r="CO682" s="54">
        <f t="shared" si="1931"/>
        <v>0</v>
      </c>
      <c r="CP682" s="54">
        <f t="shared" si="1932"/>
        <v>0</v>
      </c>
      <c r="CQ682" s="54">
        <f t="shared" si="1933"/>
        <v>0</v>
      </c>
      <c r="CR682" s="54">
        <f t="shared" si="1934"/>
        <v>0</v>
      </c>
      <c r="CS682" s="54">
        <f t="shared" si="1935"/>
        <v>0</v>
      </c>
      <c r="CU682" s="54">
        <f t="shared" si="1936"/>
        <v>0</v>
      </c>
      <c r="CV682" s="54">
        <f t="shared" si="1937"/>
        <v>0</v>
      </c>
      <c r="CW682" s="54">
        <f t="shared" si="1938"/>
        <v>0</v>
      </c>
      <c r="CX682" s="54">
        <f t="shared" si="1939"/>
        <v>0</v>
      </c>
      <c r="CZ682" s="54">
        <f t="shared" si="1940"/>
        <v>0</v>
      </c>
      <c r="DA682" s="54">
        <f t="shared" si="1941"/>
        <v>0</v>
      </c>
      <c r="DB682" s="54">
        <f t="shared" si="1942"/>
        <v>0</v>
      </c>
      <c r="DC682" s="54">
        <f t="shared" si="1943"/>
        <v>0</v>
      </c>
      <c r="DD682" s="54">
        <f t="shared" si="1944"/>
        <v>0</v>
      </c>
      <c r="DE682" s="54">
        <f t="shared" si="1945"/>
        <v>0</v>
      </c>
      <c r="DF682" s="54">
        <f t="shared" si="1946"/>
        <v>0</v>
      </c>
      <c r="DG682" s="54">
        <f t="shared" si="1947"/>
        <v>2</v>
      </c>
      <c r="DH682" s="71">
        <f t="shared" si="1948"/>
        <v>0</v>
      </c>
      <c r="DI682" s="71">
        <f t="shared" si="1949"/>
        <v>0</v>
      </c>
      <c r="DJ682" s="54">
        <f t="shared" si="1950"/>
        <v>0</v>
      </c>
      <c r="DK682" s="54">
        <f t="shared" si="1951"/>
        <v>2</v>
      </c>
      <c r="DL682" s="4">
        <f t="shared" si="1876"/>
        <v>0</v>
      </c>
      <c r="DM682" s="3">
        <f t="shared" si="1952"/>
        <v>0</v>
      </c>
      <c r="DN682" s="3">
        <f t="shared" si="1953"/>
        <v>0</v>
      </c>
      <c r="DO682" s="4" t="e">
        <f t="shared" si="1954"/>
        <v>#DIV/0!</v>
      </c>
      <c r="DP682" s="57"/>
      <c r="DQ682" s="57"/>
      <c r="DR682" s="56">
        <f t="shared" si="1877"/>
        <v>2</v>
      </c>
      <c r="DS682" s="56">
        <f t="shared" si="1878"/>
        <v>0</v>
      </c>
      <c r="DT682" s="38">
        <f t="shared" si="1879"/>
        <v>0</v>
      </c>
      <c r="DU682" s="38">
        <f t="shared" si="1955"/>
        <v>2</v>
      </c>
      <c r="DV682" s="38">
        <f t="shared" si="1880"/>
        <v>0</v>
      </c>
      <c r="DW682" s="39">
        <f t="shared" si="1881"/>
        <v>0</v>
      </c>
      <c r="DX682" s="39">
        <f t="shared" si="1882"/>
        <v>0</v>
      </c>
      <c r="DY682" s="39">
        <f t="shared" si="1883"/>
        <v>0</v>
      </c>
      <c r="DZ682" s="39">
        <f t="shared" si="1884"/>
        <v>0</v>
      </c>
      <c r="EA682" s="39">
        <f t="shared" si="1885"/>
        <v>0</v>
      </c>
      <c r="EB682" s="37" t="e">
        <f t="shared" si="1956"/>
        <v>#DIV/0!</v>
      </c>
      <c r="EC682" s="37" t="e">
        <f t="shared" si="1957"/>
        <v>#DIV/0!</v>
      </c>
      <c r="ED682" s="37" t="e">
        <f t="shared" si="1958"/>
        <v>#DIV/0!</v>
      </c>
      <c r="EE682" s="37" t="e">
        <f t="shared" si="1959"/>
        <v>#DIV/0!</v>
      </c>
      <c r="EF682" s="39" t="e">
        <f t="shared" si="1960"/>
        <v>#DIV/0!</v>
      </c>
      <c r="EG682" s="37" t="e">
        <f t="shared" si="1961"/>
        <v>#DIV/0!</v>
      </c>
      <c r="EH682" s="37" t="e">
        <f t="shared" si="1962"/>
        <v>#DIV/0!</v>
      </c>
      <c r="EI682" s="11" t="b">
        <f t="shared" si="1963"/>
        <v>1</v>
      </c>
      <c r="EJ682" s="11" t="b">
        <f t="shared" si="1964"/>
        <v>0</v>
      </c>
      <c r="EK682" s="39" t="e">
        <f t="shared" si="1965"/>
        <v>#DIV/0!</v>
      </c>
      <c r="EL682" s="39" t="e">
        <f t="shared" si="1966"/>
        <v>#DIV/0!</v>
      </c>
      <c r="EM682" s="39" t="e">
        <f t="shared" si="1967"/>
        <v>#DIV/0!</v>
      </c>
      <c r="EN682" s="39" t="e">
        <f t="shared" si="1968"/>
        <v>#DIV/0!</v>
      </c>
      <c r="EO682" s="39" t="e">
        <f t="shared" si="1969"/>
        <v>#DIV/0!</v>
      </c>
      <c r="EP682" s="39" t="e">
        <f t="shared" si="1970"/>
        <v>#DIV/0!</v>
      </c>
      <c r="EQ682" s="39" t="e">
        <f t="shared" si="1971"/>
        <v>#DIV/0!</v>
      </c>
      <c r="ER682" s="39" t="e">
        <f t="shared" si="1972"/>
        <v>#DIV/0!</v>
      </c>
      <c r="ES682" s="58" t="str">
        <f t="shared" si="1973"/>
        <v>(OH,F,Cl)-dominate amphibole</v>
      </c>
      <c r="ET682" s="58" t="e">
        <f t="shared" si="1974"/>
        <v>#N/A</v>
      </c>
      <c r="EU682" s="56">
        <f t="shared" si="1886"/>
        <v>0</v>
      </c>
      <c r="EV682" s="56">
        <f t="shared" si="1887"/>
        <v>0</v>
      </c>
      <c r="EW682" s="56">
        <f t="shared" si="1888"/>
        <v>0</v>
      </c>
      <c r="EX682" s="56">
        <f t="shared" si="1889"/>
        <v>0</v>
      </c>
      <c r="EY682" s="56">
        <f t="shared" si="1890"/>
        <v>0</v>
      </c>
      <c r="EZ682" s="56">
        <f t="shared" si="1891"/>
        <v>0</v>
      </c>
      <c r="FA682" s="39">
        <f t="shared" si="1892"/>
        <v>0</v>
      </c>
      <c r="FB682" s="39">
        <f t="shared" si="1893"/>
        <v>0</v>
      </c>
      <c r="FC682" s="54">
        <f t="shared" si="1894"/>
        <v>0</v>
      </c>
      <c r="FD682" s="54">
        <f t="shared" si="1895"/>
        <v>0</v>
      </c>
      <c r="FE682" s="39">
        <f t="shared" si="1896"/>
        <v>0</v>
      </c>
      <c r="FF682" s="54">
        <f t="shared" si="1897"/>
        <v>0</v>
      </c>
      <c r="FG682" s="39">
        <f t="shared" si="1898"/>
        <v>0</v>
      </c>
      <c r="FH682" s="39">
        <f t="shared" si="1975"/>
        <v>0</v>
      </c>
      <c r="FI682" s="39">
        <f t="shared" si="1976"/>
        <v>0</v>
      </c>
      <c r="FJ682" s="39">
        <f t="shared" si="1977"/>
        <v>0</v>
      </c>
      <c r="FK682" s="39" t="e">
        <f t="shared" si="1978"/>
        <v>#DIV/0!</v>
      </c>
      <c r="FL682" s="39" t="e">
        <f t="shared" si="1979"/>
        <v>#DIV/0!</v>
      </c>
      <c r="FM682" s="39" t="e">
        <f t="shared" si="1980"/>
        <v>#DIV/0!</v>
      </c>
      <c r="FN682" s="39">
        <f t="shared" si="1981"/>
        <v>1</v>
      </c>
      <c r="FO682" s="39">
        <f t="shared" si="1899"/>
        <v>0</v>
      </c>
      <c r="FP682" s="39">
        <f t="shared" si="1900"/>
        <v>0</v>
      </c>
      <c r="FQ682" s="39">
        <f t="shared" si="1901"/>
        <v>0</v>
      </c>
      <c r="FR682" s="39">
        <f t="shared" si="1982"/>
        <v>0</v>
      </c>
      <c r="FS682" s="39">
        <f t="shared" si="1983"/>
        <v>0</v>
      </c>
      <c r="FU682" s="39" t="e">
        <f t="shared" si="1984"/>
        <v>#DIV/0!</v>
      </c>
      <c r="FV682" s="39" t="e">
        <f t="shared" si="1985"/>
        <v>#DIV/0!</v>
      </c>
      <c r="FW682" s="39" t="e">
        <f t="shared" si="1986"/>
        <v>#DIV/0!</v>
      </c>
      <c r="FY682" s="39" t="e">
        <f t="shared" si="1987"/>
        <v>#DIV/0!</v>
      </c>
      <c r="FZ682" s="39" t="e">
        <f t="shared" si="1988"/>
        <v>#DIV/0!</v>
      </c>
      <c r="GA682" s="39" t="e">
        <f t="shared" si="1989"/>
        <v>#DIV/0!</v>
      </c>
      <c r="GB682" s="39" t="e">
        <f t="shared" si="1990"/>
        <v>#DIV/0!</v>
      </c>
      <c r="GC682" s="39" t="e">
        <f t="shared" si="1991"/>
        <v>#DIV/0!</v>
      </c>
      <c r="GD682" s="39" t="e">
        <f t="shared" si="1992"/>
        <v>#DIV/0!</v>
      </c>
      <c r="GE682" s="39" t="e">
        <f t="shared" si="1993"/>
        <v>#DIV/0!</v>
      </c>
      <c r="GF682" s="39" t="e">
        <f t="shared" si="1994"/>
        <v>#DIV/0!</v>
      </c>
      <c r="GG682" s="39" t="e">
        <f t="shared" si="1995"/>
        <v>#DIV/0!</v>
      </c>
      <c r="GH682" s="39" t="e">
        <f t="shared" si="1996"/>
        <v>#DIV/0!</v>
      </c>
      <c r="GI682" s="39"/>
      <c r="GJ682" s="39" t="e">
        <f t="shared" si="1997"/>
        <v>#DIV/0!</v>
      </c>
      <c r="GK682" s="39" t="e">
        <f t="shared" si="1998"/>
        <v>#DIV/0!</v>
      </c>
      <c r="GL682" s="39" t="e">
        <f t="shared" si="1999"/>
        <v>#DIV/0!</v>
      </c>
      <c r="GM682" s="39" t="e">
        <f t="shared" si="2000"/>
        <v>#DIV/0!</v>
      </c>
      <c r="GN682" s="39" t="e">
        <f t="shared" si="2001"/>
        <v>#DIV/0!</v>
      </c>
      <c r="GO682" s="57"/>
      <c r="GP682" s="57" t="e">
        <f t="shared" si="2002"/>
        <v>#DIV/0!</v>
      </c>
      <c r="GQ682" s="59" t="e">
        <f t="shared" si="2003"/>
        <v>#DIV/0!</v>
      </c>
      <c r="GR682" s="41" t="e">
        <f t="shared" si="2004"/>
        <v>#DIV/0!</v>
      </c>
      <c r="GS682" s="57" t="e">
        <f t="shared" si="2005"/>
        <v>#DIV/0!</v>
      </c>
      <c r="GT682" s="57" t="e">
        <f t="shared" si="2006"/>
        <v>#DIV/0!</v>
      </c>
      <c r="GU682" s="57" t="e">
        <f t="shared" si="2007"/>
        <v>#DIV/0!</v>
      </c>
      <c r="GV682" s="57"/>
      <c r="GW682" s="42" t="e">
        <f t="shared" si="2008"/>
        <v>#DIV/0!</v>
      </c>
      <c r="GX682" s="42" t="e">
        <f t="shared" si="2009"/>
        <v>#DIV/0!</v>
      </c>
      <c r="GY682" s="42" t="e">
        <f t="shared" si="2010"/>
        <v>#DIV/0!</v>
      </c>
      <c r="GZ682" s="57"/>
      <c r="HA682" s="2" t="e">
        <f t="shared" si="2011"/>
        <v>#DIV/0!</v>
      </c>
      <c r="HB682" s="2" t="e">
        <f t="shared" si="2012"/>
        <v>#DIV/0!</v>
      </c>
      <c r="HC682" s="2" t="e">
        <f t="shared" si="2013"/>
        <v>#DIV/0!</v>
      </c>
      <c r="HD682" s="2" t="e">
        <f t="shared" si="2014"/>
        <v>#DIV/0!</v>
      </c>
      <c r="HE682" s="2" t="e">
        <f t="shared" si="2015"/>
        <v>#DIV/0!</v>
      </c>
      <c r="HF682" s="2" t="e">
        <f t="shared" si="2016"/>
        <v>#DIV/0!</v>
      </c>
      <c r="HG682" s="2" t="e">
        <f t="shared" si="2017"/>
        <v>#DIV/0!</v>
      </c>
      <c r="HH682" s="2" t="e">
        <f t="shared" si="2018"/>
        <v>#DIV/0!</v>
      </c>
      <c r="HI682" s="2" t="e">
        <f t="shared" si="2019"/>
        <v>#DIV/0!</v>
      </c>
      <c r="HJ682" s="11" t="e">
        <f t="shared" si="2020"/>
        <v>#DIV/0!</v>
      </c>
      <c r="HK682" s="60" t="e">
        <f t="shared" si="2021"/>
        <v>#DIV/0!</v>
      </c>
      <c r="HL682" s="57"/>
      <c r="HM682" s="57" t="e">
        <f t="shared" si="2022"/>
        <v>#DIV/0!</v>
      </c>
      <c r="HN682" s="57" t="e">
        <f t="shared" si="2023"/>
        <v>#DIV/0!</v>
      </c>
      <c r="HO682" s="57" t="e">
        <f t="shared" si="2024"/>
        <v>#DIV/0!</v>
      </c>
      <c r="HP682" s="57" t="e">
        <f t="shared" si="2025"/>
        <v>#DIV/0!</v>
      </c>
      <c r="HQ682" s="57" t="e">
        <f t="shared" si="2026"/>
        <v>#DIV/0!</v>
      </c>
      <c r="HR682" s="57"/>
      <c r="HS682" s="57" t="e">
        <f t="shared" si="2027"/>
        <v>#DIV/0!</v>
      </c>
      <c r="HT682" s="57" t="e">
        <f t="shared" si="2028"/>
        <v>#DIV/0!</v>
      </c>
      <c r="HU682" s="57" t="e">
        <f t="shared" si="2029"/>
        <v>#DIV/0!</v>
      </c>
      <c r="HV682" s="57" t="e">
        <f t="shared" si="2030"/>
        <v>#DIV/0!</v>
      </c>
      <c r="HW682" s="57" t="e">
        <f t="shared" si="2031"/>
        <v>#DIV/0!</v>
      </c>
      <c r="HX682" s="57"/>
      <c r="HY682" s="57" t="e">
        <f t="shared" si="2032"/>
        <v>#DIV/0!</v>
      </c>
      <c r="HZ682" s="57" t="e">
        <f t="shared" si="2033"/>
        <v>#DIV/0!</v>
      </c>
      <c r="IA682" s="57"/>
      <c r="IB682" s="61">
        <f t="shared" si="2034"/>
        <v>0</v>
      </c>
      <c r="IC682" s="57" t="str">
        <f t="shared" si="2035"/>
        <v/>
      </c>
      <c r="ID682" s="42"/>
      <c r="IE682" s="2" t="str">
        <f t="shared" si="2036"/>
        <v/>
      </c>
      <c r="IF682" s="60" t="e">
        <f t="shared" si="2037"/>
        <v>#DIV/0!</v>
      </c>
      <c r="IG682" s="60" t="str">
        <f t="shared" si="2038"/>
        <v/>
      </c>
      <c r="IH682" s="60" t="str">
        <f t="shared" si="2039"/>
        <v>zinco-</v>
      </c>
      <c r="II682" s="60" t="str">
        <f t="shared" si="2040"/>
        <v>mangano-</v>
      </c>
      <c r="IJ682" s="60" t="e">
        <f t="shared" si="2041"/>
        <v>#DIV/0!</v>
      </c>
      <c r="IK682" s="60" t="e">
        <f t="shared" si="2042"/>
        <v>#DIV/0!</v>
      </c>
      <c r="IL682" s="60" t="e">
        <f t="shared" si="2043"/>
        <v>#DIV/0!</v>
      </c>
      <c r="IM682" s="60" t="e">
        <f t="shared" si="2044"/>
        <v>#DIV/0!</v>
      </c>
      <c r="IN682" s="60" t="str">
        <f t="shared" si="2045"/>
        <v/>
      </c>
      <c r="IO682" s="60" t="str">
        <f t="shared" si="2046"/>
        <v/>
      </c>
      <c r="IP682" s="57"/>
      <c r="IQ682" s="57" t="str">
        <f t="shared" si="2047"/>
        <v>ERROR!!</v>
      </c>
    </row>
    <row r="683" spans="24:251">
      <c r="X683" s="29">
        <f t="shared" si="1903"/>
        <v>0</v>
      </c>
      <c r="Y683" s="29">
        <f t="shared" si="1904"/>
        <v>0</v>
      </c>
      <c r="Z683" s="29" t="e">
        <f t="shared" si="1905"/>
        <v>#DIV/0!</v>
      </c>
      <c r="AA683" s="29" t="e">
        <f t="shared" si="1906"/>
        <v>#DIV/0!</v>
      </c>
      <c r="AB683" s="29" t="e">
        <f t="shared" si="1907"/>
        <v>#DIV/0!</v>
      </c>
      <c r="AC683" s="29" t="e">
        <f t="shared" si="1908"/>
        <v>#DIV/0!</v>
      </c>
      <c r="AF683" s="23">
        <v>60.084299999999999</v>
      </c>
      <c r="AG683" s="23">
        <v>79.878799999999998</v>
      </c>
      <c r="AH683" s="23">
        <v>101.96120000000001</v>
      </c>
      <c r="AI683" s="23">
        <v>151.99039999999999</v>
      </c>
      <c r="AJ683" s="23">
        <v>159.69</v>
      </c>
      <c r="AK683" s="23">
        <v>71.846400000000003</v>
      </c>
      <c r="AL683" s="23">
        <v>70.9375</v>
      </c>
      <c r="AM683" s="23">
        <v>40.304400000000001</v>
      </c>
      <c r="AN683" s="23">
        <v>56.077399999999997</v>
      </c>
      <c r="AO683" s="23">
        <v>61.978999999999999</v>
      </c>
      <c r="AP683" s="23">
        <v>94.195999999999998</v>
      </c>
      <c r="AQ683" s="23">
        <v>18.998000000000001</v>
      </c>
      <c r="AR683" s="23">
        <v>35.450000000000003</v>
      </c>
      <c r="AS683" s="23">
        <v>29.88</v>
      </c>
      <c r="AT683" s="23">
        <v>74.691999999999993</v>
      </c>
      <c r="AU683" s="23">
        <v>81.39</v>
      </c>
      <c r="AX683" s="54">
        <f t="shared" si="1909"/>
        <v>0</v>
      </c>
      <c r="AY683" s="54">
        <f t="shared" si="1910"/>
        <v>0</v>
      </c>
      <c r="AZ683" s="54">
        <f t="shared" si="1911"/>
        <v>0</v>
      </c>
      <c r="BA683" s="54">
        <f t="shared" si="1912"/>
        <v>0</v>
      </c>
      <c r="BB683" s="54">
        <f t="shared" si="1913"/>
        <v>0</v>
      </c>
      <c r="BC683" s="54">
        <f t="shared" si="1914"/>
        <v>0</v>
      </c>
      <c r="BD683" s="54">
        <f t="shared" si="1915"/>
        <v>0</v>
      </c>
      <c r="BE683" s="54">
        <f t="shared" si="1916"/>
        <v>0</v>
      </c>
      <c r="BF683" s="54">
        <f t="shared" si="1917"/>
        <v>0</v>
      </c>
      <c r="BG683" s="54">
        <f t="shared" si="1918"/>
        <v>0</v>
      </c>
      <c r="BH683" s="54">
        <f t="shared" si="1919"/>
        <v>0</v>
      </c>
      <c r="BI683" s="54">
        <f t="shared" si="1920"/>
        <v>0</v>
      </c>
      <c r="BJ683" s="54">
        <f t="shared" si="1921"/>
        <v>0</v>
      </c>
      <c r="BK683" s="54">
        <f t="shared" si="1922"/>
        <v>0</v>
      </c>
      <c r="BL683" s="54">
        <f t="shared" si="1923"/>
        <v>0</v>
      </c>
      <c r="BM683" s="42"/>
      <c r="BO683" s="54">
        <f>'Norm-coeff'!$C$2+$AX683*'Norm-coeff'!$D$2+$AY683*'Norm-coeff'!$E$2+$AZ683*'Norm-coeff'!$F$2+$BA683*'Norm-coeff'!$G$2+$BB683*'Norm-coeff'!$H$2+$BC683*'Norm-coeff'!$I$2+$BD683*'Norm-coeff'!$J$2+$BE683*'Norm-coeff'!$K$2+$BF683*'Norm-coeff'!$L$2+$BG683*'Norm-coeff'!$M$2+$BH683*'Norm-coeff'!$N$2+$BI683*'Norm-coeff'!$O$2</f>
        <v>5.4045421474420303</v>
      </c>
      <c r="BP683" s="54">
        <f>'Norm-coeff'!$C$3+$AX683*'Norm-coeff'!$D$3+$AY683*'Norm-coeff'!$E$3+$AZ683*'Norm-coeff'!$F$3+$BA683*'Norm-coeff'!$G$3+$BB683*'Norm-coeff'!$H$3+$BC683*'Norm-coeff'!$I$3+$BD683*'Norm-coeff'!$J$3+$BE683*'Norm-coeff'!$K$3+$BF683*'Norm-coeff'!$L$3+$BG683*'Norm-coeff'!$M$3+$BH683*'Norm-coeff'!$N$3+$BI683*'Norm-coeff'!$O$3</f>
        <v>3.15319116612705</v>
      </c>
      <c r="BQ683" s="54">
        <f>'Norm-coeff'!$C$4+$AX683*'Norm-coeff'!$D$4+$AY683*'Norm-coeff'!$E$4+$AZ683*'Norm-coeff'!$F$4+$BA683*'Norm-coeff'!$G$4+$BB683*'Norm-coeff'!$H$4+$BC683*'Norm-coeff'!$I$4+$BD683*'Norm-coeff'!$J$4+$BE683*'Norm-coeff'!$K$4+$BF683*'Norm-coeff'!$L$4+$BG683*'Norm-coeff'!$M$4+$BH683*'Norm-coeff'!$N$4+$BI683*'Norm-coeff'!$O$4</f>
        <v>1.42115649462768</v>
      </c>
      <c r="BR683" s="54">
        <f>'Norm-coeff'!$C$5+$AX683*'Norm-coeff'!$D$5+$AY683*'Norm-coeff'!$E$5+$AZ683*'Norm-coeff'!$F$5+$BA683*'Norm-coeff'!$G$5+$BB683*'Norm-coeff'!$H$5+$BC683*'Norm-coeff'!$I$5+$BD683*'Norm-coeff'!$J$5+$BE683*'Norm-coeff'!$K$5+$BF683*'Norm-coeff'!$L$5+$BG683*'Norm-coeff'!$M$5+$BH683*'Norm-coeff'!$N$5+$BI683*'Norm-coeff'!$O$5</f>
        <v>1.0553329241296201</v>
      </c>
      <c r="BS683" s="54">
        <f>'Norm-coeff'!$C$6+$AX683*'Norm-coeff'!$D$6+$AY683*'Norm-coeff'!$E$6+$AZ683*'Norm-coeff'!$F$6+$BA683*'Norm-coeff'!$G$6+$BB683*'Norm-coeff'!$H$6+$BC683*'Norm-coeff'!$I$6+$BD683*'Norm-coeff'!$J$6+$BE683*'Norm-coeff'!$K$6+$BF683*'Norm-coeff'!$L$6+$BG683*'Norm-coeff'!$M$6+$BH683*'Norm-coeff'!$N$6+$BI683*'Norm-coeff'!$O$6</f>
        <v>-1.48700885495103E-2</v>
      </c>
      <c r="BT683" s="54">
        <f>'Norm-coeff'!$C$7+$AX683*'Norm-coeff'!$D$7+$AY683*'Norm-coeff'!$E$7+$AZ683*'Norm-coeff'!$F$7+$BA683*'Norm-coeff'!$G$7+$BB683*'Norm-coeff'!$H$7+$BC683*'Norm-coeff'!$I$7+$BD683*'Norm-coeff'!$J$7+$BE683*'Norm-coeff'!$K$7+$BF683*'Norm-coeff'!$L$7+$BG683*'Norm-coeff'!$M$7+$BH683*'Norm-coeff'!$N$7+$BI683*'Norm-coeff'!$O$7</f>
        <v>2.0907583608832998</v>
      </c>
      <c r="BU683" s="54">
        <f>'Norm-coeff'!$C$8+$AX683*'Norm-coeff'!$D$8+$AY683*'Norm-coeff'!$E$8+$AZ683*'Norm-coeff'!$F$8+$BA683*'Norm-coeff'!$G$8+$BB683*'Norm-coeff'!$H$8+$BC683*'Norm-coeff'!$I$8+$BD683*'Norm-coeff'!$J$8+$BE683*'Norm-coeff'!$K$8+$BF683*'Norm-coeff'!$L$8+$BG683*'Norm-coeff'!$M$8+$BH683*'Norm-coeff'!$N$8+$BI683*'Norm-coeff'!$O$8</f>
        <v>0.65894159836244504</v>
      </c>
      <c r="BV683" s="54">
        <f>'Norm-coeff'!$C$9+$AX683*'Norm-coeff'!$D$9+$AY683*'Norm-coeff'!$E$9+$AZ683*'Norm-coeff'!$F$9+$BA683*'Norm-coeff'!$G$9+$BB683*'Norm-coeff'!$H$9+$BC683*'Norm-coeff'!$I$9+$BD683*'Norm-coeff'!$J$9+$BE683*'Norm-coeff'!$K$9+$BF683*'Norm-coeff'!$L$9+$BG683*'Norm-coeff'!$M$9+$BH683*'Norm-coeff'!$N$9+$BI683*'Norm-coeff'!$O$9</f>
        <v>1.48961085014701</v>
      </c>
      <c r="BW683" s="54">
        <f>'Norm-coeff'!$C$10+$AX683*'Norm-coeff'!$D$10+$AY683*'Norm-coeff'!$E$10+$AZ683*'Norm-coeff'!$F$10+$BA683*'Norm-coeff'!$G$10+$BB683*'Norm-coeff'!$H$10+$BC683*'Norm-coeff'!$I$10+$BD683*'Norm-coeff'!$J$10+$BE683*'Norm-coeff'!$K$10+$BF683*'Norm-coeff'!$L$10+$BG683*'Norm-coeff'!$M$10+$BH683*'Norm-coeff'!$N$10+$BI683*'Norm-coeff'!$O$10</f>
        <v>1.42058735749591</v>
      </c>
      <c r="BX683" s="54">
        <f>'Norm-coeff'!$C$11+$AX683*'Norm-coeff'!$D$11+$AY683*'Norm-coeff'!$E$11+$AZ683*'Norm-coeff'!$F$11+$BA683*'Norm-coeff'!$G$11+$BB683*'Norm-coeff'!$H$11+$BC683*'Norm-coeff'!$I$11+$BD683*'Norm-coeff'!$J$11+$BE683*'Norm-coeff'!$K$11+$BF683*'Norm-coeff'!$L$11+$BG683*'Norm-coeff'!$M$11+$BH683*'Norm-coeff'!$N$11+$BI683*'Norm-coeff'!$O$11</f>
        <v>0.221233014421479</v>
      </c>
      <c r="BY683" s="54">
        <f>'Norm-coeff'!$C$12+$AX683*'Norm-coeff'!$D$12+$AY683*'Norm-coeff'!$E$12+$AZ683*'Norm-coeff'!$F$12+$BA683*'Norm-coeff'!$G$12+$BB683*'Norm-coeff'!$H$12+$BC683*'Norm-coeff'!$I$12+$BD683*'Norm-coeff'!$J$12+$BE683*'Norm-coeff'!$K$12+$BF683*'Norm-coeff'!$L$12+$BG683*'Norm-coeff'!$M$12+$BH683*'Norm-coeff'!$N$12+$BI683*'Norm-coeff'!$O$12</f>
        <v>0.283527502056037</v>
      </c>
      <c r="BZ683" s="54">
        <f>'Norm-coeff'!$C$13+$AX683*'Norm-coeff'!$D$13+$AY683*'Norm-coeff'!$E$13+$AZ683*'Norm-coeff'!$F$13+$BA683*'Norm-coeff'!$G$13+$BB683*'Norm-coeff'!$H$13+$BC683*'Norm-coeff'!$I$13+$BD683*'Norm-coeff'!$J$13+$BE683*'Norm-coeff'!$K$13+$BF683*'Norm-coeff'!$L$13+$BG683*'Norm-coeff'!$M$13+$BH683*'Norm-coeff'!$N$13+$BI683*'Norm-coeff'!$O$13</f>
        <v>-4.1864930554451202E-2</v>
      </c>
      <c r="CA683" s="54">
        <f>'Norm-coeff'!$C$14+$AX683*'Norm-coeff'!$D$14+$AY683*'Norm-coeff'!$E$14+$AZ683*'Norm-coeff'!$F$14+$BA683*'Norm-coeff'!$G$14+$BB683*'Norm-coeff'!$H$14+$BC683*'Norm-coeff'!$I$14+$BD683*'Norm-coeff'!$J$14+$BE683*'Norm-coeff'!$K$14+$BF683*'Norm-coeff'!$L$14+$BG683*'Norm-coeff'!$M$14+$BH683*'Norm-coeff'!$N$14+$BI683*'Norm-coeff'!$O$14</f>
        <v>4.2526983164477103</v>
      </c>
      <c r="CC683" s="54">
        <f t="shared" si="2048"/>
        <v>0</v>
      </c>
      <c r="CG683" s="54">
        <f t="shared" si="1924"/>
        <v>0</v>
      </c>
      <c r="CH683" s="54">
        <f t="shared" si="1902"/>
        <v>0</v>
      </c>
      <c r="CI683" s="54">
        <f t="shared" si="1925"/>
        <v>0</v>
      </c>
      <c r="CJ683" s="56">
        <f t="shared" si="1926"/>
        <v>0</v>
      </c>
      <c r="CK683" s="54">
        <f t="shared" si="1927"/>
        <v>0</v>
      </c>
      <c r="CL683" s="54">
        <f t="shared" si="1928"/>
        <v>0</v>
      </c>
      <c r="CM683" s="54">
        <f t="shared" si="1929"/>
        <v>0</v>
      </c>
      <c r="CN683" s="54">
        <f t="shared" si="1930"/>
        <v>0</v>
      </c>
      <c r="CO683" s="54">
        <f t="shared" si="1931"/>
        <v>0</v>
      </c>
      <c r="CP683" s="54">
        <f t="shared" si="1932"/>
        <v>0</v>
      </c>
      <c r="CQ683" s="54">
        <f t="shared" si="1933"/>
        <v>0</v>
      </c>
      <c r="CR683" s="54">
        <f t="shared" si="1934"/>
        <v>0</v>
      </c>
      <c r="CS683" s="54">
        <f t="shared" si="1935"/>
        <v>0</v>
      </c>
      <c r="CU683" s="54">
        <f t="shared" si="1936"/>
        <v>0</v>
      </c>
      <c r="CV683" s="54">
        <f t="shared" si="1937"/>
        <v>0</v>
      </c>
      <c r="CW683" s="54">
        <f t="shared" si="1938"/>
        <v>0</v>
      </c>
      <c r="CX683" s="54">
        <f t="shared" si="1939"/>
        <v>0</v>
      </c>
      <c r="CZ683" s="54">
        <f t="shared" si="1940"/>
        <v>0</v>
      </c>
      <c r="DA683" s="54">
        <f t="shared" si="1941"/>
        <v>0</v>
      </c>
      <c r="DB683" s="54">
        <f t="shared" si="1942"/>
        <v>0</v>
      </c>
      <c r="DC683" s="54">
        <f t="shared" si="1943"/>
        <v>0</v>
      </c>
      <c r="DD683" s="54">
        <f t="shared" si="1944"/>
        <v>0</v>
      </c>
      <c r="DE683" s="54">
        <f t="shared" si="1945"/>
        <v>0</v>
      </c>
      <c r="DF683" s="54">
        <f t="shared" si="1946"/>
        <v>0</v>
      </c>
      <c r="DG683" s="54">
        <f t="shared" si="1947"/>
        <v>2</v>
      </c>
      <c r="DH683" s="71">
        <f t="shared" si="1948"/>
        <v>0</v>
      </c>
      <c r="DI683" s="71">
        <f t="shared" si="1949"/>
        <v>0</v>
      </c>
      <c r="DJ683" s="54">
        <f t="shared" si="1950"/>
        <v>0</v>
      </c>
      <c r="DK683" s="54">
        <f t="shared" si="1951"/>
        <v>2</v>
      </c>
      <c r="DL683" s="4">
        <f t="shared" si="1876"/>
        <v>0</v>
      </c>
      <c r="DM683" s="3">
        <f t="shared" si="1952"/>
        <v>0</v>
      </c>
      <c r="DN683" s="3">
        <f t="shared" si="1953"/>
        <v>0</v>
      </c>
      <c r="DO683" s="4" t="e">
        <f t="shared" si="1954"/>
        <v>#DIV/0!</v>
      </c>
      <c r="DP683" s="57"/>
      <c r="DQ683" s="57"/>
      <c r="DR683" s="56">
        <f t="shared" si="1877"/>
        <v>2</v>
      </c>
      <c r="DS683" s="56">
        <f t="shared" si="1878"/>
        <v>0</v>
      </c>
      <c r="DT683" s="38">
        <f t="shared" si="1879"/>
        <v>0</v>
      </c>
      <c r="DU683" s="38">
        <f t="shared" si="1955"/>
        <v>2</v>
      </c>
      <c r="DV683" s="38">
        <f t="shared" si="1880"/>
        <v>0</v>
      </c>
      <c r="DW683" s="39">
        <f t="shared" si="1881"/>
        <v>0</v>
      </c>
      <c r="DX683" s="39">
        <f t="shared" si="1882"/>
        <v>0</v>
      </c>
      <c r="DY683" s="39">
        <f t="shared" si="1883"/>
        <v>0</v>
      </c>
      <c r="DZ683" s="39">
        <f t="shared" si="1884"/>
        <v>0</v>
      </c>
      <c r="EA683" s="39">
        <f t="shared" si="1885"/>
        <v>0</v>
      </c>
      <c r="EB683" s="37" t="e">
        <f t="shared" si="1956"/>
        <v>#DIV/0!</v>
      </c>
      <c r="EC683" s="37" t="e">
        <f t="shared" si="1957"/>
        <v>#DIV/0!</v>
      </c>
      <c r="ED683" s="37" t="e">
        <f t="shared" si="1958"/>
        <v>#DIV/0!</v>
      </c>
      <c r="EE683" s="37" t="e">
        <f t="shared" si="1959"/>
        <v>#DIV/0!</v>
      </c>
      <c r="EF683" s="39" t="e">
        <f t="shared" si="1960"/>
        <v>#DIV/0!</v>
      </c>
      <c r="EG683" s="37" t="e">
        <f t="shared" si="1961"/>
        <v>#DIV/0!</v>
      </c>
      <c r="EH683" s="37" t="e">
        <f t="shared" si="1962"/>
        <v>#DIV/0!</v>
      </c>
      <c r="EI683" s="11" t="b">
        <f t="shared" si="1963"/>
        <v>1</v>
      </c>
      <c r="EJ683" s="11" t="b">
        <f t="shared" si="1964"/>
        <v>0</v>
      </c>
      <c r="EK683" s="39" t="e">
        <f t="shared" si="1965"/>
        <v>#DIV/0!</v>
      </c>
      <c r="EL683" s="39" t="e">
        <f t="shared" si="1966"/>
        <v>#DIV/0!</v>
      </c>
      <c r="EM683" s="39" t="e">
        <f t="shared" si="1967"/>
        <v>#DIV/0!</v>
      </c>
      <c r="EN683" s="39" t="e">
        <f t="shared" si="1968"/>
        <v>#DIV/0!</v>
      </c>
      <c r="EO683" s="39" t="e">
        <f t="shared" si="1969"/>
        <v>#DIV/0!</v>
      </c>
      <c r="EP683" s="39" t="e">
        <f t="shared" si="1970"/>
        <v>#DIV/0!</v>
      </c>
      <c r="EQ683" s="39" t="e">
        <f t="shared" si="1971"/>
        <v>#DIV/0!</v>
      </c>
      <c r="ER683" s="39" t="e">
        <f t="shared" si="1972"/>
        <v>#DIV/0!</v>
      </c>
      <c r="ES683" s="58" t="str">
        <f t="shared" si="1973"/>
        <v>(OH,F,Cl)-dominate amphibole</v>
      </c>
      <c r="ET683" s="58" t="e">
        <f t="shared" si="1974"/>
        <v>#N/A</v>
      </c>
      <c r="EU683" s="56">
        <f t="shared" si="1886"/>
        <v>0</v>
      </c>
      <c r="EV683" s="56">
        <f t="shared" si="1887"/>
        <v>0</v>
      </c>
      <c r="EW683" s="56">
        <f t="shared" si="1888"/>
        <v>0</v>
      </c>
      <c r="EX683" s="56">
        <f t="shared" si="1889"/>
        <v>0</v>
      </c>
      <c r="EY683" s="56">
        <f t="shared" si="1890"/>
        <v>0</v>
      </c>
      <c r="EZ683" s="56">
        <f t="shared" si="1891"/>
        <v>0</v>
      </c>
      <c r="FA683" s="39">
        <f t="shared" si="1892"/>
        <v>0</v>
      </c>
      <c r="FB683" s="39">
        <f t="shared" si="1893"/>
        <v>0</v>
      </c>
      <c r="FC683" s="54">
        <f t="shared" si="1894"/>
        <v>0</v>
      </c>
      <c r="FD683" s="54">
        <f t="shared" si="1895"/>
        <v>0</v>
      </c>
      <c r="FE683" s="39">
        <f t="shared" si="1896"/>
        <v>0</v>
      </c>
      <c r="FF683" s="54">
        <f t="shared" si="1897"/>
        <v>0</v>
      </c>
      <c r="FG683" s="39">
        <f t="shared" si="1898"/>
        <v>0</v>
      </c>
      <c r="FH683" s="39">
        <f t="shared" si="1975"/>
        <v>0</v>
      </c>
      <c r="FI683" s="39">
        <f t="shared" si="1976"/>
        <v>0</v>
      </c>
      <c r="FJ683" s="39">
        <f t="shared" si="1977"/>
        <v>0</v>
      </c>
      <c r="FK683" s="39" t="e">
        <f t="shared" si="1978"/>
        <v>#DIV/0!</v>
      </c>
      <c r="FL683" s="39" t="e">
        <f t="shared" si="1979"/>
        <v>#DIV/0!</v>
      </c>
      <c r="FM683" s="39" t="e">
        <f t="shared" si="1980"/>
        <v>#DIV/0!</v>
      </c>
      <c r="FN683" s="39">
        <f t="shared" si="1981"/>
        <v>1</v>
      </c>
      <c r="FO683" s="39">
        <f t="shared" si="1899"/>
        <v>0</v>
      </c>
      <c r="FP683" s="39">
        <f t="shared" si="1900"/>
        <v>0</v>
      </c>
      <c r="FQ683" s="39">
        <f t="shared" si="1901"/>
        <v>0</v>
      </c>
      <c r="FR683" s="39">
        <f t="shared" si="1982"/>
        <v>0</v>
      </c>
      <c r="FS683" s="39">
        <f t="shared" si="1983"/>
        <v>0</v>
      </c>
      <c r="FU683" s="39" t="e">
        <f t="shared" si="1984"/>
        <v>#DIV/0!</v>
      </c>
      <c r="FV683" s="39" t="e">
        <f t="shared" si="1985"/>
        <v>#DIV/0!</v>
      </c>
      <c r="FW683" s="39" t="e">
        <f t="shared" si="1986"/>
        <v>#DIV/0!</v>
      </c>
      <c r="FY683" s="39" t="e">
        <f t="shared" si="1987"/>
        <v>#DIV/0!</v>
      </c>
      <c r="FZ683" s="39" t="e">
        <f t="shared" si="1988"/>
        <v>#DIV/0!</v>
      </c>
      <c r="GA683" s="39" t="e">
        <f t="shared" si="1989"/>
        <v>#DIV/0!</v>
      </c>
      <c r="GB683" s="39" t="e">
        <f t="shared" si="1990"/>
        <v>#DIV/0!</v>
      </c>
      <c r="GC683" s="39" t="e">
        <f t="shared" si="1991"/>
        <v>#DIV/0!</v>
      </c>
      <c r="GD683" s="39" t="e">
        <f t="shared" si="1992"/>
        <v>#DIV/0!</v>
      </c>
      <c r="GE683" s="39" t="e">
        <f t="shared" si="1993"/>
        <v>#DIV/0!</v>
      </c>
      <c r="GF683" s="39" t="e">
        <f t="shared" si="1994"/>
        <v>#DIV/0!</v>
      </c>
      <c r="GG683" s="39" t="e">
        <f t="shared" si="1995"/>
        <v>#DIV/0!</v>
      </c>
      <c r="GH683" s="39" t="e">
        <f t="shared" si="1996"/>
        <v>#DIV/0!</v>
      </c>
      <c r="GI683" s="39"/>
      <c r="GJ683" s="39" t="e">
        <f t="shared" si="1997"/>
        <v>#DIV/0!</v>
      </c>
      <c r="GK683" s="39" t="e">
        <f t="shared" si="1998"/>
        <v>#DIV/0!</v>
      </c>
      <c r="GL683" s="39" t="e">
        <f t="shared" si="1999"/>
        <v>#DIV/0!</v>
      </c>
      <c r="GM683" s="39" t="e">
        <f t="shared" si="2000"/>
        <v>#DIV/0!</v>
      </c>
      <c r="GN683" s="39" t="e">
        <f t="shared" si="2001"/>
        <v>#DIV/0!</v>
      </c>
      <c r="GO683" s="57"/>
      <c r="GP683" s="57" t="e">
        <f t="shared" si="2002"/>
        <v>#DIV/0!</v>
      </c>
      <c r="GQ683" s="59" t="e">
        <f t="shared" si="2003"/>
        <v>#DIV/0!</v>
      </c>
      <c r="GR683" s="41" t="e">
        <f t="shared" si="2004"/>
        <v>#DIV/0!</v>
      </c>
      <c r="GS683" s="57" t="e">
        <f t="shared" si="2005"/>
        <v>#DIV/0!</v>
      </c>
      <c r="GT683" s="57" t="e">
        <f t="shared" si="2006"/>
        <v>#DIV/0!</v>
      </c>
      <c r="GU683" s="57" t="e">
        <f t="shared" si="2007"/>
        <v>#DIV/0!</v>
      </c>
      <c r="GV683" s="57"/>
      <c r="GW683" s="42" t="e">
        <f t="shared" si="2008"/>
        <v>#DIV/0!</v>
      </c>
      <c r="GX683" s="42" t="e">
        <f t="shared" si="2009"/>
        <v>#DIV/0!</v>
      </c>
      <c r="GY683" s="42" t="e">
        <f t="shared" si="2010"/>
        <v>#DIV/0!</v>
      </c>
      <c r="GZ683" s="57"/>
      <c r="HA683" s="2" t="e">
        <f t="shared" si="2011"/>
        <v>#DIV/0!</v>
      </c>
      <c r="HB683" s="2" t="e">
        <f t="shared" si="2012"/>
        <v>#DIV/0!</v>
      </c>
      <c r="HC683" s="2" t="e">
        <f t="shared" si="2013"/>
        <v>#DIV/0!</v>
      </c>
      <c r="HD683" s="2" t="e">
        <f t="shared" si="2014"/>
        <v>#DIV/0!</v>
      </c>
      <c r="HE683" s="2" t="e">
        <f t="shared" si="2015"/>
        <v>#DIV/0!</v>
      </c>
      <c r="HF683" s="2" t="e">
        <f t="shared" si="2016"/>
        <v>#DIV/0!</v>
      </c>
      <c r="HG683" s="2" t="e">
        <f t="shared" si="2017"/>
        <v>#DIV/0!</v>
      </c>
      <c r="HH683" s="2" t="e">
        <f t="shared" si="2018"/>
        <v>#DIV/0!</v>
      </c>
      <c r="HI683" s="2" t="e">
        <f t="shared" si="2019"/>
        <v>#DIV/0!</v>
      </c>
      <c r="HJ683" s="11" t="e">
        <f t="shared" si="2020"/>
        <v>#DIV/0!</v>
      </c>
      <c r="HK683" s="60" t="e">
        <f t="shared" si="2021"/>
        <v>#DIV/0!</v>
      </c>
      <c r="HL683" s="57"/>
      <c r="HM683" s="57" t="e">
        <f t="shared" si="2022"/>
        <v>#DIV/0!</v>
      </c>
      <c r="HN683" s="57" t="e">
        <f t="shared" si="2023"/>
        <v>#DIV/0!</v>
      </c>
      <c r="HO683" s="57" t="e">
        <f t="shared" si="2024"/>
        <v>#DIV/0!</v>
      </c>
      <c r="HP683" s="57" t="e">
        <f t="shared" si="2025"/>
        <v>#DIV/0!</v>
      </c>
      <c r="HQ683" s="57" t="e">
        <f t="shared" si="2026"/>
        <v>#DIV/0!</v>
      </c>
      <c r="HR683" s="57"/>
      <c r="HS683" s="57" t="e">
        <f t="shared" si="2027"/>
        <v>#DIV/0!</v>
      </c>
      <c r="HT683" s="57" t="e">
        <f t="shared" si="2028"/>
        <v>#DIV/0!</v>
      </c>
      <c r="HU683" s="57" t="e">
        <f t="shared" si="2029"/>
        <v>#DIV/0!</v>
      </c>
      <c r="HV683" s="57" t="e">
        <f t="shared" si="2030"/>
        <v>#DIV/0!</v>
      </c>
      <c r="HW683" s="57" t="e">
        <f t="shared" si="2031"/>
        <v>#DIV/0!</v>
      </c>
      <c r="HX683" s="57"/>
      <c r="HY683" s="57" t="e">
        <f t="shared" si="2032"/>
        <v>#DIV/0!</v>
      </c>
      <c r="HZ683" s="57" t="e">
        <f t="shared" si="2033"/>
        <v>#DIV/0!</v>
      </c>
      <c r="IA683" s="57"/>
      <c r="IB683" s="61">
        <f t="shared" si="2034"/>
        <v>0</v>
      </c>
      <c r="IC683" s="57" t="str">
        <f t="shared" si="2035"/>
        <v/>
      </c>
      <c r="ID683" s="42"/>
      <c r="IE683" s="2" t="str">
        <f t="shared" si="2036"/>
        <v/>
      </c>
      <c r="IF683" s="60" t="e">
        <f t="shared" si="2037"/>
        <v>#DIV/0!</v>
      </c>
      <c r="IG683" s="60" t="str">
        <f t="shared" si="2038"/>
        <v/>
      </c>
      <c r="IH683" s="60" t="str">
        <f t="shared" si="2039"/>
        <v>zinco-</v>
      </c>
      <c r="II683" s="60" t="str">
        <f t="shared" si="2040"/>
        <v>mangano-</v>
      </c>
      <c r="IJ683" s="60" t="e">
        <f t="shared" si="2041"/>
        <v>#DIV/0!</v>
      </c>
      <c r="IK683" s="60" t="e">
        <f t="shared" si="2042"/>
        <v>#DIV/0!</v>
      </c>
      <c r="IL683" s="60" t="e">
        <f t="shared" si="2043"/>
        <v>#DIV/0!</v>
      </c>
      <c r="IM683" s="60" t="e">
        <f t="shared" si="2044"/>
        <v>#DIV/0!</v>
      </c>
      <c r="IN683" s="60" t="str">
        <f t="shared" si="2045"/>
        <v/>
      </c>
      <c r="IO683" s="60" t="str">
        <f t="shared" si="2046"/>
        <v/>
      </c>
      <c r="IP683" s="57"/>
      <c r="IQ683" s="57" t="str">
        <f t="shared" si="2047"/>
        <v>ERROR!!</v>
      </c>
    </row>
    <row r="684" spans="24:251">
      <c r="X684" s="29">
        <f t="shared" si="1903"/>
        <v>0</v>
      </c>
      <c r="Y684" s="29">
        <f t="shared" si="1904"/>
        <v>0</v>
      </c>
      <c r="Z684" s="29" t="e">
        <f t="shared" si="1905"/>
        <v>#DIV/0!</v>
      </c>
      <c r="AA684" s="29" t="e">
        <f t="shared" si="1906"/>
        <v>#DIV/0!</v>
      </c>
      <c r="AB684" s="29" t="e">
        <f t="shared" si="1907"/>
        <v>#DIV/0!</v>
      </c>
      <c r="AC684" s="29" t="e">
        <f t="shared" si="1908"/>
        <v>#DIV/0!</v>
      </c>
      <c r="AF684" s="23">
        <v>60.084299999999999</v>
      </c>
      <c r="AG684" s="23">
        <v>79.878799999999998</v>
      </c>
      <c r="AH684" s="23">
        <v>101.96120000000001</v>
      </c>
      <c r="AI684" s="23">
        <v>151.99039999999999</v>
      </c>
      <c r="AJ684" s="23">
        <v>159.69</v>
      </c>
      <c r="AK684" s="23">
        <v>71.846400000000003</v>
      </c>
      <c r="AL684" s="23">
        <v>70.9375</v>
      </c>
      <c r="AM684" s="23">
        <v>40.304400000000001</v>
      </c>
      <c r="AN684" s="23">
        <v>56.077399999999997</v>
      </c>
      <c r="AO684" s="23">
        <v>61.978999999999999</v>
      </c>
      <c r="AP684" s="23">
        <v>94.195999999999998</v>
      </c>
      <c r="AQ684" s="23">
        <v>18.998000000000001</v>
      </c>
      <c r="AR684" s="23">
        <v>35.450000000000003</v>
      </c>
      <c r="AS684" s="23">
        <v>29.88</v>
      </c>
      <c r="AT684" s="23">
        <v>74.691999999999993</v>
      </c>
      <c r="AU684" s="23">
        <v>81.39</v>
      </c>
      <c r="AX684" s="54">
        <f t="shared" si="1909"/>
        <v>0</v>
      </c>
      <c r="AY684" s="54">
        <f t="shared" si="1910"/>
        <v>0</v>
      </c>
      <c r="AZ684" s="54">
        <f t="shared" si="1911"/>
        <v>0</v>
      </c>
      <c r="BA684" s="54">
        <f t="shared" si="1912"/>
        <v>0</v>
      </c>
      <c r="BB684" s="54">
        <f t="shared" si="1913"/>
        <v>0</v>
      </c>
      <c r="BC684" s="54">
        <f t="shared" si="1914"/>
        <v>0</v>
      </c>
      <c r="BD684" s="54">
        <f t="shared" si="1915"/>
        <v>0</v>
      </c>
      <c r="BE684" s="54">
        <f t="shared" si="1916"/>
        <v>0</v>
      </c>
      <c r="BF684" s="54">
        <f t="shared" si="1917"/>
        <v>0</v>
      </c>
      <c r="BG684" s="54">
        <f t="shared" si="1918"/>
        <v>0</v>
      </c>
      <c r="BH684" s="54">
        <f t="shared" si="1919"/>
        <v>0</v>
      </c>
      <c r="BI684" s="54">
        <f t="shared" si="1920"/>
        <v>0</v>
      </c>
      <c r="BJ684" s="54">
        <f t="shared" si="1921"/>
        <v>0</v>
      </c>
      <c r="BK684" s="54">
        <f t="shared" si="1922"/>
        <v>0</v>
      </c>
      <c r="BL684" s="54">
        <f t="shared" si="1923"/>
        <v>0</v>
      </c>
      <c r="BM684" s="42"/>
      <c r="BO684" s="54">
        <f>'Norm-coeff'!$C$2+$AX684*'Norm-coeff'!$D$2+$AY684*'Norm-coeff'!$E$2+$AZ684*'Norm-coeff'!$F$2+$BA684*'Norm-coeff'!$G$2+$BB684*'Norm-coeff'!$H$2+$BC684*'Norm-coeff'!$I$2+$BD684*'Norm-coeff'!$J$2+$BE684*'Norm-coeff'!$K$2+$BF684*'Norm-coeff'!$L$2+$BG684*'Norm-coeff'!$M$2+$BH684*'Norm-coeff'!$N$2+$BI684*'Norm-coeff'!$O$2</f>
        <v>5.4045421474420303</v>
      </c>
      <c r="BP684" s="54">
        <f>'Norm-coeff'!$C$3+$AX684*'Norm-coeff'!$D$3+$AY684*'Norm-coeff'!$E$3+$AZ684*'Norm-coeff'!$F$3+$BA684*'Norm-coeff'!$G$3+$BB684*'Norm-coeff'!$H$3+$BC684*'Norm-coeff'!$I$3+$BD684*'Norm-coeff'!$J$3+$BE684*'Norm-coeff'!$K$3+$BF684*'Norm-coeff'!$L$3+$BG684*'Norm-coeff'!$M$3+$BH684*'Norm-coeff'!$N$3+$BI684*'Norm-coeff'!$O$3</f>
        <v>3.15319116612705</v>
      </c>
      <c r="BQ684" s="54">
        <f>'Norm-coeff'!$C$4+$AX684*'Norm-coeff'!$D$4+$AY684*'Norm-coeff'!$E$4+$AZ684*'Norm-coeff'!$F$4+$BA684*'Norm-coeff'!$G$4+$BB684*'Norm-coeff'!$H$4+$BC684*'Norm-coeff'!$I$4+$BD684*'Norm-coeff'!$J$4+$BE684*'Norm-coeff'!$K$4+$BF684*'Norm-coeff'!$L$4+$BG684*'Norm-coeff'!$M$4+$BH684*'Norm-coeff'!$N$4+$BI684*'Norm-coeff'!$O$4</f>
        <v>1.42115649462768</v>
      </c>
      <c r="BR684" s="54">
        <f>'Norm-coeff'!$C$5+$AX684*'Norm-coeff'!$D$5+$AY684*'Norm-coeff'!$E$5+$AZ684*'Norm-coeff'!$F$5+$BA684*'Norm-coeff'!$G$5+$BB684*'Norm-coeff'!$H$5+$BC684*'Norm-coeff'!$I$5+$BD684*'Norm-coeff'!$J$5+$BE684*'Norm-coeff'!$K$5+$BF684*'Norm-coeff'!$L$5+$BG684*'Norm-coeff'!$M$5+$BH684*'Norm-coeff'!$N$5+$BI684*'Norm-coeff'!$O$5</f>
        <v>1.0553329241296201</v>
      </c>
      <c r="BS684" s="54">
        <f>'Norm-coeff'!$C$6+$AX684*'Norm-coeff'!$D$6+$AY684*'Norm-coeff'!$E$6+$AZ684*'Norm-coeff'!$F$6+$BA684*'Norm-coeff'!$G$6+$BB684*'Norm-coeff'!$H$6+$BC684*'Norm-coeff'!$I$6+$BD684*'Norm-coeff'!$J$6+$BE684*'Norm-coeff'!$K$6+$BF684*'Norm-coeff'!$L$6+$BG684*'Norm-coeff'!$M$6+$BH684*'Norm-coeff'!$N$6+$BI684*'Norm-coeff'!$O$6</f>
        <v>-1.48700885495103E-2</v>
      </c>
      <c r="BT684" s="54">
        <f>'Norm-coeff'!$C$7+$AX684*'Norm-coeff'!$D$7+$AY684*'Norm-coeff'!$E$7+$AZ684*'Norm-coeff'!$F$7+$BA684*'Norm-coeff'!$G$7+$BB684*'Norm-coeff'!$H$7+$BC684*'Norm-coeff'!$I$7+$BD684*'Norm-coeff'!$J$7+$BE684*'Norm-coeff'!$K$7+$BF684*'Norm-coeff'!$L$7+$BG684*'Norm-coeff'!$M$7+$BH684*'Norm-coeff'!$N$7+$BI684*'Norm-coeff'!$O$7</f>
        <v>2.0907583608832998</v>
      </c>
      <c r="BU684" s="54">
        <f>'Norm-coeff'!$C$8+$AX684*'Norm-coeff'!$D$8+$AY684*'Norm-coeff'!$E$8+$AZ684*'Norm-coeff'!$F$8+$BA684*'Norm-coeff'!$G$8+$BB684*'Norm-coeff'!$H$8+$BC684*'Norm-coeff'!$I$8+$BD684*'Norm-coeff'!$J$8+$BE684*'Norm-coeff'!$K$8+$BF684*'Norm-coeff'!$L$8+$BG684*'Norm-coeff'!$M$8+$BH684*'Norm-coeff'!$N$8+$BI684*'Norm-coeff'!$O$8</f>
        <v>0.65894159836244504</v>
      </c>
      <c r="BV684" s="54">
        <f>'Norm-coeff'!$C$9+$AX684*'Norm-coeff'!$D$9+$AY684*'Norm-coeff'!$E$9+$AZ684*'Norm-coeff'!$F$9+$BA684*'Norm-coeff'!$G$9+$BB684*'Norm-coeff'!$H$9+$BC684*'Norm-coeff'!$I$9+$BD684*'Norm-coeff'!$J$9+$BE684*'Norm-coeff'!$K$9+$BF684*'Norm-coeff'!$L$9+$BG684*'Norm-coeff'!$M$9+$BH684*'Norm-coeff'!$N$9+$BI684*'Norm-coeff'!$O$9</f>
        <v>1.48961085014701</v>
      </c>
      <c r="BW684" s="54">
        <f>'Norm-coeff'!$C$10+$AX684*'Norm-coeff'!$D$10+$AY684*'Norm-coeff'!$E$10+$AZ684*'Norm-coeff'!$F$10+$BA684*'Norm-coeff'!$G$10+$BB684*'Norm-coeff'!$H$10+$BC684*'Norm-coeff'!$I$10+$BD684*'Norm-coeff'!$J$10+$BE684*'Norm-coeff'!$K$10+$BF684*'Norm-coeff'!$L$10+$BG684*'Norm-coeff'!$M$10+$BH684*'Norm-coeff'!$N$10+$BI684*'Norm-coeff'!$O$10</f>
        <v>1.42058735749591</v>
      </c>
      <c r="BX684" s="54">
        <f>'Norm-coeff'!$C$11+$AX684*'Norm-coeff'!$D$11+$AY684*'Norm-coeff'!$E$11+$AZ684*'Norm-coeff'!$F$11+$BA684*'Norm-coeff'!$G$11+$BB684*'Norm-coeff'!$H$11+$BC684*'Norm-coeff'!$I$11+$BD684*'Norm-coeff'!$J$11+$BE684*'Norm-coeff'!$K$11+$BF684*'Norm-coeff'!$L$11+$BG684*'Norm-coeff'!$M$11+$BH684*'Norm-coeff'!$N$11+$BI684*'Norm-coeff'!$O$11</f>
        <v>0.221233014421479</v>
      </c>
      <c r="BY684" s="54">
        <f>'Norm-coeff'!$C$12+$AX684*'Norm-coeff'!$D$12+$AY684*'Norm-coeff'!$E$12+$AZ684*'Norm-coeff'!$F$12+$BA684*'Norm-coeff'!$G$12+$BB684*'Norm-coeff'!$H$12+$BC684*'Norm-coeff'!$I$12+$BD684*'Norm-coeff'!$J$12+$BE684*'Norm-coeff'!$K$12+$BF684*'Norm-coeff'!$L$12+$BG684*'Norm-coeff'!$M$12+$BH684*'Norm-coeff'!$N$12+$BI684*'Norm-coeff'!$O$12</f>
        <v>0.283527502056037</v>
      </c>
      <c r="BZ684" s="54">
        <f>'Norm-coeff'!$C$13+$AX684*'Norm-coeff'!$D$13+$AY684*'Norm-coeff'!$E$13+$AZ684*'Norm-coeff'!$F$13+$BA684*'Norm-coeff'!$G$13+$BB684*'Norm-coeff'!$H$13+$BC684*'Norm-coeff'!$I$13+$BD684*'Norm-coeff'!$J$13+$BE684*'Norm-coeff'!$K$13+$BF684*'Norm-coeff'!$L$13+$BG684*'Norm-coeff'!$M$13+$BH684*'Norm-coeff'!$N$13+$BI684*'Norm-coeff'!$O$13</f>
        <v>-4.1864930554451202E-2</v>
      </c>
      <c r="CA684" s="54">
        <f>'Norm-coeff'!$C$14+$AX684*'Norm-coeff'!$D$14+$AY684*'Norm-coeff'!$E$14+$AZ684*'Norm-coeff'!$F$14+$BA684*'Norm-coeff'!$G$14+$BB684*'Norm-coeff'!$H$14+$BC684*'Norm-coeff'!$I$14+$BD684*'Norm-coeff'!$J$14+$BE684*'Norm-coeff'!$K$14+$BF684*'Norm-coeff'!$L$14+$BG684*'Norm-coeff'!$M$14+$BH684*'Norm-coeff'!$N$14+$BI684*'Norm-coeff'!$O$14</f>
        <v>4.2526983164477103</v>
      </c>
      <c r="CC684" s="54">
        <f t="shared" si="2048"/>
        <v>0</v>
      </c>
      <c r="CG684" s="54">
        <f t="shared" si="1924"/>
        <v>0</v>
      </c>
      <c r="CH684" s="54">
        <f t="shared" si="1902"/>
        <v>0</v>
      </c>
      <c r="CI684" s="54">
        <f t="shared" si="1925"/>
        <v>0</v>
      </c>
      <c r="CJ684" s="56">
        <f t="shared" si="1926"/>
        <v>0</v>
      </c>
      <c r="CK684" s="54">
        <f t="shared" si="1927"/>
        <v>0</v>
      </c>
      <c r="CL684" s="54">
        <f t="shared" si="1928"/>
        <v>0</v>
      </c>
      <c r="CM684" s="54">
        <f t="shared" si="1929"/>
        <v>0</v>
      </c>
      <c r="CN684" s="54">
        <f t="shared" si="1930"/>
        <v>0</v>
      </c>
      <c r="CO684" s="54">
        <f t="shared" si="1931"/>
        <v>0</v>
      </c>
      <c r="CP684" s="54">
        <f t="shared" si="1932"/>
        <v>0</v>
      </c>
      <c r="CQ684" s="54">
        <f t="shared" si="1933"/>
        <v>0</v>
      </c>
      <c r="CR684" s="54">
        <f t="shared" si="1934"/>
        <v>0</v>
      </c>
      <c r="CS684" s="54">
        <f t="shared" si="1935"/>
        <v>0</v>
      </c>
      <c r="CU684" s="54">
        <f t="shared" si="1936"/>
        <v>0</v>
      </c>
      <c r="CV684" s="54">
        <f t="shared" si="1937"/>
        <v>0</v>
      </c>
      <c r="CW684" s="54">
        <f t="shared" si="1938"/>
        <v>0</v>
      </c>
      <c r="CX684" s="54">
        <f t="shared" si="1939"/>
        <v>0</v>
      </c>
      <c r="CZ684" s="54">
        <f t="shared" si="1940"/>
        <v>0</v>
      </c>
      <c r="DA684" s="54">
        <f t="shared" si="1941"/>
        <v>0</v>
      </c>
      <c r="DB684" s="54">
        <f t="shared" si="1942"/>
        <v>0</v>
      </c>
      <c r="DC684" s="54">
        <f t="shared" si="1943"/>
        <v>0</v>
      </c>
      <c r="DD684" s="54">
        <f t="shared" si="1944"/>
        <v>0</v>
      </c>
      <c r="DE684" s="54">
        <f t="shared" si="1945"/>
        <v>0</v>
      </c>
      <c r="DF684" s="54">
        <f t="shared" si="1946"/>
        <v>0</v>
      </c>
      <c r="DG684" s="54">
        <f t="shared" si="1947"/>
        <v>2</v>
      </c>
      <c r="DH684" s="71">
        <f t="shared" si="1948"/>
        <v>0</v>
      </c>
      <c r="DI684" s="71">
        <f t="shared" si="1949"/>
        <v>0</v>
      </c>
      <c r="DJ684" s="54">
        <f t="shared" si="1950"/>
        <v>0</v>
      </c>
      <c r="DK684" s="54">
        <f t="shared" si="1951"/>
        <v>2</v>
      </c>
      <c r="DL684" s="4">
        <f t="shared" si="1876"/>
        <v>0</v>
      </c>
      <c r="DM684" s="3">
        <f t="shared" si="1952"/>
        <v>0</v>
      </c>
      <c r="DN684" s="3">
        <f t="shared" si="1953"/>
        <v>0</v>
      </c>
      <c r="DO684" s="4" t="e">
        <f t="shared" si="1954"/>
        <v>#DIV/0!</v>
      </c>
      <c r="DP684" s="57"/>
      <c r="DQ684" s="57"/>
      <c r="DR684" s="56">
        <f t="shared" si="1877"/>
        <v>2</v>
      </c>
      <c r="DS684" s="56">
        <f t="shared" si="1878"/>
        <v>0</v>
      </c>
      <c r="DT684" s="38">
        <f t="shared" si="1879"/>
        <v>0</v>
      </c>
      <c r="DU684" s="38">
        <f t="shared" si="1955"/>
        <v>2</v>
      </c>
      <c r="DV684" s="38">
        <f t="shared" si="1880"/>
        <v>0</v>
      </c>
      <c r="DW684" s="39">
        <f t="shared" si="1881"/>
        <v>0</v>
      </c>
      <c r="DX684" s="39">
        <f t="shared" si="1882"/>
        <v>0</v>
      </c>
      <c r="DY684" s="39">
        <f t="shared" si="1883"/>
        <v>0</v>
      </c>
      <c r="DZ684" s="39">
        <f t="shared" si="1884"/>
        <v>0</v>
      </c>
      <c r="EA684" s="39">
        <f t="shared" si="1885"/>
        <v>0</v>
      </c>
      <c r="EB684" s="37" t="e">
        <f t="shared" si="1956"/>
        <v>#DIV/0!</v>
      </c>
      <c r="EC684" s="37" t="e">
        <f t="shared" si="1957"/>
        <v>#DIV/0!</v>
      </c>
      <c r="ED684" s="37" t="e">
        <f t="shared" si="1958"/>
        <v>#DIV/0!</v>
      </c>
      <c r="EE684" s="37" t="e">
        <f t="shared" si="1959"/>
        <v>#DIV/0!</v>
      </c>
      <c r="EF684" s="39" t="e">
        <f t="shared" si="1960"/>
        <v>#DIV/0!</v>
      </c>
      <c r="EG684" s="37" t="e">
        <f t="shared" si="1961"/>
        <v>#DIV/0!</v>
      </c>
      <c r="EH684" s="37" t="e">
        <f t="shared" si="1962"/>
        <v>#DIV/0!</v>
      </c>
      <c r="EI684" s="11" t="b">
        <f t="shared" si="1963"/>
        <v>1</v>
      </c>
      <c r="EJ684" s="11" t="b">
        <f t="shared" si="1964"/>
        <v>0</v>
      </c>
      <c r="EK684" s="39" t="e">
        <f t="shared" si="1965"/>
        <v>#DIV/0!</v>
      </c>
      <c r="EL684" s="39" t="e">
        <f t="shared" si="1966"/>
        <v>#DIV/0!</v>
      </c>
      <c r="EM684" s="39" t="e">
        <f t="shared" si="1967"/>
        <v>#DIV/0!</v>
      </c>
      <c r="EN684" s="39" t="e">
        <f t="shared" si="1968"/>
        <v>#DIV/0!</v>
      </c>
      <c r="EO684" s="39" t="e">
        <f t="shared" si="1969"/>
        <v>#DIV/0!</v>
      </c>
      <c r="EP684" s="39" t="e">
        <f t="shared" si="1970"/>
        <v>#DIV/0!</v>
      </c>
      <c r="EQ684" s="39" t="e">
        <f t="shared" si="1971"/>
        <v>#DIV/0!</v>
      </c>
      <c r="ER684" s="39" t="e">
        <f t="shared" si="1972"/>
        <v>#DIV/0!</v>
      </c>
      <c r="ES684" s="58" t="str">
        <f t="shared" si="1973"/>
        <v>(OH,F,Cl)-dominate amphibole</v>
      </c>
      <c r="ET684" s="58" t="e">
        <f t="shared" si="1974"/>
        <v>#N/A</v>
      </c>
      <c r="EU684" s="56">
        <f t="shared" si="1886"/>
        <v>0</v>
      </c>
      <c r="EV684" s="56">
        <f t="shared" si="1887"/>
        <v>0</v>
      </c>
      <c r="EW684" s="56">
        <f t="shared" si="1888"/>
        <v>0</v>
      </c>
      <c r="EX684" s="56">
        <f t="shared" si="1889"/>
        <v>0</v>
      </c>
      <c r="EY684" s="56">
        <f t="shared" si="1890"/>
        <v>0</v>
      </c>
      <c r="EZ684" s="56">
        <f t="shared" si="1891"/>
        <v>0</v>
      </c>
      <c r="FA684" s="39">
        <f t="shared" si="1892"/>
        <v>0</v>
      </c>
      <c r="FB684" s="39">
        <f t="shared" si="1893"/>
        <v>0</v>
      </c>
      <c r="FC684" s="54">
        <f t="shared" si="1894"/>
        <v>0</v>
      </c>
      <c r="FD684" s="54">
        <f t="shared" si="1895"/>
        <v>0</v>
      </c>
      <c r="FE684" s="39">
        <f t="shared" si="1896"/>
        <v>0</v>
      </c>
      <c r="FF684" s="54">
        <f t="shared" si="1897"/>
        <v>0</v>
      </c>
      <c r="FG684" s="39">
        <f t="shared" si="1898"/>
        <v>0</v>
      </c>
      <c r="FH684" s="39">
        <f t="shared" si="1975"/>
        <v>0</v>
      </c>
      <c r="FI684" s="39">
        <f t="shared" si="1976"/>
        <v>0</v>
      </c>
      <c r="FJ684" s="39">
        <f t="shared" si="1977"/>
        <v>0</v>
      </c>
      <c r="FK684" s="39" t="e">
        <f t="shared" si="1978"/>
        <v>#DIV/0!</v>
      </c>
      <c r="FL684" s="39" t="e">
        <f t="shared" si="1979"/>
        <v>#DIV/0!</v>
      </c>
      <c r="FM684" s="39" t="e">
        <f t="shared" si="1980"/>
        <v>#DIV/0!</v>
      </c>
      <c r="FN684" s="39">
        <f t="shared" si="1981"/>
        <v>1</v>
      </c>
      <c r="FO684" s="39">
        <f t="shared" si="1899"/>
        <v>0</v>
      </c>
      <c r="FP684" s="39">
        <f t="shared" si="1900"/>
        <v>0</v>
      </c>
      <c r="FQ684" s="39">
        <f t="shared" si="1901"/>
        <v>0</v>
      </c>
      <c r="FR684" s="39">
        <f t="shared" si="1982"/>
        <v>0</v>
      </c>
      <c r="FS684" s="39">
        <f t="shared" si="1983"/>
        <v>0</v>
      </c>
      <c r="FU684" s="39" t="e">
        <f t="shared" si="1984"/>
        <v>#DIV/0!</v>
      </c>
      <c r="FV684" s="39" t="e">
        <f t="shared" si="1985"/>
        <v>#DIV/0!</v>
      </c>
      <c r="FW684" s="39" t="e">
        <f t="shared" si="1986"/>
        <v>#DIV/0!</v>
      </c>
      <c r="FY684" s="39" t="e">
        <f t="shared" si="1987"/>
        <v>#DIV/0!</v>
      </c>
      <c r="FZ684" s="39" t="e">
        <f t="shared" si="1988"/>
        <v>#DIV/0!</v>
      </c>
      <c r="GA684" s="39" t="e">
        <f t="shared" si="1989"/>
        <v>#DIV/0!</v>
      </c>
      <c r="GB684" s="39" t="e">
        <f t="shared" si="1990"/>
        <v>#DIV/0!</v>
      </c>
      <c r="GC684" s="39" t="e">
        <f t="shared" si="1991"/>
        <v>#DIV/0!</v>
      </c>
      <c r="GD684" s="39" t="e">
        <f t="shared" si="1992"/>
        <v>#DIV/0!</v>
      </c>
      <c r="GE684" s="39" t="e">
        <f t="shared" si="1993"/>
        <v>#DIV/0!</v>
      </c>
      <c r="GF684" s="39" t="e">
        <f t="shared" si="1994"/>
        <v>#DIV/0!</v>
      </c>
      <c r="GG684" s="39" t="e">
        <f t="shared" si="1995"/>
        <v>#DIV/0!</v>
      </c>
      <c r="GH684" s="39" t="e">
        <f t="shared" si="1996"/>
        <v>#DIV/0!</v>
      </c>
      <c r="GI684" s="39"/>
      <c r="GJ684" s="39" t="e">
        <f t="shared" si="1997"/>
        <v>#DIV/0!</v>
      </c>
      <c r="GK684" s="39" t="e">
        <f t="shared" si="1998"/>
        <v>#DIV/0!</v>
      </c>
      <c r="GL684" s="39" t="e">
        <f t="shared" si="1999"/>
        <v>#DIV/0!</v>
      </c>
      <c r="GM684" s="39" t="e">
        <f t="shared" si="2000"/>
        <v>#DIV/0!</v>
      </c>
      <c r="GN684" s="39" t="e">
        <f t="shared" si="2001"/>
        <v>#DIV/0!</v>
      </c>
      <c r="GO684" s="57"/>
      <c r="GP684" s="57" t="e">
        <f t="shared" si="2002"/>
        <v>#DIV/0!</v>
      </c>
      <c r="GQ684" s="59" t="e">
        <f t="shared" si="2003"/>
        <v>#DIV/0!</v>
      </c>
      <c r="GR684" s="41" t="e">
        <f t="shared" si="2004"/>
        <v>#DIV/0!</v>
      </c>
      <c r="GS684" s="57" t="e">
        <f t="shared" si="2005"/>
        <v>#DIV/0!</v>
      </c>
      <c r="GT684" s="57" t="e">
        <f t="shared" si="2006"/>
        <v>#DIV/0!</v>
      </c>
      <c r="GU684" s="57" t="e">
        <f t="shared" si="2007"/>
        <v>#DIV/0!</v>
      </c>
      <c r="GV684" s="57"/>
      <c r="GW684" s="42" t="e">
        <f t="shared" si="2008"/>
        <v>#DIV/0!</v>
      </c>
      <c r="GX684" s="42" t="e">
        <f t="shared" si="2009"/>
        <v>#DIV/0!</v>
      </c>
      <c r="GY684" s="42" t="e">
        <f t="shared" si="2010"/>
        <v>#DIV/0!</v>
      </c>
      <c r="GZ684" s="57"/>
      <c r="HA684" s="2" t="e">
        <f t="shared" si="2011"/>
        <v>#DIV/0!</v>
      </c>
      <c r="HB684" s="2" t="e">
        <f t="shared" si="2012"/>
        <v>#DIV/0!</v>
      </c>
      <c r="HC684" s="2" t="e">
        <f t="shared" si="2013"/>
        <v>#DIV/0!</v>
      </c>
      <c r="HD684" s="2" t="e">
        <f t="shared" si="2014"/>
        <v>#DIV/0!</v>
      </c>
      <c r="HE684" s="2" t="e">
        <f t="shared" si="2015"/>
        <v>#DIV/0!</v>
      </c>
      <c r="HF684" s="2" t="e">
        <f t="shared" si="2016"/>
        <v>#DIV/0!</v>
      </c>
      <c r="HG684" s="2" t="e">
        <f t="shared" si="2017"/>
        <v>#DIV/0!</v>
      </c>
      <c r="HH684" s="2" t="e">
        <f t="shared" si="2018"/>
        <v>#DIV/0!</v>
      </c>
      <c r="HI684" s="2" t="e">
        <f t="shared" si="2019"/>
        <v>#DIV/0!</v>
      </c>
      <c r="HJ684" s="11" t="e">
        <f t="shared" si="2020"/>
        <v>#DIV/0!</v>
      </c>
      <c r="HK684" s="60" t="e">
        <f t="shared" si="2021"/>
        <v>#DIV/0!</v>
      </c>
      <c r="HL684" s="57"/>
      <c r="HM684" s="57" t="e">
        <f t="shared" si="2022"/>
        <v>#DIV/0!</v>
      </c>
      <c r="HN684" s="57" t="e">
        <f t="shared" si="2023"/>
        <v>#DIV/0!</v>
      </c>
      <c r="HO684" s="57" t="e">
        <f t="shared" si="2024"/>
        <v>#DIV/0!</v>
      </c>
      <c r="HP684" s="57" t="e">
        <f t="shared" si="2025"/>
        <v>#DIV/0!</v>
      </c>
      <c r="HQ684" s="57" t="e">
        <f t="shared" si="2026"/>
        <v>#DIV/0!</v>
      </c>
      <c r="HR684" s="57"/>
      <c r="HS684" s="57" t="e">
        <f t="shared" si="2027"/>
        <v>#DIV/0!</v>
      </c>
      <c r="HT684" s="57" t="e">
        <f t="shared" si="2028"/>
        <v>#DIV/0!</v>
      </c>
      <c r="HU684" s="57" t="e">
        <f t="shared" si="2029"/>
        <v>#DIV/0!</v>
      </c>
      <c r="HV684" s="57" t="e">
        <f t="shared" si="2030"/>
        <v>#DIV/0!</v>
      </c>
      <c r="HW684" s="57" t="e">
        <f t="shared" si="2031"/>
        <v>#DIV/0!</v>
      </c>
      <c r="HX684" s="57"/>
      <c r="HY684" s="57" t="e">
        <f t="shared" si="2032"/>
        <v>#DIV/0!</v>
      </c>
      <c r="HZ684" s="57" t="e">
        <f t="shared" si="2033"/>
        <v>#DIV/0!</v>
      </c>
      <c r="IA684" s="57"/>
      <c r="IB684" s="61">
        <f t="shared" si="2034"/>
        <v>0</v>
      </c>
      <c r="IC684" s="57" t="str">
        <f t="shared" si="2035"/>
        <v/>
      </c>
      <c r="ID684" s="42"/>
      <c r="IE684" s="2" t="str">
        <f t="shared" si="2036"/>
        <v/>
      </c>
      <c r="IF684" s="60" t="e">
        <f t="shared" si="2037"/>
        <v>#DIV/0!</v>
      </c>
      <c r="IG684" s="60" t="str">
        <f t="shared" si="2038"/>
        <v/>
      </c>
      <c r="IH684" s="60" t="str">
        <f t="shared" si="2039"/>
        <v>zinco-</v>
      </c>
      <c r="II684" s="60" t="str">
        <f t="shared" si="2040"/>
        <v>mangano-</v>
      </c>
      <c r="IJ684" s="60" t="e">
        <f t="shared" si="2041"/>
        <v>#DIV/0!</v>
      </c>
      <c r="IK684" s="60" t="e">
        <f t="shared" si="2042"/>
        <v>#DIV/0!</v>
      </c>
      <c r="IL684" s="60" t="e">
        <f t="shared" si="2043"/>
        <v>#DIV/0!</v>
      </c>
      <c r="IM684" s="60" t="e">
        <f t="shared" si="2044"/>
        <v>#DIV/0!</v>
      </c>
      <c r="IN684" s="60" t="str">
        <f t="shared" si="2045"/>
        <v/>
      </c>
      <c r="IO684" s="60" t="str">
        <f t="shared" si="2046"/>
        <v/>
      </c>
      <c r="IP684" s="57"/>
      <c r="IQ684" s="57" t="str">
        <f t="shared" si="2047"/>
        <v>ERROR!!</v>
      </c>
    </row>
    <row r="685" spans="24:251">
      <c r="X685" s="29">
        <f t="shared" si="1903"/>
        <v>0</v>
      </c>
      <c r="Y685" s="29">
        <f t="shared" si="1904"/>
        <v>0</v>
      </c>
      <c r="Z685" s="29" t="e">
        <f t="shared" si="1905"/>
        <v>#DIV/0!</v>
      </c>
      <c r="AA685" s="29" t="e">
        <f t="shared" si="1906"/>
        <v>#DIV/0!</v>
      </c>
      <c r="AB685" s="29" t="e">
        <f t="shared" si="1907"/>
        <v>#DIV/0!</v>
      </c>
      <c r="AC685" s="29" t="e">
        <f t="shared" si="1908"/>
        <v>#DIV/0!</v>
      </c>
      <c r="AF685" s="23">
        <v>60.084299999999999</v>
      </c>
      <c r="AG685" s="23">
        <v>79.878799999999998</v>
      </c>
      <c r="AH685" s="23">
        <v>101.96120000000001</v>
      </c>
      <c r="AI685" s="23">
        <v>151.99039999999999</v>
      </c>
      <c r="AJ685" s="23">
        <v>159.69</v>
      </c>
      <c r="AK685" s="23">
        <v>71.846400000000003</v>
      </c>
      <c r="AL685" s="23">
        <v>70.9375</v>
      </c>
      <c r="AM685" s="23">
        <v>40.304400000000001</v>
      </c>
      <c r="AN685" s="23">
        <v>56.077399999999997</v>
      </c>
      <c r="AO685" s="23">
        <v>61.978999999999999</v>
      </c>
      <c r="AP685" s="23">
        <v>94.195999999999998</v>
      </c>
      <c r="AQ685" s="23">
        <v>18.998000000000001</v>
      </c>
      <c r="AR685" s="23">
        <v>35.450000000000003</v>
      </c>
      <c r="AS685" s="23">
        <v>29.88</v>
      </c>
      <c r="AT685" s="23">
        <v>74.691999999999993</v>
      </c>
      <c r="AU685" s="23">
        <v>81.39</v>
      </c>
      <c r="AX685" s="54">
        <f t="shared" si="1909"/>
        <v>0</v>
      </c>
      <c r="AY685" s="54">
        <f t="shared" si="1910"/>
        <v>0</v>
      </c>
      <c r="AZ685" s="54">
        <f t="shared" si="1911"/>
        <v>0</v>
      </c>
      <c r="BA685" s="54">
        <f t="shared" si="1912"/>
        <v>0</v>
      </c>
      <c r="BB685" s="54">
        <f t="shared" si="1913"/>
        <v>0</v>
      </c>
      <c r="BC685" s="54">
        <f t="shared" si="1914"/>
        <v>0</v>
      </c>
      <c r="BD685" s="54">
        <f t="shared" si="1915"/>
        <v>0</v>
      </c>
      <c r="BE685" s="54">
        <f t="shared" si="1916"/>
        <v>0</v>
      </c>
      <c r="BF685" s="54">
        <f t="shared" si="1917"/>
        <v>0</v>
      </c>
      <c r="BG685" s="54">
        <f t="shared" si="1918"/>
        <v>0</v>
      </c>
      <c r="BH685" s="54">
        <f t="shared" si="1919"/>
        <v>0</v>
      </c>
      <c r="BI685" s="54">
        <f t="shared" si="1920"/>
        <v>0</v>
      </c>
      <c r="BJ685" s="54">
        <f t="shared" si="1921"/>
        <v>0</v>
      </c>
      <c r="BK685" s="54">
        <f t="shared" si="1922"/>
        <v>0</v>
      </c>
      <c r="BL685" s="54">
        <f t="shared" si="1923"/>
        <v>0</v>
      </c>
      <c r="BM685" s="42"/>
      <c r="BO685" s="54">
        <f>'Norm-coeff'!$C$2+$AX685*'Norm-coeff'!$D$2+$AY685*'Norm-coeff'!$E$2+$AZ685*'Norm-coeff'!$F$2+$BA685*'Norm-coeff'!$G$2+$BB685*'Norm-coeff'!$H$2+$BC685*'Norm-coeff'!$I$2+$BD685*'Norm-coeff'!$J$2+$BE685*'Norm-coeff'!$K$2+$BF685*'Norm-coeff'!$L$2+$BG685*'Norm-coeff'!$M$2+$BH685*'Norm-coeff'!$N$2+$BI685*'Norm-coeff'!$O$2</f>
        <v>5.4045421474420303</v>
      </c>
      <c r="BP685" s="54">
        <f>'Norm-coeff'!$C$3+$AX685*'Norm-coeff'!$D$3+$AY685*'Norm-coeff'!$E$3+$AZ685*'Norm-coeff'!$F$3+$BA685*'Norm-coeff'!$G$3+$BB685*'Norm-coeff'!$H$3+$BC685*'Norm-coeff'!$I$3+$BD685*'Norm-coeff'!$J$3+$BE685*'Norm-coeff'!$K$3+$BF685*'Norm-coeff'!$L$3+$BG685*'Norm-coeff'!$M$3+$BH685*'Norm-coeff'!$N$3+$BI685*'Norm-coeff'!$O$3</f>
        <v>3.15319116612705</v>
      </c>
      <c r="BQ685" s="54">
        <f>'Norm-coeff'!$C$4+$AX685*'Norm-coeff'!$D$4+$AY685*'Norm-coeff'!$E$4+$AZ685*'Norm-coeff'!$F$4+$BA685*'Norm-coeff'!$G$4+$BB685*'Norm-coeff'!$H$4+$BC685*'Norm-coeff'!$I$4+$BD685*'Norm-coeff'!$J$4+$BE685*'Norm-coeff'!$K$4+$BF685*'Norm-coeff'!$L$4+$BG685*'Norm-coeff'!$M$4+$BH685*'Norm-coeff'!$N$4+$BI685*'Norm-coeff'!$O$4</f>
        <v>1.42115649462768</v>
      </c>
      <c r="BR685" s="54">
        <f>'Norm-coeff'!$C$5+$AX685*'Norm-coeff'!$D$5+$AY685*'Norm-coeff'!$E$5+$AZ685*'Norm-coeff'!$F$5+$BA685*'Norm-coeff'!$G$5+$BB685*'Norm-coeff'!$H$5+$BC685*'Norm-coeff'!$I$5+$BD685*'Norm-coeff'!$J$5+$BE685*'Norm-coeff'!$K$5+$BF685*'Norm-coeff'!$L$5+$BG685*'Norm-coeff'!$M$5+$BH685*'Norm-coeff'!$N$5+$BI685*'Norm-coeff'!$O$5</f>
        <v>1.0553329241296201</v>
      </c>
      <c r="BS685" s="54">
        <f>'Norm-coeff'!$C$6+$AX685*'Norm-coeff'!$D$6+$AY685*'Norm-coeff'!$E$6+$AZ685*'Norm-coeff'!$F$6+$BA685*'Norm-coeff'!$G$6+$BB685*'Norm-coeff'!$H$6+$BC685*'Norm-coeff'!$I$6+$BD685*'Norm-coeff'!$J$6+$BE685*'Norm-coeff'!$K$6+$BF685*'Norm-coeff'!$L$6+$BG685*'Norm-coeff'!$M$6+$BH685*'Norm-coeff'!$N$6+$BI685*'Norm-coeff'!$O$6</f>
        <v>-1.48700885495103E-2</v>
      </c>
      <c r="BT685" s="54">
        <f>'Norm-coeff'!$C$7+$AX685*'Norm-coeff'!$D$7+$AY685*'Norm-coeff'!$E$7+$AZ685*'Norm-coeff'!$F$7+$BA685*'Norm-coeff'!$G$7+$BB685*'Norm-coeff'!$H$7+$BC685*'Norm-coeff'!$I$7+$BD685*'Norm-coeff'!$J$7+$BE685*'Norm-coeff'!$K$7+$BF685*'Norm-coeff'!$L$7+$BG685*'Norm-coeff'!$M$7+$BH685*'Norm-coeff'!$N$7+$BI685*'Norm-coeff'!$O$7</f>
        <v>2.0907583608832998</v>
      </c>
      <c r="BU685" s="54">
        <f>'Norm-coeff'!$C$8+$AX685*'Norm-coeff'!$D$8+$AY685*'Norm-coeff'!$E$8+$AZ685*'Norm-coeff'!$F$8+$BA685*'Norm-coeff'!$G$8+$BB685*'Norm-coeff'!$H$8+$BC685*'Norm-coeff'!$I$8+$BD685*'Norm-coeff'!$J$8+$BE685*'Norm-coeff'!$K$8+$BF685*'Norm-coeff'!$L$8+$BG685*'Norm-coeff'!$M$8+$BH685*'Norm-coeff'!$N$8+$BI685*'Norm-coeff'!$O$8</f>
        <v>0.65894159836244504</v>
      </c>
      <c r="BV685" s="54">
        <f>'Norm-coeff'!$C$9+$AX685*'Norm-coeff'!$D$9+$AY685*'Norm-coeff'!$E$9+$AZ685*'Norm-coeff'!$F$9+$BA685*'Norm-coeff'!$G$9+$BB685*'Norm-coeff'!$H$9+$BC685*'Norm-coeff'!$I$9+$BD685*'Norm-coeff'!$J$9+$BE685*'Norm-coeff'!$K$9+$BF685*'Norm-coeff'!$L$9+$BG685*'Norm-coeff'!$M$9+$BH685*'Norm-coeff'!$N$9+$BI685*'Norm-coeff'!$O$9</f>
        <v>1.48961085014701</v>
      </c>
      <c r="BW685" s="54">
        <f>'Norm-coeff'!$C$10+$AX685*'Norm-coeff'!$D$10+$AY685*'Norm-coeff'!$E$10+$AZ685*'Norm-coeff'!$F$10+$BA685*'Norm-coeff'!$G$10+$BB685*'Norm-coeff'!$H$10+$BC685*'Norm-coeff'!$I$10+$BD685*'Norm-coeff'!$J$10+$BE685*'Norm-coeff'!$K$10+$BF685*'Norm-coeff'!$L$10+$BG685*'Norm-coeff'!$M$10+$BH685*'Norm-coeff'!$N$10+$BI685*'Norm-coeff'!$O$10</f>
        <v>1.42058735749591</v>
      </c>
      <c r="BX685" s="54">
        <f>'Norm-coeff'!$C$11+$AX685*'Norm-coeff'!$D$11+$AY685*'Norm-coeff'!$E$11+$AZ685*'Norm-coeff'!$F$11+$BA685*'Norm-coeff'!$G$11+$BB685*'Norm-coeff'!$H$11+$BC685*'Norm-coeff'!$I$11+$BD685*'Norm-coeff'!$J$11+$BE685*'Norm-coeff'!$K$11+$BF685*'Norm-coeff'!$L$11+$BG685*'Norm-coeff'!$M$11+$BH685*'Norm-coeff'!$N$11+$BI685*'Norm-coeff'!$O$11</f>
        <v>0.221233014421479</v>
      </c>
      <c r="BY685" s="54">
        <f>'Norm-coeff'!$C$12+$AX685*'Norm-coeff'!$D$12+$AY685*'Norm-coeff'!$E$12+$AZ685*'Norm-coeff'!$F$12+$BA685*'Norm-coeff'!$G$12+$BB685*'Norm-coeff'!$H$12+$BC685*'Norm-coeff'!$I$12+$BD685*'Norm-coeff'!$J$12+$BE685*'Norm-coeff'!$K$12+$BF685*'Norm-coeff'!$L$12+$BG685*'Norm-coeff'!$M$12+$BH685*'Norm-coeff'!$N$12+$BI685*'Norm-coeff'!$O$12</f>
        <v>0.283527502056037</v>
      </c>
      <c r="BZ685" s="54">
        <f>'Norm-coeff'!$C$13+$AX685*'Norm-coeff'!$D$13+$AY685*'Norm-coeff'!$E$13+$AZ685*'Norm-coeff'!$F$13+$BA685*'Norm-coeff'!$G$13+$BB685*'Norm-coeff'!$H$13+$BC685*'Norm-coeff'!$I$13+$BD685*'Norm-coeff'!$J$13+$BE685*'Norm-coeff'!$K$13+$BF685*'Norm-coeff'!$L$13+$BG685*'Norm-coeff'!$M$13+$BH685*'Norm-coeff'!$N$13+$BI685*'Norm-coeff'!$O$13</f>
        <v>-4.1864930554451202E-2</v>
      </c>
      <c r="CA685" s="54">
        <f>'Norm-coeff'!$C$14+$AX685*'Norm-coeff'!$D$14+$AY685*'Norm-coeff'!$E$14+$AZ685*'Norm-coeff'!$F$14+$BA685*'Norm-coeff'!$G$14+$BB685*'Norm-coeff'!$H$14+$BC685*'Norm-coeff'!$I$14+$BD685*'Norm-coeff'!$J$14+$BE685*'Norm-coeff'!$K$14+$BF685*'Norm-coeff'!$L$14+$BG685*'Norm-coeff'!$M$14+$BH685*'Norm-coeff'!$N$14+$BI685*'Norm-coeff'!$O$14</f>
        <v>4.2526983164477103</v>
      </c>
      <c r="CC685" s="54">
        <f t="shared" si="2048"/>
        <v>0</v>
      </c>
      <c r="CG685" s="54">
        <f t="shared" si="1924"/>
        <v>0</v>
      </c>
      <c r="CH685" s="54">
        <f t="shared" si="1902"/>
        <v>0</v>
      </c>
      <c r="CI685" s="54">
        <f t="shared" si="1925"/>
        <v>0</v>
      </c>
      <c r="CJ685" s="56">
        <f t="shared" si="1926"/>
        <v>0</v>
      </c>
      <c r="CK685" s="54">
        <f t="shared" si="1927"/>
        <v>0</v>
      </c>
      <c r="CL685" s="54">
        <f t="shared" si="1928"/>
        <v>0</v>
      </c>
      <c r="CM685" s="54">
        <f t="shared" si="1929"/>
        <v>0</v>
      </c>
      <c r="CN685" s="54">
        <f t="shared" si="1930"/>
        <v>0</v>
      </c>
      <c r="CO685" s="54">
        <f t="shared" si="1931"/>
        <v>0</v>
      </c>
      <c r="CP685" s="54">
        <f t="shared" si="1932"/>
        <v>0</v>
      </c>
      <c r="CQ685" s="54">
        <f t="shared" si="1933"/>
        <v>0</v>
      </c>
      <c r="CR685" s="54">
        <f t="shared" si="1934"/>
        <v>0</v>
      </c>
      <c r="CS685" s="54">
        <f t="shared" si="1935"/>
        <v>0</v>
      </c>
      <c r="CU685" s="54">
        <f t="shared" si="1936"/>
        <v>0</v>
      </c>
      <c r="CV685" s="54">
        <f t="shared" si="1937"/>
        <v>0</v>
      </c>
      <c r="CW685" s="54">
        <f t="shared" si="1938"/>
        <v>0</v>
      </c>
      <c r="CX685" s="54">
        <f t="shared" si="1939"/>
        <v>0</v>
      </c>
      <c r="CZ685" s="54">
        <f t="shared" si="1940"/>
        <v>0</v>
      </c>
      <c r="DA685" s="54">
        <f t="shared" si="1941"/>
        <v>0</v>
      </c>
      <c r="DB685" s="54">
        <f t="shared" si="1942"/>
        <v>0</v>
      </c>
      <c r="DC685" s="54">
        <f t="shared" si="1943"/>
        <v>0</v>
      </c>
      <c r="DD685" s="54">
        <f t="shared" si="1944"/>
        <v>0</v>
      </c>
      <c r="DE685" s="54">
        <f t="shared" si="1945"/>
        <v>0</v>
      </c>
      <c r="DF685" s="54">
        <f t="shared" si="1946"/>
        <v>0</v>
      </c>
      <c r="DG685" s="54">
        <f t="shared" si="1947"/>
        <v>2</v>
      </c>
      <c r="DH685" s="71">
        <f t="shared" si="1948"/>
        <v>0</v>
      </c>
      <c r="DI685" s="71">
        <f t="shared" si="1949"/>
        <v>0</v>
      </c>
      <c r="DJ685" s="54">
        <f t="shared" si="1950"/>
        <v>0</v>
      </c>
      <c r="DK685" s="54">
        <f t="shared" si="1951"/>
        <v>2</v>
      </c>
      <c r="DL685" s="4">
        <f t="shared" si="1876"/>
        <v>0</v>
      </c>
      <c r="DM685" s="3">
        <f t="shared" si="1952"/>
        <v>0</v>
      </c>
      <c r="DN685" s="3">
        <f t="shared" si="1953"/>
        <v>0</v>
      </c>
      <c r="DO685" s="4" t="e">
        <f t="shared" si="1954"/>
        <v>#DIV/0!</v>
      </c>
      <c r="DP685" s="57"/>
      <c r="DQ685" s="57"/>
      <c r="DR685" s="56">
        <f t="shared" si="1877"/>
        <v>2</v>
      </c>
      <c r="DS685" s="56">
        <f t="shared" si="1878"/>
        <v>0</v>
      </c>
      <c r="DT685" s="38">
        <f t="shared" si="1879"/>
        <v>0</v>
      </c>
      <c r="DU685" s="38">
        <f t="shared" si="1955"/>
        <v>2</v>
      </c>
      <c r="DV685" s="38">
        <f t="shared" si="1880"/>
        <v>0</v>
      </c>
      <c r="DW685" s="39">
        <f t="shared" si="1881"/>
        <v>0</v>
      </c>
      <c r="DX685" s="39">
        <f t="shared" si="1882"/>
        <v>0</v>
      </c>
      <c r="DY685" s="39">
        <f t="shared" si="1883"/>
        <v>0</v>
      </c>
      <c r="DZ685" s="39">
        <f t="shared" si="1884"/>
        <v>0</v>
      </c>
      <c r="EA685" s="39">
        <f t="shared" si="1885"/>
        <v>0</v>
      </c>
      <c r="EB685" s="37" t="e">
        <f t="shared" si="1956"/>
        <v>#DIV/0!</v>
      </c>
      <c r="EC685" s="37" t="e">
        <f t="shared" si="1957"/>
        <v>#DIV/0!</v>
      </c>
      <c r="ED685" s="37" t="e">
        <f t="shared" si="1958"/>
        <v>#DIV/0!</v>
      </c>
      <c r="EE685" s="37" t="e">
        <f t="shared" si="1959"/>
        <v>#DIV/0!</v>
      </c>
      <c r="EF685" s="39" t="e">
        <f t="shared" si="1960"/>
        <v>#DIV/0!</v>
      </c>
      <c r="EG685" s="37" t="e">
        <f t="shared" si="1961"/>
        <v>#DIV/0!</v>
      </c>
      <c r="EH685" s="37" t="e">
        <f t="shared" si="1962"/>
        <v>#DIV/0!</v>
      </c>
      <c r="EI685" s="11" t="b">
        <f t="shared" si="1963"/>
        <v>1</v>
      </c>
      <c r="EJ685" s="11" t="b">
        <f t="shared" si="1964"/>
        <v>0</v>
      </c>
      <c r="EK685" s="39" t="e">
        <f t="shared" si="1965"/>
        <v>#DIV/0!</v>
      </c>
      <c r="EL685" s="39" t="e">
        <f t="shared" si="1966"/>
        <v>#DIV/0!</v>
      </c>
      <c r="EM685" s="39" t="e">
        <f t="shared" si="1967"/>
        <v>#DIV/0!</v>
      </c>
      <c r="EN685" s="39" t="e">
        <f t="shared" si="1968"/>
        <v>#DIV/0!</v>
      </c>
      <c r="EO685" s="39" t="e">
        <f t="shared" si="1969"/>
        <v>#DIV/0!</v>
      </c>
      <c r="EP685" s="39" t="e">
        <f t="shared" si="1970"/>
        <v>#DIV/0!</v>
      </c>
      <c r="EQ685" s="39" t="e">
        <f t="shared" si="1971"/>
        <v>#DIV/0!</v>
      </c>
      <c r="ER685" s="39" t="e">
        <f t="shared" si="1972"/>
        <v>#DIV/0!</v>
      </c>
      <c r="ES685" s="58" t="str">
        <f t="shared" si="1973"/>
        <v>(OH,F,Cl)-dominate amphibole</v>
      </c>
      <c r="ET685" s="58" t="e">
        <f t="shared" si="1974"/>
        <v>#N/A</v>
      </c>
      <c r="EU685" s="56">
        <f t="shared" si="1886"/>
        <v>0</v>
      </c>
      <c r="EV685" s="56">
        <f t="shared" si="1887"/>
        <v>0</v>
      </c>
      <c r="EW685" s="56">
        <f t="shared" si="1888"/>
        <v>0</v>
      </c>
      <c r="EX685" s="56">
        <f t="shared" si="1889"/>
        <v>0</v>
      </c>
      <c r="EY685" s="56">
        <f t="shared" si="1890"/>
        <v>0</v>
      </c>
      <c r="EZ685" s="56">
        <f t="shared" si="1891"/>
        <v>0</v>
      </c>
      <c r="FA685" s="39">
        <f t="shared" si="1892"/>
        <v>0</v>
      </c>
      <c r="FB685" s="39">
        <f t="shared" si="1893"/>
        <v>0</v>
      </c>
      <c r="FC685" s="54">
        <f t="shared" si="1894"/>
        <v>0</v>
      </c>
      <c r="FD685" s="54">
        <f t="shared" si="1895"/>
        <v>0</v>
      </c>
      <c r="FE685" s="39">
        <f t="shared" si="1896"/>
        <v>0</v>
      </c>
      <c r="FF685" s="54">
        <f t="shared" si="1897"/>
        <v>0</v>
      </c>
      <c r="FG685" s="39">
        <f t="shared" si="1898"/>
        <v>0</v>
      </c>
      <c r="FH685" s="39">
        <f t="shared" si="1975"/>
        <v>0</v>
      </c>
      <c r="FI685" s="39">
        <f t="shared" si="1976"/>
        <v>0</v>
      </c>
      <c r="FJ685" s="39">
        <f t="shared" si="1977"/>
        <v>0</v>
      </c>
      <c r="FK685" s="39" t="e">
        <f t="shared" si="1978"/>
        <v>#DIV/0!</v>
      </c>
      <c r="FL685" s="39" t="e">
        <f t="shared" si="1979"/>
        <v>#DIV/0!</v>
      </c>
      <c r="FM685" s="39" t="e">
        <f t="shared" si="1980"/>
        <v>#DIV/0!</v>
      </c>
      <c r="FN685" s="39">
        <f t="shared" si="1981"/>
        <v>1</v>
      </c>
      <c r="FO685" s="39">
        <f t="shared" si="1899"/>
        <v>0</v>
      </c>
      <c r="FP685" s="39">
        <f t="shared" si="1900"/>
        <v>0</v>
      </c>
      <c r="FQ685" s="39">
        <f t="shared" si="1901"/>
        <v>0</v>
      </c>
      <c r="FR685" s="39">
        <f t="shared" si="1982"/>
        <v>0</v>
      </c>
      <c r="FS685" s="39">
        <f t="shared" si="1983"/>
        <v>0</v>
      </c>
      <c r="FU685" s="39" t="e">
        <f t="shared" si="1984"/>
        <v>#DIV/0!</v>
      </c>
      <c r="FV685" s="39" t="e">
        <f t="shared" si="1985"/>
        <v>#DIV/0!</v>
      </c>
      <c r="FW685" s="39" t="e">
        <f t="shared" si="1986"/>
        <v>#DIV/0!</v>
      </c>
      <c r="FY685" s="39" t="e">
        <f t="shared" si="1987"/>
        <v>#DIV/0!</v>
      </c>
      <c r="FZ685" s="39" t="e">
        <f t="shared" si="1988"/>
        <v>#DIV/0!</v>
      </c>
      <c r="GA685" s="39" t="e">
        <f t="shared" si="1989"/>
        <v>#DIV/0!</v>
      </c>
      <c r="GB685" s="39" t="e">
        <f t="shared" si="1990"/>
        <v>#DIV/0!</v>
      </c>
      <c r="GC685" s="39" t="e">
        <f t="shared" si="1991"/>
        <v>#DIV/0!</v>
      </c>
      <c r="GD685" s="39" t="e">
        <f t="shared" si="1992"/>
        <v>#DIV/0!</v>
      </c>
      <c r="GE685" s="39" t="e">
        <f t="shared" si="1993"/>
        <v>#DIV/0!</v>
      </c>
      <c r="GF685" s="39" t="e">
        <f t="shared" si="1994"/>
        <v>#DIV/0!</v>
      </c>
      <c r="GG685" s="39" t="e">
        <f t="shared" si="1995"/>
        <v>#DIV/0!</v>
      </c>
      <c r="GH685" s="39" t="e">
        <f t="shared" si="1996"/>
        <v>#DIV/0!</v>
      </c>
      <c r="GI685" s="39"/>
      <c r="GJ685" s="39" t="e">
        <f t="shared" si="1997"/>
        <v>#DIV/0!</v>
      </c>
      <c r="GK685" s="39" t="e">
        <f t="shared" si="1998"/>
        <v>#DIV/0!</v>
      </c>
      <c r="GL685" s="39" t="e">
        <f t="shared" si="1999"/>
        <v>#DIV/0!</v>
      </c>
      <c r="GM685" s="39" t="e">
        <f t="shared" si="2000"/>
        <v>#DIV/0!</v>
      </c>
      <c r="GN685" s="39" t="e">
        <f t="shared" si="2001"/>
        <v>#DIV/0!</v>
      </c>
      <c r="GO685" s="57"/>
      <c r="GP685" s="57" t="e">
        <f t="shared" si="2002"/>
        <v>#DIV/0!</v>
      </c>
      <c r="GQ685" s="59" t="e">
        <f t="shared" si="2003"/>
        <v>#DIV/0!</v>
      </c>
      <c r="GR685" s="41" t="e">
        <f t="shared" si="2004"/>
        <v>#DIV/0!</v>
      </c>
      <c r="GS685" s="57" t="e">
        <f t="shared" si="2005"/>
        <v>#DIV/0!</v>
      </c>
      <c r="GT685" s="57" t="e">
        <f t="shared" si="2006"/>
        <v>#DIV/0!</v>
      </c>
      <c r="GU685" s="57" t="e">
        <f t="shared" si="2007"/>
        <v>#DIV/0!</v>
      </c>
      <c r="GV685" s="57"/>
      <c r="GW685" s="42" t="e">
        <f t="shared" si="2008"/>
        <v>#DIV/0!</v>
      </c>
      <c r="GX685" s="42" t="e">
        <f t="shared" si="2009"/>
        <v>#DIV/0!</v>
      </c>
      <c r="GY685" s="42" t="e">
        <f t="shared" si="2010"/>
        <v>#DIV/0!</v>
      </c>
      <c r="GZ685" s="57"/>
      <c r="HA685" s="2" t="e">
        <f t="shared" si="2011"/>
        <v>#DIV/0!</v>
      </c>
      <c r="HB685" s="2" t="e">
        <f t="shared" si="2012"/>
        <v>#DIV/0!</v>
      </c>
      <c r="HC685" s="2" t="e">
        <f t="shared" si="2013"/>
        <v>#DIV/0!</v>
      </c>
      <c r="HD685" s="2" t="e">
        <f t="shared" si="2014"/>
        <v>#DIV/0!</v>
      </c>
      <c r="HE685" s="2" t="e">
        <f t="shared" si="2015"/>
        <v>#DIV/0!</v>
      </c>
      <c r="HF685" s="2" t="e">
        <f t="shared" si="2016"/>
        <v>#DIV/0!</v>
      </c>
      <c r="HG685" s="2" t="e">
        <f t="shared" si="2017"/>
        <v>#DIV/0!</v>
      </c>
      <c r="HH685" s="2" t="e">
        <f t="shared" si="2018"/>
        <v>#DIV/0!</v>
      </c>
      <c r="HI685" s="2" t="e">
        <f t="shared" si="2019"/>
        <v>#DIV/0!</v>
      </c>
      <c r="HJ685" s="11" t="e">
        <f t="shared" si="2020"/>
        <v>#DIV/0!</v>
      </c>
      <c r="HK685" s="60" t="e">
        <f t="shared" si="2021"/>
        <v>#DIV/0!</v>
      </c>
      <c r="HL685" s="57"/>
      <c r="HM685" s="57" t="e">
        <f t="shared" si="2022"/>
        <v>#DIV/0!</v>
      </c>
      <c r="HN685" s="57" t="e">
        <f t="shared" si="2023"/>
        <v>#DIV/0!</v>
      </c>
      <c r="HO685" s="57" t="e">
        <f t="shared" si="2024"/>
        <v>#DIV/0!</v>
      </c>
      <c r="HP685" s="57" t="e">
        <f t="shared" si="2025"/>
        <v>#DIV/0!</v>
      </c>
      <c r="HQ685" s="57" t="e">
        <f t="shared" si="2026"/>
        <v>#DIV/0!</v>
      </c>
      <c r="HR685" s="57"/>
      <c r="HS685" s="57" t="e">
        <f t="shared" si="2027"/>
        <v>#DIV/0!</v>
      </c>
      <c r="HT685" s="57" t="e">
        <f t="shared" si="2028"/>
        <v>#DIV/0!</v>
      </c>
      <c r="HU685" s="57" t="e">
        <f t="shared" si="2029"/>
        <v>#DIV/0!</v>
      </c>
      <c r="HV685" s="57" t="e">
        <f t="shared" si="2030"/>
        <v>#DIV/0!</v>
      </c>
      <c r="HW685" s="57" t="e">
        <f t="shared" si="2031"/>
        <v>#DIV/0!</v>
      </c>
      <c r="HX685" s="57"/>
      <c r="HY685" s="57" t="e">
        <f t="shared" si="2032"/>
        <v>#DIV/0!</v>
      </c>
      <c r="HZ685" s="57" t="e">
        <f t="shared" si="2033"/>
        <v>#DIV/0!</v>
      </c>
      <c r="IA685" s="57"/>
      <c r="IB685" s="61">
        <f t="shared" si="2034"/>
        <v>0</v>
      </c>
      <c r="IC685" s="57" t="str">
        <f t="shared" si="2035"/>
        <v/>
      </c>
      <c r="ID685" s="42"/>
      <c r="IE685" s="2" t="str">
        <f t="shared" si="2036"/>
        <v/>
      </c>
      <c r="IF685" s="60" t="e">
        <f t="shared" si="2037"/>
        <v>#DIV/0!</v>
      </c>
      <c r="IG685" s="60" t="str">
        <f t="shared" si="2038"/>
        <v/>
      </c>
      <c r="IH685" s="60" t="str">
        <f t="shared" si="2039"/>
        <v>zinco-</v>
      </c>
      <c r="II685" s="60" t="str">
        <f t="shared" si="2040"/>
        <v>mangano-</v>
      </c>
      <c r="IJ685" s="60" t="e">
        <f t="shared" si="2041"/>
        <v>#DIV/0!</v>
      </c>
      <c r="IK685" s="60" t="e">
        <f t="shared" si="2042"/>
        <v>#DIV/0!</v>
      </c>
      <c r="IL685" s="60" t="e">
        <f t="shared" si="2043"/>
        <v>#DIV/0!</v>
      </c>
      <c r="IM685" s="60" t="e">
        <f t="shared" si="2044"/>
        <v>#DIV/0!</v>
      </c>
      <c r="IN685" s="60" t="str">
        <f t="shared" si="2045"/>
        <v/>
      </c>
      <c r="IO685" s="60" t="str">
        <f t="shared" si="2046"/>
        <v/>
      </c>
      <c r="IP685" s="57"/>
      <c r="IQ685" s="57" t="str">
        <f t="shared" si="2047"/>
        <v>ERROR!!</v>
      </c>
    </row>
    <row r="686" spans="24:251">
      <c r="X686" s="29">
        <f t="shared" si="1903"/>
        <v>0</v>
      </c>
      <c r="Y686" s="29">
        <f t="shared" si="1904"/>
        <v>0</v>
      </c>
      <c r="Z686" s="29" t="e">
        <f t="shared" si="1905"/>
        <v>#DIV/0!</v>
      </c>
      <c r="AA686" s="29" t="e">
        <f t="shared" si="1906"/>
        <v>#DIV/0!</v>
      </c>
      <c r="AB686" s="29" t="e">
        <f t="shared" si="1907"/>
        <v>#DIV/0!</v>
      </c>
      <c r="AC686" s="29" t="e">
        <f t="shared" si="1908"/>
        <v>#DIV/0!</v>
      </c>
      <c r="AF686" s="23">
        <v>60.084299999999999</v>
      </c>
      <c r="AG686" s="23">
        <v>79.878799999999998</v>
      </c>
      <c r="AH686" s="23">
        <v>101.96120000000001</v>
      </c>
      <c r="AI686" s="23">
        <v>151.99039999999999</v>
      </c>
      <c r="AJ686" s="23">
        <v>159.69</v>
      </c>
      <c r="AK686" s="23">
        <v>71.846400000000003</v>
      </c>
      <c r="AL686" s="23">
        <v>70.9375</v>
      </c>
      <c r="AM686" s="23">
        <v>40.304400000000001</v>
      </c>
      <c r="AN686" s="23">
        <v>56.077399999999997</v>
      </c>
      <c r="AO686" s="23">
        <v>61.978999999999999</v>
      </c>
      <c r="AP686" s="23">
        <v>94.195999999999998</v>
      </c>
      <c r="AQ686" s="23">
        <v>18.998000000000001</v>
      </c>
      <c r="AR686" s="23">
        <v>35.450000000000003</v>
      </c>
      <c r="AS686" s="23">
        <v>29.88</v>
      </c>
      <c r="AT686" s="23">
        <v>74.691999999999993</v>
      </c>
      <c r="AU686" s="23">
        <v>81.39</v>
      </c>
      <c r="AX686" s="54">
        <f t="shared" si="1909"/>
        <v>0</v>
      </c>
      <c r="AY686" s="54">
        <f t="shared" si="1910"/>
        <v>0</v>
      </c>
      <c r="AZ686" s="54">
        <f t="shared" si="1911"/>
        <v>0</v>
      </c>
      <c r="BA686" s="54">
        <f t="shared" si="1912"/>
        <v>0</v>
      </c>
      <c r="BB686" s="54">
        <f t="shared" si="1913"/>
        <v>0</v>
      </c>
      <c r="BC686" s="54">
        <f t="shared" si="1914"/>
        <v>0</v>
      </c>
      <c r="BD686" s="54">
        <f t="shared" si="1915"/>
        <v>0</v>
      </c>
      <c r="BE686" s="54">
        <f t="shared" si="1916"/>
        <v>0</v>
      </c>
      <c r="BF686" s="54">
        <f t="shared" si="1917"/>
        <v>0</v>
      </c>
      <c r="BG686" s="54">
        <f t="shared" si="1918"/>
        <v>0</v>
      </c>
      <c r="BH686" s="54">
        <f t="shared" si="1919"/>
        <v>0</v>
      </c>
      <c r="BI686" s="54">
        <f t="shared" si="1920"/>
        <v>0</v>
      </c>
      <c r="BJ686" s="54">
        <f t="shared" si="1921"/>
        <v>0</v>
      </c>
      <c r="BK686" s="54">
        <f t="shared" si="1922"/>
        <v>0</v>
      </c>
      <c r="BL686" s="54">
        <f t="shared" si="1923"/>
        <v>0</v>
      </c>
      <c r="BM686" s="42"/>
      <c r="BO686" s="54">
        <f>'Norm-coeff'!$C$2+$AX686*'Norm-coeff'!$D$2+$AY686*'Norm-coeff'!$E$2+$AZ686*'Norm-coeff'!$F$2+$BA686*'Norm-coeff'!$G$2+$BB686*'Norm-coeff'!$H$2+$BC686*'Norm-coeff'!$I$2+$BD686*'Norm-coeff'!$J$2+$BE686*'Norm-coeff'!$K$2+$BF686*'Norm-coeff'!$L$2+$BG686*'Norm-coeff'!$M$2+$BH686*'Norm-coeff'!$N$2+$BI686*'Norm-coeff'!$O$2</f>
        <v>5.4045421474420303</v>
      </c>
      <c r="BP686" s="54">
        <f>'Norm-coeff'!$C$3+$AX686*'Norm-coeff'!$D$3+$AY686*'Norm-coeff'!$E$3+$AZ686*'Norm-coeff'!$F$3+$BA686*'Norm-coeff'!$G$3+$BB686*'Norm-coeff'!$H$3+$BC686*'Norm-coeff'!$I$3+$BD686*'Norm-coeff'!$J$3+$BE686*'Norm-coeff'!$K$3+$BF686*'Norm-coeff'!$L$3+$BG686*'Norm-coeff'!$M$3+$BH686*'Norm-coeff'!$N$3+$BI686*'Norm-coeff'!$O$3</f>
        <v>3.15319116612705</v>
      </c>
      <c r="BQ686" s="54">
        <f>'Norm-coeff'!$C$4+$AX686*'Norm-coeff'!$D$4+$AY686*'Norm-coeff'!$E$4+$AZ686*'Norm-coeff'!$F$4+$BA686*'Norm-coeff'!$G$4+$BB686*'Norm-coeff'!$H$4+$BC686*'Norm-coeff'!$I$4+$BD686*'Norm-coeff'!$J$4+$BE686*'Norm-coeff'!$K$4+$BF686*'Norm-coeff'!$L$4+$BG686*'Norm-coeff'!$M$4+$BH686*'Norm-coeff'!$N$4+$BI686*'Norm-coeff'!$O$4</f>
        <v>1.42115649462768</v>
      </c>
      <c r="BR686" s="54">
        <f>'Norm-coeff'!$C$5+$AX686*'Norm-coeff'!$D$5+$AY686*'Norm-coeff'!$E$5+$AZ686*'Norm-coeff'!$F$5+$BA686*'Norm-coeff'!$G$5+$BB686*'Norm-coeff'!$H$5+$BC686*'Norm-coeff'!$I$5+$BD686*'Norm-coeff'!$J$5+$BE686*'Norm-coeff'!$K$5+$BF686*'Norm-coeff'!$L$5+$BG686*'Norm-coeff'!$M$5+$BH686*'Norm-coeff'!$N$5+$BI686*'Norm-coeff'!$O$5</f>
        <v>1.0553329241296201</v>
      </c>
      <c r="BS686" s="54">
        <f>'Norm-coeff'!$C$6+$AX686*'Norm-coeff'!$D$6+$AY686*'Norm-coeff'!$E$6+$AZ686*'Norm-coeff'!$F$6+$BA686*'Norm-coeff'!$G$6+$BB686*'Norm-coeff'!$H$6+$BC686*'Norm-coeff'!$I$6+$BD686*'Norm-coeff'!$J$6+$BE686*'Norm-coeff'!$K$6+$BF686*'Norm-coeff'!$L$6+$BG686*'Norm-coeff'!$M$6+$BH686*'Norm-coeff'!$N$6+$BI686*'Norm-coeff'!$O$6</f>
        <v>-1.48700885495103E-2</v>
      </c>
      <c r="BT686" s="54">
        <f>'Norm-coeff'!$C$7+$AX686*'Norm-coeff'!$D$7+$AY686*'Norm-coeff'!$E$7+$AZ686*'Norm-coeff'!$F$7+$BA686*'Norm-coeff'!$G$7+$BB686*'Norm-coeff'!$H$7+$BC686*'Norm-coeff'!$I$7+$BD686*'Norm-coeff'!$J$7+$BE686*'Norm-coeff'!$K$7+$BF686*'Norm-coeff'!$L$7+$BG686*'Norm-coeff'!$M$7+$BH686*'Norm-coeff'!$N$7+$BI686*'Norm-coeff'!$O$7</f>
        <v>2.0907583608832998</v>
      </c>
      <c r="BU686" s="54">
        <f>'Norm-coeff'!$C$8+$AX686*'Norm-coeff'!$D$8+$AY686*'Norm-coeff'!$E$8+$AZ686*'Norm-coeff'!$F$8+$BA686*'Norm-coeff'!$G$8+$BB686*'Norm-coeff'!$H$8+$BC686*'Norm-coeff'!$I$8+$BD686*'Norm-coeff'!$J$8+$BE686*'Norm-coeff'!$K$8+$BF686*'Norm-coeff'!$L$8+$BG686*'Norm-coeff'!$M$8+$BH686*'Norm-coeff'!$N$8+$BI686*'Norm-coeff'!$O$8</f>
        <v>0.65894159836244504</v>
      </c>
      <c r="BV686" s="54">
        <f>'Norm-coeff'!$C$9+$AX686*'Norm-coeff'!$D$9+$AY686*'Norm-coeff'!$E$9+$AZ686*'Norm-coeff'!$F$9+$BA686*'Norm-coeff'!$G$9+$BB686*'Norm-coeff'!$H$9+$BC686*'Norm-coeff'!$I$9+$BD686*'Norm-coeff'!$J$9+$BE686*'Norm-coeff'!$K$9+$BF686*'Norm-coeff'!$L$9+$BG686*'Norm-coeff'!$M$9+$BH686*'Norm-coeff'!$N$9+$BI686*'Norm-coeff'!$O$9</f>
        <v>1.48961085014701</v>
      </c>
      <c r="BW686" s="54">
        <f>'Norm-coeff'!$C$10+$AX686*'Norm-coeff'!$D$10+$AY686*'Norm-coeff'!$E$10+$AZ686*'Norm-coeff'!$F$10+$BA686*'Norm-coeff'!$G$10+$BB686*'Norm-coeff'!$H$10+$BC686*'Norm-coeff'!$I$10+$BD686*'Norm-coeff'!$J$10+$BE686*'Norm-coeff'!$K$10+$BF686*'Norm-coeff'!$L$10+$BG686*'Norm-coeff'!$M$10+$BH686*'Norm-coeff'!$N$10+$BI686*'Norm-coeff'!$O$10</f>
        <v>1.42058735749591</v>
      </c>
      <c r="BX686" s="54">
        <f>'Norm-coeff'!$C$11+$AX686*'Norm-coeff'!$D$11+$AY686*'Norm-coeff'!$E$11+$AZ686*'Norm-coeff'!$F$11+$BA686*'Norm-coeff'!$G$11+$BB686*'Norm-coeff'!$H$11+$BC686*'Norm-coeff'!$I$11+$BD686*'Norm-coeff'!$J$11+$BE686*'Norm-coeff'!$K$11+$BF686*'Norm-coeff'!$L$11+$BG686*'Norm-coeff'!$M$11+$BH686*'Norm-coeff'!$N$11+$BI686*'Norm-coeff'!$O$11</f>
        <v>0.221233014421479</v>
      </c>
      <c r="BY686" s="54">
        <f>'Norm-coeff'!$C$12+$AX686*'Norm-coeff'!$D$12+$AY686*'Norm-coeff'!$E$12+$AZ686*'Norm-coeff'!$F$12+$BA686*'Norm-coeff'!$G$12+$BB686*'Norm-coeff'!$H$12+$BC686*'Norm-coeff'!$I$12+$BD686*'Norm-coeff'!$J$12+$BE686*'Norm-coeff'!$K$12+$BF686*'Norm-coeff'!$L$12+$BG686*'Norm-coeff'!$M$12+$BH686*'Norm-coeff'!$N$12+$BI686*'Norm-coeff'!$O$12</f>
        <v>0.283527502056037</v>
      </c>
      <c r="BZ686" s="54">
        <f>'Norm-coeff'!$C$13+$AX686*'Norm-coeff'!$D$13+$AY686*'Norm-coeff'!$E$13+$AZ686*'Norm-coeff'!$F$13+$BA686*'Norm-coeff'!$G$13+$BB686*'Norm-coeff'!$H$13+$BC686*'Norm-coeff'!$I$13+$BD686*'Norm-coeff'!$J$13+$BE686*'Norm-coeff'!$K$13+$BF686*'Norm-coeff'!$L$13+$BG686*'Norm-coeff'!$M$13+$BH686*'Norm-coeff'!$N$13+$BI686*'Norm-coeff'!$O$13</f>
        <v>-4.1864930554451202E-2</v>
      </c>
      <c r="CA686" s="54">
        <f>'Norm-coeff'!$C$14+$AX686*'Norm-coeff'!$D$14+$AY686*'Norm-coeff'!$E$14+$AZ686*'Norm-coeff'!$F$14+$BA686*'Norm-coeff'!$G$14+$BB686*'Norm-coeff'!$H$14+$BC686*'Norm-coeff'!$I$14+$BD686*'Norm-coeff'!$J$14+$BE686*'Norm-coeff'!$K$14+$BF686*'Norm-coeff'!$L$14+$BG686*'Norm-coeff'!$M$14+$BH686*'Norm-coeff'!$N$14+$BI686*'Norm-coeff'!$O$14</f>
        <v>4.2526983164477103</v>
      </c>
      <c r="CC686" s="54">
        <f t="shared" si="2048"/>
        <v>0</v>
      </c>
      <c r="CG686" s="54">
        <f t="shared" si="1924"/>
        <v>0</v>
      </c>
      <c r="CH686" s="54">
        <f t="shared" si="1902"/>
        <v>0</v>
      </c>
      <c r="CI686" s="54">
        <f t="shared" si="1925"/>
        <v>0</v>
      </c>
      <c r="CJ686" s="56">
        <f t="shared" si="1926"/>
        <v>0</v>
      </c>
      <c r="CK686" s="54">
        <f t="shared" si="1927"/>
        <v>0</v>
      </c>
      <c r="CL686" s="54">
        <f t="shared" si="1928"/>
        <v>0</v>
      </c>
      <c r="CM686" s="54">
        <f t="shared" si="1929"/>
        <v>0</v>
      </c>
      <c r="CN686" s="54">
        <f t="shared" si="1930"/>
        <v>0</v>
      </c>
      <c r="CO686" s="54">
        <f t="shared" si="1931"/>
        <v>0</v>
      </c>
      <c r="CP686" s="54">
        <f t="shared" si="1932"/>
        <v>0</v>
      </c>
      <c r="CQ686" s="54">
        <f t="shared" si="1933"/>
        <v>0</v>
      </c>
      <c r="CR686" s="54">
        <f t="shared" si="1934"/>
        <v>0</v>
      </c>
      <c r="CS686" s="54">
        <f t="shared" si="1935"/>
        <v>0</v>
      </c>
      <c r="CU686" s="54">
        <f t="shared" si="1936"/>
        <v>0</v>
      </c>
      <c r="CV686" s="54">
        <f t="shared" si="1937"/>
        <v>0</v>
      </c>
      <c r="CW686" s="54">
        <f t="shared" si="1938"/>
        <v>0</v>
      </c>
      <c r="CX686" s="54">
        <f t="shared" si="1939"/>
        <v>0</v>
      </c>
      <c r="CZ686" s="54">
        <f t="shared" si="1940"/>
        <v>0</v>
      </c>
      <c r="DA686" s="54">
        <f t="shared" si="1941"/>
        <v>0</v>
      </c>
      <c r="DB686" s="54">
        <f t="shared" si="1942"/>
        <v>0</v>
      </c>
      <c r="DC686" s="54">
        <f t="shared" si="1943"/>
        <v>0</v>
      </c>
      <c r="DD686" s="54">
        <f t="shared" si="1944"/>
        <v>0</v>
      </c>
      <c r="DE686" s="54">
        <f t="shared" si="1945"/>
        <v>0</v>
      </c>
      <c r="DF686" s="54">
        <f t="shared" si="1946"/>
        <v>0</v>
      </c>
      <c r="DG686" s="54">
        <f t="shared" si="1947"/>
        <v>2</v>
      </c>
      <c r="DH686" s="71">
        <f t="shared" si="1948"/>
        <v>0</v>
      </c>
      <c r="DI686" s="71">
        <f t="shared" si="1949"/>
        <v>0</v>
      </c>
      <c r="DJ686" s="54">
        <f t="shared" si="1950"/>
        <v>0</v>
      </c>
      <c r="DK686" s="54">
        <f t="shared" si="1951"/>
        <v>2</v>
      </c>
      <c r="DL686" s="4">
        <f t="shared" si="1876"/>
        <v>0</v>
      </c>
      <c r="DM686" s="3">
        <f t="shared" si="1952"/>
        <v>0</v>
      </c>
      <c r="DN686" s="3">
        <f t="shared" si="1953"/>
        <v>0</v>
      </c>
      <c r="DO686" s="4" t="e">
        <f t="shared" si="1954"/>
        <v>#DIV/0!</v>
      </c>
      <c r="DP686" s="57"/>
      <c r="DQ686" s="57"/>
      <c r="DR686" s="56">
        <f t="shared" si="1877"/>
        <v>2</v>
      </c>
      <c r="DS686" s="56">
        <f t="shared" si="1878"/>
        <v>0</v>
      </c>
      <c r="DT686" s="38">
        <f t="shared" si="1879"/>
        <v>0</v>
      </c>
      <c r="DU686" s="38">
        <f t="shared" si="1955"/>
        <v>2</v>
      </c>
      <c r="DV686" s="38">
        <f t="shared" si="1880"/>
        <v>0</v>
      </c>
      <c r="DW686" s="39">
        <f t="shared" si="1881"/>
        <v>0</v>
      </c>
      <c r="DX686" s="39">
        <f t="shared" si="1882"/>
        <v>0</v>
      </c>
      <c r="DY686" s="39">
        <f t="shared" si="1883"/>
        <v>0</v>
      </c>
      <c r="DZ686" s="39">
        <f t="shared" si="1884"/>
        <v>0</v>
      </c>
      <c r="EA686" s="39">
        <f t="shared" si="1885"/>
        <v>0</v>
      </c>
      <c r="EB686" s="37" t="e">
        <f t="shared" si="1956"/>
        <v>#DIV/0!</v>
      </c>
      <c r="EC686" s="37" t="e">
        <f t="shared" si="1957"/>
        <v>#DIV/0!</v>
      </c>
      <c r="ED686" s="37" t="e">
        <f t="shared" si="1958"/>
        <v>#DIV/0!</v>
      </c>
      <c r="EE686" s="37" t="e">
        <f t="shared" si="1959"/>
        <v>#DIV/0!</v>
      </c>
      <c r="EF686" s="39" t="e">
        <f t="shared" si="1960"/>
        <v>#DIV/0!</v>
      </c>
      <c r="EG686" s="37" t="e">
        <f t="shared" si="1961"/>
        <v>#DIV/0!</v>
      </c>
      <c r="EH686" s="37" t="e">
        <f t="shared" si="1962"/>
        <v>#DIV/0!</v>
      </c>
      <c r="EI686" s="11" t="b">
        <f t="shared" si="1963"/>
        <v>1</v>
      </c>
      <c r="EJ686" s="11" t="b">
        <f t="shared" si="1964"/>
        <v>0</v>
      </c>
      <c r="EK686" s="39" t="e">
        <f t="shared" si="1965"/>
        <v>#DIV/0!</v>
      </c>
      <c r="EL686" s="39" t="e">
        <f t="shared" si="1966"/>
        <v>#DIV/0!</v>
      </c>
      <c r="EM686" s="39" t="e">
        <f t="shared" si="1967"/>
        <v>#DIV/0!</v>
      </c>
      <c r="EN686" s="39" t="e">
        <f t="shared" si="1968"/>
        <v>#DIV/0!</v>
      </c>
      <c r="EO686" s="39" t="e">
        <f t="shared" si="1969"/>
        <v>#DIV/0!</v>
      </c>
      <c r="EP686" s="39" t="e">
        <f t="shared" si="1970"/>
        <v>#DIV/0!</v>
      </c>
      <c r="EQ686" s="39" t="e">
        <f t="shared" si="1971"/>
        <v>#DIV/0!</v>
      </c>
      <c r="ER686" s="39" t="e">
        <f t="shared" si="1972"/>
        <v>#DIV/0!</v>
      </c>
      <c r="ES686" s="58" t="str">
        <f t="shared" si="1973"/>
        <v>(OH,F,Cl)-dominate amphibole</v>
      </c>
      <c r="ET686" s="58" t="e">
        <f t="shared" si="1974"/>
        <v>#N/A</v>
      </c>
      <c r="EU686" s="56">
        <f t="shared" si="1886"/>
        <v>0</v>
      </c>
      <c r="EV686" s="56">
        <f t="shared" si="1887"/>
        <v>0</v>
      </c>
      <c r="EW686" s="56">
        <f t="shared" si="1888"/>
        <v>0</v>
      </c>
      <c r="EX686" s="56">
        <f t="shared" si="1889"/>
        <v>0</v>
      </c>
      <c r="EY686" s="56">
        <f t="shared" si="1890"/>
        <v>0</v>
      </c>
      <c r="EZ686" s="56">
        <f t="shared" si="1891"/>
        <v>0</v>
      </c>
      <c r="FA686" s="39">
        <f t="shared" si="1892"/>
        <v>0</v>
      </c>
      <c r="FB686" s="39">
        <f t="shared" si="1893"/>
        <v>0</v>
      </c>
      <c r="FC686" s="54">
        <f t="shared" si="1894"/>
        <v>0</v>
      </c>
      <c r="FD686" s="54">
        <f t="shared" si="1895"/>
        <v>0</v>
      </c>
      <c r="FE686" s="39">
        <f t="shared" si="1896"/>
        <v>0</v>
      </c>
      <c r="FF686" s="54">
        <f t="shared" si="1897"/>
        <v>0</v>
      </c>
      <c r="FG686" s="39">
        <f t="shared" si="1898"/>
        <v>0</v>
      </c>
      <c r="FH686" s="39">
        <f t="shared" si="1975"/>
        <v>0</v>
      </c>
      <c r="FI686" s="39">
        <f t="shared" si="1976"/>
        <v>0</v>
      </c>
      <c r="FJ686" s="39">
        <f t="shared" si="1977"/>
        <v>0</v>
      </c>
      <c r="FK686" s="39" t="e">
        <f t="shared" si="1978"/>
        <v>#DIV/0!</v>
      </c>
      <c r="FL686" s="39" t="e">
        <f t="shared" si="1979"/>
        <v>#DIV/0!</v>
      </c>
      <c r="FM686" s="39" t="e">
        <f t="shared" si="1980"/>
        <v>#DIV/0!</v>
      </c>
      <c r="FN686" s="39">
        <f t="shared" si="1981"/>
        <v>1</v>
      </c>
      <c r="FO686" s="39">
        <f t="shared" si="1899"/>
        <v>0</v>
      </c>
      <c r="FP686" s="39">
        <f t="shared" si="1900"/>
        <v>0</v>
      </c>
      <c r="FQ686" s="39">
        <f t="shared" si="1901"/>
        <v>0</v>
      </c>
      <c r="FR686" s="39">
        <f t="shared" si="1982"/>
        <v>0</v>
      </c>
      <c r="FS686" s="39">
        <f t="shared" si="1983"/>
        <v>0</v>
      </c>
      <c r="FU686" s="39" t="e">
        <f t="shared" si="1984"/>
        <v>#DIV/0!</v>
      </c>
      <c r="FV686" s="39" t="e">
        <f t="shared" si="1985"/>
        <v>#DIV/0!</v>
      </c>
      <c r="FW686" s="39" t="e">
        <f t="shared" si="1986"/>
        <v>#DIV/0!</v>
      </c>
      <c r="FY686" s="39" t="e">
        <f t="shared" si="1987"/>
        <v>#DIV/0!</v>
      </c>
      <c r="FZ686" s="39" t="e">
        <f t="shared" si="1988"/>
        <v>#DIV/0!</v>
      </c>
      <c r="GA686" s="39" t="e">
        <f t="shared" si="1989"/>
        <v>#DIV/0!</v>
      </c>
      <c r="GB686" s="39" t="e">
        <f t="shared" si="1990"/>
        <v>#DIV/0!</v>
      </c>
      <c r="GC686" s="39" t="e">
        <f t="shared" si="1991"/>
        <v>#DIV/0!</v>
      </c>
      <c r="GD686" s="39" t="e">
        <f t="shared" si="1992"/>
        <v>#DIV/0!</v>
      </c>
      <c r="GE686" s="39" t="e">
        <f t="shared" si="1993"/>
        <v>#DIV/0!</v>
      </c>
      <c r="GF686" s="39" t="e">
        <f t="shared" si="1994"/>
        <v>#DIV/0!</v>
      </c>
      <c r="GG686" s="39" t="e">
        <f t="shared" si="1995"/>
        <v>#DIV/0!</v>
      </c>
      <c r="GH686" s="39" t="e">
        <f t="shared" si="1996"/>
        <v>#DIV/0!</v>
      </c>
      <c r="GI686" s="39"/>
      <c r="GJ686" s="39" t="e">
        <f t="shared" si="1997"/>
        <v>#DIV/0!</v>
      </c>
      <c r="GK686" s="39" t="e">
        <f t="shared" si="1998"/>
        <v>#DIV/0!</v>
      </c>
      <c r="GL686" s="39" t="e">
        <f t="shared" si="1999"/>
        <v>#DIV/0!</v>
      </c>
      <c r="GM686" s="39" t="e">
        <f t="shared" si="2000"/>
        <v>#DIV/0!</v>
      </c>
      <c r="GN686" s="39" t="e">
        <f t="shared" si="2001"/>
        <v>#DIV/0!</v>
      </c>
      <c r="GO686" s="57"/>
      <c r="GP686" s="57" t="e">
        <f t="shared" si="2002"/>
        <v>#DIV/0!</v>
      </c>
      <c r="GQ686" s="59" t="e">
        <f t="shared" si="2003"/>
        <v>#DIV/0!</v>
      </c>
      <c r="GR686" s="41" t="e">
        <f t="shared" si="2004"/>
        <v>#DIV/0!</v>
      </c>
      <c r="GS686" s="57" t="e">
        <f t="shared" si="2005"/>
        <v>#DIV/0!</v>
      </c>
      <c r="GT686" s="57" t="e">
        <f t="shared" si="2006"/>
        <v>#DIV/0!</v>
      </c>
      <c r="GU686" s="57" t="e">
        <f t="shared" si="2007"/>
        <v>#DIV/0!</v>
      </c>
      <c r="GV686" s="57"/>
      <c r="GW686" s="42" t="e">
        <f t="shared" si="2008"/>
        <v>#DIV/0!</v>
      </c>
      <c r="GX686" s="42" t="e">
        <f t="shared" si="2009"/>
        <v>#DIV/0!</v>
      </c>
      <c r="GY686" s="42" t="e">
        <f t="shared" si="2010"/>
        <v>#DIV/0!</v>
      </c>
      <c r="GZ686" s="57"/>
      <c r="HA686" s="2" t="e">
        <f t="shared" si="2011"/>
        <v>#DIV/0!</v>
      </c>
      <c r="HB686" s="2" t="e">
        <f t="shared" si="2012"/>
        <v>#DIV/0!</v>
      </c>
      <c r="HC686" s="2" t="e">
        <f t="shared" si="2013"/>
        <v>#DIV/0!</v>
      </c>
      <c r="HD686" s="2" t="e">
        <f t="shared" si="2014"/>
        <v>#DIV/0!</v>
      </c>
      <c r="HE686" s="2" t="e">
        <f t="shared" si="2015"/>
        <v>#DIV/0!</v>
      </c>
      <c r="HF686" s="2" t="e">
        <f t="shared" si="2016"/>
        <v>#DIV/0!</v>
      </c>
      <c r="HG686" s="2" t="e">
        <f t="shared" si="2017"/>
        <v>#DIV/0!</v>
      </c>
      <c r="HH686" s="2" t="e">
        <f t="shared" si="2018"/>
        <v>#DIV/0!</v>
      </c>
      <c r="HI686" s="2" t="e">
        <f t="shared" si="2019"/>
        <v>#DIV/0!</v>
      </c>
      <c r="HJ686" s="11" t="e">
        <f t="shared" si="2020"/>
        <v>#DIV/0!</v>
      </c>
      <c r="HK686" s="60" t="e">
        <f t="shared" si="2021"/>
        <v>#DIV/0!</v>
      </c>
      <c r="HL686" s="57"/>
      <c r="HM686" s="57" t="e">
        <f t="shared" si="2022"/>
        <v>#DIV/0!</v>
      </c>
      <c r="HN686" s="57" t="e">
        <f t="shared" si="2023"/>
        <v>#DIV/0!</v>
      </c>
      <c r="HO686" s="57" t="e">
        <f t="shared" si="2024"/>
        <v>#DIV/0!</v>
      </c>
      <c r="HP686" s="57" t="e">
        <f t="shared" si="2025"/>
        <v>#DIV/0!</v>
      </c>
      <c r="HQ686" s="57" t="e">
        <f t="shared" si="2026"/>
        <v>#DIV/0!</v>
      </c>
      <c r="HR686" s="57"/>
      <c r="HS686" s="57" t="e">
        <f t="shared" si="2027"/>
        <v>#DIV/0!</v>
      </c>
      <c r="HT686" s="57" t="e">
        <f t="shared" si="2028"/>
        <v>#DIV/0!</v>
      </c>
      <c r="HU686" s="57" t="e">
        <f t="shared" si="2029"/>
        <v>#DIV/0!</v>
      </c>
      <c r="HV686" s="57" t="e">
        <f t="shared" si="2030"/>
        <v>#DIV/0!</v>
      </c>
      <c r="HW686" s="57" t="e">
        <f t="shared" si="2031"/>
        <v>#DIV/0!</v>
      </c>
      <c r="HX686" s="57"/>
      <c r="HY686" s="57" t="e">
        <f t="shared" si="2032"/>
        <v>#DIV/0!</v>
      </c>
      <c r="HZ686" s="57" t="e">
        <f t="shared" si="2033"/>
        <v>#DIV/0!</v>
      </c>
      <c r="IA686" s="57"/>
      <c r="IB686" s="61">
        <f t="shared" si="2034"/>
        <v>0</v>
      </c>
      <c r="IC686" s="57" t="str">
        <f t="shared" si="2035"/>
        <v/>
      </c>
      <c r="ID686" s="42"/>
      <c r="IE686" s="2" t="str">
        <f t="shared" si="2036"/>
        <v/>
      </c>
      <c r="IF686" s="60" t="e">
        <f t="shared" si="2037"/>
        <v>#DIV/0!</v>
      </c>
      <c r="IG686" s="60" t="str">
        <f t="shared" si="2038"/>
        <v/>
      </c>
      <c r="IH686" s="60" t="str">
        <f t="shared" si="2039"/>
        <v>zinco-</v>
      </c>
      <c r="II686" s="60" t="str">
        <f t="shared" si="2040"/>
        <v>mangano-</v>
      </c>
      <c r="IJ686" s="60" t="e">
        <f t="shared" si="2041"/>
        <v>#DIV/0!</v>
      </c>
      <c r="IK686" s="60" t="e">
        <f t="shared" si="2042"/>
        <v>#DIV/0!</v>
      </c>
      <c r="IL686" s="60" t="e">
        <f t="shared" si="2043"/>
        <v>#DIV/0!</v>
      </c>
      <c r="IM686" s="60" t="e">
        <f t="shared" si="2044"/>
        <v>#DIV/0!</v>
      </c>
      <c r="IN686" s="60" t="str">
        <f t="shared" si="2045"/>
        <v/>
      </c>
      <c r="IO686" s="60" t="str">
        <f t="shared" si="2046"/>
        <v/>
      </c>
      <c r="IP686" s="57"/>
      <c r="IQ686" s="57" t="str">
        <f t="shared" si="2047"/>
        <v>ERROR!!</v>
      </c>
    </row>
    <row r="687" spans="24:251">
      <c r="X687" s="29">
        <f t="shared" si="1903"/>
        <v>0</v>
      </c>
      <c r="Y687" s="29">
        <f t="shared" si="1904"/>
        <v>0</v>
      </c>
      <c r="Z687" s="29" t="e">
        <f t="shared" si="1905"/>
        <v>#DIV/0!</v>
      </c>
      <c r="AA687" s="29" t="e">
        <f t="shared" si="1906"/>
        <v>#DIV/0!</v>
      </c>
      <c r="AB687" s="29" t="e">
        <f t="shared" si="1907"/>
        <v>#DIV/0!</v>
      </c>
      <c r="AC687" s="29" t="e">
        <f t="shared" si="1908"/>
        <v>#DIV/0!</v>
      </c>
      <c r="AF687" s="23">
        <v>60.084299999999999</v>
      </c>
      <c r="AG687" s="23">
        <v>79.878799999999998</v>
      </c>
      <c r="AH687" s="23">
        <v>101.96120000000001</v>
      </c>
      <c r="AI687" s="23">
        <v>151.99039999999999</v>
      </c>
      <c r="AJ687" s="23">
        <v>159.69</v>
      </c>
      <c r="AK687" s="23">
        <v>71.846400000000003</v>
      </c>
      <c r="AL687" s="23">
        <v>70.9375</v>
      </c>
      <c r="AM687" s="23">
        <v>40.304400000000001</v>
      </c>
      <c r="AN687" s="23">
        <v>56.077399999999997</v>
      </c>
      <c r="AO687" s="23">
        <v>61.978999999999999</v>
      </c>
      <c r="AP687" s="23">
        <v>94.195999999999998</v>
      </c>
      <c r="AQ687" s="23">
        <v>18.998000000000001</v>
      </c>
      <c r="AR687" s="23">
        <v>35.450000000000003</v>
      </c>
      <c r="AS687" s="23">
        <v>29.88</v>
      </c>
      <c r="AT687" s="23">
        <v>74.691999999999993</v>
      </c>
      <c r="AU687" s="23">
        <v>81.39</v>
      </c>
      <c r="AX687" s="54">
        <f t="shared" si="1909"/>
        <v>0</v>
      </c>
      <c r="AY687" s="54">
        <f t="shared" si="1910"/>
        <v>0</v>
      </c>
      <c r="AZ687" s="54">
        <f t="shared" si="1911"/>
        <v>0</v>
      </c>
      <c r="BA687" s="54">
        <f t="shared" si="1912"/>
        <v>0</v>
      </c>
      <c r="BB687" s="54">
        <f t="shared" si="1913"/>
        <v>0</v>
      </c>
      <c r="BC687" s="54">
        <f t="shared" si="1914"/>
        <v>0</v>
      </c>
      <c r="BD687" s="54">
        <f t="shared" si="1915"/>
        <v>0</v>
      </c>
      <c r="BE687" s="54">
        <f t="shared" si="1916"/>
        <v>0</v>
      </c>
      <c r="BF687" s="54">
        <f t="shared" si="1917"/>
        <v>0</v>
      </c>
      <c r="BG687" s="54">
        <f t="shared" si="1918"/>
        <v>0</v>
      </c>
      <c r="BH687" s="54">
        <f t="shared" si="1919"/>
        <v>0</v>
      </c>
      <c r="BI687" s="54">
        <f t="shared" si="1920"/>
        <v>0</v>
      </c>
      <c r="BJ687" s="54">
        <f t="shared" si="1921"/>
        <v>0</v>
      </c>
      <c r="BK687" s="54">
        <f t="shared" si="1922"/>
        <v>0</v>
      </c>
      <c r="BL687" s="54">
        <f t="shared" si="1923"/>
        <v>0</v>
      </c>
      <c r="BM687" s="42"/>
      <c r="BO687" s="54">
        <f>'Norm-coeff'!$C$2+$AX687*'Norm-coeff'!$D$2+$AY687*'Norm-coeff'!$E$2+$AZ687*'Norm-coeff'!$F$2+$BA687*'Norm-coeff'!$G$2+$BB687*'Norm-coeff'!$H$2+$BC687*'Norm-coeff'!$I$2+$BD687*'Norm-coeff'!$J$2+$BE687*'Norm-coeff'!$K$2+$BF687*'Norm-coeff'!$L$2+$BG687*'Norm-coeff'!$M$2+$BH687*'Norm-coeff'!$N$2+$BI687*'Norm-coeff'!$O$2</f>
        <v>5.4045421474420303</v>
      </c>
      <c r="BP687" s="54">
        <f>'Norm-coeff'!$C$3+$AX687*'Norm-coeff'!$D$3+$AY687*'Norm-coeff'!$E$3+$AZ687*'Norm-coeff'!$F$3+$BA687*'Norm-coeff'!$G$3+$BB687*'Norm-coeff'!$H$3+$BC687*'Norm-coeff'!$I$3+$BD687*'Norm-coeff'!$J$3+$BE687*'Norm-coeff'!$K$3+$BF687*'Norm-coeff'!$L$3+$BG687*'Norm-coeff'!$M$3+$BH687*'Norm-coeff'!$N$3+$BI687*'Norm-coeff'!$O$3</f>
        <v>3.15319116612705</v>
      </c>
      <c r="BQ687" s="54">
        <f>'Norm-coeff'!$C$4+$AX687*'Norm-coeff'!$D$4+$AY687*'Norm-coeff'!$E$4+$AZ687*'Norm-coeff'!$F$4+$BA687*'Norm-coeff'!$G$4+$BB687*'Norm-coeff'!$H$4+$BC687*'Norm-coeff'!$I$4+$BD687*'Norm-coeff'!$J$4+$BE687*'Norm-coeff'!$K$4+$BF687*'Norm-coeff'!$L$4+$BG687*'Norm-coeff'!$M$4+$BH687*'Norm-coeff'!$N$4+$BI687*'Norm-coeff'!$O$4</f>
        <v>1.42115649462768</v>
      </c>
      <c r="BR687" s="54">
        <f>'Norm-coeff'!$C$5+$AX687*'Norm-coeff'!$D$5+$AY687*'Norm-coeff'!$E$5+$AZ687*'Norm-coeff'!$F$5+$BA687*'Norm-coeff'!$G$5+$BB687*'Norm-coeff'!$H$5+$BC687*'Norm-coeff'!$I$5+$BD687*'Norm-coeff'!$J$5+$BE687*'Norm-coeff'!$K$5+$BF687*'Norm-coeff'!$L$5+$BG687*'Norm-coeff'!$M$5+$BH687*'Norm-coeff'!$N$5+$BI687*'Norm-coeff'!$O$5</f>
        <v>1.0553329241296201</v>
      </c>
      <c r="BS687" s="54">
        <f>'Norm-coeff'!$C$6+$AX687*'Norm-coeff'!$D$6+$AY687*'Norm-coeff'!$E$6+$AZ687*'Norm-coeff'!$F$6+$BA687*'Norm-coeff'!$G$6+$BB687*'Norm-coeff'!$H$6+$BC687*'Norm-coeff'!$I$6+$BD687*'Norm-coeff'!$J$6+$BE687*'Norm-coeff'!$K$6+$BF687*'Norm-coeff'!$L$6+$BG687*'Norm-coeff'!$M$6+$BH687*'Norm-coeff'!$N$6+$BI687*'Norm-coeff'!$O$6</f>
        <v>-1.48700885495103E-2</v>
      </c>
      <c r="BT687" s="54">
        <f>'Norm-coeff'!$C$7+$AX687*'Norm-coeff'!$D$7+$AY687*'Norm-coeff'!$E$7+$AZ687*'Norm-coeff'!$F$7+$BA687*'Norm-coeff'!$G$7+$BB687*'Norm-coeff'!$H$7+$BC687*'Norm-coeff'!$I$7+$BD687*'Norm-coeff'!$J$7+$BE687*'Norm-coeff'!$K$7+$BF687*'Norm-coeff'!$L$7+$BG687*'Norm-coeff'!$M$7+$BH687*'Norm-coeff'!$N$7+$BI687*'Norm-coeff'!$O$7</f>
        <v>2.0907583608832998</v>
      </c>
      <c r="BU687" s="54">
        <f>'Norm-coeff'!$C$8+$AX687*'Norm-coeff'!$D$8+$AY687*'Norm-coeff'!$E$8+$AZ687*'Norm-coeff'!$F$8+$BA687*'Norm-coeff'!$G$8+$BB687*'Norm-coeff'!$H$8+$BC687*'Norm-coeff'!$I$8+$BD687*'Norm-coeff'!$J$8+$BE687*'Norm-coeff'!$K$8+$BF687*'Norm-coeff'!$L$8+$BG687*'Norm-coeff'!$M$8+$BH687*'Norm-coeff'!$N$8+$BI687*'Norm-coeff'!$O$8</f>
        <v>0.65894159836244504</v>
      </c>
      <c r="BV687" s="54">
        <f>'Norm-coeff'!$C$9+$AX687*'Norm-coeff'!$D$9+$AY687*'Norm-coeff'!$E$9+$AZ687*'Norm-coeff'!$F$9+$BA687*'Norm-coeff'!$G$9+$BB687*'Norm-coeff'!$H$9+$BC687*'Norm-coeff'!$I$9+$BD687*'Norm-coeff'!$J$9+$BE687*'Norm-coeff'!$K$9+$BF687*'Norm-coeff'!$L$9+$BG687*'Norm-coeff'!$M$9+$BH687*'Norm-coeff'!$N$9+$BI687*'Norm-coeff'!$O$9</f>
        <v>1.48961085014701</v>
      </c>
      <c r="BW687" s="54">
        <f>'Norm-coeff'!$C$10+$AX687*'Norm-coeff'!$D$10+$AY687*'Norm-coeff'!$E$10+$AZ687*'Norm-coeff'!$F$10+$BA687*'Norm-coeff'!$G$10+$BB687*'Norm-coeff'!$H$10+$BC687*'Norm-coeff'!$I$10+$BD687*'Norm-coeff'!$J$10+$BE687*'Norm-coeff'!$K$10+$BF687*'Norm-coeff'!$L$10+$BG687*'Norm-coeff'!$M$10+$BH687*'Norm-coeff'!$N$10+$BI687*'Norm-coeff'!$O$10</f>
        <v>1.42058735749591</v>
      </c>
      <c r="BX687" s="54">
        <f>'Norm-coeff'!$C$11+$AX687*'Norm-coeff'!$D$11+$AY687*'Norm-coeff'!$E$11+$AZ687*'Norm-coeff'!$F$11+$BA687*'Norm-coeff'!$G$11+$BB687*'Norm-coeff'!$H$11+$BC687*'Norm-coeff'!$I$11+$BD687*'Norm-coeff'!$J$11+$BE687*'Norm-coeff'!$K$11+$BF687*'Norm-coeff'!$L$11+$BG687*'Norm-coeff'!$M$11+$BH687*'Norm-coeff'!$N$11+$BI687*'Norm-coeff'!$O$11</f>
        <v>0.221233014421479</v>
      </c>
      <c r="BY687" s="54">
        <f>'Norm-coeff'!$C$12+$AX687*'Norm-coeff'!$D$12+$AY687*'Norm-coeff'!$E$12+$AZ687*'Norm-coeff'!$F$12+$BA687*'Norm-coeff'!$G$12+$BB687*'Norm-coeff'!$H$12+$BC687*'Norm-coeff'!$I$12+$BD687*'Norm-coeff'!$J$12+$BE687*'Norm-coeff'!$K$12+$BF687*'Norm-coeff'!$L$12+$BG687*'Norm-coeff'!$M$12+$BH687*'Norm-coeff'!$N$12+$BI687*'Norm-coeff'!$O$12</f>
        <v>0.283527502056037</v>
      </c>
      <c r="BZ687" s="54">
        <f>'Norm-coeff'!$C$13+$AX687*'Norm-coeff'!$D$13+$AY687*'Norm-coeff'!$E$13+$AZ687*'Norm-coeff'!$F$13+$BA687*'Norm-coeff'!$G$13+$BB687*'Norm-coeff'!$H$13+$BC687*'Norm-coeff'!$I$13+$BD687*'Norm-coeff'!$J$13+$BE687*'Norm-coeff'!$K$13+$BF687*'Norm-coeff'!$L$13+$BG687*'Norm-coeff'!$M$13+$BH687*'Norm-coeff'!$N$13+$BI687*'Norm-coeff'!$O$13</f>
        <v>-4.1864930554451202E-2</v>
      </c>
      <c r="CA687" s="54">
        <f>'Norm-coeff'!$C$14+$AX687*'Norm-coeff'!$D$14+$AY687*'Norm-coeff'!$E$14+$AZ687*'Norm-coeff'!$F$14+$BA687*'Norm-coeff'!$G$14+$BB687*'Norm-coeff'!$H$14+$BC687*'Norm-coeff'!$I$14+$BD687*'Norm-coeff'!$J$14+$BE687*'Norm-coeff'!$K$14+$BF687*'Norm-coeff'!$L$14+$BG687*'Norm-coeff'!$M$14+$BH687*'Norm-coeff'!$N$14+$BI687*'Norm-coeff'!$O$14</f>
        <v>4.2526983164477103</v>
      </c>
      <c r="CC687" s="54">
        <f t="shared" si="2048"/>
        <v>0</v>
      </c>
      <c r="CG687" s="54">
        <f t="shared" si="1924"/>
        <v>0</v>
      </c>
      <c r="CH687" s="54">
        <f t="shared" si="1902"/>
        <v>0</v>
      </c>
      <c r="CI687" s="54">
        <f t="shared" si="1925"/>
        <v>0</v>
      </c>
      <c r="CJ687" s="56">
        <f t="shared" si="1926"/>
        <v>0</v>
      </c>
      <c r="CK687" s="54">
        <f t="shared" si="1927"/>
        <v>0</v>
      </c>
      <c r="CL687" s="54">
        <f t="shared" si="1928"/>
        <v>0</v>
      </c>
      <c r="CM687" s="54">
        <f t="shared" si="1929"/>
        <v>0</v>
      </c>
      <c r="CN687" s="54">
        <f t="shared" si="1930"/>
        <v>0</v>
      </c>
      <c r="CO687" s="54">
        <f t="shared" si="1931"/>
        <v>0</v>
      </c>
      <c r="CP687" s="54">
        <f t="shared" si="1932"/>
        <v>0</v>
      </c>
      <c r="CQ687" s="54">
        <f t="shared" si="1933"/>
        <v>0</v>
      </c>
      <c r="CR687" s="54">
        <f t="shared" si="1934"/>
        <v>0</v>
      </c>
      <c r="CS687" s="54">
        <f t="shared" si="1935"/>
        <v>0</v>
      </c>
      <c r="CU687" s="54">
        <f t="shared" si="1936"/>
        <v>0</v>
      </c>
      <c r="CV687" s="54">
        <f t="shared" si="1937"/>
        <v>0</v>
      </c>
      <c r="CW687" s="54">
        <f t="shared" si="1938"/>
        <v>0</v>
      </c>
      <c r="CX687" s="54">
        <f t="shared" si="1939"/>
        <v>0</v>
      </c>
      <c r="CZ687" s="54">
        <f t="shared" si="1940"/>
        <v>0</v>
      </c>
      <c r="DA687" s="54">
        <f t="shared" si="1941"/>
        <v>0</v>
      </c>
      <c r="DB687" s="54">
        <f t="shared" si="1942"/>
        <v>0</v>
      </c>
      <c r="DC687" s="54">
        <f t="shared" si="1943"/>
        <v>0</v>
      </c>
      <c r="DD687" s="54">
        <f t="shared" si="1944"/>
        <v>0</v>
      </c>
      <c r="DE687" s="54">
        <f t="shared" si="1945"/>
        <v>0</v>
      </c>
      <c r="DF687" s="54">
        <f t="shared" si="1946"/>
        <v>0</v>
      </c>
      <c r="DG687" s="54">
        <f t="shared" si="1947"/>
        <v>2</v>
      </c>
      <c r="DH687" s="71">
        <f t="shared" si="1948"/>
        <v>0</v>
      </c>
      <c r="DI687" s="71">
        <f t="shared" si="1949"/>
        <v>0</v>
      </c>
      <c r="DJ687" s="54">
        <f t="shared" si="1950"/>
        <v>0</v>
      </c>
      <c r="DK687" s="54">
        <f t="shared" si="1951"/>
        <v>2</v>
      </c>
      <c r="DL687" s="4">
        <f t="shared" si="1876"/>
        <v>0</v>
      </c>
      <c r="DM687" s="3">
        <f t="shared" si="1952"/>
        <v>0</v>
      </c>
      <c r="DN687" s="3">
        <f t="shared" si="1953"/>
        <v>0</v>
      </c>
      <c r="DO687" s="4" t="e">
        <f t="shared" si="1954"/>
        <v>#DIV/0!</v>
      </c>
      <c r="DP687" s="57"/>
      <c r="DQ687" s="57"/>
      <c r="DR687" s="56">
        <f t="shared" si="1877"/>
        <v>2</v>
      </c>
      <c r="DS687" s="56">
        <f t="shared" si="1878"/>
        <v>0</v>
      </c>
      <c r="DT687" s="38">
        <f t="shared" si="1879"/>
        <v>0</v>
      </c>
      <c r="DU687" s="38">
        <f t="shared" si="1955"/>
        <v>2</v>
      </c>
      <c r="DV687" s="38">
        <f t="shared" si="1880"/>
        <v>0</v>
      </c>
      <c r="DW687" s="39">
        <f t="shared" si="1881"/>
        <v>0</v>
      </c>
      <c r="DX687" s="39">
        <f t="shared" si="1882"/>
        <v>0</v>
      </c>
      <c r="DY687" s="39">
        <f t="shared" si="1883"/>
        <v>0</v>
      </c>
      <c r="DZ687" s="39">
        <f t="shared" si="1884"/>
        <v>0</v>
      </c>
      <c r="EA687" s="39">
        <f t="shared" si="1885"/>
        <v>0</v>
      </c>
      <c r="EB687" s="37" t="e">
        <f t="shared" si="1956"/>
        <v>#DIV/0!</v>
      </c>
      <c r="EC687" s="37" t="e">
        <f t="shared" si="1957"/>
        <v>#DIV/0!</v>
      </c>
      <c r="ED687" s="37" t="e">
        <f t="shared" si="1958"/>
        <v>#DIV/0!</v>
      </c>
      <c r="EE687" s="37" t="e">
        <f t="shared" si="1959"/>
        <v>#DIV/0!</v>
      </c>
      <c r="EF687" s="39" t="e">
        <f t="shared" si="1960"/>
        <v>#DIV/0!</v>
      </c>
      <c r="EG687" s="37" t="e">
        <f t="shared" si="1961"/>
        <v>#DIV/0!</v>
      </c>
      <c r="EH687" s="37" t="e">
        <f t="shared" si="1962"/>
        <v>#DIV/0!</v>
      </c>
      <c r="EI687" s="11" t="b">
        <f t="shared" si="1963"/>
        <v>1</v>
      </c>
      <c r="EJ687" s="11" t="b">
        <f t="shared" si="1964"/>
        <v>0</v>
      </c>
      <c r="EK687" s="39" t="e">
        <f t="shared" si="1965"/>
        <v>#DIV/0!</v>
      </c>
      <c r="EL687" s="39" t="e">
        <f t="shared" si="1966"/>
        <v>#DIV/0!</v>
      </c>
      <c r="EM687" s="39" t="e">
        <f t="shared" si="1967"/>
        <v>#DIV/0!</v>
      </c>
      <c r="EN687" s="39" t="e">
        <f t="shared" si="1968"/>
        <v>#DIV/0!</v>
      </c>
      <c r="EO687" s="39" t="e">
        <f t="shared" si="1969"/>
        <v>#DIV/0!</v>
      </c>
      <c r="EP687" s="39" t="e">
        <f t="shared" si="1970"/>
        <v>#DIV/0!</v>
      </c>
      <c r="EQ687" s="39" t="e">
        <f t="shared" si="1971"/>
        <v>#DIV/0!</v>
      </c>
      <c r="ER687" s="39" t="e">
        <f t="shared" si="1972"/>
        <v>#DIV/0!</v>
      </c>
      <c r="ES687" s="58" t="str">
        <f t="shared" si="1973"/>
        <v>(OH,F,Cl)-dominate amphibole</v>
      </c>
      <c r="ET687" s="58" t="e">
        <f t="shared" si="1974"/>
        <v>#N/A</v>
      </c>
      <c r="EU687" s="56">
        <f t="shared" si="1886"/>
        <v>0</v>
      </c>
      <c r="EV687" s="56">
        <f t="shared" si="1887"/>
        <v>0</v>
      </c>
      <c r="EW687" s="56">
        <f t="shared" si="1888"/>
        <v>0</v>
      </c>
      <c r="EX687" s="56">
        <f t="shared" si="1889"/>
        <v>0</v>
      </c>
      <c r="EY687" s="56">
        <f t="shared" si="1890"/>
        <v>0</v>
      </c>
      <c r="EZ687" s="56">
        <f t="shared" si="1891"/>
        <v>0</v>
      </c>
      <c r="FA687" s="39">
        <f t="shared" si="1892"/>
        <v>0</v>
      </c>
      <c r="FB687" s="39">
        <f t="shared" si="1893"/>
        <v>0</v>
      </c>
      <c r="FC687" s="54">
        <f t="shared" si="1894"/>
        <v>0</v>
      </c>
      <c r="FD687" s="54">
        <f t="shared" si="1895"/>
        <v>0</v>
      </c>
      <c r="FE687" s="39">
        <f t="shared" si="1896"/>
        <v>0</v>
      </c>
      <c r="FF687" s="54">
        <f t="shared" si="1897"/>
        <v>0</v>
      </c>
      <c r="FG687" s="39">
        <f t="shared" si="1898"/>
        <v>0</v>
      </c>
      <c r="FH687" s="39">
        <f t="shared" si="1975"/>
        <v>0</v>
      </c>
      <c r="FI687" s="39">
        <f t="shared" si="1976"/>
        <v>0</v>
      </c>
      <c r="FJ687" s="39">
        <f t="shared" si="1977"/>
        <v>0</v>
      </c>
      <c r="FK687" s="39" t="e">
        <f t="shared" si="1978"/>
        <v>#DIV/0!</v>
      </c>
      <c r="FL687" s="39" t="e">
        <f t="shared" si="1979"/>
        <v>#DIV/0!</v>
      </c>
      <c r="FM687" s="39" t="e">
        <f t="shared" si="1980"/>
        <v>#DIV/0!</v>
      </c>
      <c r="FN687" s="39">
        <f t="shared" si="1981"/>
        <v>1</v>
      </c>
      <c r="FO687" s="39">
        <f t="shared" si="1899"/>
        <v>0</v>
      </c>
      <c r="FP687" s="39">
        <f t="shared" si="1900"/>
        <v>0</v>
      </c>
      <c r="FQ687" s="39">
        <f t="shared" si="1901"/>
        <v>0</v>
      </c>
      <c r="FR687" s="39">
        <f t="shared" si="1982"/>
        <v>0</v>
      </c>
      <c r="FS687" s="39">
        <f t="shared" si="1983"/>
        <v>0</v>
      </c>
      <c r="FU687" s="39" t="e">
        <f t="shared" si="1984"/>
        <v>#DIV/0!</v>
      </c>
      <c r="FV687" s="39" t="e">
        <f t="shared" si="1985"/>
        <v>#DIV/0!</v>
      </c>
      <c r="FW687" s="39" t="e">
        <f t="shared" si="1986"/>
        <v>#DIV/0!</v>
      </c>
      <c r="FY687" s="39" t="e">
        <f t="shared" si="1987"/>
        <v>#DIV/0!</v>
      </c>
      <c r="FZ687" s="39" t="e">
        <f t="shared" si="1988"/>
        <v>#DIV/0!</v>
      </c>
      <c r="GA687" s="39" t="e">
        <f t="shared" si="1989"/>
        <v>#DIV/0!</v>
      </c>
      <c r="GB687" s="39" t="e">
        <f t="shared" si="1990"/>
        <v>#DIV/0!</v>
      </c>
      <c r="GC687" s="39" t="e">
        <f t="shared" si="1991"/>
        <v>#DIV/0!</v>
      </c>
      <c r="GD687" s="39" t="e">
        <f t="shared" si="1992"/>
        <v>#DIV/0!</v>
      </c>
      <c r="GE687" s="39" t="e">
        <f t="shared" si="1993"/>
        <v>#DIV/0!</v>
      </c>
      <c r="GF687" s="39" t="e">
        <f t="shared" si="1994"/>
        <v>#DIV/0!</v>
      </c>
      <c r="GG687" s="39" t="e">
        <f t="shared" si="1995"/>
        <v>#DIV/0!</v>
      </c>
      <c r="GH687" s="39" t="e">
        <f t="shared" si="1996"/>
        <v>#DIV/0!</v>
      </c>
      <c r="GI687" s="39"/>
      <c r="GJ687" s="39" t="e">
        <f t="shared" si="1997"/>
        <v>#DIV/0!</v>
      </c>
      <c r="GK687" s="39" t="e">
        <f t="shared" si="1998"/>
        <v>#DIV/0!</v>
      </c>
      <c r="GL687" s="39" t="e">
        <f t="shared" si="1999"/>
        <v>#DIV/0!</v>
      </c>
      <c r="GM687" s="39" t="e">
        <f t="shared" si="2000"/>
        <v>#DIV/0!</v>
      </c>
      <c r="GN687" s="39" t="e">
        <f t="shared" si="2001"/>
        <v>#DIV/0!</v>
      </c>
      <c r="GO687" s="57"/>
      <c r="GP687" s="57" t="e">
        <f t="shared" si="2002"/>
        <v>#DIV/0!</v>
      </c>
      <c r="GQ687" s="59" t="e">
        <f t="shared" si="2003"/>
        <v>#DIV/0!</v>
      </c>
      <c r="GR687" s="41" t="e">
        <f t="shared" si="2004"/>
        <v>#DIV/0!</v>
      </c>
      <c r="GS687" s="57" t="e">
        <f t="shared" si="2005"/>
        <v>#DIV/0!</v>
      </c>
      <c r="GT687" s="57" t="e">
        <f t="shared" si="2006"/>
        <v>#DIV/0!</v>
      </c>
      <c r="GU687" s="57" t="e">
        <f t="shared" si="2007"/>
        <v>#DIV/0!</v>
      </c>
      <c r="GV687" s="57"/>
      <c r="GW687" s="42" t="e">
        <f t="shared" si="2008"/>
        <v>#DIV/0!</v>
      </c>
      <c r="GX687" s="42" t="e">
        <f t="shared" si="2009"/>
        <v>#DIV/0!</v>
      </c>
      <c r="GY687" s="42" t="e">
        <f t="shared" si="2010"/>
        <v>#DIV/0!</v>
      </c>
      <c r="GZ687" s="57"/>
      <c r="HA687" s="2" t="e">
        <f t="shared" si="2011"/>
        <v>#DIV/0!</v>
      </c>
      <c r="HB687" s="2" t="e">
        <f t="shared" si="2012"/>
        <v>#DIV/0!</v>
      </c>
      <c r="HC687" s="2" t="e">
        <f t="shared" si="2013"/>
        <v>#DIV/0!</v>
      </c>
      <c r="HD687" s="2" t="e">
        <f t="shared" si="2014"/>
        <v>#DIV/0!</v>
      </c>
      <c r="HE687" s="2" t="e">
        <f t="shared" si="2015"/>
        <v>#DIV/0!</v>
      </c>
      <c r="HF687" s="2" t="e">
        <f t="shared" si="2016"/>
        <v>#DIV/0!</v>
      </c>
      <c r="HG687" s="2" t="e">
        <f t="shared" si="2017"/>
        <v>#DIV/0!</v>
      </c>
      <c r="HH687" s="2" t="e">
        <f t="shared" si="2018"/>
        <v>#DIV/0!</v>
      </c>
      <c r="HI687" s="2" t="e">
        <f t="shared" si="2019"/>
        <v>#DIV/0!</v>
      </c>
      <c r="HJ687" s="11" t="e">
        <f t="shared" si="2020"/>
        <v>#DIV/0!</v>
      </c>
      <c r="HK687" s="60" t="e">
        <f t="shared" si="2021"/>
        <v>#DIV/0!</v>
      </c>
      <c r="HL687" s="57"/>
      <c r="HM687" s="57" t="e">
        <f t="shared" si="2022"/>
        <v>#DIV/0!</v>
      </c>
      <c r="HN687" s="57" t="e">
        <f t="shared" si="2023"/>
        <v>#DIV/0!</v>
      </c>
      <c r="HO687" s="57" t="e">
        <f t="shared" si="2024"/>
        <v>#DIV/0!</v>
      </c>
      <c r="HP687" s="57" t="e">
        <f t="shared" si="2025"/>
        <v>#DIV/0!</v>
      </c>
      <c r="HQ687" s="57" t="e">
        <f t="shared" si="2026"/>
        <v>#DIV/0!</v>
      </c>
      <c r="HR687" s="57"/>
      <c r="HS687" s="57" t="e">
        <f t="shared" si="2027"/>
        <v>#DIV/0!</v>
      </c>
      <c r="HT687" s="57" t="e">
        <f t="shared" si="2028"/>
        <v>#DIV/0!</v>
      </c>
      <c r="HU687" s="57" t="e">
        <f t="shared" si="2029"/>
        <v>#DIV/0!</v>
      </c>
      <c r="HV687" s="57" t="e">
        <f t="shared" si="2030"/>
        <v>#DIV/0!</v>
      </c>
      <c r="HW687" s="57" t="e">
        <f t="shared" si="2031"/>
        <v>#DIV/0!</v>
      </c>
      <c r="HX687" s="57"/>
      <c r="HY687" s="57" t="e">
        <f t="shared" si="2032"/>
        <v>#DIV/0!</v>
      </c>
      <c r="HZ687" s="57" t="e">
        <f t="shared" si="2033"/>
        <v>#DIV/0!</v>
      </c>
      <c r="IA687" s="57"/>
      <c r="IB687" s="61">
        <f t="shared" si="2034"/>
        <v>0</v>
      </c>
      <c r="IC687" s="57" t="str">
        <f t="shared" si="2035"/>
        <v/>
      </c>
      <c r="ID687" s="42"/>
      <c r="IE687" s="2" t="str">
        <f t="shared" si="2036"/>
        <v/>
      </c>
      <c r="IF687" s="60" t="e">
        <f t="shared" si="2037"/>
        <v>#DIV/0!</v>
      </c>
      <c r="IG687" s="60" t="str">
        <f t="shared" si="2038"/>
        <v/>
      </c>
      <c r="IH687" s="60" t="str">
        <f t="shared" si="2039"/>
        <v>zinco-</v>
      </c>
      <c r="II687" s="60" t="str">
        <f t="shared" si="2040"/>
        <v>mangano-</v>
      </c>
      <c r="IJ687" s="60" t="e">
        <f t="shared" si="2041"/>
        <v>#DIV/0!</v>
      </c>
      <c r="IK687" s="60" t="e">
        <f t="shared" si="2042"/>
        <v>#DIV/0!</v>
      </c>
      <c r="IL687" s="60" t="e">
        <f t="shared" si="2043"/>
        <v>#DIV/0!</v>
      </c>
      <c r="IM687" s="60" t="e">
        <f t="shared" si="2044"/>
        <v>#DIV/0!</v>
      </c>
      <c r="IN687" s="60" t="str">
        <f t="shared" si="2045"/>
        <v/>
      </c>
      <c r="IO687" s="60" t="str">
        <f t="shared" si="2046"/>
        <v/>
      </c>
      <c r="IP687" s="57"/>
      <c r="IQ687" s="57" t="str">
        <f t="shared" si="2047"/>
        <v>ERROR!!</v>
      </c>
    </row>
    <row r="688" spans="24:251">
      <c r="X688" s="29">
        <f t="shared" si="1903"/>
        <v>0</v>
      </c>
      <c r="Y688" s="29">
        <f t="shared" si="1904"/>
        <v>0</v>
      </c>
      <c r="Z688" s="29" t="e">
        <f t="shared" si="1905"/>
        <v>#DIV/0!</v>
      </c>
      <c r="AA688" s="29" t="e">
        <f t="shared" si="1906"/>
        <v>#DIV/0!</v>
      </c>
      <c r="AB688" s="29" t="e">
        <f t="shared" si="1907"/>
        <v>#DIV/0!</v>
      </c>
      <c r="AC688" s="29" t="e">
        <f t="shared" si="1908"/>
        <v>#DIV/0!</v>
      </c>
      <c r="AF688" s="23">
        <v>60.084299999999999</v>
      </c>
      <c r="AG688" s="23">
        <v>79.878799999999998</v>
      </c>
      <c r="AH688" s="23">
        <v>101.96120000000001</v>
      </c>
      <c r="AI688" s="23">
        <v>151.99039999999999</v>
      </c>
      <c r="AJ688" s="23">
        <v>159.69</v>
      </c>
      <c r="AK688" s="23">
        <v>71.846400000000003</v>
      </c>
      <c r="AL688" s="23">
        <v>70.9375</v>
      </c>
      <c r="AM688" s="23">
        <v>40.304400000000001</v>
      </c>
      <c r="AN688" s="23">
        <v>56.077399999999997</v>
      </c>
      <c r="AO688" s="23">
        <v>61.978999999999999</v>
      </c>
      <c r="AP688" s="23">
        <v>94.195999999999998</v>
      </c>
      <c r="AQ688" s="23">
        <v>18.998000000000001</v>
      </c>
      <c r="AR688" s="23">
        <v>35.450000000000003</v>
      </c>
      <c r="AS688" s="23">
        <v>29.88</v>
      </c>
      <c r="AT688" s="23">
        <v>74.691999999999993</v>
      </c>
      <c r="AU688" s="23">
        <v>81.39</v>
      </c>
      <c r="AX688" s="54">
        <f t="shared" si="1909"/>
        <v>0</v>
      </c>
      <c r="AY688" s="54">
        <f t="shared" si="1910"/>
        <v>0</v>
      </c>
      <c r="AZ688" s="54">
        <f t="shared" si="1911"/>
        <v>0</v>
      </c>
      <c r="BA688" s="54">
        <f t="shared" si="1912"/>
        <v>0</v>
      </c>
      <c r="BB688" s="54">
        <f t="shared" si="1913"/>
        <v>0</v>
      </c>
      <c r="BC688" s="54">
        <f t="shared" si="1914"/>
        <v>0</v>
      </c>
      <c r="BD688" s="54">
        <f t="shared" si="1915"/>
        <v>0</v>
      </c>
      <c r="BE688" s="54">
        <f t="shared" si="1916"/>
        <v>0</v>
      </c>
      <c r="BF688" s="54">
        <f t="shared" si="1917"/>
        <v>0</v>
      </c>
      <c r="BG688" s="54">
        <f t="shared" si="1918"/>
        <v>0</v>
      </c>
      <c r="BH688" s="54">
        <f t="shared" si="1919"/>
        <v>0</v>
      </c>
      <c r="BI688" s="54">
        <f t="shared" si="1920"/>
        <v>0</v>
      </c>
      <c r="BJ688" s="54">
        <f t="shared" si="1921"/>
        <v>0</v>
      </c>
      <c r="BK688" s="54">
        <f t="shared" si="1922"/>
        <v>0</v>
      </c>
      <c r="BL688" s="54">
        <f t="shared" si="1923"/>
        <v>0</v>
      </c>
      <c r="BM688" s="42"/>
      <c r="BO688" s="54">
        <f>'Norm-coeff'!$C$2+$AX688*'Norm-coeff'!$D$2+$AY688*'Norm-coeff'!$E$2+$AZ688*'Norm-coeff'!$F$2+$BA688*'Norm-coeff'!$G$2+$BB688*'Norm-coeff'!$H$2+$BC688*'Norm-coeff'!$I$2+$BD688*'Norm-coeff'!$J$2+$BE688*'Norm-coeff'!$K$2+$BF688*'Norm-coeff'!$L$2+$BG688*'Norm-coeff'!$M$2+$BH688*'Norm-coeff'!$N$2+$BI688*'Norm-coeff'!$O$2</f>
        <v>5.4045421474420303</v>
      </c>
      <c r="BP688" s="54">
        <f>'Norm-coeff'!$C$3+$AX688*'Norm-coeff'!$D$3+$AY688*'Norm-coeff'!$E$3+$AZ688*'Norm-coeff'!$F$3+$BA688*'Norm-coeff'!$G$3+$BB688*'Norm-coeff'!$H$3+$BC688*'Norm-coeff'!$I$3+$BD688*'Norm-coeff'!$J$3+$BE688*'Norm-coeff'!$K$3+$BF688*'Norm-coeff'!$L$3+$BG688*'Norm-coeff'!$M$3+$BH688*'Norm-coeff'!$N$3+$BI688*'Norm-coeff'!$O$3</f>
        <v>3.15319116612705</v>
      </c>
      <c r="BQ688" s="54">
        <f>'Norm-coeff'!$C$4+$AX688*'Norm-coeff'!$D$4+$AY688*'Norm-coeff'!$E$4+$AZ688*'Norm-coeff'!$F$4+$BA688*'Norm-coeff'!$G$4+$BB688*'Norm-coeff'!$H$4+$BC688*'Norm-coeff'!$I$4+$BD688*'Norm-coeff'!$J$4+$BE688*'Norm-coeff'!$K$4+$BF688*'Norm-coeff'!$L$4+$BG688*'Norm-coeff'!$M$4+$BH688*'Norm-coeff'!$N$4+$BI688*'Norm-coeff'!$O$4</f>
        <v>1.42115649462768</v>
      </c>
      <c r="BR688" s="54">
        <f>'Norm-coeff'!$C$5+$AX688*'Norm-coeff'!$D$5+$AY688*'Norm-coeff'!$E$5+$AZ688*'Norm-coeff'!$F$5+$BA688*'Norm-coeff'!$G$5+$BB688*'Norm-coeff'!$H$5+$BC688*'Norm-coeff'!$I$5+$BD688*'Norm-coeff'!$J$5+$BE688*'Norm-coeff'!$K$5+$BF688*'Norm-coeff'!$L$5+$BG688*'Norm-coeff'!$M$5+$BH688*'Norm-coeff'!$N$5+$BI688*'Norm-coeff'!$O$5</f>
        <v>1.0553329241296201</v>
      </c>
      <c r="BS688" s="54">
        <f>'Norm-coeff'!$C$6+$AX688*'Norm-coeff'!$D$6+$AY688*'Norm-coeff'!$E$6+$AZ688*'Norm-coeff'!$F$6+$BA688*'Norm-coeff'!$G$6+$BB688*'Norm-coeff'!$H$6+$BC688*'Norm-coeff'!$I$6+$BD688*'Norm-coeff'!$J$6+$BE688*'Norm-coeff'!$K$6+$BF688*'Norm-coeff'!$L$6+$BG688*'Norm-coeff'!$M$6+$BH688*'Norm-coeff'!$N$6+$BI688*'Norm-coeff'!$O$6</f>
        <v>-1.48700885495103E-2</v>
      </c>
      <c r="BT688" s="54">
        <f>'Norm-coeff'!$C$7+$AX688*'Norm-coeff'!$D$7+$AY688*'Norm-coeff'!$E$7+$AZ688*'Norm-coeff'!$F$7+$BA688*'Norm-coeff'!$G$7+$BB688*'Norm-coeff'!$H$7+$BC688*'Norm-coeff'!$I$7+$BD688*'Norm-coeff'!$J$7+$BE688*'Norm-coeff'!$K$7+$BF688*'Norm-coeff'!$L$7+$BG688*'Norm-coeff'!$M$7+$BH688*'Norm-coeff'!$N$7+$BI688*'Norm-coeff'!$O$7</f>
        <v>2.0907583608832998</v>
      </c>
      <c r="BU688" s="54">
        <f>'Norm-coeff'!$C$8+$AX688*'Norm-coeff'!$D$8+$AY688*'Norm-coeff'!$E$8+$AZ688*'Norm-coeff'!$F$8+$BA688*'Norm-coeff'!$G$8+$BB688*'Norm-coeff'!$H$8+$BC688*'Norm-coeff'!$I$8+$BD688*'Norm-coeff'!$J$8+$BE688*'Norm-coeff'!$K$8+$BF688*'Norm-coeff'!$L$8+$BG688*'Norm-coeff'!$M$8+$BH688*'Norm-coeff'!$N$8+$BI688*'Norm-coeff'!$O$8</f>
        <v>0.65894159836244504</v>
      </c>
      <c r="BV688" s="54">
        <f>'Norm-coeff'!$C$9+$AX688*'Norm-coeff'!$D$9+$AY688*'Norm-coeff'!$E$9+$AZ688*'Norm-coeff'!$F$9+$BA688*'Norm-coeff'!$G$9+$BB688*'Norm-coeff'!$H$9+$BC688*'Norm-coeff'!$I$9+$BD688*'Norm-coeff'!$J$9+$BE688*'Norm-coeff'!$K$9+$BF688*'Norm-coeff'!$L$9+$BG688*'Norm-coeff'!$M$9+$BH688*'Norm-coeff'!$N$9+$BI688*'Norm-coeff'!$O$9</f>
        <v>1.48961085014701</v>
      </c>
      <c r="BW688" s="54">
        <f>'Norm-coeff'!$C$10+$AX688*'Norm-coeff'!$D$10+$AY688*'Norm-coeff'!$E$10+$AZ688*'Norm-coeff'!$F$10+$BA688*'Norm-coeff'!$G$10+$BB688*'Norm-coeff'!$H$10+$BC688*'Norm-coeff'!$I$10+$BD688*'Norm-coeff'!$J$10+$BE688*'Norm-coeff'!$K$10+$BF688*'Norm-coeff'!$L$10+$BG688*'Norm-coeff'!$M$10+$BH688*'Norm-coeff'!$N$10+$BI688*'Norm-coeff'!$O$10</f>
        <v>1.42058735749591</v>
      </c>
      <c r="BX688" s="54">
        <f>'Norm-coeff'!$C$11+$AX688*'Norm-coeff'!$D$11+$AY688*'Norm-coeff'!$E$11+$AZ688*'Norm-coeff'!$F$11+$BA688*'Norm-coeff'!$G$11+$BB688*'Norm-coeff'!$H$11+$BC688*'Norm-coeff'!$I$11+$BD688*'Norm-coeff'!$J$11+$BE688*'Norm-coeff'!$K$11+$BF688*'Norm-coeff'!$L$11+$BG688*'Norm-coeff'!$M$11+$BH688*'Norm-coeff'!$N$11+$BI688*'Norm-coeff'!$O$11</f>
        <v>0.221233014421479</v>
      </c>
      <c r="BY688" s="54">
        <f>'Norm-coeff'!$C$12+$AX688*'Norm-coeff'!$D$12+$AY688*'Norm-coeff'!$E$12+$AZ688*'Norm-coeff'!$F$12+$BA688*'Norm-coeff'!$G$12+$BB688*'Norm-coeff'!$H$12+$BC688*'Norm-coeff'!$I$12+$BD688*'Norm-coeff'!$J$12+$BE688*'Norm-coeff'!$K$12+$BF688*'Norm-coeff'!$L$12+$BG688*'Norm-coeff'!$M$12+$BH688*'Norm-coeff'!$N$12+$BI688*'Norm-coeff'!$O$12</f>
        <v>0.283527502056037</v>
      </c>
      <c r="BZ688" s="54">
        <f>'Norm-coeff'!$C$13+$AX688*'Norm-coeff'!$D$13+$AY688*'Norm-coeff'!$E$13+$AZ688*'Norm-coeff'!$F$13+$BA688*'Norm-coeff'!$G$13+$BB688*'Norm-coeff'!$H$13+$BC688*'Norm-coeff'!$I$13+$BD688*'Norm-coeff'!$J$13+$BE688*'Norm-coeff'!$K$13+$BF688*'Norm-coeff'!$L$13+$BG688*'Norm-coeff'!$M$13+$BH688*'Norm-coeff'!$N$13+$BI688*'Norm-coeff'!$O$13</f>
        <v>-4.1864930554451202E-2</v>
      </c>
      <c r="CA688" s="54">
        <f>'Norm-coeff'!$C$14+$AX688*'Norm-coeff'!$D$14+$AY688*'Norm-coeff'!$E$14+$AZ688*'Norm-coeff'!$F$14+$BA688*'Norm-coeff'!$G$14+$BB688*'Norm-coeff'!$H$14+$BC688*'Norm-coeff'!$I$14+$BD688*'Norm-coeff'!$J$14+$BE688*'Norm-coeff'!$K$14+$BF688*'Norm-coeff'!$L$14+$BG688*'Norm-coeff'!$M$14+$BH688*'Norm-coeff'!$N$14+$BI688*'Norm-coeff'!$O$14</f>
        <v>4.2526983164477103</v>
      </c>
      <c r="CC688" s="54">
        <f t="shared" si="2048"/>
        <v>0</v>
      </c>
      <c r="CG688" s="54">
        <f t="shared" si="1924"/>
        <v>0</v>
      </c>
      <c r="CH688" s="54">
        <f t="shared" si="1902"/>
        <v>0</v>
      </c>
      <c r="CI688" s="54">
        <f t="shared" si="1925"/>
        <v>0</v>
      </c>
      <c r="CJ688" s="56">
        <f t="shared" si="1926"/>
        <v>0</v>
      </c>
      <c r="CK688" s="54">
        <f t="shared" si="1927"/>
        <v>0</v>
      </c>
      <c r="CL688" s="54">
        <f t="shared" si="1928"/>
        <v>0</v>
      </c>
      <c r="CM688" s="54">
        <f t="shared" si="1929"/>
        <v>0</v>
      </c>
      <c r="CN688" s="54">
        <f t="shared" si="1930"/>
        <v>0</v>
      </c>
      <c r="CO688" s="54">
        <f t="shared" si="1931"/>
        <v>0</v>
      </c>
      <c r="CP688" s="54">
        <f t="shared" si="1932"/>
        <v>0</v>
      </c>
      <c r="CQ688" s="54">
        <f t="shared" si="1933"/>
        <v>0</v>
      </c>
      <c r="CR688" s="54">
        <f t="shared" si="1934"/>
        <v>0</v>
      </c>
      <c r="CS688" s="54">
        <f t="shared" si="1935"/>
        <v>0</v>
      </c>
      <c r="CU688" s="54">
        <f t="shared" si="1936"/>
        <v>0</v>
      </c>
      <c r="CV688" s="54">
        <f t="shared" si="1937"/>
        <v>0</v>
      </c>
      <c r="CW688" s="54">
        <f t="shared" si="1938"/>
        <v>0</v>
      </c>
      <c r="CX688" s="54">
        <f t="shared" si="1939"/>
        <v>0</v>
      </c>
      <c r="CZ688" s="54">
        <f t="shared" si="1940"/>
        <v>0</v>
      </c>
      <c r="DA688" s="54">
        <f t="shared" si="1941"/>
        <v>0</v>
      </c>
      <c r="DB688" s="54">
        <f t="shared" si="1942"/>
        <v>0</v>
      </c>
      <c r="DC688" s="54">
        <f t="shared" si="1943"/>
        <v>0</v>
      </c>
      <c r="DD688" s="54">
        <f t="shared" si="1944"/>
        <v>0</v>
      </c>
      <c r="DE688" s="54">
        <f t="shared" si="1945"/>
        <v>0</v>
      </c>
      <c r="DF688" s="54">
        <f t="shared" si="1946"/>
        <v>0</v>
      </c>
      <c r="DG688" s="54">
        <f t="shared" si="1947"/>
        <v>2</v>
      </c>
      <c r="DH688" s="71">
        <f t="shared" si="1948"/>
        <v>0</v>
      </c>
      <c r="DI688" s="71">
        <f t="shared" si="1949"/>
        <v>0</v>
      </c>
      <c r="DJ688" s="54">
        <f t="shared" si="1950"/>
        <v>0</v>
      </c>
      <c r="DK688" s="54">
        <f t="shared" si="1951"/>
        <v>2</v>
      </c>
      <c r="DL688" s="4">
        <f t="shared" si="1876"/>
        <v>0</v>
      </c>
      <c r="DM688" s="3">
        <f t="shared" si="1952"/>
        <v>0</v>
      </c>
      <c r="DN688" s="3">
        <f t="shared" si="1953"/>
        <v>0</v>
      </c>
      <c r="DO688" s="4" t="e">
        <f t="shared" si="1954"/>
        <v>#DIV/0!</v>
      </c>
      <c r="DP688" s="57"/>
      <c r="DQ688" s="57"/>
      <c r="DR688" s="56">
        <f t="shared" si="1877"/>
        <v>2</v>
      </c>
      <c r="DS688" s="56">
        <f t="shared" si="1878"/>
        <v>0</v>
      </c>
      <c r="DT688" s="38">
        <f t="shared" si="1879"/>
        <v>0</v>
      </c>
      <c r="DU688" s="38">
        <f t="shared" si="1955"/>
        <v>2</v>
      </c>
      <c r="DV688" s="38">
        <f t="shared" si="1880"/>
        <v>0</v>
      </c>
      <c r="DW688" s="39">
        <f t="shared" si="1881"/>
        <v>0</v>
      </c>
      <c r="DX688" s="39">
        <f t="shared" si="1882"/>
        <v>0</v>
      </c>
      <c r="DY688" s="39">
        <f t="shared" si="1883"/>
        <v>0</v>
      </c>
      <c r="DZ688" s="39">
        <f t="shared" si="1884"/>
        <v>0</v>
      </c>
      <c r="EA688" s="39">
        <f t="shared" si="1885"/>
        <v>0</v>
      </c>
      <c r="EB688" s="37" t="e">
        <f t="shared" si="1956"/>
        <v>#DIV/0!</v>
      </c>
      <c r="EC688" s="37" t="e">
        <f t="shared" si="1957"/>
        <v>#DIV/0!</v>
      </c>
      <c r="ED688" s="37" t="e">
        <f t="shared" si="1958"/>
        <v>#DIV/0!</v>
      </c>
      <c r="EE688" s="37" t="e">
        <f t="shared" si="1959"/>
        <v>#DIV/0!</v>
      </c>
      <c r="EF688" s="39" t="e">
        <f t="shared" si="1960"/>
        <v>#DIV/0!</v>
      </c>
      <c r="EG688" s="37" t="e">
        <f t="shared" si="1961"/>
        <v>#DIV/0!</v>
      </c>
      <c r="EH688" s="37" t="e">
        <f t="shared" si="1962"/>
        <v>#DIV/0!</v>
      </c>
      <c r="EI688" s="11" t="b">
        <f t="shared" si="1963"/>
        <v>1</v>
      </c>
      <c r="EJ688" s="11" t="b">
        <f t="shared" si="1964"/>
        <v>0</v>
      </c>
      <c r="EK688" s="39" t="e">
        <f t="shared" si="1965"/>
        <v>#DIV/0!</v>
      </c>
      <c r="EL688" s="39" t="e">
        <f t="shared" si="1966"/>
        <v>#DIV/0!</v>
      </c>
      <c r="EM688" s="39" t="e">
        <f t="shared" si="1967"/>
        <v>#DIV/0!</v>
      </c>
      <c r="EN688" s="39" t="e">
        <f t="shared" si="1968"/>
        <v>#DIV/0!</v>
      </c>
      <c r="EO688" s="39" t="e">
        <f t="shared" si="1969"/>
        <v>#DIV/0!</v>
      </c>
      <c r="EP688" s="39" t="e">
        <f t="shared" si="1970"/>
        <v>#DIV/0!</v>
      </c>
      <c r="EQ688" s="39" t="e">
        <f t="shared" si="1971"/>
        <v>#DIV/0!</v>
      </c>
      <c r="ER688" s="39" t="e">
        <f t="shared" si="1972"/>
        <v>#DIV/0!</v>
      </c>
      <c r="ES688" s="58" t="str">
        <f t="shared" si="1973"/>
        <v>(OH,F,Cl)-dominate amphibole</v>
      </c>
      <c r="ET688" s="58" t="e">
        <f t="shared" si="1974"/>
        <v>#N/A</v>
      </c>
      <c r="EU688" s="56">
        <f t="shared" si="1886"/>
        <v>0</v>
      </c>
      <c r="EV688" s="56">
        <f t="shared" si="1887"/>
        <v>0</v>
      </c>
      <c r="EW688" s="56">
        <f t="shared" si="1888"/>
        <v>0</v>
      </c>
      <c r="EX688" s="56">
        <f t="shared" si="1889"/>
        <v>0</v>
      </c>
      <c r="EY688" s="56">
        <f t="shared" si="1890"/>
        <v>0</v>
      </c>
      <c r="EZ688" s="56">
        <f t="shared" si="1891"/>
        <v>0</v>
      </c>
      <c r="FA688" s="39">
        <f t="shared" si="1892"/>
        <v>0</v>
      </c>
      <c r="FB688" s="39">
        <f t="shared" si="1893"/>
        <v>0</v>
      </c>
      <c r="FC688" s="54">
        <f t="shared" si="1894"/>
        <v>0</v>
      </c>
      <c r="FD688" s="54">
        <f t="shared" si="1895"/>
        <v>0</v>
      </c>
      <c r="FE688" s="39">
        <f t="shared" si="1896"/>
        <v>0</v>
      </c>
      <c r="FF688" s="54">
        <f t="shared" si="1897"/>
        <v>0</v>
      </c>
      <c r="FG688" s="39">
        <f t="shared" si="1898"/>
        <v>0</v>
      </c>
      <c r="FH688" s="39">
        <f t="shared" si="1975"/>
        <v>0</v>
      </c>
      <c r="FI688" s="39">
        <f t="shared" si="1976"/>
        <v>0</v>
      </c>
      <c r="FJ688" s="39">
        <f t="shared" si="1977"/>
        <v>0</v>
      </c>
      <c r="FK688" s="39" t="e">
        <f t="shared" si="1978"/>
        <v>#DIV/0!</v>
      </c>
      <c r="FL688" s="39" t="e">
        <f t="shared" si="1979"/>
        <v>#DIV/0!</v>
      </c>
      <c r="FM688" s="39" t="e">
        <f t="shared" si="1980"/>
        <v>#DIV/0!</v>
      </c>
      <c r="FN688" s="39">
        <f t="shared" si="1981"/>
        <v>1</v>
      </c>
      <c r="FO688" s="39">
        <f t="shared" si="1899"/>
        <v>0</v>
      </c>
      <c r="FP688" s="39">
        <f t="shared" si="1900"/>
        <v>0</v>
      </c>
      <c r="FQ688" s="39">
        <f t="shared" si="1901"/>
        <v>0</v>
      </c>
      <c r="FR688" s="39">
        <f t="shared" si="1982"/>
        <v>0</v>
      </c>
      <c r="FS688" s="39">
        <f t="shared" si="1983"/>
        <v>0</v>
      </c>
      <c r="FU688" s="39" t="e">
        <f t="shared" si="1984"/>
        <v>#DIV/0!</v>
      </c>
      <c r="FV688" s="39" t="e">
        <f t="shared" si="1985"/>
        <v>#DIV/0!</v>
      </c>
      <c r="FW688" s="39" t="e">
        <f t="shared" si="1986"/>
        <v>#DIV/0!</v>
      </c>
      <c r="FY688" s="39" t="e">
        <f t="shared" si="1987"/>
        <v>#DIV/0!</v>
      </c>
      <c r="FZ688" s="39" t="e">
        <f t="shared" si="1988"/>
        <v>#DIV/0!</v>
      </c>
      <c r="GA688" s="39" t="e">
        <f t="shared" si="1989"/>
        <v>#DIV/0!</v>
      </c>
      <c r="GB688" s="39" t="e">
        <f t="shared" si="1990"/>
        <v>#DIV/0!</v>
      </c>
      <c r="GC688" s="39" t="e">
        <f t="shared" si="1991"/>
        <v>#DIV/0!</v>
      </c>
      <c r="GD688" s="39" t="e">
        <f t="shared" si="1992"/>
        <v>#DIV/0!</v>
      </c>
      <c r="GE688" s="39" t="e">
        <f t="shared" si="1993"/>
        <v>#DIV/0!</v>
      </c>
      <c r="GF688" s="39" t="e">
        <f t="shared" si="1994"/>
        <v>#DIV/0!</v>
      </c>
      <c r="GG688" s="39" t="e">
        <f t="shared" si="1995"/>
        <v>#DIV/0!</v>
      </c>
      <c r="GH688" s="39" t="e">
        <f t="shared" si="1996"/>
        <v>#DIV/0!</v>
      </c>
      <c r="GI688" s="39"/>
      <c r="GJ688" s="39" t="e">
        <f t="shared" si="1997"/>
        <v>#DIV/0!</v>
      </c>
      <c r="GK688" s="39" t="e">
        <f t="shared" si="1998"/>
        <v>#DIV/0!</v>
      </c>
      <c r="GL688" s="39" t="e">
        <f t="shared" si="1999"/>
        <v>#DIV/0!</v>
      </c>
      <c r="GM688" s="39" t="e">
        <f t="shared" si="2000"/>
        <v>#DIV/0!</v>
      </c>
      <c r="GN688" s="39" t="e">
        <f t="shared" si="2001"/>
        <v>#DIV/0!</v>
      </c>
      <c r="GO688" s="57"/>
      <c r="GP688" s="57" t="e">
        <f t="shared" si="2002"/>
        <v>#DIV/0!</v>
      </c>
      <c r="GQ688" s="59" t="e">
        <f t="shared" si="2003"/>
        <v>#DIV/0!</v>
      </c>
      <c r="GR688" s="41" t="e">
        <f t="shared" si="2004"/>
        <v>#DIV/0!</v>
      </c>
      <c r="GS688" s="57" t="e">
        <f t="shared" si="2005"/>
        <v>#DIV/0!</v>
      </c>
      <c r="GT688" s="57" t="e">
        <f t="shared" si="2006"/>
        <v>#DIV/0!</v>
      </c>
      <c r="GU688" s="57" t="e">
        <f t="shared" si="2007"/>
        <v>#DIV/0!</v>
      </c>
      <c r="GV688" s="57"/>
      <c r="GW688" s="42" t="e">
        <f t="shared" si="2008"/>
        <v>#DIV/0!</v>
      </c>
      <c r="GX688" s="42" t="e">
        <f t="shared" si="2009"/>
        <v>#DIV/0!</v>
      </c>
      <c r="GY688" s="42" t="e">
        <f t="shared" si="2010"/>
        <v>#DIV/0!</v>
      </c>
      <c r="GZ688" s="57"/>
      <c r="HA688" s="2" t="e">
        <f t="shared" si="2011"/>
        <v>#DIV/0!</v>
      </c>
      <c r="HB688" s="2" t="e">
        <f t="shared" si="2012"/>
        <v>#DIV/0!</v>
      </c>
      <c r="HC688" s="2" t="e">
        <f t="shared" si="2013"/>
        <v>#DIV/0!</v>
      </c>
      <c r="HD688" s="2" t="e">
        <f t="shared" si="2014"/>
        <v>#DIV/0!</v>
      </c>
      <c r="HE688" s="2" t="e">
        <f t="shared" si="2015"/>
        <v>#DIV/0!</v>
      </c>
      <c r="HF688" s="2" t="e">
        <f t="shared" si="2016"/>
        <v>#DIV/0!</v>
      </c>
      <c r="HG688" s="2" t="e">
        <f t="shared" si="2017"/>
        <v>#DIV/0!</v>
      </c>
      <c r="HH688" s="2" t="e">
        <f t="shared" si="2018"/>
        <v>#DIV/0!</v>
      </c>
      <c r="HI688" s="2" t="e">
        <f t="shared" si="2019"/>
        <v>#DIV/0!</v>
      </c>
      <c r="HJ688" s="11" t="e">
        <f t="shared" si="2020"/>
        <v>#DIV/0!</v>
      </c>
      <c r="HK688" s="60" t="e">
        <f t="shared" si="2021"/>
        <v>#DIV/0!</v>
      </c>
      <c r="HL688" s="57"/>
      <c r="HM688" s="57" t="e">
        <f t="shared" si="2022"/>
        <v>#DIV/0!</v>
      </c>
      <c r="HN688" s="57" t="e">
        <f t="shared" si="2023"/>
        <v>#DIV/0!</v>
      </c>
      <c r="HO688" s="57" t="e">
        <f t="shared" si="2024"/>
        <v>#DIV/0!</v>
      </c>
      <c r="HP688" s="57" t="e">
        <f t="shared" si="2025"/>
        <v>#DIV/0!</v>
      </c>
      <c r="HQ688" s="57" t="e">
        <f t="shared" si="2026"/>
        <v>#DIV/0!</v>
      </c>
      <c r="HR688" s="57"/>
      <c r="HS688" s="57" t="e">
        <f t="shared" si="2027"/>
        <v>#DIV/0!</v>
      </c>
      <c r="HT688" s="57" t="e">
        <f t="shared" si="2028"/>
        <v>#DIV/0!</v>
      </c>
      <c r="HU688" s="57" t="e">
        <f t="shared" si="2029"/>
        <v>#DIV/0!</v>
      </c>
      <c r="HV688" s="57" t="e">
        <f t="shared" si="2030"/>
        <v>#DIV/0!</v>
      </c>
      <c r="HW688" s="57" t="e">
        <f t="shared" si="2031"/>
        <v>#DIV/0!</v>
      </c>
      <c r="HX688" s="57"/>
      <c r="HY688" s="57" t="e">
        <f t="shared" si="2032"/>
        <v>#DIV/0!</v>
      </c>
      <c r="HZ688" s="57" t="e">
        <f t="shared" si="2033"/>
        <v>#DIV/0!</v>
      </c>
      <c r="IA688" s="57"/>
      <c r="IB688" s="61">
        <f t="shared" si="2034"/>
        <v>0</v>
      </c>
      <c r="IC688" s="57" t="str">
        <f t="shared" si="2035"/>
        <v/>
      </c>
      <c r="ID688" s="42"/>
      <c r="IE688" s="2" t="str">
        <f t="shared" si="2036"/>
        <v/>
      </c>
      <c r="IF688" s="60" t="e">
        <f t="shared" si="2037"/>
        <v>#DIV/0!</v>
      </c>
      <c r="IG688" s="60" t="str">
        <f t="shared" si="2038"/>
        <v/>
      </c>
      <c r="IH688" s="60" t="str">
        <f t="shared" si="2039"/>
        <v>zinco-</v>
      </c>
      <c r="II688" s="60" t="str">
        <f t="shared" si="2040"/>
        <v>mangano-</v>
      </c>
      <c r="IJ688" s="60" t="e">
        <f t="shared" si="2041"/>
        <v>#DIV/0!</v>
      </c>
      <c r="IK688" s="60" t="e">
        <f t="shared" si="2042"/>
        <v>#DIV/0!</v>
      </c>
      <c r="IL688" s="60" t="e">
        <f t="shared" si="2043"/>
        <v>#DIV/0!</v>
      </c>
      <c r="IM688" s="60" t="e">
        <f t="shared" si="2044"/>
        <v>#DIV/0!</v>
      </c>
      <c r="IN688" s="60" t="str">
        <f t="shared" si="2045"/>
        <v/>
      </c>
      <c r="IO688" s="60" t="str">
        <f t="shared" si="2046"/>
        <v/>
      </c>
      <c r="IP688" s="57"/>
      <c r="IQ688" s="57" t="str">
        <f t="shared" si="2047"/>
        <v>ERROR!!</v>
      </c>
    </row>
    <row r="689" spans="24:251">
      <c r="X689" s="29">
        <f t="shared" si="1903"/>
        <v>0</v>
      </c>
      <c r="Y689" s="29">
        <f t="shared" si="1904"/>
        <v>0</v>
      </c>
      <c r="Z689" s="29" t="e">
        <f t="shared" si="1905"/>
        <v>#DIV/0!</v>
      </c>
      <c r="AA689" s="29" t="e">
        <f t="shared" si="1906"/>
        <v>#DIV/0!</v>
      </c>
      <c r="AB689" s="29" t="e">
        <f t="shared" si="1907"/>
        <v>#DIV/0!</v>
      </c>
      <c r="AC689" s="29" t="e">
        <f t="shared" si="1908"/>
        <v>#DIV/0!</v>
      </c>
      <c r="AF689" s="23">
        <v>60.084299999999999</v>
      </c>
      <c r="AG689" s="23">
        <v>79.878799999999998</v>
      </c>
      <c r="AH689" s="23">
        <v>101.96120000000001</v>
      </c>
      <c r="AI689" s="23">
        <v>151.99039999999999</v>
      </c>
      <c r="AJ689" s="23">
        <v>159.69</v>
      </c>
      <c r="AK689" s="23">
        <v>71.846400000000003</v>
      </c>
      <c r="AL689" s="23">
        <v>70.9375</v>
      </c>
      <c r="AM689" s="23">
        <v>40.304400000000001</v>
      </c>
      <c r="AN689" s="23">
        <v>56.077399999999997</v>
      </c>
      <c r="AO689" s="23">
        <v>61.978999999999999</v>
      </c>
      <c r="AP689" s="23">
        <v>94.195999999999998</v>
      </c>
      <c r="AQ689" s="23">
        <v>18.998000000000001</v>
      </c>
      <c r="AR689" s="23">
        <v>35.450000000000003</v>
      </c>
      <c r="AS689" s="23">
        <v>29.88</v>
      </c>
      <c r="AT689" s="23">
        <v>74.691999999999993</v>
      </c>
      <c r="AU689" s="23">
        <v>81.39</v>
      </c>
      <c r="AX689" s="54">
        <f t="shared" si="1909"/>
        <v>0</v>
      </c>
      <c r="AY689" s="54">
        <f t="shared" si="1910"/>
        <v>0</v>
      </c>
      <c r="AZ689" s="54">
        <f t="shared" si="1911"/>
        <v>0</v>
      </c>
      <c r="BA689" s="54">
        <f t="shared" si="1912"/>
        <v>0</v>
      </c>
      <c r="BB689" s="54">
        <f t="shared" si="1913"/>
        <v>0</v>
      </c>
      <c r="BC689" s="54">
        <f t="shared" si="1914"/>
        <v>0</v>
      </c>
      <c r="BD689" s="54">
        <f t="shared" si="1915"/>
        <v>0</v>
      </c>
      <c r="BE689" s="54">
        <f t="shared" si="1916"/>
        <v>0</v>
      </c>
      <c r="BF689" s="54">
        <f t="shared" si="1917"/>
        <v>0</v>
      </c>
      <c r="BG689" s="54">
        <f t="shared" si="1918"/>
        <v>0</v>
      </c>
      <c r="BH689" s="54">
        <f t="shared" si="1919"/>
        <v>0</v>
      </c>
      <c r="BI689" s="54">
        <f t="shared" si="1920"/>
        <v>0</v>
      </c>
      <c r="BJ689" s="54">
        <f t="shared" si="1921"/>
        <v>0</v>
      </c>
      <c r="BK689" s="54">
        <f t="shared" si="1922"/>
        <v>0</v>
      </c>
      <c r="BL689" s="54">
        <f t="shared" si="1923"/>
        <v>0</v>
      </c>
      <c r="BM689" s="42"/>
      <c r="BO689" s="54">
        <f>'Norm-coeff'!$C$2+$AX689*'Norm-coeff'!$D$2+$AY689*'Norm-coeff'!$E$2+$AZ689*'Norm-coeff'!$F$2+$BA689*'Norm-coeff'!$G$2+$BB689*'Norm-coeff'!$H$2+$BC689*'Norm-coeff'!$I$2+$BD689*'Norm-coeff'!$J$2+$BE689*'Norm-coeff'!$K$2+$BF689*'Norm-coeff'!$L$2+$BG689*'Norm-coeff'!$M$2+$BH689*'Norm-coeff'!$N$2+$BI689*'Norm-coeff'!$O$2</f>
        <v>5.4045421474420303</v>
      </c>
      <c r="BP689" s="54">
        <f>'Norm-coeff'!$C$3+$AX689*'Norm-coeff'!$D$3+$AY689*'Norm-coeff'!$E$3+$AZ689*'Norm-coeff'!$F$3+$BA689*'Norm-coeff'!$G$3+$BB689*'Norm-coeff'!$H$3+$BC689*'Norm-coeff'!$I$3+$BD689*'Norm-coeff'!$J$3+$BE689*'Norm-coeff'!$K$3+$BF689*'Norm-coeff'!$L$3+$BG689*'Norm-coeff'!$M$3+$BH689*'Norm-coeff'!$N$3+$BI689*'Norm-coeff'!$O$3</f>
        <v>3.15319116612705</v>
      </c>
      <c r="BQ689" s="54">
        <f>'Norm-coeff'!$C$4+$AX689*'Norm-coeff'!$D$4+$AY689*'Norm-coeff'!$E$4+$AZ689*'Norm-coeff'!$F$4+$BA689*'Norm-coeff'!$G$4+$BB689*'Norm-coeff'!$H$4+$BC689*'Norm-coeff'!$I$4+$BD689*'Norm-coeff'!$J$4+$BE689*'Norm-coeff'!$K$4+$BF689*'Norm-coeff'!$L$4+$BG689*'Norm-coeff'!$M$4+$BH689*'Norm-coeff'!$N$4+$BI689*'Norm-coeff'!$O$4</f>
        <v>1.42115649462768</v>
      </c>
      <c r="BR689" s="54">
        <f>'Norm-coeff'!$C$5+$AX689*'Norm-coeff'!$D$5+$AY689*'Norm-coeff'!$E$5+$AZ689*'Norm-coeff'!$F$5+$BA689*'Norm-coeff'!$G$5+$BB689*'Norm-coeff'!$H$5+$BC689*'Norm-coeff'!$I$5+$BD689*'Norm-coeff'!$J$5+$BE689*'Norm-coeff'!$K$5+$BF689*'Norm-coeff'!$L$5+$BG689*'Norm-coeff'!$M$5+$BH689*'Norm-coeff'!$N$5+$BI689*'Norm-coeff'!$O$5</f>
        <v>1.0553329241296201</v>
      </c>
      <c r="BS689" s="54">
        <f>'Norm-coeff'!$C$6+$AX689*'Norm-coeff'!$D$6+$AY689*'Norm-coeff'!$E$6+$AZ689*'Norm-coeff'!$F$6+$BA689*'Norm-coeff'!$G$6+$BB689*'Norm-coeff'!$H$6+$BC689*'Norm-coeff'!$I$6+$BD689*'Norm-coeff'!$J$6+$BE689*'Norm-coeff'!$K$6+$BF689*'Norm-coeff'!$L$6+$BG689*'Norm-coeff'!$M$6+$BH689*'Norm-coeff'!$N$6+$BI689*'Norm-coeff'!$O$6</f>
        <v>-1.48700885495103E-2</v>
      </c>
      <c r="BT689" s="54">
        <f>'Norm-coeff'!$C$7+$AX689*'Norm-coeff'!$D$7+$AY689*'Norm-coeff'!$E$7+$AZ689*'Norm-coeff'!$F$7+$BA689*'Norm-coeff'!$G$7+$BB689*'Norm-coeff'!$H$7+$BC689*'Norm-coeff'!$I$7+$BD689*'Norm-coeff'!$J$7+$BE689*'Norm-coeff'!$K$7+$BF689*'Norm-coeff'!$L$7+$BG689*'Norm-coeff'!$M$7+$BH689*'Norm-coeff'!$N$7+$BI689*'Norm-coeff'!$O$7</f>
        <v>2.0907583608832998</v>
      </c>
      <c r="BU689" s="54">
        <f>'Norm-coeff'!$C$8+$AX689*'Norm-coeff'!$D$8+$AY689*'Norm-coeff'!$E$8+$AZ689*'Norm-coeff'!$F$8+$BA689*'Norm-coeff'!$G$8+$BB689*'Norm-coeff'!$H$8+$BC689*'Norm-coeff'!$I$8+$BD689*'Norm-coeff'!$J$8+$BE689*'Norm-coeff'!$K$8+$BF689*'Norm-coeff'!$L$8+$BG689*'Norm-coeff'!$M$8+$BH689*'Norm-coeff'!$N$8+$BI689*'Norm-coeff'!$O$8</f>
        <v>0.65894159836244504</v>
      </c>
      <c r="BV689" s="54">
        <f>'Norm-coeff'!$C$9+$AX689*'Norm-coeff'!$D$9+$AY689*'Norm-coeff'!$E$9+$AZ689*'Norm-coeff'!$F$9+$BA689*'Norm-coeff'!$G$9+$BB689*'Norm-coeff'!$H$9+$BC689*'Norm-coeff'!$I$9+$BD689*'Norm-coeff'!$J$9+$BE689*'Norm-coeff'!$K$9+$BF689*'Norm-coeff'!$L$9+$BG689*'Norm-coeff'!$M$9+$BH689*'Norm-coeff'!$N$9+$BI689*'Norm-coeff'!$O$9</f>
        <v>1.48961085014701</v>
      </c>
      <c r="BW689" s="54">
        <f>'Norm-coeff'!$C$10+$AX689*'Norm-coeff'!$D$10+$AY689*'Norm-coeff'!$E$10+$AZ689*'Norm-coeff'!$F$10+$BA689*'Norm-coeff'!$G$10+$BB689*'Norm-coeff'!$H$10+$BC689*'Norm-coeff'!$I$10+$BD689*'Norm-coeff'!$J$10+$BE689*'Norm-coeff'!$K$10+$BF689*'Norm-coeff'!$L$10+$BG689*'Norm-coeff'!$M$10+$BH689*'Norm-coeff'!$N$10+$BI689*'Norm-coeff'!$O$10</f>
        <v>1.42058735749591</v>
      </c>
      <c r="BX689" s="54">
        <f>'Norm-coeff'!$C$11+$AX689*'Norm-coeff'!$D$11+$AY689*'Norm-coeff'!$E$11+$AZ689*'Norm-coeff'!$F$11+$BA689*'Norm-coeff'!$G$11+$BB689*'Norm-coeff'!$H$11+$BC689*'Norm-coeff'!$I$11+$BD689*'Norm-coeff'!$J$11+$BE689*'Norm-coeff'!$K$11+$BF689*'Norm-coeff'!$L$11+$BG689*'Norm-coeff'!$M$11+$BH689*'Norm-coeff'!$N$11+$BI689*'Norm-coeff'!$O$11</f>
        <v>0.221233014421479</v>
      </c>
      <c r="BY689" s="54">
        <f>'Norm-coeff'!$C$12+$AX689*'Norm-coeff'!$D$12+$AY689*'Norm-coeff'!$E$12+$AZ689*'Norm-coeff'!$F$12+$BA689*'Norm-coeff'!$G$12+$BB689*'Norm-coeff'!$H$12+$BC689*'Norm-coeff'!$I$12+$BD689*'Norm-coeff'!$J$12+$BE689*'Norm-coeff'!$K$12+$BF689*'Norm-coeff'!$L$12+$BG689*'Norm-coeff'!$M$12+$BH689*'Norm-coeff'!$N$12+$BI689*'Norm-coeff'!$O$12</f>
        <v>0.283527502056037</v>
      </c>
      <c r="BZ689" s="54">
        <f>'Norm-coeff'!$C$13+$AX689*'Norm-coeff'!$D$13+$AY689*'Norm-coeff'!$E$13+$AZ689*'Norm-coeff'!$F$13+$BA689*'Norm-coeff'!$G$13+$BB689*'Norm-coeff'!$H$13+$BC689*'Norm-coeff'!$I$13+$BD689*'Norm-coeff'!$J$13+$BE689*'Norm-coeff'!$K$13+$BF689*'Norm-coeff'!$L$13+$BG689*'Norm-coeff'!$M$13+$BH689*'Norm-coeff'!$N$13+$BI689*'Norm-coeff'!$O$13</f>
        <v>-4.1864930554451202E-2</v>
      </c>
      <c r="CA689" s="54">
        <f>'Norm-coeff'!$C$14+$AX689*'Norm-coeff'!$D$14+$AY689*'Norm-coeff'!$E$14+$AZ689*'Norm-coeff'!$F$14+$BA689*'Norm-coeff'!$G$14+$BB689*'Norm-coeff'!$H$14+$BC689*'Norm-coeff'!$I$14+$BD689*'Norm-coeff'!$J$14+$BE689*'Norm-coeff'!$K$14+$BF689*'Norm-coeff'!$L$14+$BG689*'Norm-coeff'!$M$14+$BH689*'Norm-coeff'!$N$14+$BI689*'Norm-coeff'!$O$14</f>
        <v>4.2526983164477103</v>
      </c>
      <c r="CC689" s="54">
        <f t="shared" si="2048"/>
        <v>0</v>
      </c>
      <c r="CG689" s="54">
        <f t="shared" si="1924"/>
        <v>0</v>
      </c>
      <c r="CH689" s="54">
        <f t="shared" si="1902"/>
        <v>0</v>
      </c>
      <c r="CI689" s="54">
        <f t="shared" si="1925"/>
        <v>0</v>
      </c>
      <c r="CJ689" s="56">
        <f t="shared" si="1926"/>
        <v>0</v>
      </c>
      <c r="CK689" s="54">
        <f t="shared" si="1927"/>
        <v>0</v>
      </c>
      <c r="CL689" s="54">
        <f t="shared" si="1928"/>
        <v>0</v>
      </c>
      <c r="CM689" s="54">
        <f t="shared" si="1929"/>
        <v>0</v>
      </c>
      <c r="CN689" s="54">
        <f t="shared" si="1930"/>
        <v>0</v>
      </c>
      <c r="CO689" s="54">
        <f t="shared" si="1931"/>
        <v>0</v>
      </c>
      <c r="CP689" s="54">
        <f t="shared" si="1932"/>
        <v>0</v>
      </c>
      <c r="CQ689" s="54">
        <f t="shared" si="1933"/>
        <v>0</v>
      </c>
      <c r="CR689" s="54">
        <f t="shared" si="1934"/>
        <v>0</v>
      </c>
      <c r="CS689" s="54">
        <f t="shared" si="1935"/>
        <v>0</v>
      </c>
      <c r="CU689" s="54">
        <f t="shared" si="1936"/>
        <v>0</v>
      </c>
      <c r="CV689" s="54">
        <f t="shared" si="1937"/>
        <v>0</v>
      </c>
      <c r="CW689" s="54">
        <f t="shared" si="1938"/>
        <v>0</v>
      </c>
      <c r="CX689" s="54">
        <f t="shared" si="1939"/>
        <v>0</v>
      </c>
      <c r="CZ689" s="54">
        <f t="shared" si="1940"/>
        <v>0</v>
      </c>
      <c r="DA689" s="54">
        <f t="shared" si="1941"/>
        <v>0</v>
      </c>
      <c r="DB689" s="54">
        <f t="shared" si="1942"/>
        <v>0</v>
      </c>
      <c r="DC689" s="54">
        <f t="shared" si="1943"/>
        <v>0</v>
      </c>
      <c r="DD689" s="54">
        <f t="shared" si="1944"/>
        <v>0</v>
      </c>
      <c r="DE689" s="54">
        <f t="shared" si="1945"/>
        <v>0</v>
      </c>
      <c r="DF689" s="54">
        <f t="shared" si="1946"/>
        <v>0</v>
      </c>
      <c r="DG689" s="54">
        <f t="shared" si="1947"/>
        <v>2</v>
      </c>
      <c r="DH689" s="71">
        <f t="shared" si="1948"/>
        <v>0</v>
      </c>
      <c r="DI689" s="71">
        <f t="shared" si="1949"/>
        <v>0</v>
      </c>
      <c r="DJ689" s="54">
        <f t="shared" si="1950"/>
        <v>0</v>
      </c>
      <c r="DK689" s="54">
        <f t="shared" si="1951"/>
        <v>2</v>
      </c>
      <c r="DL689" s="4">
        <f t="shared" si="1876"/>
        <v>0</v>
      </c>
      <c r="DM689" s="3">
        <f t="shared" si="1952"/>
        <v>0</v>
      </c>
      <c r="DN689" s="3">
        <f t="shared" si="1953"/>
        <v>0</v>
      </c>
      <c r="DO689" s="4" t="e">
        <f t="shared" si="1954"/>
        <v>#DIV/0!</v>
      </c>
      <c r="DP689" s="57"/>
      <c r="DQ689" s="57"/>
      <c r="DR689" s="56">
        <f t="shared" si="1877"/>
        <v>2</v>
      </c>
      <c r="DS689" s="56">
        <f t="shared" si="1878"/>
        <v>0</v>
      </c>
      <c r="DT689" s="38">
        <f t="shared" si="1879"/>
        <v>0</v>
      </c>
      <c r="DU689" s="38">
        <f t="shared" si="1955"/>
        <v>2</v>
      </c>
      <c r="DV689" s="38">
        <f t="shared" si="1880"/>
        <v>0</v>
      </c>
      <c r="DW689" s="39">
        <f t="shared" si="1881"/>
        <v>0</v>
      </c>
      <c r="DX689" s="39">
        <f t="shared" si="1882"/>
        <v>0</v>
      </c>
      <c r="DY689" s="39">
        <f t="shared" si="1883"/>
        <v>0</v>
      </c>
      <c r="DZ689" s="39">
        <f t="shared" si="1884"/>
        <v>0</v>
      </c>
      <c r="EA689" s="39">
        <f t="shared" si="1885"/>
        <v>0</v>
      </c>
      <c r="EB689" s="37" t="e">
        <f t="shared" si="1956"/>
        <v>#DIV/0!</v>
      </c>
      <c r="EC689" s="37" t="e">
        <f t="shared" si="1957"/>
        <v>#DIV/0!</v>
      </c>
      <c r="ED689" s="37" t="e">
        <f t="shared" si="1958"/>
        <v>#DIV/0!</v>
      </c>
      <c r="EE689" s="37" t="e">
        <f t="shared" si="1959"/>
        <v>#DIV/0!</v>
      </c>
      <c r="EF689" s="39" t="e">
        <f t="shared" si="1960"/>
        <v>#DIV/0!</v>
      </c>
      <c r="EG689" s="37" t="e">
        <f t="shared" si="1961"/>
        <v>#DIV/0!</v>
      </c>
      <c r="EH689" s="37" t="e">
        <f t="shared" si="1962"/>
        <v>#DIV/0!</v>
      </c>
      <c r="EI689" s="11" t="b">
        <f t="shared" si="1963"/>
        <v>1</v>
      </c>
      <c r="EJ689" s="11" t="b">
        <f t="shared" si="1964"/>
        <v>0</v>
      </c>
      <c r="EK689" s="39" t="e">
        <f t="shared" si="1965"/>
        <v>#DIV/0!</v>
      </c>
      <c r="EL689" s="39" t="e">
        <f t="shared" si="1966"/>
        <v>#DIV/0!</v>
      </c>
      <c r="EM689" s="39" t="e">
        <f t="shared" si="1967"/>
        <v>#DIV/0!</v>
      </c>
      <c r="EN689" s="39" t="e">
        <f t="shared" si="1968"/>
        <v>#DIV/0!</v>
      </c>
      <c r="EO689" s="39" t="e">
        <f t="shared" si="1969"/>
        <v>#DIV/0!</v>
      </c>
      <c r="EP689" s="39" t="e">
        <f t="shared" si="1970"/>
        <v>#DIV/0!</v>
      </c>
      <c r="EQ689" s="39" t="e">
        <f t="shared" si="1971"/>
        <v>#DIV/0!</v>
      </c>
      <c r="ER689" s="39" t="e">
        <f t="shared" si="1972"/>
        <v>#DIV/0!</v>
      </c>
      <c r="ES689" s="58" t="str">
        <f t="shared" si="1973"/>
        <v>(OH,F,Cl)-dominate amphibole</v>
      </c>
      <c r="ET689" s="58" t="e">
        <f t="shared" si="1974"/>
        <v>#N/A</v>
      </c>
      <c r="EU689" s="56">
        <f t="shared" si="1886"/>
        <v>0</v>
      </c>
      <c r="EV689" s="56">
        <f t="shared" si="1887"/>
        <v>0</v>
      </c>
      <c r="EW689" s="56">
        <f t="shared" si="1888"/>
        <v>0</v>
      </c>
      <c r="EX689" s="56">
        <f t="shared" si="1889"/>
        <v>0</v>
      </c>
      <c r="EY689" s="56">
        <f t="shared" si="1890"/>
        <v>0</v>
      </c>
      <c r="EZ689" s="56">
        <f t="shared" si="1891"/>
        <v>0</v>
      </c>
      <c r="FA689" s="39">
        <f t="shared" si="1892"/>
        <v>0</v>
      </c>
      <c r="FB689" s="39">
        <f t="shared" si="1893"/>
        <v>0</v>
      </c>
      <c r="FC689" s="54">
        <f t="shared" si="1894"/>
        <v>0</v>
      </c>
      <c r="FD689" s="54">
        <f t="shared" si="1895"/>
        <v>0</v>
      </c>
      <c r="FE689" s="39">
        <f t="shared" si="1896"/>
        <v>0</v>
      </c>
      <c r="FF689" s="54">
        <f t="shared" si="1897"/>
        <v>0</v>
      </c>
      <c r="FG689" s="39">
        <f t="shared" si="1898"/>
        <v>0</v>
      </c>
      <c r="FH689" s="39">
        <f t="shared" si="1975"/>
        <v>0</v>
      </c>
      <c r="FI689" s="39">
        <f t="shared" si="1976"/>
        <v>0</v>
      </c>
      <c r="FJ689" s="39">
        <f t="shared" si="1977"/>
        <v>0</v>
      </c>
      <c r="FK689" s="39" t="e">
        <f t="shared" si="1978"/>
        <v>#DIV/0!</v>
      </c>
      <c r="FL689" s="39" t="e">
        <f t="shared" si="1979"/>
        <v>#DIV/0!</v>
      </c>
      <c r="FM689" s="39" t="e">
        <f t="shared" si="1980"/>
        <v>#DIV/0!</v>
      </c>
      <c r="FN689" s="39">
        <f t="shared" si="1981"/>
        <v>1</v>
      </c>
      <c r="FO689" s="39">
        <f t="shared" si="1899"/>
        <v>0</v>
      </c>
      <c r="FP689" s="39">
        <f t="shared" si="1900"/>
        <v>0</v>
      </c>
      <c r="FQ689" s="39">
        <f t="shared" si="1901"/>
        <v>0</v>
      </c>
      <c r="FR689" s="39">
        <f t="shared" si="1982"/>
        <v>0</v>
      </c>
      <c r="FS689" s="39">
        <f t="shared" si="1983"/>
        <v>0</v>
      </c>
      <c r="FU689" s="39" t="e">
        <f t="shared" si="1984"/>
        <v>#DIV/0!</v>
      </c>
      <c r="FV689" s="39" t="e">
        <f t="shared" si="1985"/>
        <v>#DIV/0!</v>
      </c>
      <c r="FW689" s="39" t="e">
        <f t="shared" si="1986"/>
        <v>#DIV/0!</v>
      </c>
      <c r="FY689" s="39" t="e">
        <f t="shared" si="1987"/>
        <v>#DIV/0!</v>
      </c>
      <c r="FZ689" s="39" t="e">
        <f t="shared" si="1988"/>
        <v>#DIV/0!</v>
      </c>
      <c r="GA689" s="39" t="e">
        <f t="shared" si="1989"/>
        <v>#DIV/0!</v>
      </c>
      <c r="GB689" s="39" t="e">
        <f t="shared" si="1990"/>
        <v>#DIV/0!</v>
      </c>
      <c r="GC689" s="39" t="e">
        <f t="shared" si="1991"/>
        <v>#DIV/0!</v>
      </c>
      <c r="GD689" s="39" t="e">
        <f t="shared" si="1992"/>
        <v>#DIV/0!</v>
      </c>
      <c r="GE689" s="39" t="e">
        <f t="shared" si="1993"/>
        <v>#DIV/0!</v>
      </c>
      <c r="GF689" s="39" t="e">
        <f t="shared" si="1994"/>
        <v>#DIV/0!</v>
      </c>
      <c r="GG689" s="39" t="e">
        <f t="shared" si="1995"/>
        <v>#DIV/0!</v>
      </c>
      <c r="GH689" s="39" t="e">
        <f t="shared" si="1996"/>
        <v>#DIV/0!</v>
      </c>
      <c r="GI689" s="39"/>
      <c r="GJ689" s="39" t="e">
        <f t="shared" si="1997"/>
        <v>#DIV/0!</v>
      </c>
      <c r="GK689" s="39" t="e">
        <f t="shared" si="1998"/>
        <v>#DIV/0!</v>
      </c>
      <c r="GL689" s="39" t="e">
        <f t="shared" si="1999"/>
        <v>#DIV/0!</v>
      </c>
      <c r="GM689" s="39" t="e">
        <f t="shared" si="2000"/>
        <v>#DIV/0!</v>
      </c>
      <c r="GN689" s="39" t="e">
        <f t="shared" si="2001"/>
        <v>#DIV/0!</v>
      </c>
      <c r="GO689" s="57"/>
      <c r="GP689" s="57" t="e">
        <f t="shared" si="2002"/>
        <v>#DIV/0!</v>
      </c>
      <c r="GQ689" s="59" t="e">
        <f t="shared" si="2003"/>
        <v>#DIV/0!</v>
      </c>
      <c r="GR689" s="41" t="e">
        <f t="shared" si="2004"/>
        <v>#DIV/0!</v>
      </c>
      <c r="GS689" s="57" t="e">
        <f t="shared" si="2005"/>
        <v>#DIV/0!</v>
      </c>
      <c r="GT689" s="57" t="e">
        <f t="shared" si="2006"/>
        <v>#DIV/0!</v>
      </c>
      <c r="GU689" s="57" t="e">
        <f t="shared" si="2007"/>
        <v>#DIV/0!</v>
      </c>
      <c r="GV689" s="57"/>
      <c r="GW689" s="42" t="e">
        <f t="shared" si="2008"/>
        <v>#DIV/0!</v>
      </c>
      <c r="GX689" s="42" t="e">
        <f t="shared" si="2009"/>
        <v>#DIV/0!</v>
      </c>
      <c r="GY689" s="42" t="e">
        <f t="shared" si="2010"/>
        <v>#DIV/0!</v>
      </c>
      <c r="GZ689" s="57"/>
      <c r="HA689" s="2" t="e">
        <f t="shared" si="2011"/>
        <v>#DIV/0!</v>
      </c>
      <c r="HB689" s="2" t="e">
        <f t="shared" si="2012"/>
        <v>#DIV/0!</v>
      </c>
      <c r="HC689" s="2" t="e">
        <f t="shared" si="2013"/>
        <v>#DIV/0!</v>
      </c>
      <c r="HD689" s="2" t="e">
        <f t="shared" si="2014"/>
        <v>#DIV/0!</v>
      </c>
      <c r="HE689" s="2" t="e">
        <f t="shared" si="2015"/>
        <v>#DIV/0!</v>
      </c>
      <c r="HF689" s="2" t="e">
        <f t="shared" si="2016"/>
        <v>#DIV/0!</v>
      </c>
      <c r="HG689" s="2" t="e">
        <f t="shared" si="2017"/>
        <v>#DIV/0!</v>
      </c>
      <c r="HH689" s="2" t="e">
        <f t="shared" si="2018"/>
        <v>#DIV/0!</v>
      </c>
      <c r="HI689" s="2" t="e">
        <f t="shared" si="2019"/>
        <v>#DIV/0!</v>
      </c>
      <c r="HJ689" s="11" t="e">
        <f t="shared" si="2020"/>
        <v>#DIV/0!</v>
      </c>
      <c r="HK689" s="60" t="e">
        <f t="shared" si="2021"/>
        <v>#DIV/0!</v>
      </c>
      <c r="HL689" s="57"/>
      <c r="HM689" s="57" t="e">
        <f t="shared" si="2022"/>
        <v>#DIV/0!</v>
      </c>
      <c r="HN689" s="57" t="e">
        <f t="shared" si="2023"/>
        <v>#DIV/0!</v>
      </c>
      <c r="HO689" s="57" t="e">
        <f t="shared" si="2024"/>
        <v>#DIV/0!</v>
      </c>
      <c r="HP689" s="57" t="e">
        <f t="shared" si="2025"/>
        <v>#DIV/0!</v>
      </c>
      <c r="HQ689" s="57" t="e">
        <f t="shared" si="2026"/>
        <v>#DIV/0!</v>
      </c>
      <c r="HR689" s="57"/>
      <c r="HS689" s="57" t="e">
        <f t="shared" si="2027"/>
        <v>#DIV/0!</v>
      </c>
      <c r="HT689" s="57" t="e">
        <f t="shared" si="2028"/>
        <v>#DIV/0!</v>
      </c>
      <c r="HU689" s="57" t="e">
        <f t="shared" si="2029"/>
        <v>#DIV/0!</v>
      </c>
      <c r="HV689" s="57" t="e">
        <f t="shared" si="2030"/>
        <v>#DIV/0!</v>
      </c>
      <c r="HW689" s="57" t="e">
        <f t="shared" si="2031"/>
        <v>#DIV/0!</v>
      </c>
      <c r="HX689" s="57"/>
      <c r="HY689" s="57" t="e">
        <f t="shared" si="2032"/>
        <v>#DIV/0!</v>
      </c>
      <c r="HZ689" s="57" t="e">
        <f t="shared" si="2033"/>
        <v>#DIV/0!</v>
      </c>
      <c r="IA689" s="57"/>
      <c r="IB689" s="61">
        <f t="shared" si="2034"/>
        <v>0</v>
      </c>
      <c r="IC689" s="57" t="str">
        <f t="shared" si="2035"/>
        <v/>
      </c>
      <c r="ID689" s="42"/>
      <c r="IE689" s="2" t="str">
        <f t="shared" si="2036"/>
        <v/>
      </c>
      <c r="IF689" s="60" t="e">
        <f t="shared" si="2037"/>
        <v>#DIV/0!</v>
      </c>
      <c r="IG689" s="60" t="str">
        <f t="shared" si="2038"/>
        <v/>
      </c>
      <c r="IH689" s="60" t="str">
        <f t="shared" si="2039"/>
        <v>zinco-</v>
      </c>
      <c r="II689" s="60" t="str">
        <f t="shared" si="2040"/>
        <v>mangano-</v>
      </c>
      <c r="IJ689" s="60" t="e">
        <f t="shared" si="2041"/>
        <v>#DIV/0!</v>
      </c>
      <c r="IK689" s="60" t="e">
        <f t="shared" si="2042"/>
        <v>#DIV/0!</v>
      </c>
      <c r="IL689" s="60" t="e">
        <f t="shared" si="2043"/>
        <v>#DIV/0!</v>
      </c>
      <c r="IM689" s="60" t="e">
        <f t="shared" si="2044"/>
        <v>#DIV/0!</v>
      </c>
      <c r="IN689" s="60" t="str">
        <f t="shared" si="2045"/>
        <v/>
      </c>
      <c r="IO689" s="60" t="str">
        <f t="shared" si="2046"/>
        <v/>
      </c>
      <c r="IP689" s="57"/>
      <c r="IQ689" s="57" t="str">
        <f t="shared" si="2047"/>
        <v>ERROR!!</v>
      </c>
    </row>
    <row r="690" spans="24:251">
      <c r="X690" s="29">
        <f t="shared" si="1903"/>
        <v>0</v>
      </c>
      <c r="Y690" s="29">
        <f t="shared" si="1904"/>
        <v>0</v>
      </c>
      <c r="Z690" s="29" t="e">
        <f t="shared" si="1905"/>
        <v>#DIV/0!</v>
      </c>
      <c r="AA690" s="29" t="e">
        <f t="shared" si="1906"/>
        <v>#DIV/0!</v>
      </c>
      <c r="AB690" s="29" t="e">
        <f t="shared" si="1907"/>
        <v>#DIV/0!</v>
      </c>
      <c r="AC690" s="29" t="e">
        <f t="shared" si="1908"/>
        <v>#DIV/0!</v>
      </c>
      <c r="AF690" s="23">
        <v>60.084299999999999</v>
      </c>
      <c r="AG690" s="23">
        <v>79.878799999999998</v>
      </c>
      <c r="AH690" s="23">
        <v>101.96120000000001</v>
      </c>
      <c r="AI690" s="23">
        <v>151.99039999999999</v>
      </c>
      <c r="AJ690" s="23">
        <v>159.69</v>
      </c>
      <c r="AK690" s="23">
        <v>71.846400000000003</v>
      </c>
      <c r="AL690" s="23">
        <v>70.9375</v>
      </c>
      <c r="AM690" s="23">
        <v>40.304400000000001</v>
      </c>
      <c r="AN690" s="23">
        <v>56.077399999999997</v>
      </c>
      <c r="AO690" s="23">
        <v>61.978999999999999</v>
      </c>
      <c r="AP690" s="23">
        <v>94.195999999999998</v>
      </c>
      <c r="AQ690" s="23">
        <v>18.998000000000001</v>
      </c>
      <c r="AR690" s="23">
        <v>35.450000000000003</v>
      </c>
      <c r="AS690" s="23">
        <v>29.88</v>
      </c>
      <c r="AT690" s="23">
        <v>74.691999999999993</v>
      </c>
      <c r="AU690" s="23">
        <v>81.39</v>
      </c>
      <c r="AX690" s="54">
        <f t="shared" si="1909"/>
        <v>0</v>
      </c>
      <c r="AY690" s="54">
        <f t="shared" si="1910"/>
        <v>0</v>
      </c>
      <c r="AZ690" s="54">
        <f t="shared" si="1911"/>
        <v>0</v>
      </c>
      <c r="BA690" s="54">
        <f t="shared" si="1912"/>
        <v>0</v>
      </c>
      <c r="BB690" s="54">
        <f t="shared" si="1913"/>
        <v>0</v>
      </c>
      <c r="BC690" s="54">
        <f t="shared" si="1914"/>
        <v>0</v>
      </c>
      <c r="BD690" s="54">
        <f t="shared" si="1915"/>
        <v>0</v>
      </c>
      <c r="BE690" s="54">
        <f t="shared" si="1916"/>
        <v>0</v>
      </c>
      <c r="BF690" s="54">
        <f t="shared" si="1917"/>
        <v>0</v>
      </c>
      <c r="BG690" s="54">
        <f t="shared" si="1918"/>
        <v>0</v>
      </c>
      <c r="BH690" s="54">
        <f t="shared" si="1919"/>
        <v>0</v>
      </c>
      <c r="BI690" s="54">
        <f t="shared" si="1920"/>
        <v>0</v>
      </c>
      <c r="BJ690" s="54">
        <f t="shared" si="1921"/>
        <v>0</v>
      </c>
      <c r="BK690" s="54">
        <f t="shared" si="1922"/>
        <v>0</v>
      </c>
      <c r="BL690" s="54">
        <f t="shared" si="1923"/>
        <v>0</v>
      </c>
      <c r="BM690" s="42"/>
      <c r="BO690" s="54">
        <f>'Norm-coeff'!$C$2+$AX690*'Norm-coeff'!$D$2+$AY690*'Norm-coeff'!$E$2+$AZ690*'Norm-coeff'!$F$2+$BA690*'Norm-coeff'!$G$2+$BB690*'Norm-coeff'!$H$2+$BC690*'Norm-coeff'!$I$2+$BD690*'Norm-coeff'!$J$2+$BE690*'Norm-coeff'!$K$2+$BF690*'Norm-coeff'!$L$2+$BG690*'Norm-coeff'!$M$2+$BH690*'Norm-coeff'!$N$2+$BI690*'Norm-coeff'!$O$2</f>
        <v>5.4045421474420303</v>
      </c>
      <c r="BP690" s="54">
        <f>'Norm-coeff'!$C$3+$AX690*'Norm-coeff'!$D$3+$AY690*'Norm-coeff'!$E$3+$AZ690*'Norm-coeff'!$F$3+$BA690*'Norm-coeff'!$G$3+$BB690*'Norm-coeff'!$H$3+$BC690*'Norm-coeff'!$I$3+$BD690*'Norm-coeff'!$J$3+$BE690*'Norm-coeff'!$K$3+$BF690*'Norm-coeff'!$L$3+$BG690*'Norm-coeff'!$M$3+$BH690*'Norm-coeff'!$N$3+$BI690*'Norm-coeff'!$O$3</f>
        <v>3.15319116612705</v>
      </c>
      <c r="BQ690" s="54">
        <f>'Norm-coeff'!$C$4+$AX690*'Norm-coeff'!$D$4+$AY690*'Norm-coeff'!$E$4+$AZ690*'Norm-coeff'!$F$4+$BA690*'Norm-coeff'!$G$4+$BB690*'Norm-coeff'!$H$4+$BC690*'Norm-coeff'!$I$4+$BD690*'Norm-coeff'!$J$4+$BE690*'Norm-coeff'!$K$4+$BF690*'Norm-coeff'!$L$4+$BG690*'Norm-coeff'!$M$4+$BH690*'Norm-coeff'!$N$4+$BI690*'Norm-coeff'!$O$4</f>
        <v>1.42115649462768</v>
      </c>
      <c r="BR690" s="54">
        <f>'Norm-coeff'!$C$5+$AX690*'Norm-coeff'!$D$5+$AY690*'Norm-coeff'!$E$5+$AZ690*'Norm-coeff'!$F$5+$BA690*'Norm-coeff'!$G$5+$BB690*'Norm-coeff'!$H$5+$BC690*'Norm-coeff'!$I$5+$BD690*'Norm-coeff'!$J$5+$BE690*'Norm-coeff'!$K$5+$BF690*'Norm-coeff'!$L$5+$BG690*'Norm-coeff'!$M$5+$BH690*'Norm-coeff'!$N$5+$BI690*'Norm-coeff'!$O$5</f>
        <v>1.0553329241296201</v>
      </c>
      <c r="BS690" s="54">
        <f>'Norm-coeff'!$C$6+$AX690*'Norm-coeff'!$D$6+$AY690*'Norm-coeff'!$E$6+$AZ690*'Norm-coeff'!$F$6+$BA690*'Norm-coeff'!$G$6+$BB690*'Norm-coeff'!$H$6+$BC690*'Norm-coeff'!$I$6+$BD690*'Norm-coeff'!$J$6+$BE690*'Norm-coeff'!$K$6+$BF690*'Norm-coeff'!$L$6+$BG690*'Norm-coeff'!$M$6+$BH690*'Norm-coeff'!$N$6+$BI690*'Norm-coeff'!$O$6</f>
        <v>-1.48700885495103E-2</v>
      </c>
      <c r="BT690" s="54">
        <f>'Norm-coeff'!$C$7+$AX690*'Norm-coeff'!$D$7+$AY690*'Norm-coeff'!$E$7+$AZ690*'Norm-coeff'!$F$7+$BA690*'Norm-coeff'!$G$7+$BB690*'Norm-coeff'!$H$7+$BC690*'Norm-coeff'!$I$7+$BD690*'Norm-coeff'!$J$7+$BE690*'Norm-coeff'!$K$7+$BF690*'Norm-coeff'!$L$7+$BG690*'Norm-coeff'!$M$7+$BH690*'Norm-coeff'!$N$7+$BI690*'Norm-coeff'!$O$7</f>
        <v>2.0907583608832998</v>
      </c>
      <c r="BU690" s="54">
        <f>'Norm-coeff'!$C$8+$AX690*'Norm-coeff'!$D$8+$AY690*'Norm-coeff'!$E$8+$AZ690*'Norm-coeff'!$F$8+$BA690*'Norm-coeff'!$G$8+$BB690*'Norm-coeff'!$H$8+$BC690*'Norm-coeff'!$I$8+$BD690*'Norm-coeff'!$J$8+$BE690*'Norm-coeff'!$K$8+$BF690*'Norm-coeff'!$L$8+$BG690*'Norm-coeff'!$M$8+$BH690*'Norm-coeff'!$N$8+$BI690*'Norm-coeff'!$O$8</f>
        <v>0.65894159836244504</v>
      </c>
      <c r="BV690" s="54">
        <f>'Norm-coeff'!$C$9+$AX690*'Norm-coeff'!$D$9+$AY690*'Norm-coeff'!$E$9+$AZ690*'Norm-coeff'!$F$9+$BA690*'Norm-coeff'!$G$9+$BB690*'Norm-coeff'!$H$9+$BC690*'Norm-coeff'!$I$9+$BD690*'Norm-coeff'!$J$9+$BE690*'Norm-coeff'!$K$9+$BF690*'Norm-coeff'!$L$9+$BG690*'Norm-coeff'!$M$9+$BH690*'Norm-coeff'!$N$9+$BI690*'Norm-coeff'!$O$9</f>
        <v>1.48961085014701</v>
      </c>
      <c r="BW690" s="54">
        <f>'Norm-coeff'!$C$10+$AX690*'Norm-coeff'!$D$10+$AY690*'Norm-coeff'!$E$10+$AZ690*'Norm-coeff'!$F$10+$BA690*'Norm-coeff'!$G$10+$BB690*'Norm-coeff'!$H$10+$BC690*'Norm-coeff'!$I$10+$BD690*'Norm-coeff'!$J$10+$BE690*'Norm-coeff'!$K$10+$BF690*'Norm-coeff'!$L$10+$BG690*'Norm-coeff'!$M$10+$BH690*'Norm-coeff'!$N$10+$BI690*'Norm-coeff'!$O$10</f>
        <v>1.42058735749591</v>
      </c>
      <c r="BX690" s="54">
        <f>'Norm-coeff'!$C$11+$AX690*'Norm-coeff'!$D$11+$AY690*'Norm-coeff'!$E$11+$AZ690*'Norm-coeff'!$F$11+$BA690*'Norm-coeff'!$G$11+$BB690*'Norm-coeff'!$H$11+$BC690*'Norm-coeff'!$I$11+$BD690*'Norm-coeff'!$J$11+$BE690*'Norm-coeff'!$K$11+$BF690*'Norm-coeff'!$L$11+$BG690*'Norm-coeff'!$M$11+$BH690*'Norm-coeff'!$N$11+$BI690*'Norm-coeff'!$O$11</f>
        <v>0.221233014421479</v>
      </c>
      <c r="BY690" s="54">
        <f>'Norm-coeff'!$C$12+$AX690*'Norm-coeff'!$D$12+$AY690*'Norm-coeff'!$E$12+$AZ690*'Norm-coeff'!$F$12+$BA690*'Norm-coeff'!$G$12+$BB690*'Norm-coeff'!$H$12+$BC690*'Norm-coeff'!$I$12+$BD690*'Norm-coeff'!$J$12+$BE690*'Norm-coeff'!$K$12+$BF690*'Norm-coeff'!$L$12+$BG690*'Norm-coeff'!$M$12+$BH690*'Norm-coeff'!$N$12+$BI690*'Norm-coeff'!$O$12</f>
        <v>0.283527502056037</v>
      </c>
      <c r="BZ690" s="54">
        <f>'Norm-coeff'!$C$13+$AX690*'Norm-coeff'!$D$13+$AY690*'Norm-coeff'!$E$13+$AZ690*'Norm-coeff'!$F$13+$BA690*'Norm-coeff'!$G$13+$BB690*'Norm-coeff'!$H$13+$BC690*'Norm-coeff'!$I$13+$BD690*'Norm-coeff'!$J$13+$BE690*'Norm-coeff'!$K$13+$BF690*'Norm-coeff'!$L$13+$BG690*'Norm-coeff'!$M$13+$BH690*'Norm-coeff'!$N$13+$BI690*'Norm-coeff'!$O$13</f>
        <v>-4.1864930554451202E-2</v>
      </c>
      <c r="CA690" s="54">
        <f>'Norm-coeff'!$C$14+$AX690*'Norm-coeff'!$D$14+$AY690*'Norm-coeff'!$E$14+$AZ690*'Norm-coeff'!$F$14+$BA690*'Norm-coeff'!$G$14+$BB690*'Norm-coeff'!$H$14+$BC690*'Norm-coeff'!$I$14+$BD690*'Norm-coeff'!$J$14+$BE690*'Norm-coeff'!$K$14+$BF690*'Norm-coeff'!$L$14+$BG690*'Norm-coeff'!$M$14+$BH690*'Norm-coeff'!$N$14+$BI690*'Norm-coeff'!$O$14</f>
        <v>4.2526983164477103</v>
      </c>
      <c r="CC690" s="54">
        <f t="shared" si="2048"/>
        <v>0</v>
      </c>
      <c r="CG690" s="54">
        <f t="shared" si="1924"/>
        <v>0</v>
      </c>
      <c r="CH690" s="54">
        <f t="shared" si="1902"/>
        <v>0</v>
      </c>
      <c r="CI690" s="54">
        <f t="shared" si="1925"/>
        <v>0</v>
      </c>
      <c r="CJ690" s="56">
        <f t="shared" si="1926"/>
        <v>0</v>
      </c>
      <c r="CK690" s="54">
        <f t="shared" si="1927"/>
        <v>0</v>
      </c>
      <c r="CL690" s="54">
        <f t="shared" si="1928"/>
        <v>0</v>
      </c>
      <c r="CM690" s="54">
        <f t="shared" si="1929"/>
        <v>0</v>
      </c>
      <c r="CN690" s="54">
        <f t="shared" si="1930"/>
        <v>0</v>
      </c>
      <c r="CO690" s="54">
        <f t="shared" si="1931"/>
        <v>0</v>
      </c>
      <c r="CP690" s="54">
        <f t="shared" si="1932"/>
        <v>0</v>
      </c>
      <c r="CQ690" s="54">
        <f t="shared" si="1933"/>
        <v>0</v>
      </c>
      <c r="CR690" s="54">
        <f t="shared" si="1934"/>
        <v>0</v>
      </c>
      <c r="CS690" s="54">
        <f t="shared" si="1935"/>
        <v>0</v>
      </c>
      <c r="CU690" s="54">
        <f t="shared" si="1936"/>
        <v>0</v>
      </c>
      <c r="CV690" s="54">
        <f t="shared" si="1937"/>
        <v>0</v>
      </c>
      <c r="CW690" s="54">
        <f t="shared" si="1938"/>
        <v>0</v>
      </c>
      <c r="CX690" s="54">
        <f t="shared" si="1939"/>
        <v>0</v>
      </c>
      <c r="CZ690" s="54">
        <f t="shared" si="1940"/>
        <v>0</v>
      </c>
      <c r="DA690" s="54">
        <f t="shared" si="1941"/>
        <v>0</v>
      </c>
      <c r="DB690" s="54">
        <f t="shared" si="1942"/>
        <v>0</v>
      </c>
      <c r="DC690" s="54">
        <f t="shared" si="1943"/>
        <v>0</v>
      </c>
      <c r="DD690" s="54">
        <f t="shared" si="1944"/>
        <v>0</v>
      </c>
      <c r="DE690" s="54">
        <f t="shared" si="1945"/>
        <v>0</v>
      </c>
      <c r="DF690" s="54">
        <f t="shared" si="1946"/>
        <v>0</v>
      </c>
      <c r="DG690" s="54">
        <f t="shared" si="1947"/>
        <v>2</v>
      </c>
      <c r="DH690" s="71">
        <f t="shared" si="1948"/>
        <v>0</v>
      </c>
      <c r="DI690" s="71">
        <f t="shared" si="1949"/>
        <v>0</v>
      </c>
      <c r="DJ690" s="54">
        <f t="shared" si="1950"/>
        <v>0</v>
      </c>
      <c r="DK690" s="54">
        <f t="shared" si="1951"/>
        <v>2</v>
      </c>
      <c r="DL690" s="4">
        <f t="shared" si="1876"/>
        <v>0</v>
      </c>
      <c r="DM690" s="3">
        <f t="shared" si="1952"/>
        <v>0</v>
      </c>
      <c r="DN690" s="3">
        <f t="shared" si="1953"/>
        <v>0</v>
      </c>
      <c r="DO690" s="4" t="e">
        <f t="shared" si="1954"/>
        <v>#DIV/0!</v>
      </c>
      <c r="DP690" s="57"/>
      <c r="DQ690" s="57"/>
      <c r="DR690" s="56">
        <f t="shared" si="1877"/>
        <v>2</v>
      </c>
      <c r="DS690" s="56">
        <f t="shared" si="1878"/>
        <v>0</v>
      </c>
      <c r="DT690" s="38">
        <f t="shared" si="1879"/>
        <v>0</v>
      </c>
      <c r="DU690" s="38">
        <f t="shared" si="1955"/>
        <v>2</v>
      </c>
      <c r="DV690" s="38">
        <f t="shared" si="1880"/>
        <v>0</v>
      </c>
      <c r="DW690" s="39">
        <f t="shared" si="1881"/>
        <v>0</v>
      </c>
      <c r="DX690" s="39">
        <f t="shared" si="1882"/>
        <v>0</v>
      </c>
      <c r="DY690" s="39">
        <f t="shared" si="1883"/>
        <v>0</v>
      </c>
      <c r="DZ690" s="39">
        <f t="shared" si="1884"/>
        <v>0</v>
      </c>
      <c r="EA690" s="39">
        <f t="shared" si="1885"/>
        <v>0</v>
      </c>
      <c r="EB690" s="37" t="e">
        <f t="shared" si="1956"/>
        <v>#DIV/0!</v>
      </c>
      <c r="EC690" s="37" t="e">
        <f t="shared" si="1957"/>
        <v>#DIV/0!</v>
      </c>
      <c r="ED690" s="37" t="e">
        <f t="shared" si="1958"/>
        <v>#DIV/0!</v>
      </c>
      <c r="EE690" s="37" t="e">
        <f t="shared" si="1959"/>
        <v>#DIV/0!</v>
      </c>
      <c r="EF690" s="39" t="e">
        <f t="shared" si="1960"/>
        <v>#DIV/0!</v>
      </c>
      <c r="EG690" s="37" t="e">
        <f t="shared" si="1961"/>
        <v>#DIV/0!</v>
      </c>
      <c r="EH690" s="37" t="e">
        <f t="shared" si="1962"/>
        <v>#DIV/0!</v>
      </c>
      <c r="EI690" s="11" t="b">
        <f t="shared" si="1963"/>
        <v>1</v>
      </c>
      <c r="EJ690" s="11" t="b">
        <f t="shared" si="1964"/>
        <v>0</v>
      </c>
      <c r="EK690" s="39" t="e">
        <f t="shared" si="1965"/>
        <v>#DIV/0!</v>
      </c>
      <c r="EL690" s="39" t="e">
        <f t="shared" si="1966"/>
        <v>#DIV/0!</v>
      </c>
      <c r="EM690" s="39" t="e">
        <f t="shared" si="1967"/>
        <v>#DIV/0!</v>
      </c>
      <c r="EN690" s="39" t="e">
        <f t="shared" si="1968"/>
        <v>#DIV/0!</v>
      </c>
      <c r="EO690" s="39" t="e">
        <f t="shared" si="1969"/>
        <v>#DIV/0!</v>
      </c>
      <c r="EP690" s="39" t="e">
        <f t="shared" si="1970"/>
        <v>#DIV/0!</v>
      </c>
      <c r="EQ690" s="39" t="e">
        <f t="shared" si="1971"/>
        <v>#DIV/0!</v>
      </c>
      <c r="ER690" s="39" t="e">
        <f t="shared" si="1972"/>
        <v>#DIV/0!</v>
      </c>
      <c r="ES690" s="58" t="str">
        <f t="shared" si="1973"/>
        <v>(OH,F,Cl)-dominate amphibole</v>
      </c>
      <c r="ET690" s="58" t="e">
        <f t="shared" si="1974"/>
        <v>#N/A</v>
      </c>
      <c r="EU690" s="56">
        <f t="shared" si="1886"/>
        <v>0</v>
      </c>
      <c r="EV690" s="56">
        <f t="shared" si="1887"/>
        <v>0</v>
      </c>
      <c r="EW690" s="56">
        <f t="shared" si="1888"/>
        <v>0</v>
      </c>
      <c r="EX690" s="56">
        <f t="shared" si="1889"/>
        <v>0</v>
      </c>
      <c r="EY690" s="56">
        <f t="shared" si="1890"/>
        <v>0</v>
      </c>
      <c r="EZ690" s="56">
        <f t="shared" si="1891"/>
        <v>0</v>
      </c>
      <c r="FA690" s="39">
        <f t="shared" si="1892"/>
        <v>0</v>
      </c>
      <c r="FB690" s="39">
        <f t="shared" si="1893"/>
        <v>0</v>
      </c>
      <c r="FC690" s="54">
        <f t="shared" si="1894"/>
        <v>0</v>
      </c>
      <c r="FD690" s="54">
        <f t="shared" si="1895"/>
        <v>0</v>
      </c>
      <c r="FE690" s="39">
        <f t="shared" si="1896"/>
        <v>0</v>
      </c>
      <c r="FF690" s="54">
        <f t="shared" si="1897"/>
        <v>0</v>
      </c>
      <c r="FG690" s="39">
        <f t="shared" si="1898"/>
        <v>0</v>
      </c>
      <c r="FH690" s="39">
        <f t="shared" si="1975"/>
        <v>0</v>
      </c>
      <c r="FI690" s="39">
        <f t="shared" si="1976"/>
        <v>0</v>
      </c>
      <c r="FJ690" s="39">
        <f t="shared" si="1977"/>
        <v>0</v>
      </c>
      <c r="FK690" s="39" t="e">
        <f t="shared" si="1978"/>
        <v>#DIV/0!</v>
      </c>
      <c r="FL690" s="39" t="e">
        <f t="shared" si="1979"/>
        <v>#DIV/0!</v>
      </c>
      <c r="FM690" s="39" t="e">
        <f t="shared" si="1980"/>
        <v>#DIV/0!</v>
      </c>
      <c r="FN690" s="39">
        <f t="shared" si="1981"/>
        <v>1</v>
      </c>
      <c r="FO690" s="39">
        <f t="shared" si="1899"/>
        <v>0</v>
      </c>
      <c r="FP690" s="39">
        <f t="shared" si="1900"/>
        <v>0</v>
      </c>
      <c r="FQ690" s="39">
        <f t="shared" si="1901"/>
        <v>0</v>
      </c>
      <c r="FR690" s="39">
        <f t="shared" si="1982"/>
        <v>0</v>
      </c>
      <c r="FS690" s="39">
        <f t="shared" si="1983"/>
        <v>0</v>
      </c>
      <c r="FU690" s="39" t="e">
        <f t="shared" si="1984"/>
        <v>#DIV/0!</v>
      </c>
      <c r="FV690" s="39" t="e">
        <f t="shared" si="1985"/>
        <v>#DIV/0!</v>
      </c>
      <c r="FW690" s="39" t="e">
        <f t="shared" si="1986"/>
        <v>#DIV/0!</v>
      </c>
      <c r="FY690" s="39" t="e">
        <f t="shared" si="1987"/>
        <v>#DIV/0!</v>
      </c>
      <c r="FZ690" s="39" t="e">
        <f t="shared" si="1988"/>
        <v>#DIV/0!</v>
      </c>
      <c r="GA690" s="39" t="e">
        <f t="shared" si="1989"/>
        <v>#DIV/0!</v>
      </c>
      <c r="GB690" s="39" t="e">
        <f t="shared" si="1990"/>
        <v>#DIV/0!</v>
      </c>
      <c r="GC690" s="39" t="e">
        <f t="shared" si="1991"/>
        <v>#DIV/0!</v>
      </c>
      <c r="GD690" s="39" t="e">
        <f t="shared" si="1992"/>
        <v>#DIV/0!</v>
      </c>
      <c r="GE690" s="39" t="e">
        <f t="shared" si="1993"/>
        <v>#DIV/0!</v>
      </c>
      <c r="GF690" s="39" t="e">
        <f t="shared" si="1994"/>
        <v>#DIV/0!</v>
      </c>
      <c r="GG690" s="39" t="e">
        <f t="shared" si="1995"/>
        <v>#DIV/0!</v>
      </c>
      <c r="GH690" s="39" t="e">
        <f t="shared" si="1996"/>
        <v>#DIV/0!</v>
      </c>
      <c r="GI690" s="39"/>
      <c r="GJ690" s="39" t="e">
        <f t="shared" si="1997"/>
        <v>#DIV/0!</v>
      </c>
      <c r="GK690" s="39" t="e">
        <f t="shared" si="1998"/>
        <v>#DIV/0!</v>
      </c>
      <c r="GL690" s="39" t="e">
        <f t="shared" si="1999"/>
        <v>#DIV/0!</v>
      </c>
      <c r="GM690" s="39" t="e">
        <f t="shared" si="2000"/>
        <v>#DIV/0!</v>
      </c>
      <c r="GN690" s="39" t="e">
        <f t="shared" si="2001"/>
        <v>#DIV/0!</v>
      </c>
      <c r="GO690" s="57"/>
      <c r="GP690" s="57" t="e">
        <f t="shared" si="2002"/>
        <v>#DIV/0!</v>
      </c>
      <c r="GQ690" s="59" t="e">
        <f t="shared" si="2003"/>
        <v>#DIV/0!</v>
      </c>
      <c r="GR690" s="41" t="e">
        <f t="shared" si="2004"/>
        <v>#DIV/0!</v>
      </c>
      <c r="GS690" s="57" t="e">
        <f t="shared" si="2005"/>
        <v>#DIV/0!</v>
      </c>
      <c r="GT690" s="57" t="e">
        <f t="shared" si="2006"/>
        <v>#DIV/0!</v>
      </c>
      <c r="GU690" s="57" t="e">
        <f t="shared" si="2007"/>
        <v>#DIV/0!</v>
      </c>
      <c r="GV690" s="57"/>
      <c r="GW690" s="42" t="e">
        <f t="shared" si="2008"/>
        <v>#DIV/0!</v>
      </c>
      <c r="GX690" s="42" t="e">
        <f t="shared" si="2009"/>
        <v>#DIV/0!</v>
      </c>
      <c r="GY690" s="42" t="e">
        <f t="shared" si="2010"/>
        <v>#DIV/0!</v>
      </c>
      <c r="GZ690" s="57"/>
      <c r="HA690" s="2" t="e">
        <f t="shared" si="2011"/>
        <v>#DIV/0!</v>
      </c>
      <c r="HB690" s="2" t="e">
        <f t="shared" si="2012"/>
        <v>#DIV/0!</v>
      </c>
      <c r="HC690" s="2" t="e">
        <f t="shared" si="2013"/>
        <v>#DIV/0!</v>
      </c>
      <c r="HD690" s="2" t="e">
        <f t="shared" si="2014"/>
        <v>#DIV/0!</v>
      </c>
      <c r="HE690" s="2" t="e">
        <f t="shared" si="2015"/>
        <v>#DIV/0!</v>
      </c>
      <c r="HF690" s="2" t="e">
        <f t="shared" si="2016"/>
        <v>#DIV/0!</v>
      </c>
      <c r="HG690" s="2" t="e">
        <f t="shared" si="2017"/>
        <v>#DIV/0!</v>
      </c>
      <c r="HH690" s="2" t="e">
        <f t="shared" si="2018"/>
        <v>#DIV/0!</v>
      </c>
      <c r="HI690" s="2" t="e">
        <f t="shared" si="2019"/>
        <v>#DIV/0!</v>
      </c>
      <c r="HJ690" s="11" t="e">
        <f t="shared" si="2020"/>
        <v>#DIV/0!</v>
      </c>
      <c r="HK690" s="60" t="e">
        <f t="shared" si="2021"/>
        <v>#DIV/0!</v>
      </c>
      <c r="HL690" s="57"/>
      <c r="HM690" s="57" t="e">
        <f t="shared" si="2022"/>
        <v>#DIV/0!</v>
      </c>
      <c r="HN690" s="57" t="e">
        <f t="shared" si="2023"/>
        <v>#DIV/0!</v>
      </c>
      <c r="HO690" s="57" t="e">
        <f t="shared" si="2024"/>
        <v>#DIV/0!</v>
      </c>
      <c r="HP690" s="57" t="e">
        <f t="shared" si="2025"/>
        <v>#DIV/0!</v>
      </c>
      <c r="HQ690" s="57" t="e">
        <f t="shared" si="2026"/>
        <v>#DIV/0!</v>
      </c>
      <c r="HR690" s="57"/>
      <c r="HS690" s="57" t="e">
        <f t="shared" si="2027"/>
        <v>#DIV/0!</v>
      </c>
      <c r="HT690" s="57" t="e">
        <f t="shared" si="2028"/>
        <v>#DIV/0!</v>
      </c>
      <c r="HU690" s="57" t="e">
        <f t="shared" si="2029"/>
        <v>#DIV/0!</v>
      </c>
      <c r="HV690" s="57" t="e">
        <f t="shared" si="2030"/>
        <v>#DIV/0!</v>
      </c>
      <c r="HW690" s="57" t="e">
        <f t="shared" si="2031"/>
        <v>#DIV/0!</v>
      </c>
      <c r="HX690" s="57"/>
      <c r="HY690" s="57" t="e">
        <f t="shared" si="2032"/>
        <v>#DIV/0!</v>
      </c>
      <c r="HZ690" s="57" t="e">
        <f t="shared" si="2033"/>
        <v>#DIV/0!</v>
      </c>
      <c r="IA690" s="57"/>
      <c r="IB690" s="61">
        <f t="shared" si="2034"/>
        <v>0</v>
      </c>
      <c r="IC690" s="57" t="str">
        <f t="shared" si="2035"/>
        <v/>
      </c>
      <c r="ID690" s="42"/>
      <c r="IE690" s="2" t="str">
        <f t="shared" si="2036"/>
        <v/>
      </c>
      <c r="IF690" s="60" t="e">
        <f t="shared" si="2037"/>
        <v>#DIV/0!</v>
      </c>
      <c r="IG690" s="60" t="str">
        <f t="shared" si="2038"/>
        <v/>
      </c>
      <c r="IH690" s="60" t="str">
        <f t="shared" si="2039"/>
        <v>zinco-</v>
      </c>
      <c r="II690" s="60" t="str">
        <f t="shared" si="2040"/>
        <v>mangano-</v>
      </c>
      <c r="IJ690" s="60" t="e">
        <f t="shared" si="2041"/>
        <v>#DIV/0!</v>
      </c>
      <c r="IK690" s="60" t="e">
        <f t="shared" si="2042"/>
        <v>#DIV/0!</v>
      </c>
      <c r="IL690" s="60" t="e">
        <f t="shared" si="2043"/>
        <v>#DIV/0!</v>
      </c>
      <c r="IM690" s="60" t="e">
        <f t="shared" si="2044"/>
        <v>#DIV/0!</v>
      </c>
      <c r="IN690" s="60" t="str">
        <f t="shared" si="2045"/>
        <v/>
      </c>
      <c r="IO690" s="60" t="str">
        <f t="shared" si="2046"/>
        <v/>
      </c>
      <c r="IP690" s="57"/>
      <c r="IQ690" s="57" t="str">
        <f t="shared" si="2047"/>
        <v>ERROR!!</v>
      </c>
    </row>
    <row r="691" spans="24:251">
      <c r="X691" s="29">
        <f t="shared" si="1903"/>
        <v>0</v>
      </c>
      <c r="Y691" s="29">
        <f t="shared" si="1904"/>
        <v>0</v>
      </c>
      <c r="Z691" s="29" t="e">
        <f t="shared" si="1905"/>
        <v>#DIV/0!</v>
      </c>
      <c r="AA691" s="29" t="e">
        <f t="shared" si="1906"/>
        <v>#DIV/0!</v>
      </c>
      <c r="AB691" s="29" t="e">
        <f t="shared" si="1907"/>
        <v>#DIV/0!</v>
      </c>
      <c r="AC691" s="29" t="e">
        <f t="shared" si="1908"/>
        <v>#DIV/0!</v>
      </c>
      <c r="AF691" s="23">
        <v>60.084299999999999</v>
      </c>
      <c r="AG691" s="23">
        <v>79.878799999999998</v>
      </c>
      <c r="AH691" s="23">
        <v>101.96120000000001</v>
      </c>
      <c r="AI691" s="23">
        <v>151.99039999999999</v>
      </c>
      <c r="AJ691" s="23">
        <v>159.69</v>
      </c>
      <c r="AK691" s="23">
        <v>71.846400000000003</v>
      </c>
      <c r="AL691" s="23">
        <v>70.9375</v>
      </c>
      <c r="AM691" s="23">
        <v>40.304400000000001</v>
      </c>
      <c r="AN691" s="23">
        <v>56.077399999999997</v>
      </c>
      <c r="AO691" s="23">
        <v>61.978999999999999</v>
      </c>
      <c r="AP691" s="23">
        <v>94.195999999999998</v>
      </c>
      <c r="AQ691" s="23">
        <v>18.998000000000001</v>
      </c>
      <c r="AR691" s="23">
        <v>35.450000000000003</v>
      </c>
      <c r="AS691" s="23">
        <v>29.88</v>
      </c>
      <c r="AT691" s="23">
        <v>74.691999999999993</v>
      </c>
      <c r="AU691" s="23">
        <v>81.39</v>
      </c>
      <c r="AX691" s="54">
        <f t="shared" si="1909"/>
        <v>0</v>
      </c>
      <c r="AY691" s="54">
        <f t="shared" si="1910"/>
        <v>0</v>
      </c>
      <c r="AZ691" s="54">
        <f t="shared" si="1911"/>
        <v>0</v>
      </c>
      <c r="BA691" s="54">
        <f t="shared" si="1912"/>
        <v>0</v>
      </c>
      <c r="BB691" s="54">
        <f t="shared" si="1913"/>
        <v>0</v>
      </c>
      <c r="BC691" s="54">
        <f t="shared" si="1914"/>
        <v>0</v>
      </c>
      <c r="BD691" s="54">
        <f t="shared" si="1915"/>
        <v>0</v>
      </c>
      <c r="BE691" s="54">
        <f t="shared" si="1916"/>
        <v>0</v>
      </c>
      <c r="BF691" s="54">
        <f t="shared" si="1917"/>
        <v>0</v>
      </c>
      <c r="BG691" s="54">
        <f t="shared" si="1918"/>
        <v>0</v>
      </c>
      <c r="BH691" s="54">
        <f t="shared" si="1919"/>
        <v>0</v>
      </c>
      <c r="BI691" s="54">
        <f t="shared" si="1920"/>
        <v>0</v>
      </c>
      <c r="BJ691" s="54">
        <f t="shared" si="1921"/>
        <v>0</v>
      </c>
      <c r="BK691" s="54">
        <f t="shared" si="1922"/>
        <v>0</v>
      </c>
      <c r="BL691" s="54">
        <f t="shared" si="1923"/>
        <v>0</v>
      </c>
      <c r="BM691" s="42"/>
      <c r="BO691" s="54">
        <f>'Norm-coeff'!$C$2+$AX691*'Norm-coeff'!$D$2+$AY691*'Norm-coeff'!$E$2+$AZ691*'Norm-coeff'!$F$2+$BA691*'Norm-coeff'!$G$2+$BB691*'Norm-coeff'!$H$2+$BC691*'Norm-coeff'!$I$2+$BD691*'Norm-coeff'!$J$2+$BE691*'Norm-coeff'!$K$2+$BF691*'Norm-coeff'!$L$2+$BG691*'Norm-coeff'!$M$2+$BH691*'Norm-coeff'!$N$2+$BI691*'Norm-coeff'!$O$2</f>
        <v>5.4045421474420303</v>
      </c>
      <c r="BP691" s="54">
        <f>'Norm-coeff'!$C$3+$AX691*'Norm-coeff'!$D$3+$AY691*'Norm-coeff'!$E$3+$AZ691*'Norm-coeff'!$F$3+$BA691*'Norm-coeff'!$G$3+$BB691*'Norm-coeff'!$H$3+$BC691*'Norm-coeff'!$I$3+$BD691*'Norm-coeff'!$J$3+$BE691*'Norm-coeff'!$K$3+$BF691*'Norm-coeff'!$L$3+$BG691*'Norm-coeff'!$M$3+$BH691*'Norm-coeff'!$N$3+$BI691*'Norm-coeff'!$O$3</f>
        <v>3.15319116612705</v>
      </c>
      <c r="BQ691" s="54">
        <f>'Norm-coeff'!$C$4+$AX691*'Norm-coeff'!$D$4+$AY691*'Norm-coeff'!$E$4+$AZ691*'Norm-coeff'!$F$4+$BA691*'Norm-coeff'!$G$4+$BB691*'Norm-coeff'!$H$4+$BC691*'Norm-coeff'!$I$4+$BD691*'Norm-coeff'!$J$4+$BE691*'Norm-coeff'!$K$4+$BF691*'Norm-coeff'!$L$4+$BG691*'Norm-coeff'!$M$4+$BH691*'Norm-coeff'!$N$4+$BI691*'Norm-coeff'!$O$4</f>
        <v>1.42115649462768</v>
      </c>
      <c r="BR691" s="54">
        <f>'Norm-coeff'!$C$5+$AX691*'Norm-coeff'!$D$5+$AY691*'Norm-coeff'!$E$5+$AZ691*'Norm-coeff'!$F$5+$BA691*'Norm-coeff'!$G$5+$BB691*'Norm-coeff'!$H$5+$BC691*'Norm-coeff'!$I$5+$BD691*'Norm-coeff'!$J$5+$BE691*'Norm-coeff'!$K$5+$BF691*'Norm-coeff'!$L$5+$BG691*'Norm-coeff'!$M$5+$BH691*'Norm-coeff'!$N$5+$BI691*'Norm-coeff'!$O$5</f>
        <v>1.0553329241296201</v>
      </c>
      <c r="BS691" s="54">
        <f>'Norm-coeff'!$C$6+$AX691*'Norm-coeff'!$D$6+$AY691*'Norm-coeff'!$E$6+$AZ691*'Norm-coeff'!$F$6+$BA691*'Norm-coeff'!$G$6+$BB691*'Norm-coeff'!$H$6+$BC691*'Norm-coeff'!$I$6+$BD691*'Norm-coeff'!$J$6+$BE691*'Norm-coeff'!$K$6+$BF691*'Norm-coeff'!$L$6+$BG691*'Norm-coeff'!$M$6+$BH691*'Norm-coeff'!$N$6+$BI691*'Norm-coeff'!$O$6</f>
        <v>-1.48700885495103E-2</v>
      </c>
      <c r="BT691" s="54">
        <f>'Norm-coeff'!$C$7+$AX691*'Norm-coeff'!$D$7+$AY691*'Norm-coeff'!$E$7+$AZ691*'Norm-coeff'!$F$7+$BA691*'Norm-coeff'!$G$7+$BB691*'Norm-coeff'!$H$7+$BC691*'Norm-coeff'!$I$7+$BD691*'Norm-coeff'!$J$7+$BE691*'Norm-coeff'!$K$7+$BF691*'Norm-coeff'!$L$7+$BG691*'Norm-coeff'!$M$7+$BH691*'Norm-coeff'!$N$7+$BI691*'Norm-coeff'!$O$7</f>
        <v>2.0907583608832998</v>
      </c>
      <c r="BU691" s="54">
        <f>'Norm-coeff'!$C$8+$AX691*'Norm-coeff'!$D$8+$AY691*'Norm-coeff'!$E$8+$AZ691*'Norm-coeff'!$F$8+$BA691*'Norm-coeff'!$G$8+$BB691*'Norm-coeff'!$H$8+$BC691*'Norm-coeff'!$I$8+$BD691*'Norm-coeff'!$J$8+$BE691*'Norm-coeff'!$K$8+$BF691*'Norm-coeff'!$L$8+$BG691*'Norm-coeff'!$M$8+$BH691*'Norm-coeff'!$N$8+$BI691*'Norm-coeff'!$O$8</f>
        <v>0.65894159836244504</v>
      </c>
      <c r="BV691" s="54">
        <f>'Norm-coeff'!$C$9+$AX691*'Norm-coeff'!$D$9+$AY691*'Norm-coeff'!$E$9+$AZ691*'Norm-coeff'!$F$9+$BA691*'Norm-coeff'!$G$9+$BB691*'Norm-coeff'!$H$9+$BC691*'Norm-coeff'!$I$9+$BD691*'Norm-coeff'!$J$9+$BE691*'Norm-coeff'!$K$9+$BF691*'Norm-coeff'!$L$9+$BG691*'Norm-coeff'!$M$9+$BH691*'Norm-coeff'!$N$9+$BI691*'Norm-coeff'!$O$9</f>
        <v>1.48961085014701</v>
      </c>
      <c r="BW691" s="54">
        <f>'Norm-coeff'!$C$10+$AX691*'Norm-coeff'!$D$10+$AY691*'Norm-coeff'!$E$10+$AZ691*'Norm-coeff'!$F$10+$BA691*'Norm-coeff'!$G$10+$BB691*'Norm-coeff'!$H$10+$BC691*'Norm-coeff'!$I$10+$BD691*'Norm-coeff'!$J$10+$BE691*'Norm-coeff'!$K$10+$BF691*'Norm-coeff'!$L$10+$BG691*'Norm-coeff'!$M$10+$BH691*'Norm-coeff'!$N$10+$BI691*'Norm-coeff'!$O$10</f>
        <v>1.42058735749591</v>
      </c>
      <c r="BX691" s="54">
        <f>'Norm-coeff'!$C$11+$AX691*'Norm-coeff'!$D$11+$AY691*'Norm-coeff'!$E$11+$AZ691*'Norm-coeff'!$F$11+$BA691*'Norm-coeff'!$G$11+$BB691*'Norm-coeff'!$H$11+$BC691*'Norm-coeff'!$I$11+$BD691*'Norm-coeff'!$J$11+$BE691*'Norm-coeff'!$K$11+$BF691*'Norm-coeff'!$L$11+$BG691*'Norm-coeff'!$M$11+$BH691*'Norm-coeff'!$N$11+$BI691*'Norm-coeff'!$O$11</f>
        <v>0.221233014421479</v>
      </c>
      <c r="BY691" s="54">
        <f>'Norm-coeff'!$C$12+$AX691*'Norm-coeff'!$D$12+$AY691*'Norm-coeff'!$E$12+$AZ691*'Norm-coeff'!$F$12+$BA691*'Norm-coeff'!$G$12+$BB691*'Norm-coeff'!$H$12+$BC691*'Norm-coeff'!$I$12+$BD691*'Norm-coeff'!$J$12+$BE691*'Norm-coeff'!$K$12+$BF691*'Norm-coeff'!$L$12+$BG691*'Norm-coeff'!$M$12+$BH691*'Norm-coeff'!$N$12+$BI691*'Norm-coeff'!$O$12</f>
        <v>0.283527502056037</v>
      </c>
      <c r="BZ691" s="54">
        <f>'Norm-coeff'!$C$13+$AX691*'Norm-coeff'!$D$13+$AY691*'Norm-coeff'!$E$13+$AZ691*'Norm-coeff'!$F$13+$BA691*'Norm-coeff'!$G$13+$BB691*'Norm-coeff'!$H$13+$BC691*'Norm-coeff'!$I$13+$BD691*'Norm-coeff'!$J$13+$BE691*'Norm-coeff'!$K$13+$BF691*'Norm-coeff'!$L$13+$BG691*'Norm-coeff'!$M$13+$BH691*'Norm-coeff'!$N$13+$BI691*'Norm-coeff'!$O$13</f>
        <v>-4.1864930554451202E-2</v>
      </c>
      <c r="CA691" s="54">
        <f>'Norm-coeff'!$C$14+$AX691*'Norm-coeff'!$D$14+$AY691*'Norm-coeff'!$E$14+$AZ691*'Norm-coeff'!$F$14+$BA691*'Norm-coeff'!$G$14+$BB691*'Norm-coeff'!$H$14+$BC691*'Norm-coeff'!$I$14+$BD691*'Norm-coeff'!$J$14+$BE691*'Norm-coeff'!$K$14+$BF691*'Norm-coeff'!$L$14+$BG691*'Norm-coeff'!$M$14+$BH691*'Norm-coeff'!$N$14+$BI691*'Norm-coeff'!$O$14</f>
        <v>4.2526983164477103</v>
      </c>
      <c r="CC691" s="54">
        <f t="shared" si="2048"/>
        <v>0</v>
      </c>
      <c r="CG691" s="54">
        <f t="shared" si="1924"/>
        <v>0</v>
      </c>
      <c r="CH691" s="54">
        <f t="shared" si="1902"/>
        <v>0</v>
      </c>
      <c r="CI691" s="54">
        <f t="shared" si="1925"/>
        <v>0</v>
      </c>
      <c r="CJ691" s="56">
        <f t="shared" si="1926"/>
        <v>0</v>
      </c>
      <c r="CK691" s="54">
        <f t="shared" si="1927"/>
        <v>0</v>
      </c>
      <c r="CL691" s="54">
        <f t="shared" si="1928"/>
        <v>0</v>
      </c>
      <c r="CM691" s="54">
        <f t="shared" si="1929"/>
        <v>0</v>
      </c>
      <c r="CN691" s="54">
        <f t="shared" si="1930"/>
        <v>0</v>
      </c>
      <c r="CO691" s="54">
        <f t="shared" si="1931"/>
        <v>0</v>
      </c>
      <c r="CP691" s="54">
        <f t="shared" si="1932"/>
        <v>0</v>
      </c>
      <c r="CQ691" s="54">
        <f t="shared" si="1933"/>
        <v>0</v>
      </c>
      <c r="CR691" s="54">
        <f t="shared" si="1934"/>
        <v>0</v>
      </c>
      <c r="CS691" s="54">
        <f t="shared" si="1935"/>
        <v>0</v>
      </c>
      <c r="CU691" s="54">
        <f t="shared" si="1936"/>
        <v>0</v>
      </c>
      <c r="CV691" s="54">
        <f t="shared" si="1937"/>
        <v>0</v>
      </c>
      <c r="CW691" s="54">
        <f t="shared" si="1938"/>
        <v>0</v>
      </c>
      <c r="CX691" s="54">
        <f t="shared" si="1939"/>
        <v>0</v>
      </c>
      <c r="CZ691" s="54">
        <f t="shared" si="1940"/>
        <v>0</v>
      </c>
      <c r="DA691" s="54">
        <f t="shared" si="1941"/>
        <v>0</v>
      </c>
      <c r="DB691" s="54">
        <f t="shared" si="1942"/>
        <v>0</v>
      </c>
      <c r="DC691" s="54">
        <f t="shared" si="1943"/>
        <v>0</v>
      </c>
      <c r="DD691" s="54">
        <f t="shared" si="1944"/>
        <v>0</v>
      </c>
      <c r="DE691" s="54">
        <f t="shared" si="1945"/>
        <v>0</v>
      </c>
      <c r="DF691" s="54">
        <f t="shared" si="1946"/>
        <v>0</v>
      </c>
      <c r="DG691" s="54">
        <f t="shared" si="1947"/>
        <v>2</v>
      </c>
      <c r="DH691" s="71">
        <f t="shared" si="1948"/>
        <v>0</v>
      </c>
      <c r="DI691" s="71">
        <f t="shared" si="1949"/>
        <v>0</v>
      </c>
      <c r="DJ691" s="54">
        <f t="shared" si="1950"/>
        <v>0</v>
      </c>
      <c r="DK691" s="54">
        <f t="shared" si="1951"/>
        <v>2</v>
      </c>
      <c r="DL691" s="4">
        <f t="shared" si="1876"/>
        <v>0</v>
      </c>
      <c r="DM691" s="3">
        <f t="shared" si="1952"/>
        <v>0</v>
      </c>
      <c r="DN691" s="3">
        <f t="shared" si="1953"/>
        <v>0</v>
      </c>
      <c r="DO691" s="4" t="e">
        <f t="shared" si="1954"/>
        <v>#DIV/0!</v>
      </c>
      <c r="DP691" s="57"/>
      <c r="DQ691" s="57"/>
      <c r="DR691" s="56">
        <f t="shared" si="1877"/>
        <v>2</v>
      </c>
      <c r="DS691" s="56">
        <f t="shared" si="1878"/>
        <v>0</v>
      </c>
      <c r="DT691" s="38">
        <f t="shared" si="1879"/>
        <v>0</v>
      </c>
      <c r="DU691" s="38">
        <f t="shared" si="1955"/>
        <v>2</v>
      </c>
      <c r="DV691" s="38">
        <f t="shared" si="1880"/>
        <v>0</v>
      </c>
      <c r="DW691" s="39">
        <f t="shared" si="1881"/>
        <v>0</v>
      </c>
      <c r="DX691" s="39">
        <f t="shared" si="1882"/>
        <v>0</v>
      </c>
      <c r="DY691" s="39">
        <f t="shared" si="1883"/>
        <v>0</v>
      </c>
      <c r="DZ691" s="39">
        <f t="shared" si="1884"/>
        <v>0</v>
      </c>
      <c r="EA691" s="39">
        <f t="shared" si="1885"/>
        <v>0</v>
      </c>
      <c r="EB691" s="37" t="e">
        <f t="shared" si="1956"/>
        <v>#DIV/0!</v>
      </c>
      <c r="EC691" s="37" t="e">
        <f t="shared" si="1957"/>
        <v>#DIV/0!</v>
      </c>
      <c r="ED691" s="37" t="e">
        <f t="shared" si="1958"/>
        <v>#DIV/0!</v>
      </c>
      <c r="EE691" s="37" t="e">
        <f t="shared" si="1959"/>
        <v>#DIV/0!</v>
      </c>
      <c r="EF691" s="39" t="e">
        <f t="shared" si="1960"/>
        <v>#DIV/0!</v>
      </c>
      <c r="EG691" s="37" t="e">
        <f t="shared" si="1961"/>
        <v>#DIV/0!</v>
      </c>
      <c r="EH691" s="37" t="e">
        <f t="shared" si="1962"/>
        <v>#DIV/0!</v>
      </c>
      <c r="EI691" s="11" t="b">
        <f t="shared" si="1963"/>
        <v>1</v>
      </c>
      <c r="EJ691" s="11" t="b">
        <f t="shared" si="1964"/>
        <v>0</v>
      </c>
      <c r="EK691" s="39" t="e">
        <f t="shared" si="1965"/>
        <v>#DIV/0!</v>
      </c>
      <c r="EL691" s="39" t="e">
        <f t="shared" si="1966"/>
        <v>#DIV/0!</v>
      </c>
      <c r="EM691" s="39" t="e">
        <f t="shared" si="1967"/>
        <v>#DIV/0!</v>
      </c>
      <c r="EN691" s="39" t="e">
        <f t="shared" si="1968"/>
        <v>#DIV/0!</v>
      </c>
      <c r="EO691" s="39" t="e">
        <f t="shared" si="1969"/>
        <v>#DIV/0!</v>
      </c>
      <c r="EP691" s="39" t="e">
        <f t="shared" si="1970"/>
        <v>#DIV/0!</v>
      </c>
      <c r="EQ691" s="39" t="e">
        <f t="shared" si="1971"/>
        <v>#DIV/0!</v>
      </c>
      <c r="ER691" s="39" t="e">
        <f t="shared" si="1972"/>
        <v>#DIV/0!</v>
      </c>
      <c r="ES691" s="58" t="str">
        <f t="shared" si="1973"/>
        <v>(OH,F,Cl)-dominate amphibole</v>
      </c>
      <c r="ET691" s="58" t="e">
        <f t="shared" si="1974"/>
        <v>#N/A</v>
      </c>
      <c r="EU691" s="56">
        <f t="shared" si="1886"/>
        <v>0</v>
      </c>
      <c r="EV691" s="56">
        <f t="shared" si="1887"/>
        <v>0</v>
      </c>
      <c r="EW691" s="56">
        <f t="shared" si="1888"/>
        <v>0</v>
      </c>
      <c r="EX691" s="56">
        <f t="shared" si="1889"/>
        <v>0</v>
      </c>
      <c r="EY691" s="56">
        <f t="shared" si="1890"/>
        <v>0</v>
      </c>
      <c r="EZ691" s="56">
        <f t="shared" si="1891"/>
        <v>0</v>
      </c>
      <c r="FA691" s="39">
        <f t="shared" si="1892"/>
        <v>0</v>
      </c>
      <c r="FB691" s="39">
        <f t="shared" si="1893"/>
        <v>0</v>
      </c>
      <c r="FC691" s="54">
        <f t="shared" si="1894"/>
        <v>0</v>
      </c>
      <c r="FD691" s="54">
        <f t="shared" si="1895"/>
        <v>0</v>
      </c>
      <c r="FE691" s="39">
        <f t="shared" si="1896"/>
        <v>0</v>
      </c>
      <c r="FF691" s="54">
        <f t="shared" si="1897"/>
        <v>0</v>
      </c>
      <c r="FG691" s="39">
        <f t="shared" si="1898"/>
        <v>0</v>
      </c>
      <c r="FH691" s="39">
        <f t="shared" si="1975"/>
        <v>0</v>
      </c>
      <c r="FI691" s="39">
        <f t="shared" si="1976"/>
        <v>0</v>
      </c>
      <c r="FJ691" s="39">
        <f t="shared" si="1977"/>
        <v>0</v>
      </c>
      <c r="FK691" s="39" t="e">
        <f t="shared" si="1978"/>
        <v>#DIV/0!</v>
      </c>
      <c r="FL691" s="39" t="e">
        <f t="shared" si="1979"/>
        <v>#DIV/0!</v>
      </c>
      <c r="FM691" s="39" t="e">
        <f t="shared" si="1980"/>
        <v>#DIV/0!</v>
      </c>
      <c r="FN691" s="39">
        <f t="shared" si="1981"/>
        <v>1</v>
      </c>
      <c r="FO691" s="39">
        <f t="shared" si="1899"/>
        <v>0</v>
      </c>
      <c r="FP691" s="39">
        <f t="shared" si="1900"/>
        <v>0</v>
      </c>
      <c r="FQ691" s="39">
        <f t="shared" si="1901"/>
        <v>0</v>
      </c>
      <c r="FR691" s="39">
        <f t="shared" si="1982"/>
        <v>0</v>
      </c>
      <c r="FS691" s="39">
        <f t="shared" si="1983"/>
        <v>0</v>
      </c>
      <c r="FU691" s="39" t="e">
        <f t="shared" si="1984"/>
        <v>#DIV/0!</v>
      </c>
      <c r="FV691" s="39" t="e">
        <f t="shared" si="1985"/>
        <v>#DIV/0!</v>
      </c>
      <c r="FW691" s="39" t="e">
        <f t="shared" si="1986"/>
        <v>#DIV/0!</v>
      </c>
      <c r="FY691" s="39" t="e">
        <f t="shared" si="1987"/>
        <v>#DIV/0!</v>
      </c>
      <c r="FZ691" s="39" t="e">
        <f t="shared" si="1988"/>
        <v>#DIV/0!</v>
      </c>
      <c r="GA691" s="39" t="e">
        <f t="shared" si="1989"/>
        <v>#DIV/0!</v>
      </c>
      <c r="GB691" s="39" t="e">
        <f t="shared" si="1990"/>
        <v>#DIV/0!</v>
      </c>
      <c r="GC691" s="39" t="e">
        <f t="shared" si="1991"/>
        <v>#DIV/0!</v>
      </c>
      <c r="GD691" s="39" t="e">
        <f t="shared" si="1992"/>
        <v>#DIV/0!</v>
      </c>
      <c r="GE691" s="39" t="e">
        <f t="shared" si="1993"/>
        <v>#DIV/0!</v>
      </c>
      <c r="GF691" s="39" t="e">
        <f t="shared" si="1994"/>
        <v>#DIV/0!</v>
      </c>
      <c r="GG691" s="39" t="e">
        <f t="shared" si="1995"/>
        <v>#DIV/0!</v>
      </c>
      <c r="GH691" s="39" t="e">
        <f t="shared" si="1996"/>
        <v>#DIV/0!</v>
      </c>
      <c r="GI691" s="39"/>
      <c r="GJ691" s="39" t="e">
        <f t="shared" si="1997"/>
        <v>#DIV/0!</v>
      </c>
      <c r="GK691" s="39" t="e">
        <f t="shared" si="1998"/>
        <v>#DIV/0!</v>
      </c>
      <c r="GL691" s="39" t="e">
        <f t="shared" si="1999"/>
        <v>#DIV/0!</v>
      </c>
      <c r="GM691" s="39" t="e">
        <f t="shared" si="2000"/>
        <v>#DIV/0!</v>
      </c>
      <c r="GN691" s="39" t="e">
        <f t="shared" si="2001"/>
        <v>#DIV/0!</v>
      </c>
      <c r="GO691" s="57"/>
      <c r="GP691" s="57" t="e">
        <f t="shared" si="2002"/>
        <v>#DIV/0!</v>
      </c>
      <c r="GQ691" s="59" t="e">
        <f t="shared" si="2003"/>
        <v>#DIV/0!</v>
      </c>
      <c r="GR691" s="41" t="e">
        <f t="shared" si="2004"/>
        <v>#DIV/0!</v>
      </c>
      <c r="GS691" s="57" t="e">
        <f t="shared" si="2005"/>
        <v>#DIV/0!</v>
      </c>
      <c r="GT691" s="57" t="e">
        <f t="shared" si="2006"/>
        <v>#DIV/0!</v>
      </c>
      <c r="GU691" s="57" t="e">
        <f t="shared" si="2007"/>
        <v>#DIV/0!</v>
      </c>
      <c r="GV691" s="57"/>
      <c r="GW691" s="42" t="e">
        <f t="shared" si="2008"/>
        <v>#DIV/0!</v>
      </c>
      <c r="GX691" s="42" t="e">
        <f t="shared" si="2009"/>
        <v>#DIV/0!</v>
      </c>
      <c r="GY691" s="42" t="e">
        <f t="shared" si="2010"/>
        <v>#DIV/0!</v>
      </c>
      <c r="GZ691" s="57"/>
      <c r="HA691" s="2" t="e">
        <f t="shared" si="2011"/>
        <v>#DIV/0!</v>
      </c>
      <c r="HB691" s="2" t="e">
        <f t="shared" si="2012"/>
        <v>#DIV/0!</v>
      </c>
      <c r="HC691" s="2" t="e">
        <f t="shared" si="2013"/>
        <v>#DIV/0!</v>
      </c>
      <c r="HD691" s="2" t="e">
        <f t="shared" si="2014"/>
        <v>#DIV/0!</v>
      </c>
      <c r="HE691" s="2" t="e">
        <f t="shared" si="2015"/>
        <v>#DIV/0!</v>
      </c>
      <c r="HF691" s="2" t="e">
        <f t="shared" si="2016"/>
        <v>#DIV/0!</v>
      </c>
      <c r="HG691" s="2" t="e">
        <f t="shared" si="2017"/>
        <v>#DIV/0!</v>
      </c>
      <c r="HH691" s="2" t="e">
        <f t="shared" si="2018"/>
        <v>#DIV/0!</v>
      </c>
      <c r="HI691" s="2" t="e">
        <f t="shared" si="2019"/>
        <v>#DIV/0!</v>
      </c>
      <c r="HJ691" s="11" t="e">
        <f t="shared" si="2020"/>
        <v>#DIV/0!</v>
      </c>
      <c r="HK691" s="60" t="e">
        <f t="shared" si="2021"/>
        <v>#DIV/0!</v>
      </c>
      <c r="HL691" s="57"/>
      <c r="HM691" s="57" t="e">
        <f t="shared" si="2022"/>
        <v>#DIV/0!</v>
      </c>
      <c r="HN691" s="57" t="e">
        <f t="shared" si="2023"/>
        <v>#DIV/0!</v>
      </c>
      <c r="HO691" s="57" t="e">
        <f t="shared" si="2024"/>
        <v>#DIV/0!</v>
      </c>
      <c r="HP691" s="57" t="e">
        <f t="shared" si="2025"/>
        <v>#DIV/0!</v>
      </c>
      <c r="HQ691" s="57" t="e">
        <f t="shared" si="2026"/>
        <v>#DIV/0!</v>
      </c>
      <c r="HR691" s="57"/>
      <c r="HS691" s="57" t="e">
        <f t="shared" si="2027"/>
        <v>#DIV/0!</v>
      </c>
      <c r="HT691" s="57" t="e">
        <f t="shared" si="2028"/>
        <v>#DIV/0!</v>
      </c>
      <c r="HU691" s="57" t="e">
        <f t="shared" si="2029"/>
        <v>#DIV/0!</v>
      </c>
      <c r="HV691" s="57" t="e">
        <f t="shared" si="2030"/>
        <v>#DIV/0!</v>
      </c>
      <c r="HW691" s="57" t="e">
        <f t="shared" si="2031"/>
        <v>#DIV/0!</v>
      </c>
      <c r="HX691" s="57"/>
      <c r="HY691" s="57" t="e">
        <f t="shared" si="2032"/>
        <v>#DIV/0!</v>
      </c>
      <c r="HZ691" s="57" t="e">
        <f t="shared" si="2033"/>
        <v>#DIV/0!</v>
      </c>
      <c r="IA691" s="57"/>
      <c r="IB691" s="61">
        <f t="shared" si="2034"/>
        <v>0</v>
      </c>
      <c r="IC691" s="57" t="str">
        <f t="shared" si="2035"/>
        <v/>
      </c>
      <c r="ID691" s="42"/>
      <c r="IE691" s="2" t="str">
        <f t="shared" si="2036"/>
        <v/>
      </c>
      <c r="IF691" s="60" t="e">
        <f t="shared" si="2037"/>
        <v>#DIV/0!</v>
      </c>
      <c r="IG691" s="60" t="str">
        <f t="shared" si="2038"/>
        <v/>
      </c>
      <c r="IH691" s="60" t="str">
        <f t="shared" si="2039"/>
        <v>zinco-</v>
      </c>
      <c r="II691" s="60" t="str">
        <f t="shared" si="2040"/>
        <v>mangano-</v>
      </c>
      <c r="IJ691" s="60" t="e">
        <f t="shared" si="2041"/>
        <v>#DIV/0!</v>
      </c>
      <c r="IK691" s="60" t="e">
        <f t="shared" si="2042"/>
        <v>#DIV/0!</v>
      </c>
      <c r="IL691" s="60" t="e">
        <f t="shared" si="2043"/>
        <v>#DIV/0!</v>
      </c>
      <c r="IM691" s="60" t="e">
        <f t="shared" si="2044"/>
        <v>#DIV/0!</v>
      </c>
      <c r="IN691" s="60" t="str">
        <f t="shared" si="2045"/>
        <v/>
      </c>
      <c r="IO691" s="60" t="str">
        <f t="shared" si="2046"/>
        <v/>
      </c>
      <c r="IP691" s="57"/>
      <c r="IQ691" s="57" t="str">
        <f t="shared" si="2047"/>
        <v>ERROR!!</v>
      </c>
    </row>
    <row r="692" spans="24:251">
      <c r="X692" s="29">
        <f t="shared" si="1903"/>
        <v>0</v>
      </c>
      <c r="Y692" s="29">
        <f t="shared" si="1904"/>
        <v>0</v>
      </c>
      <c r="Z692" s="29" t="e">
        <f t="shared" si="1905"/>
        <v>#DIV/0!</v>
      </c>
      <c r="AA692" s="29" t="e">
        <f t="shared" si="1906"/>
        <v>#DIV/0!</v>
      </c>
      <c r="AB692" s="29" t="e">
        <f t="shared" si="1907"/>
        <v>#DIV/0!</v>
      </c>
      <c r="AC692" s="29" t="e">
        <f t="shared" si="1908"/>
        <v>#DIV/0!</v>
      </c>
      <c r="AF692" s="23">
        <v>60.084299999999999</v>
      </c>
      <c r="AG692" s="23">
        <v>79.878799999999998</v>
      </c>
      <c r="AH692" s="23">
        <v>101.96120000000001</v>
      </c>
      <c r="AI692" s="23">
        <v>151.99039999999999</v>
      </c>
      <c r="AJ692" s="23">
        <v>159.69</v>
      </c>
      <c r="AK692" s="23">
        <v>71.846400000000003</v>
      </c>
      <c r="AL692" s="23">
        <v>70.9375</v>
      </c>
      <c r="AM692" s="23">
        <v>40.304400000000001</v>
      </c>
      <c r="AN692" s="23">
        <v>56.077399999999997</v>
      </c>
      <c r="AO692" s="23">
        <v>61.978999999999999</v>
      </c>
      <c r="AP692" s="23">
        <v>94.195999999999998</v>
      </c>
      <c r="AQ692" s="23">
        <v>18.998000000000001</v>
      </c>
      <c r="AR692" s="23">
        <v>35.450000000000003</v>
      </c>
      <c r="AS692" s="23">
        <v>29.88</v>
      </c>
      <c r="AT692" s="23">
        <v>74.691999999999993</v>
      </c>
      <c r="AU692" s="23">
        <v>81.39</v>
      </c>
      <c r="AX692" s="54">
        <f t="shared" si="1909"/>
        <v>0</v>
      </c>
      <c r="AY692" s="54">
        <f t="shared" si="1910"/>
        <v>0</v>
      </c>
      <c r="AZ692" s="54">
        <f t="shared" si="1911"/>
        <v>0</v>
      </c>
      <c r="BA692" s="54">
        <f t="shared" si="1912"/>
        <v>0</v>
      </c>
      <c r="BB692" s="54">
        <f t="shared" si="1913"/>
        <v>0</v>
      </c>
      <c r="BC692" s="54">
        <f t="shared" si="1914"/>
        <v>0</v>
      </c>
      <c r="BD692" s="54">
        <f t="shared" si="1915"/>
        <v>0</v>
      </c>
      <c r="BE692" s="54">
        <f t="shared" si="1916"/>
        <v>0</v>
      </c>
      <c r="BF692" s="54">
        <f t="shared" si="1917"/>
        <v>0</v>
      </c>
      <c r="BG692" s="54">
        <f t="shared" si="1918"/>
        <v>0</v>
      </c>
      <c r="BH692" s="54">
        <f t="shared" si="1919"/>
        <v>0</v>
      </c>
      <c r="BI692" s="54">
        <f t="shared" si="1920"/>
        <v>0</v>
      </c>
      <c r="BJ692" s="54">
        <f t="shared" si="1921"/>
        <v>0</v>
      </c>
      <c r="BK692" s="54">
        <f t="shared" si="1922"/>
        <v>0</v>
      </c>
      <c r="BL692" s="54">
        <f t="shared" si="1923"/>
        <v>0</v>
      </c>
      <c r="BM692" s="42"/>
      <c r="BO692" s="54">
        <f>'Norm-coeff'!$C$2+$AX692*'Norm-coeff'!$D$2+$AY692*'Norm-coeff'!$E$2+$AZ692*'Norm-coeff'!$F$2+$BA692*'Norm-coeff'!$G$2+$BB692*'Norm-coeff'!$H$2+$BC692*'Norm-coeff'!$I$2+$BD692*'Norm-coeff'!$J$2+$BE692*'Norm-coeff'!$K$2+$BF692*'Norm-coeff'!$L$2+$BG692*'Norm-coeff'!$M$2+$BH692*'Norm-coeff'!$N$2+$BI692*'Norm-coeff'!$O$2</f>
        <v>5.4045421474420303</v>
      </c>
      <c r="BP692" s="54">
        <f>'Norm-coeff'!$C$3+$AX692*'Norm-coeff'!$D$3+$AY692*'Norm-coeff'!$E$3+$AZ692*'Norm-coeff'!$F$3+$BA692*'Norm-coeff'!$G$3+$BB692*'Norm-coeff'!$H$3+$BC692*'Norm-coeff'!$I$3+$BD692*'Norm-coeff'!$J$3+$BE692*'Norm-coeff'!$K$3+$BF692*'Norm-coeff'!$L$3+$BG692*'Norm-coeff'!$M$3+$BH692*'Norm-coeff'!$N$3+$BI692*'Norm-coeff'!$O$3</f>
        <v>3.15319116612705</v>
      </c>
      <c r="BQ692" s="54">
        <f>'Norm-coeff'!$C$4+$AX692*'Norm-coeff'!$D$4+$AY692*'Norm-coeff'!$E$4+$AZ692*'Norm-coeff'!$F$4+$BA692*'Norm-coeff'!$G$4+$BB692*'Norm-coeff'!$H$4+$BC692*'Norm-coeff'!$I$4+$BD692*'Norm-coeff'!$J$4+$BE692*'Norm-coeff'!$K$4+$BF692*'Norm-coeff'!$L$4+$BG692*'Norm-coeff'!$M$4+$BH692*'Norm-coeff'!$N$4+$BI692*'Norm-coeff'!$O$4</f>
        <v>1.42115649462768</v>
      </c>
      <c r="BR692" s="54">
        <f>'Norm-coeff'!$C$5+$AX692*'Norm-coeff'!$D$5+$AY692*'Norm-coeff'!$E$5+$AZ692*'Norm-coeff'!$F$5+$BA692*'Norm-coeff'!$G$5+$BB692*'Norm-coeff'!$H$5+$BC692*'Norm-coeff'!$I$5+$BD692*'Norm-coeff'!$J$5+$BE692*'Norm-coeff'!$K$5+$BF692*'Norm-coeff'!$L$5+$BG692*'Norm-coeff'!$M$5+$BH692*'Norm-coeff'!$N$5+$BI692*'Norm-coeff'!$O$5</f>
        <v>1.0553329241296201</v>
      </c>
      <c r="BS692" s="54">
        <f>'Norm-coeff'!$C$6+$AX692*'Norm-coeff'!$D$6+$AY692*'Norm-coeff'!$E$6+$AZ692*'Norm-coeff'!$F$6+$BA692*'Norm-coeff'!$G$6+$BB692*'Norm-coeff'!$H$6+$BC692*'Norm-coeff'!$I$6+$BD692*'Norm-coeff'!$J$6+$BE692*'Norm-coeff'!$K$6+$BF692*'Norm-coeff'!$L$6+$BG692*'Norm-coeff'!$M$6+$BH692*'Norm-coeff'!$N$6+$BI692*'Norm-coeff'!$O$6</f>
        <v>-1.48700885495103E-2</v>
      </c>
      <c r="BT692" s="54">
        <f>'Norm-coeff'!$C$7+$AX692*'Norm-coeff'!$D$7+$AY692*'Norm-coeff'!$E$7+$AZ692*'Norm-coeff'!$F$7+$BA692*'Norm-coeff'!$G$7+$BB692*'Norm-coeff'!$H$7+$BC692*'Norm-coeff'!$I$7+$BD692*'Norm-coeff'!$J$7+$BE692*'Norm-coeff'!$K$7+$BF692*'Norm-coeff'!$L$7+$BG692*'Norm-coeff'!$M$7+$BH692*'Norm-coeff'!$N$7+$BI692*'Norm-coeff'!$O$7</f>
        <v>2.0907583608832998</v>
      </c>
      <c r="BU692" s="54">
        <f>'Norm-coeff'!$C$8+$AX692*'Norm-coeff'!$D$8+$AY692*'Norm-coeff'!$E$8+$AZ692*'Norm-coeff'!$F$8+$BA692*'Norm-coeff'!$G$8+$BB692*'Norm-coeff'!$H$8+$BC692*'Norm-coeff'!$I$8+$BD692*'Norm-coeff'!$J$8+$BE692*'Norm-coeff'!$K$8+$BF692*'Norm-coeff'!$L$8+$BG692*'Norm-coeff'!$M$8+$BH692*'Norm-coeff'!$N$8+$BI692*'Norm-coeff'!$O$8</f>
        <v>0.65894159836244504</v>
      </c>
      <c r="BV692" s="54">
        <f>'Norm-coeff'!$C$9+$AX692*'Norm-coeff'!$D$9+$AY692*'Norm-coeff'!$E$9+$AZ692*'Norm-coeff'!$F$9+$BA692*'Norm-coeff'!$G$9+$BB692*'Norm-coeff'!$H$9+$BC692*'Norm-coeff'!$I$9+$BD692*'Norm-coeff'!$J$9+$BE692*'Norm-coeff'!$K$9+$BF692*'Norm-coeff'!$L$9+$BG692*'Norm-coeff'!$M$9+$BH692*'Norm-coeff'!$N$9+$BI692*'Norm-coeff'!$O$9</f>
        <v>1.48961085014701</v>
      </c>
      <c r="BW692" s="54">
        <f>'Norm-coeff'!$C$10+$AX692*'Norm-coeff'!$D$10+$AY692*'Norm-coeff'!$E$10+$AZ692*'Norm-coeff'!$F$10+$BA692*'Norm-coeff'!$G$10+$BB692*'Norm-coeff'!$H$10+$BC692*'Norm-coeff'!$I$10+$BD692*'Norm-coeff'!$J$10+$BE692*'Norm-coeff'!$K$10+$BF692*'Norm-coeff'!$L$10+$BG692*'Norm-coeff'!$M$10+$BH692*'Norm-coeff'!$N$10+$BI692*'Norm-coeff'!$O$10</f>
        <v>1.42058735749591</v>
      </c>
      <c r="BX692" s="54">
        <f>'Norm-coeff'!$C$11+$AX692*'Norm-coeff'!$D$11+$AY692*'Norm-coeff'!$E$11+$AZ692*'Norm-coeff'!$F$11+$BA692*'Norm-coeff'!$G$11+$BB692*'Norm-coeff'!$H$11+$BC692*'Norm-coeff'!$I$11+$BD692*'Norm-coeff'!$J$11+$BE692*'Norm-coeff'!$K$11+$BF692*'Norm-coeff'!$L$11+$BG692*'Norm-coeff'!$M$11+$BH692*'Norm-coeff'!$N$11+$BI692*'Norm-coeff'!$O$11</f>
        <v>0.221233014421479</v>
      </c>
      <c r="BY692" s="54">
        <f>'Norm-coeff'!$C$12+$AX692*'Norm-coeff'!$D$12+$AY692*'Norm-coeff'!$E$12+$AZ692*'Norm-coeff'!$F$12+$BA692*'Norm-coeff'!$G$12+$BB692*'Norm-coeff'!$H$12+$BC692*'Norm-coeff'!$I$12+$BD692*'Norm-coeff'!$J$12+$BE692*'Norm-coeff'!$K$12+$BF692*'Norm-coeff'!$L$12+$BG692*'Norm-coeff'!$M$12+$BH692*'Norm-coeff'!$N$12+$BI692*'Norm-coeff'!$O$12</f>
        <v>0.283527502056037</v>
      </c>
      <c r="BZ692" s="54">
        <f>'Norm-coeff'!$C$13+$AX692*'Norm-coeff'!$D$13+$AY692*'Norm-coeff'!$E$13+$AZ692*'Norm-coeff'!$F$13+$BA692*'Norm-coeff'!$G$13+$BB692*'Norm-coeff'!$H$13+$BC692*'Norm-coeff'!$I$13+$BD692*'Norm-coeff'!$J$13+$BE692*'Norm-coeff'!$K$13+$BF692*'Norm-coeff'!$L$13+$BG692*'Norm-coeff'!$M$13+$BH692*'Norm-coeff'!$N$13+$BI692*'Norm-coeff'!$O$13</f>
        <v>-4.1864930554451202E-2</v>
      </c>
      <c r="CA692" s="54">
        <f>'Norm-coeff'!$C$14+$AX692*'Norm-coeff'!$D$14+$AY692*'Norm-coeff'!$E$14+$AZ692*'Norm-coeff'!$F$14+$BA692*'Norm-coeff'!$G$14+$BB692*'Norm-coeff'!$H$14+$BC692*'Norm-coeff'!$I$14+$BD692*'Norm-coeff'!$J$14+$BE692*'Norm-coeff'!$K$14+$BF692*'Norm-coeff'!$L$14+$BG692*'Norm-coeff'!$M$14+$BH692*'Norm-coeff'!$N$14+$BI692*'Norm-coeff'!$O$14</f>
        <v>4.2526983164477103</v>
      </c>
      <c r="CC692" s="54">
        <f t="shared" si="2048"/>
        <v>0</v>
      </c>
      <c r="CG692" s="54">
        <f t="shared" si="1924"/>
        <v>0</v>
      </c>
      <c r="CH692" s="54">
        <f t="shared" si="1902"/>
        <v>0</v>
      </c>
      <c r="CI692" s="54">
        <f t="shared" si="1925"/>
        <v>0</v>
      </c>
      <c r="CJ692" s="56">
        <f t="shared" si="1926"/>
        <v>0</v>
      </c>
      <c r="CK692" s="54">
        <f t="shared" si="1927"/>
        <v>0</v>
      </c>
      <c r="CL692" s="54">
        <f t="shared" si="1928"/>
        <v>0</v>
      </c>
      <c r="CM692" s="54">
        <f t="shared" si="1929"/>
        <v>0</v>
      </c>
      <c r="CN692" s="54">
        <f t="shared" si="1930"/>
        <v>0</v>
      </c>
      <c r="CO692" s="54">
        <f t="shared" si="1931"/>
        <v>0</v>
      </c>
      <c r="CP692" s="54">
        <f t="shared" si="1932"/>
        <v>0</v>
      </c>
      <c r="CQ692" s="54">
        <f t="shared" si="1933"/>
        <v>0</v>
      </c>
      <c r="CR692" s="54">
        <f t="shared" si="1934"/>
        <v>0</v>
      </c>
      <c r="CS692" s="54">
        <f t="shared" si="1935"/>
        <v>0</v>
      </c>
      <c r="CU692" s="54">
        <f t="shared" si="1936"/>
        <v>0</v>
      </c>
      <c r="CV692" s="54">
        <f t="shared" si="1937"/>
        <v>0</v>
      </c>
      <c r="CW692" s="54">
        <f t="shared" si="1938"/>
        <v>0</v>
      </c>
      <c r="CX692" s="54">
        <f t="shared" si="1939"/>
        <v>0</v>
      </c>
      <c r="CZ692" s="54">
        <f t="shared" si="1940"/>
        <v>0</v>
      </c>
      <c r="DA692" s="54">
        <f t="shared" si="1941"/>
        <v>0</v>
      </c>
      <c r="DB692" s="54">
        <f t="shared" si="1942"/>
        <v>0</v>
      </c>
      <c r="DC692" s="54">
        <f t="shared" si="1943"/>
        <v>0</v>
      </c>
      <c r="DD692" s="54">
        <f t="shared" si="1944"/>
        <v>0</v>
      </c>
      <c r="DE692" s="54">
        <f t="shared" si="1945"/>
        <v>0</v>
      </c>
      <c r="DF692" s="54">
        <f t="shared" si="1946"/>
        <v>0</v>
      </c>
      <c r="DG692" s="54">
        <f t="shared" si="1947"/>
        <v>2</v>
      </c>
      <c r="DH692" s="71">
        <f t="shared" si="1948"/>
        <v>0</v>
      </c>
      <c r="DI692" s="71">
        <f t="shared" si="1949"/>
        <v>0</v>
      </c>
      <c r="DJ692" s="54">
        <f t="shared" si="1950"/>
        <v>0</v>
      </c>
      <c r="DK692" s="54">
        <f t="shared" si="1951"/>
        <v>2</v>
      </c>
      <c r="DL692" s="4">
        <f t="shared" si="1876"/>
        <v>0</v>
      </c>
      <c r="DM692" s="3">
        <f t="shared" si="1952"/>
        <v>0</v>
      </c>
      <c r="DN692" s="3">
        <f t="shared" si="1953"/>
        <v>0</v>
      </c>
      <c r="DO692" s="4" t="e">
        <f t="shared" si="1954"/>
        <v>#DIV/0!</v>
      </c>
      <c r="DP692" s="57"/>
      <c r="DQ692" s="57"/>
      <c r="DR692" s="56">
        <f t="shared" si="1877"/>
        <v>2</v>
      </c>
      <c r="DS692" s="56">
        <f t="shared" si="1878"/>
        <v>0</v>
      </c>
      <c r="DT692" s="38">
        <f t="shared" si="1879"/>
        <v>0</v>
      </c>
      <c r="DU692" s="38">
        <f t="shared" si="1955"/>
        <v>2</v>
      </c>
      <c r="DV692" s="38">
        <f t="shared" si="1880"/>
        <v>0</v>
      </c>
      <c r="DW692" s="39">
        <f t="shared" si="1881"/>
        <v>0</v>
      </c>
      <c r="DX692" s="39">
        <f t="shared" si="1882"/>
        <v>0</v>
      </c>
      <c r="DY692" s="39">
        <f t="shared" si="1883"/>
        <v>0</v>
      </c>
      <c r="DZ692" s="39">
        <f t="shared" si="1884"/>
        <v>0</v>
      </c>
      <c r="EA692" s="39">
        <f t="shared" si="1885"/>
        <v>0</v>
      </c>
      <c r="EB692" s="37" t="e">
        <f t="shared" si="1956"/>
        <v>#DIV/0!</v>
      </c>
      <c r="EC692" s="37" t="e">
        <f t="shared" si="1957"/>
        <v>#DIV/0!</v>
      </c>
      <c r="ED692" s="37" t="e">
        <f t="shared" si="1958"/>
        <v>#DIV/0!</v>
      </c>
      <c r="EE692" s="37" t="e">
        <f t="shared" si="1959"/>
        <v>#DIV/0!</v>
      </c>
      <c r="EF692" s="39" t="e">
        <f t="shared" si="1960"/>
        <v>#DIV/0!</v>
      </c>
      <c r="EG692" s="37" t="e">
        <f t="shared" si="1961"/>
        <v>#DIV/0!</v>
      </c>
      <c r="EH692" s="37" t="e">
        <f t="shared" si="1962"/>
        <v>#DIV/0!</v>
      </c>
      <c r="EI692" s="11" t="b">
        <f t="shared" si="1963"/>
        <v>1</v>
      </c>
      <c r="EJ692" s="11" t="b">
        <f t="shared" si="1964"/>
        <v>0</v>
      </c>
      <c r="EK692" s="39" t="e">
        <f t="shared" si="1965"/>
        <v>#DIV/0!</v>
      </c>
      <c r="EL692" s="39" t="e">
        <f t="shared" si="1966"/>
        <v>#DIV/0!</v>
      </c>
      <c r="EM692" s="39" t="e">
        <f t="shared" si="1967"/>
        <v>#DIV/0!</v>
      </c>
      <c r="EN692" s="39" t="e">
        <f t="shared" si="1968"/>
        <v>#DIV/0!</v>
      </c>
      <c r="EO692" s="39" t="e">
        <f t="shared" si="1969"/>
        <v>#DIV/0!</v>
      </c>
      <c r="EP692" s="39" t="e">
        <f t="shared" si="1970"/>
        <v>#DIV/0!</v>
      </c>
      <c r="EQ692" s="39" t="e">
        <f t="shared" si="1971"/>
        <v>#DIV/0!</v>
      </c>
      <c r="ER692" s="39" t="e">
        <f t="shared" si="1972"/>
        <v>#DIV/0!</v>
      </c>
      <c r="ES692" s="58" t="str">
        <f t="shared" si="1973"/>
        <v>(OH,F,Cl)-dominate amphibole</v>
      </c>
      <c r="ET692" s="58" t="e">
        <f t="shared" si="1974"/>
        <v>#N/A</v>
      </c>
      <c r="EU692" s="56">
        <f t="shared" si="1886"/>
        <v>0</v>
      </c>
      <c r="EV692" s="56">
        <f t="shared" si="1887"/>
        <v>0</v>
      </c>
      <c r="EW692" s="56">
        <f t="shared" si="1888"/>
        <v>0</v>
      </c>
      <c r="EX692" s="56">
        <f t="shared" si="1889"/>
        <v>0</v>
      </c>
      <c r="EY692" s="56">
        <f t="shared" si="1890"/>
        <v>0</v>
      </c>
      <c r="EZ692" s="56">
        <f t="shared" si="1891"/>
        <v>0</v>
      </c>
      <c r="FA692" s="39">
        <f t="shared" si="1892"/>
        <v>0</v>
      </c>
      <c r="FB692" s="39">
        <f t="shared" si="1893"/>
        <v>0</v>
      </c>
      <c r="FC692" s="54">
        <f t="shared" si="1894"/>
        <v>0</v>
      </c>
      <c r="FD692" s="54">
        <f t="shared" si="1895"/>
        <v>0</v>
      </c>
      <c r="FE692" s="39">
        <f t="shared" si="1896"/>
        <v>0</v>
      </c>
      <c r="FF692" s="54">
        <f t="shared" si="1897"/>
        <v>0</v>
      </c>
      <c r="FG692" s="39">
        <f t="shared" si="1898"/>
        <v>0</v>
      </c>
      <c r="FH692" s="39">
        <f t="shared" si="1975"/>
        <v>0</v>
      </c>
      <c r="FI692" s="39">
        <f t="shared" si="1976"/>
        <v>0</v>
      </c>
      <c r="FJ692" s="39">
        <f t="shared" si="1977"/>
        <v>0</v>
      </c>
      <c r="FK692" s="39" t="e">
        <f t="shared" si="1978"/>
        <v>#DIV/0!</v>
      </c>
      <c r="FL692" s="39" t="e">
        <f t="shared" si="1979"/>
        <v>#DIV/0!</v>
      </c>
      <c r="FM692" s="39" t="e">
        <f t="shared" si="1980"/>
        <v>#DIV/0!</v>
      </c>
      <c r="FN692" s="39">
        <f t="shared" si="1981"/>
        <v>1</v>
      </c>
      <c r="FO692" s="39">
        <f t="shared" si="1899"/>
        <v>0</v>
      </c>
      <c r="FP692" s="39">
        <f t="shared" si="1900"/>
        <v>0</v>
      </c>
      <c r="FQ692" s="39">
        <f t="shared" si="1901"/>
        <v>0</v>
      </c>
      <c r="FR692" s="39">
        <f t="shared" si="1982"/>
        <v>0</v>
      </c>
      <c r="FS692" s="39">
        <f t="shared" si="1983"/>
        <v>0</v>
      </c>
      <c r="FU692" s="39" t="e">
        <f t="shared" si="1984"/>
        <v>#DIV/0!</v>
      </c>
      <c r="FV692" s="39" t="e">
        <f t="shared" si="1985"/>
        <v>#DIV/0!</v>
      </c>
      <c r="FW692" s="39" t="e">
        <f t="shared" si="1986"/>
        <v>#DIV/0!</v>
      </c>
      <c r="FY692" s="39" t="e">
        <f t="shared" si="1987"/>
        <v>#DIV/0!</v>
      </c>
      <c r="FZ692" s="39" t="e">
        <f t="shared" si="1988"/>
        <v>#DIV/0!</v>
      </c>
      <c r="GA692" s="39" t="e">
        <f t="shared" si="1989"/>
        <v>#DIV/0!</v>
      </c>
      <c r="GB692" s="39" t="e">
        <f t="shared" si="1990"/>
        <v>#DIV/0!</v>
      </c>
      <c r="GC692" s="39" t="e">
        <f t="shared" si="1991"/>
        <v>#DIV/0!</v>
      </c>
      <c r="GD692" s="39" t="e">
        <f t="shared" si="1992"/>
        <v>#DIV/0!</v>
      </c>
      <c r="GE692" s="39" t="e">
        <f t="shared" si="1993"/>
        <v>#DIV/0!</v>
      </c>
      <c r="GF692" s="39" t="e">
        <f t="shared" si="1994"/>
        <v>#DIV/0!</v>
      </c>
      <c r="GG692" s="39" t="e">
        <f t="shared" si="1995"/>
        <v>#DIV/0!</v>
      </c>
      <c r="GH692" s="39" t="e">
        <f t="shared" si="1996"/>
        <v>#DIV/0!</v>
      </c>
      <c r="GI692" s="39"/>
      <c r="GJ692" s="39" t="e">
        <f t="shared" si="1997"/>
        <v>#DIV/0!</v>
      </c>
      <c r="GK692" s="39" t="e">
        <f t="shared" si="1998"/>
        <v>#DIV/0!</v>
      </c>
      <c r="GL692" s="39" t="e">
        <f t="shared" si="1999"/>
        <v>#DIV/0!</v>
      </c>
      <c r="GM692" s="39" t="e">
        <f t="shared" si="2000"/>
        <v>#DIV/0!</v>
      </c>
      <c r="GN692" s="39" t="e">
        <f t="shared" si="2001"/>
        <v>#DIV/0!</v>
      </c>
      <c r="GO692" s="57"/>
      <c r="GP692" s="57" t="e">
        <f t="shared" si="2002"/>
        <v>#DIV/0!</v>
      </c>
      <c r="GQ692" s="59" t="e">
        <f t="shared" si="2003"/>
        <v>#DIV/0!</v>
      </c>
      <c r="GR692" s="41" t="e">
        <f t="shared" si="2004"/>
        <v>#DIV/0!</v>
      </c>
      <c r="GS692" s="57" t="e">
        <f t="shared" si="2005"/>
        <v>#DIV/0!</v>
      </c>
      <c r="GT692" s="57" t="e">
        <f t="shared" si="2006"/>
        <v>#DIV/0!</v>
      </c>
      <c r="GU692" s="57" t="e">
        <f t="shared" si="2007"/>
        <v>#DIV/0!</v>
      </c>
      <c r="GV692" s="57"/>
      <c r="GW692" s="42" t="e">
        <f t="shared" si="2008"/>
        <v>#DIV/0!</v>
      </c>
      <c r="GX692" s="42" t="e">
        <f t="shared" si="2009"/>
        <v>#DIV/0!</v>
      </c>
      <c r="GY692" s="42" t="e">
        <f t="shared" si="2010"/>
        <v>#DIV/0!</v>
      </c>
      <c r="GZ692" s="57"/>
      <c r="HA692" s="2" t="e">
        <f t="shared" si="2011"/>
        <v>#DIV/0!</v>
      </c>
      <c r="HB692" s="2" t="e">
        <f t="shared" si="2012"/>
        <v>#DIV/0!</v>
      </c>
      <c r="HC692" s="2" t="e">
        <f t="shared" si="2013"/>
        <v>#DIV/0!</v>
      </c>
      <c r="HD692" s="2" t="e">
        <f t="shared" si="2014"/>
        <v>#DIV/0!</v>
      </c>
      <c r="HE692" s="2" t="e">
        <f t="shared" si="2015"/>
        <v>#DIV/0!</v>
      </c>
      <c r="HF692" s="2" t="e">
        <f t="shared" si="2016"/>
        <v>#DIV/0!</v>
      </c>
      <c r="HG692" s="2" t="e">
        <f t="shared" si="2017"/>
        <v>#DIV/0!</v>
      </c>
      <c r="HH692" s="2" t="e">
        <f t="shared" si="2018"/>
        <v>#DIV/0!</v>
      </c>
      <c r="HI692" s="2" t="e">
        <f t="shared" si="2019"/>
        <v>#DIV/0!</v>
      </c>
      <c r="HJ692" s="11" t="e">
        <f t="shared" si="2020"/>
        <v>#DIV/0!</v>
      </c>
      <c r="HK692" s="60" t="e">
        <f t="shared" si="2021"/>
        <v>#DIV/0!</v>
      </c>
      <c r="HL692" s="57"/>
      <c r="HM692" s="57" t="e">
        <f t="shared" si="2022"/>
        <v>#DIV/0!</v>
      </c>
      <c r="HN692" s="57" t="e">
        <f t="shared" si="2023"/>
        <v>#DIV/0!</v>
      </c>
      <c r="HO692" s="57" t="e">
        <f t="shared" si="2024"/>
        <v>#DIV/0!</v>
      </c>
      <c r="HP692" s="57" t="e">
        <f t="shared" si="2025"/>
        <v>#DIV/0!</v>
      </c>
      <c r="HQ692" s="57" t="e">
        <f t="shared" si="2026"/>
        <v>#DIV/0!</v>
      </c>
      <c r="HR692" s="57"/>
      <c r="HS692" s="57" t="e">
        <f t="shared" si="2027"/>
        <v>#DIV/0!</v>
      </c>
      <c r="HT692" s="57" t="e">
        <f t="shared" si="2028"/>
        <v>#DIV/0!</v>
      </c>
      <c r="HU692" s="57" t="e">
        <f t="shared" si="2029"/>
        <v>#DIV/0!</v>
      </c>
      <c r="HV692" s="57" t="e">
        <f t="shared" si="2030"/>
        <v>#DIV/0!</v>
      </c>
      <c r="HW692" s="57" t="e">
        <f t="shared" si="2031"/>
        <v>#DIV/0!</v>
      </c>
      <c r="HX692" s="57"/>
      <c r="HY692" s="57" t="e">
        <f t="shared" si="2032"/>
        <v>#DIV/0!</v>
      </c>
      <c r="HZ692" s="57" t="e">
        <f t="shared" si="2033"/>
        <v>#DIV/0!</v>
      </c>
      <c r="IA692" s="57"/>
      <c r="IB692" s="61">
        <f t="shared" si="2034"/>
        <v>0</v>
      </c>
      <c r="IC692" s="57" t="str">
        <f t="shared" si="2035"/>
        <v/>
      </c>
      <c r="ID692" s="42"/>
      <c r="IE692" s="2" t="str">
        <f t="shared" si="2036"/>
        <v/>
      </c>
      <c r="IF692" s="60" t="e">
        <f t="shared" si="2037"/>
        <v>#DIV/0!</v>
      </c>
      <c r="IG692" s="60" t="str">
        <f t="shared" si="2038"/>
        <v/>
      </c>
      <c r="IH692" s="60" t="str">
        <f t="shared" si="2039"/>
        <v>zinco-</v>
      </c>
      <c r="II692" s="60" t="str">
        <f t="shared" si="2040"/>
        <v>mangano-</v>
      </c>
      <c r="IJ692" s="60" t="e">
        <f t="shared" si="2041"/>
        <v>#DIV/0!</v>
      </c>
      <c r="IK692" s="60" t="e">
        <f t="shared" si="2042"/>
        <v>#DIV/0!</v>
      </c>
      <c r="IL692" s="60" t="e">
        <f t="shared" si="2043"/>
        <v>#DIV/0!</v>
      </c>
      <c r="IM692" s="60" t="e">
        <f t="shared" si="2044"/>
        <v>#DIV/0!</v>
      </c>
      <c r="IN692" s="60" t="str">
        <f t="shared" si="2045"/>
        <v/>
      </c>
      <c r="IO692" s="60" t="str">
        <f t="shared" si="2046"/>
        <v/>
      </c>
      <c r="IP692" s="57"/>
      <c r="IQ692" s="57" t="str">
        <f t="shared" si="2047"/>
        <v>ERROR!!</v>
      </c>
    </row>
    <row r="693" spans="24:251">
      <c r="X693" s="29">
        <f t="shared" si="1903"/>
        <v>0</v>
      </c>
      <c r="Y693" s="29">
        <f t="shared" si="1904"/>
        <v>0</v>
      </c>
      <c r="Z693" s="29" t="e">
        <f t="shared" si="1905"/>
        <v>#DIV/0!</v>
      </c>
      <c r="AA693" s="29" t="e">
        <f t="shared" si="1906"/>
        <v>#DIV/0!</v>
      </c>
      <c r="AB693" s="29" t="e">
        <f t="shared" si="1907"/>
        <v>#DIV/0!</v>
      </c>
      <c r="AC693" s="29" t="e">
        <f t="shared" si="1908"/>
        <v>#DIV/0!</v>
      </c>
      <c r="AF693" s="23">
        <v>60.084299999999999</v>
      </c>
      <c r="AG693" s="23">
        <v>79.878799999999998</v>
      </c>
      <c r="AH693" s="23">
        <v>101.96120000000001</v>
      </c>
      <c r="AI693" s="23">
        <v>151.99039999999999</v>
      </c>
      <c r="AJ693" s="23">
        <v>159.69</v>
      </c>
      <c r="AK693" s="23">
        <v>71.846400000000003</v>
      </c>
      <c r="AL693" s="23">
        <v>70.9375</v>
      </c>
      <c r="AM693" s="23">
        <v>40.304400000000001</v>
      </c>
      <c r="AN693" s="23">
        <v>56.077399999999997</v>
      </c>
      <c r="AO693" s="23">
        <v>61.978999999999999</v>
      </c>
      <c r="AP693" s="23">
        <v>94.195999999999998</v>
      </c>
      <c r="AQ693" s="23">
        <v>18.998000000000001</v>
      </c>
      <c r="AR693" s="23">
        <v>35.450000000000003</v>
      </c>
      <c r="AS693" s="23">
        <v>29.88</v>
      </c>
      <c r="AT693" s="23">
        <v>74.691999999999993</v>
      </c>
      <c r="AU693" s="23">
        <v>81.39</v>
      </c>
      <c r="AX693" s="54">
        <f t="shared" si="1909"/>
        <v>0</v>
      </c>
      <c r="AY693" s="54">
        <f t="shared" si="1910"/>
        <v>0</v>
      </c>
      <c r="AZ693" s="54">
        <f t="shared" si="1911"/>
        <v>0</v>
      </c>
      <c r="BA693" s="54">
        <f t="shared" si="1912"/>
        <v>0</v>
      </c>
      <c r="BB693" s="54">
        <f t="shared" si="1913"/>
        <v>0</v>
      </c>
      <c r="BC693" s="54">
        <f t="shared" si="1914"/>
        <v>0</v>
      </c>
      <c r="BD693" s="54">
        <f t="shared" si="1915"/>
        <v>0</v>
      </c>
      <c r="BE693" s="54">
        <f t="shared" si="1916"/>
        <v>0</v>
      </c>
      <c r="BF693" s="54">
        <f t="shared" si="1917"/>
        <v>0</v>
      </c>
      <c r="BG693" s="54">
        <f t="shared" si="1918"/>
        <v>0</v>
      </c>
      <c r="BH693" s="54">
        <f t="shared" si="1919"/>
        <v>0</v>
      </c>
      <c r="BI693" s="54">
        <f t="shared" si="1920"/>
        <v>0</v>
      </c>
      <c r="BJ693" s="54">
        <f t="shared" si="1921"/>
        <v>0</v>
      </c>
      <c r="BK693" s="54">
        <f t="shared" si="1922"/>
        <v>0</v>
      </c>
      <c r="BL693" s="54">
        <f t="shared" si="1923"/>
        <v>0</v>
      </c>
      <c r="BM693" s="42"/>
      <c r="BO693" s="54">
        <f>'Norm-coeff'!$C$2+$AX693*'Norm-coeff'!$D$2+$AY693*'Norm-coeff'!$E$2+$AZ693*'Norm-coeff'!$F$2+$BA693*'Norm-coeff'!$G$2+$BB693*'Norm-coeff'!$H$2+$BC693*'Norm-coeff'!$I$2+$BD693*'Norm-coeff'!$J$2+$BE693*'Norm-coeff'!$K$2+$BF693*'Norm-coeff'!$L$2+$BG693*'Norm-coeff'!$M$2+$BH693*'Norm-coeff'!$N$2+$BI693*'Norm-coeff'!$O$2</f>
        <v>5.4045421474420303</v>
      </c>
      <c r="BP693" s="54">
        <f>'Norm-coeff'!$C$3+$AX693*'Norm-coeff'!$D$3+$AY693*'Norm-coeff'!$E$3+$AZ693*'Norm-coeff'!$F$3+$BA693*'Norm-coeff'!$G$3+$BB693*'Norm-coeff'!$H$3+$BC693*'Norm-coeff'!$I$3+$BD693*'Norm-coeff'!$J$3+$BE693*'Norm-coeff'!$K$3+$BF693*'Norm-coeff'!$L$3+$BG693*'Norm-coeff'!$M$3+$BH693*'Norm-coeff'!$N$3+$BI693*'Norm-coeff'!$O$3</f>
        <v>3.15319116612705</v>
      </c>
      <c r="BQ693" s="54">
        <f>'Norm-coeff'!$C$4+$AX693*'Norm-coeff'!$D$4+$AY693*'Norm-coeff'!$E$4+$AZ693*'Norm-coeff'!$F$4+$BA693*'Norm-coeff'!$G$4+$BB693*'Norm-coeff'!$H$4+$BC693*'Norm-coeff'!$I$4+$BD693*'Norm-coeff'!$J$4+$BE693*'Norm-coeff'!$K$4+$BF693*'Norm-coeff'!$L$4+$BG693*'Norm-coeff'!$M$4+$BH693*'Norm-coeff'!$N$4+$BI693*'Norm-coeff'!$O$4</f>
        <v>1.42115649462768</v>
      </c>
      <c r="BR693" s="54">
        <f>'Norm-coeff'!$C$5+$AX693*'Norm-coeff'!$D$5+$AY693*'Norm-coeff'!$E$5+$AZ693*'Norm-coeff'!$F$5+$BA693*'Norm-coeff'!$G$5+$BB693*'Norm-coeff'!$H$5+$BC693*'Norm-coeff'!$I$5+$BD693*'Norm-coeff'!$J$5+$BE693*'Norm-coeff'!$K$5+$BF693*'Norm-coeff'!$L$5+$BG693*'Norm-coeff'!$M$5+$BH693*'Norm-coeff'!$N$5+$BI693*'Norm-coeff'!$O$5</f>
        <v>1.0553329241296201</v>
      </c>
      <c r="BS693" s="54">
        <f>'Norm-coeff'!$C$6+$AX693*'Norm-coeff'!$D$6+$AY693*'Norm-coeff'!$E$6+$AZ693*'Norm-coeff'!$F$6+$BA693*'Norm-coeff'!$G$6+$BB693*'Norm-coeff'!$H$6+$BC693*'Norm-coeff'!$I$6+$BD693*'Norm-coeff'!$J$6+$BE693*'Norm-coeff'!$K$6+$BF693*'Norm-coeff'!$L$6+$BG693*'Norm-coeff'!$M$6+$BH693*'Norm-coeff'!$N$6+$BI693*'Norm-coeff'!$O$6</f>
        <v>-1.48700885495103E-2</v>
      </c>
      <c r="BT693" s="54">
        <f>'Norm-coeff'!$C$7+$AX693*'Norm-coeff'!$D$7+$AY693*'Norm-coeff'!$E$7+$AZ693*'Norm-coeff'!$F$7+$BA693*'Norm-coeff'!$G$7+$BB693*'Norm-coeff'!$H$7+$BC693*'Norm-coeff'!$I$7+$BD693*'Norm-coeff'!$J$7+$BE693*'Norm-coeff'!$K$7+$BF693*'Norm-coeff'!$L$7+$BG693*'Norm-coeff'!$M$7+$BH693*'Norm-coeff'!$N$7+$BI693*'Norm-coeff'!$O$7</f>
        <v>2.0907583608832998</v>
      </c>
      <c r="BU693" s="54">
        <f>'Norm-coeff'!$C$8+$AX693*'Norm-coeff'!$D$8+$AY693*'Norm-coeff'!$E$8+$AZ693*'Norm-coeff'!$F$8+$BA693*'Norm-coeff'!$G$8+$BB693*'Norm-coeff'!$H$8+$BC693*'Norm-coeff'!$I$8+$BD693*'Norm-coeff'!$J$8+$BE693*'Norm-coeff'!$K$8+$BF693*'Norm-coeff'!$L$8+$BG693*'Norm-coeff'!$M$8+$BH693*'Norm-coeff'!$N$8+$BI693*'Norm-coeff'!$O$8</f>
        <v>0.65894159836244504</v>
      </c>
      <c r="BV693" s="54">
        <f>'Norm-coeff'!$C$9+$AX693*'Norm-coeff'!$D$9+$AY693*'Norm-coeff'!$E$9+$AZ693*'Norm-coeff'!$F$9+$BA693*'Norm-coeff'!$G$9+$BB693*'Norm-coeff'!$H$9+$BC693*'Norm-coeff'!$I$9+$BD693*'Norm-coeff'!$J$9+$BE693*'Norm-coeff'!$K$9+$BF693*'Norm-coeff'!$L$9+$BG693*'Norm-coeff'!$M$9+$BH693*'Norm-coeff'!$N$9+$BI693*'Norm-coeff'!$O$9</f>
        <v>1.48961085014701</v>
      </c>
      <c r="BW693" s="54">
        <f>'Norm-coeff'!$C$10+$AX693*'Norm-coeff'!$D$10+$AY693*'Norm-coeff'!$E$10+$AZ693*'Norm-coeff'!$F$10+$BA693*'Norm-coeff'!$G$10+$BB693*'Norm-coeff'!$H$10+$BC693*'Norm-coeff'!$I$10+$BD693*'Norm-coeff'!$J$10+$BE693*'Norm-coeff'!$K$10+$BF693*'Norm-coeff'!$L$10+$BG693*'Norm-coeff'!$M$10+$BH693*'Norm-coeff'!$N$10+$BI693*'Norm-coeff'!$O$10</f>
        <v>1.42058735749591</v>
      </c>
      <c r="BX693" s="54">
        <f>'Norm-coeff'!$C$11+$AX693*'Norm-coeff'!$D$11+$AY693*'Norm-coeff'!$E$11+$AZ693*'Norm-coeff'!$F$11+$BA693*'Norm-coeff'!$G$11+$BB693*'Norm-coeff'!$H$11+$BC693*'Norm-coeff'!$I$11+$BD693*'Norm-coeff'!$J$11+$BE693*'Norm-coeff'!$K$11+$BF693*'Norm-coeff'!$L$11+$BG693*'Norm-coeff'!$M$11+$BH693*'Norm-coeff'!$N$11+$BI693*'Norm-coeff'!$O$11</f>
        <v>0.221233014421479</v>
      </c>
      <c r="BY693" s="54">
        <f>'Norm-coeff'!$C$12+$AX693*'Norm-coeff'!$D$12+$AY693*'Norm-coeff'!$E$12+$AZ693*'Norm-coeff'!$F$12+$BA693*'Norm-coeff'!$G$12+$BB693*'Norm-coeff'!$H$12+$BC693*'Norm-coeff'!$I$12+$BD693*'Norm-coeff'!$J$12+$BE693*'Norm-coeff'!$K$12+$BF693*'Norm-coeff'!$L$12+$BG693*'Norm-coeff'!$M$12+$BH693*'Norm-coeff'!$N$12+$BI693*'Norm-coeff'!$O$12</f>
        <v>0.283527502056037</v>
      </c>
      <c r="BZ693" s="54">
        <f>'Norm-coeff'!$C$13+$AX693*'Norm-coeff'!$D$13+$AY693*'Norm-coeff'!$E$13+$AZ693*'Norm-coeff'!$F$13+$BA693*'Norm-coeff'!$G$13+$BB693*'Norm-coeff'!$H$13+$BC693*'Norm-coeff'!$I$13+$BD693*'Norm-coeff'!$J$13+$BE693*'Norm-coeff'!$K$13+$BF693*'Norm-coeff'!$L$13+$BG693*'Norm-coeff'!$M$13+$BH693*'Norm-coeff'!$N$13+$BI693*'Norm-coeff'!$O$13</f>
        <v>-4.1864930554451202E-2</v>
      </c>
      <c r="CA693" s="54">
        <f>'Norm-coeff'!$C$14+$AX693*'Norm-coeff'!$D$14+$AY693*'Norm-coeff'!$E$14+$AZ693*'Norm-coeff'!$F$14+$BA693*'Norm-coeff'!$G$14+$BB693*'Norm-coeff'!$H$14+$BC693*'Norm-coeff'!$I$14+$BD693*'Norm-coeff'!$J$14+$BE693*'Norm-coeff'!$K$14+$BF693*'Norm-coeff'!$L$14+$BG693*'Norm-coeff'!$M$14+$BH693*'Norm-coeff'!$N$14+$BI693*'Norm-coeff'!$O$14</f>
        <v>4.2526983164477103</v>
      </c>
      <c r="CC693" s="54">
        <f t="shared" si="2048"/>
        <v>0</v>
      </c>
      <c r="CG693" s="54">
        <f t="shared" si="1924"/>
        <v>0</v>
      </c>
      <c r="CH693" s="54">
        <f t="shared" si="1902"/>
        <v>0</v>
      </c>
      <c r="CI693" s="54">
        <f t="shared" si="1925"/>
        <v>0</v>
      </c>
      <c r="CJ693" s="56">
        <f t="shared" si="1926"/>
        <v>0</v>
      </c>
      <c r="CK693" s="54">
        <f t="shared" si="1927"/>
        <v>0</v>
      </c>
      <c r="CL693" s="54">
        <f t="shared" si="1928"/>
        <v>0</v>
      </c>
      <c r="CM693" s="54">
        <f t="shared" si="1929"/>
        <v>0</v>
      </c>
      <c r="CN693" s="54">
        <f t="shared" si="1930"/>
        <v>0</v>
      </c>
      <c r="CO693" s="54">
        <f t="shared" si="1931"/>
        <v>0</v>
      </c>
      <c r="CP693" s="54">
        <f t="shared" si="1932"/>
        <v>0</v>
      </c>
      <c r="CQ693" s="54">
        <f t="shared" si="1933"/>
        <v>0</v>
      </c>
      <c r="CR693" s="54">
        <f t="shared" si="1934"/>
        <v>0</v>
      </c>
      <c r="CS693" s="54">
        <f t="shared" si="1935"/>
        <v>0</v>
      </c>
      <c r="CU693" s="54">
        <f t="shared" si="1936"/>
        <v>0</v>
      </c>
      <c r="CV693" s="54">
        <f t="shared" si="1937"/>
        <v>0</v>
      </c>
      <c r="CW693" s="54">
        <f t="shared" si="1938"/>
        <v>0</v>
      </c>
      <c r="CX693" s="54">
        <f t="shared" si="1939"/>
        <v>0</v>
      </c>
      <c r="CZ693" s="54">
        <f t="shared" si="1940"/>
        <v>0</v>
      </c>
      <c r="DA693" s="54">
        <f t="shared" si="1941"/>
        <v>0</v>
      </c>
      <c r="DB693" s="54">
        <f t="shared" si="1942"/>
        <v>0</v>
      </c>
      <c r="DC693" s="54">
        <f t="shared" si="1943"/>
        <v>0</v>
      </c>
      <c r="DD693" s="54">
        <f t="shared" si="1944"/>
        <v>0</v>
      </c>
      <c r="DE693" s="54">
        <f t="shared" si="1945"/>
        <v>0</v>
      </c>
      <c r="DF693" s="54">
        <f t="shared" si="1946"/>
        <v>0</v>
      </c>
      <c r="DG693" s="54">
        <f t="shared" si="1947"/>
        <v>2</v>
      </c>
      <c r="DH693" s="71">
        <f t="shared" si="1948"/>
        <v>0</v>
      </c>
      <c r="DI693" s="71">
        <f t="shared" si="1949"/>
        <v>0</v>
      </c>
      <c r="DJ693" s="54">
        <f t="shared" si="1950"/>
        <v>0</v>
      </c>
      <c r="DK693" s="54">
        <f t="shared" si="1951"/>
        <v>2</v>
      </c>
      <c r="DL693" s="4">
        <f t="shared" si="1876"/>
        <v>0</v>
      </c>
      <c r="DM693" s="3">
        <f t="shared" si="1952"/>
        <v>0</v>
      </c>
      <c r="DN693" s="3">
        <f t="shared" si="1953"/>
        <v>0</v>
      </c>
      <c r="DO693" s="4" t="e">
        <f t="shared" si="1954"/>
        <v>#DIV/0!</v>
      </c>
      <c r="DP693" s="57"/>
      <c r="DQ693" s="57"/>
      <c r="DR693" s="56">
        <f t="shared" si="1877"/>
        <v>2</v>
      </c>
      <c r="DS693" s="56">
        <f t="shared" si="1878"/>
        <v>0</v>
      </c>
      <c r="DT693" s="38">
        <f t="shared" si="1879"/>
        <v>0</v>
      </c>
      <c r="DU693" s="38">
        <f t="shared" si="1955"/>
        <v>2</v>
      </c>
      <c r="DV693" s="38">
        <f t="shared" si="1880"/>
        <v>0</v>
      </c>
      <c r="DW693" s="39">
        <f t="shared" si="1881"/>
        <v>0</v>
      </c>
      <c r="DX693" s="39">
        <f t="shared" si="1882"/>
        <v>0</v>
      </c>
      <c r="DY693" s="39">
        <f t="shared" si="1883"/>
        <v>0</v>
      </c>
      <c r="DZ693" s="39">
        <f t="shared" si="1884"/>
        <v>0</v>
      </c>
      <c r="EA693" s="39">
        <f t="shared" si="1885"/>
        <v>0</v>
      </c>
      <c r="EB693" s="37" t="e">
        <f t="shared" si="1956"/>
        <v>#DIV/0!</v>
      </c>
      <c r="EC693" s="37" t="e">
        <f t="shared" si="1957"/>
        <v>#DIV/0!</v>
      </c>
      <c r="ED693" s="37" t="e">
        <f t="shared" si="1958"/>
        <v>#DIV/0!</v>
      </c>
      <c r="EE693" s="37" t="e">
        <f t="shared" si="1959"/>
        <v>#DIV/0!</v>
      </c>
      <c r="EF693" s="39" t="e">
        <f t="shared" si="1960"/>
        <v>#DIV/0!</v>
      </c>
      <c r="EG693" s="37" t="e">
        <f t="shared" si="1961"/>
        <v>#DIV/0!</v>
      </c>
      <c r="EH693" s="37" t="e">
        <f t="shared" si="1962"/>
        <v>#DIV/0!</v>
      </c>
      <c r="EI693" s="11" t="b">
        <f t="shared" si="1963"/>
        <v>1</v>
      </c>
      <c r="EJ693" s="11" t="b">
        <f t="shared" si="1964"/>
        <v>0</v>
      </c>
      <c r="EK693" s="39" t="e">
        <f t="shared" si="1965"/>
        <v>#DIV/0!</v>
      </c>
      <c r="EL693" s="39" t="e">
        <f t="shared" si="1966"/>
        <v>#DIV/0!</v>
      </c>
      <c r="EM693" s="39" t="e">
        <f t="shared" si="1967"/>
        <v>#DIV/0!</v>
      </c>
      <c r="EN693" s="39" t="e">
        <f t="shared" si="1968"/>
        <v>#DIV/0!</v>
      </c>
      <c r="EO693" s="39" t="e">
        <f t="shared" si="1969"/>
        <v>#DIV/0!</v>
      </c>
      <c r="EP693" s="39" t="e">
        <f t="shared" si="1970"/>
        <v>#DIV/0!</v>
      </c>
      <c r="EQ693" s="39" t="e">
        <f t="shared" si="1971"/>
        <v>#DIV/0!</v>
      </c>
      <c r="ER693" s="39" t="e">
        <f t="shared" si="1972"/>
        <v>#DIV/0!</v>
      </c>
      <c r="ES693" s="58" t="str">
        <f t="shared" si="1973"/>
        <v>(OH,F,Cl)-dominate amphibole</v>
      </c>
      <c r="ET693" s="58" t="e">
        <f t="shared" si="1974"/>
        <v>#N/A</v>
      </c>
      <c r="EU693" s="56">
        <f t="shared" si="1886"/>
        <v>0</v>
      </c>
      <c r="EV693" s="56">
        <f t="shared" si="1887"/>
        <v>0</v>
      </c>
      <c r="EW693" s="56">
        <f t="shared" si="1888"/>
        <v>0</v>
      </c>
      <c r="EX693" s="56">
        <f t="shared" si="1889"/>
        <v>0</v>
      </c>
      <c r="EY693" s="56">
        <f t="shared" si="1890"/>
        <v>0</v>
      </c>
      <c r="EZ693" s="56">
        <f t="shared" si="1891"/>
        <v>0</v>
      </c>
      <c r="FA693" s="39">
        <f t="shared" si="1892"/>
        <v>0</v>
      </c>
      <c r="FB693" s="39">
        <f t="shared" si="1893"/>
        <v>0</v>
      </c>
      <c r="FC693" s="54">
        <f t="shared" si="1894"/>
        <v>0</v>
      </c>
      <c r="FD693" s="54">
        <f t="shared" si="1895"/>
        <v>0</v>
      </c>
      <c r="FE693" s="39">
        <f t="shared" si="1896"/>
        <v>0</v>
      </c>
      <c r="FF693" s="54">
        <f t="shared" si="1897"/>
        <v>0</v>
      </c>
      <c r="FG693" s="39">
        <f t="shared" si="1898"/>
        <v>0</v>
      </c>
      <c r="FH693" s="39">
        <f t="shared" si="1975"/>
        <v>0</v>
      </c>
      <c r="FI693" s="39">
        <f t="shared" si="1976"/>
        <v>0</v>
      </c>
      <c r="FJ693" s="39">
        <f t="shared" si="1977"/>
        <v>0</v>
      </c>
      <c r="FK693" s="39" t="e">
        <f t="shared" si="1978"/>
        <v>#DIV/0!</v>
      </c>
      <c r="FL693" s="39" t="e">
        <f t="shared" si="1979"/>
        <v>#DIV/0!</v>
      </c>
      <c r="FM693" s="39" t="e">
        <f t="shared" si="1980"/>
        <v>#DIV/0!</v>
      </c>
      <c r="FN693" s="39">
        <f t="shared" si="1981"/>
        <v>1</v>
      </c>
      <c r="FO693" s="39">
        <f t="shared" si="1899"/>
        <v>0</v>
      </c>
      <c r="FP693" s="39">
        <f t="shared" si="1900"/>
        <v>0</v>
      </c>
      <c r="FQ693" s="39">
        <f t="shared" si="1901"/>
        <v>0</v>
      </c>
      <c r="FR693" s="39">
        <f t="shared" si="1982"/>
        <v>0</v>
      </c>
      <c r="FS693" s="39">
        <f t="shared" si="1983"/>
        <v>0</v>
      </c>
      <c r="FU693" s="39" t="e">
        <f t="shared" si="1984"/>
        <v>#DIV/0!</v>
      </c>
      <c r="FV693" s="39" t="e">
        <f t="shared" si="1985"/>
        <v>#DIV/0!</v>
      </c>
      <c r="FW693" s="39" t="e">
        <f t="shared" si="1986"/>
        <v>#DIV/0!</v>
      </c>
      <c r="FY693" s="39" t="e">
        <f t="shared" si="1987"/>
        <v>#DIV/0!</v>
      </c>
      <c r="FZ693" s="39" t="e">
        <f t="shared" si="1988"/>
        <v>#DIV/0!</v>
      </c>
      <c r="GA693" s="39" t="e">
        <f t="shared" si="1989"/>
        <v>#DIV/0!</v>
      </c>
      <c r="GB693" s="39" t="e">
        <f t="shared" si="1990"/>
        <v>#DIV/0!</v>
      </c>
      <c r="GC693" s="39" t="e">
        <f t="shared" si="1991"/>
        <v>#DIV/0!</v>
      </c>
      <c r="GD693" s="39" t="e">
        <f t="shared" si="1992"/>
        <v>#DIV/0!</v>
      </c>
      <c r="GE693" s="39" t="e">
        <f t="shared" si="1993"/>
        <v>#DIV/0!</v>
      </c>
      <c r="GF693" s="39" t="e">
        <f t="shared" si="1994"/>
        <v>#DIV/0!</v>
      </c>
      <c r="GG693" s="39" t="e">
        <f t="shared" si="1995"/>
        <v>#DIV/0!</v>
      </c>
      <c r="GH693" s="39" t="e">
        <f t="shared" si="1996"/>
        <v>#DIV/0!</v>
      </c>
      <c r="GI693" s="39"/>
      <c r="GJ693" s="39" t="e">
        <f t="shared" si="1997"/>
        <v>#DIV/0!</v>
      </c>
      <c r="GK693" s="39" t="e">
        <f t="shared" si="1998"/>
        <v>#DIV/0!</v>
      </c>
      <c r="GL693" s="39" t="e">
        <f t="shared" si="1999"/>
        <v>#DIV/0!</v>
      </c>
      <c r="GM693" s="39" t="e">
        <f t="shared" si="2000"/>
        <v>#DIV/0!</v>
      </c>
      <c r="GN693" s="39" t="e">
        <f t="shared" si="2001"/>
        <v>#DIV/0!</v>
      </c>
      <c r="GO693" s="57"/>
      <c r="GP693" s="57" t="e">
        <f t="shared" si="2002"/>
        <v>#DIV/0!</v>
      </c>
      <c r="GQ693" s="59" t="e">
        <f t="shared" si="2003"/>
        <v>#DIV/0!</v>
      </c>
      <c r="GR693" s="41" t="e">
        <f t="shared" si="2004"/>
        <v>#DIV/0!</v>
      </c>
      <c r="GS693" s="57" t="e">
        <f t="shared" si="2005"/>
        <v>#DIV/0!</v>
      </c>
      <c r="GT693" s="57" t="e">
        <f t="shared" si="2006"/>
        <v>#DIV/0!</v>
      </c>
      <c r="GU693" s="57" t="e">
        <f t="shared" si="2007"/>
        <v>#DIV/0!</v>
      </c>
      <c r="GV693" s="57"/>
      <c r="GW693" s="42" t="e">
        <f t="shared" si="2008"/>
        <v>#DIV/0!</v>
      </c>
      <c r="GX693" s="42" t="e">
        <f t="shared" si="2009"/>
        <v>#DIV/0!</v>
      </c>
      <c r="GY693" s="42" t="e">
        <f t="shared" si="2010"/>
        <v>#DIV/0!</v>
      </c>
      <c r="GZ693" s="57"/>
      <c r="HA693" s="2" t="e">
        <f t="shared" si="2011"/>
        <v>#DIV/0!</v>
      </c>
      <c r="HB693" s="2" t="e">
        <f t="shared" si="2012"/>
        <v>#DIV/0!</v>
      </c>
      <c r="HC693" s="2" t="e">
        <f t="shared" si="2013"/>
        <v>#DIV/0!</v>
      </c>
      <c r="HD693" s="2" t="e">
        <f t="shared" si="2014"/>
        <v>#DIV/0!</v>
      </c>
      <c r="HE693" s="2" t="e">
        <f t="shared" si="2015"/>
        <v>#DIV/0!</v>
      </c>
      <c r="HF693" s="2" t="e">
        <f t="shared" si="2016"/>
        <v>#DIV/0!</v>
      </c>
      <c r="HG693" s="2" t="e">
        <f t="shared" si="2017"/>
        <v>#DIV/0!</v>
      </c>
      <c r="HH693" s="2" t="e">
        <f t="shared" si="2018"/>
        <v>#DIV/0!</v>
      </c>
      <c r="HI693" s="2" t="e">
        <f t="shared" si="2019"/>
        <v>#DIV/0!</v>
      </c>
      <c r="HJ693" s="11" t="e">
        <f t="shared" si="2020"/>
        <v>#DIV/0!</v>
      </c>
      <c r="HK693" s="60" t="e">
        <f t="shared" si="2021"/>
        <v>#DIV/0!</v>
      </c>
      <c r="HL693" s="57"/>
      <c r="HM693" s="57" t="e">
        <f t="shared" si="2022"/>
        <v>#DIV/0!</v>
      </c>
      <c r="HN693" s="57" t="e">
        <f t="shared" si="2023"/>
        <v>#DIV/0!</v>
      </c>
      <c r="HO693" s="57" t="e">
        <f t="shared" si="2024"/>
        <v>#DIV/0!</v>
      </c>
      <c r="HP693" s="57" t="e">
        <f t="shared" si="2025"/>
        <v>#DIV/0!</v>
      </c>
      <c r="HQ693" s="57" t="e">
        <f t="shared" si="2026"/>
        <v>#DIV/0!</v>
      </c>
      <c r="HR693" s="57"/>
      <c r="HS693" s="57" t="e">
        <f t="shared" si="2027"/>
        <v>#DIV/0!</v>
      </c>
      <c r="HT693" s="57" t="e">
        <f t="shared" si="2028"/>
        <v>#DIV/0!</v>
      </c>
      <c r="HU693" s="57" t="e">
        <f t="shared" si="2029"/>
        <v>#DIV/0!</v>
      </c>
      <c r="HV693" s="57" t="e">
        <f t="shared" si="2030"/>
        <v>#DIV/0!</v>
      </c>
      <c r="HW693" s="57" t="e">
        <f t="shared" si="2031"/>
        <v>#DIV/0!</v>
      </c>
      <c r="HX693" s="57"/>
      <c r="HY693" s="57" t="e">
        <f t="shared" si="2032"/>
        <v>#DIV/0!</v>
      </c>
      <c r="HZ693" s="57" t="e">
        <f t="shared" si="2033"/>
        <v>#DIV/0!</v>
      </c>
      <c r="IA693" s="57"/>
      <c r="IB693" s="61">
        <f t="shared" si="2034"/>
        <v>0</v>
      </c>
      <c r="IC693" s="57" t="str">
        <f t="shared" si="2035"/>
        <v/>
      </c>
      <c r="ID693" s="42"/>
      <c r="IE693" s="2" t="str">
        <f t="shared" si="2036"/>
        <v/>
      </c>
      <c r="IF693" s="60" t="e">
        <f t="shared" si="2037"/>
        <v>#DIV/0!</v>
      </c>
      <c r="IG693" s="60" t="str">
        <f t="shared" si="2038"/>
        <v/>
      </c>
      <c r="IH693" s="60" t="str">
        <f t="shared" si="2039"/>
        <v>zinco-</v>
      </c>
      <c r="II693" s="60" t="str">
        <f t="shared" si="2040"/>
        <v>mangano-</v>
      </c>
      <c r="IJ693" s="60" t="e">
        <f t="shared" si="2041"/>
        <v>#DIV/0!</v>
      </c>
      <c r="IK693" s="60" t="e">
        <f t="shared" si="2042"/>
        <v>#DIV/0!</v>
      </c>
      <c r="IL693" s="60" t="e">
        <f t="shared" si="2043"/>
        <v>#DIV/0!</v>
      </c>
      <c r="IM693" s="60" t="e">
        <f t="shared" si="2044"/>
        <v>#DIV/0!</v>
      </c>
      <c r="IN693" s="60" t="str">
        <f t="shared" si="2045"/>
        <v/>
      </c>
      <c r="IO693" s="60" t="str">
        <f t="shared" si="2046"/>
        <v/>
      </c>
      <c r="IP693" s="57"/>
      <c r="IQ693" s="57" t="str">
        <f t="shared" si="2047"/>
        <v>ERROR!!</v>
      </c>
    </row>
    <row r="694" spans="24:251">
      <c r="X694" s="29">
        <f t="shared" si="1903"/>
        <v>0</v>
      </c>
      <c r="Y694" s="29">
        <f t="shared" si="1904"/>
        <v>0</v>
      </c>
      <c r="Z694" s="29" t="e">
        <f t="shared" si="1905"/>
        <v>#DIV/0!</v>
      </c>
      <c r="AA694" s="29" t="e">
        <f t="shared" si="1906"/>
        <v>#DIV/0!</v>
      </c>
      <c r="AB694" s="29" t="e">
        <f t="shared" si="1907"/>
        <v>#DIV/0!</v>
      </c>
      <c r="AC694" s="29" t="e">
        <f t="shared" si="1908"/>
        <v>#DIV/0!</v>
      </c>
      <c r="AF694" s="23">
        <v>60.084299999999999</v>
      </c>
      <c r="AG694" s="23">
        <v>79.878799999999998</v>
      </c>
      <c r="AH694" s="23">
        <v>101.96120000000001</v>
      </c>
      <c r="AI694" s="23">
        <v>151.99039999999999</v>
      </c>
      <c r="AJ694" s="23">
        <v>159.69</v>
      </c>
      <c r="AK694" s="23">
        <v>71.846400000000003</v>
      </c>
      <c r="AL694" s="23">
        <v>70.9375</v>
      </c>
      <c r="AM694" s="23">
        <v>40.304400000000001</v>
      </c>
      <c r="AN694" s="23">
        <v>56.077399999999997</v>
      </c>
      <c r="AO694" s="23">
        <v>61.978999999999999</v>
      </c>
      <c r="AP694" s="23">
        <v>94.195999999999998</v>
      </c>
      <c r="AQ694" s="23">
        <v>18.998000000000001</v>
      </c>
      <c r="AR694" s="23">
        <v>35.450000000000003</v>
      </c>
      <c r="AS694" s="23">
        <v>29.88</v>
      </c>
      <c r="AT694" s="23">
        <v>74.691999999999993</v>
      </c>
      <c r="AU694" s="23">
        <v>81.39</v>
      </c>
      <c r="AX694" s="54">
        <f t="shared" si="1909"/>
        <v>0</v>
      </c>
      <c r="AY694" s="54">
        <f t="shared" si="1910"/>
        <v>0</v>
      </c>
      <c r="AZ694" s="54">
        <f t="shared" si="1911"/>
        <v>0</v>
      </c>
      <c r="BA694" s="54">
        <f t="shared" si="1912"/>
        <v>0</v>
      </c>
      <c r="BB694" s="54">
        <f t="shared" si="1913"/>
        <v>0</v>
      </c>
      <c r="BC694" s="54">
        <f t="shared" si="1914"/>
        <v>0</v>
      </c>
      <c r="BD694" s="54">
        <f t="shared" si="1915"/>
        <v>0</v>
      </c>
      <c r="BE694" s="54">
        <f t="shared" si="1916"/>
        <v>0</v>
      </c>
      <c r="BF694" s="54">
        <f t="shared" si="1917"/>
        <v>0</v>
      </c>
      <c r="BG694" s="54">
        <f t="shared" si="1918"/>
        <v>0</v>
      </c>
      <c r="BH694" s="54">
        <f t="shared" si="1919"/>
        <v>0</v>
      </c>
      <c r="BI694" s="54">
        <f t="shared" si="1920"/>
        <v>0</v>
      </c>
      <c r="BJ694" s="54">
        <f t="shared" si="1921"/>
        <v>0</v>
      </c>
      <c r="BK694" s="54">
        <f t="shared" si="1922"/>
        <v>0</v>
      </c>
      <c r="BL694" s="54">
        <f t="shared" si="1923"/>
        <v>0</v>
      </c>
      <c r="BM694" s="42"/>
      <c r="BO694" s="54">
        <f>'Norm-coeff'!$C$2+$AX694*'Norm-coeff'!$D$2+$AY694*'Norm-coeff'!$E$2+$AZ694*'Norm-coeff'!$F$2+$BA694*'Norm-coeff'!$G$2+$BB694*'Norm-coeff'!$H$2+$BC694*'Norm-coeff'!$I$2+$BD694*'Norm-coeff'!$J$2+$BE694*'Norm-coeff'!$K$2+$BF694*'Norm-coeff'!$L$2+$BG694*'Norm-coeff'!$M$2+$BH694*'Norm-coeff'!$N$2+$BI694*'Norm-coeff'!$O$2</f>
        <v>5.4045421474420303</v>
      </c>
      <c r="BP694" s="54">
        <f>'Norm-coeff'!$C$3+$AX694*'Norm-coeff'!$D$3+$AY694*'Norm-coeff'!$E$3+$AZ694*'Norm-coeff'!$F$3+$BA694*'Norm-coeff'!$G$3+$BB694*'Norm-coeff'!$H$3+$BC694*'Norm-coeff'!$I$3+$BD694*'Norm-coeff'!$J$3+$BE694*'Norm-coeff'!$K$3+$BF694*'Norm-coeff'!$L$3+$BG694*'Norm-coeff'!$M$3+$BH694*'Norm-coeff'!$N$3+$BI694*'Norm-coeff'!$O$3</f>
        <v>3.15319116612705</v>
      </c>
      <c r="BQ694" s="54">
        <f>'Norm-coeff'!$C$4+$AX694*'Norm-coeff'!$D$4+$AY694*'Norm-coeff'!$E$4+$AZ694*'Norm-coeff'!$F$4+$BA694*'Norm-coeff'!$G$4+$BB694*'Norm-coeff'!$H$4+$BC694*'Norm-coeff'!$I$4+$BD694*'Norm-coeff'!$J$4+$BE694*'Norm-coeff'!$K$4+$BF694*'Norm-coeff'!$L$4+$BG694*'Norm-coeff'!$M$4+$BH694*'Norm-coeff'!$N$4+$BI694*'Norm-coeff'!$O$4</f>
        <v>1.42115649462768</v>
      </c>
      <c r="BR694" s="54">
        <f>'Norm-coeff'!$C$5+$AX694*'Norm-coeff'!$D$5+$AY694*'Norm-coeff'!$E$5+$AZ694*'Norm-coeff'!$F$5+$BA694*'Norm-coeff'!$G$5+$BB694*'Norm-coeff'!$H$5+$BC694*'Norm-coeff'!$I$5+$BD694*'Norm-coeff'!$J$5+$BE694*'Norm-coeff'!$K$5+$BF694*'Norm-coeff'!$L$5+$BG694*'Norm-coeff'!$M$5+$BH694*'Norm-coeff'!$N$5+$BI694*'Norm-coeff'!$O$5</f>
        <v>1.0553329241296201</v>
      </c>
      <c r="BS694" s="54">
        <f>'Norm-coeff'!$C$6+$AX694*'Norm-coeff'!$D$6+$AY694*'Norm-coeff'!$E$6+$AZ694*'Norm-coeff'!$F$6+$BA694*'Norm-coeff'!$G$6+$BB694*'Norm-coeff'!$H$6+$BC694*'Norm-coeff'!$I$6+$BD694*'Norm-coeff'!$J$6+$BE694*'Norm-coeff'!$K$6+$BF694*'Norm-coeff'!$L$6+$BG694*'Norm-coeff'!$M$6+$BH694*'Norm-coeff'!$N$6+$BI694*'Norm-coeff'!$O$6</f>
        <v>-1.48700885495103E-2</v>
      </c>
      <c r="BT694" s="54">
        <f>'Norm-coeff'!$C$7+$AX694*'Norm-coeff'!$D$7+$AY694*'Norm-coeff'!$E$7+$AZ694*'Norm-coeff'!$F$7+$BA694*'Norm-coeff'!$G$7+$BB694*'Norm-coeff'!$H$7+$BC694*'Norm-coeff'!$I$7+$BD694*'Norm-coeff'!$J$7+$BE694*'Norm-coeff'!$K$7+$BF694*'Norm-coeff'!$L$7+$BG694*'Norm-coeff'!$M$7+$BH694*'Norm-coeff'!$N$7+$BI694*'Norm-coeff'!$O$7</f>
        <v>2.0907583608832998</v>
      </c>
      <c r="BU694" s="54">
        <f>'Norm-coeff'!$C$8+$AX694*'Norm-coeff'!$D$8+$AY694*'Norm-coeff'!$E$8+$AZ694*'Norm-coeff'!$F$8+$BA694*'Norm-coeff'!$G$8+$BB694*'Norm-coeff'!$H$8+$BC694*'Norm-coeff'!$I$8+$BD694*'Norm-coeff'!$J$8+$BE694*'Norm-coeff'!$K$8+$BF694*'Norm-coeff'!$L$8+$BG694*'Norm-coeff'!$M$8+$BH694*'Norm-coeff'!$N$8+$BI694*'Norm-coeff'!$O$8</f>
        <v>0.65894159836244504</v>
      </c>
      <c r="BV694" s="54">
        <f>'Norm-coeff'!$C$9+$AX694*'Norm-coeff'!$D$9+$AY694*'Norm-coeff'!$E$9+$AZ694*'Norm-coeff'!$F$9+$BA694*'Norm-coeff'!$G$9+$BB694*'Norm-coeff'!$H$9+$BC694*'Norm-coeff'!$I$9+$BD694*'Norm-coeff'!$J$9+$BE694*'Norm-coeff'!$K$9+$BF694*'Norm-coeff'!$L$9+$BG694*'Norm-coeff'!$M$9+$BH694*'Norm-coeff'!$N$9+$BI694*'Norm-coeff'!$O$9</f>
        <v>1.48961085014701</v>
      </c>
      <c r="BW694" s="54">
        <f>'Norm-coeff'!$C$10+$AX694*'Norm-coeff'!$D$10+$AY694*'Norm-coeff'!$E$10+$AZ694*'Norm-coeff'!$F$10+$BA694*'Norm-coeff'!$G$10+$BB694*'Norm-coeff'!$H$10+$BC694*'Norm-coeff'!$I$10+$BD694*'Norm-coeff'!$J$10+$BE694*'Norm-coeff'!$K$10+$BF694*'Norm-coeff'!$L$10+$BG694*'Norm-coeff'!$M$10+$BH694*'Norm-coeff'!$N$10+$BI694*'Norm-coeff'!$O$10</f>
        <v>1.42058735749591</v>
      </c>
      <c r="BX694" s="54">
        <f>'Norm-coeff'!$C$11+$AX694*'Norm-coeff'!$D$11+$AY694*'Norm-coeff'!$E$11+$AZ694*'Norm-coeff'!$F$11+$BA694*'Norm-coeff'!$G$11+$BB694*'Norm-coeff'!$H$11+$BC694*'Norm-coeff'!$I$11+$BD694*'Norm-coeff'!$J$11+$BE694*'Norm-coeff'!$K$11+$BF694*'Norm-coeff'!$L$11+$BG694*'Norm-coeff'!$M$11+$BH694*'Norm-coeff'!$N$11+$BI694*'Norm-coeff'!$O$11</f>
        <v>0.221233014421479</v>
      </c>
      <c r="BY694" s="54">
        <f>'Norm-coeff'!$C$12+$AX694*'Norm-coeff'!$D$12+$AY694*'Norm-coeff'!$E$12+$AZ694*'Norm-coeff'!$F$12+$BA694*'Norm-coeff'!$G$12+$BB694*'Norm-coeff'!$H$12+$BC694*'Norm-coeff'!$I$12+$BD694*'Norm-coeff'!$J$12+$BE694*'Norm-coeff'!$K$12+$BF694*'Norm-coeff'!$L$12+$BG694*'Norm-coeff'!$M$12+$BH694*'Norm-coeff'!$N$12+$BI694*'Norm-coeff'!$O$12</f>
        <v>0.283527502056037</v>
      </c>
      <c r="BZ694" s="54">
        <f>'Norm-coeff'!$C$13+$AX694*'Norm-coeff'!$D$13+$AY694*'Norm-coeff'!$E$13+$AZ694*'Norm-coeff'!$F$13+$BA694*'Norm-coeff'!$G$13+$BB694*'Norm-coeff'!$H$13+$BC694*'Norm-coeff'!$I$13+$BD694*'Norm-coeff'!$J$13+$BE694*'Norm-coeff'!$K$13+$BF694*'Norm-coeff'!$L$13+$BG694*'Norm-coeff'!$M$13+$BH694*'Norm-coeff'!$N$13+$BI694*'Norm-coeff'!$O$13</f>
        <v>-4.1864930554451202E-2</v>
      </c>
      <c r="CA694" s="54">
        <f>'Norm-coeff'!$C$14+$AX694*'Norm-coeff'!$D$14+$AY694*'Norm-coeff'!$E$14+$AZ694*'Norm-coeff'!$F$14+$BA694*'Norm-coeff'!$G$14+$BB694*'Norm-coeff'!$H$14+$BC694*'Norm-coeff'!$I$14+$BD694*'Norm-coeff'!$J$14+$BE694*'Norm-coeff'!$K$14+$BF694*'Norm-coeff'!$L$14+$BG694*'Norm-coeff'!$M$14+$BH694*'Norm-coeff'!$N$14+$BI694*'Norm-coeff'!$O$14</f>
        <v>4.2526983164477103</v>
      </c>
      <c r="CC694" s="54">
        <f t="shared" si="2048"/>
        <v>0</v>
      </c>
      <c r="CG694" s="54">
        <f t="shared" si="1924"/>
        <v>0</v>
      </c>
      <c r="CH694" s="54">
        <f t="shared" si="1902"/>
        <v>0</v>
      </c>
      <c r="CI694" s="54">
        <f t="shared" si="1925"/>
        <v>0</v>
      </c>
      <c r="CJ694" s="56">
        <f t="shared" si="1926"/>
        <v>0</v>
      </c>
      <c r="CK694" s="54">
        <f t="shared" si="1927"/>
        <v>0</v>
      </c>
      <c r="CL694" s="54">
        <f t="shared" si="1928"/>
        <v>0</v>
      </c>
      <c r="CM694" s="54">
        <f t="shared" si="1929"/>
        <v>0</v>
      </c>
      <c r="CN694" s="54">
        <f t="shared" si="1930"/>
        <v>0</v>
      </c>
      <c r="CO694" s="54">
        <f t="shared" si="1931"/>
        <v>0</v>
      </c>
      <c r="CP694" s="54">
        <f t="shared" si="1932"/>
        <v>0</v>
      </c>
      <c r="CQ694" s="54">
        <f t="shared" si="1933"/>
        <v>0</v>
      </c>
      <c r="CR694" s="54">
        <f t="shared" si="1934"/>
        <v>0</v>
      </c>
      <c r="CS694" s="54">
        <f t="shared" si="1935"/>
        <v>0</v>
      </c>
      <c r="CU694" s="54">
        <f t="shared" si="1936"/>
        <v>0</v>
      </c>
      <c r="CV694" s="54">
        <f t="shared" si="1937"/>
        <v>0</v>
      </c>
      <c r="CW694" s="54">
        <f t="shared" si="1938"/>
        <v>0</v>
      </c>
      <c r="CX694" s="54">
        <f t="shared" si="1939"/>
        <v>0</v>
      </c>
      <c r="CZ694" s="54">
        <f t="shared" si="1940"/>
        <v>0</v>
      </c>
      <c r="DA694" s="54">
        <f t="shared" si="1941"/>
        <v>0</v>
      </c>
      <c r="DB694" s="54">
        <f t="shared" si="1942"/>
        <v>0</v>
      </c>
      <c r="DC694" s="54">
        <f t="shared" si="1943"/>
        <v>0</v>
      </c>
      <c r="DD694" s="54">
        <f t="shared" si="1944"/>
        <v>0</v>
      </c>
      <c r="DE694" s="54">
        <f t="shared" si="1945"/>
        <v>0</v>
      </c>
      <c r="DF694" s="54">
        <f t="shared" si="1946"/>
        <v>0</v>
      </c>
      <c r="DG694" s="54">
        <f t="shared" si="1947"/>
        <v>2</v>
      </c>
      <c r="DH694" s="71">
        <f t="shared" si="1948"/>
        <v>0</v>
      </c>
      <c r="DI694" s="71">
        <f t="shared" si="1949"/>
        <v>0</v>
      </c>
      <c r="DJ694" s="54">
        <f t="shared" si="1950"/>
        <v>0</v>
      </c>
      <c r="DK694" s="54">
        <f t="shared" si="1951"/>
        <v>2</v>
      </c>
      <c r="DL694" s="4">
        <f t="shared" si="1876"/>
        <v>0</v>
      </c>
      <c r="DM694" s="3">
        <f t="shared" si="1952"/>
        <v>0</v>
      </c>
      <c r="DN694" s="3">
        <f t="shared" si="1953"/>
        <v>0</v>
      </c>
      <c r="DO694" s="4" t="e">
        <f t="shared" si="1954"/>
        <v>#DIV/0!</v>
      </c>
      <c r="DP694" s="57"/>
      <c r="DQ694" s="57"/>
      <c r="DR694" s="56">
        <f t="shared" si="1877"/>
        <v>2</v>
      </c>
      <c r="DS694" s="56">
        <f t="shared" si="1878"/>
        <v>0</v>
      </c>
      <c r="DT694" s="38">
        <f t="shared" si="1879"/>
        <v>0</v>
      </c>
      <c r="DU694" s="38">
        <f t="shared" si="1955"/>
        <v>2</v>
      </c>
      <c r="DV694" s="38">
        <f t="shared" si="1880"/>
        <v>0</v>
      </c>
      <c r="DW694" s="39">
        <f t="shared" si="1881"/>
        <v>0</v>
      </c>
      <c r="DX694" s="39">
        <f t="shared" si="1882"/>
        <v>0</v>
      </c>
      <c r="DY694" s="39">
        <f t="shared" si="1883"/>
        <v>0</v>
      </c>
      <c r="DZ694" s="39">
        <f t="shared" si="1884"/>
        <v>0</v>
      </c>
      <c r="EA694" s="39">
        <f t="shared" si="1885"/>
        <v>0</v>
      </c>
      <c r="EB694" s="37" t="e">
        <f t="shared" si="1956"/>
        <v>#DIV/0!</v>
      </c>
      <c r="EC694" s="37" t="e">
        <f t="shared" si="1957"/>
        <v>#DIV/0!</v>
      </c>
      <c r="ED694" s="37" t="e">
        <f t="shared" si="1958"/>
        <v>#DIV/0!</v>
      </c>
      <c r="EE694" s="37" t="e">
        <f t="shared" si="1959"/>
        <v>#DIV/0!</v>
      </c>
      <c r="EF694" s="39" t="e">
        <f t="shared" si="1960"/>
        <v>#DIV/0!</v>
      </c>
      <c r="EG694" s="37" t="e">
        <f t="shared" si="1961"/>
        <v>#DIV/0!</v>
      </c>
      <c r="EH694" s="37" t="e">
        <f t="shared" si="1962"/>
        <v>#DIV/0!</v>
      </c>
      <c r="EI694" s="11" t="b">
        <f t="shared" si="1963"/>
        <v>1</v>
      </c>
      <c r="EJ694" s="11" t="b">
        <f t="shared" si="1964"/>
        <v>0</v>
      </c>
      <c r="EK694" s="39" t="e">
        <f t="shared" si="1965"/>
        <v>#DIV/0!</v>
      </c>
      <c r="EL694" s="39" t="e">
        <f t="shared" si="1966"/>
        <v>#DIV/0!</v>
      </c>
      <c r="EM694" s="39" t="e">
        <f t="shared" si="1967"/>
        <v>#DIV/0!</v>
      </c>
      <c r="EN694" s="39" t="e">
        <f t="shared" si="1968"/>
        <v>#DIV/0!</v>
      </c>
      <c r="EO694" s="39" t="e">
        <f t="shared" si="1969"/>
        <v>#DIV/0!</v>
      </c>
      <c r="EP694" s="39" t="e">
        <f t="shared" si="1970"/>
        <v>#DIV/0!</v>
      </c>
      <c r="EQ694" s="39" t="e">
        <f t="shared" si="1971"/>
        <v>#DIV/0!</v>
      </c>
      <c r="ER694" s="39" t="e">
        <f t="shared" si="1972"/>
        <v>#DIV/0!</v>
      </c>
      <c r="ES694" s="58" t="str">
        <f t="shared" si="1973"/>
        <v>(OH,F,Cl)-dominate amphibole</v>
      </c>
      <c r="ET694" s="58" t="e">
        <f t="shared" si="1974"/>
        <v>#N/A</v>
      </c>
      <c r="EU694" s="56">
        <f t="shared" si="1886"/>
        <v>0</v>
      </c>
      <c r="EV694" s="56">
        <f t="shared" si="1887"/>
        <v>0</v>
      </c>
      <c r="EW694" s="56">
        <f t="shared" si="1888"/>
        <v>0</v>
      </c>
      <c r="EX694" s="56">
        <f t="shared" si="1889"/>
        <v>0</v>
      </c>
      <c r="EY694" s="56">
        <f t="shared" si="1890"/>
        <v>0</v>
      </c>
      <c r="EZ694" s="56">
        <f t="shared" si="1891"/>
        <v>0</v>
      </c>
      <c r="FA694" s="39">
        <f t="shared" si="1892"/>
        <v>0</v>
      </c>
      <c r="FB694" s="39">
        <f t="shared" si="1893"/>
        <v>0</v>
      </c>
      <c r="FC694" s="54">
        <f t="shared" si="1894"/>
        <v>0</v>
      </c>
      <c r="FD694" s="54">
        <f t="shared" si="1895"/>
        <v>0</v>
      </c>
      <c r="FE694" s="39">
        <f t="shared" si="1896"/>
        <v>0</v>
      </c>
      <c r="FF694" s="54">
        <f t="shared" si="1897"/>
        <v>0</v>
      </c>
      <c r="FG694" s="39">
        <f t="shared" si="1898"/>
        <v>0</v>
      </c>
      <c r="FH694" s="39">
        <f t="shared" si="1975"/>
        <v>0</v>
      </c>
      <c r="FI694" s="39">
        <f t="shared" si="1976"/>
        <v>0</v>
      </c>
      <c r="FJ694" s="39">
        <f t="shared" si="1977"/>
        <v>0</v>
      </c>
      <c r="FK694" s="39" t="e">
        <f t="shared" si="1978"/>
        <v>#DIV/0!</v>
      </c>
      <c r="FL694" s="39" t="e">
        <f t="shared" si="1979"/>
        <v>#DIV/0!</v>
      </c>
      <c r="FM694" s="39" t="e">
        <f t="shared" si="1980"/>
        <v>#DIV/0!</v>
      </c>
      <c r="FN694" s="39">
        <f t="shared" si="1981"/>
        <v>1</v>
      </c>
      <c r="FO694" s="39">
        <f t="shared" si="1899"/>
        <v>0</v>
      </c>
      <c r="FP694" s="39">
        <f t="shared" si="1900"/>
        <v>0</v>
      </c>
      <c r="FQ694" s="39">
        <f t="shared" si="1901"/>
        <v>0</v>
      </c>
      <c r="FR694" s="39">
        <f t="shared" si="1982"/>
        <v>0</v>
      </c>
      <c r="FS694" s="39">
        <f t="shared" si="1983"/>
        <v>0</v>
      </c>
      <c r="FU694" s="39" t="e">
        <f t="shared" si="1984"/>
        <v>#DIV/0!</v>
      </c>
      <c r="FV694" s="39" t="e">
        <f t="shared" si="1985"/>
        <v>#DIV/0!</v>
      </c>
      <c r="FW694" s="39" t="e">
        <f t="shared" si="1986"/>
        <v>#DIV/0!</v>
      </c>
      <c r="FY694" s="39" t="e">
        <f t="shared" si="1987"/>
        <v>#DIV/0!</v>
      </c>
      <c r="FZ694" s="39" t="e">
        <f t="shared" si="1988"/>
        <v>#DIV/0!</v>
      </c>
      <c r="GA694" s="39" t="e">
        <f t="shared" si="1989"/>
        <v>#DIV/0!</v>
      </c>
      <c r="GB694" s="39" t="e">
        <f t="shared" si="1990"/>
        <v>#DIV/0!</v>
      </c>
      <c r="GC694" s="39" t="e">
        <f t="shared" si="1991"/>
        <v>#DIV/0!</v>
      </c>
      <c r="GD694" s="39" t="e">
        <f t="shared" si="1992"/>
        <v>#DIV/0!</v>
      </c>
      <c r="GE694" s="39" t="e">
        <f t="shared" si="1993"/>
        <v>#DIV/0!</v>
      </c>
      <c r="GF694" s="39" t="e">
        <f t="shared" si="1994"/>
        <v>#DIV/0!</v>
      </c>
      <c r="GG694" s="39" t="e">
        <f t="shared" si="1995"/>
        <v>#DIV/0!</v>
      </c>
      <c r="GH694" s="39" t="e">
        <f t="shared" si="1996"/>
        <v>#DIV/0!</v>
      </c>
      <c r="GI694" s="39"/>
      <c r="GJ694" s="39" t="e">
        <f t="shared" si="1997"/>
        <v>#DIV/0!</v>
      </c>
      <c r="GK694" s="39" t="e">
        <f t="shared" si="1998"/>
        <v>#DIV/0!</v>
      </c>
      <c r="GL694" s="39" t="e">
        <f t="shared" si="1999"/>
        <v>#DIV/0!</v>
      </c>
      <c r="GM694" s="39" t="e">
        <f t="shared" si="2000"/>
        <v>#DIV/0!</v>
      </c>
      <c r="GN694" s="39" t="e">
        <f t="shared" si="2001"/>
        <v>#DIV/0!</v>
      </c>
      <c r="GO694" s="57"/>
      <c r="GP694" s="57" t="e">
        <f t="shared" si="2002"/>
        <v>#DIV/0!</v>
      </c>
      <c r="GQ694" s="59" t="e">
        <f t="shared" si="2003"/>
        <v>#DIV/0!</v>
      </c>
      <c r="GR694" s="41" t="e">
        <f t="shared" si="2004"/>
        <v>#DIV/0!</v>
      </c>
      <c r="GS694" s="57" t="e">
        <f t="shared" si="2005"/>
        <v>#DIV/0!</v>
      </c>
      <c r="GT694" s="57" t="e">
        <f t="shared" si="2006"/>
        <v>#DIV/0!</v>
      </c>
      <c r="GU694" s="57" t="e">
        <f t="shared" si="2007"/>
        <v>#DIV/0!</v>
      </c>
      <c r="GV694" s="57"/>
      <c r="GW694" s="42" t="e">
        <f t="shared" si="2008"/>
        <v>#DIV/0!</v>
      </c>
      <c r="GX694" s="42" t="e">
        <f t="shared" si="2009"/>
        <v>#DIV/0!</v>
      </c>
      <c r="GY694" s="42" t="e">
        <f t="shared" si="2010"/>
        <v>#DIV/0!</v>
      </c>
      <c r="GZ694" s="57"/>
      <c r="HA694" s="2" t="e">
        <f t="shared" si="2011"/>
        <v>#DIV/0!</v>
      </c>
      <c r="HB694" s="2" t="e">
        <f t="shared" si="2012"/>
        <v>#DIV/0!</v>
      </c>
      <c r="HC694" s="2" t="e">
        <f t="shared" si="2013"/>
        <v>#DIV/0!</v>
      </c>
      <c r="HD694" s="2" t="e">
        <f t="shared" si="2014"/>
        <v>#DIV/0!</v>
      </c>
      <c r="HE694" s="2" t="e">
        <f t="shared" si="2015"/>
        <v>#DIV/0!</v>
      </c>
      <c r="HF694" s="2" t="e">
        <f t="shared" si="2016"/>
        <v>#DIV/0!</v>
      </c>
      <c r="HG694" s="2" t="e">
        <f t="shared" si="2017"/>
        <v>#DIV/0!</v>
      </c>
      <c r="HH694" s="2" t="e">
        <f t="shared" si="2018"/>
        <v>#DIV/0!</v>
      </c>
      <c r="HI694" s="2" t="e">
        <f t="shared" si="2019"/>
        <v>#DIV/0!</v>
      </c>
      <c r="HJ694" s="11" t="e">
        <f t="shared" si="2020"/>
        <v>#DIV/0!</v>
      </c>
      <c r="HK694" s="60" t="e">
        <f t="shared" si="2021"/>
        <v>#DIV/0!</v>
      </c>
      <c r="HL694" s="57"/>
      <c r="HM694" s="57" t="e">
        <f t="shared" si="2022"/>
        <v>#DIV/0!</v>
      </c>
      <c r="HN694" s="57" t="e">
        <f t="shared" si="2023"/>
        <v>#DIV/0!</v>
      </c>
      <c r="HO694" s="57" t="e">
        <f t="shared" si="2024"/>
        <v>#DIV/0!</v>
      </c>
      <c r="HP694" s="57" t="e">
        <f t="shared" si="2025"/>
        <v>#DIV/0!</v>
      </c>
      <c r="HQ694" s="57" t="e">
        <f t="shared" si="2026"/>
        <v>#DIV/0!</v>
      </c>
      <c r="HR694" s="57"/>
      <c r="HS694" s="57" t="e">
        <f t="shared" si="2027"/>
        <v>#DIV/0!</v>
      </c>
      <c r="HT694" s="57" t="e">
        <f t="shared" si="2028"/>
        <v>#DIV/0!</v>
      </c>
      <c r="HU694" s="57" t="e">
        <f t="shared" si="2029"/>
        <v>#DIV/0!</v>
      </c>
      <c r="HV694" s="57" t="e">
        <f t="shared" si="2030"/>
        <v>#DIV/0!</v>
      </c>
      <c r="HW694" s="57" t="e">
        <f t="shared" si="2031"/>
        <v>#DIV/0!</v>
      </c>
      <c r="HX694" s="57"/>
      <c r="HY694" s="57" t="e">
        <f t="shared" si="2032"/>
        <v>#DIV/0!</v>
      </c>
      <c r="HZ694" s="57" t="e">
        <f t="shared" si="2033"/>
        <v>#DIV/0!</v>
      </c>
      <c r="IA694" s="57"/>
      <c r="IB694" s="61">
        <f t="shared" si="2034"/>
        <v>0</v>
      </c>
      <c r="IC694" s="57" t="str">
        <f t="shared" si="2035"/>
        <v/>
      </c>
      <c r="ID694" s="42"/>
      <c r="IE694" s="2" t="str">
        <f t="shared" si="2036"/>
        <v/>
      </c>
      <c r="IF694" s="60" t="e">
        <f t="shared" si="2037"/>
        <v>#DIV/0!</v>
      </c>
      <c r="IG694" s="60" t="str">
        <f t="shared" si="2038"/>
        <v/>
      </c>
      <c r="IH694" s="60" t="str">
        <f t="shared" si="2039"/>
        <v>zinco-</v>
      </c>
      <c r="II694" s="60" t="str">
        <f t="shared" si="2040"/>
        <v>mangano-</v>
      </c>
      <c r="IJ694" s="60" t="e">
        <f t="shared" si="2041"/>
        <v>#DIV/0!</v>
      </c>
      <c r="IK694" s="60" t="e">
        <f t="shared" si="2042"/>
        <v>#DIV/0!</v>
      </c>
      <c r="IL694" s="60" t="e">
        <f t="shared" si="2043"/>
        <v>#DIV/0!</v>
      </c>
      <c r="IM694" s="60" t="e">
        <f t="shared" si="2044"/>
        <v>#DIV/0!</v>
      </c>
      <c r="IN694" s="60" t="str">
        <f t="shared" si="2045"/>
        <v/>
      </c>
      <c r="IO694" s="60" t="str">
        <f t="shared" si="2046"/>
        <v/>
      </c>
      <c r="IP694" s="57"/>
      <c r="IQ694" s="57" t="str">
        <f t="shared" si="2047"/>
        <v>ERROR!!</v>
      </c>
    </row>
    <row r="695" spans="24:251">
      <c r="X695" s="29">
        <f t="shared" si="1903"/>
        <v>0</v>
      </c>
      <c r="Y695" s="29">
        <f t="shared" si="1904"/>
        <v>0</v>
      </c>
      <c r="Z695" s="29" t="e">
        <f t="shared" si="1905"/>
        <v>#DIV/0!</v>
      </c>
      <c r="AA695" s="29" t="e">
        <f t="shared" si="1906"/>
        <v>#DIV/0!</v>
      </c>
      <c r="AB695" s="29" t="e">
        <f t="shared" si="1907"/>
        <v>#DIV/0!</v>
      </c>
      <c r="AC695" s="29" t="e">
        <f t="shared" si="1908"/>
        <v>#DIV/0!</v>
      </c>
      <c r="AF695" s="23">
        <v>60.084299999999999</v>
      </c>
      <c r="AG695" s="23">
        <v>79.878799999999998</v>
      </c>
      <c r="AH695" s="23">
        <v>101.96120000000001</v>
      </c>
      <c r="AI695" s="23">
        <v>151.99039999999999</v>
      </c>
      <c r="AJ695" s="23">
        <v>159.69</v>
      </c>
      <c r="AK695" s="23">
        <v>71.846400000000003</v>
      </c>
      <c r="AL695" s="23">
        <v>70.9375</v>
      </c>
      <c r="AM695" s="23">
        <v>40.304400000000001</v>
      </c>
      <c r="AN695" s="23">
        <v>56.077399999999997</v>
      </c>
      <c r="AO695" s="23">
        <v>61.978999999999999</v>
      </c>
      <c r="AP695" s="23">
        <v>94.195999999999998</v>
      </c>
      <c r="AQ695" s="23">
        <v>18.998000000000001</v>
      </c>
      <c r="AR695" s="23">
        <v>35.450000000000003</v>
      </c>
      <c r="AS695" s="23">
        <v>29.88</v>
      </c>
      <c r="AT695" s="23">
        <v>74.691999999999993</v>
      </c>
      <c r="AU695" s="23">
        <v>81.39</v>
      </c>
      <c r="AX695" s="54">
        <f t="shared" si="1909"/>
        <v>0</v>
      </c>
      <c r="AY695" s="54">
        <f t="shared" si="1910"/>
        <v>0</v>
      </c>
      <c r="AZ695" s="54">
        <f t="shared" si="1911"/>
        <v>0</v>
      </c>
      <c r="BA695" s="54">
        <f t="shared" si="1912"/>
        <v>0</v>
      </c>
      <c r="BB695" s="54">
        <f t="shared" si="1913"/>
        <v>0</v>
      </c>
      <c r="BC695" s="54">
        <f t="shared" si="1914"/>
        <v>0</v>
      </c>
      <c r="BD695" s="54">
        <f t="shared" si="1915"/>
        <v>0</v>
      </c>
      <c r="BE695" s="54">
        <f t="shared" si="1916"/>
        <v>0</v>
      </c>
      <c r="BF695" s="54">
        <f t="shared" si="1917"/>
        <v>0</v>
      </c>
      <c r="BG695" s="54">
        <f t="shared" si="1918"/>
        <v>0</v>
      </c>
      <c r="BH695" s="54">
        <f t="shared" si="1919"/>
        <v>0</v>
      </c>
      <c r="BI695" s="54">
        <f t="shared" si="1920"/>
        <v>0</v>
      </c>
      <c r="BJ695" s="54">
        <f t="shared" si="1921"/>
        <v>0</v>
      </c>
      <c r="BK695" s="54">
        <f t="shared" si="1922"/>
        <v>0</v>
      </c>
      <c r="BL695" s="54">
        <f t="shared" si="1923"/>
        <v>0</v>
      </c>
      <c r="BM695" s="42"/>
      <c r="BO695" s="54">
        <f>'Norm-coeff'!$C$2+$AX695*'Norm-coeff'!$D$2+$AY695*'Norm-coeff'!$E$2+$AZ695*'Norm-coeff'!$F$2+$BA695*'Norm-coeff'!$G$2+$BB695*'Norm-coeff'!$H$2+$BC695*'Norm-coeff'!$I$2+$BD695*'Norm-coeff'!$J$2+$BE695*'Norm-coeff'!$K$2+$BF695*'Norm-coeff'!$L$2+$BG695*'Norm-coeff'!$M$2+$BH695*'Norm-coeff'!$N$2+$BI695*'Norm-coeff'!$O$2</f>
        <v>5.4045421474420303</v>
      </c>
      <c r="BP695" s="54">
        <f>'Norm-coeff'!$C$3+$AX695*'Norm-coeff'!$D$3+$AY695*'Norm-coeff'!$E$3+$AZ695*'Norm-coeff'!$F$3+$BA695*'Norm-coeff'!$G$3+$BB695*'Norm-coeff'!$H$3+$BC695*'Norm-coeff'!$I$3+$BD695*'Norm-coeff'!$J$3+$BE695*'Norm-coeff'!$K$3+$BF695*'Norm-coeff'!$L$3+$BG695*'Norm-coeff'!$M$3+$BH695*'Norm-coeff'!$N$3+$BI695*'Norm-coeff'!$O$3</f>
        <v>3.15319116612705</v>
      </c>
      <c r="BQ695" s="54">
        <f>'Norm-coeff'!$C$4+$AX695*'Norm-coeff'!$D$4+$AY695*'Norm-coeff'!$E$4+$AZ695*'Norm-coeff'!$F$4+$BA695*'Norm-coeff'!$G$4+$BB695*'Norm-coeff'!$H$4+$BC695*'Norm-coeff'!$I$4+$BD695*'Norm-coeff'!$J$4+$BE695*'Norm-coeff'!$K$4+$BF695*'Norm-coeff'!$L$4+$BG695*'Norm-coeff'!$M$4+$BH695*'Norm-coeff'!$N$4+$BI695*'Norm-coeff'!$O$4</f>
        <v>1.42115649462768</v>
      </c>
      <c r="BR695" s="54">
        <f>'Norm-coeff'!$C$5+$AX695*'Norm-coeff'!$D$5+$AY695*'Norm-coeff'!$E$5+$AZ695*'Norm-coeff'!$F$5+$BA695*'Norm-coeff'!$G$5+$BB695*'Norm-coeff'!$H$5+$BC695*'Norm-coeff'!$I$5+$BD695*'Norm-coeff'!$J$5+$BE695*'Norm-coeff'!$K$5+$BF695*'Norm-coeff'!$L$5+$BG695*'Norm-coeff'!$M$5+$BH695*'Norm-coeff'!$N$5+$BI695*'Norm-coeff'!$O$5</f>
        <v>1.0553329241296201</v>
      </c>
      <c r="BS695" s="54">
        <f>'Norm-coeff'!$C$6+$AX695*'Norm-coeff'!$D$6+$AY695*'Norm-coeff'!$E$6+$AZ695*'Norm-coeff'!$F$6+$BA695*'Norm-coeff'!$G$6+$BB695*'Norm-coeff'!$H$6+$BC695*'Norm-coeff'!$I$6+$BD695*'Norm-coeff'!$J$6+$BE695*'Norm-coeff'!$K$6+$BF695*'Norm-coeff'!$L$6+$BG695*'Norm-coeff'!$M$6+$BH695*'Norm-coeff'!$N$6+$BI695*'Norm-coeff'!$O$6</f>
        <v>-1.48700885495103E-2</v>
      </c>
      <c r="BT695" s="54">
        <f>'Norm-coeff'!$C$7+$AX695*'Norm-coeff'!$D$7+$AY695*'Norm-coeff'!$E$7+$AZ695*'Norm-coeff'!$F$7+$BA695*'Norm-coeff'!$G$7+$BB695*'Norm-coeff'!$H$7+$BC695*'Norm-coeff'!$I$7+$BD695*'Norm-coeff'!$J$7+$BE695*'Norm-coeff'!$K$7+$BF695*'Norm-coeff'!$L$7+$BG695*'Norm-coeff'!$M$7+$BH695*'Norm-coeff'!$N$7+$BI695*'Norm-coeff'!$O$7</f>
        <v>2.0907583608832998</v>
      </c>
      <c r="BU695" s="54">
        <f>'Norm-coeff'!$C$8+$AX695*'Norm-coeff'!$D$8+$AY695*'Norm-coeff'!$E$8+$AZ695*'Norm-coeff'!$F$8+$BA695*'Norm-coeff'!$G$8+$BB695*'Norm-coeff'!$H$8+$BC695*'Norm-coeff'!$I$8+$BD695*'Norm-coeff'!$J$8+$BE695*'Norm-coeff'!$K$8+$BF695*'Norm-coeff'!$L$8+$BG695*'Norm-coeff'!$M$8+$BH695*'Norm-coeff'!$N$8+$BI695*'Norm-coeff'!$O$8</f>
        <v>0.65894159836244504</v>
      </c>
      <c r="BV695" s="54">
        <f>'Norm-coeff'!$C$9+$AX695*'Norm-coeff'!$D$9+$AY695*'Norm-coeff'!$E$9+$AZ695*'Norm-coeff'!$F$9+$BA695*'Norm-coeff'!$G$9+$BB695*'Norm-coeff'!$H$9+$BC695*'Norm-coeff'!$I$9+$BD695*'Norm-coeff'!$J$9+$BE695*'Norm-coeff'!$K$9+$BF695*'Norm-coeff'!$L$9+$BG695*'Norm-coeff'!$M$9+$BH695*'Norm-coeff'!$N$9+$BI695*'Norm-coeff'!$O$9</f>
        <v>1.48961085014701</v>
      </c>
      <c r="BW695" s="54">
        <f>'Norm-coeff'!$C$10+$AX695*'Norm-coeff'!$D$10+$AY695*'Norm-coeff'!$E$10+$AZ695*'Norm-coeff'!$F$10+$BA695*'Norm-coeff'!$G$10+$BB695*'Norm-coeff'!$H$10+$BC695*'Norm-coeff'!$I$10+$BD695*'Norm-coeff'!$J$10+$BE695*'Norm-coeff'!$K$10+$BF695*'Norm-coeff'!$L$10+$BG695*'Norm-coeff'!$M$10+$BH695*'Norm-coeff'!$N$10+$BI695*'Norm-coeff'!$O$10</f>
        <v>1.42058735749591</v>
      </c>
      <c r="BX695" s="54">
        <f>'Norm-coeff'!$C$11+$AX695*'Norm-coeff'!$D$11+$AY695*'Norm-coeff'!$E$11+$AZ695*'Norm-coeff'!$F$11+$BA695*'Norm-coeff'!$G$11+$BB695*'Norm-coeff'!$H$11+$BC695*'Norm-coeff'!$I$11+$BD695*'Norm-coeff'!$J$11+$BE695*'Norm-coeff'!$K$11+$BF695*'Norm-coeff'!$L$11+$BG695*'Norm-coeff'!$M$11+$BH695*'Norm-coeff'!$N$11+$BI695*'Norm-coeff'!$O$11</f>
        <v>0.221233014421479</v>
      </c>
      <c r="BY695" s="54">
        <f>'Norm-coeff'!$C$12+$AX695*'Norm-coeff'!$D$12+$AY695*'Norm-coeff'!$E$12+$AZ695*'Norm-coeff'!$F$12+$BA695*'Norm-coeff'!$G$12+$BB695*'Norm-coeff'!$H$12+$BC695*'Norm-coeff'!$I$12+$BD695*'Norm-coeff'!$J$12+$BE695*'Norm-coeff'!$K$12+$BF695*'Norm-coeff'!$L$12+$BG695*'Norm-coeff'!$M$12+$BH695*'Norm-coeff'!$N$12+$BI695*'Norm-coeff'!$O$12</f>
        <v>0.283527502056037</v>
      </c>
      <c r="BZ695" s="54">
        <f>'Norm-coeff'!$C$13+$AX695*'Norm-coeff'!$D$13+$AY695*'Norm-coeff'!$E$13+$AZ695*'Norm-coeff'!$F$13+$BA695*'Norm-coeff'!$G$13+$BB695*'Norm-coeff'!$H$13+$BC695*'Norm-coeff'!$I$13+$BD695*'Norm-coeff'!$J$13+$BE695*'Norm-coeff'!$K$13+$BF695*'Norm-coeff'!$L$13+$BG695*'Norm-coeff'!$M$13+$BH695*'Norm-coeff'!$N$13+$BI695*'Norm-coeff'!$O$13</f>
        <v>-4.1864930554451202E-2</v>
      </c>
      <c r="CA695" s="54">
        <f>'Norm-coeff'!$C$14+$AX695*'Norm-coeff'!$D$14+$AY695*'Norm-coeff'!$E$14+$AZ695*'Norm-coeff'!$F$14+$BA695*'Norm-coeff'!$G$14+$BB695*'Norm-coeff'!$H$14+$BC695*'Norm-coeff'!$I$14+$BD695*'Norm-coeff'!$J$14+$BE695*'Norm-coeff'!$K$14+$BF695*'Norm-coeff'!$L$14+$BG695*'Norm-coeff'!$M$14+$BH695*'Norm-coeff'!$N$14+$BI695*'Norm-coeff'!$O$14</f>
        <v>4.2526983164477103</v>
      </c>
      <c r="CC695" s="54">
        <f t="shared" si="2048"/>
        <v>0</v>
      </c>
      <c r="CG695" s="54">
        <f t="shared" si="1924"/>
        <v>0</v>
      </c>
      <c r="CH695" s="54">
        <f t="shared" si="1902"/>
        <v>0</v>
      </c>
      <c r="CI695" s="54">
        <f t="shared" si="1925"/>
        <v>0</v>
      </c>
      <c r="CJ695" s="56">
        <f t="shared" si="1926"/>
        <v>0</v>
      </c>
      <c r="CK695" s="54">
        <f t="shared" si="1927"/>
        <v>0</v>
      </c>
      <c r="CL695" s="54">
        <f t="shared" si="1928"/>
        <v>0</v>
      </c>
      <c r="CM695" s="54">
        <f t="shared" si="1929"/>
        <v>0</v>
      </c>
      <c r="CN695" s="54">
        <f t="shared" si="1930"/>
        <v>0</v>
      </c>
      <c r="CO695" s="54">
        <f t="shared" si="1931"/>
        <v>0</v>
      </c>
      <c r="CP695" s="54">
        <f t="shared" si="1932"/>
        <v>0</v>
      </c>
      <c r="CQ695" s="54">
        <f t="shared" si="1933"/>
        <v>0</v>
      </c>
      <c r="CR695" s="54">
        <f t="shared" si="1934"/>
        <v>0</v>
      </c>
      <c r="CS695" s="54">
        <f t="shared" si="1935"/>
        <v>0</v>
      </c>
      <c r="CU695" s="54">
        <f t="shared" si="1936"/>
        <v>0</v>
      </c>
      <c r="CV695" s="54">
        <f t="shared" si="1937"/>
        <v>0</v>
      </c>
      <c r="CW695" s="54">
        <f t="shared" si="1938"/>
        <v>0</v>
      </c>
      <c r="CX695" s="54">
        <f t="shared" si="1939"/>
        <v>0</v>
      </c>
      <c r="CZ695" s="54">
        <f t="shared" si="1940"/>
        <v>0</v>
      </c>
      <c r="DA695" s="54">
        <f t="shared" si="1941"/>
        <v>0</v>
      </c>
      <c r="DB695" s="54">
        <f t="shared" si="1942"/>
        <v>0</v>
      </c>
      <c r="DC695" s="54">
        <f t="shared" si="1943"/>
        <v>0</v>
      </c>
      <c r="DD695" s="54">
        <f t="shared" si="1944"/>
        <v>0</v>
      </c>
      <c r="DE695" s="54">
        <f t="shared" si="1945"/>
        <v>0</v>
      </c>
      <c r="DF695" s="54">
        <f t="shared" si="1946"/>
        <v>0</v>
      </c>
      <c r="DG695" s="54">
        <f t="shared" si="1947"/>
        <v>2</v>
      </c>
      <c r="DH695" s="71">
        <f t="shared" si="1948"/>
        <v>0</v>
      </c>
      <c r="DI695" s="71">
        <f t="shared" si="1949"/>
        <v>0</v>
      </c>
      <c r="DJ695" s="54">
        <f t="shared" si="1950"/>
        <v>0</v>
      </c>
      <c r="DK695" s="54">
        <f t="shared" si="1951"/>
        <v>2</v>
      </c>
      <c r="DL695" s="4">
        <f t="shared" si="1876"/>
        <v>0</v>
      </c>
      <c r="DM695" s="3">
        <f t="shared" si="1952"/>
        <v>0</v>
      </c>
      <c r="DN695" s="3">
        <f t="shared" si="1953"/>
        <v>0</v>
      </c>
      <c r="DO695" s="4" t="e">
        <f t="shared" si="1954"/>
        <v>#DIV/0!</v>
      </c>
      <c r="DP695" s="57"/>
      <c r="DQ695" s="57"/>
      <c r="DR695" s="56">
        <f t="shared" si="1877"/>
        <v>2</v>
      </c>
      <c r="DS695" s="56">
        <f t="shared" si="1878"/>
        <v>0</v>
      </c>
      <c r="DT695" s="38">
        <f t="shared" si="1879"/>
        <v>0</v>
      </c>
      <c r="DU695" s="38">
        <f t="shared" si="1955"/>
        <v>2</v>
      </c>
      <c r="DV695" s="38">
        <f t="shared" si="1880"/>
        <v>0</v>
      </c>
      <c r="DW695" s="39">
        <f t="shared" si="1881"/>
        <v>0</v>
      </c>
      <c r="DX695" s="39">
        <f t="shared" si="1882"/>
        <v>0</v>
      </c>
      <c r="DY695" s="39">
        <f t="shared" si="1883"/>
        <v>0</v>
      </c>
      <c r="DZ695" s="39">
        <f t="shared" si="1884"/>
        <v>0</v>
      </c>
      <c r="EA695" s="39">
        <f t="shared" si="1885"/>
        <v>0</v>
      </c>
      <c r="EB695" s="37" t="e">
        <f t="shared" si="1956"/>
        <v>#DIV/0!</v>
      </c>
      <c r="EC695" s="37" t="e">
        <f t="shared" si="1957"/>
        <v>#DIV/0!</v>
      </c>
      <c r="ED695" s="37" t="e">
        <f t="shared" si="1958"/>
        <v>#DIV/0!</v>
      </c>
      <c r="EE695" s="37" t="e">
        <f t="shared" si="1959"/>
        <v>#DIV/0!</v>
      </c>
      <c r="EF695" s="39" t="e">
        <f t="shared" si="1960"/>
        <v>#DIV/0!</v>
      </c>
      <c r="EG695" s="37" t="e">
        <f t="shared" si="1961"/>
        <v>#DIV/0!</v>
      </c>
      <c r="EH695" s="37" t="e">
        <f t="shared" si="1962"/>
        <v>#DIV/0!</v>
      </c>
      <c r="EI695" s="11" t="b">
        <f t="shared" si="1963"/>
        <v>1</v>
      </c>
      <c r="EJ695" s="11" t="b">
        <f t="shared" si="1964"/>
        <v>0</v>
      </c>
      <c r="EK695" s="39" t="e">
        <f t="shared" si="1965"/>
        <v>#DIV/0!</v>
      </c>
      <c r="EL695" s="39" t="e">
        <f t="shared" si="1966"/>
        <v>#DIV/0!</v>
      </c>
      <c r="EM695" s="39" t="e">
        <f t="shared" si="1967"/>
        <v>#DIV/0!</v>
      </c>
      <c r="EN695" s="39" t="e">
        <f t="shared" si="1968"/>
        <v>#DIV/0!</v>
      </c>
      <c r="EO695" s="39" t="e">
        <f t="shared" si="1969"/>
        <v>#DIV/0!</v>
      </c>
      <c r="EP695" s="39" t="e">
        <f t="shared" si="1970"/>
        <v>#DIV/0!</v>
      </c>
      <c r="EQ695" s="39" t="e">
        <f t="shared" si="1971"/>
        <v>#DIV/0!</v>
      </c>
      <c r="ER695" s="39" t="e">
        <f t="shared" si="1972"/>
        <v>#DIV/0!</v>
      </c>
      <c r="ES695" s="58" t="str">
        <f t="shared" si="1973"/>
        <v>(OH,F,Cl)-dominate amphibole</v>
      </c>
      <c r="ET695" s="58" t="e">
        <f t="shared" si="1974"/>
        <v>#N/A</v>
      </c>
      <c r="EU695" s="56">
        <f t="shared" si="1886"/>
        <v>0</v>
      </c>
      <c r="EV695" s="56">
        <f t="shared" si="1887"/>
        <v>0</v>
      </c>
      <c r="EW695" s="56">
        <f t="shared" si="1888"/>
        <v>0</v>
      </c>
      <c r="EX695" s="56">
        <f t="shared" si="1889"/>
        <v>0</v>
      </c>
      <c r="EY695" s="56">
        <f t="shared" si="1890"/>
        <v>0</v>
      </c>
      <c r="EZ695" s="56">
        <f t="shared" si="1891"/>
        <v>0</v>
      </c>
      <c r="FA695" s="39">
        <f t="shared" si="1892"/>
        <v>0</v>
      </c>
      <c r="FB695" s="39">
        <f t="shared" si="1893"/>
        <v>0</v>
      </c>
      <c r="FC695" s="54">
        <f t="shared" si="1894"/>
        <v>0</v>
      </c>
      <c r="FD695" s="54">
        <f t="shared" si="1895"/>
        <v>0</v>
      </c>
      <c r="FE695" s="39">
        <f t="shared" si="1896"/>
        <v>0</v>
      </c>
      <c r="FF695" s="54">
        <f t="shared" si="1897"/>
        <v>0</v>
      </c>
      <c r="FG695" s="39">
        <f t="shared" si="1898"/>
        <v>0</v>
      </c>
      <c r="FH695" s="39">
        <f t="shared" si="1975"/>
        <v>0</v>
      </c>
      <c r="FI695" s="39">
        <f t="shared" si="1976"/>
        <v>0</v>
      </c>
      <c r="FJ695" s="39">
        <f t="shared" si="1977"/>
        <v>0</v>
      </c>
      <c r="FK695" s="39" t="e">
        <f t="shared" si="1978"/>
        <v>#DIV/0!</v>
      </c>
      <c r="FL695" s="39" t="e">
        <f t="shared" si="1979"/>
        <v>#DIV/0!</v>
      </c>
      <c r="FM695" s="39" t="e">
        <f t="shared" si="1980"/>
        <v>#DIV/0!</v>
      </c>
      <c r="FN695" s="39">
        <f t="shared" si="1981"/>
        <v>1</v>
      </c>
      <c r="FO695" s="39">
        <f t="shared" si="1899"/>
        <v>0</v>
      </c>
      <c r="FP695" s="39">
        <f t="shared" si="1900"/>
        <v>0</v>
      </c>
      <c r="FQ695" s="39">
        <f t="shared" si="1901"/>
        <v>0</v>
      </c>
      <c r="FR695" s="39">
        <f t="shared" si="1982"/>
        <v>0</v>
      </c>
      <c r="FS695" s="39">
        <f t="shared" si="1983"/>
        <v>0</v>
      </c>
      <c r="FU695" s="39" t="e">
        <f t="shared" si="1984"/>
        <v>#DIV/0!</v>
      </c>
      <c r="FV695" s="39" t="e">
        <f t="shared" si="1985"/>
        <v>#DIV/0!</v>
      </c>
      <c r="FW695" s="39" t="e">
        <f t="shared" si="1986"/>
        <v>#DIV/0!</v>
      </c>
      <c r="FY695" s="39" t="e">
        <f t="shared" si="1987"/>
        <v>#DIV/0!</v>
      </c>
      <c r="FZ695" s="39" t="e">
        <f t="shared" si="1988"/>
        <v>#DIV/0!</v>
      </c>
      <c r="GA695" s="39" t="e">
        <f t="shared" si="1989"/>
        <v>#DIV/0!</v>
      </c>
      <c r="GB695" s="39" t="e">
        <f t="shared" si="1990"/>
        <v>#DIV/0!</v>
      </c>
      <c r="GC695" s="39" t="e">
        <f t="shared" si="1991"/>
        <v>#DIV/0!</v>
      </c>
      <c r="GD695" s="39" t="e">
        <f t="shared" si="1992"/>
        <v>#DIV/0!</v>
      </c>
      <c r="GE695" s="39" t="e">
        <f t="shared" si="1993"/>
        <v>#DIV/0!</v>
      </c>
      <c r="GF695" s="39" t="e">
        <f t="shared" si="1994"/>
        <v>#DIV/0!</v>
      </c>
      <c r="GG695" s="39" t="e">
        <f t="shared" si="1995"/>
        <v>#DIV/0!</v>
      </c>
      <c r="GH695" s="39" t="e">
        <f t="shared" si="1996"/>
        <v>#DIV/0!</v>
      </c>
      <c r="GI695" s="39"/>
      <c r="GJ695" s="39" t="e">
        <f t="shared" si="1997"/>
        <v>#DIV/0!</v>
      </c>
      <c r="GK695" s="39" t="e">
        <f t="shared" si="1998"/>
        <v>#DIV/0!</v>
      </c>
      <c r="GL695" s="39" t="e">
        <f t="shared" si="1999"/>
        <v>#DIV/0!</v>
      </c>
      <c r="GM695" s="39" t="e">
        <f t="shared" si="2000"/>
        <v>#DIV/0!</v>
      </c>
      <c r="GN695" s="39" t="e">
        <f t="shared" si="2001"/>
        <v>#DIV/0!</v>
      </c>
      <c r="GO695" s="57"/>
      <c r="GP695" s="57" t="e">
        <f t="shared" si="2002"/>
        <v>#DIV/0!</v>
      </c>
      <c r="GQ695" s="59" t="e">
        <f t="shared" si="2003"/>
        <v>#DIV/0!</v>
      </c>
      <c r="GR695" s="41" t="e">
        <f t="shared" si="2004"/>
        <v>#DIV/0!</v>
      </c>
      <c r="GS695" s="57" t="e">
        <f t="shared" si="2005"/>
        <v>#DIV/0!</v>
      </c>
      <c r="GT695" s="57" t="e">
        <f t="shared" si="2006"/>
        <v>#DIV/0!</v>
      </c>
      <c r="GU695" s="57" t="e">
        <f t="shared" si="2007"/>
        <v>#DIV/0!</v>
      </c>
      <c r="GV695" s="57"/>
      <c r="GW695" s="42" t="e">
        <f t="shared" si="2008"/>
        <v>#DIV/0!</v>
      </c>
      <c r="GX695" s="42" t="e">
        <f t="shared" si="2009"/>
        <v>#DIV/0!</v>
      </c>
      <c r="GY695" s="42" t="e">
        <f t="shared" si="2010"/>
        <v>#DIV/0!</v>
      </c>
      <c r="GZ695" s="57"/>
      <c r="HA695" s="2" t="e">
        <f t="shared" si="2011"/>
        <v>#DIV/0!</v>
      </c>
      <c r="HB695" s="2" t="e">
        <f t="shared" si="2012"/>
        <v>#DIV/0!</v>
      </c>
      <c r="HC695" s="2" t="e">
        <f t="shared" si="2013"/>
        <v>#DIV/0!</v>
      </c>
      <c r="HD695" s="2" t="e">
        <f t="shared" si="2014"/>
        <v>#DIV/0!</v>
      </c>
      <c r="HE695" s="2" t="e">
        <f t="shared" si="2015"/>
        <v>#DIV/0!</v>
      </c>
      <c r="HF695" s="2" t="e">
        <f t="shared" si="2016"/>
        <v>#DIV/0!</v>
      </c>
      <c r="HG695" s="2" t="e">
        <f t="shared" si="2017"/>
        <v>#DIV/0!</v>
      </c>
      <c r="HH695" s="2" t="e">
        <f t="shared" si="2018"/>
        <v>#DIV/0!</v>
      </c>
      <c r="HI695" s="2" t="e">
        <f t="shared" si="2019"/>
        <v>#DIV/0!</v>
      </c>
      <c r="HJ695" s="11" t="e">
        <f t="shared" si="2020"/>
        <v>#DIV/0!</v>
      </c>
      <c r="HK695" s="60" t="e">
        <f t="shared" si="2021"/>
        <v>#DIV/0!</v>
      </c>
      <c r="HL695" s="57"/>
      <c r="HM695" s="57" t="e">
        <f t="shared" si="2022"/>
        <v>#DIV/0!</v>
      </c>
      <c r="HN695" s="57" t="e">
        <f t="shared" si="2023"/>
        <v>#DIV/0!</v>
      </c>
      <c r="HO695" s="57" t="e">
        <f t="shared" si="2024"/>
        <v>#DIV/0!</v>
      </c>
      <c r="HP695" s="57" t="e">
        <f t="shared" si="2025"/>
        <v>#DIV/0!</v>
      </c>
      <c r="HQ695" s="57" t="e">
        <f t="shared" si="2026"/>
        <v>#DIV/0!</v>
      </c>
      <c r="HR695" s="57"/>
      <c r="HS695" s="57" t="e">
        <f t="shared" si="2027"/>
        <v>#DIV/0!</v>
      </c>
      <c r="HT695" s="57" t="e">
        <f t="shared" si="2028"/>
        <v>#DIV/0!</v>
      </c>
      <c r="HU695" s="57" t="e">
        <f t="shared" si="2029"/>
        <v>#DIV/0!</v>
      </c>
      <c r="HV695" s="57" t="e">
        <f t="shared" si="2030"/>
        <v>#DIV/0!</v>
      </c>
      <c r="HW695" s="57" t="e">
        <f t="shared" si="2031"/>
        <v>#DIV/0!</v>
      </c>
      <c r="HX695" s="57"/>
      <c r="HY695" s="57" t="e">
        <f t="shared" si="2032"/>
        <v>#DIV/0!</v>
      </c>
      <c r="HZ695" s="57" t="e">
        <f t="shared" si="2033"/>
        <v>#DIV/0!</v>
      </c>
      <c r="IA695" s="57"/>
      <c r="IB695" s="61">
        <f t="shared" si="2034"/>
        <v>0</v>
      </c>
      <c r="IC695" s="57" t="str">
        <f t="shared" si="2035"/>
        <v/>
      </c>
      <c r="ID695" s="42"/>
      <c r="IE695" s="2" t="str">
        <f t="shared" si="2036"/>
        <v/>
      </c>
      <c r="IF695" s="60" t="e">
        <f t="shared" si="2037"/>
        <v>#DIV/0!</v>
      </c>
      <c r="IG695" s="60" t="str">
        <f t="shared" si="2038"/>
        <v/>
      </c>
      <c r="IH695" s="60" t="str">
        <f t="shared" si="2039"/>
        <v>zinco-</v>
      </c>
      <c r="II695" s="60" t="str">
        <f t="shared" si="2040"/>
        <v>mangano-</v>
      </c>
      <c r="IJ695" s="60" t="e">
        <f t="shared" si="2041"/>
        <v>#DIV/0!</v>
      </c>
      <c r="IK695" s="60" t="e">
        <f t="shared" si="2042"/>
        <v>#DIV/0!</v>
      </c>
      <c r="IL695" s="60" t="e">
        <f t="shared" si="2043"/>
        <v>#DIV/0!</v>
      </c>
      <c r="IM695" s="60" t="e">
        <f t="shared" si="2044"/>
        <v>#DIV/0!</v>
      </c>
      <c r="IN695" s="60" t="str">
        <f t="shared" si="2045"/>
        <v/>
      </c>
      <c r="IO695" s="60" t="str">
        <f t="shared" si="2046"/>
        <v/>
      </c>
      <c r="IP695" s="57"/>
      <c r="IQ695" s="57" t="str">
        <f t="shared" si="2047"/>
        <v>ERROR!!</v>
      </c>
    </row>
    <row r="696" spans="24:251">
      <c r="X696" s="29">
        <f t="shared" si="1903"/>
        <v>0</v>
      </c>
      <c r="Y696" s="29">
        <f t="shared" si="1904"/>
        <v>0</v>
      </c>
      <c r="Z696" s="29" t="e">
        <f t="shared" si="1905"/>
        <v>#DIV/0!</v>
      </c>
      <c r="AA696" s="29" t="e">
        <f t="shared" si="1906"/>
        <v>#DIV/0!</v>
      </c>
      <c r="AB696" s="29" t="e">
        <f t="shared" si="1907"/>
        <v>#DIV/0!</v>
      </c>
      <c r="AC696" s="29" t="e">
        <f t="shared" si="1908"/>
        <v>#DIV/0!</v>
      </c>
      <c r="AF696" s="23">
        <v>60.084299999999999</v>
      </c>
      <c r="AG696" s="23">
        <v>79.878799999999998</v>
      </c>
      <c r="AH696" s="23">
        <v>101.96120000000001</v>
      </c>
      <c r="AI696" s="23">
        <v>151.99039999999999</v>
      </c>
      <c r="AJ696" s="23">
        <v>159.69</v>
      </c>
      <c r="AK696" s="23">
        <v>71.846400000000003</v>
      </c>
      <c r="AL696" s="23">
        <v>70.9375</v>
      </c>
      <c r="AM696" s="23">
        <v>40.304400000000001</v>
      </c>
      <c r="AN696" s="23">
        <v>56.077399999999997</v>
      </c>
      <c r="AO696" s="23">
        <v>61.978999999999999</v>
      </c>
      <c r="AP696" s="23">
        <v>94.195999999999998</v>
      </c>
      <c r="AQ696" s="23">
        <v>18.998000000000001</v>
      </c>
      <c r="AR696" s="23">
        <v>35.450000000000003</v>
      </c>
      <c r="AS696" s="23">
        <v>29.88</v>
      </c>
      <c r="AT696" s="23">
        <v>74.691999999999993</v>
      </c>
      <c r="AU696" s="23">
        <v>81.39</v>
      </c>
      <c r="AX696" s="54">
        <f t="shared" si="1909"/>
        <v>0</v>
      </c>
      <c r="AY696" s="54">
        <f t="shared" si="1910"/>
        <v>0</v>
      </c>
      <c r="AZ696" s="54">
        <f t="shared" si="1911"/>
        <v>0</v>
      </c>
      <c r="BA696" s="54">
        <f t="shared" si="1912"/>
        <v>0</v>
      </c>
      <c r="BB696" s="54">
        <f t="shared" si="1913"/>
        <v>0</v>
      </c>
      <c r="BC696" s="54">
        <f t="shared" si="1914"/>
        <v>0</v>
      </c>
      <c r="BD696" s="54">
        <f t="shared" si="1915"/>
        <v>0</v>
      </c>
      <c r="BE696" s="54">
        <f t="shared" si="1916"/>
        <v>0</v>
      </c>
      <c r="BF696" s="54">
        <f t="shared" si="1917"/>
        <v>0</v>
      </c>
      <c r="BG696" s="54">
        <f t="shared" si="1918"/>
        <v>0</v>
      </c>
      <c r="BH696" s="54">
        <f t="shared" si="1919"/>
        <v>0</v>
      </c>
      <c r="BI696" s="54">
        <f t="shared" si="1920"/>
        <v>0</v>
      </c>
      <c r="BJ696" s="54">
        <f t="shared" si="1921"/>
        <v>0</v>
      </c>
      <c r="BK696" s="54">
        <f t="shared" si="1922"/>
        <v>0</v>
      </c>
      <c r="BL696" s="54">
        <f t="shared" si="1923"/>
        <v>0</v>
      </c>
      <c r="BM696" s="42"/>
      <c r="BO696" s="54">
        <f>'Norm-coeff'!$C$2+$AX696*'Norm-coeff'!$D$2+$AY696*'Norm-coeff'!$E$2+$AZ696*'Norm-coeff'!$F$2+$BA696*'Norm-coeff'!$G$2+$BB696*'Norm-coeff'!$H$2+$BC696*'Norm-coeff'!$I$2+$BD696*'Norm-coeff'!$J$2+$BE696*'Norm-coeff'!$K$2+$BF696*'Norm-coeff'!$L$2+$BG696*'Norm-coeff'!$M$2+$BH696*'Norm-coeff'!$N$2+$BI696*'Norm-coeff'!$O$2</f>
        <v>5.4045421474420303</v>
      </c>
      <c r="BP696" s="54">
        <f>'Norm-coeff'!$C$3+$AX696*'Norm-coeff'!$D$3+$AY696*'Norm-coeff'!$E$3+$AZ696*'Norm-coeff'!$F$3+$BA696*'Norm-coeff'!$G$3+$BB696*'Norm-coeff'!$H$3+$BC696*'Norm-coeff'!$I$3+$BD696*'Norm-coeff'!$J$3+$BE696*'Norm-coeff'!$K$3+$BF696*'Norm-coeff'!$L$3+$BG696*'Norm-coeff'!$M$3+$BH696*'Norm-coeff'!$N$3+$BI696*'Norm-coeff'!$O$3</f>
        <v>3.15319116612705</v>
      </c>
      <c r="BQ696" s="54">
        <f>'Norm-coeff'!$C$4+$AX696*'Norm-coeff'!$D$4+$AY696*'Norm-coeff'!$E$4+$AZ696*'Norm-coeff'!$F$4+$BA696*'Norm-coeff'!$G$4+$BB696*'Norm-coeff'!$H$4+$BC696*'Norm-coeff'!$I$4+$BD696*'Norm-coeff'!$J$4+$BE696*'Norm-coeff'!$K$4+$BF696*'Norm-coeff'!$L$4+$BG696*'Norm-coeff'!$M$4+$BH696*'Norm-coeff'!$N$4+$BI696*'Norm-coeff'!$O$4</f>
        <v>1.42115649462768</v>
      </c>
      <c r="BR696" s="54">
        <f>'Norm-coeff'!$C$5+$AX696*'Norm-coeff'!$D$5+$AY696*'Norm-coeff'!$E$5+$AZ696*'Norm-coeff'!$F$5+$BA696*'Norm-coeff'!$G$5+$BB696*'Norm-coeff'!$H$5+$BC696*'Norm-coeff'!$I$5+$BD696*'Norm-coeff'!$J$5+$BE696*'Norm-coeff'!$K$5+$BF696*'Norm-coeff'!$L$5+$BG696*'Norm-coeff'!$M$5+$BH696*'Norm-coeff'!$N$5+$BI696*'Norm-coeff'!$O$5</f>
        <v>1.0553329241296201</v>
      </c>
      <c r="BS696" s="54">
        <f>'Norm-coeff'!$C$6+$AX696*'Norm-coeff'!$D$6+$AY696*'Norm-coeff'!$E$6+$AZ696*'Norm-coeff'!$F$6+$BA696*'Norm-coeff'!$G$6+$BB696*'Norm-coeff'!$H$6+$BC696*'Norm-coeff'!$I$6+$BD696*'Norm-coeff'!$J$6+$BE696*'Norm-coeff'!$K$6+$BF696*'Norm-coeff'!$L$6+$BG696*'Norm-coeff'!$M$6+$BH696*'Norm-coeff'!$N$6+$BI696*'Norm-coeff'!$O$6</f>
        <v>-1.48700885495103E-2</v>
      </c>
      <c r="BT696" s="54">
        <f>'Norm-coeff'!$C$7+$AX696*'Norm-coeff'!$D$7+$AY696*'Norm-coeff'!$E$7+$AZ696*'Norm-coeff'!$F$7+$BA696*'Norm-coeff'!$G$7+$BB696*'Norm-coeff'!$H$7+$BC696*'Norm-coeff'!$I$7+$BD696*'Norm-coeff'!$J$7+$BE696*'Norm-coeff'!$K$7+$BF696*'Norm-coeff'!$L$7+$BG696*'Norm-coeff'!$M$7+$BH696*'Norm-coeff'!$N$7+$BI696*'Norm-coeff'!$O$7</f>
        <v>2.0907583608832998</v>
      </c>
      <c r="BU696" s="54">
        <f>'Norm-coeff'!$C$8+$AX696*'Norm-coeff'!$D$8+$AY696*'Norm-coeff'!$E$8+$AZ696*'Norm-coeff'!$F$8+$BA696*'Norm-coeff'!$G$8+$BB696*'Norm-coeff'!$H$8+$BC696*'Norm-coeff'!$I$8+$BD696*'Norm-coeff'!$J$8+$BE696*'Norm-coeff'!$K$8+$BF696*'Norm-coeff'!$L$8+$BG696*'Norm-coeff'!$M$8+$BH696*'Norm-coeff'!$N$8+$BI696*'Norm-coeff'!$O$8</f>
        <v>0.65894159836244504</v>
      </c>
      <c r="BV696" s="54">
        <f>'Norm-coeff'!$C$9+$AX696*'Norm-coeff'!$D$9+$AY696*'Norm-coeff'!$E$9+$AZ696*'Norm-coeff'!$F$9+$BA696*'Norm-coeff'!$G$9+$BB696*'Norm-coeff'!$H$9+$BC696*'Norm-coeff'!$I$9+$BD696*'Norm-coeff'!$J$9+$BE696*'Norm-coeff'!$K$9+$BF696*'Norm-coeff'!$L$9+$BG696*'Norm-coeff'!$M$9+$BH696*'Norm-coeff'!$N$9+$BI696*'Norm-coeff'!$O$9</f>
        <v>1.48961085014701</v>
      </c>
      <c r="BW696" s="54">
        <f>'Norm-coeff'!$C$10+$AX696*'Norm-coeff'!$D$10+$AY696*'Norm-coeff'!$E$10+$AZ696*'Norm-coeff'!$F$10+$BA696*'Norm-coeff'!$G$10+$BB696*'Norm-coeff'!$H$10+$BC696*'Norm-coeff'!$I$10+$BD696*'Norm-coeff'!$J$10+$BE696*'Norm-coeff'!$K$10+$BF696*'Norm-coeff'!$L$10+$BG696*'Norm-coeff'!$M$10+$BH696*'Norm-coeff'!$N$10+$BI696*'Norm-coeff'!$O$10</f>
        <v>1.42058735749591</v>
      </c>
      <c r="BX696" s="54">
        <f>'Norm-coeff'!$C$11+$AX696*'Norm-coeff'!$D$11+$AY696*'Norm-coeff'!$E$11+$AZ696*'Norm-coeff'!$F$11+$BA696*'Norm-coeff'!$G$11+$BB696*'Norm-coeff'!$H$11+$BC696*'Norm-coeff'!$I$11+$BD696*'Norm-coeff'!$J$11+$BE696*'Norm-coeff'!$K$11+$BF696*'Norm-coeff'!$L$11+$BG696*'Norm-coeff'!$M$11+$BH696*'Norm-coeff'!$N$11+$BI696*'Norm-coeff'!$O$11</f>
        <v>0.221233014421479</v>
      </c>
      <c r="BY696" s="54">
        <f>'Norm-coeff'!$C$12+$AX696*'Norm-coeff'!$D$12+$AY696*'Norm-coeff'!$E$12+$AZ696*'Norm-coeff'!$F$12+$BA696*'Norm-coeff'!$G$12+$BB696*'Norm-coeff'!$H$12+$BC696*'Norm-coeff'!$I$12+$BD696*'Norm-coeff'!$J$12+$BE696*'Norm-coeff'!$K$12+$BF696*'Norm-coeff'!$L$12+$BG696*'Norm-coeff'!$M$12+$BH696*'Norm-coeff'!$N$12+$BI696*'Norm-coeff'!$O$12</f>
        <v>0.283527502056037</v>
      </c>
      <c r="BZ696" s="54">
        <f>'Norm-coeff'!$C$13+$AX696*'Norm-coeff'!$D$13+$AY696*'Norm-coeff'!$E$13+$AZ696*'Norm-coeff'!$F$13+$BA696*'Norm-coeff'!$G$13+$BB696*'Norm-coeff'!$H$13+$BC696*'Norm-coeff'!$I$13+$BD696*'Norm-coeff'!$J$13+$BE696*'Norm-coeff'!$K$13+$BF696*'Norm-coeff'!$L$13+$BG696*'Norm-coeff'!$M$13+$BH696*'Norm-coeff'!$N$13+$BI696*'Norm-coeff'!$O$13</f>
        <v>-4.1864930554451202E-2</v>
      </c>
      <c r="CA696" s="54">
        <f>'Norm-coeff'!$C$14+$AX696*'Norm-coeff'!$D$14+$AY696*'Norm-coeff'!$E$14+$AZ696*'Norm-coeff'!$F$14+$BA696*'Norm-coeff'!$G$14+$BB696*'Norm-coeff'!$H$14+$BC696*'Norm-coeff'!$I$14+$BD696*'Norm-coeff'!$J$14+$BE696*'Norm-coeff'!$K$14+$BF696*'Norm-coeff'!$L$14+$BG696*'Norm-coeff'!$M$14+$BH696*'Norm-coeff'!$N$14+$BI696*'Norm-coeff'!$O$14</f>
        <v>4.2526983164477103</v>
      </c>
      <c r="CC696" s="54">
        <f t="shared" si="2048"/>
        <v>0</v>
      </c>
      <c r="CG696" s="54">
        <f t="shared" si="1924"/>
        <v>0</v>
      </c>
      <c r="CH696" s="54">
        <f t="shared" si="1902"/>
        <v>0</v>
      </c>
      <c r="CI696" s="54">
        <f t="shared" si="1925"/>
        <v>0</v>
      </c>
      <c r="CJ696" s="56">
        <f t="shared" si="1926"/>
        <v>0</v>
      </c>
      <c r="CK696" s="54">
        <f t="shared" si="1927"/>
        <v>0</v>
      </c>
      <c r="CL696" s="54">
        <f t="shared" si="1928"/>
        <v>0</v>
      </c>
      <c r="CM696" s="54">
        <f t="shared" si="1929"/>
        <v>0</v>
      </c>
      <c r="CN696" s="54">
        <f t="shared" si="1930"/>
        <v>0</v>
      </c>
      <c r="CO696" s="54">
        <f t="shared" si="1931"/>
        <v>0</v>
      </c>
      <c r="CP696" s="54">
        <f t="shared" si="1932"/>
        <v>0</v>
      </c>
      <c r="CQ696" s="54">
        <f t="shared" si="1933"/>
        <v>0</v>
      </c>
      <c r="CR696" s="54">
        <f t="shared" si="1934"/>
        <v>0</v>
      </c>
      <c r="CS696" s="54">
        <f t="shared" si="1935"/>
        <v>0</v>
      </c>
      <c r="CU696" s="54">
        <f t="shared" si="1936"/>
        <v>0</v>
      </c>
      <c r="CV696" s="54">
        <f t="shared" si="1937"/>
        <v>0</v>
      </c>
      <c r="CW696" s="54">
        <f t="shared" si="1938"/>
        <v>0</v>
      </c>
      <c r="CX696" s="54">
        <f t="shared" si="1939"/>
        <v>0</v>
      </c>
      <c r="CZ696" s="54">
        <f t="shared" si="1940"/>
        <v>0</v>
      </c>
      <c r="DA696" s="54">
        <f t="shared" si="1941"/>
        <v>0</v>
      </c>
      <c r="DB696" s="54">
        <f t="shared" si="1942"/>
        <v>0</v>
      </c>
      <c r="DC696" s="54">
        <f t="shared" si="1943"/>
        <v>0</v>
      </c>
      <c r="DD696" s="54">
        <f t="shared" si="1944"/>
        <v>0</v>
      </c>
      <c r="DE696" s="54">
        <f t="shared" si="1945"/>
        <v>0</v>
      </c>
      <c r="DF696" s="54">
        <f t="shared" si="1946"/>
        <v>0</v>
      </c>
      <c r="DG696" s="54">
        <f t="shared" si="1947"/>
        <v>2</v>
      </c>
      <c r="DH696" s="71">
        <f t="shared" si="1948"/>
        <v>0</v>
      </c>
      <c r="DI696" s="71">
        <f t="shared" si="1949"/>
        <v>0</v>
      </c>
      <c r="DJ696" s="54">
        <f t="shared" si="1950"/>
        <v>0</v>
      </c>
      <c r="DK696" s="54">
        <f t="shared" si="1951"/>
        <v>2</v>
      </c>
      <c r="DL696" s="4">
        <f t="shared" si="1876"/>
        <v>0</v>
      </c>
      <c r="DM696" s="3">
        <f t="shared" si="1952"/>
        <v>0</v>
      </c>
      <c r="DN696" s="3">
        <f t="shared" si="1953"/>
        <v>0</v>
      </c>
      <c r="DO696" s="4" t="e">
        <f t="shared" si="1954"/>
        <v>#DIV/0!</v>
      </c>
      <c r="DP696" s="57"/>
      <c r="DQ696" s="57"/>
      <c r="DR696" s="56">
        <f t="shared" si="1877"/>
        <v>2</v>
      </c>
      <c r="DS696" s="56">
        <f t="shared" si="1878"/>
        <v>0</v>
      </c>
      <c r="DT696" s="38">
        <f t="shared" si="1879"/>
        <v>0</v>
      </c>
      <c r="DU696" s="38">
        <f t="shared" si="1955"/>
        <v>2</v>
      </c>
      <c r="DV696" s="38">
        <f t="shared" si="1880"/>
        <v>0</v>
      </c>
      <c r="DW696" s="39">
        <f t="shared" si="1881"/>
        <v>0</v>
      </c>
      <c r="DX696" s="39">
        <f t="shared" si="1882"/>
        <v>0</v>
      </c>
      <c r="DY696" s="39">
        <f t="shared" si="1883"/>
        <v>0</v>
      </c>
      <c r="DZ696" s="39">
        <f t="shared" si="1884"/>
        <v>0</v>
      </c>
      <c r="EA696" s="39">
        <f t="shared" si="1885"/>
        <v>0</v>
      </c>
      <c r="EB696" s="37" t="e">
        <f t="shared" si="1956"/>
        <v>#DIV/0!</v>
      </c>
      <c r="EC696" s="37" t="e">
        <f t="shared" si="1957"/>
        <v>#DIV/0!</v>
      </c>
      <c r="ED696" s="37" t="e">
        <f t="shared" si="1958"/>
        <v>#DIV/0!</v>
      </c>
      <c r="EE696" s="37" t="e">
        <f t="shared" si="1959"/>
        <v>#DIV/0!</v>
      </c>
      <c r="EF696" s="39" t="e">
        <f t="shared" si="1960"/>
        <v>#DIV/0!</v>
      </c>
      <c r="EG696" s="37" t="e">
        <f t="shared" si="1961"/>
        <v>#DIV/0!</v>
      </c>
      <c r="EH696" s="37" t="e">
        <f t="shared" si="1962"/>
        <v>#DIV/0!</v>
      </c>
      <c r="EI696" s="11" t="b">
        <f t="shared" si="1963"/>
        <v>1</v>
      </c>
      <c r="EJ696" s="11" t="b">
        <f t="shared" si="1964"/>
        <v>0</v>
      </c>
      <c r="EK696" s="39" t="e">
        <f t="shared" si="1965"/>
        <v>#DIV/0!</v>
      </c>
      <c r="EL696" s="39" t="e">
        <f t="shared" si="1966"/>
        <v>#DIV/0!</v>
      </c>
      <c r="EM696" s="39" t="e">
        <f t="shared" si="1967"/>
        <v>#DIV/0!</v>
      </c>
      <c r="EN696" s="39" t="e">
        <f t="shared" si="1968"/>
        <v>#DIV/0!</v>
      </c>
      <c r="EO696" s="39" t="e">
        <f t="shared" si="1969"/>
        <v>#DIV/0!</v>
      </c>
      <c r="EP696" s="39" t="e">
        <f t="shared" si="1970"/>
        <v>#DIV/0!</v>
      </c>
      <c r="EQ696" s="39" t="e">
        <f t="shared" si="1971"/>
        <v>#DIV/0!</v>
      </c>
      <c r="ER696" s="39" t="e">
        <f t="shared" si="1972"/>
        <v>#DIV/0!</v>
      </c>
      <c r="ES696" s="58" t="str">
        <f t="shared" si="1973"/>
        <v>(OH,F,Cl)-dominate amphibole</v>
      </c>
      <c r="ET696" s="58" t="e">
        <f t="shared" si="1974"/>
        <v>#N/A</v>
      </c>
      <c r="EU696" s="56">
        <f t="shared" si="1886"/>
        <v>0</v>
      </c>
      <c r="EV696" s="56">
        <f t="shared" si="1887"/>
        <v>0</v>
      </c>
      <c r="EW696" s="56">
        <f t="shared" si="1888"/>
        <v>0</v>
      </c>
      <c r="EX696" s="56">
        <f t="shared" si="1889"/>
        <v>0</v>
      </c>
      <c r="EY696" s="56">
        <f t="shared" si="1890"/>
        <v>0</v>
      </c>
      <c r="EZ696" s="56">
        <f t="shared" si="1891"/>
        <v>0</v>
      </c>
      <c r="FA696" s="39">
        <f t="shared" si="1892"/>
        <v>0</v>
      </c>
      <c r="FB696" s="39">
        <f t="shared" si="1893"/>
        <v>0</v>
      </c>
      <c r="FC696" s="54">
        <f t="shared" si="1894"/>
        <v>0</v>
      </c>
      <c r="FD696" s="54">
        <f t="shared" si="1895"/>
        <v>0</v>
      </c>
      <c r="FE696" s="39">
        <f t="shared" si="1896"/>
        <v>0</v>
      </c>
      <c r="FF696" s="54">
        <f t="shared" si="1897"/>
        <v>0</v>
      </c>
      <c r="FG696" s="39">
        <f t="shared" si="1898"/>
        <v>0</v>
      </c>
      <c r="FH696" s="39">
        <f t="shared" si="1975"/>
        <v>0</v>
      </c>
      <c r="FI696" s="39">
        <f t="shared" si="1976"/>
        <v>0</v>
      </c>
      <c r="FJ696" s="39">
        <f t="shared" si="1977"/>
        <v>0</v>
      </c>
      <c r="FK696" s="39" t="e">
        <f t="shared" si="1978"/>
        <v>#DIV/0!</v>
      </c>
      <c r="FL696" s="39" t="e">
        <f t="shared" si="1979"/>
        <v>#DIV/0!</v>
      </c>
      <c r="FM696" s="39" t="e">
        <f t="shared" si="1980"/>
        <v>#DIV/0!</v>
      </c>
      <c r="FN696" s="39">
        <f t="shared" si="1981"/>
        <v>1</v>
      </c>
      <c r="FO696" s="39">
        <f t="shared" si="1899"/>
        <v>0</v>
      </c>
      <c r="FP696" s="39">
        <f t="shared" si="1900"/>
        <v>0</v>
      </c>
      <c r="FQ696" s="39">
        <f t="shared" si="1901"/>
        <v>0</v>
      </c>
      <c r="FR696" s="39">
        <f t="shared" si="1982"/>
        <v>0</v>
      </c>
      <c r="FS696" s="39">
        <f t="shared" si="1983"/>
        <v>0</v>
      </c>
      <c r="FU696" s="39" t="e">
        <f t="shared" si="1984"/>
        <v>#DIV/0!</v>
      </c>
      <c r="FV696" s="39" t="e">
        <f t="shared" si="1985"/>
        <v>#DIV/0!</v>
      </c>
      <c r="FW696" s="39" t="e">
        <f t="shared" si="1986"/>
        <v>#DIV/0!</v>
      </c>
      <c r="FY696" s="39" t="e">
        <f t="shared" si="1987"/>
        <v>#DIV/0!</v>
      </c>
      <c r="FZ696" s="39" t="e">
        <f t="shared" si="1988"/>
        <v>#DIV/0!</v>
      </c>
      <c r="GA696" s="39" t="e">
        <f t="shared" si="1989"/>
        <v>#DIV/0!</v>
      </c>
      <c r="GB696" s="39" t="e">
        <f t="shared" si="1990"/>
        <v>#DIV/0!</v>
      </c>
      <c r="GC696" s="39" t="e">
        <f t="shared" si="1991"/>
        <v>#DIV/0!</v>
      </c>
      <c r="GD696" s="39" t="e">
        <f t="shared" si="1992"/>
        <v>#DIV/0!</v>
      </c>
      <c r="GE696" s="39" t="e">
        <f t="shared" si="1993"/>
        <v>#DIV/0!</v>
      </c>
      <c r="GF696" s="39" t="e">
        <f t="shared" si="1994"/>
        <v>#DIV/0!</v>
      </c>
      <c r="GG696" s="39" t="e">
        <f t="shared" si="1995"/>
        <v>#DIV/0!</v>
      </c>
      <c r="GH696" s="39" t="e">
        <f t="shared" si="1996"/>
        <v>#DIV/0!</v>
      </c>
      <c r="GI696" s="39"/>
      <c r="GJ696" s="39" t="e">
        <f t="shared" si="1997"/>
        <v>#DIV/0!</v>
      </c>
      <c r="GK696" s="39" t="e">
        <f t="shared" si="1998"/>
        <v>#DIV/0!</v>
      </c>
      <c r="GL696" s="39" t="e">
        <f t="shared" si="1999"/>
        <v>#DIV/0!</v>
      </c>
      <c r="GM696" s="39" t="e">
        <f t="shared" si="2000"/>
        <v>#DIV/0!</v>
      </c>
      <c r="GN696" s="39" t="e">
        <f t="shared" si="2001"/>
        <v>#DIV/0!</v>
      </c>
      <c r="GO696" s="57"/>
      <c r="GP696" s="57" t="e">
        <f t="shared" si="2002"/>
        <v>#DIV/0!</v>
      </c>
      <c r="GQ696" s="59" t="e">
        <f t="shared" si="2003"/>
        <v>#DIV/0!</v>
      </c>
      <c r="GR696" s="41" t="e">
        <f t="shared" si="2004"/>
        <v>#DIV/0!</v>
      </c>
      <c r="GS696" s="57" t="e">
        <f t="shared" si="2005"/>
        <v>#DIV/0!</v>
      </c>
      <c r="GT696" s="57" t="e">
        <f t="shared" si="2006"/>
        <v>#DIV/0!</v>
      </c>
      <c r="GU696" s="57" t="e">
        <f t="shared" si="2007"/>
        <v>#DIV/0!</v>
      </c>
      <c r="GV696" s="57"/>
      <c r="GW696" s="42" t="e">
        <f t="shared" si="2008"/>
        <v>#DIV/0!</v>
      </c>
      <c r="GX696" s="42" t="e">
        <f t="shared" si="2009"/>
        <v>#DIV/0!</v>
      </c>
      <c r="GY696" s="42" t="e">
        <f t="shared" si="2010"/>
        <v>#DIV/0!</v>
      </c>
      <c r="GZ696" s="57"/>
      <c r="HA696" s="2" t="e">
        <f t="shared" si="2011"/>
        <v>#DIV/0!</v>
      </c>
      <c r="HB696" s="2" t="e">
        <f t="shared" si="2012"/>
        <v>#DIV/0!</v>
      </c>
      <c r="HC696" s="2" t="e">
        <f t="shared" si="2013"/>
        <v>#DIV/0!</v>
      </c>
      <c r="HD696" s="2" t="e">
        <f t="shared" si="2014"/>
        <v>#DIV/0!</v>
      </c>
      <c r="HE696" s="2" t="e">
        <f t="shared" si="2015"/>
        <v>#DIV/0!</v>
      </c>
      <c r="HF696" s="2" t="e">
        <f t="shared" si="2016"/>
        <v>#DIV/0!</v>
      </c>
      <c r="HG696" s="2" t="e">
        <f t="shared" si="2017"/>
        <v>#DIV/0!</v>
      </c>
      <c r="HH696" s="2" t="e">
        <f t="shared" si="2018"/>
        <v>#DIV/0!</v>
      </c>
      <c r="HI696" s="2" t="e">
        <f t="shared" si="2019"/>
        <v>#DIV/0!</v>
      </c>
      <c r="HJ696" s="11" t="e">
        <f t="shared" si="2020"/>
        <v>#DIV/0!</v>
      </c>
      <c r="HK696" s="60" t="e">
        <f t="shared" si="2021"/>
        <v>#DIV/0!</v>
      </c>
      <c r="HL696" s="57"/>
      <c r="HM696" s="57" t="e">
        <f t="shared" si="2022"/>
        <v>#DIV/0!</v>
      </c>
      <c r="HN696" s="57" t="e">
        <f t="shared" si="2023"/>
        <v>#DIV/0!</v>
      </c>
      <c r="HO696" s="57" t="e">
        <f t="shared" si="2024"/>
        <v>#DIV/0!</v>
      </c>
      <c r="HP696" s="57" t="e">
        <f t="shared" si="2025"/>
        <v>#DIV/0!</v>
      </c>
      <c r="HQ696" s="57" t="e">
        <f t="shared" si="2026"/>
        <v>#DIV/0!</v>
      </c>
      <c r="HR696" s="57"/>
      <c r="HS696" s="57" t="e">
        <f t="shared" si="2027"/>
        <v>#DIV/0!</v>
      </c>
      <c r="HT696" s="57" t="e">
        <f t="shared" si="2028"/>
        <v>#DIV/0!</v>
      </c>
      <c r="HU696" s="57" t="e">
        <f t="shared" si="2029"/>
        <v>#DIV/0!</v>
      </c>
      <c r="HV696" s="57" t="e">
        <f t="shared" si="2030"/>
        <v>#DIV/0!</v>
      </c>
      <c r="HW696" s="57" t="e">
        <f t="shared" si="2031"/>
        <v>#DIV/0!</v>
      </c>
      <c r="HX696" s="57"/>
      <c r="HY696" s="57" t="e">
        <f t="shared" si="2032"/>
        <v>#DIV/0!</v>
      </c>
      <c r="HZ696" s="57" t="e">
        <f t="shared" si="2033"/>
        <v>#DIV/0!</v>
      </c>
      <c r="IA696" s="57"/>
      <c r="IB696" s="61">
        <f t="shared" si="2034"/>
        <v>0</v>
      </c>
      <c r="IC696" s="57" t="str">
        <f t="shared" si="2035"/>
        <v/>
      </c>
      <c r="ID696" s="42"/>
      <c r="IE696" s="2" t="str">
        <f t="shared" si="2036"/>
        <v/>
      </c>
      <c r="IF696" s="60" t="e">
        <f t="shared" si="2037"/>
        <v>#DIV/0!</v>
      </c>
      <c r="IG696" s="60" t="str">
        <f t="shared" si="2038"/>
        <v/>
      </c>
      <c r="IH696" s="60" t="str">
        <f t="shared" si="2039"/>
        <v>zinco-</v>
      </c>
      <c r="II696" s="60" t="str">
        <f t="shared" si="2040"/>
        <v>mangano-</v>
      </c>
      <c r="IJ696" s="60" t="e">
        <f t="shared" si="2041"/>
        <v>#DIV/0!</v>
      </c>
      <c r="IK696" s="60" t="e">
        <f t="shared" si="2042"/>
        <v>#DIV/0!</v>
      </c>
      <c r="IL696" s="60" t="e">
        <f t="shared" si="2043"/>
        <v>#DIV/0!</v>
      </c>
      <c r="IM696" s="60" t="e">
        <f t="shared" si="2044"/>
        <v>#DIV/0!</v>
      </c>
      <c r="IN696" s="60" t="str">
        <f t="shared" si="2045"/>
        <v/>
      </c>
      <c r="IO696" s="60" t="str">
        <f t="shared" si="2046"/>
        <v/>
      </c>
      <c r="IP696" s="57"/>
      <c r="IQ696" s="57" t="str">
        <f t="shared" si="2047"/>
        <v>ERROR!!</v>
      </c>
    </row>
    <row r="697" spans="24:251">
      <c r="X697" s="29">
        <f t="shared" si="1903"/>
        <v>0</v>
      </c>
      <c r="Y697" s="29">
        <f t="shared" si="1904"/>
        <v>0</v>
      </c>
      <c r="Z697" s="29" t="e">
        <f t="shared" si="1905"/>
        <v>#DIV/0!</v>
      </c>
      <c r="AA697" s="29" t="e">
        <f t="shared" si="1906"/>
        <v>#DIV/0!</v>
      </c>
      <c r="AB697" s="29" t="e">
        <f t="shared" si="1907"/>
        <v>#DIV/0!</v>
      </c>
      <c r="AC697" s="29" t="e">
        <f t="shared" si="1908"/>
        <v>#DIV/0!</v>
      </c>
      <c r="AF697" s="23">
        <v>60.084299999999999</v>
      </c>
      <c r="AG697" s="23">
        <v>79.878799999999998</v>
      </c>
      <c r="AH697" s="23">
        <v>101.96120000000001</v>
      </c>
      <c r="AI697" s="23">
        <v>151.99039999999999</v>
      </c>
      <c r="AJ697" s="23">
        <v>159.69</v>
      </c>
      <c r="AK697" s="23">
        <v>71.846400000000003</v>
      </c>
      <c r="AL697" s="23">
        <v>70.9375</v>
      </c>
      <c r="AM697" s="23">
        <v>40.304400000000001</v>
      </c>
      <c r="AN697" s="23">
        <v>56.077399999999997</v>
      </c>
      <c r="AO697" s="23">
        <v>61.978999999999999</v>
      </c>
      <c r="AP697" s="23">
        <v>94.195999999999998</v>
      </c>
      <c r="AQ697" s="23">
        <v>18.998000000000001</v>
      </c>
      <c r="AR697" s="23">
        <v>35.450000000000003</v>
      </c>
      <c r="AS697" s="23">
        <v>29.88</v>
      </c>
      <c r="AT697" s="23">
        <v>74.691999999999993</v>
      </c>
      <c r="AU697" s="23">
        <v>81.39</v>
      </c>
      <c r="AX697" s="54">
        <f t="shared" si="1909"/>
        <v>0</v>
      </c>
      <c r="AY697" s="54">
        <f t="shared" si="1910"/>
        <v>0</v>
      </c>
      <c r="AZ697" s="54">
        <f t="shared" si="1911"/>
        <v>0</v>
      </c>
      <c r="BA697" s="54">
        <f t="shared" si="1912"/>
        <v>0</v>
      </c>
      <c r="BB697" s="54">
        <f t="shared" si="1913"/>
        <v>0</v>
      </c>
      <c r="BC697" s="54">
        <f t="shared" si="1914"/>
        <v>0</v>
      </c>
      <c r="BD697" s="54">
        <f t="shared" si="1915"/>
        <v>0</v>
      </c>
      <c r="BE697" s="54">
        <f t="shared" si="1916"/>
        <v>0</v>
      </c>
      <c r="BF697" s="54">
        <f t="shared" si="1917"/>
        <v>0</v>
      </c>
      <c r="BG697" s="54">
        <f t="shared" si="1918"/>
        <v>0</v>
      </c>
      <c r="BH697" s="54">
        <f t="shared" si="1919"/>
        <v>0</v>
      </c>
      <c r="BI697" s="54">
        <f t="shared" si="1920"/>
        <v>0</v>
      </c>
      <c r="BJ697" s="54">
        <f t="shared" si="1921"/>
        <v>0</v>
      </c>
      <c r="BK697" s="54">
        <f t="shared" si="1922"/>
        <v>0</v>
      </c>
      <c r="BL697" s="54">
        <f t="shared" si="1923"/>
        <v>0</v>
      </c>
      <c r="BM697" s="42"/>
      <c r="BO697" s="54">
        <f>'Norm-coeff'!$C$2+$AX697*'Norm-coeff'!$D$2+$AY697*'Norm-coeff'!$E$2+$AZ697*'Norm-coeff'!$F$2+$BA697*'Norm-coeff'!$G$2+$BB697*'Norm-coeff'!$H$2+$BC697*'Norm-coeff'!$I$2+$BD697*'Norm-coeff'!$J$2+$BE697*'Norm-coeff'!$K$2+$BF697*'Norm-coeff'!$L$2+$BG697*'Norm-coeff'!$M$2+$BH697*'Norm-coeff'!$N$2+$BI697*'Norm-coeff'!$O$2</f>
        <v>5.4045421474420303</v>
      </c>
      <c r="BP697" s="54">
        <f>'Norm-coeff'!$C$3+$AX697*'Norm-coeff'!$D$3+$AY697*'Norm-coeff'!$E$3+$AZ697*'Norm-coeff'!$F$3+$BA697*'Norm-coeff'!$G$3+$BB697*'Norm-coeff'!$H$3+$BC697*'Norm-coeff'!$I$3+$BD697*'Norm-coeff'!$J$3+$BE697*'Norm-coeff'!$K$3+$BF697*'Norm-coeff'!$L$3+$BG697*'Norm-coeff'!$M$3+$BH697*'Norm-coeff'!$N$3+$BI697*'Norm-coeff'!$O$3</f>
        <v>3.15319116612705</v>
      </c>
      <c r="BQ697" s="54">
        <f>'Norm-coeff'!$C$4+$AX697*'Norm-coeff'!$D$4+$AY697*'Norm-coeff'!$E$4+$AZ697*'Norm-coeff'!$F$4+$BA697*'Norm-coeff'!$G$4+$BB697*'Norm-coeff'!$H$4+$BC697*'Norm-coeff'!$I$4+$BD697*'Norm-coeff'!$J$4+$BE697*'Norm-coeff'!$K$4+$BF697*'Norm-coeff'!$L$4+$BG697*'Norm-coeff'!$M$4+$BH697*'Norm-coeff'!$N$4+$BI697*'Norm-coeff'!$O$4</f>
        <v>1.42115649462768</v>
      </c>
      <c r="BR697" s="54">
        <f>'Norm-coeff'!$C$5+$AX697*'Norm-coeff'!$D$5+$AY697*'Norm-coeff'!$E$5+$AZ697*'Norm-coeff'!$F$5+$BA697*'Norm-coeff'!$G$5+$BB697*'Norm-coeff'!$H$5+$BC697*'Norm-coeff'!$I$5+$BD697*'Norm-coeff'!$J$5+$BE697*'Norm-coeff'!$K$5+$BF697*'Norm-coeff'!$L$5+$BG697*'Norm-coeff'!$M$5+$BH697*'Norm-coeff'!$N$5+$BI697*'Norm-coeff'!$O$5</f>
        <v>1.0553329241296201</v>
      </c>
      <c r="BS697" s="54">
        <f>'Norm-coeff'!$C$6+$AX697*'Norm-coeff'!$D$6+$AY697*'Norm-coeff'!$E$6+$AZ697*'Norm-coeff'!$F$6+$BA697*'Norm-coeff'!$G$6+$BB697*'Norm-coeff'!$H$6+$BC697*'Norm-coeff'!$I$6+$BD697*'Norm-coeff'!$J$6+$BE697*'Norm-coeff'!$K$6+$BF697*'Norm-coeff'!$L$6+$BG697*'Norm-coeff'!$M$6+$BH697*'Norm-coeff'!$N$6+$BI697*'Norm-coeff'!$O$6</f>
        <v>-1.48700885495103E-2</v>
      </c>
      <c r="BT697" s="54">
        <f>'Norm-coeff'!$C$7+$AX697*'Norm-coeff'!$D$7+$AY697*'Norm-coeff'!$E$7+$AZ697*'Norm-coeff'!$F$7+$BA697*'Norm-coeff'!$G$7+$BB697*'Norm-coeff'!$H$7+$BC697*'Norm-coeff'!$I$7+$BD697*'Norm-coeff'!$J$7+$BE697*'Norm-coeff'!$K$7+$BF697*'Norm-coeff'!$L$7+$BG697*'Norm-coeff'!$M$7+$BH697*'Norm-coeff'!$N$7+$BI697*'Norm-coeff'!$O$7</f>
        <v>2.0907583608832998</v>
      </c>
      <c r="BU697" s="54">
        <f>'Norm-coeff'!$C$8+$AX697*'Norm-coeff'!$D$8+$AY697*'Norm-coeff'!$E$8+$AZ697*'Norm-coeff'!$F$8+$BA697*'Norm-coeff'!$G$8+$BB697*'Norm-coeff'!$H$8+$BC697*'Norm-coeff'!$I$8+$BD697*'Norm-coeff'!$J$8+$BE697*'Norm-coeff'!$K$8+$BF697*'Norm-coeff'!$L$8+$BG697*'Norm-coeff'!$M$8+$BH697*'Norm-coeff'!$N$8+$BI697*'Norm-coeff'!$O$8</f>
        <v>0.65894159836244504</v>
      </c>
      <c r="BV697" s="54">
        <f>'Norm-coeff'!$C$9+$AX697*'Norm-coeff'!$D$9+$AY697*'Norm-coeff'!$E$9+$AZ697*'Norm-coeff'!$F$9+$BA697*'Norm-coeff'!$G$9+$BB697*'Norm-coeff'!$H$9+$BC697*'Norm-coeff'!$I$9+$BD697*'Norm-coeff'!$J$9+$BE697*'Norm-coeff'!$K$9+$BF697*'Norm-coeff'!$L$9+$BG697*'Norm-coeff'!$M$9+$BH697*'Norm-coeff'!$N$9+$BI697*'Norm-coeff'!$O$9</f>
        <v>1.48961085014701</v>
      </c>
      <c r="BW697" s="54">
        <f>'Norm-coeff'!$C$10+$AX697*'Norm-coeff'!$D$10+$AY697*'Norm-coeff'!$E$10+$AZ697*'Norm-coeff'!$F$10+$BA697*'Norm-coeff'!$G$10+$BB697*'Norm-coeff'!$H$10+$BC697*'Norm-coeff'!$I$10+$BD697*'Norm-coeff'!$J$10+$BE697*'Norm-coeff'!$K$10+$BF697*'Norm-coeff'!$L$10+$BG697*'Norm-coeff'!$M$10+$BH697*'Norm-coeff'!$N$10+$BI697*'Norm-coeff'!$O$10</f>
        <v>1.42058735749591</v>
      </c>
      <c r="BX697" s="54">
        <f>'Norm-coeff'!$C$11+$AX697*'Norm-coeff'!$D$11+$AY697*'Norm-coeff'!$E$11+$AZ697*'Norm-coeff'!$F$11+$BA697*'Norm-coeff'!$G$11+$BB697*'Norm-coeff'!$H$11+$BC697*'Norm-coeff'!$I$11+$BD697*'Norm-coeff'!$J$11+$BE697*'Norm-coeff'!$K$11+$BF697*'Norm-coeff'!$L$11+$BG697*'Norm-coeff'!$M$11+$BH697*'Norm-coeff'!$N$11+$BI697*'Norm-coeff'!$O$11</f>
        <v>0.221233014421479</v>
      </c>
      <c r="BY697" s="54">
        <f>'Norm-coeff'!$C$12+$AX697*'Norm-coeff'!$D$12+$AY697*'Norm-coeff'!$E$12+$AZ697*'Norm-coeff'!$F$12+$BA697*'Norm-coeff'!$G$12+$BB697*'Norm-coeff'!$H$12+$BC697*'Norm-coeff'!$I$12+$BD697*'Norm-coeff'!$J$12+$BE697*'Norm-coeff'!$K$12+$BF697*'Norm-coeff'!$L$12+$BG697*'Norm-coeff'!$M$12+$BH697*'Norm-coeff'!$N$12+$BI697*'Norm-coeff'!$O$12</f>
        <v>0.283527502056037</v>
      </c>
      <c r="BZ697" s="54">
        <f>'Norm-coeff'!$C$13+$AX697*'Norm-coeff'!$D$13+$AY697*'Norm-coeff'!$E$13+$AZ697*'Norm-coeff'!$F$13+$BA697*'Norm-coeff'!$G$13+$BB697*'Norm-coeff'!$H$13+$BC697*'Norm-coeff'!$I$13+$BD697*'Norm-coeff'!$J$13+$BE697*'Norm-coeff'!$K$13+$BF697*'Norm-coeff'!$L$13+$BG697*'Norm-coeff'!$M$13+$BH697*'Norm-coeff'!$N$13+$BI697*'Norm-coeff'!$O$13</f>
        <v>-4.1864930554451202E-2</v>
      </c>
      <c r="CA697" s="54">
        <f>'Norm-coeff'!$C$14+$AX697*'Norm-coeff'!$D$14+$AY697*'Norm-coeff'!$E$14+$AZ697*'Norm-coeff'!$F$14+$BA697*'Norm-coeff'!$G$14+$BB697*'Norm-coeff'!$H$14+$BC697*'Norm-coeff'!$I$14+$BD697*'Norm-coeff'!$J$14+$BE697*'Norm-coeff'!$K$14+$BF697*'Norm-coeff'!$L$14+$BG697*'Norm-coeff'!$M$14+$BH697*'Norm-coeff'!$N$14+$BI697*'Norm-coeff'!$O$14</f>
        <v>4.2526983164477103</v>
      </c>
      <c r="CC697" s="54">
        <f t="shared" si="2048"/>
        <v>0</v>
      </c>
      <c r="CG697" s="54">
        <f t="shared" si="1924"/>
        <v>0</v>
      </c>
      <c r="CH697" s="54">
        <f t="shared" si="1902"/>
        <v>0</v>
      </c>
      <c r="CI697" s="54">
        <f t="shared" si="1925"/>
        <v>0</v>
      </c>
      <c r="CJ697" s="56">
        <f t="shared" si="1926"/>
        <v>0</v>
      </c>
      <c r="CK697" s="54">
        <f t="shared" si="1927"/>
        <v>0</v>
      </c>
      <c r="CL697" s="54">
        <f t="shared" si="1928"/>
        <v>0</v>
      </c>
      <c r="CM697" s="54">
        <f t="shared" si="1929"/>
        <v>0</v>
      </c>
      <c r="CN697" s="54">
        <f t="shared" si="1930"/>
        <v>0</v>
      </c>
      <c r="CO697" s="54">
        <f t="shared" si="1931"/>
        <v>0</v>
      </c>
      <c r="CP697" s="54">
        <f t="shared" si="1932"/>
        <v>0</v>
      </c>
      <c r="CQ697" s="54">
        <f t="shared" si="1933"/>
        <v>0</v>
      </c>
      <c r="CR697" s="54">
        <f t="shared" si="1934"/>
        <v>0</v>
      </c>
      <c r="CS697" s="54">
        <f t="shared" si="1935"/>
        <v>0</v>
      </c>
      <c r="CU697" s="54">
        <f t="shared" si="1936"/>
        <v>0</v>
      </c>
      <c r="CV697" s="54">
        <f t="shared" si="1937"/>
        <v>0</v>
      </c>
      <c r="CW697" s="54">
        <f t="shared" si="1938"/>
        <v>0</v>
      </c>
      <c r="CX697" s="54">
        <f t="shared" si="1939"/>
        <v>0</v>
      </c>
      <c r="CZ697" s="54">
        <f t="shared" si="1940"/>
        <v>0</v>
      </c>
      <c r="DA697" s="54">
        <f t="shared" si="1941"/>
        <v>0</v>
      </c>
      <c r="DB697" s="54">
        <f t="shared" si="1942"/>
        <v>0</v>
      </c>
      <c r="DC697" s="54">
        <f t="shared" si="1943"/>
        <v>0</v>
      </c>
      <c r="DD697" s="54">
        <f t="shared" si="1944"/>
        <v>0</v>
      </c>
      <c r="DE697" s="54">
        <f t="shared" si="1945"/>
        <v>0</v>
      </c>
      <c r="DF697" s="54">
        <f t="shared" si="1946"/>
        <v>0</v>
      </c>
      <c r="DG697" s="54">
        <f t="shared" si="1947"/>
        <v>2</v>
      </c>
      <c r="DH697" s="71">
        <f t="shared" si="1948"/>
        <v>0</v>
      </c>
      <c r="DI697" s="71">
        <f t="shared" si="1949"/>
        <v>0</v>
      </c>
      <c r="DJ697" s="54">
        <f t="shared" si="1950"/>
        <v>0</v>
      </c>
      <c r="DK697" s="54">
        <f t="shared" si="1951"/>
        <v>2</v>
      </c>
      <c r="DL697" s="4">
        <f t="shared" si="1876"/>
        <v>0</v>
      </c>
      <c r="DM697" s="3">
        <f t="shared" si="1952"/>
        <v>0</v>
      </c>
      <c r="DN697" s="3">
        <f t="shared" si="1953"/>
        <v>0</v>
      </c>
      <c r="DO697" s="4" t="e">
        <f t="shared" si="1954"/>
        <v>#DIV/0!</v>
      </c>
      <c r="DP697" s="57"/>
      <c r="DQ697" s="57"/>
      <c r="DR697" s="56">
        <f t="shared" si="1877"/>
        <v>2</v>
      </c>
      <c r="DS697" s="56">
        <f t="shared" si="1878"/>
        <v>0</v>
      </c>
      <c r="DT697" s="38">
        <f t="shared" si="1879"/>
        <v>0</v>
      </c>
      <c r="DU697" s="38">
        <f t="shared" si="1955"/>
        <v>2</v>
      </c>
      <c r="DV697" s="38">
        <f t="shared" si="1880"/>
        <v>0</v>
      </c>
      <c r="DW697" s="39">
        <f t="shared" si="1881"/>
        <v>0</v>
      </c>
      <c r="DX697" s="39">
        <f t="shared" si="1882"/>
        <v>0</v>
      </c>
      <c r="DY697" s="39">
        <f t="shared" si="1883"/>
        <v>0</v>
      </c>
      <c r="DZ697" s="39">
        <f t="shared" si="1884"/>
        <v>0</v>
      </c>
      <c r="EA697" s="39">
        <f t="shared" si="1885"/>
        <v>0</v>
      </c>
      <c r="EB697" s="37" t="e">
        <f t="shared" si="1956"/>
        <v>#DIV/0!</v>
      </c>
      <c r="EC697" s="37" t="e">
        <f t="shared" si="1957"/>
        <v>#DIV/0!</v>
      </c>
      <c r="ED697" s="37" t="e">
        <f t="shared" si="1958"/>
        <v>#DIV/0!</v>
      </c>
      <c r="EE697" s="37" t="e">
        <f t="shared" si="1959"/>
        <v>#DIV/0!</v>
      </c>
      <c r="EF697" s="39" t="e">
        <f t="shared" si="1960"/>
        <v>#DIV/0!</v>
      </c>
      <c r="EG697" s="37" t="e">
        <f t="shared" si="1961"/>
        <v>#DIV/0!</v>
      </c>
      <c r="EH697" s="37" t="e">
        <f t="shared" si="1962"/>
        <v>#DIV/0!</v>
      </c>
      <c r="EI697" s="11" t="b">
        <f t="shared" si="1963"/>
        <v>1</v>
      </c>
      <c r="EJ697" s="11" t="b">
        <f t="shared" si="1964"/>
        <v>0</v>
      </c>
      <c r="EK697" s="39" t="e">
        <f t="shared" si="1965"/>
        <v>#DIV/0!</v>
      </c>
      <c r="EL697" s="39" t="e">
        <f t="shared" si="1966"/>
        <v>#DIV/0!</v>
      </c>
      <c r="EM697" s="39" t="e">
        <f t="shared" si="1967"/>
        <v>#DIV/0!</v>
      </c>
      <c r="EN697" s="39" t="e">
        <f t="shared" si="1968"/>
        <v>#DIV/0!</v>
      </c>
      <c r="EO697" s="39" t="e">
        <f t="shared" si="1969"/>
        <v>#DIV/0!</v>
      </c>
      <c r="EP697" s="39" t="e">
        <f t="shared" si="1970"/>
        <v>#DIV/0!</v>
      </c>
      <c r="EQ697" s="39" t="e">
        <f t="shared" si="1971"/>
        <v>#DIV/0!</v>
      </c>
      <c r="ER697" s="39" t="e">
        <f t="shared" si="1972"/>
        <v>#DIV/0!</v>
      </c>
      <c r="ES697" s="58" t="str">
        <f t="shared" si="1973"/>
        <v>(OH,F,Cl)-dominate amphibole</v>
      </c>
      <c r="ET697" s="58" t="e">
        <f t="shared" si="1974"/>
        <v>#N/A</v>
      </c>
      <c r="EU697" s="56">
        <f t="shared" si="1886"/>
        <v>0</v>
      </c>
      <c r="EV697" s="56">
        <f t="shared" si="1887"/>
        <v>0</v>
      </c>
      <c r="EW697" s="56">
        <f t="shared" si="1888"/>
        <v>0</v>
      </c>
      <c r="EX697" s="56">
        <f t="shared" si="1889"/>
        <v>0</v>
      </c>
      <c r="EY697" s="56">
        <f t="shared" si="1890"/>
        <v>0</v>
      </c>
      <c r="EZ697" s="56">
        <f t="shared" si="1891"/>
        <v>0</v>
      </c>
      <c r="FA697" s="39">
        <f t="shared" si="1892"/>
        <v>0</v>
      </c>
      <c r="FB697" s="39">
        <f t="shared" si="1893"/>
        <v>0</v>
      </c>
      <c r="FC697" s="54">
        <f t="shared" si="1894"/>
        <v>0</v>
      </c>
      <c r="FD697" s="54">
        <f t="shared" si="1895"/>
        <v>0</v>
      </c>
      <c r="FE697" s="39">
        <f t="shared" si="1896"/>
        <v>0</v>
      </c>
      <c r="FF697" s="54">
        <f t="shared" si="1897"/>
        <v>0</v>
      </c>
      <c r="FG697" s="39">
        <f t="shared" si="1898"/>
        <v>0</v>
      </c>
      <c r="FH697" s="39">
        <f t="shared" si="1975"/>
        <v>0</v>
      </c>
      <c r="FI697" s="39">
        <f t="shared" si="1976"/>
        <v>0</v>
      </c>
      <c r="FJ697" s="39">
        <f t="shared" si="1977"/>
        <v>0</v>
      </c>
      <c r="FK697" s="39" t="e">
        <f t="shared" si="1978"/>
        <v>#DIV/0!</v>
      </c>
      <c r="FL697" s="39" t="e">
        <f t="shared" si="1979"/>
        <v>#DIV/0!</v>
      </c>
      <c r="FM697" s="39" t="e">
        <f t="shared" si="1980"/>
        <v>#DIV/0!</v>
      </c>
      <c r="FN697" s="39">
        <f t="shared" si="1981"/>
        <v>1</v>
      </c>
      <c r="FO697" s="39">
        <f t="shared" si="1899"/>
        <v>0</v>
      </c>
      <c r="FP697" s="39">
        <f t="shared" si="1900"/>
        <v>0</v>
      </c>
      <c r="FQ697" s="39">
        <f t="shared" si="1901"/>
        <v>0</v>
      </c>
      <c r="FR697" s="39">
        <f t="shared" si="1982"/>
        <v>0</v>
      </c>
      <c r="FS697" s="39">
        <f t="shared" si="1983"/>
        <v>0</v>
      </c>
      <c r="FU697" s="39" t="e">
        <f t="shared" si="1984"/>
        <v>#DIV/0!</v>
      </c>
      <c r="FV697" s="39" t="e">
        <f t="shared" si="1985"/>
        <v>#DIV/0!</v>
      </c>
      <c r="FW697" s="39" t="e">
        <f t="shared" si="1986"/>
        <v>#DIV/0!</v>
      </c>
      <c r="FY697" s="39" t="e">
        <f t="shared" si="1987"/>
        <v>#DIV/0!</v>
      </c>
      <c r="FZ697" s="39" t="e">
        <f t="shared" si="1988"/>
        <v>#DIV/0!</v>
      </c>
      <c r="GA697" s="39" t="e">
        <f t="shared" si="1989"/>
        <v>#DIV/0!</v>
      </c>
      <c r="GB697" s="39" t="e">
        <f t="shared" si="1990"/>
        <v>#DIV/0!</v>
      </c>
      <c r="GC697" s="39" t="e">
        <f t="shared" si="1991"/>
        <v>#DIV/0!</v>
      </c>
      <c r="GD697" s="39" t="e">
        <f t="shared" si="1992"/>
        <v>#DIV/0!</v>
      </c>
      <c r="GE697" s="39" t="e">
        <f t="shared" si="1993"/>
        <v>#DIV/0!</v>
      </c>
      <c r="GF697" s="39" t="e">
        <f t="shared" si="1994"/>
        <v>#DIV/0!</v>
      </c>
      <c r="GG697" s="39" t="e">
        <f t="shared" si="1995"/>
        <v>#DIV/0!</v>
      </c>
      <c r="GH697" s="39" t="e">
        <f t="shared" si="1996"/>
        <v>#DIV/0!</v>
      </c>
      <c r="GI697" s="39"/>
      <c r="GJ697" s="39" t="e">
        <f t="shared" si="1997"/>
        <v>#DIV/0!</v>
      </c>
      <c r="GK697" s="39" t="e">
        <f t="shared" si="1998"/>
        <v>#DIV/0!</v>
      </c>
      <c r="GL697" s="39" t="e">
        <f t="shared" si="1999"/>
        <v>#DIV/0!</v>
      </c>
      <c r="GM697" s="39" t="e">
        <f t="shared" si="2000"/>
        <v>#DIV/0!</v>
      </c>
      <c r="GN697" s="39" t="e">
        <f t="shared" si="2001"/>
        <v>#DIV/0!</v>
      </c>
      <c r="GO697" s="57"/>
      <c r="GP697" s="57" t="e">
        <f t="shared" si="2002"/>
        <v>#DIV/0!</v>
      </c>
      <c r="GQ697" s="59" t="e">
        <f t="shared" si="2003"/>
        <v>#DIV/0!</v>
      </c>
      <c r="GR697" s="41" t="e">
        <f t="shared" si="2004"/>
        <v>#DIV/0!</v>
      </c>
      <c r="GS697" s="57" t="e">
        <f t="shared" si="2005"/>
        <v>#DIV/0!</v>
      </c>
      <c r="GT697" s="57" t="e">
        <f t="shared" si="2006"/>
        <v>#DIV/0!</v>
      </c>
      <c r="GU697" s="57" t="e">
        <f t="shared" si="2007"/>
        <v>#DIV/0!</v>
      </c>
      <c r="GV697" s="57"/>
      <c r="GW697" s="42" t="e">
        <f t="shared" si="2008"/>
        <v>#DIV/0!</v>
      </c>
      <c r="GX697" s="42" t="e">
        <f t="shared" si="2009"/>
        <v>#DIV/0!</v>
      </c>
      <c r="GY697" s="42" t="e">
        <f t="shared" si="2010"/>
        <v>#DIV/0!</v>
      </c>
      <c r="GZ697" s="57"/>
      <c r="HA697" s="2" t="e">
        <f t="shared" si="2011"/>
        <v>#DIV/0!</v>
      </c>
      <c r="HB697" s="2" t="e">
        <f t="shared" si="2012"/>
        <v>#DIV/0!</v>
      </c>
      <c r="HC697" s="2" t="e">
        <f t="shared" si="2013"/>
        <v>#DIV/0!</v>
      </c>
      <c r="HD697" s="2" t="e">
        <f t="shared" si="2014"/>
        <v>#DIV/0!</v>
      </c>
      <c r="HE697" s="2" t="e">
        <f t="shared" si="2015"/>
        <v>#DIV/0!</v>
      </c>
      <c r="HF697" s="2" t="e">
        <f t="shared" si="2016"/>
        <v>#DIV/0!</v>
      </c>
      <c r="HG697" s="2" t="e">
        <f t="shared" si="2017"/>
        <v>#DIV/0!</v>
      </c>
      <c r="HH697" s="2" t="e">
        <f t="shared" si="2018"/>
        <v>#DIV/0!</v>
      </c>
      <c r="HI697" s="2" t="e">
        <f t="shared" si="2019"/>
        <v>#DIV/0!</v>
      </c>
      <c r="HJ697" s="11" t="e">
        <f t="shared" si="2020"/>
        <v>#DIV/0!</v>
      </c>
      <c r="HK697" s="60" t="e">
        <f t="shared" si="2021"/>
        <v>#DIV/0!</v>
      </c>
      <c r="HL697" s="57"/>
      <c r="HM697" s="57" t="e">
        <f t="shared" si="2022"/>
        <v>#DIV/0!</v>
      </c>
      <c r="HN697" s="57" t="e">
        <f t="shared" si="2023"/>
        <v>#DIV/0!</v>
      </c>
      <c r="HO697" s="57" t="e">
        <f t="shared" si="2024"/>
        <v>#DIV/0!</v>
      </c>
      <c r="HP697" s="57" t="e">
        <f t="shared" si="2025"/>
        <v>#DIV/0!</v>
      </c>
      <c r="HQ697" s="57" t="e">
        <f t="shared" si="2026"/>
        <v>#DIV/0!</v>
      </c>
      <c r="HR697" s="57"/>
      <c r="HS697" s="57" t="e">
        <f t="shared" si="2027"/>
        <v>#DIV/0!</v>
      </c>
      <c r="HT697" s="57" t="e">
        <f t="shared" si="2028"/>
        <v>#DIV/0!</v>
      </c>
      <c r="HU697" s="57" t="e">
        <f t="shared" si="2029"/>
        <v>#DIV/0!</v>
      </c>
      <c r="HV697" s="57" t="e">
        <f t="shared" si="2030"/>
        <v>#DIV/0!</v>
      </c>
      <c r="HW697" s="57" t="e">
        <f t="shared" si="2031"/>
        <v>#DIV/0!</v>
      </c>
      <c r="HX697" s="57"/>
      <c r="HY697" s="57" t="e">
        <f t="shared" si="2032"/>
        <v>#DIV/0!</v>
      </c>
      <c r="HZ697" s="57" t="e">
        <f t="shared" si="2033"/>
        <v>#DIV/0!</v>
      </c>
      <c r="IA697" s="57"/>
      <c r="IB697" s="61">
        <f t="shared" si="2034"/>
        <v>0</v>
      </c>
      <c r="IC697" s="57" t="str">
        <f t="shared" si="2035"/>
        <v/>
      </c>
      <c r="ID697" s="42"/>
      <c r="IE697" s="2" t="str">
        <f t="shared" si="2036"/>
        <v/>
      </c>
      <c r="IF697" s="60" t="e">
        <f t="shared" si="2037"/>
        <v>#DIV/0!</v>
      </c>
      <c r="IG697" s="60" t="str">
        <f t="shared" si="2038"/>
        <v/>
      </c>
      <c r="IH697" s="60" t="str">
        <f t="shared" si="2039"/>
        <v>zinco-</v>
      </c>
      <c r="II697" s="60" t="str">
        <f t="shared" si="2040"/>
        <v>mangano-</v>
      </c>
      <c r="IJ697" s="60" t="e">
        <f t="shared" si="2041"/>
        <v>#DIV/0!</v>
      </c>
      <c r="IK697" s="60" t="e">
        <f t="shared" si="2042"/>
        <v>#DIV/0!</v>
      </c>
      <c r="IL697" s="60" t="e">
        <f t="shared" si="2043"/>
        <v>#DIV/0!</v>
      </c>
      <c r="IM697" s="60" t="e">
        <f t="shared" si="2044"/>
        <v>#DIV/0!</v>
      </c>
      <c r="IN697" s="60" t="str">
        <f t="shared" si="2045"/>
        <v/>
      </c>
      <c r="IO697" s="60" t="str">
        <f t="shared" si="2046"/>
        <v/>
      </c>
      <c r="IP697" s="57"/>
      <c r="IQ697" s="57" t="str">
        <f t="shared" si="2047"/>
        <v>ERROR!!</v>
      </c>
    </row>
    <row r="698" spans="24:251">
      <c r="X698" s="29">
        <f t="shared" si="1903"/>
        <v>0</v>
      </c>
      <c r="Y698" s="29">
        <f t="shared" si="1904"/>
        <v>0</v>
      </c>
      <c r="Z698" s="29" t="e">
        <f t="shared" si="1905"/>
        <v>#DIV/0!</v>
      </c>
      <c r="AA698" s="29" t="e">
        <f t="shared" si="1906"/>
        <v>#DIV/0!</v>
      </c>
      <c r="AB698" s="29" t="e">
        <f t="shared" si="1907"/>
        <v>#DIV/0!</v>
      </c>
      <c r="AC698" s="29" t="e">
        <f t="shared" si="1908"/>
        <v>#DIV/0!</v>
      </c>
      <c r="AF698" s="23">
        <v>60.084299999999999</v>
      </c>
      <c r="AG698" s="23">
        <v>79.878799999999998</v>
      </c>
      <c r="AH698" s="23">
        <v>101.96120000000001</v>
      </c>
      <c r="AI698" s="23">
        <v>151.99039999999999</v>
      </c>
      <c r="AJ698" s="23">
        <v>159.69</v>
      </c>
      <c r="AK698" s="23">
        <v>71.846400000000003</v>
      </c>
      <c r="AL698" s="23">
        <v>70.9375</v>
      </c>
      <c r="AM698" s="23">
        <v>40.304400000000001</v>
      </c>
      <c r="AN698" s="23">
        <v>56.077399999999997</v>
      </c>
      <c r="AO698" s="23">
        <v>61.978999999999999</v>
      </c>
      <c r="AP698" s="23">
        <v>94.195999999999998</v>
      </c>
      <c r="AQ698" s="23">
        <v>18.998000000000001</v>
      </c>
      <c r="AR698" s="23">
        <v>35.450000000000003</v>
      </c>
      <c r="AS698" s="23">
        <v>29.88</v>
      </c>
      <c r="AT698" s="23">
        <v>74.691999999999993</v>
      </c>
      <c r="AU698" s="23">
        <v>81.39</v>
      </c>
      <c r="AX698" s="54">
        <f t="shared" si="1909"/>
        <v>0</v>
      </c>
      <c r="AY698" s="54">
        <f t="shared" si="1910"/>
        <v>0</v>
      </c>
      <c r="AZ698" s="54">
        <f t="shared" si="1911"/>
        <v>0</v>
      </c>
      <c r="BA698" s="54">
        <f t="shared" si="1912"/>
        <v>0</v>
      </c>
      <c r="BB698" s="54">
        <f t="shared" si="1913"/>
        <v>0</v>
      </c>
      <c r="BC698" s="54">
        <f t="shared" si="1914"/>
        <v>0</v>
      </c>
      <c r="BD698" s="54">
        <f t="shared" si="1915"/>
        <v>0</v>
      </c>
      <c r="BE698" s="54">
        <f t="shared" si="1916"/>
        <v>0</v>
      </c>
      <c r="BF698" s="54">
        <f t="shared" si="1917"/>
        <v>0</v>
      </c>
      <c r="BG698" s="54">
        <f t="shared" si="1918"/>
        <v>0</v>
      </c>
      <c r="BH698" s="54">
        <f t="shared" si="1919"/>
        <v>0</v>
      </c>
      <c r="BI698" s="54">
        <f t="shared" si="1920"/>
        <v>0</v>
      </c>
      <c r="BJ698" s="54">
        <f t="shared" si="1921"/>
        <v>0</v>
      </c>
      <c r="BK698" s="54">
        <f t="shared" si="1922"/>
        <v>0</v>
      </c>
      <c r="BL698" s="54">
        <f t="shared" si="1923"/>
        <v>0</v>
      </c>
      <c r="BM698" s="42"/>
      <c r="BO698" s="54">
        <f>'Norm-coeff'!$C$2+$AX698*'Norm-coeff'!$D$2+$AY698*'Norm-coeff'!$E$2+$AZ698*'Norm-coeff'!$F$2+$BA698*'Norm-coeff'!$G$2+$BB698*'Norm-coeff'!$H$2+$BC698*'Norm-coeff'!$I$2+$BD698*'Norm-coeff'!$J$2+$BE698*'Norm-coeff'!$K$2+$BF698*'Norm-coeff'!$L$2+$BG698*'Norm-coeff'!$M$2+$BH698*'Norm-coeff'!$N$2+$BI698*'Norm-coeff'!$O$2</f>
        <v>5.4045421474420303</v>
      </c>
      <c r="BP698" s="54">
        <f>'Norm-coeff'!$C$3+$AX698*'Norm-coeff'!$D$3+$AY698*'Norm-coeff'!$E$3+$AZ698*'Norm-coeff'!$F$3+$BA698*'Norm-coeff'!$G$3+$BB698*'Norm-coeff'!$H$3+$BC698*'Norm-coeff'!$I$3+$BD698*'Norm-coeff'!$J$3+$BE698*'Norm-coeff'!$K$3+$BF698*'Norm-coeff'!$L$3+$BG698*'Norm-coeff'!$M$3+$BH698*'Norm-coeff'!$N$3+$BI698*'Norm-coeff'!$O$3</f>
        <v>3.15319116612705</v>
      </c>
      <c r="BQ698" s="54">
        <f>'Norm-coeff'!$C$4+$AX698*'Norm-coeff'!$D$4+$AY698*'Norm-coeff'!$E$4+$AZ698*'Norm-coeff'!$F$4+$BA698*'Norm-coeff'!$G$4+$BB698*'Norm-coeff'!$H$4+$BC698*'Norm-coeff'!$I$4+$BD698*'Norm-coeff'!$J$4+$BE698*'Norm-coeff'!$K$4+$BF698*'Norm-coeff'!$L$4+$BG698*'Norm-coeff'!$M$4+$BH698*'Norm-coeff'!$N$4+$BI698*'Norm-coeff'!$O$4</f>
        <v>1.42115649462768</v>
      </c>
      <c r="BR698" s="54">
        <f>'Norm-coeff'!$C$5+$AX698*'Norm-coeff'!$D$5+$AY698*'Norm-coeff'!$E$5+$AZ698*'Norm-coeff'!$F$5+$BA698*'Norm-coeff'!$G$5+$BB698*'Norm-coeff'!$H$5+$BC698*'Norm-coeff'!$I$5+$BD698*'Norm-coeff'!$J$5+$BE698*'Norm-coeff'!$K$5+$BF698*'Norm-coeff'!$L$5+$BG698*'Norm-coeff'!$M$5+$BH698*'Norm-coeff'!$N$5+$BI698*'Norm-coeff'!$O$5</f>
        <v>1.0553329241296201</v>
      </c>
      <c r="BS698" s="54">
        <f>'Norm-coeff'!$C$6+$AX698*'Norm-coeff'!$D$6+$AY698*'Norm-coeff'!$E$6+$AZ698*'Norm-coeff'!$F$6+$BA698*'Norm-coeff'!$G$6+$BB698*'Norm-coeff'!$H$6+$BC698*'Norm-coeff'!$I$6+$BD698*'Norm-coeff'!$J$6+$BE698*'Norm-coeff'!$K$6+$BF698*'Norm-coeff'!$L$6+$BG698*'Norm-coeff'!$M$6+$BH698*'Norm-coeff'!$N$6+$BI698*'Norm-coeff'!$O$6</f>
        <v>-1.48700885495103E-2</v>
      </c>
      <c r="BT698" s="54">
        <f>'Norm-coeff'!$C$7+$AX698*'Norm-coeff'!$D$7+$AY698*'Norm-coeff'!$E$7+$AZ698*'Norm-coeff'!$F$7+$BA698*'Norm-coeff'!$G$7+$BB698*'Norm-coeff'!$H$7+$BC698*'Norm-coeff'!$I$7+$BD698*'Norm-coeff'!$J$7+$BE698*'Norm-coeff'!$K$7+$BF698*'Norm-coeff'!$L$7+$BG698*'Norm-coeff'!$M$7+$BH698*'Norm-coeff'!$N$7+$BI698*'Norm-coeff'!$O$7</f>
        <v>2.0907583608832998</v>
      </c>
      <c r="BU698" s="54">
        <f>'Norm-coeff'!$C$8+$AX698*'Norm-coeff'!$D$8+$AY698*'Norm-coeff'!$E$8+$AZ698*'Norm-coeff'!$F$8+$BA698*'Norm-coeff'!$G$8+$BB698*'Norm-coeff'!$H$8+$BC698*'Norm-coeff'!$I$8+$BD698*'Norm-coeff'!$J$8+$BE698*'Norm-coeff'!$K$8+$BF698*'Norm-coeff'!$L$8+$BG698*'Norm-coeff'!$M$8+$BH698*'Norm-coeff'!$N$8+$BI698*'Norm-coeff'!$O$8</f>
        <v>0.65894159836244504</v>
      </c>
      <c r="BV698" s="54">
        <f>'Norm-coeff'!$C$9+$AX698*'Norm-coeff'!$D$9+$AY698*'Norm-coeff'!$E$9+$AZ698*'Norm-coeff'!$F$9+$BA698*'Norm-coeff'!$G$9+$BB698*'Norm-coeff'!$H$9+$BC698*'Norm-coeff'!$I$9+$BD698*'Norm-coeff'!$J$9+$BE698*'Norm-coeff'!$K$9+$BF698*'Norm-coeff'!$L$9+$BG698*'Norm-coeff'!$M$9+$BH698*'Norm-coeff'!$N$9+$BI698*'Norm-coeff'!$O$9</f>
        <v>1.48961085014701</v>
      </c>
      <c r="BW698" s="54">
        <f>'Norm-coeff'!$C$10+$AX698*'Norm-coeff'!$D$10+$AY698*'Norm-coeff'!$E$10+$AZ698*'Norm-coeff'!$F$10+$BA698*'Norm-coeff'!$G$10+$BB698*'Norm-coeff'!$H$10+$BC698*'Norm-coeff'!$I$10+$BD698*'Norm-coeff'!$J$10+$BE698*'Norm-coeff'!$K$10+$BF698*'Norm-coeff'!$L$10+$BG698*'Norm-coeff'!$M$10+$BH698*'Norm-coeff'!$N$10+$BI698*'Norm-coeff'!$O$10</f>
        <v>1.42058735749591</v>
      </c>
      <c r="BX698" s="54">
        <f>'Norm-coeff'!$C$11+$AX698*'Norm-coeff'!$D$11+$AY698*'Norm-coeff'!$E$11+$AZ698*'Norm-coeff'!$F$11+$BA698*'Norm-coeff'!$G$11+$BB698*'Norm-coeff'!$H$11+$BC698*'Norm-coeff'!$I$11+$BD698*'Norm-coeff'!$J$11+$BE698*'Norm-coeff'!$K$11+$BF698*'Norm-coeff'!$L$11+$BG698*'Norm-coeff'!$M$11+$BH698*'Norm-coeff'!$N$11+$BI698*'Norm-coeff'!$O$11</f>
        <v>0.221233014421479</v>
      </c>
      <c r="BY698" s="54">
        <f>'Norm-coeff'!$C$12+$AX698*'Norm-coeff'!$D$12+$AY698*'Norm-coeff'!$E$12+$AZ698*'Norm-coeff'!$F$12+$BA698*'Norm-coeff'!$G$12+$BB698*'Norm-coeff'!$H$12+$BC698*'Norm-coeff'!$I$12+$BD698*'Norm-coeff'!$J$12+$BE698*'Norm-coeff'!$K$12+$BF698*'Norm-coeff'!$L$12+$BG698*'Norm-coeff'!$M$12+$BH698*'Norm-coeff'!$N$12+$BI698*'Norm-coeff'!$O$12</f>
        <v>0.283527502056037</v>
      </c>
      <c r="BZ698" s="54">
        <f>'Norm-coeff'!$C$13+$AX698*'Norm-coeff'!$D$13+$AY698*'Norm-coeff'!$E$13+$AZ698*'Norm-coeff'!$F$13+$BA698*'Norm-coeff'!$G$13+$BB698*'Norm-coeff'!$H$13+$BC698*'Norm-coeff'!$I$13+$BD698*'Norm-coeff'!$J$13+$BE698*'Norm-coeff'!$K$13+$BF698*'Norm-coeff'!$L$13+$BG698*'Norm-coeff'!$M$13+$BH698*'Norm-coeff'!$N$13+$BI698*'Norm-coeff'!$O$13</f>
        <v>-4.1864930554451202E-2</v>
      </c>
      <c r="CA698" s="54">
        <f>'Norm-coeff'!$C$14+$AX698*'Norm-coeff'!$D$14+$AY698*'Norm-coeff'!$E$14+$AZ698*'Norm-coeff'!$F$14+$BA698*'Norm-coeff'!$G$14+$BB698*'Norm-coeff'!$H$14+$BC698*'Norm-coeff'!$I$14+$BD698*'Norm-coeff'!$J$14+$BE698*'Norm-coeff'!$K$14+$BF698*'Norm-coeff'!$L$14+$BG698*'Norm-coeff'!$M$14+$BH698*'Norm-coeff'!$N$14+$BI698*'Norm-coeff'!$O$14</f>
        <v>4.2526983164477103</v>
      </c>
      <c r="CC698" s="54">
        <f t="shared" si="2048"/>
        <v>0</v>
      </c>
      <c r="CG698" s="54">
        <f t="shared" si="1924"/>
        <v>0</v>
      </c>
      <c r="CH698" s="54">
        <f t="shared" si="1902"/>
        <v>0</v>
      </c>
      <c r="CI698" s="54">
        <f t="shared" si="1925"/>
        <v>0</v>
      </c>
      <c r="CJ698" s="56">
        <f t="shared" si="1926"/>
        <v>0</v>
      </c>
      <c r="CK698" s="54">
        <f t="shared" si="1927"/>
        <v>0</v>
      </c>
      <c r="CL698" s="54">
        <f t="shared" si="1928"/>
        <v>0</v>
      </c>
      <c r="CM698" s="54">
        <f t="shared" si="1929"/>
        <v>0</v>
      </c>
      <c r="CN698" s="54">
        <f t="shared" si="1930"/>
        <v>0</v>
      </c>
      <c r="CO698" s="54">
        <f t="shared" si="1931"/>
        <v>0</v>
      </c>
      <c r="CP698" s="54">
        <f t="shared" si="1932"/>
        <v>0</v>
      </c>
      <c r="CQ698" s="54">
        <f t="shared" si="1933"/>
        <v>0</v>
      </c>
      <c r="CR698" s="54">
        <f t="shared" si="1934"/>
        <v>0</v>
      </c>
      <c r="CS698" s="54">
        <f t="shared" si="1935"/>
        <v>0</v>
      </c>
      <c r="CU698" s="54">
        <f t="shared" si="1936"/>
        <v>0</v>
      </c>
      <c r="CV698" s="54">
        <f t="shared" si="1937"/>
        <v>0</v>
      </c>
      <c r="CW698" s="54">
        <f t="shared" si="1938"/>
        <v>0</v>
      </c>
      <c r="CX698" s="54">
        <f t="shared" si="1939"/>
        <v>0</v>
      </c>
      <c r="CZ698" s="54">
        <f t="shared" si="1940"/>
        <v>0</v>
      </c>
      <c r="DA698" s="54">
        <f t="shared" si="1941"/>
        <v>0</v>
      </c>
      <c r="DB698" s="54">
        <f t="shared" si="1942"/>
        <v>0</v>
      </c>
      <c r="DC698" s="54">
        <f t="shared" si="1943"/>
        <v>0</v>
      </c>
      <c r="DD698" s="54">
        <f t="shared" si="1944"/>
        <v>0</v>
      </c>
      <c r="DE698" s="54">
        <f t="shared" si="1945"/>
        <v>0</v>
      </c>
      <c r="DF698" s="54">
        <f t="shared" si="1946"/>
        <v>0</v>
      </c>
      <c r="DG698" s="54">
        <f t="shared" si="1947"/>
        <v>2</v>
      </c>
      <c r="DH698" s="71">
        <f t="shared" si="1948"/>
        <v>0</v>
      </c>
      <c r="DI698" s="71">
        <f t="shared" si="1949"/>
        <v>0</v>
      </c>
      <c r="DJ698" s="54">
        <f t="shared" si="1950"/>
        <v>0</v>
      </c>
      <c r="DK698" s="54">
        <f t="shared" si="1951"/>
        <v>2</v>
      </c>
      <c r="DL698" s="4">
        <f t="shared" si="1876"/>
        <v>0</v>
      </c>
      <c r="DM698" s="3">
        <f t="shared" si="1952"/>
        <v>0</v>
      </c>
      <c r="DN698" s="3">
        <f t="shared" si="1953"/>
        <v>0</v>
      </c>
      <c r="DO698" s="4" t="e">
        <f t="shared" si="1954"/>
        <v>#DIV/0!</v>
      </c>
      <c r="DP698" s="57"/>
      <c r="DQ698" s="57"/>
      <c r="DR698" s="56">
        <f t="shared" si="1877"/>
        <v>2</v>
      </c>
      <c r="DS698" s="56">
        <f t="shared" si="1878"/>
        <v>0</v>
      </c>
      <c r="DT698" s="38">
        <f t="shared" si="1879"/>
        <v>0</v>
      </c>
      <c r="DU698" s="38">
        <f t="shared" si="1955"/>
        <v>2</v>
      </c>
      <c r="DV698" s="38">
        <f t="shared" si="1880"/>
        <v>0</v>
      </c>
      <c r="DW698" s="39">
        <f t="shared" si="1881"/>
        <v>0</v>
      </c>
      <c r="DX698" s="39">
        <f t="shared" si="1882"/>
        <v>0</v>
      </c>
      <c r="DY698" s="39">
        <f t="shared" si="1883"/>
        <v>0</v>
      </c>
      <c r="DZ698" s="39">
        <f t="shared" si="1884"/>
        <v>0</v>
      </c>
      <c r="EA698" s="39">
        <f t="shared" si="1885"/>
        <v>0</v>
      </c>
      <c r="EB698" s="37" t="e">
        <f t="shared" si="1956"/>
        <v>#DIV/0!</v>
      </c>
      <c r="EC698" s="37" t="e">
        <f t="shared" si="1957"/>
        <v>#DIV/0!</v>
      </c>
      <c r="ED698" s="37" t="e">
        <f t="shared" si="1958"/>
        <v>#DIV/0!</v>
      </c>
      <c r="EE698" s="37" t="e">
        <f t="shared" si="1959"/>
        <v>#DIV/0!</v>
      </c>
      <c r="EF698" s="39" t="e">
        <f t="shared" si="1960"/>
        <v>#DIV/0!</v>
      </c>
      <c r="EG698" s="37" t="e">
        <f t="shared" si="1961"/>
        <v>#DIV/0!</v>
      </c>
      <c r="EH698" s="37" t="e">
        <f t="shared" si="1962"/>
        <v>#DIV/0!</v>
      </c>
      <c r="EI698" s="11" t="b">
        <f t="shared" si="1963"/>
        <v>1</v>
      </c>
      <c r="EJ698" s="11" t="b">
        <f t="shared" si="1964"/>
        <v>0</v>
      </c>
      <c r="EK698" s="39" t="e">
        <f t="shared" si="1965"/>
        <v>#DIV/0!</v>
      </c>
      <c r="EL698" s="39" t="e">
        <f t="shared" si="1966"/>
        <v>#DIV/0!</v>
      </c>
      <c r="EM698" s="39" t="e">
        <f t="shared" si="1967"/>
        <v>#DIV/0!</v>
      </c>
      <c r="EN698" s="39" t="e">
        <f t="shared" si="1968"/>
        <v>#DIV/0!</v>
      </c>
      <c r="EO698" s="39" t="e">
        <f t="shared" si="1969"/>
        <v>#DIV/0!</v>
      </c>
      <c r="EP698" s="39" t="e">
        <f t="shared" si="1970"/>
        <v>#DIV/0!</v>
      </c>
      <c r="EQ698" s="39" t="e">
        <f t="shared" si="1971"/>
        <v>#DIV/0!</v>
      </c>
      <c r="ER698" s="39" t="e">
        <f t="shared" si="1972"/>
        <v>#DIV/0!</v>
      </c>
      <c r="ES698" s="58" t="str">
        <f t="shared" si="1973"/>
        <v>(OH,F,Cl)-dominate amphibole</v>
      </c>
      <c r="ET698" s="58" t="e">
        <f t="shared" si="1974"/>
        <v>#N/A</v>
      </c>
      <c r="EU698" s="56">
        <f t="shared" si="1886"/>
        <v>0</v>
      </c>
      <c r="EV698" s="56">
        <f t="shared" si="1887"/>
        <v>0</v>
      </c>
      <c r="EW698" s="56">
        <f t="shared" si="1888"/>
        <v>0</v>
      </c>
      <c r="EX698" s="56">
        <f t="shared" si="1889"/>
        <v>0</v>
      </c>
      <c r="EY698" s="56">
        <f t="shared" si="1890"/>
        <v>0</v>
      </c>
      <c r="EZ698" s="56">
        <f t="shared" si="1891"/>
        <v>0</v>
      </c>
      <c r="FA698" s="39">
        <f t="shared" si="1892"/>
        <v>0</v>
      </c>
      <c r="FB698" s="39">
        <f t="shared" si="1893"/>
        <v>0</v>
      </c>
      <c r="FC698" s="54">
        <f t="shared" si="1894"/>
        <v>0</v>
      </c>
      <c r="FD698" s="54">
        <f t="shared" si="1895"/>
        <v>0</v>
      </c>
      <c r="FE698" s="39">
        <f t="shared" si="1896"/>
        <v>0</v>
      </c>
      <c r="FF698" s="54">
        <f t="shared" si="1897"/>
        <v>0</v>
      </c>
      <c r="FG698" s="39">
        <f t="shared" si="1898"/>
        <v>0</v>
      </c>
      <c r="FH698" s="39">
        <f t="shared" si="1975"/>
        <v>0</v>
      </c>
      <c r="FI698" s="39">
        <f t="shared" si="1976"/>
        <v>0</v>
      </c>
      <c r="FJ698" s="39">
        <f t="shared" si="1977"/>
        <v>0</v>
      </c>
      <c r="FK698" s="39" t="e">
        <f t="shared" si="1978"/>
        <v>#DIV/0!</v>
      </c>
      <c r="FL698" s="39" t="e">
        <f t="shared" si="1979"/>
        <v>#DIV/0!</v>
      </c>
      <c r="FM698" s="39" t="e">
        <f t="shared" si="1980"/>
        <v>#DIV/0!</v>
      </c>
      <c r="FN698" s="39">
        <f t="shared" si="1981"/>
        <v>1</v>
      </c>
      <c r="FO698" s="39">
        <f t="shared" si="1899"/>
        <v>0</v>
      </c>
      <c r="FP698" s="39">
        <f t="shared" si="1900"/>
        <v>0</v>
      </c>
      <c r="FQ698" s="39">
        <f t="shared" si="1901"/>
        <v>0</v>
      </c>
      <c r="FR698" s="39">
        <f t="shared" si="1982"/>
        <v>0</v>
      </c>
      <c r="FS698" s="39">
        <f t="shared" si="1983"/>
        <v>0</v>
      </c>
      <c r="FU698" s="39" t="e">
        <f t="shared" si="1984"/>
        <v>#DIV/0!</v>
      </c>
      <c r="FV698" s="39" t="e">
        <f t="shared" si="1985"/>
        <v>#DIV/0!</v>
      </c>
      <c r="FW698" s="39" t="e">
        <f t="shared" si="1986"/>
        <v>#DIV/0!</v>
      </c>
      <c r="FY698" s="39" t="e">
        <f t="shared" si="1987"/>
        <v>#DIV/0!</v>
      </c>
      <c r="FZ698" s="39" t="e">
        <f t="shared" si="1988"/>
        <v>#DIV/0!</v>
      </c>
      <c r="GA698" s="39" t="e">
        <f t="shared" si="1989"/>
        <v>#DIV/0!</v>
      </c>
      <c r="GB698" s="39" t="e">
        <f t="shared" si="1990"/>
        <v>#DIV/0!</v>
      </c>
      <c r="GC698" s="39" t="e">
        <f t="shared" si="1991"/>
        <v>#DIV/0!</v>
      </c>
      <c r="GD698" s="39" t="e">
        <f t="shared" si="1992"/>
        <v>#DIV/0!</v>
      </c>
      <c r="GE698" s="39" t="e">
        <f t="shared" si="1993"/>
        <v>#DIV/0!</v>
      </c>
      <c r="GF698" s="39" t="e">
        <f t="shared" si="1994"/>
        <v>#DIV/0!</v>
      </c>
      <c r="GG698" s="39" t="e">
        <f t="shared" si="1995"/>
        <v>#DIV/0!</v>
      </c>
      <c r="GH698" s="39" t="e">
        <f t="shared" si="1996"/>
        <v>#DIV/0!</v>
      </c>
      <c r="GI698" s="39"/>
      <c r="GJ698" s="39" t="e">
        <f t="shared" si="1997"/>
        <v>#DIV/0!</v>
      </c>
      <c r="GK698" s="39" t="e">
        <f t="shared" si="1998"/>
        <v>#DIV/0!</v>
      </c>
      <c r="GL698" s="39" t="e">
        <f t="shared" si="1999"/>
        <v>#DIV/0!</v>
      </c>
      <c r="GM698" s="39" t="e">
        <f t="shared" si="2000"/>
        <v>#DIV/0!</v>
      </c>
      <c r="GN698" s="39" t="e">
        <f t="shared" si="2001"/>
        <v>#DIV/0!</v>
      </c>
      <c r="GO698" s="57"/>
      <c r="GP698" s="57" t="e">
        <f t="shared" si="2002"/>
        <v>#DIV/0!</v>
      </c>
      <c r="GQ698" s="59" t="e">
        <f t="shared" si="2003"/>
        <v>#DIV/0!</v>
      </c>
      <c r="GR698" s="41" t="e">
        <f t="shared" si="2004"/>
        <v>#DIV/0!</v>
      </c>
      <c r="GS698" s="57" t="e">
        <f t="shared" si="2005"/>
        <v>#DIV/0!</v>
      </c>
      <c r="GT698" s="57" t="e">
        <f t="shared" si="2006"/>
        <v>#DIV/0!</v>
      </c>
      <c r="GU698" s="57" t="e">
        <f t="shared" si="2007"/>
        <v>#DIV/0!</v>
      </c>
      <c r="GV698" s="57"/>
      <c r="GW698" s="42" t="e">
        <f t="shared" si="2008"/>
        <v>#DIV/0!</v>
      </c>
      <c r="GX698" s="42" t="e">
        <f t="shared" si="2009"/>
        <v>#DIV/0!</v>
      </c>
      <c r="GY698" s="42" t="e">
        <f t="shared" si="2010"/>
        <v>#DIV/0!</v>
      </c>
      <c r="GZ698" s="57"/>
      <c r="HA698" s="2" t="e">
        <f t="shared" si="2011"/>
        <v>#DIV/0!</v>
      </c>
      <c r="HB698" s="2" t="e">
        <f t="shared" si="2012"/>
        <v>#DIV/0!</v>
      </c>
      <c r="HC698" s="2" t="e">
        <f t="shared" si="2013"/>
        <v>#DIV/0!</v>
      </c>
      <c r="HD698" s="2" t="e">
        <f t="shared" si="2014"/>
        <v>#DIV/0!</v>
      </c>
      <c r="HE698" s="2" t="e">
        <f t="shared" si="2015"/>
        <v>#DIV/0!</v>
      </c>
      <c r="HF698" s="2" t="e">
        <f t="shared" si="2016"/>
        <v>#DIV/0!</v>
      </c>
      <c r="HG698" s="2" t="e">
        <f t="shared" si="2017"/>
        <v>#DIV/0!</v>
      </c>
      <c r="HH698" s="2" t="e">
        <f t="shared" si="2018"/>
        <v>#DIV/0!</v>
      </c>
      <c r="HI698" s="2" t="e">
        <f t="shared" si="2019"/>
        <v>#DIV/0!</v>
      </c>
      <c r="HJ698" s="11" t="e">
        <f t="shared" si="2020"/>
        <v>#DIV/0!</v>
      </c>
      <c r="HK698" s="60" t="e">
        <f t="shared" si="2021"/>
        <v>#DIV/0!</v>
      </c>
      <c r="HL698" s="57"/>
      <c r="HM698" s="57" t="e">
        <f t="shared" si="2022"/>
        <v>#DIV/0!</v>
      </c>
      <c r="HN698" s="57" t="e">
        <f t="shared" si="2023"/>
        <v>#DIV/0!</v>
      </c>
      <c r="HO698" s="57" t="e">
        <f t="shared" si="2024"/>
        <v>#DIV/0!</v>
      </c>
      <c r="HP698" s="57" t="e">
        <f t="shared" si="2025"/>
        <v>#DIV/0!</v>
      </c>
      <c r="HQ698" s="57" t="e">
        <f t="shared" si="2026"/>
        <v>#DIV/0!</v>
      </c>
      <c r="HR698" s="57"/>
      <c r="HS698" s="57" t="e">
        <f t="shared" si="2027"/>
        <v>#DIV/0!</v>
      </c>
      <c r="HT698" s="57" t="e">
        <f t="shared" si="2028"/>
        <v>#DIV/0!</v>
      </c>
      <c r="HU698" s="57" t="e">
        <f t="shared" si="2029"/>
        <v>#DIV/0!</v>
      </c>
      <c r="HV698" s="57" t="e">
        <f t="shared" si="2030"/>
        <v>#DIV/0!</v>
      </c>
      <c r="HW698" s="57" t="e">
        <f t="shared" si="2031"/>
        <v>#DIV/0!</v>
      </c>
      <c r="HX698" s="57"/>
      <c r="HY698" s="57" t="e">
        <f t="shared" si="2032"/>
        <v>#DIV/0!</v>
      </c>
      <c r="HZ698" s="57" t="e">
        <f t="shared" si="2033"/>
        <v>#DIV/0!</v>
      </c>
      <c r="IA698" s="57"/>
      <c r="IB698" s="61">
        <f t="shared" si="2034"/>
        <v>0</v>
      </c>
      <c r="IC698" s="57" t="str">
        <f t="shared" si="2035"/>
        <v/>
      </c>
      <c r="ID698" s="42"/>
      <c r="IE698" s="2" t="str">
        <f t="shared" si="2036"/>
        <v/>
      </c>
      <c r="IF698" s="60" t="e">
        <f t="shared" si="2037"/>
        <v>#DIV/0!</v>
      </c>
      <c r="IG698" s="60" t="str">
        <f t="shared" si="2038"/>
        <v/>
      </c>
      <c r="IH698" s="60" t="str">
        <f t="shared" si="2039"/>
        <v>zinco-</v>
      </c>
      <c r="II698" s="60" t="str">
        <f t="shared" si="2040"/>
        <v>mangano-</v>
      </c>
      <c r="IJ698" s="60" t="e">
        <f t="shared" si="2041"/>
        <v>#DIV/0!</v>
      </c>
      <c r="IK698" s="60" t="e">
        <f t="shared" si="2042"/>
        <v>#DIV/0!</v>
      </c>
      <c r="IL698" s="60" t="e">
        <f t="shared" si="2043"/>
        <v>#DIV/0!</v>
      </c>
      <c r="IM698" s="60" t="e">
        <f t="shared" si="2044"/>
        <v>#DIV/0!</v>
      </c>
      <c r="IN698" s="60" t="str">
        <f t="shared" si="2045"/>
        <v/>
      </c>
      <c r="IO698" s="60" t="str">
        <f t="shared" si="2046"/>
        <v/>
      </c>
      <c r="IP698" s="57"/>
      <c r="IQ698" s="57" t="str">
        <f t="shared" si="2047"/>
        <v>ERROR!!</v>
      </c>
    </row>
    <row r="699" spans="24:251">
      <c r="X699" s="29">
        <f t="shared" si="1903"/>
        <v>0</v>
      </c>
      <c r="Y699" s="29">
        <f t="shared" si="1904"/>
        <v>0</v>
      </c>
      <c r="Z699" s="29" t="e">
        <f t="shared" si="1905"/>
        <v>#DIV/0!</v>
      </c>
      <c r="AA699" s="29" t="e">
        <f t="shared" si="1906"/>
        <v>#DIV/0!</v>
      </c>
      <c r="AB699" s="29" t="e">
        <f t="shared" si="1907"/>
        <v>#DIV/0!</v>
      </c>
      <c r="AC699" s="29" t="e">
        <f t="shared" si="1908"/>
        <v>#DIV/0!</v>
      </c>
      <c r="AF699" s="23">
        <v>60.084299999999999</v>
      </c>
      <c r="AG699" s="23">
        <v>79.878799999999998</v>
      </c>
      <c r="AH699" s="23">
        <v>101.96120000000001</v>
      </c>
      <c r="AI699" s="23">
        <v>151.99039999999999</v>
      </c>
      <c r="AJ699" s="23">
        <v>159.69</v>
      </c>
      <c r="AK699" s="23">
        <v>71.846400000000003</v>
      </c>
      <c r="AL699" s="23">
        <v>70.9375</v>
      </c>
      <c r="AM699" s="23">
        <v>40.304400000000001</v>
      </c>
      <c r="AN699" s="23">
        <v>56.077399999999997</v>
      </c>
      <c r="AO699" s="23">
        <v>61.978999999999999</v>
      </c>
      <c r="AP699" s="23">
        <v>94.195999999999998</v>
      </c>
      <c r="AQ699" s="23">
        <v>18.998000000000001</v>
      </c>
      <c r="AR699" s="23">
        <v>35.450000000000003</v>
      </c>
      <c r="AS699" s="23">
        <v>29.88</v>
      </c>
      <c r="AT699" s="23">
        <v>74.691999999999993</v>
      </c>
      <c r="AU699" s="23">
        <v>81.39</v>
      </c>
      <c r="AX699" s="54">
        <f t="shared" si="1909"/>
        <v>0</v>
      </c>
      <c r="AY699" s="54">
        <f t="shared" si="1910"/>
        <v>0</v>
      </c>
      <c r="AZ699" s="54">
        <f t="shared" si="1911"/>
        <v>0</v>
      </c>
      <c r="BA699" s="54">
        <f t="shared" si="1912"/>
        <v>0</v>
      </c>
      <c r="BB699" s="54">
        <f t="shared" si="1913"/>
        <v>0</v>
      </c>
      <c r="BC699" s="54">
        <f t="shared" si="1914"/>
        <v>0</v>
      </c>
      <c r="BD699" s="54">
        <f t="shared" si="1915"/>
        <v>0</v>
      </c>
      <c r="BE699" s="54">
        <f t="shared" si="1916"/>
        <v>0</v>
      </c>
      <c r="BF699" s="54">
        <f t="shared" si="1917"/>
        <v>0</v>
      </c>
      <c r="BG699" s="54">
        <f t="shared" si="1918"/>
        <v>0</v>
      </c>
      <c r="BH699" s="54">
        <f t="shared" si="1919"/>
        <v>0</v>
      </c>
      <c r="BI699" s="54">
        <f t="shared" si="1920"/>
        <v>0</v>
      </c>
      <c r="BJ699" s="54">
        <f t="shared" si="1921"/>
        <v>0</v>
      </c>
      <c r="BK699" s="54">
        <f t="shared" si="1922"/>
        <v>0</v>
      </c>
      <c r="BL699" s="54">
        <f t="shared" si="1923"/>
        <v>0</v>
      </c>
      <c r="BM699" s="42"/>
      <c r="BO699" s="54">
        <f>'Norm-coeff'!$C$2+$AX699*'Norm-coeff'!$D$2+$AY699*'Norm-coeff'!$E$2+$AZ699*'Norm-coeff'!$F$2+$BA699*'Norm-coeff'!$G$2+$BB699*'Norm-coeff'!$H$2+$BC699*'Norm-coeff'!$I$2+$BD699*'Norm-coeff'!$J$2+$BE699*'Norm-coeff'!$K$2+$BF699*'Norm-coeff'!$L$2+$BG699*'Norm-coeff'!$M$2+$BH699*'Norm-coeff'!$N$2+$BI699*'Norm-coeff'!$O$2</f>
        <v>5.4045421474420303</v>
      </c>
      <c r="BP699" s="54">
        <f>'Norm-coeff'!$C$3+$AX699*'Norm-coeff'!$D$3+$AY699*'Norm-coeff'!$E$3+$AZ699*'Norm-coeff'!$F$3+$BA699*'Norm-coeff'!$G$3+$BB699*'Norm-coeff'!$H$3+$BC699*'Norm-coeff'!$I$3+$BD699*'Norm-coeff'!$J$3+$BE699*'Norm-coeff'!$K$3+$BF699*'Norm-coeff'!$L$3+$BG699*'Norm-coeff'!$M$3+$BH699*'Norm-coeff'!$N$3+$BI699*'Norm-coeff'!$O$3</f>
        <v>3.15319116612705</v>
      </c>
      <c r="BQ699" s="54">
        <f>'Norm-coeff'!$C$4+$AX699*'Norm-coeff'!$D$4+$AY699*'Norm-coeff'!$E$4+$AZ699*'Norm-coeff'!$F$4+$BA699*'Norm-coeff'!$G$4+$BB699*'Norm-coeff'!$H$4+$BC699*'Norm-coeff'!$I$4+$BD699*'Norm-coeff'!$J$4+$BE699*'Norm-coeff'!$K$4+$BF699*'Norm-coeff'!$L$4+$BG699*'Norm-coeff'!$M$4+$BH699*'Norm-coeff'!$N$4+$BI699*'Norm-coeff'!$O$4</f>
        <v>1.42115649462768</v>
      </c>
      <c r="BR699" s="54">
        <f>'Norm-coeff'!$C$5+$AX699*'Norm-coeff'!$D$5+$AY699*'Norm-coeff'!$E$5+$AZ699*'Norm-coeff'!$F$5+$BA699*'Norm-coeff'!$G$5+$BB699*'Norm-coeff'!$H$5+$BC699*'Norm-coeff'!$I$5+$BD699*'Norm-coeff'!$J$5+$BE699*'Norm-coeff'!$K$5+$BF699*'Norm-coeff'!$L$5+$BG699*'Norm-coeff'!$M$5+$BH699*'Norm-coeff'!$N$5+$BI699*'Norm-coeff'!$O$5</f>
        <v>1.0553329241296201</v>
      </c>
      <c r="BS699" s="54">
        <f>'Norm-coeff'!$C$6+$AX699*'Norm-coeff'!$D$6+$AY699*'Norm-coeff'!$E$6+$AZ699*'Norm-coeff'!$F$6+$BA699*'Norm-coeff'!$G$6+$BB699*'Norm-coeff'!$H$6+$BC699*'Norm-coeff'!$I$6+$BD699*'Norm-coeff'!$J$6+$BE699*'Norm-coeff'!$K$6+$BF699*'Norm-coeff'!$L$6+$BG699*'Norm-coeff'!$M$6+$BH699*'Norm-coeff'!$N$6+$BI699*'Norm-coeff'!$O$6</f>
        <v>-1.48700885495103E-2</v>
      </c>
      <c r="BT699" s="54">
        <f>'Norm-coeff'!$C$7+$AX699*'Norm-coeff'!$D$7+$AY699*'Norm-coeff'!$E$7+$AZ699*'Norm-coeff'!$F$7+$BA699*'Norm-coeff'!$G$7+$BB699*'Norm-coeff'!$H$7+$BC699*'Norm-coeff'!$I$7+$BD699*'Norm-coeff'!$J$7+$BE699*'Norm-coeff'!$K$7+$BF699*'Norm-coeff'!$L$7+$BG699*'Norm-coeff'!$M$7+$BH699*'Norm-coeff'!$N$7+$BI699*'Norm-coeff'!$O$7</f>
        <v>2.0907583608832998</v>
      </c>
      <c r="BU699" s="54">
        <f>'Norm-coeff'!$C$8+$AX699*'Norm-coeff'!$D$8+$AY699*'Norm-coeff'!$E$8+$AZ699*'Norm-coeff'!$F$8+$BA699*'Norm-coeff'!$G$8+$BB699*'Norm-coeff'!$H$8+$BC699*'Norm-coeff'!$I$8+$BD699*'Norm-coeff'!$J$8+$BE699*'Norm-coeff'!$K$8+$BF699*'Norm-coeff'!$L$8+$BG699*'Norm-coeff'!$M$8+$BH699*'Norm-coeff'!$N$8+$BI699*'Norm-coeff'!$O$8</f>
        <v>0.65894159836244504</v>
      </c>
      <c r="BV699" s="54">
        <f>'Norm-coeff'!$C$9+$AX699*'Norm-coeff'!$D$9+$AY699*'Norm-coeff'!$E$9+$AZ699*'Norm-coeff'!$F$9+$BA699*'Norm-coeff'!$G$9+$BB699*'Norm-coeff'!$H$9+$BC699*'Norm-coeff'!$I$9+$BD699*'Norm-coeff'!$J$9+$BE699*'Norm-coeff'!$K$9+$BF699*'Norm-coeff'!$L$9+$BG699*'Norm-coeff'!$M$9+$BH699*'Norm-coeff'!$N$9+$BI699*'Norm-coeff'!$O$9</f>
        <v>1.48961085014701</v>
      </c>
      <c r="BW699" s="54">
        <f>'Norm-coeff'!$C$10+$AX699*'Norm-coeff'!$D$10+$AY699*'Norm-coeff'!$E$10+$AZ699*'Norm-coeff'!$F$10+$BA699*'Norm-coeff'!$G$10+$BB699*'Norm-coeff'!$H$10+$BC699*'Norm-coeff'!$I$10+$BD699*'Norm-coeff'!$J$10+$BE699*'Norm-coeff'!$K$10+$BF699*'Norm-coeff'!$L$10+$BG699*'Norm-coeff'!$M$10+$BH699*'Norm-coeff'!$N$10+$BI699*'Norm-coeff'!$O$10</f>
        <v>1.42058735749591</v>
      </c>
      <c r="BX699" s="54">
        <f>'Norm-coeff'!$C$11+$AX699*'Norm-coeff'!$D$11+$AY699*'Norm-coeff'!$E$11+$AZ699*'Norm-coeff'!$F$11+$BA699*'Norm-coeff'!$G$11+$BB699*'Norm-coeff'!$H$11+$BC699*'Norm-coeff'!$I$11+$BD699*'Norm-coeff'!$J$11+$BE699*'Norm-coeff'!$K$11+$BF699*'Norm-coeff'!$L$11+$BG699*'Norm-coeff'!$M$11+$BH699*'Norm-coeff'!$N$11+$BI699*'Norm-coeff'!$O$11</f>
        <v>0.221233014421479</v>
      </c>
      <c r="BY699" s="54">
        <f>'Norm-coeff'!$C$12+$AX699*'Norm-coeff'!$D$12+$AY699*'Norm-coeff'!$E$12+$AZ699*'Norm-coeff'!$F$12+$BA699*'Norm-coeff'!$G$12+$BB699*'Norm-coeff'!$H$12+$BC699*'Norm-coeff'!$I$12+$BD699*'Norm-coeff'!$J$12+$BE699*'Norm-coeff'!$K$12+$BF699*'Norm-coeff'!$L$12+$BG699*'Norm-coeff'!$M$12+$BH699*'Norm-coeff'!$N$12+$BI699*'Norm-coeff'!$O$12</f>
        <v>0.283527502056037</v>
      </c>
      <c r="BZ699" s="54">
        <f>'Norm-coeff'!$C$13+$AX699*'Norm-coeff'!$D$13+$AY699*'Norm-coeff'!$E$13+$AZ699*'Norm-coeff'!$F$13+$BA699*'Norm-coeff'!$G$13+$BB699*'Norm-coeff'!$H$13+$BC699*'Norm-coeff'!$I$13+$BD699*'Norm-coeff'!$J$13+$BE699*'Norm-coeff'!$K$13+$BF699*'Norm-coeff'!$L$13+$BG699*'Norm-coeff'!$M$13+$BH699*'Norm-coeff'!$N$13+$BI699*'Norm-coeff'!$O$13</f>
        <v>-4.1864930554451202E-2</v>
      </c>
      <c r="CA699" s="54">
        <f>'Norm-coeff'!$C$14+$AX699*'Norm-coeff'!$D$14+$AY699*'Norm-coeff'!$E$14+$AZ699*'Norm-coeff'!$F$14+$BA699*'Norm-coeff'!$G$14+$BB699*'Norm-coeff'!$H$14+$BC699*'Norm-coeff'!$I$14+$BD699*'Norm-coeff'!$J$14+$BE699*'Norm-coeff'!$K$14+$BF699*'Norm-coeff'!$L$14+$BG699*'Norm-coeff'!$M$14+$BH699*'Norm-coeff'!$N$14+$BI699*'Norm-coeff'!$O$14</f>
        <v>4.2526983164477103</v>
      </c>
      <c r="CC699" s="54">
        <f t="shared" si="2048"/>
        <v>0</v>
      </c>
      <c r="CG699" s="54">
        <f t="shared" si="1924"/>
        <v>0</v>
      </c>
      <c r="CH699" s="54">
        <f t="shared" si="1902"/>
        <v>0</v>
      </c>
      <c r="CI699" s="54">
        <f t="shared" si="1925"/>
        <v>0</v>
      </c>
      <c r="CJ699" s="56">
        <f t="shared" si="1926"/>
        <v>0</v>
      </c>
      <c r="CK699" s="54">
        <f t="shared" si="1927"/>
        <v>0</v>
      </c>
      <c r="CL699" s="54">
        <f t="shared" si="1928"/>
        <v>0</v>
      </c>
      <c r="CM699" s="54">
        <f t="shared" si="1929"/>
        <v>0</v>
      </c>
      <c r="CN699" s="54">
        <f t="shared" si="1930"/>
        <v>0</v>
      </c>
      <c r="CO699" s="54">
        <f t="shared" si="1931"/>
        <v>0</v>
      </c>
      <c r="CP699" s="54">
        <f t="shared" si="1932"/>
        <v>0</v>
      </c>
      <c r="CQ699" s="54">
        <f t="shared" si="1933"/>
        <v>0</v>
      </c>
      <c r="CR699" s="54">
        <f t="shared" si="1934"/>
        <v>0</v>
      </c>
      <c r="CS699" s="54">
        <f t="shared" si="1935"/>
        <v>0</v>
      </c>
      <c r="CU699" s="54">
        <f t="shared" si="1936"/>
        <v>0</v>
      </c>
      <c r="CV699" s="54">
        <f t="shared" si="1937"/>
        <v>0</v>
      </c>
      <c r="CW699" s="54">
        <f t="shared" si="1938"/>
        <v>0</v>
      </c>
      <c r="CX699" s="54">
        <f t="shared" si="1939"/>
        <v>0</v>
      </c>
      <c r="CZ699" s="54">
        <f t="shared" si="1940"/>
        <v>0</v>
      </c>
      <c r="DA699" s="54">
        <f t="shared" si="1941"/>
        <v>0</v>
      </c>
      <c r="DB699" s="54">
        <f t="shared" si="1942"/>
        <v>0</v>
      </c>
      <c r="DC699" s="54">
        <f t="shared" si="1943"/>
        <v>0</v>
      </c>
      <c r="DD699" s="54">
        <f t="shared" si="1944"/>
        <v>0</v>
      </c>
      <c r="DE699" s="54">
        <f t="shared" si="1945"/>
        <v>0</v>
      </c>
      <c r="DF699" s="54">
        <f t="shared" si="1946"/>
        <v>0</v>
      </c>
      <c r="DG699" s="54">
        <f t="shared" si="1947"/>
        <v>2</v>
      </c>
      <c r="DH699" s="71">
        <f t="shared" si="1948"/>
        <v>0</v>
      </c>
      <c r="DI699" s="71">
        <f t="shared" si="1949"/>
        <v>0</v>
      </c>
      <c r="DJ699" s="54">
        <f t="shared" si="1950"/>
        <v>0</v>
      </c>
      <c r="DK699" s="54">
        <f t="shared" si="1951"/>
        <v>2</v>
      </c>
      <c r="DL699" s="4">
        <f t="shared" si="1876"/>
        <v>0</v>
      </c>
      <c r="DM699" s="3">
        <f t="shared" si="1952"/>
        <v>0</v>
      </c>
      <c r="DN699" s="3">
        <f t="shared" si="1953"/>
        <v>0</v>
      </c>
      <c r="DO699" s="4" t="e">
        <f t="shared" si="1954"/>
        <v>#DIV/0!</v>
      </c>
      <c r="DP699" s="57"/>
      <c r="DQ699" s="57"/>
      <c r="DR699" s="56">
        <f t="shared" si="1877"/>
        <v>2</v>
      </c>
      <c r="DS699" s="56">
        <f t="shared" si="1878"/>
        <v>0</v>
      </c>
      <c r="DT699" s="38">
        <f t="shared" si="1879"/>
        <v>0</v>
      </c>
      <c r="DU699" s="38">
        <f t="shared" si="1955"/>
        <v>2</v>
      </c>
      <c r="DV699" s="38">
        <f t="shared" si="1880"/>
        <v>0</v>
      </c>
      <c r="DW699" s="39">
        <f t="shared" si="1881"/>
        <v>0</v>
      </c>
      <c r="DX699" s="39">
        <f t="shared" si="1882"/>
        <v>0</v>
      </c>
      <c r="DY699" s="39">
        <f t="shared" si="1883"/>
        <v>0</v>
      </c>
      <c r="DZ699" s="39">
        <f t="shared" si="1884"/>
        <v>0</v>
      </c>
      <c r="EA699" s="39">
        <f t="shared" si="1885"/>
        <v>0</v>
      </c>
      <c r="EB699" s="37" t="e">
        <f t="shared" si="1956"/>
        <v>#DIV/0!</v>
      </c>
      <c r="EC699" s="37" t="e">
        <f t="shared" si="1957"/>
        <v>#DIV/0!</v>
      </c>
      <c r="ED699" s="37" t="e">
        <f t="shared" si="1958"/>
        <v>#DIV/0!</v>
      </c>
      <c r="EE699" s="37" t="e">
        <f t="shared" si="1959"/>
        <v>#DIV/0!</v>
      </c>
      <c r="EF699" s="39" t="e">
        <f t="shared" si="1960"/>
        <v>#DIV/0!</v>
      </c>
      <c r="EG699" s="37" t="e">
        <f t="shared" si="1961"/>
        <v>#DIV/0!</v>
      </c>
      <c r="EH699" s="37" t="e">
        <f t="shared" si="1962"/>
        <v>#DIV/0!</v>
      </c>
      <c r="EI699" s="11" t="b">
        <f t="shared" si="1963"/>
        <v>1</v>
      </c>
      <c r="EJ699" s="11" t="b">
        <f t="shared" si="1964"/>
        <v>0</v>
      </c>
      <c r="EK699" s="39" t="e">
        <f t="shared" si="1965"/>
        <v>#DIV/0!</v>
      </c>
      <c r="EL699" s="39" t="e">
        <f t="shared" si="1966"/>
        <v>#DIV/0!</v>
      </c>
      <c r="EM699" s="39" t="e">
        <f t="shared" si="1967"/>
        <v>#DIV/0!</v>
      </c>
      <c r="EN699" s="39" t="e">
        <f t="shared" si="1968"/>
        <v>#DIV/0!</v>
      </c>
      <c r="EO699" s="39" t="e">
        <f t="shared" si="1969"/>
        <v>#DIV/0!</v>
      </c>
      <c r="EP699" s="39" t="e">
        <f t="shared" si="1970"/>
        <v>#DIV/0!</v>
      </c>
      <c r="EQ699" s="39" t="e">
        <f t="shared" si="1971"/>
        <v>#DIV/0!</v>
      </c>
      <c r="ER699" s="39" t="e">
        <f t="shared" si="1972"/>
        <v>#DIV/0!</v>
      </c>
      <c r="ES699" s="58" t="str">
        <f t="shared" si="1973"/>
        <v>(OH,F,Cl)-dominate amphibole</v>
      </c>
      <c r="ET699" s="58" t="e">
        <f t="shared" si="1974"/>
        <v>#N/A</v>
      </c>
      <c r="EU699" s="56">
        <f t="shared" si="1886"/>
        <v>0</v>
      </c>
      <c r="EV699" s="56">
        <f t="shared" si="1887"/>
        <v>0</v>
      </c>
      <c r="EW699" s="56">
        <f t="shared" si="1888"/>
        <v>0</v>
      </c>
      <c r="EX699" s="56">
        <f t="shared" si="1889"/>
        <v>0</v>
      </c>
      <c r="EY699" s="56">
        <f t="shared" si="1890"/>
        <v>0</v>
      </c>
      <c r="EZ699" s="56">
        <f t="shared" si="1891"/>
        <v>0</v>
      </c>
      <c r="FA699" s="39">
        <f t="shared" si="1892"/>
        <v>0</v>
      </c>
      <c r="FB699" s="39">
        <f t="shared" si="1893"/>
        <v>0</v>
      </c>
      <c r="FC699" s="54">
        <f t="shared" si="1894"/>
        <v>0</v>
      </c>
      <c r="FD699" s="54">
        <f t="shared" si="1895"/>
        <v>0</v>
      </c>
      <c r="FE699" s="39">
        <f t="shared" si="1896"/>
        <v>0</v>
      </c>
      <c r="FF699" s="54">
        <f t="shared" si="1897"/>
        <v>0</v>
      </c>
      <c r="FG699" s="39">
        <f t="shared" si="1898"/>
        <v>0</v>
      </c>
      <c r="FH699" s="39">
        <f t="shared" si="1975"/>
        <v>0</v>
      </c>
      <c r="FI699" s="39">
        <f t="shared" si="1976"/>
        <v>0</v>
      </c>
      <c r="FJ699" s="39">
        <f t="shared" si="1977"/>
        <v>0</v>
      </c>
      <c r="FK699" s="39" t="e">
        <f t="shared" si="1978"/>
        <v>#DIV/0!</v>
      </c>
      <c r="FL699" s="39" t="e">
        <f t="shared" si="1979"/>
        <v>#DIV/0!</v>
      </c>
      <c r="FM699" s="39" t="e">
        <f t="shared" si="1980"/>
        <v>#DIV/0!</v>
      </c>
      <c r="FN699" s="39">
        <f t="shared" si="1981"/>
        <v>1</v>
      </c>
      <c r="FO699" s="39">
        <f t="shared" si="1899"/>
        <v>0</v>
      </c>
      <c r="FP699" s="39">
        <f t="shared" si="1900"/>
        <v>0</v>
      </c>
      <c r="FQ699" s="39">
        <f t="shared" si="1901"/>
        <v>0</v>
      </c>
      <c r="FR699" s="39">
        <f t="shared" si="1982"/>
        <v>0</v>
      </c>
      <c r="FS699" s="39">
        <f t="shared" si="1983"/>
        <v>0</v>
      </c>
      <c r="FU699" s="39" t="e">
        <f t="shared" si="1984"/>
        <v>#DIV/0!</v>
      </c>
      <c r="FV699" s="39" t="e">
        <f t="shared" si="1985"/>
        <v>#DIV/0!</v>
      </c>
      <c r="FW699" s="39" t="e">
        <f t="shared" si="1986"/>
        <v>#DIV/0!</v>
      </c>
      <c r="FY699" s="39" t="e">
        <f t="shared" si="1987"/>
        <v>#DIV/0!</v>
      </c>
      <c r="FZ699" s="39" t="e">
        <f t="shared" si="1988"/>
        <v>#DIV/0!</v>
      </c>
      <c r="GA699" s="39" t="e">
        <f t="shared" si="1989"/>
        <v>#DIV/0!</v>
      </c>
      <c r="GB699" s="39" t="e">
        <f t="shared" si="1990"/>
        <v>#DIV/0!</v>
      </c>
      <c r="GC699" s="39" t="e">
        <f t="shared" si="1991"/>
        <v>#DIV/0!</v>
      </c>
      <c r="GD699" s="39" t="e">
        <f t="shared" si="1992"/>
        <v>#DIV/0!</v>
      </c>
      <c r="GE699" s="39" t="e">
        <f t="shared" si="1993"/>
        <v>#DIV/0!</v>
      </c>
      <c r="GF699" s="39" t="e">
        <f t="shared" si="1994"/>
        <v>#DIV/0!</v>
      </c>
      <c r="GG699" s="39" t="e">
        <f t="shared" si="1995"/>
        <v>#DIV/0!</v>
      </c>
      <c r="GH699" s="39" t="e">
        <f t="shared" si="1996"/>
        <v>#DIV/0!</v>
      </c>
      <c r="GI699" s="39"/>
      <c r="GJ699" s="39" t="e">
        <f t="shared" si="1997"/>
        <v>#DIV/0!</v>
      </c>
      <c r="GK699" s="39" t="e">
        <f t="shared" si="1998"/>
        <v>#DIV/0!</v>
      </c>
      <c r="GL699" s="39" t="e">
        <f t="shared" si="1999"/>
        <v>#DIV/0!</v>
      </c>
      <c r="GM699" s="39" t="e">
        <f t="shared" si="2000"/>
        <v>#DIV/0!</v>
      </c>
      <c r="GN699" s="39" t="e">
        <f t="shared" si="2001"/>
        <v>#DIV/0!</v>
      </c>
      <c r="GO699" s="57"/>
      <c r="GP699" s="57" t="e">
        <f t="shared" si="2002"/>
        <v>#DIV/0!</v>
      </c>
      <c r="GQ699" s="59" t="e">
        <f t="shared" si="2003"/>
        <v>#DIV/0!</v>
      </c>
      <c r="GR699" s="41" t="e">
        <f t="shared" si="2004"/>
        <v>#DIV/0!</v>
      </c>
      <c r="GS699" s="57" t="e">
        <f t="shared" si="2005"/>
        <v>#DIV/0!</v>
      </c>
      <c r="GT699" s="57" t="e">
        <f t="shared" si="2006"/>
        <v>#DIV/0!</v>
      </c>
      <c r="GU699" s="57" t="e">
        <f t="shared" si="2007"/>
        <v>#DIV/0!</v>
      </c>
      <c r="GV699" s="57"/>
      <c r="GW699" s="42" t="e">
        <f t="shared" si="2008"/>
        <v>#DIV/0!</v>
      </c>
      <c r="GX699" s="42" t="e">
        <f t="shared" si="2009"/>
        <v>#DIV/0!</v>
      </c>
      <c r="GY699" s="42" t="e">
        <f t="shared" si="2010"/>
        <v>#DIV/0!</v>
      </c>
      <c r="GZ699" s="57"/>
      <c r="HA699" s="2" t="e">
        <f t="shared" si="2011"/>
        <v>#DIV/0!</v>
      </c>
      <c r="HB699" s="2" t="e">
        <f t="shared" si="2012"/>
        <v>#DIV/0!</v>
      </c>
      <c r="HC699" s="2" t="e">
        <f t="shared" si="2013"/>
        <v>#DIV/0!</v>
      </c>
      <c r="HD699" s="2" t="e">
        <f t="shared" si="2014"/>
        <v>#DIV/0!</v>
      </c>
      <c r="HE699" s="2" t="e">
        <f t="shared" si="2015"/>
        <v>#DIV/0!</v>
      </c>
      <c r="HF699" s="2" t="e">
        <f t="shared" si="2016"/>
        <v>#DIV/0!</v>
      </c>
      <c r="HG699" s="2" t="e">
        <f t="shared" si="2017"/>
        <v>#DIV/0!</v>
      </c>
      <c r="HH699" s="2" t="e">
        <f t="shared" si="2018"/>
        <v>#DIV/0!</v>
      </c>
      <c r="HI699" s="2" t="e">
        <f t="shared" si="2019"/>
        <v>#DIV/0!</v>
      </c>
      <c r="HJ699" s="11" t="e">
        <f t="shared" si="2020"/>
        <v>#DIV/0!</v>
      </c>
      <c r="HK699" s="60" t="e">
        <f t="shared" si="2021"/>
        <v>#DIV/0!</v>
      </c>
      <c r="HL699" s="57"/>
      <c r="HM699" s="57" t="e">
        <f t="shared" si="2022"/>
        <v>#DIV/0!</v>
      </c>
      <c r="HN699" s="57" t="e">
        <f t="shared" si="2023"/>
        <v>#DIV/0!</v>
      </c>
      <c r="HO699" s="57" t="e">
        <f t="shared" si="2024"/>
        <v>#DIV/0!</v>
      </c>
      <c r="HP699" s="57" t="e">
        <f t="shared" si="2025"/>
        <v>#DIV/0!</v>
      </c>
      <c r="HQ699" s="57" t="e">
        <f t="shared" si="2026"/>
        <v>#DIV/0!</v>
      </c>
      <c r="HR699" s="57"/>
      <c r="HS699" s="57" t="e">
        <f t="shared" si="2027"/>
        <v>#DIV/0!</v>
      </c>
      <c r="HT699" s="57" t="e">
        <f t="shared" si="2028"/>
        <v>#DIV/0!</v>
      </c>
      <c r="HU699" s="57" t="e">
        <f t="shared" si="2029"/>
        <v>#DIV/0!</v>
      </c>
      <c r="HV699" s="57" t="e">
        <f t="shared" si="2030"/>
        <v>#DIV/0!</v>
      </c>
      <c r="HW699" s="57" t="e">
        <f t="shared" si="2031"/>
        <v>#DIV/0!</v>
      </c>
      <c r="HX699" s="57"/>
      <c r="HY699" s="57" t="e">
        <f t="shared" si="2032"/>
        <v>#DIV/0!</v>
      </c>
      <c r="HZ699" s="57" t="e">
        <f t="shared" si="2033"/>
        <v>#DIV/0!</v>
      </c>
      <c r="IA699" s="57"/>
      <c r="IB699" s="61">
        <f t="shared" si="2034"/>
        <v>0</v>
      </c>
      <c r="IC699" s="57" t="str">
        <f t="shared" si="2035"/>
        <v/>
      </c>
      <c r="ID699" s="42"/>
      <c r="IE699" s="2" t="str">
        <f t="shared" si="2036"/>
        <v/>
      </c>
      <c r="IF699" s="60" t="e">
        <f t="shared" si="2037"/>
        <v>#DIV/0!</v>
      </c>
      <c r="IG699" s="60" t="str">
        <f t="shared" si="2038"/>
        <v/>
      </c>
      <c r="IH699" s="60" t="str">
        <f t="shared" si="2039"/>
        <v>zinco-</v>
      </c>
      <c r="II699" s="60" t="str">
        <f t="shared" si="2040"/>
        <v>mangano-</v>
      </c>
      <c r="IJ699" s="60" t="e">
        <f t="shared" si="2041"/>
        <v>#DIV/0!</v>
      </c>
      <c r="IK699" s="60" t="e">
        <f t="shared" si="2042"/>
        <v>#DIV/0!</v>
      </c>
      <c r="IL699" s="60" t="e">
        <f t="shared" si="2043"/>
        <v>#DIV/0!</v>
      </c>
      <c r="IM699" s="60" t="e">
        <f t="shared" si="2044"/>
        <v>#DIV/0!</v>
      </c>
      <c r="IN699" s="60" t="str">
        <f t="shared" si="2045"/>
        <v/>
      </c>
      <c r="IO699" s="60" t="str">
        <f t="shared" si="2046"/>
        <v/>
      </c>
      <c r="IP699" s="57"/>
      <c r="IQ699" s="57" t="str">
        <f t="shared" si="2047"/>
        <v>ERROR!!</v>
      </c>
    </row>
    <row r="700" spans="24:251">
      <c r="X700" s="29">
        <f t="shared" si="1903"/>
        <v>0</v>
      </c>
      <c r="Y700" s="29">
        <f t="shared" si="1904"/>
        <v>0</v>
      </c>
      <c r="Z700" s="29" t="e">
        <f t="shared" si="1905"/>
        <v>#DIV/0!</v>
      </c>
      <c r="AA700" s="29" t="e">
        <f t="shared" si="1906"/>
        <v>#DIV/0!</v>
      </c>
      <c r="AB700" s="29" t="e">
        <f t="shared" si="1907"/>
        <v>#DIV/0!</v>
      </c>
      <c r="AC700" s="29" t="e">
        <f t="shared" si="1908"/>
        <v>#DIV/0!</v>
      </c>
      <c r="AF700" s="23">
        <v>60.084299999999999</v>
      </c>
      <c r="AG700" s="23">
        <v>79.878799999999998</v>
      </c>
      <c r="AH700" s="23">
        <v>101.96120000000001</v>
      </c>
      <c r="AI700" s="23">
        <v>151.99039999999999</v>
      </c>
      <c r="AJ700" s="23">
        <v>159.69</v>
      </c>
      <c r="AK700" s="23">
        <v>71.846400000000003</v>
      </c>
      <c r="AL700" s="23">
        <v>70.9375</v>
      </c>
      <c r="AM700" s="23">
        <v>40.304400000000001</v>
      </c>
      <c r="AN700" s="23">
        <v>56.077399999999997</v>
      </c>
      <c r="AO700" s="23">
        <v>61.978999999999999</v>
      </c>
      <c r="AP700" s="23">
        <v>94.195999999999998</v>
      </c>
      <c r="AQ700" s="23">
        <v>18.998000000000001</v>
      </c>
      <c r="AR700" s="23">
        <v>35.450000000000003</v>
      </c>
      <c r="AS700" s="23">
        <v>29.88</v>
      </c>
      <c r="AT700" s="23">
        <v>74.691999999999993</v>
      </c>
      <c r="AU700" s="23">
        <v>81.39</v>
      </c>
      <c r="AX700" s="54">
        <f t="shared" si="1909"/>
        <v>0</v>
      </c>
      <c r="AY700" s="54">
        <f t="shared" si="1910"/>
        <v>0</v>
      </c>
      <c r="AZ700" s="54">
        <f t="shared" si="1911"/>
        <v>0</v>
      </c>
      <c r="BA700" s="54">
        <f t="shared" si="1912"/>
        <v>0</v>
      </c>
      <c r="BB700" s="54">
        <f t="shared" si="1913"/>
        <v>0</v>
      </c>
      <c r="BC700" s="54">
        <f t="shared" si="1914"/>
        <v>0</v>
      </c>
      <c r="BD700" s="54">
        <f t="shared" si="1915"/>
        <v>0</v>
      </c>
      <c r="BE700" s="54">
        <f t="shared" si="1916"/>
        <v>0</v>
      </c>
      <c r="BF700" s="54">
        <f t="shared" si="1917"/>
        <v>0</v>
      </c>
      <c r="BG700" s="54">
        <f t="shared" si="1918"/>
        <v>0</v>
      </c>
      <c r="BH700" s="54">
        <f t="shared" si="1919"/>
        <v>0</v>
      </c>
      <c r="BI700" s="54">
        <f t="shared" si="1920"/>
        <v>0</v>
      </c>
      <c r="BJ700" s="54">
        <f t="shared" si="1921"/>
        <v>0</v>
      </c>
      <c r="BK700" s="54">
        <f t="shared" si="1922"/>
        <v>0</v>
      </c>
      <c r="BL700" s="54">
        <f t="shared" si="1923"/>
        <v>0</v>
      </c>
      <c r="BM700" s="42"/>
      <c r="BO700" s="54">
        <f>'Norm-coeff'!$C$2+$AX700*'Norm-coeff'!$D$2+$AY700*'Norm-coeff'!$E$2+$AZ700*'Norm-coeff'!$F$2+$BA700*'Norm-coeff'!$G$2+$BB700*'Norm-coeff'!$H$2+$BC700*'Norm-coeff'!$I$2+$BD700*'Norm-coeff'!$J$2+$BE700*'Norm-coeff'!$K$2+$BF700*'Norm-coeff'!$L$2+$BG700*'Norm-coeff'!$M$2+$BH700*'Norm-coeff'!$N$2+$BI700*'Norm-coeff'!$O$2</f>
        <v>5.4045421474420303</v>
      </c>
      <c r="BP700" s="54">
        <f>'Norm-coeff'!$C$3+$AX700*'Norm-coeff'!$D$3+$AY700*'Norm-coeff'!$E$3+$AZ700*'Norm-coeff'!$F$3+$BA700*'Norm-coeff'!$G$3+$BB700*'Norm-coeff'!$H$3+$BC700*'Norm-coeff'!$I$3+$BD700*'Norm-coeff'!$J$3+$BE700*'Norm-coeff'!$K$3+$BF700*'Norm-coeff'!$L$3+$BG700*'Norm-coeff'!$M$3+$BH700*'Norm-coeff'!$N$3+$BI700*'Norm-coeff'!$O$3</f>
        <v>3.15319116612705</v>
      </c>
      <c r="BQ700" s="54">
        <f>'Norm-coeff'!$C$4+$AX700*'Norm-coeff'!$D$4+$AY700*'Norm-coeff'!$E$4+$AZ700*'Norm-coeff'!$F$4+$BA700*'Norm-coeff'!$G$4+$BB700*'Norm-coeff'!$H$4+$BC700*'Norm-coeff'!$I$4+$BD700*'Norm-coeff'!$J$4+$BE700*'Norm-coeff'!$K$4+$BF700*'Norm-coeff'!$L$4+$BG700*'Norm-coeff'!$M$4+$BH700*'Norm-coeff'!$N$4+$BI700*'Norm-coeff'!$O$4</f>
        <v>1.42115649462768</v>
      </c>
      <c r="BR700" s="54">
        <f>'Norm-coeff'!$C$5+$AX700*'Norm-coeff'!$D$5+$AY700*'Norm-coeff'!$E$5+$AZ700*'Norm-coeff'!$F$5+$BA700*'Norm-coeff'!$G$5+$BB700*'Norm-coeff'!$H$5+$BC700*'Norm-coeff'!$I$5+$BD700*'Norm-coeff'!$J$5+$BE700*'Norm-coeff'!$K$5+$BF700*'Norm-coeff'!$L$5+$BG700*'Norm-coeff'!$M$5+$BH700*'Norm-coeff'!$N$5+$BI700*'Norm-coeff'!$O$5</f>
        <v>1.0553329241296201</v>
      </c>
      <c r="BS700" s="54">
        <f>'Norm-coeff'!$C$6+$AX700*'Norm-coeff'!$D$6+$AY700*'Norm-coeff'!$E$6+$AZ700*'Norm-coeff'!$F$6+$BA700*'Norm-coeff'!$G$6+$BB700*'Norm-coeff'!$H$6+$BC700*'Norm-coeff'!$I$6+$BD700*'Norm-coeff'!$J$6+$BE700*'Norm-coeff'!$K$6+$BF700*'Norm-coeff'!$L$6+$BG700*'Norm-coeff'!$M$6+$BH700*'Norm-coeff'!$N$6+$BI700*'Norm-coeff'!$O$6</f>
        <v>-1.48700885495103E-2</v>
      </c>
      <c r="BT700" s="54">
        <f>'Norm-coeff'!$C$7+$AX700*'Norm-coeff'!$D$7+$AY700*'Norm-coeff'!$E$7+$AZ700*'Norm-coeff'!$F$7+$BA700*'Norm-coeff'!$G$7+$BB700*'Norm-coeff'!$H$7+$BC700*'Norm-coeff'!$I$7+$BD700*'Norm-coeff'!$J$7+$BE700*'Norm-coeff'!$K$7+$BF700*'Norm-coeff'!$L$7+$BG700*'Norm-coeff'!$M$7+$BH700*'Norm-coeff'!$N$7+$BI700*'Norm-coeff'!$O$7</f>
        <v>2.0907583608832998</v>
      </c>
      <c r="BU700" s="54">
        <f>'Norm-coeff'!$C$8+$AX700*'Norm-coeff'!$D$8+$AY700*'Norm-coeff'!$E$8+$AZ700*'Norm-coeff'!$F$8+$BA700*'Norm-coeff'!$G$8+$BB700*'Norm-coeff'!$H$8+$BC700*'Norm-coeff'!$I$8+$BD700*'Norm-coeff'!$J$8+$BE700*'Norm-coeff'!$K$8+$BF700*'Norm-coeff'!$L$8+$BG700*'Norm-coeff'!$M$8+$BH700*'Norm-coeff'!$N$8+$BI700*'Norm-coeff'!$O$8</f>
        <v>0.65894159836244504</v>
      </c>
      <c r="BV700" s="54">
        <f>'Norm-coeff'!$C$9+$AX700*'Norm-coeff'!$D$9+$AY700*'Norm-coeff'!$E$9+$AZ700*'Norm-coeff'!$F$9+$BA700*'Norm-coeff'!$G$9+$BB700*'Norm-coeff'!$H$9+$BC700*'Norm-coeff'!$I$9+$BD700*'Norm-coeff'!$J$9+$BE700*'Norm-coeff'!$K$9+$BF700*'Norm-coeff'!$L$9+$BG700*'Norm-coeff'!$M$9+$BH700*'Norm-coeff'!$N$9+$BI700*'Norm-coeff'!$O$9</f>
        <v>1.48961085014701</v>
      </c>
      <c r="BW700" s="54">
        <f>'Norm-coeff'!$C$10+$AX700*'Norm-coeff'!$D$10+$AY700*'Norm-coeff'!$E$10+$AZ700*'Norm-coeff'!$F$10+$BA700*'Norm-coeff'!$G$10+$BB700*'Norm-coeff'!$H$10+$BC700*'Norm-coeff'!$I$10+$BD700*'Norm-coeff'!$J$10+$BE700*'Norm-coeff'!$K$10+$BF700*'Norm-coeff'!$L$10+$BG700*'Norm-coeff'!$M$10+$BH700*'Norm-coeff'!$N$10+$BI700*'Norm-coeff'!$O$10</f>
        <v>1.42058735749591</v>
      </c>
      <c r="BX700" s="54">
        <f>'Norm-coeff'!$C$11+$AX700*'Norm-coeff'!$D$11+$AY700*'Norm-coeff'!$E$11+$AZ700*'Norm-coeff'!$F$11+$BA700*'Norm-coeff'!$G$11+$BB700*'Norm-coeff'!$H$11+$BC700*'Norm-coeff'!$I$11+$BD700*'Norm-coeff'!$J$11+$BE700*'Norm-coeff'!$K$11+$BF700*'Norm-coeff'!$L$11+$BG700*'Norm-coeff'!$M$11+$BH700*'Norm-coeff'!$N$11+$BI700*'Norm-coeff'!$O$11</f>
        <v>0.221233014421479</v>
      </c>
      <c r="BY700" s="54">
        <f>'Norm-coeff'!$C$12+$AX700*'Norm-coeff'!$D$12+$AY700*'Norm-coeff'!$E$12+$AZ700*'Norm-coeff'!$F$12+$BA700*'Norm-coeff'!$G$12+$BB700*'Norm-coeff'!$H$12+$BC700*'Norm-coeff'!$I$12+$BD700*'Norm-coeff'!$J$12+$BE700*'Norm-coeff'!$K$12+$BF700*'Norm-coeff'!$L$12+$BG700*'Norm-coeff'!$M$12+$BH700*'Norm-coeff'!$N$12+$BI700*'Norm-coeff'!$O$12</f>
        <v>0.283527502056037</v>
      </c>
      <c r="BZ700" s="54">
        <f>'Norm-coeff'!$C$13+$AX700*'Norm-coeff'!$D$13+$AY700*'Norm-coeff'!$E$13+$AZ700*'Norm-coeff'!$F$13+$BA700*'Norm-coeff'!$G$13+$BB700*'Norm-coeff'!$H$13+$BC700*'Norm-coeff'!$I$13+$BD700*'Norm-coeff'!$J$13+$BE700*'Norm-coeff'!$K$13+$BF700*'Norm-coeff'!$L$13+$BG700*'Norm-coeff'!$M$13+$BH700*'Norm-coeff'!$N$13+$BI700*'Norm-coeff'!$O$13</f>
        <v>-4.1864930554451202E-2</v>
      </c>
      <c r="CA700" s="54">
        <f>'Norm-coeff'!$C$14+$AX700*'Norm-coeff'!$D$14+$AY700*'Norm-coeff'!$E$14+$AZ700*'Norm-coeff'!$F$14+$BA700*'Norm-coeff'!$G$14+$BB700*'Norm-coeff'!$H$14+$BC700*'Norm-coeff'!$I$14+$BD700*'Norm-coeff'!$J$14+$BE700*'Norm-coeff'!$K$14+$BF700*'Norm-coeff'!$L$14+$BG700*'Norm-coeff'!$M$14+$BH700*'Norm-coeff'!$N$14+$BI700*'Norm-coeff'!$O$14</f>
        <v>4.2526983164477103</v>
      </c>
      <c r="CC700" s="54">
        <f t="shared" si="2048"/>
        <v>0</v>
      </c>
      <c r="CG700" s="54">
        <f t="shared" si="1924"/>
        <v>0</v>
      </c>
      <c r="CH700" s="54">
        <f t="shared" si="1902"/>
        <v>0</v>
      </c>
      <c r="CI700" s="54">
        <f t="shared" si="1925"/>
        <v>0</v>
      </c>
      <c r="CJ700" s="56">
        <f t="shared" si="1926"/>
        <v>0</v>
      </c>
      <c r="CK700" s="54">
        <f t="shared" si="1927"/>
        <v>0</v>
      </c>
      <c r="CL700" s="54">
        <f t="shared" si="1928"/>
        <v>0</v>
      </c>
      <c r="CM700" s="54">
        <f t="shared" si="1929"/>
        <v>0</v>
      </c>
      <c r="CN700" s="54">
        <f t="shared" si="1930"/>
        <v>0</v>
      </c>
      <c r="CO700" s="54">
        <f t="shared" si="1931"/>
        <v>0</v>
      </c>
      <c r="CP700" s="54">
        <f t="shared" si="1932"/>
        <v>0</v>
      </c>
      <c r="CQ700" s="54">
        <f t="shared" si="1933"/>
        <v>0</v>
      </c>
      <c r="CR700" s="54">
        <f t="shared" si="1934"/>
        <v>0</v>
      </c>
      <c r="CS700" s="54">
        <f t="shared" si="1935"/>
        <v>0</v>
      </c>
      <c r="CU700" s="54">
        <f t="shared" si="1936"/>
        <v>0</v>
      </c>
      <c r="CV700" s="54">
        <f t="shared" si="1937"/>
        <v>0</v>
      </c>
      <c r="CW700" s="54">
        <f t="shared" si="1938"/>
        <v>0</v>
      </c>
      <c r="CX700" s="54">
        <f t="shared" si="1939"/>
        <v>0</v>
      </c>
      <c r="CZ700" s="54">
        <f t="shared" si="1940"/>
        <v>0</v>
      </c>
      <c r="DA700" s="54">
        <f t="shared" si="1941"/>
        <v>0</v>
      </c>
      <c r="DB700" s="54">
        <f t="shared" si="1942"/>
        <v>0</v>
      </c>
      <c r="DC700" s="54">
        <f t="shared" si="1943"/>
        <v>0</v>
      </c>
      <c r="DD700" s="54">
        <f t="shared" si="1944"/>
        <v>0</v>
      </c>
      <c r="DE700" s="54">
        <f t="shared" si="1945"/>
        <v>0</v>
      </c>
      <c r="DF700" s="54">
        <f t="shared" si="1946"/>
        <v>0</v>
      </c>
      <c r="DG700" s="54">
        <f t="shared" si="1947"/>
        <v>2</v>
      </c>
      <c r="DH700" s="71">
        <f t="shared" si="1948"/>
        <v>0</v>
      </c>
      <c r="DI700" s="71">
        <f t="shared" si="1949"/>
        <v>0</v>
      </c>
      <c r="DJ700" s="54">
        <f t="shared" si="1950"/>
        <v>0</v>
      </c>
      <c r="DK700" s="54">
        <f t="shared" si="1951"/>
        <v>2</v>
      </c>
      <c r="DL700" s="4">
        <f t="shared" si="1876"/>
        <v>0</v>
      </c>
      <c r="DM700" s="3">
        <f t="shared" si="1952"/>
        <v>0</v>
      </c>
      <c r="DN700" s="3">
        <f t="shared" si="1953"/>
        <v>0</v>
      </c>
      <c r="DO700" s="4" t="e">
        <f t="shared" si="1954"/>
        <v>#DIV/0!</v>
      </c>
      <c r="DP700" s="57"/>
      <c r="DQ700" s="57"/>
      <c r="DR700" s="56">
        <f t="shared" si="1877"/>
        <v>2</v>
      </c>
      <c r="DS700" s="56">
        <f t="shared" si="1878"/>
        <v>0</v>
      </c>
      <c r="DT700" s="38">
        <f t="shared" si="1879"/>
        <v>0</v>
      </c>
      <c r="DU700" s="38">
        <f t="shared" si="1955"/>
        <v>2</v>
      </c>
      <c r="DV700" s="38">
        <f t="shared" si="1880"/>
        <v>0</v>
      </c>
      <c r="DW700" s="39">
        <f t="shared" si="1881"/>
        <v>0</v>
      </c>
      <c r="DX700" s="39">
        <f t="shared" si="1882"/>
        <v>0</v>
      </c>
      <c r="DY700" s="39">
        <f t="shared" si="1883"/>
        <v>0</v>
      </c>
      <c r="DZ700" s="39">
        <f t="shared" si="1884"/>
        <v>0</v>
      </c>
      <c r="EA700" s="39">
        <f t="shared" si="1885"/>
        <v>0</v>
      </c>
      <c r="EB700" s="37" t="e">
        <f t="shared" si="1956"/>
        <v>#DIV/0!</v>
      </c>
      <c r="EC700" s="37" t="e">
        <f t="shared" si="1957"/>
        <v>#DIV/0!</v>
      </c>
      <c r="ED700" s="37" t="e">
        <f t="shared" si="1958"/>
        <v>#DIV/0!</v>
      </c>
      <c r="EE700" s="37" t="e">
        <f t="shared" si="1959"/>
        <v>#DIV/0!</v>
      </c>
      <c r="EF700" s="39" t="e">
        <f t="shared" si="1960"/>
        <v>#DIV/0!</v>
      </c>
      <c r="EG700" s="37" t="e">
        <f t="shared" si="1961"/>
        <v>#DIV/0!</v>
      </c>
      <c r="EH700" s="37" t="e">
        <f t="shared" si="1962"/>
        <v>#DIV/0!</v>
      </c>
      <c r="EI700" s="11" t="b">
        <f t="shared" si="1963"/>
        <v>1</v>
      </c>
      <c r="EJ700" s="11" t="b">
        <f t="shared" si="1964"/>
        <v>0</v>
      </c>
      <c r="EK700" s="39" t="e">
        <f t="shared" si="1965"/>
        <v>#DIV/0!</v>
      </c>
      <c r="EL700" s="39" t="e">
        <f t="shared" si="1966"/>
        <v>#DIV/0!</v>
      </c>
      <c r="EM700" s="39" t="e">
        <f t="shared" si="1967"/>
        <v>#DIV/0!</v>
      </c>
      <c r="EN700" s="39" t="e">
        <f t="shared" si="1968"/>
        <v>#DIV/0!</v>
      </c>
      <c r="EO700" s="39" t="e">
        <f t="shared" si="1969"/>
        <v>#DIV/0!</v>
      </c>
      <c r="EP700" s="39" t="e">
        <f t="shared" si="1970"/>
        <v>#DIV/0!</v>
      </c>
      <c r="EQ700" s="39" t="e">
        <f t="shared" si="1971"/>
        <v>#DIV/0!</v>
      </c>
      <c r="ER700" s="39" t="e">
        <f t="shared" si="1972"/>
        <v>#DIV/0!</v>
      </c>
      <c r="ES700" s="58" t="str">
        <f t="shared" si="1973"/>
        <v>(OH,F,Cl)-dominate amphibole</v>
      </c>
      <c r="ET700" s="58" t="e">
        <f t="shared" si="1974"/>
        <v>#N/A</v>
      </c>
      <c r="EU700" s="56">
        <f t="shared" si="1886"/>
        <v>0</v>
      </c>
      <c r="EV700" s="56">
        <f t="shared" si="1887"/>
        <v>0</v>
      </c>
      <c r="EW700" s="56">
        <f t="shared" si="1888"/>
        <v>0</v>
      </c>
      <c r="EX700" s="56">
        <f t="shared" si="1889"/>
        <v>0</v>
      </c>
      <c r="EY700" s="56">
        <f t="shared" si="1890"/>
        <v>0</v>
      </c>
      <c r="EZ700" s="56">
        <f t="shared" si="1891"/>
        <v>0</v>
      </c>
      <c r="FA700" s="39">
        <f t="shared" si="1892"/>
        <v>0</v>
      </c>
      <c r="FB700" s="39">
        <f t="shared" si="1893"/>
        <v>0</v>
      </c>
      <c r="FC700" s="54">
        <f t="shared" si="1894"/>
        <v>0</v>
      </c>
      <c r="FD700" s="54">
        <f t="shared" si="1895"/>
        <v>0</v>
      </c>
      <c r="FE700" s="39">
        <f t="shared" si="1896"/>
        <v>0</v>
      </c>
      <c r="FF700" s="54">
        <f t="shared" si="1897"/>
        <v>0</v>
      </c>
      <c r="FG700" s="39">
        <f t="shared" si="1898"/>
        <v>0</v>
      </c>
      <c r="FH700" s="39">
        <f t="shared" si="1975"/>
        <v>0</v>
      </c>
      <c r="FI700" s="39">
        <f t="shared" si="1976"/>
        <v>0</v>
      </c>
      <c r="FJ700" s="39">
        <f t="shared" si="1977"/>
        <v>0</v>
      </c>
      <c r="FK700" s="39" t="e">
        <f t="shared" si="1978"/>
        <v>#DIV/0!</v>
      </c>
      <c r="FL700" s="39" t="e">
        <f t="shared" si="1979"/>
        <v>#DIV/0!</v>
      </c>
      <c r="FM700" s="39" t="e">
        <f t="shared" si="1980"/>
        <v>#DIV/0!</v>
      </c>
      <c r="FN700" s="39">
        <f t="shared" si="1981"/>
        <v>1</v>
      </c>
      <c r="FO700" s="39">
        <f t="shared" si="1899"/>
        <v>0</v>
      </c>
      <c r="FP700" s="39">
        <f t="shared" si="1900"/>
        <v>0</v>
      </c>
      <c r="FQ700" s="39">
        <f t="shared" si="1901"/>
        <v>0</v>
      </c>
      <c r="FR700" s="39">
        <f t="shared" si="1982"/>
        <v>0</v>
      </c>
      <c r="FS700" s="39">
        <f t="shared" si="1983"/>
        <v>0</v>
      </c>
      <c r="FU700" s="39" t="e">
        <f t="shared" si="1984"/>
        <v>#DIV/0!</v>
      </c>
      <c r="FV700" s="39" t="e">
        <f t="shared" si="1985"/>
        <v>#DIV/0!</v>
      </c>
      <c r="FW700" s="39" t="e">
        <f t="shared" si="1986"/>
        <v>#DIV/0!</v>
      </c>
      <c r="FY700" s="39" t="e">
        <f t="shared" si="1987"/>
        <v>#DIV/0!</v>
      </c>
      <c r="FZ700" s="39" t="e">
        <f t="shared" si="1988"/>
        <v>#DIV/0!</v>
      </c>
      <c r="GA700" s="39" t="e">
        <f t="shared" si="1989"/>
        <v>#DIV/0!</v>
      </c>
      <c r="GB700" s="39" t="e">
        <f t="shared" si="1990"/>
        <v>#DIV/0!</v>
      </c>
      <c r="GC700" s="39" t="e">
        <f t="shared" si="1991"/>
        <v>#DIV/0!</v>
      </c>
      <c r="GD700" s="39" t="e">
        <f t="shared" si="1992"/>
        <v>#DIV/0!</v>
      </c>
      <c r="GE700" s="39" t="e">
        <f t="shared" si="1993"/>
        <v>#DIV/0!</v>
      </c>
      <c r="GF700" s="39" t="e">
        <f t="shared" si="1994"/>
        <v>#DIV/0!</v>
      </c>
      <c r="GG700" s="39" t="e">
        <f t="shared" si="1995"/>
        <v>#DIV/0!</v>
      </c>
      <c r="GH700" s="39" t="e">
        <f t="shared" si="1996"/>
        <v>#DIV/0!</v>
      </c>
      <c r="GI700" s="39"/>
      <c r="GJ700" s="39" t="e">
        <f t="shared" si="1997"/>
        <v>#DIV/0!</v>
      </c>
      <c r="GK700" s="39" t="e">
        <f t="shared" si="1998"/>
        <v>#DIV/0!</v>
      </c>
      <c r="GL700" s="39" t="e">
        <f t="shared" si="1999"/>
        <v>#DIV/0!</v>
      </c>
      <c r="GM700" s="39" t="e">
        <f t="shared" si="2000"/>
        <v>#DIV/0!</v>
      </c>
      <c r="GN700" s="39" t="e">
        <f t="shared" si="2001"/>
        <v>#DIV/0!</v>
      </c>
      <c r="GO700" s="57"/>
      <c r="GP700" s="57" t="e">
        <f t="shared" si="2002"/>
        <v>#DIV/0!</v>
      </c>
      <c r="GQ700" s="59" t="e">
        <f t="shared" si="2003"/>
        <v>#DIV/0!</v>
      </c>
      <c r="GR700" s="41" t="e">
        <f t="shared" si="2004"/>
        <v>#DIV/0!</v>
      </c>
      <c r="GS700" s="57" t="e">
        <f t="shared" si="2005"/>
        <v>#DIV/0!</v>
      </c>
      <c r="GT700" s="57" t="e">
        <f t="shared" si="2006"/>
        <v>#DIV/0!</v>
      </c>
      <c r="GU700" s="57" t="e">
        <f t="shared" si="2007"/>
        <v>#DIV/0!</v>
      </c>
      <c r="GV700" s="57"/>
      <c r="GW700" s="42" t="e">
        <f t="shared" si="2008"/>
        <v>#DIV/0!</v>
      </c>
      <c r="GX700" s="42" t="e">
        <f t="shared" si="2009"/>
        <v>#DIV/0!</v>
      </c>
      <c r="GY700" s="42" t="e">
        <f t="shared" si="2010"/>
        <v>#DIV/0!</v>
      </c>
      <c r="GZ700" s="57"/>
      <c r="HA700" s="2" t="e">
        <f t="shared" si="2011"/>
        <v>#DIV/0!</v>
      </c>
      <c r="HB700" s="2" t="e">
        <f t="shared" si="2012"/>
        <v>#DIV/0!</v>
      </c>
      <c r="HC700" s="2" t="e">
        <f t="shared" si="2013"/>
        <v>#DIV/0!</v>
      </c>
      <c r="HD700" s="2" t="e">
        <f t="shared" si="2014"/>
        <v>#DIV/0!</v>
      </c>
      <c r="HE700" s="2" t="e">
        <f t="shared" si="2015"/>
        <v>#DIV/0!</v>
      </c>
      <c r="HF700" s="2" t="e">
        <f t="shared" si="2016"/>
        <v>#DIV/0!</v>
      </c>
      <c r="HG700" s="2" t="e">
        <f t="shared" si="2017"/>
        <v>#DIV/0!</v>
      </c>
      <c r="HH700" s="2" t="e">
        <f t="shared" si="2018"/>
        <v>#DIV/0!</v>
      </c>
      <c r="HI700" s="2" t="e">
        <f t="shared" si="2019"/>
        <v>#DIV/0!</v>
      </c>
      <c r="HJ700" s="11" t="e">
        <f t="shared" si="2020"/>
        <v>#DIV/0!</v>
      </c>
      <c r="HK700" s="60" t="e">
        <f t="shared" si="2021"/>
        <v>#DIV/0!</v>
      </c>
      <c r="HL700" s="57"/>
      <c r="HM700" s="57" t="e">
        <f t="shared" si="2022"/>
        <v>#DIV/0!</v>
      </c>
      <c r="HN700" s="57" t="e">
        <f t="shared" si="2023"/>
        <v>#DIV/0!</v>
      </c>
      <c r="HO700" s="57" t="e">
        <f t="shared" si="2024"/>
        <v>#DIV/0!</v>
      </c>
      <c r="HP700" s="57" t="e">
        <f t="shared" si="2025"/>
        <v>#DIV/0!</v>
      </c>
      <c r="HQ700" s="57" t="e">
        <f t="shared" si="2026"/>
        <v>#DIV/0!</v>
      </c>
      <c r="HR700" s="57"/>
      <c r="HS700" s="57" t="e">
        <f t="shared" si="2027"/>
        <v>#DIV/0!</v>
      </c>
      <c r="HT700" s="57" t="e">
        <f t="shared" si="2028"/>
        <v>#DIV/0!</v>
      </c>
      <c r="HU700" s="57" t="e">
        <f t="shared" si="2029"/>
        <v>#DIV/0!</v>
      </c>
      <c r="HV700" s="57" t="e">
        <f t="shared" si="2030"/>
        <v>#DIV/0!</v>
      </c>
      <c r="HW700" s="57" t="e">
        <f t="shared" si="2031"/>
        <v>#DIV/0!</v>
      </c>
      <c r="HX700" s="57"/>
      <c r="HY700" s="57" t="e">
        <f t="shared" si="2032"/>
        <v>#DIV/0!</v>
      </c>
      <c r="HZ700" s="57" t="e">
        <f t="shared" si="2033"/>
        <v>#DIV/0!</v>
      </c>
      <c r="IA700" s="57"/>
      <c r="IB700" s="61">
        <f t="shared" si="2034"/>
        <v>0</v>
      </c>
      <c r="IC700" s="57" t="str">
        <f t="shared" si="2035"/>
        <v/>
      </c>
      <c r="ID700" s="42"/>
      <c r="IE700" s="2" t="str">
        <f t="shared" si="2036"/>
        <v/>
      </c>
      <c r="IF700" s="60" t="e">
        <f t="shared" si="2037"/>
        <v>#DIV/0!</v>
      </c>
      <c r="IG700" s="60" t="str">
        <f t="shared" si="2038"/>
        <v/>
      </c>
      <c r="IH700" s="60" t="str">
        <f t="shared" si="2039"/>
        <v>zinco-</v>
      </c>
      <c r="II700" s="60" t="str">
        <f t="shared" si="2040"/>
        <v>mangano-</v>
      </c>
      <c r="IJ700" s="60" t="e">
        <f t="shared" si="2041"/>
        <v>#DIV/0!</v>
      </c>
      <c r="IK700" s="60" t="e">
        <f t="shared" si="2042"/>
        <v>#DIV/0!</v>
      </c>
      <c r="IL700" s="60" t="e">
        <f t="shared" si="2043"/>
        <v>#DIV/0!</v>
      </c>
      <c r="IM700" s="60" t="e">
        <f t="shared" si="2044"/>
        <v>#DIV/0!</v>
      </c>
      <c r="IN700" s="60" t="str">
        <f t="shared" si="2045"/>
        <v/>
      </c>
      <c r="IO700" s="60" t="str">
        <f t="shared" si="2046"/>
        <v/>
      </c>
      <c r="IP700" s="57"/>
      <c r="IQ700" s="57" t="str">
        <f t="shared" si="2047"/>
        <v>ERROR!!</v>
      </c>
    </row>
    <row r="701" spans="24:251">
      <c r="X701" s="29">
        <f t="shared" si="1903"/>
        <v>0</v>
      </c>
      <c r="Y701" s="29">
        <f t="shared" si="1904"/>
        <v>0</v>
      </c>
      <c r="Z701" s="29" t="e">
        <f t="shared" si="1905"/>
        <v>#DIV/0!</v>
      </c>
      <c r="AA701" s="29" t="e">
        <f t="shared" si="1906"/>
        <v>#DIV/0!</v>
      </c>
      <c r="AB701" s="29" t="e">
        <f t="shared" si="1907"/>
        <v>#DIV/0!</v>
      </c>
      <c r="AC701" s="29" t="e">
        <f t="shared" si="1908"/>
        <v>#DIV/0!</v>
      </c>
      <c r="AF701" s="23">
        <v>60.084299999999999</v>
      </c>
      <c r="AG701" s="23">
        <v>79.878799999999998</v>
      </c>
      <c r="AH701" s="23">
        <v>101.96120000000001</v>
      </c>
      <c r="AI701" s="23">
        <v>151.99039999999999</v>
      </c>
      <c r="AJ701" s="23">
        <v>159.69</v>
      </c>
      <c r="AK701" s="23">
        <v>71.846400000000003</v>
      </c>
      <c r="AL701" s="23">
        <v>70.9375</v>
      </c>
      <c r="AM701" s="23">
        <v>40.304400000000001</v>
      </c>
      <c r="AN701" s="23">
        <v>56.077399999999997</v>
      </c>
      <c r="AO701" s="23">
        <v>61.978999999999999</v>
      </c>
      <c r="AP701" s="23">
        <v>94.195999999999998</v>
      </c>
      <c r="AQ701" s="23">
        <v>18.998000000000001</v>
      </c>
      <c r="AR701" s="23">
        <v>35.450000000000003</v>
      </c>
      <c r="AS701" s="23">
        <v>29.88</v>
      </c>
      <c r="AT701" s="23">
        <v>74.691999999999993</v>
      </c>
      <c r="AU701" s="23">
        <v>81.39</v>
      </c>
      <c r="AX701" s="54">
        <f t="shared" si="1909"/>
        <v>0</v>
      </c>
      <c r="AY701" s="54">
        <f t="shared" si="1910"/>
        <v>0</v>
      </c>
      <c r="AZ701" s="54">
        <f t="shared" si="1911"/>
        <v>0</v>
      </c>
      <c r="BA701" s="54">
        <f t="shared" si="1912"/>
        <v>0</v>
      </c>
      <c r="BB701" s="54">
        <f t="shared" si="1913"/>
        <v>0</v>
      </c>
      <c r="BC701" s="54">
        <f t="shared" si="1914"/>
        <v>0</v>
      </c>
      <c r="BD701" s="54">
        <f t="shared" si="1915"/>
        <v>0</v>
      </c>
      <c r="BE701" s="54">
        <f t="shared" si="1916"/>
        <v>0</v>
      </c>
      <c r="BF701" s="54">
        <f t="shared" si="1917"/>
        <v>0</v>
      </c>
      <c r="BG701" s="54">
        <f t="shared" si="1918"/>
        <v>0</v>
      </c>
      <c r="BH701" s="54">
        <f t="shared" si="1919"/>
        <v>0</v>
      </c>
      <c r="BI701" s="54">
        <f t="shared" si="1920"/>
        <v>0</v>
      </c>
      <c r="BJ701" s="54">
        <f t="shared" si="1921"/>
        <v>0</v>
      </c>
      <c r="BK701" s="54">
        <f t="shared" si="1922"/>
        <v>0</v>
      </c>
      <c r="BL701" s="54">
        <f t="shared" si="1923"/>
        <v>0</v>
      </c>
      <c r="BM701" s="42"/>
      <c r="BO701" s="54">
        <f>'Norm-coeff'!$C$2+$AX701*'Norm-coeff'!$D$2+$AY701*'Norm-coeff'!$E$2+$AZ701*'Norm-coeff'!$F$2+$BA701*'Norm-coeff'!$G$2+$BB701*'Norm-coeff'!$H$2+$BC701*'Norm-coeff'!$I$2+$BD701*'Norm-coeff'!$J$2+$BE701*'Norm-coeff'!$K$2+$BF701*'Norm-coeff'!$L$2+$BG701*'Norm-coeff'!$M$2+$BH701*'Norm-coeff'!$N$2+$BI701*'Norm-coeff'!$O$2</f>
        <v>5.4045421474420303</v>
      </c>
      <c r="BP701" s="54">
        <f>'Norm-coeff'!$C$3+$AX701*'Norm-coeff'!$D$3+$AY701*'Norm-coeff'!$E$3+$AZ701*'Norm-coeff'!$F$3+$BA701*'Norm-coeff'!$G$3+$BB701*'Norm-coeff'!$H$3+$BC701*'Norm-coeff'!$I$3+$BD701*'Norm-coeff'!$J$3+$BE701*'Norm-coeff'!$K$3+$BF701*'Norm-coeff'!$L$3+$BG701*'Norm-coeff'!$M$3+$BH701*'Norm-coeff'!$N$3+$BI701*'Norm-coeff'!$O$3</f>
        <v>3.15319116612705</v>
      </c>
      <c r="BQ701" s="54">
        <f>'Norm-coeff'!$C$4+$AX701*'Norm-coeff'!$D$4+$AY701*'Norm-coeff'!$E$4+$AZ701*'Norm-coeff'!$F$4+$BA701*'Norm-coeff'!$G$4+$BB701*'Norm-coeff'!$H$4+$BC701*'Norm-coeff'!$I$4+$BD701*'Norm-coeff'!$J$4+$BE701*'Norm-coeff'!$K$4+$BF701*'Norm-coeff'!$L$4+$BG701*'Norm-coeff'!$M$4+$BH701*'Norm-coeff'!$N$4+$BI701*'Norm-coeff'!$O$4</f>
        <v>1.42115649462768</v>
      </c>
      <c r="BR701" s="54">
        <f>'Norm-coeff'!$C$5+$AX701*'Norm-coeff'!$D$5+$AY701*'Norm-coeff'!$E$5+$AZ701*'Norm-coeff'!$F$5+$BA701*'Norm-coeff'!$G$5+$BB701*'Norm-coeff'!$H$5+$BC701*'Norm-coeff'!$I$5+$BD701*'Norm-coeff'!$J$5+$BE701*'Norm-coeff'!$K$5+$BF701*'Norm-coeff'!$L$5+$BG701*'Norm-coeff'!$M$5+$BH701*'Norm-coeff'!$N$5+$BI701*'Norm-coeff'!$O$5</f>
        <v>1.0553329241296201</v>
      </c>
      <c r="BS701" s="54">
        <f>'Norm-coeff'!$C$6+$AX701*'Norm-coeff'!$D$6+$AY701*'Norm-coeff'!$E$6+$AZ701*'Norm-coeff'!$F$6+$BA701*'Norm-coeff'!$G$6+$BB701*'Norm-coeff'!$H$6+$BC701*'Norm-coeff'!$I$6+$BD701*'Norm-coeff'!$J$6+$BE701*'Norm-coeff'!$K$6+$BF701*'Norm-coeff'!$L$6+$BG701*'Norm-coeff'!$M$6+$BH701*'Norm-coeff'!$N$6+$BI701*'Norm-coeff'!$O$6</f>
        <v>-1.48700885495103E-2</v>
      </c>
      <c r="BT701" s="54">
        <f>'Norm-coeff'!$C$7+$AX701*'Norm-coeff'!$D$7+$AY701*'Norm-coeff'!$E$7+$AZ701*'Norm-coeff'!$F$7+$BA701*'Norm-coeff'!$G$7+$BB701*'Norm-coeff'!$H$7+$BC701*'Norm-coeff'!$I$7+$BD701*'Norm-coeff'!$J$7+$BE701*'Norm-coeff'!$K$7+$BF701*'Norm-coeff'!$L$7+$BG701*'Norm-coeff'!$M$7+$BH701*'Norm-coeff'!$N$7+$BI701*'Norm-coeff'!$O$7</f>
        <v>2.0907583608832998</v>
      </c>
      <c r="BU701" s="54">
        <f>'Norm-coeff'!$C$8+$AX701*'Norm-coeff'!$D$8+$AY701*'Norm-coeff'!$E$8+$AZ701*'Norm-coeff'!$F$8+$BA701*'Norm-coeff'!$G$8+$BB701*'Norm-coeff'!$H$8+$BC701*'Norm-coeff'!$I$8+$BD701*'Norm-coeff'!$J$8+$BE701*'Norm-coeff'!$K$8+$BF701*'Norm-coeff'!$L$8+$BG701*'Norm-coeff'!$M$8+$BH701*'Norm-coeff'!$N$8+$BI701*'Norm-coeff'!$O$8</f>
        <v>0.65894159836244504</v>
      </c>
      <c r="BV701" s="54">
        <f>'Norm-coeff'!$C$9+$AX701*'Norm-coeff'!$D$9+$AY701*'Norm-coeff'!$E$9+$AZ701*'Norm-coeff'!$F$9+$BA701*'Norm-coeff'!$G$9+$BB701*'Norm-coeff'!$H$9+$BC701*'Norm-coeff'!$I$9+$BD701*'Norm-coeff'!$J$9+$BE701*'Norm-coeff'!$K$9+$BF701*'Norm-coeff'!$L$9+$BG701*'Norm-coeff'!$M$9+$BH701*'Norm-coeff'!$N$9+$BI701*'Norm-coeff'!$O$9</f>
        <v>1.48961085014701</v>
      </c>
      <c r="BW701" s="54">
        <f>'Norm-coeff'!$C$10+$AX701*'Norm-coeff'!$D$10+$AY701*'Norm-coeff'!$E$10+$AZ701*'Norm-coeff'!$F$10+$BA701*'Norm-coeff'!$G$10+$BB701*'Norm-coeff'!$H$10+$BC701*'Norm-coeff'!$I$10+$BD701*'Norm-coeff'!$J$10+$BE701*'Norm-coeff'!$K$10+$BF701*'Norm-coeff'!$L$10+$BG701*'Norm-coeff'!$M$10+$BH701*'Norm-coeff'!$N$10+$BI701*'Norm-coeff'!$O$10</f>
        <v>1.42058735749591</v>
      </c>
      <c r="BX701" s="54">
        <f>'Norm-coeff'!$C$11+$AX701*'Norm-coeff'!$D$11+$AY701*'Norm-coeff'!$E$11+$AZ701*'Norm-coeff'!$F$11+$BA701*'Norm-coeff'!$G$11+$BB701*'Norm-coeff'!$H$11+$BC701*'Norm-coeff'!$I$11+$BD701*'Norm-coeff'!$J$11+$BE701*'Norm-coeff'!$K$11+$BF701*'Norm-coeff'!$L$11+$BG701*'Norm-coeff'!$M$11+$BH701*'Norm-coeff'!$N$11+$BI701*'Norm-coeff'!$O$11</f>
        <v>0.221233014421479</v>
      </c>
      <c r="BY701" s="54">
        <f>'Norm-coeff'!$C$12+$AX701*'Norm-coeff'!$D$12+$AY701*'Norm-coeff'!$E$12+$AZ701*'Norm-coeff'!$F$12+$BA701*'Norm-coeff'!$G$12+$BB701*'Norm-coeff'!$H$12+$BC701*'Norm-coeff'!$I$12+$BD701*'Norm-coeff'!$J$12+$BE701*'Norm-coeff'!$K$12+$BF701*'Norm-coeff'!$L$12+$BG701*'Norm-coeff'!$M$12+$BH701*'Norm-coeff'!$N$12+$BI701*'Norm-coeff'!$O$12</f>
        <v>0.283527502056037</v>
      </c>
      <c r="BZ701" s="54">
        <f>'Norm-coeff'!$C$13+$AX701*'Norm-coeff'!$D$13+$AY701*'Norm-coeff'!$E$13+$AZ701*'Norm-coeff'!$F$13+$BA701*'Norm-coeff'!$G$13+$BB701*'Norm-coeff'!$H$13+$BC701*'Norm-coeff'!$I$13+$BD701*'Norm-coeff'!$J$13+$BE701*'Norm-coeff'!$K$13+$BF701*'Norm-coeff'!$L$13+$BG701*'Norm-coeff'!$M$13+$BH701*'Norm-coeff'!$N$13+$BI701*'Norm-coeff'!$O$13</f>
        <v>-4.1864930554451202E-2</v>
      </c>
      <c r="CA701" s="54">
        <f>'Norm-coeff'!$C$14+$AX701*'Norm-coeff'!$D$14+$AY701*'Norm-coeff'!$E$14+$AZ701*'Norm-coeff'!$F$14+$BA701*'Norm-coeff'!$G$14+$BB701*'Norm-coeff'!$H$14+$BC701*'Norm-coeff'!$I$14+$BD701*'Norm-coeff'!$J$14+$BE701*'Norm-coeff'!$K$14+$BF701*'Norm-coeff'!$L$14+$BG701*'Norm-coeff'!$M$14+$BH701*'Norm-coeff'!$N$14+$BI701*'Norm-coeff'!$O$14</f>
        <v>4.2526983164477103</v>
      </c>
      <c r="CC701" s="54">
        <f t="shared" si="2048"/>
        <v>0</v>
      </c>
      <c r="CG701" s="54">
        <f t="shared" si="1924"/>
        <v>0</v>
      </c>
      <c r="CH701" s="54">
        <f t="shared" si="1902"/>
        <v>0</v>
      </c>
      <c r="CI701" s="54">
        <f t="shared" si="1925"/>
        <v>0</v>
      </c>
      <c r="CJ701" s="56">
        <f t="shared" si="1926"/>
        <v>0</v>
      </c>
      <c r="CK701" s="54">
        <f t="shared" si="1927"/>
        <v>0</v>
      </c>
      <c r="CL701" s="54">
        <f t="shared" si="1928"/>
        <v>0</v>
      </c>
      <c r="CM701" s="54">
        <f t="shared" si="1929"/>
        <v>0</v>
      </c>
      <c r="CN701" s="54">
        <f t="shared" si="1930"/>
        <v>0</v>
      </c>
      <c r="CO701" s="54">
        <f t="shared" si="1931"/>
        <v>0</v>
      </c>
      <c r="CP701" s="54">
        <f t="shared" si="1932"/>
        <v>0</v>
      </c>
      <c r="CQ701" s="54">
        <f t="shared" si="1933"/>
        <v>0</v>
      </c>
      <c r="CR701" s="54">
        <f t="shared" si="1934"/>
        <v>0</v>
      </c>
      <c r="CS701" s="54">
        <f t="shared" si="1935"/>
        <v>0</v>
      </c>
      <c r="CU701" s="54">
        <f t="shared" si="1936"/>
        <v>0</v>
      </c>
      <c r="CV701" s="54">
        <f t="shared" si="1937"/>
        <v>0</v>
      </c>
      <c r="CW701" s="54">
        <f t="shared" si="1938"/>
        <v>0</v>
      </c>
      <c r="CX701" s="54">
        <f t="shared" si="1939"/>
        <v>0</v>
      </c>
      <c r="CZ701" s="54">
        <f t="shared" si="1940"/>
        <v>0</v>
      </c>
      <c r="DA701" s="54">
        <f t="shared" si="1941"/>
        <v>0</v>
      </c>
      <c r="DB701" s="54">
        <f t="shared" si="1942"/>
        <v>0</v>
      </c>
      <c r="DC701" s="54">
        <f t="shared" si="1943"/>
        <v>0</v>
      </c>
      <c r="DD701" s="54">
        <f t="shared" si="1944"/>
        <v>0</v>
      </c>
      <c r="DE701" s="54">
        <f t="shared" si="1945"/>
        <v>0</v>
      </c>
      <c r="DF701" s="54">
        <f t="shared" si="1946"/>
        <v>0</v>
      </c>
      <c r="DG701" s="54">
        <f t="shared" si="1947"/>
        <v>2</v>
      </c>
      <c r="DH701" s="71">
        <f t="shared" si="1948"/>
        <v>0</v>
      </c>
      <c r="DI701" s="71">
        <f t="shared" si="1949"/>
        <v>0</v>
      </c>
      <c r="DJ701" s="54">
        <f t="shared" si="1950"/>
        <v>0</v>
      </c>
      <c r="DK701" s="54">
        <f t="shared" si="1951"/>
        <v>2</v>
      </c>
      <c r="DL701" s="4">
        <f t="shared" si="1876"/>
        <v>0</v>
      </c>
      <c r="DM701" s="3">
        <f t="shared" si="1952"/>
        <v>0</v>
      </c>
      <c r="DN701" s="3">
        <f t="shared" si="1953"/>
        <v>0</v>
      </c>
      <c r="DO701" s="4" t="e">
        <f t="shared" si="1954"/>
        <v>#DIV/0!</v>
      </c>
      <c r="DP701" s="57"/>
      <c r="DQ701" s="57"/>
      <c r="DR701" s="56">
        <f t="shared" si="1877"/>
        <v>2</v>
      </c>
      <c r="DS701" s="56">
        <f t="shared" si="1878"/>
        <v>0</v>
      </c>
      <c r="DT701" s="38">
        <f t="shared" si="1879"/>
        <v>0</v>
      </c>
      <c r="DU701" s="38">
        <f t="shared" si="1955"/>
        <v>2</v>
      </c>
      <c r="DV701" s="38">
        <f t="shared" si="1880"/>
        <v>0</v>
      </c>
      <c r="DW701" s="39">
        <f t="shared" si="1881"/>
        <v>0</v>
      </c>
      <c r="DX701" s="39">
        <f t="shared" si="1882"/>
        <v>0</v>
      </c>
      <c r="DY701" s="39">
        <f t="shared" si="1883"/>
        <v>0</v>
      </c>
      <c r="DZ701" s="39">
        <f t="shared" si="1884"/>
        <v>0</v>
      </c>
      <c r="EA701" s="39">
        <f t="shared" si="1885"/>
        <v>0</v>
      </c>
      <c r="EB701" s="37" t="e">
        <f t="shared" si="1956"/>
        <v>#DIV/0!</v>
      </c>
      <c r="EC701" s="37" t="e">
        <f t="shared" si="1957"/>
        <v>#DIV/0!</v>
      </c>
      <c r="ED701" s="37" t="e">
        <f t="shared" si="1958"/>
        <v>#DIV/0!</v>
      </c>
      <c r="EE701" s="37" t="e">
        <f t="shared" si="1959"/>
        <v>#DIV/0!</v>
      </c>
      <c r="EF701" s="39" t="e">
        <f t="shared" si="1960"/>
        <v>#DIV/0!</v>
      </c>
      <c r="EG701" s="37" t="e">
        <f t="shared" si="1961"/>
        <v>#DIV/0!</v>
      </c>
      <c r="EH701" s="37" t="e">
        <f t="shared" si="1962"/>
        <v>#DIV/0!</v>
      </c>
      <c r="EI701" s="11" t="b">
        <f t="shared" si="1963"/>
        <v>1</v>
      </c>
      <c r="EJ701" s="11" t="b">
        <f t="shared" si="1964"/>
        <v>0</v>
      </c>
      <c r="EK701" s="39" t="e">
        <f t="shared" si="1965"/>
        <v>#DIV/0!</v>
      </c>
      <c r="EL701" s="39" t="e">
        <f t="shared" si="1966"/>
        <v>#DIV/0!</v>
      </c>
      <c r="EM701" s="39" t="e">
        <f t="shared" si="1967"/>
        <v>#DIV/0!</v>
      </c>
      <c r="EN701" s="39" t="e">
        <f t="shared" si="1968"/>
        <v>#DIV/0!</v>
      </c>
      <c r="EO701" s="39" t="e">
        <f t="shared" si="1969"/>
        <v>#DIV/0!</v>
      </c>
      <c r="EP701" s="39" t="e">
        <f t="shared" si="1970"/>
        <v>#DIV/0!</v>
      </c>
      <c r="EQ701" s="39" t="e">
        <f t="shared" si="1971"/>
        <v>#DIV/0!</v>
      </c>
      <c r="ER701" s="39" t="e">
        <f t="shared" si="1972"/>
        <v>#DIV/0!</v>
      </c>
      <c r="ES701" s="58" t="str">
        <f t="shared" si="1973"/>
        <v>(OH,F,Cl)-dominate amphibole</v>
      </c>
      <c r="ET701" s="58" t="e">
        <f t="shared" si="1974"/>
        <v>#N/A</v>
      </c>
      <c r="EU701" s="56">
        <f t="shared" si="1886"/>
        <v>0</v>
      </c>
      <c r="EV701" s="56">
        <f t="shared" si="1887"/>
        <v>0</v>
      </c>
      <c r="EW701" s="56">
        <f t="shared" si="1888"/>
        <v>0</v>
      </c>
      <c r="EX701" s="56">
        <f t="shared" si="1889"/>
        <v>0</v>
      </c>
      <c r="EY701" s="56">
        <f t="shared" si="1890"/>
        <v>0</v>
      </c>
      <c r="EZ701" s="56">
        <f t="shared" si="1891"/>
        <v>0</v>
      </c>
      <c r="FA701" s="39">
        <f t="shared" si="1892"/>
        <v>0</v>
      </c>
      <c r="FB701" s="39">
        <f t="shared" si="1893"/>
        <v>0</v>
      </c>
      <c r="FC701" s="54">
        <f t="shared" si="1894"/>
        <v>0</v>
      </c>
      <c r="FD701" s="54">
        <f t="shared" si="1895"/>
        <v>0</v>
      </c>
      <c r="FE701" s="39">
        <f t="shared" si="1896"/>
        <v>0</v>
      </c>
      <c r="FF701" s="54">
        <f t="shared" si="1897"/>
        <v>0</v>
      </c>
      <c r="FG701" s="39">
        <f t="shared" si="1898"/>
        <v>0</v>
      </c>
      <c r="FH701" s="39">
        <f t="shared" si="1975"/>
        <v>0</v>
      </c>
      <c r="FI701" s="39">
        <f t="shared" si="1976"/>
        <v>0</v>
      </c>
      <c r="FJ701" s="39">
        <f t="shared" si="1977"/>
        <v>0</v>
      </c>
      <c r="FK701" s="39" t="e">
        <f t="shared" si="1978"/>
        <v>#DIV/0!</v>
      </c>
      <c r="FL701" s="39" t="e">
        <f t="shared" si="1979"/>
        <v>#DIV/0!</v>
      </c>
      <c r="FM701" s="39" t="e">
        <f t="shared" si="1980"/>
        <v>#DIV/0!</v>
      </c>
      <c r="FN701" s="39">
        <f t="shared" si="1981"/>
        <v>1</v>
      </c>
      <c r="FO701" s="39">
        <f t="shared" si="1899"/>
        <v>0</v>
      </c>
      <c r="FP701" s="39">
        <f t="shared" si="1900"/>
        <v>0</v>
      </c>
      <c r="FQ701" s="39">
        <f t="shared" si="1901"/>
        <v>0</v>
      </c>
      <c r="FR701" s="39">
        <f t="shared" si="1982"/>
        <v>0</v>
      </c>
      <c r="FS701" s="39">
        <f t="shared" si="1983"/>
        <v>0</v>
      </c>
      <c r="FU701" s="39" t="e">
        <f t="shared" si="1984"/>
        <v>#DIV/0!</v>
      </c>
      <c r="FV701" s="39" t="e">
        <f t="shared" si="1985"/>
        <v>#DIV/0!</v>
      </c>
      <c r="FW701" s="39" t="e">
        <f t="shared" si="1986"/>
        <v>#DIV/0!</v>
      </c>
      <c r="FY701" s="39" t="e">
        <f t="shared" si="1987"/>
        <v>#DIV/0!</v>
      </c>
      <c r="FZ701" s="39" t="e">
        <f t="shared" si="1988"/>
        <v>#DIV/0!</v>
      </c>
      <c r="GA701" s="39" t="e">
        <f t="shared" si="1989"/>
        <v>#DIV/0!</v>
      </c>
      <c r="GB701" s="39" t="e">
        <f t="shared" si="1990"/>
        <v>#DIV/0!</v>
      </c>
      <c r="GC701" s="39" t="e">
        <f t="shared" si="1991"/>
        <v>#DIV/0!</v>
      </c>
      <c r="GD701" s="39" t="e">
        <f t="shared" si="1992"/>
        <v>#DIV/0!</v>
      </c>
      <c r="GE701" s="39" t="e">
        <f t="shared" si="1993"/>
        <v>#DIV/0!</v>
      </c>
      <c r="GF701" s="39" t="e">
        <f t="shared" si="1994"/>
        <v>#DIV/0!</v>
      </c>
      <c r="GG701" s="39" t="e">
        <f t="shared" si="1995"/>
        <v>#DIV/0!</v>
      </c>
      <c r="GH701" s="39" t="e">
        <f t="shared" si="1996"/>
        <v>#DIV/0!</v>
      </c>
      <c r="GI701" s="39"/>
      <c r="GJ701" s="39" t="e">
        <f t="shared" si="1997"/>
        <v>#DIV/0!</v>
      </c>
      <c r="GK701" s="39" t="e">
        <f t="shared" si="1998"/>
        <v>#DIV/0!</v>
      </c>
      <c r="GL701" s="39" t="e">
        <f t="shared" si="1999"/>
        <v>#DIV/0!</v>
      </c>
      <c r="GM701" s="39" t="e">
        <f t="shared" si="2000"/>
        <v>#DIV/0!</v>
      </c>
      <c r="GN701" s="39" t="e">
        <f t="shared" si="2001"/>
        <v>#DIV/0!</v>
      </c>
      <c r="GO701" s="57"/>
      <c r="GP701" s="57" t="e">
        <f t="shared" si="2002"/>
        <v>#DIV/0!</v>
      </c>
      <c r="GQ701" s="59" t="e">
        <f t="shared" si="2003"/>
        <v>#DIV/0!</v>
      </c>
      <c r="GR701" s="41" t="e">
        <f t="shared" si="2004"/>
        <v>#DIV/0!</v>
      </c>
      <c r="GS701" s="57" t="e">
        <f t="shared" si="2005"/>
        <v>#DIV/0!</v>
      </c>
      <c r="GT701" s="57" t="e">
        <f t="shared" si="2006"/>
        <v>#DIV/0!</v>
      </c>
      <c r="GU701" s="57" t="e">
        <f t="shared" si="2007"/>
        <v>#DIV/0!</v>
      </c>
      <c r="GV701" s="57"/>
      <c r="GW701" s="42" t="e">
        <f t="shared" si="2008"/>
        <v>#DIV/0!</v>
      </c>
      <c r="GX701" s="42" t="e">
        <f t="shared" si="2009"/>
        <v>#DIV/0!</v>
      </c>
      <c r="GY701" s="42" t="e">
        <f t="shared" si="2010"/>
        <v>#DIV/0!</v>
      </c>
      <c r="GZ701" s="57"/>
      <c r="HA701" s="2" t="e">
        <f t="shared" si="2011"/>
        <v>#DIV/0!</v>
      </c>
      <c r="HB701" s="2" t="e">
        <f t="shared" si="2012"/>
        <v>#DIV/0!</v>
      </c>
      <c r="HC701" s="2" t="e">
        <f t="shared" si="2013"/>
        <v>#DIV/0!</v>
      </c>
      <c r="HD701" s="2" t="e">
        <f t="shared" si="2014"/>
        <v>#DIV/0!</v>
      </c>
      <c r="HE701" s="2" t="e">
        <f t="shared" si="2015"/>
        <v>#DIV/0!</v>
      </c>
      <c r="HF701" s="2" t="e">
        <f t="shared" si="2016"/>
        <v>#DIV/0!</v>
      </c>
      <c r="HG701" s="2" t="e">
        <f t="shared" si="2017"/>
        <v>#DIV/0!</v>
      </c>
      <c r="HH701" s="2" t="e">
        <f t="shared" si="2018"/>
        <v>#DIV/0!</v>
      </c>
      <c r="HI701" s="2" t="e">
        <f t="shared" si="2019"/>
        <v>#DIV/0!</v>
      </c>
      <c r="HJ701" s="11" t="e">
        <f t="shared" si="2020"/>
        <v>#DIV/0!</v>
      </c>
      <c r="HK701" s="60" t="e">
        <f t="shared" si="2021"/>
        <v>#DIV/0!</v>
      </c>
      <c r="HL701" s="57"/>
      <c r="HM701" s="57" t="e">
        <f t="shared" si="2022"/>
        <v>#DIV/0!</v>
      </c>
      <c r="HN701" s="57" t="e">
        <f t="shared" si="2023"/>
        <v>#DIV/0!</v>
      </c>
      <c r="HO701" s="57" t="e">
        <f t="shared" si="2024"/>
        <v>#DIV/0!</v>
      </c>
      <c r="HP701" s="57" t="e">
        <f t="shared" si="2025"/>
        <v>#DIV/0!</v>
      </c>
      <c r="HQ701" s="57" t="e">
        <f t="shared" si="2026"/>
        <v>#DIV/0!</v>
      </c>
      <c r="HR701" s="57"/>
      <c r="HS701" s="57" t="e">
        <f t="shared" si="2027"/>
        <v>#DIV/0!</v>
      </c>
      <c r="HT701" s="57" t="e">
        <f t="shared" si="2028"/>
        <v>#DIV/0!</v>
      </c>
      <c r="HU701" s="57" t="e">
        <f t="shared" si="2029"/>
        <v>#DIV/0!</v>
      </c>
      <c r="HV701" s="57" t="e">
        <f t="shared" si="2030"/>
        <v>#DIV/0!</v>
      </c>
      <c r="HW701" s="57" t="e">
        <f t="shared" si="2031"/>
        <v>#DIV/0!</v>
      </c>
      <c r="HX701" s="57"/>
      <c r="HY701" s="57" t="e">
        <f t="shared" si="2032"/>
        <v>#DIV/0!</v>
      </c>
      <c r="HZ701" s="57" t="e">
        <f t="shared" si="2033"/>
        <v>#DIV/0!</v>
      </c>
      <c r="IA701" s="57"/>
      <c r="IB701" s="61">
        <f t="shared" si="2034"/>
        <v>0</v>
      </c>
      <c r="IC701" s="57" t="str">
        <f t="shared" si="2035"/>
        <v/>
      </c>
      <c r="ID701" s="42"/>
      <c r="IE701" s="2" t="str">
        <f t="shared" si="2036"/>
        <v/>
      </c>
      <c r="IF701" s="60" t="e">
        <f t="shared" si="2037"/>
        <v>#DIV/0!</v>
      </c>
      <c r="IG701" s="60" t="str">
        <f t="shared" si="2038"/>
        <v/>
      </c>
      <c r="IH701" s="60" t="str">
        <f t="shared" si="2039"/>
        <v>zinco-</v>
      </c>
      <c r="II701" s="60" t="str">
        <f t="shared" si="2040"/>
        <v>mangano-</v>
      </c>
      <c r="IJ701" s="60" t="e">
        <f t="shared" si="2041"/>
        <v>#DIV/0!</v>
      </c>
      <c r="IK701" s="60" t="e">
        <f t="shared" si="2042"/>
        <v>#DIV/0!</v>
      </c>
      <c r="IL701" s="60" t="e">
        <f t="shared" si="2043"/>
        <v>#DIV/0!</v>
      </c>
      <c r="IM701" s="60" t="e">
        <f t="shared" si="2044"/>
        <v>#DIV/0!</v>
      </c>
      <c r="IN701" s="60" t="str">
        <f t="shared" si="2045"/>
        <v/>
      </c>
      <c r="IO701" s="60" t="str">
        <f t="shared" si="2046"/>
        <v/>
      </c>
      <c r="IP701" s="57"/>
      <c r="IQ701" s="57" t="str">
        <f t="shared" si="2047"/>
        <v>ERROR!!</v>
      </c>
    </row>
    <row r="702" spans="24:251">
      <c r="X702" s="29">
        <f t="shared" si="1903"/>
        <v>0</v>
      </c>
      <c r="Y702" s="29">
        <f t="shared" si="1904"/>
        <v>0</v>
      </c>
      <c r="Z702" s="29" t="e">
        <f t="shared" si="1905"/>
        <v>#DIV/0!</v>
      </c>
      <c r="AA702" s="29" t="e">
        <f t="shared" si="1906"/>
        <v>#DIV/0!</v>
      </c>
      <c r="AB702" s="29" t="e">
        <f t="shared" si="1907"/>
        <v>#DIV/0!</v>
      </c>
      <c r="AC702" s="29" t="e">
        <f t="shared" si="1908"/>
        <v>#DIV/0!</v>
      </c>
      <c r="AF702" s="23">
        <v>60.084299999999999</v>
      </c>
      <c r="AG702" s="23">
        <v>79.878799999999998</v>
      </c>
      <c r="AH702" s="23">
        <v>101.96120000000001</v>
      </c>
      <c r="AI702" s="23">
        <v>151.99039999999999</v>
      </c>
      <c r="AJ702" s="23">
        <v>159.69</v>
      </c>
      <c r="AK702" s="23">
        <v>71.846400000000003</v>
      </c>
      <c r="AL702" s="23">
        <v>70.9375</v>
      </c>
      <c r="AM702" s="23">
        <v>40.304400000000001</v>
      </c>
      <c r="AN702" s="23">
        <v>56.077399999999997</v>
      </c>
      <c r="AO702" s="23">
        <v>61.978999999999999</v>
      </c>
      <c r="AP702" s="23">
        <v>94.195999999999998</v>
      </c>
      <c r="AQ702" s="23">
        <v>18.998000000000001</v>
      </c>
      <c r="AR702" s="23">
        <v>35.450000000000003</v>
      </c>
      <c r="AS702" s="23">
        <v>29.88</v>
      </c>
      <c r="AT702" s="23">
        <v>74.691999999999993</v>
      </c>
      <c r="AU702" s="23">
        <v>81.39</v>
      </c>
      <c r="AX702" s="54">
        <f t="shared" si="1909"/>
        <v>0</v>
      </c>
      <c r="AY702" s="54">
        <f t="shared" si="1910"/>
        <v>0</v>
      </c>
      <c r="AZ702" s="54">
        <f t="shared" si="1911"/>
        <v>0</v>
      </c>
      <c r="BA702" s="54">
        <f t="shared" si="1912"/>
        <v>0</v>
      </c>
      <c r="BB702" s="54">
        <f t="shared" si="1913"/>
        <v>0</v>
      </c>
      <c r="BC702" s="54">
        <f t="shared" si="1914"/>
        <v>0</v>
      </c>
      <c r="BD702" s="54">
        <f t="shared" si="1915"/>
        <v>0</v>
      </c>
      <c r="BE702" s="54">
        <f t="shared" si="1916"/>
        <v>0</v>
      </c>
      <c r="BF702" s="54">
        <f t="shared" si="1917"/>
        <v>0</v>
      </c>
      <c r="BG702" s="54">
        <f t="shared" si="1918"/>
        <v>0</v>
      </c>
      <c r="BH702" s="54">
        <f t="shared" si="1919"/>
        <v>0</v>
      </c>
      <c r="BI702" s="54">
        <f t="shared" si="1920"/>
        <v>0</v>
      </c>
      <c r="BJ702" s="54">
        <f t="shared" si="1921"/>
        <v>0</v>
      </c>
      <c r="BK702" s="54">
        <f t="shared" si="1922"/>
        <v>0</v>
      </c>
      <c r="BL702" s="54">
        <f t="shared" si="1923"/>
        <v>0</v>
      </c>
      <c r="BM702" s="42"/>
      <c r="BO702" s="54">
        <f>'Norm-coeff'!$C$2+$AX702*'Norm-coeff'!$D$2+$AY702*'Norm-coeff'!$E$2+$AZ702*'Norm-coeff'!$F$2+$BA702*'Norm-coeff'!$G$2+$BB702*'Norm-coeff'!$H$2+$BC702*'Norm-coeff'!$I$2+$BD702*'Norm-coeff'!$J$2+$BE702*'Norm-coeff'!$K$2+$BF702*'Norm-coeff'!$L$2+$BG702*'Norm-coeff'!$M$2+$BH702*'Norm-coeff'!$N$2+$BI702*'Norm-coeff'!$O$2</f>
        <v>5.4045421474420303</v>
      </c>
      <c r="BP702" s="54">
        <f>'Norm-coeff'!$C$3+$AX702*'Norm-coeff'!$D$3+$AY702*'Norm-coeff'!$E$3+$AZ702*'Norm-coeff'!$F$3+$BA702*'Norm-coeff'!$G$3+$BB702*'Norm-coeff'!$H$3+$BC702*'Norm-coeff'!$I$3+$BD702*'Norm-coeff'!$J$3+$BE702*'Norm-coeff'!$K$3+$BF702*'Norm-coeff'!$L$3+$BG702*'Norm-coeff'!$M$3+$BH702*'Norm-coeff'!$N$3+$BI702*'Norm-coeff'!$O$3</f>
        <v>3.15319116612705</v>
      </c>
      <c r="BQ702" s="54">
        <f>'Norm-coeff'!$C$4+$AX702*'Norm-coeff'!$D$4+$AY702*'Norm-coeff'!$E$4+$AZ702*'Norm-coeff'!$F$4+$BA702*'Norm-coeff'!$G$4+$BB702*'Norm-coeff'!$H$4+$BC702*'Norm-coeff'!$I$4+$BD702*'Norm-coeff'!$J$4+$BE702*'Norm-coeff'!$K$4+$BF702*'Norm-coeff'!$L$4+$BG702*'Norm-coeff'!$M$4+$BH702*'Norm-coeff'!$N$4+$BI702*'Norm-coeff'!$O$4</f>
        <v>1.42115649462768</v>
      </c>
      <c r="BR702" s="54">
        <f>'Norm-coeff'!$C$5+$AX702*'Norm-coeff'!$D$5+$AY702*'Norm-coeff'!$E$5+$AZ702*'Norm-coeff'!$F$5+$BA702*'Norm-coeff'!$G$5+$BB702*'Norm-coeff'!$H$5+$BC702*'Norm-coeff'!$I$5+$BD702*'Norm-coeff'!$J$5+$BE702*'Norm-coeff'!$K$5+$BF702*'Norm-coeff'!$L$5+$BG702*'Norm-coeff'!$M$5+$BH702*'Norm-coeff'!$N$5+$BI702*'Norm-coeff'!$O$5</f>
        <v>1.0553329241296201</v>
      </c>
      <c r="BS702" s="54">
        <f>'Norm-coeff'!$C$6+$AX702*'Norm-coeff'!$D$6+$AY702*'Norm-coeff'!$E$6+$AZ702*'Norm-coeff'!$F$6+$BA702*'Norm-coeff'!$G$6+$BB702*'Norm-coeff'!$H$6+$BC702*'Norm-coeff'!$I$6+$BD702*'Norm-coeff'!$J$6+$BE702*'Norm-coeff'!$K$6+$BF702*'Norm-coeff'!$L$6+$BG702*'Norm-coeff'!$M$6+$BH702*'Norm-coeff'!$N$6+$BI702*'Norm-coeff'!$O$6</f>
        <v>-1.48700885495103E-2</v>
      </c>
      <c r="BT702" s="54">
        <f>'Norm-coeff'!$C$7+$AX702*'Norm-coeff'!$D$7+$AY702*'Norm-coeff'!$E$7+$AZ702*'Norm-coeff'!$F$7+$BA702*'Norm-coeff'!$G$7+$BB702*'Norm-coeff'!$H$7+$BC702*'Norm-coeff'!$I$7+$BD702*'Norm-coeff'!$J$7+$BE702*'Norm-coeff'!$K$7+$BF702*'Norm-coeff'!$L$7+$BG702*'Norm-coeff'!$M$7+$BH702*'Norm-coeff'!$N$7+$BI702*'Norm-coeff'!$O$7</f>
        <v>2.0907583608832998</v>
      </c>
      <c r="BU702" s="54">
        <f>'Norm-coeff'!$C$8+$AX702*'Norm-coeff'!$D$8+$AY702*'Norm-coeff'!$E$8+$AZ702*'Norm-coeff'!$F$8+$BA702*'Norm-coeff'!$G$8+$BB702*'Norm-coeff'!$H$8+$BC702*'Norm-coeff'!$I$8+$BD702*'Norm-coeff'!$J$8+$BE702*'Norm-coeff'!$K$8+$BF702*'Norm-coeff'!$L$8+$BG702*'Norm-coeff'!$M$8+$BH702*'Norm-coeff'!$N$8+$BI702*'Norm-coeff'!$O$8</f>
        <v>0.65894159836244504</v>
      </c>
      <c r="BV702" s="54">
        <f>'Norm-coeff'!$C$9+$AX702*'Norm-coeff'!$D$9+$AY702*'Norm-coeff'!$E$9+$AZ702*'Norm-coeff'!$F$9+$BA702*'Norm-coeff'!$G$9+$BB702*'Norm-coeff'!$H$9+$BC702*'Norm-coeff'!$I$9+$BD702*'Norm-coeff'!$J$9+$BE702*'Norm-coeff'!$K$9+$BF702*'Norm-coeff'!$L$9+$BG702*'Norm-coeff'!$M$9+$BH702*'Norm-coeff'!$N$9+$BI702*'Norm-coeff'!$O$9</f>
        <v>1.48961085014701</v>
      </c>
      <c r="BW702" s="54">
        <f>'Norm-coeff'!$C$10+$AX702*'Norm-coeff'!$D$10+$AY702*'Norm-coeff'!$E$10+$AZ702*'Norm-coeff'!$F$10+$BA702*'Norm-coeff'!$G$10+$BB702*'Norm-coeff'!$H$10+$BC702*'Norm-coeff'!$I$10+$BD702*'Norm-coeff'!$J$10+$BE702*'Norm-coeff'!$K$10+$BF702*'Norm-coeff'!$L$10+$BG702*'Norm-coeff'!$M$10+$BH702*'Norm-coeff'!$N$10+$BI702*'Norm-coeff'!$O$10</f>
        <v>1.42058735749591</v>
      </c>
      <c r="BX702" s="54">
        <f>'Norm-coeff'!$C$11+$AX702*'Norm-coeff'!$D$11+$AY702*'Norm-coeff'!$E$11+$AZ702*'Norm-coeff'!$F$11+$BA702*'Norm-coeff'!$G$11+$BB702*'Norm-coeff'!$H$11+$BC702*'Norm-coeff'!$I$11+$BD702*'Norm-coeff'!$J$11+$BE702*'Norm-coeff'!$K$11+$BF702*'Norm-coeff'!$L$11+$BG702*'Norm-coeff'!$M$11+$BH702*'Norm-coeff'!$N$11+$BI702*'Norm-coeff'!$O$11</f>
        <v>0.221233014421479</v>
      </c>
      <c r="BY702" s="54">
        <f>'Norm-coeff'!$C$12+$AX702*'Norm-coeff'!$D$12+$AY702*'Norm-coeff'!$E$12+$AZ702*'Norm-coeff'!$F$12+$BA702*'Norm-coeff'!$G$12+$BB702*'Norm-coeff'!$H$12+$BC702*'Norm-coeff'!$I$12+$BD702*'Norm-coeff'!$J$12+$BE702*'Norm-coeff'!$K$12+$BF702*'Norm-coeff'!$L$12+$BG702*'Norm-coeff'!$M$12+$BH702*'Norm-coeff'!$N$12+$BI702*'Norm-coeff'!$O$12</f>
        <v>0.283527502056037</v>
      </c>
      <c r="BZ702" s="54">
        <f>'Norm-coeff'!$C$13+$AX702*'Norm-coeff'!$D$13+$AY702*'Norm-coeff'!$E$13+$AZ702*'Norm-coeff'!$F$13+$BA702*'Norm-coeff'!$G$13+$BB702*'Norm-coeff'!$H$13+$BC702*'Norm-coeff'!$I$13+$BD702*'Norm-coeff'!$J$13+$BE702*'Norm-coeff'!$K$13+$BF702*'Norm-coeff'!$L$13+$BG702*'Norm-coeff'!$M$13+$BH702*'Norm-coeff'!$N$13+$BI702*'Norm-coeff'!$O$13</f>
        <v>-4.1864930554451202E-2</v>
      </c>
      <c r="CA702" s="54">
        <f>'Norm-coeff'!$C$14+$AX702*'Norm-coeff'!$D$14+$AY702*'Norm-coeff'!$E$14+$AZ702*'Norm-coeff'!$F$14+$BA702*'Norm-coeff'!$G$14+$BB702*'Norm-coeff'!$H$14+$BC702*'Norm-coeff'!$I$14+$BD702*'Norm-coeff'!$J$14+$BE702*'Norm-coeff'!$K$14+$BF702*'Norm-coeff'!$L$14+$BG702*'Norm-coeff'!$M$14+$BH702*'Norm-coeff'!$N$14+$BI702*'Norm-coeff'!$O$14</f>
        <v>4.2526983164477103</v>
      </c>
      <c r="CC702" s="54">
        <f t="shared" si="2048"/>
        <v>0</v>
      </c>
      <c r="CG702" s="54">
        <f t="shared" si="1924"/>
        <v>0</v>
      </c>
      <c r="CH702" s="54">
        <f t="shared" si="1902"/>
        <v>0</v>
      </c>
      <c r="CI702" s="54">
        <f t="shared" si="1925"/>
        <v>0</v>
      </c>
      <c r="CJ702" s="56">
        <f t="shared" si="1926"/>
        <v>0</v>
      </c>
      <c r="CK702" s="54">
        <f t="shared" si="1927"/>
        <v>0</v>
      </c>
      <c r="CL702" s="54">
        <f t="shared" si="1928"/>
        <v>0</v>
      </c>
      <c r="CM702" s="54">
        <f t="shared" si="1929"/>
        <v>0</v>
      </c>
      <c r="CN702" s="54">
        <f t="shared" si="1930"/>
        <v>0</v>
      </c>
      <c r="CO702" s="54">
        <f t="shared" si="1931"/>
        <v>0</v>
      </c>
      <c r="CP702" s="54">
        <f t="shared" si="1932"/>
        <v>0</v>
      </c>
      <c r="CQ702" s="54">
        <f t="shared" si="1933"/>
        <v>0</v>
      </c>
      <c r="CR702" s="54">
        <f t="shared" si="1934"/>
        <v>0</v>
      </c>
      <c r="CS702" s="54">
        <f t="shared" si="1935"/>
        <v>0</v>
      </c>
      <c r="CU702" s="54">
        <f t="shared" si="1936"/>
        <v>0</v>
      </c>
      <c r="CV702" s="54">
        <f t="shared" si="1937"/>
        <v>0</v>
      </c>
      <c r="CW702" s="54">
        <f t="shared" si="1938"/>
        <v>0</v>
      </c>
      <c r="CX702" s="54">
        <f t="shared" si="1939"/>
        <v>0</v>
      </c>
      <c r="CZ702" s="54">
        <f t="shared" si="1940"/>
        <v>0</v>
      </c>
      <c r="DA702" s="54">
        <f t="shared" si="1941"/>
        <v>0</v>
      </c>
      <c r="DB702" s="54">
        <f t="shared" si="1942"/>
        <v>0</v>
      </c>
      <c r="DC702" s="54">
        <f t="shared" si="1943"/>
        <v>0</v>
      </c>
      <c r="DD702" s="54">
        <f t="shared" si="1944"/>
        <v>0</v>
      </c>
      <c r="DE702" s="54">
        <f t="shared" si="1945"/>
        <v>0</v>
      </c>
      <c r="DF702" s="54">
        <f t="shared" si="1946"/>
        <v>0</v>
      </c>
      <c r="DG702" s="54">
        <f t="shared" si="1947"/>
        <v>2</v>
      </c>
      <c r="DH702" s="71">
        <f t="shared" si="1948"/>
        <v>0</v>
      </c>
      <c r="DI702" s="71">
        <f t="shared" si="1949"/>
        <v>0</v>
      </c>
      <c r="DJ702" s="54">
        <f t="shared" si="1950"/>
        <v>0</v>
      </c>
      <c r="DK702" s="54">
        <f t="shared" si="1951"/>
        <v>2</v>
      </c>
      <c r="DL702" s="4">
        <f t="shared" si="1876"/>
        <v>0</v>
      </c>
      <c r="DM702" s="3">
        <f t="shared" si="1952"/>
        <v>0</v>
      </c>
      <c r="DN702" s="3">
        <f t="shared" si="1953"/>
        <v>0</v>
      </c>
      <c r="DO702" s="4" t="e">
        <f t="shared" si="1954"/>
        <v>#DIV/0!</v>
      </c>
      <c r="DP702" s="57"/>
      <c r="DQ702" s="57"/>
      <c r="DR702" s="56">
        <f t="shared" si="1877"/>
        <v>2</v>
      </c>
      <c r="DS702" s="56">
        <f t="shared" si="1878"/>
        <v>0</v>
      </c>
      <c r="DT702" s="38">
        <f t="shared" si="1879"/>
        <v>0</v>
      </c>
      <c r="DU702" s="38">
        <f t="shared" si="1955"/>
        <v>2</v>
      </c>
      <c r="DV702" s="38">
        <f t="shared" si="1880"/>
        <v>0</v>
      </c>
      <c r="DW702" s="39">
        <f t="shared" si="1881"/>
        <v>0</v>
      </c>
      <c r="DX702" s="39">
        <f t="shared" si="1882"/>
        <v>0</v>
      </c>
      <c r="DY702" s="39">
        <f t="shared" si="1883"/>
        <v>0</v>
      </c>
      <c r="DZ702" s="39">
        <f t="shared" si="1884"/>
        <v>0</v>
      </c>
      <c r="EA702" s="39">
        <f t="shared" si="1885"/>
        <v>0</v>
      </c>
      <c r="EB702" s="37" t="e">
        <f t="shared" si="1956"/>
        <v>#DIV/0!</v>
      </c>
      <c r="EC702" s="37" t="e">
        <f t="shared" si="1957"/>
        <v>#DIV/0!</v>
      </c>
      <c r="ED702" s="37" t="e">
        <f t="shared" si="1958"/>
        <v>#DIV/0!</v>
      </c>
      <c r="EE702" s="37" t="e">
        <f t="shared" si="1959"/>
        <v>#DIV/0!</v>
      </c>
      <c r="EF702" s="39" t="e">
        <f t="shared" si="1960"/>
        <v>#DIV/0!</v>
      </c>
      <c r="EG702" s="37" t="e">
        <f t="shared" si="1961"/>
        <v>#DIV/0!</v>
      </c>
      <c r="EH702" s="37" t="e">
        <f t="shared" si="1962"/>
        <v>#DIV/0!</v>
      </c>
      <c r="EI702" s="11" t="b">
        <f t="shared" si="1963"/>
        <v>1</v>
      </c>
      <c r="EJ702" s="11" t="b">
        <f t="shared" si="1964"/>
        <v>0</v>
      </c>
      <c r="EK702" s="39" t="e">
        <f t="shared" si="1965"/>
        <v>#DIV/0!</v>
      </c>
      <c r="EL702" s="39" t="e">
        <f t="shared" si="1966"/>
        <v>#DIV/0!</v>
      </c>
      <c r="EM702" s="39" t="e">
        <f t="shared" si="1967"/>
        <v>#DIV/0!</v>
      </c>
      <c r="EN702" s="39" t="e">
        <f t="shared" si="1968"/>
        <v>#DIV/0!</v>
      </c>
      <c r="EO702" s="39" t="e">
        <f t="shared" si="1969"/>
        <v>#DIV/0!</v>
      </c>
      <c r="EP702" s="39" t="e">
        <f t="shared" si="1970"/>
        <v>#DIV/0!</v>
      </c>
      <c r="EQ702" s="39" t="e">
        <f t="shared" si="1971"/>
        <v>#DIV/0!</v>
      </c>
      <c r="ER702" s="39" t="e">
        <f t="shared" si="1972"/>
        <v>#DIV/0!</v>
      </c>
      <c r="ES702" s="58" t="str">
        <f t="shared" si="1973"/>
        <v>(OH,F,Cl)-dominate amphibole</v>
      </c>
      <c r="ET702" s="58" t="e">
        <f t="shared" si="1974"/>
        <v>#N/A</v>
      </c>
      <c r="EU702" s="56">
        <f t="shared" si="1886"/>
        <v>0</v>
      </c>
      <c r="EV702" s="56">
        <f t="shared" si="1887"/>
        <v>0</v>
      </c>
      <c r="EW702" s="56">
        <f t="shared" si="1888"/>
        <v>0</v>
      </c>
      <c r="EX702" s="56">
        <f t="shared" si="1889"/>
        <v>0</v>
      </c>
      <c r="EY702" s="56">
        <f t="shared" si="1890"/>
        <v>0</v>
      </c>
      <c r="EZ702" s="56">
        <f t="shared" si="1891"/>
        <v>0</v>
      </c>
      <c r="FA702" s="39">
        <f t="shared" si="1892"/>
        <v>0</v>
      </c>
      <c r="FB702" s="39">
        <f t="shared" si="1893"/>
        <v>0</v>
      </c>
      <c r="FC702" s="54">
        <f t="shared" si="1894"/>
        <v>0</v>
      </c>
      <c r="FD702" s="54">
        <f t="shared" si="1895"/>
        <v>0</v>
      </c>
      <c r="FE702" s="39">
        <f t="shared" si="1896"/>
        <v>0</v>
      </c>
      <c r="FF702" s="54">
        <f t="shared" si="1897"/>
        <v>0</v>
      </c>
      <c r="FG702" s="39">
        <f t="shared" si="1898"/>
        <v>0</v>
      </c>
      <c r="FH702" s="39">
        <f t="shared" si="1975"/>
        <v>0</v>
      </c>
      <c r="FI702" s="39">
        <f t="shared" si="1976"/>
        <v>0</v>
      </c>
      <c r="FJ702" s="39">
        <f t="shared" si="1977"/>
        <v>0</v>
      </c>
      <c r="FK702" s="39" t="e">
        <f t="shared" si="1978"/>
        <v>#DIV/0!</v>
      </c>
      <c r="FL702" s="39" t="e">
        <f t="shared" si="1979"/>
        <v>#DIV/0!</v>
      </c>
      <c r="FM702" s="39" t="e">
        <f t="shared" si="1980"/>
        <v>#DIV/0!</v>
      </c>
      <c r="FN702" s="39">
        <f t="shared" si="1981"/>
        <v>1</v>
      </c>
      <c r="FO702" s="39">
        <f t="shared" si="1899"/>
        <v>0</v>
      </c>
      <c r="FP702" s="39">
        <f t="shared" si="1900"/>
        <v>0</v>
      </c>
      <c r="FQ702" s="39">
        <f t="shared" si="1901"/>
        <v>0</v>
      </c>
      <c r="FR702" s="39">
        <f t="shared" si="1982"/>
        <v>0</v>
      </c>
      <c r="FS702" s="39">
        <f t="shared" si="1983"/>
        <v>0</v>
      </c>
      <c r="FU702" s="39" t="e">
        <f t="shared" si="1984"/>
        <v>#DIV/0!</v>
      </c>
      <c r="FV702" s="39" t="e">
        <f t="shared" si="1985"/>
        <v>#DIV/0!</v>
      </c>
      <c r="FW702" s="39" t="e">
        <f t="shared" si="1986"/>
        <v>#DIV/0!</v>
      </c>
      <c r="FY702" s="39" t="e">
        <f t="shared" si="1987"/>
        <v>#DIV/0!</v>
      </c>
      <c r="FZ702" s="39" t="e">
        <f t="shared" si="1988"/>
        <v>#DIV/0!</v>
      </c>
      <c r="GA702" s="39" t="e">
        <f t="shared" si="1989"/>
        <v>#DIV/0!</v>
      </c>
      <c r="GB702" s="39" t="e">
        <f t="shared" si="1990"/>
        <v>#DIV/0!</v>
      </c>
      <c r="GC702" s="39" t="e">
        <f t="shared" si="1991"/>
        <v>#DIV/0!</v>
      </c>
      <c r="GD702" s="39" t="e">
        <f t="shared" si="1992"/>
        <v>#DIV/0!</v>
      </c>
      <c r="GE702" s="39" t="e">
        <f t="shared" si="1993"/>
        <v>#DIV/0!</v>
      </c>
      <c r="GF702" s="39" t="e">
        <f t="shared" si="1994"/>
        <v>#DIV/0!</v>
      </c>
      <c r="GG702" s="39" t="e">
        <f t="shared" si="1995"/>
        <v>#DIV/0!</v>
      </c>
      <c r="GH702" s="39" t="e">
        <f t="shared" si="1996"/>
        <v>#DIV/0!</v>
      </c>
      <c r="GI702" s="39"/>
      <c r="GJ702" s="39" t="e">
        <f t="shared" si="1997"/>
        <v>#DIV/0!</v>
      </c>
      <c r="GK702" s="39" t="e">
        <f t="shared" si="1998"/>
        <v>#DIV/0!</v>
      </c>
      <c r="GL702" s="39" t="e">
        <f t="shared" si="1999"/>
        <v>#DIV/0!</v>
      </c>
      <c r="GM702" s="39" t="e">
        <f t="shared" si="2000"/>
        <v>#DIV/0!</v>
      </c>
      <c r="GN702" s="39" t="e">
        <f t="shared" si="2001"/>
        <v>#DIV/0!</v>
      </c>
      <c r="GO702" s="57"/>
      <c r="GP702" s="57" t="e">
        <f t="shared" si="2002"/>
        <v>#DIV/0!</v>
      </c>
      <c r="GQ702" s="59" t="e">
        <f t="shared" si="2003"/>
        <v>#DIV/0!</v>
      </c>
      <c r="GR702" s="41" t="e">
        <f t="shared" si="2004"/>
        <v>#DIV/0!</v>
      </c>
      <c r="GS702" s="57" t="e">
        <f t="shared" si="2005"/>
        <v>#DIV/0!</v>
      </c>
      <c r="GT702" s="57" t="e">
        <f t="shared" si="2006"/>
        <v>#DIV/0!</v>
      </c>
      <c r="GU702" s="57" t="e">
        <f t="shared" si="2007"/>
        <v>#DIV/0!</v>
      </c>
      <c r="GV702" s="57"/>
      <c r="GW702" s="42" t="e">
        <f t="shared" si="2008"/>
        <v>#DIV/0!</v>
      </c>
      <c r="GX702" s="42" t="e">
        <f t="shared" si="2009"/>
        <v>#DIV/0!</v>
      </c>
      <c r="GY702" s="42" t="e">
        <f t="shared" si="2010"/>
        <v>#DIV/0!</v>
      </c>
      <c r="GZ702" s="57"/>
      <c r="HA702" s="2" t="e">
        <f t="shared" si="2011"/>
        <v>#DIV/0!</v>
      </c>
      <c r="HB702" s="2" t="e">
        <f t="shared" si="2012"/>
        <v>#DIV/0!</v>
      </c>
      <c r="HC702" s="2" t="e">
        <f t="shared" si="2013"/>
        <v>#DIV/0!</v>
      </c>
      <c r="HD702" s="2" t="e">
        <f t="shared" si="2014"/>
        <v>#DIV/0!</v>
      </c>
      <c r="HE702" s="2" t="e">
        <f t="shared" si="2015"/>
        <v>#DIV/0!</v>
      </c>
      <c r="HF702" s="2" t="e">
        <f t="shared" si="2016"/>
        <v>#DIV/0!</v>
      </c>
      <c r="HG702" s="2" t="e">
        <f t="shared" si="2017"/>
        <v>#DIV/0!</v>
      </c>
      <c r="HH702" s="2" t="e">
        <f t="shared" si="2018"/>
        <v>#DIV/0!</v>
      </c>
      <c r="HI702" s="2" t="e">
        <f t="shared" si="2019"/>
        <v>#DIV/0!</v>
      </c>
      <c r="HJ702" s="11" t="e">
        <f t="shared" si="2020"/>
        <v>#DIV/0!</v>
      </c>
      <c r="HK702" s="60" t="e">
        <f t="shared" si="2021"/>
        <v>#DIV/0!</v>
      </c>
      <c r="HL702" s="57"/>
      <c r="HM702" s="57" t="e">
        <f t="shared" si="2022"/>
        <v>#DIV/0!</v>
      </c>
      <c r="HN702" s="57" t="e">
        <f t="shared" si="2023"/>
        <v>#DIV/0!</v>
      </c>
      <c r="HO702" s="57" t="e">
        <f t="shared" si="2024"/>
        <v>#DIV/0!</v>
      </c>
      <c r="HP702" s="57" t="e">
        <f t="shared" si="2025"/>
        <v>#DIV/0!</v>
      </c>
      <c r="HQ702" s="57" t="e">
        <f t="shared" si="2026"/>
        <v>#DIV/0!</v>
      </c>
      <c r="HR702" s="57"/>
      <c r="HS702" s="57" t="e">
        <f t="shared" si="2027"/>
        <v>#DIV/0!</v>
      </c>
      <c r="HT702" s="57" t="e">
        <f t="shared" si="2028"/>
        <v>#DIV/0!</v>
      </c>
      <c r="HU702" s="57" t="e">
        <f t="shared" si="2029"/>
        <v>#DIV/0!</v>
      </c>
      <c r="HV702" s="57" t="e">
        <f t="shared" si="2030"/>
        <v>#DIV/0!</v>
      </c>
      <c r="HW702" s="57" t="e">
        <f t="shared" si="2031"/>
        <v>#DIV/0!</v>
      </c>
      <c r="HX702" s="57"/>
      <c r="HY702" s="57" t="e">
        <f t="shared" si="2032"/>
        <v>#DIV/0!</v>
      </c>
      <c r="HZ702" s="57" t="e">
        <f t="shared" si="2033"/>
        <v>#DIV/0!</v>
      </c>
      <c r="IA702" s="57"/>
      <c r="IB702" s="61">
        <f t="shared" si="2034"/>
        <v>0</v>
      </c>
      <c r="IC702" s="57" t="str">
        <f t="shared" si="2035"/>
        <v/>
      </c>
      <c r="ID702" s="42"/>
      <c r="IE702" s="2" t="str">
        <f t="shared" si="2036"/>
        <v/>
      </c>
      <c r="IF702" s="60" t="e">
        <f t="shared" si="2037"/>
        <v>#DIV/0!</v>
      </c>
      <c r="IG702" s="60" t="str">
        <f t="shared" si="2038"/>
        <v/>
      </c>
      <c r="IH702" s="60" t="str">
        <f t="shared" si="2039"/>
        <v>zinco-</v>
      </c>
      <c r="II702" s="60" t="str">
        <f t="shared" si="2040"/>
        <v>mangano-</v>
      </c>
      <c r="IJ702" s="60" t="e">
        <f t="shared" si="2041"/>
        <v>#DIV/0!</v>
      </c>
      <c r="IK702" s="60" t="e">
        <f t="shared" si="2042"/>
        <v>#DIV/0!</v>
      </c>
      <c r="IL702" s="60" t="e">
        <f t="shared" si="2043"/>
        <v>#DIV/0!</v>
      </c>
      <c r="IM702" s="60" t="e">
        <f t="shared" si="2044"/>
        <v>#DIV/0!</v>
      </c>
      <c r="IN702" s="60" t="str">
        <f t="shared" si="2045"/>
        <v/>
      </c>
      <c r="IO702" s="60" t="str">
        <f t="shared" si="2046"/>
        <v/>
      </c>
      <c r="IP702" s="57"/>
      <c r="IQ702" s="57" t="str">
        <f t="shared" si="2047"/>
        <v>ERROR!!</v>
      </c>
    </row>
    <row r="703" spans="24:251">
      <c r="X703" s="29">
        <f t="shared" si="1903"/>
        <v>0</v>
      </c>
      <c r="Y703" s="29">
        <f t="shared" si="1904"/>
        <v>0</v>
      </c>
      <c r="Z703" s="29" t="e">
        <f t="shared" si="1905"/>
        <v>#DIV/0!</v>
      </c>
      <c r="AA703" s="29" t="e">
        <f t="shared" si="1906"/>
        <v>#DIV/0!</v>
      </c>
      <c r="AB703" s="29" t="e">
        <f t="shared" si="1907"/>
        <v>#DIV/0!</v>
      </c>
      <c r="AC703" s="29" t="e">
        <f t="shared" si="1908"/>
        <v>#DIV/0!</v>
      </c>
      <c r="AF703" s="23">
        <v>60.084299999999999</v>
      </c>
      <c r="AG703" s="23">
        <v>79.878799999999998</v>
      </c>
      <c r="AH703" s="23">
        <v>101.96120000000001</v>
      </c>
      <c r="AI703" s="23">
        <v>151.99039999999999</v>
      </c>
      <c r="AJ703" s="23">
        <v>159.69</v>
      </c>
      <c r="AK703" s="23">
        <v>71.846400000000003</v>
      </c>
      <c r="AL703" s="23">
        <v>70.9375</v>
      </c>
      <c r="AM703" s="23">
        <v>40.304400000000001</v>
      </c>
      <c r="AN703" s="23">
        <v>56.077399999999997</v>
      </c>
      <c r="AO703" s="23">
        <v>61.978999999999999</v>
      </c>
      <c r="AP703" s="23">
        <v>94.195999999999998</v>
      </c>
      <c r="AQ703" s="23">
        <v>18.998000000000001</v>
      </c>
      <c r="AR703" s="23">
        <v>35.450000000000003</v>
      </c>
      <c r="AS703" s="23">
        <v>29.88</v>
      </c>
      <c r="AT703" s="23">
        <v>74.691999999999993</v>
      </c>
      <c r="AU703" s="23">
        <v>81.39</v>
      </c>
      <c r="AX703" s="54">
        <f t="shared" si="1909"/>
        <v>0</v>
      </c>
      <c r="AY703" s="54">
        <f t="shared" si="1910"/>
        <v>0</v>
      </c>
      <c r="AZ703" s="54">
        <f t="shared" si="1911"/>
        <v>0</v>
      </c>
      <c r="BA703" s="54">
        <f t="shared" si="1912"/>
        <v>0</v>
      </c>
      <c r="BB703" s="54">
        <f t="shared" si="1913"/>
        <v>0</v>
      </c>
      <c r="BC703" s="54">
        <f t="shared" si="1914"/>
        <v>0</v>
      </c>
      <c r="BD703" s="54">
        <f t="shared" si="1915"/>
        <v>0</v>
      </c>
      <c r="BE703" s="54">
        <f t="shared" si="1916"/>
        <v>0</v>
      </c>
      <c r="BF703" s="54">
        <f t="shared" si="1917"/>
        <v>0</v>
      </c>
      <c r="BG703" s="54">
        <f t="shared" si="1918"/>
        <v>0</v>
      </c>
      <c r="BH703" s="54">
        <f t="shared" si="1919"/>
        <v>0</v>
      </c>
      <c r="BI703" s="54">
        <f t="shared" si="1920"/>
        <v>0</v>
      </c>
      <c r="BJ703" s="54">
        <f t="shared" si="1921"/>
        <v>0</v>
      </c>
      <c r="BK703" s="54">
        <f t="shared" si="1922"/>
        <v>0</v>
      </c>
      <c r="BL703" s="54">
        <f t="shared" si="1923"/>
        <v>0</v>
      </c>
      <c r="BM703" s="42"/>
      <c r="BO703" s="54">
        <f>'Norm-coeff'!$C$2+$AX703*'Norm-coeff'!$D$2+$AY703*'Norm-coeff'!$E$2+$AZ703*'Norm-coeff'!$F$2+$BA703*'Norm-coeff'!$G$2+$BB703*'Norm-coeff'!$H$2+$BC703*'Norm-coeff'!$I$2+$BD703*'Norm-coeff'!$J$2+$BE703*'Norm-coeff'!$K$2+$BF703*'Norm-coeff'!$L$2+$BG703*'Norm-coeff'!$M$2+$BH703*'Norm-coeff'!$N$2+$BI703*'Norm-coeff'!$O$2</f>
        <v>5.4045421474420303</v>
      </c>
      <c r="BP703" s="54">
        <f>'Norm-coeff'!$C$3+$AX703*'Norm-coeff'!$D$3+$AY703*'Norm-coeff'!$E$3+$AZ703*'Norm-coeff'!$F$3+$BA703*'Norm-coeff'!$G$3+$BB703*'Norm-coeff'!$H$3+$BC703*'Norm-coeff'!$I$3+$BD703*'Norm-coeff'!$J$3+$BE703*'Norm-coeff'!$K$3+$BF703*'Norm-coeff'!$L$3+$BG703*'Norm-coeff'!$M$3+$BH703*'Norm-coeff'!$N$3+$BI703*'Norm-coeff'!$O$3</f>
        <v>3.15319116612705</v>
      </c>
      <c r="BQ703" s="54">
        <f>'Norm-coeff'!$C$4+$AX703*'Norm-coeff'!$D$4+$AY703*'Norm-coeff'!$E$4+$AZ703*'Norm-coeff'!$F$4+$BA703*'Norm-coeff'!$G$4+$BB703*'Norm-coeff'!$H$4+$BC703*'Norm-coeff'!$I$4+$BD703*'Norm-coeff'!$J$4+$BE703*'Norm-coeff'!$K$4+$BF703*'Norm-coeff'!$L$4+$BG703*'Norm-coeff'!$M$4+$BH703*'Norm-coeff'!$N$4+$BI703*'Norm-coeff'!$O$4</f>
        <v>1.42115649462768</v>
      </c>
      <c r="BR703" s="54">
        <f>'Norm-coeff'!$C$5+$AX703*'Norm-coeff'!$D$5+$AY703*'Norm-coeff'!$E$5+$AZ703*'Norm-coeff'!$F$5+$BA703*'Norm-coeff'!$G$5+$BB703*'Norm-coeff'!$H$5+$BC703*'Norm-coeff'!$I$5+$BD703*'Norm-coeff'!$J$5+$BE703*'Norm-coeff'!$K$5+$BF703*'Norm-coeff'!$L$5+$BG703*'Norm-coeff'!$M$5+$BH703*'Norm-coeff'!$N$5+$BI703*'Norm-coeff'!$O$5</f>
        <v>1.0553329241296201</v>
      </c>
      <c r="BS703" s="54">
        <f>'Norm-coeff'!$C$6+$AX703*'Norm-coeff'!$D$6+$AY703*'Norm-coeff'!$E$6+$AZ703*'Norm-coeff'!$F$6+$BA703*'Norm-coeff'!$G$6+$BB703*'Norm-coeff'!$H$6+$BC703*'Norm-coeff'!$I$6+$BD703*'Norm-coeff'!$J$6+$BE703*'Norm-coeff'!$K$6+$BF703*'Norm-coeff'!$L$6+$BG703*'Norm-coeff'!$M$6+$BH703*'Norm-coeff'!$N$6+$BI703*'Norm-coeff'!$O$6</f>
        <v>-1.48700885495103E-2</v>
      </c>
      <c r="BT703" s="54">
        <f>'Norm-coeff'!$C$7+$AX703*'Norm-coeff'!$D$7+$AY703*'Norm-coeff'!$E$7+$AZ703*'Norm-coeff'!$F$7+$BA703*'Norm-coeff'!$G$7+$BB703*'Norm-coeff'!$H$7+$BC703*'Norm-coeff'!$I$7+$BD703*'Norm-coeff'!$J$7+$BE703*'Norm-coeff'!$K$7+$BF703*'Norm-coeff'!$L$7+$BG703*'Norm-coeff'!$M$7+$BH703*'Norm-coeff'!$N$7+$BI703*'Norm-coeff'!$O$7</f>
        <v>2.0907583608832998</v>
      </c>
      <c r="BU703" s="54">
        <f>'Norm-coeff'!$C$8+$AX703*'Norm-coeff'!$D$8+$AY703*'Norm-coeff'!$E$8+$AZ703*'Norm-coeff'!$F$8+$BA703*'Norm-coeff'!$G$8+$BB703*'Norm-coeff'!$H$8+$BC703*'Norm-coeff'!$I$8+$BD703*'Norm-coeff'!$J$8+$BE703*'Norm-coeff'!$K$8+$BF703*'Norm-coeff'!$L$8+$BG703*'Norm-coeff'!$M$8+$BH703*'Norm-coeff'!$N$8+$BI703*'Norm-coeff'!$O$8</f>
        <v>0.65894159836244504</v>
      </c>
      <c r="BV703" s="54">
        <f>'Norm-coeff'!$C$9+$AX703*'Norm-coeff'!$D$9+$AY703*'Norm-coeff'!$E$9+$AZ703*'Norm-coeff'!$F$9+$BA703*'Norm-coeff'!$G$9+$BB703*'Norm-coeff'!$H$9+$BC703*'Norm-coeff'!$I$9+$BD703*'Norm-coeff'!$J$9+$BE703*'Norm-coeff'!$K$9+$BF703*'Norm-coeff'!$L$9+$BG703*'Norm-coeff'!$M$9+$BH703*'Norm-coeff'!$N$9+$BI703*'Norm-coeff'!$O$9</f>
        <v>1.48961085014701</v>
      </c>
      <c r="BW703" s="54">
        <f>'Norm-coeff'!$C$10+$AX703*'Norm-coeff'!$D$10+$AY703*'Norm-coeff'!$E$10+$AZ703*'Norm-coeff'!$F$10+$BA703*'Norm-coeff'!$G$10+$BB703*'Norm-coeff'!$H$10+$BC703*'Norm-coeff'!$I$10+$BD703*'Norm-coeff'!$J$10+$BE703*'Norm-coeff'!$K$10+$BF703*'Norm-coeff'!$L$10+$BG703*'Norm-coeff'!$M$10+$BH703*'Norm-coeff'!$N$10+$BI703*'Norm-coeff'!$O$10</f>
        <v>1.42058735749591</v>
      </c>
      <c r="BX703" s="54">
        <f>'Norm-coeff'!$C$11+$AX703*'Norm-coeff'!$D$11+$AY703*'Norm-coeff'!$E$11+$AZ703*'Norm-coeff'!$F$11+$BA703*'Norm-coeff'!$G$11+$BB703*'Norm-coeff'!$H$11+$BC703*'Norm-coeff'!$I$11+$BD703*'Norm-coeff'!$J$11+$BE703*'Norm-coeff'!$K$11+$BF703*'Norm-coeff'!$L$11+$BG703*'Norm-coeff'!$M$11+$BH703*'Norm-coeff'!$N$11+$BI703*'Norm-coeff'!$O$11</f>
        <v>0.221233014421479</v>
      </c>
      <c r="BY703" s="54">
        <f>'Norm-coeff'!$C$12+$AX703*'Norm-coeff'!$D$12+$AY703*'Norm-coeff'!$E$12+$AZ703*'Norm-coeff'!$F$12+$BA703*'Norm-coeff'!$G$12+$BB703*'Norm-coeff'!$H$12+$BC703*'Norm-coeff'!$I$12+$BD703*'Norm-coeff'!$J$12+$BE703*'Norm-coeff'!$K$12+$BF703*'Norm-coeff'!$L$12+$BG703*'Norm-coeff'!$M$12+$BH703*'Norm-coeff'!$N$12+$BI703*'Norm-coeff'!$O$12</f>
        <v>0.283527502056037</v>
      </c>
      <c r="BZ703" s="54">
        <f>'Norm-coeff'!$C$13+$AX703*'Norm-coeff'!$D$13+$AY703*'Norm-coeff'!$E$13+$AZ703*'Norm-coeff'!$F$13+$BA703*'Norm-coeff'!$G$13+$BB703*'Norm-coeff'!$H$13+$BC703*'Norm-coeff'!$I$13+$BD703*'Norm-coeff'!$J$13+$BE703*'Norm-coeff'!$K$13+$BF703*'Norm-coeff'!$L$13+$BG703*'Norm-coeff'!$M$13+$BH703*'Norm-coeff'!$N$13+$BI703*'Norm-coeff'!$O$13</f>
        <v>-4.1864930554451202E-2</v>
      </c>
      <c r="CA703" s="54">
        <f>'Norm-coeff'!$C$14+$AX703*'Norm-coeff'!$D$14+$AY703*'Norm-coeff'!$E$14+$AZ703*'Norm-coeff'!$F$14+$BA703*'Norm-coeff'!$G$14+$BB703*'Norm-coeff'!$H$14+$BC703*'Norm-coeff'!$I$14+$BD703*'Norm-coeff'!$J$14+$BE703*'Norm-coeff'!$K$14+$BF703*'Norm-coeff'!$L$14+$BG703*'Norm-coeff'!$M$14+$BH703*'Norm-coeff'!$N$14+$BI703*'Norm-coeff'!$O$14</f>
        <v>4.2526983164477103</v>
      </c>
      <c r="CC703" s="54">
        <f t="shared" si="2048"/>
        <v>0</v>
      </c>
      <c r="CG703" s="54">
        <f t="shared" si="1924"/>
        <v>0</v>
      </c>
      <c r="CH703" s="54">
        <f t="shared" si="1902"/>
        <v>0</v>
      </c>
      <c r="CI703" s="54">
        <f t="shared" si="1925"/>
        <v>0</v>
      </c>
      <c r="CJ703" s="56">
        <f t="shared" si="1926"/>
        <v>0</v>
      </c>
      <c r="CK703" s="54">
        <f t="shared" si="1927"/>
        <v>0</v>
      </c>
      <c r="CL703" s="54">
        <f t="shared" si="1928"/>
        <v>0</v>
      </c>
      <c r="CM703" s="54">
        <f t="shared" si="1929"/>
        <v>0</v>
      </c>
      <c r="CN703" s="54">
        <f t="shared" si="1930"/>
        <v>0</v>
      </c>
      <c r="CO703" s="54">
        <f t="shared" si="1931"/>
        <v>0</v>
      </c>
      <c r="CP703" s="54">
        <f t="shared" si="1932"/>
        <v>0</v>
      </c>
      <c r="CQ703" s="54">
        <f t="shared" si="1933"/>
        <v>0</v>
      </c>
      <c r="CR703" s="54">
        <f t="shared" si="1934"/>
        <v>0</v>
      </c>
      <c r="CS703" s="54">
        <f t="shared" si="1935"/>
        <v>0</v>
      </c>
      <c r="CU703" s="54">
        <f t="shared" si="1936"/>
        <v>0</v>
      </c>
      <c r="CV703" s="54">
        <f t="shared" si="1937"/>
        <v>0</v>
      </c>
      <c r="CW703" s="54">
        <f t="shared" si="1938"/>
        <v>0</v>
      </c>
      <c r="CX703" s="54">
        <f t="shared" si="1939"/>
        <v>0</v>
      </c>
      <c r="CZ703" s="54">
        <f t="shared" si="1940"/>
        <v>0</v>
      </c>
      <c r="DA703" s="54">
        <f t="shared" si="1941"/>
        <v>0</v>
      </c>
      <c r="DB703" s="54">
        <f t="shared" si="1942"/>
        <v>0</v>
      </c>
      <c r="DC703" s="54">
        <f t="shared" si="1943"/>
        <v>0</v>
      </c>
      <c r="DD703" s="54">
        <f t="shared" si="1944"/>
        <v>0</v>
      </c>
      <c r="DE703" s="54">
        <f t="shared" si="1945"/>
        <v>0</v>
      </c>
      <c r="DF703" s="54">
        <f t="shared" si="1946"/>
        <v>0</v>
      </c>
      <c r="DG703" s="54">
        <f t="shared" si="1947"/>
        <v>2</v>
      </c>
      <c r="DH703" s="71">
        <f t="shared" si="1948"/>
        <v>0</v>
      </c>
      <c r="DI703" s="71">
        <f t="shared" si="1949"/>
        <v>0</v>
      </c>
      <c r="DJ703" s="54">
        <f t="shared" si="1950"/>
        <v>0</v>
      </c>
      <c r="DK703" s="54">
        <f t="shared" si="1951"/>
        <v>2</v>
      </c>
      <c r="DL703" s="4">
        <f t="shared" si="1876"/>
        <v>0</v>
      </c>
      <c r="DM703" s="3">
        <f t="shared" si="1952"/>
        <v>0</v>
      </c>
      <c r="DN703" s="3">
        <f t="shared" si="1953"/>
        <v>0</v>
      </c>
      <c r="DO703" s="4" t="e">
        <f t="shared" si="1954"/>
        <v>#DIV/0!</v>
      </c>
      <c r="DP703" s="57"/>
      <c r="DQ703" s="57"/>
      <c r="DR703" s="56">
        <f t="shared" si="1877"/>
        <v>2</v>
      </c>
      <c r="DS703" s="56">
        <f t="shared" si="1878"/>
        <v>0</v>
      </c>
      <c r="DT703" s="38">
        <f t="shared" si="1879"/>
        <v>0</v>
      </c>
      <c r="DU703" s="38">
        <f t="shared" si="1955"/>
        <v>2</v>
      </c>
      <c r="DV703" s="38">
        <f t="shared" si="1880"/>
        <v>0</v>
      </c>
      <c r="DW703" s="39">
        <f t="shared" si="1881"/>
        <v>0</v>
      </c>
      <c r="DX703" s="39">
        <f t="shared" si="1882"/>
        <v>0</v>
      </c>
      <c r="DY703" s="39">
        <f t="shared" si="1883"/>
        <v>0</v>
      </c>
      <c r="DZ703" s="39">
        <f t="shared" si="1884"/>
        <v>0</v>
      </c>
      <c r="EA703" s="39">
        <f t="shared" si="1885"/>
        <v>0</v>
      </c>
      <c r="EB703" s="37" t="e">
        <f t="shared" si="1956"/>
        <v>#DIV/0!</v>
      </c>
      <c r="EC703" s="37" t="e">
        <f t="shared" si="1957"/>
        <v>#DIV/0!</v>
      </c>
      <c r="ED703" s="37" t="e">
        <f t="shared" si="1958"/>
        <v>#DIV/0!</v>
      </c>
      <c r="EE703" s="37" t="e">
        <f t="shared" si="1959"/>
        <v>#DIV/0!</v>
      </c>
      <c r="EF703" s="39" t="e">
        <f t="shared" si="1960"/>
        <v>#DIV/0!</v>
      </c>
      <c r="EG703" s="37" t="e">
        <f t="shared" si="1961"/>
        <v>#DIV/0!</v>
      </c>
      <c r="EH703" s="37" t="e">
        <f t="shared" si="1962"/>
        <v>#DIV/0!</v>
      </c>
      <c r="EI703" s="11" t="b">
        <f t="shared" si="1963"/>
        <v>1</v>
      </c>
      <c r="EJ703" s="11" t="b">
        <f t="shared" si="1964"/>
        <v>0</v>
      </c>
      <c r="EK703" s="39" t="e">
        <f t="shared" si="1965"/>
        <v>#DIV/0!</v>
      </c>
      <c r="EL703" s="39" t="e">
        <f t="shared" si="1966"/>
        <v>#DIV/0!</v>
      </c>
      <c r="EM703" s="39" t="e">
        <f t="shared" si="1967"/>
        <v>#DIV/0!</v>
      </c>
      <c r="EN703" s="39" t="e">
        <f t="shared" si="1968"/>
        <v>#DIV/0!</v>
      </c>
      <c r="EO703" s="39" t="e">
        <f t="shared" si="1969"/>
        <v>#DIV/0!</v>
      </c>
      <c r="EP703" s="39" t="e">
        <f t="shared" si="1970"/>
        <v>#DIV/0!</v>
      </c>
      <c r="EQ703" s="39" t="e">
        <f t="shared" si="1971"/>
        <v>#DIV/0!</v>
      </c>
      <c r="ER703" s="39" t="e">
        <f t="shared" si="1972"/>
        <v>#DIV/0!</v>
      </c>
      <c r="ES703" s="58" t="str">
        <f t="shared" si="1973"/>
        <v>(OH,F,Cl)-dominate amphibole</v>
      </c>
      <c r="ET703" s="58" t="e">
        <f t="shared" si="1974"/>
        <v>#N/A</v>
      </c>
      <c r="EU703" s="56">
        <f t="shared" si="1886"/>
        <v>0</v>
      </c>
      <c r="EV703" s="56">
        <f t="shared" si="1887"/>
        <v>0</v>
      </c>
      <c r="EW703" s="56">
        <f t="shared" si="1888"/>
        <v>0</v>
      </c>
      <c r="EX703" s="56">
        <f t="shared" si="1889"/>
        <v>0</v>
      </c>
      <c r="EY703" s="56">
        <f t="shared" si="1890"/>
        <v>0</v>
      </c>
      <c r="EZ703" s="56">
        <f t="shared" si="1891"/>
        <v>0</v>
      </c>
      <c r="FA703" s="39">
        <f t="shared" si="1892"/>
        <v>0</v>
      </c>
      <c r="FB703" s="39">
        <f t="shared" si="1893"/>
        <v>0</v>
      </c>
      <c r="FC703" s="54">
        <f t="shared" si="1894"/>
        <v>0</v>
      </c>
      <c r="FD703" s="54">
        <f t="shared" si="1895"/>
        <v>0</v>
      </c>
      <c r="FE703" s="39">
        <f t="shared" si="1896"/>
        <v>0</v>
      </c>
      <c r="FF703" s="54">
        <f t="shared" si="1897"/>
        <v>0</v>
      </c>
      <c r="FG703" s="39">
        <f t="shared" si="1898"/>
        <v>0</v>
      </c>
      <c r="FH703" s="39">
        <f t="shared" si="1975"/>
        <v>0</v>
      </c>
      <c r="FI703" s="39">
        <f t="shared" si="1976"/>
        <v>0</v>
      </c>
      <c r="FJ703" s="39">
        <f t="shared" si="1977"/>
        <v>0</v>
      </c>
      <c r="FK703" s="39" t="e">
        <f t="shared" si="1978"/>
        <v>#DIV/0!</v>
      </c>
      <c r="FL703" s="39" t="e">
        <f t="shared" si="1979"/>
        <v>#DIV/0!</v>
      </c>
      <c r="FM703" s="39" t="e">
        <f t="shared" si="1980"/>
        <v>#DIV/0!</v>
      </c>
      <c r="FN703" s="39">
        <f t="shared" si="1981"/>
        <v>1</v>
      </c>
      <c r="FO703" s="39">
        <f t="shared" si="1899"/>
        <v>0</v>
      </c>
      <c r="FP703" s="39">
        <f t="shared" si="1900"/>
        <v>0</v>
      </c>
      <c r="FQ703" s="39">
        <f t="shared" si="1901"/>
        <v>0</v>
      </c>
      <c r="FR703" s="39">
        <f t="shared" si="1982"/>
        <v>0</v>
      </c>
      <c r="FS703" s="39">
        <f t="shared" si="1983"/>
        <v>0</v>
      </c>
      <c r="FU703" s="39" t="e">
        <f t="shared" si="1984"/>
        <v>#DIV/0!</v>
      </c>
      <c r="FV703" s="39" t="e">
        <f t="shared" si="1985"/>
        <v>#DIV/0!</v>
      </c>
      <c r="FW703" s="39" t="e">
        <f t="shared" si="1986"/>
        <v>#DIV/0!</v>
      </c>
      <c r="FY703" s="39" t="e">
        <f t="shared" si="1987"/>
        <v>#DIV/0!</v>
      </c>
      <c r="FZ703" s="39" t="e">
        <f t="shared" si="1988"/>
        <v>#DIV/0!</v>
      </c>
      <c r="GA703" s="39" t="e">
        <f t="shared" si="1989"/>
        <v>#DIV/0!</v>
      </c>
      <c r="GB703" s="39" t="e">
        <f t="shared" si="1990"/>
        <v>#DIV/0!</v>
      </c>
      <c r="GC703" s="39" t="e">
        <f t="shared" si="1991"/>
        <v>#DIV/0!</v>
      </c>
      <c r="GD703" s="39" t="e">
        <f t="shared" si="1992"/>
        <v>#DIV/0!</v>
      </c>
      <c r="GE703" s="39" t="e">
        <f t="shared" si="1993"/>
        <v>#DIV/0!</v>
      </c>
      <c r="GF703" s="39" t="e">
        <f t="shared" si="1994"/>
        <v>#DIV/0!</v>
      </c>
      <c r="GG703" s="39" t="e">
        <f t="shared" si="1995"/>
        <v>#DIV/0!</v>
      </c>
      <c r="GH703" s="39" t="e">
        <f t="shared" si="1996"/>
        <v>#DIV/0!</v>
      </c>
      <c r="GI703" s="39"/>
      <c r="GJ703" s="39" t="e">
        <f t="shared" si="1997"/>
        <v>#DIV/0!</v>
      </c>
      <c r="GK703" s="39" t="e">
        <f t="shared" si="1998"/>
        <v>#DIV/0!</v>
      </c>
      <c r="GL703" s="39" t="e">
        <f t="shared" si="1999"/>
        <v>#DIV/0!</v>
      </c>
      <c r="GM703" s="39" t="e">
        <f t="shared" si="2000"/>
        <v>#DIV/0!</v>
      </c>
      <c r="GN703" s="39" t="e">
        <f t="shared" si="2001"/>
        <v>#DIV/0!</v>
      </c>
      <c r="GO703" s="57"/>
      <c r="GP703" s="57" t="e">
        <f t="shared" si="2002"/>
        <v>#DIV/0!</v>
      </c>
      <c r="GQ703" s="59" t="e">
        <f t="shared" si="2003"/>
        <v>#DIV/0!</v>
      </c>
      <c r="GR703" s="41" t="e">
        <f t="shared" si="2004"/>
        <v>#DIV/0!</v>
      </c>
      <c r="GS703" s="57" t="e">
        <f t="shared" si="2005"/>
        <v>#DIV/0!</v>
      </c>
      <c r="GT703" s="57" t="e">
        <f t="shared" si="2006"/>
        <v>#DIV/0!</v>
      </c>
      <c r="GU703" s="57" t="e">
        <f t="shared" si="2007"/>
        <v>#DIV/0!</v>
      </c>
      <c r="GV703" s="57"/>
      <c r="GW703" s="42" t="e">
        <f t="shared" si="2008"/>
        <v>#DIV/0!</v>
      </c>
      <c r="GX703" s="42" t="e">
        <f t="shared" si="2009"/>
        <v>#DIV/0!</v>
      </c>
      <c r="GY703" s="42" t="e">
        <f t="shared" si="2010"/>
        <v>#DIV/0!</v>
      </c>
      <c r="GZ703" s="57"/>
      <c r="HA703" s="2" t="e">
        <f t="shared" si="2011"/>
        <v>#DIV/0!</v>
      </c>
      <c r="HB703" s="2" t="e">
        <f t="shared" si="2012"/>
        <v>#DIV/0!</v>
      </c>
      <c r="HC703" s="2" t="e">
        <f t="shared" si="2013"/>
        <v>#DIV/0!</v>
      </c>
      <c r="HD703" s="2" t="e">
        <f t="shared" si="2014"/>
        <v>#DIV/0!</v>
      </c>
      <c r="HE703" s="2" t="e">
        <f t="shared" si="2015"/>
        <v>#DIV/0!</v>
      </c>
      <c r="HF703" s="2" t="e">
        <f t="shared" si="2016"/>
        <v>#DIV/0!</v>
      </c>
      <c r="HG703" s="2" t="e">
        <f t="shared" si="2017"/>
        <v>#DIV/0!</v>
      </c>
      <c r="HH703" s="2" t="e">
        <f t="shared" si="2018"/>
        <v>#DIV/0!</v>
      </c>
      <c r="HI703" s="2" t="e">
        <f t="shared" si="2019"/>
        <v>#DIV/0!</v>
      </c>
      <c r="HJ703" s="11" t="e">
        <f t="shared" si="2020"/>
        <v>#DIV/0!</v>
      </c>
      <c r="HK703" s="60" t="e">
        <f t="shared" si="2021"/>
        <v>#DIV/0!</v>
      </c>
      <c r="HL703" s="57"/>
      <c r="HM703" s="57" t="e">
        <f t="shared" si="2022"/>
        <v>#DIV/0!</v>
      </c>
      <c r="HN703" s="57" t="e">
        <f t="shared" si="2023"/>
        <v>#DIV/0!</v>
      </c>
      <c r="HO703" s="57" t="e">
        <f t="shared" si="2024"/>
        <v>#DIV/0!</v>
      </c>
      <c r="HP703" s="57" t="e">
        <f t="shared" si="2025"/>
        <v>#DIV/0!</v>
      </c>
      <c r="HQ703" s="57" t="e">
        <f t="shared" si="2026"/>
        <v>#DIV/0!</v>
      </c>
      <c r="HR703" s="57"/>
      <c r="HS703" s="57" t="e">
        <f t="shared" si="2027"/>
        <v>#DIV/0!</v>
      </c>
      <c r="HT703" s="57" t="e">
        <f t="shared" si="2028"/>
        <v>#DIV/0!</v>
      </c>
      <c r="HU703" s="57" t="e">
        <f t="shared" si="2029"/>
        <v>#DIV/0!</v>
      </c>
      <c r="HV703" s="57" t="e">
        <f t="shared" si="2030"/>
        <v>#DIV/0!</v>
      </c>
      <c r="HW703" s="57" t="e">
        <f t="shared" si="2031"/>
        <v>#DIV/0!</v>
      </c>
      <c r="HX703" s="57"/>
      <c r="HY703" s="57" t="e">
        <f t="shared" si="2032"/>
        <v>#DIV/0!</v>
      </c>
      <c r="HZ703" s="57" t="e">
        <f t="shared" si="2033"/>
        <v>#DIV/0!</v>
      </c>
      <c r="IA703" s="57"/>
      <c r="IB703" s="61">
        <f t="shared" si="2034"/>
        <v>0</v>
      </c>
      <c r="IC703" s="57" t="str">
        <f t="shared" si="2035"/>
        <v/>
      </c>
      <c r="ID703" s="42"/>
      <c r="IE703" s="2" t="str">
        <f t="shared" si="2036"/>
        <v/>
      </c>
      <c r="IF703" s="60" t="e">
        <f t="shared" si="2037"/>
        <v>#DIV/0!</v>
      </c>
      <c r="IG703" s="60" t="str">
        <f t="shared" si="2038"/>
        <v/>
      </c>
      <c r="IH703" s="60" t="str">
        <f t="shared" si="2039"/>
        <v>zinco-</v>
      </c>
      <c r="II703" s="60" t="str">
        <f t="shared" si="2040"/>
        <v>mangano-</v>
      </c>
      <c r="IJ703" s="60" t="e">
        <f t="shared" si="2041"/>
        <v>#DIV/0!</v>
      </c>
      <c r="IK703" s="60" t="e">
        <f t="shared" si="2042"/>
        <v>#DIV/0!</v>
      </c>
      <c r="IL703" s="60" t="e">
        <f t="shared" si="2043"/>
        <v>#DIV/0!</v>
      </c>
      <c r="IM703" s="60" t="e">
        <f t="shared" si="2044"/>
        <v>#DIV/0!</v>
      </c>
      <c r="IN703" s="60" t="str">
        <f t="shared" si="2045"/>
        <v/>
      </c>
      <c r="IO703" s="60" t="str">
        <f t="shared" si="2046"/>
        <v/>
      </c>
      <c r="IP703" s="57"/>
      <c r="IQ703" s="57" t="str">
        <f t="shared" si="2047"/>
        <v>ERROR!!</v>
      </c>
    </row>
    <row r="704" spans="24:251">
      <c r="X704" s="29">
        <f t="shared" si="1903"/>
        <v>0</v>
      </c>
      <c r="Y704" s="29">
        <f t="shared" si="1904"/>
        <v>0</v>
      </c>
      <c r="Z704" s="29" t="e">
        <f t="shared" si="1905"/>
        <v>#DIV/0!</v>
      </c>
      <c r="AA704" s="29" t="e">
        <f t="shared" si="1906"/>
        <v>#DIV/0!</v>
      </c>
      <c r="AB704" s="29" t="e">
        <f t="shared" si="1907"/>
        <v>#DIV/0!</v>
      </c>
      <c r="AC704" s="29" t="e">
        <f t="shared" si="1908"/>
        <v>#DIV/0!</v>
      </c>
      <c r="AF704" s="23">
        <v>60.084299999999999</v>
      </c>
      <c r="AG704" s="23">
        <v>79.878799999999998</v>
      </c>
      <c r="AH704" s="23">
        <v>101.96120000000001</v>
      </c>
      <c r="AI704" s="23">
        <v>151.99039999999999</v>
      </c>
      <c r="AJ704" s="23">
        <v>159.69</v>
      </c>
      <c r="AK704" s="23">
        <v>71.846400000000003</v>
      </c>
      <c r="AL704" s="23">
        <v>70.9375</v>
      </c>
      <c r="AM704" s="23">
        <v>40.304400000000001</v>
      </c>
      <c r="AN704" s="23">
        <v>56.077399999999997</v>
      </c>
      <c r="AO704" s="23">
        <v>61.978999999999999</v>
      </c>
      <c r="AP704" s="23">
        <v>94.195999999999998</v>
      </c>
      <c r="AQ704" s="23">
        <v>18.998000000000001</v>
      </c>
      <c r="AR704" s="23">
        <v>35.450000000000003</v>
      </c>
      <c r="AS704" s="23">
        <v>29.88</v>
      </c>
      <c r="AT704" s="23">
        <v>74.691999999999993</v>
      </c>
      <c r="AU704" s="23">
        <v>81.39</v>
      </c>
      <c r="AX704" s="54">
        <f t="shared" si="1909"/>
        <v>0</v>
      </c>
      <c r="AY704" s="54">
        <f t="shared" si="1910"/>
        <v>0</v>
      </c>
      <c r="AZ704" s="54">
        <f t="shared" si="1911"/>
        <v>0</v>
      </c>
      <c r="BA704" s="54">
        <f t="shared" si="1912"/>
        <v>0</v>
      </c>
      <c r="BB704" s="54">
        <f t="shared" si="1913"/>
        <v>0</v>
      </c>
      <c r="BC704" s="54">
        <f t="shared" si="1914"/>
        <v>0</v>
      </c>
      <c r="BD704" s="54">
        <f t="shared" si="1915"/>
        <v>0</v>
      </c>
      <c r="BE704" s="54">
        <f t="shared" si="1916"/>
        <v>0</v>
      </c>
      <c r="BF704" s="54">
        <f t="shared" si="1917"/>
        <v>0</v>
      </c>
      <c r="BG704" s="54">
        <f t="shared" si="1918"/>
        <v>0</v>
      </c>
      <c r="BH704" s="54">
        <f t="shared" si="1919"/>
        <v>0</v>
      </c>
      <c r="BI704" s="54">
        <f t="shared" si="1920"/>
        <v>0</v>
      </c>
      <c r="BJ704" s="54">
        <f t="shared" si="1921"/>
        <v>0</v>
      </c>
      <c r="BK704" s="54">
        <f t="shared" si="1922"/>
        <v>0</v>
      </c>
      <c r="BL704" s="54">
        <f t="shared" si="1923"/>
        <v>0</v>
      </c>
      <c r="BM704" s="42"/>
      <c r="BO704" s="54">
        <f>'Norm-coeff'!$C$2+$AX704*'Norm-coeff'!$D$2+$AY704*'Norm-coeff'!$E$2+$AZ704*'Norm-coeff'!$F$2+$BA704*'Norm-coeff'!$G$2+$BB704*'Norm-coeff'!$H$2+$BC704*'Norm-coeff'!$I$2+$BD704*'Norm-coeff'!$J$2+$BE704*'Norm-coeff'!$K$2+$BF704*'Norm-coeff'!$L$2+$BG704*'Norm-coeff'!$M$2+$BH704*'Norm-coeff'!$N$2+$BI704*'Norm-coeff'!$O$2</f>
        <v>5.4045421474420303</v>
      </c>
      <c r="BP704" s="54">
        <f>'Norm-coeff'!$C$3+$AX704*'Norm-coeff'!$D$3+$AY704*'Norm-coeff'!$E$3+$AZ704*'Norm-coeff'!$F$3+$BA704*'Norm-coeff'!$G$3+$BB704*'Norm-coeff'!$H$3+$BC704*'Norm-coeff'!$I$3+$BD704*'Norm-coeff'!$J$3+$BE704*'Norm-coeff'!$K$3+$BF704*'Norm-coeff'!$L$3+$BG704*'Norm-coeff'!$M$3+$BH704*'Norm-coeff'!$N$3+$BI704*'Norm-coeff'!$O$3</f>
        <v>3.15319116612705</v>
      </c>
      <c r="BQ704" s="54">
        <f>'Norm-coeff'!$C$4+$AX704*'Norm-coeff'!$D$4+$AY704*'Norm-coeff'!$E$4+$AZ704*'Norm-coeff'!$F$4+$BA704*'Norm-coeff'!$G$4+$BB704*'Norm-coeff'!$H$4+$BC704*'Norm-coeff'!$I$4+$BD704*'Norm-coeff'!$J$4+$BE704*'Norm-coeff'!$K$4+$BF704*'Norm-coeff'!$L$4+$BG704*'Norm-coeff'!$M$4+$BH704*'Norm-coeff'!$N$4+$BI704*'Norm-coeff'!$O$4</f>
        <v>1.42115649462768</v>
      </c>
      <c r="BR704" s="54">
        <f>'Norm-coeff'!$C$5+$AX704*'Norm-coeff'!$D$5+$AY704*'Norm-coeff'!$E$5+$AZ704*'Norm-coeff'!$F$5+$BA704*'Norm-coeff'!$G$5+$BB704*'Norm-coeff'!$H$5+$BC704*'Norm-coeff'!$I$5+$BD704*'Norm-coeff'!$J$5+$BE704*'Norm-coeff'!$K$5+$BF704*'Norm-coeff'!$L$5+$BG704*'Norm-coeff'!$M$5+$BH704*'Norm-coeff'!$N$5+$BI704*'Norm-coeff'!$O$5</f>
        <v>1.0553329241296201</v>
      </c>
      <c r="BS704" s="54">
        <f>'Norm-coeff'!$C$6+$AX704*'Norm-coeff'!$D$6+$AY704*'Norm-coeff'!$E$6+$AZ704*'Norm-coeff'!$F$6+$BA704*'Norm-coeff'!$G$6+$BB704*'Norm-coeff'!$H$6+$BC704*'Norm-coeff'!$I$6+$BD704*'Norm-coeff'!$J$6+$BE704*'Norm-coeff'!$K$6+$BF704*'Norm-coeff'!$L$6+$BG704*'Norm-coeff'!$M$6+$BH704*'Norm-coeff'!$N$6+$BI704*'Norm-coeff'!$O$6</f>
        <v>-1.48700885495103E-2</v>
      </c>
      <c r="BT704" s="54">
        <f>'Norm-coeff'!$C$7+$AX704*'Norm-coeff'!$D$7+$AY704*'Norm-coeff'!$E$7+$AZ704*'Norm-coeff'!$F$7+$BA704*'Norm-coeff'!$G$7+$BB704*'Norm-coeff'!$H$7+$BC704*'Norm-coeff'!$I$7+$BD704*'Norm-coeff'!$J$7+$BE704*'Norm-coeff'!$K$7+$BF704*'Norm-coeff'!$L$7+$BG704*'Norm-coeff'!$M$7+$BH704*'Norm-coeff'!$N$7+$BI704*'Norm-coeff'!$O$7</f>
        <v>2.0907583608832998</v>
      </c>
      <c r="BU704" s="54">
        <f>'Norm-coeff'!$C$8+$AX704*'Norm-coeff'!$D$8+$AY704*'Norm-coeff'!$E$8+$AZ704*'Norm-coeff'!$F$8+$BA704*'Norm-coeff'!$G$8+$BB704*'Norm-coeff'!$H$8+$BC704*'Norm-coeff'!$I$8+$BD704*'Norm-coeff'!$J$8+$BE704*'Norm-coeff'!$K$8+$BF704*'Norm-coeff'!$L$8+$BG704*'Norm-coeff'!$M$8+$BH704*'Norm-coeff'!$N$8+$BI704*'Norm-coeff'!$O$8</f>
        <v>0.65894159836244504</v>
      </c>
      <c r="BV704" s="54">
        <f>'Norm-coeff'!$C$9+$AX704*'Norm-coeff'!$D$9+$AY704*'Norm-coeff'!$E$9+$AZ704*'Norm-coeff'!$F$9+$BA704*'Norm-coeff'!$G$9+$BB704*'Norm-coeff'!$H$9+$BC704*'Norm-coeff'!$I$9+$BD704*'Norm-coeff'!$J$9+$BE704*'Norm-coeff'!$K$9+$BF704*'Norm-coeff'!$L$9+$BG704*'Norm-coeff'!$M$9+$BH704*'Norm-coeff'!$N$9+$BI704*'Norm-coeff'!$O$9</f>
        <v>1.48961085014701</v>
      </c>
      <c r="BW704" s="54">
        <f>'Norm-coeff'!$C$10+$AX704*'Norm-coeff'!$D$10+$AY704*'Norm-coeff'!$E$10+$AZ704*'Norm-coeff'!$F$10+$BA704*'Norm-coeff'!$G$10+$BB704*'Norm-coeff'!$H$10+$BC704*'Norm-coeff'!$I$10+$BD704*'Norm-coeff'!$J$10+$BE704*'Norm-coeff'!$K$10+$BF704*'Norm-coeff'!$L$10+$BG704*'Norm-coeff'!$M$10+$BH704*'Norm-coeff'!$N$10+$BI704*'Norm-coeff'!$O$10</f>
        <v>1.42058735749591</v>
      </c>
      <c r="BX704" s="54">
        <f>'Norm-coeff'!$C$11+$AX704*'Norm-coeff'!$D$11+$AY704*'Norm-coeff'!$E$11+$AZ704*'Norm-coeff'!$F$11+$BA704*'Norm-coeff'!$G$11+$BB704*'Norm-coeff'!$H$11+$BC704*'Norm-coeff'!$I$11+$BD704*'Norm-coeff'!$J$11+$BE704*'Norm-coeff'!$K$11+$BF704*'Norm-coeff'!$L$11+$BG704*'Norm-coeff'!$M$11+$BH704*'Norm-coeff'!$N$11+$BI704*'Norm-coeff'!$O$11</f>
        <v>0.221233014421479</v>
      </c>
      <c r="BY704" s="54">
        <f>'Norm-coeff'!$C$12+$AX704*'Norm-coeff'!$D$12+$AY704*'Norm-coeff'!$E$12+$AZ704*'Norm-coeff'!$F$12+$BA704*'Norm-coeff'!$G$12+$BB704*'Norm-coeff'!$H$12+$BC704*'Norm-coeff'!$I$12+$BD704*'Norm-coeff'!$J$12+$BE704*'Norm-coeff'!$K$12+$BF704*'Norm-coeff'!$L$12+$BG704*'Norm-coeff'!$M$12+$BH704*'Norm-coeff'!$N$12+$BI704*'Norm-coeff'!$O$12</f>
        <v>0.283527502056037</v>
      </c>
      <c r="BZ704" s="54">
        <f>'Norm-coeff'!$C$13+$AX704*'Norm-coeff'!$D$13+$AY704*'Norm-coeff'!$E$13+$AZ704*'Norm-coeff'!$F$13+$BA704*'Norm-coeff'!$G$13+$BB704*'Norm-coeff'!$H$13+$BC704*'Norm-coeff'!$I$13+$BD704*'Norm-coeff'!$J$13+$BE704*'Norm-coeff'!$K$13+$BF704*'Norm-coeff'!$L$13+$BG704*'Norm-coeff'!$M$13+$BH704*'Norm-coeff'!$N$13+$BI704*'Norm-coeff'!$O$13</f>
        <v>-4.1864930554451202E-2</v>
      </c>
      <c r="CA704" s="54">
        <f>'Norm-coeff'!$C$14+$AX704*'Norm-coeff'!$D$14+$AY704*'Norm-coeff'!$E$14+$AZ704*'Norm-coeff'!$F$14+$BA704*'Norm-coeff'!$G$14+$BB704*'Norm-coeff'!$H$14+$BC704*'Norm-coeff'!$I$14+$BD704*'Norm-coeff'!$J$14+$BE704*'Norm-coeff'!$K$14+$BF704*'Norm-coeff'!$L$14+$BG704*'Norm-coeff'!$M$14+$BH704*'Norm-coeff'!$N$14+$BI704*'Norm-coeff'!$O$14</f>
        <v>4.2526983164477103</v>
      </c>
      <c r="CC704" s="54">
        <f t="shared" si="2048"/>
        <v>0</v>
      </c>
      <c r="CG704" s="54">
        <f t="shared" si="1924"/>
        <v>0</v>
      </c>
      <c r="CH704" s="54">
        <f t="shared" si="1902"/>
        <v>0</v>
      </c>
      <c r="CI704" s="54">
        <f t="shared" si="1925"/>
        <v>0</v>
      </c>
      <c r="CJ704" s="56">
        <f t="shared" si="1926"/>
        <v>0</v>
      </c>
      <c r="CK704" s="54">
        <f t="shared" si="1927"/>
        <v>0</v>
      </c>
      <c r="CL704" s="54">
        <f t="shared" si="1928"/>
        <v>0</v>
      </c>
      <c r="CM704" s="54">
        <f t="shared" si="1929"/>
        <v>0</v>
      </c>
      <c r="CN704" s="54">
        <f t="shared" si="1930"/>
        <v>0</v>
      </c>
      <c r="CO704" s="54">
        <f t="shared" si="1931"/>
        <v>0</v>
      </c>
      <c r="CP704" s="54">
        <f t="shared" si="1932"/>
        <v>0</v>
      </c>
      <c r="CQ704" s="54">
        <f t="shared" si="1933"/>
        <v>0</v>
      </c>
      <c r="CR704" s="54">
        <f t="shared" si="1934"/>
        <v>0</v>
      </c>
      <c r="CS704" s="54">
        <f t="shared" si="1935"/>
        <v>0</v>
      </c>
      <c r="CU704" s="54">
        <f t="shared" si="1936"/>
        <v>0</v>
      </c>
      <c r="CV704" s="54">
        <f t="shared" si="1937"/>
        <v>0</v>
      </c>
      <c r="CW704" s="54">
        <f t="shared" si="1938"/>
        <v>0</v>
      </c>
      <c r="CX704" s="54">
        <f t="shared" si="1939"/>
        <v>0</v>
      </c>
      <c r="CZ704" s="54">
        <f t="shared" si="1940"/>
        <v>0</v>
      </c>
      <c r="DA704" s="54">
        <f t="shared" si="1941"/>
        <v>0</v>
      </c>
      <c r="DB704" s="54">
        <f t="shared" si="1942"/>
        <v>0</v>
      </c>
      <c r="DC704" s="54">
        <f t="shared" si="1943"/>
        <v>0</v>
      </c>
      <c r="DD704" s="54">
        <f t="shared" si="1944"/>
        <v>0</v>
      </c>
      <c r="DE704" s="54">
        <f t="shared" si="1945"/>
        <v>0</v>
      </c>
      <c r="DF704" s="54">
        <f t="shared" si="1946"/>
        <v>0</v>
      </c>
      <c r="DG704" s="54">
        <f t="shared" si="1947"/>
        <v>2</v>
      </c>
      <c r="DH704" s="71">
        <f t="shared" si="1948"/>
        <v>0</v>
      </c>
      <c r="DI704" s="71">
        <f t="shared" si="1949"/>
        <v>0</v>
      </c>
      <c r="DJ704" s="54">
        <f t="shared" si="1950"/>
        <v>0</v>
      </c>
      <c r="DK704" s="54">
        <f t="shared" si="1951"/>
        <v>2</v>
      </c>
      <c r="DL704" s="4">
        <f t="shared" si="1876"/>
        <v>0</v>
      </c>
      <c r="DM704" s="3">
        <f t="shared" si="1952"/>
        <v>0</v>
      </c>
      <c r="DN704" s="3">
        <f t="shared" si="1953"/>
        <v>0</v>
      </c>
      <c r="DO704" s="4" t="e">
        <f t="shared" si="1954"/>
        <v>#DIV/0!</v>
      </c>
      <c r="DP704" s="57"/>
      <c r="DQ704" s="57"/>
      <c r="DR704" s="56">
        <f t="shared" si="1877"/>
        <v>2</v>
      </c>
      <c r="DS704" s="56">
        <f t="shared" si="1878"/>
        <v>0</v>
      </c>
      <c r="DT704" s="38">
        <f t="shared" si="1879"/>
        <v>0</v>
      </c>
      <c r="DU704" s="38">
        <f t="shared" si="1955"/>
        <v>2</v>
      </c>
      <c r="DV704" s="38">
        <f t="shared" si="1880"/>
        <v>0</v>
      </c>
      <c r="DW704" s="39">
        <f t="shared" si="1881"/>
        <v>0</v>
      </c>
      <c r="DX704" s="39">
        <f t="shared" si="1882"/>
        <v>0</v>
      </c>
      <c r="DY704" s="39">
        <f t="shared" si="1883"/>
        <v>0</v>
      </c>
      <c r="DZ704" s="39">
        <f t="shared" si="1884"/>
        <v>0</v>
      </c>
      <c r="EA704" s="39">
        <f t="shared" si="1885"/>
        <v>0</v>
      </c>
      <c r="EB704" s="37" t="e">
        <f t="shared" si="1956"/>
        <v>#DIV/0!</v>
      </c>
      <c r="EC704" s="37" t="e">
        <f t="shared" si="1957"/>
        <v>#DIV/0!</v>
      </c>
      <c r="ED704" s="37" t="e">
        <f t="shared" si="1958"/>
        <v>#DIV/0!</v>
      </c>
      <c r="EE704" s="37" t="e">
        <f t="shared" si="1959"/>
        <v>#DIV/0!</v>
      </c>
      <c r="EF704" s="39" t="e">
        <f t="shared" si="1960"/>
        <v>#DIV/0!</v>
      </c>
      <c r="EG704" s="37" t="e">
        <f t="shared" si="1961"/>
        <v>#DIV/0!</v>
      </c>
      <c r="EH704" s="37" t="e">
        <f t="shared" si="1962"/>
        <v>#DIV/0!</v>
      </c>
      <c r="EI704" s="11" t="b">
        <f t="shared" si="1963"/>
        <v>1</v>
      </c>
      <c r="EJ704" s="11" t="b">
        <f t="shared" si="1964"/>
        <v>0</v>
      </c>
      <c r="EK704" s="39" t="e">
        <f t="shared" si="1965"/>
        <v>#DIV/0!</v>
      </c>
      <c r="EL704" s="39" t="e">
        <f t="shared" si="1966"/>
        <v>#DIV/0!</v>
      </c>
      <c r="EM704" s="39" t="e">
        <f t="shared" si="1967"/>
        <v>#DIV/0!</v>
      </c>
      <c r="EN704" s="39" t="e">
        <f t="shared" si="1968"/>
        <v>#DIV/0!</v>
      </c>
      <c r="EO704" s="39" t="e">
        <f t="shared" si="1969"/>
        <v>#DIV/0!</v>
      </c>
      <c r="EP704" s="39" t="e">
        <f t="shared" si="1970"/>
        <v>#DIV/0!</v>
      </c>
      <c r="EQ704" s="39" t="e">
        <f t="shared" si="1971"/>
        <v>#DIV/0!</v>
      </c>
      <c r="ER704" s="39" t="e">
        <f t="shared" si="1972"/>
        <v>#DIV/0!</v>
      </c>
      <c r="ES704" s="58" t="str">
        <f t="shared" si="1973"/>
        <v>(OH,F,Cl)-dominate amphibole</v>
      </c>
      <c r="ET704" s="58" t="e">
        <f t="shared" si="1974"/>
        <v>#N/A</v>
      </c>
      <c r="EU704" s="56">
        <f t="shared" si="1886"/>
        <v>0</v>
      </c>
      <c r="EV704" s="56">
        <f t="shared" si="1887"/>
        <v>0</v>
      </c>
      <c r="EW704" s="56">
        <f t="shared" si="1888"/>
        <v>0</v>
      </c>
      <c r="EX704" s="56">
        <f t="shared" si="1889"/>
        <v>0</v>
      </c>
      <c r="EY704" s="56">
        <f t="shared" si="1890"/>
        <v>0</v>
      </c>
      <c r="EZ704" s="56">
        <f t="shared" si="1891"/>
        <v>0</v>
      </c>
      <c r="FA704" s="39">
        <f t="shared" si="1892"/>
        <v>0</v>
      </c>
      <c r="FB704" s="39">
        <f t="shared" si="1893"/>
        <v>0</v>
      </c>
      <c r="FC704" s="54">
        <f t="shared" si="1894"/>
        <v>0</v>
      </c>
      <c r="FD704" s="54">
        <f t="shared" si="1895"/>
        <v>0</v>
      </c>
      <c r="FE704" s="39">
        <f t="shared" si="1896"/>
        <v>0</v>
      </c>
      <c r="FF704" s="54">
        <f t="shared" si="1897"/>
        <v>0</v>
      </c>
      <c r="FG704" s="39">
        <f t="shared" si="1898"/>
        <v>0</v>
      </c>
      <c r="FH704" s="39">
        <f t="shared" si="1975"/>
        <v>0</v>
      </c>
      <c r="FI704" s="39">
        <f t="shared" si="1976"/>
        <v>0</v>
      </c>
      <c r="FJ704" s="39">
        <f t="shared" si="1977"/>
        <v>0</v>
      </c>
      <c r="FK704" s="39" t="e">
        <f t="shared" si="1978"/>
        <v>#DIV/0!</v>
      </c>
      <c r="FL704" s="39" t="e">
        <f t="shared" si="1979"/>
        <v>#DIV/0!</v>
      </c>
      <c r="FM704" s="39" t="e">
        <f t="shared" si="1980"/>
        <v>#DIV/0!</v>
      </c>
      <c r="FN704" s="39">
        <f t="shared" si="1981"/>
        <v>1</v>
      </c>
      <c r="FO704" s="39">
        <f t="shared" si="1899"/>
        <v>0</v>
      </c>
      <c r="FP704" s="39">
        <f t="shared" si="1900"/>
        <v>0</v>
      </c>
      <c r="FQ704" s="39">
        <f t="shared" si="1901"/>
        <v>0</v>
      </c>
      <c r="FR704" s="39">
        <f t="shared" si="1982"/>
        <v>0</v>
      </c>
      <c r="FS704" s="39">
        <f t="shared" si="1983"/>
        <v>0</v>
      </c>
      <c r="FU704" s="39" t="e">
        <f t="shared" si="1984"/>
        <v>#DIV/0!</v>
      </c>
      <c r="FV704" s="39" t="e">
        <f t="shared" si="1985"/>
        <v>#DIV/0!</v>
      </c>
      <c r="FW704" s="39" t="e">
        <f t="shared" si="1986"/>
        <v>#DIV/0!</v>
      </c>
      <c r="FY704" s="39" t="e">
        <f t="shared" si="1987"/>
        <v>#DIV/0!</v>
      </c>
      <c r="FZ704" s="39" t="e">
        <f t="shared" si="1988"/>
        <v>#DIV/0!</v>
      </c>
      <c r="GA704" s="39" t="e">
        <f t="shared" si="1989"/>
        <v>#DIV/0!</v>
      </c>
      <c r="GB704" s="39" t="e">
        <f t="shared" si="1990"/>
        <v>#DIV/0!</v>
      </c>
      <c r="GC704" s="39" t="e">
        <f t="shared" si="1991"/>
        <v>#DIV/0!</v>
      </c>
      <c r="GD704" s="39" t="e">
        <f t="shared" si="1992"/>
        <v>#DIV/0!</v>
      </c>
      <c r="GE704" s="39" t="e">
        <f t="shared" si="1993"/>
        <v>#DIV/0!</v>
      </c>
      <c r="GF704" s="39" t="e">
        <f t="shared" si="1994"/>
        <v>#DIV/0!</v>
      </c>
      <c r="GG704" s="39" t="e">
        <f t="shared" si="1995"/>
        <v>#DIV/0!</v>
      </c>
      <c r="GH704" s="39" t="e">
        <f t="shared" si="1996"/>
        <v>#DIV/0!</v>
      </c>
      <c r="GI704" s="39"/>
      <c r="GJ704" s="39" t="e">
        <f t="shared" si="1997"/>
        <v>#DIV/0!</v>
      </c>
      <c r="GK704" s="39" t="e">
        <f t="shared" si="1998"/>
        <v>#DIV/0!</v>
      </c>
      <c r="GL704" s="39" t="e">
        <f t="shared" si="1999"/>
        <v>#DIV/0!</v>
      </c>
      <c r="GM704" s="39" t="e">
        <f t="shared" si="2000"/>
        <v>#DIV/0!</v>
      </c>
      <c r="GN704" s="39" t="e">
        <f t="shared" si="2001"/>
        <v>#DIV/0!</v>
      </c>
      <c r="GO704" s="57"/>
      <c r="GP704" s="57" t="e">
        <f t="shared" si="2002"/>
        <v>#DIV/0!</v>
      </c>
      <c r="GQ704" s="59" t="e">
        <f t="shared" si="2003"/>
        <v>#DIV/0!</v>
      </c>
      <c r="GR704" s="41" t="e">
        <f t="shared" si="2004"/>
        <v>#DIV/0!</v>
      </c>
      <c r="GS704" s="57" t="e">
        <f t="shared" si="2005"/>
        <v>#DIV/0!</v>
      </c>
      <c r="GT704" s="57" t="e">
        <f t="shared" si="2006"/>
        <v>#DIV/0!</v>
      </c>
      <c r="GU704" s="57" t="e">
        <f t="shared" si="2007"/>
        <v>#DIV/0!</v>
      </c>
      <c r="GV704" s="57"/>
      <c r="GW704" s="42" t="e">
        <f t="shared" si="2008"/>
        <v>#DIV/0!</v>
      </c>
      <c r="GX704" s="42" t="e">
        <f t="shared" si="2009"/>
        <v>#DIV/0!</v>
      </c>
      <c r="GY704" s="42" t="e">
        <f t="shared" si="2010"/>
        <v>#DIV/0!</v>
      </c>
      <c r="GZ704" s="57"/>
      <c r="HA704" s="2" t="e">
        <f t="shared" si="2011"/>
        <v>#DIV/0!</v>
      </c>
      <c r="HB704" s="2" t="e">
        <f t="shared" si="2012"/>
        <v>#DIV/0!</v>
      </c>
      <c r="HC704" s="2" t="e">
        <f t="shared" si="2013"/>
        <v>#DIV/0!</v>
      </c>
      <c r="HD704" s="2" t="e">
        <f t="shared" si="2014"/>
        <v>#DIV/0!</v>
      </c>
      <c r="HE704" s="2" t="e">
        <f t="shared" si="2015"/>
        <v>#DIV/0!</v>
      </c>
      <c r="HF704" s="2" t="e">
        <f t="shared" si="2016"/>
        <v>#DIV/0!</v>
      </c>
      <c r="HG704" s="2" t="e">
        <f t="shared" si="2017"/>
        <v>#DIV/0!</v>
      </c>
      <c r="HH704" s="2" t="e">
        <f t="shared" si="2018"/>
        <v>#DIV/0!</v>
      </c>
      <c r="HI704" s="2" t="e">
        <f t="shared" si="2019"/>
        <v>#DIV/0!</v>
      </c>
      <c r="HJ704" s="11" t="e">
        <f t="shared" si="2020"/>
        <v>#DIV/0!</v>
      </c>
      <c r="HK704" s="60" t="e">
        <f t="shared" si="2021"/>
        <v>#DIV/0!</v>
      </c>
      <c r="HL704" s="57"/>
      <c r="HM704" s="57" t="e">
        <f t="shared" si="2022"/>
        <v>#DIV/0!</v>
      </c>
      <c r="HN704" s="57" t="e">
        <f t="shared" si="2023"/>
        <v>#DIV/0!</v>
      </c>
      <c r="HO704" s="57" t="e">
        <f t="shared" si="2024"/>
        <v>#DIV/0!</v>
      </c>
      <c r="HP704" s="57" t="e">
        <f t="shared" si="2025"/>
        <v>#DIV/0!</v>
      </c>
      <c r="HQ704" s="57" t="e">
        <f t="shared" si="2026"/>
        <v>#DIV/0!</v>
      </c>
      <c r="HR704" s="57"/>
      <c r="HS704" s="57" t="e">
        <f t="shared" si="2027"/>
        <v>#DIV/0!</v>
      </c>
      <c r="HT704" s="57" t="e">
        <f t="shared" si="2028"/>
        <v>#DIV/0!</v>
      </c>
      <c r="HU704" s="57" t="e">
        <f t="shared" si="2029"/>
        <v>#DIV/0!</v>
      </c>
      <c r="HV704" s="57" t="e">
        <f t="shared" si="2030"/>
        <v>#DIV/0!</v>
      </c>
      <c r="HW704" s="57" t="e">
        <f t="shared" si="2031"/>
        <v>#DIV/0!</v>
      </c>
      <c r="HX704" s="57"/>
      <c r="HY704" s="57" t="e">
        <f t="shared" si="2032"/>
        <v>#DIV/0!</v>
      </c>
      <c r="HZ704" s="57" t="e">
        <f t="shared" si="2033"/>
        <v>#DIV/0!</v>
      </c>
      <c r="IA704" s="57"/>
      <c r="IB704" s="61">
        <f t="shared" si="2034"/>
        <v>0</v>
      </c>
      <c r="IC704" s="57" t="str">
        <f t="shared" si="2035"/>
        <v/>
      </c>
      <c r="ID704" s="42"/>
      <c r="IE704" s="2" t="str">
        <f t="shared" si="2036"/>
        <v/>
      </c>
      <c r="IF704" s="60" t="e">
        <f t="shared" si="2037"/>
        <v>#DIV/0!</v>
      </c>
      <c r="IG704" s="60" t="str">
        <f t="shared" si="2038"/>
        <v/>
      </c>
      <c r="IH704" s="60" t="str">
        <f t="shared" si="2039"/>
        <v>zinco-</v>
      </c>
      <c r="II704" s="60" t="str">
        <f t="shared" si="2040"/>
        <v>mangano-</v>
      </c>
      <c r="IJ704" s="60" t="e">
        <f t="shared" si="2041"/>
        <v>#DIV/0!</v>
      </c>
      <c r="IK704" s="60" t="e">
        <f t="shared" si="2042"/>
        <v>#DIV/0!</v>
      </c>
      <c r="IL704" s="60" t="e">
        <f t="shared" si="2043"/>
        <v>#DIV/0!</v>
      </c>
      <c r="IM704" s="60" t="e">
        <f t="shared" si="2044"/>
        <v>#DIV/0!</v>
      </c>
      <c r="IN704" s="60" t="str">
        <f t="shared" si="2045"/>
        <v/>
      </c>
      <c r="IO704" s="60" t="str">
        <f t="shared" si="2046"/>
        <v/>
      </c>
      <c r="IP704" s="57"/>
      <c r="IQ704" s="57" t="str">
        <f t="shared" si="2047"/>
        <v>ERROR!!</v>
      </c>
    </row>
    <row r="705" spans="24:251">
      <c r="X705" s="29">
        <f t="shared" si="1903"/>
        <v>0</v>
      </c>
      <c r="Y705" s="29">
        <f t="shared" si="1904"/>
        <v>0</v>
      </c>
      <c r="Z705" s="29" t="e">
        <f t="shared" si="1905"/>
        <v>#DIV/0!</v>
      </c>
      <c r="AA705" s="29" t="e">
        <f t="shared" si="1906"/>
        <v>#DIV/0!</v>
      </c>
      <c r="AB705" s="29" t="e">
        <f t="shared" si="1907"/>
        <v>#DIV/0!</v>
      </c>
      <c r="AC705" s="29" t="e">
        <f t="shared" si="1908"/>
        <v>#DIV/0!</v>
      </c>
      <c r="AF705" s="23">
        <v>60.084299999999999</v>
      </c>
      <c r="AG705" s="23">
        <v>79.878799999999998</v>
      </c>
      <c r="AH705" s="23">
        <v>101.96120000000001</v>
      </c>
      <c r="AI705" s="23">
        <v>151.99039999999999</v>
      </c>
      <c r="AJ705" s="23">
        <v>159.69</v>
      </c>
      <c r="AK705" s="23">
        <v>71.846400000000003</v>
      </c>
      <c r="AL705" s="23">
        <v>70.9375</v>
      </c>
      <c r="AM705" s="23">
        <v>40.304400000000001</v>
      </c>
      <c r="AN705" s="23">
        <v>56.077399999999997</v>
      </c>
      <c r="AO705" s="23">
        <v>61.978999999999999</v>
      </c>
      <c r="AP705" s="23">
        <v>94.195999999999998</v>
      </c>
      <c r="AQ705" s="23">
        <v>18.998000000000001</v>
      </c>
      <c r="AR705" s="23">
        <v>35.450000000000003</v>
      </c>
      <c r="AS705" s="23">
        <v>29.88</v>
      </c>
      <c r="AT705" s="23">
        <v>74.691999999999993</v>
      </c>
      <c r="AU705" s="23">
        <v>81.39</v>
      </c>
      <c r="AX705" s="54">
        <f t="shared" si="1909"/>
        <v>0</v>
      </c>
      <c r="AY705" s="54">
        <f t="shared" si="1910"/>
        <v>0</v>
      </c>
      <c r="AZ705" s="54">
        <f t="shared" si="1911"/>
        <v>0</v>
      </c>
      <c r="BA705" s="54">
        <f t="shared" si="1912"/>
        <v>0</v>
      </c>
      <c r="BB705" s="54">
        <f t="shared" si="1913"/>
        <v>0</v>
      </c>
      <c r="BC705" s="54">
        <f t="shared" si="1914"/>
        <v>0</v>
      </c>
      <c r="BD705" s="54">
        <f t="shared" si="1915"/>
        <v>0</v>
      </c>
      <c r="BE705" s="54">
        <f t="shared" si="1916"/>
        <v>0</v>
      </c>
      <c r="BF705" s="54">
        <f t="shared" si="1917"/>
        <v>0</v>
      </c>
      <c r="BG705" s="54">
        <f t="shared" si="1918"/>
        <v>0</v>
      </c>
      <c r="BH705" s="54">
        <f t="shared" si="1919"/>
        <v>0</v>
      </c>
      <c r="BI705" s="54">
        <f t="shared" si="1920"/>
        <v>0</v>
      </c>
      <c r="BJ705" s="54">
        <f t="shared" si="1921"/>
        <v>0</v>
      </c>
      <c r="BK705" s="54">
        <f t="shared" si="1922"/>
        <v>0</v>
      </c>
      <c r="BL705" s="54">
        <f t="shared" si="1923"/>
        <v>0</v>
      </c>
      <c r="BM705" s="42"/>
      <c r="BO705" s="54">
        <f>'Norm-coeff'!$C$2+$AX705*'Norm-coeff'!$D$2+$AY705*'Norm-coeff'!$E$2+$AZ705*'Norm-coeff'!$F$2+$BA705*'Norm-coeff'!$G$2+$BB705*'Norm-coeff'!$H$2+$BC705*'Norm-coeff'!$I$2+$BD705*'Norm-coeff'!$J$2+$BE705*'Norm-coeff'!$K$2+$BF705*'Norm-coeff'!$L$2+$BG705*'Norm-coeff'!$M$2+$BH705*'Norm-coeff'!$N$2+$BI705*'Norm-coeff'!$O$2</f>
        <v>5.4045421474420303</v>
      </c>
      <c r="BP705" s="54">
        <f>'Norm-coeff'!$C$3+$AX705*'Norm-coeff'!$D$3+$AY705*'Norm-coeff'!$E$3+$AZ705*'Norm-coeff'!$F$3+$BA705*'Norm-coeff'!$G$3+$BB705*'Norm-coeff'!$H$3+$BC705*'Norm-coeff'!$I$3+$BD705*'Norm-coeff'!$J$3+$BE705*'Norm-coeff'!$K$3+$BF705*'Norm-coeff'!$L$3+$BG705*'Norm-coeff'!$M$3+$BH705*'Norm-coeff'!$N$3+$BI705*'Norm-coeff'!$O$3</f>
        <v>3.15319116612705</v>
      </c>
      <c r="BQ705" s="54">
        <f>'Norm-coeff'!$C$4+$AX705*'Norm-coeff'!$D$4+$AY705*'Norm-coeff'!$E$4+$AZ705*'Norm-coeff'!$F$4+$BA705*'Norm-coeff'!$G$4+$BB705*'Norm-coeff'!$H$4+$BC705*'Norm-coeff'!$I$4+$BD705*'Norm-coeff'!$J$4+$BE705*'Norm-coeff'!$K$4+$BF705*'Norm-coeff'!$L$4+$BG705*'Norm-coeff'!$M$4+$BH705*'Norm-coeff'!$N$4+$BI705*'Norm-coeff'!$O$4</f>
        <v>1.42115649462768</v>
      </c>
      <c r="BR705" s="54">
        <f>'Norm-coeff'!$C$5+$AX705*'Norm-coeff'!$D$5+$AY705*'Norm-coeff'!$E$5+$AZ705*'Norm-coeff'!$F$5+$BA705*'Norm-coeff'!$G$5+$BB705*'Norm-coeff'!$H$5+$BC705*'Norm-coeff'!$I$5+$BD705*'Norm-coeff'!$J$5+$BE705*'Norm-coeff'!$K$5+$BF705*'Norm-coeff'!$L$5+$BG705*'Norm-coeff'!$M$5+$BH705*'Norm-coeff'!$N$5+$BI705*'Norm-coeff'!$O$5</f>
        <v>1.0553329241296201</v>
      </c>
      <c r="BS705" s="54">
        <f>'Norm-coeff'!$C$6+$AX705*'Norm-coeff'!$D$6+$AY705*'Norm-coeff'!$E$6+$AZ705*'Norm-coeff'!$F$6+$BA705*'Norm-coeff'!$G$6+$BB705*'Norm-coeff'!$H$6+$BC705*'Norm-coeff'!$I$6+$BD705*'Norm-coeff'!$J$6+$BE705*'Norm-coeff'!$K$6+$BF705*'Norm-coeff'!$L$6+$BG705*'Norm-coeff'!$M$6+$BH705*'Norm-coeff'!$N$6+$BI705*'Norm-coeff'!$O$6</f>
        <v>-1.48700885495103E-2</v>
      </c>
      <c r="BT705" s="54">
        <f>'Norm-coeff'!$C$7+$AX705*'Norm-coeff'!$D$7+$AY705*'Norm-coeff'!$E$7+$AZ705*'Norm-coeff'!$F$7+$BA705*'Norm-coeff'!$G$7+$BB705*'Norm-coeff'!$H$7+$BC705*'Norm-coeff'!$I$7+$BD705*'Norm-coeff'!$J$7+$BE705*'Norm-coeff'!$K$7+$BF705*'Norm-coeff'!$L$7+$BG705*'Norm-coeff'!$M$7+$BH705*'Norm-coeff'!$N$7+$BI705*'Norm-coeff'!$O$7</f>
        <v>2.0907583608832998</v>
      </c>
      <c r="BU705" s="54">
        <f>'Norm-coeff'!$C$8+$AX705*'Norm-coeff'!$D$8+$AY705*'Norm-coeff'!$E$8+$AZ705*'Norm-coeff'!$F$8+$BA705*'Norm-coeff'!$G$8+$BB705*'Norm-coeff'!$H$8+$BC705*'Norm-coeff'!$I$8+$BD705*'Norm-coeff'!$J$8+$BE705*'Norm-coeff'!$K$8+$BF705*'Norm-coeff'!$L$8+$BG705*'Norm-coeff'!$M$8+$BH705*'Norm-coeff'!$N$8+$BI705*'Norm-coeff'!$O$8</f>
        <v>0.65894159836244504</v>
      </c>
      <c r="BV705" s="54">
        <f>'Norm-coeff'!$C$9+$AX705*'Norm-coeff'!$D$9+$AY705*'Norm-coeff'!$E$9+$AZ705*'Norm-coeff'!$F$9+$BA705*'Norm-coeff'!$G$9+$BB705*'Norm-coeff'!$H$9+$BC705*'Norm-coeff'!$I$9+$BD705*'Norm-coeff'!$J$9+$BE705*'Norm-coeff'!$K$9+$BF705*'Norm-coeff'!$L$9+$BG705*'Norm-coeff'!$M$9+$BH705*'Norm-coeff'!$N$9+$BI705*'Norm-coeff'!$O$9</f>
        <v>1.48961085014701</v>
      </c>
      <c r="BW705" s="54">
        <f>'Norm-coeff'!$C$10+$AX705*'Norm-coeff'!$D$10+$AY705*'Norm-coeff'!$E$10+$AZ705*'Norm-coeff'!$F$10+$BA705*'Norm-coeff'!$G$10+$BB705*'Norm-coeff'!$H$10+$BC705*'Norm-coeff'!$I$10+$BD705*'Norm-coeff'!$J$10+$BE705*'Norm-coeff'!$K$10+$BF705*'Norm-coeff'!$L$10+$BG705*'Norm-coeff'!$M$10+$BH705*'Norm-coeff'!$N$10+$BI705*'Norm-coeff'!$O$10</f>
        <v>1.42058735749591</v>
      </c>
      <c r="BX705" s="54">
        <f>'Norm-coeff'!$C$11+$AX705*'Norm-coeff'!$D$11+$AY705*'Norm-coeff'!$E$11+$AZ705*'Norm-coeff'!$F$11+$BA705*'Norm-coeff'!$G$11+$BB705*'Norm-coeff'!$H$11+$BC705*'Norm-coeff'!$I$11+$BD705*'Norm-coeff'!$J$11+$BE705*'Norm-coeff'!$K$11+$BF705*'Norm-coeff'!$L$11+$BG705*'Norm-coeff'!$M$11+$BH705*'Norm-coeff'!$N$11+$BI705*'Norm-coeff'!$O$11</f>
        <v>0.221233014421479</v>
      </c>
      <c r="BY705" s="54">
        <f>'Norm-coeff'!$C$12+$AX705*'Norm-coeff'!$D$12+$AY705*'Norm-coeff'!$E$12+$AZ705*'Norm-coeff'!$F$12+$BA705*'Norm-coeff'!$G$12+$BB705*'Norm-coeff'!$H$12+$BC705*'Norm-coeff'!$I$12+$BD705*'Norm-coeff'!$J$12+$BE705*'Norm-coeff'!$K$12+$BF705*'Norm-coeff'!$L$12+$BG705*'Norm-coeff'!$M$12+$BH705*'Norm-coeff'!$N$12+$BI705*'Norm-coeff'!$O$12</f>
        <v>0.283527502056037</v>
      </c>
      <c r="BZ705" s="54">
        <f>'Norm-coeff'!$C$13+$AX705*'Norm-coeff'!$D$13+$AY705*'Norm-coeff'!$E$13+$AZ705*'Norm-coeff'!$F$13+$BA705*'Norm-coeff'!$G$13+$BB705*'Norm-coeff'!$H$13+$BC705*'Norm-coeff'!$I$13+$BD705*'Norm-coeff'!$J$13+$BE705*'Norm-coeff'!$K$13+$BF705*'Norm-coeff'!$L$13+$BG705*'Norm-coeff'!$M$13+$BH705*'Norm-coeff'!$N$13+$BI705*'Norm-coeff'!$O$13</f>
        <v>-4.1864930554451202E-2</v>
      </c>
      <c r="CA705" s="54">
        <f>'Norm-coeff'!$C$14+$AX705*'Norm-coeff'!$D$14+$AY705*'Norm-coeff'!$E$14+$AZ705*'Norm-coeff'!$F$14+$BA705*'Norm-coeff'!$G$14+$BB705*'Norm-coeff'!$H$14+$BC705*'Norm-coeff'!$I$14+$BD705*'Norm-coeff'!$J$14+$BE705*'Norm-coeff'!$K$14+$BF705*'Norm-coeff'!$L$14+$BG705*'Norm-coeff'!$M$14+$BH705*'Norm-coeff'!$N$14+$BI705*'Norm-coeff'!$O$14</f>
        <v>4.2526983164477103</v>
      </c>
      <c r="CC705" s="54">
        <f t="shared" si="2048"/>
        <v>0</v>
      </c>
      <c r="CG705" s="54">
        <f t="shared" si="1924"/>
        <v>0</v>
      </c>
      <c r="CH705" s="54">
        <f t="shared" si="1902"/>
        <v>0</v>
      </c>
      <c r="CI705" s="54">
        <f t="shared" si="1925"/>
        <v>0</v>
      </c>
      <c r="CJ705" s="56">
        <f t="shared" si="1926"/>
        <v>0</v>
      </c>
      <c r="CK705" s="54">
        <f t="shared" si="1927"/>
        <v>0</v>
      </c>
      <c r="CL705" s="54">
        <f t="shared" si="1928"/>
        <v>0</v>
      </c>
      <c r="CM705" s="54">
        <f t="shared" si="1929"/>
        <v>0</v>
      </c>
      <c r="CN705" s="54">
        <f t="shared" si="1930"/>
        <v>0</v>
      </c>
      <c r="CO705" s="54">
        <f t="shared" si="1931"/>
        <v>0</v>
      </c>
      <c r="CP705" s="54">
        <f t="shared" si="1932"/>
        <v>0</v>
      </c>
      <c r="CQ705" s="54">
        <f t="shared" si="1933"/>
        <v>0</v>
      </c>
      <c r="CR705" s="54">
        <f t="shared" si="1934"/>
        <v>0</v>
      </c>
      <c r="CS705" s="54">
        <f t="shared" si="1935"/>
        <v>0</v>
      </c>
      <c r="CU705" s="54">
        <f t="shared" si="1936"/>
        <v>0</v>
      </c>
      <c r="CV705" s="54">
        <f t="shared" si="1937"/>
        <v>0</v>
      </c>
      <c r="CW705" s="54">
        <f t="shared" si="1938"/>
        <v>0</v>
      </c>
      <c r="CX705" s="54">
        <f t="shared" si="1939"/>
        <v>0</v>
      </c>
      <c r="CZ705" s="54">
        <f t="shared" si="1940"/>
        <v>0</v>
      </c>
      <c r="DA705" s="54">
        <f t="shared" si="1941"/>
        <v>0</v>
      </c>
      <c r="DB705" s="54">
        <f t="shared" si="1942"/>
        <v>0</v>
      </c>
      <c r="DC705" s="54">
        <f t="shared" si="1943"/>
        <v>0</v>
      </c>
      <c r="DD705" s="54">
        <f t="shared" si="1944"/>
        <v>0</v>
      </c>
      <c r="DE705" s="54">
        <f t="shared" si="1945"/>
        <v>0</v>
      </c>
      <c r="DF705" s="54">
        <f t="shared" si="1946"/>
        <v>0</v>
      </c>
      <c r="DG705" s="54">
        <f t="shared" si="1947"/>
        <v>2</v>
      </c>
      <c r="DH705" s="71">
        <f t="shared" si="1948"/>
        <v>0</v>
      </c>
      <c r="DI705" s="71">
        <f t="shared" si="1949"/>
        <v>0</v>
      </c>
      <c r="DJ705" s="54">
        <f t="shared" si="1950"/>
        <v>0</v>
      </c>
      <c r="DK705" s="54">
        <f t="shared" si="1951"/>
        <v>2</v>
      </c>
      <c r="DL705" s="4">
        <f t="shared" si="1876"/>
        <v>0</v>
      </c>
      <c r="DM705" s="3">
        <f t="shared" si="1952"/>
        <v>0</v>
      </c>
      <c r="DN705" s="3">
        <f t="shared" si="1953"/>
        <v>0</v>
      </c>
      <c r="DO705" s="4" t="e">
        <f t="shared" si="1954"/>
        <v>#DIV/0!</v>
      </c>
      <c r="DP705" s="57"/>
      <c r="DQ705" s="57"/>
      <c r="DR705" s="56">
        <f t="shared" si="1877"/>
        <v>2</v>
      </c>
      <c r="DS705" s="56">
        <f t="shared" si="1878"/>
        <v>0</v>
      </c>
      <c r="DT705" s="38">
        <f t="shared" si="1879"/>
        <v>0</v>
      </c>
      <c r="DU705" s="38">
        <f t="shared" si="1955"/>
        <v>2</v>
      </c>
      <c r="DV705" s="38">
        <f t="shared" si="1880"/>
        <v>0</v>
      </c>
      <c r="DW705" s="39">
        <f t="shared" si="1881"/>
        <v>0</v>
      </c>
      <c r="DX705" s="39">
        <f t="shared" si="1882"/>
        <v>0</v>
      </c>
      <c r="DY705" s="39">
        <f t="shared" si="1883"/>
        <v>0</v>
      </c>
      <c r="DZ705" s="39">
        <f t="shared" si="1884"/>
        <v>0</v>
      </c>
      <c r="EA705" s="39">
        <f t="shared" si="1885"/>
        <v>0</v>
      </c>
      <c r="EB705" s="37" t="e">
        <f t="shared" si="1956"/>
        <v>#DIV/0!</v>
      </c>
      <c r="EC705" s="37" t="e">
        <f t="shared" si="1957"/>
        <v>#DIV/0!</v>
      </c>
      <c r="ED705" s="37" t="e">
        <f t="shared" si="1958"/>
        <v>#DIV/0!</v>
      </c>
      <c r="EE705" s="37" t="e">
        <f t="shared" si="1959"/>
        <v>#DIV/0!</v>
      </c>
      <c r="EF705" s="39" t="e">
        <f t="shared" si="1960"/>
        <v>#DIV/0!</v>
      </c>
      <c r="EG705" s="37" t="e">
        <f t="shared" si="1961"/>
        <v>#DIV/0!</v>
      </c>
      <c r="EH705" s="37" t="e">
        <f t="shared" si="1962"/>
        <v>#DIV/0!</v>
      </c>
      <c r="EI705" s="11" t="b">
        <f t="shared" si="1963"/>
        <v>1</v>
      </c>
      <c r="EJ705" s="11" t="b">
        <f t="shared" si="1964"/>
        <v>0</v>
      </c>
      <c r="EK705" s="39" t="e">
        <f t="shared" si="1965"/>
        <v>#DIV/0!</v>
      </c>
      <c r="EL705" s="39" t="e">
        <f t="shared" si="1966"/>
        <v>#DIV/0!</v>
      </c>
      <c r="EM705" s="39" t="e">
        <f t="shared" si="1967"/>
        <v>#DIV/0!</v>
      </c>
      <c r="EN705" s="39" t="e">
        <f t="shared" si="1968"/>
        <v>#DIV/0!</v>
      </c>
      <c r="EO705" s="39" t="e">
        <f t="shared" si="1969"/>
        <v>#DIV/0!</v>
      </c>
      <c r="EP705" s="39" t="e">
        <f t="shared" si="1970"/>
        <v>#DIV/0!</v>
      </c>
      <c r="EQ705" s="39" t="e">
        <f t="shared" si="1971"/>
        <v>#DIV/0!</v>
      </c>
      <c r="ER705" s="39" t="e">
        <f t="shared" si="1972"/>
        <v>#DIV/0!</v>
      </c>
      <c r="ES705" s="58" t="str">
        <f t="shared" si="1973"/>
        <v>(OH,F,Cl)-dominate amphibole</v>
      </c>
      <c r="ET705" s="58" t="e">
        <f t="shared" si="1974"/>
        <v>#N/A</v>
      </c>
      <c r="EU705" s="56">
        <f t="shared" si="1886"/>
        <v>0</v>
      </c>
      <c r="EV705" s="56">
        <f t="shared" si="1887"/>
        <v>0</v>
      </c>
      <c r="EW705" s="56">
        <f t="shared" si="1888"/>
        <v>0</v>
      </c>
      <c r="EX705" s="56">
        <f t="shared" si="1889"/>
        <v>0</v>
      </c>
      <c r="EY705" s="56">
        <f t="shared" si="1890"/>
        <v>0</v>
      </c>
      <c r="EZ705" s="56">
        <f t="shared" si="1891"/>
        <v>0</v>
      </c>
      <c r="FA705" s="39">
        <f t="shared" si="1892"/>
        <v>0</v>
      </c>
      <c r="FB705" s="39">
        <f t="shared" si="1893"/>
        <v>0</v>
      </c>
      <c r="FC705" s="54">
        <f t="shared" si="1894"/>
        <v>0</v>
      </c>
      <c r="FD705" s="54">
        <f t="shared" si="1895"/>
        <v>0</v>
      </c>
      <c r="FE705" s="39">
        <f t="shared" si="1896"/>
        <v>0</v>
      </c>
      <c r="FF705" s="54">
        <f t="shared" si="1897"/>
        <v>0</v>
      </c>
      <c r="FG705" s="39">
        <f t="shared" si="1898"/>
        <v>0</v>
      </c>
      <c r="FH705" s="39">
        <f t="shared" si="1975"/>
        <v>0</v>
      </c>
      <c r="FI705" s="39">
        <f t="shared" si="1976"/>
        <v>0</v>
      </c>
      <c r="FJ705" s="39">
        <f t="shared" si="1977"/>
        <v>0</v>
      </c>
      <c r="FK705" s="39" t="e">
        <f t="shared" si="1978"/>
        <v>#DIV/0!</v>
      </c>
      <c r="FL705" s="39" t="e">
        <f t="shared" si="1979"/>
        <v>#DIV/0!</v>
      </c>
      <c r="FM705" s="39" t="e">
        <f t="shared" si="1980"/>
        <v>#DIV/0!</v>
      </c>
      <c r="FN705" s="39">
        <f t="shared" si="1981"/>
        <v>1</v>
      </c>
      <c r="FO705" s="39">
        <f t="shared" si="1899"/>
        <v>0</v>
      </c>
      <c r="FP705" s="39">
        <f t="shared" si="1900"/>
        <v>0</v>
      </c>
      <c r="FQ705" s="39">
        <f t="shared" si="1901"/>
        <v>0</v>
      </c>
      <c r="FR705" s="39">
        <f t="shared" si="1982"/>
        <v>0</v>
      </c>
      <c r="FS705" s="39">
        <f t="shared" si="1983"/>
        <v>0</v>
      </c>
      <c r="FU705" s="39" t="e">
        <f t="shared" si="1984"/>
        <v>#DIV/0!</v>
      </c>
      <c r="FV705" s="39" t="e">
        <f t="shared" si="1985"/>
        <v>#DIV/0!</v>
      </c>
      <c r="FW705" s="39" t="e">
        <f t="shared" si="1986"/>
        <v>#DIV/0!</v>
      </c>
      <c r="FY705" s="39" t="e">
        <f t="shared" si="1987"/>
        <v>#DIV/0!</v>
      </c>
      <c r="FZ705" s="39" t="e">
        <f t="shared" si="1988"/>
        <v>#DIV/0!</v>
      </c>
      <c r="GA705" s="39" t="e">
        <f t="shared" si="1989"/>
        <v>#DIV/0!</v>
      </c>
      <c r="GB705" s="39" t="e">
        <f t="shared" si="1990"/>
        <v>#DIV/0!</v>
      </c>
      <c r="GC705" s="39" t="e">
        <f t="shared" si="1991"/>
        <v>#DIV/0!</v>
      </c>
      <c r="GD705" s="39" t="e">
        <f t="shared" si="1992"/>
        <v>#DIV/0!</v>
      </c>
      <c r="GE705" s="39" t="e">
        <f t="shared" si="1993"/>
        <v>#DIV/0!</v>
      </c>
      <c r="GF705" s="39" t="e">
        <f t="shared" si="1994"/>
        <v>#DIV/0!</v>
      </c>
      <c r="GG705" s="39" t="e">
        <f t="shared" si="1995"/>
        <v>#DIV/0!</v>
      </c>
      <c r="GH705" s="39" t="e">
        <f t="shared" si="1996"/>
        <v>#DIV/0!</v>
      </c>
      <c r="GI705" s="39"/>
      <c r="GJ705" s="39" t="e">
        <f t="shared" si="1997"/>
        <v>#DIV/0!</v>
      </c>
      <c r="GK705" s="39" t="e">
        <f t="shared" si="1998"/>
        <v>#DIV/0!</v>
      </c>
      <c r="GL705" s="39" t="e">
        <f t="shared" si="1999"/>
        <v>#DIV/0!</v>
      </c>
      <c r="GM705" s="39" t="e">
        <f t="shared" si="2000"/>
        <v>#DIV/0!</v>
      </c>
      <c r="GN705" s="39" t="e">
        <f t="shared" si="2001"/>
        <v>#DIV/0!</v>
      </c>
      <c r="GO705" s="57"/>
      <c r="GP705" s="57" t="e">
        <f t="shared" si="2002"/>
        <v>#DIV/0!</v>
      </c>
      <c r="GQ705" s="59" t="e">
        <f t="shared" si="2003"/>
        <v>#DIV/0!</v>
      </c>
      <c r="GR705" s="41" t="e">
        <f t="shared" si="2004"/>
        <v>#DIV/0!</v>
      </c>
      <c r="GS705" s="57" t="e">
        <f t="shared" si="2005"/>
        <v>#DIV/0!</v>
      </c>
      <c r="GT705" s="57" t="e">
        <f t="shared" si="2006"/>
        <v>#DIV/0!</v>
      </c>
      <c r="GU705" s="57" t="e">
        <f t="shared" si="2007"/>
        <v>#DIV/0!</v>
      </c>
      <c r="GV705" s="57"/>
      <c r="GW705" s="42" t="e">
        <f t="shared" si="2008"/>
        <v>#DIV/0!</v>
      </c>
      <c r="GX705" s="42" t="e">
        <f t="shared" si="2009"/>
        <v>#DIV/0!</v>
      </c>
      <c r="GY705" s="42" t="e">
        <f t="shared" si="2010"/>
        <v>#DIV/0!</v>
      </c>
      <c r="GZ705" s="57"/>
      <c r="HA705" s="2" t="e">
        <f t="shared" si="2011"/>
        <v>#DIV/0!</v>
      </c>
      <c r="HB705" s="2" t="e">
        <f t="shared" si="2012"/>
        <v>#DIV/0!</v>
      </c>
      <c r="HC705" s="2" t="e">
        <f t="shared" si="2013"/>
        <v>#DIV/0!</v>
      </c>
      <c r="HD705" s="2" t="e">
        <f t="shared" si="2014"/>
        <v>#DIV/0!</v>
      </c>
      <c r="HE705" s="2" t="e">
        <f t="shared" si="2015"/>
        <v>#DIV/0!</v>
      </c>
      <c r="HF705" s="2" t="e">
        <f t="shared" si="2016"/>
        <v>#DIV/0!</v>
      </c>
      <c r="HG705" s="2" t="e">
        <f t="shared" si="2017"/>
        <v>#DIV/0!</v>
      </c>
      <c r="HH705" s="2" t="e">
        <f t="shared" si="2018"/>
        <v>#DIV/0!</v>
      </c>
      <c r="HI705" s="2" t="e">
        <f t="shared" si="2019"/>
        <v>#DIV/0!</v>
      </c>
      <c r="HJ705" s="11" t="e">
        <f t="shared" si="2020"/>
        <v>#DIV/0!</v>
      </c>
      <c r="HK705" s="60" t="e">
        <f t="shared" si="2021"/>
        <v>#DIV/0!</v>
      </c>
      <c r="HL705" s="57"/>
      <c r="HM705" s="57" t="e">
        <f t="shared" si="2022"/>
        <v>#DIV/0!</v>
      </c>
      <c r="HN705" s="57" t="e">
        <f t="shared" si="2023"/>
        <v>#DIV/0!</v>
      </c>
      <c r="HO705" s="57" t="e">
        <f t="shared" si="2024"/>
        <v>#DIV/0!</v>
      </c>
      <c r="HP705" s="57" t="e">
        <f t="shared" si="2025"/>
        <v>#DIV/0!</v>
      </c>
      <c r="HQ705" s="57" t="e">
        <f t="shared" si="2026"/>
        <v>#DIV/0!</v>
      </c>
      <c r="HR705" s="57"/>
      <c r="HS705" s="57" t="e">
        <f t="shared" si="2027"/>
        <v>#DIV/0!</v>
      </c>
      <c r="HT705" s="57" t="e">
        <f t="shared" si="2028"/>
        <v>#DIV/0!</v>
      </c>
      <c r="HU705" s="57" t="e">
        <f t="shared" si="2029"/>
        <v>#DIV/0!</v>
      </c>
      <c r="HV705" s="57" t="e">
        <f t="shared" si="2030"/>
        <v>#DIV/0!</v>
      </c>
      <c r="HW705" s="57" t="e">
        <f t="shared" si="2031"/>
        <v>#DIV/0!</v>
      </c>
      <c r="HX705" s="57"/>
      <c r="HY705" s="57" t="e">
        <f t="shared" si="2032"/>
        <v>#DIV/0!</v>
      </c>
      <c r="HZ705" s="57" t="e">
        <f t="shared" si="2033"/>
        <v>#DIV/0!</v>
      </c>
      <c r="IA705" s="57"/>
      <c r="IB705" s="61">
        <f t="shared" si="2034"/>
        <v>0</v>
      </c>
      <c r="IC705" s="57" t="str">
        <f t="shared" si="2035"/>
        <v/>
      </c>
      <c r="ID705" s="42"/>
      <c r="IE705" s="2" t="str">
        <f t="shared" si="2036"/>
        <v/>
      </c>
      <c r="IF705" s="60" t="e">
        <f t="shared" si="2037"/>
        <v>#DIV/0!</v>
      </c>
      <c r="IG705" s="60" t="str">
        <f t="shared" si="2038"/>
        <v/>
      </c>
      <c r="IH705" s="60" t="str">
        <f t="shared" si="2039"/>
        <v>zinco-</v>
      </c>
      <c r="II705" s="60" t="str">
        <f t="shared" si="2040"/>
        <v>mangano-</v>
      </c>
      <c r="IJ705" s="60" t="e">
        <f t="shared" si="2041"/>
        <v>#DIV/0!</v>
      </c>
      <c r="IK705" s="60" t="e">
        <f t="shared" si="2042"/>
        <v>#DIV/0!</v>
      </c>
      <c r="IL705" s="60" t="e">
        <f t="shared" si="2043"/>
        <v>#DIV/0!</v>
      </c>
      <c r="IM705" s="60" t="e">
        <f t="shared" si="2044"/>
        <v>#DIV/0!</v>
      </c>
      <c r="IN705" s="60" t="str">
        <f t="shared" si="2045"/>
        <v/>
      </c>
      <c r="IO705" s="60" t="str">
        <f t="shared" si="2046"/>
        <v/>
      </c>
      <c r="IP705" s="57"/>
      <c r="IQ705" s="57" t="str">
        <f t="shared" si="2047"/>
        <v>ERROR!!</v>
      </c>
    </row>
    <row r="706" spans="24:251">
      <c r="X706" s="29">
        <f t="shared" si="1903"/>
        <v>0</v>
      </c>
      <c r="Y706" s="29">
        <f t="shared" si="1904"/>
        <v>0</v>
      </c>
      <c r="Z706" s="29" t="e">
        <f t="shared" si="1905"/>
        <v>#DIV/0!</v>
      </c>
      <c r="AA706" s="29" t="e">
        <f t="shared" si="1906"/>
        <v>#DIV/0!</v>
      </c>
      <c r="AB706" s="29" t="e">
        <f t="shared" si="1907"/>
        <v>#DIV/0!</v>
      </c>
      <c r="AC706" s="29" t="e">
        <f t="shared" si="1908"/>
        <v>#DIV/0!</v>
      </c>
      <c r="AF706" s="23">
        <v>60.084299999999999</v>
      </c>
      <c r="AG706" s="23">
        <v>79.878799999999998</v>
      </c>
      <c r="AH706" s="23">
        <v>101.96120000000001</v>
      </c>
      <c r="AI706" s="23">
        <v>151.99039999999999</v>
      </c>
      <c r="AJ706" s="23">
        <v>159.69</v>
      </c>
      <c r="AK706" s="23">
        <v>71.846400000000003</v>
      </c>
      <c r="AL706" s="23">
        <v>70.9375</v>
      </c>
      <c r="AM706" s="23">
        <v>40.304400000000001</v>
      </c>
      <c r="AN706" s="23">
        <v>56.077399999999997</v>
      </c>
      <c r="AO706" s="23">
        <v>61.978999999999999</v>
      </c>
      <c r="AP706" s="23">
        <v>94.195999999999998</v>
      </c>
      <c r="AQ706" s="23">
        <v>18.998000000000001</v>
      </c>
      <c r="AR706" s="23">
        <v>35.450000000000003</v>
      </c>
      <c r="AS706" s="23">
        <v>29.88</v>
      </c>
      <c r="AT706" s="23">
        <v>74.691999999999993</v>
      </c>
      <c r="AU706" s="23">
        <v>81.39</v>
      </c>
      <c r="AX706" s="54">
        <f t="shared" si="1909"/>
        <v>0</v>
      </c>
      <c r="AY706" s="54">
        <f t="shared" si="1910"/>
        <v>0</v>
      </c>
      <c r="AZ706" s="54">
        <f t="shared" si="1911"/>
        <v>0</v>
      </c>
      <c r="BA706" s="54">
        <f t="shared" si="1912"/>
        <v>0</v>
      </c>
      <c r="BB706" s="54">
        <f t="shared" si="1913"/>
        <v>0</v>
      </c>
      <c r="BC706" s="54">
        <f t="shared" si="1914"/>
        <v>0</v>
      </c>
      <c r="BD706" s="54">
        <f t="shared" si="1915"/>
        <v>0</v>
      </c>
      <c r="BE706" s="54">
        <f t="shared" si="1916"/>
        <v>0</v>
      </c>
      <c r="BF706" s="54">
        <f t="shared" si="1917"/>
        <v>0</v>
      </c>
      <c r="BG706" s="54">
        <f t="shared" si="1918"/>
        <v>0</v>
      </c>
      <c r="BH706" s="54">
        <f t="shared" si="1919"/>
        <v>0</v>
      </c>
      <c r="BI706" s="54">
        <f t="shared" si="1920"/>
        <v>0</v>
      </c>
      <c r="BJ706" s="54">
        <f t="shared" si="1921"/>
        <v>0</v>
      </c>
      <c r="BK706" s="54">
        <f t="shared" si="1922"/>
        <v>0</v>
      </c>
      <c r="BL706" s="54">
        <f t="shared" si="1923"/>
        <v>0</v>
      </c>
      <c r="BM706" s="42"/>
      <c r="BO706" s="54">
        <f>'Norm-coeff'!$C$2+$AX706*'Norm-coeff'!$D$2+$AY706*'Norm-coeff'!$E$2+$AZ706*'Norm-coeff'!$F$2+$BA706*'Norm-coeff'!$G$2+$BB706*'Norm-coeff'!$H$2+$BC706*'Norm-coeff'!$I$2+$BD706*'Norm-coeff'!$J$2+$BE706*'Norm-coeff'!$K$2+$BF706*'Norm-coeff'!$L$2+$BG706*'Norm-coeff'!$M$2+$BH706*'Norm-coeff'!$N$2+$BI706*'Norm-coeff'!$O$2</f>
        <v>5.4045421474420303</v>
      </c>
      <c r="BP706" s="54">
        <f>'Norm-coeff'!$C$3+$AX706*'Norm-coeff'!$D$3+$AY706*'Norm-coeff'!$E$3+$AZ706*'Norm-coeff'!$F$3+$BA706*'Norm-coeff'!$G$3+$BB706*'Norm-coeff'!$H$3+$BC706*'Norm-coeff'!$I$3+$BD706*'Norm-coeff'!$J$3+$BE706*'Norm-coeff'!$K$3+$BF706*'Norm-coeff'!$L$3+$BG706*'Norm-coeff'!$M$3+$BH706*'Norm-coeff'!$N$3+$BI706*'Norm-coeff'!$O$3</f>
        <v>3.15319116612705</v>
      </c>
      <c r="BQ706" s="54">
        <f>'Norm-coeff'!$C$4+$AX706*'Norm-coeff'!$D$4+$AY706*'Norm-coeff'!$E$4+$AZ706*'Norm-coeff'!$F$4+$BA706*'Norm-coeff'!$G$4+$BB706*'Norm-coeff'!$H$4+$BC706*'Norm-coeff'!$I$4+$BD706*'Norm-coeff'!$J$4+$BE706*'Norm-coeff'!$K$4+$BF706*'Norm-coeff'!$L$4+$BG706*'Norm-coeff'!$M$4+$BH706*'Norm-coeff'!$N$4+$BI706*'Norm-coeff'!$O$4</f>
        <v>1.42115649462768</v>
      </c>
      <c r="BR706" s="54">
        <f>'Norm-coeff'!$C$5+$AX706*'Norm-coeff'!$D$5+$AY706*'Norm-coeff'!$E$5+$AZ706*'Norm-coeff'!$F$5+$BA706*'Norm-coeff'!$G$5+$BB706*'Norm-coeff'!$H$5+$BC706*'Norm-coeff'!$I$5+$BD706*'Norm-coeff'!$J$5+$BE706*'Norm-coeff'!$K$5+$BF706*'Norm-coeff'!$L$5+$BG706*'Norm-coeff'!$M$5+$BH706*'Norm-coeff'!$N$5+$BI706*'Norm-coeff'!$O$5</f>
        <v>1.0553329241296201</v>
      </c>
      <c r="BS706" s="54">
        <f>'Norm-coeff'!$C$6+$AX706*'Norm-coeff'!$D$6+$AY706*'Norm-coeff'!$E$6+$AZ706*'Norm-coeff'!$F$6+$BA706*'Norm-coeff'!$G$6+$BB706*'Norm-coeff'!$H$6+$BC706*'Norm-coeff'!$I$6+$BD706*'Norm-coeff'!$J$6+$BE706*'Norm-coeff'!$K$6+$BF706*'Norm-coeff'!$L$6+$BG706*'Norm-coeff'!$M$6+$BH706*'Norm-coeff'!$N$6+$BI706*'Norm-coeff'!$O$6</f>
        <v>-1.48700885495103E-2</v>
      </c>
      <c r="BT706" s="54">
        <f>'Norm-coeff'!$C$7+$AX706*'Norm-coeff'!$D$7+$AY706*'Norm-coeff'!$E$7+$AZ706*'Norm-coeff'!$F$7+$BA706*'Norm-coeff'!$G$7+$BB706*'Norm-coeff'!$H$7+$BC706*'Norm-coeff'!$I$7+$BD706*'Norm-coeff'!$J$7+$BE706*'Norm-coeff'!$K$7+$BF706*'Norm-coeff'!$L$7+$BG706*'Norm-coeff'!$M$7+$BH706*'Norm-coeff'!$N$7+$BI706*'Norm-coeff'!$O$7</f>
        <v>2.0907583608832998</v>
      </c>
      <c r="BU706" s="54">
        <f>'Norm-coeff'!$C$8+$AX706*'Norm-coeff'!$D$8+$AY706*'Norm-coeff'!$E$8+$AZ706*'Norm-coeff'!$F$8+$BA706*'Norm-coeff'!$G$8+$BB706*'Norm-coeff'!$H$8+$BC706*'Norm-coeff'!$I$8+$BD706*'Norm-coeff'!$J$8+$BE706*'Norm-coeff'!$K$8+$BF706*'Norm-coeff'!$L$8+$BG706*'Norm-coeff'!$M$8+$BH706*'Norm-coeff'!$N$8+$BI706*'Norm-coeff'!$O$8</f>
        <v>0.65894159836244504</v>
      </c>
      <c r="BV706" s="54">
        <f>'Norm-coeff'!$C$9+$AX706*'Norm-coeff'!$D$9+$AY706*'Norm-coeff'!$E$9+$AZ706*'Norm-coeff'!$F$9+$BA706*'Norm-coeff'!$G$9+$BB706*'Norm-coeff'!$H$9+$BC706*'Norm-coeff'!$I$9+$BD706*'Norm-coeff'!$J$9+$BE706*'Norm-coeff'!$K$9+$BF706*'Norm-coeff'!$L$9+$BG706*'Norm-coeff'!$M$9+$BH706*'Norm-coeff'!$N$9+$BI706*'Norm-coeff'!$O$9</f>
        <v>1.48961085014701</v>
      </c>
      <c r="BW706" s="54">
        <f>'Norm-coeff'!$C$10+$AX706*'Norm-coeff'!$D$10+$AY706*'Norm-coeff'!$E$10+$AZ706*'Norm-coeff'!$F$10+$BA706*'Norm-coeff'!$G$10+$BB706*'Norm-coeff'!$H$10+$BC706*'Norm-coeff'!$I$10+$BD706*'Norm-coeff'!$J$10+$BE706*'Norm-coeff'!$K$10+$BF706*'Norm-coeff'!$L$10+$BG706*'Norm-coeff'!$M$10+$BH706*'Norm-coeff'!$N$10+$BI706*'Norm-coeff'!$O$10</f>
        <v>1.42058735749591</v>
      </c>
      <c r="BX706" s="54">
        <f>'Norm-coeff'!$C$11+$AX706*'Norm-coeff'!$D$11+$AY706*'Norm-coeff'!$E$11+$AZ706*'Norm-coeff'!$F$11+$BA706*'Norm-coeff'!$G$11+$BB706*'Norm-coeff'!$H$11+$BC706*'Norm-coeff'!$I$11+$BD706*'Norm-coeff'!$J$11+$BE706*'Norm-coeff'!$K$11+$BF706*'Norm-coeff'!$L$11+$BG706*'Norm-coeff'!$M$11+$BH706*'Norm-coeff'!$N$11+$BI706*'Norm-coeff'!$O$11</f>
        <v>0.221233014421479</v>
      </c>
      <c r="BY706" s="54">
        <f>'Norm-coeff'!$C$12+$AX706*'Norm-coeff'!$D$12+$AY706*'Norm-coeff'!$E$12+$AZ706*'Norm-coeff'!$F$12+$BA706*'Norm-coeff'!$G$12+$BB706*'Norm-coeff'!$H$12+$BC706*'Norm-coeff'!$I$12+$BD706*'Norm-coeff'!$J$12+$BE706*'Norm-coeff'!$K$12+$BF706*'Norm-coeff'!$L$12+$BG706*'Norm-coeff'!$M$12+$BH706*'Norm-coeff'!$N$12+$BI706*'Norm-coeff'!$O$12</f>
        <v>0.283527502056037</v>
      </c>
      <c r="BZ706" s="54">
        <f>'Norm-coeff'!$C$13+$AX706*'Norm-coeff'!$D$13+$AY706*'Norm-coeff'!$E$13+$AZ706*'Norm-coeff'!$F$13+$BA706*'Norm-coeff'!$G$13+$BB706*'Norm-coeff'!$H$13+$BC706*'Norm-coeff'!$I$13+$BD706*'Norm-coeff'!$J$13+$BE706*'Norm-coeff'!$K$13+$BF706*'Norm-coeff'!$L$13+$BG706*'Norm-coeff'!$M$13+$BH706*'Norm-coeff'!$N$13+$BI706*'Norm-coeff'!$O$13</f>
        <v>-4.1864930554451202E-2</v>
      </c>
      <c r="CA706" s="54">
        <f>'Norm-coeff'!$C$14+$AX706*'Norm-coeff'!$D$14+$AY706*'Norm-coeff'!$E$14+$AZ706*'Norm-coeff'!$F$14+$BA706*'Norm-coeff'!$G$14+$BB706*'Norm-coeff'!$H$14+$BC706*'Norm-coeff'!$I$14+$BD706*'Norm-coeff'!$J$14+$BE706*'Norm-coeff'!$K$14+$BF706*'Norm-coeff'!$L$14+$BG706*'Norm-coeff'!$M$14+$BH706*'Norm-coeff'!$N$14+$BI706*'Norm-coeff'!$O$14</f>
        <v>4.2526983164477103</v>
      </c>
      <c r="CC706" s="54">
        <f t="shared" si="2048"/>
        <v>0</v>
      </c>
      <c r="CG706" s="54">
        <f t="shared" si="1924"/>
        <v>0</v>
      </c>
      <c r="CH706" s="54">
        <f t="shared" si="1902"/>
        <v>0</v>
      </c>
      <c r="CI706" s="54">
        <f t="shared" si="1925"/>
        <v>0</v>
      </c>
      <c r="CJ706" s="56">
        <f t="shared" si="1926"/>
        <v>0</v>
      </c>
      <c r="CK706" s="54">
        <f t="shared" si="1927"/>
        <v>0</v>
      </c>
      <c r="CL706" s="54">
        <f t="shared" si="1928"/>
        <v>0</v>
      </c>
      <c r="CM706" s="54">
        <f t="shared" si="1929"/>
        <v>0</v>
      </c>
      <c r="CN706" s="54">
        <f t="shared" si="1930"/>
        <v>0</v>
      </c>
      <c r="CO706" s="54">
        <f t="shared" si="1931"/>
        <v>0</v>
      </c>
      <c r="CP706" s="54">
        <f t="shared" si="1932"/>
        <v>0</v>
      </c>
      <c r="CQ706" s="54">
        <f t="shared" si="1933"/>
        <v>0</v>
      </c>
      <c r="CR706" s="54">
        <f t="shared" si="1934"/>
        <v>0</v>
      </c>
      <c r="CS706" s="54">
        <f t="shared" si="1935"/>
        <v>0</v>
      </c>
      <c r="CU706" s="54">
        <f t="shared" si="1936"/>
        <v>0</v>
      </c>
      <c r="CV706" s="54">
        <f t="shared" si="1937"/>
        <v>0</v>
      </c>
      <c r="CW706" s="54">
        <f t="shared" si="1938"/>
        <v>0</v>
      </c>
      <c r="CX706" s="54">
        <f t="shared" si="1939"/>
        <v>0</v>
      </c>
      <c r="CZ706" s="54">
        <f t="shared" si="1940"/>
        <v>0</v>
      </c>
      <c r="DA706" s="54">
        <f t="shared" si="1941"/>
        <v>0</v>
      </c>
      <c r="DB706" s="54">
        <f t="shared" si="1942"/>
        <v>0</v>
      </c>
      <c r="DC706" s="54">
        <f t="shared" si="1943"/>
        <v>0</v>
      </c>
      <c r="DD706" s="54">
        <f t="shared" si="1944"/>
        <v>0</v>
      </c>
      <c r="DE706" s="54">
        <f t="shared" si="1945"/>
        <v>0</v>
      </c>
      <c r="DF706" s="54">
        <f t="shared" si="1946"/>
        <v>0</v>
      </c>
      <c r="DG706" s="54">
        <f t="shared" si="1947"/>
        <v>2</v>
      </c>
      <c r="DH706" s="71">
        <f t="shared" si="1948"/>
        <v>0</v>
      </c>
      <c r="DI706" s="71">
        <f t="shared" si="1949"/>
        <v>0</v>
      </c>
      <c r="DJ706" s="54">
        <f t="shared" si="1950"/>
        <v>0</v>
      </c>
      <c r="DK706" s="54">
        <f t="shared" si="1951"/>
        <v>2</v>
      </c>
      <c r="DL706" s="4">
        <f t="shared" si="1876"/>
        <v>0</v>
      </c>
      <c r="DM706" s="3">
        <f t="shared" si="1952"/>
        <v>0</v>
      </c>
      <c r="DN706" s="3">
        <f t="shared" si="1953"/>
        <v>0</v>
      </c>
      <c r="DO706" s="4" t="e">
        <f t="shared" si="1954"/>
        <v>#DIV/0!</v>
      </c>
      <c r="DP706" s="57"/>
      <c r="DQ706" s="57"/>
      <c r="DR706" s="56">
        <f t="shared" si="1877"/>
        <v>2</v>
      </c>
      <c r="DS706" s="56">
        <f t="shared" si="1878"/>
        <v>0</v>
      </c>
      <c r="DT706" s="38">
        <f t="shared" si="1879"/>
        <v>0</v>
      </c>
      <c r="DU706" s="38">
        <f t="shared" si="1955"/>
        <v>2</v>
      </c>
      <c r="DV706" s="38">
        <f t="shared" si="1880"/>
        <v>0</v>
      </c>
      <c r="DW706" s="39">
        <f t="shared" si="1881"/>
        <v>0</v>
      </c>
      <c r="DX706" s="39">
        <f t="shared" si="1882"/>
        <v>0</v>
      </c>
      <c r="DY706" s="39">
        <f t="shared" si="1883"/>
        <v>0</v>
      </c>
      <c r="DZ706" s="39">
        <f t="shared" si="1884"/>
        <v>0</v>
      </c>
      <c r="EA706" s="39">
        <f t="shared" si="1885"/>
        <v>0</v>
      </c>
      <c r="EB706" s="37" t="e">
        <f t="shared" si="1956"/>
        <v>#DIV/0!</v>
      </c>
      <c r="EC706" s="37" t="e">
        <f t="shared" si="1957"/>
        <v>#DIV/0!</v>
      </c>
      <c r="ED706" s="37" t="e">
        <f t="shared" si="1958"/>
        <v>#DIV/0!</v>
      </c>
      <c r="EE706" s="37" t="e">
        <f t="shared" si="1959"/>
        <v>#DIV/0!</v>
      </c>
      <c r="EF706" s="39" t="e">
        <f t="shared" si="1960"/>
        <v>#DIV/0!</v>
      </c>
      <c r="EG706" s="37" t="e">
        <f t="shared" si="1961"/>
        <v>#DIV/0!</v>
      </c>
      <c r="EH706" s="37" t="e">
        <f t="shared" si="1962"/>
        <v>#DIV/0!</v>
      </c>
      <c r="EI706" s="11" t="b">
        <f t="shared" si="1963"/>
        <v>1</v>
      </c>
      <c r="EJ706" s="11" t="b">
        <f t="shared" si="1964"/>
        <v>0</v>
      </c>
      <c r="EK706" s="39" t="e">
        <f t="shared" si="1965"/>
        <v>#DIV/0!</v>
      </c>
      <c r="EL706" s="39" t="e">
        <f t="shared" si="1966"/>
        <v>#DIV/0!</v>
      </c>
      <c r="EM706" s="39" t="e">
        <f t="shared" si="1967"/>
        <v>#DIV/0!</v>
      </c>
      <c r="EN706" s="39" t="e">
        <f t="shared" si="1968"/>
        <v>#DIV/0!</v>
      </c>
      <c r="EO706" s="39" t="e">
        <f t="shared" si="1969"/>
        <v>#DIV/0!</v>
      </c>
      <c r="EP706" s="39" t="e">
        <f t="shared" si="1970"/>
        <v>#DIV/0!</v>
      </c>
      <c r="EQ706" s="39" t="e">
        <f t="shared" si="1971"/>
        <v>#DIV/0!</v>
      </c>
      <c r="ER706" s="39" t="e">
        <f t="shared" si="1972"/>
        <v>#DIV/0!</v>
      </c>
      <c r="ES706" s="58" t="str">
        <f t="shared" si="1973"/>
        <v>(OH,F,Cl)-dominate amphibole</v>
      </c>
      <c r="ET706" s="58" t="e">
        <f t="shared" si="1974"/>
        <v>#N/A</v>
      </c>
      <c r="EU706" s="56">
        <f t="shared" si="1886"/>
        <v>0</v>
      </c>
      <c r="EV706" s="56">
        <f t="shared" si="1887"/>
        <v>0</v>
      </c>
      <c r="EW706" s="56">
        <f t="shared" si="1888"/>
        <v>0</v>
      </c>
      <c r="EX706" s="56">
        <f t="shared" si="1889"/>
        <v>0</v>
      </c>
      <c r="EY706" s="56">
        <f t="shared" si="1890"/>
        <v>0</v>
      </c>
      <c r="EZ706" s="56">
        <f t="shared" si="1891"/>
        <v>0</v>
      </c>
      <c r="FA706" s="39">
        <f t="shared" si="1892"/>
        <v>0</v>
      </c>
      <c r="FB706" s="39">
        <f t="shared" si="1893"/>
        <v>0</v>
      </c>
      <c r="FC706" s="54">
        <f t="shared" si="1894"/>
        <v>0</v>
      </c>
      <c r="FD706" s="54">
        <f t="shared" si="1895"/>
        <v>0</v>
      </c>
      <c r="FE706" s="39">
        <f t="shared" si="1896"/>
        <v>0</v>
      </c>
      <c r="FF706" s="54">
        <f t="shared" si="1897"/>
        <v>0</v>
      </c>
      <c r="FG706" s="39">
        <f t="shared" si="1898"/>
        <v>0</v>
      </c>
      <c r="FH706" s="39">
        <f t="shared" si="1975"/>
        <v>0</v>
      </c>
      <c r="FI706" s="39">
        <f t="shared" si="1976"/>
        <v>0</v>
      </c>
      <c r="FJ706" s="39">
        <f t="shared" si="1977"/>
        <v>0</v>
      </c>
      <c r="FK706" s="39" t="e">
        <f t="shared" si="1978"/>
        <v>#DIV/0!</v>
      </c>
      <c r="FL706" s="39" t="e">
        <f t="shared" si="1979"/>
        <v>#DIV/0!</v>
      </c>
      <c r="FM706" s="39" t="e">
        <f t="shared" si="1980"/>
        <v>#DIV/0!</v>
      </c>
      <c r="FN706" s="39">
        <f t="shared" si="1981"/>
        <v>1</v>
      </c>
      <c r="FO706" s="39">
        <f t="shared" si="1899"/>
        <v>0</v>
      </c>
      <c r="FP706" s="39">
        <f t="shared" si="1900"/>
        <v>0</v>
      </c>
      <c r="FQ706" s="39">
        <f t="shared" si="1901"/>
        <v>0</v>
      </c>
      <c r="FR706" s="39">
        <f t="shared" si="1982"/>
        <v>0</v>
      </c>
      <c r="FS706" s="39">
        <f t="shared" si="1983"/>
        <v>0</v>
      </c>
      <c r="FU706" s="39" t="e">
        <f t="shared" si="1984"/>
        <v>#DIV/0!</v>
      </c>
      <c r="FV706" s="39" t="e">
        <f t="shared" si="1985"/>
        <v>#DIV/0!</v>
      </c>
      <c r="FW706" s="39" t="e">
        <f t="shared" si="1986"/>
        <v>#DIV/0!</v>
      </c>
      <c r="FY706" s="39" t="e">
        <f t="shared" si="1987"/>
        <v>#DIV/0!</v>
      </c>
      <c r="FZ706" s="39" t="e">
        <f t="shared" si="1988"/>
        <v>#DIV/0!</v>
      </c>
      <c r="GA706" s="39" t="e">
        <f t="shared" si="1989"/>
        <v>#DIV/0!</v>
      </c>
      <c r="GB706" s="39" t="e">
        <f t="shared" si="1990"/>
        <v>#DIV/0!</v>
      </c>
      <c r="GC706" s="39" t="e">
        <f t="shared" si="1991"/>
        <v>#DIV/0!</v>
      </c>
      <c r="GD706" s="39" t="e">
        <f t="shared" si="1992"/>
        <v>#DIV/0!</v>
      </c>
      <c r="GE706" s="39" t="e">
        <f t="shared" si="1993"/>
        <v>#DIV/0!</v>
      </c>
      <c r="GF706" s="39" t="e">
        <f t="shared" si="1994"/>
        <v>#DIV/0!</v>
      </c>
      <c r="GG706" s="39" t="e">
        <f t="shared" si="1995"/>
        <v>#DIV/0!</v>
      </c>
      <c r="GH706" s="39" t="e">
        <f t="shared" si="1996"/>
        <v>#DIV/0!</v>
      </c>
      <c r="GI706" s="39"/>
      <c r="GJ706" s="39" t="e">
        <f t="shared" si="1997"/>
        <v>#DIV/0!</v>
      </c>
      <c r="GK706" s="39" t="e">
        <f t="shared" si="1998"/>
        <v>#DIV/0!</v>
      </c>
      <c r="GL706" s="39" t="e">
        <f t="shared" si="1999"/>
        <v>#DIV/0!</v>
      </c>
      <c r="GM706" s="39" t="e">
        <f t="shared" si="2000"/>
        <v>#DIV/0!</v>
      </c>
      <c r="GN706" s="39" t="e">
        <f t="shared" si="2001"/>
        <v>#DIV/0!</v>
      </c>
      <c r="GO706" s="57"/>
      <c r="GP706" s="57" t="e">
        <f t="shared" si="2002"/>
        <v>#DIV/0!</v>
      </c>
      <c r="GQ706" s="59" t="e">
        <f t="shared" si="2003"/>
        <v>#DIV/0!</v>
      </c>
      <c r="GR706" s="41" t="e">
        <f t="shared" si="2004"/>
        <v>#DIV/0!</v>
      </c>
      <c r="GS706" s="57" t="e">
        <f t="shared" si="2005"/>
        <v>#DIV/0!</v>
      </c>
      <c r="GT706" s="57" t="e">
        <f t="shared" si="2006"/>
        <v>#DIV/0!</v>
      </c>
      <c r="GU706" s="57" t="e">
        <f t="shared" si="2007"/>
        <v>#DIV/0!</v>
      </c>
      <c r="GV706" s="57"/>
      <c r="GW706" s="42" t="e">
        <f t="shared" si="2008"/>
        <v>#DIV/0!</v>
      </c>
      <c r="GX706" s="42" t="e">
        <f t="shared" si="2009"/>
        <v>#DIV/0!</v>
      </c>
      <c r="GY706" s="42" t="e">
        <f t="shared" si="2010"/>
        <v>#DIV/0!</v>
      </c>
      <c r="GZ706" s="57"/>
      <c r="HA706" s="2" t="e">
        <f t="shared" si="2011"/>
        <v>#DIV/0!</v>
      </c>
      <c r="HB706" s="2" t="e">
        <f t="shared" si="2012"/>
        <v>#DIV/0!</v>
      </c>
      <c r="HC706" s="2" t="e">
        <f t="shared" si="2013"/>
        <v>#DIV/0!</v>
      </c>
      <c r="HD706" s="2" t="e">
        <f t="shared" si="2014"/>
        <v>#DIV/0!</v>
      </c>
      <c r="HE706" s="2" t="e">
        <f t="shared" si="2015"/>
        <v>#DIV/0!</v>
      </c>
      <c r="HF706" s="2" t="e">
        <f t="shared" si="2016"/>
        <v>#DIV/0!</v>
      </c>
      <c r="HG706" s="2" t="e">
        <f t="shared" si="2017"/>
        <v>#DIV/0!</v>
      </c>
      <c r="HH706" s="2" t="e">
        <f t="shared" si="2018"/>
        <v>#DIV/0!</v>
      </c>
      <c r="HI706" s="2" t="e">
        <f t="shared" si="2019"/>
        <v>#DIV/0!</v>
      </c>
      <c r="HJ706" s="11" t="e">
        <f t="shared" si="2020"/>
        <v>#DIV/0!</v>
      </c>
      <c r="HK706" s="60" t="e">
        <f t="shared" si="2021"/>
        <v>#DIV/0!</v>
      </c>
      <c r="HL706" s="57"/>
      <c r="HM706" s="57" t="e">
        <f t="shared" si="2022"/>
        <v>#DIV/0!</v>
      </c>
      <c r="HN706" s="57" t="e">
        <f t="shared" si="2023"/>
        <v>#DIV/0!</v>
      </c>
      <c r="HO706" s="57" t="e">
        <f t="shared" si="2024"/>
        <v>#DIV/0!</v>
      </c>
      <c r="HP706" s="57" t="e">
        <f t="shared" si="2025"/>
        <v>#DIV/0!</v>
      </c>
      <c r="HQ706" s="57" t="e">
        <f t="shared" si="2026"/>
        <v>#DIV/0!</v>
      </c>
      <c r="HR706" s="57"/>
      <c r="HS706" s="57" t="e">
        <f t="shared" si="2027"/>
        <v>#DIV/0!</v>
      </c>
      <c r="HT706" s="57" t="e">
        <f t="shared" si="2028"/>
        <v>#DIV/0!</v>
      </c>
      <c r="HU706" s="57" t="e">
        <f t="shared" si="2029"/>
        <v>#DIV/0!</v>
      </c>
      <c r="HV706" s="57" t="e">
        <f t="shared" si="2030"/>
        <v>#DIV/0!</v>
      </c>
      <c r="HW706" s="57" t="e">
        <f t="shared" si="2031"/>
        <v>#DIV/0!</v>
      </c>
      <c r="HX706" s="57"/>
      <c r="HY706" s="57" t="e">
        <f t="shared" si="2032"/>
        <v>#DIV/0!</v>
      </c>
      <c r="HZ706" s="57" t="e">
        <f t="shared" si="2033"/>
        <v>#DIV/0!</v>
      </c>
      <c r="IA706" s="57"/>
      <c r="IB706" s="61">
        <f t="shared" si="2034"/>
        <v>0</v>
      </c>
      <c r="IC706" s="57" t="str">
        <f t="shared" si="2035"/>
        <v/>
      </c>
      <c r="ID706" s="42"/>
      <c r="IE706" s="2" t="str">
        <f t="shared" si="2036"/>
        <v/>
      </c>
      <c r="IF706" s="60" t="e">
        <f t="shared" si="2037"/>
        <v>#DIV/0!</v>
      </c>
      <c r="IG706" s="60" t="str">
        <f t="shared" si="2038"/>
        <v/>
      </c>
      <c r="IH706" s="60" t="str">
        <f t="shared" si="2039"/>
        <v>zinco-</v>
      </c>
      <c r="II706" s="60" t="str">
        <f t="shared" si="2040"/>
        <v>mangano-</v>
      </c>
      <c r="IJ706" s="60" t="e">
        <f t="shared" si="2041"/>
        <v>#DIV/0!</v>
      </c>
      <c r="IK706" s="60" t="e">
        <f t="shared" si="2042"/>
        <v>#DIV/0!</v>
      </c>
      <c r="IL706" s="60" t="e">
        <f t="shared" si="2043"/>
        <v>#DIV/0!</v>
      </c>
      <c r="IM706" s="60" t="e">
        <f t="shared" si="2044"/>
        <v>#DIV/0!</v>
      </c>
      <c r="IN706" s="60" t="str">
        <f t="shared" si="2045"/>
        <v/>
      </c>
      <c r="IO706" s="60" t="str">
        <f t="shared" si="2046"/>
        <v/>
      </c>
      <c r="IP706" s="57"/>
      <c r="IQ706" s="57" t="str">
        <f t="shared" si="2047"/>
        <v>ERROR!!</v>
      </c>
    </row>
    <row r="707" spans="24:251">
      <c r="X707" s="29">
        <f t="shared" si="1903"/>
        <v>0</v>
      </c>
      <c r="Y707" s="29">
        <f t="shared" si="1904"/>
        <v>0</v>
      </c>
      <c r="Z707" s="29" t="e">
        <f t="shared" si="1905"/>
        <v>#DIV/0!</v>
      </c>
      <c r="AA707" s="29" t="e">
        <f t="shared" si="1906"/>
        <v>#DIV/0!</v>
      </c>
      <c r="AB707" s="29" t="e">
        <f t="shared" si="1907"/>
        <v>#DIV/0!</v>
      </c>
      <c r="AC707" s="29" t="e">
        <f t="shared" si="1908"/>
        <v>#DIV/0!</v>
      </c>
      <c r="AF707" s="23">
        <v>60.084299999999999</v>
      </c>
      <c r="AG707" s="23">
        <v>79.878799999999998</v>
      </c>
      <c r="AH707" s="23">
        <v>101.96120000000001</v>
      </c>
      <c r="AI707" s="23">
        <v>151.99039999999999</v>
      </c>
      <c r="AJ707" s="23">
        <v>159.69</v>
      </c>
      <c r="AK707" s="23">
        <v>71.846400000000003</v>
      </c>
      <c r="AL707" s="23">
        <v>70.9375</v>
      </c>
      <c r="AM707" s="23">
        <v>40.304400000000001</v>
      </c>
      <c r="AN707" s="23">
        <v>56.077399999999997</v>
      </c>
      <c r="AO707" s="23">
        <v>61.978999999999999</v>
      </c>
      <c r="AP707" s="23">
        <v>94.195999999999998</v>
      </c>
      <c r="AQ707" s="23">
        <v>18.998000000000001</v>
      </c>
      <c r="AR707" s="23">
        <v>35.450000000000003</v>
      </c>
      <c r="AS707" s="23">
        <v>29.88</v>
      </c>
      <c r="AT707" s="23">
        <v>74.691999999999993</v>
      </c>
      <c r="AU707" s="23">
        <v>81.39</v>
      </c>
      <c r="AX707" s="54">
        <f t="shared" si="1909"/>
        <v>0</v>
      </c>
      <c r="AY707" s="54">
        <f t="shared" si="1910"/>
        <v>0</v>
      </c>
      <c r="AZ707" s="54">
        <f t="shared" si="1911"/>
        <v>0</v>
      </c>
      <c r="BA707" s="54">
        <f t="shared" si="1912"/>
        <v>0</v>
      </c>
      <c r="BB707" s="54">
        <f t="shared" si="1913"/>
        <v>0</v>
      </c>
      <c r="BC707" s="54">
        <f t="shared" si="1914"/>
        <v>0</v>
      </c>
      <c r="BD707" s="54">
        <f t="shared" si="1915"/>
        <v>0</v>
      </c>
      <c r="BE707" s="54">
        <f t="shared" si="1916"/>
        <v>0</v>
      </c>
      <c r="BF707" s="54">
        <f t="shared" si="1917"/>
        <v>0</v>
      </c>
      <c r="BG707" s="54">
        <f t="shared" si="1918"/>
        <v>0</v>
      </c>
      <c r="BH707" s="54">
        <f t="shared" si="1919"/>
        <v>0</v>
      </c>
      <c r="BI707" s="54">
        <f t="shared" si="1920"/>
        <v>0</v>
      </c>
      <c r="BJ707" s="54">
        <f t="shared" si="1921"/>
        <v>0</v>
      </c>
      <c r="BK707" s="54">
        <f t="shared" si="1922"/>
        <v>0</v>
      </c>
      <c r="BL707" s="54">
        <f t="shared" si="1923"/>
        <v>0</v>
      </c>
      <c r="BM707" s="42"/>
      <c r="BO707" s="54">
        <f>'Norm-coeff'!$C$2+$AX707*'Norm-coeff'!$D$2+$AY707*'Norm-coeff'!$E$2+$AZ707*'Norm-coeff'!$F$2+$BA707*'Norm-coeff'!$G$2+$BB707*'Norm-coeff'!$H$2+$BC707*'Norm-coeff'!$I$2+$BD707*'Norm-coeff'!$J$2+$BE707*'Norm-coeff'!$K$2+$BF707*'Norm-coeff'!$L$2+$BG707*'Norm-coeff'!$M$2+$BH707*'Norm-coeff'!$N$2+$BI707*'Norm-coeff'!$O$2</f>
        <v>5.4045421474420303</v>
      </c>
      <c r="BP707" s="54">
        <f>'Norm-coeff'!$C$3+$AX707*'Norm-coeff'!$D$3+$AY707*'Norm-coeff'!$E$3+$AZ707*'Norm-coeff'!$F$3+$BA707*'Norm-coeff'!$G$3+$BB707*'Norm-coeff'!$H$3+$BC707*'Norm-coeff'!$I$3+$BD707*'Norm-coeff'!$J$3+$BE707*'Norm-coeff'!$K$3+$BF707*'Norm-coeff'!$L$3+$BG707*'Norm-coeff'!$M$3+$BH707*'Norm-coeff'!$N$3+$BI707*'Norm-coeff'!$O$3</f>
        <v>3.15319116612705</v>
      </c>
      <c r="BQ707" s="54">
        <f>'Norm-coeff'!$C$4+$AX707*'Norm-coeff'!$D$4+$AY707*'Norm-coeff'!$E$4+$AZ707*'Norm-coeff'!$F$4+$BA707*'Norm-coeff'!$G$4+$BB707*'Norm-coeff'!$H$4+$BC707*'Norm-coeff'!$I$4+$BD707*'Norm-coeff'!$J$4+$BE707*'Norm-coeff'!$K$4+$BF707*'Norm-coeff'!$L$4+$BG707*'Norm-coeff'!$M$4+$BH707*'Norm-coeff'!$N$4+$BI707*'Norm-coeff'!$O$4</f>
        <v>1.42115649462768</v>
      </c>
      <c r="BR707" s="54">
        <f>'Norm-coeff'!$C$5+$AX707*'Norm-coeff'!$D$5+$AY707*'Norm-coeff'!$E$5+$AZ707*'Norm-coeff'!$F$5+$BA707*'Norm-coeff'!$G$5+$BB707*'Norm-coeff'!$H$5+$BC707*'Norm-coeff'!$I$5+$BD707*'Norm-coeff'!$J$5+$BE707*'Norm-coeff'!$K$5+$BF707*'Norm-coeff'!$L$5+$BG707*'Norm-coeff'!$M$5+$BH707*'Norm-coeff'!$N$5+$BI707*'Norm-coeff'!$O$5</f>
        <v>1.0553329241296201</v>
      </c>
      <c r="BS707" s="54">
        <f>'Norm-coeff'!$C$6+$AX707*'Norm-coeff'!$D$6+$AY707*'Norm-coeff'!$E$6+$AZ707*'Norm-coeff'!$F$6+$BA707*'Norm-coeff'!$G$6+$BB707*'Norm-coeff'!$H$6+$BC707*'Norm-coeff'!$I$6+$BD707*'Norm-coeff'!$J$6+$BE707*'Norm-coeff'!$K$6+$BF707*'Norm-coeff'!$L$6+$BG707*'Norm-coeff'!$M$6+$BH707*'Norm-coeff'!$N$6+$BI707*'Norm-coeff'!$O$6</f>
        <v>-1.48700885495103E-2</v>
      </c>
      <c r="BT707" s="54">
        <f>'Norm-coeff'!$C$7+$AX707*'Norm-coeff'!$D$7+$AY707*'Norm-coeff'!$E$7+$AZ707*'Norm-coeff'!$F$7+$BA707*'Norm-coeff'!$G$7+$BB707*'Norm-coeff'!$H$7+$BC707*'Norm-coeff'!$I$7+$BD707*'Norm-coeff'!$J$7+$BE707*'Norm-coeff'!$K$7+$BF707*'Norm-coeff'!$L$7+$BG707*'Norm-coeff'!$M$7+$BH707*'Norm-coeff'!$N$7+$BI707*'Norm-coeff'!$O$7</f>
        <v>2.0907583608832998</v>
      </c>
      <c r="BU707" s="54">
        <f>'Norm-coeff'!$C$8+$AX707*'Norm-coeff'!$D$8+$AY707*'Norm-coeff'!$E$8+$AZ707*'Norm-coeff'!$F$8+$BA707*'Norm-coeff'!$G$8+$BB707*'Norm-coeff'!$H$8+$BC707*'Norm-coeff'!$I$8+$BD707*'Norm-coeff'!$J$8+$BE707*'Norm-coeff'!$K$8+$BF707*'Norm-coeff'!$L$8+$BG707*'Norm-coeff'!$M$8+$BH707*'Norm-coeff'!$N$8+$BI707*'Norm-coeff'!$O$8</f>
        <v>0.65894159836244504</v>
      </c>
      <c r="BV707" s="54">
        <f>'Norm-coeff'!$C$9+$AX707*'Norm-coeff'!$D$9+$AY707*'Norm-coeff'!$E$9+$AZ707*'Norm-coeff'!$F$9+$BA707*'Norm-coeff'!$G$9+$BB707*'Norm-coeff'!$H$9+$BC707*'Norm-coeff'!$I$9+$BD707*'Norm-coeff'!$J$9+$BE707*'Norm-coeff'!$K$9+$BF707*'Norm-coeff'!$L$9+$BG707*'Norm-coeff'!$M$9+$BH707*'Norm-coeff'!$N$9+$BI707*'Norm-coeff'!$O$9</f>
        <v>1.48961085014701</v>
      </c>
      <c r="BW707" s="54">
        <f>'Norm-coeff'!$C$10+$AX707*'Norm-coeff'!$D$10+$AY707*'Norm-coeff'!$E$10+$AZ707*'Norm-coeff'!$F$10+$BA707*'Norm-coeff'!$G$10+$BB707*'Norm-coeff'!$H$10+$BC707*'Norm-coeff'!$I$10+$BD707*'Norm-coeff'!$J$10+$BE707*'Norm-coeff'!$K$10+$BF707*'Norm-coeff'!$L$10+$BG707*'Norm-coeff'!$M$10+$BH707*'Norm-coeff'!$N$10+$BI707*'Norm-coeff'!$O$10</f>
        <v>1.42058735749591</v>
      </c>
      <c r="BX707" s="54">
        <f>'Norm-coeff'!$C$11+$AX707*'Norm-coeff'!$D$11+$AY707*'Norm-coeff'!$E$11+$AZ707*'Norm-coeff'!$F$11+$BA707*'Norm-coeff'!$G$11+$BB707*'Norm-coeff'!$H$11+$BC707*'Norm-coeff'!$I$11+$BD707*'Norm-coeff'!$J$11+$BE707*'Norm-coeff'!$K$11+$BF707*'Norm-coeff'!$L$11+$BG707*'Norm-coeff'!$M$11+$BH707*'Norm-coeff'!$N$11+$BI707*'Norm-coeff'!$O$11</f>
        <v>0.221233014421479</v>
      </c>
      <c r="BY707" s="54">
        <f>'Norm-coeff'!$C$12+$AX707*'Norm-coeff'!$D$12+$AY707*'Norm-coeff'!$E$12+$AZ707*'Norm-coeff'!$F$12+$BA707*'Norm-coeff'!$G$12+$BB707*'Norm-coeff'!$H$12+$BC707*'Norm-coeff'!$I$12+$BD707*'Norm-coeff'!$J$12+$BE707*'Norm-coeff'!$K$12+$BF707*'Norm-coeff'!$L$12+$BG707*'Norm-coeff'!$M$12+$BH707*'Norm-coeff'!$N$12+$BI707*'Norm-coeff'!$O$12</f>
        <v>0.283527502056037</v>
      </c>
      <c r="BZ707" s="54">
        <f>'Norm-coeff'!$C$13+$AX707*'Norm-coeff'!$D$13+$AY707*'Norm-coeff'!$E$13+$AZ707*'Norm-coeff'!$F$13+$BA707*'Norm-coeff'!$G$13+$BB707*'Norm-coeff'!$H$13+$BC707*'Norm-coeff'!$I$13+$BD707*'Norm-coeff'!$J$13+$BE707*'Norm-coeff'!$K$13+$BF707*'Norm-coeff'!$L$13+$BG707*'Norm-coeff'!$M$13+$BH707*'Norm-coeff'!$N$13+$BI707*'Norm-coeff'!$O$13</f>
        <v>-4.1864930554451202E-2</v>
      </c>
      <c r="CA707" s="54">
        <f>'Norm-coeff'!$C$14+$AX707*'Norm-coeff'!$D$14+$AY707*'Norm-coeff'!$E$14+$AZ707*'Norm-coeff'!$F$14+$BA707*'Norm-coeff'!$G$14+$BB707*'Norm-coeff'!$H$14+$BC707*'Norm-coeff'!$I$14+$BD707*'Norm-coeff'!$J$14+$BE707*'Norm-coeff'!$K$14+$BF707*'Norm-coeff'!$L$14+$BG707*'Norm-coeff'!$M$14+$BH707*'Norm-coeff'!$N$14+$BI707*'Norm-coeff'!$O$14</f>
        <v>4.2526983164477103</v>
      </c>
      <c r="CC707" s="54">
        <f t="shared" si="2048"/>
        <v>0</v>
      </c>
      <c r="CG707" s="54">
        <f t="shared" si="1924"/>
        <v>0</v>
      </c>
      <c r="CH707" s="54">
        <f t="shared" si="1902"/>
        <v>0</v>
      </c>
      <c r="CI707" s="54">
        <f t="shared" si="1925"/>
        <v>0</v>
      </c>
      <c r="CJ707" s="56">
        <f t="shared" si="1926"/>
        <v>0</v>
      </c>
      <c r="CK707" s="54">
        <f t="shared" si="1927"/>
        <v>0</v>
      </c>
      <c r="CL707" s="54">
        <f t="shared" si="1928"/>
        <v>0</v>
      </c>
      <c r="CM707" s="54">
        <f t="shared" si="1929"/>
        <v>0</v>
      </c>
      <c r="CN707" s="54">
        <f t="shared" si="1930"/>
        <v>0</v>
      </c>
      <c r="CO707" s="54">
        <f t="shared" si="1931"/>
        <v>0</v>
      </c>
      <c r="CP707" s="54">
        <f t="shared" si="1932"/>
        <v>0</v>
      </c>
      <c r="CQ707" s="54">
        <f t="shared" si="1933"/>
        <v>0</v>
      </c>
      <c r="CR707" s="54">
        <f t="shared" si="1934"/>
        <v>0</v>
      </c>
      <c r="CS707" s="54">
        <f t="shared" si="1935"/>
        <v>0</v>
      </c>
      <c r="CU707" s="54">
        <f t="shared" si="1936"/>
        <v>0</v>
      </c>
      <c r="CV707" s="54">
        <f t="shared" si="1937"/>
        <v>0</v>
      </c>
      <c r="CW707" s="54">
        <f t="shared" si="1938"/>
        <v>0</v>
      </c>
      <c r="CX707" s="54">
        <f t="shared" si="1939"/>
        <v>0</v>
      </c>
      <c r="CZ707" s="54">
        <f t="shared" si="1940"/>
        <v>0</v>
      </c>
      <c r="DA707" s="54">
        <f t="shared" si="1941"/>
        <v>0</v>
      </c>
      <c r="DB707" s="54">
        <f t="shared" si="1942"/>
        <v>0</v>
      </c>
      <c r="DC707" s="54">
        <f t="shared" si="1943"/>
        <v>0</v>
      </c>
      <c r="DD707" s="54">
        <f t="shared" si="1944"/>
        <v>0</v>
      </c>
      <c r="DE707" s="54">
        <f t="shared" si="1945"/>
        <v>0</v>
      </c>
      <c r="DF707" s="54">
        <f t="shared" si="1946"/>
        <v>0</v>
      </c>
      <c r="DG707" s="54">
        <f t="shared" si="1947"/>
        <v>2</v>
      </c>
      <c r="DH707" s="71">
        <f t="shared" si="1948"/>
        <v>0</v>
      </c>
      <c r="DI707" s="71">
        <f t="shared" si="1949"/>
        <v>0</v>
      </c>
      <c r="DJ707" s="54">
        <f t="shared" si="1950"/>
        <v>0</v>
      </c>
      <c r="DK707" s="54">
        <f t="shared" si="1951"/>
        <v>2</v>
      </c>
      <c r="DL707" s="4">
        <f t="shared" ref="DL707:DL770" si="2049">DM707+DN707</f>
        <v>0</v>
      </c>
      <c r="DM707" s="3">
        <f t="shared" si="1952"/>
        <v>0</v>
      </c>
      <c r="DN707" s="3">
        <f t="shared" si="1953"/>
        <v>0</v>
      </c>
      <c r="DO707" s="4" t="e">
        <f t="shared" si="1954"/>
        <v>#DIV/0!</v>
      </c>
      <c r="DP707" s="57"/>
      <c r="DQ707" s="57"/>
      <c r="DR707" s="56">
        <f t="shared" ref="DR707:DR770" si="2050">DG707</f>
        <v>2</v>
      </c>
      <c r="DS707" s="56">
        <f t="shared" ref="DS707:DS770" si="2051">DH707</f>
        <v>0</v>
      </c>
      <c r="DT707" s="38">
        <f t="shared" ref="DT707:DT770" si="2052">DI707</f>
        <v>0</v>
      </c>
      <c r="DU707" s="38">
        <f t="shared" si="1955"/>
        <v>2</v>
      </c>
      <c r="DV707" s="38">
        <f t="shared" ref="DV707:DV770" si="2053">DJ707</f>
        <v>0</v>
      </c>
      <c r="DW707" s="39">
        <f t="shared" ref="DW707:DW770" si="2054">CZ707</f>
        <v>0</v>
      </c>
      <c r="DX707" s="39">
        <f t="shared" ref="DX707:DX770" si="2055">DA707</f>
        <v>0</v>
      </c>
      <c r="DY707" s="39">
        <f t="shared" ref="DY707:DY770" si="2056">CY707</f>
        <v>0</v>
      </c>
      <c r="DZ707" s="39">
        <f t="shared" ref="DZ707:DZ770" si="2057">CV707+CW707+CX707</f>
        <v>0</v>
      </c>
      <c r="EA707" s="39">
        <f t="shared" ref="EA707:EA770" si="2058">SUM(CV707:DA707)</f>
        <v>0</v>
      </c>
      <c r="EB707" s="37" t="e">
        <f t="shared" si="1956"/>
        <v>#DIV/0!</v>
      </c>
      <c r="EC707" s="37" t="e">
        <f t="shared" si="1957"/>
        <v>#DIV/0!</v>
      </c>
      <c r="ED707" s="37" t="e">
        <f t="shared" si="1958"/>
        <v>#DIV/0!</v>
      </c>
      <c r="EE707" s="37" t="e">
        <f t="shared" si="1959"/>
        <v>#DIV/0!</v>
      </c>
      <c r="EF707" s="39" t="e">
        <f t="shared" si="1960"/>
        <v>#DIV/0!</v>
      </c>
      <c r="EG707" s="37" t="e">
        <f t="shared" si="1961"/>
        <v>#DIV/0!</v>
      </c>
      <c r="EH707" s="37" t="e">
        <f t="shared" si="1962"/>
        <v>#DIV/0!</v>
      </c>
      <c r="EI707" s="11" t="b">
        <f t="shared" si="1963"/>
        <v>1</v>
      </c>
      <c r="EJ707" s="11" t="b">
        <f t="shared" si="1964"/>
        <v>0</v>
      </c>
      <c r="EK707" s="39" t="e">
        <f t="shared" si="1965"/>
        <v>#DIV/0!</v>
      </c>
      <c r="EL707" s="39" t="e">
        <f t="shared" si="1966"/>
        <v>#DIV/0!</v>
      </c>
      <c r="EM707" s="39" t="e">
        <f t="shared" si="1967"/>
        <v>#DIV/0!</v>
      </c>
      <c r="EN707" s="39" t="e">
        <f t="shared" si="1968"/>
        <v>#DIV/0!</v>
      </c>
      <c r="EO707" s="39" t="e">
        <f t="shared" si="1969"/>
        <v>#DIV/0!</v>
      </c>
      <c r="EP707" s="39" t="e">
        <f t="shared" si="1970"/>
        <v>#DIV/0!</v>
      </c>
      <c r="EQ707" s="39" t="e">
        <f t="shared" si="1971"/>
        <v>#DIV/0!</v>
      </c>
      <c r="ER707" s="39" t="e">
        <f t="shared" si="1972"/>
        <v>#DIV/0!</v>
      </c>
      <c r="ES707" s="58" t="str">
        <f t="shared" si="1973"/>
        <v>(OH,F,Cl)-dominate amphibole</v>
      </c>
      <c r="ET707" s="58" t="e">
        <f t="shared" si="1974"/>
        <v>#N/A</v>
      </c>
      <c r="EU707" s="56">
        <f t="shared" ref="EU707:EU770" si="2059">CV707</f>
        <v>0</v>
      </c>
      <c r="EV707" s="56">
        <f t="shared" ref="EV707:EV770" si="2060">CW707</f>
        <v>0</v>
      </c>
      <c r="EW707" s="56">
        <f t="shared" ref="EW707:EW770" si="2061">CX707</f>
        <v>0</v>
      </c>
      <c r="EX707" s="56">
        <f t="shared" ref="EX707:EX770" si="2062">CQ707</f>
        <v>0</v>
      </c>
      <c r="EY707" s="56">
        <f t="shared" ref="EY707:EY770" si="2063">CS707</f>
        <v>0</v>
      </c>
      <c r="EZ707" s="56">
        <f t="shared" ref="EZ707:EZ770" si="2064">CR707</f>
        <v>0</v>
      </c>
      <c r="FA707" s="39">
        <f t="shared" ref="FA707:FA770" si="2065">CP707</f>
        <v>0</v>
      </c>
      <c r="FB707" s="39">
        <f t="shared" ref="FB707:FB770" si="2066">CO707</f>
        <v>0</v>
      </c>
      <c r="FC707" s="54">
        <f t="shared" ref="FC707:FC770" si="2067">CK707</f>
        <v>0</v>
      </c>
      <c r="FD707" s="54">
        <f t="shared" ref="FD707:FD770" si="2068">CM707</f>
        <v>0</v>
      </c>
      <c r="FE707" s="39">
        <f t="shared" ref="FE707:FE770" si="2069">CN707</f>
        <v>0</v>
      </c>
      <c r="FF707" s="54">
        <f t="shared" ref="FF707:FF770" si="2070">CL707</f>
        <v>0</v>
      </c>
      <c r="FG707" s="39">
        <f t="shared" ref="FG707:FG770" si="2071">CT707</f>
        <v>0</v>
      </c>
      <c r="FH707" s="39">
        <f t="shared" si="1975"/>
        <v>0</v>
      </c>
      <c r="FI707" s="39">
        <f t="shared" si="1976"/>
        <v>0</v>
      </c>
      <c r="FJ707" s="39">
        <f t="shared" si="1977"/>
        <v>0</v>
      </c>
      <c r="FK707" s="39" t="e">
        <f t="shared" si="1978"/>
        <v>#DIV/0!</v>
      </c>
      <c r="FL707" s="39" t="e">
        <f t="shared" si="1979"/>
        <v>#DIV/0!</v>
      </c>
      <c r="FM707" s="39" t="e">
        <f t="shared" si="1980"/>
        <v>#DIV/0!</v>
      </c>
      <c r="FN707" s="39">
        <f t="shared" si="1981"/>
        <v>1</v>
      </c>
      <c r="FO707" s="39">
        <f t="shared" ref="FO707:FO770" si="2072">DC707</f>
        <v>0</v>
      </c>
      <c r="FP707" s="39">
        <f t="shared" ref="FP707:FP770" si="2073">DD707</f>
        <v>0</v>
      </c>
      <c r="FQ707" s="39">
        <f t="shared" ref="FQ707:FQ770" si="2074">DE707</f>
        <v>0</v>
      </c>
      <c r="FR707" s="39">
        <f t="shared" si="1982"/>
        <v>0</v>
      </c>
      <c r="FS707" s="39">
        <f t="shared" si="1983"/>
        <v>0</v>
      </c>
      <c r="FU707" s="39" t="e">
        <f t="shared" si="1984"/>
        <v>#DIV/0!</v>
      </c>
      <c r="FV707" s="39" t="e">
        <f t="shared" si="1985"/>
        <v>#DIV/0!</v>
      </c>
      <c r="FW707" s="39" t="e">
        <f t="shared" si="1986"/>
        <v>#DIV/0!</v>
      </c>
      <c r="FY707" s="39" t="e">
        <f t="shared" si="1987"/>
        <v>#DIV/0!</v>
      </c>
      <c r="FZ707" s="39" t="e">
        <f t="shared" si="1988"/>
        <v>#DIV/0!</v>
      </c>
      <c r="GA707" s="39" t="e">
        <f t="shared" si="1989"/>
        <v>#DIV/0!</v>
      </c>
      <c r="GB707" s="39" t="e">
        <f t="shared" si="1990"/>
        <v>#DIV/0!</v>
      </c>
      <c r="GC707" s="39" t="e">
        <f t="shared" si="1991"/>
        <v>#DIV/0!</v>
      </c>
      <c r="GD707" s="39" t="e">
        <f t="shared" si="1992"/>
        <v>#DIV/0!</v>
      </c>
      <c r="GE707" s="39" t="e">
        <f t="shared" si="1993"/>
        <v>#DIV/0!</v>
      </c>
      <c r="GF707" s="39" t="e">
        <f t="shared" si="1994"/>
        <v>#DIV/0!</v>
      </c>
      <c r="GG707" s="39" t="e">
        <f t="shared" si="1995"/>
        <v>#DIV/0!</v>
      </c>
      <c r="GH707" s="39" t="e">
        <f t="shared" si="1996"/>
        <v>#DIV/0!</v>
      </c>
      <c r="GI707" s="39"/>
      <c r="GJ707" s="39" t="e">
        <f t="shared" si="1997"/>
        <v>#DIV/0!</v>
      </c>
      <c r="GK707" s="39" t="e">
        <f t="shared" si="1998"/>
        <v>#DIV/0!</v>
      </c>
      <c r="GL707" s="39" t="e">
        <f t="shared" si="1999"/>
        <v>#DIV/0!</v>
      </c>
      <c r="GM707" s="39" t="e">
        <f t="shared" si="2000"/>
        <v>#DIV/0!</v>
      </c>
      <c r="GN707" s="39" t="e">
        <f t="shared" si="2001"/>
        <v>#DIV/0!</v>
      </c>
      <c r="GO707" s="57"/>
      <c r="GP707" s="57" t="e">
        <f t="shared" si="2002"/>
        <v>#DIV/0!</v>
      </c>
      <c r="GQ707" s="59" t="e">
        <f t="shared" si="2003"/>
        <v>#DIV/0!</v>
      </c>
      <c r="GR707" s="41" t="e">
        <f t="shared" si="2004"/>
        <v>#DIV/0!</v>
      </c>
      <c r="GS707" s="57" t="e">
        <f t="shared" si="2005"/>
        <v>#DIV/0!</v>
      </c>
      <c r="GT707" s="57" t="e">
        <f t="shared" si="2006"/>
        <v>#DIV/0!</v>
      </c>
      <c r="GU707" s="57" t="e">
        <f t="shared" si="2007"/>
        <v>#DIV/0!</v>
      </c>
      <c r="GV707" s="57"/>
      <c r="GW707" s="42" t="e">
        <f t="shared" si="2008"/>
        <v>#DIV/0!</v>
      </c>
      <c r="GX707" s="42" t="e">
        <f t="shared" si="2009"/>
        <v>#DIV/0!</v>
      </c>
      <c r="GY707" s="42" t="e">
        <f t="shared" si="2010"/>
        <v>#DIV/0!</v>
      </c>
      <c r="GZ707" s="57"/>
      <c r="HA707" s="2" t="e">
        <f t="shared" si="2011"/>
        <v>#DIV/0!</v>
      </c>
      <c r="HB707" s="2" t="e">
        <f t="shared" si="2012"/>
        <v>#DIV/0!</v>
      </c>
      <c r="HC707" s="2" t="e">
        <f t="shared" si="2013"/>
        <v>#DIV/0!</v>
      </c>
      <c r="HD707" s="2" t="e">
        <f t="shared" si="2014"/>
        <v>#DIV/0!</v>
      </c>
      <c r="HE707" s="2" t="e">
        <f t="shared" si="2015"/>
        <v>#DIV/0!</v>
      </c>
      <c r="HF707" s="2" t="e">
        <f t="shared" si="2016"/>
        <v>#DIV/0!</v>
      </c>
      <c r="HG707" s="2" t="e">
        <f t="shared" si="2017"/>
        <v>#DIV/0!</v>
      </c>
      <c r="HH707" s="2" t="e">
        <f t="shared" si="2018"/>
        <v>#DIV/0!</v>
      </c>
      <c r="HI707" s="2" t="e">
        <f t="shared" si="2019"/>
        <v>#DIV/0!</v>
      </c>
      <c r="HJ707" s="11" t="e">
        <f t="shared" si="2020"/>
        <v>#DIV/0!</v>
      </c>
      <c r="HK707" s="60" t="e">
        <f t="shared" si="2021"/>
        <v>#DIV/0!</v>
      </c>
      <c r="HL707" s="57"/>
      <c r="HM707" s="57" t="e">
        <f t="shared" si="2022"/>
        <v>#DIV/0!</v>
      </c>
      <c r="HN707" s="57" t="e">
        <f t="shared" si="2023"/>
        <v>#DIV/0!</v>
      </c>
      <c r="HO707" s="57" t="e">
        <f t="shared" si="2024"/>
        <v>#DIV/0!</v>
      </c>
      <c r="HP707" s="57" t="e">
        <f t="shared" si="2025"/>
        <v>#DIV/0!</v>
      </c>
      <c r="HQ707" s="57" t="e">
        <f t="shared" si="2026"/>
        <v>#DIV/0!</v>
      </c>
      <c r="HR707" s="57"/>
      <c r="HS707" s="57" t="e">
        <f t="shared" si="2027"/>
        <v>#DIV/0!</v>
      </c>
      <c r="HT707" s="57" t="e">
        <f t="shared" si="2028"/>
        <v>#DIV/0!</v>
      </c>
      <c r="HU707" s="57" t="e">
        <f t="shared" si="2029"/>
        <v>#DIV/0!</v>
      </c>
      <c r="HV707" s="57" t="e">
        <f t="shared" si="2030"/>
        <v>#DIV/0!</v>
      </c>
      <c r="HW707" s="57" t="e">
        <f t="shared" si="2031"/>
        <v>#DIV/0!</v>
      </c>
      <c r="HX707" s="57"/>
      <c r="HY707" s="57" t="e">
        <f t="shared" si="2032"/>
        <v>#DIV/0!</v>
      </c>
      <c r="HZ707" s="57" t="e">
        <f t="shared" si="2033"/>
        <v>#DIV/0!</v>
      </c>
      <c r="IA707" s="57"/>
      <c r="IB707" s="61">
        <f t="shared" si="2034"/>
        <v>0</v>
      </c>
      <c r="IC707" s="57" t="str">
        <f t="shared" si="2035"/>
        <v/>
      </c>
      <c r="ID707" s="42"/>
      <c r="IE707" s="2" t="str">
        <f t="shared" si="2036"/>
        <v/>
      </c>
      <c r="IF707" s="60" t="e">
        <f t="shared" si="2037"/>
        <v>#DIV/0!</v>
      </c>
      <c r="IG707" s="60" t="str">
        <f t="shared" si="2038"/>
        <v/>
      </c>
      <c r="IH707" s="60" t="str">
        <f t="shared" si="2039"/>
        <v>zinco-</v>
      </c>
      <c r="II707" s="60" t="str">
        <f t="shared" si="2040"/>
        <v>mangano-</v>
      </c>
      <c r="IJ707" s="60" t="e">
        <f t="shared" si="2041"/>
        <v>#DIV/0!</v>
      </c>
      <c r="IK707" s="60" t="e">
        <f t="shared" si="2042"/>
        <v>#DIV/0!</v>
      </c>
      <c r="IL707" s="60" t="e">
        <f t="shared" si="2043"/>
        <v>#DIV/0!</v>
      </c>
      <c r="IM707" s="60" t="e">
        <f t="shared" si="2044"/>
        <v>#DIV/0!</v>
      </c>
      <c r="IN707" s="60" t="str">
        <f t="shared" si="2045"/>
        <v/>
      </c>
      <c r="IO707" s="60" t="str">
        <f t="shared" si="2046"/>
        <v/>
      </c>
      <c r="IP707" s="57"/>
      <c r="IQ707" s="57" t="str">
        <f t="shared" si="2047"/>
        <v>ERROR!!</v>
      </c>
    </row>
    <row r="708" spans="24:251">
      <c r="X708" s="29">
        <f t="shared" si="1903"/>
        <v>0</v>
      </c>
      <c r="Y708" s="29">
        <f t="shared" si="1904"/>
        <v>0</v>
      </c>
      <c r="Z708" s="29" t="e">
        <f t="shared" si="1905"/>
        <v>#DIV/0!</v>
      </c>
      <c r="AA708" s="29" t="e">
        <f t="shared" si="1906"/>
        <v>#DIV/0!</v>
      </c>
      <c r="AB708" s="29" t="e">
        <f t="shared" si="1907"/>
        <v>#DIV/0!</v>
      </c>
      <c r="AC708" s="29" t="e">
        <f t="shared" si="1908"/>
        <v>#DIV/0!</v>
      </c>
      <c r="AF708" s="23">
        <v>60.084299999999999</v>
      </c>
      <c r="AG708" s="23">
        <v>79.878799999999998</v>
      </c>
      <c r="AH708" s="23">
        <v>101.96120000000001</v>
      </c>
      <c r="AI708" s="23">
        <v>151.99039999999999</v>
      </c>
      <c r="AJ708" s="23">
        <v>159.69</v>
      </c>
      <c r="AK708" s="23">
        <v>71.846400000000003</v>
      </c>
      <c r="AL708" s="23">
        <v>70.9375</v>
      </c>
      <c r="AM708" s="23">
        <v>40.304400000000001</v>
      </c>
      <c r="AN708" s="23">
        <v>56.077399999999997</v>
      </c>
      <c r="AO708" s="23">
        <v>61.978999999999999</v>
      </c>
      <c r="AP708" s="23">
        <v>94.195999999999998</v>
      </c>
      <c r="AQ708" s="23">
        <v>18.998000000000001</v>
      </c>
      <c r="AR708" s="23">
        <v>35.450000000000003</v>
      </c>
      <c r="AS708" s="23">
        <v>29.88</v>
      </c>
      <c r="AT708" s="23">
        <v>74.691999999999993</v>
      </c>
      <c r="AU708" s="23">
        <v>81.39</v>
      </c>
      <c r="AX708" s="54">
        <f t="shared" si="1909"/>
        <v>0</v>
      </c>
      <c r="AY708" s="54">
        <f t="shared" si="1910"/>
        <v>0</v>
      </c>
      <c r="AZ708" s="54">
        <f t="shared" si="1911"/>
        <v>0</v>
      </c>
      <c r="BA708" s="54">
        <f t="shared" si="1912"/>
        <v>0</v>
      </c>
      <c r="BB708" s="54">
        <f t="shared" si="1913"/>
        <v>0</v>
      </c>
      <c r="BC708" s="54">
        <f t="shared" si="1914"/>
        <v>0</v>
      </c>
      <c r="BD708" s="54">
        <f t="shared" si="1915"/>
        <v>0</v>
      </c>
      <c r="BE708" s="54">
        <f t="shared" si="1916"/>
        <v>0</v>
      </c>
      <c r="BF708" s="54">
        <f t="shared" si="1917"/>
        <v>0</v>
      </c>
      <c r="BG708" s="54">
        <f t="shared" si="1918"/>
        <v>0</v>
      </c>
      <c r="BH708" s="54">
        <f t="shared" si="1919"/>
        <v>0</v>
      </c>
      <c r="BI708" s="54">
        <f t="shared" si="1920"/>
        <v>0</v>
      </c>
      <c r="BJ708" s="54">
        <f t="shared" si="1921"/>
        <v>0</v>
      </c>
      <c r="BK708" s="54">
        <f t="shared" si="1922"/>
        <v>0</v>
      </c>
      <c r="BL708" s="54">
        <f t="shared" si="1923"/>
        <v>0</v>
      </c>
      <c r="BM708" s="42"/>
      <c r="BO708" s="54">
        <f>'Norm-coeff'!$C$2+$AX708*'Norm-coeff'!$D$2+$AY708*'Norm-coeff'!$E$2+$AZ708*'Norm-coeff'!$F$2+$BA708*'Norm-coeff'!$G$2+$BB708*'Norm-coeff'!$H$2+$BC708*'Norm-coeff'!$I$2+$BD708*'Norm-coeff'!$J$2+$BE708*'Norm-coeff'!$K$2+$BF708*'Norm-coeff'!$L$2+$BG708*'Norm-coeff'!$M$2+$BH708*'Norm-coeff'!$N$2+$BI708*'Norm-coeff'!$O$2</f>
        <v>5.4045421474420303</v>
      </c>
      <c r="BP708" s="54">
        <f>'Norm-coeff'!$C$3+$AX708*'Norm-coeff'!$D$3+$AY708*'Norm-coeff'!$E$3+$AZ708*'Norm-coeff'!$F$3+$BA708*'Norm-coeff'!$G$3+$BB708*'Norm-coeff'!$H$3+$BC708*'Norm-coeff'!$I$3+$BD708*'Norm-coeff'!$J$3+$BE708*'Norm-coeff'!$K$3+$BF708*'Norm-coeff'!$L$3+$BG708*'Norm-coeff'!$M$3+$BH708*'Norm-coeff'!$N$3+$BI708*'Norm-coeff'!$O$3</f>
        <v>3.15319116612705</v>
      </c>
      <c r="BQ708" s="54">
        <f>'Norm-coeff'!$C$4+$AX708*'Norm-coeff'!$D$4+$AY708*'Norm-coeff'!$E$4+$AZ708*'Norm-coeff'!$F$4+$BA708*'Norm-coeff'!$G$4+$BB708*'Norm-coeff'!$H$4+$BC708*'Norm-coeff'!$I$4+$BD708*'Norm-coeff'!$J$4+$BE708*'Norm-coeff'!$K$4+$BF708*'Norm-coeff'!$L$4+$BG708*'Norm-coeff'!$M$4+$BH708*'Norm-coeff'!$N$4+$BI708*'Norm-coeff'!$O$4</f>
        <v>1.42115649462768</v>
      </c>
      <c r="BR708" s="54">
        <f>'Norm-coeff'!$C$5+$AX708*'Norm-coeff'!$D$5+$AY708*'Norm-coeff'!$E$5+$AZ708*'Norm-coeff'!$F$5+$BA708*'Norm-coeff'!$G$5+$BB708*'Norm-coeff'!$H$5+$BC708*'Norm-coeff'!$I$5+$BD708*'Norm-coeff'!$J$5+$BE708*'Norm-coeff'!$K$5+$BF708*'Norm-coeff'!$L$5+$BG708*'Norm-coeff'!$M$5+$BH708*'Norm-coeff'!$N$5+$BI708*'Norm-coeff'!$O$5</f>
        <v>1.0553329241296201</v>
      </c>
      <c r="BS708" s="54">
        <f>'Norm-coeff'!$C$6+$AX708*'Norm-coeff'!$D$6+$AY708*'Norm-coeff'!$E$6+$AZ708*'Norm-coeff'!$F$6+$BA708*'Norm-coeff'!$G$6+$BB708*'Norm-coeff'!$H$6+$BC708*'Norm-coeff'!$I$6+$BD708*'Norm-coeff'!$J$6+$BE708*'Norm-coeff'!$K$6+$BF708*'Norm-coeff'!$L$6+$BG708*'Norm-coeff'!$M$6+$BH708*'Norm-coeff'!$N$6+$BI708*'Norm-coeff'!$O$6</f>
        <v>-1.48700885495103E-2</v>
      </c>
      <c r="BT708" s="54">
        <f>'Norm-coeff'!$C$7+$AX708*'Norm-coeff'!$D$7+$AY708*'Norm-coeff'!$E$7+$AZ708*'Norm-coeff'!$F$7+$BA708*'Norm-coeff'!$G$7+$BB708*'Norm-coeff'!$H$7+$BC708*'Norm-coeff'!$I$7+$BD708*'Norm-coeff'!$J$7+$BE708*'Norm-coeff'!$K$7+$BF708*'Norm-coeff'!$L$7+$BG708*'Norm-coeff'!$M$7+$BH708*'Norm-coeff'!$N$7+$BI708*'Norm-coeff'!$O$7</f>
        <v>2.0907583608832998</v>
      </c>
      <c r="BU708" s="54">
        <f>'Norm-coeff'!$C$8+$AX708*'Norm-coeff'!$D$8+$AY708*'Norm-coeff'!$E$8+$AZ708*'Norm-coeff'!$F$8+$BA708*'Norm-coeff'!$G$8+$BB708*'Norm-coeff'!$H$8+$BC708*'Norm-coeff'!$I$8+$BD708*'Norm-coeff'!$J$8+$BE708*'Norm-coeff'!$K$8+$BF708*'Norm-coeff'!$L$8+$BG708*'Norm-coeff'!$M$8+$BH708*'Norm-coeff'!$N$8+$BI708*'Norm-coeff'!$O$8</f>
        <v>0.65894159836244504</v>
      </c>
      <c r="BV708" s="54">
        <f>'Norm-coeff'!$C$9+$AX708*'Norm-coeff'!$D$9+$AY708*'Norm-coeff'!$E$9+$AZ708*'Norm-coeff'!$F$9+$BA708*'Norm-coeff'!$G$9+$BB708*'Norm-coeff'!$H$9+$BC708*'Norm-coeff'!$I$9+$BD708*'Norm-coeff'!$J$9+$BE708*'Norm-coeff'!$K$9+$BF708*'Norm-coeff'!$L$9+$BG708*'Norm-coeff'!$M$9+$BH708*'Norm-coeff'!$N$9+$BI708*'Norm-coeff'!$O$9</f>
        <v>1.48961085014701</v>
      </c>
      <c r="BW708" s="54">
        <f>'Norm-coeff'!$C$10+$AX708*'Norm-coeff'!$D$10+$AY708*'Norm-coeff'!$E$10+$AZ708*'Norm-coeff'!$F$10+$BA708*'Norm-coeff'!$G$10+$BB708*'Norm-coeff'!$H$10+$BC708*'Norm-coeff'!$I$10+$BD708*'Norm-coeff'!$J$10+$BE708*'Norm-coeff'!$K$10+$BF708*'Norm-coeff'!$L$10+$BG708*'Norm-coeff'!$M$10+$BH708*'Norm-coeff'!$N$10+$BI708*'Norm-coeff'!$O$10</f>
        <v>1.42058735749591</v>
      </c>
      <c r="BX708" s="54">
        <f>'Norm-coeff'!$C$11+$AX708*'Norm-coeff'!$D$11+$AY708*'Norm-coeff'!$E$11+$AZ708*'Norm-coeff'!$F$11+$BA708*'Norm-coeff'!$G$11+$BB708*'Norm-coeff'!$H$11+$BC708*'Norm-coeff'!$I$11+$BD708*'Norm-coeff'!$J$11+$BE708*'Norm-coeff'!$K$11+$BF708*'Norm-coeff'!$L$11+$BG708*'Norm-coeff'!$M$11+$BH708*'Norm-coeff'!$N$11+$BI708*'Norm-coeff'!$O$11</f>
        <v>0.221233014421479</v>
      </c>
      <c r="BY708" s="54">
        <f>'Norm-coeff'!$C$12+$AX708*'Norm-coeff'!$D$12+$AY708*'Norm-coeff'!$E$12+$AZ708*'Norm-coeff'!$F$12+$BA708*'Norm-coeff'!$G$12+$BB708*'Norm-coeff'!$H$12+$BC708*'Norm-coeff'!$I$12+$BD708*'Norm-coeff'!$J$12+$BE708*'Norm-coeff'!$K$12+$BF708*'Norm-coeff'!$L$12+$BG708*'Norm-coeff'!$M$12+$BH708*'Norm-coeff'!$N$12+$BI708*'Norm-coeff'!$O$12</f>
        <v>0.283527502056037</v>
      </c>
      <c r="BZ708" s="54">
        <f>'Norm-coeff'!$C$13+$AX708*'Norm-coeff'!$D$13+$AY708*'Norm-coeff'!$E$13+$AZ708*'Norm-coeff'!$F$13+$BA708*'Norm-coeff'!$G$13+$BB708*'Norm-coeff'!$H$13+$BC708*'Norm-coeff'!$I$13+$BD708*'Norm-coeff'!$J$13+$BE708*'Norm-coeff'!$K$13+$BF708*'Norm-coeff'!$L$13+$BG708*'Norm-coeff'!$M$13+$BH708*'Norm-coeff'!$N$13+$BI708*'Norm-coeff'!$O$13</f>
        <v>-4.1864930554451202E-2</v>
      </c>
      <c r="CA708" s="54">
        <f>'Norm-coeff'!$C$14+$AX708*'Norm-coeff'!$D$14+$AY708*'Norm-coeff'!$E$14+$AZ708*'Norm-coeff'!$F$14+$BA708*'Norm-coeff'!$G$14+$BB708*'Norm-coeff'!$H$14+$BC708*'Norm-coeff'!$I$14+$BD708*'Norm-coeff'!$J$14+$BE708*'Norm-coeff'!$K$14+$BF708*'Norm-coeff'!$L$14+$BG708*'Norm-coeff'!$M$14+$BH708*'Norm-coeff'!$N$14+$BI708*'Norm-coeff'!$O$14</f>
        <v>4.2526983164477103</v>
      </c>
      <c r="CC708" s="54">
        <f t="shared" si="2048"/>
        <v>0</v>
      </c>
      <c r="CG708" s="54">
        <f t="shared" si="1924"/>
        <v>0</v>
      </c>
      <c r="CH708" s="54">
        <f t="shared" ref="CH708:CH771" si="2075">IF(OR(AZ708&lt;=0,BP708&lt;0),0,BP708)</f>
        <v>0</v>
      </c>
      <c r="CI708" s="54">
        <f t="shared" si="1925"/>
        <v>0</v>
      </c>
      <c r="CJ708" s="56">
        <f t="shared" si="1926"/>
        <v>0</v>
      </c>
      <c r="CK708" s="54">
        <f t="shared" si="1927"/>
        <v>0</v>
      </c>
      <c r="CL708" s="54">
        <f t="shared" si="1928"/>
        <v>0</v>
      </c>
      <c r="CM708" s="54">
        <f t="shared" si="1929"/>
        <v>0</v>
      </c>
      <c r="CN708" s="54">
        <f t="shared" si="1930"/>
        <v>0</v>
      </c>
      <c r="CO708" s="54">
        <f t="shared" si="1931"/>
        <v>0</v>
      </c>
      <c r="CP708" s="54">
        <f t="shared" si="1932"/>
        <v>0</v>
      </c>
      <c r="CQ708" s="54">
        <f t="shared" si="1933"/>
        <v>0</v>
      </c>
      <c r="CR708" s="54">
        <f t="shared" si="1934"/>
        <v>0</v>
      </c>
      <c r="CS708" s="54">
        <f t="shared" si="1935"/>
        <v>0</v>
      </c>
      <c r="CU708" s="54">
        <f t="shared" si="1936"/>
        <v>0</v>
      </c>
      <c r="CV708" s="54">
        <f t="shared" si="1937"/>
        <v>0</v>
      </c>
      <c r="CW708" s="54">
        <f t="shared" si="1938"/>
        <v>0</v>
      </c>
      <c r="CX708" s="54">
        <f t="shared" si="1939"/>
        <v>0</v>
      </c>
      <c r="CZ708" s="54">
        <f t="shared" si="1940"/>
        <v>0</v>
      </c>
      <c r="DA708" s="54">
        <f t="shared" si="1941"/>
        <v>0</v>
      </c>
      <c r="DB708" s="54">
        <f t="shared" si="1942"/>
        <v>0</v>
      </c>
      <c r="DC708" s="54">
        <f t="shared" si="1943"/>
        <v>0</v>
      </c>
      <c r="DD708" s="54">
        <f t="shared" si="1944"/>
        <v>0</v>
      </c>
      <c r="DE708" s="54">
        <f t="shared" si="1945"/>
        <v>0</v>
      </c>
      <c r="DF708" s="54">
        <f t="shared" si="1946"/>
        <v>0</v>
      </c>
      <c r="DG708" s="54">
        <f t="shared" si="1947"/>
        <v>2</v>
      </c>
      <c r="DH708" s="71">
        <f t="shared" si="1948"/>
        <v>0</v>
      </c>
      <c r="DI708" s="71">
        <f t="shared" si="1949"/>
        <v>0</v>
      </c>
      <c r="DJ708" s="54">
        <f t="shared" si="1950"/>
        <v>0</v>
      </c>
      <c r="DK708" s="54">
        <f t="shared" si="1951"/>
        <v>2</v>
      </c>
      <c r="DL708" s="4">
        <f t="shared" si="2049"/>
        <v>0</v>
      </c>
      <c r="DM708" s="3">
        <f t="shared" si="1952"/>
        <v>0</v>
      </c>
      <c r="DN708" s="3">
        <f t="shared" si="1953"/>
        <v>0</v>
      </c>
      <c r="DO708" s="4" t="e">
        <f t="shared" si="1954"/>
        <v>#DIV/0!</v>
      </c>
      <c r="DP708" s="57"/>
      <c r="DQ708" s="57"/>
      <c r="DR708" s="56">
        <f t="shared" si="2050"/>
        <v>2</v>
      </c>
      <c r="DS708" s="56">
        <f t="shared" si="2051"/>
        <v>0</v>
      </c>
      <c r="DT708" s="38">
        <f t="shared" si="2052"/>
        <v>0</v>
      </c>
      <c r="DU708" s="38">
        <f t="shared" si="1955"/>
        <v>2</v>
      </c>
      <c r="DV708" s="38">
        <f t="shared" si="2053"/>
        <v>0</v>
      </c>
      <c r="DW708" s="39">
        <f t="shared" si="2054"/>
        <v>0</v>
      </c>
      <c r="DX708" s="39">
        <f t="shared" si="2055"/>
        <v>0</v>
      </c>
      <c r="DY708" s="39">
        <f t="shared" si="2056"/>
        <v>0</v>
      </c>
      <c r="DZ708" s="39">
        <f t="shared" si="2057"/>
        <v>0</v>
      </c>
      <c r="EA708" s="39">
        <f t="shared" si="2058"/>
        <v>0</v>
      </c>
      <c r="EB708" s="37" t="e">
        <f t="shared" si="1956"/>
        <v>#DIV/0!</v>
      </c>
      <c r="EC708" s="37" t="e">
        <f t="shared" si="1957"/>
        <v>#DIV/0!</v>
      </c>
      <c r="ED708" s="37" t="e">
        <f t="shared" si="1958"/>
        <v>#DIV/0!</v>
      </c>
      <c r="EE708" s="37" t="e">
        <f t="shared" si="1959"/>
        <v>#DIV/0!</v>
      </c>
      <c r="EF708" s="39" t="e">
        <f t="shared" si="1960"/>
        <v>#DIV/0!</v>
      </c>
      <c r="EG708" s="37" t="e">
        <f t="shared" si="1961"/>
        <v>#DIV/0!</v>
      </c>
      <c r="EH708" s="37" t="e">
        <f t="shared" si="1962"/>
        <v>#DIV/0!</v>
      </c>
      <c r="EI708" s="11" t="b">
        <f t="shared" si="1963"/>
        <v>1</v>
      </c>
      <c r="EJ708" s="11" t="b">
        <f t="shared" si="1964"/>
        <v>0</v>
      </c>
      <c r="EK708" s="39" t="e">
        <f t="shared" si="1965"/>
        <v>#DIV/0!</v>
      </c>
      <c r="EL708" s="39" t="e">
        <f t="shared" si="1966"/>
        <v>#DIV/0!</v>
      </c>
      <c r="EM708" s="39" t="e">
        <f t="shared" si="1967"/>
        <v>#DIV/0!</v>
      </c>
      <c r="EN708" s="39" t="e">
        <f t="shared" si="1968"/>
        <v>#DIV/0!</v>
      </c>
      <c r="EO708" s="39" t="e">
        <f t="shared" si="1969"/>
        <v>#DIV/0!</v>
      </c>
      <c r="EP708" s="39" t="e">
        <f t="shared" si="1970"/>
        <v>#DIV/0!</v>
      </c>
      <c r="EQ708" s="39" t="e">
        <f t="shared" si="1971"/>
        <v>#DIV/0!</v>
      </c>
      <c r="ER708" s="39" t="e">
        <f t="shared" si="1972"/>
        <v>#DIV/0!</v>
      </c>
      <c r="ES708" s="58" t="str">
        <f t="shared" si="1973"/>
        <v>(OH,F,Cl)-dominate amphibole</v>
      </c>
      <c r="ET708" s="58" t="e">
        <f t="shared" si="1974"/>
        <v>#N/A</v>
      </c>
      <c r="EU708" s="56">
        <f t="shared" si="2059"/>
        <v>0</v>
      </c>
      <c r="EV708" s="56">
        <f t="shared" si="2060"/>
        <v>0</v>
      </c>
      <c r="EW708" s="56">
        <f t="shared" si="2061"/>
        <v>0</v>
      </c>
      <c r="EX708" s="56">
        <f t="shared" si="2062"/>
        <v>0</v>
      </c>
      <c r="EY708" s="56">
        <f t="shared" si="2063"/>
        <v>0</v>
      </c>
      <c r="EZ708" s="56">
        <f t="shared" si="2064"/>
        <v>0</v>
      </c>
      <c r="FA708" s="39">
        <f t="shared" si="2065"/>
        <v>0</v>
      </c>
      <c r="FB708" s="39">
        <f t="shared" si="2066"/>
        <v>0</v>
      </c>
      <c r="FC708" s="54">
        <f t="shared" si="2067"/>
        <v>0</v>
      </c>
      <c r="FD708" s="54">
        <f t="shared" si="2068"/>
        <v>0</v>
      </c>
      <c r="FE708" s="39">
        <f t="shared" si="2069"/>
        <v>0</v>
      </c>
      <c r="FF708" s="54">
        <f t="shared" si="2070"/>
        <v>0</v>
      </c>
      <c r="FG708" s="39">
        <f t="shared" si="2071"/>
        <v>0</v>
      </c>
      <c r="FH708" s="39">
        <f t="shared" si="1975"/>
        <v>0</v>
      </c>
      <c r="FI708" s="39">
        <f t="shared" si="1976"/>
        <v>0</v>
      </c>
      <c r="FJ708" s="39">
        <f t="shared" si="1977"/>
        <v>0</v>
      </c>
      <c r="FK708" s="39" t="e">
        <f t="shared" si="1978"/>
        <v>#DIV/0!</v>
      </c>
      <c r="FL708" s="39" t="e">
        <f t="shared" si="1979"/>
        <v>#DIV/0!</v>
      </c>
      <c r="FM708" s="39" t="e">
        <f t="shared" si="1980"/>
        <v>#DIV/0!</v>
      </c>
      <c r="FN708" s="39">
        <f t="shared" si="1981"/>
        <v>1</v>
      </c>
      <c r="FO708" s="39">
        <f t="shared" si="2072"/>
        <v>0</v>
      </c>
      <c r="FP708" s="39">
        <f t="shared" si="2073"/>
        <v>0</v>
      </c>
      <c r="FQ708" s="39">
        <f t="shared" si="2074"/>
        <v>0</v>
      </c>
      <c r="FR708" s="39">
        <f t="shared" si="1982"/>
        <v>0</v>
      </c>
      <c r="FS708" s="39">
        <f t="shared" si="1983"/>
        <v>0</v>
      </c>
      <c r="FU708" s="39" t="e">
        <f t="shared" si="1984"/>
        <v>#DIV/0!</v>
      </c>
      <c r="FV708" s="39" t="e">
        <f t="shared" si="1985"/>
        <v>#DIV/0!</v>
      </c>
      <c r="FW708" s="39" t="e">
        <f t="shared" si="1986"/>
        <v>#DIV/0!</v>
      </c>
      <c r="FY708" s="39" t="e">
        <f t="shared" si="1987"/>
        <v>#DIV/0!</v>
      </c>
      <c r="FZ708" s="39" t="e">
        <f t="shared" si="1988"/>
        <v>#DIV/0!</v>
      </c>
      <c r="GA708" s="39" t="e">
        <f t="shared" si="1989"/>
        <v>#DIV/0!</v>
      </c>
      <c r="GB708" s="39" t="e">
        <f t="shared" si="1990"/>
        <v>#DIV/0!</v>
      </c>
      <c r="GC708" s="39" t="e">
        <f t="shared" si="1991"/>
        <v>#DIV/0!</v>
      </c>
      <c r="GD708" s="39" t="e">
        <f t="shared" si="1992"/>
        <v>#DIV/0!</v>
      </c>
      <c r="GE708" s="39" t="e">
        <f t="shared" si="1993"/>
        <v>#DIV/0!</v>
      </c>
      <c r="GF708" s="39" t="e">
        <f t="shared" si="1994"/>
        <v>#DIV/0!</v>
      </c>
      <c r="GG708" s="39" t="e">
        <f t="shared" si="1995"/>
        <v>#DIV/0!</v>
      </c>
      <c r="GH708" s="39" t="e">
        <f t="shared" si="1996"/>
        <v>#DIV/0!</v>
      </c>
      <c r="GI708" s="39"/>
      <c r="GJ708" s="39" t="e">
        <f t="shared" si="1997"/>
        <v>#DIV/0!</v>
      </c>
      <c r="GK708" s="39" t="e">
        <f t="shared" si="1998"/>
        <v>#DIV/0!</v>
      </c>
      <c r="GL708" s="39" t="e">
        <f t="shared" si="1999"/>
        <v>#DIV/0!</v>
      </c>
      <c r="GM708" s="39" t="e">
        <f t="shared" si="2000"/>
        <v>#DIV/0!</v>
      </c>
      <c r="GN708" s="39" t="e">
        <f t="shared" si="2001"/>
        <v>#DIV/0!</v>
      </c>
      <c r="GO708" s="57"/>
      <c r="GP708" s="57" t="e">
        <f t="shared" si="2002"/>
        <v>#DIV/0!</v>
      </c>
      <c r="GQ708" s="59" t="e">
        <f t="shared" si="2003"/>
        <v>#DIV/0!</v>
      </c>
      <c r="GR708" s="41" t="e">
        <f t="shared" si="2004"/>
        <v>#DIV/0!</v>
      </c>
      <c r="GS708" s="57" t="e">
        <f t="shared" si="2005"/>
        <v>#DIV/0!</v>
      </c>
      <c r="GT708" s="57" t="e">
        <f t="shared" si="2006"/>
        <v>#DIV/0!</v>
      </c>
      <c r="GU708" s="57" t="e">
        <f t="shared" si="2007"/>
        <v>#DIV/0!</v>
      </c>
      <c r="GV708" s="57"/>
      <c r="GW708" s="42" t="e">
        <f t="shared" si="2008"/>
        <v>#DIV/0!</v>
      </c>
      <c r="GX708" s="42" t="e">
        <f t="shared" si="2009"/>
        <v>#DIV/0!</v>
      </c>
      <c r="GY708" s="42" t="e">
        <f t="shared" si="2010"/>
        <v>#DIV/0!</v>
      </c>
      <c r="GZ708" s="57"/>
      <c r="HA708" s="2" t="e">
        <f t="shared" si="2011"/>
        <v>#DIV/0!</v>
      </c>
      <c r="HB708" s="2" t="e">
        <f t="shared" si="2012"/>
        <v>#DIV/0!</v>
      </c>
      <c r="HC708" s="2" t="e">
        <f t="shared" si="2013"/>
        <v>#DIV/0!</v>
      </c>
      <c r="HD708" s="2" t="e">
        <f t="shared" si="2014"/>
        <v>#DIV/0!</v>
      </c>
      <c r="HE708" s="2" t="e">
        <f t="shared" si="2015"/>
        <v>#DIV/0!</v>
      </c>
      <c r="HF708" s="2" t="e">
        <f t="shared" si="2016"/>
        <v>#DIV/0!</v>
      </c>
      <c r="HG708" s="2" t="e">
        <f t="shared" si="2017"/>
        <v>#DIV/0!</v>
      </c>
      <c r="HH708" s="2" t="e">
        <f t="shared" si="2018"/>
        <v>#DIV/0!</v>
      </c>
      <c r="HI708" s="2" t="e">
        <f t="shared" si="2019"/>
        <v>#DIV/0!</v>
      </c>
      <c r="HJ708" s="11" t="e">
        <f t="shared" si="2020"/>
        <v>#DIV/0!</v>
      </c>
      <c r="HK708" s="60" t="e">
        <f t="shared" si="2021"/>
        <v>#DIV/0!</v>
      </c>
      <c r="HL708" s="57"/>
      <c r="HM708" s="57" t="e">
        <f t="shared" si="2022"/>
        <v>#DIV/0!</v>
      </c>
      <c r="HN708" s="57" t="e">
        <f t="shared" si="2023"/>
        <v>#DIV/0!</v>
      </c>
      <c r="HO708" s="57" t="e">
        <f t="shared" si="2024"/>
        <v>#DIV/0!</v>
      </c>
      <c r="HP708" s="57" t="e">
        <f t="shared" si="2025"/>
        <v>#DIV/0!</v>
      </c>
      <c r="HQ708" s="57" t="e">
        <f t="shared" si="2026"/>
        <v>#DIV/0!</v>
      </c>
      <c r="HR708" s="57"/>
      <c r="HS708" s="57" t="e">
        <f t="shared" si="2027"/>
        <v>#DIV/0!</v>
      </c>
      <c r="HT708" s="57" t="e">
        <f t="shared" si="2028"/>
        <v>#DIV/0!</v>
      </c>
      <c r="HU708" s="57" t="e">
        <f t="shared" si="2029"/>
        <v>#DIV/0!</v>
      </c>
      <c r="HV708" s="57" t="e">
        <f t="shared" si="2030"/>
        <v>#DIV/0!</v>
      </c>
      <c r="HW708" s="57" t="e">
        <f t="shared" si="2031"/>
        <v>#DIV/0!</v>
      </c>
      <c r="HX708" s="57"/>
      <c r="HY708" s="57" t="e">
        <f t="shared" si="2032"/>
        <v>#DIV/0!</v>
      </c>
      <c r="HZ708" s="57" t="e">
        <f t="shared" si="2033"/>
        <v>#DIV/0!</v>
      </c>
      <c r="IA708" s="57"/>
      <c r="IB708" s="61">
        <f t="shared" si="2034"/>
        <v>0</v>
      </c>
      <c r="IC708" s="57" t="str">
        <f t="shared" si="2035"/>
        <v/>
      </c>
      <c r="ID708" s="42"/>
      <c r="IE708" s="2" t="str">
        <f t="shared" si="2036"/>
        <v/>
      </c>
      <c r="IF708" s="60" t="e">
        <f t="shared" si="2037"/>
        <v>#DIV/0!</v>
      </c>
      <c r="IG708" s="60" t="str">
        <f t="shared" si="2038"/>
        <v/>
      </c>
      <c r="IH708" s="60" t="str">
        <f t="shared" si="2039"/>
        <v>zinco-</v>
      </c>
      <c r="II708" s="60" t="str">
        <f t="shared" si="2040"/>
        <v>mangano-</v>
      </c>
      <c r="IJ708" s="60" t="e">
        <f t="shared" si="2041"/>
        <v>#DIV/0!</v>
      </c>
      <c r="IK708" s="60" t="e">
        <f t="shared" si="2042"/>
        <v>#DIV/0!</v>
      </c>
      <c r="IL708" s="60" t="e">
        <f t="shared" si="2043"/>
        <v>#DIV/0!</v>
      </c>
      <c r="IM708" s="60" t="e">
        <f t="shared" si="2044"/>
        <v>#DIV/0!</v>
      </c>
      <c r="IN708" s="60" t="str">
        <f t="shared" si="2045"/>
        <v/>
      </c>
      <c r="IO708" s="60" t="str">
        <f t="shared" si="2046"/>
        <v/>
      </c>
      <c r="IP708" s="57"/>
      <c r="IQ708" s="57" t="str">
        <f t="shared" si="2047"/>
        <v>ERROR!!</v>
      </c>
    </row>
    <row r="709" spans="24:251">
      <c r="X709" s="29">
        <f t="shared" si="1903"/>
        <v>0</v>
      </c>
      <c r="Y709" s="29">
        <f t="shared" si="1904"/>
        <v>0</v>
      </c>
      <c r="Z709" s="29" t="e">
        <f t="shared" si="1905"/>
        <v>#DIV/0!</v>
      </c>
      <c r="AA709" s="29" t="e">
        <f t="shared" si="1906"/>
        <v>#DIV/0!</v>
      </c>
      <c r="AB709" s="29" t="e">
        <f t="shared" si="1907"/>
        <v>#DIV/0!</v>
      </c>
      <c r="AC709" s="29" t="e">
        <f t="shared" si="1908"/>
        <v>#DIV/0!</v>
      </c>
      <c r="AF709" s="23">
        <v>60.084299999999999</v>
      </c>
      <c r="AG709" s="23">
        <v>79.878799999999998</v>
      </c>
      <c r="AH709" s="23">
        <v>101.96120000000001</v>
      </c>
      <c r="AI709" s="23">
        <v>151.99039999999999</v>
      </c>
      <c r="AJ709" s="23">
        <v>159.69</v>
      </c>
      <c r="AK709" s="23">
        <v>71.846400000000003</v>
      </c>
      <c r="AL709" s="23">
        <v>70.9375</v>
      </c>
      <c r="AM709" s="23">
        <v>40.304400000000001</v>
      </c>
      <c r="AN709" s="23">
        <v>56.077399999999997</v>
      </c>
      <c r="AO709" s="23">
        <v>61.978999999999999</v>
      </c>
      <c r="AP709" s="23">
        <v>94.195999999999998</v>
      </c>
      <c r="AQ709" s="23">
        <v>18.998000000000001</v>
      </c>
      <c r="AR709" s="23">
        <v>35.450000000000003</v>
      </c>
      <c r="AS709" s="23">
        <v>29.88</v>
      </c>
      <c r="AT709" s="23">
        <v>74.691999999999993</v>
      </c>
      <c r="AU709" s="23">
        <v>81.39</v>
      </c>
      <c r="AX709" s="54">
        <f t="shared" si="1909"/>
        <v>0</v>
      </c>
      <c r="AY709" s="54">
        <f t="shared" si="1910"/>
        <v>0</v>
      </c>
      <c r="AZ709" s="54">
        <f t="shared" si="1911"/>
        <v>0</v>
      </c>
      <c r="BA709" s="54">
        <f t="shared" si="1912"/>
        <v>0</v>
      </c>
      <c r="BB709" s="54">
        <f t="shared" si="1913"/>
        <v>0</v>
      </c>
      <c r="BC709" s="54">
        <f t="shared" si="1914"/>
        <v>0</v>
      </c>
      <c r="BD709" s="54">
        <f t="shared" si="1915"/>
        <v>0</v>
      </c>
      <c r="BE709" s="54">
        <f t="shared" si="1916"/>
        <v>0</v>
      </c>
      <c r="BF709" s="54">
        <f t="shared" si="1917"/>
        <v>0</v>
      </c>
      <c r="BG709" s="54">
        <f t="shared" si="1918"/>
        <v>0</v>
      </c>
      <c r="BH709" s="54">
        <f t="shared" si="1919"/>
        <v>0</v>
      </c>
      <c r="BI709" s="54">
        <f t="shared" si="1920"/>
        <v>0</v>
      </c>
      <c r="BJ709" s="54">
        <f t="shared" si="1921"/>
        <v>0</v>
      </c>
      <c r="BK709" s="54">
        <f t="shared" si="1922"/>
        <v>0</v>
      </c>
      <c r="BL709" s="54">
        <f t="shared" si="1923"/>
        <v>0</v>
      </c>
      <c r="BM709" s="42"/>
      <c r="BO709" s="54">
        <f>'Norm-coeff'!$C$2+$AX709*'Norm-coeff'!$D$2+$AY709*'Norm-coeff'!$E$2+$AZ709*'Norm-coeff'!$F$2+$BA709*'Norm-coeff'!$G$2+$BB709*'Norm-coeff'!$H$2+$BC709*'Norm-coeff'!$I$2+$BD709*'Norm-coeff'!$J$2+$BE709*'Norm-coeff'!$K$2+$BF709*'Norm-coeff'!$L$2+$BG709*'Norm-coeff'!$M$2+$BH709*'Norm-coeff'!$N$2+$BI709*'Norm-coeff'!$O$2</f>
        <v>5.4045421474420303</v>
      </c>
      <c r="BP709" s="54">
        <f>'Norm-coeff'!$C$3+$AX709*'Norm-coeff'!$D$3+$AY709*'Norm-coeff'!$E$3+$AZ709*'Norm-coeff'!$F$3+$BA709*'Norm-coeff'!$G$3+$BB709*'Norm-coeff'!$H$3+$BC709*'Norm-coeff'!$I$3+$BD709*'Norm-coeff'!$J$3+$BE709*'Norm-coeff'!$K$3+$BF709*'Norm-coeff'!$L$3+$BG709*'Norm-coeff'!$M$3+$BH709*'Norm-coeff'!$N$3+$BI709*'Norm-coeff'!$O$3</f>
        <v>3.15319116612705</v>
      </c>
      <c r="BQ709" s="54">
        <f>'Norm-coeff'!$C$4+$AX709*'Norm-coeff'!$D$4+$AY709*'Norm-coeff'!$E$4+$AZ709*'Norm-coeff'!$F$4+$BA709*'Norm-coeff'!$G$4+$BB709*'Norm-coeff'!$H$4+$BC709*'Norm-coeff'!$I$4+$BD709*'Norm-coeff'!$J$4+$BE709*'Norm-coeff'!$K$4+$BF709*'Norm-coeff'!$L$4+$BG709*'Norm-coeff'!$M$4+$BH709*'Norm-coeff'!$N$4+$BI709*'Norm-coeff'!$O$4</f>
        <v>1.42115649462768</v>
      </c>
      <c r="BR709" s="54">
        <f>'Norm-coeff'!$C$5+$AX709*'Norm-coeff'!$D$5+$AY709*'Norm-coeff'!$E$5+$AZ709*'Norm-coeff'!$F$5+$BA709*'Norm-coeff'!$G$5+$BB709*'Norm-coeff'!$H$5+$BC709*'Norm-coeff'!$I$5+$BD709*'Norm-coeff'!$J$5+$BE709*'Norm-coeff'!$K$5+$BF709*'Norm-coeff'!$L$5+$BG709*'Norm-coeff'!$M$5+$BH709*'Norm-coeff'!$N$5+$BI709*'Norm-coeff'!$O$5</f>
        <v>1.0553329241296201</v>
      </c>
      <c r="BS709" s="54">
        <f>'Norm-coeff'!$C$6+$AX709*'Norm-coeff'!$D$6+$AY709*'Norm-coeff'!$E$6+$AZ709*'Norm-coeff'!$F$6+$BA709*'Norm-coeff'!$G$6+$BB709*'Norm-coeff'!$H$6+$BC709*'Norm-coeff'!$I$6+$BD709*'Norm-coeff'!$J$6+$BE709*'Norm-coeff'!$K$6+$BF709*'Norm-coeff'!$L$6+$BG709*'Norm-coeff'!$M$6+$BH709*'Norm-coeff'!$N$6+$BI709*'Norm-coeff'!$O$6</f>
        <v>-1.48700885495103E-2</v>
      </c>
      <c r="BT709" s="54">
        <f>'Norm-coeff'!$C$7+$AX709*'Norm-coeff'!$D$7+$AY709*'Norm-coeff'!$E$7+$AZ709*'Norm-coeff'!$F$7+$BA709*'Norm-coeff'!$G$7+$BB709*'Norm-coeff'!$H$7+$BC709*'Norm-coeff'!$I$7+$BD709*'Norm-coeff'!$J$7+$BE709*'Norm-coeff'!$K$7+$BF709*'Norm-coeff'!$L$7+$BG709*'Norm-coeff'!$M$7+$BH709*'Norm-coeff'!$N$7+$BI709*'Norm-coeff'!$O$7</f>
        <v>2.0907583608832998</v>
      </c>
      <c r="BU709" s="54">
        <f>'Norm-coeff'!$C$8+$AX709*'Norm-coeff'!$D$8+$AY709*'Norm-coeff'!$E$8+$AZ709*'Norm-coeff'!$F$8+$BA709*'Norm-coeff'!$G$8+$BB709*'Norm-coeff'!$H$8+$BC709*'Norm-coeff'!$I$8+$BD709*'Norm-coeff'!$J$8+$BE709*'Norm-coeff'!$K$8+$BF709*'Norm-coeff'!$L$8+$BG709*'Norm-coeff'!$M$8+$BH709*'Norm-coeff'!$N$8+$BI709*'Norm-coeff'!$O$8</f>
        <v>0.65894159836244504</v>
      </c>
      <c r="BV709" s="54">
        <f>'Norm-coeff'!$C$9+$AX709*'Norm-coeff'!$D$9+$AY709*'Norm-coeff'!$E$9+$AZ709*'Norm-coeff'!$F$9+$BA709*'Norm-coeff'!$G$9+$BB709*'Norm-coeff'!$H$9+$BC709*'Norm-coeff'!$I$9+$BD709*'Norm-coeff'!$J$9+$BE709*'Norm-coeff'!$K$9+$BF709*'Norm-coeff'!$L$9+$BG709*'Norm-coeff'!$M$9+$BH709*'Norm-coeff'!$N$9+$BI709*'Norm-coeff'!$O$9</f>
        <v>1.48961085014701</v>
      </c>
      <c r="BW709" s="54">
        <f>'Norm-coeff'!$C$10+$AX709*'Norm-coeff'!$D$10+$AY709*'Norm-coeff'!$E$10+$AZ709*'Norm-coeff'!$F$10+$BA709*'Norm-coeff'!$G$10+$BB709*'Norm-coeff'!$H$10+$BC709*'Norm-coeff'!$I$10+$BD709*'Norm-coeff'!$J$10+$BE709*'Norm-coeff'!$K$10+$BF709*'Norm-coeff'!$L$10+$BG709*'Norm-coeff'!$M$10+$BH709*'Norm-coeff'!$N$10+$BI709*'Norm-coeff'!$O$10</f>
        <v>1.42058735749591</v>
      </c>
      <c r="BX709" s="54">
        <f>'Norm-coeff'!$C$11+$AX709*'Norm-coeff'!$D$11+$AY709*'Norm-coeff'!$E$11+$AZ709*'Norm-coeff'!$F$11+$BA709*'Norm-coeff'!$G$11+$BB709*'Norm-coeff'!$H$11+$BC709*'Norm-coeff'!$I$11+$BD709*'Norm-coeff'!$J$11+$BE709*'Norm-coeff'!$K$11+$BF709*'Norm-coeff'!$L$11+$BG709*'Norm-coeff'!$M$11+$BH709*'Norm-coeff'!$N$11+$BI709*'Norm-coeff'!$O$11</f>
        <v>0.221233014421479</v>
      </c>
      <c r="BY709" s="54">
        <f>'Norm-coeff'!$C$12+$AX709*'Norm-coeff'!$D$12+$AY709*'Norm-coeff'!$E$12+$AZ709*'Norm-coeff'!$F$12+$BA709*'Norm-coeff'!$G$12+$BB709*'Norm-coeff'!$H$12+$BC709*'Norm-coeff'!$I$12+$BD709*'Norm-coeff'!$J$12+$BE709*'Norm-coeff'!$K$12+$BF709*'Norm-coeff'!$L$12+$BG709*'Norm-coeff'!$M$12+$BH709*'Norm-coeff'!$N$12+$BI709*'Norm-coeff'!$O$12</f>
        <v>0.283527502056037</v>
      </c>
      <c r="BZ709" s="54">
        <f>'Norm-coeff'!$C$13+$AX709*'Norm-coeff'!$D$13+$AY709*'Norm-coeff'!$E$13+$AZ709*'Norm-coeff'!$F$13+$BA709*'Norm-coeff'!$G$13+$BB709*'Norm-coeff'!$H$13+$BC709*'Norm-coeff'!$I$13+$BD709*'Norm-coeff'!$J$13+$BE709*'Norm-coeff'!$K$13+$BF709*'Norm-coeff'!$L$13+$BG709*'Norm-coeff'!$M$13+$BH709*'Norm-coeff'!$N$13+$BI709*'Norm-coeff'!$O$13</f>
        <v>-4.1864930554451202E-2</v>
      </c>
      <c r="CA709" s="54">
        <f>'Norm-coeff'!$C$14+$AX709*'Norm-coeff'!$D$14+$AY709*'Norm-coeff'!$E$14+$AZ709*'Norm-coeff'!$F$14+$BA709*'Norm-coeff'!$G$14+$BB709*'Norm-coeff'!$H$14+$BC709*'Norm-coeff'!$I$14+$BD709*'Norm-coeff'!$J$14+$BE709*'Norm-coeff'!$K$14+$BF709*'Norm-coeff'!$L$14+$BG709*'Norm-coeff'!$M$14+$BH709*'Norm-coeff'!$N$14+$BI709*'Norm-coeff'!$O$14</f>
        <v>4.2526983164477103</v>
      </c>
      <c r="CC709" s="54">
        <f t="shared" si="2048"/>
        <v>0</v>
      </c>
      <c r="CG709" s="54">
        <f t="shared" si="1924"/>
        <v>0</v>
      </c>
      <c r="CH709" s="54">
        <f t="shared" si="2075"/>
        <v>0</v>
      </c>
      <c r="CI709" s="54">
        <f t="shared" si="1925"/>
        <v>0</v>
      </c>
      <c r="CJ709" s="56">
        <f t="shared" si="1926"/>
        <v>0</v>
      </c>
      <c r="CK709" s="54">
        <f t="shared" si="1927"/>
        <v>0</v>
      </c>
      <c r="CL709" s="54">
        <f t="shared" si="1928"/>
        <v>0</v>
      </c>
      <c r="CM709" s="54">
        <f t="shared" si="1929"/>
        <v>0</v>
      </c>
      <c r="CN709" s="54">
        <f t="shared" si="1930"/>
        <v>0</v>
      </c>
      <c r="CO709" s="54">
        <f t="shared" si="1931"/>
        <v>0</v>
      </c>
      <c r="CP709" s="54">
        <f t="shared" si="1932"/>
        <v>0</v>
      </c>
      <c r="CQ709" s="54">
        <f t="shared" si="1933"/>
        <v>0</v>
      </c>
      <c r="CR709" s="54">
        <f t="shared" si="1934"/>
        <v>0</v>
      </c>
      <c r="CS709" s="54">
        <f t="shared" si="1935"/>
        <v>0</v>
      </c>
      <c r="CU709" s="54">
        <f t="shared" si="1936"/>
        <v>0</v>
      </c>
      <c r="CV709" s="54">
        <f t="shared" si="1937"/>
        <v>0</v>
      </c>
      <c r="CW709" s="54">
        <f t="shared" si="1938"/>
        <v>0</v>
      </c>
      <c r="CX709" s="54">
        <f t="shared" si="1939"/>
        <v>0</v>
      </c>
      <c r="CZ709" s="54">
        <f t="shared" si="1940"/>
        <v>0</v>
      </c>
      <c r="DA709" s="54">
        <f t="shared" si="1941"/>
        <v>0</v>
      </c>
      <c r="DB709" s="54">
        <f t="shared" si="1942"/>
        <v>0</v>
      </c>
      <c r="DC709" s="54">
        <f t="shared" si="1943"/>
        <v>0</v>
      </c>
      <c r="DD709" s="54">
        <f t="shared" si="1944"/>
        <v>0</v>
      </c>
      <c r="DE709" s="54">
        <f t="shared" si="1945"/>
        <v>0</v>
      </c>
      <c r="DF709" s="54">
        <f t="shared" si="1946"/>
        <v>0</v>
      </c>
      <c r="DG709" s="54">
        <f t="shared" si="1947"/>
        <v>2</v>
      </c>
      <c r="DH709" s="71">
        <f t="shared" si="1948"/>
        <v>0</v>
      </c>
      <c r="DI709" s="71">
        <f t="shared" si="1949"/>
        <v>0</v>
      </c>
      <c r="DJ709" s="54">
        <f t="shared" si="1950"/>
        <v>0</v>
      </c>
      <c r="DK709" s="54">
        <f t="shared" si="1951"/>
        <v>2</v>
      </c>
      <c r="DL709" s="4">
        <f t="shared" si="2049"/>
        <v>0</v>
      </c>
      <c r="DM709" s="3">
        <f t="shared" si="1952"/>
        <v>0</v>
      </c>
      <c r="DN709" s="3">
        <f t="shared" si="1953"/>
        <v>0</v>
      </c>
      <c r="DO709" s="4" t="e">
        <f t="shared" si="1954"/>
        <v>#DIV/0!</v>
      </c>
      <c r="DP709" s="57"/>
      <c r="DQ709" s="57"/>
      <c r="DR709" s="56">
        <f t="shared" si="2050"/>
        <v>2</v>
      </c>
      <c r="DS709" s="56">
        <f t="shared" si="2051"/>
        <v>0</v>
      </c>
      <c r="DT709" s="38">
        <f t="shared" si="2052"/>
        <v>0</v>
      </c>
      <c r="DU709" s="38">
        <f t="shared" si="1955"/>
        <v>2</v>
      </c>
      <c r="DV709" s="38">
        <f t="shared" si="2053"/>
        <v>0</v>
      </c>
      <c r="DW709" s="39">
        <f t="shared" si="2054"/>
        <v>0</v>
      </c>
      <c r="DX709" s="39">
        <f t="shared" si="2055"/>
        <v>0</v>
      </c>
      <c r="DY709" s="39">
        <f t="shared" si="2056"/>
        <v>0</v>
      </c>
      <c r="DZ709" s="39">
        <f t="shared" si="2057"/>
        <v>0</v>
      </c>
      <c r="EA709" s="39">
        <f t="shared" si="2058"/>
        <v>0</v>
      </c>
      <c r="EB709" s="37" t="e">
        <f t="shared" si="1956"/>
        <v>#DIV/0!</v>
      </c>
      <c r="EC709" s="37" t="e">
        <f t="shared" si="1957"/>
        <v>#DIV/0!</v>
      </c>
      <c r="ED709" s="37" t="e">
        <f t="shared" si="1958"/>
        <v>#DIV/0!</v>
      </c>
      <c r="EE709" s="37" t="e">
        <f t="shared" si="1959"/>
        <v>#DIV/0!</v>
      </c>
      <c r="EF709" s="39" t="e">
        <f t="shared" si="1960"/>
        <v>#DIV/0!</v>
      </c>
      <c r="EG709" s="37" t="e">
        <f t="shared" si="1961"/>
        <v>#DIV/0!</v>
      </c>
      <c r="EH709" s="37" t="e">
        <f t="shared" si="1962"/>
        <v>#DIV/0!</v>
      </c>
      <c r="EI709" s="11" t="b">
        <f t="shared" si="1963"/>
        <v>1</v>
      </c>
      <c r="EJ709" s="11" t="b">
        <f t="shared" si="1964"/>
        <v>0</v>
      </c>
      <c r="EK709" s="39" t="e">
        <f t="shared" si="1965"/>
        <v>#DIV/0!</v>
      </c>
      <c r="EL709" s="39" t="e">
        <f t="shared" si="1966"/>
        <v>#DIV/0!</v>
      </c>
      <c r="EM709" s="39" t="e">
        <f t="shared" si="1967"/>
        <v>#DIV/0!</v>
      </c>
      <c r="EN709" s="39" t="e">
        <f t="shared" si="1968"/>
        <v>#DIV/0!</v>
      </c>
      <c r="EO709" s="39" t="e">
        <f t="shared" si="1969"/>
        <v>#DIV/0!</v>
      </c>
      <c r="EP709" s="39" t="e">
        <f t="shared" si="1970"/>
        <v>#DIV/0!</v>
      </c>
      <c r="EQ709" s="39" t="e">
        <f t="shared" si="1971"/>
        <v>#DIV/0!</v>
      </c>
      <c r="ER709" s="39" t="e">
        <f t="shared" si="1972"/>
        <v>#DIV/0!</v>
      </c>
      <c r="ES709" s="58" t="str">
        <f t="shared" si="1973"/>
        <v>(OH,F,Cl)-dominate amphibole</v>
      </c>
      <c r="ET709" s="58" t="e">
        <f t="shared" si="1974"/>
        <v>#N/A</v>
      </c>
      <c r="EU709" s="56">
        <f t="shared" si="2059"/>
        <v>0</v>
      </c>
      <c r="EV709" s="56">
        <f t="shared" si="2060"/>
        <v>0</v>
      </c>
      <c r="EW709" s="56">
        <f t="shared" si="2061"/>
        <v>0</v>
      </c>
      <c r="EX709" s="56">
        <f t="shared" si="2062"/>
        <v>0</v>
      </c>
      <c r="EY709" s="56">
        <f t="shared" si="2063"/>
        <v>0</v>
      </c>
      <c r="EZ709" s="56">
        <f t="shared" si="2064"/>
        <v>0</v>
      </c>
      <c r="FA709" s="39">
        <f t="shared" si="2065"/>
        <v>0</v>
      </c>
      <c r="FB709" s="39">
        <f t="shared" si="2066"/>
        <v>0</v>
      </c>
      <c r="FC709" s="54">
        <f t="shared" si="2067"/>
        <v>0</v>
      </c>
      <c r="FD709" s="54">
        <f t="shared" si="2068"/>
        <v>0</v>
      </c>
      <c r="FE709" s="39">
        <f t="shared" si="2069"/>
        <v>0</v>
      </c>
      <c r="FF709" s="54">
        <f t="shared" si="2070"/>
        <v>0</v>
      </c>
      <c r="FG709" s="39">
        <f t="shared" si="2071"/>
        <v>0</v>
      </c>
      <c r="FH709" s="39">
        <f t="shared" si="1975"/>
        <v>0</v>
      </c>
      <c r="FI709" s="39">
        <f t="shared" si="1976"/>
        <v>0</v>
      </c>
      <c r="FJ709" s="39">
        <f t="shared" si="1977"/>
        <v>0</v>
      </c>
      <c r="FK709" s="39" t="e">
        <f t="shared" si="1978"/>
        <v>#DIV/0!</v>
      </c>
      <c r="FL709" s="39" t="e">
        <f t="shared" si="1979"/>
        <v>#DIV/0!</v>
      </c>
      <c r="FM709" s="39" t="e">
        <f t="shared" si="1980"/>
        <v>#DIV/0!</v>
      </c>
      <c r="FN709" s="39">
        <f t="shared" si="1981"/>
        <v>1</v>
      </c>
      <c r="FO709" s="39">
        <f t="shared" si="2072"/>
        <v>0</v>
      </c>
      <c r="FP709" s="39">
        <f t="shared" si="2073"/>
        <v>0</v>
      </c>
      <c r="FQ709" s="39">
        <f t="shared" si="2074"/>
        <v>0</v>
      </c>
      <c r="FR709" s="39">
        <f t="shared" si="1982"/>
        <v>0</v>
      </c>
      <c r="FS709" s="39">
        <f t="shared" si="1983"/>
        <v>0</v>
      </c>
      <c r="FU709" s="39" t="e">
        <f t="shared" si="1984"/>
        <v>#DIV/0!</v>
      </c>
      <c r="FV709" s="39" t="e">
        <f t="shared" si="1985"/>
        <v>#DIV/0!</v>
      </c>
      <c r="FW709" s="39" t="e">
        <f t="shared" si="1986"/>
        <v>#DIV/0!</v>
      </c>
      <c r="FY709" s="39" t="e">
        <f t="shared" si="1987"/>
        <v>#DIV/0!</v>
      </c>
      <c r="FZ709" s="39" t="e">
        <f t="shared" si="1988"/>
        <v>#DIV/0!</v>
      </c>
      <c r="GA709" s="39" t="e">
        <f t="shared" si="1989"/>
        <v>#DIV/0!</v>
      </c>
      <c r="GB709" s="39" t="e">
        <f t="shared" si="1990"/>
        <v>#DIV/0!</v>
      </c>
      <c r="GC709" s="39" t="e">
        <f t="shared" si="1991"/>
        <v>#DIV/0!</v>
      </c>
      <c r="GD709" s="39" t="e">
        <f t="shared" si="1992"/>
        <v>#DIV/0!</v>
      </c>
      <c r="GE709" s="39" t="e">
        <f t="shared" si="1993"/>
        <v>#DIV/0!</v>
      </c>
      <c r="GF709" s="39" t="e">
        <f t="shared" si="1994"/>
        <v>#DIV/0!</v>
      </c>
      <c r="GG709" s="39" t="e">
        <f t="shared" si="1995"/>
        <v>#DIV/0!</v>
      </c>
      <c r="GH709" s="39" t="e">
        <f t="shared" si="1996"/>
        <v>#DIV/0!</v>
      </c>
      <c r="GI709" s="39"/>
      <c r="GJ709" s="39" t="e">
        <f t="shared" si="1997"/>
        <v>#DIV/0!</v>
      </c>
      <c r="GK709" s="39" t="e">
        <f t="shared" si="1998"/>
        <v>#DIV/0!</v>
      </c>
      <c r="GL709" s="39" t="e">
        <f t="shared" si="1999"/>
        <v>#DIV/0!</v>
      </c>
      <c r="GM709" s="39" t="e">
        <f t="shared" si="2000"/>
        <v>#DIV/0!</v>
      </c>
      <c r="GN709" s="39" t="e">
        <f t="shared" si="2001"/>
        <v>#DIV/0!</v>
      </c>
      <c r="GO709" s="57"/>
      <c r="GP709" s="57" t="e">
        <f t="shared" si="2002"/>
        <v>#DIV/0!</v>
      </c>
      <c r="GQ709" s="59" t="e">
        <f t="shared" si="2003"/>
        <v>#DIV/0!</v>
      </c>
      <c r="GR709" s="41" t="e">
        <f t="shared" si="2004"/>
        <v>#DIV/0!</v>
      </c>
      <c r="GS709" s="57" t="e">
        <f t="shared" si="2005"/>
        <v>#DIV/0!</v>
      </c>
      <c r="GT709" s="57" t="e">
        <f t="shared" si="2006"/>
        <v>#DIV/0!</v>
      </c>
      <c r="GU709" s="57" t="e">
        <f t="shared" si="2007"/>
        <v>#DIV/0!</v>
      </c>
      <c r="GV709" s="57"/>
      <c r="GW709" s="42" t="e">
        <f t="shared" si="2008"/>
        <v>#DIV/0!</v>
      </c>
      <c r="GX709" s="42" t="e">
        <f t="shared" si="2009"/>
        <v>#DIV/0!</v>
      </c>
      <c r="GY709" s="42" t="e">
        <f t="shared" si="2010"/>
        <v>#DIV/0!</v>
      </c>
      <c r="GZ709" s="57"/>
      <c r="HA709" s="2" t="e">
        <f t="shared" si="2011"/>
        <v>#DIV/0!</v>
      </c>
      <c r="HB709" s="2" t="e">
        <f t="shared" si="2012"/>
        <v>#DIV/0!</v>
      </c>
      <c r="HC709" s="2" t="e">
        <f t="shared" si="2013"/>
        <v>#DIV/0!</v>
      </c>
      <c r="HD709" s="2" t="e">
        <f t="shared" si="2014"/>
        <v>#DIV/0!</v>
      </c>
      <c r="HE709" s="2" t="e">
        <f t="shared" si="2015"/>
        <v>#DIV/0!</v>
      </c>
      <c r="HF709" s="2" t="e">
        <f t="shared" si="2016"/>
        <v>#DIV/0!</v>
      </c>
      <c r="HG709" s="2" t="e">
        <f t="shared" si="2017"/>
        <v>#DIV/0!</v>
      </c>
      <c r="HH709" s="2" t="e">
        <f t="shared" si="2018"/>
        <v>#DIV/0!</v>
      </c>
      <c r="HI709" s="2" t="e">
        <f t="shared" si="2019"/>
        <v>#DIV/0!</v>
      </c>
      <c r="HJ709" s="11" t="e">
        <f t="shared" si="2020"/>
        <v>#DIV/0!</v>
      </c>
      <c r="HK709" s="60" t="e">
        <f t="shared" si="2021"/>
        <v>#DIV/0!</v>
      </c>
      <c r="HL709" s="57"/>
      <c r="HM709" s="57" t="e">
        <f t="shared" si="2022"/>
        <v>#DIV/0!</v>
      </c>
      <c r="HN709" s="57" t="e">
        <f t="shared" si="2023"/>
        <v>#DIV/0!</v>
      </c>
      <c r="HO709" s="57" t="e">
        <f t="shared" si="2024"/>
        <v>#DIV/0!</v>
      </c>
      <c r="HP709" s="57" t="e">
        <f t="shared" si="2025"/>
        <v>#DIV/0!</v>
      </c>
      <c r="HQ709" s="57" t="e">
        <f t="shared" si="2026"/>
        <v>#DIV/0!</v>
      </c>
      <c r="HR709" s="57"/>
      <c r="HS709" s="57" t="e">
        <f t="shared" si="2027"/>
        <v>#DIV/0!</v>
      </c>
      <c r="HT709" s="57" t="e">
        <f t="shared" si="2028"/>
        <v>#DIV/0!</v>
      </c>
      <c r="HU709" s="57" t="e">
        <f t="shared" si="2029"/>
        <v>#DIV/0!</v>
      </c>
      <c r="HV709" s="57" t="e">
        <f t="shared" si="2030"/>
        <v>#DIV/0!</v>
      </c>
      <c r="HW709" s="57" t="e">
        <f t="shared" si="2031"/>
        <v>#DIV/0!</v>
      </c>
      <c r="HX709" s="57"/>
      <c r="HY709" s="57" t="e">
        <f t="shared" si="2032"/>
        <v>#DIV/0!</v>
      </c>
      <c r="HZ709" s="57" t="e">
        <f t="shared" si="2033"/>
        <v>#DIV/0!</v>
      </c>
      <c r="IA709" s="57"/>
      <c r="IB709" s="61">
        <f t="shared" si="2034"/>
        <v>0</v>
      </c>
      <c r="IC709" s="57" t="str">
        <f t="shared" si="2035"/>
        <v/>
      </c>
      <c r="ID709" s="42"/>
      <c r="IE709" s="2" t="str">
        <f t="shared" si="2036"/>
        <v/>
      </c>
      <c r="IF709" s="60" t="e">
        <f t="shared" si="2037"/>
        <v>#DIV/0!</v>
      </c>
      <c r="IG709" s="60" t="str">
        <f t="shared" si="2038"/>
        <v/>
      </c>
      <c r="IH709" s="60" t="str">
        <f t="shared" si="2039"/>
        <v>zinco-</v>
      </c>
      <c r="II709" s="60" t="str">
        <f t="shared" si="2040"/>
        <v>mangano-</v>
      </c>
      <c r="IJ709" s="60" t="e">
        <f t="shared" si="2041"/>
        <v>#DIV/0!</v>
      </c>
      <c r="IK709" s="60" t="e">
        <f t="shared" si="2042"/>
        <v>#DIV/0!</v>
      </c>
      <c r="IL709" s="60" t="e">
        <f t="shared" si="2043"/>
        <v>#DIV/0!</v>
      </c>
      <c r="IM709" s="60" t="e">
        <f t="shared" si="2044"/>
        <v>#DIV/0!</v>
      </c>
      <c r="IN709" s="60" t="str">
        <f t="shared" si="2045"/>
        <v/>
      </c>
      <c r="IO709" s="60" t="str">
        <f t="shared" si="2046"/>
        <v/>
      </c>
      <c r="IP709" s="57"/>
      <c r="IQ709" s="57" t="str">
        <f t="shared" si="2047"/>
        <v>ERROR!!</v>
      </c>
    </row>
    <row r="710" spans="24:251">
      <c r="X710" s="29">
        <f t="shared" si="1903"/>
        <v>0</v>
      </c>
      <c r="Y710" s="29">
        <f t="shared" si="1904"/>
        <v>0</v>
      </c>
      <c r="Z710" s="29" t="e">
        <f t="shared" si="1905"/>
        <v>#DIV/0!</v>
      </c>
      <c r="AA710" s="29" t="e">
        <f t="shared" si="1906"/>
        <v>#DIV/0!</v>
      </c>
      <c r="AB710" s="29" t="e">
        <f t="shared" si="1907"/>
        <v>#DIV/0!</v>
      </c>
      <c r="AC710" s="29" t="e">
        <f t="shared" si="1908"/>
        <v>#DIV/0!</v>
      </c>
      <c r="AF710" s="23">
        <v>60.084299999999999</v>
      </c>
      <c r="AG710" s="23">
        <v>79.878799999999998</v>
      </c>
      <c r="AH710" s="23">
        <v>101.96120000000001</v>
      </c>
      <c r="AI710" s="23">
        <v>151.99039999999999</v>
      </c>
      <c r="AJ710" s="23">
        <v>159.69</v>
      </c>
      <c r="AK710" s="23">
        <v>71.846400000000003</v>
      </c>
      <c r="AL710" s="23">
        <v>70.9375</v>
      </c>
      <c r="AM710" s="23">
        <v>40.304400000000001</v>
      </c>
      <c r="AN710" s="23">
        <v>56.077399999999997</v>
      </c>
      <c r="AO710" s="23">
        <v>61.978999999999999</v>
      </c>
      <c r="AP710" s="23">
        <v>94.195999999999998</v>
      </c>
      <c r="AQ710" s="23">
        <v>18.998000000000001</v>
      </c>
      <c r="AR710" s="23">
        <v>35.450000000000003</v>
      </c>
      <c r="AS710" s="23">
        <v>29.88</v>
      </c>
      <c r="AT710" s="23">
        <v>74.691999999999993</v>
      </c>
      <c r="AU710" s="23">
        <v>81.39</v>
      </c>
      <c r="AX710" s="54">
        <f t="shared" si="1909"/>
        <v>0</v>
      </c>
      <c r="AY710" s="54">
        <f t="shared" si="1910"/>
        <v>0</v>
      </c>
      <c r="AZ710" s="54">
        <f t="shared" si="1911"/>
        <v>0</v>
      </c>
      <c r="BA710" s="54">
        <f t="shared" si="1912"/>
        <v>0</v>
      </c>
      <c r="BB710" s="54">
        <f t="shared" si="1913"/>
        <v>0</v>
      </c>
      <c r="BC710" s="54">
        <f t="shared" si="1914"/>
        <v>0</v>
      </c>
      <c r="BD710" s="54">
        <f t="shared" si="1915"/>
        <v>0</v>
      </c>
      <c r="BE710" s="54">
        <f t="shared" si="1916"/>
        <v>0</v>
      </c>
      <c r="BF710" s="54">
        <f t="shared" si="1917"/>
        <v>0</v>
      </c>
      <c r="BG710" s="54">
        <f t="shared" si="1918"/>
        <v>0</v>
      </c>
      <c r="BH710" s="54">
        <f t="shared" si="1919"/>
        <v>0</v>
      </c>
      <c r="BI710" s="54">
        <f t="shared" si="1920"/>
        <v>0</v>
      </c>
      <c r="BJ710" s="54">
        <f t="shared" si="1921"/>
        <v>0</v>
      </c>
      <c r="BK710" s="54">
        <f t="shared" si="1922"/>
        <v>0</v>
      </c>
      <c r="BL710" s="54">
        <f t="shared" si="1923"/>
        <v>0</v>
      </c>
      <c r="BM710" s="42"/>
      <c r="BO710" s="54">
        <f>'Norm-coeff'!$C$2+$AX710*'Norm-coeff'!$D$2+$AY710*'Norm-coeff'!$E$2+$AZ710*'Norm-coeff'!$F$2+$BA710*'Norm-coeff'!$G$2+$BB710*'Norm-coeff'!$H$2+$BC710*'Norm-coeff'!$I$2+$BD710*'Norm-coeff'!$J$2+$BE710*'Norm-coeff'!$K$2+$BF710*'Norm-coeff'!$L$2+$BG710*'Norm-coeff'!$M$2+$BH710*'Norm-coeff'!$N$2+$BI710*'Norm-coeff'!$O$2</f>
        <v>5.4045421474420303</v>
      </c>
      <c r="BP710" s="54">
        <f>'Norm-coeff'!$C$3+$AX710*'Norm-coeff'!$D$3+$AY710*'Norm-coeff'!$E$3+$AZ710*'Norm-coeff'!$F$3+$BA710*'Norm-coeff'!$G$3+$BB710*'Norm-coeff'!$H$3+$BC710*'Norm-coeff'!$I$3+$BD710*'Norm-coeff'!$J$3+$BE710*'Norm-coeff'!$K$3+$BF710*'Norm-coeff'!$L$3+$BG710*'Norm-coeff'!$M$3+$BH710*'Norm-coeff'!$N$3+$BI710*'Norm-coeff'!$O$3</f>
        <v>3.15319116612705</v>
      </c>
      <c r="BQ710" s="54">
        <f>'Norm-coeff'!$C$4+$AX710*'Norm-coeff'!$D$4+$AY710*'Norm-coeff'!$E$4+$AZ710*'Norm-coeff'!$F$4+$BA710*'Norm-coeff'!$G$4+$BB710*'Norm-coeff'!$H$4+$BC710*'Norm-coeff'!$I$4+$BD710*'Norm-coeff'!$J$4+$BE710*'Norm-coeff'!$K$4+$BF710*'Norm-coeff'!$L$4+$BG710*'Norm-coeff'!$M$4+$BH710*'Norm-coeff'!$N$4+$BI710*'Norm-coeff'!$O$4</f>
        <v>1.42115649462768</v>
      </c>
      <c r="BR710" s="54">
        <f>'Norm-coeff'!$C$5+$AX710*'Norm-coeff'!$D$5+$AY710*'Norm-coeff'!$E$5+$AZ710*'Norm-coeff'!$F$5+$BA710*'Norm-coeff'!$G$5+$BB710*'Norm-coeff'!$H$5+$BC710*'Norm-coeff'!$I$5+$BD710*'Norm-coeff'!$J$5+$BE710*'Norm-coeff'!$K$5+$BF710*'Norm-coeff'!$L$5+$BG710*'Norm-coeff'!$M$5+$BH710*'Norm-coeff'!$N$5+$BI710*'Norm-coeff'!$O$5</f>
        <v>1.0553329241296201</v>
      </c>
      <c r="BS710" s="54">
        <f>'Norm-coeff'!$C$6+$AX710*'Norm-coeff'!$D$6+$AY710*'Norm-coeff'!$E$6+$AZ710*'Norm-coeff'!$F$6+$BA710*'Norm-coeff'!$G$6+$BB710*'Norm-coeff'!$H$6+$BC710*'Norm-coeff'!$I$6+$BD710*'Norm-coeff'!$J$6+$BE710*'Norm-coeff'!$K$6+$BF710*'Norm-coeff'!$L$6+$BG710*'Norm-coeff'!$M$6+$BH710*'Norm-coeff'!$N$6+$BI710*'Norm-coeff'!$O$6</f>
        <v>-1.48700885495103E-2</v>
      </c>
      <c r="BT710" s="54">
        <f>'Norm-coeff'!$C$7+$AX710*'Norm-coeff'!$D$7+$AY710*'Norm-coeff'!$E$7+$AZ710*'Norm-coeff'!$F$7+$BA710*'Norm-coeff'!$G$7+$BB710*'Norm-coeff'!$H$7+$BC710*'Norm-coeff'!$I$7+$BD710*'Norm-coeff'!$J$7+$BE710*'Norm-coeff'!$K$7+$BF710*'Norm-coeff'!$L$7+$BG710*'Norm-coeff'!$M$7+$BH710*'Norm-coeff'!$N$7+$BI710*'Norm-coeff'!$O$7</f>
        <v>2.0907583608832998</v>
      </c>
      <c r="BU710" s="54">
        <f>'Norm-coeff'!$C$8+$AX710*'Norm-coeff'!$D$8+$AY710*'Norm-coeff'!$E$8+$AZ710*'Norm-coeff'!$F$8+$BA710*'Norm-coeff'!$G$8+$BB710*'Norm-coeff'!$H$8+$BC710*'Norm-coeff'!$I$8+$BD710*'Norm-coeff'!$J$8+$BE710*'Norm-coeff'!$K$8+$BF710*'Norm-coeff'!$L$8+$BG710*'Norm-coeff'!$M$8+$BH710*'Norm-coeff'!$N$8+$BI710*'Norm-coeff'!$O$8</f>
        <v>0.65894159836244504</v>
      </c>
      <c r="BV710" s="54">
        <f>'Norm-coeff'!$C$9+$AX710*'Norm-coeff'!$D$9+$AY710*'Norm-coeff'!$E$9+$AZ710*'Norm-coeff'!$F$9+$BA710*'Norm-coeff'!$G$9+$BB710*'Norm-coeff'!$H$9+$BC710*'Norm-coeff'!$I$9+$BD710*'Norm-coeff'!$J$9+$BE710*'Norm-coeff'!$K$9+$BF710*'Norm-coeff'!$L$9+$BG710*'Norm-coeff'!$M$9+$BH710*'Norm-coeff'!$N$9+$BI710*'Norm-coeff'!$O$9</f>
        <v>1.48961085014701</v>
      </c>
      <c r="BW710" s="54">
        <f>'Norm-coeff'!$C$10+$AX710*'Norm-coeff'!$D$10+$AY710*'Norm-coeff'!$E$10+$AZ710*'Norm-coeff'!$F$10+$BA710*'Norm-coeff'!$G$10+$BB710*'Norm-coeff'!$H$10+$BC710*'Norm-coeff'!$I$10+$BD710*'Norm-coeff'!$J$10+$BE710*'Norm-coeff'!$K$10+$BF710*'Norm-coeff'!$L$10+$BG710*'Norm-coeff'!$M$10+$BH710*'Norm-coeff'!$N$10+$BI710*'Norm-coeff'!$O$10</f>
        <v>1.42058735749591</v>
      </c>
      <c r="BX710" s="54">
        <f>'Norm-coeff'!$C$11+$AX710*'Norm-coeff'!$D$11+$AY710*'Norm-coeff'!$E$11+$AZ710*'Norm-coeff'!$F$11+$BA710*'Norm-coeff'!$G$11+$BB710*'Norm-coeff'!$H$11+$BC710*'Norm-coeff'!$I$11+$BD710*'Norm-coeff'!$J$11+$BE710*'Norm-coeff'!$K$11+$BF710*'Norm-coeff'!$L$11+$BG710*'Norm-coeff'!$M$11+$BH710*'Norm-coeff'!$N$11+$BI710*'Norm-coeff'!$O$11</f>
        <v>0.221233014421479</v>
      </c>
      <c r="BY710" s="54">
        <f>'Norm-coeff'!$C$12+$AX710*'Norm-coeff'!$D$12+$AY710*'Norm-coeff'!$E$12+$AZ710*'Norm-coeff'!$F$12+$BA710*'Norm-coeff'!$G$12+$BB710*'Norm-coeff'!$H$12+$BC710*'Norm-coeff'!$I$12+$BD710*'Norm-coeff'!$J$12+$BE710*'Norm-coeff'!$K$12+$BF710*'Norm-coeff'!$L$12+$BG710*'Norm-coeff'!$M$12+$BH710*'Norm-coeff'!$N$12+$BI710*'Norm-coeff'!$O$12</f>
        <v>0.283527502056037</v>
      </c>
      <c r="BZ710" s="54">
        <f>'Norm-coeff'!$C$13+$AX710*'Norm-coeff'!$D$13+$AY710*'Norm-coeff'!$E$13+$AZ710*'Norm-coeff'!$F$13+$BA710*'Norm-coeff'!$G$13+$BB710*'Norm-coeff'!$H$13+$BC710*'Norm-coeff'!$I$13+$BD710*'Norm-coeff'!$J$13+$BE710*'Norm-coeff'!$K$13+$BF710*'Norm-coeff'!$L$13+$BG710*'Norm-coeff'!$M$13+$BH710*'Norm-coeff'!$N$13+$BI710*'Norm-coeff'!$O$13</f>
        <v>-4.1864930554451202E-2</v>
      </c>
      <c r="CA710" s="54">
        <f>'Norm-coeff'!$C$14+$AX710*'Norm-coeff'!$D$14+$AY710*'Norm-coeff'!$E$14+$AZ710*'Norm-coeff'!$F$14+$BA710*'Norm-coeff'!$G$14+$BB710*'Norm-coeff'!$H$14+$BC710*'Norm-coeff'!$I$14+$BD710*'Norm-coeff'!$J$14+$BE710*'Norm-coeff'!$K$14+$BF710*'Norm-coeff'!$L$14+$BG710*'Norm-coeff'!$M$14+$BH710*'Norm-coeff'!$N$14+$BI710*'Norm-coeff'!$O$14</f>
        <v>4.2526983164477103</v>
      </c>
      <c r="CC710" s="54">
        <f t="shared" si="2048"/>
        <v>0</v>
      </c>
      <c r="CG710" s="54">
        <f t="shared" si="1924"/>
        <v>0</v>
      </c>
      <c r="CH710" s="54">
        <f t="shared" si="2075"/>
        <v>0</v>
      </c>
      <c r="CI710" s="54">
        <f t="shared" si="1925"/>
        <v>0</v>
      </c>
      <c r="CJ710" s="56">
        <f t="shared" si="1926"/>
        <v>0</v>
      </c>
      <c r="CK710" s="54">
        <f t="shared" si="1927"/>
        <v>0</v>
      </c>
      <c r="CL710" s="54">
        <f t="shared" si="1928"/>
        <v>0</v>
      </c>
      <c r="CM710" s="54">
        <f t="shared" si="1929"/>
        <v>0</v>
      </c>
      <c r="CN710" s="54">
        <f t="shared" si="1930"/>
        <v>0</v>
      </c>
      <c r="CO710" s="54">
        <f t="shared" si="1931"/>
        <v>0</v>
      </c>
      <c r="CP710" s="54">
        <f t="shared" si="1932"/>
        <v>0</v>
      </c>
      <c r="CQ710" s="54">
        <f t="shared" si="1933"/>
        <v>0</v>
      </c>
      <c r="CR710" s="54">
        <f t="shared" si="1934"/>
        <v>0</v>
      </c>
      <c r="CS710" s="54">
        <f t="shared" si="1935"/>
        <v>0</v>
      </c>
      <c r="CU710" s="54">
        <f t="shared" si="1936"/>
        <v>0</v>
      </c>
      <c r="CV710" s="54">
        <f t="shared" si="1937"/>
        <v>0</v>
      </c>
      <c r="CW710" s="54">
        <f t="shared" si="1938"/>
        <v>0</v>
      </c>
      <c r="CX710" s="54">
        <f t="shared" si="1939"/>
        <v>0</v>
      </c>
      <c r="CZ710" s="54">
        <f t="shared" si="1940"/>
        <v>0</v>
      </c>
      <c r="DA710" s="54">
        <f t="shared" si="1941"/>
        <v>0</v>
      </c>
      <c r="DB710" s="54">
        <f t="shared" si="1942"/>
        <v>0</v>
      </c>
      <c r="DC710" s="54">
        <f t="shared" si="1943"/>
        <v>0</v>
      </c>
      <c r="DD710" s="54">
        <f t="shared" si="1944"/>
        <v>0</v>
      </c>
      <c r="DE710" s="54">
        <f t="shared" si="1945"/>
        <v>0</v>
      </c>
      <c r="DF710" s="54">
        <f t="shared" si="1946"/>
        <v>0</v>
      </c>
      <c r="DG710" s="54">
        <f t="shared" si="1947"/>
        <v>2</v>
      </c>
      <c r="DH710" s="71">
        <f t="shared" si="1948"/>
        <v>0</v>
      </c>
      <c r="DI710" s="71">
        <f t="shared" si="1949"/>
        <v>0</v>
      </c>
      <c r="DJ710" s="54">
        <f t="shared" si="1950"/>
        <v>0</v>
      </c>
      <c r="DK710" s="54">
        <f t="shared" si="1951"/>
        <v>2</v>
      </c>
      <c r="DL710" s="4">
        <f t="shared" si="2049"/>
        <v>0</v>
      </c>
      <c r="DM710" s="3">
        <f t="shared" si="1952"/>
        <v>0</v>
      </c>
      <c r="DN710" s="3">
        <f t="shared" si="1953"/>
        <v>0</v>
      </c>
      <c r="DO710" s="4" t="e">
        <f t="shared" si="1954"/>
        <v>#DIV/0!</v>
      </c>
      <c r="DP710" s="57"/>
      <c r="DQ710" s="57"/>
      <c r="DR710" s="56">
        <f t="shared" si="2050"/>
        <v>2</v>
      </c>
      <c r="DS710" s="56">
        <f t="shared" si="2051"/>
        <v>0</v>
      </c>
      <c r="DT710" s="38">
        <f t="shared" si="2052"/>
        <v>0</v>
      </c>
      <c r="DU710" s="38">
        <f t="shared" si="1955"/>
        <v>2</v>
      </c>
      <c r="DV710" s="38">
        <f t="shared" si="2053"/>
        <v>0</v>
      </c>
      <c r="DW710" s="39">
        <f t="shared" si="2054"/>
        <v>0</v>
      </c>
      <c r="DX710" s="39">
        <f t="shared" si="2055"/>
        <v>0</v>
      </c>
      <c r="DY710" s="39">
        <f t="shared" si="2056"/>
        <v>0</v>
      </c>
      <c r="DZ710" s="39">
        <f t="shared" si="2057"/>
        <v>0</v>
      </c>
      <c r="EA710" s="39">
        <f t="shared" si="2058"/>
        <v>0</v>
      </c>
      <c r="EB710" s="37" t="e">
        <f t="shared" si="1956"/>
        <v>#DIV/0!</v>
      </c>
      <c r="EC710" s="37" t="e">
        <f t="shared" si="1957"/>
        <v>#DIV/0!</v>
      </c>
      <c r="ED710" s="37" t="e">
        <f t="shared" si="1958"/>
        <v>#DIV/0!</v>
      </c>
      <c r="EE710" s="37" t="e">
        <f t="shared" si="1959"/>
        <v>#DIV/0!</v>
      </c>
      <c r="EF710" s="39" t="e">
        <f t="shared" si="1960"/>
        <v>#DIV/0!</v>
      </c>
      <c r="EG710" s="37" t="e">
        <f t="shared" si="1961"/>
        <v>#DIV/0!</v>
      </c>
      <c r="EH710" s="37" t="e">
        <f t="shared" si="1962"/>
        <v>#DIV/0!</v>
      </c>
      <c r="EI710" s="11" t="b">
        <f t="shared" si="1963"/>
        <v>1</v>
      </c>
      <c r="EJ710" s="11" t="b">
        <f t="shared" si="1964"/>
        <v>0</v>
      </c>
      <c r="EK710" s="39" t="e">
        <f t="shared" si="1965"/>
        <v>#DIV/0!</v>
      </c>
      <c r="EL710" s="39" t="e">
        <f t="shared" si="1966"/>
        <v>#DIV/0!</v>
      </c>
      <c r="EM710" s="39" t="e">
        <f t="shared" si="1967"/>
        <v>#DIV/0!</v>
      </c>
      <c r="EN710" s="39" t="e">
        <f t="shared" si="1968"/>
        <v>#DIV/0!</v>
      </c>
      <c r="EO710" s="39" t="e">
        <f t="shared" si="1969"/>
        <v>#DIV/0!</v>
      </c>
      <c r="EP710" s="39" t="e">
        <f t="shared" si="1970"/>
        <v>#DIV/0!</v>
      </c>
      <c r="EQ710" s="39" t="e">
        <f t="shared" si="1971"/>
        <v>#DIV/0!</v>
      </c>
      <c r="ER710" s="39" t="e">
        <f t="shared" si="1972"/>
        <v>#DIV/0!</v>
      </c>
      <c r="ES710" s="58" t="str">
        <f t="shared" si="1973"/>
        <v>(OH,F,Cl)-dominate amphibole</v>
      </c>
      <c r="ET710" s="58" t="e">
        <f t="shared" si="1974"/>
        <v>#N/A</v>
      </c>
      <c r="EU710" s="56">
        <f t="shared" si="2059"/>
        <v>0</v>
      </c>
      <c r="EV710" s="56">
        <f t="shared" si="2060"/>
        <v>0</v>
      </c>
      <c r="EW710" s="56">
        <f t="shared" si="2061"/>
        <v>0</v>
      </c>
      <c r="EX710" s="56">
        <f t="shared" si="2062"/>
        <v>0</v>
      </c>
      <c r="EY710" s="56">
        <f t="shared" si="2063"/>
        <v>0</v>
      </c>
      <c r="EZ710" s="56">
        <f t="shared" si="2064"/>
        <v>0</v>
      </c>
      <c r="FA710" s="39">
        <f t="shared" si="2065"/>
        <v>0</v>
      </c>
      <c r="FB710" s="39">
        <f t="shared" si="2066"/>
        <v>0</v>
      </c>
      <c r="FC710" s="54">
        <f t="shared" si="2067"/>
        <v>0</v>
      </c>
      <c r="FD710" s="54">
        <f t="shared" si="2068"/>
        <v>0</v>
      </c>
      <c r="FE710" s="39">
        <f t="shared" si="2069"/>
        <v>0</v>
      </c>
      <c r="FF710" s="54">
        <f t="shared" si="2070"/>
        <v>0</v>
      </c>
      <c r="FG710" s="39">
        <f t="shared" si="2071"/>
        <v>0</v>
      </c>
      <c r="FH710" s="39">
        <f t="shared" si="1975"/>
        <v>0</v>
      </c>
      <c r="FI710" s="39">
        <f t="shared" si="1976"/>
        <v>0</v>
      </c>
      <c r="FJ710" s="39">
        <f t="shared" si="1977"/>
        <v>0</v>
      </c>
      <c r="FK710" s="39" t="e">
        <f t="shared" si="1978"/>
        <v>#DIV/0!</v>
      </c>
      <c r="FL710" s="39" t="e">
        <f t="shared" si="1979"/>
        <v>#DIV/0!</v>
      </c>
      <c r="FM710" s="39" t="e">
        <f t="shared" si="1980"/>
        <v>#DIV/0!</v>
      </c>
      <c r="FN710" s="39">
        <f t="shared" si="1981"/>
        <v>1</v>
      </c>
      <c r="FO710" s="39">
        <f t="shared" si="2072"/>
        <v>0</v>
      </c>
      <c r="FP710" s="39">
        <f t="shared" si="2073"/>
        <v>0</v>
      </c>
      <c r="FQ710" s="39">
        <f t="shared" si="2074"/>
        <v>0</v>
      </c>
      <c r="FR710" s="39">
        <f t="shared" si="1982"/>
        <v>0</v>
      </c>
      <c r="FS710" s="39">
        <f t="shared" si="1983"/>
        <v>0</v>
      </c>
      <c r="FU710" s="39" t="e">
        <f t="shared" si="1984"/>
        <v>#DIV/0!</v>
      </c>
      <c r="FV710" s="39" t="e">
        <f t="shared" si="1985"/>
        <v>#DIV/0!</v>
      </c>
      <c r="FW710" s="39" t="e">
        <f t="shared" si="1986"/>
        <v>#DIV/0!</v>
      </c>
      <c r="FY710" s="39" t="e">
        <f t="shared" si="1987"/>
        <v>#DIV/0!</v>
      </c>
      <c r="FZ710" s="39" t="e">
        <f t="shared" si="1988"/>
        <v>#DIV/0!</v>
      </c>
      <c r="GA710" s="39" t="e">
        <f t="shared" si="1989"/>
        <v>#DIV/0!</v>
      </c>
      <c r="GB710" s="39" t="e">
        <f t="shared" si="1990"/>
        <v>#DIV/0!</v>
      </c>
      <c r="GC710" s="39" t="e">
        <f t="shared" si="1991"/>
        <v>#DIV/0!</v>
      </c>
      <c r="GD710" s="39" t="e">
        <f t="shared" si="1992"/>
        <v>#DIV/0!</v>
      </c>
      <c r="GE710" s="39" t="e">
        <f t="shared" si="1993"/>
        <v>#DIV/0!</v>
      </c>
      <c r="GF710" s="39" t="e">
        <f t="shared" si="1994"/>
        <v>#DIV/0!</v>
      </c>
      <c r="GG710" s="39" t="e">
        <f t="shared" si="1995"/>
        <v>#DIV/0!</v>
      </c>
      <c r="GH710" s="39" t="e">
        <f t="shared" si="1996"/>
        <v>#DIV/0!</v>
      </c>
      <c r="GI710" s="39"/>
      <c r="GJ710" s="39" t="e">
        <f t="shared" si="1997"/>
        <v>#DIV/0!</v>
      </c>
      <c r="GK710" s="39" t="e">
        <f t="shared" si="1998"/>
        <v>#DIV/0!</v>
      </c>
      <c r="GL710" s="39" t="e">
        <f t="shared" si="1999"/>
        <v>#DIV/0!</v>
      </c>
      <c r="GM710" s="39" t="e">
        <f t="shared" si="2000"/>
        <v>#DIV/0!</v>
      </c>
      <c r="GN710" s="39" t="e">
        <f t="shared" si="2001"/>
        <v>#DIV/0!</v>
      </c>
      <c r="GO710" s="57"/>
      <c r="GP710" s="57" t="e">
        <f t="shared" si="2002"/>
        <v>#DIV/0!</v>
      </c>
      <c r="GQ710" s="59" t="e">
        <f t="shared" si="2003"/>
        <v>#DIV/0!</v>
      </c>
      <c r="GR710" s="41" t="e">
        <f t="shared" si="2004"/>
        <v>#DIV/0!</v>
      </c>
      <c r="GS710" s="57" t="e">
        <f t="shared" si="2005"/>
        <v>#DIV/0!</v>
      </c>
      <c r="GT710" s="57" t="e">
        <f t="shared" si="2006"/>
        <v>#DIV/0!</v>
      </c>
      <c r="GU710" s="57" t="e">
        <f t="shared" si="2007"/>
        <v>#DIV/0!</v>
      </c>
      <c r="GV710" s="57"/>
      <c r="GW710" s="42" t="e">
        <f t="shared" si="2008"/>
        <v>#DIV/0!</v>
      </c>
      <c r="GX710" s="42" t="e">
        <f t="shared" si="2009"/>
        <v>#DIV/0!</v>
      </c>
      <c r="GY710" s="42" t="e">
        <f t="shared" si="2010"/>
        <v>#DIV/0!</v>
      </c>
      <c r="GZ710" s="57"/>
      <c r="HA710" s="2" t="e">
        <f t="shared" si="2011"/>
        <v>#DIV/0!</v>
      </c>
      <c r="HB710" s="2" t="e">
        <f t="shared" si="2012"/>
        <v>#DIV/0!</v>
      </c>
      <c r="HC710" s="2" t="e">
        <f t="shared" si="2013"/>
        <v>#DIV/0!</v>
      </c>
      <c r="HD710" s="2" t="e">
        <f t="shared" si="2014"/>
        <v>#DIV/0!</v>
      </c>
      <c r="HE710" s="2" t="e">
        <f t="shared" si="2015"/>
        <v>#DIV/0!</v>
      </c>
      <c r="HF710" s="2" t="e">
        <f t="shared" si="2016"/>
        <v>#DIV/0!</v>
      </c>
      <c r="HG710" s="2" t="e">
        <f t="shared" si="2017"/>
        <v>#DIV/0!</v>
      </c>
      <c r="HH710" s="2" t="e">
        <f t="shared" si="2018"/>
        <v>#DIV/0!</v>
      </c>
      <c r="HI710" s="2" t="e">
        <f t="shared" si="2019"/>
        <v>#DIV/0!</v>
      </c>
      <c r="HJ710" s="11" t="e">
        <f t="shared" si="2020"/>
        <v>#DIV/0!</v>
      </c>
      <c r="HK710" s="60" t="e">
        <f t="shared" si="2021"/>
        <v>#DIV/0!</v>
      </c>
      <c r="HL710" s="57"/>
      <c r="HM710" s="57" t="e">
        <f t="shared" si="2022"/>
        <v>#DIV/0!</v>
      </c>
      <c r="HN710" s="57" t="e">
        <f t="shared" si="2023"/>
        <v>#DIV/0!</v>
      </c>
      <c r="HO710" s="57" t="e">
        <f t="shared" si="2024"/>
        <v>#DIV/0!</v>
      </c>
      <c r="HP710" s="57" t="e">
        <f t="shared" si="2025"/>
        <v>#DIV/0!</v>
      </c>
      <c r="HQ710" s="57" t="e">
        <f t="shared" si="2026"/>
        <v>#DIV/0!</v>
      </c>
      <c r="HR710" s="57"/>
      <c r="HS710" s="57" t="e">
        <f t="shared" si="2027"/>
        <v>#DIV/0!</v>
      </c>
      <c r="HT710" s="57" t="e">
        <f t="shared" si="2028"/>
        <v>#DIV/0!</v>
      </c>
      <c r="HU710" s="57" t="e">
        <f t="shared" si="2029"/>
        <v>#DIV/0!</v>
      </c>
      <c r="HV710" s="57" t="e">
        <f t="shared" si="2030"/>
        <v>#DIV/0!</v>
      </c>
      <c r="HW710" s="57" t="e">
        <f t="shared" si="2031"/>
        <v>#DIV/0!</v>
      </c>
      <c r="HX710" s="57"/>
      <c r="HY710" s="57" t="e">
        <f t="shared" si="2032"/>
        <v>#DIV/0!</v>
      </c>
      <c r="HZ710" s="57" t="e">
        <f t="shared" si="2033"/>
        <v>#DIV/0!</v>
      </c>
      <c r="IA710" s="57"/>
      <c r="IB710" s="61">
        <f t="shared" si="2034"/>
        <v>0</v>
      </c>
      <c r="IC710" s="57" t="str">
        <f t="shared" si="2035"/>
        <v/>
      </c>
      <c r="ID710" s="42"/>
      <c r="IE710" s="2" t="str">
        <f t="shared" si="2036"/>
        <v/>
      </c>
      <c r="IF710" s="60" t="e">
        <f t="shared" si="2037"/>
        <v>#DIV/0!</v>
      </c>
      <c r="IG710" s="60" t="str">
        <f t="shared" si="2038"/>
        <v/>
      </c>
      <c r="IH710" s="60" t="str">
        <f t="shared" si="2039"/>
        <v>zinco-</v>
      </c>
      <c r="II710" s="60" t="str">
        <f t="shared" si="2040"/>
        <v>mangano-</v>
      </c>
      <c r="IJ710" s="60" t="e">
        <f t="shared" si="2041"/>
        <v>#DIV/0!</v>
      </c>
      <c r="IK710" s="60" t="e">
        <f t="shared" si="2042"/>
        <v>#DIV/0!</v>
      </c>
      <c r="IL710" s="60" t="e">
        <f t="shared" si="2043"/>
        <v>#DIV/0!</v>
      </c>
      <c r="IM710" s="60" t="e">
        <f t="shared" si="2044"/>
        <v>#DIV/0!</v>
      </c>
      <c r="IN710" s="60" t="str">
        <f t="shared" si="2045"/>
        <v/>
      </c>
      <c r="IO710" s="60" t="str">
        <f t="shared" si="2046"/>
        <v/>
      </c>
      <c r="IP710" s="57"/>
      <c r="IQ710" s="57" t="str">
        <f t="shared" si="2047"/>
        <v>ERROR!!</v>
      </c>
    </row>
    <row r="711" spans="24:251">
      <c r="X711" s="29">
        <f t="shared" si="1903"/>
        <v>0</v>
      </c>
      <c r="Y711" s="29">
        <f t="shared" si="1904"/>
        <v>0</v>
      </c>
      <c r="Z711" s="29" t="e">
        <f t="shared" si="1905"/>
        <v>#DIV/0!</v>
      </c>
      <c r="AA711" s="29" t="e">
        <f t="shared" si="1906"/>
        <v>#DIV/0!</v>
      </c>
      <c r="AB711" s="29" t="e">
        <f t="shared" si="1907"/>
        <v>#DIV/0!</v>
      </c>
      <c r="AC711" s="29" t="e">
        <f t="shared" si="1908"/>
        <v>#DIV/0!</v>
      </c>
      <c r="AF711" s="23">
        <v>60.084299999999999</v>
      </c>
      <c r="AG711" s="23">
        <v>79.878799999999998</v>
      </c>
      <c r="AH711" s="23">
        <v>101.96120000000001</v>
      </c>
      <c r="AI711" s="23">
        <v>151.99039999999999</v>
      </c>
      <c r="AJ711" s="23">
        <v>159.69</v>
      </c>
      <c r="AK711" s="23">
        <v>71.846400000000003</v>
      </c>
      <c r="AL711" s="23">
        <v>70.9375</v>
      </c>
      <c r="AM711" s="23">
        <v>40.304400000000001</v>
      </c>
      <c r="AN711" s="23">
        <v>56.077399999999997</v>
      </c>
      <c r="AO711" s="23">
        <v>61.978999999999999</v>
      </c>
      <c r="AP711" s="23">
        <v>94.195999999999998</v>
      </c>
      <c r="AQ711" s="23">
        <v>18.998000000000001</v>
      </c>
      <c r="AR711" s="23">
        <v>35.450000000000003</v>
      </c>
      <c r="AS711" s="23">
        <v>29.88</v>
      </c>
      <c r="AT711" s="23">
        <v>74.691999999999993</v>
      </c>
      <c r="AU711" s="23">
        <v>81.39</v>
      </c>
      <c r="AX711" s="54">
        <f t="shared" si="1909"/>
        <v>0</v>
      </c>
      <c r="AY711" s="54">
        <f t="shared" si="1910"/>
        <v>0</v>
      </c>
      <c r="AZ711" s="54">
        <f t="shared" si="1911"/>
        <v>0</v>
      </c>
      <c r="BA711" s="54">
        <f t="shared" si="1912"/>
        <v>0</v>
      </c>
      <c r="BB711" s="54">
        <f t="shared" si="1913"/>
        <v>0</v>
      </c>
      <c r="BC711" s="54">
        <f t="shared" si="1914"/>
        <v>0</v>
      </c>
      <c r="BD711" s="54">
        <f t="shared" si="1915"/>
        <v>0</v>
      </c>
      <c r="BE711" s="54">
        <f t="shared" si="1916"/>
        <v>0</v>
      </c>
      <c r="BF711" s="54">
        <f t="shared" si="1917"/>
        <v>0</v>
      </c>
      <c r="BG711" s="54">
        <f t="shared" si="1918"/>
        <v>0</v>
      </c>
      <c r="BH711" s="54">
        <f t="shared" si="1919"/>
        <v>0</v>
      </c>
      <c r="BI711" s="54">
        <f t="shared" si="1920"/>
        <v>0</v>
      </c>
      <c r="BJ711" s="54">
        <f t="shared" si="1921"/>
        <v>0</v>
      </c>
      <c r="BK711" s="54">
        <f t="shared" si="1922"/>
        <v>0</v>
      </c>
      <c r="BL711" s="54">
        <f t="shared" si="1923"/>
        <v>0</v>
      </c>
      <c r="BM711" s="42"/>
      <c r="BO711" s="54">
        <f>'Norm-coeff'!$C$2+$AX711*'Norm-coeff'!$D$2+$AY711*'Norm-coeff'!$E$2+$AZ711*'Norm-coeff'!$F$2+$BA711*'Norm-coeff'!$G$2+$BB711*'Norm-coeff'!$H$2+$BC711*'Norm-coeff'!$I$2+$BD711*'Norm-coeff'!$J$2+$BE711*'Norm-coeff'!$K$2+$BF711*'Norm-coeff'!$L$2+$BG711*'Norm-coeff'!$M$2+$BH711*'Norm-coeff'!$N$2+$BI711*'Norm-coeff'!$O$2</f>
        <v>5.4045421474420303</v>
      </c>
      <c r="BP711" s="54">
        <f>'Norm-coeff'!$C$3+$AX711*'Norm-coeff'!$D$3+$AY711*'Norm-coeff'!$E$3+$AZ711*'Norm-coeff'!$F$3+$BA711*'Norm-coeff'!$G$3+$BB711*'Norm-coeff'!$H$3+$BC711*'Norm-coeff'!$I$3+$BD711*'Norm-coeff'!$J$3+$BE711*'Norm-coeff'!$K$3+$BF711*'Norm-coeff'!$L$3+$BG711*'Norm-coeff'!$M$3+$BH711*'Norm-coeff'!$N$3+$BI711*'Norm-coeff'!$O$3</f>
        <v>3.15319116612705</v>
      </c>
      <c r="BQ711" s="54">
        <f>'Norm-coeff'!$C$4+$AX711*'Norm-coeff'!$D$4+$AY711*'Norm-coeff'!$E$4+$AZ711*'Norm-coeff'!$F$4+$BA711*'Norm-coeff'!$G$4+$BB711*'Norm-coeff'!$H$4+$BC711*'Norm-coeff'!$I$4+$BD711*'Norm-coeff'!$J$4+$BE711*'Norm-coeff'!$K$4+$BF711*'Norm-coeff'!$L$4+$BG711*'Norm-coeff'!$M$4+$BH711*'Norm-coeff'!$N$4+$BI711*'Norm-coeff'!$O$4</f>
        <v>1.42115649462768</v>
      </c>
      <c r="BR711" s="54">
        <f>'Norm-coeff'!$C$5+$AX711*'Norm-coeff'!$D$5+$AY711*'Norm-coeff'!$E$5+$AZ711*'Norm-coeff'!$F$5+$BA711*'Norm-coeff'!$G$5+$BB711*'Norm-coeff'!$H$5+$BC711*'Norm-coeff'!$I$5+$BD711*'Norm-coeff'!$J$5+$BE711*'Norm-coeff'!$K$5+$BF711*'Norm-coeff'!$L$5+$BG711*'Norm-coeff'!$M$5+$BH711*'Norm-coeff'!$N$5+$BI711*'Norm-coeff'!$O$5</f>
        <v>1.0553329241296201</v>
      </c>
      <c r="BS711" s="54">
        <f>'Norm-coeff'!$C$6+$AX711*'Norm-coeff'!$D$6+$AY711*'Norm-coeff'!$E$6+$AZ711*'Norm-coeff'!$F$6+$BA711*'Norm-coeff'!$G$6+$BB711*'Norm-coeff'!$H$6+$BC711*'Norm-coeff'!$I$6+$BD711*'Norm-coeff'!$J$6+$BE711*'Norm-coeff'!$K$6+$BF711*'Norm-coeff'!$L$6+$BG711*'Norm-coeff'!$M$6+$BH711*'Norm-coeff'!$N$6+$BI711*'Norm-coeff'!$O$6</f>
        <v>-1.48700885495103E-2</v>
      </c>
      <c r="BT711" s="54">
        <f>'Norm-coeff'!$C$7+$AX711*'Norm-coeff'!$D$7+$AY711*'Norm-coeff'!$E$7+$AZ711*'Norm-coeff'!$F$7+$BA711*'Norm-coeff'!$G$7+$BB711*'Norm-coeff'!$H$7+$BC711*'Norm-coeff'!$I$7+$BD711*'Norm-coeff'!$J$7+$BE711*'Norm-coeff'!$K$7+$BF711*'Norm-coeff'!$L$7+$BG711*'Norm-coeff'!$M$7+$BH711*'Norm-coeff'!$N$7+$BI711*'Norm-coeff'!$O$7</f>
        <v>2.0907583608832998</v>
      </c>
      <c r="BU711" s="54">
        <f>'Norm-coeff'!$C$8+$AX711*'Norm-coeff'!$D$8+$AY711*'Norm-coeff'!$E$8+$AZ711*'Norm-coeff'!$F$8+$BA711*'Norm-coeff'!$G$8+$BB711*'Norm-coeff'!$H$8+$BC711*'Norm-coeff'!$I$8+$BD711*'Norm-coeff'!$J$8+$BE711*'Norm-coeff'!$K$8+$BF711*'Norm-coeff'!$L$8+$BG711*'Norm-coeff'!$M$8+$BH711*'Norm-coeff'!$N$8+$BI711*'Norm-coeff'!$O$8</f>
        <v>0.65894159836244504</v>
      </c>
      <c r="BV711" s="54">
        <f>'Norm-coeff'!$C$9+$AX711*'Norm-coeff'!$D$9+$AY711*'Norm-coeff'!$E$9+$AZ711*'Norm-coeff'!$F$9+$BA711*'Norm-coeff'!$G$9+$BB711*'Norm-coeff'!$H$9+$BC711*'Norm-coeff'!$I$9+$BD711*'Norm-coeff'!$J$9+$BE711*'Norm-coeff'!$K$9+$BF711*'Norm-coeff'!$L$9+$BG711*'Norm-coeff'!$M$9+$BH711*'Norm-coeff'!$N$9+$BI711*'Norm-coeff'!$O$9</f>
        <v>1.48961085014701</v>
      </c>
      <c r="BW711" s="54">
        <f>'Norm-coeff'!$C$10+$AX711*'Norm-coeff'!$D$10+$AY711*'Norm-coeff'!$E$10+$AZ711*'Norm-coeff'!$F$10+$BA711*'Norm-coeff'!$G$10+$BB711*'Norm-coeff'!$H$10+$BC711*'Norm-coeff'!$I$10+$BD711*'Norm-coeff'!$J$10+$BE711*'Norm-coeff'!$K$10+$BF711*'Norm-coeff'!$L$10+$BG711*'Norm-coeff'!$M$10+$BH711*'Norm-coeff'!$N$10+$BI711*'Norm-coeff'!$O$10</f>
        <v>1.42058735749591</v>
      </c>
      <c r="BX711" s="54">
        <f>'Norm-coeff'!$C$11+$AX711*'Norm-coeff'!$D$11+$AY711*'Norm-coeff'!$E$11+$AZ711*'Norm-coeff'!$F$11+$BA711*'Norm-coeff'!$G$11+$BB711*'Norm-coeff'!$H$11+$BC711*'Norm-coeff'!$I$11+$BD711*'Norm-coeff'!$J$11+$BE711*'Norm-coeff'!$K$11+$BF711*'Norm-coeff'!$L$11+$BG711*'Norm-coeff'!$M$11+$BH711*'Norm-coeff'!$N$11+$BI711*'Norm-coeff'!$O$11</f>
        <v>0.221233014421479</v>
      </c>
      <c r="BY711" s="54">
        <f>'Norm-coeff'!$C$12+$AX711*'Norm-coeff'!$D$12+$AY711*'Norm-coeff'!$E$12+$AZ711*'Norm-coeff'!$F$12+$BA711*'Norm-coeff'!$G$12+$BB711*'Norm-coeff'!$H$12+$BC711*'Norm-coeff'!$I$12+$BD711*'Norm-coeff'!$J$12+$BE711*'Norm-coeff'!$K$12+$BF711*'Norm-coeff'!$L$12+$BG711*'Norm-coeff'!$M$12+$BH711*'Norm-coeff'!$N$12+$BI711*'Norm-coeff'!$O$12</f>
        <v>0.283527502056037</v>
      </c>
      <c r="BZ711" s="54">
        <f>'Norm-coeff'!$C$13+$AX711*'Norm-coeff'!$D$13+$AY711*'Norm-coeff'!$E$13+$AZ711*'Norm-coeff'!$F$13+$BA711*'Norm-coeff'!$G$13+$BB711*'Norm-coeff'!$H$13+$BC711*'Norm-coeff'!$I$13+$BD711*'Norm-coeff'!$J$13+$BE711*'Norm-coeff'!$K$13+$BF711*'Norm-coeff'!$L$13+$BG711*'Norm-coeff'!$M$13+$BH711*'Norm-coeff'!$N$13+$BI711*'Norm-coeff'!$O$13</f>
        <v>-4.1864930554451202E-2</v>
      </c>
      <c r="CA711" s="54">
        <f>'Norm-coeff'!$C$14+$AX711*'Norm-coeff'!$D$14+$AY711*'Norm-coeff'!$E$14+$AZ711*'Norm-coeff'!$F$14+$BA711*'Norm-coeff'!$G$14+$BB711*'Norm-coeff'!$H$14+$BC711*'Norm-coeff'!$I$14+$BD711*'Norm-coeff'!$J$14+$BE711*'Norm-coeff'!$K$14+$BF711*'Norm-coeff'!$L$14+$BG711*'Norm-coeff'!$M$14+$BH711*'Norm-coeff'!$N$14+$BI711*'Norm-coeff'!$O$14</f>
        <v>4.2526983164477103</v>
      </c>
      <c r="CC711" s="54">
        <f t="shared" si="2048"/>
        <v>0</v>
      </c>
      <c r="CG711" s="54">
        <f t="shared" si="1924"/>
        <v>0</v>
      </c>
      <c r="CH711" s="54">
        <f t="shared" si="2075"/>
        <v>0</v>
      </c>
      <c r="CI711" s="54">
        <f t="shared" si="1925"/>
        <v>0</v>
      </c>
      <c r="CJ711" s="56">
        <f t="shared" si="1926"/>
        <v>0</v>
      </c>
      <c r="CK711" s="54">
        <f t="shared" si="1927"/>
        <v>0</v>
      </c>
      <c r="CL711" s="54">
        <f t="shared" si="1928"/>
        <v>0</v>
      </c>
      <c r="CM711" s="54">
        <f t="shared" si="1929"/>
        <v>0</v>
      </c>
      <c r="CN711" s="54">
        <f t="shared" si="1930"/>
        <v>0</v>
      </c>
      <c r="CO711" s="54">
        <f t="shared" si="1931"/>
        <v>0</v>
      </c>
      <c r="CP711" s="54">
        <f t="shared" si="1932"/>
        <v>0</v>
      </c>
      <c r="CQ711" s="54">
        <f t="shared" si="1933"/>
        <v>0</v>
      </c>
      <c r="CR711" s="54">
        <f t="shared" si="1934"/>
        <v>0</v>
      </c>
      <c r="CS711" s="54">
        <f t="shared" si="1935"/>
        <v>0</v>
      </c>
      <c r="CU711" s="54">
        <f t="shared" si="1936"/>
        <v>0</v>
      </c>
      <c r="CV711" s="54">
        <f t="shared" si="1937"/>
        <v>0</v>
      </c>
      <c r="CW711" s="54">
        <f t="shared" si="1938"/>
        <v>0</v>
      </c>
      <c r="CX711" s="54">
        <f t="shared" si="1939"/>
        <v>0</v>
      </c>
      <c r="CZ711" s="54">
        <f t="shared" si="1940"/>
        <v>0</v>
      </c>
      <c r="DA711" s="54">
        <f t="shared" si="1941"/>
        <v>0</v>
      </c>
      <c r="DB711" s="54">
        <f t="shared" si="1942"/>
        <v>0</v>
      </c>
      <c r="DC711" s="54">
        <f t="shared" si="1943"/>
        <v>0</v>
      </c>
      <c r="DD711" s="54">
        <f t="shared" si="1944"/>
        <v>0</v>
      </c>
      <c r="DE711" s="54">
        <f t="shared" si="1945"/>
        <v>0</v>
      </c>
      <c r="DF711" s="54">
        <f t="shared" si="1946"/>
        <v>0</v>
      </c>
      <c r="DG711" s="54">
        <f t="shared" si="1947"/>
        <v>2</v>
      </c>
      <c r="DH711" s="71">
        <f t="shared" si="1948"/>
        <v>0</v>
      </c>
      <c r="DI711" s="71">
        <f t="shared" si="1949"/>
        <v>0</v>
      </c>
      <c r="DJ711" s="54">
        <f t="shared" si="1950"/>
        <v>0</v>
      </c>
      <c r="DK711" s="54">
        <f t="shared" si="1951"/>
        <v>2</v>
      </c>
      <c r="DL711" s="4">
        <f t="shared" si="2049"/>
        <v>0</v>
      </c>
      <c r="DM711" s="3">
        <f t="shared" si="1952"/>
        <v>0</v>
      </c>
      <c r="DN711" s="3">
        <f t="shared" si="1953"/>
        <v>0</v>
      </c>
      <c r="DO711" s="4" t="e">
        <f t="shared" si="1954"/>
        <v>#DIV/0!</v>
      </c>
      <c r="DP711" s="57"/>
      <c r="DQ711" s="57"/>
      <c r="DR711" s="56">
        <f t="shared" si="2050"/>
        <v>2</v>
      </c>
      <c r="DS711" s="56">
        <f t="shared" si="2051"/>
        <v>0</v>
      </c>
      <c r="DT711" s="38">
        <f t="shared" si="2052"/>
        <v>0</v>
      </c>
      <c r="DU711" s="38">
        <f t="shared" si="1955"/>
        <v>2</v>
      </c>
      <c r="DV711" s="38">
        <f t="shared" si="2053"/>
        <v>0</v>
      </c>
      <c r="DW711" s="39">
        <f t="shared" si="2054"/>
        <v>0</v>
      </c>
      <c r="DX711" s="39">
        <f t="shared" si="2055"/>
        <v>0</v>
      </c>
      <c r="DY711" s="39">
        <f t="shared" si="2056"/>
        <v>0</v>
      </c>
      <c r="DZ711" s="39">
        <f t="shared" si="2057"/>
        <v>0</v>
      </c>
      <c r="EA711" s="39">
        <f t="shared" si="2058"/>
        <v>0</v>
      </c>
      <c r="EB711" s="37" t="e">
        <f t="shared" si="1956"/>
        <v>#DIV/0!</v>
      </c>
      <c r="EC711" s="37" t="e">
        <f t="shared" si="1957"/>
        <v>#DIV/0!</v>
      </c>
      <c r="ED711" s="37" t="e">
        <f t="shared" si="1958"/>
        <v>#DIV/0!</v>
      </c>
      <c r="EE711" s="37" t="e">
        <f t="shared" si="1959"/>
        <v>#DIV/0!</v>
      </c>
      <c r="EF711" s="39" t="e">
        <f t="shared" si="1960"/>
        <v>#DIV/0!</v>
      </c>
      <c r="EG711" s="37" t="e">
        <f t="shared" si="1961"/>
        <v>#DIV/0!</v>
      </c>
      <c r="EH711" s="37" t="e">
        <f t="shared" si="1962"/>
        <v>#DIV/0!</v>
      </c>
      <c r="EI711" s="11" t="b">
        <f t="shared" si="1963"/>
        <v>1</v>
      </c>
      <c r="EJ711" s="11" t="b">
        <f t="shared" si="1964"/>
        <v>0</v>
      </c>
      <c r="EK711" s="39" t="e">
        <f t="shared" si="1965"/>
        <v>#DIV/0!</v>
      </c>
      <c r="EL711" s="39" t="e">
        <f t="shared" si="1966"/>
        <v>#DIV/0!</v>
      </c>
      <c r="EM711" s="39" t="e">
        <f t="shared" si="1967"/>
        <v>#DIV/0!</v>
      </c>
      <c r="EN711" s="39" t="e">
        <f t="shared" si="1968"/>
        <v>#DIV/0!</v>
      </c>
      <c r="EO711" s="39" t="e">
        <f t="shared" si="1969"/>
        <v>#DIV/0!</v>
      </c>
      <c r="EP711" s="39" t="e">
        <f t="shared" si="1970"/>
        <v>#DIV/0!</v>
      </c>
      <c r="EQ711" s="39" t="e">
        <f t="shared" si="1971"/>
        <v>#DIV/0!</v>
      </c>
      <c r="ER711" s="39" t="e">
        <f t="shared" si="1972"/>
        <v>#DIV/0!</v>
      </c>
      <c r="ES711" s="58" t="str">
        <f t="shared" si="1973"/>
        <v>(OH,F,Cl)-dominate amphibole</v>
      </c>
      <c r="ET711" s="58" t="e">
        <f t="shared" si="1974"/>
        <v>#N/A</v>
      </c>
      <c r="EU711" s="56">
        <f t="shared" si="2059"/>
        <v>0</v>
      </c>
      <c r="EV711" s="56">
        <f t="shared" si="2060"/>
        <v>0</v>
      </c>
      <c r="EW711" s="56">
        <f t="shared" si="2061"/>
        <v>0</v>
      </c>
      <c r="EX711" s="56">
        <f t="shared" si="2062"/>
        <v>0</v>
      </c>
      <c r="EY711" s="56">
        <f t="shared" si="2063"/>
        <v>0</v>
      </c>
      <c r="EZ711" s="56">
        <f t="shared" si="2064"/>
        <v>0</v>
      </c>
      <c r="FA711" s="39">
        <f t="shared" si="2065"/>
        <v>0</v>
      </c>
      <c r="FB711" s="39">
        <f t="shared" si="2066"/>
        <v>0</v>
      </c>
      <c r="FC711" s="54">
        <f t="shared" si="2067"/>
        <v>0</v>
      </c>
      <c r="FD711" s="54">
        <f t="shared" si="2068"/>
        <v>0</v>
      </c>
      <c r="FE711" s="39">
        <f t="shared" si="2069"/>
        <v>0</v>
      </c>
      <c r="FF711" s="54">
        <f t="shared" si="2070"/>
        <v>0</v>
      </c>
      <c r="FG711" s="39">
        <f t="shared" si="2071"/>
        <v>0</v>
      </c>
      <c r="FH711" s="39">
        <f t="shared" si="1975"/>
        <v>0</v>
      </c>
      <c r="FI711" s="39">
        <f t="shared" si="1976"/>
        <v>0</v>
      </c>
      <c r="FJ711" s="39">
        <f t="shared" si="1977"/>
        <v>0</v>
      </c>
      <c r="FK711" s="39" t="e">
        <f t="shared" si="1978"/>
        <v>#DIV/0!</v>
      </c>
      <c r="FL711" s="39" t="e">
        <f t="shared" si="1979"/>
        <v>#DIV/0!</v>
      </c>
      <c r="FM711" s="39" t="e">
        <f t="shared" si="1980"/>
        <v>#DIV/0!</v>
      </c>
      <c r="FN711" s="39">
        <f t="shared" si="1981"/>
        <v>1</v>
      </c>
      <c r="FO711" s="39">
        <f t="shared" si="2072"/>
        <v>0</v>
      </c>
      <c r="FP711" s="39">
        <f t="shared" si="2073"/>
        <v>0</v>
      </c>
      <c r="FQ711" s="39">
        <f t="shared" si="2074"/>
        <v>0</v>
      </c>
      <c r="FR711" s="39">
        <f t="shared" si="1982"/>
        <v>0</v>
      </c>
      <c r="FS711" s="39">
        <f t="shared" si="1983"/>
        <v>0</v>
      </c>
      <c r="FU711" s="39" t="e">
        <f t="shared" si="1984"/>
        <v>#DIV/0!</v>
      </c>
      <c r="FV711" s="39" t="e">
        <f t="shared" si="1985"/>
        <v>#DIV/0!</v>
      </c>
      <c r="FW711" s="39" t="e">
        <f t="shared" si="1986"/>
        <v>#DIV/0!</v>
      </c>
      <c r="FY711" s="39" t="e">
        <f t="shared" si="1987"/>
        <v>#DIV/0!</v>
      </c>
      <c r="FZ711" s="39" t="e">
        <f t="shared" si="1988"/>
        <v>#DIV/0!</v>
      </c>
      <c r="GA711" s="39" t="e">
        <f t="shared" si="1989"/>
        <v>#DIV/0!</v>
      </c>
      <c r="GB711" s="39" t="e">
        <f t="shared" si="1990"/>
        <v>#DIV/0!</v>
      </c>
      <c r="GC711" s="39" t="e">
        <f t="shared" si="1991"/>
        <v>#DIV/0!</v>
      </c>
      <c r="GD711" s="39" t="e">
        <f t="shared" si="1992"/>
        <v>#DIV/0!</v>
      </c>
      <c r="GE711" s="39" t="e">
        <f t="shared" si="1993"/>
        <v>#DIV/0!</v>
      </c>
      <c r="GF711" s="39" t="e">
        <f t="shared" si="1994"/>
        <v>#DIV/0!</v>
      </c>
      <c r="GG711" s="39" t="e">
        <f t="shared" si="1995"/>
        <v>#DIV/0!</v>
      </c>
      <c r="GH711" s="39" t="e">
        <f t="shared" si="1996"/>
        <v>#DIV/0!</v>
      </c>
      <c r="GI711" s="39"/>
      <c r="GJ711" s="39" t="e">
        <f t="shared" si="1997"/>
        <v>#DIV/0!</v>
      </c>
      <c r="GK711" s="39" t="e">
        <f t="shared" si="1998"/>
        <v>#DIV/0!</v>
      </c>
      <c r="GL711" s="39" t="e">
        <f t="shared" si="1999"/>
        <v>#DIV/0!</v>
      </c>
      <c r="GM711" s="39" t="e">
        <f t="shared" si="2000"/>
        <v>#DIV/0!</v>
      </c>
      <c r="GN711" s="39" t="e">
        <f t="shared" si="2001"/>
        <v>#DIV/0!</v>
      </c>
      <c r="GO711" s="57"/>
      <c r="GP711" s="57" t="e">
        <f t="shared" si="2002"/>
        <v>#DIV/0!</v>
      </c>
      <c r="GQ711" s="59" t="e">
        <f t="shared" si="2003"/>
        <v>#DIV/0!</v>
      </c>
      <c r="GR711" s="41" t="e">
        <f t="shared" si="2004"/>
        <v>#DIV/0!</v>
      </c>
      <c r="GS711" s="57" t="e">
        <f t="shared" si="2005"/>
        <v>#DIV/0!</v>
      </c>
      <c r="GT711" s="57" t="e">
        <f t="shared" si="2006"/>
        <v>#DIV/0!</v>
      </c>
      <c r="GU711" s="57" t="e">
        <f t="shared" si="2007"/>
        <v>#DIV/0!</v>
      </c>
      <c r="GV711" s="57"/>
      <c r="GW711" s="42" t="e">
        <f t="shared" si="2008"/>
        <v>#DIV/0!</v>
      </c>
      <c r="GX711" s="42" t="e">
        <f t="shared" si="2009"/>
        <v>#DIV/0!</v>
      </c>
      <c r="GY711" s="42" t="e">
        <f t="shared" si="2010"/>
        <v>#DIV/0!</v>
      </c>
      <c r="GZ711" s="57"/>
      <c r="HA711" s="2" t="e">
        <f t="shared" si="2011"/>
        <v>#DIV/0!</v>
      </c>
      <c r="HB711" s="2" t="e">
        <f t="shared" si="2012"/>
        <v>#DIV/0!</v>
      </c>
      <c r="HC711" s="2" t="e">
        <f t="shared" si="2013"/>
        <v>#DIV/0!</v>
      </c>
      <c r="HD711" s="2" t="e">
        <f t="shared" si="2014"/>
        <v>#DIV/0!</v>
      </c>
      <c r="HE711" s="2" t="e">
        <f t="shared" si="2015"/>
        <v>#DIV/0!</v>
      </c>
      <c r="HF711" s="2" t="e">
        <f t="shared" si="2016"/>
        <v>#DIV/0!</v>
      </c>
      <c r="HG711" s="2" t="e">
        <f t="shared" si="2017"/>
        <v>#DIV/0!</v>
      </c>
      <c r="HH711" s="2" t="e">
        <f t="shared" si="2018"/>
        <v>#DIV/0!</v>
      </c>
      <c r="HI711" s="2" t="e">
        <f t="shared" si="2019"/>
        <v>#DIV/0!</v>
      </c>
      <c r="HJ711" s="11" t="e">
        <f t="shared" si="2020"/>
        <v>#DIV/0!</v>
      </c>
      <c r="HK711" s="60" t="e">
        <f t="shared" si="2021"/>
        <v>#DIV/0!</v>
      </c>
      <c r="HL711" s="57"/>
      <c r="HM711" s="57" t="e">
        <f t="shared" si="2022"/>
        <v>#DIV/0!</v>
      </c>
      <c r="HN711" s="57" t="e">
        <f t="shared" si="2023"/>
        <v>#DIV/0!</v>
      </c>
      <c r="HO711" s="57" t="e">
        <f t="shared" si="2024"/>
        <v>#DIV/0!</v>
      </c>
      <c r="HP711" s="57" t="e">
        <f t="shared" si="2025"/>
        <v>#DIV/0!</v>
      </c>
      <c r="HQ711" s="57" t="e">
        <f t="shared" si="2026"/>
        <v>#DIV/0!</v>
      </c>
      <c r="HR711" s="57"/>
      <c r="HS711" s="57" t="e">
        <f t="shared" si="2027"/>
        <v>#DIV/0!</v>
      </c>
      <c r="HT711" s="57" t="e">
        <f t="shared" si="2028"/>
        <v>#DIV/0!</v>
      </c>
      <c r="HU711" s="57" t="e">
        <f t="shared" si="2029"/>
        <v>#DIV/0!</v>
      </c>
      <c r="HV711" s="57" t="e">
        <f t="shared" si="2030"/>
        <v>#DIV/0!</v>
      </c>
      <c r="HW711" s="57" t="e">
        <f t="shared" si="2031"/>
        <v>#DIV/0!</v>
      </c>
      <c r="HX711" s="57"/>
      <c r="HY711" s="57" t="e">
        <f t="shared" si="2032"/>
        <v>#DIV/0!</v>
      </c>
      <c r="HZ711" s="57" t="e">
        <f t="shared" si="2033"/>
        <v>#DIV/0!</v>
      </c>
      <c r="IA711" s="57"/>
      <c r="IB711" s="61">
        <f t="shared" si="2034"/>
        <v>0</v>
      </c>
      <c r="IC711" s="57" t="str">
        <f t="shared" si="2035"/>
        <v/>
      </c>
      <c r="ID711" s="42"/>
      <c r="IE711" s="2" t="str">
        <f t="shared" si="2036"/>
        <v/>
      </c>
      <c r="IF711" s="60" t="e">
        <f t="shared" si="2037"/>
        <v>#DIV/0!</v>
      </c>
      <c r="IG711" s="60" t="str">
        <f t="shared" si="2038"/>
        <v/>
      </c>
      <c r="IH711" s="60" t="str">
        <f t="shared" si="2039"/>
        <v>zinco-</v>
      </c>
      <c r="II711" s="60" t="str">
        <f t="shared" si="2040"/>
        <v>mangano-</v>
      </c>
      <c r="IJ711" s="60" t="e">
        <f t="shared" si="2041"/>
        <v>#DIV/0!</v>
      </c>
      <c r="IK711" s="60" t="e">
        <f t="shared" si="2042"/>
        <v>#DIV/0!</v>
      </c>
      <c r="IL711" s="60" t="e">
        <f t="shared" si="2043"/>
        <v>#DIV/0!</v>
      </c>
      <c r="IM711" s="60" t="e">
        <f t="shared" si="2044"/>
        <v>#DIV/0!</v>
      </c>
      <c r="IN711" s="60" t="str">
        <f t="shared" si="2045"/>
        <v/>
      </c>
      <c r="IO711" s="60" t="str">
        <f t="shared" si="2046"/>
        <v/>
      </c>
      <c r="IP711" s="57"/>
      <c r="IQ711" s="57" t="str">
        <f t="shared" si="2047"/>
        <v>ERROR!!</v>
      </c>
    </row>
    <row r="712" spans="24:251">
      <c r="X712" s="29">
        <f t="shared" si="1903"/>
        <v>0</v>
      </c>
      <c r="Y712" s="29">
        <f t="shared" si="1904"/>
        <v>0</v>
      </c>
      <c r="Z712" s="29" t="e">
        <f t="shared" si="1905"/>
        <v>#DIV/0!</v>
      </c>
      <c r="AA712" s="29" t="e">
        <f t="shared" si="1906"/>
        <v>#DIV/0!</v>
      </c>
      <c r="AB712" s="29" t="e">
        <f t="shared" si="1907"/>
        <v>#DIV/0!</v>
      </c>
      <c r="AC712" s="29" t="e">
        <f t="shared" si="1908"/>
        <v>#DIV/0!</v>
      </c>
      <c r="AF712" s="23">
        <v>60.084299999999999</v>
      </c>
      <c r="AG712" s="23">
        <v>79.878799999999998</v>
      </c>
      <c r="AH712" s="23">
        <v>101.96120000000001</v>
      </c>
      <c r="AI712" s="23">
        <v>151.99039999999999</v>
      </c>
      <c r="AJ712" s="23">
        <v>159.69</v>
      </c>
      <c r="AK712" s="23">
        <v>71.846400000000003</v>
      </c>
      <c r="AL712" s="23">
        <v>70.9375</v>
      </c>
      <c r="AM712" s="23">
        <v>40.304400000000001</v>
      </c>
      <c r="AN712" s="23">
        <v>56.077399999999997</v>
      </c>
      <c r="AO712" s="23">
        <v>61.978999999999999</v>
      </c>
      <c r="AP712" s="23">
        <v>94.195999999999998</v>
      </c>
      <c r="AQ712" s="23">
        <v>18.998000000000001</v>
      </c>
      <c r="AR712" s="23">
        <v>35.450000000000003</v>
      </c>
      <c r="AS712" s="23">
        <v>29.88</v>
      </c>
      <c r="AT712" s="23">
        <v>74.691999999999993</v>
      </c>
      <c r="AU712" s="23">
        <v>81.39</v>
      </c>
      <c r="AX712" s="54">
        <f t="shared" si="1909"/>
        <v>0</v>
      </c>
      <c r="AY712" s="54">
        <f t="shared" si="1910"/>
        <v>0</v>
      </c>
      <c r="AZ712" s="54">
        <f t="shared" si="1911"/>
        <v>0</v>
      </c>
      <c r="BA712" s="54">
        <f t="shared" si="1912"/>
        <v>0</v>
      </c>
      <c r="BB712" s="54">
        <f t="shared" si="1913"/>
        <v>0</v>
      </c>
      <c r="BC712" s="54">
        <f t="shared" si="1914"/>
        <v>0</v>
      </c>
      <c r="BD712" s="54">
        <f t="shared" si="1915"/>
        <v>0</v>
      </c>
      <c r="BE712" s="54">
        <f t="shared" si="1916"/>
        <v>0</v>
      </c>
      <c r="BF712" s="54">
        <f t="shared" si="1917"/>
        <v>0</v>
      </c>
      <c r="BG712" s="54">
        <f t="shared" si="1918"/>
        <v>0</v>
      </c>
      <c r="BH712" s="54">
        <f t="shared" si="1919"/>
        <v>0</v>
      </c>
      <c r="BI712" s="54">
        <f t="shared" si="1920"/>
        <v>0</v>
      </c>
      <c r="BJ712" s="54">
        <f t="shared" si="1921"/>
        <v>0</v>
      </c>
      <c r="BK712" s="54">
        <f t="shared" si="1922"/>
        <v>0</v>
      </c>
      <c r="BL712" s="54">
        <f t="shared" si="1923"/>
        <v>0</v>
      </c>
      <c r="BM712" s="42"/>
      <c r="BO712" s="54">
        <f>'Norm-coeff'!$C$2+$AX712*'Norm-coeff'!$D$2+$AY712*'Norm-coeff'!$E$2+$AZ712*'Norm-coeff'!$F$2+$BA712*'Norm-coeff'!$G$2+$BB712*'Norm-coeff'!$H$2+$BC712*'Norm-coeff'!$I$2+$BD712*'Norm-coeff'!$J$2+$BE712*'Norm-coeff'!$K$2+$BF712*'Norm-coeff'!$L$2+$BG712*'Norm-coeff'!$M$2+$BH712*'Norm-coeff'!$N$2+$BI712*'Norm-coeff'!$O$2</f>
        <v>5.4045421474420303</v>
      </c>
      <c r="BP712" s="54">
        <f>'Norm-coeff'!$C$3+$AX712*'Norm-coeff'!$D$3+$AY712*'Norm-coeff'!$E$3+$AZ712*'Norm-coeff'!$F$3+$BA712*'Norm-coeff'!$G$3+$BB712*'Norm-coeff'!$H$3+$BC712*'Norm-coeff'!$I$3+$BD712*'Norm-coeff'!$J$3+$BE712*'Norm-coeff'!$K$3+$BF712*'Norm-coeff'!$L$3+$BG712*'Norm-coeff'!$M$3+$BH712*'Norm-coeff'!$N$3+$BI712*'Norm-coeff'!$O$3</f>
        <v>3.15319116612705</v>
      </c>
      <c r="BQ712" s="54">
        <f>'Norm-coeff'!$C$4+$AX712*'Norm-coeff'!$D$4+$AY712*'Norm-coeff'!$E$4+$AZ712*'Norm-coeff'!$F$4+$BA712*'Norm-coeff'!$G$4+$BB712*'Norm-coeff'!$H$4+$BC712*'Norm-coeff'!$I$4+$BD712*'Norm-coeff'!$J$4+$BE712*'Norm-coeff'!$K$4+$BF712*'Norm-coeff'!$L$4+$BG712*'Norm-coeff'!$M$4+$BH712*'Norm-coeff'!$N$4+$BI712*'Norm-coeff'!$O$4</f>
        <v>1.42115649462768</v>
      </c>
      <c r="BR712" s="54">
        <f>'Norm-coeff'!$C$5+$AX712*'Norm-coeff'!$D$5+$AY712*'Norm-coeff'!$E$5+$AZ712*'Norm-coeff'!$F$5+$BA712*'Norm-coeff'!$G$5+$BB712*'Norm-coeff'!$H$5+$BC712*'Norm-coeff'!$I$5+$BD712*'Norm-coeff'!$J$5+$BE712*'Norm-coeff'!$K$5+$BF712*'Norm-coeff'!$L$5+$BG712*'Norm-coeff'!$M$5+$BH712*'Norm-coeff'!$N$5+$BI712*'Norm-coeff'!$O$5</f>
        <v>1.0553329241296201</v>
      </c>
      <c r="BS712" s="54">
        <f>'Norm-coeff'!$C$6+$AX712*'Norm-coeff'!$D$6+$AY712*'Norm-coeff'!$E$6+$AZ712*'Norm-coeff'!$F$6+$BA712*'Norm-coeff'!$G$6+$BB712*'Norm-coeff'!$H$6+$BC712*'Norm-coeff'!$I$6+$BD712*'Norm-coeff'!$J$6+$BE712*'Norm-coeff'!$K$6+$BF712*'Norm-coeff'!$L$6+$BG712*'Norm-coeff'!$M$6+$BH712*'Norm-coeff'!$N$6+$BI712*'Norm-coeff'!$O$6</f>
        <v>-1.48700885495103E-2</v>
      </c>
      <c r="BT712" s="54">
        <f>'Norm-coeff'!$C$7+$AX712*'Norm-coeff'!$D$7+$AY712*'Norm-coeff'!$E$7+$AZ712*'Norm-coeff'!$F$7+$BA712*'Norm-coeff'!$G$7+$BB712*'Norm-coeff'!$H$7+$BC712*'Norm-coeff'!$I$7+$BD712*'Norm-coeff'!$J$7+$BE712*'Norm-coeff'!$K$7+$BF712*'Norm-coeff'!$L$7+$BG712*'Norm-coeff'!$M$7+$BH712*'Norm-coeff'!$N$7+$BI712*'Norm-coeff'!$O$7</f>
        <v>2.0907583608832998</v>
      </c>
      <c r="BU712" s="54">
        <f>'Norm-coeff'!$C$8+$AX712*'Norm-coeff'!$D$8+$AY712*'Norm-coeff'!$E$8+$AZ712*'Norm-coeff'!$F$8+$BA712*'Norm-coeff'!$G$8+$BB712*'Norm-coeff'!$H$8+$BC712*'Norm-coeff'!$I$8+$BD712*'Norm-coeff'!$J$8+$BE712*'Norm-coeff'!$K$8+$BF712*'Norm-coeff'!$L$8+$BG712*'Norm-coeff'!$M$8+$BH712*'Norm-coeff'!$N$8+$BI712*'Norm-coeff'!$O$8</f>
        <v>0.65894159836244504</v>
      </c>
      <c r="BV712" s="54">
        <f>'Norm-coeff'!$C$9+$AX712*'Norm-coeff'!$D$9+$AY712*'Norm-coeff'!$E$9+$AZ712*'Norm-coeff'!$F$9+$BA712*'Norm-coeff'!$G$9+$BB712*'Norm-coeff'!$H$9+$BC712*'Norm-coeff'!$I$9+$BD712*'Norm-coeff'!$J$9+$BE712*'Norm-coeff'!$K$9+$BF712*'Norm-coeff'!$L$9+$BG712*'Norm-coeff'!$M$9+$BH712*'Norm-coeff'!$N$9+$BI712*'Norm-coeff'!$O$9</f>
        <v>1.48961085014701</v>
      </c>
      <c r="BW712" s="54">
        <f>'Norm-coeff'!$C$10+$AX712*'Norm-coeff'!$D$10+$AY712*'Norm-coeff'!$E$10+$AZ712*'Norm-coeff'!$F$10+$BA712*'Norm-coeff'!$G$10+$BB712*'Norm-coeff'!$H$10+$BC712*'Norm-coeff'!$I$10+$BD712*'Norm-coeff'!$J$10+$BE712*'Norm-coeff'!$K$10+$BF712*'Norm-coeff'!$L$10+$BG712*'Norm-coeff'!$M$10+$BH712*'Norm-coeff'!$N$10+$BI712*'Norm-coeff'!$O$10</f>
        <v>1.42058735749591</v>
      </c>
      <c r="BX712" s="54">
        <f>'Norm-coeff'!$C$11+$AX712*'Norm-coeff'!$D$11+$AY712*'Norm-coeff'!$E$11+$AZ712*'Norm-coeff'!$F$11+$BA712*'Norm-coeff'!$G$11+$BB712*'Norm-coeff'!$H$11+$BC712*'Norm-coeff'!$I$11+$BD712*'Norm-coeff'!$J$11+$BE712*'Norm-coeff'!$K$11+$BF712*'Norm-coeff'!$L$11+$BG712*'Norm-coeff'!$M$11+$BH712*'Norm-coeff'!$N$11+$BI712*'Norm-coeff'!$O$11</f>
        <v>0.221233014421479</v>
      </c>
      <c r="BY712" s="54">
        <f>'Norm-coeff'!$C$12+$AX712*'Norm-coeff'!$D$12+$AY712*'Norm-coeff'!$E$12+$AZ712*'Norm-coeff'!$F$12+$BA712*'Norm-coeff'!$G$12+$BB712*'Norm-coeff'!$H$12+$BC712*'Norm-coeff'!$I$12+$BD712*'Norm-coeff'!$J$12+$BE712*'Norm-coeff'!$K$12+$BF712*'Norm-coeff'!$L$12+$BG712*'Norm-coeff'!$M$12+$BH712*'Norm-coeff'!$N$12+$BI712*'Norm-coeff'!$O$12</f>
        <v>0.283527502056037</v>
      </c>
      <c r="BZ712" s="54">
        <f>'Norm-coeff'!$C$13+$AX712*'Norm-coeff'!$D$13+$AY712*'Norm-coeff'!$E$13+$AZ712*'Norm-coeff'!$F$13+$BA712*'Norm-coeff'!$G$13+$BB712*'Norm-coeff'!$H$13+$BC712*'Norm-coeff'!$I$13+$BD712*'Norm-coeff'!$J$13+$BE712*'Norm-coeff'!$K$13+$BF712*'Norm-coeff'!$L$13+$BG712*'Norm-coeff'!$M$13+$BH712*'Norm-coeff'!$N$13+$BI712*'Norm-coeff'!$O$13</f>
        <v>-4.1864930554451202E-2</v>
      </c>
      <c r="CA712" s="54">
        <f>'Norm-coeff'!$C$14+$AX712*'Norm-coeff'!$D$14+$AY712*'Norm-coeff'!$E$14+$AZ712*'Norm-coeff'!$F$14+$BA712*'Norm-coeff'!$G$14+$BB712*'Norm-coeff'!$H$14+$BC712*'Norm-coeff'!$I$14+$BD712*'Norm-coeff'!$J$14+$BE712*'Norm-coeff'!$K$14+$BF712*'Norm-coeff'!$L$14+$BG712*'Norm-coeff'!$M$14+$BH712*'Norm-coeff'!$N$14+$BI712*'Norm-coeff'!$O$14</f>
        <v>4.2526983164477103</v>
      </c>
      <c r="CC712" s="54">
        <f t="shared" si="2048"/>
        <v>0</v>
      </c>
      <c r="CG712" s="54">
        <f t="shared" si="1924"/>
        <v>0</v>
      </c>
      <c r="CH712" s="54">
        <f t="shared" si="2075"/>
        <v>0</v>
      </c>
      <c r="CI712" s="54">
        <f t="shared" si="1925"/>
        <v>0</v>
      </c>
      <c r="CJ712" s="56">
        <f t="shared" si="1926"/>
        <v>0</v>
      </c>
      <c r="CK712" s="54">
        <f t="shared" si="1927"/>
        <v>0</v>
      </c>
      <c r="CL712" s="54">
        <f t="shared" si="1928"/>
        <v>0</v>
      </c>
      <c r="CM712" s="54">
        <f t="shared" si="1929"/>
        <v>0</v>
      </c>
      <c r="CN712" s="54">
        <f t="shared" si="1930"/>
        <v>0</v>
      </c>
      <c r="CO712" s="54">
        <f t="shared" si="1931"/>
        <v>0</v>
      </c>
      <c r="CP712" s="54">
        <f t="shared" si="1932"/>
        <v>0</v>
      </c>
      <c r="CQ712" s="54">
        <f t="shared" si="1933"/>
        <v>0</v>
      </c>
      <c r="CR712" s="54">
        <f t="shared" si="1934"/>
        <v>0</v>
      </c>
      <c r="CS712" s="54">
        <f t="shared" si="1935"/>
        <v>0</v>
      </c>
      <c r="CU712" s="54">
        <f t="shared" si="1936"/>
        <v>0</v>
      </c>
      <c r="CV712" s="54">
        <f t="shared" si="1937"/>
        <v>0</v>
      </c>
      <c r="CW712" s="54">
        <f t="shared" si="1938"/>
        <v>0</v>
      </c>
      <c r="CX712" s="54">
        <f t="shared" si="1939"/>
        <v>0</v>
      </c>
      <c r="CZ712" s="54">
        <f t="shared" si="1940"/>
        <v>0</v>
      </c>
      <c r="DA712" s="54">
        <f t="shared" si="1941"/>
        <v>0</v>
      </c>
      <c r="DB712" s="54">
        <f t="shared" si="1942"/>
        <v>0</v>
      </c>
      <c r="DC712" s="54">
        <f t="shared" si="1943"/>
        <v>0</v>
      </c>
      <c r="DD712" s="54">
        <f t="shared" si="1944"/>
        <v>0</v>
      </c>
      <c r="DE712" s="54">
        <f t="shared" si="1945"/>
        <v>0</v>
      </c>
      <c r="DF712" s="54">
        <f t="shared" si="1946"/>
        <v>0</v>
      </c>
      <c r="DG712" s="54">
        <f t="shared" si="1947"/>
        <v>2</v>
      </c>
      <c r="DH712" s="71">
        <f t="shared" si="1948"/>
        <v>0</v>
      </c>
      <c r="DI712" s="71">
        <f t="shared" si="1949"/>
        <v>0</v>
      </c>
      <c r="DJ712" s="54">
        <f t="shared" si="1950"/>
        <v>0</v>
      </c>
      <c r="DK712" s="54">
        <f t="shared" si="1951"/>
        <v>2</v>
      </c>
      <c r="DL712" s="4">
        <f t="shared" si="2049"/>
        <v>0</v>
      </c>
      <c r="DM712" s="3">
        <f t="shared" si="1952"/>
        <v>0</v>
      </c>
      <c r="DN712" s="3">
        <f t="shared" si="1953"/>
        <v>0</v>
      </c>
      <c r="DO712" s="4" t="e">
        <f t="shared" si="1954"/>
        <v>#DIV/0!</v>
      </c>
      <c r="DP712" s="57"/>
      <c r="DQ712" s="57"/>
      <c r="DR712" s="56">
        <f t="shared" si="2050"/>
        <v>2</v>
      </c>
      <c r="DS712" s="56">
        <f t="shared" si="2051"/>
        <v>0</v>
      </c>
      <c r="DT712" s="38">
        <f t="shared" si="2052"/>
        <v>0</v>
      </c>
      <c r="DU712" s="38">
        <f t="shared" si="1955"/>
        <v>2</v>
      </c>
      <c r="DV712" s="38">
        <f t="shared" si="2053"/>
        <v>0</v>
      </c>
      <c r="DW712" s="39">
        <f t="shared" si="2054"/>
        <v>0</v>
      </c>
      <c r="DX712" s="39">
        <f t="shared" si="2055"/>
        <v>0</v>
      </c>
      <c r="DY712" s="39">
        <f t="shared" si="2056"/>
        <v>0</v>
      </c>
      <c r="DZ712" s="39">
        <f t="shared" si="2057"/>
        <v>0</v>
      </c>
      <c r="EA712" s="39">
        <f t="shared" si="2058"/>
        <v>0</v>
      </c>
      <c r="EB712" s="37" t="e">
        <f t="shared" si="1956"/>
        <v>#DIV/0!</v>
      </c>
      <c r="EC712" s="37" t="e">
        <f t="shared" si="1957"/>
        <v>#DIV/0!</v>
      </c>
      <c r="ED712" s="37" t="e">
        <f t="shared" si="1958"/>
        <v>#DIV/0!</v>
      </c>
      <c r="EE712" s="37" t="e">
        <f t="shared" si="1959"/>
        <v>#DIV/0!</v>
      </c>
      <c r="EF712" s="39" t="e">
        <f t="shared" si="1960"/>
        <v>#DIV/0!</v>
      </c>
      <c r="EG712" s="37" t="e">
        <f t="shared" si="1961"/>
        <v>#DIV/0!</v>
      </c>
      <c r="EH712" s="37" t="e">
        <f t="shared" si="1962"/>
        <v>#DIV/0!</v>
      </c>
      <c r="EI712" s="11" t="b">
        <f t="shared" si="1963"/>
        <v>1</v>
      </c>
      <c r="EJ712" s="11" t="b">
        <f t="shared" si="1964"/>
        <v>0</v>
      </c>
      <c r="EK712" s="39" t="e">
        <f t="shared" si="1965"/>
        <v>#DIV/0!</v>
      </c>
      <c r="EL712" s="39" t="e">
        <f t="shared" si="1966"/>
        <v>#DIV/0!</v>
      </c>
      <c r="EM712" s="39" t="e">
        <f t="shared" si="1967"/>
        <v>#DIV/0!</v>
      </c>
      <c r="EN712" s="39" t="e">
        <f t="shared" si="1968"/>
        <v>#DIV/0!</v>
      </c>
      <c r="EO712" s="39" t="e">
        <f t="shared" si="1969"/>
        <v>#DIV/0!</v>
      </c>
      <c r="EP712" s="39" t="e">
        <f t="shared" si="1970"/>
        <v>#DIV/0!</v>
      </c>
      <c r="EQ712" s="39" t="e">
        <f t="shared" si="1971"/>
        <v>#DIV/0!</v>
      </c>
      <c r="ER712" s="39" t="e">
        <f t="shared" si="1972"/>
        <v>#DIV/0!</v>
      </c>
      <c r="ES712" s="58" t="str">
        <f t="shared" si="1973"/>
        <v>(OH,F,Cl)-dominate amphibole</v>
      </c>
      <c r="ET712" s="58" t="e">
        <f t="shared" si="1974"/>
        <v>#N/A</v>
      </c>
      <c r="EU712" s="56">
        <f t="shared" si="2059"/>
        <v>0</v>
      </c>
      <c r="EV712" s="56">
        <f t="shared" si="2060"/>
        <v>0</v>
      </c>
      <c r="EW712" s="56">
        <f t="shared" si="2061"/>
        <v>0</v>
      </c>
      <c r="EX712" s="56">
        <f t="shared" si="2062"/>
        <v>0</v>
      </c>
      <c r="EY712" s="56">
        <f t="shared" si="2063"/>
        <v>0</v>
      </c>
      <c r="EZ712" s="56">
        <f t="shared" si="2064"/>
        <v>0</v>
      </c>
      <c r="FA712" s="39">
        <f t="shared" si="2065"/>
        <v>0</v>
      </c>
      <c r="FB712" s="39">
        <f t="shared" si="2066"/>
        <v>0</v>
      </c>
      <c r="FC712" s="54">
        <f t="shared" si="2067"/>
        <v>0</v>
      </c>
      <c r="FD712" s="54">
        <f t="shared" si="2068"/>
        <v>0</v>
      </c>
      <c r="FE712" s="39">
        <f t="shared" si="2069"/>
        <v>0</v>
      </c>
      <c r="FF712" s="54">
        <f t="shared" si="2070"/>
        <v>0</v>
      </c>
      <c r="FG712" s="39">
        <f t="shared" si="2071"/>
        <v>0</v>
      </c>
      <c r="FH712" s="39">
        <f t="shared" si="1975"/>
        <v>0</v>
      </c>
      <c r="FI712" s="39">
        <f t="shared" si="1976"/>
        <v>0</v>
      </c>
      <c r="FJ712" s="39">
        <f t="shared" si="1977"/>
        <v>0</v>
      </c>
      <c r="FK712" s="39" t="e">
        <f t="shared" si="1978"/>
        <v>#DIV/0!</v>
      </c>
      <c r="FL712" s="39" t="e">
        <f t="shared" si="1979"/>
        <v>#DIV/0!</v>
      </c>
      <c r="FM712" s="39" t="e">
        <f t="shared" si="1980"/>
        <v>#DIV/0!</v>
      </c>
      <c r="FN712" s="39">
        <f t="shared" si="1981"/>
        <v>1</v>
      </c>
      <c r="FO712" s="39">
        <f t="shared" si="2072"/>
        <v>0</v>
      </c>
      <c r="FP712" s="39">
        <f t="shared" si="2073"/>
        <v>0</v>
      </c>
      <c r="FQ712" s="39">
        <f t="shared" si="2074"/>
        <v>0</v>
      </c>
      <c r="FR712" s="39">
        <f t="shared" si="1982"/>
        <v>0</v>
      </c>
      <c r="FS712" s="39">
        <f t="shared" si="1983"/>
        <v>0</v>
      </c>
      <c r="FU712" s="39" t="e">
        <f t="shared" si="1984"/>
        <v>#DIV/0!</v>
      </c>
      <c r="FV712" s="39" t="e">
        <f t="shared" si="1985"/>
        <v>#DIV/0!</v>
      </c>
      <c r="FW712" s="39" t="e">
        <f t="shared" si="1986"/>
        <v>#DIV/0!</v>
      </c>
      <c r="FY712" s="39" t="e">
        <f t="shared" si="1987"/>
        <v>#DIV/0!</v>
      </c>
      <c r="FZ712" s="39" t="e">
        <f t="shared" si="1988"/>
        <v>#DIV/0!</v>
      </c>
      <c r="GA712" s="39" t="e">
        <f t="shared" si="1989"/>
        <v>#DIV/0!</v>
      </c>
      <c r="GB712" s="39" t="e">
        <f t="shared" si="1990"/>
        <v>#DIV/0!</v>
      </c>
      <c r="GC712" s="39" t="e">
        <f t="shared" si="1991"/>
        <v>#DIV/0!</v>
      </c>
      <c r="GD712" s="39" t="e">
        <f t="shared" si="1992"/>
        <v>#DIV/0!</v>
      </c>
      <c r="GE712" s="39" t="e">
        <f t="shared" si="1993"/>
        <v>#DIV/0!</v>
      </c>
      <c r="GF712" s="39" t="e">
        <f t="shared" si="1994"/>
        <v>#DIV/0!</v>
      </c>
      <c r="GG712" s="39" t="e">
        <f t="shared" si="1995"/>
        <v>#DIV/0!</v>
      </c>
      <c r="GH712" s="39" t="e">
        <f t="shared" si="1996"/>
        <v>#DIV/0!</v>
      </c>
      <c r="GI712" s="39"/>
      <c r="GJ712" s="39" t="e">
        <f t="shared" si="1997"/>
        <v>#DIV/0!</v>
      </c>
      <c r="GK712" s="39" t="e">
        <f t="shared" si="1998"/>
        <v>#DIV/0!</v>
      </c>
      <c r="GL712" s="39" t="e">
        <f t="shared" si="1999"/>
        <v>#DIV/0!</v>
      </c>
      <c r="GM712" s="39" t="e">
        <f t="shared" si="2000"/>
        <v>#DIV/0!</v>
      </c>
      <c r="GN712" s="39" t="e">
        <f t="shared" si="2001"/>
        <v>#DIV/0!</v>
      </c>
      <c r="GO712" s="57"/>
      <c r="GP712" s="57" t="e">
        <f t="shared" si="2002"/>
        <v>#DIV/0!</v>
      </c>
      <c r="GQ712" s="59" t="e">
        <f t="shared" si="2003"/>
        <v>#DIV/0!</v>
      </c>
      <c r="GR712" s="41" t="e">
        <f t="shared" si="2004"/>
        <v>#DIV/0!</v>
      </c>
      <c r="GS712" s="57" t="e">
        <f t="shared" si="2005"/>
        <v>#DIV/0!</v>
      </c>
      <c r="GT712" s="57" t="e">
        <f t="shared" si="2006"/>
        <v>#DIV/0!</v>
      </c>
      <c r="GU712" s="57" t="e">
        <f t="shared" si="2007"/>
        <v>#DIV/0!</v>
      </c>
      <c r="GV712" s="57"/>
      <c r="GW712" s="42" t="e">
        <f t="shared" si="2008"/>
        <v>#DIV/0!</v>
      </c>
      <c r="GX712" s="42" t="e">
        <f t="shared" si="2009"/>
        <v>#DIV/0!</v>
      </c>
      <c r="GY712" s="42" t="e">
        <f t="shared" si="2010"/>
        <v>#DIV/0!</v>
      </c>
      <c r="GZ712" s="57"/>
      <c r="HA712" s="2" t="e">
        <f t="shared" si="2011"/>
        <v>#DIV/0!</v>
      </c>
      <c r="HB712" s="2" t="e">
        <f t="shared" si="2012"/>
        <v>#DIV/0!</v>
      </c>
      <c r="HC712" s="2" t="e">
        <f t="shared" si="2013"/>
        <v>#DIV/0!</v>
      </c>
      <c r="HD712" s="2" t="e">
        <f t="shared" si="2014"/>
        <v>#DIV/0!</v>
      </c>
      <c r="HE712" s="2" t="e">
        <f t="shared" si="2015"/>
        <v>#DIV/0!</v>
      </c>
      <c r="HF712" s="2" t="e">
        <f t="shared" si="2016"/>
        <v>#DIV/0!</v>
      </c>
      <c r="HG712" s="2" t="e">
        <f t="shared" si="2017"/>
        <v>#DIV/0!</v>
      </c>
      <c r="HH712" s="2" t="e">
        <f t="shared" si="2018"/>
        <v>#DIV/0!</v>
      </c>
      <c r="HI712" s="2" t="e">
        <f t="shared" si="2019"/>
        <v>#DIV/0!</v>
      </c>
      <c r="HJ712" s="11" t="e">
        <f t="shared" si="2020"/>
        <v>#DIV/0!</v>
      </c>
      <c r="HK712" s="60" t="e">
        <f t="shared" si="2021"/>
        <v>#DIV/0!</v>
      </c>
      <c r="HL712" s="57"/>
      <c r="HM712" s="57" t="e">
        <f t="shared" si="2022"/>
        <v>#DIV/0!</v>
      </c>
      <c r="HN712" s="57" t="e">
        <f t="shared" si="2023"/>
        <v>#DIV/0!</v>
      </c>
      <c r="HO712" s="57" t="e">
        <f t="shared" si="2024"/>
        <v>#DIV/0!</v>
      </c>
      <c r="HP712" s="57" t="e">
        <f t="shared" si="2025"/>
        <v>#DIV/0!</v>
      </c>
      <c r="HQ712" s="57" t="e">
        <f t="shared" si="2026"/>
        <v>#DIV/0!</v>
      </c>
      <c r="HR712" s="57"/>
      <c r="HS712" s="57" t="e">
        <f t="shared" si="2027"/>
        <v>#DIV/0!</v>
      </c>
      <c r="HT712" s="57" t="e">
        <f t="shared" si="2028"/>
        <v>#DIV/0!</v>
      </c>
      <c r="HU712" s="57" t="e">
        <f t="shared" si="2029"/>
        <v>#DIV/0!</v>
      </c>
      <c r="HV712" s="57" t="e">
        <f t="shared" si="2030"/>
        <v>#DIV/0!</v>
      </c>
      <c r="HW712" s="57" t="e">
        <f t="shared" si="2031"/>
        <v>#DIV/0!</v>
      </c>
      <c r="HX712" s="57"/>
      <c r="HY712" s="57" t="e">
        <f t="shared" si="2032"/>
        <v>#DIV/0!</v>
      </c>
      <c r="HZ712" s="57" t="e">
        <f t="shared" si="2033"/>
        <v>#DIV/0!</v>
      </c>
      <c r="IA712" s="57"/>
      <c r="IB712" s="61">
        <f t="shared" si="2034"/>
        <v>0</v>
      </c>
      <c r="IC712" s="57" t="str">
        <f t="shared" si="2035"/>
        <v/>
      </c>
      <c r="ID712" s="42"/>
      <c r="IE712" s="2" t="str">
        <f t="shared" si="2036"/>
        <v/>
      </c>
      <c r="IF712" s="60" t="e">
        <f t="shared" si="2037"/>
        <v>#DIV/0!</v>
      </c>
      <c r="IG712" s="60" t="str">
        <f t="shared" si="2038"/>
        <v/>
      </c>
      <c r="IH712" s="60" t="str">
        <f t="shared" si="2039"/>
        <v>zinco-</v>
      </c>
      <c r="II712" s="60" t="str">
        <f t="shared" si="2040"/>
        <v>mangano-</v>
      </c>
      <c r="IJ712" s="60" t="e">
        <f t="shared" si="2041"/>
        <v>#DIV/0!</v>
      </c>
      <c r="IK712" s="60" t="e">
        <f t="shared" si="2042"/>
        <v>#DIV/0!</v>
      </c>
      <c r="IL712" s="60" t="e">
        <f t="shared" si="2043"/>
        <v>#DIV/0!</v>
      </c>
      <c r="IM712" s="60" t="e">
        <f t="shared" si="2044"/>
        <v>#DIV/0!</v>
      </c>
      <c r="IN712" s="60" t="str">
        <f t="shared" si="2045"/>
        <v/>
      </c>
      <c r="IO712" s="60" t="str">
        <f t="shared" si="2046"/>
        <v/>
      </c>
      <c r="IP712" s="57"/>
      <c r="IQ712" s="57" t="str">
        <f t="shared" si="2047"/>
        <v>ERROR!!</v>
      </c>
    </row>
    <row r="713" spans="24:251">
      <c r="X713" s="29">
        <f t="shared" si="1903"/>
        <v>0</v>
      </c>
      <c r="Y713" s="29">
        <f t="shared" si="1904"/>
        <v>0</v>
      </c>
      <c r="Z713" s="29" t="e">
        <f t="shared" si="1905"/>
        <v>#DIV/0!</v>
      </c>
      <c r="AA713" s="29" t="e">
        <f t="shared" si="1906"/>
        <v>#DIV/0!</v>
      </c>
      <c r="AB713" s="29" t="e">
        <f t="shared" si="1907"/>
        <v>#DIV/0!</v>
      </c>
      <c r="AC713" s="29" t="e">
        <f t="shared" si="1908"/>
        <v>#DIV/0!</v>
      </c>
      <c r="AF713" s="23">
        <v>60.084299999999999</v>
      </c>
      <c r="AG713" s="23">
        <v>79.878799999999998</v>
      </c>
      <c r="AH713" s="23">
        <v>101.96120000000001</v>
      </c>
      <c r="AI713" s="23">
        <v>151.99039999999999</v>
      </c>
      <c r="AJ713" s="23">
        <v>159.69</v>
      </c>
      <c r="AK713" s="23">
        <v>71.846400000000003</v>
      </c>
      <c r="AL713" s="23">
        <v>70.9375</v>
      </c>
      <c r="AM713" s="23">
        <v>40.304400000000001</v>
      </c>
      <c r="AN713" s="23">
        <v>56.077399999999997</v>
      </c>
      <c r="AO713" s="23">
        <v>61.978999999999999</v>
      </c>
      <c r="AP713" s="23">
        <v>94.195999999999998</v>
      </c>
      <c r="AQ713" s="23">
        <v>18.998000000000001</v>
      </c>
      <c r="AR713" s="23">
        <v>35.450000000000003</v>
      </c>
      <c r="AS713" s="23">
        <v>29.88</v>
      </c>
      <c r="AT713" s="23">
        <v>74.691999999999993</v>
      </c>
      <c r="AU713" s="23">
        <v>81.39</v>
      </c>
      <c r="AX713" s="54">
        <f t="shared" si="1909"/>
        <v>0</v>
      </c>
      <c r="AY713" s="54">
        <f t="shared" si="1910"/>
        <v>0</v>
      </c>
      <c r="AZ713" s="54">
        <f t="shared" si="1911"/>
        <v>0</v>
      </c>
      <c r="BA713" s="54">
        <f t="shared" si="1912"/>
        <v>0</v>
      </c>
      <c r="BB713" s="54">
        <f t="shared" si="1913"/>
        <v>0</v>
      </c>
      <c r="BC713" s="54">
        <f t="shared" si="1914"/>
        <v>0</v>
      </c>
      <c r="BD713" s="54">
        <f t="shared" si="1915"/>
        <v>0</v>
      </c>
      <c r="BE713" s="54">
        <f t="shared" si="1916"/>
        <v>0</v>
      </c>
      <c r="BF713" s="54">
        <f t="shared" si="1917"/>
        <v>0</v>
      </c>
      <c r="BG713" s="54">
        <f t="shared" si="1918"/>
        <v>0</v>
      </c>
      <c r="BH713" s="54">
        <f t="shared" si="1919"/>
        <v>0</v>
      </c>
      <c r="BI713" s="54">
        <f t="shared" si="1920"/>
        <v>0</v>
      </c>
      <c r="BJ713" s="54">
        <f t="shared" si="1921"/>
        <v>0</v>
      </c>
      <c r="BK713" s="54">
        <f t="shared" si="1922"/>
        <v>0</v>
      </c>
      <c r="BL713" s="54">
        <f t="shared" si="1923"/>
        <v>0</v>
      </c>
      <c r="BM713" s="42"/>
      <c r="BO713" s="54">
        <f>'Norm-coeff'!$C$2+$AX713*'Norm-coeff'!$D$2+$AY713*'Norm-coeff'!$E$2+$AZ713*'Norm-coeff'!$F$2+$BA713*'Norm-coeff'!$G$2+$BB713*'Norm-coeff'!$H$2+$BC713*'Norm-coeff'!$I$2+$BD713*'Norm-coeff'!$J$2+$BE713*'Norm-coeff'!$K$2+$BF713*'Norm-coeff'!$L$2+$BG713*'Norm-coeff'!$M$2+$BH713*'Norm-coeff'!$N$2+$BI713*'Norm-coeff'!$O$2</f>
        <v>5.4045421474420303</v>
      </c>
      <c r="BP713" s="54">
        <f>'Norm-coeff'!$C$3+$AX713*'Norm-coeff'!$D$3+$AY713*'Norm-coeff'!$E$3+$AZ713*'Norm-coeff'!$F$3+$BA713*'Norm-coeff'!$G$3+$BB713*'Norm-coeff'!$H$3+$BC713*'Norm-coeff'!$I$3+$BD713*'Norm-coeff'!$J$3+$BE713*'Norm-coeff'!$K$3+$BF713*'Norm-coeff'!$L$3+$BG713*'Norm-coeff'!$M$3+$BH713*'Norm-coeff'!$N$3+$BI713*'Norm-coeff'!$O$3</f>
        <v>3.15319116612705</v>
      </c>
      <c r="BQ713" s="54">
        <f>'Norm-coeff'!$C$4+$AX713*'Norm-coeff'!$D$4+$AY713*'Norm-coeff'!$E$4+$AZ713*'Norm-coeff'!$F$4+$BA713*'Norm-coeff'!$G$4+$BB713*'Norm-coeff'!$H$4+$BC713*'Norm-coeff'!$I$4+$BD713*'Norm-coeff'!$J$4+$BE713*'Norm-coeff'!$K$4+$BF713*'Norm-coeff'!$L$4+$BG713*'Norm-coeff'!$M$4+$BH713*'Norm-coeff'!$N$4+$BI713*'Norm-coeff'!$O$4</f>
        <v>1.42115649462768</v>
      </c>
      <c r="BR713" s="54">
        <f>'Norm-coeff'!$C$5+$AX713*'Norm-coeff'!$D$5+$AY713*'Norm-coeff'!$E$5+$AZ713*'Norm-coeff'!$F$5+$BA713*'Norm-coeff'!$G$5+$BB713*'Norm-coeff'!$H$5+$BC713*'Norm-coeff'!$I$5+$BD713*'Norm-coeff'!$J$5+$BE713*'Norm-coeff'!$K$5+$BF713*'Norm-coeff'!$L$5+$BG713*'Norm-coeff'!$M$5+$BH713*'Norm-coeff'!$N$5+$BI713*'Norm-coeff'!$O$5</f>
        <v>1.0553329241296201</v>
      </c>
      <c r="BS713" s="54">
        <f>'Norm-coeff'!$C$6+$AX713*'Norm-coeff'!$D$6+$AY713*'Norm-coeff'!$E$6+$AZ713*'Norm-coeff'!$F$6+$BA713*'Norm-coeff'!$G$6+$BB713*'Norm-coeff'!$H$6+$BC713*'Norm-coeff'!$I$6+$BD713*'Norm-coeff'!$J$6+$BE713*'Norm-coeff'!$K$6+$BF713*'Norm-coeff'!$L$6+$BG713*'Norm-coeff'!$M$6+$BH713*'Norm-coeff'!$N$6+$BI713*'Norm-coeff'!$O$6</f>
        <v>-1.48700885495103E-2</v>
      </c>
      <c r="BT713" s="54">
        <f>'Norm-coeff'!$C$7+$AX713*'Norm-coeff'!$D$7+$AY713*'Norm-coeff'!$E$7+$AZ713*'Norm-coeff'!$F$7+$BA713*'Norm-coeff'!$G$7+$BB713*'Norm-coeff'!$H$7+$BC713*'Norm-coeff'!$I$7+$BD713*'Norm-coeff'!$J$7+$BE713*'Norm-coeff'!$K$7+$BF713*'Norm-coeff'!$L$7+$BG713*'Norm-coeff'!$M$7+$BH713*'Norm-coeff'!$N$7+$BI713*'Norm-coeff'!$O$7</f>
        <v>2.0907583608832998</v>
      </c>
      <c r="BU713" s="54">
        <f>'Norm-coeff'!$C$8+$AX713*'Norm-coeff'!$D$8+$AY713*'Norm-coeff'!$E$8+$AZ713*'Norm-coeff'!$F$8+$BA713*'Norm-coeff'!$G$8+$BB713*'Norm-coeff'!$H$8+$BC713*'Norm-coeff'!$I$8+$BD713*'Norm-coeff'!$J$8+$BE713*'Norm-coeff'!$K$8+$BF713*'Norm-coeff'!$L$8+$BG713*'Norm-coeff'!$M$8+$BH713*'Norm-coeff'!$N$8+$BI713*'Norm-coeff'!$O$8</f>
        <v>0.65894159836244504</v>
      </c>
      <c r="BV713" s="54">
        <f>'Norm-coeff'!$C$9+$AX713*'Norm-coeff'!$D$9+$AY713*'Norm-coeff'!$E$9+$AZ713*'Norm-coeff'!$F$9+$BA713*'Norm-coeff'!$G$9+$BB713*'Norm-coeff'!$H$9+$BC713*'Norm-coeff'!$I$9+$BD713*'Norm-coeff'!$J$9+$BE713*'Norm-coeff'!$K$9+$BF713*'Norm-coeff'!$L$9+$BG713*'Norm-coeff'!$M$9+$BH713*'Norm-coeff'!$N$9+$BI713*'Norm-coeff'!$O$9</f>
        <v>1.48961085014701</v>
      </c>
      <c r="BW713" s="54">
        <f>'Norm-coeff'!$C$10+$AX713*'Norm-coeff'!$D$10+$AY713*'Norm-coeff'!$E$10+$AZ713*'Norm-coeff'!$F$10+$BA713*'Norm-coeff'!$G$10+$BB713*'Norm-coeff'!$H$10+$BC713*'Norm-coeff'!$I$10+$BD713*'Norm-coeff'!$J$10+$BE713*'Norm-coeff'!$K$10+$BF713*'Norm-coeff'!$L$10+$BG713*'Norm-coeff'!$M$10+$BH713*'Norm-coeff'!$N$10+$BI713*'Norm-coeff'!$O$10</f>
        <v>1.42058735749591</v>
      </c>
      <c r="BX713" s="54">
        <f>'Norm-coeff'!$C$11+$AX713*'Norm-coeff'!$D$11+$AY713*'Norm-coeff'!$E$11+$AZ713*'Norm-coeff'!$F$11+$BA713*'Norm-coeff'!$G$11+$BB713*'Norm-coeff'!$H$11+$BC713*'Norm-coeff'!$I$11+$BD713*'Norm-coeff'!$J$11+$BE713*'Norm-coeff'!$K$11+$BF713*'Norm-coeff'!$L$11+$BG713*'Norm-coeff'!$M$11+$BH713*'Norm-coeff'!$N$11+$BI713*'Norm-coeff'!$O$11</f>
        <v>0.221233014421479</v>
      </c>
      <c r="BY713" s="54">
        <f>'Norm-coeff'!$C$12+$AX713*'Norm-coeff'!$D$12+$AY713*'Norm-coeff'!$E$12+$AZ713*'Norm-coeff'!$F$12+$BA713*'Norm-coeff'!$G$12+$BB713*'Norm-coeff'!$H$12+$BC713*'Norm-coeff'!$I$12+$BD713*'Norm-coeff'!$J$12+$BE713*'Norm-coeff'!$K$12+$BF713*'Norm-coeff'!$L$12+$BG713*'Norm-coeff'!$M$12+$BH713*'Norm-coeff'!$N$12+$BI713*'Norm-coeff'!$O$12</f>
        <v>0.283527502056037</v>
      </c>
      <c r="BZ713" s="54">
        <f>'Norm-coeff'!$C$13+$AX713*'Norm-coeff'!$D$13+$AY713*'Norm-coeff'!$E$13+$AZ713*'Norm-coeff'!$F$13+$BA713*'Norm-coeff'!$G$13+$BB713*'Norm-coeff'!$H$13+$BC713*'Norm-coeff'!$I$13+$BD713*'Norm-coeff'!$J$13+$BE713*'Norm-coeff'!$K$13+$BF713*'Norm-coeff'!$L$13+$BG713*'Norm-coeff'!$M$13+$BH713*'Norm-coeff'!$N$13+$BI713*'Norm-coeff'!$O$13</f>
        <v>-4.1864930554451202E-2</v>
      </c>
      <c r="CA713" s="54">
        <f>'Norm-coeff'!$C$14+$AX713*'Norm-coeff'!$D$14+$AY713*'Norm-coeff'!$E$14+$AZ713*'Norm-coeff'!$F$14+$BA713*'Norm-coeff'!$G$14+$BB713*'Norm-coeff'!$H$14+$BC713*'Norm-coeff'!$I$14+$BD713*'Norm-coeff'!$J$14+$BE713*'Norm-coeff'!$K$14+$BF713*'Norm-coeff'!$L$14+$BG713*'Norm-coeff'!$M$14+$BH713*'Norm-coeff'!$N$14+$BI713*'Norm-coeff'!$O$14</f>
        <v>4.2526983164477103</v>
      </c>
      <c r="CC713" s="54">
        <f t="shared" si="2048"/>
        <v>0</v>
      </c>
      <c r="CG713" s="54">
        <f t="shared" si="1924"/>
        <v>0</v>
      </c>
      <c r="CH713" s="54">
        <f t="shared" si="2075"/>
        <v>0</v>
      </c>
      <c r="CI713" s="54">
        <f t="shared" si="1925"/>
        <v>0</v>
      </c>
      <c r="CJ713" s="56">
        <f t="shared" si="1926"/>
        <v>0</v>
      </c>
      <c r="CK713" s="54">
        <f t="shared" si="1927"/>
        <v>0</v>
      </c>
      <c r="CL713" s="54">
        <f t="shared" si="1928"/>
        <v>0</v>
      </c>
      <c r="CM713" s="54">
        <f t="shared" si="1929"/>
        <v>0</v>
      </c>
      <c r="CN713" s="54">
        <f t="shared" si="1930"/>
        <v>0</v>
      </c>
      <c r="CO713" s="54">
        <f t="shared" si="1931"/>
        <v>0</v>
      </c>
      <c r="CP713" s="54">
        <f t="shared" si="1932"/>
        <v>0</v>
      </c>
      <c r="CQ713" s="54">
        <f t="shared" si="1933"/>
        <v>0</v>
      </c>
      <c r="CR713" s="54">
        <f t="shared" si="1934"/>
        <v>0</v>
      </c>
      <c r="CS713" s="54">
        <f t="shared" si="1935"/>
        <v>0</v>
      </c>
      <c r="CU713" s="54">
        <f t="shared" si="1936"/>
        <v>0</v>
      </c>
      <c r="CV713" s="54">
        <f t="shared" si="1937"/>
        <v>0</v>
      </c>
      <c r="CW713" s="54">
        <f t="shared" si="1938"/>
        <v>0</v>
      </c>
      <c r="CX713" s="54">
        <f t="shared" si="1939"/>
        <v>0</v>
      </c>
      <c r="CZ713" s="54">
        <f t="shared" si="1940"/>
        <v>0</v>
      </c>
      <c r="DA713" s="54">
        <f t="shared" si="1941"/>
        <v>0</v>
      </c>
      <c r="DB713" s="54">
        <f t="shared" si="1942"/>
        <v>0</v>
      </c>
      <c r="DC713" s="54">
        <f t="shared" si="1943"/>
        <v>0</v>
      </c>
      <c r="DD713" s="54">
        <f t="shared" si="1944"/>
        <v>0</v>
      </c>
      <c r="DE713" s="54">
        <f t="shared" si="1945"/>
        <v>0</v>
      </c>
      <c r="DF713" s="54">
        <f t="shared" si="1946"/>
        <v>0</v>
      </c>
      <c r="DG713" s="54">
        <f t="shared" si="1947"/>
        <v>2</v>
      </c>
      <c r="DH713" s="71">
        <f t="shared" si="1948"/>
        <v>0</v>
      </c>
      <c r="DI713" s="71">
        <f t="shared" si="1949"/>
        <v>0</v>
      </c>
      <c r="DJ713" s="54">
        <f t="shared" si="1950"/>
        <v>0</v>
      </c>
      <c r="DK713" s="54">
        <f t="shared" si="1951"/>
        <v>2</v>
      </c>
      <c r="DL713" s="4">
        <f t="shared" si="2049"/>
        <v>0</v>
      </c>
      <c r="DM713" s="3">
        <f t="shared" si="1952"/>
        <v>0</v>
      </c>
      <c r="DN713" s="3">
        <f t="shared" si="1953"/>
        <v>0</v>
      </c>
      <c r="DO713" s="4" t="e">
        <f t="shared" si="1954"/>
        <v>#DIV/0!</v>
      </c>
      <c r="DP713" s="57"/>
      <c r="DQ713" s="57"/>
      <c r="DR713" s="56">
        <f t="shared" si="2050"/>
        <v>2</v>
      </c>
      <c r="DS713" s="56">
        <f t="shared" si="2051"/>
        <v>0</v>
      </c>
      <c r="DT713" s="38">
        <f t="shared" si="2052"/>
        <v>0</v>
      </c>
      <c r="DU713" s="38">
        <f t="shared" si="1955"/>
        <v>2</v>
      </c>
      <c r="DV713" s="38">
        <f t="shared" si="2053"/>
        <v>0</v>
      </c>
      <c r="DW713" s="39">
        <f t="shared" si="2054"/>
        <v>0</v>
      </c>
      <c r="DX713" s="39">
        <f t="shared" si="2055"/>
        <v>0</v>
      </c>
      <c r="DY713" s="39">
        <f t="shared" si="2056"/>
        <v>0</v>
      </c>
      <c r="DZ713" s="39">
        <f t="shared" si="2057"/>
        <v>0</v>
      </c>
      <c r="EA713" s="39">
        <f t="shared" si="2058"/>
        <v>0</v>
      </c>
      <c r="EB713" s="37" t="e">
        <f t="shared" si="1956"/>
        <v>#DIV/0!</v>
      </c>
      <c r="EC713" s="37" t="e">
        <f t="shared" si="1957"/>
        <v>#DIV/0!</v>
      </c>
      <c r="ED713" s="37" t="e">
        <f t="shared" si="1958"/>
        <v>#DIV/0!</v>
      </c>
      <c r="EE713" s="37" t="e">
        <f t="shared" si="1959"/>
        <v>#DIV/0!</v>
      </c>
      <c r="EF713" s="39" t="e">
        <f t="shared" si="1960"/>
        <v>#DIV/0!</v>
      </c>
      <c r="EG713" s="37" t="e">
        <f t="shared" si="1961"/>
        <v>#DIV/0!</v>
      </c>
      <c r="EH713" s="37" t="e">
        <f t="shared" si="1962"/>
        <v>#DIV/0!</v>
      </c>
      <c r="EI713" s="11" t="b">
        <f t="shared" si="1963"/>
        <v>1</v>
      </c>
      <c r="EJ713" s="11" t="b">
        <f t="shared" si="1964"/>
        <v>0</v>
      </c>
      <c r="EK713" s="39" t="e">
        <f t="shared" si="1965"/>
        <v>#DIV/0!</v>
      </c>
      <c r="EL713" s="39" t="e">
        <f t="shared" si="1966"/>
        <v>#DIV/0!</v>
      </c>
      <c r="EM713" s="39" t="e">
        <f t="shared" si="1967"/>
        <v>#DIV/0!</v>
      </c>
      <c r="EN713" s="39" t="e">
        <f t="shared" si="1968"/>
        <v>#DIV/0!</v>
      </c>
      <c r="EO713" s="39" t="e">
        <f t="shared" si="1969"/>
        <v>#DIV/0!</v>
      </c>
      <c r="EP713" s="39" t="e">
        <f t="shared" si="1970"/>
        <v>#DIV/0!</v>
      </c>
      <c r="EQ713" s="39" t="e">
        <f t="shared" si="1971"/>
        <v>#DIV/0!</v>
      </c>
      <c r="ER713" s="39" t="e">
        <f t="shared" si="1972"/>
        <v>#DIV/0!</v>
      </c>
      <c r="ES713" s="58" t="str">
        <f t="shared" si="1973"/>
        <v>(OH,F,Cl)-dominate amphibole</v>
      </c>
      <c r="ET713" s="58" t="e">
        <f t="shared" si="1974"/>
        <v>#N/A</v>
      </c>
      <c r="EU713" s="56">
        <f t="shared" si="2059"/>
        <v>0</v>
      </c>
      <c r="EV713" s="56">
        <f t="shared" si="2060"/>
        <v>0</v>
      </c>
      <c r="EW713" s="56">
        <f t="shared" si="2061"/>
        <v>0</v>
      </c>
      <c r="EX713" s="56">
        <f t="shared" si="2062"/>
        <v>0</v>
      </c>
      <c r="EY713" s="56">
        <f t="shared" si="2063"/>
        <v>0</v>
      </c>
      <c r="EZ713" s="56">
        <f t="shared" si="2064"/>
        <v>0</v>
      </c>
      <c r="FA713" s="39">
        <f t="shared" si="2065"/>
        <v>0</v>
      </c>
      <c r="FB713" s="39">
        <f t="shared" si="2066"/>
        <v>0</v>
      </c>
      <c r="FC713" s="54">
        <f t="shared" si="2067"/>
        <v>0</v>
      </c>
      <c r="FD713" s="54">
        <f t="shared" si="2068"/>
        <v>0</v>
      </c>
      <c r="FE713" s="39">
        <f t="shared" si="2069"/>
        <v>0</v>
      </c>
      <c r="FF713" s="54">
        <f t="shared" si="2070"/>
        <v>0</v>
      </c>
      <c r="FG713" s="39">
        <f t="shared" si="2071"/>
        <v>0</v>
      </c>
      <c r="FH713" s="39">
        <f t="shared" si="1975"/>
        <v>0</v>
      </c>
      <c r="FI713" s="39">
        <f t="shared" si="1976"/>
        <v>0</v>
      </c>
      <c r="FJ713" s="39">
        <f t="shared" si="1977"/>
        <v>0</v>
      </c>
      <c r="FK713" s="39" t="e">
        <f t="shared" si="1978"/>
        <v>#DIV/0!</v>
      </c>
      <c r="FL713" s="39" t="e">
        <f t="shared" si="1979"/>
        <v>#DIV/0!</v>
      </c>
      <c r="FM713" s="39" t="e">
        <f t="shared" si="1980"/>
        <v>#DIV/0!</v>
      </c>
      <c r="FN713" s="39">
        <f t="shared" si="1981"/>
        <v>1</v>
      </c>
      <c r="FO713" s="39">
        <f t="shared" si="2072"/>
        <v>0</v>
      </c>
      <c r="FP713" s="39">
        <f t="shared" si="2073"/>
        <v>0</v>
      </c>
      <c r="FQ713" s="39">
        <f t="shared" si="2074"/>
        <v>0</v>
      </c>
      <c r="FR713" s="39">
        <f t="shared" si="1982"/>
        <v>0</v>
      </c>
      <c r="FS713" s="39">
        <f t="shared" si="1983"/>
        <v>0</v>
      </c>
      <c r="FU713" s="39" t="e">
        <f t="shared" si="1984"/>
        <v>#DIV/0!</v>
      </c>
      <c r="FV713" s="39" t="e">
        <f t="shared" si="1985"/>
        <v>#DIV/0!</v>
      </c>
      <c r="FW713" s="39" t="e">
        <f t="shared" si="1986"/>
        <v>#DIV/0!</v>
      </c>
      <c r="FY713" s="39" t="e">
        <f t="shared" si="1987"/>
        <v>#DIV/0!</v>
      </c>
      <c r="FZ713" s="39" t="e">
        <f t="shared" si="1988"/>
        <v>#DIV/0!</v>
      </c>
      <c r="GA713" s="39" t="e">
        <f t="shared" si="1989"/>
        <v>#DIV/0!</v>
      </c>
      <c r="GB713" s="39" t="e">
        <f t="shared" si="1990"/>
        <v>#DIV/0!</v>
      </c>
      <c r="GC713" s="39" t="e">
        <f t="shared" si="1991"/>
        <v>#DIV/0!</v>
      </c>
      <c r="GD713" s="39" t="e">
        <f t="shared" si="1992"/>
        <v>#DIV/0!</v>
      </c>
      <c r="GE713" s="39" t="e">
        <f t="shared" si="1993"/>
        <v>#DIV/0!</v>
      </c>
      <c r="GF713" s="39" t="e">
        <f t="shared" si="1994"/>
        <v>#DIV/0!</v>
      </c>
      <c r="GG713" s="39" t="e">
        <f t="shared" si="1995"/>
        <v>#DIV/0!</v>
      </c>
      <c r="GH713" s="39" t="e">
        <f t="shared" si="1996"/>
        <v>#DIV/0!</v>
      </c>
      <c r="GI713" s="39"/>
      <c r="GJ713" s="39" t="e">
        <f t="shared" si="1997"/>
        <v>#DIV/0!</v>
      </c>
      <c r="GK713" s="39" t="e">
        <f t="shared" si="1998"/>
        <v>#DIV/0!</v>
      </c>
      <c r="GL713" s="39" t="e">
        <f t="shared" si="1999"/>
        <v>#DIV/0!</v>
      </c>
      <c r="GM713" s="39" t="e">
        <f t="shared" si="2000"/>
        <v>#DIV/0!</v>
      </c>
      <c r="GN713" s="39" t="e">
        <f t="shared" si="2001"/>
        <v>#DIV/0!</v>
      </c>
      <c r="GO713" s="57"/>
      <c r="GP713" s="57" t="e">
        <f t="shared" si="2002"/>
        <v>#DIV/0!</v>
      </c>
      <c r="GQ713" s="59" t="e">
        <f t="shared" si="2003"/>
        <v>#DIV/0!</v>
      </c>
      <c r="GR713" s="41" t="e">
        <f t="shared" si="2004"/>
        <v>#DIV/0!</v>
      </c>
      <c r="GS713" s="57" t="e">
        <f t="shared" si="2005"/>
        <v>#DIV/0!</v>
      </c>
      <c r="GT713" s="57" t="e">
        <f t="shared" si="2006"/>
        <v>#DIV/0!</v>
      </c>
      <c r="GU713" s="57" t="e">
        <f t="shared" si="2007"/>
        <v>#DIV/0!</v>
      </c>
      <c r="GV713" s="57"/>
      <c r="GW713" s="42" t="e">
        <f t="shared" si="2008"/>
        <v>#DIV/0!</v>
      </c>
      <c r="GX713" s="42" t="e">
        <f t="shared" si="2009"/>
        <v>#DIV/0!</v>
      </c>
      <c r="GY713" s="42" t="e">
        <f t="shared" si="2010"/>
        <v>#DIV/0!</v>
      </c>
      <c r="GZ713" s="57"/>
      <c r="HA713" s="2" t="e">
        <f t="shared" si="2011"/>
        <v>#DIV/0!</v>
      </c>
      <c r="HB713" s="2" t="e">
        <f t="shared" si="2012"/>
        <v>#DIV/0!</v>
      </c>
      <c r="HC713" s="2" t="e">
        <f t="shared" si="2013"/>
        <v>#DIV/0!</v>
      </c>
      <c r="HD713" s="2" t="e">
        <f t="shared" si="2014"/>
        <v>#DIV/0!</v>
      </c>
      <c r="HE713" s="2" t="e">
        <f t="shared" si="2015"/>
        <v>#DIV/0!</v>
      </c>
      <c r="HF713" s="2" t="e">
        <f t="shared" si="2016"/>
        <v>#DIV/0!</v>
      </c>
      <c r="HG713" s="2" t="e">
        <f t="shared" si="2017"/>
        <v>#DIV/0!</v>
      </c>
      <c r="HH713" s="2" t="e">
        <f t="shared" si="2018"/>
        <v>#DIV/0!</v>
      </c>
      <c r="HI713" s="2" t="e">
        <f t="shared" si="2019"/>
        <v>#DIV/0!</v>
      </c>
      <c r="HJ713" s="11" t="e">
        <f t="shared" si="2020"/>
        <v>#DIV/0!</v>
      </c>
      <c r="HK713" s="60" t="e">
        <f t="shared" si="2021"/>
        <v>#DIV/0!</v>
      </c>
      <c r="HL713" s="57"/>
      <c r="HM713" s="57" t="e">
        <f t="shared" si="2022"/>
        <v>#DIV/0!</v>
      </c>
      <c r="HN713" s="57" t="e">
        <f t="shared" si="2023"/>
        <v>#DIV/0!</v>
      </c>
      <c r="HO713" s="57" t="e">
        <f t="shared" si="2024"/>
        <v>#DIV/0!</v>
      </c>
      <c r="HP713" s="57" t="e">
        <f t="shared" si="2025"/>
        <v>#DIV/0!</v>
      </c>
      <c r="HQ713" s="57" t="e">
        <f t="shared" si="2026"/>
        <v>#DIV/0!</v>
      </c>
      <c r="HR713" s="57"/>
      <c r="HS713" s="57" t="e">
        <f t="shared" si="2027"/>
        <v>#DIV/0!</v>
      </c>
      <c r="HT713" s="57" t="e">
        <f t="shared" si="2028"/>
        <v>#DIV/0!</v>
      </c>
      <c r="HU713" s="57" t="e">
        <f t="shared" si="2029"/>
        <v>#DIV/0!</v>
      </c>
      <c r="HV713" s="57" t="e">
        <f t="shared" si="2030"/>
        <v>#DIV/0!</v>
      </c>
      <c r="HW713" s="57" t="e">
        <f t="shared" si="2031"/>
        <v>#DIV/0!</v>
      </c>
      <c r="HX713" s="57"/>
      <c r="HY713" s="57" t="e">
        <f t="shared" si="2032"/>
        <v>#DIV/0!</v>
      </c>
      <c r="HZ713" s="57" t="e">
        <f t="shared" si="2033"/>
        <v>#DIV/0!</v>
      </c>
      <c r="IA713" s="57"/>
      <c r="IB713" s="61">
        <f t="shared" si="2034"/>
        <v>0</v>
      </c>
      <c r="IC713" s="57" t="str">
        <f t="shared" si="2035"/>
        <v/>
      </c>
      <c r="ID713" s="42"/>
      <c r="IE713" s="2" t="str">
        <f t="shared" si="2036"/>
        <v/>
      </c>
      <c r="IF713" s="60" t="e">
        <f t="shared" si="2037"/>
        <v>#DIV/0!</v>
      </c>
      <c r="IG713" s="60" t="str">
        <f t="shared" si="2038"/>
        <v/>
      </c>
      <c r="IH713" s="60" t="str">
        <f t="shared" si="2039"/>
        <v>zinco-</v>
      </c>
      <c r="II713" s="60" t="str">
        <f t="shared" si="2040"/>
        <v>mangano-</v>
      </c>
      <c r="IJ713" s="60" t="e">
        <f t="shared" si="2041"/>
        <v>#DIV/0!</v>
      </c>
      <c r="IK713" s="60" t="e">
        <f t="shared" si="2042"/>
        <v>#DIV/0!</v>
      </c>
      <c r="IL713" s="60" t="e">
        <f t="shared" si="2043"/>
        <v>#DIV/0!</v>
      </c>
      <c r="IM713" s="60" t="e">
        <f t="shared" si="2044"/>
        <v>#DIV/0!</v>
      </c>
      <c r="IN713" s="60" t="str">
        <f t="shared" si="2045"/>
        <v/>
      </c>
      <c r="IO713" s="60" t="str">
        <f t="shared" si="2046"/>
        <v/>
      </c>
      <c r="IP713" s="57"/>
      <c r="IQ713" s="57" t="str">
        <f t="shared" si="2047"/>
        <v>ERROR!!</v>
      </c>
    </row>
    <row r="714" spans="24:251">
      <c r="X714" s="29">
        <f t="shared" si="1903"/>
        <v>0</v>
      </c>
      <c r="Y714" s="29">
        <f t="shared" si="1904"/>
        <v>0</v>
      </c>
      <c r="Z714" s="29" t="e">
        <f t="shared" si="1905"/>
        <v>#DIV/0!</v>
      </c>
      <c r="AA714" s="29" t="e">
        <f t="shared" si="1906"/>
        <v>#DIV/0!</v>
      </c>
      <c r="AB714" s="29" t="e">
        <f t="shared" si="1907"/>
        <v>#DIV/0!</v>
      </c>
      <c r="AC714" s="29" t="e">
        <f t="shared" si="1908"/>
        <v>#DIV/0!</v>
      </c>
      <c r="AF714" s="23">
        <v>60.084299999999999</v>
      </c>
      <c r="AG714" s="23">
        <v>79.878799999999998</v>
      </c>
      <c r="AH714" s="23">
        <v>101.96120000000001</v>
      </c>
      <c r="AI714" s="23">
        <v>151.99039999999999</v>
      </c>
      <c r="AJ714" s="23">
        <v>159.69</v>
      </c>
      <c r="AK714" s="23">
        <v>71.846400000000003</v>
      </c>
      <c r="AL714" s="23">
        <v>70.9375</v>
      </c>
      <c r="AM714" s="23">
        <v>40.304400000000001</v>
      </c>
      <c r="AN714" s="23">
        <v>56.077399999999997</v>
      </c>
      <c r="AO714" s="23">
        <v>61.978999999999999</v>
      </c>
      <c r="AP714" s="23">
        <v>94.195999999999998</v>
      </c>
      <c r="AQ714" s="23">
        <v>18.998000000000001</v>
      </c>
      <c r="AR714" s="23">
        <v>35.450000000000003</v>
      </c>
      <c r="AS714" s="23">
        <v>29.88</v>
      </c>
      <c r="AT714" s="23">
        <v>74.691999999999993</v>
      </c>
      <c r="AU714" s="23">
        <v>81.39</v>
      </c>
      <c r="AX714" s="54">
        <f t="shared" si="1909"/>
        <v>0</v>
      </c>
      <c r="AY714" s="54">
        <f t="shared" si="1910"/>
        <v>0</v>
      </c>
      <c r="AZ714" s="54">
        <f t="shared" si="1911"/>
        <v>0</v>
      </c>
      <c r="BA714" s="54">
        <f t="shared" si="1912"/>
        <v>0</v>
      </c>
      <c r="BB714" s="54">
        <f t="shared" si="1913"/>
        <v>0</v>
      </c>
      <c r="BC714" s="54">
        <f t="shared" si="1914"/>
        <v>0</v>
      </c>
      <c r="BD714" s="54">
        <f t="shared" si="1915"/>
        <v>0</v>
      </c>
      <c r="BE714" s="54">
        <f t="shared" si="1916"/>
        <v>0</v>
      </c>
      <c r="BF714" s="54">
        <f t="shared" si="1917"/>
        <v>0</v>
      </c>
      <c r="BG714" s="54">
        <f t="shared" si="1918"/>
        <v>0</v>
      </c>
      <c r="BH714" s="54">
        <f t="shared" si="1919"/>
        <v>0</v>
      </c>
      <c r="BI714" s="54">
        <f t="shared" si="1920"/>
        <v>0</v>
      </c>
      <c r="BJ714" s="54">
        <f t="shared" si="1921"/>
        <v>0</v>
      </c>
      <c r="BK714" s="54">
        <f t="shared" si="1922"/>
        <v>0</v>
      </c>
      <c r="BL714" s="54">
        <f t="shared" si="1923"/>
        <v>0</v>
      </c>
      <c r="BM714" s="42"/>
      <c r="BO714" s="54">
        <f>'Norm-coeff'!$C$2+$AX714*'Norm-coeff'!$D$2+$AY714*'Norm-coeff'!$E$2+$AZ714*'Norm-coeff'!$F$2+$BA714*'Norm-coeff'!$G$2+$BB714*'Norm-coeff'!$H$2+$BC714*'Norm-coeff'!$I$2+$BD714*'Norm-coeff'!$J$2+$BE714*'Norm-coeff'!$K$2+$BF714*'Norm-coeff'!$L$2+$BG714*'Norm-coeff'!$M$2+$BH714*'Norm-coeff'!$N$2+$BI714*'Norm-coeff'!$O$2</f>
        <v>5.4045421474420303</v>
      </c>
      <c r="BP714" s="54">
        <f>'Norm-coeff'!$C$3+$AX714*'Norm-coeff'!$D$3+$AY714*'Norm-coeff'!$E$3+$AZ714*'Norm-coeff'!$F$3+$BA714*'Norm-coeff'!$G$3+$BB714*'Norm-coeff'!$H$3+$BC714*'Norm-coeff'!$I$3+$BD714*'Norm-coeff'!$J$3+$BE714*'Norm-coeff'!$K$3+$BF714*'Norm-coeff'!$L$3+$BG714*'Norm-coeff'!$M$3+$BH714*'Norm-coeff'!$N$3+$BI714*'Norm-coeff'!$O$3</f>
        <v>3.15319116612705</v>
      </c>
      <c r="BQ714" s="54">
        <f>'Norm-coeff'!$C$4+$AX714*'Norm-coeff'!$D$4+$AY714*'Norm-coeff'!$E$4+$AZ714*'Norm-coeff'!$F$4+$BA714*'Norm-coeff'!$G$4+$BB714*'Norm-coeff'!$H$4+$BC714*'Norm-coeff'!$I$4+$BD714*'Norm-coeff'!$J$4+$BE714*'Norm-coeff'!$K$4+$BF714*'Norm-coeff'!$L$4+$BG714*'Norm-coeff'!$M$4+$BH714*'Norm-coeff'!$N$4+$BI714*'Norm-coeff'!$O$4</f>
        <v>1.42115649462768</v>
      </c>
      <c r="BR714" s="54">
        <f>'Norm-coeff'!$C$5+$AX714*'Norm-coeff'!$D$5+$AY714*'Norm-coeff'!$E$5+$AZ714*'Norm-coeff'!$F$5+$BA714*'Norm-coeff'!$G$5+$BB714*'Norm-coeff'!$H$5+$BC714*'Norm-coeff'!$I$5+$BD714*'Norm-coeff'!$J$5+$BE714*'Norm-coeff'!$K$5+$BF714*'Norm-coeff'!$L$5+$BG714*'Norm-coeff'!$M$5+$BH714*'Norm-coeff'!$N$5+$BI714*'Norm-coeff'!$O$5</f>
        <v>1.0553329241296201</v>
      </c>
      <c r="BS714" s="54">
        <f>'Norm-coeff'!$C$6+$AX714*'Norm-coeff'!$D$6+$AY714*'Norm-coeff'!$E$6+$AZ714*'Norm-coeff'!$F$6+$BA714*'Norm-coeff'!$G$6+$BB714*'Norm-coeff'!$H$6+$BC714*'Norm-coeff'!$I$6+$BD714*'Norm-coeff'!$J$6+$BE714*'Norm-coeff'!$K$6+$BF714*'Norm-coeff'!$L$6+$BG714*'Norm-coeff'!$M$6+$BH714*'Norm-coeff'!$N$6+$BI714*'Norm-coeff'!$O$6</f>
        <v>-1.48700885495103E-2</v>
      </c>
      <c r="BT714" s="54">
        <f>'Norm-coeff'!$C$7+$AX714*'Norm-coeff'!$D$7+$AY714*'Norm-coeff'!$E$7+$AZ714*'Norm-coeff'!$F$7+$BA714*'Norm-coeff'!$G$7+$BB714*'Norm-coeff'!$H$7+$BC714*'Norm-coeff'!$I$7+$BD714*'Norm-coeff'!$J$7+$BE714*'Norm-coeff'!$K$7+$BF714*'Norm-coeff'!$L$7+$BG714*'Norm-coeff'!$M$7+$BH714*'Norm-coeff'!$N$7+$BI714*'Norm-coeff'!$O$7</f>
        <v>2.0907583608832998</v>
      </c>
      <c r="BU714" s="54">
        <f>'Norm-coeff'!$C$8+$AX714*'Norm-coeff'!$D$8+$AY714*'Norm-coeff'!$E$8+$AZ714*'Norm-coeff'!$F$8+$BA714*'Norm-coeff'!$G$8+$BB714*'Norm-coeff'!$H$8+$BC714*'Norm-coeff'!$I$8+$BD714*'Norm-coeff'!$J$8+$BE714*'Norm-coeff'!$K$8+$BF714*'Norm-coeff'!$L$8+$BG714*'Norm-coeff'!$M$8+$BH714*'Norm-coeff'!$N$8+$BI714*'Norm-coeff'!$O$8</f>
        <v>0.65894159836244504</v>
      </c>
      <c r="BV714" s="54">
        <f>'Norm-coeff'!$C$9+$AX714*'Norm-coeff'!$D$9+$AY714*'Norm-coeff'!$E$9+$AZ714*'Norm-coeff'!$F$9+$BA714*'Norm-coeff'!$G$9+$BB714*'Norm-coeff'!$H$9+$BC714*'Norm-coeff'!$I$9+$BD714*'Norm-coeff'!$J$9+$BE714*'Norm-coeff'!$K$9+$BF714*'Norm-coeff'!$L$9+$BG714*'Norm-coeff'!$M$9+$BH714*'Norm-coeff'!$N$9+$BI714*'Norm-coeff'!$O$9</f>
        <v>1.48961085014701</v>
      </c>
      <c r="BW714" s="54">
        <f>'Norm-coeff'!$C$10+$AX714*'Norm-coeff'!$D$10+$AY714*'Norm-coeff'!$E$10+$AZ714*'Norm-coeff'!$F$10+$BA714*'Norm-coeff'!$G$10+$BB714*'Norm-coeff'!$H$10+$BC714*'Norm-coeff'!$I$10+$BD714*'Norm-coeff'!$J$10+$BE714*'Norm-coeff'!$K$10+$BF714*'Norm-coeff'!$L$10+$BG714*'Norm-coeff'!$M$10+$BH714*'Norm-coeff'!$N$10+$BI714*'Norm-coeff'!$O$10</f>
        <v>1.42058735749591</v>
      </c>
      <c r="BX714" s="54">
        <f>'Norm-coeff'!$C$11+$AX714*'Norm-coeff'!$D$11+$AY714*'Norm-coeff'!$E$11+$AZ714*'Norm-coeff'!$F$11+$BA714*'Norm-coeff'!$G$11+$BB714*'Norm-coeff'!$H$11+$BC714*'Norm-coeff'!$I$11+$BD714*'Norm-coeff'!$J$11+$BE714*'Norm-coeff'!$K$11+$BF714*'Norm-coeff'!$L$11+$BG714*'Norm-coeff'!$M$11+$BH714*'Norm-coeff'!$N$11+$BI714*'Norm-coeff'!$O$11</f>
        <v>0.221233014421479</v>
      </c>
      <c r="BY714" s="54">
        <f>'Norm-coeff'!$C$12+$AX714*'Norm-coeff'!$D$12+$AY714*'Norm-coeff'!$E$12+$AZ714*'Norm-coeff'!$F$12+$BA714*'Norm-coeff'!$G$12+$BB714*'Norm-coeff'!$H$12+$BC714*'Norm-coeff'!$I$12+$BD714*'Norm-coeff'!$J$12+$BE714*'Norm-coeff'!$K$12+$BF714*'Norm-coeff'!$L$12+$BG714*'Norm-coeff'!$M$12+$BH714*'Norm-coeff'!$N$12+$BI714*'Norm-coeff'!$O$12</f>
        <v>0.283527502056037</v>
      </c>
      <c r="BZ714" s="54">
        <f>'Norm-coeff'!$C$13+$AX714*'Norm-coeff'!$D$13+$AY714*'Norm-coeff'!$E$13+$AZ714*'Norm-coeff'!$F$13+$BA714*'Norm-coeff'!$G$13+$BB714*'Norm-coeff'!$H$13+$BC714*'Norm-coeff'!$I$13+$BD714*'Norm-coeff'!$J$13+$BE714*'Norm-coeff'!$K$13+$BF714*'Norm-coeff'!$L$13+$BG714*'Norm-coeff'!$M$13+$BH714*'Norm-coeff'!$N$13+$BI714*'Norm-coeff'!$O$13</f>
        <v>-4.1864930554451202E-2</v>
      </c>
      <c r="CA714" s="54">
        <f>'Norm-coeff'!$C$14+$AX714*'Norm-coeff'!$D$14+$AY714*'Norm-coeff'!$E$14+$AZ714*'Norm-coeff'!$F$14+$BA714*'Norm-coeff'!$G$14+$BB714*'Norm-coeff'!$H$14+$BC714*'Norm-coeff'!$I$14+$BD714*'Norm-coeff'!$J$14+$BE714*'Norm-coeff'!$K$14+$BF714*'Norm-coeff'!$L$14+$BG714*'Norm-coeff'!$M$14+$BH714*'Norm-coeff'!$N$14+$BI714*'Norm-coeff'!$O$14</f>
        <v>4.2526983164477103</v>
      </c>
      <c r="CC714" s="54">
        <f t="shared" si="2048"/>
        <v>0</v>
      </c>
      <c r="CG714" s="54">
        <f t="shared" si="1924"/>
        <v>0</v>
      </c>
      <c r="CH714" s="54">
        <f t="shared" si="2075"/>
        <v>0</v>
      </c>
      <c r="CI714" s="54">
        <f t="shared" si="1925"/>
        <v>0</v>
      </c>
      <c r="CJ714" s="56">
        <f t="shared" si="1926"/>
        <v>0</v>
      </c>
      <c r="CK714" s="54">
        <f t="shared" si="1927"/>
        <v>0</v>
      </c>
      <c r="CL714" s="54">
        <f t="shared" si="1928"/>
        <v>0</v>
      </c>
      <c r="CM714" s="54">
        <f t="shared" si="1929"/>
        <v>0</v>
      </c>
      <c r="CN714" s="54">
        <f t="shared" si="1930"/>
        <v>0</v>
      </c>
      <c r="CO714" s="54">
        <f t="shared" si="1931"/>
        <v>0</v>
      </c>
      <c r="CP714" s="54">
        <f t="shared" si="1932"/>
        <v>0</v>
      </c>
      <c r="CQ714" s="54">
        <f t="shared" si="1933"/>
        <v>0</v>
      </c>
      <c r="CR714" s="54">
        <f t="shared" si="1934"/>
        <v>0</v>
      </c>
      <c r="CS714" s="54">
        <f t="shared" si="1935"/>
        <v>0</v>
      </c>
      <c r="CU714" s="54">
        <f t="shared" si="1936"/>
        <v>0</v>
      </c>
      <c r="CV714" s="54">
        <f t="shared" si="1937"/>
        <v>0</v>
      </c>
      <c r="CW714" s="54">
        <f t="shared" si="1938"/>
        <v>0</v>
      </c>
      <c r="CX714" s="54">
        <f t="shared" si="1939"/>
        <v>0</v>
      </c>
      <c r="CZ714" s="54">
        <f t="shared" si="1940"/>
        <v>0</v>
      </c>
      <c r="DA714" s="54">
        <f t="shared" si="1941"/>
        <v>0</v>
      </c>
      <c r="DB714" s="54">
        <f t="shared" si="1942"/>
        <v>0</v>
      </c>
      <c r="DC714" s="54">
        <f t="shared" si="1943"/>
        <v>0</v>
      </c>
      <c r="DD714" s="54">
        <f t="shared" si="1944"/>
        <v>0</v>
      </c>
      <c r="DE714" s="54">
        <f t="shared" si="1945"/>
        <v>0</v>
      </c>
      <c r="DF714" s="54">
        <f t="shared" si="1946"/>
        <v>0</v>
      </c>
      <c r="DG714" s="54">
        <f t="shared" si="1947"/>
        <v>2</v>
      </c>
      <c r="DH714" s="71">
        <f t="shared" si="1948"/>
        <v>0</v>
      </c>
      <c r="DI714" s="71">
        <f t="shared" si="1949"/>
        <v>0</v>
      </c>
      <c r="DJ714" s="54">
        <f t="shared" si="1950"/>
        <v>0</v>
      </c>
      <c r="DK714" s="54">
        <f t="shared" si="1951"/>
        <v>2</v>
      </c>
      <c r="DL714" s="4">
        <f t="shared" si="2049"/>
        <v>0</v>
      </c>
      <c r="DM714" s="3">
        <f t="shared" si="1952"/>
        <v>0</v>
      </c>
      <c r="DN714" s="3">
        <f t="shared" si="1953"/>
        <v>0</v>
      </c>
      <c r="DO714" s="4" t="e">
        <f t="shared" si="1954"/>
        <v>#DIV/0!</v>
      </c>
      <c r="DP714" s="57"/>
      <c r="DQ714" s="57"/>
      <c r="DR714" s="56">
        <f t="shared" si="2050"/>
        <v>2</v>
      </c>
      <c r="DS714" s="56">
        <f t="shared" si="2051"/>
        <v>0</v>
      </c>
      <c r="DT714" s="38">
        <f t="shared" si="2052"/>
        <v>0</v>
      </c>
      <c r="DU714" s="38">
        <f t="shared" si="1955"/>
        <v>2</v>
      </c>
      <c r="DV714" s="38">
        <f t="shared" si="2053"/>
        <v>0</v>
      </c>
      <c r="DW714" s="39">
        <f t="shared" si="2054"/>
        <v>0</v>
      </c>
      <c r="DX714" s="39">
        <f t="shared" si="2055"/>
        <v>0</v>
      </c>
      <c r="DY714" s="39">
        <f t="shared" si="2056"/>
        <v>0</v>
      </c>
      <c r="DZ714" s="39">
        <f t="shared" si="2057"/>
        <v>0</v>
      </c>
      <c r="EA714" s="39">
        <f t="shared" si="2058"/>
        <v>0</v>
      </c>
      <c r="EB714" s="37" t="e">
        <f t="shared" si="1956"/>
        <v>#DIV/0!</v>
      </c>
      <c r="EC714" s="37" t="e">
        <f t="shared" si="1957"/>
        <v>#DIV/0!</v>
      </c>
      <c r="ED714" s="37" t="e">
        <f t="shared" si="1958"/>
        <v>#DIV/0!</v>
      </c>
      <c r="EE714" s="37" t="e">
        <f t="shared" si="1959"/>
        <v>#DIV/0!</v>
      </c>
      <c r="EF714" s="39" t="e">
        <f t="shared" si="1960"/>
        <v>#DIV/0!</v>
      </c>
      <c r="EG714" s="37" t="e">
        <f t="shared" si="1961"/>
        <v>#DIV/0!</v>
      </c>
      <c r="EH714" s="37" t="e">
        <f t="shared" si="1962"/>
        <v>#DIV/0!</v>
      </c>
      <c r="EI714" s="11" t="b">
        <f t="shared" si="1963"/>
        <v>1</v>
      </c>
      <c r="EJ714" s="11" t="b">
        <f t="shared" si="1964"/>
        <v>0</v>
      </c>
      <c r="EK714" s="39" t="e">
        <f t="shared" si="1965"/>
        <v>#DIV/0!</v>
      </c>
      <c r="EL714" s="39" t="e">
        <f t="shared" si="1966"/>
        <v>#DIV/0!</v>
      </c>
      <c r="EM714" s="39" t="e">
        <f t="shared" si="1967"/>
        <v>#DIV/0!</v>
      </c>
      <c r="EN714" s="39" t="e">
        <f t="shared" si="1968"/>
        <v>#DIV/0!</v>
      </c>
      <c r="EO714" s="39" t="e">
        <f t="shared" si="1969"/>
        <v>#DIV/0!</v>
      </c>
      <c r="EP714" s="39" t="e">
        <f t="shared" si="1970"/>
        <v>#DIV/0!</v>
      </c>
      <c r="EQ714" s="39" t="e">
        <f t="shared" si="1971"/>
        <v>#DIV/0!</v>
      </c>
      <c r="ER714" s="39" t="e">
        <f t="shared" si="1972"/>
        <v>#DIV/0!</v>
      </c>
      <c r="ES714" s="58" t="str">
        <f t="shared" si="1973"/>
        <v>(OH,F,Cl)-dominate amphibole</v>
      </c>
      <c r="ET714" s="58" t="e">
        <f t="shared" si="1974"/>
        <v>#N/A</v>
      </c>
      <c r="EU714" s="56">
        <f t="shared" si="2059"/>
        <v>0</v>
      </c>
      <c r="EV714" s="56">
        <f t="shared" si="2060"/>
        <v>0</v>
      </c>
      <c r="EW714" s="56">
        <f t="shared" si="2061"/>
        <v>0</v>
      </c>
      <c r="EX714" s="56">
        <f t="shared" si="2062"/>
        <v>0</v>
      </c>
      <c r="EY714" s="56">
        <f t="shared" si="2063"/>
        <v>0</v>
      </c>
      <c r="EZ714" s="56">
        <f t="shared" si="2064"/>
        <v>0</v>
      </c>
      <c r="FA714" s="39">
        <f t="shared" si="2065"/>
        <v>0</v>
      </c>
      <c r="FB714" s="39">
        <f t="shared" si="2066"/>
        <v>0</v>
      </c>
      <c r="FC714" s="54">
        <f t="shared" si="2067"/>
        <v>0</v>
      </c>
      <c r="FD714" s="54">
        <f t="shared" si="2068"/>
        <v>0</v>
      </c>
      <c r="FE714" s="39">
        <f t="shared" si="2069"/>
        <v>0</v>
      </c>
      <c r="FF714" s="54">
        <f t="shared" si="2070"/>
        <v>0</v>
      </c>
      <c r="FG714" s="39">
        <f t="shared" si="2071"/>
        <v>0</v>
      </c>
      <c r="FH714" s="39">
        <f t="shared" si="1975"/>
        <v>0</v>
      </c>
      <c r="FI714" s="39">
        <f t="shared" si="1976"/>
        <v>0</v>
      </c>
      <c r="FJ714" s="39">
        <f t="shared" si="1977"/>
        <v>0</v>
      </c>
      <c r="FK714" s="39" t="e">
        <f t="shared" si="1978"/>
        <v>#DIV/0!</v>
      </c>
      <c r="FL714" s="39" t="e">
        <f t="shared" si="1979"/>
        <v>#DIV/0!</v>
      </c>
      <c r="FM714" s="39" t="e">
        <f t="shared" si="1980"/>
        <v>#DIV/0!</v>
      </c>
      <c r="FN714" s="39">
        <f t="shared" si="1981"/>
        <v>1</v>
      </c>
      <c r="FO714" s="39">
        <f t="shared" si="2072"/>
        <v>0</v>
      </c>
      <c r="FP714" s="39">
        <f t="shared" si="2073"/>
        <v>0</v>
      </c>
      <c r="FQ714" s="39">
        <f t="shared" si="2074"/>
        <v>0</v>
      </c>
      <c r="FR714" s="39">
        <f t="shared" si="1982"/>
        <v>0</v>
      </c>
      <c r="FS714" s="39">
        <f t="shared" si="1983"/>
        <v>0</v>
      </c>
      <c r="FU714" s="39" t="e">
        <f t="shared" si="1984"/>
        <v>#DIV/0!</v>
      </c>
      <c r="FV714" s="39" t="e">
        <f t="shared" si="1985"/>
        <v>#DIV/0!</v>
      </c>
      <c r="FW714" s="39" t="e">
        <f t="shared" si="1986"/>
        <v>#DIV/0!</v>
      </c>
      <c r="FY714" s="39" t="e">
        <f t="shared" si="1987"/>
        <v>#DIV/0!</v>
      </c>
      <c r="FZ714" s="39" t="e">
        <f t="shared" si="1988"/>
        <v>#DIV/0!</v>
      </c>
      <c r="GA714" s="39" t="e">
        <f t="shared" si="1989"/>
        <v>#DIV/0!</v>
      </c>
      <c r="GB714" s="39" t="e">
        <f t="shared" si="1990"/>
        <v>#DIV/0!</v>
      </c>
      <c r="GC714" s="39" t="e">
        <f t="shared" si="1991"/>
        <v>#DIV/0!</v>
      </c>
      <c r="GD714" s="39" t="e">
        <f t="shared" si="1992"/>
        <v>#DIV/0!</v>
      </c>
      <c r="GE714" s="39" t="e">
        <f t="shared" si="1993"/>
        <v>#DIV/0!</v>
      </c>
      <c r="GF714" s="39" t="e">
        <f t="shared" si="1994"/>
        <v>#DIV/0!</v>
      </c>
      <c r="GG714" s="39" t="e">
        <f t="shared" si="1995"/>
        <v>#DIV/0!</v>
      </c>
      <c r="GH714" s="39" t="e">
        <f t="shared" si="1996"/>
        <v>#DIV/0!</v>
      </c>
      <c r="GI714" s="39"/>
      <c r="GJ714" s="39" t="e">
        <f t="shared" si="1997"/>
        <v>#DIV/0!</v>
      </c>
      <c r="GK714" s="39" t="e">
        <f t="shared" si="1998"/>
        <v>#DIV/0!</v>
      </c>
      <c r="GL714" s="39" t="e">
        <f t="shared" si="1999"/>
        <v>#DIV/0!</v>
      </c>
      <c r="GM714" s="39" t="e">
        <f t="shared" si="2000"/>
        <v>#DIV/0!</v>
      </c>
      <c r="GN714" s="39" t="e">
        <f t="shared" si="2001"/>
        <v>#DIV/0!</v>
      </c>
      <c r="GO714" s="57"/>
      <c r="GP714" s="57" t="e">
        <f t="shared" si="2002"/>
        <v>#DIV/0!</v>
      </c>
      <c r="GQ714" s="59" t="e">
        <f t="shared" si="2003"/>
        <v>#DIV/0!</v>
      </c>
      <c r="GR714" s="41" t="e">
        <f t="shared" si="2004"/>
        <v>#DIV/0!</v>
      </c>
      <c r="GS714" s="57" t="e">
        <f t="shared" si="2005"/>
        <v>#DIV/0!</v>
      </c>
      <c r="GT714" s="57" t="e">
        <f t="shared" si="2006"/>
        <v>#DIV/0!</v>
      </c>
      <c r="GU714" s="57" t="e">
        <f t="shared" si="2007"/>
        <v>#DIV/0!</v>
      </c>
      <c r="GV714" s="57"/>
      <c r="GW714" s="42" t="e">
        <f t="shared" si="2008"/>
        <v>#DIV/0!</v>
      </c>
      <c r="GX714" s="42" t="e">
        <f t="shared" si="2009"/>
        <v>#DIV/0!</v>
      </c>
      <c r="GY714" s="42" t="e">
        <f t="shared" si="2010"/>
        <v>#DIV/0!</v>
      </c>
      <c r="GZ714" s="57"/>
      <c r="HA714" s="2" t="e">
        <f t="shared" si="2011"/>
        <v>#DIV/0!</v>
      </c>
      <c r="HB714" s="2" t="e">
        <f t="shared" si="2012"/>
        <v>#DIV/0!</v>
      </c>
      <c r="HC714" s="2" t="e">
        <f t="shared" si="2013"/>
        <v>#DIV/0!</v>
      </c>
      <c r="HD714" s="2" t="e">
        <f t="shared" si="2014"/>
        <v>#DIV/0!</v>
      </c>
      <c r="HE714" s="2" t="e">
        <f t="shared" si="2015"/>
        <v>#DIV/0!</v>
      </c>
      <c r="HF714" s="2" t="e">
        <f t="shared" si="2016"/>
        <v>#DIV/0!</v>
      </c>
      <c r="HG714" s="2" t="e">
        <f t="shared" si="2017"/>
        <v>#DIV/0!</v>
      </c>
      <c r="HH714" s="2" t="e">
        <f t="shared" si="2018"/>
        <v>#DIV/0!</v>
      </c>
      <c r="HI714" s="2" t="e">
        <f t="shared" si="2019"/>
        <v>#DIV/0!</v>
      </c>
      <c r="HJ714" s="11" t="e">
        <f t="shared" si="2020"/>
        <v>#DIV/0!</v>
      </c>
      <c r="HK714" s="60" t="e">
        <f t="shared" si="2021"/>
        <v>#DIV/0!</v>
      </c>
      <c r="HL714" s="57"/>
      <c r="HM714" s="57" t="e">
        <f t="shared" si="2022"/>
        <v>#DIV/0!</v>
      </c>
      <c r="HN714" s="57" t="e">
        <f t="shared" si="2023"/>
        <v>#DIV/0!</v>
      </c>
      <c r="HO714" s="57" t="e">
        <f t="shared" si="2024"/>
        <v>#DIV/0!</v>
      </c>
      <c r="HP714" s="57" t="e">
        <f t="shared" si="2025"/>
        <v>#DIV/0!</v>
      </c>
      <c r="HQ714" s="57" t="e">
        <f t="shared" si="2026"/>
        <v>#DIV/0!</v>
      </c>
      <c r="HR714" s="57"/>
      <c r="HS714" s="57" t="e">
        <f t="shared" si="2027"/>
        <v>#DIV/0!</v>
      </c>
      <c r="HT714" s="57" t="e">
        <f t="shared" si="2028"/>
        <v>#DIV/0!</v>
      </c>
      <c r="HU714" s="57" t="e">
        <f t="shared" si="2029"/>
        <v>#DIV/0!</v>
      </c>
      <c r="HV714" s="57" t="e">
        <f t="shared" si="2030"/>
        <v>#DIV/0!</v>
      </c>
      <c r="HW714" s="57" t="e">
        <f t="shared" si="2031"/>
        <v>#DIV/0!</v>
      </c>
      <c r="HX714" s="57"/>
      <c r="HY714" s="57" t="e">
        <f t="shared" si="2032"/>
        <v>#DIV/0!</v>
      </c>
      <c r="HZ714" s="57" t="e">
        <f t="shared" si="2033"/>
        <v>#DIV/0!</v>
      </c>
      <c r="IA714" s="57"/>
      <c r="IB714" s="61">
        <f t="shared" si="2034"/>
        <v>0</v>
      </c>
      <c r="IC714" s="57" t="str">
        <f t="shared" si="2035"/>
        <v/>
      </c>
      <c r="ID714" s="42"/>
      <c r="IE714" s="2" t="str">
        <f t="shared" si="2036"/>
        <v/>
      </c>
      <c r="IF714" s="60" t="e">
        <f t="shared" si="2037"/>
        <v>#DIV/0!</v>
      </c>
      <c r="IG714" s="60" t="str">
        <f t="shared" si="2038"/>
        <v/>
      </c>
      <c r="IH714" s="60" t="str">
        <f t="shared" si="2039"/>
        <v>zinco-</v>
      </c>
      <c r="II714" s="60" t="str">
        <f t="shared" si="2040"/>
        <v>mangano-</v>
      </c>
      <c r="IJ714" s="60" t="e">
        <f t="shared" si="2041"/>
        <v>#DIV/0!</v>
      </c>
      <c r="IK714" s="60" t="e">
        <f t="shared" si="2042"/>
        <v>#DIV/0!</v>
      </c>
      <c r="IL714" s="60" t="e">
        <f t="shared" si="2043"/>
        <v>#DIV/0!</v>
      </c>
      <c r="IM714" s="60" t="e">
        <f t="shared" si="2044"/>
        <v>#DIV/0!</v>
      </c>
      <c r="IN714" s="60" t="str">
        <f t="shared" si="2045"/>
        <v/>
      </c>
      <c r="IO714" s="60" t="str">
        <f t="shared" si="2046"/>
        <v/>
      </c>
      <c r="IP714" s="57"/>
      <c r="IQ714" s="57" t="str">
        <f t="shared" si="2047"/>
        <v>ERROR!!</v>
      </c>
    </row>
    <row r="715" spans="24:251">
      <c r="X715" s="29">
        <f t="shared" si="1903"/>
        <v>0</v>
      </c>
      <c r="Y715" s="29">
        <f t="shared" si="1904"/>
        <v>0</v>
      </c>
      <c r="Z715" s="29" t="e">
        <f t="shared" si="1905"/>
        <v>#DIV/0!</v>
      </c>
      <c r="AA715" s="29" t="e">
        <f t="shared" si="1906"/>
        <v>#DIV/0!</v>
      </c>
      <c r="AB715" s="29" t="e">
        <f t="shared" si="1907"/>
        <v>#DIV/0!</v>
      </c>
      <c r="AC715" s="29" t="e">
        <f t="shared" si="1908"/>
        <v>#DIV/0!</v>
      </c>
      <c r="AF715" s="23">
        <v>60.084299999999999</v>
      </c>
      <c r="AG715" s="23">
        <v>79.878799999999998</v>
      </c>
      <c r="AH715" s="23">
        <v>101.96120000000001</v>
      </c>
      <c r="AI715" s="23">
        <v>151.99039999999999</v>
      </c>
      <c r="AJ715" s="23">
        <v>159.69</v>
      </c>
      <c r="AK715" s="23">
        <v>71.846400000000003</v>
      </c>
      <c r="AL715" s="23">
        <v>70.9375</v>
      </c>
      <c r="AM715" s="23">
        <v>40.304400000000001</v>
      </c>
      <c r="AN715" s="23">
        <v>56.077399999999997</v>
      </c>
      <c r="AO715" s="23">
        <v>61.978999999999999</v>
      </c>
      <c r="AP715" s="23">
        <v>94.195999999999998</v>
      </c>
      <c r="AQ715" s="23">
        <v>18.998000000000001</v>
      </c>
      <c r="AR715" s="23">
        <v>35.450000000000003</v>
      </c>
      <c r="AS715" s="23">
        <v>29.88</v>
      </c>
      <c r="AT715" s="23">
        <v>74.691999999999993</v>
      </c>
      <c r="AU715" s="23">
        <v>81.39</v>
      </c>
      <c r="AX715" s="54">
        <f t="shared" si="1909"/>
        <v>0</v>
      </c>
      <c r="AY715" s="54">
        <f t="shared" si="1910"/>
        <v>0</v>
      </c>
      <c r="AZ715" s="54">
        <f t="shared" si="1911"/>
        <v>0</v>
      </c>
      <c r="BA715" s="54">
        <f t="shared" si="1912"/>
        <v>0</v>
      </c>
      <c r="BB715" s="54">
        <f t="shared" si="1913"/>
        <v>0</v>
      </c>
      <c r="BC715" s="54">
        <f t="shared" si="1914"/>
        <v>0</v>
      </c>
      <c r="BD715" s="54">
        <f t="shared" si="1915"/>
        <v>0</v>
      </c>
      <c r="BE715" s="54">
        <f t="shared" si="1916"/>
        <v>0</v>
      </c>
      <c r="BF715" s="54">
        <f t="shared" si="1917"/>
        <v>0</v>
      </c>
      <c r="BG715" s="54">
        <f t="shared" si="1918"/>
        <v>0</v>
      </c>
      <c r="BH715" s="54">
        <f t="shared" si="1919"/>
        <v>0</v>
      </c>
      <c r="BI715" s="54">
        <f t="shared" si="1920"/>
        <v>0</v>
      </c>
      <c r="BJ715" s="54">
        <f t="shared" si="1921"/>
        <v>0</v>
      </c>
      <c r="BK715" s="54">
        <f t="shared" si="1922"/>
        <v>0</v>
      </c>
      <c r="BL715" s="54">
        <f t="shared" si="1923"/>
        <v>0</v>
      </c>
      <c r="BM715" s="42"/>
      <c r="BO715" s="54">
        <f>'Norm-coeff'!$C$2+$AX715*'Norm-coeff'!$D$2+$AY715*'Norm-coeff'!$E$2+$AZ715*'Norm-coeff'!$F$2+$BA715*'Norm-coeff'!$G$2+$BB715*'Norm-coeff'!$H$2+$BC715*'Norm-coeff'!$I$2+$BD715*'Norm-coeff'!$J$2+$BE715*'Norm-coeff'!$K$2+$BF715*'Norm-coeff'!$L$2+$BG715*'Norm-coeff'!$M$2+$BH715*'Norm-coeff'!$N$2+$BI715*'Norm-coeff'!$O$2</f>
        <v>5.4045421474420303</v>
      </c>
      <c r="BP715" s="54">
        <f>'Norm-coeff'!$C$3+$AX715*'Norm-coeff'!$D$3+$AY715*'Norm-coeff'!$E$3+$AZ715*'Norm-coeff'!$F$3+$BA715*'Norm-coeff'!$G$3+$BB715*'Norm-coeff'!$H$3+$BC715*'Norm-coeff'!$I$3+$BD715*'Norm-coeff'!$J$3+$BE715*'Norm-coeff'!$K$3+$BF715*'Norm-coeff'!$L$3+$BG715*'Norm-coeff'!$M$3+$BH715*'Norm-coeff'!$N$3+$BI715*'Norm-coeff'!$O$3</f>
        <v>3.15319116612705</v>
      </c>
      <c r="BQ715" s="54">
        <f>'Norm-coeff'!$C$4+$AX715*'Norm-coeff'!$D$4+$AY715*'Norm-coeff'!$E$4+$AZ715*'Norm-coeff'!$F$4+$BA715*'Norm-coeff'!$G$4+$BB715*'Norm-coeff'!$H$4+$BC715*'Norm-coeff'!$I$4+$BD715*'Norm-coeff'!$J$4+$BE715*'Norm-coeff'!$K$4+$BF715*'Norm-coeff'!$L$4+$BG715*'Norm-coeff'!$M$4+$BH715*'Norm-coeff'!$N$4+$BI715*'Norm-coeff'!$O$4</f>
        <v>1.42115649462768</v>
      </c>
      <c r="BR715" s="54">
        <f>'Norm-coeff'!$C$5+$AX715*'Norm-coeff'!$D$5+$AY715*'Norm-coeff'!$E$5+$AZ715*'Norm-coeff'!$F$5+$BA715*'Norm-coeff'!$G$5+$BB715*'Norm-coeff'!$H$5+$BC715*'Norm-coeff'!$I$5+$BD715*'Norm-coeff'!$J$5+$BE715*'Norm-coeff'!$K$5+$BF715*'Norm-coeff'!$L$5+$BG715*'Norm-coeff'!$M$5+$BH715*'Norm-coeff'!$N$5+$BI715*'Norm-coeff'!$O$5</f>
        <v>1.0553329241296201</v>
      </c>
      <c r="BS715" s="54">
        <f>'Norm-coeff'!$C$6+$AX715*'Norm-coeff'!$D$6+$AY715*'Norm-coeff'!$E$6+$AZ715*'Norm-coeff'!$F$6+$BA715*'Norm-coeff'!$G$6+$BB715*'Norm-coeff'!$H$6+$BC715*'Norm-coeff'!$I$6+$BD715*'Norm-coeff'!$J$6+$BE715*'Norm-coeff'!$K$6+$BF715*'Norm-coeff'!$L$6+$BG715*'Norm-coeff'!$M$6+$BH715*'Norm-coeff'!$N$6+$BI715*'Norm-coeff'!$O$6</f>
        <v>-1.48700885495103E-2</v>
      </c>
      <c r="BT715" s="54">
        <f>'Norm-coeff'!$C$7+$AX715*'Norm-coeff'!$D$7+$AY715*'Norm-coeff'!$E$7+$AZ715*'Norm-coeff'!$F$7+$BA715*'Norm-coeff'!$G$7+$BB715*'Norm-coeff'!$H$7+$BC715*'Norm-coeff'!$I$7+$BD715*'Norm-coeff'!$J$7+$BE715*'Norm-coeff'!$K$7+$BF715*'Norm-coeff'!$L$7+$BG715*'Norm-coeff'!$M$7+$BH715*'Norm-coeff'!$N$7+$BI715*'Norm-coeff'!$O$7</f>
        <v>2.0907583608832998</v>
      </c>
      <c r="BU715" s="54">
        <f>'Norm-coeff'!$C$8+$AX715*'Norm-coeff'!$D$8+$AY715*'Norm-coeff'!$E$8+$AZ715*'Norm-coeff'!$F$8+$BA715*'Norm-coeff'!$G$8+$BB715*'Norm-coeff'!$H$8+$BC715*'Norm-coeff'!$I$8+$BD715*'Norm-coeff'!$J$8+$BE715*'Norm-coeff'!$K$8+$BF715*'Norm-coeff'!$L$8+$BG715*'Norm-coeff'!$M$8+$BH715*'Norm-coeff'!$N$8+$BI715*'Norm-coeff'!$O$8</f>
        <v>0.65894159836244504</v>
      </c>
      <c r="BV715" s="54">
        <f>'Norm-coeff'!$C$9+$AX715*'Norm-coeff'!$D$9+$AY715*'Norm-coeff'!$E$9+$AZ715*'Norm-coeff'!$F$9+$BA715*'Norm-coeff'!$G$9+$BB715*'Norm-coeff'!$H$9+$BC715*'Norm-coeff'!$I$9+$BD715*'Norm-coeff'!$J$9+$BE715*'Norm-coeff'!$K$9+$BF715*'Norm-coeff'!$L$9+$BG715*'Norm-coeff'!$M$9+$BH715*'Norm-coeff'!$N$9+$BI715*'Norm-coeff'!$O$9</f>
        <v>1.48961085014701</v>
      </c>
      <c r="BW715" s="54">
        <f>'Norm-coeff'!$C$10+$AX715*'Norm-coeff'!$D$10+$AY715*'Norm-coeff'!$E$10+$AZ715*'Norm-coeff'!$F$10+$BA715*'Norm-coeff'!$G$10+$BB715*'Norm-coeff'!$H$10+$BC715*'Norm-coeff'!$I$10+$BD715*'Norm-coeff'!$J$10+$BE715*'Norm-coeff'!$K$10+$BF715*'Norm-coeff'!$L$10+$BG715*'Norm-coeff'!$M$10+$BH715*'Norm-coeff'!$N$10+$BI715*'Norm-coeff'!$O$10</f>
        <v>1.42058735749591</v>
      </c>
      <c r="BX715" s="54">
        <f>'Norm-coeff'!$C$11+$AX715*'Norm-coeff'!$D$11+$AY715*'Norm-coeff'!$E$11+$AZ715*'Norm-coeff'!$F$11+$BA715*'Norm-coeff'!$G$11+$BB715*'Norm-coeff'!$H$11+$BC715*'Norm-coeff'!$I$11+$BD715*'Norm-coeff'!$J$11+$BE715*'Norm-coeff'!$K$11+$BF715*'Norm-coeff'!$L$11+$BG715*'Norm-coeff'!$M$11+$BH715*'Norm-coeff'!$N$11+$BI715*'Norm-coeff'!$O$11</f>
        <v>0.221233014421479</v>
      </c>
      <c r="BY715" s="54">
        <f>'Norm-coeff'!$C$12+$AX715*'Norm-coeff'!$D$12+$AY715*'Norm-coeff'!$E$12+$AZ715*'Norm-coeff'!$F$12+$BA715*'Norm-coeff'!$G$12+$BB715*'Norm-coeff'!$H$12+$BC715*'Norm-coeff'!$I$12+$BD715*'Norm-coeff'!$J$12+$BE715*'Norm-coeff'!$K$12+$BF715*'Norm-coeff'!$L$12+$BG715*'Norm-coeff'!$M$12+$BH715*'Norm-coeff'!$N$12+$BI715*'Norm-coeff'!$O$12</f>
        <v>0.283527502056037</v>
      </c>
      <c r="BZ715" s="54">
        <f>'Norm-coeff'!$C$13+$AX715*'Norm-coeff'!$D$13+$AY715*'Norm-coeff'!$E$13+$AZ715*'Norm-coeff'!$F$13+$BA715*'Norm-coeff'!$G$13+$BB715*'Norm-coeff'!$H$13+$BC715*'Norm-coeff'!$I$13+$BD715*'Norm-coeff'!$J$13+$BE715*'Norm-coeff'!$K$13+$BF715*'Norm-coeff'!$L$13+$BG715*'Norm-coeff'!$M$13+$BH715*'Norm-coeff'!$N$13+$BI715*'Norm-coeff'!$O$13</f>
        <v>-4.1864930554451202E-2</v>
      </c>
      <c r="CA715" s="54">
        <f>'Norm-coeff'!$C$14+$AX715*'Norm-coeff'!$D$14+$AY715*'Norm-coeff'!$E$14+$AZ715*'Norm-coeff'!$F$14+$BA715*'Norm-coeff'!$G$14+$BB715*'Norm-coeff'!$H$14+$BC715*'Norm-coeff'!$I$14+$BD715*'Norm-coeff'!$J$14+$BE715*'Norm-coeff'!$K$14+$BF715*'Norm-coeff'!$L$14+$BG715*'Norm-coeff'!$M$14+$BH715*'Norm-coeff'!$N$14+$BI715*'Norm-coeff'!$O$14</f>
        <v>4.2526983164477103</v>
      </c>
      <c r="CC715" s="54">
        <f t="shared" si="2048"/>
        <v>0</v>
      </c>
      <c r="CG715" s="54">
        <f t="shared" si="1924"/>
        <v>0</v>
      </c>
      <c r="CH715" s="54">
        <f t="shared" si="2075"/>
        <v>0</v>
      </c>
      <c r="CI715" s="54">
        <f t="shared" si="1925"/>
        <v>0</v>
      </c>
      <c r="CJ715" s="56">
        <f t="shared" si="1926"/>
        <v>0</v>
      </c>
      <c r="CK715" s="54">
        <f t="shared" si="1927"/>
        <v>0</v>
      </c>
      <c r="CL715" s="54">
        <f t="shared" si="1928"/>
        <v>0</v>
      </c>
      <c r="CM715" s="54">
        <f t="shared" si="1929"/>
        <v>0</v>
      </c>
      <c r="CN715" s="54">
        <f t="shared" si="1930"/>
        <v>0</v>
      </c>
      <c r="CO715" s="54">
        <f t="shared" si="1931"/>
        <v>0</v>
      </c>
      <c r="CP715" s="54">
        <f t="shared" si="1932"/>
        <v>0</v>
      </c>
      <c r="CQ715" s="54">
        <f t="shared" si="1933"/>
        <v>0</v>
      </c>
      <c r="CR715" s="54">
        <f t="shared" si="1934"/>
        <v>0</v>
      </c>
      <c r="CS715" s="54">
        <f t="shared" si="1935"/>
        <v>0</v>
      </c>
      <c r="CU715" s="54">
        <f t="shared" si="1936"/>
        <v>0</v>
      </c>
      <c r="CV715" s="54">
        <f t="shared" si="1937"/>
        <v>0</v>
      </c>
      <c r="CW715" s="54">
        <f t="shared" si="1938"/>
        <v>0</v>
      </c>
      <c r="CX715" s="54">
        <f t="shared" si="1939"/>
        <v>0</v>
      </c>
      <c r="CZ715" s="54">
        <f t="shared" si="1940"/>
        <v>0</v>
      </c>
      <c r="DA715" s="54">
        <f t="shared" si="1941"/>
        <v>0</v>
      </c>
      <c r="DB715" s="54">
        <f t="shared" si="1942"/>
        <v>0</v>
      </c>
      <c r="DC715" s="54">
        <f t="shared" si="1943"/>
        <v>0</v>
      </c>
      <c r="DD715" s="54">
        <f t="shared" si="1944"/>
        <v>0</v>
      </c>
      <c r="DE715" s="54">
        <f t="shared" si="1945"/>
        <v>0</v>
      </c>
      <c r="DF715" s="54">
        <f t="shared" si="1946"/>
        <v>0</v>
      </c>
      <c r="DG715" s="54">
        <f t="shared" si="1947"/>
        <v>2</v>
      </c>
      <c r="DH715" s="71">
        <f t="shared" si="1948"/>
        <v>0</v>
      </c>
      <c r="DI715" s="71">
        <f t="shared" si="1949"/>
        <v>0</v>
      </c>
      <c r="DJ715" s="54">
        <f t="shared" si="1950"/>
        <v>0</v>
      </c>
      <c r="DK715" s="54">
        <f t="shared" si="1951"/>
        <v>2</v>
      </c>
      <c r="DL715" s="4">
        <f t="shared" si="2049"/>
        <v>0</v>
      </c>
      <c r="DM715" s="3">
        <f t="shared" si="1952"/>
        <v>0</v>
      </c>
      <c r="DN715" s="3">
        <f t="shared" si="1953"/>
        <v>0</v>
      </c>
      <c r="DO715" s="4" t="e">
        <f t="shared" si="1954"/>
        <v>#DIV/0!</v>
      </c>
      <c r="DP715" s="57"/>
      <c r="DQ715" s="57"/>
      <c r="DR715" s="56">
        <f t="shared" si="2050"/>
        <v>2</v>
      </c>
      <c r="DS715" s="56">
        <f t="shared" si="2051"/>
        <v>0</v>
      </c>
      <c r="DT715" s="38">
        <f t="shared" si="2052"/>
        <v>0</v>
      </c>
      <c r="DU715" s="38">
        <f t="shared" si="1955"/>
        <v>2</v>
      </c>
      <c r="DV715" s="38">
        <f t="shared" si="2053"/>
        <v>0</v>
      </c>
      <c r="DW715" s="39">
        <f t="shared" si="2054"/>
        <v>0</v>
      </c>
      <c r="DX715" s="39">
        <f t="shared" si="2055"/>
        <v>0</v>
      </c>
      <c r="DY715" s="39">
        <f t="shared" si="2056"/>
        <v>0</v>
      </c>
      <c r="DZ715" s="39">
        <f t="shared" si="2057"/>
        <v>0</v>
      </c>
      <c r="EA715" s="39">
        <f t="shared" si="2058"/>
        <v>0</v>
      </c>
      <c r="EB715" s="37" t="e">
        <f t="shared" si="1956"/>
        <v>#DIV/0!</v>
      </c>
      <c r="EC715" s="37" t="e">
        <f t="shared" si="1957"/>
        <v>#DIV/0!</v>
      </c>
      <c r="ED715" s="37" t="e">
        <f t="shared" si="1958"/>
        <v>#DIV/0!</v>
      </c>
      <c r="EE715" s="37" t="e">
        <f t="shared" si="1959"/>
        <v>#DIV/0!</v>
      </c>
      <c r="EF715" s="39" t="e">
        <f t="shared" si="1960"/>
        <v>#DIV/0!</v>
      </c>
      <c r="EG715" s="37" t="e">
        <f t="shared" si="1961"/>
        <v>#DIV/0!</v>
      </c>
      <c r="EH715" s="37" t="e">
        <f t="shared" si="1962"/>
        <v>#DIV/0!</v>
      </c>
      <c r="EI715" s="11" t="b">
        <f t="shared" si="1963"/>
        <v>1</v>
      </c>
      <c r="EJ715" s="11" t="b">
        <f t="shared" si="1964"/>
        <v>0</v>
      </c>
      <c r="EK715" s="39" t="e">
        <f t="shared" si="1965"/>
        <v>#DIV/0!</v>
      </c>
      <c r="EL715" s="39" t="e">
        <f t="shared" si="1966"/>
        <v>#DIV/0!</v>
      </c>
      <c r="EM715" s="39" t="e">
        <f t="shared" si="1967"/>
        <v>#DIV/0!</v>
      </c>
      <c r="EN715" s="39" t="e">
        <f t="shared" si="1968"/>
        <v>#DIV/0!</v>
      </c>
      <c r="EO715" s="39" t="e">
        <f t="shared" si="1969"/>
        <v>#DIV/0!</v>
      </c>
      <c r="EP715" s="39" t="e">
        <f t="shared" si="1970"/>
        <v>#DIV/0!</v>
      </c>
      <c r="EQ715" s="39" t="e">
        <f t="shared" si="1971"/>
        <v>#DIV/0!</v>
      </c>
      <c r="ER715" s="39" t="e">
        <f t="shared" si="1972"/>
        <v>#DIV/0!</v>
      </c>
      <c r="ES715" s="58" t="str">
        <f t="shared" si="1973"/>
        <v>(OH,F,Cl)-dominate amphibole</v>
      </c>
      <c r="ET715" s="58" t="e">
        <f t="shared" si="1974"/>
        <v>#N/A</v>
      </c>
      <c r="EU715" s="56">
        <f t="shared" si="2059"/>
        <v>0</v>
      </c>
      <c r="EV715" s="56">
        <f t="shared" si="2060"/>
        <v>0</v>
      </c>
      <c r="EW715" s="56">
        <f t="shared" si="2061"/>
        <v>0</v>
      </c>
      <c r="EX715" s="56">
        <f t="shared" si="2062"/>
        <v>0</v>
      </c>
      <c r="EY715" s="56">
        <f t="shared" si="2063"/>
        <v>0</v>
      </c>
      <c r="EZ715" s="56">
        <f t="shared" si="2064"/>
        <v>0</v>
      </c>
      <c r="FA715" s="39">
        <f t="shared" si="2065"/>
        <v>0</v>
      </c>
      <c r="FB715" s="39">
        <f t="shared" si="2066"/>
        <v>0</v>
      </c>
      <c r="FC715" s="54">
        <f t="shared" si="2067"/>
        <v>0</v>
      </c>
      <c r="FD715" s="54">
        <f t="shared" si="2068"/>
        <v>0</v>
      </c>
      <c r="FE715" s="39">
        <f t="shared" si="2069"/>
        <v>0</v>
      </c>
      <c r="FF715" s="54">
        <f t="shared" si="2070"/>
        <v>0</v>
      </c>
      <c r="FG715" s="39">
        <f t="shared" si="2071"/>
        <v>0</v>
      </c>
      <c r="FH715" s="39">
        <f t="shared" si="1975"/>
        <v>0</v>
      </c>
      <c r="FI715" s="39">
        <f t="shared" si="1976"/>
        <v>0</v>
      </c>
      <c r="FJ715" s="39">
        <f t="shared" si="1977"/>
        <v>0</v>
      </c>
      <c r="FK715" s="39" t="e">
        <f t="shared" si="1978"/>
        <v>#DIV/0!</v>
      </c>
      <c r="FL715" s="39" t="e">
        <f t="shared" si="1979"/>
        <v>#DIV/0!</v>
      </c>
      <c r="FM715" s="39" t="e">
        <f t="shared" si="1980"/>
        <v>#DIV/0!</v>
      </c>
      <c r="FN715" s="39">
        <f t="shared" si="1981"/>
        <v>1</v>
      </c>
      <c r="FO715" s="39">
        <f t="shared" si="2072"/>
        <v>0</v>
      </c>
      <c r="FP715" s="39">
        <f t="shared" si="2073"/>
        <v>0</v>
      </c>
      <c r="FQ715" s="39">
        <f t="shared" si="2074"/>
        <v>0</v>
      </c>
      <c r="FR715" s="39">
        <f t="shared" si="1982"/>
        <v>0</v>
      </c>
      <c r="FS715" s="39">
        <f t="shared" si="1983"/>
        <v>0</v>
      </c>
      <c r="FU715" s="39" t="e">
        <f t="shared" si="1984"/>
        <v>#DIV/0!</v>
      </c>
      <c r="FV715" s="39" t="e">
        <f t="shared" si="1985"/>
        <v>#DIV/0!</v>
      </c>
      <c r="FW715" s="39" t="e">
        <f t="shared" si="1986"/>
        <v>#DIV/0!</v>
      </c>
      <c r="FY715" s="39" t="e">
        <f t="shared" si="1987"/>
        <v>#DIV/0!</v>
      </c>
      <c r="FZ715" s="39" t="e">
        <f t="shared" si="1988"/>
        <v>#DIV/0!</v>
      </c>
      <c r="GA715" s="39" t="e">
        <f t="shared" si="1989"/>
        <v>#DIV/0!</v>
      </c>
      <c r="GB715" s="39" t="e">
        <f t="shared" si="1990"/>
        <v>#DIV/0!</v>
      </c>
      <c r="GC715" s="39" t="e">
        <f t="shared" si="1991"/>
        <v>#DIV/0!</v>
      </c>
      <c r="GD715" s="39" t="e">
        <f t="shared" si="1992"/>
        <v>#DIV/0!</v>
      </c>
      <c r="GE715" s="39" t="e">
        <f t="shared" si="1993"/>
        <v>#DIV/0!</v>
      </c>
      <c r="GF715" s="39" t="e">
        <f t="shared" si="1994"/>
        <v>#DIV/0!</v>
      </c>
      <c r="GG715" s="39" t="e">
        <f t="shared" si="1995"/>
        <v>#DIV/0!</v>
      </c>
      <c r="GH715" s="39" t="e">
        <f t="shared" si="1996"/>
        <v>#DIV/0!</v>
      </c>
      <c r="GI715" s="39"/>
      <c r="GJ715" s="39" t="e">
        <f t="shared" si="1997"/>
        <v>#DIV/0!</v>
      </c>
      <c r="GK715" s="39" t="e">
        <f t="shared" si="1998"/>
        <v>#DIV/0!</v>
      </c>
      <c r="GL715" s="39" t="e">
        <f t="shared" si="1999"/>
        <v>#DIV/0!</v>
      </c>
      <c r="GM715" s="39" t="e">
        <f t="shared" si="2000"/>
        <v>#DIV/0!</v>
      </c>
      <c r="GN715" s="39" t="e">
        <f t="shared" si="2001"/>
        <v>#DIV/0!</v>
      </c>
      <c r="GO715" s="57"/>
      <c r="GP715" s="57" t="e">
        <f t="shared" si="2002"/>
        <v>#DIV/0!</v>
      </c>
      <c r="GQ715" s="59" t="e">
        <f t="shared" si="2003"/>
        <v>#DIV/0!</v>
      </c>
      <c r="GR715" s="41" t="e">
        <f t="shared" si="2004"/>
        <v>#DIV/0!</v>
      </c>
      <c r="GS715" s="57" t="e">
        <f t="shared" si="2005"/>
        <v>#DIV/0!</v>
      </c>
      <c r="GT715" s="57" t="e">
        <f t="shared" si="2006"/>
        <v>#DIV/0!</v>
      </c>
      <c r="GU715" s="57" t="e">
        <f t="shared" si="2007"/>
        <v>#DIV/0!</v>
      </c>
      <c r="GV715" s="57"/>
      <c r="GW715" s="42" t="e">
        <f t="shared" si="2008"/>
        <v>#DIV/0!</v>
      </c>
      <c r="GX715" s="42" t="e">
        <f t="shared" si="2009"/>
        <v>#DIV/0!</v>
      </c>
      <c r="GY715" s="42" t="e">
        <f t="shared" si="2010"/>
        <v>#DIV/0!</v>
      </c>
      <c r="GZ715" s="57"/>
      <c r="HA715" s="2" t="e">
        <f t="shared" si="2011"/>
        <v>#DIV/0!</v>
      </c>
      <c r="HB715" s="2" t="e">
        <f t="shared" si="2012"/>
        <v>#DIV/0!</v>
      </c>
      <c r="HC715" s="2" t="e">
        <f t="shared" si="2013"/>
        <v>#DIV/0!</v>
      </c>
      <c r="HD715" s="2" t="e">
        <f t="shared" si="2014"/>
        <v>#DIV/0!</v>
      </c>
      <c r="HE715" s="2" t="e">
        <f t="shared" si="2015"/>
        <v>#DIV/0!</v>
      </c>
      <c r="HF715" s="2" t="e">
        <f t="shared" si="2016"/>
        <v>#DIV/0!</v>
      </c>
      <c r="HG715" s="2" t="e">
        <f t="shared" si="2017"/>
        <v>#DIV/0!</v>
      </c>
      <c r="HH715" s="2" t="e">
        <f t="shared" si="2018"/>
        <v>#DIV/0!</v>
      </c>
      <c r="HI715" s="2" t="e">
        <f t="shared" si="2019"/>
        <v>#DIV/0!</v>
      </c>
      <c r="HJ715" s="11" t="e">
        <f t="shared" si="2020"/>
        <v>#DIV/0!</v>
      </c>
      <c r="HK715" s="60" t="e">
        <f t="shared" si="2021"/>
        <v>#DIV/0!</v>
      </c>
      <c r="HL715" s="57"/>
      <c r="HM715" s="57" t="e">
        <f t="shared" si="2022"/>
        <v>#DIV/0!</v>
      </c>
      <c r="HN715" s="57" t="e">
        <f t="shared" si="2023"/>
        <v>#DIV/0!</v>
      </c>
      <c r="HO715" s="57" t="e">
        <f t="shared" si="2024"/>
        <v>#DIV/0!</v>
      </c>
      <c r="HP715" s="57" t="e">
        <f t="shared" si="2025"/>
        <v>#DIV/0!</v>
      </c>
      <c r="HQ715" s="57" t="e">
        <f t="shared" si="2026"/>
        <v>#DIV/0!</v>
      </c>
      <c r="HR715" s="57"/>
      <c r="HS715" s="57" t="e">
        <f t="shared" si="2027"/>
        <v>#DIV/0!</v>
      </c>
      <c r="HT715" s="57" t="e">
        <f t="shared" si="2028"/>
        <v>#DIV/0!</v>
      </c>
      <c r="HU715" s="57" t="e">
        <f t="shared" si="2029"/>
        <v>#DIV/0!</v>
      </c>
      <c r="HV715" s="57" t="e">
        <f t="shared" si="2030"/>
        <v>#DIV/0!</v>
      </c>
      <c r="HW715" s="57" t="e">
        <f t="shared" si="2031"/>
        <v>#DIV/0!</v>
      </c>
      <c r="HX715" s="57"/>
      <c r="HY715" s="57" t="e">
        <f t="shared" si="2032"/>
        <v>#DIV/0!</v>
      </c>
      <c r="HZ715" s="57" t="e">
        <f t="shared" si="2033"/>
        <v>#DIV/0!</v>
      </c>
      <c r="IA715" s="57"/>
      <c r="IB715" s="61">
        <f t="shared" si="2034"/>
        <v>0</v>
      </c>
      <c r="IC715" s="57" t="str">
        <f t="shared" si="2035"/>
        <v/>
      </c>
      <c r="ID715" s="42"/>
      <c r="IE715" s="2" t="str">
        <f t="shared" si="2036"/>
        <v/>
      </c>
      <c r="IF715" s="60" t="e">
        <f t="shared" si="2037"/>
        <v>#DIV/0!</v>
      </c>
      <c r="IG715" s="60" t="str">
        <f t="shared" si="2038"/>
        <v/>
      </c>
      <c r="IH715" s="60" t="str">
        <f t="shared" si="2039"/>
        <v>zinco-</v>
      </c>
      <c r="II715" s="60" t="str">
        <f t="shared" si="2040"/>
        <v>mangano-</v>
      </c>
      <c r="IJ715" s="60" t="e">
        <f t="shared" si="2041"/>
        <v>#DIV/0!</v>
      </c>
      <c r="IK715" s="60" t="e">
        <f t="shared" si="2042"/>
        <v>#DIV/0!</v>
      </c>
      <c r="IL715" s="60" t="e">
        <f t="shared" si="2043"/>
        <v>#DIV/0!</v>
      </c>
      <c r="IM715" s="60" t="e">
        <f t="shared" si="2044"/>
        <v>#DIV/0!</v>
      </c>
      <c r="IN715" s="60" t="str">
        <f t="shared" si="2045"/>
        <v/>
      </c>
      <c r="IO715" s="60" t="str">
        <f t="shared" si="2046"/>
        <v/>
      </c>
      <c r="IP715" s="57"/>
      <c r="IQ715" s="57" t="str">
        <f t="shared" si="2047"/>
        <v>ERROR!!</v>
      </c>
    </row>
    <row r="716" spans="24:251">
      <c r="X716" s="29">
        <f t="shared" ref="X716:X779" si="2076">0.5*(S716/AQ716+T716/AR716)*16</f>
        <v>0</v>
      </c>
      <c r="Y716" s="29">
        <f t="shared" ref="Y716:Y779" si="2077">SUM(G716:W716)-X716-K716-L716</f>
        <v>0</v>
      </c>
      <c r="Z716" s="29" t="e">
        <f t="shared" ref="Z716:Z779" si="2078">M716/AK716*DO716/2*AJ716</f>
        <v>#DIV/0!</v>
      </c>
      <c r="AA716" s="29" t="e">
        <f t="shared" ref="AA716:AA779" si="2079">M716/AK716*(1-DO716)*AK716</f>
        <v>#DIV/0!</v>
      </c>
      <c r="AB716" s="29" t="e">
        <f t="shared" ref="AB716:AB779" si="2080">G716*DG716*18/AF716/CG716/2</f>
        <v>#DIV/0!</v>
      </c>
      <c r="AC716" s="29" t="e">
        <f t="shared" ref="AC716:AC779" si="2081">Y716-M716+Z716+AA716+AB716</f>
        <v>#DIV/0!</v>
      </c>
      <c r="AF716" s="23">
        <v>60.084299999999999</v>
      </c>
      <c r="AG716" s="23">
        <v>79.878799999999998</v>
      </c>
      <c r="AH716" s="23">
        <v>101.96120000000001</v>
      </c>
      <c r="AI716" s="23">
        <v>151.99039999999999</v>
      </c>
      <c r="AJ716" s="23">
        <v>159.69</v>
      </c>
      <c r="AK716" s="23">
        <v>71.846400000000003</v>
      </c>
      <c r="AL716" s="23">
        <v>70.9375</v>
      </c>
      <c r="AM716" s="23">
        <v>40.304400000000001</v>
      </c>
      <c r="AN716" s="23">
        <v>56.077399999999997</v>
      </c>
      <c r="AO716" s="23">
        <v>61.978999999999999</v>
      </c>
      <c r="AP716" s="23">
        <v>94.195999999999998</v>
      </c>
      <c r="AQ716" s="23">
        <v>18.998000000000001</v>
      </c>
      <c r="AR716" s="23">
        <v>35.450000000000003</v>
      </c>
      <c r="AS716" s="23">
        <v>29.88</v>
      </c>
      <c r="AT716" s="23">
        <v>74.691999999999993</v>
      </c>
      <c r="AU716" s="23">
        <v>81.39</v>
      </c>
      <c r="AX716" s="54">
        <f t="shared" ref="AX716:AX779" si="2082">G716/AF716</f>
        <v>0</v>
      </c>
      <c r="AY716" s="54">
        <f t="shared" ref="AY716:AY779" si="2083">H716/AG716</f>
        <v>0</v>
      </c>
      <c r="AZ716" s="54">
        <f t="shared" ref="AZ716:AZ779" si="2084">I716/AH716*2</f>
        <v>0</v>
      </c>
      <c r="BA716" s="54">
        <f t="shared" ref="BA716:BA779" si="2085">J716/AI716*2</f>
        <v>0</v>
      </c>
      <c r="BB716" s="54">
        <f t="shared" ref="BB716:BB779" si="2086">M716/AK716</f>
        <v>0</v>
      </c>
      <c r="BC716" s="54">
        <f t="shared" ref="BC716:BC779" si="2087">N716/AL716</f>
        <v>0</v>
      </c>
      <c r="BD716" s="54">
        <f t="shared" ref="BD716:BD779" si="2088">O716/AM716</f>
        <v>0</v>
      </c>
      <c r="BE716" s="54">
        <f t="shared" ref="BE716:BE779" si="2089">P716/AN716</f>
        <v>0</v>
      </c>
      <c r="BF716" s="54">
        <f t="shared" ref="BF716:BF779" si="2090">Q716/AO716*2</f>
        <v>0</v>
      </c>
      <c r="BG716" s="54">
        <f t="shared" ref="BG716:BG779" si="2091">R716/AP716*2</f>
        <v>0</v>
      </c>
      <c r="BH716" s="54">
        <f t="shared" ref="BH716:BH779" si="2092">S716/AQ716</f>
        <v>0</v>
      </c>
      <c r="BI716" s="54">
        <f t="shared" ref="BI716:BI779" si="2093">T716/AR716</f>
        <v>0</v>
      </c>
      <c r="BJ716" s="54">
        <f t="shared" ref="BJ716:BJ779" si="2094">W716/AS716*2</f>
        <v>0</v>
      </c>
      <c r="BK716" s="54">
        <f t="shared" ref="BK716:BK779" si="2095">U716/AT716</f>
        <v>0</v>
      </c>
      <c r="BL716" s="54">
        <f t="shared" ref="BL716:BL779" si="2096">V716/AU716</f>
        <v>0</v>
      </c>
      <c r="BM716" s="42"/>
      <c r="BO716" s="54">
        <f>'Norm-coeff'!$C$2+$AX716*'Norm-coeff'!$D$2+$AY716*'Norm-coeff'!$E$2+$AZ716*'Norm-coeff'!$F$2+$BA716*'Norm-coeff'!$G$2+$BB716*'Norm-coeff'!$H$2+$BC716*'Norm-coeff'!$I$2+$BD716*'Norm-coeff'!$J$2+$BE716*'Norm-coeff'!$K$2+$BF716*'Norm-coeff'!$L$2+$BG716*'Norm-coeff'!$M$2+$BH716*'Norm-coeff'!$N$2+$BI716*'Norm-coeff'!$O$2</f>
        <v>5.4045421474420303</v>
      </c>
      <c r="BP716" s="54">
        <f>'Norm-coeff'!$C$3+$AX716*'Norm-coeff'!$D$3+$AY716*'Norm-coeff'!$E$3+$AZ716*'Norm-coeff'!$F$3+$BA716*'Norm-coeff'!$G$3+$BB716*'Norm-coeff'!$H$3+$BC716*'Norm-coeff'!$I$3+$BD716*'Norm-coeff'!$J$3+$BE716*'Norm-coeff'!$K$3+$BF716*'Norm-coeff'!$L$3+$BG716*'Norm-coeff'!$M$3+$BH716*'Norm-coeff'!$N$3+$BI716*'Norm-coeff'!$O$3</f>
        <v>3.15319116612705</v>
      </c>
      <c r="BQ716" s="54">
        <f>'Norm-coeff'!$C$4+$AX716*'Norm-coeff'!$D$4+$AY716*'Norm-coeff'!$E$4+$AZ716*'Norm-coeff'!$F$4+$BA716*'Norm-coeff'!$G$4+$BB716*'Norm-coeff'!$H$4+$BC716*'Norm-coeff'!$I$4+$BD716*'Norm-coeff'!$J$4+$BE716*'Norm-coeff'!$K$4+$BF716*'Norm-coeff'!$L$4+$BG716*'Norm-coeff'!$M$4+$BH716*'Norm-coeff'!$N$4+$BI716*'Norm-coeff'!$O$4</f>
        <v>1.42115649462768</v>
      </c>
      <c r="BR716" s="54">
        <f>'Norm-coeff'!$C$5+$AX716*'Norm-coeff'!$D$5+$AY716*'Norm-coeff'!$E$5+$AZ716*'Norm-coeff'!$F$5+$BA716*'Norm-coeff'!$G$5+$BB716*'Norm-coeff'!$H$5+$BC716*'Norm-coeff'!$I$5+$BD716*'Norm-coeff'!$J$5+$BE716*'Norm-coeff'!$K$5+$BF716*'Norm-coeff'!$L$5+$BG716*'Norm-coeff'!$M$5+$BH716*'Norm-coeff'!$N$5+$BI716*'Norm-coeff'!$O$5</f>
        <v>1.0553329241296201</v>
      </c>
      <c r="BS716" s="54">
        <f>'Norm-coeff'!$C$6+$AX716*'Norm-coeff'!$D$6+$AY716*'Norm-coeff'!$E$6+$AZ716*'Norm-coeff'!$F$6+$BA716*'Norm-coeff'!$G$6+$BB716*'Norm-coeff'!$H$6+$BC716*'Norm-coeff'!$I$6+$BD716*'Norm-coeff'!$J$6+$BE716*'Norm-coeff'!$K$6+$BF716*'Norm-coeff'!$L$6+$BG716*'Norm-coeff'!$M$6+$BH716*'Norm-coeff'!$N$6+$BI716*'Norm-coeff'!$O$6</f>
        <v>-1.48700885495103E-2</v>
      </c>
      <c r="BT716" s="54">
        <f>'Norm-coeff'!$C$7+$AX716*'Norm-coeff'!$D$7+$AY716*'Norm-coeff'!$E$7+$AZ716*'Norm-coeff'!$F$7+$BA716*'Norm-coeff'!$G$7+$BB716*'Norm-coeff'!$H$7+$BC716*'Norm-coeff'!$I$7+$BD716*'Norm-coeff'!$J$7+$BE716*'Norm-coeff'!$K$7+$BF716*'Norm-coeff'!$L$7+$BG716*'Norm-coeff'!$M$7+$BH716*'Norm-coeff'!$N$7+$BI716*'Norm-coeff'!$O$7</f>
        <v>2.0907583608832998</v>
      </c>
      <c r="BU716" s="54">
        <f>'Norm-coeff'!$C$8+$AX716*'Norm-coeff'!$D$8+$AY716*'Norm-coeff'!$E$8+$AZ716*'Norm-coeff'!$F$8+$BA716*'Norm-coeff'!$G$8+$BB716*'Norm-coeff'!$H$8+$BC716*'Norm-coeff'!$I$8+$BD716*'Norm-coeff'!$J$8+$BE716*'Norm-coeff'!$K$8+$BF716*'Norm-coeff'!$L$8+$BG716*'Norm-coeff'!$M$8+$BH716*'Norm-coeff'!$N$8+$BI716*'Norm-coeff'!$O$8</f>
        <v>0.65894159836244504</v>
      </c>
      <c r="BV716" s="54">
        <f>'Norm-coeff'!$C$9+$AX716*'Norm-coeff'!$D$9+$AY716*'Norm-coeff'!$E$9+$AZ716*'Norm-coeff'!$F$9+$BA716*'Norm-coeff'!$G$9+$BB716*'Norm-coeff'!$H$9+$BC716*'Norm-coeff'!$I$9+$BD716*'Norm-coeff'!$J$9+$BE716*'Norm-coeff'!$K$9+$BF716*'Norm-coeff'!$L$9+$BG716*'Norm-coeff'!$M$9+$BH716*'Norm-coeff'!$N$9+$BI716*'Norm-coeff'!$O$9</f>
        <v>1.48961085014701</v>
      </c>
      <c r="BW716" s="54">
        <f>'Norm-coeff'!$C$10+$AX716*'Norm-coeff'!$D$10+$AY716*'Norm-coeff'!$E$10+$AZ716*'Norm-coeff'!$F$10+$BA716*'Norm-coeff'!$G$10+$BB716*'Norm-coeff'!$H$10+$BC716*'Norm-coeff'!$I$10+$BD716*'Norm-coeff'!$J$10+$BE716*'Norm-coeff'!$K$10+$BF716*'Norm-coeff'!$L$10+$BG716*'Norm-coeff'!$M$10+$BH716*'Norm-coeff'!$N$10+$BI716*'Norm-coeff'!$O$10</f>
        <v>1.42058735749591</v>
      </c>
      <c r="BX716" s="54">
        <f>'Norm-coeff'!$C$11+$AX716*'Norm-coeff'!$D$11+$AY716*'Norm-coeff'!$E$11+$AZ716*'Norm-coeff'!$F$11+$BA716*'Norm-coeff'!$G$11+$BB716*'Norm-coeff'!$H$11+$BC716*'Norm-coeff'!$I$11+$BD716*'Norm-coeff'!$J$11+$BE716*'Norm-coeff'!$K$11+$BF716*'Norm-coeff'!$L$11+$BG716*'Norm-coeff'!$M$11+$BH716*'Norm-coeff'!$N$11+$BI716*'Norm-coeff'!$O$11</f>
        <v>0.221233014421479</v>
      </c>
      <c r="BY716" s="54">
        <f>'Norm-coeff'!$C$12+$AX716*'Norm-coeff'!$D$12+$AY716*'Norm-coeff'!$E$12+$AZ716*'Norm-coeff'!$F$12+$BA716*'Norm-coeff'!$G$12+$BB716*'Norm-coeff'!$H$12+$BC716*'Norm-coeff'!$I$12+$BD716*'Norm-coeff'!$J$12+$BE716*'Norm-coeff'!$K$12+$BF716*'Norm-coeff'!$L$12+$BG716*'Norm-coeff'!$M$12+$BH716*'Norm-coeff'!$N$12+$BI716*'Norm-coeff'!$O$12</f>
        <v>0.283527502056037</v>
      </c>
      <c r="BZ716" s="54">
        <f>'Norm-coeff'!$C$13+$AX716*'Norm-coeff'!$D$13+$AY716*'Norm-coeff'!$E$13+$AZ716*'Norm-coeff'!$F$13+$BA716*'Norm-coeff'!$G$13+$BB716*'Norm-coeff'!$H$13+$BC716*'Norm-coeff'!$I$13+$BD716*'Norm-coeff'!$J$13+$BE716*'Norm-coeff'!$K$13+$BF716*'Norm-coeff'!$L$13+$BG716*'Norm-coeff'!$M$13+$BH716*'Norm-coeff'!$N$13+$BI716*'Norm-coeff'!$O$13</f>
        <v>-4.1864930554451202E-2</v>
      </c>
      <c r="CA716" s="54">
        <f>'Norm-coeff'!$C$14+$AX716*'Norm-coeff'!$D$14+$AY716*'Norm-coeff'!$E$14+$AZ716*'Norm-coeff'!$F$14+$BA716*'Norm-coeff'!$G$14+$BB716*'Norm-coeff'!$H$14+$BC716*'Norm-coeff'!$I$14+$BD716*'Norm-coeff'!$J$14+$BE716*'Norm-coeff'!$K$14+$BF716*'Norm-coeff'!$L$14+$BG716*'Norm-coeff'!$M$14+$BH716*'Norm-coeff'!$N$14+$BI716*'Norm-coeff'!$O$14</f>
        <v>4.2526983164477103</v>
      </c>
      <c r="CC716" s="54">
        <f t="shared" si="2048"/>
        <v>0</v>
      </c>
      <c r="CG716" s="54">
        <f t="shared" ref="CG716:CG779" si="2097">IF(OR(BO716&lt;=0,AX716&lt;=0),0,BO716)</f>
        <v>0</v>
      </c>
      <c r="CH716" s="54">
        <f t="shared" si="2075"/>
        <v>0</v>
      </c>
      <c r="CI716" s="54">
        <f t="shared" ref="CI716:CI779" si="2098">IF(AY716*CC716-CL716&lt;=0,0,AY716*CC716-CL716)</f>
        <v>0</v>
      </c>
      <c r="CJ716" s="56">
        <f t="shared" ref="CJ716:CJ779" si="2099">SUM(CG716:CI716)</f>
        <v>0</v>
      </c>
      <c r="CK716" s="54">
        <f t="shared" ref="CK716:CK779" si="2100">IF(AZ716*CC716-CH716&lt;=0,0,AZ716*CC716-CH716)</f>
        <v>0</v>
      </c>
      <c r="CL716" s="54">
        <f t="shared" ref="CL716:CL779" si="2101">IF(OR(BU716&lt;=0,AY716&lt;=0),0,BU716)</f>
        <v>0</v>
      </c>
      <c r="CM716" s="54">
        <f t="shared" ref="CM716:CM779" si="2102">IF(OR(BQ716&lt;=0,BB716&lt;=0),0,BQ716)</f>
        <v>0</v>
      </c>
      <c r="CN716" s="54">
        <f t="shared" ref="CN716:CN779" si="2103">BA716*$CC716</f>
        <v>0</v>
      </c>
      <c r="CO716" s="54">
        <f t="shared" ref="CO716:CO779" si="2104">BK716*$CC716</f>
        <v>0</v>
      </c>
      <c r="CP716" s="54">
        <f t="shared" ref="CP716:CP779" si="2105">BL716*$CC716</f>
        <v>0</v>
      </c>
      <c r="CQ716" s="54">
        <f t="shared" ref="CQ716:CQ779" si="2106">IF(OR(BS716&lt;=0,BC716&lt;=0),0,BS716)</f>
        <v>0</v>
      </c>
      <c r="CR716" s="54">
        <f t="shared" ref="CR716:CR779" si="2107">IF(OR(BT716&lt;=0,BD716&lt;=0),0,IF(BT716&lt;=BD716*CC716,BT716,BD716*CC716))</f>
        <v>0</v>
      </c>
      <c r="CS716" s="54">
        <f t="shared" ref="CS716:CS779" si="2108">IF(OR(BR716&lt;=0,BB716&lt;=0),0,BR716)</f>
        <v>0</v>
      </c>
      <c r="CU716" s="54">
        <f t="shared" ref="CU716:CU779" si="2109">SUM(CK716:CT716)</f>
        <v>0</v>
      </c>
      <c r="CV716" s="54">
        <f t="shared" ref="CV716:CV779" si="2110">IF(BC716*$CC716-CQ716&lt;=0, 0, BC716*$CC716-CQ716)</f>
        <v>0</v>
      </c>
      <c r="CW716" s="54">
        <f t="shared" ref="CW716:CW779" si="2111">IF(BB716*CC716-CM716-CS716&lt;=0,0,BB716*CC716-CM716-CS716)</f>
        <v>0</v>
      </c>
      <c r="CX716" s="54">
        <f t="shared" ref="CX716:CX779" si="2112">IF(BD716*$CC716-CR716&lt;=0, 0, BD716*$CC716-CR716)</f>
        <v>0</v>
      </c>
      <c r="CZ716" s="54">
        <f t="shared" ref="CZ716:CZ779" si="2113">IF(OR(BV716&lt;=0,BE716&lt;=0),0,BV716)</f>
        <v>0</v>
      </c>
      <c r="DA716" s="54">
        <f t="shared" ref="DA716:DA779" si="2114">IF(OR(BW716&lt;=0,BF716&lt;=0),0,BW716)</f>
        <v>0</v>
      </c>
      <c r="DB716" s="54">
        <f t="shared" ref="DB716:DB779" si="2115">SUM(CV716:DA716)</f>
        <v>0</v>
      </c>
      <c r="DC716" s="54">
        <f t="shared" ref="DC716:DC779" si="2116">IF(BE716*$CC716-CZ716&lt;=0,0,BE716*$CC716-CZ716)</f>
        <v>0</v>
      </c>
      <c r="DD716" s="54">
        <f t="shared" ref="DD716:DD779" si="2117">IF(BF716*$CC716-DA716&lt;=0,0,BF716*$CC716-DA716)</f>
        <v>0</v>
      </c>
      <c r="DE716" s="54">
        <f t="shared" ref="DE716:DE779" si="2118">IF(OR(BX716&lt;=0,BG716&lt;=0),0,BX716)</f>
        <v>0</v>
      </c>
      <c r="DF716" s="54">
        <f t="shared" ref="DF716:DF779" si="2119">SUM(DC716:DE716)</f>
        <v>0</v>
      </c>
      <c r="DG716" s="54">
        <f t="shared" ref="DG716:DG779" si="2120">IF(CA716&lt;=0,0,IF(CA716&gt;=2,2,CA716))</f>
        <v>2</v>
      </c>
      <c r="DH716" s="71">
        <f t="shared" ref="DH716:DH779" si="2121">IF(OR(BY716&lt;=0,BH716&lt;=0),0,BY716)</f>
        <v>0</v>
      </c>
      <c r="DI716" s="71">
        <f t="shared" ref="DI716:DI779" si="2122">IF(OR(BZ716&lt;=0,BI716&lt;=0),0,BZ716)</f>
        <v>0</v>
      </c>
      <c r="DJ716" s="54">
        <f t="shared" ref="DJ716:DJ779" si="2123">IF(2-DG716-DH716-DI716&lt;=0,0,2-DG716-DH716-DI716)</f>
        <v>0</v>
      </c>
      <c r="DK716" s="54">
        <f t="shared" ref="DK716:DK779" si="2124">SUM(DG716:DJ716)</f>
        <v>2</v>
      </c>
      <c r="DL716" s="4">
        <f t="shared" si="2049"/>
        <v>0</v>
      </c>
      <c r="DM716" s="3">
        <f t="shared" ref="DM716:DM779" si="2125">CM716</f>
        <v>0</v>
      </c>
      <c r="DN716" s="3">
        <f t="shared" ref="DN716:DN779" si="2126">CS716+CW716</f>
        <v>0</v>
      </c>
      <c r="DO716" s="4" t="e">
        <f t="shared" ref="DO716:DO779" si="2127">DM716/(DM716+DN716)</f>
        <v>#DIV/0!</v>
      </c>
      <c r="DP716" s="57"/>
      <c r="DQ716" s="57"/>
      <c r="DR716" s="56">
        <f t="shared" si="2050"/>
        <v>2</v>
      </c>
      <c r="DS716" s="56">
        <f t="shared" si="2051"/>
        <v>0</v>
      </c>
      <c r="DT716" s="38">
        <f t="shared" si="2052"/>
        <v>0</v>
      </c>
      <c r="DU716" s="38">
        <f t="shared" ref="DU716:DU779" si="2128">DR716+DS716+DT716</f>
        <v>2</v>
      </c>
      <c r="DV716" s="38">
        <f t="shared" si="2053"/>
        <v>0</v>
      </c>
      <c r="DW716" s="39">
        <f t="shared" si="2054"/>
        <v>0</v>
      </c>
      <c r="DX716" s="39">
        <f t="shared" si="2055"/>
        <v>0</v>
      </c>
      <c r="DY716" s="39">
        <f t="shared" si="2056"/>
        <v>0</v>
      </c>
      <c r="DZ716" s="39">
        <f t="shared" si="2057"/>
        <v>0</v>
      </c>
      <c r="EA716" s="39">
        <f t="shared" si="2058"/>
        <v>0</v>
      </c>
      <c r="EB716" s="37" t="e">
        <f t="shared" ref="EB716:EB779" si="2129">DW716/EA716</f>
        <v>#DIV/0!</v>
      </c>
      <c r="EC716" s="37" t="e">
        <f t="shared" ref="EC716:EC779" si="2130">DX716/EA716</f>
        <v>#DIV/0!</v>
      </c>
      <c r="ED716" s="37" t="e">
        <f t="shared" ref="ED716:ED779" si="2131">DY716/EA716</f>
        <v>#DIV/0!</v>
      </c>
      <c r="EE716" s="37" t="e">
        <f t="shared" ref="EE716:EE779" si="2132">DZ716/EA716</f>
        <v>#DIV/0!</v>
      </c>
      <c r="EF716" s="39" t="e">
        <f t="shared" ref="EF716:EF779" si="2133">DW716/(DW716+DX716)</f>
        <v>#DIV/0!</v>
      </c>
      <c r="EG716" s="37" t="e">
        <f t="shared" ref="EG716:EG779" si="2134">(DW716+DZ716)/EA716</f>
        <v>#DIV/0!</v>
      </c>
      <c r="EH716" s="37" t="e">
        <f t="shared" ref="EH716:EH779" si="2135">(DX716+DY716)/EA716</f>
        <v>#DIV/0!</v>
      </c>
      <c r="EI716" s="11" t="b">
        <f t="shared" ref="EI716:EI779" si="2136">IF(DU716&gt;=DV716,TRUE,FALSE)</f>
        <v>1</v>
      </c>
      <c r="EJ716" s="11" t="b">
        <f t="shared" ref="EJ716:EJ779" si="2137">IF(DU716&gt;=DV716,FALSE,TRUE)</f>
        <v>0</v>
      </c>
      <c r="EK716" s="39" t="e">
        <f t="shared" ref="EK716:EK779" si="2138">IF(AND(EG716&gt;=0.75,EE716&gt;EB716),TRUE,FALSE)</f>
        <v>#DIV/0!</v>
      </c>
      <c r="EL716" s="39" t="e">
        <f t="shared" ref="EL716:EL779" si="2139">IF(AND(EG716&gt;=0.75,EB716&gt;=EE716),TRUE,FALSE)</f>
        <v>#DIV/0!</v>
      </c>
      <c r="EM716" s="39" t="e">
        <f t="shared" ref="EM716:EM779" si="2140">IF(AND(0.75&gt;EG716,EG716&gt;0.25,EB716&gt;=EE716,0.75&gt;EH716,EH716&gt;0.25,EC716&gt;=ED716),TRUE,FALSE)</f>
        <v>#DIV/0!</v>
      </c>
      <c r="EN716" s="39" t="e">
        <f t="shared" ref="EN716:EN779" si="2141">IF(AND(EH716&gt;=0.75,EC716&gt;=ED716),TRUE,FALSE)</f>
        <v>#DIV/0!</v>
      </c>
      <c r="EO716" s="39" t="e">
        <f t="shared" ref="EO716:EO779" si="2142">IF(AND(EH716&gt;=0.75,ED716&gt;EC716),TRUE,FALSE)</f>
        <v>#DIV/0!</v>
      </c>
      <c r="EP716" s="39" t="e">
        <f t="shared" ref="EP716:EP779" si="2143">IF(AND(0.75&gt;EG716,EG716&gt;0.25,EE716&gt;EB716,0.75&gt;EH716,EH716&gt;0.25,EC716&gt;=ED716),TRUE,FALSE)</f>
        <v>#DIV/0!</v>
      </c>
      <c r="EQ716" s="39" t="e">
        <f t="shared" ref="EQ716:EQ779" si="2144">IF(AND(0.75&gt;EG716,EG716&gt;0.25,EE716&gt;EB716,0.75&gt;EH716,EH716&gt;0.25,ED716&gt;EC716),TRUE,FALSE)</f>
        <v>#DIV/0!</v>
      </c>
      <c r="ER716" s="39" t="e">
        <f t="shared" ref="ER716:ER779" si="2145">IF(AND(0.75&gt;EG716,EG716&gt;0.25,EB716&gt;=EE716,0.75&gt;EH716,EH716&gt;0.25,ED716&gt;EC716),TRUE,FALSE)</f>
        <v>#DIV/0!</v>
      </c>
      <c r="ES716" s="58" t="str">
        <f t="shared" ref="ES716:ES779" si="2146">IF(EI716,$EI$2,$EJ$2)</f>
        <v>(OH,F,Cl)-dominate amphibole</v>
      </c>
      <c r="ET716" s="58" t="e">
        <f t="shared" ref="ET716:ET779" si="2147">IF(EI716=TRUE, INDEX(EK$2:ER$2,MATCH(TRUE,EK716:ER716,0)),"")</f>
        <v>#N/A</v>
      </c>
      <c r="EU716" s="56">
        <f t="shared" si="2059"/>
        <v>0</v>
      </c>
      <c r="EV716" s="56">
        <f t="shared" si="2060"/>
        <v>0</v>
      </c>
      <c r="EW716" s="56">
        <f t="shared" si="2061"/>
        <v>0</v>
      </c>
      <c r="EX716" s="56">
        <f t="shared" si="2062"/>
        <v>0</v>
      </c>
      <c r="EY716" s="56">
        <f t="shared" si="2063"/>
        <v>0</v>
      </c>
      <c r="EZ716" s="56">
        <f t="shared" si="2064"/>
        <v>0</v>
      </c>
      <c r="FA716" s="39">
        <f t="shared" si="2065"/>
        <v>0</v>
      </c>
      <c r="FB716" s="39">
        <f t="shared" si="2066"/>
        <v>0</v>
      </c>
      <c r="FC716" s="54">
        <f t="shared" si="2067"/>
        <v>0</v>
      </c>
      <c r="FD716" s="54">
        <f t="shared" si="2068"/>
        <v>0</v>
      </c>
      <c r="FE716" s="39">
        <f t="shared" si="2069"/>
        <v>0</v>
      </c>
      <c r="FF716" s="54">
        <f t="shared" si="2070"/>
        <v>0</v>
      </c>
      <c r="FG716" s="39">
        <f t="shared" si="2071"/>
        <v>0</v>
      </c>
      <c r="FH716" s="39">
        <f t="shared" ref="FH716:FH779" si="2148">EU716+EX716</f>
        <v>0</v>
      </c>
      <c r="FI716" s="39">
        <f t="shared" ref="FI716:FI779" si="2149">EW716+EZ716</f>
        <v>0</v>
      </c>
      <c r="FJ716" s="39">
        <f t="shared" ref="FJ716:FJ779" si="2150">EV716+EY716</f>
        <v>0</v>
      </c>
      <c r="FK716" s="39" t="e">
        <f t="shared" ref="FK716:FK779" si="2151">FJ716/(FH716+FI716+FJ716)</f>
        <v>#DIV/0!</v>
      </c>
      <c r="FL716" s="39" t="e">
        <f t="shared" ref="FL716:FL779" si="2152">FH716/(FH716+FI716+FJ716)</f>
        <v>#DIV/0!</v>
      </c>
      <c r="FM716" s="39" t="e">
        <f t="shared" ref="FM716:FM779" si="2153">EZ716/(EZ716+EY716+EX716+FA716+FB716+FD716)</f>
        <v>#DIV/0!</v>
      </c>
      <c r="FN716" s="39">
        <f t="shared" ref="FN716:FN779" si="2154">IF(1-FO716-FP716-FQ716&lt;=0,0,1-FO716-FP716-FQ716)</f>
        <v>1</v>
      </c>
      <c r="FO716" s="39">
        <f t="shared" si="2072"/>
        <v>0</v>
      </c>
      <c r="FP716" s="39">
        <f t="shared" si="2073"/>
        <v>0</v>
      </c>
      <c r="FQ716" s="39">
        <f t="shared" si="2074"/>
        <v>0</v>
      </c>
      <c r="FR716" s="39">
        <f t="shared" ref="FR716:FR779" si="2155">FP716+FQ716+2*FO716</f>
        <v>0</v>
      </c>
      <c r="FS716" s="39">
        <f t="shared" ref="FS716:FS779" si="2156">FC716+FD716+FE716+2*FF716-FG716-MIN(DV716,FD716)</f>
        <v>0</v>
      </c>
      <c r="FU716" s="39" t="e">
        <f t="shared" ref="FU716:FU779" si="2157">IF(AND(EK716=TRUE,FK716&lt;=0.5,FL716&lt;=1/7),TRUE,FALSE)</f>
        <v>#DIV/0!</v>
      </c>
      <c r="FV716" s="39" t="e">
        <f t="shared" ref="FV716:FV779" si="2158">IF(AND(EK716=TRUE,FK716&gt;0.5,FL716&lt;=1/7),TRUE,FALSE)</f>
        <v>#DIV/0!</v>
      </c>
      <c r="FW716" s="39" t="e">
        <f t="shared" ref="FW716:FW779" si="2159">IF(AND(EK716=TRUE,FL716&lt;=0.5, 4.5/7&gt;=FU716, FU716&gt;1/7),TRUE,FALSE)</f>
        <v>#DIV/0!</v>
      </c>
      <c r="FY716" s="39" t="e">
        <f t="shared" ref="FY716:FY779" si="2160">IF(AND(EL716=TRUE,FR716&lt;0.5,FS716&lt;=0.5,FM716&gt;=0.9),TRUE,FALSE)</f>
        <v>#DIV/0!</v>
      </c>
      <c r="FZ716" s="39" t="e">
        <f t="shared" ref="FZ716:FZ779" si="2161">IF(AND(EL716=TRUE,FR716&lt;0.5,1.5&gt;=FS716, FS716&gt;0.5,FF716&lt;0.5),TRUE,FALSE)</f>
        <v>#DIV/0!</v>
      </c>
      <c r="GA716" s="39" t="e">
        <f t="shared" ref="GA716:GA779" si="2162">IF(AND(EL716=TRUE,FR716&lt;0.5,FS716&gt;1.5,FF716&lt;0.5),TRUE,FALSE)</f>
        <v>#DIV/0!</v>
      </c>
      <c r="GB716" s="39" t="e">
        <f t="shared" ref="GB716:GB779" si="2163">IF(AND(EL716=TRUE,FR716&gt;=0.5,FS716&lt;=0.5,FF716&lt;0.5),TRUE,FALSE)</f>
        <v>#DIV/0!</v>
      </c>
      <c r="GC716" s="39" t="e">
        <f t="shared" ref="GC716:GC779" si="2164">IF(AND(EL716=TRUE,FR716&gt;=0.5,1.5&gt;=FS716,FS716&gt;0.5,FC716=MAX(FC716:FE716),FF716&lt;0.5),TRUE,FALSE)</f>
        <v>#DIV/0!</v>
      </c>
      <c r="GD716" s="39" t="e">
        <f t="shared" ref="GD716:GD779" si="2165">IF(AND(EL716=TRUE,FR716&gt;=0.5,FS716&gt;1.5,FF716&lt;0.5),TRUE,FALSE)</f>
        <v>#DIV/0!</v>
      </c>
      <c r="GE716" s="39" t="e">
        <f t="shared" ref="GE716:GE779" si="2166">IF(AND(EL716=TRUE,FO716=MAX(FN716:FQ716)),TRUE,FALSE)</f>
        <v>#DIV/0!</v>
      </c>
      <c r="GF716" s="39" t="e">
        <f t="shared" ref="GF716:GF779" si="2167">IF(AND(EI716=TRUE,EL716=TRUE,FR716&gt;=0.5,FF716&gt;=0.5),TRUE,FALSE)</f>
        <v>#DIV/0!</v>
      </c>
      <c r="GG716" s="39" t="e">
        <f t="shared" ref="GG716:GG779" si="2168">IF(AND(EL716=TRUE,FR716&gt;=0.5,1.5&gt;=FS716, FS716&gt;0.5,FD716=MAX(FC716:FE716),FF716&lt;0.5),TRUE,FALSE)</f>
        <v>#DIV/0!</v>
      </c>
      <c r="GH716" s="39" t="e">
        <f t="shared" ref="GH716:GH779" si="2169">IF(AND(EL716=TRUE,FR716&lt;0.5,FS716&lt;=0.5,FM716&lt;0.9),TRUE,FALSE)</f>
        <v>#DIV/0!</v>
      </c>
      <c r="GI716" s="39"/>
      <c r="GJ716" s="39" t="e">
        <f t="shared" ref="GJ716:GJ779" si="2170">IF(AND(EM716=TRUE,FR716&lt;0.5,FS716&lt;1.5),TRUE,FALSE)</f>
        <v>#DIV/0!</v>
      </c>
      <c r="GK716" s="39" t="e">
        <f t="shared" ref="GK716:GK779" si="2171">IF(AND(EM716=TRUE,FR716&lt;0.5,FS716&gt;=1.5),TRUE,FALSE)</f>
        <v>#DIV/0!</v>
      </c>
      <c r="GL716" s="39" t="e">
        <f t="shared" ref="GL716:GL779" si="2172">IF(AND(EM716=TRUE,FR716&gt;=0.5,FS716&lt;0.5),TRUE,FALSE)</f>
        <v>#DIV/0!</v>
      </c>
      <c r="GM716" s="39" t="e">
        <f t="shared" ref="GM716:GM779" si="2173">IF(AND(EM716=TRUE,FR716&gt;=0.5,FS716&lt;1.5,FS716&gt;=0.5),TRUE,FALSE)</f>
        <v>#DIV/0!</v>
      </c>
      <c r="GN716" s="39" t="e">
        <f t="shared" ref="GN716:GN779" si="2174">IF(AND(EM716=TRUE,FR716&gt;=0.5,FS716&gt;=1.5),TRUE,FALSE)</f>
        <v>#DIV/0!</v>
      </c>
      <c r="GO716" s="57"/>
      <c r="GP716" s="57" t="e">
        <f t="shared" ref="GP716:GP779" si="2175">IF(AND(EN716=TRUE,FR716&lt;0.5,FS716&gt;=1,FC716=MAX(FC716:FF716)),TRUE,FALSE)</f>
        <v>#DIV/0!</v>
      </c>
      <c r="GQ716" s="59" t="e">
        <f t="shared" ref="GQ716:GQ779" si="2176">IF(AND(EN716=TRUE,FR716&gt;=0.5,FS716&lt;1.5,FS716&gt;=0.5,FG716&lt;0.5,FC716=MAX(FC716:FF716)),TRUE,FALSE)</f>
        <v>#DIV/0!</v>
      </c>
      <c r="GR716" s="41" t="e">
        <f t="shared" ref="GR716:GR779" si="2177">IF(AND(EN716=TRUE,FR716&gt;=0.5,FS716&gt;=1.5,FG716&lt;0.5,FC716=MAX(FC716:FF716)),TRUE,FALSE)</f>
        <v>#DIV/0!</v>
      </c>
      <c r="GS716" s="57" t="e">
        <f t="shared" ref="GS716:GS779" si="2178">IF(AND(EN716=TRUE,FG716&gt;=0.5),TRUE,FALSE)</f>
        <v>#DIV/0!</v>
      </c>
      <c r="GT716" s="57" t="e">
        <f t="shared" ref="GT716:GT779" si="2179">IF(AND(EN716=TRUE,FN716=MAX(FN716:FQ716),FS716&gt;=0.5,FG716&lt;0.5,FD716=MAX(FC716:FE716)),TRUE,FALSE)</f>
        <v>#DIV/0!</v>
      </c>
      <c r="GU716" s="57" t="e">
        <f t="shared" ref="GU716:GU779" si="2180">IF(AND(EN716=TRUE,FN716&lt;&gt;MAX(FN716:FQ716),FR716&gt;=0.5,FS716&lt;1.5,FS716&gt;=0.5,FG716&lt;0.5,FD716=MAX(FC716:FE716)),TRUE,FALSE)</f>
        <v>#DIV/0!</v>
      </c>
      <c r="GV716" s="57"/>
      <c r="GW716" s="42" t="e">
        <f t="shared" ref="GW716:GW779" si="2181">IF(AND(EO716=TRUE,FR716&lt;0.5),TRUE,FALSE)</f>
        <v>#DIV/0!</v>
      </c>
      <c r="GX716" s="42" t="e">
        <f t="shared" ref="GX716:GX779" si="2182">IF(AND(EO716=TRUE,FR716&gt;=0.5,FG716&gt;=0.5),TRUE,FALSE)</f>
        <v>#DIV/0!</v>
      </c>
      <c r="GY716" s="42" t="e">
        <f t="shared" ref="GY716:GY779" si="2183">IF(AND(EO716=TRUE,FR716&gt;=0.5,FG716&lt;0.5),TRUE,FALSE)</f>
        <v>#DIV/0!</v>
      </c>
      <c r="GZ716" s="57"/>
      <c r="HA716" s="2" t="e">
        <f t="shared" ref="HA716:HA779" si="2184">IF(AND(EP716=TRUE,FR716&lt;0.5,FS716&lt;1.5,EU716&lt;&gt;MAX(EU716:EW716),EZ716=MAX(EX716:FB716)),TRUE,FALSE)</f>
        <v>#DIV/0!</v>
      </c>
      <c r="HB716" s="2" t="e">
        <f t="shared" ref="HB716:HB779" si="2185">IF(AND(EP716=TRUE,FR716&lt;0.5,FS716&gt;=1.5,EU716&lt;&gt;MAX(EU716:EW716),EZ716=MAX(EX716:FB716)),TRUE,FALSE)</f>
        <v>#DIV/0!</v>
      </c>
      <c r="HC716" s="2" t="e">
        <f t="shared" ref="HC716:HC779" si="2186">IF(AND(EP716=TRUE,FR716&gt;=0.5,FS716&lt;0.5,EU716&lt;&gt;MAX(EU716:EW716),EZ716=MAX(EX716:FB716)),TRUE,FALSE)</f>
        <v>#DIV/0!</v>
      </c>
      <c r="HD716" s="2" t="e">
        <f t="shared" ref="HD716:HD779" si="2187">IF(AND(EP716=TRUE,FR716&gt;=0.5,FS716&lt;1.5,FS716&gt;=0.5,EU716&lt;&gt;MAX(EU716:EW716),EZ716=MAX(EX716:FB716)),TRUE,FALSE)</f>
        <v>#DIV/0!</v>
      </c>
      <c r="HE716" s="2" t="e">
        <f t="shared" ref="HE716:HE779" si="2188">IF(AND(EP716=TRUE,FR716&gt;=0.5,FS716&gt;=1.5,EU716&lt;&gt;MAX(EU716:EW716),EZ716=MAX(EX716:FB716)),TRUE,FALSE)</f>
        <v>#DIV/0!</v>
      </c>
      <c r="HF716" s="2" t="e">
        <f t="shared" ref="HF716:HF779" si="2189">IF(AND(EP716=TRUE,FR716&lt;0.5,FS716&lt;1.5,EU716=MAX(EU716:EW716)),TRUE,FALSE)</f>
        <v>#DIV/0!</v>
      </c>
      <c r="HG716" s="2" t="e">
        <f t="shared" ref="HG716:HG779" si="2190">IF(AND(EP716=TRUE,FR716&lt;0.5,FS716&gt;=1.5,EU716=MAX(EU716:EW716)),TRUE,FALSE)</f>
        <v>#DIV/0!</v>
      </c>
      <c r="HH716" s="2" t="e">
        <f t="shared" ref="HH716:HH779" si="2191">IF(AND(EP716=TRUE,FR716&gt;=0.5,FS716&lt;0.5,EU716=MAX(EU716:EW716)),TRUE,FALSE)</f>
        <v>#DIV/0!</v>
      </c>
      <c r="HI716" s="2" t="e">
        <f t="shared" ref="HI716:HI779" si="2192">IF(AND(EP716=TRUE,FR716&gt;=0.5,FS716&lt;1.5,FS716&gt;=0.5,EU716=MAX(EU716:EW716)),TRUE,FALSE)</f>
        <v>#DIV/0!</v>
      </c>
      <c r="HJ716" s="11" t="e">
        <f t="shared" ref="HJ716:HJ779" si="2193">IF(AND(EP716=TRUE,FR716&gt;=0.5,FS716&gt;=1.5,EU716=MAX(EU716:EW716)),TRUE,FALSE)</f>
        <v>#DIV/0!</v>
      </c>
      <c r="HK716" s="60" t="e">
        <f t="shared" ref="HK716:HK779" si="2194">IF(AND(EP716=TRUE,FR716&lt;0.5,FS716&lt;1.5,EY716=MAX(EX716:FB716)),TRUE,FALSE)</f>
        <v>#DIV/0!</v>
      </c>
      <c r="HL716" s="57"/>
      <c r="HM716" s="57" t="e">
        <f t="shared" ref="HM716:HM779" si="2195">IF(AND(EQ716=TRUE,FR716&lt;0.5,FS716&lt;1.5),TRUE,FALSE)</f>
        <v>#DIV/0!</v>
      </c>
      <c r="HN716" s="57" t="e">
        <f t="shared" ref="HN716:HN779" si="2196">IF(AND(EQ716=TRUE,FR716&lt;0.5,FS716&gt;=1.5),TRUE,FALSE)</f>
        <v>#DIV/0!</v>
      </c>
      <c r="HO716" s="57" t="e">
        <f t="shared" ref="HO716:HO779" si="2197">IF(AND(EQ716=TRUE,FR716&gt;=0.5,FS716&lt;0.5),TRUE,FALSE)</f>
        <v>#DIV/0!</v>
      </c>
      <c r="HP716" s="57" t="e">
        <f t="shared" ref="HP716:HP779" si="2198">IF(AND(EQ716=TRUE,FR716&gt;=0.5,FS716&lt;1.5,FS716&gt;=0.5),TRUE,FALSE)</f>
        <v>#DIV/0!</v>
      </c>
      <c r="HQ716" s="57" t="e">
        <f t="shared" ref="HQ716:HQ779" si="2199">IF(AND(EQ716=TRUE,FR716&gt;=0.5,FS716&gt;=1.5),TRUE,FALSE)</f>
        <v>#DIV/0!</v>
      </c>
      <c r="HR716" s="57"/>
      <c r="HS716" s="57" t="e">
        <f t="shared" ref="HS716:HS779" si="2200">IF(AND(ER716=TRUE,FR716&lt;0.5,FS716&lt;1.5),TRUE,FALSE)</f>
        <v>#DIV/0!</v>
      </c>
      <c r="HT716" s="57" t="e">
        <f t="shared" ref="HT716:HT779" si="2201">IF(AND(ER716=TRUE,FR716&lt;0.5,FS716&gt;=1.5),TRUE,FALSE)</f>
        <v>#DIV/0!</v>
      </c>
      <c r="HU716" s="57" t="e">
        <f t="shared" ref="HU716:HU779" si="2202">IF(AND(ER716=TRUE,FR716&gt;=0.5,FS716&lt;0.5),TRUE,FALSE)</f>
        <v>#DIV/0!</v>
      </c>
      <c r="HV716" s="57" t="e">
        <f t="shared" ref="HV716:HV779" si="2203">IF(AND(ER716=TRUE,FR716&gt;=0.5,FS716&lt;1.5,FS716&gt;=0.5),TRUE,FALSE)</f>
        <v>#DIV/0!</v>
      </c>
      <c r="HW716" s="57" t="e">
        <f t="shared" ref="HW716:HW779" si="2204">IF(AND(ER716=TRUE,FR716&gt;=0.5,FS716&gt;=1.5),TRUE,FALSE)</f>
        <v>#DIV/0!</v>
      </c>
      <c r="HX716" s="57"/>
      <c r="HY716" s="57" t="e">
        <f t="shared" ref="HY716:HY779" si="2205">IF(AND(EJ716=TRUE,EN716=TRUE,FR716&gt;=0.5,FG716&lt;0.5,FF716&gt;=0.5),TRUE,FALSE)</f>
        <v>#DIV/0!</v>
      </c>
      <c r="HZ716" s="57" t="e">
        <f t="shared" ref="HZ716:HZ779" si="2206">IF(AND(EJ716=TRUE,EL716=TRUE,FR716&gt;=0.5,FG716&lt;0.5,FF716&gt;=0.5),TRUE,FALSE)</f>
        <v>#DIV/0!</v>
      </c>
      <c r="IA716" s="57"/>
      <c r="IB716" s="61">
        <f t="shared" ref="IB716:IB779" si="2207">COUNTIF(FU716:HZ716,TRUE)</f>
        <v>0</v>
      </c>
      <c r="IC716" s="57" t="str">
        <f t="shared" ref="IC716:IC779" si="2208" xml:space="preserve"> IF(IB716=1,INDEX(FU$2:HZ$2,MATCH(TRUE,FU716:HZ716,0)),"")</f>
        <v/>
      </c>
      <c r="ID716" s="42"/>
      <c r="IE716" s="2" t="str">
        <f t="shared" ref="IE716:IE779" si="2209">IF(AND(EI716=TRUE,FF716&lt;0.5,FF716&gt;0.3),IE$2,"")</f>
        <v/>
      </c>
      <c r="IF716" s="60" t="e">
        <f t="shared" ref="IF716:IF779" si="2210">IF(AND(EJ716=TRUE,HY716&lt;&gt;TRUE,HZ716&lt;&gt;TRUE),IF$2,"")</f>
        <v>#DIV/0!</v>
      </c>
      <c r="IG716" s="60" t="str">
        <f t="shared" ref="IG716:IG779" si="2211">IF(AND(FQ716=MAX(FN716:FQ716)),IG$2,"")</f>
        <v/>
      </c>
      <c r="IH716" s="60" t="str">
        <f t="shared" ref="IH716:IH779" si="2212">IF(AND(FA716=MAX(EX716:FB716)),IH$2,"")</f>
        <v>zinco-</v>
      </c>
      <c r="II716" s="60" t="str">
        <f t="shared" ref="II716:II779" si="2213">IF(AND(EX716=MAX(EX716:FB716)),II$2,"")</f>
        <v>mangano-</v>
      </c>
      <c r="IJ716" s="60" t="e">
        <f t="shared" ref="IJ716:IJ779" si="2214">IF(AND(EZ716=MAX(EX716:FB716),OR(GT716=TRUE,GU716=TRUE,GG716=TRUE,FZ716=TRUE)),IJ$2,"")</f>
        <v>#DIV/0!</v>
      </c>
      <c r="IK716" s="60" t="e">
        <f t="shared" ref="IK716:IK779" si="2215">IF(AND(EY716=MAX(EX716:FB716),FU716&lt;&gt;TRUE,FV716&lt;&gt;TRUE,FY716&lt;&gt;TRUE,GG716&lt;&gt;TRUE,GT716&lt;&gt;TRUE,GU716&lt;&gt;TRUE,HK716&lt;&gt;TRUE),IK$2,"")</f>
        <v>#DIV/0!</v>
      </c>
      <c r="IL716" s="60" t="e">
        <f t="shared" ref="IL716:IL779" si="2216">IF(AND(FE716=MAX(FC716:FE716),OR(FY716=TRUE,GH716=TRUE,GB716=TRUE,GL716=TRUE,FU716=TRUE,FV716=TRUE)),IL$2,"")</f>
        <v>#DIV/0!</v>
      </c>
      <c r="IM716" s="60" t="e">
        <f t="shared" ref="IM716:IM779" si="2217">IF(AND(FD716=MAX(FC716:FE716),FY716&lt;&gt;TRUE,GH716&lt;&gt;TRUE,GB716&lt;&gt;TRUE,GL716&lt;&gt;TRUE,FU716&lt;&gt;TRUE,FV716&lt;&gt;TRUE,GT716&lt;&gt;TRUE,GU716&lt;&gt;TRUE,GG716&lt;&gt;TRUE),IM$2,"")</f>
        <v>#DIV/0!</v>
      </c>
      <c r="IN716" s="60" t="str">
        <f t="shared" ref="IN716:IN779" si="2218">IF(AND(DT716=MAX(DR716:DT716),EI716=TRUE),IN$2,"")</f>
        <v/>
      </c>
      <c r="IO716" s="60" t="str">
        <f t="shared" ref="IO716:IO779" si="2219">IF(AND(DS716=MAX(DR716:DT716),EI716=TRUE),IO$2,"")</f>
        <v/>
      </c>
      <c r="IP716" s="57"/>
      <c r="IQ716" s="57" t="str">
        <f t="shared" ref="IQ716:IQ779" si="2220">IF(IB716=1,CONCATENATE(IE716,IF716,IG716,IH716,II716,IJ716,IK716,IL716,IM716,IN716,IO716,IC716),"ERROR!!")</f>
        <v>ERROR!!</v>
      </c>
    </row>
    <row r="717" spans="24:251">
      <c r="X717" s="29">
        <f t="shared" si="2076"/>
        <v>0</v>
      </c>
      <c r="Y717" s="29">
        <f t="shared" si="2077"/>
        <v>0</v>
      </c>
      <c r="Z717" s="29" t="e">
        <f t="shared" si="2078"/>
        <v>#DIV/0!</v>
      </c>
      <c r="AA717" s="29" t="e">
        <f t="shared" si="2079"/>
        <v>#DIV/0!</v>
      </c>
      <c r="AB717" s="29" t="e">
        <f t="shared" si="2080"/>
        <v>#DIV/0!</v>
      </c>
      <c r="AC717" s="29" t="e">
        <f t="shared" si="2081"/>
        <v>#DIV/0!</v>
      </c>
      <c r="AF717" s="23">
        <v>60.084299999999999</v>
      </c>
      <c r="AG717" s="23">
        <v>79.878799999999998</v>
      </c>
      <c r="AH717" s="23">
        <v>101.96120000000001</v>
      </c>
      <c r="AI717" s="23">
        <v>151.99039999999999</v>
      </c>
      <c r="AJ717" s="23">
        <v>159.69</v>
      </c>
      <c r="AK717" s="23">
        <v>71.846400000000003</v>
      </c>
      <c r="AL717" s="23">
        <v>70.9375</v>
      </c>
      <c r="AM717" s="23">
        <v>40.304400000000001</v>
      </c>
      <c r="AN717" s="23">
        <v>56.077399999999997</v>
      </c>
      <c r="AO717" s="23">
        <v>61.978999999999999</v>
      </c>
      <c r="AP717" s="23">
        <v>94.195999999999998</v>
      </c>
      <c r="AQ717" s="23">
        <v>18.998000000000001</v>
      </c>
      <c r="AR717" s="23">
        <v>35.450000000000003</v>
      </c>
      <c r="AS717" s="23">
        <v>29.88</v>
      </c>
      <c r="AT717" s="23">
        <v>74.691999999999993</v>
      </c>
      <c r="AU717" s="23">
        <v>81.39</v>
      </c>
      <c r="AX717" s="54">
        <f t="shared" si="2082"/>
        <v>0</v>
      </c>
      <c r="AY717" s="54">
        <f t="shared" si="2083"/>
        <v>0</v>
      </c>
      <c r="AZ717" s="54">
        <f t="shared" si="2084"/>
        <v>0</v>
      </c>
      <c r="BA717" s="54">
        <f t="shared" si="2085"/>
        <v>0</v>
      </c>
      <c r="BB717" s="54">
        <f t="shared" si="2086"/>
        <v>0</v>
      </c>
      <c r="BC717" s="54">
        <f t="shared" si="2087"/>
        <v>0</v>
      </c>
      <c r="BD717" s="54">
        <f t="shared" si="2088"/>
        <v>0</v>
      </c>
      <c r="BE717" s="54">
        <f t="shared" si="2089"/>
        <v>0</v>
      </c>
      <c r="BF717" s="54">
        <f t="shared" si="2090"/>
        <v>0</v>
      </c>
      <c r="BG717" s="54">
        <f t="shared" si="2091"/>
        <v>0</v>
      </c>
      <c r="BH717" s="54">
        <f t="shared" si="2092"/>
        <v>0</v>
      </c>
      <c r="BI717" s="54">
        <f t="shared" si="2093"/>
        <v>0</v>
      </c>
      <c r="BJ717" s="54">
        <f t="shared" si="2094"/>
        <v>0</v>
      </c>
      <c r="BK717" s="54">
        <f t="shared" si="2095"/>
        <v>0</v>
      </c>
      <c r="BL717" s="54">
        <f t="shared" si="2096"/>
        <v>0</v>
      </c>
      <c r="BM717" s="42"/>
      <c r="BO717" s="54">
        <f>'Norm-coeff'!$C$2+$AX717*'Norm-coeff'!$D$2+$AY717*'Norm-coeff'!$E$2+$AZ717*'Norm-coeff'!$F$2+$BA717*'Norm-coeff'!$G$2+$BB717*'Norm-coeff'!$H$2+$BC717*'Norm-coeff'!$I$2+$BD717*'Norm-coeff'!$J$2+$BE717*'Norm-coeff'!$K$2+$BF717*'Norm-coeff'!$L$2+$BG717*'Norm-coeff'!$M$2+$BH717*'Norm-coeff'!$N$2+$BI717*'Norm-coeff'!$O$2</f>
        <v>5.4045421474420303</v>
      </c>
      <c r="BP717" s="54">
        <f>'Norm-coeff'!$C$3+$AX717*'Norm-coeff'!$D$3+$AY717*'Norm-coeff'!$E$3+$AZ717*'Norm-coeff'!$F$3+$BA717*'Norm-coeff'!$G$3+$BB717*'Norm-coeff'!$H$3+$BC717*'Norm-coeff'!$I$3+$BD717*'Norm-coeff'!$J$3+$BE717*'Norm-coeff'!$K$3+$BF717*'Norm-coeff'!$L$3+$BG717*'Norm-coeff'!$M$3+$BH717*'Norm-coeff'!$N$3+$BI717*'Norm-coeff'!$O$3</f>
        <v>3.15319116612705</v>
      </c>
      <c r="BQ717" s="54">
        <f>'Norm-coeff'!$C$4+$AX717*'Norm-coeff'!$D$4+$AY717*'Norm-coeff'!$E$4+$AZ717*'Norm-coeff'!$F$4+$BA717*'Norm-coeff'!$G$4+$BB717*'Norm-coeff'!$H$4+$BC717*'Norm-coeff'!$I$4+$BD717*'Norm-coeff'!$J$4+$BE717*'Norm-coeff'!$K$4+$BF717*'Norm-coeff'!$L$4+$BG717*'Norm-coeff'!$M$4+$BH717*'Norm-coeff'!$N$4+$BI717*'Norm-coeff'!$O$4</f>
        <v>1.42115649462768</v>
      </c>
      <c r="BR717" s="54">
        <f>'Norm-coeff'!$C$5+$AX717*'Norm-coeff'!$D$5+$AY717*'Norm-coeff'!$E$5+$AZ717*'Norm-coeff'!$F$5+$BA717*'Norm-coeff'!$G$5+$BB717*'Norm-coeff'!$H$5+$BC717*'Norm-coeff'!$I$5+$BD717*'Norm-coeff'!$J$5+$BE717*'Norm-coeff'!$K$5+$BF717*'Norm-coeff'!$L$5+$BG717*'Norm-coeff'!$M$5+$BH717*'Norm-coeff'!$N$5+$BI717*'Norm-coeff'!$O$5</f>
        <v>1.0553329241296201</v>
      </c>
      <c r="BS717" s="54">
        <f>'Norm-coeff'!$C$6+$AX717*'Norm-coeff'!$D$6+$AY717*'Norm-coeff'!$E$6+$AZ717*'Norm-coeff'!$F$6+$BA717*'Norm-coeff'!$G$6+$BB717*'Norm-coeff'!$H$6+$BC717*'Norm-coeff'!$I$6+$BD717*'Norm-coeff'!$J$6+$BE717*'Norm-coeff'!$K$6+$BF717*'Norm-coeff'!$L$6+$BG717*'Norm-coeff'!$M$6+$BH717*'Norm-coeff'!$N$6+$BI717*'Norm-coeff'!$O$6</f>
        <v>-1.48700885495103E-2</v>
      </c>
      <c r="BT717" s="54">
        <f>'Norm-coeff'!$C$7+$AX717*'Norm-coeff'!$D$7+$AY717*'Norm-coeff'!$E$7+$AZ717*'Norm-coeff'!$F$7+$BA717*'Norm-coeff'!$G$7+$BB717*'Norm-coeff'!$H$7+$BC717*'Norm-coeff'!$I$7+$BD717*'Norm-coeff'!$J$7+$BE717*'Norm-coeff'!$K$7+$BF717*'Norm-coeff'!$L$7+$BG717*'Norm-coeff'!$M$7+$BH717*'Norm-coeff'!$N$7+$BI717*'Norm-coeff'!$O$7</f>
        <v>2.0907583608832998</v>
      </c>
      <c r="BU717" s="54">
        <f>'Norm-coeff'!$C$8+$AX717*'Norm-coeff'!$D$8+$AY717*'Norm-coeff'!$E$8+$AZ717*'Norm-coeff'!$F$8+$BA717*'Norm-coeff'!$G$8+$BB717*'Norm-coeff'!$H$8+$BC717*'Norm-coeff'!$I$8+$BD717*'Norm-coeff'!$J$8+$BE717*'Norm-coeff'!$K$8+$BF717*'Norm-coeff'!$L$8+$BG717*'Norm-coeff'!$M$8+$BH717*'Norm-coeff'!$N$8+$BI717*'Norm-coeff'!$O$8</f>
        <v>0.65894159836244504</v>
      </c>
      <c r="BV717" s="54">
        <f>'Norm-coeff'!$C$9+$AX717*'Norm-coeff'!$D$9+$AY717*'Norm-coeff'!$E$9+$AZ717*'Norm-coeff'!$F$9+$BA717*'Norm-coeff'!$G$9+$BB717*'Norm-coeff'!$H$9+$BC717*'Norm-coeff'!$I$9+$BD717*'Norm-coeff'!$J$9+$BE717*'Norm-coeff'!$K$9+$BF717*'Norm-coeff'!$L$9+$BG717*'Norm-coeff'!$M$9+$BH717*'Norm-coeff'!$N$9+$BI717*'Norm-coeff'!$O$9</f>
        <v>1.48961085014701</v>
      </c>
      <c r="BW717" s="54">
        <f>'Norm-coeff'!$C$10+$AX717*'Norm-coeff'!$D$10+$AY717*'Norm-coeff'!$E$10+$AZ717*'Norm-coeff'!$F$10+$BA717*'Norm-coeff'!$G$10+$BB717*'Norm-coeff'!$H$10+$BC717*'Norm-coeff'!$I$10+$BD717*'Norm-coeff'!$J$10+$BE717*'Norm-coeff'!$K$10+$BF717*'Norm-coeff'!$L$10+$BG717*'Norm-coeff'!$M$10+$BH717*'Norm-coeff'!$N$10+$BI717*'Norm-coeff'!$O$10</f>
        <v>1.42058735749591</v>
      </c>
      <c r="BX717" s="54">
        <f>'Norm-coeff'!$C$11+$AX717*'Norm-coeff'!$D$11+$AY717*'Norm-coeff'!$E$11+$AZ717*'Norm-coeff'!$F$11+$BA717*'Norm-coeff'!$G$11+$BB717*'Norm-coeff'!$H$11+$BC717*'Norm-coeff'!$I$11+$BD717*'Norm-coeff'!$J$11+$BE717*'Norm-coeff'!$K$11+$BF717*'Norm-coeff'!$L$11+$BG717*'Norm-coeff'!$M$11+$BH717*'Norm-coeff'!$N$11+$BI717*'Norm-coeff'!$O$11</f>
        <v>0.221233014421479</v>
      </c>
      <c r="BY717" s="54">
        <f>'Norm-coeff'!$C$12+$AX717*'Norm-coeff'!$D$12+$AY717*'Norm-coeff'!$E$12+$AZ717*'Norm-coeff'!$F$12+$BA717*'Norm-coeff'!$G$12+$BB717*'Norm-coeff'!$H$12+$BC717*'Norm-coeff'!$I$12+$BD717*'Norm-coeff'!$J$12+$BE717*'Norm-coeff'!$K$12+$BF717*'Norm-coeff'!$L$12+$BG717*'Norm-coeff'!$M$12+$BH717*'Norm-coeff'!$N$12+$BI717*'Norm-coeff'!$O$12</f>
        <v>0.283527502056037</v>
      </c>
      <c r="BZ717" s="54">
        <f>'Norm-coeff'!$C$13+$AX717*'Norm-coeff'!$D$13+$AY717*'Norm-coeff'!$E$13+$AZ717*'Norm-coeff'!$F$13+$BA717*'Norm-coeff'!$G$13+$BB717*'Norm-coeff'!$H$13+$BC717*'Norm-coeff'!$I$13+$BD717*'Norm-coeff'!$J$13+$BE717*'Norm-coeff'!$K$13+$BF717*'Norm-coeff'!$L$13+$BG717*'Norm-coeff'!$M$13+$BH717*'Norm-coeff'!$N$13+$BI717*'Norm-coeff'!$O$13</f>
        <v>-4.1864930554451202E-2</v>
      </c>
      <c r="CA717" s="54">
        <f>'Norm-coeff'!$C$14+$AX717*'Norm-coeff'!$D$14+$AY717*'Norm-coeff'!$E$14+$AZ717*'Norm-coeff'!$F$14+$BA717*'Norm-coeff'!$G$14+$BB717*'Norm-coeff'!$H$14+$BC717*'Norm-coeff'!$I$14+$BD717*'Norm-coeff'!$J$14+$BE717*'Norm-coeff'!$K$14+$BF717*'Norm-coeff'!$L$14+$BG717*'Norm-coeff'!$M$14+$BH717*'Norm-coeff'!$N$14+$BI717*'Norm-coeff'!$O$14</f>
        <v>4.2526983164477103</v>
      </c>
      <c r="CC717" s="54">
        <f t="shared" ref="CC717:CC780" si="2221">IF(AX717&lt;=0,0,BO717/AX717)</f>
        <v>0</v>
      </c>
      <c r="CG717" s="54">
        <f t="shared" si="2097"/>
        <v>0</v>
      </c>
      <c r="CH717" s="54">
        <f t="shared" si="2075"/>
        <v>0</v>
      </c>
      <c r="CI717" s="54">
        <f t="shared" si="2098"/>
        <v>0</v>
      </c>
      <c r="CJ717" s="56">
        <f t="shared" si="2099"/>
        <v>0</v>
      </c>
      <c r="CK717" s="54">
        <f t="shared" si="2100"/>
        <v>0</v>
      </c>
      <c r="CL717" s="54">
        <f t="shared" si="2101"/>
        <v>0</v>
      </c>
      <c r="CM717" s="54">
        <f t="shared" si="2102"/>
        <v>0</v>
      </c>
      <c r="CN717" s="54">
        <f t="shared" si="2103"/>
        <v>0</v>
      </c>
      <c r="CO717" s="54">
        <f t="shared" si="2104"/>
        <v>0</v>
      </c>
      <c r="CP717" s="54">
        <f t="shared" si="2105"/>
        <v>0</v>
      </c>
      <c r="CQ717" s="54">
        <f t="shared" si="2106"/>
        <v>0</v>
      </c>
      <c r="CR717" s="54">
        <f t="shared" si="2107"/>
        <v>0</v>
      </c>
      <c r="CS717" s="54">
        <f t="shared" si="2108"/>
        <v>0</v>
      </c>
      <c r="CU717" s="54">
        <f t="shared" si="2109"/>
        <v>0</v>
      </c>
      <c r="CV717" s="54">
        <f t="shared" si="2110"/>
        <v>0</v>
      </c>
      <c r="CW717" s="54">
        <f t="shared" si="2111"/>
        <v>0</v>
      </c>
      <c r="CX717" s="54">
        <f t="shared" si="2112"/>
        <v>0</v>
      </c>
      <c r="CZ717" s="54">
        <f t="shared" si="2113"/>
        <v>0</v>
      </c>
      <c r="DA717" s="54">
        <f t="shared" si="2114"/>
        <v>0</v>
      </c>
      <c r="DB717" s="54">
        <f t="shared" si="2115"/>
        <v>0</v>
      </c>
      <c r="DC717" s="54">
        <f t="shared" si="2116"/>
        <v>0</v>
      </c>
      <c r="DD717" s="54">
        <f t="shared" si="2117"/>
        <v>0</v>
      </c>
      <c r="DE717" s="54">
        <f t="shared" si="2118"/>
        <v>0</v>
      </c>
      <c r="DF717" s="54">
        <f t="shared" si="2119"/>
        <v>0</v>
      </c>
      <c r="DG717" s="54">
        <f t="shared" si="2120"/>
        <v>2</v>
      </c>
      <c r="DH717" s="71">
        <f t="shared" si="2121"/>
        <v>0</v>
      </c>
      <c r="DI717" s="71">
        <f t="shared" si="2122"/>
        <v>0</v>
      </c>
      <c r="DJ717" s="54">
        <f t="shared" si="2123"/>
        <v>0</v>
      </c>
      <c r="DK717" s="54">
        <f t="shared" si="2124"/>
        <v>2</v>
      </c>
      <c r="DL717" s="4">
        <f t="shared" si="2049"/>
        <v>0</v>
      </c>
      <c r="DM717" s="3">
        <f t="shared" si="2125"/>
        <v>0</v>
      </c>
      <c r="DN717" s="3">
        <f t="shared" si="2126"/>
        <v>0</v>
      </c>
      <c r="DO717" s="4" t="e">
        <f t="shared" si="2127"/>
        <v>#DIV/0!</v>
      </c>
      <c r="DP717" s="57"/>
      <c r="DQ717" s="57"/>
      <c r="DR717" s="56">
        <f t="shared" si="2050"/>
        <v>2</v>
      </c>
      <c r="DS717" s="56">
        <f t="shared" si="2051"/>
        <v>0</v>
      </c>
      <c r="DT717" s="38">
        <f t="shared" si="2052"/>
        <v>0</v>
      </c>
      <c r="DU717" s="38">
        <f t="shared" si="2128"/>
        <v>2</v>
      </c>
      <c r="DV717" s="38">
        <f t="shared" si="2053"/>
        <v>0</v>
      </c>
      <c r="DW717" s="39">
        <f t="shared" si="2054"/>
        <v>0</v>
      </c>
      <c r="DX717" s="39">
        <f t="shared" si="2055"/>
        <v>0</v>
      </c>
      <c r="DY717" s="39">
        <f t="shared" si="2056"/>
        <v>0</v>
      </c>
      <c r="DZ717" s="39">
        <f t="shared" si="2057"/>
        <v>0</v>
      </c>
      <c r="EA717" s="39">
        <f t="shared" si="2058"/>
        <v>0</v>
      </c>
      <c r="EB717" s="37" t="e">
        <f t="shared" si="2129"/>
        <v>#DIV/0!</v>
      </c>
      <c r="EC717" s="37" t="e">
        <f t="shared" si="2130"/>
        <v>#DIV/0!</v>
      </c>
      <c r="ED717" s="37" t="e">
        <f t="shared" si="2131"/>
        <v>#DIV/0!</v>
      </c>
      <c r="EE717" s="37" t="e">
        <f t="shared" si="2132"/>
        <v>#DIV/0!</v>
      </c>
      <c r="EF717" s="39" t="e">
        <f t="shared" si="2133"/>
        <v>#DIV/0!</v>
      </c>
      <c r="EG717" s="37" t="e">
        <f t="shared" si="2134"/>
        <v>#DIV/0!</v>
      </c>
      <c r="EH717" s="37" t="e">
        <f t="shared" si="2135"/>
        <v>#DIV/0!</v>
      </c>
      <c r="EI717" s="11" t="b">
        <f t="shared" si="2136"/>
        <v>1</v>
      </c>
      <c r="EJ717" s="11" t="b">
        <f t="shared" si="2137"/>
        <v>0</v>
      </c>
      <c r="EK717" s="39" t="e">
        <f t="shared" si="2138"/>
        <v>#DIV/0!</v>
      </c>
      <c r="EL717" s="39" t="e">
        <f t="shared" si="2139"/>
        <v>#DIV/0!</v>
      </c>
      <c r="EM717" s="39" t="e">
        <f t="shared" si="2140"/>
        <v>#DIV/0!</v>
      </c>
      <c r="EN717" s="39" t="e">
        <f t="shared" si="2141"/>
        <v>#DIV/0!</v>
      </c>
      <c r="EO717" s="39" t="e">
        <f t="shared" si="2142"/>
        <v>#DIV/0!</v>
      </c>
      <c r="EP717" s="39" t="e">
        <f t="shared" si="2143"/>
        <v>#DIV/0!</v>
      </c>
      <c r="EQ717" s="39" t="e">
        <f t="shared" si="2144"/>
        <v>#DIV/0!</v>
      </c>
      <c r="ER717" s="39" t="e">
        <f t="shared" si="2145"/>
        <v>#DIV/0!</v>
      </c>
      <c r="ES717" s="58" t="str">
        <f t="shared" si="2146"/>
        <v>(OH,F,Cl)-dominate amphibole</v>
      </c>
      <c r="ET717" s="58" t="e">
        <f t="shared" si="2147"/>
        <v>#N/A</v>
      </c>
      <c r="EU717" s="56">
        <f t="shared" si="2059"/>
        <v>0</v>
      </c>
      <c r="EV717" s="56">
        <f t="shared" si="2060"/>
        <v>0</v>
      </c>
      <c r="EW717" s="56">
        <f t="shared" si="2061"/>
        <v>0</v>
      </c>
      <c r="EX717" s="56">
        <f t="shared" si="2062"/>
        <v>0</v>
      </c>
      <c r="EY717" s="56">
        <f t="shared" si="2063"/>
        <v>0</v>
      </c>
      <c r="EZ717" s="56">
        <f t="shared" si="2064"/>
        <v>0</v>
      </c>
      <c r="FA717" s="39">
        <f t="shared" si="2065"/>
        <v>0</v>
      </c>
      <c r="FB717" s="39">
        <f t="shared" si="2066"/>
        <v>0</v>
      </c>
      <c r="FC717" s="54">
        <f t="shared" si="2067"/>
        <v>0</v>
      </c>
      <c r="FD717" s="54">
        <f t="shared" si="2068"/>
        <v>0</v>
      </c>
      <c r="FE717" s="39">
        <f t="shared" si="2069"/>
        <v>0</v>
      </c>
      <c r="FF717" s="54">
        <f t="shared" si="2070"/>
        <v>0</v>
      </c>
      <c r="FG717" s="39">
        <f t="shared" si="2071"/>
        <v>0</v>
      </c>
      <c r="FH717" s="39">
        <f t="shared" si="2148"/>
        <v>0</v>
      </c>
      <c r="FI717" s="39">
        <f t="shared" si="2149"/>
        <v>0</v>
      </c>
      <c r="FJ717" s="39">
        <f t="shared" si="2150"/>
        <v>0</v>
      </c>
      <c r="FK717" s="39" t="e">
        <f t="shared" si="2151"/>
        <v>#DIV/0!</v>
      </c>
      <c r="FL717" s="39" t="e">
        <f t="shared" si="2152"/>
        <v>#DIV/0!</v>
      </c>
      <c r="FM717" s="39" t="e">
        <f t="shared" si="2153"/>
        <v>#DIV/0!</v>
      </c>
      <c r="FN717" s="39">
        <f t="shared" si="2154"/>
        <v>1</v>
      </c>
      <c r="FO717" s="39">
        <f t="shared" si="2072"/>
        <v>0</v>
      </c>
      <c r="FP717" s="39">
        <f t="shared" si="2073"/>
        <v>0</v>
      </c>
      <c r="FQ717" s="39">
        <f t="shared" si="2074"/>
        <v>0</v>
      </c>
      <c r="FR717" s="39">
        <f t="shared" si="2155"/>
        <v>0</v>
      </c>
      <c r="FS717" s="39">
        <f t="shared" si="2156"/>
        <v>0</v>
      </c>
      <c r="FU717" s="39" t="e">
        <f t="shared" si="2157"/>
        <v>#DIV/0!</v>
      </c>
      <c r="FV717" s="39" t="e">
        <f t="shared" si="2158"/>
        <v>#DIV/0!</v>
      </c>
      <c r="FW717" s="39" t="e">
        <f t="shared" si="2159"/>
        <v>#DIV/0!</v>
      </c>
      <c r="FY717" s="39" t="e">
        <f t="shared" si="2160"/>
        <v>#DIV/0!</v>
      </c>
      <c r="FZ717" s="39" t="e">
        <f t="shared" si="2161"/>
        <v>#DIV/0!</v>
      </c>
      <c r="GA717" s="39" t="e">
        <f t="shared" si="2162"/>
        <v>#DIV/0!</v>
      </c>
      <c r="GB717" s="39" t="e">
        <f t="shared" si="2163"/>
        <v>#DIV/0!</v>
      </c>
      <c r="GC717" s="39" t="e">
        <f t="shared" si="2164"/>
        <v>#DIV/0!</v>
      </c>
      <c r="GD717" s="39" t="e">
        <f t="shared" si="2165"/>
        <v>#DIV/0!</v>
      </c>
      <c r="GE717" s="39" t="e">
        <f t="shared" si="2166"/>
        <v>#DIV/0!</v>
      </c>
      <c r="GF717" s="39" t="e">
        <f t="shared" si="2167"/>
        <v>#DIV/0!</v>
      </c>
      <c r="GG717" s="39" t="e">
        <f t="shared" si="2168"/>
        <v>#DIV/0!</v>
      </c>
      <c r="GH717" s="39" t="e">
        <f t="shared" si="2169"/>
        <v>#DIV/0!</v>
      </c>
      <c r="GI717" s="39"/>
      <c r="GJ717" s="39" t="e">
        <f t="shared" si="2170"/>
        <v>#DIV/0!</v>
      </c>
      <c r="GK717" s="39" t="e">
        <f t="shared" si="2171"/>
        <v>#DIV/0!</v>
      </c>
      <c r="GL717" s="39" t="e">
        <f t="shared" si="2172"/>
        <v>#DIV/0!</v>
      </c>
      <c r="GM717" s="39" t="e">
        <f t="shared" si="2173"/>
        <v>#DIV/0!</v>
      </c>
      <c r="GN717" s="39" t="e">
        <f t="shared" si="2174"/>
        <v>#DIV/0!</v>
      </c>
      <c r="GO717" s="57"/>
      <c r="GP717" s="57" t="e">
        <f t="shared" si="2175"/>
        <v>#DIV/0!</v>
      </c>
      <c r="GQ717" s="59" t="e">
        <f t="shared" si="2176"/>
        <v>#DIV/0!</v>
      </c>
      <c r="GR717" s="41" t="e">
        <f t="shared" si="2177"/>
        <v>#DIV/0!</v>
      </c>
      <c r="GS717" s="57" t="e">
        <f t="shared" si="2178"/>
        <v>#DIV/0!</v>
      </c>
      <c r="GT717" s="57" t="e">
        <f t="shared" si="2179"/>
        <v>#DIV/0!</v>
      </c>
      <c r="GU717" s="57" t="e">
        <f t="shared" si="2180"/>
        <v>#DIV/0!</v>
      </c>
      <c r="GV717" s="57"/>
      <c r="GW717" s="42" t="e">
        <f t="shared" si="2181"/>
        <v>#DIV/0!</v>
      </c>
      <c r="GX717" s="42" t="e">
        <f t="shared" si="2182"/>
        <v>#DIV/0!</v>
      </c>
      <c r="GY717" s="42" t="e">
        <f t="shared" si="2183"/>
        <v>#DIV/0!</v>
      </c>
      <c r="GZ717" s="57"/>
      <c r="HA717" s="2" t="e">
        <f t="shared" si="2184"/>
        <v>#DIV/0!</v>
      </c>
      <c r="HB717" s="2" t="e">
        <f t="shared" si="2185"/>
        <v>#DIV/0!</v>
      </c>
      <c r="HC717" s="2" t="e">
        <f t="shared" si="2186"/>
        <v>#DIV/0!</v>
      </c>
      <c r="HD717" s="2" t="e">
        <f t="shared" si="2187"/>
        <v>#DIV/0!</v>
      </c>
      <c r="HE717" s="2" t="e">
        <f t="shared" si="2188"/>
        <v>#DIV/0!</v>
      </c>
      <c r="HF717" s="2" t="e">
        <f t="shared" si="2189"/>
        <v>#DIV/0!</v>
      </c>
      <c r="HG717" s="2" t="e">
        <f t="shared" si="2190"/>
        <v>#DIV/0!</v>
      </c>
      <c r="HH717" s="2" t="e">
        <f t="shared" si="2191"/>
        <v>#DIV/0!</v>
      </c>
      <c r="HI717" s="2" t="e">
        <f t="shared" si="2192"/>
        <v>#DIV/0!</v>
      </c>
      <c r="HJ717" s="11" t="e">
        <f t="shared" si="2193"/>
        <v>#DIV/0!</v>
      </c>
      <c r="HK717" s="60" t="e">
        <f t="shared" si="2194"/>
        <v>#DIV/0!</v>
      </c>
      <c r="HL717" s="57"/>
      <c r="HM717" s="57" t="e">
        <f t="shared" si="2195"/>
        <v>#DIV/0!</v>
      </c>
      <c r="HN717" s="57" t="e">
        <f t="shared" si="2196"/>
        <v>#DIV/0!</v>
      </c>
      <c r="HO717" s="57" t="e">
        <f t="shared" si="2197"/>
        <v>#DIV/0!</v>
      </c>
      <c r="HP717" s="57" t="e">
        <f t="shared" si="2198"/>
        <v>#DIV/0!</v>
      </c>
      <c r="HQ717" s="57" t="e">
        <f t="shared" si="2199"/>
        <v>#DIV/0!</v>
      </c>
      <c r="HR717" s="57"/>
      <c r="HS717" s="57" t="e">
        <f t="shared" si="2200"/>
        <v>#DIV/0!</v>
      </c>
      <c r="HT717" s="57" t="e">
        <f t="shared" si="2201"/>
        <v>#DIV/0!</v>
      </c>
      <c r="HU717" s="57" t="e">
        <f t="shared" si="2202"/>
        <v>#DIV/0!</v>
      </c>
      <c r="HV717" s="57" t="e">
        <f t="shared" si="2203"/>
        <v>#DIV/0!</v>
      </c>
      <c r="HW717" s="57" t="e">
        <f t="shared" si="2204"/>
        <v>#DIV/0!</v>
      </c>
      <c r="HX717" s="57"/>
      <c r="HY717" s="57" t="e">
        <f t="shared" si="2205"/>
        <v>#DIV/0!</v>
      </c>
      <c r="HZ717" s="57" t="e">
        <f t="shared" si="2206"/>
        <v>#DIV/0!</v>
      </c>
      <c r="IA717" s="57"/>
      <c r="IB717" s="61">
        <f t="shared" si="2207"/>
        <v>0</v>
      </c>
      <c r="IC717" s="57" t="str">
        <f t="shared" si="2208"/>
        <v/>
      </c>
      <c r="ID717" s="42"/>
      <c r="IE717" s="2" t="str">
        <f t="shared" si="2209"/>
        <v/>
      </c>
      <c r="IF717" s="60" t="e">
        <f t="shared" si="2210"/>
        <v>#DIV/0!</v>
      </c>
      <c r="IG717" s="60" t="str">
        <f t="shared" si="2211"/>
        <v/>
      </c>
      <c r="IH717" s="60" t="str">
        <f t="shared" si="2212"/>
        <v>zinco-</v>
      </c>
      <c r="II717" s="60" t="str">
        <f t="shared" si="2213"/>
        <v>mangano-</v>
      </c>
      <c r="IJ717" s="60" t="e">
        <f t="shared" si="2214"/>
        <v>#DIV/0!</v>
      </c>
      <c r="IK717" s="60" t="e">
        <f t="shared" si="2215"/>
        <v>#DIV/0!</v>
      </c>
      <c r="IL717" s="60" t="e">
        <f t="shared" si="2216"/>
        <v>#DIV/0!</v>
      </c>
      <c r="IM717" s="60" t="e">
        <f t="shared" si="2217"/>
        <v>#DIV/0!</v>
      </c>
      <c r="IN717" s="60" t="str">
        <f t="shared" si="2218"/>
        <v/>
      </c>
      <c r="IO717" s="60" t="str">
        <f t="shared" si="2219"/>
        <v/>
      </c>
      <c r="IP717" s="57"/>
      <c r="IQ717" s="57" t="str">
        <f t="shared" si="2220"/>
        <v>ERROR!!</v>
      </c>
    </row>
    <row r="718" spans="24:251">
      <c r="X718" s="29">
        <f t="shared" si="2076"/>
        <v>0</v>
      </c>
      <c r="Y718" s="29">
        <f t="shared" si="2077"/>
        <v>0</v>
      </c>
      <c r="Z718" s="29" t="e">
        <f t="shared" si="2078"/>
        <v>#DIV/0!</v>
      </c>
      <c r="AA718" s="29" t="e">
        <f t="shared" si="2079"/>
        <v>#DIV/0!</v>
      </c>
      <c r="AB718" s="29" t="e">
        <f t="shared" si="2080"/>
        <v>#DIV/0!</v>
      </c>
      <c r="AC718" s="29" t="e">
        <f t="shared" si="2081"/>
        <v>#DIV/0!</v>
      </c>
      <c r="AF718" s="23">
        <v>60.084299999999999</v>
      </c>
      <c r="AG718" s="23">
        <v>79.878799999999998</v>
      </c>
      <c r="AH718" s="23">
        <v>101.96120000000001</v>
      </c>
      <c r="AI718" s="23">
        <v>151.99039999999999</v>
      </c>
      <c r="AJ718" s="23">
        <v>159.69</v>
      </c>
      <c r="AK718" s="23">
        <v>71.846400000000003</v>
      </c>
      <c r="AL718" s="23">
        <v>70.9375</v>
      </c>
      <c r="AM718" s="23">
        <v>40.304400000000001</v>
      </c>
      <c r="AN718" s="23">
        <v>56.077399999999997</v>
      </c>
      <c r="AO718" s="23">
        <v>61.978999999999999</v>
      </c>
      <c r="AP718" s="23">
        <v>94.195999999999998</v>
      </c>
      <c r="AQ718" s="23">
        <v>18.998000000000001</v>
      </c>
      <c r="AR718" s="23">
        <v>35.450000000000003</v>
      </c>
      <c r="AS718" s="23">
        <v>29.88</v>
      </c>
      <c r="AT718" s="23">
        <v>74.691999999999993</v>
      </c>
      <c r="AU718" s="23">
        <v>81.39</v>
      </c>
      <c r="AX718" s="54">
        <f t="shared" si="2082"/>
        <v>0</v>
      </c>
      <c r="AY718" s="54">
        <f t="shared" si="2083"/>
        <v>0</v>
      </c>
      <c r="AZ718" s="54">
        <f t="shared" si="2084"/>
        <v>0</v>
      </c>
      <c r="BA718" s="54">
        <f t="shared" si="2085"/>
        <v>0</v>
      </c>
      <c r="BB718" s="54">
        <f t="shared" si="2086"/>
        <v>0</v>
      </c>
      <c r="BC718" s="54">
        <f t="shared" si="2087"/>
        <v>0</v>
      </c>
      <c r="BD718" s="54">
        <f t="shared" si="2088"/>
        <v>0</v>
      </c>
      <c r="BE718" s="54">
        <f t="shared" si="2089"/>
        <v>0</v>
      </c>
      <c r="BF718" s="54">
        <f t="shared" si="2090"/>
        <v>0</v>
      </c>
      <c r="BG718" s="54">
        <f t="shared" si="2091"/>
        <v>0</v>
      </c>
      <c r="BH718" s="54">
        <f t="shared" si="2092"/>
        <v>0</v>
      </c>
      <c r="BI718" s="54">
        <f t="shared" si="2093"/>
        <v>0</v>
      </c>
      <c r="BJ718" s="54">
        <f t="shared" si="2094"/>
        <v>0</v>
      </c>
      <c r="BK718" s="54">
        <f t="shared" si="2095"/>
        <v>0</v>
      </c>
      <c r="BL718" s="54">
        <f t="shared" si="2096"/>
        <v>0</v>
      </c>
      <c r="BM718" s="42"/>
      <c r="BO718" s="54">
        <f>'Norm-coeff'!$C$2+$AX718*'Norm-coeff'!$D$2+$AY718*'Norm-coeff'!$E$2+$AZ718*'Norm-coeff'!$F$2+$BA718*'Norm-coeff'!$G$2+$BB718*'Norm-coeff'!$H$2+$BC718*'Norm-coeff'!$I$2+$BD718*'Norm-coeff'!$J$2+$BE718*'Norm-coeff'!$K$2+$BF718*'Norm-coeff'!$L$2+$BG718*'Norm-coeff'!$M$2+$BH718*'Norm-coeff'!$N$2+$BI718*'Norm-coeff'!$O$2</f>
        <v>5.4045421474420303</v>
      </c>
      <c r="BP718" s="54">
        <f>'Norm-coeff'!$C$3+$AX718*'Norm-coeff'!$D$3+$AY718*'Norm-coeff'!$E$3+$AZ718*'Norm-coeff'!$F$3+$BA718*'Norm-coeff'!$G$3+$BB718*'Norm-coeff'!$H$3+$BC718*'Norm-coeff'!$I$3+$BD718*'Norm-coeff'!$J$3+$BE718*'Norm-coeff'!$K$3+$BF718*'Norm-coeff'!$L$3+$BG718*'Norm-coeff'!$M$3+$BH718*'Norm-coeff'!$N$3+$BI718*'Norm-coeff'!$O$3</f>
        <v>3.15319116612705</v>
      </c>
      <c r="BQ718" s="54">
        <f>'Norm-coeff'!$C$4+$AX718*'Norm-coeff'!$D$4+$AY718*'Norm-coeff'!$E$4+$AZ718*'Norm-coeff'!$F$4+$BA718*'Norm-coeff'!$G$4+$BB718*'Norm-coeff'!$H$4+$BC718*'Norm-coeff'!$I$4+$BD718*'Norm-coeff'!$J$4+$BE718*'Norm-coeff'!$K$4+$BF718*'Norm-coeff'!$L$4+$BG718*'Norm-coeff'!$M$4+$BH718*'Norm-coeff'!$N$4+$BI718*'Norm-coeff'!$O$4</f>
        <v>1.42115649462768</v>
      </c>
      <c r="BR718" s="54">
        <f>'Norm-coeff'!$C$5+$AX718*'Norm-coeff'!$D$5+$AY718*'Norm-coeff'!$E$5+$AZ718*'Norm-coeff'!$F$5+$BA718*'Norm-coeff'!$G$5+$BB718*'Norm-coeff'!$H$5+$BC718*'Norm-coeff'!$I$5+$BD718*'Norm-coeff'!$J$5+$BE718*'Norm-coeff'!$K$5+$BF718*'Norm-coeff'!$L$5+$BG718*'Norm-coeff'!$M$5+$BH718*'Norm-coeff'!$N$5+$BI718*'Norm-coeff'!$O$5</f>
        <v>1.0553329241296201</v>
      </c>
      <c r="BS718" s="54">
        <f>'Norm-coeff'!$C$6+$AX718*'Norm-coeff'!$D$6+$AY718*'Norm-coeff'!$E$6+$AZ718*'Norm-coeff'!$F$6+$BA718*'Norm-coeff'!$G$6+$BB718*'Norm-coeff'!$H$6+$BC718*'Norm-coeff'!$I$6+$BD718*'Norm-coeff'!$J$6+$BE718*'Norm-coeff'!$K$6+$BF718*'Norm-coeff'!$L$6+$BG718*'Norm-coeff'!$M$6+$BH718*'Norm-coeff'!$N$6+$BI718*'Norm-coeff'!$O$6</f>
        <v>-1.48700885495103E-2</v>
      </c>
      <c r="BT718" s="54">
        <f>'Norm-coeff'!$C$7+$AX718*'Norm-coeff'!$D$7+$AY718*'Norm-coeff'!$E$7+$AZ718*'Norm-coeff'!$F$7+$BA718*'Norm-coeff'!$G$7+$BB718*'Norm-coeff'!$H$7+$BC718*'Norm-coeff'!$I$7+$BD718*'Norm-coeff'!$J$7+$BE718*'Norm-coeff'!$K$7+$BF718*'Norm-coeff'!$L$7+$BG718*'Norm-coeff'!$M$7+$BH718*'Norm-coeff'!$N$7+$BI718*'Norm-coeff'!$O$7</f>
        <v>2.0907583608832998</v>
      </c>
      <c r="BU718" s="54">
        <f>'Norm-coeff'!$C$8+$AX718*'Norm-coeff'!$D$8+$AY718*'Norm-coeff'!$E$8+$AZ718*'Norm-coeff'!$F$8+$BA718*'Norm-coeff'!$G$8+$BB718*'Norm-coeff'!$H$8+$BC718*'Norm-coeff'!$I$8+$BD718*'Norm-coeff'!$J$8+$BE718*'Norm-coeff'!$K$8+$BF718*'Norm-coeff'!$L$8+$BG718*'Norm-coeff'!$M$8+$BH718*'Norm-coeff'!$N$8+$BI718*'Norm-coeff'!$O$8</f>
        <v>0.65894159836244504</v>
      </c>
      <c r="BV718" s="54">
        <f>'Norm-coeff'!$C$9+$AX718*'Norm-coeff'!$D$9+$AY718*'Norm-coeff'!$E$9+$AZ718*'Norm-coeff'!$F$9+$BA718*'Norm-coeff'!$G$9+$BB718*'Norm-coeff'!$H$9+$BC718*'Norm-coeff'!$I$9+$BD718*'Norm-coeff'!$J$9+$BE718*'Norm-coeff'!$K$9+$BF718*'Norm-coeff'!$L$9+$BG718*'Norm-coeff'!$M$9+$BH718*'Norm-coeff'!$N$9+$BI718*'Norm-coeff'!$O$9</f>
        <v>1.48961085014701</v>
      </c>
      <c r="BW718" s="54">
        <f>'Norm-coeff'!$C$10+$AX718*'Norm-coeff'!$D$10+$AY718*'Norm-coeff'!$E$10+$AZ718*'Norm-coeff'!$F$10+$BA718*'Norm-coeff'!$G$10+$BB718*'Norm-coeff'!$H$10+$BC718*'Norm-coeff'!$I$10+$BD718*'Norm-coeff'!$J$10+$BE718*'Norm-coeff'!$K$10+$BF718*'Norm-coeff'!$L$10+$BG718*'Norm-coeff'!$M$10+$BH718*'Norm-coeff'!$N$10+$BI718*'Norm-coeff'!$O$10</f>
        <v>1.42058735749591</v>
      </c>
      <c r="BX718" s="54">
        <f>'Norm-coeff'!$C$11+$AX718*'Norm-coeff'!$D$11+$AY718*'Norm-coeff'!$E$11+$AZ718*'Norm-coeff'!$F$11+$BA718*'Norm-coeff'!$G$11+$BB718*'Norm-coeff'!$H$11+$BC718*'Norm-coeff'!$I$11+$BD718*'Norm-coeff'!$J$11+$BE718*'Norm-coeff'!$K$11+$BF718*'Norm-coeff'!$L$11+$BG718*'Norm-coeff'!$M$11+$BH718*'Norm-coeff'!$N$11+$BI718*'Norm-coeff'!$O$11</f>
        <v>0.221233014421479</v>
      </c>
      <c r="BY718" s="54">
        <f>'Norm-coeff'!$C$12+$AX718*'Norm-coeff'!$D$12+$AY718*'Norm-coeff'!$E$12+$AZ718*'Norm-coeff'!$F$12+$BA718*'Norm-coeff'!$G$12+$BB718*'Norm-coeff'!$H$12+$BC718*'Norm-coeff'!$I$12+$BD718*'Norm-coeff'!$J$12+$BE718*'Norm-coeff'!$K$12+$BF718*'Norm-coeff'!$L$12+$BG718*'Norm-coeff'!$M$12+$BH718*'Norm-coeff'!$N$12+$BI718*'Norm-coeff'!$O$12</f>
        <v>0.283527502056037</v>
      </c>
      <c r="BZ718" s="54">
        <f>'Norm-coeff'!$C$13+$AX718*'Norm-coeff'!$D$13+$AY718*'Norm-coeff'!$E$13+$AZ718*'Norm-coeff'!$F$13+$BA718*'Norm-coeff'!$G$13+$BB718*'Norm-coeff'!$H$13+$BC718*'Norm-coeff'!$I$13+$BD718*'Norm-coeff'!$J$13+$BE718*'Norm-coeff'!$K$13+$BF718*'Norm-coeff'!$L$13+$BG718*'Norm-coeff'!$M$13+$BH718*'Norm-coeff'!$N$13+$BI718*'Norm-coeff'!$O$13</f>
        <v>-4.1864930554451202E-2</v>
      </c>
      <c r="CA718" s="54">
        <f>'Norm-coeff'!$C$14+$AX718*'Norm-coeff'!$D$14+$AY718*'Norm-coeff'!$E$14+$AZ718*'Norm-coeff'!$F$14+$BA718*'Norm-coeff'!$G$14+$BB718*'Norm-coeff'!$H$14+$BC718*'Norm-coeff'!$I$14+$BD718*'Norm-coeff'!$J$14+$BE718*'Norm-coeff'!$K$14+$BF718*'Norm-coeff'!$L$14+$BG718*'Norm-coeff'!$M$14+$BH718*'Norm-coeff'!$N$14+$BI718*'Norm-coeff'!$O$14</f>
        <v>4.2526983164477103</v>
      </c>
      <c r="CC718" s="54">
        <f t="shared" si="2221"/>
        <v>0</v>
      </c>
      <c r="CG718" s="54">
        <f t="shared" si="2097"/>
        <v>0</v>
      </c>
      <c r="CH718" s="54">
        <f t="shared" si="2075"/>
        <v>0</v>
      </c>
      <c r="CI718" s="54">
        <f t="shared" si="2098"/>
        <v>0</v>
      </c>
      <c r="CJ718" s="56">
        <f t="shared" si="2099"/>
        <v>0</v>
      </c>
      <c r="CK718" s="54">
        <f t="shared" si="2100"/>
        <v>0</v>
      </c>
      <c r="CL718" s="54">
        <f t="shared" si="2101"/>
        <v>0</v>
      </c>
      <c r="CM718" s="54">
        <f t="shared" si="2102"/>
        <v>0</v>
      </c>
      <c r="CN718" s="54">
        <f t="shared" si="2103"/>
        <v>0</v>
      </c>
      <c r="CO718" s="54">
        <f t="shared" si="2104"/>
        <v>0</v>
      </c>
      <c r="CP718" s="54">
        <f t="shared" si="2105"/>
        <v>0</v>
      </c>
      <c r="CQ718" s="54">
        <f t="shared" si="2106"/>
        <v>0</v>
      </c>
      <c r="CR718" s="54">
        <f t="shared" si="2107"/>
        <v>0</v>
      </c>
      <c r="CS718" s="54">
        <f t="shared" si="2108"/>
        <v>0</v>
      </c>
      <c r="CU718" s="54">
        <f t="shared" si="2109"/>
        <v>0</v>
      </c>
      <c r="CV718" s="54">
        <f t="shared" si="2110"/>
        <v>0</v>
      </c>
      <c r="CW718" s="54">
        <f t="shared" si="2111"/>
        <v>0</v>
      </c>
      <c r="CX718" s="54">
        <f t="shared" si="2112"/>
        <v>0</v>
      </c>
      <c r="CZ718" s="54">
        <f t="shared" si="2113"/>
        <v>0</v>
      </c>
      <c r="DA718" s="54">
        <f t="shared" si="2114"/>
        <v>0</v>
      </c>
      <c r="DB718" s="54">
        <f t="shared" si="2115"/>
        <v>0</v>
      </c>
      <c r="DC718" s="54">
        <f t="shared" si="2116"/>
        <v>0</v>
      </c>
      <c r="DD718" s="54">
        <f t="shared" si="2117"/>
        <v>0</v>
      </c>
      <c r="DE718" s="54">
        <f t="shared" si="2118"/>
        <v>0</v>
      </c>
      <c r="DF718" s="54">
        <f t="shared" si="2119"/>
        <v>0</v>
      </c>
      <c r="DG718" s="54">
        <f t="shared" si="2120"/>
        <v>2</v>
      </c>
      <c r="DH718" s="71">
        <f t="shared" si="2121"/>
        <v>0</v>
      </c>
      <c r="DI718" s="71">
        <f t="shared" si="2122"/>
        <v>0</v>
      </c>
      <c r="DJ718" s="54">
        <f t="shared" si="2123"/>
        <v>0</v>
      </c>
      <c r="DK718" s="54">
        <f t="shared" si="2124"/>
        <v>2</v>
      </c>
      <c r="DL718" s="4">
        <f t="shared" si="2049"/>
        <v>0</v>
      </c>
      <c r="DM718" s="3">
        <f t="shared" si="2125"/>
        <v>0</v>
      </c>
      <c r="DN718" s="3">
        <f t="shared" si="2126"/>
        <v>0</v>
      </c>
      <c r="DO718" s="4" t="e">
        <f t="shared" si="2127"/>
        <v>#DIV/0!</v>
      </c>
      <c r="DP718" s="57"/>
      <c r="DQ718" s="57"/>
      <c r="DR718" s="56">
        <f t="shared" si="2050"/>
        <v>2</v>
      </c>
      <c r="DS718" s="56">
        <f t="shared" si="2051"/>
        <v>0</v>
      </c>
      <c r="DT718" s="38">
        <f t="shared" si="2052"/>
        <v>0</v>
      </c>
      <c r="DU718" s="38">
        <f t="shared" si="2128"/>
        <v>2</v>
      </c>
      <c r="DV718" s="38">
        <f t="shared" si="2053"/>
        <v>0</v>
      </c>
      <c r="DW718" s="39">
        <f t="shared" si="2054"/>
        <v>0</v>
      </c>
      <c r="DX718" s="39">
        <f t="shared" si="2055"/>
        <v>0</v>
      </c>
      <c r="DY718" s="39">
        <f t="shared" si="2056"/>
        <v>0</v>
      </c>
      <c r="DZ718" s="39">
        <f t="shared" si="2057"/>
        <v>0</v>
      </c>
      <c r="EA718" s="39">
        <f t="shared" si="2058"/>
        <v>0</v>
      </c>
      <c r="EB718" s="37" t="e">
        <f t="shared" si="2129"/>
        <v>#DIV/0!</v>
      </c>
      <c r="EC718" s="37" t="e">
        <f t="shared" si="2130"/>
        <v>#DIV/0!</v>
      </c>
      <c r="ED718" s="37" t="e">
        <f t="shared" si="2131"/>
        <v>#DIV/0!</v>
      </c>
      <c r="EE718" s="37" t="e">
        <f t="shared" si="2132"/>
        <v>#DIV/0!</v>
      </c>
      <c r="EF718" s="39" t="e">
        <f t="shared" si="2133"/>
        <v>#DIV/0!</v>
      </c>
      <c r="EG718" s="37" t="e">
        <f t="shared" si="2134"/>
        <v>#DIV/0!</v>
      </c>
      <c r="EH718" s="37" t="e">
        <f t="shared" si="2135"/>
        <v>#DIV/0!</v>
      </c>
      <c r="EI718" s="11" t="b">
        <f t="shared" si="2136"/>
        <v>1</v>
      </c>
      <c r="EJ718" s="11" t="b">
        <f t="shared" si="2137"/>
        <v>0</v>
      </c>
      <c r="EK718" s="39" t="e">
        <f t="shared" si="2138"/>
        <v>#DIV/0!</v>
      </c>
      <c r="EL718" s="39" t="e">
        <f t="shared" si="2139"/>
        <v>#DIV/0!</v>
      </c>
      <c r="EM718" s="39" t="e">
        <f t="shared" si="2140"/>
        <v>#DIV/0!</v>
      </c>
      <c r="EN718" s="39" t="e">
        <f t="shared" si="2141"/>
        <v>#DIV/0!</v>
      </c>
      <c r="EO718" s="39" t="e">
        <f t="shared" si="2142"/>
        <v>#DIV/0!</v>
      </c>
      <c r="EP718" s="39" t="e">
        <f t="shared" si="2143"/>
        <v>#DIV/0!</v>
      </c>
      <c r="EQ718" s="39" t="e">
        <f t="shared" si="2144"/>
        <v>#DIV/0!</v>
      </c>
      <c r="ER718" s="39" t="e">
        <f t="shared" si="2145"/>
        <v>#DIV/0!</v>
      </c>
      <c r="ES718" s="58" t="str">
        <f t="shared" si="2146"/>
        <v>(OH,F,Cl)-dominate amphibole</v>
      </c>
      <c r="ET718" s="58" t="e">
        <f t="shared" si="2147"/>
        <v>#N/A</v>
      </c>
      <c r="EU718" s="56">
        <f t="shared" si="2059"/>
        <v>0</v>
      </c>
      <c r="EV718" s="56">
        <f t="shared" si="2060"/>
        <v>0</v>
      </c>
      <c r="EW718" s="56">
        <f t="shared" si="2061"/>
        <v>0</v>
      </c>
      <c r="EX718" s="56">
        <f t="shared" si="2062"/>
        <v>0</v>
      </c>
      <c r="EY718" s="56">
        <f t="shared" si="2063"/>
        <v>0</v>
      </c>
      <c r="EZ718" s="56">
        <f t="shared" si="2064"/>
        <v>0</v>
      </c>
      <c r="FA718" s="39">
        <f t="shared" si="2065"/>
        <v>0</v>
      </c>
      <c r="FB718" s="39">
        <f t="shared" si="2066"/>
        <v>0</v>
      </c>
      <c r="FC718" s="54">
        <f t="shared" si="2067"/>
        <v>0</v>
      </c>
      <c r="FD718" s="54">
        <f t="shared" si="2068"/>
        <v>0</v>
      </c>
      <c r="FE718" s="39">
        <f t="shared" si="2069"/>
        <v>0</v>
      </c>
      <c r="FF718" s="54">
        <f t="shared" si="2070"/>
        <v>0</v>
      </c>
      <c r="FG718" s="39">
        <f t="shared" si="2071"/>
        <v>0</v>
      </c>
      <c r="FH718" s="39">
        <f t="shared" si="2148"/>
        <v>0</v>
      </c>
      <c r="FI718" s="39">
        <f t="shared" si="2149"/>
        <v>0</v>
      </c>
      <c r="FJ718" s="39">
        <f t="shared" si="2150"/>
        <v>0</v>
      </c>
      <c r="FK718" s="39" t="e">
        <f t="shared" si="2151"/>
        <v>#DIV/0!</v>
      </c>
      <c r="FL718" s="39" t="e">
        <f t="shared" si="2152"/>
        <v>#DIV/0!</v>
      </c>
      <c r="FM718" s="39" t="e">
        <f t="shared" si="2153"/>
        <v>#DIV/0!</v>
      </c>
      <c r="FN718" s="39">
        <f t="shared" si="2154"/>
        <v>1</v>
      </c>
      <c r="FO718" s="39">
        <f t="shared" si="2072"/>
        <v>0</v>
      </c>
      <c r="FP718" s="39">
        <f t="shared" si="2073"/>
        <v>0</v>
      </c>
      <c r="FQ718" s="39">
        <f t="shared" si="2074"/>
        <v>0</v>
      </c>
      <c r="FR718" s="39">
        <f t="shared" si="2155"/>
        <v>0</v>
      </c>
      <c r="FS718" s="39">
        <f t="shared" si="2156"/>
        <v>0</v>
      </c>
      <c r="FU718" s="39" t="e">
        <f t="shared" si="2157"/>
        <v>#DIV/0!</v>
      </c>
      <c r="FV718" s="39" t="e">
        <f t="shared" si="2158"/>
        <v>#DIV/0!</v>
      </c>
      <c r="FW718" s="39" t="e">
        <f t="shared" si="2159"/>
        <v>#DIV/0!</v>
      </c>
      <c r="FY718" s="39" t="e">
        <f t="shared" si="2160"/>
        <v>#DIV/0!</v>
      </c>
      <c r="FZ718" s="39" t="e">
        <f t="shared" si="2161"/>
        <v>#DIV/0!</v>
      </c>
      <c r="GA718" s="39" t="e">
        <f t="shared" si="2162"/>
        <v>#DIV/0!</v>
      </c>
      <c r="GB718" s="39" t="e">
        <f t="shared" si="2163"/>
        <v>#DIV/0!</v>
      </c>
      <c r="GC718" s="39" t="e">
        <f t="shared" si="2164"/>
        <v>#DIV/0!</v>
      </c>
      <c r="GD718" s="39" t="e">
        <f t="shared" si="2165"/>
        <v>#DIV/0!</v>
      </c>
      <c r="GE718" s="39" t="e">
        <f t="shared" si="2166"/>
        <v>#DIV/0!</v>
      </c>
      <c r="GF718" s="39" t="e">
        <f t="shared" si="2167"/>
        <v>#DIV/0!</v>
      </c>
      <c r="GG718" s="39" t="e">
        <f t="shared" si="2168"/>
        <v>#DIV/0!</v>
      </c>
      <c r="GH718" s="39" t="e">
        <f t="shared" si="2169"/>
        <v>#DIV/0!</v>
      </c>
      <c r="GI718" s="39"/>
      <c r="GJ718" s="39" t="e">
        <f t="shared" si="2170"/>
        <v>#DIV/0!</v>
      </c>
      <c r="GK718" s="39" t="e">
        <f t="shared" si="2171"/>
        <v>#DIV/0!</v>
      </c>
      <c r="GL718" s="39" t="e">
        <f t="shared" si="2172"/>
        <v>#DIV/0!</v>
      </c>
      <c r="GM718" s="39" t="e">
        <f t="shared" si="2173"/>
        <v>#DIV/0!</v>
      </c>
      <c r="GN718" s="39" t="e">
        <f t="shared" si="2174"/>
        <v>#DIV/0!</v>
      </c>
      <c r="GO718" s="57"/>
      <c r="GP718" s="57" t="e">
        <f t="shared" si="2175"/>
        <v>#DIV/0!</v>
      </c>
      <c r="GQ718" s="59" t="e">
        <f t="shared" si="2176"/>
        <v>#DIV/0!</v>
      </c>
      <c r="GR718" s="41" t="e">
        <f t="shared" si="2177"/>
        <v>#DIV/0!</v>
      </c>
      <c r="GS718" s="57" t="e">
        <f t="shared" si="2178"/>
        <v>#DIV/0!</v>
      </c>
      <c r="GT718" s="57" t="e">
        <f t="shared" si="2179"/>
        <v>#DIV/0!</v>
      </c>
      <c r="GU718" s="57" t="e">
        <f t="shared" si="2180"/>
        <v>#DIV/0!</v>
      </c>
      <c r="GV718" s="57"/>
      <c r="GW718" s="42" t="e">
        <f t="shared" si="2181"/>
        <v>#DIV/0!</v>
      </c>
      <c r="GX718" s="42" t="e">
        <f t="shared" si="2182"/>
        <v>#DIV/0!</v>
      </c>
      <c r="GY718" s="42" t="e">
        <f t="shared" si="2183"/>
        <v>#DIV/0!</v>
      </c>
      <c r="GZ718" s="57"/>
      <c r="HA718" s="2" t="e">
        <f t="shared" si="2184"/>
        <v>#DIV/0!</v>
      </c>
      <c r="HB718" s="2" t="e">
        <f t="shared" si="2185"/>
        <v>#DIV/0!</v>
      </c>
      <c r="HC718" s="2" t="e">
        <f t="shared" si="2186"/>
        <v>#DIV/0!</v>
      </c>
      <c r="HD718" s="2" t="e">
        <f t="shared" si="2187"/>
        <v>#DIV/0!</v>
      </c>
      <c r="HE718" s="2" t="e">
        <f t="shared" si="2188"/>
        <v>#DIV/0!</v>
      </c>
      <c r="HF718" s="2" t="e">
        <f t="shared" si="2189"/>
        <v>#DIV/0!</v>
      </c>
      <c r="HG718" s="2" t="e">
        <f t="shared" si="2190"/>
        <v>#DIV/0!</v>
      </c>
      <c r="HH718" s="2" t="e">
        <f t="shared" si="2191"/>
        <v>#DIV/0!</v>
      </c>
      <c r="HI718" s="2" t="e">
        <f t="shared" si="2192"/>
        <v>#DIV/0!</v>
      </c>
      <c r="HJ718" s="11" t="e">
        <f t="shared" si="2193"/>
        <v>#DIV/0!</v>
      </c>
      <c r="HK718" s="60" t="e">
        <f t="shared" si="2194"/>
        <v>#DIV/0!</v>
      </c>
      <c r="HL718" s="57"/>
      <c r="HM718" s="57" t="e">
        <f t="shared" si="2195"/>
        <v>#DIV/0!</v>
      </c>
      <c r="HN718" s="57" t="e">
        <f t="shared" si="2196"/>
        <v>#DIV/0!</v>
      </c>
      <c r="HO718" s="57" t="e">
        <f t="shared" si="2197"/>
        <v>#DIV/0!</v>
      </c>
      <c r="HP718" s="57" t="e">
        <f t="shared" si="2198"/>
        <v>#DIV/0!</v>
      </c>
      <c r="HQ718" s="57" t="e">
        <f t="shared" si="2199"/>
        <v>#DIV/0!</v>
      </c>
      <c r="HR718" s="57"/>
      <c r="HS718" s="57" t="e">
        <f t="shared" si="2200"/>
        <v>#DIV/0!</v>
      </c>
      <c r="HT718" s="57" t="e">
        <f t="shared" si="2201"/>
        <v>#DIV/0!</v>
      </c>
      <c r="HU718" s="57" t="e">
        <f t="shared" si="2202"/>
        <v>#DIV/0!</v>
      </c>
      <c r="HV718" s="57" t="e">
        <f t="shared" si="2203"/>
        <v>#DIV/0!</v>
      </c>
      <c r="HW718" s="57" t="e">
        <f t="shared" si="2204"/>
        <v>#DIV/0!</v>
      </c>
      <c r="HX718" s="57"/>
      <c r="HY718" s="57" t="e">
        <f t="shared" si="2205"/>
        <v>#DIV/0!</v>
      </c>
      <c r="HZ718" s="57" t="e">
        <f t="shared" si="2206"/>
        <v>#DIV/0!</v>
      </c>
      <c r="IA718" s="57"/>
      <c r="IB718" s="61">
        <f t="shared" si="2207"/>
        <v>0</v>
      </c>
      <c r="IC718" s="57" t="str">
        <f t="shared" si="2208"/>
        <v/>
      </c>
      <c r="ID718" s="42"/>
      <c r="IE718" s="2" t="str">
        <f t="shared" si="2209"/>
        <v/>
      </c>
      <c r="IF718" s="60" t="e">
        <f t="shared" si="2210"/>
        <v>#DIV/0!</v>
      </c>
      <c r="IG718" s="60" t="str">
        <f t="shared" si="2211"/>
        <v/>
      </c>
      <c r="IH718" s="60" t="str">
        <f t="shared" si="2212"/>
        <v>zinco-</v>
      </c>
      <c r="II718" s="60" t="str">
        <f t="shared" si="2213"/>
        <v>mangano-</v>
      </c>
      <c r="IJ718" s="60" t="e">
        <f t="shared" si="2214"/>
        <v>#DIV/0!</v>
      </c>
      <c r="IK718" s="60" t="e">
        <f t="shared" si="2215"/>
        <v>#DIV/0!</v>
      </c>
      <c r="IL718" s="60" t="e">
        <f t="shared" si="2216"/>
        <v>#DIV/0!</v>
      </c>
      <c r="IM718" s="60" t="e">
        <f t="shared" si="2217"/>
        <v>#DIV/0!</v>
      </c>
      <c r="IN718" s="60" t="str">
        <f t="shared" si="2218"/>
        <v/>
      </c>
      <c r="IO718" s="60" t="str">
        <f t="shared" si="2219"/>
        <v/>
      </c>
      <c r="IP718" s="57"/>
      <c r="IQ718" s="57" t="str">
        <f t="shared" si="2220"/>
        <v>ERROR!!</v>
      </c>
    </row>
    <row r="719" spans="24:251">
      <c r="X719" s="29">
        <f t="shared" si="2076"/>
        <v>0</v>
      </c>
      <c r="Y719" s="29">
        <f t="shared" si="2077"/>
        <v>0</v>
      </c>
      <c r="Z719" s="29" t="e">
        <f t="shared" si="2078"/>
        <v>#DIV/0!</v>
      </c>
      <c r="AA719" s="29" t="e">
        <f t="shared" si="2079"/>
        <v>#DIV/0!</v>
      </c>
      <c r="AB719" s="29" t="e">
        <f t="shared" si="2080"/>
        <v>#DIV/0!</v>
      </c>
      <c r="AC719" s="29" t="e">
        <f t="shared" si="2081"/>
        <v>#DIV/0!</v>
      </c>
      <c r="AF719" s="23">
        <v>60.084299999999999</v>
      </c>
      <c r="AG719" s="23">
        <v>79.878799999999998</v>
      </c>
      <c r="AH719" s="23">
        <v>101.96120000000001</v>
      </c>
      <c r="AI719" s="23">
        <v>151.99039999999999</v>
      </c>
      <c r="AJ719" s="23">
        <v>159.69</v>
      </c>
      <c r="AK719" s="23">
        <v>71.846400000000003</v>
      </c>
      <c r="AL719" s="23">
        <v>70.9375</v>
      </c>
      <c r="AM719" s="23">
        <v>40.304400000000001</v>
      </c>
      <c r="AN719" s="23">
        <v>56.077399999999997</v>
      </c>
      <c r="AO719" s="23">
        <v>61.978999999999999</v>
      </c>
      <c r="AP719" s="23">
        <v>94.195999999999998</v>
      </c>
      <c r="AQ719" s="23">
        <v>18.998000000000001</v>
      </c>
      <c r="AR719" s="23">
        <v>35.450000000000003</v>
      </c>
      <c r="AS719" s="23">
        <v>29.88</v>
      </c>
      <c r="AT719" s="23">
        <v>74.691999999999993</v>
      </c>
      <c r="AU719" s="23">
        <v>81.39</v>
      </c>
      <c r="AX719" s="54">
        <f t="shared" si="2082"/>
        <v>0</v>
      </c>
      <c r="AY719" s="54">
        <f t="shared" si="2083"/>
        <v>0</v>
      </c>
      <c r="AZ719" s="54">
        <f t="shared" si="2084"/>
        <v>0</v>
      </c>
      <c r="BA719" s="54">
        <f t="shared" si="2085"/>
        <v>0</v>
      </c>
      <c r="BB719" s="54">
        <f t="shared" si="2086"/>
        <v>0</v>
      </c>
      <c r="BC719" s="54">
        <f t="shared" si="2087"/>
        <v>0</v>
      </c>
      <c r="BD719" s="54">
        <f t="shared" si="2088"/>
        <v>0</v>
      </c>
      <c r="BE719" s="54">
        <f t="shared" si="2089"/>
        <v>0</v>
      </c>
      <c r="BF719" s="54">
        <f t="shared" si="2090"/>
        <v>0</v>
      </c>
      <c r="BG719" s="54">
        <f t="shared" si="2091"/>
        <v>0</v>
      </c>
      <c r="BH719" s="54">
        <f t="shared" si="2092"/>
        <v>0</v>
      </c>
      <c r="BI719" s="54">
        <f t="shared" si="2093"/>
        <v>0</v>
      </c>
      <c r="BJ719" s="54">
        <f t="shared" si="2094"/>
        <v>0</v>
      </c>
      <c r="BK719" s="54">
        <f t="shared" si="2095"/>
        <v>0</v>
      </c>
      <c r="BL719" s="54">
        <f t="shared" si="2096"/>
        <v>0</v>
      </c>
      <c r="BM719" s="42"/>
      <c r="BO719" s="54">
        <f>'Norm-coeff'!$C$2+$AX719*'Norm-coeff'!$D$2+$AY719*'Norm-coeff'!$E$2+$AZ719*'Norm-coeff'!$F$2+$BA719*'Norm-coeff'!$G$2+$BB719*'Norm-coeff'!$H$2+$BC719*'Norm-coeff'!$I$2+$BD719*'Norm-coeff'!$J$2+$BE719*'Norm-coeff'!$K$2+$BF719*'Norm-coeff'!$L$2+$BG719*'Norm-coeff'!$M$2+$BH719*'Norm-coeff'!$N$2+$BI719*'Norm-coeff'!$O$2</f>
        <v>5.4045421474420303</v>
      </c>
      <c r="BP719" s="54">
        <f>'Norm-coeff'!$C$3+$AX719*'Norm-coeff'!$D$3+$AY719*'Norm-coeff'!$E$3+$AZ719*'Norm-coeff'!$F$3+$BA719*'Norm-coeff'!$G$3+$BB719*'Norm-coeff'!$H$3+$BC719*'Norm-coeff'!$I$3+$BD719*'Norm-coeff'!$J$3+$BE719*'Norm-coeff'!$K$3+$BF719*'Norm-coeff'!$L$3+$BG719*'Norm-coeff'!$M$3+$BH719*'Norm-coeff'!$N$3+$BI719*'Norm-coeff'!$O$3</f>
        <v>3.15319116612705</v>
      </c>
      <c r="BQ719" s="54">
        <f>'Norm-coeff'!$C$4+$AX719*'Norm-coeff'!$D$4+$AY719*'Norm-coeff'!$E$4+$AZ719*'Norm-coeff'!$F$4+$BA719*'Norm-coeff'!$G$4+$BB719*'Norm-coeff'!$H$4+$BC719*'Norm-coeff'!$I$4+$BD719*'Norm-coeff'!$J$4+$BE719*'Norm-coeff'!$K$4+$BF719*'Norm-coeff'!$L$4+$BG719*'Norm-coeff'!$M$4+$BH719*'Norm-coeff'!$N$4+$BI719*'Norm-coeff'!$O$4</f>
        <v>1.42115649462768</v>
      </c>
      <c r="BR719" s="54">
        <f>'Norm-coeff'!$C$5+$AX719*'Norm-coeff'!$D$5+$AY719*'Norm-coeff'!$E$5+$AZ719*'Norm-coeff'!$F$5+$BA719*'Norm-coeff'!$G$5+$BB719*'Norm-coeff'!$H$5+$BC719*'Norm-coeff'!$I$5+$BD719*'Norm-coeff'!$J$5+$BE719*'Norm-coeff'!$K$5+$BF719*'Norm-coeff'!$L$5+$BG719*'Norm-coeff'!$M$5+$BH719*'Norm-coeff'!$N$5+$BI719*'Norm-coeff'!$O$5</f>
        <v>1.0553329241296201</v>
      </c>
      <c r="BS719" s="54">
        <f>'Norm-coeff'!$C$6+$AX719*'Norm-coeff'!$D$6+$AY719*'Norm-coeff'!$E$6+$AZ719*'Norm-coeff'!$F$6+$BA719*'Norm-coeff'!$G$6+$BB719*'Norm-coeff'!$H$6+$BC719*'Norm-coeff'!$I$6+$BD719*'Norm-coeff'!$J$6+$BE719*'Norm-coeff'!$K$6+$BF719*'Norm-coeff'!$L$6+$BG719*'Norm-coeff'!$M$6+$BH719*'Norm-coeff'!$N$6+$BI719*'Norm-coeff'!$O$6</f>
        <v>-1.48700885495103E-2</v>
      </c>
      <c r="BT719" s="54">
        <f>'Norm-coeff'!$C$7+$AX719*'Norm-coeff'!$D$7+$AY719*'Norm-coeff'!$E$7+$AZ719*'Norm-coeff'!$F$7+$BA719*'Norm-coeff'!$G$7+$BB719*'Norm-coeff'!$H$7+$BC719*'Norm-coeff'!$I$7+$BD719*'Norm-coeff'!$J$7+$BE719*'Norm-coeff'!$K$7+$BF719*'Norm-coeff'!$L$7+$BG719*'Norm-coeff'!$M$7+$BH719*'Norm-coeff'!$N$7+$BI719*'Norm-coeff'!$O$7</f>
        <v>2.0907583608832998</v>
      </c>
      <c r="BU719" s="54">
        <f>'Norm-coeff'!$C$8+$AX719*'Norm-coeff'!$D$8+$AY719*'Norm-coeff'!$E$8+$AZ719*'Norm-coeff'!$F$8+$BA719*'Norm-coeff'!$G$8+$BB719*'Norm-coeff'!$H$8+$BC719*'Norm-coeff'!$I$8+$BD719*'Norm-coeff'!$J$8+$BE719*'Norm-coeff'!$K$8+$BF719*'Norm-coeff'!$L$8+$BG719*'Norm-coeff'!$M$8+$BH719*'Norm-coeff'!$N$8+$BI719*'Norm-coeff'!$O$8</f>
        <v>0.65894159836244504</v>
      </c>
      <c r="BV719" s="54">
        <f>'Norm-coeff'!$C$9+$AX719*'Norm-coeff'!$D$9+$AY719*'Norm-coeff'!$E$9+$AZ719*'Norm-coeff'!$F$9+$BA719*'Norm-coeff'!$G$9+$BB719*'Norm-coeff'!$H$9+$BC719*'Norm-coeff'!$I$9+$BD719*'Norm-coeff'!$J$9+$BE719*'Norm-coeff'!$K$9+$BF719*'Norm-coeff'!$L$9+$BG719*'Norm-coeff'!$M$9+$BH719*'Norm-coeff'!$N$9+$BI719*'Norm-coeff'!$O$9</f>
        <v>1.48961085014701</v>
      </c>
      <c r="BW719" s="54">
        <f>'Norm-coeff'!$C$10+$AX719*'Norm-coeff'!$D$10+$AY719*'Norm-coeff'!$E$10+$AZ719*'Norm-coeff'!$F$10+$BA719*'Norm-coeff'!$G$10+$BB719*'Norm-coeff'!$H$10+$BC719*'Norm-coeff'!$I$10+$BD719*'Norm-coeff'!$J$10+$BE719*'Norm-coeff'!$K$10+$BF719*'Norm-coeff'!$L$10+$BG719*'Norm-coeff'!$M$10+$BH719*'Norm-coeff'!$N$10+$BI719*'Norm-coeff'!$O$10</f>
        <v>1.42058735749591</v>
      </c>
      <c r="BX719" s="54">
        <f>'Norm-coeff'!$C$11+$AX719*'Norm-coeff'!$D$11+$AY719*'Norm-coeff'!$E$11+$AZ719*'Norm-coeff'!$F$11+$BA719*'Norm-coeff'!$G$11+$BB719*'Norm-coeff'!$H$11+$BC719*'Norm-coeff'!$I$11+$BD719*'Norm-coeff'!$J$11+$BE719*'Norm-coeff'!$K$11+$BF719*'Norm-coeff'!$L$11+$BG719*'Norm-coeff'!$M$11+$BH719*'Norm-coeff'!$N$11+$BI719*'Norm-coeff'!$O$11</f>
        <v>0.221233014421479</v>
      </c>
      <c r="BY719" s="54">
        <f>'Norm-coeff'!$C$12+$AX719*'Norm-coeff'!$D$12+$AY719*'Norm-coeff'!$E$12+$AZ719*'Norm-coeff'!$F$12+$BA719*'Norm-coeff'!$G$12+$BB719*'Norm-coeff'!$H$12+$BC719*'Norm-coeff'!$I$12+$BD719*'Norm-coeff'!$J$12+$BE719*'Norm-coeff'!$K$12+$BF719*'Norm-coeff'!$L$12+$BG719*'Norm-coeff'!$M$12+$BH719*'Norm-coeff'!$N$12+$BI719*'Norm-coeff'!$O$12</f>
        <v>0.283527502056037</v>
      </c>
      <c r="BZ719" s="54">
        <f>'Norm-coeff'!$C$13+$AX719*'Norm-coeff'!$D$13+$AY719*'Norm-coeff'!$E$13+$AZ719*'Norm-coeff'!$F$13+$BA719*'Norm-coeff'!$G$13+$BB719*'Norm-coeff'!$H$13+$BC719*'Norm-coeff'!$I$13+$BD719*'Norm-coeff'!$J$13+$BE719*'Norm-coeff'!$K$13+$BF719*'Norm-coeff'!$L$13+$BG719*'Norm-coeff'!$M$13+$BH719*'Norm-coeff'!$N$13+$BI719*'Norm-coeff'!$O$13</f>
        <v>-4.1864930554451202E-2</v>
      </c>
      <c r="CA719" s="54">
        <f>'Norm-coeff'!$C$14+$AX719*'Norm-coeff'!$D$14+$AY719*'Norm-coeff'!$E$14+$AZ719*'Norm-coeff'!$F$14+$BA719*'Norm-coeff'!$G$14+$BB719*'Norm-coeff'!$H$14+$BC719*'Norm-coeff'!$I$14+$BD719*'Norm-coeff'!$J$14+$BE719*'Norm-coeff'!$K$14+$BF719*'Norm-coeff'!$L$14+$BG719*'Norm-coeff'!$M$14+$BH719*'Norm-coeff'!$N$14+$BI719*'Norm-coeff'!$O$14</f>
        <v>4.2526983164477103</v>
      </c>
      <c r="CC719" s="54">
        <f t="shared" si="2221"/>
        <v>0</v>
      </c>
      <c r="CG719" s="54">
        <f t="shared" si="2097"/>
        <v>0</v>
      </c>
      <c r="CH719" s="54">
        <f t="shared" si="2075"/>
        <v>0</v>
      </c>
      <c r="CI719" s="54">
        <f t="shared" si="2098"/>
        <v>0</v>
      </c>
      <c r="CJ719" s="56">
        <f t="shared" si="2099"/>
        <v>0</v>
      </c>
      <c r="CK719" s="54">
        <f t="shared" si="2100"/>
        <v>0</v>
      </c>
      <c r="CL719" s="54">
        <f t="shared" si="2101"/>
        <v>0</v>
      </c>
      <c r="CM719" s="54">
        <f t="shared" si="2102"/>
        <v>0</v>
      </c>
      <c r="CN719" s="54">
        <f t="shared" si="2103"/>
        <v>0</v>
      </c>
      <c r="CO719" s="54">
        <f t="shared" si="2104"/>
        <v>0</v>
      </c>
      <c r="CP719" s="54">
        <f t="shared" si="2105"/>
        <v>0</v>
      </c>
      <c r="CQ719" s="54">
        <f t="shared" si="2106"/>
        <v>0</v>
      </c>
      <c r="CR719" s="54">
        <f t="shared" si="2107"/>
        <v>0</v>
      </c>
      <c r="CS719" s="54">
        <f t="shared" si="2108"/>
        <v>0</v>
      </c>
      <c r="CU719" s="54">
        <f t="shared" si="2109"/>
        <v>0</v>
      </c>
      <c r="CV719" s="54">
        <f t="shared" si="2110"/>
        <v>0</v>
      </c>
      <c r="CW719" s="54">
        <f t="shared" si="2111"/>
        <v>0</v>
      </c>
      <c r="CX719" s="54">
        <f t="shared" si="2112"/>
        <v>0</v>
      </c>
      <c r="CZ719" s="54">
        <f t="shared" si="2113"/>
        <v>0</v>
      </c>
      <c r="DA719" s="54">
        <f t="shared" si="2114"/>
        <v>0</v>
      </c>
      <c r="DB719" s="54">
        <f t="shared" si="2115"/>
        <v>0</v>
      </c>
      <c r="DC719" s="54">
        <f t="shared" si="2116"/>
        <v>0</v>
      </c>
      <c r="DD719" s="54">
        <f t="shared" si="2117"/>
        <v>0</v>
      </c>
      <c r="DE719" s="54">
        <f t="shared" si="2118"/>
        <v>0</v>
      </c>
      <c r="DF719" s="54">
        <f t="shared" si="2119"/>
        <v>0</v>
      </c>
      <c r="DG719" s="54">
        <f t="shared" si="2120"/>
        <v>2</v>
      </c>
      <c r="DH719" s="71">
        <f t="shared" si="2121"/>
        <v>0</v>
      </c>
      <c r="DI719" s="71">
        <f t="shared" si="2122"/>
        <v>0</v>
      </c>
      <c r="DJ719" s="54">
        <f t="shared" si="2123"/>
        <v>0</v>
      </c>
      <c r="DK719" s="54">
        <f t="shared" si="2124"/>
        <v>2</v>
      </c>
      <c r="DL719" s="4">
        <f t="shared" si="2049"/>
        <v>0</v>
      </c>
      <c r="DM719" s="3">
        <f t="shared" si="2125"/>
        <v>0</v>
      </c>
      <c r="DN719" s="3">
        <f t="shared" si="2126"/>
        <v>0</v>
      </c>
      <c r="DO719" s="4" t="e">
        <f t="shared" si="2127"/>
        <v>#DIV/0!</v>
      </c>
      <c r="DP719" s="57"/>
      <c r="DQ719" s="57"/>
      <c r="DR719" s="56">
        <f t="shared" si="2050"/>
        <v>2</v>
      </c>
      <c r="DS719" s="56">
        <f t="shared" si="2051"/>
        <v>0</v>
      </c>
      <c r="DT719" s="38">
        <f t="shared" si="2052"/>
        <v>0</v>
      </c>
      <c r="DU719" s="38">
        <f t="shared" si="2128"/>
        <v>2</v>
      </c>
      <c r="DV719" s="38">
        <f t="shared" si="2053"/>
        <v>0</v>
      </c>
      <c r="DW719" s="39">
        <f t="shared" si="2054"/>
        <v>0</v>
      </c>
      <c r="DX719" s="39">
        <f t="shared" si="2055"/>
        <v>0</v>
      </c>
      <c r="DY719" s="39">
        <f t="shared" si="2056"/>
        <v>0</v>
      </c>
      <c r="DZ719" s="39">
        <f t="shared" si="2057"/>
        <v>0</v>
      </c>
      <c r="EA719" s="39">
        <f t="shared" si="2058"/>
        <v>0</v>
      </c>
      <c r="EB719" s="37" t="e">
        <f t="shared" si="2129"/>
        <v>#DIV/0!</v>
      </c>
      <c r="EC719" s="37" t="e">
        <f t="shared" si="2130"/>
        <v>#DIV/0!</v>
      </c>
      <c r="ED719" s="37" t="e">
        <f t="shared" si="2131"/>
        <v>#DIV/0!</v>
      </c>
      <c r="EE719" s="37" t="e">
        <f t="shared" si="2132"/>
        <v>#DIV/0!</v>
      </c>
      <c r="EF719" s="39" t="e">
        <f t="shared" si="2133"/>
        <v>#DIV/0!</v>
      </c>
      <c r="EG719" s="37" t="e">
        <f t="shared" si="2134"/>
        <v>#DIV/0!</v>
      </c>
      <c r="EH719" s="37" t="e">
        <f t="shared" si="2135"/>
        <v>#DIV/0!</v>
      </c>
      <c r="EI719" s="11" t="b">
        <f t="shared" si="2136"/>
        <v>1</v>
      </c>
      <c r="EJ719" s="11" t="b">
        <f t="shared" si="2137"/>
        <v>0</v>
      </c>
      <c r="EK719" s="39" t="e">
        <f t="shared" si="2138"/>
        <v>#DIV/0!</v>
      </c>
      <c r="EL719" s="39" t="e">
        <f t="shared" si="2139"/>
        <v>#DIV/0!</v>
      </c>
      <c r="EM719" s="39" t="e">
        <f t="shared" si="2140"/>
        <v>#DIV/0!</v>
      </c>
      <c r="EN719" s="39" t="e">
        <f t="shared" si="2141"/>
        <v>#DIV/0!</v>
      </c>
      <c r="EO719" s="39" t="e">
        <f t="shared" si="2142"/>
        <v>#DIV/0!</v>
      </c>
      <c r="EP719" s="39" t="e">
        <f t="shared" si="2143"/>
        <v>#DIV/0!</v>
      </c>
      <c r="EQ719" s="39" t="e">
        <f t="shared" si="2144"/>
        <v>#DIV/0!</v>
      </c>
      <c r="ER719" s="39" t="e">
        <f t="shared" si="2145"/>
        <v>#DIV/0!</v>
      </c>
      <c r="ES719" s="58" t="str">
        <f t="shared" si="2146"/>
        <v>(OH,F,Cl)-dominate amphibole</v>
      </c>
      <c r="ET719" s="58" t="e">
        <f t="shared" si="2147"/>
        <v>#N/A</v>
      </c>
      <c r="EU719" s="56">
        <f t="shared" si="2059"/>
        <v>0</v>
      </c>
      <c r="EV719" s="56">
        <f t="shared" si="2060"/>
        <v>0</v>
      </c>
      <c r="EW719" s="56">
        <f t="shared" si="2061"/>
        <v>0</v>
      </c>
      <c r="EX719" s="56">
        <f t="shared" si="2062"/>
        <v>0</v>
      </c>
      <c r="EY719" s="56">
        <f t="shared" si="2063"/>
        <v>0</v>
      </c>
      <c r="EZ719" s="56">
        <f t="shared" si="2064"/>
        <v>0</v>
      </c>
      <c r="FA719" s="39">
        <f t="shared" si="2065"/>
        <v>0</v>
      </c>
      <c r="FB719" s="39">
        <f t="shared" si="2066"/>
        <v>0</v>
      </c>
      <c r="FC719" s="54">
        <f t="shared" si="2067"/>
        <v>0</v>
      </c>
      <c r="FD719" s="54">
        <f t="shared" si="2068"/>
        <v>0</v>
      </c>
      <c r="FE719" s="39">
        <f t="shared" si="2069"/>
        <v>0</v>
      </c>
      <c r="FF719" s="54">
        <f t="shared" si="2070"/>
        <v>0</v>
      </c>
      <c r="FG719" s="39">
        <f t="shared" si="2071"/>
        <v>0</v>
      </c>
      <c r="FH719" s="39">
        <f t="shared" si="2148"/>
        <v>0</v>
      </c>
      <c r="FI719" s="39">
        <f t="shared" si="2149"/>
        <v>0</v>
      </c>
      <c r="FJ719" s="39">
        <f t="shared" si="2150"/>
        <v>0</v>
      </c>
      <c r="FK719" s="39" t="e">
        <f t="shared" si="2151"/>
        <v>#DIV/0!</v>
      </c>
      <c r="FL719" s="39" t="e">
        <f t="shared" si="2152"/>
        <v>#DIV/0!</v>
      </c>
      <c r="FM719" s="39" t="e">
        <f t="shared" si="2153"/>
        <v>#DIV/0!</v>
      </c>
      <c r="FN719" s="39">
        <f t="shared" si="2154"/>
        <v>1</v>
      </c>
      <c r="FO719" s="39">
        <f t="shared" si="2072"/>
        <v>0</v>
      </c>
      <c r="FP719" s="39">
        <f t="shared" si="2073"/>
        <v>0</v>
      </c>
      <c r="FQ719" s="39">
        <f t="shared" si="2074"/>
        <v>0</v>
      </c>
      <c r="FR719" s="39">
        <f t="shared" si="2155"/>
        <v>0</v>
      </c>
      <c r="FS719" s="39">
        <f t="shared" si="2156"/>
        <v>0</v>
      </c>
      <c r="FU719" s="39" t="e">
        <f t="shared" si="2157"/>
        <v>#DIV/0!</v>
      </c>
      <c r="FV719" s="39" t="e">
        <f t="shared" si="2158"/>
        <v>#DIV/0!</v>
      </c>
      <c r="FW719" s="39" t="e">
        <f t="shared" si="2159"/>
        <v>#DIV/0!</v>
      </c>
      <c r="FY719" s="39" t="e">
        <f t="shared" si="2160"/>
        <v>#DIV/0!</v>
      </c>
      <c r="FZ719" s="39" t="e">
        <f t="shared" si="2161"/>
        <v>#DIV/0!</v>
      </c>
      <c r="GA719" s="39" t="e">
        <f t="shared" si="2162"/>
        <v>#DIV/0!</v>
      </c>
      <c r="GB719" s="39" t="e">
        <f t="shared" si="2163"/>
        <v>#DIV/0!</v>
      </c>
      <c r="GC719" s="39" t="e">
        <f t="shared" si="2164"/>
        <v>#DIV/0!</v>
      </c>
      <c r="GD719" s="39" t="e">
        <f t="shared" si="2165"/>
        <v>#DIV/0!</v>
      </c>
      <c r="GE719" s="39" t="e">
        <f t="shared" si="2166"/>
        <v>#DIV/0!</v>
      </c>
      <c r="GF719" s="39" t="e">
        <f t="shared" si="2167"/>
        <v>#DIV/0!</v>
      </c>
      <c r="GG719" s="39" t="e">
        <f t="shared" si="2168"/>
        <v>#DIV/0!</v>
      </c>
      <c r="GH719" s="39" t="e">
        <f t="shared" si="2169"/>
        <v>#DIV/0!</v>
      </c>
      <c r="GI719" s="39"/>
      <c r="GJ719" s="39" t="e">
        <f t="shared" si="2170"/>
        <v>#DIV/0!</v>
      </c>
      <c r="GK719" s="39" t="e">
        <f t="shared" si="2171"/>
        <v>#DIV/0!</v>
      </c>
      <c r="GL719" s="39" t="e">
        <f t="shared" si="2172"/>
        <v>#DIV/0!</v>
      </c>
      <c r="GM719" s="39" t="e">
        <f t="shared" si="2173"/>
        <v>#DIV/0!</v>
      </c>
      <c r="GN719" s="39" t="e">
        <f t="shared" si="2174"/>
        <v>#DIV/0!</v>
      </c>
      <c r="GO719" s="57"/>
      <c r="GP719" s="57" t="e">
        <f t="shared" si="2175"/>
        <v>#DIV/0!</v>
      </c>
      <c r="GQ719" s="59" t="e">
        <f t="shared" si="2176"/>
        <v>#DIV/0!</v>
      </c>
      <c r="GR719" s="41" t="e">
        <f t="shared" si="2177"/>
        <v>#DIV/0!</v>
      </c>
      <c r="GS719" s="57" t="e">
        <f t="shared" si="2178"/>
        <v>#DIV/0!</v>
      </c>
      <c r="GT719" s="57" t="e">
        <f t="shared" si="2179"/>
        <v>#DIV/0!</v>
      </c>
      <c r="GU719" s="57" t="e">
        <f t="shared" si="2180"/>
        <v>#DIV/0!</v>
      </c>
      <c r="GV719" s="57"/>
      <c r="GW719" s="42" t="e">
        <f t="shared" si="2181"/>
        <v>#DIV/0!</v>
      </c>
      <c r="GX719" s="42" t="e">
        <f t="shared" si="2182"/>
        <v>#DIV/0!</v>
      </c>
      <c r="GY719" s="42" t="e">
        <f t="shared" si="2183"/>
        <v>#DIV/0!</v>
      </c>
      <c r="GZ719" s="57"/>
      <c r="HA719" s="2" t="e">
        <f t="shared" si="2184"/>
        <v>#DIV/0!</v>
      </c>
      <c r="HB719" s="2" t="e">
        <f t="shared" si="2185"/>
        <v>#DIV/0!</v>
      </c>
      <c r="HC719" s="2" t="e">
        <f t="shared" si="2186"/>
        <v>#DIV/0!</v>
      </c>
      <c r="HD719" s="2" t="e">
        <f t="shared" si="2187"/>
        <v>#DIV/0!</v>
      </c>
      <c r="HE719" s="2" t="e">
        <f t="shared" si="2188"/>
        <v>#DIV/0!</v>
      </c>
      <c r="HF719" s="2" t="e">
        <f t="shared" si="2189"/>
        <v>#DIV/0!</v>
      </c>
      <c r="HG719" s="2" t="e">
        <f t="shared" si="2190"/>
        <v>#DIV/0!</v>
      </c>
      <c r="HH719" s="2" t="e">
        <f t="shared" si="2191"/>
        <v>#DIV/0!</v>
      </c>
      <c r="HI719" s="2" t="e">
        <f t="shared" si="2192"/>
        <v>#DIV/0!</v>
      </c>
      <c r="HJ719" s="11" t="e">
        <f t="shared" si="2193"/>
        <v>#DIV/0!</v>
      </c>
      <c r="HK719" s="60" t="e">
        <f t="shared" si="2194"/>
        <v>#DIV/0!</v>
      </c>
      <c r="HL719" s="57"/>
      <c r="HM719" s="57" t="e">
        <f t="shared" si="2195"/>
        <v>#DIV/0!</v>
      </c>
      <c r="HN719" s="57" t="e">
        <f t="shared" si="2196"/>
        <v>#DIV/0!</v>
      </c>
      <c r="HO719" s="57" t="e">
        <f t="shared" si="2197"/>
        <v>#DIV/0!</v>
      </c>
      <c r="HP719" s="57" t="e">
        <f t="shared" si="2198"/>
        <v>#DIV/0!</v>
      </c>
      <c r="HQ719" s="57" t="e">
        <f t="shared" si="2199"/>
        <v>#DIV/0!</v>
      </c>
      <c r="HR719" s="57"/>
      <c r="HS719" s="57" t="e">
        <f t="shared" si="2200"/>
        <v>#DIV/0!</v>
      </c>
      <c r="HT719" s="57" t="e">
        <f t="shared" si="2201"/>
        <v>#DIV/0!</v>
      </c>
      <c r="HU719" s="57" t="e">
        <f t="shared" si="2202"/>
        <v>#DIV/0!</v>
      </c>
      <c r="HV719" s="57" t="e">
        <f t="shared" si="2203"/>
        <v>#DIV/0!</v>
      </c>
      <c r="HW719" s="57" t="e">
        <f t="shared" si="2204"/>
        <v>#DIV/0!</v>
      </c>
      <c r="HX719" s="57"/>
      <c r="HY719" s="57" t="e">
        <f t="shared" si="2205"/>
        <v>#DIV/0!</v>
      </c>
      <c r="HZ719" s="57" t="e">
        <f t="shared" si="2206"/>
        <v>#DIV/0!</v>
      </c>
      <c r="IA719" s="57"/>
      <c r="IB719" s="61">
        <f t="shared" si="2207"/>
        <v>0</v>
      </c>
      <c r="IC719" s="57" t="str">
        <f t="shared" si="2208"/>
        <v/>
      </c>
      <c r="ID719" s="42"/>
      <c r="IE719" s="2" t="str">
        <f t="shared" si="2209"/>
        <v/>
      </c>
      <c r="IF719" s="60" t="e">
        <f t="shared" si="2210"/>
        <v>#DIV/0!</v>
      </c>
      <c r="IG719" s="60" t="str">
        <f t="shared" si="2211"/>
        <v/>
      </c>
      <c r="IH719" s="60" t="str">
        <f t="shared" si="2212"/>
        <v>zinco-</v>
      </c>
      <c r="II719" s="60" t="str">
        <f t="shared" si="2213"/>
        <v>mangano-</v>
      </c>
      <c r="IJ719" s="60" t="e">
        <f t="shared" si="2214"/>
        <v>#DIV/0!</v>
      </c>
      <c r="IK719" s="60" t="e">
        <f t="shared" si="2215"/>
        <v>#DIV/0!</v>
      </c>
      <c r="IL719" s="60" t="e">
        <f t="shared" si="2216"/>
        <v>#DIV/0!</v>
      </c>
      <c r="IM719" s="60" t="e">
        <f t="shared" si="2217"/>
        <v>#DIV/0!</v>
      </c>
      <c r="IN719" s="60" t="str">
        <f t="shared" si="2218"/>
        <v/>
      </c>
      <c r="IO719" s="60" t="str">
        <f t="shared" si="2219"/>
        <v/>
      </c>
      <c r="IP719" s="57"/>
      <c r="IQ719" s="57" t="str">
        <f t="shared" si="2220"/>
        <v>ERROR!!</v>
      </c>
    </row>
    <row r="720" spans="24:251">
      <c r="X720" s="29">
        <f t="shared" si="2076"/>
        <v>0</v>
      </c>
      <c r="Y720" s="29">
        <f t="shared" si="2077"/>
        <v>0</v>
      </c>
      <c r="Z720" s="29" t="e">
        <f t="shared" si="2078"/>
        <v>#DIV/0!</v>
      </c>
      <c r="AA720" s="29" t="e">
        <f t="shared" si="2079"/>
        <v>#DIV/0!</v>
      </c>
      <c r="AB720" s="29" t="e">
        <f t="shared" si="2080"/>
        <v>#DIV/0!</v>
      </c>
      <c r="AC720" s="29" t="e">
        <f t="shared" si="2081"/>
        <v>#DIV/0!</v>
      </c>
      <c r="AF720" s="23">
        <v>60.084299999999999</v>
      </c>
      <c r="AG720" s="23">
        <v>79.878799999999998</v>
      </c>
      <c r="AH720" s="23">
        <v>101.96120000000001</v>
      </c>
      <c r="AI720" s="23">
        <v>151.99039999999999</v>
      </c>
      <c r="AJ720" s="23">
        <v>159.69</v>
      </c>
      <c r="AK720" s="23">
        <v>71.846400000000003</v>
      </c>
      <c r="AL720" s="23">
        <v>70.9375</v>
      </c>
      <c r="AM720" s="23">
        <v>40.304400000000001</v>
      </c>
      <c r="AN720" s="23">
        <v>56.077399999999997</v>
      </c>
      <c r="AO720" s="23">
        <v>61.978999999999999</v>
      </c>
      <c r="AP720" s="23">
        <v>94.195999999999998</v>
      </c>
      <c r="AQ720" s="23">
        <v>18.998000000000001</v>
      </c>
      <c r="AR720" s="23">
        <v>35.450000000000003</v>
      </c>
      <c r="AS720" s="23">
        <v>29.88</v>
      </c>
      <c r="AT720" s="23">
        <v>74.691999999999993</v>
      </c>
      <c r="AU720" s="23">
        <v>81.39</v>
      </c>
      <c r="AX720" s="54">
        <f t="shared" si="2082"/>
        <v>0</v>
      </c>
      <c r="AY720" s="54">
        <f t="shared" si="2083"/>
        <v>0</v>
      </c>
      <c r="AZ720" s="54">
        <f t="shared" si="2084"/>
        <v>0</v>
      </c>
      <c r="BA720" s="54">
        <f t="shared" si="2085"/>
        <v>0</v>
      </c>
      <c r="BB720" s="54">
        <f t="shared" si="2086"/>
        <v>0</v>
      </c>
      <c r="BC720" s="54">
        <f t="shared" si="2087"/>
        <v>0</v>
      </c>
      <c r="BD720" s="54">
        <f t="shared" si="2088"/>
        <v>0</v>
      </c>
      <c r="BE720" s="54">
        <f t="shared" si="2089"/>
        <v>0</v>
      </c>
      <c r="BF720" s="54">
        <f t="shared" si="2090"/>
        <v>0</v>
      </c>
      <c r="BG720" s="54">
        <f t="shared" si="2091"/>
        <v>0</v>
      </c>
      <c r="BH720" s="54">
        <f t="shared" si="2092"/>
        <v>0</v>
      </c>
      <c r="BI720" s="54">
        <f t="shared" si="2093"/>
        <v>0</v>
      </c>
      <c r="BJ720" s="54">
        <f t="shared" si="2094"/>
        <v>0</v>
      </c>
      <c r="BK720" s="54">
        <f t="shared" si="2095"/>
        <v>0</v>
      </c>
      <c r="BL720" s="54">
        <f t="shared" si="2096"/>
        <v>0</v>
      </c>
      <c r="BM720" s="42"/>
      <c r="BO720" s="54">
        <f>'Norm-coeff'!$C$2+$AX720*'Norm-coeff'!$D$2+$AY720*'Norm-coeff'!$E$2+$AZ720*'Norm-coeff'!$F$2+$BA720*'Norm-coeff'!$G$2+$BB720*'Norm-coeff'!$H$2+$BC720*'Norm-coeff'!$I$2+$BD720*'Norm-coeff'!$J$2+$BE720*'Norm-coeff'!$K$2+$BF720*'Norm-coeff'!$L$2+$BG720*'Norm-coeff'!$M$2+$BH720*'Norm-coeff'!$N$2+$BI720*'Norm-coeff'!$O$2</f>
        <v>5.4045421474420303</v>
      </c>
      <c r="BP720" s="54">
        <f>'Norm-coeff'!$C$3+$AX720*'Norm-coeff'!$D$3+$AY720*'Norm-coeff'!$E$3+$AZ720*'Norm-coeff'!$F$3+$BA720*'Norm-coeff'!$G$3+$BB720*'Norm-coeff'!$H$3+$BC720*'Norm-coeff'!$I$3+$BD720*'Norm-coeff'!$J$3+$BE720*'Norm-coeff'!$K$3+$BF720*'Norm-coeff'!$L$3+$BG720*'Norm-coeff'!$M$3+$BH720*'Norm-coeff'!$N$3+$BI720*'Norm-coeff'!$O$3</f>
        <v>3.15319116612705</v>
      </c>
      <c r="BQ720" s="54">
        <f>'Norm-coeff'!$C$4+$AX720*'Norm-coeff'!$D$4+$AY720*'Norm-coeff'!$E$4+$AZ720*'Norm-coeff'!$F$4+$BA720*'Norm-coeff'!$G$4+$BB720*'Norm-coeff'!$H$4+$BC720*'Norm-coeff'!$I$4+$BD720*'Norm-coeff'!$J$4+$BE720*'Norm-coeff'!$K$4+$BF720*'Norm-coeff'!$L$4+$BG720*'Norm-coeff'!$M$4+$BH720*'Norm-coeff'!$N$4+$BI720*'Norm-coeff'!$O$4</f>
        <v>1.42115649462768</v>
      </c>
      <c r="BR720" s="54">
        <f>'Norm-coeff'!$C$5+$AX720*'Norm-coeff'!$D$5+$AY720*'Norm-coeff'!$E$5+$AZ720*'Norm-coeff'!$F$5+$BA720*'Norm-coeff'!$G$5+$BB720*'Norm-coeff'!$H$5+$BC720*'Norm-coeff'!$I$5+$BD720*'Norm-coeff'!$J$5+$BE720*'Norm-coeff'!$K$5+$BF720*'Norm-coeff'!$L$5+$BG720*'Norm-coeff'!$M$5+$BH720*'Norm-coeff'!$N$5+$BI720*'Norm-coeff'!$O$5</f>
        <v>1.0553329241296201</v>
      </c>
      <c r="BS720" s="54">
        <f>'Norm-coeff'!$C$6+$AX720*'Norm-coeff'!$D$6+$AY720*'Norm-coeff'!$E$6+$AZ720*'Norm-coeff'!$F$6+$BA720*'Norm-coeff'!$G$6+$BB720*'Norm-coeff'!$H$6+$BC720*'Norm-coeff'!$I$6+$BD720*'Norm-coeff'!$J$6+$BE720*'Norm-coeff'!$K$6+$BF720*'Norm-coeff'!$L$6+$BG720*'Norm-coeff'!$M$6+$BH720*'Norm-coeff'!$N$6+$BI720*'Norm-coeff'!$O$6</f>
        <v>-1.48700885495103E-2</v>
      </c>
      <c r="BT720" s="54">
        <f>'Norm-coeff'!$C$7+$AX720*'Norm-coeff'!$D$7+$AY720*'Norm-coeff'!$E$7+$AZ720*'Norm-coeff'!$F$7+$BA720*'Norm-coeff'!$G$7+$BB720*'Norm-coeff'!$H$7+$BC720*'Norm-coeff'!$I$7+$BD720*'Norm-coeff'!$J$7+$BE720*'Norm-coeff'!$K$7+$BF720*'Norm-coeff'!$L$7+$BG720*'Norm-coeff'!$M$7+$BH720*'Norm-coeff'!$N$7+$BI720*'Norm-coeff'!$O$7</f>
        <v>2.0907583608832998</v>
      </c>
      <c r="BU720" s="54">
        <f>'Norm-coeff'!$C$8+$AX720*'Norm-coeff'!$D$8+$AY720*'Norm-coeff'!$E$8+$AZ720*'Norm-coeff'!$F$8+$BA720*'Norm-coeff'!$G$8+$BB720*'Norm-coeff'!$H$8+$BC720*'Norm-coeff'!$I$8+$BD720*'Norm-coeff'!$J$8+$BE720*'Norm-coeff'!$K$8+$BF720*'Norm-coeff'!$L$8+$BG720*'Norm-coeff'!$M$8+$BH720*'Norm-coeff'!$N$8+$BI720*'Norm-coeff'!$O$8</f>
        <v>0.65894159836244504</v>
      </c>
      <c r="BV720" s="54">
        <f>'Norm-coeff'!$C$9+$AX720*'Norm-coeff'!$D$9+$AY720*'Norm-coeff'!$E$9+$AZ720*'Norm-coeff'!$F$9+$BA720*'Norm-coeff'!$G$9+$BB720*'Norm-coeff'!$H$9+$BC720*'Norm-coeff'!$I$9+$BD720*'Norm-coeff'!$J$9+$BE720*'Norm-coeff'!$K$9+$BF720*'Norm-coeff'!$L$9+$BG720*'Norm-coeff'!$M$9+$BH720*'Norm-coeff'!$N$9+$BI720*'Norm-coeff'!$O$9</f>
        <v>1.48961085014701</v>
      </c>
      <c r="BW720" s="54">
        <f>'Norm-coeff'!$C$10+$AX720*'Norm-coeff'!$D$10+$AY720*'Norm-coeff'!$E$10+$AZ720*'Norm-coeff'!$F$10+$BA720*'Norm-coeff'!$G$10+$BB720*'Norm-coeff'!$H$10+$BC720*'Norm-coeff'!$I$10+$BD720*'Norm-coeff'!$J$10+$BE720*'Norm-coeff'!$K$10+$BF720*'Norm-coeff'!$L$10+$BG720*'Norm-coeff'!$M$10+$BH720*'Norm-coeff'!$N$10+$BI720*'Norm-coeff'!$O$10</f>
        <v>1.42058735749591</v>
      </c>
      <c r="BX720" s="54">
        <f>'Norm-coeff'!$C$11+$AX720*'Norm-coeff'!$D$11+$AY720*'Norm-coeff'!$E$11+$AZ720*'Norm-coeff'!$F$11+$BA720*'Norm-coeff'!$G$11+$BB720*'Norm-coeff'!$H$11+$BC720*'Norm-coeff'!$I$11+$BD720*'Norm-coeff'!$J$11+$BE720*'Norm-coeff'!$K$11+$BF720*'Norm-coeff'!$L$11+$BG720*'Norm-coeff'!$M$11+$BH720*'Norm-coeff'!$N$11+$BI720*'Norm-coeff'!$O$11</f>
        <v>0.221233014421479</v>
      </c>
      <c r="BY720" s="54">
        <f>'Norm-coeff'!$C$12+$AX720*'Norm-coeff'!$D$12+$AY720*'Norm-coeff'!$E$12+$AZ720*'Norm-coeff'!$F$12+$BA720*'Norm-coeff'!$G$12+$BB720*'Norm-coeff'!$H$12+$BC720*'Norm-coeff'!$I$12+$BD720*'Norm-coeff'!$J$12+$BE720*'Norm-coeff'!$K$12+$BF720*'Norm-coeff'!$L$12+$BG720*'Norm-coeff'!$M$12+$BH720*'Norm-coeff'!$N$12+$BI720*'Norm-coeff'!$O$12</f>
        <v>0.283527502056037</v>
      </c>
      <c r="BZ720" s="54">
        <f>'Norm-coeff'!$C$13+$AX720*'Norm-coeff'!$D$13+$AY720*'Norm-coeff'!$E$13+$AZ720*'Norm-coeff'!$F$13+$BA720*'Norm-coeff'!$G$13+$BB720*'Norm-coeff'!$H$13+$BC720*'Norm-coeff'!$I$13+$BD720*'Norm-coeff'!$J$13+$BE720*'Norm-coeff'!$K$13+$BF720*'Norm-coeff'!$L$13+$BG720*'Norm-coeff'!$M$13+$BH720*'Norm-coeff'!$N$13+$BI720*'Norm-coeff'!$O$13</f>
        <v>-4.1864930554451202E-2</v>
      </c>
      <c r="CA720" s="54">
        <f>'Norm-coeff'!$C$14+$AX720*'Norm-coeff'!$D$14+$AY720*'Norm-coeff'!$E$14+$AZ720*'Norm-coeff'!$F$14+$BA720*'Norm-coeff'!$G$14+$BB720*'Norm-coeff'!$H$14+$BC720*'Norm-coeff'!$I$14+$BD720*'Norm-coeff'!$J$14+$BE720*'Norm-coeff'!$K$14+$BF720*'Norm-coeff'!$L$14+$BG720*'Norm-coeff'!$M$14+$BH720*'Norm-coeff'!$N$14+$BI720*'Norm-coeff'!$O$14</f>
        <v>4.2526983164477103</v>
      </c>
      <c r="CC720" s="54">
        <f t="shared" si="2221"/>
        <v>0</v>
      </c>
      <c r="CG720" s="54">
        <f t="shared" si="2097"/>
        <v>0</v>
      </c>
      <c r="CH720" s="54">
        <f t="shared" si="2075"/>
        <v>0</v>
      </c>
      <c r="CI720" s="54">
        <f t="shared" si="2098"/>
        <v>0</v>
      </c>
      <c r="CJ720" s="56">
        <f t="shared" si="2099"/>
        <v>0</v>
      </c>
      <c r="CK720" s="54">
        <f t="shared" si="2100"/>
        <v>0</v>
      </c>
      <c r="CL720" s="54">
        <f t="shared" si="2101"/>
        <v>0</v>
      </c>
      <c r="CM720" s="54">
        <f t="shared" si="2102"/>
        <v>0</v>
      </c>
      <c r="CN720" s="54">
        <f t="shared" si="2103"/>
        <v>0</v>
      </c>
      <c r="CO720" s="54">
        <f t="shared" si="2104"/>
        <v>0</v>
      </c>
      <c r="CP720" s="54">
        <f t="shared" si="2105"/>
        <v>0</v>
      </c>
      <c r="CQ720" s="54">
        <f t="shared" si="2106"/>
        <v>0</v>
      </c>
      <c r="CR720" s="54">
        <f t="shared" si="2107"/>
        <v>0</v>
      </c>
      <c r="CS720" s="54">
        <f t="shared" si="2108"/>
        <v>0</v>
      </c>
      <c r="CU720" s="54">
        <f t="shared" si="2109"/>
        <v>0</v>
      </c>
      <c r="CV720" s="54">
        <f t="shared" si="2110"/>
        <v>0</v>
      </c>
      <c r="CW720" s="54">
        <f t="shared" si="2111"/>
        <v>0</v>
      </c>
      <c r="CX720" s="54">
        <f t="shared" si="2112"/>
        <v>0</v>
      </c>
      <c r="CZ720" s="54">
        <f t="shared" si="2113"/>
        <v>0</v>
      </c>
      <c r="DA720" s="54">
        <f t="shared" si="2114"/>
        <v>0</v>
      </c>
      <c r="DB720" s="54">
        <f t="shared" si="2115"/>
        <v>0</v>
      </c>
      <c r="DC720" s="54">
        <f t="shared" si="2116"/>
        <v>0</v>
      </c>
      <c r="DD720" s="54">
        <f t="shared" si="2117"/>
        <v>0</v>
      </c>
      <c r="DE720" s="54">
        <f t="shared" si="2118"/>
        <v>0</v>
      </c>
      <c r="DF720" s="54">
        <f t="shared" si="2119"/>
        <v>0</v>
      </c>
      <c r="DG720" s="54">
        <f t="shared" si="2120"/>
        <v>2</v>
      </c>
      <c r="DH720" s="71">
        <f t="shared" si="2121"/>
        <v>0</v>
      </c>
      <c r="DI720" s="71">
        <f t="shared" si="2122"/>
        <v>0</v>
      </c>
      <c r="DJ720" s="54">
        <f t="shared" si="2123"/>
        <v>0</v>
      </c>
      <c r="DK720" s="54">
        <f t="shared" si="2124"/>
        <v>2</v>
      </c>
      <c r="DL720" s="4">
        <f t="shared" si="2049"/>
        <v>0</v>
      </c>
      <c r="DM720" s="3">
        <f t="shared" si="2125"/>
        <v>0</v>
      </c>
      <c r="DN720" s="3">
        <f t="shared" si="2126"/>
        <v>0</v>
      </c>
      <c r="DO720" s="4" t="e">
        <f t="shared" si="2127"/>
        <v>#DIV/0!</v>
      </c>
      <c r="DP720" s="57"/>
      <c r="DQ720" s="57"/>
      <c r="DR720" s="56">
        <f t="shared" si="2050"/>
        <v>2</v>
      </c>
      <c r="DS720" s="56">
        <f t="shared" si="2051"/>
        <v>0</v>
      </c>
      <c r="DT720" s="38">
        <f t="shared" si="2052"/>
        <v>0</v>
      </c>
      <c r="DU720" s="38">
        <f t="shared" si="2128"/>
        <v>2</v>
      </c>
      <c r="DV720" s="38">
        <f t="shared" si="2053"/>
        <v>0</v>
      </c>
      <c r="DW720" s="39">
        <f t="shared" si="2054"/>
        <v>0</v>
      </c>
      <c r="DX720" s="39">
        <f t="shared" si="2055"/>
        <v>0</v>
      </c>
      <c r="DY720" s="39">
        <f t="shared" si="2056"/>
        <v>0</v>
      </c>
      <c r="DZ720" s="39">
        <f t="shared" si="2057"/>
        <v>0</v>
      </c>
      <c r="EA720" s="39">
        <f t="shared" si="2058"/>
        <v>0</v>
      </c>
      <c r="EB720" s="37" t="e">
        <f t="shared" si="2129"/>
        <v>#DIV/0!</v>
      </c>
      <c r="EC720" s="37" t="e">
        <f t="shared" si="2130"/>
        <v>#DIV/0!</v>
      </c>
      <c r="ED720" s="37" t="e">
        <f t="shared" si="2131"/>
        <v>#DIV/0!</v>
      </c>
      <c r="EE720" s="37" t="e">
        <f t="shared" si="2132"/>
        <v>#DIV/0!</v>
      </c>
      <c r="EF720" s="39" t="e">
        <f t="shared" si="2133"/>
        <v>#DIV/0!</v>
      </c>
      <c r="EG720" s="37" t="e">
        <f t="shared" si="2134"/>
        <v>#DIV/0!</v>
      </c>
      <c r="EH720" s="37" t="e">
        <f t="shared" si="2135"/>
        <v>#DIV/0!</v>
      </c>
      <c r="EI720" s="11" t="b">
        <f t="shared" si="2136"/>
        <v>1</v>
      </c>
      <c r="EJ720" s="11" t="b">
        <f t="shared" si="2137"/>
        <v>0</v>
      </c>
      <c r="EK720" s="39" t="e">
        <f t="shared" si="2138"/>
        <v>#DIV/0!</v>
      </c>
      <c r="EL720" s="39" t="e">
        <f t="shared" si="2139"/>
        <v>#DIV/0!</v>
      </c>
      <c r="EM720" s="39" t="e">
        <f t="shared" si="2140"/>
        <v>#DIV/0!</v>
      </c>
      <c r="EN720" s="39" t="e">
        <f t="shared" si="2141"/>
        <v>#DIV/0!</v>
      </c>
      <c r="EO720" s="39" t="e">
        <f t="shared" si="2142"/>
        <v>#DIV/0!</v>
      </c>
      <c r="EP720" s="39" t="e">
        <f t="shared" si="2143"/>
        <v>#DIV/0!</v>
      </c>
      <c r="EQ720" s="39" t="e">
        <f t="shared" si="2144"/>
        <v>#DIV/0!</v>
      </c>
      <c r="ER720" s="39" t="e">
        <f t="shared" si="2145"/>
        <v>#DIV/0!</v>
      </c>
      <c r="ES720" s="58" t="str">
        <f t="shared" si="2146"/>
        <v>(OH,F,Cl)-dominate amphibole</v>
      </c>
      <c r="ET720" s="58" t="e">
        <f t="shared" si="2147"/>
        <v>#N/A</v>
      </c>
      <c r="EU720" s="56">
        <f t="shared" si="2059"/>
        <v>0</v>
      </c>
      <c r="EV720" s="56">
        <f t="shared" si="2060"/>
        <v>0</v>
      </c>
      <c r="EW720" s="56">
        <f t="shared" si="2061"/>
        <v>0</v>
      </c>
      <c r="EX720" s="56">
        <f t="shared" si="2062"/>
        <v>0</v>
      </c>
      <c r="EY720" s="56">
        <f t="shared" si="2063"/>
        <v>0</v>
      </c>
      <c r="EZ720" s="56">
        <f t="shared" si="2064"/>
        <v>0</v>
      </c>
      <c r="FA720" s="39">
        <f t="shared" si="2065"/>
        <v>0</v>
      </c>
      <c r="FB720" s="39">
        <f t="shared" si="2066"/>
        <v>0</v>
      </c>
      <c r="FC720" s="54">
        <f t="shared" si="2067"/>
        <v>0</v>
      </c>
      <c r="FD720" s="54">
        <f t="shared" si="2068"/>
        <v>0</v>
      </c>
      <c r="FE720" s="39">
        <f t="shared" si="2069"/>
        <v>0</v>
      </c>
      <c r="FF720" s="54">
        <f t="shared" si="2070"/>
        <v>0</v>
      </c>
      <c r="FG720" s="39">
        <f t="shared" si="2071"/>
        <v>0</v>
      </c>
      <c r="FH720" s="39">
        <f t="shared" si="2148"/>
        <v>0</v>
      </c>
      <c r="FI720" s="39">
        <f t="shared" si="2149"/>
        <v>0</v>
      </c>
      <c r="FJ720" s="39">
        <f t="shared" si="2150"/>
        <v>0</v>
      </c>
      <c r="FK720" s="39" t="e">
        <f t="shared" si="2151"/>
        <v>#DIV/0!</v>
      </c>
      <c r="FL720" s="39" t="e">
        <f t="shared" si="2152"/>
        <v>#DIV/0!</v>
      </c>
      <c r="FM720" s="39" t="e">
        <f t="shared" si="2153"/>
        <v>#DIV/0!</v>
      </c>
      <c r="FN720" s="39">
        <f t="shared" si="2154"/>
        <v>1</v>
      </c>
      <c r="FO720" s="39">
        <f t="shared" si="2072"/>
        <v>0</v>
      </c>
      <c r="FP720" s="39">
        <f t="shared" si="2073"/>
        <v>0</v>
      </c>
      <c r="FQ720" s="39">
        <f t="shared" si="2074"/>
        <v>0</v>
      </c>
      <c r="FR720" s="39">
        <f t="shared" si="2155"/>
        <v>0</v>
      </c>
      <c r="FS720" s="39">
        <f t="shared" si="2156"/>
        <v>0</v>
      </c>
      <c r="FU720" s="39" t="e">
        <f t="shared" si="2157"/>
        <v>#DIV/0!</v>
      </c>
      <c r="FV720" s="39" t="e">
        <f t="shared" si="2158"/>
        <v>#DIV/0!</v>
      </c>
      <c r="FW720" s="39" t="e">
        <f t="shared" si="2159"/>
        <v>#DIV/0!</v>
      </c>
      <c r="FY720" s="39" t="e">
        <f t="shared" si="2160"/>
        <v>#DIV/0!</v>
      </c>
      <c r="FZ720" s="39" t="e">
        <f t="shared" si="2161"/>
        <v>#DIV/0!</v>
      </c>
      <c r="GA720" s="39" t="e">
        <f t="shared" si="2162"/>
        <v>#DIV/0!</v>
      </c>
      <c r="GB720" s="39" t="e">
        <f t="shared" si="2163"/>
        <v>#DIV/0!</v>
      </c>
      <c r="GC720" s="39" t="e">
        <f t="shared" si="2164"/>
        <v>#DIV/0!</v>
      </c>
      <c r="GD720" s="39" t="e">
        <f t="shared" si="2165"/>
        <v>#DIV/0!</v>
      </c>
      <c r="GE720" s="39" t="e">
        <f t="shared" si="2166"/>
        <v>#DIV/0!</v>
      </c>
      <c r="GF720" s="39" t="e">
        <f t="shared" si="2167"/>
        <v>#DIV/0!</v>
      </c>
      <c r="GG720" s="39" t="e">
        <f t="shared" si="2168"/>
        <v>#DIV/0!</v>
      </c>
      <c r="GH720" s="39" t="e">
        <f t="shared" si="2169"/>
        <v>#DIV/0!</v>
      </c>
      <c r="GI720" s="39"/>
      <c r="GJ720" s="39" t="e">
        <f t="shared" si="2170"/>
        <v>#DIV/0!</v>
      </c>
      <c r="GK720" s="39" t="e">
        <f t="shared" si="2171"/>
        <v>#DIV/0!</v>
      </c>
      <c r="GL720" s="39" t="e">
        <f t="shared" si="2172"/>
        <v>#DIV/0!</v>
      </c>
      <c r="GM720" s="39" t="e">
        <f t="shared" si="2173"/>
        <v>#DIV/0!</v>
      </c>
      <c r="GN720" s="39" t="e">
        <f t="shared" si="2174"/>
        <v>#DIV/0!</v>
      </c>
      <c r="GO720" s="57"/>
      <c r="GP720" s="57" t="e">
        <f t="shared" si="2175"/>
        <v>#DIV/0!</v>
      </c>
      <c r="GQ720" s="59" t="e">
        <f t="shared" si="2176"/>
        <v>#DIV/0!</v>
      </c>
      <c r="GR720" s="41" t="e">
        <f t="shared" si="2177"/>
        <v>#DIV/0!</v>
      </c>
      <c r="GS720" s="57" t="e">
        <f t="shared" si="2178"/>
        <v>#DIV/0!</v>
      </c>
      <c r="GT720" s="57" t="e">
        <f t="shared" si="2179"/>
        <v>#DIV/0!</v>
      </c>
      <c r="GU720" s="57" t="e">
        <f t="shared" si="2180"/>
        <v>#DIV/0!</v>
      </c>
      <c r="GV720" s="57"/>
      <c r="GW720" s="42" t="e">
        <f t="shared" si="2181"/>
        <v>#DIV/0!</v>
      </c>
      <c r="GX720" s="42" t="e">
        <f t="shared" si="2182"/>
        <v>#DIV/0!</v>
      </c>
      <c r="GY720" s="42" t="e">
        <f t="shared" si="2183"/>
        <v>#DIV/0!</v>
      </c>
      <c r="GZ720" s="57"/>
      <c r="HA720" s="2" t="e">
        <f t="shared" si="2184"/>
        <v>#DIV/0!</v>
      </c>
      <c r="HB720" s="2" t="e">
        <f t="shared" si="2185"/>
        <v>#DIV/0!</v>
      </c>
      <c r="HC720" s="2" t="e">
        <f t="shared" si="2186"/>
        <v>#DIV/0!</v>
      </c>
      <c r="HD720" s="2" t="e">
        <f t="shared" si="2187"/>
        <v>#DIV/0!</v>
      </c>
      <c r="HE720" s="2" t="e">
        <f t="shared" si="2188"/>
        <v>#DIV/0!</v>
      </c>
      <c r="HF720" s="2" t="e">
        <f t="shared" si="2189"/>
        <v>#DIV/0!</v>
      </c>
      <c r="HG720" s="2" t="e">
        <f t="shared" si="2190"/>
        <v>#DIV/0!</v>
      </c>
      <c r="HH720" s="2" t="e">
        <f t="shared" si="2191"/>
        <v>#DIV/0!</v>
      </c>
      <c r="HI720" s="2" t="e">
        <f t="shared" si="2192"/>
        <v>#DIV/0!</v>
      </c>
      <c r="HJ720" s="11" t="e">
        <f t="shared" si="2193"/>
        <v>#DIV/0!</v>
      </c>
      <c r="HK720" s="60" t="e">
        <f t="shared" si="2194"/>
        <v>#DIV/0!</v>
      </c>
      <c r="HL720" s="57"/>
      <c r="HM720" s="57" t="e">
        <f t="shared" si="2195"/>
        <v>#DIV/0!</v>
      </c>
      <c r="HN720" s="57" t="e">
        <f t="shared" si="2196"/>
        <v>#DIV/0!</v>
      </c>
      <c r="HO720" s="57" t="e">
        <f t="shared" si="2197"/>
        <v>#DIV/0!</v>
      </c>
      <c r="HP720" s="57" t="e">
        <f t="shared" si="2198"/>
        <v>#DIV/0!</v>
      </c>
      <c r="HQ720" s="57" t="e">
        <f t="shared" si="2199"/>
        <v>#DIV/0!</v>
      </c>
      <c r="HR720" s="57"/>
      <c r="HS720" s="57" t="e">
        <f t="shared" si="2200"/>
        <v>#DIV/0!</v>
      </c>
      <c r="HT720" s="57" t="e">
        <f t="shared" si="2201"/>
        <v>#DIV/0!</v>
      </c>
      <c r="HU720" s="57" t="e">
        <f t="shared" si="2202"/>
        <v>#DIV/0!</v>
      </c>
      <c r="HV720" s="57" t="e">
        <f t="shared" si="2203"/>
        <v>#DIV/0!</v>
      </c>
      <c r="HW720" s="57" t="e">
        <f t="shared" si="2204"/>
        <v>#DIV/0!</v>
      </c>
      <c r="HX720" s="57"/>
      <c r="HY720" s="57" t="e">
        <f t="shared" si="2205"/>
        <v>#DIV/0!</v>
      </c>
      <c r="HZ720" s="57" t="e">
        <f t="shared" si="2206"/>
        <v>#DIV/0!</v>
      </c>
      <c r="IA720" s="57"/>
      <c r="IB720" s="61">
        <f t="shared" si="2207"/>
        <v>0</v>
      </c>
      <c r="IC720" s="57" t="str">
        <f t="shared" si="2208"/>
        <v/>
      </c>
      <c r="ID720" s="42"/>
      <c r="IE720" s="2" t="str">
        <f t="shared" si="2209"/>
        <v/>
      </c>
      <c r="IF720" s="60" t="e">
        <f t="shared" si="2210"/>
        <v>#DIV/0!</v>
      </c>
      <c r="IG720" s="60" t="str">
        <f t="shared" si="2211"/>
        <v/>
      </c>
      <c r="IH720" s="60" t="str">
        <f t="shared" si="2212"/>
        <v>zinco-</v>
      </c>
      <c r="II720" s="60" t="str">
        <f t="shared" si="2213"/>
        <v>mangano-</v>
      </c>
      <c r="IJ720" s="60" t="e">
        <f t="shared" si="2214"/>
        <v>#DIV/0!</v>
      </c>
      <c r="IK720" s="60" t="e">
        <f t="shared" si="2215"/>
        <v>#DIV/0!</v>
      </c>
      <c r="IL720" s="60" t="e">
        <f t="shared" si="2216"/>
        <v>#DIV/0!</v>
      </c>
      <c r="IM720" s="60" t="e">
        <f t="shared" si="2217"/>
        <v>#DIV/0!</v>
      </c>
      <c r="IN720" s="60" t="str">
        <f t="shared" si="2218"/>
        <v/>
      </c>
      <c r="IO720" s="60" t="str">
        <f t="shared" si="2219"/>
        <v/>
      </c>
      <c r="IP720" s="57"/>
      <c r="IQ720" s="57" t="str">
        <f t="shared" si="2220"/>
        <v>ERROR!!</v>
      </c>
    </row>
    <row r="721" spans="24:251">
      <c r="X721" s="29">
        <f t="shared" si="2076"/>
        <v>0</v>
      </c>
      <c r="Y721" s="29">
        <f t="shared" si="2077"/>
        <v>0</v>
      </c>
      <c r="Z721" s="29" t="e">
        <f t="shared" si="2078"/>
        <v>#DIV/0!</v>
      </c>
      <c r="AA721" s="29" t="e">
        <f t="shared" si="2079"/>
        <v>#DIV/0!</v>
      </c>
      <c r="AB721" s="29" t="e">
        <f t="shared" si="2080"/>
        <v>#DIV/0!</v>
      </c>
      <c r="AC721" s="29" t="e">
        <f t="shared" si="2081"/>
        <v>#DIV/0!</v>
      </c>
      <c r="AF721" s="23">
        <v>60.084299999999999</v>
      </c>
      <c r="AG721" s="23">
        <v>79.878799999999998</v>
      </c>
      <c r="AH721" s="23">
        <v>101.96120000000001</v>
      </c>
      <c r="AI721" s="23">
        <v>151.99039999999999</v>
      </c>
      <c r="AJ721" s="23">
        <v>159.69</v>
      </c>
      <c r="AK721" s="23">
        <v>71.846400000000003</v>
      </c>
      <c r="AL721" s="23">
        <v>70.9375</v>
      </c>
      <c r="AM721" s="23">
        <v>40.304400000000001</v>
      </c>
      <c r="AN721" s="23">
        <v>56.077399999999997</v>
      </c>
      <c r="AO721" s="23">
        <v>61.978999999999999</v>
      </c>
      <c r="AP721" s="23">
        <v>94.195999999999998</v>
      </c>
      <c r="AQ721" s="23">
        <v>18.998000000000001</v>
      </c>
      <c r="AR721" s="23">
        <v>35.450000000000003</v>
      </c>
      <c r="AS721" s="23">
        <v>29.88</v>
      </c>
      <c r="AT721" s="23">
        <v>74.691999999999993</v>
      </c>
      <c r="AU721" s="23">
        <v>81.39</v>
      </c>
      <c r="AX721" s="54">
        <f t="shared" si="2082"/>
        <v>0</v>
      </c>
      <c r="AY721" s="54">
        <f t="shared" si="2083"/>
        <v>0</v>
      </c>
      <c r="AZ721" s="54">
        <f t="shared" si="2084"/>
        <v>0</v>
      </c>
      <c r="BA721" s="54">
        <f t="shared" si="2085"/>
        <v>0</v>
      </c>
      <c r="BB721" s="54">
        <f t="shared" si="2086"/>
        <v>0</v>
      </c>
      <c r="BC721" s="54">
        <f t="shared" si="2087"/>
        <v>0</v>
      </c>
      <c r="BD721" s="54">
        <f t="shared" si="2088"/>
        <v>0</v>
      </c>
      <c r="BE721" s="54">
        <f t="shared" si="2089"/>
        <v>0</v>
      </c>
      <c r="BF721" s="54">
        <f t="shared" si="2090"/>
        <v>0</v>
      </c>
      <c r="BG721" s="54">
        <f t="shared" si="2091"/>
        <v>0</v>
      </c>
      <c r="BH721" s="54">
        <f t="shared" si="2092"/>
        <v>0</v>
      </c>
      <c r="BI721" s="54">
        <f t="shared" si="2093"/>
        <v>0</v>
      </c>
      <c r="BJ721" s="54">
        <f t="shared" si="2094"/>
        <v>0</v>
      </c>
      <c r="BK721" s="54">
        <f t="shared" si="2095"/>
        <v>0</v>
      </c>
      <c r="BL721" s="54">
        <f t="shared" si="2096"/>
        <v>0</v>
      </c>
      <c r="BM721" s="42"/>
      <c r="BO721" s="54">
        <f>'Norm-coeff'!$C$2+$AX721*'Norm-coeff'!$D$2+$AY721*'Norm-coeff'!$E$2+$AZ721*'Norm-coeff'!$F$2+$BA721*'Norm-coeff'!$G$2+$BB721*'Norm-coeff'!$H$2+$BC721*'Norm-coeff'!$I$2+$BD721*'Norm-coeff'!$J$2+$BE721*'Norm-coeff'!$K$2+$BF721*'Norm-coeff'!$L$2+$BG721*'Norm-coeff'!$M$2+$BH721*'Norm-coeff'!$N$2+$BI721*'Norm-coeff'!$O$2</f>
        <v>5.4045421474420303</v>
      </c>
      <c r="BP721" s="54">
        <f>'Norm-coeff'!$C$3+$AX721*'Norm-coeff'!$D$3+$AY721*'Norm-coeff'!$E$3+$AZ721*'Norm-coeff'!$F$3+$BA721*'Norm-coeff'!$G$3+$BB721*'Norm-coeff'!$H$3+$BC721*'Norm-coeff'!$I$3+$BD721*'Norm-coeff'!$J$3+$BE721*'Norm-coeff'!$K$3+$BF721*'Norm-coeff'!$L$3+$BG721*'Norm-coeff'!$M$3+$BH721*'Norm-coeff'!$N$3+$BI721*'Norm-coeff'!$O$3</f>
        <v>3.15319116612705</v>
      </c>
      <c r="BQ721" s="54">
        <f>'Norm-coeff'!$C$4+$AX721*'Norm-coeff'!$D$4+$AY721*'Norm-coeff'!$E$4+$AZ721*'Norm-coeff'!$F$4+$BA721*'Norm-coeff'!$G$4+$BB721*'Norm-coeff'!$H$4+$BC721*'Norm-coeff'!$I$4+$BD721*'Norm-coeff'!$J$4+$BE721*'Norm-coeff'!$K$4+$BF721*'Norm-coeff'!$L$4+$BG721*'Norm-coeff'!$M$4+$BH721*'Norm-coeff'!$N$4+$BI721*'Norm-coeff'!$O$4</f>
        <v>1.42115649462768</v>
      </c>
      <c r="BR721" s="54">
        <f>'Norm-coeff'!$C$5+$AX721*'Norm-coeff'!$D$5+$AY721*'Norm-coeff'!$E$5+$AZ721*'Norm-coeff'!$F$5+$BA721*'Norm-coeff'!$G$5+$BB721*'Norm-coeff'!$H$5+$BC721*'Norm-coeff'!$I$5+$BD721*'Norm-coeff'!$J$5+$BE721*'Norm-coeff'!$K$5+$BF721*'Norm-coeff'!$L$5+$BG721*'Norm-coeff'!$M$5+$BH721*'Norm-coeff'!$N$5+$BI721*'Norm-coeff'!$O$5</f>
        <v>1.0553329241296201</v>
      </c>
      <c r="BS721" s="54">
        <f>'Norm-coeff'!$C$6+$AX721*'Norm-coeff'!$D$6+$AY721*'Norm-coeff'!$E$6+$AZ721*'Norm-coeff'!$F$6+$BA721*'Norm-coeff'!$G$6+$BB721*'Norm-coeff'!$H$6+$BC721*'Norm-coeff'!$I$6+$BD721*'Norm-coeff'!$J$6+$BE721*'Norm-coeff'!$K$6+$BF721*'Norm-coeff'!$L$6+$BG721*'Norm-coeff'!$M$6+$BH721*'Norm-coeff'!$N$6+$BI721*'Norm-coeff'!$O$6</f>
        <v>-1.48700885495103E-2</v>
      </c>
      <c r="BT721" s="54">
        <f>'Norm-coeff'!$C$7+$AX721*'Norm-coeff'!$D$7+$AY721*'Norm-coeff'!$E$7+$AZ721*'Norm-coeff'!$F$7+$BA721*'Norm-coeff'!$G$7+$BB721*'Norm-coeff'!$H$7+$BC721*'Norm-coeff'!$I$7+$BD721*'Norm-coeff'!$J$7+$BE721*'Norm-coeff'!$K$7+$BF721*'Norm-coeff'!$L$7+$BG721*'Norm-coeff'!$M$7+$BH721*'Norm-coeff'!$N$7+$BI721*'Norm-coeff'!$O$7</f>
        <v>2.0907583608832998</v>
      </c>
      <c r="BU721" s="54">
        <f>'Norm-coeff'!$C$8+$AX721*'Norm-coeff'!$D$8+$AY721*'Norm-coeff'!$E$8+$AZ721*'Norm-coeff'!$F$8+$BA721*'Norm-coeff'!$G$8+$BB721*'Norm-coeff'!$H$8+$BC721*'Norm-coeff'!$I$8+$BD721*'Norm-coeff'!$J$8+$BE721*'Norm-coeff'!$K$8+$BF721*'Norm-coeff'!$L$8+$BG721*'Norm-coeff'!$M$8+$BH721*'Norm-coeff'!$N$8+$BI721*'Norm-coeff'!$O$8</f>
        <v>0.65894159836244504</v>
      </c>
      <c r="BV721" s="54">
        <f>'Norm-coeff'!$C$9+$AX721*'Norm-coeff'!$D$9+$AY721*'Norm-coeff'!$E$9+$AZ721*'Norm-coeff'!$F$9+$BA721*'Norm-coeff'!$G$9+$BB721*'Norm-coeff'!$H$9+$BC721*'Norm-coeff'!$I$9+$BD721*'Norm-coeff'!$J$9+$BE721*'Norm-coeff'!$K$9+$BF721*'Norm-coeff'!$L$9+$BG721*'Norm-coeff'!$M$9+$BH721*'Norm-coeff'!$N$9+$BI721*'Norm-coeff'!$O$9</f>
        <v>1.48961085014701</v>
      </c>
      <c r="BW721" s="54">
        <f>'Norm-coeff'!$C$10+$AX721*'Norm-coeff'!$D$10+$AY721*'Norm-coeff'!$E$10+$AZ721*'Norm-coeff'!$F$10+$BA721*'Norm-coeff'!$G$10+$BB721*'Norm-coeff'!$H$10+$BC721*'Norm-coeff'!$I$10+$BD721*'Norm-coeff'!$J$10+$BE721*'Norm-coeff'!$K$10+$BF721*'Norm-coeff'!$L$10+$BG721*'Norm-coeff'!$M$10+$BH721*'Norm-coeff'!$N$10+$BI721*'Norm-coeff'!$O$10</f>
        <v>1.42058735749591</v>
      </c>
      <c r="BX721" s="54">
        <f>'Norm-coeff'!$C$11+$AX721*'Norm-coeff'!$D$11+$AY721*'Norm-coeff'!$E$11+$AZ721*'Norm-coeff'!$F$11+$BA721*'Norm-coeff'!$G$11+$BB721*'Norm-coeff'!$H$11+$BC721*'Norm-coeff'!$I$11+$BD721*'Norm-coeff'!$J$11+$BE721*'Norm-coeff'!$K$11+$BF721*'Norm-coeff'!$L$11+$BG721*'Norm-coeff'!$M$11+$BH721*'Norm-coeff'!$N$11+$BI721*'Norm-coeff'!$O$11</f>
        <v>0.221233014421479</v>
      </c>
      <c r="BY721" s="54">
        <f>'Norm-coeff'!$C$12+$AX721*'Norm-coeff'!$D$12+$AY721*'Norm-coeff'!$E$12+$AZ721*'Norm-coeff'!$F$12+$BA721*'Norm-coeff'!$G$12+$BB721*'Norm-coeff'!$H$12+$BC721*'Norm-coeff'!$I$12+$BD721*'Norm-coeff'!$J$12+$BE721*'Norm-coeff'!$K$12+$BF721*'Norm-coeff'!$L$12+$BG721*'Norm-coeff'!$M$12+$BH721*'Norm-coeff'!$N$12+$BI721*'Norm-coeff'!$O$12</f>
        <v>0.283527502056037</v>
      </c>
      <c r="BZ721" s="54">
        <f>'Norm-coeff'!$C$13+$AX721*'Norm-coeff'!$D$13+$AY721*'Norm-coeff'!$E$13+$AZ721*'Norm-coeff'!$F$13+$BA721*'Norm-coeff'!$G$13+$BB721*'Norm-coeff'!$H$13+$BC721*'Norm-coeff'!$I$13+$BD721*'Norm-coeff'!$J$13+$BE721*'Norm-coeff'!$K$13+$BF721*'Norm-coeff'!$L$13+$BG721*'Norm-coeff'!$M$13+$BH721*'Norm-coeff'!$N$13+$BI721*'Norm-coeff'!$O$13</f>
        <v>-4.1864930554451202E-2</v>
      </c>
      <c r="CA721" s="54">
        <f>'Norm-coeff'!$C$14+$AX721*'Norm-coeff'!$D$14+$AY721*'Norm-coeff'!$E$14+$AZ721*'Norm-coeff'!$F$14+$BA721*'Norm-coeff'!$G$14+$BB721*'Norm-coeff'!$H$14+$BC721*'Norm-coeff'!$I$14+$BD721*'Norm-coeff'!$J$14+$BE721*'Norm-coeff'!$K$14+$BF721*'Norm-coeff'!$L$14+$BG721*'Norm-coeff'!$M$14+$BH721*'Norm-coeff'!$N$14+$BI721*'Norm-coeff'!$O$14</f>
        <v>4.2526983164477103</v>
      </c>
      <c r="CC721" s="54">
        <f t="shared" si="2221"/>
        <v>0</v>
      </c>
      <c r="CG721" s="54">
        <f t="shared" si="2097"/>
        <v>0</v>
      </c>
      <c r="CH721" s="54">
        <f t="shared" si="2075"/>
        <v>0</v>
      </c>
      <c r="CI721" s="54">
        <f t="shared" si="2098"/>
        <v>0</v>
      </c>
      <c r="CJ721" s="56">
        <f t="shared" si="2099"/>
        <v>0</v>
      </c>
      <c r="CK721" s="54">
        <f t="shared" si="2100"/>
        <v>0</v>
      </c>
      <c r="CL721" s="54">
        <f t="shared" si="2101"/>
        <v>0</v>
      </c>
      <c r="CM721" s="54">
        <f t="shared" si="2102"/>
        <v>0</v>
      </c>
      <c r="CN721" s="54">
        <f t="shared" si="2103"/>
        <v>0</v>
      </c>
      <c r="CO721" s="54">
        <f t="shared" si="2104"/>
        <v>0</v>
      </c>
      <c r="CP721" s="54">
        <f t="shared" si="2105"/>
        <v>0</v>
      </c>
      <c r="CQ721" s="54">
        <f t="shared" si="2106"/>
        <v>0</v>
      </c>
      <c r="CR721" s="54">
        <f t="shared" si="2107"/>
        <v>0</v>
      </c>
      <c r="CS721" s="54">
        <f t="shared" si="2108"/>
        <v>0</v>
      </c>
      <c r="CU721" s="54">
        <f t="shared" si="2109"/>
        <v>0</v>
      </c>
      <c r="CV721" s="54">
        <f t="shared" si="2110"/>
        <v>0</v>
      </c>
      <c r="CW721" s="54">
        <f t="shared" si="2111"/>
        <v>0</v>
      </c>
      <c r="CX721" s="54">
        <f t="shared" si="2112"/>
        <v>0</v>
      </c>
      <c r="CZ721" s="54">
        <f t="shared" si="2113"/>
        <v>0</v>
      </c>
      <c r="DA721" s="54">
        <f t="shared" si="2114"/>
        <v>0</v>
      </c>
      <c r="DB721" s="54">
        <f t="shared" si="2115"/>
        <v>0</v>
      </c>
      <c r="DC721" s="54">
        <f t="shared" si="2116"/>
        <v>0</v>
      </c>
      <c r="DD721" s="54">
        <f t="shared" si="2117"/>
        <v>0</v>
      </c>
      <c r="DE721" s="54">
        <f t="shared" si="2118"/>
        <v>0</v>
      </c>
      <c r="DF721" s="54">
        <f t="shared" si="2119"/>
        <v>0</v>
      </c>
      <c r="DG721" s="54">
        <f t="shared" si="2120"/>
        <v>2</v>
      </c>
      <c r="DH721" s="71">
        <f t="shared" si="2121"/>
        <v>0</v>
      </c>
      <c r="DI721" s="71">
        <f t="shared" si="2122"/>
        <v>0</v>
      </c>
      <c r="DJ721" s="54">
        <f t="shared" si="2123"/>
        <v>0</v>
      </c>
      <c r="DK721" s="54">
        <f t="shared" si="2124"/>
        <v>2</v>
      </c>
      <c r="DL721" s="4">
        <f t="shared" si="2049"/>
        <v>0</v>
      </c>
      <c r="DM721" s="3">
        <f t="shared" si="2125"/>
        <v>0</v>
      </c>
      <c r="DN721" s="3">
        <f t="shared" si="2126"/>
        <v>0</v>
      </c>
      <c r="DO721" s="4" t="e">
        <f t="shared" si="2127"/>
        <v>#DIV/0!</v>
      </c>
      <c r="DP721" s="57"/>
      <c r="DQ721" s="57"/>
      <c r="DR721" s="56">
        <f t="shared" si="2050"/>
        <v>2</v>
      </c>
      <c r="DS721" s="56">
        <f t="shared" si="2051"/>
        <v>0</v>
      </c>
      <c r="DT721" s="38">
        <f t="shared" si="2052"/>
        <v>0</v>
      </c>
      <c r="DU721" s="38">
        <f t="shared" si="2128"/>
        <v>2</v>
      </c>
      <c r="DV721" s="38">
        <f t="shared" si="2053"/>
        <v>0</v>
      </c>
      <c r="DW721" s="39">
        <f t="shared" si="2054"/>
        <v>0</v>
      </c>
      <c r="DX721" s="39">
        <f t="shared" si="2055"/>
        <v>0</v>
      </c>
      <c r="DY721" s="39">
        <f t="shared" si="2056"/>
        <v>0</v>
      </c>
      <c r="DZ721" s="39">
        <f t="shared" si="2057"/>
        <v>0</v>
      </c>
      <c r="EA721" s="39">
        <f t="shared" si="2058"/>
        <v>0</v>
      </c>
      <c r="EB721" s="37" t="e">
        <f t="shared" si="2129"/>
        <v>#DIV/0!</v>
      </c>
      <c r="EC721" s="37" t="e">
        <f t="shared" si="2130"/>
        <v>#DIV/0!</v>
      </c>
      <c r="ED721" s="37" t="e">
        <f t="shared" si="2131"/>
        <v>#DIV/0!</v>
      </c>
      <c r="EE721" s="37" t="e">
        <f t="shared" si="2132"/>
        <v>#DIV/0!</v>
      </c>
      <c r="EF721" s="39" t="e">
        <f t="shared" si="2133"/>
        <v>#DIV/0!</v>
      </c>
      <c r="EG721" s="37" t="e">
        <f t="shared" si="2134"/>
        <v>#DIV/0!</v>
      </c>
      <c r="EH721" s="37" t="e">
        <f t="shared" si="2135"/>
        <v>#DIV/0!</v>
      </c>
      <c r="EI721" s="11" t="b">
        <f t="shared" si="2136"/>
        <v>1</v>
      </c>
      <c r="EJ721" s="11" t="b">
        <f t="shared" si="2137"/>
        <v>0</v>
      </c>
      <c r="EK721" s="39" t="e">
        <f t="shared" si="2138"/>
        <v>#DIV/0!</v>
      </c>
      <c r="EL721" s="39" t="e">
        <f t="shared" si="2139"/>
        <v>#DIV/0!</v>
      </c>
      <c r="EM721" s="39" t="e">
        <f t="shared" si="2140"/>
        <v>#DIV/0!</v>
      </c>
      <c r="EN721" s="39" t="e">
        <f t="shared" si="2141"/>
        <v>#DIV/0!</v>
      </c>
      <c r="EO721" s="39" t="e">
        <f t="shared" si="2142"/>
        <v>#DIV/0!</v>
      </c>
      <c r="EP721" s="39" t="e">
        <f t="shared" si="2143"/>
        <v>#DIV/0!</v>
      </c>
      <c r="EQ721" s="39" t="e">
        <f t="shared" si="2144"/>
        <v>#DIV/0!</v>
      </c>
      <c r="ER721" s="39" t="e">
        <f t="shared" si="2145"/>
        <v>#DIV/0!</v>
      </c>
      <c r="ES721" s="58" t="str">
        <f t="shared" si="2146"/>
        <v>(OH,F,Cl)-dominate amphibole</v>
      </c>
      <c r="ET721" s="58" t="e">
        <f t="shared" si="2147"/>
        <v>#N/A</v>
      </c>
      <c r="EU721" s="56">
        <f t="shared" si="2059"/>
        <v>0</v>
      </c>
      <c r="EV721" s="56">
        <f t="shared" si="2060"/>
        <v>0</v>
      </c>
      <c r="EW721" s="56">
        <f t="shared" si="2061"/>
        <v>0</v>
      </c>
      <c r="EX721" s="56">
        <f t="shared" si="2062"/>
        <v>0</v>
      </c>
      <c r="EY721" s="56">
        <f t="shared" si="2063"/>
        <v>0</v>
      </c>
      <c r="EZ721" s="56">
        <f t="shared" si="2064"/>
        <v>0</v>
      </c>
      <c r="FA721" s="39">
        <f t="shared" si="2065"/>
        <v>0</v>
      </c>
      <c r="FB721" s="39">
        <f t="shared" si="2066"/>
        <v>0</v>
      </c>
      <c r="FC721" s="54">
        <f t="shared" si="2067"/>
        <v>0</v>
      </c>
      <c r="FD721" s="54">
        <f t="shared" si="2068"/>
        <v>0</v>
      </c>
      <c r="FE721" s="39">
        <f t="shared" si="2069"/>
        <v>0</v>
      </c>
      <c r="FF721" s="54">
        <f t="shared" si="2070"/>
        <v>0</v>
      </c>
      <c r="FG721" s="39">
        <f t="shared" si="2071"/>
        <v>0</v>
      </c>
      <c r="FH721" s="39">
        <f t="shared" si="2148"/>
        <v>0</v>
      </c>
      <c r="FI721" s="39">
        <f t="shared" si="2149"/>
        <v>0</v>
      </c>
      <c r="FJ721" s="39">
        <f t="shared" si="2150"/>
        <v>0</v>
      </c>
      <c r="FK721" s="39" t="e">
        <f t="shared" si="2151"/>
        <v>#DIV/0!</v>
      </c>
      <c r="FL721" s="39" t="e">
        <f t="shared" si="2152"/>
        <v>#DIV/0!</v>
      </c>
      <c r="FM721" s="39" t="e">
        <f t="shared" si="2153"/>
        <v>#DIV/0!</v>
      </c>
      <c r="FN721" s="39">
        <f t="shared" si="2154"/>
        <v>1</v>
      </c>
      <c r="FO721" s="39">
        <f t="shared" si="2072"/>
        <v>0</v>
      </c>
      <c r="FP721" s="39">
        <f t="shared" si="2073"/>
        <v>0</v>
      </c>
      <c r="FQ721" s="39">
        <f t="shared" si="2074"/>
        <v>0</v>
      </c>
      <c r="FR721" s="39">
        <f t="shared" si="2155"/>
        <v>0</v>
      </c>
      <c r="FS721" s="39">
        <f t="shared" si="2156"/>
        <v>0</v>
      </c>
      <c r="FU721" s="39" t="e">
        <f t="shared" si="2157"/>
        <v>#DIV/0!</v>
      </c>
      <c r="FV721" s="39" t="e">
        <f t="shared" si="2158"/>
        <v>#DIV/0!</v>
      </c>
      <c r="FW721" s="39" t="e">
        <f t="shared" si="2159"/>
        <v>#DIV/0!</v>
      </c>
      <c r="FY721" s="39" t="e">
        <f t="shared" si="2160"/>
        <v>#DIV/0!</v>
      </c>
      <c r="FZ721" s="39" t="e">
        <f t="shared" si="2161"/>
        <v>#DIV/0!</v>
      </c>
      <c r="GA721" s="39" t="e">
        <f t="shared" si="2162"/>
        <v>#DIV/0!</v>
      </c>
      <c r="GB721" s="39" t="e">
        <f t="shared" si="2163"/>
        <v>#DIV/0!</v>
      </c>
      <c r="GC721" s="39" t="e">
        <f t="shared" si="2164"/>
        <v>#DIV/0!</v>
      </c>
      <c r="GD721" s="39" t="e">
        <f t="shared" si="2165"/>
        <v>#DIV/0!</v>
      </c>
      <c r="GE721" s="39" t="e">
        <f t="shared" si="2166"/>
        <v>#DIV/0!</v>
      </c>
      <c r="GF721" s="39" t="e">
        <f t="shared" si="2167"/>
        <v>#DIV/0!</v>
      </c>
      <c r="GG721" s="39" t="e">
        <f t="shared" si="2168"/>
        <v>#DIV/0!</v>
      </c>
      <c r="GH721" s="39" t="e">
        <f t="shared" si="2169"/>
        <v>#DIV/0!</v>
      </c>
      <c r="GI721" s="39"/>
      <c r="GJ721" s="39" t="e">
        <f t="shared" si="2170"/>
        <v>#DIV/0!</v>
      </c>
      <c r="GK721" s="39" t="e">
        <f t="shared" si="2171"/>
        <v>#DIV/0!</v>
      </c>
      <c r="GL721" s="39" t="e">
        <f t="shared" si="2172"/>
        <v>#DIV/0!</v>
      </c>
      <c r="GM721" s="39" t="e">
        <f t="shared" si="2173"/>
        <v>#DIV/0!</v>
      </c>
      <c r="GN721" s="39" t="e">
        <f t="shared" si="2174"/>
        <v>#DIV/0!</v>
      </c>
      <c r="GO721" s="57"/>
      <c r="GP721" s="57" t="e">
        <f t="shared" si="2175"/>
        <v>#DIV/0!</v>
      </c>
      <c r="GQ721" s="59" t="e">
        <f t="shared" si="2176"/>
        <v>#DIV/0!</v>
      </c>
      <c r="GR721" s="41" t="e">
        <f t="shared" si="2177"/>
        <v>#DIV/0!</v>
      </c>
      <c r="GS721" s="57" t="e">
        <f t="shared" si="2178"/>
        <v>#DIV/0!</v>
      </c>
      <c r="GT721" s="57" t="e">
        <f t="shared" si="2179"/>
        <v>#DIV/0!</v>
      </c>
      <c r="GU721" s="57" t="e">
        <f t="shared" si="2180"/>
        <v>#DIV/0!</v>
      </c>
      <c r="GV721" s="57"/>
      <c r="GW721" s="42" t="e">
        <f t="shared" si="2181"/>
        <v>#DIV/0!</v>
      </c>
      <c r="GX721" s="42" t="e">
        <f t="shared" si="2182"/>
        <v>#DIV/0!</v>
      </c>
      <c r="GY721" s="42" t="e">
        <f t="shared" si="2183"/>
        <v>#DIV/0!</v>
      </c>
      <c r="GZ721" s="57"/>
      <c r="HA721" s="2" t="e">
        <f t="shared" si="2184"/>
        <v>#DIV/0!</v>
      </c>
      <c r="HB721" s="2" t="e">
        <f t="shared" si="2185"/>
        <v>#DIV/0!</v>
      </c>
      <c r="HC721" s="2" t="e">
        <f t="shared" si="2186"/>
        <v>#DIV/0!</v>
      </c>
      <c r="HD721" s="2" t="e">
        <f t="shared" si="2187"/>
        <v>#DIV/0!</v>
      </c>
      <c r="HE721" s="2" t="e">
        <f t="shared" si="2188"/>
        <v>#DIV/0!</v>
      </c>
      <c r="HF721" s="2" t="e">
        <f t="shared" si="2189"/>
        <v>#DIV/0!</v>
      </c>
      <c r="HG721" s="2" t="e">
        <f t="shared" si="2190"/>
        <v>#DIV/0!</v>
      </c>
      <c r="HH721" s="2" t="e">
        <f t="shared" si="2191"/>
        <v>#DIV/0!</v>
      </c>
      <c r="HI721" s="2" t="e">
        <f t="shared" si="2192"/>
        <v>#DIV/0!</v>
      </c>
      <c r="HJ721" s="11" t="e">
        <f t="shared" si="2193"/>
        <v>#DIV/0!</v>
      </c>
      <c r="HK721" s="60" t="e">
        <f t="shared" si="2194"/>
        <v>#DIV/0!</v>
      </c>
      <c r="HL721" s="57"/>
      <c r="HM721" s="57" t="e">
        <f t="shared" si="2195"/>
        <v>#DIV/0!</v>
      </c>
      <c r="HN721" s="57" t="e">
        <f t="shared" si="2196"/>
        <v>#DIV/0!</v>
      </c>
      <c r="HO721" s="57" t="e">
        <f t="shared" si="2197"/>
        <v>#DIV/0!</v>
      </c>
      <c r="HP721" s="57" t="e">
        <f t="shared" si="2198"/>
        <v>#DIV/0!</v>
      </c>
      <c r="HQ721" s="57" t="e">
        <f t="shared" si="2199"/>
        <v>#DIV/0!</v>
      </c>
      <c r="HR721" s="57"/>
      <c r="HS721" s="57" t="e">
        <f t="shared" si="2200"/>
        <v>#DIV/0!</v>
      </c>
      <c r="HT721" s="57" t="e">
        <f t="shared" si="2201"/>
        <v>#DIV/0!</v>
      </c>
      <c r="HU721" s="57" t="e">
        <f t="shared" si="2202"/>
        <v>#DIV/0!</v>
      </c>
      <c r="HV721" s="57" t="e">
        <f t="shared" si="2203"/>
        <v>#DIV/0!</v>
      </c>
      <c r="HW721" s="57" t="e">
        <f t="shared" si="2204"/>
        <v>#DIV/0!</v>
      </c>
      <c r="HX721" s="57"/>
      <c r="HY721" s="57" t="e">
        <f t="shared" si="2205"/>
        <v>#DIV/0!</v>
      </c>
      <c r="HZ721" s="57" t="e">
        <f t="shared" si="2206"/>
        <v>#DIV/0!</v>
      </c>
      <c r="IA721" s="57"/>
      <c r="IB721" s="61">
        <f t="shared" si="2207"/>
        <v>0</v>
      </c>
      <c r="IC721" s="57" t="str">
        <f t="shared" si="2208"/>
        <v/>
      </c>
      <c r="ID721" s="42"/>
      <c r="IE721" s="2" t="str">
        <f t="shared" si="2209"/>
        <v/>
      </c>
      <c r="IF721" s="60" t="e">
        <f t="shared" si="2210"/>
        <v>#DIV/0!</v>
      </c>
      <c r="IG721" s="60" t="str">
        <f t="shared" si="2211"/>
        <v/>
      </c>
      <c r="IH721" s="60" t="str">
        <f t="shared" si="2212"/>
        <v>zinco-</v>
      </c>
      <c r="II721" s="60" t="str">
        <f t="shared" si="2213"/>
        <v>mangano-</v>
      </c>
      <c r="IJ721" s="60" t="e">
        <f t="shared" si="2214"/>
        <v>#DIV/0!</v>
      </c>
      <c r="IK721" s="60" t="e">
        <f t="shared" si="2215"/>
        <v>#DIV/0!</v>
      </c>
      <c r="IL721" s="60" t="e">
        <f t="shared" si="2216"/>
        <v>#DIV/0!</v>
      </c>
      <c r="IM721" s="60" t="e">
        <f t="shared" si="2217"/>
        <v>#DIV/0!</v>
      </c>
      <c r="IN721" s="60" t="str">
        <f t="shared" si="2218"/>
        <v/>
      </c>
      <c r="IO721" s="60" t="str">
        <f t="shared" si="2219"/>
        <v/>
      </c>
      <c r="IP721" s="57"/>
      <c r="IQ721" s="57" t="str">
        <f t="shared" si="2220"/>
        <v>ERROR!!</v>
      </c>
    </row>
    <row r="722" spans="24:251">
      <c r="X722" s="29">
        <f t="shared" si="2076"/>
        <v>0</v>
      </c>
      <c r="Y722" s="29">
        <f t="shared" si="2077"/>
        <v>0</v>
      </c>
      <c r="Z722" s="29" t="e">
        <f t="shared" si="2078"/>
        <v>#DIV/0!</v>
      </c>
      <c r="AA722" s="29" t="e">
        <f t="shared" si="2079"/>
        <v>#DIV/0!</v>
      </c>
      <c r="AB722" s="29" t="e">
        <f t="shared" si="2080"/>
        <v>#DIV/0!</v>
      </c>
      <c r="AC722" s="29" t="e">
        <f t="shared" si="2081"/>
        <v>#DIV/0!</v>
      </c>
      <c r="AF722" s="23">
        <v>60.084299999999999</v>
      </c>
      <c r="AG722" s="23">
        <v>79.878799999999998</v>
      </c>
      <c r="AH722" s="23">
        <v>101.96120000000001</v>
      </c>
      <c r="AI722" s="23">
        <v>151.99039999999999</v>
      </c>
      <c r="AJ722" s="23">
        <v>159.69</v>
      </c>
      <c r="AK722" s="23">
        <v>71.846400000000003</v>
      </c>
      <c r="AL722" s="23">
        <v>70.9375</v>
      </c>
      <c r="AM722" s="23">
        <v>40.304400000000001</v>
      </c>
      <c r="AN722" s="23">
        <v>56.077399999999997</v>
      </c>
      <c r="AO722" s="23">
        <v>61.978999999999999</v>
      </c>
      <c r="AP722" s="23">
        <v>94.195999999999998</v>
      </c>
      <c r="AQ722" s="23">
        <v>18.998000000000001</v>
      </c>
      <c r="AR722" s="23">
        <v>35.450000000000003</v>
      </c>
      <c r="AS722" s="23">
        <v>29.88</v>
      </c>
      <c r="AT722" s="23">
        <v>74.691999999999993</v>
      </c>
      <c r="AU722" s="23">
        <v>81.39</v>
      </c>
      <c r="AX722" s="54">
        <f t="shared" si="2082"/>
        <v>0</v>
      </c>
      <c r="AY722" s="54">
        <f t="shared" si="2083"/>
        <v>0</v>
      </c>
      <c r="AZ722" s="54">
        <f t="shared" si="2084"/>
        <v>0</v>
      </c>
      <c r="BA722" s="54">
        <f t="shared" si="2085"/>
        <v>0</v>
      </c>
      <c r="BB722" s="54">
        <f t="shared" si="2086"/>
        <v>0</v>
      </c>
      <c r="BC722" s="54">
        <f t="shared" si="2087"/>
        <v>0</v>
      </c>
      <c r="BD722" s="54">
        <f t="shared" si="2088"/>
        <v>0</v>
      </c>
      <c r="BE722" s="54">
        <f t="shared" si="2089"/>
        <v>0</v>
      </c>
      <c r="BF722" s="54">
        <f t="shared" si="2090"/>
        <v>0</v>
      </c>
      <c r="BG722" s="54">
        <f t="shared" si="2091"/>
        <v>0</v>
      </c>
      <c r="BH722" s="54">
        <f t="shared" si="2092"/>
        <v>0</v>
      </c>
      <c r="BI722" s="54">
        <f t="shared" si="2093"/>
        <v>0</v>
      </c>
      <c r="BJ722" s="54">
        <f t="shared" si="2094"/>
        <v>0</v>
      </c>
      <c r="BK722" s="54">
        <f t="shared" si="2095"/>
        <v>0</v>
      </c>
      <c r="BL722" s="54">
        <f t="shared" si="2096"/>
        <v>0</v>
      </c>
      <c r="BM722" s="42"/>
      <c r="BO722" s="54">
        <f>'Norm-coeff'!$C$2+$AX722*'Norm-coeff'!$D$2+$AY722*'Norm-coeff'!$E$2+$AZ722*'Norm-coeff'!$F$2+$BA722*'Norm-coeff'!$G$2+$BB722*'Norm-coeff'!$H$2+$BC722*'Norm-coeff'!$I$2+$BD722*'Norm-coeff'!$J$2+$BE722*'Norm-coeff'!$K$2+$BF722*'Norm-coeff'!$L$2+$BG722*'Norm-coeff'!$M$2+$BH722*'Norm-coeff'!$N$2+$BI722*'Norm-coeff'!$O$2</f>
        <v>5.4045421474420303</v>
      </c>
      <c r="BP722" s="54">
        <f>'Norm-coeff'!$C$3+$AX722*'Norm-coeff'!$D$3+$AY722*'Norm-coeff'!$E$3+$AZ722*'Norm-coeff'!$F$3+$BA722*'Norm-coeff'!$G$3+$BB722*'Norm-coeff'!$H$3+$BC722*'Norm-coeff'!$I$3+$BD722*'Norm-coeff'!$J$3+$BE722*'Norm-coeff'!$K$3+$BF722*'Norm-coeff'!$L$3+$BG722*'Norm-coeff'!$M$3+$BH722*'Norm-coeff'!$N$3+$BI722*'Norm-coeff'!$O$3</f>
        <v>3.15319116612705</v>
      </c>
      <c r="BQ722" s="54">
        <f>'Norm-coeff'!$C$4+$AX722*'Norm-coeff'!$D$4+$AY722*'Norm-coeff'!$E$4+$AZ722*'Norm-coeff'!$F$4+$BA722*'Norm-coeff'!$G$4+$BB722*'Norm-coeff'!$H$4+$BC722*'Norm-coeff'!$I$4+$BD722*'Norm-coeff'!$J$4+$BE722*'Norm-coeff'!$K$4+$BF722*'Norm-coeff'!$L$4+$BG722*'Norm-coeff'!$M$4+$BH722*'Norm-coeff'!$N$4+$BI722*'Norm-coeff'!$O$4</f>
        <v>1.42115649462768</v>
      </c>
      <c r="BR722" s="54">
        <f>'Norm-coeff'!$C$5+$AX722*'Norm-coeff'!$D$5+$AY722*'Norm-coeff'!$E$5+$AZ722*'Norm-coeff'!$F$5+$BA722*'Norm-coeff'!$G$5+$BB722*'Norm-coeff'!$H$5+$BC722*'Norm-coeff'!$I$5+$BD722*'Norm-coeff'!$J$5+$BE722*'Norm-coeff'!$K$5+$BF722*'Norm-coeff'!$L$5+$BG722*'Norm-coeff'!$M$5+$BH722*'Norm-coeff'!$N$5+$BI722*'Norm-coeff'!$O$5</f>
        <v>1.0553329241296201</v>
      </c>
      <c r="BS722" s="54">
        <f>'Norm-coeff'!$C$6+$AX722*'Norm-coeff'!$D$6+$AY722*'Norm-coeff'!$E$6+$AZ722*'Norm-coeff'!$F$6+$BA722*'Norm-coeff'!$G$6+$BB722*'Norm-coeff'!$H$6+$BC722*'Norm-coeff'!$I$6+$BD722*'Norm-coeff'!$J$6+$BE722*'Norm-coeff'!$K$6+$BF722*'Norm-coeff'!$L$6+$BG722*'Norm-coeff'!$M$6+$BH722*'Norm-coeff'!$N$6+$BI722*'Norm-coeff'!$O$6</f>
        <v>-1.48700885495103E-2</v>
      </c>
      <c r="BT722" s="54">
        <f>'Norm-coeff'!$C$7+$AX722*'Norm-coeff'!$D$7+$AY722*'Norm-coeff'!$E$7+$AZ722*'Norm-coeff'!$F$7+$BA722*'Norm-coeff'!$G$7+$BB722*'Norm-coeff'!$H$7+$BC722*'Norm-coeff'!$I$7+$BD722*'Norm-coeff'!$J$7+$BE722*'Norm-coeff'!$K$7+$BF722*'Norm-coeff'!$L$7+$BG722*'Norm-coeff'!$M$7+$BH722*'Norm-coeff'!$N$7+$BI722*'Norm-coeff'!$O$7</f>
        <v>2.0907583608832998</v>
      </c>
      <c r="BU722" s="54">
        <f>'Norm-coeff'!$C$8+$AX722*'Norm-coeff'!$D$8+$AY722*'Norm-coeff'!$E$8+$AZ722*'Norm-coeff'!$F$8+$BA722*'Norm-coeff'!$G$8+$BB722*'Norm-coeff'!$H$8+$BC722*'Norm-coeff'!$I$8+$BD722*'Norm-coeff'!$J$8+$BE722*'Norm-coeff'!$K$8+$BF722*'Norm-coeff'!$L$8+$BG722*'Norm-coeff'!$M$8+$BH722*'Norm-coeff'!$N$8+$BI722*'Norm-coeff'!$O$8</f>
        <v>0.65894159836244504</v>
      </c>
      <c r="BV722" s="54">
        <f>'Norm-coeff'!$C$9+$AX722*'Norm-coeff'!$D$9+$AY722*'Norm-coeff'!$E$9+$AZ722*'Norm-coeff'!$F$9+$BA722*'Norm-coeff'!$G$9+$BB722*'Norm-coeff'!$H$9+$BC722*'Norm-coeff'!$I$9+$BD722*'Norm-coeff'!$J$9+$BE722*'Norm-coeff'!$K$9+$BF722*'Norm-coeff'!$L$9+$BG722*'Norm-coeff'!$M$9+$BH722*'Norm-coeff'!$N$9+$BI722*'Norm-coeff'!$O$9</f>
        <v>1.48961085014701</v>
      </c>
      <c r="BW722" s="54">
        <f>'Norm-coeff'!$C$10+$AX722*'Norm-coeff'!$D$10+$AY722*'Norm-coeff'!$E$10+$AZ722*'Norm-coeff'!$F$10+$BA722*'Norm-coeff'!$G$10+$BB722*'Norm-coeff'!$H$10+$BC722*'Norm-coeff'!$I$10+$BD722*'Norm-coeff'!$J$10+$BE722*'Norm-coeff'!$K$10+$BF722*'Norm-coeff'!$L$10+$BG722*'Norm-coeff'!$M$10+$BH722*'Norm-coeff'!$N$10+$BI722*'Norm-coeff'!$O$10</f>
        <v>1.42058735749591</v>
      </c>
      <c r="BX722" s="54">
        <f>'Norm-coeff'!$C$11+$AX722*'Norm-coeff'!$D$11+$AY722*'Norm-coeff'!$E$11+$AZ722*'Norm-coeff'!$F$11+$BA722*'Norm-coeff'!$G$11+$BB722*'Norm-coeff'!$H$11+$BC722*'Norm-coeff'!$I$11+$BD722*'Norm-coeff'!$J$11+$BE722*'Norm-coeff'!$K$11+$BF722*'Norm-coeff'!$L$11+$BG722*'Norm-coeff'!$M$11+$BH722*'Norm-coeff'!$N$11+$BI722*'Norm-coeff'!$O$11</f>
        <v>0.221233014421479</v>
      </c>
      <c r="BY722" s="54">
        <f>'Norm-coeff'!$C$12+$AX722*'Norm-coeff'!$D$12+$AY722*'Norm-coeff'!$E$12+$AZ722*'Norm-coeff'!$F$12+$BA722*'Norm-coeff'!$G$12+$BB722*'Norm-coeff'!$H$12+$BC722*'Norm-coeff'!$I$12+$BD722*'Norm-coeff'!$J$12+$BE722*'Norm-coeff'!$K$12+$BF722*'Norm-coeff'!$L$12+$BG722*'Norm-coeff'!$M$12+$BH722*'Norm-coeff'!$N$12+$BI722*'Norm-coeff'!$O$12</f>
        <v>0.283527502056037</v>
      </c>
      <c r="BZ722" s="54">
        <f>'Norm-coeff'!$C$13+$AX722*'Norm-coeff'!$D$13+$AY722*'Norm-coeff'!$E$13+$AZ722*'Norm-coeff'!$F$13+$BA722*'Norm-coeff'!$G$13+$BB722*'Norm-coeff'!$H$13+$BC722*'Norm-coeff'!$I$13+$BD722*'Norm-coeff'!$J$13+$BE722*'Norm-coeff'!$K$13+$BF722*'Norm-coeff'!$L$13+$BG722*'Norm-coeff'!$M$13+$BH722*'Norm-coeff'!$N$13+$BI722*'Norm-coeff'!$O$13</f>
        <v>-4.1864930554451202E-2</v>
      </c>
      <c r="CA722" s="54">
        <f>'Norm-coeff'!$C$14+$AX722*'Norm-coeff'!$D$14+$AY722*'Norm-coeff'!$E$14+$AZ722*'Norm-coeff'!$F$14+$BA722*'Norm-coeff'!$G$14+$BB722*'Norm-coeff'!$H$14+$BC722*'Norm-coeff'!$I$14+$BD722*'Norm-coeff'!$J$14+$BE722*'Norm-coeff'!$K$14+$BF722*'Norm-coeff'!$L$14+$BG722*'Norm-coeff'!$M$14+$BH722*'Norm-coeff'!$N$14+$BI722*'Norm-coeff'!$O$14</f>
        <v>4.2526983164477103</v>
      </c>
      <c r="CC722" s="54">
        <f t="shared" si="2221"/>
        <v>0</v>
      </c>
      <c r="CG722" s="54">
        <f t="shared" si="2097"/>
        <v>0</v>
      </c>
      <c r="CH722" s="54">
        <f t="shared" si="2075"/>
        <v>0</v>
      </c>
      <c r="CI722" s="54">
        <f t="shared" si="2098"/>
        <v>0</v>
      </c>
      <c r="CJ722" s="56">
        <f t="shared" si="2099"/>
        <v>0</v>
      </c>
      <c r="CK722" s="54">
        <f t="shared" si="2100"/>
        <v>0</v>
      </c>
      <c r="CL722" s="54">
        <f t="shared" si="2101"/>
        <v>0</v>
      </c>
      <c r="CM722" s="54">
        <f t="shared" si="2102"/>
        <v>0</v>
      </c>
      <c r="CN722" s="54">
        <f t="shared" si="2103"/>
        <v>0</v>
      </c>
      <c r="CO722" s="54">
        <f t="shared" si="2104"/>
        <v>0</v>
      </c>
      <c r="CP722" s="54">
        <f t="shared" si="2105"/>
        <v>0</v>
      </c>
      <c r="CQ722" s="54">
        <f t="shared" si="2106"/>
        <v>0</v>
      </c>
      <c r="CR722" s="54">
        <f t="shared" si="2107"/>
        <v>0</v>
      </c>
      <c r="CS722" s="54">
        <f t="shared" si="2108"/>
        <v>0</v>
      </c>
      <c r="CU722" s="54">
        <f t="shared" si="2109"/>
        <v>0</v>
      </c>
      <c r="CV722" s="54">
        <f t="shared" si="2110"/>
        <v>0</v>
      </c>
      <c r="CW722" s="54">
        <f t="shared" si="2111"/>
        <v>0</v>
      </c>
      <c r="CX722" s="54">
        <f t="shared" si="2112"/>
        <v>0</v>
      </c>
      <c r="CZ722" s="54">
        <f t="shared" si="2113"/>
        <v>0</v>
      </c>
      <c r="DA722" s="54">
        <f t="shared" si="2114"/>
        <v>0</v>
      </c>
      <c r="DB722" s="54">
        <f t="shared" si="2115"/>
        <v>0</v>
      </c>
      <c r="DC722" s="54">
        <f t="shared" si="2116"/>
        <v>0</v>
      </c>
      <c r="DD722" s="54">
        <f t="shared" si="2117"/>
        <v>0</v>
      </c>
      <c r="DE722" s="54">
        <f t="shared" si="2118"/>
        <v>0</v>
      </c>
      <c r="DF722" s="54">
        <f t="shared" si="2119"/>
        <v>0</v>
      </c>
      <c r="DG722" s="54">
        <f t="shared" si="2120"/>
        <v>2</v>
      </c>
      <c r="DH722" s="71">
        <f t="shared" si="2121"/>
        <v>0</v>
      </c>
      <c r="DI722" s="71">
        <f t="shared" si="2122"/>
        <v>0</v>
      </c>
      <c r="DJ722" s="54">
        <f t="shared" si="2123"/>
        <v>0</v>
      </c>
      <c r="DK722" s="54">
        <f t="shared" si="2124"/>
        <v>2</v>
      </c>
      <c r="DL722" s="4">
        <f t="shared" si="2049"/>
        <v>0</v>
      </c>
      <c r="DM722" s="3">
        <f t="shared" si="2125"/>
        <v>0</v>
      </c>
      <c r="DN722" s="3">
        <f t="shared" si="2126"/>
        <v>0</v>
      </c>
      <c r="DO722" s="4" t="e">
        <f t="shared" si="2127"/>
        <v>#DIV/0!</v>
      </c>
      <c r="DP722" s="57"/>
      <c r="DQ722" s="57"/>
      <c r="DR722" s="56">
        <f t="shared" si="2050"/>
        <v>2</v>
      </c>
      <c r="DS722" s="56">
        <f t="shared" si="2051"/>
        <v>0</v>
      </c>
      <c r="DT722" s="38">
        <f t="shared" si="2052"/>
        <v>0</v>
      </c>
      <c r="DU722" s="38">
        <f t="shared" si="2128"/>
        <v>2</v>
      </c>
      <c r="DV722" s="38">
        <f t="shared" si="2053"/>
        <v>0</v>
      </c>
      <c r="DW722" s="39">
        <f t="shared" si="2054"/>
        <v>0</v>
      </c>
      <c r="DX722" s="39">
        <f t="shared" si="2055"/>
        <v>0</v>
      </c>
      <c r="DY722" s="39">
        <f t="shared" si="2056"/>
        <v>0</v>
      </c>
      <c r="DZ722" s="39">
        <f t="shared" si="2057"/>
        <v>0</v>
      </c>
      <c r="EA722" s="39">
        <f t="shared" si="2058"/>
        <v>0</v>
      </c>
      <c r="EB722" s="37" t="e">
        <f t="shared" si="2129"/>
        <v>#DIV/0!</v>
      </c>
      <c r="EC722" s="37" t="e">
        <f t="shared" si="2130"/>
        <v>#DIV/0!</v>
      </c>
      <c r="ED722" s="37" t="e">
        <f t="shared" si="2131"/>
        <v>#DIV/0!</v>
      </c>
      <c r="EE722" s="37" t="e">
        <f t="shared" si="2132"/>
        <v>#DIV/0!</v>
      </c>
      <c r="EF722" s="39" t="e">
        <f t="shared" si="2133"/>
        <v>#DIV/0!</v>
      </c>
      <c r="EG722" s="37" t="e">
        <f t="shared" si="2134"/>
        <v>#DIV/0!</v>
      </c>
      <c r="EH722" s="37" t="e">
        <f t="shared" si="2135"/>
        <v>#DIV/0!</v>
      </c>
      <c r="EI722" s="11" t="b">
        <f t="shared" si="2136"/>
        <v>1</v>
      </c>
      <c r="EJ722" s="11" t="b">
        <f t="shared" si="2137"/>
        <v>0</v>
      </c>
      <c r="EK722" s="39" t="e">
        <f t="shared" si="2138"/>
        <v>#DIV/0!</v>
      </c>
      <c r="EL722" s="39" t="e">
        <f t="shared" si="2139"/>
        <v>#DIV/0!</v>
      </c>
      <c r="EM722" s="39" t="e">
        <f t="shared" si="2140"/>
        <v>#DIV/0!</v>
      </c>
      <c r="EN722" s="39" t="e">
        <f t="shared" si="2141"/>
        <v>#DIV/0!</v>
      </c>
      <c r="EO722" s="39" t="e">
        <f t="shared" si="2142"/>
        <v>#DIV/0!</v>
      </c>
      <c r="EP722" s="39" t="e">
        <f t="shared" si="2143"/>
        <v>#DIV/0!</v>
      </c>
      <c r="EQ722" s="39" t="e">
        <f t="shared" si="2144"/>
        <v>#DIV/0!</v>
      </c>
      <c r="ER722" s="39" t="e">
        <f t="shared" si="2145"/>
        <v>#DIV/0!</v>
      </c>
      <c r="ES722" s="58" t="str">
        <f t="shared" si="2146"/>
        <v>(OH,F,Cl)-dominate amphibole</v>
      </c>
      <c r="ET722" s="58" t="e">
        <f t="shared" si="2147"/>
        <v>#N/A</v>
      </c>
      <c r="EU722" s="56">
        <f t="shared" si="2059"/>
        <v>0</v>
      </c>
      <c r="EV722" s="56">
        <f t="shared" si="2060"/>
        <v>0</v>
      </c>
      <c r="EW722" s="56">
        <f t="shared" si="2061"/>
        <v>0</v>
      </c>
      <c r="EX722" s="56">
        <f t="shared" si="2062"/>
        <v>0</v>
      </c>
      <c r="EY722" s="56">
        <f t="shared" si="2063"/>
        <v>0</v>
      </c>
      <c r="EZ722" s="56">
        <f t="shared" si="2064"/>
        <v>0</v>
      </c>
      <c r="FA722" s="39">
        <f t="shared" si="2065"/>
        <v>0</v>
      </c>
      <c r="FB722" s="39">
        <f t="shared" si="2066"/>
        <v>0</v>
      </c>
      <c r="FC722" s="54">
        <f t="shared" si="2067"/>
        <v>0</v>
      </c>
      <c r="FD722" s="54">
        <f t="shared" si="2068"/>
        <v>0</v>
      </c>
      <c r="FE722" s="39">
        <f t="shared" si="2069"/>
        <v>0</v>
      </c>
      <c r="FF722" s="54">
        <f t="shared" si="2070"/>
        <v>0</v>
      </c>
      <c r="FG722" s="39">
        <f t="shared" si="2071"/>
        <v>0</v>
      </c>
      <c r="FH722" s="39">
        <f t="shared" si="2148"/>
        <v>0</v>
      </c>
      <c r="FI722" s="39">
        <f t="shared" si="2149"/>
        <v>0</v>
      </c>
      <c r="FJ722" s="39">
        <f t="shared" si="2150"/>
        <v>0</v>
      </c>
      <c r="FK722" s="39" t="e">
        <f t="shared" si="2151"/>
        <v>#DIV/0!</v>
      </c>
      <c r="FL722" s="39" t="e">
        <f t="shared" si="2152"/>
        <v>#DIV/0!</v>
      </c>
      <c r="FM722" s="39" t="e">
        <f t="shared" si="2153"/>
        <v>#DIV/0!</v>
      </c>
      <c r="FN722" s="39">
        <f t="shared" si="2154"/>
        <v>1</v>
      </c>
      <c r="FO722" s="39">
        <f t="shared" si="2072"/>
        <v>0</v>
      </c>
      <c r="FP722" s="39">
        <f t="shared" si="2073"/>
        <v>0</v>
      </c>
      <c r="FQ722" s="39">
        <f t="shared" si="2074"/>
        <v>0</v>
      </c>
      <c r="FR722" s="39">
        <f t="shared" si="2155"/>
        <v>0</v>
      </c>
      <c r="FS722" s="39">
        <f t="shared" si="2156"/>
        <v>0</v>
      </c>
      <c r="FU722" s="39" t="e">
        <f t="shared" si="2157"/>
        <v>#DIV/0!</v>
      </c>
      <c r="FV722" s="39" t="e">
        <f t="shared" si="2158"/>
        <v>#DIV/0!</v>
      </c>
      <c r="FW722" s="39" t="e">
        <f t="shared" si="2159"/>
        <v>#DIV/0!</v>
      </c>
      <c r="FY722" s="39" t="e">
        <f t="shared" si="2160"/>
        <v>#DIV/0!</v>
      </c>
      <c r="FZ722" s="39" t="e">
        <f t="shared" si="2161"/>
        <v>#DIV/0!</v>
      </c>
      <c r="GA722" s="39" t="e">
        <f t="shared" si="2162"/>
        <v>#DIV/0!</v>
      </c>
      <c r="GB722" s="39" t="e">
        <f t="shared" si="2163"/>
        <v>#DIV/0!</v>
      </c>
      <c r="GC722" s="39" t="e">
        <f t="shared" si="2164"/>
        <v>#DIV/0!</v>
      </c>
      <c r="GD722" s="39" t="e">
        <f t="shared" si="2165"/>
        <v>#DIV/0!</v>
      </c>
      <c r="GE722" s="39" t="e">
        <f t="shared" si="2166"/>
        <v>#DIV/0!</v>
      </c>
      <c r="GF722" s="39" t="e">
        <f t="shared" si="2167"/>
        <v>#DIV/0!</v>
      </c>
      <c r="GG722" s="39" t="e">
        <f t="shared" si="2168"/>
        <v>#DIV/0!</v>
      </c>
      <c r="GH722" s="39" t="e">
        <f t="shared" si="2169"/>
        <v>#DIV/0!</v>
      </c>
      <c r="GI722" s="39"/>
      <c r="GJ722" s="39" t="e">
        <f t="shared" si="2170"/>
        <v>#DIV/0!</v>
      </c>
      <c r="GK722" s="39" t="e">
        <f t="shared" si="2171"/>
        <v>#DIV/0!</v>
      </c>
      <c r="GL722" s="39" t="e">
        <f t="shared" si="2172"/>
        <v>#DIV/0!</v>
      </c>
      <c r="GM722" s="39" t="e">
        <f t="shared" si="2173"/>
        <v>#DIV/0!</v>
      </c>
      <c r="GN722" s="39" t="e">
        <f t="shared" si="2174"/>
        <v>#DIV/0!</v>
      </c>
      <c r="GO722" s="57"/>
      <c r="GP722" s="57" t="e">
        <f t="shared" si="2175"/>
        <v>#DIV/0!</v>
      </c>
      <c r="GQ722" s="59" t="e">
        <f t="shared" si="2176"/>
        <v>#DIV/0!</v>
      </c>
      <c r="GR722" s="41" t="e">
        <f t="shared" si="2177"/>
        <v>#DIV/0!</v>
      </c>
      <c r="GS722" s="57" t="e">
        <f t="shared" si="2178"/>
        <v>#DIV/0!</v>
      </c>
      <c r="GT722" s="57" t="e">
        <f t="shared" si="2179"/>
        <v>#DIV/0!</v>
      </c>
      <c r="GU722" s="57" t="e">
        <f t="shared" si="2180"/>
        <v>#DIV/0!</v>
      </c>
      <c r="GV722" s="57"/>
      <c r="GW722" s="42" t="e">
        <f t="shared" si="2181"/>
        <v>#DIV/0!</v>
      </c>
      <c r="GX722" s="42" t="e">
        <f t="shared" si="2182"/>
        <v>#DIV/0!</v>
      </c>
      <c r="GY722" s="42" t="e">
        <f t="shared" si="2183"/>
        <v>#DIV/0!</v>
      </c>
      <c r="GZ722" s="57"/>
      <c r="HA722" s="2" t="e">
        <f t="shared" si="2184"/>
        <v>#DIV/0!</v>
      </c>
      <c r="HB722" s="2" t="e">
        <f t="shared" si="2185"/>
        <v>#DIV/0!</v>
      </c>
      <c r="HC722" s="2" t="e">
        <f t="shared" si="2186"/>
        <v>#DIV/0!</v>
      </c>
      <c r="HD722" s="2" t="e">
        <f t="shared" si="2187"/>
        <v>#DIV/0!</v>
      </c>
      <c r="HE722" s="2" t="e">
        <f t="shared" si="2188"/>
        <v>#DIV/0!</v>
      </c>
      <c r="HF722" s="2" t="e">
        <f t="shared" si="2189"/>
        <v>#DIV/0!</v>
      </c>
      <c r="HG722" s="2" t="e">
        <f t="shared" si="2190"/>
        <v>#DIV/0!</v>
      </c>
      <c r="HH722" s="2" t="e">
        <f t="shared" si="2191"/>
        <v>#DIV/0!</v>
      </c>
      <c r="HI722" s="2" t="e">
        <f t="shared" si="2192"/>
        <v>#DIV/0!</v>
      </c>
      <c r="HJ722" s="11" t="e">
        <f t="shared" si="2193"/>
        <v>#DIV/0!</v>
      </c>
      <c r="HK722" s="60" t="e">
        <f t="shared" si="2194"/>
        <v>#DIV/0!</v>
      </c>
      <c r="HL722" s="57"/>
      <c r="HM722" s="57" t="e">
        <f t="shared" si="2195"/>
        <v>#DIV/0!</v>
      </c>
      <c r="HN722" s="57" t="e">
        <f t="shared" si="2196"/>
        <v>#DIV/0!</v>
      </c>
      <c r="HO722" s="57" t="e">
        <f t="shared" si="2197"/>
        <v>#DIV/0!</v>
      </c>
      <c r="HP722" s="57" t="e">
        <f t="shared" si="2198"/>
        <v>#DIV/0!</v>
      </c>
      <c r="HQ722" s="57" t="e">
        <f t="shared" si="2199"/>
        <v>#DIV/0!</v>
      </c>
      <c r="HR722" s="57"/>
      <c r="HS722" s="57" t="e">
        <f t="shared" si="2200"/>
        <v>#DIV/0!</v>
      </c>
      <c r="HT722" s="57" t="e">
        <f t="shared" si="2201"/>
        <v>#DIV/0!</v>
      </c>
      <c r="HU722" s="57" t="e">
        <f t="shared" si="2202"/>
        <v>#DIV/0!</v>
      </c>
      <c r="HV722" s="57" t="e">
        <f t="shared" si="2203"/>
        <v>#DIV/0!</v>
      </c>
      <c r="HW722" s="57" t="e">
        <f t="shared" si="2204"/>
        <v>#DIV/0!</v>
      </c>
      <c r="HX722" s="57"/>
      <c r="HY722" s="57" t="e">
        <f t="shared" si="2205"/>
        <v>#DIV/0!</v>
      </c>
      <c r="HZ722" s="57" t="e">
        <f t="shared" si="2206"/>
        <v>#DIV/0!</v>
      </c>
      <c r="IA722" s="57"/>
      <c r="IB722" s="61">
        <f t="shared" si="2207"/>
        <v>0</v>
      </c>
      <c r="IC722" s="57" t="str">
        <f t="shared" si="2208"/>
        <v/>
      </c>
      <c r="ID722" s="42"/>
      <c r="IE722" s="2" t="str">
        <f t="shared" si="2209"/>
        <v/>
      </c>
      <c r="IF722" s="60" t="e">
        <f t="shared" si="2210"/>
        <v>#DIV/0!</v>
      </c>
      <c r="IG722" s="60" t="str">
        <f t="shared" si="2211"/>
        <v/>
      </c>
      <c r="IH722" s="60" t="str">
        <f t="shared" si="2212"/>
        <v>zinco-</v>
      </c>
      <c r="II722" s="60" t="str">
        <f t="shared" si="2213"/>
        <v>mangano-</v>
      </c>
      <c r="IJ722" s="60" t="e">
        <f t="shared" si="2214"/>
        <v>#DIV/0!</v>
      </c>
      <c r="IK722" s="60" t="e">
        <f t="shared" si="2215"/>
        <v>#DIV/0!</v>
      </c>
      <c r="IL722" s="60" t="e">
        <f t="shared" si="2216"/>
        <v>#DIV/0!</v>
      </c>
      <c r="IM722" s="60" t="e">
        <f t="shared" si="2217"/>
        <v>#DIV/0!</v>
      </c>
      <c r="IN722" s="60" t="str">
        <f t="shared" si="2218"/>
        <v/>
      </c>
      <c r="IO722" s="60" t="str">
        <f t="shared" si="2219"/>
        <v/>
      </c>
      <c r="IP722" s="57"/>
      <c r="IQ722" s="57" t="str">
        <f t="shared" si="2220"/>
        <v>ERROR!!</v>
      </c>
    </row>
    <row r="723" spans="24:251">
      <c r="X723" s="29">
        <f t="shared" si="2076"/>
        <v>0</v>
      </c>
      <c r="Y723" s="29">
        <f t="shared" si="2077"/>
        <v>0</v>
      </c>
      <c r="Z723" s="29" t="e">
        <f t="shared" si="2078"/>
        <v>#DIV/0!</v>
      </c>
      <c r="AA723" s="29" t="e">
        <f t="shared" si="2079"/>
        <v>#DIV/0!</v>
      </c>
      <c r="AB723" s="29" t="e">
        <f t="shared" si="2080"/>
        <v>#DIV/0!</v>
      </c>
      <c r="AC723" s="29" t="e">
        <f t="shared" si="2081"/>
        <v>#DIV/0!</v>
      </c>
      <c r="AF723" s="23">
        <v>60.084299999999999</v>
      </c>
      <c r="AG723" s="23">
        <v>79.878799999999998</v>
      </c>
      <c r="AH723" s="23">
        <v>101.96120000000001</v>
      </c>
      <c r="AI723" s="23">
        <v>151.99039999999999</v>
      </c>
      <c r="AJ723" s="23">
        <v>159.69</v>
      </c>
      <c r="AK723" s="23">
        <v>71.846400000000003</v>
      </c>
      <c r="AL723" s="23">
        <v>70.9375</v>
      </c>
      <c r="AM723" s="23">
        <v>40.304400000000001</v>
      </c>
      <c r="AN723" s="23">
        <v>56.077399999999997</v>
      </c>
      <c r="AO723" s="23">
        <v>61.978999999999999</v>
      </c>
      <c r="AP723" s="23">
        <v>94.195999999999998</v>
      </c>
      <c r="AQ723" s="23">
        <v>18.998000000000001</v>
      </c>
      <c r="AR723" s="23">
        <v>35.450000000000003</v>
      </c>
      <c r="AS723" s="23">
        <v>29.88</v>
      </c>
      <c r="AT723" s="23">
        <v>74.691999999999993</v>
      </c>
      <c r="AU723" s="23">
        <v>81.39</v>
      </c>
      <c r="AX723" s="54">
        <f t="shared" si="2082"/>
        <v>0</v>
      </c>
      <c r="AY723" s="54">
        <f t="shared" si="2083"/>
        <v>0</v>
      </c>
      <c r="AZ723" s="54">
        <f t="shared" si="2084"/>
        <v>0</v>
      </c>
      <c r="BA723" s="54">
        <f t="shared" si="2085"/>
        <v>0</v>
      </c>
      <c r="BB723" s="54">
        <f t="shared" si="2086"/>
        <v>0</v>
      </c>
      <c r="BC723" s="54">
        <f t="shared" si="2087"/>
        <v>0</v>
      </c>
      <c r="BD723" s="54">
        <f t="shared" si="2088"/>
        <v>0</v>
      </c>
      <c r="BE723" s="54">
        <f t="shared" si="2089"/>
        <v>0</v>
      </c>
      <c r="BF723" s="54">
        <f t="shared" si="2090"/>
        <v>0</v>
      </c>
      <c r="BG723" s="54">
        <f t="shared" si="2091"/>
        <v>0</v>
      </c>
      <c r="BH723" s="54">
        <f t="shared" si="2092"/>
        <v>0</v>
      </c>
      <c r="BI723" s="54">
        <f t="shared" si="2093"/>
        <v>0</v>
      </c>
      <c r="BJ723" s="54">
        <f t="shared" si="2094"/>
        <v>0</v>
      </c>
      <c r="BK723" s="54">
        <f t="shared" si="2095"/>
        <v>0</v>
      </c>
      <c r="BL723" s="54">
        <f t="shared" si="2096"/>
        <v>0</v>
      </c>
      <c r="BM723" s="42"/>
      <c r="BO723" s="54">
        <f>'Norm-coeff'!$C$2+$AX723*'Norm-coeff'!$D$2+$AY723*'Norm-coeff'!$E$2+$AZ723*'Norm-coeff'!$F$2+$BA723*'Norm-coeff'!$G$2+$BB723*'Norm-coeff'!$H$2+$BC723*'Norm-coeff'!$I$2+$BD723*'Norm-coeff'!$J$2+$BE723*'Norm-coeff'!$K$2+$BF723*'Norm-coeff'!$L$2+$BG723*'Norm-coeff'!$M$2+$BH723*'Norm-coeff'!$N$2+$BI723*'Norm-coeff'!$O$2</f>
        <v>5.4045421474420303</v>
      </c>
      <c r="BP723" s="54">
        <f>'Norm-coeff'!$C$3+$AX723*'Norm-coeff'!$D$3+$AY723*'Norm-coeff'!$E$3+$AZ723*'Norm-coeff'!$F$3+$BA723*'Norm-coeff'!$G$3+$BB723*'Norm-coeff'!$H$3+$BC723*'Norm-coeff'!$I$3+$BD723*'Norm-coeff'!$J$3+$BE723*'Norm-coeff'!$K$3+$BF723*'Norm-coeff'!$L$3+$BG723*'Norm-coeff'!$M$3+$BH723*'Norm-coeff'!$N$3+$BI723*'Norm-coeff'!$O$3</f>
        <v>3.15319116612705</v>
      </c>
      <c r="BQ723" s="54">
        <f>'Norm-coeff'!$C$4+$AX723*'Norm-coeff'!$D$4+$AY723*'Norm-coeff'!$E$4+$AZ723*'Norm-coeff'!$F$4+$BA723*'Norm-coeff'!$G$4+$BB723*'Norm-coeff'!$H$4+$BC723*'Norm-coeff'!$I$4+$BD723*'Norm-coeff'!$J$4+$BE723*'Norm-coeff'!$K$4+$BF723*'Norm-coeff'!$L$4+$BG723*'Norm-coeff'!$M$4+$BH723*'Norm-coeff'!$N$4+$BI723*'Norm-coeff'!$O$4</f>
        <v>1.42115649462768</v>
      </c>
      <c r="BR723" s="54">
        <f>'Norm-coeff'!$C$5+$AX723*'Norm-coeff'!$D$5+$AY723*'Norm-coeff'!$E$5+$AZ723*'Norm-coeff'!$F$5+$BA723*'Norm-coeff'!$G$5+$BB723*'Norm-coeff'!$H$5+$BC723*'Norm-coeff'!$I$5+$BD723*'Norm-coeff'!$J$5+$BE723*'Norm-coeff'!$K$5+$BF723*'Norm-coeff'!$L$5+$BG723*'Norm-coeff'!$M$5+$BH723*'Norm-coeff'!$N$5+$BI723*'Norm-coeff'!$O$5</f>
        <v>1.0553329241296201</v>
      </c>
      <c r="BS723" s="54">
        <f>'Norm-coeff'!$C$6+$AX723*'Norm-coeff'!$D$6+$AY723*'Norm-coeff'!$E$6+$AZ723*'Norm-coeff'!$F$6+$BA723*'Norm-coeff'!$G$6+$BB723*'Norm-coeff'!$H$6+$BC723*'Norm-coeff'!$I$6+$BD723*'Norm-coeff'!$J$6+$BE723*'Norm-coeff'!$K$6+$BF723*'Norm-coeff'!$L$6+$BG723*'Norm-coeff'!$M$6+$BH723*'Norm-coeff'!$N$6+$BI723*'Norm-coeff'!$O$6</f>
        <v>-1.48700885495103E-2</v>
      </c>
      <c r="BT723" s="54">
        <f>'Norm-coeff'!$C$7+$AX723*'Norm-coeff'!$D$7+$AY723*'Norm-coeff'!$E$7+$AZ723*'Norm-coeff'!$F$7+$BA723*'Norm-coeff'!$G$7+$BB723*'Norm-coeff'!$H$7+$BC723*'Norm-coeff'!$I$7+$BD723*'Norm-coeff'!$J$7+$BE723*'Norm-coeff'!$K$7+$BF723*'Norm-coeff'!$L$7+$BG723*'Norm-coeff'!$M$7+$BH723*'Norm-coeff'!$N$7+$BI723*'Norm-coeff'!$O$7</f>
        <v>2.0907583608832998</v>
      </c>
      <c r="BU723" s="54">
        <f>'Norm-coeff'!$C$8+$AX723*'Norm-coeff'!$D$8+$AY723*'Norm-coeff'!$E$8+$AZ723*'Norm-coeff'!$F$8+$BA723*'Norm-coeff'!$G$8+$BB723*'Norm-coeff'!$H$8+$BC723*'Norm-coeff'!$I$8+$BD723*'Norm-coeff'!$J$8+$BE723*'Norm-coeff'!$K$8+$BF723*'Norm-coeff'!$L$8+$BG723*'Norm-coeff'!$M$8+$BH723*'Norm-coeff'!$N$8+$BI723*'Norm-coeff'!$O$8</f>
        <v>0.65894159836244504</v>
      </c>
      <c r="BV723" s="54">
        <f>'Norm-coeff'!$C$9+$AX723*'Norm-coeff'!$D$9+$AY723*'Norm-coeff'!$E$9+$AZ723*'Norm-coeff'!$F$9+$BA723*'Norm-coeff'!$G$9+$BB723*'Norm-coeff'!$H$9+$BC723*'Norm-coeff'!$I$9+$BD723*'Norm-coeff'!$J$9+$BE723*'Norm-coeff'!$K$9+$BF723*'Norm-coeff'!$L$9+$BG723*'Norm-coeff'!$M$9+$BH723*'Norm-coeff'!$N$9+$BI723*'Norm-coeff'!$O$9</f>
        <v>1.48961085014701</v>
      </c>
      <c r="BW723" s="54">
        <f>'Norm-coeff'!$C$10+$AX723*'Norm-coeff'!$D$10+$AY723*'Norm-coeff'!$E$10+$AZ723*'Norm-coeff'!$F$10+$BA723*'Norm-coeff'!$G$10+$BB723*'Norm-coeff'!$H$10+$BC723*'Norm-coeff'!$I$10+$BD723*'Norm-coeff'!$J$10+$BE723*'Norm-coeff'!$K$10+$BF723*'Norm-coeff'!$L$10+$BG723*'Norm-coeff'!$M$10+$BH723*'Norm-coeff'!$N$10+$BI723*'Norm-coeff'!$O$10</f>
        <v>1.42058735749591</v>
      </c>
      <c r="BX723" s="54">
        <f>'Norm-coeff'!$C$11+$AX723*'Norm-coeff'!$D$11+$AY723*'Norm-coeff'!$E$11+$AZ723*'Norm-coeff'!$F$11+$BA723*'Norm-coeff'!$G$11+$BB723*'Norm-coeff'!$H$11+$BC723*'Norm-coeff'!$I$11+$BD723*'Norm-coeff'!$J$11+$BE723*'Norm-coeff'!$K$11+$BF723*'Norm-coeff'!$L$11+$BG723*'Norm-coeff'!$M$11+$BH723*'Norm-coeff'!$N$11+$BI723*'Norm-coeff'!$O$11</f>
        <v>0.221233014421479</v>
      </c>
      <c r="BY723" s="54">
        <f>'Norm-coeff'!$C$12+$AX723*'Norm-coeff'!$D$12+$AY723*'Norm-coeff'!$E$12+$AZ723*'Norm-coeff'!$F$12+$BA723*'Norm-coeff'!$G$12+$BB723*'Norm-coeff'!$H$12+$BC723*'Norm-coeff'!$I$12+$BD723*'Norm-coeff'!$J$12+$BE723*'Norm-coeff'!$K$12+$BF723*'Norm-coeff'!$L$12+$BG723*'Norm-coeff'!$M$12+$BH723*'Norm-coeff'!$N$12+$BI723*'Norm-coeff'!$O$12</f>
        <v>0.283527502056037</v>
      </c>
      <c r="BZ723" s="54">
        <f>'Norm-coeff'!$C$13+$AX723*'Norm-coeff'!$D$13+$AY723*'Norm-coeff'!$E$13+$AZ723*'Norm-coeff'!$F$13+$BA723*'Norm-coeff'!$G$13+$BB723*'Norm-coeff'!$H$13+$BC723*'Norm-coeff'!$I$13+$BD723*'Norm-coeff'!$J$13+$BE723*'Norm-coeff'!$K$13+$BF723*'Norm-coeff'!$L$13+$BG723*'Norm-coeff'!$M$13+$BH723*'Norm-coeff'!$N$13+$BI723*'Norm-coeff'!$O$13</f>
        <v>-4.1864930554451202E-2</v>
      </c>
      <c r="CA723" s="54">
        <f>'Norm-coeff'!$C$14+$AX723*'Norm-coeff'!$D$14+$AY723*'Norm-coeff'!$E$14+$AZ723*'Norm-coeff'!$F$14+$BA723*'Norm-coeff'!$G$14+$BB723*'Norm-coeff'!$H$14+$BC723*'Norm-coeff'!$I$14+$BD723*'Norm-coeff'!$J$14+$BE723*'Norm-coeff'!$K$14+$BF723*'Norm-coeff'!$L$14+$BG723*'Norm-coeff'!$M$14+$BH723*'Norm-coeff'!$N$14+$BI723*'Norm-coeff'!$O$14</f>
        <v>4.2526983164477103</v>
      </c>
      <c r="CC723" s="54">
        <f t="shared" si="2221"/>
        <v>0</v>
      </c>
      <c r="CG723" s="54">
        <f t="shared" si="2097"/>
        <v>0</v>
      </c>
      <c r="CH723" s="54">
        <f t="shared" si="2075"/>
        <v>0</v>
      </c>
      <c r="CI723" s="54">
        <f t="shared" si="2098"/>
        <v>0</v>
      </c>
      <c r="CJ723" s="56">
        <f t="shared" si="2099"/>
        <v>0</v>
      </c>
      <c r="CK723" s="54">
        <f t="shared" si="2100"/>
        <v>0</v>
      </c>
      <c r="CL723" s="54">
        <f t="shared" si="2101"/>
        <v>0</v>
      </c>
      <c r="CM723" s="54">
        <f t="shared" si="2102"/>
        <v>0</v>
      </c>
      <c r="CN723" s="54">
        <f t="shared" si="2103"/>
        <v>0</v>
      </c>
      <c r="CO723" s="54">
        <f t="shared" si="2104"/>
        <v>0</v>
      </c>
      <c r="CP723" s="54">
        <f t="shared" si="2105"/>
        <v>0</v>
      </c>
      <c r="CQ723" s="54">
        <f t="shared" si="2106"/>
        <v>0</v>
      </c>
      <c r="CR723" s="54">
        <f t="shared" si="2107"/>
        <v>0</v>
      </c>
      <c r="CS723" s="54">
        <f t="shared" si="2108"/>
        <v>0</v>
      </c>
      <c r="CU723" s="54">
        <f t="shared" si="2109"/>
        <v>0</v>
      </c>
      <c r="CV723" s="54">
        <f t="shared" si="2110"/>
        <v>0</v>
      </c>
      <c r="CW723" s="54">
        <f t="shared" si="2111"/>
        <v>0</v>
      </c>
      <c r="CX723" s="54">
        <f t="shared" si="2112"/>
        <v>0</v>
      </c>
      <c r="CZ723" s="54">
        <f t="shared" si="2113"/>
        <v>0</v>
      </c>
      <c r="DA723" s="54">
        <f t="shared" si="2114"/>
        <v>0</v>
      </c>
      <c r="DB723" s="54">
        <f t="shared" si="2115"/>
        <v>0</v>
      </c>
      <c r="DC723" s="54">
        <f t="shared" si="2116"/>
        <v>0</v>
      </c>
      <c r="DD723" s="54">
        <f t="shared" si="2117"/>
        <v>0</v>
      </c>
      <c r="DE723" s="54">
        <f t="shared" si="2118"/>
        <v>0</v>
      </c>
      <c r="DF723" s="54">
        <f t="shared" si="2119"/>
        <v>0</v>
      </c>
      <c r="DG723" s="54">
        <f t="shared" si="2120"/>
        <v>2</v>
      </c>
      <c r="DH723" s="71">
        <f t="shared" si="2121"/>
        <v>0</v>
      </c>
      <c r="DI723" s="71">
        <f t="shared" si="2122"/>
        <v>0</v>
      </c>
      <c r="DJ723" s="54">
        <f t="shared" si="2123"/>
        <v>0</v>
      </c>
      <c r="DK723" s="54">
        <f t="shared" si="2124"/>
        <v>2</v>
      </c>
      <c r="DL723" s="4">
        <f t="shared" si="2049"/>
        <v>0</v>
      </c>
      <c r="DM723" s="3">
        <f t="shared" si="2125"/>
        <v>0</v>
      </c>
      <c r="DN723" s="3">
        <f t="shared" si="2126"/>
        <v>0</v>
      </c>
      <c r="DO723" s="4" t="e">
        <f t="shared" si="2127"/>
        <v>#DIV/0!</v>
      </c>
      <c r="DP723" s="57"/>
      <c r="DQ723" s="57"/>
      <c r="DR723" s="56">
        <f t="shared" si="2050"/>
        <v>2</v>
      </c>
      <c r="DS723" s="56">
        <f t="shared" si="2051"/>
        <v>0</v>
      </c>
      <c r="DT723" s="38">
        <f t="shared" si="2052"/>
        <v>0</v>
      </c>
      <c r="DU723" s="38">
        <f t="shared" si="2128"/>
        <v>2</v>
      </c>
      <c r="DV723" s="38">
        <f t="shared" si="2053"/>
        <v>0</v>
      </c>
      <c r="DW723" s="39">
        <f t="shared" si="2054"/>
        <v>0</v>
      </c>
      <c r="DX723" s="39">
        <f t="shared" si="2055"/>
        <v>0</v>
      </c>
      <c r="DY723" s="39">
        <f t="shared" si="2056"/>
        <v>0</v>
      </c>
      <c r="DZ723" s="39">
        <f t="shared" si="2057"/>
        <v>0</v>
      </c>
      <c r="EA723" s="39">
        <f t="shared" si="2058"/>
        <v>0</v>
      </c>
      <c r="EB723" s="37" t="e">
        <f t="shared" si="2129"/>
        <v>#DIV/0!</v>
      </c>
      <c r="EC723" s="37" t="e">
        <f t="shared" si="2130"/>
        <v>#DIV/0!</v>
      </c>
      <c r="ED723" s="37" t="e">
        <f t="shared" si="2131"/>
        <v>#DIV/0!</v>
      </c>
      <c r="EE723" s="37" t="e">
        <f t="shared" si="2132"/>
        <v>#DIV/0!</v>
      </c>
      <c r="EF723" s="39" t="e">
        <f t="shared" si="2133"/>
        <v>#DIV/0!</v>
      </c>
      <c r="EG723" s="37" t="e">
        <f t="shared" si="2134"/>
        <v>#DIV/0!</v>
      </c>
      <c r="EH723" s="37" t="e">
        <f t="shared" si="2135"/>
        <v>#DIV/0!</v>
      </c>
      <c r="EI723" s="11" t="b">
        <f t="shared" si="2136"/>
        <v>1</v>
      </c>
      <c r="EJ723" s="11" t="b">
        <f t="shared" si="2137"/>
        <v>0</v>
      </c>
      <c r="EK723" s="39" t="e">
        <f t="shared" si="2138"/>
        <v>#DIV/0!</v>
      </c>
      <c r="EL723" s="39" t="e">
        <f t="shared" si="2139"/>
        <v>#DIV/0!</v>
      </c>
      <c r="EM723" s="39" t="e">
        <f t="shared" si="2140"/>
        <v>#DIV/0!</v>
      </c>
      <c r="EN723" s="39" t="e">
        <f t="shared" si="2141"/>
        <v>#DIV/0!</v>
      </c>
      <c r="EO723" s="39" t="e">
        <f t="shared" si="2142"/>
        <v>#DIV/0!</v>
      </c>
      <c r="EP723" s="39" t="e">
        <f t="shared" si="2143"/>
        <v>#DIV/0!</v>
      </c>
      <c r="EQ723" s="39" t="e">
        <f t="shared" si="2144"/>
        <v>#DIV/0!</v>
      </c>
      <c r="ER723" s="39" t="e">
        <f t="shared" si="2145"/>
        <v>#DIV/0!</v>
      </c>
      <c r="ES723" s="58" t="str">
        <f t="shared" si="2146"/>
        <v>(OH,F,Cl)-dominate amphibole</v>
      </c>
      <c r="ET723" s="58" t="e">
        <f t="shared" si="2147"/>
        <v>#N/A</v>
      </c>
      <c r="EU723" s="56">
        <f t="shared" si="2059"/>
        <v>0</v>
      </c>
      <c r="EV723" s="56">
        <f t="shared" si="2060"/>
        <v>0</v>
      </c>
      <c r="EW723" s="56">
        <f t="shared" si="2061"/>
        <v>0</v>
      </c>
      <c r="EX723" s="56">
        <f t="shared" si="2062"/>
        <v>0</v>
      </c>
      <c r="EY723" s="56">
        <f t="shared" si="2063"/>
        <v>0</v>
      </c>
      <c r="EZ723" s="56">
        <f t="shared" si="2064"/>
        <v>0</v>
      </c>
      <c r="FA723" s="39">
        <f t="shared" si="2065"/>
        <v>0</v>
      </c>
      <c r="FB723" s="39">
        <f t="shared" si="2066"/>
        <v>0</v>
      </c>
      <c r="FC723" s="54">
        <f t="shared" si="2067"/>
        <v>0</v>
      </c>
      <c r="FD723" s="54">
        <f t="shared" si="2068"/>
        <v>0</v>
      </c>
      <c r="FE723" s="39">
        <f t="shared" si="2069"/>
        <v>0</v>
      </c>
      <c r="FF723" s="54">
        <f t="shared" si="2070"/>
        <v>0</v>
      </c>
      <c r="FG723" s="39">
        <f t="shared" si="2071"/>
        <v>0</v>
      </c>
      <c r="FH723" s="39">
        <f t="shared" si="2148"/>
        <v>0</v>
      </c>
      <c r="FI723" s="39">
        <f t="shared" si="2149"/>
        <v>0</v>
      </c>
      <c r="FJ723" s="39">
        <f t="shared" si="2150"/>
        <v>0</v>
      </c>
      <c r="FK723" s="39" t="e">
        <f t="shared" si="2151"/>
        <v>#DIV/0!</v>
      </c>
      <c r="FL723" s="39" t="e">
        <f t="shared" si="2152"/>
        <v>#DIV/0!</v>
      </c>
      <c r="FM723" s="39" t="e">
        <f t="shared" si="2153"/>
        <v>#DIV/0!</v>
      </c>
      <c r="FN723" s="39">
        <f t="shared" si="2154"/>
        <v>1</v>
      </c>
      <c r="FO723" s="39">
        <f t="shared" si="2072"/>
        <v>0</v>
      </c>
      <c r="FP723" s="39">
        <f t="shared" si="2073"/>
        <v>0</v>
      </c>
      <c r="FQ723" s="39">
        <f t="shared" si="2074"/>
        <v>0</v>
      </c>
      <c r="FR723" s="39">
        <f t="shared" si="2155"/>
        <v>0</v>
      </c>
      <c r="FS723" s="39">
        <f t="shared" si="2156"/>
        <v>0</v>
      </c>
      <c r="FU723" s="39" t="e">
        <f t="shared" si="2157"/>
        <v>#DIV/0!</v>
      </c>
      <c r="FV723" s="39" t="e">
        <f t="shared" si="2158"/>
        <v>#DIV/0!</v>
      </c>
      <c r="FW723" s="39" t="e">
        <f t="shared" si="2159"/>
        <v>#DIV/0!</v>
      </c>
      <c r="FY723" s="39" t="e">
        <f t="shared" si="2160"/>
        <v>#DIV/0!</v>
      </c>
      <c r="FZ723" s="39" t="e">
        <f t="shared" si="2161"/>
        <v>#DIV/0!</v>
      </c>
      <c r="GA723" s="39" t="e">
        <f t="shared" si="2162"/>
        <v>#DIV/0!</v>
      </c>
      <c r="GB723" s="39" t="e">
        <f t="shared" si="2163"/>
        <v>#DIV/0!</v>
      </c>
      <c r="GC723" s="39" t="e">
        <f t="shared" si="2164"/>
        <v>#DIV/0!</v>
      </c>
      <c r="GD723" s="39" t="e">
        <f t="shared" si="2165"/>
        <v>#DIV/0!</v>
      </c>
      <c r="GE723" s="39" t="e">
        <f t="shared" si="2166"/>
        <v>#DIV/0!</v>
      </c>
      <c r="GF723" s="39" t="e">
        <f t="shared" si="2167"/>
        <v>#DIV/0!</v>
      </c>
      <c r="GG723" s="39" t="e">
        <f t="shared" si="2168"/>
        <v>#DIV/0!</v>
      </c>
      <c r="GH723" s="39" t="e">
        <f t="shared" si="2169"/>
        <v>#DIV/0!</v>
      </c>
      <c r="GI723" s="39"/>
      <c r="GJ723" s="39" t="e">
        <f t="shared" si="2170"/>
        <v>#DIV/0!</v>
      </c>
      <c r="GK723" s="39" t="e">
        <f t="shared" si="2171"/>
        <v>#DIV/0!</v>
      </c>
      <c r="GL723" s="39" t="e">
        <f t="shared" si="2172"/>
        <v>#DIV/0!</v>
      </c>
      <c r="GM723" s="39" t="e">
        <f t="shared" si="2173"/>
        <v>#DIV/0!</v>
      </c>
      <c r="GN723" s="39" t="e">
        <f t="shared" si="2174"/>
        <v>#DIV/0!</v>
      </c>
      <c r="GO723" s="57"/>
      <c r="GP723" s="57" t="e">
        <f t="shared" si="2175"/>
        <v>#DIV/0!</v>
      </c>
      <c r="GQ723" s="59" t="e">
        <f t="shared" si="2176"/>
        <v>#DIV/0!</v>
      </c>
      <c r="GR723" s="41" t="e">
        <f t="shared" si="2177"/>
        <v>#DIV/0!</v>
      </c>
      <c r="GS723" s="57" t="e">
        <f t="shared" si="2178"/>
        <v>#DIV/0!</v>
      </c>
      <c r="GT723" s="57" t="e">
        <f t="shared" si="2179"/>
        <v>#DIV/0!</v>
      </c>
      <c r="GU723" s="57" t="e">
        <f t="shared" si="2180"/>
        <v>#DIV/0!</v>
      </c>
      <c r="GV723" s="57"/>
      <c r="GW723" s="42" t="e">
        <f t="shared" si="2181"/>
        <v>#DIV/0!</v>
      </c>
      <c r="GX723" s="42" t="e">
        <f t="shared" si="2182"/>
        <v>#DIV/0!</v>
      </c>
      <c r="GY723" s="42" t="e">
        <f t="shared" si="2183"/>
        <v>#DIV/0!</v>
      </c>
      <c r="GZ723" s="57"/>
      <c r="HA723" s="2" t="e">
        <f t="shared" si="2184"/>
        <v>#DIV/0!</v>
      </c>
      <c r="HB723" s="2" t="e">
        <f t="shared" si="2185"/>
        <v>#DIV/0!</v>
      </c>
      <c r="HC723" s="2" t="e">
        <f t="shared" si="2186"/>
        <v>#DIV/0!</v>
      </c>
      <c r="HD723" s="2" t="e">
        <f t="shared" si="2187"/>
        <v>#DIV/0!</v>
      </c>
      <c r="HE723" s="2" t="e">
        <f t="shared" si="2188"/>
        <v>#DIV/0!</v>
      </c>
      <c r="HF723" s="2" t="e">
        <f t="shared" si="2189"/>
        <v>#DIV/0!</v>
      </c>
      <c r="HG723" s="2" t="e">
        <f t="shared" si="2190"/>
        <v>#DIV/0!</v>
      </c>
      <c r="HH723" s="2" t="e">
        <f t="shared" si="2191"/>
        <v>#DIV/0!</v>
      </c>
      <c r="HI723" s="2" t="e">
        <f t="shared" si="2192"/>
        <v>#DIV/0!</v>
      </c>
      <c r="HJ723" s="11" t="e">
        <f t="shared" si="2193"/>
        <v>#DIV/0!</v>
      </c>
      <c r="HK723" s="60" t="e">
        <f t="shared" si="2194"/>
        <v>#DIV/0!</v>
      </c>
      <c r="HL723" s="57"/>
      <c r="HM723" s="57" t="e">
        <f t="shared" si="2195"/>
        <v>#DIV/0!</v>
      </c>
      <c r="HN723" s="57" t="e">
        <f t="shared" si="2196"/>
        <v>#DIV/0!</v>
      </c>
      <c r="HO723" s="57" t="e">
        <f t="shared" si="2197"/>
        <v>#DIV/0!</v>
      </c>
      <c r="HP723" s="57" t="e">
        <f t="shared" si="2198"/>
        <v>#DIV/0!</v>
      </c>
      <c r="HQ723" s="57" t="e">
        <f t="shared" si="2199"/>
        <v>#DIV/0!</v>
      </c>
      <c r="HR723" s="57"/>
      <c r="HS723" s="57" t="e">
        <f t="shared" si="2200"/>
        <v>#DIV/0!</v>
      </c>
      <c r="HT723" s="57" t="e">
        <f t="shared" si="2201"/>
        <v>#DIV/0!</v>
      </c>
      <c r="HU723" s="57" t="e">
        <f t="shared" si="2202"/>
        <v>#DIV/0!</v>
      </c>
      <c r="HV723" s="57" t="e">
        <f t="shared" si="2203"/>
        <v>#DIV/0!</v>
      </c>
      <c r="HW723" s="57" t="e">
        <f t="shared" si="2204"/>
        <v>#DIV/0!</v>
      </c>
      <c r="HX723" s="57"/>
      <c r="HY723" s="57" t="e">
        <f t="shared" si="2205"/>
        <v>#DIV/0!</v>
      </c>
      <c r="HZ723" s="57" t="e">
        <f t="shared" si="2206"/>
        <v>#DIV/0!</v>
      </c>
      <c r="IA723" s="57"/>
      <c r="IB723" s="61">
        <f t="shared" si="2207"/>
        <v>0</v>
      </c>
      <c r="IC723" s="57" t="str">
        <f t="shared" si="2208"/>
        <v/>
      </c>
      <c r="ID723" s="42"/>
      <c r="IE723" s="2" t="str">
        <f t="shared" si="2209"/>
        <v/>
      </c>
      <c r="IF723" s="60" t="e">
        <f t="shared" si="2210"/>
        <v>#DIV/0!</v>
      </c>
      <c r="IG723" s="60" t="str">
        <f t="shared" si="2211"/>
        <v/>
      </c>
      <c r="IH723" s="60" t="str">
        <f t="shared" si="2212"/>
        <v>zinco-</v>
      </c>
      <c r="II723" s="60" t="str">
        <f t="shared" si="2213"/>
        <v>mangano-</v>
      </c>
      <c r="IJ723" s="60" t="e">
        <f t="shared" si="2214"/>
        <v>#DIV/0!</v>
      </c>
      <c r="IK723" s="60" t="e">
        <f t="shared" si="2215"/>
        <v>#DIV/0!</v>
      </c>
      <c r="IL723" s="60" t="e">
        <f t="shared" si="2216"/>
        <v>#DIV/0!</v>
      </c>
      <c r="IM723" s="60" t="e">
        <f t="shared" si="2217"/>
        <v>#DIV/0!</v>
      </c>
      <c r="IN723" s="60" t="str">
        <f t="shared" si="2218"/>
        <v/>
      </c>
      <c r="IO723" s="60" t="str">
        <f t="shared" si="2219"/>
        <v/>
      </c>
      <c r="IP723" s="57"/>
      <c r="IQ723" s="57" t="str">
        <f t="shared" si="2220"/>
        <v>ERROR!!</v>
      </c>
    </row>
    <row r="724" spans="24:251">
      <c r="X724" s="29">
        <f t="shared" si="2076"/>
        <v>0</v>
      </c>
      <c r="Y724" s="29">
        <f t="shared" si="2077"/>
        <v>0</v>
      </c>
      <c r="Z724" s="29" t="e">
        <f t="shared" si="2078"/>
        <v>#DIV/0!</v>
      </c>
      <c r="AA724" s="29" t="e">
        <f t="shared" si="2079"/>
        <v>#DIV/0!</v>
      </c>
      <c r="AB724" s="29" t="e">
        <f t="shared" si="2080"/>
        <v>#DIV/0!</v>
      </c>
      <c r="AC724" s="29" t="e">
        <f t="shared" si="2081"/>
        <v>#DIV/0!</v>
      </c>
      <c r="AF724" s="23">
        <v>60.084299999999999</v>
      </c>
      <c r="AG724" s="23">
        <v>79.878799999999998</v>
      </c>
      <c r="AH724" s="23">
        <v>101.96120000000001</v>
      </c>
      <c r="AI724" s="23">
        <v>151.99039999999999</v>
      </c>
      <c r="AJ724" s="23">
        <v>159.69</v>
      </c>
      <c r="AK724" s="23">
        <v>71.846400000000003</v>
      </c>
      <c r="AL724" s="23">
        <v>70.9375</v>
      </c>
      <c r="AM724" s="23">
        <v>40.304400000000001</v>
      </c>
      <c r="AN724" s="23">
        <v>56.077399999999997</v>
      </c>
      <c r="AO724" s="23">
        <v>61.978999999999999</v>
      </c>
      <c r="AP724" s="23">
        <v>94.195999999999998</v>
      </c>
      <c r="AQ724" s="23">
        <v>18.998000000000001</v>
      </c>
      <c r="AR724" s="23">
        <v>35.450000000000003</v>
      </c>
      <c r="AS724" s="23">
        <v>29.88</v>
      </c>
      <c r="AT724" s="23">
        <v>74.691999999999993</v>
      </c>
      <c r="AU724" s="23">
        <v>81.39</v>
      </c>
      <c r="AX724" s="54">
        <f t="shared" si="2082"/>
        <v>0</v>
      </c>
      <c r="AY724" s="54">
        <f t="shared" si="2083"/>
        <v>0</v>
      </c>
      <c r="AZ724" s="54">
        <f t="shared" si="2084"/>
        <v>0</v>
      </c>
      <c r="BA724" s="54">
        <f t="shared" si="2085"/>
        <v>0</v>
      </c>
      <c r="BB724" s="54">
        <f t="shared" si="2086"/>
        <v>0</v>
      </c>
      <c r="BC724" s="54">
        <f t="shared" si="2087"/>
        <v>0</v>
      </c>
      <c r="BD724" s="54">
        <f t="shared" si="2088"/>
        <v>0</v>
      </c>
      <c r="BE724" s="54">
        <f t="shared" si="2089"/>
        <v>0</v>
      </c>
      <c r="BF724" s="54">
        <f t="shared" si="2090"/>
        <v>0</v>
      </c>
      <c r="BG724" s="54">
        <f t="shared" si="2091"/>
        <v>0</v>
      </c>
      <c r="BH724" s="54">
        <f t="shared" si="2092"/>
        <v>0</v>
      </c>
      <c r="BI724" s="54">
        <f t="shared" si="2093"/>
        <v>0</v>
      </c>
      <c r="BJ724" s="54">
        <f t="shared" si="2094"/>
        <v>0</v>
      </c>
      <c r="BK724" s="54">
        <f t="shared" si="2095"/>
        <v>0</v>
      </c>
      <c r="BL724" s="54">
        <f t="shared" si="2096"/>
        <v>0</v>
      </c>
      <c r="BM724" s="42"/>
      <c r="BO724" s="54">
        <f>'Norm-coeff'!$C$2+$AX724*'Norm-coeff'!$D$2+$AY724*'Norm-coeff'!$E$2+$AZ724*'Norm-coeff'!$F$2+$BA724*'Norm-coeff'!$G$2+$BB724*'Norm-coeff'!$H$2+$BC724*'Norm-coeff'!$I$2+$BD724*'Norm-coeff'!$J$2+$BE724*'Norm-coeff'!$K$2+$BF724*'Norm-coeff'!$L$2+$BG724*'Norm-coeff'!$M$2+$BH724*'Norm-coeff'!$N$2+$BI724*'Norm-coeff'!$O$2</f>
        <v>5.4045421474420303</v>
      </c>
      <c r="BP724" s="54">
        <f>'Norm-coeff'!$C$3+$AX724*'Norm-coeff'!$D$3+$AY724*'Norm-coeff'!$E$3+$AZ724*'Norm-coeff'!$F$3+$BA724*'Norm-coeff'!$G$3+$BB724*'Norm-coeff'!$H$3+$BC724*'Norm-coeff'!$I$3+$BD724*'Norm-coeff'!$J$3+$BE724*'Norm-coeff'!$K$3+$BF724*'Norm-coeff'!$L$3+$BG724*'Norm-coeff'!$M$3+$BH724*'Norm-coeff'!$N$3+$BI724*'Norm-coeff'!$O$3</f>
        <v>3.15319116612705</v>
      </c>
      <c r="BQ724" s="54">
        <f>'Norm-coeff'!$C$4+$AX724*'Norm-coeff'!$D$4+$AY724*'Norm-coeff'!$E$4+$AZ724*'Norm-coeff'!$F$4+$BA724*'Norm-coeff'!$G$4+$BB724*'Norm-coeff'!$H$4+$BC724*'Norm-coeff'!$I$4+$BD724*'Norm-coeff'!$J$4+$BE724*'Norm-coeff'!$K$4+$BF724*'Norm-coeff'!$L$4+$BG724*'Norm-coeff'!$M$4+$BH724*'Norm-coeff'!$N$4+$BI724*'Norm-coeff'!$O$4</f>
        <v>1.42115649462768</v>
      </c>
      <c r="BR724" s="54">
        <f>'Norm-coeff'!$C$5+$AX724*'Norm-coeff'!$D$5+$AY724*'Norm-coeff'!$E$5+$AZ724*'Norm-coeff'!$F$5+$BA724*'Norm-coeff'!$G$5+$BB724*'Norm-coeff'!$H$5+$BC724*'Norm-coeff'!$I$5+$BD724*'Norm-coeff'!$J$5+$BE724*'Norm-coeff'!$K$5+$BF724*'Norm-coeff'!$L$5+$BG724*'Norm-coeff'!$M$5+$BH724*'Norm-coeff'!$N$5+$BI724*'Norm-coeff'!$O$5</f>
        <v>1.0553329241296201</v>
      </c>
      <c r="BS724" s="54">
        <f>'Norm-coeff'!$C$6+$AX724*'Norm-coeff'!$D$6+$AY724*'Norm-coeff'!$E$6+$AZ724*'Norm-coeff'!$F$6+$BA724*'Norm-coeff'!$G$6+$BB724*'Norm-coeff'!$H$6+$BC724*'Norm-coeff'!$I$6+$BD724*'Norm-coeff'!$J$6+$BE724*'Norm-coeff'!$K$6+$BF724*'Norm-coeff'!$L$6+$BG724*'Norm-coeff'!$M$6+$BH724*'Norm-coeff'!$N$6+$BI724*'Norm-coeff'!$O$6</f>
        <v>-1.48700885495103E-2</v>
      </c>
      <c r="BT724" s="54">
        <f>'Norm-coeff'!$C$7+$AX724*'Norm-coeff'!$D$7+$AY724*'Norm-coeff'!$E$7+$AZ724*'Norm-coeff'!$F$7+$BA724*'Norm-coeff'!$G$7+$BB724*'Norm-coeff'!$H$7+$BC724*'Norm-coeff'!$I$7+$BD724*'Norm-coeff'!$J$7+$BE724*'Norm-coeff'!$K$7+$BF724*'Norm-coeff'!$L$7+$BG724*'Norm-coeff'!$M$7+$BH724*'Norm-coeff'!$N$7+$BI724*'Norm-coeff'!$O$7</f>
        <v>2.0907583608832998</v>
      </c>
      <c r="BU724" s="54">
        <f>'Norm-coeff'!$C$8+$AX724*'Norm-coeff'!$D$8+$AY724*'Norm-coeff'!$E$8+$AZ724*'Norm-coeff'!$F$8+$BA724*'Norm-coeff'!$G$8+$BB724*'Norm-coeff'!$H$8+$BC724*'Norm-coeff'!$I$8+$BD724*'Norm-coeff'!$J$8+$BE724*'Norm-coeff'!$K$8+$BF724*'Norm-coeff'!$L$8+$BG724*'Norm-coeff'!$M$8+$BH724*'Norm-coeff'!$N$8+$BI724*'Norm-coeff'!$O$8</f>
        <v>0.65894159836244504</v>
      </c>
      <c r="BV724" s="54">
        <f>'Norm-coeff'!$C$9+$AX724*'Norm-coeff'!$D$9+$AY724*'Norm-coeff'!$E$9+$AZ724*'Norm-coeff'!$F$9+$BA724*'Norm-coeff'!$G$9+$BB724*'Norm-coeff'!$H$9+$BC724*'Norm-coeff'!$I$9+$BD724*'Norm-coeff'!$J$9+$BE724*'Norm-coeff'!$K$9+$BF724*'Norm-coeff'!$L$9+$BG724*'Norm-coeff'!$M$9+$BH724*'Norm-coeff'!$N$9+$BI724*'Norm-coeff'!$O$9</f>
        <v>1.48961085014701</v>
      </c>
      <c r="BW724" s="54">
        <f>'Norm-coeff'!$C$10+$AX724*'Norm-coeff'!$D$10+$AY724*'Norm-coeff'!$E$10+$AZ724*'Norm-coeff'!$F$10+$BA724*'Norm-coeff'!$G$10+$BB724*'Norm-coeff'!$H$10+$BC724*'Norm-coeff'!$I$10+$BD724*'Norm-coeff'!$J$10+$BE724*'Norm-coeff'!$K$10+$BF724*'Norm-coeff'!$L$10+$BG724*'Norm-coeff'!$M$10+$BH724*'Norm-coeff'!$N$10+$BI724*'Norm-coeff'!$O$10</f>
        <v>1.42058735749591</v>
      </c>
      <c r="BX724" s="54">
        <f>'Norm-coeff'!$C$11+$AX724*'Norm-coeff'!$D$11+$AY724*'Norm-coeff'!$E$11+$AZ724*'Norm-coeff'!$F$11+$BA724*'Norm-coeff'!$G$11+$BB724*'Norm-coeff'!$H$11+$BC724*'Norm-coeff'!$I$11+$BD724*'Norm-coeff'!$J$11+$BE724*'Norm-coeff'!$K$11+$BF724*'Norm-coeff'!$L$11+$BG724*'Norm-coeff'!$M$11+$BH724*'Norm-coeff'!$N$11+$BI724*'Norm-coeff'!$O$11</f>
        <v>0.221233014421479</v>
      </c>
      <c r="BY724" s="54">
        <f>'Norm-coeff'!$C$12+$AX724*'Norm-coeff'!$D$12+$AY724*'Norm-coeff'!$E$12+$AZ724*'Norm-coeff'!$F$12+$BA724*'Norm-coeff'!$G$12+$BB724*'Norm-coeff'!$H$12+$BC724*'Norm-coeff'!$I$12+$BD724*'Norm-coeff'!$J$12+$BE724*'Norm-coeff'!$K$12+$BF724*'Norm-coeff'!$L$12+$BG724*'Norm-coeff'!$M$12+$BH724*'Norm-coeff'!$N$12+$BI724*'Norm-coeff'!$O$12</f>
        <v>0.283527502056037</v>
      </c>
      <c r="BZ724" s="54">
        <f>'Norm-coeff'!$C$13+$AX724*'Norm-coeff'!$D$13+$AY724*'Norm-coeff'!$E$13+$AZ724*'Norm-coeff'!$F$13+$BA724*'Norm-coeff'!$G$13+$BB724*'Norm-coeff'!$H$13+$BC724*'Norm-coeff'!$I$13+$BD724*'Norm-coeff'!$J$13+$BE724*'Norm-coeff'!$K$13+$BF724*'Norm-coeff'!$L$13+$BG724*'Norm-coeff'!$M$13+$BH724*'Norm-coeff'!$N$13+$BI724*'Norm-coeff'!$O$13</f>
        <v>-4.1864930554451202E-2</v>
      </c>
      <c r="CA724" s="54">
        <f>'Norm-coeff'!$C$14+$AX724*'Norm-coeff'!$D$14+$AY724*'Norm-coeff'!$E$14+$AZ724*'Norm-coeff'!$F$14+$BA724*'Norm-coeff'!$G$14+$BB724*'Norm-coeff'!$H$14+$BC724*'Norm-coeff'!$I$14+$BD724*'Norm-coeff'!$J$14+$BE724*'Norm-coeff'!$K$14+$BF724*'Norm-coeff'!$L$14+$BG724*'Norm-coeff'!$M$14+$BH724*'Norm-coeff'!$N$14+$BI724*'Norm-coeff'!$O$14</f>
        <v>4.2526983164477103</v>
      </c>
      <c r="CC724" s="54">
        <f t="shared" si="2221"/>
        <v>0</v>
      </c>
      <c r="CG724" s="54">
        <f t="shared" si="2097"/>
        <v>0</v>
      </c>
      <c r="CH724" s="54">
        <f t="shared" si="2075"/>
        <v>0</v>
      </c>
      <c r="CI724" s="54">
        <f t="shared" si="2098"/>
        <v>0</v>
      </c>
      <c r="CJ724" s="56">
        <f t="shared" si="2099"/>
        <v>0</v>
      </c>
      <c r="CK724" s="54">
        <f t="shared" si="2100"/>
        <v>0</v>
      </c>
      <c r="CL724" s="54">
        <f t="shared" si="2101"/>
        <v>0</v>
      </c>
      <c r="CM724" s="54">
        <f t="shared" si="2102"/>
        <v>0</v>
      </c>
      <c r="CN724" s="54">
        <f t="shared" si="2103"/>
        <v>0</v>
      </c>
      <c r="CO724" s="54">
        <f t="shared" si="2104"/>
        <v>0</v>
      </c>
      <c r="CP724" s="54">
        <f t="shared" si="2105"/>
        <v>0</v>
      </c>
      <c r="CQ724" s="54">
        <f t="shared" si="2106"/>
        <v>0</v>
      </c>
      <c r="CR724" s="54">
        <f t="shared" si="2107"/>
        <v>0</v>
      </c>
      <c r="CS724" s="54">
        <f t="shared" si="2108"/>
        <v>0</v>
      </c>
      <c r="CU724" s="54">
        <f t="shared" si="2109"/>
        <v>0</v>
      </c>
      <c r="CV724" s="54">
        <f t="shared" si="2110"/>
        <v>0</v>
      </c>
      <c r="CW724" s="54">
        <f t="shared" si="2111"/>
        <v>0</v>
      </c>
      <c r="CX724" s="54">
        <f t="shared" si="2112"/>
        <v>0</v>
      </c>
      <c r="CZ724" s="54">
        <f t="shared" si="2113"/>
        <v>0</v>
      </c>
      <c r="DA724" s="54">
        <f t="shared" si="2114"/>
        <v>0</v>
      </c>
      <c r="DB724" s="54">
        <f t="shared" si="2115"/>
        <v>0</v>
      </c>
      <c r="DC724" s="54">
        <f t="shared" si="2116"/>
        <v>0</v>
      </c>
      <c r="DD724" s="54">
        <f t="shared" si="2117"/>
        <v>0</v>
      </c>
      <c r="DE724" s="54">
        <f t="shared" si="2118"/>
        <v>0</v>
      </c>
      <c r="DF724" s="54">
        <f t="shared" si="2119"/>
        <v>0</v>
      </c>
      <c r="DG724" s="54">
        <f t="shared" si="2120"/>
        <v>2</v>
      </c>
      <c r="DH724" s="71">
        <f t="shared" si="2121"/>
        <v>0</v>
      </c>
      <c r="DI724" s="71">
        <f t="shared" si="2122"/>
        <v>0</v>
      </c>
      <c r="DJ724" s="54">
        <f t="shared" si="2123"/>
        <v>0</v>
      </c>
      <c r="DK724" s="54">
        <f t="shared" si="2124"/>
        <v>2</v>
      </c>
      <c r="DL724" s="4">
        <f t="shared" si="2049"/>
        <v>0</v>
      </c>
      <c r="DM724" s="3">
        <f t="shared" si="2125"/>
        <v>0</v>
      </c>
      <c r="DN724" s="3">
        <f t="shared" si="2126"/>
        <v>0</v>
      </c>
      <c r="DO724" s="4" t="e">
        <f t="shared" si="2127"/>
        <v>#DIV/0!</v>
      </c>
      <c r="DP724" s="57"/>
      <c r="DQ724" s="57"/>
      <c r="DR724" s="56">
        <f t="shared" si="2050"/>
        <v>2</v>
      </c>
      <c r="DS724" s="56">
        <f t="shared" si="2051"/>
        <v>0</v>
      </c>
      <c r="DT724" s="38">
        <f t="shared" si="2052"/>
        <v>0</v>
      </c>
      <c r="DU724" s="38">
        <f t="shared" si="2128"/>
        <v>2</v>
      </c>
      <c r="DV724" s="38">
        <f t="shared" si="2053"/>
        <v>0</v>
      </c>
      <c r="DW724" s="39">
        <f t="shared" si="2054"/>
        <v>0</v>
      </c>
      <c r="DX724" s="39">
        <f t="shared" si="2055"/>
        <v>0</v>
      </c>
      <c r="DY724" s="39">
        <f t="shared" si="2056"/>
        <v>0</v>
      </c>
      <c r="DZ724" s="39">
        <f t="shared" si="2057"/>
        <v>0</v>
      </c>
      <c r="EA724" s="39">
        <f t="shared" si="2058"/>
        <v>0</v>
      </c>
      <c r="EB724" s="37" t="e">
        <f t="shared" si="2129"/>
        <v>#DIV/0!</v>
      </c>
      <c r="EC724" s="37" t="e">
        <f t="shared" si="2130"/>
        <v>#DIV/0!</v>
      </c>
      <c r="ED724" s="37" t="e">
        <f t="shared" si="2131"/>
        <v>#DIV/0!</v>
      </c>
      <c r="EE724" s="37" t="e">
        <f t="shared" si="2132"/>
        <v>#DIV/0!</v>
      </c>
      <c r="EF724" s="39" t="e">
        <f t="shared" si="2133"/>
        <v>#DIV/0!</v>
      </c>
      <c r="EG724" s="37" t="e">
        <f t="shared" si="2134"/>
        <v>#DIV/0!</v>
      </c>
      <c r="EH724" s="37" t="e">
        <f t="shared" si="2135"/>
        <v>#DIV/0!</v>
      </c>
      <c r="EI724" s="11" t="b">
        <f t="shared" si="2136"/>
        <v>1</v>
      </c>
      <c r="EJ724" s="11" t="b">
        <f t="shared" si="2137"/>
        <v>0</v>
      </c>
      <c r="EK724" s="39" t="e">
        <f t="shared" si="2138"/>
        <v>#DIV/0!</v>
      </c>
      <c r="EL724" s="39" t="e">
        <f t="shared" si="2139"/>
        <v>#DIV/0!</v>
      </c>
      <c r="EM724" s="39" t="e">
        <f t="shared" si="2140"/>
        <v>#DIV/0!</v>
      </c>
      <c r="EN724" s="39" t="e">
        <f t="shared" si="2141"/>
        <v>#DIV/0!</v>
      </c>
      <c r="EO724" s="39" t="e">
        <f t="shared" si="2142"/>
        <v>#DIV/0!</v>
      </c>
      <c r="EP724" s="39" t="e">
        <f t="shared" si="2143"/>
        <v>#DIV/0!</v>
      </c>
      <c r="EQ724" s="39" t="e">
        <f t="shared" si="2144"/>
        <v>#DIV/0!</v>
      </c>
      <c r="ER724" s="39" t="e">
        <f t="shared" si="2145"/>
        <v>#DIV/0!</v>
      </c>
      <c r="ES724" s="58" t="str">
        <f t="shared" si="2146"/>
        <v>(OH,F,Cl)-dominate amphibole</v>
      </c>
      <c r="ET724" s="58" t="e">
        <f t="shared" si="2147"/>
        <v>#N/A</v>
      </c>
      <c r="EU724" s="56">
        <f t="shared" si="2059"/>
        <v>0</v>
      </c>
      <c r="EV724" s="56">
        <f t="shared" si="2060"/>
        <v>0</v>
      </c>
      <c r="EW724" s="56">
        <f t="shared" si="2061"/>
        <v>0</v>
      </c>
      <c r="EX724" s="56">
        <f t="shared" si="2062"/>
        <v>0</v>
      </c>
      <c r="EY724" s="56">
        <f t="shared" si="2063"/>
        <v>0</v>
      </c>
      <c r="EZ724" s="56">
        <f t="shared" si="2064"/>
        <v>0</v>
      </c>
      <c r="FA724" s="39">
        <f t="shared" si="2065"/>
        <v>0</v>
      </c>
      <c r="FB724" s="39">
        <f t="shared" si="2066"/>
        <v>0</v>
      </c>
      <c r="FC724" s="54">
        <f t="shared" si="2067"/>
        <v>0</v>
      </c>
      <c r="FD724" s="54">
        <f t="shared" si="2068"/>
        <v>0</v>
      </c>
      <c r="FE724" s="39">
        <f t="shared" si="2069"/>
        <v>0</v>
      </c>
      <c r="FF724" s="54">
        <f t="shared" si="2070"/>
        <v>0</v>
      </c>
      <c r="FG724" s="39">
        <f t="shared" si="2071"/>
        <v>0</v>
      </c>
      <c r="FH724" s="39">
        <f t="shared" si="2148"/>
        <v>0</v>
      </c>
      <c r="FI724" s="39">
        <f t="shared" si="2149"/>
        <v>0</v>
      </c>
      <c r="FJ724" s="39">
        <f t="shared" si="2150"/>
        <v>0</v>
      </c>
      <c r="FK724" s="39" t="e">
        <f t="shared" si="2151"/>
        <v>#DIV/0!</v>
      </c>
      <c r="FL724" s="39" t="e">
        <f t="shared" si="2152"/>
        <v>#DIV/0!</v>
      </c>
      <c r="FM724" s="39" t="e">
        <f t="shared" si="2153"/>
        <v>#DIV/0!</v>
      </c>
      <c r="FN724" s="39">
        <f t="shared" si="2154"/>
        <v>1</v>
      </c>
      <c r="FO724" s="39">
        <f t="shared" si="2072"/>
        <v>0</v>
      </c>
      <c r="FP724" s="39">
        <f t="shared" si="2073"/>
        <v>0</v>
      </c>
      <c r="FQ724" s="39">
        <f t="shared" si="2074"/>
        <v>0</v>
      </c>
      <c r="FR724" s="39">
        <f t="shared" si="2155"/>
        <v>0</v>
      </c>
      <c r="FS724" s="39">
        <f t="shared" si="2156"/>
        <v>0</v>
      </c>
      <c r="FU724" s="39" t="e">
        <f t="shared" si="2157"/>
        <v>#DIV/0!</v>
      </c>
      <c r="FV724" s="39" t="e">
        <f t="shared" si="2158"/>
        <v>#DIV/0!</v>
      </c>
      <c r="FW724" s="39" t="e">
        <f t="shared" si="2159"/>
        <v>#DIV/0!</v>
      </c>
      <c r="FY724" s="39" t="e">
        <f t="shared" si="2160"/>
        <v>#DIV/0!</v>
      </c>
      <c r="FZ724" s="39" t="e">
        <f t="shared" si="2161"/>
        <v>#DIV/0!</v>
      </c>
      <c r="GA724" s="39" t="e">
        <f t="shared" si="2162"/>
        <v>#DIV/0!</v>
      </c>
      <c r="GB724" s="39" t="e">
        <f t="shared" si="2163"/>
        <v>#DIV/0!</v>
      </c>
      <c r="GC724" s="39" t="e">
        <f t="shared" si="2164"/>
        <v>#DIV/0!</v>
      </c>
      <c r="GD724" s="39" t="e">
        <f t="shared" si="2165"/>
        <v>#DIV/0!</v>
      </c>
      <c r="GE724" s="39" t="e">
        <f t="shared" si="2166"/>
        <v>#DIV/0!</v>
      </c>
      <c r="GF724" s="39" t="e">
        <f t="shared" si="2167"/>
        <v>#DIV/0!</v>
      </c>
      <c r="GG724" s="39" t="e">
        <f t="shared" si="2168"/>
        <v>#DIV/0!</v>
      </c>
      <c r="GH724" s="39" t="e">
        <f t="shared" si="2169"/>
        <v>#DIV/0!</v>
      </c>
      <c r="GI724" s="39"/>
      <c r="GJ724" s="39" t="e">
        <f t="shared" si="2170"/>
        <v>#DIV/0!</v>
      </c>
      <c r="GK724" s="39" t="e">
        <f t="shared" si="2171"/>
        <v>#DIV/0!</v>
      </c>
      <c r="GL724" s="39" t="e">
        <f t="shared" si="2172"/>
        <v>#DIV/0!</v>
      </c>
      <c r="GM724" s="39" t="e">
        <f t="shared" si="2173"/>
        <v>#DIV/0!</v>
      </c>
      <c r="GN724" s="39" t="e">
        <f t="shared" si="2174"/>
        <v>#DIV/0!</v>
      </c>
      <c r="GO724" s="57"/>
      <c r="GP724" s="57" t="e">
        <f t="shared" si="2175"/>
        <v>#DIV/0!</v>
      </c>
      <c r="GQ724" s="59" t="e">
        <f t="shared" si="2176"/>
        <v>#DIV/0!</v>
      </c>
      <c r="GR724" s="41" t="e">
        <f t="shared" si="2177"/>
        <v>#DIV/0!</v>
      </c>
      <c r="GS724" s="57" t="e">
        <f t="shared" si="2178"/>
        <v>#DIV/0!</v>
      </c>
      <c r="GT724" s="57" t="e">
        <f t="shared" si="2179"/>
        <v>#DIV/0!</v>
      </c>
      <c r="GU724" s="57" t="e">
        <f t="shared" si="2180"/>
        <v>#DIV/0!</v>
      </c>
      <c r="GV724" s="57"/>
      <c r="GW724" s="42" t="e">
        <f t="shared" si="2181"/>
        <v>#DIV/0!</v>
      </c>
      <c r="GX724" s="42" t="e">
        <f t="shared" si="2182"/>
        <v>#DIV/0!</v>
      </c>
      <c r="GY724" s="42" t="e">
        <f t="shared" si="2183"/>
        <v>#DIV/0!</v>
      </c>
      <c r="GZ724" s="57"/>
      <c r="HA724" s="2" t="e">
        <f t="shared" si="2184"/>
        <v>#DIV/0!</v>
      </c>
      <c r="HB724" s="2" t="e">
        <f t="shared" si="2185"/>
        <v>#DIV/0!</v>
      </c>
      <c r="HC724" s="2" t="e">
        <f t="shared" si="2186"/>
        <v>#DIV/0!</v>
      </c>
      <c r="HD724" s="2" t="e">
        <f t="shared" si="2187"/>
        <v>#DIV/0!</v>
      </c>
      <c r="HE724" s="2" t="e">
        <f t="shared" si="2188"/>
        <v>#DIV/0!</v>
      </c>
      <c r="HF724" s="2" t="e">
        <f t="shared" si="2189"/>
        <v>#DIV/0!</v>
      </c>
      <c r="HG724" s="2" t="e">
        <f t="shared" si="2190"/>
        <v>#DIV/0!</v>
      </c>
      <c r="HH724" s="2" t="e">
        <f t="shared" si="2191"/>
        <v>#DIV/0!</v>
      </c>
      <c r="HI724" s="2" t="e">
        <f t="shared" si="2192"/>
        <v>#DIV/0!</v>
      </c>
      <c r="HJ724" s="11" t="e">
        <f t="shared" si="2193"/>
        <v>#DIV/0!</v>
      </c>
      <c r="HK724" s="60" t="e">
        <f t="shared" si="2194"/>
        <v>#DIV/0!</v>
      </c>
      <c r="HL724" s="57"/>
      <c r="HM724" s="57" t="e">
        <f t="shared" si="2195"/>
        <v>#DIV/0!</v>
      </c>
      <c r="HN724" s="57" t="e">
        <f t="shared" si="2196"/>
        <v>#DIV/0!</v>
      </c>
      <c r="HO724" s="57" t="e">
        <f t="shared" si="2197"/>
        <v>#DIV/0!</v>
      </c>
      <c r="HP724" s="57" t="e">
        <f t="shared" si="2198"/>
        <v>#DIV/0!</v>
      </c>
      <c r="HQ724" s="57" t="e">
        <f t="shared" si="2199"/>
        <v>#DIV/0!</v>
      </c>
      <c r="HR724" s="57"/>
      <c r="HS724" s="57" t="e">
        <f t="shared" si="2200"/>
        <v>#DIV/0!</v>
      </c>
      <c r="HT724" s="57" t="e">
        <f t="shared" si="2201"/>
        <v>#DIV/0!</v>
      </c>
      <c r="HU724" s="57" t="e">
        <f t="shared" si="2202"/>
        <v>#DIV/0!</v>
      </c>
      <c r="HV724" s="57" t="e">
        <f t="shared" si="2203"/>
        <v>#DIV/0!</v>
      </c>
      <c r="HW724" s="57" t="e">
        <f t="shared" si="2204"/>
        <v>#DIV/0!</v>
      </c>
      <c r="HX724" s="57"/>
      <c r="HY724" s="57" t="e">
        <f t="shared" si="2205"/>
        <v>#DIV/0!</v>
      </c>
      <c r="HZ724" s="57" t="e">
        <f t="shared" si="2206"/>
        <v>#DIV/0!</v>
      </c>
      <c r="IA724" s="57"/>
      <c r="IB724" s="61">
        <f t="shared" si="2207"/>
        <v>0</v>
      </c>
      <c r="IC724" s="57" t="str">
        <f t="shared" si="2208"/>
        <v/>
      </c>
      <c r="ID724" s="42"/>
      <c r="IE724" s="2" t="str">
        <f t="shared" si="2209"/>
        <v/>
      </c>
      <c r="IF724" s="60" t="e">
        <f t="shared" si="2210"/>
        <v>#DIV/0!</v>
      </c>
      <c r="IG724" s="60" t="str">
        <f t="shared" si="2211"/>
        <v/>
      </c>
      <c r="IH724" s="60" t="str">
        <f t="shared" si="2212"/>
        <v>zinco-</v>
      </c>
      <c r="II724" s="60" t="str">
        <f t="shared" si="2213"/>
        <v>mangano-</v>
      </c>
      <c r="IJ724" s="60" t="e">
        <f t="shared" si="2214"/>
        <v>#DIV/0!</v>
      </c>
      <c r="IK724" s="60" t="e">
        <f t="shared" si="2215"/>
        <v>#DIV/0!</v>
      </c>
      <c r="IL724" s="60" t="e">
        <f t="shared" si="2216"/>
        <v>#DIV/0!</v>
      </c>
      <c r="IM724" s="60" t="e">
        <f t="shared" si="2217"/>
        <v>#DIV/0!</v>
      </c>
      <c r="IN724" s="60" t="str">
        <f t="shared" si="2218"/>
        <v/>
      </c>
      <c r="IO724" s="60" t="str">
        <f t="shared" si="2219"/>
        <v/>
      </c>
      <c r="IP724" s="57"/>
      <c r="IQ724" s="57" t="str">
        <f t="shared" si="2220"/>
        <v>ERROR!!</v>
      </c>
    </row>
    <row r="725" spans="24:251">
      <c r="X725" s="29">
        <f t="shared" si="2076"/>
        <v>0</v>
      </c>
      <c r="Y725" s="29">
        <f t="shared" si="2077"/>
        <v>0</v>
      </c>
      <c r="Z725" s="29" t="e">
        <f t="shared" si="2078"/>
        <v>#DIV/0!</v>
      </c>
      <c r="AA725" s="29" t="e">
        <f t="shared" si="2079"/>
        <v>#DIV/0!</v>
      </c>
      <c r="AB725" s="29" t="e">
        <f t="shared" si="2080"/>
        <v>#DIV/0!</v>
      </c>
      <c r="AC725" s="29" t="e">
        <f t="shared" si="2081"/>
        <v>#DIV/0!</v>
      </c>
      <c r="AF725" s="23">
        <v>60.084299999999999</v>
      </c>
      <c r="AG725" s="23">
        <v>79.878799999999998</v>
      </c>
      <c r="AH725" s="23">
        <v>101.96120000000001</v>
      </c>
      <c r="AI725" s="23">
        <v>151.99039999999999</v>
      </c>
      <c r="AJ725" s="23">
        <v>159.69</v>
      </c>
      <c r="AK725" s="23">
        <v>71.846400000000003</v>
      </c>
      <c r="AL725" s="23">
        <v>70.9375</v>
      </c>
      <c r="AM725" s="23">
        <v>40.304400000000001</v>
      </c>
      <c r="AN725" s="23">
        <v>56.077399999999997</v>
      </c>
      <c r="AO725" s="23">
        <v>61.978999999999999</v>
      </c>
      <c r="AP725" s="23">
        <v>94.195999999999998</v>
      </c>
      <c r="AQ725" s="23">
        <v>18.998000000000001</v>
      </c>
      <c r="AR725" s="23">
        <v>35.450000000000003</v>
      </c>
      <c r="AS725" s="23">
        <v>29.88</v>
      </c>
      <c r="AT725" s="23">
        <v>74.691999999999993</v>
      </c>
      <c r="AU725" s="23">
        <v>81.39</v>
      </c>
      <c r="AX725" s="54">
        <f t="shared" si="2082"/>
        <v>0</v>
      </c>
      <c r="AY725" s="54">
        <f t="shared" si="2083"/>
        <v>0</v>
      </c>
      <c r="AZ725" s="54">
        <f t="shared" si="2084"/>
        <v>0</v>
      </c>
      <c r="BA725" s="54">
        <f t="shared" si="2085"/>
        <v>0</v>
      </c>
      <c r="BB725" s="54">
        <f t="shared" si="2086"/>
        <v>0</v>
      </c>
      <c r="BC725" s="54">
        <f t="shared" si="2087"/>
        <v>0</v>
      </c>
      <c r="BD725" s="54">
        <f t="shared" si="2088"/>
        <v>0</v>
      </c>
      <c r="BE725" s="54">
        <f t="shared" si="2089"/>
        <v>0</v>
      </c>
      <c r="BF725" s="54">
        <f t="shared" si="2090"/>
        <v>0</v>
      </c>
      <c r="BG725" s="54">
        <f t="shared" si="2091"/>
        <v>0</v>
      </c>
      <c r="BH725" s="54">
        <f t="shared" si="2092"/>
        <v>0</v>
      </c>
      <c r="BI725" s="54">
        <f t="shared" si="2093"/>
        <v>0</v>
      </c>
      <c r="BJ725" s="54">
        <f t="shared" si="2094"/>
        <v>0</v>
      </c>
      <c r="BK725" s="54">
        <f t="shared" si="2095"/>
        <v>0</v>
      </c>
      <c r="BL725" s="54">
        <f t="shared" si="2096"/>
        <v>0</v>
      </c>
      <c r="BM725" s="42"/>
      <c r="BO725" s="54">
        <f>'Norm-coeff'!$C$2+$AX725*'Norm-coeff'!$D$2+$AY725*'Norm-coeff'!$E$2+$AZ725*'Norm-coeff'!$F$2+$BA725*'Norm-coeff'!$G$2+$BB725*'Norm-coeff'!$H$2+$BC725*'Norm-coeff'!$I$2+$BD725*'Norm-coeff'!$J$2+$BE725*'Norm-coeff'!$K$2+$BF725*'Norm-coeff'!$L$2+$BG725*'Norm-coeff'!$M$2+$BH725*'Norm-coeff'!$N$2+$BI725*'Norm-coeff'!$O$2</f>
        <v>5.4045421474420303</v>
      </c>
      <c r="BP725" s="54">
        <f>'Norm-coeff'!$C$3+$AX725*'Norm-coeff'!$D$3+$AY725*'Norm-coeff'!$E$3+$AZ725*'Norm-coeff'!$F$3+$BA725*'Norm-coeff'!$G$3+$BB725*'Norm-coeff'!$H$3+$BC725*'Norm-coeff'!$I$3+$BD725*'Norm-coeff'!$J$3+$BE725*'Norm-coeff'!$K$3+$BF725*'Norm-coeff'!$L$3+$BG725*'Norm-coeff'!$M$3+$BH725*'Norm-coeff'!$N$3+$BI725*'Norm-coeff'!$O$3</f>
        <v>3.15319116612705</v>
      </c>
      <c r="BQ725" s="54">
        <f>'Norm-coeff'!$C$4+$AX725*'Norm-coeff'!$D$4+$AY725*'Norm-coeff'!$E$4+$AZ725*'Norm-coeff'!$F$4+$BA725*'Norm-coeff'!$G$4+$BB725*'Norm-coeff'!$H$4+$BC725*'Norm-coeff'!$I$4+$BD725*'Norm-coeff'!$J$4+$BE725*'Norm-coeff'!$K$4+$BF725*'Norm-coeff'!$L$4+$BG725*'Norm-coeff'!$M$4+$BH725*'Norm-coeff'!$N$4+$BI725*'Norm-coeff'!$O$4</f>
        <v>1.42115649462768</v>
      </c>
      <c r="BR725" s="54">
        <f>'Norm-coeff'!$C$5+$AX725*'Norm-coeff'!$D$5+$AY725*'Norm-coeff'!$E$5+$AZ725*'Norm-coeff'!$F$5+$BA725*'Norm-coeff'!$G$5+$BB725*'Norm-coeff'!$H$5+$BC725*'Norm-coeff'!$I$5+$BD725*'Norm-coeff'!$J$5+$BE725*'Norm-coeff'!$K$5+$BF725*'Norm-coeff'!$L$5+$BG725*'Norm-coeff'!$M$5+$BH725*'Norm-coeff'!$N$5+$BI725*'Norm-coeff'!$O$5</f>
        <v>1.0553329241296201</v>
      </c>
      <c r="BS725" s="54">
        <f>'Norm-coeff'!$C$6+$AX725*'Norm-coeff'!$D$6+$AY725*'Norm-coeff'!$E$6+$AZ725*'Norm-coeff'!$F$6+$BA725*'Norm-coeff'!$G$6+$BB725*'Norm-coeff'!$H$6+$BC725*'Norm-coeff'!$I$6+$BD725*'Norm-coeff'!$J$6+$BE725*'Norm-coeff'!$K$6+$BF725*'Norm-coeff'!$L$6+$BG725*'Norm-coeff'!$M$6+$BH725*'Norm-coeff'!$N$6+$BI725*'Norm-coeff'!$O$6</f>
        <v>-1.48700885495103E-2</v>
      </c>
      <c r="BT725" s="54">
        <f>'Norm-coeff'!$C$7+$AX725*'Norm-coeff'!$D$7+$AY725*'Norm-coeff'!$E$7+$AZ725*'Norm-coeff'!$F$7+$BA725*'Norm-coeff'!$G$7+$BB725*'Norm-coeff'!$H$7+$BC725*'Norm-coeff'!$I$7+$BD725*'Norm-coeff'!$J$7+$BE725*'Norm-coeff'!$K$7+$BF725*'Norm-coeff'!$L$7+$BG725*'Norm-coeff'!$M$7+$BH725*'Norm-coeff'!$N$7+$BI725*'Norm-coeff'!$O$7</f>
        <v>2.0907583608832998</v>
      </c>
      <c r="BU725" s="54">
        <f>'Norm-coeff'!$C$8+$AX725*'Norm-coeff'!$D$8+$AY725*'Norm-coeff'!$E$8+$AZ725*'Norm-coeff'!$F$8+$BA725*'Norm-coeff'!$G$8+$BB725*'Norm-coeff'!$H$8+$BC725*'Norm-coeff'!$I$8+$BD725*'Norm-coeff'!$J$8+$BE725*'Norm-coeff'!$K$8+$BF725*'Norm-coeff'!$L$8+$BG725*'Norm-coeff'!$M$8+$BH725*'Norm-coeff'!$N$8+$BI725*'Norm-coeff'!$O$8</f>
        <v>0.65894159836244504</v>
      </c>
      <c r="BV725" s="54">
        <f>'Norm-coeff'!$C$9+$AX725*'Norm-coeff'!$D$9+$AY725*'Norm-coeff'!$E$9+$AZ725*'Norm-coeff'!$F$9+$BA725*'Norm-coeff'!$G$9+$BB725*'Norm-coeff'!$H$9+$BC725*'Norm-coeff'!$I$9+$BD725*'Norm-coeff'!$J$9+$BE725*'Norm-coeff'!$K$9+$BF725*'Norm-coeff'!$L$9+$BG725*'Norm-coeff'!$M$9+$BH725*'Norm-coeff'!$N$9+$BI725*'Norm-coeff'!$O$9</f>
        <v>1.48961085014701</v>
      </c>
      <c r="BW725" s="54">
        <f>'Norm-coeff'!$C$10+$AX725*'Norm-coeff'!$D$10+$AY725*'Norm-coeff'!$E$10+$AZ725*'Norm-coeff'!$F$10+$BA725*'Norm-coeff'!$G$10+$BB725*'Norm-coeff'!$H$10+$BC725*'Norm-coeff'!$I$10+$BD725*'Norm-coeff'!$J$10+$BE725*'Norm-coeff'!$K$10+$BF725*'Norm-coeff'!$L$10+$BG725*'Norm-coeff'!$M$10+$BH725*'Norm-coeff'!$N$10+$BI725*'Norm-coeff'!$O$10</f>
        <v>1.42058735749591</v>
      </c>
      <c r="BX725" s="54">
        <f>'Norm-coeff'!$C$11+$AX725*'Norm-coeff'!$D$11+$AY725*'Norm-coeff'!$E$11+$AZ725*'Norm-coeff'!$F$11+$BA725*'Norm-coeff'!$G$11+$BB725*'Norm-coeff'!$H$11+$BC725*'Norm-coeff'!$I$11+$BD725*'Norm-coeff'!$J$11+$BE725*'Norm-coeff'!$K$11+$BF725*'Norm-coeff'!$L$11+$BG725*'Norm-coeff'!$M$11+$BH725*'Norm-coeff'!$N$11+$BI725*'Norm-coeff'!$O$11</f>
        <v>0.221233014421479</v>
      </c>
      <c r="BY725" s="54">
        <f>'Norm-coeff'!$C$12+$AX725*'Norm-coeff'!$D$12+$AY725*'Norm-coeff'!$E$12+$AZ725*'Norm-coeff'!$F$12+$BA725*'Norm-coeff'!$G$12+$BB725*'Norm-coeff'!$H$12+$BC725*'Norm-coeff'!$I$12+$BD725*'Norm-coeff'!$J$12+$BE725*'Norm-coeff'!$K$12+$BF725*'Norm-coeff'!$L$12+$BG725*'Norm-coeff'!$M$12+$BH725*'Norm-coeff'!$N$12+$BI725*'Norm-coeff'!$O$12</f>
        <v>0.283527502056037</v>
      </c>
      <c r="BZ725" s="54">
        <f>'Norm-coeff'!$C$13+$AX725*'Norm-coeff'!$D$13+$AY725*'Norm-coeff'!$E$13+$AZ725*'Norm-coeff'!$F$13+$BA725*'Norm-coeff'!$G$13+$BB725*'Norm-coeff'!$H$13+$BC725*'Norm-coeff'!$I$13+$BD725*'Norm-coeff'!$J$13+$BE725*'Norm-coeff'!$K$13+$BF725*'Norm-coeff'!$L$13+$BG725*'Norm-coeff'!$M$13+$BH725*'Norm-coeff'!$N$13+$BI725*'Norm-coeff'!$O$13</f>
        <v>-4.1864930554451202E-2</v>
      </c>
      <c r="CA725" s="54">
        <f>'Norm-coeff'!$C$14+$AX725*'Norm-coeff'!$D$14+$AY725*'Norm-coeff'!$E$14+$AZ725*'Norm-coeff'!$F$14+$BA725*'Norm-coeff'!$G$14+$BB725*'Norm-coeff'!$H$14+$BC725*'Norm-coeff'!$I$14+$BD725*'Norm-coeff'!$J$14+$BE725*'Norm-coeff'!$K$14+$BF725*'Norm-coeff'!$L$14+$BG725*'Norm-coeff'!$M$14+$BH725*'Norm-coeff'!$N$14+$BI725*'Norm-coeff'!$O$14</f>
        <v>4.2526983164477103</v>
      </c>
      <c r="CC725" s="54">
        <f t="shared" si="2221"/>
        <v>0</v>
      </c>
      <c r="CG725" s="54">
        <f t="shared" si="2097"/>
        <v>0</v>
      </c>
      <c r="CH725" s="54">
        <f t="shared" si="2075"/>
        <v>0</v>
      </c>
      <c r="CI725" s="54">
        <f t="shared" si="2098"/>
        <v>0</v>
      </c>
      <c r="CJ725" s="56">
        <f t="shared" si="2099"/>
        <v>0</v>
      </c>
      <c r="CK725" s="54">
        <f t="shared" si="2100"/>
        <v>0</v>
      </c>
      <c r="CL725" s="54">
        <f t="shared" si="2101"/>
        <v>0</v>
      </c>
      <c r="CM725" s="54">
        <f t="shared" si="2102"/>
        <v>0</v>
      </c>
      <c r="CN725" s="54">
        <f t="shared" si="2103"/>
        <v>0</v>
      </c>
      <c r="CO725" s="54">
        <f t="shared" si="2104"/>
        <v>0</v>
      </c>
      <c r="CP725" s="54">
        <f t="shared" si="2105"/>
        <v>0</v>
      </c>
      <c r="CQ725" s="54">
        <f t="shared" si="2106"/>
        <v>0</v>
      </c>
      <c r="CR725" s="54">
        <f t="shared" si="2107"/>
        <v>0</v>
      </c>
      <c r="CS725" s="54">
        <f t="shared" si="2108"/>
        <v>0</v>
      </c>
      <c r="CU725" s="54">
        <f t="shared" si="2109"/>
        <v>0</v>
      </c>
      <c r="CV725" s="54">
        <f t="shared" si="2110"/>
        <v>0</v>
      </c>
      <c r="CW725" s="54">
        <f t="shared" si="2111"/>
        <v>0</v>
      </c>
      <c r="CX725" s="54">
        <f t="shared" si="2112"/>
        <v>0</v>
      </c>
      <c r="CZ725" s="54">
        <f t="shared" si="2113"/>
        <v>0</v>
      </c>
      <c r="DA725" s="54">
        <f t="shared" si="2114"/>
        <v>0</v>
      </c>
      <c r="DB725" s="54">
        <f t="shared" si="2115"/>
        <v>0</v>
      </c>
      <c r="DC725" s="54">
        <f t="shared" si="2116"/>
        <v>0</v>
      </c>
      <c r="DD725" s="54">
        <f t="shared" si="2117"/>
        <v>0</v>
      </c>
      <c r="DE725" s="54">
        <f t="shared" si="2118"/>
        <v>0</v>
      </c>
      <c r="DF725" s="54">
        <f t="shared" si="2119"/>
        <v>0</v>
      </c>
      <c r="DG725" s="54">
        <f t="shared" si="2120"/>
        <v>2</v>
      </c>
      <c r="DH725" s="71">
        <f t="shared" si="2121"/>
        <v>0</v>
      </c>
      <c r="DI725" s="71">
        <f t="shared" si="2122"/>
        <v>0</v>
      </c>
      <c r="DJ725" s="54">
        <f t="shared" si="2123"/>
        <v>0</v>
      </c>
      <c r="DK725" s="54">
        <f t="shared" si="2124"/>
        <v>2</v>
      </c>
      <c r="DL725" s="4">
        <f t="shared" si="2049"/>
        <v>0</v>
      </c>
      <c r="DM725" s="3">
        <f t="shared" si="2125"/>
        <v>0</v>
      </c>
      <c r="DN725" s="3">
        <f t="shared" si="2126"/>
        <v>0</v>
      </c>
      <c r="DO725" s="4" t="e">
        <f t="shared" si="2127"/>
        <v>#DIV/0!</v>
      </c>
      <c r="DP725" s="57"/>
      <c r="DQ725" s="57"/>
      <c r="DR725" s="56">
        <f t="shared" si="2050"/>
        <v>2</v>
      </c>
      <c r="DS725" s="56">
        <f t="shared" si="2051"/>
        <v>0</v>
      </c>
      <c r="DT725" s="38">
        <f t="shared" si="2052"/>
        <v>0</v>
      </c>
      <c r="DU725" s="38">
        <f t="shared" si="2128"/>
        <v>2</v>
      </c>
      <c r="DV725" s="38">
        <f t="shared" si="2053"/>
        <v>0</v>
      </c>
      <c r="DW725" s="39">
        <f t="shared" si="2054"/>
        <v>0</v>
      </c>
      <c r="DX725" s="39">
        <f t="shared" si="2055"/>
        <v>0</v>
      </c>
      <c r="DY725" s="39">
        <f t="shared" si="2056"/>
        <v>0</v>
      </c>
      <c r="DZ725" s="39">
        <f t="shared" si="2057"/>
        <v>0</v>
      </c>
      <c r="EA725" s="39">
        <f t="shared" si="2058"/>
        <v>0</v>
      </c>
      <c r="EB725" s="37" t="e">
        <f t="shared" si="2129"/>
        <v>#DIV/0!</v>
      </c>
      <c r="EC725" s="37" t="e">
        <f t="shared" si="2130"/>
        <v>#DIV/0!</v>
      </c>
      <c r="ED725" s="37" t="e">
        <f t="shared" si="2131"/>
        <v>#DIV/0!</v>
      </c>
      <c r="EE725" s="37" t="e">
        <f t="shared" si="2132"/>
        <v>#DIV/0!</v>
      </c>
      <c r="EF725" s="39" t="e">
        <f t="shared" si="2133"/>
        <v>#DIV/0!</v>
      </c>
      <c r="EG725" s="37" t="e">
        <f t="shared" si="2134"/>
        <v>#DIV/0!</v>
      </c>
      <c r="EH725" s="37" t="e">
        <f t="shared" si="2135"/>
        <v>#DIV/0!</v>
      </c>
      <c r="EI725" s="11" t="b">
        <f t="shared" si="2136"/>
        <v>1</v>
      </c>
      <c r="EJ725" s="11" t="b">
        <f t="shared" si="2137"/>
        <v>0</v>
      </c>
      <c r="EK725" s="39" t="e">
        <f t="shared" si="2138"/>
        <v>#DIV/0!</v>
      </c>
      <c r="EL725" s="39" t="e">
        <f t="shared" si="2139"/>
        <v>#DIV/0!</v>
      </c>
      <c r="EM725" s="39" t="e">
        <f t="shared" si="2140"/>
        <v>#DIV/0!</v>
      </c>
      <c r="EN725" s="39" t="e">
        <f t="shared" si="2141"/>
        <v>#DIV/0!</v>
      </c>
      <c r="EO725" s="39" t="e">
        <f t="shared" si="2142"/>
        <v>#DIV/0!</v>
      </c>
      <c r="EP725" s="39" t="e">
        <f t="shared" si="2143"/>
        <v>#DIV/0!</v>
      </c>
      <c r="EQ725" s="39" t="e">
        <f t="shared" si="2144"/>
        <v>#DIV/0!</v>
      </c>
      <c r="ER725" s="39" t="e">
        <f t="shared" si="2145"/>
        <v>#DIV/0!</v>
      </c>
      <c r="ES725" s="58" t="str">
        <f t="shared" si="2146"/>
        <v>(OH,F,Cl)-dominate amphibole</v>
      </c>
      <c r="ET725" s="58" t="e">
        <f t="shared" si="2147"/>
        <v>#N/A</v>
      </c>
      <c r="EU725" s="56">
        <f t="shared" si="2059"/>
        <v>0</v>
      </c>
      <c r="EV725" s="56">
        <f t="shared" si="2060"/>
        <v>0</v>
      </c>
      <c r="EW725" s="56">
        <f t="shared" si="2061"/>
        <v>0</v>
      </c>
      <c r="EX725" s="56">
        <f t="shared" si="2062"/>
        <v>0</v>
      </c>
      <c r="EY725" s="56">
        <f t="shared" si="2063"/>
        <v>0</v>
      </c>
      <c r="EZ725" s="56">
        <f t="shared" si="2064"/>
        <v>0</v>
      </c>
      <c r="FA725" s="39">
        <f t="shared" si="2065"/>
        <v>0</v>
      </c>
      <c r="FB725" s="39">
        <f t="shared" si="2066"/>
        <v>0</v>
      </c>
      <c r="FC725" s="54">
        <f t="shared" si="2067"/>
        <v>0</v>
      </c>
      <c r="FD725" s="54">
        <f t="shared" si="2068"/>
        <v>0</v>
      </c>
      <c r="FE725" s="39">
        <f t="shared" si="2069"/>
        <v>0</v>
      </c>
      <c r="FF725" s="54">
        <f t="shared" si="2070"/>
        <v>0</v>
      </c>
      <c r="FG725" s="39">
        <f t="shared" si="2071"/>
        <v>0</v>
      </c>
      <c r="FH725" s="39">
        <f t="shared" si="2148"/>
        <v>0</v>
      </c>
      <c r="FI725" s="39">
        <f t="shared" si="2149"/>
        <v>0</v>
      </c>
      <c r="FJ725" s="39">
        <f t="shared" si="2150"/>
        <v>0</v>
      </c>
      <c r="FK725" s="39" t="e">
        <f t="shared" si="2151"/>
        <v>#DIV/0!</v>
      </c>
      <c r="FL725" s="39" t="e">
        <f t="shared" si="2152"/>
        <v>#DIV/0!</v>
      </c>
      <c r="FM725" s="39" t="e">
        <f t="shared" si="2153"/>
        <v>#DIV/0!</v>
      </c>
      <c r="FN725" s="39">
        <f t="shared" si="2154"/>
        <v>1</v>
      </c>
      <c r="FO725" s="39">
        <f t="shared" si="2072"/>
        <v>0</v>
      </c>
      <c r="FP725" s="39">
        <f t="shared" si="2073"/>
        <v>0</v>
      </c>
      <c r="FQ725" s="39">
        <f t="shared" si="2074"/>
        <v>0</v>
      </c>
      <c r="FR725" s="39">
        <f t="shared" si="2155"/>
        <v>0</v>
      </c>
      <c r="FS725" s="39">
        <f t="shared" si="2156"/>
        <v>0</v>
      </c>
      <c r="FU725" s="39" t="e">
        <f t="shared" si="2157"/>
        <v>#DIV/0!</v>
      </c>
      <c r="FV725" s="39" t="e">
        <f t="shared" si="2158"/>
        <v>#DIV/0!</v>
      </c>
      <c r="FW725" s="39" t="e">
        <f t="shared" si="2159"/>
        <v>#DIV/0!</v>
      </c>
      <c r="FY725" s="39" t="e">
        <f t="shared" si="2160"/>
        <v>#DIV/0!</v>
      </c>
      <c r="FZ725" s="39" t="e">
        <f t="shared" si="2161"/>
        <v>#DIV/0!</v>
      </c>
      <c r="GA725" s="39" t="e">
        <f t="shared" si="2162"/>
        <v>#DIV/0!</v>
      </c>
      <c r="GB725" s="39" t="e">
        <f t="shared" si="2163"/>
        <v>#DIV/0!</v>
      </c>
      <c r="GC725" s="39" t="e">
        <f t="shared" si="2164"/>
        <v>#DIV/0!</v>
      </c>
      <c r="GD725" s="39" t="e">
        <f t="shared" si="2165"/>
        <v>#DIV/0!</v>
      </c>
      <c r="GE725" s="39" t="e">
        <f t="shared" si="2166"/>
        <v>#DIV/0!</v>
      </c>
      <c r="GF725" s="39" t="e">
        <f t="shared" si="2167"/>
        <v>#DIV/0!</v>
      </c>
      <c r="GG725" s="39" t="e">
        <f t="shared" si="2168"/>
        <v>#DIV/0!</v>
      </c>
      <c r="GH725" s="39" t="e">
        <f t="shared" si="2169"/>
        <v>#DIV/0!</v>
      </c>
      <c r="GI725" s="39"/>
      <c r="GJ725" s="39" t="e">
        <f t="shared" si="2170"/>
        <v>#DIV/0!</v>
      </c>
      <c r="GK725" s="39" t="e">
        <f t="shared" si="2171"/>
        <v>#DIV/0!</v>
      </c>
      <c r="GL725" s="39" t="e">
        <f t="shared" si="2172"/>
        <v>#DIV/0!</v>
      </c>
      <c r="GM725" s="39" t="e">
        <f t="shared" si="2173"/>
        <v>#DIV/0!</v>
      </c>
      <c r="GN725" s="39" t="e">
        <f t="shared" si="2174"/>
        <v>#DIV/0!</v>
      </c>
      <c r="GO725" s="57"/>
      <c r="GP725" s="57" t="e">
        <f t="shared" si="2175"/>
        <v>#DIV/0!</v>
      </c>
      <c r="GQ725" s="59" t="e">
        <f t="shared" si="2176"/>
        <v>#DIV/0!</v>
      </c>
      <c r="GR725" s="41" t="e">
        <f t="shared" si="2177"/>
        <v>#DIV/0!</v>
      </c>
      <c r="GS725" s="57" t="e">
        <f t="shared" si="2178"/>
        <v>#DIV/0!</v>
      </c>
      <c r="GT725" s="57" t="e">
        <f t="shared" si="2179"/>
        <v>#DIV/0!</v>
      </c>
      <c r="GU725" s="57" t="e">
        <f t="shared" si="2180"/>
        <v>#DIV/0!</v>
      </c>
      <c r="GV725" s="57"/>
      <c r="GW725" s="42" t="e">
        <f t="shared" si="2181"/>
        <v>#DIV/0!</v>
      </c>
      <c r="GX725" s="42" t="e">
        <f t="shared" si="2182"/>
        <v>#DIV/0!</v>
      </c>
      <c r="GY725" s="42" t="e">
        <f t="shared" si="2183"/>
        <v>#DIV/0!</v>
      </c>
      <c r="GZ725" s="57"/>
      <c r="HA725" s="2" t="e">
        <f t="shared" si="2184"/>
        <v>#DIV/0!</v>
      </c>
      <c r="HB725" s="2" t="e">
        <f t="shared" si="2185"/>
        <v>#DIV/0!</v>
      </c>
      <c r="HC725" s="2" t="e">
        <f t="shared" si="2186"/>
        <v>#DIV/0!</v>
      </c>
      <c r="HD725" s="2" t="e">
        <f t="shared" si="2187"/>
        <v>#DIV/0!</v>
      </c>
      <c r="HE725" s="2" t="e">
        <f t="shared" si="2188"/>
        <v>#DIV/0!</v>
      </c>
      <c r="HF725" s="2" t="e">
        <f t="shared" si="2189"/>
        <v>#DIV/0!</v>
      </c>
      <c r="HG725" s="2" t="e">
        <f t="shared" si="2190"/>
        <v>#DIV/0!</v>
      </c>
      <c r="HH725" s="2" t="e">
        <f t="shared" si="2191"/>
        <v>#DIV/0!</v>
      </c>
      <c r="HI725" s="2" t="e">
        <f t="shared" si="2192"/>
        <v>#DIV/0!</v>
      </c>
      <c r="HJ725" s="11" t="e">
        <f t="shared" si="2193"/>
        <v>#DIV/0!</v>
      </c>
      <c r="HK725" s="60" t="e">
        <f t="shared" si="2194"/>
        <v>#DIV/0!</v>
      </c>
      <c r="HL725" s="57"/>
      <c r="HM725" s="57" t="e">
        <f t="shared" si="2195"/>
        <v>#DIV/0!</v>
      </c>
      <c r="HN725" s="57" t="e">
        <f t="shared" si="2196"/>
        <v>#DIV/0!</v>
      </c>
      <c r="HO725" s="57" t="e">
        <f t="shared" si="2197"/>
        <v>#DIV/0!</v>
      </c>
      <c r="HP725" s="57" t="e">
        <f t="shared" si="2198"/>
        <v>#DIV/0!</v>
      </c>
      <c r="HQ725" s="57" t="e">
        <f t="shared" si="2199"/>
        <v>#DIV/0!</v>
      </c>
      <c r="HR725" s="57"/>
      <c r="HS725" s="57" t="e">
        <f t="shared" si="2200"/>
        <v>#DIV/0!</v>
      </c>
      <c r="HT725" s="57" t="e">
        <f t="shared" si="2201"/>
        <v>#DIV/0!</v>
      </c>
      <c r="HU725" s="57" t="e">
        <f t="shared" si="2202"/>
        <v>#DIV/0!</v>
      </c>
      <c r="HV725" s="57" t="e">
        <f t="shared" si="2203"/>
        <v>#DIV/0!</v>
      </c>
      <c r="HW725" s="57" t="e">
        <f t="shared" si="2204"/>
        <v>#DIV/0!</v>
      </c>
      <c r="HX725" s="57"/>
      <c r="HY725" s="57" t="e">
        <f t="shared" si="2205"/>
        <v>#DIV/0!</v>
      </c>
      <c r="HZ725" s="57" t="e">
        <f t="shared" si="2206"/>
        <v>#DIV/0!</v>
      </c>
      <c r="IA725" s="57"/>
      <c r="IB725" s="61">
        <f t="shared" si="2207"/>
        <v>0</v>
      </c>
      <c r="IC725" s="57" t="str">
        <f t="shared" si="2208"/>
        <v/>
      </c>
      <c r="ID725" s="42"/>
      <c r="IE725" s="2" t="str">
        <f t="shared" si="2209"/>
        <v/>
      </c>
      <c r="IF725" s="60" t="e">
        <f t="shared" si="2210"/>
        <v>#DIV/0!</v>
      </c>
      <c r="IG725" s="60" t="str">
        <f t="shared" si="2211"/>
        <v/>
      </c>
      <c r="IH725" s="60" t="str">
        <f t="shared" si="2212"/>
        <v>zinco-</v>
      </c>
      <c r="II725" s="60" t="str">
        <f t="shared" si="2213"/>
        <v>mangano-</v>
      </c>
      <c r="IJ725" s="60" t="e">
        <f t="shared" si="2214"/>
        <v>#DIV/0!</v>
      </c>
      <c r="IK725" s="60" t="e">
        <f t="shared" si="2215"/>
        <v>#DIV/0!</v>
      </c>
      <c r="IL725" s="60" t="e">
        <f t="shared" si="2216"/>
        <v>#DIV/0!</v>
      </c>
      <c r="IM725" s="60" t="e">
        <f t="shared" si="2217"/>
        <v>#DIV/0!</v>
      </c>
      <c r="IN725" s="60" t="str">
        <f t="shared" si="2218"/>
        <v/>
      </c>
      <c r="IO725" s="60" t="str">
        <f t="shared" si="2219"/>
        <v/>
      </c>
      <c r="IP725" s="57"/>
      <c r="IQ725" s="57" t="str">
        <f t="shared" si="2220"/>
        <v>ERROR!!</v>
      </c>
    </row>
    <row r="726" spans="24:251">
      <c r="X726" s="29">
        <f t="shared" si="2076"/>
        <v>0</v>
      </c>
      <c r="Y726" s="29">
        <f t="shared" si="2077"/>
        <v>0</v>
      </c>
      <c r="Z726" s="29" t="e">
        <f t="shared" si="2078"/>
        <v>#DIV/0!</v>
      </c>
      <c r="AA726" s="29" t="e">
        <f t="shared" si="2079"/>
        <v>#DIV/0!</v>
      </c>
      <c r="AB726" s="29" t="e">
        <f t="shared" si="2080"/>
        <v>#DIV/0!</v>
      </c>
      <c r="AC726" s="29" t="e">
        <f t="shared" si="2081"/>
        <v>#DIV/0!</v>
      </c>
      <c r="AF726" s="23">
        <v>60.084299999999999</v>
      </c>
      <c r="AG726" s="23">
        <v>79.878799999999998</v>
      </c>
      <c r="AH726" s="23">
        <v>101.96120000000001</v>
      </c>
      <c r="AI726" s="23">
        <v>151.99039999999999</v>
      </c>
      <c r="AJ726" s="23">
        <v>159.69</v>
      </c>
      <c r="AK726" s="23">
        <v>71.846400000000003</v>
      </c>
      <c r="AL726" s="23">
        <v>70.9375</v>
      </c>
      <c r="AM726" s="23">
        <v>40.304400000000001</v>
      </c>
      <c r="AN726" s="23">
        <v>56.077399999999997</v>
      </c>
      <c r="AO726" s="23">
        <v>61.978999999999999</v>
      </c>
      <c r="AP726" s="23">
        <v>94.195999999999998</v>
      </c>
      <c r="AQ726" s="23">
        <v>18.998000000000001</v>
      </c>
      <c r="AR726" s="23">
        <v>35.450000000000003</v>
      </c>
      <c r="AS726" s="23">
        <v>29.88</v>
      </c>
      <c r="AT726" s="23">
        <v>74.691999999999993</v>
      </c>
      <c r="AU726" s="23">
        <v>81.39</v>
      </c>
      <c r="AX726" s="54">
        <f t="shared" si="2082"/>
        <v>0</v>
      </c>
      <c r="AY726" s="54">
        <f t="shared" si="2083"/>
        <v>0</v>
      </c>
      <c r="AZ726" s="54">
        <f t="shared" si="2084"/>
        <v>0</v>
      </c>
      <c r="BA726" s="54">
        <f t="shared" si="2085"/>
        <v>0</v>
      </c>
      <c r="BB726" s="54">
        <f t="shared" si="2086"/>
        <v>0</v>
      </c>
      <c r="BC726" s="54">
        <f t="shared" si="2087"/>
        <v>0</v>
      </c>
      <c r="BD726" s="54">
        <f t="shared" si="2088"/>
        <v>0</v>
      </c>
      <c r="BE726" s="54">
        <f t="shared" si="2089"/>
        <v>0</v>
      </c>
      <c r="BF726" s="54">
        <f t="shared" si="2090"/>
        <v>0</v>
      </c>
      <c r="BG726" s="54">
        <f t="shared" si="2091"/>
        <v>0</v>
      </c>
      <c r="BH726" s="54">
        <f t="shared" si="2092"/>
        <v>0</v>
      </c>
      <c r="BI726" s="54">
        <f t="shared" si="2093"/>
        <v>0</v>
      </c>
      <c r="BJ726" s="54">
        <f t="shared" si="2094"/>
        <v>0</v>
      </c>
      <c r="BK726" s="54">
        <f t="shared" si="2095"/>
        <v>0</v>
      </c>
      <c r="BL726" s="54">
        <f t="shared" si="2096"/>
        <v>0</v>
      </c>
      <c r="BM726" s="42"/>
      <c r="BO726" s="54">
        <f>'Norm-coeff'!$C$2+$AX726*'Norm-coeff'!$D$2+$AY726*'Norm-coeff'!$E$2+$AZ726*'Norm-coeff'!$F$2+$BA726*'Norm-coeff'!$G$2+$BB726*'Norm-coeff'!$H$2+$BC726*'Norm-coeff'!$I$2+$BD726*'Norm-coeff'!$J$2+$BE726*'Norm-coeff'!$K$2+$BF726*'Norm-coeff'!$L$2+$BG726*'Norm-coeff'!$M$2+$BH726*'Norm-coeff'!$N$2+$BI726*'Norm-coeff'!$O$2</f>
        <v>5.4045421474420303</v>
      </c>
      <c r="BP726" s="54">
        <f>'Norm-coeff'!$C$3+$AX726*'Norm-coeff'!$D$3+$AY726*'Norm-coeff'!$E$3+$AZ726*'Norm-coeff'!$F$3+$BA726*'Norm-coeff'!$G$3+$BB726*'Norm-coeff'!$H$3+$BC726*'Norm-coeff'!$I$3+$BD726*'Norm-coeff'!$J$3+$BE726*'Norm-coeff'!$K$3+$BF726*'Norm-coeff'!$L$3+$BG726*'Norm-coeff'!$M$3+$BH726*'Norm-coeff'!$N$3+$BI726*'Norm-coeff'!$O$3</f>
        <v>3.15319116612705</v>
      </c>
      <c r="BQ726" s="54">
        <f>'Norm-coeff'!$C$4+$AX726*'Norm-coeff'!$D$4+$AY726*'Norm-coeff'!$E$4+$AZ726*'Norm-coeff'!$F$4+$BA726*'Norm-coeff'!$G$4+$BB726*'Norm-coeff'!$H$4+$BC726*'Norm-coeff'!$I$4+$BD726*'Norm-coeff'!$J$4+$BE726*'Norm-coeff'!$K$4+$BF726*'Norm-coeff'!$L$4+$BG726*'Norm-coeff'!$M$4+$BH726*'Norm-coeff'!$N$4+$BI726*'Norm-coeff'!$O$4</f>
        <v>1.42115649462768</v>
      </c>
      <c r="BR726" s="54">
        <f>'Norm-coeff'!$C$5+$AX726*'Norm-coeff'!$D$5+$AY726*'Norm-coeff'!$E$5+$AZ726*'Norm-coeff'!$F$5+$BA726*'Norm-coeff'!$G$5+$BB726*'Norm-coeff'!$H$5+$BC726*'Norm-coeff'!$I$5+$BD726*'Norm-coeff'!$J$5+$BE726*'Norm-coeff'!$K$5+$BF726*'Norm-coeff'!$L$5+$BG726*'Norm-coeff'!$M$5+$BH726*'Norm-coeff'!$N$5+$BI726*'Norm-coeff'!$O$5</f>
        <v>1.0553329241296201</v>
      </c>
      <c r="BS726" s="54">
        <f>'Norm-coeff'!$C$6+$AX726*'Norm-coeff'!$D$6+$AY726*'Norm-coeff'!$E$6+$AZ726*'Norm-coeff'!$F$6+$BA726*'Norm-coeff'!$G$6+$BB726*'Norm-coeff'!$H$6+$BC726*'Norm-coeff'!$I$6+$BD726*'Norm-coeff'!$J$6+$BE726*'Norm-coeff'!$K$6+$BF726*'Norm-coeff'!$L$6+$BG726*'Norm-coeff'!$M$6+$BH726*'Norm-coeff'!$N$6+$BI726*'Norm-coeff'!$O$6</f>
        <v>-1.48700885495103E-2</v>
      </c>
      <c r="BT726" s="54">
        <f>'Norm-coeff'!$C$7+$AX726*'Norm-coeff'!$D$7+$AY726*'Norm-coeff'!$E$7+$AZ726*'Norm-coeff'!$F$7+$BA726*'Norm-coeff'!$G$7+$BB726*'Norm-coeff'!$H$7+$BC726*'Norm-coeff'!$I$7+$BD726*'Norm-coeff'!$J$7+$BE726*'Norm-coeff'!$K$7+$BF726*'Norm-coeff'!$L$7+$BG726*'Norm-coeff'!$M$7+$BH726*'Norm-coeff'!$N$7+$BI726*'Norm-coeff'!$O$7</f>
        <v>2.0907583608832998</v>
      </c>
      <c r="BU726" s="54">
        <f>'Norm-coeff'!$C$8+$AX726*'Norm-coeff'!$D$8+$AY726*'Norm-coeff'!$E$8+$AZ726*'Norm-coeff'!$F$8+$BA726*'Norm-coeff'!$G$8+$BB726*'Norm-coeff'!$H$8+$BC726*'Norm-coeff'!$I$8+$BD726*'Norm-coeff'!$J$8+$BE726*'Norm-coeff'!$K$8+$BF726*'Norm-coeff'!$L$8+$BG726*'Norm-coeff'!$M$8+$BH726*'Norm-coeff'!$N$8+$BI726*'Norm-coeff'!$O$8</f>
        <v>0.65894159836244504</v>
      </c>
      <c r="BV726" s="54">
        <f>'Norm-coeff'!$C$9+$AX726*'Norm-coeff'!$D$9+$AY726*'Norm-coeff'!$E$9+$AZ726*'Norm-coeff'!$F$9+$BA726*'Norm-coeff'!$G$9+$BB726*'Norm-coeff'!$H$9+$BC726*'Norm-coeff'!$I$9+$BD726*'Norm-coeff'!$J$9+$BE726*'Norm-coeff'!$K$9+$BF726*'Norm-coeff'!$L$9+$BG726*'Norm-coeff'!$M$9+$BH726*'Norm-coeff'!$N$9+$BI726*'Norm-coeff'!$O$9</f>
        <v>1.48961085014701</v>
      </c>
      <c r="BW726" s="54">
        <f>'Norm-coeff'!$C$10+$AX726*'Norm-coeff'!$D$10+$AY726*'Norm-coeff'!$E$10+$AZ726*'Norm-coeff'!$F$10+$BA726*'Norm-coeff'!$G$10+$BB726*'Norm-coeff'!$H$10+$BC726*'Norm-coeff'!$I$10+$BD726*'Norm-coeff'!$J$10+$BE726*'Norm-coeff'!$K$10+$BF726*'Norm-coeff'!$L$10+$BG726*'Norm-coeff'!$M$10+$BH726*'Norm-coeff'!$N$10+$BI726*'Norm-coeff'!$O$10</f>
        <v>1.42058735749591</v>
      </c>
      <c r="BX726" s="54">
        <f>'Norm-coeff'!$C$11+$AX726*'Norm-coeff'!$D$11+$AY726*'Norm-coeff'!$E$11+$AZ726*'Norm-coeff'!$F$11+$BA726*'Norm-coeff'!$G$11+$BB726*'Norm-coeff'!$H$11+$BC726*'Norm-coeff'!$I$11+$BD726*'Norm-coeff'!$J$11+$BE726*'Norm-coeff'!$K$11+$BF726*'Norm-coeff'!$L$11+$BG726*'Norm-coeff'!$M$11+$BH726*'Norm-coeff'!$N$11+$BI726*'Norm-coeff'!$O$11</f>
        <v>0.221233014421479</v>
      </c>
      <c r="BY726" s="54">
        <f>'Norm-coeff'!$C$12+$AX726*'Norm-coeff'!$D$12+$AY726*'Norm-coeff'!$E$12+$AZ726*'Norm-coeff'!$F$12+$BA726*'Norm-coeff'!$G$12+$BB726*'Norm-coeff'!$H$12+$BC726*'Norm-coeff'!$I$12+$BD726*'Norm-coeff'!$J$12+$BE726*'Norm-coeff'!$K$12+$BF726*'Norm-coeff'!$L$12+$BG726*'Norm-coeff'!$M$12+$BH726*'Norm-coeff'!$N$12+$BI726*'Norm-coeff'!$O$12</f>
        <v>0.283527502056037</v>
      </c>
      <c r="BZ726" s="54">
        <f>'Norm-coeff'!$C$13+$AX726*'Norm-coeff'!$D$13+$AY726*'Norm-coeff'!$E$13+$AZ726*'Norm-coeff'!$F$13+$BA726*'Norm-coeff'!$G$13+$BB726*'Norm-coeff'!$H$13+$BC726*'Norm-coeff'!$I$13+$BD726*'Norm-coeff'!$J$13+$BE726*'Norm-coeff'!$K$13+$BF726*'Norm-coeff'!$L$13+$BG726*'Norm-coeff'!$M$13+$BH726*'Norm-coeff'!$N$13+$BI726*'Norm-coeff'!$O$13</f>
        <v>-4.1864930554451202E-2</v>
      </c>
      <c r="CA726" s="54">
        <f>'Norm-coeff'!$C$14+$AX726*'Norm-coeff'!$D$14+$AY726*'Norm-coeff'!$E$14+$AZ726*'Norm-coeff'!$F$14+$BA726*'Norm-coeff'!$G$14+$BB726*'Norm-coeff'!$H$14+$BC726*'Norm-coeff'!$I$14+$BD726*'Norm-coeff'!$J$14+$BE726*'Norm-coeff'!$K$14+$BF726*'Norm-coeff'!$L$14+$BG726*'Norm-coeff'!$M$14+$BH726*'Norm-coeff'!$N$14+$BI726*'Norm-coeff'!$O$14</f>
        <v>4.2526983164477103</v>
      </c>
      <c r="CC726" s="54">
        <f t="shared" si="2221"/>
        <v>0</v>
      </c>
      <c r="CG726" s="54">
        <f t="shared" si="2097"/>
        <v>0</v>
      </c>
      <c r="CH726" s="54">
        <f t="shared" si="2075"/>
        <v>0</v>
      </c>
      <c r="CI726" s="54">
        <f t="shared" si="2098"/>
        <v>0</v>
      </c>
      <c r="CJ726" s="56">
        <f t="shared" si="2099"/>
        <v>0</v>
      </c>
      <c r="CK726" s="54">
        <f t="shared" si="2100"/>
        <v>0</v>
      </c>
      <c r="CL726" s="54">
        <f t="shared" si="2101"/>
        <v>0</v>
      </c>
      <c r="CM726" s="54">
        <f t="shared" si="2102"/>
        <v>0</v>
      </c>
      <c r="CN726" s="54">
        <f t="shared" si="2103"/>
        <v>0</v>
      </c>
      <c r="CO726" s="54">
        <f t="shared" si="2104"/>
        <v>0</v>
      </c>
      <c r="CP726" s="54">
        <f t="shared" si="2105"/>
        <v>0</v>
      </c>
      <c r="CQ726" s="54">
        <f t="shared" si="2106"/>
        <v>0</v>
      </c>
      <c r="CR726" s="54">
        <f t="shared" si="2107"/>
        <v>0</v>
      </c>
      <c r="CS726" s="54">
        <f t="shared" si="2108"/>
        <v>0</v>
      </c>
      <c r="CU726" s="54">
        <f t="shared" si="2109"/>
        <v>0</v>
      </c>
      <c r="CV726" s="54">
        <f t="shared" si="2110"/>
        <v>0</v>
      </c>
      <c r="CW726" s="54">
        <f t="shared" si="2111"/>
        <v>0</v>
      </c>
      <c r="CX726" s="54">
        <f t="shared" si="2112"/>
        <v>0</v>
      </c>
      <c r="CZ726" s="54">
        <f t="shared" si="2113"/>
        <v>0</v>
      </c>
      <c r="DA726" s="54">
        <f t="shared" si="2114"/>
        <v>0</v>
      </c>
      <c r="DB726" s="54">
        <f t="shared" si="2115"/>
        <v>0</v>
      </c>
      <c r="DC726" s="54">
        <f t="shared" si="2116"/>
        <v>0</v>
      </c>
      <c r="DD726" s="54">
        <f t="shared" si="2117"/>
        <v>0</v>
      </c>
      <c r="DE726" s="54">
        <f t="shared" si="2118"/>
        <v>0</v>
      </c>
      <c r="DF726" s="54">
        <f t="shared" si="2119"/>
        <v>0</v>
      </c>
      <c r="DG726" s="54">
        <f t="shared" si="2120"/>
        <v>2</v>
      </c>
      <c r="DH726" s="71">
        <f t="shared" si="2121"/>
        <v>0</v>
      </c>
      <c r="DI726" s="71">
        <f t="shared" si="2122"/>
        <v>0</v>
      </c>
      <c r="DJ726" s="54">
        <f t="shared" si="2123"/>
        <v>0</v>
      </c>
      <c r="DK726" s="54">
        <f t="shared" si="2124"/>
        <v>2</v>
      </c>
      <c r="DL726" s="4">
        <f t="shared" si="2049"/>
        <v>0</v>
      </c>
      <c r="DM726" s="3">
        <f t="shared" si="2125"/>
        <v>0</v>
      </c>
      <c r="DN726" s="3">
        <f t="shared" si="2126"/>
        <v>0</v>
      </c>
      <c r="DO726" s="4" t="e">
        <f t="shared" si="2127"/>
        <v>#DIV/0!</v>
      </c>
      <c r="DP726" s="57"/>
      <c r="DQ726" s="57"/>
      <c r="DR726" s="56">
        <f t="shared" si="2050"/>
        <v>2</v>
      </c>
      <c r="DS726" s="56">
        <f t="shared" si="2051"/>
        <v>0</v>
      </c>
      <c r="DT726" s="38">
        <f t="shared" si="2052"/>
        <v>0</v>
      </c>
      <c r="DU726" s="38">
        <f t="shared" si="2128"/>
        <v>2</v>
      </c>
      <c r="DV726" s="38">
        <f t="shared" si="2053"/>
        <v>0</v>
      </c>
      <c r="DW726" s="39">
        <f t="shared" si="2054"/>
        <v>0</v>
      </c>
      <c r="DX726" s="39">
        <f t="shared" si="2055"/>
        <v>0</v>
      </c>
      <c r="DY726" s="39">
        <f t="shared" si="2056"/>
        <v>0</v>
      </c>
      <c r="DZ726" s="39">
        <f t="shared" si="2057"/>
        <v>0</v>
      </c>
      <c r="EA726" s="39">
        <f t="shared" si="2058"/>
        <v>0</v>
      </c>
      <c r="EB726" s="37" t="e">
        <f t="shared" si="2129"/>
        <v>#DIV/0!</v>
      </c>
      <c r="EC726" s="37" t="e">
        <f t="shared" si="2130"/>
        <v>#DIV/0!</v>
      </c>
      <c r="ED726" s="37" t="e">
        <f t="shared" si="2131"/>
        <v>#DIV/0!</v>
      </c>
      <c r="EE726" s="37" t="e">
        <f t="shared" si="2132"/>
        <v>#DIV/0!</v>
      </c>
      <c r="EF726" s="39" t="e">
        <f t="shared" si="2133"/>
        <v>#DIV/0!</v>
      </c>
      <c r="EG726" s="37" t="e">
        <f t="shared" si="2134"/>
        <v>#DIV/0!</v>
      </c>
      <c r="EH726" s="37" t="e">
        <f t="shared" si="2135"/>
        <v>#DIV/0!</v>
      </c>
      <c r="EI726" s="11" t="b">
        <f t="shared" si="2136"/>
        <v>1</v>
      </c>
      <c r="EJ726" s="11" t="b">
        <f t="shared" si="2137"/>
        <v>0</v>
      </c>
      <c r="EK726" s="39" t="e">
        <f t="shared" si="2138"/>
        <v>#DIV/0!</v>
      </c>
      <c r="EL726" s="39" t="e">
        <f t="shared" si="2139"/>
        <v>#DIV/0!</v>
      </c>
      <c r="EM726" s="39" t="e">
        <f t="shared" si="2140"/>
        <v>#DIV/0!</v>
      </c>
      <c r="EN726" s="39" t="e">
        <f t="shared" si="2141"/>
        <v>#DIV/0!</v>
      </c>
      <c r="EO726" s="39" t="e">
        <f t="shared" si="2142"/>
        <v>#DIV/0!</v>
      </c>
      <c r="EP726" s="39" t="e">
        <f t="shared" si="2143"/>
        <v>#DIV/0!</v>
      </c>
      <c r="EQ726" s="39" t="e">
        <f t="shared" si="2144"/>
        <v>#DIV/0!</v>
      </c>
      <c r="ER726" s="39" t="e">
        <f t="shared" si="2145"/>
        <v>#DIV/0!</v>
      </c>
      <c r="ES726" s="58" t="str">
        <f t="shared" si="2146"/>
        <v>(OH,F,Cl)-dominate amphibole</v>
      </c>
      <c r="ET726" s="58" t="e">
        <f t="shared" si="2147"/>
        <v>#N/A</v>
      </c>
      <c r="EU726" s="56">
        <f t="shared" si="2059"/>
        <v>0</v>
      </c>
      <c r="EV726" s="56">
        <f t="shared" si="2060"/>
        <v>0</v>
      </c>
      <c r="EW726" s="56">
        <f t="shared" si="2061"/>
        <v>0</v>
      </c>
      <c r="EX726" s="56">
        <f t="shared" si="2062"/>
        <v>0</v>
      </c>
      <c r="EY726" s="56">
        <f t="shared" si="2063"/>
        <v>0</v>
      </c>
      <c r="EZ726" s="56">
        <f t="shared" si="2064"/>
        <v>0</v>
      </c>
      <c r="FA726" s="39">
        <f t="shared" si="2065"/>
        <v>0</v>
      </c>
      <c r="FB726" s="39">
        <f t="shared" si="2066"/>
        <v>0</v>
      </c>
      <c r="FC726" s="54">
        <f t="shared" si="2067"/>
        <v>0</v>
      </c>
      <c r="FD726" s="54">
        <f t="shared" si="2068"/>
        <v>0</v>
      </c>
      <c r="FE726" s="39">
        <f t="shared" si="2069"/>
        <v>0</v>
      </c>
      <c r="FF726" s="54">
        <f t="shared" si="2070"/>
        <v>0</v>
      </c>
      <c r="FG726" s="39">
        <f t="shared" si="2071"/>
        <v>0</v>
      </c>
      <c r="FH726" s="39">
        <f t="shared" si="2148"/>
        <v>0</v>
      </c>
      <c r="FI726" s="39">
        <f t="shared" si="2149"/>
        <v>0</v>
      </c>
      <c r="FJ726" s="39">
        <f t="shared" si="2150"/>
        <v>0</v>
      </c>
      <c r="FK726" s="39" t="e">
        <f t="shared" si="2151"/>
        <v>#DIV/0!</v>
      </c>
      <c r="FL726" s="39" t="e">
        <f t="shared" si="2152"/>
        <v>#DIV/0!</v>
      </c>
      <c r="FM726" s="39" t="e">
        <f t="shared" si="2153"/>
        <v>#DIV/0!</v>
      </c>
      <c r="FN726" s="39">
        <f t="shared" si="2154"/>
        <v>1</v>
      </c>
      <c r="FO726" s="39">
        <f t="shared" si="2072"/>
        <v>0</v>
      </c>
      <c r="FP726" s="39">
        <f t="shared" si="2073"/>
        <v>0</v>
      </c>
      <c r="FQ726" s="39">
        <f t="shared" si="2074"/>
        <v>0</v>
      </c>
      <c r="FR726" s="39">
        <f t="shared" si="2155"/>
        <v>0</v>
      </c>
      <c r="FS726" s="39">
        <f t="shared" si="2156"/>
        <v>0</v>
      </c>
      <c r="FU726" s="39" t="e">
        <f t="shared" si="2157"/>
        <v>#DIV/0!</v>
      </c>
      <c r="FV726" s="39" t="e">
        <f t="shared" si="2158"/>
        <v>#DIV/0!</v>
      </c>
      <c r="FW726" s="39" t="e">
        <f t="shared" si="2159"/>
        <v>#DIV/0!</v>
      </c>
      <c r="FY726" s="39" t="e">
        <f t="shared" si="2160"/>
        <v>#DIV/0!</v>
      </c>
      <c r="FZ726" s="39" t="e">
        <f t="shared" si="2161"/>
        <v>#DIV/0!</v>
      </c>
      <c r="GA726" s="39" t="e">
        <f t="shared" si="2162"/>
        <v>#DIV/0!</v>
      </c>
      <c r="GB726" s="39" t="e">
        <f t="shared" si="2163"/>
        <v>#DIV/0!</v>
      </c>
      <c r="GC726" s="39" t="e">
        <f t="shared" si="2164"/>
        <v>#DIV/0!</v>
      </c>
      <c r="GD726" s="39" t="e">
        <f t="shared" si="2165"/>
        <v>#DIV/0!</v>
      </c>
      <c r="GE726" s="39" t="e">
        <f t="shared" si="2166"/>
        <v>#DIV/0!</v>
      </c>
      <c r="GF726" s="39" t="e">
        <f t="shared" si="2167"/>
        <v>#DIV/0!</v>
      </c>
      <c r="GG726" s="39" t="e">
        <f t="shared" si="2168"/>
        <v>#DIV/0!</v>
      </c>
      <c r="GH726" s="39" t="e">
        <f t="shared" si="2169"/>
        <v>#DIV/0!</v>
      </c>
      <c r="GI726" s="39"/>
      <c r="GJ726" s="39" t="e">
        <f t="shared" si="2170"/>
        <v>#DIV/0!</v>
      </c>
      <c r="GK726" s="39" t="e">
        <f t="shared" si="2171"/>
        <v>#DIV/0!</v>
      </c>
      <c r="GL726" s="39" t="e">
        <f t="shared" si="2172"/>
        <v>#DIV/0!</v>
      </c>
      <c r="GM726" s="39" t="e">
        <f t="shared" si="2173"/>
        <v>#DIV/0!</v>
      </c>
      <c r="GN726" s="39" t="e">
        <f t="shared" si="2174"/>
        <v>#DIV/0!</v>
      </c>
      <c r="GO726" s="57"/>
      <c r="GP726" s="57" t="e">
        <f t="shared" si="2175"/>
        <v>#DIV/0!</v>
      </c>
      <c r="GQ726" s="59" t="e">
        <f t="shared" si="2176"/>
        <v>#DIV/0!</v>
      </c>
      <c r="GR726" s="41" t="e">
        <f t="shared" si="2177"/>
        <v>#DIV/0!</v>
      </c>
      <c r="GS726" s="57" t="e">
        <f t="shared" si="2178"/>
        <v>#DIV/0!</v>
      </c>
      <c r="GT726" s="57" t="e">
        <f t="shared" si="2179"/>
        <v>#DIV/0!</v>
      </c>
      <c r="GU726" s="57" t="e">
        <f t="shared" si="2180"/>
        <v>#DIV/0!</v>
      </c>
      <c r="GV726" s="57"/>
      <c r="GW726" s="42" t="e">
        <f t="shared" si="2181"/>
        <v>#DIV/0!</v>
      </c>
      <c r="GX726" s="42" t="e">
        <f t="shared" si="2182"/>
        <v>#DIV/0!</v>
      </c>
      <c r="GY726" s="42" t="e">
        <f t="shared" si="2183"/>
        <v>#DIV/0!</v>
      </c>
      <c r="GZ726" s="57"/>
      <c r="HA726" s="2" t="e">
        <f t="shared" si="2184"/>
        <v>#DIV/0!</v>
      </c>
      <c r="HB726" s="2" t="e">
        <f t="shared" si="2185"/>
        <v>#DIV/0!</v>
      </c>
      <c r="HC726" s="2" t="e">
        <f t="shared" si="2186"/>
        <v>#DIV/0!</v>
      </c>
      <c r="HD726" s="2" t="e">
        <f t="shared" si="2187"/>
        <v>#DIV/0!</v>
      </c>
      <c r="HE726" s="2" t="e">
        <f t="shared" si="2188"/>
        <v>#DIV/0!</v>
      </c>
      <c r="HF726" s="2" t="e">
        <f t="shared" si="2189"/>
        <v>#DIV/0!</v>
      </c>
      <c r="HG726" s="2" t="e">
        <f t="shared" si="2190"/>
        <v>#DIV/0!</v>
      </c>
      <c r="HH726" s="2" t="e">
        <f t="shared" si="2191"/>
        <v>#DIV/0!</v>
      </c>
      <c r="HI726" s="2" t="e">
        <f t="shared" si="2192"/>
        <v>#DIV/0!</v>
      </c>
      <c r="HJ726" s="11" t="e">
        <f t="shared" si="2193"/>
        <v>#DIV/0!</v>
      </c>
      <c r="HK726" s="60" t="e">
        <f t="shared" si="2194"/>
        <v>#DIV/0!</v>
      </c>
      <c r="HL726" s="57"/>
      <c r="HM726" s="57" t="e">
        <f t="shared" si="2195"/>
        <v>#DIV/0!</v>
      </c>
      <c r="HN726" s="57" t="e">
        <f t="shared" si="2196"/>
        <v>#DIV/0!</v>
      </c>
      <c r="HO726" s="57" t="e">
        <f t="shared" si="2197"/>
        <v>#DIV/0!</v>
      </c>
      <c r="HP726" s="57" t="e">
        <f t="shared" si="2198"/>
        <v>#DIV/0!</v>
      </c>
      <c r="HQ726" s="57" t="e">
        <f t="shared" si="2199"/>
        <v>#DIV/0!</v>
      </c>
      <c r="HR726" s="57"/>
      <c r="HS726" s="57" t="e">
        <f t="shared" si="2200"/>
        <v>#DIV/0!</v>
      </c>
      <c r="HT726" s="57" t="e">
        <f t="shared" si="2201"/>
        <v>#DIV/0!</v>
      </c>
      <c r="HU726" s="57" t="e">
        <f t="shared" si="2202"/>
        <v>#DIV/0!</v>
      </c>
      <c r="HV726" s="57" t="e">
        <f t="shared" si="2203"/>
        <v>#DIV/0!</v>
      </c>
      <c r="HW726" s="57" t="e">
        <f t="shared" si="2204"/>
        <v>#DIV/0!</v>
      </c>
      <c r="HX726" s="57"/>
      <c r="HY726" s="57" t="e">
        <f t="shared" si="2205"/>
        <v>#DIV/0!</v>
      </c>
      <c r="HZ726" s="57" t="e">
        <f t="shared" si="2206"/>
        <v>#DIV/0!</v>
      </c>
      <c r="IA726" s="57"/>
      <c r="IB726" s="61">
        <f t="shared" si="2207"/>
        <v>0</v>
      </c>
      <c r="IC726" s="57" t="str">
        <f t="shared" si="2208"/>
        <v/>
      </c>
      <c r="ID726" s="42"/>
      <c r="IE726" s="2" t="str">
        <f t="shared" si="2209"/>
        <v/>
      </c>
      <c r="IF726" s="60" t="e">
        <f t="shared" si="2210"/>
        <v>#DIV/0!</v>
      </c>
      <c r="IG726" s="60" t="str">
        <f t="shared" si="2211"/>
        <v/>
      </c>
      <c r="IH726" s="60" t="str">
        <f t="shared" si="2212"/>
        <v>zinco-</v>
      </c>
      <c r="II726" s="60" t="str">
        <f t="shared" si="2213"/>
        <v>mangano-</v>
      </c>
      <c r="IJ726" s="60" t="e">
        <f t="shared" si="2214"/>
        <v>#DIV/0!</v>
      </c>
      <c r="IK726" s="60" t="e">
        <f t="shared" si="2215"/>
        <v>#DIV/0!</v>
      </c>
      <c r="IL726" s="60" t="e">
        <f t="shared" si="2216"/>
        <v>#DIV/0!</v>
      </c>
      <c r="IM726" s="60" t="e">
        <f t="shared" si="2217"/>
        <v>#DIV/0!</v>
      </c>
      <c r="IN726" s="60" t="str">
        <f t="shared" si="2218"/>
        <v/>
      </c>
      <c r="IO726" s="60" t="str">
        <f t="shared" si="2219"/>
        <v/>
      </c>
      <c r="IP726" s="57"/>
      <c r="IQ726" s="57" t="str">
        <f t="shared" si="2220"/>
        <v>ERROR!!</v>
      </c>
    </row>
    <row r="727" spans="24:251">
      <c r="X727" s="29">
        <f t="shared" si="2076"/>
        <v>0</v>
      </c>
      <c r="Y727" s="29">
        <f t="shared" si="2077"/>
        <v>0</v>
      </c>
      <c r="Z727" s="29" t="e">
        <f t="shared" si="2078"/>
        <v>#DIV/0!</v>
      </c>
      <c r="AA727" s="29" t="e">
        <f t="shared" si="2079"/>
        <v>#DIV/0!</v>
      </c>
      <c r="AB727" s="29" t="e">
        <f t="shared" si="2080"/>
        <v>#DIV/0!</v>
      </c>
      <c r="AC727" s="29" t="e">
        <f t="shared" si="2081"/>
        <v>#DIV/0!</v>
      </c>
      <c r="AF727" s="23">
        <v>60.084299999999999</v>
      </c>
      <c r="AG727" s="23">
        <v>79.878799999999998</v>
      </c>
      <c r="AH727" s="23">
        <v>101.96120000000001</v>
      </c>
      <c r="AI727" s="23">
        <v>151.99039999999999</v>
      </c>
      <c r="AJ727" s="23">
        <v>159.69</v>
      </c>
      <c r="AK727" s="23">
        <v>71.846400000000003</v>
      </c>
      <c r="AL727" s="23">
        <v>70.9375</v>
      </c>
      <c r="AM727" s="23">
        <v>40.304400000000001</v>
      </c>
      <c r="AN727" s="23">
        <v>56.077399999999997</v>
      </c>
      <c r="AO727" s="23">
        <v>61.978999999999999</v>
      </c>
      <c r="AP727" s="23">
        <v>94.195999999999998</v>
      </c>
      <c r="AQ727" s="23">
        <v>18.998000000000001</v>
      </c>
      <c r="AR727" s="23">
        <v>35.450000000000003</v>
      </c>
      <c r="AS727" s="23">
        <v>29.88</v>
      </c>
      <c r="AT727" s="23">
        <v>74.691999999999993</v>
      </c>
      <c r="AU727" s="23">
        <v>81.39</v>
      </c>
      <c r="AX727" s="54">
        <f t="shared" si="2082"/>
        <v>0</v>
      </c>
      <c r="AY727" s="54">
        <f t="shared" si="2083"/>
        <v>0</v>
      </c>
      <c r="AZ727" s="54">
        <f t="shared" si="2084"/>
        <v>0</v>
      </c>
      <c r="BA727" s="54">
        <f t="shared" si="2085"/>
        <v>0</v>
      </c>
      <c r="BB727" s="54">
        <f t="shared" si="2086"/>
        <v>0</v>
      </c>
      <c r="BC727" s="54">
        <f t="shared" si="2087"/>
        <v>0</v>
      </c>
      <c r="BD727" s="54">
        <f t="shared" si="2088"/>
        <v>0</v>
      </c>
      <c r="BE727" s="54">
        <f t="shared" si="2089"/>
        <v>0</v>
      </c>
      <c r="BF727" s="54">
        <f t="shared" si="2090"/>
        <v>0</v>
      </c>
      <c r="BG727" s="54">
        <f t="shared" si="2091"/>
        <v>0</v>
      </c>
      <c r="BH727" s="54">
        <f t="shared" si="2092"/>
        <v>0</v>
      </c>
      <c r="BI727" s="54">
        <f t="shared" si="2093"/>
        <v>0</v>
      </c>
      <c r="BJ727" s="54">
        <f t="shared" si="2094"/>
        <v>0</v>
      </c>
      <c r="BK727" s="54">
        <f t="shared" si="2095"/>
        <v>0</v>
      </c>
      <c r="BL727" s="54">
        <f t="shared" si="2096"/>
        <v>0</v>
      </c>
      <c r="BM727" s="42"/>
      <c r="BO727" s="54">
        <f>'Norm-coeff'!$C$2+$AX727*'Norm-coeff'!$D$2+$AY727*'Norm-coeff'!$E$2+$AZ727*'Norm-coeff'!$F$2+$BA727*'Norm-coeff'!$G$2+$BB727*'Norm-coeff'!$H$2+$BC727*'Norm-coeff'!$I$2+$BD727*'Norm-coeff'!$J$2+$BE727*'Norm-coeff'!$K$2+$BF727*'Norm-coeff'!$L$2+$BG727*'Norm-coeff'!$M$2+$BH727*'Norm-coeff'!$N$2+$BI727*'Norm-coeff'!$O$2</f>
        <v>5.4045421474420303</v>
      </c>
      <c r="BP727" s="54">
        <f>'Norm-coeff'!$C$3+$AX727*'Norm-coeff'!$D$3+$AY727*'Norm-coeff'!$E$3+$AZ727*'Norm-coeff'!$F$3+$BA727*'Norm-coeff'!$G$3+$BB727*'Norm-coeff'!$H$3+$BC727*'Norm-coeff'!$I$3+$BD727*'Norm-coeff'!$J$3+$BE727*'Norm-coeff'!$K$3+$BF727*'Norm-coeff'!$L$3+$BG727*'Norm-coeff'!$M$3+$BH727*'Norm-coeff'!$N$3+$BI727*'Norm-coeff'!$O$3</f>
        <v>3.15319116612705</v>
      </c>
      <c r="BQ727" s="54">
        <f>'Norm-coeff'!$C$4+$AX727*'Norm-coeff'!$D$4+$AY727*'Norm-coeff'!$E$4+$AZ727*'Norm-coeff'!$F$4+$BA727*'Norm-coeff'!$G$4+$BB727*'Norm-coeff'!$H$4+$BC727*'Norm-coeff'!$I$4+$BD727*'Norm-coeff'!$J$4+$BE727*'Norm-coeff'!$K$4+$BF727*'Norm-coeff'!$L$4+$BG727*'Norm-coeff'!$M$4+$BH727*'Norm-coeff'!$N$4+$BI727*'Norm-coeff'!$O$4</f>
        <v>1.42115649462768</v>
      </c>
      <c r="BR727" s="54">
        <f>'Norm-coeff'!$C$5+$AX727*'Norm-coeff'!$D$5+$AY727*'Norm-coeff'!$E$5+$AZ727*'Norm-coeff'!$F$5+$BA727*'Norm-coeff'!$G$5+$BB727*'Norm-coeff'!$H$5+$BC727*'Norm-coeff'!$I$5+$BD727*'Norm-coeff'!$J$5+$BE727*'Norm-coeff'!$K$5+$BF727*'Norm-coeff'!$L$5+$BG727*'Norm-coeff'!$M$5+$BH727*'Norm-coeff'!$N$5+$BI727*'Norm-coeff'!$O$5</f>
        <v>1.0553329241296201</v>
      </c>
      <c r="BS727" s="54">
        <f>'Norm-coeff'!$C$6+$AX727*'Norm-coeff'!$D$6+$AY727*'Norm-coeff'!$E$6+$AZ727*'Norm-coeff'!$F$6+$BA727*'Norm-coeff'!$G$6+$BB727*'Norm-coeff'!$H$6+$BC727*'Norm-coeff'!$I$6+$BD727*'Norm-coeff'!$J$6+$BE727*'Norm-coeff'!$K$6+$BF727*'Norm-coeff'!$L$6+$BG727*'Norm-coeff'!$M$6+$BH727*'Norm-coeff'!$N$6+$BI727*'Norm-coeff'!$O$6</f>
        <v>-1.48700885495103E-2</v>
      </c>
      <c r="BT727" s="54">
        <f>'Norm-coeff'!$C$7+$AX727*'Norm-coeff'!$D$7+$AY727*'Norm-coeff'!$E$7+$AZ727*'Norm-coeff'!$F$7+$BA727*'Norm-coeff'!$G$7+$BB727*'Norm-coeff'!$H$7+$BC727*'Norm-coeff'!$I$7+$BD727*'Norm-coeff'!$J$7+$BE727*'Norm-coeff'!$K$7+$BF727*'Norm-coeff'!$L$7+$BG727*'Norm-coeff'!$M$7+$BH727*'Norm-coeff'!$N$7+$BI727*'Norm-coeff'!$O$7</f>
        <v>2.0907583608832998</v>
      </c>
      <c r="BU727" s="54">
        <f>'Norm-coeff'!$C$8+$AX727*'Norm-coeff'!$D$8+$AY727*'Norm-coeff'!$E$8+$AZ727*'Norm-coeff'!$F$8+$BA727*'Norm-coeff'!$G$8+$BB727*'Norm-coeff'!$H$8+$BC727*'Norm-coeff'!$I$8+$BD727*'Norm-coeff'!$J$8+$BE727*'Norm-coeff'!$K$8+$BF727*'Norm-coeff'!$L$8+$BG727*'Norm-coeff'!$M$8+$BH727*'Norm-coeff'!$N$8+$BI727*'Norm-coeff'!$O$8</f>
        <v>0.65894159836244504</v>
      </c>
      <c r="BV727" s="54">
        <f>'Norm-coeff'!$C$9+$AX727*'Norm-coeff'!$D$9+$AY727*'Norm-coeff'!$E$9+$AZ727*'Norm-coeff'!$F$9+$BA727*'Norm-coeff'!$G$9+$BB727*'Norm-coeff'!$H$9+$BC727*'Norm-coeff'!$I$9+$BD727*'Norm-coeff'!$J$9+$BE727*'Norm-coeff'!$K$9+$BF727*'Norm-coeff'!$L$9+$BG727*'Norm-coeff'!$M$9+$BH727*'Norm-coeff'!$N$9+$BI727*'Norm-coeff'!$O$9</f>
        <v>1.48961085014701</v>
      </c>
      <c r="BW727" s="54">
        <f>'Norm-coeff'!$C$10+$AX727*'Norm-coeff'!$D$10+$AY727*'Norm-coeff'!$E$10+$AZ727*'Norm-coeff'!$F$10+$BA727*'Norm-coeff'!$G$10+$BB727*'Norm-coeff'!$H$10+$BC727*'Norm-coeff'!$I$10+$BD727*'Norm-coeff'!$J$10+$BE727*'Norm-coeff'!$K$10+$BF727*'Norm-coeff'!$L$10+$BG727*'Norm-coeff'!$M$10+$BH727*'Norm-coeff'!$N$10+$BI727*'Norm-coeff'!$O$10</f>
        <v>1.42058735749591</v>
      </c>
      <c r="BX727" s="54">
        <f>'Norm-coeff'!$C$11+$AX727*'Norm-coeff'!$D$11+$AY727*'Norm-coeff'!$E$11+$AZ727*'Norm-coeff'!$F$11+$BA727*'Norm-coeff'!$G$11+$BB727*'Norm-coeff'!$H$11+$BC727*'Norm-coeff'!$I$11+$BD727*'Norm-coeff'!$J$11+$BE727*'Norm-coeff'!$K$11+$BF727*'Norm-coeff'!$L$11+$BG727*'Norm-coeff'!$M$11+$BH727*'Norm-coeff'!$N$11+$BI727*'Norm-coeff'!$O$11</f>
        <v>0.221233014421479</v>
      </c>
      <c r="BY727" s="54">
        <f>'Norm-coeff'!$C$12+$AX727*'Norm-coeff'!$D$12+$AY727*'Norm-coeff'!$E$12+$AZ727*'Norm-coeff'!$F$12+$BA727*'Norm-coeff'!$G$12+$BB727*'Norm-coeff'!$H$12+$BC727*'Norm-coeff'!$I$12+$BD727*'Norm-coeff'!$J$12+$BE727*'Norm-coeff'!$K$12+$BF727*'Norm-coeff'!$L$12+$BG727*'Norm-coeff'!$M$12+$BH727*'Norm-coeff'!$N$12+$BI727*'Norm-coeff'!$O$12</f>
        <v>0.283527502056037</v>
      </c>
      <c r="BZ727" s="54">
        <f>'Norm-coeff'!$C$13+$AX727*'Norm-coeff'!$D$13+$AY727*'Norm-coeff'!$E$13+$AZ727*'Norm-coeff'!$F$13+$BA727*'Norm-coeff'!$G$13+$BB727*'Norm-coeff'!$H$13+$BC727*'Norm-coeff'!$I$13+$BD727*'Norm-coeff'!$J$13+$BE727*'Norm-coeff'!$K$13+$BF727*'Norm-coeff'!$L$13+$BG727*'Norm-coeff'!$M$13+$BH727*'Norm-coeff'!$N$13+$BI727*'Norm-coeff'!$O$13</f>
        <v>-4.1864930554451202E-2</v>
      </c>
      <c r="CA727" s="54">
        <f>'Norm-coeff'!$C$14+$AX727*'Norm-coeff'!$D$14+$AY727*'Norm-coeff'!$E$14+$AZ727*'Norm-coeff'!$F$14+$BA727*'Norm-coeff'!$G$14+$BB727*'Norm-coeff'!$H$14+$BC727*'Norm-coeff'!$I$14+$BD727*'Norm-coeff'!$J$14+$BE727*'Norm-coeff'!$K$14+$BF727*'Norm-coeff'!$L$14+$BG727*'Norm-coeff'!$M$14+$BH727*'Norm-coeff'!$N$14+$BI727*'Norm-coeff'!$O$14</f>
        <v>4.2526983164477103</v>
      </c>
      <c r="CC727" s="54">
        <f t="shared" si="2221"/>
        <v>0</v>
      </c>
      <c r="CG727" s="54">
        <f t="shared" si="2097"/>
        <v>0</v>
      </c>
      <c r="CH727" s="54">
        <f t="shared" si="2075"/>
        <v>0</v>
      </c>
      <c r="CI727" s="54">
        <f t="shared" si="2098"/>
        <v>0</v>
      </c>
      <c r="CJ727" s="56">
        <f t="shared" si="2099"/>
        <v>0</v>
      </c>
      <c r="CK727" s="54">
        <f t="shared" si="2100"/>
        <v>0</v>
      </c>
      <c r="CL727" s="54">
        <f t="shared" si="2101"/>
        <v>0</v>
      </c>
      <c r="CM727" s="54">
        <f t="shared" si="2102"/>
        <v>0</v>
      </c>
      <c r="CN727" s="54">
        <f t="shared" si="2103"/>
        <v>0</v>
      </c>
      <c r="CO727" s="54">
        <f t="shared" si="2104"/>
        <v>0</v>
      </c>
      <c r="CP727" s="54">
        <f t="shared" si="2105"/>
        <v>0</v>
      </c>
      <c r="CQ727" s="54">
        <f t="shared" si="2106"/>
        <v>0</v>
      </c>
      <c r="CR727" s="54">
        <f t="shared" si="2107"/>
        <v>0</v>
      </c>
      <c r="CS727" s="54">
        <f t="shared" si="2108"/>
        <v>0</v>
      </c>
      <c r="CU727" s="54">
        <f t="shared" si="2109"/>
        <v>0</v>
      </c>
      <c r="CV727" s="54">
        <f t="shared" si="2110"/>
        <v>0</v>
      </c>
      <c r="CW727" s="54">
        <f t="shared" si="2111"/>
        <v>0</v>
      </c>
      <c r="CX727" s="54">
        <f t="shared" si="2112"/>
        <v>0</v>
      </c>
      <c r="CZ727" s="54">
        <f t="shared" si="2113"/>
        <v>0</v>
      </c>
      <c r="DA727" s="54">
        <f t="shared" si="2114"/>
        <v>0</v>
      </c>
      <c r="DB727" s="54">
        <f t="shared" si="2115"/>
        <v>0</v>
      </c>
      <c r="DC727" s="54">
        <f t="shared" si="2116"/>
        <v>0</v>
      </c>
      <c r="DD727" s="54">
        <f t="shared" si="2117"/>
        <v>0</v>
      </c>
      <c r="DE727" s="54">
        <f t="shared" si="2118"/>
        <v>0</v>
      </c>
      <c r="DF727" s="54">
        <f t="shared" si="2119"/>
        <v>0</v>
      </c>
      <c r="DG727" s="54">
        <f t="shared" si="2120"/>
        <v>2</v>
      </c>
      <c r="DH727" s="71">
        <f t="shared" si="2121"/>
        <v>0</v>
      </c>
      <c r="DI727" s="71">
        <f t="shared" si="2122"/>
        <v>0</v>
      </c>
      <c r="DJ727" s="54">
        <f t="shared" si="2123"/>
        <v>0</v>
      </c>
      <c r="DK727" s="54">
        <f t="shared" si="2124"/>
        <v>2</v>
      </c>
      <c r="DL727" s="4">
        <f t="shared" si="2049"/>
        <v>0</v>
      </c>
      <c r="DM727" s="3">
        <f t="shared" si="2125"/>
        <v>0</v>
      </c>
      <c r="DN727" s="3">
        <f t="shared" si="2126"/>
        <v>0</v>
      </c>
      <c r="DO727" s="4" t="e">
        <f t="shared" si="2127"/>
        <v>#DIV/0!</v>
      </c>
      <c r="DP727" s="57"/>
      <c r="DQ727" s="57"/>
      <c r="DR727" s="56">
        <f t="shared" si="2050"/>
        <v>2</v>
      </c>
      <c r="DS727" s="56">
        <f t="shared" si="2051"/>
        <v>0</v>
      </c>
      <c r="DT727" s="38">
        <f t="shared" si="2052"/>
        <v>0</v>
      </c>
      <c r="DU727" s="38">
        <f t="shared" si="2128"/>
        <v>2</v>
      </c>
      <c r="DV727" s="38">
        <f t="shared" si="2053"/>
        <v>0</v>
      </c>
      <c r="DW727" s="39">
        <f t="shared" si="2054"/>
        <v>0</v>
      </c>
      <c r="DX727" s="39">
        <f t="shared" si="2055"/>
        <v>0</v>
      </c>
      <c r="DY727" s="39">
        <f t="shared" si="2056"/>
        <v>0</v>
      </c>
      <c r="DZ727" s="39">
        <f t="shared" si="2057"/>
        <v>0</v>
      </c>
      <c r="EA727" s="39">
        <f t="shared" si="2058"/>
        <v>0</v>
      </c>
      <c r="EB727" s="37" t="e">
        <f t="shared" si="2129"/>
        <v>#DIV/0!</v>
      </c>
      <c r="EC727" s="37" t="e">
        <f t="shared" si="2130"/>
        <v>#DIV/0!</v>
      </c>
      <c r="ED727" s="37" t="e">
        <f t="shared" si="2131"/>
        <v>#DIV/0!</v>
      </c>
      <c r="EE727" s="37" t="e">
        <f t="shared" si="2132"/>
        <v>#DIV/0!</v>
      </c>
      <c r="EF727" s="39" t="e">
        <f t="shared" si="2133"/>
        <v>#DIV/0!</v>
      </c>
      <c r="EG727" s="37" t="e">
        <f t="shared" si="2134"/>
        <v>#DIV/0!</v>
      </c>
      <c r="EH727" s="37" t="e">
        <f t="shared" si="2135"/>
        <v>#DIV/0!</v>
      </c>
      <c r="EI727" s="11" t="b">
        <f t="shared" si="2136"/>
        <v>1</v>
      </c>
      <c r="EJ727" s="11" t="b">
        <f t="shared" si="2137"/>
        <v>0</v>
      </c>
      <c r="EK727" s="39" t="e">
        <f t="shared" si="2138"/>
        <v>#DIV/0!</v>
      </c>
      <c r="EL727" s="39" t="e">
        <f t="shared" si="2139"/>
        <v>#DIV/0!</v>
      </c>
      <c r="EM727" s="39" t="e">
        <f t="shared" si="2140"/>
        <v>#DIV/0!</v>
      </c>
      <c r="EN727" s="39" t="e">
        <f t="shared" si="2141"/>
        <v>#DIV/0!</v>
      </c>
      <c r="EO727" s="39" t="e">
        <f t="shared" si="2142"/>
        <v>#DIV/0!</v>
      </c>
      <c r="EP727" s="39" t="e">
        <f t="shared" si="2143"/>
        <v>#DIV/0!</v>
      </c>
      <c r="EQ727" s="39" t="e">
        <f t="shared" si="2144"/>
        <v>#DIV/0!</v>
      </c>
      <c r="ER727" s="39" t="e">
        <f t="shared" si="2145"/>
        <v>#DIV/0!</v>
      </c>
      <c r="ES727" s="58" t="str">
        <f t="shared" si="2146"/>
        <v>(OH,F,Cl)-dominate amphibole</v>
      </c>
      <c r="ET727" s="58" t="e">
        <f t="shared" si="2147"/>
        <v>#N/A</v>
      </c>
      <c r="EU727" s="56">
        <f t="shared" si="2059"/>
        <v>0</v>
      </c>
      <c r="EV727" s="56">
        <f t="shared" si="2060"/>
        <v>0</v>
      </c>
      <c r="EW727" s="56">
        <f t="shared" si="2061"/>
        <v>0</v>
      </c>
      <c r="EX727" s="56">
        <f t="shared" si="2062"/>
        <v>0</v>
      </c>
      <c r="EY727" s="56">
        <f t="shared" si="2063"/>
        <v>0</v>
      </c>
      <c r="EZ727" s="56">
        <f t="shared" si="2064"/>
        <v>0</v>
      </c>
      <c r="FA727" s="39">
        <f t="shared" si="2065"/>
        <v>0</v>
      </c>
      <c r="FB727" s="39">
        <f t="shared" si="2066"/>
        <v>0</v>
      </c>
      <c r="FC727" s="54">
        <f t="shared" si="2067"/>
        <v>0</v>
      </c>
      <c r="FD727" s="54">
        <f t="shared" si="2068"/>
        <v>0</v>
      </c>
      <c r="FE727" s="39">
        <f t="shared" si="2069"/>
        <v>0</v>
      </c>
      <c r="FF727" s="54">
        <f t="shared" si="2070"/>
        <v>0</v>
      </c>
      <c r="FG727" s="39">
        <f t="shared" si="2071"/>
        <v>0</v>
      </c>
      <c r="FH727" s="39">
        <f t="shared" si="2148"/>
        <v>0</v>
      </c>
      <c r="FI727" s="39">
        <f t="shared" si="2149"/>
        <v>0</v>
      </c>
      <c r="FJ727" s="39">
        <f t="shared" si="2150"/>
        <v>0</v>
      </c>
      <c r="FK727" s="39" t="e">
        <f t="shared" si="2151"/>
        <v>#DIV/0!</v>
      </c>
      <c r="FL727" s="39" t="e">
        <f t="shared" si="2152"/>
        <v>#DIV/0!</v>
      </c>
      <c r="FM727" s="39" t="e">
        <f t="shared" si="2153"/>
        <v>#DIV/0!</v>
      </c>
      <c r="FN727" s="39">
        <f t="shared" si="2154"/>
        <v>1</v>
      </c>
      <c r="FO727" s="39">
        <f t="shared" si="2072"/>
        <v>0</v>
      </c>
      <c r="FP727" s="39">
        <f t="shared" si="2073"/>
        <v>0</v>
      </c>
      <c r="FQ727" s="39">
        <f t="shared" si="2074"/>
        <v>0</v>
      </c>
      <c r="FR727" s="39">
        <f t="shared" si="2155"/>
        <v>0</v>
      </c>
      <c r="FS727" s="39">
        <f t="shared" si="2156"/>
        <v>0</v>
      </c>
      <c r="FU727" s="39" t="e">
        <f t="shared" si="2157"/>
        <v>#DIV/0!</v>
      </c>
      <c r="FV727" s="39" t="e">
        <f t="shared" si="2158"/>
        <v>#DIV/0!</v>
      </c>
      <c r="FW727" s="39" t="e">
        <f t="shared" si="2159"/>
        <v>#DIV/0!</v>
      </c>
      <c r="FY727" s="39" t="e">
        <f t="shared" si="2160"/>
        <v>#DIV/0!</v>
      </c>
      <c r="FZ727" s="39" t="e">
        <f t="shared" si="2161"/>
        <v>#DIV/0!</v>
      </c>
      <c r="GA727" s="39" t="e">
        <f t="shared" si="2162"/>
        <v>#DIV/0!</v>
      </c>
      <c r="GB727" s="39" t="e">
        <f t="shared" si="2163"/>
        <v>#DIV/0!</v>
      </c>
      <c r="GC727" s="39" t="e">
        <f t="shared" si="2164"/>
        <v>#DIV/0!</v>
      </c>
      <c r="GD727" s="39" t="e">
        <f t="shared" si="2165"/>
        <v>#DIV/0!</v>
      </c>
      <c r="GE727" s="39" t="e">
        <f t="shared" si="2166"/>
        <v>#DIV/0!</v>
      </c>
      <c r="GF727" s="39" t="e">
        <f t="shared" si="2167"/>
        <v>#DIV/0!</v>
      </c>
      <c r="GG727" s="39" t="e">
        <f t="shared" si="2168"/>
        <v>#DIV/0!</v>
      </c>
      <c r="GH727" s="39" t="e">
        <f t="shared" si="2169"/>
        <v>#DIV/0!</v>
      </c>
      <c r="GI727" s="39"/>
      <c r="GJ727" s="39" t="e">
        <f t="shared" si="2170"/>
        <v>#DIV/0!</v>
      </c>
      <c r="GK727" s="39" t="e">
        <f t="shared" si="2171"/>
        <v>#DIV/0!</v>
      </c>
      <c r="GL727" s="39" t="e">
        <f t="shared" si="2172"/>
        <v>#DIV/0!</v>
      </c>
      <c r="GM727" s="39" t="e">
        <f t="shared" si="2173"/>
        <v>#DIV/0!</v>
      </c>
      <c r="GN727" s="39" t="e">
        <f t="shared" si="2174"/>
        <v>#DIV/0!</v>
      </c>
      <c r="GO727" s="57"/>
      <c r="GP727" s="57" t="e">
        <f t="shared" si="2175"/>
        <v>#DIV/0!</v>
      </c>
      <c r="GQ727" s="59" t="e">
        <f t="shared" si="2176"/>
        <v>#DIV/0!</v>
      </c>
      <c r="GR727" s="41" t="e">
        <f t="shared" si="2177"/>
        <v>#DIV/0!</v>
      </c>
      <c r="GS727" s="57" t="e">
        <f t="shared" si="2178"/>
        <v>#DIV/0!</v>
      </c>
      <c r="GT727" s="57" t="e">
        <f t="shared" si="2179"/>
        <v>#DIV/0!</v>
      </c>
      <c r="GU727" s="57" t="e">
        <f t="shared" si="2180"/>
        <v>#DIV/0!</v>
      </c>
      <c r="GV727" s="57"/>
      <c r="GW727" s="42" t="e">
        <f t="shared" si="2181"/>
        <v>#DIV/0!</v>
      </c>
      <c r="GX727" s="42" t="e">
        <f t="shared" si="2182"/>
        <v>#DIV/0!</v>
      </c>
      <c r="GY727" s="42" t="e">
        <f t="shared" si="2183"/>
        <v>#DIV/0!</v>
      </c>
      <c r="GZ727" s="57"/>
      <c r="HA727" s="2" t="e">
        <f t="shared" si="2184"/>
        <v>#DIV/0!</v>
      </c>
      <c r="HB727" s="2" t="e">
        <f t="shared" si="2185"/>
        <v>#DIV/0!</v>
      </c>
      <c r="HC727" s="2" t="e">
        <f t="shared" si="2186"/>
        <v>#DIV/0!</v>
      </c>
      <c r="HD727" s="2" t="e">
        <f t="shared" si="2187"/>
        <v>#DIV/0!</v>
      </c>
      <c r="HE727" s="2" t="e">
        <f t="shared" si="2188"/>
        <v>#DIV/0!</v>
      </c>
      <c r="HF727" s="2" t="e">
        <f t="shared" si="2189"/>
        <v>#DIV/0!</v>
      </c>
      <c r="HG727" s="2" t="e">
        <f t="shared" si="2190"/>
        <v>#DIV/0!</v>
      </c>
      <c r="HH727" s="2" t="e">
        <f t="shared" si="2191"/>
        <v>#DIV/0!</v>
      </c>
      <c r="HI727" s="2" t="e">
        <f t="shared" si="2192"/>
        <v>#DIV/0!</v>
      </c>
      <c r="HJ727" s="11" t="e">
        <f t="shared" si="2193"/>
        <v>#DIV/0!</v>
      </c>
      <c r="HK727" s="60" t="e">
        <f t="shared" si="2194"/>
        <v>#DIV/0!</v>
      </c>
      <c r="HL727" s="57"/>
      <c r="HM727" s="57" t="e">
        <f t="shared" si="2195"/>
        <v>#DIV/0!</v>
      </c>
      <c r="HN727" s="57" t="e">
        <f t="shared" si="2196"/>
        <v>#DIV/0!</v>
      </c>
      <c r="HO727" s="57" t="e">
        <f t="shared" si="2197"/>
        <v>#DIV/0!</v>
      </c>
      <c r="HP727" s="57" t="e">
        <f t="shared" si="2198"/>
        <v>#DIV/0!</v>
      </c>
      <c r="HQ727" s="57" t="e">
        <f t="shared" si="2199"/>
        <v>#DIV/0!</v>
      </c>
      <c r="HR727" s="57"/>
      <c r="HS727" s="57" t="e">
        <f t="shared" si="2200"/>
        <v>#DIV/0!</v>
      </c>
      <c r="HT727" s="57" t="e">
        <f t="shared" si="2201"/>
        <v>#DIV/0!</v>
      </c>
      <c r="HU727" s="57" t="e">
        <f t="shared" si="2202"/>
        <v>#DIV/0!</v>
      </c>
      <c r="HV727" s="57" t="e">
        <f t="shared" si="2203"/>
        <v>#DIV/0!</v>
      </c>
      <c r="HW727" s="57" t="e">
        <f t="shared" si="2204"/>
        <v>#DIV/0!</v>
      </c>
      <c r="HX727" s="57"/>
      <c r="HY727" s="57" t="e">
        <f t="shared" si="2205"/>
        <v>#DIV/0!</v>
      </c>
      <c r="HZ727" s="57" t="e">
        <f t="shared" si="2206"/>
        <v>#DIV/0!</v>
      </c>
      <c r="IA727" s="57"/>
      <c r="IB727" s="61">
        <f t="shared" si="2207"/>
        <v>0</v>
      </c>
      <c r="IC727" s="57" t="str">
        <f t="shared" si="2208"/>
        <v/>
      </c>
      <c r="ID727" s="42"/>
      <c r="IE727" s="2" t="str">
        <f t="shared" si="2209"/>
        <v/>
      </c>
      <c r="IF727" s="60" t="e">
        <f t="shared" si="2210"/>
        <v>#DIV/0!</v>
      </c>
      <c r="IG727" s="60" t="str">
        <f t="shared" si="2211"/>
        <v/>
      </c>
      <c r="IH727" s="60" t="str">
        <f t="shared" si="2212"/>
        <v>zinco-</v>
      </c>
      <c r="II727" s="60" t="str">
        <f t="shared" si="2213"/>
        <v>mangano-</v>
      </c>
      <c r="IJ727" s="60" t="e">
        <f t="shared" si="2214"/>
        <v>#DIV/0!</v>
      </c>
      <c r="IK727" s="60" t="e">
        <f t="shared" si="2215"/>
        <v>#DIV/0!</v>
      </c>
      <c r="IL727" s="60" t="e">
        <f t="shared" si="2216"/>
        <v>#DIV/0!</v>
      </c>
      <c r="IM727" s="60" t="e">
        <f t="shared" si="2217"/>
        <v>#DIV/0!</v>
      </c>
      <c r="IN727" s="60" t="str">
        <f t="shared" si="2218"/>
        <v/>
      </c>
      <c r="IO727" s="60" t="str">
        <f t="shared" si="2219"/>
        <v/>
      </c>
      <c r="IP727" s="57"/>
      <c r="IQ727" s="57" t="str">
        <f t="shared" si="2220"/>
        <v>ERROR!!</v>
      </c>
    </row>
    <row r="728" spans="24:251">
      <c r="X728" s="29">
        <f t="shared" si="2076"/>
        <v>0</v>
      </c>
      <c r="Y728" s="29">
        <f t="shared" si="2077"/>
        <v>0</v>
      </c>
      <c r="Z728" s="29" t="e">
        <f t="shared" si="2078"/>
        <v>#DIV/0!</v>
      </c>
      <c r="AA728" s="29" t="e">
        <f t="shared" si="2079"/>
        <v>#DIV/0!</v>
      </c>
      <c r="AB728" s="29" t="e">
        <f t="shared" si="2080"/>
        <v>#DIV/0!</v>
      </c>
      <c r="AC728" s="29" t="e">
        <f t="shared" si="2081"/>
        <v>#DIV/0!</v>
      </c>
      <c r="AF728" s="23">
        <v>60.084299999999999</v>
      </c>
      <c r="AG728" s="23">
        <v>79.878799999999998</v>
      </c>
      <c r="AH728" s="23">
        <v>101.96120000000001</v>
      </c>
      <c r="AI728" s="23">
        <v>151.99039999999999</v>
      </c>
      <c r="AJ728" s="23">
        <v>159.69</v>
      </c>
      <c r="AK728" s="23">
        <v>71.846400000000003</v>
      </c>
      <c r="AL728" s="23">
        <v>70.9375</v>
      </c>
      <c r="AM728" s="23">
        <v>40.304400000000001</v>
      </c>
      <c r="AN728" s="23">
        <v>56.077399999999997</v>
      </c>
      <c r="AO728" s="23">
        <v>61.978999999999999</v>
      </c>
      <c r="AP728" s="23">
        <v>94.195999999999998</v>
      </c>
      <c r="AQ728" s="23">
        <v>18.998000000000001</v>
      </c>
      <c r="AR728" s="23">
        <v>35.450000000000003</v>
      </c>
      <c r="AS728" s="23">
        <v>29.88</v>
      </c>
      <c r="AT728" s="23">
        <v>74.691999999999993</v>
      </c>
      <c r="AU728" s="23">
        <v>81.39</v>
      </c>
      <c r="AX728" s="54">
        <f t="shared" si="2082"/>
        <v>0</v>
      </c>
      <c r="AY728" s="54">
        <f t="shared" si="2083"/>
        <v>0</v>
      </c>
      <c r="AZ728" s="54">
        <f t="shared" si="2084"/>
        <v>0</v>
      </c>
      <c r="BA728" s="54">
        <f t="shared" si="2085"/>
        <v>0</v>
      </c>
      <c r="BB728" s="54">
        <f t="shared" si="2086"/>
        <v>0</v>
      </c>
      <c r="BC728" s="54">
        <f t="shared" si="2087"/>
        <v>0</v>
      </c>
      <c r="BD728" s="54">
        <f t="shared" si="2088"/>
        <v>0</v>
      </c>
      <c r="BE728" s="54">
        <f t="shared" si="2089"/>
        <v>0</v>
      </c>
      <c r="BF728" s="54">
        <f t="shared" si="2090"/>
        <v>0</v>
      </c>
      <c r="BG728" s="54">
        <f t="shared" si="2091"/>
        <v>0</v>
      </c>
      <c r="BH728" s="54">
        <f t="shared" si="2092"/>
        <v>0</v>
      </c>
      <c r="BI728" s="54">
        <f t="shared" si="2093"/>
        <v>0</v>
      </c>
      <c r="BJ728" s="54">
        <f t="shared" si="2094"/>
        <v>0</v>
      </c>
      <c r="BK728" s="54">
        <f t="shared" si="2095"/>
        <v>0</v>
      </c>
      <c r="BL728" s="54">
        <f t="shared" si="2096"/>
        <v>0</v>
      </c>
      <c r="BM728" s="42"/>
      <c r="BO728" s="54">
        <f>'Norm-coeff'!$C$2+$AX728*'Norm-coeff'!$D$2+$AY728*'Norm-coeff'!$E$2+$AZ728*'Norm-coeff'!$F$2+$BA728*'Norm-coeff'!$G$2+$BB728*'Norm-coeff'!$H$2+$BC728*'Norm-coeff'!$I$2+$BD728*'Norm-coeff'!$J$2+$BE728*'Norm-coeff'!$K$2+$BF728*'Norm-coeff'!$L$2+$BG728*'Norm-coeff'!$M$2+$BH728*'Norm-coeff'!$N$2+$BI728*'Norm-coeff'!$O$2</f>
        <v>5.4045421474420303</v>
      </c>
      <c r="BP728" s="54">
        <f>'Norm-coeff'!$C$3+$AX728*'Norm-coeff'!$D$3+$AY728*'Norm-coeff'!$E$3+$AZ728*'Norm-coeff'!$F$3+$BA728*'Norm-coeff'!$G$3+$BB728*'Norm-coeff'!$H$3+$BC728*'Norm-coeff'!$I$3+$BD728*'Norm-coeff'!$J$3+$BE728*'Norm-coeff'!$K$3+$BF728*'Norm-coeff'!$L$3+$BG728*'Norm-coeff'!$M$3+$BH728*'Norm-coeff'!$N$3+$BI728*'Norm-coeff'!$O$3</f>
        <v>3.15319116612705</v>
      </c>
      <c r="BQ728" s="54">
        <f>'Norm-coeff'!$C$4+$AX728*'Norm-coeff'!$D$4+$AY728*'Norm-coeff'!$E$4+$AZ728*'Norm-coeff'!$F$4+$BA728*'Norm-coeff'!$G$4+$BB728*'Norm-coeff'!$H$4+$BC728*'Norm-coeff'!$I$4+$BD728*'Norm-coeff'!$J$4+$BE728*'Norm-coeff'!$K$4+$BF728*'Norm-coeff'!$L$4+$BG728*'Norm-coeff'!$M$4+$BH728*'Norm-coeff'!$N$4+$BI728*'Norm-coeff'!$O$4</f>
        <v>1.42115649462768</v>
      </c>
      <c r="BR728" s="54">
        <f>'Norm-coeff'!$C$5+$AX728*'Norm-coeff'!$D$5+$AY728*'Norm-coeff'!$E$5+$AZ728*'Norm-coeff'!$F$5+$BA728*'Norm-coeff'!$G$5+$BB728*'Norm-coeff'!$H$5+$BC728*'Norm-coeff'!$I$5+$BD728*'Norm-coeff'!$J$5+$BE728*'Norm-coeff'!$K$5+$BF728*'Norm-coeff'!$L$5+$BG728*'Norm-coeff'!$M$5+$BH728*'Norm-coeff'!$N$5+$BI728*'Norm-coeff'!$O$5</f>
        <v>1.0553329241296201</v>
      </c>
      <c r="BS728" s="54">
        <f>'Norm-coeff'!$C$6+$AX728*'Norm-coeff'!$D$6+$AY728*'Norm-coeff'!$E$6+$AZ728*'Norm-coeff'!$F$6+$BA728*'Norm-coeff'!$G$6+$BB728*'Norm-coeff'!$H$6+$BC728*'Norm-coeff'!$I$6+$BD728*'Norm-coeff'!$J$6+$BE728*'Norm-coeff'!$K$6+$BF728*'Norm-coeff'!$L$6+$BG728*'Norm-coeff'!$M$6+$BH728*'Norm-coeff'!$N$6+$BI728*'Norm-coeff'!$O$6</f>
        <v>-1.48700885495103E-2</v>
      </c>
      <c r="BT728" s="54">
        <f>'Norm-coeff'!$C$7+$AX728*'Norm-coeff'!$D$7+$AY728*'Norm-coeff'!$E$7+$AZ728*'Norm-coeff'!$F$7+$BA728*'Norm-coeff'!$G$7+$BB728*'Norm-coeff'!$H$7+$BC728*'Norm-coeff'!$I$7+$BD728*'Norm-coeff'!$J$7+$BE728*'Norm-coeff'!$K$7+$BF728*'Norm-coeff'!$L$7+$BG728*'Norm-coeff'!$M$7+$BH728*'Norm-coeff'!$N$7+$BI728*'Norm-coeff'!$O$7</f>
        <v>2.0907583608832998</v>
      </c>
      <c r="BU728" s="54">
        <f>'Norm-coeff'!$C$8+$AX728*'Norm-coeff'!$D$8+$AY728*'Norm-coeff'!$E$8+$AZ728*'Norm-coeff'!$F$8+$BA728*'Norm-coeff'!$G$8+$BB728*'Norm-coeff'!$H$8+$BC728*'Norm-coeff'!$I$8+$BD728*'Norm-coeff'!$J$8+$BE728*'Norm-coeff'!$K$8+$BF728*'Norm-coeff'!$L$8+$BG728*'Norm-coeff'!$M$8+$BH728*'Norm-coeff'!$N$8+$BI728*'Norm-coeff'!$O$8</f>
        <v>0.65894159836244504</v>
      </c>
      <c r="BV728" s="54">
        <f>'Norm-coeff'!$C$9+$AX728*'Norm-coeff'!$D$9+$AY728*'Norm-coeff'!$E$9+$AZ728*'Norm-coeff'!$F$9+$BA728*'Norm-coeff'!$G$9+$BB728*'Norm-coeff'!$H$9+$BC728*'Norm-coeff'!$I$9+$BD728*'Norm-coeff'!$J$9+$BE728*'Norm-coeff'!$K$9+$BF728*'Norm-coeff'!$L$9+$BG728*'Norm-coeff'!$M$9+$BH728*'Norm-coeff'!$N$9+$BI728*'Norm-coeff'!$O$9</f>
        <v>1.48961085014701</v>
      </c>
      <c r="BW728" s="54">
        <f>'Norm-coeff'!$C$10+$AX728*'Norm-coeff'!$D$10+$AY728*'Norm-coeff'!$E$10+$AZ728*'Norm-coeff'!$F$10+$BA728*'Norm-coeff'!$G$10+$BB728*'Norm-coeff'!$H$10+$BC728*'Norm-coeff'!$I$10+$BD728*'Norm-coeff'!$J$10+$BE728*'Norm-coeff'!$K$10+$BF728*'Norm-coeff'!$L$10+$BG728*'Norm-coeff'!$M$10+$BH728*'Norm-coeff'!$N$10+$BI728*'Norm-coeff'!$O$10</f>
        <v>1.42058735749591</v>
      </c>
      <c r="BX728" s="54">
        <f>'Norm-coeff'!$C$11+$AX728*'Norm-coeff'!$D$11+$AY728*'Norm-coeff'!$E$11+$AZ728*'Norm-coeff'!$F$11+$BA728*'Norm-coeff'!$G$11+$BB728*'Norm-coeff'!$H$11+$BC728*'Norm-coeff'!$I$11+$BD728*'Norm-coeff'!$J$11+$BE728*'Norm-coeff'!$K$11+$BF728*'Norm-coeff'!$L$11+$BG728*'Norm-coeff'!$M$11+$BH728*'Norm-coeff'!$N$11+$BI728*'Norm-coeff'!$O$11</f>
        <v>0.221233014421479</v>
      </c>
      <c r="BY728" s="54">
        <f>'Norm-coeff'!$C$12+$AX728*'Norm-coeff'!$D$12+$AY728*'Norm-coeff'!$E$12+$AZ728*'Norm-coeff'!$F$12+$BA728*'Norm-coeff'!$G$12+$BB728*'Norm-coeff'!$H$12+$BC728*'Norm-coeff'!$I$12+$BD728*'Norm-coeff'!$J$12+$BE728*'Norm-coeff'!$K$12+$BF728*'Norm-coeff'!$L$12+$BG728*'Norm-coeff'!$M$12+$BH728*'Norm-coeff'!$N$12+$BI728*'Norm-coeff'!$O$12</f>
        <v>0.283527502056037</v>
      </c>
      <c r="BZ728" s="54">
        <f>'Norm-coeff'!$C$13+$AX728*'Norm-coeff'!$D$13+$AY728*'Norm-coeff'!$E$13+$AZ728*'Norm-coeff'!$F$13+$BA728*'Norm-coeff'!$G$13+$BB728*'Norm-coeff'!$H$13+$BC728*'Norm-coeff'!$I$13+$BD728*'Norm-coeff'!$J$13+$BE728*'Norm-coeff'!$K$13+$BF728*'Norm-coeff'!$L$13+$BG728*'Norm-coeff'!$M$13+$BH728*'Norm-coeff'!$N$13+$BI728*'Norm-coeff'!$O$13</f>
        <v>-4.1864930554451202E-2</v>
      </c>
      <c r="CA728" s="54">
        <f>'Norm-coeff'!$C$14+$AX728*'Norm-coeff'!$D$14+$AY728*'Norm-coeff'!$E$14+$AZ728*'Norm-coeff'!$F$14+$BA728*'Norm-coeff'!$G$14+$BB728*'Norm-coeff'!$H$14+$BC728*'Norm-coeff'!$I$14+$BD728*'Norm-coeff'!$J$14+$BE728*'Norm-coeff'!$K$14+$BF728*'Norm-coeff'!$L$14+$BG728*'Norm-coeff'!$M$14+$BH728*'Norm-coeff'!$N$14+$BI728*'Norm-coeff'!$O$14</f>
        <v>4.2526983164477103</v>
      </c>
      <c r="CC728" s="54">
        <f t="shared" si="2221"/>
        <v>0</v>
      </c>
      <c r="CG728" s="54">
        <f t="shared" si="2097"/>
        <v>0</v>
      </c>
      <c r="CH728" s="54">
        <f t="shared" si="2075"/>
        <v>0</v>
      </c>
      <c r="CI728" s="54">
        <f t="shared" si="2098"/>
        <v>0</v>
      </c>
      <c r="CJ728" s="56">
        <f t="shared" si="2099"/>
        <v>0</v>
      </c>
      <c r="CK728" s="54">
        <f t="shared" si="2100"/>
        <v>0</v>
      </c>
      <c r="CL728" s="54">
        <f t="shared" si="2101"/>
        <v>0</v>
      </c>
      <c r="CM728" s="54">
        <f t="shared" si="2102"/>
        <v>0</v>
      </c>
      <c r="CN728" s="54">
        <f t="shared" si="2103"/>
        <v>0</v>
      </c>
      <c r="CO728" s="54">
        <f t="shared" si="2104"/>
        <v>0</v>
      </c>
      <c r="CP728" s="54">
        <f t="shared" si="2105"/>
        <v>0</v>
      </c>
      <c r="CQ728" s="54">
        <f t="shared" si="2106"/>
        <v>0</v>
      </c>
      <c r="CR728" s="54">
        <f t="shared" si="2107"/>
        <v>0</v>
      </c>
      <c r="CS728" s="54">
        <f t="shared" si="2108"/>
        <v>0</v>
      </c>
      <c r="CU728" s="54">
        <f t="shared" si="2109"/>
        <v>0</v>
      </c>
      <c r="CV728" s="54">
        <f t="shared" si="2110"/>
        <v>0</v>
      </c>
      <c r="CW728" s="54">
        <f t="shared" si="2111"/>
        <v>0</v>
      </c>
      <c r="CX728" s="54">
        <f t="shared" si="2112"/>
        <v>0</v>
      </c>
      <c r="CZ728" s="54">
        <f t="shared" si="2113"/>
        <v>0</v>
      </c>
      <c r="DA728" s="54">
        <f t="shared" si="2114"/>
        <v>0</v>
      </c>
      <c r="DB728" s="54">
        <f t="shared" si="2115"/>
        <v>0</v>
      </c>
      <c r="DC728" s="54">
        <f t="shared" si="2116"/>
        <v>0</v>
      </c>
      <c r="DD728" s="54">
        <f t="shared" si="2117"/>
        <v>0</v>
      </c>
      <c r="DE728" s="54">
        <f t="shared" si="2118"/>
        <v>0</v>
      </c>
      <c r="DF728" s="54">
        <f t="shared" si="2119"/>
        <v>0</v>
      </c>
      <c r="DG728" s="54">
        <f t="shared" si="2120"/>
        <v>2</v>
      </c>
      <c r="DH728" s="71">
        <f t="shared" si="2121"/>
        <v>0</v>
      </c>
      <c r="DI728" s="71">
        <f t="shared" si="2122"/>
        <v>0</v>
      </c>
      <c r="DJ728" s="54">
        <f t="shared" si="2123"/>
        <v>0</v>
      </c>
      <c r="DK728" s="54">
        <f t="shared" si="2124"/>
        <v>2</v>
      </c>
      <c r="DL728" s="4">
        <f t="shared" si="2049"/>
        <v>0</v>
      </c>
      <c r="DM728" s="3">
        <f t="shared" si="2125"/>
        <v>0</v>
      </c>
      <c r="DN728" s="3">
        <f t="shared" si="2126"/>
        <v>0</v>
      </c>
      <c r="DO728" s="4" t="e">
        <f t="shared" si="2127"/>
        <v>#DIV/0!</v>
      </c>
      <c r="DP728" s="57"/>
      <c r="DQ728" s="57"/>
      <c r="DR728" s="56">
        <f t="shared" si="2050"/>
        <v>2</v>
      </c>
      <c r="DS728" s="56">
        <f t="shared" si="2051"/>
        <v>0</v>
      </c>
      <c r="DT728" s="38">
        <f t="shared" si="2052"/>
        <v>0</v>
      </c>
      <c r="DU728" s="38">
        <f t="shared" si="2128"/>
        <v>2</v>
      </c>
      <c r="DV728" s="38">
        <f t="shared" si="2053"/>
        <v>0</v>
      </c>
      <c r="DW728" s="39">
        <f t="shared" si="2054"/>
        <v>0</v>
      </c>
      <c r="DX728" s="39">
        <f t="shared" si="2055"/>
        <v>0</v>
      </c>
      <c r="DY728" s="39">
        <f t="shared" si="2056"/>
        <v>0</v>
      </c>
      <c r="DZ728" s="39">
        <f t="shared" si="2057"/>
        <v>0</v>
      </c>
      <c r="EA728" s="39">
        <f t="shared" si="2058"/>
        <v>0</v>
      </c>
      <c r="EB728" s="37" t="e">
        <f t="shared" si="2129"/>
        <v>#DIV/0!</v>
      </c>
      <c r="EC728" s="37" t="e">
        <f t="shared" si="2130"/>
        <v>#DIV/0!</v>
      </c>
      <c r="ED728" s="37" t="e">
        <f t="shared" si="2131"/>
        <v>#DIV/0!</v>
      </c>
      <c r="EE728" s="37" t="e">
        <f t="shared" si="2132"/>
        <v>#DIV/0!</v>
      </c>
      <c r="EF728" s="39" t="e">
        <f t="shared" si="2133"/>
        <v>#DIV/0!</v>
      </c>
      <c r="EG728" s="37" t="e">
        <f t="shared" si="2134"/>
        <v>#DIV/0!</v>
      </c>
      <c r="EH728" s="37" t="e">
        <f t="shared" si="2135"/>
        <v>#DIV/0!</v>
      </c>
      <c r="EI728" s="11" t="b">
        <f t="shared" si="2136"/>
        <v>1</v>
      </c>
      <c r="EJ728" s="11" t="b">
        <f t="shared" si="2137"/>
        <v>0</v>
      </c>
      <c r="EK728" s="39" t="e">
        <f t="shared" si="2138"/>
        <v>#DIV/0!</v>
      </c>
      <c r="EL728" s="39" t="e">
        <f t="shared" si="2139"/>
        <v>#DIV/0!</v>
      </c>
      <c r="EM728" s="39" t="e">
        <f t="shared" si="2140"/>
        <v>#DIV/0!</v>
      </c>
      <c r="EN728" s="39" t="e">
        <f t="shared" si="2141"/>
        <v>#DIV/0!</v>
      </c>
      <c r="EO728" s="39" t="e">
        <f t="shared" si="2142"/>
        <v>#DIV/0!</v>
      </c>
      <c r="EP728" s="39" t="e">
        <f t="shared" si="2143"/>
        <v>#DIV/0!</v>
      </c>
      <c r="EQ728" s="39" t="e">
        <f t="shared" si="2144"/>
        <v>#DIV/0!</v>
      </c>
      <c r="ER728" s="39" t="e">
        <f t="shared" si="2145"/>
        <v>#DIV/0!</v>
      </c>
      <c r="ES728" s="58" t="str">
        <f t="shared" si="2146"/>
        <v>(OH,F,Cl)-dominate amphibole</v>
      </c>
      <c r="ET728" s="58" t="e">
        <f t="shared" si="2147"/>
        <v>#N/A</v>
      </c>
      <c r="EU728" s="56">
        <f t="shared" si="2059"/>
        <v>0</v>
      </c>
      <c r="EV728" s="56">
        <f t="shared" si="2060"/>
        <v>0</v>
      </c>
      <c r="EW728" s="56">
        <f t="shared" si="2061"/>
        <v>0</v>
      </c>
      <c r="EX728" s="56">
        <f t="shared" si="2062"/>
        <v>0</v>
      </c>
      <c r="EY728" s="56">
        <f t="shared" si="2063"/>
        <v>0</v>
      </c>
      <c r="EZ728" s="56">
        <f t="shared" si="2064"/>
        <v>0</v>
      </c>
      <c r="FA728" s="39">
        <f t="shared" si="2065"/>
        <v>0</v>
      </c>
      <c r="FB728" s="39">
        <f t="shared" si="2066"/>
        <v>0</v>
      </c>
      <c r="FC728" s="54">
        <f t="shared" si="2067"/>
        <v>0</v>
      </c>
      <c r="FD728" s="54">
        <f t="shared" si="2068"/>
        <v>0</v>
      </c>
      <c r="FE728" s="39">
        <f t="shared" si="2069"/>
        <v>0</v>
      </c>
      <c r="FF728" s="54">
        <f t="shared" si="2070"/>
        <v>0</v>
      </c>
      <c r="FG728" s="39">
        <f t="shared" si="2071"/>
        <v>0</v>
      </c>
      <c r="FH728" s="39">
        <f t="shared" si="2148"/>
        <v>0</v>
      </c>
      <c r="FI728" s="39">
        <f t="shared" si="2149"/>
        <v>0</v>
      </c>
      <c r="FJ728" s="39">
        <f t="shared" si="2150"/>
        <v>0</v>
      </c>
      <c r="FK728" s="39" t="e">
        <f t="shared" si="2151"/>
        <v>#DIV/0!</v>
      </c>
      <c r="FL728" s="39" t="e">
        <f t="shared" si="2152"/>
        <v>#DIV/0!</v>
      </c>
      <c r="FM728" s="39" t="e">
        <f t="shared" si="2153"/>
        <v>#DIV/0!</v>
      </c>
      <c r="FN728" s="39">
        <f t="shared" si="2154"/>
        <v>1</v>
      </c>
      <c r="FO728" s="39">
        <f t="shared" si="2072"/>
        <v>0</v>
      </c>
      <c r="FP728" s="39">
        <f t="shared" si="2073"/>
        <v>0</v>
      </c>
      <c r="FQ728" s="39">
        <f t="shared" si="2074"/>
        <v>0</v>
      </c>
      <c r="FR728" s="39">
        <f t="shared" si="2155"/>
        <v>0</v>
      </c>
      <c r="FS728" s="39">
        <f t="shared" si="2156"/>
        <v>0</v>
      </c>
      <c r="FU728" s="39" t="e">
        <f t="shared" si="2157"/>
        <v>#DIV/0!</v>
      </c>
      <c r="FV728" s="39" t="e">
        <f t="shared" si="2158"/>
        <v>#DIV/0!</v>
      </c>
      <c r="FW728" s="39" t="e">
        <f t="shared" si="2159"/>
        <v>#DIV/0!</v>
      </c>
      <c r="FY728" s="39" t="e">
        <f t="shared" si="2160"/>
        <v>#DIV/0!</v>
      </c>
      <c r="FZ728" s="39" t="e">
        <f t="shared" si="2161"/>
        <v>#DIV/0!</v>
      </c>
      <c r="GA728" s="39" t="e">
        <f t="shared" si="2162"/>
        <v>#DIV/0!</v>
      </c>
      <c r="GB728" s="39" t="e">
        <f t="shared" si="2163"/>
        <v>#DIV/0!</v>
      </c>
      <c r="GC728" s="39" t="e">
        <f t="shared" si="2164"/>
        <v>#DIV/0!</v>
      </c>
      <c r="GD728" s="39" t="e">
        <f t="shared" si="2165"/>
        <v>#DIV/0!</v>
      </c>
      <c r="GE728" s="39" t="e">
        <f t="shared" si="2166"/>
        <v>#DIV/0!</v>
      </c>
      <c r="GF728" s="39" t="e">
        <f t="shared" si="2167"/>
        <v>#DIV/0!</v>
      </c>
      <c r="GG728" s="39" t="e">
        <f t="shared" si="2168"/>
        <v>#DIV/0!</v>
      </c>
      <c r="GH728" s="39" t="e">
        <f t="shared" si="2169"/>
        <v>#DIV/0!</v>
      </c>
      <c r="GI728" s="39"/>
      <c r="GJ728" s="39" t="e">
        <f t="shared" si="2170"/>
        <v>#DIV/0!</v>
      </c>
      <c r="GK728" s="39" t="e">
        <f t="shared" si="2171"/>
        <v>#DIV/0!</v>
      </c>
      <c r="GL728" s="39" t="e">
        <f t="shared" si="2172"/>
        <v>#DIV/0!</v>
      </c>
      <c r="GM728" s="39" t="e">
        <f t="shared" si="2173"/>
        <v>#DIV/0!</v>
      </c>
      <c r="GN728" s="39" t="e">
        <f t="shared" si="2174"/>
        <v>#DIV/0!</v>
      </c>
      <c r="GO728" s="57"/>
      <c r="GP728" s="57" t="e">
        <f t="shared" si="2175"/>
        <v>#DIV/0!</v>
      </c>
      <c r="GQ728" s="59" t="e">
        <f t="shared" si="2176"/>
        <v>#DIV/0!</v>
      </c>
      <c r="GR728" s="41" t="e">
        <f t="shared" si="2177"/>
        <v>#DIV/0!</v>
      </c>
      <c r="GS728" s="57" t="e">
        <f t="shared" si="2178"/>
        <v>#DIV/0!</v>
      </c>
      <c r="GT728" s="57" t="e">
        <f t="shared" si="2179"/>
        <v>#DIV/0!</v>
      </c>
      <c r="GU728" s="57" t="e">
        <f t="shared" si="2180"/>
        <v>#DIV/0!</v>
      </c>
      <c r="GV728" s="57"/>
      <c r="GW728" s="42" t="e">
        <f t="shared" si="2181"/>
        <v>#DIV/0!</v>
      </c>
      <c r="GX728" s="42" t="e">
        <f t="shared" si="2182"/>
        <v>#DIV/0!</v>
      </c>
      <c r="GY728" s="42" t="e">
        <f t="shared" si="2183"/>
        <v>#DIV/0!</v>
      </c>
      <c r="GZ728" s="57"/>
      <c r="HA728" s="2" t="e">
        <f t="shared" si="2184"/>
        <v>#DIV/0!</v>
      </c>
      <c r="HB728" s="2" t="e">
        <f t="shared" si="2185"/>
        <v>#DIV/0!</v>
      </c>
      <c r="HC728" s="2" t="e">
        <f t="shared" si="2186"/>
        <v>#DIV/0!</v>
      </c>
      <c r="HD728" s="2" t="e">
        <f t="shared" si="2187"/>
        <v>#DIV/0!</v>
      </c>
      <c r="HE728" s="2" t="e">
        <f t="shared" si="2188"/>
        <v>#DIV/0!</v>
      </c>
      <c r="HF728" s="2" t="e">
        <f t="shared" si="2189"/>
        <v>#DIV/0!</v>
      </c>
      <c r="HG728" s="2" t="e">
        <f t="shared" si="2190"/>
        <v>#DIV/0!</v>
      </c>
      <c r="HH728" s="2" t="e">
        <f t="shared" si="2191"/>
        <v>#DIV/0!</v>
      </c>
      <c r="HI728" s="2" t="e">
        <f t="shared" si="2192"/>
        <v>#DIV/0!</v>
      </c>
      <c r="HJ728" s="11" t="e">
        <f t="shared" si="2193"/>
        <v>#DIV/0!</v>
      </c>
      <c r="HK728" s="60" t="e">
        <f t="shared" si="2194"/>
        <v>#DIV/0!</v>
      </c>
      <c r="HL728" s="57"/>
      <c r="HM728" s="57" t="e">
        <f t="shared" si="2195"/>
        <v>#DIV/0!</v>
      </c>
      <c r="HN728" s="57" t="e">
        <f t="shared" si="2196"/>
        <v>#DIV/0!</v>
      </c>
      <c r="HO728" s="57" t="e">
        <f t="shared" si="2197"/>
        <v>#DIV/0!</v>
      </c>
      <c r="HP728" s="57" t="e">
        <f t="shared" si="2198"/>
        <v>#DIV/0!</v>
      </c>
      <c r="HQ728" s="57" t="e">
        <f t="shared" si="2199"/>
        <v>#DIV/0!</v>
      </c>
      <c r="HR728" s="57"/>
      <c r="HS728" s="57" t="e">
        <f t="shared" si="2200"/>
        <v>#DIV/0!</v>
      </c>
      <c r="HT728" s="57" t="e">
        <f t="shared" si="2201"/>
        <v>#DIV/0!</v>
      </c>
      <c r="HU728" s="57" t="e">
        <f t="shared" si="2202"/>
        <v>#DIV/0!</v>
      </c>
      <c r="HV728" s="57" t="e">
        <f t="shared" si="2203"/>
        <v>#DIV/0!</v>
      </c>
      <c r="HW728" s="57" t="e">
        <f t="shared" si="2204"/>
        <v>#DIV/0!</v>
      </c>
      <c r="HX728" s="57"/>
      <c r="HY728" s="57" t="e">
        <f t="shared" si="2205"/>
        <v>#DIV/0!</v>
      </c>
      <c r="HZ728" s="57" t="e">
        <f t="shared" si="2206"/>
        <v>#DIV/0!</v>
      </c>
      <c r="IA728" s="57"/>
      <c r="IB728" s="61">
        <f t="shared" si="2207"/>
        <v>0</v>
      </c>
      <c r="IC728" s="57" t="str">
        <f t="shared" si="2208"/>
        <v/>
      </c>
      <c r="ID728" s="42"/>
      <c r="IE728" s="2" t="str">
        <f t="shared" si="2209"/>
        <v/>
      </c>
      <c r="IF728" s="60" t="e">
        <f t="shared" si="2210"/>
        <v>#DIV/0!</v>
      </c>
      <c r="IG728" s="60" t="str">
        <f t="shared" si="2211"/>
        <v/>
      </c>
      <c r="IH728" s="60" t="str">
        <f t="shared" si="2212"/>
        <v>zinco-</v>
      </c>
      <c r="II728" s="60" t="str">
        <f t="shared" si="2213"/>
        <v>mangano-</v>
      </c>
      <c r="IJ728" s="60" t="e">
        <f t="shared" si="2214"/>
        <v>#DIV/0!</v>
      </c>
      <c r="IK728" s="60" t="e">
        <f t="shared" si="2215"/>
        <v>#DIV/0!</v>
      </c>
      <c r="IL728" s="60" t="e">
        <f t="shared" si="2216"/>
        <v>#DIV/0!</v>
      </c>
      <c r="IM728" s="60" t="e">
        <f t="shared" si="2217"/>
        <v>#DIV/0!</v>
      </c>
      <c r="IN728" s="60" t="str">
        <f t="shared" si="2218"/>
        <v/>
      </c>
      <c r="IO728" s="60" t="str">
        <f t="shared" si="2219"/>
        <v/>
      </c>
      <c r="IP728" s="57"/>
      <c r="IQ728" s="57" t="str">
        <f t="shared" si="2220"/>
        <v>ERROR!!</v>
      </c>
    </row>
    <row r="729" spans="24:251">
      <c r="X729" s="29">
        <f t="shared" si="2076"/>
        <v>0</v>
      </c>
      <c r="Y729" s="29">
        <f t="shared" si="2077"/>
        <v>0</v>
      </c>
      <c r="Z729" s="29" t="e">
        <f t="shared" si="2078"/>
        <v>#DIV/0!</v>
      </c>
      <c r="AA729" s="29" t="e">
        <f t="shared" si="2079"/>
        <v>#DIV/0!</v>
      </c>
      <c r="AB729" s="29" t="e">
        <f t="shared" si="2080"/>
        <v>#DIV/0!</v>
      </c>
      <c r="AC729" s="29" t="e">
        <f t="shared" si="2081"/>
        <v>#DIV/0!</v>
      </c>
      <c r="AF729" s="23">
        <v>60.084299999999999</v>
      </c>
      <c r="AG729" s="23">
        <v>79.878799999999998</v>
      </c>
      <c r="AH729" s="23">
        <v>101.96120000000001</v>
      </c>
      <c r="AI729" s="23">
        <v>151.99039999999999</v>
      </c>
      <c r="AJ729" s="23">
        <v>159.69</v>
      </c>
      <c r="AK729" s="23">
        <v>71.846400000000003</v>
      </c>
      <c r="AL729" s="23">
        <v>70.9375</v>
      </c>
      <c r="AM729" s="23">
        <v>40.304400000000001</v>
      </c>
      <c r="AN729" s="23">
        <v>56.077399999999997</v>
      </c>
      <c r="AO729" s="23">
        <v>61.978999999999999</v>
      </c>
      <c r="AP729" s="23">
        <v>94.195999999999998</v>
      </c>
      <c r="AQ729" s="23">
        <v>18.998000000000001</v>
      </c>
      <c r="AR729" s="23">
        <v>35.450000000000003</v>
      </c>
      <c r="AS729" s="23">
        <v>29.88</v>
      </c>
      <c r="AT729" s="23">
        <v>74.691999999999993</v>
      </c>
      <c r="AU729" s="23">
        <v>81.39</v>
      </c>
      <c r="AX729" s="54">
        <f t="shared" si="2082"/>
        <v>0</v>
      </c>
      <c r="AY729" s="54">
        <f t="shared" si="2083"/>
        <v>0</v>
      </c>
      <c r="AZ729" s="54">
        <f t="shared" si="2084"/>
        <v>0</v>
      </c>
      <c r="BA729" s="54">
        <f t="shared" si="2085"/>
        <v>0</v>
      </c>
      <c r="BB729" s="54">
        <f t="shared" si="2086"/>
        <v>0</v>
      </c>
      <c r="BC729" s="54">
        <f t="shared" si="2087"/>
        <v>0</v>
      </c>
      <c r="BD729" s="54">
        <f t="shared" si="2088"/>
        <v>0</v>
      </c>
      <c r="BE729" s="54">
        <f t="shared" si="2089"/>
        <v>0</v>
      </c>
      <c r="BF729" s="54">
        <f t="shared" si="2090"/>
        <v>0</v>
      </c>
      <c r="BG729" s="54">
        <f t="shared" si="2091"/>
        <v>0</v>
      </c>
      <c r="BH729" s="54">
        <f t="shared" si="2092"/>
        <v>0</v>
      </c>
      <c r="BI729" s="54">
        <f t="shared" si="2093"/>
        <v>0</v>
      </c>
      <c r="BJ729" s="54">
        <f t="shared" si="2094"/>
        <v>0</v>
      </c>
      <c r="BK729" s="54">
        <f t="shared" si="2095"/>
        <v>0</v>
      </c>
      <c r="BL729" s="54">
        <f t="shared" si="2096"/>
        <v>0</v>
      </c>
      <c r="BM729" s="42"/>
      <c r="BO729" s="54">
        <f>'Norm-coeff'!$C$2+$AX729*'Norm-coeff'!$D$2+$AY729*'Norm-coeff'!$E$2+$AZ729*'Norm-coeff'!$F$2+$BA729*'Norm-coeff'!$G$2+$BB729*'Norm-coeff'!$H$2+$BC729*'Norm-coeff'!$I$2+$BD729*'Norm-coeff'!$J$2+$BE729*'Norm-coeff'!$K$2+$BF729*'Norm-coeff'!$L$2+$BG729*'Norm-coeff'!$M$2+$BH729*'Norm-coeff'!$N$2+$BI729*'Norm-coeff'!$O$2</f>
        <v>5.4045421474420303</v>
      </c>
      <c r="BP729" s="54">
        <f>'Norm-coeff'!$C$3+$AX729*'Norm-coeff'!$D$3+$AY729*'Norm-coeff'!$E$3+$AZ729*'Norm-coeff'!$F$3+$BA729*'Norm-coeff'!$G$3+$BB729*'Norm-coeff'!$H$3+$BC729*'Norm-coeff'!$I$3+$BD729*'Norm-coeff'!$J$3+$BE729*'Norm-coeff'!$K$3+$BF729*'Norm-coeff'!$L$3+$BG729*'Norm-coeff'!$M$3+$BH729*'Norm-coeff'!$N$3+$BI729*'Norm-coeff'!$O$3</f>
        <v>3.15319116612705</v>
      </c>
      <c r="BQ729" s="54">
        <f>'Norm-coeff'!$C$4+$AX729*'Norm-coeff'!$D$4+$AY729*'Norm-coeff'!$E$4+$AZ729*'Norm-coeff'!$F$4+$BA729*'Norm-coeff'!$G$4+$BB729*'Norm-coeff'!$H$4+$BC729*'Norm-coeff'!$I$4+$BD729*'Norm-coeff'!$J$4+$BE729*'Norm-coeff'!$K$4+$BF729*'Norm-coeff'!$L$4+$BG729*'Norm-coeff'!$M$4+$BH729*'Norm-coeff'!$N$4+$BI729*'Norm-coeff'!$O$4</f>
        <v>1.42115649462768</v>
      </c>
      <c r="BR729" s="54">
        <f>'Norm-coeff'!$C$5+$AX729*'Norm-coeff'!$D$5+$AY729*'Norm-coeff'!$E$5+$AZ729*'Norm-coeff'!$F$5+$BA729*'Norm-coeff'!$G$5+$BB729*'Norm-coeff'!$H$5+$BC729*'Norm-coeff'!$I$5+$BD729*'Norm-coeff'!$J$5+$BE729*'Norm-coeff'!$K$5+$BF729*'Norm-coeff'!$L$5+$BG729*'Norm-coeff'!$M$5+$BH729*'Norm-coeff'!$N$5+$BI729*'Norm-coeff'!$O$5</f>
        <v>1.0553329241296201</v>
      </c>
      <c r="BS729" s="54">
        <f>'Norm-coeff'!$C$6+$AX729*'Norm-coeff'!$D$6+$AY729*'Norm-coeff'!$E$6+$AZ729*'Norm-coeff'!$F$6+$BA729*'Norm-coeff'!$G$6+$BB729*'Norm-coeff'!$H$6+$BC729*'Norm-coeff'!$I$6+$BD729*'Norm-coeff'!$J$6+$BE729*'Norm-coeff'!$K$6+$BF729*'Norm-coeff'!$L$6+$BG729*'Norm-coeff'!$M$6+$BH729*'Norm-coeff'!$N$6+$BI729*'Norm-coeff'!$O$6</f>
        <v>-1.48700885495103E-2</v>
      </c>
      <c r="BT729" s="54">
        <f>'Norm-coeff'!$C$7+$AX729*'Norm-coeff'!$D$7+$AY729*'Norm-coeff'!$E$7+$AZ729*'Norm-coeff'!$F$7+$BA729*'Norm-coeff'!$G$7+$BB729*'Norm-coeff'!$H$7+$BC729*'Norm-coeff'!$I$7+$BD729*'Norm-coeff'!$J$7+$BE729*'Norm-coeff'!$K$7+$BF729*'Norm-coeff'!$L$7+$BG729*'Norm-coeff'!$M$7+$BH729*'Norm-coeff'!$N$7+$BI729*'Norm-coeff'!$O$7</f>
        <v>2.0907583608832998</v>
      </c>
      <c r="BU729" s="54">
        <f>'Norm-coeff'!$C$8+$AX729*'Norm-coeff'!$D$8+$AY729*'Norm-coeff'!$E$8+$AZ729*'Norm-coeff'!$F$8+$BA729*'Norm-coeff'!$G$8+$BB729*'Norm-coeff'!$H$8+$BC729*'Norm-coeff'!$I$8+$BD729*'Norm-coeff'!$J$8+$BE729*'Norm-coeff'!$K$8+$BF729*'Norm-coeff'!$L$8+$BG729*'Norm-coeff'!$M$8+$BH729*'Norm-coeff'!$N$8+$BI729*'Norm-coeff'!$O$8</f>
        <v>0.65894159836244504</v>
      </c>
      <c r="BV729" s="54">
        <f>'Norm-coeff'!$C$9+$AX729*'Norm-coeff'!$D$9+$AY729*'Norm-coeff'!$E$9+$AZ729*'Norm-coeff'!$F$9+$BA729*'Norm-coeff'!$G$9+$BB729*'Norm-coeff'!$H$9+$BC729*'Norm-coeff'!$I$9+$BD729*'Norm-coeff'!$J$9+$BE729*'Norm-coeff'!$K$9+$BF729*'Norm-coeff'!$L$9+$BG729*'Norm-coeff'!$M$9+$BH729*'Norm-coeff'!$N$9+$BI729*'Norm-coeff'!$O$9</f>
        <v>1.48961085014701</v>
      </c>
      <c r="BW729" s="54">
        <f>'Norm-coeff'!$C$10+$AX729*'Norm-coeff'!$D$10+$AY729*'Norm-coeff'!$E$10+$AZ729*'Norm-coeff'!$F$10+$BA729*'Norm-coeff'!$G$10+$BB729*'Norm-coeff'!$H$10+$BC729*'Norm-coeff'!$I$10+$BD729*'Norm-coeff'!$J$10+$BE729*'Norm-coeff'!$K$10+$BF729*'Norm-coeff'!$L$10+$BG729*'Norm-coeff'!$M$10+$BH729*'Norm-coeff'!$N$10+$BI729*'Norm-coeff'!$O$10</f>
        <v>1.42058735749591</v>
      </c>
      <c r="BX729" s="54">
        <f>'Norm-coeff'!$C$11+$AX729*'Norm-coeff'!$D$11+$AY729*'Norm-coeff'!$E$11+$AZ729*'Norm-coeff'!$F$11+$BA729*'Norm-coeff'!$G$11+$BB729*'Norm-coeff'!$H$11+$BC729*'Norm-coeff'!$I$11+$BD729*'Norm-coeff'!$J$11+$BE729*'Norm-coeff'!$K$11+$BF729*'Norm-coeff'!$L$11+$BG729*'Norm-coeff'!$M$11+$BH729*'Norm-coeff'!$N$11+$BI729*'Norm-coeff'!$O$11</f>
        <v>0.221233014421479</v>
      </c>
      <c r="BY729" s="54">
        <f>'Norm-coeff'!$C$12+$AX729*'Norm-coeff'!$D$12+$AY729*'Norm-coeff'!$E$12+$AZ729*'Norm-coeff'!$F$12+$BA729*'Norm-coeff'!$G$12+$BB729*'Norm-coeff'!$H$12+$BC729*'Norm-coeff'!$I$12+$BD729*'Norm-coeff'!$J$12+$BE729*'Norm-coeff'!$K$12+$BF729*'Norm-coeff'!$L$12+$BG729*'Norm-coeff'!$M$12+$BH729*'Norm-coeff'!$N$12+$BI729*'Norm-coeff'!$O$12</f>
        <v>0.283527502056037</v>
      </c>
      <c r="BZ729" s="54">
        <f>'Norm-coeff'!$C$13+$AX729*'Norm-coeff'!$D$13+$AY729*'Norm-coeff'!$E$13+$AZ729*'Norm-coeff'!$F$13+$BA729*'Norm-coeff'!$G$13+$BB729*'Norm-coeff'!$H$13+$BC729*'Norm-coeff'!$I$13+$BD729*'Norm-coeff'!$J$13+$BE729*'Norm-coeff'!$K$13+$BF729*'Norm-coeff'!$L$13+$BG729*'Norm-coeff'!$M$13+$BH729*'Norm-coeff'!$N$13+$BI729*'Norm-coeff'!$O$13</f>
        <v>-4.1864930554451202E-2</v>
      </c>
      <c r="CA729" s="54">
        <f>'Norm-coeff'!$C$14+$AX729*'Norm-coeff'!$D$14+$AY729*'Norm-coeff'!$E$14+$AZ729*'Norm-coeff'!$F$14+$BA729*'Norm-coeff'!$G$14+$BB729*'Norm-coeff'!$H$14+$BC729*'Norm-coeff'!$I$14+$BD729*'Norm-coeff'!$J$14+$BE729*'Norm-coeff'!$K$14+$BF729*'Norm-coeff'!$L$14+$BG729*'Norm-coeff'!$M$14+$BH729*'Norm-coeff'!$N$14+$BI729*'Norm-coeff'!$O$14</f>
        <v>4.2526983164477103</v>
      </c>
      <c r="CC729" s="54">
        <f t="shared" si="2221"/>
        <v>0</v>
      </c>
      <c r="CG729" s="54">
        <f t="shared" si="2097"/>
        <v>0</v>
      </c>
      <c r="CH729" s="54">
        <f t="shared" si="2075"/>
        <v>0</v>
      </c>
      <c r="CI729" s="54">
        <f t="shared" si="2098"/>
        <v>0</v>
      </c>
      <c r="CJ729" s="56">
        <f t="shared" si="2099"/>
        <v>0</v>
      </c>
      <c r="CK729" s="54">
        <f t="shared" si="2100"/>
        <v>0</v>
      </c>
      <c r="CL729" s="54">
        <f t="shared" si="2101"/>
        <v>0</v>
      </c>
      <c r="CM729" s="54">
        <f t="shared" si="2102"/>
        <v>0</v>
      </c>
      <c r="CN729" s="54">
        <f t="shared" si="2103"/>
        <v>0</v>
      </c>
      <c r="CO729" s="54">
        <f t="shared" si="2104"/>
        <v>0</v>
      </c>
      <c r="CP729" s="54">
        <f t="shared" si="2105"/>
        <v>0</v>
      </c>
      <c r="CQ729" s="54">
        <f t="shared" si="2106"/>
        <v>0</v>
      </c>
      <c r="CR729" s="54">
        <f t="shared" si="2107"/>
        <v>0</v>
      </c>
      <c r="CS729" s="54">
        <f t="shared" si="2108"/>
        <v>0</v>
      </c>
      <c r="CU729" s="54">
        <f t="shared" si="2109"/>
        <v>0</v>
      </c>
      <c r="CV729" s="54">
        <f t="shared" si="2110"/>
        <v>0</v>
      </c>
      <c r="CW729" s="54">
        <f t="shared" si="2111"/>
        <v>0</v>
      </c>
      <c r="CX729" s="54">
        <f t="shared" si="2112"/>
        <v>0</v>
      </c>
      <c r="CZ729" s="54">
        <f t="shared" si="2113"/>
        <v>0</v>
      </c>
      <c r="DA729" s="54">
        <f t="shared" si="2114"/>
        <v>0</v>
      </c>
      <c r="DB729" s="54">
        <f t="shared" si="2115"/>
        <v>0</v>
      </c>
      <c r="DC729" s="54">
        <f t="shared" si="2116"/>
        <v>0</v>
      </c>
      <c r="DD729" s="54">
        <f t="shared" si="2117"/>
        <v>0</v>
      </c>
      <c r="DE729" s="54">
        <f t="shared" si="2118"/>
        <v>0</v>
      </c>
      <c r="DF729" s="54">
        <f t="shared" si="2119"/>
        <v>0</v>
      </c>
      <c r="DG729" s="54">
        <f t="shared" si="2120"/>
        <v>2</v>
      </c>
      <c r="DH729" s="71">
        <f t="shared" si="2121"/>
        <v>0</v>
      </c>
      <c r="DI729" s="71">
        <f t="shared" si="2122"/>
        <v>0</v>
      </c>
      <c r="DJ729" s="54">
        <f t="shared" si="2123"/>
        <v>0</v>
      </c>
      <c r="DK729" s="54">
        <f t="shared" si="2124"/>
        <v>2</v>
      </c>
      <c r="DL729" s="4">
        <f t="shared" si="2049"/>
        <v>0</v>
      </c>
      <c r="DM729" s="3">
        <f t="shared" si="2125"/>
        <v>0</v>
      </c>
      <c r="DN729" s="3">
        <f t="shared" si="2126"/>
        <v>0</v>
      </c>
      <c r="DO729" s="4" t="e">
        <f t="shared" si="2127"/>
        <v>#DIV/0!</v>
      </c>
      <c r="DP729" s="57"/>
      <c r="DQ729" s="57"/>
      <c r="DR729" s="56">
        <f t="shared" si="2050"/>
        <v>2</v>
      </c>
      <c r="DS729" s="56">
        <f t="shared" si="2051"/>
        <v>0</v>
      </c>
      <c r="DT729" s="38">
        <f t="shared" si="2052"/>
        <v>0</v>
      </c>
      <c r="DU729" s="38">
        <f t="shared" si="2128"/>
        <v>2</v>
      </c>
      <c r="DV729" s="38">
        <f t="shared" si="2053"/>
        <v>0</v>
      </c>
      <c r="DW729" s="39">
        <f t="shared" si="2054"/>
        <v>0</v>
      </c>
      <c r="DX729" s="39">
        <f t="shared" si="2055"/>
        <v>0</v>
      </c>
      <c r="DY729" s="39">
        <f t="shared" si="2056"/>
        <v>0</v>
      </c>
      <c r="DZ729" s="39">
        <f t="shared" si="2057"/>
        <v>0</v>
      </c>
      <c r="EA729" s="39">
        <f t="shared" si="2058"/>
        <v>0</v>
      </c>
      <c r="EB729" s="37" t="e">
        <f t="shared" si="2129"/>
        <v>#DIV/0!</v>
      </c>
      <c r="EC729" s="37" t="e">
        <f t="shared" si="2130"/>
        <v>#DIV/0!</v>
      </c>
      <c r="ED729" s="37" t="e">
        <f t="shared" si="2131"/>
        <v>#DIV/0!</v>
      </c>
      <c r="EE729" s="37" t="e">
        <f t="shared" si="2132"/>
        <v>#DIV/0!</v>
      </c>
      <c r="EF729" s="39" t="e">
        <f t="shared" si="2133"/>
        <v>#DIV/0!</v>
      </c>
      <c r="EG729" s="37" t="e">
        <f t="shared" si="2134"/>
        <v>#DIV/0!</v>
      </c>
      <c r="EH729" s="37" t="e">
        <f t="shared" si="2135"/>
        <v>#DIV/0!</v>
      </c>
      <c r="EI729" s="11" t="b">
        <f t="shared" si="2136"/>
        <v>1</v>
      </c>
      <c r="EJ729" s="11" t="b">
        <f t="shared" si="2137"/>
        <v>0</v>
      </c>
      <c r="EK729" s="39" t="e">
        <f t="shared" si="2138"/>
        <v>#DIV/0!</v>
      </c>
      <c r="EL729" s="39" t="e">
        <f t="shared" si="2139"/>
        <v>#DIV/0!</v>
      </c>
      <c r="EM729" s="39" t="e">
        <f t="shared" si="2140"/>
        <v>#DIV/0!</v>
      </c>
      <c r="EN729" s="39" t="e">
        <f t="shared" si="2141"/>
        <v>#DIV/0!</v>
      </c>
      <c r="EO729" s="39" t="e">
        <f t="shared" si="2142"/>
        <v>#DIV/0!</v>
      </c>
      <c r="EP729" s="39" t="e">
        <f t="shared" si="2143"/>
        <v>#DIV/0!</v>
      </c>
      <c r="EQ729" s="39" t="e">
        <f t="shared" si="2144"/>
        <v>#DIV/0!</v>
      </c>
      <c r="ER729" s="39" t="e">
        <f t="shared" si="2145"/>
        <v>#DIV/0!</v>
      </c>
      <c r="ES729" s="58" t="str">
        <f t="shared" si="2146"/>
        <v>(OH,F,Cl)-dominate amphibole</v>
      </c>
      <c r="ET729" s="58" t="e">
        <f t="shared" si="2147"/>
        <v>#N/A</v>
      </c>
      <c r="EU729" s="56">
        <f t="shared" si="2059"/>
        <v>0</v>
      </c>
      <c r="EV729" s="56">
        <f t="shared" si="2060"/>
        <v>0</v>
      </c>
      <c r="EW729" s="56">
        <f t="shared" si="2061"/>
        <v>0</v>
      </c>
      <c r="EX729" s="56">
        <f t="shared" si="2062"/>
        <v>0</v>
      </c>
      <c r="EY729" s="56">
        <f t="shared" si="2063"/>
        <v>0</v>
      </c>
      <c r="EZ729" s="56">
        <f t="shared" si="2064"/>
        <v>0</v>
      </c>
      <c r="FA729" s="39">
        <f t="shared" si="2065"/>
        <v>0</v>
      </c>
      <c r="FB729" s="39">
        <f t="shared" si="2066"/>
        <v>0</v>
      </c>
      <c r="FC729" s="54">
        <f t="shared" si="2067"/>
        <v>0</v>
      </c>
      <c r="FD729" s="54">
        <f t="shared" si="2068"/>
        <v>0</v>
      </c>
      <c r="FE729" s="39">
        <f t="shared" si="2069"/>
        <v>0</v>
      </c>
      <c r="FF729" s="54">
        <f t="shared" si="2070"/>
        <v>0</v>
      </c>
      <c r="FG729" s="39">
        <f t="shared" si="2071"/>
        <v>0</v>
      </c>
      <c r="FH729" s="39">
        <f t="shared" si="2148"/>
        <v>0</v>
      </c>
      <c r="FI729" s="39">
        <f t="shared" si="2149"/>
        <v>0</v>
      </c>
      <c r="FJ729" s="39">
        <f t="shared" si="2150"/>
        <v>0</v>
      </c>
      <c r="FK729" s="39" t="e">
        <f t="shared" si="2151"/>
        <v>#DIV/0!</v>
      </c>
      <c r="FL729" s="39" t="e">
        <f t="shared" si="2152"/>
        <v>#DIV/0!</v>
      </c>
      <c r="FM729" s="39" t="e">
        <f t="shared" si="2153"/>
        <v>#DIV/0!</v>
      </c>
      <c r="FN729" s="39">
        <f t="shared" si="2154"/>
        <v>1</v>
      </c>
      <c r="FO729" s="39">
        <f t="shared" si="2072"/>
        <v>0</v>
      </c>
      <c r="FP729" s="39">
        <f t="shared" si="2073"/>
        <v>0</v>
      </c>
      <c r="FQ729" s="39">
        <f t="shared" si="2074"/>
        <v>0</v>
      </c>
      <c r="FR729" s="39">
        <f t="shared" si="2155"/>
        <v>0</v>
      </c>
      <c r="FS729" s="39">
        <f t="shared" si="2156"/>
        <v>0</v>
      </c>
      <c r="FU729" s="39" t="e">
        <f t="shared" si="2157"/>
        <v>#DIV/0!</v>
      </c>
      <c r="FV729" s="39" t="e">
        <f t="shared" si="2158"/>
        <v>#DIV/0!</v>
      </c>
      <c r="FW729" s="39" t="e">
        <f t="shared" si="2159"/>
        <v>#DIV/0!</v>
      </c>
      <c r="FY729" s="39" t="e">
        <f t="shared" si="2160"/>
        <v>#DIV/0!</v>
      </c>
      <c r="FZ729" s="39" t="e">
        <f t="shared" si="2161"/>
        <v>#DIV/0!</v>
      </c>
      <c r="GA729" s="39" t="e">
        <f t="shared" si="2162"/>
        <v>#DIV/0!</v>
      </c>
      <c r="GB729" s="39" t="e">
        <f t="shared" si="2163"/>
        <v>#DIV/0!</v>
      </c>
      <c r="GC729" s="39" t="e">
        <f t="shared" si="2164"/>
        <v>#DIV/0!</v>
      </c>
      <c r="GD729" s="39" t="e">
        <f t="shared" si="2165"/>
        <v>#DIV/0!</v>
      </c>
      <c r="GE729" s="39" t="e">
        <f t="shared" si="2166"/>
        <v>#DIV/0!</v>
      </c>
      <c r="GF729" s="39" t="e">
        <f t="shared" si="2167"/>
        <v>#DIV/0!</v>
      </c>
      <c r="GG729" s="39" t="e">
        <f t="shared" si="2168"/>
        <v>#DIV/0!</v>
      </c>
      <c r="GH729" s="39" t="e">
        <f t="shared" si="2169"/>
        <v>#DIV/0!</v>
      </c>
      <c r="GI729" s="39"/>
      <c r="GJ729" s="39" t="e">
        <f t="shared" si="2170"/>
        <v>#DIV/0!</v>
      </c>
      <c r="GK729" s="39" t="e">
        <f t="shared" si="2171"/>
        <v>#DIV/0!</v>
      </c>
      <c r="GL729" s="39" t="e">
        <f t="shared" si="2172"/>
        <v>#DIV/0!</v>
      </c>
      <c r="GM729" s="39" t="e">
        <f t="shared" si="2173"/>
        <v>#DIV/0!</v>
      </c>
      <c r="GN729" s="39" t="e">
        <f t="shared" si="2174"/>
        <v>#DIV/0!</v>
      </c>
      <c r="GO729" s="57"/>
      <c r="GP729" s="57" t="e">
        <f t="shared" si="2175"/>
        <v>#DIV/0!</v>
      </c>
      <c r="GQ729" s="59" t="e">
        <f t="shared" si="2176"/>
        <v>#DIV/0!</v>
      </c>
      <c r="GR729" s="41" t="e">
        <f t="shared" si="2177"/>
        <v>#DIV/0!</v>
      </c>
      <c r="GS729" s="57" t="e">
        <f t="shared" si="2178"/>
        <v>#DIV/0!</v>
      </c>
      <c r="GT729" s="57" t="e">
        <f t="shared" si="2179"/>
        <v>#DIV/0!</v>
      </c>
      <c r="GU729" s="57" t="e">
        <f t="shared" si="2180"/>
        <v>#DIV/0!</v>
      </c>
      <c r="GV729" s="57"/>
      <c r="GW729" s="42" t="e">
        <f t="shared" si="2181"/>
        <v>#DIV/0!</v>
      </c>
      <c r="GX729" s="42" t="e">
        <f t="shared" si="2182"/>
        <v>#DIV/0!</v>
      </c>
      <c r="GY729" s="42" t="e">
        <f t="shared" si="2183"/>
        <v>#DIV/0!</v>
      </c>
      <c r="GZ729" s="57"/>
      <c r="HA729" s="2" t="e">
        <f t="shared" si="2184"/>
        <v>#DIV/0!</v>
      </c>
      <c r="HB729" s="2" t="e">
        <f t="shared" si="2185"/>
        <v>#DIV/0!</v>
      </c>
      <c r="HC729" s="2" t="e">
        <f t="shared" si="2186"/>
        <v>#DIV/0!</v>
      </c>
      <c r="HD729" s="2" t="e">
        <f t="shared" si="2187"/>
        <v>#DIV/0!</v>
      </c>
      <c r="HE729" s="2" t="e">
        <f t="shared" si="2188"/>
        <v>#DIV/0!</v>
      </c>
      <c r="HF729" s="2" t="e">
        <f t="shared" si="2189"/>
        <v>#DIV/0!</v>
      </c>
      <c r="HG729" s="2" t="e">
        <f t="shared" si="2190"/>
        <v>#DIV/0!</v>
      </c>
      <c r="HH729" s="2" t="e">
        <f t="shared" si="2191"/>
        <v>#DIV/0!</v>
      </c>
      <c r="HI729" s="2" t="e">
        <f t="shared" si="2192"/>
        <v>#DIV/0!</v>
      </c>
      <c r="HJ729" s="11" t="e">
        <f t="shared" si="2193"/>
        <v>#DIV/0!</v>
      </c>
      <c r="HK729" s="60" t="e">
        <f t="shared" si="2194"/>
        <v>#DIV/0!</v>
      </c>
      <c r="HL729" s="57"/>
      <c r="HM729" s="57" t="e">
        <f t="shared" si="2195"/>
        <v>#DIV/0!</v>
      </c>
      <c r="HN729" s="57" t="e">
        <f t="shared" si="2196"/>
        <v>#DIV/0!</v>
      </c>
      <c r="HO729" s="57" t="e">
        <f t="shared" si="2197"/>
        <v>#DIV/0!</v>
      </c>
      <c r="HP729" s="57" t="e">
        <f t="shared" si="2198"/>
        <v>#DIV/0!</v>
      </c>
      <c r="HQ729" s="57" t="e">
        <f t="shared" si="2199"/>
        <v>#DIV/0!</v>
      </c>
      <c r="HR729" s="57"/>
      <c r="HS729" s="57" t="e">
        <f t="shared" si="2200"/>
        <v>#DIV/0!</v>
      </c>
      <c r="HT729" s="57" t="e">
        <f t="shared" si="2201"/>
        <v>#DIV/0!</v>
      </c>
      <c r="HU729" s="57" t="e">
        <f t="shared" si="2202"/>
        <v>#DIV/0!</v>
      </c>
      <c r="HV729" s="57" t="e">
        <f t="shared" si="2203"/>
        <v>#DIV/0!</v>
      </c>
      <c r="HW729" s="57" t="e">
        <f t="shared" si="2204"/>
        <v>#DIV/0!</v>
      </c>
      <c r="HX729" s="57"/>
      <c r="HY729" s="57" t="e">
        <f t="shared" si="2205"/>
        <v>#DIV/0!</v>
      </c>
      <c r="HZ729" s="57" t="e">
        <f t="shared" si="2206"/>
        <v>#DIV/0!</v>
      </c>
      <c r="IA729" s="57"/>
      <c r="IB729" s="61">
        <f t="shared" si="2207"/>
        <v>0</v>
      </c>
      <c r="IC729" s="57" t="str">
        <f t="shared" si="2208"/>
        <v/>
      </c>
      <c r="ID729" s="42"/>
      <c r="IE729" s="2" t="str">
        <f t="shared" si="2209"/>
        <v/>
      </c>
      <c r="IF729" s="60" t="e">
        <f t="shared" si="2210"/>
        <v>#DIV/0!</v>
      </c>
      <c r="IG729" s="60" t="str">
        <f t="shared" si="2211"/>
        <v/>
      </c>
      <c r="IH729" s="60" t="str">
        <f t="shared" si="2212"/>
        <v>zinco-</v>
      </c>
      <c r="II729" s="60" t="str">
        <f t="shared" si="2213"/>
        <v>mangano-</v>
      </c>
      <c r="IJ729" s="60" t="e">
        <f t="shared" si="2214"/>
        <v>#DIV/0!</v>
      </c>
      <c r="IK729" s="60" t="e">
        <f t="shared" si="2215"/>
        <v>#DIV/0!</v>
      </c>
      <c r="IL729" s="60" t="e">
        <f t="shared" si="2216"/>
        <v>#DIV/0!</v>
      </c>
      <c r="IM729" s="60" t="e">
        <f t="shared" si="2217"/>
        <v>#DIV/0!</v>
      </c>
      <c r="IN729" s="60" t="str">
        <f t="shared" si="2218"/>
        <v/>
      </c>
      <c r="IO729" s="60" t="str">
        <f t="shared" si="2219"/>
        <v/>
      </c>
      <c r="IP729" s="57"/>
      <c r="IQ729" s="57" t="str">
        <f t="shared" si="2220"/>
        <v>ERROR!!</v>
      </c>
    </row>
    <row r="730" spans="24:251">
      <c r="X730" s="29">
        <f t="shared" si="2076"/>
        <v>0</v>
      </c>
      <c r="Y730" s="29">
        <f t="shared" si="2077"/>
        <v>0</v>
      </c>
      <c r="Z730" s="29" t="e">
        <f t="shared" si="2078"/>
        <v>#DIV/0!</v>
      </c>
      <c r="AA730" s="29" t="e">
        <f t="shared" si="2079"/>
        <v>#DIV/0!</v>
      </c>
      <c r="AB730" s="29" t="e">
        <f t="shared" si="2080"/>
        <v>#DIV/0!</v>
      </c>
      <c r="AC730" s="29" t="e">
        <f t="shared" si="2081"/>
        <v>#DIV/0!</v>
      </c>
      <c r="AF730" s="23">
        <v>60.084299999999999</v>
      </c>
      <c r="AG730" s="23">
        <v>79.878799999999998</v>
      </c>
      <c r="AH730" s="23">
        <v>101.96120000000001</v>
      </c>
      <c r="AI730" s="23">
        <v>151.99039999999999</v>
      </c>
      <c r="AJ730" s="23">
        <v>159.69</v>
      </c>
      <c r="AK730" s="23">
        <v>71.846400000000003</v>
      </c>
      <c r="AL730" s="23">
        <v>70.9375</v>
      </c>
      <c r="AM730" s="23">
        <v>40.304400000000001</v>
      </c>
      <c r="AN730" s="23">
        <v>56.077399999999997</v>
      </c>
      <c r="AO730" s="23">
        <v>61.978999999999999</v>
      </c>
      <c r="AP730" s="23">
        <v>94.195999999999998</v>
      </c>
      <c r="AQ730" s="23">
        <v>18.998000000000001</v>
      </c>
      <c r="AR730" s="23">
        <v>35.450000000000003</v>
      </c>
      <c r="AS730" s="23">
        <v>29.88</v>
      </c>
      <c r="AT730" s="23">
        <v>74.691999999999993</v>
      </c>
      <c r="AU730" s="23">
        <v>81.39</v>
      </c>
      <c r="AX730" s="54">
        <f t="shared" si="2082"/>
        <v>0</v>
      </c>
      <c r="AY730" s="54">
        <f t="shared" si="2083"/>
        <v>0</v>
      </c>
      <c r="AZ730" s="54">
        <f t="shared" si="2084"/>
        <v>0</v>
      </c>
      <c r="BA730" s="54">
        <f t="shared" si="2085"/>
        <v>0</v>
      </c>
      <c r="BB730" s="54">
        <f t="shared" si="2086"/>
        <v>0</v>
      </c>
      <c r="BC730" s="54">
        <f t="shared" si="2087"/>
        <v>0</v>
      </c>
      <c r="BD730" s="54">
        <f t="shared" si="2088"/>
        <v>0</v>
      </c>
      <c r="BE730" s="54">
        <f t="shared" si="2089"/>
        <v>0</v>
      </c>
      <c r="BF730" s="54">
        <f t="shared" si="2090"/>
        <v>0</v>
      </c>
      <c r="BG730" s="54">
        <f t="shared" si="2091"/>
        <v>0</v>
      </c>
      <c r="BH730" s="54">
        <f t="shared" si="2092"/>
        <v>0</v>
      </c>
      <c r="BI730" s="54">
        <f t="shared" si="2093"/>
        <v>0</v>
      </c>
      <c r="BJ730" s="54">
        <f t="shared" si="2094"/>
        <v>0</v>
      </c>
      <c r="BK730" s="54">
        <f t="shared" si="2095"/>
        <v>0</v>
      </c>
      <c r="BL730" s="54">
        <f t="shared" si="2096"/>
        <v>0</v>
      </c>
      <c r="BM730" s="42"/>
      <c r="BO730" s="54">
        <f>'Norm-coeff'!$C$2+$AX730*'Norm-coeff'!$D$2+$AY730*'Norm-coeff'!$E$2+$AZ730*'Norm-coeff'!$F$2+$BA730*'Norm-coeff'!$G$2+$BB730*'Norm-coeff'!$H$2+$BC730*'Norm-coeff'!$I$2+$BD730*'Norm-coeff'!$J$2+$BE730*'Norm-coeff'!$K$2+$BF730*'Norm-coeff'!$L$2+$BG730*'Norm-coeff'!$M$2+$BH730*'Norm-coeff'!$N$2+$BI730*'Norm-coeff'!$O$2</f>
        <v>5.4045421474420303</v>
      </c>
      <c r="BP730" s="54">
        <f>'Norm-coeff'!$C$3+$AX730*'Norm-coeff'!$D$3+$AY730*'Norm-coeff'!$E$3+$AZ730*'Norm-coeff'!$F$3+$BA730*'Norm-coeff'!$G$3+$BB730*'Norm-coeff'!$H$3+$BC730*'Norm-coeff'!$I$3+$BD730*'Norm-coeff'!$J$3+$BE730*'Norm-coeff'!$K$3+$BF730*'Norm-coeff'!$L$3+$BG730*'Norm-coeff'!$M$3+$BH730*'Norm-coeff'!$N$3+$BI730*'Norm-coeff'!$O$3</f>
        <v>3.15319116612705</v>
      </c>
      <c r="BQ730" s="54">
        <f>'Norm-coeff'!$C$4+$AX730*'Norm-coeff'!$D$4+$AY730*'Norm-coeff'!$E$4+$AZ730*'Norm-coeff'!$F$4+$BA730*'Norm-coeff'!$G$4+$BB730*'Norm-coeff'!$H$4+$BC730*'Norm-coeff'!$I$4+$BD730*'Norm-coeff'!$J$4+$BE730*'Norm-coeff'!$K$4+$BF730*'Norm-coeff'!$L$4+$BG730*'Norm-coeff'!$M$4+$BH730*'Norm-coeff'!$N$4+$BI730*'Norm-coeff'!$O$4</f>
        <v>1.42115649462768</v>
      </c>
      <c r="BR730" s="54">
        <f>'Norm-coeff'!$C$5+$AX730*'Norm-coeff'!$D$5+$AY730*'Norm-coeff'!$E$5+$AZ730*'Norm-coeff'!$F$5+$BA730*'Norm-coeff'!$G$5+$BB730*'Norm-coeff'!$H$5+$BC730*'Norm-coeff'!$I$5+$BD730*'Norm-coeff'!$J$5+$BE730*'Norm-coeff'!$K$5+$BF730*'Norm-coeff'!$L$5+$BG730*'Norm-coeff'!$M$5+$BH730*'Norm-coeff'!$N$5+$BI730*'Norm-coeff'!$O$5</f>
        <v>1.0553329241296201</v>
      </c>
      <c r="BS730" s="54">
        <f>'Norm-coeff'!$C$6+$AX730*'Norm-coeff'!$D$6+$AY730*'Norm-coeff'!$E$6+$AZ730*'Norm-coeff'!$F$6+$BA730*'Norm-coeff'!$G$6+$BB730*'Norm-coeff'!$H$6+$BC730*'Norm-coeff'!$I$6+$BD730*'Norm-coeff'!$J$6+$BE730*'Norm-coeff'!$K$6+$BF730*'Norm-coeff'!$L$6+$BG730*'Norm-coeff'!$M$6+$BH730*'Norm-coeff'!$N$6+$BI730*'Norm-coeff'!$O$6</f>
        <v>-1.48700885495103E-2</v>
      </c>
      <c r="BT730" s="54">
        <f>'Norm-coeff'!$C$7+$AX730*'Norm-coeff'!$D$7+$AY730*'Norm-coeff'!$E$7+$AZ730*'Norm-coeff'!$F$7+$BA730*'Norm-coeff'!$G$7+$BB730*'Norm-coeff'!$H$7+$BC730*'Norm-coeff'!$I$7+$BD730*'Norm-coeff'!$J$7+$BE730*'Norm-coeff'!$K$7+$BF730*'Norm-coeff'!$L$7+$BG730*'Norm-coeff'!$M$7+$BH730*'Norm-coeff'!$N$7+$BI730*'Norm-coeff'!$O$7</f>
        <v>2.0907583608832998</v>
      </c>
      <c r="BU730" s="54">
        <f>'Norm-coeff'!$C$8+$AX730*'Norm-coeff'!$D$8+$AY730*'Norm-coeff'!$E$8+$AZ730*'Norm-coeff'!$F$8+$BA730*'Norm-coeff'!$G$8+$BB730*'Norm-coeff'!$H$8+$BC730*'Norm-coeff'!$I$8+$BD730*'Norm-coeff'!$J$8+$BE730*'Norm-coeff'!$K$8+$BF730*'Norm-coeff'!$L$8+$BG730*'Norm-coeff'!$M$8+$BH730*'Norm-coeff'!$N$8+$BI730*'Norm-coeff'!$O$8</f>
        <v>0.65894159836244504</v>
      </c>
      <c r="BV730" s="54">
        <f>'Norm-coeff'!$C$9+$AX730*'Norm-coeff'!$D$9+$AY730*'Norm-coeff'!$E$9+$AZ730*'Norm-coeff'!$F$9+$BA730*'Norm-coeff'!$G$9+$BB730*'Norm-coeff'!$H$9+$BC730*'Norm-coeff'!$I$9+$BD730*'Norm-coeff'!$J$9+$BE730*'Norm-coeff'!$K$9+$BF730*'Norm-coeff'!$L$9+$BG730*'Norm-coeff'!$M$9+$BH730*'Norm-coeff'!$N$9+$BI730*'Norm-coeff'!$O$9</f>
        <v>1.48961085014701</v>
      </c>
      <c r="BW730" s="54">
        <f>'Norm-coeff'!$C$10+$AX730*'Norm-coeff'!$D$10+$AY730*'Norm-coeff'!$E$10+$AZ730*'Norm-coeff'!$F$10+$BA730*'Norm-coeff'!$G$10+$BB730*'Norm-coeff'!$H$10+$BC730*'Norm-coeff'!$I$10+$BD730*'Norm-coeff'!$J$10+$BE730*'Norm-coeff'!$K$10+$BF730*'Norm-coeff'!$L$10+$BG730*'Norm-coeff'!$M$10+$BH730*'Norm-coeff'!$N$10+$BI730*'Norm-coeff'!$O$10</f>
        <v>1.42058735749591</v>
      </c>
      <c r="BX730" s="54">
        <f>'Norm-coeff'!$C$11+$AX730*'Norm-coeff'!$D$11+$AY730*'Norm-coeff'!$E$11+$AZ730*'Norm-coeff'!$F$11+$BA730*'Norm-coeff'!$G$11+$BB730*'Norm-coeff'!$H$11+$BC730*'Norm-coeff'!$I$11+$BD730*'Norm-coeff'!$J$11+$BE730*'Norm-coeff'!$K$11+$BF730*'Norm-coeff'!$L$11+$BG730*'Norm-coeff'!$M$11+$BH730*'Norm-coeff'!$N$11+$BI730*'Norm-coeff'!$O$11</f>
        <v>0.221233014421479</v>
      </c>
      <c r="BY730" s="54">
        <f>'Norm-coeff'!$C$12+$AX730*'Norm-coeff'!$D$12+$AY730*'Norm-coeff'!$E$12+$AZ730*'Norm-coeff'!$F$12+$BA730*'Norm-coeff'!$G$12+$BB730*'Norm-coeff'!$H$12+$BC730*'Norm-coeff'!$I$12+$BD730*'Norm-coeff'!$J$12+$BE730*'Norm-coeff'!$K$12+$BF730*'Norm-coeff'!$L$12+$BG730*'Norm-coeff'!$M$12+$BH730*'Norm-coeff'!$N$12+$BI730*'Norm-coeff'!$O$12</f>
        <v>0.283527502056037</v>
      </c>
      <c r="BZ730" s="54">
        <f>'Norm-coeff'!$C$13+$AX730*'Norm-coeff'!$D$13+$AY730*'Norm-coeff'!$E$13+$AZ730*'Norm-coeff'!$F$13+$BA730*'Norm-coeff'!$G$13+$BB730*'Norm-coeff'!$H$13+$BC730*'Norm-coeff'!$I$13+$BD730*'Norm-coeff'!$J$13+$BE730*'Norm-coeff'!$K$13+$BF730*'Norm-coeff'!$L$13+$BG730*'Norm-coeff'!$M$13+$BH730*'Norm-coeff'!$N$13+$BI730*'Norm-coeff'!$O$13</f>
        <v>-4.1864930554451202E-2</v>
      </c>
      <c r="CA730" s="54">
        <f>'Norm-coeff'!$C$14+$AX730*'Norm-coeff'!$D$14+$AY730*'Norm-coeff'!$E$14+$AZ730*'Norm-coeff'!$F$14+$BA730*'Norm-coeff'!$G$14+$BB730*'Norm-coeff'!$H$14+$BC730*'Norm-coeff'!$I$14+$BD730*'Norm-coeff'!$J$14+$BE730*'Norm-coeff'!$K$14+$BF730*'Norm-coeff'!$L$14+$BG730*'Norm-coeff'!$M$14+$BH730*'Norm-coeff'!$N$14+$BI730*'Norm-coeff'!$O$14</f>
        <v>4.2526983164477103</v>
      </c>
      <c r="CC730" s="54">
        <f t="shared" si="2221"/>
        <v>0</v>
      </c>
      <c r="CG730" s="54">
        <f t="shared" si="2097"/>
        <v>0</v>
      </c>
      <c r="CH730" s="54">
        <f t="shared" si="2075"/>
        <v>0</v>
      </c>
      <c r="CI730" s="54">
        <f t="shared" si="2098"/>
        <v>0</v>
      </c>
      <c r="CJ730" s="56">
        <f t="shared" si="2099"/>
        <v>0</v>
      </c>
      <c r="CK730" s="54">
        <f t="shared" si="2100"/>
        <v>0</v>
      </c>
      <c r="CL730" s="54">
        <f t="shared" si="2101"/>
        <v>0</v>
      </c>
      <c r="CM730" s="54">
        <f t="shared" si="2102"/>
        <v>0</v>
      </c>
      <c r="CN730" s="54">
        <f t="shared" si="2103"/>
        <v>0</v>
      </c>
      <c r="CO730" s="54">
        <f t="shared" si="2104"/>
        <v>0</v>
      </c>
      <c r="CP730" s="54">
        <f t="shared" si="2105"/>
        <v>0</v>
      </c>
      <c r="CQ730" s="54">
        <f t="shared" si="2106"/>
        <v>0</v>
      </c>
      <c r="CR730" s="54">
        <f t="shared" si="2107"/>
        <v>0</v>
      </c>
      <c r="CS730" s="54">
        <f t="shared" si="2108"/>
        <v>0</v>
      </c>
      <c r="CU730" s="54">
        <f t="shared" si="2109"/>
        <v>0</v>
      </c>
      <c r="CV730" s="54">
        <f t="shared" si="2110"/>
        <v>0</v>
      </c>
      <c r="CW730" s="54">
        <f t="shared" si="2111"/>
        <v>0</v>
      </c>
      <c r="CX730" s="54">
        <f t="shared" si="2112"/>
        <v>0</v>
      </c>
      <c r="CZ730" s="54">
        <f t="shared" si="2113"/>
        <v>0</v>
      </c>
      <c r="DA730" s="54">
        <f t="shared" si="2114"/>
        <v>0</v>
      </c>
      <c r="DB730" s="54">
        <f t="shared" si="2115"/>
        <v>0</v>
      </c>
      <c r="DC730" s="54">
        <f t="shared" si="2116"/>
        <v>0</v>
      </c>
      <c r="DD730" s="54">
        <f t="shared" si="2117"/>
        <v>0</v>
      </c>
      <c r="DE730" s="54">
        <f t="shared" si="2118"/>
        <v>0</v>
      </c>
      <c r="DF730" s="54">
        <f t="shared" si="2119"/>
        <v>0</v>
      </c>
      <c r="DG730" s="54">
        <f t="shared" si="2120"/>
        <v>2</v>
      </c>
      <c r="DH730" s="71">
        <f t="shared" si="2121"/>
        <v>0</v>
      </c>
      <c r="DI730" s="71">
        <f t="shared" si="2122"/>
        <v>0</v>
      </c>
      <c r="DJ730" s="54">
        <f t="shared" si="2123"/>
        <v>0</v>
      </c>
      <c r="DK730" s="54">
        <f t="shared" si="2124"/>
        <v>2</v>
      </c>
      <c r="DL730" s="4">
        <f t="shared" si="2049"/>
        <v>0</v>
      </c>
      <c r="DM730" s="3">
        <f t="shared" si="2125"/>
        <v>0</v>
      </c>
      <c r="DN730" s="3">
        <f t="shared" si="2126"/>
        <v>0</v>
      </c>
      <c r="DO730" s="4" t="e">
        <f t="shared" si="2127"/>
        <v>#DIV/0!</v>
      </c>
      <c r="DP730" s="57"/>
      <c r="DQ730" s="57"/>
      <c r="DR730" s="56">
        <f t="shared" si="2050"/>
        <v>2</v>
      </c>
      <c r="DS730" s="56">
        <f t="shared" si="2051"/>
        <v>0</v>
      </c>
      <c r="DT730" s="38">
        <f t="shared" si="2052"/>
        <v>0</v>
      </c>
      <c r="DU730" s="38">
        <f t="shared" si="2128"/>
        <v>2</v>
      </c>
      <c r="DV730" s="38">
        <f t="shared" si="2053"/>
        <v>0</v>
      </c>
      <c r="DW730" s="39">
        <f t="shared" si="2054"/>
        <v>0</v>
      </c>
      <c r="DX730" s="39">
        <f t="shared" si="2055"/>
        <v>0</v>
      </c>
      <c r="DY730" s="39">
        <f t="shared" si="2056"/>
        <v>0</v>
      </c>
      <c r="DZ730" s="39">
        <f t="shared" si="2057"/>
        <v>0</v>
      </c>
      <c r="EA730" s="39">
        <f t="shared" si="2058"/>
        <v>0</v>
      </c>
      <c r="EB730" s="37" t="e">
        <f t="shared" si="2129"/>
        <v>#DIV/0!</v>
      </c>
      <c r="EC730" s="37" t="e">
        <f t="shared" si="2130"/>
        <v>#DIV/0!</v>
      </c>
      <c r="ED730" s="37" t="e">
        <f t="shared" si="2131"/>
        <v>#DIV/0!</v>
      </c>
      <c r="EE730" s="37" t="e">
        <f t="shared" si="2132"/>
        <v>#DIV/0!</v>
      </c>
      <c r="EF730" s="39" t="e">
        <f t="shared" si="2133"/>
        <v>#DIV/0!</v>
      </c>
      <c r="EG730" s="37" t="e">
        <f t="shared" si="2134"/>
        <v>#DIV/0!</v>
      </c>
      <c r="EH730" s="37" t="e">
        <f t="shared" si="2135"/>
        <v>#DIV/0!</v>
      </c>
      <c r="EI730" s="11" t="b">
        <f t="shared" si="2136"/>
        <v>1</v>
      </c>
      <c r="EJ730" s="11" t="b">
        <f t="shared" si="2137"/>
        <v>0</v>
      </c>
      <c r="EK730" s="39" t="e">
        <f t="shared" si="2138"/>
        <v>#DIV/0!</v>
      </c>
      <c r="EL730" s="39" t="e">
        <f t="shared" si="2139"/>
        <v>#DIV/0!</v>
      </c>
      <c r="EM730" s="39" t="e">
        <f t="shared" si="2140"/>
        <v>#DIV/0!</v>
      </c>
      <c r="EN730" s="39" t="e">
        <f t="shared" si="2141"/>
        <v>#DIV/0!</v>
      </c>
      <c r="EO730" s="39" t="e">
        <f t="shared" si="2142"/>
        <v>#DIV/0!</v>
      </c>
      <c r="EP730" s="39" t="e">
        <f t="shared" si="2143"/>
        <v>#DIV/0!</v>
      </c>
      <c r="EQ730" s="39" t="e">
        <f t="shared" si="2144"/>
        <v>#DIV/0!</v>
      </c>
      <c r="ER730" s="39" t="e">
        <f t="shared" si="2145"/>
        <v>#DIV/0!</v>
      </c>
      <c r="ES730" s="58" t="str">
        <f t="shared" si="2146"/>
        <v>(OH,F,Cl)-dominate amphibole</v>
      </c>
      <c r="ET730" s="58" t="e">
        <f t="shared" si="2147"/>
        <v>#N/A</v>
      </c>
      <c r="EU730" s="56">
        <f t="shared" si="2059"/>
        <v>0</v>
      </c>
      <c r="EV730" s="56">
        <f t="shared" si="2060"/>
        <v>0</v>
      </c>
      <c r="EW730" s="56">
        <f t="shared" si="2061"/>
        <v>0</v>
      </c>
      <c r="EX730" s="56">
        <f t="shared" si="2062"/>
        <v>0</v>
      </c>
      <c r="EY730" s="56">
        <f t="shared" si="2063"/>
        <v>0</v>
      </c>
      <c r="EZ730" s="56">
        <f t="shared" si="2064"/>
        <v>0</v>
      </c>
      <c r="FA730" s="39">
        <f t="shared" si="2065"/>
        <v>0</v>
      </c>
      <c r="FB730" s="39">
        <f t="shared" si="2066"/>
        <v>0</v>
      </c>
      <c r="FC730" s="54">
        <f t="shared" si="2067"/>
        <v>0</v>
      </c>
      <c r="FD730" s="54">
        <f t="shared" si="2068"/>
        <v>0</v>
      </c>
      <c r="FE730" s="39">
        <f t="shared" si="2069"/>
        <v>0</v>
      </c>
      <c r="FF730" s="54">
        <f t="shared" si="2070"/>
        <v>0</v>
      </c>
      <c r="FG730" s="39">
        <f t="shared" si="2071"/>
        <v>0</v>
      </c>
      <c r="FH730" s="39">
        <f t="shared" si="2148"/>
        <v>0</v>
      </c>
      <c r="FI730" s="39">
        <f t="shared" si="2149"/>
        <v>0</v>
      </c>
      <c r="FJ730" s="39">
        <f t="shared" si="2150"/>
        <v>0</v>
      </c>
      <c r="FK730" s="39" t="e">
        <f t="shared" si="2151"/>
        <v>#DIV/0!</v>
      </c>
      <c r="FL730" s="39" t="e">
        <f t="shared" si="2152"/>
        <v>#DIV/0!</v>
      </c>
      <c r="FM730" s="39" t="e">
        <f t="shared" si="2153"/>
        <v>#DIV/0!</v>
      </c>
      <c r="FN730" s="39">
        <f t="shared" si="2154"/>
        <v>1</v>
      </c>
      <c r="FO730" s="39">
        <f t="shared" si="2072"/>
        <v>0</v>
      </c>
      <c r="FP730" s="39">
        <f t="shared" si="2073"/>
        <v>0</v>
      </c>
      <c r="FQ730" s="39">
        <f t="shared" si="2074"/>
        <v>0</v>
      </c>
      <c r="FR730" s="39">
        <f t="shared" si="2155"/>
        <v>0</v>
      </c>
      <c r="FS730" s="39">
        <f t="shared" si="2156"/>
        <v>0</v>
      </c>
      <c r="FU730" s="39" t="e">
        <f t="shared" si="2157"/>
        <v>#DIV/0!</v>
      </c>
      <c r="FV730" s="39" t="e">
        <f t="shared" si="2158"/>
        <v>#DIV/0!</v>
      </c>
      <c r="FW730" s="39" t="e">
        <f t="shared" si="2159"/>
        <v>#DIV/0!</v>
      </c>
      <c r="FY730" s="39" t="e">
        <f t="shared" si="2160"/>
        <v>#DIV/0!</v>
      </c>
      <c r="FZ730" s="39" t="e">
        <f t="shared" si="2161"/>
        <v>#DIV/0!</v>
      </c>
      <c r="GA730" s="39" t="e">
        <f t="shared" si="2162"/>
        <v>#DIV/0!</v>
      </c>
      <c r="GB730" s="39" t="e">
        <f t="shared" si="2163"/>
        <v>#DIV/0!</v>
      </c>
      <c r="GC730" s="39" t="e">
        <f t="shared" si="2164"/>
        <v>#DIV/0!</v>
      </c>
      <c r="GD730" s="39" t="e">
        <f t="shared" si="2165"/>
        <v>#DIV/0!</v>
      </c>
      <c r="GE730" s="39" t="e">
        <f t="shared" si="2166"/>
        <v>#DIV/0!</v>
      </c>
      <c r="GF730" s="39" t="e">
        <f t="shared" si="2167"/>
        <v>#DIV/0!</v>
      </c>
      <c r="GG730" s="39" t="e">
        <f t="shared" si="2168"/>
        <v>#DIV/0!</v>
      </c>
      <c r="GH730" s="39" t="e">
        <f t="shared" si="2169"/>
        <v>#DIV/0!</v>
      </c>
      <c r="GI730" s="39"/>
      <c r="GJ730" s="39" t="e">
        <f t="shared" si="2170"/>
        <v>#DIV/0!</v>
      </c>
      <c r="GK730" s="39" t="e">
        <f t="shared" si="2171"/>
        <v>#DIV/0!</v>
      </c>
      <c r="GL730" s="39" t="e">
        <f t="shared" si="2172"/>
        <v>#DIV/0!</v>
      </c>
      <c r="GM730" s="39" t="e">
        <f t="shared" si="2173"/>
        <v>#DIV/0!</v>
      </c>
      <c r="GN730" s="39" t="e">
        <f t="shared" si="2174"/>
        <v>#DIV/0!</v>
      </c>
      <c r="GO730" s="57"/>
      <c r="GP730" s="57" t="e">
        <f t="shared" si="2175"/>
        <v>#DIV/0!</v>
      </c>
      <c r="GQ730" s="59" t="e">
        <f t="shared" si="2176"/>
        <v>#DIV/0!</v>
      </c>
      <c r="GR730" s="41" t="e">
        <f t="shared" si="2177"/>
        <v>#DIV/0!</v>
      </c>
      <c r="GS730" s="57" t="e">
        <f t="shared" si="2178"/>
        <v>#DIV/0!</v>
      </c>
      <c r="GT730" s="57" t="e">
        <f t="shared" si="2179"/>
        <v>#DIV/0!</v>
      </c>
      <c r="GU730" s="57" t="e">
        <f t="shared" si="2180"/>
        <v>#DIV/0!</v>
      </c>
      <c r="GV730" s="57"/>
      <c r="GW730" s="42" t="e">
        <f t="shared" si="2181"/>
        <v>#DIV/0!</v>
      </c>
      <c r="GX730" s="42" t="e">
        <f t="shared" si="2182"/>
        <v>#DIV/0!</v>
      </c>
      <c r="GY730" s="42" t="e">
        <f t="shared" si="2183"/>
        <v>#DIV/0!</v>
      </c>
      <c r="GZ730" s="57"/>
      <c r="HA730" s="2" t="e">
        <f t="shared" si="2184"/>
        <v>#DIV/0!</v>
      </c>
      <c r="HB730" s="2" t="e">
        <f t="shared" si="2185"/>
        <v>#DIV/0!</v>
      </c>
      <c r="HC730" s="2" t="e">
        <f t="shared" si="2186"/>
        <v>#DIV/0!</v>
      </c>
      <c r="HD730" s="2" t="e">
        <f t="shared" si="2187"/>
        <v>#DIV/0!</v>
      </c>
      <c r="HE730" s="2" t="e">
        <f t="shared" si="2188"/>
        <v>#DIV/0!</v>
      </c>
      <c r="HF730" s="2" t="e">
        <f t="shared" si="2189"/>
        <v>#DIV/0!</v>
      </c>
      <c r="HG730" s="2" t="e">
        <f t="shared" si="2190"/>
        <v>#DIV/0!</v>
      </c>
      <c r="HH730" s="2" t="e">
        <f t="shared" si="2191"/>
        <v>#DIV/0!</v>
      </c>
      <c r="HI730" s="2" t="e">
        <f t="shared" si="2192"/>
        <v>#DIV/0!</v>
      </c>
      <c r="HJ730" s="11" t="e">
        <f t="shared" si="2193"/>
        <v>#DIV/0!</v>
      </c>
      <c r="HK730" s="60" t="e">
        <f t="shared" si="2194"/>
        <v>#DIV/0!</v>
      </c>
      <c r="HL730" s="57"/>
      <c r="HM730" s="57" t="e">
        <f t="shared" si="2195"/>
        <v>#DIV/0!</v>
      </c>
      <c r="HN730" s="57" t="e">
        <f t="shared" si="2196"/>
        <v>#DIV/0!</v>
      </c>
      <c r="HO730" s="57" t="e">
        <f t="shared" si="2197"/>
        <v>#DIV/0!</v>
      </c>
      <c r="HP730" s="57" t="e">
        <f t="shared" si="2198"/>
        <v>#DIV/0!</v>
      </c>
      <c r="HQ730" s="57" t="e">
        <f t="shared" si="2199"/>
        <v>#DIV/0!</v>
      </c>
      <c r="HR730" s="57"/>
      <c r="HS730" s="57" t="e">
        <f t="shared" si="2200"/>
        <v>#DIV/0!</v>
      </c>
      <c r="HT730" s="57" t="e">
        <f t="shared" si="2201"/>
        <v>#DIV/0!</v>
      </c>
      <c r="HU730" s="57" t="e">
        <f t="shared" si="2202"/>
        <v>#DIV/0!</v>
      </c>
      <c r="HV730" s="57" t="e">
        <f t="shared" si="2203"/>
        <v>#DIV/0!</v>
      </c>
      <c r="HW730" s="57" t="e">
        <f t="shared" si="2204"/>
        <v>#DIV/0!</v>
      </c>
      <c r="HX730" s="57"/>
      <c r="HY730" s="57" t="e">
        <f t="shared" si="2205"/>
        <v>#DIV/0!</v>
      </c>
      <c r="HZ730" s="57" t="e">
        <f t="shared" si="2206"/>
        <v>#DIV/0!</v>
      </c>
      <c r="IA730" s="57"/>
      <c r="IB730" s="61">
        <f t="shared" si="2207"/>
        <v>0</v>
      </c>
      <c r="IC730" s="57" t="str">
        <f t="shared" si="2208"/>
        <v/>
      </c>
      <c r="ID730" s="42"/>
      <c r="IE730" s="2" t="str">
        <f t="shared" si="2209"/>
        <v/>
      </c>
      <c r="IF730" s="60" t="e">
        <f t="shared" si="2210"/>
        <v>#DIV/0!</v>
      </c>
      <c r="IG730" s="60" t="str">
        <f t="shared" si="2211"/>
        <v/>
      </c>
      <c r="IH730" s="60" t="str">
        <f t="shared" si="2212"/>
        <v>zinco-</v>
      </c>
      <c r="II730" s="60" t="str">
        <f t="shared" si="2213"/>
        <v>mangano-</v>
      </c>
      <c r="IJ730" s="60" t="e">
        <f t="shared" si="2214"/>
        <v>#DIV/0!</v>
      </c>
      <c r="IK730" s="60" t="e">
        <f t="shared" si="2215"/>
        <v>#DIV/0!</v>
      </c>
      <c r="IL730" s="60" t="e">
        <f t="shared" si="2216"/>
        <v>#DIV/0!</v>
      </c>
      <c r="IM730" s="60" t="e">
        <f t="shared" si="2217"/>
        <v>#DIV/0!</v>
      </c>
      <c r="IN730" s="60" t="str">
        <f t="shared" si="2218"/>
        <v/>
      </c>
      <c r="IO730" s="60" t="str">
        <f t="shared" si="2219"/>
        <v/>
      </c>
      <c r="IP730" s="57"/>
      <c r="IQ730" s="57" t="str">
        <f t="shared" si="2220"/>
        <v>ERROR!!</v>
      </c>
    </row>
    <row r="731" spans="24:251">
      <c r="X731" s="29">
        <f t="shared" si="2076"/>
        <v>0</v>
      </c>
      <c r="Y731" s="29">
        <f t="shared" si="2077"/>
        <v>0</v>
      </c>
      <c r="Z731" s="29" t="e">
        <f t="shared" si="2078"/>
        <v>#DIV/0!</v>
      </c>
      <c r="AA731" s="29" t="e">
        <f t="shared" si="2079"/>
        <v>#DIV/0!</v>
      </c>
      <c r="AB731" s="29" t="e">
        <f t="shared" si="2080"/>
        <v>#DIV/0!</v>
      </c>
      <c r="AC731" s="29" t="e">
        <f t="shared" si="2081"/>
        <v>#DIV/0!</v>
      </c>
      <c r="AF731" s="23">
        <v>60.084299999999999</v>
      </c>
      <c r="AG731" s="23">
        <v>79.878799999999998</v>
      </c>
      <c r="AH731" s="23">
        <v>101.96120000000001</v>
      </c>
      <c r="AI731" s="23">
        <v>151.99039999999999</v>
      </c>
      <c r="AJ731" s="23">
        <v>159.69</v>
      </c>
      <c r="AK731" s="23">
        <v>71.846400000000003</v>
      </c>
      <c r="AL731" s="23">
        <v>70.9375</v>
      </c>
      <c r="AM731" s="23">
        <v>40.304400000000001</v>
      </c>
      <c r="AN731" s="23">
        <v>56.077399999999997</v>
      </c>
      <c r="AO731" s="23">
        <v>61.978999999999999</v>
      </c>
      <c r="AP731" s="23">
        <v>94.195999999999998</v>
      </c>
      <c r="AQ731" s="23">
        <v>18.998000000000001</v>
      </c>
      <c r="AR731" s="23">
        <v>35.450000000000003</v>
      </c>
      <c r="AS731" s="23">
        <v>29.88</v>
      </c>
      <c r="AT731" s="23">
        <v>74.691999999999993</v>
      </c>
      <c r="AU731" s="23">
        <v>81.39</v>
      </c>
      <c r="AX731" s="54">
        <f t="shared" si="2082"/>
        <v>0</v>
      </c>
      <c r="AY731" s="54">
        <f t="shared" si="2083"/>
        <v>0</v>
      </c>
      <c r="AZ731" s="54">
        <f t="shared" si="2084"/>
        <v>0</v>
      </c>
      <c r="BA731" s="54">
        <f t="shared" si="2085"/>
        <v>0</v>
      </c>
      <c r="BB731" s="54">
        <f t="shared" si="2086"/>
        <v>0</v>
      </c>
      <c r="BC731" s="54">
        <f t="shared" si="2087"/>
        <v>0</v>
      </c>
      <c r="BD731" s="54">
        <f t="shared" si="2088"/>
        <v>0</v>
      </c>
      <c r="BE731" s="54">
        <f t="shared" si="2089"/>
        <v>0</v>
      </c>
      <c r="BF731" s="54">
        <f t="shared" si="2090"/>
        <v>0</v>
      </c>
      <c r="BG731" s="54">
        <f t="shared" si="2091"/>
        <v>0</v>
      </c>
      <c r="BH731" s="54">
        <f t="shared" si="2092"/>
        <v>0</v>
      </c>
      <c r="BI731" s="54">
        <f t="shared" si="2093"/>
        <v>0</v>
      </c>
      <c r="BJ731" s="54">
        <f t="shared" si="2094"/>
        <v>0</v>
      </c>
      <c r="BK731" s="54">
        <f t="shared" si="2095"/>
        <v>0</v>
      </c>
      <c r="BL731" s="54">
        <f t="shared" si="2096"/>
        <v>0</v>
      </c>
      <c r="BM731" s="42"/>
      <c r="BO731" s="54">
        <f>'Norm-coeff'!$C$2+$AX731*'Norm-coeff'!$D$2+$AY731*'Norm-coeff'!$E$2+$AZ731*'Norm-coeff'!$F$2+$BA731*'Norm-coeff'!$G$2+$BB731*'Norm-coeff'!$H$2+$BC731*'Norm-coeff'!$I$2+$BD731*'Norm-coeff'!$J$2+$BE731*'Norm-coeff'!$K$2+$BF731*'Norm-coeff'!$L$2+$BG731*'Norm-coeff'!$M$2+$BH731*'Norm-coeff'!$N$2+$BI731*'Norm-coeff'!$O$2</f>
        <v>5.4045421474420303</v>
      </c>
      <c r="BP731" s="54">
        <f>'Norm-coeff'!$C$3+$AX731*'Norm-coeff'!$D$3+$AY731*'Norm-coeff'!$E$3+$AZ731*'Norm-coeff'!$F$3+$BA731*'Norm-coeff'!$G$3+$BB731*'Norm-coeff'!$H$3+$BC731*'Norm-coeff'!$I$3+$BD731*'Norm-coeff'!$J$3+$BE731*'Norm-coeff'!$K$3+$BF731*'Norm-coeff'!$L$3+$BG731*'Norm-coeff'!$M$3+$BH731*'Norm-coeff'!$N$3+$BI731*'Norm-coeff'!$O$3</f>
        <v>3.15319116612705</v>
      </c>
      <c r="BQ731" s="54">
        <f>'Norm-coeff'!$C$4+$AX731*'Norm-coeff'!$D$4+$AY731*'Norm-coeff'!$E$4+$AZ731*'Norm-coeff'!$F$4+$BA731*'Norm-coeff'!$G$4+$BB731*'Norm-coeff'!$H$4+$BC731*'Norm-coeff'!$I$4+$BD731*'Norm-coeff'!$J$4+$BE731*'Norm-coeff'!$K$4+$BF731*'Norm-coeff'!$L$4+$BG731*'Norm-coeff'!$M$4+$BH731*'Norm-coeff'!$N$4+$BI731*'Norm-coeff'!$O$4</f>
        <v>1.42115649462768</v>
      </c>
      <c r="BR731" s="54">
        <f>'Norm-coeff'!$C$5+$AX731*'Norm-coeff'!$D$5+$AY731*'Norm-coeff'!$E$5+$AZ731*'Norm-coeff'!$F$5+$BA731*'Norm-coeff'!$G$5+$BB731*'Norm-coeff'!$H$5+$BC731*'Norm-coeff'!$I$5+$BD731*'Norm-coeff'!$J$5+$BE731*'Norm-coeff'!$K$5+$BF731*'Norm-coeff'!$L$5+$BG731*'Norm-coeff'!$M$5+$BH731*'Norm-coeff'!$N$5+$BI731*'Norm-coeff'!$O$5</f>
        <v>1.0553329241296201</v>
      </c>
      <c r="BS731" s="54">
        <f>'Norm-coeff'!$C$6+$AX731*'Norm-coeff'!$D$6+$AY731*'Norm-coeff'!$E$6+$AZ731*'Norm-coeff'!$F$6+$BA731*'Norm-coeff'!$G$6+$BB731*'Norm-coeff'!$H$6+$BC731*'Norm-coeff'!$I$6+$BD731*'Norm-coeff'!$J$6+$BE731*'Norm-coeff'!$K$6+$BF731*'Norm-coeff'!$L$6+$BG731*'Norm-coeff'!$M$6+$BH731*'Norm-coeff'!$N$6+$BI731*'Norm-coeff'!$O$6</f>
        <v>-1.48700885495103E-2</v>
      </c>
      <c r="BT731" s="54">
        <f>'Norm-coeff'!$C$7+$AX731*'Norm-coeff'!$D$7+$AY731*'Norm-coeff'!$E$7+$AZ731*'Norm-coeff'!$F$7+$BA731*'Norm-coeff'!$G$7+$BB731*'Norm-coeff'!$H$7+$BC731*'Norm-coeff'!$I$7+$BD731*'Norm-coeff'!$J$7+$BE731*'Norm-coeff'!$K$7+$BF731*'Norm-coeff'!$L$7+$BG731*'Norm-coeff'!$M$7+$BH731*'Norm-coeff'!$N$7+$BI731*'Norm-coeff'!$O$7</f>
        <v>2.0907583608832998</v>
      </c>
      <c r="BU731" s="54">
        <f>'Norm-coeff'!$C$8+$AX731*'Norm-coeff'!$D$8+$AY731*'Norm-coeff'!$E$8+$AZ731*'Norm-coeff'!$F$8+$BA731*'Norm-coeff'!$G$8+$BB731*'Norm-coeff'!$H$8+$BC731*'Norm-coeff'!$I$8+$BD731*'Norm-coeff'!$J$8+$BE731*'Norm-coeff'!$K$8+$BF731*'Norm-coeff'!$L$8+$BG731*'Norm-coeff'!$M$8+$BH731*'Norm-coeff'!$N$8+$BI731*'Norm-coeff'!$O$8</f>
        <v>0.65894159836244504</v>
      </c>
      <c r="BV731" s="54">
        <f>'Norm-coeff'!$C$9+$AX731*'Norm-coeff'!$D$9+$AY731*'Norm-coeff'!$E$9+$AZ731*'Norm-coeff'!$F$9+$BA731*'Norm-coeff'!$G$9+$BB731*'Norm-coeff'!$H$9+$BC731*'Norm-coeff'!$I$9+$BD731*'Norm-coeff'!$J$9+$BE731*'Norm-coeff'!$K$9+$BF731*'Norm-coeff'!$L$9+$BG731*'Norm-coeff'!$M$9+$BH731*'Norm-coeff'!$N$9+$BI731*'Norm-coeff'!$O$9</f>
        <v>1.48961085014701</v>
      </c>
      <c r="BW731" s="54">
        <f>'Norm-coeff'!$C$10+$AX731*'Norm-coeff'!$D$10+$AY731*'Norm-coeff'!$E$10+$AZ731*'Norm-coeff'!$F$10+$BA731*'Norm-coeff'!$G$10+$BB731*'Norm-coeff'!$H$10+$BC731*'Norm-coeff'!$I$10+$BD731*'Norm-coeff'!$J$10+$BE731*'Norm-coeff'!$K$10+$BF731*'Norm-coeff'!$L$10+$BG731*'Norm-coeff'!$M$10+$BH731*'Norm-coeff'!$N$10+$BI731*'Norm-coeff'!$O$10</f>
        <v>1.42058735749591</v>
      </c>
      <c r="BX731" s="54">
        <f>'Norm-coeff'!$C$11+$AX731*'Norm-coeff'!$D$11+$AY731*'Norm-coeff'!$E$11+$AZ731*'Norm-coeff'!$F$11+$BA731*'Norm-coeff'!$G$11+$BB731*'Norm-coeff'!$H$11+$BC731*'Norm-coeff'!$I$11+$BD731*'Norm-coeff'!$J$11+$BE731*'Norm-coeff'!$K$11+$BF731*'Norm-coeff'!$L$11+$BG731*'Norm-coeff'!$M$11+$BH731*'Norm-coeff'!$N$11+$BI731*'Norm-coeff'!$O$11</f>
        <v>0.221233014421479</v>
      </c>
      <c r="BY731" s="54">
        <f>'Norm-coeff'!$C$12+$AX731*'Norm-coeff'!$D$12+$AY731*'Norm-coeff'!$E$12+$AZ731*'Norm-coeff'!$F$12+$BA731*'Norm-coeff'!$G$12+$BB731*'Norm-coeff'!$H$12+$BC731*'Norm-coeff'!$I$12+$BD731*'Norm-coeff'!$J$12+$BE731*'Norm-coeff'!$K$12+$BF731*'Norm-coeff'!$L$12+$BG731*'Norm-coeff'!$M$12+$BH731*'Norm-coeff'!$N$12+$BI731*'Norm-coeff'!$O$12</f>
        <v>0.283527502056037</v>
      </c>
      <c r="BZ731" s="54">
        <f>'Norm-coeff'!$C$13+$AX731*'Norm-coeff'!$D$13+$AY731*'Norm-coeff'!$E$13+$AZ731*'Norm-coeff'!$F$13+$BA731*'Norm-coeff'!$G$13+$BB731*'Norm-coeff'!$H$13+$BC731*'Norm-coeff'!$I$13+$BD731*'Norm-coeff'!$J$13+$BE731*'Norm-coeff'!$K$13+$BF731*'Norm-coeff'!$L$13+$BG731*'Norm-coeff'!$M$13+$BH731*'Norm-coeff'!$N$13+$BI731*'Norm-coeff'!$O$13</f>
        <v>-4.1864930554451202E-2</v>
      </c>
      <c r="CA731" s="54">
        <f>'Norm-coeff'!$C$14+$AX731*'Norm-coeff'!$D$14+$AY731*'Norm-coeff'!$E$14+$AZ731*'Norm-coeff'!$F$14+$BA731*'Norm-coeff'!$G$14+$BB731*'Norm-coeff'!$H$14+$BC731*'Norm-coeff'!$I$14+$BD731*'Norm-coeff'!$J$14+$BE731*'Norm-coeff'!$K$14+$BF731*'Norm-coeff'!$L$14+$BG731*'Norm-coeff'!$M$14+$BH731*'Norm-coeff'!$N$14+$BI731*'Norm-coeff'!$O$14</f>
        <v>4.2526983164477103</v>
      </c>
      <c r="CC731" s="54">
        <f t="shared" si="2221"/>
        <v>0</v>
      </c>
      <c r="CG731" s="54">
        <f t="shared" si="2097"/>
        <v>0</v>
      </c>
      <c r="CH731" s="54">
        <f t="shared" si="2075"/>
        <v>0</v>
      </c>
      <c r="CI731" s="54">
        <f t="shared" si="2098"/>
        <v>0</v>
      </c>
      <c r="CJ731" s="56">
        <f t="shared" si="2099"/>
        <v>0</v>
      </c>
      <c r="CK731" s="54">
        <f t="shared" si="2100"/>
        <v>0</v>
      </c>
      <c r="CL731" s="54">
        <f t="shared" si="2101"/>
        <v>0</v>
      </c>
      <c r="CM731" s="54">
        <f t="shared" si="2102"/>
        <v>0</v>
      </c>
      <c r="CN731" s="54">
        <f t="shared" si="2103"/>
        <v>0</v>
      </c>
      <c r="CO731" s="54">
        <f t="shared" si="2104"/>
        <v>0</v>
      </c>
      <c r="CP731" s="54">
        <f t="shared" si="2105"/>
        <v>0</v>
      </c>
      <c r="CQ731" s="54">
        <f t="shared" si="2106"/>
        <v>0</v>
      </c>
      <c r="CR731" s="54">
        <f t="shared" si="2107"/>
        <v>0</v>
      </c>
      <c r="CS731" s="54">
        <f t="shared" si="2108"/>
        <v>0</v>
      </c>
      <c r="CU731" s="54">
        <f t="shared" si="2109"/>
        <v>0</v>
      </c>
      <c r="CV731" s="54">
        <f t="shared" si="2110"/>
        <v>0</v>
      </c>
      <c r="CW731" s="54">
        <f t="shared" si="2111"/>
        <v>0</v>
      </c>
      <c r="CX731" s="54">
        <f t="shared" si="2112"/>
        <v>0</v>
      </c>
      <c r="CZ731" s="54">
        <f t="shared" si="2113"/>
        <v>0</v>
      </c>
      <c r="DA731" s="54">
        <f t="shared" si="2114"/>
        <v>0</v>
      </c>
      <c r="DB731" s="54">
        <f t="shared" si="2115"/>
        <v>0</v>
      </c>
      <c r="DC731" s="54">
        <f t="shared" si="2116"/>
        <v>0</v>
      </c>
      <c r="DD731" s="54">
        <f t="shared" si="2117"/>
        <v>0</v>
      </c>
      <c r="DE731" s="54">
        <f t="shared" si="2118"/>
        <v>0</v>
      </c>
      <c r="DF731" s="54">
        <f t="shared" si="2119"/>
        <v>0</v>
      </c>
      <c r="DG731" s="54">
        <f t="shared" si="2120"/>
        <v>2</v>
      </c>
      <c r="DH731" s="71">
        <f t="shared" si="2121"/>
        <v>0</v>
      </c>
      <c r="DI731" s="71">
        <f t="shared" si="2122"/>
        <v>0</v>
      </c>
      <c r="DJ731" s="54">
        <f t="shared" si="2123"/>
        <v>0</v>
      </c>
      <c r="DK731" s="54">
        <f t="shared" si="2124"/>
        <v>2</v>
      </c>
      <c r="DL731" s="4">
        <f t="shared" si="2049"/>
        <v>0</v>
      </c>
      <c r="DM731" s="3">
        <f t="shared" si="2125"/>
        <v>0</v>
      </c>
      <c r="DN731" s="3">
        <f t="shared" si="2126"/>
        <v>0</v>
      </c>
      <c r="DO731" s="4" t="e">
        <f t="shared" si="2127"/>
        <v>#DIV/0!</v>
      </c>
      <c r="DP731" s="57"/>
      <c r="DQ731" s="57"/>
      <c r="DR731" s="56">
        <f t="shared" si="2050"/>
        <v>2</v>
      </c>
      <c r="DS731" s="56">
        <f t="shared" si="2051"/>
        <v>0</v>
      </c>
      <c r="DT731" s="38">
        <f t="shared" si="2052"/>
        <v>0</v>
      </c>
      <c r="DU731" s="38">
        <f t="shared" si="2128"/>
        <v>2</v>
      </c>
      <c r="DV731" s="38">
        <f t="shared" si="2053"/>
        <v>0</v>
      </c>
      <c r="DW731" s="39">
        <f t="shared" si="2054"/>
        <v>0</v>
      </c>
      <c r="DX731" s="39">
        <f t="shared" si="2055"/>
        <v>0</v>
      </c>
      <c r="DY731" s="39">
        <f t="shared" si="2056"/>
        <v>0</v>
      </c>
      <c r="DZ731" s="39">
        <f t="shared" si="2057"/>
        <v>0</v>
      </c>
      <c r="EA731" s="39">
        <f t="shared" si="2058"/>
        <v>0</v>
      </c>
      <c r="EB731" s="37" t="e">
        <f t="shared" si="2129"/>
        <v>#DIV/0!</v>
      </c>
      <c r="EC731" s="37" t="e">
        <f t="shared" si="2130"/>
        <v>#DIV/0!</v>
      </c>
      <c r="ED731" s="37" t="e">
        <f t="shared" si="2131"/>
        <v>#DIV/0!</v>
      </c>
      <c r="EE731" s="37" t="e">
        <f t="shared" si="2132"/>
        <v>#DIV/0!</v>
      </c>
      <c r="EF731" s="39" t="e">
        <f t="shared" si="2133"/>
        <v>#DIV/0!</v>
      </c>
      <c r="EG731" s="37" t="e">
        <f t="shared" si="2134"/>
        <v>#DIV/0!</v>
      </c>
      <c r="EH731" s="37" t="e">
        <f t="shared" si="2135"/>
        <v>#DIV/0!</v>
      </c>
      <c r="EI731" s="11" t="b">
        <f t="shared" si="2136"/>
        <v>1</v>
      </c>
      <c r="EJ731" s="11" t="b">
        <f t="shared" si="2137"/>
        <v>0</v>
      </c>
      <c r="EK731" s="39" t="e">
        <f t="shared" si="2138"/>
        <v>#DIV/0!</v>
      </c>
      <c r="EL731" s="39" t="e">
        <f t="shared" si="2139"/>
        <v>#DIV/0!</v>
      </c>
      <c r="EM731" s="39" t="e">
        <f t="shared" si="2140"/>
        <v>#DIV/0!</v>
      </c>
      <c r="EN731" s="39" t="e">
        <f t="shared" si="2141"/>
        <v>#DIV/0!</v>
      </c>
      <c r="EO731" s="39" t="e">
        <f t="shared" si="2142"/>
        <v>#DIV/0!</v>
      </c>
      <c r="EP731" s="39" t="e">
        <f t="shared" si="2143"/>
        <v>#DIV/0!</v>
      </c>
      <c r="EQ731" s="39" t="e">
        <f t="shared" si="2144"/>
        <v>#DIV/0!</v>
      </c>
      <c r="ER731" s="39" t="e">
        <f t="shared" si="2145"/>
        <v>#DIV/0!</v>
      </c>
      <c r="ES731" s="58" t="str">
        <f t="shared" si="2146"/>
        <v>(OH,F,Cl)-dominate amphibole</v>
      </c>
      <c r="ET731" s="58" t="e">
        <f t="shared" si="2147"/>
        <v>#N/A</v>
      </c>
      <c r="EU731" s="56">
        <f t="shared" si="2059"/>
        <v>0</v>
      </c>
      <c r="EV731" s="56">
        <f t="shared" si="2060"/>
        <v>0</v>
      </c>
      <c r="EW731" s="56">
        <f t="shared" si="2061"/>
        <v>0</v>
      </c>
      <c r="EX731" s="56">
        <f t="shared" si="2062"/>
        <v>0</v>
      </c>
      <c r="EY731" s="56">
        <f t="shared" si="2063"/>
        <v>0</v>
      </c>
      <c r="EZ731" s="56">
        <f t="shared" si="2064"/>
        <v>0</v>
      </c>
      <c r="FA731" s="39">
        <f t="shared" si="2065"/>
        <v>0</v>
      </c>
      <c r="FB731" s="39">
        <f t="shared" si="2066"/>
        <v>0</v>
      </c>
      <c r="FC731" s="54">
        <f t="shared" si="2067"/>
        <v>0</v>
      </c>
      <c r="FD731" s="54">
        <f t="shared" si="2068"/>
        <v>0</v>
      </c>
      <c r="FE731" s="39">
        <f t="shared" si="2069"/>
        <v>0</v>
      </c>
      <c r="FF731" s="54">
        <f t="shared" si="2070"/>
        <v>0</v>
      </c>
      <c r="FG731" s="39">
        <f t="shared" si="2071"/>
        <v>0</v>
      </c>
      <c r="FH731" s="39">
        <f t="shared" si="2148"/>
        <v>0</v>
      </c>
      <c r="FI731" s="39">
        <f t="shared" si="2149"/>
        <v>0</v>
      </c>
      <c r="FJ731" s="39">
        <f t="shared" si="2150"/>
        <v>0</v>
      </c>
      <c r="FK731" s="39" t="e">
        <f t="shared" si="2151"/>
        <v>#DIV/0!</v>
      </c>
      <c r="FL731" s="39" t="e">
        <f t="shared" si="2152"/>
        <v>#DIV/0!</v>
      </c>
      <c r="FM731" s="39" t="e">
        <f t="shared" si="2153"/>
        <v>#DIV/0!</v>
      </c>
      <c r="FN731" s="39">
        <f t="shared" si="2154"/>
        <v>1</v>
      </c>
      <c r="FO731" s="39">
        <f t="shared" si="2072"/>
        <v>0</v>
      </c>
      <c r="FP731" s="39">
        <f t="shared" si="2073"/>
        <v>0</v>
      </c>
      <c r="FQ731" s="39">
        <f t="shared" si="2074"/>
        <v>0</v>
      </c>
      <c r="FR731" s="39">
        <f t="shared" si="2155"/>
        <v>0</v>
      </c>
      <c r="FS731" s="39">
        <f t="shared" si="2156"/>
        <v>0</v>
      </c>
      <c r="FU731" s="39" t="e">
        <f t="shared" si="2157"/>
        <v>#DIV/0!</v>
      </c>
      <c r="FV731" s="39" t="e">
        <f t="shared" si="2158"/>
        <v>#DIV/0!</v>
      </c>
      <c r="FW731" s="39" t="e">
        <f t="shared" si="2159"/>
        <v>#DIV/0!</v>
      </c>
      <c r="FY731" s="39" t="e">
        <f t="shared" si="2160"/>
        <v>#DIV/0!</v>
      </c>
      <c r="FZ731" s="39" t="e">
        <f t="shared" si="2161"/>
        <v>#DIV/0!</v>
      </c>
      <c r="GA731" s="39" t="e">
        <f t="shared" si="2162"/>
        <v>#DIV/0!</v>
      </c>
      <c r="GB731" s="39" t="e">
        <f t="shared" si="2163"/>
        <v>#DIV/0!</v>
      </c>
      <c r="GC731" s="39" t="e">
        <f t="shared" si="2164"/>
        <v>#DIV/0!</v>
      </c>
      <c r="GD731" s="39" t="e">
        <f t="shared" si="2165"/>
        <v>#DIV/0!</v>
      </c>
      <c r="GE731" s="39" t="e">
        <f t="shared" si="2166"/>
        <v>#DIV/0!</v>
      </c>
      <c r="GF731" s="39" t="e">
        <f t="shared" si="2167"/>
        <v>#DIV/0!</v>
      </c>
      <c r="GG731" s="39" t="e">
        <f t="shared" si="2168"/>
        <v>#DIV/0!</v>
      </c>
      <c r="GH731" s="39" t="e">
        <f t="shared" si="2169"/>
        <v>#DIV/0!</v>
      </c>
      <c r="GI731" s="39"/>
      <c r="GJ731" s="39" t="e">
        <f t="shared" si="2170"/>
        <v>#DIV/0!</v>
      </c>
      <c r="GK731" s="39" t="e">
        <f t="shared" si="2171"/>
        <v>#DIV/0!</v>
      </c>
      <c r="GL731" s="39" t="e">
        <f t="shared" si="2172"/>
        <v>#DIV/0!</v>
      </c>
      <c r="GM731" s="39" t="e">
        <f t="shared" si="2173"/>
        <v>#DIV/0!</v>
      </c>
      <c r="GN731" s="39" t="e">
        <f t="shared" si="2174"/>
        <v>#DIV/0!</v>
      </c>
      <c r="GO731" s="57"/>
      <c r="GP731" s="57" t="e">
        <f t="shared" si="2175"/>
        <v>#DIV/0!</v>
      </c>
      <c r="GQ731" s="59" t="e">
        <f t="shared" si="2176"/>
        <v>#DIV/0!</v>
      </c>
      <c r="GR731" s="41" t="e">
        <f t="shared" si="2177"/>
        <v>#DIV/0!</v>
      </c>
      <c r="GS731" s="57" t="e">
        <f t="shared" si="2178"/>
        <v>#DIV/0!</v>
      </c>
      <c r="GT731" s="57" t="e">
        <f t="shared" si="2179"/>
        <v>#DIV/0!</v>
      </c>
      <c r="GU731" s="57" t="e">
        <f t="shared" si="2180"/>
        <v>#DIV/0!</v>
      </c>
      <c r="GV731" s="57"/>
      <c r="GW731" s="42" t="e">
        <f t="shared" si="2181"/>
        <v>#DIV/0!</v>
      </c>
      <c r="GX731" s="42" t="e">
        <f t="shared" si="2182"/>
        <v>#DIV/0!</v>
      </c>
      <c r="GY731" s="42" t="e">
        <f t="shared" si="2183"/>
        <v>#DIV/0!</v>
      </c>
      <c r="GZ731" s="57"/>
      <c r="HA731" s="2" t="e">
        <f t="shared" si="2184"/>
        <v>#DIV/0!</v>
      </c>
      <c r="HB731" s="2" t="e">
        <f t="shared" si="2185"/>
        <v>#DIV/0!</v>
      </c>
      <c r="HC731" s="2" t="e">
        <f t="shared" si="2186"/>
        <v>#DIV/0!</v>
      </c>
      <c r="HD731" s="2" t="e">
        <f t="shared" si="2187"/>
        <v>#DIV/0!</v>
      </c>
      <c r="HE731" s="2" t="e">
        <f t="shared" si="2188"/>
        <v>#DIV/0!</v>
      </c>
      <c r="HF731" s="2" t="e">
        <f t="shared" si="2189"/>
        <v>#DIV/0!</v>
      </c>
      <c r="HG731" s="2" t="e">
        <f t="shared" si="2190"/>
        <v>#DIV/0!</v>
      </c>
      <c r="HH731" s="2" t="e">
        <f t="shared" si="2191"/>
        <v>#DIV/0!</v>
      </c>
      <c r="HI731" s="2" t="e">
        <f t="shared" si="2192"/>
        <v>#DIV/0!</v>
      </c>
      <c r="HJ731" s="11" t="e">
        <f t="shared" si="2193"/>
        <v>#DIV/0!</v>
      </c>
      <c r="HK731" s="60" t="e">
        <f t="shared" si="2194"/>
        <v>#DIV/0!</v>
      </c>
      <c r="HL731" s="57"/>
      <c r="HM731" s="57" t="e">
        <f t="shared" si="2195"/>
        <v>#DIV/0!</v>
      </c>
      <c r="HN731" s="57" t="e">
        <f t="shared" si="2196"/>
        <v>#DIV/0!</v>
      </c>
      <c r="HO731" s="57" t="e">
        <f t="shared" si="2197"/>
        <v>#DIV/0!</v>
      </c>
      <c r="HP731" s="57" t="e">
        <f t="shared" si="2198"/>
        <v>#DIV/0!</v>
      </c>
      <c r="HQ731" s="57" t="e">
        <f t="shared" si="2199"/>
        <v>#DIV/0!</v>
      </c>
      <c r="HR731" s="57"/>
      <c r="HS731" s="57" t="e">
        <f t="shared" si="2200"/>
        <v>#DIV/0!</v>
      </c>
      <c r="HT731" s="57" t="e">
        <f t="shared" si="2201"/>
        <v>#DIV/0!</v>
      </c>
      <c r="HU731" s="57" t="e">
        <f t="shared" si="2202"/>
        <v>#DIV/0!</v>
      </c>
      <c r="HV731" s="57" t="e">
        <f t="shared" si="2203"/>
        <v>#DIV/0!</v>
      </c>
      <c r="HW731" s="57" t="e">
        <f t="shared" si="2204"/>
        <v>#DIV/0!</v>
      </c>
      <c r="HX731" s="57"/>
      <c r="HY731" s="57" t="e">
        <f t="shared" si="2205"/>
        <v>#DIV/0!</v>
      </c>
      <c r="HZ731" s="57" t="e">
        <f t="shared" si="2206"/>
        <v>#DIV/0!</v>
      </c>
      <c r="IA731" s="57"/>
      <c r="IB731" s="61">
        <f t="shared" si="2207"/>
        <v>0</v>
      </c>
      <c r="IC731" s="57" t="str">
        <f t="shared" si="2208"/>
        <v/>
      </c>
      <c r="ID731" s="42"/>
      <c r="IE731" s="2" t="str">
        <f t="shared" si="2209"/>
        <v/>
      </c>
      <c r="IF731" s="60" t="e">
        <f t="shared" si="2210"/>
        <v>#DIV/0!</v>
      </c>
      <c r="IG731" s="60" t="str">
        <f t="shared" si="2211"/>
        <v/>
      </c>
      <c r="IH731" s="60" t="str">
        <f t="shared" si="2212"/>
        <v>zinco-</v>
      </c>
      <c r="II731" s="60" t="str">
        <f t="shared" si="2213"/>
        <v>mangano-</v>
      </c>
      <c r="IJ731" s="60" t="e">
        <f t="shared" si="2214"/>
        <v>#DIV/0!</v>
      </c>
      <c r="IK731" s="60" t="e">
        <f t="shared" si="2215"/>
        <v>#DIV/0!</v>
      </c>
      <c r="IL731" s="60" t="e">
        <f t="shared" si="2216"/>
        <v>#DIV/0!</v>
      </c>
      <c r="IM731" s="60" t="e">
        <f t="shared" si="2217"/>
        <v>#DIV/0!</v>
      </c>
      <c r="IN731" s="60" t="str">
        <f t="shared" si="2218"/>
        <v/>
      </c>
      <c r="IO731" s="60" t="str">
        <f t="shared" si="2219"/>
        <v/>
      </c>
      <c r="IP731" s="57"/>
      <c r="IQ731" s="57" t="str">
        <f t="shared" si="2220"/>
        <v>ERROR!!</v>
      </c>
    </row>
    <row r="732" spans="24:251">
      <c r="X732" s="29">
        <f t="shared" si="2076"/>
        <v>0</v>
      </c>
      <c r="Y732" s="29">
        <f t="shared" si="2077"/>
        <v>0</v>
      </c>
      <c r="Z732" s="29" t="e">
        <f t="shared" si="2078"/>
        <v>#DIV/0!</v>
      </c>
      <c r="AA732" s="29" t="e">
        <f t="shared" si="2079"/>
        <v>#DIV/0!</v>
      </c>
      <c r="AB732" s="29" t="e">
        <f t="shared" si="2080"/>
        <v>#DIV/0!</v>
      </c>
      <c r="AC732" s="29" t="e">
        <f t="shared" si="2081"/>
        <v>#DIV/0!</v>
      </c>
      <c r="AF732" s="23">
        <v>60.084299999999999</v>
      </c>
      <c r="AG732" s="23">
        <v>79.878799999999998</v>
      </c>
      <c r="AH732" s="23">
        <v>101.96120000000001</v>
      </c>
      <c r="AI732" s="23">
        <v>151.99039999999999</v>
      </c>
      <c r="AJ732" s="23">
        <v>159.69</v>
      </c>
      <c r="AK732" s="23">
        <v>71.846400000000003</v>
      </c>
      <c r="AL732" s="23">
        <v>70.9375</v>
      </c>
      <c r="AM732" s="23">
        <v>40.304400000000001</v>
      </c>
      <c r="AN732" s="23">
        <v>56.077399999999997</v>
      </c>
      <c r="AO732" s="23">
        <v>61.978999999999999</v>
      </c>
      <c r="AP732" s="23">
        <v>94.195999999999998</v>
      </c>
      <c r="AQ732" s="23">
        <v>18.998000000000001</v>
      </c>
      <c r="AR732" s="23">
        <v>35.450000000000003</v>
      </c>
      <c r="AS732" s="23">
        <v>29.88</v>
      </c>
      <c r="AT732" s="23">
        <v>74.691999999999993</v>
      </c>
      <c r="AU732" s="23">
        <v>81.39</v>
      </c>
      <c r="AX732" s="54">
        <f t="shared" si="2082"/>
        <v>0</v>
      </c>
      <c r="AY732" s="54">
        <f t="shared" si="2083"/>
        <v>0</v>
      </c>
      <c r="AZ732" s="54">
        <f t="shared" si="2084"/>
        <v>0</v>
      </c>
      <c r="BA732" s="54">
        <f t="shared" si="2085"/>
        <v>0</v>
      </c>
      <c r="BB732" s="54">
        <f t="shared" si="2086"/>
        <v>0</v>
      </c>
      <c r="BC732" s="54">
        <f t="shared" si="2087"/>
        <v>0</v>
      </c>
      <c r="BD732" s="54">
        <f t="shared" si="2088"/>
        <v>0</v>
      </c>
      <c r="BE732" s="54">
        <f t="shared" si="2089"/>
        <v>0</v>
      </c>
      <c r="BF732" s="54">
        <f t="shared" si="2090"/>
        <v>0</v>
      </c>
      <c r="BG732" s="54">
        <f t="shared" si="2091"/>
        <v>0</v>
      </c>
      <c r="BH732" s="54">
        <f t="shared" si="2092"/>
        <v>0</v>
      </c>
      <c r="BI732" s="54">
        <f t="shared" si="2093"/>
        <v>0</v>
      </c>
      <c r="BJ732" s="54">
        <f t="shared" si="2094"/>
        <v>0</v>
      </c>
      <c r="BK732" s="54">
        <f t="shared" si="2095"/>
        <v>0</v>
      </c>
      <c r="BL732" s="54">
        <f t="shared" si="2096"/>
        <v>0</v>
      </c>
      <c r="BM732" s="42"/>
      <c r="BO732" s="54">
        <f>'Norm-coeff'!$C$2+$AX732*'Norm-coeff'!$D$2+$AY732*'Norm-coeff'!$E$2+$AZ732*'Norm-coeff'!$F$2+$BA732*'Norm-coeff'!$G$2+$BB732*'Norm-coeff'!$H$2+$BC732*'Norm-coeff'!$I$2+$BD732*'Norm-coeff'!$J$2+$BE732*'Norm-coeff'!$K$2+$BF732*'Norm-coeff'!$L$2+$BG732*'Norm-coeff'!$M$2+$BH732*'Norm-coeff'!$N$2+$BI732*'Norm-coeff'!$O$2</f>
        <v>5.4045421474420303</v>
      </c>
      <c r="BP732" s="54">
        <f>'Norm-coeff'!$C$3+$AX732*'Norm-coeff'!$D$3+$AY732*'Norm-coeff'!$E$3+$AZ732*'Norm-coeff'!$F$3+$BA732*'Norm-coeff'!$G$3+$BB732*'Norm-coeff'!$H$3+$BC732*'Norm-coeff'!$I$3+$BD732*'Norm-coeff'!$J$3+$BE732*'Norm-coeff'!$K$3+$BF732*'Norm-coeff'!$L$3+$BG732*'Norm-coeff'!$M$3+$BH732*'Norm-coeff'!$N$3+$BI732*'Norm-coeff'!$O$3</f>
        <v>3.15319116612705</v>
      </c>
      <c r="BQ732" s="54">
        <f>'Norm-coeff'!$C$4+$AX732*'Norm-coeff'!$D$4+$AY732*'Norm-coeff'!$E$4+$AZ732*'Norm-coeff'!$F$4+$BA732*'Norm-coeff'!$G$4+$BB732*'Norm-coeff'!$H$4+$BC732*'Norm-coeff'!$I$4+$BD732*'Norm-coeff'!$J$4+$BE732*'Norm-coeff'!$K$4+$BF732*'Norm-coeff'!$L$4+$BG732*'Norm-coeff'!$M$4+$BH732*'Norm-coeff'!$N$4+$BI732*'Norm-coeff'!$O$4</f>
        <v>1.42115649462768</v>
      </c>
      <c r="BR732" s="54">
        <f>'Norm-coeff'!$C$5+$AX732*'Norm-coeff'!$D$5+$AY732*'Norm-coeff'!$E$5+$AZ732*'Norm-coeff'!$F$5+$BA732*'Norm-coeff'!$G$5+$BB732*'Norm-coeff'!$H$5+$BC732*'Norm-coeff'!$I$5+$BD732*'Norm-coeff'!$J$5+$BE732*'Norm-coeff'!$K$5+$BF732*'Norm-coeff'!$L$5+$BG732*'Norm-coeff'!$M$5+$BH732*'Norm-coeff'!$N$5+$BI732*'Norm-coeff'!$O$5</f>
        <v>1.0553329241296201</v>
      </c>
      <c r="BS732" s="54">
        <f>'Norm-coeff'!$C$6+$AX732*'Norm-coeff'!$D$6+$AY732*'Norm-coeff'!$E$6+$AZ732*'Norm-coeff'!$F$6+$BA732*'Norm-coeff'!$G$6+$BB732*'Norm-coeff'!$H$6+$BC732*'Norm-coeff'!$I$6+$BD732*'Norm-coeff'!$J$6+$BE732*'Norm-coeff'!$K$6+$BF732*'Norm-coeff'!$L$6+$BG732*'Norm-coeff'!$M$6+$BH732*'Norm-coeff'!$N$6+$BI732*'Norm-coeff'!$O$6</f>
        <v>-1.48700885495103E-2</v>
      </c>
      <c r="BT732" s="54">
        <f>'Norm-coeff'!$C$7+$AX732*'Norm-coeff'!$D$7+$AY732*'Norm-coeff'!$E$7+$AZ732*'Norm-coeff'!$F$7+$BA732*'Norm-coeff'!$G$7+$BB732*'Norm-coeff'!$H$7+$BC732*'Norm-coeff'!$I$7+$BD732*'Norm-coeff'!$J$7+$BE732*'Norm-coeff'!$K$7+$BF732*'Norm-coeff'!$L$7+$BG732*'Norm-coeff'!$M$7+$BH732*'Norm-coeff'!$N$7+$BI732*'Norm-coeff'!$O$7</f>
        <v>2.0907583608832998</v>
      </c>
      <c r="BU732" s="54">
        <f>'Norm-coeff'!$C$8+$AX732*'Norm-coeff'!$D$8+$AY732*'Norm-coeff'!$E$8+$AZ732*'Norm-coeff'!$F$8+$BA732*'Norm-coeff'!$G$8+$BB732*'Norm-coeff'!$H$8+$BC732*'Norm-coeff'!$I$8+$BD732*'Norm-coeff'!$J$8+$BE732*'Norm-coeff'!$K$8+$BF732*'Norm-coeff'!$L$8+$BG732*'Norm-coeff'!$M$8+$BH732*'Norm-coeff'!$N$8+$BI732*'Norm-coeff'!$O$8</f>
        <v>0.65894159836244504</v>
      </c>
      <c r="BV732" s="54">
        <f>'Norm-coeff'!$C$9+$AX732*'Norm-coeff'!$D$9+$AY732*'Norm-coeff'!$E$9+$AZ732*'Norm-coeff'!$F$9+$BA732*'Norm-coeff'!$G$9+$BB732*'Norm-coeff'!$H$9+$BC732*'Norm-coeff'!$I$9+$BD732*'Norm-coeff'!$J$9+$BE732*'Norm-coeff'!$K$9+$BF732*'Norm-coeff'!$L$9+$BG732*'Norm-coeff'!$M$9+$BH732*'Norm-coeff'!$N$9+$BI732*'Norm-coeff'!$O$9</f>
        <v>1.48961085014701</v>
      </c>
      <c r="BW732" s="54">
        <f>'Norm-coeff'!$C$10+$AX732*'Norm-coeff'!$D$10+$AY732*'Norm-coeff'!$E$10+$AZ732*'Norm-coeff'!$F$10+$BA732*'Norm-coeff'!$G$10+$BB732*'Norm-coeff'!$H$10+$BC732*'Norm-coeff'!$I$10+$BD732*'Norm-coeff'!$J$10+$BE732*'Norm-coeff'!$K$10+$BF732*'Norm-coeff'!$L$10+$BG732*'Norm-coeff'!$M$10+$BH732*'Norm-coeff'!$N$10+$BI732*'Norm-coeff'!$O$10</f>
        <v>1.42058735749591</v>
      </c>
      <c r="BX732" s="54">
        <f>'Norm-coeff'!$C$11+$AX732*'Norm-coeff'!$D$11+$AY732*'Norm-coeff'!$E$11+$AZ732*'Norm-coeff'!$F$11+$BA732*'Norm-coeff'!$G$11+$BB732*'Norm-coeff'!$H$11+$BC732*'Norm-coeff'!$I$11+$BD732*'Norm-coeff'!$J$11+$BE732*'Norm-coeff'!$K$11+$BF732*'Norm-coeff'!$L$11+$BG732*'Norm-coeff'!$M$11+$BH732*'Norm-coeff'!$N$11+$BI732*'Norm-coeff'!$O$11</f>
        <v>0.221233014421479</v>
      </c>
      <c r="BY732" s="54">
        <f>'Norm-coeff'!$C$12+$AX732*'Norm-coeff'!$D$12+$AY732*'Norm-coeff'!$E$12+$AZ732*'Norm-coeff'!$F$12+$BA732*'Norm-coeff'!$G$12+$BB732*'Norm-coeff'!$H$12+$BC732*'Norm-coeff'!$I$12+$BD732*'Norm-coeff'!$J$12+$BE732*'Norm-coeff'!$K$12+$BF732*'Norm-coeff'!$L$12+$BG732*'Norm-coeff'!$M$12+$BH732*'Norm-coeff'!$N$12+$BI732*'Norm-coeff'!$O$12</f>
        <v>0.283527502056037</v>
      </c>
      <c r="BZ732" s="54">
        <f>'Norm-coeff'!$C$13+$AX732*'Norm-coeff'!$D$13+$AY732*'Norm-coeff'!$E$13+$AZ732*'Norm-coeff'!$F$13+$BA732*'Norm-coeff'!$G$13+$BB732*'Norm-coeff'!$H$13+$BC732*'Norm-coeff'!$I$13+$BD732*'Norm-coeff'!$J$13+$BE732*'Norm-coeff'!$K$13+$BF732*'Norm-coeff'!$L$13+$BG732*'Norm-coeff'!$M$13+$BH732*'Norm-coeff'!$N$13+$BI732*'Norm-coeff'!$O$13</f>
        <v>-4.1864930554451202E-2</v>
      </c>
      <c r="CA732" s="54">
        <f>'Norm-coeff'!$C$14+$AX732*'Norm-coeff'!$D$14+$AY732*'Norm-coeff'!$E$14+$AZ732*'Norm-coeff'!$F$14+$BA732*'Norm-coeff'!$G$14+$BB732*'Norm-coeff'!$H$14+$BC732*'Norm-coeff'!$I$14+$BD732*'Norm-coeff'!$J$14+$BE732*'Norm-coeff'!$K$14+$BF732*'Norm-coeff'!$L$14+$BG732*'Norm-coeff'!$M$14+$BH732*'Norm-coeff'!$N$14+$BI732*'Norm-coeff'!$O$14</f>
        <v>4.2526983164477103</v>
      </c>
      <c r="CC732" s="54">
        <f t="shared" si="2221"/>
        <v>0</v>
      </c>
      <c r="CG732" s="54">
        <f t="shared" si="2097"/>
        <v>0</v>
      </c>
      <c r="CH732" s="54">
        <f t="shared" si="2075"/>
        <v>0</v>
      </c>
      <c r="CI732" s="54">
        <f t="shared" si="2098"/>
        <v>0</v>
      </c>
      <c r="CJ732" s="56">
        <f t="shared" si="2099"/>
        <v>0</v>
      </c>
      <c r="CK732" s="54">
        <f t="shared" si="2100"/>
        <v>0</v>
      </c>
      <c r="CL732" s="54">
        <f t="shared" si="2101"/>
        <v>0</v>
      </c>
      <c r="CM732" s="54">
        <f t="shared" si="2102"/>
        <v>0</v>
      </c>
      <c r="CN732" s="54">
        <f t="shared" si="2103"/>
        <v>0</v>
      </c>
      <c r="CO732" s="54">
        <f t="shared" si="2104"/>
        <v>0</v>
      </c>
      <c r="CP732" s="54">
        <f t="shared" si="2105"/>
        <v>0</v>
      </c>
      <c r="CQ732" s="54">
        <f t="shared" si="2106"/>
        <v>0</v>
      </c>
      <c r="CR732" s="54">
        <f t="shared" si="2107"/>
        <v>0</v>
      </c>
      <c r="CS732" s="54">
        <f t="shared" si="2108"/>
        <v>0</v>
      </c>
      <c r="CU732" s="54">
        <f t="shared" si="2109"/>
        <v>0</v>
      </c>
      <c r="CV732" s="54">
        <f t="shared" si="2110"/>
        <v>0</v>
      </c>
      <c r="CW732" s="54">
        <f t="shared" si="2111"/>
        <v>0</v>
      </c>
      <c r="CX732" s="54">
        <f t="shared" si="2112"/>
        <v>0</v>
      </c>
      <c r="CZ732" s="54">
        <f t="shared" si="2113"/>
        <v>0</v>
      </c>
      <c r="DA732" s="54">
        <f t="shared" si="2114"/>
        <v>0</v>
      </c>
      <c r="DB732" s="54">
        <f t="shared" si="2115"/>
        <v>0</v>
      </c>
      <c r="DC732" s="54">
        <f t="shared" si="2116"/>
        <v>0</v>
      </c>
      <c r="DD732" s="54">
        <f t="shared" si="2117"/>
        <v>0</v>
      </c>
      <c r="DE732" s="54">
        <f t="shared" si="2118"/>
        <v>0</v>
      </c>
      <c r="DF732" s="54">
        <f t="shared" si="2119"/>
        <v>0</v>
      </c>
      <c r="DG732" s="54">
        <f t="shared" si="2120"/>
        <v>2</v>
      </c>
      <c r="DH732" s="71">
        <f t="shared" si="2121"/>
        <v>0</v>
      </c>
      <c r="DI732" s="71">
        <f t="shared" si="2122"/>
        <v>0</v>
      </c>
      <c r="DJ732" s="54">
        <f t="shared" si="2123"/>
        <v>0</v>
      </c>
      <c r="DK732" s="54">
        <f t="shared" si="2124"/>
        <v>2</v>
      </c>
      <c r="DL732" s="4">
        <f t="shared" si="2049"/>
        <v>0</v>
      </c>
      <c r="DM732" s="3">
        <f t="shared" si="2125"/>
        <v>0</v>
      </c>
      <c r="DN732" s="3">
        <f t="shared" si="2126"/>
        <v>0</v>
      </c>
      <c r="DO732" s="4" t="e">
        <f t="shared" si="2127"/>
        <v>#DIV/0!</v>
      </c>
      <c r="DP732" s="57"/>
      <c r="DQ732" s="57"/>
      <c r="DR732" s="56">
        <f t="shared" si="2050"/>
        <v>2</v>
      </c>
      <c r="DS732" s="56">
        <f t="shared" si="2051"/>
        <v>0</v>
      </c>
      <c r="DT732" s="38">
        <f t="shared" si="2052"/>
        <v>0</v>
      </c>
      <c r="DU732" s="38">
        <f t="shared" si="2128"/>
        <v>2</v>
      </c>
      <c r="DV732" s="38">
        <f t="shared" si="2053"/>
        <v>0</v>
      </c>
      <c r="DW732" s="39">
        <f t="shared" si="2054"/>
        <v>0</v>
      </c>
      <c r="DX732" s="39">
        <f t="shared" si="2055"/>
        <v>0</v>
      </c>
      <c r="DY732" s="39">
        <f t="shared" si="2056"/>
        <v>0</v>
      </c>
      <c r="DZ732" s="39">
        <f t="shared" si="2057"/>
        <v>0</v>
      </c>
      <c r="EA732" s="39">
        <f t="shared" si="2058"/>
        <v>0</v>
      </c>
      <c r="EB732" s="37" t="e">
        <f t="shared" si="2129"/>
        <v>#DIV/0!</v>
      </c>
      <c r="EC732" s="37" t="e">
        <f t="shared" si="2130"/>
        <v>#DIV/0!</v>
      </c>
      <c r="ED732" s="37" t="e">
        <f t="shared" si="2131"/>
        <v>#DIV/0!</v>
      </c>
      <c r="EE732" s="37" t="e">
        <f t="shared" si="2132"/>
        <v>#DIV/0!</v>
      </c>
      <c r="EF732" s="39" t="e">
        <f t="shared" si="2133"/>
        <v>#DIV/0!</v>
      </c>
      <c r="EG732" s="37" t="e">
        <f t="shared" si="2134"/>
        <v>#DIV/0!</v>
      </c>
      <c r="EH732" s="37" t="e">
        <f t="shared" si="2135"/>
        <v>#DIV/0!</v>
      </c>
      <c r="EI732" s="11" t="b">
        <f t="shared" si="2136"/>
        <v>1</v>
      </c>
      <c r="EJ732" s="11" t="b">
        <f t="shared" si="2137"/>
        <v>0</v>
      </c>
      <c r="EK732" s="39" t="e">
        <f t="shared" si="2138"/>
        <v>#DIV/0!</v>
      </c>
      <c r="EL732" s="39" t="e">
        <f t="shared" si="2139"/>
        <v>#DIV/0!</v>
      </c>
      <c r="EM732" s="39" t="e">
        <f t="shared" si="2140"/>
        <v>#DIV/0!</v>
      </c>
      <c r="EN732" s="39" t="e">
        <f t="shared" si="2141"/>
        <v>#DIV/0!</v>
      </c>
      <c r="EO732" s="39" t="e">
        <f t="shared" si="2142"/>
        <v>#DIV/0!</v>
      </c>
      <c r="EP732" s="39" t="e">
        <f t="shared" si="2143"/>
        <v>#DIV/0!</v>
      </c>
      <c r="EQ732" s="39" t="e">
        <f t="shared" si="2144"/>
        <v>#DIV/0!</v>
      </c>
      <c r="ER732" s="39" t="e">
        <f t="shared" si="2145"/>
        <v>#DIV/0!</v>
      </c>
      <c r="ES732" s="58" t="str">
        <f t="shared" si="2146"/>
        <v>(OH,F,Cl)-dominate amphibole</v>
      </c>
      <c r="ET732" s="58" t="e">
        <f t="shared" si="2147"/>
        <v>#N/A</v>
      </c>
      <c r="EU732" s="56">
        <f t="shared" si="2059"/>
        <v>0</v>
      </c>
      <c r="EV732" s="56">
        <f t="shared" si="2060"/>
        <v>0</v>
      </c>
      <c r="EW732" s="56">
        <f t="shared" si="2061"/>
        <v>0</v>
      </c>
      <c r="EX732" s="56">
        <f t="shared" si="2062"/>
        <v>0</v>
      </c>
      <c r="EY732" s="56">
        <f t="shared" si="2063"/>
        <v>0</v>
      </c>
      <c r="EZ732" s="56">
        <f t="shared" si="2064"/>
        <v>0</v>
      </c>
      <c r="FA732" s="39">
        <f t="shared" si="2065"/>
        <v>0</v>
      </c>
      <c r="FB732" s="39">
        <f t="shared" si="2066"/>
        <v>0</v>
      </c>
      <c r="FC732" s="54">
        <f t="shared" si="2067"/>
        <v>0</v>
      </c>
      <c r="FD732" s="54">
        <f t="shared" si="2068"/>
        <v>0</v>
      </c>
      <c r="FE732" s="39">
        <f t="shared" si="2069"/>
        <v>0</v>
      </c>
      <c r="FF732" s="54">
        <f t="shared" si="2070"/>
        <v>0</v>
      </c>
      <c r="FG732" s="39">
        <f t="shared" si="2071"/>
        <v>0</v>
      </c>
      <c r="FH732" s="39">
        <f t="shared" si="2148"/>
        <v>0</v>
      </c>
      <c r="FI732" s="39">
        <f t="shared" si="2149"/>
        <v>0</v>
      </c>
      <c r="FJ732" s="39">
        <f t="shared" si="2150"/>
        <v>0</v>
      </c>
      <c r="FK732" s="39" t="e">
        <f t="shared" si="2151"/>
        <v>#DIV/0!</v>
      </c>
      <c r="FL732" s="39" t="e">
        <f t="shared" si="2152"/>
        <v>#DIV/0!</v>
      </c>
      <c r="FM732" s="39" t="e">
        <f t="shared" si="2153"/>
        <v>#DIV/0!</v>
      </c>
      <c r="FN732" s="39">
        <f t="shared" si="2154"/>
        <v>1</v>
      </c>
      <c r="FO732" s="39">
        <f t="shared" si="2072"/>
        <v>0</v>
      </c>
      <c r="FP732" s="39">
        <f t="shared" si="2073"/>
        <v>0</v>
      </c>
      <c r="FQ732" s="39">
        <f t="shared" si="2074"/>
        <v>0</v>
      </c>
      <c r="FR732" s="39">
        <f t="shared" si="2155"/>
        <v>0</v>
      </c>
      <c r="FS732" s="39">
        <f t="shared" si="2156"/>
        <v>0</v>
      </c>
      <c r="FU732" s="39" t="e">
        <f t="shared" si="2157"/>
        <v>#DIV/0!</v>
      </c>
      <c r="FV732" s="39" t="e">
        <f t="shared" si="2158"/>
        <v>#DIV/0!</v>
      </c>
      <c r="FW732" s="39" t="e">
        <f t="shared" si="2159"/>
        <v>#DIV/0!</v>
      </c>
      <c r="FY732" s="39" t="e">
        <f t="shared" si="2160"/>
        <v>#DIV/0!</v>
      </c>
      <c r="FZ732" s="39" t="e">
        <f t="shared" si="2161"/>
        <v>#DIV/0!</v>
      </c>
      <c r="GA732" s="39" t="e">
        <f t="shared" si="2162"/>
        <v>#DIV/0!</v>
      </c>
      <c r="GB732" s="39" t="e">
        <f t="shared" si="2163"/>
        <v>#DIV/0!</v>
      </c>
      <c r="GC732" s="39" t="e">
        <f t="shared" si="2164"/>
        <v>#DIV/0!</v>
      </c>
      <c r="GD732" s="39" t="e">
        <f t="shared" si="2165"/>
        <v>#DIV/0!</v>
      </c>
      <c r="GE732" s="39" t="e">
        <f t="shared" si="2166"/>
        <v>#DIV/0!</v>
      </c>
      <c r="GF732" s="39" t="e">
        <f t="shared" si="2167"/>
        <v>#DIV/0!</v>
      </c>
      <c r="GG732" s="39" t="e">
        <f t="shared" si="2168"/>
        <v>#DIV/0!</v>
      </c>
      <c r="GH732" s="39" t="e">
        <f t="shared" si="2169"/>
        <v>#DIV/0!</v>
      </c>
      <c r="GI732" s="39"/>
      <c r="GJ732" s="39" t="e">
        <f t="shared" si="2170"/>
        <v>#DIV/0!</v>
      </c>
      <c r="GK732" s="39" t="e">
        <f t="shared" si="2171"/>
        <v>#DIV/0!</v>
      </c>
      <c r="GL732" s="39" t="e">
        <f t="shared" si="2172"/>
        <v>#DIV/0!</v>
      </c>
      <c r="GM732" s="39" t="e">
        <f t="shared" si="2173"/>
        <v>#DIV/0!</v>
      </c>
      <c r="GN732" s="39" t="e">
        <f t="shared" si="2174"/>
        <v>#DIV/0!</v>
      </c>
      <c r="GO732" s="57"/>
      <c r="GP732" s="57" t="e">
        <f t="shared" si="2175"/>
        <v>#DIV/0!</v>
      </c>
      <c r="GQ732" s="59" t="e">
        <f t="shared" si="2176"/>
        <v>#DIV/0!</v>
      </c>
      <c r="GR732" s="41" t="e">
        <f t="shared" si="2177"/>
        <v>#DIV/0!</v>
      </c>
      <c r="GS732" s="57" t="e">
        <f t="shared" si="2178"/>
        <v>#DIV/0!</v>
      </c>
      <c r="GT732" s="57" t="e">
        <f t="shared" si="2179"/>
        <v>#DIV/0!</v>
      </c>
      <c r="GU732" s="57" t="e">
        <f t="shared" si="2180"/>
        <v>#DIV/0!</v>
      </c>
      <c r="GV732" s="57"/>
      <c r="GW732" s="42" t="e">
        <f t="shared" si="2181"/>
        <v>#DIV/0!</v>
      </c>
      <c r="GX732" s="42" t="e">
        <f t="shared" si="2182"/>
        <v>#DIV/0!</v>
      </c>
      <c r="GY732" s="42" t="e">
        <f t="shared" si="2183"/>
        <v>#DIV/0!</v>
      </c>
      <c r="GZ732" s="57"/>
      <c r="HA732" s="2" t="e">
        <f t="shared" si="2184"/>
        <v>#DIV/0!</v>
      </c>
      <c r="HB732" s="2" t="e">
        <f t="shared" si="2185"/>
        <v>#DIV/0!</v>
      </c>
      <c r="HC732" s="2" t="e">
        <f t="shared" si="2186"/>
        <v>#DIV/0!</v>
      </c>
      <c r="HD732" s="2" t="e">
        <f t="shared" si="2187"/>
        <v>#DIV/0!</v>
      </c>
      <c r="HE732" s="2" t="e">
        <f t="shared" si="2188"/>
        <v>#DIV/0!</v>
      </c>
      <c r="HF732" s="2" t="e">
        <f t="shared" si="2189"/>
        <v>#DIV/0!</v>
      </c>
      <c r="HG732" s="2" t="e">
        <f t="shared" si="2190"/>
        <v>#DIV/0!</v>
      </c>
      <c r="HH732" s="2" t="e">
        <f t="shared" si="2191"/>
        <v>#DIV/0!</v>
      </c>
      <c r="HI732" s="2" t="e">
        <f t="shared" si="2192"/>
        <v>#DIV/0!</v>
      </c>
      <c r="HJ732" s="11" t="e">
        <f t="shared" si="2193"/>
        <v>#DIV/0!</v>
      </c>
      <c r="HK732" s="60" t="e">
        <f t="shared" si="2194"/>
        <v>#DIV/0!</v>
      </c>
      <c r="HL732" s="57"/>
      <c r="HM732" s="57" t="e">
        <f t="shared" si="2195"/>
        <v>#DIV/0!</v>
      </c>
      <c r="HN732" s="57" t="e">
        <f t="shared" si="2196"/>
        <v>#DIV/0!</v>
      </c>
      <c r="HO732" s="57" t="e">
        <f t="shared" si="2197"/>
        <v>#DIV/0!</v>
      </c>
      <c r="HP732" s="57" t="e">
        <f t="shared" si="2198"/>
        <v>#DIV/0!</v>
      </c>
      <c r="HQ732" s="57" t="e">
        <f t="shared" si="2199"/>
        <v>#DIV/0!</v>
      </c>
      <c r="HR732" s="57"/>
      <c r="HS732" s="57" t="e">
        <f t="shared" si="2200"/>
        <v>#DIV/0!</v>
      </c>
      <c r="HT732" s="57" t="e">
        <f t="shared" si="2201"/>
        <v>#DIV/0!</v>
      </c>
      <c r="HU732" s="57" t="e">
        <f t="shared" si="2202"/>
        <v>#DIV/0!</v>
      </c>
      <c r="HV732" s="57" t="e">
        <f t="shared" si="2203"/>
        <v>#DIV/0!</v>
      </c>
      <c r="HW732" s="57" t="e">
        <f t="shared" si="2204"/>
        <v>#DIV/0!</v>
      </c>
      <c r="HX732" s="57"/>
      <c r="HY732" s="57" t="e">
        <f t="shared" si="2205"/>
        <v>#DIV/0!</v>
      </c>
      <c r="HZ732" s="57" t="e">
        <f t="shared" si="2206"/>
        <v>#DIV/0!</v>
      </c>
      <c r="IA732" s="57"/>
      <c r="IB732" s="61">
        <f t="shared" si="2207"/>
        <v>0</v>
      </c>
      <c r="IC732" s="57" t="str">
        <f t="shared" si="2208"/>
        <v/>
      </c>
      <c r="ID732" s="42"/>
      <c r="IE732" s="2" t="str">
        <f t="shared" si="2209"/>
        <v/>
      </c>
      <c r="IF732" s="60" t="e">
        <f t="shared" si="2210"/>
        <v>#DIV/0!</v>
      </c>
      <c r="IG732" s="60" t="str">
        <f t="shared" si="2211"/>
        <v/>
      </c>
      <c r="IH732" s="60" t="str">
        <f t="shared" si="2212"/>
        <v>zinco-</v>
      </c>
      <c r="II732" s="60" t="str">
        <f t="shared" si="2213"/>
        <v>mangano-</v>
      </c>
      <c r="IJ732" s="60" t="e">
        <f t="shared" si="2214"/>
        <v>#DIV/0!</v>
      </c>
      <c r="IK732" s="60" t="e">
        <f t="shared" si="2215"/>
        <v>#DIV/0!</v>
      </c>
      <c r="IL732" s="60" t="e">
        <f t="shared" si="2216"/>
        <v>#DIV/0!</v>
      </c>
      <c r="IM732" s="60" t="e">
        <f t="shared" si="2217"/>
        <v>#DIV/0!</v>
      </c>
      <c r="IN732" s="60" t="str">
        <f t="shared" si="2218"/>
        <v/>
      </c>
      <c r="IO732" s="60" t="str">
        <f t="shared" si="2219"/>
        <v/>
      </c>
      <c r="IP732" s="57"/>
      <c r="IQ732" s="57" t="str">
        <f t="shared" si="2220"/>
        <v>ERROR!!</v>
      </c>
    </row>
    <row r="733" spans="24:251">
      <c r="X733" s="29">
        <f t="shared" si="2076"/>
        <v>0</v>
      </c>
      <c r="Y733" s="29">
        <f t="shared" si="2077"/>
        <v>0</v>
      </c>
      <c r="Z733" s="29" t="e">
        <f t="shared" si="2078"/>
        <v>#DIV/0!</v>
      </c>
      <c r="AA733" s="29" t="e">
        <f t="shared" si="2079"/>
        <v>#DIV/0!</v>
      </c>
      <c r="AB733" s="29" t="e">
        <f t="shared" si="2080"/>
        <v>#DIV/0!</v>
      </c>
      <c r="AC733" s="29" t="e">
        <f t="shared" si="2081"/>
        <v>#DIV/0!</v>
      </c>
      <c r="AF733" s="23">
        <v>60.084299999999999</v>
      </c>
      <c r="AG733" s="23">
        <v>79.878799999999998</v>
      </c>
      <c r="AH733" s="23">
        <v>101.96120000000001</v>
      </c>
      <c r="AI733" s="23">
        <v>151.99039999999999</v>
      </c>
      <c r="AJ733" s="23">
        <v>159.69</v>
      </c>
      <c r="AK733" s="23">
        <v>71.846400000000003</v>
      </c>
      <c r="AL733" s="23">
        <v>70.9375</v>
      </c>
      <c r="AM733" s="23">
        <v>40.304400000000001</v>
      </c>
      <c r="AN733" s="23">
        <v>56.077399999999997</v>
      </c>
      <c r="AO733" s="23">
        <v>61.978999999999999</v>
      </c>
      <c r="AP733" s="23">
        <v>94.195999999999998</v>
      </c>
      <c r="AQ733" s="23">
        <v>18.998000000000001</v>
      </c>
      <c r="AR733" s="23">
        <v>35.450000000000003</v>
      </c>
      <c r="AS733" s="23">
        <v>29.88</v>
      </c>
      <c r="AT733" s="23">
        <v>74.691999999999993</v>
      </c>
      <c r="AU733" s="23">
        <v>81.39</v>
      </c>
      <c r="AX733" s="54">
        <f t="shared" si="2082"/>
        <v>0</v>
      </c>
      <c r="AY733" s="54">
        <f t="shared" si="2083"/>
        <v>0</v>
      </c>
      <c r="AZ733" s="54">
        <f t="shared" si="2084"/>
        <v>0</v>
      </c>
      <c r="BA733" s="54">
        <f t="shared" si="2085"/>
        <v>0</v>
      </c>
      <c r="BB733" s="54">
        <f t="shared" si="2086"/>
        <v>0</v>
      </c>
      <c r="BC733" s="54">
        <f t="shared" si="2087"/>
        <v>0</v>
      </c>
      <c r="BD733" s="54">
        <f t="shared" si="2088"/>
        <v>0</v>
      </c>
      <c r="BE733" s="54">
        <f t="shared" si="2089"/>
        <v>0</v>
      </c>
      <c r="BF733" s="54">
        <f t="shared" si="2090"/>
        <v>0</v>
      </c>
      <c r="BG733" s="54">
        <f t="shared" si="2091"/>
        <v>0</v>
      </c>
      <c r="BH733" s="54">
        <f t="shared" si="2092"/>
        <v>0</v>
      </c>
      <c r="BI733" s="54">
        <f t="shared" si="2093"/>
        <v>0</v>
      </c>
      <c r="BJ733" s="54">
        <f t="shared" si="2094"/>
        <v>0</v>
      </c>
      <c r="BK733" s="54">
        <f t="shared" si="2095"/>
        <v>0</v>
      </c>
      <c r="BL733" s="54">
        <f t="shared" si="2096"/>
        <v>0</v>
      </c>
      <c r="BM733" s="42"/>
      <c r="BO733" s="54">
        <f>'Norm-coeff'!$C$2+$AX733*'Norm-coeff'!$D$2+$AY733*'Norm-coeff'!$E$2+$AZ733*'Norm-coeff'!$F$2+$BA733*'Norm-coeff'!$G$2+$BB733*'Norm-coeff'!$H$2+$BC733*'Norm-coeff'!$I$2+$BD733*'Norm-coeff'!$J$2+$BE733*'Norm-coeff'!$K$2+$BF733*'Norm-coeff'!$L$2+$BG733*'Norm-coeff'!$M$2+$BH733*'Norm-coeff'!$N$2+$BI733*'Norm-coeff'!$O$2</f>
        <v>5.4045421474420303</v>
      </c>
      <c r="BP733" s="54">
        <f>'Norm-coeff'!$C$3+$AX733*'Norm-coeff'!$D$3+$AY733*'Norm-coeff'!$E$3+$AZ733*'Norm-coeff'!$F$3+$BA733*'Norm-coeff'!$G$3+$BB733*'Norm-coeff'!$H$3+$BC733*'Norm-coeff'!$I$3+$BD733*'Norm-coeff'!$J$3+$BE733*'Norm-coeff'!$K$3+$BF733*'Norm-coeff'!$L$3+$BG733*'Norm-coeff'!$M$3+$BH733*'Norm-coeff'!$N$3+$BI733*'Norm-coeff'!$O$3</f>
        <v>3.15319116612705</v>
      </c>
      <c r="BQ733" s="54">
        <f>'Norm-coeff'!$C$4+$AX733*'Norm-coeff'!$D$4+$AY733*'Norm-coeff'!$E$4+$AZ733*'Norm-coeff'!$F$4+$BA733*'Norm-coeff'!$G$4+$BB733*'Norm-coeff'!$H$4+$BC733*'Norm-coeff'!$I$4+$BD733*'Norm-coeff'!$J$4+$BE733*'Norm-coeff'!$K$4+$BF733*'Norm-coeff'!$L$4+$BG733*'Norm-coeff'!$M$4+$BH733*'Norm-coeff'!$N$4+$BI733*'Norm-coeff'!$O$4</f>
        <v>1.42115649462768</v>
      </c>
      <c r="BR733" s="54">
        <f>'Norm-coeff'!$C$5+$AX733*'Norm-coeff'!$D$5+$AY733*'Norm-coeff'!$E$5+$AZ733*'Norm-coeff'!$F$5+$BA733*'Norm-coeff'!$G$5+$BB733*'Norm-coeff'!$H$5+$BC733*'Norm-coeff'!$I$5+$BD733*'Norm-coeff'!$J$5+$BE733*'Norm-coeff'!$K$5+$BF733*'Norm-coeff'!$L$5+$BG733*'Norm-coeff'!$M$5+$BH733*'Norm-coeff'!$N$5+$BI733*'Norm-coeff'!$O$5</f>
        <v>1.0553329241296201</v>
      </c>
      <c r="BS733" s="54">
        <f>'Norm-coeff'!$C$6+$AX733*'Norm-coeff'!$D$6+$AY733*'Norm-coeff'!$E$6+$AZ733*'Norm-coeff'!$F$6+$BA733*'Norm-coeff'!$G$6+$BB733*'Norm-coeff'!$H$6+$BC733*'Norm-coeff'!$I$6+$BD733*'Norm-coeff'!$J$6+$BE733*'Norm-coeff'!$K$6+$BF733*'Norm-coeff'!$L$6+$BG733*'Norm-coeff'!$M$6+$BH733*'Norm-coeff'!$N$6+$BI733*'Norm-coeff'!$O$6</f>
        <v>-1.48700885495103E-2</v>
      </c>
      <c r="BT733" s="54">
        <f>'Norm-coeff'!$C$7+$AX733*'Norm-coeff'!$D$7+$AY733*'Norm-coeff'!$E$7+$AZ733*'Norm-coeff'!$F$7+$BA733*'Norm-coeff'!$G$7+$BB733*'Norm-coeff'!$H$7+$BC733*'Norm-coeff'!$I$7+$BD733*'Norm-coeff'!$J$7+$BE733*'Norm-coeff'!$K$7+$BF733*'Norm-coeff'!$L$7+$BG733*'Norm-coeff'!$M$7+$BH733*'Norm-coeff'!$N$7+$BI733*'Norm-coeff'!$O$7</f>
        <v>2.0907583608832998</v>
      </c>
      <c r="BU733" s="54">
        <f>'Norm-coeff'!$C$8+$AX733*'Norm-coeff'!$D$8+$AY733*'Norm-coeff'!$E$8+$AZ733*'Norm-coeff'!$F$8+$BA733*'Norm-coeff'!$G$8+$BB733*'Norm-coeff'!$H$8+$BC733*'Norm-coeff'!$I$8+$BD733*'Norm-coeff'!$J$8+$BE733*'Norm-coeff'!$K$8+$BF733*'Norm-coeff'!$L$8+$BG733*'Norm-coeff'!$M$8+$BH733*'Norm-coeff'!$N$8+$BI733*'Norm-coeff'!$O$8</f>
        <v>0.65894159836244504</v>
      </c>
      <c r="BV733" s="54">
        <f>'Norm-coeff'!$C$9+$AX733*'Norm-coeff'!$D$9+$AY733*'Norm-coeff'!$E$9+$AZ733*'Norm-coeff'!$F$9+$BA733*'Norm-coeff'!$G$9+$BB733*'Norm-coeff'!$H$9+$BC733*'Norm-coeff'!$I$9+$BD733*'Norm-coeff'!$J$9+$BE733*'Norm-coeff'!$K$9+$BF733*'Norm-coeff'!$L$9+$BG733*'Norm-coeff'!$M$9+$BH733*'Norm-coeff'!$N$9+$BI733*'Norm-coeff'!$O$9</f>
        <v>1.48961085014701</v>
      </c>
      <c r="BW733" s="54">
        <f>'Norm-coeff'!$C$10+$AX733*'Norm-coeff'!$D$10+$AY733*'Norm-coeff'!$E$10+$AZ733*'Norm-coeff'!$F$10+$BA733*'Norm-coeff'!$G$10+$BB733*'Norm-coeff'!$H$10+$BC733*'Norm-coeff'!$I$10+$BD733*'Norm-coeff'!$J$10+$BE733*'Norm-coeff'!$K$10+$BF733*'Norm-coeff'!$L$10+$BG733*'Norm-coeff'!$M$10+$BH733*'Norm-coeff'!$N$10+$BI733*'Norm-coeff'!$O$10</f>
        <v>1.42058735749591</v>
      </c>
      <c r="BX733" s="54">
        <f>'Norm-coeff'!$C$11+$AX733*'Norm-coeff'!$D$11+$AY733*'Norm-coeff'!$E$11+$AZ733*'Norm-coeff'!$F$11+$BA733*'Norm-coeff'!$G$11+$BB733*'Norm-coeff'!$H$11+$BC733*'Norm-coeff'!$I$11+$BD733*'Norm-coeff'!$J$11+$BE733*'Norm-coeff'!$K$11+$BF733*'Norm-coeff'!$L$11+$BG733*'Norm-coeff'!$M$11+$BH733*'Norm-coeff'!$N$11+$BI733*'Norm-coeff'!$O$11</f>
        <v>0.221233014421479</v>
      </c>
      <c r="BY733" s="54">
        <f>'Norm-coeff'!$C$12+$AX733*'Norm-coeff'!$D$12+$AY733*'Norm-coeff'!$E$12+$AZ733*'Norm-coeff'!$F$12+$BA733*'Norm-coeff'!$G$12+$BB733*'Norm-coeff'!$H$12+$BC733*'Norm-coeff'!$I$12+$BD733*'Norm-coeff'!$J$12+$BE733*'Norm-coeff'!$K$12+$BF733*'Norm-coeff'!$L$12+$BG733*'Norm-coeff'!$M$12+$BH733*'Norm-coeff'!$N$12+$BI733*'Norm-coeff'!$O$12</f>
        <v>0.283527502056037</v>
      </c>
      <c r="BZ733" s="54">
        <f>'Norm-coeff'!$C$13+$AX733*'Norm-coeff'!$D$13+$AY733*'Norm-coeff'!$E$13+$AZ733*'Norm-coeff'!$F$13+$BA733*'Norm-coeff'!$G$13+$BB733*'Norm-coeff'!$H$13+$BC733*'Norm-coeff'!$I$13+$BD733*'Norm-coeff'!$J$13+$BE733*'Norm-coeff'!$K$13+$BF733*'Norm-coeff'!$L$13+$BG733*'Norm-coeff'!$M$13+$BH733*'Norm-coeff'!$N$13+$BI733*'Norm-coeff'!$O$13</f>
        <v>-4.1864930554451202E-2</v>
      </c>
      <c r="CA733" s="54">
        <f>'Norm-coeff'!$C$14+$AX733*'Norm-coeff'!$D$14+$AY733*'Norm-coeff'!$E$14+$AZ733*'Norm-coeff'!$F$14+$BA733*'Norm-coeff'!$G$14+$BB733*'Norm-coeff'!$H$14+$BC733*'Norm-coeff'!$I$14+$BD733*'Norm-coeff'!$J$14+$BE733*'Norm-coeff'!$K$14+$BF733*'Norm-coeff'!$L$14+$BG733*'Norm-coeff'!$M$14+$BH733*'Norm-coeff'!$N$14+$BI733*'Norm-coeff'!$O$14</f>
        <v>4.2526983164477103</v>
      </c>
      <c r="CC733" s="54">
        <f t="shared" si="2221"/>
        <v>0</v>
      </c>
      <c r="CG733" s="54">
        <f t="shared" si="2097"/>
        <v>0</v>
      </c>
      <c r="CH733" s="54">
        <f t="shared" si="2075"/>
        <v>0</v>
      </c>
      <c r="CI733" s="54">
        <f t="shared" si="2098"/>
        <v>0</v>
      </c>
      <c r="CJ733" s="56">
        <f t="shared" si="2099"/>
        <v>0</v>
      </c>
      <c r="CK733" s="54">
        <f t="shared" si="2100"/>
        <v>0</v>
      </c>
      <c r="CL733" s="54">
        <f t="shared" si="2101"/>
        <v>0</v>
      </c>
      <c r="CM733" s="54">
        <f t="shared" si="2102"/>
        <v>0</v>
      </c>
      <c r="CN733" s="54">
        <f t="shared" si="2103"/>
        <v>0</v>
      </c>
      <c r="CO733" s="54">
        <f t="shared" si="2104"/>
        <v>0</v>
      </c>
      <c r="CP733" s="54">
        <f t="shared" si="2105"/>
        <v>0</v>
      </c>
      <c r="CQ733" s="54">
        <f t="shared" si="2106"/>
        <v>0</v>
      </c>
      <c r="CR733" s="54">
        <f t="shared" si="2107"/>
        <v>0</v>
      </c>
      <c r="CS733" s="54">
        <f t="shared" si="2108"/>
        <v>0</v>
      </c>
      <c r="CU733" s="54">
        <f t="shared" si="2109"/>
        <v>0</v>
      </c>
      <c r="CV733" s="54">
        <f t="shared" si="2110"/>
        <v>0</v>
      </c>
      <c r="CW733" s="54">
        <f t="shared" si="2111"/>
        <v>0</v>
      </c>
      <c r="CX733" s="54">
        <f t="shared" si="2112"/>
        <v>0</v>
      </c>
      <c r="CZ733" s="54">
        <f t="shared" si="2113"/>
        <v>0</v>
      </c>
      <c r="DA733" s="54">
        <f t="shared" si="2114"/>
        <v>0</v>
      </c>
      <c r="DB733" s="54">
        <f t="shared" si="2115"/>
        <v>0</v>
      </c>
      <c r="DC733" s="54">
        <f t="shared" si="2116"/>
        <v>0</v>
      </c>
      <c r="DD733" s="54">
        <f t="shared" si="2117"/>
        <v>0</v>
      </c>
      <c r="DE733" s="54">
        <f t="shared" si="2118"/>
        <v>0</v>
      </c>
      <c r="DF733" s="54">
        <f t="shared" si="2119"/>
        <v>0</v>
      </c>
      <c r="DG733" s="54">
        <f t="shared" si="2120"/>
        <v>2</v>
      </c>
      <c r="DH733" s="71">
        <f t="shared" si="2121"/>
        <v>0</v>
      </c>
      <c r="DI733" s="71">
        <f t="shared" si="2122"/>
        <v>0</v>
      </c>
      <c r="DJ733" s="54">
        <f t="shared" si="2123"/>
        <v>0</v>
      </c>
      <c r="DK733" s="54">
        <f t="shared" si="2124"/>
        <v>2</v>
      </c>
      <c r="DL733" s="4">
        <f t="shared" si="2049"/>
        <v>0</v>
      </c>
      <c r="DM733" s="3">
        <f t="shared" si="2125"/>
        <v>0</v>
      </c>
      <c r="DN733" s="3">
        <f t="shared" si="2126"/>
        <v>0</v>
      </c>
      <c r="DO733" s="4" t="e">
        <f t="shared" si="2127"/>
        <v>#DIV/0!</v>
      </c>
      <c r="DP733" s="57"/>
      <c r="DQ733" s="57"/>
      <c r="DR733" s="56">
        <f t="shared" si="2050"/>
        <v>2</v>
      </c>
      <c r="DS733" s="56">
        <f t="shared" si="2051"/>
        <v>0</v>
      </c>
      <c r="DT733" s="38">
        <f t="shared" si="2052"/>
        <v>0</v>
      </c>
      <c r="DU733" s="38">
        <f t="shared" si="2128"/>
        <v>2</v>
      </c>
      <c r="DV733" s="38">
        <f t="shared" si="2053"/>
        <v>0</v>
      </c>
      <c r="DW733" s="39">
        <f t="shared" si="2054"/>
        <v>0</v>
      </c>
      <c r="DX733" s="39">
        <f t="shared" si="2055"/>
        <v>0</v>
      </c>
      <c r="DY733" s="39">
        <f t="shared" si="2056"/>
        <v>0</v>
      </c>
      <c r="DZ733" s="39">
        <f t="shared" si="2057"/>
        <v>0</v>
      </c>
      <c r="EA733" s="39">
        <f t="shared" si="2058"/>
        <v>0</v>
      </c>
      <c r="EB733" s="37" t="e">
        <f t="shared" si="2129"/>
        <v>#DIV/0!</v>
      </c>
      <c r="EC733" s="37" t="e">
        <f t="shared" si="2130"/>
        <v>#DIV/0!</v>
      </c>
      <c r="ED733" s="37" t="e">
        <f t="shared" si="2131"/>
        <v>#DIV/0!</v>
      </c>
      <c r="EE733" s="37" t="e">
        <f t="shared" si="2132"/>
        <v>#DIV/0!</v>
      </c>
      <c r="EF733" s="39" t="e">
        <f t="shared" si="2133"/>
        <v>#DIV/0!</v>
      </c>
      <c r="EG733" s="37" t="e">
        <f t="shared" si="2134"/>
        <v>#DIV/0!</v>
      </c>
      <c r="EH733" s="37" t="e">
        <f t="shared" si="2135"/>
        <v>#DIV/0!</v>
      </c>
      <c r="EI733" s="11" t="b">
        <f t="shared" si="2136"/>
        <v>1</v>
      </c>
      <c r="EJ733" s="11" t="b">
        <f t="shared" si="2137"/>
        <v>0</v>
      </c>
      <c r="EK733" s="39" t="e">
        <f t="shared" si="2138"/>
        <v>#DIV/0!</v>
      </c>
      <c r="EL733" s="39" t="e">
        <f t="shared" si="2139"/>
        <v>#DIV/0!</v>
      </c>
      <c r="EM733" s="39" t="e">
        <f t="shared" si="2140"/>
        <v>#DIV/0!</v>
      </c>
      <c r="EN733" s="39" t="e">
        <f t="shared" si="2141"/>
        <v>#DIV/0!</v>
      </c>
      <c r="EO733" s="39" t="e">
        <f t="shared" si="2142"/>
        <v>#DIV/0!</v>
      </c>
      <c r="EP733" s="39" t="e">
        <f t="shared" si="2143"/>
        <v>#DIV/0!</v>
      </c>
      <c r="EQ733" s="39" t="e">
        <f t="shared" si="2144"/>
        <v>#DIV/0!</v>
      </c>
      <c r="ER733" s="39" t="e">
        <f t="shared" si="2145"/>
        <v>#DIV/0!</v>
      </c>
      <c r="ES733" s="58" t="str">
        <f t="shared" si="2146"/>
        <v>(OH,F,Cl)-dominate amphibole</v>
      </c>
      <c r="ET733" s="58" t="e">
        <f t="shared" si="2147"/>
        <v>#N/A</v>
      </c>
      <c r="EU733" s="56">
        <f t="shared" si="2059"/>
        <v>0</v>
      </c>
      <c r="EV733" s="56">
        <f t="shared" si="2060"/>
        <v>0</v>
      </c>
      <c r="EW733" s="56">
        <f t="shared" si="2061"/>
        <v>0</v>
      </c>
      <c r="EX733" s="56">
        <f t="shared" si="2062"/>
        <v>0</v>
      </c>
      <c r="EY733" s="56">
        <f t="shared" si="2063"/>
        <v>0</v>
      </c>
      <c r="EZ733" s="56">
        <f t="shared" si="2064"/>
        <v>0</v>
      </c>
      <c r="FA733" s="39">
        <f t="shared" si="2065"/>
        <v>0</v>
      </c>
      <c r="FB733" s="39">
        <f t="shared" si="2066"/>
        <v>0</v>
      </c>
      <c r="FC733" s="54">
        <f t="shared" si="2067"/>
        <v>0</v>
      </c>
      <c r="FD733" s="54">
        <f t="shared" si="2068"/>
        <v>0</v>
      </c>
      <c r="FE733" s="39">
        <f t="shared" si="2069"/>
        <v>0</v>
      </c>
      <c r="FF733" s="54">
        <f t="shared" si="2070"/>
        <v>0</v>
      </c>
      <c r="FG733" s="39">
        <f t="shared" si="2071"/>
        <v>0</v>
      </c>
      <c r="FH733" s="39">
        <f t="shared" si="2148"/>
        <v>0</v>
      </c>
      <c r="FI733" s="39">
        <f t="shared" si="2149"/>
        <v>0</v>
      </c>
      <c r="FJ733" s="39">
        <f t="shared" si="2150"/>
        <v>0</v>
      </c>
      <c r="FK733" s="39" t="e">
        <f t="shared" si="2151"/>
        <v>#DIV/0!</v>
      </c>
      <c r="FL733" s="39" t="e">
        <f t="shared" si="2152"/>
        <v>#DIV/0!</v>
      </c>
      <c r="FM733" s="39" t="e">
        <f t="shared" si="2153"/>
        <v>#DIV/0!</v>
      </c>
      <c r="FN733" s="39">
        <f t="shared" si="2154"/>
        <v>1</v>
      </c>
      <c r="FO733" s="39">
        <f t="shared" si="2072"/>
        <v>0</v>
      </c>
      <c r="FP733" s="39">
        <f t="shared" si="2073"/>
        <v>0</v>
      </c>
      <c r="FQ733" s="39">
        <f t="shared" si="2074"/>
        <v>0</v>
      </c>
      <c r="FR733" s="39">
        <f t="shared" si="2155"/>
        <v>0</v>
      </c>
      <c r="FS733" s="39">
        <f t="shared" si="2156"/>
        <v>0</v>
      </c>
      <c r="FU733" s="39" t="e">
        <f t="shared" si="2157"/>
        <v>#DIV/0!</v>
      </c>
      <c r="FV733" s="39" t="e">
        <f t="shared" si="2158"/>
        <v>#DIV/0!</v>
      </c>
      <c r="FW733" s="39" t="e">
        <f t="shared" si="2159"/>
        <v>#DIV/0!</v>
      </c>
      <c r="FY733" s="39" t="e">
        <f t="shared" si="2160"/>
        <v>#DIV/0!</v>
      </c>
      <c r="FZ733" s="39" t="e">
        <f t="shared" si="2161"/>
        <v>#DIV/0!</v>
      </c>
      <c r="GA733" s="39" t="e">
        <f t="shared" si="2162"/>
        <v>#DIV/0!</v>
      </c>
      <c r="GB733" s="39" t="e">
        <f t="shared" si="2163"/>
        <v>#DIV/0!</v>
      </c>
      <c r="GC733" s="39" t="e">
        <f t="shared" si="2164"/>
        <v>#DIV/0!</v>
      </c>
      <c r="GD733" s="39" t="e">
        <f t="shared" si="2165"/>
        <v>#DIV/0!</v>
      </c>
      <c r="GE733" s="39" t="e">
        <f t="shared" si="2166"/>
        <v>#DIV/0!</v>
      </c>
      <c r="GF733" s="39" t="e">
        <f t="shared" si="2167"/>
        <v>#DIV/0!</v>
      </c>
      <c r="GG733" s="39" t="e">
        <f t="shared" si="2168"/>
        <v>#DIV/0!</v>
      </c>
      <c r="GH733" s="39" t="e">
        <f t="shared" si="2169"/>
        <v>#DIV/0!</v>
      </c>
      <c r="GI733" s="39"/>
      <c r="GJ733" s="39" t="e">
        <f t="shared" si="2170"/>
        <v>#DIV/0!</v>
      </c>
      <c r="GK733" s="39" t="e">
        <f t="shared" si="2171"/>
        <v>#DIV/0!</v>
      </c>
      <c r="GL733" s="39" t="e">
        <f t="shared" si="2172"/>
        <v>#DIV/0!</v>
      </c>
      <c r="GM733" s="39" t="e">
        <f t="shared" si="2173"/>
        <v>#DIV/0!</v>
      </c>
      <c r="GN733" s="39" t="e">
        <f t="shared" si="2174"/>
        <v>#DIV/0!</v>
      </c>
      <c r="GO733" s="57"/>
      <c r="GP733" s="57" t="e">
        <f t="shared" si="2175"/>
        <v>#DIV/0!</v>
      </c>
      <c r="GQ733" s="59" t="e">
        <f t="shared" si="2176"/>
        <v>#DIV/0!</v>
      </c>
      <c r="GR733" s="41" t="e">
        <f t="shared" si="2177"/>
        <v>#DIV/0!</v>
      </c>
      <c r="GS733" s="57" t="e">
        <f t="shared" si="2178"/>
        <v>#DIV/0!</v>
      </c>
      <c r="GT733" s="57" t="e">
        <f t="shared" si="2179"/>
        <v>#DIV/0!</v>
      </c>
      <c r="GU733" s="57" t="e">
        <f t="shared" si="2180"/>
        <v>#DIV/0!</v>
      </c>
      <c r="GV733" s="57"/>
      <c r="GW733" s="42" t="e">
        <f t="shared" si="2181"/>
        <v>#DIV/0!</v>
      </c>
      <c r="GX733" s="42" t="e">
        <f t="shared" si="2182"/>
        <v>#DIV/0!</v>
      </c>
      <c r="GY733" s="42" t="e">
        <f t="shared" si="2183"/>
        <v>#DIV/0!</v>
      </c>
      <c r="GZ733" s="57"/>
      <c r="HA733" s="2" t="e">
        <f t="shared" si="2184"/>
        <v>#DIV/0!</v>
      </c>
      <c r="HB733" s="2" t="e">
        <f t="shared" si="2185"/>
        <v>#DIV/0!</v>
      </c>
      <c r="HC733" s="2" t="e">
        <f t="shared" si="2186"/>
        <v>#DIV/0!</v>
      </c>
      <c r="HD733" s="2" t="e">
        <f t="shared" si="2187"/>
        <v>#DIV/0!</v>
      </c>
      <c r="HE733" s="2" t="e">
        <f t="shared" si="2188"/>
        <v>#DIV/0!</v>
      </c>
      <c r="HF733" s="2" t="e">
        <f t="shared" si="2189"/>
        <v>#DIV/0!</v>
      </c>
      <c r="HG733" s="2" t="e">
        <f t="shared" si="2190"/>
        <v>#DIV/0!</v>
      </c>
      <c r="HH733" s="2" t="e">
        <f t="shared" si="2191"/>
        <v>#DIV/0!</v>
      </c>
      <c r="HI733" s="2" t="e">
        <f t="shared" si="2192"/>
        <v>#DIV/0!</v>
      </c>
      <c r="HJ733" s="11" t="e">
        <f t="shared" si="2193"/>
        <v>#DIV/0!</v>
      </c>
      <c r="HK733" s="60" t="e">
        <f t="shared" si="2194"/>
        <v>#DIV/0!</v>
      </c>
      <c r="HL733" s="57"/>
      <c r="HM733" s="57" t="e">
        <f t="shared" si="2195"/>
        <v>#DIV/0!</v>
      </c>
      <c r="HN733" s="57" t="e">
        <f t="shared" si="2196"/>
        <v>#DIV/0!</v>
      </c>
      <c r="HO733" s="57" t="e">
        <f t="shared" si="2197"/>
        <v>#DIV/0!</v>
      </c>
      <c r="HP733" s="57" t="e">
        <f t="shared" si="2198"/>
        <v>#DIV/0!</v>
      </c>
      <c r="HQ733" s="57" t="e">
        <f t="shared" si="2199"/>
        <v>#DIV/0!</v>
      </c>
      <c r="HR733" s="57"/>
      <c r="HS733" s="57" t="e">
        <f t="shared" si="2200"/>
        <v>#DIV/0!</v>
      </c>
      <c r="HT733" s="57" t="e">
        <f t="shared" si="2201"/>
        <v>#DIV/0!</v>
      </c>
      <c r="HU733" s="57" t="e">
        <f t="shared" si="2202"/>
        <v>#DIV/0!</v>
      </c>
      <c r="HV733" s="57" t="e">
        <f t="shared" si="2203"/>
        <v>#DIV/0!</v>
      </c>
      <c r="HW733" s="57" t="e">
        <f t="shared" si="2204"/>
        <v>#DIV/0!</v>
      </c>
      <c r="HX733" s="57"/>
      <c r="HY733" s="57" t="e">
        <f t="shared" si="2205"/>
        <v>#DIV/0!</v>
      </c>
      <c r="HZ733" s="57" t="e">
        <f t="shared" si="2206"/>
        <v>#DIV/0!</v>
      </c>
      <c r="IA733" s="57"/>
      <c r="IB733" s="61">
        <f t="shared" si="2207"/>
        <v>0</v>
      </c>
      <c r="IC733" s="57" t="str">
        <f t="shared" si="2208"/>
        <v/>
      </c>
      <c r="ID733" s="42"/>
      <c r="IE733" s="2" t="str">
        <f t="shared" si="2209"/>
        <v/>
      </c>
      <c r="IF733" s="60" t="e">
        <f t="shared" si="2210"/>
        <v>#DIV/0!</v>
      </c>
      <c r="IG733" s="60" t="str">
        <f t="shared" si="2211"/>
        <v/>
      </c>
      <c r="IH733" s="60" t="str">
        <f t="shared" si="2212"/>
        <v>zinco-</v>
      </c>
      <c r="II733" s="60" t="str">
        <f t="shared" si="2213"/>
        <v>mangano-</v>
      </c>
      <c r="IJ733" s="60" t="e">
        <f t="shared" si="2214"/>
        <v>#DIV/0!</v>
      </c>
      <c r="IK733" s="60" t="e">
        <f t="shared" si="2215"/>
        <v>#DIV/0!</v>
      </c>
      <c r="IL733" s="60" t="e">
        <f t="shared" si="2216"/>
        <v>#DIV/0!</v>
      </c>
      <c r="IM733" s="60" t="e">
        <f t="shared" si="2217"/>
        <v>#DIV/0!</v>
      </c>
      <c r="IN733" s="60" t="str">
        <f t="shared" si="2218"/>
        <v/>
      </c>
      <c r="IO733" s="60" t="str">
        <f t="shared" si="2219"/>
        <v/>
      </c>
      <c r="IP733" s="57"/>
      <c r="IQ733" s="57" t="str">
        <f t="shared" si="2220"/>
        <v>ERROR!!</v>
      </c>
    </row>
    <row r="734" spans="24:251">
      <c r="X734" s="29">
        <f t="shared" si="2076"/>
        <v>0</v>
      </c>
      <c r="Y734" s="29">
        <f t="shared" si="2077"/>
        <v>0</v>
      </c>
      <c r="Z734" s="29" t="e">
        <f t="shared" si="2078"/>
        <v>#DIV/0!</v>
      </c>
      <c r="AA734" s="29" t="e">
        <f t="shared" si="2079"/>
        <v>#DIV/0!</v>
      </c>
      <c r="AB734" s="29" t="e">
        <f t="shared" si="2080"/>
        <v>#DIV/0!</v>
      </c>
      <c r="AC734" s="29" t="e">
        <f t="shared" si="2081"/>
        <v>#DIV/0!</v>
      </c>
      <c r="AF734" s="23">
        <v>60.084299999999999</v>
      </c>
      <c r="AG734" s="23">
        <v>79.878799999999998</v>
      </c>
      <c r="AH734" s="23">
        <v>101.96120000000001</v>
      </c>
      <c r="AI734" s="23">
        <v>151.99039999999999</v>
      </c>
      <c r="AJ734" s="23">
        <v>159.69</v>
      </c>
      <c r="AK734" s="23">
        <v>71.846400000000003</v>
      </c>
      <c r="AL734" s="23">
        <v>70.9375</v>
      </c>
      <c r="AM734" s="23">
        <v>40.304400000000001</v>
      </c>
      <c r="AN734" s="23">
        <v>56.077399999999997</v>
      </c>
      <c r="AO734" s="23">
        <v>61.978999999999999</v>
      </c>
      <c r="AP734" s="23">
        <v>94.195999999999998</v>
      </c>
      <c r="AQ734" s="23">
        <v>18.998000000000001</v>
      </c>
      <c r="AR734" s="23">
        <v>35.450000000000003</v>
      </c>
      <c r="AS734" s="23">
        <v>29.88</v>
      </c>
      <c r="AT734" s="23">
        <v>74.691999999999993</v>
      </c>
      <c r="AU734" s="23">
        <v>81.39</v>
      </c>
      <c r="AX734" s="54">
        <f t="shared" si="2082"/>
        <v>0</v>
      </c>
      <c r="AY734" s="54">
        <f t="shared" si="2083"/>
        <v>0</v>
      </c>
      <c r="AZ734" s="54">
        <f t="shared" si="2084"/>
        <v>0</v>
      </c>
      <c r="BA734" s="54">
        <f t="shared" si="2085"/>
        <v>0</v>
      </c>
      <c r="BB734" s="54">
        <f t="shared" si="2086"/>
        <v>0</v>
      </c>
      <c r="BC734" s="54">
        <f t="shared" si="2087"/>
        <v>0</v>
      </c>
      <c r="BD734" s="54">
        <f t="shared" si="2088"/>
        <v>0</v>
      </c>
      <c r="BE734" s="54">
        <f t="shared" si="2089"/>
        <v>0</v>
      </c>
      <c r="BF734" s="54">
        <f t="shared" si="2090"/>
        <v>0</v>
      </c>
      <c r="BG734" s="54">
        <f t="shared" si="2091"/>
        <v>0</v>
      </c>
      <c r="BH734" s="54">
        <f t="shared" si="2092"/>
        <v>0</v>
      </c>
      <c r="BI734" s="54">
        <f t="shared" si="2093"/>
        <v>0</v>
      </c>
      <c r="BJ734" s="54">
        <f t="shared" si="2094"/>
        <v>0</v>
      </c>
      <c r="BK734" s="54">
        <f t="shared" si="2095"/>
        <v>0</v>
      </c>
      <c r="BL734" s="54">
        <f t="shared" si="2096"/>
        <v>0</v>
      </c>
      <c r="BM734" s="42"/>
      <c r="BO734" s="54">
        <f>'Norm-coeff'!$C$2+$AX734*'Norm-coeff'!$D$2+$AY734*'Norm-coeff'!$E$2+$AZ734*'Norm-coeff'!$F$2+$BA734*'Norm-coeff'!$G$2+$BB734*'Norm-coeff'!$H$2+$BC734*'Norm-coeff'!$I$2+$BD734*'Norm-coeff'!$J$2+$BE734*'Norm-coeff'!$K$2+$BF734*'Norm-coeff'!$L$2+$BG734*'Norm-coeff'!$M$2+$BH734*'Norm-coeff'!$N$2+$BI734*'Norm-coeff'!$O$2</f>
        <v>5.4045421474420303</v>
      </c>
      <c r="BP734" s="54">
        <f>'Norm-coeff'!$C$3+$AX734*'Norm-coeff'!$D$3+$AY734*'Norm-coeff'!$E$3+$AZ734*'Norm-coeff'!$F$3+$BA734*'Norm-coeff'!$G$3+$BB734*'Norm-coeff'!$H$3+$BC734*'Norm-coeff'!$I$3+$BD734*'Norm-coeff'!$J$3+$BE734*'Norm-coeff'!$K$3+$BF734*'Norm-coeff'!$L$3+$BG734*'Norm-coeff'!$M$3+$BH734*'Norm-coeff'!$N$3+$BI734*'Norm-coeff'!$O$3</f>
        <v>3.15319116612705</v>
      </c>
      <c r="BQ734" s="54">
        <f>'Norm-coeff'!$C$4+$AX734*'Norm-coeff'!$D$4+$AY734*'Norm-coeff'!$E$4+$AZ734*'Norm-coeff'!$F$4+$BA734*'Norm-coeff'!$G$4+$BB734*'Norm-coeff'!$H$4+$BC734*'Norm-coeff'!$I$4+$BD734*'Norm-coeff'!$J$4+$BE734*'Norm-coeff'!$K$4+$BF734*'Norm-coeff'!$L$4+$BG734*'Norm-coeff'!$M$4+$BH734*'Norm-coeff'!$N$4+$BI734*'Norm-coeff'!$O$4</f>
        <v>1.42115649462768</v>
      </c>
      <c r="BR734" s="54">
        <f>'Norm-coeff'!$C$5+$AX734*'Norm-coeff'!$D$5+$AY734*'Norm-coeff'!$E$5+$AZ734*'Norm-coeff'!$F$5+$BA734*'Norm-coeff'!$G$5+$BB734*'Norm-coeff'!$H$5+$BC734*'Norm-coeff'!$I$5+$BD734*'Norm-coeff'!$J$5+$BE734*'Norm-coeff'!$K$5+$BF734*'Norm-coeff'!$L$5+$BG734*'Norm-coeff'!$M$5+$BH734*'Norm-coeff'!$N$5+$BI734*'Norm-coeff'!$O$5</f>
        <v>1.0553329241296201</v>
      </c>
      <c r="BS734" s="54">
        <f>'Norm-coeff'!$C$6+$AX734*'Norm-coeff'!$D$6+$AY734*'Norm-coeff'!$E$6+$AZ734*'Norm-coeff'!$F$6+$BA734*'Norm-coeff'!$G$6+$BB734*'Norm-coeff'!$H$6+$BC734*'Norm-coeff'!$I$6+$BD734*'Norm-coeff'!$J$6+$BE734*'Norm-coeff'!$K$6+$BF734*'Norm-coeff'!$L$6+$BG734*'Norm-coeff'!$M$6+$BH734*'Norm-coeff'!$N$6+$BI734*'Norm-coeff'!$O$6</f>
        <v>-1.48700885495103E-2</v>
      </c>
      <c r="BT734" s="54">
        <f>'Norm-coeff'!$C$7+$AX734*'Norm-coeff'!$D$7+$AY734*'Norm-coeff'!$E$7+$AZ734*'Norm-coeff'!$F$7+$BA734*'Norm-coeff'!$G$7+$BB734*'Norm-coeff'!$H$7+$BC734*'Norm-coeff'!$I$7+$BD734*'Norm-coeff'!$J$7+$BE734*'Norm-coeff'!$K$7+$BF734*'Norm-coeff'!$L$7+$BG734*'Norm-coeff'!$M$7+$BH734*'Norm-coeff'!$N$7+$BI734*'Norm-coeff'!$O$7</f>
        <v>2.0907583608832998</v>
      </c>
      <c r="BU734" s="54">
        <f>'Norm-coeff'!$C$8+$AX734*'Norm-coeff'!$D$8+$AY734*'Norm-coeff'!$E$8+$AZ734*'Norm-coeff'!$F$8+$BA734*'Norm-coeff'!$G$8+$BB734*'Norm-coeff'!$H$8+$BC734*'Norm-coeff'!$I$8+$BD734*'Norm-coeff'!$J$8+$BE734*'Norm-coeff'!$K$8+$BF734*'Norm-coeff'!$L$8+$BG734*'Norm-coeff'!$M$8+$BH734*'Norm-coeff'!$N$8+$BI734*'Norm-coeff'!$O$8</f>
        <v>0.65894159836244504</v>
      </c>
      <c r="BV734" s="54">
        <f>'Norm-coeff'!$C$9+$AX734*'Norm-coeff'!$D$9+$AY734*'Norm-coeff'!$E$9+$AZ734*'Norm-coeff'!$F$9+$BA734*'Norm-coeff'!$G$9+$BB734*'Norm-coeff'!$H$9+$BC734*'Norm-coeff'!$I$9+$BD734*'Norm-coeff'!$J$9+$BE734*'Norm-coeff'!$K$9+$BF734*'Norm-coeff'!$L$9+$BG734*'Norm-coeff'!$M$9+$BH734*'Norm-coeff'!$N$9+$BI734*'Norm-coeff'!$O$9</f>
        <v>1.48961085014701</v>
      </c>
      <c r="BW734" s="54">
        <f>'Norm-coeff'!$C$10+$AX734*'Norm-coeff'!$D$10+$AY734*'Norm-coeff'!$E$10+$AZ734*'Norm-coeff'!$F$10+$BA734*'Norm-coeff'!$G$10+$BB734*'Norm-coeff'!$H$10+$BC734*'Norm-coeff'!$I$10+$BD734*'Norm-coeff'!$J$10+$BE734*'Norm-coeff'!$K$10+$BF734*'Norm-coeff'!$L$10+$BG734*'Norm-coeff'!$M$10+$BH734*'Norm-coeff'!$N$10+$BI734*'Norm-coeff'!$O$10</f>
        <v>1.42058735749591</v>
      </c>
      <c r="BX734" s="54">
        <f>'Norm-coeff'!$C$11+$AX734*'Norm-coeff'!$D$11+$AY734*'Norm-coeff'!$E$11+$AZ734*'Norm-coeff'!$F$11+$BA734*'Norm-coeff'!$G$11+$BB734*'Norm-coeff'!$H$11+$BC734*'Norm-coeff'!$I$11+$BD734*'Norm-coeff'!$J$11+$BE734*'Norm-coeff'!$K$11+$BF734*'Norm-coeff'!$L$11+$BG734*'Norm-coeff'!$M$11+$BH734*'Norm-coeff'!$N$11+$BI734*'Norm-coeff'!$O$11</f>
        <v>0.221233014421479</v>
      </c>
      <c r="BY734" s="54">
        <f>'Norm-coeff'!$C$12+$AX734*'Norm-coeff'!$D$12+$AY734*'Norm-coeff'!$E$12+$AZ734*'Norm-coeff'!$F$12+$BA734*'Norm-coeff'!$G$12+$BB734*'Norm-coeff'!$H$12+$BC734*'Norm-coeff'!$I$12+$BD734*'Norm-coeff'!$J$12+$BE734*'Norm-coeff'!$K$12+$BF734*'Norm-coeff'!$L$12+$BG734*'Norm-coeff'!$M$12+$BH734*'Norm-coeff'!$N$12+$BI734*'Norm-coeff'!$O$12</f>
        <v>0.283527502056037</v>
      </c>
      <c r="BZ734" s="54">
        <f>'Norm-coeff'!$C$13+$AX734*'Norm-coeff'!$D$13+$AY734*'Norm-coeff'!$E$13+$AZ734*'Norm-coeff'!$F$13+$BA734*'Norm-coeff'!$G$13+$BB734*'Norm-coeff'!$H$13+$BC734*'Norm-coeff'!$I$13+$BD734*'Norm-coeff'!$J$13+$BE734*'Norm-coeff'!$K$13+$BF734*'Norm-coeff'!$L$13+$BG734*'Norm-coeff'!$M$13+$BH734*'Norm-coeff'!$N$13+$BI734*'Norm-coeff'!$O$13</f>
        <v>-4.1864930554451202E-2</v>
      </c>
      <c r="CA734" s="54">
        <f>'Norm-coeff'!$C$14+$AX734*'Norm-coeff'!$D$14+$AY734*'Norm-coeff'!$E$14+$AZ734*'Norm-coeff'!$F$14+$BA734*'Norm-coeff'!$G$14+$BB734*'Norm-coeff'!$H$14+$BC734*'Norm-coeff'!$I$14+$BD734*'Norm-coeff'!$J$14+$BE734*'Norm-coeff'!$K$14+$BF734*'Norm-coeff'!$L$14+$BG734*'Norm-coeff'!$M$14+$BH734*'Norm-coeff'!$N$14+$BI734*'Norm-coeff'!$O$14</f>
        <v>4.2526983164477103</v>
      </c>
      <c r="CC734" s="54">
        <f t="shared" si="2221"/>
        <v>0</v>
      </c>
      <c r="CG734" s="54">
        <f t="shared" si="2097"/>
        <v>0</v>
      </c>
      <c r="CH734" s="54">
        <f t="shared" si="2075"/>
        <v>0</v>
      </c>
      <c r="CI734" s="54">
        <f t="shared" si="2098"/>
        <v>0</v>
      </c>
      <c r="CJ734" s="56">
        <f t="shared" si="2099"/>
        <v>0</v>
      </c>
      <c r="CK734" s="54">
        <f t="shared" si="2100"/>
        <v>0</v>
      </c>
      <c r="CL734" s="54">
        <f t="shared" si="2101"/>
        <v>0</v>
      </c>
      <c r="CM734" s="54">
        <f t="shared" si="2102"/>
        <v>0</v>
      </c>
      <c r="CN734" s="54">
        <f t="shared" si="2103"/>
        <v>0</v>
      </c>
      <c r="CO734" s="54">
        <f t="shared" si="2104"/>
        <v>0</v>
      </c>
      <c r="CP734" s="54">
        <f t="shared" si="2105"/>
        <v>0</v>
      </c>
      <c r="CQ734" s="54">
        <f t="shared" si="2106"/>
        <v>0</v>
      </c>
      <c r="CR734" s="54">
        <f t="shared" si="2107"/>
        <v>0</v>
      </c>
      <c r="CS734" s="54">
        <f t="shared" si="2108"/>
        <v>0</v>
      </c>
      <c r="CU734" s="54">
        <f t="shared" si="2109"/>
        <v>0</v>
      </c>
      <c r="CV734" s="54">
        <f t="shared" si="2110"/>
        <v>0</v>
      </c>
      <c r="CW734" s="54">
        <f t="shared" si="2111"/>
        <v>0</v>
      </c>
      <c r="CX734" s="54">
        <f t="shared" si="2112"/>
        <v>0</v>
      </c>
      <c r="CZ734" s="54">
        <f t="shared" si="2113"/>
        <v>0</v>
      </c>
      <c r="DA734" s="54">
        <f t="shared" si="2114"/>
        <v>0</v>
      </c>
      <c r="DB734" s="54">
        <f t="shared" si="2115"/>
        <v>0</v>
      </c>
      <c r="DC734" s="54">
        <f t="shared" si="2116"/>
        <v>0</v>
      </c>
      <c r="DD734" s="54">
        <f t="shared" si="2117"/>
        <v>0</v>
      </c>
      <c r="DE734" s="54">
        <f t="shared" si="2118"/>
        <v>0</v>
      </c>
      <c r="DF734" s="54">
        <f t="shared" si="2119"/>
        <v>0</v>
      </c>
      <c r="DG734" s="54">
        <f t="shared" si="2120"/>
        <v>2</v>
      </c>
      <c r="DH734" s="71">
        <f t="shared" si="2121"/>
        <v>0</v>
      </c>
      <c r="DI734" s="71">
        <f t="shared" si="2122"/>
        <v>0</v>
      </c>
      <c r="DJ734" s="54">
        <f t="shared" si="2123"/>
        <v>0</v>
      </c>
      <c r="DK734" s="54">
        <f t="shared" si="2124"/>
        <v>2</v>
      </c>
      <c r="DL734" s="4">
        <f t="shared" si="2049"/>
        <v>0</v>
      </c>
      <c r="DM734" s="3">
        <f t="shared" si="2125"/>
        <v>0</v>
      </c>
      <c r="DN734" s="3">
        <f t="shared" si="2126"/>
        <v>0</v>
      </c>
      <c r="DO734" s="4" t="e">
        <f t="shared" si="2127"/>
        <v>#DIV/0!</v>
      </c>
      <c r="DP734" s="57"/>
      <c r="DQ734" s="57"/>
      <c r="DR734" s="56">
        <f t="shared" si="2050"/>
        <v>2</v>
      </c>
      <c r="DS734" s="56">
        <f t="shared" si="2051"/>
        <v>0</v>
      </c>
      <c r="DT734" s="38">
        <f t="shared" si="2052"/>
        <v>0</v>
      </c>
      <c r="DU734" s="38">
        <f t="shared" si="2128"/>
        <v>2</v>
      </c>
      <c r="DV734" s="38">
        <f t="shared" si="2053"/>
        <v>0</v>
      </c>
      <c r="DW734" s="39">
        <f t="shared" si="2054"/>
        <v>0</v>
      </c>
      <c r="DX734" s="39">
        <f t="shared" si="2055"/>
        <v>0</v>
      </c>
      <c r="DY734" s="39">
        <f t="shared" si="2056"/>
        <v>0</v>
      </c>
      <c r="DZ734" s="39">
        <f t="shared" si="2057"/>
        <v>0</v>
      </c>
      <c r="EA734" s="39">
        <f t="shared" si="2058"/>
        <v>0</v>
      </c>
      <c r="EB734" s="37" t="e">
        <f t="shared" si="2129"/>
        <v>#DIV/0!</v>
      </c>
      <c r="EC734" s="37" t="e">
        <f t="shared" si="2130"/>
        <v>#DIV/0!</v>
      </c>
      <c r="ED734" s="37" t="e">
        <f t="shared" si="2131"/>
        <v>#DIV/0!</v>
      </c>
      <c r="EE734" s="37" t="e">
        <f t="shared" si="2132"/>
        <v>#DIV/0!</v>
      </c>
      <c r="EF734" s="39" t="e">
        <f t="shared" si="2133"/>
        <v>#DIV/0!</v>
      </c>
      <c r="EG734" s="37" t="e">
        <f t="shared" si="2134"/>
        <v>#DIV/0!</v>
      </c>
      <c r="EH734" s="37" t="e">
        <f t="shared" si="2135"/>
        <v>#DIV/0!</v>
      </c>
      <c r="EI734" s="11" t="b">
        <f t="shared" si="2136"/>
        <v>1</v>
      </c>
      <c r="EJ734" s="11" t="b">
        <f t="shared" si="2137"/>
        <v>0</v>
      </c>
      <c r="EK734" s="39" t="e">
        <f t="shared" si="2138"/>
        <v>#DIV/0!</v>
      </c>
      <c r="EL734" s="39" t="e">
        <f t="shared" si="2139"/>
        <v>#DIV/0!</v>
      </c>
      <c r="EM734" s="39" t="e">
        <f t="shared" si="2140"/>
        <v>#DIV/0!</v>
      </c>
      <c r="EN734" s="39" t="e">
        <f t="shared" si="2141"/>
        <v>#DIV/0!</v>
      </c>
      <c r="EO734" s="39" t="e">
        <f t="shared" si="2142"/>
        <v>#DIV/0!</v>
      </c>
      <c r="EP734" s="39" t="e">
        <f t="shared" si="2143"/>
        <v>#DIV/0!</v>
      </c>
      <c r="EQ734" s="39" t="e">
        <f t="shared" si="2144"/>
        <v>#DIV/0!</v>
      </c>
      <c r="ER734" s="39" t="e">
        <f t="shared" si="2145"/>
        <v>#DIV/0!</v>
      </c>
      <c r="ES734" s="58" t="str">
        <f t="shared" si="2146"/>
        <v>(OH,F,Cl)-dominate amphibole</v>
      </c>
      <c r="ET734" s="58" t="e">
        <f t="shared" si="2147"/>
        <v>#N/A</v>
      </c>
      <c r="EU734" s="56">
        <f t="shared" si="2059"/>
        <v>0</v>
      </c>
      <c r="EV734" s="56">
        <f t="shared" si="2060"/>
        <v>0</v>
      </c>
      <c r="EW734" s="56">
        <f t="shared" si="2061"/>
        <v>0</v>
      </c>
      <c r="EX734" s="56">
        <f t="shared" si="2062"/>
        <v>0</v>
      </c>
      <c r="EY734" s="56">
        <f t="shared" si="2063"/>
        <v>0</v>
      </c>
      <c r="EZ734" s="56">
        <f t="shared" si="2064"/>
        <v>0</v>
      </c>
      <c r="FA734" s="39">
        <f t="shared" si="2065"/>
        <v>0</v>
      </c>
      <c r="FB734" s="39">
        <f t="shared" si="2066"/>
        <v>0</v>
      </c>
      <c r="FC734" s="54">
        <f t="shared" si="2067"/>
        <v>0</v>
      </c>
      <c r="FD734" s="54">
        <f t="shared" si="2068"/>
        <v>0</v>
      </c>
      <c r="FE734" s="39">
        <f t="shared" si="2069"/>
        <v>0</v>
      </c>
      <c r="FF734" s="54">
        <f t="shared" si="2070"/>
        <v>0</v>
      </c>
      <c r="FG734" s="39">
        <f t="shared" si="2071"/>
        <v>0</v>
      </c>
      <c r="FH734" s="39">
        <f t="shared" si="2148"/>
        <v>0</v>
      </c>
      <c r="FI734" s="39">
        <f t="shared" si="2149"/>
        <v>0</v>
      </c>
      <c r="FJ734" s="39">
        <f t="shared" si="2150"/>
        <v>0</v>
      </c>
      <c r="FK734" s="39" t="e">
        <f t="shared" si="2151"/>
        <v>#DIV/0!</v>
      </c>
      <c r="FL734" s="39" t="e">
        <f t="shared" si="2152"/>
        <v>#DIV/0!</v>
      </c>
      <c r="FM734" s="39" t="e">
        <f t="shared" si="2153"/>
        <v>#DIV/0!</v>
      </c>
      <c r="FN734" s="39">
        <f t="shared" si="2154"/>
        <v>1</v>
      </c>
      <c r="FO734" s="39">
        <f t="shared" si="2072"/>
        <v>0</v>
      </c>
      <c r="FP734" s="39">
        <f t="shared" si="2073"/>
        <v>0</v>
      </c>
      <c r="FQ734" s="39">
        <f t="shared" si="2074"/>
        <v>0</v>
      </c>
      <c r="FR734" s="39">
        <f t="shared" si="2155"/>
        <v>0</v>
      </c>
      <c r="FS734" s="39">
        <f t="shared" si="2156"/>
        <v>0</v>
      </c>
      <c r="FU734" s="39" t="e">
        <f t="shared" si="2157"/>
        <v>#DIV/0!</v>
      </c>
      <c r="FV734" s="39" t="e">
        <f t="shared" si="2158"/>
        <v>#DIV/0!</v>
      </c>
      <c r="FW734" s="39" t="e">
        <f t="shared" si="2159"/>
        <v>#DIV/0!</v>
      </c>
      <c r="FY734" s="39" t="e">
        <f t="shared" si="2160"/>
        <v>#DIV/0!</v>
      </c>
      <c r="FZ734" s="39" t="e">
        <f t="shared" si="2161"/>
        <v>#DIV/0!</v>
      </c>
      <c r="GA734" s="39" t="e">
        <f t="shared" si="2162"/>
        <v>#DIV/0!</v>
      </c>
      <c r="GB734" s="39" t="e">
        <f t="shared" si="2163"/>
        <v>#DIV/0!</v>
      </c>
      <c r="GC734" s="39" t="e">
        <f t="shared" si="2164"/>
        <v>#DIV/0!</v>
      </c>
      <c r="GD734" s="39" t="e">
        <f t="shared" si="2165"/>
        <v>#DIV/0!</v>
      </c>
      <c r="GE734" s="39" t="e">
        <f t="shared" si="2166"/>
        <v>#DIV/0!</v>
      </c>
      <c r="GF734" s="39" t="e">
        <f t="shared" si="2167"/>
        <v>#DIV/0!</v>
      </c>
      <c r="GG734" s="39" t="e">
        <f t="shared" si="2168"/>
        <v>#DIV/0!</v>
      </c>
      <c r="GH734" s="39" t="e">
        <f t="shared" si="2169"/>
        <v>#DIV/0!</v>
      </c>
      <c r="GI734" s="39"/>
      <c r="GJ734" s="39" t="e">
        <f t="shared" si="2170"/>
        <v>#DIV/0!</v>
      </c>
      <c r="GK734" s="39" t="e">
        <f t="shared" si="2171"/>
        <v>#DIV/0!</v>
      </c>
      <c r="GL734" s="39" t="e">
        <f t="shared" si="2172"/>
        <v>#DIV/0!</v>
      </c>
      <c r="GM734" s="39" t="e">
        <f t="shared" si="2173"/>
        <v>#DIV/0!</v>
      </c>
      <c r="GN734" s="39" t="e">
        <f t="shared" si="2174"/>
        <v>#DIV/0!</v>
      </c>
      <c r="GO734" s="57"/>
      <c r="GP734" s="57" t="e">
        <f t="shared" si="2175"/>
        <v>#DIV/0!</v>
      </c>
      <c r="GQ734" s="59" t="e">
        <f t="shared" si="2176"/>
        <v>#DIV/0!</v>
      </c>
      <c r="GR734" s="41" t="e">
        <f t="shared" si="2177"/>
        <v>#DIV/0!</v>
      </c>
      <c r="GS734" s="57" t="e">
        <f t="shared" si="2178"/>
        <v>#DIV/0!</v>
      </c>
      <c r="GT734" s="57" t="e">
        <f t="shared" si="2179"/>
        <v>#DIV/0!</v>
      </c>
      <c r="GU734" s="57" t="e">
        <f t="shared" si="2180"/>
        <v>#DIV/0!</v>
      </c>
      <c r="GV734" s="57"/>
      <c r="GW734" s="42" t="e">
        <f t="shared" si="2181"/>
        <v>#DIV/0!</v>
      </c>
      <c r="GX734" s="42" t="e">
        <f t="shared" si="2182"/>
        <v>#DIV/0!</v>
      </c>
      <c r="GY734" s="42" t="e">
        <f t="shared" si="2183"/>
        <v>#DIV/0!</v>
      </c>
      <c r="GZ734" s="57"/>
      <c r="HA734" s="2" t="e">
        <f t="shared" si="2184"/>
        <v>#DIV/0!</v>
      </c>
      <c r="HB734" s="2" t="e">
        <f t="shared" si="2185"/>
        <v>#DIV/0!</v>
      </c>
      <c r="HC734" s="2" t="e">
        <f t="shared" si="2186"/>
        <v>#DIV/0!</v>
      </c>
      <c r="HD734" s="2" t="e">
        <f t="shared" si="2187"/>
        <v>#DIV/0!</v>
      </c>
      <c r="HE734" s="2" t="e">
        <f t="shared" si="2188"/>
        <v>#DIV/0!</v>
      </c>
      <c r="HF734" s="2" t="e">
        <f t="shared" si="2189"/>
        <v>#DIV/0!</v>
      </c>
      <c r="HG734" s="2" t="e">
        <f t="shared" si="2190"/>
        <v>#DIV/0!</v>
      </c>
      <c r="HH734" s="2" t="e">
        <f t="shared" si="2191"/>
        <v>#DIV/0!</v>
      </c>
      <c r="HI734" s="2" t="e">
        <f t="shared" si="2192"/>
        <v>#DIV/0!</v>
      </c>
      <c r="HJ734" s="11" t="e">
        <f t="shared" si="2193"/>
        <v>#DIV/0!</v>
      </c>
      <c r="HK734" s="60" t="e">
        <f t="shared" si="2194"/>
        <v>#DIV/0!</v>
      </c>
      <c r="HL734" s="57"/>
      <c r="HM734" s="57" t="e">
        <f t="shared" si="2195"/>
        <v>#DIV/0!</v>
      </c>
      <c r="HN734" s="57" t="e">
        <f t="shared" si="2196"/>
        <v>#DIV/0!</v>
      </c>
      <c r="HO734" s="57" t="e">
        <f t="shared" si="2197"/>
        <v>#DIV/0!</v>
      </c>
      <c r="HP734" s="57" t="e">
        <f t="shared" si="2198"/>
        <v>#DIV/0!</v>
      </c>
      <c r="HQ734" s="57" t="e">
        <f t="shared" si="2199"/>
        <v>#DIV/0!</v>
      </c>
      <c r="HR734" s="57"/>
      <c r="HS734" s="57" t="e">
        <f t="shared" si="2200"/>
        <v>#DIV/0!</v>
      </c>
      <c r="HT734" s="57" t="e">
        <f t="shared" si="2201"/>
        <v>#DIV/0!</v>
      </c>
      <c r="HU734" s="57" t="e">
        <f t="shared" si="2202"/>
        <v>#DIV/0!</v>
      </c>
      <c r="HV734" s="57" t="e">
        <f t="shared" si="2203"/>
        <v>#DIV/0!</v>
      </c>
      <c r="HW734" s="57" t="e">
        <f t="shared" si="2204"/>
        <v>#DIV/0!</v>
      </c>
      <c r="HX734" s="57"/>
      <c r="HY734" s="57" t="e">
        <f t="shared" si="2205"/>
        <v>#DIV/0!</v>
      </c>
      <c r="HZ734" s="57" t="e">
        <f t="shared" si="2206"/>
        <v>#DIV/0!</v>
      </c>
      <c r="IA734" s="57"/>
      <c r="IB734" s="61">
        <f t="shared" si="2207"/>
        <v>0</v>
      </c>
      <c r="IC734" s="57" t="str">
        <f t="shared" si="2208"/>
        <v/>
      </c>
      <c r="ID734" s="42"/>
      <c r="IE734" s="2" t="str">
        <f t="shared" si="2209"/>
        <v/>
      </c>
      <c r="IF734" s="60" t="e">
        <f t="shared" si="2210"/>
        <v>#DIV/0!</v>
      </c>
      <c r="IG734" s="60" t="str">
        <f t="shared" si="2211"/>
        <v/>
      </c>
      <c r="IH734" s="60" t="str">
        <f t="shared" si="2212"/>
        <v>zinco-</v>
      </c>
      <c r="II734" s="60" t="str">
        <f t="shared" si="2213"/>
        <v>mangano-</v>
      </c>
      <c r="IJ734" s="60" t="e">
        <f t="shared" si="2214"/>
        <v>#DIV/0!</v>
      </c>
      <c r="IK734" s="60" t="e">
        <f t="shared" si="2215"/>
        <v>#DIV/0!</v>
      </c>
      <c r="IL734" s="60" t="e">
        <f t="shared" si="2216"/>
        <v>#DIV/0!</v>
      </c>
      <c r="IM734" s="60" t="e">
        <f t="shared" si="2217"/>
        <v>#DIV/0!</v>
      </c>
      <c r="IN734" s="60" t="str">
        <f t="shared" si="2218"/>
        <v/>
      </c>
      <c r="IO734" s="60" t="str">
        <f t="shared" si="2219"/>
        <v/>
      </c>
      <c r="IP734" s="57"/>
      <c r="IQ734" s="57" t="str">
        <f t="shared" si="2220"/>
        <v>ERROR!!</v>
      </c>
    </row>
    <row r="735" spans="24:251">
      <c r="X735" s="29">
        <f t="shared" si="2076"/>
        <v>0</v>
      </c>
      <c r="Y735" s="29">
        <f t="shared" si="2077"/>
        <v>0</v>
      </c>
      <c r="Z735" s="29" t="e">
        <f t="shared" si="2078"/>
        <v>#DIV/0!</v>
      </c>
      <c r="AA735" s="29" t="e">
        <f t="shared" si="2079"/>
        <v>#DIV/0!</v>
      </c>
      <c r="AB735" s="29" t="e">
        <f t="shared" si="2080"/>
        <v>#DIV/0!</v>
      </c>
      <c r="AC735" s="29" t="e">
        <f t="shared" si="2081"/>
        <v>#DIV/0!</v>
      </c>
      <c r="AF735" s="23">
        <v>60.084299999999999</v>
      </c>
      <c r="AG735" s="23">
        <v>79.878799999999998</v>
      </c>
      <c r="AH735" s="23">
        <v>101.96120000000001</v>
      </c>
      <c r="AI735" s="23">
        <v>151.99039999999999</v>
      </c>
      <c r="AJ735" s="23">
        <v>159.69</v>
      </c>
      <c r="AK735" s="23">
        <v>71.846400000000003</v>
      </c>
      <c r="AL735" s="23">
        <v>70.9375</v>
      </c>
      <c r="AM735" s="23">
        <v>40.304400000000001</v>
      </c>
      <c r="AN735" s="23">
        <v>56.077399999999997</v>
      </c>
      <c r="AO735" s="23">
        <v>61.978999999999999</v>
      </c>
      <c r="AP735" s="23">
        <v>94.195999999999998</v>
      </c>
      <c r="AQ735" s="23">
        <v>18.998000000000001</v>
      </c>
      <c r="AR735" s="23">
        <v>35.450000000000003</v>
      </c>
      <c r="AS735" s="23">
        <v>29.88</v>
      </c>
      <c r="AT735" s="23">
        <v>74.691999999999993</v>
      </c>
      <c r="AU735" s="23">
        <v>81.39</v>
      </c>
      <c r="AX735" s="54">
        <f t="shared" si="2082"/>
        <v>0</v>
      </c>
      <c r="AY735" s="54">
        <f t="shared" si="2083"/>
        <v>0</v>
      </c>
      <c r="AZ735" s="54">
        <f t="shared" si="2084"/>
        <v>0</v>
      </c>
      <c r="BA735" s="54">
        <f t="shared" si="2085"/>
        <v>0</v>
      </c>
      <c r="BB735" s="54">
        <f t="shared" si="2086"/>
        <v>0</v>
      </c>
      <c r="BC735" s="54">
        <f t="shared" si="2087"/>
        <v>0</v>
      </c>
      <c r="BD735" s="54">
        <f t="shared" si="2088"/>
        <v>0</v>
      </c>
      <c r="BE735" s="54">
        <f t="shared" si="2089"/>
        <v>0</v>
      </c>
      <c r="BF735" s="54">
        <f t="shared" si="2090"/>
        <v>0</v>
      </c>
      <c r="BG735" s="54">
        <f t="shared" si="2091"/>
        <v>0</v>
      </c>
      <c r="BH735" s="54">
        <f t="shared" si="2092"/>
        <v>0</v>
      </c>
      <c r="BI735" s="54">
        <f t="shared" si="2093"/>
        <v>0</v>
      </c>
      <c r="BJ735" s="54">
        <f t="shared" si="2094"/>
        <v>0</v>
      </c>
      <c r="BK735" s="54">
        <f t="shared" si="2095"/>
        <v>0</v>
      </c>
      <c r="BL735" s="54">
        <f t="shared" si="2096"/>
        <v>0</v>
      </c>
      <c r="BM735" s="42"/>
      <c r="BO735" s="54">
        <f>'Norm-coeff'!$C$2+$AX735*'Norm-coeff'!$D$2+$AY735*'Norm-coeff'!$E$2+$AZ735*'Norm-coeff'!$F$2+$BA735*'Norm-coeff'!$G$2+$BB735*'Norm-coeff'!$H$2+$BC735*'Norm-coeff'!$I$2+$BD735*'Norm-coeff'!$J$2+$BE735*'Norm-coeff'!$K$2+$BF735*'Norm-coeff'!$L$2+$BG735*'Norm-coeff'!$M$2+$BH735*'Norm-coeff'!$N$2+$BI735*'Norm-coeff'!$O$2</f>
        <v>5.4045421474420303</v>
      </c>
      <c r="BP735" s="54">
        <f>'Norm-coeff'!$C$3+$AX735*'Norm-coeff'!$D$3+$AY735*'Norm-coeff'!$E$3+$AZ735*'Norm-coeff'!$F$3+$BA735*'Norm-coeff'!$G$3+$BB735*'Norm-coeff'!$H$3+$BC735*'Norm-coeff'!$I$3+$BD735*'Norm-coeff'!$J$3+$BE735*'Norm-coeff'!$K$3+$BF735*'Norm-coeff'!$L$3+$BG735*'Norm-coeff'!$M$3+$BH735*'Norm-coeff'!$N$3+$BI735*'Norm-coeff'!$O$3</f>
        <v>3.15319116612705</v>
      </c>
      <c r="BQ735" s="54">
        <f>'Norm-coeff'!$C$4+$AX735*'Norm-coeff'!$D$4+$AY735*'Norm-coeff'!$E$4+$AZ735*'Norm-coeff'!$F$4+$BA735*'Norm-coeff'!$G$4+$BB735*'Norm-coeff'!$H$4+$BC735*'Norm-coeff'!$I$4+$BD735*'Norm-coeff'!$J$4+$BE735*'Norm-coeff'!$K$4+$BF735*'Norm-coeff'!$L$4+$BG735*'Norm-coeff'!$M$4+$BH735*'Norm-coeff'!$N$4+$BI735*'Norm-coeff'!$O$4</f>
        <v>1.42115649462768</v>
      </c>
      <c r="BR735" s="54">
        <f>'Norm-coeff'!$C$5+$AX735*'Norm-coeff'!$D$5+$AY735*'Norm-coeff'!$E$5+$AZ735*'Norm-coeff'!$F$5+$BA735*'Norm-coeff'!$G$5+$BB735*'Norm-coeff'!$H$5+$BC735*'Norm-coeff'!$I$5+$BD735*'Norm-coeff'!$J$5+$BE735*'Norm-coeff'!$K$5+$BF735*'Norm-coeff'!$L$5+$BG735*'Norm-coeff'!$M$5+$BH735*'Norm-coeff'!$N$5+$BI735*'Norm-coeff'!$O$5</f>
        <v>1.0553329241296201</v>
      </c>
      <c r="BS735" s="54">
        <f>'Norm-coeff'!$C$6+$AX735*'Norm-coeff'!$D$6+$AY735*'Norm-coeff'!$E$6+$AZ735*'Norm-coeff'!$F$6+$BA735*'Norm-coeff'!$G$6+$BB735*'Norm-coeff'!$H$6+$BC735*'Norm-coeff'!$I$6+$BD735*'Norm-coeff'!$J$6+$BE735*'Norm-coeff'!$K$6+$BF735*'Norm-coeff'!$L$6+$BG735*'Norm-coeff'!$M$6+$BH735*'Norm-coeff'!$N$6+$BI735*'Norm-coeff'!$O$6</f>
        <v>-1.48700885495103E-2</v>
      </c>
      <c r="BT735" s="54">
        <f>'Norm-coeff'!$C$7+$AX735*'Norm-coeff'!$D$7+$AY735*'Norm-coeff'!$E$7+$AZ735*'Norm-coeff'!$F$7+$BA735*'Norm-coeff'!$G$7+$BB735*'Norm-coeff'!$H$7+$BC735*'Norm-coeff'!$I$7+$BD735*'Norm-coeff'!$J$7+$BE735*'Norm-coeff'!$K$7+$BF735*'Norm-coeff'!$L$7+$BG735*'Norm-coeff'!$M$7+$BH735*'Norm-coeff'!$N$7+$BI735*'Norm-coeff'!$O$7</f>
        <v>2.0907583608832998</v>
      </c>
      <c r="BU735" s="54">
        <f>'Norm-coeff'!$C$8+$AX735*'Norm-coeff'!$D$8+$AY735*'Norm-coeff'!$E$8+$AZ735*'Norm-coeff'!$F$8+$BA735*'Norm-coeff'!$G$8+$BB735*'Norm-coeff'!$H$8+$BC735*'Norm-coeff'!$I$8+$BD735*'Norm-coeff'!$J$8+$BE735*'Norm-coeff'!$K$8+$BF735*'Norm-coeff'!$L$8+$BG735*'Norm-coeff'!$M$8+$BH735*'Norm-coeff'!$N$8+$BI735*'Norm-coeff'!$O$8</f>
        <v>0.65894159836244504</v>
      </c>
      <c r="BV735" s="54">
        <f>'Norm-coeff'!$C$9+$AX735*'Norm-coeff'!$D$9+$AY735*'Norm-coeff'!$E$9+$AZ735*'Norm-coeff'!$F$9+$BA735*'Norm-coeff'!$G$9+$BB735*'Norm-coeff'!$H$9+$BC735*'Norm-coeff'!$I$9+$BD735*'Norm-coeff'!$J$9+$BE735*'Norm-coeff'!$K$9+$BF735*'Norm-coeff'!$L$9+$BG735*'Norm-coeff'!$M$9+$BH735*'Norm-coeff'!$N$9+$BI735*'Norm-coeff'!$O$9</f>
        <v>1.48961085014701</v>
      </c>
      <c r="BW735" s="54">
        <f>'Norm-coeff'!$C$10+$AX735*'Norm-coeff'!$D$10+$AY735*'Norm-coeff'!$E$10+$AZ735*'Norm-coeff'!$F$10+$BA735*'Norm-coeff'!$G$10+$BB735*'Norm-coeff'!$H$10+$BC735*'Norm-coeff'!$I$10+$BD735*'Norm-coeff'!$J$10+$BE735*'Norm-coeff'!$K$10+$BF735*'Norm-coeff'!$L$10+$BG735*'Norm-coeff'!$M$10+$BH735*'Norm-coeff'!$N$10+$BI735*'Norm-coeff'!$O$10</f>
        <v>1.42058735749591</v>
      </c>
      <c r="BX735" s="54">
        <f>'Norm-coeff'!$C$11+$AX735*'Norm-coeff'!$D$11+$AY735*'Norm-coeff'!$E$11+$AZ735*'Norm-coeff'!$F$11+$BA735*'Norm-coeff'!$G$11+$BB735*'Norm-coeff'!$H$11+$BC735*'Norm-coeff'!$I$11+$BD735*'Norm-coeff'!$J$11+$BE735*'Norm-coeff'!$K$11+$BF735*'Norm-coeff'!$L$11+$BG735*'Norm-coeff'!$M$11+$BH735*'Norm-coeff'!$N$11+$BI735*'Norm-coeff'!$O$11</f>
        <v>0.221233014421479</v>
      </c>
      <c r="BY735" s="54">
        <f>'Norm-coeff'!$C$12+$AX735*'Norm-coeff'!$D$12+$AY735*'Norm-coeff'!$E$12+$AZ735*'Norm-coeff'!$F$12+$BA735*'Norm-coeff'!$G$12+$BB735*'Norm-coeff'!$H$12+$BC735*'Norm-coeff'!$I$12+$BD735*'Norm-coeff'!$J$12+$BE735*'Norm-coeff'!$K$12+$BF735*'Norm-coeff'!$L$12+$BG735*'Norm-coeff'!$M$12+$BH735*'Norm-coeff'!$N$12+$BI735*'Norm-coeff'!$O$12</f>
        <v>0.283527502056037</v>
      </c>
      <c r="BZ735" s="54">
        <f>'Norm-coeff'!$C$13+$AX735*'Norm-coeff'!$D$13+$AY735*'Norm-coeff'!$E$13+$AZ735*'Norm-coeff'!$F$13+$BA735*'Norm-coeff'!$G$13+$BB735*'Norm-coeff'!$H$13+$BC735*'Norm-coeff'!$I$13+$BD735*'Norm-coeff'!$J$13+$BE735*'Norm-coeff'!$K$13+$BF735*'Norm-coeff'!$L$13+$BG735*'Norm-coeff'!$M$13+$BH735*'Norm-coeff'!$N$13+$BI735*'Norm-coeff'!$O$13</f>
        <v>-4.1864930554451202E-2</v>
      </c>
      <c r="CA735" s="54">
        <f>'Norm-coeff'!$C$14+$AX735*'Norm-coeff'!$D$14+$AY735*'Norm-coeff'!$E$14+$AZ735*'Norm-coeff'!$F$14+$BA735*'Norm-coeff'!$G$14+$BB735*'Norm-coeff'!$H$14+$BC735*'Norm-coeff'!$I$14+$BD735*'Norm-coeff'!$J$14+$BE735*'Norm-coeff'!$K$14+$BF735*'Norm-coeff'!$L$14+$BG735*'Norm-coeff'!$M$14+$BH735*'Norm-coeff'!$N$14+$BI735*'Norm-coeff'!$O$14</f>
        <v>4.2526983164477103</v>
      </c>
      <c r="CC735" s="54">
        <f t="shared" si="2221"/>
        <v>0</v>
      </c>
      <c r="CG735" s="54">
        <f t="shared" si="2097"/>
        <v>0</v>
      </c>
      <c r="CH735" s="54">
        <f t="shared" si="2075"/>
        <v>0</v>
      </c>
      <c r="CI735" s="54">
        <f t="shared" si="2098"/>
        <v>0</v>
      </c>
      <c r="CJ735" s="56">
        <f t="shared" si="2099"/>
        <v>0</v>
      </c>
      <c r="CK735" s="54">
        <f t="shared" si="2100"/>
        <v>0</v>
      </c>
      <c r="CL735" s="54">
        <f t="shared" si="2101"/>
        <v>0</v>
      </c>
      <c r="CM735" s="54">
        <f t="shared" si="2102"/>
        <v>0</v>
      </c>
      <c r="CN735" s="54">
        <f t="shared" si="2103"/>
        <v>0</v>
      </c>
      <c r="CO735" s="54">
        <f t="shared" si="2104"/>
        <v>0</v>
      </c>
      <c r="CP735" s="54">
        <f t="shared" si="2105"/>
        <v>0</v>
      </c>
      <c r="CQ735" s="54">
        <f t="shared" si="2106"/>
        <v>0</v>
      </c>
      <c r="CR735" s="54">
        <f t="shared" si="2107"/>
        <v>0</v>
      </c>
      <c r="CS735" s="54">
        <f t="shared" si="2108"/>
        <v>0</v>
      </c>
      <c r="CU735" s="54">
        <f t="shared" si="2109"/>
        <v>0</v>
      </c>
      <c r="CV735" s="54">
        <f t="shared" si="2110"/>
        <v>0</v>
      </c>
      <c r="CW735" s="54">
        <f t="shared" si="2111"/>
        <v>0</v>
      </c>
      <c r="CX735" s="54">
        <f t="shared" si="2112"/>
        <v>0</v>
      </c>
      <c r="CZ735" s="54">
        <f t="shared" si="2113"/>
        <v>0</v>
      </c>
      <c r="DA735" s="54">
        <f t="shared" si="2114"/>
        <v>0</v>
      </c>
      <c r="DB735" s="54">
        <f t="shared" si="2115"/>
        <v>0</v>
      </c>
      <c r="DC735" s="54">
        <f t="shared" si="2116"/>
        <v>0</v>
      </c>
      <c r="DD735" s="54">
        <f t="shared" si="2117"/>
        <v>0</v>
      </c>
      <c r="DE735" s="54">
        <f t="shared" si="2118"/>
        <v>0</v>
      </c>
      <c r="DF735" s="54">
        <f t="shared" si="2119"/>
        <v>0</v>
      </c>
      <c r="DG735" s="54">
        <f t="shared" si="2120"/>
        <v>2</v>
      </c>
      <c r="DH735" s="71">
        <f t="shared" si="2121"/>
        <v>0</v>
      </c>
      <c r="DI735" s="71">
        <f t="shared" si="2122"/>
        <v>0</v>
      </c>
      <c r="DJ735" s="54">
        <f t="shared" si="2123"/>
        <v>0</v>
      </c>
      <c r="DK735" s="54">
        <f t="shared" si="2124"/>
        <v>2</v>
      </c>
      <c r="DL735" s="4">
        <f t="shared" si="2049"/>
        <v>0</v>
      </c>
      <c r="DM735" s="3">
        <f t="shared" si="2125"/>
        <v>0</v>
      </c>
      <c r="DN735" s="3">
        <f t="shared" si="2126"/>
        <v>0</v>
      </c>
      <c r="DO735" s="4" t="e">
        <f t="shared" si="2127"/>
        <v>#DIV/0!</v>
      </c>
      <c r="DP735" s="57"/>
      <c r="DQ735" s="57"/>
      <c r="DR735" s="56">
        <f t="shared" si="2050"/>
        <v>2</v>
      </c>
      <c r="DS735" s="56">
        <f t="shared" si="2051"/>
        <v>0</v>
      </c>
      <c r="DT735" s="38">
        <f t="shared" si="2052"/>
        <v>0</v>
      </c>
      <c r="DU735" s="38">
        <f t="shared" si="2128"/>
        <v>2</v>
      </c>
      <c r="DV735" s="38">
        <f t="shared" si="2053"/>
        <v>0</v>
      </c>
      <c r="DW735" s="39">
        <f t="shared" si="2054"/>
        <v>0</v>
      </c>
      <c r="DX735" s="39">
        <f t="shared" si="2055"/>
        <v>0</v>
      </c>
      <c r="DY735" s="39">
        <f t="shared" si="2056"/>
        <v>0</v>
      </c>
      <c r="DZ735" s="39">
        <f t="shared" si="2057"/>
        <v>0</v>
      </c>
      <c r="EA735" s="39">
        <f t="shared" si="2058"/>
        <v>0</v>
      </c>
      <c r="EB735" s="37" t="e">
        <f t="shared" si="2129"/>
        <v>#DIV/0!</v>
      </c>
      <c r="EC735" s="37" t="e">
        <f t="shared" si="2130"/>
        <v>#DIV/0!</v>
      </c>
      <c r="ED735" s="37" t="e">
        <f t="shared" si="2131"/>
        <v>#DIV/0!</v>
      </c>
      <c r="EE735" s="37" t="e">
        <f t="shared" si="2132"/>
        <v>#DIV/0!</v>
      </c>
      <c r="EF735" s="39" t="e">
        <f t="shared" si="2133"/>
        <v>#DIV/0!</v>
      </c>
      <c r="EG735" s="37" t="e">
        <f t="shared" si="2134"/>
        <v>#DIV/0!</v>
      </c>
      <c r="EH735" s="37" t="e">
        <f t="shared" si="2135"/>
        <v>#DIV/0!</v>
      </c>
      <c r="EI735" s="11" t="b">
        <f t="shared" si="2136"/>
        <v>1</v>
      </c>
      <c r="EJ735" s="11" t="b">
        <f t="shared" si="2137"/>
        <v>0</v>
      </c>
      <c r="EK735" s="39" t="e">
        <f t="shared" si="2138"/>
        <v>#DIV/0!</v>
      </c>
      <c r="EL735" s="39" t="e">
        <f t="shared" si="2139"/>
        <v>#DIV/0!</v>
      </c>
      <c r="EM735" s="39" t="e">
        <f t="shared" si="2140"/>
        <v>#DIV/0!</v>
      </c>
      <c r="EN735" s="39" t="e">
        <f t="shared" si="2141"/>
        <v>#DIV/0!</v>
      </c>
      <c r="EO735" s="39" t="e">
        <f t="shared" si="2142"/>
        <v>#DIV/0!</v>
      </c>
      <c r="EP735" s="39" t="e">
        <f t="shared" si="2143"/>
        <v>#DIV/0!</v>
      </c>
      <c r="EQ735" s="39" t="e">
        <f t="shared" si="2144"/>
        <v>#DIV/0!</v>
      </c>
      <c r="ER735" s="39" t="e">
        <f t="shared" si="2145"/>
        <v>#DIV/0!</v>
      </c>
      <c r="ES735" s="58" t="str">
        <f t="shared" si="2146"/>
        <v>(OH,F,Cl)-dominate amphibole</v>
      </c>
      <c r="ET735" s="58" t="e">
        <f t="shared" si="2147"/>
        <v>#N/A</v>
      </c>
      <c r="EU735" s="56">
        <f t="shared" si="2059"/>
        <v>0</v>
      </c>
      <c r="EV735" s="56">
        <f t="shared" si="2060"/>
        <v>0</v>
      </c>
      <c r="EW735" s="56">
        <f t="shared" si="2061"/>
        <v>0</v>
      </c>
      <c r="EX735" s="56">
        <f t="shared" si="2062"/>
        <v>0</v>
      </c>
      <c r="EY735" s="56">
        <f t="shared" si="2063"/>
        <v>0</v>
      </c>
      <c r="EZ735" s="56">
        <f t="shared" si="2064"/>
        <v>0</v>
      </c>
      <c r="FA735" s="39">
        <f t="shared" si="2065"/>
        <v>0</v>
      </c>
      <c r="FB735" s="39">
        <f t="shared" si="2066"/>
        <v>0</v>
      </c>
      <c r="FC735" s="54">
        <f t="shared" si="2067"/>
        <v>0</v>
      </c>
      <c r="FD735" s="54">
        <f t="shared" si="2068"/>
        <v>0</v>
      </c>
      <c r="FE735" s="39">
        <f t="shared" si="2069"/>
        <v>0</v>
      </c>
      <c r="FF735" s="54">
        <f t="shared" si="2070"/>
        <v>0</v>
      </c>
      <c r="FG735" s="39">
        <f t="shared" si="2071"/>
        <v>0</v>
      </c>
      <c r="FH735" s="39">
        <f t="shared" si="2148"/>
        <v>0</v>
      </c>
      <c r="FI735" s="39">
        <f t="shared" si="2149"/>
        <v>0</v>
      </c>
      <c r="FJ735" s="39">
        <f t="shared" si="2150"/>
        <v>0</v>
      </c>
      <c r="FK735" s="39" t="e">
        <f t="shared" si="2151"/>
        <v>#DIV/0!</v>
      </c>
      <c r="FL735" s="39" t="e">
        <f t="shared" si="2152"/>
        <v>#DIV/0!</v>
      </c>
      <c r="FM735" s="39" t="e">
        <f t="shared" si="2153"/>
        <v>#DIV/0!</v>
      </c>
      <c r="FN735" s="39">
        <f t="shared" si="2154"/>
        <v>1</v>
      </c>
      <c r="FO735" s="39">
        <f t="shared" si="2072"/>
        <v>0</v>
      </c>
      <c r="FP735" s="39">
        <f t="shared" si="2073"/>
        <v>0</v>
      </c>
      <c r="FQ735" s="39">
        <f t="shared" si="2074"/>
        <v>0</v>
      </c>
      <c r="FR735" s="39">
        <f t="shared" si="2155"/>
        <v>0</v>
      </c>
      <c r="FS735" s="39">
        <f t="shared" si="2156"/>
        <v>0</v>
      </c>
      <c r="FU735" s="39" t="e">
        <f t="shared" si="2157"/>
        <v>#DIV/0!</v>
      </c>
      <c r="FV735" s="39" t="e">
        <f t="shared" si="2158"/>
        <v>#DIV/0!</v>
      </c>
      <c r="FW735" s="39" t="e">
        <f t="shared" si="2159"/>
        <v>#DIV/0!</v>
      </c>
      <c r="FY735" s="39" t="e">
        <f t="shared" si="2160"/>
        <v>#DIV/0!</v>
      </c>
      <c r="FZ735" s="39" t="e">
        <f t="shared" si="2161"/>
        <v>#DIV/0!</v>
      </c>
      <c r="GA735" s="39" t="e">
        <f t="shared" si="2162"/>
        <v>#DIV/0!</v>
      </c>
      <c r="GB735" s="39" t="e">
        <f t="shared" si="2163"/>
        <v>#DIV/0!</v>
      </c>
      <c r="GC735" s="39" t="e">
        <f t="shared" si="2164"/>
        <v>#DIV/0!</v>
      </c>
      <c r="GD735" s="39" t="e">
        <f t="shared" si="2165"/>
        <v>#DIV/0!</v>
      </c>
      <c r="GE735" s="39" t="e">
        <f t="shared" si="2166"/>
        <v>#DIV/0!</v>
      </c>
      <c r="GF735" s="39" t="e">
        <f t="shared" si="2167"/>
        <v>#DIV/0!</v>
      </c>
      <c r="GG735" s="39" t="e">
        <f t="shared" si="2168"/>
        <v>#DIV/0!</v>
      </c>
      <c r="GH735" s="39" t="e">
        <f t="shared" si="2169"/>
        <v>#DIV/0!</v>
      </c>
      <c r="GI735" s="39"/>
      <c r="GJ735" s="39" t="e">
        <f t="shared" si="2170"/>
        <v>#DIV/0!</v>
      </c>
      <c r="GK735" s="39" t="e">
        <f t="shared" si="2171"/>
        <v>#DIV/0!</v>
      </c>
      <c r="GL735" s="39" t="e">
        <f t="shared" si="2172"/>
        <v>#DIV/0!</v>
      </c>
      <c r="GM735" s="39" t="e">
        <f t="shared" si="2173"/>
        <v>#DIV/0!</v>
      </c>
      <c r="GN735" s="39" t="e">
        <f t="shared" si="2174"/>
        <v>#DIV/0!</v>
      </c>
      <c r="GO735" s="57"/>
      <c r="GP735" s="57" t="e">
        <f t="shared" si="2175"/>
        <v>#DIV/0!</v>
      </c>
      <c r="GQ735" s="59" t="e">
        <f t="shared" si="2176"/>
        <v>#DIV/0!</v>
      </c>
      <c r="GR735" s="41" t="e">
        <f t="shared" si="2177"/>
        <v>#DIV/0!</v>
      </c>
      <c r="GS735" s="57" t="e">
        <f t="shared" si="2178"/>
        <v>#DIV/0!</v>
      </c>
      <c r="GT735" s="57" t="e">
        <f t="shared" si="2179"/>
        <v>#DIV/0!</v>
      </c>
      <c r="GU735" s="57" t="e">
        <f t="shared" si="2180"/>
        <v>#DIV/0!</v>
      </c>
      <c r="GV735" s="57"/>
      <c r="GW735" s="42" t="e">
        <f t="shared" si="2181"/>
        <v>#DIV/0!</v>
      </c>
      <c r="GX735" s="42" t="e">
        <f t="shared" si="2182"/>
        <v>#DIV/0!</v>
      </c>
      <c r="GY735" s="42" t="e">
        <f t="shared" si="2183"/>
        <v>#DIV/0!</v>
      </c>
      <c r="GZ735" s="57"/>
      <c r="HA735" s="2" t="e">
        <f t="shared" si="2184"/>
        <v>#DIV/0!</v>
      </c>
      <c r="HB735" s="2" t="e">
        <f t="shared" si="2185"/>
        <v>#DIV/0!</v>
      </c>
      <c r="HC735" s="2" t="e">
        <f t="shared" si="2186"/>
        <v>#DIV/0!</v>
      </c>
      <c r="HD735" s="2" t="e">
        <f t="shared" si="2187"/>
        <v>#DIV/0!</v>
      </c>
      <c r="HE735" s="2" t="e">
        <f t="shared" si="2188"/>
        <v>#DIV/0!</v>
      </c>
      <c r="HF735" s="2" t="e">
        <f t="shared" si="2189"/>
        <v>#DIV/0!</v>
      </c>
      <c r="HG735" s="2" t="e">
        <f t="shared" si="2190"/>
        <v>#DIV/0!</v>
      </c>
      <c r="HH735" s="2" t="e">
        <f t="shared" si="2191"/>
        <v>#DIV/0!</v>
      </c>
      <c r="HI735" s="2" t="e">
        <f t="shared" si="2192"/>
        <v>#DIV/0!</v>
      </c>
      <c r="HJ735" s="11" t="e">
        <f t="shared" si="2193"/>
        <v>#DIV/0!</v>
      </c>
      <c r="HK735" s="60" t="e">
        <f t="shared" si="2194"/>
        <v>#DIV/0!</v>
      </c>
      <c r="HL735" s="57"/>
      <c r="HM735" s="57" t="e">
        <f t="shared" si="2195"/>
        <v>#DIV/0!</v>
      </c>
      <c r="HN735" s="57" t="e">
        <f t="shared" si="2196"/>
        <v>#DIV/0!</v>
      </c>
      <c r="HO735" s="57" t="e">
        <f t="shared" si="2197"/>
        <v>#DIV/0!</v>
      </c>
      <c r="HP735" s="57" t="e">
        <f t="shared" si="2198"/>
        <v>#DIV/0!</v>
      </c>
      <c r="HQ735" s="57" t="e">
        <f t="shared" si="2199"/>
        <v>#DIV/0!</v>
      </c>
      <c r="HR735" s="57"/>
      <c r="HS735" s="57" t="e">
        <f t="shared" si="2200"/>
        <v>#DIV/0!</v>
      </c>
      <c r="HT735" s="57" t="e">
        <f t="shared" si="2201"/>
        <v>#DIV/0!</v>
      </c>
      <c r="HU735" s="57" t="e">
        <f t="shared" si="2202"/>
        <v>#DIV/0!</v>
      </c>
      <c r="HV735" s="57" t="e">
        <f t="shared" si="2203"/>
        <v>#DIV/0!</v>
      </c>
      <c r="HW735" s="57" t="e">
        <f t="shared" si="2204"/>
        <v>#DIV/0!</v>
      </c>
      <c r="HX735" s="57"/>
      <c r="HY735" s="57" t="e">
        <f t="shared" si="2205"/>
        <v>#DIV/0!</v>
      </c>
      <c r="HZ735" s="57" t="e">
        <f t="shared" si="2206"/>
        <v>#DIV/0!</v>
      </c>
      <c r="IA735" s="57"/>
      <c r="IB735" s="61">
        <f t="shared" si="2207"/>
        <v>0</v>
      </c>
      <c r="IC735" s="57" t="str">
        <f t="shared" si="2208"/>
        <v/>
      </c>
      <c r="ID735" s="42"/>
      <c r="IE735" s="2" t="str">
        <f t="shared" si="2209"/>
        <v/>
      </c>
      <c r="IF735" s="60" t="e">
        <f t="shared" si="2210"/>
        <v>#DIV/0!</v>
      </c>
      <c r="IG735" s="60" t="str">
        <f t="shared" si="2211"/>
        <v/>
      </c>
      <c r="IH735" s="60" t="str">
        <f t="shared" si="2212"/>
        <v>zinco-</v>
      </c>
      <c r="II735" s="60" t="str">
        <f t="shared" si="2213"/>
        <v>mangano-</v>
      </c>
      <c r="IJ735" s="60" t="e">
        <f t="shared" si="2214"/>
        <v>#DIV/0!</v>
      </c>
      <c r="IK735" s="60" t="e">
        <f t="shared" si="2215"/>
        <v>#DIV/0!</v>
      </c>
      <c r="IL735" s="60" t="e">
        <f t="shared" si="2216"/>
        <v>#DIV/0!</v>
      </c>
      <c r="IM735" s="60" t="e">
        <f t="shared" si="2217"/>
        <v>#DIV/0!</v>
      </c>
      <c r="IN735" s="60" t="str">
        <f t="shared" si="2218"/>
        <v/>
      </c>
      <c r="IO735" s="60" t="str">
        <f t="shared" si="2219"/>
        <v/>
      </c>
      <c r="IP735" s="57"/>
      <c r="IQ735" s="57" t="str">
        <f t="shared" si="2220"/>
        <v>ERROR!!</v>
      </c>
    </row>
    <row r="736" spans="24:251">
      <c r="X736" s="29">
        <f t="shared" si="2076"/>
        <v>0</v>
      </c>
      <c r="Y736" s="29">
        <f t="shared" si="2077"/>
        <v>0</v>
      </c>
      <c r="Z736" s="29" t="e">
        <f t="shared" si="2078"/>
        <v>#DIV/0!</v>
      </c>
      <c r="AA736" s="29" t="e">
        <f t="shared" si="2079"/>
        <v>#DIV/0!</v>
      </c>
      <c r="AB736" s="29" t="e">
        <f t="shared" si="2080"/>
        <v>#DIV/0!</v>
      </c>
      <c r="AC736" s="29" t="e">
        <f t="shared" si="2081"/>
        <v>#DIV/0!</v>
      </c>
      <c r="AF736" s="23">
        <v>60.084299999999999</v>
      </c>
      <c r="AG736" s="23">
        <v>79.878799999999998</v>
      </c>
      <c r="AH736" s="23">
        <v>101.96120000000001</v>
      </c>
      <c r="AI736" s="23">
        <v>151.99039999999999</v>
      </c>
      <c r="AJ736" s="23">
        <v>159.69</v>
      </c>
      <c r="AK736" s="23">
        <v>71.846400000000003</v>
      </c>
      <c r="AL736" s="23">
        <v>70.9375</v>
      </c>
      <c r="AM736" s="23">
        <v>40.304400000000001</v>
      </c>
      <c r="AN736" s="23">
        <v>56.077399999999997</v>
      </c>
      <c r="AO736" s="23">
        <v>61.978999999999999</v>
      </c>
      <c r="AP736" s="23">
        <v>94.195999999999998</v>
      </c>
      <c r="AQ736" s="23">
        <v>18.998000000000001</v>
      </c>
      <c r="AR736" s="23">
        <v>35.450000000000003</v>
      </c>
      <c r="AS736" s="23">
        <v>29.88</v>
      </c>
      <c r="AT736" s="23">
        <v>74.691999999999993</v>
      </c>
      <c r="AU736" s="23">
        <v>81.39</v>
      </c>
      <c r="AX736" s="54">
        <f t="shared" si="2082"/>
        <v>0</v>
      </c>
      <c r="AY736" s="54">
        <f t="shared" si="2083"/>
        <v>0</v>
      </c>
      <c r="AZ736" s="54">
        <f t="shared" si="2084"/>
        <v>0</v>
      </c>
      <c r="BA736" s="54">
        <f t="shared" si="2085"/>
        <v>0</v>
      </c>
      <c r="BB736" s="54">
        <f t="shared" si="2086"/>
        <v>0</v>
      </c>
      <c r="BC736" s="54">
        <f t="shared" si="2087"/>
        <v>0</v>
      </c>
      <c r="BD736" s="54">
        <f t="shared" si="2088"/>
        <v>0</v>
      </c>
      <c r="BE736" s="54">
        <f t="shared" si="2089"/>
        <v>0</v>
      </c>
      <c r="BF736" s="54">
        <f t="shared" si="2090"/>
        <v>0</v>
      </c>
      <c r="BG736" s="54">
        <f t="shared" si="2091"/>
        <v>0</v>
      </c>
      <c r="BH736" s="54">
        <f t="shared" si="2092"/>
        <v>0</v>
      </c>
      <c r="BI736" s="54">
        <f t="shared" si="2093"/>
        <v>0</v>
      </c>
      <c r="BJ736" s="54">
        <f t="shared" si="2094"/>
        <v>0</v>
      </c>
      <c r="BK736" s="54">
        <f t="shared" si="2095"/>
        <v>0</v>
      </c>
      <c r="BL736" s="54">
        <f t="shared" si="2096"/>
        <v>0</v>
      </c>
      <c r="BM736" s="42"/>
      <c r="BO736" s="54">
        <f>'Norm-coeff'!$C$2+$AX736*'Norm-coeff'!$D$2+$AY736*'Norm-coeff'!$E$2+$AZ736*'Norm-coeff'!$F$2+$BA736*'Norm-coeff'!$G$2+$BB736*'Norm-coeff'!$H$2+$BC736*'Norm-coeff'!$I$2+$BD736*'Norm-coeff'!$J$2+$BE736*'Norm-coeff'!$K$2+$BF736*'Norm-coeff'!$L$2+$BG736*'Norm-coeff'!$M$2+$BH736*'Norm-coeff'!$N$2+$BI736*'Norm-coeff'!$O$2</f>
        <v>5.4045421474420303</v>
      </c>
      <c r="BP736" s="54">
        <f>'Norm-coeff'!$C$3+$AX736*'Norm-coeff'!$D$3+$AY736*'Norm-coeff'!$E$3+$AZ736*'Norm-coeff'!$F$3+$BA736*'Norm-coeff'!$G$3+$BB736*'Norm-coeff'!$H$3+$BC736*'Norm-coeff'!$I$3+$BD736*'Norm-coeff'!$J$3+$BE736*'Norm-coeff'!$K$3+$BF736*'Norm-coeff'!$L$3+$BG736*'Norm-coeff'!$M$3+$BH736*'Norm-coeff'!$N$3+$BI736*'Norm-coeff'!$O$3</f>
        <v>3.15319116612705</v>
      </c>
      <c r="BQ736" s="54">
        <f>'Norm-coeff'!$C$4+$AX736*'Norm-coeff'!$D$4+$AY736*'Norm-coeff'!$E$4+$AZ736*'Norm-coeff'!$F$4+$BA736*'Norm-coeff'!$G$4+$BB736*'Norm-coeff'!$H$4+$BC736*'Norm-coeff'!$I$4+$BD736*'Norm-coeff'!$J$4+$BE736*'Norm-coeff'!$K$4+$BF736*'Norm-coeff'!$L$4+$BG736*'Norm-coeff'!$M$4+$BH736*'Norm-coeff'!$N$4+$BI736*'Norm-coeff'!$O$4</f>
        <v>1.42115649462768</v>
      </c>
      <c r="BR736" s="54">
        <f>'Norm-coeff'!$C$5+$AX736*'Norm-coeff'!$D$5+$AY736*'Norm-coeff'!$E$5+$AZ736*'Norm-coeff'!$F$5+$BA736*'Norm-coeff'!$G$5+$BB736*'Norm-coeff'!$H$5+$BC736*'Norm-coeff'!$I$5+$BD736*'Norm-coeff'!$J$5+$BE736*'Norm-coeff'!$K$5+$BF736*'Norm-coeff'!$L$5+$BG736*'Norm-coeff'!$M$5+$BH736*'Norm-coeff'!$N$5+$BI736*'Norm-coeff'!$O$5</f>
        <v>1.0553329241296201</v>
      </c>
      <c r="BS736" s="54">
        <f>'Norm-coeff'!$C$6+$AX736*'Norm-coeff'!$D$6+$AY736*'Norm-coeff'!$E$6+$AZ736*'Norm-coeff'!$F$6+$BA736*'Norm-coeff'!$G$6+$BB736*'Norm-coeff'!$H$6+$BC736*'Norm-coeff'!$I$6+$BD736*'Norm-coeff'!$J$6+$BE736*'Norm-coeff'!$K$6+$BF736*'Norm-coeff'!$L$6+$BG736*'Norm-coeff'!$M$6+$BH736*'Norm-coeff'!$N$6+$BI736*'Norm-coeff'!$O$6</f>
        <v>-1.48700885495103E-2</v>
      </c>
      <c r="BT736" s="54">
        <f>'Norm-coeff'!$C$7+$AX736*'Norm-coeff'!$D$7+$AY736*'Norm-coeff'!$E$7+$AZ736*'Norm-coeff'!$F$7+$BA736*'Norm-coeff'!$G$7+$BB736*'Norm-coeff'!$H$7+$BC736*'Norm-coeff'!$I$7+$BD736*'Norm-coeff'!$J$7+$BE736*'Norm-coeff'!$K$7+$BF736*'Norm-coeff'!$L$7+$BG736*'Norm-coeff'!$M$7+$BH736*'Norm-coeff'!$N$7+$BI736*'Norm-coeff'!$O$7</f>
        <v>2.0907583608832998</v>
      </c>
      <c r="BU736" s="54">
        <f>'Norm-coeff'!$C$8+$AX736*'Norm-coeff'!$D$8+$AY736*'Norm-coeff'!$E$8+$AZ736*'Norm-coeff'!$F$8+$BA736*'Norm-coeff'!$G$8+$BB736*'Norm-coeff'!$H$8+$BC736*'Norm-coeff'!$I$8+$BD736*'Norm-coeff'!$J$8+$BE736*'Norm-coeff'!$K$8+$BF736*'Norm-coeff'!$L$8+$BG736*'Norm-coeff'!$M$8+$BH736*'Norm-coeff'!$N$8+$BI736*'Norm-coeff'!$O$8</f>
        <v>0.65894159836244504</v>
      </c>
      <c r="BV736" s="54">
        <f>'Norm-coeff'!$C$9+$AX736*'Norm-coeff'!$D$9+$AY736*'Norm-coeff'!$E$9+$AZ736*'Norm-coeff'!$F$9+$BA736*'Norm-coeff'!$G$9+$BB736*'Norm-coeff'!$H$9+$BC736*'Norm-coeff'!$I$9+$BD736*'Norm-coeff'!$J$9+$BE736*'Norm-coeff'!$K$9+$BF736*'Norm-coeff'!$L$9+$BG736*'Norm-coeff'!$M$9+$BH736*'Norm-coeff'!$N$9+$BI736*'Norm-coeff'!$O$9</f>
        <v>1.48961085014701</v>
      </c>
      <c r="BW736" s="54">
        <f>'Norm-coeff'!$C$10+$AX736*'Norm-coeff'!$D$10+$AY736*'Norm-coeff'!$E$10+$AZ736*'Norm-coeff'!$F$10+$BA736*'Norm-coeff'!$G$10+$BB736*'Norm-coeff'!$H$10+$BC736*'Norm-coeff'!$I$10+$BD736*'Norm-coeff'!$J$10+$BE736*'Norm-coeff'!$K$10+$BF736*'Norm-coeff'!$L$10+$BG736*'Norm-coeff'!$M$10+$BH736*'Norm-coeff'!$N$10+$BI736*'Norm-coeff'!$O$10</f>
        <v>1.42058735749591</v>
      </c>
      <c r="BX736" s="54">
        <f>'Norm-coeff'!$C$11+$AX736*'Norm-coeff'!$D$11+$AY736*'Norm-coeff'!$E$11+$AZ736*'Norm-coeff'!$F$11+$BA736*'Norm-coeff'!$G$11+$BB736*'Norm-coeff'!$H$11+$BC736*'Norm-coeff'!$I$11+$BD736*'Norm-coeff'!$J$11+$BE736*'Norm-coeff'!$K$11+$BF736*'Norm-coeff'!$L$11+$BG736*'Norm-coeff'!$M$11+$BH736*'Norm-coeff'!$N$11+$BI736*'Norm-coeff'!$O$11</f>
        <v>0.221233014421479</v>
      </c>
      <c r="BY736" s="54">
        <f>'Norm-coeff'!$C$12+$AX736*'Norm-coeff'!$D$12+$AY736*'Norm-coeff'!$E$12+$AZ736*'Norm-coeff'!$F$12+$BA736*'Norm-coeff'!$G$12+$BB736*'Norm-coeff'!$H$12+$BC736*'Norm-coeff'!$I$12+$BD736*'Norm-coeff'!$J$12+$BE736*'Norm-coeff'!$K$12+$BF736*'Norm-coeff'!$L$12+$BG736*'Norm-coeff'!$M$12+$BH736*'Norm-coeff'!$N$12+$BI736*'Norm-coeff'!$O$12</f>
        <v>0.283527502056037</v>
      </c>
      <c r="BZ736" s="54">
        <f>'Norm-coeff'!$C$13+$AX736*'Norm-coeff'!$D$13+$AY736*'Norm-coeff'!$E$13+$AZ736*'Norm-coeff'!$F$13+$BA736*'Norm-coeff'!$G$13+$BB736*'Norm-coeff'!$H$13+$BC736*'Norm-coeff'!$I$13+$BD736*'Norm-coeff'!$J$13+$BE736*'Norm-coeff'!$K$13+$BF736*'Norm-coeff'!$L$13+$BG736*'Norm-coeff'!$M$13+$BH736*'Norm-coeff'!$N$13+$BI736*'Norm-coeff'!$O$13</f>
        <v>-4.1864930554451202E-2</v>
      </c>
      <c r="CA736" s="54">
        <f>'Norm-coeff'!$C$14+$AX736*'Norm-coeff'!$D$14+$AY736*'Norm-coeff'!$E$14+$AZ736*'Norm-coeff'!$F$14+$BA736*'Norm-coeff'!$G$14+$BB736*'Norm-coeff'!$H$14+$BC736*'Norm-coeff'!$I$14+$BD736*'Norm-coeff'!$J$14+$BE736*'Norm-coeff'!$K$14+$BF736*'Norm-coeff'!$L$14+$BG736*'Norm-coeff'!$M$14+$BH736*'Norm-coeff'!$N$14+$BI736*'Norm-coeff'!$O$14</f>
        <v>4.2526983164477103</v>
      </c>
      <c r="CC736" s="54">
        <f t="shared" si="2221"/>
        <v>0</v>
      </c>
      <c r="CG736" s="54">
        <f t="shared" si="2097"/>
        <v>0</v>
      </c>
      <c r="CH736" s="54">
        <f t="shared" si="2075"/>
        <v>0</v>
      </c>
      <c r="CI736" s="54">
        <f t="shared" si="2098"/>
        <v>0</v>
      </c>
      <c r="CJ736" s="56">
        <f t="shared" si="2099"/>
        <v>0</v>
      </c>
      <c r="CK736" s="54">
        <f t="shared" si="2100"/>
        <v>0</v>
      </c>
      <c r="CL736" s="54">
        <f t="shared" si="2101"/>
        <v>0</v>
      </c>
      <c r="CM736" s="54">
        <f t="shared" si="2102"/>
        <v>0</v>
      </c>
      <c r="CN736" s="54">
        <f t="shared" si="2103"/>
        <v>0</v>
      </c>
      <c r="CO736" s="54">
        <f t="shared" si="2104"/>
        <v>0</v>
      </c>
      <c r="CP736" s="54">
        <f t="shared" si="2105"/>
        <v>0</v>
      </c>
      <c r="CQ736" s="54">
        <f t="shared" si="2106"/>
        <v>0</v>
      </c>
      <c r="CR736" s="54">
        <f t="shared" si="2107"/>
        <v>0</v>
      </c>
      <c r="CS736" s="54">
        <f t="shared" si="2108"/>
        <v>0</v>
      </c>
      <c r="CU736" s="54">
        <f t="shared" si="2109"/>
        <v>0</v>
      </c>
      <c r="CV736" s="54">
        <f t="shared" si="2110"/>
        <v>0</v>
      </c>
      <c r="CW736" s="54">
        <f t="shared" si="2111"/>
        <v>0</v>
      </c>
      <c r="CX736" s="54">
        <f t="shared" si="2112"/>
        <v>0</v>
      </c>
      <c r="CZ736" s="54">
        <f t="shared" si="2113"/>
        <v>0</v>
      </c>
      <c r="DA736" s="54">
        <f t="shared" si="2114"/>
        <v>0</v>
      </c>
      <c r="DB736" s="54">
        <f t="shared" si="2115"/>
        <v>0</v>
      </c>
      <c r="DC736" s="54">
        <f t="shared" si="2116"/>
        <v>0</v>
      </c>
      <c r="DD736" s="54">
        <f t="shared" si="2117"/>
        <v>0</v>
      </c>
      <c r="DE736" s="54">
        <f t="shared" si="2118"/>
        <v>0</v>
      </c>
      <c r="DF736" s="54">
        <f t="shared" si="2119"/>
        <v>0</v>
      </c>
      <c r="DG736" s="54">
        <f t="shared" si="2120"/>
        <v>2</v>
      </c>
      <c r="DH736" s="71">
        <f t="shared" si="2121"/>
        <v>0</v>
      </c>
      <c r="DI736" s="71">
        <f t="shared" si="2122"/>
        <v>0</v>
      </c>
      <c r="DJ736" s="54">
        <f t="shared" si="2123"/>
        <v>0</v>
      </c>
      <c r="DK736" s="54">
        <f t="shared" si="2124"/>
        <v>2</v>
      </c>
      <c r="DL736" s="4">
        <f t="shared" si="2049"/>
        <v>0</v>
      </c>
      <c r="DM736" s="3">
        <f t="shared" si="2125"/>
        <v>0</v>
      </c>
      <c r="DN736" s="3">
        <f t="shared" si="2126"/>
        <v>0</v>
      </c>
      <c r="DO736" s="4" t="e">
        <f t="shared" si="2127"/>
        <v>#DIV/0!</v>
      </c>
      <c r="DP736" s="57"/>
      <c r="DQ736" s="57"/>
      <c r="DR736" s="56">
        <f t="shared" si="2050"/>
        <v>2</v>
      </c>
      <c r="DS736" s="56">
        <f t="shared" si="2051"/>
        <v>0</v>
      </c>
      <c r="DT736" s="38">
        <f t="shared" si="2052"/>
        <v>0</v>
      </c>
      <c r="DU736" s="38">
        <f t="shared" si="2128"/>
        <v>2</v>
      </c>
      <c r="DV736" s="38">
        <f t="shared" si="2053"/>
        <v>0</v>
      </c>
      <c r="DW736" s="39">
        <f t="shared" si="2054"/>
        <v>0</v>
      </c>
      <c r="DX736" s="39">
        <f t="shared" si="2055"/>
        <v>0</v>
      </c>
      <c r="DY736" s="39">
        <f t="shared" si="2056"/>
        <v>0</v>
      </c>
      <c r="DZ736" s="39">
        <f t="shared" si="2057"/>
        <v>0</v>
      </c>
      <c r="EA736" s="39">
        <f t="shared" si="2058"/>
        <v>0</v>
      </c>
      <c r="EB736" s="37" t="e">
        <f t="shared" si="2129"/>
        <v>#DIV/0!</v>
      </c>
      <c r="EC736" s="37" t="e">
        <f t="shared" si="2130"/>
        <v>#DIV/0!</v>
      </c>
      <c r="ED736" s="37" t="e">
        <f t="shared" si="2131"/>
        <v>#DIV/0!</v>
      </c>
      <c r="EE736" s="37" t="e">
        <f t="shared" si="2132"/>
        <v>#DIV/0!</v>
      </c>
      <c r="EF736" s="39" t="e">
        <f t="shared" si="2133"/>
        <v>#DIV/0!</v>
      </c>
      <c r="EG736" s="37" t="e">
        <f t="shared" si="2134"/>
        <v>#DIV/0!</v>
      </c>
      <c r="EH736" s="37" t="e">
        <f t="shared" si="2135"/>
        <v>#DIV/0!</v>
      </c>
      <c r="EI736" s="11" t="b">
        <f t="shared" si="2136"/>
        <v>1</v>
      </c>
      <c r="EJ736" s="11" t="b">
        <f t="shared" si="2137"/>
        <v>0</v>
      </c>
      <c r="EK736" s="39" t="e">
        <f t="shared" si="2138"/>
        <v>#DIV/0!</v>
      </c>
      <c r="EL736" s="39" t="e">
        <f t="shared" si="2139"/>
        <v>#DIV/0!</v>
      </c>
      <c r="EM736" s="39" t="e">
        <f t="shared" si="2140"/>
        <v>#DIV/0!</v>
      </c>
      <c r="EN736" s="39" t="e">
        <f t="shared" si="2141"/>
        <v>#DIV/0!</v>
      </c>
      <c r="EO736" s="39" t="e">
        <f t="shared" si="2142"/>
        <v>#DIV/0!</v>
      </c>
      <c r="EP736" s="39" t="e">
        <f t="shared" si="2143"/>
        <v>#DIV/0!</v>
      </c>
      <c r="EQ736" s="39" t="e">
        <f t="shared" si="2144"/>
        <v>#DIV/0!</v>
      </c>
      <c r="ER736" s="39" t="e">
        <f t="shared" si="2145"/>
        <v>#DIV/0!</v>
      </c>
      <c r="ES736" s="58" t="str">
        <f t="shared" si="2146"/>
        <v>(OH,F,Cl)-dominate amphibole</v>
      </c>
      <c r="ET736" s="58" t="e">
        <f t="shared" si="2147"/>
        <v>#N/A</v>
      </c>
      <c r="EU736" s="56">
        <f t="shared" si="2059"/>
        <v>0</v>
      </c>
      <c r="EV736" s="56">
        <f t="shared" si="2060"/>
        <v>0</v>
      </c>
      <c r="EW736" s="56">
        <f t="shared" si="2061"/>
        <v>0</v>
      </c>
      <c r="EX736" s="56">
        <f t="shared" si="2062"/>
        <v>0</v>
      </c>
      <c r="EY736" s="56">
        <f t="shared" si="2063"/>
        <v>0</v>
      </c>
      <c r="EZ736" s="56">
        <f t="shared" si="2064"/>
        <v>0</v>
      </c>
      <c r="FA736" s="39">
        <f t="shared" si="2065"/>
        <v>0</v>
      </c>
      <c r="FB736" s="39">
        <f t="shared" si="2066"/>
        <v>0</v>
      </c>
      <c r="FC736" s="54">
        <f t="shared" si="2067"/>
        <v>0</v>
      </c>
      <c r="FD736" s="54">
        <f t="shared" si="2068"/>
        <v>0</v>
      </c>
      <c r="FE736" s="39">
        <f t="shared" si="2069"/>
        <v>0</v>
      </c>
      <c r="FF736" s="54">
        <f t="shared" si="2070"/>
        <v>0</v>
      </c>
      <c r="FG736" s="39">
        <f t="shared" si="2071"/>
        <v>0</v>
      </c>
      <c r="FH736" s="39">
        <f t="shared" si="2148"/>
        <v>0</v>
      </c>
      <c r="FI736" s="39">
        <f t="shared" si="2149"/>
        <v>0</v>
      </c>
      <c r="FJ736" s="39">
        <f t="shared" si="2150"/>
        <v>0</v>
      </c>
      <c r="FK736" s="39" t="e">
        <f t="shared" si="2151"/>
        <v>#DIV/0!</v>
      </c>
      <c r="FL736" s="39" t="e">
        <f t="shared" si="2152"/>
        <v>#DIV/0!</v>
      </c>
      <c r="FM736" s="39" t="e">
        <f t="shared" si="2153"/>
        <v>#DIV/0!</v>
      </c>
      <c r="FN736" s="39">
        <f t="shared" si="2154"/>
        <v>1</v>
      </c>
      <c r="FO736" s="39">
        <f t="shared" si="2072"/>
        <v>0</v>
      </c>
      <c r="FP736" s="39">
        <f t="shared" si="2073"/>
        <v>0</v>
      </c>
      <c r="FQ736" s="39">
        <f t="shared" si="2074"/>
        <v>0</v>
      </c>
      <c r="FR736" s="39">
        <f t="shared" si="2155"/>
        <v>0</v>
      </c>
      <c r="FS736" s="39">
        <f t="shared" si="2156"/>
        <v>0</v>
      </c>
      <c r="FU736" s="39" t="e">
        <f t="shared" si="2157"/>
        <v>#DIV/0!</v>
      </c>
      <c r="FV736" s="39" t="e">
        <f t="shared" si="2158"/>
        <v>#DIV/0!</v>
      </c>
      <c r="FW736" s="39" t="e">
        <f t="shared" si="2159"/>
        <v>#DIV/0!</v>
      </c>
      <c r="FY736" s="39" t="e">
        <f t="shared" si="2160"/>
        <v>#DIV/0!</v>
      </c>
      <c r="FZ736" s="39" t="e">
        <f t="shared" si="2161"/>
        <v>#DIV/0!</v>
      </c>
      <c r="GA736" s="39" t="e">
        <f t="shared" si="2162"/>
        <v>#DIV/0!</v>
      </c>
      <c r="GB736" s="39" t="e">
        <f t="shared" si="2163"/>
        <v>#DIV/0!</v>
      </c>
      <c r="GC736" s="39" t="e">
        <f t="shared" si="2164"/>
        <v>#DIV/0!</v>
      </c>
      <c r="GD736" s="39" t="e">
        <f t="shared" si="2165"/>
        <v>#DIV/0!</v>
      </c>
      <c r="GE736" s="39" t="e">
        <f t="shared" si="2166"/>
        <v>#DIV/0!</v>
      </c>
      <c r="GF736" s="39" t="e">
        <f t="shared" si="2167"/>
        <v>#DIV/0!</v>
      </c>
      <c r="GG736" s="39" t="e">
        <f t="shared" si="2168"/>
        <v>#DIV/0!</v>
      </c>
      <c r="GH736" s="39" t="e">
        <f t="shared" si="2169"/>
        <v>#DIV/0!</v>
      </c>
      <c r="GI736" s="39"/>
      <c r="GJ736" s="39" t="e">
        <f t="shared" si="2170"/>
        <v>#DIV/0!</v>
      </c>
      <c r="GK736" s="39" t="e">
        <f t="shared" si="2171"/>
        <v>#DIV/0!</v>
      </c>
      <c r="GL736" s="39" t="e">
        <f t="shared" si="2172"/>
        <v>#DIV/0!</v>
      </c>
      <c r="GM736" s="39" t="e">
        <f t="shared" si="2173"/>
        <v>#DIV/0!</v>
      </c>
      <c r="GN736" s="39" t="e">
        <f t="shared" si="2174"/>
        <v>#DIV/0!</v>
      </c>
      <c r="GO736" s="57"/>
      <c r="GP736" s="57" t="e">
        <f t="shared" si="2175"/>
        <v>#DIV/0!</v>
      </c>
      <c r="GQ736" s="59" t="e">
        <f t="shared" si="2176"/>
        <v>#DIV/0!</v>
      </c>
      <c r="GR736" s="41" t="e">
        <f t="shared" si="2177"/>
        <v>#DIV/0!</v>
      </c>
      <c r="GS736" s="57" t="e">
        <f t="shared" si="2178"/>
        <v>#DIV/0!</v>
      </c>
      <c r="GT736" s="57" t="e">
        <f t="shared" si="2179"/>
        <v>#DIV/0!</v>
      </c>
      <c r="GU736" s="57" t="e">
        <f t="shared" si="2180"/>
        <v>#DIV/0!</v>
      </c>
      <c r="GV736" s="57"/>
      <c r="GW736" s="42" t="e">
        <f t="shared" si="2181"/>
        <v>#DIV/0!</v>
      </c>
      <c r="GX736" s="42" t="e">
        <f t="shared" si="2182"/>
        <v>#DIV/0!</v>
      </c>
      <c r="GY736" s="42" t="e">
        <f t="shared" si="2183"/>
        <v>#DIV/0!</v>
      </c>
      <c r="GZ736" s="57"/>
      <c r="HA736" s="2" t="e">
        <f t="shared" si="2184"/>
        <v>#DIV/0!</v>
      </c>
      <c r="HB736" s="2" t="e">
        <f t="shared" si="2185"/>
        <v>#DIV/0!</v>
      </c>
      <c r="HC736" s="2" t="e">
        <f t="shared" si="2186"/>
        <v>#DIV/0!</v>
      </c>
      <c r="HD736" s="2" t="e">
        <f t="shared" si="2187"/>
        <v>#DIV/0!</v>
      </c>
      <c r="HE736" s="2" t="e">
        <f t="shared" si="2188"/>
        <v>#DIV/0!</v>
      </c>
      <c r="HF736" s="2" t="e">
        <f t="shared" si="2189"/>
        <v>#DIV/0!</v>
      </c>
      <c r="HG736" s="2" t="e">
        <f t="shared" si="2190"/>
        <v>#DIV/0!</v>
      </c>
      <c r="HH736" s="2" t="e">
        <f t="shared" si="2191"/>
        <v>#DIV/0!</v>
      </c>
      <c r="HI736" s="2" t="e">
        <f t="shared" si="2192"/>
        <v>#DIV/0!</v>
      </c>
      <c r="HJ736" s="11" t="e">
        <f t="shared" si="2193"/>
        <v>#DIV/0!</v>
      </c>
      <c r="HK736" s="60" t="e">
        <f t="shared" si="2194"/>
        <v>#DIV/0!</v>
      </c>
      <c r="HL736" s="57"/>
      <c r="HM736" s="57" t="e">
        <f t="shared" si="2195"/>
        <v>#DIV/0!</v>
      </c>
      <c r="HN736" s="57" t="e">
        <f t="shared" si="2196"/>
        <v>#DIV/0!</v>
      </c>
      <c r="HO736" s="57" t="e">
        <f t="shared" si="2197"/>
        <v>#DIV/0!</v>
      </c>
      <c r="HP736" s="57" t="e">
        <f t="shared" si="2198"/>
        <v>#DIV/0!</v>
      </c>
      <c r="HQ736" s="57" t="e">
        <f t="shared" si="2199"/>
        <v>#DIV/0!</v>
      </c>
      <c r="HR736" s="57"/>
      <c r="HS736" s="57" t="e">
        <f t="shared" si="2200"/>
        <v>#DIV/0!</v>
      </c>
      <c r="HT736" s="57" t="e">
        <f t="shared" si="2201"/>
        <v>#DIV/0!</v>
      </c>
      <c r="HU736" s="57" t="e">
        <f t="shared" si="2202"/>
        <v>#DIV/0!</v>
      </c>
      <c r="HV736" s="57" t="e">
        <f t="shared" si="2203"/>
        <v>#DIV/0!</v>
      </c>
      <c r="HW736" s="57" t="e">
        <f t="shared" si="2204"/>
        <v>#DIV/0!</v>
      </c>
      <c r="HX736" s="57"/>
      <c r="HY736" s="57" t="e">
        <f t="shared" si="2205"/>
        <v>#DIV/0!</v>
      </c>
      <c r="HZ736" s="57" t="e">
        <f t="shared" si="2206"/>
        <v>#DIV/0!</v>
      </c>
      <c r="IA736" s="57"/>
      <c r="IB736" s="61">
        <f t="shared" si="2207"/>
        <v>0</v>
      </c>
      <c r="IC736" s="57" t="str">
        <f t="shared" si="2208"/>
        <v/>
      </c>
      <c r="ID736" s="42"/>
      <c r="IE736" s="2" t="str">
        <f t="shared" si="2209"/>
        <v/>
      </c>
      <c r="IF736" s="60" t="e">
        <f t="shared" si="2210"/>
        <v>#DIV/0!</v>
      </c>
      <c r="IG736" s="60" t="str">
        <f t="shared" si="2211"/>
        <v/>
      </c>
      <c r="IH736" s="60" t="str">
        <f t="shared" si="2212"/>
        <v>zinco-</v>
      </c>
      <c r="II736" s="60" t="str">
        <f t="shared" si="2213"/>
        <v>mangano-</v>
      </c>
      <c r="IJ736" s="60" t="e">
        <f t="shared" si="2214"/>
        <v>#DIV/0!</v>
      </c>
      <c r="IK736" s="60" t="e">
        <f t="shared" si="2215"/>
        <v>#DIV/0!</v>
      </c>
      <c r="IL736" s="60" t="e">
        <f t="shared" si="2216"/>
        <v>#DIV/0!</v>
      </c>
      <c r="IM736" s="60" t="e">
        <f t="shared" si="2217"/>
        <v>#DIV/0!</v>
      </c>
      <c r="IN736" s="60" t="str">
        <f t="shared" si="2218"/>
        <v/>
      </c>
      <c r="IO736" s="60" t="str">
        <f t="shared" si="2219"/>
        <v/>
      </c>
      <c r="IP736" s="57"/>
      <c r="IQ736" s="57" t="str">
        <f t="shared" si="2220"/>
        <v>ERROR!!</v>
      </c>
    </row>
    <row r="737" spans="24:251">
      <c r="X737" s="29">
        <f t="shared" si="2076"/>
        <v>0</v>
      </c>
      <c r="Y737" s="29">
        <f t="shared" si="2077"/>
        <v>0</v>
      </c>
      <c r="Z737" s="29" t="e">
        <f t="shared" si="2078"/>
        <v>#DIV/0!</v>
      </c>
      <c r="AA737" s="29" t="e">
        <f t="shared" si="2079"/>
        <v>#DIV/0!</v>
      </c>
      <c r="AB737" s="29" t="e">
        <f t="shared" si="2080"/>
        <v>#DIV/0!</v>
      </c>
      <c r="AC737" s="29" t="e">
        <f t="shared" si="2081"/>
        <v>#DIV/0!</v>
      </c>
      <c r="AF737" s="23">
        <v>60.084299999999999</v>
      </c>
      <c r="AG737" s="23">
        <v>79.878799999999998</v>
      </c>
      <c r="AH737" s="23">
        <v>101.96120000000001</v>
      </c>
      <c r="AI737" s="23">
        <v>151.99039999999999</v>
      </c>
      <c r="AJ737" s="23">
        <v>159.69</v>
      </c>
      <c r="AK737" s="23">
        <v>71.846400000000003</v>
      </c>
      <c r="AL737" s="23">
        <v>70.9375</v>
      </c>
      <c r="AM737" s="23">
        <v>40.304400000000001</v>
      </c>
      <c r="AN737" s="23">
        <v>56.077399999999997</v>
      </c>
      <c r="AO737" s="23">
        <v>61.978999999999999</v>
      </c>
      <c r="AP737" s="23">
        <v>94.195999999999998</v>
      </c>
      <c r="AQ737" s="23">
        <v>18.998000000000001</v>
      </c>
      <c r="AR737" s="23">
        <v>35.450000000000003</v>
      </c>
      <c r="AS737" s="23">
        <v>29.88</v>
      </c>
      <c r="AT737" s="23">
        <v>74.691999999999993</v>
      </c>
      <c r="AU737" s="23">
        <v>81.39</v>
      </c>
      <c r="AX737" s="54">
        <f t="shared" si="2082"/>
        <v>0</v>
      </c>
      <c r="AY737" s="54">
        <f t="shared" si="2083"/>
        <v>0</v>
      </c>
      <c r="AZ737" s="54">
        <f t="shared" si="2084"/>
        <v>0</v>
      </c>
      <c r="BA737" s="54">
        <f t="shared" si="2085"/>
        <v>0</v>
      </c>
      <c r="BB737" s="54">
        <f t="shared" si="2086"/>
        <v>0</v>
      </c>
      <c r="BC737" s="54">
        <f t="shared" si="2087"/>
        <v>0</v>
      </c>
      <c r="BD737" s="54">
        <f t="shared" si="2088"/>
        <v>0</v>
      </c>
      <c r="BE737" s="54">
        <f t="shared" si="2089"/>
        <v>0</v>
      </c>
      <c r="BF737" s="54">
        <f t="shared" si="2090"/>
        <v>0</v>
      </c>
      <c r="BG737" s="54">
        <f t="shared" si="2091"/>
        <v>0</v>
      </c>
      <c r="BH737" s="54">
        <f t="shared" si="2092"/>
        <v>0</v>
      </c>
      <c r="BI737" s="54">
        <f t="shared" si="2093"/>
        <v>0</v>
      </c>
      <c r="BJ737" s="54">
        <f t="shared" si="2094"/>
        <v>0</v>
      </c>
      <c r="BK737" s="54">
        <f t="shared" si="2095"/>
        <v>0</v>
      </c>
      <c r="BL737" s="54">
        <f t="shared" si="2096"/>
        <v>0</v>
      </c>
      <c r="BM737" s="42"/>
      <c r="BO737" s="54">
        <f>'Norm-coeff'!$C$2+$AX737*'Norm-coeff'!$D$2+$AY737*'Norm-coeff'!$E$2+$AZ737*'Norm-coeff'!$F$2+$BA737*'Norm-coeff'!$G$2+$BB737*'Norm-coeff'!$H$2+$BC737*'Norm-coeff'!$I$2+$BD737*'Norm-coeff'!$J$2+$BE737*'Norm-coeff'!$K$2+$BF737*'Norm-coeff'!$L$2+$BG737*'Norm-coeff'!$M$2+$BH737*'Norm-coeff'!$N$2+$BI737*'Norm-coeff'!$O$2</f>
        <v>5.4045421474420303</v>
      </c>
      <c r="BP737" s="54">
        <f>'Norm-coeff'!$C$3+$AX737*'Norm-coeff'!$D$3+$AY737*'Norm-coeff'!$E$3+$AZ737*'Norm-coeff'!$F$3+$BA737*'Norm-coeff'!$G$3+$BB737*'Norm-coeff'!$H$3+$BC737*'Norm-coeff'!$I$3+$BD737*'Norm-coeff'!$J$3+$BE737*'Norm-coeff'!$K$3+$BF737*'Norm-coeff'!$L$3+$BG737*'Norm-coeff'!$M$3+$BH737*'Norm-coeff'!$N$3+$BI737*'Norm-coeff'!$O$3</f>
        <v>3.15319116612705</v>
      </c>
      <c r="BQ737" s="54">
        <f>'Norm-coeff'!$C$4+$AX737*'Norm-coeff'!$D$4+$AY737*'Norm-coeff'!$E$4+$AZ737*'Norm-coeff'!$F$4+$BA737*'Norm-coeff'!$G$4+$BB737*'Norm-coeff'!$H$4+$BC737*'Norm-coeff'!$I$4+$BD737*'Norm-coeff'!$J$4+$BE737*'Norm-coeff'!$K$4+$BF737*'Norm-coeff'!$L$4+$BG737*'Norm-coeff'!$M$4+$BH737*'Norm-coeff'!$N$4+$BI737*'Norm-coeff'!$O$4</f>
        <v>1.42115649462768</v>
      </c>
      <c r="BR737" s="54">
        <f>'Norm-coeff'!$C$5+$AX737*'Norm-coeff'!$D$5+$AY737*'Norm-coeff'!$E$5+$AZ737*'Norm-coeff'!$F$5+$BA737*'Norm-coeff'!$G$5+$BB737*'Norm-coeff'!$H$5+$BC737*'Norm-coeff'!$I$5+$BD737*'Norm-coeff'!$J$5+$BE737*'Norm-coeff'!$K$5+$BF737*'Norm-coeff'!$L$5+$BG737*'Norm-coeff'!$M$5+$BH737*'Norm-coeff'!$N$5+$BI737*'Norm-coeff'!$O$5</f>
        <v>1.0553329241296201</v>
      </c>
      <c r="BS737" s="54">
        <f>'Norm-coeff'!$C$6+$AX737*'Norm-coeff'!$D$6+$AY737*'Norm-coeff'!$E$6+$AZ737*'Norm-coeff'!$F$6+$BA737*'Norm-coeff'!$G$6+$BB737*'Norm-coeff'!$H$6+$BC737*'Norm-coeff'!$I$6+$BD737*'Norm-coeff'!$J$6+$BE737*'Norm-coeff'!$K$6+$BF737*'Norm-coeff'!$L$6+$BG737*'Norm-coeff'!$M$6+$BH737*'Norm-coeff'!$N$6+$BI737*'Norm-coeff'!$O$6</f>
        <v>-1.48700885495103E-2</v>
      </c>
      <c r="BT737" s="54">
        <f>'Norm-coeff'!$C$7+$AX737*'Norm-coeff'!$D$7+$AY737*'Norm-coeff'!$E$7+$AZ737*'Norm-coeff'!$F$7+$BA737*'Norm-coeff'!$G$7+$BB737*'Norm-coeff'!$H$7+$BC737*'Norm-coeff'!$I$7+$BD737*'Norm-coeff'!$J$7+$BE737*'Norm-coeff'!$K$7+$BF737*'Norm-coeff'!$L$7+$BG737*'Norm-coeff'!$M$7+$BH737*'Norm-coeff'!$N$7+$BI737*'Norm-coeff'!$O$7</f>
        <v>2.0907583608832998</v>
      </c>
      <c r="BU737" s="54">
        <f>'Norm-coeff'!$C$8+$AX737*'Norm-coeff'!$D$8+$AY737*'Norm-coeff'!$E$8+$AZ737*'Norm-coeff'!$F$8+$BA737*'Norm-coeff'!$G$8+$BB737*'Norm-coeff'!$H$8+$BC737*'Norm-coeff'!$I$8+$BD737*'Norm-coeff'!$J$8+$BE737*'Norm-coeff'!$K$8+$BF737*'Norm-coeff'!$L$8+$BG737*'Norm-coeff'!$M$8+$BH737*'Norm-coeff'!$N$8+$BI737*'Norm-coeff'!$O$8</f>
        <v>0.65894159836244504</v>
      </c>
      <c r="BV737" s="54">
        <f>'Norm-coeff'!$C$9+$AX737*'Norm-coeff'!$D$9+$AY737*'Norm-coeff'!$E$9+$AZ737*'Norm-coeff'!$F$9+$BA737*'Norm-coeff'!$G$9+$BB737*'Norm-coeff'!$H$9+$BC737*'Norm-coeff'!$I$9+$BD737*'Norm-coeff'!$J$9+$BE737*'Norm-coeff'!$K$9+$BF737*'Norm-coeff'!$L$9+$BG737*'Norm-coeff'!$M$9+$BH737*'Norm-coeff'!$N$9+$BI737*'Norm-coeff'!$O$9</f>
        <v>1.48961085014701</v>
      </c>
      <c r="BW737" s="54">
        <f>'Norm-coeff'!$C$10+$AX737*'Norm-coeff'!$D$10+$AY737*'Norm-coeff'!$E$10+$AZ737*'Norm-coeff'!$F$10+$BA737*'Norm-coeff'!$G$10+$BB737*'Norm-coeff'!$H$10+$BC737*'Norm-coeff'!$I$10+$BD737*'Norm-coeff'!$J$10+$BE737*'Norm-coeff'!$K$10+$BF737*'Norm-coeff'!$L$10+$BG737*'Norm-coeff'!$M$10+$BH737*'Norm-coeff'!$N$10+$BI737*'Norm-coeff'!$O$10</f>
        <v>1.42058735749591</v>
      </c>
      <c r="BX737" s="54">
        <f>'Norm-coeff'!$C$11+$AX737*'Norm-coeff'!$D$11+$AY737*'Norm-coeff'!$E$11+$AZ737*'Norm-coeff'!$F$11+$BA737*'Norm-coeff'!$G$11+$BB737*'Norm-coeff'!$H$11+$BC737*'Norm-coeff'!$I$11+$BD737*'Norm-coeff'!$J$11+$BE737*'Norm-coeff'!$K$11+$BF737*'Norm-coeff'!$L$11+$BG737*'Norm-coeff'!$M$11+$BH737*'Norm-coeff'!$N$11+$BI737*'Norm-coeff'!$O$11</f>
        <v>0.221233014421479</v>
      </c>
      <c r="BY737" s="54">
        <f>'Norm-coeff'!$C$12+$AX737*'Norm-coeff'!$D$12+$AY737*'Norm-coeff'!$E$12+$AZ737*'Norm-coeff'!$F$12+$BA737*'Norm-coeff'!$G$12+$BB737*'Norm-coeff'!$H$12+$BC737*'Norm-coeff'!$I$12+$BD737*'Norm-coeff'!$J$12+$BE737*'Norm-coeff'!$K$12+$BF737*'Norm-coeff'!$L$12+$BG737*'Norm-coeff'!$M$12+$BH737*'Norm-coeff'!$N$12+$BI737*'Norm-coeff'!$O$12</f>
        <v>0.283527502056037</v>
      </c>
      <c r="BZ737" s="54">
        <f>'Norm-coeff'!$C$13+$AX737*'Norm-coeff'!$D$13+$AY737*'Norm-coeff'!$E$13+$AZ737*'Norm-coeff'!$F$13+$BA737*'Norm-coeff'!$G$13+$BB737*'Norm-coeff'!$H$13+$BC737*'Norm-coeff'!$I$13+$BD737*'Norm-coeff'!$J$13+$BE737*'Norm-coeff'!$K$13+$BF737*'Norm-coeff'!$L$13+$BG737*'Norm-coeff'!$M$13+$BH737*'Norm-coeff'!$N$13+$BI737*'Norm-coeff'!$O$13</f>
        <v>-4.1864930554451202E-2</v>
      </c>
      <c r="CA737" s="54">
        <f>'Norm-coeff'!$C$14+$AX737*'Norm-coeff'!$D$14+$AY737*'Norm-coeff'!$E$14+$AZ737*'Norm-coeff'!$F$14+$BA737*'Norm-coeff'!$G$14+$BB737*'Norm-coeff'!$H$14+$BC737*'Norm-coeff'!$I$14+$BD737*'Norm-coeff'!$J$14+$BE737*'Norm-coeff'!$K$14+$BF737*'Norm-coeff'!$L$14+$BG737*'Norm-coeff'!$M$14+$BH737*'Norm-coeff'!$N$14+$BI737*'Norm-coeff'!$O$14</f>
        <v>4.2526983164477103</v>
      </c>
      <c r="CC737" s="54">
        <f t="shared" si="2221"/>
        <v>0</v>
      </c>
      <c r="CG737" s="54">
        <f t="shared" si="2097"/>
        <v>0</v>
      </c>
      <c r="CH737" s="54">
        <f t="shared" si="2075"/>
        <v>0</v>
      </c>
      <c r="CI737" s="54">
        <f t="shared" si="2098"/>
        <v>0</v>
      </c>
      <c r="CJ737" s="56">
        <f t="shared" si="2099"/>
        <v>0</v>
      </c>
      <c r="CK737" s="54">
        <f t="shared" si="2100"/>
        <v>0</v>
      </c>
      <c r="CL737" s="54">
        <f t="shared" si="2101"/>
        <v>0</v>
      </c>
      <c r="CM737" s="54">
        <f t="shared" si="2102"/>
        <v>0</v>
      </c>
      <c r="CN737" s="54">
        <f t="shared" si="2103"/>
        <v>0</v>
      </c>
      <c r="CO737" s="54">
        <f t="shared" si="2104"/>
        <v>0</v>
      </c>
      <c r="CP737" s="54">
        <f t="shared" si="2105"/>
        <v>0</v>
      </c>
      <c r="CQ737" s="54">
        <f t="shared" si="2106"/>
        <v>0</v>
      </c>
      <c r="CR737" s="54">
        <f t="shared" si="2107"/>
        <v>0</v>
      </c>
      <c r="CS737" s="54">
        <f t="shared" si="2108"/>
        <v>0</v>
      </c>
      <c r="CU737" s="54">
        <f t="shared" si="2109"/>
        <v>0</v>
      </c>
      <c r="CV737" s="54">
        <f t="shared" si="2110"/>
        <v>0</v>
      </c>
      <c r="CW737" s="54">
        <f t="shared" si="2111"/>
        <v>0</v>
      </c>
      <c r="CX737" s="54">
        <f t="shared" si="2112"/>
        <v>0</v>
      </c>
      <c r="CZ737" s="54">
        <f t="shared" si="2113"/>
        <v>0</v>
      </c>
      <c r="DA737" s="54">
        <f t="shared" si="2114"/>
        <v>0</v>
      </c>
      <c r="DB737" s="54">
        <f t="shared" si="2115"/>
        <v>0</v>
      </c>
      <c r="DC737" s="54">
        <f t="shared" si="2116"/>
        <v>0</v>
      </c>
      <c r="DD737" s="54">
        <f t="shared" si="2117"/>
        <v>0</v>
      </c>
      <c r="DE737" s="54">
        <f t="shared" si="2118"/>
        <v>0</v>
      </c>
      <c r="DF737" s="54">
        <f t="shared" si="2119"/>
        <v>0</v>
      </c>
      <c r="DG737" s="54">
        <f t="shared" si="2120"/>
        <v>2</v>
      </c>
      <c r="DH737" s="71">
        <f t="shared" si="2121"/>
        <v>0</v>
      </c>
      <c r="DI737" s="71">
        <f t="shared" si="2122"/>
        <v>0</v>
      </c>
      <c r="DJ737" s="54">
        <f t="shared" si="2123"/>
        <v>0</v>
      </c>
      <c r="DK737" s="54">
        <f t="shared" si="2124"/>
        <v>2</v>
      </c>
      <c r="DL737" s="4">
        <f t="shared" si="2049"/>
        <v>0</v>
      </c>
      <c r="DM737" s="3">
        <f t="shared" si="2125"/>
        <v>0</v>
      </c>
      <c r="DN737" s="3">
        <f t="shared" si="2126"/>
        <v>0</v>
      </c>
      <c r="DO737" s="4" t="e">
        <f t="shared" si="2127"/>
        <v>#DIV/0!</v>
      </c>
      <c r="DP737" s="57"/>
      <c r="DQ737" s="57"/>
      <c r="DR737" s="56">
        <f t="shared" si="2050"/>
        <v>2</v>
      </c>
      <c r="DS737" s="56">
        <f t="shared" si="2051"/>
        <v>0</v>
      </c>
      <c r="DT737" s="38">
        <f t="shared" si="2052"/>
        <v>0</v>
      </c>
      <c r="DU737" s="38">
        <f t="shared" si="2128"/>
        <v>2</v>
      </c>
      <c r="DV737" s="38">
        <f t="shared" si="2053"/>
        <v>0</v>
      </c>
      <c r="DW737" s="39">
        <f t="shared" si="2054"/>
        <v>0</v>
      </c>
      <c r="DX737" s="39">
        <f t="shared" si="2055"/>
        <v>0</v>
      </c>
      <c r="DY737" s="39">
        <f t="shared" si="2056"/>
        <v>0</v>
      </c>
      <c r="DZ737" s="39">
        <f t="shared" si="2057"/>
        <v>0</v>
      </c>
      <c r="EA737" s="39">
        <f t="shared" si="2058"/>
        <v>0</v>
      </c>
      <c r="EB737" s="37" t="e">
        <f t="shared" si="2129"/>
        <v>#DIV/0!</v>
      </c>
      <c r="EC737" s="37" t="e">
        <f t="shared" si="2130"/>
        <v>#DIV/0!</v>
      </c>
      <c r="ED737" s="37" t="e">
        <f t="shared" si="2131"/>
        <v>#DIV/0!</v>
      </c>
      <c r="EE737" s="37" t="e">
        <f t="shared" si="2132"/>
        <v>#DIV/0!</v>
      </c>
      <c r="EF737" s="39" t="e">
        <f t="shared" si="2133"/>
        <v>#DIV/0!</v>
      </c>
      <c r="EG737" s="37" t="e">
        <f t="shared" si="2134"/>
        <v>#DIV/0!</v>
      </c>
      <c r="EH737" s="37" t="e">
        <f t="shared" si="2135"/>
        <v>#DIV/0!</v>
      </c>
      <c r="EI737" s="11" t="b">
        <f t="shared" si="2136"/>
        <v>1</v>
      </c>
      <c r="EJ737" s="11" t="b">
        <f t="shared" si="2137"/>
        <v>0</v>
      </c>
      <c r="EK737" s="39" t="e">
        <f t="shared" si="2138"/>
        <v>#DIV/0!</v>
      </c>
      <c r="EL737" s="39" t="e">
        <f t="shared" si="2139"/>
        <v>#DIV/0!</v>
      </c>
      <c r="EM737" s="39" t="e">
        <f t="shared" si="2140"/>
        <v>#DIV/0!</v>
      </c>
      <c r="EN737" s="39" t="e">
        <f t="shared" si="2141"/>
        <v>#DIV/0!</v>
      </c>
      <c r="EO737" s="39" t="e">
        <f t="shared" si="2142"/>
        <v>#DIV/0!</v>
      </c>
      <c r="EP737" s="39" t="e">
        <f t="shared" si="2143"/>
        <v>#DIV/0!</v>
      </c>
      <c r="EQ737" s="39" t="e">
        <f t="shared" si="2144"/>
        <v>#DIV/0!</v>
      </c>
      <c r="ER737" s="39" t="e">
        <f t="shared" si="2145"/>
        <v>#DIV/0!</v>
      </c>
      <c r="ES737" s="58" t="str">
        <f t="shared" si="2146"/>
        <v>(OH,F,Cl)-dominate amphibole</v>
      </c>
      <c r="ET737" s="58" t="e">
        <f t="shared" si="2147"/>
        <v>#N/A</v>
      </c>
      <c r="EU737" s="56">
        <f t="shared" si="2059"/>
        <v>0</v>
      </c>
      <c r="EV737" s="56">
        <f t="shared" si="2060"/>
        <v>0</v>
      </c>
      <c r="EW737" s="56">
        <f t="shared" si="2061"/>
        <v>0</v>
      </c>
      <c r="EX737" s="56">
        <f t="shared" si="2062"/>
        <v>0</v>
      </c>
      <c r="EY737" s="56">
        <f t="shared" si="2063"/>
        <v>0</v>
      </c>
      <c r="EZ737" s="56">
        <f t="shared" si="2064"/>
        <v>0</v>
      </c>
      <c r="FA737" s="39">
        <f t="shared" si="2065"/>
        <v>0</v>
      </c>
      <c r="FB737" s="39">
        <f t="shared" si="2066"/>
        <v>0</v>
      </c>
      <c r="FC737" s="54">
        <f t="shared" si="2067"/>
        <v>0</v>
      </c>
      <c r="FD737" s="54">
        <f t="shared" si="2068"/>
        <v>0</v>
      </c>
      <c r="FE737" s="39">
        <f t="shared" si="2069"/>
        <v>0</v>
      </c>
      <c r="FF737" s="54">
        <f t="shared" si="2070"/>
        <v>0</v>
      </c>
      <c r="FG737" s="39">
        <f t="shared" si="2071"/>
        <v>0</v>
      </c>
      <c r="FH737" s="39">
        <f t="shared" si="2148"/>
        <v>0</v>
      </c>
      <c r="FI737" s="39">
        <f t="shared" si="2149"/>
        <v>0</v>
      </c>
      <c r="FJ737" s="39">
        <f t="shared" si="2150"/>
        <v>0</v>
      </c>
      <c r="FK737" s="39" t="e">
        <f t="shared" si="2151"/>
        <v>#DIV/0!</v>
      </c>
      <c r="FL737" s="39" t="e">
        <f t="shared" si="2152"/>
        <v>#DIV/0!</v>
      </c>
      <c r="FM737" s="39" t="e">
        <f t="shared" si="2153"/>
        <v>#DIV/0!</v>
      </c>
      <c r="FN737" s="39">
        <f t="shared" si="2154"/>
        <v>1</v>
      </c>
      <c r="FO737" s="39">
        <f t="shared" si="2072"/>
        <v>0</v>
      </c>
      <c r="FP737" s="39">
        <f t="shared" si="2073"/>
        <v>0</v>
      </c>
      <c r="FQ737" s="39">
        <f t="shared" si="2074"/>
        <v>0</v>
      </c>
      <c r="FR737" s="39">
        <f t="shared" si="2155"/>
        <v>0</v>
      </c>
      <c r="FS737" s="39">
        <f t="shared" si="2156"/>
        <v>0</v>
      </c>
      <c r="FU737" s="39" t="e">
        <f t="shared" si="2157"/>
        <v>#DIV/0!</v>
      </c>
      <c r="FV737" s="39" t="e">
        <f t="shared" si="2158"/>
        <v>#DIV/0!</v>
      </c>
      <c r="FW737" s="39" t="e">
        <f t="shared" si="2159"/>
        <v>#DIV/0!</v>
      </c>
      <c r="FY737" s="39" t="e">
        <f t="shared" si="2160"/>
        <v>#DIV/0!</v>
      </c>
      <c r="FZ737" s="39" t="e">
        <f t="shared" si="2161"/>
        <v>#DIV/0!</v>
      </c>
      <c r="GA737" s="39" t="e">
        <f t="shared" si="2162"/>
        <v>#DIV/0!</v>
      </c>
      <c r="GB737" s="39" t="e">
        <f t="shared" si="2163"/>
        <v>#DIV/0!</v>
      </c>
      <c r="GC737" s="39" t="e">
        <f t="shared" si="2164"/>
        <v>#DIV/0!</v>
      </c>
      <c r="GD737" s="39" t="e">
        <f t="shared" si="2165"/>
        <v>#DIV/0!</v>
      </c>
      <c r="GE737" s="39" t="e">
        <f t="shared" si="2166"/>
        <v>#DIV/0!</v>
      </c>
      <c r="GF737" s="39" t="e">
        <f t="shared" si="2167"/>
        <v>#DIV/0!</v>
      </c>
      <c r="GG737" s="39" t="e">
        <f t="shared" si="2168"/>
        <v>#DIV/0!</v>
      </c>
      <c r="GH737" s="39" t="e">
        <f t="shared" si="2169"/>
        <v>#DIV/0!</v>
      </c>
      <c r="GI737" s="39"/>
      <c r="GJ737" s="39" t="e">
        <f t="shared" si="2170"/>
        <v>#DIV/0!</v>
      </c>
      <c r="GK737" s="39" t="e">
        <f t="shared" si="2171"/>
        <v>#DIV/0!</v>
      </c>
      <c r="GL737" s="39" t="e">
        <f t="shared" si="2172"/>
        <v>#DIV/0!</v>
      </c>
      <c r="GM737" s="39" t="e">
        <f t="shared" si="2173"/>
        <v>#DIV/0!</v>
      </c>
      <c r="GN737" s="39" t="e">
        <f t="shared" si="2174"/>
        <v>#DIV/0!</v>
      </c>
      <c r="GO737" s="57"/>
      <c r="GP737" s="57" t="e">
        <f t="shared" si="2175"/>
        <v>#DIV/0!</v>
      </c>
      <c r="GQ737" s="59" t="e">
        <f t="shared" si="2176"/>
        <v>#DIV/0!</v>
      </c>
      <c r="GR737" s="41" t="e">
        <f t="shared" si="2177"/>
        <v>#DIV/0!</v>
      </c>
      <c r="GS737" s="57" t="e">
        <f t="shared" si="2178"/>
        <v>#DIV/0!</v>
      </c>
      <c r="GT737" s="57" t="e">
        <f t="shared" si="2179"/>
        <v>#DIV/0!</v>
      </c>
      <c r="GU737" s="57" t="e">
        <f t="shared" si="2180"/>
        <v>#DIV/0!</v>
      </c>
      <c r="GV737" s="57"/>
      <c r="GW737" s="42" t="e">
        <f t="shared" si="2181"/>
        <v>#DIV/0!</v>
      </c>
      <c r="GX737" s="42" t="e">
        <f t="shared" si="2182"/>
        <v>#DIV/0!</v>
      </c>
      <c r="GY737" s="42" t="e">
        <f t="shared" si="2183"/>
        <v>#DIV/0!</v>
      </c>
      <c r="GZ737" s="57"/>
      <c r="HA737" s="2" t="e">
        <f t="shared" si="2184"/>
        <v>#DIV/0!</v>
      </c>
      <c r="HB737" s="2" t="e">
        <f t="shared" si="2185"/>
        <v>#DIV/0!</v>
      </c>
      <c r="HC737" s="2" t="e">
        <f t="shared" si="2186"/>
        <v>#DIV/0!</v>
      </c>
      <c r="HD737" s="2" t="e">
        <f t="shared" si="2187"/>
        <v>#DIV/0!</v>
      </c>
      <c r="HE737" s="2" t="e">
        <f t="shared" si="2188"/>
        <v>#DIV/0!</v>
      </c>
      <c r="HF737" s="2" t="e">
        <f t="shared" si="2189"/>
        <v>#DIV/0!</v>
      </c>
      <c r="HG737" s="2" t="e">
        <f t="shared" si="2190"/>
        <v>#DIV/0!</v>
      </c>
      <c r="HH737" s="2" t="e">
        <f t="shared" si="2191"/>
        <v>#DIV/0!</v>
      </c>
      <c r="HI737" s="2" t="e">
        <f t="shared" si="2192"/>
        <v>#DIV/0!</v>
      </c>
      <c r="HJ737" s="11" t="e">
        <f t="shared" si="2193"/>
        <v>#DIV/0!</v>
      </c>
      <c r="HK737" s="60" t="e">
        <f t="shared" si="2194"/>
        <v>#DIV/0!</v>
      </c>
      <c r="HL737" s="57"/>
      <c r="HM737" s="57" t="e">
        <f t="shared" si="2195"/>
        <v>#DIV/0!</v>
      </c>
      <c r="HN737" s="57" t="e">
        <f t="shared" si="2196"/>
        <v>#DIV/0!</v>
      </c>
      <c r="HO737" s="57" t="e">
        <f t="shared" si="2197"/>
        <v>#DIV/0!</v>
      </c>
      <c r="HP737" s="57" t="e">
        <f t="shared" si="2198"/>
        <v>#DIV/0!</v>
      </c>
      <c r="HQ737" s="57" t="e">
        <f t="shared" si="2199"/>
        <v>#DIV/0!</v>
      </c>
      <c r="HR737" s="57"/>
      <c r="HS737" s="57" t="e">
        <f t="shared" si="2200"/>
        <v>#DIV/0!</v>
      </c>
      <c r="HT737" s="57" t="e">
        <f t="shared" si="2201"/>
        <v>#DIV/0!</v>
      </c>
      <c r="HU737" s="57" t="e">
        <f t="shared" si="2202"/>
        <v>#DIV/0!</v>
      </c>
      <c r="HV737" s="57" t="e">
        <f t="shared" si="2203"/>
        <v>#DIV/0!</v>
      </c>
      <c r="HW737" s="57" t="e">
        <f t="shared" si="2204"/>
        <v>#DIV/0!</v>
      </c>
      <c r="HX737" s="57"/>
      <c r="HY737" s="57" t="e">
        <f t="shared" si="2205"/>
        <v>#DIV/0!</v>
      </c>
      <c r="HZ737" s="57" t="e">
        <f t="shared" si="2206"/>
        <v>#DIV/0!</v>
      </c>
      <c r="IA737" s="57"/>
      <c r="IB737" s="61">
        <f t="shared" si="2207"/>
        <v>0</v>
      </c>
      <c r="IC737" s="57" t="str">
        <f t="shared" si="2208"/>
        <v/>
      </c>
      <c r="ID737" s="42"/>
      <c r="IE737" s="2" t="str">
        <f t="shared" si="2209"/>
        <v/>
      </c>
      <c r="IF737" s="60" t="e">
        <f t="shared" si="2210"/>
        <v>#DIV/0!</v>
      </c>
      <c r="IG737" s="60" t="str">
        <f t="shared" si="2211"/>
        <v/>
      </c>
      <c r="IH737" s="60" t="str">
        <f t="shared" si="2212"/>
        <v>zinco-</v>
      </c>
      <c r="II737" s="60" t="str">
        <f t="shared" si="2213"/>
        <v>mangano-</v>
      </c>
      <c r="IJ737" s="60" t="e">
        <f t="shared" si="2214"/>
        <v>#DIV/0!</v>
      </c>
      <c r="IK737" s="60" t="e">
        <f t="shared" si="2215"/>
        <v>#DIV/0!</v>
      </c>
      <c r="IL737" s="60" t="e">
        <f t="shared" si="2216"/>
        <v>#DIV/0!</v>
      </c>
      <c r="IM737" s="60" t="e">
        <f t="shared" si="2217"/>
        <v>#DIV/0!</v>
      </c>
      <c r="IN737" s="60" t="str">
        <f t="shared" si="2218"/>
        <v/>
      </c>
      <c r="IO737" s="60" t="str">
        <f t="shared" si="2219"/>
        <v/>
      </c>
      <c r="IP737" s="57"/>
      <c r="IQ737" s="57" t="str">
        <f t="shared" si="2220"/>
        <v>ERROR!!</v>
      </c>
    </row>
    <row r="738" spans="24:251">
      <c r="X738" s="29">
        <f t="shared" si="2076"/>
        <v>0</v>
      </c>
      <c r="Y738" s="29">
        <f t="shared" si="2077"/>
        <v>0</v>
      </c>
      <c r="Z738" s="29" t="e">
        <f t="shared" si="2078"/>
        <v>#DIV/0!</v>
      </c>
      <c r="AA738" s="29" t="e">
        <f t="shared" si="2079"/>
        <v>#DIV/0!</v>
      </c>
      <c r="AB738" s="29" t="e">
        <f t="shared" si="2080"/>
        <v>#DIV/0!</v>
      </c>
      <c r="AC738" s="29" t="e">
        <f t="shared" si="2081"/>
        <v>#DIV/0!</v>
      </c>
      <c r="AF738" s="23">
        <v>60.084299999999999</v>
      </c>
      <c r="AG738" s="23">
        <v>79.878799999999998</v>
      </c>
      <c r="AH738" s="23">
        <v>101.96120000000001</v>
      </c>
      <c r="AI738" s="23">
        <v>151.99039999999999</v>
      </c>
      <c r="AJ738" s="23">
        <v>159.69</v>
      </c>
      <c r="AK738" s="23">
        <v>71.846400000000003</v>
      </c>
      <c r="AL738" s="23">
        <v>70.9375</v>
      </c>
      <c r="AM738" s="23">
        <v>40.304400000000001</v>
      </c>
      <c r="AN738" s="23">
        <v>56.077399999999997</v>
      </c>
      <c r="AO738" s="23">
        <v>61.978999999999999</v>
      </c>
      <c r="AP738" s="23">
        <v>94.195999999999998</v>
      </c>
      <c r="AQ738" s="23">
        <v>18.998000000000001</v>
      </c>
      <c r="AR738" s="23">
        <v>35.450000000000003</v>
      </c>
      <c r="AS738" s="23">
        <v>29.88</v>
      </c>
      <c r="AT738" s="23">
        <v>74.691999999999993</v>
      </c>
      <c r="AU738" s="23">
        <v>81.39</v>
      </c>
      <c r="AX738" s="54">
        <f t="shared" si="2082"/>
        <v>0</v>
      </c>
      <c r="AY738" s="54">
        <f t="shared" si="2083"/>
        <v>0</v>
      </c>
      <c r="AZ738" s="54">
        <f t="shared" si="2084"/>
        <v>0</v>
      </c>
      <c r="BA738" s="54">
        <f t="shared" si="2085"/>
        <v>0</v>
      </c>
      <c r="BB738" s="54">
        <f t="shared" si="2086"/>
        <v>0</v>
      </c>
      <c r="BC738" s="54">
        <f t="shared" si="2087"/>
        <v>0</v>
      </c>
      <c r="BD738" s="54">
        <f t="shared" si="2088"/>
        <v>0</v>
      </c>
      <c r="BE738" s="54">
        <f t="shared" si="2089"/>
        <v>0</v>
      </c>
      <c r="BF738" s="54">
        <f t="shared" si="2090"/>
        <v>0</v>
      </c>
      <c r="BG738" s="54">
        <f t="shared" si="2091"/>
        <v>0</v>
      </c>
      <c r="BH738" s="54">
        <f t="shared" si="2092"/>
        <v>0</v>
      </c>
      <c r="BI738" s="54">
        <f t="shared" si="2093"/>
        <v>0</v>
      </c>
      <c r="BJ738" s="54">
        <f t="shared" si="2094"/>
        <v>0</v>
      </c>
      <c r="BK738" s="54">
        <f t="shared" si="2095"/>
        <v>0</v>
      </c>
      <c r="BL738" s="54">
        <f t="shared" si="2096"/>
        <v>0</v>
      </c>
      <c r="BM738" s="42"/>
      <c r="BO738" s="54">
        <f>'Norm-coeff'!$C$2+$AX738*'Norm-coeff'!$D$2+$AY738*'Norm-coeff'!$E$2+$AZ738*'Norm-coeff'!$F$2+$BA738*'Norm-coeff'!$G$2+$BB738*'Norm-coeff'!$H$2+$BC738*'Norm-coeff'!$I$2+$BD738*'Norm-coeff'!$J$2+$BE738*'Norm-coeff'!$K$2+$BF738*'Norm-coeff'!$L$2+$BG738*'Norm-coeff'!$M$2+$BH738*'Norm-coeff'!$N$2+$BI738*'Norm-coeff'!$O$2</f>
        <v>5.4045421474420303</v>
      </c>
      <c r="BP738" s="54">
        <f>'Norm-coeff'!$C$3+$AX738*'Norm-coeff'!$D$3+$AY738*'Norm-coeff'!$E$3+$AZ738*'Norm-coeff'!$F$3+$BA738*'Norm-coeff'!$G$3+$BB738*'Norm-coeff'!$H$3+$BC738*'Norm-coeff'!$I$3+$BD738*'Norm-coeff'!$J$3+$BE738*'Norm-coeff'!$K$3+$BF738*'Norm-coeff'!$L$3+$BG738*'Norm-coeff'!$M$3+$BH738*'Norm-coeff'!$N$3+$BI738*'Norm-coeff'!$O$3</f>
        <v>3.15319116612705</v>
      </c>
      <c r="BQ738" s="54">
        <f>'Norm-coeff'!$C$4+$AX738*'Norm-coeff'!$D$4+$AY738*'Norm-coeff'!$E$4+$AZ738*'Norm-coeff'!$F$4+$BA738*'Norm-coeff'!$G$4+$BB738*'Norm-coeff'!$H$4+$BC738*'Norm-coeff'!$I$4+$BD738*'Norm-coeff'!$J$4+$BE738*'Norm-coeff'!$K$4+$BF738*'Norm-coeff'!$L$4+$BG738*'Norm-coeff'!$M$4+$BH738*'Norm-coeff'!$N$4+$BI738*'Norm-coeff'!$O$4</f>
        <v>1.42115649462768</v>
      </c>
      <c r="BR738" s="54">
        <f>'Norm-coeff'!$C$5+$AX738*'Norm-coeff'!$D$5+$AY738*'Norm-coeff'!$E$5+$AZ738*'Norm-coeff'!$F$5+$BA738*'Norm-coeff'!$G$5+$BB738*'Norm-coeff'!$H$5+$BC738*'Norm-coeff'!$I$5+$BD738*'Norm-coeff'!$J$5+$BE738*'Norm-coeff'!$K$5+$BF738*'Norm-coeff'!$L$5+$BG738*'Norm-coeff'!$M$5+$BH738*'Norm-coeff'!$N$5+$BI738*'Norm-coeff'!$O$5</f>
        <v>1.0553329241296201</v>
      </c>
      <c r="BS738" s="54">
        <f>'Norm-coeff'!$C$6+$AX738*'Norm-coeff'!$D$6+$AY738*'Norm-coeff'!$E$6+$AZ738*'Norm-coeff'!$F$6+$BA738*'Norm-coeff'!$G$6+$BB738*'Norm-coeff'!$H$6+$BC738*'Norm-coeff'!$I$6+$BD738*'Norm-coeff'!$J$6+$BE738*'Norm-coeff'!$K$6+$BF738*'Norm-coeff'!$L$6+$BG738*'Norm-coeff'!$M$6+$BH738*'Norm-coeff'!$N$6+$BI738*'Norm-coeff'!$O$6</f>
        <v>-1.48700885495103E-2</v>
      </c>
      <c r="BT738" s="54">
        <f>'Norm-coeff'!$C$7+$AX738*'Norm-coeff'!$D$7+$AY738*'Norm-coeff'!$E$7+$AZ738*'Norm-coeff'!$F$7+$BA738*'Norm-coeff'!$G$7+$BB738*'Norm-coeff'!$H$7+$BC738*'Norm-coeff'!$I$7+$BD738*'Norm-coeff'!$J$7+$BE738*'Norm-coeff'!$K$7+$BF738*'Norm-coeff'!$L$7+$BG738*'Norm-coeff'!$M$7+$BH738*'Norm-coeff'!$N$7+$BI738*'Norm-coeff'!$O$7</f>
        <v>2.0907583608832998</v>
      </c>
      <c r="BU738" s="54">
        <f>'Norm-coeff'!$C$8+$AX738*'Norm-coeff'!$D$8+$AY738*'Norm-coeff'!$E$8+$AZ738*'Norm-coeff'!$F$8+$BA738*'Norm-coeff'!$G$8+$BB738*'Norm-coeff'!$H$8+$BC738*'Norm-coeff'!$I$8+$BD738*'Norm-coeff'!$J$8+$BE738*'Norm-coeff'!$K$8+$BF738*'Norm-coeff'!$L$8+$BG738*'Norm-coeff'!$M$8+$BH738*'Norm-coeff'!$N$8+$BI738*'Norm-coeff'!$O$8</f>
        <v>0.65894159836244504</v>
      </c>
      <c r="BV738" s="54">
        <f>'Norm-coeff'!$C$9+$AX738*'Norm-coeff'!$D$9+$AY738*'Norm-coeff'!$E$9+$AZ738*'Norm-coeff'!$F$9+$BA738*'Norm-coeff'!$G$9+$BB738*'Norm-coeff'!$H$9+$BC738*'Norm-coeff'!$I$9+$BD738*'Norm-coeff'!$J$9+$BE738*'Norm-coeff'!$K$9+$BF738*'Norm-coeff'!$L$9+$BG738*'Norm-coeff'!$M$9+$BH738*'Norm-coeff'!$N$9+$BI738*'Norm-coeff'!$O$9</f>
        <v>1.48961085014701</v>
      </c>
      <c r="BW738" s="54">
        <f>'Norm-coeff'!$C$10+$AX738*'Norm-coeff'!$D$10+$AY738*'Norm-coeff'!$E$10+$AZ738*'Norm-coeff'!$F$10+$BA738*'Norm-coeff'!$G$10+$BB738*'Norm-coeff'!$H$10+$BC738*'Norm-coeff'!$I$10+$BD738*'Norm-coeff'!$J$10+$BE738*'Norm-coeff'!$K$10+$BF738*'Norm-coeff'!$L$10+$BG738*'Norm-coeff'!$M$10+$BH738*'Norm-coeff'!$N$10+$BI738*'Norm-coeff'!$O$10</f>
        <v>1.42058735749591</v>
      </c>
      <c r="BX738" s="54">
        <f>'Norm-coeff'!$C$11+$AX738*'Norm-coeff'!$D$11+$AY738*'Norm-coeff'!$E$11+$AZ738*'Norm-coeff'!$F$11+$BA738*'Norm-coeff'!$G$11+$BB738*'Norm-coeff'!$H$11+$BC738*'Norm-coeff'!$I$11+$BD738*'Norm-coeff'!$J$11+$BE738*'Norm-coeff'!$K$11+$BF738*'Norm-coeff'!$L$11+$BG738*'Norm-coeff'!$M$11+$BH738*'Norm-coeff'!$N$11+$BI738*'Norm-coeff'!$O$11</f>
        <v>0.221233014421479</v>
      </c>
      <c r="BY738" s="54">
        <f>'Norm-coeff'!$C$12+$AX738*'Norm-coeff'!$D$12+$AY738*'Norm-coeff'!$E$12+$AZ738*'Norm-coeff'!$F$12+$BA738*'Norm-coeff'!$G$12+$BB738*'Norm-coeff'!$H$12+$BC738*'Norm-coeff'!$I$12+$BD738*'Norm-coeff'!$J$12+$BE738*'Norm-coeff'!$K$12+$BF738*'Norm-coeff'!$L$12+$BG738*'Norm-coeff'!$M$12+$BH738*'Norm-coeff'!$N$12+$BI738*'Norm-coeff'!$O$12</f>
        <v>0.283527502056037</v>
      </c>
      <c r="BZ738" s="54">
        <f>'Norm-coeff'!$C$13+$AX738*'Norm-coeff'!$D$13+$AY738*'Norm-coeff'!$E$13+$AZ738*'Norm-coeff'!$F$13+$BA738*'Norm-coeff'!$G$13+$BB738*'Norm-coeff'!$H$13+$BC738*'Norm-coeff'!$I$13+$BD738*'Norm-coeff'!$J$13+$BE738*'Norm-coeff'!$K$13+$BF738*'Norm-coeff'!$L$13+$BG738*'Norm-coeff'!$M$13+$BH738*'Norm-coeff'!$N$13+$BI738*'Norm-coeff'!$O$13</f>
        <v>-4.1864930554451202E-2</v>
      </c>
      <c r="CA738" s="54">
        <f>'Norm-coeff'!$C$14+$AX738*'Norm-coeff'!$D$14+$AY738*'Norm-coeff'!$E$14+$AZ738*'Norm-coeff'!$F$14+$BA738*'Norm-coeff'!$G$14+$BB738*'Norm-coeff'!$H$14+$BC738*'Norm-coeff'!$I$14+$BD738*'Norm-coeff'!$J$14+$BE738*'Norm-coeff'!$K$14+$BF738*'Norm-coeff'!$L$14+$BG738*'Norm-coeff'!$M$14+$BH738*'Norm-coeff'!$N$14+$BI738*'Norm-coeff'!$O$14</f>
        <v>4.2526983164477103</v>
      </c>
      <c r="CC738" s="54">
        <f t="shared" si="2221"/>
        <v>0</v>
      </c>
      <c r="CG738" s="54">
        <f t="shared" si="2097"/>
        <v>0</v>
      </c>
      <c r="CH738" s="54">
        <f t="shared" si="2075"/>
        <v>0</v>
      </c>
      <c r="CI738" s="54">
        <f t="shared" si="2098"/>
        <v>0</v>
      </c>
      <c r="CJ738" s="56">
        <f t="shared" si="2099"/>
        <v>0</v>
      </c>
      <c r="CK738" s="54">
        <f t="shared" si="2100"/>
        <v>0</v>
      </c>
      <c r="CL738" s="54">
        <f t="shared" si="2101"/>
        <v>0</v>
      </c>
      <c r="CM738" s="54">
        <f t="shared" si="2102"/>
        <v>0</v>
      </c>
      <c r="CN738" s="54">
        <f t="shared" si="2103"/>
        <v>0</v>
      </c>
      <c r="CO738" s="54">
        <f t="shared" si="2104"/>
        <v>0</v>
      </c>
      <c r="CP738" s="54">
        <f t="shared" si="2105"/>
        <v>0</v>
      </c>
      <c r="CQ738" s="54">
        <f t="shared" si="2106"/>
        <v>0</v>
      </c>
      <c r="CR738" s="54">
        <f t="shared" si="2107"/>
        <v>0</v>
      </c>
      <c r="CS738" s="54">
        <f t="shared" si="2108"/>
        <v>0</v>
      </c>
      <c r="CU738" s="54">
        <f t="shared" si="2109"/>
        <v>0</v>
      </c>
      <c r="CV738" s="54">
        <f t="shared" si="2110"/>
        <v>0</v>
      </c>
      <c r="CW738" s="54">
        <f t="shared" si="2111"/>
        <v>0</v>
      </c>
      <c r="CX738" s="54">
        <f t="shared" si="2112"/>
        <v>0</v>
      </c>
      <c r="CZ738" s="54">
        <f t="shared" si="2113"/>
        <v>0</v>
      </c>
      <c r="DA738" s="54">
        <f t="shared" si="2114"/>
        <v>0</v>
      </c>
      <c r="DB738" s="54">
        <f t="shared" si="2115"/>
        <v>0</v>
      </c>
      <c r="DC738" s="54">
        <f t="shared" si="2116"/>
        <v>0</v>
      </c>
      <c r="DD738" s="54">
        <f t="shared" si="2117"/>
        <v>0</v>
      </c>
      <c r="DE738" s="54">
        <f t="shared" si="2118"/>
        <v>0</v>
      </c>
      <c r="DF738" s="54">
        <f t="shared" si="2119"/>
        <v>0</v>
      </c>
      <c r="DG738" s="54">
        <f t="shared" si="2120"/>
        <v>2</v>
      </c>
      <c r="DH738" s="71">
        <f t="shared" si="2121"/>
        <v>0</v>
      </c>
      <c r="DI738" s="71">
        <f t="shared" si="2122"/>
        <v>0</v>
      </c>
      <c r="DJ738" s="54">
        <f t="shared" si="2123"/>
        <v>0</v>
      </c>
      <c r="DK738" s="54">
        <f t="shared" si="2124"/>
        <v>2</v>
      </c>
      <c r="DL738" s="4">
        <f t="shared" si="2049"/>
        <v>0</v>
      </c>
      <c r="DM738" s="3">
        <f t="shared" si="2125"/>
        <v>0</v>
      </c>
      <c r="DN738" s="3">
        <f t="shared" si="2126"/>
        <v>0</v>
      </c>
      <c r="DO738" s="4" t="e">
        <f t="shared" si="2127"/>
        <v>#DIV/0!</v>
      </c>
      <c r="DP738" s="57"/>
      <c r="DQ738" s="57"/>
      <c r="DR738" s="56">
        <f t="shared" si="2050"/>
        <v>2</v>
      </c>
      <c r="DS738" s="56">
        <f t="shared" si="2051"/>
        <v>0</v>
      </c>
      <c r="DT738" s="38">
        <f t="shared" si="2052"/>
        <v>0</v>
      </c>
      <c r="DU738" s="38">
        <f t="shared" si="2128"/>
        <v>2</v>
      </c>
      <c r="DV738" s="38">
        <f t="shared" si="2053"/>
        <v>0</v>
      </c>
      <c r="DW738" s="39">
        <f t="shared" si="2054"/>
        <v>0</v>
      </c>
      <c r="DX738" s="39">
        <f t="shared" si="2055"/>
        <v>0</v>
      </c>
      <c r="DY738" s="39">
        <f t="shared" si="2056"/>
        <v>0</v>
      </c>
      <c r="DZ738" s="39">
        <f t="shared" si="2057"/>
        <v>0</v>
      </c>
      <c r="EA738" s="39">
        <f t="shared" si="2058"/>
        <v>0</v>
      </c>
      <c r="EB738" s="37" t="e">
        <f t="shared" si="2129"/>
        <v>#DIV/0!</v>
      </c>
      <c r="EC738" s="37" t="e">
        <f t="shared" si="2130"/>
        <v>#DIV/0!</v>
      </c>
      <c r="ED738" s="37" t="e">
        <f t="shared" si="2131"/>
        <v>#DIV/0!</v>
      </c>
      <c r="EE738" s="37" t="e">
        <f t="shared" si="2132"/>
        <v>#DIV/0!</v>
      </c>
      <c r="EF738" s="39" t="e">
        <f t="shared" si="2133"/>
        <v>#DIV/0!</v>
      </c>
      <c r="EG738" s="37" t="e">
        <f t="shared" si="2134"/>
        <v>#DIV/0!</v>
      </c>
      <c r="EH738" s="37" t="e">
        <f t="shared" si="2135"/>
        <v>#DIV/0!</v>
      </c>
      <c r="EI738" s="11" t="b">
        <f t="shared" si="2136"/>
        <v>1</v>
      </c>
      <c r="EJ738" s="11" t="b">
        <f t="shared" si="2137"/>
        <v>0</v>
      </c>
      <c r="EK738" s="39" t="e">
        <f t="shared" si="2138"/>
        <v>#DIV/0!</v>
      </c>
      <c r="EL738" s="39" t="e">
        <f t="shared" si="2139"/>
        <v>#DIV/0!</v>
      </c>
      <c r="EM738" s="39" t="e">
        <f t="shared" si="2140"/>
        <v>#DIV/0!</v>
      </c>
      <c r="EN738" s="39" t="e">
        <f t="shared" si="2141"/>
        <v>#DIV/0!</v>
      </c>
      <c r="EO738" s="39" t="e">
        <f t="shared" si="2142"/>
        <v>#DIV/0!</v>
      </c>
      <c r="EP738" s="39" t="e">
        <f t="shared" si="2143"/>
        <v>#DIV/0!</v>
      </c>
      <c r="EQ738" s="39" t="e">
        <f t="shared" si="2144"/>
        <v>#DIV/0!</v>
      </c>
      <c r="ER738" s="39" t="e">
        <f t="shared" si="2145"/>
        <v>#DIV/0!</v>
      </c>
      <c r="ES738" s="58" t="str">
        <f t="shared" si="2146"/>
        <v>(OH,F,Cl)-dominate amphibole</v>
      </c>
      <c r="ET738" s="58" t="e">
        <f t="shared" si="2147"/>
        <v>#N/A</v>
      </c>
      <c r="EU738" s="56">
        <f t="shared" si="2059"/>
        <v>0</v>
      </c>
      <c r="EV738" s="56">
        <f t="shared" si="2060"/>
        <v>0</v>
      </c>
      <c r="EW738" s="56">
        <f t="shared" si="2061"/>
        <v>0</v>
      </c>
      <c r="EX738" s="56">
        <f t="shared" si="2062"/>
        <v>0</v>
      </c>
      <c r="EY738" s="56">
        <f t="shared" si="2063"/>
        <v>0</v>
      </c>
      <c r="EZ738" s="56">
        <f t="shared" si="2064"/>
        <v>0</v>
      </c>
      <c r="FA738" s="39">
        <f t="shared" si="2065"/>
        <v>0</v>
      </c>
      <c r="FB738" s="39">
        <f t="shared" si="2066"/>
        <v>0</v>
      </c>
      <c r="FC738" s="54">
        <f t="shared" si="2067"/>
        <v>0</v>
      </c>
      <c r="FD738" s="54">
        <f t="shared" si="2068"/>
        <v>0</v>
      </c>
      <c r="FE738" s="39">
        <f t="shared" si="2069"/>
        <v>0</v>
      </c>
      <c r="FF738" s="54">
        <f t="shared" si="2070"/>
        <v>0</v>
      </c>
      <c r="FG738" s="39">
        <f t="shared" si="2071"/>
        <v>0</v>
      </c>
      <c r="FH738" s="39">
        <f t="shared" si="2148"/>
        <v>0</v>
      </c>
      <c r="FI738" s="39">
        <f t="shared" si="2149"/>
        <v>0</v>
      </c>
      <c r="FJ738" s="39">
        <f t="shared" si="2150"/>
        <v>0</v>
      </c>
      <c r="FK738" s="39" t="e">
        <f t="shared" si="2151"/>
        <v>#DIV/0!</v>
      </c>
      <c r="FL738" s="39" t="e">
        <f t="shared" si="2152"/>
        <v>#DIV/0!</v>
      </c>
      <c r="FM738" s="39" t="e">
        <f t="shared" si="2153"/>
        <v>#DIV/0!</v>
      </c>
      <c r="FN738" s="39">
        <f t="shared" si="2154"/>
        <v>1</v>
      </c>
      <c r="FO738" s="39">
        <f t="shared" si="2072"/>
        <v>0</v>
      </c>
      <c r="FP738" s="39">
        <f t="shared" si="2073"/>
        <v>0</v>
      </c>
      <c r="FQ738" s="39">
        <f t="shared" si="2074"/>
        <v>0</v>
      </c>
      <c r="FR738" s="39">
        <f t="shared" si="2155"/>
        <v>0</v>
      </c>
      <c r="FS738" s="39">
        <f t="shared" si="2156"/>
        <v>0</v>
      </c>
      <c r="FU738" s="39" t="e">
        <f t="shared" si="2157"/>
        <v>#DIV/0!</v>
      </c>
      <c r="FV738" s="39" t="e">
        <f t="shared" si="2158"/>
        <v>#DIV/0!</v>
      </c>
      <c r="FW738" s="39" t="e">
        <f t="shared" si="2159"/>
        <v>#DIV/0!</v>
      </c>
      <c r="FY738" s="39" t="e">
        <f t="shared" si="2160"/>
        <v>#DIV/0!</v>
      </c>
      <c r="FZ738" s="39" t="e">
        <f t="shared" si="2161"/>
        <v>#DIV/0!</v>
      </c>
      <c r="GA738" s="39" t="e">
        <f t="shared" si="2162"/>
        <v>#DIV/0!</v>
      </c>
      <c r="GB738" s="39" t="e">
        <f t="shared" si="2163"/>
        <v>#DIV/0!</v>
      </c>
      <c r="GC738" s="39" t="e">
        <f t="shared" si="2164"/>
        <v>#DIV/0!</v>
      </c>
      <c r="GD738" s="39" t="e">
        <f t="shared" si="2165"/>
        <v>#DIV/0!</v>
      </c>
      <c r="GE738" s="39" t="e">
        <f t="shared" si="2166"/>
        <v>#DIV/0!</v>
      </c>
      <c r="GF738" s="39" t="e">
        <f t="shared" si="2167"/>
        <v>#DIV/0!</v>
      </c>
      <c r="GG738" s="39" t="e">
        <f t="shared" si="2168"/>
        <v>#DIV/0!</v>
      </c>
      <c r="GH738" s="39" t="e">
        <f t="shared" si="2169"/>
        <v>#DIV/0!</v>
      </c>
      <c r="GI738" s="39"/>
      <c r="GJ738" s="39" t="e">
        <f t="shared" si="2170"/>
        <v>#DIV/0!</v>
      </c>
      <c r="GK738" s="39" t="e">
        <f t="shared" si="2171"/>
        <v>#DIV/0!</v>
      </c>
      <c r="GL738" s="39" t="e">
        <f t="shared" si="2172"/>
        <v>#DIV/0!</v>
      </c>
      <c r="GM738" s="39" t="e">
        <f t="shared" si="2173"/>
        <v>#DIV/0!</v>
      </c>
      <c r="GN738" s="39" t="e">
        <f t="shared" si="2174"/>
        <v>#DIV/0!</v>
      </c>
      <c r="GO738" s="57"/>
      <c r="GP738" s="57" t="e">
        <f t="shared" si="2175"/>
        <v>#DIV/0!</v>
      </c>
      <c r="GQ738" s="59" t="e">
        <f t="shared" si="2176"/>
        <v>#DIV/0!</v>
      </c>
      <c r="GR738" s="41" t="e">
        <f t="shared" si="2177"/>
        <v>#DIV/0!</v>
      </c>
      <c r="GS738" s="57" t="e">
        <f t="shared" si="2178"/>
        <v>#DIV/0!</v>
      </c>
      <c r="GT738" s="57" t="e">
        <f t="shared" si="2179"/>
        <v>#DIV/0!</v>
      </c>
      <c r="GU738" s="57" t="e">
        <f t="shared" si="2180"/>
        <v>#DIV/0!</v>
      </c>
      <c r="GV738" s="57"/>
      <c r="GW738" s="42" t="e">
        <f t="shared" si="2181"/>
        <v>#DIV/0!</v>
      </c>
      <c r="GX738" s="42" t="e">
        <f t="shared" si="2182"/>
        <v>#DIV/0!</v>
      </c>
      <c r="GY738" s="42" t="e">
        <f t="shared" si="2183"/>
        <v>#DIV/0!</v>
      </c>
      <c r="GZ738" s="57"/>
      <c r="HA738" s="2" t="e">
        <f t="shared" si="2184"/>
        <v>#DIV/0!</v>
      </c>
      <c r="HB738" s="2" t="e">
        <f t="shared" si="2185"/>
        <v>#DIV/0!</v>
      </c>
      <c r="HC738" s="2" t="e">
        <f t="shared" si="2186"/>
        <v>#DIV/0!</v>
      </c>
      <c r="HD738" s="2" t="e">
        <f t="shared" si="2187"/>
        <v>#DIV/0!</v>
      </c>
      <c r="HE738" s="2" t="e">
        <f t="shared" si="2188"/>
        <v>#DIV/0!</v>
      </c>
      <c r="HF738" s="2" t="e">
        <f t="shared" si="2189"/>
        <v>#DIV/0!</v>
      </c>
      <c r="HG738" s="2" t="e">
        <f t="shared" si="2190"/>
        <v>#DIV/0!</v>
      </c>
      <c r="HH738" s="2" t="e">
        <f t="shared" si="2191"/>
        <v>#DIV/0!</v>
      </c>
      <c r="HI738" s="2" t="e">
        <f t="shared" si="2192"/>
        <v>#DIV/0!</v>
      </c>
      <c r="HJ738" s="11" t="e">
        <f t="shared" si="2193"/>
        <v>#DIV/0!</v>
      </c>
      <c r="HK738" s="60" t="e">
        <f t="shared" si="2194"/>
        <v>#DIV/0!</v>
      </c>
      <c r="HL738" s="57"/>
      <c r="HM738" s="57" t="e">
        <f t="shared" si="2195"/>
        <v>#DIV/0!</v>
      </c>
      <c r="HN738" s="57" t="e">
        <f t="shared" si="2196"/>
        <v>#DIV/0!</v>
      </c>
      <c r="HO738" s="57" t="e">
        <f t="shared" si="2197"/>
        <v>#DIV/0!</v>
      </c>
      <c r="HP738" s="57" t="e">
        <f t="shared" si="2198"/>
        <v>#DIV/0!</v>
      </c>
      <c r="HQ738" s="57" t="e">
        <f t="shared" si="2199"/>
        <v>#DIV/0!</v>
      </c>
      <c r="HR738" s="57"/>
      <c r="HS738" s="57" t="e">
        <f t="shared" si="2200"/>
        <v>#DIV/0!</v>
      </c>
      <c r="HT738" s="57" t="e">
        <f t="shared" si="2201"/>
        <v>#DIV/0!</v>
      </c>
      <c r="HU738" s="57" t="e">
        <f t="shared" si="2202"/>
        <v>#DIV/0!</v>
      </c>
      <c r="HV738" s="57" t="e">
        <f t="shared" si="2203"/>
        <v>#DIV/0!</v>
      </c>
      <c r="HW738" s="57" t="e">
        <f t="shared" si="2204"/>
        <v>#DIV/0!</v>
      </c>
      <c r="HX738" s="57"/>
      <c r="HY738" s="57" t="e">
        <f t="shared" si="2205"/>
        <v>#DIV/0!</v>
      </c>
      <c r="HZ738" s="57" t="e">
        <f t="shared" si="2206"/>
        <v>#DIV/0!</v>
      </c>
      <c r="IA738" s="57"/>
      <c r="IB738" s="61">
        <f t="shared" si="2207"/>
        <v>0</v>
      </c>
      <c r="IC738" s="57" t="str">
        <f t="shared" si="2208"/>
        <v/>
      </c>
      <c r="ID738" s="42"/>
      <c r="IE738" s="2" t="str">
        <f t="shared" si="2209"/>
        <v/>
      </c>
      <c r="IF738" s="60" t="e">
        <f t="shared" si="2210"/>
        <v>#DIV/0!</v>
      </c>
      <c r="IG738" s="60" t="str">
        <f t="shared" si="2211"/>
        <v/>
      </c>
      <c r="IH738" s="60" t="str">
        <f t="shared" si="2212"/>
        <v>zinco-</v>
      </c>
      <c r="II738" s="60" t="str">
        <f t="shared" si="2213"/>
        <v>mangano-</v>
      </c>
      <c r="IJ738" s="60" t="e">
        <f t="shared" si="2214"/>
        <v>#DIV/0!</v>
      </c>
      <c r="IK738" s="60" t="e">
        <f t="shared" si="2215"/>
        <v>#DIV/0!</v>
      </c>
      <c r="IL738" s="60" t="e">
        <f t="shared" si="2216"/>
        <v>#DIV/0!</v>
      </c>
      <c r="IM738" s="60" t="e">
        <f t="shared" si="2217"/>
        <v>#DIV/0!</v>
      </c>
      <c r="IN738" s="60" t="str">
        <f t="shared" si="2218"/>
        <v/>
      </c>
      <c r="IO738" s="60" t="str">
        <f t="shared" si="2219"/>
        <v/>
      </c>
      <c r="IP738" s="57"/>
      <c r="IQ738" s="57" t="str">
        <f t="shared" si="2220"/>
        <v>ERROR!!</v>
      </c>
    </row>
    <row r="739" spans="24:251">
      <c r="X739" s="29">
        <f t="shared" si="2076"/>
        <v>0</v>
      </c>
      <c r="Y739" s="29">
        <f t="shared" si="2077"/>
        <v>0</v>
      </c>
      <c r="Z739" s="29" t="e">
        <f t="shared" si="2078"/>
        <v>#DIV/0!</v>
      </c>
      <c r="AA739" s="29" t="e">
        <f t="shared" si="2079"/>
        <v>#DIV/0!</v>
      </c>
      <c r="AB739" s="29" t="e">
        <f t="shared" si="2080"/>
        <v>#DIV/0!</v>
      </c>
      <c r="AC739" s="29" t="e">
        <f t="shared" si="2081"/>
        <v>#DIV/0!</v>
      </c>
      <c r="AF739" s="23">
        <v>60.084299999999999</v>
      </c>
      <c r="AG739" s="23">
        <v>79.878799999999998</v>
      </c>
      <c r="AH739" s="23">
        <v>101.96120000000001</v>
      </c>
      <c r="AI739" s="23">
        <v>151.99039999999999</v>
      </c>
      <c r="AJ739" s="23">
        <v>159.69</v>
      </c>
      <c r="AK739" s="23">
        <v>71.846400000000003</v>
      </c>
      <c r="AL739" s="23">
        <v>70.9375</v>
      </c>
      <c r="AM739" s="23">
        <v>40.304400000000001</v>
      </c>
      <c r="AN739" s="23">
        <v>56.077399999999997</v>
      </c>
      <c r="AO739" s="23">
        <v>61.978999999999999</v>
      </c>
      <c r="AP739" s="23">
        <v>94.195999999999998</v>
      </c>
      <c r="AQ739" s="23">
        <v>18.998000000000001</v>
      </c>
      <c r="AR739" s="23">
        <v>35.450000000000003</v>
      </c>
      <c r="AS739" s="23">
        <v>29.88</v>
      </c>
      <c r="AT739" s="23">
        <v>74.691999999999993</v>
      </c>
      <c r="AU739" s="23">
        <v>81.39</v>
      </c>
      <c r="AX739" s="54">
        <f t="shared" si="2082"/>
        <v>0</v>
      </c>
      <c r="AY739" s="54">
        <f t="shared" si="2083"/>
        <v>0</v>
      </c>
      <c r="AZ739" s="54">
        <f t="shared" si="2084"/>
        <v>0</v>
      </c>
      <c r="BA739" s="54">
        <f t="shared" si="2085"/>
        <v>0</v>
      </c>
      <c r="BB739" s="54">
        <f t="shared" si="2086"/>
        <v>0</v>
      </c>
      <c r="BC739" s="54">
        <f t="shared" si="2087"/>
        <v>0</v>
      </c>
      <c r="BD739" s="54">
        <f t="shared" si="2088"/>
        <v>0</v>
      </c>
      <c r="BE739" s="54">
        <f t="shared" si="2089"/>
        <v>0</v>
      </c>
      <c r="BF739" s="54">
        <f t="shared" si="2090"/>
        <v>0</v>
      </c>
      <c r="BG739" s="54">
        <f t="shared" si="2091"/>
        <v>0</v>
      </c>
      <c r="BH739" s="54">
        <f t="shared" si="2092"/>
        <v>0</v>
      </c>
      <c r="BI739" s="54">
        <f t="shared" si="2093"/>
        <v>0</v>
      </c>
      <c r="BJ739" s="54">
        <f t="shared" si="2094"/>
        <v>0</v>
      </c>
      <c r="BK739" s="54">
        <f t="shared" si="2095"/>
        <v>0</v>
      </c>
      <c r="BL739" s="54">
        <f t="shared" si="2096"/>
        <v>0</v>
      </c>
      <c r="BM739" s="42"/>
      <c r="BO739" s="54">
        <f>'Norm-coeff'!$C$2+$AX739*'Norm-coeff'!$D$2+$AY739*'Norm-coeff'!$E$2+$AZ739*'Norm-coeff'!$F$2+$BA739*'Norm-coeff'!$G$2+$BB739*'Norm-coeff'!$H$2+$BC739*'Norm-coeff'!$I$2+$BD739*'Norm-coeff'!$J$2+$BE739*'Norm-coeff'!$K$2+$BF739*'Norm-coeff'!$L$2+$BG739*'Norm-coeff'!$M$2+$BH739*'Norm-coeff'!$N$2+$BI739*'Norm-coeff'!$O$2</f>
        <v>5.4045421474420303</v>
      </c>
      <c r="BP739" s="54">
        <f>'Norm-coeff'!$C$3+$AX739*'Norm-coeff'!$D$3+$AY739*'Norm-coeff'!$E$3+$AZ739*'Norm-coeff'!$F$3+$BA739*'Norm-coeff'!$G$3+$BB739*'Norm-coeff'!$H$3+$BC739*'Norm-coeff'!$I$3+$BD739*'Norm-coeff'!$J$3+$BE739*'Norm-coeff'!$K$3+$BF739*'Norm-coeff'!$L$3+$BG739*'Norm-coeff'!$M$3+$BH739*'Norm-coeff'!$N$3+$BI739*'Norm-coeff'!$O$3</f>
        <v>3.15319116612705</v>
      </c>
      <c r="BQ739" s="54">
        <f>'Norm-coeff'!$C$4+$AX739*'Norm-coeff'!$D$4+$AY739*'Norm-coeff'!$E$4+$AZ739*'Norm-coeff'!$F$4+$BA739*'Norm-coeff'!$G$4+$BB739*'Norm-coeff'!$H$4+$BC739*'Norm-coeff'!$I$4+$BD739*'Norm-coeff'!$J$4+$BE739*'Norm-coeff'!$K$4+$BF739*'Norm-coeff'!$L$4+$BG739*'Norm-coeff'!$M$4+$BH739*'Norm-coeff'!$N$4+$BI739*'Norm-coeff'!$O$4</f>
        <v>1.42115649462768</v>
      </c>
      <c r="BR739" s="54">
        <f>'Norm-coeff'!$C$5+$AX739*'Norm-coeff'!$D$5+$AY739*'Norm-coeff'!$E$5+$AZ739*'Norm-coeff'!$F$5+$BA739*'Norm-coeff'!$G$5+$BB739*'Norm-coeff'!$H$5+$BC739*'Norm-coeff'!$I$5+$BD739*'Norm-coeff'!$J$5+$BE739*'Norm-coeff'!$K$5+$BF739*'Norm-coeff'!$L$5+$BG739*'Norm-coeff'!$M$5+$BH739*'Norm-coeff'!$N$5+$BI739*'Norm-coeff'!$O$5</f>
        <v>1.0553329241296201</v>
      </c>
      <c r="BS739" s="54">
        <f>'Norm-coeff'!$C$6+$AX739*'Norm-coeff'!$D$6+$AY739*'Norm-coeff'!$E$6+$AZ739*'Norm-coeff'!$F$6+$BA739*'Norm-coeff'!$G$6+$BB739*'Norm-coeff'!$H$6+$BC739*'Norm-coeff'!$I$6+$BD739*'Norm-coeff'!$J$6+$BE739*'Norm-coeff'!$K$6+$BF739*'Norm-coeff'!$L$6+$BG739*'Norm-coeff'!$M$6+$BH739*'Norm-coeff'!$N$6+$BI739*'Norm-coeff'!$O$6</f>
        <v>-1.48700885495103E-2</v>
      </c>
      <c r="BT739" s="54">
        <f>'Norm-coeff'!$C$7+$AX739*'Norm-coeff'!$D$7+$AY739*'Norm-coeff'!$E$7+$AZ739*'Norm-coeff'!$F$7+$BA739*'Norm-coeff'!$G$7+$BB739*'Norm-coeff'!$H$7+$BC739*'Norm-coeff'!$I$7+$BD739*'Norm-coeff'!$J$7+$BE739*'Norm-coeff'!$K$7+$BF739*'Norm-coeff'!$L$7+$BG739*'Norm-coeff'!$M$7+$BH739*'Norm-coeff'!$N$7+$BI739*'Norm-coeff'!$O$7</f>
        <v>2.0907583608832998</v>
      </c>
      <c r="BU739" s="54">
        <f>'Norm-coeff'!$C$8+$AX739*'Norm-coeff'!$D$8+$AY739*'Norm-coeff'!$E$8+$AZ739*'Norm-coeff'!$F$8+$BA739*'Norm-coeff'!$G$8+$BB739*'Norm-coeff'!$H$8+$BC739*'Norm-coeff'!$I$8+$BD739*'Norm-coeff'!$J$8+$BE739*'Norm-coeff'!$K$8+$BF739*'Norm-coeff'!$L$8+$BG739*'Norm-coeff'!$M$8+$BH739*'Norm-coeff'!$N$8+$BI739*'Norm-coeff'!$O$8</f>
        <v>0.65894159836244504</v>
      </c>
      <c r="BV739" s="54">
        <f>'Norm-coeff'!$C$9+$AX739*'Norm-coeff'!$D$9+$AY739*'Norm-coeff'!$E$9+$AZ739*'Norm-coeff'!$F$9+$BA739*'Norm-coeff'!$G$9+$BB739*'Norm-coeff'!$H$9+$BC739*'Norm-coeff'!$I$9+$BD739*'Norm-coeff'!$J$9+$BE739*'Norm-coeff'!$K$9+$BF739*'Norm-coeff'!$L$9+$BG739*'Norm-coeff'!$M$9+$BH739*'Norm-coeff'!$N$9+$BI739*'Norm-coeff'!$O$9</f>
        <v>1.48961085014701</v>
      </c>
      <c r="BW739" s="54">
        <f>'Norm-coeff'!$C$10+$AX739*'Norm-coeff'!$D$10+$AY739*'Norm-coeff'!$E$10+$AZ739*'Norm-coeff'!$F$10+$BA739*'Norm-coeff'!$G$10+$BB739*'Norm-coeff'!$H$10+$BC739*'Norm-coeff'!$I$10+$BD739*'Norm-coeff'!$J$10+$BE739*'Norm-coeff'!$K$10+$BF739*'Norm-coeff'!$L$10+$BG739*'Norm-coeff'!$M$10+$BH739*'Norm-coeff'!$N$10+$BI739*'Norm-coeff'!$O$10</f>
        <v>1.42058735749591</v>
      </c>
      <c r="BX739" s="54">
        <f>'Norm-coeff'!$C$11+$AX739*'Norm-coeff'!$D$11+$AY739*'Norm-coeff'!$E$11+$AZ739*'Norm-coeff'!$F$11+$BA739*'Norm-coeff'!$G$11+$BB739*'Norm-coeff'!$H$11+$BC739*'Norm-coeff'!$I$11+$BD739*'Norm-coeff'!$J$11+$BE739*'Norm-coeff'!$K$11+$BF739*'Norm-coeff'!$L$11+$BG739*'Norm-coeff'!$M$11+$BH739*'Norm-coeff'!$N$11+$BI739*'Norm-coeff'!$O$11</f>
        <v>0.221233014421479</v>
      </c>
      <c r="BY739" s="54">
        <f>'Norm-coeff'!$C$12+$AX739*'Norm-coeff'!$D$12+$AY739*'Norm-coeff'!$E$12+$AZ739*'Norm-coeff'!$F$12+$BA739*'Norm-coeff'!$G$12+$BB739*'Norm-coeff'!$H$12+$BC739*'Norm-coeff'!$I$12+$BD739*'Norm-coeff'!$J$12+$BE739*'Norm-coeff'!$K$12+$BF739*'Norm-coeff'!$L$12+$BG739*'Norm-coeff'!$M$12+$BH739*'Norm-coeff'!$N$12+$BI739*'Norm-coeff'!$O$12</f>
        <v>0.283527502056037</v>
      </c>
      <c r="BZ739" s="54">
        <f>'Norm-coeff'!$C$13+$AX739*'Norm-coeff'!$D$13+$AY739*'Norm-coeff'!$E$13+$AZ739*'Norm-coeff'!$F$13+$BA739*'Norm-coeff'!$G$13+$BB739*'Norm-coeff'!$H$13+$BC739*'Norm-coeff'!$I$13+$BD739*'Norm-coeff'!$J$13+$BE739*'Norm-coeff'!$K$13+$BF739*'Norm-coeff'!$L$13+$BG739*'Norm-coeff'!$M$13+$BH739*'Norm-coeff'!$N$13+$BI739*'Norm-coeff'!$O$13</f>
        <v>-4.1864930554451202E-2</v>
      </c>
      <c r="CA739" s="54">
        <f>'Norm-coeff'!$C$14+$AX739*'Norm-coeff'!$D$14+$AY739*'Norm-coeff'!$E$14+$AZ739*'Norm-coeff'!$F$14+$BA739*'Norm-coeff'!$G$14+$BB739*'Norm-coeff'!$H$14+$BC739*'Norm-coeff'!$I$14+$BD739*'Norm-coeff'!$J$14+$BE739*'Norm-coeff'!$K$14+$BF739*'Norm-coeff'!$L$14+$BG739*'Norm-coeff'!$M$14+$BH739*'Norm-coeff'!$N$14+$BI739*'Norm-coeff'!$O$14</f>
        <v>4.2526983164477103</v>
      </c>
      <c r="CC739" s="54">
        <f t="shared" si="2221"/>
        <v>0</v>
      </c>
      <c r="CG739" s="54">
        <f t="shared" si="2097"/>
        <v>0</v>
      </c>
      <c r="CH739" s="54">
        <f t="shared" si="2075"/>
        <v>0</v>
      </c>
      <c r="CI739" s="54">
        <f t="shared" si="2098"/>
        <v>0</v>
      </c>
      <c r="CJ739" s="56">
        <f t="shared" si="2099"/>
        <v>0</v>
      </c>
      <c r="CK739" s="54">
        <f t="shared" si="2100"/>
        <v>0</v>
      </c>
      <c r="CL739" s="54">
        <f t="shared" si="2101"/>
        <v>0</v>
      </c>
      <c r="CM739" s="54">
        <f t="shared" si="2102"/>
        <v>0</v>
      </c>
      <c r="CN739" s="54">
        <f t="shared" si="2103"/>
        <v>0</v>
      </c>
      <c r="CO739" s="54">
        <f t="shared" si="2104"/>
        <v>0</v>
      </c>
      <c r="CP739" s="54">
        <f t="shared" si="2105"/>
        <v>0</v>
      </c>
      <c r="CQ739" s="54">
        <f t="shared" si="2106"/>
        <v>0</v>
      </c>
      <c r="CR739" s="54">
        <f t="shared" si="2107"/>
        <v>0</v>
      </c>
      <c r="CS739" s="54">
        <f t="shared" si="2108"/>
        <v>0</v>
      </c>
      <c r="CU739" s="54">
        <f t="shared" si="2109"/>
        <v>0</v>
      </c>
      <c r="CV739" s="54">
        <f t="shared" si="2110"/>
        <v>0</v>
      </c>
      <c r="CW739" s="54">
        <f t="shared" si="2111"/>
        <v>0</v>
      </c>
      <c r="CX739" s="54">
        <f t="shared" si="2112"/>
        <v>0</v>
      </c>
      <c r="CZ739" s="54">
        <f t="shared" si="2113"/>
        <v>0</v>
      </c>
      <c r="DA739" s="54">
        <f t="shared" si="2114"/>
        <v>0</v>
      </c>
      <c r="DB739" s="54">
        <f t="shared" si="2115"/>
        <v>0</v>
      </c>
      <c r="DC739" s="54">
        <f t="shared" si="2116"/>
        <v>0</v>
      </c>
      <c r="DD739" s="54">
        <f t="shared" si="2117"/>
        <v>0</v>
      </c>
      <c r="DE739" s="54">
        <f t="shared" si="2118"/>
        <v>0</v>
      </c>
      <c r="DF739" s="54">
        <f t="shared" si="2119"/>
        <v>0</v>
      </c>
      <c r="DG739" s="54">
        <f t="shared" si="2120"/>
        <v>2</v>
      </c>
      <c r="DH739" s="71">
        <f t="shared" si="2121"/>
        <v>0</v>
      </c>
      <c r="DI739" s="71">
        <f t="shared" si="2122"/>
        <v>0</v>
      </c>
      <c r="DJ739" s="54">
        <f t="shared" si="2123"/>
        <v>0</v>
      </c>
      <c r="DK739" s="54">
        <f t="shared" si="2124"/>
        <v>2</v>
      </c>
      <c r="DL739" s="4">
        <f t="shared" si="2049"/>
        <v>0</v>
      </c>
      <c r="DM739" s="3">
        <f t="shared" si="2125"/>
        <v>0</v>
      </c>
      <c r="DN739" s="3">
        <f t="shared" si="2126"/>
        <v>0</v>
      </c>
      <c r="DO739" s="4" t="e">
        <f t="shared" si="2127"/>
        <v>#DIV/0!</v>
      </c>
      <c r="DP739" s="57"/>
      <c r="DQ739" s="57"/>
      <c r="DR739" s="56">
        <f t="shared" si="2050"/>
        <v>2</v>
      </c>
      <c r="DS739" s="56">
        <f t="shared" si="2051"/>
        <v>0</v>
      </c>
      <c r="DT739" s="38">
        <f t="shared" si="2052"/>
        <v>0</v>
      </c>
      <c r="DU739" s="38">
        <f t="shared" si="2128"/>
        <v>2</v>
      </c>
      <c r="DV739" s="38">
        <f t="shared" si="2053"/>
        <v>0</v>
      </c>
      <c r="DW739" s="39">
        <f t="shared" si="2054"/>
        <v>0</v>
      </c>
      <c r="DX739" s="39">
        <f t="shared" si="2055"/>
        <v>0</v>
      </c>
      <c r="DY739" s="39">
        <f t="shared" si="2056"/>
        <v>0</v>
      </c>
      <c r="DZ739" s="39">
        <f t="shared" si="2057"/>
        <v>0</v>
      </c>
      <c r="EA739" s="39">
        <f t="shared" si="2058"/>
        <v>0</v>
      </c>
      <c r="EB739" s="37" t="e">
        <f t="shared" si="2129"/>
        <v>#DIV/0!</v>
      </c>
      <c r="EC739" s="37" t="e">
        <f t="shared" si="2130"/>
        <v>#DIV/0!</v>
      </c>
      <c r="ED739" s="37" t="e">
        <f t="shared" si="2131"/>
        <v>#DIV/0!</v>
      </c>
      <c r="EE739" s="37" t="e">
        <f t="shared" si="2132"/>
        <v>#DIV/0!</v>
      </c>
      <c r="EF739" s="39" t="e">
        <f t="shared" si="2133"/>
        <v>#DIV/0!</v>
      </c>
      <c r="EG739" s="37" t="e">
        <f t="shared" si="2134"/>
        <v>#DIV/0!</v>
      </c>
      <c r="EH739" s="37" t="e">
        <f t="shared" si="2135"/>
        <v>#DIV/0!</v>
      </c>
      <c r="EI739" s="11" t="b">
        <f t="shared" si="2136"/>
        <v>1</v>
      </c>
      <c r="EJ739" s="11" t="b">
        <f t="shared" si="2137"/>
        <v>0</v>
      </c>
      <c r="EK739" s="39" t="e">
        <f t="shared" si="2138"/>
        <v>#DIV/0!</v>
      </c>
      <c r="EL739" s="39" t="e">
        <f t="shared" si="2139"/>
        <v>#DIV/0!</v>
      </c>
      <c r="EM739" s="39" t="e">
        <f t="shared" si="2140"/>
        <v>#DIV/0!</v>
      </c>
      <c r="EN739" s="39" t="e">
        <f t="shared" si="2141"/>
        <v>#DIV/0!</v>
      </c>
      <c r="EO739" s="39" t="e">
        <f t="shared" si="2142"/>
        <v>#DIV/0!</v>
      </c>
      <c r="EP739" s="39" t="e">
        <f t="shared" si="2143"/>
        <v>#DIV/0!</v>
      </c>
      <c r="EQ739" s="39" t="e">
        <f t="shared" si="2144"/>
        <v>#DIV/0!</v>
      </c>
      <c r="ER739" s="39" t="e">
        <f t="shared" si="2145"/>
        <v>#DIV/0!</v>
      </c>
      <c r="ES739" s="58" t="str">
        <f t="shared" si="2146"/>
        <v>(OH,F,Cl)-dominate amphibole</v>
      </c>
      <c r="ET739" s="58" t="e">
        <f t="shared" si="2147"/>
        <v>#N/A</v>
      </c>
      <c r="EU739" s="56">
        <f t="shared" si="2059"/>
        <v>0</v>
      </c>
      <c r="EV739" s="56">
        <f t="shared" si="2060"/>
        <v>0</v>
      </c>
      <c r="EW739" s="56">
        <f t="shared" si="2061"/>
        <v>0</v>
      </c>
      <c r="EX739" s="56">
        <f t="shared" si="2062"/>
        <v>0</v>
      </c>
      <c r="EY739" s="56">
        <f t="shared" si="2063"/>
        <v>0</v>
      </c>
      <c r="EZ739" s="56">
        <f t="shared" si="2064"/>
        <v>0</v>
      </c>
      <c r="FA739" s="39">
        <f t="shared" si="2065"/>
        <v>0</v>
      </c>
      <c r="FB739" s="39">
        <f t="shared" si="2066"/>
        <v>0</v>
      </c>
      <c r="FC739" s="54">
        <f t="shared" si="2067"/>
        <v>0</v>
      </c>
      <c r="FD739" s="54">
        <f t="shared" si="2068"/>
        <v>0</v>
      </c>
      <c r="FE739" s="39">
        <f t="shared" si="2069"/>
        <v>0</v>
      </c>
      <c r="FF739" s="54">
        <f t="shared" si="2070"/>
        <v>0</v>
      </c>
      <c r="FG739" s="39">
        <f t="shared" si="2071"/>
        <v>0</v>
      </c>
      <c r="FH739" s="39">
        <f t="shared" si="2148"/>
        <v>0</v>
      </c>
      <c r="FI739" s="39">
        <f t="shared" si="2149"/>
        <v>0</v>
      </c>
      <c r="FJ739" s="39">
        <f t="shared" si="2150"/>
        <v>0</v>
      </c>
      <c r="FK739" s="39" t="e">
        <f t="shared" si="2151"/>
        <v>#DIV/0!</v>
      </c>
      <c r="FL739" s="39" t="e">
        <f t="shared" si="2152"/>
        <v>#DIV/0!</v>
      </c>
      <c r="FM739" s="39" t="e">
        <f t="shared" si="2153"/>
        <v>#DIV/0!</v>
      </c>
      <c r="FN739" s="39">
        <f t="shared" si="2154"/>
        <v>1</v>
      </c>
      <c r="FO739" s="39">
        <f t="shared" si="2072"/>
        <v>0</v>
      </c>
      <c r="FP739" s="39">
        <f t="shared" si="2073"/>
        <v>0</v>
      </c>
      <c r="FQ739" s="39">
        <f t="shared" si="2074"/>
        <v>0</v>
      </c>
      <c r="FR739" s="39">
        <f t="shared" si="2155"/>
        <v>0</v>
      </c>
      <c r="FS739" s="39">
        <f t="shared" si="2156"/>
        <v>0</v>
      </c>
      <c r="FU739" s="39" t="e">
        <f t="shared" si="2157"/>
        <v>#DIV/0!</v>
      </c>
      <c r="FV739" s="39" t="e">
        <f t="shared" si="2158"/>
        <v>#DIV/0!</v>
      </c>
      <c r="FW739" s="39" t="e">
        <f t="shared" si="2159"/>
        <v>#DIV/0!</v>
      </c>
      <c r="FY739" s="39" t="e">
        <f t="shared" si="2160"/>
        <v>#DIV/0!</v>
      </c>
      <c r="FZ739" s="39" t="e">
        <f t="shared" si="2161"/>
        <v>#DIV/0!</v>
      </c>
      <c r="GA739" s="39" t="e">
        <f t="shared" si="2162"/>
        <v>#DIV/0!</v>
      </c>
      <c r="GB739" s="39" t="e">
        <f t="shared" si="2163"/>
        <v>#DIV/0!</v>
      </c>
      <c r="GC739" s="39" t="e">
        <f t="shared" si="2164"/>
        <v>#DIV/0!</v>
      </c>
      <c r="GD739" s="39" t="e">
        <f t="shared" si="2165"/>
        <v>#DIV/0!</v>
      </c>
      <c r="GE739" s="39" t="e">
        <f t="shared" si="2166"/>
        <v>#DIV/0!</v>
      </c>
      <c r="GF739" s="39" t="e">
        <f t="shared" si="2167"/>
        <v>#DIV/0!</v>
      </c>
      <c r="GG739" s="39" t="e">
        <f t="shared" si="2168"/>
        <v>#DIV/0!</v>
      </c>
      <c r="GH739" s="39" t="e">
        <f t="shared" si="2169"/>
        <v>#DIV/0!</v>
      </c>
      <c r="GI739" s="39"/>
      <c r="GJ739" s="39" t="e">
        <f t="shared" si="2170"/>
        <v>#DIV/0!</v>
      </c>
      <c r="GK739" s="39" t="e">
        <f t="shared" si="2171"/>
        <v>#DIV/0!</v>
      </c>
      <c r="GL739" s="39" t="e">
        <f t="shared" si="2172"/>
        <v>#DIV/0!</v>
      </c>
      <c r="GM739" s="39" t="e">
        <f t="shared" si="2173"/>
        <v>#DIV/0!</v>
      </c>
      <c r="GN739" s="39" t="e">
        <f t="shared" si="2174"/>
        <v>#DIV/0!</v>
      </c>
      <c r="GO739" s="57"/>
      <c r="GP739" s="57" t="e">
        <f t="shared" si="2175"/>
        <v>#DIV/0!</v>
      </c>
      <c r="GQ739" s="59" t="e">
        <f t="shared" si="2176"/>
        <v>#DIV/0!</v>
      </c>
      <c r="GR739" s="41" t="e">
        <f t="shared" si="2177"/>
        <v>#DIV/0!</v>
      </c>
      <c r="GS739" s="57" t="e">
        <f t="shared" si="2178"/>
        <v>#DIV/0!</v>
      </c>
      <c r="GT739" s="57" t="e">
        <f t="shared" si="2179"/>
        <v>#DIV/0!</v>
      </c>
      <c r="GU739" s="57" t="e">
        <f t="shared" si="2180"/>
        <v>#DIV/0!</v>
      </c>
      <c r="GV739" s="57"/>
      <c r="GW739" s="42" t="e">
        <f t="shared" si="2181"/>
        <v>#DIV/0!</v>
      </c>
      <c r="GX739" s="42" t="e">
        <f t="shared" si="2182"/>
        <v>#DIV/0!</v>
      </c>
      <c r="GY739" s="42" t="e">
        <f t="shared" si="2183"/>
        <v>#DIV/0!</v>
      </c>
      <c r="GZ739" s="57"/>
      <c r="HA739" s="2" t="e">
        <f t="shared" si="2184"/>
        <v>#DIV/0!</v>
      </c>
      <c r="HB739" s="2" t="e">
        <f t="shared" si="2185"/>
        <v>#DIV/0!</v>
      </c>
      <c r="HC739" s="2" t="e">
        <f t="shared" si="2186"/>
        <v>#DIV/0!</v>
      </c>
      <c r="HD739" s="2" t="e">
        <f t="shared" si="2187"/>
        <v>#DIV/0!</v>
      </c>
      <c r="HE739" s="2" t="e">
        <f t="shared" si="2188"/>
        <v>#DIV/0!</v>
      </c>
      <c r="HF739" s="2" t="e">
        <f t="shared" si="2189"/>
        <v>#DIV/0!</v>
      </c>
      <c r="HG739" s="2" t="e">
        <f t="shared" si="2190"/>
        <v>#DIV/0!</v>
      </c>
      <c r="HH739" s="2" t="e">
        <f t="shared" si="2191"/>
        <v>#DIV/0!</v>
      </c>
      <c r="HI739" s="2" t="e">
        <f t="shared" si="2192"/>
        <v>#DIV/0!</v>
      </c>
      <c r="HJ739" s="11" t="e">
        <f t="shared" si="2193"/>
        <v>#DIV/0!</v>
      </c>
      <c r="HK739" s="60" t="e">
        <f t="shared" si="2194"/>
        <v>#DIV/0!</v>
      </c>
      <c r="HL739" s="57"/>
      <c r="HM739" s="57" t="e">
        <f t="shared" si="2195"/>
        <v>#DIV/0!</v>
      </c>
      <c r="HN739" s="57" t="e">
        <f t="shared" si="2196"/>
        <v>#DIV/0!</v>
      </c>
      <c r="HO739" s="57" t="e">
        <f t="shared" si="2197"/>
        <v>#DIV/0!</v>
      </c>
      <c r="HP739" s="57" t="e">
        <f t="shared" si="2198"/>
        <v>#DIV/0!</v>
      </c>
      <c r="HQ739" s="57" t="e">
        <f t="shared" si="2199"/>
        <v>#DIV/0!</v>
      </c>
      <c r="HR739" s="57"/>
      <c r="HS739" s="57" t="e">
        <f t="shared" si="2200"/>
        <v>#DIV/0!</v>
      </c>
      <c r="HT739" s="57" t="e">
        <f t="shared" si="2201"/>
        <v>#DIV/0!</v>
      </c>
      <c r="HU739" s="57" t="e">
        <f t="shared" si="2202"/>
        <v>#DIV/0!</v>
      </c>
      <c r="HV739" s="57" t="e">
        <f t="shared" si="2203"/>
        <v>#DIV/0!</v>
      </c>
      <c r="HW739" s="57" t="e">
        <f t="shared" si="2204"/>
        <v>#DIV/0!</v>
      </c>
      <c r="HX739" s="57"/>
      <c r="HY739" s="57" t="e">
        <f t="shared" si="2205"/>
        <v>#DIV/0!</v>
      </c>
      <c r="HZ739" s="57" t="e">
        <f t="shared" si="2206"/>
        <v>#DIV/0!</v>
      </c>
      <c r="IA739" s="57"/>
      <c r="IB739" s="61">
        <f t="shared" si="2207"/>
        <v>0</v>
      </c>
      <c r="IC739" s="57" t="str">
        <f t="shared" si="2208"/>
        <v/>
      </c>
      <c r="ID739" s="42"/>
      <c r="IE739" s="2" t="str">
        <f t="shared" si="2209"/>
        <v/>
      </c>
      <c r="IF739" s="60" t="e">
        <f t="shared" si="2210"/>
        <v>#DIV/0!</v>
      </c>
      <c r="IG739" s="60" t="str">
        <f t="shared" si="2211"/>
        <v/>
      </c>
      <c r="IH739" s="60" t="str">
        <f t="shared" si="2212"/>
        <v>zinco-</v>
      </c>
      <c r="II739" s="60" t="str">
        <f t="shared" si="2213"/>
        <v>mangano-</v>
      </c>
      <c r="IJ739" s="60" t="e">
        <f t="shared" si="2214"/>
        <v>#DIV/0!</v>
      </c>
      <c r="IK739" s="60" t="e">
        <f t="shared" si="2215"/>
        <v>#DIV/0!</v>
      </c>
      <c r="IL739" s="60" t="e">
        <f t="shared" si="2216"/>
        <v>#DIV/0!</v>
      </c>
      <c r="IM739" s="60" t="e">
        <f t="shared" si="2217"/>
        <v>#DIV/0!</v>
      </c>
      <c r="IN739" s="60" t="str">
        <f t="shared" si="2218"/>
        <v/>
      </c>
      <c r="IO739" s="60" t="str">
        <f t="shared" si="2219"/>
        <v/>
      </c>
      <c r="IP739" s="57"/>
      <c r="IQ739" s="57" t="str">
        <f t="shared" si="2220"/>
        <v>ERROR!!</v>
      </c>
    </row>
    <row r="740" spans="24:251">
      <c r="X740" s="29">
        <f t="shared" si="2076"/>
        <v>0</v>
      </c>
      <c r="Y740" s="29">
        <f t="shared" si="2077"/>
        <v>0</v>
      </c>
      <c r="Z740" s="29" t="e">
        <f t="shared" si="2078"/>
        <v>#DIV/0!</v>
      </c>
      <c r="AA740" s="29" t="e">
        <f t="shared" si="2079"/>
        <v>#DIV/0!</v>
      </c>
      <c r="AB740" s="29" t="e">
        <f t="shared" si="2080"/>
        <v>#DIV/0!</v>
      </c>
      <c r="AC740" s="29" t="e">
        <f t="shared" si="2081"/>
        <v>#DIV/0!</v>
      </c>
      <c r="AF740" s="23">
        <v>60.084299999999999</v>
      </c>
      <c r="AG740" s="23">
        <v>79.878799999999998</v>
      </c>
      <c r="AH740" s="23">
        <v>101.96120000000001</v>
      </c>
      <c r="AI740" s="23">
        <v>151.99039999999999</v>
      </c>
      <c r="AJ740" s="23">
        <v>159.69</v>
      </c>
      <c r="AK740" s="23">
        <v>71.846400000000003</v>
      </c>
      <c r="AL740" s="23">
        <v>70.9375</v>
      </c>
      <c r="AM740" s="23">
        <v>40.304400000000001</v>
      </c>
      <c r="AN740" s="23">
        <v>56.077399999999997</v>
      </c>
      <c r="AO740" s="23">
        <v>61.978999999999999</v>
      </c>
      <c r="AP740" s="23">
        <v>94.195999999999998</v>
      </c>
      <c r="AQ740" s="23">
        <v>18.998000000000001</v>
      </c>
      <c r="AR740" s="23">
        <v>35.450000000000003</v>
      </c>
      <c r="AS740" s="23">
        <v>29.88</v>
      </c>
      <c r="AT740" s="23">
        <v>74.691999999999993</v>
      </c>
      <c r="AU740" s="23">
        <v>81.39</v>
      </c>
      <c r="AX740" s="54">
        <f t="shared" si="2082"/>
        <v>0</v>
      </c>
      <c r="AY740" s="54">
        <f t="shared" si="2083"/>
        <v>0</v>
      </c>
      <c r="AZ740" s="54">
        <f t="shared" si="2084"/>
        <v>0</v>
      </c>
      <c r="BA740" s="54">
        <f t="shared" si="2085"/>
        <v>0</v>
      </c>
      <c r="BB740" s="54">
        <f t="shared" si="2086"/>
        <v>0</v>
      </c>
      <c r="BC740" s="54">
        <f t="shared" si="2087"/>
        <v>0</v>
      </c>
      <c r="BD740" s="54">
        <f t="shared" si="2088"/>
        <v>0</v>
      </c>
      <c r="BE740" s="54">
        <f t="shared" si="2089"/>
        <v>0</v>
      </c>
      <c r="BF740" s="54">
        <f t="shared" si="2090"/>
        <v>0</v>
      </c>
      <c r="BG740" s="54">
        <f t="shared" si="2091"/>
        <v>0</v>
      </c>
      <c r="BH740" s="54">
        <f t="shared" si="2092"/>
        <v>0</v>
      </c>
      <c r="BI740" s="54">
        <f t="shared" si="2093"/>
        <v>0</v>
      </c>
      <c r="BJ740" s="54">
        <f t="shared" si="2094"/>
        <v>0</v>
      </c>
      <c r="BK740" s="54">
        <f t="shared" si="2095"/>
        <v>0</v>
      </c>
      <c r="BL740" s="54">
        <f t="shared" si="2096"/>
        <v>0</v>
      </c>
      <c r="BM740" s="42"/>
      <c r="BO740" s="54">
        <f>'Norm-coeff'!$C$2+$AX740*'Norm-coeff'!$D$2+$AY740*'Norm-coeff'!$E$2+$AZ740*'Norm-coeff'!$F$2+$BA740*'Norm-coeff'!$G$2+$BB740*'Norm-coeff'!$H$2+$BC740*'Norm-coeff'!$I$2+$BD740*'Norm-coeff'!$J$2+$BE740*'Norm-coeff'!$K$2+$BF740*'Norm-coeff'!$L$2+$BG740*'Norm-coeff'!$M$2+$BH740*'Norm-coeff'!$N$2+$BI740*'Norm-coeff'!$O$2</f>
        <v>5.4045421474420303</v>
      </c>
      <c r="BP740" s="54">
        <f>'Norm-coeff'!$C$3+$AX740*'Norm-coeff'!$D$3+$AY740*'Norm-coeff'!$E$3+$AZ740*'Norm-coeff'!$F$3+$BA740*'Norm-coeff'!$G$3+$BB740*'Norm-coeff'!$H$3+$BC740*'Norm-coeff'!$I$3+$BD740*'Norm-coeff'!$J$3+$BE740*'Norm-coeff'!$K$3+$BF740*'Norm-coeff'!$L$3+$BG740*'Norm-coeff'!$M$3+$BH740*'Norm-coeff'!$N$3+$BI740*'Norm-coeff'!$O$3</f>
        <v>3.15319116612705</v>
      </c>
      <c r="BQ740" s="54">
        <f>'Norm-coeff'!$C$4+$AX740*'Norm-coeff'!$D$4+$AY740*'Norm-coeff'!$E$4+$AZ740*'Norm-coeff'!$F$4+$BA740*'Norm-coeff'!$G$4+$BB740*'Norm-coeff'!$H$4+$BC740*'Norm-coeff'!$I$4+$BD740*'Norm-coeff'!$J$4+$BE740*'Norm-coeff'!$K$4+$BF740*'Norm-coeff'!$L$4+$BG740*'Norm-coeff'!$M$4+$BH740*'Norm-coeff'!$N$4+$BI740*'Norm-coeff'!$O$4</f>
        <v>1.42115649462768</v>
      </c>
      <c r="BR740" s="54">
        <f>'Norm-coeff'!$C$5+$AX740*'Norm-coeff'!$D$5+$AY740*'Norm-coeff'!$E$5+$AZ740*'Norm-coeff'!$F$5+$BA740*'Norm-coeff'!$G$5+$BB740*'Norm-coeff'!$H$5+$BC740*'Norm-coeff'!$I$5+$BD740*'Norm-coeff'!$J$5+$BE740*'Norm-coeff'!$K$5+$BF740*'Norm-coeff'!$L$5+$BG740*'Norm-coeff'!$M$5+$BH740*'Norm-coeff'!$N$5+$BI740*'Norm-coeff'!$O$5</f>
        <v>1.0553329241296201</v>
      </c>
      <c r="BS740" s="54">
        <f>'Norm-coeff'!$C$6+$AX740*'Norm-coeff'!$D$6+$AY740*'Norm-coeff'!$E$6+$AZ740*'Norm-coeff'!$F$6+$BA740*'Norm-coeff'!$G$6+$BB740*'Norm-coeff'!$H$6+$BC740*'Norm-coeff'!$I$6+$BD740*'Norm-coeff'!$J$6+$BE740*'Norm-coeff'!$K$6+$BF740*'Norm-coeff'!$L$6+$BG740*'Norm-coeff'!$M$6+$BH740*'Norm-coeff'!$N$6+$BI740*'Norm-coeff'!$O$6</f>
        <v>-1.48700885495103E-2</v>
      </c>
      <c r="BT740" s="54">
        <f>'Norm-coeff'!$C$7+$AX740*'Norm-coeff'!$D$7+$AY740*'Norm-coeff'!$E$7+$AZ740*'Norm-coeff'!$F$7+$BA740*'Norm-coeff'!$G$7+$BB740*'Norm-coeff'!$H$7+$BC740*'Norm-coeff'!$I$7+$BD740*'Norm-coeff'!$J$7+$BE740*'Norm-coeff'!$K$7+$BF740*'Norm-coeff'!$L$7+$BG740*'Norm-coeff'!$M$7+$BH740*'Norm-coeff'!$N$7+$BI740*'Norm-coeff'!$O$7</f>
        <v>2.0907583608832998</v>
      </c>
      <c r="BU740" s="54">
        <f>'Norm-coeff'!$C$8+$AX740*'Norm-coeff'!$D$8+$AY740*'Norm-coeff'!$E$8+$AZ740*'Norm-coeff'!$F$8+$BA740*'Norm-coeff'!$G$8+$BB740*'Norm-coeff'!$H$8+$BC740*'Norm-coeff'!$I$8+$BD740*'Norm-coeff'!$J$8+$BE740*'Norm-coeff'!$K$8+$BF740*'Norm-coeff'!$L$8+$BG740*'Norm-coeff'!$M$8+$BH740*'Norm-coeff'!$N$8+$BI740*'Norm-coeff'!$O$8</f>
        <v>0.65894159836244504</v>
      </c>
      <c r="BV740" s="54">
        <f>'Norm-coeff'!$C$9+$AX740*'Norm-coeff'!$D$9+$AY740*'Norm-coeff'!$E$9+$AZ740*'Norm-coeff'!$F$9+$BA740*'Norm-coeff'!$G$9+$BB740*'Norm-coeff'!$H$9+$BC740*'Norm-coeff'!$I$9+$BD740*'Norm-coeff'!$J$9+$BE740*'Norm-coeff'!$K$9+$BF740*'Norm-coeff'!$L$9+$BG740*'Norm-coeff'!$M$9+$BH740*'Norm-coeff'!$N$9+$BI740*'Norm-coeff'!$O$9</f>
        <v>1.48961085014701</v>
      </c>
      <c r="BW740" s="54">
        <f>'Norm-coeff'!$C$10+$AX740*'Norm-coeff'!$D$10+$AY740*'Norm-coeff'!$E$10+$AZ740*'Norm-coeff'!$F$10+$BA740*'Norm-coeff'!$G$10+$BB740*'Norm-coeff'!$H$10+$BC740*'Norm-coeff'!$I$10+$BD740*'Norm-coeff'!$J$10+$BE740*'Norm-coeff'!$K$10+$BF740*'Norm-coeff'!$L$10+$BG740*'Norm-coeff'!$M$10+$BH740*'Norm-coeff'!$N$10+$BI740*'Norm-coeff'!$O$10</f>
        <v>1.42058735749591</v>
      </c>
      <c r="BX740" s="54">
        <f>'Norm-coeff'!$C$11+$AX740*'Norm-coeff'!$D$11+$AY740*'Norm-coeff'!$E$11+$AZ740*'Norm-coeff'!$F$11+$BA740*'Norm-coeff'!$G$11+$BB740*'Norm-coeff'!$H$11+$BC740*'Norm-coeff'!$I$11+$BD740*'Norm-coeff'!$J$11+$BE740*'Norm-coeff'!$K$11+$BF740*'Norm-coeff'!$L$11+$BG740*'Norm-coeff'!$M$11+$BH740*'Norm-coeff'!$N$11+$BI740*'Norm-coeff'!$O$11</f>
        <v>0.221233014421479</v>
      </c>
      <c r="BY740" s="54">
        <f>'Norm-coeff'!$C$12+$AX740*'Norm-coeff'!$D$12+$AY740*'Norm-coeff'!$E$12+$AZ740*'Norm-coeff'!$F$12+$BA740*'Norm-coeff'!$G$12+$BB740*'Norm-coeff'!$H$12+$BC740*'Norm-coeff'!$I$12+$BD740*'Norm-coeff'!$J$12+$BE740*'Norm-coeff'!$K$12+$BF740*'Norm-coeff'!$L$12+$BG740*'Norm-coeff'!$M$12+$BH740*'Norm-coeff'!$N$12+$BI740*'Norm-coeff'!$O$12</f>
        <v>0.283527502056037</v>
      </c>
      <c r="BZ740" s="54">
        <f>'Norm-coeff'!$C$13+$AX740*'Norm-coeff'!$D$13+$AY740*'Norm-coeff'!$E$13+$AZ740*'Norm-coeff'!$F$13+$BA740*'Norm-coeff'!$G$13+$BB740*'Norm-coeff'!$H$13+$BC740*'Norm-coeff'!$I$13+$BD740*'Norm-coeff'!$J$13+$BE740*'Norm-coeff'!$K$13+$BF740*'Norm-coeff'!$L$13+$BG740*'Norm-coeff'!$M$13+$BH740*'Norm-coeff'!$N$13+$BI740*'Norm-coeff'!$O$13</f>
        <v>-4.1864930554451202E-2</v>
      </c>
      <c r="CA740" s="54">
        <f>'Norm-coeff'!$C$14+$AX740*'Norm-coeff'!$D$14+$AY740*'Norm-coeff'!$E$14+$AZ740*'Norm-coeff'!$F$14+$BA740*'Norm-coeff'!$G$14+$BB740*'Norm-coeff'!$H$14+$BC740*'Norm-coeff'!$I$14+$BD740*'Norm-coeff'!$J$14+$BE740*'Norm-coeff'!$K$14+$BF740*'Norm-coeff'!$L$14+$BG740*'Norm-coeff'!$M$14+$BH740*'Norm-coeff'!$N$14+$BI740*'Norm-coeff'!$O$14</f>
        <v>4.2526983164477103</v>
      </c>
      <c r="CC740" s="54">
        <f t="shared" si="2221"/>
        <v>0</v>
      </c>
      <c r="CG740" s="54">
        <f t="shared" si="2097"/>
        <v>0</v>
      </c>
      <c r="CH740" s="54">
        <f t="shared" si="2075"/>
        <v>0</v>
      </c>
      <c r="CI740" s="54">
        <f t="shared" si="2098"/>
        <v>0</v>
      </c>
      <c r="CJ740" s="56">
        <f t="shared" si="2099"/>
        <v>0</v>
      </c>
      <c r="CK740" s="54">
        <f t="shared" si="2100"/>
        <v>0</v>
      </c>
      <c r="CL740" s="54">
        <f t="shared" si="2101"/>
        <v>0</v>
      </c>
      <c r="CM740" s="54">
        <f t="shared" si="2102"/>
        <v>0</v>
      </c>
      <c r="CN740" s="54">
        <f t="shared" si="2103"/>
        <v>0</v>
      </c>
      <c r="CO740" s="54">
        <f t="shared" si="2104"/>
        <v>0</v>
      </c>
      <c r="CP740" s="54">
        <f t="shared" si="2105"/>
        <v>0</v>
      </c>
      <c r="CQ740" s="54">
        <f t="shared" si="2106"/>
        <v>0</v>
      </c>
      <c r="CR740" s="54">
        <f t="shared" si="2107"/>
        <v>0</v>
      </c>
      <c r="CS740" s="54">
        <f t="shared" si="2108"/>
        <v>0</v>
      </c>
      <c r="CU740" s="54">
        <f t="shared" si="2109"/>
        <v>0</v>
      </c>
      <c r="CV740" s="54">
        <f t="shared" si="2110"/>
        <v>0</v>
      </c>
      <c r="CW740" s="54">
        <f t="shared" si="2111"/>
        <v>0</v>
      </c>
      <c r="CX740" s="54">
        <f t="shared" si="2112"/>
        <v>0</v>
      </c>
      <c r="CZ740" s="54">
        <f t="shared" si="2113"/>
        <v>0</v>
      </c>
      <c r="DA740" s="54">
        <f t="shared" si="2114"/>
        <v>0</v>
      </c>
      <c r="DB740" s="54">
        <f t="shared" si="2115"/>
        <v>0</v>
      </c>
      <c r="DC740" s="54">
        <f t="shared" si="2116"/>
        <v>0</v>
      </c>
      <c r="DD740" s="54">
        <f t="shared" si="2117"/>
        <v>0</v>
      </c>
      <c r="DE740" s="54">
        <f t="shared" si="2118"/>
        <v>0</v>
      </c>
      <c r="DF740" s="54">
        <f t="shared" si="2119"/>
        <v>0</v>
      </c>
      <c r="DG740" s="54">
        <f t="shared" si="2120"/>
        <v>2</v>
      </c>
      <c r="DH740" s="71">
        <f t="shared" si="2121"/>
        <v>0</v>
      </c>
      <c r="DI740" s="71">
        <f t="shared" si="2122"/>
        <v>0</v>
      </c>
      <c r="DJ740" s="54">
        <f t="shared" si="2123"/>
        <v>0</v>
      </c>
      <c r="DK740" s="54">
        <f t="shared" si="2124"/>
        <v>2</v>
      </c>
      <c r="DL740" s="4">
        <f t="shared" si="2049"/>
        <v>0</v>
      </c>
      <c r="DM740" s="3">
        <f t="shared" si="2125"/>
        <v>0</v>
      </c>
      <c r="DN740" s="3">
        <f t="shared" si="2126"/>
        <v>0</v>
      </c>
      <c r="DO740" s="4" t="e">
        <f t="shared" si="2127"/>
        <v>#DIV/0!</v>
      </c>
      <c r="DP740" s="57"/>
      <c r="DQ740" s="57"/>
      <c r="DR740" s="56">
        <f t="shared" si="2050"/>
        <v>2</v>
      </c>
      <c r="DS740" s="56">
        <f t="shared" si="2051"/>
        <v>0</v>
      </c>
      <c r="DT740" s="38">
        <f t="shared" si="2052"/>
        <v>0</v>
      </c>
      <c r="DU740" s="38">
        <f t="shared" si="2128"/>
        <v>2</v>
      </c>
      <c r="DV740" s="38">
        <f t="shared" si="2053"/>
        <v>0</v>
      </c>
      <c r="DW740" s="39">
        <f t="shared" si="2054"/>
        <v>0</v>
      </c>
      <c r="DX740" s="39">
        <f t="shared" si="2055"/>
        <v>0</v>
      </c>
      <c r="DY740" s="39">
        <f t="shared" si="2056"/>
        <v>0</v>
      </c>
      <c r="DZ740" s="39">
        <f t="shared" si="2057"/>
        <v>0</v>
      </c>
      <c r="EA740" s="39">
        <f t="shared" si="2058"/>
        <v>0</v>
      </c>
      <c r="EB740" s="37" t="e">
        <f t="shared" si="2129"/>
        <v>#DIV/0!</v>
      </c>
      <c r="EC740" s="37" t="e">
        <f t="shared" si="2130"/>
        <v>#DIV/0!</v>
      </c>
      <c r="ED740" s="37" t="e">
        <f t="shared" si="2131"/>
        <v>#DIV/0!</v>
      </c>
      <c r="EE740" s="37" t="e">
        <f t="shared" si="2132"/>
        <v>#DIV/0!</v>
      </c>
      <c r="EF740" s="39" t="e">
        <f t="shared" si="2133"/>
        <v>#DIV/0!</v>
      </c>
      <c r="EG740" s="37" t="e">
        <f t="shared" si="2134"/>
        <v>#DIV/0!</v>
      </c>
      <c r="EH740" s="37" t="e">
        <f t="shared" si="2135"/>
        <v>#DIV/0!</v>
      </c>
      <c r="EI740" s="11" t="b">
        <f t="shared" si="2136"/>
        <v>1</v>
      </c>
      <c r="EJ740" s="11" t="b">
        <f t="shared" si="2137"/>
        <v>0</v>
      </c>
      <c r="EK740" s="39" t="e">
        <f t="shared" si="2138"/>
        <v>#DIV/0!</v>
      </c>
      <c r="EL740" s="39" t="e">
        <f t="shared" si="2139"/>
        <v>#DIV/0!</v>
      </c>
      <c r="EM740" s="39" t="e">
        <f t="shared" si="2140"/>
        <v>#DIV/0!</v>
      </c>
      <c r="EN740" s="39" t="e">
        <f t="shared" si="2141"/>
        <v>#DIV/0!</v>
      </c>
      <c r="EO740" s="39" t="e">
        <f t="shared" si="2142"/>
        <v>#DIV/0!</v>
      </c>
      <c r="EP740" s="39" t="e">
        <f t="shared" si="2143"/>
        <v>#DIV/0!</v>
      </c>
      <c r="EQ740" s="39" t="e">
        <f t="shared" si="2144"/>
        <v>#DIV/0!</v>
      </c>
      <c r="ER740" s="39" t="e">
        <f t="shared" si="2145"/>
        <v>#DIV/0!</v>
      </c>
      <c r="ES740" s="58" t="str">
        <f t="shared" si="2146"/>
        <v>(OH,F,Cl)-dominate amphibole</v>
      </c>
      <c r="ET740" s="58" t="e">
        <f t="shared" si="2147"/>
        <v>#N/A</v>
      </c>
      <c r="EU740" s="56">
        <f t="shared" si="2059"/>
        <v>0</v>
      </c>
      <c r="EV740" s="56">
        <f t="shared" si="2060"/>
        <v>0</v>
      </c>
      <c r="EW740" s="56">
        <f t="shared" si="2061"/>
        <v>0</v>
      </c>
      <c r="EX740" s="56">
        <f t="shared" si="2062"/>
        <v>0</v>
      </c>
      <c r="EY740" s="56">
        <f t="shared" si="2063"/>
        <v>0</v>
      </c>
      <c r="EZ740" s="56">
        <f t="shared" si="2064"/>
        <v>0</v>
      </c>
      <c r="FA740" s="39">
        <f t="shared" si="2065"/>
        <v>0</v>
      </c>
      <c r="FB740" s="39">
        <f t="shared" si="2066"/>
        <v>0</v>
      </c>
      <c r="FC740" s="54">
        <f t="shared" si="2067"/>
        <v>0</v>
      </c>
      <c r="FD740" s="54">
        <f t="shared" si="2068"/>
        <v>0</v>
      </c>
      <c r="FE740" s="39">
        <f t="shared" si="2069"/>
        <v>0</v>
      </c>
      <c r="FF740" s="54">
        <f t="shared" si="2070"/>
        <v>0</v>
      </c>
      <c r="FG740" s="39">
        <f t="shared" si="2071"/>
        <v>0</v>
      </c>
      <c r="FH740" s="39">
        <f t="shared" si="2148"/>
        <v>0</v>
      </c>
      <c r="FI740" s="39">
        <f t="shared" si="2149"/>
        <v>0</v>
      </c>
      <c r="FJ740" s="39">
        <f t="shared" si="2150"/>
        <v>0</v>
      </c>
      <c r="FK740" s="39" t="e">
        <f t="shared" si="2151"/>
        <v>#DIV/0!</v>
      </c>
      <c r="FL740" s="39" t="e">
        <f t="shared" si="2152"/>
        <v>#DIV/0!</v>
      </c>
      <c r="FM740" s="39" t="e">
        <f t="shared" si="2153"/>
        <v>#DIV/0!</v>
      </c>
      <c r="FN740" s="39">
        <f t="shared" si="2154"/>
        <v>1</v>
      </c>
      <c r="FO740" s="39">
        <f t="shared" si="2072"/>
        <v>0</v>
      </c>
      <c r="FP740" s="39">
        <f t="shared" si="2073"/>
        <v>0</v>
      </c>
      <c r="FQ740" s="39">
        <f t="shared" si="2074"/>
        <v>0</v>
      </c>
      <c r="FR740" s="39">
        <f t="shared" si="2155"/>
        <v>0</v>
      </c>
      <c r="FS740" s="39">
        <f t="shared" si="2156"/>
        <v>0</v>
      </c>
      <c r="FU740" s="39" t="e">
        <f t="shared" si="2157"/>
        <v>#DIV/0!</v>
      </c>
      <c r="FV740" s="39" t="e">
        <f t="shared" si="2158"/>
        <v>#DIV/0!</v>
      </c>
      <c r="FW740" s="39" t="e">
        <f t="shared" si="2159"/>
        <v>#DIV/0!</v>
      </c>
      <c r="FY740" s="39" t="e">
        <f t="shared" si="2160"/>
        <v>#DIV/0!</v>
      </c>
      <c r="FZ740" s="39" t="e">
        <f t="shared" si="2161"/>
        <v>#DIV/0!</v>
      </c>
      <c r="GA740" s="39" t="e">
        <f t="shared" si="2162"/>
        <v>#DIV/0!</v>
      </c>
      <c r="GB740" s="39" t="e">
        <f t="shared" si="2163"/>
        <v>#DIV/0!</v>
      </c>
      <c r="GC740" s="39" t="e">
        <f t="shared" si="2164"/>
        <v>#DIV/0!</v>
      </c>
      <c r="GD740" s="39" t="e">
        <f t="shared" si="2165"/>
        <v>#DIV/0!</v>
      </c>
      <c r="GE740" s="39" t="e">
        <f t="shared" si="2166"/>
        <v>#DIV/0!</v>
      </c>
      <c r="GF740" s="39" t="e">
        <f t="shared" si="2167"/>
        <v>#DIV/0!</v>
      </c>
      <c r="GG740" s="39" t="e">
        <f t="shared" si="2168"/>
        <v>#DIV/0!</v>
      </c>
      <c r="GH740" s="39" t="e">
        <f t="shared" si="2169"/>
        <v>#DIV/0!</v>
      </c>
      <c r="GI740" s="39"/>
      <c r="GJ740" s="39" t="e">
        <f t="shared" si="2170"/>
        <v>#DIV/0!</v>
      </c>
      <c r="GK740" s="39" t="e">
        <f t="shared" si="2171"/>
        <v>#DIV/0!</v>
      </c>
      <c r="GL740" s="39" t="e">
        <f t="shared" si="2172"/>
        <v>#DIV/0!</v>
      </c>
      <c r="GM740" s="39" t="e">
        <f t="shared" si="2173"/>
        <v>#DIV/0!</v>
      </c>
      <c r="GN740" s="39" t="e">
        <f t="shared" si="2174"/>
        <v>#DIV/0!</v>
      </c>
      <c r="GO740" s="57"/>
      <c r="GP740" s="57" t="e">
        <f t="shared" si="2175"/>
        <v>#DIV/0!</v>
      </c>
      <c r="GQ740" s="59" t="e">
        <f t="shared" si="2176"/>
        <v>#DIV/0!</v>
      </c>
      <c r="GR740" s="41" t="e">
        <f t="shared" si="2177"/>
        <v>#DIV/0!</v>
      </c>
      <c r="GS740" s="57" t="e">
        <f t="shared" si="2178"/>
        <v>#DIV/0!</v>
      </c>
      <c r="GT740" s="57" t="e">
        <f t="shared" si="2179"/>
        <v>#DIV/0!</v>
      </c>
      <c r="GU740" s="57" t="e">
        <f t="shared" si="2180"/>
        <v>#DIV/0!</v>
      </c>
      <c r="GV740" s="57"/>
      <c r="GW740" s="42" t="e">
        <f t="shared" si="2181"/>
        <v>#DIV/0!</v>
      </c>
      <c r="GX740" s="42" t="e">
        <f t="shared" si="2182"/>
        <v>#DIV/0!</v>
      </c>
      <c r="GY740" s="42" t="e">
        <f t="shared" si="2183"/>
        <v>#DIV/0!</v>
      </c>
      <c r="GZ740" s="57"/>
      <c r="HA740" s="2" t="e">
        <f t="shared" si="2184"/>
        <v>#DIV/0!</v>
      </c>
      <c r="HB740" s="2" t="e">
        <f t="shared" si="2185"/>
        <v>#DIV/0!</v>
      </c>
      <c r="HC740" s="2" t="e">
        <f t="shared" si="2186"/>
        <v>#DIV/0!</v>
      </c>
      <c r="HD740" s="2" t="e">
        <f t="shared" si="2187"/>
        <v>#DIV/0!</v>
      </c>
      <c r="HE740" s="2" t="e">
        <f t="shared" si="2188"/>
        <v>#DIV/0!</v>
      </c>
      <c r="HF740" s="2" t="e">
        <f t="shared" si="2189"/>
        <v>#DIV/0!</v>
      </c>
      <c r="HG740" s="2" t="e">
        <f t="shared" si="2190"/>
        <v>#DIV/0!</v>
      </c>
      <c r="HH740" s="2" t="e">
        <f t="shared" si="2191"/>
        <v>#DIV/0!</v>
      </c>
      <c r="HI740" s="2" t="e">
        <f t="shared" si="2192"/>
        <v>#DIV/0!</v>
      </c>
      <c r="HJ740" s="11" t="e">
        <f t="shared" si="2193"/>
        <v>#DIV/0!</v>
      </c>
      <c r="HK740" s="60" t="e">
        <f t="shared" si="2194"/>
        <v>#DIV/0!</v>
      </c>
      <c r="HL740" s="57"/>
      <c r="HM740" s="57" t="e">
        <f t="shared" si="2195"/>
        <v>#DIV/0!</v>
      </c>
      <c r="HN740" s="57" t="e">
        <f t="shared" si="2196"/>
        <v>#DIV/0!</v>
      </c>
      <c r="HO740" s="57" t="e">
        <f t="shared" si="2197"/>
        <v>#DIV/0!</v>
      </c>
      <c r="HP740" s="57" t="e">
        <f t="shared" si="2198"/>
        <v>#DIV/0!</v>
      </c>
      <c r="HQ740" s="57" t="e">
        <f t="shared" si="2199"/>
        <v>#DIV/0!</v>
      </c>
      <c r="HR740" s="57"/>
      <c r="HS740" s="57" t="e">
        <f t="shared" si="2200"/>
        <v>#DIV/0!</v>
      </c>
      <c r="HT740" s="57" t="e">
        <f t="shared" si="2201"/>
        <v>#DIV/0!</v>
      </c>
      <c r="HU740" s="57" t="e">
        <f t="shared" si="2202"/>
        <v>#DIV/0!</v>
      </c>
      <c r="HV740" s="57" t="e">
        <f t="shared" si="2203"/>
        <v>#DIV/0!</v>
      </c>
      <c r="HW740" s="57" t="e">
        <f t="shared" si="2204"/>
        <v>#DIV/0!</v>
      </c>
      <c r="HX740" s="57"/>
      <c r="HY740" s="57" t="e">
        <f t="shared" si="2205"/>
        <v>#DIV/0!</v>
      </c>
      <c r="HZ740" s="57" t="e">
        <f t="shared" si="2206"/>
        <v>#DIV/0!</v>
      </c>
      <c r="IA740" s="57"/>
      <c r="IB740" s="61">
        <f t="shared" si="2207"/>
        <v>0</v>
      </c>
      <c r="IC740" s="57" t="str">
        <f t="shared" si="2208"/>
        <v/>
      </c>
      <c r="ID740" s="42"/>
      <c r="IE740" s="2" t="str">
        <f t="shared" si="2209"/>
        <v/>
      </c>
      <c r="IF740" s="60" t="e">
        <f t="shared" si="2210"/>
        <v>#DIV/0!</v>
      </c>
      <c r="IG740" s="60" t="str">
        <f t="shared" si="2211"/>
        <v/>
      </c>
      <c r="IH740" s="60" t="str">
        <f t="shared" si="2212"/>
        <v>zinco-</v>
      </c>
      <c r="II740" s="60" t="str">
        <f t="shared" si="2213"/>
        <v>mangano-</v>
      </c>
      <c r="IJ740" s="60" t="e">
        <f t="shared" si="2214"/>
        <v>#DIV/0!</v>
      </c>
      <c r="IK740" s="60" t="e">
        <f t="shared" si="2215"/>
        <v>#DIV/0!</v>
      </c>
      <c r="IL740" s="60" t="e">
        <f t="shared" si="2216"/>
        <v>#DIV/0!</v>
      </c>
      <c r="IM740" s="60" t="e">
        <f t="shared" si="2217"/>
        <v>#DIV/0!</v>
      </c>
      <c r="IN740" s="60" t="str">
        <f t="shared" si="2218"/>
        <v/>
      </c>
      <c r="IO740" s="60" t="str">
        <f t="shared" si="2219"/>
        <v/>
      </c>
      <c r="IP740" s="57"/>
      <c r="IQ740" s="57" t="str">
        <f t="shared" si="2220"/>
        <v>ERROR!!</v>
      </c>
    </row>
    <row r="741" spans="24:251">
      <c r="X741" s="29">
        <f t="shared" si="2076"/>
        <v>0</v>
      </c>
      <c r="Y741" s="29">
        <f t="shared" si="2077"/>
        <v>0</v>
      </c>
      <c r="Z741" s="29" t="e">
        <f t="shared" si="2078"/>
        <v>#DIV/0!</v>
      </c>
      <c r="AA741" s="29" t="e">
        <f t="shared" si="2079"/>
        <v>#DIV/0!</v>
      </c>
      <c r="AB741" s="29" t="e">
        <f t="shared" si="2080"/>
        <v>#DIV/0!</v>
      </c>
      <c r="AC741" s="29" t="e">
        <f t="shared" si="2081"/>
        <v>#DIV/0!</v>
      </c>
      <c r="AF741" s="23">
        <v>60.084299999999999</v>
      </c>
      <c r="AG741" s="23">
        <v>79.878799999999998</v>
      </c>
      <c r="AH741" s="23">
        <v>101.96120000000001</v>
      </c>
      <c r="AI741" s="23">
        <v>151.99039999999999</v>
      </c>
      <c r="AJ741" s="23">
        <v>159.69</v>
      </c>
      <c r="AK741" s="23">
        <v>71.846400000000003</v>
      </c>
      <c r="AL741" s="23">
        <v>70.9375</v>
      </c>
      <c r="AM741" s="23">
        <v>40.304400000000001</v>
      </c>
      <c r="AN741" s="23">
        <v>56.077399999999997</v>
      </c>
      <c r="AO741" s="23">
        <v>61.978999999999999</v>
      </c>
      <c r="AP741" s="23">
        <v>94.195999999999998</v>
      </c>
      <c r="AQ741" s="23">
        <v>18.998000000000001</v>
      </c>
      <c r="AR741" s="23">
        <v>35.450000000000003</v>
      </c>
      <c r="AS741" s="23">
        <v>29.88</v>
      </c>
      <c r="AT741" s="23">
        <v>74.691999999999993</v>
      </c>
      <c r="AU741" s="23">
        <v>81.39</v>
      </c>
      <c r="AX741" s="54">
        <f t="shared" si="2082"/>
        <v>0</v>
      </c>
      <c r="AY741" s="54">
        <f t="shared" si="2083"/>
        <v>0</v>
      </c>
      <c r="AZ741" s="54">
        <f t="shared" si="2084"/>
        <v>0</v>
      </c>
      <c r="BA741" s="54">
        <f t="shared" si="2085"/>
        <v>0</v>
      </c>
      <c r="BB741" s="54">
        <f t="shared" si="2086"/>
        <v>0</v>
      </c>
      <c r="BC741" s="54">
        <f t="shared" si="2087"/>
        <v>0</v>
      </c>
      <c r="BD741" s="54">
        <f t="shared" si="2088"/>
        <v>0</v>
      </c>
      <c r="BE741" s="54">
        <f t="shared" si="2089"/>
        <v>0</v>
      </c>
      <c r="BF741" s="54">
        <f t="shared" si="2090"/>
        <v>0</v>
      </c>
      <c r="BG741" s="54">
        <f t="shared" si="2091"/>
        <v>0</v>
      </c>
      <c r="BH741" s="54">
        <f t="shared" si="2092"/>
        <v>0</v>
      </c>
      <c r="BI741" s="54">
        <f t="shared" si="2093"/>
        <v>0</v>
      </c>
      <c r="BJ741" s="54">
        <f t="shared" si="2094"/>
        <v>0</v>
      </c>
      <c r="BK741" s="54">
        <f t="shared" si="2095"/>
        <v>0</v>
      </c>
      <c r="BL741" s="54">
        <f t="shared" si="2096"/>
        <v>0</v>
      </c>
      <c r="BM741" s="42"/>
      <c r="BO741" s="54">
        <f>'Norm-coeff'!$C$2+$AX741*'Norm-coeff'!$D$2+$AY741*'Norm-coeff'!$E$2+$AZ741*'Norm-coeff'!$F$2+$BA741*'Norm-coeff'!$G$2+$BB741*'Norm-coeff'!$H$2+$BC741*'Norm-coeff'!$I$2+$BD741*'Norm-coeff'!$J$2+$BE741*'Norm-coeff'!$K$2+$BF741*'Norm-coeff'!$L$2+$BG741*'Norm-coeff'!$M$2+$BH741*'Norm-coeff'!$N$2+$BI741*'Norm-coeff'!$O$2</f>
        <v>5.4045421474420303</v>
      </c>
      <c r="BP741" s="54">
        <f>'Norm-coeff'!$C$3+$AX741*'Norm-coeff'!$D$3+$AY741*'Norm-coeff'!$E$3+$AZ741*'Norm-coeff'!$F$3+$BA741*'Norm-coeff'!$G$3+$BB741*'Norm-coeff'!$H$3+$BC741*'Norm-coeff'!$I$3+$BD741*'Norm-coeff'!$J$3+$BE741*'Norm-coeff'!$K$3+$BF741*'Norm-coeff'!$L$3+$BG741*'Norm-coeff'!$M$3+$BH741*'Norm-coeff'!$N$3+$BI741*'Norm-coeff'!$O$3</f>
        <v>3.15319116612705</v>
      </c>
      <c r="BQ741" s="54">
        <f>'Norm-coeff'!$C$4+$AX741*'Norm-coeff'!$D$4+$AY741*'Norm-coeff'!$E$4+$AZ741*'Norm-coeff'!$F$4+$BA741*'Norm-coeff'!$G$4+$BB741*'Norm-coeff'!$H$4+$BC741*'Norm-coeff'!$I$4+$BD741*'Norm-coeff'!$J$4+$BE741*'Norm-coeff'!$K$4+$BF741*'Norm-coeff'!$L$4+$BG741*'Norm-coeff'!$M$4+$BH741*'Norm-coeff'!$N$4+$BI741*'Norm-coeff'!$O$4</f>
        <v>1.42115649462768</v>
      </c>
      <c r="BR741" s="54">
        <f>'Norm-coeff'!$C$5+$AX741*'Norm-coeff'!$D$5+$AY741*'Norm-coeff'!$E$5+$AZ741*'Norm-coeff'!$F$5+$BA741*'Norm-coeff'!$G$5+$BB741*'Norm-coeff'!$H$5+$BC741*'Norm-coeff'!$I$5+$BD741*'Norm-coeff'!$J$5+$BE741*'Norm-coeff'!$K$5+$BF741*'Norm-coeff'!$L$5+$BG741*'Norm-coeff'!$M$5+$BH741*'Norm-coeff'!$N$5+$BI741*'Norm-coeff'!$O$5</f>
        <v>1.0553329241296201</v>
      </c>
      <c r="BS741" s="54">
        <f>'Norm-coeff'!$C$6+$AX741*'Norm-coeff'!$D$6+$AY741*'Norm-coeff'!$E$6+$AZ741*'Norm-coeff'!$F$6+$BA741*'Norm-coeff'!$G$6+$BB741*'Norm-coeff'!$H$6+$BC741*'Norm-coeff'!$I$6+$BD741*'Norm-coeff'!$J$6+$BE741*'Norm-coeff'!$K$6+$BF741*'Norm-coeff'!$L$6+$BG741*'Norm-coeff'!$M$6+$BH741*'Norm-coeff'!$N$6+$BI741*'Norm-coeff'!$O$6</f>
        <v>-1.48700885495103E-2</v>
      </c>
      <c r="BT741" s="54">
        <f>'Norm-coeff'!$C$7+$AX741*'Norm-coeff'!$D$7+$AY741*'Norm-coeff'!$E$7+$AZ741*'Norm-coeff'!$F$7+$BA741*'Norm-coeff'!$G$7+$BB741*'Norm-coeff'!$H$7+$BC741*'Norm-coeff'!$I$7+$BD741*'Norm-coeff'!$J$7+$BE741*'Norm-coeff'!$K$7+$BF741*'Norm-coeff'!$L$7+$BG741*'Norm-coeff'!$M$7+$BH741*'Norm-coeff'!$N$7+$BI741*'Norm-coeff'!$O$7</f>
        <v>2.0907583608832998</v>
      </c>
      <c r="BU741" s="54">
        <f>'Norm-coeff'!$C$8+$AX741*'Norm-coeff'!$D$8+$AY741*'Norm-coeff'!$E$8+$AZ741*'Norm-coeff'!$F$8+$BA741*'Norm-coeff'!$G$8+$BB741*'Norm-coeff'!$H$8+$BC741*'Norm-coeff'!$I$8+$BD741*'Norm-coeff'!$J$8+$BE741*'Norm-coeff'!$K$8+$BF741*'Norm-coeff'!$L$8+$BG741*'Norm-coeff'!$M$8+$BH741*'Norm-coeff'!$N$8+$BI741*'Norm-coeff'!$O$8</f>
        <v>0.65894159836244504</v>
      </c>
      <c r="BV741" s="54">
        <f>'Norm-coeff'!$C$9+$AX741*'Norm-coeff'!$D$9+$AY741*'Norm-coeff'!$E$9+$AZ741*'Norm-coeff'!$F$9+$BA741*'Norm-coeff'!$G$9+$BB741*'Norm-coeff'!$H$9+$BC741*'Norm-coeff'!$I$9+$BD741*'Norm-coeff'!$J$9+$BE741*'Norm-coeff'!$K$9+$BF741*'Norm-coeff'!$L$9+$BG741*'Norm-coeff'!$M$9+$BH741*'Norm-coeff'!$N$9+$BI741*'Norm-coeff'!$O$9</f>
        <v>1.48961085014701</v>
      </c>
      <c r="BW741" s="54">
        <f>'Norm-coeff'!$C$10+$AX741*'Norm-coeff'!$D$10+$AY741*'Norm-coeff'!$E$10+$AZ741*'Norm-coeff'!$F$10+$BA741*'Norm-coeff'!$G$10+$BB741*'Norm-coeff'!$H$10+$BC741*'Norm-coeff'!$I$10+$BD741*'Norm-coeff'!$J$10+$BE741*'Norm-coeff'!$K$10+$BF741*'Norm-coeff'!$L$10+$BG741*'Norm-coeff'!$M$10+$BH741*'Norm-coeff'!$N$10+$BI741*'Norm-coeff'!$O$10</f>
        <v>1.42058735749591</v>
      </c>
      <c r="BX741" s="54">
        <f>'Norm-coeff'!$C$11+$AX741*'Norm-coeff'!$D$11+$AY741*'Norm-coeff'!$E$11+$AZ741*'Norm-coeff'!$F$11+$BA741*'Norm-coeff'!$G$11+$BB741*'Norm-coeff'!$H$11+$BC741*'Norm-coeff'!$I$11+$BD741*'Norm-coeff'!$J$11+$BE741*'Norm-coeff'!$K$11+$BF741*'Norm-coeff'!$L$11+$BG741*'Norm-coeff'!$M$11+$BH741*'Norm-coeff'!$N$11+$BI741*'Norm-coeff'!$O$11</f>
        <v>0.221233014421479</v>
      </c>
      <c r="BY741" s="54">
        <f>'Norm-coeff'!$C$12+$AX741*'Norm-coeff'!$D$12+$AY741*'Norm-coeff'!$E$12+$AZ741*'Norm-coeff'!$F$12+$BA741*'Norm-coeff'!$G$12+$BB741*'Norm-coeff'!$H$12+$BC741*'Norm-coeff'!$I$12+$BD741*'Norm-coeff'!$J$12+$BE741*'Norm-coeff'!$K$12+$BF741*'Norm-coeff'!$L$12+$BG741*'Norm-coeff'!$M$12+$BH741*'Norm-coeff'!$N$12+$BI741*'Norm-coeff'!$O$12</f>
        <v>0.283527502056037</v>
      </c>
      <c r="BZ741" s="54">
        <f>'Norm-coeff'!$C$13+$AX741*'Norm-coeff'!$D$13+$AY741*'Norm-coeff'!$E$13+$AZ741*'Norm-coeff'!$F$13+$BA741*'Norm-coeff'!$G$13+$BB741*'Norm-coeff'!$H$13+$BC741*'Norm-coeff'!$I$13+$BD741*'Norm-coeff'!$J$13+$BE741*'Norm-coeff'!$K$13+$BF741*'Norm-coeff'!$L$13+$BG741*'Norm-coeff'!$M$13+$BH741*'Norm-coeff'!$N$13+$BI741*'Norm-coeff'!$O$13</f>
        <v>-4.1864930554451202E-2</v>
      </c>
      <c r="CA741" s="54">
        <f>'Norm-coeff'!$C$14+$AX741*'Norm-coeff'!$D$14+$AY741*'Norm-coeff'!$E$14+$AZ741*'Norm-coeff'!$F$14+$BA741*'Norm-coeff'!$G$14+$BB741*'Norm-coeff'!$H$14+$BC741*'Norm-coeff'!$I$14+$BD741*'Norm-coeff'!$J$14+$BE741*'Norm-coeff'!$K$14+$BF741*'Norm-coeff'!$L$14+$BG741*'Norm-coeff'!$M$14+$BH741*'Norm-coeff'!$N$14+$BI741*'Norm-coeff'!$O$14</f>
        <v>4.2526983164477103</v>
      </c>
      <c r="CC741" s="54">
        <f t="shared" si="2221"/>
        <v>0</v>
      </c>
      <c r="CG741" s="54">
        <f t="shared" si="2097"/>
        <v>0</v>
      </c>
      <c r="CH741" s="54">
        <f t="shared" si="2075"/>
        <v>0</v>
      </c>
      <c r="CI741" s="54">
        <f t="shared" si="2098"/>
        <v>0</v>
      </c>
      <c r="CJ741" s="56">
        <f t="shared" si="2099"/>
        <v>0</v>
      </c>
      <c r="CK741" s="54">
        <f t="shared" si="2100"/>
        <v>0</v>
      </c>
      <c r="CL741" s="54">
        <f t="shared" si="2101"/>
        <v>0</v>
      </c>
      <c r="CM741" s="54">
        <f t="shared" si="2102"/>
        <v>0</v>
      </c>
      <c r="CN741" s="54">
        <f t="shared" si="2103"/>
        <v>0</v>
      </c>
      <c r="CO741" s="54">
        <f t="shared" si="2104"/>
        <v>0</v>
      </c>
      <c r="CP741" s="54">
        <f t="shared" si="2105"/>
        <v>0</v>
      </c>
      <c r="CQ741" s="54">
        <f t="shared" si="2106"/>
        <v>0</v>
      </c>
      <c r="CR741" s="54">
        <f t="shared" si="2107"/>
        <v>0</v>
      </c>
      <c r="CS741" s="54">
        <f t="shared" si="2108"/>
        <v>0</v>
      </c>
      <c r="CU741" s="54">
        <f t="shared" si="2109"/>
        <v>0</v>
      </c>
      <c r="CV741" s="54">
        <f t="shared" si="2110"/>
        <v>0</v>
      </c>
      <c r="CW741" s="54">
        <f t="shared" si="2111"/>
        <v>0</v>
      </c>
      <c r="CX741" s="54">
        <f t="shared" si="2112"/>
        <v>0</v>
      </c>
      <c r="CZ741" s="54">
        <f t="shared" si="2113"/>
        <v>0</v>
      </c>
      <c r="DA741" s="54">
        <f t="shared" si="2114"/>
        <v>0</v>
      </c>
      <c r="DB741" s="54">
        <f t="shared" si="2115"/>
        <v>0</v>
      </c>
      <c r="DC741" s="54">
        <f t="shared" si="2116"/>
        <v>0</v>
      </c>
      <c r="DD741" s="54">
        <f t="shared" si="2117"/>
        <v>0</v>
      </c>
      <c r="DE741" s="54">
        <f t="shared" si="2118"/>
        <v>0</v>
      </c>
      <c r="DF741" s="54">
        <f t="shared" si="2119"/>
        <v>0</v>
      </c>
      <c r="DG741" s="54">
        <f t="shared" si="2120"/>
        <v>2</v>
      </c>
      <c r="DH741" s="71">
        <f t="shared" si="2121"/>
        <v>0</v>
      </c>
      <c r="DI741" s="71">
        <f t="shared" si="2122"/>
        <v>0</v>
      </c>
      <c r="DJ741" s="54">
        <f t="shared" si="2123"/>
        <v>0</v>
      </c>
      <c r="DK741" s="54">
        <f t="shared" si="2124"/>
        <v>2</v>
      </c>
      <c r="DL741" s="4">
        <f t="shared" si="2049"/>
        <v>0</v>
      </c>
      <c r="DM741" s="3">
        <f t="shared" si="2125"/>
        <v>0</v>
      </c>
      <c r="DN741" s="3">
        <f t="shared" si="2126"/>
        <v>0</v>
      </c>
      <c r="DO741" s="4" t="e">
        <f t="shared" si="2127"/>
        <v>#DIV/0!</v>
      </c>
      <c r="DP741" s="57"/>
      <c r="DQ741" s="57"/>
      <c r="DR741" s="56">
        <f t="shared" si="2050"/>
        <v>2</v>
      </c>
      <c r="DS741" s="56">
        <f t="shared" si="2051"/>
        <v>0</v>
      </c>
      <c r="DT741" s="38">
        <f t="shared" si="2052"/>
        <v>0</v>
      </c>
      <c r="DU741" s="38">
        <f t="shared" si="2128"/>
        <v>2</v>
      </c>
      <c r="DV741" s="38">
        <f t="shared" si="2053"/>
        <v>0</v>
      </c>
      <c r="DW741" s="39">
        <f t="shared" si="2054"/>
        <v>0</v>
      </c>
      <c r="DX741" s="39">
        <f t="shared" si="2055"/>
        <v>0</v>
      </c>
      <c r="DY741" s="39">
        <f t="shared" si="2056"/>
        <v>0</v>
      </c>
      <c r="DZ741" s="39">
        <f t="shared" si="2057"/>
        <v>0</v>
      </c>
      <c r="EA741" s="39">
        <f t="shared" si="2058"/>
        <v>0</v>
      </c>
      <c r="EB741" s="37" t="e">
        <f t="shared" si="2129"/>
        <v>#DIV/0!</v>
      </c>
      <c r="EC741" s="37" t="e">
        <f t="shared" si="2130"/>
        <v>#DIV/0!</v>
      </c>
      <c r="ED741" s="37" t="e">
        <f t="shared" si="2131"/>
        <v>#DIV/0!</v>
      </c>
      <c r="EE741" s="37" t="e">
        <f t="shared" si="2132"/>
        <v>#DIV/0!</v>
      </c>
      <c r="EF741" s="39" t="e">
        <f t="shared" si="2133"/>
        <v>#DIV/0!</v>
      </c>
      <c r="EG741" s="37" t="e">
        <f t="shared" si="2134"/>
        <v>#DIV/0!</v>
      </c>
      <c r="EH741" s="37" t="e">
        <f t="shared" si="2135"/>
        <v>#DIV/0!</v>
      </c>
      <c r="EI741" s="11" t="b">
        <f t="shared" si="2136"/>
        <v>1</v>
      </c>
      <c r="EJ741" s="11" t="b">
        <f t="shared" si="2137"/>
        <v>0</v>
      </c>
      <c r="EK741" s="39" t="e">
        <f t="shared" si="2138"/>
        <v>#DIV/0!</v>
      </c>
      <c r="EL741" s="39" t="e">
        <f t="shared" si="2139"/>
        <v>#DIV/0!</v>
      </c>
      <c r="EM741" s="39" t="e">
        <f t="shared" si="2140"/>
        <v>#DIV/0!</v>
      </c>
      <c r="EN741" s="39" t="e">
        <f t="shared" si="2141"/>
        <v>#DIV/0!</v>
      </c>
      <c r="EO741" s="39" t="e">
        <f t="shared" si="2142"/>
        <v>#DIV/0!</v>
      </c>
      <c r="EP741" s="39" t="e">
        <f t="shared" si="2143"/>
        <v>#DIV/0!</v>
      </c>
      <c r="EQ741" s="39" t="e">
        <f t="shared" si="2144"/>
        <v>#DIV/0!</v>
      </c>
      <c r="ER741" s="39" t="e">
        <f t="shared" si="2145"/>
        <v>#DIV/0!</v>
      </c>
      <c r="ES741" s="58" t="str">
        <f t="shared" si="2146"/>
        <v>(OH,F,Cl)-dominate amphibole</v>
      </c>
      <c r="ET741" s="58" t="e">
        <f t="shared" si="2147"/>
        <v>#N/A</v>
      </c>
      <c r="EU741" s="56">
        <f t="shared" si="2059"/>
        <v>0</v>
      </c>
      <c r="EV741" s="56">
        <f t="shared" si="2060"/>
        <v>0</v>
      </c>
      <c r="EW741" s="56">
        <f t="shared" si="2061"/>
        <v>0</v>
      </c>
      <c r="EX741" s="56">
        <f t="shared" si="2062"/>
        <v>0</v>
      </c>
      <c r="EY741" s="56">
        <f t="shared" si="2063"/>
        <v>0</v>
      </c>
      <c r="EZ741" s="56">
        <f t="shared" si="2064"/>
        <v>0</v>
      </c>
      <c r="FA741" s="39">
        <f t="shared" si="2065"/>
        <v>0</v>
      </c>
      <c r="FB741" s="39">
        <f t="shared" si="2066"/>
        <v>0</v>
      </c>
      <c r="FC741" s="54">
        <f t="shared" si="2067"/>
        <v>0</v>
      </c>
      <c r="FD741" s="54">
        <f t="shared" si="2068"/>
        <v>0</v>
      </c>
      <c r="FE741" s="39">
        <f t="shared" si="2069"/>
        <v>0</v>
      </c>
      <c r="FF741" s="54">
        <f t="shared" si="2070"/>
        <v>0</v>
      </c>
      <c r="FG741" s="39">
        <f t="shared" si="2071"/>
        <v>0</v>
      </c>
      <c r="FH741" s="39">
        <f t="shared" si="2148"/>
        <v>0</v>
      </c>
      <c r="FI741" s="39">
        <f t="shared" si="2149"/>
        <v>0</v>
      </c>
      <c r="FJ741" s="39">
        <f t="shared" si="2150"/>
        <v>0</v>
      </c>
      <c r="FK741" s="39" t="e">
        <f t="shared" si="2151"/>
        <v>#DIV/0!</v>
      </c>
      <c r="FL741" s="39" t="e">
        <f t="shared" si="2152"/>
        <v>#DIV/0!</v>
      </c>
      <c r="FM741" s="39" t="e">
        <f t="shared" si="2153"/>
        <v>#DIV/0!</v>
      </c>
      <c r="FN741" s="39">
        <f t="shared" si="2154"/>
        <v>1</v>
      </c>
      <c r="FO741" s="39">
        <f t="shared" si="2072"/>
        <v>0</v>
      </c>
      <c r="FP741" s="39">
        <f t="shared" si="2073"/>
        <v>0</v>
      </c>
      <c r="FQ741" s="39">
        <f t="shared" si="2074"/>
        <v>0</v>
      </c>
      <c r="FR741" s="39">
        <f t="shared" si="2155"/>
        <v>0</v>
      </c>
      <c r="FS741" s="39">
        <f t="shared" si="2156"/>
        <v>0</v>
      </c>
      <c r="FU741" s="39" t="e">
        <f t="shared" si="2157"/>
        <v>#DIV/0!</v>
      </c>
      <c r="FV741" s="39" t="e">
        <f t="shared" si="2158"/>
        <v>#DIV/0!</v>
      </c>
      <c r="FW741" s="39" t="e">
        <f t="shared" si="2159"/>
        <v>#DIV/0!</v>
      </c>
      <c r="FY741" s="39" t="e">
        <f t="shared" si="2160"/>
        <v>#DIV/0!</v>
      </c>
      <c r="FZ741" s="39" t="e">
        <f t="shared" si="2161"/>
        <v>#DIV/0!</v>
      </c>
      <c r="GA741" s="39" t="e">
        <f t="shared" si="2162"/>
        <v>#DIV/0!</v>
      </c>
      <c r="GB741" s="39" t="e">
        <f t="shared" si="2163"/>
        <v>#DIV/0!</v>
      </c>
      <c r="GC741" s="39" t="e">
        <f t="shared" si="2164"/>
        <v>#DIV/0!</v>
      </c>
      <c r="GD741" s="39" t="e">
        <f t="shared" si="2165"/>
        <v>#DIV/0!</v>
      </c>
      <c r="GE741" s="39" t="e">
        <f t="shared" si="2166"/>
        <v>#DIV/0!</v>
      </c>
      <c r="GF741" s="39" t="e">
        <f t="shared" si="2167"/>
        <v>#DIV/0!</v>
      </c>
      <c r="GG741" s="39" t="e">
        <f t="shared" si="2168"/>
        <v>#DIV/0!</v>
      </c>
      <c r="GH741" s="39" t="e">
        <f t="shared" si="2169"/>
        <v>#DIV/0!</v>
      </c>
      <c r="GI741" s="39"/>
      <c r="GJ741" s="39" t="e">
        <f t="shared" si="2170"/>
        <v>#DIV/0!</v>
      </c>
      <c r="GK741" s="39" t="e">
        <f t="shared" si="2171"/>
        <v>#DIV/0!</v>
      </c>
      <c r="GL741" s="39" t="e">
        <f t="shared" si="2172"/>
        <v>#DIV/0!</v>
      </c>
      <c r="GM741" s="39" t="e">
        <f t="shared" si="2173"/>
        <v>#DIV/0!</v>
      </c>
      <c r="GN741" s="39" t="e">
        <f t="shared" si="2174"/>
        <v>#DIV/0!</v>
      </c>
      <c r="GO741" s="57"/>
      <c r="GP741" s="57" t="e">
        <f t="shared" si="2175"/>
        <v>#DIV/0!</v>
      </c>
      <c r="GQ741" s="59" t="e">
        <f t="shared" si="2176"/>
        <v>#DIV/0!</v>
      </c>
      <c r="GR741" s="41" t="e">
        <f t="shared" si="2177"/>
        <v>#DIV/0!</v>
      </c>
      <c r="GS741" s="57" t="e">
        <f t="shared" si="2178"/>
        <v>#DIV/0!</v>
      </c>
      <c r="GT741" s="57" t="e">
        <f t="shared" si="2179"/>
        <v>#DIV/0!</v>
      </c>
      <c r="GU741" s="57" t="e">
        <f t="shared" si="2180"/>
        <v>#DIV/0!</v>
      </c>
      <c r="GV741" s="57"/>
      <c r="GW741" s="42" t="e">
        <f t="shared" si="2181"/>
        <v>#DIV/0!</v>
      </c>
      <c r="GX741" s="42" t="e">
        <f t="shared" si="2182"/>
        <v>#DIV/0!</v>
      </c>
      <c r="GY741" s="42" t="e">
        <f t="shared" si="2183"/>
        <v>#DIV/0!</v>
      </c>
      <c r="GZ741" s="57"/>
      <c r="HA741" s="2" t="e">
        <f t="shared" si="2184"/>
        <v>#DIV/0!</v>
      </c>
      <c r="HB741" s="2" t="e">
        <f t="shared" si="2185"/>
        <v>#DIV/0!</v>
      </c>
      <c r="HC741" s="2" t="e">
        <f t="shared" si="2186"/>
        <v>#DIV/0!</v>
      </c>
      <c r="HD741" s="2" t="e">
        <f t="shared" si="2187"/>
        <v>#DIV/0!</v>
      </c>
      <c r="HE741" s="2" t="e">
        <f t="shared" si="2188"/>
        <v>#DIV/0!</v>
      </c>
      <c r="HF741" s="2" t="e">
        <f t="shared" si="2189"/>
        <v>#DIV/0!</v>
      </c>
      <c r="HG741" s="2" t="e">
        <f t="shared" si="2190"/>
        <v>#DIV/0!</v>
      </c>
      <c r="HH741" s="2" t="e">
        <f t="shared" si="2191"/>
        <v>#DIV/0!</v>
      </c>
      <c r="HI741" s="2" t="e">
        <f t="shared" si="2192"/>
        <v>#DIV/0!</v>
      </c>
      <c r="HJ741" s="11" t="e">
        <f t="shared" si="2193"/>
        <v>#DIV/0!</v>
      </c>
      <c r="HK741" s="60" t="e">
        <f t="shared" si="2194"/>
        <v>#DIV/0!</v>
      </c>
      <c r="HL741" s="57"/>
      <c r="HM741" s="57" t="e">
        <f t="shared" si="2195"/>
        <v>#DIV/0!</v>
      </c>
      <c r="HN741" s="57" t="e">
        <f t="shared" si="2196"/>
        <v>#DIV/0!</v>
      </c>
      <c r="HO741" s="57" t="e">
        <f t="shared" si="2197"/>
        <v>#DIV/0!</v>
      </c>
      <c r="HP741" s="57" t="e">
        <f t="shared" si="2198"/>
        <v>#DIV/0!</v>
      </c>
      <c r="HQ741" s="57" t="e">
        <f t="shared" si="2199"/>
        <v>#DIV/0!</v>
      </c>
      <c r="HR741" s="57"/>
      <c r="HS741" s="57" t="e">
        <f t="shared" si="2200"/>
        <v>#DIV/0!</v>
      </c>
      <c r="HT741" s="57" t="e">
        <f t="shared" si="2201"/>
        <v>#DIV/0!</v>
      </c>
      <c r="HU741" s="57" t="e">
        <f t="shared" si="2202"/>
        <v>#DIV/0!</v>
      </c>
      <c r="HV741" s="57" t="e">
        <f t="shared" si="2203"/>
        <v>#DIV/0!</v>
      </c>
      <c r="HW741" s="57" t="e">
        <f t="shared" si="2204"/>
        <v>#DIV/0!</v>
      </c>
      <c r="HX741" s="57"/>
      <c r="HY741" s="57" t="e">
        <f t="shared" si="2205"/>
        <v>#DIV/0!</v>
      </c>
      <c r="HZ741" s="57" t="e">
        <f t="shared" si="2206"/>
        <v>#DIV/0!</v>
      </c>
      <c r="IA741" s="57"/>
      <c r="IB741" s="61">
        <f t="shared" si="2207"/>
        <v>0</v>
      </c>
      <c r="IC741" s="57" t="str">
        <f t="shared" si="2208"/>
        <v/>
      </c>
      <c r="ID741" s="42"/>
      <c r="IE741" s="2" t="str">
        <f t="shared" si="2209"/>
        <v/>
      </c>
      <c r="IF741" s="60" t="e">
        <f t="shared" si="2210"/>
        <v>#DIV/0!</v>
      </c>
      <c r="IG741" s="60" t="str">
        <f t="shared" si="2211"/>
        <v/>
      </c>
      <c r="IH741" s="60" t="str">
        <f t="shared" si="2212"/>
        <v>zinco-</v>
      </c>
      <c r="II741" s="60" t="str">
        <f t="shared" si="2213"/>
        <v>mangano-</v>
      </c>
      <c r="IJ741" s="60" t="e">
        <f t="shared" si="2214"/>
        <v>#DIV/0!</v>
      </c>
      <c r="IK741" s="60" t="e">
        <f t="shared" si="2215"/>
        <v>#DIV/0!</v>
      </c>
      <c r="IL741" s="60" t="e">
        <f t="shared" si="2216"/>
        <v>#DIV/0!</v>
      </c>
      <c r="IM741" s="60" t="e">
        <f t="shared" si="2217"/>
        <v>#DIV/0!</v>
      </c>
      <c r="IN741" s="60" t="str">
        <f t="shared" si="2218"/>
        <v/>
      </c>
      <c r="IO741" s="60" t="str">
        <f t="shared" si="2219"/>
        <v/>
      </c>
      <c r="IP741" s="57"/>
      <c r="IQ741" s="57" t="str">
        <f t="shared" si="2220"/>
        <v>ERROR!!</v>
      </c>
    </row>
    <row r="742" spans="24:251">
      <c r="X742" s="29">
        <f t="shared" si="2076"/>
        <v>0</v>
      </c>
      <c r="Y742" s="29">
        <f t="shared" si="2077"/>
        <v>0</v>
      </c>
      <c r="Z742" s="29" t="e">
        <f t="shared" si="2078"/>
        <v>#DIV/0!</v>
      </c>
      <c r="AA742" s="29" t="e">
        <f t="shared" si="2079"/>
        <v>#DIV/0!</v>
      </c>
      <c r="AB742" s="29" t="e">
        <f t="shared" si="2080"/>
        <v>#DIV/0!</v>
      </c>
      <c r="AC742" s="29" t="e">
        <f t="shared" si="2081"/>
        <v>#DIV/0!</v>
      </c>
      <c r="AF742" s="23">
        <v>60.084299999999999</v>
      </c>
      <c r="AG742" s="23">
        <v>79.878799999999998</v>
      </c>
      <c r="AH742" s="23">
        <v>101.96120000000001</v>
      </c>
      <c r="AI742" s="23">
        <v>151.99039999999999</v>
      </c>
      <c r="AJ742" s="23">
        <v>159.69</v>
      </c>
      <c r="AK742" s="23">
        <v>71.846400000000003</v>
      </c>
      <c r="AL742" s="23">
        <v>70.9375</v>
      </c>
      <c r="AM742" s="23">
        <v>40.304400000000001</v>
      </c>
      <c r="AN742" s="23">
        <v>56.077399999999997</v>
      </c>
      <c r="AO742" s="23">
        <v>61.978999999999999</v>
      </c>
      <c r="AP742" s="23">
        <v>94.195999999999998</v>
      </c>
      <c r="AQ742" s="23">
        <v>18.998000000000001</v>
      </c>
      <c r="AR742" s="23">
        <v>35.450000000000003</v>
      </c>
      <c r="AS742" s="23">
        <v>29.88</v>
      </c>
      <c r="AT742" s="23">
        <v>74.691999999999993</v>
      </c>
      <c r="AU742" s="23">
        <v>81.39</v>
      </c>
      <c r="AX742" s="54">
        <f t="shared" si="2082"/>
        <v>0</v>
      </c>
      <c r="AY742" s="54">
        <f t="shared" si="2083"/>
        <v>0</v>
      </c>
      <c r="AZ742" s="54">
        <f t="shared" si="2084"/>
        <v>0</v>
      </c>
      <c r="BA742" s="54">
        <f t="shared" si="2085"/>
        <v>0</v>
      </c>
      <c r="BB742" s="54">
        <f t="shared" si="2086"/>
        <v>0</v>
      </c>
      <c r="BC742" s="54">
        <f t="shared" si="2087"/>
        <v>0</v>
      </c>
      <c r="BD742" s="54">
        <f t="shared" si="2088"/>
        <v>0</v>
      </c>
      <c r="BE742" s="54">
        <f t="shared" si="2089"/>
        <v>0</v>
      </c>
      <c r="BF742" s="54">
        <f t="shared" si="2090"/>
        <v>0</v>
      </c>
      <c r="BG742" s="54">
        <f t="shared" si="2091"/>
        <v>0</v>
      </c>
      <c r="BH742" s="54">
        <f t="shared" si="2092"/>
        <v>0</v>
      </c>
      <c r="BI742" s="54">
        <f t="shared" si="2093"/>
        <v>0</v>
      </c>
      <c r="BJ742" s="54">
        <f t="shared" si="2094"/>
        <v>0</v>
      </c>
      <c r="BK742" s="54">
        <f t="shared" si="2095"/>
        <v>0</v>
      </c>
      <c r="BL742" s="54">
        <f t="shared" si="2096"/>
        <v>0</v>
      </c>
      <c r="BM742" s="42"/>
      <c r="BO742" s="54">
        <f>'Norm-coeff'!$C$2+$AX742*'Norm-coeff'!$D$2+$AY742*'Norm-coeff'!$E$2+$AZ742*'Norm-coeff'!$F$2+$BA742*'Norm-coeff'!$G$2+$BB742*'Norm-coeff'!$H$2+$BC742*'Norm-coeff'!$I$2+$BD742*'Norm-coeff'!$J$2+$BE742*'Norm-coeff'!$K$2+$BF742*'Norm-coeff'!$L$2+$BG742*'Norm-coeff'!$M$2+$BH742*'Norm-coeff'!$N$2+$BI742*'Norm-coeff'!$O$2</f>
        <v>5.4045421474420303</v>
      </c>
      <c r="BP742" s="54">
        <f>'Norm-coeff'!$C$3+$AX742*'Norm-coeff'!$D$3+$AY742*'Norm-coeff'!$E$3+$AZ742*'Norm-coeff'!$F$3+$BA742*'Norm-coeff'!$G$3+$BB742*'Norm-coeff'!$H$3+$BC742*'Norm-coeff'!$I$3+$BD742*'Norm-coeff'!$J$3+$BE742*'Norm-coeff'!$K$3+$BF742*'Norm-coeff'!$L$3+$BG742*'Norm-coeff'!$M$3+$BH742*'Norm-coeff'!$N$3+$BI742*'Norm-coeff'!$O$3</f>
        <v>3.15319116612705</v>
      </c>
      <c r="BQ742" s="54">
        <f>'Norm-coeff'!$C$4+$AX742*'Norm-coeff'!$D$4+$AY742*'Norm-coeff'!$E$4+$AZ742*'Norm-coeff'!$F$4+$BA742*'Norm-coeff'!$G$4+$BB742*'Norm-coeff'!$H$4+$BC742*'Norm-coeff'!$I$4+$BD742*'Norm-coeff'!$J$4+$BE742*'Norm-coeff'!$K$4+$BF742*'Norm-coeff'!$L$4+$BG742*'Norm-coeff'!$M$4+$BH742*'Norm-coeff'!$N$4+$BI742*'Norm-coeff'!$O$4</f>
        <v>1.42115649462768</v>
      </c>
      <c r="BR742" s="54">
        <f>'Norm-coeff'!$C$5+$AX742*'Norm-coeff'!$D$5+$AY742*'Norm-coeff'!$E$5+$AZ742*'Norm-coeff'!$F$5+$BA742*'Norm-coeff'!$G$5+$BB742*'Norm-coeff'!$H$5+$BC742*'Norm-coeff'!$I$5+$BD742*'Norm-coeff'!$J$5+$BE742*'Norm-coeff'!$K$5+$BF742*'Norm-coeff'!$L$5+$BG742*'Norm-coeff'!$M$5+$BH742*'Norm-coeff'!$N$5+$BI742*'Norm-coeff'!$O$5</f>
        <v>1.0553329241296201</v>
      </c>
      <c r="BS742" s="54">
        <f>'Norm-coeff'!$C$6+$AX742*'Norm-coeff'!$D$6+$AY742*'Norm-coeff'!$E$6+$AZ742*'Norm-coeff'!$F$6+$BA742*'Norm-coeff'!$G$6+$BB742*'Norm-coeff'!$H$6+$BC742*'Norm-coeff'!$I$6+$BD742*'Norm-coeff'!$J$6+$BE742*'Norm-coeff'!$K$6+$BF742*'Norm-coeff'!$L$6+$BG742*'Norm-coeff'!$M$6+$BH742*'Norm-coeff'!$N$6+$BI742*'Norm-coeff'!$O$6</f>
        <v>-1.48700885495103E-2</v>
      </c>
      <c r="BT742" s="54">
        <f>'Norm-coeff'!$C$7+$AX742*'Norm-coeff'!$D$7+$AY742*'Norm-coeff'!$E$7+$AZ742*'Norm-coeff'!$F$7+$BA742*'Norm-coeff'!$G$7+$BB742*'Norm-coeff'!$H$7+$BC742*'Norm-coeff'!$I$7+$BD742*'Norm-coeff'!$J$7+$BE742*'Norm-coeff'!$K$7+$BF742*'Norm-coeff'!$L$7+$BG742*'Norm-coeff'!$M$7+$BH742*'Norm-coeff'!$N$7+$BI742*'Norm-coeff'!$O$7</f>
        <v>2.0907583608832998</v>
      </c>
      <c r="BU742" s="54">
        <f>'Norm-coeff'!$C$8+$AX742*'Norm-coeff'!$D$8+$AY742*'Norm-coeff'!$E$8+$AZ742*'Norm-coeff'!$F$8+$BA742*'Norm-coeff'!$G$8+$BB742*'Norm-coeff'!$H$8+$BC742*'Norm-coeff'!$I$8+$BD742*'Norm-coeff'!$J$8+$BE742*'Norm-coeff'!$K$8+$BF742*'Norm-coeff'!$L$8+$BG742*'Norm-coeff'!$M$8+$BH742*'Norm-coeff'!$N$8+$BI742*'Norm-coeff'!$O$8</f>
        <v>0.65894159836244504</v>
      </c>
      <c r="BV742" s="54">
        <f>'Norm-coeff'!$C$9+$AX742*'Norm-coeff'!$D$9+$AY742*'Norm-coeff'!$E$9+$AZ742*'Norm-coeff'!$F$9+$BA742*'Norm-coeff'!$G$9+$BB742*'Norm-coeff'!$H$9+$BC742*'Norm-coeff'!$I$9+$BD742*'Norm-coeff'!$J$9+$BE742*'Norm-coeff'!$K$9+$BF742*'Norm-coeff'!$L$9+$BG742*'Norm-coeff'!$M$9+$BH742*'Norm-coeff'!$N$9+$BI742*'Norm-coeff'!$O$9</f>
        <v>1.48961085014701</v>
      </c>
      <c r="BW742" s="54">
        <f>'Norm-coeff'!$C$10+$AX742*'Norm-coeff'!$D$10+$AY742*'Norm-coeff'!$E$10+$AZ742*'Norm-coeff'!$F$10+$BA742*'Norm-coeff'!$G$10+$BB742*'Norm-coeff'!$H$10+$BC742*'Norm-coeff'!$I$10+$BD742*'Norm-coeff'!$J$10+$BE742*'Norm-coeff'!$K$10+$BF742*'Norm-coeff'!$L$10+$BG742*'Norm-coeff'!$M$10+$BH742*'Norm-coeff'!$N$10+$BI742*'Norm-coeff'!$O$10</f>
        <v>1.42058735749591</v>
      </c>
      <c r="BX742" s="54">
        <f>'Norm-coeff'!$C$11+$AX742*'Norm-coeff'!$D$11+$AY742*'Norm-coeff'!$E$11+$AZ742*'Norm-coeff'!$F$11+$BA742*'Norm-coeff'!$G$11+$BB742*'Norm-coeff'!$H$11+$BC742*'Norm-coeff'!$I$11+$BD742*'Norm-coeff'!$J$11+$BE742*'Norm-coeff'!$K$11+$BF742*'Norm-coeff'!$L$11+$BG742*'Norm-coeff'!$M$11+$BH742*'Norm-coeff'!$N$11+$BI742*'Norm-coeff'!$O$11</f>
        <v>0.221233014421479</v>
      </c>
      <c r="BY742" s="54">
        <f>'Norm-coeff'!$C$12+$AX742*'Norm-coeff'!$D$12+$AY742*'Norm-coeff'!$E$12+$AZ742*'Norm-coeff'!$F$12+$BA742*'Norm-coeff'!$G$12+$BB742*'Norm-coeff'!$H$12+$BC742*'Norm-coeff'!$I$12+$BD742*'Norm-coeff'!$J$12+$BE742*'Norm-coeff'!$K$12+$BF742*'Norm-coeff'!$L$12+$BG742*'Norm-coeff'!$M$12+$BH742*'Norm-coeff'!$N$12+$BI742*'Norm-coeff'!$O$12</f>
        <v>0.283527502056037</v>
      </c>
      <c r="BZ742" s="54">
        <f>'Norm-coeff'!$C$13+$AX742*'Norm-coeff'!$D$13+$AY742*'Norm-coeff'!$E$13+$AZ742*'Norm-coeff'!$F$13+$BA742*'Norm-coeff'!$G$13+$BB742*'Norm-coeff'!$H$13+$BC742*'Norm-coeff'!$I$13+$BD742*'Norm-coeff'!$J$13+$BE742*'Norm-coeff'!$K$13+$BF742*'Norm-coeff'!$L$13+$BG742*'Norm-coeff'!$M$13+$BH742*'Norm-coeff'!$N$13+$BI742*'Norm-coeff'!$O$13</f>
        <v>-4.1864930554451202E-2</v>
      </c>
      <c r="CA742" s="54">
        <f>'Norm-coeff'!$C$14+$AX742*'Norm-coeff'!$D$14+$AY742*'Norm-coeff'!$E$14+$AZ742*'Norm-coeff'!$F$14+$BA742*'Norm-coeff'!$G$14+$BB742*'Norm-coeff'!$H$14+$BC742*'Norm-coeff'!$I$14+$BD742*'Norm-coeff'!$J$14+$BE742*'Norm-coeff'!$K$14+$BF742*'Norm-coeff'!$L$14+$BG742*'Norm-coeff'!$M$14+$BH742*'Norm-coeff'!$N$14+$BI742*'Norm-coeff'!$O$14</f>
        <v>4.2526983164477103</v>
      </c>
      <c r="CC742" s="54">
        <f t="shared" si="2221"/>
        <v>0</v>
      </c>
      <c r="CG742" s="54">
        <f t="shared" si="2097"/>
        <v>0</v>
      </c>
      <c r="CH742" s="54">
        <f t="shared" si="2075"/>
        <v>0</v>
      </c>
      <c r="CI742" s="54">
        <f t="shared" si="2098"/>
        <v>0</v>
      </c>
      <c r="CJ742" s="56">
        <f t="shared" si="2099"/>
        <v>0</v>
      </c>
      <c r="CK742" s="54">
        <f t="shared" si="2100"/>
        <v>0</v>
      </c>
      <c r="CL742" s="54">
        <f t="shared" si="2101"/>
        <v>0</v>
      </c>
      <c r="CM742" s="54">
        <f t="shared" si="2102"/>
        <v>0</v>
      </c>
      <c r="CN742" s="54">
        <f t="shared" si="2103"/>
        <v>0</v>
      </c>
      <c r="CO742" s="54">
        <f t="shared" si="2104"/>
        <v>0</v>
      </c>
      <c r="CP742" s="54">
        <f t="shared" si="2105"/>
        <v>0</v>
      </c>
      <c r="CQ742" s="54">
        <f t="shared" si="2106"/>
        <v>0</v>
      </c>
      <c r="CR742" s="54">
        <f t="shared" si="2107"/>
        <v>0</v>
      </c>
      <c r="CS742" s="54">
        <f t="shared" si="2108"/>
        <v>0</v>
      </c>
      <c r="CU742" s="54">
        <f t="shared" si="2109"/>
        <v>0</v>
      </c>
      <c r="CV742" s="54">
        <f t="shared" si="2110"/>
        <v>0</v>
      </c>
      <c r="CW742" s="54">
        <f t="shared" si="2111"/>
        <v>0</v>
      </c>
      <c r="CX742" s="54">
        <f t="shared" si="2112"/>
        <v>0</v>
      </c>
      <c r="CZ742" s="54">
        <f t="shared" si="2113"/>
        <v>0</v>
      </c>
      <c r="DA742" s="54">
        <f t="shared" si="2114"/>
        <v>0</v>
      </c>
      <c r="DB742" s="54">
        <f t="shared" si="2115"/>
        <v>0</v>
      </c>
      <c r="DC742" s="54">
        <f t="shared" si="2116"/>
        <v>0</v>
      </c>
      <c r="DD742" s="54">
        <f t="shared" si="2117"/>
        <v>0</v>
      </c>
      <c r="DE742" s="54">
        <f t="shared" si="2118"/>
        <v>0</v>
      </c>
      <c r="DF742" s="54">
        <f t="shared" si="2119"/>
        <v>0</v>
      </c>
      <c r="DG742" s="54">
        <f t="shared" si="2120"/>
        <v>2</v>
      </c>
      <c r="DH742" s="71">
        <f t="shared" si="2121"/>
        <v>0</v>
      </c>
      <c r="DI742" s="71">
        <f t="shared" si="2122"/>
        <v>0</v>
      </c>
      <c r="DJ742" s="54">
        <f t="shared" si="2123"/>
        <v>0</v>
      </c>
      <c r="DK742" s="54">
        <f t="shared" si="2124"/>
        <v>2</v>
      </c>
      <c r="DL742" s="4">
        <f t="shared" si="2049"/>
        <v>0</v>
      </c>
      <c r="DM742" s="3">
        <f t="shared" si="2125"/>
        <v>0</v>
      </c>
      <c r="DN742" s="3">
        <f t="shared" si="2126"/>
        <v>0</v>
      </c>
      <c r="DO742" s="4" t="e">
        <f t="shared" si="2127"/>
        <v>#DIV/0!</v>
      </c>
      <c r="DP742" s="57"/>
      <c r="DQ742" s="57"/>
      <c r="DR742" s="56">
        <f t="shared" si="2050"/>
        <v>2</v>
      </c>
      <c r="DS742" s="56">
        <f t="shared" si="2051"/>
        <v>0</v>
      </c>
      <c r="DT742" s="38">
        <f t="shared" si="2052"/>
        <v>0</v>
      </c>
      <c r="DU742" s="38">
        <f t="shared" si="2128"/>
        <v>2</v>
      </c>
      <c r="DV742" s="38">
        <f t="shared" si="2053"/>
        <v>0</v>
      </c>
      <c r="DW742" s="39">
        <f t="shared" si="2054"/>
        <v>0</v>
      </c>
      <c r="DX742" s="39">
        <f t="shared" si="2055"/>
        <v>0</v>
      </c>
      <c r="DY742" s="39">
        <f t="shared" si="2056"/>
        <v>0</v>
      </c>
      <c r="DZ742" s="39">
        <f t="shared" si="2057"/>
        <v>0</v>
      </c>
      <c r="EA742" s="39">
        <f t="shared" si="2058"/>
        <v>0</v>
      </c>
      <c r="EB742" s="37" t="e">
        <f t="shared" si="2129"/>
        <v>#DIV/0!</v>
      </c>
      <c r="EC742" s="37" t="e">
        <f t="shared" si="2130"/>
        <v>#DIV/0!</v>
      </c>
      <c r="ED742" s="37" t="e">
        <f t="shared" si="2131"/>
        <v>#DIV/0!</v>
      </c>
      <c r="EE742" s="37" t="e">
        <f t="shared" si="2132"/>
        <v>#DIV/0!</v>
      </c>
      <c r="EF742" s="39" t="e">
        <f t="shared" si="2133"/>
        <v>#DIV/0!</v>
      </c>
      <c r="EG742" s="37" t="e">
        <f t="shared" si="2134"/>
        <v>#DIV/0!</v>
      </c>
      <c r="EH742" s="37" t="e">
        <f t="shared" si="2135"/>
        <v>#DIV/0!</v>
      </c>
      <c r="EI742" s="11" t="b">
        <f t="shared" si="2136"/>
        <v>1</v>
      </c>
      <c r="EJ742" s="11" t="b">
        <f t="shared" si="2137"/>
        <v>0</v>
      </c>
      <c r="EK742" s="39" t="e">
        <f t="shared" si="2138"/>
        <v>#DIV/0!</v>
      </c>
      <c r="EL742" s="39" t="e">
        <f t="shared" si="2139"/>
        <v>#DIV/0!</v>
      </c>
      <c r="EM742" s="39" t="e">
        <f t="shared" si="2140"/>
        <v>#DIV/0!</v>
      </c>
      <c r="EN742" s="39" t="e">
        <f t="shared" si="2141"/>
        <v>#DIV/0!</v>
      </c>
      <c r="EO742" s="39" t="e">
        <f t="shared" si="2142"/>
        <v>#DIV/0!</v>
      </c>
      <c r="EP742" s="39" t="e">
        <f t="shared" si="2143"/>
        <v>#DIV/0!</v>
      </c>
      <c r="EQ742" s="39" t="e">
        <f t="shared" si="2144"/>
        <v>#DIV/0!</v>
      </c>
      <c r="ER742" s="39" t="e">
        <f t="shared" si="2145"/>
        <v>#DIV/0!</v>
      </c>
      <c r="ES742" s="58" t="str">
        <f t="shared" si="2146"/>
        <v>(OH,F,Cl)-dominate amphibole</v>
      </c>
      <c r="ET742" s="58" t="e">
        <f t="shared" si="2147"/>
        <v>#N/A</v>
      </c>
      <c r="EU742" s="56">
        <f t="shared" si="2059"/>
        <v>0</v>
      </c>
      <c r="EV742" s="56">
        <f t="shared" si="2060"/>
        <v>0</v>
      </c>
      <c r="EW742" s="56">
        <f t="shared" si="2061"/>
        <v>0</v>
      </c>
      <c r="EX742" s="56">
        <f t="shared" si="2062"/>
        <v>0</v>
      </c>
      <c r="EY742" s="56">
        <f t="shared" si="2063"/>
        <v>0</v>
      </c>
      <c r="EZ742" s="56">
        <f t="shared" si="2064"/>
        <v>0</v>
      </c>
      <c r="FA742" s="39">
        <f t="shared" si="2065"/>
        <v>0</v>
      </c>
      <c r="FB742" s="39">
        <f t="shared" si="2066"/>
        <v>0</v>
      </c>
      <c r="FC742" s="54">
        <f t="shared" si="2067"/>
        <v>0</v>
      </c>
      <c r="FD742" s="54">
        <f t="shared" si="2068"/>
        <v>0</v>
      </c>
      <c r="FE742" s="39">
        <f t="shared" si="2069"/>
        <v>0</v>
      </c>
      <c r="FF742" s="54">
        <f t="shared" si="2070"/>
        <v>0</v>
      </c>
      <c r="FG742" s="39">
        <f t="shared" si="2071"/>
        <v>0</v>
      </c>
      <c r="FH742" s="39">
        <f t="shared" si="2148"/>
        <v>0</v>
      </c>
      <c r="FI742" s="39">
        <f t="shared" si="2149"/>
        <v>0</v>
      </c>
      <c r="FJ742" s="39">
        <f t="shared" si="2150"/>
        <v>0</v>
      </c>
      <c r="FK742" s="39" t="e">
        <f t="shared" si="2151"/>
        <v>#DIV/0!</v>
      </c>
      <c r="FL742" s="39" t="e">
        <f t="shared" si="2152"/>
        <v>#DIV/0!</v>
      </c>
      <c r="FM742" s="39" t="e">
        <f t="shared" si="2153"/>
        <v>#DIV/0!</v>
      </c>
      <c r="FN742" s="39">
        <f t="shared" si="2154"/>
        <v>1</v>
      </c>
      <c r="FO742" s="39">
        <f t="shared" si="2072"/>
        <v>0</v>
      </c>
      <c r="FP742" s="39">
        <f t="shared" si="2073"/>
        <v>0</v>
      </c>
      <c r="FQ742" s="39">
        <f t="shared" si="2074"/>
        <v>0</v>
      </c>
      <c r="FR742" s="39">
        <f t="shared" si="2155"/>
        <v>0</v>
      </c>
      <c r="FS742" s="39">
        <f t="shared" si="2156"/>
        <v>0</v>
      </c>
      <c r="FU742" s="39" t="e">
        <f t="shared" si="2157"/>
        <v>#DIV/0!</v>
      </c>
      <c r="FV742" s="39" t="e">
        <f t="shared" si="2158"/>
        <v>#DIV/0!</v>
      </c>
      <c r="FW742" s="39" t="e">
        <f t="shared" si="2159"/>
        <v>#DIV/0!</v>
      </c>
      <c r="FY742" s="39" t="e">
        <f t="shared" si="2160"/>
        <v>#DIV/0!</v>
      </c>
      <c r="FZ742" s="39" t="e">
        <f t="shared" si="2161"/>
        <v>#DIV/0!</v>
      </c>
      <c r="GA742" s="39" t="e">
        <f t="shared" si="2162"/>
        <v>#DIV/0!</v>
      </c>
      <c r="GB742" s="39" t="e">
        <f t="shared" si="2163"/>
        <v>#DIV/0!</v>
      </c>
      <c r="GC742" s="39" t="e">
        <f t="shared" si="2164"/>
        <v>#DIV/0!</v>
      </c>
      <c r="GD742" s="39" t="e">
        <f t="shared" si="2165"/>
        <v>#DIV/0!</v>
      </c>
      <c r="GE742" s="39" t="e">
        <f t="shared" si="2166"/>
        <v>#DIV/0!</v>
      </c>
      <c r="GF742" s="39" t="e">
        <f t="shared" si="2167"/>
        <v>#DIV/0!</v>
      </c>
      <c r="GG742" s="39" t="e">
        <f t="shared" si="2168"/>
        <v>#DIV/0!</v>
      </c>
      <c r="GH742" s="39" t="e">
        <f t="shared" si="2169"/>
        <v>#DIV/0!</v>
      </c>
      <c r="GI742" s="39"/>
      <c r="GJ742" s="39" t="e">
        <f t="shared" si="2170"/>
        <v>#DIV/0!</v>
      </c>
      <c r="GK742" s="39" t="e">
        <f t="shared" si="2171"/>
        <v>#DIV/0!</v>
      </c>
      <c r="GL742" s="39" t="e">
        <f t="shared" si="2172"/>
        <v>#DIV/0!</v>
      </c>
      <c r="GM742" s="39" t="e">
        <f t="shared" si="2173"/>
        <v>#DIV/0!</v>
      </c>
      <c r="GN742" s="39" t="e">
        <f t="shared" si="2174"/>
        <v>#DIV/0!</v>
      </c>
      <c r="GO742" s="57"/>
      <c r="GP742" s="57" t="e">
        <f t="shared" si="2175"/>
        <v>#DIV/0!</v>
      </c>
      <c r="GQ742" s="59" t="e">
        <f t="shared" si="2176"/>
        <v>#DIV/0!</v>
      </c>
      <c r="GR742" s="41" t="e">
        <f t="shared" si="2177"/>
        <v>#DIV/0!</v>
      </c>
      <c r="GS742" s="57" t="e">
        <f t="shared" si="2178"/>
        <v>#DIV/0!</v>
      </c>
      <c r="GT742" s="57" t="e">
        <f t="shared" si="2179"/>
        <v>#DIV/0!</v>
      </c>
      <c r="GU742" s="57" t="e">
        <f t="shared" si="2180"/>
        <v>#DIV/0!</v>
      </c>
      <c r="GV742" s="57"/>
      <c r="GW742" s="42" t="e">
        <f t="shared" si="2181"/>
        <v>#DIV/0!</v>
      </c>
      <c r="GX742" s="42" t="e">
        <f t="shared" si="2182"/>
        <v>#DIV/0!</v>
      </c>
      <c r="GY742" s="42" t="e">
        <f t="shared" si="2183"/>
        <v>#DIV/0!</v>
      </c>
      <c r="GZ742" s="57"/>
      <c r="HA742" s="2" t="e">
        <f t="shared" si="2184"/>
        <v>#DIV/0!</v>
      </c>
      <c r="HB742" s="2" t="e">
        <f t="shared" si="2185"/>
        <v>#DIV/0!</v>
      </c>
      <c r="HC742" s="2" t="e">
        <f t="shared" si="2186"/>
        <v>#DIV/0!</v>
      </c>
      <c r="HD742" s="2" t="e">
        <f t="shared" si="2187"/>
        <v>#DIV/0!</v>
      </c>
      <c r="HE742" s="2" t="e">
        <f t="shared" si="2188"/>
        <v>#DIV/0!</v>
      </c>
      <c r="HF742" s="2" t="e">
        <f t="shared" si="2189"/>
        <v>#DIV/0!</v>
      </c>
      <c r="HG742" s="2" t="e">
        <f t="shared" si="2190"/>
        <v>#DIV/0!</v>
      </c>
      <c r="HH742" s="2" t="e">
        <f t="shared" si="2191"/>
        <v>#DIV/0!</v>
      </c>
      <c r="HI742" s="2" t="e">
        <f t="shared" si="2192"/>
        <v>#DIV/0!</v>
      </c>
      <c r="HJ742" s="11" t="e">
        <f t="shared" si="2193"/>
        <v>#DIV/0!</v>
      </c>
      <c r="HK742" s="60" t="e">
        <f t="shared" si="2194"/>
        <v>#DIV/0!</v>
      </c>
      <c r="HL742" s="57"/>
      <c r="HM742" s="57" t="e">
        <f t="shared" si="2195"/>
        <v>#DIV/0!</v>
      </c>
      <c r="HN742" s="57" t="e">
        <f t="shared" si="2196"/>
        <v>#DIV/0!</v>
      </c>
      <c r="HO742" s="57" t="e">
        <f t="shared" si="2197"/>
        <v>#DIV/0!</v>
      </c>
      <c r="HP742" s="57" t="e">
        <f t="shared" si="2198"/>
        <v>#DIV/0!</v>
      </c>
      <c r="HQ742" s="57" t="e">
        <f t="shared" si="2199"/>
        <v>#DIV/0!</v>
      </c>
      <c r="HR742" s="57"/>
      <c r="HS742" s="57" t="e">
        <f t="shared" si="2200"/>
        <v>#DIV/0!</v>
      </c>
      <c r="HT742" s="57" t="e">
        <f t="shared" si="2201"/>
        <v>#DIV/0!</v>
      </c>
      <c r="HU742" s="57" t="e">
        <f t="shared" si="2202"/>
        <v>#DIV/0!</v>
      </c>
      <c r="HV742" s="57" t="e">
        <f t="shared" si="2203"/>
        <v>#DIV/0!</v>
      </c>
      <c r="HW742" s="57" t="e">
        <f t="shared" si="2204"/>
        <v>#DIV/0!</v>
      </c>
      <c r="HX742" s="57"/>
      <c r="HY742" s="57" t="e">
        <f t="shared" si="2205"/>
        <v>#DIV/0!</v>
      </c>
      <c r="HZ742" s="57" t="e">
        <f t="shared" si="2206"/>
        <v>#DIV/0!</v>
      </c>
      <c r="IA742" s="57"/>
      <c r="IB742" s="61">
        <f t="shared" si="2207"/>
        <v>0</v>
      </c>
      <c r="IC742" s="57" t="str">
        <f t="shared" si="2208"/>
        <v/>
      </c>
      <c r="ID742" s="42"/>
      <c r="IE742" s="2" t="str">
        <f t="shared" si="2209"/>
        <v/>
      </c>
      <c r="IF742" s="60" t="e">
        <f t="shared" si="2210"/>
        <v>#DIV/0!</v>
      </c>
      <c r="IG742" s="60" t="str">
        <f t="shared" si="2211"/>
        <v/>
      </c>
      <c r="IH742" s="60" t="str">
        <f t="shared" si="2212"/>
        <v>zinco-</v>
      </c>
      <c r="II742" s="60" t="str">
        <f t="shared" si="2213"/>
        <v>mangano-</v>
      </c>
      <c r="IJ742" s="60" t="e">
        <f t="shared" si="2214"/>
        <v>#DIV/0!</v>
      </c>
      <c r="IK742" s="60" t="e">
        <f t="shared" si="2215"/>
        <v>#DIV/0!</v>
      </c>
      <c r="IL742" s="60" t="e">
        <f t="shared" si="2216"/>
        <v>#DIV/0!</v>
      </c>
      <c r="IM742" s="60" t="e">
        <f t="shared" si="2217"/>
        <v>#DIV/0!</v>
      </c>
      <c r="IN742" s="60" t="str">
        <f t="shared" si="2218"/>
        <v/>
      </c>
      <c r="IO742" s="60" t="str">
        <f t="shared" si="2219"/>
        <v/>
      </c>
      <c r="IP742" s="57"/>
      <c r="IQ742" s="57" t="str">
        <f t="shared" si="2220"/>
        <v>ERROR!!</v>
      </c>
    </row>
    <row r="743" spans="24:251">
      <c r="X743" s="29">
        <f t="shared" si="2076"/>
        <v>0</v>
      </c>
      <c r="Y743" s="29">
        <f t="shared" si="2077"/>
        <v>0</v>
      </c>
      <c r="Z743" s="29" t="e">
        <f t="shared" si="2078"/>
        <v>#DIV/0!</v>
      </c>
      <c r="AA743" s="29" t="e">
        <f t="shared" si="2079"/>
        <v>#DIV/0!</v>
      </c>
      <c r="AB743" s="29" t="e">
        <f t="shared" si="2080"/>
        <v>#DIV/0!</v>
      </c>
      <c r="AC743" s="29" t="e">
        <f t="shared" si="2081"/>
        <v>#DIV/0!</v>
      </c>
      <c r="AF743" s="23">
        <v>60.084299999999999</v>
      </c>
      <c r="AG743" s="23">
        <v>79.878799999999998</v>
      </c>
      <c r="AH743" s="23">
        <v>101.96120000000001</v>
      </c>
      <c r="AI743" s="23">
        <v>151.99039999999999</v>
      </c>
      <c r="AJ743" s="23">
        <v>159.69</v>
      </c>
      <c r="AK743" s="23">
        <v>71.846400000000003</v>
      </c>
      <c r="AL743" s="23">
        <v>70.9375</v>
      </c>
      <c r="AM743" s="23">
        <v>40.304400000000001</v>
      </c>
      <c r="AN743" s="23">
        <v>56.077399999999997</v>
      </c>
      <c r="AO743" s="23">
        <v>61.978999999999999</v>
      </c>
      <c r="AP743" s="23">
        <v>94.195999999999998</v>
      </c>
      <c r="AQ743" s="23">
        <v>18.998000000000001</v>
      </c>
      <c r="AR743" s="23">
        <v>35.450000000000003</v>
      </c>
      <c r="AS743" s="23">
        <v>29.88</v>
      </c>
      <c r="AT743" s="23">
        <v>74.691999999999993</v>
      </c>
      <c r="AU743" s="23">
        <v>81.39</v>
      </c>
      <c r="AX743" s="54">
        <f t="shared" si="2082"/>
        <v>0</v>
      </c>
      <c r="AY743" s="54">
        <f t="shared" si="2083"/>
        <v>0</v>
      </c>
      <c r="AZ743" s="54">
        <f t="shared" si="2084"/>
        <v>0</v>
      </c>
      <c r="BA743" s="54">
        <f t="shared" si="2085"/>
        <v>0</v>
      </c>
      <c r="BB743" s="54">
        <f t="shared" si="2086"/>
        <v>0</v>
      </c>
      <c r="BC743" s="54">
        <f t="shared" si="2087"/>
        <v>0</v>
      </c>
      <c r="BD743" s="54">
        <f t="shared" si="2088"/>
        <v>0</v>
      </c>
      <c r="BE743" s="54">
        <f t="shared" si="2089"/>
        <v>0</v>
      </c>
      <c r="BF743" s="54">
        <f t="shared" si="2090"/>
        <v>0</v>
      </c>
      <c r="BG743" s="54">
        <f t="shared" si="2091"/>
        <v>0</v>
      </c>
      <c r="BH743" s="54">
        <f t="shared" si="2092"/>
        <v>0</v>
      </c>
      <c r="BI743" s="54">
        <f t="shared" si="2093"/>
        <v>0</v>
      </c>
      <c r="BJ743" s="54">
        <f t="shared" si="2094"/>
        <v>0</v>
      </c>
      <c r="BK743" s="54">
        <f t="shared" si="2095"/>
        <v>0</v>
      </c>
      <c r="BL743" s="54">
        <f t="shared" si="2096"/>
        <v>0</v>
      </c>
      <c r="BM743" s="42"/>
      <c r="BO743" s="54">
        <f>'Norm-coeff'!$C$2+$AX743*'Norm-coeff'!$D$2+$AY743*'Norm-coeff'!$E$2+$AZ743*'Norm-coeff'!$F$2+$BA743*'Norm-coeff'!$G$2+$BB743*'Norm-coeff'!$H$2+$BC743*'Norm-coeff'!$I$2+$BD743*'Norm-coeff'!$J$2+$BE743*'Norm-coeff'!$K$2+$BF743*'Norm-coeff'!$L$2+$BG743*'Norm-coeff'!$M$2+$BH743*'Norm-coeff'!$N$2+$BI743*'Norm-coeff'!$O$2</f>
        <v>5.4045421474420303</v>
      </c>
      <c r="BP743" s="54">
        <f>'Norm-coeff'!$C$3+$AX743*'Norm-coeff'!$D$3+$AY743*'Norm-coeff'!$E$3+$AZ743*'Norm-coeff'!$F$3+$BA743*'Norm-coeff'!$G$3+$BB743*'Norm-coeff'!$H$3+$BC743*'Norm-coeff'!$I$3+$BD743*'Norm-coeff'!$J$3+$BE743*'Norm-coeff'!$K$3+$BF743*'Norm-coeff'!$L$3+$BG743*'Norm-coeff'!$M$3+$BH743*'Norm-coeff'!$N$3+$BI743*'Norm-coeff'!$O$3</f>
        <v>3.15319116612705</v>
      </c>
      <c r="BQ743" s="54">
        <f>'Norm-coeff'!$C$4+$AX743*'Norm-coeff'!$D$4+$AY743*'Norm-coeff'!$E$4+$AZ743*'Norm-coeff'!$F$4+$BA743*'Norm-coeff'!$G$4+$BB743*'Norm-coeff'!$H$4+$BC743*'Norm-coeff'!$I$4+$BD743*'Norm-coeff'!$J$4+$BE743*'Norm-coeff'!$K$4+$BF743*'Norm-coeff'!$L$4+$BG743*'Norm-coeff'!$M$4+$BH743*'Norm-coeff'!$N$4+$BI743*'Norm-coeff'!$O$4</f>
        <v>1.42115649462768</v>
      </c>
      <c r="BR743" s="54">
        <f>'Norm-coeff'!$C$5+$AX743*'Norm-coeff'!$D$5+$AY743*'Norm-coeff'!$E$5+$AZ743*'Norm-coeff'!$F$5+$BA743*'Norm-coeff'!$G$5+$BB743*'Norm-coeff'!$H$5+$BC743*'Norm-coeff'!$I$5+$BD743*'Norm-coeff'!$J$5+$BE743*'Norm-coeff'!$K$5+$BF743*'Norm-coeff'!$L$5+$BG743*'Norm-coeff'!$M$5+$BH743*'Norm-coeff'!$N$5+$BI743*'Norm-coeff'!$O$5</f>
        <v>1.0553329241296201</v>
      </c>
      <c r="BS743" s="54">
        <f>'Norm-coeff'!$C$6+$AX743*'Norm-coeff'!$D$6+$AY743*'Norm-coeff'!$E$6+$AZ743*'Norm-coeff'!$F$6+$BA743*'Norm-coeff'!$G$6+$BB743*'Norm-coeff'!$H$6+$BC743*'Norm-coeff'!$I$6+$BD743*'Norm-coeff'!$J$6+$BE743*'Norm-coeff'!$K$6+$BF743*'Norm-coeff'!$L$6+$BG743*'Norm-coeff'!$M$6+$BH743*'Norm-coeff'!$N$6+$BI743*'Norm-coeff'!$O$6</f>
        <v>-1.48700885495103E-2</v>
      </c>
      <c r="BT743" s="54">
        <f>'Norm-coeff'!$C$7+$AX743*'Norm-coeff'!$D$7+$AY743*'Norm-coeff'!$E$7+$AZ743*'Norm-coeff'!$F$7+$BA743*'Norm-coeff'!$G$7+$BB743*'Norm-coeff'!$H$7+$BC743*'Norm-coeff'!$I$7+$BD743*'Norm-coeff'!$J$7+$BE743*'Norm-coeff'!$K$7+$BF743*'Norm-coeff'!$L$7+$BG743*'Norm-coeff'!$M$7+$BH743*'Norm-coeff'!$N$7+$BI743*'Norm-coeff'!$O$7</f>
        <v>2.0907583608832998</v>
      </c>
      <c r="BU743" s="54">
        <f>'Norm-coeff'!$C$8+$AX743*'Norm-coeff'!$D$8+$AY743*'Norm-coeff'!$E$8+$AZ743*'Norm-coeff'!$F$8+$BA743*'Norm-coeff'!$G$8+$BB743*'Norm-coeff'!$H$8+$BC743*'Norm-coeff'!$I$8+$BD743*'Norm-coeff'!$J$8+$BE743*'Norm-coeff'!$K$8+$BF743*'Norm-coeff'!$L$8+$BG743*'Norm-coeff'!$M$8+$BH743*'Norm-coeff'!$N$8+$BI743*'Norm-coeff'!$O$8</f>
        <v>0.65894159836244504</v>
      </c>
      <c r="BV743" s="54">
        <f>'Norm-coeff'!$C$9+$AX743*'Norm-coeff'!$D$9+$AY743*'Norm-coeff'!$E$9+$AZ743*'Norm-coeff'!$F$9+$BA743*'Norm-coeff'!$G$9+$BB743*'Norm-coeff'!$H$9+$BC743*'Norm-coeff'!$I$9+$BD743*'Norm-coeff'!$J$9+$BE743*'Norm-coeff'!$K$9+$BF743*'Norm-coeff'!$L$9+$BG743*'Norm-coeff'!$M$9+$BH743*'Norm-coeff'!$N$9+$BI743*'Norm-coeff'!$O$9</f>
        <v>1.48961085014701</v>
      </c>
      <c r="BW743" s="54">
        <f>'Norm-coeff'!$C$10+$AX743*'Norm-coeff'!$D$10+$AY743*'Norm-coeff'!$E$10+$AZ743*'Norm-coeff'!$F$10+$BA743*'Norm-coeff'!$G$10+$BB743*'Norm-coeff'!$H$10+$BC743*'Norm-coeff'!$I$10+$BD743*'Norm-coeff'!$J$10+$BE743*'Norm-coeff'!$K$10+$BF743*'Norm-coeff'!$L$10+$BG743*'Norm-coeff'!$M$10+$BH743*'Norm-coeff'!$N$10+$BI743*'Norm-coeff'!$O$10</f>
        <v>1.42058735749591</v>
      </c>
      <c r="BX743" s="54">
        <f>'Norm-coeff'!$C$11+$AX743*'Norm-coeff'!$D$11+$AY743*'Norm-coeff'!$E$11+$AZ743*'Norm-coeff'!$F$11+$BA743*'Norm-coeff'!$G$11+$BB743*'Norm-coeff'!$H$11+$BC743*'Norm-coeff'!$I$11+$BD743*'Norm-coeff'!$J$11+$BE743*'Norm-coeff'!$K$11+$BF743*'Norm-coeff'!$L$11+$BG743*'Norm-coeff'!$M$11+$BH743*'Norm-coeff'!$N$11+$BI743*'Norm-coeff'!$O$11</f>
        <v>0.221233014421479</v>
      </c>
      <c r="BY743" s="54">
        <f>'Norm-coeff'!$C$12+$AX743*'Norm-coeff'!$D$12+$AY743*'Norm-coeff'!$E$12+$AZ743*'Norm-coeff'!$F$12+$BA743*'Norm-coeff'!$G$12+$BB743*'Norm-coeff'!$H$12+$BC743*'Norm-coeff'!$I$12+$BD743*'Norm-coeff'!$J$12+$BE743*'Norm-coeff'!$K$12+$BF743*'Norm-coeff'!$L$12+$BG743*'Norm-coeff'!$M$12+$BH743*'Norm-coeff'!$N$12+$BI743*'Norm-coeff'!$O$12</f>
        <v>0.283527502056037</v>
      </c>
      <c r="BZ743" s="54">
        <f>'Norm-coeff'!$C$13+$AX743*'Norm-coeff'!$D$13+$AY743*'Norm-coeff'!$E$13+$AZ743*'Norm-coeff'!$F$13+$BA743*'Norm-coeff'!$G$13+$BB743*'Norm-coeff'!$H$13+$BC743*'Norm-coeff'!$I$13+$BD743*'Norm-coeff'!$J$13+$BE743*'Norm-coeff'!$K$13+$BF743*'Norm-coeff'!$L$13+$BG743*'Norm-coeff'!$M$13+$BH743*'Norm-coeff'!$N$13+$BI743*'Norm-coeff'!$O$13</f>
        <v>-4.1864930554451202E-2</v>
      </c>
      <c r="CA743" s="54">
        <f>'Norm-coeff'!$C$14+$AX743*'Norm-coeff'!$D$14+$AY743*'Norm-coeff'!$E$14+$AZ743*'Norm-coeff'!$F$14+$BA743*'Norm-coeff'!$G$14+$BB743*'Norm-coeff'!$H$14+$BC743*'Norm-coeff'!$I$14+$BD743*'Norm-coeff'!$J$14+$BE743*'Norm-coeff'!$K$14+$BF743*'Norm-coeff'!$L$14+$BG743*'Norm-coeff'!$M$14+$BH743*'Norm-coeff'!$N$14+$BI743*'Norm-coeff'!$O$14</f>
        <v>4.2526983164477103</v>
      </c>
      <c r="CC743" s="54">
        <f t="shared" si="2221"/>
        <v>0</v>
      </c>
      <c r="CG743" s="54">
        <f t="shared" si="2097"/>
        <v>0</v>
      </c>
      <c r="CH743" s="54">
        <f t="shared" si="2075"/>
        <v>0</v>
      </c>
      <c r="CI743" s="54">
        <f t="shared" si="2098"/>
        <v>0</v>
      </c>
      <c r="CJ743" s="56">
        <f t="shared" si="2099"/>
        <v>0</v>
      </c>
      <c r="CK743" s="54">
        <f t="shared" si="2100"/>
        <v>0</v>
      </c>
      <c r="CL743" s="54">
        <f t="shared" si="2101"/>
        <v>0</v>
      </c>
      <c r="CM743" s="54">
        <f t="shared" si="2102"/>
        <v>0</v>
      </c>
      <c r="CN743" s="54">
        <f t="shared" si="2103"/>
        <v>0</v>
      </c>
      <c r="CO743" s="54">
        <f t="shared" si="2104"/>
        <v>0</v>
      </c>
      <c r="CP743" s="54">
        <f t="shared" si="2105"/>
        <v>0</v>
      </c>
      <c r="CQ743" s="54">
        <f t="shared" si="2106"/>
        <v>0</v>
      </c>
      <c r="CR743" s="54">
        <f t="shared" si="2107"/>
        <v>0</v>
      </c>
      <c r="CS743" s="54">
        <f t="shared" si="2108"/>
        <v>0</v>
      </c>
      <c r="CU743" s="54">
        <f t="shared" si="2109"/>
        <v>0</v>
      </c>
      <c r="CV743" s="54">
        <f t="shared" si="2110"/>
        <v>0</v>
      </c>
      <c r="CW743" s="54">
        <f t="shared" si="2111"/>
        <v>0</v>
      </c>
      <c r="CX743" s="54">
        <f t="shared" si="2112"/>
        <v>0</v>
      </c>
      <c r="CZ743" s="54">
        <f t="shared" si="2113"/>
        <v>0</v>
      </c>
      <c r="DA743" s="54">
        <f t="shared" si="2114"/>
        <v>0</v>
      </c>
      <c r="DB743" s="54">
        <f t="shared" si="2115"/>
        <v>0</v>
      </c>
      <c r="DC743" s="54">
        <f t="shared" si="2116"/>
        <v>0</v>
      </c>
      <c r="DD743" s="54">
        <f t="shared" si="2117"/>
        <v>0</v>
      </c>
      <c r="DE743" s="54">
        <f t="shared" si="2118"/>
        <v>0</v>
      </c>
      <c r="DF743" s="54">
        <f t="shared" si="2119"/>
        <v>0</v>
      </c>
      <c r="DG743" s="54">
        <f t="shared" si="2120"/>
        <v>2</v>
      </c>
      <c r="DH743" s="71">
        <f t="shared" si="2121"/>
        <v>0</v>
      </c>
      <c r="DI743" s="71">
        <f t="shared" si="2122"/>
        <v>0</v>
      </c>
      <c r="DJ743" s="54">
        <f t="shared" si="2123"/>
        <v>0</v>
      </c>
      <c r="DK743" s="54">
        <f t="shared" si="2124"/>
        <v>2</v>
      </c>
      <c r="DL743" s="4">
        <f t="shared" si="2049"/>
        <v>0</v>
      </c>
      <c r="DM743" s="3">
        <f t="shared" si="2125"/>
        <v>0</v>
      </c>
      <c r="DN743" s="3">
        <f t="shared" si="2126"/>
        <v>0</v>
      </c>
      <c r="DO743" s="4" t="e">
        <f t="shared" si="2127"/>
        <v>#DIV/0!</v>
      </c>
      <c r="DP743" s="57"/>
      <c r="DQ743" s="57"/>
      <c r="DR743" s="56">
        <f t="shared" si="2050"/>
        <v>2</v>
      </c>
      <c r="DS743" s="56">
        <f t="shared" si="2051"/>
        <v>0</v>
      </c>
      <c r="DT743" s="38">
        <f t="shared" si="2052"/>
        <v>0</v>
      </c>
      <c r="DU743" s="38">
        <f t="shared" si="2128"/>
        <v>2</v>
      </c>
      <c r="DV743" s="38">
        <f t="shared" si="2053"/>
        <v>0</v>
      </c>
      <c r="DW743" s="39">
        <f t="shared" si="2054"/>
        <v>0</v>
      </c>
      <c r="DX743" s="39">
        <f t="shared" si="2055"/>
        <v>0</v>
      </c>
      <c r="DY743" s="39">
        <f t="shared" si="2056"/>
        <v>0</v>
      </c>
      <c r="DZ743" s="39">
        <f t="shared" si="2057"/>
        <v>0</v>
      </c>
      <c r="EA743" s="39">
        <f t="shared" si="2058"/>
        <v>0</v>
      </c>
      <c r="EB743" s="37" t="e">
        <f t="shared" si="2129"/>
        <v>#DIV/0!</v>
      </c>
      <c r="EC743" s="37" t="e">
        <f t="shared" si="2130"/>
        <v>#DIV/0!</v>
      </c>
      <c r="ED743" s="37" t="e">
        <f t="shared" si="2131"/>
        <v>#DIV/0!</v>
      </c>
      <c r="EE743" s="37" t="e">
        <f t="shared" si="2132"/>
        <v>#DIV/0!</v>
      </c>
      <c r="EF743" s="39" t="e">
        <f t="shared" si="2133"/>
        <v>#DIV/0!</v>
      </c>
      <c r="EG743" s="37" t="e">
        <f t="shared" si="2134"/>
        <v>#DIV/0!</v>
      </c>
      <c r="EH743" s="37" t="e">
        <f t="shared" si="2135"/>
        <v>#DIV/0!</v>
      </c>
      <c r="EI743" s="11" t="b">
        <f t="shared" si="2136"/>
        <v>1</v>
      </c>
      <c r="EJ743" s="11" t="b">
        <f t="shared" si="2137"/>
        <v>0</v>
      </c>
      <c r="EK743" s="39" t="e">
        <f t="shared" si="2138"/>
        <v>#DIV/0!</v>
      </c>
      <c r="EL743" s="39" t="e">
        <f t="shared" si="2139"/>
        <v>#DIV/0!</v>
      </c>
      <c r="EM743" s="39" t="e">
        <f t="shared" si="2140"/>
        <v>#DIV/0!</v>
      </c>
      <c r="EN743" s="39" t="e">
        <f t="shared" si="2141"/>
        <v>#DIV/0!</v>
      </c>
      <c r="EO743" s="39" t="e">
        <f t="shared" si="2142"/>
        <v>#DIV/0!</v>
      </c>
      <c r="EP743" s="39" t="e">
        <f t="shared" si="2143"/>
        <v>#DIV/0!</v>
      </c>
      <c r="EQ743" s="39" t="e">
        <f t="shared" si="2144"/>
        <v>#DIV/0!</v>
      </c>
      <c r="ER743" s="39" t="e">
        <f t="shared" si="2145"/>
        <v>#DIV/0!</v>
      </c>
      <c r="ES743" s="58" t="str">
        <f t="shared" si="2146"/>
        <v>(OH,F,Cl)-dominate amphibole</v>
      </c>
      <c r="ET743" s="58" t="e">
        <f t="shared" si="2147"/>
        <v>#N/A</v>
      </c>
      <c r="EU743" s="56">
        <f t="shared" si="2059"/>
        <v>0</v>
      </c>
      <c r="EV743" s="56">
        <f t="shared" si="2060"/>
        <v>0</v>
      </c>
      <c r="EW743" s="56">
        <f t="shared" si="2061"/>
        <v>0</v>
      </c>
      <c r="EX743" s="56">
        <f t="shared" si="2062"/>
        <v>0</v>
      </c>
      <c r="EY743" s="56">
        <f t="shared" si="2063"/>
        <v>0</v>
      </c>
      <c r="EZ743" s="56">
        <f t="shared" si="2064"/>
        <v>0</v>
      </c>
      <c r="FA743" s="39">
        <f t="shared" si="2065"/>
        <v>0</v>
      </c>
      <c r="FB743" s="39">
        <f t="shared" si="2066"/>
        <v>0</v>
      </c>
      <c r="FC743" s="54">
        <f t="shared" si="2067"/>
        <v>0</v>
      </c>
      <c r="FD743" s="54">
        <f t="shared" si="2068"/>
        <v>0</v>
      </c>
      <c r="FE743" s="39">
        <f t="shared" si="2069"/>
        <v>0</v>
      </c>
      <c r="FF743" s="54">
        <f t="shared" si="2070"/>
        <v>0</v>
      </c>
      <c r="FG743" s="39">
        <f t="shared" si="2071"/>
        <v>0</v>
      </c>
      <c r="FH743" s="39">
        <f t="shared" si="2148"/>
        <v>0</v>
      </c>
      <c r="FI743" s="39">
        <f t="shared" si="2149"/>
        <v>0</v>
      </c>
      <c r="FJ743" s="39">
        <f t="shared" si="2150"/>
        <v>0</v>
      </c>
      <c r="FK743" s="39" t="e">
        <f t="shared" si="2151"/>
        <v>#DIV/0!</v>
      </c>
      <c r="FL743" s="39" t="e">
        <f t="shared" si="2152"/>
        <v>#DIV/0!</v>
      </c>
      <c r="FM743" s="39" t="e">
        <f t="shared" si="2153"/>
        <v>#DIV/0!</v>
      </c>
      <c r="FN743" s="39">
        <f t="shared" si="2154"/>
        <v>1</v>
      </c>
      <c r="FO743" s="39">
        <f t="shared" si="2072"/>
        <v>0</v>
      </c>
      <c r="FP743" s="39">
        <f t="shared" si="2073"/>
        <v>0</v>
      </c>
      <c r="FQ743" s="39">
        <f t="shared" si="2074"/>
        <v>0</v>
      </c>
      <c r="FR743" s="39">
        <f t="shared" si="2155"/>
        <v>0</v>
      </c>
      <c r="FS743" s="39">
        <f t="shared" si="2156"/>
        <v>0</v>
      </c>
      <c r="FU743" s="39" t="e">
        <f t="shared" si="2157"/>
        <v>#DIV/0!</v>
      </c>
      <c r="FV743" s="39" t="e">
        <f t="shared" si="2158"/>
        <v>#DIV/0!</v>
      </c>
      <c r="FW743" s="39" t="e">
        <f t="shared" si="2159"/>
        <v>#DIV/0!</v>
      </c>
      <c r="FY743" s="39" t="e">
        <f t="shared" si="2160"/>
        <v>#DIV/0!</v>
      </c>
      <c r="FZ743" s="39" t="e">
        <f t="shared" si="2161"/>
        <v>#DIV/0!</v>
      </c>
      <c r="GA743" s="39" t="e">
        <f t="shared" si="2162"/>
        <v>#DIV/0!</v>
      </c>
      <c r="GB743" s="39" t="e">
        <f t="shared" si="2163"/>
        <v>#DIV/0!</v>
      </c>
      <c r="GC743" s="39" t="e">
        <f t="shared" si="2164"/>
        <v>#DIV/0!</v>
      </c>
      <c r="GD743" s="39" t="e">
        <f t="shared" si="2165"/>
        <v>#DIV/0!</v>
      </c>
      <c r="GE743" s="39" t="e">
        <f t="shared" si="2166"/>
        <v>#DIV/0!</v>
      </c>
      <c r="GF743" s="39" t="e">
        <f t="shared" si="2167"/>
        <v>#DIV/0!</v>
      </c>
      <c r="GG743" s="39" t="e">
        <f t="shared" si="2168"/>
        <v>#DIV/0!</v>
      </c>
      <c r="GH743" s="39" t="e">
        <f t="shared" si="2169"/>
        <v>#DIV/0!</v>
      </c>
      <c r="GI743" s="39"/>
      <c r="GJ743" s="39" t="e">
        <f t="shared" si="2170"/>
        <v>#DIV/0!</v>
      </c>
      <c r="GK743" s="39" t="e">
        <f t="shared" si="2171"/>
        <v>#DIV/0!</v>
      </c>
      <c r="GL743" s="39" t="e">
        <f t="shared" si="2172"/>
        <v>#DIV/0!</v>
      </c>
      <c r="GM743" s="39" t="e">
        <f t="shared" si="2173"/>
        <v>#DIV/0!</v>
      </c>
      <c r="GN743" s="39" t="e">
        <f t="shared" si="2174"/>
        <v>#DIV/0!</v>
      </c>
      <c r="GO743" s="57"/>
      <c r="GP743" s="57" t="e">
        <f t="shared" si="2175"/>
        <v>#DIV/0!</v>
      </c>
      <c r="GQ743" s="59" t="e">
        <f t="shared" si="2176"/>
        <v>#DIV/0!</v>
      </c>
      <c r="GR743" s="41" t="e">
        <f t="shared" si="2177"/>
        <v>#DIV/0!</v>
      </c>
      <c r="GS743" s="57" t="e">
        <f t="shared" si="2178"/>
        <v>#DIV/0!</v>
      </c>
      <c r="GT743" s="57" t="e">
        <f t="shared" si="2179"/>
        <v>#DIV/0!</v>
      </c>
      <c r="GU743" s="57" t="e">
        <f t="shared" si="2180"/>
        <v>#DIV/0!</v>
      </c>
      <c r="GV743" s="57"/>
      <c r="GW743" s="42" t="e">
        <f t="shared" si="2181"/>
        <v>#DIV/0!</v>
      </c>
      <c r="GX743" s="42" t="e">
        <f t="shared" si="2182"/>
        <v>#DIV/0!</v>
      </c>
      <c r="GY743" s="42" t="e">
        <f t="shared" si="2183"/>
        <v>#DIV/0!</v>
      </c>
      <c r="GZ743" s="57"/>
      <c r="HA743" s="2" t="e">
        <f t="shared" si="2184"/>
        <v>#DIV/0!</v>
      </c>
      <c r="HB743" s="2" t="e">
        <f t="shared" si="2185"/>
        <v>#DIV/0!</v>
      </c>
      <c r="HC743" s="2" t="e">
        <f t="shared" si="2186"/>
        <v>#DIV/0!</v>
      </c>
      <c r="HD743" s="2" t="e">
        <f t="shared" si="2187"/>
        <v>#DIV/0!</v>
      </c>
      <c r="HE743" s="2" t="e">
        <f t="shared" si="2188"/>
        <v>#DIV/0!</v>
      </c>
      <c r="HF743" s="2" t="e">
        <f t="shared" si="2189"/>
        <v>#DIV/0!</v>
      </c>
      <c r="HG743" s="2" t="e">
        <f t="shared" si="2190"/>
        <v>#DIV/0!</v>
      </c>
      <c r="HH743" s="2" t="e">
        <f t="shared" si="2191"/>
        <v>#DIV/0!</v>
      </c>
      <c r="HI743" s="2" t="e">
        <f t="shared" si="2192"/>
        <v>#DIV/0!</v>
      </c>
      <c r="HJ743" s="11" t="e">
        <f t="shared" si="2193"/>
        <v>#DIV/0!</v>
      </c>
      <c r="HK743" s="60" t="e">
        <f t="shared" si="2194"/>
        <v>#DIV/0!</v>
      </c>
      <c r="HL743" s="57"/>
      <c r="HM743" s="57" t="e">
        <f t="shared" si="2195"/>
        <v>#DIV/0!</v>
      </c>
      <c r="HN743" s="57" t="e">
        <f t="shared" si="2196"/>
        <v>#DIV/0!</v>
      </c>
      <c r="HO743" s="57" t="e">
        <f t="shared" si="2197"/>
        <v>#DIV/0!</v>
      </c>
      <c r="HP743" s="57" t="e">
        <f t="shared" si="2198"/>
        <v>#DIV/0!</v>
      </c>
      <c r="HQ743" s="57" t="e">
        <f t="shared" si="2199"/>
        <v>#DIV/0!</v>
      </c>
      <c r="HR743" s="57"/>
      <c r="HS743" s="57" t="e">
        <f t="shared" si="2200"/>
        <v>#DIV/0!</v>
      </c>
      <c r="HT743" s="57" t="e">
        <f t="shared" si="2201"/>
        <v>#DIV/0!</v>
      </c>
      <c r="HU743" s="57" t="e">
        <f t="shared" si="2202"/>
        <v>#DIV/0!</v>
      </c>
      <c r="HV743" s="57" t="e">
        <f t="shared" si="2203"/>
        <v>#DIV/0!</v>
      </c>
      <c r="HW743" s="57" t="e">
        <f t="shared" si="2204"/>
        <v>#DIV/0!</v>
      </c>
      <c r="HX743" s="57"/>
      <c r="HY743" s="57" t="e">
        <f t="shared" si="2205"/>
        <v>#DIV/0!</v>
      </c>
      <c r="HZ743" s="57" t="e">
        <f t="shared" si="2206"/>
        <v>#DIV/0!</v>
      </c>
      <c r="IA743" s="57"/>
      <c r="IB743" s="61">
        <f t="shared" si="2207"/>
        <v>0</v>
      </c>
      <c r="IC743" s="57" t="str">
        <f t="shared" si="2208"/>
        <v/>
      </c>
      <c r="ID743" s="42"/>
      <c r="IE743" s="2" t="str">
        <f t="shared" si="2209"/>
        <v/>
      </c>
      <c r="IF743" s="60" t="e">
        <f t="shared" si="2210"/>
        <v>#DIV/0!</v>
      </c>
      <c r="IG743" s="60" t="str">
        <f t="shared" si="2211"/>
        <v/>
      </c>
      <c r="IH743" s="60" t="str">
        <f t="shared" si="2212"/>
        <v>zinco-</v>
      </c>
      <c r="II743" s="60" t="str">
        <f t="shared" si="2213"/>
        <v>mangano-</v>
      </c>
      <c r="IJ743" s="60" t="e">
        <f t="shared" si="2214"/>
        <v>#DIV/0!</v>
      </c>
      <c r="IK743" s="60" t="e">
        <f t="shared" si="2215"/>
        <v>#DIV/0!</v>
      </c>
      <c r="IL743" s="60" t="e">
        <f t="shared" si="2216"/>
        <v>#DIV/0!</v>
      </c>
      <c r="IM743" s="60" t="e">
        <f t="shared" si="2217"/>
        <v>#DIV/0!</v>
      </c>
      <c r="IN743" s="60" t="str">
        <f t="shared" si="2218"/>
        <v/>
      </c>
      <c r="IO743" s="60" t="str">
        <f t="shared" si="2219"/>
        <v/>
      </c>
      <c r="IP743" s="57"/>
      <c r="IQ743" s="57" t="str">
        <f t="shared" si="2220"/>
        <v>ERROR!!</v>
      </c>
    </row>
    <row r="744" spans="24:251">
      <c r="X744" s="29">
        <f t="shared" si="2076"/>
        <v>0</v>
      </c>
      <c r="Y744" s="29">
        <f t="shared" si="2077"/>
        <v>0</v>
      </c>
      <c r="Z744" s="29" t="e">
        <f t="shared" si="2078"/>
        <v>#DIV/0!</v>
      </c>
      <c r="AA744" s="29" t="e">
        <f t="shared" si="2079"/>
        <v>#DIV/0!</v>
      </c>
      <c r="AB744" s="29" t="e">
        <f t="shared" si="2080"/>
        <v>#DIV/0!</v>
      </c>
      <c r="AC744" s="29" t="e">
        <f t="shared" si="2081"/>
        <v>#DIV/0!</v>
      </c>
      <c r="AF744" s="23">
        <v>60.084299999999999</v>
      </c>
      <c r="AG744" s="23">
        <v>79.878799999999998</v>
      </c>
      <c r="AH744" s="23">
        <v>101.96120000000001</v>
      </c>
      <c r="AI744" s="23">
        <v>151.99039999999999</v>
      </c>
      <c r="AJ744" s="23">
        <v>159.69</v>
      </c>
      <c r="AK744" s="23">
        <v>71.846400000000003</v>
      </c>
      <c r="AL744" s="23">
        <v>70.9375</v>
      </c>
      <c r="AM744" s="23">
        <v>40.304400000000001</v>
      </c>
      <c r="AN744" s="23">
        <v>56.077399999999997</v>
      </c>
      <c r="AO744" s="23">
        <v>61.978999999999999</v>
      </c>
      <c r="AP744" s="23">
        <v>94.195999999999998</v>
      </c>
      <c r="AQ744" s="23">
        <v>18.998000000000001</v>
      </c>
      <c r="AR744" s="23">
        <v>35.450000000000003</v>
      </c>
      <c r="AS744" s="23">
        <v>29.88</v>
      </c>
      <c r="AT744" s="23">
        <v>74.691999999999993</v>
      </c>
      <c r="AU744" s="23">
        <v>81.39</v>
      </c>
      <c r="AX744" s="54">
        <f t="shared" si="2082"/>
        <v>0</v>
      </c>
      <c r="AY744" s="54">
        <f t="shared" si="2083"/>
        <v>0</v>
      </c>
      <c r="AZ744" s="54">
        <f t="shared" si="2084"/>
        <v>0</v>
      </c>
      <c r="BA744" s="54">
        <f t="shared" si="2085"/>
        <v>0</v>
      </c>
      <c r="BB744" s="54">
        <f t="shared" si="2086"/>
        <v>0</v>
      </c>
      <c r="BC744" s="54">
        <f t="shared" si="2087"/>
        <v>0</v>
      </c>
      <c r="BD744" s="54">
        <f t="shared" si="2088"/>
        <v>0</v>
      </c>
      <c r="BE744" s="54">
        <f t="shared" si="2089"/>
        <v>0</v>
      </c>
      <c r="BF744" s="54">
        <f t="shared" si="2090"/>
        <v>0</v>
      </c>
      <c r="BG744" s="54">
        <f t="shared" si="2091"/>
        <v>0</v>
      </c>
      <c r="BH744" s="54">
        <f t="shared" si="2092"/>
        <v>0</v>
      </c>
      <c r="BI744" s="54">
        <f t="shared" si="2093"/>
        <v>0</v>
      </c>
      <c r="BJ744" s="54">
        <f t="shared" si="2094"/>
        <v>0</v>
      </c>
      <c r="BK744" s="54">
        <f t="shared" si="2095"/>
        <v>0</v>
      </c>
      <c r="BL744" s="54">
        <f t="shared" si="2096"/>
        <v>0</v>
      </c>
      <c r="BM744" s="42"/>
      <c r="BO744" s="54">
        <f>'Norm-coeff'!$C$2+$AX744*'Norm-coeff'!$D$2+$AY744*'Norm-coeff'!$E$2+$AZ744*'Norm-coeff'!$F$2+$BA744*'Norm-coeff'!$G$2+$BB744*'Norm-coeff'!$H$2+$BC744*'Norm-coeff'!$I$2+$BD744*'Norm-coeff'!$J$2+$BE744*'Norm-coeff'!$K$2+$BF744*'Norm-coeff'!$L$2+$BG744*'Norm-coeff'!$M$2+$BH744*'Norm-coeff'!$N$2+$BI744*'Norm-coeff'!$O$2</f>
        <v>5.4045421474420303</v>
      </c>
      <c r="BP744" s="54">
        <f>'Norm-coeff'!$C$3+$AX744*'Norm-coeff'!$D$3+$AY744*'Norm-coeff'!$E$3+$AZ744*'Norm-coeff'!$F$3+$BA744*'Norm-coeff'!$G$3+$BB744*'Norm-coeff'!$H$3+$BC744*'Norm-coeff'!$I$3+$BD744*'Norm-coeff'!$J$3+$BE744*'Norm-coeff'!$K$3+$BF744*'Norm-coeff'!$L$3+$BG744*'Norm-coeff'!$M$3+$BH744*'Norm-coeff'!$N$3+$BI744*'Norm-coeff'!$O$3</f>
        <v>3.15319116612705</v>
      </c>
      <c r="BQ744" s="54">
        <f>'Norm-coeff'!$C$4+$AX744*'Norm-coeff'!$D$4+$AY744*'Norm-coeff'!$E$4+$AZ744*'Norm-coeff'!$F$4+$BA744*'Norm-coeff'!$G$4+$BB744*'Norm-coeff'!$H$4+$BC744*'Norm-coeff'!$I$4+$BD744*'Norm-coeff'!$J$4+$BE744*'Norm-coeff'!$K$4+$BF744*'Norm-coeff'!$L$4+$BG744*'Norm-coeff'!$M$4+$BH744*'Norm-coeff'!$N$4+$BI744*'Norm-coeff'!$O$4</f>
        <v>1.42115649462768</v>
      </c>
      <c r="BR744" s="54">
        <f>'Norm-coeff'!$C$5+$AX744*'Norm-coeff'!$D$5+$AY744*'Norm-coeff'!$E$5+$AZ744*'Norm-coeff'!$F$5+$BA744*'Norm-coeff'!$G$5+$BB744*'Norm-coeff'!$H$5+$BC744*'Norm-coeff'!$I$5+$BD744*'Norm-coeff'!$J$5+$BE744*'Norm-coeff'!$K$5+$BF744*'Norm-coeff'!$L$5+$BG744*'Norm-coeff'!$M$5+$BH744*'Norm-coeff'!$N$5+$BI744*'Norm-coeff'!$O$5</f>
        <v>1.0553329241296201</v>
      </c>
      <c r="BS744" s="54">
        <f>'Norm-coeff'!$C$6+$AX744*'Norm-coeff'!$D$6+$AY744*'Norm-coeff'!$E$6+$AZ744*'Norm-coeff'!$F$6+$BA744*'Norm-coeff'!$G$6+$BB744*'Norm-coeff'!$H$6+$BC744*'Norm-coeff'!$I$6+$BD744*'Norm-coeff'!$J$6+$BE744*'Norm-coeff'!$K$6+$BF744*'Norm-coeff'!$L$6+$BG744*'Norm-coeff'!$M$6+$BH744*'Norm-coeff'!$N$6+$BI744*'Norm-coeff'!$O$6</f>
        <v>-1.48700885495103E-2</v>
      </c>
      <c r="BT744" s="54">
        <f>'Norm-coeff'!$C$7+$AX744*'Norm-coeff'!$D$7+$AY744*'Norm-coeff'!$E$7+$AZ744*'Norm-coeff'!$F$7+$BA744*'Norm-coeff'!$G$7+$BB744*'Norm-coeff'!$H$7+$BC744*'Norm-coeff'!$I$7+$BD744*'Norm-coeff'!$J$7+$BE744*'Norm-coeff'!$K$7+$BF744*'Norm-coeff'!$L$7+$BG744*'Norm-coeff'!$M$7+$BH744*'Norm-coeff'!$N$7+$BI744*'Norm-coeff'!$O$7</f>
        <v>2.0907583608832998</v>
      </c>
      <c r="BU744" s="54">
        <f>'Norm-coeff'!$C$8+$AX744*'Norm-coeff'!$D$8+$AY744*'Norm-coeff'!$E$8+$AZ744*'Norm-coeff'!$F$8+$BA744*'Norm-coeff'!$G$8+$BB744*'Norm-coeff'!$H$8+$BC744*'Norm-coeff'!$I$8+$BD744*'Norm-coeff'!$J$8+$BE744*'Norm-coeff'!$K$8+$BF744*'Norm-coeff'!$L$8+$BG744*'Norm-coeff'!$M$8+$BH744*'Norm-coeff'!$N$8+$BI744*'Norm-coeff'!$O$8</f>
        <v>0.65894159836244504</v>
      </c>
      <c r="BV744" s="54">
        <f>'Norm-coeff'!$C$9+$AX744*'Norm-coeff'!$D$9+$AY744*'Norm-coeff'!$E$9+$AZ744*'Norm-coeff'!$F$9+$BA744*'Norm-coeff'!$G$9+$BB744*'Norm-coeff'!$H$9+$BC744*'Norm-coeff'!$I$9+$BD744*'Norm-coeff'!$J$9+$BE744*'Norm-coeff'!$K$9+$BF744*'Norm-coeff'!$L$9+$BG744*'Norm-coeff'!$M$9+$BH744*'Norm-coeff'!$N$9+$BI744*'Norm-coeff'!$O$9</f>
        <v>1.48961085014701</v>
      </c>
      <c r="BW744" s="54">
        <f>'Norm-coeff'!$C$10+$AX744*'Norm-coeff'!$D$10+$AY744*'Norm-coeff'!$E$10+$AZ744*'Norm-coeff'!$F$10+$BA744*'Norm-coeff'!$G$10+$BB744*'Norm-coeff'!$H$10+$BC744*'Norm-coeff'!$I$10+$BD744*'Norm-coeff'!$J$10+$BE744*'Norm-coeff'!$K$10+$BF744*'Norm-coeff'!$L$10+$BG744*'Norm-coeff'!$M$10+$BH744*'Norm-coeff'!$N$10+$BI744*'Norm-coeff'!$O$10</f>
        <v>1.42058735749591</v>
      </c>
      <c r="BX744" s="54">
        <f>'Norm-coeff'!$C$11+$AX744*'Norm-coeff'!$D$11+$AY744*'Norm-coeff'!$E$11+$AZ744*'Norm-coeff'!$F$11+$BA744*'Norm-coeff'!$G$11+$BB744*'Norm-coeff'!$H$11+$BC744*'Norm-coeff'!$I$11+$BD744*'Norm-coeff'!$J$11+$BE744*'Norm-coeff'!$K$11+$BF744*'Norm-coeff'!$L$11+$BG744*'Norm-coeff'!$M$11+$BH744*'Norm-coeff'!$N$11+$BI744*'Norm-coeff'!$O$11</f>
        <v>0.221233014421479</v>
      </c>
      <c r="BY744" s="54">
        <f>'Norm-coeff'!$C$12+$AX744*'Norm-coeff'!$D$12+$AY744*'Norm-coeff'!$E$12+$AZ744*'Norm-coeff'!$F$12+$BA744*'Norm-coeff'!$G$12+$BB744*'Norm-coeff'!$H$12+$BC744*'Norm-coeff'!$I$12+$BD744*'Norm-coeff'!$J$12+$BE744*'Norm-coeff'!$K$12+$BF744*'Norm-coeff'!$L$12+$BG744*'Norm-coeff'!$M$12+$BH744*'Norm-coeff'!$N$12+$BI744*'Norm-coeff'!$O$12</f>
        <v>0.283527502056037</v>
      </c>
      <c r="BZ744" s="54">
        <f>'Norm-coeff'!$C$13+$AX744*'Norm-coeff'!$D$13+$AY744*'Norm-coeff'!$E$13+$AZ744*'Norm-coeff'!$F$13+$BA744*'Norm-coeff'!$G$13+$BB744*'Norm-coeff'!$H$13+$BC744*'Norm-coeff'!$I$13+$BD744*'Norm-coeff'!$J$13+$BE744*'Norm-coeff'!$K$13+$BF744*'Norm-coeff'!$L$13+$BG744*'Norm-coeff'!$M$13+$BH744*'Norm-coeff'!$N$13+$BI744*'Norm-coeff'!$O$13</f>
        <v>-4.1864930554451202E-2</v>
      </c>
      <c r="CA744" s="54">
        <f>'Norm-coeff'!$C$14+$AX744*'Norm-coeff'!$D$14+$AY744*'Norm-coeff'!$E$14+$AZ744*'Norm-coeff'!$F$14+$BA744*'Norm-coeff'!$G$14+$BB744*'Norm-coeff'!$H$14+$BC744*'Norm-coeff'!$I$14+$BD744*'Norm-coeff'!$J$14+$BE744*'Norm-coeff'!$K$14+$BF744*'Norm-coeff'!$L$14+$BG744*'Norm-coeff'!$M$14+$BH744*'Norm-coeff'!$N$14+$BI744*'Norm-coeff'!$O$14</f>
        <v>4.2526983164477103</v>
      </c>
      <c r="CC744" s="54">
        <f t="shared" si="2221"/>
        <v>0</v>
      </c>
      <c r="CG744" s="54">
        <f t="shared" si="2097"/>
        <v>0</v>
      </c>
      <c r="CH744" s="54">
        <f t="shared" si="2075"/>
        <v>0</v>
      </c>
      <c r="CI744" s="54">
        <f t="shared" si="2098"/>
        <v>0</v>
      </c>
      <c r="CJ744" s="56">
        <f t="shared" si="2099"/>
        <v>0</v>
      </c>
      <c r="CK744" s="54">
        <f t="shared" si="2100"/>
        <v>0</v>
      </c>
      <c r="CL744" s="54">
        <f t="shared" si="2101"/>
        <v>0</v>
      </c>
      <c r="CM744" s="54">
        <f t="shared" si="2102"/>
        <v>0</v>
      </c>
      <c r="CN744" s="54">
        <f t="shared" si="2103"/>
        <v>0</v>
      </c>
      <c r="CO744" s="54">
        <f t="shared" si="2104"/>
        <v>0</v>
      </c>
      <c r="CP744" s="54">
        <f t="shared" si="2105"/>
        <v>0</v>
      </c>
      <c r="CQ744" s="54">
        <f t="shared" si="2106"/>
        <v>0</v>
      </c>
      <c r="CR744" s="54">
        <f t="shared" si="2107"/>
        <v>0</v>
      </c>
      <c r="CS744" s="54">
        <f t="shared" si="2108"/>
        <v>0</v>
      </c>
      <c r="CU744" s="54">
        <f t="shared" si="2109"/>
        <v>0</v>
      </c>
      <c r="CV744" s="54">
        <f t="shared" si="2110"/>
        <v>0</v>
      </c>
      <c r="CW744" s="54">
        <f t="shared" si="2111"/>
        <v>0</v>
      </c>
      <c r="CX744" s="54">
        <f t="shared" si="2112"/>
        <v>0</v>
      </c>
      <c r="CZ744" s="54">
        <f t="shared" si="2113"/>
        <v>0</v>
      </c>
      <c r="DA744" s="54">
        <f t="shared" si="2114"/>
        <v>0</v>
      </c>
      <c r="DB744" s="54">
        <f t="shared" si="2115"/>
        <v>0</v>
      </c>
      <c r="DC744" s="54">
        <f t="shared" si="2116"/>
        <v>0</v>
      </c>
      <c r="DD744" s="54">
        <f t="shared" si="2117"/>
        <v>0</v>
      </c>
      <c r="DE744" s="54">
        <f t="shared" si="2118"/>
        <v>0</v>
      </c>
      <c r="DF744" s="54">
        <f t="shared" si="2119"/>
        <v>0</v>
      </c>
      <c r="DG744" s="54">
        <f t="shared" si="2120"/>
        <v>2</v>
      </c>
      <c r="DH744" s="71">
        <f t="shared" si="2121"/>
        <v>0</v>
      </c>
      <c r="DI744" s="71">
        <f t="shared" si="2122"/>
        <v>0</v>
      </c>
      <c r="DJ744" s="54">
        <f t="shared" si="2123"/>
        <v>0</v>
      </c>
      <c r="DK744" s="54">
        <f t="shared" si="2124"/>
        <v>2</v>
      </c>
      <c r="DL744" s="4">
        <f t="shared" si="2049"/>
        <v>0</v>
      </c>
      <c r="DM744" s="3">
        <f t="shared" si="2125"/>
        <v>0</v>
      </c>
      <c r="DN744" s="3">
        <f t="shared" si="2126"/>
        <v>0</v>
      </c>
      <c r="DO744" s="4" t="e">
        <f t="shared" si="2127"/>
        <v>#DIV/0!</v>
      </c>
      <c r="DP744" s="57"/>
      <c r="DQ744" s="57"/>
      <c r="DR744" s="56">
        <f t="shared" si="2050"/>
        <v>2</v>
      </c>
      <c r="DS744" s="56">
        <f t="shared" si="2051"/>
        <v>0</v>
      </c>
      <c r="DT744" s="38">
        <f t="shared" si="2052"/>
        <v>0</v>
      </c>
      <c r="DU744" s="38">
        <f t="shared" si="2128"/>
        <v>2</v>
      </c>
      <c r="DV744" s="38">
        <f t="shared" si="2053"/>
        <v>0</v>
      </c>
      <c r="DW744" s="39">
        <f t="shared" si="2054"/>
        <v>0</v>
      </c>
      <c r="DX744" s="39">
        <f t="shared" si="2055"/>
        <v>0</v>
      </c>
      <c r="DY744" s="39">
        <f t="shared" si="2056"/>
        <v>0</v>
      </c>
      <c r="DZ744" s="39">
        <f t="shared" si="2057"/>
        <v>0</v>
      </c>
      <c r="EA744" s="39">
        <f t="shared" si="2058"/>
        <v>0</v>
      </c>
      <c r="EB744" s="37" t="e">
        <f t="shared" si="2129"/>
        <v>#DIV/0!</v>
      </c>
      <c r="EC744" s="37" t="e">
        <f t="shared" si="2130"/>
        <v>#DIV/0!</v>
      </c>
      <c r="ED744" s="37" t="e">
        <f t="shared" si="2131"/>
        <v>#DIV/0!</v>
      </c>
      <c r="EE744" s="37" t="e">
        <f t="shared" si="2132"/>
        <v>#DIV/0!</v>
      </c>
      <c r="EF744" s="39" t="e">
        <f t="shared" si="2133"/>
        <v>#DIV/0!</v>
      </c>
      <c r="EG744" s="37" t="e">
        <f t="shared" si="2134"/>
        <v>#DIV/0!</v>
      </c>
      <c r="EH744" s="37" t="e">
        <f t="shared" si="2135"/>
        <v>#DIV/0!</v>
      </c>
      <c r="EI744" s="11" t="b">
        <f t="shared" si="2136"/>
        <v>1</v>
      </c>
      <c r="EJ744" s="11" t="b">
        <f t="shared" si="2137"/>
        <v>0</v>
      </c>
      <c r="EK744" s="39" t="e">
        <f t="shared" si="2138"/>
        <v>#DIV/0!</v>
      </c>
      <c r="EL744" s="39" t="e">
        <f t="shared" si="2139"/>
        <v>#DIV/0!</v>
      </c>
      <c r="EM744" s="39" t="e">
        <f t="shared" si="2140"/>
        <v>#DIV/0!</v>
      </c>
      <c r="EN744" s="39" t="e">
        <f t="shared" si="2141"/>
        <v>#DIV/0!</v>
      </c>
      <c r="EO744" s="39" t="e">
        <f t="shared" si="2142"/>
        <v>#DIV/0!</v>
      </c>
      <c r="EP744" s="39" t="e">
        <f t="shared" si="2143"/>
        <v>#DIV/0!</v>
      </c>
      <c r="EQ744" s="39" t="e">
        <f t="shared" si="2144"/>
        <v>#DIV/0!</v>
      </c>
      <c r="ER744" s="39" t="e">
        <f t="shared" si="2145"/>
        <v>#DIV/0!</v>
      </c>
      <c r="ES744" s="58" t="str">
        <f t="shared" si="2146"/>
        <v>(OH,F,Cl)-dominate amphibole</v>
      </c>
      <c r="ET744" s="58" t="e">
        <f t="shared" si="2147"/>
        <v>#N/A</v>
      </c>
      <c r="EU744" s="56">
        <f t="shared" si="2059"/>
        <v>0</v>
      </c>
      <c r="EV744" s="56">
        <f t="shared" si="2060"/>
        <v>0</v>
      </c>
      <c r="EW744" s="56">
        <f t="shared" si="2061"/>
        <v>0</v>
      </c>
      <c r="EX744" s="56">
        <f t="shared" si="2062"/>
        <v>0</v>
      </c>
      <c r="EY744" s="56">
        <f t="shared" si="2063"/>
        <v>0</v>
      </c>
      <c r="EZ744" s="56">
        <f t="shared" si="2064"/>
        <v>0</v>
      </c>
      <c r="FA744" s="39">
        <f t="shared" si="2065"/>
        <v>0</v>
      </c>
      <c r="FB744" s="39">
        <f t="shared" si="2066"/>
        <v>0</v>
      </c>
      <c r="FC744" s="54">
        <f t="shared" si="2067"/>
        <v>0</v>
      </c>
      <c r="FD744" s="54">
        <f t="shared" si="2068"/>
        <v>0</v>
      </c>
      <c r="FE744" s="39">
        <f t="shared" si="2069"/>
        <v>0</v>
      </c>
      <c r="FF744" s="54">
        <f t="shared" si="2070"/>
        <v>0</v>
      </c>
      <c r="FG744" s="39">
        <f t="shared" si="2071"/>
        <v>0</v>
      </c>
      <c r="FH744" s="39">
        <f t="shared" si="2148"/>
        <v>0</v>
      </c>
      <c r="FI744" s="39">
        <f t="shared" si="2149"/>
        <v>0</v>
      </c>
      <c r="FJ744" s="39">
        <f t="shared" si="2150"/>
        <v>0</v>
      </c>
      <c r="FK744" s="39" t="e">
        <f t="shared" si="2151"/>
        <v>#DIV/0!</v>
      </c>
      <c r="FL744" s="39" t="e">
        <f t="shared" si="2152"/>
        <v>#DIV/0!</v>
      </c>
      <c r="FM744" s="39" t="e">
        <f t="shared" si="2153"/>
        <v>#DIV/0!</v>
      </c>
      <c r="FN744" s="39">
        <f t="shared" si="2154"/>
        <v>1</v>
      </c>
      <c r="FO744" s="39">
        <f t="shared" si="2072"/>
        <v>0</v>
      </c>
      <c r="FP744" s="39">
        <f t="shared" si="2073"/>
        <v>0</v>
      </c>
      <c r="FQ744" s="39">
        <f t="shared" si="2074"/>
        <v>0</v>
      </c>
      <c r="FR744" s="39">
        <f t="shared" si="2155"/>
        <v>0</v>
      </c>
      <c r="FS744" s="39">
        <f t="shared" si="2156"/>
        <v>0</v>
      </c>
      <c r="FU744" s="39" t="e">
        <f t="shared" si="2157"/>
        <v>#DIV/0!</v>
      </c>
      <c r="FV744" s="39" t="e">
        <f t="shared" si="2158"/>
        <v>#DIV/0!</v>
      </c>
      <c r="FW744" s="39" t="e">
        <f t="shared" si="2159"/>
        <v>#DIV/0!</v>
      </c>
      <c r="FY744" s="39" t="e">
        <f t="shared" si="2160"/>
        <v>#DIV/0!</v>
      </c>
      <c r="FZ744" s="39" t="e">
        <f t="shared" si="2161"/>
        <v>#DIV/0!</v>
      </c>
      <c r="GA744" s="39" t="e">
        <f t="shared" si="2162"/>
        <v>#DIV/0!</v>
      </c>
      <c r="GB744" s="39" t="e">
        <f t="shared" si="2163"/>
        <v>#DIV/0!</v>
      </c>
      <c r="GC744" s="39" t="e">
        <f t="shared" si="2164"/>
        <v>#DIV/0!</v>
      </c>
      <c r="GD744" s="39" t="e">
        <f t="shared" si="2165"/>
        <v>#DIV/0!</v>
      </c>
      <c r="GE744" s="39" t="e">
        <f t="shared" si="2166"/>
        <v>#DIV/0!</v>
      </c>
      <c r="GF744" s="39" t="e">
        <f t="shared" si="2167"/>
        <v>#DIV/0!</v>
      </c>
      <c r="GG744" s="39" t="e">
        <f t="shared" si="2168"/>
        <v>#DIV/0!</v>
      </c>
      <c r="GH744" s="39" t="e">
        <f t="shared" si="2169"/>
        <v>#DIV/0!</v>
      </c>
      <c r="GI744" s="39"/>
      <c r="GJ744" s="39" t="e">
        <f t="shared" si="2170"/>
        <v>#DIV/0!</v>
      </c>
      <c r="GK744" s="39" t="e">
        <f t="shared" si="2171"/>
        <v>#DIV/0!</v>
      </c>
      <c r="GL744" s="39" t="e">
        <f t="shared" si="2172"/>
        <v>#DIV/0!</v>
      </c>
      <c r="GM744" s="39" t="e">
        <f t="shared" si="2173"/>
        <v>#DIV/0!</v>
      </c>
      <c r="GN744" s="39" t="e">
        <f t="shared" si="2174"/>
        <v>#DIV/0!</v>
      </c>
      <c r="GO744" s="57"/>
      <c r="GP744" s="57" t="e">
        <f t="shared" si="2175"/>
        <v>#DIV/0!</v>
      </c>
      <c r="GQ744" s="59" t="e">
        <f t="shared" si="2176"/>
        <v>#DIV/0!</v>
      </c>
      <c r="GR744" s="41" t="e">
        <f t="shared" si="2177"/>
        <v>#DIV/0!</v>
      </c>
      <c r="GS744" s="57" t="e">
        <f t="shared" si="2178"/>
        <v>#DIV/0!</v>
      </c>
      <c r="GT744" s="57" t="e">
        <f t="shared" si="2179"/>
        <v>#DIV/0!</v>
      </c>
      <c r="GU744" s="57" t="e">
        <f t="shared" si="2180"/>
        <v>#DIV/0!</v>
      </c>
      <c r="GV744" s="57"/>
      <c r="GW744" s="42" t="e">
        <f t="shared" si="2181"/>
        <v>#DIV/0!</v>
      </c>
      <c r="GX744" s="42" t="e">
        <f t="shared" si="2182"/>
        <v>#DIV/0!</v>
      </c>
      <c r="GY744" s="42" t="e">
        <f t="shared" si="2183"/>
        <v>#DIV/0!</v>
      </c>
      <c r="GZ744" s="57"/>
      <c r="HA744" s="2" t="e">
        <f t="shared" si="2184"/>
        <v>#DIV/0!</v>
      </c>
      <c r="HB744" s="2" t="e">
        <f t="shared" si="2185"/>
        <v>#DIV/0!</v>
      </c>
      <c r="HC744" s="2" t="e">
        <f t="shared" si="2186"/>
        <v>#DIV/0!</v>
      </c>
      <c r="HD744" s="2" t="e">
        <f t="shared" si="2187"/>
        <v>#DIV/0!</v>
      </c>
      <c r="HE744" s="2" t="e">
        <f t="shared" si="2188"/>
        <v>#DIV/0!</v>
      </c>
      <c r="HF744" s="2" t="e">
        <f t="shared" si="2189"/>
        <v>#DIV/0!</v>
      </c>
      <c r="HG744" s="2" t="e">
        <f t="shared" si="2190"/>
        <v>#DIV/0!</v>
      </c>
      <c r="HH744" s="2" t="e">
        <f t="shared" si="2191"/>
        <v>#DIV/0!</v>
      </c>
      <c r="HI744" s="2" t="e">
        <f t="shared" si="2192"/>
        <v>#DIV/0!</v>
      </c>
      <c r="HJ744" s="11" t="e">
        <f t="shared" si="2193"/>
        <v>#DIV/0!</v>
      </c>
      <c r="HK744" s="60" t="e">
        <f t="shared" si="2194"/>
        <v>#DIV/0!</v>
      </c>
      <c r="HL744" s="57"/>
      <c r="HM744" s="57" t="e">
        <f t="shared" si="2195"/>
        <v>#DIV/0!</v>
      </c>
      <c r="HN744" s="57" t="e">
        <f t="shared" si="2196"/>
        <v>#DIV/0!</v>
      </c>
      <c r="HO744" s="57" t="e">
        <f t="shared" si="2197"/>
        <v>#DIV/0!</v>
      </c>
      <c r="HP744" s="57" t="e">
        <f t="shared" si="2198"/>
        <v>#DIV/0!</v>
      </c>
      <c r="HQ744" s="57" t="e">
        <f t="shared" si="2199"/>
        <v>#DIV/0!</v>
      </c>
      <c r="HR744" s="57"/>
      <c r="HS744" s="57" t="e">
        <f t="shared" si="2200"/>
        <v>#DIV/0!</v>
      </c>
      <c r="HT744" s="57" t="e">
        <f t="shared" si="2201"/>
        <v>#DIV/0!</v>
      </c>
      <c r="HU744" s="57" t="e">
        <f t="shared" si="2202"/>
        <v>#DIV/0!</v>
      </c>
      <c r="HV744" s="57" t="e">
        <f t="shared" si="2203"/>
        <v>#DIV/0!</v>
      </c>
      <c r="HW744" s="57" t="e">
        <f t="shared" si="2204"/>
        <v>#DIV/0!</v>
      </c>
      <c r="HX744" s="57"/>
      <c r="HY744" s="57" t="e">
        <f t="shared" si="2205"/>
        <v>#DIV/0!</v>
      </c>
      <c r="HZ744" s="57" t="e">
        <f t="shared" si="2206"/>
        <v>#DIV/0!</v>
      </c>
      <c r="IA744" s="57"/>
      <c r="IB744" s="61">
        <f t="shared" si="2207"/>
        <v>0</v>
      </c>
      <c r="IC744" s="57" t="str">
        <f t="shared" si="2208"/>
        <v/>
      </c>
      <c r="ID744" s="42"/>
      <c r="IE744" s="2" t="str">
        <f t="shared" si="2209"/>
        <v/>
      </c>
      <c r="IF744" s="60" t="e">
        <f t="shared" si="2210"/>
        <v>#DIV/0!</v>
      </c>
      <c r="IG744" s="60" t="str">
        <f t="shared" si="2211"/>
        <v/>
      </c>
      <c r="IH744" s="60" t="str">
        <f t="shared" si="2212"/>
        <v>zinco-</v>
      </c>
      <c r="II744" s="60" t="str">
        <f t="shared" si="2213"/>
        <v>mangano-</v>
      </c>
      <c r="IJ744" s="60" t="e">
        <f t="shared" si="2214"/>
        <v>#DIV/0!</v>
      </c>
      <c r="IK744" s="60" t="e">
        <f t="shared" si="2215"/>
        <v>#DIV/0!</v>
      </c>
      <c r="IL744" s="60" t="e">
        <f t="shared" si="2216"/>
        <v>#DIV/0!</v>
      </c>
      <c r="IM744" s="60" t="e">
        <f t="shared" si="2217"/>
        <v>#DIV/0!</v>
      </c>
      <c r="IN744" s="60" t="str">
        <f t="shared" si="2218"/>
        <v/>
      </c>
      <c r="IO744" s="60" t="str">
        <f t="shared" si="2219"/>
        <v/>
      </c>
      <c r="IP744" s="57"/>
      <c r="IQ744" s="57" t="str">
        <f t="shared" si="2220"/>
        <v>ERROR!!</v>
      </c>
    </row>
    <row r="745" spans="24:251">
      <c r="X745" s="29">
        <f t="shared" si="2076"/>
        <v>0</v>
      </c>
      <c r="Y745" s="29">
        <f t="shared" si="2077"/>
        <v>0</v>
      </c>
      <c r="Z745" s="29" t="e">
        <f t="shared" si="2078"/>
        <v>#DIV/0!</v>
      </c>
      <c r="AA745" s="29" t="e">
        <f t="shared" si="2079"/>
        <v>#DIV/0!</v>
      </c>
      <c r="AB745" s="29" t="e">
        <f t="shared" si="2080"/>
        <v>#DIV/0!</v>
      </c>
      <c r="AC745" s="29" t="e">
        <f t="shared" si="2081"/>
        <v>#DIV/0!</v>
      </c>
      <c r="AF745" s="23">
        <v>60.084299999999999</v>
      </c>
      <c r="AG745" s="23">
        <v>79.878799999999998</v>
      </c>
      <c r="AH745" s="23">
        <v>101.96120000000001</v>
      </c>
      <c r="AI745" s="23">
        <v>151.99039999999999</v>
      </c>
      <c r="AJ745" s="23">
        <v>159.69</v>
      </c>
      <c r="AK745" s="23">
        <v>71.846400000000003</v>
      </c>
      <c r="AL745" s="23">
        <v>70.9375</v>
      </c>
      <c r="AM745" s="23">
        <v>40.304400000000001</v>
      </c>
      <c r="AN745" s="23">
        <v>56.077399999999997</v>
      </c>
      <c r="AO745" s="23">
        <v>61.978999999999999</v>
      </c>
      <c r="AP745" s="23">
        <v>94.195999999999998</v>
      </c>
      <c r="AQ745" s="23">
        <v>18.998000000000001</v>
      </c>
      <c r="AR745" s="23">
        <v>35.450000000000003</v>
      </c>
      <c r="AS745" s="23">
        <v>29.88</v>
      </c>
      <c r="AT745" s="23">
        <v>74.691999999999993</v>
      </c>
      <c r="AU745" s="23">
        <v>81.39</v>
      </c>
      <c r="AX745" s="54">
        <f t="shared" si="2082"/>
        <v>0</v>
      </c>
      <c r="AY745" s="54">
        <f t="shared" si="2083"/>
        <v>0</v>
      </c>
      <c r="AZ745" s="54">
        <f t="shared" si="2084"/>
        <v>0</v>
      </c>
      <c r="BA745" s="54">
        <f t="shared" si="2085"/>
        <v>0</v>
      </c>
      <c r="BB745" s="54">
        <f t="shared" si="2086"/>
        <v>0</v>
      </c>
      <c r="BC745" s="54">
        <f t="shared" si="2087"/>
        <v>0</v>
      </c>
      <c r="BD745" s="54">
        <f t="shared" si="2088"/>
        <v>0</v>
      </c>
      <c r="BE745" s="54">
        <f t="shared" si="2089"/>
        <v>0</v>
      </c>
      <c r="BF745" s="54">
        <f t="shared" si="2090"/>
        <v>0</v>
      </c>
      <c r="BG745" s="54">
        <f t="shared" si="2091"/>
        <v>0</v>
      </c>
      <c r="BH745" s="54">
        <f t="shared" si="2092"/>
        <v>0</v>
      </c>
      <c r="BI745" s="54">
        <f t="shared" si="2093"/>
        <v>0</v>
      </c>
      <c r="BJ745" s="54">
        <f t="shared" si="2094"/>
        <v>0</v>
      </c>
      <c r="BK745" s="54">
        <f t="shared" si="2095"/>
        <v>0</v>
      </c>
      <c r="BL745" s="54">
        <f t="shared" si="2096"/>
        <v>0</v>
      </c>
      <c r="BM745" s="42"/>
      <c r="BO745" s="54">
        <f>'Norm-coeff'!$C$2+$AX745*'Norm-coeff'!$D$2+$AY745*'Norm-coeff'!$E$2+$AZ745*'Norm-coeff'!$F$2+$BA745*'Norm-coeff'!$G$2+$BB745*'Norm-coeff'!$H$2+$BC745*'Norm-coeff'!$I$2+$BD745*'Norm-coeff'!$J$2+$BE745*'Norm-coeff'!$K$2+$BF745*'Norm-coeff'!$L$2+$BG745*'Norm-coeff'!$M$2+$BH745*'Norm-coeff'!$N$2+$BI745*'Norm-coeff'!$O$2</f>
        <v>5.4045421474420303</v>
      </c>
      <c r="BP745" s="54">
        <f>'Norm-coeff'!$C$3+$AX745*'Norm-coeff'!$D$3+$AY745*'Norm-coeff'!$E$3+$AZ745*'Norm-coeff'!$F$3+$BA745*'Norm-coeff'!$G$3+$BB745*'Norm-coeff'!$H$3+$BC745*'Norm-coeff'!$I$3+$BD745*'Norm-coeff'!$J$3+$BE745*'Norm-coeff'!$K$3+$BF745*'Norm-coeff'!$L$3+$BG745*'Norm-coeff'!$M$3+$BH745*'Norm-coeff'!$N$3+$BI745*'Norm-coeff'!$O$3</f>
        <v>3.15319116612705</v>
      </c>
      <c r="BQ745" s="54">
        <f>'Norm-coeff'!$C$4+$AX745*'Norm-coeff'!$D$4+$AY745*'Norm-coeff'!$E$4+$AZ745*'Norm-coeff'!$F$4+$BA745*'Norm-coeff'!$G$4+$BB745*'Norm-coeff'!$H$4+$BC745*'Norm-coeff'!$I$4+$BD745*'Norm-coeff'!$J$4+$BE745*'Norm-coeff'!$K$4+$BF745*'Norm-coeff'!$L$4+$BG745*'Norm-coeff'!$M$4+$BH745*'Norm-coeff'!$N$4+$BI745*'Norm-coeff'!$O$4</f>
        <v>1.42115649462768</v>
      </c>
      <c r="BR745" s="54">
        <f>'Norm-coeff'!$C$5+$AX745*'Norm-coeff'!$D$5+$AY745*'Norm-coeff'!$E$5+$AZ745*'Norm-coeff'!$F$5+$BA745*'Norm-coeff'!$G$5+$BB745*'Norm-coeff'!$H$5+$BC745*'Norm-coeff'!$I$5+$BD745*'Norm-coeff'!$J$5+$BE745*'Norm-coeff'!$K$5+$BF745*'Norm-coeff'!$L$5+$BG745*'Norm-coeff'!$M$5+$BH745*'Norm-coeff'!$N$5+$BI745*'Norm-coeff'!$O$5</f>
        <v>1.0553329241296201</v>
      </c>
      <c r="BS745" s="54">
        <f>'Norm-coeff'!$C$6+$AX745*'Norm-coeff'!$D$6+$AY745*'Norm-coeff'!$E$6+$AZ745*'Norm-coeff'!$F$6+$BA745*'Norm-coeff'!$G$6+$BB745*'Norm-coeff'!$H$6+$BC745*'Norm-coeff'!$I$6+$BD745*'Norm-coeff'!$J$6+$BE745*'Norm-coeff'!$K$6+$BF745*'Norm-coeff'!$L$6+$BG745*'Norm-coeff'!$M$6+$BH745*'Norm-coeff'!$N$6+$BI745*'Norm-coeff'!$O$6</f>
        <v>-1.48700885495103E-2</v>
      </c>
      <c r="BT745" s="54">
        <f>'Norm-coeff'!$C$7+$AX745*'Norm-coeff'!$D$7+$AY745*'Norm-coeff'!$E$7+$AZ745*'Norm-coeff'!$F$7+$BA745*'Norm-coeff'!$G$7+$BB745*'Norm-coeff'!$H$7+$BC745*'Norm-coeff'!$I$7+$BD745*'Norm-coeff'!$J$7+$BE745*'Norm-coeff'!$K$7+$BF745*'Norm-coeff'!$L$7+$BG745*'Norm-coeff'!$M$7+$BH745*'Norm-coeff'!$N$7+$BI745*'Norm-coeff'!$O$7</f>
        <v>2.0907583608832998</v>
      </c>
      <c r="BU745" s="54">
        <f>'Norm-coeff'!$C$8+$AX745*'Norm-coeff'!$D$8+$AY745*'Norm-coeff'!$E$8+$AZ745*'Norm-coeff'!$F$8+$BA745*'Norm-coeff'!$G$8+$BB745*'Norm-coeff'!$H$8+$BC745*'Norm-coeff'!$I$8+$BD745*'Norm-coeff'!$J$8+$BE745*'Norm-coeff'!$K$8+$BF745*'Norm-coeff'!$L$8+$BG745*'Norm-coeff'!$M$8+$BH745*'Norm-coeff'!$N$8+$BI745*'Norm-coeff'!$O$8</f>
        <v>0.65894159836244504</v>
      </c>
      <c r="BV745" s="54">
        <f>'Norm-coeff'!$C$9+$AX745*'Norm-coeff'!$D$9+$AY745*'Norm-coeff'!$E$9+$AZ745*'Norm-coeff'!$F$9+$BA745*'Norm-coeff'!$G$9+$BB745*'Norm-coeff'!$H$9+$BC745*'Norm-coeff'!$I$9+$BD745*'Norm-coeff'!$J$9+$BE745*'Norm-coeff'!$K$9+$BF745*'Norm-coeff'!$L$9+$BG745*'Norm-coeff'!$M$9+$BH745*'Norm-coeff'!$N$9+$BI745*'Norm-coeff'!$O$9</f>
        <v>1.48961085014701</v>
      </c>
      <c r="BW745" s="54">
        <f>'Norm-coeff'!$C$10+$AX745*'Norm-coeff'!$D$10+$AY745*'Norm-coeff'!$E$10+$AZ745*'Norm-coeff'!$F$10+$BA745*'Norm-coeff'!$G$10+$BB745*'Norm-coeff'!$H$10+$BC745*'Norm-coeff'!$I$10+$BD745*'Norm-coeff'!$J$10+$BE745*'Norm-coeff'!$K$10+$BF745*'Norm-coeff'!$L$10+$BG745*'Norm-coeff'!$M$10+$BH745*'Norm-coeff'!$N$10+$BI745*'Norm-coeff'!$O$10</f>
        <v>1.42058735749591</v>
      </c>
      <c r="BX745" s="54">
        <f>'Norm-coeff'!$C$11+$AX745*'Norm-coeff'!$D$11+$AY745*'Norm-coeff'!$E$11+$AZ745*'Norm-coeff'!$F$11+$BA745*'Norm-coeff'!$G$11+$BB745*'Norm-coeff'!$H$11+$BC745*'Norm-coeff'!$I$11+$BD745*'Norm-coeff'!$J$11+$BE745*'Norm-coeff'!$K$11+$BF745*'Norm-coeff'!$L$11+$BG745*'Norm-coeff'!$M$11+$BH745*'Norm-coeff'!$N$11+$BI745*'Norm-coeff'!$O$11</f>
        <v>0.221233014421479</v>
      </c>
      <c r="BY745" s="54">
        <f>'Norm-coeff'!$C$12+$AX745*'Norm-coeff'!$D$12+$AY745*'Norm-coeff'!$E$12+$AZ745*'Norm-coeff'!$F$12+$BA745*'Norm-coeff'!$G$12+$BB745*'Norm-coeff'!$H$12+$BC745*'Norm-coeff'!$I$12+$BD745*'Norm-coeff'!$J$12+$BE745*'Norm-coeff'!$K$12+$BF745*'Norm-coeff'!$L$12+$BG745*'Norm-coeff'!$M$12+$BH745*'Norm-coeff'!$N$12+$BI745*'Norm-coeff'!$O$12</f>
        <v>0.283527502056037</v>
      </c>
      <c r="BZ745" s="54">
        <f>'Norm-coeff'!$C$13+$AX745*'Norm-coeff'!$D$13+$AY745*'Norm-coeff'!$E$13+$AZ745*'Norm-coeff'!$F$13+$BA745*'Norm-coeff'!$G$13+$BB745*'Norm-coeff'!$H$13+$BC745*'Norm-coeff'!$I$13+$BD745*'Norm-coeff'!$J$13+$BE745*'Norm-coeff'!$K$13+$BF745*'Norm-coeff'!$L$13+$BG745*'Norm-coeff'!$M$13+$BH745*'Norm-coeff'!$N$13+$BI745*'Norm-coeff'!$O$13</f>
        <v>-4.1864930554451202E-2</v>
      </c>
      <c r="CA745" s="54">
        <f>'Norm-coeff'!$C$14+$AX745*'Norm-coeff'!$D$14+$AY745*'Norm-coeff'!$E$14+$AZ745*'Norm-coeff'!$F$14+$BA745*'Norm-coeff'!$G$14+$BB745*'Norm-coeff'!$H$14+$BC745*'Norm-coeff'!$I$14+$BD745*'Norm-coeff'!$J$14+$BE745*'Norm-coeff'!$K$14+$BF745*'Norm-coeff'!$L$14+$BG745*'Norm-coeff'!$M$14+$BH745*'Norm-coeff'!$N$14+$BI745*'Norm-coeff'!$O$14</f>
        <v>4.2526983164477103</v>
      </c>
      <c r="CC745" s="54">
        <f t="shared" si="2221"/>
        <v>0</v>
      </c>
      <c r="CG745" s="54">
        <f t="shared" si="2097"/>
        <v>0</v>
      </c>
      <c r="CH745" s="54">
        <f t="shared" si="2075"/>
        <v>0</v>
      </c>
      <c r="CI745" s="54">
        <f t="shared" si="2098"/>
        <v>0</v>
      </c>
      <c r="CJ745" s="56">
        <f t="shared" si="2099"/>
        <v>0</v>
      </c>
      <c r="CK745" s="54">
        <f t="shared" si="2100"/>
        <v>0</v>
      </c>
      <c r="CL745" s="54">
        <f t="shared" si="2101"/>
        <v>0</v>
      </c>
      <c r="CM745" s="54">
        <f t="shared" si="2102"/>
        <v>0</v>
      </c>
      <c r="CN745" s="54">
        <f t="shared" si="2103"/>
        <v>0</v>
      </c>
      <c r="CO745" s="54">
        <f t="shared" si="2104"/>
        <v>0</v>
      </c>
      <c r="CP745" s="54">
        <f t="shared" si="2105"/>
        <v>0</v>
      </c>
      <c r="CQ745" s="54">
        <f t="shared" si="2106"/>
        <v>0</v>
      </c>
      <c r="CR745" s="54">
        <f t="shared" si="2107"/>
        <v>0</v>
      </c>
      <c r="CS745" s="54">
        <f t="shared" si="2108"/>
        <v>0</v>
      </c>
      <c r="CU745" s="54">
        <f t="shared" si="2109"/>
        <v>0</v>
      </c>
      <c r="CV745" s="54">
        <f t="shared" si="2110"/>
        <v>0</v>
      </c>
      <c r="CW745" s="54">
        <f t="shared" si="2111"/>
        <v>0</v>
      </c>
      <c r="CX745" s="54">
        <f t="shared" si="2112"/>
        <v>0</v>
      </c>
      <c r="CZ745" s="54">
        <f t="shared" si="2113"/>
        <v>0</v>
      </c>
      <c r="DA745" s="54">
        <f t="shared" si="2114"/>
        <v>0</v>
      </c>
      <c r="DB745" s="54">
        <f t="shared" si="2115"/>
        <v>0</v>
      </c>
      <c r="DC745" s="54">
        <f t="shared" si="2116"/>
        <v>0</v>
      </c>
      <c r="DD745" s="54">
        <f t="shared" si="2117"/>
        <v>0</v>
      </c>
      <c r="DE745" s="54">
        <f t="shared" si="2118"/>
        <v>0</v>
      </c>
      <c r="DF745" s="54">
        <f t="shared" si="2119"/>
        <v>0</v>
      </c>
      <c r="DG745" s="54">
        <f t="shared" si="2120"/>
        <v>2</v>
      </c>
      <c r="DH745" s="71">
        <f t="shared" si="2121"/>
        <v>0</v>
      </c>
      <c r="DI745" s="71">
        <f t="shared" si="2122"/>
        <v>0</v>
      </c>
      <c r="DJ745" s="54">
        <f t="shared" si="2123"/>
        <v>0</v>
      </c>
      <c r="DK745" s="54">
        <f t="shared" si="2124"/>
        <v>2</v>
      </c>
      <c r="DL745" s="4">
        <f t="shared" si="2049"/>
        <v>0</v>
      </c>
      <c r="DM745" s="3">
        <f t="shared" si="2125"/>
        <v>0</v>
      </c>
      <c r="DN745" s="3">
        <f t="shared" si="2126"/>
        <v>0</v>
      </c>
      <c r="DO745" s="4" t="e">
        <f t="shared" si="2127"/>
        <v>#DIV/0!</v>
      </c>
      <c r="DP745" s="57"/>
      <c r="DQ745" s="57"/>
      <c r="DR745" s="56">
        <f t="shared" si="2050"/>
        <v>2</v>
      </c>
      <c r="DS745" s="56">
        <f t="shared" si="2051"/>
        <v>0</v>
      </c>
      <c r="DT745" s="38">
        <f t="shared" si="2052"/>
        <v>0</v>
      </c>
      <c r="DU745" s="38">
        <f t="shared" si="2128"/>
        <v>2</v>
      </c>
      <c r="DV745" s="38">
        <f t="shared" si="2053"/>
        <v>0</v>
      </c>
      <c r="DW745" s="39">
        <f t="shared" si="2054"/>
        <v>0</v>
      </c>
      <c r="DX745" s="39">
        <f t="shared" si="2055"/>
        <v>0</v>
      </c>
      <c r="DY745" s="39">
        <f t="shared" si="2056"/>
        <v>0</v>
      </c>
      <c r="DZ745" s="39">
        <f t="shared" si="2057"/>
        <v>0</v>
      </c>
      <c r="EA745" s="39">
        <f t="shared" si="2058"/>
        <v>0</v>
      </c>
      <c r="EB745" s="37" t="e">
        <f t="shared" si="2129"/>
        <v>#DIV/0!</v>
      </c>
      <c r="EC745" s="37" t="e">
        <f t="shared" si="2130"/>
        <v>#DIV/0!</v>
      </c>
      <c r="ED745" s="37" t="e">
        <f t="shared" si="2131"/>
        <v>#DIV/0!</v>
      </c>
      <c r="EE745" s="37" t="e">
        <f t="shared" si="2132"/>
        <v>#DIV/0!</v>
      </c>
      <c r="EF745" s="39" t="e">
        <f t="shared" si="2133"/>
        <v>#DIV/0!</v>
      </c>
      <c r="EG745" s="37" t="e">
        <f t="shared" si="2134"/>
        <v>#DIV/0!</v>
      </c>
      <c r="EH745" s="37" t="e">
        <f t="shared" si="2135"/>
        <v>#DIV/0!</v>
      </c>
      <c r="EI745" s="11" t="b">
        <f t="shared" si="2136"/>
        <v>1</v>
      </c>
      <c r="EJ745" s="11" t="b">
        <f t="shared" si="2137"/>
        <v>0</v>
      </c>
      <c r="EK745" s="39" t="e">
        <f t="shared" si="2138"/>
        <v>#DIV/0!</v>
      </c>
      <c r="EL745" s="39" t="e">
        <f t="shared" si="2139"/>
        <v>#DIV/0!</v>
      </c>
      <c r="EM745" s="39" t="e">
        <f t="shared" si="2140"/>
        <v>#DIV/0!</v>
      </c>
      <c r="EN745" s="39" t="e">
        <f t="shared" si="2141"/>
        <v>#DIV/0!</v>
      </c>
      <c r="EO745" s="39" t="e">
        <f t="shared" si="2142"/>
        <v>#DIV/0!</v>
      </c>
      <c r="EP745" s="39" t="e">
        <f t="shared" si="2143"/>
        <v>#DIV/0!</v>
      </c>
      <c r="EQ745" s="39" t="e">
        <f t="shared" si="2144"/>
        <v>#DIV/0!</v>
      </c>
      <c r="ER745" s="39" t="e">
        <f t="shared" si="2145"/>
        <v>#DIV/0!</v>
      </c>
      <c r="ES745" s="58" t="str">
        <f t="shared" si="2146"/>
        <v>(OH,F,Cl)-dominate amphibole</v>
      </c>
      <c r="ET745" s="58" t="e">
        <f t="shared" si="2147"/>
        <v>#N/A</v>
      </c>
      <c r="EU745" s="56">
        <f t="shared" si="2059"/>
        <v>0</v>
      </c>
      <c r="EV745" s="56">
        <f t="shared" si="2060"/>
        <v>0</v>
      </c>
      <c r="EW745" s="56">
        <f t="shared" si="2061"/>
        <v>0</v>
      </c>
      <c r="EX745" s="56">
        <f t="shared" si="2062"/>
        <v>0</v>
      </c>
      <c r="EY745" s="56">
        <f t="shared" si="2063"/>
        <v>0</v>
      </c>
      <c r="EZ745" s="56">
        <f t="shared" si="2064"/>
        <v>0</v>
      </c>
      <c r="FA745" s="39">
        <f t="shared" si="2065"/>
        <v>0</v>
      </c>
      <c r="FB745" s="39">
        <f t="shared" si="2066"/>
        <v>0</v>
      </c>
      <c r="FC745" s="54">
        <f t="shared" si="2067"/>
        <v>0</v>
      </c>
      <c r="FD745" s="54">
        <f t="shared" si="2068"/>
        <v>0</v>
      </c>
      <c r="FE745" s="39">
        <f t="shared" si="2069"/>
        <v>0</v>
      </c>
      <c r="FF745" s="54">
        <f t="shared" si="2070"/>
        <v>0</v>
      </c>
      <c r="FG745" s="39">
        <f t="shared" si="2071"/>
        <v>0</v>
      </c>
      <c r="FH745" s="39">
        <f t="shared" si="2148"/>
        <v>0</v>
      </c>
      <c r="FI745" s="39">
        <f t="shared" si="2149"/>
        <v>0</v>
      </c>
      <c r="FJ745" s="39">
        <f t="shared" si="2150"/>
        <v>0</v>
      </c>
      <c r="FK745" s="39" t="e">
        <f t="shared" si="2151"/>
        <v>#DIV/0!</v>
      </c>
      <c r="FL745" s="39" t="e">
        <f t="shared" si="2152"/>
        <v>#DIV/0!</v>
      </c>
      <c r="FM745" s="39" t="e">
        <f t="shared" si="2153"/>
        <v>#DIV/0!</v>
      </c>
      <c r="FN745" s="39">
        <f t="shared" si="2154"/>
        <v>1</v>
      </c>
      <c r="FO745" s="39">
        <f t="shared" si="2072"/>
        <v>0</v>
      </c>
      <c r="FP745" s="39">
        <f t="shared" si="2073"/>
        <v>0</v>
      </c>
      <c r="FQ745" s="39">
        <f t="shared" si="2074"/>
        <v>0</v>
      </c>
      <c r="FR745" s="39">
        <f t="shared" si="2155"/>
        <v>0</v>
      </c>
      <c r="FS745" s="39">
        <f t="shared" si="2156"/>
        <v>0</v>
      </c>
      <c r="FU745" s="39" t="e">
        <f t="shared" si="2157"/>
        <v>#DIV/0!</v>
      </c>
      <c r="FV745" s="39" t="e">
        <f t="shared" si="2158"/>
        <v>#DIV/0!</v>
      </c>
      <c r="FW745" s="39" t="e">
        <f t="shared" si="2159"/>
        <v>#DIV/0!</v>
      </c>
      <c r="FY745" s="39" t="e">
        <f t="shared" si="2160"/>
        <v>#DIV/0!</v>
      </c>
      <c r="FZ745" s="39" t="e">
        <f t="shared" si="2161"/>
        <v>#DIV/0!</v>
      </c>
      <c r="GA745" s="39" t="e">
        <f t="shared" si="2162"/>
        <v>#DIV/0!</v>
      </c>
      <c r="GB745" s="39" t="e">
        <f t="shared" si="2163"/>
        <v>#DIV/0!</v>
      </c>
      <c r="GC745" s="39" t="e">
        <f t="shared" si="2164"/>
        <v>#DIV/0!</v>
      </c>
      <c r="GD745" s="39" t="e">
        <f t="shared" si="2165"/>
        <v>#DIV/0!</v>
      </c>
      <c r="GE745" s="39" t="e">
        <f t="shared" si="2166"/>
        <v>#DIV/0!</v>
      </c>
      <c r="GF745" s="39" t="e">
        <f t="shared" si="2167"/>
        <v>#DIV/0!</v>
      </c>
      <c r="GG745" s="39" t="e">
        <f t="shared" si="2168"/>
        <v>#DIV/0!</v>
      </c>
      <c r="GH745" s="39" t="e">
        <f t="shared" si="2169"/>
        <v>#DIV/0!</v>
      </c>
      <c r="GI745" s="39"/>
      <c r="GJ745" s="39" t="e">
        <f t="shared" si="2170"/>
        <v>#DIV/0!</v>
      </c>
      <c r="GK745" s="39" t="e">
        <f t="shared" si="2171"/>
        <v>#DIV/0!</v>
      </c>
      <c r="GL745" s="39" t="e">
        <f t="shared" si="2172"/>
        <v>#DIV/0!</v>
      </c>
      <c r="GM745" s="39" t="e">
        <f t="shared" si="2173"/>
        <v>#DIV/0!</v>
      </c>
      <c r="GN745" s="39" t="e">
        <f t="shared" si="2174"/>
        <v>#DIV/0!</v>
      </c>
      <c r="GO745" s="57"/>
      <c r="GP745" s="57" t="e">
        <f t="shared" si="2175"/>
        <v>#DIV/0!</v>
      </c>
      <c r="GQ745" s="59" t="e">
        <f t="shared" si="2176"/>
        <v>#DIV/0!</v>
      </c>
      <c r="GR745" s="41" t="e">
        <f t="shared" si="2177"/>
        <v>#DIV/0!</v>
      </c>
      <c r="GS745" s="57" t="e">
        <f t="shared" si="2178"/>
        <v>#DIV/0!</v>
      </c>
      <c r="GT745" s="57" t="e">
        <f t="shared" si="2179"/>
        <v>#DIV/0!</v>
      </c>
      <c r="GU745" s="57" t="e">
        <f t="shared" si="2180"/>
        <v>#DIV/0!</v>
      </c>
      <c r="GV745" s="57"/>
      <c r="GW745" s="42" t="e">
        <f t="shared" si="2181"/>
        <v>#DIV/0!</v>
      </c>
      <c r="GX745" s="42" t="e">
        <f t="shared" si="2182"/>
        <v>#DIV/0!</v>
      </c>
      <c r="GY745" s="42" t="e">
        <f t="shared" si="2183"/>
        <v>#DIV/0!</v>
      </c>
      <c r="GZ745" s="57"/>
      <c r="HA745" s="2" t="e">
        <f t="shared" si="2184"/>
        <v>#DIV/0!</v>
      </c>
      <c r="HB745" s="2" t="e">
        <f t="shared" si="2185"/>
        <v>#DIV/0!</v>
      </c>
      <c r="HC745" s="2" t="e">
        <f t="shared" si="2186"/>
        <v>#DIV/0!</v>
      </c>
      <c r="HD745" s="2" t="e">
        <f t="shared" si="2187"/>
        <v>#DIV/0!</v>
      </c>
      <c r="HE745" s="2" t="e">
        <f t="shared" si="2188"/>
        <v>#DIV/0!</v>
      </c>
      <c r="HF745" s="2" t="e">
        <f t="shared" si="2189"/>
        <v>#DIV/0!</v>
      </c>
      <c r="HG745" s="2" t="e">
        <f t="shared" si="2190"/>
        <v>#DIV/0!</v>
      </c>
      <c r="HH745" s="2" t="e">
        <f t="shared" si="2191"/>
        <v>#DIV/0!</v>
      </c>
      <c r="HI745" s="2" t="e">
        <f t="shared" si="2192"/>
        <v>#DIV/0!</v>
      </c>
      <c r="HJ745" s="11" t="e">
        <f t="shared" si="2193"/>
        <v>#DIV/0!</v>
      </c>
      <c r="HK745" s="60" t="e">
        <f t="shared" si="2194"/>
        <v>#DIV/0!</v>
      </c>
      <c r="HL745" s="57"/>
      <c r="HM745" s="57" t="e">
        <f t="shared" si="2195"/>
        <v>#DIV/0!</v>
      </c>
      <c r="HN745" s="57" t="e">
        <f t="shared" si="2196"/>
        <v>#DIV/0!</v>
      </c>
      <c r="HO745" s="57" t="e">
        <f t="shared" si="2197"/>
        <v>#DIV/0!</v>
      </c>
      <c r="HP745" s="57" t="e">
        <f t="shared" si="2198"/>
        <v>#DIV/0!</v>
      </c>
      <c r="HQ745" s="57" t="e">
        <f t="shared" si="2199"/>
        <v>#DIV/0!</v>
      </c>
      <c r="HR745" s="57"/>
      <c r="HS745" s="57" t="e">
        <f t="shared" si="2200"/>
        <v>#DIV/0!</v>
      </c>
      <c r="HT745" s="57" t="e">
        <f t="shared" si="2201"/>
        <v>#DIV/0!</v>
      </c>
      <c r="HU745" s="57" t="e">
        <f t="shared" si="2202"/>
        <v>#DIV/0!</v>
      </c>
      <c r="HV745" s="57" t="e">
        <f t="shared" si="2203"/>
        <v>#DIV/0!</v>
      </c>
      <c r="HW745" s="57" t="e">
        <f t="shared" si="2204"/>
        <v>#DIV/0!</v>
      </c>
      <c r="HX745" s="57"/>
      <c r="HY745" s="57" t="e">
        <f t="shared" si="2205"/>
        <v>#DIV/0!</v>
      </c>
      <c r="HZ745" s="57" t="e">
        <f t="shared" si="2206"/>
        <v>#DIV/0!</v>
      </c>
      <c r="IA745" s="57"/>
      <c r="IB745" s="61">
        <f t="shared" si="2207"/>
        <v>0</v>
      </c>
      <c r="IC745" s="57" t="str">
        <f t="shared" si="2208"/>
        <v/>
      </c>
      <c r="ID745" s="42"/>
      <c r="IE745" s="2" t="str">
        <f t="shared" si="2209"/>
        <v/>
      </c>
      <c r="IF745" s="60" t="e">
        <f t="shared" si="2210"/>
        <v>#DIV/0!</v>
      </c>
      <c r="IG745" s="60" t="str">
        <f t="shared" si="2211"/>
        <v/>
      </c>
      <c r="IH745" s="60" t="str">
        <f t="shared" si="2212"/>
        <v>zinco-</v>
      </c>
      <c r="II745" s="60" t="str">
        <f t="shared" si="2213"/>
        <v>mangano-</v>
      </c>
      <c r="IJ745" s="60" t="e">
        <f t="shared" si="2214"/>
        <v>#DIV/0!</v>
      </c>
      <c r="IK745" s="60" t="e">
        <f t="shared" si="2215"/>
        <v>#DIV/0!</v>
      </c>
      <c r="IL745" s="60" t="e">
        <f t="shared" si="2216"/>
        <v>#DIV/0!</v>
      </c>
      <c r="IM745" s="60" t="e">
        <f t="shared" si="2217"/>
        <v>#DIV/0!</v>
      </c>
      <c r="IN745" s="60" t="str">
        <f t="shared" si="2218"/>
        <v/>
      </c>
      <c r="IO745" s="60" t="str">
        <f t="shared" si="2219"/>
        <v/>
      </c>
      <c r="IP745" s="57"/>
      <c r="IQ745" s="57" t="str">
        <f t="shared" si="2220"/>
        <v>ERROR!!</v>
      </c>
    </row>
    <row r="746" spans="24:251">
      <c r="X746" s="29">
        <f t="shared" si="2076"/>
        <v>0</v>
      </c>
      <c r="Y746" s="29">
        <f t="shared" si="2077"/>
        <v>0</v>
      </c>
      <c r="Z746" s="29" t="e">
        <f t="shared" si="2078"/>
        <v>#DIV/0!</v>
      </c>
      <c r="AA746" s="29" t="e">
        <f t="shared" si="2079"/>
        <v>#DIV/0!</v>
      </c>
      <c r="AB746" s="29" t="e">
        <f t="shared" si="2080"/>
        <v>#DIV/0!</v>
      </c>
      <c r="AC746" s="29" t="e">
        <f t="shared" si="2081"/>
        <v>#DIV/0!</v>
      </c>
      <c r="AF746" s="23">
        <v>60.084299999999999</v>
      </c>
      <c r="AG746" s="23">
        <v>79.878799999999998</v>
      </c>
      <c r="AH746" s="23">
        <v>101.96120000000001</v>
      </c>
      <c r="AI746" s="23">
        <v>151.99039999999999</v>
      </c>
      <c r="AJ746" s="23">
        <v>159.69</v>
      </c>
      <c r="AK746" s="23">
        <v>71.846400000000003</v>
      </c>
      <c r="AL746" s="23">
        <v>70.9375</v>
      </c>
      <c r="AM746" s="23">
        <v>40.304400000000001</v>
      </c>
      <c r="AN746" s="23">
        <v>56.077399999999997</v>
      </c>
      <c r="AO746" s="23">
        <v>61.978999999999999</v>
      </c>
      <c r="AP746" s="23">
        <v>94.195999999999998</v>
      </c>
      <c r="AQ746" s="23">
        <v>18.998000000000001</v>
      </c>
      <c r="AR746" s="23">
        <v>35.450000000000003</v>
      </c>
      <c r="AS746" s="23">
        <v>29.88</v>
      </c>
      <c r="AT746" s="23">
        <v>74.691999999999993</v>
      </c>
      <c r="AU746" s="23">
        <v>81.39</v>
      </c>
      <c r="AX746" s="54">
        <f t="shared" si="2082"/>
        <v>0</v>
      </c>
      <c r="AY746" s="54">
        <f t="shared" si="2083"/>
        <v>0</v>
      </c>
      <c r="AZ746" s="54">
        <f t="shared" si="2084"/>
        <v>0</v>
      </c>
      <c r="BA746" s="54">
        <f t="shared" si="2085"/>
        <v>0</v>
      </c>
      <c r="BB746" s="54">
        <f t="shared" si="2086"/>
        <v>0</v>
      </c>
      <c r="BC746" s="54">
        <f t="shared" si="2087"/>
        <v>0</v>
      </c>
      <c r="BD746" s="54">
        <f t="shared" si="2088"/>
        <v>0</v>
      </c>
      <c r="BE746" s="54">
        <f t="shared" si="2089"/>
        <v>0</v>
      </c>
      <c r="BF746" s="54">
        <f t="shared" si="2090"/>
        <v>0</v>
      </c>
      <c r="BG746" s="54">
        <f t="shared" si="2091"/>
        <v>0</v>
      </c>
      <c r="BH746" s="54">
        <f t="shared" si="2092"/>
        <v>0</v>
      </c>
      <c r="BI746" s="54">
        <f t="shared" si="2093"/>
        <v>0</v>
      </c>
      <c r="BJ746" s="54">
        <f t="shared" si="2094"/>
        <v>0</v>
      </c>
      <c r="BK746" s="54">
        <f t="shared" si="2095"/>
        <v>0</v>
      </c>
      <c r="BL746" s="54">
        <f t="shared" si="2096"/>
        <v>0</v>
      </c>
      <c r="BM746" s="42"/>
      <c r="BO746" s="54">
        <f>'Norm-coeff'!$C$2+$AX746*'Norm-coeff'!$D$2+$AY746*'Norm-coeff'!$E$2+$AZ746*'Norm-coeff'!$F$2+$BA746*'Norm-coeff'!$G$2+$BB746*'Norm-coeff'!$H$2+$BC746*'Norm-coeff'!$I$2+$BD746*'Norm-coeff'!$J$2+$BE746*'Norm-coeff'!$K$2+$BF746*'Norm-coeff'!$L$2+$BG746*'Norm-coeff'!$M$2+$BH746*'Norm-coeff'!$N$2+$BI746*'Norm-coeff'!$O$2</f>
        <v>5.4045421474420303</v>
      </c>
      <c r="BP746" s="54">
        <f>'Norm-coeff'!$C$3+$AX746*'Norm-coeff'!$D$3+$AY746*'Norm-coeff'!$E$3+$AZ746*'Norm-coeff'!$F$3+$BA746*'Norm-coeff'!$G$3+$BB746*'Norm-coeff'!$H$3+$BC746*'Norm-coeff'!$I$3+$BD746*'Norm-coeff'!$J$3+$BE746*'Norm-coeff'!$K$3+$BF746*'Norm-coeff'!$L$3+$BG746*'Norm-coeff'!$M$3+$BH746*'Norm-coeff'!$N$3+$BI746*'Norm-coeff'!$O$3</f>
        <v>3.15319116612705</v>
      </c>
      <c r="BQ746" s="54">
        <f>'Norm-coeff'!$C$4+$AX746*'Norm-coeff'!$D$4+$AY746*'Norm-coeff'!$E$4+$AZ746*'Norm-coeff'!$F$4+$BA746*'Norm-coeff'!$G$4+$BB746*'Norm-coeff'!$H$4+$BC746*'Norm-coeff'!$I$4+$BD746*'Norm-coeff'!$J$4+$BE746*'Norm-coeff'!$K$4+$BF746*'Norm-coeff'!$L$4+$BG746*'Norm-coeff'!$M$4+$BH746*'Norm-coeff'!$N$4+$BI746*'Norm-coeff'!$O$4</f>
        <v>1.42115649462768</v>
      </c>
      <c r="BR746" s="54">
        <f>'Norm-coeff'!$C$5+$AX746*'Norm-coeff'!$D$5+$AY746*'Norm-coeff'!$E$5+$AZ746*'Norm-coeff'!$F$5+$BA746*'Norm-coeff'!$G$5+$BB746*'Norm-coeff'!$H$5+$BC746*'Norm-coeff'!$I$5+$BD746*'Norm-coeff'!$J$5+$BE746*'Norm-coeff'!$K$5+$BF746*'Norm-coeff'!$L$5+$BG746*'Norm-coeff'!$M$5+$BH746*'Norm-coeff'!$N$5+$BI746*'Norm-coeff'!$O$5</f>
        <v>1.0553329241296201</v>
      </c>
      <c r="BS746" s="54">
        <f>'Norm-coeff'!$C$6+$AX746*'Norm-coeff'!$D$6+$AY746*'Norm-coeff'!$E$6+$AZ746*'Norm-coeff'!$F$6+$BA746*'Norm-coeff'!$G$6+$BB746*'Norm-coeff'!$H$6+$BC746*'Norm-coeff'!$I$6+$BD746*'Norm-coeff'!$J$6+$BE746*'Norm-coeff'!$K$6+$BF746*'Norm-coeff'!$L$6+$BG746*'Norm-coeff'!$M$6+$BH746*'Norm-coeff'!$N$6+$BI746*'Norm-coeff'!$O$6</f>
        <v>-1.48700885495103E-2</v>
      </c>
      <c r="BT746" s="54">
        <f>'Norm-coeff'!$C$7+$AX746*'Norm-coeff'!$D$7+$AY746*'Norm-coeff'!$E$7+$AZ746*'Norm-coeff'!$F$7+$BA746*'Norm-coeff'!$G$7+$BB746*'Norm-coeff'!$H$7+$BC746*'Norm-coeff'!$I$7+$BD746*'Norm-coeff'!$J$7+$BE746*'Norm-coeff'!$K$7+$BF746*'Norm-coeff'!$L$7+$BG746*'Norm-coeff'!$M$7+$BH746*'Norm-coeff'!$N$7+$BI746*'Norm-coeff'!$O$7</f>
        <v>2.0907583608832998</v>
      </c>
      <c r="BU746" s="54">
        <f>'Norm-coeff'!$C$8+$AX746*'Norm-coeff'!$D$8+$AY746*'Norm-coeff'!$E$8+$AZ746*'Norm-coeff'!$F$8+$BA746*'Norm-coeff'!$G$8+$BB746*'Norm-coeff'!$H$8+$BC746*'Norm-coeff'!$I$8+$BD746*'Norm-coeff'!$J$8+$BE746*'Norm-coeff'!$K$8+$BF746*'Norm-coeff'!$L$8+$BG746*'Norm-coeff'!$M$8+$BH746*'Norm-coeff'!$N$8+$BI746*'Norm-coeff'!$O$8</f>
        <v>0.65894159836244504</v>
      </c>
      <c r="BV746" s="54">
        <f>'Norm-coeff'!$C$9+$AX746*'Norm-coeff'!$D$9+$AY746*'Norm-coeff'!$E$9+$AZ746*'Norm-coeff'!$F$9+$BA746*'Norm-coeff'!$G$9+$BB746*'Norm-coeff'!$H$9+$BC746*'Norm-coeff'!$I$9+$BD746*'Norm-coeff'!$J$9+$BE746*'Norm-coeff'!$K$9+$BF746*'Norm-coeff'!$L$9+$BG746*'Norm-coeff'!$M$9+$BH746*'Norm-coeff'!$N$9+$BI746*'Norm-coeff'!$O$9</f>
        <v>1.48961085014701</v>
      </c>
      <c r="BW746" s="54">
        <f>'Norm-coeff'!$C$10+$AX746*'Norm-coeff'!$D$10+$AY746*'Norm-coeff'!$E$10+$AZ746*'Norm-coeff'!$F$10+$BA746*'Norm-coeff'!$G$10+$BB746*'Norm-coeff'!$H$10+$BC746*'Norm-coeff'!$I$10+$BD746*'Norm-coeff'!$J$10+$BE746*'Norm-coeff'!$K$10+$BF746*'Norm-coeff'!$L$10+$BG746*'Norm-coeff'!$M$10+$BH746*'Norm-coeff'!$N$10+$BI746*'Norm-coeff'!$O$10</f>
        <v>1.42058735749591</v>
      </c>
      <c r="BX746" s="54">
        <f>'Norm-coeff'!$C$11+$AX746*'Norm-coeff'!$D$11+$AY746*'Norm-coeff'!$E$11+$AZ746*'Norm-coeff'!$F$11+$BA746*'Norm-coeff'!$G$11+$BB746*'Norm-coeff'!$H$11+$BC746*'Norm-coeff'!$I$11+$BD746*'Norm-coeff'!$J$11+$BE746*'Norm-coeff'!$K$11+$BF746*'Norm-coeff'!$L$11+$BG746*'Norm-coeff'!$M$11+$BH746*'Norm-coeff'!$N$11+$BI746*'Norm-coeff'!$O$11</f>
        <v>0.221233014421479</v>
      </c>
      <c r="BY746" s="54">
        <f>'Norm-coeff'!$C$12+$AX746*'Norm-coeff'!$D$12+$AY746*'Norm-coeff'!$E$12+$AZ746*'Norm-coeff'!$F$12+$BA746*'Norm-coeff'!$G$12+$BB746*'Norm-coeff'!$H$12+$BC746*'Norm-coeff'!$I$12+$BD746*'Norm-coeff'!$J$12+$BE746*'Norm-coeff'!$K$12+$BF746*'Norm-coeff'!$L$12+$BG746*'Norm-coeff'!$M$12+$BH746*'Norm-coeff'!$N$12+$BI746*'Norm-coeff'!$O$12</f>
        <v>0.283527502056037</v>
      </c>
      <c r="BZ746" s="54">
        <f>'Norm-coeff'!$C$13+$AX746*'Norm-coeff'!$D$13+$AY746*'Norm-coeff'!$E$13+$AZ746*'Norm-coeff'!$F$13+$BA746*'Norm-coeff'!$G$13+$BB746*'Norm-coeff'!$H$13+$BC746*'Norm-coeff'!$I$13+$BD746*'Norm-coeff'!$J$13+$BE746*'Norm-coeff'!$K$13+$BF746*'Norm-coeff'!$L$13+$BG746*'Norm-coeff'!$M$13+$BH746*'Norm-coeff'!$N$13+$BI746*'Norm-coeff'!$O$13</f>
        <v>-4.1864930554451202E-2</v>
      </c>
      <c r="CA746" s="54">
        <f>'Norm-coeff'!$C$14+$AX746*'Norm-coeff'!$D$14+$AY746*'Norm-coeff'!$E$14+$AZ746*'Norm-coeff'!$F$14+$BA746*'Norm-coeff'!$G$14+$BB746*'Norm-coeff'!$H$14+$BC746*'Norm-coeff'!$I$14+$BD746*'Norm-coeff'!$J$14+$BE746*'Norm-coeff'!$K$14+$BF746*'Norm-coeff'!$L$14+$BG746*'Norm-coeff'!$M$14+$BH746*'Norm-coeff'!$N$14+$BI746*'Norm-coeff'!$O$14</f>
        <v>4.2526983164477103</v>
      </c>
      <c r="CC746" s="54">
        <f t="shared" si="2221"/>
        <v>0</v>
      </c>
      <c r="CG746" s="54">
        <f t="shared" si="2097"/>
        <v>0</v>
      </c>
      <c r="CH746" s="54">
        <f t="shared" si="2075"/>
        <v>0</v>
      </c>
      <c r="CI746" s="54">
        <f t="shared" si="2098"/>
        <v>0</v>
      </c>
      <c r="CJ746" s="56">
        <f t="shared" si="2099"/>
        <v>0</v>
      </c>
      <c r="CK746" s="54">
        <f t="shared" si="2100"/>
        <v>0</v>
      </c>
      <c r="CL746" s="54">
        <f t="shared" si="2101"/>
        <v>0</v>
      </c>
      <c r="CM746" s="54">
        <f t="shared" si="2102"/>
        <v>0</v>
      </c>
      <c r="CN746" s="54">
        <f t="shared" si="2103"/>
        <v>0</v>
      </c>
      <c r="CO746" s="54">
        <f t="shared" si="2104"/>
        <v>0</v>
      </c>
      <c r="CP746" s="54">
        <f t="shared" si="2105"/>
        <v>0</v>
      </c>
      <c r="CQ746" s="54">
        <f t="shared" si="2106"/>
        <v>0</v>
      </c>
      <c r="CR746" s="54">
        <f t="shared" si="2107"/>
        <v>0</v>
      </c>
      <c r="CS746" s="54">
        <f t="shared" si="2108"/>
        <v>0</v>
      </c>
      <c r="CU746" s="54">
        <f t="shared" si="2109"/>
        <v>0</v>
      </c>
      <c r="CV746" s="54">
        <f t="shared" si="2110"/>
        <v>0</v>
      </c>
      <c r="CW746" s="54">
        <f t="shared" si="2111"/>
        <v>0</v>
      </c>
      <c r="CX746" s="54">
        <f t="shared" si="2112"/>
        <v>0</v>
      </c>
      <c r="CZ746" s="54">
        <f t="shared" si="2113"/>
        <v>0</v>
      </c>
      <c r="DA746" s="54">
        <f t="shared" si="2114"/>
        <v>0</v>
      </c>
      <c r="DB746" s="54">
        <f t="shared" si="2115"/>
        <v>0</v>
      </c>
      <c r="DC746" s="54">
        <f t="shared" si="2116"/>
        <v>0</v>
      </c>
      <c r="DD746" s="54">
        <f t="shared" si="2117"/>
        <v>0</v>
      </c>
      <c r="DE746" s="54">
        <f t="shared" si="2118"/>
        <v>0</v>
      </c>
      <c r="DF746" s="54">
        <f t="shared" si="2119"/>
        <v>0</v>
      </c>
      <c r="DG746" s="54">
        <f t="shared" si="2120"/>
        <v>2</v>
      </c>
      <c r="DH746" s="71">
        <f t="shared" si="2121"/>
        <v>0</v>
      </c>
      <c r="DI746" s="71">
        <f t="shared" si="2122"/>
        <v>0</v>
      </c>
      <c r="DJ746" s="54">
        <f t="shared" si="2123"/>
        <v>0</v>
      </c>
      <c r="DK746" s="54">
        <f t="shared" si="2124"/>
        <v>2</v>
      </c>
      <c r="DL746" s="4">
        <f t="shared" si="2049"/>
        <v>0</v>
      </c>
      <c r="DM746" s="3">
        <f t="shared" si="2125"/>
        <v>0</v>
      </c>
      <c r="DN746" s="3">
        <f t="shared" si="2126"/>
        <v>0</v>
      </c>
      <c r="DO746" s="4" t="e">
        <f t="shared" si="2127"/>
        <v>#DIV/0!</v>
      </c>
      <c r="DP746" s="57"/>
      <c r="DQ746" s="57"/>
      <c r="DR746" s="56">
        <f t="shared" si="2050"/>
        <v>2</v>
      </c>
      <c r="DS746" s="56">
        <f t="shared" si="2051"/>
        <v>0</v>
      </c>
      <c r="DT746" s="38">
        <f t="shared" si="2052"/>
        <v>0</v>
      </c>
      <c r="DU746" s="38">
        <f t="shared" si="2128"/>
        <v>2</v>
      </c>
      <c r="DV746" s="38">
        <f t="shared" si="2053"/>
        <v>0</v>
      </c>
      <c r="DW746" s="39">
        <f t="shared" si="2054"/>
        <v>0</v>
      </c>
      <c r="DX746" s="39">
        <f t="shared" si="2055"/>
        <v>0</v>
      </c>
      <c r="DY746" s="39">
        <f t="shared" si="2056"/>
        <v>0</v>
      </c>
      <c r="DZ746" s="39">
        <f t="shared" si="2057"/>
        <v>0</v>
      </c>
      <c r="EA746" s="39">
        <f t="shared" si="2058"/>
        <v>0</v>
      </c>
      <c r="EB746" s="37" t="e">
        <f t="shared" si="2129"/>
        <v>#DIV/0!</v>
      </c>
      <c r="EC746" s="37" t="e">
        <f t="shared" si="2130"/>
        <v>#DIV/0!</v>
      </c>
      <c r="ED746" s="37" t="e">
        <f t="shared" si="2131"/>
        <v>#DIV/0!</v>
      </c>
      <c r="EE746" s="37" t="e">
        <f t="shared" si="2132"/>
        <v>#DIV/0!</v>
      </c>
      <c r="EF746" s="39" t="e">
        <f t="shared" si="2133"/>
        <v>#DIV/0!</v>
      </c>
      <c r="EG746" s="37" t="e">
        <f t="shared" si="2134"/>
        <v>#DIV/0!</v>
      </c>
      <c r="EH746" s="37" t="e">
        <f t="shared" si="2135"/>
        <v>#DIV/0!</v>
      </c>
      <c r="EI746" s="11" t="b">
        <f t="shared" si="2136"/>
        <v>1</v>
      </c>
      <c r="EJ746" s="11" t="b">
        <f t="shared" si="2137"/>
        <v>0</v>
      </c>
      <c r="EK746" s="39" t="e">
        <f t="shared" si="2138"/>
        <v>#DIV/0!</v>
      </c>
      <c r="EL746" s="39" t="e">
        <f t="shared" si="2139"/>
        <v>#DIV/0!</v>
      </c>
      <c r="EM746" s="39" t="e">
        <f t="shared" si="2140"/>
        <v>#DIV/0!</v>
      </c>
      <c r="EN746" s="39" t="e">
        <f t="shared" si="2141"/>
        <v>#DIV/0!</v>
      </c>
      <c r="EO746" s="39" t="e">
        <f t="shared" si="2142"/>
        <v>#DIV/0!</v>
      </c>
      <c r="EP746" s="39" t="e">
        <f t="shared" si="2143"/>
        <v>#DIV/0!</v>
      </c>
      <c r="EQ746" s="39" t="e">
        <f t="shared" si="2144"/>
        <v>#DIV/0!</v>
      </c>
      <c r="ER746" s="39" t="e">
        <f t="shared" si="2145"/>
        <v>#DIV/0!</v>
      </c>
      <c r="ES746" s="58" t="str">
        <f t="shared" si="2146"/>
        <v>(OH,F,Cl)-dominate amphibole</v>
      </c>
      <c r="ET746" s="58" t="e">
        <f t="shared" si="2147"/>
        <v>#N/A</v>
      </c>
      <c r="EU746" s="56">
        <f t="shared" si="2059"/>
        <v>0</v>
      </c>
      <c r="EV746" s="56">
        <f t="shared" si="2060"/>
        <v>0</v>
      </c>
      <c r="EW746" s="56">
        <f t="shared" si="2061"/>
        <v>0</v>
      </c>
      <c r="EX746" s="56">
        <f t="shared" si="2062"/>
        <v>0</v>
      </c>
      <c r="EY746" s="56">
        <f t="shared" si="2063"/>
        <v>0</v>
      </c>
      <c r="EZ746" s="56">
        <f t="shared" si="2064"/>
        <v>0</v>
      </c>
      <c r="FA746" s="39">
        <f t="shared" si="2065"/>
        <v>0</v>
      </c>
      <c r="FB746" s="39">
        <f t="shared" si="2066"/>
        <v>0</v>
      </c>
      <c r="FC746" s="54">
        <f t="shared" si="2067"/>
        <v>0</v>
      </c>
      <c r="FD746" s="54">
        <f t="shared" si="2068"/>
        <v>0</v>
      </c>
      <c r="FE746" s="39">
        <f t="shared" si="2069"/>
        <v>0</v>
      </c>
      <c r="FF746" s="54">
        <f t="shared" si="2070"/>
        <v>0</v>
      </c>
      <c r="FG746" s="39">
        <f t="shared" si="2071"/>
        <v>0</v>
      </c>
      <c r="FH746" s="39">
        <f t="shared" si="2148"/>
        <v>0</v>
      </c>
      <c r="FI746" s="39">
        <f t="shared" si="2149"/>
        <v>0</v>
      </c>
      <c r="FJ746" s="39">
        <f t="shared" si="2150"/>
        <v>0</v>
      </c>
      <c r="FK746" s="39" t="e">
        <f t="shared" si="2151"/>
        <v>#DIV/0!</v>
      </c>
      <c r="FL746" s="39" t="e">
        <f t="shared" si="2152"/>
        <v>#DIV/0!</v>
      </c>
      <c r="FM746" s="39" t="e">
        <f t="shared" si="2153"/>
        <v>#DIV/0!</v>
      </c>
      <c r="FN746" s="39">
        <f t="shared" si="2154"/>
        <v>1</v>
      </c>
      <c r="FO746" s="39">
        <f t="shared" si="2072"/>
        <v>0</v>
      </c>
      <c r="FP746" s="39">
        <f t="shared" si="2073"/>
        <v>0</v>
      </c>
      <c r="FQ746" s="39">
        <f t="shared" si="2074"/>
        <v>0</v>
      </c>
      <c r="FR746" s="39">
        <f t="shared" si="2155"/>
        <v>0</v>
      </c>
      <c r="FS746" s="39">
        <f t="shared" si="2156"/>
        <v>0</v>
      </c>
      <c r="FU746" s="39" t="e">
        <f t="shared" si="2157"/>
        <v>#DIV/0!</v>
      </c>
      <c r="FV746" s="39" t="e">
        <f t="shared" si="2158"/>
        <v>#DIV/0!</v>
      </c>
      <c r="FW746" s="39" t="e">
        <f t="shared" si="2159"/>
        <v>#DIV/0!</v>
      </c>
      <c r="FY746" s="39" t="e">
        <f t="shared" si="2160"/>
        <v>#DIV/0!</v>
      </c>
      <c r="FZ746" s="39" t="e">
        <f t="shared" si="2161"/>
        <v>#DIV/0!</v>
      </c>
      <c r="GA746" s="39" t="e">
        <f t="shared" si="2162"/>
        <v>#DIV/0!</v>
      </c>
      <c r="GB746" s="39" t="e">
        <f t="shared" si="2163"/>
        <v>#DIV/0!</v>
      </c>
      <c r="GC746" s="39" t="e">
        <f t="shared" si="2164"/>
        <v>#DIV/0!</v>
      </c>
      <c r="GD746" s="39" t="e">
        <f t="shared" si="2165"/>
        <v>#DIV/0!</v>
      </c>
      <c r="GE746" s="39" t="e">
        <f t="shared" si="2166"/>
        <v>#DIV/0!</v>
      </c>
      <c r="GF746" s="39" t="e">
        <f t="shared" si="2167"/>
        <v>#DIV/0!</v>
      </c>
      <c r="GG746" s="39" t="e">
        <f t="shared" si="2168"/>
        <v>#DIV/0!</v>
      </c>
      <c r="GH746" s="39" t="e">
        <f t="shared" si="2169"/>
        <v>#DIV/0!</v>
      </c>
      <c r="GI746" s="39"/>
      <c r="GJ746" s="39" t="e">
        <f t="shared" si="2170"/>
        <v>#DIV/0!</v>
      </c>
      <c r="GK746" s="39" t="e">
        <f t="shared" si="2171"/>
        <v>#DIV/0!</v>
      </c>
      <c r="GL746" s="39" t="e">
        <f t="shared" si="2172"/>
        <v>#DIV/0!</v>
      </c>
      <c r="GM746" s="39" t="e">
        <f t="shared" si="2173"/>
        <v>#DIV/0!</v>
      </c>
      <c r="GN746" s="39" t="e">
        <f t="shared" si="2174"/>
        <v>#DIV/0!</v>
      </c>
      <c r="GO746" s="57"/>
      <c r="GP746" s="57" t="e">
        <f t="shared" si="2175"/>
        <v>#DIV/0!</v>
      </c>
      <c r="GQ746" s="59" t="e">
        <f t="shared" si="2176"/>
        <v>#DIV/0!</v>
      </c>
      <c r="GR746" s="41" t="e">
        <f t="shared" si="2177"/>
        <v>#DIV/0!</v>
      </c>
      <c r="GS746" s="57" t="e">
        <f t="shared" si="2178"/>
        <v>#DIV/0!</v>
      </c>
      <c r="GT746" s="57" t="e">
        <f t="shared" si="2179"/>
        <v>#DIV/0!</v>
      </c>
      <c r="GU746" s="57" t="e">
        <f t="shared" si="2180"/>
        <v>#DIV/0!</v>
      </c>
      <c r="GV746" s="57"/>
      <c r="GW746" s="42" t="e">
        <f t="shared" si="2181"/>
        <v>#DIV/0!</v>
      </c>
      <c r="GX746" s="42" t="e">
        <f t="shared" si="2182"/>
        <v>#DIV/0!</v>
      </c>
      <c r="GY746" s="42" t="e">
        <f t="shared" si="2183"/>
        <v>#DIV/0!</v>
      </c>
      <c r="GZ746" s="57"/>
      <c r="HA746" s="2" t="e">
        <f t="shared" si="2184"/>
        <v>#DIV/0!</v>
      </c>
      <c r="HB746" s="2" t="e">
        <f t="shared" si="2185"/>
        <v>#DIV/0!</v>
      </c>
      <c r="HC746" s="2" t="e">
        <f t="shared" si="2186"/>
        <v>#DIV/0!</v>
      </c>
      <c r="HD746" s="2" t="e">
        <f t="shared" si="2187"/>
        <v>#DIV/0!</v>
      </c>
      <c r="HE746" s="2" t="e">
        <f t="shared" si="2188"/>
        <v>#DIV/0!</v>
      </c>
      <c r="HF746" s="2" t="e">
        <f t="shared" si="2189"/>
        <v>#DIV/0!</v>
      </c>
      <c r="HG746" s="2" t="e">
        <f t="shared" si="2190"/>
        <v>#DIV/0!</v>
      </c>
      <c r="HH746" s="2" t="e">
        <f t="shared" si="2191"/>
        <v>#DIV/0!</v>
      </c>
      <c r="HI746" s="2" t="e">
        <f t="shared" si="2192"/>
        <v>#DIV/0!</v>
      </c>
      <c r="HJ746" s="11" t="e">
        <f t="shared" si="2193"/>
        <v>#DIV/0!</v>
      </c>
      <c r="HK746" s="60" t="e">
        <f t="shared" si="2194"/>
        <v>#DIV/0!</v>
      </c>
      <c r="HL746" s="57"/>
      <c r="HM746" s="57" t="e">
        <f t="shared" si="2195"/>
        <v>#DIV/0!</v>
      </c>
      <c r="HN746" s="57" t="e">
        <f t="shared" si="2196"/>
        <v>#DIV/0!</v>
      </c>
      <c r="HO746" s="57" t="e">
        <f t="shared" si="2197"/>
        <v>#DIV/0!</v>
      </c>
      <c r="HP746" s="57" t="e">
        <f t="shared" si="2198"/>
        <v>#DIV/0!</v>
      </c>
      <c r="HQ746" s="57" t="e">
        <f t="shared" si="2199"/>
        <v>#DIV/0!</v>
      </c>
      <c r="HR746" s="57"/>
      <c r="HS746" s="57" t="e">
        <f t="shared" si="2200"/>
        <v>#DIV/0!</v>
      </c>
      <c r="HT746" s="57" t="e">
        <f t="shared" si="2201"/>
        <v>#DIV/0!</v>
      </c>
      <c r="HU746" s="57" t="e">
        <f t="shared" si="2202"/>
        <v>#DIV/0!</v>
      </c>
      <c r="HV746" s="57" t="e">
        <f t="shared" si="2203"/>
        <v>#DIV/0!</v>
      </c>
      <c r="HW746" s="57" t="e">
        <f t="shared" si="2204"/>
        <v>#DIV/0!</v>
      </c>
      <c r="HX746" s="57"/>
      <c r="HY746" s="57" t="e">
        <f t="shared" si="2205"/>
        <v>#DIV/0!</v>
      </c>
      <c r="HZ746" s="57" t="e">
        <f t="shared" si="2206"/>
        <v>#DIV/0!</v>
      </c>
      <c r="IA746" s="57"/>
      <c r="IB746" s="61">
        <f t="shared" si="2207"/>
        <v>0</v>
      </c>
      <c r="IC746" s="57" t="str">
        <f t="shared" si="2208"/>
        <v/>
      </c>
      <c r="ID746" s="42"/>
      <c r="IE746" s="2" t="str">
        <f t="shared" si="2209"/>
        <v/>
      </c>
      <c r="IF746" s="60" t="e">
        <f t="shared" si="2210"/>
        <v>#DIV/0!</v>
      </c>
      <c r="IG746" s="60" t="str">
        <f t="shared" si="2211"/>
        <v/>
      </c>
      <c r="IH746" s="60" t="str">
        <f t="shared" si="2212"/>
        <v>zinco-</v>
      </c>
      <c r="II746" s="60" t="str">
        <f t="shared" si="2213"/>
        <v>mangano-</v>
      </c>
      <c r="IJ746" s="60" t="e">
        <f t="shared" si="2214"/>
        <v>#DIV/0!</v>
      </c>
      <c r="IK746" s="60" t="e">
        <f t="shared" si="2215"/>
        <v>#DIV/0!</v>
      </c>
      <c r="IL746" s="60" t="e">
        <f t="shared" si="2216"/>
        <v>#DIV/0!</v>
      </c>
      <c r="IM746" s="60" t="e">
        <f t="shared" si="2217"/>
        <v>#DIV/0!</v>
      </c>
      <c r="IN746" s="60" t="str">
        <f t="shared" si="2218"/>
        <v/>
      </c>
      <c r="IO746" s="60" t="str">
        <f t="shared" si="2219"/>
        <v/>
      </c>
      <c r="IP746" s="57"/>
      <c r="IQ746" s="57" t="str">
        <f t="shared" si="2220"/>
        <v>ERROR!!</v>
      </c>
    </row>
    <row r="747" spans="24:251">
      <c r="X747" s="29">
        <f t="shared" si="2076"/>
        <v>0</v>
      </c>
      <c r="Y747" s="29">
        <f t="shared" si="2077"/>
        <v>0</v>
      </c>
      <c r="Z747" s="29" t="e">
        <f t="shared" si="2078"/>
        <v>#DIV/0!</v>
      </c>
      <c r="AA747" s="29" t="e">
        <f t="shared" si="2079"/>
        <v>#DIV/0!</v>
      </c>
      <c r="AB747" s="29" t="e">
        <f t="shared" si="2080"/>
        <v>#DIV/0!</v>
      </c>
      <c r="AC747" s="29" t="e">
        <f t="shared" si="2081"/>
        <v>#DIV/0!</v>
      </c>
      <c r="AF747" s="23">
        <v>60.084299999999999</v>
      </c>
      <c r="AG747" s="23">
        <v>79.878799999999998</v>
      </c>
      <c r="AH747" s="23">
        <v>101.96120000000001</v>
      </c>
      <c r="AI747" s="23">
        <v>151.99039999999999</v>
      </c>
      <c r="AJ747" s="23">
        <v>159.69</v>
      </c>
      <c r="AK747" s="23">
        <v>71.846400000000003</v>
      </c>
      <c r="AL747" s="23">
        <v>70.9375</v>
      </c>
      <c r="AM747" s="23">
        <v>40.304400000000001</v>
      </c>
      <c r="AN747" s="23">
        <v>56.077399999999997</v>
      </c>
      <c r="AO747" s="23">
        <v>61.978999999999999</v>
      </c>
      <c r="AP747" s="23">
        <v>94.195999999999998</v>
      </c>
      <c r="AQ747" s="23">
        <v>18.998000000000001</v>
      </c>
      <c r="AR747" s="23">
        <v>35.450000000000003</v>
      </c>
      <c r="AS747" s="23">
        <v>29.88</v>
      </c>
      <c r="AT747" s="23">
        <v>74.691999999999993</v>
      </c>
      <c r="AU747" s="23">
        <v>81.39</v>
      </c>
      <c r="AX747" s="54">
        <f t="shared" si="2082"/>
        <v>0</v>
      </c>
      <c r="AY747" s="54">
        <f t="shared" si="2083"/>
        <v>0</v>
      </c>
      <c r="AZ747" s="54">
        <f t="shared" si="2084"/>
        <v>0</v>
      </c>
      <c r="BA747" s="54">
        <f t="shared" si="2085"/>
        <v>0</v>
      </c>
      <c r="BB747" s="54">
        <f t="shared" si="2086"/>
        <v>0</v>
      </c>
      <c r="BC747" s="54">
        <f t="shared" si="2087"/>
        <v>0</v>
      </c>
      <c r="BD747" s="54">
        <f t="shared" si="2088"/>
        <v>0</v>
      </c>
      <c r="BE747" s="54">
        <f t="shared" si="2089"/>
        <v>0</v>
      </c>
      <c r="BF747" s="54">
        <f t="shared" si="2090"/>
        <v>0</v>
      </c>
      <c r="BG747" s="54">
        <f t="shared" si="2091"/>
        <v>0</v>
      </c>
      <c r="BH747" s="54">
        <f t="shared" si="2092"/>
        <v>0</v>
      </c>
      <c r="BI747" s="54">
        <f t="shared" si="2093"/>
        <v>0</v>
      </c>
      <c r="BJ747" s="54">
        <f t="shared" si="2094"/>
        <v>0</v>
      </c>
      <c r="BK747" s="54">
        <f t="shared" si="2095"/>
        <v>0</v>
      </c>
      <c r="BL747" s="54">
        <f t="shared" si="2096"/>
        <v>0</v>
      </c>
      <c r="BM747" s="42"/>
      <c r="BO747" s="54">
        <f>'Norm-coeff'!$C$2+$AX747*'Norm-coeff'!$D$2+$AY747*'Norm-coeff'!$E$2+$AZ747*'Norm-coeff'!$F$2+$BA747*'Norm-coeff'!$G$2+$BB747*'Norm-coeff'!$H$2+$BC747*'Norm-coeff'!$I$2+$BD747*'Norm-coeff'!$J$2+$BE747*'Norm-coeff'!$K$2+$BF747*'Norm-coeff'!$L$2+$BG747*'Norm-coeff'!$M$2+$BH747*'Norm-coeff'!$N$2+$BI747*'Norm-coeff'!$O$2</f>
        <v>5.4045421474420303</v>
      </c>
      <c r="BP747" s="54">
        <f>'Norm-coeff'!$C$3+$AX747*'Norm-coeff'!$D$3+$AY747*'Norm-coeff'!$E$3+$AZ747*'Norm-coeff'!$F$3+$BA747*'Norm-coeff'!$G$3+$BB747*'Norm-coeff'!$H$3+$BC747*'Norm-coeff'!$I$3+$BD747*'Norm-coeff'!$J$3+$BE747*'Norm-coeff'!$K$3+$BF747*'Norm-coeff'!$L$3+$BG747*'Norm-coeff'!$M$3+$BH747*'Norm-coeff'!$N$3+$BI747*'Norm-coeff'!$O$3</f>
        <v>3.15319116612705</v>
      </c>
      <c r="BQ747" s="54">
        <f>'Norm-coeff'!$C$4+$AX747*'Norm-coeff'!$D$4+$AY747*'Norm-coeff'!$E$4+$AZ747*'Norm-coeff'!$F$4+$BA747*'Norm-coeff'!$G$4+$BB747*'Norm-coeff'!$H$4+$BC747*'Norm-coeff'!$I$4+$BD747*'Norm-coeff'!$J$4+$BE747*'Norm-coeff'!$K$4+$BF747*'Norm-coeff'!$L$4+$BG747*'Norm-coeff'!$M$4+$BH747*'Norm-coeff'!$N$4+$BI747*'Norm-coeff'!$O$4</f>
        <v>1.42115649462768</v>
      </c>
      <c r="BR747" s="54">
        <f>'Norm-coeff'!$C$5+$AX747*'Norm-coeff'!$D$5+$AY747*'Norm-coeff'!$E$5+$AZ747*'Norm-coeff'!$F$5+$BA747*'Norm-coeff'!$G$5+$BB747*'Norm-coeff'!$H$5+$BC747*'Norm-coeff'!$I$5+$BD747*'Norm-coeff'!$J$5+$BE747*'Norm-coeff'!$K$5+$BF747*'Norm-coeff'!$L$5+$BG747*'Norm-coeff'!$M$5+$BH747*'Norm-coeff'!$N$5+$BI747*'Norm-coeff'!$O$5</f>
        <v>1.0553329241296201</v>
      </c>
      <c r="BS747" s="54">
        <f>'Norm-coeff'!$C$6+$AX747*'Norm-coeff'!$D$6+$AY747*'Norm-coeff'!$E$6+$AZ747*'Norm-coeff'!$F$6+$BA747*'Norm-coeff'!$G$6+$BB747*'Norm-coeff'!$H$6+$BC747*'Norm-coeff'!$I$6+$BD747*'Norm-coeff'!$J$6+$BE747*'Norm-coeff'!$K$6+$BF747*'Norm-coeff'!$L$6+$BG747*'Norm-coeff'!$M$6+$BH747*'Norm-coeff'!$N$6+$BI747*'Norm-coeff'!$O$6</f>
        <v>-1.48700885495103E-2</v>
      </c>
      <c r="BT747" s="54">
        <f>'Norm-coeff'!$C$7+$AX747*'Norm-coeff'!$D$7+$AY747*'Norm-coeff'!$E$7+$AZ747*'Norm-coeff'!$F$7+$BA747*'Norm-coeff'!$G$7+$BB747*'Norm-coeff'!$H$7+$BC747*'Norm-coeff'!$I$7+$BD747*'Norm-coeff'!$J$7+$BE747*'Norm-coeff'!$K$7+$BF747*'Norm-coeff'!$L$7+$BG747*'Norm-coeff'!$M$7+$BH747*'Norm-coeff'!$N$7+$BI747*'Norm-coeff'!$O$7</f>
        <v>2.0907583608832998</v>
      </c>
      <c r="BU747" s="54">
        <f>'Norm-coeff'!$C$8+$AX747*'Norm-coeff'!$D$8+$AY747*'Norm-coeff'!$E$8+$AZ747*'Norm-coeff'!$F$8+$BA747*'Norm-coeff'!$G$8+$BB747*'Norm-coeff'!$H$8+$BC747*'Norm-coeff'!$I$8+$BD747*'Norm-coeff'!$J$8+$BE747*'Norm-coeff'!$K$8+$BF747*'Norm-coeff'!$L$8+$BG747*'Norm-coeff'!$M$8+$BH747*'Norm-coeff'!$N$8+$BI747*'Norm-coeff'!$O$8</f>
        <v>0.65894159836244504</v>
      </c>
      <c r="BV747" s="54">
        <f>'Norm-coeff'!$C$9+$AX747*'Norm-coeff'!$D$9+$AY747*'Norm-coeff'!$E$9+$AZ747*'Norm-coeff'!$F$9+$BA747*'Norm-coeff'!$G$9+$BB747*'Norm-coeff'!$H$9+$BC747*'Norm-coeff'!$I$9+$BD747*'Norm-coeff'!$J$9+$BE747*'Norm-coeff'!$K$9+$BF747*'Norm-coeff'!$L$9+$BG747*'Norm-coeff'!$M$9+$BH747*'Norm-coeff'!$N$9+$BI747*'Norm-coeff'!$O$9</f>
        <v>1.48961085014701</v>
      </c>
      <c r="BW747" s="54">
        <f>'Norm-coeff'!$C$10+$AX747*'Norm-coeff'!$D$10+$AY747*'Norm-coeff'!$E$10+$AZ747*'Norm-coeff'!$F$10+$BA747*'Norm-coeff'!$G$10+$BB747*'Norm-coeff'!$H$10+$BC747*'Norm-coeff'!$I$10+$BD747*'Norm-coeff'!$J$10+$BE747*'Norm-coeff'!$K$10+$BF747*'Norm-coeff'!$L$10+$BG747*'Norm-coeff'!$M$10+$BH747*'Norm-coeff'!$N$10+$BI747*'Norm-coeff'!$O$10</f>
        <v>1.42058735749591</v>
      </c>
      <c r="BX747" s="54">
        <f>'Norm-coeff'!$C$11+$AX747*'Norm-coeff'!$D$11+$AY747*'Norm-coeff'!$E$11+$AZ747*'Norm-coeff'!$F$11+$BA747*'Norm-coeff'!$G$11+$BB747*'Norm-coeff'!$H$11+$BC747*'Norm-coeff'!$I$11+$BD747*'Norm-coeff'!$J$11+$BE747*'Norm-coeff'!$K$11+$BF747*'Norm-coeff'!$L$11+$BG747*'Norm-coeff'!$M$11+$BH747*'Norm-coeff'!$N$11+$BI747*'Norm-coeff'!$O$11</f>
        <v>0.221233014421479</v>
      </c>
      <c r="BY747" s="54">
        <f>'Norm-coeff'!$C$12+$AX747*'Norm-coeff'!$D$12+$AY747*'Norm-coeff'!$E$12+$AZ747*'Norm-coeff'!$F$12+$BA747*'Norm-coeff'!$G$12+$BB747*'Norm-coeff'!$H$12+$BC747*'Norm-coeff'!$I$12+$BD747*'Norm-coeff'!$J$12+$BE747*'Norm-coeff'!$K$12+$BF747*'Norm-coeff'!$L$12+$BG747*'Norm-coeff'!$M$12+$BH747*'Norm-coeff'!$N$12+$BI747*'Norm-coeff'!$O$12</f>
        <v>0.283527502056037</v>
      </c>
      <c r="BZ747" s="54">
        <f>'Norm-coeff'!$C$13+$AX747*'Norm-coeff'!$D$13+$AY747*'Norm-coeff'!$E$13+$AZ747*'Norm-coeff'!$F$13+$BA747*'Norm-coeff'!$G$13+$BB747*'Norm-coeff'!$H$13+$BC747*'Norm-coeff'!$I$13+$BD747*'Norm-coeff'!$J$13+$BE747*'Norm-coeff'!$K$13+$BF747*'Norm-coeff'!$L$13+$BG747*'Norm-coeff'!$M$13+$BH747*'Norm-coeff'!$N$13+$BI747*'Norm-coeff'!$O$13</f>
        <v>-4.1864930554451202E-2</v>
      </c>
      <c r="CA747" s="54">
        <f>'Norm-coeff'!$C$14+$AX747*'Norm-coeff'!$D$14+$AY747*'Norm-coeff'!$E$14+$AZ747*'Norm-coeff'!$F$14+$BA747*'Norm-coeff'!$G$14+$BB747*'Norm-coeff'!$H$14+$BC747*'Norm-coeff'!$I$14+$BD747*'Norm-coeff'!$J$14+$BE747*'Norm-coeff'!$K$14+$BF747*'Norm-coeff'!$L$14+$BG747*'Norm-coeff'!$M$14+$BH747*'Norm-coeff'!$N$14+$BI747*'Norm-coeff'!$O$14</f>
        <v>4.2526983164477103</v>
      </c>
      <c r="CC747" s="54">
        <f t="shared" si="2221"/>
        <v>0</v>
      </c>
      <c r="CG747" s="54">
        <f t="shared" si="2097"/>
        <v>0</v>
      </c>
      <c r="CH747" s="54">
        <f t="shared" si="2075"/>
        <v>0</v>
      </c>
      <c r="CI747" s="54">
        <f t="shared" si="2098"/>
        <v>0</v>
      </c>
      <c r="CJ747" s="56">
        <f t="shared" si="2099"/>
        <v>0</v>
      </c>
      <c r="CK747" s="54">
        <f t="shared" si="2100"/>
        <v>0</v>
      </c>
      <c r="CL747" s="54">
        <f t="shared" si="2101"/>
        <v>0</v>
      </c>
      <c r="CM747" s="54">
        <f t="shared" si="2102"/>
        <v>0</v>
      </c>
      <c r="CN747" s="54">
        <f t="shared" si="2103"/>
        <v>0</v>
      </c>
      <c r="CO747" s="54">
        <f t="shared" si="2104"/>
        <v>0</v>
      </c>
      <c r="CP747" s="54">
        <f t="shared" si="2105"/>
        <v>0</v>
      </c>
      <c r="CQ747" s="54">
        <f t="shared" si="2106"/>
        <v>0</v>
      </c>
      <c r="CR747" s="54">
        <f t="shared" si="2107"/>
        <v>0</v>
      </c>
      <c r="CS747" s="54">
        <f t="shared" si="2108"/>
        <v>0</v>
      </c>
      <c r="CU747" s="54">
        <f t="shared" si="2109"/>
        <v>0</v>
      </c>
      <c r="CV747" s="54">
        <f t="shared" si="2110"/>
        <v>0</v>
      </c>
      <c r="CW747" s="54">
        <f t="shared" si="2111"/>
        <v>0</v>
      </c>
      <c r="CX747" s="54">
        <f t="shared" si="2112"/>
        <v>0</v>
      </c>
      <c r="CZ747" s="54">
        <f t="shared" si="2113"/>
        <v>0</v>
      </c>
      <c r="DA747" s="54">
        <f t="shared" si="2114"/>
        <v>0</v>
      </c>
      <c r="DB747" s="54">
        <f t="shared" si="2115"/>
        <v>0</v>
      </c>
      <c r="DC747" s="54">
        <f t="shared" si="2116"/>
        <v>0</v>
      </c>
      <c r="DD747" s="54">
        <f t="shared" si="2117"/>
        <v>0</v>
      </c>
      <c r="DE747" s="54">
        <f t="shared" si="2118"/>
        <v>0</v>
      </c>
      <c r="DF747" s="54">
        <f t="shared" si="2119"/>
        <v>0</v>
      </c>
      <c r="DG747" s="54">
        <f t="shared" si="2120"/>
        <v>2</v>
      </c>
      <c r="DH747" s="71">
        <f t="shared" si="2121"/>
        <v>0</v>
      </c>
      <c r="DI747" s="71">
        <f t="shared" si="2122"/>
        <v>0</v>
      </c>
      <c r="DJ747" s="54">
        <f t="shared" si="2123"/>
        <v>0</v>
      </c>
      <c r="DK747" s="54">
        <f t="shared" si="2124"/>
        <v>2</v>
      </c>
      <c r="DL747" s="4">
        <f t="shared" si="2049"/>
        <v>0</v>
      </c>
      <c r="DM747" s="3">
        <f t="shared" si="2125"/>
        <v>0</v>
      </c>
      <c r="DN747" s="3">
        <f t="shared" si="2126"/>
        <v>0</v>
      </c>
      <c r="DO747" s="4" t="e">
        <f t="shared" si="2127"/>
        <v>#DIV/0!</v>
      </c>
      <c r="DP747" s="57"/>
      <c r="DQ747" s="57"/>
      <c r="DR747" s="56">
        <f t="shared" si="2050"/>
        <v>2</v>
      </c>
      <c r="DS747" s="56">
        <f t="shared" si="2051"/>
        <v>0</v>
      </c>
      <c r="DT747" s="38">
        <f t="shared" si="2052"/>
        <v>0</v>
      </c>
      <c r="DU747" s="38">
        <f t="shared" si="2128"/>
        <v>2</v>
      </c>
      <c r="DV747" s="38">
        <f t="shared" si="2053"/>
        <v>0</v>
      </c>
      <c r="DW747" s="39">
        <f t="shared" si="2054"/>
        <v>0</v>
      </c>
      <c r="DX747" s="39">
        <f t="shared" si="2055"/>
        <v>0</v>
      </c>
      <c r="DY747" s="39">
        <f t="shared" si="2056"/>
        <v>0</v>
      </c>
      <c r="DZ747" s="39">
        <f t="shared" si="2057"/>
        <v>0</v>
      </c>
      <c r="EA747" s="39">
        <f t="shared" si="2058"/>
        <v>0</v>
      </c>
      <c r="EB747" s="37" t="e">
        <f t="shared" si="2129"/>
        <v>#DIV/0!</v>
      </c>
      <c r="EC747" s="37" t="e">
        <f t="shared" si="2130"/>
        <v>#DIV/0!</v>
      </c>
      <c r="ED747" s="37" t="e">
        <f t="shared" si="2131"/>
        <v>#DIV/0!</v>
      </c>
      <c r="EE747" s="37" t="e">
        <f t="shared" si="2132"/>
        <v>#DIV/0!</v>
      </c>
      <c r="EF747" s="39" t="e">
        <f t="shared" si="2133"/>
        <v>#DIV/0!</v>
      </c>
      <c r="EG747" s="37" t="e">
        <f t="shared" si="2134"/>
        <v>#DIV/0!</v>
      </c>
      <c r="EH747" s="37" t="e">
        <f t="shared" si="2135"/>
        <v>#DIV/0!</v>
      </c>
      <c r="EI747" s="11" t="b">
        <f t="shared" si="2136"/>
        <v>1</v>
      </c>
      <c r="EJ747" s="11" t="b">
        <f t="shared" si="2137"/>
        <v>0</v>
      </c>
      <c r="EK747" s="39" t="e">
        <f t="shared" si="2138"/>
        <v>#DIV/0!</v>
      </c>
      <c r="EL747" s="39" t="e">
        <f t="shared" si="2139"/>
        <v>#DIV/0!</v>
      </c>
      <c r="EM747" s="39" t="e">
        <f t="shared" si="2140"/>
        <v>#DIV/0!</v>
      </c>
      <c r="EN747" s="39" t="e">
        <f t="shared" si="2141"/>
        <v>#DIV/0!</v>
      </c>
      <c r="EO747" s="39" t="e">
        <f t="shared" si="2142"/>
        <v>#DIV/0!</v>
      </c>
      <c r="EP747" s="39" t="e">
        <f t="shared" si="2143"/>
        <v>#DIV/0!</v>
      </c>
      <c r="EQ747" s="39" t="e">
        <f t="shared" si="2144"/>
        <v>#DIV/0!</v>
      </c>
      <c r="ER747" s="39" t="e">
        <f t="shared" si="2145"/>
        <v>#DIV/0!</v>
      </c>
      <c r="ES747" s="58" t="str">
        <f t="shared" si="2146"/>
        <v>(OH,F,Cl)-dominate amphibole</v>
      </c>
      <c r="ET747" s="58" t="e">
        <f t="shared" si="2147"/>
        <v>#N/A</v>
      </c>
      <c r="EU747" s="56">
        <f t="shared" si="2059"/>
        <v>0</v>
      </c>
      <c r="EV747" s="56">
        <f t="shared" si="2060"/>
        <v>0</v>
      </c>
      <c r="EW747" s="56">
        <f t="shared" si="2061"/>
        <v>0</v>
      </c>
      <c r="EX747" s="56">
        <f t="shared" si="2062"/>
        <v>0</v>
      </c>
      <c r="EY747" s="56">
        <f t="shared" si="2063"/>
        <v>0</v>
      </c>
      <c r="EZ747" s="56">
        <f t="shared" si="2064"/>
        <v>0</v>
      </c>
      <c r="FA747" s="39">
        <f t="shared" si="2065"/>
        <v>0</v>
      </c>
      <c r="FB747" s="39">
        <f t="shared" si="2066"/>
        <v>0</v>
      </c>
      <c r="FC747" s="54">
        <f t="shared" si="2067"/>
        <v>0</v>
      </c>
      <c r="FD747" s="54">
        <f t="shared" si="2068"/>
        <v>0</v>
      </c>
      <c r="FE747" s="39">
        <f t="shared" si="2069"/>
        <v>0</v>
      </c>
      <c r="FF747" s="54">
        <f t="shared" si="2070"/>
        <v>0</v>
      </c>
      <c r="FG747" s="39">
        <f t="shared" si="2071"/>
        <v>0</v>
      </c>
      <c r="FH747" s="39">
        <f t="shared" si="2148"/>
        <v>0</v>
      </c>
      <c r="FI747" s="39">
        <f t="shared" si="2149"/>
        <v>0</v>
      </c>
      <c r="FJ747" s="39">
        <f t="shared" si="2150"/>
        <v>0</v>
      </c>
      <c r="FK747" s="39" t="e">
        <f t="shared" si="2151"/>
        <v>#DIV/0!</v>
      </c>
      <c r="FL747" s="39" t="e">
        <f t="shared" si="2152"/>
        <v>#DIV/0!</v>
      </c>
      <c r="FM747" s="39" t="e">
        <f t="shared" si="2153"/>
        <v>#DIV/0!</v>
      </c>
      <c r="FN747" s="39">
        <f t="shared" si="2154"/>
        <v>1</v>
      </c>
      <c r="FO747" s="39">
        <f t="shared" si="2072"/>
        <v>0</v>
      </c>
      <c r="FP747" s="39">
        <f t="shared" si="2073"/>
        <v>0</v>
      </c>
      <c r="FQ747" s="39">
        <f t="shared" si="2074"/>
        <v>0</v>
      </c>
      <c r="FR747" s="39">
        <f t="shared" si="2155"/>
        <v>0</v>
      </c>
      <c r="FS747" s="39">
        <f t="shared" si="2156"/>
        <v>0</v>
      </c>
      <c r="FU747" s="39" t="e">
        <f t="shared" si="2157"/>
        <v>#DIV/0!</v>
      </c>
      <c r="FV747" s="39" t="e">
        <f t="shared" si="2158"/>
        <v>#DIV/0!</v>
      </c>
      <c r="FW747" s="39" t="e">
        <f t="shared" si="2159"/>
        <v>#DIV/0!</v>
      </c>
      <c r="FY747" s="39" t="e">
        <f t="shared" si="2160"/>
        <v>#DIV/0!</v>
      </c>
      <c r="FZ747" s="39" t="e">
        <f t="shared" si="2161"/>
        <v>#DIV/0!</v>
      </c>
      <c r="GA747" s="39" t="e">
        <f t="shared" si="2162"/>
        <v>#DIV/0!</v>
      </c>
      <c r="GB747" s="39" t="e">
        <f t="shared" si="2163"/>
        <v>#DIV/0!</v>
      </c>
      <c r="GC747" s="39" t="e">
        <f t="shared" si="2164"/>
        <v>#DIV/0!</v>
      </c>
      <c r="GD747" s="39" t="e">
        <f t="shared" si="2165"/>
        <v>#DIV/0!</v>
      </c>
      <c r="GE747" s="39" t="e">
        <f t="shared" si="2166"/>
        <v>#DIV/0!</v>
      </c>
      <c r="GF747" s="39" t="e">
        <f t="shared" si="2167"/>
        <v>#DIV/0!</v>
      </c>
      <c r="GG747" s="39" t="e">
        <f t="shared" si="2168"/>
        <v>#DIV/0!</v>
      </c>
      <c r="GH747" s="39" t="e">
        <f t="shared" si="2169"/>
        <v>#DIV/0!</v>
      </c>
      <c r="GI747" s="39"/>
      <c r="GJ747" s="39" t="e">
        <f t="shared" si="2170"/>
        <v>#DIV/0!</v>
      </c>
      <c r="GK747" s="39" t="e">
        <f t="shared" si="2171"/>
        <v>#DIV/0!</v>
      </c>
      <c r="GL747" s="39" t="e">
        <f t="shared" si="2172"/>
        <v>#DIV/0!</v>
      </c>
      <c r="GM747" s="39" t="e">
        <f t="shared" si="2173"/>
        <v>#DIV/0!</v>
      </c>
      <c r="GN747" s="39" t="e">
        <f t="shared" si="2174"/>
        <v>#DIV/0!</v>
      </c>
      <c r="GO747" s="57"/>
      <c r="GP747" s="57" t="e">
        <f t="shared" si="2175"/>
        <v>#DIV/0!</v>
      </c>
      <c r="GQ747" s="59" t="e">
        <f t="shared" si="2176"/>
        <v>#DIV/0!</v>
      </c>
      <c r="GR747" s="41" t="e">
        <f t="shared" si="2177"/>
        <v>#DIV/0!</v>
      </c>
      <c r="GS747" s="57" t="e">
        <f t="shared" si="2178"/>
        <v>#DIV/0!</v>
      </c>
      <c r="GT747" s="57" t="e">
        <f t="shared" si="2179"/>
        <v>#DIV/0!</v>
      </c>
      <c r="GU747" s="57" t="e">
        <f t="shared" si="2180"/>
        <v>#DIV/0!</v>
      </c>
      <c r="GV747" s="57"/>
      <c r="GW747" s="42" t="e">
        <f t="shared" si="2181"/>
        <v>#DIV/0!</v>
      </c>
      <c r="GX747" s="42" t="e">
        <f t="shared" si="2182"/>
        <v>#DIV/0!</v>
      </c>
      <c r="GY747" s="42" t="e">
        <f t="shared" si="2183"/>
        <v>#DIV/0!</v>
      </c>
      <c r="GZ747" s="57"/>
      <c r="HA747" s="2" t="e">
        <f t="shared" si="2184"/>
        <v>#DIV/0!</v>
      </c>
      <c r="HB747" s="2" t="e">
        <f t="shared" si="2185"/>
        <v>#DIV/0!</v>
      </c>
      <c r="HC747" s="2" t="e">
        <f t="shared" si="2186"/>
        <v>#DIV/0!</v>
      </c>
      <c r="HD747" s="2" t="e">
        <f t="shared" si="2187"/>
        <v>#DIV/0!</v>
      </c>
      <c r="HE747" s="2" t="e">
        <f t="shared" si="2188"/>
        <v>#DIV/0!</v>
      </c>
      <c r="HF747" s="2" t="e">
        <f t="shared" si="2189"/>
        <v>#DIV/0!</v>
      </c>
      <c r="HG747" s="2" t="e">
        <f t="shared" si="2190"/>
        <v>#DIV/0!</v>
      </c>
      <c r="HH747" s="2" t="e">
        <f t="shared" si="2191"/>
        <v>#DIV/0!</v>
      </c>
      <c r="HI747" s="2" t="e">
        <f t="shared" si="2192"/>
        <v>#DIV/0!</v>
      </c>
      <c r="HJ747" s="11" t="e">
        <f t="shared" si="2193"/>
        <v>#DIV/0!</v>
      </c>
      <c r="HK747" s="60" t="e">
        <f t="shared" si="2194"/>
        <v>#DIV/0!</v>
      </c>
      <c r="HL747" s="57"/>
      <c r="HM747" s="57" t="e">
        <f t="shared" si="2195"/>
        <v>#DIV/0!</v>
      </c>
      <c r="HN747" s="57" t="e">
        <f t="shared" si="2196"/>
        <v>#DIV/0!</v>
      </c>
      <c r="HO747" s="57" t="e">
        <f t="shared" si="2197"/>
        <v>#DIV/0!</v>
      </c>
      <c r="HP747" s="57" t="e">
        <f t="shared" si="2198"/>
        <v>#DIV/0!</v>
      </c>
      <c r="HQ747" s="57" t="e">
        <f t="shared" si="2199"/>
        <v>#DIV/0!</v>
      </c>
      <c r="HR747" s="57"/>
      <c r="HS747" s="57" t="e">
        <f t="shared" si="2200"/>
        <v>#DIV/0!</v>
      </c>
      <c r="HT747" s="57" t="e">
        <f t="shared" si="2201"/>
        <v>#DIV/0!</v>
      </c>
      <c r="HU747" s="57" t="e">
        <f t="shared" si="2202"/>
        <v>#DIV/0!</v>
      </c>
      <c r="HV747" s="57" t="e">
        <f t="shared" si="2203"/>
        <v>#DIV/0!</v>
      </c>
      <c r="HW747" s="57" t="e">
        <f t="shared" si="2204"/>
        <v>#DIV/0!</v>
      </c>
      <c r="HX747" s="57"/>
      <c r="HY747" s="57" t="e">
        <f t="shared" si="2205"/>
        <v>#DIV/0!</v>
      </c>
      <c r="HZ747" s="57" t="e">
        <f t="shared" si="2206"/>
        <v>#DIV/0!</v>
      </c>
      <c r="IA747" s="57"/>
      <c r="IB747" s="61">
        <f t="shared" si="2207"/>
        <v>0</v>
      </c>
      <c r="IC747" s="57" t="str">
        <f t="shared" si="2208"/>
        <v/>
      </c>
      <c r="ID747" s="42"/>
      <c r="IE747" s="2" t="str">
        <f t="shared" si="2209"/>
        <v/>
      </c>
      <c r="IF747" s="60" t="e">
        <f t="shared" si="2210"/>
        <v>#DIV/0!</v>
      </c>
      <c r="IG747" s="60" t="str">
        <f t="shared" si="2211"/>
        <v/>
      </c>
      <c r="IH747" s="60" t="str">
        <f t="shared" si="2212"/>
        <v>zinco-</v>
      </c>
      <c r="II747" s="60" t="str">
        <f t="shared" si="2213"/>
        <v>mangano-</v>
      </c>
      <c r="IJ747" s="60" t="e">
        <f t="shared" si="2214"/>
        <v>#DIV/0!</v>
      </c>
      <c r="IK747" s="60" t="e">
        <f t="shared" si="2215"/>
        <v>#DIV/0!</v>
      </c>
      <c r="IL747" s="60" t="e">
        <f t="shared" si="2216"/>
        <v>#DIV/0!</v>
      </c>
      <c r="IM747" s="60" t="e">
        <f t="shared" si="2217"/>
        <v>#DIV/0!</v>
      </c>
      <c r="IN747" s="60" t="str">
        <f t="shared" si="2218"/>
        <v/>
      </c>
      <c r="IO747" s="60" t="str">
        <f t="shared" si="2219"/>
        <v/>
      </c>
      <c r="IP747" s="57"/>
      <c r="IQ747" s="57" t="str">
        <f t="shared" si="2220"/>
        <v>ERROR!!</v>
      </c>
    </row>
    <row r="748" spans="24:251">
      <c r="X748" s="29">
        <f t="shared" si="2076"/>
        <v>0</v>
      </c>
      <c r="Y748" s="29">
        <f t="shared" si="2077"/>
        <v>0</v>
      </c>
      <c r="Z748" s="29" t="e">
        <f t="shared" si="2078"/>
        <v>#DIV/0!</v>
      </c>
      <c r="AA748" s="29" t="e">
        <f t="shared" si="2079"/>
        <v>#DIV/0!</v>
      </c>
      <c r="AB748" s="29" t="e">
        <f t="shared" si="2080"/>
        <v>#DIV/0!</v>
      </c>
      <c r="AC748" s="29" t="e">
        <f t="shared" si="2081"/>
        <v>#DIV/0!</v>
      </c>
      <c r="AF748" s="23">
        <v>60.084299999999999</v>
      </c>
      <c r="AG748" s="23">
        <v>79.878799999999998</v>
      </c>
      <c r="AH748" s="23">
        <v>101.96120000000001</v>
      </c>
      <c r="AI748" s="23">
        <v>151.99039999999999</v>
      </c>
      <c r="AJ748" s="23">
        <v>159.69</v>
      </c>
      <c r="AK748" s="23">
        <v>71.846400000000003</v>
      </c>
      <c r="AL748" s="23">
        <v>70.9375</v>
      </c>
      <c r="AM748" s="23">
        <v>40.304400000000001</v>
      </c>
      <c r="AN748" s="23">
        <v>56.077399999999997</v>
      </c>
      <c r="AO748" s="23">
        <v>61.978999999999999</v>
      </c>
      <c r="AP748" s="23">
        <v>94.195999999999998</v>
      </c>
      <c r="AQ748" s="23">
        <v>18.998000000000001</v>
      </c>
      <c r="AR748" s="23">
        <v>35.450000000000003</v>
      </c>
      <c r="AS748" s="23">
        <v>29.88</v>
      </c>
      <c r="AT748" s="23">
        <v>74.691999999999993</v>
      </c>
      <c r="AU748" s="23">
        <v>81.39</v>
      </c>
      <c r="AX748" s="54">
        <f t="shared" si="2082"/>
        <v>0</v>
      </c>
      <c r="AY748" s="54">
        <f t="shared" si="2083"/>
        <v>0</v>
      </c>
      <c r="AZ748" s="54">
        <f t="shared" si="2084"/>
        <v>0</v>
      </c>
      <c r="BA748" s="54">
        <f t="shared" si="2085"/>
        <v>0</v>
      </c>
      <c r="BB748" s="54">
        <f t="shared" si="2086"/>
        <v>0</v>
      </c>
      <c r="BC748" s="54">
        <f t="shared" si="2087"/>
        <v>0</v>
      </c>
      <c r="BD748" s="54">
        <f t="shared" si="2088"/>
        <v>0</v>
      </c>
      <c r="BE748" s="54">
        <f t="shared" si="2089"/>
        <v>0</v>
      </c>
      <c r="BF748" s="54">
        <f t="shared" si="2090"/>
        <v>0</v>
      </c>
      <c r="BG748" s="54">
        <f t="shared" si="2091"/>
        <v>0</v>
      </c>
      <c r="BH748" s="54">
        <f t="shared" si="2092"/>
        <v>0</v>
      </c>
      <c r="BI748" s="54">
        <f t="shared" si="2093"/>
        <v>0</v>
      </c>
      <c r="BJ748" s="54">
        <f t="shared" si="2094"/>
        <v>0</v>
      </c>
      <c r="BK748" s="54">
        <f t="shared" si="2095"/>
        <v>0</v>
      </c>
      <c r="BL748" s="54">
        <f t="shared" si="2096"/>
        <v>0</v>
      </c>
      <c r="BM748" s="42"/>
      <c r="BO748" s="54">
        <f>'Norm-coeff'!$C$2+$AX748*'Norm-coeff'!$D$2+$AY748*'Norm-coeff'!$E$2+$AZ748*'Norm-coeff'!$F$2+$BA748*'Norm-coeff'!$G$2+$BB748*'Norm-coeff'!$H$2+$BC748*'Norm-coeff'!$I$2+$BD748*'Norm-coeff'!$J$2+$BE748*'Norm-coeff'!$K$2+$BF748*'Norm-coeff'!$L$2+$BG748*'Norm-coeff'!$M$2+$BH748*'Norm-coeff'!$N$2+$BI748*'Norm-coeff'!$O$2</f>
        <v>5.4045421474420303</v>
      </c>
      <c r="BP748" s="54">
        <f>'Norm-coeff'!$C$3+$AX748*'Norm-coeff'!$D$3+$AY748*'Norm-coeff'!$E$3+$AZ748*'Norm-coeff'!$F$3+$BA748*'Norm-coeff'!$G$3+$BB748*'Norm-coeff'!$H$3+$BC748*'Norm-coeff'!$I$3+$BD748*'Norm-coeff'!$J$3+$BE748*'Norm-coeff'!$K$3+$BF748*'Norm-coeff'!$L$3+$BG748*'Norm-coeff'!$M$3+$BH748*'Norm-coeff'!$N$3+$BI748*'Norm-coeff'!$O$3</f>
        <v>3.15319116612705</v>
      </c>
      <c r="BQ748" s="54">
        <f>'Norm-coeff'!$C$4+$AX748*'Norm-coeff'!$D$4+$AY748*'Norm-coeff'!$E$4+$AZ748*'Norm-coeff'!$F$4+$BA748*'Norm-coeff'!$G$4+$BB748*'Norm-coeff'!$H$4+$BC748*'Norm-coeff'!$I$4+$BD748*'Norm-coeff'!$J$4+$BE748*'Norm-coeff'!$K$4+$BF748*'Norm-coeff'!$L$4+$BG748*'Norm-coeff'!$M$4+$BH748*'Norm-coeff'!$N$4+$BI748*'Norm-coeff'!$O$4</f>
        <v>1.42115649462768</v>
      </c>
      <c r="BR748" s="54">
        <f>'Norm-coeff'!$C$5+$AX748*'Norm-coeff'!$D$5+$AY748*'Norm-coeff'!$E$5+$AZ748*'Norm-coeff'!$F$5+$BA748*'Norm-coeff'!$G$5+$BB748*'Norm-coeff'!$H$5+$BC748*'Norm-coeff'!$I$5+$BD748*'Norm-coeff'!$J$5+$BE748*'Norm-coeff'!$K$5+$BF748*'Norm-coeff'!$L$5+$BG748*'Norm-coeff'!$M$5+$BH748*'Norm-coeff'!$N$5+$BI748*'Norm-coeff'!$O$5</f>
        <v>1.0553329241296201</v>
      </c>
      <c r="BS748" s="54">
        <f>'Norm-coeff'!$C$6+$AX748*'Norm-coeff'!$D$6+$AY748*'Norm-coeff'!$E$6+$AZ748*'Norm-coeff'!$F$6+$BA748*'Norm-coeff'!$G$6+$BB748*'Norm-coeff'!$H$6+$BC748*'Norm-coeff'!$I$6+$BD748*'Norm-coeff'!$J$6+$BE748*'Norm-coeff'!$K$6+$BF748*'Norm-coeff'!$L$6+$BG748*'Norm-coeff'!$M$6+$BH748*'Norm-coeff'!$N$6+$BI748*'Norm-coeff'!$O$6</f>
        <v>-1.48700885495103E-2</v>
      </c>
      <c r="BT748" s="54">
        <f>'Norm-coeff'!$C$7+$AX748*'Norm-coeff'!$D$7+$AY748*'Norm-coeff'!$E$7+$AZ748*'Norm-coeff'!$F$7+$BA748*'Norm-coeff'!$G$7+$BB748*'Norm-coeff'!$H$7+$BC748*'Norm-coeff'!$I$7+$BD748*'Norm-coeff'!$J$7+$BE748*'Norm-coeff'!$K$7+$BF748*'Norm-coeff'!$L$7+$BG748*'Norm-coeff'!$M$7+$BH748*'Norm-coeff'!$N$7+$BI748*'Norm-coeff'!$O$7</f>
        <v>2.0907583608832998</v>
      </c>
      <c r="BU748" s="54">
        <f>'Norm-coeff'!$C$8+$AX748*'Norm-coeff'!$D$8+$AY748*'Norm-coeff'!$E$8+$AZ748*'Norm-coeff'!$F$8+$BA748*'Norm-coeff'!$G$8+$BB748*'Norm-coeff'!$H$8+$BC748*'Norm-coeff'!$I$8+$BD748*'Norm-coeff'!$J$8+$BE748*'Norm-coeff'!$K$8+$BF748*'Norm-coeff'!$L$8+$BG748*'Norm-coeff'!$M$8+$BH748*'Norm-coeff'!$N$8+$BI748*'Norm-coeff'!$O$8</f>
        <v>0.65894159836244504</v>
      </c>
      <c r="BV748" s="54">
        <f>'Norm-coeff'!$C$9+$AX748*'Norm-coeff'!$D$9+$AY748*'Norm-coeff'!$E$9+$AZ748*'Norm-coeff'!$F$9+$BA748*'Norm-coeff'!$G$9+$BB748*'Norm-coeff'!$H$9+$BC748*'Norm-coeff'!$I$9+$BD748*'Norm-coeff'!$J$9+$BE748*'Norm-coeff'!$K$9+$BF748*'Norm-coeff'!$L$9+$BG748*'Norm-coeff'!$M$9+$BH748*'Norm-coeff'!$N$9+$BI748*'Norm-coeff'!$O$9</f>
        <v>1.48961085014701</v>
      </c>
      <c r="BW748" s="54">
        <f>'Norm-coeff'!$C$10+$AX748*'Norm-coeff'!$D$10+$AY748*'Norm-coeff'!$E$10+$AZ748*'Norm-coeff'!$F$10+$BA748*'Norm-coeff'!$G$10+$BB748*'Norm-coeff'!$H$10+$BC748*'Norm-coeff'!$I$10+$BD748*'Norm-coeff'!$J$10+$BE748*'Norm-coeff'!$K$10+$BF748*'Norm-coeff'!$L$10+$BG748*'Norm-coeff'!$M$10+$BH748*'Norm-coeff'!$N$10+$BI748*'Norm-coeff'!$O$10</f>
        <v>1.42058735749591</v>
      </c>
      <c r="BX748" s="54">
        <f>'Norm-coeff'!$C$11+$AX748*'Norm-coeff'!$D$11+$AY748*'Norm-coeff'!$E$11+$AZ748*'Norm-coeff'!$F$11+$BA748*'Norm-coeff'!$G$11+$BB748*'Norm-coeff'!$H$11+$BC748*'Norm-coeff'!$I$11+$BD748*'Norm-coeff'!$J$11+$BE748*'Norm-coeff'!$K$11+$BF748*'Norm-coeff'!$L$11+$BG748*'Norm-coeff'!$M$11+$BH748*'Norm-coeff'!$N$11+$BI748*'Norm-coeff'!$O$11</f>
        <v>0.221233014421479</v>
      </c>
      <c r="BY748" s="54">
        <f>'Norm-coeff'!$C$12+$AX748*'Norm-coeff'!$D$12+$AY748*'Norm-coeff'!$E$12+$AZ748*'Norm-coeff'!$F$12+$BA748*'Norm-coeff'!$G$12+$BB748*'Norm-coeff'!$H$12+$BC748*'Norm-coeff'!$I$12+$BD748*'Norm-coeff'!$J$12+$BE748*'Norm-coeff'!$K$12+$BF748*'Norm-coeff'!$L$12+$BG748*'Norm-coeff'!$M$12+$BH748*'Norm-coeff'!$N$12+$BI748*'Norm-coeff'!$O$12</f>
        <v>0.283527502056037</v>
      </c>
      <c r="BZ748" s="54">
        <f>'Norm-coeff'!$C$13+$AX748*'Norm-coeff'!$D$13+$AY748*'Norm-coeff'!$E$13+$AZ748*'Norm-coeff'!$F$13+$BA748*'Norm-coeff'!$G$13+$BB748*'Norm-coeff'!$H$13+$BC748*'Norm-coeff'!$I$13+$BD748*'Norm-coeff'!$J$13+$BE748*'Norm-coeff'!$K$13+$BF748*'Norm-coeff'!$L$13+$BG748*'Norm-coeff'!$M$13+$BH748*'Norm-coeff'!$N$13+$BI748*'Norm-coeff'!$O$13</f>
        <v>-4.1864930554451202E-2</v>
      </c>
      <c r="CA748" s="54">
        <f>'Norm-coeff'!$C$14+$AX748*'Norm-coeff'!$D$14+$AY748*'Norm-coeff'!$E$14+$AZ748*'Norm-coeff'!$F$14+$BA748*'Norm-coeff'!$G$14+$BB748*'Norm-coeff'!$H$14+$BC748*'Norm-coeff'!$I$14+$BD748*'Norm-coeff'!$J$14+$BE748*'Norm-coeff'!$K$14+$BF748*'Norm-coeff'!$L$14+$BG748*'Norm-coeff'!$M$14+$BH748*'Norm-coeff'!$N$14+$BI748*'Norm-coeff'!$O$14</f>
        <v>4.2526983164477103</v>
      </c>
      <c r="CC748" s="54">
        <f t="shared" si="2221"/>
        <v>0</v>
      </c>
      <c r="CG748" s="54">
        <f t="shared" si="2097"/>
        <v>0</v>
      </c>
      <c r="CH748" s="54">
        <f t="shared" si="2075"/>
        <v>0</v>
      </c>
      <c r="CI748" s="54">
        <f t="shared" si="2098"/>
        <v>0</v>
      </c>
      <c r="CJ748" s="56">
        <f t="shared" si="2099"/>
        <v>0</v>
      </c>
      <c r="CK748" s="54">
        <f t="shared" si="2100"/>
        <v>0</v>
      </c>
      <c r="CL748" s="54">
        <f t="shared" si="2101"/>
        <v>0</v>
      </c>
      <c r="CM748" s="54">
        <f t="shared" si="2102"/>
        <v>0</v>
      </c>
      <c r="CN748" s="54">
        <f t="shared" si="2103"/>
        <v>0</v>
      </c>
      <c r="CO748" s="54">
        <f t="shared" si="2104"/>
        <v>0</v>
      </c>
      <c r="CP748" s="54">
        <f t="shared" si="2105"/>
        <v>0</v>
      </c>
      <c r="CQ748" s="54">
        <f t="shared" si="2106"/>
        <v>0</v>
      </c>
      <c r="CR748" s="54">
        <f t="shared" si="2107"/>
        <v>0</v>
      </c>
      <c r="CS748" s="54">
        <f t="shared" si="2108"/>
        <v>0</v>
      </c>
      <c r="CU748" s="54">
        <f t="shared" si="2109"/>
        <v>0</v>
      </c>
      <c r="CV748" s="54">
        <f t="shared" si="2110"/>
        <v>0</v>
      </c>
      <c r="CW748" s="54">
        <f t="shared" si="2111"/>
        <v>0</v>
      </c>
      <c r="CX748" s="54">
        <f t="shared" si="2112"/>
        <v>0</v>
      </c>
      <c r="CZ748" s="54">
        <f t="shared" si="2113"/>
        <v>0</v>
      </c>
      <c r="DA748" s="54">
        <f t="shared" si="2114"/>
        <v>0</v>
      </c>
      <c r="DB748" s="54">
        <f t="shared" si="2115"/>
        <v>0</v>
      </c>
      <c r="DC748" s="54">
        <f t="shared" si="2116"/>
        <v>0</v>
      </c>
      <c r="DD748" s="54">
        <f t="shared" si="2117"/>
        <v>0</v>
      </c>
      <c r="DE748" s="54">
        <f t="shared" si="2118"/>
        <v>0</v>
      </c>
      <c r="DF748" s="54">
        <f t="shared" si="2119"/>
        <v>0</v>
      </c>
      <c r="DG748" s="54">
        <f t="shared" si="2120"/>
        <v>2</v>
      </c>
      <c r="DH748" s="71">
        <f t="shared" si="2121"/>
        <v>0</v>
      </c>
      <c r="DI748" s="71">
        <f t="shared" si="2122"/>
        <v>0</v>
      </c>
      <c r="DJ748" s="54">
        <f t="shared" si="2123"/>
        <v>0</v>
      </c>
      <c r="DK748" s="54">
        <f t="shared" si="2124"/>
        <v>2</v>
      </c>
      <c r="DL748" s="4">
        <f t="shared" si="2049"/>
        <v>0</v>
      </c>
      <c r="DM748" s="3">
        <f t="shared" si="2125"/>
        <v>0</v>
      </c>
      <c r="DN748" s="3">
        <f t="shared" si="2126"/>
        <v>0</v>
      </c>
      <c r="DO748" s="4" t="e">
        <f t="shared" si="2127"/>
        <v>#DIV/0!</v>
      </c>
      <c r="DP748" s="57"/>
      <c r="DQ748" s="57"/>
      <c r="DR748" s="56">
        <f t="shared" si="2050"/>
        <v>2</v>
      </c>
      <c r="DS748" s="56">
        <f t="shared" si="2051"/>
        <v>0</v>
      </c>
      <c r="DT748" s="38">
        <f t="shared" si="2052"/>
        <v>0</v>
      </c>
      <c r="DU748" s="38">
        <f t="shared" si="2128"/>
        <v>2</v>
      </c>
      <c r="DV748" s="38">
        <f t="shared" si="2053"/>
        <v>0</v>
      </c>
      <c r="DW748" s="39">
        <f t="shared" si="2054"/>
        <v>0</v>
      </c>
      <c r="DX748" s="39">
        <f t="shared" si="2055"/>
        <v>0</v>
      </c>
      <c r="DY748" s="39">
        <f t="shared" si="2056"/>
        <v>0</v>
      </c>
      <c r="DZ748" s="39">
        <f t="shared" si="2057"/>
        <v>0</v>
      </c>
      <c r="EA748" s="39">
        <f t="shared" si="2058"/>
        <v>0</v>
      </c>
      <c r="EB748" s="37" t="e">
        <f t="shared" si="2129"/>
        <v>#DIV/0!</v>
      </c>
      <c r="EC748" s="37" t="e">
        <f t="shared" si="2130"/>
        <v>#DIV/0!</v>
      </c>
      <c r="ED748" s="37" t="e">
        <f t="shared" si="2131"/>
        <v>#DIV/0!</v>
      </c>
      <c r="EE748" s="37" t="e">
        <f t="shared" si="2132"/>
        <v>#DIV/0!</v>
      </c>
      <c r="EF748" s="39" t="e">
        <f t="shared" si="2133"/>
        <v>#DIV/0!</v>
      </c>
      <c r="EG748" s="37" t="e">
        <f t="shared" si="2134"/>
        <v>#DIV/0!</v>
      </c>
      <c r="EH748" s="37" t="e">
        <f t="shared" si="2135"/>
        <v>#DIV/0!</v>
      </c>
      <c r="EI748" s="11" t="b">
        <f t="shared" si="2136"/>
        <v>1</v>
      </c>
      <c r="EJ748" s="11" t="b">
        <f t="shared" si="2137"/>
        <v>0</v>
      </c>
      <c r="EK748" s="39" t="e">
        <f t="shared" si="2138"/>
        <v>#DIV/0!</v>
      </c>
      <c r="EL748" s="39" t="e">
        <f t="shared" si="2139"/>
        <v>#DIV/0!</v>
      </c>
      <c r="EM748" s="39" t="e">
        <f t="shared" si="2140"/>
        <v>#DIV/0!</v>
      </c>
      <c r="EN748" s="39" t="e">
        <f t="shared" si="2141"/>
        <v>#DIV/0!</v>
      </c>
      <c r="EO748" s="39" t="e">
        <f t="shared" si="2142"/>
        <v>#DIV/0!</v>
      </c>
      <c r="EP748" s="39" t="e">
        <f t="shared" si="2143"/>
        <v>#DIV/0!</v>
      </c>
      <c r="EQ748" s="39" t="e">
        <f t="shared" si="2144"/>
        <v>#DIV/0!</v>
      </c>
      <c r="ER748" s="39" t="e">
        <f t="shared" si="2145"/>
        <v>#DIV/0!</v>
      </c>
      <c r="ES748" s="58" t="str">
        <f t="shared" si="2146"/>
        <v>(OH,F,Cl)-dominate amphibole</v>
      </c>
      <c r="ET748" s="58" t="e">
        <f t="shared" si="2147"/>
        <v>#N/A</v>
      </c>
      <c r="EU748" s="56">
        <f t="shared" si="2059"/>
        <v>0</v>
      </c>
      <c r="EV748" s="56">
        <f t="shared" si="2060"/>
        <v>0</v>
      </c>
      <c r="EW748" s="56">
        <f t="shared" si="2061"/>
        <v>0</v>
      </c>
      <c r="EX748" s="56">
        <f t="shared" si="2062"/>
        <v>0</v>
      </c>
      <c r="EY748" s="56">
        <f t="shared" si="2063"/>
        <v>0</v>
      </c>
      <c r="EZ748" s="56">
        <f t="shared" si="2064"/>
        <v>0</v>
      </c>
      <c r="FA748" s="39">
        <f t="shared" si="2065"/>
        <v>0</v>
      </c>
      <c r="FB748" s="39">
        <f t="shared" si="2066"/>
        <v>0</v>
      </c>
      <c r="FC748" s="54">
        <f t="shared" si="2067"/>
        <v>0</v>
      </c>
      <c r="FD748" s="54">
        <f t="shared" si="2068"/>
        <v>0</v>
      </c>
      <c r="FE748" s="39">
        <f t="shared" si="2069"/>
        <v>0</v>
      </c>
      <c r="FF748" s="54">
        <f t="shared" si="2070"/>
        <v>0</v>
      </c>
      <c r="FG748" s="39">
        <f t="shared" si="2071"/>
        <v>0</v>
      </c>
      <c r="FH748" s="39">
        <f t="shared" si="2148"/>
        <v>0</v>
      </c>
      <c r="FI748" s="39">
        <f t="shared" si="2149"/>
        <v>0</v>
      </c>
      <c r="FJ748" s="39">
        <f t="shared" si="2150"/>
        <v>0</v>
      </c>
      <c r="FK748" s="39" t="e">
        <f t="shared" si="2151"/>
        <v>#DIV/0!</v>
      </c>
      <c r="FL748" s="39" t="e">
        <f t="shared" si="2152"/>
        <v>#DIV/0!</v>
      </c>
      <c r="FM748" s="39" t="e">
        <f t="shared" si="2153"/>
        <v>#DIV/0!</v>
      </c>
      <c r="FN748" s="39">
        <f t="shared" si="2154"/>
        <v>1</v>
      </c>
      <c r="FO748" s="39">
        <f t="shared" si="2072"/>
        <v>0</v>
      </c>
      <c r="FP748" s="39">
        <f t="shared" si="2073"/>
        <v>0</v>
      </c>
      <c r="FQ748" s="39">
        <f t="shared" si="2074"/>
        <v>0</v>
      </c>
      <c r="FR748" s="39">
        <f t="shared" si="2155"/>
        <v>0</v>
      </c>
      <c r="FS748" s="39">
        <f t="shared" si="2156"/>
        <v>0</v>
      </c>
      <c r="FU748" s="39" t="e">
        <f t="shared" si="2157"/>
        <v>#DIV/0!</v>
      </c>
      <c r="FV748" s="39" t="e">
        <f t="shared" si="2158"/>
        <v>#DIV/0!</v>
      </c>
      <c r="FW748" s="39" t="e">
        <f t="shared" si="2159"/>
        <v>#DIV/0!</v>
      </c>
      <c r="FY748" s="39" t="e">
        <f t="shared" si="2160"/>
        <v>#DIV/0!</v>
      </c>
      <c r="FZ748" s="39" t="e">
        <f t="shared" si="2161"/>
        <v>#DIV/0!</v>
      </c>
      <c r="GA748" s="39" t="e">
        <f t="shared" si="2162"/>
        <v>#DIV/0!</v>
      </c>
      <c r="GB748" s="39" t="e">
        <f t="shared" si="2163"/>
        <v>#DIV/0!</v>
      </c>
      <c r="GC748" s="39" t="e">
        <f t="shared" si="2164"/>
        <v>#DIV/0!</v>
      </c>
      <c r="GD748" s="39" t="e">
        <f t="shared" si="2165"/>
        <v>#DIV/0!</v>
      </c>
      <c r="GE748" s="39" t="e">
        <f t="shared" si="2166"/>
        <v>#DIV/0!</v>
      </c>
      <c r="GF748" s="39" t="e">
        <f t="shared" si="2167"/>
        <v>#DIV/0!</v>
      </c>
      <c r="GG748" s="39" t="e">
        <f t="shared" si="2168"/>
        <v>#DIV/0!</v>
      </c>
      <c r="GH748" s="39" t="e">
        <f t="shared" si="2169"/>
        <v>#DIV/0!</v>
      </c>
      <c r="GI748" s="39"/>
      <c r="GJ748" s="39" t="e">
        <f t="shared" si="2170"/>
        <v>#DIV/0!</v>
      </c>
      <c r="GK748" s="39" t="e">
        <f t="shared" si="2171"/>
        <v>#DIV/0!</v>
      </c>
      <c r="GL748" s="39" t="e">
        <f t="shared" si="2172"/>
        <v>#DIV/0!</v>
      </c>
      <c r="GM748" s="39" t="e">
        <f t="shared" si="2173"/>
        <v>#DIV/0!</v>
      </c>
      <c r="GN748" s="39" t="e">
        <f t="shared" si="2174"/>
        <v>#DIV/0!</v>
      </c>
      <c r="GO748" s="57"/>
      <c r="GP748" s="57" t="e">
        <f t="shared" si="2175"/>
        <v>#DIV/0!</v>
      </c>
      <c r="GQ748" s="59" t="e">
        <f t="shared" si="2176"/>
        <v>#DIV/0!</v>
      </c>
      <c r="GR748" s="41" t="e">
        <f t="shared" si="2177"/>
        <v>#DIV/0!</v>
      </c>
      <c r="GS748" s="57" t="e">
        <f t="shared" si="2178"/>
        <v>#DIV/0!</v>
      </c>
      <c r="GT748" s="57" t="e">
        <f t="shared" si="2179"/>
        <v>#DIV/0!</v>
      </c>
      <c r="GU748" s="57" t="e">
        <f t="shared" si="2180"/>
        <v>#DIV/0!</v>
      </c>
      <c r="GV748" s="57"/>
      <c r="GW748" s="42" t="e">
        <f t="shared" si="2181"/>
        <v>#DIV/0!</v>
      </c>
      <c r="GX748" s="42" t="e">
        <f t="shared" si="2182"/>
        <v>#DIV/0!</v>
      </c>
      <c r="GY748" s="42" t="e">
        <f t="shared" si="2183"/>
        <v>#DIV/0!</v>
      </c>
      <c r="GZ748" s="57"/>
      <c r="HA748" s="2" t="e">
        <f t="shared" si="2184"/>
        <v>#DIV/0!</v>
      </c>
      <c r="HB748" s="2" t="e">
        <f t="shared" si="2185"/>
        <v>#DIV/0!</v>
      </c>
      <c r="HC748" s="2" t="e">
        <f t="shared" si="2186"/>
        <v>#DIV/0!</v>
      </c>
      <c r="HD748" s="2" t="e">
        <f t="shared" si="2187"/>
        <v>#DIV/0!</v>
      </c>
      <c r="HE748" s="2" t="e">
        <f t="shared" si="2188"/>
        <v>#DIV/0!</v>
      </c>
      <c r="HF748" s="2" t="e">
        <f t="shared" si="2189"/>
        <v>#DIV/0!</v>
      </c>
      <c r="HG748" s="2" t="e">
        <f t="shared" si="2190"/>
        <v>#DIV/0!</v>
      </c>
      <c r="HH748" s="2" t="e">
        <f t="shared" si="2191"/>
        <v>#DIV/0!</v>
      </c>
      <c r="HI748" s="2" t="e">
        <f t="shared" si="2192"/>
        <v>#DIV/0!</v>
      </c>
      <c r="HJ748" s="11" t="e">
        <f t="shared" si="2193"/>
        <v>#DIV/0!</v>
      </c>
      <c r="HK748" s="60" t="e">
        <f t="shared" si="2194"/>
        <v>#DIV/0!</v>
      </c>
      <c r="HL748" s="57"/>
      <c r="HM748" s="57" t="e">
        <f t="shared" si="2195"/>
        <v>#DIV/0!</v>
      </c>
      <c r="HN748" s="57" t="e">
        <f t="shared" si="2196"/>
        <v>#DIV/0!</v>
      </c>
      <c r="HO748" s="57" t="e">
        <f t="shared" si="2197"/>
        <v>#DIV/0!</v>
      </c>
      <c r="HP748" s="57" t="e">
        <f t="shared" si="2198"/>
        <v>#DIV/0!</v>
      </c>
      <c r="HQ748" s="57" t="e">
        <f t="shared" si="2199"/>
        <v>#DIV/0!</v>
      </c>
      <c r="HR748" s="57"/>
      <c r="HS748" s="57" t="e">
        <f t="shared" si="2200"/>
        <v>#DIV/0!</v>
      </c>
      <c r="HT748" s="57" t="e">
        <f t="shared" si="2201"/>
        <v>#DIV/0!</v>
      </c>
      <c r="HU748" s="57" t="e">
        <f t="shared" si="2202"/>
        <v>#DIV/0!</v>
      </c>
      <c r="HV748" s="57" t="e">
        <f t="shared" si="2203"/>
        <v>#DIV/0!</v>
      </c>
      <c r="HW748" s="57" t="e">
        <f t="shared" si="2204"/>
        <v>#DIV/0!</v>
      </c>
      <c r="HX748" s="57"/>
      <c r="HY748" s="57" t="e">
        <f t="shared" si="2205"/>
        <v>#DIV/0!</v>
      </c>
      <c r="HZ748" s="57" t="e">
        <f t="shared" si="2206"/>
        <v>#DIV/0!</v>
      </c>
      <c r="IA748" s="57"/>
      <c r="IB748" s="61">
        <f t="shared" si="2207"/>
        <v>0</v>
      </c>
      <c r="IC748" s="57" t="str">
        <f t="shared" si="2208"/>
        <v/>
      </c>
      <c r="ID748" s="42"/>
      <c r="IE748" s="2" t="str">
        <f t="shared" si="2209"/>
        <v/>
      </c>
      <c r="IF748" s="60" t="e">
        <f t="shared" si="2210"/>
        <v>#DIV/0!</v>
      </c>
      <c r="IG748" s="60" t="str">
        <f t="shared" si="2211"/>
        <v/>
      </c>
      <c r="IH748" s="60" t="str">
        <f t="shared" si="2212"/>
        <v>zinco-</v>
      </c>
      <c r="II748" s="60" t="str">
        <f t="shared" si="2213"/>
        <v>mangano-</v>
      </c>
      <c r="IJ748" s="60" t="e">
        <f t="shared" si="2214"/>
        <v>#DIV/0!</v>
      </c>
      <c r="IK748" s="60" t="e">
        <f t="shared" si="2215"/>
        <v>#DIV/0!</v>
      </c>
      <c r="IL748" s="60" t="e">
        <f t="shared" si="2216"/>
        <v>#DIV/0!</v>
      </c>
      <c r="IM748" s="60" t="e">
        <f t="shared" si="2217"/>
        <v>#DIV/0!</v>
      </c>
      <c r="IN748" s="60" t="str">
        <f t="shared" si="2218"/>
        <v/>
      </c>
      <c r="IO748" s="60" t="str">
        <f t="shared" si="2219"/>
        <v/>
      </c>
      <c r="IP748" s="57"/>
      <c r="IQ748" s="57" t="str">
        <f t="shared" si="2220"/>
        <v>ERROR!!</v>
      </c>
    </row>
    <row r="749" spans="24:251">
      <c r="X749" s="29">
        <f t="shared" si="2076"/>
        <v>0</v>
      </c>
      <c r="Y749" s="29">
        <f t="shared" si="2077"/>
        <v>0</v>
      </c>
      <c r="Z749" s="29" t="e">
        <f t="shared" si="2078"/>
        <v>#DIV/0!</v>
      </c>
      <c r="AA749" s="29" t="e">
        <f t="shared" si="2079"/>
        <v>#DIV/0!</v>
      </c>
      <c r="AB749" s="29" t="e">
        <f t="shared" si="2080"/>
        <v>#DIV/0!</v>
      </c>
      <c r="AC749" s="29" t="e">
        <f t="shared" si="2081"/>
        <v>#DIV/0!</v>
      </c>
      <c r="AF749" s="23">
        <v>60.084299999999999</v>
      </c>
      <c r="AG749" s="23">
        <v>79.878799999999998</v>
      </c>
      <c r="AH749" s="23">
        <v>101.96120000000001</v>
      </c>
      <c r="AI749" s="23">
        <v>151.99039999999999</v>
      </c>
      <c r="AJ749" s="23">
        <v>159.69</v>
      </c>
      <c r="AK749" s="23">
        <v>71.846400000000003</v>
      </c>
      <c r="AL749" s="23">
        <v>70.9375</v>
      </c>
      <c r="AM749" s="23">
        <v>40.304400000000001</v>
      </c>
      <c r="AN749" s="23">
        <v>56.077399999999997</v>
      </c>
      <c r="AO749" s="23">
        <v>61.978999999999999</v>
      </c>
      <c r="AP749" s="23">
        <v>94.195999999999998</v>
      </c>
      <c r="AQ749" s="23">
        <v>18.998000000000001</v>
      </c>
      <c r="AR749" s="23">
        <v>35.450000000000003</v>
      </c>
      <c r="AS749" s="23">
        <v>29.88</v>
      </c>
      <c r="AT749" s="23">
        <v>74.691999999999993</v>
      </c>
      <c r="AU749" s="23">
        <v>81.39</v>
      </c>
      <c r="AX749" s="54">
        <f t="shared" si="2082"/>
        <v>0</v>
      </c>
      <c r="AY749" s="54">
        <f t="shared" si="2083"/>
        <v>0</v>
      </c>
      <c r="AZ749" s="54">
        <f t="shared" si="2084"/>
        <v>0</v>
      </c>
      <c r="BA749" s="54">
        <f t="shared" si="2085"/>
        <v>0</v>
      </c>
      <c r="BB749" s="54">
        <f t="shared" si="2086"/>
        <v>0</v>
      </c>
      <c r="BC749" s="54">
        <f t="shared" si="2087"/>
        <v>0</v>
      </c>
      <c r="BD749" s="54">
        <f t="shared" si="2088"/>
        <v>0</v>
      </c>
      <c r="BE749" s="54">
        <f t="shared" si="2089"/>
        <v>0</v>
      </c>
      <c r="BF749" s="54">
        <f t="shared" si="2090"/>
        <v>0</v>
      </c>
      <c r="BG749" s="54">
        <f t="shared" si="2091"/>
        <v>0</v>
      </c>
      <c r="BH749" s="54">
        <f t="shared" si="2092"/>
        <v>0</v>
      </c>
      <c r="BI749" s="54">
        <f t="shared" si="2093"/>
        <v>0</v>
      </c>
      <c r="BJ749" s="54">
        <f t="shared" si="2094"/>
        <v>0</v>
      </c>
      <c r="BK749" s="54">
        <f t="shared" si="2095"/>
        <v>0</v>
      </c>
      <c r="BL749" s="54">
        <f t="shared" si="2096"/>
        <v>0</v>
      </c>
      <c r="BM749" s="42"/>
      <c r="BO749" s="54">
        <f>'Norm-coeff'!$C$2+$AX749*'Norm-coeff'!$D$2+$AY749*'Norm-coeff'!$E$2+$AZ749*'Norm-coeff'!$F$2+$BA749*'Norm-coeff'!$G$2+$BB749*'Norm-coeff'!$H$2+$BC749*'Norm-coeff'!$I$2+$BD749*'Norm-coeff'!$J$2+$BE749*'Norm-coeff'!$K$2+$BF749*'Norm-coeff'!$L$2+$BG749*'Norm-coeff'!$M$2+$BH749*'Norm-coeff'!$N$2+$BI749*'Norm-coeff'!$O$2</f>
        <v>5.4045421474420303</v>
      </c>
      <c r="BP749" s="54">
        <f>'Norm-coeff'!$C$3+$AX749*'Norm-coeff'!$D$3+$AY749*'Norm-coeff'!$E$3+$AZ749*'Norm-coeff'!$F$3+$BA749*'Norm-coeff'!$G$3+$BB749*'Norm-coeff'!$H$3+$BC749*'Norm-coeff'!$I$3+$BD749*'Norm-coeff'!$J$3+$BE749*'Norm-coeff'!$K$3+$BF749*'Norm-coeff'!$L$3+$BG749*'Norm-coeff'!$M$3+$BH749*'Norm-coeff'!$N$3+$BI749*'Norm-coeff'!$O$3</f>
        <v>3.15319116612705</v>
      </c>
      <c r="BQ749" s="54">
        <f>'Norm-coeff'!$C$4+$AX749*'Norm-coeff'!$D$4+$AY749*'Norm-coeff'!$E$4+$AZ749*'Norm-coeff'!$F$4+$BA749*'Norm-coeff'!$G$4+$BB749*'Norm-coeff'!$H$4+$BC749*'Norm-coeff'!$I$4+$BD749*'Norm-coeff'!$J$4+$BE749*'Norm-coeff'!$K$4+$BF749*'Norm-coeff'!$L$4+$BG749*'Norm-coeff'!$M$4+$BH749*'Norm-coeff'!$N$4+$BI749*'Norm-coeff'!$O$4</f>
        <v>1.42115649462768</v>
      </c>
      <c r="BR749" s="54">
        <f>'Norm-coeff'!$C$5+$AX749*'Norm-coeff'!$D$5+$AY749*'Norm-coeff'!$E$5+$AZ749*'Norm-coeff'!$F$5+$BA749*'Norm-coeff'!$G$5+$BB749*'Norm-coeff'!$H$5+$BC749*'Norm-coeff'!$I$5+$BD749*'Norm-coeff'!$J$5+$BE749*'Norm-coeff'!$K$5+$BF749*'Norm-coeff'!$L$5+$BG749*'Norm-coeff'!$M$5+$BH749*'Norm-coeff'!$N$5+$BI749*'Norm-coeff'!$O$5</f>
        <v>1.0553329241296201</v>
      </c>
      <c r="BS749" s="54">
        <f>'Norm-coeff'!$C$6+$AX749*'Norm-coeff'!$D$6+$AY749*'Norm-coeff'!$E$6+$AZ749*'Norm-coeff'!$F$6+$BA749*'Norm-coeff'!$G$6+$BB749*'Norm-coeff'!$H$6+$BC749*'Norm-coeff'!$I$6+$BD749*'Norm-coeff'!$J$6+$BE749*'Norm-coeff'!$K$6+$BF749*'Norm-coeff'!$L$6+$BG749*'Norm-coeff'!$M$6+$BH749*'Norm-coeff'!$N$6+$BI749*'Norm-coeff'!$O$6</f>
        <v>-1.48700885495103E-2</v>
      </c>
      <c r="BT749" s="54">
        <f>'Norm-coeff'!$C$7+$AX749*'Norm-coeff'!$D$7+$AY749*'Norm-coeff'!$E$7+$AZ749*'Norm-coeff'!$F$7+$BA749*'Norm-coeff'!$G$7+$BB749*'Norm-coeff'!$H$7+$BC749*'Norm-coeff'!$I$7+$BD749*'Norm-coeff'!$J$7+$BE749*'Norm-coeff'!$K$7+$BF749*'Norm-coeff'!$L$7+$BG749*'Norm-coeff'!$M$7+$BH749*'Norm-coeff'!$N$7+$BI749*'Norm-coeff'!$O$7</f>
        <v>2.0907583608832998</v>
      </c>
      <c r="BU749" s="54">
        <f>'Norm-coeff'!$C$8+$AX749*'Norm-coeff'!$D$8+$AY749*'Norm-coeff'!$E$8+$AZ749*'Norm-coeff'!$F$8+$BA749*'Norm-coeff'!$G$8+$BB749*'Norm-coeff'!$H$8+$BC749*'Norm-coeff'!$I$8+$BD749*'Norm-coeff'!$J$8+$BE749*'Norm-coeff'!$K$8+$BF749*'Norm-coeff'!$L$8+$BG749*'Norm-coeff'!$M$8+$BH749*'Norm-coeff'!$N$8+$BI749*'Norm-coeff'!$O$8</f>
        <v>0.65894159836244504</v>
      </c>
      <c r="BV749" s="54">
        <f>'Norm-coeff'!$C$9+$AX749*'Norm-coeff'!$D$9+$AY749*'Norm-coeff'!$E$9+$AZ749*'Norm-coeff'!$F$9+$BA749*'Norm-coeff'!$G$9+$BB749*'Norm-coeff'!$H$9+$BC749*'Norm-coeff'!$I$9+$BD749*'Norm-coeff'!$J$9+$BE749*'Norm-coeff'!$K$9+$BF749*'Norm-coeff'!$L$9+$BG749*'Norm-coeff'!$M$9+$BH749*'Norm-coeff'!$N$9+$BI749*'Norm-coeff'!$O$9</f>
        <v>1.48961085014701</v>
      </c>
      <c r="BW749" s="54">
        <f>'Norm-coeff'!$C$10+$AX749*'Norm-coeff'!$D$10+$AY749*'Norm-coeff'!$E$10+$AZ749*'Norm-coeff'!$F$10+$BA749*'Norm-coeff'!$G$10+$BB749*'Norm-coeff'!$H$10+$BC749*'Norm-coeff'!$I$10+$BD749*'Norm-coeff'!$J$10+$BE749*'Norm-coeff'!$K$10+$BF749*'Norm-coeff'!$L$10+$BG749*'Norm-coeff'!$M$10+$BH749*'Norm-coeff'!$N$10+$BI749*'Norm-coeff'!$O$10</f>
        <v>1.42058735749591</v>
      </c>
      <c r="BX749" s="54">
        <f>'Norm-coeff'!$C$11+$AX749*'Norm-coeff'!$D$11+$AY749*'Norm-coeff'!$E$11+$AZ749*'Norm-coeff'!$F$11+$BA749*'Norm-coeff'!$G$11+$BB749*'Norm-coeff'!$H$11+$BC749*'Norm-coeff'!$I$11+$BD749*'Norm-coeff'!$J$11+$BE749*'Norm-coeff'!$K$11+$BF749*'Norm-coeff'!$L$11+$BG749*'Norm-coeff'!$M$11+$BH749*'Norm-coeff'!$N$11+$BI749*'Norm-coeff'!$O$11</f>
        <v>0.221233014421479</v>
      </c>
      <c r="BY749" s="54">
        <f>'Norm-coeff'!$C$12+$AX749*'Norm-coeff'!$D$12+$AY749*'Norm-coeff'!$E$12+$AZ749*'Norm-coeff'!$F$12+$BA749*'Norm-coeff'!$G$12+$BB749*'Norm-coeff'!$H$12+$BC749*'Norm-coeff'!$I$12+$BD749*'Norm-coeff'!$J$12+$BE749*'Norm-coeff'!$K$12+$BF749*'Norm-coeff'!$L$12+$BG749*'Norm-coeff'!$M$12+$BH749*'Norm-coeff'!$N$12+$BI749*'Norm-coeff'!$O$12</f>
        <v>0.283527502056037</v>
      </c>
      <c r="BZ749" s="54">
        <f>'Norm-coeff'!$C$13+$AX749*'Norm-coeff'!$D$13+$AY749*'Norm-coeff'!$E$13+$AZ749*'Norm-coeff'!$F$13+$BA749*'Norm-coeff'!$G$13+$BB749*'Norm-coeff'!$H$13+$BC749*'Norm-coeff'!$I$13+$BD749*'Norm-coeff'!$J$13+$BE749*'Norm-coeff'!$K$13+$BF749*'Norm-coeff'!$L$13+$BG749*'Norm-coeff'!$M$13+$BH749*'Norm-coeff'!$N$13+$BI749*'Norm-coeff'!$O$13</f>
        <v>-4.1864930554451202E-2</v>
      </c>
      <c r="CA749" s="54">
        <f>'Norm-coeff'!$C$14+$AX749*'Norm-coeff'!$D$14+$AY749*'Norm-coeff'!$E$14+$AZ749*'Norm-coeff'!$F$14+$BA749*'Norm-coeff'!$G$14+$BB749*'Norm-coeff'!$H$14+$BC749*'Norm-coeff'!$I$14+$BD749*'Norm-coeff'!$J$14+$BE749*'Norm-coeff'!$K$14+$BF749*'Norm-coeff'!$L$14+$BG749*'Norm-coeff'!$M$14+$BH749*'Norm-coeff'!$N$14+$BI749*'Norm-coeff'!$O$14</f>
        <v>4.2526983164477103</v>
      </c>
      <c r="CC749" s="54">
        <f t="shared" si="2221"/>
        <v>0</v>
      </c>
      <c r="CG749" s="54">
        <f t="shared" si="2097"/>
        <v>0</v>
      </c>
      <c r="CH749" s="54">
        <f t="shared" si="2075"/>
        <v>0</v>
      </c>
      <c r="CI749" s="54">
        <f t="shared" si="2098"/>
        <v>0</v>
      </c>
      <c r="CJ749" s="56">
        <f t="shared" si="2099"/>
        <v>0</v>
      </c>
      <c r="CK749" s="54">
        <f t="shared" si="2100"/>
        <v>0</v>
      </c>
      <c r="CL749" s="54">
        <f t="shared" si="2101"/>
        <v>0</v>
      </c>
      <c r="CM749" s="54">
        <f t="shared" si="2102"/>
        <v>0</v>
      </c>
      <c r="CN749" s="54">
        <f t="shared" si="2103"/>
        <v>0</v>
      </c>
      <c r="CO749" s="54">
        <f t="shared" si="2104"/>
        <v>0</v>
      </c>
      <c r="CP749" s="54">
        <f t="shared" si="2105"/>
        <v>0</v>
      </c>
      <c r="CQ749" s="54">
        <f t="shared" si="2106"/>
        <v>0</v>
      </c>
      <c r="CR749" s="54">
        <f t="shared" si="2107"/>
        <v>0</v>
      </c>
      <c r="CS749" s="54">
        <f t="shared" si="2108"/>
        <v>0</v>
      </c>
      <c r="CU749" s="54">
        <f t="shared" si="2109"/>
        <v>0</v>
      </c>
      <c r="CV749" s="54">
        <f t="shared" si="2110"/>
        <v>0</v>
      </c>
      <c r="CW749" s="54">
        <f t="shared" si="2111"/>
        <v>0</v>
      </c>
      <c r="CX749" s="54">
        <f t="shared" si="2112"/>
        <v>0</v>
      </c>
      <c r="CZ749" s="54">
        <f t="shared" si="2113"/>
        <v>0</v>
      </c>
      <c r="DA749" s="54">
        <f t="shared" si="2114"/>
        <v>0</v>
      </c>
      <c r="DB749" s="54">
        <f t="shared" si="2115"/>
        <v>0</v>
      </c>
      <c r="DC749" s="54">
        <f t="shared" si="2116"/>
        <v>0</v>
      </c>
      <c r="DD749" s="54">
        <f t="shared" si="2117"/>
        <v>0</v>
      </c>
      <c r="DE749" s="54">
        <f t="shared" si="2118"/>
        <v>0</v>
      </c>
      <c r="DF749" s="54">
        <f t="shared" si="2119"/>
        <v>0</v>
      </c>
      <c r="DG749" s="54">
        <f t="shared" si="2120"/>
        <v>2</v>
      </c>
      <c r="DH749" s="71">
        <f t="shared" si="2121"/>
        <v>0</v>
      </c>
      <c r="DI749" s="71">
        <f t="shared" si="2122"/>
        <v>0</v>
      </c>
      <c r="DJ749" s="54">
        <f t="shared" si="2123"/>
        <v>0</v>
      </c>
      <c r="DK749" s="54">
        <f t="shared" si="2124"/>
        <v>2</v>
      </c>
      <c r="DL749" s="4">
        <f t="shared" si="2049"/>
        <v>0</v>
      </c>
      <c r="DM749" s="3">
        <f t="shared" si="2125"/>
        <v>0</v>
      </c>
      <c r="DN749" s="3">
        <f t="shared" si="2126"/>
        <v>0</v>
      </c>
      <c r="DO749" s="4" t="e">
        <f t="shared" si="2127"/>
        <v>#DIV/0!</v>
      </c>
      <c r="DP749" s="57"/>
      <c r="DQ749" s="57"/>
      <c r="DR749" s="56">
        <f t="shared" si="2050"/>
        <v>2</v>
      </c>
      <c r="DS749" s="56">
        <f t="shared" si="2051"/>
        <v>0</v>
      </c>
      <c r="DT749" s="38">
        <f t="shared" si="2052"/>
        <v>0</v>
      </c>
      <c r="DU749" s="38">
        <f t="shared" si="2128"/>
        <v>2</v>
      </c>
      <c r="DV749" s="38">
        <f t="shared" si="2053"/>
        <v>0</v>
      </c>
      <c r="DW749" s="39">
        <f t="shared" si="2054"/>
        <v>0</v>
      </c>
      <c r="DX749" s="39">
        <f t="shared" si="2055"/>
        <v>0</v>
      </c>
      <c r="DY749" s="39">
        <f t="shared" si="2056"/>
        <v>0</v>
      </c>
      <c r="DZ749" s="39">
        <f t="shared" si="2057"/>
        <v>0</v>
      </c>
      <c r="EA749" s="39">
        <f t="shared" si="2058"/>
        <v>0</v>
      </c>
      <c r="EB749" s="37" t="e">
        <f t="shared" si="2129"/>
        <v>#DIV/0!</v>
      </c>
      <c r="EC749" s="37" t="e">
        <f t="shared" si="2130"/>
        <v>#DIV/0!</v>
      </c>
      <c r="ED749" s="37" t="e">
        <f t="shared" si="2131"/>
        <v>#DIV/0!</v>
      </c>
      <c r="EE749" s="37" t="e">
        <f t="shared" si="2132"/>
        <v>#DIV/0!</v>
      </c>
      <c r="EF749" s="39" t="e">
        <f t="shared" si="2133"/>
        <v>#DIV/0!</v>
      </c>
      <c r="EG749" s="37" t="e">
        <f t="shared" si="2134"/>
        <v>#DIV/0!</v>
      </c>
      <c r="EH749" s="37" t="e">
        <f t="shared" si="2135"/>
        <v>#DIV/0!</v>
      </c>
      <c r="EI749" s="11" t="b">
        <f t="shared" si="2136"/>
        <v>1</v>
      </c>
      <c r="EJ749" s="11" t="b">
        <f t="shared" si="2137"/>
        <v>0</v>
      </c>
      <c r="EK749" s="39" t="e">
        <f t="shared" si="2138"/>
        <v>#DIV/0!</v>
      </c>
      <c r="EL749" s="39" t="e">
        <f t="shared" si="2139"/>
        <v>#DIV/0!</v>
      </c>
      <c r="EM749" s="39" t="e">
        <f t="shared" si="2140"/>
        <v>#DIV/0!</v>
      </c>
      <c r="EN749" s="39" t="e">
        <f t="shared" si="2141"/>
        <v>#DIV/0!</v>
      </c>
      <c r="EO749" s="39" t="e">
        <f t="shared" si="2142"/>
        <v>#DIV/0!</v>
      </c>
      <c r="EP749" s="39" t="e">
        <f t="shared" si="2143"/>
        <v>#DIV/0!</v>
      </c>
      <c r="EQ749" s="39" t="e">
        <f t="shared" si="2144"/>
        <v>#DIV/0!</v>
      </c>
      <c r="ER749" s="39" t="e">
        <f t="shared" si="2145"/>
        <v>#DIV/0!</v>
      </c>
      <c r="ES749" s="58" t="str">
        <f t="shared" si="2146"/>
        <v>(OH,F,Cl)-dominate amphibole</v>
      </c>
      <c r="ET749" s="58" t="e">
        <f t="shared" si="2147"/>
        <v>#N/A</v>
      </c>
      <c r="EU749" s="56">
        <f t="shared" si="2059"/>
        <v>0</v>
      </c>
      <c r="EV749" s="56">
        <f t="shared" si="2060"/>
        <v>0</v>
      </c>
      <c r="EW749" s="56">
        <f t="shared" si="2061"/>
        <v>0</v>
      </c>
      <c r="EX749" s="56">
        <f t="shared" si="2062"/>
        <v>0</v>
      </c>
      <c r="EY749" s="56">
        <f t="shared" si="2063"/>
        <v>0</v>
      </c>
      <c r="EZ749" s="56">
        <f t="shared" si="2064"/>
        <v>0</v>
      </c>
      <c r="FA749" s="39">
        <f t="shared" si="2065"/>
        <v>0</v>
      </c>
      <c r="FB749" s="39">
        <f t="shared" si="2066"/>
        <v>0</v>
      </c>
      <c r="FC749" s="54">
        <f t="shared" si="2067"/>
        <v>0</v>
      </c>
      <c r="FD749" s="54">
        <f t="shared" si="2068"/>
        <v>0</v>
      </c>
      <c r="FE749" s="39">
        <f t="shared" si="2069"/>
        <v>0</v>
      </c>
      <c r="FF749" s="54">
        <f t="shared" si="2070"/>
        <v>0</v>
      </c>
      <c r="FG749" s="39">
        <f t="shared" si="2071"/>
        <v>0</v>
      </c>
      <c r="FH749" s="39">
        <f t="shared" si="2148"/>
        <v>0</v>
      </c>
      <c r="FI749" s="39">
        <f t="shared" si="2149"/>
        <v>0</v>
      </c>
      <c r="FJ749" s="39">
        <f t="shared" si="2150"/>
        <v>0</v>
      </c>
      <c r="FK749" s="39" t="e">
        <f t="shared" si="2151"/>
        <v>#DIV/0!</v>
      </c>
      <c r="FL749" s="39" t="e">
        <f t="shared" si="2152"/>
        <v>#DIV/0!</v>
      </c>
      <c r="FM749" s="39" t="e">
        <f t="shared" si="2153"/>
        <v>#DIV/0!</v>
      </c>
      <c r="FN749" s="39">
        <f t="shared" si="2154"/>
        <v>1</v>
      </c>
      <c r="FO749" s="39">
        <f t="shared" si="2072"/>
        <v>0</v>
      </c>
      <c r="FP749" s="39">
        <f t="shared" si="2073"/>
        <v>0</v>
      </c>
      <c r="FQ749" s="39">
        <f t="shared" si="2074"/>
        <v>0</v>
      </c>
      <c r="FR749" s="39">
        <f t="shared" si="2155"/>
        <v>0</v>
      </c>
      <c r="FS749" s="39">
        <f t="shared" si="2156"/>
        <v>0</v>
      </c>
      <c r="FU749" s="39" t="e">
        <f t="shared" si="2157"/>
        <v>#DIV/0!</v>
      </c>
      <c r="FV749" s="39" t="e">
        <f t="shared" si="2158"/>
        <v>#DIV/0!</v>
      </c>
      <c r="FW749" s="39" t="e">
        <f t="shared" si="2159"/>
        <v>#DIV/0!</v>
      </c>
      <c r="FY749" s="39" t="e">
        <f t="shared" si="2160"/>
        <v>#DIV/0!</v>
      </c>
      <c r="FZ749" s="39" t="e">
        <f t="shared" si="2161"/>
        <v>#DIV/0!</v>
      </c>
      <c r="GA749" s="39" t="e">
        <f t="shared" si="2162"/>
        <v>#DIV/0!</v>
      </c>
      <c r="GB749" s="39" t="e">
        <f t="shared" si="2163"/>
        <v>#DIV/0!</v>
      </c>
      <c r="GC749" s="39" t="e">
        <f t="shared" si="2164"/>
        <v>#DIV/0!</v>
      </c>
      <c r="GD749" s="39" t="e">
        <f t="shared" si="2165"/>
        <v>#DIV/0!</v>
      </c>
      <c r="GE749" s="39" t="e">
        <f t="shared" si="2166"/>
        <v>#DIV/0!</v>
      </c>
      <c r="GF749" s="39" t="e">
        <f t="shared" si="2167"/>
        <v>#DIV/0!</v>
      </c>
      <c r="GG749" s="39" t="e">
        <f t="shared" si="2168"/>
        <v>#DIV/0!</v>
      </c>
      <c r="GH749" s="39" t="e">
        <f t="shared" si="2169"/>
        <v>#DIV/0!</v>
      </c>
      <c r="GI749" s="39"/>
      <c r="GJ749" s="39" t="e">
        <f t="shared" si="2170"/>
        <v>#DIV/0!</v>
      </c>
      <c r="GK749" s="39" t="e">
        <f t="shared" si="2171"/>
        <v>#DIV/0!</v>
      </c>
      <c r="GL749" s="39" t="e">
        <f t="shared" si="2172"/>
        <v>#DIV/0!</v>
      </c>
      <c r="GM749" s="39" t="e">
        <f t="shared" si="2173"/>
        <v>#DIV/0!</v>
      </c>
      <c r="GN749" s="39" t="e">
        <f t="shared" si="2174"/>
        <v>#DIV/0!</v>
      </c>
      <c r="GO749" s="57"/>
      <c r="GP749" s="57" t="e">
        <f t="shared" si="2175"/>
        <v>#DIV/0!</v>
      </c>
      <c r="GQ749" s="59" t="e">
        <f t="shared" si="2176"/>
        <v>#DIV/0!</v>
      </c>
      <c r="GR749" s="41" t="e">
        <f t="shared" si="2177"/>
        <v>#DIV/0!</v>
      </c>
      <c r="GS749" s="57" t="e">
        <f t="shared" si="2178"/>
        <v>#DIV/0!</v>
      </c>
      <c r="GT749" s="57" t="e">
        <f t="shared" si="2179"/>
        <v>#DIV/0!</v>
      </c>
      <c r="GU749" s="57" t="e">
        <f t="shared" si="2180"/>
        <v>#DIV/0!</v>
      </c>
      <c r="GV749" s="57"/>
      <c r="GW749" s="42" t="e">
        <f t="shared" si="2181"/>
        <v>#DIV/0!</v>
      </c>
      <c r="GX749" s="42" t="e">
        <f t="shared" si="2182"/>
        <v>#DIV/0!</v>
      </c>
      <c r="GY749" s="42" t="e">
        <f t="shared" si="2183"/>
        <v>#DIV/0!</v>
      </c>
      <c r="GZ749" s="57"/>
      <c r="HA749" s="2" t="e">
        <f t="shared" si="2184"/>
        <v>#DIV/0!</v>
      </c>
      <c r="HB749" s="2" t="e">
        <f t="shared" si="2185"/>
        <v>#DIV/0!</v>
      </c>
      <c r="HC749" s="2" t="e">
        <f t="shared" si="2186"/>
        <v>#DIV/0!</v>
      </c>
      <c r="HD749" s="2" t="e">
        <f t="shared" si="2187"/>
        <v>#DIV/0!</v>
      </c>
      <c r="HE749" s="2" t="e">
        <f t="shared" si="2188"/>
        <v>#DIV/0!</v>
      </c>
      <c r="HF749" s="2" t="e">
        <f t="shared" si="2189"/>
        <v>#DIV/0!</v>
      </c>
      <c r="HG749" s="2" t="e">
        <f t="shared" si="2190"/>
        <v>#DIV/0!</v>
      </c>
      <c r="HH749" s="2" t="e">
        <f t="shared" si="2191"/>
        <v>#DIV/0!</v>
      </c>
      <c r="HI749" s="2" t="e">
        <f t="shared" si="2192"/>
        <v>#DIV/0!</v>
      </c>
      <c r="HJ749" s="11" t="e">
        <f t="shared" si="2193"/>
        <v>#DIV/0!</v>
      </c>
      <c r="HK749" s="60" t="e">
        <f t="shared" si="2194"/>
        <v>#DIV/0!</v>
      </c>
      <c r="HL749" s="57"/>
      <c r="HM749" s="57" t="e">
        <f t="shared" si="2195"/>
        <v>#DIV/0!</v>
      </c>
      <c r="HN749" s="57" t="e">
        <f t="shared" si="2196"/>
        <v>#DIV/0!</v>
      </c>
      <c r="HO749" s="57" t="e">
        <f t="shared" si="2197"/>
        <v>#DIV/0!</v>
      </c>
      <c r="HP749" s="57" t="e">
        <f t="shared" si="2198"/>
        <v>#DIV/0!</v>
      </c>
      <c r="HQ749" s="57" t="e">
        <f t="shared" si="2199"/>
        <v>#DIV/0!</v>
      </c>
      <c r="HR749" s="57"/>
      <c r="HS749" s="57" t="e">
        <f t="shared" si="2200"/>
        <v>#DIV/0!</v>
      </c>
      <c r="HT749" s="57" t="e">
        <f t="shared" si="2201"/>
        <v>#DIV/0!</v>
      </c>
      <c r="HU749" s="57" t="e">
        <f t="shared" si="2202"/>
        <v>#DIV/0!</v>
      </c>
      <c r="HV749" s="57" t="e">
        <f t="shared" si="2203"/>
        <v>#DIV/0!</v>
      </c>
      <c r="HW749" s="57" t="e">
        <f t="shared" si="2204"/>
        <v>#DIV/0!</v>
      </c>
      <c r="HX749" s="57"/>
      <c r="HY749" s="57" t="e">
        <f t="shared" si="2205"/>
        <v>#DIV/0!</v>
      </c>
      <c r="HZ749" s="57" t="e">
        <f t="shared" si="2206"/>
        <v>#DIV/0!</v>
      </c>
      <c r="IA749" s="57"/>
      <c r="IB749" s="61">
        <f t="shared" si="2207"/>
        <v>0</v>
      </c>
      <c r="IC749" s="57" t="str">
        <f t="shared" si="2208"/>
        <v/>
      </c>
      <c r="ID749" s="42"/>
      <c r="IE749" s="2" t="str">
        <f t="shared" si="2209"/>
        <v/>
      </c>
      <c r="IF749" s="60" t="e">
        <f t="shared" si="2210"/>
        <v>#DIV/0!</v>
      </c>
      <c r="IG749" s="60" t="str">
        <f t="shared" si="2211"/>
        <v/>
      </c>
      <c r="IH749" s="60" t="str">
        <f t="shared" si="2212"/>
        <v>zinco-</v>
      </c>
      <c r="II749" s="60" t="str">
        <f t="shared" si="2213"/>
        <v>mangano-</v>
      </c>
      <c r="IJ749" s="60" t="e">
        <f t="shared" si="2214"/>
        <v>#DIV/0!</v>
      </c>
      <c r="IK749" s="60" t="e">
        <f t="shared" si="2215"/>
        <v>#DIV/0!</v>
      </c>
      <c r="IL749" s="60" t="e">
        <f t="shared" si="2216"/>
        <v>#DIV/0!</v>
      </c>
      <c r="IM749" s="60" t="e">
        <f t="shared" si="2217"/>
        <v>#DIV/0!</v>
      </c>
      <c r="IN749" s="60" t="str">
        <f t="shared" si="2218"/>
        <v/>
      </c>
      <c r="IO749" s="60" t="str">
        <f t="shared" si="2219"/>
        <v/>
      </c>
      <c r="IP749" s="57"/>
      <c r="IQ749" s="57" t="str">
        <f t="shared" si="2220"/>
        <v>ERROR!!</v>
      </c>
    </row>
    <row r="750" spans="24:251">
      <c r="X750" s="29">
        <f t="shared" si="2076"/>
        <v>0</v>
      </c>
      <c r="Y750" s="29">
        <f t="shared" si="2077"/>
        <v>0</v>
      </c>
      <c r="Z750" s="29" t="e">
        <f t="shared" si="2078"/>
        <v>#DIV/0!</v>
      </c>
      <c r="AA750" s="29" t="e">
        <f t="shared" si="2079"/>
        <v>#DIV/0!</v>
      </c>
      <c r="AB750" s="29" t="e">
        <f t="shared" si="2080"/>
        <v>#DIV/0!</v>
      </c>
      <c r="AC750" s="29" t="e">
        <f t="shared" si="2081"/>
        <v>#DIV/0!</v>
      </c>
      <c r="AF750" s="23">
        <v>60.084299999999999</v>
      </c>
      <c r="AG750" s="23">
        <v>79.878799999999998</v>
      </c>
      <c r="AH750" s="23">
        <v>101.96120000000001</v>
      </c>
      <c r="AI750" s="23">
        <v>151.99039999999999</v>
      </c>
      <c r="AJ750" s="23">
        <v>159.69</v>
      </c>
      <c r="AK750" s="23">
        <v>71.846400000000003</v>
      </c>
      <c r="AL750" s="23">
        <v>70.9375</v>
      </c>
      <c r="AM750" s="23">
        <v>40.304400000000001</v>
      </c>
      <c r="AN750" s="23">
        <v>56.077399999999997</v>
      </c>
      <c r="AO750" s="23">
        <v>61.978999999999999</v>
      </c>
      <c r="AP750" s="23">
        <v>94.195999999999998</v>
      </c>
      <c r="AQ750" s="23">
        <v>18.998000000000001</v>
      </c>
      <c r="AR750" s="23">
        <v>35.450000000000003</v>
      </c>
      <c r="AS750" s="23">
        <v>29.88</v>
      </c>
      <c r="AT750" s="23">
        <v>74.691999999999993</v>
      </c>
      <c r="AU750" s="23">
        <v>81.39</v>
      </c>
      <c r="AX750" s="54">
        <f t="shared" si="2082"/>
        <v>0</v>
      </c>
      <c r="AY750" s="54">
        <f t="shared" si="2083"/>
        <v>0</v>
      </c>
      <c r="AZ750" s="54">
        <f t="shared" si="2084"/>
        <v>0</v>
      </c>
      <c r="BA750" s="54">
        <f t="shared" si="2085"/>
        <v>0</v>
      </c>
      <c r="BB750" s="54">
        <f t="shared" si="2086"/>
        <v>0</v>
      </c>
      <c r="BC750" s="54">
        <f t="shared" si="2087"/>
        <v>0</v>
      </c>
      <c r="BD750" s="54">
        <f t="shared" si="2088"/>
        <v>0</v>
      </c>
      <c r="BE750" s="54">
        <f t="shared" si="2089"/>
        <v>0</v>
      </c>
      <c r="BF750" s="54">
        <f t="shared" si="2090"/>
        <v>0</v>
      </c>
      <c r="BG750" s="54">
        <f t="shared" si="2091"/>
        <v>0</v>
      </c>
      <c r="BH750" s="54">
        <f t="shared" si="2092"/>
        <v>0</v>
      </c>
      <c r="BI750" s="54">
        <f t="shared" si="2093"/>
        <v>0</v>
      </c>
      <c r="BJ750" s="54">
        <f t="shared" si="2094"/>
        <v>0</v>
      </c>
      <c r="BK750" s="54">
        <f t="shared" si="2095"/>
        <v>0</v>
      </c>
      <c r="BL750" s="54">
        <f t="shared" si="2096"/>
        <v>0</v>
      </c>
      <c r="BM750" s="42"/>
      <c r="BO750" s="54">
        <f>'Norm-coeff'!$C$2+$AX750*'Norm-coeff'!$D$2+$AY750*'Norm-coeff'!$E$2+$AZ750*'Norm-coeff'!$F$2+$BA750*'Norm-coeff'!$G$2+$BB750*'Norm-coeff'!$H$2+$BC750*'Norm-coeff'!$I$2+$BD750*'Norm-coeff'!$J$2+$BE750*'Norm-coeff'!$K$2+$BF750*'Norm-coeff'!$L$2+$BG750*'Norm-coeff'!$M$2+$BH750*'Norm-coeff'!$N$2+$BI750*'Norm-coeff'!$O$2</f>
        <v>5.4045421474420303</v>
      </c>
      <c r="BP750" s="54">
        <f>'Norm-coeff'!$C$3+$AX750*'Norm-coeff'!$D$3+$AY750*'Norm-coeff'!$E$3+$AZ750*'Norm-coeff'!$F$3+$BA750*'Norm-coeff'!$G$3+$BB750*'Norm-coeff'!$H$3+$BC750*'Norm-coeff'!$I$3+$BD750*'Norm-coeff'!$J$3+$BE750*'Norm-coeff'!$K$3+$BF750*'Norm-coeff'!$L$3+$BG750*'Norm-coeff'!$M$3+$BH750*'Norm-coeff'!$N$3+$BI750*'Norm-coeff'!$O$3</f>
        <v>3.15319116612705</v>
      </c>
      <c r="BQ750" s="54">
        <f>'Norm-coeff'!$C$4+$AX750*'Norm-coeff'!$D$4+$AY750*'Norm-coeff'!$E$4+$AZ750*'Norm-coeff'!$F$4+$BA750*'Norm-coeff'!$G$4+$BB750*'Norm-coeff'!$H$4+$BC750*'Norm-coeff'!$I$4+$BD750*'Norm-coeff'!$J$4+$BE750*'Norm-coeff'!$K$4+$BF750*'Norm-coeff'!$L$4+$BG750*'Norm-coeff'!$M$4+$BH750*'Norm-coeff'!$N$4+$BI750*'Norm-coeff'!$O$4</f>
        <v>1.42115649462768</v>
      </c>
      <c r="BR750" s="54">
        <f>'Norm-coeff'!$C$5+$AX750*'Norm-coeff'!$D$5+$AY750*'Norm-coeff'!$E$5+$AZ750*'Norm-coeff'!$F$5+$BA750*'Norm-coeff'!$G$5+$BB750*'Norm-coeff'!$H$5+$BC750*'Norm-coeff'!$I$5+$BD750*'Norm-coeff'!$J$5+$BE750*'Norm-coeff'!$K$5+$BF750*'Norm-coeff'!$L$5+$BG750*'Norm-coeff'!$M$5+$BH750*'Norm-coeff'!$N$5+$BI750*'Norm-coeff'!$O$5</f>
        <v>1.0553329241296201</v>
      </c>
      <c r="BS750" s="54">
        <f>'Norm-coeff'!$C$6+$AX750*'Norm-coeff'!$D$6+$AY750*'Norm-coeff'!$E$6+$AZ750*'Norm-coeff'!$F$6+$BA750*'Norm-coeff'!$G$6+$BB750*'Norm-coeff'!$H$6+$BC750*'Norm-coeff'!$I$6+$BD750*'Norm-coeff'!$J$6+$BE750*'Norm-coeff'!$K$6+$BF750*'Norm-coeff'!$L$6+$BG750*'Norm-coeff'!$M$6+$BH750*'Norm-coeff'!$N$6+$BI750*'Norm-coeff'!$O$6</f>
        <v>-1.48700885495103E-2</v>
      </c>
      <c r="BT750" s="54">
        <f>'Norm-coeff'!$C$7+$AX750*'Norm-coeff'!$D$7+$AY750*'Norm-coeff'!$E$7+$AZ750*'Norm-coeff'!$F$7+$BA750*'Norm-coeff'!$G$7+$BB750*'Norm-coeff'!$H$7+$BC750*'Norm-coeff'!$I$7+$BD750*'Norm-coeff'!$J$7+$BE750*'Norm-coeff'!$K$7+$BF750*'Norm-coeff'!$L$7+$BG750*'Norm-coeff'!$M$7+$BH750*'Norm-coeff'!$N$7+$BI750*'Norm-coeff'!$O$7</f>
        <v>2.0907583608832998</v>
      </c>
      <c r="BU750" s="54">
        <f>'Norm-coeff'!$C$8+$AX750*'Norm-coeff'!$D$8+$AY750*'Norm-coeff'!$E$8+$AZ750*'Norm-coeff'!$F$8+$BA750*'Norm-coeff'!$G$8+$BB750*'Norm-coeff'!$H$8+$BC750*'Norm-coeff'!$I$8+$BD750*'Norm-coeff'!$J$8+$BE750*'Norm-coeff'!$K$8+$BF750*'Norm-coeff'!$L$8+$BG750*'Norm-coeff'!$M$8+$BH750*'Norm-coeff'!$N$8+$BI750*'Norm-coeff'!$O$8</f>
        <v>0.65894159836244504</v>
      </c>
      <c r="BV750" s="54">
        <f>'Norm-coeff'!$C$9+$AX750*'Norm-coeff'!$D$9+$AY750*'Norm-coeff'!$E$9+$AZ750*'Norm-coeff'!$F$9+$BA750*'Norm-coeff'!$G$9+$BB750*'Norm-coeff'!$H$9+$BC750*'Norm-coeff'!$I$9+$BD750*'Norm-coeff'!$J$9+$BE750*'Norm-coeff'!$K$9+$BF750*'Norm-coeff'!$L$9+$BG750*'Norm-coeff'!$M$9+$BH750*'Norm-coeff'!$N$9+$BI750*'Norm-coeff'!$O$9</f>
        <v>1.48961085014701</v>
      </c>
      <c r="BW750" s="54">
        <f>'Norm-coeff'!$C$10+$AX750*'Norm-coeff'!$D$10+$AY750*'Norm-coeff'!$E$10+$AZ750*'Norm-coeff'!$F$10+$BA750*'Norm-coeff'!$G$10+$BB750*'Norm-coeff'!$H$10+$BC750*'Norm-coeff'!$I$10+$BD750*'Norm-coeff'!$J$10+$BE750*'Norm-coeff'!$K$10+$BF750*'Norm-coeff'!$L$10+$BG750*'Norm-coeff'!$M$10+$BH750*'Norm-coeff'!$N$10+$BI750*'Norm-coeff'!$O$10</f>
        <v>1.42058735749591</v>
      </c>
      <c r="BX750" s="54">
        <f>'Norm-coeff'!$C$11+$AX750*'Norm-coeff'!$D$11+$AY750*'Norm-coeff'!$E$11+$AZ750*'Norm-coeff'!$F$11+$BA750*'Norm-coeff'!$G$11+$BB750*'Norm-coeff'!$H$11+$BC750*'Norm-coeff'!$I$11+$BD750*'Norm-coeff'!$J$11+$BE750*'Norm-coeff'!$K$11+$BF750*'Norm-coeff'!$L$11+$BG750*'Norm-coeff'!$M$11+$BH750*'Norm-coeff'!$N$11+$BI750*'Norm-coeff'!$O$11</f>
        <v>0.221233014421479</v>
      </c>
      <c r="BY750" s="54">
        <f>'Norm-coeff'!$C$12+$AX750*'Norm-coeff'!$D$12+$AY750*'Norm-coeff'!$E$12+$AZ750*'Norm-coeff'!$F$12+$BA750*'Norm-coeff'!$G$12+$BB750*'Norm-coeff'!$H$12+$BC750*'Norm-coeff'!$I$12+$BD750*'Norm-coeff'!$J$12+$BE750*'Norm-coeff'!$K$12+$BF750*'Norm-coeff'!$L$12+$BG750*'Norm-coeff'!$M$12+$BH750*'Norm-coeff'!$N$12+$BI750*'Norm-coeff'!$O$12</f>
        <v>0.283527502056037</v>
      </c>
      <c r="BZ750" s="54">
        <f>'Norm-coeff'!$C$13+$AX750*'Norm-coeff'!$D$13+$AY750*'Norm-coeff'!$E$13+$AZ750*'Norm-coeff'!$F$13+$BA750*'Norm-coeff'!$G$13+$BB750*'Norm-coeff'!$H$13+$BC750*'Norm-coeff'!$I$13+$BD750*'Norm-coeff'!$J$13+$BE750*'Norm-coeff'!$K$13+$BF750*'Norm-coeff'!$L$13+$BG750*'Norm-coeff'!$M$13+$BH750*'Norm-coeff'!$N$13+$BI750*'Norm-coeff'!$O$13</f>
        <v>-4.1864930554451202E-2</v>
      </c>
      <c r="CA750" s="54">
        <f>'Norm-coeff'!$C$14+$AX750*'Norm-coeff'!$D$14+$AY750*'Norm-coeff'!$E$14+$AZ750*'Norm-coeff'!$F$14+$BA750*'Norm-coeff'!$G$14+$BB750*'Norm-coeff'!$H$14+$BC750*'Norm-coeff'!$I$14+$BD750*'Norm-coeff'!$J$14+$BE750*'Norm-coeff'!$K$14+$BF750*'Norm-coeff'!$L$14+$BG750*'Norm-coeff'!$M$14+$BH750*'Norm-coeff'!$N$14+$BI750*'Norm-coeff'!$O$14</f>
        <v>4.2526983164477103</v>
      </c>
      <c r="CC750" s="54">
        <f t="shared" si="2221"/>
        <v>0</v>
      </c>
      <c r="CG750" s="54">
        <f t="shared" si="2097"/>
        <v>0</v>
      </c>
      <c r="CH750" s="54">
        <f t="shared" si="2075"/>
        <v>0</v>
      </c>
      <c r="CI750" s="54">
        <f t="shared" si="2098"/>
        <v>0</v>
      </c>
      <c r="CJ750" s="56">
        <f t="shared" si="2099"/>
        <v>0</v>
      </c>
      <c r="CK750" s="54">
        <f t="shared" si="2100"/>
        <v>0</v>
      </c>
      <c r="CL750" s="54">
        <f t="shared" si="2101"/>
        <v>0</v>
      </c>
      <c r="CM750" s="54">
        <f t="shared" si="2102"/>
        <v>0</v>
      </c>
      <c r="CN750" s="54">
        <f t="shared" si="2103"/>
        <v>0</v>
      </c>
      <c r="CO750" s="54">
        <f t="shared" si="2104"/>
        <v>0</v>
      </c>
      <c r="CP750" s="54">
        <f t="shared" si="2105"/>
        <v>0</v>
      </c>
      <c r="CQ750" s="54">
        <f t="shared" si="2106"/>
        <v>0</v>
      </c>
      <c r="CR750" s="54">
        <f t="shared" si="2107"/>
        <v>0</v>
      </c>
      <c r="CS750" s="54">
        <f t="shared" si="2108"/>
        <v>0</v>
      </c>
      <c r="CU750" s="54">
        <f t="shared" si="2109"/>
        <v>0</v>
      </c>
      <c r="CV750" s="54">
        <f t="shared" si="2110"/>
        <v>0</v>
      </c>
      <c r="CW750" s="54">
        <f t="shared" si="2111"/>
        <v>0</v>
      </c>
      <c r="CX750" s="54">
        <f t="shared" si="2112"/>
        <v>0</v>
      </c>
      <c r="CZ750" s="54">
        <f t="shared" si="2113"/>
        <v>0</v>
      </c>
      <c r="DA750" s="54">
        <f t="shared" si="2114"/>
        <v>0</v>
      </c>
      <c r="DB750" s="54">
        <f t="shared" si="2115"/>
        <v>0</v>
      </c>
      <c r="DC750" s="54">
        <f t="shared" si="2116"/>
        <v>0</v>
      </c>
      <c r="DD750" s="54">
        <f t="shared" si="2117"/>
        <v>0</v>
      </c>
      <c r="DE750" s="54">
        <f t="shared" si="2118"/>
        <v>0</v>
      </c>
      <c r="DF750" s="54">
        <f t="shared" si="2119"/>
        <v>0</v>
      </c>
      <c r="DG750" s="54">
        <f t="shared" si="2120"/>
        <v>2</v>
      </c>
      <c r="DH750" s="71">
        <f t="shared" si="2121"/>
        <v>0</v>
      </c>
      <c r="DI750" s="71">
        <f t="shared" si="2122"/>
        <v>0</v>
      </c>
      <c r="DJ750" s="54">
        <f t="shared" si="2123"/>
        <v>0</v>
      </c>
      <c r="DK750" s="54">
        <f t="shared" si="2124"/>
        <v>2</v>
      </c>
      <c r="DL750" s="4">
        <f t="shared" si="2049"/>
        <v>0</v>
      </c>
      <c r="DM750" s="3">
        <f t="shared" si="2125"/>
        <v>0</v>
      </c>
      <c r="DN750" s="3">
        <f t="shared" si="2126"/>
        <v>0</v>
      </c>
      <c r="DO750" s="4" t="e">
        <f t="shared" si="2127"/>
        <v>#DIV/0!</v>
      </c>
      <c r="DP750" s="57"/>
      <c r="DQ750" s="57"/>
      <c r="DR750" s="56">
        <f t="shared" si="2050"/>
        <v>2</v>
      </c>
      <c r="DS750" s="56">
        <f t="shared" si="2051"/>
        <v>0</v>
      </c>
      <c r="DT750" s="38">
        <f t="shared" si="2052"/>
        <v>0</v>
      </c>
      <c r="DU750" s="38">
        <f t="shared" si="2128"/>
        <v>2</v>
      </c>
      <c r="DV750" s="38">
        <f t="shared" si="2053"/>
        <v>0</v>
      </c>
      <c r="DW750" s="39">
        <f t="shared" si="2054"/>
        <v>0</v>
      </c>
      <c r="DX750" s="39">
        <f t="shared" si="2055"/>
        <v>0</v>
      </c>
      <c r="DY750" s="39">
        <f t="shared" si="2056"/>
        <v>0</v>
      </c>
      <c r="DZ750" s="39">
        <f t="shared" si="2057"/>
        <v>0</v>
      </c>
      <c r="EA750" s="39">
        <f t="shared" si="2058"/>
        <v>0</v>
      </c>
      <c r="EB750" s="37" t="e">
        <f t="shared" si="2129"/>
        <v>#DIV/0!</v>
      </c>
      <c r="EC750" s="37" t="e">
        <f t="shared" si="2130"/>
        <v>#DIV/0!</v>
      </c>
      <c r="ED750" s="37" t="e">
        <f t="shared" si="2131"/>
        <v>#DIV/0!</v>
      </c>
      <c r="EE750" s="37" t="e">
        <f t="shared" si="2132"/>
        <v>#DIV/0!</v>
      </c>
      <c r="EF750" s="39" t="e">
        <f t="shared" si="2133"/>
        <v>#DIV/0!</v>
      </c>
      <c r="EG750" s="37" t="e">
        <f t="shared" si="2134"/>
        <v>#DIV/0!</v>
      </c>
      <c r="EH750" s="37" t="e">
        <f t="shared" si="2135"/>
        <v>#DIV/0!</v>
      </c>
      <c r="EI750" s="11" t="b">
        <f t="shared" si="2136"/>
        <v>1</v>
      </c>
      <c r="EJ750" s="11" t="b">
        <f t="shared" si="2137"/>
        <v>0</v>
      </c>
      <c r="EK750" s="39" t="e">
        <f t="shared" si="2138"/>
        <v>#DIV/0!</v>
      </c>
      <c r="EL750" s="39" t="e">
        <f t="shared" si="2139"/>
        <v>#DIV/0!</v>
      </c>
      <c r="EM750" s="39" t="e">
        <f t="shared" si="2140"/>
        <v>#DIV/0!</v>
      </c>
      <c r="EN750" s="39" t="e">
        <f t="shared" si="2141"/>
        <v>#DIV/0!</v>
      </c>
      <c r="EO750" s="39" t="e">
        <f t="shared" si="2142"/>
        <v>#DIV/0!</v>
      </c>
      <c r="EP750" s="39" t="e">
        <f t="shared" si="2143"/>
        <v>#DIV/0!</v>
      </c>
      <c r="EQ750" s="39" t="e">
        <f t="shared" si="2144"/>
        <v>#DIV/0!</v>
      </c>
      <c r="ER750" s="39" t="e">
        <f t="shared" si="2145"/>
        <v>#DIV/0!</v>
      </c>
      <c r="ES750" s="58" t="str">
        <f t="shared" si="2146"/>
        <v>(OH,F,Cl)-dominate amphibole</v>
      </c>
      <c r="ET750" s="58" t="e">
        <f t="shared" si="2147"/>
        <v>#N/A</v>
      </c>
      <c r="EU750" s="56">
        <f t="shared" si="2059"/>
        <v>0</v>
      </c>
      <c r="EV750" s="56">
        <f t="shared" si="2060"/>
        <v>0</v>
      </c>
      <c r="EW750" s="56">
        <f t="shared" si="2061"/>
        <v>0</v>
      </c>
      <c r="EX750" s="56">
        <f t="shared" si="2062"/>
        <v>0</v>
      </c>
      <c r="EY750" s="56">
        <f t="shared" si="2063"/>
        <v>0</v>
      </c>
      <c r="EZ750" s="56">
        <f t="shared" si="2064"/>
        <v>0</v>
      </c>
      <c r="FA750" s="39">
        <f t="shared" si="2065"/>
        <v>0</v>
      </c>
      <c r="FB750" s="39">
        <f t="shared" si="2066"/>
        <v>0</v>
      </c>
      <c r="FC750" s="54">
        <f t="shared" si="2067"/>
        <v>0</v>
      </c>
      <c r="FD750" s="54">
        <f t="shared" si="2068"/>
        <v>0</v>
      </c>
      <c r="FE750" s="39">
        <f t="shared" si="2069"/>
        <v>0</v>
      </c>
      <c r="FF750" s="54">
        <f t="shared" si="2070"/>
        <v>0</v>
      </c>
      <c r="FG750" s="39">
        <f t="shared" si="2071"/>
        <v>0</v>
      </c>
      <c r="FH750" s="39">
        <f t="shared" si="2148"/>
        <v>0</v>
      </c>
      <c r="FI750" s="39">
        <f t="shared" si="2149"/>
        <v>0</v>
      </c>
      <c r="FJ750" s="39">
        <f t="shared" si="2150"/>
        <v>0</v>
      </c>
      <c r="FK750" s="39" t="e">
        <f t="shared" si="2151"/>
        <v>#DIV/0!</v>
      </c>
      <c r="FL750" s="39" t="e">
        <f t="shared" si="2152"/>
        <v>#DIV/0!</v>
      </c>
      <c r="FM750" s="39" t="e">
        <f t="shared" si="2153"/>
        <v>#DIV/0!</v>
      </c>
      <c r="FN750" s="39">
        <f t="shared" si="2154"/>
        <v>1</v>
      </c>
      <c r="FO750" s="39">
        <f t="shared" si="2072"/>
        <v>0</v>
      </c>
      <c r="FP750" s="39">
        <f t="shared" si="2073"/>
        <v>0</v>
      </c>
      <c r="FQ750" s="39">
        <f t="shared" si="2074"/>
        <v>0</v>
      </c>
      <c r="FR750" s="39">
        <f t="shared" si="2155"/>
        <v>0</v>
      </c>
      <c r="FS750" s="39">
        <f t="shared" si="2156"/>
        <v>0</v>
      </c>
      <c r="FU750" s="39" t="e">
        <f t="shared" si="2157"/>
        <v>#DIV/0!</v>
      </c>
      <c r="FV750" s="39" t="e">
        <f t="shared" si="2158"/>
        <v>#DIV/0!</v>
      </c>
      <c r="FW750" s="39" t="e">
        <f t="shared" si="2159"/>
        <v>#DIV/0!</v>
      </c>
      <c r="FY750" s="39" t="e">
        <f t="shared" si="2160"/>
        <v>#DIV/0!</v>
      </c>
      <c r="FZ750" s="39" t="e">
        <f t="shared" si="2161"/>
        <v>#DIV/0!</v>
      </c>
      <c r="GA750" s="39" t="e">
        <f t="shared" si="2162"/>
        <v>#DIV/0!</v>
      </c>
      <c r="GB750" s="39" t="e">
        <f t="shared" si="2163"/>
        <v>#DIV/0!</v>
      </c>
      <c r="GC750" s="39" t="e">
        <f t="shared" si="2164"/>
        <v>#DIV/0!</v>
      </c>
      <c r="GD750" s="39" t="e">
        <f t="shared" si="2165"/>
        <v>#DIV/0!</v>
      </c>
      <c r="GE750" s="39" t="e">
        <f t="shared" si="2166"/>
        <v>#DIV/0!</v>
      </c>
      <c r="GF750" s="39" t="e">
        <f t="shared" si="2167"/>
        <v>#DIV/0!</v>
      </c>
      <c r="GG750" s="39" t="e">
        <f t="shared" si="2168"/>
        <v>#DIV/0!</v>
      </c>
      <c r="GH750" s="39" t="e">
        <f t="shared" si="2169"/>
        <v>#DIV/0!</v>
      </c>
      <c r="GI750" s="39"/>
      <c r="GJ750" s="39" t="e">
        <f t="shared" si="2170"/>
        <v>#DIV/0!</v>
      </c>
      <c r="GK750" s="39" t="e">
        <f t="shared" si="2171"/>
        <v>#DIV/0!</v>
      </c>
      <c r="GL750" s="39" t="e">
        <f t="shared" si="2172"/>
        <v>#DIV/0!</v>
      </c>
      <c r="GM750" s="39" t="e">
        <f t="shared" si="2173"/>
        <v>#DIV/0!</v>
      </c>
      <c r="GN750" s="39" t="e">
        <f t="shared" si="2174"/>
        <v>#DIV/0!</v>
      </c>
      <c r="GO750" s="57"/>
      <c r="GP750" s="57" t="e">
        <f t="shared" si="2175"/>
        <v>#DIV/0!</v>
      </c>
      <c r="GQ750" s="59" t="e">
        <f t="shared" si="2176"/>
        <v>#DIV/0!</v>
      </c>
      <c r="GR750" s="41" t="e">
        <f t="shared" si="2177"/>
        <v>#DIV/0!</v>
      </c>
      <c r="GS750" s="57" t="e">
        <f t="shared" si="2178"/>
        <v>#DIV/0!</v>
      </c>
      <c r="GT750" s="57" t="e">
        <f t="shared" si="2179"/>
        <v>#DIV/0!</v>
      </c>
      <c r="GU750" s="57" t="e">
        <f t="shared" si="2180"/>
        <v>#DIV/0!</v>
      </c>
      <c r="GV750" s="57"/>
      <c r="GW750" s="42" t="e">
        <f t="shared" si="2181"/>
        <v>#DIV/0!</v>
      </c>
      <c r="GX750" s="42" t="e">
        <f t="shared" si="2182"/>
        <v>#DIV/0!</v>
      </c>
      <c r="GY750" s="42" t="e">
        <f t="shared" si="2183"/>
        <v>#DIV/0!</v>
      </c>
      <c r="GZ750" s="57"/>
      <c r="HA750" s="2" t="e">
        <f t="shared" si="2184"/>
        <v>#DIV/0!</v>
      </c>
      <c r="HB750" s="2" t="e">
        <f t="shared" si="2185"/>
        <v>#DIV/0!</v>
      </c>
      <c r="HC750" s="2" t="e">
        <f t="shared" si="2186"/>
        <v>#DIV/0!</v>
      </c>
      <c r="HD750" s="2" t="e">
        <f t="shared" si="2187"/>
        <v>#DIV/0!</v>
      </c>
      <c r="HE750" s="2" t="e">
        <f t="shared" si="2188"/>
        <v>#DIV/0!</v>
      </c>
      <c r="HF750" s="2" t="e">
        <f t="shared" si="2189"/>
        <v>#DIV/0!</v>
      </c>
      <c r="HG750" s="2" t="e">
        <f t="shared" si="2190"/>
        <v>#DIV/0!</v>
      </c>
      <c r="HH750" s="2" t="e">
        <f t="shared" si="2191"/>
        <v>#DIV/0!</v>
      </c>
      <c r="HI750" s="2" t="e">
        <f t="shared" si="2192"/>
        <v>#DIV/0!</v>
      </c>
      <c r="HJ750" s="11" t="e">
        <f t="shared" si="2193"/>
        <v>#DIV/0!</v>
      </c>
      <c r="HK750" s="60" t="e">
        <f t="shared" si="2194"/>
        <v>#DIV/0!</v>
      </c>
      <c r="HL750" s="57"/>
      <c r="HM750" s="57" t="e">
        <f t="shared" si="2195"/>
        <v>#DIV/0!</v>
      </c>
      <c r="HN750" s="57" t="e">
        <f t="shared" si="2196"/>
        <v>#DIV/0!</v>
      </c>
      <c r="HO750" s="57" t="e">
        <f t="shared" si="2197"/>
        <v>#DIV/0!</v>
      </c>
      <c r="HP750" s="57" t="e">
        <f t="shared" si="2198"/>
        <v>#DIV/0!</v>
      </c>
      <c r="HQ750" s="57" t="e">
        <f t="shared" si="2199"/>
        <v>#DIV/0!</v>
      </c>
      <c r="HR750" s="57"/>
      <c r="HS750" s="57" t="e">
        <f t="shared" si="2200"/>
        <v>#DIV/0!</v>
      </c>
      <c r="HT750" s="57" t="e">
        <f t="shared" si="2201"/>
        <v>#DIV/0!</v>
      </c>
      <c r="HU750" s="57" t="e">
        <f t="shared" si="2202"/>
        <v>#DIV/0!</v>
      </c>
      <c r="HV750" s="57" t="e">
        <f t="shared" si="2203"/>
        <v>#DIV/0!</v>
      </c>
      <c r="HW750" s="57" t="e">
        <f t="shared" si="2204"/>
        <v>#DIV/0!</v>
      </c>
      <c r="HX750" s="57"/>
      <c r="HY750" s="57" t="e">
        <f t="shared" si="2205"/>
        <v>#DIV/0!</v>
      </c>
      <c r="HZ750" s="57" t="e">
        <f t="shared" si="2206"/>
        <v>#DIV/0!</v>
      </c>
      <c r="IA750" s="57"/>
      <c r="IB750" s="61">
        <f t="shared" si="2207"/>
        <v>0</v>
      </c>
      <c r="IC750" s="57" t="str">
        <f t="shared" si="2208"/>
        <v/>
      </c>
      <c r="ID750" s="42"/>
      <c r="IE750" s="2" t="str">
        <f t="shared" si="2209"/>
        <v/>
      </c>
      <c r="IF750" s="60" t="e">
        <f t="shared" si="2210"/>
        <v>#DIV/0!</v>
      </c>
      <c r="IG750" s="60" t="str">
        <f t="shared" si="2211"/>
        <v/>
      </c>
      <c r="IH750" s="60" t="str">
        <f t="shared" si="2212"/>
        <v>zinco-</v>
      </c>
      <c r="II750" s="60" t="str">
        <f t="shared" si="2213"/>
        <v>mangano-</v>
      </c>
      <c r="IJ750" s="60" t="e">
        <f t="shared" si="2214"/>
        <v>#DIV/0!</v>
      </c>
      <c r="IK750" s="60" t="e">
        <f t="shared" si="2215"/>
        <v>#DIV/0!</v>
      </c>
      <c r="IL750" s="60" t="e">
        <f t="shared" si="2216"/>
        <v>#DIV/0!</v>
      </c>
      <c r="IM750" s="60" t="e">
        <f t="shared" si="2217"/>
        <v>#DIV/0!</v>
      </c>
      <c r="IN750" s="60" t="str">
        <f t="shared" si="2218"/>
        <v/>
      </c>
      <c r="IO750" s="60" t="str">
        <f t="shared" si="2219"/>
        <v/>
      </c>
      <c r="IP750" s="57"/>
      <c r="IQ750" s="57" t="str">
        <f t="shared" si="2220"/>
        <v>ERROR!!</v>
      </c>
    </row>
    <row r="751" spans="24:251">
      <c r="X751" s="29">
        <f t="shared" si="2076"/>
        <v>0</v>
      </c>
      <c r="Y751" s="29">
        <f t="shared" si="2077"/>
        <v>0</v>
      </c>
      <c r="Z751" s="29" t="e">
        <f t="shared" si="2078"/>
        <v>#DIV/0!</v>
      </c>
      <c r="AA751" s="29" t="e">
        <f t="shared" si="2079"/>
        <v>#DIV/0!</v>
      </c>
      <c r="AB751" s="29" t="e">
        <f t="shared" si="2080"/>
        <v>#DIV/0!</v>
      </c>
      <c r="AC751" s="29" t="e">
        <f t="shared" si="2081"/>
        <v>#DIV/0!</v>
      </c>
      <c r="AF751" s="23">
        <v>60.084299999999999</v>
      </c>
      <c r="AG751" s="23">
        <v>79.878799999999998</v>
      </c>
      <c r="AH751" s="23">
        <v>101.96120000000001</v>
      </c>
      <c r="AI751" s="23">
        <v>151.99039999999999</v>
      </c>
      <c r="AJ751" s="23">
        <v>159.69</v>
      </c>
      <c r="AK751" s="23">
        <v>71.846400000000003</v>
      </c>
      <c r="AL751" s="23">
        <v>70.9375</v>
      </c>
      <c r="AM751" s="23">
        <v>40.304400000000001</v>
      </c>
      <c r="AN751" s="23">
        <v>56.077399999999997</v>
      </c>
      <c r="AO751" s="23">
        <v>61.978999999999999</v>
      </c>
      <c r="AP751" s="23">
        <v>94.195999999999998</v>
      </c>
      <c r="AQ751" s="23">
        <v>18.998000000000001</v>
      </c>
      <c r="AR751" s="23">
        <v>35.450000000000003</v>
      </c>
      <c r="AS751" s="23">
        <v>29.88</v>
      </c>
      <c r="AT751" s="23">
        <v>74.691999999999993</v>
      </c>
      <c r="AU751" s="23">
        <v>81.39</v>
      </c>
      <c r="AX751" s="54">
        <f t="shared" si="2082"/>
        <v>0</v>
      </c>
      <c r="AY751" s="54">
        <f t="shared" si="2083"/>
        <v>0</v>
      </c>
      <c r="AZ751" s="54">
        <f t="shared" si="2084"/>
        <v>0</v>
      </c>
      <c r="BA751" s="54">
        <f t="shared" si="2085"/>
        <v>0</v>
      </c>
      <c r="BB751" s="54">
        <f t="shared" si="2086"/>
        <v>0</v>
      </c>
      <c r="BC751" s="54">
        <f t="shared" si="2087"/>
        <v>0</v>
      </c>
      <c r="BD751" s="54">
        <f t="shared" si="2088"/>
        <v>0</v>
      </c>
      <c r="BE751" s="54">
        <f t="shared" si="2089"/>
        <v>0</v>
      </c>
      <c r="BF751" s="54">
        <f t="shared" si="2090"/>
        <v>0</v>
      </c>
      <c r="BG751" s="54">
        <f t="shared" si="2091"/>
        <v>0</v>
      </c>
      <c r="BH751" s="54">
        <f t="shared" si="2092"/>
        <v>0</v>
      </c>
      <c r="BI751" s="54">
        <f t="shared" si="2093"/>
        <v>0</v>
      </c>
      <c r="BJ751" s="54">
        <f t="shared" si="2094"/>
        <v>0</v>
      </c>
      <c r="BK751" s="54">
        <f t="shared" si="2095"/>
        <v>0</v>
      </c>
      <c r="BL751" s="54">
        <f t="shared" si="2096"/>
        <v>0</v>
      </c>
      <c r="BM751" s="42"/>
      <c r="BO751" s="54">
        <f>'Norm-coeff'!$C$2+$AX751*'Norm-coeff'!$D$2+$AY751*'Norm-coeff'!$E$2+$AZ751*'Norm-coeff'!$F$2+$BA751*'Norm-coeff'!$G$2+$BB751*'Norm-coeff'!$H$2+$BC751*'Norm-coeff'!$I$2+$BD751*'Norm-coeff'!$J$2+$BE751*'Norm-coeff'!$K$2+$BF751*'Norm-coeff'!$L$2+$BG751*'Norm-coeff'!$M$2+$BH751*'Norm-coeff'!$N$2+$BI751*'Norm-coeff'!$O$2</f>
        <v>5.4045421474420303</v>
      </c>
      <c r="BP751" s="54">
        <f>'Norm-coeff'!$C$3+$AX751*'Norm-coeff'!$D$3+$AY751*'Norm-coeff'!$E$3+$AZ751*'Norm-coeff'!$F$3+$BA751*'Norm-coeff'!$G$3+$BB751*'Norm-coeff'!$H$3+$BC751*'Norm-coeff'!$I$3+$BD751*'Norm-coeff'!$J$3+$BE751*'Norm-coeff'!$K$3+$BF751*'Norm-coeff'!$L$3+$BG751*'Norm-coeff'!$M$3+$BH751*'Norm-coeff'!$N$3+$BI751*'Norm-coeff'!$O$3</f>
        <v>3.15319116612705</v>
      </c>
      <c r="BQ751" s="54">
        <f>'Norm-coeff'!$C$4+$AX751*'Norm-coeff'!$D$4+$AY751*'Norm-coeff'!$E$4+$AZ751*'Norm-coeff'!$F$4+$BA751*'Norm-coeff'!$G$4+$BB751*'Norm-coeff'!$H$4+$BC751*'Norm-coeff'!$I$4+$BD751*'Norm-coeff'!$J$4+$BE751*'Norm-coeff'!$K$4+$BF751*'Norm-coeff'!$L$4+$BG751*'Norm-coeff'!$M$4+$BH751*'Norm-coeff'!$N$4+$BI751*'Norm-coeff'!$O$4</f>
        <v>1.42115649462768</v>
      </c>
      <c r="BR751" s="54">
        <f>'Norm-coeff'!$C$5+$AX751*'Norm-coeff'!$D$5+$AY751*'Norm-coeff'!$E$5+$AZ751*'Norm-coeff'!$F$5+$BA751*'Norm-coeff'!$G$5+$BB751*'Norm-coeff'!$H$5+$BC751*'Norm-coeff'!$I$5+$BD751*'Norm-coeff'!$J$5+$BE751*'Norm-coeff'!$K$5+$BF751*'Norm-coeff'!$L$5+$BG751*'Norm-coeff'!$M$5+$BH751*'Norm-coeff'!$N$5+$BI751*'Norm-coeff'!$O$5</f>
        <v>1.0553329241296201</v>
      </c>
      <c r="BS751" s="54">
        <f>'Norm-coeff'!$C$6+$AX751*'Norm-coeff'!$D$6+$AY751*'Norm-coeff'!$E$6+$AZ751*'Norm-coeff'!$F$6+$BA751*'Norm-coeff'!$G$6+$BB751*'Norm-coeff'!$H$6+$BC751*'Norm-coeff'!$I$6+$BD751*'Norm-coeff'!$J$6+$BE751*'Norm-coeff'!$K$6+$BF751*'Norm-coeff'!$L$6+$BG751*'Norm-coeff'!$M$6+$BH751*'Norm-coeff'!$N$6+$BI751*'Norm-coeff'!$O$6</f>
        <v>-1.48700885495103E-2</v>
      </c>
      <c r="BT751" s="54">
        <f>'Norm-coeff'!$C$7+$AX751*'Norm-coeff'!$D$7+$AY751*'Norm-coeff'!$E$7+$AZ751*'Norm-coeff'!$F$7+$BA751*'Norm-coeff'!$G$7+$BB751*'Norm-coeff'!$H$7+$BC751*'Norm-coeff'!$I$7+$BD751*'Norm-coeff'!$J$7+$BE751*'Norm-coeff'!$K$7+$BF751*'Norm-coeff'!$L$7+$BG751*'Norm-coeff'!$M$7+$BH751*'Norm-coeff'!$N$7+$BI751*'Norm-coeff'!$O$7</f>
        <v>2.0907583608832998</v>
      </c>
      <c r="BU751" s="54">
        <f>'Norm-coeff'!$C$8+$AX751*'Norm-coeff'!$D$8+$AY751*'Norm-coeff'!$E$8+$AZ751*'Norm-coeff'!$F$8+$BA751*'Norm-coeff'!$G$8+$BB751*'Norm-coeff'!$H$8+$BC751*'Norm-coeff'!$I$8+$BD751*'Norm-coeff'!$J$8+$BE751*'Norm-coeff'!$K$8+$BF751*'Norm-coeff'!$L$8+$BG751*'Norm-coeff'!$M$8+$BH751*'Norm-coeff'!$N$8+$BI751*'Norm-coeff'!$O$8</f>
        <v>0.65894159836244504</v>
      </c>
      <c r="BV751" s="54">
        <f>'Norm-coeff'!$C$9+$AX751*'Norm-coeff'!$D$9+$AY751*'Norm-coeff'!$E$9+$AZ751*'Norm-coeff'!$F$9+$BA751*'Norm-coeff'!$G$9+$BB751*'Norm-coeff'!$H$9+$BC751*'Norm-coeff'!$I$9+$BD751*'Norm-coeff'!$J$9+$BE751*'Norm-coeff'!$K$9+$BF751*'Norm-coeff'!$L$9+$BG751*'Norm-coeff'!$M$9+$BH751*'Norm-coeff'!$N$9+$BI751*'Norm-coeff'!$O$9</f>
        <v>1.48961085014701</v>
      </c>
      <c r="BW751" s="54">
        <f>'Norm-coeff'!$C$10+$AX751*'Norm-coeff'!$D$10+$AY751*'Norm-coeff'!$E$10+$AZ751*'Norm-coeff'!$F$10+$BA751*'Norm-coeff'!$G$10+$BB751*'Norm-coeff'!$H$10+$BC751*'Norm-coeff'!$I$10+$BD751*'Norm-coeff'!$J$10+$BE751*'Norm-coeff'!$K$10+$BF751*'Norm-coeff'!$L$10+$BG751*'Norm-coeff'!$M$10+$BH751*'Norm-coeff'!$N$10+$BI751*'Norm-coeff'!$O$10</f>
        <v>1.42058735749591</v>
      </c>
      <c r="BX751" s="54">
        <f>'Norm-coeff'!$C$11+$AX751*'Norm-coeff'!$D$11+$AY751*'Norm-coeff'!$E$11+$AZ751*'Norm-coeff'!$F$11+$BA751*'Norm-coeff'!$G$11+$BB751*'Norm-coeff'!$H$11+$BC751*'Norm-coeff'!$I$11+$BD751*'Norm-coeff'!$J$11+$BE751*'Norm-coeff'!$K$11+$BF751*'Norm-coeff'!$L$11+$BG751*'Norm-coeff'!$M$11+$BH751*'Norm-coeff'!$N$11+$BI751*'Norm-coeff'!$O$11</f>
        <v>0.221233014421479</v>
      </c>
      <c r="BY751" s="54">
        <f>'Norm-coeff'!$C$12+$AX751*'Norm-coeff'!$D$12+$AY751*'Norm-coeff'!$E$12+$AZ751*'Norm-coeff'!$F$12+$BA751*'Norm-coeff'!$G$12+$BB751*'Norm-coeff'!$H$12+$BC751*'Norm-coeff'!$I$12+$BD751*'Norm-coeff'!$J$12+$BE751*'Norm-coeff'!$K$12+$BF751*'Norm-coeff'!$L$12+$BG751*'Norm-coeff'!$M$12+$BH751*'Norm-coeff'!$N$12+$BI751*'Norm-coeff'!$O$12</f>
        <v>0.283527502056037</v>
      </c>
      <c r="BZ751" s="54">
        <f>'Norm-coeff'!$C$13+$AX751*'Norm-coeff'!$D$13+$AY751*'Norm-coeff'!$E$13+$AZ751*'Norm-coeff'!$F$13+$BA751*'Norm-coeff'!$G$13+$BB751*'Norm-coeff'!$H$13+$BC751*'Norm-coeff'!$I$13+$BD751*'Norm-coeff'!$J$13+$BE751*'Norm-coeff'!$K$13+$BF751*'Norm-coeff'!$L$13+$BG751*'Norm-coeff'!$M$13+$BH751*'Norm-coeff'!$N$13+$BI751*'Norm-coeff'!$O$13</f>
        <v>-4.1864930554451202E-2</v>
      </c>
      <c r="CA751" s="54">
        <f>'Norm-coeff'!$C$14+$AX751*'Norm-coeff'!$D$14+$AY751*'Norm-coeff'!$E$14+$AZ751*'Norm-coeff'!$F$14+$BA751*'Norm-coeff'!$G$14+$BB751*'Norm-coeff'!$H$14+$BC751*'Norm-coeff'!$I$14+$BD751*'Norm-coeff'!$J$14+$BE751*'Norm-coeff'!$K$14+$BF751*'Norm-coeff'!$L$14+$BG751*'Norm-coeff'!$M$14+$BH751*'Norm-coeff'!$N$14+$BI751*'Norm-coeff'!$O$14</f>
        <v>4.2526983164477103</v>
      </c>
      <c r="CC751" s="54">
        <f t="shared" si="2221"/>
        <v>0</v>
      </c>
      <c r="CG751" s="54">
        <f t="shared" si="2097"/>
        <v>0</v>
      </c>
      <c r="CH751" s="54">
        <f t="shared" si="2075"/>
        <v>0</v>
      </c>
      <c r="CI751" s="54">
        <f t="shared" si="2098"/>
        <v>0</v>
      </c>
      <c r="CJ751" s="56">
        <f t="shared" si="2099"/>
        <v>0</v>
      </c>
      <c r="CK751" s="54">
        <f t="shared" si="2100"/>
        <v>0</v>
      </c>
      <c r="CL751" s="54">
        <f t="shared" si="2101"/>
        <v>0</v>
      </c>
      <c r="CM751" s="54">
        <f t="shared" si="2102"/>
        <v>0</v>
      </c>
      <c r="CN751" s="54">
        <f t="shared" si="2103"/>
        <v>0</v>
      </c>
      <c r="CO751" s="54">
        <f t="shared" si="2104"/>
        <v>0</v>
      </c>
      <c r="CP751" s="54">
        <f t="shared" si="2105"/>
        <v>0</v>
      </c>
      <c r="CQ751" s="54">
        <f t="shared" si="2106"/>
        <v>0</v>
      </c>
      <c r="CR751" s="54">
        <f t="shared" si="2107"/>
        <v>0</v>
      </c>
      <c r="CS751" s="54">
        <f t="shared" si="2108"/>
        <v>0</v>
      </c>
      <c r="CU751" s="54">
        <f t="shared" si="2109"/>
        <v>0</v>
      </c>
      <c r="CV751" s="54">
        <f t="shared" si="2110"/>
        <v>0</v>
      </c>
      <c r="CW751" s="54">
        <f t="shared" si="2111"/>
        <v>0</v>
      </c>
      <c r="CX751" s="54">
        <f t="shared" si="2112"/>
        <v>0</v>
      </c>
      <c r="CZ751" s="54">
        <f t="shared" si="2113"/>
        <v>0</v>
      </c>
      <c r="DA751" s="54">
        <f t="shared" si="2114"/>
        <v>0</v>
      </c>
      <c r="DB751" s="54">
        <f t="shared" si="2115"/>
        <v>0</v>
      </c>
      <c r="DC751" s="54">
        <f t="shared" si="2116"/>
        <v>0</v>
      </c>
      <c r="DD751" s="54">
        <f t="shared" si="2117"/>
        <v>0</v>
      </c>
      <c r="DE751" s="54">
        <f t="shared" si="2118"/>
        <v>0</v>
      </c>
      <c r="DF751" s="54">
        <f t="shared" si="2119"/>
        <v>0</v>
      </c>
      <c r="DG751" s="54">
        <f t="shared" si="2120"/>
        <v>2</v>
      </c>
      <c r="DH751" s="71">
        <f t="shared" si="2121"/>
        <v>0</v>
      </c>
      <c r="DI751" s="71">
        <f t="shared" si="2122"/>
        <v>0</v>
      </c>
      <c r="DJ751" s="54">
        <f t="shared" si="2123"/>
        <v>0</v>
      </c>
      <c r="DK751" s="54">
        <f t="shared" si="2124"/>
        <v>2</v>
      </c>
      <c r="DL751" s="4">
        <f t="shared" si="2049"/>
        <v>0</v>
      </c>
      <c r="DM751" s="3">
        <f t="shared" si="2125"/>
        <v>0</v>
      </c>
      <c r="DN751" s="3">
        <f t="shared" si="2126"/>
        <v>0</v>
      </c>
      <c r="DO751" s="4" t="e">
        <f t="shared" si="2127"/>
        <v>#DIV/0!</v>
      </c>
      <c r="DP751" s="57"/>
      <c r="DQ751" s="57"/>
      <c r="DR751" s="56">
        <f t="shared" si="2050"/>
        <v>2</v>
      </c>
      <c r="DS751" s="56">
        <f t="shared" si="2051"/>
        <v>0</v>
      </c>
      <c r="DT751" s="38">
        <f t="shared" si="2052"/>
        <v>0</v>
      </c>
      <c r="DU751" s="38">
        <f t="shared" si="2128"/>
        <v>2</v>
      </c>
      <c r="DV751" s="38">
        <f t="shared" si="2053"/>
        <v>0</v>
      </c>
      <c r="DW751" s="39">
        <f t="shared" si="2054"/>
        <v>0</v>
      </c>
      <c r="DX751" s="39">
        <f t="shared" si="2055"/>
        <v>0</v>
      </c>
      <c r="DY751" s="39">
        <f t="shared" si="2056"/>
        <v>0</v>
      </c>
      <c r="DZ751" s="39">
        <f t="shared" si="2057"/>
        <v>0</v>
      </c>
      <c r="EA751" s="39">
        <f t="shared" si="2058"/>
        <v>0</v>
      </c>
      <c r="EB751" s="37" t="e">
        <f t="shared" si="2129"/>
        <v>#DIV/0!</v>
      </c>
      <c r="EC751" s="37" t="e">
        <f t="shared" si="2130"/>
        <v>#DIV/0!</v>
      </c>
      <c r="ED751" s="37" t="e">
        <f t="shared" si="2131"/>
        <v>#DIV/0!</v>
      </c>
      <c r="EE751" s="37" t="e">
        <f t="shared" si="2132"/>
        <v>#DIV/0!</v>
      </c>
      <c r="EF751" s="39" t="e">
        <f t="shared" si="2133"/>
        <v>#DIV/0!</v>
      </c>
      <c r="EG751" s="37" t="e">
        <f t="shared" si="2134"/>
        <v>#DIV/0!</v>
      </c>
      <c r="EH751" s="37" t="e">
        <f t="shared" si="2135"/>
        <v>#DIV/0!</v>
      </c>
      <c r="EI751" s="11" t="b">
        <f t="shared" si="2136"/>
        <v>1</v>
      </c>
      <c r="EJ751" s="11" t="b">
        <f t="shared" si="2137"/>
        <v>0</v>
      </c>
      <c r="EK751" s="39" t="e">
        <f t="shared" si="2138"/>
        <v>#DIV/0!</v>
      </c>
      <c r="EL751" s="39" t="e">
        <f t="shared" si="2139"/>
        <v>#DIV/0!</v>
      </c>
      <c r="EM751" s="39" t="e">
        <f t="shared" si="2140"/>
        <v>#DIV/0!</v>
      </c>
      <c r="EN751" s="39" t="e">
        <f t="shared" si="2141"/>
        <v>#DIV/0!</v>
      </c>
      <c r="EO751" s="39" t="e">
        <f t="shared" si="2142"/>
        <v>#DIV/0!</v>
      </c>
      <c r="EP751" s="39" t="e">
        <f t="shared" si="2143"/>
        <v>#DIV/0!</v>
      </c>
      <c r="EQ751" s="39" t="e">
        <f t="shared" si="2144"/>
        <v>#DIV/0!</v>
      </c>
      <c r="ER751" s="39" t="e">
        <f t="shared" si="2145"/>
        <v>#DIV/0!</v>
      </c>
      <c r="ES751" s="58" t="str">
        <f t="shared" si="2146"/>
        <v>(OH,F,Cl)-dominate amphibole</v>
      </c>
      <c r="ET751" s="58" t="e">
        <f t="shared" si="2147"/>
        <v>#N/A</v>
      </c>
      <c r="EU751" s="56">
        <f t="shared" si="2059"/>
        <v>0</v>
      </c>
      <c r="EV751" s="56">
        <f t="shared" si="2060"/>
        <v>0</v>
      </c>
      <c r="EW751" s="56">
        <f t="shared" si="2061"/>
        <v>0</v>
      </c>
      <c r="EX751" s="56">
        <f t="shared" si="2062"/>
        <v>0</v>
      </c>
      <c r="EY751" s="56">
        <f t="shared" si="2063"/>
        <v>0</v>
      </c>
      <c r="EZ751" s="56">
        <f t="shared" si="2064"/>
        <v>0</v>
      </c>
      <c r="FA751" s="39">
        <f t="shared" si="2065"/>
        <v>0</v>
      </c>
      <c r="FB751" s="39">
        <f t="shared" si="2066"/>
        <v>0</v>
      </c>
      <c r="FC751" s="54">
        <f t="shared" si="2067"/>
        <v>0</v>
      </c>
      <c r="FD751" s="54">
        <f t="shared" si="2068"/>
        <v>0</v>
      </c>
      <c r="FE751" s="39">
        <f t="shared" si="2069"/>
        <v>0</v>
      </c>
      <c r="FF751" s="54">
        <f t="shared" si="2070"/>
        <v>0</v>
      </c>
      <c r="FG751" s="39">
        <f t="shared" si="2071"/>
        <v>0</v>
      </c>
      <c r="FH751" s="39">
        <f t="shared" si="2148"/>
        <v>0</v>
      </c>
      <c r="FI751" s="39">
        <f t="shared" si="2149"/>
        <v>0</v>
      </c>
      <c r="FJ751" s="39">
        <f t="shared" si="2150"/>
        <v>0</v>
      </c>
      <c r="FK751" s="39" t="e">
        <f t="shared" si="2151"/>
        <v>#DIV/0!</v>
      </c>
      <c r="FL751" s="39" t="e">
        <f t="shared" si="2152"/>
        <v>#DIV/0!</v>
      </c>
      <c r="FM751" s="39" t="e">
        <f t="shared" si="2153"/>
        <v>#DIV/0!</v>
      </c>
      <c r="FN751" s="39">
        <f t="shared" si="2154"/>
        <v>1</v>
      </c>
      <c r="FO751" s="39">
        <f t="shared" si="2072"/>
        <v>0</v>
      </c>
      <c r="FP751" s="39">
        <f t="shared" si="2073"/>
        <v>0</v>
      </c>
      <c r="FQ751" s="39">
        <f t="shared" si="2074"/>
        <v>0</v>
      </c>
      <c r="FR751" s="39">
        <f t="shared" si="2155"/>
        <v>0</v>
      </c>
      <c r="FS751" s="39">
        <f t="shared" si="2156"/>
        <v>0</v>
      </c>
      <c r="FU751" s="39" t="e">
        <f t="shared" si="2157"/>
        <v>#DIV/0!</v>
      </c>
      <c r="FV751" s="39" t="e">
        <f t="shared" si="2158"/>
        <v>#DIV/0!</v>
      </c>
      <c r="FW751" s="39" t="e">
        <f t="shared" si="2159"/>
        <v>#DIV/0!</v>
      </c>
      <c r="FY751" s="39" t="e">
        <f t="shared" si="2160"/>
        <v>#DIV/0!</v>
      </c>
      <c r="FZ751" s="39" t="e">
        <f t="shared" si="2161"/>
        <v>#DIV/0!</v>
      </c>
      <c r="GA751" s="39" t="e">
        <f t="shared" si="2162"/>
        <v>#DIV/0!</v>
      </c>
      <c r="GB751" s="39" t="e">
        <f t="shared" si="2163"/>
        <v>#DIV/0!</v>
      </c>
      <c r="GC751" s="39" t="e">
        <f t="shared" si="2164"/>
        <v>#DIV/0!</v>
      </c>
      <c r="GD751" s="39" t="e">
        <f t="shared" si="2165"/>
        <v>#DIV/0!</v>
      </c>
      <c r="GE751" s="39" t="e">
        <f t="shared" si="2166"/>
        <v>#DIV/0!</v>
      </c>
      <c r="GF751" s="39" t="e">
        <f t="shared" si="2167"/>
        <v>#DIV/0!</v>
      </c>
      <c r="GG751" s="39" t="e">
        <f t="shared" si="2168"/>
        <v>#DIV/0!</v>
      </c>
      <c r="GH751" s="39" t="e">
        <f t="shared" si="2169"/>
        <v>#DIV/0!</v>
      </c>
      <c r="GI751" s="39"/>
      <c r="GJ751" s="39" t="e">
        <f t="shared" si="2170"/>
        <v>#DIV/0!</v>
      </c>
      <c r="GK751" s="39" t="e">
        <f t="shared" si="2171"/>
        <v>#DIV/0!</v>
      </c>
      <c r="GL751" s="39" t="e">
        <f t="shared" si="2172"/>
        <v>#DIV/0!</v>
      </c>
      <c r="GM751" s="39" t="e">
        <f t="shared" si="2173"/>
        <v>#DIV/0!</v>
      </c>
      <c r="GN751" s="39" t="e">
        <f t="shared" si="2174"/>
        <v>#DIV/0!</v>
      </c>
      <c r="GO751" s="57"/>
      <c r="GP751" s="57" t="e">
        <f t="shared" si="2175"/>
        <v>#DIV/0!</v>
      </c>
      <c r="GQ751" s="59" t="e">
        <f t="shared" si="2176"/>
        <v>#DIV/0!</v>
      </c>
      <c r="GR751" s="41" t="e">
        <f t="shared" si="2177"/>
        <v>#DIV/0!</v>
      </c>
      <c r="GS751" s="57" t="e">
        <f t="shared" si="2178"/>
        <v>#DIV/0!</v>
      </c>
      <c r="GT751" s="57" t="e">
        <f t="shared" si="2179"/>
        <v>#DIV/0!</v>
      </c>
      <c r="GU751" s="57" t="e">
        <f t="shared" si="2180"/>
        <v>#DIV/0!</v>
      </c>
      <c r="GV751" s="57"/>
      <c r="GW751" s="42" t="e">
        <f t="shared" si="2181"/>
        <v>#DIV/0!</v>
      </c>
      <c r="GX751" s="42" t="e">
        <f t="shared" si="2182"/>
        <v>#DIV/0!</v>
      </c>
      <c r="GY751" s="42" t="e">
        <f t="shared" si="2183"/>
        <v>#DIV/0!</v>
      </c>
      <c r="GZ751" s="57"/>
      <c r="HA751" s="2" t="e">
        <f t="shared" si="2184"/>
        <v>#DIV/0!</v>
      </c>
      <c r="HB751" s="2" t="e">
        <f t="shared" si="2185"/>
        <v>#DIV/0!</v>
      </c>
      <c r="HC751" s="2" t="e">
        <f t="shared" si="2186"/>
        <v>#DIV/0!</v>
      </c>
      <c r="HD751" s="2" t="e">
        <f t="shared" si="2187"/>
        <v>#DIV/0!</v>
      </c>
      <c r="HE751" s="2" t="e">
        <f t="shared" si="2188"/>
        <v>#DIV/0!</v>
      </c>
      <c r="HF751" s="2" t="e">
        <f t="shared" si="2189"/>
        <v>#DIV/0!</v>
      </c>
      <c r="HG751" s="2" t="e">
        <f t="shared" si="2190"/>
        <v>#DIV/0!</v>
      </c>
      <c r="HH751" s="2" t="e">
        <f t="shared" si="2191"/>
        <v>#DIV/0!</v>
      </c>
      <c r="HI751" s="2" t="e">
        <f t="shared" si="2192"/>
        <v>#DIV/0!</v>
      </c>
      <c r="HJ751" s="11" t="e">
        <f t="shared" si="2193"/>
        <v>#DIV/0!</v>
      </c>
      <c r="HK751" s="60" t="e">
        <f t="shared" si="2194"/>
        <v>#DIV/0!</v>
      </c>
      <c r="HL751" s="57"/>
      <c r="HM751" s="57" t="e">
        <f t="shared" si="2195"/>
        <v>#DIV/0!</v>
      </c>
      <c r="HN751" s="57" t="e">
        <f t="shared" si="2196"/>
        <v>#DIV/0!</v>
      </c>
      <c r="HO751" s="57" t="e">
        <f t="shared" si="2197"/>
        <v>#DIV/0!</v>
      </c>
      <c r="HP751" s="57" t="e">
        <f t="shared" si="2198"/>
        <v>#DIV/0!</v>
      </c>
      <c r="HQ751" s="57" t="e">
        <f t="shared" si="2199"/>
        <v>#DIV/0!</v>
      </c>
      <c r="HR751" s="57"/>
      <c r="HS751" s="57" t="e">
        <f t="shared" si="2200"/>
        <v>#DIV/0!</v>
      </c>
      <c r="HT751" s="57" t="e">
        <f t="shared" si="2201"/>
        <v>#DIV/0!</v>
      </c>
      <c r="HU751" s="57" t="e">
        <f t="shared" si="2202"/>
        <v>#DIV/0!</v>
      </c>
      <c r="HV751" s="57" t="e">
        <f t="shared" si="2203"/>
        <v>#DIV/0!</v>
      </c>
      <c r="HW751" s="57" t="e">
        <f t="shared" si="2204"/>
        <v>#DIV/0!</v>
      </c>
      <c r="HX751" s="57"/>
      <c r="HY751" s="57" t="e">
        <f t="shared" si="2205"/>
        <v>#DIV/0!</v>
      </c>
      <c r="HZ751" s="57" t="e">
        <f t="shared" si="2206"/>
        <v>#DIV/0!</v>
      </c>
      <c r="IA751" s="57"/>
      <c r="IB751" s="61">
        <f t="shared" si="2207"/>
        <v>0</v>
      </c>
      <c r="IC751" s="57" t="str">
        <f t="shared" si="2208"/>
        <v/>
      </c>
      <c r="ID751" s="42"/>
      <c r="IE751" s="2" t="str">
        <f t="shared" si="2209"/>
        <v/>
      </c>
      <c r="IF751" s="60" t="e">
        <f t="shared" si="2210"/>
        <v>#DIV/0!</v>
      </c>
      <c r="IG751" s="60" t="str">
        <f t="shared" si="2211"/>
        <v/>
      </c>
      <c r="IH751" s="60" t="str">
        <f t="shared" si="2212"/>
        <v>zinco-</v>
      </c>
      <c r="II751" s="60" t="str">
        <f t="shared" si="2213"/>
        <v>mangano-</v>
      </c>
      <c r="IJ751" s="60" t="e">
        <f t="shared" si="2214"/>
        <v>#DIV/0!</v>
      </c>
      <c r="IK751" s="60" t="e">
        <f t="shared" si="2215"/>
        <v>#DIV/0!</v>
      </c>
      <c r="IL751" s="60" t="e">
        <f t="shared" si="2216"/>
        <v>#DIV/0!</v>
      </c>
      <c r="IM751" s="60" t="e">
        <f t="shared" si="2217"/>
        <v>#DIV/0!</v>
      </c>
      <c r="IN751" s="60" t="str">
        <f t="shared" si="2218"/>
        <v/>
      </c>
      <c r="IO751" s="60" t="str">
        <f t="shared" si="2219"/>
        <v/>
      </c>
      <c r="IP751" s="57"/>
      <c r="IQ751" s="57" t="str">
        <f t="shared" si="2220"/>
        <v>ERROR!!</v>
      </c>
    </row>
    <row r="752" spans="24:251">
      <c r="X752" s="29">
        <f t="shared" si="2076"/>
        <v>0</v>
      </c>
      <c r="Y752" s="29">
        <f t="shared" si="2077"/>
        <v>0</v>
      </c>
      <c r="Z752" s="29" t="e">
        <f t="shared" si="2078"/>
        <v>#DIV/0!</v>
      </c>
      <c r="AA752" s="29" t="e">
        <f t="shared" si="2079"/>
        <v>#DIV/0!</v>
      </c>
      <c r="AB752" s="29" t="e">
        <f t="shared" si="2080"/>
        <v>#DIV/0!</v>
      </c>
      <c r="AC752" s="29" t="e">
        <f t="shared" si="2081"/>
        <v>#DIV/0!</v>
      </c>
      <c r="AF752" s="23">
        <v>60.084299999999999</v>
      </c>
      <c r="AG752" s="23">
        <v>79.878799999999998</v>
      </c>
      <c r="AH752" s="23">
        <v>101.96120000000001</v>
      </c>
      <c r="AI752" s="23">
        <v>151.99039999999999</v>
      </c>
      <c r="AJ752" s="23">
        <v>159.69</v>
      </c>
      <c r="AK752" s="23">
        <v>71.846400000000003</v>
      </c>
      <c r="AL752" s="23">
        <v>70.9375</v>
      </c>
      <c r="AM752" s="23">
        <v>40.304400000000001</v>
      </c>
      <c r="AN752" s="23">
        <v>56.077399999999997</v>
      </c>
      <c r="AO752" s="23">
        <v>61.978999999999999</v>
      </c>
      <c r="AP752" s="23">
        <v>94.195999999999998</v>
      </c>
      <c r="AQ752" s="23">
        <v>18.998000000000001</v>
      </c>
      <c r="AR752" s="23">
        <v>35.450000000000003</v>
      </c>
      <c r="AS752" s="23">
        <v>29.88</v>
      </c>
      <c r="AT752" s="23">
        <v>74.691999999999993</v>
      </c>
      <c r="AU752" s="23">
        <v>81.39</v>
      </c>
      <c r="AX752" s="54">
        <f t="shared" si="2082"/>
        <v>0</v>
      </c>
      <c r="AY752" s="54">
        <f t="shared" si="2083"/>
        <v>0</v>
      </c>
      <c r="AZ752" s="54">
        <f t="shared" si="2084"/>
        <v>0</v>
      </c>
      <c r="BA752" s="54">
        <f t="shared" si="2085"/>
        <v>0</v>
      </c>
      <c r="BB752" s="54">
        <f t="shared" si="2086"/>
        <v>0</v>
      </c>
      <c r="BC752" s="54">
        <f t="shared" si="2087"/>
        <v>0</v>
      </c>
      <c r="BD752" s="54">
        <f t="shared" si="2088"/>
        <v>0</v>
      </c>
      <c r="BE752" s="54">
        <f t="shared" si="2089"/>
        <v>0</v>
      </c>
      <c r="BF752" s="54">
        <f t="shared" si="2090"/>
        <v>0</v>
      </c>
      <c r="BG752" s="54">
        <f t="shared" si="2091"/>
        <v>0</v>
      </c>
      <c r="BH752" s="54">
        <f t="shared" si="2092"/>
        <v>0</v>
      </c>
      <c r="BI752" s="54">
        <f t="shared" si="2093"/>
        <v>0</v>
      </c>
      <c r="BJ752" s="54">
        <f t="shared" si="2094"/>
        <v>0</v>
      </c>
      <c r="BK752" s="54">
        <f t="shared" si="2095"/>
        <v>0</v>
      </c>
      <c r="BL752" s="54">
        <f t="shared" si="2096"/>
        <v>0</v>
      </c>
      <c r="BM752" s="42"/>
      <c r="BO752" s="54">
        <f>'Norm-coeff'!$C$2+$AX752*'Norm-coeff'!$D$2+$AY752*'Norm-coeff'!$E$2+$AZ752*'Norm-coeff'!$F$2+$BA752*'Norm-coeff'!$G$2+$BB752*'Norm-coeff'!$H$2+$BC752*'Norm-coeff'!$I$2+$BD752*'Norm-coeff'!$J$2+$BE752*'Norm-coeff'!$K$2+$BF752*'Norm-coeff'!$L$2+$BG752*'Norm-coeff'!$M$2+$BH752*'Norm-coeff'!$N$2+$BI752*'Norm-coeff'!$O$2</f>
        <v>5.4045421474420303</v>
      </c>
      <c r="BP752" s="54">
        <f>'Norm-coeff'!$C$3+$AX752*'Norm-coeff'!$D$3+$AY752*'Norm-coeff'!$E$3+$AZ752*'Norm-coeff'!$F$3+$BA752*'Norm-coeff'!$G$3+$BB752*'Norm-coeff'!$H$3+$BC752*'Norm-coeff'!$I$3+$BD752*'Norm-coeff'!$J$3+$BE752*'Norm-coeff'!$K$3+$BF752*'Norm-coeff'!$L$3+$BG752*'Norm-coeff'!$M$3+$BH752*'Norm-coeff'!$N$3+$BI752*'Norm-coeff'!$O$3</f>
        <v>3.15319116612705</v>
      </c>
      <c r="BQ752" s="54">
        <f>'Norm-coeff'!$C$4+$AX752*'Norm-coeff'!$D$4+$AY752*'Norm-coeff'!$E$4+$AZ752*'Norm-coeff'!$F$4+$BA752*'Norm-coeff'!$G$4+$BB752*'Norm-coeff'!$H$4+$BC752*'Norm-coeff'!$I$4+$BD752*'Norm-coeff'!$J$4+$BE752*'Norm-coeff'!$K$4+$BF752*'Norm-coeff'!$L$4+$BG752*'Norm-coeff'!$M$4+$BH752*'Norm-coeff'!$N$4+$BI752*'Norm-coeff'!$O$4</f>
        <v>1.42115649462768</v>
      </c>
      <c r="BR752" s="54">
        <f>'Norm-coeff'!$C$5+$AX752*'Norm-coeff'!$D$5+$AY752*'Norm-coeff'!$E$5+$AZ752*'Norm-coeff'!$F$5+$BA752*'Norm-coeff'!$G$5+$BB752*'Norm-coeff'!$H$5+$BC752*'Norm-coeff'!$I$5+$BD752*'Norm-coeff'!$J$5+$BE752*'Norm-coeff'!$K$5+$BF752*'Norm-coeff'!$L$5+$BG752*'Norm-coeff'!$M$5+$BH752*'Norm-coeff'!$N$5+$BI752*'Norm-coeff'!$O$5</f>
        <v>1.0553329241296201</v>
      </c>
      <c r="BS752" s="54">
        <f>'Norm-coeff'!$C$6+$AX752*'Norm-coeff'!$D$6+$AY752*'Norm-coeff'!$E$6+$AZ752*'Norm-coeff'!$F$6+$BA752*'Norm-coeff'!$G$6+$BB752*'Norm-coeff'!$H$6+$BC752*'Norm-coeff'!$I$6+$BD752*'Norm-coeff'!$J$6+$BE752*'Norm-coeff'!$K$6+$BF752*'Norm-coeff'!$L$6+$BG752*'Norm-coeff'!$M$6+$BH752*'Norm-coeff'!$N$6+$BI752*'Norm-coeff'!$O$6</f>
        <v>-1.48700885495103E-2</v>
      </c>
      <c r="BT752" s="54">
        <f>'Norm-coeff'!$C$7+$AX752*'Norm-coeff'!$D$7+$AY752*'Norm-coeff'!$E$7+$AZ752*'Norm-coeff'!$F$7+$BA752*'Norm-coeff'!$G$7+$BB752*'Norm-coeff'!$H$7+$BC752*'Norm-coeff'!$I$7+$BD752*'Norm-coeff'!$J$7+$BE752*'Norm-coeff'!$K$7+$BF752*'Norm-coeff'!$L$7+$BG752*'Norm-coeff'!$M$7+$BH752*'Norm-coeff'!$N$7+$BI752*'Norm-coeff'!$O$7</f>
        <v>2.0907583608832998</v>
      </c>
      <c r="BU752" s="54">
        <f>'Norm-coeff'!$C$8+$AX752*'Norm-coeff'!$D$8+$AY752*'Norm-coeff'!$E$8+$AZ752*'Norm-coeff'!$F$8+$BA752*'Norm-coeff'!$G$8+$BB752*'Norm-coeff'!$H$8+$BC752*'Norm-coeff'!$I$8+$BD752*'Norm-coeff'!$J$8+$BE752*'Norm-coeff'!$K$8+$BF752*'Norm-coeff'!$L$8+$BG752*'Norm-coeff'!$M$8+$BH752*'Norm-coeff'!$N$8+$BI752*'Norm-coeff'!$O$8</f>
        <v>0.65894159836244504</v>
      </c>
      <c r="BV752" s="54">
        <f>'Norm-coeff'!$C$9+$AX752*'Norm-coeff'!$D$9+$AY752*'Norm-coeff'!$E$9+$AZ752*'Norm-coeff'!$F$9+$BA752*'Norm-coeff'!$G$9+$BB752*'Norm-coeff'!$H$9+$BC752*'Norm-coeff'!$I$9+$BD752*'Norm-coeff'!$J$9+$BE752*'Norm-coeff'!$K$9+$BF752*'Norm-coeff'!$L$9+$BG752*'Norm-coeff'!$M$9+$BH752*'Norm-coeff'!$N$9+$BI752*'Norm-coeff'!$O$9</f>
        <v>1.48961085014701</v>
      </c>
      <c r="BW752" s="54">
        <f>'Norm-coeff'!$C$10+$AX752*'Norm-coeff'!$D$10+$AY752*'Norm-coeff'!$E$10+$AZ752*'Norm-coeff'!$F$10+$BA752*'Norm-coeff'!$G$10+$BB752*'Norm-coeff'!$H$10+$BC752*'Norm-coeff'!$I$10+$BD752*'Norm-coeff'!$J$10+$BE752*'Norm-coeff'!$K$10+$BF752*'Norm-coeff'!$L$10+$BG752*'Norm-coeff'!$M$10+$BH752*'Norm-coeff'!$N$10+$BI752*'Norm-coeff'!$O$10</f>
        <v>1.42058735749591</v>
      </c>
      <c r="BX752" s="54">
        <f>'Norm-coeff'!$C$11+$AX752*'Norm-coeff'!$D$11+$AY752*'Norm-coeff'!$E$11+$AZ752*'Norm-coeff'!$F$11+$BA752*'Norm-coeff'!$G$11+$BB752*'Norm-coeff'!$H$11+$BC752*'Norm-coeff'!$I$11+$BD752*'Norm-coeff'!$J$11+$BE752*'Norm-coeff'!$K$11+$BF752*'Norm-coeff'!$L$11+$BG752*'Norm-coeff'!$M$11+$BH752*'Norm-coeff'!$N$11+$BI752*'Norm-coeff'!$O$11</f>
        <v>0.221233014421479</v>
      </c>
      <c r="BY752" s="54">
        <f>'Norm-coeff'!$C$12+$AX752*'Norm-coeff'!$D$12+$AY752*'Norm-coeff'!$E$12+$AZ752*'Norm-coeff'!$F$12+$BA752*'Norm-coeff'!$G$12+$BB752*'Norm-coeff'!$H$12+$BC752*'Norm-coeff'!$I$12+$BD752*'Norm-coeff'!$J$12+$BE752*'Norm-coeff'!$K$12+$BF752*'Norm-coeff'!$L$12+$BG752*'Norm-coeff'!$M$12+$BH752*'Norm-coeff'!$N$12+$BI752*'Norm-coeff'!$O$12</f>
        <v>0.283527502056037</v>
      </c>
      <c r="BZ752" s="54">
        <f>'Norm-coeff'!$C$13+$AX752*'Norm-coeff'!$D$13+$AY752*'Norm-coeff'!$E$13+$AZ752*'Norm-coeff'!$F$13+$BA752*'Norm-coeff'!$G$13+$BB752*'Norm-coeff'!$H$13+$BC752*'Norm-coeff'!$I$13+$BD752*'Norm-coeff'!$J$13+$BE752*'Norm-coeff'!$K$13+$BF752*'Norm-coeff'!$L$13+$BG752*'Norm-coeff'!$M$13+$BH752*'Norm-coeff'!$N$13+$BI752*'Norm-coeff'!$O$13</f>
        <v>-4.1864930554451202E-2</v>
      </c>
      <c r="CA752" s="54">
        <f>'Norm-coeff'!$C$14+$AX752*'Norm-coeff'!$D$14+$AY752*'Norm-coeff'!$E$14+$AZ752*'Norm-coeff'!$F$14+$BA752*'Norm-coeff'!$G$14+$BB752*'Norm-coeff'!$H$14+$BC752*'Norm-coeff'!$I$14+$BD752*'Norm-coeff'!$J$14+$BE752*'Norm-coeff'!$K$14+$BF752*'Norm-coeff'!$L$14+$BG752*'Norm-coeff'!$M$14+$BH752*'Norm-coeff'!$N$14+$BI752*'Norm-coeff'!$O$14</f>
        <v>4.2526983164477103</v>
      </c>
      <c r="CC752" s="54">
        <f t="shared" si="2221"/>
        <v>0</v>
      </c>
      <c r="CG752" s="54">
        <f t="shared" si="2097"/>
        <v>0</v>
      </c>
      <c r="CH752" s="54">
        <f t="shared" si="2075"/>
        <v>0</v>
      </c>
      <c r="CI752" s="54">
        <f t="shared" si="2098"/>
        <v>0</v>
      </c>
      <c r="CJ752" s="56">
        <f t="shared" si="2099"/>
        <v>0</v>
      </c>
      <c r="CK752" s="54">
        <f t="shared" si="2100"/>
        <v>0</v>
      </c>
      <c r="CL752" s="54">
        <f t="shared" si="2101"/>
        <v>0</v>
      </c>
      <c r="CM752" s="54">
        <f t="shared" si="2102"/>
        <v>0</v>
      </c>
      <c r="CN752" s="54">
        <f t="shared" si="2103"/>
        <v>0</v>
      </c>
      <c r="CO752" s="54">
        <f t="shared" si="2104"/>
        <v>0</v>
      </c>
      <c r="CP752" s="54">
        <f t="shared" si="2105"/>
        <v>0</v>
      </c>
      <c r="CQ752" s="54">
        <f t="shared" si="2106"/>
        <v>0</v>
      </c>
      <c r="CR752" s="54">
        <f t="shared" si="2107"/>
        <v>0</v>
      </c>
      <c r="CS752" s="54">
        <f t="shared" si="2108"/>
        <v>0</v>
      </c>
      <c r="CU752" s="54">
        <f t="shared" si="2109"/>
        <v>0</v>
      </c>
      <c r="CV752" s="54">
        <f t="shared" si="2110"/>
        <v>0</v>
      </c>
      <c r="CW752" s="54">
        <f t="shared" si="2111"/>
        <v>0</v>
      </c>
      <c r="CX752" s="54">
        <f t="shared" si="2112"/>
        <v>0</v>
      </c>
      <c r="CZ752" s="54">
        <f t="shared" si="2113"/>
        <v>0</v>
      </c>
      <c r="DA752" s="54">
        <f t="shared" si="2114"/>
        <v>0</v>
      </c>
      <c r="DB752" s="54">
        <f t="shared" si="2115"/>
        <v>0</v>
      </c>
      <c r="DC752" s="54">
        <f t="shared" si="2116"/>
        <v>0</v>
      </c>
      <c r="DD752" s="54">
        <f t="shared" si="2117"/>
        <v>0</v>
      </c>
      <c r="DE752" s="54">
        <f t="shared" si="2118"/>
        <v>0</v>
      </c>
      <c r="DF752" s="54">
        <f t="shared" si="2119"/>
        <v>0</v>
      </c>
      <c r="DG752" s="54">
        <f t="shared" si="2120"/>
        <v>2</v>
      </c>
      <c r="DH752" s="71">
        <f t="shared" si="2121"/>
        <v>0</v>
      </c>
      <c r="DI752" s="71">
        <f t="shared" si="2122"/>
        <v>0</v>
      </c>
      <c r="DJ752" s="54">
        <f t="shared" si="2123"/>
        <v>0</v>
      </c>
      <c r="DK752" s="54">
        <f t="shared" si="2124"/>
        <v>2</v>
      </c>
      <c r="DL752" s="4">
        <f t="shared" si="2049"/>
        <v>0</v>
      </c>
      <c r="DM752" s="3">
        <f t="shared" si="2125"/>
        <v>0</v>
      </c>
      <c r="DN752" s="3">
        <f t="shared" si="2126"/>
        <v>0</v>
      </c>
      <c r="DO752" s="4" t="e">
        <f t="shared" si="2127"/>
        <v>#DIV/0!</v>
      </c>
      <c r="DP752" s="57"/>
      <c r="DQ752" s="57"/>
      <c r="DR752" s="56">
        <f t="shared" si="2050"/>
        <v>2</v>
      </c>
      <c r="DS752" s="56">
        <f t="shared" si="2051"/>
        <v>0</v>
      </c>
      <c r="DT752" s="38">
        <f t="shared" si="2052"/>
        <v>0</v>
      </c>
      <c r="DU752" s="38">
        <f t="shared" si="2128"/>
        <v>2</v>
      </c>
      <c r="DV752" s="38">
        <f t="shared" si="2053"/>
        <v>0</v>
      </c>
      <c r="DW752" s="39">
        <f t="shared" si="2054"/>
        <v>0</v>
      </c>
      <c r="DX752" s="39">
        <f t="shared" si="2055"/>
        <v>0</v>
      </c>
      <c r="DY752" s="39">
        <f t="shared" si="2056"/>
        <v>0</v>
      </c>
      <c r="DZ752" s="39">
        <f t="shared" si="2057"/>
        <v>0</v>
      </c>
      <c r="EA752" s="39">
        <f t="shared" si="2058"/>
        <v>0</v>
      </c>
      <c r="EB752" s="37" t="e">
        <f t="shared" si="2129"/>
        <v>#DIV/0!</v>
      </c>
      <c r="EC752" s="37" t="e">
        <f t="shared" si="2130"/>
        <v>#DIV/0!</v>
      </c>
      <c r="ED752" s="37" t="e">
        <f t="shared" si="2131"/>
        <v>#DIV/0!</v>
      </c>
      <c r="EE752" s="37" t="e">
        <f t="shared" si="2132"/>
        <v>#DIV/0!</v>
      </c>
      <c r="EF752" s="39" t="e">
        <f t="shared" si="2133"/>
        <v>#DIV/0!</v>
      </c>
      <c r="EG752" s="37" t="e">
        <f t="shared" si="2134"/>
        <v>#DIV/0!</v>
      </c>
      <c r="EH752" s="37" t="e">
        <f t="shared" si="2135"/>
        <v>#DIV/0!</v>
      </c>
      <c r="EI752" s="11" t="b">
        <f t="shared" si="2136"/>
        <v>1</v>
      </c>
      <c r="EJ752" s="11" t="b">
        <f t="shared" si="2137"/>
        <v>0</v>
      </c>
      <c r="EK752" s="39" t="e">
        <f t="shared" si="2138"/>
        <v>#DIV/0!</v>
      </c>
      <c r="EL752" s="39" t="e">
        <f t="shared" si="2139"/>
        <v>#DIV/0!</v>
      </c>
      <c r="EM752" s="39" t="e">
        <f t="shared" si="2140"/>
        <v>#DIV/0!</v>
      </c>
      <c r="EN752" s="39" t="e">
        <f t="shared" si="2141"/>
        <v>#DIV/0!</v>
      </c>
      <c r="EO752" s="39" t="e">
        <f t="shared" si="2142"/>
        <v>#DIV/0!</v>
      </c>
      <c r="EP752" s="39" t="e">
        <f t="shared" si="2143"/>
        <v>#DIV/0!</v>
      </c>
      <c r="EQ752" s="39" t="e">
        <f t="shared" si="2144"/>
        <v>#DIV/0!</v>
      </c>
      <c r="ER752" s="39" t="e">
        <f t="shared" si="2145"/>
        <v>#DIV/0!</v>
      </c>
      <c r="ES752" s="58" t="str">
        <f t="shared" si="2146"/>
        <v>(OH,F,Cl)-dominate amphibole</v>
      </c>
      <c r="ET752" s="58" t="e">
        <f t="shared" si="2147"/>
        <v>#N/A</v>
      </c>
      <c r="EU752" s="56">
        <f t="shared" si="2059"/>
        <v>0</v>
      </c>
      <c r="EV752" s="56">
        <f t="shared" si="2060"/>
        <v>0</v>
      </c>
      <c r="EW752" s="56">
        <f t="shared" si="2061"/>
        <v>0</v>
      </c>
      <c r="EX752" s="56">
        <f t="shared" si="2062"/>
        <v>0</v>
      </c>
      <c r="EY752" s="56">
        <f t="shared" si="2063"/>
        <v>0</v>
      </c>
      <c r="EZ752" s="56">
        <f t="shared" si="2064"/>
        <v>0</v>
      </c>
      <c r="FA752" s="39">
        <f t="shared" si="2065"/>
        <v>0</v>
      </c>
      <c r="FB752" s="39">
        <f t="shared" si="2066"/>
        <v>0</v>
      </c>
      <c r="FC752" s="54">
        <f t="shared" si="2067"/>
        <v>0</v>
      </c>
      <c r="FD752" s="54">
        <f t="shared" si="2068"/>
        <v>0</v>
      </c>
      <c r="FE752" s="39">
        <f t="shared" si="2069"/>
        <v>0</v>
      </c>
      <c r="FF752" s="54">
        <f t="shared" si="2070"/>
        <v>0</v>
      </c>
      <c r="FG752" s="39">
        <f t="shared" si="2071"/>
        <v>0</v>
      </c>
      <c r="FH752" s="39">
        <f t="shared" si="2148"/>
        <v>0</v>
      </c>
      <c r="FI752" s="39">
        <f t="shared" si="2149"/>
        <v>0</v>
      </c>
      <c r="FJ752" s="39">
        <f t="shared" si="2150"/>
        <v>0</v>
      </c>
      <c r="FK752" s="39" t="e">
        <f t="shared" si="2151"/>
        <v>#DIV/0!</v>
      </c>
      <c r="FL752" s="39" t="e">
        <f t="shared" si="2152"/>
        <v>#DIV/0!</v>
      </c>
      <c r="FM752" s="39" t="e">
        <f t="shared" si="2153"/>
        <v>#DIV/0!</v>
      </c>
      <c r="FN752" s="39">
        <f t="shared" si="2154"/>
        <v>1</v>
      </c>
      <c r="FO752" s="39">
        <f t="shared" si="2072"/>
        <v>0</v>
      </c>
      <c r="FP752" s="39">
        <f t="shared" si="2073"/>
        <v>0</v>
      </c>
      <c r="FQ752" s="39">
        <f t="shared" si="2074"/>
        <v>0</v>
      </c>
      <c r="FR752" s="39">
        <f t="shared" si="2155"/>
        <v>0</v>
      </c>
      <c r="FS752" s="39">
        <f t="shared" si="2156"/>
        <v>0</v>
      </c>
      <c r="FU752" s="39" t="e">
        <f t="shared" si="2157"/>
        <v>#DIV/0!</v>
      </c>
      <c r="FV752" s="39" t="e">
        <f t="shared" si="2158"/>
        <v>#DIV/0!</v>
      </c>
      <c r="FW752" s="39" t="e">
        <f t="shared" si="2159"/>
        <v>#DIV/0!</v>
      </c>
      <c r="FY752" s="39" t="e">
        <f t="shared" si="2160"/>
        <v>#DIV/0!</v>
      </c>
      <c r="FZ752" s="39" t="e">
        <f t="shared" si="2161"/>
        <v>#DIV/0!</v>
      </c>
      <c r="GA752" s="39" t="e">
        <f t="shared" si="2162"/>
        <v>#DIV/0!</v>
      </c>
      <c r="GB752" s="39" t="e">
        <f t="shared" si="2163"/>
        <v>#DIV/0!</v>
      </c>
      <c r="GC752" s="39" t="e">
        <f t="shared" si="2164"/>
        <v>#DIV/0!</v>
      </c>
      <c r="GD752" s="39" t="e">
        <f t="shared" si="2165"/>
        <v>#DIV/0!</v>
      </c>
      <c r="GE752" s="39" t="e">
        <f t="shared" si="2166"/>
        <v>#DIV/0!</v>
      </c>
      <c r="GF752" s="39" t="e">
        <f t="shared" si="2167"/>
        <v>#DIV/0!</v>
      </c>
      <c r="GG752" s="39" t="e">
        <f t="shared" si="2168"/>
        <v>#DIV/0!</v>
      </c>
      <c r="GH752" s="39" t="e">
        <f t="shared" si="2169"/>
        <v>#DIV/0!</v>
      </c>
      <c r="GI752" s="39"/>
      <c r="GJ752" s="39" t="e">
        <f t="shared" si="2170"/>
        <v>#DIV/0!</v>
      </c>
      <c r="GK752" s="39" t="e">
        <f t="shared" si="2171"/>
        <v>#DIV/0!</v>
      </c>
      <c r="GL752" s="39" t="e">
        <f t="shared" si="2172"/>
        <v>#DIV/0!</v>
      </c>
      <c r="GM752" s="39" t="e">
        <f t="shared" si="2173"/>
        <v>#DIV/0!</v>
      </c>
      <c r="GN752" s="39" t="e">
        <f t="shared" si="2174"/>
        <v>#DIV/0!</v>
      </c>
      <c r="GO752" s="57"/>
      <c r="GP752" s="57" t="e">
        <f t="shared" si="2175"/>
        <v>#DIV/0!</v>
      </c>
      <c r="GQ752" s="59" t="e">
        <f t="shared" si="2176"/>
        <v>#DIV/0!</v>
      </c>
      <c r="GR752" s="41" t="e">
        <f t="shared" si="2177"/>
        <v>#DIV/0!</v>
      </c>
      <c r="GS752" s="57" t="e">
        <f t="shared" si="2178"/>
        <v>#DIV/0!</v>
      </c>
      <c r="GT752" s="57" t="e">
        <f t="shared" si="2179"/>
        <v>#DIV/0!</v>
      </c>
      <c r="GU752" s="57" t="e">
        <f t="shared" si="2180"/>
        <v>#DIV/0!</v>
      </c>
      <c r="GV752" s="57"/>
      <c r="GW752" s="42" t="e">
        <f t="shared" si="2181"/>
        <v>#DIV/0!</v>
      </c>
      <c r="GX752" s="42" t="e">
        <f t="shared" si="2182"/>
        <v>#DIV/0!</v>
      </c>
      <c r="GY752" s="42" t="e">
        <f t="shared" si="2183"/>
        <v>#DIV/0!</v>
      </c>
      <c r="GZ752" s="57"/>
      <c r="HA752" s="2" t="e">
        <f t="shared" si="2184"/>
        <v>#DIV/0!</v>
      </c>
      <c r="HB752" s="2" t="e">
        <f t="shared" si="2185"/>
        <v>#DIV/0!</v>
      </c>
      <c r="HC752" s="2" t="e">
        <f t="shared" si="2186"/>
        <v>#DIV/0!</v>
      </c>
      <c r="HD752" s="2" t="e">
        <f t="shared" si="2187"/>
        <v>#DIV/0!</v>
      </c>
      <c r="HE752" s="2" t="e">
        <f t="shared" si="2188"/>
        <v>#DIV/0!</v>
      </c>
      <c r="HF752" s="2" t="e">
        <f t="shared" si="2189"/>
        <v>#DIV/0!</v>
      </c>
      <c r="HG752" s="2" t="e">
        <f t="shared" si="2190"/>
        <v>#DIV/0!</v>
      </c>
      <c r="HH752" s="2" t="e">
        <f t="shared" si="2191"/>
        <v>#DIV/0!</v>
      </c>
      <c r="HI752" s="2" t="e">
        <f t="shared" si="2192"/>
        <v>#DIV/0!</v>
      </c>
      <c r="HJ752" s="11" t="e">
        <f t="shared" si="2193"/>
        <v>#DIV/0!</v>
      </c>
      <c r="HK752" s="60" t="e">
        <f t="shared" si="2194"/>
        <v>#DIV/0!</v>
      </c>
      <c r="HL752" s="57"/>
      <c r="HM752" s="57" t="e">
        <f t="shared" si="2195"/>
        <v>#DIV/0!</v>
      </c>
      <c r="HN752" s="57" t="e">
        <f t="shared" si="2196"/>
        <v>#DIV/0!</v>
      </c>
      <c r="HO752" s="57" t="e">
        <f t="shared" si="2197"/>
        <v>#DIV/0!</v>
      </c>
      <c r="HP752" s="57" t="e">
        <f t="shared" si="2198"/>
        <v>#DIV/0!</v>
      </c>
      <c r="HQ752" s="57" t="e">
        <f t="shared" si="2199"/>
        <v>#DIV/0!</v>
      </c>
      <c r="HR752" s="57"/>
      <c r="HS752" s="57" t="e">
        <f t="shared" si="2200"/>
        <v>#DIV/0!</v>
      </c>
      <c r="HT752" s="57" t="e">
        <f t="shared" si="2201"/>
        <v>#DIV/0!</v>
      </c>
      <c r="HU752" s="57" t="e">
        <f t="shared" si="2202"/>
        <v>#DIV/0!</v>
      </c>
      <c r="HV752" s="57" t="e">
        <f t="shared" si="2203"/>
        <v>#DIV/0!</v>
      </c>
      <c r="HW752" s="57" t="e">
        <f t="shared" si="2204"/>
        <v>#DIV/0!</v>
      </c>
      <c r="HX752" s="57"/>
      <c r="HY752" s="57" t="e">
        <f t="shared" si="2205"/>
        <v>#DIV/0!</v>
      </c>
      <c r="HZ752" s="57" t="e">
        <f t="shared" si="2206"/>
        <v>#DIV/0!</v>
      </c>
      <c r="IA752" s="57"/>
      <c r="IB752" s="61">
        <f t="shared" si="2207"/>
        <v>0</v>
      </c>
      <c r="IC752" s="57" t="str">
        <f t="shared" si="2208"/>
        <v/>
      </c>
      <c r="ID752" s="42"/>
      <c r="IE752" s="2" t="str">
        <f t="shared" si="2209"/>
        <v/>
      </c>
      <c r="IF752" s="60" t="e">
        <f t="shared" si="2210"/>
        <v>#DIV/0!</v>
      </c>
      <c r="IG752" s="60" t="str">
        <f t="shared" si="2211"/>
        <v/>
      </c>
      <c r="IH752" s="60" t="str">
        <f t="shared" si="2212"/>
        <v>zinco-</v>
      </c>
      <c r="II752" s="60" t="str">
        <f t="shared" si="2213"/>
        <v>mangano-</v>
      </c>
      <c r="IJ752" s="60" t="e">
        <f t="shared" si="2214"/>
        <v>#DIV/0!</v>
      </c>
      <c r="IK752" s="60" t="e">
        <f t="shared" si="2215"/>
        <v>#DIV/0!</v>
      </c>
      <c r="IL752" s="60" t="e">
        <f t="shared" si="2216"/>
        <v>#DIV/0!</v>
      </c>
      <c r="IM752" s="60" t="e">
        <f t="shared" si="2217"/>
        <v>#DIV/0!</v>
      </c>
      <c r="IN752" s="60" t="str">
        <f t="shared" si="2218"/>
        <v/>
      </c>
      <c r="IO752" s="60" t="str">
        <f t="shared" si="2219"/>
        <v/>
      </c>
      <c r="IP752" s="57"/>
      <c r="IQ752" s="57" t="str">
        <f t="shared" si="2220"/>
        <v>ERROR!!</v>
      </c>
    </row>
    <row r="753" spans="24:251">
      <c r="X753" s="29">
        <f t="shared" si="2076"/>
        <v>0</v>
      </c>
      <c r="Y753" s="29">
        <f t="shared" si="2077"/>
        <v>0</v>
      </c>
      <c r="Z753" s="29" t="e">
        <f t="shared" si="2078"/>
        <v>#DIV/0!</v>
      </c>
      <c r="AA753" s="29" t="e">
        <f t="shared" si="2079"/>
        <v>#DIV/0!</v>
      </c>
      <c r="AB753" s="29" t="e">
        <f t="shared" si="2080"/>
        <v>#DIV/0!</v>
      </c>
      <c r="AC753" s="29" t="e">
        <f t="shared" si="2081"/>
        <v>#DIV/0!</v>
      </c>
      <c r="AF753" s="23">
        <v>60.084299999999999</v>
      </c>
      <c r="AG753" s="23">
        <v>79.878799999999998</v>
      </c>
      <c r="AH753" s="23">
        <v>101.96120000000001</v>
      </c>
      <c r="AI753" s="23">
        <v>151.99039999999999</v>
      </c>
      <c r="AJ753" s="23">
        <v>159.69</v>
      </c>
      <c r="AK753" s="23">
        <v>71.846400000000003</v>
      </c>
      <c r="AL753" s="23">
        <v>70.9375</v>
      </c>
      <c r="AM753" s="23">
        <v>40.304400000000001</v>
      </c>
      <c r="AN753" s="23">
        <v>56.077399999999997</v>
      </c>
      <c r="AO753" s="23">
        <v>61.978999999999999</v>
      </c>
      <c r="AP753" s="23">
        <v>94.195999999999998</v>
      </c>
      <c r="AQ753" s="23">
        <v>18.998000000000001</v>
      </c>
      <c r="AR753" s="23">
        <v>35.450000000000003</v>
      </c>
      <c r="AS753" s="23">
        <v>29.88</v>
      </c>
      <c r="AT753" s="23">
        <v>74.691999999999993</v>
      </c>
      <c r="AU753" s="23">
        <v>81.39</v>
      </c>
      <c r="AX753" s="54">
        <f t="shared" si="2082"/>
        <v>0</v>
      </c>
      <c r="AY753" s="54">
        <f t="shared" si="2083"/>
        <v>0</v>
      </c>
      <c r="AZ753" s="54">
        <f t="shared" si="2084"/>
        <v>0</v>
      </c>
      <c r="BA753" s="54">
        <f t="shared" si="2085"/>
        <v>0</v>
      </c>
      <c r="BB753" s="54">
        <f t="shared" si="2086"/>
        <v>0</v>
      </c>
      <c r="BC753" s="54">
        <f t="shared" si="2087"/>
        <v>0</v>
      </c>
      <c r="BD753" s="54">
        <f t="shared" si="2088"/>
        <v>0</v>
      </c>
      <c r="BE753" s="54">
        <f t="shared" si="2089"/>
        <v>0</v>
      </c>
      <c r="BF753" s="54">
        <f t="shared" si="2090"/>
        <v>0</v>
      </c>
      <c r="BG753" s="54">
        <f t="shared" si="2091"/>
        <v>0</v>
      </c>
      <c r="BH753" s="54">
        <f t="shared" si="2092"/>
        <v>0</v>
      </c>
      <c r="BI753" s="54">
        <f t="shared" si="2093"/>
        <v>0</v>
      </c>
      <c r="BJ753" s="54">
        <f t="shared" si="2094"/>
        <v>0</v>
      </c>
      <c r="BK753" s="54">
        <f t="shared" si="2095"/>
        <v>0</v>
      </c>
      <c r="BL753" s="54">
        <f t="shared" si="2096"/>
        <v>0</v>
      </c>
      <c r="BM753" s="42"/>
      <c r="BO753" s="54">
        <f>'Norm-coeff'!$C$2+$AX753*'Norm-coeff'!$D$2+$AY753*'Norm-coeff'!$E$2+$AZ753*'Norm-coeff'!$F$2+$BA753*'Norm-coeff'!$G$2+$BB753*'Norm-coeff'!$H$2+$BC753*'Norm-coeff'!$I$2+$BD753*'Norm-coeff'!$J$2+$BE753*'Norm-coeff'!$K$2+$BF753*'Norm-coeff'!$L$2+$BG753*'Norm-coeff'!$M$2+$BH753*'Norm-coeff'!$N$2+$BI753*'Norm-coeff'!$O$2</f>
        <v>5.4045421474420303</v>
      </c>
      <c r="BP753" s="54">
        <f>'Norm-coeff'!$C$3+$AX753*'Norm-coeff'!$D$3+$AY753*'Norm-coeff'!$E$3+$AZ753*'Norm-coeff'!$F$3+$BA753*'Norm-coeff'!$G$3+$BB753*'Norm-coeff'!$H$3+$BC753*'Norm-coeff'!$I$3+$BD753*'Norm-coeff'!$J$3+$BE753*'Norm-coeff'!$K$3+$BF753*'Norm-coeff'!$L$3+$BG753*'Norm-coeff'!$M$3+$BH753*'Norm-coeff'!$N$3+$BI753*'Norm-coeff'!$O$3</f>
        <v>3.15319116612705</v>
      </c>
      <c r="BQ753" s="54">
        <f>'Norm-coeff'!$C$4+$AX753*'Norm-coeff'!$D$4+$AY753*'Norm-coeff'!$E$4+$AZ753*'Norm-coeff'!$F$4+$BA753*'Norm-coeff'!$G$4+$BB753*'Norm-coeff'!$H$4+$BC753*'Norm-coeff'!$I$4+$BD753*'Norm-coeff'!$J$4+$BE753*'Norm-coeff'!$K$4+$BF753*'Norm-coeff'!$L$4+$BG753*'Norm-coeff'!$M$4+$BH753*'Norm-coeff'!$N$4+$BI753*'Norm-coeff'!$O$4</f>
        <v>1.42115649462768</v>
      </c>
      <c r="BR753" s="54">
        <f>'Norm-coeff'!$C$5+$AX753*'Norm-coeff'!$D$5+$AY753*'Norm-coeff'!$E$5+$AZ753*'Norm-coeff'!$F$5+$BA753*'Norm-coeff'!$G$5+$BB753*'Norm-coeff'!$H$5+$BC753*'Norm-coeff'!$I$5+$BD753*'Norm-coeff'!$J$5+$BE753*'Norm-coeff'!$K$5+$BF753*'Norm-coeff'!$L$5+$BG753*'Norm-coeff'!$M$5+$BH753*'Norm-coeff'!$N$5+$BI753*'Norm-coeff'!$O$5</f>
        <v>1.0553329241296201</v>
      </c>
      <c r="BS753" s="54">
        <f>'Norm-coeff'!$C$6+$AX753*'Norm-coeff'!$D$6+$AY753*'Norm-coeff'!$E$6+$AZ753*'Norm-coeff'!$F$6+$BA753*'Norm-coeff'!$G$6+$BB753*'Norm-coeff'!$H$6+$BC753*'Norm-coeff'!$I$6+$BD753*'Norm-coeff'!$J$6+$BE753*'Norm-coeff'!$K$6+$BF753*'Norm-coeff'!$L$6+$BG753*'Norm-coeff'!$M$6+$BH753*'Norm-coeff'!$N$6+$BI753*'Norm-coeff'!$O$6</f>
        <v>-1.48700885495103E-2</v>
      </c>
      <c r="BT753" s="54">
        <f>'Norm-coeff'!$C$7+$AX753*'Norm-coeff'!$D$7+$AY753*'Norm-coeff'!$E$7+$AZ753*'Norm-coeff'!$F$7+$BA753*'Norm-coeff'!$G$7+$BB753*'Norm-coeff'!$H$7+$BC753*'Norm-coeff'!$I$7+$BD753*'Norm-coeff'!$J$7+$BE753*'Norm-coeff'!$K$7+$BF753*'Norm-coeff'!$L$7+$BG753*'Norm-coeff'!$M$7+$BH753*'Norm-coeff'!$N$7+$BI753*'Norm-coeff'!$O$7</f>
        <v>2.0907583608832998</v>
      </c>
      <c r="BU753" s="54">
        <f>'Norm-coeff'!$C$8+$AX753*'Norm-coeff'!$D$8+$AY753*'Norm-coeff'!$E$8+$AZ753*'Norm-coeff'!$F$8+$BA753*'Norm-coeff'!$G$8+$BB753*'Norm-coeff'!$H$8+$BC753*'Norm-coeff'!$I$8+$BD753*'Norm-coeff'!$J$8+$BE753*'Norm-coeff'!$K$8+$BF753*'Norm-coeff'!$L$8+$BG753*'Norm-coeff'!$M$8+$BH753*'Norm-coeff'!$N$8+$BI753*'Norm-coeff'!$O$8</f>
        <v>0.65894159836244504</v>
      </c>
      <c r="BV753" s="54">
        <f>'Norm-coeff'!$C$9+$AX753*'Norm-coeff'!$D$9+$AY753*'Norm-coeff'!$E$9+$AZ753*'Norm-coeff'!$F$9+$BA753*'Norm-coeff'!$G$9+$BB753*'Norm-coeff'!$H$9+$BC753*'Norm-coeff'!$I$9+$BD753*'Norm-coeff'!$J$9+$BE753*'Norm-coeff'!$K$9+$BF753*'Norm-coeff'!$L$9+$BG753*'Norm-coeff'!$M$9+$BH753*'Norm-coeff'!$N$9+$BI753*'Norm-coeff'!$O$9</f>
        <v>1.48961085014701</v>
      </c>
      <c r="BW753" s="54">
        <f>'Norm-coeff'!$C$10+$AX753*'Norm-coeff'!$D$10+$AY753*'Norm-coeff'!$E$10+$AZ753*'Norm-coeff'!$F$10+$BA753*'Norm-coeff'!$G$10+$BB753*'Norm-coeff'!$H$10+$BC753*'Norm-coeff'!$I$10+$BD753*'Norm-coeff'!$J$10+$BE753*'Norm-coeff'!$K$10+$BF753*'Norm-coeff'!$L$10+$BG753*'Norm-coeff'!$M$10+$BH753*'Norm-coeff'!$N$10+$BI753*'Norm-coeff'!$O$10</f>
        <v>1.42058735749591</v>
      </c>
      <c r="BX753" s="54">
        <f>'Norm-coeff'!$C$11+$AX753*'Norm-coeff'!$D$11+$AY753*'Norm-coeff'!$E$11+$AZ753*'Norm-coeff'!$F$11+$BA753*'Norm-coeff'!$G$11+$BB753*'Norm-coeff'!$H$11+$BC753*'Norm-coeff'!$I$11+$BD753*'Norm-coeff'!$J$11+$BE753*'Norm-coeff'!$K$11+$BF753*'Norm-coeff'!$L$11+$BG753*'Norm-coeff'!$M$11+$BH753*'Norm-coeff'!$N$11+$BI753*'Norm-coeff'!$O$11</f>
        <v>0.221233014421479</v>
      </c>
      <c r="BY753" s="54">
        <f>'Norm-coeff'!$C$12+$AX753*'Norm-coeff'!$D$12+$AY753*'Norm-coeff'!$E$12+$AZ753*'Norm-coeff'!$F$12+$BA753*'Norm-coeff'!$G$12+$BB753*'Norm-coeff'!$H$12+$BC753*'Norm-coeff'!$I$12+$BD753*'Norm-coeff'!$J$12+$BE753*'Norm-coeff'!$K$12+$BF753*'Norm-coeff'!$L$12+$BG753*'Norm-coeff'!$M$12+$BH753*'Norm-coeff'!$N$12+$BI753*'Norm-coeff'!$O$12</f>
        <v>0.283527502056037</v>
      </c>
      <c r="BZ753" s="54">
        <f>'Norm-coeff'!$C$13+$AX753*'Norm-coeff'!$D$13+$AY753*'Norm-coeff'!$E$13+$AZ753*'Norm-coeff'!$F$13+$BA753*'Norm-coeff'!$G$13+$BB753*'Norm-coeff'!$H$13+$BC753*'Norm-coeff'!$I$13+$BD753*'Norm-coeff'!$J$13+$BE753*'Norm-coeff'!$K$13+$BF753*'Norm-coeff'!$L$13+$BG753*'Norm-coeff'!$M$13+$BH753*'Norm-coeff'!$N$13+$BI753*'Norm-coeff'!$O$13</f>
        <v>-4.1864930554451202E-2</v>
      </c>
      <c r="CA753" s="54">
        <f>'Norm-coeff'!$C$14+$AX753*'Norm-coeff'!$D$14+$AY753*'Norm-coeff'!$E$14+$AZ753*'Norm-coeff'!$F$14+$BA753*'Norm-coeff'!$G$14+$BB753*'Norm-coeff'!$H$14+$BC753*'Norm-coeff'!$I$14+$BD753*'Norm-coeff'!$J$14+$BE753*'Norm-coeff'!$K$14+$BF753*'Norm-coeff'!$L$14+$BG753*'Norm-coeff'!$M$14+$BH753*'Norm-coeff'!$N$14+$BI753*'Norm-coeff'!$O$14</f>
        <v>4.2526983164477103</v>
      </c>
      <c r="CC753" s="54">
        <f t="shared" si="2221"/>
        <v>0</v>
      </c>
      <c r="CG753" s="54">
        <f t="shared" si="2097"/>
        <v>0</v>
      </c>
      <c r="CH753" s="54">
        <f t="shared" si="2075"/>
        <v>0</v>
      </c>
      <c r="CI753" s="54">
        <f t="shared" si="2098"/>
        <v>0</v>
      </c>
      <c r="CJ753" s="56">
        <f t="shared" si="2099"/>
        <v>0</v>
      </c>
      <c r="CK753" s="54">
        <f t="shared" si="2100"/>
        <v>0</v>
      </c>
      <c r="CL753" s="54">
        <f t="shared" si="2101"/>
        <v>0</v>
      </c>
      <c r="CM753" s="54">
        <f t="shared" si="2102"/>
        <v>0</v>
      </c>
      <c r="CN753" s="54">
        <f t="shared" si="2103"/>
        <v>0</v>
      </c>
      <c r="CO753" s="54">
        <f t="shared" si="2104"/>
        <v>0</v>
      </c>
      <c r="CP753" s="54">
        <f t="shared" si="2105"/>
        <v>0</v>
      </c>
      <c r="CQ753" s="54">
        <f t="shared" si="2106"/>
        <v>0</v>
      </c>
      <c r="CR753" s="54">
        <f t="shared" si="2107"/>
        <v>0</v>
      </c>
      <c r="CS753" s="54">
        <f t="shared" si="2108"/>
        <v>0</v>
      </c>
      <c r="CU753" s="54">
        <f t="shared" si="2109"/>
        <v>0</v>
      </c>
      <c r="CV753" s="54">
        <f t="shared" si="2110"/>
        <v>0</v>
      </c>
      <c r="CW753" s="54">
        <f t="shared" si="2111"/>
        <v>0</v>
      </c>
      <c r="CX753" s="54">
        <f t="shared" si="2112"/>
        <v>0</v>
      </c>
      <c r="CZ753" s="54">
        <f t="shared" si="2113"/>
        <v>0</v>
      </c>
      <c r="DA753" s="54">
        <f t="shared" si="2114"/>
        <v>0</v>
      </c>
      <c r="DB753" s="54">
        <f t="shared" si="2115"/>
        <v>0</v>
      </c>
      <c r="DC753" s="54">
        <f t="shared" si="2116"/>
        <v>0</v>
      </c>
      <c r="DD753" s="54">
        <f t="shared" si="2117"/>
        <v>0</v>
      </c>
      <c r="DE753" s="54">
        <f t="shared" si="2118"/>
        <v>0</v>
      </c>
      <c r="DF753" s="54">
        <f t="shared" si="2119"/>
        <v>0</v>
      </c>
      <c r="DG753" s="54">
        <f t="shared" si="2120"/>
        <v>2</v>
      </c>
      <c r="DH753" s="71">
        <f t="shared" si="2121"/>
        <v>0</v>
      </c>
      <c r="DI753" s="71">
        <f t="shared" si="2122"/>
        <v>0</v>
      </c>
      <c r="DJ753" s="54">
        <f t="shared" si="2123"/>
        <v>0</v>
      </c>
      <c r="DK753" s="54">
        <f t="shared" si="2124"/>
        <v>2</v>
      </c>
      <c r="DL753" s="4">
        <f t="shared" si="2049"/>
        <v>0</v>
      </c>
      <c r="DM753" s="3">
        <f t="shared" si="2125"/>
        <v>0</v>
      </c>
      <c r="DN753" s="3">
        <f t="shared" si="2126"/>
        <v>0</v>
      </c>
      <c r="DO753" s="4" t="e">
        <f t="shared" si="2127"/>
        <v>#DIV/0!</v>
      </c>
      <c r="DP753" s="57"/>
      <c r="DQ753" s="57"/>
      <c r="DR753" s="56">
        <f t="shared" si="2050"/>
        <v>2</v>
      </c>
      <c r="DS753" s="56">
        <f t="shared" si="2051"/>
        <v>0</v>
      </c>
      <c r="DT753" s="38">
        <f t="shared" si="2052"/>
        <v>0</v>
      </c>
      <c r="DU753" s="38">
        <f t="shared" si="2128"/>
        <v>2</v>
      </c>
      <c r="DV753" s="38">
        <f t="shared" si="2053"/>
        <v>0</v>
      </c>
      <c r="DW753" s="39">
        <f t="shared" si="2054"/>
        <v>0</v>
      </c>
      <c r="DX753" s="39">
        <f t="shared" si="2055"/>
        <v>0</v>
      </c>
      <c r="DY753" s="39">
        <f t="shared" si="2056"/>
        <v>0</v>
      </c>
      <c r="DZ753" s="39">
        <f t="shared" si="2057"/>
        <v>0</v>
      </c>
      <c r="EA753" s="39">
        <f t="shared" si="2058"/>
        <v>0</v>
      </c>
      <c r="EB753" s="37" t="e">
        <f t="shared" si="2129"/>
        <v>#DIV/0!</v>
      </c>
      <c r="EC753" s="37" t="e">
        <f t="shared" si="2130"/>
        <v>#DIV/0!</v>
      </c>
      <c r="ED753" s="37" t="e">
        <f t="shared" si="2131"/>
        <v>#DIV/0!</v>
      </c>
      <c r="EE753" s="37" t="e">
        <f t="shared" si="2132"/>
        <v>#DIV/0!</v>
      </c>
      <c r="EF753" s="39" t="e">
        <f t="shared" si="2133"/>
        <v>#DIV/0!</v>
      </c>
      <c r="EG753" s="37" t="e">
        <f t="shared" si="2134"/>
        <v>#DIV/0!</v>
      </c>
      <c r="EH753" s="37" t="e">
        <f t="shared" si="2135"/>
        <v>#DIV/0!</v>
      </c>
      <c r="EI753" s="11" t="b">
        <f t="shared" si="2136"/>
        <v>1</v>
      </c>
      <c r="EJ753" s="11" t="b">
        <f t="shared" si="2137"/>
        <v>0</v>
      </c>
      <c r="EK753" s="39" t="e">
        <f t="shared" si="2138"/>
        <v>#DIV/0!</v>
      </c>
      <c r="EL753" s="39" t="e">
        <f t="shared" si="2139"/>
        <v>#DIV/0!</v>
      </c>
      <c r="EM753" s="39" t="e">
        <f t="shared" si="2140"/>
        <v>#DIV/0!</v>
      </c>
      <c r="EN753" s="39" t="e">
        <f t="shared" si="2141"/>
        <v>#DIV/0!</v>
      </c>
      <c r="EO753" s="39" t="e">
        <f t="shared" si="2142"/>
        <v>#DIV/0!</v>
      </c>
      <c r="EP753" s="39" t="e">
        <f t="shared" si="2143"/>
        <v>#DIV/0!</v>
      </c>
      <c r="EQ753" s="39" t="e">
        <f t="shared" si="2144"/>
        <v>#DIV/0!</v>
      </c>
      <c r="ER753" s="39" t="e">
        <f t="shared" si="2145"/>
        <v>#DIV/0!</v>
      </c>
      <c r="ES753" s="58" t="str">
        <f t="shared" si="2146"/>
        <v>(OH,F,Cl)-dominate amphibole</v>
      </c>
      <c r="ET753" s="58" t="e">
        <f t="shared" si="2147"/>
        <v>#N/A</v>
      </c>
      <c r="EU753" s="56">
        <f t="shared" si="2059"/>
        <v>0</v>
      </c>
      <c r="EV753" s="56">
        <f t="shared" si="2060"/>
        <v>0</v>
      </c>
      <c r="EW753" s="56">
        <f t="shared" si="2061"/>
        <v>0</v>
      </c>
      <c r="EX753" s="56">
        <f t="shared" si="2062"/>
        <v>0</v>
      </c>
      <c r="EY753" s="56">
        <f t="shared" si="2063"/>
        <v>0</v>
      </c>
      <c r="EZ753" s="56">
        <f t="shared" si="2064"/>
        <v>0</v>
      </c>
      <c r="FA753" s="39">
        <f t="shared" si="2065"/>
        <v>0</v>
      </c>
      <c r="FB753" s="39">
        <f t="shared" si="2066"/>
        <v>0</v>
      </c>
      <c r="FC753" s="54">
        <f t="shared" si="2067"/>
        <v>0</v>
      </c>
      <c r="FD753" s="54">
        <f t="shared" si="2068"/>
        <v>0</v>
      </c>
      <c r="FE753" s="39">
        <f t="shared" si="2069"/>
        <v>0</v>
      </c>
      <c r="FF753" s="54">
        <f t="shared" si="2070"/>
        <v>0</v>
      </c>
      <c r="FG753" s="39">
        <f t="shared" si="2071"/>
        <v>0</v>
      </c>
      <c r="FH753" s="39">
        <f t="shared" si="2148"/>
        <v>0</v>
      </c>
      <c r="FI753" s="39">
        <f t="shared" si="2149"/>
        <v>0</v>
      </c>
      <c r="FJ753" s="39">
        <f t="shared" si="2150"/>
        <v>0</v>
      </c>
      <c r="FK753" s="39" t="e">
        <f t="shared" si="2151"/>
        <v>#DIV/0!</v>
      </c>
      <c r="FL753" s="39" t="e">
        <f t="shared" si="2152"/>
        <v>#DIV/0!</v>
      </c>
      <c r="FM753" s="39" t="e">
        <f t="shared" si="2153"/>
        <v>#DIV/0!</v>
      </c>
      <c r="FN753" s="39">
        <f t="shared" si="2154"/>
        <v>1</v>
      </c>
      <c r="FO753" s="39">
        <f t="shared" si="2072"/>
        <v>0</v>
      </c>
      <c r="FP753" s="39">
        <f t="shared" si="2073"/>
        <v>0</v>
      </c>
      <c r="FQ753" s="39">
        <f t="shared" si="2074"/>
        <v>0</v>
      </c>
      <c r="FR753" s="39">
        <f t="shared" si="2155"/>
        <v>0</v>
      </c>
      <c r="FS753" s="39">
        <f t="shared" si="2156"/>
        <v>0</v>
      </c>
      <c r="FU753" s="39" t="e">
        <f t="shared" si="2157"/>
        <v>#DIV/0!</v>
      </c>
      <c r="FV753" s="39" t="e">
        <f t="shared" si="2158"/>
        <v>#DIV/0!</v>
      </c>
      <c r="FW753" s="39" t="e">
        <f t="shared" si="2159"/>
        <v>#DIV/0!</v>
      </c>
      <c r="FY753" s="39" t="e">
        <f t="shared" si="2160"/>
        <v>#DIV/0!</v>
      </c>
      <c r="FZ753" s="39" t="e">
        <f t="shared" si="2161"/>
        <v>#DIV/0!</v>
      </c>
      <c r="GA753" s="39" t="e">
        <f t="shared" si="2162"/>
        <v>#DIV/0!</v>
      </c>
      <c r="GB753" s="39" t="e">
        <f t="shared" si="2163"/>
        <v>#DIV/0!</v>
      </c>
      <c r="GC753" s="39" t="e">
        <f t="shared" si="2164"/>
        <v>#DIV/0!</v>
      </c>
      <c r="GD753" s="39" t="e">
        <f t="shared" si="2165"/>
        <v>#DIV/0!</v>
      </c>
      <c r="GE753" s="39" t="e">
        <f t="shared" si="2166"/>
        <v>#DIV/0!</v>
      </c>
      <c r="GF753" s="39" t="e">
        <f t="shared" si="2167"/>
        <v>#DIV/0!</v>
      </c>
      <c r="GG753" s="39" t="e">
        <f t="shared" si="2168"/>
        <v>#DIV/0!</v>
      </c>
      <c r="GH753" s="39" t="e">
        <f t="shared" si="2169"/>
        <v>#DIV/0!</v>
      </c>
      <c r="GI753" s="39"/>
      <c r="GJ753" s="39" t="e">
        <f t="shared" si="2170"/>
        <v>#DIV/0!</v>
      </c>
      <c r="GK753" s="39" t="e">
        <f t="shared" si="2171"/>
        <v>#DIV/0!</v>
      </c>
      <c r="GL753" s="39" t="e">
        <f t="shared" si="2172"/>
        <v>#DIV/0!</v>
      </c>
      <c r="GM753" s="39" t="e">
        <f t="shared" si="2173"/>
        <v>#DIV/0!</v>
      </c>
      <c r="GN753" s="39" t="e">
        <f t="shared" si="2174"/>
        <v>#DIV/0!</v>
      </c>
      <c r="GO753" s="57"/>
      <c r="GP753" s="57" t="e">
        <f t="shared" si="2175"/>
        <v>#DIV/0!</v>
      </c>
      <c r="GQ753" s="59" t="e">
        <f t="shared" si="2176"/>
        <v>#DIV/0!</v>
      </c>
      <c r="GR753" s="41" t="e">
        <f t="shared" si="2177"/>
        <v>#DIV/0!</v>
      </c>
      <c r="GS753" s="57" t="e">
        <f t="shared" si="2178"/>
        <v>#DIV/0!</v>
      </c>
      <c r="GT753" s="57" t="e">
        <f t="shared" si="2179"/>
        <v>#DIV/0!</v>
      </c>
      <c r="GU753" s="57" t="e">
        <f t="shared" si="2180"/>
        <v>#DIV/0!</v>
      </c>
      <c r="GV753" s="57"/>
      <c r="GW753" s="42" t="e">
        <f t="shared" si="2181"/>
        <v>#DIV/0!</v>
      </c>
      <c r="GX753" s="42" t="e">
        <f t="shared" si="2182"/>
        <v>#DIV/0!</v>
      </c>
      <c r="GY753" s="42" t="e">
        <f t="shared" si="2183"/>
        <v>#DIV/0!</v>
      </c>
      <c r="GZ753" s="57"/>
      <c r="HA753" s="2" t="e">
        <f t="shared" si="2184"/>
        <v>#DIV/0!</v>
      </c>
      <c r="HB753" s="2" t="e">
        <f t="shared" si="2185"/>
        <v>#DIV/0!</v>
      </c>
      <c r="HC753" s="2" t="e">
        <f t="shared" si="2186"/>
        <v>#DIV/0!</v>
      </c>
      <c r="HD753" s="2" t="e">
        <f t="shared" si="2187"/>
        <v>#DIV/0!</v>
      </c>
      <c r="HE753" s="2" t="e">
        <f t="shared" si="2188"/>
        <v>#DIV/0!</v>
      </c>
      <c r="HF753" s="2" t="e">
        <f t="shared" si="2189"/>
        <v>#DIV/0!</v>
      </c>
      <c r="HG753" s="2" t="e">
        <f t="shared" si="2190"/>
        <v>#DIV/0!</v>
      </c>
      <c r="HH753" s="2" t="e">
        <f t="shared" si="2191"/>
        <v>#DIV/0!</v>
      </c>
      <c r="HI753" s="2" t="e">
        <f t="shared" si="2192"/>
        <v>#DIV/0!</v>
      </c>
      <c r="HJ753" s="11" t="e">
        <f t="shared" si="2193"/>
        <v>#DIV/0!</v>
      </c>
      <c r="HK753" s="60" t="e">
        <f t="shared" si="2194"/>
        <v>#DIV/0!</v>
      </c>
      <c r="HL753" s="57"/>
      <c r="HM753" s="57" t="e">
        <f t="shared" si="2195"/>
        <v>#DIV/0!</v>
      </c>
      <c r="HN753" s="57" t="e">
        <f t="shared" si="2196"/>
        <v>#DIV/0!</v>
      </c>
      <c r="HO753" s="57" t="e">
        <f t="shared" si="2197"/>
        <v>#DIV/0!</v>
      </c>
      <c r="HP753" s="57" t="e">
        <f t="shared" si="2198"/>
        <v>#DIV/0!</v>
      </c>
      <c r="HQ753" s="57" t="e">
        <f t="shared" si="2199"/>
        <v>#DIV/0!</v>
      </c>
      <c r="HR753" s="57"/>
      <c r="HS753" s="57" t="e">
        <f t="shared" si="2200"/>
        <v>#DIV/0!</v>
      </c>
      <c r="HT753" s="57" t="e">
        <f t="shared" si="2201"/>
        <v>#DIV/0!</v>
      </c>
      <c r="HU753" s="57" t="e">
        <f t="shared" si="2202"/>
        <v>#DIV/0!</v>
      </c>
      <c r="HV753" s="57" t="e">
        <f t="shared" si="2203"/>
        <v>#DIV/0!</v>
      </c>
      <c r="HW753" s="57" t="e">
        <f t="shared" si="2204"/>
        <v>#DIV/0!</v>
      </c>
      <c r="HX753" s="57"/>
      <c r="HY753" s="57" t="e">
        <f t="shared" si="2205"/>
        <v>#DIV/0!</v>
      </c>
      <c r="HZ753" s="57" t="e">
        <f t="shared" si="2206"/>
        <v>#DIV/0!</v>
      </c>
      <c r="IA753" s="57"/>
      <c r="IB753" s="61">
        <f t="shared" si="2207"/>
        <v>0</v>
      </c>
      <c r="IC753" s="57" t="str">
        <f t="shared" si="2208"/>
        <v/>
      </c>
      <c r="ID753" s="42"/>
      <c r="IE753" s="2" t="str">
        <f t="shared" si="2209"/>
        <v/>
      </c>
      <c r="IF753" s="60" t="e">
        <f t="shared" si="2210"/>
        <v>#DIV/0!</v>
      </c>
      <c r="IG753" s="60" t="str">
        <f t="shared" si="2211"/>
        <v/>
      </c>
      <c r="IH753" s="60" t="str">
        <f t="shared" si="2212"/>
        <v>zinco-</v>
      </c>
      <c r="II753" s="60" t="str">
        <f t="shared" si="2213"/>
        <v>mangano-</v>
      </c>
      <c r="IJ753" s="60" t="e">
        <f t="shared" si="2214"/>
        <v>#DIV/0!</v>
      </c>
      <c r="IK753" s="60" t="e">
        <f t="shared" si="2215"/>
        <v>#DIV/0!</v>
      </c>
      <c r="IL753" s="60" t="e">
        <f t="shared" si="2216"/>
        <v>#DIV/0!</v>
      </c>
      <c r="IM753" s="60" t="e">
        <f t="shared" si="2217"/>
        <v>#DIV/0!</v>
      </c>
      <c r="IN753" s="60" t="str">
        <f t="shared" si="2218"/>
        <v/>
      </c>
      <c r="IO753" s="60" t="str">
        <f t="shared" si="2219"/>
        <v/>
      </c>
      <c r="IP753" s="57"/>
      <c r="IQ753" s="57" t="str">
        <f t="shared" si="2220"/>
        <v>ERROR!!</v>
      </c>
    </row>
    <row r="754" spans="24:251">
      <c r="X754" s="29">
        <f t="shared" si="2076"/>
        <v>0</v>
      </c>
      <c r="Y754" s="29">
        <f t="shared" si="2077"/>
        <v>0</v>
      </c>
      <c r="Z754" s="29" t="e">
        <f t="shared" si="2078"/>
        <v>#DIV/0!</v>
      </c>
      <c r="AA754" s="29" t="e">
        <f t="shared" si="2079"/>
        <v>#DIV/0!</v>
      </c>
      <c r="AB754" s="29" t="e">
        <f t="shared" si="2080"/>
        <v>#DIV/0!</v>
      </c>
      <c r="AC754" s="29" t="e">
        <f t="shared" si="2081"/>
        <v>#DIV/0!</v>
      </c>
      <c r="AF754" s="23">
        <v>60.084299999999999</v>
      </c>
      <c r="AG754" s="23">
        <v>79.878799999999998</v>
      </c>
      <c r="AH754" s="23">
        <v>101.96120000000001</v>
      </c>
      <c r="AI754" s="23">
        <v>151.99039999999999</v>
      </c>
      <c r="AJ754" s="23">
        <v>159.69</v>
      </c>
      <c r="AK754" s="23">
        <v>71.846400000000003</v>
      </c>
      <c r="AL754" s="23">
        <v>70.9375</v>
      </c>
      <c r="AM754" s="23">
        <v>40.304400000000001</v>
      </c>
      <c r="AN754" s="23">
        <v>56.077399999999997</v>
      </c>
      <c r="AO754" s="23">
        <v>61.978999999999999</v>
      </c>
      <c r="AP754" s="23">
        <v>94.195999999999998</v>
      </c>
      <c r="AQ754" s="23">
        <v>18.998000000000001</v>
      </c>
      <c r="AR754" s="23">
        <v>35.450000000000003</v>
      </c>
      <c r="AS754" s="23">
        <v>29.88</v>
      </c>
      <c r="AT754" s="23">
        <v>74.691999999999993</v>
      </c>
      <c r="AU754" s="23">
        <v>81.39</v>
      </c>
      <c r="AX754" s="54">
        <f t="shared" si="2082"/>
        <v>0</v>
      </c>
      <c r="AY754" s="54">
        <f t="shared" si="2083"/>
        <v>0</v>
      </c>
      <c r="AZ754" s="54">
        <f t="shared" si="2084"/>
        <v>0</v>
      </c>
      <c r="BA754" s="54">
        <f t="shared" si="2085"/>
        <v>0</v>
      </c>
      <c r="BB754" s="54">
        <f t="shared" si="2086"/>
        <v>0</v>
      </c>
      <c r="BC754" s="54">
        <f t="shared" si="2087"/>
        <v>0</v>
      </c>
      <c r="BD754" s="54">
        <f t="shared" si="2088"/>
        <v>0</v>
      </c>
      <c r="BE754" s="54">
        <f t="shared" si="2089"/>
        <v>0</v>
      </c>
      <c r="BF754" s="54">
        <f t="shared" si="2090"/>
        <v>0</v>
      </c>
      <c r="BG754" s="54">
        <f t="shared" si="2091"/>
        <v>0</v>
      </c>
      <c r="BH754" s="54">
        <f t="shared" si="2092"/>
        <v>0</v>
      </c>
      <c r="BI754" s="54">
        <f t="shared" si="2093"/>
        <v>0</v>
      </c>
      <c r="BJ754" s="54">
        <f t="shared" si="2094"/>
        <v>0</v>
      </c>
      <c r="BK754" s="54">
        <f t="shared" si="2095"/>
        <v>0</v>
      </c>
      <c r="BL754" s="54">
        <f t="shared" si="2096"/>
        <v>0</v>
      </c>
      <c r="BM754" s="42"/>
      <c r="BO754" s="54">
        <f>'Norm-coeff'!$C$2+$AX754*'Norm-coeff'!$D$2+$AY754*'Norm-coeff'!$E$2+$AZ754*'Norm-coeff'!$F$2+$BA754*'Norm-coeff'!$G$2+$BB754*'Norm-coeff'!$H$2+$BC754*'Norm-coeff'!$I$2+$BD754*'Norm-coeff'!$J$2+$BE754*'Norm-coeff'!$K$2+$BF754*'Norm-coeff'!$L$2+$BG754*'Norm-coeff'!$M$2+$BH754*'Norm-coeff'!$N$2+$BI754*'Norm-coeff'!$O$2</f>
        <v>5.4045421474420303</v>
      </c>
      <c r="BP754" s="54">
        <f>'Norm-coeff'!$C$3+$AX754*'Norm-coeff'!$D$3+$AY754*'Norm-coeff'!$E$3+$AZ754*'Norm-coeff'!$F$3+$BA754*'Norm-coeff'!$G$3+$BB754*'Norm-coeff'!$H$3+$BC754*'Norm-coeff'!$I$3+$BD754*'Norm-coeff'!$J$3+$BE754*'Norm-coeff'!$K$3+$BF754*'Norm-coeff'!$L$3+$BG754*'Norm-coeff'!$M$3+$BH754*'Norm-coeff'!$N$3+$BI754*'Norm-coeff'!$O$3</f>
        <v>3.15319116612705</v>
      </c>
      <c r="BQ754" s="54">
        <f>'Norm-coeff'!$C$4+$AX754*'Norm-coeff'!$D$4+$AY754*'Norm-coeff'!$E$4+$AZ754*'Norm-coeff'!$F$4+$BA754*'Norm-coeff'!$G$4+$BB754*'Norm-coeff'!$H$4+$BC754*'Norm-coeff'!$I$4+$BD754*'Norm-coeff'!$J$4+$BE754*'Norm-coeff'!$K$4+$BF754*'Norm-coeff'!$L$4+$BG754*'Norm-coeff'!$M$4+$BH754*'Norm-coeff'!$N$4+$BI754*'Norm-coeff'!$O$4</f>
        <v>1.42115649462768</v>
      </c>
      <c r="BR754" s="54">
        <f>'Norm-coeff'!$C$5+$AX754*'Norm-coeff'!$D$5+$AY754*'Norm-coeff'!$E$5+$AZ754*'Norm-coeff'!$F$5+$BA754*'Norm-coeff'!$G$5+$BB754*'Norm-coeff'!$H$5+$BC754*'Norm-coeff'!$I$5+$BD754*'Norm-coeff'!$J$5+$BE754*'Norm-coeff'!$K$5+$BF754*'Norm-coeff'!$L$5+$BG754*'Norm-coeff'!$M$5+$BH754*'Norm-coeff'!$N$5+$BI754*'Norm-coeff'!$O$5</f>
        <v>1.0553329241296201</v>
      </c>
      <c r="BS754" s="54">
        <f>'Norm-coeff'!$C$6+$AX754*'Norm-coeff'!$D$6+$AY754*'Norm-coeff'!$E$6+$AZ754*'Norm-coeff'!$F$6+$BA754*'Norm-coeff'!$G$6+$BB754*'Norm-coeff'!$H$6+$BC754*'Norm-coeff'!$I$6+$BD754*'Norm-coeff'!$J$6+$BE754*'Norm-coeff'!$K$6+$BF754*'Norm-coeff'!$L$6+$BG754*'Norm-coeff'!$M$6+$BH754*'Norm-coeff'!$N$6+$BI754*'Norm-coeff'!$O$6</f>
        <v>-1.48700885495103E-2</v>
      </c>
      <c r="BT754" s="54">
        <f>'Norm-coeff'!$C$7+$AX754*'Norm-coeff'!$D$7+$AY754*'Norm-coeff'!$E$7+$AZ754*'Norm-coeff'!$F$7+$BA754*'Norm-coeff'!$G$7+$BB754*'Norm-coeff'!$H$7+$BC754*'Norm-coeff'!$I$7+$BD754*'Norm-coeff'!$J$7+$BE754*'Norm-coeff'!$K$7+$BF754*'Norm-coeff'!$L$7+$BG754*'Norm-coeff'!$M$7+$BH754*'Norm-coeff'!$N$7+$BI754*'Norm-coeff'!$O$7</f>
        <v>2.0907583608832998</v>
      </c>
      <c r="BU754" s="54">
        <f>'Norm-coeff'!$C$8+$AX754*'Norm-coeff'!$D$8+$AY754*'Norm-coeff'!$E$8+$AZ754*'Norm-coeff'!$F$8+$BA754*'Norm-coeff'!$G$8+$BB754*'Norm-coeff'!$H$8+$BC754*'Norm-coeff'!$I$8+$BD754*'Norm-coeff'!$J$8+$BE754*'Norm-coeff'!$K$8+$BF754*'Norm-coeff'!$L$8+$BG754*'Norm-coeff'!$M$8+$BH754*'Norm-coeff'!$N$8+$BI754*'Norm-coeff'!$O$8</f>
        <v>0.65894159836244504</v>
      </c>
      <c r="BV754" s="54">
        <f>'Norm-coeff'!$C$9+$AX754*'Norm-coeff'!$D$9+$AY754*'Norm-coeff'!$E$9+$AZ754*'Norm-coeff'!$F$9+$BA754*'Norm-coeff'!$G$9+$BB754*'Norm-coeff'!$H$9+$BC754*'Norm-coeff'!$I$9+$BD754*'Norm-coeff'!$J$9+$BE754*'Norm-coeff'!$K$9+$BF754*'Norm-coeff'!$L$9+$BG754*'Norm-coeff'!$M$9+$BH754*'Norm-coeff'!$N$9+$BI754*'Norm-coeff'!$O$9</f>
        <v>1.48961085014701</v>
      </c>
      <c r="BW754" s="54">
        <f>'Norm-coeff'!$C$10+$AX754*'Norm-coeff'!$D$10+$AY754*'Norm-coeff'!$E$10+$AZ754*'Norm-coeff'!$F$10+$BA754*'Norm-coeff'!$G$10+$BB754*'Norm-coeff'!$H$10+$BC754*'Norm-coeff'!$I$10+$BD754*'Norm-coeff'!$J$10+$BE754*'Norm-coeff'!$K$10+$BF754*'Norm-coeff'!$L$10+$BG754*'Norm-coeff'!$M$10+$BH754*'Norm-coeff'!$N$10+$BI754*'Norm-coeff'!$O$10</f>
        <v>1.42058735749591</v>
      </c>
      <c r="BX754" s="54">
        <f>'Norm-coeff'!$C$11+$AX754*'Norm-coeff'!$D$11+$AY754*'Norm-coeff'!$E$11+$AZ754*'Norm-coeff'!$F$11+$BA754*'Norm-coeff'!$G$11+$BB754*'Norm-coeff'!$H$11+$BC754*'Norm-coeff'!$I$11+$BD754*'Norm-coeff'!$J$11+$BE754*'Norm-coeff'!$K$11+$BF754*'Norm-coeff'!$L$11+$BG754*'Norm-coeff'!$M$11+$BH754*'Norm-coeff'!$N$11+$BI754*'Norm-coeff'!$O$11</f>
        <v>0.221233014421479</v>
      </c>
      <c r="BY754" s="54">
        <f>'Norm-coeff'!$C$12+$AX754*'Norm-coeff'!$D$12+$AY754*'Norm-coeff'!$E$12+$AZ754*'Norm-coeff'!$F$12+$BA754*'Norm-coeff'!$G$12+$BB754*'Norm-coeff'!$H$12+$BC754*'Norm-coeff'!$I$12+$BD754*'Norm-coeff'!$J$12+$BE754*'Norm-coeff'!$K$12+$BF754*'Norm-coeff'!$L$12+$BG754*'Norm-coeff'!$M$12+$BH754*'Norm-coeff'!$N$12+$BI754*'Norm-coeff'!$O$12</f>
        <v>0.283527502056037</v>
      </c>
      <c r="BZ754" s="54">
        <f>'Norm-coeff'!$C$13+$AX754*'Norm-coeff'!$D$13+$AY754*'Norm-coeff'!$E$13+$AZ754*'Norm-coeff'!$F$13+$BA754*'Norm-coeff'!$G$13+$BB754*'Norm-coeff'!$H$13+$BC754*'Norm-coeff'!$I$13+$BD754*'Norm-coeff'!$J$13+$BE754*'Norm-coeff'!$K$13+$BF754*'Norm-coeff'!$L$13+$BG754*'Norm-coeff'!$M$13+$BH754*'Norm-coeff'!$N$13+$BI754*'Norm-coeff'!$O$13</f>
        <v>-4.1864930554451202E-2</v>
      </c>
      <c r="CA754" s="54">
        <f>'Norm-coeff'!$C$14+$AX754*'Norm-coeff'!$D$14+$AY754*'Norm-coeff'!$E$14+$AZ754*'Norm-coeff'!$F$14+$BA754*'Norm-coeff'!$G$14+$BB754*'Norm-coeff'!$H$14+$BC754*'Norm-coeff'!$I$14+$BD754*'Norm-coeff'!$J$14+$BE754*'Norm-coeff'!$K$14+$BF754*'Norm-coeff'!$L$14+$BG754*'Norm-coeff'!$M$14+$BH754*'Norm-coeff'!$N$14+$BI754*'Norm-coeff'!$O$14</f>
        <v>4.2526983164477103</v>
      </c>
      <c r="CC754" s="54">
        <f t="shared" si="2221"/>
        <v>0</v>
      </c>
      <c r="CG754" s="54">
        <f t="shared" si="2097"/>
        <v>0</v>
      </c>
      <c r="CH754" s="54">
        <f t="shared" si="2075"/>
        <v>0</v>
      </c>
      <c r="CI754" s="54">
        <f t="shared" si="2098"/>
        <v>0</v>
      </c>
      <c r="CJ754" s="56">
        <f t="shared" si="2099"/>
        <v>0</v>
      </c>
      <c r="CK754" s="54">
        <f t="shared" si="2100"/>
        <v>0</v>
      </c>
      <c r="CL754" s="54">
        <f t="shared" si="2101"/>
        <v>0</v>
      </c>
      <c r="CM754" s="54">
        <f t="shared" si="2102"/>
        <v>0</v>
      </c>
      <c r="CN754" s="54">
        <f t="shared" si="2103"/>
        <v>0</v>
      </c>
      <c r="CO754" s="54">
        <f t="shared" si="2104"/>
        <v>0</v>
      </c>
      <c r="CP754" s="54">
        <f t="shared" si="2105"/>
        <v>0</v>
      </c>
      <c r="CQ754" s="54">
        <f t="shared" si="2106"/>
        <v>0</v>
      </c>
      <c r="CR754" s="54">
        <f t="shared" si="2107"/>
        <v>0</v>
      </c>
      <c r="CS754" s="54">
        <f t="shared" si="2108"/>
        <v>0</v>
      </c>
      <c r="CU754" s="54">
        <f t="shared" si="2109"/>
        <v>0</v>
      </c>
      <c r="CV754" s="54">
        <f t="shared" si="2110"/>
        <v>0</v>
      </c>
      <c r="CW754" s="54">
        <f t="shared" si="2111"/>
        <v>0</v>
      </c>
      <c r="CX754" s="54">
        <f t="shared" si="2112"/>
        <v>0</v>
      </c>
      <c r="CZ754" s="54">
        <f t="shared" si="2113"/>
        <v>0</v>
      </c>
      <c r="DA754" s="54">
        <f t="shared" si="2114"/>
        <v>0</v>
      </c>
      <c r="DB754" s="54">
        <f t="shared" si="2115"/>
        <v>0</v>
      </c>
      <c r="DC754" s="54">
        <f t="shared" si="2116"/>
        <v>0</v>
      </c>
      <c r="DD754" s="54">
        <f t="shared" si="2117"/>
        <v>0</v>
      </c>
      <c r="DE754" s="54">
        <f t="shared" si="2118"/>
        <v>0</v>
      </c>
      <c r="DF754" s="54">
        <f t="shared" si="2119"/>
        <v>0</v>
      </c>
      <c r="DG754" s="54">
        <f t="shared" si="2120"/>
        <v>2</v>
      </c>
      <c r="DH754" s="71">
        <f t="shared" si="2121"/>
        <v>0</v>
      </c>
      <c r="DI754" s="71">
        <f t="shared" si="2122"/>
        <v>0</v>
      </c>
      <c r="DJ754" s="54">
        <f t="shared" si="2123"/>
        <v>0</v>
      </c>
      <c r="DK754" s="54">
        <f t="shared" si="2124"/>
        <v>2</v>
      </c>
      <c r="DL754" s="4">
        <f t="shared" si="2049"/>
        <v>0</v>
      </c>
      <c r="DM754" s="3">
        <f t="shared" si="2125"/>
        <v>0</v>
      </c>
      <c r="DN754" s="3">
        <f t="shared" si="2126"/>
        <v>0</v>
      </c>
      <c r="DO754" s="4" t="e">
        <f t="shared" si="2127"/>
        <v>#DIV/0!</v>
      </c>
      <c r="DP754" s="57"/>
      <c r="DQ754" s="57"/>
      <c r="DR754" s="56">
        <f t="shared" si="2050"/>
        <v>2</v>
      </c>
      <c r="DS754" s="56">
        <f t="shared" si="2051"/>
        <v>0</v>
      </c>
      <c r="DT754" s="38">
        <f t="shared" si="2052"/>
        <v>0</v>
      </c>
      <c r="DU754" s="38">
        <f t="shared" si="2128"/>
        <v>2</v>
      </c>
      <c r="DV754" s="38">
        <f t="shared" si="2053"/>
        <v>0</v>
      </c>
      <c r="DW754" s="39">
        <f t="shared" si="2054"/>
        <v>0</v>
      </c>
      <c r="DX754" s="39">
        <f t="shared" si="2055"/>
        <v>0</v>
      </c>
      <c r="DY754" s="39">
        <f t="shared" si="2056"/>
        <v>0</v>
      </c>
      <c r="DZ754" s="39">
        <f t="shared" si="2057"/>
        <v>0</v>
      </c>
      <c r="EA754" s="39">
        <f t="shared" si="2058"/>
        <v>0</v>
      </c>
      <c r="EB754" s="37" t="e">
        <f t="shared" si="2129"/>
        <v>#DIV/0!</v>
      </c>
      <c r="EC754" s="37" t="e">
        <f t="shared" si="2130"/>
        <v>#DIV/0!</v>
      </c>
      <c r="ED754" s="37" t="e">
        <f t="shared" si="2131"/>
        <v>#DIV/0!</v>
      </c>
      <c r="EE754" s="37" t="e">
        <f t="shared" si="2132"/>
        <v>#DIV/0!</v>
      </c>
      <c r="EF754" s="39" t="e">
        <f t="shared" si="2133"/>
        <v>#DIV/0!</v>
      </c>
      <c r="EG754" s="37" t="e">
        <f t="shared" si="2134"/>
        <v>#DIV/0!</v>
      </c>
      <c r="EH754" s="37" t="e">
        <f t="shared" si="2135"/>
        <v>#DIV/0!</v>
      </c>
      <c r="EI754" s="11" t="b">
        <f t="shared" si="2136"/>
        <v>1</v>
      </c>
      <c r="EJ754" s="11" t="b">
        <f t="shared" si="2137"/>
        <v>0</v>
      </c>
      <c r="EK754" s="39" t="e">
        <f t="shared" si="2138"/>
        <v>#DIV/0!</v>
      </c>
      <c r="EL754" s="39" t="e">
        <f t="shared" si="2139"/>
        <v>#DIV/0!</v>
      </c>
      <c r="EM754" s="39" t="e">
        <f t="shared" si="2140"/>
        <v>#DIV/0!</v>
      </c>
      <c r="EN754" s="39" t="e">
        <f t="shared" si="2141"/>
        <v>#DIV/0!</v>
      </c>
      <c r="EO754" s="39" t="e">
        <f t="shared" si="2142"/>
        <v>#DIV/0!</v>
      </c>
      <c r="EP754" s="39" t="e">
        <f t="shared" si="2143"/>
        <v>#DIV/0!</v>
      </c>
      <c r="EQ754" s="39" t="e">
        <f t="shared" si="2144"/>
        <v>#DIV/0!</v>
      </c>
      <c r="ER754" s="39" t="e">
        <f t="shared" si="2145"/>
        <v>#DIV/0!</v>
      </c>
      <c r="ES754" s="58" t="str">
        <f t="shared" si="2146"/>
        <v>(OH,F,Cl)-dominate amphibole</v>
      </c>
      <c r="ET754" s="58" t="e">
        <f t="shared" si="2147"/>
        <v>#N/A</v>
      </c>
      <c r="EU754" s="56">
        <f t="shared" si="2059"/>
        <v>0</v>
      </c>
      <c r="EV754" s="56">
        <f t="shared" si="2060"/>
        <v>0</v>
      </c>
      <c r="EW754" s="56">
        <f t="shared" si="2061"/>
        <v>0</v>
      </c>
      <c r="EX754" s="56">
        <f t="shared" si="2062"/>
        <v>0</v>
      </c>
      <c r="EY754" s="56">
        <f t="shared" si="2063"/>
        <v>0</v>
      </c>
      <c r="EZ754" s="56">
        <f t="shared" si="2064"/>
        <v>0</v>
      </c>
      <c r="FA754" s="39">
        <f t="shared" si="2065"/>
        <v>0</v>
      </c>
      <c r="FB754" s="39">
        <f t="shared" si="2066"/>
        <v>0</v>
      </c>
      <c r="FC754" s="54">
        <f t="shared" si="2067"/>
        <v>0</v>
      </c>
      <c r="FD754" s="54">
        <f t="shared" si="2068"/>
        <v>0</v>
      </c>
      <c r="FE754" s="39">
        <f t="shared" si="2069"/>
        <v>0</v>
      </c>
      <c r="FF754" s="54">
        <f t="shared" si="2070"/>
        <v>0</v>
      </c>
      <c r="FG754" s="39">
        <f t="shared" si="2071"/>
        <v>0</v>
      </c>
      <c r="FH754" s="39">
        <f t="shared" si="2148"/>
        <v>0</v>
      </c>
      <c r="FI754" s="39">
        <f t="shared" si="2149"/>
        <v>0</v>
      </c>
      <c r="FJ754" s="39">
        <f t="shared" si="2150"/>
        <v>0</v>
      </c>
      <c r="FK754" s="39" t="e">
        <f t="shared" si="2151"/>
        <v>#DIV/0!</v>
      </c>
      <c r="FL754" s="39" t="e">
        <f t="shared" si="2152"/>
        <v>#DIV/0!</v>
      </c>
      <c r="FM754" s="39" t="e">
        <f t="shared" si="2153"/>
        <v>#DIV/0!</v>
      </c>
      <c r="FN754" s="39">
        <f t="shared" si="2154"/>
        <v>1</v>
      </c>
      <c r="FO754" s="39">
        <f t="shared" si="2072"/>
        <v>0</v>
      </c>
      <c r="FP754" s="39">
        <f t="shared" si="2073"/>
        <v>0</v>
      </c>
      <c r="FQ754" s="39">
        <f t="shared" si="2074"/>
        <v>0</v>
      </c>
      <c r="FR754" s="39">
        <f t="shared" si="2155"/>
        <v>0</v>
      </c>
      <c r="FS754" s="39">
        <f t="shared" si="2156"/>
        <v>0</v>
      </c>
      <c r="FU754" s="39" t="e">
        <f t="shared" si="2157"/>
        <v>#DIV/0!</v>
      </c>
      <c r="FV754" s="39" t="e">
        <f t="shared" si="2158"/>
        <v>#DIV/0!</v>
      </c>
      <c r="FW754" s="39" t="e">
        <f t="shared" si="2159"/>
        <v>#DIV/0!</v>
      </c>
      <c r="FY754" s="39" t="e">
        <f t="shared" si="2160"/>
        <v>#DIV/0!</v>
      </c>
      <c r="FZ754" s="39" t="e">
        <f t="shared" si="2161"/>
        <v>#DIV/0!</v>
      </c>
      <c r="GA754" s="39" t="e">
        <f t="shared" si="2162"/>
        <v>#DIV/0!</v>
      </c>
      <c r="GB754" s="39" t="e">
        <f t="shared" si="2163"/>
        <v>#DIV/0!</v>
      </c>
      <c r="GC754" s="39" t="e">
        <f t="shared" si="2164"/>
        <v>#DIV/0!</v>
      </c>
      <c r="GD754" s="39" t="e">
        <f t="shared" si="2165"/>
        <v>#DIV/0!</v>
      </c>
      <c r="GE754" s="39" t="e">
        <f t="shared" si="2166"/>
        <v>#DIV/0!</v>
      </c>
      <c r="GF754" s="39" t="e">
        <f t="shared" si="2167"/>
        <v>#DIV/0!</v>
      </c>
      <c r="GG754" s="39" t="e">
        <f t="shared" si="2168"/>
        <v>#DIV/0!</v>
      </c>
      <c r="GH754" s="39" t="e">
        <f t="shared" si="2169"/>
        <v>#DIV/0!</v>
      </c>
      <c r="GI754" s="39"/>
      <c r="GJ754" s="39" t="e">
        <f t="shared" si="2170"/>
        <v>#DIV/0!</v>
      </c>
      <c r="GK754" s="39" t="e">
        <f t="shared" si="2171"/>
        <v>#DIV/0!</v>
      </c>
      <c r="GL754" s="39" t="e">
        <f t="shared" si="2172"/>
        <v>#DIV/0!</v>
      </c>
      <c r="GM754" s="39" t="e">
        <f t="shared" si="2173"/>
        <v>#DIV/0!</v>
      </c>
      <c r="GN754" s="39" t="e">
        <f t="shared" si="2174"/>
        <v>#DIV/0!</v>
      </c>
      <c r="GO754" s="57"/>
      <c r="GP754" s="57" t="e">
        <f t="shared" si="2175"/>
        <v>#DIV/0!</v>
      </c>
      <c r="GQ754" s="59" t="e">
        <f t="shared" si="2176"/>
        <v>#DIV/0!</v>
      </c>
      <c r="GR754" s="41" t="e">
        <f t="shared" si="2177"/>
        <v>#DIV/0!</v>
      </c>
      <c r="GS754" s="57" t="e">
        <f t="shared" si="2178"/>
        <v>#DIV/0!</v>
      </c>
      <c r="GT754" s="57" t="e">
        <f t="shared" si="2179"/>
        <v>#DIV/0!</v>
      </c>
      <c r="GU754" s="57" t="e">
        <f t="shared" si="2180"/>
        <v>#DIV/0!</v>
      </c>
      <c r="GV754" s="57"/>
      <c r="GW754" s="42" t="e">
        <f t="shared" si="2181"/>
        <v>#DIV/0!</v>
      </c>
      <c r="GX754" s="42" t="e">
        <f t="shared" si="2182"/>
        <v>#DIV/0!</v>
      </c>
      <c r="GY754" s="42" t="e">
        <f t="shared" si="2183"/>
        <v>#DIV/0!</v>
      </c>
      <c r="GZ754" s="57"/>
      <c r="HA754" s="2" t="e">
        <f t="shared" si="2184"/>
        <v>#DIV/0!</v>
      </c>
      <c r="HB754" s="2" t="e">
        <f t="shared" si="2185"/>
        <v>#DIV/0!</v>
      </c>
      <c r="HC754" s="2" t="e">
        <f t="shared" si="2186"/>
        <v>#DIV/0!</v>
      </c>
      <c r="HD754" s="2" t="e">
        <f t="shared" si="2187"/>
        <v>#DIV/0!</v>
      </c>
      <c r="HE754" s="2" t="e">
        <f t="shared" si="2188"/>
        <v>#DIV/0!</v>
      </c>
      <c r="HF754" s="2" t="e">
        <f t="shared" si="2189"/>
        <v>#DIV/0!</v>
      </c>
      <c r="HG754" s="2" t="e">
        <f t="shared" si="2190"/>
        <v>#DIV/0!</v>
      </c>
      <c r="HH754" s="2" t="e">
        <f t="shared" si="2191"/>
        <v>#DIV/0!</v>
      </c>
      <c r="HI754" s="2" t="e">
        <f t="shared" si="2192"/>
        <v>#DIV/0!</v>
      </c>
      <c r="HJ754" s="11" t="e">
        <f t="shared" si="2193"/>
        <v>#DIV/0!</v>
      </c>
      <c r="HK754" s="60" t="e">
        <f t="shared" si="2194"/>
        <v>#DIV/0!</v>
      </c>
      <c r="HL754" s="57"/>
      <c r="HM754" s="57" t="e">
        <f t="shared" si="2195"/>
        <v>#DIV/0!</v>
      </c>
      <c r="HN754" s="57" t="e">
        <f t="shared" si="2196"/>
        <v>#DIV/0!</v>
      </c>
      <c r="HO754" s="57" t="e">
        <f t="shared" si="2197"/>
        <v>#DIV/0!</v>
      </c>
      <c r="HP754" s="57" t="e">
        <f t="shared" si="2198"/>
        <v>#DIV/0!</v>
      </c>
      <c r="HQ754" s="57" t="e">
        <f t="shared" si="2199"/>
        <v>#DIV/0!</v>
      </c>
      <c r="HR754" s="57"/>
      <c r="HS754" s="57" t="e">
        <f t="shared" si="2200"/>
        <v>#DIV/0!</v>
      </c>
      <c r="HT754" s="57" t="e">
        <f t="shared" si="2201"/>
        <v>#DIV/0!</v>
      </c>
      <c r="HU754" s="57" t="e">
        <f t="shared" si="2202"/>
        <v>#DIV/0!</v>
      </c>
      <c r="HV754" s="57" t="e">
        <f t="shared" si="2203"/>
        <v>#DIV/0!</v>
      </c>
      <c r="HW754" s="57" t="e">
        <f t="shared" si="2204"/>
        <v>#DIV/0!</v>
      </c>
      <c r="HX754" s="57"/>
      <c r="HY754" s="57" t="e">
        <f t="shared" si="2205"/>
        <v>#DIV/0!</v>
      </c>
      <c r="HZ754" s="57" t="e">
        <f t="shared" si="2206"/>
        <v>#DIV/0!</v>
      </c>
      <c r="IA754" s="57"/>
      <c r="IB754" s="61">
        <f t="shared" si="2207"/>
        <v>0</v>
      </c>
      <c r="IC754" s="57" t="str">
        <f t="shared" si="2208"/>
        <v/>
      </c>
      <c r="ID754" s="42"/>
      <c r="IE754" s="2" t="str">
        <f t="shared" si="2209"/>
        <v/>
      </c>
      <c r="IF754" s="60" t="e">
        <f t="shared" si="2210"/>
        <v>#DIV/0!</v>
      </c>
      <c r="IG754" s="60" t="str">
        <f t="shared" si="2211"/>
        <v/>
      </c>
      <c r="IH754" s="60" t="str">
        <f t="shared" si="2212"/>
        <v>zinco-</v>
      </c>
      <c r="II754" s="60" t="str">
        <f t="shared" si="2213"/>
        <v>mangano-</v>
      </c>
      <c r="IJ754" s="60" t="e">
        <f t="shared" si="2214"/>
        <v>#DIV/0!</v>
      </c>
      <c r="IK754" s="60" t="e">
        <f t="shared" si="2215"/>
        <v>#DIV/0!</v>
      </c>
      <c r="IL754" s="60" t="e">
        <f t="shared" si="2216"/>
        <v>#DIV/0!</v>
      </c>
      <c r="IM754" s="60" t="e">
        <f t="shared" si="2217"/>
        <v>#DIV/0!</v>
      </c>
      <c r="IN754" s="60" t="str">
        <f t="shared" si="2218"/>
        <v/>
      </c>
      <c r="IO754" s="60" t="str">
        <f t="shared" si="2219"/>
        <v/>
      </c>
      <c r="IP754" s="57"/>
      <c r="IQ754" s="57" t="str">
        <f t="shared" si="2220"/>
        <v>ERROR!!</v>
      </c>
    </row>
    <row r="755" spans="24:251">
      <c r="X755" s="29">
        <f t="shared" si="2076"/>
        <v>0</v>
      </c>
      <c r="Y755" s="29">
        <f t="shared" si="2077"/>
        <v>0</v>
      </c>
      <c r="Z755" s="29" t="e">
        <f t="shared" si="2078"/>
        <v>#DIV/0!</v>
      </c>
      <c r="AA755" s="29" t="e">
        <f t="shared" si="2079"/>
        <v>#DIV/0!</v>
      </c>
      <c r="AB755" s="29" t="e">
        <f t="shared" si="2080"/>
        <v>#DIV/0!</v>
      </c>
      <c r="AC755" s="29" t="e">
        <f t="shared" si="2081"/>
        <v>#DIV/0!</v>
      </c>
      <c r="AF755" s="23">
        <v>60.084299999999999</v>
      </c>
      <c r="AG755" s="23">
        <v>79.878799999999998</v>
      </c>
      <c r="AH755" s="23">
        <v>101.96120000000001</v>
      </c>
      <c r="AI755" s="23">
        <v>151.99039999999999</v>
      </c>
      <c r="AJ755" s="23">
        <v>159.69</v>
      </c>
      <c r="AK755" s="23">
        <v>71.846400000000003</v>
      </c>
      <c r="AL755" s="23">
        <v>70.9375</v>
      </c>
      <c r="AM755" s="23">
        <v>40.304400000000001</v>
      </c>
      <c r="AN755" s="23">
        <v>56.077399999999997</v>
      </c>
      <c r="AO755" s="23">
        <v>61.978999999999999</v>
      </c>
      <c r="AP755" s="23">
        <v>94.195999999999998</v>
      </c>
      <c r="AQ755" s="23">
        <v>18.998000000000001</v>
      </c>
      <c r="AR755" s="23">
        <v>35.450000000000003</v>
      </c>
      <c r="AS755" s="23">
        <v>29.88</v>
      </c>
      <c r="AT755" s="23">
        <v>74.691999999999993</v>
      </c>
      <c r="AU755" s="23">
        <v>81.39</v>
      </c>
      <c r="AX755" s="54">
        <f t="shared" si="2082"/>
        <v>0</v>
      </c>
      <c r="AY755" s="54">
        <f t="shared" si="2083"/>
        <v>0</v>
      </c>
      <c r="AZ755" s="54">
        <f t="shared" si="2084"/>
        <v>0</v>
      </c>
      <c r="BA755" s="54">
        <f t="shared" si="2085"/>
        <v>0</v>
      </c>
      <c r="BB755" s="54">
        <f t="shared" si="2086"/>
        <v>0</v>
      </c>
      <c r="BC755" s="54">
        <f t="shared" si="2087"/>
        <v>0</v>
      </c>
      <c r="BD755" s="54">
        <f t="shared" si="2088"/>
        <v>0</v>
      </c>
      <c r="BE755" s="54">
        <f t="shared" si="2089"/>
        <v>0</v>
      </c>
      <c r="BF755" s="54">
        <f t="shared" si="2090"/>
        <v>0</v>
      </c>
      <c r="BG755" s="54">
        <f t="shared" si="2091"/>
        <v>0</v>
      </c>
      <c r="BH755" s="54">
        <f t="shared" si="2092"/>
        <v>0</v>
      </c>
      <c r="BI755" s="54">
        <f t="shared" si="2093"/>
        <v>0</v>
      </c>
      <c r="BJ755" s="54">
        <f t="shared" si="2094"/>
        <v>0</v>
      </c>
      <c r="BK755" s="54">
        <f t="shared" si="2095"/>
        <v>0</v>
      </c>
      <c r="BL755" s="54">
        <f t="shared" si="2096"/>
        <v>0</v>
      </c>
      <c r="BM755" s="42"/>
      <c r="BO755" s="54">
        <f>'Norm-coeff'!$C$2+$AX755*'Norm-coeff'!$D$2+$AY755*'Norm-coeff'!$E$2+$AZ755*'Norm-coeff'!$F$2+$BA755*'Norm-coeff'!$G$2+$BB755*'Norm-coeff'!$H$2+$BC755*'Norm-coeff'!$I$2+$BD755*'Norm-coeff'!$J$2+$BE755*'Norm-coeff'!$K$2+$BF755*'Norm-coeff'!$L$2+$BG755*'Norm-coeff'!$M$2+$BH755*'Norm-coeff'!$N$2+$BI755*'Norm-coeff'!$O$2</f>
        <v>5.4045421474420303</v>
      </c>
      <c r="BP755" s="54">
        <f>'Norm-coeff'!$C$3+$AX755*'Norm-coeff'!$D$3+$AY755*'Norm-coeff'!$E$3+$AZ755*'Norm-coeff'!$F$3+$BA755*'Norm-coeff'!$G$3+$BB755*'Norm-coeff'!$H$3+$BC755*'Norm-coeff'!$I$3+$BD755*'Norm-coeff'!$J$3+$BE755*'Norm-coeff'!$K$3+$BF755*'Norm-coeff'!$L$3+$BG755*'Norm-coeff'!$M$3+$BH755*'Norm-coeff'!$N$3+$BI755*'Norm-coeff'!$O$3</f>
        <v>3.15319116612705</v>
      </c>
      <c r="BQ755" s="54">
        <f>'Norm-coeff'!$C$4+$AX755*'Norm-coeff'!$D$4+$AY755*'Norm-coeff'!$E$4+$AZ755*'Norm-coeff'!$F$4+$BA755*'Norm-coeff'!$G$4+$BB755*'Norm-coeff'!$H$4+$BC755*'Norm-coeff'!$I$4+$BD755*'Norm-coeff'!$J$4+$BE755*'Norm-coeff'!$K$4+$BF755*'Norm-coeff'!$L$4+$BG755*'Norm-coeff'!$M$4+$BH755*'Norm-coeff'!$N$4+$BI755*'Norm-coeff'!$O$4</f>
        <v>1.42115649462768</v>
      </c>
      <c r="BR755" s="54">
        <f>'Norm-coeff'!$C$5+$AX755*'Norm-coeff'!$D$5+$AY755*'Norm-coeff'!$E$5+$AZ755*'Norm-coeff'!$F$5+$BA755*'Norm-coeff'!$G$5+$BB755*'Norm-coeff'!$H$5+$BC755*'Norm-coeff'!$I$5+$BD755*'Norm-coeff'!$J$5+$BE755*'Norm-coeff'!$K$5+$BF755*'Norm-coeff'!$L$5+$BG755*'Norm-coeff'!$M$5+$BH755*'Norm-coeff'!$N$5+$BI755*'Norm-coeff'!$O$5</f>
        <v>1.0553329241296201</v>
      </c>
      <c r="BS755" s="54">
        <f>'Norm-coeff'!$C$6+$AX755*'Norm-coeff'!$D$6+$AY755*'Norm-coeff'!$E$6+$AZ755*'Norm-coeff'!$F$6+$BA755*'Norm-coeff'!$G$6+$BB755*'Norm-coeff'!$H$6+$BC755*'Norm-coeff'!$I$6+$BD755*'Norm-coeff'!$J$6+$BE755*'Norm-coeff'!$K$6+$BF755*'Norm-coeff'!$L$6+$BG755*'Norm-coeff'!$M$6+$BH755*'Norm-coeff'!$N$6+$BI755*'Norm-coeff'!$O$6</f>
        <v>-1.48700885495103E-2</v>
      </c>
      <c r="BT755" s="54">
        <f>'Norm-coeff'!$C$7+$AX755*'Norm-coeff'!$D$7+$AY755*'Norm-coeff'!$E$7+$AZ755*'Norm-coeff'!$F$7+$BA755*'Norm-coeff'!$G$7+$BB755*'Norm-coeff'!$H$7+$BC755*'Norm-coeff'!$I$7+$BD755*'Norm-coeff'!$J$7+$BE755*'Norm-coeff'!$K$7+$BF755*'Norm-coeff'!$L$7+$BG755*'Norm-coeff'!$M$7+$BH755*'Norm-coeff'!$N$7+$BI755*'Norm-coeff'!$O$7</f>
        <v>2.0907583608832998</v>
      </c>
      <c r="BU755" s="54">
        <f>'Norm-coeff'!$C$8+$AX755*'Norm-coeff'!$D$8+$AY755*'Norm-coeff'!$E$8+$AZ755*'Norm-coeff'!$F$8+$BA755*'Norm-coeff'!$G$8+$BB755*'Norm-coeff'!$H$8+$BC755*'Norm-coeff'!$I$8+$BD755*'Norm-coeff'!$J$8+$BE755*'Norm-coeff'!$K$8+$BF755*'Norm-coeff'!$L$8+$BG755*'Norm-coeff'!$M$8+$BH755*'Norm-coeff'!$N$8+$BI755*'Norm-coeff'!$O$8</f>
        <v>0.65894159836244504</v>
      </c>
      <c r="BV755" s="54">
        <f>'Norm-coeff'!$C$9+$AX755*'Norm-coeff'!$D$9+$AY755*'Norm-coeff'!$E$9+$AZ755*'Norm-coeff'!$F$9+$BA755*'Norm-coeff'!$G$9+$BB755*'Norm-coeff'!$H$9+$BC755*'Norm-coeff'!$I$9+$BD755*'Norm-coeff'!$J$9+$BE755*'Norm-coeff'!$K$9+$BF755*'Norm-coeff'!$L$9+$BG755*'Norm-coeff'!$M$9+$BH755*'Norm-coeff'!$N$9+$BI755*'Norm-coeff'!$O$9</f>
        <v>1.48961085014701</v>
      </c>
      <c r="BW755" s="54">
        <f>'Norm-coeff'!$C$10+$AX755*'Norm-coeff'!$D$10+$AY755*'Norm-coeff'!$E$10+$AZ755*'Norm-coeff'!$F$10+$BA755*'Norm-coeff'!$G$10+$BB755*'Norm-coeff'!$H$10+$BC755*'Norm-coeff'!$I$10+$BD755*'Norm-coeff'!$J$10+$BE755*'Norm-coeff'!$K$10+$BF755*'Norm-coeff'!$L$10+$BG755*'Norm-coeff'!$M$10+$BH755*'Norm-coeff'!$N$10+$BI755*'Norm-coeff'!$O$10</f>
        <v>1.42058735749591</v>
      </c>
      <c r="BX755" s="54">
        <f>'Norm-coeff'!$C$11+$AX755*'Norm-coeff'!$D$11+$AY755*'Norm-coeff'!$E$11+$AZ755*'Norm-coeff'!$F$11+$BA755*'Norm-coeff'!$G$11+$BB755*'Norm-coeff'!$H$11+$BC755*'Norm-coeff'!$I$11+$BD755*'Norm-coeff'!$J$11+$BE755*'Norm-coeff'!$K$11+$BF755*'Norm-coeff'!$L$11+$BG755*'Norm-coeff'!$M$11+$BH755*'Norm-coeff'!$N$11+$BI755*'Norm-coeff'!$O$11</f>
        <v>0.221233014421479</v>
      </c>
      <c r="BY755" s="54">
        <f>'Norm-coeff'!$C$12+$AX755*'Norm-coeff'!$D$12+$AY755*'Norm-coeff'!$E$12+$AZ755*'Norm-coeff'!$F$12+$BA755*'Norm-coeff'!$G$12+$BB755*'Norm-coeff'!$H$12+$BC755*'Norm-coeff'!$I$12+$BD755*'Norm-coeff'!$J$12+$BE755*'Norm-coeff'!$K$12+$BF755*'Norm-coeff'!$L$12+$BG755*'Norm-coeff'!$M$12+$BH755*'Norm-coeff'!$N$12+$BI755*'Norm-coeff'!$O$12</f>
        <v>0.283527502056037</v>
      </c>
      <c r="BZ755" s="54">
        <f>'Norm-coeff'!$C$13+$AX755*'Norm-coeff'!$D$13+$AY755*'Norm-coeff'!$E$13+$AZ755*'Norm-coeff'!$F$13+$BA755*'Norm-coeff'!$G$13+$BB755*'Norm-coeff'!$H$13+$BC755*'Norm-coeff'!$I$13+$BD755*'Norm-coeff'!$J$13+$BE755*'Norm-coeff'!$K$13+$BF755*'Norm-coeff'!$L$13+$BG755*'Norm-coeff'!$M$13+$BH755*'Norm-coeff'!$N$13+$BI755*'Norm-coeff'!$O$13</f>
        <v>-4.1864930554451202E-2</v>
      </c>
      <c r="CA755" s="54">
        <f>'Norm-coeff'!$C$14+$AX755*'Norm-coeff'!$D$14+$AY755*'Norm-coeff'!$E$14+$AZ755*'Norm-coeff'!$F$14+$BA755*'Norm-coeff'!$G$14+$BB755*'Norm-coeff'!$H$14+$BC755*'Norm-coeff'!$I$14+$BD755*'Norm-coeff'!$J$14+$BE755*'Norm-coeff'!$K$14+$BF755*'Norm-coeff'!$L$14+$BG755*'Norm-coeff'!$M$14+$BH755*'Norm-coeff'!$N$14+$BI755*'Norm-coeff'!$O$14</f>
        <v>4.2526983164477103</v>
      </c>
      <c r="CC755" s="54">
        <f t="shared" si="2221"/>
        <v>0</v>
      </c>
      <c r="CG755" s="54">
        <f t="shared" si="2097"/>
        <v>0</v>
      </c>
      <c r="CH755" s="54">
        <f t="shared" si="2075"/>
        <v>0</v>
      </c>
      <c r="CI755" s="54">
        <f t="shared" si="2098"/>
        <v>0</v>
      </c>
      <c r="CJ755" s="56">
        <f t="shared" si="2099"/>
        <v>0</v>
      </c>
      <c r="CK755" s="54">
        <f t="shared" si="2100"/>
        <v>0</v>
      </c>
      <c r="CL755" s="54">
        <f t="shared" si="2101"/>
        <v>0</v>
      </c>
      <c r="CM755" s="54">
        <f t="shared" si="2102"/>
        <v>0</v>
      </c>
      <c r="CN755" s="54">
        <f t="shared" si="2103"/>
        <v>0</v>
      </c>
      <c r="CO755" s="54">
        <f t="shared" si="2104"/>
        <v>0</v>
      </c>
      <c r="CP755" s="54">
        <f t="shared" si="2105"/>
        <v>0</v>
      </c>
      <c r="CQ755" s="54">
        <f t="shared" si="2106"/>
        <v>0</v>
      </c>
      <c r="CR755" s="54">
        <f t="shared" si="2107"/>
        <v>0</v>
      </c>
      <c r="CS755" s="54">
        <f t="shared" si="2108"/>
        <v>0</v>
      </c>
      <c r="CU755" s="54">
        <f t="shared" si="2109"/>
        <v>0</v>
      </c>
      <c r="CV755" s="54">
        <f t="shared" si="2110"/>
        <v>0</v>
      </c>
      <c r="CW755" s="54">
        <f t="shared" si="2111"/>
        <v>0</v>
      </c>
      <c r="CX755" s="54">
        <f t="shared" si="2112"/>
        <v>0</v>
      </c>
      <c r="CZ755" s="54">
        <f t="shared" si="2113"/>
        <v>0</v>
      </c>
      <c r="DA755" s="54">
        <f t="shared" si="2114"/>
        <v>0</v>
      </c>
      <c r="DB755" s="54">
        <f t="shared" si="2115"/>
        <v>0</v>
      </c>
      <c r="DC755" s="54">
        <f t="shared" si="2116"/>
        <v>0</v>
      </c>
      <c r="DD755" s="54">
        <f t="shared" si="2117"/>
        <v>0</v>
      </c>
      <c r="DE755" s="54">
        <f t="shared" si="2118"/>
        <v>0</v>
      </c>
      <c r="DF755" s="54">
        <f t="shared" si="2119"/>
        <v>0</v>
      </c>
      <c r="DG755" s="54">
        <f t="shared" si="2120"/>
        <v>2</v>
      </c>
      <c r="DH755" s="71">
        <f t="shared" si="2121"/>
        <v>0</v>
      </c>
      <c r="DI755" s="71">
        <f t="shared" si="2122"/>
        <v>0</v>
      </c>
      <c r="DJ755" s="54">
        <f t="shared" si="2123"/>
        <v>0</v>
      </c>
      <c r="DK755" s="54">
        <f t="shared" si="2124"/>
        <v>2</v>
      </c>
      <c r="DL755" s="4">
        <f t="shared" si="2049"/>
        <v>0</v>
      </c>
      <c r="DM755" s="3">
        <f t="shared" si="2125"/>
        <v>0</v>
      </c>
      <c r="DN755" s="3">
        <f t="shared" si="2126"/>
        <v>0</v>
      </c>
      <c r="DO755" s="4" t="e">
        <f t="shared" si="2127"/>
        <v>#DIV/0!</v>
      </c>
      <c r="DP755" s="57"/>
      <c r="DQ755" s="57"/>
      <c r="DR755" s="56">
        <f t="shared" si="2050"/>
        <v>2</v>
      </c>
      <c r="DS755" s="56">
        <f t="shared" si="2051"/>
        <v>0</v>
      </c>
      <c r="DT755" s="38">
        <f t="shared" si="2052"/>
        <v>0</v>
      </c>
      <c r="DU755" s="38">
        <f t="shared" si="2128"/>
        <v>2</v>
      </c>
      <c r="DV755" s="38">
        <f t="shared" si="2053"/>
        <v>0</v>
      </c>
      <c r="DW755" s="39">
        <f t="shared" si="2054"/>
        <v>0</v>
      </c>
      <c r="DX755" s="39">
        <f t="shared" si="2055"/>
        <v>0</v>
      </c>
      <c r="DY755" s="39">
        <f t="shared" si="2056"/>
        <v>0</v>
      </c>
      <c r="DZ755" s="39">
        <f t="shared" si="2057"/>
        <v>0</v>
      </c>
      <c r="EA755" s="39">
        <f t="shared" si="2058"/>
        <v>0</v>
      </c>
      <c r="EB755" s="37" t="e">
        <f t="shared" si="2129"/>
        <v>#DIV/0!</v>
      </c>
      <c r="EC755" s="37" t="e">
        <f t="shared" si="2130"/>
        <v>#DIV/0!</v>
      </c>
      <c r="ED755" s="37" t="e">
        <f t="shared" si="2131"/>
        <v>#DIV/0!</v>
      </c>
      <c r="EE755" s="37" t="e">
        <f t="shared" si="2132"/>
        <v>#DIV/0!</v>
      </c>
      <c r="EF755" s="39" t="e">
        <f t="shared" si="2133"/>
        <v>#DIV/0!</v>
      </c>
      <c r="EG755" s="37" t="e">
        <f t="shared" si="2134"/>
        <v>#DIV/0!</v>
      </c>
      <c r="EH755" s="37" t="e">
        <f t="shared" si="2135"/>
        <v>#DIV/0!</v>
      </c>
      <c r="EI755" s="11" t="b">
        <f t="shared" si="2136"/>
        <v>1</v>
      </c>
      <c r="EJ755" s="11" t="b">
        <f t="shared" si="2137"/>
        <v>0</v>
      </c>
      <c r="EK755" s="39" t="e">
        <f t="shared" si="2138"/>
        <v>#DIV/0!</v>
      </c>
      <c r="EL755" s="39" t="e">
        <f t="shared" si="2139"/>
        <v>#DIV/0!</v>
      </c>
      <c r="EM755" s="39" t="e">
        <f t="shared" si="2140"/>
        <v>#DIV/0!</v>
      </c>
      <c r="EN755" s="39" t="e">
        <f t="shared" si="2141"/>
        <v>#DIV/0!</v>
      </c>
      <c r="EO755" s="39" t="e">
        <f t="shared" si="2142"/>
        <v>#DIV/0!</v>
      </c>
      <c r="EP755" s="39" t="e">
        <f t="shared" si="2143"/>
        <v>#DIV/0!</v>
      </c>
      <c r="EQ755" s="39" t="e">
        <f t="shared" si="2144"/>
        <v>#DIV/0!</v>
      </c>
      <c r="ER755" s="39" t="e">
        <f t="shared" si="2145"/>
        <v>#DIV/0!</v>
      </c>
      <c r="ES755" s="58" t="str">
        <f t="shared" si="2146"/>
        <v>(OH,F,Cl)-dominate amphibole</v>
      </c>
      <c r="ET755" s="58" t="e">
        <f t="shared" si="2147"/>
        <v>#N/A</v>
      </c>
      <c r="EU755" s="56">
        <f t="shared" si="2059"/>
        <v>0</v>
      </c>
      <c r="EV755" s="56">
        <f t="shared" si="2060"/>
        <v>0</v>
      </c>
      <c r="EW755" s="56">
        <f t="shared" si="2061"/>
        <v>0</v>
      </c>
      <c r="EX755" s="56">
        <f t="shared" si="2062"/>
        <v>0</v>
      </c>
      <c r="EY755" s="56">
        <f t="shared" si="2063"/>
        <v>0</v>
      </c>
      <c r="EZ755" s="56">
        <f t="shared" si="2064"/>
        <v>0</v>
      </c>
      <c r="FA755" s="39">
        <f t="shared" si="2065"/>
        <v>0</v>
      </c>
      <c r="FB755" s="39">
        <f t="shared" si="2066"/>
        <v>0</v>
      </c>
      <c r="FC755" s="54">
        <f t="shared" si="2067"/>
        <v>0</v>
      </c>
      <c r="FD755" s="54">
        <f t="shared" si="2068"/>
        <v>0</v>
      </c>
      <c r="FE755" s="39">
        <f t="shared" si="2069"/>
        <v>0</v>
      </c>
      <c r="FF755" s="54">
        <f t="shared" si="2070"/>
        <v>0</v>
      </c>
      <c r="FG755" s="39">
        <f t="shared" si="2071"/>
        <v>0</v>
      </c>
      <c r="FH755" s="39">
        <f t="shared" si="2148"/>
        <v>0</v>
      </c>
      <c r="FI755" s="39">
        <f t="shared" si="2149"/>
        <v>0</v>
      </c>
      <c r="FJ755" s="39">
        <f t="shared" si="2150"/>
        <v>0</v>
      </c>
      <c r="FK755" s="39" t="e">
        <f t="shared" si="2151"/>
        <v>#DIV/0!</v>
      </c>
      <c r="FL755" s="39" t="e">
        <f t="shared" si="2152"/>
        <v>#DIV/0!</v>
      </c>
      <c r="FM755" s="39" t="e">
        <f t="shared" si="2153"/>
        <v>#DIV/0!</v>
      </c>
      <c r="FN755" s="39">
        <f t="shared" si="2154"/>
        <v>1</v>
      </c>
      <c r="FO755" s="39">
        <f t="shared" si="2072"/>
        <v>0</v>
      </c>
      <c r="FP755" s="39">
        <f t="shared" si="2073"/>
        <v>0</v>
      </c>
      <c r="FQ755" s="39">
        <f t="shared" si="2074"/>
        <v>0</v>
      </c>
      <c r="FR755" s="39">
        <f t="shared" si="2155"/>
        <v>0</v>
      </c>
      <c r="FS755" s="39">
        <f t="shared" si="2156"/>
        <v>0</v>
      </c>
      <c r="FU755" s="39" t="e">
        <f t="shared" si="2157"/>
        <v>#DIV/0!</v>
      </c>
      <c r="FV755" s="39" t="e">
        <f t="shared" si="2158"/>
        <v>#DIV/0!</v>
      </c>
      <c r="FW755" s="39" t="e">
        <f t="shared" si="2159"/>
        <v>#DIV/0!</v>
      </c>
      <c r="FY755" s="39" t="e">
        <f t="shared" si="2160"/>
        <v>#DIV/0!</v>
      </c>
      <c r="FZ755" s="39" t="e">
        <f t="shared" si="2161"/>
        <v>#DIV/0!</v>
      </c>
      <c r="GA755" s="39" t="e">
        <f t="shared" si="2162"/>
        <v>#DIV/0!</v>
      </c>
      <c r="GB755" s="39" t="e">
        <f t="shared" si="2163"/>
        <v>#DIV/0!</v>
      </c>
      <c r="GC755" s="39" t="e">
        <f t="shared" si="2164"/>
        <v>#DIV/0!</v>
      </c>
      <c r="GD755" s="39" t="e">
        <f t="shared" si="2165"/>
        <v>#DIV/0!</v>
      </c>
      <c r="GE755" s="39" t="e">
        <f t="shared" si="2166"/>
        <v>#DIV/0!</v>
      </c>
      <c r="GF755" s="39" t="e">
        <f t="shared" si="2167"/>
        <v>#DIV/0!</v>
      </c>
      <c r="GG755" s="39" t="e">
        <f t="shared" si="2168"/>
        <v>#DIV/0!</v>
      </c>
      <c r="GH755" s="39" t="e">
        <f t="shared" si="2169"/>
        <v>#DIV/0!</v>
      </c>
      <c r="GI755" s="39"/>
      <c r="GJ755" s="39" t="e">
        <f t="shared" si="2170"/>
        <v>#DIV/0!</v>
      </c>
      <c r="GK755" s="39" t="e">
        <f t="shared" si="2171"/>
        <v>#DIV/0!</v>
      </c>
      <c r="GL755" s="39" t="e">
        <f t="shared" si="2172"/>
        <v>#DIV/0!</v>
      </c>
      <c r="GM755" s="39" t="e">
        <f t="shared" si="2173"/>
        <v>#DIV/0!</v>
      </c>
      <c r="GN755" s="39" t="e">
        <f t="shared" si="2174"/>
        <v>#DIV/0!</v>
      </c>
      <c r="GO755" s="57"/>
      <c r="GP755" s="57" t="e">
        <f t="shared" si="2175"/>
        <v>#DIV/0!</v>
      </c>
      <c r="GQ755" s="59" t="e">
        <f t="shared" si="2176"/>
        <v>#DIV/0!</v>
      </c>
      <c r="GR755" s="41" t="e">
        <f t="shared" si="2177"/>
        <v>#DIV/0!</v>
      </c>
      <c r="GS755" s="57" t="e">
        <f t="shared" si="2178"/>
        <v>#DIV/0!</v>
      </c>
      <c r="GT755" s="57" t="e">
        <f t="shared" si="2179"/>
        <v>#DIV/0!</v>
      </c>
      <c r="GU755" s="57" t="e">
        <f t="shared" si="2180"/>
        <v>#DIV/0!</v>
      </c>
      <c r="GV755" s="57"/>
      <c r="GW755" s="42" t="e">
        <f t="shared" si="2181"/>
        <v>#DIV/0!</v>
      </c>
      <c r="GX755" s="42" t="e">
        <f t="shared" si="2182"/>
        <v>#DIV/0!</v>
      </c>
      <c r="GY755" s="42" t="e">
        <f t="shared" si="2183"/>
        <v>#DIV/0!</v>
      </c>
      <c r="GZ755" s="57"/>
      <c r="HA755" s="2" t="e">
        <f t="shared" si="2184"/>
        <v>#DIV/0!</v>
      </c>
      <c r="HB755" s="2" t="e">
        <f t="shared" si="2185"/>
        <v>#DIV/0!</v>
      </c>
      <c r="HC755" s="2" t="e">
        <f t="shared" si="2186"/>
        <v>#DIV/0!</v>
      </c>
      <c r="HD755" s="2" t="e">
        <f t="shared" si="2187"/>
        <v>#DIV/0!</v>
      </c>
      <c r="HE755" s="2" t="e">
        <f t="shared" si="2188"/>
        <v>#DIV/0!</v>
      </c>
      <c r="HF755" s="2" t="e">
        <f t="shared" si="2189"/>
        <v>#DIV/0!</v>
      </c>
      <c r="HG755" s="2" t="e">
        <f t="shared" si="2190"/>
        <v>#DIV/0!</v>
      </c>
      <c r="HH755" s="2" t="e">
        <f t="shared" si="2191"/>
        <v>#DIV/0!</v>
      </c>
      <c r="HI755" s="2" t="e">
        <f t="shared" si="2192"/>
        <v>#DIV/0!</v>
      </c>
      <c r="HJ755" s="11" t="e">
        <f t="shared" si="2193"/>
        <v>#DIV/0!</v>
      </c>
      <c r="HK755" s="60" t="e">
        <f t="shared" si="2194"/>
        <v>#DIV/0!</v>
      </c>
      <c r="HL755" s="57"/>
      <c r="HM755" s="57" t="e">
        <f t="shared" si="2195"/>
        <v>#DIV/0!</v>
      </c>
      <c r="HN755" s="57" t="e">
        <f t="shared" si="2196"/>
        <v>#DIV/0!</v>
      </c>
      <c r="HO755" s="57" t="e">
        <f t="shared" si="2197"/>
        <v>#DIV/0!</v>
      </c>
      <c r="HP755" s="57" t="e">
        <f t="shared" si="2198"/>
        <v>#DIV/0!</v>
      </c>
      <c r="HQ755" s="57" t="e">
        <f t="shared" si="2199"/>
        <v>#DIV/0!</v>
      </c>
      <c r="HR755" s="57"/>
      <c r="HS755" s="57" t="e">
        <f t="shared" si="2200"/>
        <v>#DIV/0!</v>
      </c>
      <c r="HT755" s="57" t="e">
        <f t="shared" si="2201"/>
        <v>#DIV/0!</v>
      </c>
      <c r="HU755" s="57" t="e">
        <f t="shared" si="2202"/>
        <v>#DIV/0!</v>
      </c>
      <c r="HV755" s="57" t="e">
        <f t="shared" si="2203"/>
        <v>#DIV/0!</v>
      </c>
      <c r="HW755" s="57" t="e">
        <f t="shared" si="2204"/>
        <v>#DIV/0!</v>
      </c>
      <c r="HX755" s="57"/>
      <c r="HY755" s="57" t="e">
        <f t="shared" si="2205"/>
        <v>#DIV/0!</v>
      </c>
      <c r="HZ755" s="57" t="e">
        <f t="shared" si="2206"/>
        <v>#DIV/0!</v>
      </c>
      <c r="IA755" s="57"/>
      <c r="IB755" s="61">
        <f t="shared" si="2207"/>
        <v>0</v>
      </c>
      <c r="IC755" s="57" t="str">
        <f t="shared" si="2208"/>
        <v/>
      </c>
      <c r="ID755" s="42"/>
      <c r="IE755" s="2" t="str">
        <f t="shared" si="2209"/>
        <v/>
      </c>
      <c r="IF755" s="60" t="e">
        <f t="shared" si="2210"/>
        <v>#DIV/0!</v>
      </c>
      <c r="IG755" s="60" t="str">
        <f t="shared" si="2211"/>
        <v/>
      </c>
      <c r="IH755" s="60" t="str">
        <f t="shared" si="2212"/>
        <v>zinco-</v>
      </c>
      <c r="II755" s="60" t="str">
        <f t="shared" si="2213"/>
        <v>mangano-</v>
      </c>
      <c r="IJ755" s="60" t="e">
        <f t="shared" si="2214"/>
        <v>#DIV/0!</v>
      </c>
      <c r="IK755" s="60" t="e">
        <f t="shared" si="2215"/>
        <v>#DIV/0!</v>
      </c>
      <c r="IL755" s="60" t="e">
        <f t="shared" si="2216"/>
        <v>#DIV/0!</v>
      </c>
      <c r="IM755" s="60" t="e">
        <f t="shared" si="2217"/>
        <v>#DIV/0!</v>
      </c>
      <c r="IN755" s="60" t="str">
        <f t="shared" si="2218"/>
        <v/>
      </c>
      <c r="IO755" s="60" t="str">
        <f t="shared" si="2219"/>
        <v/>
      </c>
      <c r="IP755" s="57"/>
      <c r="IQ755" s="57" t="str">
        <f t="shared" si="2220"/>
        <v>ERROR!!</v>
      </c>
    </row>
    <row r="756" spans="24:251">
      <c r="X756" s="29">
        <f t="shared" si="2076"/>
        <v>0</v>
      </c>
      <c r="Y756" s="29">
        <f t="shared" si="2077"/>
        <v>0</v>
      </c>
      <c r="Z756" s="29" t="e">
        <f t="shared" si="2078"/>
        <v>#DIV/0!</v>
      </c>
      <c r="AA756" s="29" t="e">
        <f t="shared" si="2079"/>
        <v>#DIV/0!</v>
      </c>
      <c r="AB756" s="29" t="e">
        <f t="shared" si="2080"/>
        <v>#DIV/0!</v>
      </c>
      <c r="AC756" s="29" t="e">
        <f t="shared" si="2081"/>
        <v>#DIV/0!</v>
      </c>
      <c r="AF756" s="23">
        <v>60.084299999999999</v>
      </c>
      <c r="AG756" s="23">
        <v>79.878799999999998</v>
      </c>
      <c r="AH756" s="23">
        <v>101.96120000000001</v>
      </c>
      <c r="AI756" s="23">
        <v>151.99039999999999</v>
      </c>
      <c r="AJ756" s="23">
        <v>159.69</v>
      </c>
      <c r="AK756" s="23">
        <v>71.846400000000003</v>
      </c>
      <c r="AL756" s="23">
        <v>70.9375</v>
      </c>
      <c r="AM756" s="23">
        <v>40.304400000000001</v>
      </c>
      <c r="AN756" s="23">
        <v>56.077399999999997</v>
      </c>
      <c r="AO756" s="23">
        <v>61.978999999999999</v>
      </c>
      <c r="AP756" s="23">
        <v>94.195999999999998</v>
      </c>
      <c r="AQ756" s="23">
        <v>18.998000000000001</v>
      </c>
      <c r="AR756" s="23">
        <v>35.450000000000003</v>
      </c>
      <c r="AS756" s="23">
        <v>29.88</v>
      </c>
      <c r="AT756" s="23">
        <v>74.691999999999993</v>
      </c>
      <c r="AU756" s="23">
        <v>81.39</v>
      </c>
      <c r="AX756" s="54">
        <f t="shared" si="2082"/>
        <v>0</v>
      </c>
      <c r="AY756" s="54">
        <f t="shared" si="2083"/>
        <v>0</v>
      </c>
      <c r="AZ756" s="54">
        <f t="shared" si="2084"/>
        <v>0</v>
      </c>
      <c r="BA756" s="54">
        <f t="shared" si="2085"/>
        <v>0</v>
      </c>
      <c r="BB756" s="54">
        <f t="shared" si="2086"/>
        <v>0</v>
      </c>
      <c r="BC756" s="54">
        <f t="shared" si="2087"/>
        <v>0</v>
      </c>
      <c r="BD756" s="54">
        <f t="shared" si="2088"/>
        <v>0</v>
      </c>
      <c r="BE756" s="54">
        <f t="shared" si="2089"/>
        <v>0</v>
      </c>
      <c r="BF756" s="54">
        <f t="shared" si="2090"/>
        <v>0</v>
      </c>
      <c r="BG756" s="54">
        <f t="shared" si="2091"/>
        <v>0</v>
      </c>
      <c r="BH756" s="54">
        <f t="shared" si="2092"/>
        <v>0</v>
      </c>
      <c r="BI756" s="54">
        <f t="shared" si="2093"/>
        <v>0</v>
      </c>
      <c r="BJ756" s="54">
        <f t="shared" si="2094"/>
        <v>0</v>
      </c>
      <c r="BK756" s="54">
        <f t="shared" si="2095"/>
        <v>0</v>
      </c>
      <c r="BL756" s="54">
        <f t="shared" si="2096"/>
        <v>0</v>
      </c>
      <c r="BM756" s="42"/>
      <c r="BO756" s="54">
        <f>'Norm-coeff'!$C$2+$AX756*'Norm-coeff'!$D$2+$AY756*'Norm-coeff'!$E$2+$AZ756*'Norm-coeff'!$F$2+$BA756*'Norm-coeff'!$G$2+$BB756*'Norm-coeff'!$H$2+$BC756*'Norm-coeff'!$I$2+$BD756*'Norm-coeff'!$J$2+$BE756*'Norm-coeff'!$K$2+$BF756*'Norm-coeff'!$L$2+$BG756*'Norm-coeff'!$M$2+$BH756*'Norm-coeff'!$N$2+$BI756*'Norm-coeff'!$O$2</f>
        <v>5.4045421474420303</v>
      </c>
      <c r="BP756" s="54">
        <f>'Norm-coeff'!$C$3+$AX756*'Norm-coeff'!$D$3+$AY756*'Norm-coeff'!$E$3+$AZ756*'Norm-coeff'!$F$3+$BA756*'Norm-coeff'!$G$3+$BB756*'Norm-coeff'!$H$3+$BC756*'Norm-coeff'!$I$3+$BD756*'Norm-coeff'!$J$3+$BE756*'Norm-coeff'!$K$3+$BF756*'Norm-coeff'!$L$3+$BG756*'Norm-coeff'!$M$3+$BH756*'Norm-coeff'!$N$3+$BI756*'Norm-coeff'!$O$3</f>
        <v>3.15319116612705</v>
      </c>
      <c r="BQ756" s="54">
        <f>'Norm-coeff'!$C$4+$AX756*'Norm-coeff'!$D$4+$AY756*'Norm-coeff'!$E$4+$AZ756*'Norm-coeff'!$F$4+$BA756*'Norm-coeff'!$G$4+$BB756*'Norm-coeff'!$H$4+$BC756*'Norm-coeff'!$I$4+$BD756*'Norm-coeff'!$J$4+$BE756*'Norm-coeff'!$K$4+$BF756*'Norm-coeff'!$L$4+$BG756*'Norm-coeff'!$M$4+$BH756*'Norm-coeff'!$N$4+$BI756*'Norm-coeff'!$O$4</f>
        <v>1.42115649462768</v>
      </c>
      <c r="BR756" s="54">
        <f>'Norm-coeff'!$C$5+$AX756*'Norm-coeff'!$D$5+$AY756*'Norm-coeff'!$E$5+$AZ756*'Norm-coeff'!$F$5+$BA756*'Norm-coeff'!$G$5+$BB756*'Norm-coeff'!$H$5+$BC756*'Norm-coeff'!$I$5+$BD756*'Norm-coeff'!$J$5+$BE756*'Norm-coeff'!$K$5+$BF756*'Norm-coeff'!$L$5+$BG756*'Norm-coeff'!$M$5+$BH756*'Norm-coeff'!$N$5+$BI756*'Norm-coeff'!$O$5</f>
        <v>1.0553329241296201</v>
      </c>
      <c r="BS756" s="54">
        <f>'Norm-coeff'!$C$6+$AX756*'Norm-coeff'!$D$6+$AY756*'Norm-coeff'!$E$6+$AZ756*'Norm-coeff'!$F$6+$BA756*'Norm-coeff'!$G$6+$BB756*'Norm-coeff'!$H$6+$BC756*'Norm-coeff'!$I$6+$BD756*'Norm-coeff'!$J$6+$BE756*'Norm-coeff'!$K$6+$BF756*'Norm-coeff'!$L$6+$BG756*'Norm-coeff'!$M$6+$BH756*'Norm-coeff'!$N$6+$BI756*'Norm-coeff'!$O$6</f>
        <v>-1.48700885495103E-2</v>
      </c>
      <c r="BT756" s="54">
        <f>'Norm-coeff'!$C$7+$AX756*'Norm-coeff'!$D$7+$AY756*'Norm-coeff'!$E$7+$AZ756*'Norm-coeff'!$F$7+$BA756*'Norm-coeff'!$G$7+$BB756*'Norm-coeff'!$H$7+$BC756*'Norm-coeff'!$I$7+$BD756*'Norm-coeff'!$J$7+$BE756*'Norm-coeff'!$K$7+$BF756*'Norm-coeff'!$L$7+$BG756*'Norm-coeff'!$M$7+$BH756*'Norm-coeff'!$N$7+$BI756*'Norm-coeff'!$O$7</f>
        <v>2.0907583608832998</v>
      </c>
      <c r="BU756" s="54">
        <f>'Norm-coeff'!$C$8+$AX756*'Norm-coeff'!$D$8+$AY756*'Norm-coeff'!$E$8+$AZ756*'Norm-coeff'!$F$8+$BA756*'Norm-coeff'!$G$8+$BB756*'Norm-coeff'!$H$8+$BC756*'Norm-coeff'!$I$8+$BD756*'Norm-coeff'!$J$8+$BE756*'Norm-coeff'!$K$8+$BF756*'Norm-coeff'!$L$8+$BG756*'Norm-coeff'!$M$8+$BH756*'Norm-coeff'!$N$8+$BI756*'Norm-coeff'!$O$8</f>
        <v>0.65894159836244504</v>
      </c>
      <c r="BV756" s="54">
        <f>'Norm-coeff'!$C$9+$AX756*'Norm-coeff'!$D$9+$AY756*'Norm-coeff'!$E$9+$AZ756*'Norm-coeff'!$F$9+$BA756*'Norm-coeff'!$G$9+$BB756*'Norm-coeff'!$H$9+$BC756*'Norm-coeff'!$I$9+$BD756*'Norm-coeff'!$J$9+$BE756*'Norm-coeff'!$K$9+$BF756*'Norm-coeff'!$L$9+$BG756*'Norm-coeff'!$M$9+$BH756*'Norm-coeff'!$N$9+$BI756*'Norm-coeff'!$O$9</f>
        <v>1.48961085014701</v>
      </c>
      <c r="BW756" s="54">
        <f>'Norm-coeff'!$C$10+$AX756*'Norm-coeff'!$D$10+$AY756*'Norm-coeff'!$E$10+$AZ756*'Norm-coeff'!$F$10+$BA756*'Norm-coeff'!$G$10+$BB756*'Norm-coeff'!$H$10+$BC756*'Norm-coeff'!$I$10+$BD756*'Norm-coeff'!$J$10+$BE756*'Norm-coeff'!$K$10+$BF756*'Norm-coeff'!$L$10+$BG756*'Norm-coeff'!$M$10+$BH756*'Norm-coeff'!$N$10+$BI756*'Norm-coeff'!$O$10</f>
        <v>1.42058735749591</v>
      </c>
      <c r="BX756" s="54">
        <f>'Norm-coeff'!$C$11+$AX756*'Norm-coeff'!$D$11+$AY756*'Norm-coeff'!$E$11+$AZ756*'Norm-coeff'!$F$11+$BA756*'Norm-coeff'!$G$11+$BB756*'Norm-coeff'!$H$11+$BC756*'Norm-coeff'!$I$11+$BD756*'Norm-coeff'!$J$11+$BE756*'Norm-coeff'!$K$11+$BF756*'Norm-coeff'!$L$11+$BG756*'Norm-coeff'!$M$11+$BH756*'Norm-coeff'!$N$11+$BI756*'Norm-coeff'!$O$11</f>
        <v>0.221233014421479</v>
      </c>
      <c r="BY756" s="54">
        <f>'Norm-coeff'!$C$12+$AX756*'Norm-coeff'!$D$12+$AY756*'Norm-coeff'!$E$12+$AZ756*'Norm-coeff'!$F$12+$BA756*'Norm-coeff'!$G$12+$BB756*'Norm-coeff'!$H$12+$BC756*'Norm-coeff'!$I$12+$BD756*'Norm-coeff'!$J$12+$BE756*'Norm-coeff'!$K$12+$BF756*'Norm-coeff'!$L$12+$BG756*'Norm-coeff'!$M$12+$BH756*'Norm-coeff'!$N$12+$BI756*'Norm-coeff'!$O$12</f>
        <v>0.283527502056037</v>
      </c>
      <c r="BZ756" s="54">
        <f>'Norm-coeff'!$C$13+$AX756*'Norm-coeff'!$D$13+$AY756*'Norm-coeff'!$E$13+$AZ756*'Norm-coeff'!$F$13+$BA756*'Norm-coeff'!$G$13+$BB756*'Norm-coeff'!$H$13+$BC756*'Norm-coeff'!$I$13+$BD756*'Norm-coeff'!$J$13+$BE756*'Norm-coeff'!$K$13+$BF756*'Norm-coeff'!$L$13+$BG756*'Norm-coeff'!$M$13+$BH756*'Norm-coeff'!$N$13+$BI756*'Norm-coeff'!$O$13</f>
        <v>-4.1864930554451202E-2</v>
      </c>
      <c r="CA756" s="54">
        <f>'Norm-coeff'!$C$14+$AX756*'Norm-coeff'!$D$14+$AY756*'Norm-coeff'!$E$14+$AZ756*'Norm-coeff'!$F$14+$BA756*'Norm-coeff'!$G$14+$BB756*'Norm-coeff'!$H$14+$BC756*'Norm-coeff'!$I$14+$BD756*'Norm-coeff'!$J$14+$BE756*'Norm-coeff'!$K$14+$BF756*'Norm-coeff'!$L$14+$BG756*'Norm-coeff'!$M$14+$BH756*'Norm-coeff'!$N$14+$BI756*'Norm-coeff'!$O$14</f>
        <v>4.2526983164477103</v>
      </c>
      <c r="CC756" s="54">
        <f t="shared" si="2221"/>
        <v>0</v>
      </c>
      <c r="CG756" s="54">
        <f t="shared" si="2097"/>
        <v>0</v>
      </c>
      <c r="CH756" s="54">
        <f t="shared" si="2075"/>
        <v>0</v>
      </c>
      <c r="CI756" s="54">
        <f t="shared" si="2098"/>
        <v>0</v>
      </c>
      <c r="CJ756" s="56">
        <f t="shared" si="2099"/>
        <v>0</v>
      </c>
      <c r="CK756" s="54">
        <f t="shared" si="2100"/>
        <v>0</v>
      </c>
      <c r="CL756" s="54">
        <f t="shared" si="2101"/>
        <v>0</v>
      </c>
      <c r="CM756" s="54">
        <f t="shared" si="2102"/>
        <v>0</v>
      </c>
      <c r="CN756" s="54">
        <f t="shared" si="2103"/>
        <v>0</v>
      </c>
      <c r="CO756" s="54">
        <f t="shared" si="2104"/>
        <v>0</v>
      </c>
      <c r="CP756" s="54">
        <f t="shared" si="2105"/>
        <v>0</v>
      </c>
      <c r="CQ756" s="54">
        <f t="shared" si="2106"/>
        <v>0</v>
      </c>
      <c r="CR756" s="54">
        <f t="shared" si="2107"/>
        <v>0</v>
      </c>
      <c r="CS756" s="54">
        <f t="shared" si="2108"/>
        <v>0</v>
      </c>
      <c r="CU756" s="54">
        <f t="shared" si="2109"/>
        <v>0</v>
      </c>
      <c r="CV756" s="54">
        <f t="shared" si="2110"/>
        <v>0</v>
      </c>
      <c r="CW756" s="54">
        <f t="shared" si="2111"/>
        <v>0</v>
      </c>
      <c r="CX756" s="54">
        <f t="shared" si="2112"/>
        <v>0</v>
      </c>
      <c r="CZ756" s="54">
        <f t="shared" si="2113"/>
        <v>0</v>
      </c>
      <c r="DA756" s="54">
        <f t="shared" si="2114"/>
        <v>0</v>
      </c>
      <c r="DB756" s="54">
        <f t="shared" si="2115"/>
        <v>0</v>
      </c>
      <c r="DC756" s="54">
        <f t="shared" si="2116"/>
        <v>0</v>
      </c>
      <c r="DD756" s="54">
        <f t="shared" si="2117"/>
        <v>0</v>
      </c>
      <c r="DE756" s="54">
        <f t="shared" si="2118"/>
        <v>0</v>
      </c>
      <c r="DF756" s="54">
        <f t="shared" si="2119"/>
        <v>0</v>
      </c>
      <c r="DG756" s="54">
        <f t="shared" si="2120"/>
        <v>2</v>
      </c>
      <c r="DH756" s="71">
        <f t="shared" si="2121"/>
        <v>0</v>
      </c>
      <c r="DI756" s="71">
        <f t="shared" si="2122"/>
        <v>0</v>
      </c>
      <c r="DJ756" s="54">
        <f t="shared" si="2123"/>
        <v>0</v>
      </c>
      <c r="DK756" s="54">
        <f t="shared" si="2124"/>
        <v>2</v>
      </c>
      <c r="DL756" s="4">
        <f t="shared" si="2049"/>
        <v>0</v>
      </c>
      <c r="DM756" s="3">
        <f t="shared" si="2125"/>
        <v>0</v>
      </c>
      <c r="DN756" s="3">
        <f t="shared" si="2126"/>
        <v>0</v>
      </c>
      <c r="DO756" s="4" t="e">
        <f t="shared" si="2127"/>
        <v>#DIV/0!</v>
      </c>
      <c r="DP756" s="57"/>
      <c r="DQ756" s="57"/>
      <c r="DR756" s="56">
        <f t="shared" si="2050"/>
        <v>2</v>
      </c>
      <c r="DS756" s="56">
        <f t="shared" si="2051"/>
        <v>0</v>
      </c>
      <c r="DT756" s="38">
        <f t="shared" si="2052"/>
        <v>0</v>
      </c>
      <c r="DU756" s="38">
        <f t="shared" si="2128"/>
        <v>2</v>
      </c>
      <c r="DV756" s="38">
        <f t="shared" si="2053"/>
        <v>0</v>
      </c>
      <c r="DW756" s="39">
        <f t="shared" si="2054"/>
        <v>0</v>
      </c>
      <c r="DX756" s="39">
        <f t="shared" si="2055"/>
        <v>0</v>
      </c>
      <c r="DY756" s="39">
        <f t="shared" si="2056"/>
        <v>0</v>
      </c>
      <c r="DZ756" s="39">
        <f t="shared" si="2057"/>
        <v>0</v>
      </c>
      <c r="EA756" s="39">
        <f t="shared" si="2058"/>
        <v>0</v>
      </c>
      <c r="EB756" s="37" t="e">
        <f t="shared" si="2129"/>
        <v>#DIV/0!</v>
      </c>
      <c r="EC756" s="37" t="e">
        <f t="shared" si="2130"/>
        <v>#DIV/0!</v>
      </c>
      <c r="ED756" s="37" t="e">
        <f t="shared" si="2131"/>
        <v>#DIV/0!</v>
      </c>
      <c r="EE756" s="37" t="e">
        <f t="shared" si="2132"/>
        <v>#DIV/0!</v>
      </c>
      <c r="EF756" s="39" t="e">
        <f t="shared" si="2133"/>
        <v>#DIV/0!</v>
      </c>
      <c r="EG756" s="37" t="e">
        <f t="shared" si="2134"/>
        <v>#DIV/0!</v>
      </c>
      <c r="EH756" s="37" t="e">
        <f t="shared" si="2135"/>
        <v>#DIV/0!</v>
      </c>
      <c r="EI756" s="11" t="b">
        <f t="shared" si="2136"/>
        <v>1</v>
      </c>
      <c r="EJ756" s="11" t="b">
        <f t="shared" si="2137"/>
        <v>0</v>
      </c>
      <c r="EK756" s="39" t="e">
        <f t="shared" si="2138"/>
        <v>#DIV/0!</v>
      </c>
      <c r="EL756" s="39" t="e">
        <f t="shared" si="2139"/>
        <v>#DIV/0!</v>
      </c>
      <c r="EM756" s="39" t="e">
        <f t="shared" si="2140"/>
        <v>#DIV/0!</v>
      </c>
      <c r="EN756" s="39" t="e">
        <f t="shared" si="2141"/>
        <v>#DIV/0!</v>
      </c>
      <c r="EO756" s="39" t="e">
        <f t="shared" si="2142"/>
        <v>#DIV/0!</v>
      </c>
      <c r="EP756" s="39" t="e">
        <f t="shared" si="2143"/>
        <v>#DIV/0!</v>
      </c>
      <c r="EQ756" s="39" t="e">
        <f t="shared" si="2144"/>
        <v>#DIV/0!</v>
      </c>
      <c r="ER756" s="39" t="e">
        <f t="shared" si="2145"/>
        <v>#DIV/0!</v>
      </c>
      <c r="ES756" s="58" t="str">
        <f t="shared" si="2146"/>
        <v>(OH,F,Cl)-dominate amphibole</v>
      </c>
      <c r="ET756" s="58" t="e">
        <f t="shared" si="2147"/>
        <v>#N/A</v>
      </c>
      <c r="EU756" s="56">
        <f t="shared" si="2059"/>
        <v>0</v>
      </c>
      <c r="EV756" s="56">
        <f t="shared" si="2060"/>
        <v>0</v>
      </c>
      <c r="EW756" s="56">
        <f t="shared" si="2061"/>
        <v>0</v>
      </c>
      <c r="EX756" s="56">
        <f t="shared" si="2062"/>
        <v>0</v>
      </c>
      <c r="EY756" s="56">
        <f t="shared" si="2063"/>
        <v>0</v>
      </c>
      <c r="EZ756" s="56">
        <f t="shared" si="2064"/>
        <v>0</v>
      </c>
      <c r="FA756" s="39">
        <f t="shared" si="2065"/>
        <v>0</v>
      </c>
      <c r="FB756" s="39">
        <f t="shared" si="2066"/>
        <v>0</v>
      </c>
      <c r="FC756" s="54">
        <f t="shared" si="2067"/>
        <v>0</v>
      </c>
      <c r="FD756" s="54">
        <f t="shared" si="2068"/>
        <v>0</v>
      </c>
      <c r="FE756" s="39">
        <f t="shared" si="2069"/>
        <v>0</v>
      </c>
      <c r="FF756" s="54">
        <f t="shared" si="2070"/>
        <v>0</v>
      </c>
      <c r="FG756" s="39">
        <f t="shared" si="2071"/>
        <v>0</v>
      </c>
      <c r="FH756" s="39">
        <f t="shared" si="2148"/>
        <v>0</v>
      </c>
      <c r="FI756" s="39">
        <f t="shared" si="2149"/>
        <v>0</v>
      </c>
      <c r="FJ756" s="39">
        <f t="shared" si="2150"/>
        <v>0</v>
      </c>
      <c r="FK756" s="39" t="e">
        <f t="shared" si="2151"/>
        <v>#DIV/0!</v>
      </c>
      <c r="FL756" s="39" t="e">
        <f t="shared" si="2152"/>
        <v>#DIV/0!</v>
      </c>
      <c r="FM756" s="39" t="e">
        <f t="shared" si="2153"/>
        <v>#DIV/0!</v>
      </c>
      <c r="FN756" s="39">
        <f t="shared" si="2154"/>
        <v>1</v>
      </c>
      <c r="FO756" s="39">
        <f t="shared" si="2072"/>
        <v>0</v>
      </c>
      <c r="FP756" s="39">
        <f t="shared" si="2073"/>
        <v>0</v>
      </c>
      <c r="FQ756" s="39">
        <f t="shared" si="2074"/>
        <v>0</v>
      </c>
      <c r="FR756" s="39">
        <f t="shared" si="2155"/>
        <v>0</v>
      </c>
      <c r="FS756" s="39">
        <f t="shared" si="2156"/>
        <v>0</v>
      </c>
      <c r="FU756" s="39" t="e">
        <f t="shared" si="2157"/>
        <v>#DIV/0!</v>
      </c>
      <c r="FV756" s="39" t="e">
        <f t="shared" si="2158"/>
        <v>#DIV/0!</v>
      </c>
      <c r="FW756" s="39" t="e">
        <f t="shared" si="2159"/>
        <v>#DIV/0!</v>
      </c>
      <c r="FY756" s="39" t="e">
        <f t="shared" si="2160"/>
        <v>#DIV/0!</v>
      </c>
      <c r="FZ756" s="39" t="e">
        <f t="shared" si="2161"/>
        <v>#DIV/0!</v>
      </c>
      <c r="GA756" s="39" t="e">
        <f t="shared" si="2162"/>
        <v>#DIV/0!</v>
      </c>
      <c r="GB756" s="39" t="e">
        <f t="shared" si="2163"/>
        <v>#DIV/0!</v>
      </c>
      <c r="GC756" s="39" t="e">
        <f t="shared" si="2164"/>
        <v>#DIV/0!</v>
      </c>
      <c r="GD756" s="39" t="e">
        <f t="shared" si="2165"/>
        <v>#DIV/0!</v>
      </c>
      <c r="GE756" s="39" t="e">
        <f t="shared" si="2166"/>
        <v>#DIV/0!</v>
      </c>
      <c r="GF756" s="39" t="e">
        <f t="shared" si="2167"/>
        <v>#DIV/0!</v>
      </c>
      <c r="GG756" s="39" t="e">
        <f t="shared" si="2168"/>
        <v>#DIV/0!</v>
      </c>
      <c r="GH756" s="39" t="e">
        <f t="shared" si="2169"/>
        <v>#DIV/0!</v>
      </c>
      <c r="GI756" s="39"/>
      <c r="GJ756" s="39" t="e">
        <f t="shared" si="2170"/>
        <v>#DIV/0!</v>
      </c>
      <c r="GK756" s="39" t="e">
        <f t="shared" si="2171"/>
        <v>#DIV/0!</v>
      </c>
      <c r="GL756" s="39" t="e">
        <f t="shared" si="2172"/>
        <v>#DIV/0!</v>
      </c>
      <c r="GM756" s="39" t="e">
        <f t="shared" si="2173"/>
        <v>#DIV/0!</v>
      </c>
      <c r="GN756" s="39" t="e">
        <f t="shared" si="2174"/>
        <v>#DIV/0!</v>
      </c>
      <c r="GO756" s="57"/>
      <c r="GP756" s="57" t="e">
        <f t="shared" si="2175"/>
        <v>#DIV/0!</v>
      </c>
      <c r="GQ756" s="59" t="e">
        <f t="shared" si="2176"/>
        <v>#DIV/0!</v>
      </c>
      <c r="GR756" s="41" t="e">
        <f t="shared" si="2177"/>
        <v>#DIV/0!</v>
      </c>
      <c r="GS756" s="57" t="e">
        <f t="shared" si="2178"/>
        <v>#DIV/0!</v>
      </c>
      <c r="GT756" s="57" t="e">
        <f t="shared" si="2179"/>
        <v>#DIV/0!</v>
      </c>
      <c r="GU756" s="57" t="e">
        <f t="shared" si="2180"/>
        <v>#DIV/0!</v>
      </c>
      <c r="GV756" s="57"/>
      <c r="GW756" s="42" t="e">
        <f t="shared" si="2181"/>
        <v>#DIV/0!</v>
      </c>
      <c r="GX756" s="42" t="e">
        <f t="shared" si="2182"/>
        <v>#DIV/0!</v>
      </c>
      <c r="GY756" s="42" t="e">
        <f t="shared" si="2183"/>
        <v>#DIV/0!</v>
      </c>
      <c r="GZ756" s="57"/>
      <c r="HA756" s="2" t="e">
        <f t="shared" si="2184"/>
        <v>#DIV/0!</v>
      </c>
      <c r="HB756" s="2" t="e">
        <f t="shared" si="2185"/>
        <v>#DIV/0!</v>
      </c>
      <c r="HC756" s="2" t="e">
        <f t="shared" si="2186"/>
        <v>#DIV/0!</v>
      </c>
      <c r="HD756" s="2" t="e">
        <f t="shared" si="2187"/>
        <v>#DIV/0!</v>
      </c>
      <c r="HE756" s="2" t="e">
        <f t="shared" si="2188"/>
        <v>#DIV/0!</v>
      </c>
      <c r="HF756" s="2" t="e">
        <f t="shared" si="2189"/>
        <v>#DIV/0!</v>
      </c>
      <c r="HG756" s="2" t="e">
        <f t="shared" si="2190"/>
        <v>#DIV/0!</v>
      </c>
      <c r="HH756" s="2" t="e">
        <f t="shared" si="2191"/>
        <v>#DIV/0!</v>
      </c>
      <c r="HI756" s="2" t="e">
        <f t="shared" si="2192"/>
        <v>#DIV/0!</v>
      </c>
      <c r="HJ756" s="11" t="e">
        <f t="shared" si="2193"/>
        <v>#DIV/0!</v>
      </c>
      <c r="HK756" s="60" t="e">
        <f t="shared" si="2194"/>
        <v>#DIV/0!</v>
      </c>
      <c r="HL756" s="57"/>
      <c r="HM756" s="57" t="e">
        <f t="shared" si="2195"/>
        <v>#DIV/0!</v>
      </c>
      <c r="HN756" s="57" t="e">
        <f t="shared" si="2196"/>
        <v>#DIV/0!</v>
      </c>
      <c r="HO756" s="57" t="e">
        <f t="shared" si="2197"/>
        <v>#DIV/0!</v>
      </c>
      <c r="HP756" s="57" t="e">
        <f t="shared" si="2198"/>
        <v>#DIV/0!</v>
      </c>
      <c r="HQ756" s="57" t="e">
        <f t="shared" si="2199"/>
        <v>#DIV/0!</v>
      </c>
      <c r="HR756" s="57"/>
      <c r="HS756" s="57" t="e">
        <f t="shared" si="2200"/>
        <v>#DIV/0!</v>
      </c>
      <c r="HT756" s="57" t="e">
        <f t="shared" si="2201"/>
        <v>#DIV/0!</v>
      </c>
      <c r="HU756" s="57" t="e">
        <f t="shared" si="2202"/>
        <v>#DIV/0!</v>
      </c>
      <c r="HV756" s="57" t="e">
        <f t="shared" si="2203"/>
        <v>#DIV/0!</v>
      </c>
      <c r="HW756" s="57" t="e">
        <f t="shared" si="2204"/>
        <v>#DIV/0!</v>
      </c>
      <c r="HX756" s="57"/>
      <c r="HY756" s="57" t="e">
        <f t="shared" si="2205"/>
        <v>#DIV/0!</v>
      </c>
      <c r="HZ756" s="57" t="e">
        <f t="shared" si="2206"/>
        <v>#DIV/0!</v>
      </c>
      <c r="IA756" s="57"/>
      <c r="IB756" s="61">
        <f t="shared" si="2207"/>
        <v>0</v>
      </c>
      <c r="IC756" s="57" t="str">
        <f t="shared" si="2208"/>
        <v/>
      </c>
      <c r="ID756" s="42"/>
      <c r="IE756" s="2" t="str">
        <f t="shared" si="2209"/>
        <v/>
      </c>
      <c r="IF756" s="60" t="e">
        <f t="shared" si="2210"/>
        <v>#DIV/0!</v>
      </c>
      <c r="IG756" s="60" t="str">
        <f t="shared" si="2211"/>
        <v/>
      </c>
      <c r="IH756" s="60" t="str">
        <f t="shared" si="2212"/>
        <v>zinco-</v>
      </c>
      <c r="II756" s="60" t="str">
        <f t="shared" si="2213"/>
        <v>mangano-</v>
      </c>
      <c r="IJ756" s="60" t="e">
        <f t="shared" si="2214"/>
        <v>#DIV/0!</v>
      </c>
      <c r="IK756" s="60" t="e">
        <f t="shared" si="2215"/>
        <v>#DIV/0!</v>
      </c>
      <c r="IL756" s="60" t="e">
        <f t="shared" si="2216"/>
        <v>#DIV/0!</v>
      </c>
      <c r="IM756" s="60" t="e">
        <f t="shared" si="2217"/>
        <v>#DIV/0!</v>
      </c>
      <c r="IN756" s="60" t="str">
        <f t="shared" si="2218"/>
        <v/>
      </c>
      <c r="IO756" s="60" t="str">
        <f t="shared" si="2219"/>
        <v/>
      </c>
      <c r="IP756" s="57"/>
      <c r="IQ756" s="57" t="str">
        <f t="shared" si="2220"/>
        <v>ERROR!!</v>
      </c>
    </row>
    <row r="757" spans="24:251">
      <c r="X757" s="29">
        <f t="shared" si="2076"/>
        <v>0</v>
      </c>
      <c r="Y757" s="29">
        <f t="shared" si="2077"/>
        <v>0</v>
      </c>
      <c r="Z757" s="29" t="e">
        <f t="shared" si="2078"/>
        <v>#DIV/0!</v>
      </c>
      <c r="AA757" s="29" t="e">
        <f t="shared" si="2079"/>
        <v>#DIV/0!</v>
      </c>
      <c r="AB757" s="29" t="e">
        <f t="shared" si="2080"/>
        <v>#DIV/0!</v>
      </c>
      <c r="AC757" s="29" t="e">
        <f t="shared" si="2081"/>
        <v>#DIV/0!</v>
      </c>
      <c r="AF757" s="23">
        <v>60.084299999999999</v>
      </c>
      <c r="AG757" s="23">
        <v>79.878799999999998</v>
      </c>
      <c r="AH757" s="23">
        <v>101.96120000000001</v>
      </c>
      <c r="AI757" s="23">
        <v>151.99039999999999</v>
      </c>
      <c r="AJ757" s="23">
        <v>159.69</v>
      </c>
      <c r="AK757" s="23">
        <v>71.846400000000003</v>
      </c>
      <c r="AL757" s="23">
        <v>70.9375</v>
      </c>
      <c r="AM757" s="23">
        <v>40.304400000000001</v>
      </c>
      <c r="AN757" s="23">
        <v>56.077399999999997</v>
      </c>
      <c r="AO757" s="23">
        <v>61.978999999999999</v>
      </c>
      <c r="AP757" s="23">
        <v>94.195999999999998</v>
      </c>
      <c r="AQ757" s="23">
        <v>18.998000000000001</v>
      </c>
      <c r="AR757" s="23">
        <v>35.450000000000003</v>
      </c>
      <c r="AS757" s="23">
        <v>29.88</v>
      </c>
      <c r="AT757" s="23">
        <v>74.691999999999993</v>
      </c>
      <c r="AU757" s="23">
        <v>81.39</v>
      </c>
      <c r="AX757" s="54">
        <f t="shared" si="2082"/>
        <v>0</v>
      </c>
      <c r="AY757" s="54">
        <f t="shared" si="2083"/>
        <v>0</v>
      </c>
      <c r="AZ757" s="54">
        <f t="shared" si="2084"/>
        <v>0</v>
      </c>
      <c r="BA757" s="54">
        <f t="shared" si="2085"/>
        <v>0</v>
      </c>
      <c r="BB757" s="54">
        <f t="shared" si="2086"/>
        <v>0</v>
      </c>
      <c r="BC757" s="54">
        <f t="shared" si="2087"/>
        <v>0</v>
      </c>
      <c r="BD757" s="54">
        <f t="shared" si="2088"/>
        <v>0</v>
      </c>
      <c r="BE757" s="54">
        <f t="shared" si="2089"/>
        <v>0</v>
      </c>
      <c r="BF757" s="54">
        <f t="shared" si="2090"/>
        <v>0</v>
      </c>
      <c r="BG757" s="54">
        <f t="shared" si="2091"/>
        <v>0</v>
      </c>
      <c r="BH757" s="54">
        <f t="shared" si="2092"/>
        <v>0</v>
      </c>
      <c r="BI757" s="54">
        <f t="shared" si="2093"/>
        <v>0</v>
      </c>
      <c r="BJ757" s="54">
        <f t="shared" si="2094"/>
        <v>0</v>
      </c>
      <c r="BK757" s="54">
        <f t="shared" si="2095"/>
        <v>0</v>
      </c>
      <c r="BL757" s="54">
        <f t="shared" si="2096"/>
        <v>0</v>
      </c>
      <c r="BM757" s="42"/>
      <c r="BO757" s="54">
        <f>'Norm-coeff'!$C$2+$AX757*'Norm-coeff'!$D$2+$AY757*'Norm-coeff'!$E$2+$AZ757*'Norm-coeff'!$F$2+$BA757*'Norm-coeff'!$G$2+$BB757*'Norm-coeff'!$H$2+$BC757*'Norm-coeff'!$I$2+$BD757*'Norm-coeff'!$J$2+$BE757*'Norm-coeff'!$K$2+$BF757*'Norm-coeff'!$L$2+$BG757*'Norm-coeff'!$M$2+$BH757*'Norm-coeff'!$N$2+$BI757*'Norm-coeff'!$O$2</f>
        <v>5.4045421474420303</v>
      </c>
      <c r="BP757" s="54">
        <f>'Norm-coeff'!$C$3+$AX757*'Norm-coeff'!$D$3+$AY757*'Norm-coeff'!$E$3+$AZ757*'Norm-coeff'!$F$3+$BA757*'Norm-coeff'!$G$3+$BB757*'Norm-coeff'!$H$3+$BC757*'Norm-coeff'!$I$3+$BD757*'Norm-coeff'!$J$3+$BE757*'Norm-coeff'!$K$3+$BF757*'Norm-coeff'!$L$3+$BG757*'Norm-coeff'!$M$3+$BH757*'Norm-coeff'!$N$3+$BI757*'Norm-coeff'!$O$3</f>
        <v>3.15319116612705</v>
      </c>
      <c r="BQ757" s="54">
        <f>'Norm-coeff'!$C$4+$AX757*'Norm-coeff'!$D$4+$AY757*'Norm-coeff'!$E$4+$AZ757*'Norm-coeff'!$F$4+$BA757*'Norm-coeff'!$G$4+$BB757*'Norm-coeff'!$H$4+$BC757*'Norm-coeff'!$I$4+$BD757*'Norm-coeff'!$J$4+$BE757*'Norm-coeff'!$K$4+$BF757*'Norm-coeff'!$L$4+$BG757*'Norm-coeff'!$M$4+$BH757*'Norm-coeff'!$N$4+$BI757*'Norm-coeff'!$O$4</f>
        <v>1.42115649462768</v>
      </c>
      <c r="BR757" s="54">
        <f>'Norm-coeff'!$C$5+$AX757*'Norm-coeff'!$D$5+$AY757*'Norm-coeff'!$E$5+$AZ757*'Norm-coeff'!$F$5+$BA757*'Norm-coeff'!$G$5+$BB757*'Norm-coeff'!$H$5+$BC757*'Norm-coeff'!$I$5+$BD757*'Norm-coeff'!$J$5+$BE757*'Norm-coeff'!$K$5+$BF757*'Norm-coeff'!$L$5+$BG757*'Norm-coeff'!$M$5+$BH757*'Norm-coeff'!$N$5+$BI757*'Norm-coeff'!$O$5</f>
        <v>1.0553329241296201</v>
      </c>
      <c r="BS757" s="54">
        <f>'Norm-coeff'!$C$6+$AX757*'Norm-coeff'!$D$6+$AY757*'Norm-coeff'!$E$6+$AZ757*'Norm-coeff'!$F$6+$BA757*'Norm-coeff'!$G$6+$BB757*'Norm-coeff'!$H$6+$BC757*'Norm-coeff'!$I$6+$BD757*'Norm-coeff'!$J$6+$BE757*'Norm-coeff'!$K$6+$BF757*'Norm-coeff'!$L$6+$BG757*'Norm-coeff'!$M$6+$BH757*'Norm-coeff'!$N$6+$BI757*'Norm-coeff'!$O$6</f>
        <v>-1.48700885495103E-2</v>
      </c>
      <c r="BT757" s="54">
        <f>'Norm-coeff'!$C$7+$AX757*'Norm-coeff'!$D$7+$AY757*'Norm-coeff'!$E$7+$AZ757*'Norm-coeff'!$F$7+$BA757*'Norm-coeff'!$G$7+$BB757*'Norm-coeff'!$H$7+$BC757*'Norm-coeff'!$I$7+$BD757*'Norm-coeff'!$J$7+$BE757*'Norm-coeff'!$K$7+$BF757*'Norm-coeff'!$L$7+$BG757*'Norm-coeff'!$M$7+$BH757*'Norm-coeff'!$N$7+$BI757*'Norm-coeff'!$O$7</f>
        <v>2.0907583608832998</v>
      </c>
      <c r="BU757" s="54">
        <f>'Norm-coeff'!$C$8+$AX757*'Norm-coeff'!$D$8+$AY757*'Norm-coeff'!$E$8+$AZ757*'Norm-coeff'!$F$8+$BA757*'Norm-coeff'!$G$8+$BB757*'Norm-coeff'!$H$8+$BC757*'Norm-coeff'!$I$8+$BD757*'Norm-coeff'!$J$8+$BE757*'Norm-coeff'!$K$8+$BF757*'Norm-coeff'!$L$8+$BG757*'Norm-coeff'!$M$8+$BH757*'Norm-coeff'!$N$8+$BI757*'Norm-coeff'!$O$8</f>
        <v>0.65894159836244504</v>
      </c>
      <c r="BV757" s="54">
        <f>'Norm-coeff'!$C$9+$AX757*'Norm-coeff'!$D$9+$AY757*'Norm-coeff'!$E$9+$AZ757*'Norm-coeff'!$F$9+$BA757*'Norm-coeff'!$G$9+$BB757*'Norm-coeff'!$H$9+$BC757*'Norm-coeff'!$I$9+$BD757*'Norm-coeff'!$J$9+$BE757*'Norm-coeff'!$K$9+$BF757*'Norm-coeff'!$L$9+$BG757*'Norm-coeff'!$M$9+$BH757*'Norm-coeff'!$N$9+$BI757*'Norm-coeff'!$O$9</f>
        <v>1.48961085014701</v>
      </c>
      <c r="BW757" s="54">
        <f>'Norm-coeff'!$C$10+$AX757*'Norm-coeff'!$D$10+$AY757*'Norm-coeff'!$E$10+$AZ757*'Norm-coeff'!$F$10+$BA757*'Norm-coeff'!$G$10+$BB757*'Norm-coeff'!$H$10+$BC757*'Norm-coeff'!$I$10+$BD757*'Norm-coeff'!$J$10+$BE757*'Norm-coeff'!$K$10+$BF757*'Norm-coeff'!$L$10+$BG757*'Norm-coeff'!$M$10+$BH757*'Norm-coeff'!$N$10+$BI757*'Norm-coeff'!$O$10</f>
        <v>1.42058735749591</v>
      </c>
      <c r="BX757" s="54">
        <f>'Norm-coeff'!$C$11+$AX757*'Norm-coeff'!$D$11+$AY757*'Norm-coeff'!$E$11+$AZ757*'Norm-coeff'!$F$11+$BA757*'Norm-coeff'!$G$11+$BB757*'Norm-coeff'!$H$11+$BC757*'Norm-coeff'!$I$11+$BD757*'Norm-coeff'!$J$11+$BE757*'Norm-coeff'!$K$11+$BF757*'Norm-coeff'!$L$11+$BG757*'Norm-coeff'!$M$11+$BH757*'Norm-coeff'!$N$11+$BI757*'Norm-coeff'!$O$11</f>
        <v>0.221233014421479</v>
      </c>
      <c r="BY757" s="54">
        <f>'Norm-coeff'!$C$12+$AX757*'Norm-coeff'!$D$12+$AY757*'Norm-coeff'!$E$12+$AZ757*'Norm-coeff'!$F$12+$BA757*'Norm-coeff'!$G$12+$BB757*'Norm-coeff'!$H$12+$BC757*'Norm-coeff'!$I$12+$BD757*'Norm-coeff'!$J$12+$BE757*'Norm-coeff'!$K$12+$BF757*'Norm-coeff'!$L$12+$BG757*'Norm-coeff'!$M$12+$BH757*'Norm-coeff'!$N$12+$BI757*'Norm-coeff'!$O$12</f>
        <v>0.283527502056037</v>
      </c>
      <c r="BZ757" s="54">
        <f>'Norm-coeff'!$C$13+$AX757*'Norm-coeff'!$D$13+$AY757*'Norm-coeff'!$E$13+$AZ757*'Norm-coeff'!$F$13+$BA757*'Norm-coeff'!$G$13+$BB757*'Norm-coeff'!$H$13+$BC757*'Norm-coeff'!$I$13+$BD757*'Norm-coeff'!$J$13+$BE757*'Norm-coeff'!$K$13+$BF757*'Norm-coeff'!$L$13+$BG757*'Norm-coeff'!$M$13+$BH757*'Norm-coeff'!$N$13+$BI757*'Norm-coeff'!$O$13</f>
        <v>-4.1864930554451202E-2</v>
      </c>
      <c r="CA757" s="54">
        <f>'Norm-coeff'!$C$14+$AX757*'Norm-coeff'!$D$14+$AY757*'Norm-coeff'!$E$14+$AZ757*'Norm-coeff'!$F$14+$BA757*'Norm-coeff'!$G$14+$BB757*'Norm-coeff'!$H$14+$BC757*'Norm-coeff'!$I$14+$BD757*'Norm-coeff'!$J$14+$BE757*'Norm-coeff'!$K$14+$BF757*'Norm-coeff'!$L$14+$BG757*'Norm-coeff'!$M$14+$BH757*'Norm-coeff'!$N$14+$BI757*'Norm-coeff'!$O$14</f>
        <v>4.2526983164477103</v>
      </c>
      <c r="CC757" s="54">
        <f t="shared" si="2221"/>
        <v>0</v>
      </c>
      <c r="CG757" s="54">
        <f t="shared" si="2097"/>
        <v>0</v>
      </c>
      <c r="CH757" s="54">
        <f t="shared" si="2075"/>
        <v>0</v>
      </c>
      <c r="CI757" s="54">
        <f t="shared" si="2098"/>
        <v>0</v>
      </c>
      <c r="CJ757" s="56">
        <f t="shared" si="2099"/>
        <v>0</v>
      </c>
      <c r="CK757" s="54">
        <f t="shared" si="2100"/>
        <v>0</v>
      </c>
      <c r="CL757" s="54">
        <f t="shared" si="2101"/>
        <v>0</v>
      </c>
      <c r="CM757" s="54">
        <f t="shared" si="2102"/>
        <v>0</v>
      </c>
      <c r="CN757" s="54">
        <f t="shared" si="2103"/>
        <v>0</v>
      </c>
      <c r="CO757" s="54">
        <f t="shared" si="2104"/>
        <v>0</v>
      </c>
      <c r="CP757" s="54">
        <f t="shared" si="2105"/>
        <v>0</v>
      </c>
      <c r="CQ757" s="54">
        <f t="shared" si="2106"/>
        <v>0</v>
      </c>
      <c r="CR757" s="54">
        <f t="shared" si="2107"/>
        <v>0</v>
      </c>
      <c r="CS757" s="54">
        <f t="shared" si="2108"/>
        <v>0</v>
      </c>
      <c r="CU757" s="54">
        <f t="shared" si="2109"/>
        <v>0</v>
      </c>
      <c r="CV757" s="54">
        <f t="shared" si="2110"/>
        <v>0</v>
      </c>
      <c r="CW757" s="54">
        <f t="shared" si="2111"/>
        <v>0</v>
      </c>
      <c r="CX757" s="54">
        <f t="shared" si="2112"/>
        <v>0</v>
      </c>
      <c r="CZ757" s="54">
        <f t="shared" si="2113"/>
        <v>0</v>
      </c>
      <c r="DA757" s="54">
        <f t="shared" si="2114"/>
        <v>0</v>
      </c>
      <c r="DB757" s="54">
        <f t="shared" si="2115"/>
        <v>0</v>
      </c>
      <c r="DC757" s="54">
        <f t="shared" si="2116"/>
        <v>0</v>
      </c>
      <c r="DD757" s="54">
        <f t="shared" si="2117"/>
        <v>0</v>
      </c>
      <c r="DE757" s="54">
        <f t="shared" si="2118"/>
        <v>0</v>
      </c>
      <c r="DF757" s="54">
        <f t="shared" si="2119"/>
        <v>0</v>
      </c>
      <c r="DG757" s="54">
        <f t="shared" si="2120"/>
        <v>2</v>
      </c>
      <c r="DH757" s="71">
        <f t="shared" si="2121"/>
        <v>0</v>
      </c>
      <c r="DI757" s="71">
        <f t="shared" si="2122"/>
        <v>0</v>
      </c>
      <c r="DJ757" s="54">
        <f t="shared" si="2123"/>
        <v>0</v>
      </c>
      <c r="DK757" s="54">
        <f t="shared" si="2124"/>
        <v>2</v>
      </c>
      <c r="DL757" s="4">
        <f t="shared" si="2049"/>
        <v>0</v>
      </c>
      <c r="DM757" s="3">
        <f t="shared" si="2125"/>
        <v>0</v>
      </c>
      <c r="DN757" s="3">
        <f t="shared" si="2126"/>
        <v>0</v>
      </c>
      <c r="DO757" s="4" t="e">
        <f t="shared" si="2127"/>
        <v>#DIV/0!</v>
      </c>
      <c r="DP757" s="57"/>
      <c r="DQ757" s="57"/>
      <c r="DR757" s="56">
        <f t="shared" si="2050"/>
        <v>2</v>
      </c>
      <c r="DS757" s="56">
        <f t="shared" si="2051"/>
        <v>0</v>
      </c>
      <c r="DT757" s="38">
        <f t="shared" si="2052"/>
        <v>0</v>
      </c>
      <c r="DU757" s="38">
        <f t="shared" si="2128"/>
        <v>2</v>
      </c>
      <c r="DV757" s="38">
        <f t="shared" si="2053"/>
        <v>0</v>
      </c>
      <c r="DW757" s="39">
        <f t="shared" si="2054"/>
        <v>0</v>
      </c>
      <c r="DX757" s="39">
        <f t="shared" si="2055"/>
        <v>0</v>
      </c>
      <c r="DY757" s="39">
        <f t="shared" si="2056"/>
        <v>0</v>
      </c>
      <c r="DZ757" s="39">
        <f t="shared" si="2057"/>
        <v>0</v>
      </c>
      <c r="EA757" s="39">
        <f t="shared" si="2058"/>
        <v>0</v>
      </c>
      <c r="EB757" s="37" t="e">
        <f t="shared" si="2129"/>
        <v>#DIV/0!</v>
      </c>
      <c r="EC757" s="37" t="e">
        <f t="shared" si="2130"/>
        <v>#DIV/0!</v>
      </c>
      <c r="ED757" s="37" t="e">
        <f t="shared" si="2131"/>
        <v>#DIV/0!</v>
      </c>
      <c r="EE757" s="37" t="e">
        <f t="shared" si="2132"/>
        <v>#DIV/0!</v>
      </c>
      <c r="EF757" s="39" t="e">
        <f t="shared" si="2133"/>
        <v>#DIV/0!</v>
      </c>
      <c r="EG757" s="37" t="e">
        <f t="shared" si="2134"/>
        <v>#DIV/0!</v>
      </c>
      <c r="EH757" s="37" t="e">
        <f t="shared" si="2135"/>
        <v>#DIV/0!</v>
      </c>
      <c r="EI757" s="11" t="b">
        <f t="shared" si="2136"/>
        <v>1</v>
      </c>
      <c r="EJ757" s="11" t="b">
        <f t="shared" si="2137"/>
        <v>0</v>
      </c>
      <c r="EK757" s="39" t="e">
        <f t="shared" si="2138"/>
        <v>#DIV/0!</v>
      </c>
      <c r="EL757" s="39" t="e">
        <f t="shared" si="2139"/>
        <v>#DIV/0!</v>
      </c>
      <c r="EM757" s="39" t="e">
        <f t="shared" si="2140"/>
        <v>#DIV/0!</v>
      </c>
      <c r="EN757" s="39" t="e">
        <f t="shared" si="2141"/>
        <v>#DIV/0!</v>
      </c>
      <c r="EO757" s="39" t="e">
        <f t="shared" si="2142"/>
        <v>#DIV/0!</v>
      </c>
      <c r="EP757" s="39" t="e">
        <f t="shared" si="2143"/>
        <v>#DIV/0!</v>
      </c>
      <c r="EQ757" s="39" t="e">
        <f t="shared" si="2144"/>
        <v>#DIV/0!</v>
      </c>
      <c r="ER757" s="39" t="e">
        <f t="shared" si="2145"/>
        <v>#DIV/0!</v>
      </c>
      <c r="ES757" s="58" t="str">
        <f t="shared" si="2146"/>
        <v>(OH,F,Cl)-dominate amphibole</v>
      </c>
      <c r="ET757" s="58" t="e">
        <f t="shared" si="2147"/>
        <v>#N/A</v>
      </c>
      <c r="EU757" s="56">
        <f t="shared" si="2059"/>
        <v>0</v>
      </c>
      <c r="EV757" s="56">
        <f t="shared" si="2060"/>
        <v>0</v>
      </c>
      <c r="EW757" s="56">
        <f t="shared" si="2061"/>
        <v>0</v>
      </c>
      <c r="EX757" s="56">
        <f t="shared" si="2062"/>
        <v>0</v>
      </c>
      <c r="EY757" s="56">
        <f t="shared" si="2063"/>
        <v>0</v>
      </c>
      <c r="EZ757" s="56">
        <f t="shared" si="2064"/>
        <v>0</v>
      </c>
      <c r="FA757" s="39">
        <f t="shared" si="2065"/>
        <v>0</v>
      </c>
      <c r="FB757" s="39">
        <f t="shared" si="2066"/>
        <v>0</v>
      </c>
      <c r="FC757" s="54">
        <f t="shared" si="2067"/>
        <v>0</v>
      </c>
      <c r="FD757" s="54">
        <f t="shared" si="2068"/>
        <v>0</v>
      </c>
      <c r="FE757" s="39">
        <f t="shared" si="2069"/>
        <v>0</v>
      </c>
      <c r="FF757" s="54">
        <f t="shared" si="2070"/>
        <v>0</v>
      </c>
      <c r="FG757" s="39">
        <f t="shared" si="2071"/>
        <v>0</v>
      </c>
      <c r="FH757" s="39">
        <f t="shared" si="2148"/>
        <v>0</v>
      </c>
      <c r="FI757" s="39">
        <f t="shared" si="2149"/>
        <v>0</v>
      </c>
      <c r="FJ757" s="39">
        <f t="shared" si="2150"/>
        <v>0</v>
      </c>
      <c r="FK757" s="39" t="e">
        <f t="shared" si="2151"/>
        <v>#DIV/0!</v>
      </c>
      <c r="FL757" s="39" t="e">
        <f t="shared" si="2152"/>
        <v>#DIV/0!</v>
      </c>
      <c r="FM757" s="39" t="e">
        <f t="shared" si="2153"/>
        <v>#DIV/0!</v>
      </c>
      <c r="FN757" s="39">
        <f t="shared" si="2154"/>
        <v>1</v>
      </c>
      <c r="FO757" s="39">
        <f t="shared" si="2072"/>
        <v>0</v>
      </c>
      <c r="FP757" s="39">
        <f t="shared" si="2073"/>
        <v>0</v>
      </c>
      <c r="FQ757" s="39">
        <f t="shared" si="2074"/>
        <v>0</v>
      </c>
      <c r="FR757" s="39">
        <f t="shared" si="2155"/>
        <v>0</v>
      </c>
      <c r="FS757" s="39">
        <f t="shared" si="2156"/>
        <v>0</v>
      </c>
      <c r="FU757" s="39" t="e">
        <f t="shared" si="2157"/>
        <v>#DIV/0!</v>
      </c>
      <c r="FV757" s="39" t="e">
        <f t="shared" si="2158"/>
        <v>#DIV/0!</v>
      </c>
      <c r="FW757" s="39" t="e">
        <f t="shared" si="2159"/>
        <v>#DIV/0!</v>
      </c>
      <c r="FY757" s="39" t="e">
        <f t="shared" si="2160"/>
        <v>#DIV/0!</v>
      </c>
      <c r="FZ757" s="39" t="e">
        <f t="shared" si="2161"/>
        <v>#DIV/0!</v>
      </c>
      <c r="GA757" s="39" t="e">
        <f t="shared" si="2162"/>
        <v>#DIV/0!</v>
      </c>
      <c r="GB757" s="39" t="e">
        <f t="shared" si="2163"/>
        <v>#DIV/0!</v>
      </c>
      <c r="GC757" s="39" t="e">
        <f t="shared" si="2164"/>
        <v>#DIV/0!</v>
      </c>
      <c r="GD757" s="39" t="e">
        <f t="shared" si="2165"/>
        <v>#DIV/0!</v>
      </c>
      <c r="GE757" s="39" t="e">
        <f t="shared" si="2166"/>
        <v>#DIV/0!</v>
      </c>
      <c r="GF757" s="39" t="e">
        <f t="shared" si="2167"/>
        <v>#DIV/0!</v>
      </c>
      <c r="GG757" s="39" t="e">
        <f t="shared" si="2168"/>
        <v>#DIV/0!</v>
      </c>
      <c r="GH757" s="39" t="e">
        <f t="shared" si="2169"/>
        <v>#DIV/0!</v>
      </c>
      <c r="GI757" s="39"/>
      <c r="GJ757" s="39" t="e">
        <f t="shared" si="2170"/>
        <v>#DIV/0!</v>
      </c>
      <c r="GK757" s="39" t="e">
        <f t="shared" si="2171"/>
        <v>#DIV/0!</v>
      </c>
      <c r="GL757" s="39" t="e">
        <f t="shared" si="2172"/>
        <v>#DIV/0!</v>
      </c>
      <c r="GM757" s="39" t="e">
        <f t="shared" si="2173"/>
        <v>#DIV/0!</v>
      </c>
      <c r="GN757" s="39" t="e">
        <f t="shared" si="2174"/>
        <v>#DIV/0!</v>
      </c>
      <c r="GO757" s="57"/>
      <c r="GP757" s="57" t="e">
        <f t="shared" si="2175"/>
        <v>#DIV/0!</v>
      </c>
      <c r="GQ757" s="59" t="e">
        <f t="shared" si="2176"/>
        <v>#DIV/0!</v>
      </c>
      <c r="GR757" s="41" t="e">
        <f t="shared" si="2177"/>
        <v>#DIV/0!</v>
      </c>
      <c r="GS757" s="57" t="e">
        <f t="shared" si="2178"/>
        <v>#DIV/0!</v>
      </c>
      <c r="GT757" s="57" t="e">
        <f t="shared" si="2179"/>
        <v>#DIV/0!</v>
      </c>
      <c r="GU757" s="57" t="e">
        <f t="shared" si="2180"/>
        <v>#DIV/0!</v>
      </c>
      <c r="GV757" s="57"/>
      <c r="GW757" s="42" t="e">
        <f t="shared" si="2181"/>
        <v>#DIV/0!</v>
      </c>
      <c r="GX757" s="42" t="e">
        <f t="shared" si="2182"/>
        <v>#DIV/0!</v>
      </c>
      <c r="GY757" s="42" t="e">
        <f t="shared" si="2183"/>
        <v>#DIV/0!</v>
      </c>
      <c r="GZ757" s="57"/>
      <c r="HA757" s="2" t="e">
        <f t="shared" si="2184"/>
        <v>#DIV/0!</v>
      </c>
      <c r="HB757" s="2" t="e">
        <f t="shared" si="2185"/>
        <v>#DIV/0!</v>
      </c>
      <c r="HC757" s="2" t="e">
        <f t="shared" si="2186"/>
        <v>#DIV/0!</v>
      </c>
      <c r="HD757" s="2" t="e">
        <f t="shared" si="2187"/>
        <v>#DIV/0!</v>
      </c>
      <c r="HE757" s="2" t="e">
        <f t="shared" si="2188"/>
        <v>#DIV/0!</v>
      </c>
      <c r="HF757" s="2" t="e">
        <f t="shared" si="2189"/>
        <v>#DIV/0!</v>
      </c>
      <c r="HG757" s="2" t="e">
        <f t="shared" si="2190"/>
        <v>#DIV/0!</v>
      </c>
      <c r="HH757" s="2" t="e">
        <f t="shared" si="2191"/>
        <v>#DIV/0!</v>
      </c>
      <c r="HI757" s="2" t="e">
        <f t="shared" si="2192"/>
        <v>#DIV/0!</v>
      </c>
      <c r="HJ757" s="11" t="e">
        <f t="shared" si="2193"/>
        <v>#DIV/0!</v>
      </c>
      <c r="HK757" s="60" t="e">
        <f t="shared" si="2194"/>
        <v>#DIV/0!</v>
      </c>
      <c r="HL757" s="57"/>
      <c r="HM757" s="57" t="e">
        <f t="shared" si="2195"/>
        <v>#DIV/0!</v>
      </c>
      <c r="HN757" s="57" t="e">
        <f t="shared" si="2196"/>
        <v>#DIV/0!</v>
      </c>
      <c r="HO757" s="57" t="e">
        <f t="shared" si="2197"/>
        <v>#DIV/0!</v>
      </c>
      <c r="HP757" s="57" t="e">
        <f t="shared" si="2198"/>
        <v>#DIV/0!</v>
      </c>
      <c r="HQ757" s="57" t="e">
        <f t="shared" si="2199"/>
        <v>#DIV/0!</v>
      </c>
      <c r="HR757" s="57"/>
      <c r="HS757" s="57" t="e">
        <f t="shared" si="2200"/>
        <v>#DIV/0!</v>
      </c>
      <c r="HT757" s="57" t="e">
        <f t="shared" si="2201"/>
        <v>#DIV/0!</v>
      </c>
      <c r="HU757" s="57" t="e">
        <f t="shared" si="2202"/>
        <v>#DIV/0!</v>
      </c>
      <c r="HV757" s="57" t="e">
        <f t="shared" si="2203"/>
        <v>#DIV/0!</v>
      </c>
      <c r="HW757" s="57" t="e">
        <f t="shared" si="2204"/>
        <v>#DIV/0!</v>
      </c>
      <c r="HX757" s="57"/>
      <c r="HY757" s="57" t="e">
        <f t="shared" si="2205"/>
        <v>#DIV/0!</v>
      </c>
      <c r="HZ757" s="57" t="e">
        <f t="shared" si="2206"/>
        <v>#DIV/0!</v>
      </c>
      <c r="IA757" s="57"/>
      <c r="IB757" s="61">
        <f t="shared" si="2207"/>
        <v>0</v>
      </c>
      <c r="IC757" s="57" t="str">
        <f t="shared" si="2208"/>
        <v/>
      </c>
      <c r="ID757" s="42"/>
      <c r="IE757" s="2" t="str">
        <f t="shared" si="2209"/>
        <v/>
      </c>
      <c r="IF757" s="60" t="e">
        <f t="shared" si="2210"/>
        <v>#DIV/0!</v>
      </c>
      <c r="IG757" s="60" t="str">
        <f t="shared" si="2211"/>
        <v/>
      </c>
      <c r="IH757" s="60" t="str">
        <f t="shared" si="2212"/>
        <v>zinco-</v>
      </c>
      <c r="II757" s="60" t="str">
        <f t="shared" si="2213"/>
        <v>mangano-</v>
      </c>
      <c r="IJ757" s="60" t="e">
        <f t="shared" si="2214"/>
        <v>#DIV/0!</v>
      </c>
      <c r="IK757" s="60" t="e">
        <f t="shared" si="2215"/>
        <v>#DIV/0!</v>
      </c>
      <c r="IL757" s="60" t="e">
        <f t="shared" si="2216"/>
        <v>#DIV/0!</v>
      </c>
      <c r="IM757" s="60" t="e">
        <f t="shared" si="2217"/>
        <v>#DIV/0!</v>
      </c>
      <c r="IN757" s="60" t="str">
        <f t="shared" si="2218"/>
        <v/>
      </c>
      <c r="IO757" s="60" t="str">
        <f t="shared" si="2219"/>
        <v/>
      </c>
      <c r="IP757" s="57"/>
      <c r="IQ757" s="57" t="str">
        <f t="shared" si="2220"/>
        <v>ERROR!!</v>
      </c>
    </row>
    <row r="758" spans="24:251">
      <c r="X758" s="29">
        <f t="shared" si="2076"/>
        <v>0</v>
      </c>
      <c r="Y758" s="29">
        <f t="shared" si="2077"/>
        <v>0</v>
      </c>
      <c r="Z758" s="29" t="e">
        <f t="shared" si="2078"/>
        <v>#DIV/0!</v>
      </c>
      <c r="AA758" s="29" t="e">
        <f t="shared" si="2079"/>
        <v>#DIV/0!</v>
      </c>
      <c r="AB758" s="29" t="e">
        <f t="shared" si="2080"/>
        <v>#DIV/0!</v>
      </c>
      <c r="AC758" s="29" t="e">
        <f t="shared" si="2081"/>
        <v>#DIV/0!</v>
      </c>
      <c r="AF758" s="23">
        <v>60.084299999999999</v>
      </c>
      <c r="AG758" s="23">
        <v>79.878799999999998</v>
      </c>
      <c r="AH758" s="23">
        <v>101.96120000000001</v>
      </c>
      <c r="AI758" s="23">
        <v>151.99039999999999</v>
      </c>
      <c r="AJ758" s="23">
        <v>159.69</v>
      </c>
      <c r="AK758" s="23">
        <v>71.846400000000003</v>
      </c>
      <c r="AL758" s="23">
        <v>70.9375</v>
      </c>
      <c r="AM758" s="23">
        <v>40.304400000000001</v>
      </c>
      <c r="AN758" s="23">
        <v>56.077399999999997</v>
      </c>
      <c r="AO758" s="23">
        <v>61.978999999999999</v>
      </c>
      <c r="AP758" s="23">
        <v>94.195999999999998</v>
      </c>
      <c r="AQ758" s="23">
        <v>18.998000000000001</v>
      </c>
      <c r="AR758" s="23">
        <v>35.450000000000003</v>
      </c>
      <c r="AS758" s="23">
        <v>29.88</v>
      </c>
      <c r="AT758" s="23">
        <v>74.691999999999993</v>
      </c>
      <c r="AU758" s="23">
        <v>81.39</v>
      </c>
      <c r="AX758" s="54">
        <f t="shared" si="2082"/>
        <v>0</v>
      </c>
      <c r="AY758" s="54">
        <f t="shared" si="2083"/>
        <v>0</v>
      </c>
      <c r="AZ758" s="54">
        <f t="shared" si="2084"/>
        <v>0</v>
      </c>
      <c r="BA758" s="54">
        <f t="shared" si="2085"/>
        <v>0</v>
      </c>
      <c r="BB758" s="54">
        <f t="shared" si="2086"/>
        <v>0</v>
      </c>
      <c r="BC758" s="54">
        <f t="shared" si="2087"/>
        <v>0</v>
      </c>
      <c r="BD758" s="54">
        <f t="shared" si="2088"/>
        <v>0</v>
      </c>
      <c r="BE758" s="54">
        <f t="shared" si="2089"/>
        <v>0</v>
      </c>
      <c r="BF758" s="54">
        <f t="shared" si="2090"/>
        <v>0</v>
      </c>
      <c r="BG758" s="54">
        <f t="shared" si="2091"/>
        <v>0</v>
      </c>
      <c r="BH758" s="54">
        <f t="shared" si="2092"/>
        <v>0</v>
      </c>
      <c r="BI758" s="54">
        <f t="shared" si="2093"/>
        <v>0</v>
      </c>
      <c r="BJ758" s="54">
        <f t="shared" si="2094"/>
        <v>0</v>
      </c>
      <c r="BK758" s="54">
        <f t="shared" si="2095"/>
        <v>0</v>
      </c>
      <c r="BL758" s="54">
        <f t="shared" si="2096"/>
        <v>0</v>
      </c>
      <c r="BM758" s="42"/>
      <c r="BO758" s="54">
        <f>'Norm-coeff'!$C$2+$AX758*'Norm-coeff'!$D$2+$AY758*'Norm-coeff'!$E$2+$AZ758*'Norm-coeff'!$F$2+$BA758*'Norm-coeff'!$G$2+$BB758*'Norm-coeff'!$H$2+$BC758*'Norm-coeff'!$I$2+$BD758*'Norm-coeff'!$J$2+$BE758*'Norm-coeff'!$K$2+$BF758*'Norm-coeff'!$L$2+$BG758*'Norm-coeff'!$M$2+$BH758*'Norm-coeff'!$N$2+$BI758*'Norm-coeff'!$O$2</f>
        <v>5.4045421474420303</v>
      </c>
      <c r="BP758" s="54">
        <f>'Norm-coeff'!$C$3+$AX758*'Norm-coeff'!$D$3+$AY758*'Norm-coeff'!$E$3+$AZ758*'Norm-coeff'!$F$3+$BA758*'Norm-coeff'!$G$3+$BB758*'Norm-coeff'!$H$3+$BC758*'Norm-coeff'!$I$3+$BD758*'Norm-coeff'!$J$3+$BE758*'Norm-coeff'!$K$3+$BF758*'Norm-coeff'!$L$3+$BG758*'Norm-coeff'!$M$3+$BH758*'Norm-coeff'!$N$3+$BI758*'Norm-coeff'!$O$3</f>
        <v>3.15319116612705</v>
      </c>
      <c r="BQ758" s="54">
        <f>'Norm-coeff'!$C$4+$AX758*'Norm-coeff'!$D$4+$AY758*'Norm-coeff'!$E$4+$AZ758*'Norm-coeff'!$F$4+$BA758*'Norm-coeff'!$G$4+$BB758*'Norm-coeff'!$H$4+$BC758*'Norm-coeff'!$I$4+$BD758*'Norm-coeff'!$J$4+$BE758*'Norm-coeff'!$K$4+$BF758*'Norm-coeff'!$L$4+$BG758*'Norm-coeff'!$M$4+$BH758*'Norm-coeff'!$N$4+$BI758*'Norm-coeff'!$O$4</f>
        <v>1.42115649462768</v>
      </c>
      <c r="BR758" s="54">
        <f>'Norm-coeff'!$C$5+$AX758*'Norm-coeff'!$D$5+$AY758*'Norm-coeff'!$E$5+$AZ758*'Norm-coeff'!$F$5+$BA758*'Norm-coeff'!$G$5+$BB758*'Norm-coeff'!$H$5+$BC758*'Norm-coeff'!$I$5+$BD758*'Norm-coeff'!$J$5+$BE758*'Norm-coeff'!$K$5+$BF758*'Norm-coeff'!$L$5+$BG758*'Norm-coeff'!$M$5+$BH758*'Norm-coeff'!$N$5+$BI758*'Norm-coeff'!$O$5</f>
        <v>1.0553329241296201</v>
      </c>
      <c r="BS758" s="54">
        <f>'Norm-coeff'!$C$6+$AX758*'Norm-coeff'!$D$6+$AY758*'Norm-coeff'!$E$6+$AZ758*'Norm-coeff'!$F$6+$BA758*'Norm-coeff'!$G$6+$BB758*'Norm-coeff'!$H$6+$BC758*'Norm-coeff'!$I$6+$BD758*'Norm-coeff'!$J$6+$BE758*'Norm-coeff'!$K$6+$BF758*'Norm-coeff'!$L$6+$BG758*'Norm-coeff'!$M$6+$BH758*'Norm-coeff'!$N$6+$BI758*'Norm-coeff'!$O$6</f>
        <v>-1.48700885495103E-2</v>
      </c>
      <c r="BT758" s="54">
        <f>'Norm-coeff'!$C$7+$AX758*'Norm-coeff'!$D$7+$AY758*'Norm-coeff'!$E$7+$AZ758*'Norm-coeff'!$F$7+$BA758*'Norm-coeff'!$G$7+$BB758*'Norm-coeff'!$H$7+$BC758*'Norm-coeff'!$I$7+$BD758*'Norm-coeff'!$J$7+$BE758*'Norm-coeff'!$K$7+$BF758*'Norm-coeff'!$L$7+$BG758*'Norm-coeff'!$M$7+$BH758*'Norm-coeff'!$N$7+$BI758*'Norm-coeff'!$O$7</f>
        <v>2.0907583608832998</v>
      </c>
      <c r="BU758" s="54">
        <f>'Norm-coeff'!$C$8+$AX758*'Norm-coeff'!$D$8+$AY758*'Norm-coeff'!$E$8+$AZ758*'Norm-coeff'!$F$8+$BA758*'Norm-coeff'!$G$8+$BB758*'Norm-coeff'!$H$8+$BC758*'Norm-coeff'!$I$8+$BD758*'Norm-coeff'!$J$8+$BE758*'Norm-coeff'!$K$8+$BF758*'Norm-coeff'!$L$8+$BG758*'Norm-coeff'!$M$8+$BH758*'Norm-coeff'!$N$8+$BI758*'Norm-coeff'!$O$8</f>
        <v>0.65894159836244504</v>
      </c>
      <c r="BV758" s="54">
        <f>'Norm-coeff'!$C$9+$AX758*'Norm-coeff'!$D$9+$AY758*'Norm-coeff'!$E$9+$AZ758*'Norm-coeff'!$F$9+$BA758*'Norm-coeff'!$G$9+$BB758*'Norm-coeff'!$H$9+$BC758*'Norm-coeff'!$I$9+$BD758*'Norm-coeff'!$J$9+$BE758*'Norm-coeff'!$K$9+$BF758*'Norm-coeff'!$L$9+$BG758*'Norm-coeff'!$M$9+$BH758*'Norm-coeff'!$N$9+$BI758*'Norm-coeff'!$O$9</f>
        <v>1.48961085014701</v>
      </c>
      <c r="BW758" s="54">
        <f>'Norm-coeff'!$C$10+$AX758*'Norm-coeff'!$D$10+$AY758*'Norm-coeff'!$E$10+$AZ758*'Norm-coeff'!$F$10+$BA758*'Norm-coeff'!$G$10+$BB758*'Norm-coeff'!$H$10+$BC758*'Norm-coeff'!$I$10+$BD758*'Norm-coeff'!$J$10+$BE758*'Norm-coeff'!$K$10+$BF758*'Norm-coeff'!$L$10+$BG758*'Norm-coeff'!$M$10+$BH758*'Norm-coeff'!$N$10+$BI758*'Norm-coeff'!$O$10</f>
        <v>1.42058735749591</v>
      </c>
      <c r="BX758" s="54">
        <f>'Norm-coeff'!$C$11+$AX758*'Norm-coeff'!$D$11+$AY758*'Norm-coeff'!$E$11+$AZ758*'Norm-coeff'!$F$11+$BA758*'Norm-coeff'!$G$11+$BB758*'Norm-coeff'!$H$11+$BC758*'Norm-coeff'!$I$11+$BD758*'Norm-coeff'!$J$11+$BE758*'Norm-coeff'!$K$11+$BF758*'Norm-coeff'!$L$11+$BG758*'Norm-coeff'!$M$11+$BH758*'Norm-coeff'!$N$11+$BI758*'Norm-coeff'!$O$11</f>
        <v>0.221233014421479</v>
      </c>
      <c r="BY758" s="54">
        <f>'Norm-coeff'!$C$12+$AX758*'Norm-coeff'!$D$12+$AY758*'Norm-coeff'!$E$12+$AZ758*'Norm-coeff'!$F$12+$BA758*'Norm-coeff'!$G$12+$BB758*'Norm-coeff'!$H$12+$BC758*'Norm-coeff'!$I$12+$BD758*'Norm-coeff'!$J$12+$BE758*'Norm-coeff'!$K$12+$BF758*'Norm-coeff'!$L$12+$BG758*'Norm-coeff'!$M$12+$BH758*'Norm-coeff'!$N$12+$BI758*'Norm-coeff'!$O$12</f>
        <v>0.283527502056037</v>
      </c>
      <c r="BZ758" s="54">
        <f>'Norm-coeff'!$C$13+$AX758*'Norm-coeff'!$D$13+$AY758*'Norm-coeff'!$E$13+$AZ758*'Norm-coeff'!$F$13+$BA758*'Norm-coeff'!$G$13+$BB758*'Norm-coeff'!$H$13+$BC758*'Norm-coeff'!$I$13+$BD758*'Norm-coeff'!$J$13+$BE758*'Norm-coeff'!$K$13+$BF758*'Norm-coeff'!$L$13+$BG758*'Norm-coeff'!$M$13+$BH758*'Norm-coeff'!$N$13+$BI758*'Norm-coeff'!$O$13</f>
        <v>-4.1864930554451202E-2</v>
      </c>
      <c r="CA758" s="54">
        <f>'Norm-coeff'!$C$14+$AX758*'Norm-coeff'!$D$14+$AY758*'Norm-coeff'!$E$14+$AZ758*'Norm-coeff'!$F$14+$BA758*'Norm-coeff'!$G$14+$BB758*'Norm-coeff'!$H$14+$BC758*'Norm-coeff'!$I$14+$BD758*'Norm-coeff'!$J$14+$BE758*'Norm-coeff'!$K$14+$BF758*'Norm-coeff'!$L$14+$BG758*'Norm-coeff'!$M$14+$BH758*'Norm-coeff'!$N$14+$BI758*'Norm-coeff'!$O$14</f>
        <v>4.2526983164477103</v>
      </c>
      <c r="CC758" s="54">
        <f t="shared" si="2221"/>
        <v>0</v>
      </c>
      <c r="CG758" s="54">
        <f t="shared" si="2097"/>
        <v>0</v>
      </c>
      <c r="CH758" s="54">
        <f t="shared" si="2075"/>
        <v>0</v>
      </c>
      <c r="CI758" s="54">
        <f t="shared" si="2098"/>
        <v>0</v>
      </c>
      <c r="CJ758" s="56">
        <f t="shared" si="2099"/>
        <v>0</v>
      </c>
      <c r="CK758" s="54">
        <f t="shared" si="2100"/>
        <v>0</v>
      </c>
      <c r="CL758" s="54">
        <f t="shared" si="2101"/>
        <v>0</v>
      </c>
      <c r="CM758" s="54">
        <f t="shared" si="2102"/>
        <v>0</v>
      </c>
      <c r="CN758" s="54">
        <f t="shared" si="2103"/>
        <v>0</v>
      </c>
      <c r="CO758" s="54">
        <f t="shared" si="2104"/>
        <v>0</v>
      </c>
      <c r="CP758" s="54">
        <f t="shared" si="2105"/>
        <v>0</v>
      </c>
      <c r="CQ758" s="54">
        <f t="shared" si="2106"/>
        <v>0</v>
      </c>
      <c r="CR758" s="54">
        <f t="shared" si="2107"/>
        <v>0</v>
      </c>
      <c r="CS758" s="54">
        <f t="shared" si="2108"/>
        <v>0</v>
      </c>
      <c r="CU758" s="54">
        <f t="shared" si="2109"/>
        <v>0</v>
      </c>
      <c r="CV758" s="54">
        <f t="shared" si="2110"/>
        <v>0</v>
      </c>
      <c r="CW758" s="54">
        <f t="shared" si="2111"/>
        <v>0</v>
      </c>
      <c r="CX758" s="54">
        <f t="shared" si="2112"/>
        <v>0</v>
      </c>
      <c r="CZ758" s="54">
        <f t="shared" si="2113"/>
        <v>0</v>
      </c>
      <c r="DA758" s="54">
        <f t="shared" si="2114"/>
        <v>0</v>
      </c>
      <c r="DB758" s="54">
        <f t="shared" si="2115"/>
        <v>0</v>
      </c>
      <c r="DC758" s="54">
        <f t="shared" si="2116"/>
        <v>0</v>
      </c>
      <c r="DD758" s="54">
        <f t="shared" si="2117"/>
        <v>0</v>
      </c>
      <c r="DE758" s="54">
        <f t="shared" si="2118"/>
        <v>0</v>
      </c>
      <c r="DF758" s="54">
        <f t="shared" si="2119"/>
        <v>0</v>
      </c>
      <c r="DG758" s="54">
        <f t="shared" si="2120"/>
        <v>2</v>
      </c>
      <c r="DH758" s="71">
        <f t="shared" si="2121"/>
        <v>0</v>
      </c>
      <c r="DI758" s="71">
        <f t="shared" si="2122"/>
        <v>0</v>
      </c>
      <c r="DJ758" s="54">
        <f t="shared" si="2123"/>
        <v>0</v>
      </c>
      <c r="DK758" s="54">
        <f t="shared" si="2124"/>
        <v>2</v>
      </c>
      <c r="DL758" s="4">
        <f t="shared" si="2049"/>
        <v>0</v>
      </c>
      <c r="DM758" s="3">
        <f t="shared" si="2125"/>
        <v>0</v>
      </c>
      <c r="DN758" s="3">
        <f t="shared" si="2126"/>
        <v>0</v>
      </c>
      <c r="DO758" s="4" t="e">
        <f t="shared" si="2127"/>
        <v>#DIV/0!</v>
      </c>
      <c r="DP758" s="57"/>
      <c r="DQ758" s="57"/>
      <c r="DR758" s="56">
        <f t="shared" si="2050"/>
        <v>2</v>
      </c>
      <c r="DS758" s="56">
        <f t="shared" si="2051"/>
        <v>0</v>
      </c>
      <c r="DT758" s="38">
        <f t="shared" si="2052"/>
        <v>0</v>
      </c>
      <c r="DU758" s="38">
        <f t="shared" si="2128"/>
        <v>2</v>
      </c>
      <c r="DV758" s="38">
        <f t="shared" si="2053"/>
        <v>0</v>
      </c>
      <c r="DW758" s="39">
        <f t="shared" si="2054"/>
        <v>0</v>
      </c>
      <c r="DX758" s="39">
        <f t="shared" si="2055"/>
        <v>0</v>
      </c>
      <c r="DY758" s="39">
        <f t="shared" si="2056"/>
        <v>0</v>
      </c>
      <c r="DZ758" s="39">
        <f t="shared" si="2057"/>
        <v>0</v>
      </c>
      <c r="EA758" s="39">
        <f t="shared" si="2058"/>
        <v>0</v>
      </c>
      <c r="EB758" s="37" t="e">
        <f t="shared" si="2129"/>
        <v>#DIV/0!</v>
      </c>
      <c r="EC758" s="37" t="e">
        <f t="shared" si="2130"/>
        <v>#DIV/0!</v>
      </c>
      <c r="ED758" s="37" t="e">
        <f t="shared" si="2131"/>
        <v>#DIV/0!</v>
      </c>
      <c r="EE758" s="37" t="e">
        <f t="shared" si="2132"/>
        <v>#DIV/0!</v>
      </c>
      <c r="EF758" s="39" t="e">
        <f t="shared" si="2133"/>
        <v>#DIV/0!</v>
      </c>
      <c r="EG758" s="37" t="e">
        <f t="shared" si="2134"/>
        <v>#DIV/0!</v>
      </c>
      <c r="EH758" s="37" t="e">
        <f t="shared" si="2135"/>
        <v>#DIV/0!</v>
      </c>
      <c r="EI758" s="11" t="b">
        <f t="shared" si="2136"/>
        <v>1</v>
      </c>
      <c r="EJ758" s="11" t="b">
        <f t="shared" si="2137"/>
        <v>0</v>
      </c>
      <c r="EK758" s="39" t="e">
        <f t="shared" si="2138"/>
        <v>#DIV/0!</v>
      </c>
      <c r="EL758" s="39" t="e">
        <f t="shared" si="2139"/>
        <v>#DIV/0!</v>
      </c>
      <c r="EM758" s="39" t="e">
        <f t="shared" si="2140"/>
        <v>#DIV/0!</v>
      </c>
      <c r="EN758" s="39" t="e">
        <f t="shared" si="2141"/>
        <v>#DIV/0!</v>
      </c>
      <c r="EO758" s="39" t="e">
        <f t="shared" si="2142"/>
        <v>#DIV/0!</v>
      </c>
      <c r="EP758" s="39" t="e">
        <f t="shared" si="2143"/>
        <v>#DIV/0!</v>
      </c>
      <c r="EQ758" s="39" t="e">
        <f t="shared" si="2144"/>
        <v>#DIV/0!</v>
      </c>
      <c r="ER758" s="39" t="e">
        <f t="shared" si="2145"/>
        <v>#DIV/0!</v>
      </c>
      <c r="ES758" s="58" t="str">
        <f t="shared" si="2146"/>
        <v>(OH,F,Cl)-dominate amphibole</v>
      </c>
      <c r="ET758" s="58" t="e">
        <f t="shared" si="2147"/>
        <v>#N/A</v>
      </c>
      <c r="EU758" s="56">
        <f t="shared" si="2059"/>
        <v>0</v>
      </c>
      <c r="EV758" s="56">
        <f t="shared" si="2060"/>
        <v>0</v>
      </c>
      <c r="EW758" s="56">
        <f t="shared" si="2061"/>
        <v>0</v>
      </c>
      <c r="EX758" s="56">
        <f t="shared" si="2062"/>
        <v>0</v>
      </c>
      <c r="EY758" s="56">
        <f t="shared" si="2063"/>
        <v>0</v>
      </c>
      <c r="EZ758" s="56">
        <f t="shared" si="2064"/>
        <v>0</v>
      </c>
      <c r="FA758" s="39">
        <f t="shared" si="2065"/>
        <v>0</v>
      </c>
      <c r="FB758" s="39">
        <f t="shared" si="2066"/>
        <v>0</v>
      </c>
      <c r="FC758" s="54">
        <f t="shared" si="2067"/>
        <v>0</v>
      </c>
      <c r="FD758" s="54">
        <f t="shared" si="2068"/>
        <v>0</v>
      </c>
      <c r="FE758" s="39">
        <f t="shared" si="2069"/>
        <v>0</v>
      </c>
      <c r="FF758" s="54">
        <f t="shared" si="2070"/>
        <v>0</v>
      </c>
      <c r="FG758" s="39">
        <f t="shared" si="2071"/>
        <v>0</v>
      </c>
      <c r="FH758" s="39">
        <f t="shared" si="2148"/>
        <v>0</v>
      </c>
      <c r="FI758" s="39">
        <f t="shared" si="2149"/>
        <v>0</v>
      </c>
      <c r="FJ758" s="39">
        <f t="shared" si="2150"/>
        <v>0</v>
      </c>
      <c r="FK758" s="39" t="e">
        <f t="shared" si="2151"/>
        <v>#DIV/0!</v>
      </c>
      <c r="FL758" s="39" t="e">
        <f t="shared" si="2152"/>
        <v>#DIV/0!</v>
      </c>
      <c r="FM758" s="39" t="e">
        <f t="shared" si="2153"/>
        <v>#DIV/0!</v>
      </c>
      <c r="FN758" s="39">
        <f t="shared" si="2154"/>
        <v>1</v>
      </c>
      <c r="FO758" s="39">
        <f t="shared" si="2072"/>
        <v>0</v>
      </c>
      <c r="FP758" s="39">
        <f t="shared" si="2073"/>
        <v>0</v>
      </c>
      <c r="FQ758" s="39">
        <f t="shared" si="2074"/>
        <v>0</v>
      </c>
      <c r="FR758" s="39">
        <f t="shared" si="2155"/>
        <v>0</v>
      </c>
      <c r="FS758" s="39">
        <f t="shared" si="2156"/>
        <v>0</v>
      </c>
      <c r="FU758" s="39" t="e">
        <f t="shared" si="2157"/>
        <v>#DIV/0!</v>
      </c>
      <c r="FV758" s="39" t="e">
        <f t="shared" si="2158"/>
        <v>#DIV/0!</v>
      </c>
      <c r="FW758" s="39" t="e">
        <f t="shared" si="2159"/>
        <v>#DIV/0!</v>
      </c>
      <c r="FY758" s="39" t="e">
        <f t="shared" si="2160"/>
        <v>#DIV/0!</v>
      </c>
      <c r="FZ758" s="39" t="e">
        <f t="shared" si="2161"/>
        <v>#DIV/0!</v>
      </c>
      <c r="GA758" s="39" t="e">
        <f t="shared" si="2162"/>
        <v>#DIV/0!</v>
      </c>
      <c r="GB758" s="39" t="e">
        <f t="shared" si="2163"/>
        <v>#DIV/0!</v>
      </c>
      <c r="GC758" s="39" t="e">
        <f t="shared" si="2164"/>
        <v>#DIV/0!</v>
      </c>
      <c r="GD758" s="39" t="e">
        <f t="shared" si="2165"/>
        <v>#DIV/0!</v>
      </c>
      <c r="GE758" s="39" t="e">
        <f t="shared" si="2166"/>
        <v>#DIV/0!</v>
      </c>
      <c r="GF758" s="39" t="e">
        <f t="shared" si="2167"/>
        <v>#DIV/0!</v>
      </c>
      <c r="GG758" s="39" t="e">
        <f t="shared" si="2168"/>
        <v>#DIV/0!</v>
      </c>
      <c r="GH758" s="39" t="e">
        <f t="shared" si="2169"/>
        <v>#DIV/0!</v>
      </c>
      <c r="GI758" s="39"/>
      <c r="GJ758" s="39" t="e">
        <f t="shared" si="2170"/>
        <v>#DIV/0!</v>
      </c>
      <c r="GK758" s="39" t="e">
        <f t="shared" si="2171"/>
        <v>#DIV/0!</v>
      </c>
      <c r="GL758" s="39" t="e">
        <f t="shared" si="2172"/>
        <v>#DIV/0!</v>
      </c>
      <c r="GM758" s="39" t="e">
        <f t="shared" si="2173"/>
        <v>#DIV/0!</v>
      </c>
      <c r="GN758" s="39" t="e">
        <f t="shared" si="2174"/>
        <v>#DIV/0!</v>
      </c>
      <c r="GO758" s="57"/>
      <c r="GP758" s="57" t="e">
        <f t="shared" si="2175"/>
        <v>#DIV/0!</v>
      </c>
      <c r="GQ758" s="59" t="e">
        <f t="shared" si="2176"/>
        <v>#DIV/0!</v>
      </c>
      <c r="GR758" s="41" t="e">
        <f t="shared" si="2177"/>
        <v>#DIV/0!</v>
      </c>
      <c r="GS758" s="57" t="e">
        <f t="shared" si="2178"/>
        <v>#DIV/0!</v>
      </c>
      <c r="GT758" s="57" t="e">
        <f t="shared" si="2179"/>
        <v>#DIV/0!</v>
      </c>
      <c r="GU758" s="57" t="e">
        <f t="shared" si="2180"/>
        <v>#DIV/0!</v>
      </c>
      <c r="GV758" s="57"/>
      <c r="GW758" s="42" t="e">
        <f t="shared" si="2181"/>
        <v>#DIV/0!</v>
      </c>
      <c r="GX758" s="42" t="e">
        <f t="shared" si="2182"/>
        <v>#DIV/0!</v>
      </c>
      <c r="GY758" s="42" t="e">
        <f t="shared" si="2183"/>
        <v>#DIV/0!</v>
      </c>
      <c r="GZ758" s="57"/>
      <c r="HA758" s="2" t="e">
        <f t="shared" si="2184"/>
        <v>#DIV/0!</v>
      </c>
      <c r="HB758" s="2" t="e">
        <f t="shared" si="2185"/>
        <v>#DIV/0!</v>
      </c>
      <c r="HC758" s="2" t="e">
        <f t="shared" si="2186"/>
        <v>#DIV/0!</v>
      </c>
      <c r="HD758" s="2" t="e">
        <f t="shared" si="2187"/>
        <v>#DIV/0!</v>
      </c>
      <c r="HE758" s="2" t="e">
        <f t="shared" si="2188"/>
        <v>#DIV/0!</v>
      </c>
      <c r="HF758" s="2" t="e">
        <f t="shared" si="2189"/>
        <v>#DIV/0!</v>
      </c>
      <c r="HG758" s="2" t="e">
        <f t="shared" si="2190"/>
        <v>#DIV/0!</v>
      </c>
      <c r="HH758" s="2" t="e">
        <f t="shared" si="2191"/>
        <v>#DIV/0!</v>
      </c>
      <c r="HI758" s="2" t="e">
        <f t="shared" si="2192"/>
        <v>#DIV/0!</v>
      </c>
      <c r="HJ758" s="11" t="e">
        <f t="shared" si="2193"/>
        <v>#DIV/0!</v>
      </c>
      <c r="HK758" s="60" t="e">
        <f t="shared" si="2194"/>
        <v>#DIV/0!</v>
      </c>
      <c r="HL758" s="57"/>
      <c r="HM758" s="57" t="e">
        <f t="shared" si="2195"/>
        <v>#DIV/0!</v>
      </c>
      <c r="HN758" s="57" t="e">
        <f t="shared" si="2196"/>
        <v>#DIV/0!</v>
      </c>
      <c r="HO758" s="57" t="e">
        <f t="shared" si="2197"/>
        <v>#DIV/0!</v>
      </c>
      <c r="HP758" s="57" t="e">
        <f t="shared" si="2198"/>
        <v>#DIV/0!</v>
      </c>
      <c r="HQ758" s="57" t="e">
        <f t="shared" si="2199"/>
        <v>#DIV/0!</v>
      </c>
      <c r="HR758" s="57"/>
      <c r="HS758" s="57" t="e">
        <f t="shared" si="2200"/>
        <v>#DIV/0!</v>
      </c>
      <c r="HT758" s="57" t="e">
        <f t="shared" si="2201"/>
        <v>#DIV/0!</v>
      </c>
      <c r="HU758" s="57" t="e">
        <f t="shared" si="2202"/>
        <v>#DIV/0!</v>
      </c>
      <c r="HV758" s="57" t="e">
        <f t="shared" si="2203"/>
        <v>#DIV/0!</v>
      </c>
      <c r="HW758" s="57" t="e">
        <f t="shared" si="2204"/>
        <v>#DIV/0!</v>
      </c>
      <c r="HX758" s="57"/>
      <c r="HY758" s="57" t="e">
        <f t="shared" si="2205"/>
        <v>#DIV/0!</v>
      </c>
      <c r="HZ758" s="57" t="e">
        <f t="shared" si="2206"/>
        <v>#DIV/0!</v>
      </c>
      <c r="IA758" s="57"/>
      <c r="IB758" s="61">
        <f t="shared" si="2207"/>
        <v>0</v>
      </c>
      <c r="IC758" s="57" t="str">
        <f t="shared" si="2208"/>
        <v/>
      </c>
      <c r="ID758" s="42"/>
      <c r="IE758" s="2" t="str">
        <f t="shared" si="2209"/>
        <v/>
      </c>
      <c r="IF758" s="60" t="e">
        <f t="shared" si="2210"/>
        <v>#DIV/0!</v>
      </c>
      <c r="IG758" s="60" t="str">
        <f t="shared" si="2211"/>
        <v/>
      </c>
      <c r="IH758" s="60" t="str">
        <f t="shared" si="2212"/>
        <v>zinco-</v>
      </c>
      <c r="II758" s="60" t="str">
        <f t="shared" si="2213"/>
        <v>mangano-</v>
      </c>
      <c r="IJ758" s="60" t="e">
        <f t="shared" si="2214"/>
        <v>#DIV/0!</v>
      </c>
      <c r="IK758" s="60" t="e">
        <f t="shared" si="2215"/>
        <v>#DIV/0!</v>
      </c>
      <c r="IL758" s="60" t="e">
        <f t="shared" si="2216"/>
        <v>#DIV/0!</v>
      </c>
      <c r="IM758" s="60" t="e">
        <f t="shared" si="2217"/>
        <v>#DIV/0!</v>
      </c>
      <c r="IN758" s="60" t="str">
        <f t="shared" si="2218"/>
        <v/>
      </c>
      <c r="IO758" s="60" t="str">
        <f t="shared" si="2219"/>
        <v/>
      </c>
      <c r="IP758" s="57"/>
      <c r="IQ758" s="57" t="str">
        <f t="shared" si="2220"/>
        <v>ERROR!!</v>
      </c>
    </row>
    <row r="759" spans="24:251">
      <c r="X759" s="29">
        <f t="shared" si="2076"/>
        <v>0</v>
      </c>
      <c r="Y759" s="29">
        <f t="shared" si="2077"/>
        <v>0</v>
      </c>
      <c r="Z759" s="29" t="e">
        <f t="shared" si="2078"/>
        <v>#DIV/0!</v>
      </c>
      <c r="AA759" s="29" t="e">
        <f t="shared" si="2079"/>
        <v>#DIV/0!</v>
      </c>
      <c r="AB759" s="29" t="e">
        <f t="shared" si="2080"/>
        <v>#DIV/0!</v>
      </c>
      <c r="AC759" s="29" t="e">
        <f t="shared" si="2081"/>
        <v>#DIV/0!</v>
      </c>
      <c r="AF759" s="23">
        <v>60.084299999999999</v>
      </c>
      <c r="AG759" s="23">
        <v>79.878799999999998</v>
      </c>
      <c r="AH759" s="23">
        <v>101.96120000000001</v>
      </c>
      <c r="AI759" s="23">
        <v>151.99039999999999</v>
      </c>
      <c r="AJ759" s="23">
        <v>159.69</v>
      </c>
      <c r="AK759" s="23">
        <v>71.846400000000003</v>
      </c>
      <c r="AL759" s="23">
        <v>70.9375</v>
      </c>
      <c r="AM759" s="23">
        <v>40.304400000000001</v>
      </c>
      <c r="AN759" s="23">
        <v>56.077399999999997</v>
      </c>
      <c r="AO759" s="23">
        <v>61.978999999999999</v>
      </c>
      <c r="AP759" s="23">
        <v>94.195999999999998</v>
      </c>
      <c r="AQ759" s="23">
        <v>18.998000000000001</v>
      </c>
      <c r="AR759" s="23">
        <v>35.450000000000003</v>
      </c>
      <c r="AS759" s="23">
        <v>29.88</v>
      </c>
      <c r="AT759" s="23">
        <v>74.691999999999993</v>
      </c>
      <c r="AU759" s="23">
        <v>81.39</v>
      </c>
      <c r="AX759" s="54">
        <f t="shared" si="2082"/>
        <v>0</v>
      </c>
      <c r="AY759" s="54">
        <f t="shared" si="2083"/>
        <v>0</v>
      </c>
      <c r="AZ759" s="54">
        <f t="shared" si="2084"/>
        <v>0</v>
      </c>
      <c r="BA759" s="54">
        <f t="shared" si="2085"/>
        <v>0</v>
      </c>
      <c r="BB759" s="54">
        <f t="shared" si="2086"/>
        <v>0</v>
      </c>
      <c r="BC759" s="54">
        <f t="shared" si="2087"/>
        <v>0</v>
      </c>
      <c r="BD759" s="54">
        <f t="shared" si="2088"/>
        <v>0</v>
      </c>
      <c r="BE759" s="54">
        <f t="shared" si="2089"/>
        <v>0</v>
      </c>
      <c r="BF759" s="54">
        <f t="shared" si="2090"/>
        <v>0</v>
      </c>
      <c r="BG759" s="54">
        <f t="shared" si="2091"/>
        <v>0</v>
      </c>
      <c r="BH759" s="54">
        <f t="shared" si="2092"/>
        <v>0</v>
      </c>
      <c r="BI759" s="54">
        <f t="shared" si="2093"/>
        <v>0</v>
      </c>
      <c r="BJ759" s="54">
        <f t="shared" si="2094"/>
        <v>0</v>
      </c>
      <c r="BK759" s="54">
        <f t="shared" si="2095"/>
        <v>0</v>
      </c>
      <c r="BL759" s="54">
        <f t="shared" si="2096"/>
        <v>0</v>
      </c>
      <c r="BM759" s="42"/>
      <c r="BO759" s="54">
        <f>'Norm-coeff'!$C$2+$AX759*'Norm-coeff'!$D$2+$AY759*'Norm-coeff'!$E$2+$AZ759*'Norm-coeff'!$F$2+$BA759*'Norm-coeff'!$G$2+$BB759*'Norm-coeff'!$H$2+$BC759*'Norm-coeff'!$I$2+$BD759*'Norm-coeff'!$J$2+$BE759*'Norm-coeff'!$K$2+$BF759*'Norm-coeff'!$L$2+$BG759*'Norm-coeff'!$M$2+$BH759*'Norm-coeff'!$N$2+$BI759*'Norm-coeff'!$O$2</f>
        <v>5.4045421474420303</v>
      </c>
      <c r="BP759" s="54">
        <f>'Norm-coeff'!$C$3+$AX759*'Norm-coeff'!$D$3+$AY759*'Norm-coeff'!$E$3+$AZ759*'Norm-coeff'!$F$3+$BA759*'Norm-coeff'!$G$3+$BB759*'Norm-coeff'!$H$3+$BC759*'Norm-coeff'!$I$3+$BD759*'Norm-coeff'!$J$3+$BE759*'Norm-coeff'!$K$3+$BF759*'Norm-coeff'!$L$3+$BG759*'Norm-coeff'!$M$3+$BH759*'Norm-coeff'!$N$3+$BI759*'Norm-coeff'!$O$3</f>
        <v>3.15319116612705</v>
      </c>
      <c r="BQ759" s="54">
        <f>'Norm-coeff'!$C$4+$AX759*'Norm-coeff'!$D$4+$AY759*'Norm-coeff'!$E$4+$AZ759*'Norm-coeff'!$F$4+$BA759*'Norm-coeff'!$G$4+$BB759*'Norm-coeff'!$H$4+$BC759*'Norm-coeff'!$I$4+$BD759*'Norm-coeff'!$J$4+$BE759*'Norm-coeff'!$K$4+$BF759*'Norm-coeff'!$L$4+$BG759*'Norm-coeff'!$M$4+$BH759*'Norm-coeff'!$N$4+$BI759*'Norm-coeff'!$O$4</f>
        <v>1.42115649462768</v>
      </c>
      <c r="BR759" s="54">
        <f>'Norm-coeff'!$C$5+$AX759*'Norm-coeff'!$D$5+$AY759*'Norm-coeff'!$E$5+$AZ759*'Norm-coeff'!$F$5+$BA759*'Norm-coeff'!$G$5+$BB759*'Norm-coeff'!$H$5+$BC759*'Norm-coeff'!$I$5+$BD759*'Norm-coeff'!$J$5+$BE759*'Norm-coeff'!$K$5+$BF759*'Norm-coeff'!$L$5+$BG759*'Norm-coeff'!$M$5+$BH759*'Norm-coeff'!$N$5+$BI759*'Norm-coeff'!$O$5</f>
        <v>1.0553329241296201</v>
      </c>
      <c r="BS759" s="54">
        <f>'Norm-coeff'!$C$6+$AX759*'Norm-coeff'!$D$6+$AY759*'Norm-coeff'!$E$6+$AZ759*'Norm-coeff'!$F$6+$BA759*'Norm-coeff'!$G$6+$BB759*'Norm-coeff'!$H$6+$BC759*'Norm-coeff'!$I$6+$BD759*'Norm-coeff'!$J$6+$BE759*'Norm-coeff'!$K$6+$BF759*'Norm-coeff'!$L$6+$BG759*'Norm-coeff'!$M$6+$BH759*'Norm-coeff'!$N$6+$BI759*'Norm-coeff'!$O$6</f>
        <v>-1.48700885495103E-2</v>
      </c>
      <c r="BT759" s="54">
        <f>'Norm-coeff'!$C$7+$AX759*'Norm-coeff'!$D$7+$AY759*'Norm-coeff'!$E$7+$AZ759*'Norm-coeff'!$F$7+$BA759*'Norm-coeff'!$G$7+$BB759*'Norm-coeff'!$H$7+$BC759*'Norm-coeff'!$I$7+$BD759*'Norm-coeff'!$J$7+$BE759*'Norm-coeff'!$K$7+$BF759*'Norm-coeff'!$L$7+$BG759*'Norm-coeff'!$M$7+$BH759*'Norm-coeff'!$N$7+$BI759*'Norm-coeff'!$O$7</f>
        <v>2.0907583608832998</v>
      </c>
      <c r="BU759" s="54">
        <f>'Norm-coeff'!$C$8+$AX759*'Norm-coeff'!$D$8+$AY759*'Norm-coeff'!$E$8+$AZ759*'Norm-coeff'!$F$8+$BA759*'Norm-coeff'!$G$8+$BB759*'Norm-coeff'!$H$8+$BC759*'Norm-coeff'!$I$8+$BD759*'Norm-coeff'!$J$8+$BE759*'Norm-coeff'!$K$8+$BF759*'Norm-coeff'!$L$8+$BG759*'Norm-coeff'!$M$8+$BH759*'Norm-coeff'!$N$8+$BI759*'Norm-coeff'!$O$8</f>
        <v>0.65894159836244504</v>
      </c>
      <c r="BV759" s="54">
        <f>'Norm-coeff'!$C$9+$AX759*'Norm-coeff'!$D$9+$AY759*'Norm-coeff'!$E$9+$AZ759*'Norm-coeff'!$F$9+$BA759*'Norm-coeff'!$G$9+$BB759*'Norm-coeff'!$H$9+$BC759*'Norm-coeff'!$I$9+$BD759*'Norm-coeff'!$J$9+$BE759*'Norm-coeff'!$K$9+$BF759*'Norm-coeff'!$L$9+$BG759*'Norm-coeff'!$M$9+$BH759*'Norm-coeff'!$N$9+$BI759*'Norm-coeff'!$O$9</f>
        <v>1.48961085014701</v>
      </c>
      <c r="BW759" s="54">
        <f>'Norm-coeff'!$C$10+$AX759*'Norm-coeff'!$D$10+$AY759*'Norm-coeff'!$E$10+$AZ759*'Norm-coeff'!$F$10+$BA759*'Norm-coeff'!$G$10+$BB759*'Norm-coeff'!$H$10+$BC759*'Norm-coeff'!$I$10+$BD759*'Norm-coeff'!$J$10+$BE759*'Norm-coeff'!$K$10+$BF759*'Norm-coeff'!$L$10+$BG759*'Norm-coeff'!$M$10+$BH759*'Norm-coeff'!$N$10+$BI759*'Norm-coeff'!$O$10</f>
        <v>1.42058735749591</v>
      </c>
      <c r="BX759" s="54">
        <f>'Norm-coeff'!$C$11+$AX759*'Norm-coeff'!$D$11+$AY759*'Norm-coeff'!$E$11+$AZ759*'Norm-coeff'!$F$11+$BA759*'Norm-coeff'!$G$11+$BB759*'Norm-coeff'!$H$11+$BC759*'Norm-coeff'!$I$11+$BD759*'Norm-coeff'!$J$11+$BE759*'Norm-coeff'!$K$11+$BF759*'Norm-coeff'!$L$11+$BG759*'Norm-coeff'!$M$11+$BH759*'Norm-coeff'!$N$11+$BI759*'Norm-coeff'!$O$11</f>
        <v>0.221233014421479</v>
      </c>
      <c r="BY759" s="54">
        <f>'Norm-coeff'!$C$12+$AX759*'Norm-coeff'!$D$12+$AY759*'Norm-coeff'!$E$12+$AZ759*'Norm-coeff'!$F$12+$BA759*'Norm-coeff'!$G$12+$BB759*'Norm-coeff'!$H$12+$BC759*'Norm-coeff'!$I$12+$BD759*'Norm-coeff'!$J$12+$BE759*'Norm-coeff'!$K$12+$BF759*'Norm-coeff'!$L$12+$BG759*'Norm-coeff'!$M$12+$BH759*'Norm-coeff'!$N$12+$BI759*'Norm-coeff'!$O$12</f>
        <v>0.283527502056037</v>
      </c>
      <c r="BZ759" s="54">
        <f>'Norm-coeff'!$C$13+$AX759*'Norm-coeff'!$D$13+$AY759*'Norm-coeff'!$E$13+$AZ759*'Norm-coeff'!$F$13+$BA759*'Norm-coeff'!$G$13+$BB759*'Norm-coeff'!$H$13+$BC759*'Norm-coeff'!$I$13+$BD759*'Norm-coeff'!$J$13+$BE759*'Norm-coeff'!$K$13+$BF759*'Norm-coeff'!$L$13+$BG759*'Norm-coeff'!$M$13+$BH759*'Norm-coeff'!$N$13+$BI759*'Norm-coeff'!$O$13</f>
        <v>-4.1864930554451202E-2</v>
      </c>
      <c r="CA759" s="54">
        <f>'Norm-coeff'!$C$14+$AX759*'Norm-coeff'!$D$14+$AY759*'Norm-coeff'!$E$14+$AZ759*'Norm-coeff'!$F$14+$BA759*'Norm-coeff'!$G$14+$BB759*'Norm-coeff'!$H$14+$BC759*'Norm-coeff'!$I$14+$BD759*'Norm-coeff'!$J$14+$BE759*'Norm-coeff'!$K$14+$BF759*'Norm-coeff'!$L$14+$BG759*'Norm-coeff'!$M$14+$BH759*'Norm-coeff'!$N$14+$BI759*'Norm-coeff'!$O$14</f>
        <v>4.2526983164477103</v>
      </c>
      <c r="CC759" s="54">
        <f t="shared" si="2221"/>
        <v>0</v>
      </c>
      <c r="CG759" s="54">
        <f t="shared" si="2097"/>
        <v>0</v>
      </c>
      <c r="CH759" s="54">
        <f t="shared" si="2075"/>
        <v>0</v>
      </c>
      <c r="CI759" s="54">
        <f t="shared" si="2098"/>
        <v>0</v>
      </c>
      <c r="CJ759" s="56">
        <f t="shared" si="2099"/>
        <v>0</v>
      </c>
      <c r="CK759" s="54">
        <f t="shared" si="2100"/>
        <v>0</v>
      </c>
      <c r="CL759" s="54">
        <f t="shared" si="2101"/>
        <v>0</v>
      </c>
      <c r="CM759" s="54">
        <f t="shared" si="2102"/>
        <v>0</v>
      </c>
      <c r="CN759" s="54">
        <f t="shared" si="2103"/>
        <v>0</v>
      </c>
      <c r="CO759" s="54">
        <f t="shared" si="2104"/>
        <v>0</v>
      </c>
      <c r="CP759" s="54">
        <f t="shared" si="2105"/>
        <v>0</v>
      </c>
      <c r="CQ759" s="54">
        <f t="shared" si="2106"/>
        <v>0</v>
      </c>
      <c r="CR759" s="54">
        <f t="shared" si="2107"/>
        <v>0</v>
      </c>
      <c r="CS759" s="54">
        <f t="shared" si="2108"/>
        <v>0</v>
      </c>
      <c r="CU759" s="54">
        <f t="shared" si="2109"/>
        <v>0</v>
      </c>
      <c r="CV759" s="54">
        <f t="shared" si="2110"/>
        <v>0</v>
      </c>
      <c r="CW759" s="54">
        <f t="shared" si="2111"/>
        <v>0</v>
      </c>
      <c r="CX759" s="54">
        <f t="shared" si="2112"/>
        <v>0</v>
      </c>
      <c r="CZ759" s="54">
        <f t="shared" si="2113"/>
        <v>0</v>
      </c>
      <c r="DA759" s="54">
        <f t="shared" si="2114"/>
        <v>0</v>
      </c>
      <c r="DB759" s="54">
        <f t="shared" si="2115"/>
        <v>0</v>
      </c>
      <c r="DC759" s="54">
        <f t="shared" si="2116"/>
        <v>0</v>
      </c>
      <c r="DD759" s="54">
        <f t="shared" si="2117"/>
        <v>0</v>
      </c>
      <c r="DE759" s="54">
        <f t="shared" si="2118"/>
        <v>0</v>
      </c>
      <c r="DF759" s="54">
        <f t="shared" si="2119"/>
        <v>0</v>
      </c>
      <c r="DG759" s="54">
        <f t="shared" si="2120"/>
        <v>2</v>
      </c>
      <c r="DH759" s="71">
        <f t="shared" si="2121"/>
        <v>0</v>
      </c>
      <c r="DI759" s="71">
        <f t="shared" si="2122"/>
        <v>0</v>
      </c>
      <c r="DJ759" s="54">
        <f t="shared" si="2123"/>
        <v>0</v>
      </c>
      <c r="DK759" s="54">
        <f t="shared" si="2124"/>
        <v>2</v>
      </c>
      <c r="DL759" s="4">
        <f t="shared" si="2049"/>
        <v>0</v>
      </c>
      <c r="DM759" s="3">
        <f t="shared" si="2125"/>
        <v>0</v>
      </c>
      <c r="DN759" s="3">
        <f t="shared" si="2126"/>
        <v>0</v>
      </c>
      <c r="DO759" s="4" t="e">
        <f t="shared" si="2127"/>
        <v>#DIV/0!</v>
      </c>
      <c r="DP759" s="57"/>
      <c r="DQ759" s="57"/>
      <c r="DR759" s="56">
        <f t="shared" si="2050"/>
        <v>2</v>
      </c>
      <c r="DS759" s="56">
        <f t="shared" si="2051"/>
        <v>0</v>
      </c>
      <c r="DT759" s="38">
        <f t="shared" si="2052"/>
        <v>0</v>
      </c>
      <c r="DU759" s="38">
        <f t="shared" si="2128"/>
        <v>2</v>
      </c>
      <c r="DV759" s="38">
        <f t="shared" si="2053"/>
        <v>0</v>
      </c>
      <c r="DW759" s="39">
        <f t="shared" si="2054"/>
        <v>0</v>
      </c>
      <c r="DX759" s="39">
        <f t="shared" si="2055"/>
        <v>0</v>
      </c>
      <c r="DY759" s="39">
        <f t="shared" si="2056"/>
        <v>0</v>
      </c>
      <c r="DZ759" s="39">
        <f t="shared" si="2057"/>
        <v>0</v>
      </c>
      <c r="EA759" s="39">
        <f t="shared" si="2058"/>
        <v>0</v>
      </c>
      <c r="EB759" s="37" t="e">
        <f t="shared" si="2129"/>
        <v>#DIV/0!</v>
      </c>
      <c r="EC759" s="37" t="e">
        <f t="shared" si="2130"/>
        <v>#DIV/0!</v>
      </c>
      <c r="ED759" s="37" t="e">
        <f t="shared" si="2131"/>
        <v>#DIV/0!</v>
      </c>
      <c r="EE759" s="37" t="e">
        <f t="shared" si="2132"/>
        <v>#DIV/0!</v>
      </c>
      <c r="EF759" s="39" t="e">
        <f t="shared" si="2133"/>
        <v>#DIV/0!</v>
      </c>
      <c r="EG759" s="37" t="e">
        <f t="shared" si="2134"/>
        <v>#DIV/0!</v>
      </c>
      <c r="EH759" s="37" t="e">
        <f t="shared" si="2135"/>
        <v>#DIV/0!</v>
      </c>
      <c r="EI759" s="11" t="b">
        <f t="shared" si="2136"/>
        <v>1</v>
      </c>
      <c r="EJ759" s="11" t="b">
        <f t="shared" si="2137"/>
        <v>0</v>
      </c>
      <c r="EK759" s="39" t="e">
        <f t="shared" si="2138"/>
        <v>#DIV/0!</v>
      </c>
      <c r="EL759" s="39" t="e">
        <f t="shared" si="2139"/>
        <v>#DIV/0!</v>
      </c>
      <c r="EM759" s="39" t="e">
        <f t="shared" si="2140"/>
        <v>#DIV/0!</v>
      </c>
      <c r="EN759" s="39" t="e">
        <f t="shared" si="2141"/>
        <v>#DIV/0!</v>
      </c>
      <c r="EO759" s="39" t="e">
        <f t="shared" si="2142"/>
        <v>#DIV/0!</v>
      </c>
      <c r="EP759" s="39" t="e">
        <f t="shared" si="2143"/>
        <v>#DIV/0!</v>
      </c>
      <c r="EQ759" s="39" t="e">
        <f t="shared" si="2144"/>
        <v>#DIV/0!</v>
      </c>
      <c r="ER759" s="39" t="e">
        <f t="shared" si="2145"/>
        <v>#DIV/0!</v>
      </c>
      <c r="ES759" s="58" t="str">
        <f t="shared" si="2146"/>
        <v>(OH,F,Cl)-dominate amphibole</v>
      </c>
      <c r="ET759" s="58" t="e">
        <f t="shared" si="2147"/>
        <v>#N/A</v>
      </c>
      <c r="EU759" s="56">
        <f t="shared" si="2059"/>
        <v>0</v>
      </c>
      <c r="EV759" s="56">
        <f t="shared" si="2060"/>
        <v>0</v>
      </c>
      <c r="EW759" s="56">
        <f t="shared" si="2061"/>
        <v>0</v>
      </c>
      <c r="EX759" s="56">
        <f t="shared" si="2062"/>
        <v>0</v>
      </c>
      <c r="EY759" s="56">
        <f t="shared" si="2063"/>
        <v>0</v>
      </c>
      <c r="EZ759" s="56">
        <f t="shared" si="2064"/>
        <v>0</v>
      </c>
      <c r="FA759" s="39">
        <f t="shared" si="2065"/>
        <v>0</v>
      </c>
      <c r="FB759" s="39">
        <f t="shared" si="2066"/>
        <v>0</v>
      </c>
      <c r="FC759" s="54">
        <f t="shared" si="2067"/>
        <v>0</v>
      </c>
      <c r="FD759" s="54">
        <f t="shared" si="2068"/>
        <v>0</v>
      </c>
      <c r="FE759" s="39">
        <f t="shared" si="2069"/>
        <v>0</v>
      </c>
      <c r="FF759" s="54">
        <f t="shared" si="2070"/>
        <v>0</v>
      </c>
      <c r="FG759" s="39">
        <f t="shared" si="2071"/>
        <v>0</v>
      </c>
      <c r="FH759" s="39">
        <f t="shared" si="2148"/>
        <v>0</v>
      </c>
      <c r="FI759" s="39">
        <f t="shared" si="2149"/>
        <v>0</v>
      </c>
      <c r="FJ759" s="39">
        <f t="shared" si="2150"/>
        <v>0</v>
      </c>
      <c r="FK759" s="39" t="e">
        <f t="shared" si="2151"/>
        <v>#DIV/0!</v>
      </c>
      <c r="FL759" s="39" t="e">
        <f t="shared" si="2152"/>
        <v>#DIV/0!</v>
      </c>
      <c r="FM759" s="39" t="e">
        <f t="shared" si="2153"/>
        <v>#DIV/0!</v>
      </c>
      <c r="FN759" s="39">
        <f t="shared" si="2154"/>
        <v>1</v>
      </c>
      <c r="FO759" s="39">
        <f t="shared" si="2072"/>
        <v>0</v>
      </c>
      <c r="FP759" s="39">
        <f t="shared" si="2073"/>
        <v>0</v>
      </c>
      <c r="FQ759" s="39">
        <f t="shared" si="2074"/>
        <v>0</v>
      </c>
      <c r="FR759" s="39">
        <f t="shared" si="2155"/>
        <v>0</v>
      </c>
      <c r="FS759" s="39">
        <f t="shared" si="2156"/>
        <v>0</v>
      </c>
      <c r="FU759" s="39" t="e">
        <f t="shared" si="2157"/>
        <v>#DIV/0!</v>
      </c>
      <c r="FV759" s="39" t="e">
        <f t="shared" si="2158"/>
        <v>#DIV/0!</v>
      </c>
      <c r="FW759" s="39" t="e">
        <f t="shared" si="2159"/>
        <v>#DIV/0!</v>
      </c>
      <c r="FY759" s="39" t="e">
        <f t="shared" si="2160"/>
        <v>#DIV/0!</v>
      </c>
      <c r="FZ759" s="39" t="e">
        <f t="shared" si="2161"/>
        <v>#DIV/0!</v>
      </c>
      <c r="GA759" s="39" t="e">
        <f t="shared" si="2162"/>
        <v>#DIV/0!</v>
      </c>
      <c r="GB759" s="39" t="e">
        <f t="shared" si="2163"/>
        <v>#DIV/0!</v>
      </c>
      <c r="GC759" s="39" t="e">
        <f t="shared" si="2164"/>
        <v>#DIV/0!</v>
      </c>
      <c r="GD759" s="39" t="e">
        <f t="shared" si="2165"/>
        <v>#DIV/0!</v>
      </c>
      <c r="GE759" s="39" t="e">
        <f t="shared" si="2166"/>
        <v>#DIV/0!</v>
      </c>
      <c r="GF759" s="39" t="e">
        <f t="shared" si="2167"/>
        <v>#DIV/0!</v>
      </c>
      <c r="GG759" s="39" t="e">
        <f t="shared" si="2168"/>
        <v>#DIV/0!</v>
      </c>
      <c r="GH759" s="39" t="e">
        <f t="shared" si="2169"/>
        <v>#DIV/0!</v>
      </c>
      <c r="GI759" s="39"/>
      <c r="GJ759" s="39" t="e">
        <f t="shared" si="2170"/>
        <v>#DIV/0!</v>
      </c>
      <c r="GK759" s="39" t="e">
        <f t="shared" si="2171"/>
        <v>#DIV/0!</v>
      </c>
      <c r="GL759" s="39" t="e">
        <f t="shared" si="2172"/>
        <v>#DIV/0!</v>
      </c>
      <c r="GM759" s="39" t="e">
        <f t="shared" si="2173"/>
        <v>#DIV/0!</v>
      </c>
      <c r="GN759" s="39" t="e">
        <f t="shared" si="2174"/>
        <v>#DIV/0!</v>
      </c>
      <c r="GO759" s="57"/>
      <c r="GP759" s="57" t="e">
        <f t="shared" si="2175"/>
        <v>#DIV/0!</v>
      </c>
      <c r="GQ759" s="59" t="e">
        <f t="shared" si="2176"/>
        <v>#DIV/0!</v>
      </c>
      <c r="GR759" s="41" t="e">
        <f t="shared" si="2177"/>
        <v>#DIV/0!</v>
      </c>
      <c r="GS759" s="57" t="e">
        <f t="shared" si="2178"/>
        <v>#DIV/0!</v>
      </c>
      <c r="GT759" s="57" t="e">
        <f t="shared" si="2179"/>
        <v>#DIV/0!</v>
      </c>
      <c r="GU759" s="57" t="e">
        <f t="shared" si="2180"/>
        <v>#DIV/0!</v>
      </c>
      <c r="GV759" s="57"/>
      <c r="GW759" s="42" t="e">
        <f t="shared" si="2181"/>
        <v>#DIV/0!</v>
      </c>
      <c r="GX759" s="42" t="e">
        <f t="shared" si="2182"/>
        <v>#DIV/0!</v>
      </c>
      <c r="GY759" s="42" t="e">
        <f t="shared" si="2183"/>
        <v>#DIV/0!</v>
      </c>
      <c r="GZ759" s="57"/>
      <c r="HA759" s="2" t="e">
        <f t="shared" si="2184"/>
        <v>#DIV/0!</v>
      </c>
      <c r="HB759" s="2" t="e">
        <f t="shared" si="2185"/>
        <v>#DIV/0!</v>
      </c>
      <c r="HC759" s="2" t="e">
        <f t="shared" si="2186"/>
        <v>#DIV/0!</v>
      </c>
      <c r="HD759" s="2" t="e">
        <f t="shared" si="2187"/>
        <v>#DIV/0!</v>
      </c>
      <c r="HE759" s="2" t="e">
        <f t="shared" si="2188"/>
        <v>#DIV/0!</v>
      </c>
      <c r="HF759" s="2" t="e">
        <f t="shared" si="2189"/>
        <v>#DIV/0!</v>
      </c>
      <c r="HG759" s="2" t="e">
        <f t="shared" si="2190"/>
        <v>#DIV/0!</v>
      </c>
      <c r="HH759" s="2" t="e">
        <f t="shared" si="2191"/>
        <v>#DIV/0!</v>
      </c>
      <c r="HI759" s="2" t="e">
        <f t="shared" si="2192"/>
        <v>#DIV/0!</v>
      </c>
      <c r="HJ759" s="11" t="e">
        <f t="shared" si="2193"/>
        <v>#DIV/0!</v>
      </c>
      <c r="HK759" s="60" t="e">
        <f t="shared" si="2194"/>
        <v>#DIV/0!</v>
      </c>
      <c r="HL759" s="57"/>
      <c r="HM759" s="57" t="e">
        <f t="shared" si="2195"/>
        <v>#DIV/0!</v>
      </c>
      <c r="HN759" s="57" t="e">
        <f t="shared" si="2196"/>
        <v>#DIV/0!</v>
      </c>
      <c r="HO759" s="57" t="e">
        <f t="shared" si="2197"/>
        <v>#DIV/0!</v>
      </c>
      <c r="HP759" s="57" t="e">
        <f t="shared" si="2198"/>
        <v>#DIV/0!</v>
      </c>
      <c r="HQ759" s="57" t="e">
        <f t="shared" si="2199"/>
        <v>#DIV/0!</v>
      </c>
      <c r="HR759" s="57"/>
      <c r="HS759" s="57" t="e">
        <f t="shared" si="2200"/>
        <v>#DIV/0!</v>
      </c>
      <c r="HT759" s="57" t="e">
        <f t="shared" si="2201"/>
        <v>#DIV/0!</v>
      </c>
      <c r="HU759" s="57" t="e">
        <f t="shared" si="2202"/>
        <v>#DIV/0!</v>
      </c>
      <c r="HV759" s="57" t="e">
        <f t="shared" si="2203"/>
        <v>#DIV/0!</v>
      </c>
      <c r="HW759" s="57" t="e">
        <f t="shared" si="2204"/>
        <v>#DIV/0!</v>
      </c>
      <c r="HX759" s="57"/>
      <c r="HY759" s="57" t="e">
        <f t="shared" si="2205"/>
        <v>#DIV/0!</v>
      </c>
      <c r="HZ759" s="57" t="e">
        <f t="shared" si="2206"/>
        <v>#DIV/0!</v>
      </c>
      <c r="IA759" s="57"/>
      <c r="IB759" s="61">
        <f t="shared" si="2207"/>
        <v>0</v>
      </c>
      <c r="IC759" s="57" t="str">
        <f t="shared" si="2208"/>
        <v/>
      </c>
      <c r="ID759" s="42"/>
      <c r="IE759" s="2" t="str">
        <f t="shared" si="2209"/>
        <v/>
      </c>
      <c r="IF759" s="60" t="e">
        <f t="shared" si="2210"/>
        <v>#DIV/0!</v>
      </c>
      <c r="IG759" s="60" t="str">
        <f t="shared" si="2211"/>
        <v/>
      </c>
      <c r="IH759" s="60" t="str">
        <f t="shared" si="2212"/>
        <v>zinco-</v>
      </c>
      <c r="II759" s="60" t="str">
        <f t="shared" si="2213"/>
        <v>mangano-</v>
      </c>
      <c r="IJ759" s="60" t="e">
        <f t="shared" si="2214"/>
        <v>#DIV/0!</v>
      </c>
      <c r="IK759" s="60" t="e">
        <f t="shared" si="2215"/>
        <v>#DIV/0!</v>
      </c>
      <c r="IL759" s="60" t="e">
        <f t="shared" si="2216"/>
        <v>#DIV/0!</v>
      </c>
      <c r="IM759" s="60" t="e">
        <f t="shared" si="2217"/>
        <v>#DIV/0!</v>
      </c>
      <c r="IN759" s="60" t="str">
        <f t="shared" si="2218"/>
        <v/>
      </c>
      <c r="IO759" s="60" t="str">
        <f t="shared" si="2219"/>
        <v/>
      </c>
      <c r="IP759" s="57"/>
      <c r="IQ759" s="57" t="str">
        <f t="shared" si="2220"/>
        <v>ERROR!!</v>
      </c>
    </row>
    <row r="760" spans="24:251">
      <c r="X760" s="29">
        <f t="shared" si="2076"/>
        <v>0</v>
      </c>
      <c r="Y760" s="29">
        <f t="shared" si="2077"/>
        <v>0</v>
      </c>
      <c r="Z760" s="29" t="e">
        <f t="shared" si="2078"/>
        <v>#DIV/0!</v>
      </c>
      <c r="AA760" s="29" t="e">
        <f t="shared" si="2079"/>
        <v>#DIV/0!</v>
      </c>
      <c r="AB760" s="29" t="e">
        <f t="shared" si="2080"/>
        <v>#DIV/0!</v>
      </c>
      <c r="AC760" s="29" t="e">
        <f t="shared" si="2081"/>
        <v>#DIV/0!</v>
      </c>
      <c r="AF760" s="23">
        <v>60.084299999999999</v>
      </c>
      <c r="AG760" s="23">
        <v>79.878799999999998</v>
      </c>
      <c r="AH760" s="23">
        <v>101.96120000000001</v>
      </c>
      <c r="AI760" s="23">
        <v>151.99039999999999</v>
      </c>
      <c r="AJ760" s="23">
        <v>159.69</v>
      </c>
      <c r="AK760" s="23">
        <v>71.846400000000003</v>
      </c>
      <c r="AL760" s="23">
        <v>70.9375</v>
      </c>
      <c r="AM760" s="23">
        <v>40.304400000000001</v>
      </c>
      <c r="AN760" s="23">
        <v>56.077399999999997</v>
      </c>
      <c r="AO760" s="23">
        <v>61.978999999999999</v>
      </c>
      <c r="AP760" s="23">
        <v>94.195999999999998</v>
      </c>
      <c r="AQ760" s="23">
        <v>18.998000000000001</v>
      </c>
      <c r="AR760" s="23">
        <v>35.450000000000003</v>
      </c>
      <c r="AS760" s="23">
        <v>29.88</v>
      </c>
      <c r="AT760" s="23">
        <v>74.691999999999993</v>
      </c>
      <c r="AU760" s="23">
        <v>81.39</v>
      </c>
      <c r="AX760" s="54">
        <f t="shared" si="2082"/>
        <v>0</v>
      </c>
      <c r="AY760" s="54">
        <f t="shared" si="2083"/>
        <v>0</v>
      </c>
      <c r="AZ760" s="54">
        <f t="shared" si="2084"/>
        <v>0</v>
      </c>
      <c r="BA760" s="54">
        <f t="shared" si="2085"/>
        <v>0</v>
      </c>
      <c r="BB760" s="54">
        <f t="shared" si="2086"/>
        <v>0</v>
      </c>
      <c r="BC760" s="54">
        <f t="shared" si="2087"/>
        <v>0</v>
      </c>
      <c r="BD760" s="54">
        <f t="shared" si="2088"/>
        <v>0</v>
      </c>
      <c r="BE760" s="54">
        <f t="shared" si="2089"/>
        <v>0</v>
      </c>
      <c r="BF760" s="54">
        <f t="shared" si="2090"/>
        <v>0</v>
      </c>
      <c r="BG760" s="54">
        <f t="shared" si="2091"/>
        <v>0</v>
      </c>
      <c r="BH760" s="54">
        <f t="shared" si="2092"/>
        <v>0</v>
      </c>
      <c r="BI760" s="54">
        <f t="shared" si="2093"/>
        <v>0</v>
      </c>
      <c r="BJ760" s="54">
        <f t="shared" si="2094"/>
        <v>0</v>
      </c>
      <c r="BK760" s="54">
        <f t="shared" si="2095"/>
        <v>0</v>
      </c>
      <c r="BL760" s="54">
        <f t="shared" si="2096"/>
        <v>0</v>
      </c>
      <c r="BM760" s="42"/>
      <c r="BO760" s="54">
        <f>'Norm-coeff'!$C$2+$AX760*'Norm-coeff'!$D$2+$AY760*'Norm-coeff'!$E$2+$AZ760*'Norm-coeff'!$F$2+$BA760*'Norm-coeff'!$G$2+$BB760*'Norm-coeff'!$H$2+$BC760*'Norm-coeff'!$I$2+$BD760*'Norm-coeff'!$J$2+$BE760*'Norm-coeff'!$K$2+$BF760*'Norm-coeff'!$L$2+$BG760*'Norm-coeff'!$M$2+$BH760*'Norm-coeff'!$N$2+$BI760*'Norm-coeff'!$O$2</f>
        <v>5.4045421474420303</v>
      </c>
      <c r="BP760" s="54">
        <f>'Norm-coeff'!$C$3+$AX760*'Norm-coeff'!$D$3+$AY760*'Norm-coeff'!$E$3+$AZ760*'Norm-coeff'!$F$3+$BA760*'Norm-coeff'!$G$3+$BB760*'Norm-coeff'!$H$3+$BC760*'Norm-coeff'!$I$3+$BD760*'Norm-coeff'!$J$3+$BE760*'Norm-coeff'!$K$3+$BF760*'Norm-coeff'!$L$3+$BG760*'Norm-coeff'!$M$3+$BH760*'Norm-coeff'!$N$3+$BI760*'Norm-coeff'!$O$3</f>
        <v>3.15319116612705</v>
      </c>
      <c r="BQ760" s="54">
        <f>'Norm-coeff'!$C$4+$AX760*'Norm-coeff'!$D$4+$AY760*'Norm-coeff'!$E$4+$AZ760*'Norm-coeff'!$F$4+$BA760*'Norm-coeff'!$G$4+$BB760*'Norm-coeff'!$H$4+$BC760*'Norm-coeff'!$I$4+$BD760*'Norm-coeff'!$J$4+$BE760*'Norm-coeff'!$K$4+$BF760*'Norm-coeff'!$L$4+$BG760*'Norm-coeff'!$M$4+$BH760*'Norm-coeff'!$N$4+$BI760*'Norm-coeff'!$O$4</f>
        <v>1.42115649462768</v>
      </c>
      <c r="BR760" s="54">
        <f>'Norm-coeff'!$C$5+$AX760*'Norm-coeff'!$D$5+$AY760*'Norm-coeff'!$E$5+$AZ760*'Norm-coeff'!$F$5+$BA760*'Norm-coeff'!$G$5+$BB760*'Norm-coeff'!$H$5+$BC760*'Norm-coeff'!$I$5+$BD760*'Norm-coeff'!$J$5+$BE760*'Norm-coeff'!$K$5+$BF760*'Norm-coeff'!$L$5+$BG760*'Norm-coeff'!$M$5+$BH760*'Norm-coeff'!$N$5+$BI760*'Norm-coeff'!$O$5</f>
        <v>1.0553329241296201</v>
      </c>
      <c r="BS760" s="54">
        <f>'Norm-coeff'!$C$6+$AX760*'Norm-coeff'!$D$6+$AY760*'Norm-coeff'!$E$6+$AZ760*'Norm-coeff'!$F$6+$BA760*'Norm-coeff'!$G$6+$BB760*'Norm-coeff'!$H$6+$BC760*'Norm-coeff'!$I$6+$BD760*'Norm-coeff'!$J$6+$BE760*'Norm-coeff'!$K$6+$BF760*'Norm-coeff'!$L$6+$BG760*'Norm-coeff'!$M$6+$BH760*'Norm-coeff'!$N$6+$BI760*'Norm-coeff'!$O$6</f>
        <v>-1.48700885495103E-2</v>
      </c>
      <c r="BT760" s="54">
        <f>'Norm-coeff'!$C$7+$AX760*'Norm-coeff'!$D$7+$AY760*'Norm-coeff'!$E$7+$AZ760*'Norm-coeff'!$F$7+$BA760*'Norm-coeff'!$G$7+$BB760*'Norm-coeff'!$H$7+$BC760*'Norm-coeff'!$I$7+$BD760*'Norm-coeff'!$J$7+$BE760*'Norm-coeff'!$K$7+$BF760*'Norm-coeff'!$L$7+$BG760*'Norm-coeff'!$M$7+$BH760*'Norm-coeff'!$N$7+$BI760*'Norm-coeff'!$O$7</f>
        <v>2.0907583608832998</v>
      </c>
      <c r="BU760" s="54">
        <f>'Norm-coeff'!$C$8+$AX760*'Norm-coeff'!$D$8+$AY760*'Norm-coeff'!$E$8+$AZ760*'Norm-coeff'!$F$8+$BA760*'Norm-coeff'!$G$8+$BB760*'Norm-coeff'!$H$8+$BC760*'Norm-coeff'!$I$8+$BD760*'Norm-coeff'!$J$8+$BE760*'Norm-coeff'!$K$8+$BF760*'Norm-coeff'!$L$8+$BG760*'Norm-coeff'!$M$8+$BH760*'Norm-coeff'!$N$8+$BI760*'Norm-coeff'!$O$8</f>
        <v>0.65894159836244504</v>
      </c>
      <c r="BV760" s="54">
        <f>'Norm-coeff'!$C$9+$AX760*'Norm-coeff'!$D$9+$AY760*'Norm-coeff'!$E$9+$AZ760*'Norm-coeff'!$F$9+$BA760*'Norm-coeff'!$G$9+$BB760*'Norm-coeff'!$H$9+$BC760*'Norm-coeff'!$I$9+$BD760*'Norm-coeff'!$J$9+$BE760*'Norm-coeff'!$K$9+$BF760*'Norm-coeff'!$L$9+$BG760*'Norm-coeff'!$M$9+$BH760*'Norm-coeff'!$N$9+$BI760*'Norm-coeff'!$O$9</f>
        <v>1.48961085014701</v>
      </c>
      <c r="BW760" s="54">
        <f>'Norm-coeff'!$C$10+$AX760*'Norm-coeff'!$D$10+$AY760*'Norm-coeff'!$E$10+$AZ760*'Norm-coeff'!$F$10+$BA760*'Norm-coeff'!$G$10+$BB760*'Norm-coeff'!$H$10+$BC760*'Norm-coeff'!$I$10+$BD760*'Norm-coeff'!$J$10+$BE760*'Norm-coeff'!$K$10+$BF760*'Norm-coeff'!$L$10+$BG760*'Norm-coeff'!$M$10+$BH760*'Norm-coeff'!$N$10+$BI760*'Norm-coeff'!$O$10</f>
        <v>1.42058735749591</v>
      </c>
      <c r="BX760" s="54">
        <f>'Norm-coeff'!$C$11+$AX760*'Norm-coeff'!$D$11+$AY760*'Norm-coeff'!$E$11+$AZ760*'Norm-coeff'!$F$11+$BA760*'Norm-coeff'!$G$11+$BB760*'Norm-coeff'!$H$11+$BC760*'Norm-coeff'!$I$11+$BD760*'Norm-coeff'!$J$11+$BE760*'Norm-coeff'!$K$11+$BF760*'Norm-coeff'!$L$11+$BG760*'Norm-coeff'!$M$11+$BH760*'Norm-coeff'!$N$11+$BI760*'Norm-coeff'!$O$11</f>
        <v>0.221233014421479</v>
      </c>
      <c r="BY760" s="54">
        <f>'Norm-coeff'!$C$12+$AX760*'Norm-coeff'!$D$12+$AY760*'Norm-coeff'!$E$12+$AZ760*'Norm-coeff'!$F$12+$BA760*'Norm-coeff'!$G$12+$BB760*'Norm-coeff'!$H$12+$BC760*'Norm-coeff'!$I$12+$BD760*'Norm-coeff'!$J$12+$BE760*'Norm-coeff'!$K$12+$BF760*'Norm-coeff'!$L$12+$BG760*'Norm-coeff'!$M$12+$BH760*'Norm-coeff'!$N$12+$BI760*'Norm-coeff'!$O$12</f>
        <v>0.283527502056037</v>
      </c>
      <c r="BZ760" s="54">
        <f>'Norm-coeff'!$C$13+$AX760*'Norm-coeff'!$D$13+$AY760*'Norm-coeff'!$E$13+$AZ760*'Norm-coeff'!$F$13+$BA760*'Norm-coeff'!$G$13+$BB760*'Norm-coeff'!$H$13+$BC760*'Norm-coeff'!$I$13+$BD760*'Norm-coeff'!$J$13+$BE760*'Norm-coeff'!$K$13+$BF760*'Norm-coeff'!$L$13+$BG760*'Norm-coeff'!$M$13+$BH760*'Norm-coeff'!$N$13+$BI760*'Norm-coeff'!$O$13</f>
        <v>-4.1864930554451202E-2</v>
      </c>
      <c r="CA760" s="54">
        <f>'Norm-coeff'!$C$14+$AX760*'Norm-coeff'!$D$14+$AY760*'Norm-coeff'!$E$14+$AZ760*'Norm-coeff'!$F$14+$BA760*'Norm-coeff'!$G$14+$BB760*'Norm-coeff'!$H$14+$BC760*'Norm-coeff'!$I$14+$BD760*'Norm-coeff'!$J$14+$BE760*'Norm-coeff'!$K$14+$BF760*'Norm-coeff'!$L$14+$BG760*'Norm-coeff'!$M$14+$BH760*'Norm-coeff'!$N$14+$BI760*'Norm-coeff'!$O$14</f>
        <v>4.2526983164477103</v>
      </c>
      <c r="CC760" s="54">
        <f t="shared" si="2221"/>
        <v>0</v>
      </c>
      <c r="CG760" s="54">
        <f t="shared" si="2097"/>
        <v>0</v>
      </c>
      <c r="CH760" s="54">
        <f t="shared" si="2075"/>
        <v>0</v>
      </c>
      <c r="CI760" s="54">
        <f t="shared" si="2098"/>
        <v>0</v>
      </c>
      <c r="CJ760" s="56">
        <f t="shared" si="2099"/>
        <v>0</v>
      </c>
      <c r="CK760" s="54">
        <f t="shared" si="2100"/>
        <v>0</v>
      </c>
      <c r="CL760" s="54">
        <f t="shared" si="2101"/>
        <v>0</v>
      </c>
      <c r="CM760" s="54">
        <f t="shared" si="2102"/>
        <v>0</v>
      </c>
      <c r="CN760" s="54">
        <f t="shared" si="2103"/>
        <v>0</v>
      </c>
      <c r="CO760" s="54">
        <f t="shared" si="2104"/>
        <v>0</v>
      </c>
      <c r="CP760" s="54">
        <f t="shared" si="2105"/>
        <v>0</v>
      </c>
      <c r="CQ760" s="54">
        <f t="shared" si="2106"/>
        <v>0</v>
      </c>
      <c r="CR760" s="54">
        <f t="shared" si="2107"/>
        <v>0</v>
      </c>
      <c r="CS760" s="54">
        <f t="shared" si="2108"/>
        <v>0</v>
      </c>
      <c r="CU760" s="54">
        <f t="shared" si="2109"/>
        <v>0</v>
      </c>
      <c r="CV760" s="54">
        <f t="shared" si="2110"/>
        <v>0</v>
      </c>
      <c r="CW760" s="54">
        <f t="shared" si="2111"/>
        <v>0</v>
      </c>
      <c r="CX760" s="54">
        <f t="shared" si="2112"/>
        <v>0</v>
      </c>
      <c r="CZ760" s="54">
        <f t="shared" si="2113"/>
        <v>0</v>
      </c>
      <c r="DA760" s="54">
        <f t="shared" si="2114"/>
        <v>0</v>
      </c>
      <c r="DB760" s="54">
        <f t="shared" si="2115"/>
        <v>0</v>
      </c>
      <c r="DC760" s="54">
        <f t="shared" si="2116"/>
        <v>0</v>
      </c>
      <c r="DD760" s="54">
        <f t="shared" si="2117"/>
        <v>0</v>
      </c>
      <c r="DE760" s="54">
        <f t="shared" si="2118"/>
        <v>0</v>
      </c>
      <c r="DF760" s="54">
        <f t="shared" si="2119"/>
        <v>0</v>
      </c>
      <c r="DG760" s="54">
        <f t="shared" si="2120"/>
        <v>2</v>
      </c>
      <c r="DH760" s="71">
        <f t="shared" si="2121"/>
        <v>0</v>
      </c>
      <c r="DI760" s="71">
        <f t="shared" si="2122"/>
        <v>0</v>
      </c>
      <c r="DJ760" s="54">
        <f t="shared" si="2123"/>
        <v>0</v>
      </c>
      <c r="DK760" s="54">
        <f t="shared" si="2124"/>
        <v>2</v>
      </c>
      <c r="DL760" s="4">
        <f t="shared" si="2049"/>
        <v>0</v>
      </c>
      <c r="DM760" s="3">
        <f t="shared" si="2125"/>
        <v>0</v>
      </c>
      <c r="DN760" s="3">
        <f t="shared" si="2126"/>
        <v>0</v>
      </c>
      <c r="DO760" s="4" t="e">
        <f t="shared" si="2127"/>
        <v>#DIV/0!</v>
      </c>
      <c r="DP760" s="57"/>
      <c r="DQ760" s="57"/>
      <c r="DR760" s="56">
        <f t="shared" si="2050"/>
        <v>2</v>
      </c>
      <c r="DS760" s="56">
        <f t="shared" si="2051"/>
        <v>0</v>
      </c>
      <c r="DT760" s="38">
        <f t="shared" si="2052"/>
        <v>0</v>
      </c>
      <c r="DU760" s="38">
        <f t="shared" si="2128"/>
        <v>2</v>
      </c>
      <c r="DV760" s="38">
        <f t="shared" si="2053"/>
        <v>0</v>
      </c>
      <c r="DW760" s="39">
        <f t="shared" si="2054"/>
        <v>0</v>
      </c>
      <c r="DX760" s="39">
        <f t="shared" si="2055"/>
        <v>0</v>
      </c>
      <c r="DY760" s="39">
        <f t="shared" si="2056"/>
        <v>0</v>
      </c>
      <c r="DZ760" s="39">
        <f t="shared" si="2057"/>
        <v>0</v>
      </c>
      <c r="EA760" s="39">
        <f t="shared" si="2058"/>
        <v>0</v>
      </c>
      <c r="EB760" s="37" t="e">
        <f t="shared" si="2129"/>
        <v>#DIV/0!</v>
      </c>
      <c r="EC760" s="37" t="e">
        <f t="shared" si="2130"/>
        <v>#DIV/0!</v>
      </c>
      <c r="ED760" s="37" t="e">
        <f t="shared" si="2131"/>
        <v>#DIV/0!</v>
      </c>
      <c r="EE760" s="37" t="e">
        <f t="shared" si="2132"/>
        <v>#DIV/0!</v>
      </c>
      <c r="EF760" s="39" t="e">
        <f t="shared" si="2133"/>
        <v>#DIV/0!</v>
      </c>
      <c r="EG760" s="37" t="e">
        <f t="shared" si="2134"/>
        <v>#DIV/0!</v>
      </c>
      <c r="EH760" s="37" t="e">
        <f t="shared" si="2135"/>
        <v>#DIV/0!</v>
      </c>
      <c r="EI760" s="11" t="b">
        <f t="shared" si="2136"/>
        <v>1</v>
      </c>
      <c r="EJ760" s="11" t="b">
        <f t="shared" si="2137"/>
        <v>0</v>
      </c>
      <c r="EK760" s="39" t="e">
        <f t="shared" si="2138"/>
        <v>#DIV/0!</v>
      </c>
      <c r="EL760" s="39" t="e">
        <f t="shared" si="2139"/>
        <v>#DIV/0!</v>
      </c>
      <c r="EM760" s="39" t="e">
        <f t="shared" si="2140"/>
        <v>#DIV/0!</v>
      </c>
      <c r="EN760" s="39" t="e">
        <f t="shared" si="2141"/>
        <v>#DIV/0!</v>
      </c>
      <c r="EO760" s="39" t="e">
        <f t="shared" si="2142"/>
        <v>#DIV/0!</v>
      </c>
      <c r="EP760" s="39" t="e">
        <f t="shared" si="2143"/>
        <v>#DIV/0!</v>
      </c>
      <c r="EQ760" s="39" t="e">
        <f t="shared" si="2144"/>
        <v>#DIV/0!</v>
      </c>
      <c r="ER760" s="39" t="e">
        <f t="shared" si="2145"/>
        <v>#DIV/0!</v>
      </c>
      <c r="ES760" s="58" t="str">
        <f t="shared" si="2146"/>
        <v>(OH,F,Cl)-dominate amphibole</v>
      </c>
      <c r="ET760" s="58" t="e">
        <f t="shared" si="2147"/>
        <v>#N/A</v>
      </c>
      <c r="EU760" s="56">
        <f t="shared" si="2059"/>
        <v>0</v>
      </c>
      <c r="EV760" s="56">
        <f t="shared" si="2060"/>
        <v>0</v>
      </c>
      <c r="EW760" s="56">
        <f t="shared" si="2061"/>
        <v>0</v>
      </c>
      <c r="EX760" s="56">
        <f t="shared" si="2062"/>
        <v>0</v>
      </c>
      <c r="EY760" s="56">
        <f t="shared" si="2063"/>
        <v>0</v>
      </c>
      <c r="EZ760" s="56">
        <f t="shared" si="2064"/>
        <v>0</v>
      </c>
      <c r="FA760" s="39">
        <f t="shared" si="2065"/>
        <v>0</v>
      </c>
      <c r="FB760" s="39">
        <f t="shared" si="2066"/>
        <v>0</v>
      </c>
      <c r="FC760" s="54">
        <f t="shared" si="2067"/>
        <v>0</v>
      </c>
      <c r="FD760" s="54">
        <f t="shared" si="2068"/>
        <v>0</v>
      </c>
      <c r="FE760" s="39">
        <f t="shared" si="2069"/>
        <v>0</v>
      </c>
      <c r="FF760" s="54">
        <f t="shared" si="2070"/>
        <v>0</v>
      </c>
      <c r="FG760" s="39">
        <f t="shared" si="2071"/>
        <v>0</v>
      </c>
      <c r="FH760" s="39">
        <f t="shared" si="2148"/>
        <v>0</v>
      </c>
      <c r="FI760" s="39">
        <f t="shared" si="2149"/>
        <v>0</v>
      </c>
      <c r="FJ760" s="39">
        <f t="shared" si="2150"/>
        <v>0</v>
      </c>
      <c r="FK760" s="39" t="e">
        <f t="shared" si="2151"/>
        <v>#DIV/0!</v>
      </c>
      <c r="FL760" s="39" t="e">
        <f t="shared" si="2152"/>
        <v>#DIV/0!</v>
      </c>
      <c r="FM760" s="39" t="e">
        <f t="shared" si="2153"/>
        <v>#DIV/0!</v>
      </c>
      <c r="FN760" s="39">
        <f t="shared" si="2154"/>
        <v>1</v>
      </c>
      <c r="FO760" s="39">
        <f t="shared" si="2072"/>
        <v>0</v>
      </c>
      <c r="FP760" s="39">
        <f t="shared" si="2073"/>
        <v>0</v>
      </c>
      <c r="FQ760" s="39">
        <f t="shared" si="2074"/>
        <v>0</v>
      </c>
      <c r="FR760" s="39">
        <f t="shared" si="2155"/>
        <v>0</v>
      </c>
      <c r="FS760" s="39">
        <f t="shared" si="2156"/>
        <v>0</v>
      </c>
      <c r="FU760" s="39" t="e">
        <f t="shared" si="2157"/>
        <v>#DIV/0!</v>
      </c>
      <c r="FV760" s="39" t="e">
        <f t="shared" si="2158"/>
        <v>#DIV/0!</v>
      </c>
      <c r="FW760" s="39" t="e">
        <f t="shared" si="2159"/>
        <v>#DIV/0!</v>
      </c>
      <c r="FY760" s="39" t="e">
        <f t="shared" si="2160"/>
        <v>#DIV/0!</v>
      </c>
      <c r="FZ760" s="39" t="e">
        <f t="shared" si="2161"/>
        <v>#DIV/0!</v>
      </c>
      <c r="GA760" s="39" t="e">
        <f t="shared" si="2162"/>
        <v>#DIV/0!</v>
      </c>
      <c r="GB760" s="39" t="e">
        <f t="shared" si="2163"/>
        <v>#DIV/0!</v>
      </c>
      <c r="GC760" s="39" t="e">
        <f t="shared" si="2164"/>
        <v>#DIV/0!</v>
      </c>
      <c r="GD760" s="39" t="e">
        <f t="shared" si="2165"/>
        <v>#DIV/0!</v>
      </c>
      <c r="GE760" s="39" t="e">
        <f t="shared" si="2166"/>
        <v>#DIV/0!</v>
      </c>
      <c r="GF760" s="39" t="e">
        <f t="shared" si="2167"/>
        <v>#DIV/0!</v>
      </c>
      <c r="GG760" s="39" t="e">
        <f t="shared" si="2168"/>
        <v>#DIV/0!</v>
      </c>
      <c r="GH760" s="39" t="e">
        <f t="shared" si="2169"/>
        <v>#DIV/0!</v>
      </c>
      <c r="GI760" s="39"/>
      <c r="GJ760" s="39" t="e">
        <f t="shared" si="2170"/>
        <v>#DIV/0!</v>
      </c>
      <c r="GK760" s="39" t="e">
        <f t="shared" si="2171"/>
        <v>#DIV/0!</v>
      </c>
      <c r="GL760" s="39" t="e">
        <f t="shared" si="2172"/>
        <v>#DIV/0!</v>
      </c>
      <c r="GM760" s="39" t="e">
        <f t="shared" si="2173"/>
        <v>#DIV/0!</v>
      </c>
      <c r="GN760" s="39" t="e">
        <f t="shared" si="2174"/>
        <v>#DIV/0!</v>
      </c>
      <c r="GO760" s="57"/>
      <c r="GP760" s="57" t="e">
        <f t="shared" si="2175"/>
        <v>#DIV/0!</v>
      </c>
      <c r="GQ760" s="59" t="e">
        <f t="shared" si="2176"/>
        <v>#DIV/0!</v>
      </c>
      <c r="GR760" s="41" t="e">
        <f t="shared" si="2177"/>
        <v>#DIV/0!</v>
      </c>
      <c r="GS760" s="57" t="e">
        <f t="shared" si="2178"/>
        <v>#DIV/0!</v>
      </c>
      <c r="GT760" s="57" t="e">
        <f t="shared" si="2179"/>
        <v>#DIV/0!</v>
      </c>
      <c r="GU760" s="57" t="e">
        <f t="shared" si="2180"/>
        <v>#DIV/0!</v>
      </c>
      <c r="GV760" s="57"/>
      <c r="GW760" s="42" t="e">
        <f t="shared" si="2181"/>
        <v>#DIV/0!</v>
      </c>
      <c r="GX760" s="42" t="e">
        <f t="shared" si="2182"/>
        <v>#DIV/0!</v>
      </c>
      <c r="GY760" s="42" t="e">
        <f t="shared" si="2183"/>
        <v>#DIV/0!</v>
      </c>
      <c r="GZ760" s="57"/>
      <c r="HA760" s="2" t="e">
        <f t="shared" si="2184"/>
        <v>#DIV/0!</v>
      </c>
      <c r="HB760" s="2" t="e">
        <f t="shared" si="2185"/>
        <v>#DIV/0!</v>
      </c>
      <c r="HC760" s="2" t="e">
        <f t="shared" si="2186"/>
        <v>#DIV/0!</v>
      </c>
      <c r="HD760" s="2" t="e">
        <f t="shared" si="2187"/>
        <v>#DIV/0!</v>
      </c>
      <c r="HE760" s="2" t="e">
        <f t="shared" si="2188"/>
        <v>#DIV/0!</v>
      </c>
      <c r="HF760" s="2" t="e">
        <f t="shared" si="2189"/>
        <v>#DIV/0!</v>
      </c>
      <c r="HG760" s="2" t="e">
        <f t="shared" si="2190"/>
        <v>#DIV/0!</v>
      </c>
      <c r="HH760" s="2" t="e">
        <f t="shared" si="2191"/>
        <v>#DIV/0!</v>
      </c>
      <c r="HI760" s="2" t="e">
        <f t="shared" si="2192"/>
        <v>#DIV/0!</v>
      </c>
      <c r="HJ760" s="11" t="e">
        <f t="shared" si="2193"/>
        <v>#DIV/0!</v>
      </c>
      <c r="HK760" s="60" t="e">
        <f t="shared" si="2194"/>
        <v>#DIV/0!</v>
      </c>
      <c r="HL760" s="57"/>
      <c r="HM760" s="57" t="e">
        <f t="shared" si="2195"/>
        <v>#DIV/0!</v>
      </c>
      <c r="HN760" s="57" t="e">
        <f t="shared" si="2196"/>
        <v>#DIV/0!</v>
      </c>
      <c r="HO760" s="57" t="e">
        <f t="shared" si="2197"/>
        <v>#DIV/0!</v>
      </c>
      <c r="HP760" s="57" t="e">
        <f t="shared" si="2198"/>
        <v>#DIV/0!</v>
      </c>
      <c r="HQ760" s="57" t="e">
        <f t="shared" si="2199"/>
        <v>#DIV/0!</v>
      </c>
      <c r="HR760" s="57"/>
      <c r="HS760" s="57" t="e">
        <f t="shared" si="2200"/>
        <v>#DIV/0!</v>
      </c>
      <c r="HT760" s="57" t="e">
        <f t="shared" si="2201"/>
        <v>#DIV/0!</v>
      </c>
      <c r="HU760" s="57" t="e">
        <f t="shared" si="2202"/>
        <v>#DIV/0!</v>
      </c>
      <c r="HV760" s="57" t="e">
        <f t="shared" si="2203"/>
        <v>#DIV/0!</v>
      </c>
      <c r="HW760" s="57" t="e">
        <f t="shared" si="2204"/>
        <v>#DIV/0!</v>
      </c>
      <c r="HX760" s="57"/>
      <c r="HY760" s="57" t="e">
        <f t="shared" si="2205"/>
        <v>#DIV/0!</v>
      </c>
      <c r="HZ760" s="57" t="e">
        <f t="shared" si="2206"/>
        <v>#DIV/0!</v>
      </c>
      <c r="IA760" s="57"/>
      <c r="IB760" s="61">
        <f t="shared" si="2207"/>
        <v>0</v>
      </c>
      <c r="IC760" s="57" t="str">
        <f t="shared" si="2208"/>
        <v/>
      </c>
      <c r="ID760" s="42"/>
      <c r="IE760" s="2" t="str">
        <f t="shared" si="2209"/>
        <v/>
      </c>
      <c r="IF760" s="60" t="e">
        <f t="shared" si="2210"/>
        <v>#DIV/0!</v>
      </c>
      <c r="IG760" s="60" t="str">
        <f t="shared" si="2211"/>
        <v/>
      </c>
      <c r="IH760" s="60" t="str">
        <f t="shared" si="2212"/>
        <v>zinco-</v>
      </c>
      <c r="II760" s="60" t="str">
        <f t="shared" si="2213"/>
        <v>mangano-</v>
      </c>
      <c r="IJ760" s="60" t="e">
        <f t="shared" si="2214"/>
        <v>#DIV/0!</v>
      </c>
      <c r="IK760" s="60" t="e">
        <f t="shared" si="2215"/>
        <v>#DIV/0!</v>
      </c>
      <c r="IL760" s="60" t="e">
        <f t="shared" si="2216"/>
        <v>#DIV/0!</v>
      </c>
      <c r="IM760" s="60" t="e">
        <f t="shared" si="2217"/>
        <v>#DIV/0!</v>
      </c>
      <c r="IN760" s="60" t="str">
        <f t="shared" si="2218"/>
        <v/>
      </c>
      <c r="IO760" s="60" t="str">
        <f t="shared" si="2219"/>
        <v/>
      </c>
      <c r="IP760" s="57"/>
      <c r="IQ760" s="57" t="str">
        <f t="shared" si="2220"/>
        <v>ERROR!!</v>
      </c>
    </row>
    <row r="761" spans="24:251">
      <c r="X761" s="29">
        <f t="shared" si="2076"/>
        <v>0</v>
      </c>
      <c r="Y761" s="29">
        <f t="shared" si="2077"/>
        <v>0</v>
      </c>
      <c r="Z761" s="29" t="e">
        <f t="shared" si="2078"/>
        <v>#DIV/0!</v>
      </c>
      <c r="AA761" s="29" t="e">
        <f t="shared" si="2079"/>
        <v>#DIV/0!</v>
      </c>
      <c r="AB761" s="29" t="e">
        <f t="shared" si="2080"/>
        <v>#DIV/0!</v>
      </c>
      <c r="AC761" s="29" t="e">
        <f t="shared" si="2081"/>
        <v>#DIV/0!</v>
      </c>
      <c r="AF761" s="23">
        <v>60.084299999999999</v>
      </c>
      <c r="AG761" s="23">
        <v>79.878799999999998</v>
      </c>
      <c r="AH761" s="23">
        <v>101.96120000000001</v>
      </c>
      <c r="AI761" s="23">
        <v>151.99039999999999</v>
      </c>
      <c r="AJ761" s="23">
        <v>159.69</v>
      </c>
      <c r="AK761" s="23">
        <v>71.846400000000003</v>
      </c>
      <c r="AL761" s="23">
        <v>70.9375</v>
      </c>
      <c r="AM761" s="23">
        <v>40.304400000000001</v>
      </c>
      <c r="AN761" s="23">
        <v>56.077399999999997</v>
      </c>
      <c r="AO761" s="23">
        <v>61.978999999999999</v>
      </c>
      <c r="AP761" s="23">
        <v>94.195999999999998</v>
      </c>
      <c r="AQ761" s="23">
        <v>18.998000000000001</v>
      </c>
      <c r="AR761" s="23">
        <v>35.450000000000003</v>
      </c>
      <c r="AS761" s="23">
        <v>29.88</v>
      </c>
      <c r="AT761" s="23">
        <v>74.691999999999993</v>
      </c>
      <c r="AU761" s="23">
        <v>81.39</v>
      </c>
      <c r="AX761" s="54">
        <f t="shared" si="2082"/>
        <v>0</v>
      </c>
      <c r="AY761" s="54">
        <f t="shared" si="2083"/>
        <v>0</v>
      </c>
      <c r="AZ761" s="54">
        <f t="shared" si="2084"/>
        <v>0</v>
      </c>
      <c r="BA761" s="54">
        <f t="shared" si="2085"/>
        <v>0</v>
      </c>
      <c r="BB761" s="54">
        <f t="shared" si="2086"/>
        <v>0</v>
      </c>
      <c r="BC761" s="54">
        <f t="shared" si="2087"/>
        <v>0</v>
      </c>
      <c r="BD761" s="54">
        <f t="shared" si="2088"/>
        <v>0</v>
      </c>
      <c r="BE761" s="54">
        <f t="shared" si="2089"/>
        <v>0</v>
      </c>
      <c r="BF761" s="54">
        <f t="shared" si="2090"/>
        <v>0</v>
      </c>
      <c r="BG761" s="54">
        <f t="shared" si="2091"/>
        <v>0</v>
      </c>
      <c r="BH761" s="54">
        <f t="shared" si="2092"/>
        <v>0</v>
      </c>
      <c r="BI761" s="54">
        <f t="shared" si="2093"/>
        <v>0</v>
      </c>
      <c r="BJ761" s="54">
        <f t="shared" si="2094"/>
        <v>0</v>
      </c>
      <c r="BK761" s="54">
        <f t="shared" si="2095"/>
        <v>0</v>
      </c>
      <c r="BL761" s="54">
        <f t="shared" si="2096"/>
        <v>0</v>
      </c>
      <c r="BM761" s="42"/>
      <c r="BO761" s="54">
        <f>'Norm-coeff'!$C$2+$AX761*'Norm-coeff'!$D$2+$AY761*'Norm-coeff'!$E$2+$AZ761*'Norm-coeff'!$F$2+$BA761*'Norm-coeff'!$G$2+$BB761*'Norm-coeff'!$H$2+$BC761*'Norm-coeff'!$I$2+$BD761*'Norm-coeff'!$J$2+$BE761*'Norm-coeff'!$K$2+$BF761*'Norm-coeff'!$L$2+$BG761*'Norm-coeff'!$M$2+$BH761*'Norm-coeff'!$N$2+$BI761*'Norm-coeff'!$O$2</f>
        <v>5.4045421474420303</v>
      </c>
      <c r="BP761" s="54">
        <f>'Norm-coeff'!$C$3+$AX761*'Norm-coeff'!$D$3+$AY761*'Norm-coeff'!$E$3+$AZ761*'Norm-coeff'!$F$3+$BA761*'Norm-coeff'!$G$3+$BB761*'Norm-coeff'!$H$3+$BC761*'Norm-coeff'!$I$3+$BD761*'Norm-coeff'!$J$3+$BE761*'Norm-coeff'!$K$3+$BF761*'Norm-coeff'!$L$3+$BG761*'Norm-coeff'!$M$3+$BH761*'Norm-coeff'!$N$3+$BI761*'Norm-coeff'!$O$3</f>
        <v>3.15319116612705</v>
      </c>
      <c r="BQ761" s="54">
        <f>'Norm-coeff'!$C$4+$AX761*'Norm-coeff'!$D$4+$AY761*'Norm-coeff'!$E$4+$AZ761*'Norm-coeff'!$F$4+$BA761*'Norm-coeff'!$G$4+$BB761*'Norm-coeff'!$H$4+$BC761*'Norm-coeff'!$I$4+$BD761*'Norm-coeff'!$J$4+$BE761*'Norm-coeff'!$K$4+$BF761*'Norm-coeff'!$L$4+$BG761*'Norm-coeff'!$M$4+$BH761*'Norm-coeff'!$N$4+$BI761*'Norm-coeff'!$O$4</f>
        <v>1.42115649462768</v>
      </c>
      <c r="BR761" s="54">
        <f>'Norm-coeff'!$C$5+$AX761*'Norm-coeff'!$D$5+$AY761*'Norm-coeff'!$E$5+$AZ761*'Norm-coeff'!$F$5+$BA761*'Norm-coeff'!$G$5+$BB761*'Norm-coeff'!$H$5+$BC761*'Norm-coeff'!$I$5+$BD761*'Norm-coeff'!$J$5+$BE761*'Norm-coeff'!$K$5+$BF761*'Norm-coeff'!$L$5+$BG761*'Norm-coeff'!$M$5+$BH761*'Norm-coeff'!$N$5+$BI761*'Norm-coeff'!$O$5</f>
        <v>1.0553329241296201</v>
      </c>
      <c r="BS761" s="54">
        <f>'Norm-coeff'!$C$6+$AX761*'Norm-coeff'!$D$6+$AY761*'Norm-coeff'!$E$6+$AZ761*'Norm-coeff'!$F$6+$BA761*'Norm-coeff'!$G$6+$BB761*'Norm-coeff'!$H$6+$BC761*'Norm-coeff'!$I$6+$BD761*'Norm-coeff'!$J$6+$BE761*'Norm-coeff'!$K$6+$BF761*'Norm-coeff'!$L$6+$BG761*'Norm-coeff'!$M$6+$BH761*'Norm-coeff'!$N$6+$BI761*'Norm-coeff'!$O$6</f>
        <v>-1.48700885495103E-2</v>
      </c>
      <c r="BT761" s="54">
        <f>'Norm-coeff'!$C$7+$AX761*'Norm-coeff'!$D$7+$AY761*'Norm-coeff'!$E$7+$AZ761*'Norm-coeff'!$F$7+$BA761*'Norm-coeff'!$G$7+$BB761*'Norm-coeff'!$H$7+$BC761*'Norm-coeff'!$I$7+$BD761*'Norm-coeff'!$J$7+$BE761*'Norm-coeff'!$K$7+$BF761*'Norm-coeff'!$L$7+$BG761*'Norm-coeff'!$M$7+$BH761*'Norm-coeff'!$N$7+$BI761*'Norm-coeff'!$O$7</f>
        <v>2.0907583608832998</v>
      </c>
      <c r="BU761" s="54">
        <f>'Norm-coeff'!$C$8+$AX761*'Norm-coeff'!$D$8+$AY761*'Norm-coeff'!$E$8+$AZ761*'Norm-coeff'!$F$8+$BA761*'Norm-coeff'!$G$8+$BB761*'Norm-coeff'!$H$8+$BC761*'Norm-coeff'!$I$8+$BD761*'Norm-coeff'!$J$8+$BE761*'Norm-coeff'!$K$8+$BF761*'Norm-coeff'!$L$8+$BG761*'Norm-coeff'!$M$8+$BH761*'Norm-coeff'!$N$8+$BI761*'Norm-coeff'!$O$8</f>
        <v>0.65894159836244504</v>
      </c>
      <c r="BV761" s="54">
        <f>'Norm-coeff'!$C$9+$AX761*'Norm-coeff'!$D$9+$AY761*'Norm-coeff'!$E$9+$AZ761*'Norm-coeff'!$F$9+$BA761*'Norm-coeff'!$G$9+$BB761*'Norm-coeff'!$H$9+$BC761*'Norm-coeff'!$I$9+$BD761*'Norm-coeff'!$J$9+$BE761*'Norm-coeff'!$K$9+$BF761*'Norm-coeff'!$L$9+$BG761*'Norm-coeff'!$M$9+$BH761*'Norm-coeff'!$N$9+$BI761*'Norm-coeff'!$O$9</f>
        <v>1.48961085014701</v>
      </c>
      <c r="BW761" s="54">
        <f>'Norm-coeff'!$C$10+$AX761*'Norm-coeff'!$D$10+$AY761*'Norm-coeff'!$E$10+$AZ761*'Norm-coeff'!$F$10+$BA761*'Norm-coeff'!$G$10+$BB761*'Norm-coeff'!$H$10+$BC761*'Norm-coeff'!$I$10+$BD761*'Norm-coeff'!$J$10+$BE761*'Norm-coeff'!$K$10+$BF761*'Norm-coeff'!$L$10+$BG761*'Norm-coeff'!$M$10+$BH761*'Norm-coeff'!$N$10+$BI761*'Norm-coeff'!$O$10</f>
        <v>1.42058735749591</v>
      </c>
      <c r="BX761" s="54">
        <f>'Norm-coeff'!$C$11+$AX761*'Norm-coeff'!$D$11+$AY761*'Norm-coeff'!$E$11+$AZ761*'Norm-coeff'!$F$11+$BA761*'Norm-coeff'!$G$11+$BB761*'Norm-coeff'!$H$11+$BC761*'Norm-coeff'!$I$11+$BD761*'Norm-coeff'!$J$11+$BE761*'Norm-coeff'!$K$11+$BF761*'Norm-coeff'!$L$11+$BG761*'Norm-coeff'!$M$11+$BH761*'Norm-coeff'!$N$11+$BI761*'Norm-coeff'!$O$11</f>
        <v>0.221233014421479</v>
      </c>
      <c r="BY761" s="54">
        <f>'Norm-coeff'!$C$12+$AX761*'Norm-coeff'!$D$12+$AY761*'Norm-coeff'!$E$12+$AZ761*'Norm-coeff'!$F$12+$BA761*'Norm-coeff'!$G$12+$BB761*'Norm-coeff'!$H$12+$BC761*'Norm-coeff'!$I$12+$BD761*'Norm-coeff'!$J$12+$BE761*'Norm-coeff'!$K$12+$BF761*'Norm-coeff'!$L$12+$BG761*'Norm-coeff'!$M$12+$BH761*'Norm-coeff'!$N$12+$BI761*'Norm-coeff'!$O$12</f>
        <v>0.283527502056037</v>
      </c>
      <c r="BZ761" s="54">
        <f>'Norm-coeff'!$C$13+$AX761*'Norm-coeff'!$D$13+$AY761*'Norm-coeff'!$E$13+$AZ761*'Norm-coeff'!$F$13+$BA761*'Norm-coeff'!$G$13+$BB761*'Norm-coeff'!$H$13+$BC761*'Norm-coeff'!$I$13+$BD761*'Norm-coeff'!$J$13+$BE761*'Norm-coeff'!$K$13+$BF761*'Norm-coeff'!$L$13+$BG761*'Norm-coeff'!$M$13+$BH761*'Norm-coeff'!$N$13+$BI761*'Norm-coeff'!$O$13</f>
        <v>-4.1864930554451202E-2</v>
      </c>
      <c r="CA761" s="54">
        <f>'Norm-coeff'!$C$14+$AX761*'Norm-coeff'!$D$14+$AY761*'Norm-coeff'!$E$14+$AZ761*'Norm-coeff'!$F$14+$BA761*'Norm-coeff'!$G$14+$BB761*'Norm-coeff'!$H$14+$BC761*'Norm-coeff'!$I$14+$BD761*'Norm-coeff'!$J$14+$BE761*'Norm-coeff'!$K$14+$BF761*'Norm-coeff'!$L$14+$BG761*'Norm-coeff'!$M$14+$BH761*'Norm-coeff'!$N$14+$BI761*'Norm-coeff'!$O$14</f>
        <v>4.2526983164477103</v>
      </c>
      <c r="CC761" s="54">
        <f t="shared" si="2221"/>
        <v>0</v>
      </c>
      <c r="CG761" s="54">
        <f t="shared" si="2097"/>
        <v>0</v>
      </c>
      <c r="CH761" s="54">
        <f t="shared" si="2075"/>
        <v>0</v>
      </c>
      <c r="CI761" s="54">
        <f t="shared" si="2098"/>
        <v>0</v>
      </c>
      <c r="CJ761" s="56">
        <f t="shared" si="2099"/>
        <v>0</v>
      </c>
      <c r="CK761" s="54">
        <f t="shared" si="2100"/>
        <v>0</v>
      </c>
      <c r="CL761" s="54">
        <f t="shared" si="2101"/>
        <v>0</v>
      </c>
      <c r="CM761" s="54">
        <f t="shared" si="2102"/>
        <v>0</v>
      </c>
      <c r="CN761" s="54">
        <f t="shared" si="2103"/>
        <v>0</v>
      </c>
      <c r="CO761" s="54">
        <f t="shared" si="2104"/>
        <v>0</v>
      </c>
      <c r="CP761" s="54">
        <f t="shared" si="2105"/>
        <v>0</v>
      </c>
      <c r="CQ761" s="54">
        <f t="shared" si="2106"/>
        <v>0</v>
      </c>
      <c r="CR761" s="54">
        <f t="shared" si="2107"/>
        <v>0</v>
      </c>
      <c r="CS761" s="54">
        <f t="shared" si="2108"/>
        <v>0</v>
      </c>
      <c r="CU761" s="54">
        <f t="shared" si="2109"/>
        <v>0</v>
      </c>
      <c r="CV761" s="54">
        <f t="shared" si="2110"/>
        <v>0</v>
      </c>
      <c r="CW761" s="54">
        <f t="shared" si="2111"/>
        <v>0</v>
      </c>
      <c r="CX761" s="54">
        <f t="shared" si="2112"/>
        <v>0</v>
      </c>
      <c r="CZ761" s="54">
        <f t="shared" si="2113"/>
        <v>0</v>
      </c>
      <c r="DA761" s="54">
        <f t="shared" si="2114"/>
        <v>0</v>
      </c>
      <c r="DB761" s="54">
        <f t="shared" si="2115"/>
        <v>0</v>
      </c>
      <c r="DC761" s="54">
        <f t="shared" si="2116"/>
        <v>0</v>
      </c>
      <c r="DD761" s="54">
        <f t="shared" si="2117"/>
        <v>0</v>
      </c>
      <c r="DE761" s="54">
        <f t="shared" si="2118"/>
        <v>0</v>
      </c>
      <c r="DF761" s="54">
        <f t="shared" si="2119"/>
        <v>0</v>
      </c>
      <c r="DG761" s="54">
        <f t="shared" si="2120"/>
        <v>2</v>
      </c>
      <c r="DH761" s="71">
        <f t="shared" si="2121"/>
        <v>0</v>
      </c>
      <c r="DI761" s="71">
        <f t="shared" si="2122"/>
        <v>0</v>
      </c>
      <c r="DJ761" s="54">
        <f t="shared" si="2123"/>
        <v>0</v>
      </c>
      <c r="DK761" s="54">
        <f t="shared" si="2124"/>
        <v>2</v>
      </c>
      <c r="DL761" s="4">
        <f t="shared" si="2049"/>
        <v>0</v>
      </c>
      <c r="DM761" s="3">
        <f t="shared" si="2125"/>
        <v>0</v>
      </c>
      <c r="DN761" s="3">
        <f t="shared" si="2126"/>
        <v>0</v>
      </c>
      <c r="DO761" s="4" t="e">
        <f t="shared" si="2127"/>
        <v>#DIV/0!</v>
      </c>
      <c r="DP761" s="57"/>
      <c r="DQ761" s="57"/>
      <c r="DR761" s="56">
        <f t="shared" si="2050"/>
        <v>2</v>
      </c>
      <c r="DS761" s="56">
        <f t="shared" si="2051"/>
        <v>0</v>
      </c>
      <c r="DT761" s="38">
        <f t="shared" si="2052"/>
        <v>0</v>
      </c>
      <c r="DU761" s="38">
        <f t="shared" si="2128"/>
        <v>2</v>
      </c>
      <c r="DV761" s="38">
        <f t="shared" si="2053"/>
        <v>0</v>
      </c>
      <c r="DW761" s="39">
        <f t="shared" si="2054"/>
        <v>0</v>
      </c>
      <c r="DX761" s="39">
        <f t="shared" si="2055"/>
        <v>0</v>
      </c>
      <c r="DY761" s="39">
        <f t="shared" si="2056"/>
        <v>0</v>
      </c>
      <c r="DZ761" s="39">
        <f t="shared" si="2057"/>
        <v>0</v>
      </c>
      <c r="EA761" s="39">
        <f t="shared" si="2058"/>
        <v>0</v>
      </c>
      <c r="EB761" s="37" t="e">
        <f t="shared" si="2129"/>
        <v>#DIV/0!</v>
      </c>
      <c r="EC761" s="37" t="e">
        <f t="shared" si="2130"/>
        <v>#DIV/0!</v>
      </c>
      <c r="ED761" s="37" t="e">
        <f t="shared" si="2131"/>
        <v>#DIV/0!</v>
      </c>
      <c r="EE761" s="37" t="e">
        <f t="shared" si="2132"/>
        <v>#DIV/0!</v>
      </c>
      <c r="EF761" s="39" t="e">
        <f t="shared" si="2133"/>
        <v>#DIV/0!</v>
      </c>
      <c r="EG761" s="37" t="e">
        <f t="shared" si="2134"/>
        <v>#DIV/0!</v>
      </c>
      <c r="EH761" s="37" t="e">
        <f t="shared" si="2135"/>
        <v>#DIV/0!</v>
      </c>
      <c r="EI761" s="11" t="b">
        <f t="shared" si="2136"/>
        <v>1</v>
      </c>
      <c r="EJ761" s="11" t="b">
        <f t="shared" si="2137"/>
        <v>0</v>
      </c>
      <c r="EK761" s="39" t="e">
        <f t="shared" si="2138"/>
        <v>#DIV/0!</v>
      </c>
      <c r="EL761" s="39" t="e">
        <f t="shared" si="2139"/>
        <v>#DIV/0!</v>
      </c>
      <c r="EM761" s="39" t="e">
        <f t="shared" si="2140"/>
        <v>#DIV/0!</v>
      </c>
      <c r="EN761" s="39" t="e">
        <f t="shared" si="2141"/>
        <v>#DIV/0!</v>
      </c>
      <c r="EO761" s="39" t="e">
        <f t="shared" si="2142"/>
        <v>#DIV/0!</v>
      </c>
      <c r="EP761" s="39" t="e">
        <f t="shared" si="2143"/>
        <v>#DIV/0!</v>
      </c>
      <c r="EQ761" s="39" t="e">
        <f t="shared" si="2144"/>
        <v>#DIV/0!</v>
      </c>
      <c r="ER761" s="39" t="e">
        <f t="shared" si="2145"/>
        <v>#DIV/0!</v>
      </c>
      <c r="ES761" s="58" t="str">
        <f t="shared" si="2146"/>
        <v>(OH,F,Cl)-dominate amphibole</v>
      </c>
      <c r="ET761" s="58" t="e">
        <f t="shared" si="2147"/>
        <v>#N/A</v>
      </c>
      <c r="EU761" s="56">
        <f t="shared" si="2059"/>
        <v>0</v>
      </c>
      <c r="EV761" s="56">
        <f t="shared" si="2060"/>
        <v>0</v>
      </c>
      <c r="EW761" s="56">
        <f t="shared" si="2061"/>
        <v>0</v>
      </c>
      <c r="EX761" s="56">
        <f t="shared" si="2062"/>
        <v>0</v>
      </c>
      <c r="EY761" s="56">
        <f t="shared" si="2063"/>
        <v>0</v>
      </c>
      <c r="EZ761" s="56">
        <f t="shared" si="2064"/>
        <v>0</v>
      </c>
      <c r="FA761" s="39">
        <f t="shared" si="2065"/>
        <v>0</v>
      </c>
      <c r="FB761" s="39">
        <f t="shared" si="2066"/>
        <v>0</v>
      </c>
      <c r="FC761" s="54">
        <f t="shared" si="2067"/>
        <v>0</v>
      </c>
      <c r="FD761" s="54">
        <f t="shared" si="2068"/>
        <v>0</v>
      </c>
      <c r="FE761" s="39">
        <f t="shared" si="2069"/>
        <v>0</v>
      </c>
      <c r="FF761" s="54">
        <f t="shared" si="2070"/>
        <v>0</v>
      </c>
      <c r="FG761" s="39">
        <f t="shared" si="2071"/>
        <v>0</v>
      </c>
      <c r="FH761" s="39">
        <f t="shared" si="2148"/>
        <v>0</v>
      </c>
      <c r="FI761" s="39">
        <f t="shared" si="2149"/>
        <v>0</v>
      </c>
      <c r="FJ761" s="39">
        <f t="shared" si="2150"/>
        <v>0</v>
      </c>
      <c r="FK761" s="39" t="e">
        <f t="shared" si="2151"/>
        <v>#DIV/0!</v>
      </c>
      <c r="FL761" s="39" t="e">
        <f t="shared" si="2152"/>
        <v>#DIV/0!</v>
      </c>
      <c r="FM761" s="39" t="e">
        <f t="shared" si="2153"/>
        <v>#DIV/0!</v>
      </c>
      <c r="FN761" s="39">
        <f t="shared" si="2154"/>
        <v>1</v>
      </c>
      <c r="FO761" s="39">
        <f t="shared" si="2072"/>
        <v>0</v>
      </c>
      <c r="FP761" s="39">
        <f t="shared" si="2073"/>
        <v>0</v>
      </c>
      <c r="FQ761" s="39">
        <f t="shared" si="2074"/>
        <v>0</v>
      </c>
      <c r="FR761" s="39">
        <f t="shared" si="2155"/>
        <v>0</v>
      </c>
      <c r="FS761" s="39">
        <f t="shared" si="2156"/>
        <v>0</v>
      </c>
      <c r="FU761" s="39" t="e">
        <f t="shared" si="2157"/>
        <v>#DIV/0!</v>
      </c>
      <c r="FV761" s="39" t="e">
        <f t="shared" si="2158"/>
        <v>#DIV/0!</v>
      </c>
      <c r="FW761" s="39" t="e">
        <f t="shared" si="2159"/>
        <v>#DIV/0!</v>
      </c>
      <c r="FY761" s="39" t="e">
        <f t="shared" si="2160"/>
        <v>#DIV/0!</v>
      </c>
      <c r="FZ761" s="39" t="e">
        <f t="shared" si="2161"/>
        <v>#DIV/0!</v>
      </c>
      <c r="GA761" s="39" t="e">
        <f t="shared" si="2162"/>
        <v>#DIV/0!</v>
      </c>
      <c r="GB761" s="39" t="e">
        <f t="shared" si="2163"/>
        <v>#DIV/0!</v>
      </c>
      <c r="GC761" s="39" t="e">
        <f t="shared" si="2164"/>
        <v>#DIV/0!</v>
      </c>
      <c r="GD761" s="39" t="e">
        <f t="shared" si="2165"/>
        <v>#DIV/0!</v>
      </c>
      <c r="GE761" s="39" t="e">
        <f t="shared" si="2166"/>
        <v>#DIV/0!</v>
      </c>
      <c r="GF761" s="39" t="e">
        <f t="shared" si="2167"/>
        <v>#DIV/0!</v>
      </c>
      <c r="GG761" s="39" t="e">
        <f t="shared" si="2168"/>
        <v>#DIV/0!</v>
      </c>
      <c r="GH761" s="39" t="e">
        <f t="shared" si="2169"/>
        <v>#DIV/0!</v>
      </c>
      <c r="GI761" s="39"/>
      <c r="GJ761" s="39" t="e">
        <f t="shared" si="2170"/>
        <v>#DIV/0!</v>
      </c>
      <c r="GK761" s="39" t="e">
        <f t="shared" si="2171"/>
        <v>#DIV/0!</v>
      </c>
      <c r="GL761" s="39" t="e">
        <f t="shared" si="2172"/>
        <v>#DIV/0!</v>
      </c>
      <c r="GM761" s="39" t="e">
        <f t="shared" si="2173"/>
        <v>#DIV/0!</v>
      </c>
      <c r="GN761" s="39" t="e">
        <f t="shared" si="2174"/>
        <v>#DIV/0!</v>
      </c>
      <c r="GO761" s="57"/>
      <c r="GP761" s="57" t="e">
        <f t="shared" si="2175"/>
        <v>#DIV/0!</v>
      </c>
      <c r="GQ761" s="59" t="e">
        <f t="shared" si="2176"/>
        <v>#DIV/0!</v>
      </c>
      <c r="GR761" s="41" t="e">
        <f t="shared" si="2177"/>
        <v>#DIV/0!</v>
      </c>
      <c r="GS761" s="57" t="e">
        <f t="shared" si="2178"/>
        <v>#DIV/0!</v>
      </c>
      <c r="GT761" s="57" t="e">
        <f t="shared" si="2179"/>
        <v>#DIV/0!</v>
      </c>
      <c r="GU761" s="57" t="e">
        <f t="shared" si="2180"/>
        <v>#DIV/0!</v>
      </c>
      <c r="GV761" s="57"/>
      <c r="GW761" s="42" t="e">
        <f t="shared" si="2181"/>
        <v>#DIV/0!</v>
      </c>
      <c r="GX761" s="42" t="e">
        <f t="shared" si="2182"/>
        <v>#DIV/0!</v>
      </c>
      <c r="GY761" s="42" t="e">
        <f t="shared" si="2183"/>
        <v>#DIV/0!</v>
      </c>
      <c r="GZ761" s="57"/>
      <c r="HA761" s="2" t="e">
        <f t="shared" si="2184"/>
        <v>#DIV/0!</v>
      </c>
      <c r="HB761" s="2" t="e">
        <f t="shared" si="2185"/>
        <v>#DIV/0!</v>
      </c>
      <c r="HC761" s="2" t="e">
        <f t="shared" si="2186"/>
        <v>#DIV/0!</v>
      </c>
      <c r="HD761" s="2" t="e">
        <f t="shared" si="2187"/>
        <v>#DIV/0!</v>
      </c>
      <c r="HE761" s="2" t="e">
        <f t="shared" si="2188"/>
        <v>#DIV/0!</v>
      </c>
      <c r="HF761" s="2" t="e">
        <f t="shared" si="2189"/>
        <v>#DIV/0!</v>
      </c>
      <c r="HG761" s="2" t="e">
        <f t="shared" si="2190"/>
        <v>#DIV/0!</v>
      </c>
      <c r="HH761" s="2" t="e">
        <f t="shared" si="2191"/>
        <v>#DIV/0!</v>
      </c>
      <c r="HI761" s="2" t="e">
        <f t="shared" si="2192"/>
        <v>#DIV/0!</v>
      </c>
      <c r="HJ761" s="11" t="e">
        <f t="shared" si="2193"/>
        <v>#DIV/0!</v>
      </c>
      <c r="HK761" s="60" t="e">
        <f t="shared" si="2194"/>
        <v>#DIV/0!</v>
      </c>
      <c r="HL761" s="57"/>
      <c r="HM761" s="57" t="e">
        <f t="shared" si="2195"/>
        <v>#DIV/0!</v>
      </c>
      <c r="HN761" s="57" t="e">
        <f t="shared" si="2196"/>
        <v>#DIV/0!</v>
      </c>
      <c r="HO761" s="57" t="e">
        <f t="shared" si="2197"/>
        <v>#DIV/0!</v>
      </c>
      <c r="HP761" s="57" t="e">
        <f t="shared" si="2198"/>
        <v>#DIV/0!</v>
      </c>
      <c r="HQ761" s="57" t="e">
        <f t="shared" si="2199"/>
        <v>#DIV/0!</v>
      </c>
      <c r="HR761" s="57"/>
      <c r="HS761" s="57" t="e">
        <f t="shared" si="2200"/>
        <v>#DIV/0!</v>
      </c>
      <c r="HT761" s="57" t="e">
        <f t="shared" si="2201"/>
        <v>#DIV/0!</v>
      </c>
      <c r="HU761" s="57" t="e">
        <f t="shared" si="2202"/>
        <v>#DIV/0!</v>
      </c>
      <c r="HV761" s="57" t="e">
        <f t="shared" si="2203"/>
        <v>#DIV/0!</v>
      </c>
      <c r="HW761" s="57" t="e">
        <f t="shared" si="2204"/>
        <v>#DIV/0!</v>
      </c>
      <c r="HX761" s="57"/>
      <c r="HY761" s="57" t="e">
        <f t="shared" si="2205"/>
        <v>#DIV/0!</v>
      </c>
      <c r="HZ761" s="57" t="e">
        <f t="shared" si="2206"/>
        <v>#DIV/0!</v>
      </c>
      <c r="IA761" s="57"/>
      <c r="IB761" s="61">
        <f t="shared" si="2207"/>
        <v>0</v>
      </c>
      <c r="IC761" s="57" t="str">
        <f t="shared" si="2208"/>
        <v/>
      </c>
      <c r="ID761" s="42"/>
      <c r="IE761" s="2" t="str">
        <f t="shared" si="2209"/>
        <v/>
      </c>
      <c r="IF761" s="60" t="e">
        <f t="shared" si="2210"/>
        <v>#DIV/0!</v>
      </c>
      <c r="IG761" s="60" t="str">
        <f t="shared" si="2211"/>
        <v/>
      </c>
      <c r="IH761" s="60" t="str">
        <f t="shared" si="2212"/>
        <v>zinco-</v>
      </c>
      <c r="II761" s="60" t="str">
        <f t="shared" si="2213"/>
        <v>mangano-</v>
      </c>
      <c r="IJ761" s="60" t="e">
        <f t="shared" si="2214"/>
        <v>#DIV/0!</v>
      </c>
      <c r="IK761" s="60" t="e">
        <f t="shared" si="2215"/>
        <v>#DIV/0!</v>
      </c>
      <c r="IL761" s="60" t="e">
        <f t="shared" si="2216"/>
        <v>#DIV/0!</v>
      </c>
      <c r="IM761" s="60" t="e">
        <f t="shared" si="2217"/>
        <v>#DIV/0!</v>
      </c>
      <c r="IN761" s="60" t="str">
        <f t="shared" si="2218"/>
        <v/>
      </c>
      <c r="IO761" s="60" t="str">
        <f t="shared" si="2219"/>
        <v/>
      </c>
      <c r="IP761" s="57"/>
      <c r="IQ761" s="57" t="str">
        <f t="shared" si="2220"/>
        <v>ERROR!!</v>
      </c>
    </row>
    <row r="762" spans="24:251">
      <c r="X762" s="29">
        <f t="shared" si="2076"/>
        <v>0</v>
      </c>
      <c r="Y762" s="29">
        <f t="shared" si="2077"/>
        <v>0</v>
      </c>
      <c r="Z762" s="29" t="e">
        <f t="shared" si="2078"/>
        <v>#DIV/0!</v>
      </c>
      <c r="AA762" s="29" t="e">
        <f t="shared" si="2079"/>
        <v>#DIV/0!</v>
      </c>
      <c r="AB762" s="29" t="e">
        <f t="shared" si="2080"/>
        <v>#DIV/0!</v>
      </c>
      <c r="AC762" s="29" t="e">
        <f t="shared" si="2081"/>
        <v>#DIV/0!</v>
      </c>
      <c r="AF762" s="23">
        <v>60.084299999999999</v>
      </c>
      <c r="AG762" s="23">
        <v>79.878799999999998</v>
      </c>
      <c r="AH762" s="23">
        <v>101.96120000000001</v>
      </c>
      <c r="AI762" s="23">
        <v>151.99039999999999</v>
      </c>
      <c r="AJ762" s="23">
        <v>159.69</v>
      </c>
      <c r="AK762" s="23">
        <v>71.846400000000003</v>
      </c>
      <c r="AL762" s="23">
        <v>70.9375</v>
      </c>
      <c r="AM762" s="23">
        <v>40.304400000000001</v>
      </c>
      <c r="AN762" s="23">
        <v>56.077399999999997</v>
      </c>
      <c r="AO762" s="23">
        <v>61.978999999999999</v>
      </c>
      <c r="AP762" s="23">
        <v>94.195999999999998</v>
      </c>
      <c r="AQ762" s="23">
        <v>18.998000000000001</v>
      </c>
      <c r="AR762" s="23">
        <v>35.450000000000003</v>
      </c>
      <c r="AS762" s="23">
        <v>29.88</v>
      </c>
      <c r="AT762" s="23">
        <v>74.691999999999993</v>
      </c>
      <c r="AU762" s="23">
        <v>81.39</v>
      </c>
      <c r="AX762" s="54">
        <f t="shared" si="2082"/>
        <v>0</v>
      </c>
      <c r="AY762" s="54">
        <f t="shared" si="2083"/>
        <v>0</v>
      </c>
      <c r="AZ762" s="54">
        <f t="shared" si="2084"/>
        <v>0</v>
      </c>
      <c r="BA762" s="54">
        <f t="shared" si="2085"/>
        <v>0</v>
      </c>
      <c r="BB762" s="54">
        <f t="shared" si="2086"/>
        <v>0</v>
      </c>
      <c r="BC762" s="54">
        <f t="shared" si="2087"/>
        <v>0</v>
      </c>
      <c r="BD762" s="54">
        <f t="shared" si="2088"/>
        <v>0</v>
      </c>
      <c r="BE762" s="54">
        <f t="shared" si="2089"/>
        <v>0</v>
      </c>
      <c r="BF762" s="54">
        <f t="shared" si="2090"/>
        <v>0</v>
      </c>
      <c r="BG762" s="54">
        <f t="shared" si="2091"/>
        <v>0</v>
      </c>
      <c r="BH762" s="54">
        <f t="shared" si="2092"/>
        <v>0</v>
      </c>
      <c r="BI762" s="54">
        <f t="shared" si="2093"/>
        <v>0</v>
      </c>
      <c r="BJ762" s="54">
        <f t="shared" si="2094"/>
        <v>0</v>
      </c>
      <c r="BK762" s="54">
        <f t="shared" si="2095"/>
        <v>0</v>
      </c>
      <c r="BL762" s="54">
        <f t="shared" si="2096"/>
        <v>0</v>
      </c>
      <c r="BM762" s="42"/>
      <c r="BO762" s="54">
        <f>'Norm-coeff'!$C$2+$AX762*'Norm-coeff'!$D$2+$AY762*'Norm-coeff'!$E$2+$AZ762*'Norm-coeff'!$F$2+$BA762*'Norm-coeff'!$G$2+$BB762*'Norm-coeff'!$H$2+$BC762*'Norm-coeff'!$I$2+$BD762*'Norm-coeff'!$J$2+$BE762*'Norm-coeff'!$K$2+$BF762*'Norm-coeff'!$L$2+$BG762*'Norm-coeff'!$M$2+$BH762*'Norm-coeff'!$N$2+$BI762*'Norm-coeff'!$O$2</f>
        <v>5.4045421474420303</v>
      </c>
      <c r="BP762" s="54">
        <f>'Norm-coeff'!$C$3+$AX762*'Norm-coeff'!$D$3+$AY762*'Norm-coeff'!$E$3+$AZ762*'Norm-coeff'!$F$3+$BA762*'Norm-coeff'!$G$3+$BB762*'Norm-coeff'!$H$3+$BC762*'Norm-coeff'!$I$3+$BD762*'Norm-coeff'!$J$3+$BE762*'Norm-coeff'!$K$3+$BF762*'Norm-coeff'!$L$3+$BG762*'Norm-coeff'!$M$3+$BH762*'Norm-coeff'!$N$3+$BI762*'Norm-coeff'!$O$3</f>
        <v>3.15319116612705</v>
      </c>
      <c r="BQ762" s="54">
        <f>'Norm-coeff'!$C$4+$AX762*'Norm-coeff'!$D$4+$AY762*'Norm-coeff'!$E$4+$AZ762*'Norm-coeff'!$F$4+$BA762*'Norm-coeff'!$G$4+$BB762*'Norm-coeff'!$H$4+$BC762*'Norm-coeff'!$I$4+$BD762*'Norm-coeff'!$J$4+$BE762*'Norm-coeff'!$K$4+$BF762*'Norm-coeff'!$L$4+$BG762*'Norm-coeff'!$M$4+$BH762*'Norm-coeff'!$N$4+$BI762*'Norm-coeff'!$O$4</f>
        <v>1.42115649462768</v>
      </c>
      <c r="BR762" s="54">
        <f>'Norm-coeff'!$C$5+$AX762*'Norm-coeff'!$D$5+$AY762*'Norm-coeff'!$E$5+$AZ762*'Norm-coeff'!$F$5+$BA762*'Norm-coeff'!$G$5+$BB762*'Norm-coeff'!$H$5+$BC762*'Norm-coeff'!$I$5+$BD762*'Norm-coeff'!$J$5+$BE762*'Norm-coeff'!$K$5+$BF762*'Norm-coeff'!$L$5+$BG762*'Norm-coeff'!$M$5+$BH762*'Norm-coeff'!$N$5+$BI762*'Norm-coeff'!$O$5</f>
        <v>1.0553329241296201</v>
      </c>
      <c r="BS762" s="54">
        <f>'Norm-coeff'!$C$6+$AX762*'Norm-coeff'!$D$6+$AY762*'Norm-coeff'!$E$6+$AZ762*'Norm-coeff'!$F$6+$BA762*'Norm-coeff'!$G$6+$BB762*'Norm-coeff'!$H$6+$BC762*'Norm-coeff'!$I$6+$BD762*'Norm-coeff'!$J$6+$BE762*'Norm-coeff'!$K$6+$BF762*'Norm-coeff'!$L$6+$BG762*'Norm-coeff'!$M$6+$BH762*'Norm-coeff'!$N$6+$BI762*'Norm-coeff'!$O$6</f>
        <v>-1.48700885495103E-2</v>
      </c>
      <c r="BT762" s="54">
        <f>'Norm-coeff'!$C$7+$AX762*'Norm-coeff'!$D$7+$AY762*'Norm-coeff'!$E$7+$AZ762*'Norm-coeff'!$F$7+$BA762*'Norm-coeff'!$G$7+$BB762*'Norm-coeff'!$H$7+$BC762*'Norm-coeff'!$I$7+$BD762*'Norm-coeff'!$J$7+$BE762*'Norm-coeff'!$K$7+$BF762*'Norm-coeff'!$L$7+$BG762*'Norm-coeff'!$M$7+$BH762*'Norm-coeff'!$N$7+$BI762*'Norm-coeff'!$O$7</f>
        <v>2.0907583608832998</v>
      </c>
      <c r="BU762" s="54">
        <f>'Norm-coeff'!$C$8+$AX762*'Norm-coeff'!$D$8+$AY762*'Norm-coeff'!$E$8+$AZ762*'Norm-coeff'!$F$8+$BA762*'Norm-coeff'!$G$8+$BB762*'Norm-coeff'!$H$8+$BC762*'Norm-coeff'!$I$8+$BD762*'Norm-coeff'!$J$8+$BE762*'Norm-coeff'!$K$8+$BF762*'Norm-coeff'!$L$8+$BG762*'Norm-coeff'!$M$8+$BH762*'Norm-coeff'!$N$8+$BI762*'Norm-coeff'!$O$8</f>
        <v>0.65894159836244504</v>
      </c>
      <c r="BV762" s="54">
        <f>'Norm-coeff'!$C$9+$AX762*'Norm-coeff'!$D$9+$AY762*'Norm-coeff'!$E$9+$AZ762*'Norm-coeff'!$F$9+$BA762*'Norm-coeff'!$G$9+$BB762*'Norm-coeff'!$H$9+$BC762*'Norm-coeff'!$I$9+$BD762*'Norm-coeff'!$J$9+$BE762*'Norm-coeff'!$K$9+$BF762*'Norm-coeff'!$L$9+$BG762*'Norm-coeff'!$M$9+$BH762*'Norm-coeff'!$N$9+$BI762*'Norm-coeff'!$O$9</f>
        <v>1.48961085014701</v>
      </c>
      <c r="BW762" s="54">
        <f>'Norm-coeff'!$C$10+$AX762*'Norm-coeff'!$D$10+$AY762*'Norm-coeff'!$E$10+$AZ762*'Norm-coeff'!$F$10+$BA762*'Norm-coeff'!$G$10+$BB762*'Norm-coeff'!$H$10+$BC762*'Norm-coeff'!$I$10+$BD762*'Norm-coeff'!$J$10+$BE762*'Norm-coeff'!$K$10+$BF762*'Norm-coeff'!$L$10+$BG762*'Norm-coeff'!$M$10+$BH762*'Norm-coeff'!$N$10+$BI762*'Norm-coeff'!$O$10</f>
        <v>1.42058735749591</v>
      </c>
      <c r="BX762" s="54">
        <f>'Norm-coeff'!$C$11+$AX762*'Norm-coeff'!$D$11+$AY762*'Norm-coeff'!$E$11+$AZ762*'Norm-coeff'!$F$11+$BA762*'Norm-coeff'!$G$11+$BB762*'Norm-coeff'!$H$11+$BC762*'Norm-coeff'!$I$11+$BD762*'Norm-coeff'!$J$11+$BE762*'Norm-coeff'!$K$11+$BF762*'Norm-coeff'!$L$11+$BG762*'Norm-coeff'!$M$11+$BH762*'Norm-coeff'!$N$11+$BI762*'Norm-coeff'!$O$11</f>
        <v>0.221233014421479</v>
      </c>
      <c r="BY762" s="54">
        <f>'Norm-coeff'!$C$12+$AX762*'Norm-coeff'!$D$12+$AY762*'Norm-coeff'!$E$12+$AZ762*'Norm-coeff'!$F$12+$BA762*'Norm-coeff'!$G$12+$BB762*'Norm-coeff'!$H$12+$BC762*'Norm-coeff'!$I$12+$BD762*'Norm-coeff'!$J$12+$BE762*'Norm-coeff'!$K$12+$BF762*'Norm-coeff'!$L$12+$BG762*'Norm-coeff'!$M$12+$BH762*'Norm-coeff'!$N$12+$BI762*'Norm-coeff'!$O$12</f>
        <v>0.283527502056037</v>
      </c>
      <c r="BZ762" s="54">
        <f>'Norm-coeff'!$C$13+$AX762*'Norm-coeff'!$D$13+$AY762*'Norm-coeff'!$E$13+$AZ762*'Norm-coeff'!$F$13+$BA762*'Norm-coeff'!$G$13+$BB762*'Norm-coeff'!$H$13+$BC762*'Norm-coeff'!$I$13+$BD762*'Norm-coeff'!$J$13+$BE762*'Norm-coeff'!$K$13+$BF762*'Norm-coeff'!$L$13+$BG762*'Norm-coeff'!$M$13+$BH762*'Norm-coeff'!$N$13+$BI762*'Norm-coeff'!$O$13</f>
        <v>-4.1864930554451202E-2</v>
      </c>
      <c r="CA762" s="54">
        <f>'Norm-coeff'!$C$14+$AX762*'Norm-coeff'!$D$14+$AY762*'Norm-coeff'!$E$14+$AZ762*'Norm-coeff'!$F$14+$BA762*'Norm-coeff'!$G$14+$BB762*'Norm-coeff'!$H$14+$BC762*'Norm-coeff'!$I$14+$BD762*'Norm-coeff'!$J$14+$BE762*'Norm-coeff'!$K$14+$BF762*'Norm-coeff'!$L$14+$BG762*'Norm-coeff'!$M$14+$BH762*'Norm-coeff'!$N$14+$BI762*'Norm-coeff'!$O$14</f>
        <v>4.2526983164477103</v>
      </c>
      <c r="CC762" s="54">
        <f t="shared" si="2221"/>
        <v>0</v>
      </c>
      <c r="CG762" s="54">
        <f t="shared" si="2097"/>
        <v>0</v>
      </c>
      <c r="CH762" s="54">
        <f t="shared" si="2075"/>
        <v>0</v>
      </c>
      <c r="CI762" s="54">
        <f t="shared" si="2098"/>
        <v>0</v>
      </c>
      <c r="CJ762" s="56">
        <f t="shared" si="2099"/>
        <v>0</v>
      </c>
      <c r="CK762" s="54">
        <f t="shared" si="2100"/>
        <v>0</v>
      </c>
      <c r="CL762" s="54">
        <f t="shared" si="2101"/>
        <v>0</v>
      </c>
      <c r="CM762" s="54">
        <f t="shared" si="2102"/>
        <v>0</v>
      </c>
      <c r="CN762" s="54">
        <f t="shared" si="2103"/>
        <v>0</v>
      </c>
      <c r="CO762" s="54">
        <f t="shared" si="2104"/>
        <v>0</v>
      </c>
      <c r="CP762" s="54">
        <f t="shared" si="2105"/>
        <v>0</v>
      </c>
      <c r="CQ762" s="54">
        <f t="shared" si="2106"/>
        <v>0</v>
      </c>
      <c r="CR762" s="54">
        <f t="shared" si="2107"/>
        <v>0</v>
      </c>
      <c r="CS762" s="54">
        <f t="shared" si="2108"/>
        <v>0</v>
      </c>
      <c r="CU762" s="54">
        <f t="shared" si="2109"/>
        <v>0</v>
      </c>
      <c r="CV762" s="54">
        <f t="shared" si="2110"/>
        <v>0</v>
      </c>
      <c r="CW762" s="54">
        <f t="shared" si="2111"/>
        <v>0</v>
      </c>
      <c r="CX762" s="54">
        <f t="shared" si="2112"/>
        <v>0</v>
      </c>
      <c r="CZ762" s="54">
        <f t="shared" si="2113"/>
        <v>0</v>
      </c>
      <c r="DA762" s="54">
        <f t="shared" si="2114"/>
        <v>0</v>
      </c>
      <c r="DB762" s="54">
        <f t="shared" si="2115"/>
        <v>0</v>
      </c>
      <c r="DC762" s="54">
        <f t="shared" si="2116"/>
        <v>0</v>
      </c>
      <c r="DD762" s="54">
        <f t="shared" si="2117"/>
        <v>0</v>
      </c>
      <c r="DE762" s="54">
        <f t="shared" si="2118"/>
        <v>0</v>
      </c>
      <c r="DF762" s="54">
        <f t="shared" si="2119"/>
        <v>0</v>
      </c>
      <c r="DG762" s="54">
        <f t="shared" si="2120"/>
        <v>2</v>
      </c>
      <c r="DH762" s="71">
        <f t="shared" si="2121"/>
        <v>0</v>
      </c>
      <c r="DI762" s="71">
        <f t="shared" si="2122"/>
        <v>0</v>
      </c>
      <c r="DJ762" s="54">
        <f t="shared" si="2123"/>
        <v>0</v>
      </c>
      <c r="DK762" s="54">
        <f t="shared" si="2124"/>
        <v>2</v>
      </c>
      <c r="DL762" s="4">
        <f t="shared" si="2049"/>
        <v>0</v>
      </c>
      <c r="DM762" s="3">
        <f t="shared" si="2125"/>
        <v>0</v>
      </c>
      <c r="DN762" s="3">
        <f t="shared" si="2126"/>
        <v>0</v>
      </c>
      <c r="DO762" s="4" t="e">
        <f t="shared" si="2127"/>
        <v>#DIV/0!</v>
      </c>
      <c r="DP762" s="57"/>
      <c r="DQ762" s="57"/>
      <c r="DR762" s="56">
        <f t="shared" si="2050"/>
        <v>2</v>
      </c>
      <c r="DS762" s="56">
        <f t="shared" si="2051"/>
        <v>0</v>
      </c>
      <c r="DT762" s="38">
        <f t="shared" si="2052"/>
        <v>0</v>
      </c>
      <c r="DU762" s="38">
        <f t="shared" si="2128"/>
        <v>2</v>
      </c>
      <c r="DV762" s="38">
        <f t="shared" si="2053"/>
        <v>0</v>
      </c>
      <c r="DW762" s="39">
        <f t="shared" si="2054"/>
        <v>0</v>
      </c>
      <c r="DX762" s="39">
        <f t="shared" si="2055"/>
        <v>0</v>
      </c>
      <c r="DY762" s="39">
        <f t="shared" si="2056"/>
        <v>0</v>
      </c>
      <c r="DZ762" s="39">
        <f t="shared" si="2057"/>
        <v>0</v>
      </c>
      <c r="EA762" s="39">
        <f t="shared" si="2058"/>
        <v>0</v>
      </c>
      <c r="EB762" s="37" t="e">
        <f t="shared" si="2129"/>
        <v>#DIV/0!</v>
      </c>
      <c r="EC762" s="37" t="e">
        <f t="shared" si="2130"/>
        <v>#DIV/0!</v>
      </c>
      <c r="ED762" s="37" t="e">
        <f t="shared" si="2131"/>
        <v>#DIV/0!</v>
      </c>
      <c r="EE762" s="37" t="e">
        <f t="shared" si="2132"/>
        <v>#DIV/0!</v>
      </c>
      <c r="EF762" s="39" t="e">
        <f t="shared" si="2133"/>
        <v>#DIV/0!</v>
      </c>
      <c r="EG762" s="37" t="e">
        <f t="shared" si="2134"/>
        <v>#DIV/0!</v>
      </c>
      <c r="EH762" s="37" t="e">
        <f t="shared" si="2135"/>
        <v>#DIV/0!</v>
      </c>
      <c r="EI762" s="11" t="b">
        <f t="shared" si="2136"/>
        <v>1</v>
      </c>
      <c r="EJ762" s="11" t="b">
        <f t="shared" si="2137"/>
        <v>0</v>
      </c>
      <c r="EK762" s="39" t="e">
        <f t="shared" si="2138"/>
        <v>#DIV/0!</v>
      </c>
      <c r="EL762" s="39" t="e">
        <f t="shared" si="2139"/>
        <v>#DIV/0!</v>
      </c>
      <c r="EM762" s="39" t="e">
        <f t="shared" si="2140"/>
        <v>#DIV/0!</v>
      </c>
      <c r="EN762" s="39" t="e">
        <f t="shared" si="2141"/>
        <v>#DIV/0!</v>
      </c>
      <c r="EO762" s="39" t="e">
        <f t="shared" si="2142"/>
        <v>#DIV/0!</v>
      </c>
      <c r="EP762" s="39" t="e">
        <f t="shared" si="2143"/>
        <v>#DIV/0!</v>
      </c>
      <c r="EQ762" s="39" t="e">
        <f t="shared" si="2144"/>
        <v>#DIV/0!</v>
      </c>
      <c r="ER762" s="39" t="e">
        <f t="shared" si="2145"/>
        <v>#DIV/0!</v>
      </c>
      <c r="ES762" s="58" t="str">
        <f t="shared" si="2146"/>
        <v>(OH,F,Cl)-dominate amphibole</v>
      </c>
      <c r="ET762" s="58" t="e">
        <f t="shared" si="2147"/>
        <v>#N/A</v>
      </c>
      <c r="EU762" s="56">
        <f t="shared" si="2059"/>
        <v>0</v>
      </c>
      <c r="EV762" s="56">
        <f t="shared" si="2060"/>
        <v>0</v>
      </c>
      <c r="EW762" s="56">
        <f t="shared" si="2061"/>
        <v>0</v>
      </c>
      <c r="EX762" s="56">
        <f t="shared" si="2062"/>
        <v>0</v>
      </c>
      <c r="EY762" s="56">
        <f t="shared" si="2063"/>
        <v>0</v>
      </c>
      <c r="EZ762" s="56">
        <f t="shared" si="2064"/>
        <v>0</v>
      </c>
      <c r="FA762" s="39">
        <f t="shared" si="2065"/>
        <v>0</v>
      </c>
      <c r="FB762" s="39">
        <f t="shared" si="2066"/>
        <v>0</v>
      </c>
      <c r="FC762" s="54">
        <f t="shared" si="2067"/>
        <v>0</v>
      </c>
      <c r="FD762" s="54">
        <f t="shared" si="2068"/>
        <v>0</v>
      </c>
      <c r="FE762" s="39">
        <f t="shared" si="2069"/>
        <v>0</v>
      </c>
      <c r="FF762" s="54">
        <f t="shared" si="2070"/>
        <v>0</v>
      </c>
      <c r="FG762" s="39">
        <f t="shared" si="2071"/>
        <v>0</v>
      </c>
      <c r="FH762" s="39">
        <f t="shared" si="2148"/>
        <v>0</v>
      </c>
      <c r="FI762" s="39">
        <f t="shared" si="2149"/>
        <v>0</v>
      </c>
      <c r="FJ762" s="39">
        <f t="shared" si="2150"/>
        <v>0</v>
      </c>
      <c r="FK762" s="39" t="e">
        <f t="shared" si="2151"/>
        <v>#DIV/0!</v>
      </c>
      <c r="FL762" s="39" t="e">
        <f t="shared" si="2152"/>
        <v>#DIV/0!</v>
      </c>
      <c r="FM762" s="39" t="e">
        <f t="shared" si="2153"/>
        <v>#DIV/0!</v>
      </c>
      <c r="FN762" s="39">
        <f t="shared" si="2154"/>
        <v>1</v>
      </c>
      <c r="FO762" s="39">
        <f t="shared" si="2072"/>
        <v>0</v>
      </c>
      <c r="FP762" s="39">
        <f t="shared" si="2073"/>
        <v>0</v>
      </c>
      <c r="FQ762" s="39">
        <f t="shared" si="2074"/>
        <v>0</v>
      </c>
      <c r="FR762" s="39">
        <f t="shared" si="2155"/>
        <v>0</v>
      </c>
      <c r="FS762" s="39">
        <f t="shared" si="2156"/>
        <v>0</v>
      </c>
      <c r="FU762" s="39" t="e">
        <f t="shared" si="2157"/>
        <v>#DIV/0!</v>
      </c>
      <c r="FV762" s="39" t="e">
        <f t="shared" si="2158"/>
        <v>#DIV/0!</v>
      </c>
      <c r="FW762" s="39" t="e">
        <f t="shared" si="2159"/>
        <v>#DIV/0!</v>
      </c>
      <c r="FY762" s="39" t="e">
        <f t="shared" si="2160"/>
        <v>#DIV/0!</v>
      </c>
      <c r="FZ762" s="39" t="e">
        <f t="shared" si="2161"/>
        <v>#DIV/0!</v>
      </c>
      <c r="GA762" s="39" t="e">
        <f t="shared" si="2162"/>
        <v>#DIV/0!</v>
      </c>
      <c r="GB762" s="39" t="e">
        <f t="shared" si="2163"/>
        <v>#DIV/0!</v>
      </c>
      <c r="GC762" s="39" t="e">
        <f t="shared" si="2164"/>
        <v>#DIV/0!</v>
      </c>
      <c r="GD762" s="39" t="e">
        <f t="shared" si="2165"/>
        <v>#DIV/0!</v>
      </c>
      <c r="GE762" s="39" t="e">
        <f t="shared" si="2166"/>
        <v>#DIV/0!</v>
      </c>
      <c r="GF762" s="39" t="e">
        <f t="shared" si="2167"/>
        <v>#DIV/0!</v>
      </c>
      <c r="GG762" s="39" t="e">
        <f t="shared" si="2168"/>
        <v>#DIV/0!</v>
      </c>
      <c r="GH762" s="39" t="e">
        <f t="shared" si="2169"/>
        <v>#DIV/0!</v>
      </c>
      <c r="GI762" s="39"/>
      <c r="GJ762" s="39" t="e">
        <f t="shared" si="2170"/>
        <v>#DIV/0!</v>
      </c>
      <c r="GK762" s="39" t="e">
        <f t="shared" si="2171"/>
        <v>#DIV/0!</v>
      </c>
      <c r="GL762" s="39" t="e">
        <f t="shared" si="2172"/>
        <v>#DIV/0!</v>
      </c>
      <c r="GM762" s="39" t="e">
        <f t="shared" si="2173"/>
        <v>#DIV/0!</v>
      </c>
      <c r="GN762" s="39" t="e">
        <f t="shared" si="2174"/>
        <v>#DIV/0!</v>
      </c>
      <c r="GO762" s="57"/>
      <c r="GP762" s="57" t="e">
        <f t="shared" si="2175"/>
        <v>#DIV/0!</v>
      </c>
      <c r="GQ762" s="59" t="e">
        <f t="shared" si="2176"/>
        <v>#DIV/0!</v>
      </c>
      <c r="GR762" s="41" t="e">
        <f t="shared" si="2177"/>
        <v>#DIV/0!</v>
      </c>
      <c r="GS762" s="57" t="e">
        <f t="shared" si="2178"/>
        <v>#DIV/0!</v>
      </c>
      <c r="GT762" s="57" t="e">
        <f t="shared" si="2179"/>
        <v>#DIV/0!</v>
      </c>
      <c r="GU762" s="57" t="e">
        <f t="shared" si="2180"/>
        <v>#DIV/0!</v>
      </c>
      <c r="GV762" s="57"/>
      <c r="GW762" s="42" t="e">
        <f t="shared" si="2181"/>
        <v>#DIV/0!</v>
      </c>
      <c r="GX762" s="42" t="e">
        <f t="shared" si="2182"/>
        <v>#DIV/0!</v>
      </c>
      <c r="GY762" s="42" t="e">
        <f t="shared" si="2183"/>
        <v>#DIV/0!</v>
      </c>
      <c r="GZ762" s="57"/>
      <c r="HA762" s="2" t="e">
        <f t="shared" si="2184"/>
        <v>#DIV/0!</v>
      </c>
      <c r="HB762" s="2" t="e">
        <f t="shared" si="2185"/>
        <v>#DIV/0!</v>
      </c>
      <c r="HC762" s="2" t="e">
        <f t="shared" si="2186"/>
        <v>#DIV/0!</v>
      </c>
      <c r="HD762" s="2" t="e">
        <f t="shared" si="2187"/>
        <v>#DIV/0!</v>
      </c>
      <c r="HE762" s="2" t="e">
        <f t="shared" si="2188"/>
        <v>#DIV/0!</v>
      </c>
      <c r="HF762" s="2" t="e">
        <f t="shared" si="2189"/>
        <v>#DIV/0!</v>
      </c>
      <c r="HG762" s="2" t="e">
        <f t="shared" si="2190"/>
        <v>#DIV/0!</v>
      </c>
      <c r="HH762" s="2" t="e">
        <f t="shared" si="2191"/>
        <v>#DIV/0!</v>
      </c>
      <c r="HI762" s="2" t="e">
        <f t="shared" si="2192"/>
        <v>#DIV/0!</v>
      </c>
      <c r="HJ762" s="11" t="e">
        <f t="shared" si="2193"/>
        <v>#DIV/0!</v>
      </c>
      <c r="HK762" s="60" t="e">
        <f t="shared" si="2194"/>
        <v>#DIV/0!</v>
      </c>
      <c r="HL762" s="57"/>
      <c r="HM762" s="57" t="e">
        <f t="shared" si="2195"/>
        <v>#DIV/0!</v>
      </c>
      <c r="HN762" s="57" t="e">
        <f t="shared" si="2196"/>
        <v>#DIV/0!</v>
      </c>
      <c r="HO762" s="57" t="e">
        <f t="shared" si="2197"/>
        <v>#DIV/0!</v>
      </c>
      <c r="HP762" s="57" t="e">
        <f t="shared" si="2198"/>
        <v>#DIV/0!</v>
      </c>
      <c r="HQ762" s="57" t="e">
        <f t="shared" si="2199"/>
        <v>#DIV/0!</v>
      </c>
      <c r="HR762" s="57"/>
      <c r="HS762" s="57" t="e">
        <f t="shared" si="2200"/>
        <v>#DIV/0!</v>
      </c>
      <c r="HT762" s="57" t="e">
        <f t="shared" si="2201"/>
        <v>#DIV/0!</v>
      </c>
      <c r="HU762" s="57" t="e">
        <f t="shared" si="2202"/>
        <v>#DIV/0!</v>
      </c>
      <c r="HV762" s="57" t="e">
        <f t="shared" si="2203"/>
        <v>#DIV/0!</v>
      </c>
      <c r="HW762" s="57" t="e">
        <f t="shared" si="2204"/>
        <v>#DIV/0!</v>
      </c>
      <c r="HX762" s="57"/>
      <c r="HY762" s="57" t="e">
        <f t="shared" si="2205"/>
        <v>#DIV/0!</v>
      </c>
      <c r="HZ762" s="57" t="e">
        <f t="shared" si="2206"/>
        <v>#DIV/0!</v>
      </c>
      <c r="IA762" s="57"/>
      <c r="IB762" s="61">
        <f t="shared" si="2207"/>
        <v>0</v>
      </c>
      <c r="IC762" s="57" t="str">
        <f t="shared" si="2208"/>
        <v/>
      </c>
      <c r="ID762" s="42"/>
      <c r="IE762" s="2" t="str">
        <f t="shared" si="2209"/>
        <v/>
      </c>
      <c r="IF762" s="60" t="e">
        <f t="shared" si="2210"/>
        <v>#DIV/0!</v>
      </c>
      <c r="IG762" s="60" t="str">
        <f t="shared" si="2211"/>
        <v/>
      </c>
      <c r="IH762" s="60" t="str">
        <f t="shared" si="2212"/>
        <v>zinco-</v>
      </c>
      <c r="II762" s="60" t="str">
        <f t="shared" si="2213"/>
        <v>mangano-</v>
      </c>
      <c r="IJ762" s="60" t="e">
        <f t="shared" si="2214"/>
        <v>#DIV/0!</v>
      </c>
      <c r="IK762" s="60" t="e">
        <f t="shared" si="2215"/>
        <v>#DIV/0!</v>
      </c>
      <c r="IL762" s="60" t="e">
        <f t="shared" si="2216"/>
        <v>#DIV/0!</v>
      </c>
      <c r="IM762" s="60" t="e">
        <f t="shared" si="2217"/>
        <v>#DIV/0!</v>
      </c>
      <c r="IN762" s="60" t="str">
        <f t="shared" si="2218"/>
        <v/>
      </c>
      <c r="IO762" s="60" t="str">
        <f t="shared" si="2219"/>
        <v/>
      </c>
      <c r="IP762" s="57"/>
      <c r="IQ762" s="57" t="str">
        <f t="shared" si="2220"/>
        <v>ERROR!!</v>
      </c>
    </row>
    <row r="763" spans="24:251">
      <c r="X763" s="29">
        <f t="shared" si="2076"/>
        <v>0</v>
      </c>
      <c r="Y763" s="29">
        <f t="shared" si="2077"/>
        <v>0</v>
      </c>
      <c r="Z763" s="29" t="e">
        <f t="shared" si="2078"/>
        <v>#DIV/0!</v>
      </c>
      <c r="AA763" s="29" t="e">
        <f t="shared" si="2079"/>
        <v>#DIV/0!</v>
      </c>
      <c r="AB763" s="29" t="e">
        <f t="shared" si="2080"/>
        <v>#DIV/0!</v>
      </c>
      <c r="AC763" s="29" t="e">
        <f t="shared" si="2081"/>
        <v>#DIV/0!</v>
      </c>
      <c r="AF763" s="23">
        <v>60.084299999999999</v>
      </c>
      <c r="AG763" s="23">
        <v>79.878799999999998</v>
      </c>
      <c r="AH763" s="23">
        <v>101.96120000000001</v>
      </c>
      <c r="AI763" s="23">
        <v>151.99039999999999</v>
      </c>
      <c r="AJ763" s="23">
        <v>159.69</v>
      </c>
      <c r="AK763" s="23">
        <v>71.846400000000003</v>
      </c>
      <c r="AL763" s="23">
        <v>70.9375</v>
      </c>
      <c r="AM763" s="23">
        <v>40.304400000000001</v>
      </c>
      <c r="AN763" s="23">
        <v>56.077399999999997</v>
      </c>
      <c r="AO763" s="23">
        <v>61.978999999999999</v>
      </c>
      <c r="AP763" s="23">
        <v>94.195999999999998</v>
      </c>
      <c r="AQ763" s="23">
        <v>18.998000000000001</v>
      </c>
      <c r="AR763" s="23">
        <v>35.450000000000003</v>
      </c>
      <c r="AS763" s="23">
        <v>29.88</v>
      </c>
      <c r="AT763" s="23">
        <v>74.691999999999993</v>
      </c>
      <c r="AU763" s="23">
        <v>81.39</v>
      </c>
      <c r="AX763" s="54">
        <f t="shared" si="2082"/>
        <v>0</v>
      </c>
      <c r="AY763" s="54">
        <f t="shared" si="2083"/>
        <v>0</v>
      </c>
      <c r="AZ763" s="54">
        <f t="shared" si="2084"/>
        <v>0</v>
      </c>
      <c r="BA763" s="54">
        <f t="shared" si="2085"/>
        <v>0</v>
      </c>
      <c r="BB763" s="54">
        <f t="shared" si="2086"/>
        <v>0</v>
      </c>
      <c r="BC763" s="54">
        <f t="shared" si="2087"/>
        <v>0</v>
      </c>
      <c r="BD763" s="54">
        <f t="shared" si="2088"/>
        <v>0</v>
      </c>
      <c r="BE763" s="54">
        <f t="shared" si="2089"/>
        <v>0</v>
      </c>
      <c r="BF763" s="54">
        <f t="shared" si="2090"/>
        <v>0</v>
      </c>
      <c r="BG763" s="54">
        <f t="shared" si="2091"/>
        <v>0</v>
      </c>
      <c r="BH763" s="54">
        <f t="shared" si="2092"/>
        <v>0</v>
      </c>
      <c r="BI763" s="54">
        <f t="shared" si="2093"/>
        <v>0</v>
      </c>
      <c r="BJ763" s="54">
        <f t="shared" si="2094"/>
        <v>0</v>
      </c>
      <c r="BK763" s="54">
        <f t="shared" si="2095"/>
        <v>0</v>
      </c>
      <c r="BL763" s="54">
        <f t="shared" si="2096"/>
        <v>0</v>
      </c>
      <c r="BM763" s="42"/>
      <c r="BO763" s="54">
        <f>'Norm-coeff'!$C$2+$AX763*'Norm-coeff'!$D$2+$AY763*'Norm-coeff'!$E$2+$AZ763*'Norm-coeff'!$F$2+$BA763*'Norm-coeff'!$G$2+$BB763*'Norm-coeff'!$H$2+$BC763*'Norm-coeff'!$I$2+$BD763*'Norm-coeff'!$J$2+$BE763*'Norm-coeff'!$K$2+$BF763*'Norm-coeff'!$L$2+$BG763*'Norm-coeff'!$M$2+$BH763*'Norm-coeff'!$N$2+$BI763*'Norm-coeff'!$O$2</f>
        <v>5.4045421474420303</v>
      </c>
      <c r="BP763" s="54">
        <f>'Norm-coeff'!$C$3+$AX763*'Norm-coeff'!$D$3+$AY763*'Norm-coeff'!$E$3+$AZ763*'Norm-coeff'!$F$3+$BA763*'Norm-coeff'!$G$3+$BB763*'Norm-coeff'!$H$3+$BC763*'Norm-coeff'!$I$3+$BD763*'Norm-coeff'!$J$3+$BE763*'Norm-coeff'!$K$3+$BF763*'Norm-coeff'!$L$3+$BG763*'Norm-coeff'!$M$3+$BH763*'Norm-coeff'!$N$3+$BI763*'Norm-coeff'!$O$3</f>
        <v>3.15319116612705</v>
      </c>
      <c r="BQ763" s="54">
        <f>'Norm-coeff'!$C$4+$AX763*'Norm-coeff'!$D$4+$AY763*'Norm-coeff'!$E$4+$AZ763*'Norm-coeff'!$F$4+$BA763*'Norm-coeff'!$G$4+$BB763*'Norm-coeff'!$H$4+$BC763*'Norm-coeff'!$I$4+$BD763*'Norm-coeff'!$J$4+$BE763*'Norm-coeff'!$K$4+$BF763*'Norm-coeff'!$L$4+$BG763*'Norm-coeff'!$M$4+$BH763*'Norm-coeff'!$N$4+$BI763*'Norm-coeff'!$O$4</f>
        <v>1.42115649462768</v>
      </c>
      <c r="BR763" s="54">
        <f>'Norm-coeff'!$C$5+$AX763*'Norm-coeff'!$D$5+$AY763*'Norm-coeff'!$E$5+$AZ763*'Norm-coeff'!$F$5+$BA763*'Norm-coeff'!$G$5+$BB763*'Norm-coeff'!$H$5+$BC763*'Norm-coeff'!$I$5+$BD763*'Norm-coeff'!$J$5+$BE763*'Norm-coeff'!$K$5+$BF763*'Norm-coeff'!$L$5+$BG763*'Norm-coeff'!$M$5+$BH763*'Norm-coeff'!$N$5+$BI763*'Norm-coeff'!$O$5</f>
        <v>1.0553329241296201</v>
      </c>
      <c r="BS763" s="54">
        <f>'Norm-coeff'!$C$6+$AX763*'Norm-coeff'!$D$6+$AY763*'Norm-coeff'!$E$6+$AZ763*'Norm-coeff'!$F$6+$BA763*'Norm-coeff'!$G$6+$BB763*'Norm-coeff'!$H$6+$BC763*'Norm-coeff'!$I$6+$BD763*'Norm-coeff'!$J$6+$BE763*'Norm-coeff'!$K$6+$BF763*'Norm-coeff'!$L$6+$BG763*'Norm-coeff'!$M$6+$BH763*'Norm-coeff'!$N$6+$BI763*'Norm-coeff'!$O$6</f>
        <v>-1.48700885495103E-2</v>
      </c>
      <c r="BT763" s="54">
        <f>'Norm-coeff'!$C$7+$AX763*'Norm-coeff'!$D$7+$AY763*'Norm-coeff'!$E$7+$AZ763*'Norm-coeff'!$F$7+$BA763*'Norm-coeff'!$G$7+$BB763*'Norm-coeff'!$H$7+$BC763*'Norm-coeff'!$I$7+$BD763*'Norm-coeff'!$J$7+$BE763*'Norm-coeff'!$K$7+$BF763*'Norm-coeff'!$L$7+$BG763*'Norm-coeff'!$M$7+$BH763*'Norm-coeff'!$N$7+$BI763*'Norm-coeff'!$O$7</f>
        <v>2.0907583608832998</v>
      </c>
      <c r="BU763" s="54">
        <f>'Norm-coeff'!$C$8+$AX763*'Norm-coeff'!$D$8+$AY763*'Norm-coeff'!$E$8+$AZ763*'Norm-coeff'!$F$8+$BA763*'Norm-coeff'!$G$8+$BB763*'Norm-coeff'!$H$8+$BC763*'Norm-coeff'!$I$8+$BD763*'Norm-coeff'!$J$8+$BE763*'Norm-coeff'!$K$8+$BF763*'Norm-coeff'!$L$8+$BG763*'Norm-coeff'!$M$8+$BH763*'Norm-coeff'!$N$8+$BI763*'Norm-coeff'!$O$8</f>
        <v>0.65894159836244504</v>
      </c>
      <c r="BV763" s="54">
        <f>'Norm-coeff'!$C$9+$AX763*'Norm-coeff'!$D$9+$AY763*'Norm-coeff'!$E$9+$AZ763*'Norm-coeff'!$F$9+$BA763*'Norm-coeff'!$G$9+$BB763*'Norm-coeff'!$H$9+$BC763*'Norm-coeff'!$I$9+$BD763*'Norm-coeff'!$J$9+$BE763*'Norm-coeff'!$K$9+$BF763*'Norm-coeff'!$L$9+$BG763*'Norm-coeff'!$M$9+$BH763*'Norm-coeff'!$N$9+$BI763*'Norm-coeff'!$O$9</f>
        <v>1.48961085014701</v>
      </c>
      <c r="BW763" s="54">
        <f>'Norm-coeff'!$C$10+$AX763*'Norm-coeff'!$D$10+$AY763*'Norm-coeff'!$E$10+$AZ763*'Norm-coeff'!$F$10+$BA763*'Norm-coeff'!$G$10+$BB763*'Norm-coeff'!$H$10+$BC763*'Norm-coeff'!$I$10+$BD763*'Norm-coeff'!$J$10+$BE763*'Norm-coeff'!$K$10+$BF763*'Norm-coeff'!$L$10+$BG763*'Norm-coeff'!$M$10+$BH763*'Norm-coeff'!$N$10+$BI763*'Norm-coeff'!$O$10</f>
        <v>1.42058735749591</v>
      </c>
      <c r="BX763" s="54">
        <f>'Norm-coeff'!$C$11+$AX763*'Norm-coeff'!$D$11+$AY763*'Norm-coeff'!$E$11+$AZ763*'Norm-coeff'!$F$11+$BA763*'Norm-coeff'!$G$11+$BB763*'Norm-coeff'!$H$11+$BC763*'Norm-coeff'!$I$11+$BD763*'Norm-coeff'!$J$11+$BE763*'Norm-coeff'!$K$11+$BF763*'Norm-coeff'!$L$11+$BG763*'Norm-coeff'!$M$11+$BH763*'Norm-coeff'!$N$11+$BI763*'Norm-coeff'!$O$11</f>
        <v>0.221233014421479</v>
      </c>
      <c r="BY763" s="54">
        <f>'Norm-coeff'!$C$12+$AX763*'Norm-coeff'!$D$12+$AY763*'Norm-coeff'!$E$12+$AZ763*'Norm-coeff'!$F$12+$BA763*'Norm-coeff'!$G$12+$BB763*'Norm-coeff'!$H$12+$BC763*'Norm-coeff'!$I$12+$BD763*'Norm-coeff'!$J$12+$BE763*'Norm-coeff'!$K$12+$BF763*'Norm-coeff'!$L$12+$BG763*'Norm-coeff'!$M$12+$BH763*'Norm-coeff'!$N$12+$BI763*'Norm-coeff'!$O$12</f>
        <v>0.283527502056037</v>
      </c>
      <c r="BZ763" s="54">
        <f>'Norm-coeff'!$C$13+$AX763*'Norm-coeff'!$D$13+$AY763*'Norm-coeff'!$E$13+$AZ763*'Norm-coeff'!$F$13+$BA763*'Norm-coeff'!$G$13+$BB763*'Norm-coeff'!$H$13+$BC763*'Norm-coeff'!$I$13+$BD763*'Norm-coeff'!$J$13+$BE763*'Norm-coeff'!$K$13+$BF763*'Norm-coeff'!$L$13+$BG763*'Norm-coeff'!$M$13+$BH763*'Norm-coeff'!$N$13+$BI763*'Norm-coeff'!$O$13</f>
        <v>-4.1864930554451202E-2</v>
      </c>
      <c r="CA763" s="54">
        <f>'Norm-coeff'!$C$14+$AX763*'Norm-coeff'!$D$14+$AY763*'Norm-coeff'!$E$14+$AZ763*'Norm-coeff'!$F$14+$BA763*'Norm-coeff'!$G$14+$BB763*'Norm-coeff'!$H$14+$BC763*'Norm-coeff'!$I$14+$BD763*'Norm-coeff'!$J$14+$BE763*'Norm-coeff'!$K$14+$BF763*'Norm-coeff'!$L$14+$BG763*'Norm-coeff'!$M$14+$BH763*'Norm-coeff'!$N$14+$BI763*'Norm-coeff'!$O$14</f>
        <v>4.2526983164477103</v>
      </c>
      <c r="CC763" s="54">
        <f t="shared" si="2221"/>
        <v>0</v>
      </c>
      <c r="CG763" s="54">
        <f t="shared" si="2097"/>
        <v>0</v>
      </c>
      <c r="CH763" s="54">
        <f t="shared" si="2075"/>
        <v>0</v>
      </c>
      <c r="CI763" s="54">
        <f t="shared" si="2098"/>
        <v>0</v>
      </c>
      <c r="CJ763" s="56">
        <f t="shared" si="2099"/>
        <v>0</v>
      </c>
      <c r="CK763" s="54">
        <f t="shared" si="2100"/>
        <v>0</v>
      </c>
      <c r="CL763" s="54">
        <f t="shared" si="2101"/>
        <v>0</v>
      </c>
      <c r="CM763" s="54">
        <f t="shared" si="2102"/>
        <v>0</v>
      </c>
      <c r="CN763" s="54">
        <f t="shared" si="2103"/>
        <v>0</v>
      </c>
      <c r="CO763" s="54">
        <f t="shared" si="2104"/>
        <v>0</v>
      </c>
      <c r="CP763" s="54">
        <f t="shared" si="2105"/>
        <v>0</v>
      </c>
      <c r="CQ763" s="54">
        <f t="shared" si="2106"/>
        <v>0</v>
      </c>
      <c r="CR763" s="54">
        <f t="shared" si="2107"/>
        <v>0</v>
      </c>
      <c r="CS763" s="54">
        <f t="shared" si="2108"/>
        <v>0</v>
      </c>
      <c r="CU763" s="54">
        <f t="shared" si="2109"/>
        <v>0</v>
      </c>
      <c r="CV763" s="54">
        <f t="shared" si="2110"/>
        <v>0</v>
      </c>
      <c r="CW763" s="54">
        <f t="shared" si="2111"/>
        <v>0</v>
      </c>
      <c r="CX763" s="54">
        <f t="shared" si="2112"/>
        <v>0</v>
      </c>
      <c r="CZ763" s="54">
        <f t="shared" si="2113"/>
        <v>0</v>
      </c>
      <c r="DA763" s="54">
        <f t="shared" si="2114"/>
        <v>0</v>
      </c>
      <c r="DB763" s="54">
        <f t="shared" si="2115"/>
        <v>0</v>
      </c>
      <c r="DC763" s="54">
        <f t="shared" si="2116"/>
        <v>0</v>
      </c>
      <c r="DD763" s="54">
        <f t="shared" si="2117"/>
        <v>0</v>
      </c>
      <c r="DE763" s="54">
        <f t="shared" si="2118"/>
        <v>0</v>
      </c>
      <c r="DF763" s="54">
        <f t="shared" si="2119"/>
        <v>0</v>
      </c>
      <c r="DG763" s="54">
        <f t="shared" si="2120"/>
        <v>2</v>
      </c>
      <c r="DH763" s="71">
        <f t="shared" si="2121"/>
        <v>0</v>
      </c>
      <c r="DI763" s="71">
        <f t="shared" si="2122"/>
        <v>0</v>
      </c>
      <c r="DJ763" s="54">
        <f t="shared" si="2123"/>
        <v>0</v>
      </c>
      <c r="DK763" s="54">
        <f t="shared" si="2124"/>
        <v>2</v>
      </c>
      <c r="DL763" s="4">
        <f t="shared" si="2049"/>
        <v>0</v>
      </c>
      <c r="DM763" s="3">
        <f t="shared" si="2125"/>
        <v>0</v>
      </c>
      <c r="DN763" s="3">
        <f t="shared" si="2126"/>
        <v>0</v>
      </c>
      <c r="DO763" s="4" t="e">
        <f t="shared" si="2127"/>
        <v>#DIV/0!</v>
      </c>
      <c r="DP763" s="57"/>
      <c r="DQ763" s="57"/>
      <c r="DR763" s="56">
        <f t="shared" si="2050"/>
        <v>2</v>
      </c>
      <c r="DS763" s="56">
        <f t="shared" si="2051"/>
        <v>0</v>
      </c>
      <c r="DT763" s="38">
        <f t="shared" si="2052"/>
        <v>0</v>
      </c>
      <c r="DU763" s="38">
        <f t="shared" si="2128"/>
        <v>2</v>
      </c>
      <c r="DV763" s="38">
        <f t="shared" si="2053"/>
        <v>0</v>
      </c>
      <c r="DW763" s="39">
        <f t="shared" si="2054"/>
        <v>0</v>
      </c>
      <c r="DX763" s="39">
        <f t="shared" si="2055"/>
        <v>0</v>
      </c>
      <c r="DY763" s="39">
        <f t="shared" si="2056"/>
        <v>0</v>
      </c>
      <c r="DZ763" s="39">
        <f t="shared" si="2057"/>
        <v>0</v>
      </c>
      <c r="EA763" s="39">
        <f t="shared" si="2058"/>
        <v>0</v>
      </c>
      <c r="EB763" s="37" t="e">
        <f t="shared" si="2129"/>
        <v>#DIV/0!</v>
      </c>
      <c r="EC763" s="37" t="e">
        <f t="shared" si="2130"/>
        <v>#DIV/0!</v>
      </c>
      <c r="ED763" s="37" t="e">
        <f t="shared" si="2131"/>
        <v>#DIV/0!</v>
      </c>
      <c r="EE763" s="37" t="e">
        <f t="shared" si="2132"/>
        <v>#DIV/0!</v>
      </c>
      <c r="EF763" s="39" t="e">
        <f t="shared" si="2133"/>
        <v>#DIV/0!</v>
      </c>
      <c r="EG763" s="37" t="e">
        <f t="shared" si="2134"/>
        <v>#DIV/0!</v>
      </c>
      <c r="EH763" s="37" t="e">
        <f t="shared" si="2135"/>
        <v>#DIV/0!</v>
      </c>
      <c r="EI763" s="11" t="b">
        <f t="shared" si="2136"/>
        <v>1</v>
      </c>
      <c r="EJ763" s="11" t="b">
        <f t="shared" si="2137"/>
        <v>0</v>
      </c>
      <c r="EK763" s="39" t="e">
        <f t="shared" si="2138"/>
        <v>#DIV/0!</v>
      </c>
      <c r="EL763" s="39" t="e">
        <f t="shared" si="2139"/>
        <v>#DIV/0!</v>
      </c>
      <c r="EM763" s="39" t="e">
        <f t="shared" si="2140"/>
        <v>#DIV/0!</v>
      </c>
      <c r="EN763" s="39" t="e">
        <f t="shared" si="2141"/>
        <v>#DIV/0!</v>
      </c>
      <c r="EO763" s="39" t="e">
        <f t="shared" si="2142"/>
        <v>#DIV/0!</v>
      </c>
      <c r="EP763" s="39" t="e">
        <f t="shared" si="2143"/>
        <v>#DIV/0!</v>
      </c>
      <c r="EQ763" s="39" t="e">
        <f t="shared" si="2144"/>
        <v>#DIV/0!</v>
      </c>
      <c r="ER763" s="39" t="e">
        <f t="shared" si="2145"/>
        <v>#DIV/0!</v>
      </c>
      <c r="ES763" s="58" t="str">
        <f t="shared" si="2146"/>
        <v>(OH,F,Cl)-dominate amphibole</v>
      </c>
      <c r="ET763" s="58" t="e">
        <f t="shared" si="2147"/>
        <v>#N/A</v>
      </c>
      <c r="EU763" s="56">
        <f t="shared" si="2059"/>
        <v>0</v>
      </c>
      <c r="EV763" s="56">
        <f t="shared" si="2060"/>
        <v>0</v>
      </c>
      <c r="EW763" s="56">
        <f t="shared" si="2061"/>
        <v>0</v>
      </c>
      <c r="EX763" s="56">
        <f t="shared" si="2062"/>
        <v>0</v>
      </c>
      <c r="EY763" s="56">
        <f t="shared" si="2063"/>
        <v>0</v>
      </c>
      <c r="EZ763" s="56">
        <f t="shared" si="2064"/>
        <v>0</v>
      </c>
      <c r="FA763" s="39">
        <f t="shared" si="2065"/>
        <v>0</v>
      </c>
      <c r="FB763" s="39">
        <f t="shared" si="2066"/>
        <v>0</v>
      </c>
      <c r="FC763" s="54">
        <f t="shared" si="2067"/>
        <v>0</v>
      </c>
      <c r="FD763" s="54">
        <f t="shared" si="2068"/>
        <v>0</v>
      </c>
      <c r="FE763" s="39">
        <f t="shared" si="2069"/>
        <v>0</v>
      </c>
      <c r="FF763" s="54">
        <f t="shared" si="2070"/>
        <v>0</v>
      </c>
      <c r="FG763" s="39">
        <f t="shared" si="2071"/>
        <v>0</v>
      </c>
      <c r="FH763" s="39">
        <f t="shared" si="2148"/>
        <v>0</v>
      </c>
      <c r="FI763" s="39">
        <f t="shared" si="2149"/>
        <v>0</v>
      </c>
      <c r="FJ763" s="39">
        <f t="shared" si="2150"/>
        <v>0</v>
      </c>
      <c r="FK763" s="39" t="e">
        <f t="shared" si="2151"/>
        <v>#DIV/0!</v>
      </c>
      <c r="FL763" s="39" t="e">
        <f t="shared" si="2152"/>
        <v>#DIV/0!</v>
      </c>
      <c r="FM763" s="39" t="e">
        <f t="shared" si="2153"/>
        <v>#DIV/0!</v>
      </c>
      <c r="FN763" s="39">
        <f t="shared" si="2154"/>
        <v>1</v>
      </c>
      <c r="FO763" s="39">
        <f t="shared" si="2072"/>
        <v>0</v>
      </c>
      <c r="FP763" s="39">
        <f t="shared" si="2073"/>
        <v>0</v>
      </c>
      <c r="FQ763" s="39">
        <f t="shared" si="2074"/>
        <v>0</v>
      </c>
      <c r="FR763" s="39">
        <f t="shared" si="2155"/>
        <v>0</v>
      </c>
      <c r="FS763" s="39">
        <f t="shared" si="2156"/>
        <v>0</v>
      </c>
      <c r="FU763" s="39" t="e">
        <f t="shared" si="2157"/>
        <v>#DIV/0!</v>
      </c>
      <c r="FV763" s="39" t="e">
        <f t="shared" si="2158"/>
        <v>#DIV/0!</v>
      </c>
      <c r="FW763" s="39" t="e">
        <f t="shared" si="2159"/>
        <v>#DIV/0!</v>
      </c>
      <c r="FY763" s="39" t="e">
        <f t="shared" si="2160"/>
        <v>#DIV/0!</v>
      </c>
      <c r="FZ763" s="39" t="e">
        <f t="shared" si="2161"/>
        <v>#DIV/0!</v>
      </c>
      <c r="GA763" s="39" t="e">
        <f t="shared" si="2162"/>
        <v>#DIV/0!</v>
      </c>
      <c r="GB763" s="39" t="e">
        <f t="shared" si="2163"/>
        <v>#DIV/0!</v>
      </c>
      <c r="GC763" s="39" t="e">
        <f t="shared" si="2164"/>
        <v>#DIV/0!</v>
      </c>
      <c r="GD763" s="39" t="e">
        <f t="shared" si="2165"/>
        <v>#DIV/0!</v>
      </c>
      <c r="GE763" s="39" t="e">
        <f t="shared" si="2166"/>
        <v>#DIV/0!</v>
      </c>
      <c r="GF763" s="39" t="e">
        <f t="shared" si="2167"/>
        <v>#DIV/0!</v>
      </c>
      <c r="GG763" s="39" t="e">
        <f t="shared" si="2168"/>
        <v>#DIV/0!</v>
      </c>
      <c r="GH763" s="39" t="e">
        <f t="shared" si="2169"/>
        <v>#DIV/0!</v>
      </c>
      <c r="GI763" s="39"/>
      <c r="GJ763" s="39" t="e">
        <f t="shared" si="2170"/>
        <v>#DIV/0!</v>
      </c>
      <c r="GK763" s="39" t="e">
        <f t="shared" si="2171"/>
        <v>#DIV/0!</v>
      </c>
      <c r="GL763" s="39" t="e">
        <f t="shared" si="2172"/>
        <v>#DIV/0!</v>
      </c>
      <c r="GM763" s="39" t="e">
        <f t="shared" si="2173"/>
        <v>#DIV/0!</v>
      </c>
      <c r="GN763" s="39" t="e">
        <f t="shared" si="2174"/>
        <v>#DIV/0!</v>
      </c>
      <c r="GO763" s="57"/>
      <c r="GP763" s="57" t="e">
        <f t="shared" si="2175"/>
        <v>#DIV/0!</v>
      </c>
      <c r="GQ763" s="59" t="e">
        <f t="shared" si="2176"/>
        <v>#DIV/0!</v>
      </c>
      <c r="GR763" s="41" t="e">
        <f t="shared" si="2177"/>
        <v>#DIV/0!</v>
      </c>
      <c r="GS763" s="57" t="e">
        <f t="shared" si="2178"/>
        <v>#DIV/0!</v>
      </c>
      <c r="GT763" s="57" t="e">
        <f t="shared" si="2179"/>
        <v>#DIV/0!</v>
      </c>
      <c r="GU763" s="57" t="e">
        <f t="shared" si="2180"/>
        <v>#DIV/0!</v>
      </c>
      <c r="GV763" s="57"/>
      <c r="GW763" s="42" t="e">
        <f t="shared" si="2181"/>
        <v>#DIV/0!</v>
      </c>
      <c r="GX763" s="42" t="e">
        <f t="shared" si="2182"/>
        <v>#DIV/0!</v>
      </c>
      <c r="GY763" s="42" t="e">
        <f t="shared" si="2183"/>
        <v>#DIV/0!</v>
      </c>
      <c r="GZ763" s="57"/>
      <c r="HA763" s="2" t="e">
        <f t="shared" si="2184"/>
        <v>#DIV/0!</v>
      </c>
      <c r="HB763" s="2" t="e">
        <f t="shared" si="2185"/>
        <v>#DIV/0!</v>
      </c>
      <c r="HC763" s="2" t="e">
        <f t="shared" si="2186"/>
        <v>#DIV/0!</v>
      </c>
      <c r="HD763" s="2" t="e">
        <f t="shared" si="2187"/>
        <v>#DIV/0!</v>
      </c>
      <c r="HE763" s="2" t="e">
        <f t="shared" si="2188"/>
        <v>#DIV/0!</v>
      </c>
      <c r="HF763" s="2" t="e">
        <f t="shared" si="2189"/>
        <v>#DIV/0!</v>
      </c>
      <c r="HG763" s="2" t="e">
        <f t="shared" si="2190"/>
        <v>#DIV/0!</v>
      </c>
      <c r="HH763" s="2" t="e">
        <f t="shared" si="2191"/>
        <v>#DIV/0!</v>
      </c>
      <c r="HI763" s="2" t="e">
        <f t="shared" si="2192"/>
        <v>#DIV/0!</v>
      </c>
      <c r="HJ763" s="11" t="e">
        <f t="shared" si="2193"/>
        <v>#DIV/0!</v>
      </c>
      <c r="HK763" s="60" t="e">
        <f t="shared" si="2194"/>
        <v>#DIV/0!</v>
      </c>
      <c r="HL763" s="57"/>
      <c r="HM763" s="57" t="e">
        <f t="shared" si="2195"/>
        <v>#DIV/0!</v>
      </c>
      <c r="HN763" s="57" t="e">
        <f t="shared" si="2196"/>
        <v>#DIV/0!</v>
      </c>
      <c r="HO763" s="57" t="e">
        <f t="shared" si="2197"/>
        <v>#DIV/0!</v>
      </c>
      <c r="HP763" s="57" t="e">
        <f t="shared" si="2198"/>
        <v>#DIV/0!</v>
      </c>
      <c r="HQ763" s="57" t="e">
        <f t="shared" si="2199"/>
        <v>#DIV/0!</v>
      </c>
      <c r="HR763" s="57"/>
      <c r="HS763" s="57" t="e">
        <f t="shared" si="2200"/>
        <v>#DIV/0!</v>
      </c>
      <c r="HT763" s="57" t="e">
        <f t="shared" si="2201"/>
        <v>#DIV/0!</v>
      </c>
      <c r="HU763" s="57" t="e">
        <f t="shared" si="2202"/>
        <v>#DIV/0!</v>
      </c>
      <c r="HV763" s="57" t="e">
        <f t="shared" si="2203"/>
        <v>#DIV/0!</v>
      </c>
      <c r="HW763" s="57" t="e">
        <f t="shared" si="2204"/>
        <v>#DIV/0!</v>
      </c>
      <c r="HX763" s="57"/>
      <c r="HY763" s="57" t="e">
        <f t="shared" si="2205"/>
        <v>#DIV/0!</v>
      </c>
      <c r="HZ763" s="57" t="e">
        <f t="shared" si="2206"/>
        <v>#DIV/0!</v>
      </c>
      <c r="IA763" s="57"/>
      <c r="IB763" s="61">
        <f t="shared" si="2207"/>
        <v>0</v>
      </c>
      <c r="IC763" s="57" t="str">
        <f t="shared" si="2208"/>
        <v/>
      </c>
      <c r="ID763" s="42"/>
      <c r="IE763" s="2" t="str">
        <f t="shared" si="2209"/>
        <v/>
      </c>
      <c r="IF763" s="60" t="e">
        <f t="shared" si="2210"/>
        <v>#DIV/0!</v>
      </c>
      <c r="IG763" s="60" t="str">
        <f t="shared" si="2211"/>
        <v/>
      </c>
      <c r="IH763" s="60" t="str">
        <f t="shared" si="2212"/>
        <v>zinco-</v>
      </c>
      <c r="II763" s="60" t="str">
        <f t="shared" si="2213"/>
        <v>mangano-</v>
      </c>
      <c r="IJ763" s="60" t="e">
        <f t="shared" si="2214"/>
        <v>#DIV/0!</v>
      </c>
      <c r="IK763" s="60" t="e">
        <f t="shared" si="2215"/>
        <v>#DIV/0!</v>
      </c>
      <c r="IL763" s="60" t="e">
        <f t="shared" si="2216"/>
        <v>#DIV/0!</v>
      </c>
      <c r="IM763" s="60" t="e">
        <f t="shared" si="2217"/>
        <v>#DIV/0!</v>
      </c>
      <c r="IN763" s="60" t="str">
        <f t="shared" si="2218"/>
        <v/>
      </c>
      <c r="IO763" s="60" t="str">
        <f t="shared" si="2219"/>
        <v/>
      </c>
      <c r="IP763" s="57"/>
      <c r="IQ763" s="57" t="str">
        <f t="shared" si="2220"/>
        <v>ERROR!!</v>
      </c>
    </row>
    <row r="764" spans="24:251">
      <c r="X764" s="29">
        <f t="shared" si="2076"/>
        <v>0</v>
      </c>
      <c r="Y764" s="29">
        <f t="shared" si="2077"/>
        <v>0</v>
      </c>
      <c r="Z764" s="29" t="e">
        <f t="shared" si="2078"/>
        <v>#DIV/0!</v>
      </c>
      <c r="AA764" s="29" t="e">
        <f t="shared" si="2079"/>
        <v>#DIV/0!</v>
      </c>
      <c r="AB764" s="29" t="e">
        <f t="shared" si="2080"/>
        <v>#DIV/0!</v>
      </c>
      <c r="AC764" s="29" t="e">
        <f t="shared" si="2081"/>
        <v>#DIV/0!</v>
      </c>
      <c r="AF764" s="23">
        <v>60.084299999999999</v>
      </c>
      <c r="AG764" s="23">
        <v>79.878799999999998</v>
      </c>
      <c r="AH764" s="23">
        <v>101.96120000000001</v>
      </c>
      <c r="AI764" s="23">
        <v>151.99039999999999</v>
      </c>
      <c r="AJ764" s="23">
        <v>159.69</v>
      </c>
      <c r="AK764" s="23">
        <v>71.846400000000003</v>
      </c>
      <c r="AL764" s="23">
        <v>70.9375</v>
      </c>
      <c r="AM764" s="23">
        <v>40.304400000000001</v>
      </c>
      <c r="AN764" s="23">
        <v>56.077399999999997</v>
      </c>
      <c r="AO764" s="23">
        <v>61.978999999999999</v>
      </c>
      <c r="AP764" s="23">
        <v>94.195999999999998</v>
      </c>
      <c r="AQ764" s="23">
        <v>18.998000000000001</v>
      </c>
      <c r="AR764" s="23">
        <v>35.450000000000003</v>
      </c>
      <c r="AS764" s="23">
        <v>29.88</v>
      </c>
      <c r="AT764" s="23">
        <v>74.691999999999993</v>
      </c>
      <c r="AU764" s="23">
        <v>81.39</v>
      </c>
      <c r="AX764" s="54">
        <f t="shared" si="2082"/>
        <v>0</v>
      </c>
      <c r="AY764" s="54">
        <f t="shared" si="2083"/>
        <v>0</v>
      </c>
      <c r="AZ764" s="54">
        <f t="shared" si="2084"/>
        <v>0</v>
      </c>
      <c r="BA764" s="54">
        <f t="shared" si="2085"/>
        <v>0</v>
      </c>
      <c r="BB764" s="54">
        <f t="shared" si="2086"/>
        <v>0</v>
      </c>
      <c r="BC764" s="54">
        <f t="shared" si="2087"/>
        <v>0</v>
      </c>
      <c r="BD764" s="54">
        <f t="shared" si="2088"/>
        <v>0</v>
      </c>
      <c r="BE764" s="54">
        <f t="shared" si="2089"/>
        <v>0</v>
      </c>
      <c r="BF764" s="54">
        <f t="shared" si="2090"/>
        <v>0</v>
      </c>
      <c r="BG764" s="54">
        <f t="shared" si="2091"/>
        <v>0</v>
      </c>
      <c r="BH764" s="54">
        <f t="shared" si="2092"/>
        <v>0</v>
      </c>
      <c r="BI764" s="54">
        <f t="shared" si="2093"/>
        <v>0</v>
      </c>
      <c r="BJ764" s="54">
        <f t="shared" si="2094"/>
        <v>0</v>
      </c>
      <c r="BK764" s="54">
        <f t="shared" si="2095"/>
        <v>0</v>
      </c>
      <c r="BL764" s="54">
        <f t="shared" si="2096"/>
        <v>0</v>
      </c>
      <c r="BM764" s="42"/>
      <c r="BO764" s="54">
        <f>'Norm-coeff'!$C$2+$AX764*'Norm-coeff'!$D$2+$AY764*'Norm-coeff'!$E$2+$AZ764*'Norm-coeff'!$F$2+$BA764*'Norm-coeff'!$G$2+$BB764*'Norm-coeff'!$H$2+$BC764*'Norm-coeff'!$I$2+$BD764*'Norm-coeff'!$J$2+$BE764*'Norm-coeff'!$K$2+$BF764*'Norm-coeff'!$L$2+$BG764*'Norm-coeff'!$M$2+$BH764*'Norm-coeff'!$N$2+$BI764*'Norm-coeff'!$O$2</f>
        <v>5.4045421474420303</v>
      </c>
      <c r="BP764" s="54">
        <f>'Norm-coeff'!$C$3+$AX764*'Norm-coeff'!$D$3+$AY764*'Norm-coeff'!$E$3+$AZ764*'Norm-coeff'!$F$3+$BA764*'Norm-coeff'!$G$3+$BB764*'Norm-coeff'!$H$3+$BC764*'Norm-coeff'!$I$3+$BD764*'Norm-coeff'!$J$3+$BE764*'Norm-coeff'!$K$3+$BF764*'Norm-coeff'!$L$3+$BG764*'Norm-coeff'!$M$3+$BH764*'Norm-coeff'!$N$3+$BI764*'Norm-coeff'!$O$3</f>
        <v>3.15319116612705</v>
      </c>
      <c r="BQ764" s="54">
        <f>'Norm-coeff'!$C$4+$AX764*'Norm-coeff'!$D$4+$AY764*'Norm-coeff'!$E$4+$AZ764*'Norm-coeff'!$F$4+$BA764*'Norm-coeff'!$G$4+$BB764*'Norm-coeff'!$H$4+$BC764*'Norm-coeff'!$I$4+$BD764*'Norm-coeff'!$J$4+$BE764*'Norm-coeff'!$K$4+$BF764*'Norm-coeff'!$L$4+$BG764*'Norm-coeff'!$M$4+$BH764*'Norm-coeff'!$N$4+$BI764*'Norm-coeff'!$O$4</f>
        <v>1.42115649462768</v>
      </c>
      <c r="BR764" s="54">
        <f>'Norm-coeff'!$C$5+$AX764*'Norm-coeff'!$D$5+$AY764*'Norm-coeff'!$E$5+$AZ764*'Norm-coeff'!$F$5+$BA764*'Norm-coeff'!$G$5+$BB764*'Norm-coeff'!$H$5+$BC764*'Norm-coeff'!$I$5+$BD764*'Norm-coeff'!$J$5+$BE764*'Norm-coeff'!$K$5+$BF764*'Norm-coeff'!$L$5+$BG764*'Norm-coeff'!$M$5+$BH764*'Norm-coeff'!$N$5+$BI764*'Norm-coeff'!$O$5</f>
        <v>1.0553329241296201</v>
      </c>
      <c r="BS764" s="54">
        <f>'Norm-coeff'!$C$6+$AX764*'Norm-coeff'!$D$6+$AY764*'Norm-coeff'!$E$6+$AZ764*'Norm-coeff'!$F$6+$BA764*'Norm-coeff'!$G$6+$BB764*'Norm-coeff'!$H$6+$BC764*'Norm-coeff'!$I$6+$BD764*'Norm-coeff'!$J$6+$BE764*'Norm-coeff'!$K$6+$BF764*'Norm-coeff'!$L$6+$BG764*'Norm-coeff'!$M$6+$BH764*'Norm-coeff'!$N$6+$BI764*'Norm-coeff'!$O$6</f>
        <v>-1.48700885495103E-2</v>
      </c>
      <c r="BT764" s="54">
        <f>'Norm-coeff'!$C$7+$AX764*'Norm-coeff'!$D$7+$AY764*'Norm-coeff'!$E$7+$AZ764*'Norm-coeff'!$F$7+$BA764*'Norm-coeff'!$G$7+$BB764*'Norm-coeff'!$H$7+$BC764*'Norm-coeff'!$I$7+$BD764*'Norm-coeff'!$J$7+$BE764*'Norm-coeff'!$K$7+$BF764*'Norm-coeff'!$L$7+$BG764*'Norm-coeff'!$M$7+$BH764*'Norm-coeff'!$N$7+$BI764*'Norm-coeff'!$O$7</f>
        <v>2.0907583608832998</v>
      </c>
      <c r="BU764" s="54">
        <f>'Norm-coeff'!$C$8+$AX764*'Norm-coeff'!$D$8+$AY764*'Norm-coeff'!$E$8+$AZ764*'Norm-coeff'!$F$8+$BA764*'Norm-coeff'!$G$8+$BB764*'Norm-coeff'!$H$8+$BC764*'Norm-coeff'!$I$8+$BD764*'Norm-coeff'!$J$8+$BE764*'Norm-coeff'!$K$8+$BF764*'Norm-coeff'!$L$8+$BG764*'Norm-coeff'!$M$8+$BH764*'Norm-coeff'!$N$8+$BI764*'Norm-coeff'!$O$8</f>
        <v>0.65894159836244504</v>
      </c>
      <c r="BV764" s="54">
        <f>'Norm-coeff'!$C$9+$AX764*'Norm-coeff'!$D$9+$AY764*'Norm-coeff'!$E$9+$AZ764*'Norm-coeff'!$F$9+$BA764*'Norm-coeff'!$G$9+$BB764*'Norm-coeff'!$H$9+$BC764*'Norm-coeff'!$I$9+$BD764*'Norm-coeff'!$J$9+$BE764*'Norm-coeff'!$K$9+$BF764*'Norm-coeff'!$L$9+$BG764*'Norm-coeff'!$M$9+$BH764*'Norm-coeff'!$N$9+$BI764*'Norm-coeff'!$O$9</f>
        <v>1.48961085014701</v>
      </c>
      <c r="BW764" s="54">
        <f>'Norm-coeff'!$C$10+$AX764*'Norm-coeff'!$D$10+$AY764*'Norm-coeff'!$E$10+$AZ764*'Norm-coeff'!$F$10+$BA764*'Norm-coeff'!$G$10+$BB764*'Norm-coeff'!$H$10+$BC764*'Norm-coeff'!$I$10+$BD764*'Norm-coeff'!$J$10+$BE764*'Norm-coeff'!$K$10+$BF764*'Norm-coeff'!$L$10+$BG764*'Norm-coeff'!$M$10+$BH764*'Norm-coeff'!$N$10+$BI764*'Norm-coeff'!$O$10</f>
        <v>1.42058735749591</v>
      </c>
      <c r="BX764" s="54">
        <f>'Norm-coeff'!$C$11+$AX764*'Norm-coeff'!$D$11+$AY764*'Norm-coeff'!$E$11+$AZ764*'Norm-coeff'!$F$11+$BA764*'Norm-coeff'!$G$11+$BB764*'Norm-coeff'!$H$11+$BC764*'Norm-coeff'!$I$11+$BD764*'Norm-coeff'!$J$11+$BE764*'Norm-coeff'!$K$11+$BF764*'Norm-coeff'!$L$11+$BG764*'Norm-coeff'!$M$11+$BH764*'Norm-coeff'!$N$11+$BI764*'Norm-coeff'!$O$11</f>
        <v>0.221233014421479</v>
      </c>
      <c r="BY764" s="54">
        <f>'Norm-coeff'!$C$12+$AX764*'Norm-coeff'!$D$12+$AY764*'Norm-coeff'!$E$12+$AZ764*'Norm-coeff'!$F$12+$BA764*'Norm-coeff'!$G$12+$BB764*'Norm-coeff'!$H$12+$BC764*'Norm-coeff'!$I$12+$BD764*'Norm-coeff'!$J$12+$BE764*'Norm-coeff'!$K$12+$BF764*'Norm-coeff'!$L$12+$BG764*'Norm-coeff'!$M$12+$BH764*'Norm-coeff'!$N$12+$BI764*'Norm-coeff'!$O$12</f>
        <v>0.283527502056037</v>
      </c>
      <c r="BZ764" s="54">
        <f>'Norm-coeff'!$C$13+$AX764*'Norm-coeff'!$D$13+$AY764*'Norm-coeff'!$E$13+$AZ764*'Norm-coeff'!$F$13+$BA764*'Norm-coeff'!$G$13+$BB764*'Norm-coeff'!$H$13+$BC764*'Norm-coeff'!$I$13+$BD764*'Norm-coeff'!$J$13+$BE764*'Norm-coeff'!$K$13+$BF764*'Norm-coeff'!$L$13+$BG764*'Norm-coeff'!$M$13+$BH764*'Norm-coeff'!$N$13+$BI764*'Norm-coeff'!$O$13</f>
        <v>-4.1864930554451202E-2</v>
      </c>
      <c r="CA764" s="54">
        <f>'Norm-coeff'!$C$14+$AX764*'Norm-coeff'!$D$14+$AY764*'Norm-coeff'!$E$14+$AZ764*'Norm-coeff'!$F$14+$BA764*'Norm-coeff'!$G$14+$BB764*'Norm-coeff'!$H$14+$BC764*'Norm-coeff'!$I$14+$BD764*'Norm-coeff'!$J$14+$BE764*'Norm-coeff'!$K$14+$BF764*'Norm-coeff'!$L$14+$BG764*'Norm-coeff'!$M$14+$BH764*'Norm-coeff'!$N$14+$BI764*'Norm-coeff'!$O$14</f>
        <v>4.2526983164477103</v>
      </c>
      <c r="CC764" s="54">
        <f t="shared" si="2221"/>
        <v>0</v>
      </c>
      <c r="CG764" s="54">
        <f t="shared" si="2097"/>
        <v>0</v>
      </c>
      <c r="CH764" s="54">
        <f t="shared" si="2075"/>
        <v>0</v>
      </c>
      <c r="CI764" s="54">
        <f t="shared" si="2098"/>
        <v>0</v>
      </c>
      <c r="CJ764" s="56">
        <f t="shared" si="2099"/>
        <v>0</v>
      </c>
      <c r="CK764" s="54">
        <f t="shared" si="2100"/>
        <v>0</v>
      </c>
      <c r="CL764" s="54">
        <f t="shared" si="2101"/>
        <v>0</v>
      </c>
      <c r="CM764" s="54">
        <f t="shared" si="2102"/>
        <v>0</v>
      </c>
      <c r="CN764" s="54">
        <f t="shared" si="2103"/>
        <v>0</v>
      </c>
      <c r="CO764" s="54">
        <f t="shared" si="2104"/>
        <v>0</v>
      </c>
      <c r="CP764" s="54">
        <f t="shared" si="2105"/>
        <v>0</v>
      </c>
      <c r="CQ764" s="54">
        <f t="shared" si="2106"/>
        <v>0</v>
      </c>
      <c r="CR764" s="54">
        <f t="shared" si="2107"/>
        <v>0</v>
      </c>
      <c r="CS764" s="54">
        <f t="shared" si="2108"/>
        <v>0</v>
      </c>
      <c r="CU764" s="54">
        <f t="shared" si="2109"/>
        <v>0</v>
      </c>
      <c r="CV764" s="54">
        <f t="shared" si="2110"/>
        <v>0</v>
      </c>
      <c r="CW764" s="54">
        <f t="shared" si="2111"/>
        <v>0</v>
      </c>
      <c r="CX764" s="54">
        <f t="shared" si="2112"/>
        <v>0</v>
      </c>
      <c r="CZ764" s="54">
        <f t="shared" si="2113"/>
        <v>0</v>
      </c>
      <c r="DA764" s="54">
        <f t="shared" si="2114"/>
        <v>0</v>
      </c>
      <c r="DB764" s="54">
        <f t="shared" si="2115"/>
        <v>0</v>
      </c>
      <c r="DC764" s="54">
        <f t="shared" si="2116"/>
        <v>0</v>
      </c>
      <c r="DD764" s="54">
        <f t="shared" si="2117"/>
        <v>0</v>
      </c>
      <c r="DE764" s="54">
        <f t="shared" si="2118"/>
        <v>0</v>
      </c>
      <c r="DF764" s="54">
        <f t="shared" si="2119"/>
        <v>0</v>
      </c>
      <c r="DG764" s="54">
        <f t="shared" si="2120"/>
        <v>2</v>
      </c>
      <c r="DH764" s="71">
        <f t="shared" si="2121"/>
        <v>0</v>
      </c>
      <c r="DI764" s="71">
        <f t="shared" si="2122"/>
        <v>0</v>
      </c>
      <c r="DJ764" s="54">
        <f t="shared" si="2123"/>
        <v>0</v>
      </c>
      <c r="DK764" s="54">
        <f t="shared" si="2124"/>
        <v>2</v>
      </c>
      <c r="DL764" s="4">
        <f t="shared" si="2049"/>
        <v>0</v>
      </c>
      <c r="DM764" s="3">
        <f t="shared" si="2125"/>
        <v>0</v>
      </c>
      <c r="DN764" s="3">
        <f t="shared" si="2126"/>
        <v>0</v>
      </c>
      <c r="DO764" s="4" t="e">
        <f t="shared" si="2127"/>
        <v>#DIV/0!</v>
      </c>
      <c r="DP764" s="57"/>
      <c r="DQ764" s="57"/>
      <c r="DR764" s="56">
        <f t="shared" si="2050"/>
        <v>2</v>
      </c>
      <c r="DS764" s="56">
        <f t="shared" si="2051"/>
        <v>0</v>
      </c>
      <c r="DT764" s="38">
        <f t="shared" si="2052"/>
        <v>0</v>
      </c>
      <c r="DU764" s="38">
        <f t="shared" si="2128"/>
        <v>2</v>
      </c>
      <c r="DV764" s="38">
        <f t="shared" si="2053"/>
        <v>0</v>
      </c>
      <c r="DW764" s="39">
        <f t="shared" si="2054"/>
        <v>0</v>
      </c>
      <c r="DX764" s="39">
        <f t="shared" si="2055"/>
        <v>0</v>
      </c>
      <c r="DY764" s="39">
        <f t="shared" si="2056"/>
        <v>0</v>
      </c>
      <c r="DZ764" s="39">
        <f t="shared" si="2057"/>
        <v>0</v>
      </c>
      <c r="EA764" s="39">
        <f t="shared" si="2058"/>
        <v>0</v>
      </c>
      <c r="EB764" s="37" t="e">
        <f t="shared" si="2129"/>
        <v>#DIV/0!</v>
      </c>
      <c r="EC764" s="37" t="e">
        <f t="shared" si="2130"/>
        <v>#DIV/0!</v>
      </c>
      <c r="ED764" s="37" t="e">
        <f t="shared" si="2131"/>
        <v>#DIV/0!</v>
      </c>
      <c r="EE764" s="37" t="e">
        <f t="shared" si="2132"/>
        <v>#DIV/0!</v>
      </c>
      <c r="EF764" s="39" t="e">
        <f t="shared" si="2133"/>
        <v>#DIV/0!</v>
      </c>
      <c r="EG764" s="37" t="e">
        <f t="shared" si="2134"/>
        <v>#DIV/0!</v>
      </c>
      <c r="EH764" s="37" t="e">
        <f t="shared" si="2135"/>
        <v>#DIV/0!</v>
      </c>
      <c r="EI764" s="11" t="b">
        <f t="shared" si="2136"/>
        <v>1</v>
      </c>
      <c r="EJ764" s="11" t="b">
        <f t="shared" si="2137"/>
        <v>0</v>
      </c>
      <c r="EK764" s="39" t="e">
        <f t="shared" si="2138"/>
        <v>#DIV/0!</v>
      </c>
      <c r="EL764" s="39" t="e">
        <f t="shared" si="2139"/>
        <v>#DIV/0!</v>
      </c>
      <c r="EM764" s="39" t="e">
        <f t="shared" si="2140"/>
        <v>#DIV/0!</v>
      </c>
      <c r="EN764" s="39" t="e">
        <f t="shared" si="2141"/>
        <v>#DIV/0!</v>
      </c>
      <c r="EO764" s="39" t="e">
        <f t="shared" si="2142"/>
        <v>#DIV/0!</v>
      </c>
      <c r="EP764" s="39" t="e">
        <f t="shared" si="2143"/>
        <v>#DIV/0!</v>
      </c>
      <c r="EQ764" s="39" t="e">
        <f t="shared" si="2144"/>
        <v>#DIV/0!</v>
      </c>
      <c r="ER764" s="39" t="e">
        <f t="shared" si="2145"/>
        <v>#DIV/0!</v>
      </c>
      <c r="ES764" s="58" t="str">
        <f t="shared" si="2146"/>
        <v>(OH,F,Cl)-dominate amphibole</v>
      </c>
      <c r="ET764" s="58" t="e">
        <f t="shared" si="2147"/>
        <v>#N/A</v>
      </c>
      <c r="EU764" s="56">
        <f t="shared" si="2059"/>
        <v>0</v>
      </c>
      <c r="EV764" s="56">
        <f t="shared" si="2060"/>
        <v>0</v>
      </c>
      <c r="EW764" s="56">
        <f t="shared" si="2061"/>
        <v>0</v>
      </c>
      <c r="EX764" s="56">
        <f t="shared" si="2062"/>
        <v>0</v>
      </c>
      <c r="EY764" s="56">
        <f t="shared" si="2063"/>
        <v>0</v>
      </c>
      <c r="EZ764" s="56">
        <f t="shared" si="2064"/>
        <v>0</v>
      </c>
      <c r="FA764" s="39">
        <f t="shared" si="2065"/>
        <v>0</v>
      </c>
      <c r="FB764" s="39">
        <f t="shared" si="2066"/>
        <v>0</v>
      </c>
      <c r="FC764" s="54">
        <f t="shared" si="2067"/>
        <v>0</v>
      </c>
      <c r="FD764" s="54">
        <f t="shared" si="2068"/>
        <v>0</v>
      </c>
      <c r="FE764" s="39">
        <f t="shared" si="2069"/>
        <v>0</v>
      </c>
      <c r="FF764" s="54">
        <f t="shared" si="2070"/>
        <v>0</v>
      </c>
      <c r="FG764" s="39">
        <f t="shared" si="2071"/>
        <v>0</v>
      </c>
      <c r="FH764" s="39">
        <f t="shared" si="2148"/>
        <v>0</v>
      </c>
      <c r="FI764" s="39">
        <f t="shared" si="2149"/>
        <v>0</v>
      </c>
      <c r="FJ764" s="39">
        <f t="shared" si="2150"/>
        <v>0</v>
      </c>
      <c r="FK764" s="39" t="e">
        <f t="shared" si="2151"/>
        <v>#DIV/0!</v>
      </c>
      <c r="FL764" s="39" t="e">
        <f t="shared" si="2152"/>
        <v>#DIV/0!</v>
      </c>
      <c r="FM764" s="39" t="e">
        <f t="shared" si="2153"/>
        <v>#DIV/0!</v>
      </c>
      <c r="FN764" s="39">
        <f t="shared" si="2154"/>
        <v>1</v>
      </c>
      <c r="FO764" s="39">
        <f t="shared" si="2072"/>
        <v>0</v>
      </c>
      <c r="FP764" s="39">
        <f t="shared" si="2073"/>
        <v>0</v>
      </c>
      <c r="FQ764" s="39">
        <f t="shared" si="2074"/>
        <v>0</v>
      </c>
      <c r="FR764" s="39">
        <f t="shared" si="2155"/>
        <v>0</v>
      </c>
      <c r="FS764" s="39">
        <f t="shared" si="2156"/>
        <v>0</v>
      </c>
      <c r="FU764" s="39" t="e">
        <f t="shared" si="2157"/>
        <v>#DIV/0!</v>
      </c>
      <c r="FV764" s="39" t="e">
        <f t="shared" si="2158"/>
        <v>#DIV/0!</v>
      </c>
      <c r="FW764" s="39" t="e">
        <f t="shared" si="2159"/>
        <v>#DIV/0!</v>
      </c>
      <c r="FY764" s="39" t="e">
        <f t="shared" si="2160"/>
        <v>#DIV/0!</v>
      </c>
      <c r="FZ764" s="39" t="e">
        <f t="shared" si="2161"/>
        <v>#DIV/0!</v>
      </c>
      <c r="GA764" s="39" t="e">
        <f t="shared" si="2162"/>
        <v>#DIV/0!</v>
      </c>
      <c r="GB764" s="39" t="e">
        <f t="shared" si="2163"/>
        <v>#DIV/0!</v>
      </c>
      <c r="GC764" s="39" t="e">
        <f t="shared" si="2164"/>
        <v>#DIV/0!</v>
      </c>
      <c r="GD764" s="39" t="e">
        <f t="shared" si="2165"/>
        <v>#DIV/0!</v>
      </c>
      <c r="GE764" s="39" t="e">
        <f t="shared" si="2166"/>
        <v>#DIV/0!</v>
      </c>
      <c r="GF764" s="39" t="e">
        <f t="shared" si="2167"/>
        <v>#DIV/0!</v>
      </c>
      <c r="GG764" s="39" t="e">
        <f t="shared" si="2168"/>
        <v>#DIV/0!</v>
      </c>
      <c r="GH764" s="39" t="e">
        <f t="shared" si="2169"/>
        <v>#DIV/0!</v>
      </c>
      <c r="GI764" s="39"/>
      <c r="GJ764" s="39" t="e">
        <f t="shared" si="2170"/>
        <v>#DIV/0!</v>
      </c>
      <c r="GK764" s="39" t="e">
        <f t="shared" si="2171"/>
        <v>#DIV/0!</v>
      </c>
      <c r="GL764" s="39" t="e">
        <f t="shared" si="2172"/>
        <v>#DIV/0!</v>
      </c>
      <c r="GM764" s="39" t="e">
        <f t="shared" si="2173"/>
        <v>#DIV/0!</v>
      </c>
      <c r="GN764" s="39" t="e">
        <f t="shared" si="2174"/>
        <v>#DIV/0!</v>
      </c>
      <c r="GO764" s="57"/>
      <c r="GP764" s="57" t="e">
        <f t="shared" si="2175"/>
        <v>#DIV/0!</v>
      </c>
      <c r="GQ764" s="59" t="e">
        <f t="shared" si="2176"/>
        <v>#DIV/0!</v>
      </c>
      <c r="GR764" s="41" t="e">
        <f t="shared" si="2177"/>
        <v>#DIV/0!</v>
      </c>
      <c r="GS764" s="57" t="e">
        <f t="shared" si="2178"/>
        <v>#DIV/0!</v>
      </c>
      <c r="GT764" s="57" t="e">
        <f t="shared" si="2179"/>
        <v>#DIV/0!</v>
      </c>
      <c r="GU764" s="57" t="e">
        <f t="shared" si="2180"/>
        <v>#DIV/0!</v>
      </c>
      <c r="GV764" s="57"/>
      <c r="GW764" s="42" t="e">
        <f t="shared" si="2181"/>
        <v>#DIV/0!</v>
      </c>
      <c r="GX764" s="42" t="e">
        <f t="shared" si="2182"/>
        <v>#DIV/0!</v>
      </c>
      <c r="GY764" s="42" t="e">
        <f t="shared" si="2183"/>
        <v>#DIV/0!</v>
      </c>
      <c r="GZ764" s="57"/>
      <c r="HA764" s="2" t="e">
        <f t="shared" si="2184"/>
        <v>#DIV/0!</v>
      </c>
      <c r="HB764" s="2" t="e">
        <f t="shared" si="2185"/>
        <v>#DIV/0!</v>
      </c>
      <c r="HC764" s="2" t="e">
        <f t="shared" si="2186"/>
        <v>#DIV/0!</v>
      </c>
      <c r="HD764" s="2" t="e">
        <f t="shared" si="2187"/>
        <v>#DIV/0!</v>
      </c>
      <c r="HE764" s="2" t="e">
        <f t="shared" si="2188"/>
        <v>#DIV/0!</v>
      </c>
      <c r="HF764" s="2" t="e">
        <f t="shared" si="2189"/>
        <v>#DIV/0!</v>
      </c>
      <c r="HG764" s="2" t="e">
        <f t="shared" si="2190"/>
        <v>#DIV/0!</v>
      </c>
      <c r="HH764" s="2" t="e">
        <f t="shared" si="2191"/>
        <v>#DIV/0!</v>
      </c>
      <c r="HI764" s="2" t="e">
        <f t="shared" si="2192"/>
        <v>#DIV/0!</v>
      </c>
      <c r="HJ764" s="11" t="e">
        <f t="shared" si="2193"/>
        <v>#DIV/0!</v>
      </c>
      <c r="HK764" s="60" t="e">
        <f t="shared" si="2194"/>
        <v>#DIV/0!</v>
      </c>
      <c r="HL764" s="57"/>
      <c r="HM764" s="57" t="e">
        <f t="shared" si="2195"/>
        <v>#DIV/0!</v>
      </c>
      <c r="HN764" s="57" t="e">
        <f t="shared" si="2196"/>
        <v>#DIV/0!</v>
      </c>
      <c r="HO764" s="57" t="e">
        <f t="shared" si="2197"/>
        <v>#DIV/0!</v>
      </c>
      <c r="HP764" s="57" t="e">
        <f t="shared" si="2198"/>
        <v>#DIV/0!</v>
      </c>
      <c r="HQ764" s="57" t="e">
        <f t="shared" si="2199"/>
        <v>#DIV/0!</v>
      </c>
      <c r="HR764" s="57"/>
      <c r="HS764" s="57" t="e">
        <f t="shared" si="2200"/>
        <v>#DIV/0!</v>
      </c>
      <c r="HT764" s="57" t="e">
        <f t="shared" si="2201"/>
        <v>#DIV/0!</v>
      </c>
      <c r="HU764" s="57" t="e">
        <f t="shared" si="2202"/>
        <v>#DIV/0!</v>
      </c>
      <c r="HV764" s="57" t="e">
        <f t="shared" si="2203"/>
        <v>#DIV/0!</v>
      </c>
      <c r="HW764" s="57" t="e">
        <f t="shared" si="2204"/>
        <v>#DIV/0!</v>
      </c>
      <c r="HX764" s="57"/>
      <c r="HY764" s="57" t="e">
        <f t="shared" si="2205"/>
        <v>#DIV/0!</v>
      </c>
      <c r="HZ764" s="57" t="e">
        <f t="shared" si="2206"/>
        <v>#DIV/0!</v>
      </c>
      <c r="IA764" s="57"/>
      <c r="IB764" s="61">
        <f t="shared" si="2207"/>
        <v>0</v>
      </c>
      <c r="IC764" s="57" t="str">
        <f t="shared" si="2208"/>
        <v/>
      </c>
      <c r="ID764" s="42"/>
      <c r="IE764" s="2" t="str">
        <f t="shared" si="2209"/>
        <v/>
      </c>
      <c r="IF764" s="60" t="e">
        <f t="shared" si="2210"/>
        <v>#DIV/0!</v>
      </c>
      <c r="IG764" s="60" t="str">
        <f t="shared" si="2211"/>
        <v/>
      </c>
      <c r="IH764" s="60" t="str">
        <f t="shared" si="2212"/>
        <v>zinco-</v>
      </c>
      <c r="II764" s="60" t="str">
        <f t="shared" si="2213"/>
        <v>mangano-</v>
      </c>
      <c r="IJ764" s="60" t="e">
        <f t="shared" si="2214"/>
        <v>#DIV/0!</v>
      </c>
      <c r="IK764" s="60" t="e">
        <f t="shared" si="2215"/>
        <v>#DIV/0!</v>
      </c>
      <c r="IL764" s="60" t="e">
        <f t="shared" si="2216"/>
        <v>#DIV/0!</v>
      </c>
      <c r="IM764" s="60" t="e">
        <f t="shared" si="2217"/>
        <v>#DIV/0!</v>
      </c>
      <c r="IN764" s="60" t="str">
        <f t="shared" si="2218"/>
        <v/>
      </c>
      <c r="IO764" s="60" t="str">
        <f t="shared" si="2219"/>
        <v/>
      </c>
      <c r="IP764" s="57"/>
      <c r="IQ764" s="57" t="str">
        <f t="shared" si="2220"/>
        <v>ERROR!!</v>
      </c>
    </row>
    <row r="765" spans="24:251">
      <c r="X765" s="29">
        <f t="shared" si="2076"/>
        <v>0</v>
      </c>
      <c r="Y765" s="29">
        <f t="shared" si="2077"/>
        <v>0</v>
      </c>
      <c r="Z765" s="29" t="e">
        <f t="shared" si="2078"/>
        <v>#DIV/0!</v>
      </c>
      <c r="AA765" s="29" t="e">
        <f t="shared" si="2079"/>
        <v>#DIV/0!</v>
      </c>
      <c r="AB765" s="29" t="e">
        <f t="shared" si="2080"/>
        <v>#DIV/0!</v>
      </c>
      <c r="AC765" s="29" t="e">
        <f t="shared" si="2081"/>
        <v>#DIV/0!</v>
      </c>
      <c r="AF765" s="23">
        <v>60.084299999999999</v>
      </c>
      <c r="AG765" s="23">
        <v>79.878799999999998</v>
      </c>
      <c r="AH765" s="23">
        <v>101.96120000000001</v>
      </c>
      <c r="AI765" s="23">
        <v>151.99039999999999</v>
      </c>
      <c r="AJ765" s="23">
        <v>159.69</v>
      </c>
      <c r="AK765" s="23">
        <v>71.846400000000003</v>
      </c>
      <c r="AL765" s="23">
        <v>70.9375</v>
      </c>
      <c r="AM765" s="23">
        <v>40.304400000000001</v>
      </c>
      <c r="AN765" s="23">
        <v>56.077399999999997</v>
      </c>
      <c r="AO765" s="23">
        <v>61.978999999999999</v>
      </c>
      <c r="AP765" s="23">
        <v>94.195999999999998</v>
      </c>
      <c r="AQ765" s="23">
        <v>18.998000000000001</v>
      </c>
      <c r="AR765" s="23">
        <v>35.450000000000003</v>
      </c>
      <c r="AS765" s="23">
        <v>29.88</v>
      </c>
      <c r="AT765" s="23">
        <v>74.691999999999993</v>
      </c>
      <c r="AU765" s="23">
        <v>81.39</v>
      </c>
      <c r="AX765" s="54">
        <f t="shared" si="2082"/>
        <v>0</v>
      </c>
      <c r="AY765" s="54">
        <f t="shared" si="2083"/>
        <v>0</v>
      </c>
      <c r="AZ765" s="54">
        <f t="shared" si="2084"/>
        <v>0</v>
      </c>
      <c r="BA765" s="54">
        <f t="shared" si="2085"/>
        <v>0</v>
      </c>
      <c r="BB765" s="54">
        <f t="shared" si="2086"/>
        <v>0</v>
      </c>
      <c r="BC765" s="54">
        <f t="shared" si="2087"/>
        <v>0</v>
      </c>
      <c r="BD765" s="54">
        <f t="shared" si="2088"/>
        <v>0</v>
      </c>
      <c r="BE765" s="54">
        <f t="shared" si="2089"/>
        <v>0</v>
      </c>
      <c r="BF765" s="54">
        <f t="shared" si="2090"/>
        <v>0</v>
      </c>
      <c r="BG765" s="54">
        <f t="shared" si="2091"/>
        <v>0</v>
      </c>
      <c r="BH765" s="54">
        <f t="shared" si="2092"/>
        <v>0</v>
      </c>
      <c r="BI765" s="54">
        <f t="shared" si="2093"/>
        <v>0</v>
      </c>
      <c r="BJ765" s="54">
        <f t="shared" si="2094"/>
        <v>0</v>
      </c>
      <c r="BK765" s="54">
        <f t="shared" si="2095"/>
        <v>0</v>
      </c>
      <c r="BL765" s="54">
        <f t="shared" si="2096"/>
        <v>0</v>
      </c>
      <c r="BM765" s="42"/>
      <c r="BO765" s="54">
        <f>'Norm-coeff'!$C$2+$AX765*'Norm-coeff'!$D$2+$AY765*'Norm-coeff'!$E$2+$AZ765*'Norm-coeff'!$F$2+$BA765*'Norm-coeff'!$G$2+$BB765*'Norm-coeff'!$H$2+$BC765*'Norm-coeff'!$I$2+$BD765*'Norm-coeff'!$J$2+$BE765*'Norm-coeff'!$K$2+$BF765*'Norm-coeff'!$L$2+$BG765*'Norm-coeff'!$M$2+$BH765*'Norm-coeff'!$N$2+$BI765*'Norm-coeff'!$O$2</f>
        <v>5.4045421474420303</v>
      </c>
      <c r="BP765" s="54">
        <f>'Norm-coeff'!$C$3+$AX765*'Norm-coeff'!$D$3+$AY765*'Norm-coeff'!$E$3+$AZ765*'Norm-coeff'!$F$3+$BA765*'Norm-coeff'!$G$3+$BB765*'Norm-coeff'!$H$3+$BC765*'Norm-coeff'!$I$3+$BD765*'Norm-coeff'!$J$3+$BE765*'Norm-coeff'!$K$3+$BF765*'Norm-coeff'!$L$3+$BG765*'Norm-coeff'!$M$3+$BH765*'Norm-coeff'!$N$3+$BI765*'Norm-coeff'!$O$3</f>
        <v>3.15319116612705</v>
      </c>
      <c r="BQ765" s="54">
        <f>'Norm-coeff'!$C$4+$AX765*'Norm-coeff'!$D$4+$AY765*'Norm-coeff'!$E$4+$AZ765*'Norm-coeff'!$F$4+$BA765*'Norm-coeff'!$G$4+$BB765*'Norm-coeff'!$H$4+$BC765*'Norm-coeff'!$I$4+$BD765*'Norm-coeff'!$J$4+$BE765*'Norm-coeff'!$K$4+$BF765*'Norm-coeff'!$L$4+$BG765*'Norm-coeff'!$M$4+$BH765*'Norm-coeff'!$N$4+$BI765*'Norm-coeff'!$O$4</f>
        <v>1.42115649462768</v>
      </c>
      <c r="BR765" s="54">
        <f>'Norm-coeff'!$C$5+$AX765*'Norm-coeff'!$D$5+$AY765*'Norm-coeff'!$E$5+$AZ765*'Norm-coeff'!$F$5+$BA765*'Norm-coeff'!$G$5+$BB765*'Norm-coeff'!$H$5+$BC765*'Norm-coeff'!$I$5+$BD765*'Norm-coeff'!$J$5+$BE765*'Norm-coeff'!$K$5+$BF765*'Norm-coeff'!$L$5+$BG765*'Norm-coeff'!$M$5+$BH765*'Norm-coeff'!$N$5+$BI765*'Norm-coeff'!$O$5</f>
        <v>1.0553329241296201</v>
      </c>
      <c r="BS765" s="54">
        <f>'Norm-coeff'!$C$6+$AX765*'Norm-coeff'!$D$6+$AY765*'Norm-coeff'!$E$6+$AZ765*'Norm-coeff'!$F$6+$BA765*'Norm-coeff'!$G$6+$BB765*'Norm-coeff'!$H$6+$BC765*'Norm-coeff'!$I$6+$BD765*'Norm-coeff'!$J$6+$BE765*'Norm-coeff'!$K$6+$BF765*'Norm-coeff'!$L$6+$BG765*'Norm-coeff'!$M$6+$BH765*'Norm-coeff'!$N$6+$BI765*'Norm-coeff'!$O$6</f>
        <v>-1.48700885495103E-2</v>
      </c>
      <c r="BT765" s="54">
        <f>'Norm-coeff'!$C$7+$AX765*'Norm-coeff'!$D$7+$AY765*'Norm-coeff'!$E$7+$AZ765*'Norm-coeff'!$F$7+$BA765*'Norm-coeff'!$G$7+$BB765*'Norm-coeff'!$H$7+$BC765*'Norm-coeff'!$I$7+$BD765*'Norm-coeff'!$J$7+$BE765*'Norm-coeff'!$K$7+$BF765*'Norm-coeff'!$L$7+$BG765*'Norm-coeff'!$M$7+$BH765*'Norm-coeff'!$N$7+$BI765*'Norm-coeff'!$O$7</f>
        <v>2.0907583608832998</v>
      </c>
      <c r="BU765" s="54">
        <f>'Norm-coeff'!$C$8+$AX765*'Norm-coeff'!$D$8+$AY765*'Norm-coeff'!$E$8+$AZ765*'Norm-coeff'!$F$8+$BA765*'Norm-coeff'!$G$8+$BB765*'Norm-coeff'!$H$8+$BC765*'Norm-coeff'!$I$8+$BD765*'Norm-coeff'!$J$8+$BE765*'Norm-coeff'!$K$8+$BF765*'Norm-coeff'!$L$8+$BG765*'Norm-coeff'!$M$8+$BH765*'Norm-coeff'!$N$8+$BI765*'Norm-coeff'!$O$8</f>
        <v>0.65894159836244504</v>
      </c>
      <c r="BV765" s="54">
        <f>'Norm-coeff'!$C$9+$AX765*'Norm-coeff'!$D$9+$AY765*'Norm-coeff'!$E$9+$AZ765*'Norm-coeff'!$F$9+$BA765*'Norm-coeff'!$G$9+$BB765*'Norm-coeff'!$H$9+$BC765*'Norm-coeff'!$I$9+$BD765*'Norm-coeff'!$J$9+$BE765*'Norm-coeff'!$K$9+$BF765*'Norm-coeff'!$L$9+$BG765*'Norm-coeff'!$M$9+$BH765*'Norm-coeff'!$N$9+$BI765*'Norm-coeff'!$O$9</f>
        <v>1.48961085014701</v>
      </c>
      <c r="BW765" s="54">
        <f>'Norm-coeff'!$C$10+$AX765*'Norm-coeff'!$D$10+$AY765*'Norm-coeff'!$E$10+$AZ765*'Norm-coeff'!$F$10+$BA765*'Norm-coeff'!$G$10+$BB765*'Norm-coeff'!$H$10+$BC765*'Norm-coeff'!$I$10+$BD765*'Norm-coeff'!$J$10+$BE765*'Norm-coeff'!$K$10+$BF765*'Norm-coeff'!$L$10+$BG765*'Norm-coeff'!$M$10+$BH765*'Norm-coeff'!$N$10+$BI765*'Norm-coeff'!$O$10</f>
        <v>1.42058735749591</v>
      </c>
      <c r="BX765" s="54">
        <f>'Norm-coeff'!$C$11+$AX765*'Norm-coeff'!$D$11+$AY765*'Norm-coeff'!$E$11+$AZ765*'Norm-coeff'!$F$11+$BA765*'Norm-coeff'!$G$11+$BB765*'Norm-coeff'!$H$11+$BC765*'Norm-coeff'!$I$11+$BD765*'Norm-coeff'!$J$11+$BE765*'Norm-coeff'!$K$11+$BF765*'Norm-coeff'!$L$11+$BG765*'Norm-coeff'!$M$11+$BH765*'Norm-coeff'!$N$11+$BI765*'Norm-coeff'!$O$11</f>
        <v>0.221233014421479</v>
      </c>
      <c r="BY765" s="54">
        <f>'Norm-coeff'!$C$12+$AX765*'Norm-coeff'!$D$12+$AY765*'Norm-coeff'!$E$12+$AZ765*'Norm-coeff'!$F$12+$BA765*'Norm-coeff'!$G$12+$BB765*'Norm-coeff'!$H$12+$BC765*'Norm-coeff'!$I$12+$BD765*'Norm-coeff'!$J$12+$BE765*'Norm-coeff'!$K$12+$BF765*'Norm-coeff'!$L$12+$BG765*'Norm-coeff'!$M$12+$BH765*'Norm-coeff'!$N$12+$BI765*'Norm-coeff'!$O$12</f>
        <v>0.283527502056037</v>
      </c>
      <c r="BZ765" s="54">
        <f>'Norm-coeff'!$C$13+$AX765*'Norm-coeff'!$D$13+$AY765*'Norm-coeff'!$E$13+$AZ765*'Norm-coeff'!$F$13+$BA765*'Norm-coeff'!$G$13+$BB765*'Norm-coeff'!$H$13+$BC765*'Norm-coeff'!$I$13+$BD765*'Norm-coeff'!$J$13+$BE765*'Norm-coeff'!$K$13+$BF765*'Norm-coeff'!$L$13+$BG765*'Norm-coeff'!$M$13+$BH765*'Norm-coeff'!$N$13+$BI765*'Norm-coeff'!$O$13</f>
        <v>-4.1864930554451202E-2</v>
      </c>
      <c r="CA765" s="54">
        <f>'Norm-coeff'!$C$14+$AX765*'Norm-coeff'!$D$14+$AY765*'Norm-coeff'!$E$14+$AZ765*'Norm-coeff'!$F$14+$BA765*'Norm-coeff'!$G$14+$BB765*'Norm-coeff'!$H$14+$BC765*'Norm-coeff'!$I$14+$BD765*'Norm-coeff'!$J$14+$BE765*'Norm-coeff'!$K$14+$BF765*'Norm-coeff'!$L$14+$BG765*'Norm-coeff'!$M$14+$BH765*'Norm-coeff'!$N$14+$BI765*'Norm-coeff'!$O$14</f>
        <v>4.2526983164477103</v>
      </c>
      <c r="CC765" s="54">
        <f t="shared" si="2221"/>
        <v>0</v>
      </c>
      <c r="CG765" s="54">
        <f t="shared" si="2097"/>
        <v>0</v>
      </c>
      <c r="CH765" s="54">
        <f t="shared" si="2075"/>
        <v>0</v>
      </c>
      <c r="CI765" s="54">
        <f t="shared" si="2098"/>
        <v>0</v>
      </c>
      <c r="CJ765" s="56">
        <f t="shared" si="2099"/>
        <v>0</v>
      </c>
      <c r="CK765" s="54">
        <f t="shared" si="2100"/>
        <v>0</v>
      </c>
      <c r="CL765" s="54">
        <f t="shared" si="2101"/>
        <v>0</v>
      </c>
      <c r="CM765" s="54">
        <f t="shared" si="2102"/>
        <v>0</v>
      </c>
      <c r="CN765" s="54">
        <f t="shared" si="2103"/>
        <v>0</v>
      </c>
      <c r="CO765" s="54">
        <f t="shared" si="2104"/>
        <v>0</v>
      </c>
      <c r="CP765" s="54">
        <f t="shared" si="2105"/>
        <v>0</v>
      </c>
      <c r="CQ765" s="54">
        <f t="shared" si="2106"/>
        <v>0</v>
      </c>
      <c r="CR765" s="54">
        <f t="shared" si="2107"/>
        <v>0</v>
      </c>
      <c r="CS765" s="54">
        <f t="shared" si="2108"/>
        <v>0</v>
      </c>
      <c r="CU765" s="54">
        <f t="shared" si="2109"/>
        <v>0</v>
      </c>
      <c r="CV765" s="54">
        <f t="shared" si="2110"/>
        <v>0</v>
      </c>
      <c r="CW765" s="54">
        <f t="shared" si="2111"/>
        <v>0</v>
      </c>
      <c r="CX765" s="54">
        <f t="shared" si="2112"/>
        <v>0</v>
      </c>
      <c r="CZ765" s="54">
        <f t="shared" si="2113"/>
        <v>0</v>
      </c>
      <c r="DA765" s="54">
        <f t="shared" si="2114"/>
        <v>0</v>
      </c>
      <c r="DB765" s="54">
        <f t="shared" si="2115"/>
        <v>0</v>
      </c>
      <c r="DC765" s="54">
        <f t="shared" si="2116"/>
        <v>0</v>
      </c>
      <c r="DD765" s="54">
        <f t="shared" si="2117"/>
        <v>0</v>
      </c>
      <c r="DE765" s="54">
        <f t="shared" si="2118"/>
        <v>0</v>
      </c>
      <c r="DF765" s="54">
        <f t="shared" si="2119"/>
        <v>0</v>
      </c>
      <c r="DG765" s="54">
        <f t="shared" si="2120"/>
        <v>2</v>
      </c>
      <c r="DH765" s="71">
        <f t="shared" si="2121"/>
        <v>0</v>
      </c>
      <c r="DI765" s="71">
        <f t="shared" si="2122"/>
        <v>0</v>
      </c>
      <c r="DJ765" s="54">
        <f t="shared" si="2123"/>
        <v>0</v>
      </c>
      <c r="DK765" s="54">
        <f t="shared" si="2124"/>
        <v>2</v>
      </c>
      <c r="DL765" s="4">
        <f t="shared" si="2049"/>
        <v>0</v>
      </c>
      <c r="DM765" s="3">
        <f t="shared" si="2125"/>
        <v>0</v>
      </c>
      <c r="DN765" s="3">
        <f t="shared" si="2126"/>
        <v>0</v>
      </c>
      <c r="DO765" s="4" t="e">
        <f t="shared" si="2127"/>
        <v>#DIV/0!</v>
      </c>
      <c r="DP765" s="57"/>
      <c r="DQ765" s="57"/>
      <c r="DR765" s="56">
        <f t="shared" si="2050"/>
        <v>2</v>
      </c>
      <c r="DS765" s="56">
        <f t="shared" si="2051"/>
        <v>0</v>
      </c>
      <c r="DT765" s="38">
        <f t="shared" si="2052"/>
        <v>0</v>
      </c>
      <c r="DU765" s="38">
        <f t="shared" si="2128"/>
        <v>2</v>
      </c>
      <c r="DV765" s="38">
        <f t="shared" si="2053"/>
        <v>0</v>
      </c>
      <c r="DW765" s="39">
        <f t="shared" si="2054"/>
        <v>0</v>
      </c>
      <c r="DX765" s="39">
        <f t="shared" si="2055"/>
        <v>0</v>
      </c>
      <c r="DY765" s="39">
        <f t="shared" si="2056"/>
        <v>0</v>
      </c>
      <c r="DZ765" s="39">
        <f t="shared" si="2057"/>
        <v>0</v>
      </c>
      <c r="EA765" s="39">
        <f t="shared" si="2058"/>
        <v>0</v>
      </c>
      <c r="EB765" s="37" t="e">
        <f t="shared" si="2129"/>
        <v>#DIV/0!</v>
      </c>
      <c r="EC765" s="37" t="e">
        <f t="shared" si="2130"/>
        <v>#DIV/0!</v>
      </c>
      <c r="ED765" s="37" t="e">
        <f t="shared" si="2131"/>
        <v>#DIV/0!</v>
      </c>
      <c r="EE765" s="37" t="e">
        <f t="shared" si="2132"/>
        <v>#DIV/0!</v>
      </c>
      <c r="EF765" s="39" t="e">
        <f t="shared" si="2133"/>
        <v>#DIV/0!</v>
      </c>
      <c r="EG765" s="37" t="e">
        <f t="shared" si="2134"/>
        <v>#DIV/0!</v>
      </c>
      <c r="EH765" s="37" t="e">
        <f t="shared" si="2135"/>
        <v>#DIV/0!</v>
      </c>
      <c r="EI765" s="11" t="b">
        <f t="shared" si="2136"/>
        <v>1</v>
      </c>
      <c r="EJ765" s="11" t="b">
        <f t="shared" si="2137"/>
        <v>0</v>
      </c>
      <c r="EK765" s="39" t="e">
        <f t="shared" si="2138"/>
        <v>#DIV/0!</v>
      </c>
      <c r="EL765" s="39" t="e">
        <f t="shared" si="2139"/>
        <v>#DIV/0!</v>
      </c>
      <c r="EM765" s="39" t="e">
        <f t="shared" si="2140"/>
        <v>#DIV/0!</v>
      </c>
      <c r="EN765" s="39" t="e">
        <f t="shared" si="2141"/>
        <v>#DIV/0!</v>
      </c>
      <c r="EO765" s="39" t="e">
        <f t="shared" si="2142"/>
        <v>#DIV/0!</v>
      </c>
      <c r="EP765" s="39" t="e">
        <f t="shared" si="2143"/>
        <v>#DIV/0!</v>
      </c>
      <c r="EQ765" s="39" t="e">
        <f t="shared" si="2144"/>
        <v>#DIV/0!</v>
      </c>
      <c r="ER765" s="39" t="e">
        <f t="shared" si="2145"/>
        <v>#DIV/0!</v>
      </c>
      <c r="ES765" s="58" t="str">
        <f t="shared" si="2146"/>
        <v>(OH,F,Cl)-dominate amphibole</v>
      </c>
      <c r="ET765" s="58" t="e">
        <f t="shared" si="2147"/>
        <v>#N/A</v>
      </c>
      <c r="EU765" s="56">
        <f t="shared" si="2059"/>
        <v>0</v>
      </c>
      <c r="EV765" s="56">
        <f t="shared" si="2060"/>
        <v>0</v>
      </c>
      <c r="EW765" s="56">
        <f t="shared" si="2061"/>
        <v>0</v>
      </c>
      <c r="EX765" s="56">
        <f t="shared" si="2062"/>
        <v>0</v>
      </c>
      <c r="EY765" s="56">
        <f t="shared" si="2063"/>
        <v>0</v>
      </c>
      <c r="EZ765" s="56">
        <f t="shared" si="2064"/>
        <v>0</v>
      </c>
      <c r="FA765" s="39">
        <f t="shared" si="2065"/>
        <v>0</v>
      </c>
      <c r="FB765" s="39">
        <f t="shared" si="2066"/>
        <v>0</v>
      </c>
      <c r="FC765" s="54">
        <f t="shared" si="2067"/>
        <v>0</v>
      </c>
      <c r="FD765" s="54">
        <f t="shared" si="2068"/>
        <v>0</v>
      </c>
      <c r="FE765" s="39">
        <f t="shared" si="2069"/>
        <v>0</v>
      </c>
      <c r="FF765" s="54">
        <f t="shared" si="2070"/>
        <v>0</v>
      </c>
      <c r="FG765" s="39">
        <f t="shared" si="2071"/>
        <v>0</v>
      </c>
      <c r="FH765" s="39">
        <f t="shared" si="2148"/>
        <v>0</v>
      </c>
      <c r="FI765" s="39">
        <f t="shared" si="2149"/>
        <v>0</v>
      </c>
      <c r="FJ765" s="39">
        <f t="shared" si="2150"/>
        <v>0</v>
      </c>
      <c r="FK765" s="39" t="e">
        <f t="shared" si="2151"/>
        <v>#DIV/0!</v>
      </c>
      <c r="FL765" s="39" t="e">
        <f t="shared" si="2152"/>
        <v>#DIV/0!</v>
      </c>
      <c r="FM765" s="39" t="e">
        <f t="shared" si="2153"/>
        <v>#DIV/0!</v>
      </c>
      <c r="FN765" s="39">
        <f t="shared" si="2154"/>
        <v>1</v>
      </c>
      <c r="FO765" s="39">
        <f t="shared" si="2072"/>
        <v>0</v>
      </c>
      <c r="FP765" s="39">
        <f t="shared" si="2073"/>
        <v>0</v>
      </c>
      <c r="FQ765" s="39">
        <f t="shared" si="2074"/>
        <v>0</v>
      </c>
      <c r="FR765" s="39">
        <f t="shared" si="2155"/>
        <v>0</v>
      </c>
      <c r="FS765" s="39">
        <f t="shared" si="2156"/>
        <v>0</v>
      </c>
      <c r="FU765" s="39" t="e">
        <f t="shared" si="2157"/>
        <v>#DIV/0!</v>
      </c>
      <c r="FV765" s="39" t="e">
        <f t="shared" si="2158"/>
        <v>#DIV/0!</v>
      </c>
      <c r="FW765" s="39" t="e">
        <f t="shared" si="2159"/>
        <v>#DIV/0!</v>
      </c>
      <c r="FY765" s="39" t="e">
        <f t="shared" si="2160"/>
        <v>#DIV/0!</v>
      </c>
      <c r="FZ765" s="39" t="e">
        <f t="shared" si="2161"/>
        <v>#DIV/0!</v>
      </c>
      <c r="GA765" s="39" t="e">
        <f t="shared" si="2162"/>
        <v>#DIV/0!</v>
      </c>
      <c r="GB765" s="39" t="e">
        <f t="shared" si="2163"/>
        <v>#DIV/0!</v>
      </c>
      <c r="GC765" s="39" t="e">
        <f t="shared" si="2164"/>
        <v>#DIV/0!</v>
      </c>
      <c r="GD765" s="39" t="e">
        <f t="shared" si="2165"/>
        <v>#DIV/0!</v>
      </c>
      <c r="GE765" s="39" t="e">
        <f t="shared" si="2166"/>
        <v>#DIV/0!</v>
      </c>
      <c r="GF765" s="39" t="e">
        <f t="shared" si="2167"/>
        <v>#DIV/0!</v>
      </c>
      <c r="GG765" s="39" t="e">
        <f t="shared" si="2168"/>
        <v>#DIV/0!</v>
      </c>
      <c r="GH765" s="39" t="e">
        <f t="shared" si="2169"/>
        <v>#DIV/0!</v>
      </c>
      <c r="GI765" s="39"/>
      <c r="GJ765" s="39" t="e">
        <f t="shared" si="2170"/>
        <v>#DIV/0!</v>
      </c>
      <c r="GK765" s="39" t="e">
        <f t="shared" si="2171"/>
        <v>#DIV/0!</v>
      </c>
      <c r="GL765" s="39" t="e">
        <f t="shared" si="2172"/>
        <v>#DIV/0!</v>
      </c>
      <c r="GM765" s="39" t="e">
        <f t="shared" si="2173"/>
        <v>#DIV/0!</v>
      </c>
      <c r="GN765" s="39" t="e">
        <f t="shared" si="2174"/>
        <v>#DIV/0!</v>
      </c>
      <c r="GO765" s="57"/>
      <c r="GP765" s="57" t="e">
        <f t="shared" si="2175"/>
        <v>#DIV/0!</v>
      </c>
      <c r="GQ765" s="59" t="e">
        <f t="shared" si="2176"/>
        <v>#DIV/0!</v>
      </c>
      <c r="GR765" s="41" t="e">
        <f t="shared" si="2177"/>
        <v>#DIV/0!</v>
      </c>
      <c r="GS765" s="57" t="e">
        <f t="shared" si="2178"/>
        <v>#DIV/0!</v>
      </c>
      <c r="GT765" s="57" t="e">
        <f t="shared" si="2179"/>
        <v>#DIV/0!</v>
      </c>
      <c r="GU765" s="57" t="e">
        <f t="shared" si="2180"/>
        <v>#DIV/0!</v>
      </c>
      <c r="GV765" s="57"/>
      <c r="GW765" s="42" t="e">
        <f t="shared" si="2181"/>
        <v>#DIV/0!</v>
      </c>
      <c r="GX765" s="42" t="e">
        <f t="shared" si="2182"/>
        <v>#DIV/0!</v>
      </c>
      <c r="GY765" s="42" t="e">
        <f t="shared" si="2183"/>
        <v>#DIV/0!</v>
      </c>
      <c r="GZ765" s="57"/>
      <c r="HA765" s="2" t="e">
        <f t="shared" si="2184"/>
        <v>#DIV/0!</v>
      </c>
      <c r="HB765" s="2" t="e">
        <f t="shared" si="2185"/>
        <v>#DIV/0!</v>
      </c>
      <c r="HC765" s="2" t="e">
        <f t="shared" si="2186"/>
        <v>#DIV/0!</v>
      </c>
      <c r="HD765" s="2" t="e">
        <f t="shared" si="2187"/>
        <v>#DIV/0!</v>
      </c>
      <c r="HE765" s="2" t="e">
        <f t="shared" si="2188"/>
        <v>#DIV/0!</v>
      </c>
      <c r="HF765" s="2" t="e">
        <f t="shared" si="2189"/>
        <v>#DIV/0!</v>
      </c>
      <c r="HG765" s="2" t="e">
        <f t="shared" si="2190"/>
        <v>#DIV/0!</v>
      </c>
      <c r="HH765" s="2" t="e">
        <f t="shared" si="2191"/>
        <v>#DIV/0!</v>
      </c>
      <c r="HI765" s="2" t="e">
        <f t="shared" si="2192"/>
        <v>#DIV/0!</v>
      </c>
      <c r="HJ765" s="11" t="e">
        <f t="shared" si="2193"/>
        <v>#DIV/0!</v>
      </c>
      <c r="HK765" s="60" t="e">
        <f t="shared" si="2194"/>
        <v>#DIV/0!</v>
      </c>
      <c r="HL765" s="57"/>
      <c r="HM765" s="57" t="e">
        <f t="shared" si="2195"/>
        <v>#DIV/0!</v>
      </c>
      <c r="HN765" s="57" t="e">
        <f t="shared" si="2196"/>
        <v>#DIV/0!</v>
      </c>
      <c r="HO765" s="57" t="e">
        <f t="shared" si="2197"/>
        <v>#DIV/0!</v>
      </c>
      <c r="HP765" s="57" t="e">
        <f t="shared" si="2198"/>
        <v>#DIV/0!</v>
      </c>
      <c r="HQ765" s="57" t="e">
        <f t="shared" si="2199"/>
        <v>#DIV/0!</v>
      </c>
      <c r="HR765" s="57"/>
      <c r="HS765" s="57" t="e">
        <f t="shared" si="2200"/>
        <v>#DIV/0!</v>
      </c>
      <c r="HT765" s="57" t="e">
        <f t="shared" si="2201"/>
        <v>#DIV/0!</v>
      </c>
      <c r="HU765" s="57" t="e">
        <f t="shared" si="2202"/>
        <v>#DIV/0!</v>
      </c>
      <c r="HV765" s="57" t="e">
        <f t="shared" si="2203"/>
        <v>#DIV/0!</v>
      </c>
      <c r="HW765" s="57" t="e">
        <f t="shared" si="2204"/>
        <v>#DIV/0!</v>
      </c>
      <c r="HX765" s="57"/>
      <c r="HY765" s="57" t="e">
        <f t="shared" si="2205"/>
        <v>#DIV/0!</v>
      </c>
      <c r="HZ765" s="57" t="e">
        <f t="shared" si="2206"/>
        <v>#DIV/0!</v>
      </c>
      <c r="IA765" s="57"/>
      <c r="IB765" s="61">
        <f t="shared" si="2207"/>
        <v>0</v>
      </c>
      <c r="IC765" s="57" t="str">
        <f t="shared" si="2208"/>
        <v/>
      </c>
      <c r="ID765" s="42"/>
      <c r="IE765" s="2" t="str">
        <f t="shared" si="2209"/>
        <v/>
      </c>
      <c r="IF765" s="60" t="e">
        <f t="shared" si="2210"/>
        <v>#DIV/0!</v>
      </c>
      <c r="IG765" s="60" t="str">
        <f t="shared" si="2211"/>
        <v/>
      </c>
      <c r="IH765" s="60" t="str">
        <f t="shared" si="2212"/>
        <v>zinco-</v>
      </c>
      <c r="II765" s="60" t="str">
        <f t="shared" si="2213"/>
        <v>mangano-</v>
      </c>
      <c r="IJ765" s="60" t="e">
        <f t="shared" si="2214"/>
        <v>#DIV/0!</v>
      </c>
      <c r="IK765" s="60" t="e">
        <f t="shared" si="2215"/>
        <v>#DIV/0!</v>
      </c>
      <c r="IL765" s="60" t="e">
        <f t="shared" si="2216"/>
        <v>#DIV/0!</v>
      </c>
      <c r="IM765" s="60" t="e">
        <f t="shared" si="2217"/>
        <v>#DIV/0!</v>
      </c>
      <c r="IN765" s="60" t="str">
        <f t="shared" si="2218"/>
        <v/>
      </c>
      <c r="IO765" s="60" t="str">
        <f t="shared" si="2219"/>
        <v/>
      </c>
      <c r="IP765" s="57"/>
      <c r="IQ765" s="57" t="str">
        <f t="shared" si="2220"/>
        <v>ERROR!!</v>
      </c>
    </row>
    <row r="766" spans="24:251">
      <c r="X766" s="29">
        <f t="shared" si="2076"/>
        <v>0</v>
      </c>
      <c r="Y766" s="29">
        <f t="shared" si="2077"/>
        <v>0</v>
      </c>
      <c r="Z766" s="29" t="e">
        <f t="shared" si="2078"/>
        <v>#DIV/0!</v>
      </c>
      <c r="AA766" s="29" t="e">
        <f t="shared" si="2079"/>
        <v>#DIV/0!</v>
      </c>
      <c r="AB766" s="29" t="e">
        <f t="shared" si="2080"/>
        <v>#DIV/0!</v>
      </c>
      <c r="AC766" s="29" t="e">
        <f t="shared" si="2081"/>
        <v>#DIV/0!</v>
      </c>
      <c r="AF766" s="23">
        <v>60.084299999999999</v>
      </c>
      <c r="AG766" s="23">
        <v>79.878799999999998</v>
      </c>
      <c r="AH766" s="23">
        <v>101.96120000000001</v>
      </c>
      <c r="AI766" s="23">
        <v>151.99039999999999</v>
      </c>
      <c r="AJ766" s="23">
        <v>159.69</v>
      </c>
      <c r="AK766" s="23">
        <v>71.846400000000003</v>
      </c>
      <c r="AL766" s="23">
        <v>70.9375</v>
      </c>
      <c r="AM766" s="23">
        <v>40.304400000000001</v>
      </c>
      <c r="AN766" s="23">
        <v>56.077399999999997</v>
      </c>
      <c r="AO766" s="23">
        <v>61.978999999999999</v>
      </c>
      <c r="AP766" s="23">
        <v>94.195999999999998</v>
      </c>
      <c r="AQ766" s="23">
        <v>18.998000000000001</v>
      </c>
      <c r="AR766" s="23">
        <v>35.450000000000003</v>
      </c>
      <c r="AS766" s="23">
        <v>29.88</v>
      </c>
      <c r="AT766" s="23">
        <v>74.691999999999993</v>
      </c>
      <c r="AU766" s="23">
        <v>81.39</v>
      </c>
      <c r="AX766" s="54">
        <f t="shared" si="2082"/>
        <v>0</v>
      </c>
      <c r="AY766" s="54">
        <f t="shared" si="2083"/>
        <v>0</v>
      </c>
      <c r="AZ766" s="54">
        <f t="shared" si="2084"/>
        <v>0</v>
      </c>
      <c r="BA766" s="54">
        <f t="shared" si="2085"/>
        <v>0</v>
      </c>
      <c r="BB766" s="54">
        <f t="shared" si="2086"/>
        <v>0</v>
      </c>
      <c r="BC766" s="54">
        <f t="shared" si="2087"/>
        <v>0</v>
      </c>
      <c r="BD766" s="54">
        <f t="shared" si="2088"/>
        <v>0</v>
      </c>
      <c r="BE766" s="54">
        <f t="shared" si="2089"/>
        <v>0</v>
      </c>
      <c r="BF766" s="54">
        <f t="shared" si="2090"/>
        <v>0</v>
      </c>
      <c r="BG766" s="54">
        <f t="shared" si="2091"/>
        <v>0</v>
      </c>
      <c r="BH766" s="54">
        <f t="shared" si="2092"/>
        <v>0</v>
      </c>
      <c r="BI766" s="54">
        <f t="shared" si="2093"/>
        <v>0</v>
      </c>
      <c r="BJ766" s="54">
        <f t="shared" si="2094"/>
        <v>0</v>
      </c>
      <c r="BK766" s="54">
        <f t="shared" si="2095"/>
        <v>0</v>
      </c>
      <c r="BL766" s="54">
        <f t="shared" si="2096"/>
        <v>0</v>
      </c>
      <c r="BM766" s="42"/>
      <c r="BO766" s="54">
        <f>'Norm-coeff'!$C$2+$AX766*'Norm-coeff'!$D$2+$AY766*'Norm-coeff'!$E$2+$AZ766*'Norm-coeff'!$F$2+$BA766*'Norm-coeff'!$G$2+$BB766*'Norm-coeff'!$H$2+$BC766*'Norm-coeff'!$I$2+$BD766*'Norm-coeff'!$J$2+$BE766*'Norm-coeff'!$K$2+$BF766*'Norm-coeff'!$L$2+$BG766*'Norm-coeff'!$M$2+$BH766*'Norm-coeff'!$N$2+$BI766*'Norm-coeff'!$O$2</f>
        <v>5.4045421474420303</v>
      </c>
      <c r="BP766" s="54">
        <f>'Norm-coeff'!$C$3+$AX766*'Norm-coeff'!$D$3+$AY766*'Norm-coeff'!$E$3+$AZ766*'Norm-coeff'!$F$3+$BA766*'Norm-coeff'!$G$3+$BB766*'Norm-coeff'!$H$3+$BC766*'Norm-coeff'!$I$3+$BD766*'Norm-coeff'!$J$3+$BE766*'Norm-coeff'!$K$3+$BF766*'Norm-coeff'!$L$3+$BG766*'Norm-coeff'!$M$3+$BH766*'Norm-coeff'!$N$3+$BI766*'Norm-coeff'!$O$3</f>
        <v>3.15319116612705</v>
      </c>
      <c r="BQ766" s="54">
        <f>'Norm-coeff'!$C$4+$AX766*'Norm-coeff'!$D$4+$AY766*'Norm-coeff'!$E$4+$AZ766*'Norm-coeff'!$F$4+$BA766*'Norm-coeff'!$G$4+$BB766*'Norm-coeff'!$H$4+$BC766*'Norm-coeff'!$I$4+$BD766*'Norm-coeff'!$J$4+$BE766*'Norm-coeff'!$K$4+$BF766*'Norm-coeff'!$L$4+$BG766*'Norm-coeff'!$M$4+$BH766*'Norm-coeff'!$N$4+$BI766*'Norm-coeff'!$O$4</f>
        <v>1.42115649462768</v>
      </c>
      <c r="BR766" s="54">
        <f>'Norm-coeff'!$C$5+$AX766*'Norm-coeff'!$D$5+$AY766*'Norm-coeff'!$E$5+$AZ766*'Norm-coeff'!$F$5+$BA766*'Norm-coeff'!$G$5+$BB766*'Norm-coeff'!$H$5+$BC766*'Norm-coeff'!$I$5+$BD766*'Norm-coeff'!$J$5+$BE766*'Norm-coeff'!$K$5+$BF766*'Norm-coeff'!$L$5+$BG766*'Norm-coeff'!$M$5+$BH766*'Norm-coeff'!$N$5+$BI766*'Norm-coeff'!$O$5</f>
        <v>1.0553329241296201</v>
      </c>
      <c r="BS766" s="54">
        <f>'Norm-coeff'!$C$6+$AX766*'Norm-coeff'!$D$6+$AY766*'Norm-coeff'!$E$6+$AZ766*'Norm-coeff'!$F$6+$BA766*'Norm-coeff'!$G$6+$BB766*'Norm-coeff'!$H$6+$BC766*'Norm-coeff'!$I$6+$BD766*'Norm-coeff'!$J$6+$BE766*'Norm-coeff'!$K$6+$BF766*'Norm-coeff'!$L$6+$BG766*'Norm-coeff'!$M$6+$BH766*'Norm-coeff'!$N$6+$BI766*'Norm-coeff'!$O$6</f>
        <v>-1.48700885495103E-2</v>
      </c>
      <c r="BT766" s="54">
        <f>'Norm-coeff'!$C$7+$AX766*'Norm-coeff'!$D$7+$AY766*'Norm-coeff'!$E$7+$AZ766*'Norm-coeff'!$F$7+$BA766*'Norm-coeff'!$G$7+$BB766*'Norm-coeff'!$H$7+$BC766*'Norm-coeff'!$I$7+$BD766*'Norm-coeff'!$J$7+$BE766*'Norm-coeff'!$K$7+$BF766*'Norm-coeff'!$L$7+$BG766*'Norm-coeff'!$M$7+$BH766*'Norm-coeff'!$N$7+$BI766*'Norm-coeff'!$O$7</f>
        <v>2.0907583608832998</v>
      </c>
      <c r="BU766" s="54">
        <f>'Norm-coeff'!$C$8+$AX766*'Norm-coeff'!$D$8+$AY766*'Norm-coeff'!$E$8+$AZ766*'Norm-coeff'!$F$8+$BA766*'Norm-coeff'!$G$8+$BB766*'Norm-coeff'!$H$8+$BC766*'Norm-coeff'!$I$8+$BD766*'Norm-coeff'!$J$8+$BE766*'Norm-coeff'!$K$8+$BF766*'Norm-coeff'!$L$8+$BG766*'Norm-coeff'!$M$8+$BH766*'Norm-coeff'!$N$8+$BI766*'Norm-coeff'!$O$8</f>
        <v>0.65894159836244504</v>
      </c>
      <c r="BV766" s="54">
        <f>'Norm-coeff'!$C$9+$AX766*'Norm-coeff'!$D$9+$AY766*'Norm-coeff'!$E$9+$AZ766*'Norm-coeff'!$F$9+$BA766*'Norm-coeff'!$G$9+$BB766*'Norm-coeff'!$H$9+$BC766*'Norm-coeff'!$I$9+$BD766*'Norm-coeff'!$J$9+$BE766*'Norm-coeff'!$K$9+$BF766*'Norm-coeff'!$L$9+$BG766*'Norm-coeff'!$M$9+$BH766*'Norm-coeff'!$N$9+$BI766*'Norm-coeff'!$O$9</f>
        <v>1.48961085014701</v>
      </c>
      <c r="BW766" s="54">
        <f>'Norm-coeff'!$C$10+$AX766*'Norm-coeff'!$D$10+$AY766*'Norm-coeff'!$E$10+$AZ766*'Norm-coeff'!$F$10+$BA766*'Norm-coeff'!$G$10+$BB766*'Norm-coeff'!$H$10+$BC766*'Norm-coeff'!$I$10+$BD766*'Norm-coeff'!$J$10+$BE766*'Norm-coeff'!$K$10+$BF766*'Norm-coeff'!$L$10+$BG766*'Norm-coeff'!$M$10+$BH766*'Norm-coeff'!$N$10+$BI766*'Norm-coeff'!$O$10</f>
        <v>1.42058735749591</v>
      </c>
      <c r="BX766" s="54">
        <f>'Norm-coeff'!$C$11+$AX766*'Norm-coeff'!$D$11+$AY766*'Norm-coeff'!$E$11+$AZ766*'Norm-coeff'!$F$11+$BA766*'Norm-coeff'!$G$11+$BB766*'Norm-coeff'!$H$11+$BC766*'Norm-coeff'!$I$11+$BD766*'Norm-coeff'!$J$11+$BE766*'Norm-coeff'!$K$11+$BF766*'Norm-coeff'!$L$11+$BG766*'Norm-coeff'!$M$11+$BH766*'Norm-coeff'!$N$11+$BI766*'Norm-coeff'!$O$11</f>
        <v>0.221233014421479</v>
      </c>
      <c r="BY766" s="54">
        <f>'Norm-coeff'!$C$12+$AX766*'Norm-coeff'!$D$12+$AY766*'Norm-coeff'!$E$12+$AZ766*'Norm-coeff'!$F$12+$BA766*'Norm-coeff'!$G$12+$BB766*'Norm-coeff'!$H$12+$BC766*'Norm-coeff'!$I$12+$BD766*'Norm-coeff'!$J$12+$BE766*'Norm-coeff'!$K$12+$BF766*'Norm-coeff'!$L$12+$BG766*'Norm-coeff'!$M$12+$BH766*'Norm-coeff'!$N$12+$BI766*'Norm-coeff'!$O$12</f>
        <v>0.283527502056037</v>
      </c>
      <c r="BZ766" s="54">
        <f>'Norm-coeff'!$C$13+$AX766*'Norm-coeff'!$D$13+$AY766*'Norm-coeff'!$E$13+$AZ766*'Norm-coeff'!$F$13+$BA766*'Norm-coeff'!$G$13+$BB766*'Norm-coeff'!$H$13+$BC766*'Norm-coeff'!$I$13+$BD766*'Norm-coeff'!$J$13+$BE766*'Norm-coeff'!$K$13+$BF766*'Norm-coeff'!$L$13+$BG766*'Norm-coeff'!$M$13+$BH766*'Norm-coeff'!$N$13+$BI766*'Norm-coeff'!$O$13</f>
        <v>-4.1864930554451202E-2</v>
      </c>
      <c r="CA766" s="54">
        <f>'Norm-coeff'!$C$14+$AX766*'Norm-coeff'!$D$14+$AY766*'Norm-coeff'!$E$14+$AZ766*'Norm-coeff'!$F$14+$BA766*'Norm-coeff'!$G$14+$BB766*'Norm-coeff'!$H$14+$BC766*'Norm-coeff'!$I$14+$BD766*'Norm-coeff'!$J$14+$BE766*'Norm-coeff'!$K$14+$BF766*'Norm-coeff'!$L$14+$BG766*'Norm-coeff'!$M$14+$BH766*'Norm-coeff'!$N$14+$BI766*'Norm-coeff'!$O$14</f>
        <v>4.2526983164477103</v>
      </c>
      <c r="CC766" s="54">
        <f t="shared" si="2221"/>
        <v>0</v>
      </c>
      <c r="CG766" s="54">
        <f t="shared" si="2097"/>
        <v>0</v>
      </c>
      <c r="CH766" s="54">
        <f t="shared" si="2075"/>
        <v>0</v>
      </c>
      <c r="CI766" s="54">
        <f t="shared" si="2098"/>
        <v>0</v>
      </c>
      <c r="CJ766" s="56">
        <f t="shared" si="2099"/>
        <v>0</v>
      </c>
      <c r="CK766" s="54">
        <f t="shared" si="2100"/>
        <v>0</v>
      </c>
      <c r="CL766" s="54">
        <f t="shared" si="2101"/>
        <v>0</v>
      </c>
      <c r="CM766" s="54">
        <f t="shared" si="2102"/>
        <v>0</v>
      </c>
      <c r="CN766" s="54">
        <f t="shared" si="2103"/>
        <v>0</v>
      </c>
      <c r="CO766" s="54">
        <f t="shared" si="2104"/>
        <v>0</v>
      </c>
      <c r="CP766" s="54">
        <f t="shared" si="2105"/>
        <v>0</v>
      </c>
      <c r="CQ766" s="54">
        <f t="shared" si="2106"/>
        <v>0</v>
      </c>
      <c r="CR766" s="54">
        <f t="shared" si="2107"/>
        <v>0</v>
      </c>
      <c r="CS766" s="54">
        <f t="shared" si="2108"/>
        <v>0</v>
      </c>
      <c r="CU766" s="54">
        <f t="shared" si="2109"/>
        <v>0</v>
      </c>
      <c r="CV766" s="54">
        <f t="shared" si="2110"/>
        <v>0</v>
      </c>
      <c r="CW766" s="54">
        <f t="shared" si="2111"/>
        <v>0</v>
      </c>
      <c r="CX766" s="54">
        <f t="shared" si="2112"/>
        <v>0</v>
      </c>
      <c r="CZ766" s="54">
        <f t="shared" si="2113"/>
        <v>0</v>
      </c>
      <c r="DA766" s="54">
        <f t="shared" si="2114"/>
        <v>0</v>
      </c>
      <c r="DB766" s="54">
        <f t="shared" si="2115"/>
        <v>0</v>
      </c>
      <c r="DC766" s="54">
        <f t="shared" si="2116"/>
        <v>0</v>
      </c>
      <c r="DD766" s="54">
        <f t="shared" si="2117"/>
        <v>0</v>
      </c>
      <c r="DE766" s="54">
        <f t="shared" si="2118"/>
        <v>0</v>
      </c>
      <c r="DF766" s="54">
        <f t="shared" si="2119"/>
        <v>0</v>
      </c>
      <c r="DG766" s="54">
        <f t="shared" si="2120"/>
        <v>2</v>
      </c>
      <c r="DH766" s="71">
        <f t="shared" si="2121"/>
        <v>0</v>
      </c>
      <c r="DI766" s="71">
        <f t="shared" si="2122"/>
        <v>0</v>
      </c>
      <c r="DJ766" s="54">
        <f t="shared" si="2123"/>
        <v>0</v>
      </c>
      <c r="DK766" s="54">
        <f t="shared" si="2124"/>
        <v>2</v>
      </c>
      <c r="DL766" s="4">
        <f t="shared" si="2049"/>
        <v>0</v>
      </c>
      <c r="DM766" s="3">
        <f t="shared" si="2125"/>
        <v>0</v>
      </c>
      <c r="DN766" s="3">
        <f t="shared" si="2126"/>
        <v>0</v>
      </c>
      <c r="DO766" s="4" t="e">
        <f t="shared" si="2127"/>
        <v>#DIV/0!</v>
      </c>
      <c r="DP766" s="57"/>
      <c r="DQ766" s="57"/>
      <c r="DR766" s="56">
        <f t="shared" si="2050"/>
        <v>2</v>
      </c>
      <c r="DS766" s="56">
        <f t="shared" si="2051"/>
        <v>0</v>
      </c>
      <c r="DT766" s="38">
        <f t="shared" si="2052"/>
        <v>0</v>
      </c>
      <c r="DU766" s="38">
        <f t="shared" si="2128"/>
        <v>2</v>
      </c>
      <c r="DV766" s="38">
        <f t="shared" si="2053"/>
        <v>0</v>
      </c>
      <c r="DW766" s="39">
        <f t="shared" si="2054"/>
        <v>0</v>
      </c>
      <c r="DX766" s="39">
        <f t="shared" si="2055"/>
        <v>0</v>
      </c>
      <c r="DY766" s="39">
        <f t="shared" si="2056"/>
        <v>0</v>
      </c>
      <c r="DZ766" s="39">
        <f t="shared" si="2057"/>
        <v>0</v>
      </c>
      <c r="EA766" s="39">
        <f t="shared" si="2058"/>
        <v>0</v>
      </c>
      <c r="EB766" s="37" t="e">
        <f t="shared" si="2129"/>
        <v>#DIV/0!</v>
      </c>
      <c r="EC766" s="37" t="e">
        <f t="shared" si="2130"/>
        <v>#DIV/0!</v>
      </c>
      <c r="ED766" s="37" t="e">
        <f t="shared" si="2131"/>
        <v>#DIV/0!</v>
      </c>
      <c r="EE766" s="37" t="e">
        <f t="shared" si="2132"/>
        <v>#DIV/0!</v>
      </c>
      <c r="EF766" s="39" t="e">
        <f t="shared" si="2133"/>
        <v>#DIV/0!</v>
      </c>
      <c r="EG766" s="37" t="e">
        <f t="shared" si="2134"/>
        <v>#DIV/0!</v>
      </c>
      <c r="EH766" s="37" t="e">
        <f t="shared" si="2135"/>
        <v>#DIV/0!</v>
      </c>
      <c r="EI766" s="11" t="b">
        <f t="shared" si="2136"/>
        <v>1</v>
      </c>
      <c r="EJ766" s="11" t="b">
        <f t="shared" si="2137"/>
        <v>0</v>
      </c>
      <c r="EK766" s="39" t="e">
        <f t="shared" si="2138"/>
        <v>#DIV/0!</v>
      </c>
      <c r="EL766" s="39" t="e">
        <f t="shared" si="2139"/>
        <v>#DIV/0!</v>
      </c>
      <c r="EM766" s="39" t="e">
        <f t="shared" si="2140"/>
        <v>#DIV/0!</v>
      </c>
      <c r="EN766" s="39" t="e">
        <f t="shared" si="2141"/>
        <v>#DIV/0!</v>
      </c>
      <c r="EO766" s="39" t="e">
        <f t="shared" si="2142"/>
        <v>#DIV/0!</v>
      </c>
      <c r="EP766" s="39" t="e">
        <f t="shared" si="2143"/>
        <v>#DIV/0!</v>
      </c>
      <c r="EQ766" s="39" t="e">
        <f t="shared" si="2144"/>
        <v>#DIV/0!</v>
      </c>
      <c r="ER766" s="39" t="e">
        <f t="shared" si="2145"/>
        <v>#DIV/0!</v>
      </c>
      <c r="ES766" s="58" t="str">
        <f t="shared" si="2146"/>
        <v>(OH,F,Cl)-dominate amphibole</v>
      </c>
      <c r="ET766" s="58" t="e">
        <f t="shared" si="2147"/>
        <v>#N/A</v>
      </c>
      <c r="EU766" s="56">
        <f t="shared" si="2059"/>
        <v>0</v>
      </c>
      <c r="EV766" s="56">
        <f t="shared" si="2060"/>
        <v>0</v>
      </c>
      <c r="EW766" s="56">
        <f t="shared" si="2061"/>
        <v>0</v>
      </c>
      <c r="EX766" s="56">
        <f t="shared" si="2062"/>
        <v>0</v>
      </c>
      <c r="EY766" s="56">
        <f t="shared" si="2063"/>
        <v>0</v>
      </c>
      <c r="EZ766" s="56">
        <f t="shared" si="2064"/>
        <v>0</v>
      </c>
      <c r="FA766" s="39">
        <f t="shared" si="2065"/>
        <v>0</v>
      </c>
      <c r="FB766" s="39">
        <f t="shared" si="2066"/>
        <v>0</v>
      </c>
      <c r="FC766" s="54">
        <f t="shared" si="2067"/>
        <v>0</v>
      </c>
      <c r="FD766" s="54">
        <f t="shared" si="2068"/>
        <v>0</v>
      </c>
      <c r="FE766" s="39">
        <f t="shared" si="2069"/>
        <v>0</v>
      </c>
      <c r="FF766" s="54">
        <f t="shared" si="2070"/>
        <v>0</v>
      </c>
      <c r="FG766" s="39">
        <f t="shared" si="2071"/>
        <v>0</v>
      </c>
      <c r="FH766" s="39">
        <f t="shared" si="2148"/>
        <v>0</v>
      </c>
      <c r="FI766" s="39">
        <f t="shared" si="2149"/>
        <v>0</v>
      </c>
      <c r="FJ766" s="39">
        <f t="shared" si="2150"/>
        <v>0</v>
      </c>
      <c r="FK766" s="39" t="e">
        <f t="shared" si="2151"/>
        <v>#DIV/0!</v>
      </c>
      <c r="FL766" s="39" t="e">
        <f t="shared" si="2152"/>
        <v>#DIV/0!</v>
      </c>
      <c r="FM766" s="39" t="e">
        <f t="shared" si="2153"/>
        <v>#DIV/0!</v>
      </c>
      <c r="FN766" s="39">
        <f t="shared" si="2154"/>
        <v>1</v>
      </c>
      <c r="FO766" s="39">
        <f t="shared" si="2072"/>
        <v>0</v>
      </c>
      <c r="FP766" s="39">
        <f t="shared" si="2073"/>
        <v>0</v>
      </c>
      <c r="FQ766" s="39">
        <f t="shared" si="2074"/>
        <v>0</v>
      </c>
      <c r="FR766" s="39">
        <f t="shared" si="2155"/>
        <v>0</v>
      </c>
      <c r="FS766" s="39">
        <f t="shared" si="2156"/>
        <v>0</v>
      </c>
      <c r="FU766" s="39" t="e">
        <f t="shared" si="2157"/>
        <v>#DIV/0!</v>
      </c>
      <c r="FV766" s="39" t="e">
        <f t="shared" si="2158"/>
        <v>#DIV/0!</v>
      </c>
      <c r="FW766" s="39" t="e">
        <f t="shared" si="2159"/>
        <v>#DIV/0!</v>
      </c>
      <c r="FY766" s="39" t="e">
        <f t="shared" si="2160"/>
        <v>#DIV/0!</v>
      </c>
      <c r="FZ766" s="39" t="e">
        <f t="shared" si="2161"/>
        <v>#DIV/0!</v>
      </c>
      <c r="GA766" s="39" t="e">
        <f t="shared" si="2162"/>
        <v>#DIV/0!</v>
      </c>
      <c r="GB766" s="39" t="e">
        <f t="shared" si="2163"/>
        <v>#DIV/0!</v>
      </c>
      <c r="GC766" s="39" t="e">
        <f t="shared" si="2164"/>
        <v>#DIV/0!</v>
      </c>
      <c r="GD766" s="39" t="e">
        <f t="shared" si="2165"/>
        <v>#DIV/0!</v>
      </c>
      <c r="GE766" s="39" t="e">
        <f t="shared" si="2166"/>
        <v>#DIV/0!</v>
      </c>
      <c r="GF766" s="39" t="e">
        <f t="shared" si="2167"/>
        <v>#DIV/0!</v>
      </c>
      <c r="GG766" s="39" t="e">
        <f t="shared" si="2168"/>
        <v>#DIV/0!</v>
      </c>
      <c r="GH766" s="39" t="e">
        <f t="shared" si="2169"/>
        <v>#DIV/0!</v>
      </c>
      <c r="GI766" s="39"/>
      <c r="GJ766" s="39" t="e">
        <f t="shared" si="2170"/>
        <v>#DIV/0!</v>
      </c>
      <c r="GK766" s="39" t="e">
        <f t="shared" si="2171"/>
        <v>#DIV/0!</v>
      </c>
      <c r="GL766" s="39" t="e">
        <f t="shared" si="2172"/>
        <v>#DIV/0!</v>
      </c>
      <c r="GM766" s="39" t="e">
        <f t="shared" si="2173"/>
        <v>#DIV/0!</v>
      </c>
      <c r="GN766" s="39" t="e">
        <f t="shared" si="2174"/>
        <v>#DIV/0!</v>
      </c>
      <c r="GO766" s="57"/>
      <c r="GP766" s="57" t="e">
        <f t="shared" si="2175"/>
        <v>#DIV/0!</v>
      </c>
      <c r="GQ766" s="59" t="e">
        <f t="shared" si="2176"/>
        <v>#DIV/0!</v>
      </c>
      <c r="GR766" s="41" t="e">
        <f t="shared" si="2177"/>
        <v>#DIV/0!</v>
      </c>
      <c r="GS766" s="57" t="e">
        <f t="shared" si="2178"/>
        <v>#DIV/0!</v>
      </c>
      <c r="GT766" s="57" t="e">
        <f t="shared" si="2179"/>
        <v>#DIV/0!</v>
      </c>
      <c r="GU766" s="57" t="e">
        <f t="shared" si="2180"/>
        <v>#DIV/0!</v>
      </c>
      <c r="GV766" s="57"/>
      <c r="GW766" s="42" t="e">
        <f t="shared" si="2181"/>
        <v>#DIV/0!</v>
      </c>
      <c r="GX766" s="42" t="e">
        <f t="shared" si="2182"/>
        <v>#DIV/0!</v>
      </c>
      <c r="GY766" s="42" t="e">
        <f t="shared" si="2183"/>
        <v>#DIV/0!</v>
      </c>
      <c r="GZ766" s="57"/>
      <c r="HA766" s="2" t="e">
        <f t="shared" si="2184"/>
        <v>#DIV/0!</v>
      </c>
      <c r="HB766" s="2" t="e">
        <f t="shared" si="2185"/>
        <v>#DIV/0!</v>
      </c>
      <c r="HC766" s="2" t="e">
        <f t="shared" si="2186"/>
        <v>#DIV/0!</v>
      </c>
      <c r="HD766" s="2" t="e">
        <f t="shared" si="2187"/>
        <v>#DIV/0!</v>
      </c>
      <c r="HE766" s="2" t="e">
        <f t="shared" si="2188"/>
        <v>#DIV/0!</v>
      </c>
      <c r="HF766" s="2" t="e">
        <f t="shared" si="2189"/>
        <v>#DIV/0!</v>
      </c>
      <c r="HG766" s="2" t="e">
        <f t="shared" si="2190"/>
        <v>#DIV/0!</v>
      </c>
      <c r="HH766" s="2" t="e">
        <f t="shared" si="2191"/>
        <v>#DIV/0!</v>
      </c>
      <c r="HI766" s="2" t="e">
        <f t="shared" si="2192"/>
        <v>#DIV/0!</v>
      </c>
      <c r="HJ766" s="11" t="e">
        <f t="shared" si="2193"/>
        <v>#DIV/0!</v>
      </c>
      <c r="HK766" s="60" t="e">
        <f t="shared" si="2194"/>
        <v>#DIV/0!</v>
      </c>
      <c r="HL766" s="57"/>
      <c r="HM766" s="57" t="e">
        <f t="shared" si="2195"/>
        <v>#DIV/0!</v>
      </c>
      <c r="HN766" s="57" t="e">
        <f t="shared" si="2196"/>
        <v>#DIV/0!</v>
      </c>
      <c r="HO766" s="57" t="e">
        <f t="shared" si="2197"/>
        <v>#DIV/0!</v>
      </c>
      <c r="HP766" s="57" t="e">
        <f t="shared" si="2198"/>
        <v>#DIV/0!</v>
      </c>
      <c r="HQ766" s="57" t="e">
        <f t="shared" si="2199"/>
        <v>#DIV/0!</v>
      </c>
      <c r="HR766" s="57"/>
      <c r="HS766" s="57" t="e">
        <f t="shared" si="2200"/>
        <v>#DIV/0!</v>
      </c>
      <c r="HT766" s="57" t="e">
        <f t="shared" si="2201"/>
        <v>#DIV/0!</v>
      </c>
      <c r="HU766" s="57" t="e">
        <f t="shared" si="2202"/>
        <v>#DIV/0!</v>
      </c>
      <c r="HV766" s="57" t="e">
        <f t="shared" si="2203"/>
        <v>#DIV/0!</v>
      </c>
      <c r="HW766" s="57" t="e">
        <f t="shared" si="2204"/>
        <v>#DIV/0!</v>
      </c>
      <c r="HX766" s="57"/>
      <c r="HY766" s="57" t="e">
        <f t="shared" si="2205"/>
        <v>#DIV/0!</v>
      </c>
      <c r="HZ766" s="57" t="e">
        <f t="shared" si="2206"/>
        <v>#DIV/0!</v>
      </c>
      <c r="IA766" s="57"/>
      <c r="IB766" s="61">
        <f t="shared" si="2207"/>
        <v>0</v>
      </c>
      <c r="IC766" s="57" t="str">
        <f t="shared" si="2208"/>
        <v/>
      </c>
      <c r="ID766" s="42"/>
      <c r="IE766" s="2" t="str">
        <f t="shared" si="2209"/>
        <v/>
      </c>
      <c r="IF766" s="60" t="e">
        <f t="shared" si="2210"/>
        <v>#DIV/0!</v>
      </c>
      <c r="IG766" s="60" t="str">
        <f t="shared" si="2211"/>
        <v/>
      </c>
      <c r="IH766" s="60" t="str">
        <f t="shared" si="2212"/>
        <v>zinco-</v>
      </c>
      <c r="II766" s="60" t="str">
        <f t="shared" si="2213"/>
        <v>mangano-</v>
      </c>
      <c r="IJ766" s="60" t="e">
        <f t="shared" si="2214"/>
        <v>#DIV/0!</v>
      </c>
      <c r="IK766" s="60" t="e">
        <f t="shared" si="2215"/>
        <v>#DIV/0!</v>
      </c>
      <c r="IL766" s="60" t="e">
        <f t="shared" si="2216"/>
        <v>#DIV/0!</v>
      </c>
      <c r="IM766" s="60" t="e">
        <f t="shared" si="2217"/>
        <v>#DIV/0!</v>
      </c>
      <c r="IN766" s="60" t="str">
        <f t="shared" si="2218"/>
        <v/>
      </c>
      <c r="IO766" s="60" t="str">
        <f t="shared" si="2219"/>
        <v/>
      </c>
      <c r="IP766" s="57"/>
      <c r="IQ766" s="57" t="str">
        <f t="shared" si="2220"/>
        <v>ERROR!!</v>
      </c>
    </row>
    <row r="767" spans="24:251">
      <c r="X767" s="29">
        <f t="shared" si="2076"/>
        <v>0</v>
      </c>
      <c r="Y767" s="29">
        <f t="shared" si="2077"/>
        <v>0</v>
      </c>
      <c r="Z767" s="29" t="e">
        <f t="shared" si="2078"/>
        <v>#DIV/0!</v>
      </c>
      <c r="AA767" s="29" t="e">
        <f t="shared" si="2079"/>
        <v>#DIV/0!</v>
      </c>
      <c r="AB767" s="29" t="e">
        <f t="shared" si="2080"/>
        <v>#DIV/0!</v>
      </c>
      <c r="AC767" s="29" t="e">
        <f t="shared" si="2081"/>
        <v>#DIV/0!</v>
      </c>
      <c r="AF767" s="23">
        <v>60.084299999999999</v>
      </c>
      <c r="AG767" s="23">
        <v>79.878799999999998</v>
      </c>
      <c r="AH767" s="23">
        <v>101.96120000000001</v>
      </c>
      <c r="AI767" s="23">
        <v>151.99039999999999</v>
      </c>
      <c r="AJ767" s="23">
        <v>159.69</v>
      </c>
      <c r="AK767" s="23">
        <v>71.846400000000003</v>
      </c>
      <c r="AL767" s="23">
        <v>70.9375</v>
      </c>
      <c r="AM767" s="23">
        <v>40.304400000000001</v>
      </c>
      <c r="AN767" s="23">
        <v>56.077399999999997</v>
      </c>
      <c r="AO767" s="23">
        <v>61.978999999999999</v>
      </c>
      <c r="AP767" s="23">
        <v>94.195999999999998</v>
      </c>
      <c r="AQ767" s="23">
        <v>18.998000000000001</v>
      </c>
      <c r="AR767" s="23">
        <v>35.450000000000003</v>
      </c>
      <c r="AS767" s="23">
        <v>29.88</v>
      </c>
      <c r="AT767" s="23">
        <v>74.691999999999993</v>
      </c>
      <c r="AU767" s="23">
        <v>81.39</v>
      </c>
      <c r="AX767" s="54">
        <f t="shared" si="2082"/>
        <v>0</v>
      </c>
      <c r="AY767" s="54">
        <f t="shared" si="2083"/>
        <v>0</v>
      </c>
      <c r="AZ767" s="54">
        <f t="shared" si="2084"/>
        <v>0</v>
      </c>
      <c r="BA767" s="54">
        <f t="shared" si="2085"/>
        <v>0</v>
      </c>
      <c r="BB767" s="54">
        <f t="shared" si="2086"/>
        <v>0</v>
      </c>
      <c r="BC767" s="54">
        <f t="shared" si="2087"/>
        <v>0</v>
      </c>
      <c r="BD767" s="54">
        <f t="shared" si="2088"/>
        <v>0</v>
      </c>
      <c r="BE767" s="54">
        <f t="shared" si="2089"/>
        <v>0</v>
      </c>
      <c r="BF767" s="54">
        <f t="shared" si="2090"/>
        <v>0</v>
      </c>
      <c r="BG767" s="54">
        <f t="shared" si="2091"/>
        <v>0</v>
      </c>
      <c r="BH767" s="54">
        <f t="shared" si="2092"/>
        <v>0</v>
      </c>
      <c r="BI767" s="54">
        <f t="shared" si="2093"/>
        <v>0</v>
      </c>
      <c r="BJ767" s="54">
        <f t="shared" si="2094"/>
        <v>0</v>
      </c>
      <c r="BK767" s="54">
        <f t="shared" si="2095"/>
        <v>0</v>
      </c>
      <c r="BL767" s="54">
        <f t="shared" si="2096"/>
        <v>0</v>
      </c>
      <c r="BM767" s="42"/>
      <c r="BO767" s="54">
        <f>'Norm-coeff'!$C$2+$AX767*'Norm-coeff'!$D$2+$AY767*'Norm-coeff'!$E$2+$AZ767*'Norm-coeff'!$F$2+$BA767*'Norm-coeff'!$G$2+$BB767*'Norm-coeff'!$H$2+$BC767*'Norm-coeff'!$I$2+$BD767*'Norm-coeff'!$J$2+$BE767*'Norm-coeff'!$K$2+$BF767*'Norm-coeff'!$L$2+$BG767*'Norm-coeff'!$M$2+$BH767*'Norm-coeff'!$N$2+$BI767*'Norm-coeff'!$O$2</f>
        <v>5.4045421474420303</v>
      </c>
      <c r="BP767" s="54">
        <f>'Norm-coeff'!$C$3+$AX767*'Norm-coeff'!$D$3+$AY767*'Norm-coeff'!$E$3+$AZ767*'Norm-coeff'!$F$3+$BA767*'Norm-coeff'!$G$3+$BB767*'Norm-coeff'!$H$3+$BC767*'Norm-coeff'!$I$3+$BD767*'Norm-coeff'!$J$3+$BE767*'Norm-coeff'!$K$3+$BF767*'Norm-coeff'!$L$3+$BG767*'Norm-coeff'!$M$3+$BH767*'Norm-coeff'!$N$3+$BI767*'Norm-coeff'!$O$3</f>
        <v>3.15319116612705</v>
      </c>
      <c r="BQ767" s="54">
        <f>'Norm-coeff'!$C$4+$AX767*'Norm-coeff'!$D$4+$AY767*'Norm-coeff'!$E$4+$AZ767*'Norm-coeff'!$F$4+$BA767*'Norm-coeff'!$G$4+$BB767*'Norm-coeff'!$H$4+$BC767*'Norm-coeff'!$I$4+$BD767*'Norm-coeff'!$J$4+$BE767*'Norm-coeff'!$K$4+$BF767*'Norm-coeff'!$L$4+$BG767*'Norm-coeff'!$M$4+$BH767*'Norm-coeff'!$N$4+$BI767*'Norm-coeff'!$O$4</f>
        <v>1.42115649462768</v>
      </c>
      <c r="BR767" s="54">
        <f>'Norm-coeff'!$C$5+$AX767*'Norm-coeff'!$D$5+$AY767*'Norm-coeff'!$E$5+$AZ767*'Norm-coeff'!$F$5+$BA767*'Norm-coeff'!$G$5+$BB767*'Norm-coeff'!$H$5+$BC767*'Norm-coeff'!$I$5+$BD767*'Norm-coeff'!$J$5+$BE767*'Norm-coeff'!$K$5+$BF767*'Norm-coeff'!$L$5+$BG767*'Norm-coeff'!$M$5+$BH767*'Norm-coeff'!$N$5+$BI767*'Norm-coeff'!$O$5</f>
        <v>1.0553329241296201</v>
      </c>
      <c r="BS767" s="54">
        <f>'Norm-coeff'!$C$6+$AX767*'Norm-coeff'!$D$6+$AY767*'Norm-coeff'!$E$6+$AZ767*'Norm-coeff'!$F$6+$BA767*'Norm-coeff'!$G$6+$BB767*'Norm-coeff'!$H$6+$BC767*'Norm-coeff'!$I$6+$BD767*'Norm-coeff'!$J$6+$BE767*'Norm-coeff'!$K$6+$BF767*'Norm-coeff'!$L$6+$BG767*'Norm-coeff'!$M$6+$BH767*'Norm-coeff'!$N$6+$BI767*'Norm-coeff'!$O$6</f>
        <v>-1.48700885495103E-2</v>
      </c>
      <c r="BT767" s="54">
        <f>'Norm-coeff'!$C$7+$AX767*'Norm-coeff'!$D$7+$AY767*'Norm-coeff'!$E$7+$AZ767*'Norm-coeff'!$F$7+$BA767*'Norm-coeff'!$G$7+$BB767*'Norm-coeff'!$H$7+$BC767*'Norm-coeff'!$I$7+$BD767*'Norm-coeff'!$J$7+$BE767*'Norm-coeff'!$K$7+$BF767*'Norm-coeff'!$L$7+$BG767*'Norm-coeff'!$M$7+$BH767*'Norm-coeff'!$N$7+$BI767*'Norm-coeff'!$O$7</f>
        <v>2.0907583608832998</v>
      </c>
      <c r="BU767" s="54">
        <f>'Norm-coeff'!$C$8+$AX767*'Norm-coeff'!$D$8+$AY767*'Norm-coeff'!$E$8+$AZ767*'Norm-coeff'!$F$8+$BA767*'Norm-coeff'!$G$8+$BB767*'Norm-coeff'!$H$8+$BC767*'Norm-coeff'!$I$8+$BD767*'Norm-coeff'!$J$8+$BE767*'Norm-coeff'!$K$8+$BF767*'Norm-coeff'!$L$8+$BG767*'Norm-coeff'!$M$8+$BH767*'Norm-coeff'!$N$8+$BI767*'Norm-coeff'!$O$8</f>
        <v>0.65894159836244504</v>
      </c>
      <c r="BV767" s="54">
        <f>'Norm-coeff'!$C$9+$AX767*'Norm-coeff'!$D$9+$AY767*'Norm-coeff'!$E$9+$AZ767*'Norm-coeff'!$F$9+$BA767*'Norm-coeff'!$G$9+$BB767*'Norm-coeff'!$H$9+$BC767*'Norm-coeff'!$I$9+$BD767*'Norm-coeff'!$J$9+$BE767*'Norm-coeff'!$K$9+$BF767*'Norm-coeff'!$L$9+$BG767*'Norm-coeff'!$M$9+$BH767*'Norm-coeff'!$N$9+$BI767*'Norm-coeff'!$O$9</f>
        <v>1.48961085014701</v>
      </c>
      <c r="BW767" s="54">
        <f>'Norm-coeff'!$C$10+$AX767*'Norm-coeff'!$D$10+$AY767*'Norm-coeff'!$E$10+$AZ767*'Norm-coeff'!$F$10+$BA767*'Norm-coeff'!$G$10+$BB767*'Norm-coeff'!$H$10+$BC767*'Norm-coeff'!$I$10+$BD767*'Norm-coeff'!$J$10+$BE767*'Norm-coeff'!$K$10+$BF767*'Norm-coeff'!$L$10+$BG767*'Norm-coeff'!$M$10+$BH767*'Norm-coeff'!$N$10+$BI767*'Norm-coeff'!$O$10</f>
        <v>1.42058735749591</v>
      </c>
      <c r="BX767" s="54">
        <f>'Norm-coeff'!$C$11+$AX767*'Norm-coeff'!$D$11+$AY767*'Norm-coeff'!$E$11+$AZ767*'Norm-coeff'!$F$11+$BA767*'Norm-coeff'!$G$11+$BB767*'Norm-coeff'!$H$11+$BC767*'Norm-coeff'!$I$11+$BD767*'Norm-coeff'!$J$11+$BE767*'Norm-coeff'!$K$11+$BF767*'Norm-coeff'!$L$11+$BG767*'Norm-coeff'!$M$11+$BH767*'Norm-coeff'!$N$11+$BI767*'Norm-coeff'!$O$11</f>
        <v>0.221233014421479</v>
      </c>
      <c r="BY767" s="54">
        <f>'Norm-coeff'!$C$12+$AX767*'Norm-coeff'!$D$12+$AY767*'Norm-coeff'!$E$12+$AZ767*'Norm-coeff'!$F$12+$BA767*'Norm-coeff'!$G$12+$BB767*'Norm-coeff'!$H$12+$BC767*'Norm-coeff'!$I$12+$BD767*'Norm-coeff'!$J$12+$BE767*'Norm-coeff'!$K$12+$BF767*'Norm-coeff'!$L$12+$BG767*'Norm-coeff'!$M$12+$BH767*'Norm-coeff'!$N$12+$BI767*'Norm-coeff'!$O$12</f>
        <v>0.283527502056037</v>
      </c>
      <c r="BZ767" s="54">
        <f>'Norm-coeff'!$C$13+$AX767*'Norm-coeff'!$D$13+$AY767*'Norm-coeff'!$E$13+$AZ767*'Norm-coeff'!$F$13+$BA767*'Norm-coeff'!$G$13+$BB767*'Norm-coeff'!$H$13+$BC767*'Norm-coeff'!$I$13+$BD767*'Norm-coeff'!$J$13+$BE767*'Norm-coeff'!$K$13+$BF767*'Norm-coeff'!$L$13+$BG767*'Norm-coeff'!$M$13+$BH767*'Norm-coeff'!$N$13+$BI767*'Norm-coeff'!$O$13</f>
        <v>-4.1864930554451202E-2</v>
      </c>
      <c r="CA767" s="54">
        <f>'Norm-coeff'!$C$14+$AX767*'Norm-coeff'!$D$14+$AY767*'Norm-coeff'!$E$14+$AZ767*'Norm-coeff'!$F$14+$BA767*'Norm-coeff'!$G$14+$BB767*'Norm-coeff'!$H$14+$BC767*'Norm-coeff'!$I$14+$BD767*'Norm-coeff'!$J$14+$BE767*'Norm-coeff'!$K$14+$BF767*'Norm-coeff'!$L$14+$BG767*'Norm-coeff'!$M$14+$BH767*'Norm-coeff'!$N$14+$BI767*'Norm-coeff'!$O$14</f>
        <v>4.2526983164477103</v>
      </c>
      <c r="CC767" s="54">
        <f t="shared" si="2221"/>
        <v>0</v>
      </c>
      <c r="CG767" s="54">
        <f t="shared" si="2097"/>
        <v>0</v>
      </c>
      <c r="CH767" s="54">
        <f t="shared" si="2075"/>
        <v>0</v>
      </c>
      <c r="CI767" s="54">
        <f t="shared" si="2098"/>
        <v>0</v>
      </c>
      <c r="CJ767" s="56">
        <f t="shared" si="2099"/>
        <v>0</v>
      </c>
      <c r="CK767" s="54">
        <f t="shared" si="2100"/>
        <v>0</v>
      </c>
      <c r="CL767" s="54">
        <f t="shared" si="2101"/>
        <v>0</v>
      </c>
      <c r="CM767" s="54">
        <f t="shared" si="2102"/>
        <v>0</v>
      </c>
      <c r="CN767" s="54">
        <f t="shared" si="2103"/>
        <v>0</v>
      </c>
      <c r="CO767" s="54">
        <f t="shared" si="2104"/>
        <v>0</v>
      </c>
      <c r="CP767" s="54">
        <f t="shared" si="2105"/>
        <v>0</v>
      </c>
      <c r="CQ767" s="54">
        <f t="shared" si="2106"/>
        <v>0</v>
      </c>
      <c r="CR767" s="54">
        <f t="shared" si="2107"/>
        <v>0</v>
      </c>
      <c r="CS767" s="54">
        <f t="shared" si="2108"/>
        <v>0</v>
      </c>
      <c r="CU767" s="54">
        <f t="shared" si="2109"/>
        <v>0</v>
      </c>
      <c r="CV767" s="54">
        <f t="shared" si="2110"/>
        <v>0</v>
      </c>
      <c r="CW767" s="54">
        <f t="shared" si="2111"/>
        <v>0</v>
      </c>
      <c r="CX767" s="54">
        <f t="shared" si="2112"/>
        <v>0</v>
      </c>
      <c r="CZ767" s="54">
        <f t="shared" si="2113"/>
        <v>0</v>
      </c>
      <c r="DA767" s="54">
        <f t="shared" si="2114"/>
        <v>0</v>
      </c>
      <c r="DB767" s="54">
        <f t="shared" si="2115"/>
        <v>0</v>
      </c>
      <c r="DC767" s="54">
        <f t="shared" si="2116"/>
        <v>0</v>
      </c>
      <c r="DD767" s="54">
        <f t="shared" si="2117"/>
        <v>0</v>
      </c>
      <c r="DE767" s="54">
        <f t="shared" si="2118"/>
        <v>0</v>
      </c>
      <c r="DF767" s="54">
        <f t="shared" si="2119"/>
        <v>0</v>
      </c>
      <c r="DG767" s="54">
        <f t="shared" si="2120"/>
        <v>2</v>
      </c>
      <c r="DH767" s="71">
        <f t="shared" si="2121"/>
        <v>0</v>
      </c>
      <c r="DI767" s="71">
        <f t="shared" si="2122"/>
        <v>0</v>
      </c>
      <c r="DJ767" s="54">
        <f t="shared" si="2123"/>
        <v>0</v>
      </c>
      <c r="DK767" s="54">
        <f t="shared" si="2124"/>
        <v>2</v>
      </c>
      <c r="DL767" s="4">
        <f t="shared" si="2049"/>
        <v>0</v>
      </c>
      <c r="DM767" s="3">
        <f t="shared" si="2125"/>
        <v>0</v>
      </c>
      <c r="DN767" s="3">
        <f t="shared" si="2126"/>
        <v>0</v>
      </c>
      <c r="DO767" s="4" t="e">
        <f t="shared" si="2127"/>
        <v>#DIV/0!</v>
      </c>
      <c r="DP767" s="57"/>
      <c r="DQ767" s="57"/>
      <c r="DR767" s="56">
        <f t="shared" si="2050"/>
        <v>2</v>
      </c>
      <c r="DS767" s="56">
        <f t="shared" si="2051"/>
        <v>0</v>
      </c>
      <c r="DT767" s="38">
        <f t="shared" si="2052"/>
        <v>0</v>
      </c>
      <c r="DU767" s="38">
        <f t="shared" si="2128"/>
        <v>2</v>
      </c>
      <c r="DV767" s="38">
        <f t="shared" si="2053"/>
        <v>0</v>
      </c>
      <c r="DW767" s="39">
        <f t="shared" si="2054"/>
        <v>0</v>
      </c>
      <c r="DX767" s="39">
        <f t="shared" si="2055"/>
        <v>0</v>
      </c>
      <c r="DY767" s="39">
        <f t="shared" si="2056"/>
        <v>0</v>
      </c>
      <c r="DZ767" s="39">
        <f t="shared" si="2057"/>
        <v>0</v>
      </c>
      <c r="EA767" s="39">
        <f t="shared" si="2058"/>
        <v>0</v>
      </c>
      <c r="EB767" s="37" t="e">
        <f t="shared" si="2129"/>
        <v>#DIV/0!</v>
      </c>
      <c r="EC767" s="37" t="e">
        <f t="shared" si="2130"/>
        <v>#DIV/0!</v>
      </c>
      <c r="ED767" s="37" t="e">
        <f t="shared" si="2131"/>
        <v>#DIV/0!</v>
      </c>
      <c r="EE767" s="37" t="e">
        <f t="shared" si="2132"/>
        <v>#DIV/0!</v>
      </c>
      <c r="EF767" s="39" t="e">
        <f t="shared" si="2133"/>
        <v>#DIV/0!</v>
      </c>
      <c r="EG767" s="37" t="e">
        <f t="shared" si="2134"/>
        <v>#DIV/0!</v>
      </c>
      <c r="EH767" s="37" t="e">
        <f t="shared" si="2135"/>
        <v>#DIV/0!</v>
      </c>
      <c r="EI767" s="11" t="b">
        <f t="shared" si="2136"/>
        <v>1</v>
      </c>
      <c r="EJ767" s="11" t="b">
        <f t="shared" si="2137"/>
        <v>0</v>
      </c>
      <c r="EK767" s="39" t="e">
        <f t="shared" si="2138"/>
        <v>#DIV/0!</v>
      </c>
      <c r="EL767" s="39" t="e">
        <f t="shared" si="2139"/>
        <v>#DIV/0!</v>
      </c>
      <c r="EM767" s="39" t="e">
        <f t="shared" si="2140"/>
        <v>#DIV/0!</v>
      </c>
      <c r="EN767" s="39" t="e">
        <f t="shared" si="2141"/>
        <v>#DIV/0!</v>
      </c>
      <c r="EO767" s="39" t="e">
        <f t="shared" si="2142"/>
        <v>#DIV/0!</v>
      </c>
      <c r="EP767" s="39" t="e">
        <f t="shared" si="2143"/>
        <v>#DIV/0!</v>
      </c>
      <c r="EQ767" s="39" t="e">
        <f t="shared" si="2144"/>
        <v>#DIV/0!</v>
      </c>
      <c r="ER767" s="39" t="e">
        <f t="shared" si="2145"/>
        <v>#DIV/0!</v>
      </c>
      <c r="ES767" s="58" t="str">
        <f t="shared" si="2146"/>
        <v>(OH,F,Cl)-dominate amphibole</v>
      </c>
      <c r="ET767" s="58" t="e">
        <f t="shared" si="2147"/>
        <v>#N/A</v>
      </c>
      <c r="EU767" s="56">
        <f t="shared" si="2059"/>
        <v>0</v>
      </c>
      <c r="EV767" s="56">
        <f t="shared" si="2060"/>
        <v>0</v>
      </c>
      <c r="EW767" s="56">
        <f t="shared" si="2061"/>
        <v>0</v>
      </c>
      <c r="EX767" s="56">
        <f t="shared" si="2062"/>
        <v>0</v>
      </c>
      <c r="EY767" s="56">
        <f t="shared" si="2063"/>
        <v>0</v>
      </c>
      <c r="EZ767" s="56">
        <f t="shared" si="2064"/>
        <v>0</v>
      </c>
      <c r="FA767" s="39">
        <f t="shared" si="2065"/>
        <v>0</v>
      </c>
      <c r="FB767" s="39">
        <f t="shared" si="2066"/>
        <v>0</v>
      </c>
      <c r="FC767" s="54">
        <f t="shared" si="2067"/>
        <v>0</v>
      </c>
      <c r="FD767" s="54">
        <f t="shared" si="2068"/>
        <v>0</v>
      </c>
      <c r="FE767" s="39">
        <f t="shared" si="2069"/>
        <v>0</v>
      </c>
      <c r="FF767" s="54">
        <f t="shared" si="2070"/>
        <v>0</v>
      </c>
      <c r="FG767" s="39">
        <f t="shared" si="2071"/>
        <v>0</v>
      </c>
      <c r="FH767" s="39">
        <f t="shared" si="2148"/>
        <v>0</v>
      </c>
      <c r="FI767" s="39">
        <f t="shared" si="2149"/>
        <v>0</v>
      </c>
      <c r="FJ767" s="39">
        <f t="shared" si="2150"/>
        <v>0</v>
      </c>
      <c r="FK767" s="39" t="e">
        <f t="shared" si="2151"/>
        <v>#DIV/0!</v>
      </c>
      <c r="FL767" s="39" t="e">
        <f t="shared" si="2152"/>
        <v>#DIV/0!</v>
      </c>
      <c r="FM767" s="39" t="e">
        <f t="shared" si="2153"/>
        <v>#DIV/0!</v>
      </c>
      <c r="FN767" s="39">
        <f t="shared" si="2154"/>
        <v>1</v>
      </c>
      <c r="FO767" s="39">
        <f t="shared" si="2072"/>
        <v>0</v>
      </c>
      <c r="FP767" s="39">
        <f t="shared" si="2073"/>
        <v>0</v>
      </c>
      <c r="FQ767" s="39">
        <f t="shared" si="2074"/>
        <v>0</v>
      </c>
      <c r="FR767" s="39">
        <f t="shared" si="2155"/>
        <v>0</v>
      </c>
      <c r="FS767" s="39">
        <f t="shared" si="2156"/>
        <v>0</v>
      </c>
      <c r="FU767" s="39" t="e">
        <f t="shared" si="2157"/>
        <v>#DIV/0!</v>
      </c>
      <c r="FV767" s="39" t="e">
        <f t="shared" si="2158"/>
        <v>#DIV/0!</v>
      </c>
      <c r="FW767" s="39" t="e">
        <f t="shared" si="2159"/>
        <v>#DIV/0!</v>
      </c>
      <c r="FY767" s="39" t="e">
        <f t="shared" si="2160"/>
        <v>#DIV/0!</v>
      </c>
      <c r="FZ767" s="39" t="e">
        <f t="shared" si="2161"/>
        <v>#DIV/0!</v>
      </c>
      <c r="GA767" s="39" t="e">
        <f t="shared" si="2162"/>
        <v>#DIV/0!</v>
      </c>
      <c r="GB767" s="39" t="e">
        <f t="shared" si="2163"/>
        <v>#DIV/0!</v>
      </c>
      <c r="GC767" s="39" t="e">
        <f t="shared" si="2164"/>
        <v>#DIV/0!</v>
      </c>
      <c r="GD767" s="39" t="e">
        <f t="shared" si="2165"/>
        <v>#DIV/0!</v>
      </c>
      <c r="GE767" s="39" t="e">
        <f t="shared" si="2166"/>
        <v>#DIV/0!</v>
      </c>
      <c r="GF767" s="39" t="e">
        <f t="shared" si="2167"/>
        <v>#DIV/0!</v>
      </c>
      <c r="GG767" s="39" t="e">
        <f t="shared" si="2168"/>
        <v>#DIV/0!</v>
      </c>
      <c r="GH767" s="39" t="e">
        <f t="shared" si="2169"/>
        <v>#DIV/0!</v>
      </c>
      <c r="GI767" s="39"/>
      <c r="GJ767" s="39" t="e">
        <f t="shared" si="2170"/>
        <v>#DIV/0!</v>
      </c>
      <c r="GK767" s="39" t="e">
        <f t="shared" si="2171"/>
        <v>#DIV/0!</v>
      </c>
      <c r="GL767" s="39" t="e">
        <f t="shared" si="2172"/>
        <v>#DIV/0!</v>
      </c>
      <c r="GM767" s="39" t="e">
        <f t="shared" si="2173"/>
        <v>#DIV/0!</v>
      </c>
      <c r="GN767" s="39" t="e">
        <f t="shared" si="2174"/>
        <v>#DIV/0!</v>
      </c>
      <c r="GO767" s="57"/>
      <c r="GP767" s="57" t="e">
        <f t="shared" si="2175"/>
        <v>#DIV/0!</v>
      </c>
      <c r="GQ767" s="59" t="e">
        <f t="shared" si="2176"/>
        <v>#DIV/0!</v>
      </c>
      <c r="GR767" s="41" t="e">
        <f t="shared" si="2177"/>
        <v>#DIV/0!</v>
      </c>
      <c r="GS767" s="57" t="e">
        <f t="shared" si="2178"/>
        <v>#DIV/0!</v>
      </c>
      <c r="GT767" s="57" t="e">
        <f t="shared" si="2179"/>
        <v>#DIV/0!</v>
      </c>
      <c r="GU767" s="57" t="e">
        <f t="shared" si="2180"/>
        <v>#DIV/0!</v>
      </c>
      <c r="GV767" s="57"/>
      <c r="GW767" s="42" t="e">
        <f t="shared" si="2181"/>
        <v>#DIV/0!</v>
      </c>
      <c r="GX767" s="42" t="e">
        <f t="shared" si="2182"/>
        <v>#DIV/0!</v>
      </c>
      <c r="GY767" s="42" t="e">
        <f t="shared" si="2183"/>
        <v>#DIV/0!</v>
      </c>
      <c r="GZ767" s="57"/>
      <c r="HA767" s="2" t="e">
        <f t="shared" si="2184"/>
        <v>#DIV/0!</v>
      </c>
      <c r="HB767" s="2" t="e">
        <f t="shared" si="2185"/>
        <v>#DIV/0!</v>
      </c>
      <c r="HC767" s="2" t="e">
        <f t="shared" si="2186"/>
        <v>#DIV/0!</v>
      </c>
      <c r="HD767" s="2" t="e">
        <f t="shared" si="2187"/>
        <v>#DIV/0!</v>
      </c>
      <c r="HE767" s="2" t="e">
        <f t="shared" si="2188"/>
        <v>#DIV/0!</v>
      </c>
      <c r="HF767" s="2" t="e">
        <f t="shared" si="2189"/>
        <v>#DIV/0!</v>
      </c>
      <c r="HG767" s="2" t="e">
        <f t="shared" si="2190"/>
        <v>#DIV/0!</v>
      </c>
      <c r="HH767" s="2" t="e">
        <f t="shared" si="2191"/>
        <v>#DIV/0!</v>
      </c>
      <c r="HI767" s="2" t="e">
        <f t="shared" si="2192"/>
        <v>#DIV/0!</v>
      </c>
      <c r="HJ767" s="11" t="e">
        <f t="shared" si="2193"/>
        <v>#DIV/0!</v>
      </c>
      <c r="HK767" s="60" t="e">
        <f t="shared" si="2194"/>
        <v>#DIV/0!</v>
      </c>
      <c r="HL767" s="57"/>
      <c r="HM767" s="57" t="e">
        <f t="shared" si="2195"/>
        <v>#DIV/0!</v>
      </c>
      <c r="HN767" s="57" t="e">
        <f t="shared" si="2196"/>
        <v>#DIV/0!</v>
      </c>
      <c r="HO767" s="57" t="e">
        <f t="shared" si="2197"/>
        <v>#DIV/0!</v>
      </c>
      <c r="HP767" s="57" t="e">
        <f t="shared" si="2198"/>
        <v>#DIV/0!</v>
      </c>
      <c r="HQ767" s="57" t="e">
        <f t="shared" si="2199"/>
        <v>#DIV/0!</v>
      </c>
      <c r="HR767" s="57"/>
      <c r="HS767" s="57" t="e">
        <f t="shared" si="2200"/>
        <v>#DIV/0!</v>
      </c>
      <c r="HT767" s="57" t="e">
        <f t="shared" si="2201"/>
        <v>#DIV/0!</v>
      </c>
      <c r="HU767" s="57" t="e">
        <f t="shared" si="2202"/>
        <v>#DIV/0!</v>
      </c>
      <c r="HV767" s="57" t="e">
        <f t="shared" si="2203"/>
        <v>#DIV/0!</v>
      </c>
      <c r="HW767" s="57" t="e">
        <f t="shared" si="2204"/>
        <v>#DIV/0!</v>
      </c>
      <c r="HX767" s="57"/>
      <c r="HY767" s="57" t="e">
        <f t="shared" si="2205"/>
        <v>#DIV/0!</v>
      </c>
      <c r="HZ767" s="57" t="e">
        <f t="shared" si="2206"/>
        <v>#DIV/0!</v>
      </c>
      <c r="IA767" s="57"/>
      <c r="IB767" s="61">
        <f t="shared" si="2207"/>
        <v>0</v>
      </c>
      <c r="IC767" s="57" t="str">
        <f t="shared" si="2208"/>
        <v/>
      </c>
      <c r="ID767" s="42"/>
      <c r="IE767" s="2" t="str">
        <f t="shared" si="2209"/>
        <v/>
      </c>
      <c r="IF767" s="60" t="e">
        <f t="shared" si="2210"/>
        <v>#DIV/0!</v>
      </c>
      <c r="IG767" s="60" t="str">
        <f t="shared" si="2211"/>
        <v/>
      </c>
      <c r="IH767" s="60" t="str">
        <f t="shared" si="2212"/>
        <v>zinco-</v>
      </c>
      <c r="II767" s="60" t="str">
        <f t="shared" si="2213"/>
        <v>mangano-</v>
      </c>
      <c r="IJ767" s="60" t="e">
        <f t="shared" si="2214"/>
        <v>#DIV/0!</v>
      </c>
      <c r="IK767" s="60" t="e">
        <f t="shared" si="2215"/>
        <v>#DIV/0!</v>
      </c>
      <c r="IL767" s="60" t="e">
        <f t="shared" si="2216"/>
        <v>#DIV/0!</v>
      </c>
      <c r="IM767" s="60" t="e">
        <f t="shared" si="2217"/>
        <v>#DIV/0!</v>
      </c>
      <c r="IN767" s="60" t="str">
        <f t="shared" si="2218"/>
        <v/>
      </c>
      <c r="IO767" s="60" t="str">
        <f t="shared" si="2219"/>
        <v/>
      </c>
      <c r="IP767" s="57"/>
      <c r="IQ767" s="57" t="str">
        <f t="shared" si="2220"/>
        <v>ERROR!!</v>
      </c>
    </row>
    <row r="768" spans="24:251">
      <c r="X768" s="29">
        <f t="shared" si="2076"/>
        <v>0</v>
      </c>
      <c r="Y768" s="29">
        <f t="shared" si="2077"/>
        <v>0</v>
      </c>
      <c r="Z768" s="29" t="e">
        <f t="shared" si="2078"/>
        <v>#DIV/0!</v>
      </c>
      <c r="AA768" s="29" t="e">
        <f t="shared" si="2079"/>
        <v>#DIV/0!</v>
      </c>
      <c r="AB768" s="29" t="e">
        <f t="shared" si="2080"/>
        <v>#DIV/0!</v>
      </c>
      <c r="AC768" s="29" t="e">
        <f t="shared" si="2081"/>
        <v>#DIV/0!</v>
      </c>
      <c r="AF768" s="23">
        <v>60.084299999999999</v>
      </c>
      <c r="AG768" s="23">
        <v>79.878799999999998</v>
      </c>
      <c r="AH768" s="23">
        <v>101.96120000000001</v>
      </c>
      <c r="AI768" s="23">
        <v>151.99039999999999</v>
      </c>
      <c r="AJ768" s="23">
        <v>159.69</v>
      </c>
      <c r="AK768" s="23">
        <v>71.846400000000003</v>
      </c>
      <c r="AL768" s="23">
        <v>70.9375</v>
      </c>
      <c r="AM768" s="23">
        <v>40.304400000000001</v>
      </c>
      <c r="AN768" s="23">
        <v>56.077399999999997</v>
      </c>
      <c r="AO768" s="23">
        <v>61.978999999999999</v>
      </c>
      <c r="AP768" s="23">
        <v>94.195999999999998</v>
      </c>
      <c r="AQ768" s="23">
        <v>18.998000000000001</v>
      </c>
      <c r="AR768" s="23">
        <v>35.450000000000003</v>
      </c>
      <c r="AS768" s="23">
        <v>29.88</v>
      </c>
      <c r="AT768" s="23">
        <v>74.691999999999993</v>
      </c>
      <c r="AU768" s="23">
        <v>81.39</v>
      </c>
      <c r="AX768" s="54">
        <f t="shared" si="2082"/>
        <v>0</v>
      </c>
      <c r="AY768" s="54">
        <f t="shared" si="2083"/>
        <v>0</v>
      </c>
      <c r="AZ768" s="54">
        <f t="shared" si="2084"/>
        <v>0</v>
      </c>
      <c r="BA768" s="54">
        <f t="shared" si="2085"/>
        <v>0</v>
      </c>
      <c r="BB768" s="54">
        <f t="shared" si="2086"/>
        <v>0</v>
      </c>
      <c r="BC768" s="54">
        <f t="shared" si="2087"/>
        <v>0</v>
      </c>
      <c r="BD768" s="54">
        <f t="shared" si="2088"/>
        <v>0</v>
      </c>
      <c r="BE768" s="54">
        <f t="shared" si="2089"/>
        <v>0</v>
      </c>
      <c r="BF768" s="54">
        <f t="shared" si="2090"/>
        <v>0</v>
      </c>
      <c r="BG768" s="54">
        <f t="shared" si="2091"/>
        <v>0</v>
      </c>
      <c r="BH768" s="54">
        <f t="shared" si="2092"/>
        <v>0</v>
      </c>
      <c r="BI768" s="54">
        <f t="shared" si="2093"/>
        <v>0</v>
      </c>
      <c r="BJ768" s="54">
        <f t="shared" si="2094"/>
        <v>0</v>
      </c>
      <c r="BK768" s="54">
        <f t="shared" si="2095"/>
        <v>0</v>
      </c>
      <c r="BL768" s="54">
        <f t="shared" si="2096"/>
        <v>0</v>
      </c>
      <c r="BM768" s="42"/>
      <c r="BO768" s="54">
        <f>'Norm-coeff'!$C$2+$AX768*'Norm-coeff'!$D$2+$AY768*'Norm-coeff'!$E$2+$AZ768*'Norm-coeff'!$F$2+$BA768*'Norm-coeff'!$G$2+$BB768*'Norm-coeff'!$H$2+$BC768*'Norm-coeff'!$I$2+$BD768*'Norm-coeff'!$J$2+$BE768*'Norm-coeff'!$K$2+$BF768*'Norm-coeff'!$L$2+$BG768*'Norm-coeff'!$M$2+$BH768*'Norm-coeff'!$N$2+$BI768*'Norm-coeff'!$O$2</f>
        <v>5.4045421474420303</v>
      </c>
      <c r="BP768" s="54">
        <f>'Norm-coeff'!$C$3+$AX768*'Norm-coeff'!$D$3+$AY768*'Norm-coeff'!$E$3+$AZ768*'Norm-coeff'!$F$3+$BA768*'Norm-coeff'!$G$3+$BB768*'Norm-coeff'!$H$3+$BC768*'Norm-coeff'!$I$3+$BD768*'Norm-coeff'!$J$3+$BE768*'Norm-coeff'!$K$3+$BF768*'Norm-coeff'!$L$3+$BG768*'Norm-coeff'!$M$3+$BH768*'Norm-coeff'!$N$3+$BI768*'Norm-coeff'!$O$3</f>
        <v>3.15319116612705</v>
      </c>
      <c r="BQ768" s="54">
        <f>'Norm-coeff'!$C$4+$AX768*'Norm-coeff'!$D$4+$AY768*'Norm-coeff'!$E$4+$AZ768*'Norm-coeff'!$F$4+$BA768*'Norm-coeff'!$G$4+$BB768*'Norm-coeff'!$H$4+$BC768*'Norm-coeff'!$I$4+$BD768*'Norm-coeff'!$J$4+$BE768*'Norm-coeff'!$K$4+$BF768*'Norm-coeff'!$L$4+$BG768*'Norm-coeff'!$M$4+$BH768*'Norm-coeff'!$N$4+$BI768*'Norm-coeff'!$O$4</f>
        <v>1.42115649462768</v>
      </c>
      <c r="BR768" s="54">
        <f>'Norm-coeff'!$C$5+$AX768*'Norm-coeff'!$D$5+$AY768*'Norm-coeff'!$E$5+$AZ768*'Norm-coeff'!$F$5+$BA768*'Norm-coeff'!$G$5+$BB768*'Norm-coeff'!$H$5+$BC768*'Norm-coeff'!$I$5+$BD768*'Norm-coeff'!$J$5+$BE768*'Norm-coeff'!$K$5+$BF768*'Norm-coeff'!$L$5+$BG768*'Norm-coeff'!$M$5+$BH768*'Norm-coeff'!$N$5+$BI768*'Norm-coeff'!$O$5</f>
        <v>1.0553329241296201</v>
      </c>
      <c r="BS768" s="54">
        <f>'Norm-coeff'!$C$6+$AX768*'Norm-coeff'!$D$6+$AY768*'Norm-coeff'!$E$6+$AZ768*'Norm-coeff'!$F$6+$BA768*'Norm-coeff'!$G$6+$BB768*'Norm-coeff'!$H$6+$BC768*'Norm-coeff'!$I$6+$BD768*'Norm-coeff'!$J$6+$BE768*'Norm-coeff'!$K$6+$BF768*'Norm-coeff'!$L$6+$BG768*'Norm-coeff'!$M$6+$BH768*'Norm-coeff'!$N$6+$BI768*'Norm-coeff'!$O$6</f>
        <v>-1.48700885495103E-2</v>
      </c>
      <c r="BT768" s="54">
        <f>'Norm-coeff'!$C$7+$AX768*'Norm-coeff'!$D$7+$AY768*'Norm-coeff'!$E$7+$AZ768*'Norm-coeff'!$F$7+$BA768*'Norm-coeff'!$G$7+$BB768*'Norm-coeff'!$H$7+$BC768*'Norm-coeff'!$I$7+$BD768*'Norm-coeff'!$J$7+$BE768*'Norm-coeff'!$K$7+$BF768*'Norm-coeff'!$L$7+$BG768*'Norm-coeff'!$M$7+$BH768*'Norm-coeff'!$N$7+$BI768*'Norm-coeff'!$O$7</f>
        <v>2.0907583608832998</v>
      </c>
      <c r="BU768" s="54">
        <f>'Norm-coeff'!$C$8+$AX768*'Norm-coeff'!$D$8+$AY768*'Norm-coeff'!$E$8+$AZ768*'Norm-coeff'!$F$8+$BA768*'Norm-coeff'!$G$8+$BB768*'Norm-coeff'!$H$8+$BC768*'Norm-coeff'!$I$8+$BD768*'Norm-coeff'!$J$8+$BE768*'Norm-coeff'!$K$8+$BF768*'Norm-coeff'!$L$8+$BG768*'Norm-coeff'!$M$8+$BH768*'Norm-coeff'!$N$8+$BI768*'Norm-coeff'!$O$8</f>
        <v>0.65894159836244504</v>
      </c>
      <c r="BV768" s="54">
        <f>'Norm-coeff'!$C$9+$AX768*'Norm-coeff'!$D$9+$AY768*'Norm-coeff'!$E$9+$AZ768*'Norm-coeff'!$F$9+$BA768*'Norm-coeff'!$G$9+$BB768*'Norm-coeff'!$H$9+$BC768*'Norm-coeff'!$I$9+$BD768*'Norm-coeff'!$J$9+$BE768*'Norm-coeff'!$K$9+$BF768*'Norm-coeff'!$L$9+$BG768*'Norm-coeff'!$M$9+$BH768*'Norm-coeff'!$N$9+$BI768*'Norm-coeff'!$O$9</f>
        <v>1.48961085014701</v>
      </c>
      <c r="BW768" s="54">
        <f>'Norm-coeff'!$C$10+$AX768*'Norm-coeff'!$D$10+$AY768*'Norm-coeff'!$E$10+$AZ768*'Norm-coeff'!$F$10+$BA768*'Norm-coeff'!$G$10+$BB768*'Norm-coeff'!$H$10+$BC768*'Norm-coeff'!$I$10+$BD768*'Norm-coeff'!$J$10+$BE768*'Norm-coeff'!$K$10+$BF768*'Norm-coeff'!$L$10+$BG768*'Norm-coeff'!$M$10+$BH768*'Norm-coeff'!$N$10+$BI768*'Norm-coeff'!$O$10</f>
        <v>1.42058735749591</v>
      </c>
      <c r="BX768" s="54">
        <f>'Norm-coeff'!$C$11+$AX768*'Norm-coeff'!$D$11+$AY768*'Norm-coeff'!$E$11+$AZ768*'Norm-coeff'!$F$11+$BA768*'Norm-coeff'!$G$11+$BB768*'Norm-coeff'!$H$11+$BC768*'Norm-coeff'!$I$11+$BD768*'Norm-coeff'!$J$11+$BE768*'Norm-coeff'!$K$11+$BF768*'Norm-coeff'!$L$11+$BG768*'Norm-coeff'!$M$11+$BH768*'Norm-coeff'!$N$11+$BI768*'Norm-coeff'!$O$11</f>
        <v>0.221233014421479</v>
      </c>
      <c r="BY768" s="54">
        <f>'Norm-coeff'!$C$12+$AX768*'Norm-coeff'!$D$12+$AY768*'Norm-coeff'!$E$12+$AZ768*'Norm-coeff'!$F$12+$BA768*'Norm-coeff'!$G$12+$BB768*'Norm-coeff'!$H$12+$BC768*'Norm-coeff'!$I$12+$BD768*'Norm-coeff'!$J$12+$BE768*'Norm-coeff'!$K$12+$BF768*'Norm-coeff'!$L$12+$BG768*'Norm-coeff'!$M$12+$BH768*'Norm-coeff'!$N$12+$BI768*'Norm-coeff'!$O$12</f>
        <v>0.283527502056037</v>
      </c>
      <c r="BZ768" s="54">
        <f>'Norm-coeff'!$C$13+$AX768*'Norm-coeff'!$D$13+$AY768*'Norm-coeff'!$E$13+$AZ768*'Norm-coeff'!$F$13+$BA768*'Norm-coeff'!$G$13+$BB768*'Norm-coeff'!$H$13+$BC768*'Norm-coeff'!$I$13+$BD768*'Norm-coeff'!$J$13+$BE768*'Norm-coeff'!$K$13+$BF768*'Norm-coeff'!$L$13+$BG768*'Norm-coeff'!$M$13+$BH768*'Norm-coeff'!$N$13+$BI768*'Norm-coeff'!$O$13</f>
        <v>-4.1864930554451202E-2</v>
      </c>
      <c r="CA768" s="54">
        <f>'Norm-coeff'!$C$14+$AX768*'Norm-coeff'!$D$14+$AY768*'Norm-coeff'!$E$14+$AZ768*'Norm-coeff'!$F$14+$BA768*'Norm-coeff'!$G$14+$BB768*'Norm-coeff'!$H$14+$BC768*'Norm-coeff'!$I$14+$BD768*'Norm-coeff'!$J$14+$BE768*'Norm-coeff'!$K$14+$BF768*'Norm-coeff'!$L$14+$BG768*'Norm-coeff'!$M$14+$BH768*'Norm-coeff'!$N$14+$BI768*'Norm-coeff'!$O$14</f>
        <v>4.2526983164477103</v>
      </c>
      <c r="CC768" s="54">
        <f t="shared" si="2221"/>
        <v>0</v>
      </c>
      <c r="CG768" s="54">
        <f t="shared" si="2097"/>
        <v>0</v>
      </c>
      <c r="CH768" s="54">
        <f t="shared" si="2075"/>
        <v>0</v>
      </c>
      <c r="CI768" s="54">
        <f t="shared" si="2098"/>
        <v>0</v>
      </c>
      <c r="CJ768" s="56">
        <f t="shared" si="2099"/>
        <v>0</v>
      </c>
      <c r="CK768" s="54">
        <f t="shared" si="2100"/>
        <v>0</v>
      </c>
      <c r="CL768" s="54">
        <f t="shared" si="2101"/>
        <v>0</v>
      </c>
      <c r="CM768" s="54">
        <f t="shared" si="2102"/>
        <v>0</v>
      </c>
      <c r="CN768" s="54">
        <f t="shared" si="2103"/>
        <v>0</v>
      </c>
      <c r="CO768" s="54">
        <f t="shared" si="2104"/>
        <v>0</v>
      </c>
      <c r="CP768" s="54">
        <f t="shared" si="2105"/>
        <v>0</v>
      </c>
      <c r="CQ768" s="54">
        <f t="shared" si="2106"/>
        <v>0</v>
      </c>
      <c r="CR768" s="54">
        <f t="shared" si="2107"/>
        <v>0</v>
      </c>
      <c r="CS768" s="54">
        <f t="shared" si="2108"/>
        <v>0</v>
      </c>
      <c r="CU768" s="54">
        <f t="shared" si="2109"/>
        <v>0</v>
      </c>
      <c r="CV768" s="54">
        <f t="shared" si="2110"/>
        <v>0</v>
      </c>
      <c r="CW768" s="54">
        <f t="shared" si="2111"/>
        <v>0</v>
      </c>
      <c r="CX768" s="54">
        <f t="shared" si="2112"/>
        <v>0</v>
      </c>
      <c r="CZ768" s="54">
        <f t="shared" si="2113"/>
        <v>0</v>
      </c>
      <c r="DA768" s="54">
        <f t="shared" si="2114"/>
        <v>0</v>
      </c>
      <c r="DB768" s="54">
        <f t="shared" si="2115"/>
        <v>0</v>
      </c>
      <c r="DC768" s="54">
        <f t="shared" si="2116"/>
        <v>0</v>
      </c>
      <c r="DD768" s="54">
        <f t="shared" si="2117"/>
        <v>0</v>
      </c>
      <c r="DE768" s="54">
        <f t="shared" si="2118"/>
        <v>0</v>
      </c>
      <c r="DF768" s="54">
        <f t="shared" si="2119"/>
        <v>0</v>
      </c>
      <c r="DG768" s="54">
        <f t="shared" si="2120"/>
        <v>2</v>
      </c>
      <c r="DH768" s="71">
        <f t="shared" si="2121"/>
        <v>0</v>
      </c>
      <c r="DI768" s="71">
        <f t="shared" si="2122"/>
        <v>0</v>
      </c>
      <c r="DJ768" s="54">
        <f t="shared" si="2123"/>
        <v>0</v>
      </c>
      <c r="DK768" s="54">
        <f t="shared" si="2124"/>
        <v>2</v>
      </c>
      <c r="DL768" s="4">
        <f t="shared" si="2049"/>
        <v>0</v>
      </c>
      <c r="DM768" s="3">
        <f t="shared" si="2125"/>
        <v>0</v>
      </c>
      <c r="DN768" s="3">
        <f t="shared" si="2126"/>
        <v>0</v>
      </c>
      <c r="DO768" s="4" t="e">
        <f t="shared" si="2127"/>
        <v>#DIV/0!</v>
      </c>
      <c r="DP768" s="57"/>
      <c r="DQ768" s="57"/>
      <c r="DR768" s="56">
        <f t="shared" si="2050"/>
        <v>2</v>
      </c>
      <c r="DS768" s="56">
        <f t="shared" si="2051"/>
        <v>0</v>
      </c>
      <c r="DT768" s="38">
        <f t="shared" si="2052"/>
        <v>0</v>
      </c>
      <c r="DU768" s="38">
        <f t="shared" si="2128"/>
        <v>2</v>
      </c>
      <c r="DV768" s="38">
        <f t="shared" si="2053"/>
        <v>0</v>
      </c>
      <c r="DW768" s="39">
        <f t="shared" si="2054"/>
        <v>0</v>
      </c>
      <c r="DX768" s="39">
        <f t="shared" si="2055"/>
        <v>0</v>
      </c>
      <c r="DY768" s="39">
        <f t="shared" si="2056"/>
        <v>0</v>
      </c>
      <c r="DZ768" s="39">
        <f t="shared" si="2057"/>
        <v>0</v>
      </c>
      <c r="EA768" s="39">
        <f t="shared" si="2058"/>
        <v>0</v>
      </c>
      <c r="EB768" s="37" t="e">
        <f t="shared" si="2129"/>
        <v>#DIV/0!</v>
      </c>
      <c r="EC768" s="37" t="e">
        <f t="shared" si="2130"/>
        <v>#DIV/0!</v>
      </c>
      <c r="ED768" s="37" t="e">
        <f t="shared" si="2131"/>
        <v>#DIV/0!</v>
      </c>
      <c r="EE768" s="37" t="e">
        <f t="shared" si="2132"/>
        <v>#DIV/0!</v>
      </c>
      <c r="EF768" s="39" t="e">
        <f t="shared" si="2133"/>
        <v>#DIV/0!</v>
      </c>
      <c r="EG768" s="37" t="e">
        <f t="shared" si="2134"/>
        <v>#DIV/0!</v>
      </c>
      <c r="EH768" s="37" t="e">
        <f t="shared" si="2135"/>
        <v>#DIV/0!</v>
      </c>
      <c r="EI768" s="11" t="b">
        <f t="shared" si="2136"/>
        <v>1</v>
      </c>
      <c r="EJ768" s="11" t="b">
        <f t="shared" si="2137"/>
        <v>0</v>
      </c>
      <c r="EK768" s="39" t="e">
        <f t="shared" si="2138"/>
        <v>#DIV/0!</v>
      </c>
      <c r="EL768" s="39" t="e">
        <f t="shared" si="2139"/>
        <v>#DIV/0!</v>
      </c>
      <c r="EM768" s="39" t="e">
        <f t="shared" si="2140"/>
        <v>#DIV/0!</v>
      </c>
      <c r="EN768" s="39" t="e">
        <f t="shared" si="2141"/>
        <v>#DIV/0!</v>
      </c>
      <c r="EO768" s="39" t="e">
        <f t="shared" si="2142"/>
        <v>#DIV/0!</v>
      </c>
      <c r="EP768" s="39" t="e">
        <f t="shared" si="2143"/>
        <v>#DIV/0!</v>
      </c>
      <c r="EQ768" s="39" t="e">
        <f t="shared" si="2144"/>
        <v>#DIV/0!</v>
      </c>
      <c r="ER768" s="39" t="e">
        <f t="shared" si="2145"/>
        <v>#DIV/0!</v>
      </c>
      <c r="ES768" s="58" t="str">
        <f t="shared" si="2146"/>
        <v>(OH,F,Cl)-dominate amphibole</v>
      </c>
      <c r="ET768" s="58" t="e">
        <f t="shared" si="2147"/>
        <v>#N/A</v>
      </c>
      <c r="EU768" s="56">
        <f t="shared" si="2059"/>
        <v>0</v>
      </c>
      <c r="EV768" s="56">
        <f t="shared" si="2060"/>
        <v>0</v>
      </c>
      <c r="EW768" s="56">
        <f t="shared" si="2061"/>
        <v>0</v>
      </c>
      <c r="EX768" s="56">
        <f t="shared" si="2062"/>
        <v>0</v>
      </c>
      <c r="EY768" s="56">
        <f t="shared" si="2063"/>
        <v>0</v>
      </c>
      <c r="EZ768" s="56">
        <f t="shared" si="2064"/>
        <v>0</v>
      </c>
      <c r="FA768" s="39">
        <f t="shared" si="2065"/>
        <v>0</v>
      </c>
      <c r="FB768" s="39">
        <f t="shared" si="2066"/>
        <v>0</v>
      </c>
      <c r="FC768" s="54">
        <f t="shared" si="2067"/>
        <v>0</v>
      </c>
      <c r="FD768" s="54">
        <f t="shared" si="2068"/>
        <v>0</v>
      </c>
      <c r="FE768" s="39">
        <f t="shared" si="2069"/>
        <v>0</v>
      </c>
      <c r="FF768" s="54">
        <f t="shared" si="2070"/>
        <v>0</v>
      </c>
      <c r="FG768" s="39">
        <f t="shared" si="2071"/>
        <v>0</v>
      </c>
      <c r="FH768" s="39">
        <f t="shared" si="2148"/>
        <v>0</v>
      </c>
      <c r="FI768" s="39">
        <f t="shared" si="2149"/>
        <v>0</v>
      </c>
      <c r="FJ768" s="39">
        <f t="shared" si="2150"/>
        <v>0</v>
      </c>
      <c r="FK768" s="39" t="e">
        <f t="shared" si="2151"/>
        <v>#DIV/0!</v>
      </c>
      <c r="FL768" s="39" t="e">
        <f t="shared" si="2152"/>
        <v>#DIV/0!</v>
      </c>
      <c r="FM768" s="39" t="e">
        <f t="shared" si="2153"/>
        <v>#DIV/0!</v>
      </c>
      <c r="FN768" s="39">
        <f t="shared" si="2154"/>
        <v>1</v>
      </c>
      <c r="FO768" s="39">
        <f t="shared" si="2072"/>
        <v>0</v>
      </c>
      <c r="FP768" s="39">
        <f t="shared" si="2073"/>
        <v>0</v>
      </c>
      <c r="FQ768" s="39">
        <f t="shared" si="2074"/>
        <v>0</v>
      </c>
      <c r="FR768" s="39">
        <f t="shared" si="2155"/>
        <v>0</v>
      </c>
      <c r="FS768" s="39">
        <f t="shared" si="2156"/>
        <v>0</v>
      </c>
      <c r="FU768" s="39" t="e">
        <f t="shared" si="2157"/>
        <v>#DIV/0!</v>
      </c>
      <c r="FV768" s="39" t="e">
        <f t="shared" si="2158"/>
        <v>#DIV/0!</v>
      </c>
      <c r="FW768" s="39" t="e">
        <f t="shared" si="2159"/>
        <v>#DIV/0!</v>
      </c>
      <c r="FY768" s="39" t="e">
        <f t="shared" si="2160"/>
        <v>#DIV/0!</v>
      </c>
      <c r="FZ768" s="39" t="e">
        <f t="shared" si="2161"/>
        <v>#DIV/0!</v>
      </c>
      <c r="GA768" s="39" t="e">
        <f t="shared" si="2162"/>
        <v>#DIV/0!</v>
      </c>
      <c r="GB768" s="39" t="e">
        <f t="shared" si="2163"/>
        <v>#DIV/0!</v>
      </c>
      <c r="GC768" s="39" t="e">
        <f t="shared" si="2164"/>
        <v>#DIV/0!</v>
      </c>
      <c r="GD768" s="39" t="e">
        <f t="shared" si="2165"/>
        <v>#DIV/0!</v>
      </c>
      <c r="GE768" s="39" t="e">
        <f t="shared" si="2166"/>
        <v>#DIV/0!</v>
      </c>
      <c r="GF768" s="39" t="e">
        <f t="shared" si="2167"/>
        <v>#DIV/0!</v>
      </c>
      <c r="GG768" s="39" t="e">
        <f t="shared" si="2168"/>
        <v>#DIV/0!</v>
      </c>
      <c r="GH768" s="39" t="e">
        <f t="shared" si="2169"/>
        <v>#DIV/0!</v>
      </c>
      <c r="GI768" s="39"/>
      <c r="GJ768" s="39" t="e">
        <f t="shared" si="2170"/>
        <v>#DIV/0!</v>
      </c>
      <c r="GK768" s="39" t="e">
        <f t="shared" si="2171"/>
        <v>#DIV/0!</v>
      </c>
      <c r="GL768" s="39" t="e">
        <f t="shared" si="2172"/>
        <v>#DIV/0!</v>
      </c>
      <c r="GM768" s="39" t="e">
        <f t="shared" si="2173"/>
        <v>#DIV/0!</v>
      </c>
      <c r="GN768" s="39" t="e">
        <f t="shared" si="2174"/>
        <v>#DIV/0!</v>
      </c>
      <c r="GO768" s="57"/>
      <c r="GP768" s="57" t="e">
        <f t="shared" si="2175"/>
        <v>#DIV/0!</v>
      </c>
      <c r="GQ768" s="59" t="e">
        <f t="shared" si="2176"/>
        <v>#DIV/0!</v>
      </c>
      <c r="GR768" s="41" t="e">
        <f t="shared" si="2177"/>
        <v>#DIV/0!</v>
      </c>
      <c r="GS768" s="57" t="e">
        <f t="shared" si="2178"/>
        <v>#DIV/0!</v>
      </c>
      <c r="GT768" s="57" t="e">
        <f t="shared" si="2179"/>
        <v>#DIV/0!</v>
      </c>
      <c r="GU768" s="57" t="e">
        <f t="shared" si="2180"/>
        <v>#DIV/0!</v>
      </c>
      <c r="GV768" s="57"/>
      <c r="GW768" s="42" t="e">
        <f t="shared" si="2181"/>
        <v>#DIV/0!</v>
      </c>
      <c r="GX768" s="42" t="e">
        <f t="shared" si="2182"/>
        <v>#DIV/0!</v>
      </c>
      <c r="GY768" s="42" t="e">
        <f t="shared" si="2183"/>
        <v>#DIV/0!</v>
      </c>
      <c r="GZ768" s="57"/>
      <c r="HA768" s="2" t="e">
        <f t="shared" si="2184"/>
        <v>#DIV/0!</v>
      </c>
      <c r="HB768" s="2" t="e">
        <f t="shared" si="2185"/>
        <v>#DIV/0!</v>
      </c>
      <c r="HC768" s="2" t="e">
        <f t="shared" si="2186"/>
        <v>#DIV/0!</v>
      </c>
      <c r="HD768" s="2" t="e">
        <f t="shared" si="2187"/>
        <v>#DIV/0!</v>
      </c>
      <c r="HE768" s="2" t="e">
        <f t="shared" si="2188"/>
        <v>#DIV/0!</v>
      </c>
      <c r="HF768" s="2" t="e">
        <f t="shared" si="2189"/>
        <v>#DIV/0!</v>
      </c>
      <c r="HG768" s="2" t="e">
        <f t="shared" si="2190"/>
        <v>#DIV/0!</v>
      </c>
      <c r="HH768" s="2" t="e">
        <f t="shared" si="2191"/>
        <v>#DIV/0!</v>
      </c>
      <c r="HI768" s="2" t="e">
        <f t="shared" si="2192"/>
        <v>#DIV/0!</v>
      </c>
      <c r="HJ768" s="11" t="e">
        <f t="shared" si="2193"/>
        <v>#DIV/0!</v>
      </c>
      <c r="HK768" s="60" t="e">
        <f t="shared" si="2194"/>
        <v>#DIV/0!</v>
      </c>
      <c r="HL768" s="57"/>
      <c r="HM768" s="57" t="e">
        <f t="shared" si="2195"/>
        <v>#DIV/0!</v>
      </c>
      <c r="HN768" s="57" t="e">
        <f t="shared" si="2196"/>
        <v>#DIV/0!</v>
      </c>
      <c r="HO768" s="57" t="e">
        <f t="shared" si="2197"/>
        <v>#DIV/0!</v>
      </c>
      <c r="HP768" s="57" t="e">
        <f t="shared" si="2198"/>
        <v>#DIV/0!</v>
      </c>
      <c r="HQ768" s="57" t="e">
        <f t="shared" si="2199"/>
        <v>#DIV/0!</v>
      </c>
      <c r="HR768" s="57"/>
      <c r="HS768" s="57" t="e">
        <f t="shared" si="2200"/>
        <v>#DIV/0!</v>
      </c>
      <c r="HT768" s="57" t="e">
        <f t="shared" si="2201"/>
        <v>#DIV/0!</v>
      </c>
      <c r="HU768" s="57" t="e">
        <f t="shared" si="2202"/>
        <v>#DIV/0!</v>
      </c>
      <c r="HV768" s="57" t="e">
        <f t="shared" si="2203"/>
        <v>#DIV/0!</v>
      </c>
      <c r="HW768" s="57" t="e">
        <f t="shared" si="2204"/>
        <v>#DIV/0!</v>
      </c>
      <c r="HX768" s="57"/>
      <c r="HY768" s="57" t="e">
        <f t="shared" si="2205"/>
        <v>#DIV/0!</v>
      </c>
      <c r="HZ768" s="57" t="e">
        <f t="shared" si="2206"/>
        <v>#DIV/0!</v>
      </c>
      <c r="IA768" s="57"/>
      <c r="IB768" s="61">
        <f t="shared" si="2207"/>
        <v>0</v>
      </c>
      <c r="IC768" s="57" t="str">
        <f t="shared" si="2208"/>
        <v/>
      </c>
      <c r="ID768" s="42"/>
      <c r="IE768" s="2" t="str">
        <f t="shared" si="2209"/>
        <v/>
      </c>
      <c r="IF768" s="60" t="e">
        <f t="shared" si="2210"/>
        <v>#DIV/0!</v>
      </c>
      <c r="IG768" s="60" t="str">
        <f t="shared" si="2211"/>
        <v/>
      </c>
      <c r="IH768" s="60" t="str">
        <f t="shared" si="2212"/>
        <v>zinco-</v>
      </c>
      <c r="II768" s="60" t="str">
        <f t="shared" si="2213"/>
        <v>mangano-</v>
      </c>
      <c r="IJ768" s="60" t="e">
        <f t="shared" si="2214"/>
        <v>#DIV/0!</v>
      </c>
      <c r="IK768" s="60" t="e">
        <f t="shared" si="2215"/>
        <v>#DIV/0!</v>
      </c>
      <c r="IL768" s="60" t="e">
        <f t="shared" si="2216"/>
        <v>#DIV/0!</v>
      </c>
      <c r="IM768" s="60" t="e">
        <f t="shared" si="2217"/>
        <v>#DIV/0!</v>
      </c>
      <c r="IN768" s="60" t="str">
        <f t="shared" si="2218"/>
        <v/>
      </c>
      <c r="IO768" s="60" t="str">
        <f t="shared" si="2219"/>
        <v/>
      </c>
      <c r="IP768" s="57"/>
      <c r="IQ768" s="57" t="str">
        <f t="shared" si="2220"/>
        <v>ERROR!!</v>
      </c>
    </row>
    <row r="769" spans="24:251">
      <c r="X769" s="29">
        <f t="shared" si="2076"/>
        <v>0</v>
      </c>
      <c r="Y769" s="29">
        <f t="shared" si="2077"/>
        <v>0</v>
      </c>
      <c r="Z769" s="29" t="e">
        <f t="shared" si="2078"/>
        <v>#DIV/0!</v>
      </c>
      <c r="AA769" s="29" t="e">
        <f t="shared" si="2079"/>
        <v>#DIV/0!</v>
      </c>
      <c r="AB769" s="29" t="e">
        <f t="shared" si="2080"/>
        <v>#DIV/0!</v>
      </c>
      <c r="AC769" s="29" t="e">
        <f t="shared" si="2081"/>
        <v>#DIV/0!</v>
      </c>
      <c r="AF769" s="23">
        <v>60.084299999999999</v>
      </c>
      <c r="AG769" s="23">
        <v>79.878799999999998</v>
      </c>
      <c r="AH769" s="23">
        <v>101.96120000000001</v>
      </c>
      <c r="AI769" s="23">
        <v>151.99039999999999</v>
      </c>
      <c r="AJ769" s="23">
        <v>159.69</v>
      </c>
      <c r="AK769" s="23">
        <v>71.846400000000003</v>
      </c>
      <c r="AL769" s="23">
        <v>70.9375</v>
      </c>
      <c r="AM769" s="23">
        <v>40.304400000000001</v>
      </c>
      <c r="AN769" s="23">
        <v>56.077399999999997</v>
      </c>
      <c r="AO769" s="23">
        <v>61.978999999999999</v>
      </c>
      <c r="AP769" s="23">
        <v>94.195999999999998</v>
      </c>
      <c r="AQ769" s="23">
        <v>18.998000000000001</v>
      </c>
      <c r="AR769" s="23">
        <v>35.450000000000003</v>
      </c>
      <c r="AS769" s="23">
        <v>29.88</v>
      </c>
      <c r="AT769" s="23">
        <v>74.691999999999993</v>
      </c>
      <c r="AU769" s="23">
        <v>81.39</v>
      </c>
      <c r="AX769" s="54">
        <f t="shared" si="2082"/>
        <v>0</v>
      </c>
      <c r="AY769" s="54">
        <f t="shared" si="2083"/>
        <v>0</v>
      </c>
      <c r="AZ769" s="54">
        <f t="shared" si="2084"/>
        <v>0</v>
      </c>
      <c r="BA769" s="54">
        <f t="shared" si="2085"/>
        <v>0</v>
      </c>
      <c r="BB769" s="54">
        <f t="shared" si="2086"/>
        <v>0</v>
      </c>
      <c r="BC769" s="54">
        <f t="shared" si="2087"/>
        <v>0</v>
      </c>
      <c r="BD769" s="54">
        <f t="shared" si="2088"/>
        <v>0</v>
      </c>
      <c r="BE769" s="54">
        <f t="shared" si="2089"/>
        <v>0</v>
      </c>
      <c r="BF769" s="54">
        <f t="shared" si="2090"/>
        <v>0</v>
      </c>
      <c r="BG769" s="54">
        <f t="shared" si="2091"/>
        <v>0</v>
      </c>
      <c r="BH769" s="54">
        <f t="shared" si="2092"/>
        <v>0</v>
      </c>
      <c r="BI769" s="54">
        <f t="shared" si="2093"/>
        <v>0</v>
      </c>
      <c r="BJ769" s="54">
        <f t="shared" si="2094"/>
        <v>0</v>
      </c>
      <c r="BK769" s="54">
        <f t="shared" si="2095"/>
        <v>0</v>
      </c>
      <c r="BL769" s="54">
        <f t="shared" si="2096"/>
        <v>0</v>
      </c>
      <c r="BM769" s="42"/>
      <c r="BO769" s="54">
        <f>'Norm-coeff'!$C$2+$AX769*'Norm-coeff'!$D$2+$AY769*'Norm-coeff'!$E$2+$AZ769*'Norm-coeff'!$F$2+$BA769*'Norm-coeff'!$G$2+$BB769*'Norm-coeff'!$H$2+$BC769*'Norm-coeff'!$I$2+$BD769*'Norm-coeff'!$J$2+$BE769*'Norm-coeff'!$K$2+$BF769*'Norm-coeff'!$L$2+$BG769*'Norm-coeff'!$M$2+$BH769*'Norm-coeff'!$N$2+$BI769*'Norm-coeff'!$O$2</f>
        <v>5.4045421474420303</v>
      </c>
      <c r="BP769" s="54">
        <f>'Norm-coeff'!$C$3+$AX769*'Norm-coeff'!$D$3+$AY769*'Norm-coeff'!$E$3+$AZ769*'Norm-coeff'!$F$3+$BA769*'Norm-coeff'!$G$3+$BB769*'Norm-coeff'!$H$3+$BC769*'Norm-coeff'!$I$3+$BD769*'Norm-coeff'!$J$3+$BE769*'Norm-coeff'!$K$3+$BF769*'Norm-coeff'!$L$3+$BG769*'Norm-coeff'!$M$3+$BH769*'Norm-coeff'!$N$3+$BI769*'Norm-coeff'!$O$3</f>
        <v>3.15319116612705</v>
      </c>
      <c r="BQ769" s="54">
        <f>'Norm-coeff'!$C$4+$AX769*'Norm-coeff'!$D$4+$AY769*'Norm-coeff'!$E$4+$AZ769*'Norm-coeff'!$F$4+$BA769*'Norm-coeff'!$G$4+$BB769*'Norm-coeff'!$H$4+$BC769*'Norm-coeff'!$I$4+$BD769*'Norm-coeff'!$J$4+$BE769*'Norm-coeff'!$K$4+$BF769*'Norm-coeff'!$L$4+$BG769*'Norm-coeff'!$M$4+$BH769*'Norm-coeff'!$N$4+$BI769*'Norm-coeff'!$O$4</f>
        <v>1.42115649462768</v>
      </c>
      <c r="BR769" s="54">
        <f>'Norm-coeff'!$C$5+$AX769*'Norm-coeff'!$D$5+$AY769*'Norm-coeff'!$E$5+$AZ769*'Norm-coeff'!$F$5+$BA769*'Norm-coeff'!$G$5+$BB769*'Norm-coeff'!$H$5+$BC769*'Norm-coeff'!$I$5+$BD769*'Norm-coeff'!$J$5+$BE769*'Norm-coeff'!$K$5+$BF769*'Norm-coeff'!$L$5+$BG769*'Norm-coeff'!$M$5+$BH769*'Norm-coeff'!$N$5+$BI769*'Norm-coeff'!$O$5</f>
        <v>1.0553329241296201</v>
      </c>
      <c r="BS769" s="54">
        <f>'Norm-coeff'!$C$6+$AX769*'Norm-coeff'!$D$6+$AY769*'Norm-coeff'!$E$6+$AZ769*'Norm-coeff'!$F$6+$BA769*'Norm-coeff'!$G$6+$BB769*'Norm-coeff'!$H$6+$BC769*'Norm-coeff'!$I$6+$BD769*'Norm-coeff'!$J$6+$BE769*'Norm-coeff'!$K$6+$BF769*'Norm-coeff'!$L$6+$BG769*'Norm-coeff'!$M$6+$BH769*'Norm-coeff'!$N$6+$BI769*'Norm-coeff'!$O$6</f>
        <v>-1.48700885495103E-2</v>
      </c>
      <c r="BT769" s="54">
        <f>'Norm-coeff'!$C$7+$AX769*'Norm-coeff'!$D$7+$AY769*'Norm-coeff'!$E$7+$AZ769*'Norm-coeff'!$F$7+$BA769*'Norm-coeff'!$G$7+$BB769*'Norm-coeff'!$H$7+$BC769*'Norm-coeff'!$I$7+$BD769*'Norm-coeff'!$J$7+$BE769*'Norm-coeff'!$K$7+$BF769*'Norm-coeff'!$L$7+$BG769*'Norm-coeff'!$M$7+$BH769*'Norm-coeff'!$N$7+$BI769*'Norm-coeff'!$O$7</f>
        <v>2.0907583608832998</v>
      </c>
      <c r="BU769" s="54">
        <f>'Norm-coeff'!$C$8+$AX769*'Norm-coeff'!$D$8+$AY769*'Norm-coeff'!$E$8+$AZ769*'Norm-coeff'!$F$8+$BA769*'Norm-coeff'!$G$8+$BB769*'Norm-coeff'!$H$8+$BC769*'Norm-coeff'!$I$8+$BD769*'Norm-coeff'!$J$8+$BE769*'Norm-coeff'!$K$8+$BF769*'Norm-coeff'!$L$8+$BG769*'Norm-coeff'!$M$8+$BH769*'Norm-coeff'!$N$8+$BI769*'Norm-coeff'!$O$8</f>
        <v>0.65894159836244504</v>
      </c>
      <c r="BV769" s="54">
        <f>'Norm-coeff'!$C$9+$AX769*'Norm-coeff'!$D$9+$AY769*'Norm-coeff'!$E$9+$AZ769*'Norm-coeff'!$F$9+$BA769*'Norm-coeff'!$G$9+$BB769*'Norm-coeff'!$H$9+$BC769*'Norm-coeff'!$I$9+$BD769*'Norm-coeff'!$J$9+$BE769*'Norm-coeff'!$K$9+$BF769*'Norm-coeff'!$L$9+$BG769*'Norm-coeff'!$M$9+$BH769*'Norm-coeff'!$N$9+$BI769*'Norm-coeff'!$O$9</f>
        <v>1.48961085014701</v>
      </c>
      <c r="BW769" s="54">
        <f>'Norm-coeff'!$C$10+$AX769*'Norm-coeff'!$D$10+$AY769*'Norm-coeff'!$E$10+$AZ769*'Norm-coeff'!$F$10+$BA769*'Norm-coeff'!$G$10+$BB769*'Norm-coeff'!$H$10+$BC769*'Norm-coeff'!$I$10+$BD769*'Norm-coeff'!$J$10+$BE769*'Norm-coeff'!$K$10+$BF769*'Norm-coeff'!$L$10+$BG769*'Norm-coeff'!$M$10+$BH769*'Norm-coeff'!$N$10+$BI769*'Norm-coeff'!$O$10</f>
        <v>1.42058735749591</v>
      </c>
      <c r="BX769" s="54">
        <f>'Norm-coeff'!$C$11+$AX769*'Norm-coeff'!$D$11+$AY769*'Norm-coeff'!$E$11+$AZ769*'Norm-coeff'!$F$11+$BA769*'Norm-coeff'!$G$11+$BB769*'Norm-coeff'!$H$11+$BC769*'Norm-coeff'!$I$11+$BD769*'Norm-coeff'!$J$11+$BE769*'Norm-coeff'!$K$11+$BF769*'Norm-coeff'!$L$11+$BG769*'Norm-coeff'!$M$11+$BH769*'Norm-coeff'!$N$11+$BI769*'Norm-coeff'!$O$11</f>
        <v>0.221233014421479</v>
      </c>
      <c r="BY769" s="54">
        <f>'Norm-coeff'!$C$12+$AX769*'Norm-coeff'!$D$12+$AY769*'Norm-coeff'!$E$12+$AZ769*'Norm-coeff'!$F$12+$BA769*'Norm-coeff'!$G$12+$BB769*'Norm-coeff'!$H$12+$BC769*'Norm-coeff'!$I$12+$BD769*'Norm-coeff'!$J$12+$BE769*'Norm-coeff'!$K$12+$BF769*'Norm-coeff'!$L$12+$BG769*'Norm-coeff'!$M$12+$BH769*'Norm-coeff'!$N$12+$BI769*'Norm-coeff'!$O$12</f>
        <v>0.283527502056037</v>
      </c>
      <c r="BZ769" s="54">
        <f>'Norm-coeff'!$C$13+$AX769*'Norm-coeff'!$D$13+$AY769*'Norm-coeff'!$E$13+$AZ769*'Norm-coeff'!$F$13+$BA769*'Norm-coeff'!$G$13+$BB769*'Norm-coeff'!$H$13+$BC769*'Norm-coeff'!$I$13+$BD769*'Norm-coeff'!$J$13+$BE769*'Norm-coeff'!$K$13+$BF769*'Norm-coeff'!$L$13+$BG769*'Norm-coeff'!$M$13+$BH769*'Norm-coeff'!$N$13+$BI769*'Norm-coeff'!$O$13</f>
        <v>-4.1864930554451202E-2</v>
      </c>
      <c r="CA769" s="54">
        <f>'Norm-coeff'!$C$14+$AX769*'Norm-coeff'!$D$14+$AY769*'Norm-coeff'!$E$14+$AZ769*'Norm-coeff'!$F$14+$BA769*'Norm-coeff'!$G$14+$BB769*'Norm-coeff'!$H$14+$BC769*'Norm-coeff'!$I$14+$BD769*'Norm-coeff'!$J$14+$BE769*'Norm-coeff'!$K$14+$BF769*'Norm-coeff'!$L$14+$BG769*'Norm-coeff'!$M$14+$BH769*'Norm-coeff'!$N$14+$BI769*'Norm-coeff'!$O$14</f>
        <v>4.2526983164477103</v>
      </c>
      <c r="CC769" s="54">
        <f t="shared" si="2221"/>
        <v>0</v>
      </c>
      <c r="CG769" s="54">
        <f t="shared" si="2097"/>
        <v>0</v>
      </c>
      <c r="CH769" s="54">
        <f t="shared" si="2075"/>
        <v>0</v>
      </c>
      <c r="CI769" s="54">
        <f t="shared" si="2098"/>
        <v>0</v>
      </c>
      <c r="CJ769" s="56">
        <f t="shared" si="2099"/>
        <v>0</v>
      </c>
      <c r="CK769" s="54">
        <f t="shared" si="2100"/>
        <v>0</v>
      </c>
      <c r="CL769" s="54">
        <f t="shared" si="2101"/>
        <v>0</v>
      </c>
      <c r="CM769" s="54">
        <f t="shared" si="2102"/>
        <v>0</v>
      </c>
      <c r="CN769" s="54">
        <f t="shared" si="2103"/>
        <v>0</v>
      </c>
      <c r="CO769" s="54">
        <f t="shared" si="2104"/>
        <v>0</v>
      </c>
      <c r="CP769" s="54">
        <f t="shared" si="2105"/>
        <v>0</v>
      </c>
      <c r="CQ769" s="54">
        <f t="shared" si="2106"/>
        <v>0</v>
      </c>
      <c r="CR769" s="54">
        <f t="shared" si="2107"/>
        <v>0</v>
      </c>
      <c r="CS769" s="54">
        <f t="shared" si="2108"/>
        <v>0</v>
      </c>
      <c r="CU769" s="54">
        <f t="shared" si="2109"/>
        <v>0</v>
      </c>
      <c r="CV769" s="54">
        <f t="shared" si="2110"/>
        <v>0</v>
      </c>
      <c r="CW769" s="54">
        <f t="shared" si="2111"/>
        <v>0</v>
      </c>
      <c r="CX769" s="54">
        <f t="shared" si="2112"/>
        <v>0</v>
      </c>
      <c r="CZ769" s="54">
        <f t="shared" si="2113"/>
        <v>0</v>
      </c>
      <c r="DA769" s="54">
        <f t="shared" si="2114"/>
        <v>0</v>
      </c>
      <c r="DB769" s="54">
        <f t="shared" si="2115"/>
        <v>0</v>
      </c>
      <c r="DC769" s="54">
        <f t="shared" si="2116"/>
        <v>0</v>
      </c>
      <c r="DD769" s="54">
        <f t="shared" si="2117"/>
        <v>0</v>
      </c>
      <c r="DE769" s="54">
        <f t="shared" si="2118"/>
        <v>0</v>
      </c>
      <c r="DF769" s="54">
        <f t="shared" si="2119"/>
        <v>0</v>
      </c>
      <c r="DG769" s="54">
        <f t="shared" si="2120"/>
        <v>2</v>
      </c>
      <c r="DH769" s="71">
        <f t="shared" si="2121"/>
        <v>0</v>
      </c>
      <c r="DI769" s="71">
        <f t="shared" si="2122"/>
        <v>0</v>
      </c>
      <c r="DJ769" s="54">
        <f t="shared" si="2123"/>
        <v>0</v>
      </c>
      <c r="DK769" s="54">
        <f t="shared" si="2124"/>
        <v>2</v>
      </c>
      <c r="DL769" s="4">
        <f t="shared" si="2049"/>
        <v>0</v>
      </c>
      <c r="DM769" s="3">
        <f t="shared" si="2125"/>
        <v>0</v>
      </c>
      <c r="DN769" s="3">
        <f t="shared" si="2126"/>
        <v>0</v>
      </c>
      <c r="DO769" s="4" t="e">
        <f t="shared" si="2127"/>
        <v>#DIV/0!</v>
      </c>
      <c r="DP769" s="57"/>
      <c r="DQ769" s="57"/>
      <c r="DR769" s="56">
        <f t="shared" si="2050"/>
        <v>2</v>
      </c>
      <c r="DS769" s="56">
        <f t="shared" si="2051"/>
        <v>0</v>
      </c>
      <c r="DT769" s="38">
        <f t="shared" si="2052"/>
        <v>0</v>
      </c>
      <c r="DU769" s="38">
        <f t="shared" si="2128"/>
        <v>2</v>
      </c>
      <c r="DV769" s="38">
        <f t="shared" si="2053"/>
        <v>0</v>
      </c>
      <c r="DW769" s="39">
        <f t="shared" si="2054"/>
        <v>0</v>
      </c>
      <c r="DX769" s="39">
        <f t="shared" si="2055"/>
        <v>0</v>
      </c>
      <c r="DY769" s="39">
        <f t="shared" si="2056"/>
        <v>0</v>
      </c>
      <c r="DZ769" s="39">
        <f t="shared" si="2057"/>
        <v>0</v>
      </c>
      <c r="EA769" s="39">
        <f t="shared" si="2058"/>
        <v>0</v>
      </c>
      <c r="EB769" s="37" t="e">
        <f t="shared" si="2129"/>
        <v>#DIV/0!</v>
      </c>
      <c r="EC769" s="37" t="e">
        <f t="shared" si="2130"/>
        <v>#DIV/0!</v>
      </c>
      <c r="ED769" s="37" t="e">
        <f t="shared" si="2131"/>
        <v>#DIV/0!</v>
      </c>
      <c r="EE769" s="37" t="e">
        <f t="shared" si="2132"/>
        <v>#DIV/0!</v>
      </c>
      <c r="EF769" s="39" t="e">
        <f t="shared" si="2133"/>
        <v>#DIV/0!</v>
      </c>
      <c r="EG769" s="37" t="e">
        <f t="shared" si="2134"/>
        <v>#DIV/0!</v>
      </c>
      <c r="EH769" s="37" t="e">
        <f t="shared" si="2135"/>
        <v>#DIV/0!</v>
      </c>
      <c r="EI769" s="11" t="b">
        <f t="shared" si="2136"/>
        <v>1</v>
      </c>
      <c r="EJ769" s="11" t="b">
        <f t="shared" si="2137"/>
        <v>0</v>
      </c>
      <c r="EK769" s="39" t="e">
        <f t="shared" si="2138"/>
        <v>#DIV/0!</v>
      </c>
      <c r="EL769" s="39" t="e">
        <f t="shared" si="2139"/>
        <v>#DIV/0!</v>
      </c>
      <c r="EM769" s="39" t="e">
        <f t="shared" si="2140"/>
        <v>#DIV/0!</v>
      </c>
      <c r="EN769" s="39" t="e">
        <f t="shared" si="2141"/>
        <v>#DIV/0!</v>
      </c>
      <c r="EO769" s="39" t="e">
        <f t="shared" si="2142"/>
        <v>#DIV/0!</v>
      </c>
      <c r="EP769" s="39" t="e">
        <f t="shared" si="2143"/>
        <v>#DIV/0!</v>
      </c>
      <c r="EQ769" s="39" t="e">
        <f t="shared" si="2144"/>
        <v>#DIV/0!</v>
      </c>
      <c r="ER769" s="39" t="e">
        <f t="shared" si="2145"/>
        <v>#DIV/0!</v>
      </c>
      <c r="ES769" s="58" t="str">
        <f t="shared" si="2146"/>
        <v>(OH,F,Cl)-dominate amphibole</v>
      </c>
      <c r="ET769" s="58" t="e">
        <f t="shared" si="2147"/>
        <v>#N/A</v>
      </c>
      <c r="EU769" s="56">
        <f t="shared" si="2059"/>
        <v>0</v>
      </c>
      <c r="EV769" s="56">
        <f t="shared" si="2060"/>
        <v>0</v>
      </c>
      <c r="EW769" s="56">
        <f t="shared" si="2061"/>
        <v>0</v>
      </c>
      <c r="EX769" s="56">
        <f t="shared" si="2062"/>
        <v>0</v>
      </c>
      <c r="EY769" s="56">
        <f t="shared" si="2063"/>
        <v>0</v>
      </c>
      <c r="EZ769" s="56">
        <f t="shared" si="2064"/>
        <v>0</v>
      </c>
      <c r="FA769" s="39">
        <f t="shared" si="2065"/>
        <v>0</v>
      </c>
      <c r="FB769" s="39">
        <f t="shared" si="2066"/>
        <v>0</v>
      </c>
      <c r="FC769" s="54">
        <f t="shared" si="2067"/>
        <v>0</v>
      </c>
      <c r="FD769" s="54">
        <f t="shared" si="2068"/>
        <v>0</v>
      </c>
      <c r="FE769" s="39">
        <f t="shared" si="2069"/>
        <v>0</v>
      </c>
      <c r="FF769" s="54">
        <f t="shared" si="2070"/>
        <v>0</v>
      </c>
      <c r="FG769" s="39">
        <f t="shared" si="2071"/>
        <v>0</v>
      </c>
      <c r="FH769" s="39">
        <f t="shared" si="2148"/>
        <v>0</v>
      </c>
      <c r="FI769" s="39">
        <f t="shared" si="2149"/>
        <v>0</v>
      </c>
      <c r="FJ769" s="39">
        <f t="shared" si="2150"/>
        <v>0</v>
      </c>
      <c r="FK769" s="39" t="e">
        <f t="shared" si="2151"/>
        <v>#DIV/0!</v>
      </c>
      <c r="FL769" s="39" t="e">
        <f t="shared" si="2152"/>
        <v>#DIV/0!</v>
      </c>
      <c r="FM769" s="39" t="e">
        <f t="shared" si="2153"/>
        <v>#DIV/0!</v>
      </c>
      <c r="FN769" s="39">
        <f t="shared" si="2154"/>
        <v>1</v>
      </c>
      <c r="FO769" s="39">
        <f t="shared" si="2072"/>
        <v>0</v>
      </c>
      <c r="FP769" s="39">
        <f t="shared" si="2073"/>
        <v>0</v>
      </c>
      <c r="FQ769" s="39">
        <f t="shared" si="2074"/>
        <v>0</v>
      </c>
      <c r="FR769" s="39">
        <f t="shared" si="2155"/>
        <v>0</v>
      </c>
      <c r="FS769" s="39">
        <f t="shared" si="2156"/>
        <v>0</v>
      </c>
      <c r="FU769" s="39" t="e">
        <f t="shared" si="2157"/>
        <v>#DIV/0!</v>
      </c>
      <c r="FV769" s="39" t="e">
        <f t="shared" si="2158"/>
        <v>#DIV/0!</v>
      </c>
      <c r="FW769" s="39" t="e">
        <f t="shared" si="2159"/>
        <v>#DIV/0!</v>
      </c>
      <c r="FY769" s="39" t="e">
        <f t="shared" si="2160"/>
        <v>#DIV/0!</v>
      </c>
      <c r="FZ769" s="39" t="e">
        <f t="shared" si="2161"/>
        <v>#DIV/0!</v>
      </c>
      <c r="GA769" s="39" t="e">
        <f t="shared" si="2162"/>
        <v>#DIV/0!</v>
      </c>
      <c r="GB769" s="39" t="e">
        <f t="shared" si="2163"/>
        <v>#DIV/0!</v>
      </c>
      <c r="GC769" s="39" t="e">
        <f t="shared" si="2164"/>
        <v>#DIV/0!</v>
      </c>
      <c r="GD769" s="39" t="e">
        <f t="shared" si="2165"/>
        <v>#DIV/0!</v>
      </c>
      <c r="GE769" s="39" t="e">
        <f t="shared" si="2166"/>
        <v>#DIV/0!</v>
      </c>
      <c r="GF769" s="39" t="e">
        <f t="shared" si="2167"/>
        <v>#DIV/0!</v>
      </c>
      <c r="GG769" s="39" t="e">
        <f t="shared" si="2168"/>
        <v>#DIV/0!</v>
      </c>
      <c r="GH769" s="39" t="e">
        <f t="shared" si="2169"/>
        <v>#DIV/0!</v>
      </c>
      <c r="GI769" s="39"/>
      <c r="GJ769" s="39" t="e">
        <f t="shared" si="2170"/>
        <v>#DIV/0!</v>
      </c>
      <c r="GK769" s="39" t="e">
        <f t="shared" si="2171"/>
        <v>#DIV/0!</v>
      </c>
      <c r="GL769" s="39" t="e">
        <f t="shared" si="2172"/>
        <v>#DIV/0!</v>
      </c>
      <c r="GM769" s="39" t="e">
        <f t="shared" si="2173"/>
        <v>#DIV/0!</v>
      </c>
      <c r="GN769" s="39" t="e">
        <f t="shared" si="2174"/>
        <v>#DIV/0!</v>
      </c>
      <c r="GO769" s="57"/>
      <c r="GP769" s="57" t="e">
        <f t="shared" si="2175"/>
        <v>#DIV/0!</v>
      </c>
      <c r="GQ769" s="59" t="e">
        <f t="shared" si="2176"/>
        <v>#DIV/0!</v>
      </c>
      <c r="GR769" s="41" t="e">
        <f t="shared" si="2177"/>
        <v>#DIV/0!</v>
      </c>
      <c r="GS769" s="57" t="e">
        <f t="shared" si="2178"/>
        <v>#DIV/0!</v>
      </c>
      <c r="GT769" s="57" t="e">
        <f t="shared" si="2179"/>
        <v>#DIV/0!</v>
      </c>
      <c r="GU769" s="57" t="e">
        <f t="shared" si="2180"/>
        <v>#DIV/0!</v>
      </c>
      <c r="GV769" s="57"/>
      <c r="GW769" s="42" t="e">
        <f t="shared" si="2181"/>
        <v>#DIV/0!</v>
      </c>
      <c r="GX769" s="42" t="e">
        <f t="shared" si="2182"/>
        <v>#DIV/0!</v>
      </c>
      <c r="GY769" s="42" t="e">
        <f t="shared" si="2183"/>
        <v>#DIV/0!</v>
      </c>
      <c r="GZ769" s="57"/>
      <c r="HA769" s="2" t="e">
        <f t="shared" si="2184"/>
        <v>#DIV/0!</v>
      </c>
      <c r="HB769" s="2" t="e">
        <f t="shared" si="2185"/>
        <v>#DIV/0!</v>
      </c>
      <c r="HC769" s="2" t="e">
        <f t="shared" si="2186"/>
        <v>#DIV/0!</v>
      </c>
      <c r="HD769" s="2" t="e">
        <f t="shared" si="2187"/>
        <v>#DIV/0!</v>
      </c>
      <c r="HE769" s="2" t="e">
        <f t="shared" si="2188"/>
        <v>#DIV/0!</v>
      </c>
      <c r="HF769" s="2" t="e">
        <f t="shared" si="2189"/>
        <v>#DIV/0!</v>
      </c>
      <c r="HG769" s="2" t="e">
        <f t="shared" si="2190"/>
        <v>#DIV/0!</v>
      </c>
      <c r="HH769" s="2" t="e">
        <f t="shared" si="2191"/>
        <v>#DIV/0!</v>
      </c>
      <c r="HI769" s="2" t="e">
        <f t="shared" si="2192"/>
        <v>#DIV/0!</v>
      </c>
      <c r="HJ769" s="11" t="e">
        <f t="shared" si="2193"/>
        <v>#DIV/0!</v>
      </c>
      <c r="HK769" s="60" t="e">
        <f t="shared" si="2194"/>
        <v>#DIV/0!</v>
      </c>
      <c r="HL769" s="57"/>
      <c r="HM769" s="57" t="e">
        <f t="shared" si="2195"/>
        <v>#DIV/0!</v>
      </c>
      <c r="HN769" s="57" t="e">
        <f t="shared" si="2196"/>
        <v>#DIV/0!</v>
      </c>
      <c r="HO769" s="57" t="e">
        <f t="shared" si="2197"/>
        <v>#DIV/0!</v>
      </c>
      <c r="HP769" s="57" t="e">
        <f t="shared" si="2198"/>
        <v>#DIV/0!</v>
      </c>
      <c r="HQ769" s="57" t="e">
        <f t="shared" si="2199"/>
        <v>#DIV/0!</v>
      </c>
      <c r="HR769" s="57"/>
      <c r="HS769" s="57" t="e">
        <f t="shared" si="2200"/>
        <v>#DIV/0!</v>
      </c>
      <c r="HT769" s="57" t="e">
        <f t="shared" si="2201"/>
        <v>#DIV/0!</v>
      </c>
      <c r="HU769" s="57" t="e">
        <f t="shared" si="2202"/>
        <v>#DIV/0!</v>
      </c>
      <c r="HV769" s="57" t="e">
        <f t="shared" si="2203"/>
        <v>#DIV/0!</v>
      </c>
      <c r="HW769" s="57" t="e">
        <f t="shared" si="2204"/>
        <v>#DIV/0!</v>
      </c>
      <c r="HX769" s="57"/>
      <c r="HY769" s="57" t="e">
        <f t="shared" si="2205"/>
        <v>#DIV/0!</v>
      </c>
      <c r="HZ769" s="57" t="e">
        <f t="shared" si="2206"/>
        <v>#DIV/0!</v>
      </c>
      <c r="IA769" s="57"/>
      <c r="IB769" s="61">
        <f t="shared" si="2207"/>
        <v>0</v>
      </c>
      <c r="IC769" s="57" t="str">
        <f t="shared" si="2208"/>
        <v/>
      </c>
      <c r="ID769" s="42"/>
      <c r="IE769" s="2" t="str">
        <f t="shared" si="2209"/>
        <v/>
      </c>
      <c r="IF769" s="60" t="e">
        <f t="shared" si="2210"/>
        <v>#DIV/0!</v>
      </c>
      <c r="IG769" s="60" t="str">
        <f t="shared" si="2211"/>
        <v/>
      </c>
      <c r="IH769" s="60" t="str">
        <f t="shared" si="2212"/>
        <v>zinco-</v>
      </c>
      <c r="II769" s="60" t="str">
        <f t="shared" si="2213"/>
        <v>mangano-</v>
      </c>
      <c r="IJ769" s="60" t="e">
        <f t="shared" si="2214"/>
        <v>#DIV/0!</v>
      </c>
      <c r="IK769" s="60" t="e">
        <f t="shared" si="2215"/>
        <v>#DIV/0!</v>
      </c>
      <c r="IL769" s="60" t="e">
        <f t="shared" si="2216"/>
        <v>#DIV/0!</v>
      </c>
      <c r="IM769" s="60" t="e">
        <f t="shared" si="2217"/>
        <v>#DIV/0!</v>
      </c>
      <c r="IN769" s="60" t="str">
        <f t="shared" si="2218"/>
        <v/>
      </c>
      <c r="IO769" s="60" t="str">
        <f t="shared" si="2219"/>
        <v/>
      </c>
      <c r="IP769" s="57"/>
      <c r="IQ769" s="57" t="str">
        <f t="shared" si="2220"/>
        <v>ERROR!!</v>
      </c>
    </row>
    <row r="770" spans="24:251">
      <c r="X770" s="29">
        <f t="shared" si="2076"/>
        <v>0</v>
      </c>
      <c r="Y770" s="29">
        <f t="shared" si="2077"/>
        <v>0</v>
      </c>
      <c r="Z770" s="29" t="e">
        <f t="shared" si="2078"/>
        <v>#DIV/0!</v>
      </c>
      <c r="AA770" s="29" t="e">
        <f t="shared" si="2079"/>
        <v>#DIV/0!</v>
      </c>
      <c r="AB770" s="29" t="e">
        <f t="shared" si="2080"/>
        <v>#DIV/0!</v>
      </c>
      <c r="AC770" s="29" t="e">
        <f t="shared" si="2081"/>
        <v>#DIV/0!</v>
      </c>
      <c r="AF770" s="23">
        <v>60.084299999999999</v>
      </c>
      <c r="AG770" s="23">
        <v>79.878799999999998</v>
      </c>
      <c r="AH770" s="23">
        <v>101.96120000000001</v>
      </c>
      <c r="AI770" s="23">
        <v>151.99039999999999</v>
      </c>
      <c r="AJ770" s="23">
        <v>159.69</v>
      </c>
      <c r="AK770" s="23">
        <v>71.846400000000003</v>
      </c>
      <c r="AL770" s="23">
        <v>70.9375</v>
      </c>
      <c r="AM770" s="23">
        <v>40.304400000000001</v>
      </c>
      <c r="AN770" s="23">
        <v>56.077399999999997</v>
      </c>
      <c r="AO770" s="23">
        <v>61.978999999999999</v>
      </c>
      <c r="AP770" s="23">
        <v>94.195999999999998</v>
      </c>
      <c r="AQ770" s="23">
        <v>18.998000000000001</v>
      </c>
      <c r="AR770" s="23">
        <v>35.450000000000003</v>
      </c>
      <c r="AS770" s="23">
        <v>29.88</v>
      </c>
      <c r="AT770" s="23">
        <v>74.691999999999993</v>
      </c>
      <c r="AU770" s="23">
        <v>81.39</v>
      </c>
      <c r="AX770" s="54">
        <f t="shared" si="2082"/>
        <v>0</v>
      </c>
      <c r="AY770" s="54">
        <f t="shared" si="2083"/>
        <v>0</v>
      </c>
      <c r="AZ770" s="54">
        <f t="shared" si="2084"/>
        <v>0</v>
      </c>
      <c r="BA770" s="54">
        <f t="shared" si="2085"/>
        <v>0</v>
      </c>
      <c r="BB770" s="54">
        <f t="shared" si="2086"/>
        <v>0</v>
      </c>
      <c r="BC770" s="54">
        <f t="shared" si="2087"/>
        <v>0</v>
      </c>
      <c r="BD770" s="54">
        <f t="shared" si="2088"/>
        <v>0</v>
      </c>
      <c r="BE770" s="54">
        <f t="shared" si="2089"/>
        <v>0</v>
      </c>
      <c r="BF770" s="54">
        <f t="shared" si="2090"/>
        <v>0</v>
      </c>
      <c r="BG770" s="54">
        <f t="shared" si="2091"/>
        <v>0</v>
      </c>
      <c r="BH770" s="54">
        <f t="shared" si="2092"/>
        <v>0</v>
      </c>
      <c r="BI770" s="54">
        <f t="shared" si="2093"/>
        <v>0</v>
      </c>
      <c r="BJ770" s="54">
        <f t="shared" si="2094"/>
        <v>0</v>
      </c>
      <c r="BK770" s="54">
        <f t="shared" si="2095"/>
        <v>0</v>
      </c>
      <c r="BL770" s="54">
        <f t="shared" si="2096"/>
        <v>0</v>
      </c>
      <c r="BM770" s="42"/>
      <c r="BO770" s="54">
        <f>'Norm-coeff'!$C$2+$AX770*'Norm-coeff'!$D$2+$AY770*'Norm-coeff'!$E$2+$AZ770*'Norm-coeff'!$F$2+$BA770*'Norm-coeff'!$G$2+$BB770*'Norm-coeff'!$H$2+$BC770*'Norm-coeff'!$I$2+$BD770*'Norm-coeff'!$J$2+$BE770*'Norm-coeff'!$K$2+$BF770*'Norm-coeff'!$L$2+$BG770*'Norm-coeff'!$M$2+$BH770*'Norm-coeff'!$N$2+$BI770*'Norm-coeff'!$O$2</f>
        <v>5.4045421474420303</v>
      </c>
      <c r="BP770" s="54">
        <f>'Norm-coeff'!$C$3+$AX770*'Norm-coeff'!$D$3+$AY770*'Norm-coeff'!$E$3+$AZ770*'Norm-coeff'!$F$3+$BA770*'Norm-coeff'!$G$3+$BB770*'Norm-coeff'!$H$3+$BC770*'Norm-coeff'!$I$3+$BD770*'Norm-coeff'!$J$3+$BE770*'Norm-coeff'!$K$3+$BF770*'Norm-coeff'!$L$3+$BG770*'Norm-coeff'!$M$3+$BH770*'Norm-coeff'!$N$3+$BI770*'Norm-coeff'!$O$3</f>
        <v>3.15319116612705</v>
      </c>
      <c r="BQ770" s="54">
        <f>'Norm-coeff'!$C$4+$AX770*'Norm-coeff'!$D$4+$AY770*'Norm-coeff'!$E$4+$AZ770*'Norm-coeff'!$F$4+$BA770*'Norm-coeff'!$G$4+$BB770*'Norm-coeff'!$H$4+$BC770*'Norm-coeff'!$I$4+$BD770*'Norm-coeff'!$J$4+$BE770*'Norm-coeff'!$K$4+$BF770*'Norm-coeff'!$L$4+$BG770*'Norm-coeff'!$M$4+$BH770*'Norm-coeff'!$N$4+$BI770*'Norm-coeff'!$O$4</f>
        <v>1.42115649462768</v>
      </c>
      <c r="BR770" s="54">
        <f>'Norm-coeff'!$C$5+$AX770*'Norm-coeff'!$D$5+$AY770*'Norm-coeff'!$E$5+$AZ770*'Norm-coeff'!$F$5+$BA770*'Norm-coeff'!$G$5+$BB770*'Norm-coeff'!$H$5+$BC770*'Norm-coeff'!$I$5+$BD770*'Norm-coeff'!$J$5+$BE770*'Norm-coeff'!$K$5+$BF770*'Norm-coeff'!$L$5+$BG770*'Norm-coeff'!$M$5+$BH770*'Norm-coeff'!$N$5+$BI770*'Norm-coeff'!$O$5</f>
        <v>1.0553329241296201</v>
      </c>
      <c r="BS770" s="54">
        <f>'Norm-coeff'!$C$6+$AX770*'Norm-coeff'!$D$6+$AY770*'Norm-coeff'!$E$6+$AZ770*'Norm-coeff'!$F$6+$BA770*'Norm-coeff'!$G$6+$BB770*'Norm-coeff'!$H$6+$BC770*'Norm-coeff'!$I$6+$BD770*'Norm-coeff'!$J$6+$BE770*'Norm-coeff'!$K$6+$BF770*'Norm-coeff'!$L$6+$BG770*'Norm-coeff'!$M$6+$BH770*'Norm-coeff'!$N$6+$BI770*'Norm-coeff'!$O$6</f>
        <v>-1.48700885495103E-2</v>
      </c>
      <c r="BT770" s="54">
        <f>'Norm-coeff'!$C$7+$AX770*'Norm-coeff'!$D$7+$AY770*'Norm-coeff'!$E$7+$AZ770*'Norm-coeff'!$F$7+$BA770*'Norm-coeff'!$G$7+$BB770*'Norm-coeff'!$H$7+$BC770*'Norm-coeff'!$I$7+$BD770*'Norm-coeff'!$J$7+$BE770*'Norm-coeff'!$K$7+$BF770*'Norm-coeff'!$L$7+$BG770*'Norm-coeff'!$M$7+$BH770*'Norm-coeff'!$N$7+$BI770*'Norm-coeff'!$O$7</f>
        <v>2.0907583608832998</v>
      </c>
      <c r="BU770" s="54">
        <f>'Norm-coeff'!$C$8+$AX770*'Norm-coeff'!$D$8+$AY770*'Norm-coeff'!$E$8+$AZ770*'Norm-coeff'!$F$8+$BA770*'Norm-coeff'!$G$8+$BB770*'Norm-coeff'!$H$8+$BC770*'Norm-coeff'!$I$8+$BD770*'Norm-coeff'!$J$8+$BE770*'Norm-coeff'!$K$8+$BF770*'Norm-coeff'!$L$8+$BG770*'Norm-coeff'!$M$8+$BH770*'Norm-coeff'!$N$8+$BI770*'Norm-coeff'!$O$8</f>
        <v>0.65894159836244504</v>
      </c>
      <c r="BV770" s="54">
        <f>'Norm-coeff'!$C$9+$AX770*'Norm-coeff'!$D$9+$AY770*'Norm-coeff'!$E$9+$AZ770*'Norm-coeff'!$F$9+$BA770*'Norm-coeff'!$G$9+$BB770*'Norm-coeff'!$H$9+$BC770*'Norm-coeff'!$I$9+$BD770*'Norm-coeff'!$J$9+$BE770*'Norm-coeff'!$K$9+$BF770*'Norm-coeff'!$L$9+$BG770*'Norm-coeff'!$M$9+$BH770*'Norm-coeff'!$N$9+$BI770*'Norm-coeff'!$O$9</f>
        <v>1.48961085014701</v>
      </c>
      <c r="BW770" s="54">
        <f>'Norm-coeff'!$C$10+$AX770*'Norm-coeff'!$D$10+$AY770*'Norm-coeff'!$E$10+$AZ770*'Norm-coeff'!$F$10+$BA770*'Norm-coeff'!$G$10+$BB770*'Norm-coeff'!$H$10+$BC770*'Norm-coeff'!$I$10+$BD770*'Norm-coeff'!$J$10+$BE770*'Norm-coeff'!$K$10+$BF770*'Norm-coeff'!$L$10+$BG770*'Norm-coeff'!$M$10+$BH770*'Norm-coeff'!$N$10+$BI770*'Norm-coeff'!$O$10</f>
        <v>1.42058735749591</v>
      </c>
      <c r="BX770" s="54">
        <f>'Norm-coeff'!$C$11+$AX770*'Norm-coeff'!$D$11+$AY770*'Norm-coeff'!$E$11+$AZ770*'Norm-coeff'!$F$11+$BA770*'Norm-coeff'!$G$11+$BB770*'Norm-coeff'!$H$11+$BC770*'Norm-coeff'!$I$11+$BD770*'Norm-coeff'!$J$11+$BE770*'Norm-coeff'!$K$11+$BF770*'Norm-coeff'!$L$11+$BG770*'Norm-coeff'!$M$11+$BH770*'Norm-coeff'!$N$11+$BI770*'Norm-coeff'!$O$11</f>
        <v>0.221233014421479</v>
      </c>
      <c r="BY770" s="54">
        <f>'Norm-coeff'!$C$12+$AX770*'Norm-coeff'!$D$12+$AY770*'Norm-coeff'!$E$12+$AZ770*'Norm-coeff'!$F$12+$BA770*'Norm-coeff'!$G$12+$BB770*'Norm-coeff'!$H$12+$BC770*'Norm-coeff'!$I$12+$BD770*'Norm-coeff'!$J$12+$BE770*'Norm-coeff'!$K$12+$BF770*'Norm-coeff'!$L$12+$BG770*'Norm-coeff'!$M$12+$BH770*'Norm-coeff'!$N$12+$BI770*'Norm-coeff'!$O$12</f>
        <v>0.283527502056037</v>
      </c>
      <c r="BZ770" s="54">
        <f>'Norm-coeff'!$C$13+$AX770*'Norm-coeff'!$D$13+$AY770*'Norm-coeff'!$E$13+$AZ770*'Norm-coeff'!$F$13+$BA770*'Norm-coeff'!$G$13+$BB770*'Norm-coeff'!$H$13+$BC770*'Norm-coeff'!$I$13+$BD770*'Norm-coeff'!$J$13+$BE770*'Norm-coeff'!$K$13+$BF770*'Norm-coeff'!$L$13+$BG770*'Norm-coeff'!$M$13+$BH770*'Norm-coeff'!$N$13+$BI770*'Norm-coeff'!$O$13</f>
        <v>-4.1864930554451202E-2</v>
      </c>
      <c r="CA770" s="54">
        <f>'Norm-coeff'!$C$14+$AX770*'Norm-coeff'!$D$14+$AY770*'Norm-coeff'!$E$14+$AZ770*'Norm-coeff'!$F$14+$BA770*'Norm-coeff'!$G$14+$BB770*'Norm-coeff'!$H$14+$BC770*'Norm-coeff'!$I$14+$BD770*'Norm-coeff'!$J$14+$BE770*'Norm-coeff'!$K$14+$BF770*'Norm-coeff'!$L$14+$BG770*'Norm-coeff'!$M$14+$BH770*'Norm-coeff'!$N$14+$BI770*'Norm-coeff'!$O$14</f>
        <v>4.2526983164477103</v>
      </c>
      <c r="CC770" s="54">
        <f t="shared" si="2221"/>
        <v>0</v>
      </c>
      <c r="CG770" s="54">
        <f t="shared" si="2097"/>
        <v>0</v>
      </c>
      <c r="CH770" s="54">
        <f t="shared" si="2075"/>
        <v>0</v>
      </c>
      <c r="CI770" s="54">
        <f t="shared" si="2098"/>
        <v>0</v>
      </c>
      <c r="CJ770" s="56">
        <f t="shared" si="2099"/>
        <v>0</v>
      </c>
      <c r="CK770" s="54">
        <f t="shared" si="2100"/>
        <v>0</v>
      </c>
      <c r="CL770" s="54">
        <f t="shared" si="2101"/>
        <v>0</v>
      </c>
      <c r="CM770" s="54">
        <f t="shared" si="2102"/>
        <v>0</v>
      </c>
      <c r="CN770" s="54">
        <f t="shared" si="2103"/>
        <v>0</v>
      </c>
      <c r="CO770" s="54">
        <f t="shared" si="2104"/>
        <v>0</v>
      </c>
      <c r="CP770" s="54">
        <f t="shared" si="2105"/>
        <v>0</v>
      </c>
      <c r="CQ770" s="54">
        <f t="shared" si="2106"/>
        <v>0</v>
      </c>
      <c r="CR770" s="54">
        <f t="shared" si="2107"/>
        <v>0</v>
      </c>
      <c r="CS770" s="54">
        <f t="shared" si="2108"/>
        <v>0</v>
      </c>
      <c r="CU770" s="54">
        <f t="shared" si="2109"/>
        <v>0</v>
      </c>
      <c r="CV770" s="54">
        <f t="shared" si="2110"/>
        <v>0</v>
      </c>
      <c r="CW770" s="54">
        <f t="shared" si="2111"/>
        <v>0</v>
      </c>
      <c r="CX770" s="54">
        <f t="shared" si="2112"/>
        <v>0</v>
      </c>
      <c r="CZ770" s="54">
        <f t="shared" si="2113"/>
        <v>0</v>
      </c>
      <c r="DA770" s="54">
        <f t="shared" si="2114"/>
        <v>0</v>
      </c>
      <c r="DB770" s="54">
        <f t="shared" si="2115"/>
        <v>0</v>
      </c>
      <c r="DC770" s="54">
        <f t="shared" si="2116"/>
        <v>0</v>
      </c>
      <c r="DD770" s="54">
        <f t="shared" si="2117"/>
        <v>0</v>
      </c>
      <c r="DE770" s="54">
        <f t="shared" si="2118"/>
        <v>0</v>
      </c>
      <c r="DF770" s="54">
        <f t="shared" si="2119"/>
        <v>0</v>
      </c>
      <c r="DG770" s="54">
        <f t="shared" si="2120"/>
        <v>2</v>
      </c>
      <c r="DH770" s="71">
        <f t="shared" si="2121"/>
        <v>0</v>
      </c>
      <c r="DI770" s="71">
        <f t="shared" si="2122"/>
        <v>0</v>
      </c>
      <c r="DJ770" s="54">
        <f t="shared" si="2123"/>
        <v>0</v>
      </c>
      <c r="DK770" s="54">
        <f t="shared" si="2124"/>
        <v>2</v>
      </c>
      <c r="DL770" s="4">
        <f t="shared" si="2049"/>
        <v>0</v>
      </c>
      <c r="DM770" s="3">
        <f t="shared" si="2125"/>
        <v>0</v>
      </c>
      <c r="DN770" s="3">
        <f t="shared" si="2126"/>
        <v>0</v>
      </c>
      <c r="DO770" s="4" t="e">
        <f t="shared" si="2127"/>
        <v>#DIV/0!</v>
      </c>
      <c r="DP770" s="57"/>
      <c r="DQ770" s="57"/>
      <c r="DR770" s="56">
        <f t="shared" si="2050"/>
        <v>2</v>
      </c>
      <c r="DS770" s="56">
        <f t="shared" si="2051"/>
        <v>0</v>
      </c>
      <c r="DT770" s="38">
        <f t="shared" si="2052"/>
        <v>0</v>
      </c>
      <c r="DU770" s="38">
        <f t="shared" si="2128"/>
        <v>2</v>
      </c>
      <c r="DV770" s="38">
        <f t="shared" si="2053"/>
        <v>0</v>
      </c>
      <c r="DW770" s="39">
        <f t="shared" si="2054"/>
        <v>0</v>
      </c>
      <c r="DX770" s="39">
        <f t="shared" si="2055"/>
        <v>0</v>
      </c>
      <c r="DY770" s="39">
        <f t="shared" si="2056"/>
        <v>0</v>
      </c>
      <c r="DZ770" s="39">
        <f t="shared" si="2057"/>
        <v>0</v>
      </c>
      <c r="EA770" s="39">
        <f t="shared" si="2058"/>
        <v>0</v>
      </c>
      <c r="EB770" s="37" t="e">
        <f t="shared" si="2129"/>
        <v>#DIV/0!</v>
      </c>
      <c r="EC770" s="37" t="e">
        <f t="shared" si="2130"/>
        <v>#DIV/0!</v>
      </c>
      <c r="ED770" s="37" t="e">
        <f t="shared" si="2131"/>
        <v>#DIV/0!</v>
      </c>
      <c r="EE770" s="37" t="e">
        <f t="shared" si="2132"/>
        <v>#DIV/0!</v>
      </c>
      <c r="EF770" s="39" t="e">
        <f t="shared" si="2133"/>
        <v>#DIV/0!</v>
      </c>
      <c r="EG770" s="37" t="e">
        <f t="shared" si="2134"/>
        <v>#DIV/0!</v>
      </c>
      <c r="EH770" s="37" t="e">
        <f t="shared" si="2135"/>
        <v>#DIV/0!</v>
      </c>
      <c r="EI770" s="11" t="b">
        <f t="shared" si="2136"/>
        <v>1</v>
      </c>
      <c r="EJ770" s="11" t="b">
        <f t="shared" si="2137"/>
        <v>0</v>
      </c>
      <c r="EK770" s="39" t="e">
        <f t="shared" si="2138"/>
        <v>#DIV/0!</v>
      </c>
      <c r="EL770" s="39" t="e">
        <f t="shared" si="2139"/>
        <v>#DIV/0!</v>
      </c>
      <c r="EM770" s="39" t="e">
        <f t="shared" si="2140"/>
        <v>#DIV/0!</v>
      </c>
      <c r="EN770" s="39" t="e">
        <f t="shared" si="2141"/>
        <v>#DIV/0!</v>
      </c>
      <c r="EO770" s="39" t="e">
        <f t="shared" si="2142"/>
        <v>#DIV/0!</v>
      </c>
      <c r="EP770" s="39" t="e">
        <f t="shared" si="2143"/>
        <v>#DIV/0!</v>
      </c>
      <c r="EQ770" s="39" t="e">
        <f t="shared" si="2144"/>
        <v>#DIV/0!</v>
      </c>
      <c r="ER770" s="39" t="e">
        <f t="shared" si="2145"/>
        <v>#DIV/0!</v>
      </c>
      <c r="ES770" s="58" t="str">
        <f t="shared" si="2146"/>
        <v>(OH,F,Cl)-dominate amphibole</v>
      </c>
      <c r="ET770" s="58" t="e">
        <f t="shared" si="2147"/>
        <v>#N/A</v>
      </c>
      <c r="EU770" s="56">
        <f t="shared" si="2059"/>
        <v>0</v>
      </c>
      <c r="EV770" s="56">
        <f t="shared" si="2060"/>
        <v>0</v>
      </c>
      <c r="EW770" s="56">
        <f t="shared" si="2061"/>
        <v>0</v>
      </c>
      <c r="EX770" s="56">
        <f t="shared" si="2062"/>
        <v>0</v>
      </c>
      <c r="EY770" s="56">
        <f t="shared" si="2063"/>
        <v>0</v>
      </c>
      <c r="EZ770" s="56">
        <f t="shared" si="2064"/>
        <v>0</v>
      </c>
      <c r="FA770" s="39">
        <f t="shared" si="2065"/>
        <v>0</v>
      </c>
      <c r="FB770" s="39">
        <f t="shared" si="2066"/>
        <v>0</v>
      </c>
      <c r="FC770" s="54">
        <f t="shared" si="2067"/>
        <v>0</v>
      </c>
      <c r="FD770" s="54">
        <f t="shared" si="2068"/>
        <v>0</v>
      </c>
      <c r="FE770" s="39">
        <f t="shared" si="2069"/>
        <v>0</v>
      </c>
      <c r="FF770" s="54">
        <f t="shared" si="2070"/>
        <v>0</v>
      </c>
      <c r="FG770" s="39">
        <f t="shared" si="2071"/>
        <v>0</v>
      </c>
      <c r="FH770" s="39">
        <f t="shared" si="2148"/>
        <v>0</v>
      </c>
      <c r="FI770" s="39">
        <f t="shared" si="2149"/>
        <v>0</v>
      </c>
      <c r="FJ770" s="39">
        <f t="shared" si="2150"/>
        <v>0</v>
      </c>
      <c r="FK770" s="39" t="e">
        <f t="shared" si="2151"/>
        <v>#DIV/0!</v>
      </c>
      <c r="FL770" s="39" t="e">
        <f t="shared" si="2152"/>
        <v>#DIV/0!</v>
      </c>
      <c r="FM770" s="39" t="e">
        <f t="shared" si="2153"/>
        <v>#DIV/0!</v>
      </c>
      <c r="FN770" s="39">
        <f t="shared" si="2154"/>
        <v>1</v>
      </c>
      <c r="FO770" s="39">
        <f t="shared" si="2072"/>
        <v>0</v>
      </c>
      <c r="FP770" s="39">
        <f t="shared" si="2073"/>
        <v>0</v>
      </c>
      <c r="FQ770" s="39">
        <f t="shared" si="2074"/>
        <v>0</v>
      </c>
      <c r="FR770" s="39">
        <f t="shared" si="2155"/>
        <v>0</v>
      </c>
      <c r="FS770" s="39">
        <f t="shared" si="2156"/>
        <v>0</v>
      </c>
      <c r="FU770" s="39" t="e">
        <f t="shared" si="2157"/>
        <v>#DIV/0!</v>
      </c>
      <c r="FV770" s="39" t="e">
        <f t="shared" si="2158"/>
        <v>#DIV/0!</v>
      </c>
      <c r="FW770" s="39" t="e">
        <f t="shared" si="2159"/>
        <v>#DIV/0!</v>
      </c>
      <c r="FY770" s="39" t="e">
        <f t="shared" si="2160"/>
        <v>#DIV/0!</v>
      </c>
      <c r="FZ770" s="39" t="e">
        <f t="shared" si="2161"/>
        <v>#DIV/0!</v>
      </c>
      <c r="GA770" s="39" t="e">
        <f t="shared" si="2162"/>
        <v>#DIV/0!</v>
      </c>
      <c r="GB770" s="39" t="e">
        <f t="shared" si="2163"/>
        <v>#DIV/0!</v>
      </c>
      <c r="GC770" s="39" t="e">
        <f t="shared" si="2164"/>
        <v>#DIV/0!</v>
      </c>
      <c r="GD770" s="39" t="e">
        <f t="shared" si="2165"/>
        <v>#DIV/0!</v>
      </c>
      <c r="GE770" s="39" t="e">
        <f t="shared" si="2166"/>
        <v>#DIV/0!</v>
      </c>
      <c r="GF770" s="39" t="e">
        <f t="shared" si="2167"/>
        <v>#DIV/0!</v>
      </c>
      <c r="GG770" s="39" t="e">
        <f t="shared" si="2168"/>
        <v>#DIV/0!</v>
      </c>
      <c r="GH770" s="39" t="e">
        <f t="shared" si="2169"/>
        <v>#DIV/0!</v>
      </c>
      <c r="GI770" s="39"/>
      <c r="GJ770" s="39" t="e">
        <f t="shared" si="2170"/>
        <v>#DIV/0!</v>
      </c>
      <c r="GK770" s="39" t="e">
        <f t="shared" si="2171"/>
        <v>#DIV/0!</v>
      </c>
      <c r="GL770" s="39" t="e">
        <f t="shared" si="2172"/>
        <v>#DIV/0!</v>
      </c>
      <c r="GM770" s="39" t="e">
        <f t="shared" si="2173"/>
        <v>#DIV/0!</v>
      </c>
      <c r="GN770" s="39" t="e">
        <f t="shared" si="2174"/>
        <v>#DIV/0!</v>
      </c>
      <c r="GO770" s="57"/>
      <c r="GP770" s="57" t="e">
        <f t="shared" si="2175"/>
        <v>#DIV/0!</v>
      </c>
      <c r="GQ770" s="59" t="e">
        <f t="shared" si="2176"/>
        <v>#DIV/0!</v>
      </c>
      <c r="GR770" s="41" t="e">
        <f t="shared" si="2177"/>
        <v>#DIV/0!</v>
      </c>
      <c r="GS770" s="57" t="e">
        <f t="shared" si="2178"/>
        <v>#DIV/0!</v>
      </c>
      <c r="GT770" s="57" t="e">
        <f t="shared" si="2179"/>
        <v>#DIV/0!</v>
      </c>
      <c r="GU770" s="57" t="e">
        <f t="shared" si="2180"/>
        <v>#DIV/0!</v>
      </c>
      <c r="GV770" s="57"/>
      <c r="GW770" s="42" t="e">
        <f t="shared" si="2181"/>
        <v>#DIV/0!</v>
      </c>
      <c r="GX770" s="42" t="e">
        <f t="shared" si="2182"/>
        <v>#DIV/0!</v>
      </c>
      <c r="GY770" s="42" t="e">
        <f t="shared" si="2183"/>
        <v>#DIV/0!</v>
      </c>
      <c r="GZ770" s="57"/>
      <c r="HA770" s="2" t="e">
        <f t="shared" si="2184"/>
        <v>#DIV/0!</v>
      </c>
      <c r="HB770" s="2" t="e">
        <f t="shared" si="2185"/>
        <v>#DIV/0!</v>
      </c>
      <c r="HC770" s="2" t="e">
        <f t="shared" si="2186"/>
        <v>#DIV/0!</v>
      </c>
      <c r="HD770" s="2" t="e">
        <f t="shared" si="2187"/>
        <v>#DIV/0!</v>
      </c>
      <c r="HE770" s="2" t="e">
        <f t="shared" si="2188"/>
        <v>#DIV/0!</v>
      </c>
      <c r="HF770" s="2" t="e">
        <f t="shared" si="2189"/>
        <v>#DIV/0!</v>
      </c>
      <c r="HG770" s="2" t="e">
        <f t="shared" si="2190"/>
        <v>#DIV/0!</v>
      </c>
      <c r="HH770" s="2" t="e">
        <f t="shared" si="2191"/>
        <v>#DIV/0!</v>
      </c>
      <c r="HI770" s="2" t="e">
        <f t="shared" si="2192"/>
        <v>#DIV/0!</v>
      </c>
      <c r="HJ770" s="11" t="e">
        <f t="shared" si="2193"/>
        <v>#DIV/0!</v>
      </c>
      <c r="HK770" s="60" t="e">
        <f t="shared" si="2194"/>
        <v>#DIV/0!</v>
      </c>
      <c r="HL770" s="57"/>
      <c r="HM770" s="57" t="e">
        <f t="shared" si="2195"/>
        <v>#DIV/0!</v>
      </c>
      <c r="HN770" s="57" t="e">
        <f t="shared" si="2196"/>
        <v>#DIV/0!</v>
      </c>
      <c r="HO770" s="57" t="e">
        <f t="shared" si="2197"/>
        <v>#DIV/0!</v>
      </c>
      <c r="HP770" s="57" t="e">
        <f t="shared" si="2198"/>
        <v>#DIV/0!</v>
      </c>
      <c r="HQ770" s="57" t="e">
        <f t="shared" si="2199"/>
        <v>#DIV/0!</v>
      </c>
      <c r="HR770" s="57"/>
      <c r="HS770" s="57" t="e">
        <f t="shared" si="2200"/>
        <v>#DIV/0!</v>
      </c>
      <c r="HT770" s="57" t="e">
        <f t="shared" si="2201"/>
        <v>#DIV/0!</v>
      </c>
      <c r="HU770" s="57" t="e">
        <f t="shared" si="2202"/>
        <v>#DIV/0!</v>
      </c>
      <c r="HV770" s="57" t="e">
        <f t="shared" si="2203"/>
        <v>#DIV/0!</v>
      </c>
      <c r="HW770" s="57" t="e">
        <f t="shared" si="2204"/>
        <v>#DIV/0!</v>
      </c>
      <c r="HX770" s="57"/>
      <c r="HY770" s="57" t="e">
        <f t="shared" si="2205"/>
        <v>#DIV/0!</v>
      </c>
      <c r="HZ770" s="57" t="e">
        <f t="shared" si="2206"/>
        <v>#DIV/0!</v>
      </c>
      <c r="IA770" s="57"/>
      <c r="IB770" s="61">
        <f t="shared" si="2207"/>
        <v>0</v>
      </c>
      <c r="IC770" s="57" t="str">
        <f t="shared" si="2208"/>
        <v/>
      </c>
      <c r="ID770" s="42"/>
      <c r="IE770" s="2" t="str">
        <f t="shared" si="2209"/>
        <v/>
      </c>
      <c r="IF770" s="60" t="e">
        <f t="shared" si="2210"/>
        <v>#DIV/0!</v>
      </c>
      <c r="IG770" s="60" t="str">
        <f t="shared" si="2211"/>
        <v/>
      </c>
      <c r="IH770" s="60" t="str">
        <f t="shared" si="2212"/>
        <v>zinco-</v>
      </c>
      <c r="II770" s="60" t="str">
        <f t="shared" si="2213"/>
        <v>mangano-</v>
      </c>
      <c r="IJ770" s="60" t="e">
        <f t="shared" si="2214"/>
        <v>#DIV/0!</v>
      </c>
      <c r="IK770" s="60" t="e">
        <f t="shared" si="2215"/>
        <v>#DIV/0!</v>
      </c>
      <c r="IL770" s="60" t="e">
        <f t="shared" si="2216"/>
        <v>#DIV/0!</v>
      </c>
      <c r="IM770" s="60" t="e">
        <f t="shared" si="2217"/>
        <v>#DIV/0!</v>
      </c>
      <c r="IN770" s="60" t="str">
        <f t="shared" si="2218"/>
        <v/>
      </c>
      <c r="IO770" s="60" t="str">
        <f t="shared" si="2219"/>
        <v/>
      </c>
      <c r="IP770" s="57"/>
      <c r="IQ770" s="57" t="str">
        <f t="shared" si="2220"/>
        <v>ERROR!!</v>
      </c>
    </row>
    <row r="771" spans="24:251">
      <c r="X771" s="29">
        <f t="shared" si="2076"/>
        <v>0</v>
      </c>
      <c r="Y771" s="29">
        <f t="shared" si="2077"/>
        <v>0</v>
      </c>
      <c r="Z771" s="29" t="e">
        <f t="shared" si="2078"/>
        <v>#DIV/0!</v>
      </c>
      <c r="AA771" s="29" t="e">
        <f t="shared" si="2079"/>
        <v>#DIV/0!</v>
      </c>
      <c r="AB771" s="29" t="e">
        <f t="shared" si="2080"/>
        <v>#DIV/0!</v>
      </c>
      <c r="AC771" s="29" t="e">
        <f t="shared" si="2081"/>
        <v>#DIV/0!</v>
      </c>
      <c r="AF771" s="23">
        <v>60.084299999999999</v>
      </c>
      <c r="AG771" s="23">
        <v>79.878799999999998</v>
      </c>
      <c r="AH771" s="23">
        <v>101.96120000000001</v>
      </c>
      <c r="AI771" s="23">
        <v>151.99039999999999</v>
      </c>
      <c r="AJ771" s="23">
        <v>159.69</v>
      </c>
      <c r="AK771" s="23">
        <v>71.846400000000003</v>
      </c>
      <c r="AL771" s="23">
        <v>70.9375</v>
      </c>
      <c r="AM771" s="23">
        <v>40.304400000000001</v>
      </c>
      <c r="AN771" s="23">
        <v>56.077399999999997</v>
      </c>
      <c r="AO771" s="23">
        <v>61.978999999999999</v>
      </c>
      <c r="AP771" s="23">
        <v>94.195999999999998</v>
      </c>
      <c r="AQ771" s="23">
        <v>18.998000000000001</v>
      </c>
      <c r="AR771" s="23">
        <v>35.450000000000003</v>
      </c>
      <c r="AS771" s="23">
        <v>29.88</v>
      </c>
      <c r="AT771" s="23">
        <v>74.691999999999993</v>
      </c>
      <c r="AU771" s="23">
        <v>81.39</v>
      </c>
      <c r="AX771" s="54">
        <f t="shared" si="2082"/>
        <v>0</v>
      </c>
      <c r="AY771" s="54">
        <f t="shared" si="2083"/>
        <v>0</v>
      </c>
      <c r="AZ771" s="54">
        <f t="shared" si="2084"/>
        <v>0</v>
      </c>
      <c r="BA771" s="54">
        <f t="shared" si="2085"/>
        <v>0</v>
      </c>
      <c r="BB771" s="54">
        <f t="shared" si="2086"/>
        <v>0</v>
      </c>
      <c r="BC771" s="54">
        <f t="shared" si="2087"/>
        <v>0</v>
      </c>
      <c r="BD771" s="54">
        <f t="shared" si="2088"/>
        <v>0</v>
      </c>
      <c r="BE771" s="54">
        <f t="shared" si="2089"/>
        <v>0</v>
      </c>
      <c r="BF771" s="54">
        <f t="shared" si="2090"/>
        <v>0</v>
      </c>
      <c r="BG771" s="54">
        <f t="shared" si="2091"/>
        <v>0</v>
      </c>
      <c r="BH771" s="54">
        <f t="shared" si="2092"/>
        <v>0</v>
      </c>
      <c r="BI771" s="54">
        <f t="shared" si="2093"/>
        <v>0</v>
      </c>
      <c r="BJ771" s="54">
        <f t="shared" si="2094"/>
        <v>0</v>
      </c>
      <c r="BK771" s="54">
        <f t="shared" si="2095"/>
        <v>0</v>
      </c>
      <c r="BL771" s="54">
        <f t="shared" si="2096"/>
        <v>0</v>
      </c>
      <c r="BM771" s="42"/>
      <c r="BO771" s="54">
        <f>'Norm-coeff'!$C$2+$AX771*'Norm-coeff'!$D$2+$AY771*'Norm-coeff'!$E$2+$AZ771*'Norm-coeff'!$F$2+$BA771*'Norm-coeff'!$G$2+$BB771*'Norm-coeff'!$H$2+$BC771*'Norm-coeff'!$I$2+$BD771*'Norm-coeff'!$J$2+$BE771*'Norm-coeff'!$K$2+$BF771*'Norm-coeff'!$L$2+$BG771*'Norm-coeff'!$M$2+$BH771*'Norm-coeff'!$N$2+$BI771*'Norm-coeff'!$O$2</f>
        <v>5.4045421474420303</v>
      </c>
      <c r="BP771" s="54">
        <f>'Norm-coeff'!$C$3+$AX771*'Norm-coeff'!$D$3+$AY771*'Norm-coeff'!$E$3+$AZ771*'Norm-coeff'!$F$3+$BA771*'Norm-coeff'!$G$3+$BB771*'Norm-coeff'!$H$3+$BC771*'Norm-coeff'!$I$3+$BD771*'Norm-coeff'!$J$3+$BE771*'Norm-coeff'!$K$3+$BF771*'Norm-coeff'!$L$3+$BG771*'Norm-coeff'!$M$3+$BH771*'Norm-coeff'!$N$3+$BI771*'Norm-coeff'!$O$3</f>
        <v>3.15319116612705</v>
      </c>
      <c r="BQ771" s="54">
        <f>'Norm-coeff'!$C$4+$AX771*'Norm-coeff'!$D$4+$AY771*'Norm-coeff'!$E$4+$AZ771*'Norm-coeff'!$F$4+$BA771*'Norm-coeff'!$G$4+$BB771*'Norm-coeff'!$H$4+$BC771*'Norm-coeff'!$I$4+$BD771*'Norm-coeff'!$J$4+$BE771*'Norm-coeff'!$K$4+$BF771*'Norm-coeff'!$L$4+$BG771*'Norm-coeff'!$M$4+$BH771*'Norm-coeff'!$N$4+$BI771*'Norm-coeff'!$O$4</f>
        <v>1.42115649462768</v>
      </c>
      <c r="BR771" s="54">
        <f>'Norm-coeff'!$C$5+$AX771*'Norm-coeff'!$D$5+$AY771*'Norm-coeff'!$E$5+$AZ771*'Norm-coeff'!$F$5+$BA771*'Norm-coeff'!$G$5+$BB771*'Norm-coeff'!$H$5+$BC771*'Norm-coeff'!$I$5+$BD771*'Norm-coeff'!$J$5+$BE771*'Norm-coeff'!$K$5+$BF771*'Norm-coeff'!$L$5+$BG771*'Norm-coeff'!$M$5+$BH771*'Norm-coeff'!$N$5+$BI771*'Norm-coeff'!$O$5</f>
        <v>1.0553329241296201</v>
      </c>
      <c r="BS771" s="54">
        <f>'Norm-coeff'!$C$6+$AX771*'Norm-coeff'!$D$6+$AY771*'Norm-coeff'!$E$6+$AZ771*'Norm-coeff'!$F$6+$BA771*'Norm-coeff'!$G$6+$BB771*'Norm-coeff'!$H$6+$BC771*'Norm-coeff'!$I$6+$BD771*'Norm-coeff'!$J$6+$BE771*'Norm-coeff'!$K$6+$BF771*'Norm-coeff'!$L$6+$BG771*'Norm-coeff'!$M$6+$BH771*'Norm-coeff'!$N$6+$BI771*'Norm-coeff'!$O$6</f>
        <v>-1.48700885495103E-2</v>
      </c>
      <c r="BT771" s="54">
        <f>'Norm-coeff'!$C$7+$AX771*'Norm-coeff'!$D$7+$AY771*'Norm-coeff'!$E$7+$AZ771*'Norm-coeff'!$F$7+$BA771*'Norm-coeff'!$G$7+$BB771*'Norm-coeff'!$H$7+$BC771*'Norm-coeff'!$I$7+$BD771*'Norm-coeff'!$J$7+$BE771*'Norm-coeff'!$K$7+$BF771*'Norm-coeff'!$L$7+$BG771*'Norm-coeff'!$M$7+$BH771*'Norm-coeff'!$N$7+$BI771*'Norm-coeff'!$O$7</f>
        <v>2.0907583608832998</v>
      </c>
      <c r="BU771" s="54">
        <f>'Norm-coeff'!$C$8+$AX771*'Norm-coeff'!$D$8+$AY771*'Norm-coeff'!$E$8+$AZ771*'Norm-coeff'!$F$8+$BA771*'Norm-coeff'!$G$8+$BB771*'Norm-coeff'!$H$8+$BC771*'Norm-coeff'!$I$8+$BD771*'Norm-coeff'!$J$8+$BE771*'Norm-coeff'!$K$8+$BF771*'Norm-coeff'!$L$8+$BG771*'Norm-coeff'!$M$8+$BH771*'Norm-coeff'!$N$8+$BI771*'Norm-coeff'!$O$8</f>
        <v>0.65894159836244504</v>
      </c>
      <c r="BV771" s="54">
        <f>'Norm-coeff'!$C$9+$AX771*'Norm-coeff'!$D$9+$AY771*'Norm-coeff'!$E$9+$AZ771*'Norm-coeff'!$F$9+$BA771*'Norm-coeff'!$G$9+$BB771*'Norm-coeff'!$H$9+$BC771*'Norm-coeff'!$I$9+$BD771*'Norm-coeff'!$J$9+$BE771*'Norm-coeff'!$K$9+$BF771*'Norm-coeff'!$L$9+$BG771*'Norm-coeff'!$M$9+$BH771*'Norm-coeff'!$N$9+$BI771*'Norm-coeff'!$O$9</f>
        <v>1.48961085014701</v>
      </c>
      <c r="BW771" s="54">
        <f>'Norm-coeff'!$C$10+$AX771*'Norm-coeff'!$D$10+$AY771*'Norm-coeff'!$E$10+$AZ771*'Norm-coeff'!$F$10+$BA771*'Norm-coeff'!$G$10+$BB771*'Norm-coeff'!$H$10+$BC771*'Norm-coeff'!$I$10+$BD771*'Norm-coeff'!$J$10+$BE771*'Norm-coeff'!$K$10+$BF771*'Norm-coeff'!$L$10+$BG771*'Norm-coeff'!$M$10+$BH771*'Norm-coeff'!$N$10+$BI771*'Norm-coeff'!$O$10</f>
        <v>1.42058735749591</v>
      </c>
      <c r="BX771" s="54">
        <f>'Norm-coeff'!$C$11+$AX771*'Norm-coeff'!$D$11+$AY771*'Norm-coeff'!$E$11+$AZ771*'Norm-coeff'!$F$11+$BA771*'Norm-coeff'!$G$11+$BB771*'Norm-coeff'!$H$11+$BC771*'Norm-coeff'!$I$11+$BD771*'Norm-coeff'!$J$11+$BE771*'Norm-coeff'!$K$11+$BF771*'Norm-coeff'!$L$11+$BG771*'Norm-coeff'!$M$11+$BH771*'Norm-coeff'!$N$11+$BI771*'Norm-coeff'!$O$11</f>
        <v>0.221233014421479</v>
      </c>
      <c r="BY771" s="54">
        <f>'Norm-coeff'!$C$12+$AX771*'Norm-coeff'!$D$12+$AY771*'Norm-coeff'!$E$12+$AZ771*'Norm-coeff'!$F$12+$BA771*'Norm-coeff'!$G$12+$BB771*'Norm-coeff'!$H$12+$BC771*'Norm-coeff'!$I$12+$BD771*'Norm-coeff'!$J$12+$BE771*'Norm-coeff'!$K$12+$BF771*'Norm-coeff'!$L$12+$BG771*'Norm-coeff'!$M$12+$BH771*'Norm-coeff'!$N$12+$BI771*'Norm-coeff'!$O$12</f>
        <v>0.283527502056037</v>
      </c>
      <c r="BZ771" s="54">
        <f>'Norm-coeff'!$C$13+$AX771*'Norm-coeff'!$D$13+$AY771*'Norm-coeff'!$E$13+$AZ771*'Norm-coeff'!$F$13+$BA771*'Norm-coeff'!$G$13+$BB771*'Norm-coeff'!$H$13+$BC771*'Norm-coeff'!$I$13+$BD771*'Norm-coeff'!$J$13+$BE771*'Norm-coeff'!$K$13+$BF771*'Norm-coeff'!$L$13+$BG771*'Norm-coeff'!$M$13+$BH771*'Norm-coeff'!$N$13+$BI771*'Norm-coeff'!$O$13</f>
        <v>-4.1864930554451202E-2</v>
      </c>
      <c r="CA771" s="54">
        <f>'Norm-coeff'!$C$14+$AX771*'Norm-coeff'!$D$14+$AY771*'Norm-coeff'!$E$14+$AZ771*'Norm-coeff'!$F$14+$BA771*'Norm-coeff'!$G$14+$BB771*'Norm-coeff'!$H$14+$BC771*'Norm-coeff'!$I$14+$BD771*'Norm-coeff'!$J$14+$BE771*'Norm-coeff'!$K$14+$BF771*'Norm-coeff'!$L$14+$BG771*'Norm-coeff'!$M$14+$BH771*'Norm-coeff'!$N$14+$BI771*'Norm-coeff'!$O$14</f>
        <v>4.2526983164477103</v>
      </c>
      <c r="CC771" s="54">
        <f t="shared" si="2221"/>
        <v>0</v>
      </c>
      <c r="CG771" s="54">
        <f t="shared" si="2097"/>
        <v>0</v>
      </c>
      <c r="CH771" s="54">
        <f t="shared" si="2075"/>
        <v>0</v>
      </c>
      <c r="CI771" s="54">
        <f t="shared" si="2098"/>
        <v>0</v>
      </c>
      <c r="CJ771" s="56">
        <f t="shared" si="2099"/>
        <v>0</v>
      </c>
      <c r="CK771" s="54">
        <f t="shared" si="2100"/>
        <v>0</v>
      </c>
      <c r="CL771" s="54">
        <f t="shared" si="2101"/>
        <v>0</v>
      </c>
      <c r="CM771" s="54">
        <f t="shared" si="2102"/>
        <v>0</v>
      </c>
      <c r="CN771" s="54">
        <f t="shared" si="2103"/>
        <v>0</v>
      </c>
      <c r="CO771" s="54">
        <f t="shared" si="2104"/>
        <v>0</v>
      </c>
      <c r="CP771" s="54">
        <f t="shared" si="2105"/>
        <v>0</v>
      </c>
      <c r="CQ771" s="54">
        <f t="shared" si="2106"/>
        <v>0</v>
      </c>
      <c r="CR771" s="54">
        <f t="shared" si="2107"/>
        <v>0</v>
      </c>
      <c r="CS771" s="54">
        <f t="shared" si="2108"/>
        <v>0</v>
      </c>
      <c r="CU771" s="54">
        <f t="shared" si="2109"/>
        <v>0</v>
      </c>
      <c r="CV771" s="54">
        <f t="shared" si="2110"/>
        <v>0</v>
      </c>
      <c r="CW771" s="54">
        <f t="shared" si="2111"/>
        <v>0</v>
      </c>
      <c r="CX771" s="54">
        <f t="shared" si="2112"/>
        <v>0</v>
      </c>
      <c r="CZ771" s="54">
        <f t="shared" si="2113"/>
        <v>0</v>
      </c>
      <c r="DA771" s="54">
        <f t="shared" si="2114"/>
        <v>0</v>
      </c>
      <c r="DB771" s="54">
        <f t="shared" si="2115"/>
        <v>0</v>
      </c>
      <c r="DC771" s="54">
        <f t="shared" si="2116"/>
        <v>0</v>
      </c>
      <c r="DD771" s="54">
        <f t="shared" si="2117"/>
        <v>0</v>
      </c>
      <c r="DE771" s="54">
        <f t="shared" si="2118"/>
        <v>0</v>
      </c>
      <c r="DF771" s="54">
        <f t="shared" si="2119"/>
        <v>0</v>
      </c>
      <c r="DG771" s="54">
        <f t="shared" si="2120"/>
        <v>2</v>
      </c>
      <c r="DH771" s="71">
        <f t="shared" si="2121"/>
        <v>0</v>
      </c>
      <c r="DI771" s="71">
        <f t="shared" si="2122"/>
        <v>0</v>
      </c>
      <c r="DJ771" s="54">
        <f t="shared" si="2123"/>
        <v>0</v>
      </c>
      <c r="DK771" s="54">
        <f t="shared" si="2124"/>
        <v>2</v>
      </c>
      <c r="DL771" s="4">
        <f t="shared" ref="DL771:DL834" si="2222">DM771+DN771</f>
        <v>0</v>
      </c>
      <c r="DM771" s="3">
        <f t="shared" si="2125"/>
        <v>0</v>
      </c>
      <c r="DN771" s="3">
        <f t="shared" si="2126"/>
        <v>0</v>
      </c>
      <c r="DO771" s="4" t="e">
        <f t="shared" si="2127"/>
        <v>#DIV/0!</v>
      </c>
      <c r="DP771" s="57"/>
      <c r="DQ771" s="57"/>
      <c r="DR771" s="56">
        <f t="shared" ref="DR771:DR834" si="2223">DG771</f>
        <v>2</v>
      </c>
      <c r="DS771" s="56">
        <f t="shared" ref="DS771:DS834" si="2224">DH771</f>
        <v>0</v>
      </c>
      <c r="DT771" s="38">
        <f t="shared" ref="DT771:DT834" si="2225">DI771</f>
        <v>0</v>
      </c>
      <c r="DU771" s="38">
        <f t="shared" si="2128"/>
        <v>2</v>
      </c>
      <c r="DV771" s="38">
        <f t="shared" ref="DV771:DV834" si="2226">DJ771</f>
        <v>0</v>
      </c>
      <c r="DW771" s="39">
        <f t="shared" ref="DW771:DW834" si="2227">CZ771</f>
        <v>0</v>
      </c>
      <c r="DX771" s="39">
        <f t="shared" ref="DX771:DX834" si="2228">DA771</f>
        <v>0</v>
      </c>
      <c r="DY771" s="39">
        <f t="shared" ref="DY771:DY834" si="2229">CY771</f>
        <v>0</v>
      </c>
      <c r="DZ771" s="39">
        <f t="shared" ref="DZ771:DZ834" si="2230">CV771+CW771+CX771</f>
        <v>0</v>
      </c>
      <c r="EA771" s="39">
        <f t="shared" ref="EA771:EA834" si="2231">SUM(CV771:DA771)</f>
        <v>0</v>
      </c>
      <c r="EB771" s="37" t="e">
        <f t="shared" si="2129"/>
        <v>#DIV/0!</v>
      </c>
      <c r="EC771" s="37" t="e">
        <f t="shared" si="2130"/>
        <v>#DIV/0!</v>
      </c>
      <c r="ED771" s="37" t="e">
        <f t="shared" si="2131"/>
        <v>#DIV/0!</v>
      </c>
      <c r="EE771" s="37" t="e">
        <f t="shared" si="2132"/>
        <v>#DIV/0!</v>
      </c>
      <c r="EF771" s="39" t="e">
        <f t="shared" si="2133"/>
        <v>#DIV/0!</v>
      </c>
      <c r="EG771" s="37" t="e">
        <f t="shared" si="2134"/>
        <v>#DIV/0!</v>
      </c>
      <c r="EH771" s="37" t="e">
        <f t="shared" si="2135"/>
        <v>#DIV/0!</v>
      </c>
      <c r="EI771" s="11" t="b">
        <f t="shared" si="2136"/>
        <v>1</v>
      </c>
      <c r="EJ771" s="11" t="b">
        <f t="shared" si="2137"/>
        <v>0</v>
      </c>
      <c r="EK771" s="39" t="e">
        <f t="shared" si="2138"/>
        <v>#DIV/0!</v>
      </c>
      <c r="EL771" s="39" t="e">
        <f t="shared" si="2139"/>
        <v>#DIV/0!</v>
      </c>
      <c r="EM771" s="39" t="e">
        <f t="shared" si="2140"/>
        <v>#DIV/0!</v>
      </c>
      <c r="EN771" s="39" t="e">
        <f t="shared" si="2141"/>
        <v>#DIV/0!</v>
      </c>
      <c r="EO771" s="39" t="e">
        <f t="shared" si="2142"/>
        <v>#DIV/0!</v>
      </c>
      <c r="EP771" s="39" t="e">
        <f t="shared" si="2143"/>
        <v>#DIV/0!</v>
      </c>
      <c r="EQ771" s="39" t="e">
        <f t="shared" si="2144"/>
        <v>#DIV/0!</v>
      </c>
      <c r="ER771" s="39" t="e">
        <f t="shared" si="2145"/>
        <v>#DIV/0!</v>
      </c>
      <c r="ES771" s="58" t="str">
        <f t="shared" si="2146"/>
        <v>(OH,F,Cl)-dominate amphibole</v>
      </c>
      <c r="ET771" s="58" t="e">
        <f t="shared" si="2147"/>
        <v>#N/A</v>
      </c>
      <c r="EU771" s="56">
        <f t="shared" ref="EU771:EU834" si="2232">CV771</f>
        <v>0</v>
      </c>
      <c r="EV771" s="56">
        <f t="shared" ref="EV771:EV834" si="2233">CW771</f>
        <v>0</v>
      </c>
      <c r="EW771" s="56">
        <f t="shared" ref="EW771:EW834" si="2234">CX771</f>
        <v>0</v>
      </c>
      <c r="EX771" s="56">
        <f t="shared" ref="EX771:EX834" si="2235">CQ771</f>
        <v>0</v>
      </c>
      <c r="EY771" s="56">
        <f t="shared" ref="EY771:EY834" si="2236">CS771</f>
        <v>0</v>
      </c>
      <c r="EZ771" s="56">
        <f t="shared" ref="EZ771:EZ834" si="2237">CR771</f>
        <v>0</v>
      </c>
      <c r="FA771" s="39">
        <f t="shared" ref="FA771:FA834" si="2238">CP771</f>
        <v>0</v>
      </c>
      <c r="FB771" s="39">
        <f t="shared" ref="FB771:FB834" si="2239">CO771</f>
        <v>0</v>
      </c>
      <c r="FC771" s="54">
        <f t="shared" ref="FC771:FC834" si="2240">CK771</f>
        <v>0</v>
      </c>
      <c r="FD771" s="54">
        <f t="shared" ref="FD771:FD834" si="2241">CM771</f>
        <v>0</v>
      </c>
      <c r="FE771" s="39">
        <f t="shared" ref="FE771:FE834" si="2242">CN771</f>
        <v>0</v>
      </c>
      <c r="FF771" s="54">
        <f t="shared" ref="FF771:FF834" si="2243">CL771</f>
        <v>0</v>
      </c>
      <c r="FG771" s="39">
        <f t="shared" ref="FG771:FG834" si="2244">CT771</f>
        <v>0</v>
      </c>
      <c r="FH771" s="39">
        <f t="shared" si="2148"/>
        <v>0</v>
      </c>
      <c r="FI771" s="39">
        <f t="shared" si="2149"/>
        <v>0</v>
      </c>
      <c r="FJ771" s="39">
        <f t="shared" si="2150"/>
        <v>0</v>
      </c>
      <c r="FK771" s="39" t="e">
        <f t="shared" si="2151"/>
        <v>#DIV/0!</v>
      </c>
      <c r="FL771" s="39" t="e">
        <f t="shared" si="2152"/>
        <v>#DIV/0!</v>
      </c>
      <c r="FM771" s="39" t="e">
        <f t="shared" si="2153"/>
        <v>#DIV/0!</v>
      </c>
      <c r="FN771" s="39">
        <f t="shared" si="2154"/>
        <v>1</v>
      </c>
      <c r="FO771" s="39">
        <f t="shared" ref="FO771:FO834" si="2245">DC771</f>
        <v>0</v>
      </c>
      <c r="FP771" s="39">
        <f t="shared" ref="FP771:FP834" si="2246">DD771</f>
        <v>0</v>
      </c>
      <c r="FQ771" s="39">
        <f t="shared" ref="FQ771:FQ834" si="2247">DE771</f>
        <v>0</v>
      </c>
      <c r="FR771" s="39">
        <f t="shared" si="2155"/>
        <v>0</v>
      </c>
      <c r="FS771" s="39">
        <f t="shared" si="2156"/>
        <v>0</v>
      </c>
      <c r="FU771" s="39" t="e">
        <f t="shared" si="2157"/>
        <v>#DIV/0!</v>
      </c>
      <c r="FV771" s="39" t="e">
        <f t="shared" si="2158"/>
        <v>#DIV/0!</v>
      </c>
      <c r="FW771" s="39" t="e">
        <f t="shared" si="2159"/>
        <v>#DIV/0!</v>
      </c>
      <c r="FY771" s="39" t="e">
        <f t="shared" si="2160"/>
        <v>#DIV/0!</v>
      </c>
      <c r="FZ771" s="39" t="e">
        <f t="shared" si="2161"/>
        <v>#DIV/0!</v>
      </c>
      <c r="GA771" s="39" t="e">
        <f t="shared" si="2162"/>
        <v>#DIV/0!</v>
      </c>
      <c r="GB771" s="39" t="e">
        <f t="shared" si="2163"/>
        <v>#DIV/0!</v>
      </c>
      <c r="GC771" s="39" t="e">
        <f t="shared" si="2164"/>
        <v>#DIV/0!</v>
      </c>
      <c r="GD771" s="39" t="e">
        <f t="shared" si="2165"/>
        <v>#DIV/0!</v>
      </c>
      <c r="GE771" s="39" t="e">
        <f t="shared" si="2166"/>
        <v>#DIV/0!</v>
      </c>
      <c r="GF771" s="39" t="e">
        <f t="shared" si="2167"/>
        <v>#DIV/0!</v>
      </c>
      <c r="GG771" s="39" t="e">
        <f t="shared" si="2168"/>
        <v>#DIV/0!</v>
      </c>
      <c r="GH771" s="39" t="e">
        <f t="shared" si="2169"/>
        <v>#DIV/0!</v>
      </c>
      <c r="GI771" s="39"/>
      <c r="GJ771" s="39" t="e">
        <f t="shared" si="2170"/>
        <v>#DIV/0!</v>
      </c>
      <c r="GK771" s="39" t="e">
        <f t="shared" si="2171"/>
        <v>#DIV/0!</v>
      </c>
      <c r="GL771" s="39" t="e">
        <f t="shared" si="2172"/>
        <v>#DIV/0!</v>
      </c>
      <c r="GM771" s="39" t="e">
        <f t="shared" si="2173"/>
        <v>#DIV/0!</v>
      </c>
      <c r="GN771" s="39" t="e">
        <f t="shared" si="2174"/>
        <v>#DIV/0!</v>
      </c>
      <c r="GO771" s="57"/>
      <c r="GP771" s="57" t="e">
        <f t="shared" si="2175"/>
        <v>#DIV/0!</v>
      </c>
      <c r="GQ771" s="59" t="e">
        <f t="shared" si="2176"/>
        <v>#DIV/0!</v>
      </c>
      <c r="GR771" s="41" t="e">
        <f t="shared" si="2177"/>
        <v>#DIV/0!</v>
      </c>
      <c r="GS771" s="57" t="e">
        <f t="shared" si="2178"/>
        <v>#DIV/0!</v>
      </c>
      <c r="GT771" s="57" t="e">
        <f t="shared" si="2179"/>
        <v>#DIV/0!</v>
      </c>
      <c r="GU771" s="57" t="e">
        <f t="shared" si="2180"/>
        <v>#DIV/0!</v>
      </c>
      <c r="GV771" s="57"/>
      <c r="GW771" s="42" t="e">
        <f t="shared" si="2181"/>
        <v>#DIV/0!</v>
      </c>
      <c r="GX771" s="42" t="e">
        <f t="shared" si="2182"/>
        <v>#DIV/0!</v>
      </c>
      <c r="GY771" s="42" t="e">
        <f t="shared" si="2183"/>
        <v>#DIV/0!</v>
      </c>
      <c r="GZ771" s="57"/>
      <c r="HA771" s="2" t="e">
        <f t="shared" si="2184"/>
        <v>#DIV/0!</v>
      </c>
      <c r="HB771" s="2" t="e">
        <f t="shared" si="2185"/>
        <v>#DIV/0!</v>
      </c>
      <c r="HC771" s="2" t="e">
        <f t="shared" si="2186"/>
        <v>#DIV/0!</v>
      </c>
      <c r="HD771" s="2" t="e">
        <f t="shared" si="2187"/>
        <v>#DIV/0!</v>
      </c>
      <c r="HE771" s="2" t="e">
        <f t="shared" si="2188"/>
        <v>#DIV/0!</v>
      </c>
      <c r="HF771" s="2" t="e">
        <f t="shared" si="2189"/>
        <v>#DIV/0!</v>
      </c>
      <c r="HG771" s="2" t="e">
        <f t="shared" si="2190"/>
        <v>#DIV/0!</v>
      </c>
      <c r="HH771" s="2" t="e">
        <f t="shared" si="2191"/>
        <v>#DIV/0!</v>
      </c>
      <c r="HI771" s="2" t="e">
        <f t="shared" si="2192"/>
        <v>#DIV/0!</v>
      </c>
      <c r="HJ771" s="11" t="e">
        <f t="shared" si="2193"/>
        <v>#DIV/0!</v>
      </c>
      <c r="HK771" s="60" t="e">
        <f t="shared" si="2194"/>
        <v>#DIV/0!</v>
      </c>
      <c r="HL771" s="57"/>
      <c r="HM771" s="57" t="e">
        <f t="shared" si="2195"/>
        <v>#DIV/0!</v>
      </c>
      <c r="HN771" s="57" t="e">
        <f t="shared" si="2196"/>
        <v>#DIV/0!</v>
      </c>
      <c r="HO771" s="57" t="e">
        <f t="shared" si="2197"/>
        <v>#DIV/0!</v>
      </c>
      <c r="HP771" s="57" t="e">
        <f t="shared" si="2198"/>
        <v>#DIV/0!</v>
      </c>
      <c r="HQ771" s="57" t="e">
        <f t="shared" si="2199"/>
        <v>#DIV/0!</v>
      </c>
      <c r="HR771" s="57"/>
      <c r="HS771" s="57" t="e">
        <f t="shared" si="2200"/>
        <v>#DIV/0!</v>
      </c>
      <c r="HT771" s="57" t="e">
        <f t="shared" si="2201"/>
        <v>#DIV/0!</v>
      </c>
      <c r="HU771" s="57" t="e">
        <f t="shared" si="2202"/>
        <v>#DIV/0!</v>
      </c>
      <c r="HV771" s="57" t="e">
        <f t="shared" si="2203"/>
        <v>#DIV/0!</v>
      </c>
      <c r="HW771" s="57" t="e">
        <f t="shared" si="2204"/>
        <v>#DIV/0!</v>
      </c>
      <c r="HX771" s="57"/>
      <c r="HY771" s="57" t="e">
        <f t="shared" si="2205"/>
        <v>#DIV/0!</v>
      </c>
      <c r="HZ771" s="57" t="e">
        <f t="shared" si="2206"/>
        <v>#DIV/0!</v>
      </c>
      <c r="IA771" s="57"/>
      <c r="IB771" s="61">
        <f t="shared" si="2207"/>
        <v>0</v>
      </c>
      <c r="IC771" s="57" t="str">
        <f t="shared" si="2208"/>
        <v/>
      </c>
      <c r="ID771" s="42"/>
      <c r="IE771" s="2" t="str">
        <f t="shared" si="2209"/>
        <v/>
      </c>
      <c r="IF771" s="60" t="e">
        <f t="shared" si="2210"/>
        <v>#DIV/0!</v>
      </c>
      <c r="IG771" s="60" t="str">
        <f t="shared" si="2211"/>
        <v/>
      </c>
      <c r="IH771" s="60" t="str">
        <f t="shared" si="2212"/>
        <v>zinco-</v>
      </c>
      <c r="II771" s="60" t="str">
        <f t="shared" si="2213"/>
        <v>mangano-</v>
      </c>
      <c r="IJ771" s="60" t="e">
        <f t="shared" si="2214"/>
        <v>#DIV/0!</v>
      </c>
      <c r="IK771" s="60" t="e">
        <f t="shared" si="2215"/>
        <v>#DIV/0!</v>
      </c>
      <c r="IL771" s="60" t="e">
        <f t="shared" si="2216"/>
        <v>#DIV/0!</v>
      </c>
      <c r="IM771" s="60" t="e">
        <f t="shared" si="2217"/>
        <v>#DIV/0!</v>
      </c>
      <c r="IN771" s="60" t="str">
        <f t="shared" si="2218"/>
        <v/>
      </c>
      <c r="IO771" s="60" t="str">
        <f t="shared" si="2219"/>
        <v/>
      </c>
      <c r="IP771" s="57"/>
      <c r="IQ771" s="57" t="str">
        <f t="shared" si="2220"/>
        <v>ERROR!!</v>
      </c>
    </row>
    <row r="772" spans="24:251">
      <c r="X772" s="29">
        <f t="shared" si="2076"/>
        <v>0</v>
      </c>
      <c r="Y772" s="29">
        <f t="shared" si="2077"/>
        <v>0</v>
      </c>
      <c r="Z772" s="29" t="e">
        <f t="shared" si="2078"/>
        <v>#DIV/0!</v>
      </c>
      <c r="AA772" s="29" t="e">
        <f t="shared" si="2079"/>
        <v>#DIV/0!</v>
      </c>
      <c r="AB772" s="29" t="e">
        <f t="shared" si="2080"/>
        <v>#DIV/0!</v>
      </c>
      <c r="AC772" s="29" t="e">
        <f t="shared" si="2081"/>
        <v>#DIV/0!</v>
      </c>
      <c r="AF772" s="23">
        <v>60.084299999999999</v>
      </c>
      <c r="AG772" s="23">
        <v>79.878799999999998</v>
      </c>
      <c r="AH772" s="23">
        <v>101.96120000000001</v>
      </c>
      <c r="AI772" s="23">
        <v>151.99039999999999</v>
      </c>
      <c r="AJ772" s="23">
        <v>159.69</v>
      </c>
      <c r="AK772" s="23">
        <v>71.846400000000003</v>
      </c>
      <c r="AL772" s="23">
        <v>70.9375</v>
      </c>
      <c r="AM772" s="23">
        <v>40.304400000000001</v>
      </c>
      <c r="AN772" s="23">
        <v>56.077399999999997</v>
      </c>
      <c r="AO772" s="23">
        <v>61.978999999999999</v>
      </c>
      <c r="AP772" s="23">
        <v>94.195999999999998</v>
      </c>
      <c r="AQ772" s="23">
        <v>18.998000000000001</v>
      </c>
      <c r="AR772" s="23">
        <v>35.450000000000003</v>
      </c>
      <c r="AS772" s="23">
        <v>29.88</v>
      </c>
      <c r="AT772" s="23">
        <v>74.691999999999993</v>
      </c>
      <c r="AU772" s="23">
        <v>81.39</v>
      </c>
      <c r="AX772" s="54">
        <f t="shared" si="2082"/>
        <v>0</v>
      </c>
      <c r="AY772" s="54">
        <f t="shared" si="2083"/>
        <v>0</v>
      </c>
      <c r="AZ772" s="54">
        <f t="shared" si="2084"/>
        <v>0</v>
      </c>
      <c r="BA772" s="54">
        <f t="shared" si="2085"/>
        <v>0</v>
      </c>
      <c r="BB772" s="54">
        <f t="shared" si="2086"/>
        <v>0</v>
      </c>
      <c r="BC772" s="54">
        <f t="shared" si="2087"/>
        <v>0</v>
      </c>
      <c r="BD772" s="54">
        <f t="shared" si="2088"/>
        <v>0</v>
      </c>
      <c r="BE772" s="54">
        <f t="shared" si="2089"/>
        <v>0</v>
      </c>
      <c r="BF772" s="54">
        <f t="shared" si="2090"/>
        <v>0</v>
      </c>
      <c r="BG772" s="54">
        <f t="shared" si="2091"/>
        <v>0</v>
      </c>
      <c r="BH772" s="54">
        <f t="shared" si="2092"/>
        <v>0</v>
      </c>
      <c r="BI772" s="54">
        <f t="shared" si="2093"/>
        <v>0</v>
      </c>
      <c r="BJ772" s="54">
        <f t="shared" si="2094"/>
        <v>0</v>
      </c>
      <c r="BK772" s="54">
        <f t="shared" si="2095"/>
        <v>0</v>
      </c>
      <c r="BL772" s="54">
        <f t="shared" si="2096"/>
        <v>0</v>
      </c>
      <c r="BM772" s="42"/>
      <c r="BO772" s="54">
        <f>'Norm-coeff'!$C$2+$AX772*'Norm-coeff'!$D$2+$AY772*'Norm-coeff'!$E$2+$AZ772*'Norm-coeff'!$F$2+$BA772*'Norm-coeff'!$G$2+$BB772*'Norm-coeff'!$H$2+$BC772*'Norm-coeff'!$I$2+$BD772*'Norm-coeff'!$J$2+$BE772*'Norm-coeff'!$K$2+$BF772*'Norm-coeff'!$L$2+$BG772*'Norm-coeff'!$M$2+$BH772*'Norm-coeff'!$N$2+$BI772*'Norm-coeff'!$O$2</f>
        <v>5.4045421474420303</v>
      </c>
      <c r="BP772" s="54">
        <f>'Norm-coeff'!$C$3+$AX772*'Norm-coeff'!$D$3+$AY772*'Norm-coeff'!$E$3+$AZ772*'Norm-coeff'!$F$3+$BA772*'Norm-coeff'!$G$3+$BB772*'Norm-coeff'!$H$3+$BC772*'Norm-coeff'!$I$3+$BD772*'Norm-coeff'!$J$3+$BE772*'Norm-coeff'!$K$3+$BF772*'Norm-coeff'!$L$3+$BG772*'Norm-coeff'!$M$3+$BH772*'Norm-coeff'!$N$3+$BI772*'Norm-coeff'!$O$3</f>
        <v>3.15319116612705</v>
      </c>
      <c r="BQ772" s="54">
        <f>'Norm-coeff'!$C$4+$AX772*'Norm-coeff'!$D$4+$AY772*'Norm-coeff'!$E$4+$AZ772*'Norm-coeff'!$F$4+$BA772*'Norm-coeff'!$G$4+$BB772*'Norm-coeff'!$H$4+$BC772*'Norm-coeff'!$I$4+$BD772*'Norm-coeff'!$J$4+$BE772*'Norm-coeff'!$K$4+$BF772*'Norm-coeff'!$L$4+$BG772*'Norm-coeff'!$M$4+$BH772*'Norm-coeff'!$N$4+$BI772*'Norm-coeff'!$O$4</f>
        <v>1.42115649462768</v>
      </c>
      <c r="BR772" s="54">
        <f>'Norm-coeff'!$C$5+$AX772*'Norm-coeff'!$D$5+$AY772*'Norm-coeff'!$E$5+$AZ772*'Norm-coeff'!$F$5+$BA772*'Norm-coeff'!$G$5+$BB772*'Norm-coeff'!$H$5+$BC772*'Norm-coeff'!$I$5+$BD772*'Norm-coeff'!$J$5+$BE772*'Norm-coeff'!$K$5+$BF772*'Norm-coeff'!$L$5+$BG772*'Norm-coeff'!$M$5+$BH772*'Norm-coeff'!$N$5+$BI772*'Norm-coeff'!$O$5</f>
        <v>1.0553329241296201</v>
      </c>
      <c r="BS772" s="54">
        <f>'Norm-coeff'!$C$6+$AX772*'Norm-coeff'!$D$6+$AY772*'Norm-coeff'!$E$6+$AZ772*'Norm-coeff'!$F$6+$BA772*'Norm-coeff'!$G$6+$BB772*'Norm-coeff'!$H$6+$BC772*'Norm-coeff'!$I$6+$BD772*'Norm-coeff'!$J$6+$BE772*'Norm-coeff'!$K$6+$BF772*'Norm-coeff'!$L$6+$BG772*'Norm-coeff'!$M$6+$BH772*'Norm-coeff'!$N$6+$BI772*'Norm-coeff'!$O$6</f>
        <v>-1.48700885495103E-2</v>
      </c>
      <c r="BT772" s="54">
        <f>'Norm-coeff'!$C$7+$AX772*'Norm-coeff'!$D$7+$AY772*'Norm-coeff'!$E$7+$AZ772*'Norm-coeff'!$F$7+$BA772*'Norm-coeff'!$G$7+$BB772*'Norm-coeff'!$H$7+$BC772*'Norm-coeff'!$I$7+$BD772*'Norm-coeff'!$J$7+$BE772*'Norm-coeff'!$K$7+$BF772*'Norm-coeff'!$L$7+$BG772*'Norm-coeff'!$M$7+$BH772*'Norm-coeff'!$N$7+$BI772*'Norm-coeff'!$O$7</f>
        <v>2.0907583608832998</v>
      </c>
      <c r="BU772" s="54">
        <f>'Norm-coeff'!$C$8+$AX772*'Norm-coeff'!$D$8+$AY772*'Norm-coeff'!$E$8+$AZ772*'Norm-coeff'!$F$8+$BA772*'Norm-coeff'!$G$8+$BB772*'Norm-coeff'!$H$8+$BC772*'Norm-coeff'!$I$8+$BD772*'Norm-coeff'!$J$8+$BE772*'Norm-coeff'!$K$8+$BF772*'Norm-coeff'!$L$8+$BG772*'Norm-coeff'!$M$8+$BH772*'Norm-coeff'!$N$8+$BI772*'Norm-coeff'!$O$8</f>
        <v>0.65894159836244504</v>
      </c>
      <c r="BV772" s="54">
        <f>'Norm-coeff'!$C$9+$AX772*'Norm-coeff'!$D$9+$AY772*'Norm-coeff'!$E$9+$AZ772*'Norm-coeff'!$F$9+$BA772*'Norm-coeff'!$G$9+$BB772*'Norm-coeff'!$H$9+$BC772*'Norm-coeff'!$I$9+$BD772*'Norm-coeff'!$J$9+$BE772*'Norm-coeff'!$K$9+$BF772*'Norm-coeff'!$L$9+$BG772*'Norm-coeff'!$M$9+$BH772*'Norm-coeff'!$N$9+$BI772*'Norm-coeff'!$O$9</f>
        <v>1.48961085014701</v>
      </c>
      <c r="BW772" s="54">
        <f>'Norm-coeff'!$C$10+$AX772*'Norm-coeff'!$D$10+$AY772*'Norm-coeff'!$E$10+$AZ772*'Norm-coeff'!$F$10+$BA772*'Norm-coeff'!$G$10+$BB772*'Norm-coeff'!$H$10+$BC772*'Norm-coeff'!$I$10+$BD772*'Norm-coeff'!$J$10+$BE772*'Norm-coeff'!$K$10+$BF772*'Norm-coeff'!$L$10+$BG772*'Norm-coeff'!$M$10+$BH772*'Norm-coeff'!$N$10+$BI772*'Norm-coeff'!$O$10</f>
        <v>1.42058735749591</v>
      </c>
      <c r="BX772" s="54">
        <f>'Norm-coeff'!$C$11+$AX772*'Norm-coeff'!$D$11+$AY772*'Norm-coeff'!$E$11+$AZ772*'Norm-coeff'!$F$11+$BA772*'Norm-coeff'!$G$11+$BB772*'Norm-coeff'!$H$11+$BC772*'Norm-coeff'!$I$11+$BD772*'Norm-coeff'!$J$11+$BE772*'Norm-coeff'!$K$11+$BF772*'Norm-coeff'!$L$11+$BG772*'Norm-coeff'!$M$11+$BH772*'Norm-coeff'!$N$11+$BI772*'Norm-coeff'!$O$11</f>
        <v>0.221233014421479</v>
      </c>
      <c r="BY772" s="54">
        <f>'Norm-coeff'!$C$12+$AX772*'Norm-coeff'!$D$12+$AY772*'Norm-coeff'!$E$12+$AZ772*'Norm-coeff'!$F$12+$BA772*'Norm-coeff'!$G$12+$BB772*'Norm-coeff'!$H$12+$BC772*'Norm-coeff'!$I$12+$BD772*'Norm-coeff'!$J$12+$BE772*'Norm-coeff'!$K$12+$BF772*'Norm-coeff'!$L$12+$BG772*'Norm-coeff'!$M$12+$BH772*'Norm-coeff'!$N$12+$BI772*'Norm-coeff'!$O$12</f>
        <v>0.283527502056037</v>
      </c>
      <c r="BZ772" s="54">
        <f>'Norm-coeff'!$C$13+$AX772*'Norm-coeff'!$D$13+$AY772*'Norm-coeff'!$E$13+$AZ772*'Norm-coeff'!$F$13+$BA772*'Norm-coeff'!$G$13+$BB772*'Norm-coeff'!$H$13+$BC772*'Norm-coeff'!$I$13+$BD772*'Norm-coeff'!$J$13+$BE772*'Norm-coeff'!$K$13+$BF772*'Norm-coeff'!$L$13+$BG772*'Norm-coeff'!$M$13+$BH772*'Norm-coeff'!$N$13+$BI772*'Norm-coeff'!$O$13</f>
        <v>-4.1864930554451202E-2</v>
      </c>
      <c r="CA772" s="54">
        <f>'Norm-coeff'!$C$14+$AX772*'Norm-coeff'!$D$14+$AY772*'Norm-coeff'!$E$14+$AZ772*'Norm-coeff'!$F$14+$BA772*'Norm-coeff'!$G$14+$BB772*'Norm-coeff'!$H$14+$BC772*'Norm-coeff'!$I$14+$BD772*'Norm-coeff'!$J$14+$BE772*'Norm-coeff'!$K$14+$BF772*'Norm-coeff'!$L$14+$BG772*'Norm-coeff'!$M$14+$BH772*'Norm-coeff'!$N$14+$BI772*'Norm-coeff'!$O$14</f>
        <v>4.2526983164477103</v>
      </c>
      <c r="CC772" s="54">
        <f t="shared" si="2221"/>
        <v>0</v>
      </c>
      <c r="CG772" s="54">
        <f t="shared" si="2097"/>
        <v>0</v>
      </c>
      <c r="CH772" s="54">
        <f t="shared" ref="CH772:CH835" si="2248">IF(OR(AZ772&lt;=0,BP772&lt;0),0,BP772)</f>
        <v>0</v>
      </c>
      <c r="CI772" s="54">
        <f t="shared" si="2098"/>
        <v>0</v>
      </c>
      <c r="CJ772" s="56">
        <f t="shared" si="2099"/>
        <v>0</v>
      </c>
      <c r="CK772" s="54">
        <f t="shared" si="2100"/>
        <v>0</v>
      </c>
      <c r="CL772" s="54">
        <f t="shared" si="2101"/>
        <v>0</v>
      </c>
      <c r="CM772" s="54">
        <f t="shared" si="2102"/>
        <v>0</v>
      </c>
      <c r="CN772" s="54">
        <f t="shared" si="2103"/>
        <v>0</v>
      </c>
      <c r="CO772" s="54">
        <f t="shared" si="2104"/>
        <v>0</v>
      </c>
      <c r="CP772" s="54">
        <f t="shared" si="2105"/>
        <v>0</v>
      </c>
      <c r="CQ772" s="54">
        <f t="shared" si="2106"/>
        <v>0</v>
      </c>
      <c r="CR772" s="54">
        <f t="shared" si="2107"/>
        <v>0</v>
      </c>
      <c r="CS772" s="54">
        <f t="shared" si="2108"/>
        <v>0</v>
      </c>
      <c r="CU772" s="54">
        <f t="shared" si="2109"/>
        <v>0</v>
      </c>
      <c r="CV772" s="54">
        <f t="shared" si="2110"/>
        <v>0</v>
      </c>
      <c r="CW772" s="54">
        <f t="shared" si="2111"/>
        <v>0</v>
      </c>
      <c r="CX772" s="54">
        <f t="shared" si="2112"/>
        <v>0</v>
      </c>
      <c r="CZ772" s="54">
        <f t="shared" si="2113"/>
        <v>0</v>
      </c>
      <c r="DA772" s="54">
        <f t="shared" si="2114"/>
        <v>0</v>
      </c>
      <c r="DB772" s="54">
        <f t="shared" si="2115"/>
        <v>0</v>
      </c>
      <c r="DC772" s="54">
        <f t="shared" si="2116"/>
        <v>0</v>
      </c>
      <c r="DD772" s="54">
        <f t="shared" si="2117"/>
        <v>0</v>
      </c>
      <c r="DE772" s="54">
        <f t="shared" si="2118"/>
        <v>0</v>
      </c>
      <c r="DF772" s="54">
        <f t="shared" si="2119"/>
        <v>0</v>
      </c>
      <c r="DG772" s="54">
        <f t="shared" si="2120"/>
        <v>2</v>
      </c>
      <c r="DH772" s="71">
        <f t="shared" si="2121"/>
        <v>0</v>
      </c>
      <c r="DI772" s="71">
        <f t="shared" si="2122"/>
        <v>0</v>
      </c>
      <c r="DJ772" s="54">
        <f t="shared" si="2123"/>
        <v>0</v>
      </c>
      <c r="DK772" s="54">
        <f t="shared" si="2124"/>
        <v>2</v>
      </c>
      <c r="DL772" s="4">
        <f t="shared" si="2222"/>
        <v>0</v>
      </c>
      <c r="DM772" s="3">
        <f t="shared" si="2125"/>
        <v>0</v>
      </c>
      <c r="DN772" s="3">
        <f t="shared" si="2126"/>
        <v>0</v>
      </c>
      <c r="DO772" s="4" t="e">
        <f t="shared" si="2127"/>
        <v>#DIV/0!</v>
      </c>
      <c r="DP772" s="57"/>
      <c r="DQ772" s="57"/>
      <c r="DR772" s="56">
        <f t="shared" si="2223"/>
        <v>2</v>
      </c>
      <c r="DS772" s="56">
        <f t="shared" si="2224"/>
        <v>0</v>
      </c>
      <c r="DT772" s="38">
        <f t="shared" si="2225"/>
        <v>0</v>
      </c>
      <c r="DU772" s="38">
        <f t="shared" si="2128"/>
        <v>2</v>
      </c>
      <c r="DV772" s="38">
        <f t="shared" si="2226"/>
        <v>0</v>
      </c>
      <c r="DW772" s="39">
        <f t="shared" si="2227"/>
        <v>0</v>
      </c>
      <c r="DX772" s="39">
        <f t="shared" si="2228"/>
        <v>0</v>
      </c>
      <c r="DY772" s="39">
        <f t="shared" si="2229"/>
        <v>0</v>
      </c>
      <c r="DZ772" s="39">
        <f t="shared" si="2230"/>
        <v>0</v>
      </c>
      <c r="EA772" s="39">
        <f t="shared" si="2231"/>
        <v>0</v>
      </c>
      <c r="EB772" s="37" t="e">
        <f t="shared" si="2129"/>
        <v>#DIV/0!</v>
      </c>
      <c r="EC772" s="37" t="e">
        <f t="shared" si="2130"/>
        <v>#DIV/0!</v>
      </c>
      <c r="ED772" s="37" t="e">
        <f t="shared" si="2131"/>
        <v>#DIV/0!</v>
      </c>
      <c r="EE772" s="37" t="e">
        <f t="shared" si="2132"/>
        <v>#DIV/0!</v>
      </c>
      <c r="EF772" s="39" t="e">
        <f t="shared" si="2133"/>
        <v>#DIV/0!</v>
      </c>
      <c r="EG772" s="37" t="e">
        <f t="shared" si="2134"/>
        <v>#DIV/0!</v>
      </c>
      <c r="EH772" s="37" t="e">
        <f t="shared" si="2135"/>
        <v>#DIV/0!</v>
      </c>
      <c r="EI772" s="11" t="b">
        <f t="shared" si="2136"/>
        <v>1</v>
      </c>
      <c r="EJ772" s="11" t="b">
        <f t="shared" si="2137"/>
        <v>0</v>
      </c>
      <c r="EK772" s="39" t="e">
        <f t="shared" si="2138"/>
        <v>#DIV/0!</v>
      </c>
      <c r="EL772" s="39" t="e">
        <f t="shared" si="2139"/>
        <v>#DIV/0!</v>
      </c>
      <c r="EM772" s="39" t="e">
        <f t="shared" si="2140"/>
        <v>#DIV/0!</v>
      </c>
      <c r="EN772" s="39" t="e">
        <f t="shared" si="2141"/>
        <v>#DIV/0!</v>
      </c>
      <c r="EO772" s="39" t="e">
        <f t="shared" si="2142"/>
        <v>#DIV/0!</v>
      </c>
      <c r="EP772" s="39" t="e">
        <f t="shared" si="2143"/>
        <v>#DIV/0!</v>
      </c>
      <c r="EQ772" s="39" t="e">
        <f t="shared" si="2144"/>
        <v>#DIV/0!</v>
      </c>
      <c r="ER772" s="39" t="e">
        <f t="shared" si="2145"/>
        <v>#DIV/0!</v>
      </c>
      <c r="ES772" s="58" t="str">
        <f t="shared" si="2146"/>
        <v>(OH,F,Cl)-dominate amphibole</v>
      </c>
      <c r="ET772" s="58" t="e">
        <f t="shared" si="2147"/>
        <v>#N/A</v>
      </c>
      <c r="EU772" s="56">
        <f t="shared" si="2232"/>
        <v>0</v>
      </c>
      <c r="EV772" s="56">
        <f t="shared" si="2233"/>
        <v>0</v>
      </c>
      <c r="EW772" s="56">
        <f t="shared" si="2234"/>
        <v>0</v>
      </c>
      <c r="EX772" s="56">
        <f t="shared" si="2235"/>
        <v>0</v>
      </c>
      <c r="EY772" s="56">
        <f t="shared" si="2236"/>
        <v>0</v>
      </c>
      <c r="EZ772" s="56">
        <f t="shared" si="2237"/>
        <v>0</v>
      </c>
      <c r="FA772" s="39">
        <f t="shared" si="2238"/>
        <v>0</v>
      </c>
      <c r="FB772" s="39">
        <f t="shared" si="2239"/>
        <v>0</v>
      </c>
      <c r="FC772" s="54">
        <f t="shared" si="2240"/>
        <v>0</v>
      </c>
      <c r="FD772" s="54">
        <f t="shared" si="2241"/>
        <v>0</v>
      </c>
      <c r="FE772" s="39">
        <f t="shared" si="2242"/>
        <v>0</v>
      </c>
      <c r="FF772" s="54">
        <f t="shared" si="2243"/>
        <v>0</v>
      </c>
      <c r="FG772" s="39">
        <f t="shared" si="2244"/>
        <v>0</v>
      </c>
      <c r="FH772" s="39">
        <f t="shared" si="2148"/>
        <v>0</v>
      </c>
      <c r="FI772" s="39">
        <f t="shared" si="2149"/>
        <v>0</v>
      </c>
      <c r="FJ772" s="39">
        <f t="shared" si="2150"/>
        <v>0</v>
      </c>
      <c r="FK772" s="39" t="e">
        <f t="shared" si="2151"/>
        <v>#DIV/0!</v>
      </c>
      <c r="FL772" s="39" t="e">
        <f t="shared" si="2152"/>
        <v>#DIV/0!</v>
      </c>
      <c r="FM772" s="39" t="e">
        <f t="shared" si="2153"/>
        <v>#DIV/0!</v>
      </c>
      <c r="FN772" s="39">
        <f t="shared" si="2154"/>
        <v>1</v>
      </c>
      <c r="FO772" s="39">
        <f t="shared" si="2245"/>
        <v>0</v>
      </c>
      <c r="FP772" s="39">
        <f t="shared" si="2246"/>
        <v>0</v>
      </c>
      <c r="FQ772" s="39">
        <f t="shared" si="2247"/>
        <v>0</v>
      </c>
      <c r="FR772" s="39">
        <f t="shared" si="2155"/>
        <v>0</v>
      </c>
      <c r="FS772" s="39">
        <f t="shared" si="2156"/>
        <v>0</v>
      </c>
      <c r="FU772" s="39" t="e">
        <f t="shared" si="2157"/>
        <v>#DIV/0!</v>
      </c>
      <c r="FV772" s="39" t="e">
        <f t="shared" si="2158"/>
        <v>#DIV/0!</v>
      </c>
      <c r="FW772" s="39" t="e">
        <f t="shared" si="2159"/>
        <v>#DIV/0!</v>
      </c>
      <c r="FY772" s="39" t="e">
        <f t="shared" si="2160"/>
        <v>#DIV/0!</v>
      </c>
      <c r="FZ772" s="39" t="e">
        <f t="shared" si="2161"/>
        <v>#DIV/0!</v>
      </c>
      <c r="GA772" s="39" t="e">
        <f t="shared" si="2162"/>
        <v>#DIV/0!</v>
      </c>
      <c r="GB772" s="39" t="e">
        <f t="shared" si="2163"/>
        <v>#DIV/0!</v>
      </c>
      <c r="GC772" s="39" t="e">
        <f t="shared" si="2164"/>
        <v>#DIV/0!</v>
      </c>
      <c r="GD772" s="39" t="e">
        <f t="shared" si="2165"/>
        <v>#DIV/0!</v>
      </c>
      <c r="GE772" s="39" t="e">
        <f t="shared" si="2166"/>
        <v>#DIV/0!</v>
      </c>
      <c r="GF772" s="39" t="e">
        <f t="shared" si="2167"/>
        <v>#DIV/0!</v>
      </c>
      <c r="GG772" s="39" t="e">
        <f t="shared" si="2168"/>
        <v>#DIV/0!</v>
      </c>
      <c r="GH772" s="39" t="e">
        <f t="shared" si="2169"/>
        <v>#DIV/0!</v>
      </c>
      <c r="GI772" s="39"/>
      <c r="GJ772" s="39" t="e">
        <f t="shared" si="2170"/>
        <v>#DIV/0!</v>
      </c>
      <c r="GK772" s="39" t="e">
        <f t="shared" si="2171"/>
        <v>#DIV/0!</v>
      </c>
      <c r="GL772" s="39" t="e">
        <f t="shared" si="2172"/>
        <v>#DIV/0!</v>
      </c>
      <c r="GM772" s="39" t="e">
        <f t="shared" si="2173"/>
        <v>#DIV/0!</v>
      </c>
      <c r="GN772" s="39" t="e">
        <f t="shared" si="2174"/>
        <v>#DIV/0!</v>
      </c>
      <c r="GO772" s="57"/>
      <c r="GP772" s="57" t="e">
        <f t="shared" si="2175"/>
        <v>#DIV/0!</v>
      </c>
      <c r="GQ772" s="59" t="e">
        <f t="shared" si="2176"/>
        <v>#DIV/0!</v>
      </c>
      <c r="GR772" s="41" t="e">
        <f t="shared" si="2177"/>
        <v>#DIV/0!</v>
      </c>
      <c r="GS772" s="57" t="e">
        <f t="shared" si="2178"/>
        <v>#DIV/0!</v>
      </c>
      <c r="GT772" s="57" t="e">
        <f t="shared" si="2179"/>
        <v>#DIV/0!</v>
      </c>
      <c r="GU772" s="57" t="e">
        <f t="shared" si="2180"/>
        <v>#DIV/0!</v>
      </c>
      <c r="GV772" s="57"/>
      <c r="GW772" s="42" t="e">
        <f t="shared" si="2181"/>
        <v>#DIV/0!</v>
      </c>
      <c r="GX772" s="42" t="e">
        <f t="shared" si="2182"/>
        <v>#DIV/0!</v>
      </c>
      <c r="GY772" s="42" t="e">
        <f t="shared" si="2183"/>
        <v>#DIV/0!</v>
      </c>
      <c r="GZ772" s="57"/>
      <c r="HA772" s="2" t="e">
        <f t="shared" si="2184"/>
        <v>#DIV/0!</v>
      </c>
      <c r="HB772" s="2" t="e">
        <f t="shared" si="2185"/>
        <v>#DIV/0!</v>
      </c>
      <c r="HC772" s="2" t="e">
        <f t="shared" si="2186"/>
        <v>#DIV/0!</v>
      </c>
      <c r="HD772" s="2" t="e">
        <f t="shared" si="2187"/>
        <v>#DIV/0!</v>
      </c>
      <c r="HE772" s="2" t="e">
        <f t="shared" si="2188"/>
        <v>#DIV/0!</v>
      </c>
      <c r="HF772" s="2" t="e">
        <f t="shared" si="2189"/>
        <v>#DIV/0!</v>
      </c>
      <c r="HG772" s="2" t="e">
        <f t="shared" si="2190"/>
        <v>#DIV/0!</v>
      </c>
      <c r="HH772" s="2" t="e">
        <f t="shared" si="2191"/>
        <v>#DIV/0!</v>
      </c>
      <c r="HI772" s="2" t="e">
        <f t="shared" si="2192"/>
        <v>#DIV/0!</v>
      </c>
      <c r="HJ772" s="11" t="e">
        <f t="shared" si="2193"/>
        <v>#DIV/0!</v>
      </c>
      <c r="HK772" s="60" t="e">
        <f t="shared" si="2194"/>
        <v>#DIV/0!</v>
      </c>
      <c r="HL772" s="57"/>
      <c r="HM772" s="57" t="e">
        <f t="shared" si="2195"/>
        <v>#DIV/0!</v>
      </c>
      <c r="HN772" s="57" t="e">
        <f t="shared" si="2196"/>
        <v>#DIV/0!</v>
      </c>
      <c r="HO772" s="57" t="e">
        <f t="shared" si="2197"/>
        <v>#DIV/0!</v>
      </c>
      <c r="HP772" s="57" t="e">
        <f t="shared" si="2198"/>
        <v>#DIV/0!</v>
      </c>
      <c r="HQ772" s="57" t="e">
        <f t="shared" si="2199"/>
        <v>#DIV/0!</v>
      </c>
      <c r="HR772" s="57"/>
      <c r="HS772" s="57" t="e">
        <f t="shared" si="2200"/>
        <v>#DIV/0!</v>
      </c>
      <c r="HT772" s="57" t="e">
        <f t="shared" si="2201"/>
        <v>#DIV/0!</v>
      </c>
      <c r="HU772" s="57" t="e">
        <f t="shared" si="2202"/>
        <v>#DIV/0!</v>
      </c>
      <c r="HV772" s="57" t="e">
        <f t="shared" si="2203"/>
        <v>#DIV/0!</v>
      </c>
      <c r="HW772" s="57" t="e">
        <f t="shared" si="2204"/>
        <v>#DIV/0!</v>
      </c>
      <c r="HX772" s="57"/>
      <c r="HY772" s="57" t="e">
        <f t="shared" si="2205"/>
        <v>#DIV/0!</v>
      </c>
      <c r="HZ772" s="57" t="e">
        <f t="shared" si="2206"/>
        <v>#DIV/0!</v>
      </c>
      <c r="IA772" s="57"/>
      <c r="IB772" s="61">
        <f t="shared" si="2207"/>
        <v>0</v>
      </c>
      <c r="IC772" s="57" t="str">
        <f t="shared" si="2208"/>
        <v/>
      </c>
      <c r="ID772" s="42"/>
      <c r="IE772" s="2" t="str">
        <f t="shared" si="2209"/>
        <v/>
      </c>
      <c r="IF772" s="60" t="e">
        <f t="shared" si="2210"/>
        <v>#DIV/0!</v>
      </c>
      <c r="IG772" s="60" t="str">
        <f t="shared" si="2211"/>
        <v/>
      </c>
      <c r="IH772" s="60" t="str">
        <f t="shared" si="2212"/>
        <v>zinco-</v>
      </c>
      <c r="II772" s="60" t="str">
        <f t="shared" si="2213"/>
        <v>mangano-</v>
      </c>
      <c r="IJ772" s="60" t="e">
        <f t="shared" si="2214"/>
        <v>#DIV/0!</v>
      </c>
      <c r="IK772" s="60" t="e">
        <f t="shared" si="2215"/>
        <v>#DIV/0!</v>
      </c>
      <c r="IL772" s="60" t="e">
        <f t="shared" si="2216"/>
        <v>#DIV/0!</v>
      </c>
      <c r="IM772" s="60" t="e">
        <f t="shared" si="2217"/>
        <v>#DIV/0!</v>
      </c>
      <c r="IN772" s="60" t="str">
        <f t="shared" si="2218"/>
        <v/>
      </c>
      <c r="IO772" s="60" t="str">
        <f t="shared" si="2219"/>
        <v/>
      </c>
      <c r="IP772" s="57"/>
      <c r="IQ772" s="57" t="str">
        <f t="shared" si="2220"/>
        <v>ERROR!!</v>
      </c>
    </row>
    <row r="773" spans="24:251">
      <c r="X773" s="29">
        <f t="shared" si="2076"/>
        <v>0</v>
      </c>
      <c r="Y773" s="29">
        <f t="shared" si="2077"/>
        <v>0</v>
      </c>
      <c r="Z773" s="29" t="e">
        <f t="shared" si="2078"/>
        <v>#DIV/0!</v>
      </c>
      <c r="AA773" s="29" t="e">
        <f t="shared" si="2079"/>
        <v>#DIV/0!</v>
      </c>
      <c r="AB773" s="29" t="e">
        <f t="shared" si="2080"/>
        <v>#DIV/0!</v>
      </c>
      <c r="AC773" s="29" t="e">
        <f t="shared" si="2081"/>
        <v>#DIV/0!</v>
      </c>
      <c r="AF773" s="23">
        <v>60.084299999999999</v>
      </c>
      <c r="AG773" s="23">
        <v>79.878799999999998</v>
      </c>
      <c r="AH773" s="23">
        <v>101.96120000000001</v>
      </c>
      <c r="AI773" s="23">
        <v>151.99039999999999</v>
      </c>
      <c r="AJ773" s="23">
        <v>159.69</v>
      </c>
      <c r="AK773" s="23">
        <v>71.846400000000003</v>
      </c>
      <c r="AL773" s="23">
        <v>70.9375</v>
      </c>
      <c r="AM773" s="23">
        <v>40.304400000000001</v>
      </c>
      <c r="AN773" s="23">
        <v>56.077399999999997</v>
      </c>
      <c r="AO773" s="23">
        <v>61.978999999999999</v>
      </c>
      <c r="AP773" s="23">
        <v>94.195999999999998</v>
      </c>
      <c r="AQ773" s="23">
        <v>18.998000000000001</v>
      </c>
      <c r="AR773" s="23">
        <v>35.450000000000003</v>
      </c>
      <c r="AS773" s="23">
        <v>29.88</v>
      </c>
      <c r="AT773" s="23">
        <v>74.691999999999993</v>
      </c>
      <c r="AU773" s="23">
        <v>81.39</v>
      </c>
      <c r="AX773" s="54">
        <f t="shared" si="2082"/>
        <v>0</v>
      </c>
      <c r="AY773" s="54">
        <f t="shared" si="2083"/>
        <v>0</v>
      </c>
      <c r="AZ773" s="54">
        <f t="shared" si="2084"/>
        <v>0</v>
      </c>
      <c r="BA773" s="54">
        <f t="shared" si="2085"/>
        <v>0</v>
      </c>
      <c r="BB773" s="54">
        <f t="shared" si="2086"/>
        <v>0</v>
      </c>
      <c r="BC773" s="54">
        <f t="shared" si="2087"/>
        <v>0</v>
      </c>
      <c r="BD773" s="54">
        <f t="shared" si="2088"/>
        <v>0</v>
      </c>
      <c r="BE773" s="54">
        <f t="shared" si="2089"/>
        <v>0</v>
      </c>
      <c r="BF773" s="54">
        <f t="shared" si="2090"/>
        <v>0</v>
      </c>
      <c r="BG773" s="54">
        <f t="shared" si="2091"/>
        <v>0</v>
      </c>
      <c r="BH773" s="54">
        <f t="shared" si="2092"/>
        <v>0</v>
      </c>
      <c r="BI773" s="54">
        <f t="shared" si="2093"/>
        <v>0</v>
      </c>
      <c r="BJ773" s="54">
        <f t="shared" si="2094"/>
        <v>0</v>
      </c>
      <c r="BK773" s="54">
        <f t="shared" si="2095"/>
        <v>0</v>
      </c>
      <c r="BL773" s="54">
        <f t="shared" si="2096"/>
        <v>0</v>
      </c>
      <c r="BM773" s="42"/>
      <c r="BO773" s="54">
        <f>'Norm-coeff'!$C$2+$AX773*'Norm-coeff'!$D$2+$AY773*'Norm-coeff'!$E$2+$AZ773*'Norm-coeff'!$F$2+$BA773*'Norm-coeff'!$G$2+$BB773*'Norm-coeff'!$H$2+$BC773*'Norm-coeff'!$I$2+$BD773*'Norm-coeff'!$J$2+$BE773*'Norm-coeff'!$K$2+$BF773*'Norm-coeff'!$L$2+$BG773*'Norm-coeff'!$M$2+$BH773*'Norm-coeff'!$N$2+$BI773*'Norm-coeff'!$O$2</f>
        <v>5.4045421474420303</v>
      </c>
      <c r="BP773" s="54">
        <f>'Norm-coeff'!$C$3+$AX773*'Norm-coeff'!$D$3+$AY773*'Norm-coeff'!$E$3+$AZ773*'Norm-coeff'!$F$3+$BA773*'Norm-coeff'!$G$3+$BB773*'Norm-coeff'!$H$3+$BC773*'Norm-coeff'!$I$3+$BD773*'Norm-coeff'!$J$3+$BE773*'Norm-coeff'!$K$3+$BF773*'Norm-coeff'!$L$3+$BG773*'Norm-coeff'!$M$3+$BH773*'Norm-coeff'!$N$3+$BI773*'Norm-coeff'!$O$3</f>
        <v>3.15319116612705</v>
      </c>
      <c r="BQ773" s="54">
        <f>'Norm-coeff'!$C$4+$AX773*'Norm-coeff'!$D$4+$AY773*'Norm-coeff'!$E$4+$AZ773*'Norm-coeff'!$F$4+$BA773*'Norm-coeff'!$G$4+$BB773*'Norm-coeff'!$H$4+$BC773*'Norm-coeff'!$I$4+$BD773*'Norm-coeff'!$J$4+$BE773*'Norm-coeff'!$K$4+$BF773*'Norm-coeff'!$L$4+$BG773*'Norm-coeff'!$M$4+$BH773*'Norm-coeff'!$N$4+$BI773*'Norm-coeff'!$O$4</f>
        <v>1.42115649462768</v>
      </c>
      <c r="BR773" s="54">
        <f>'Norm-coeff'!$C$5+$AX773*'Norm-coeff'!$D$5+$AY773*'Norm-coeff'!$E$5+$AZ773*'Norm-coeff'!$F$5+$BA773*'Norm-coeff'!$G$5+$BB773*'Norm-coeff'!$H$5+$BC773*'Norm-coeff'!$I$5+$BD773*'Norm-coeff'!$J$5+$BE773*'Norm-coeff'!$K$5+$BF773*'Norm-coeff'!$L$5+$BG773*'Norm-coeff'!$M$5+$BH773*'Norm-coeff'!$N$5+$BI773*'Norm-coeff'!$O$5</f>
        <v>1.0553329241296201</v>
      </c>
      <c r="BS773" s="54">
        <f>'Norm-coeff'!$C$6+$AX773*'Norm-coeff'!$D$6+$AY773*'Norm-coeff'!$E$6+$AZ773*'Norm-coeff'!$F$6+$BA773*'Norm-coeff'!$G$6+$BB773*'Norm-coeff'!$H$6+$BC773*'Norm-coeff'!$I$6+$BD773*'Norm-coeff'!$J$6+$BE773*'Norm-coeff'!$K$6+$BF773*'Norm-coeff'!$L$6+$BG773*'Norm-coeff'!$M$6+$BH773*'Norm-coeff'!$N$6+$BI773*'Norm-coeff'!$O$6</f>
        <v>-1.48700885495103E-2</v>
      </c>
      <c r="BT773" s="54">
        <f>'Norm-coeff'!$C$7+$AX773*'Norm-coeff'!$D$7+$AY773*'Norm-coeff'!$E$7+$AZ773*'Norm-coeff'!$F$7+$BA773*'Norm-coeff'!$G$7+$BB773*'Norm-coeff'!$H$7+$BC773*'Norm-coeff'!$I$7+$BD773*'Norm-coeff'!$J$7+$BE773*'Norm-coeff'!$K$7+$BF773*'Norm-coeff'!$L$7+$BG773*'Norm-coeff'!$M$7+$BH773*'Norm-coeff'!$N$7+$BI773*'Norm-coeff'!$O$7</f>
        <v>2.0907583608832998</v>
      </c>
      <c r="BU773" s="54">
        <f>'Norm-coeff'!$C$8+$AX773*'Norm-coeff'!$D$8+$AY773*'Norm-coeff'!$E$8+$AZ773*'Norm-coeff'!$F$8+$BA773*'Norm-coeff'!$G$8+$BB773*'Norm-coeff'!$H$8+$BC773*'Norm-coeff'!$I$8+$BD773*'Norm-coeff'!$J$8+$BE773*'Norm-coeff'!$K$8+$BF773*'Norm-coeff'!$L$8+$BG773*'Norm-coeff'!$M$8+$BH773*'Norm-coeff'!$N$8+$BI773*'Norm-coeff'!$O$8</f>
        <v>0.65894159836244504</v>
      </c>
      <c r="BV773" s="54">
        <f>'Norm-coeff'!$C$9+$AX773*'Norm-coeff'!$D$9+$AY773*'Norm-coeff'!$E$9+$AZ773*'Norm-coeff'!$F$9+$BA773*'Norm-coeff'!$G$9+$BB773*'Norm-coeff'!$H$9+$BC773*'Norm-coeff'!$I$9+$BD773*'Norm-coeff'!$J$9+$BE773*'Norm-coeff'!$K$9+$BF773*'Norm-coeff'!$L$9+$BG773*'Norm-coeff'!$M$9+$BH773*'Norm-coeff'!$N$9+$BI773*'Norm-coeff'!$O$9</f>
        <v>1.48961085014701</v>
      </c>
      <c r="BW773" s="54">
        <f>'Norm-coeff'!$C$10+$AX773*'Norm-coeff'!$D$10+$AY773*'Norm-coeff'!$E$10+$AZ773*'Norm-coeff'!$F$10+$BA773*'Norm-coeff'!$G$10+$BB773*'Norm-coeff'!$H$10+$BC773*'Norm-coeff'!$I$10+$BD773*'Norm-coeff'!$J$10+$BE773*'Norm-coeff'!$K$10+$BF773*'Norm-coeff'!$L$10+$BG773*'Norm-coeff'!$M$10+$BH773*'Norm-coeff'!$N$10+$BI773*'Norm-coeff'!$O$10</f>
        <v>1.42058735749591</v>
      </c>
      <c r="BX773" s="54">
        <f>'Norm-coeff'!$C$11+$AX773*'Norm-coeff'!$D$11+$AY773*'Norm-coeff'!$E$11+$AZ773*'Norm-coeff'!$F$11+$BA773*'Norm-coeff'!$G$11+$BB773*'Norm-coeff'!$H$11+$BC773*'Norm-coeff'!$I$11+$BD773*'Norm-coeff'!$J$11+$BE773*'Norm-coeff'!$K$11+$BF773*'Norm-coeff'!$L$11+$BG773*'Norm-coeff'!$M$11+$BH773*'Norm-coeff'!$N$11+$BI773*'Norm-coeff'!$O$11</f>
        <v>0.221233014421479</v>
      </c>
      <c r="BY773" s="54">
        <f>'Norm-coeff'!$C$12+$AX773*'Norm-coeff'!$D$12+$AY773*'Norm-coeff'!$E$12+$AZ773*'Norm-coeff'!$F$12+$BA773*'Norm-coeff'!$G$12+$BB773*'Norm-coeff'!$H$12+$BC773*'Norm-coeff'!$I$12+$BD773*'Norm-coeff'!$J$12+$BE773*'Norm-coeff'!$K$12+$BF773*'Norm-coeff'!$L$12+$BG773*'Norm-coeff'!$M$12+$BH773*'Norm-coeff'!$N$12+$BI773*'Norm-coeff'!$O$12</f>
        <v>0.283527502056037</v>
      </c>
      <c r="BZ773" s="54">
        <f>'Norm-coeff'!$C$13+$AX773*'Norm-coeff'!$D$13+$AY773*'Norm-coeff'!$E$13+$AZ773*'Norm-coeff'!$F$13+$BA773*'Norm-coeff'!$G$13+$BB773*'Norm-coeff'!$H$13+$BC773*'Norm-coeff'!$I$13+$BD773*'Norm-coeff'!$J$13+$BE773*'Norm-coeff'!$K$13+$BF773*'Norm-coeff'!$L$13+$BG773*'Norm-coeff'!$M$13+$BH773*'Norm-coeff'!$N$13+$BI773*'Norm-coeff'!$O$13</f>
        <v>-4.1864930554451202E-2</v>
      </c>
      <c r="CA773" s="54">
        <f>'Norm-coeff'!$C$14+$AX773*'Norm-coeff'!$D$14+$AY773*'Norm-coeff'!$E$14+$AZ773*'Norm-coeff'!$F$14+$BA773*'Norm-coeff'!$G$14+$BB773*'Norm-coeff'!$H$14+$BC773*'Norm-coeff'!$I$14+$BD773*'Norm-coeff'!$J$14+$BE773*'Norm-coeff'!$K$14+$BF773*'Norm-coeff'!$L$14+$BG773*'Norm-coeff'!$M$14+$BH773*'Norm-coeff'!$N$14+$BI773*'Norm-coeff'!$O$14</f>
        <v>4.2526983164477103</v>
      </c>
      <c r="CC773" s="54">
        <f t="shared" si="2221"/>
        <v>0</v>
      </c>
      <c r="CG773" s="54">
        <f t="shared" si="2097"/>
        <v>0</v>
      </c>
      <c r="CH773" s="54">
        <f t="shared" si="2248"/>
        <v>0</v>
      </c>
      <c r="CI773" s="54">
        <f t="shared" si="2098"/>
        <v>0</v>
      </c>
      <c r="CJ773" s="56">
        <f t="shared" si="2099"/>
        <v>0</v>
      </c>
      <c r="CK773" s="54">
        <f t="shared" si="2100"/>
        <v>0</v>
      </c>
      <c r="CL773" s="54">
        <f t="shared" si="2101"/>
        <v>0</v>
      </c>
      <c r="CM773" s="54">
        <f t="shared" si="2102"/>
        <v>0</v>
      </c>
      <c r="CN773" s="54">
        <f t="shared" si="2103"/>
        <v>0</v>
      </c>
      <c r="CO773" s="54">
        <f t="shared" si="2104"/>
        <v>0</v>
      </c>
      <c r="CP773" s="54">
        <f t="shared" si="2105"/>
        <v>0</v>
      </c>
      <c r="CQ773" s="54">
        <f t="shared" si="2106"/>
        <v>0</v>
      </c>
      <c r="CR773" s="54">
        <f t="shared" si="2107"/>
        <v>0</v>
      </c>
      <c r="CS773" s="54">
        <f t="shared" si="2108"/>
        <v>0</v>
      </c>
      <c r="CU773" s="54">
        <f t="shared" si="2109"/>
        <v>0</v>
      </c>
      <c r="CV773" s="54">
        <f t="shared" si="2110"/>
        <v>0</v>
      </c>
      <c r="CW773" s="54">
        <f t="shared" si="2111"/>
        <v>0</v>
      </c>
      <c r="CX773" s="54">
        <f t="shared" si="2112"/>
        <v>0</v>
      </c>
      <c r="CZ773" s="54">
        <f t="shared" si="2113"/>
        <v>0</v>
      </c>
      <c r="DA773" s="54">
        <f t="shared" si="2114"/>
        <v>0</v>
      </c>
      <c r="DB773" s="54">
        <f t="shared" si="2115"/>
        <v>0</v>
      </c>
      <c r="DC773" s="54">
        <f t="shared" si="2116"/>
        <v>0</v>
      </c>
      <c r="DD773" s="54">
        <f t="shared" si="2117"/>
        <v>0</v>
      </c>
      <c r="DE773" s="54">
        <f t="shared" si="2118"/>
        <v>0</v>
      </c>
      <c r="DF773" s="54">
        <f t="shared" si="2119"/>
        <v>0</v>
      </c>
      <c r="DG773" s="54">
        <f t="shared" si="2120"/>
        <v>2</v>
      </c>
      <c r="DH773" s="71">
        <f t="shared" si="2121"/>
        <v>0</v>
      </c>
      <c r="DI773" s="71">
        <f t="shared" si="2122"/>
        <v>0</v>
      </c>
      <c r="DJ773" s="54">
        <f t="shared" si="2123"/>
        <v>0</v>
      </c>
      <c r="DK773" s="54">
        <f t="shared" si="2124"/>
        <v>2</v>
      </c>
      <c r="DL773" s="4">
        <f t="shared" si="2222"/>
        <v>0</v>
      </c>
      <c r="DM773" s="3">
        <f t="shared" si="2125"/>
        <v>0</v>
      </c>
      <c r="DN773" s="3">
        <f t="shared" si="2126"/>
        <v>0</v>
      </c>
      <c r="DO773" s="4" t="e">
        <f t="shared" si="2127"/>
        <v>#DIV/0!</v>
      </c>
      <c r="DP773" s="57"/>
      <c r="DQ773" s="57"/>
      <c r="DR773" s="56">
        <f t="shared" si="2223"/>
        <v>2</v>
      </c>
      <c r="DS773" s="56">
        <f t="shared" si="2224"/>
        <v>0</v>
      </c>
      <c r="DT773" s="38">
        <f t="shared" si="2225"/>
        <v>0</v>
      </c>
      <c r="DU773" s="38">
        <f t="shared" si="2128"/>
        <v>2</v>
      </c>
      <c r="DV773" s="38">
        <f t="shared" si="2226"/>
        <v>0</v>
      </c>
      <c r="DW773" s="39">
        <f t="shared" si="2227"/>
        <v>0</v>
      </c>
      <c r="DX773" s="39">
        <f t="shared" si="2228"/>
        <v>0</v>
      </c>
      <c r="DY773" s="39">
        <f t="shared" si="2229"/>
        <v>0</v>
      </c>
      <c r="DZ773" s="39">
        <f t="shared" si="2230"/>
        <v>0</v>
      </c>
      <c r="EA773" s="39">
        <f t="shared" si="2231"/>
        <v>0</v>
      </c>
      <c r="EB773" s="37" t="e">
        <f t="shared" si="2129"/>
        <v>#DIV/0!</v>
      </c>
      <c r="EC773" s="37" t="e">
        <f t="shared" si="2130"/>
        <v>#DIV/0!</v>
      </c>
      <c r="ED773" s="37" t="e">
        <f t="shared" si="2131"/>
        <v>#DIV/0!</v>
      </c>
      <c r="EE773" s="37" t="e">
        <f t="shared" si="2132"/>
        <v>#DIV/0!</v>
      </c>
      <c r="EF773" s="39" t="e">
        <f t="shared" si="2133"/>
        <v>#DIV/0!</v>
      </c>
      <c r="EG773" s="37" t="e">
        <f t="shared" si="2134"/>
        <v>#DIV/0!</v>
      </c>
      <c r="EH773" s="37" t="e">
        <f t="shared" si="2135"/>
        <v>#DIV/0!</v>
      </c>
      <c r="EI773" s="11" t="b">
        <f t="shared" si="2136"/>
        <v>1</v>
      </c>
      <c r="EJ773" s="11" t="b">
        <f t="shared" si="2137"/>
        <v>0</v>
      </c>
      <c r="EK773" s="39" t="e">
        <f t="shared" si="2138"/>
        <v>#DIV/0!</v>
      </c>
      <c r="EL773" s="39" t="e">
        <f t="shared" si="2139"/>
        <v>#DIV/0!</v>
      </c>
      <c r="EM773" s="39" t="e">
        <f t="shared" si="2140"/>
        <v>#DIV/0!</v>
      </c>
      <c r="EN773" s="39" t="e">
        <f t="shared" si="2141"/>
        <v>#DIV/0!</v>
      </c>
      <c r="EO773" s="39" t="e">
        <f t="shared" si="2142"/>
        <v>#DIV/0!</v>
      </c>
      <c r="EP773" s="39" t="e">
        <f t="shared" si="2143"/>
        <v>#DIV/0!</v>
      </c>
      <c r="EQ773" s="39" t="e">
        <f t="shared" si="2144"/>
        <v>#DIV/0!</v>
      </c>
      <c r="ER773" s="39" t="e">
        <f t="shared" si="2145"/>
        <v>#DIV/0!</v>
      </c>
      <c r="ES773" s="58" t="str">
        <f t="shared" si="2146"/>
        <v>(OH,F,Cl)-dominate amphibole</v>
      </c>
      <c r="ET773" s="58" t="e">
        <f t="shared" si="2147"/>
        <v>#N/A</v>
      </c>
      <c r="EU773" s="56">
        <f t="shared" si="2232"/>
        <v>0</v>
      </c>
      <c r="EV773" s="56">
        <f t="shared" si="2233"/>
        <v>0</v>
      </c>
      <c r="EW773" s="56">
        <f t="shared" si="2234"/>
        <v>0</v>
      </c>
      <c r="EX773" s="56">
        <f t="shared" si="2235"/>
        <v>0</v>
      </c>
      <c r="EY773" s="56">
        <f t="shared" si="2236"/>
        <v>0</v>
      </c>
      <c r="EZ773" s="56">
        <f t="shared" si="2237"/>
        <v>0</v>
      </c>
      <c r="FA773" s="39">
        <f t="shared" si="2238"/>
        <v>0</v>
      </c>
      <c r="FB773" s="39">
        <f t="shared" si="2239"/>
        <v>0</v>
      </c>
      <c r="FC773" s="54">
        <f t="shared" si="2240"/>
        <v>0</v>
      </c>
      <c r="FD773" s="54">
        <f t="shared" si="2241"/>
        <v>0</v>
      </c>
      <c r="FE773" s="39">
        <f t="shared" si="2242"/>
        <v>0</v>
      </c>
      <c r="FF773" s="54">
        <f t="shared" si="2243"/>
        <v>0</v>
      </c>
      <c r="FG773" s="39">
        <f t="shared" si="2244"/>
        <v>0</v>
      </c>
      <c r="FH773" s="39">
        <f t="shared" si="2148"/>
        <v>0</v>
      </c>
      <c r="FI773" s="39">
        <f t="shared" si="2149"/>
        <v>0</v>
      </c>
      <c r="FJ773" s="39">
        <f t="shared" si="2150"/>
        <v>0</v>
      </c>
      <c r="FK773" s="39" t="e">
        <f t="shared" si="2151"/>
        <v>#DIV/0!</v>
      </c>
      <c r="FL773" s="39" t="e">
        <f t="shared" si="2152"/>
        <v>#DIV/0!</v>
      </c>
      <c r="FM773" s="39" t="e">
        <f t="shared" si="2153"/>
        <v>#DIV/0!</v>
      </c>
      <c r="FN773" s="39">
        <f t="shared" si="2154"/>
        <v>1</v>
      </c>
      <c r="FO773" s="39">
        <f t="shared" si="2245"/>
        <v>0</v>
      </c>
      <c r="FP773" s="39">
        <f t="shared" si="2246"/>
        <v>0</v>
      </c>
      <c r="FQ773" s="39">
        <f t="shared" si="2247"/>
        <v>0</v>
      </c>
      <c r="FR773" s="39">
        <f t="shared" si="2155"/>
        <v>0</v>
      </c>
      <c r="FS773" s="39">
        <f t="shared" si="2156"/>
        <v>0</v>
      </c>
      <c r="FU773" s="39" t="e">
        <f t="shared" si="2157"/>
        <v>#DIV/0!</v>
      </c>
      <c r="FV773" s="39" t="e">
        <f t="shared" si="2158"/>
        <v>#DIV/0!</v>
      </c>
      <c r="FW773" s="39" t="e">
        <f t="shared" si="2159"/>
        <v>#DIV/0!</v>
      </c>
      <c r="FY773" s="39" t="e">
        <f t="shared" si="2160"/>
        <v>#DIV/0!</v>
      </c>
      <c r="FZ773" s="39" t="e">
        <f t="shared" si="2161"/>
        <v>#DIV/0!</v>
      </c>
      <c r="GA773" s="39" t="e">
        <f t="shared" si="2162"/>
        <v>#DIV/0!</v>
      </c>
      <c r="GB773" s="39" t="e">
        <f t="shared" si="2163"/>
        <v>#DIV/0!</v>
      </c>
      <c r="GC773" s="39" t="e">
        <f t="shared" si="2164"/>
        <v>#DIV/0!</v>
      </c>
      <c r="GD773" s="39" t="e">
        <f t="shared" si="2165"/>
        <v>#DIV/0!</v>
      </c>
      <c r="GE773" s="39" t="e">
        <f t="shared" si="2166"/>
        <v>#DIV/0!</v>
      </c>
      <c r="GF773" s="39" t="e">
        <f t="shared" si="2167"/>
        <v>#DIV/0!</v>
      </c>
      <c r="GG773" s="39" t="e">
        <f t="shared" si="2168"/>
        <v>#DIV/0!</v>
      </c>
      <c r="GH773" s="39" t="e">
        <f t="shared" si="2169"/>
        <v>#DIV/0!</v>
      </c>
      <c r="GI773" s="39"/>
      <c r="GJ773" s="39" t="e">
        <f t="shared" si="2170"/>
        <v>#DIV/0!</v>
      </c>
      <c r="GK773" s="39" t="e">
        <f t="shared" si="2171"/>
        <v>#DIV/0!</v>
      </c>
      <c r="GL773" s="39" t="e">
        <f t="shared" si="2172"/>
        <v>#DIV/0!</v>
      </c>
      <c r="GM773" s="39" t="e">
        <f t="shared" si="2173"/>
        <v>#DIV/0!</v>
      </c>
      <c r="GN773" s="39" t="e">
        <f t="shared" si="2174"/>
        <v>#DIV/0!</v>
      </c>
      <c r="GO773" s="57"/>
      <c r="GP773" s="57" t="e">
        <f t="shared" si="2175"/>
        <v>#DIV/0!</v>
      </c>
      <c r="GQ773" s="59" t="e">
        <f t="shared" si="2176"/>
        <v>#DIV/0!</v>
      </c>
      <c r="GR773" s="41" t="e">
        <f t="shared" si="2177"/>
        <v>#DIV/0!</v>
      </c>
      <c r="GS773" s="57" t="e">
        <f t="shared" si="2178"/>
        <v>#DIV/0!</v>
      </c>
      <c r="GT773" s="57" t="e">
        <f t="shared" si="2179"/>
        <v>#DIV/0!</v>
      </c>
      <c r="GU773" s="57" t="e">
        <f t="shared" si="2180"/>
        <v>#DIV/0!</v>
      </c>
      <c r="GV773" s="57"/>
      <c r="GW773" s="42" t="e">
        <f t="shared" si="2181"/>
        <v>#DIV/0!</v>
      </c>
      <c r="GX773" s="42" t="e">
        <f t="shared" si="2182"/>
        <v>#DIV/0!</v>
      </c>
      <c r="GY773" s="42" t="e">
        <f t="shared" si="2183"/>
        <v>#DIV/0!</v>
      </c>
      <c r="GZ773" s="57"/>
      <c r="HA773" s="2" t="e">
        <f t="shared" si="2184"/>
        <v>#DIV/0!</v>
      </c>
      <c r="HB773" s="2" t="e">
        <f t="shared" si="2185"/>
        <v>#DIV/0!</v>
      </c>
      <c r="HC773" s="2" t="e">
        <f t="shared" si="2186"/>
        <v>#DIV/0!</v>
      </c>
      <c r="HD773" s="2" t="e">
        <f t="shared" si="2187"/>
        <v>#DIV/0!</v>
      </c>
      <c r="HE773" s="2" t="e">
        <f t="shared" si="2188"/>
        <v>#DIV/0!</v>
      </c>
      <c r="HF773" s="2" t="e">
        <f t="shared" si="2189"/>
        <v>#DIV/0!</v>
      </c>
      <c r="HG773" s="2" t="e">
        <f t="shared" si="2190"/>
        <v>#DIV/0!</v>
      </c>
      <c r="HH773" s="2" t="e">
        <f t="shared" si="2191"/>
        <v>#DIV/0!</v>
      </c>
      <c r="HI773" s="2" t="e">
        <f t="shared" si="2192"/>
        <v>#DIV/0!</v>
      </c>
      <c r="HJ773" s="11" t="e">
        <f t="shared" si="2193"/>
        <v>#DIV/0!</v>
      </c>
      <c r="HK773" s="60" t="e">
        <f t="shared" si="2194"/>
        <v>#DIV/0!</v>
      </c>
      <c r="HL773" s="57"/>
      <c r="HM773" s="57" t="e">
        <f t="shared" si="2195"/>
        <v>#DIV/0!</v>
      </c>
      <c r="HN773" s="57" t="e">
        <f t="shared" si="2196"/>
        <v>#DIV/0!</v>
      </c>
      <c r="HO773" s="57" t="e">
        <f t="shared" si="2197"/>
        <v>#DIV/0!</v>
      </c>
      <c r="HP773" s="57" t="e">
        <f t="shared" si="2198"/>
        <v>#DIV/0!</v>
      </c>
      <c r="HQ773" s="57" t="e">
        <f t="shared" si="2199"/>
        <v>#DIV/0!</v>
      </c>
      <c r="HR773" s="57"/>
      <c r="HS773" s="57" t="e">
        <f t="shared" si="2200"/>
        <v>#DIV/0!</v>
      </c>
      <c r="HT773" s="57" t="e">
        <f t="shared" si="2201"/>
        <v>#DIV/0!</v>
      </c>
      <c r="HU773" s="57" t="e">
        <f t="shared" si="2202"/>
        <v>#DIV/0!</v>
      </c>
      <c r="HV773" s="57" t="e">
        <f t="shared" si="2203"/>
        <v>#DIV/0!</v>
      </c>
      <c r="HW773" s="57" t="e">
        <f t="shared" si="2204"/>
        <v>#DIV/0!</v>
      </c>
      <c r="HX773" s="57"/>
      <c r="HY773" s="57" t="e">
        <f t="shared" si="2205"/>
        <v>#DIV/0!</v>
      </c>
      <c r="HZ773" s="57" t="e">
        <f t="shared" si="2206"/>
        <v>#DIV/0!</v>
      </c>
      <c r="IA773" s="57"/>
      <c r="IB773" s="61">
        <f t="shared" si="2207"/>
        <v>0</v>
      </c>
      <c r="IC773" s="57" t="str">
        <f t="shared" si="2208"/>
        <v/>
      </c>
      <c r="ID773" s="42"/>
      <c r="IE773" s="2" t="str">
        <f t="shared" si="2209"/>
        <v/>
      </c>
      <c r="IF773" s="60" t="e">
        <f t="shared" si="2210"/>
        <v>#DIV/0!</v>
      </c>
      <c r="IG773" s="60" t="str">
        <f t="shared" si="2211"/>
        <v/>
      </c>
      <c r="IH773" s="60" t="str">
        <f t="shared" si="2212"/>
        <v>zinco-</v>
      </c>
      <c r="II773" s="60" t="str">
        <f t="shared" si="2213"/>
        <v>mangano-</v>
      </c>
      <c r="IJ773" s="60" t="e">
        <f t="shared" si="2214"/>
        <v>#DIV/0!</v>
      </c>
      <c r="IK773" s="60" t="e">
        <f t="shared" si="2215"/>
        <v>#DIV/0!</v>
      </c>
      <c r="IL773" s="60" t="e">
        <f t="shared" si="2216"/>
        <v>#DIV/0!</v>
      </c>
      <c r="IM773" s="60" t="e">
        <f t="shared" si="2217"/>
        <v>#DIV/0!</v>
      </c>
      <c r="IN773" s="60" t="str">
        <f t="shared" si="2218"/>
        <v/>
      </c>
      <c r="IO773" s="60" t="str">
        <f t="shared" si="2219"/>
        <v/>
      </c>
      <c r="IP773" s="57"/>
      <c r="IQ773" s="57" t="str">
        <f t="shared" si="2220"/>
        <v>ERROR!!</v>
      </c>
    </row>
    <row r="774" spans="24:251">
      <c r="X774" s="29">
        <f t="shared" si="2076"/>
        <v>0</v>
      </c>
      <c r="Y774" s="29">
        <f t="shared" si="2077"/>
        <v>0</v>
      </c>
      <c r="Z774" s="29" t="e">
        <f t="shared" si="2078"/>
        <v>#DIV/0!</v>
      </c>
      <c r="AA774" s="29" t="e">
        <f t="shared" si="2079"/>
        <v>#DIV/0!</v>
      </c>
      <c r="AB774" s="29" t="e">
        <f t="shared" si="2080"/>
        <v>#DIV/0!</v>
      </c>
      <c r="AC774" s="29" t="e">
        <f t="shared" si="2081"/>
        <v>#DIV/0!</v>
      </c>
      <c r="AF774" s="23">
        <v>60.084299999999999</v>
      </c>
      <c r="AG774" s="23">
        <v>79.878799999999998</v>
      </c>
      <c r="AH774" s="23">
        <v>101.96120000000001</v>
      </c>
      <c r="AI774" s="23">
        <v>151.99039999999999</v>
      </c>
      <c r="AJ774" s="23">
        <v>159.69</v>
      </c>
      <c r="AK774" s="23">
        <v>71.846400000000003</v>
      </c>
      <c r="AL774" s="23">
        <v>70.9375</v>
      </c>
      <c r="AM774" s="23">
        <v>40.304400000000001</v>
      </c>
      <c r="AN774" s="23">
        <v>56.077399999999997</v>
      </c>
      <c r="AO774" s="23">
        <v>61.978999999999999</v>
      </c>
      <c r="AP774" s="23">
        <v>94.195999999999998</v>
      </c>
      <c r="AQ774" s="23">
        <v>18.998000000000001</v>
      </c>
      <c r="AR774" s="23">
        <v>35.450000000000003</v>
      </c>
      <c r="AS774" s="23">
        <v>29.88</v>
      </c>
      <c r="AT774" s="23">
        <v>74.691999999999993</v>
      </c>
      <c r="AU774" s="23">
        <v>81.39</v>
      </c>
      <c r="AX774" s="54">
        <f t="shared" si="2082"/>
        <v>0</v>
      </c>
      <c r="AY774" s="54">
        <f t="shared" si="2083"/>
        <v>0</v>
      </c>
      <c r="AZ774" s="54">
        <f t="shared" si="2084"/>
        <v>0</v>
      </c>
      <c r="BA774" s="54">
        <f t="shared" si="2085"/>
        <v>0</v>
      </c>
      <c r="BB774" s="54">
        <f t="shared" si="2086"/>
        <v>0</v>
      </c>
      <c r="BC774" s="54">
        <f t="shared" si="2087"/>
        <v>0</v>
      </c>
      <c r="BD774" s="54">
        <f t="shared" si="2088"/>
        <v>0</v>
      </c>
      <c r="BE774" s="54">
        <f t="shared" si="2089"/>
        <v>0</v>
      </c>
      <c r="BF774" s="54">
        <f t="shared" si="2090"/>
        <v>0</v>
      </c>
      <c r="BG774" s="54">
        <f t="shared" si="2091"/>
        <v>0</v>
      </c>
      <c r="BH774" s="54">
        <f t="shared" si="2092"/>
        <v>0</v>
      </c>
      <c r="BI774" s="54">
        <f t="shared" si="2093"/>
        <v>0</v>
      </c>
      <c r="BJ774" s="54">
        <f t="shared" si="2094"/>
        <v>0</v>
      </c>
      <c r="BK774" s="54">
        <f t="shared" si="2095"/>
        <v>0</v>
      </c>
      <c r="BL774" s="54">
        <f t="shared" si="2096"/>
        <v>0</v>
      </c>
      <c r="BM774" s="42"/>
      <c r="BO774" s="54">
        <f>'Norm-coeff'!$C$2+$AX774*'Norm-coeff'!$D$2+$AY774*'Norm-coeff'!$E$2+$AZ774*'Norm-coeff'!$F$2+$BA774*'Norm-coeff'!$G$2+$BB774*'Norm-coeff'!$H$2+$BC774*'Norm-coeff'!$I$2+$BD774*'Norm-coeff'!$J$2+$BE774*'Norm-coeff'!$K$2+$BF774*'Norm-coeff'!$L$2+$BG774*'Norm-coeff'!$M$2+$BH774*'Norm-coeff'!$N$2+$BI774*'Norm-coeff'!$O$2</f>
        <v>5.4045421474420303</v>
      </c>
      <c r="BP774" s="54">
        <f>'Norm-coeff'!$C$3+$AX774*'Norm-coeff'!$D$3+$AY774*'Norm-coeff'!$E$3+$AZ774*'Norm-coeff'!$F$3+$BA774*'Norm-coeff'!$G$3+$BB774*'Norm-coeff'!$H$3+$BC774*'Norm-coeff'!$I$3+$BD774*'Norm-coeff'!$J$3+$BE774*'Norm-coeff'!$K$3+$BF774*'Norm-coeff'!$L$3+$BG774*'Norm-coeff'!$M$3+$BH774*'Norm-coeff'!$N$3+$BI774*'Norm-coeff'!$O$3</f>
        <v>3.15319116612705</v>
      </c>
      <c r="BQ774" s="54">
        <f>'Norm-coeff'!$C$4+$AX774*'Norm-coeff'!$D$4+$AY774*'Norm-coeff'!$E$4+$AZ774*'Norm-coeff'!$F$4+$BA774*'Norm-coeff'!$G$4+$BB774*'Norm-coeff'!$H$4+$BC774*'Norm-coeff'!$I$4+$BD774*'Norm-coeff'!$J$4+$BE774*'Norm-coeff'!$K$4+$BF774*'Norm-coeff'!$L$4+$BG774*'Norm-coeff'!$M$4+$BH774*'Norm-coeff'!$N$4+$BI774*'Norm-coeff'!$O$4</f>
        <v>1.42115649462768</v>
      </c>
      <c r="BR774" s="54">
        <f>'Norm-coeff'!$C$5+$AX774*'Norm-coeff'!$D$5+$AY774*'Norm-coeff'!$E$5+$AZ774*'Norm-coeff'!$F$5+$BA774*'Norm-coeff'!$G$5+$BB774*'Norm-coeff'!$H$5+$BC774*'Norm-coeff'!$I$5+$BD774*'Norm-coeff'!$J$5+$BE774*'Norm-coeff'!$K$5+$BF774*'Norm-coeff'!$L$5+$BG774*'Norm-coeff'!$M$5+$BH774*'Norm-coeff'!$N$5+$BI774*'Norm-coeff'!$O$5</f>
        <v>1.0553329241296201</v>
      </c>
      <c r="BS774" s="54">
        <f>'Norm-coeff'!$C$6+$AX774*'Norm-coeff'!$D$6+$AY774*'Norm-coeff'!$E$6+$AZ774*'Norm-coeff'!$F$6+$BA774*'Norm-coeff'!$G$6+$BB774*'Norm-coeff'!$H$6+$BC774*'Norm-coeff'!$I$6+$BD774*'Norm-coeff'!$J$6+$BE774*'Norm-coeff'!$K$6+$BF774*'Norm-coeff'!$L$6+$BG774*'Norm-coeff'!$M$6+$BH774*'Norm-coeff'!$N$6+$BI774*'Norm-coeff'!$O$6</f>
        <v>-1.48700885495103E-2</v>
      </c>
      <c r="BT774" s="54">
        <f>'Norm-coeff'!$C$7+$AX774*'Norm-coeff'!$D$7+$AY774*'Norm-coeff'!$E$7+$AZ774*'Norm-coeff'!$F$7+$BA774*'Norm-coeff'!$G$7+$BB774*'Norm-coeff'!$H$7+$BC774*'Norm-coeff'!$I$7+$BD774*'Norm-coeff'!$J$7+$BE774*'Norm-coeff'!$K$7+$BF774*'Norm-coeff'!$L$7+$BG774*'Norm-coeff'!$M$7+$BH774*'Norm-coeff'!$N$7+$BI774*'Norm-coeff'!$O$7</f>
        <v>2.0907583608832998</v>
      </c>
      <c r="BU774" s="54">
        <f>'Norm-coeff'!$C$8+$AX774*'Norm-coeff'!$D$8+$AY774*'Norm-coeff'!$E$8+$AZ774*'Norm-coeff'!$F$8+$BA774*'Norm-coeff'!$G$8+$BB774*'Norm-coeff'!$H$8+$BC774*'Norm-coeff'!$I$8+$BD774*'Norm-coeff'!$J$8+$BE774*'Norm-coeff'!$K$8+$BF774*'Norm-coeff'!$L$8+$BG774*'Norm-coeff'!$M$8+$BH774*'Norm-coeff'!$N$8+$BI774*'Norm-coeff'!$O$8</f>
        <v>0.65894159836244504</v>
      </c>
      <c r="BV774" s="54">
        <f>'Norm-coeff'!$C$9+$AX774*'Norm-coeff'!$D$9+$AY774*'Norm-coeff'!$E$9+$AZ774*'Norm-coeff'!$F$9+$BA774*'Norm-coeff'!$G$9+$BB774*'Norm-coeff'!$H$9+$BC774*'Norm-coeff'!$I$9+$BD774*'Norm-coeff'!$J$9+$BE774*'Norm-coeff'!$K$9+$BF774*'Norm-coeff'!$L$9+$BG774*'Norm-coeff'!$M$9+$BH774*'Norm-coeff'!$N$9+$BI774*'Norm-coeff'!$O$9</f>
        <v>1.48961085014701</v>
      </c>
      <c r="BW774" s="54">
        <f>'Norm-coeff'!$C$10+$AX774*'Norm-coeff'!$D$10+$AY774*'Norm-coeff'!$E$10+$AZ774*'Norm-coeff'!$F$10+$BA774*'Norm-coeff'!$G$10+$BB774*'Norm-coeff'!$H$10+$BC774*'Norm-coeff'!$I$10+$BD774*'Norm-coeff'!$J$10+$BE774*'Norm-coeff'!$K$10+$BF774*'Norm-coeff'!$L$10+$BG774*'Norm-coeff'!$M$10+$BH774*'Norm-coeff'!$N$10+$BI774*'Norm-coeff'!$O$10</f>
        <v>1.42058735749591</v>
      </c>
      <c r="BX774" s="54">
        <f>'Norm-coeff'!$C$11+$AX774*'Norm-coeff'!$D$11+$AY774*'Norm-coeff'!$E$11+$AZ774*'Norm-coeff'!$F$11+$BA774*'Norm-coeff'!$G$11+$BB774*'Norm-coeff'!$H$11+$BC774*'Norm-coeff'!$I$11+$BD774*'Norm-coeff'!$J$11+$BE774*'Norm-coeff'!$K$11+$BF774*'Norm-coeff'!$L$11+$BG774*'Norm-coeff'!$M$11+$BH774*'Norm-coeff'!$N$11+$BI774*'Norm-coeff'!$O$11</f>
        <v>0.221233014421479</v>
      </c>
      <c r="BY774" s="54">
        <f>'Norm-coeff'!$C$12+$AX774*'Norm-coeff'!$D$12+$AY774*'Norm-coeff'!$E$12+$AZ774*'Norm-coeff'!$F$12+$BA774*'Norm-coeff'!$G$12+$BB774*'Norm-coeff'!$H$12+$BC774*'Norm-coeff'!$I$12+$BD774*'Norm-coeff'!$J$12+$BE774*'Norm-coeff'!$K$12+$BF774*'Norm-coeff'!$L$12+$BG774*'Norm-coeff'!$M$12+$BH774*'Norm-coeff'!$N$12+$BI774*'Norm-coeff'!$O$12</f>
        <v>0.283527502056037</v>
      </c>
      <c r="BZ774" s="54">
        <f>'Norm-coeff'!$C$13+$AX774*'Norm-coeff'!$D$13+$AY774*'Norm-coeff'!$E$13+$AZ774*'Norm-coeff'!$F$13+$BA774*'Norm-coeff'!$G$13+$BB774*'Norm-coeff'!$H$13+$BC774*'Norm-coeff'!$I$13+$BD774*'Norm-coeff'!$J$13+$BE774*'Norm-coeff'!$K$13+$BF774*'Norm-coeff'!$L$13+$BG774*'Norm-coeff'!$M$13+$BH774*'Norm-coeff'!$N$13+$BI774*'Norm-coeff'!$O$13</f>
        <v>-4.1864930554451202E-2</v>
      </c>
      <c r="CA774" s="54">
        <f>'Norm-coeff'!$C$14+$AX774*'Norm-coeff'!$D$14+$AY774*'Norm-coeff'!$E$14+$AZ774*'Norm-coeff'!$F$14+$BA774*'Norm-coeff'!$G$14+$BB774*'Norm-coeff'!$H$14+$BC774*'Norm-coeff'!$I$14+$BD774*'Norm-coeff'!$J$14+$BE774*'Norm-coeff'!$K$14+$BF774*'Norm-coeff'!$L$14+$BG774*'Norm-coeff'!$M$14+$BH774*'Norm-coeff'!$N$14+$BI774*'Norm-coeff'!$O$14</f>
        <v>4.2526983164477103</v>
      </c>
      <c r="CC774" s="54">
        <f t="shared" si="2221"/>
        <v>0</v>
      </c>
      <c r="CG774" s="54">
        <f t="shared" si="2097"/>
        <v>0</v>
      </c>
      <c r="CH774" s="54">
        <f t="shared" si="2248"/>
        <v>0</v>
      </c>
      <c r="CI774" s="54">
        <f t="shared" si="2098"/>
        <v>0</v>
      </c>
      <c r="CJ774" s="56">
        <f t="shared" si="2099"/>
        <v>0</v>
      </c>
      <c r="CK774" s="54">
        <f t="shared" si="2100"/>
        <v>0</v>
      </c>
      <c r="CL774" s="54">
        <f t="shared" si="2101"/>
        <v>0</v>
      </c>
      <c r="CM774" s="54">
        <f t="shared" si="2102"/>
        <v>0</v>
      </c>
      <c r="CN774" s="54">
        <f t="shared" si="2103"/>
        <v>0</v>
      </c>
      <c r="CO774" s="54">
        <f t="shared" si="2104"/>
        <v>0</v>
      </c>
      <c r="CP774" s="54">
        <f t="shared" si="2105"/>
        <v>0</v>
      </c>
      <c r="CQ774" s="54">
        <f t="shared" si="2106"/>
        <v>0</v>
      </c>
      <c r="CR774" s="54">
        <f t="shared" si="2107"/>
        <v>0</v>
      </c>
      <c r="CS774" s="54">
        <f t="shared" si="2108"/>
        <v>0</v>
      </c>
      <c r="CU774" s="54">
        <f t="shared" si="2109"/>
        <v>0</v>
      </c>
      <c r="CV774" s="54">
        <f t="shared" si="2110"/>
        <v>0</v>
      </c>
      <c r="CW774" s="54">
        <f t="shared" si="2111"/>
        <v>0</v>
      </c>
      <c r="CX774" s="54">
        <f t="shared" si="2112"/>
        <v>0</v>
      </c>
      <c r="CZ774" s="54">
        <f t="shared" si="2113"/>
        <v>0</v>
      </c>
      <c r="DA774" s="54">
        <f t="shared" si="2114"/>
        <v>0</v>
      </c>
      <c r="DB774" s="54">
        <f t="shared" si="2115"/>
        <v>0</v>
      </c>
      <c r="DC774" s="54">
        <f t="shared" si="2116"/>
        <v>0</v>
      </c>
      <c r="DD774" s="54">
        <f t="shared" si="2117"/>
        <v>0</v>
      </c>
      <c r="DE774" s="54">
        <f t="shared" si="2118"/>
        <v>0</v>
      </c>
      <c r="DF774" s="54">
        <f t="shared" si="2119"/>
        <v>0</v>
      </c>
      <c r="DG774" s="54">
        <f t="shared" si="2120"/>
        <v>2</v>
      </c>
      <c r="DH774" s="71">
        <f t="shared" si="2121"/>
        <v>0</v>
      </c>
      <c r="DI774" s="71">
        <f t="shared" si="2122"/>
        <v>0</v>
      </c>
      <c r="DJ774" s="54">
        <f t="shared" si="2123"/>
        <v>0</v>
      </c>
      <c r="DK774" s="54">
        <f t="shared" si="2124"/>
        <v>2</v>
      </c>
      <c r="DL774" s="4">
        <f t="shared" si="2222"/>
        <v>0</v>
      </c>
      <c r="DM774" s="3">
        <f t="shared" si="2125"/>
        <v>0</v>
      </c>
      <c r="DN774" s="3">
        <f t="shared" si="2126"/>
        <v>0</v>
      </c>
      <c r="DO774" s="4" t="e">
        <f t="shared" si="2127"/>
        <v>#DIV/0!</v>
      </c>
      <c r="DP774" s="57"/>
      <c r="DQ774" s="57"/>
      <c r="DR774" s="56">
        <f t="shared" si="2223"/>
        <v>2</v>
      </c>
      <c r="DS774" s="56">
        <f t="shared" si="2224"/>
        <v>0</v>
      </c>
      <c r="DT774" s="38">
        <f t="shared" si="2225"/>
        <v>0</v>
      </c>
      <c r="DU774" s="38">
        <f t="shared" si="2128"/>
        <v>2</v>
      </c>
      <c r="DV774" s="38">
        <f t="shared" si="2226"/>
        <v>0</v>
      </c>
      <c r="DW774" s="39">
        <f t="shared" si="2227"/>
        <v>0</v>
      </c>
      <c r="DX774" s="39">
        <f t="shared" si="2228"/>
        <v>0</v>
      </c>
      <c r="DY774" s="39">
        <f t="shared" si="2229"/>
        <v>0</v>
      </c>
      <c r="DZ774" s="39">
        <f t="shared" si="2230"/>
        <v>0</v>
      </c>
      <c r="EA774" s="39">
        <f t="shared" si="2231"/>
        <v>0</v>
      </c>
      <c r="EB774" s="37" t="e">
        <f t="shared" si="2129"/>
        <v>#DIV/0!</v>
      </c>
      <c r="EC774" s="37" t="e">
        <f t="shared" si="2130"/>
        <v>#DIV/0!</v>
      </c>
      <c r="ED774" s="37" t="e">
        <f t="shared" si="2131"/>
        <v>#DIV/0!</v>
      </c>
      <c r="EE774" s="37" t="e">
        <f t="shared" si="2132"/>
        <v>#DIV/0!</v>
      </c>
      <c r="EF774" s="39" t="e">
        <f t="shared" si="2133"/>
        <v>#DIV/0!</v>
      </c>
      <c r="EG774" s="37" t="e">
        <f t="shared" si="2134"/>
        <v>#DIV/0!</v>
      </c>
      <c r="EH774" s="37" t="e">
        <f t="shared" si="2135"/>
        <v>#DIV/0!</v>
      </c>
      <c r="EI774" s="11" t="b">
        <f t="shared" si="2136"/>
        <v>1</v>
      </c>
      <c r="EJ774" s="11" t="b">
        <f t="shared" si="2137"/>
        <v>0</v>
      </c>
      <c r="EK774" s="39" t="e">
        <f t="shared" si="2138"/>
        <v>#DIV/0!</v>
      </c>
      <c r="EL774" s="39" t="e">
        <f t="shared" si="2139"/>
        <v>#DIV/0!</v>
      </c>
      <c r="EM774" s="39" t="e">
        <f t="shared" si="2140"/>
        <v>#DIV/0!</v>
      </c>
      <c r="EN774" s="39" t="e">
        <f t="shared" si="2141"/>
        <v>#DIV/0!</v>
      </c>
      <c r="EO774" s="39" t="e">
        <f t="shared" si="2142"/>
        <v>#DIV/0!</v>
      </c>
      <c r="EP774" s="39" t="e">
        <f t="shared" si="2143"/>
        <v>#DIV/0!</v>
      </c>
      <c r="EQ774" s="39" t="e">
        <f t="shared" si="2144"/>
        <v>#DIV/0!</v>
      </c>
      <c r="ER774" s="39" t="e">
        <f t="shared" si="2145"/>
        <v>#DIV/0!</v>
      </c>
      <c r="ES774" s="58" t="str">
        <f t="shared" si="2146"/>
        <v>(OH,F,Cl)-dominate amphibole</v>
      </c>
      <c r="ET774" s="58" t="e">
        <f t="shared" si="2147"/>
        <v>#N/A</v>
      </c>
      <c r="EU774" s="56">
        <f t="shared" si="2232"/>
        <v>0</v>
      </c>
      <c r="EV774" s="56">
        <f t="shared" si="2233"/>
        <v>0</v>
      </c>
      <c r="EW774" s="56">
        <f t="shared" si="2234"/>
        <v>0</v>
      </c>
      <c r="EX774" s="56">
        <f t="shared" si="2235"/>
        <v>0</v>
      </c>
      <c r="EY774" s="56">
        <f t="shared" si="2236"/>
        <v>0</v>
      </c>
      <c r="EZ774" s="56">
        <f t="shared" si="2237"/>
        <v>0</v>
      </c>
      <c r="FA774" s="39">
        <f t="shared" si="2238"/>
        <v>0</v>
      </c>
      <c r="FB774" s="39">
        <f t="shared" si="2239"/>
        <v>0</v>
      </c>
      <c r="FC774" s="54">
        <f t="shared" si="2240"/>
        <v>0</v>
      </c>
      <c r="FD774" s="54">
        <f t="shared" si="2241"/>
        <v>0</v>
      </c>
      <c r="FE774" s="39">
        <f t="shared" si="2242"/>
        <v>0</v>
      </c>
      <c r="FF774" s="54">
        <f t="shared" si="2243"/>
        <v>0</v>
      </c>
      <c r="FG774" s="39">
        <f t="shared" si="2244"/>
        <v>0</v>
      </c>
      <c r="FH774" s="39">
        <f t="shared" si="2148"/>
        <v>0</v>
      </c>
      <c r="FI774" s="39">
        <f t="shared" si="2149"/>
        <v>0</v>
      </c>
      <c r="FJ774" s="39">
        <f t="shared" si="2150"/>
        <v>0</v>
      </c>
      <c r="FK774" s="39" t="e">
        <f t="shared" si="2151"/>
        <v>#DIV/0!</v>
      </c>
      <c r="FL774" s="39" t="e">
        <f t="shared" si="2152"/>
        <v>#DIV/0!</v>
      </c>
      <c r="FM774" s="39" t="e">
        <f t="shared" si="2153"/>
        <v>#DIV/0!</v>
      </c>
      <c r="FN774" s="39">
        <f t="shared" si="2154"/>
        <v>1</v>
      </c>
      <c r="FO774" s="39">
        <f t="shared" si="2245"/>
        <v>0</v>
      </c>
      <c r="FP774" s="39">
        <f t="shared" si="2246"/>
        <v>0</v>
      </c>
      <c r="FQ774" s="39">
        <f t="shared" si="2247"/>
        <v>0</v>
      </c>
      <c r="FR774" s="39">
        <f t="shared" si="2155"/>
        <v>0</v>
      </c>
      <c r="FS774" s="39">
        <f t="shared" si="2156"/>
        <v>0</v>
      </c>
      <c r="FU774" s="39" t="e">
        <f t="shared" si="2157"/>
        <v>#DIV/0!</v>
      </c>
      <c r="FV774" s="39" t="e">
        <f t="shared" si="2158"/>
        <v>#DIV/0!</v>
      </c>
      <c r="FW774" s="39" t="e">
        <f t="shared" si="2159"/>
        <v>#DIV/0!</v>
      </c>
      <c r="FY774" s="39" t="e">
        <f t="shared" si="2160"/>
        <v>#DIV/0!</v>
      </c>
      <c r="FZ774" s="39" t="e">
        <f t="shared" si="2161"/>
        <v>#DIV/0!</v>
      </c>
      <c r="GA774" s="39" t="e">
        <f t="shared" si="2162"/>
        <v>#DIV/0!</v>
      </c>
      <c r="GB774" s="39" t="e">
        <f t="shared" si="2163"/>
        <v>#DIV/0!</v>
      </c>
      <c r="GC774" s="39" t="e">
        <f t="shared" si="2164"/>
        <v>#DIV/0!</v>
      </c>
      <c r="GD774" s="39" t="e">
        <f t="shared" si="2165"/>
        <v>#DIV/0!</v>
      </c>
      <c r="GE774" s="39" t="e">
        <f t="shared" si="2166"/>
        <v>#DIV/0!</v>
      </c>
      <c r="GF774" s="39" t="e">
        <f t="shared" si="2167"/>
        <v>#DIV/0!</v>
      </c>
      <c r="GG774" s="39" t="e">
        <f t="shared" si="2168"/>
        <v>#DIV/0!</v>
      </c>
      <c r="GH774" s="39" t="e">
        <f t="shared" si="2169"/>
        <v>#DIV/0!</v>
      </c>
      <c r="GI774" s="39"/>
      <c r="GJ774" s="39" t="e">
        <f t="shared" si="2170"/>
        <v>#DIV/0!</v>
      </c>
      <c r="GK774" s="39" t="e">
        <f t="shared" si="2171"/>
        <v>#DIV/0!</v>
      </c>
      <c r="GL774" s="39" t="e">
        <f t="shared" si="2172"/>
        <v>#DIV/0!</v>
      </c>
      <c r="GM774" s="39" t="e">
        <f t="shared" si="2173"/>
        <v>#DIV/0!</v>
      </c>
      <c r="GN774" s="39" t="e">
        <f t="shared" si="2174"/>
        <v>#DIV/0!</v>
      </c>
      <c r="GO774" s="57"/>
      <c r="GP774" s="57" t="e">
        <f t="shared" si="2175"/>
        <v>#DIV/0!</v>
      </c>
      <c r="GQ774" s="59" t="e">
        <f t="shared" si="2176"/>
        <v>#DIV/0!</v>
      </c>
      <c r="GR774" s="41" t="e">
        <f t="shared" si="2177"/>
        <v>#DIV/0!</v>
      </c>
      <c r="GS774" s="57" t="e">
        <f t="shared" si="2178"/>
        <v>#DIV/0!</v>
      </c>
      <c r="GT774" s="57" t="e">
        <f t="shared" si="2179"/>
        <v>#DIV/0!</v>
      </c>
      <c r="GU774" s="57" t="e">
        <f t="shared" si="2180"/>
        <v>#DIV/0!</v>
      </c>
      <c r="GV774" s="57"/>
      <c r="GW774" s="42" t="e">
        <f t="shared" si="2181"/>
        <v>#DIV/0!</v>
      </c>
      <c r="GX774" s="42" t="e">
        <f t="shared" si="2182"/>
        <v>#DIV/0!</v>
      </c>
      <c r="GY774" s="42" t="e">
        <f t="shared" si="2183"/>
        <v>#DIV/0!</v>
      </c>
      <c r="GZ774" s="57"/>
      <c r="HA774" s="2" t="e">
        <f t="shared" si="2184"/>
        <v>#DIV/0!</v>
      </c>
      <c r="HB774" s="2" t="e">
        <f t="shared" si="2185"/>
        <v>#DIV/0!</v>
      </c>
      <c r="HC774" s="2" t="e">
        <f t="shared" si="2186"/>
        <v>#DIV/0!</v>
      </c>
      <c r="HD774" s="2" t="e">
        <f t="shared" si="2187"/>
        <v>#DIV/0!</v>
      </c>
      <c r="HE774" s="2" t="e">
        <f t="shared" si="2188"/>
        <v>#DIV/0!</v>
      </c>
      <c r="HF774" s="2" t="e">
        <f t="shared" si="2189"/>
        <v>#DIV/0!</v>
      </c>
      <c r="HG774" s="2" t="e">
        <f t="shared" si="2190"/>
        <v>#DIV/0!</v>
      </c>
      <c r="HH774" s="2" t="e">
        <f t="shared" si="2191"/>
        <v>#DIV/0!</v>
      </c>
      <c r="HI774" s="2" t="e">
        <f t="shared" si="2192"/>
        <v>#DIV/0!</v>
      </c>
      <c r="HJ774" s="11" t="e">
        <f t="shared" si="2193"/>
        <v>#DIV/0!</v>
      </c>
      <c r="HK774" s="60" t="e">
        <f t="shared" si="2194"/>
        <v>#DIV/0!</v>
      </c>
      <c r="HL774" s="57"/>
      <c r="HM774" s="57" t="e">
        <f t="shared" si="2195"/>
        <v>#DIV/0!</v>
      </c>
      <c r="HN774" s="57" t="e">
        <f t="shared" si="2196"/>
        <v>#DIV/0!</v>
      </c>
      <c r="HO774" s="57" t="e">
        <f t="shared" si="2197"/>
        <v>#DIV/0!</v>
      </c>
      <c r="HP774" s="57" t="e">
        <f t="shared" si="2198"/>
        <v>#DIV/0!</v>
      </c>
      <c r="HQ774" s="57" t="e">
        <f t="shared" si="2199"/>
        <v>#DIV/0!</v>
      </c>
      <c r="HR774" s="57"/>
      <c r="HS774" s="57" t="e">
        <f t="shared" si="2200"/>
        <v>#DIV/0!</v>
      </c>
      <c r="HT774" s="57" t="e">
        <f t="shared" si="2201"/>
        <v>#DIV/0!</v>
      </c>
      <c r="HU774" s="57" t="e">
        <f t="shared" si="2202"/>
        <v>#DIV/0!</v>
      </c>
      <c r="HV774" s="57" t="e">
        <f t="shared" si="2203"/>
        <v>#DIV/0!</v>
      </c>
      <c r="HW774" s="57" t="e">
        <f t="shared" si="2204"/>
        <v>#DIV/0!</v>
      </c>
      <c r="HX774" s="57"/>
      <c r="HY774" s="57" t="e">
        <f t="shared" si="2205"/>
        <v>#DIV/0!</v>
      </c>
      <c r="HZ774" s="57" t="e">
        <f t="shared" si="2206"/>
        <v>#DIV/0!</v>
      </c>
      <c r="IA774" s="57"/>
      <c r="IB774" s="61">
        <f t="shared" si="2207"/>
        <v>0</v>
      </c>
      <c r="IC774" s="57" t="str">
        <f t="shared" si="2208"/>
        <v/>
      </c>
      <c r="ID774" s="42"/>
      <c r="IE774" s="2" t="str">
        <f t="shared" si="2209"/>
        <v/>
      </c>
      <c r="IF774" s="60" t="e">
        <f t="shared" si="2210"/>
        <v>#DIV/0!</v>
      </c>
      <c r="IG774" s="60" t="str">
        <f t="shared" si="2211"/>
        <v/>
      </c>
      <c r="IH774" s="60" t="str">
        <f t="shared" si="2212"/>
        <v>zinco-</v>
      </c>
      <c r="II774" s="60" t="str">
        <f t="shared" si="2213"/>
        <v>mangano-</v>
      </c>
      <c r="IJ774" s="60" t="e">
        <f t="shared" si="2214"/>
        <v>#DIV/0!</v>
      </c>
      <c r="IK774" s="60" t="e">
        <f t="shared" si="2215"/>
        <v>#DIV/0!</v>
      </c>
      <c r="IL774" s="60" t="e">
        <f t="shared" si="2216"/>
        <v>#DIV/0!</v>
      </c>
      <c r="IM774" s="60" t="e">
        <f t="shared" si="2217"/>
        <v>#DIV/0!</v>
      </c>
      <c r="IN774" s="60" t="str">
        <f t="shared" si="2218"/>
        <v/>
      </c>
      <c r="IO774" s="60" t="str">
        <f t="shared" si="2219"/>
        <v/>
      </c>
      <c r="IP774" s="57"/>
      <c r="IQ774" s="57" t="str">
        <f t="shared" si="2220"/>
        <v>ERROR!!</v>
      </c>
    </row>
    <row r="775" spans="24:251">
      <c r="X775" s="29">
        <f t="shared" si="2076"/>
        <v>0</v>
      </c>
      <c r="Y775" s="29">
        <f t="shared" si="2077"/>
        <v>0</v>
      </c>
      <c r="Z775" s="29" t="e">
        <f t="shared" si="2078"/>
        <v>#DIV/0!</v>
      </c>
      <c r="AA775" s="29" t="e">
        <f t="shared" si="2079"/>
        <v>#DIV/0!</v>
      </c>
      <c r="AB775" s="29" t="e">
        <f t="shared" si="2080"/>
        <v>#DIV/0!</v>
      </c>
      <c r="AC775" s="29" t="e">
        <f t="shared" si="2081"/>
        <v>#DIV/0!</v>
      </c>
      <c r="AF775" s="23">
        <v>60.084299999999999</v>
      </c>
      <c r="AG775" s="23">
        <v>79.878799999999998</v>
      </c>
      <c r="AH775" s="23">
        <v>101.96120000000001</v>
      </c>
      <c r="AI775" s="23">
        <v>151.99039999999999</v>
      </c>
      <c r="AJ775" s="23">
        <v>159.69</v>
      </c>
      <c r="AK775" s="23">
        <v>71.846400000000003</v>
      </c>
      <c r="AL775" s="23">
        <v>70.9375</v>
      </c>
      <c r="AM775" s="23">
        <v>40.304400000000001</v>
      </c>
      <c r="AN775" s="23">
        <v>56.077399999999997</v>
      </c>
      <c r="AO775" s="23">
        <v>61.978999999999999</v>
      </c>
      <c r="AP775" s="23">
        <v>94.195999999999998</v>
      </c>
      <c r="AQ775" s="23">
        <v>18.998000000000001</v>
      </c>
      <c r="AR775" s="23">
        <v>35.450000000000003</v>
      </c>
      <c r="AS775" s="23">
        <v>29.88</v>
      </c>
      <c r="AT775" s="23">
        <v>74.691999999999993</v>
      </c>
      <c r="AU775" s="23">
        <v>81.39</v>
      </c>
      <c r="AX775" s="54">
        <f t="shared" si="2082"/>
        <v>0</v>
      </c>
      <c r="AY775" s="54">
        <f t="shared" si="2083"/>
        <v>0</v>
      </c>
      <c r="AZ775" s="54">
        <f t="shared" si="2084"/>
        <v>0</v>
      </c>
      <c r="BA775" s="54">
        <f t="shared" si="2085"/>
        <v>0</v>
      </c>
      <c r="BB775" s="54">
        <f t="shared" si="2086"/>
        <v>0</v>
      </c>
      <c r="BC775" s="54">
        <f t="shared" si="2087"/>
        <v>0</v>
      </c>
      <c r="BD775" s="54">
        <f t="shared" si="2088"/>
        <v>0</v>
      </c>
      <c r="BE775" s="54">
        <f t="shared" si="2089"/>
        <v>0</v>
      </c>
      <c r="BF775" s="54">
        <f t="shared" si="2090"/>
        <v>0</v>
      </c>
      <c r="BG775" s="54">
        <f t="shared" si="2091"/>
        <v>0</v>
      </c>
      <c r="BH775" s="54">
        <f t="shared" si="2092"/>
        <v>0</v>
      </c>
      <c r="BI775" s="54">
        <f t="shared" si="2093"/>
        <v>0</v>
      </c>
      <c r="BJ775" s="54">
        <f t="shared" si="2094"/>
        <v>0</v>
      </c>
      <c r="BK775" s="54">
        <f t="shared" si="2095"/>
        <v>0</v>
      </c>
      <c r="BL775" s="54">
        <f t="shared" si="2096"/>
        <v>0</v>
      </c>
      <c r="BM775" s="42"/>
      <c r="BO775" s="54">
        <f>'Norm-coeff'!$C$2+$AX775*'Norm-coeff'!$D$2+$AY775*'Norm-coeff'!$E$2+$AZ775*'Norm-coeff'!$F$2+$BA775*'Norm-coeff'!$G$2+$BB775*'Norm-coeff'!$H$2+$BC775*'Norm-coeff'!$I$2+$BD775*'Norm-coeff'!$J$2+$BE775*'Norm-coeff'!$K$2+$BF775*'Norm-coeff'!$L$2+$BG775*'Norm-coeff'!$M$2+$BH775*'Norm-coeff'!$N$2+$BI775*'Norm-coeff'!$O$2</f>
        <v>5.4045421474420303</v>
      </c>
      <c r="BP775" s="54">
        <f>'Norm-coeff'!$C$3+$AX775*'Norm-coeff'!$D$3+$AY775*'Norm-coeff'!$E$3+$AZ775*'Norm-coeff'!$F$3+$BA775*'Norm-coeff'!$G$3+$BB775*'Norm-coeff'!$H$3+$BC775*'Norm-coeff'!$I$3+$BD775*'Norm-coeff'!$J$3+$BE775*'Norm-coeff'!$K$3+$BF775*'Norm-coeff'!$L$3+$BG775*'Norm-coeff'!$M$3+$BH775*'Norm-coeff'!$N$3+$BI775*'Norm-coeff'!$O$3</f>
        <v>3.15319116612705</v>
      </c>
      <c r="BQ775" s="54">
        <f>'Norm-coeff'!$C$4+$AX775*'Norm-coeff'!$D$4+$AY775*'Norm-coeff'!$E$4+$AZ775*'Norm-coeff'!$F$4+$BA775*'Norm-coeff'!$G$4+$BB775*'Norm-coeff'!$H$4+$BC775*'Norm-coeff'!$I$4+$BD775*'Norm-coeff'!$J$4+$BE775*'Norm-coeff'!$K$4+$BF775*'Norm-coeff'!$L$4+$BG775*'Norm-coeff'!$M$4+$BH775*'Norm-coeff'!$N$4+$BI775*'Norm-coeff'!$O$4</f>
        <v>1.42115649462768</v>
      </c>
      <c r="BR775" s="54">
        <f>'Norm-coeff'!$C$5+$AX775*'Norm-coeff'!$D$5+$AY775*'Norm-coeff'!$E$5+$AZ775*'Norm-coeff'!$F$5+$BA775*'Norm-coeff'!$G$5+$BB775*'Norm-coeff'!$H$5+$BC775*'Norm-coeff'!$I$5+$BD775*'Norm-coeff'!$J$5+$BE775*'Norm-coeff'!$K$5+$BF775*'Norm-coeff'!$L$5+$BG775*'Norm-coeff'!$M$5+$BH775*'Norm-coeff'!$N$5+$BI775*'Norm-coeff'!$O$5</f>
        <v>1.0553329241296201</v>
      </c>
      <c r="BS775" s="54">
        <f>'Norm-coeff'!$C$6+$AX775*'Norm-coeff'!$D$6+$AY775*'Norm-coeff'!$E$6+$AZ775*'Norm-coeff'!$F$6+$BA775*'Norm-coeff'!$G$6+$BB775*'Norm-coeff'!$H$6+$BC775*'Norm-coeff'!$I$6+$BD775*'Norm-coeff'!$J$6+$BE775*'Norm-coeff'!$K$6+$BF775*'Norm-coeff'!$L$6+$BG775*'Norm-coeff'!$M$6+$BH775*'Norm-coeff'!$N$6+$BI775*'Norm-coeff'!$O$6</f>
        <v>-1.48700885495103E-2</v>
      </c>
      <c r="BT775" s="54">
        <f>'Norm-coeff'!$C$7+$AX775*'Norm-coeff'!$D$7+$AY775*'Norm-coeff'!$E$7+$AZ775*'Norm-coeff'!$F$7+$BA775*'Norm-coeff'!$G$7+$BB775*'Norm-coeff'!$H$7+$BC775*'Norm-coeff'!$I$7+$BD775*'Norm-coeff'!$J$7+$BE775*'Norm-coeff'!$K$7+$BF775*'Norm-coeff'!$L$7+$BG775*'Norm-coeff'!$M$7+$BH775*'Norm-coeff'!$N$7+$BI775*'Norm-coeff'!$O$7</f>
        <v>2.0907583608832998</v>
      </c>
      <c r="BU775" s="54">
        <f>'Norm-coeff'!$C$8+$AX775*'Norm-coeff'!$D$8+$AY775*'Norm-coeff'!$E$8+$AZ775*'Norm-coeff'!$F$8+$BA775*'Norm-coeff'!$G$8+$BB775*'Norm-coeff'!$H$8+$BC775*'Norm-coeff'!$I$8+$BD775*'Norm-coeff'!$J$8+$BE775*'Norm-coeff'!$K$8+$BF775*'Norm-coeff'!$L$8+$BG775*'Norm-coeff'!$M$8+$BH775*'Norm-coeff'!$N$8+$BI775*'Norm-coeff'!$O$8</f>
        <v>0.65894159836244504</v>
      </c>
      <c r="BV775" s="54">
        <f>'Norm-coeff'!$C$9+$AX775*'Norm-coeff'!$D$9+$AY775*'Norm-coeff'!$E$9+$AZ775*'Norm-coeff'!$F$9+$BA775*'Norm-coeff'!$G$9+$BB775*'Norm-coeff'!$H$9+$BC775*'Norm-coeff'!$I$9+$BD775*'Norm-coeff'!$J$9+$BE775*'Norm-coeff'!$K$9+$BF775*'Norm-coeff'!$L$9+$BG775*'Norm-coeff'!$M$9+$BH775*'Norm-coeff'!$N$9+$BI775*'Norm-coeff'!$O$9</f>
        <v>1.48961085014701</v>
      </c>
      <c r="BW775" s="54">
        <f>'Norm-coeff'!$C$10+$AX775*'Norm-coeff'!$D$10+$AY775*'Norm-coeff'!$E$10+$AZ775*'Norm-coeff'!$F$10+$BA775*'Norm-coeff'!$G$10+$BB775*'Norm-coeff'!$H$10+$BC775*'Norm-coeff'!$I$10+$BD775*'Norm-coeff'!$J$10+$BE775*'Norm-coeff'!$K$10+$BF775*'Norm-coeff'!$L$10+$BG775*'Norm-coeff'!$M$10+$BH775*'Norm-coeff'!$N$10+$BI775*'Norm-coeff'!$O$10</f>
        <v>1.42058735749591</v>
      </c>
      <c r="BX775" s="54">
        <f>'Norm-coeff'!$C$11+$AX775*'Norm-coeff'!$D$11+$AY775*'Norm-coeff'!$E$11+$AZ775*'Norm-coeff'!$F$11+$BA775*'Norm-coeff'!$G$11+$BB775*'Norm-coeff'!$H$11+$BC775*'Norm-coeff'!$I$11+$BD775*'Norm-coeff'!$J$11+$BE775*'Norm-coeff'!$K$11+$BF775*'Norm-coeff'!$L$11+$BG775*'Norm-coeff'!$M$11+$BH775*'Norm-coeff'!$N$11+$BI775*'Norm-coeff'!$O$11</f>
        <v>0.221233014421479</v>
      </c>
      <c r="BY775" s="54">
        <f>'Norm-coeff'!$C$12+$AX775*'Norm-coeff'!$D$12+$AY775*'Norm-coeff'!$E$12+$AZ775*'Norm-coeff'!$F$12+$BA775*'Norm-coeff'!$G$12+$BB775*'Norm-coeff'!$H$12+$BC775*'Norm-coeff'!$I$12+$BD775*'Norm-coeff'!$J$12+$BE775*'Norm-coeff'!$K$12+$BF775*'Norm-coeff'!$L$12+$BG775*'Norm-coeff'!$M$12+$BH775*'Norm-coeff'!$N$12+$BI775*'Norm-coeff'!$O$12</f>
        <v>0.283527502056037</v>
      </c>
      <c r="BZ775" s="54">
        <f>'Norm-coeff'!$C$13+$AX775*'Norm-coeff'!$D$13+$AY775*'Norm-coeff'!$E$13+$AZ775*'Norm-coeff'!$F$13+$BA775*'Norm-coeff'!$G$13+$BB775*'Norm-coeff'!$H$13+$BC775*'Norm-coeff'!$I$13+$BD775*'Norm-coeff'!$J$13+$BE775*'Norm-coeff'!$K$13+$BF775*'Norm-coeff'!$L$13+$BG775*'Norm-coeff'!$M$13+$BH775*'Norm-coeff'!$N$13+$BI775*'Norm-coeff'!$O$13</f>
        <v>-4.1864930554451202E-2</v>
      </c>
      <c r="CA775" s="54">
        <f>'Norm-coeff'!$C$14+$AX775*'Norm-coeff'!$D$14+$AY775*'Norm-coeff'!$E$14+$AZ775*'Norm-coeff'!$F$14+$BA775*'Norm-coeff'!$G$14+$BB775*'Norm-coeff'!$H$14+$BC775*'Norm-coeff'!$I$14+$BD775*'Norm-coeff'!$J$14+$BE775*'Norm-coeff'!$K$14+$BF775*'Norm-coeff'!$L$14+$BG775*'Norm-coeff'!$M$14+$BH775*'Norm-coeff'!$N$14+$BI775*'Norm-coeff'!$O$14</f>
        <v>4.2526983164477103</v>
      </c>
      <c r="CC775" s="54">
        <f t="shared" si="2221"/>
        <v>0</v>
      </c>
      <c r="CG775" s="54">
        <f t="shared" si="2097"/>
        <v>0</v>
      </c>
      <c r="CH775" s="54">
        <f t="shared" si="2248"/>
        <v>0</v>
      </c>
      <c r="CI775" s="54">
        <f t="shared" si="2098"/>
        <v>0</v>
      </c>
      <c r="CJ775" s="56">
        <f t="shared" si="2099"/>
        <v>0</v>
      </c>
      <c r="CK775" s="54">
        <f t="shared" si="2100"/>
        <v>0</v>
      </c>
      <c r="CL775" s="54">
        <f t="shared" si="2101"/>
        <v>0</v>
      </c>
      <c r="CM775" s="54">
        <f t="shared" si="2102"/>
        <v>0</v>
      </c>
      <c r="CN775" s="54">
        <f t="shared" si="2103"/>
        <v>0</v>
      </c>
      <c r="CO775" s="54">
        <f t="shared" si="2104"/>
        <v>0</v>
      </c>
      <c r="CP775" s="54">
        <f t="shared" si="2105"/>
        <v>0</v>
      </c>
      <c r="CQ775" s="54">
        <f t="shared" si="2106"/>
        <v>0</v>
      </c>
      <c r="CR775" s="54">
        <f t="shared" si="2107"/>
        <v>0</v>
      </c>
      <c r="CS775" s="54">
        <f t="shared" si="2108"/>
        <v>0</v>
      </c>
      <c r="CU775" s="54">
        <f t="shared" si="2109"/>
        <v>0</v>
      </c>
      <c r="CV775" s="54">
        <f t="shared" si="2110"/>
        <v>0</v>
      </c>
      <c r="CW775" s="54">
        <f t="shared" si="2111"/>
        <v>0</v>
      </c>
      <c r="CX775" s="54">
        <f t="shared" si="2112"/>
        <v>0</v>
      </c>
      <c r="CZ775" s="54">
        <f t="shared" si="2113"/>
        <v>0</v>
      </c>
      <c r="DA775" s="54">
        <f t="shared" si="2114"/>
        <v>0</v>
      </c>
      <c r="DB775" s="54">
        <f t="shared" si="2115"/>
        <v>0</v>
      </c>
      <c r="DC775" s="54">
        <f t="shared" si="2116"/>
        <v>0</v>
      </c>
      <c r="DD775" s="54">
        <f t="shared" si="2117"/>
        <v>0</v>
      </c>
      <c r="DE775" s="54">
        <f t="shared" si="2118"/>
        <v>0</v>
      </c>
      <c r="DF775" s="54">
        <f t="shared" si="2119"/>
        <v>0</v>
      </c>
      <c r="DG775" s="54">
        <f t="shared" si="2120"/>
        <v>2</v>
      </c>
      <c r="DH775" s="71">
        <f t="shared" si="2121"/>
        <v>0</v>
      </c>
      <c r="DI775" s="71">
        <f t="shared" si="2122"/>
        <v>0</v>
      </c>
      <c r="DJ775" s="54">
        <f t="shared" si="2123"/>
        <v>0</v>
      </c>
      <c r="DK775" s="54">
        <f t="shared" si="2124"/>
        <v>2</v>
      </c>
      <c r="DL775" s="4">
        <f t="shared" si="2222"/>
        <v>0</v>
      </c>
      <c r="DM775" s="3">
        <f t="shared" si="2125"/>
        <v>0</v>
      </c>
      <c r="DN775" s="3">
        <f t="shared" si="2126"/>
        <v>0</v>
      </c>
      <c r="DO775" s="4" t="e">
        <f t="shared" si="2127"/>
        <v>#DIV/0!</v>
      </c>
      <c r="DP775" s="57"/>
      <c r="DQ775" s="57"/>
      <c r="DR775" s="56">
        <f t="shared" si="2223"/>
        <v>2</v>
      </c>
      <c r="DS775" s="56">
        <f t="shared" si="2224"/>
        <v>0</v>
      </c>
      <c r="DT775" s="38">
        <f t="shared" si="2225"/>
        <v>0</v>
      </c>
      <c r="DU775" s="38">
        <f t="shared" si="2128"/>
        <v>2</v>
      </c>
      <c r="DV775" s="38">
        <f t="shared" si="2226"/>
        <v>0</v>
      </c>
      <c r="DW775" s="39">
        <f t="shared" si="2227"/>
        <v>0</v>
      </c>
      <c r="DX775" s="39">
        <f t="shared" si="2228"/>
        <v>0</v>
      </c>
      <c r="DY775" s="39">
        <f t="shared" si="2229"/>
        <v>0</v>
      </c>
      <c r="DZ775" s="39">
        <f t="shared" si="2230"/>
        <v>0</v>
      </c>
      <c r="EA775" s="39">
        <f t="shared" si="2231"/>
        <v>0</v>
      </c>
      <c r="EB775" s="37" t="e">
        <f t="shared" si="2129"/>
        <v>#DIV/0!</v>
      </c>
      <c r="EC775" s="37" t="e">
        <f t="shared" si="2130"/>
        <v>#DIV/0!</v>
      </c>
      <c r="ED775" s="37" t="e">
        <f t="shared" si="2131"/>
        <v>#DIV/0!</v>
      </c>
      <c r="EE775" s="37" t="e">
        <f t="shared" si="2132"/>
        <v>#DIV/0!</v>
      </c>
      <c r="EF775" s="39" t="e">
        <f t="shared" si="2133"/>
        <v>#DIV/0!</v>
      </c>
      <c r="EG775" s="37" t="e">
        <f t="shared" si="2134"/>
        <v>#DIV/0!</v>
      </c>
      <c r="EH775" s="37" t="e">
        <f t="shared" si="2135"/>
        <v>#DIV/0!</v>
      </c>
      <c r="EI775" s="11" t="b">
        <f t="shared" si="2136"/>
        <v>1</v>
      </c>
      <c r="EJ775" s="11" t="b">
        <f t="shared" si="2137"/>
        <v>0</v>
      </c>
      <c r="EK775" s="39" t="e">
        <f t="shared" si="2138"/>
        <v>#DIV/0!</v>
      </c>
      <c r="EL775" s="39" t="e">
        <f t="shared" si="2139"/>
        <v>#DIV/0!</v>
      </c>
      <c r="EM775" s="39" t="e">
        <f t="shared" si="2140"/>
        <v>#DIV/0!</v>
      </c>
      <c r="EN775" s="39" t="e">
        <f t="shared" si="2141"/>
        <v>#DIV/0!</v>
      </c>
      <c r="EO775" s="39" t="e">
        <f t="shared" si="2142"/>
        <v>#DIV/0!</v>
      </c>
      <c r="EP775" s="39" t="e">
        <f t="shared" si="2143"/>
        <v>#DIV/0!</v>
      </c>
      <c r="EQ775" s="39" t="e">
        <f t="shared" si="2144"/>
        <v>#DIV/0!</v>
      </c>
      <c r="ER775" s="39" t="e">
        <f t="shared" si="2145"/>
        <v>#DIV/0!</v>
      </c>
      <c r="ES775" s="58" t="str">
        <f t="shared" si="2146"/>
        <v>(OH,F,Cl)-dominate amphibole</v>
      </c>
      <c r="ET775" s="58" t="e">
        <f t="shared" si="2147"/>
        <v>#N/A</v>
      </c>
      <c r="EU775" s="56">
        <f t="shared" si="2232"/>
        <v>0</v>
      </c>
      <c r="EV775" s="56">
        <f t="shared" si="2233"/>
        <v>0</v>
      </c>
      <c r="EW775" s="56">
        <f t="shared" si="2234"/>
        <v>0</v>
      </c>
      <c r="EX775" s="56">
        <f t="shared" si="2235"/>
        <v>0</v>
      </c>
      <c r="EY775" s="56">
        <f t="shared" si="2236"/>
        <v>0</v>
      </c>
      <c r="EZ775" s="56">
        <f t="shared" si="2237"/>
        <v>0</v>
      </c>
      <c r="FA775" s="39">
        <f t="shared" si="2238"/>
        <v>0</v>
      </c>
      <c r="FB775" s="39">
        <f t="shared" si="2239"/>
        <v>0</v>
      </c>
      <c r="FC775" s="54">
        <f t="shared" si="2240"/>
        <v>0</v>
      </c>
      <c r="FD775" s="54">
        <f t="shared" si="2241"/>
        <v>0</v>
      </c>
      <c r="FE775" s="39">
        <f t="shared" si="2242"/>
        <v>0</v>
      </c>
      <c r="FF775" s="54">
        <f t="shared" si="2243"/>
        <v>0</v>
      </c>
      <c r="FG775" s="39">
        <f t="shared" si="2244"/>
        <v>0</v>
      </c>
      <c r="FH775" s="39">
        <f t="shared" si="2148"/>
        <v>0</v>
      </c>
      <c r="FI775" s="39">
        <f t="shared" si="2149"/>
        <v>0</v>
      </c>
      <c r="FJ775" s="39">
        <f t="shared" si="2150"/>
        <v>0</v>
      </c>
      <c r="FK775" s="39" t="e">
        <f t="shared" si="2151"/>
        <v>#DIV/0!</v>
      </c>
      <c r="FL775" s="39" t="e">
        <f t="shared" si="2152"/>
        <v>#DIV/0!</v>
      </c>
      <c r="FM775" s="39" t="e">
        <f t="shared" si="2153"/>
        <v>#DIV/0!</v>
      </c>
      <c r="FN775" s="39">
        <f t="shared" si="2154"/>
        <v>1</v>
      </c>
      <c r="FO775" s="39">
        <f t="shared" si="2245"/>
        <v>0</v>
      </c>
      <c r="FP775" s="39">
        <f t="shared" si="2246"/>
        <v>0</v>
      </c>
      <c r="FQ775" s="39">
        <f t="shared" si="2247"/>
        <v>0</v>
      </c>
      <c r="FR775" s="39">
        <f t="shared" si="2155"/>
        <v>0</v>
      </c>
      <c r="FS775" s="39">
        <f t="shared" si="2156"/>
        <v>0</v>
      </c>
      <c r="FU775" s="39" t="e">
        <f t="shared" si="2157"/>
        <v>#DIV/0!</v>
      </c>
      <c r="FV775" s="39" t="e">
        <f t="shared" si="2158"/>
        <v>#DIV/0!</v>
      </c>
      <c r="FW775" s="39" t="e">
        <f t="shared" si="2159"/>
        <v>#DIV/0!</v>
      </c>
      <c r="FY775" s="39" t="e">
        <f t="shared" si="2160"/>
        <v>#DIV/0!</v>
      </c>
      <c r="FZ775" s="39" t="e">
        <f t="shared" si="2161"/>
        <v>#DIV/0!</v>
      </c>
      <c r="GA775" s="39" t="e">
        <f t="shared" si="2162"/>
        <v>#DIV/0!</v>
      </c>
      <c r="GB775" s="39" t="e">
        <f t="shared" si="2163"/>
        <v>#DIV/0!</v>
      </c>
      <c r="GC775" s="39" t="e">
        <f t="shared" si="2164"/>
        <v>#DIV/0!</v>
      </c>
      <c r="GD775" s="39" t="e">
        <f t="shared" si="2165"/>
        <v>#DIV/0!</v>
      </c>
      <c r="GE775" s="39" t="e">
        <f t="shared" si="2166"/>
        <v>#DIV/0!</v>
      </c>
      <c r="GF775" s="39" t="e">
        <f t="shared" si="2167"/>
        <v>#DIV/0!</v>
      </c>
      <c r="GG775" s="39" t="e">
        <f t="shared" si="2168"/>
        <v>#DIV/0!</v>
      </c>
      <c r="GH775" s="39" t="e">
        <f t="shared" si="2169"/>
        <v>#DIV/0!</v>
      </c>
      <c r="GI775" s="39"/>
      <c r="GJ775" s="39" t="e">
        <f t="shared" si="2170"/>
        <v>#DIV/0!</v>
      </c>
      <c r="GK775" s="39" t="e">
        <f t="shared" si="2171"/>
        <v>#DIV/0!</v>
      </c>
      <c r="GL775" s="39" t="e">
        <f t="shared" si="2172"/>
        <v>#DIV/0!</v>
      </c>
      <c r="GM775" s="39" t="e">
        <f t="shared" si="2173"/>
        <v>#DIV/0!</v>
      </c>
      <c r="GN775" s="39" t="e">
        <f t="shared" si="2174"/>
        <v>#DIV/0!</v>
      </c>
      <c r="GO775" s="57"/>
      <c r="GP775" s="57" t="e">
        <f t="shared" si="2175"/>
        <v>#DIV/0!</v>
      </c>
      <c r="GQ775" s="59" t="e">
        <f t="shared" si="2176"/>
        <v>#DIV/0!</v>
      </c>
      <c r="GR775" s="41" t="e">
        <f t="shared" si="2177"/>
        <v>#DIV/0!</v>
      </c>
      <c r="GS775" s="57" t="e">
        <f t="shared" si="2178"/>
        <v>#DIV/0!</v>
      </c>
      <c r="GT775" s="57" t="e">
        <f t="shared" si="2179"/>
        <v>#DIV/0!</v>
      </c>
      <c r="GU775" s="57" t="e">
        <f t="shared" si="2180"/>
        <v>#DIV/0!</v>
      </c>
      <c r="GV775" s="57"/>
      <c r="GW775" s="42" t="e">
        <f t="shared" si="2181"/>
        <v>#DIV/0!</v>
      </c>
      <c r="GX775" s="42" t="e">
        <f t="shared" si="2182"/>
        <v>#DIV/0!</v>
      </c>
      <c r="GY775" s="42" t="e">
        <f t="shared" si="2183"/>
        <v>#DIV/0!</v>
      </c>
      <c r="GZ775" s="57"/>
      <c r="HA775" s="2" t="e">
        <f t="shared" si="2184"/>
        <v>#DIV/0!</v>
      </c>
      <c r="HB775" s="2" t="e">
        <f t="shared" si="2185"/>
        <v>#DIV/0!</v>
      </c>
      <c r="HC775" s="2" t="e">
        <f t="shared" si="2186"/>
        <v>#DIV/0!</v>
      </c>
      <c r="HD775" s="2" t="e">
        <f t="shared" si="2187"/>
        <v>#DIV/0!</v>
      </c>
      <c r="HE775" s="2" t="e">
        <f t="shared" si="2188"/>
        <v>#DIV/0!</v>
      </c>
      <c r="HF775" s="2" t="e">
        <f t="shared" si="2189"/>
        <v>#DIV/0!</v>
      </c>
      <c r="HG775" s="2" t="e">
        <f t="shared" si="2190"/>
        <v>#DIV/0!</v>
      </c>
      <c r="HH775" s="2" t="e">
        <f t="shared" si="2191"/>
        <v>#DIV/0!</v>
      </c>
      <c r="HI775" s="2" t="e">
        <f t="shared" si="2192"/>
        <v>#DIV/0!</v>
      </c>
      <c r="HJ775" s="11" t="e">
        <f t="shared" si="2193"/>
        <v>#DIV/0!</v>
      </c>
      <c r="HK775" s="60" t="e">
        <f t="shared" si="2194"/>
        <v>#DIV/0!</v>
      </c>
      <c r="HL775" s="57"/>
      <c r="HM775" s="57" t="e">
        <f t="shared" si="2195"/>
        <v>#DIV/0!</v>
      </c>
      <c r="HN775" s="57" t="e">
        <f t="shared" si="2196"/>
        <v>#DIV/0!</v>
      </c>
      <c r="HO775" s="57" t="e">
        <f t="shared" si="2197"/>
        <v>#DIV/0!</v>
      </c>
      <c r="HP775" s="57" t="e">
        <f t="shared" si="2198"/>
        <v>#DIV/0!</v>
      </c>
      <c r="HQ775" s="57" t="e">
        <f t="shared" si="2199"/>
        <v>#DIV/0!</v>
      </c>
      <c r="HR775" s="57"/>
      <c r="HS775" s="57" t="e">
        <f t="shared" si="2200"/>
        <v>#DIV/0!</v>
      </c>
      <c r="HT775" s="57" t="e">
        <f t="shared" si="2201"/>
        <v>#DIV/0!</v>
      </c>
      <c r="HU775" s="57" t="e">
        <f t="shared" si="2202"/>
        <v>#DIV/0!</v>
      </c>
      <c r="HV775" s="57" t="e">
        <f t="shared" si="2203"/>
        <v>#DIV/0!</v>
      </c>
      <c r="HW775" s="57" t="e">
        <f t="shared" si="2204"/>
        <v>#DIV/0!</v>
      </c>
      <c r="HX775" s="57"/>
      <c r="HY775" s="57" t="e">
        <f t="shared" si="2205"/>
        <v>#DIV/0!</v>
      </c>
      <c r="HZ775" s="57" t="e">
        <f t="shared" si="2206"/>
        <v>#DIV/0!</v>
      </c>
      <c r="IA775" s="57"/>
      <c r="IB775" s="61">
        <f t="shared" si="2207"/>
        <v>0</v>
      </c>
      <c r="IC775" s="57" t="str">
        <f t="shared" si="2208"/>
        <v/>
      </c>
      <c r="ID775" s="42"/>
      <c r="IE775" s="2" t="str">
        <f t="shared" si="2209"/>
        <v/>
      </c>
      <c r="IF775" s="60" t="e">
        <f t="shared" si="2210"/>
        <v>#DIV/0!</v>
      </c>
      <c r="IG775" s="60" t="str">
        <f t="shared" si="2211"/>
        <v/>
      </c>
      <c r="IH775" s="60" t="str">
        <f t="shared" si="2212"/>
        <v>zinco-</v>
      </c>
      <c r="II775" s="60" t="str">
        <f t="shared" si="2213"/>
        <v>mangano-</v>
      </c>
      <c r="IJ775" s="60" t="e">
        <f t="shared" si="2214"/>
        <v>#DIV/0!</v>
      </c>
      <c r="IK775" s="60" t="e">
        <f t="shared" si="2215"/>
        <v>#DIV/0!</v>
      </c>
      <c r="IL775" s="60" t="e">
        <f t="shared" si="2216"/>
        <v>#DIV/0!</v>
      </c>
      <c r="IM775" s="60" t="e">
        <f t="shared" si="2217"/>
        <v>#DIV/0!</v>
      </c>
      <c r="IN775" s="60" t="str">
        <f t="shared" si="2218"/>
        <v/>
      </c>
      <c r="IO775" s="60" t="str">
        <f t="shared" si="2219"/>
        <v/>
      </c>
      <c r="IP775" s="57"/>
      <c r="IQ775" s="57" t="str">
        <f t="shared" si="2220"/>
        <v>ERROR!!</v>
      </c>
    </row>
    <row r="776" spans="24:251">
      <c r="X776" s="29">
        <f t="shared" si="2076"/>
        <v>0</v>
      </c>
      <c r="Y776" s="29">
        <f t="shared" si="2077"/>
        <v>0</v>
      </c>
      <c r="Z776" s="29" t="e">
        <f t="shared" si="2078"/>
        <v>#DIV/0!</v>
      </c>
      <c r="AA776" s="29" t="e">
        <f t="shared" si="2079"/>
        <v>#DIV/0!</v>
      </c>
      <c r="AB776" s="29" t="e">
        <f t="shared" si="2080"/>
        <v>#DIV/0!</v>
      </c>
      <c r="AC776" s="29" t="e">
        <f t="shared" si="2081"/>
        <v>#DIV/0!</v>
      </c>
      <c r="AF776" s="23">
        <v>60.084299999999999</v>
      </c>
      <c r="AG776" s="23">
        <v>79.878799999999998</v>
      </c>
      <c r="AH776" s="23">
        <v>101.96120000000001</v>
      </c>
      <c r="AI776" s="23">
        <v>151.99039999999999</v>
      </c>
      <c r="AJ776" s="23">
        <v>159.69</v>
      </c>
      <c r="AK776" s="23">
        <v>71.846400000000003</v>
      </c>
      <c r="AL776" s="23">
        <v>70.9375</v>
      </c>
      <c r="AM776" s="23">
        <v>40.304400000000001</v>
      </c>
      <c r="AN776" s="23">
        <v>56.077399999999997</v>
      </c>
      <c r="AO776" s="23">
        <v>61.978999999999999</v>
      </c>
      <c r="AP776" s="23">
        <v>94.195999999999998</v>
      </c>
      <c r="AQ776" s="23">
        <v>18.998000000000001</v>
      </c>
      <c r="AR776" s="23">
        <v>35.450000000000003</v>
      </c>
      <c r="AS776" s="23">
        <v>29.88</v>
      </c>
      <c r="AT776" s="23">
        <v>74.691999999999993</v>
      </c>
      <c r="AU776" s="23">
        <v>81.39</v>
      </c>
      <c r="AX776" s="54">
        <f t="shared" si="2082"/>
        <v>0</v>
      </c>
      <c r="AY776" s="54">
        <f t="shared" si="2083"/>
        <v>0</v>
      </c>
      <c r="AZ776" s="54">
        <f t="shared" si="2084"/>
        <v>0</v>
      </c>
      <c r="BA776" s="54">
        <f t="shared" si="2085"/>
        <v>0</v>
      </c>
      <c r="BB776" s="54">
        <f t="shared" si="2086"/>
        <v>0</v>
      </c>
      <c r="BC776" s="54">
        <f t="shared" si="2087"/>
        <v>0</v>
      </c>
      <c r="BD776" s="54">
        <f t="shared" si="2088"/>
        <v>0</v>
      </c>
      <c r="BE776" s="54">
        <f t="shared" si="2089"/>
        <v>0</v>
      </c>
      <c r="BF776" s="54">
        <f t="shared" si="2090"/>
        <v>0</v>
      </c>
      <c r="BG776" s="54">
        <f t="shared" si="2091"/>
        <v>0</v>
      </c>
      <c r="BH776" s="54">
        <f t="shared" si="2092"/>
        <v>0</v>
      </c>
      <c r="BI776" s="54">
        <f t="shared" si="2093"/>
        <v>0</v>
      </c>
      <c r="BJ776" s="54">
        <f t="shared" si="2094"/>
        <v>0</v>
      </c>
      <c r="BK776" s="54">
        <f t="shared" si="2095"/>
        <v>0</v>
      </c>
      <c r="BL776" s="54">
        <f t="shared" si="2096"/>
        <v>0</v>
      </c>
      <c r="BM776" s="42"/>
      <c r="BO776" s="54">
        <f>'Norm-coeff'!$C$2+$AX776*'Norm-coeff'!$D$2+$AY776*'Norm-coeff'!$E$2+$AZ776*'Norm-coeff'!$F$2+$BA776*'Norm-coeff'!$G$2+$BB776*'Norm-coeff'!$H$2+$BC776*'Norm-coeff'!$I$2+$BD776*'Norm-coeff'!$J$2+$BE776*'Norm-coeff'!$K$2+$BF776*'Norm-coeff'!$L$2+$BG776*'Norm-coeff'!$M$2+$BH776*'Norm-coeff'!$N$2+$BI776*'Norm-coeff'!$O$2</f>
        <v>5.4045421474420303</v>
      </c>
      <c r="BP776" s="54">
        <f>'Norm-coeff'!$C$3+$AX776*'Norm-coeff'!$D$3+$AY776*'Norm-coeff'!$E$3+$AZ776*'Norm-coeff'!$F$3+$BA776*'Norm-coeff'!$G$3+$BB776*'Norm-coeff'!$H$3+$BC776*'Norm-coeff'!$I$3+$BD776*'Norm-coeff'!$J$3+$BE776*'Norm-coeff'!$K$3+$BF776*'Norm-coeff'!$L$3+$BG776*'Norm-coeff'!$M$3+$BH776*'Norm-coeff'!$N$3+$BI776*'Norm-coeff'!$O$3</f>
        <v>3.15319116612705</v>
      </c>
      <c r="BQ776" s="54">
        <f>'Norm-coeff'!$C$4+$AX776*'Norm-coeff'!$D$4+$AY776*'Norm-coeff'!$E$4+$AZ776*'Norm-coeff'!$F$4+$BA776*'Norm-coeff'!$G$4+$BB776*'Norm-coeff'!$H$4+$BC776*'Norm-coeff'!$I$4+$BD776*'Norm-coeff'!$J$4+$BE776*'Norm-coeff'!$K$4+$BF776*'Norm-coeff'!$L$4+$BG776*'Norm-coeff'!$M$4+$BH776*'Norm-coeff'!$N$4+$BI776*'Norm-coeff'!$O$4</f>
        <v>1.42115649462768</v>
      </c>
      <c r="BR776" s="54">
        <f>'Norm-coeff'!$C$5+$AX776*'Norm-coeff'!$D$5+$AY776*'Norm-coeff'!$E$5+$AZ776*'Norm-coeff'!$F$5+$BA776*'Norm-coeff'!$G$5+$BB776*'Norm-coeff'!$H$5+$BC776*'Norm-coeff'!$I$5+$BD776*'Norm-coeff'!$J$5+$BE776*'Norm-coeff'!$K$5+$BF776*'Norm-coeff'!$L$5+$BG776*'Norm-coeff'!$M$5+$BH776*'Norm-coeff'!$N$5+$BI776*'Norm-coeff'!$O$5</f>
        <v>1.0553329241296201</v>
      </c>
      <c r="BS776" s="54">
        <f>'Norm-coeff'!$C$6+$AX776*'Norm-coeff'!$D$6+$AY776*'Norm-coeff'!$E$6+$AZ776*'Norm-coeff'!$F$6+$BA776*'Norm-coeff'!$G$6+$BB776*'Norm-coeff'!$H$6+$BC776*'Norm-coeff'!$I$6+$BD776*'Norm-coeff'!$J$6+$BE776*'Norm-coeff'!$K$6+$BF776*'Norm-coeff'!$L$6+$BG776*'Norm-coeff'!$M$6+$BH776*'Norm-coeff'!$N$6+$BI776*'Norm-coeff'!$O$6</f>
        <v>-1.48700885495103E-2</v>
      </c>
      <c r="BT776" s="54">
        <f>'Norm-coeff'!$C$7+$AX776*'Norm-coeff'!$D$7+$AY776*'Norm-coeff'!$E$7+$AZ776*'Norm-coeff'!$F$7+$BA776*'Norm-coeff'!$G$7+$BB776*'Norm-coeff'!$H$7+$BC776*'Norm-coeff'!$I$7+$BD776*'Norm-coeff'!$J$7+$BE776*'Norm-coeff'!$K$7+$BF776*'Norm-coeff'!$L$7+$BG776*'Norm-coeff'!$M$7+$BH776*'Norm-coeff'!$N$7+$BI776*'Norm-coeff'!$O$7</f>
        <v>2.0907583608832998</v>
      </c>
      <c r="BU776" s="54">
        <f>'Norm-coeff'!$C$8+$AX776*'Norm-coeff'!$D$8+$AY776*'Norm-coeff'!$E$8+$AZ776*'Norm-coeff'!$F$8+$BA776*'Norm-coeff'!$G$8+$BB776*'Norm-coeff'!$H$8+$BC776*'Norm-coeff'!$I$8+$BD776*'Norm-coeff'!$J$8+$BE776*'Norm-coeff'!$K$8+$BF776*'Norm-coeff'!$L$8+$BG776*'Norm-coeff'!$M$8+$BH776*'Norm-coeff'!$N$8+$BI776*'Norm-coeff'!$O$8</f>
        <v>0.65894159836244504</v>
      </c>
      <c r="BV776" s="54">
        <f>'Norm-coeff'!$C$9+$AX776*'Norm-coeff'!$D$9+$AY776*'Norm-coeff'!$E$9+$AZ776*'Norm-coeff'!$F$9+$BA776*'Norm-coeff'!$G$9+$BB776*'Norm-coeff'!$H$9+$BC776*'Norm-coeff'!$I$9+$BD776*'Norm-coeff'!$J$9+$BE776*'Norm-coeff'!$K$9+$BF776*'Norm-coeff'!$L$9+$BG776*'Norm-coeff'!$M$9+$BH776*'Norm-coeff'!$N$9+$BI776*'Norm-coeff'!$O$9</f>
        <v>1.48961085014701</v>
      </c>
      <c r="BW776" s="54">
        <f>'Norm-coeff'!$C$10+$AX776*'Norm-coeff'!$D$10+$AY776*'Norm-coeff'!$E$10+$AZ776*'Norm-coeff'!$F$10+$BA776*'Norm-coeff'!$G$10+$BB776*'Norm-coeff'!$H$10+$BC776*'Norm-coeff'!$I$10+$BD776*'Norm-coeff'!$J$10+$BE776*'Norm-coeff'!$K$10+$BF776*'Norm-coeff'!$L$10+$BG776*'Norm-coeff'!$M$10+$BH776*'Norm-coeff'!$N$10+$BI776*'Norm-coeff'!$O$10</f>
        <v>1.42058735749591</v>
      </c>
      <c r="BX776" s="54">
        <f>'Norm-coeff'!$C$11+$AX776*'Norm-coeff'!$D$11+$AY776*'Norm-coeff'!$E$11+$AZ776*'Norm-coeff'!$F$11+$BA776*'Norm-coeff'!$G$11+$BB776*'Norm-coeff'!$H$11+$BC776*'Norm-coeff'!$I$11+$BD776*'Norm-coeff'!$J$11+$BE776*'Norm-coeff'!$K$11+$BF776*'Norm-coeff'!$L$11+$BG776*'Norm-coeff'!$M$11+$BH776*'Norm-coeff'!$N$11+$BI776*'Norm-coeff'!$O$11</f>
        <v>0.221233014421479</v>
      </c>
      <c r="BY776" s="54">
        <f>'Norm-coeff'!$C$12+$AX776*'Norm-coeff'!$D$12+$AY776*'Norm-coeff'!$E$12+$AZ776*'Norm-coeff'!$F$12+$BA776*'Norm-coeff'!$G$12+$BB776*'Norm-coeff'!$H$12+$BC776*'Norm-coeff'!$I$12+$BD776*'Norm-coeff'!$J$12+$BE776*'Norm-coeff'!$K$12+$BF776*'Norm-coeff'!$L$12+$BG776*'Norm-coeff'!$M$12+$BH776*'Norm-coeff'!$N$12+$BI776*'Norm-coeff'!$O$12</f>
        <v>0.283527502056037</v>
      </c>
      <c r="BZ776" s="54">
        <f>'Norm-coeff'!$C$13+$AX776*'Norm-coeff'!$D$13+$AY776*'Norm-coeff'!$E$13+$AZ776*'Norm-coeff'!$F$13+$BA776*'Norm-coeff'!$G$13+$BB776*'Norm-coeff'!$H$13+$BC776*'Norm-coeff'!$I$13+$BD776*'Norm-coeff'!$J$13+$BE776*'Norm-coeff'!$K$13+$BF776*'Norm-coeff'!$L$13+$BG776*'Norm-coeff'!$M$13+$BH776*'Norm-coeff'!$N$13+$BI776*'Norm-coeff'!$O$13</f>
        <v>-4.1864930554451202E-2</v>
      </c>
      <c r="CA776" s="54">
        <f>'Norm-coeff'!$C$14+$AX776*'Norm-coeff'!$D$14+$AY776*'Norm-coeff'!$E$14+$AZ776*'Norm-coeff'!$F$14+$BA776*'Norm-coeff'!$G$14+$BB776*'Norm-coeff'!$H$14+$BC776*'Norm-coeff'!$I$14+$BD776*'Norm-coeff'!$J$14+$BE776*'Norm-coeff'!$K$14+$BF776*'Norm-coeff'!$L$14+$BG776*'Norm-coeff'!$M$14+$BH776*'Norm-coeff'!$N$14+$BI776*'Norm-coeff'!$O$14</f>
        <v>4.2526983164477103</v>
      </c>
      <c r="CC776" s="54">
        <f t="shared" si="2221"/>
        <v>0</v>
      </c>
      <c r="CG776" s="54">
        <f t="shared" si="2097"/>
        <v>0</v>
      </c>
      <c r="CH776" s="54">
        <f t="shared" si="2248"/>
        <v>0</v>
      </c>
      <c r="CI776" s="54">
        <f t="shared" si="2098"/>
        <v>0</v>
      </c>
      <c r="CJ776" s="56">
        <f t="shared" si="2099"/>
        <v>0</v>
      </c>
      <c r="CK776" s="54">
        <f t="shared" si="2100"/>
        <v>0</v>
      </c>
      <c r="CL776" s="54">
        <f t="shared" si="2101"/>
        <v>0</v>
      </c>
      <c r="CM776" s="54">
        <f t="shared" si="2102"/>
        <v>0</v>
      </c>
      <c r="CN776" s="54">
        <f t="shared" si="2103"/>
        <v>0</v>
      </c>
      <c r="CO776" s="54">
        <f t="shared" si="2104"/>
        <v>0</v>
      </c>
      <c r="CP776" s="54">
        <f t="shared" si="2105"/>
        <v>0</v>
      </c>
      <c r="CQ776" s="54">
        <f t="shared" si="2106"/>
        <v>0</v>
      </c>
      <c r="CR776" s="54">
        <f t="shared" si="2107"/>
        <v>0</v>
      </c>
      <c r="CS776" s="54">
        <f t="shared" si="2108"/>
        <v>0</v>
      </c>
      <c r="CU776" s="54">
        <f t="shared" si="2109"/>
        <v>0</v>
      </c>
      <c r="CV776" s="54">
        <f t="shared" si="2110"/>
        <v>0</v>
      </c>
      <c r="CW776" s="54">
        <f t="shared" si="2111"/>
        <v>0</v>
      </c>
      <c r="CX776" s="54">
        <f t="shared" si="2112"/>
        <v>0</v>
      </c>
      <c r="CZ776" s="54">
        <f t="shared" si="2113"/>
        <v>0</v>
      </c>
      <c r="DA776" s="54">
        <f t="shared" si="2114"/>
        <v>0</v>
      </c>
      <c r="DB776" s="54">
        <f t="shared" si="2115"/>
        <v>0</v>
      </c>
      <c r="DC776" s="54">
        <f t="shared" si="2116"/>
        <v>0</v>
      </c>
      <c r="DD776" s="54">
        <f t="shared" si="2117"/>
        <v>0</v>
      </c>
      <c r="DE776" s="54">
        <f t="shared" si="2118"/>
        <v>0</v>
      </c>
      <c r="DF776" s="54">
        <f t="shared" si="2119"/>
        <v>0</v>
      </c>
      <c r="DG776" s="54">
        <f t="shared" si="2120"/>
        <v>2</v>
      </c>
      <c r="DH776" s="71">
        <f t="shared" si="2121"/>
        <v>0</v>
      </c>
      <c r="DI776" s="71">
        <f t="shared" si="2122"/>
        <v>0</v>
      </c>
      <c r="DJ776" s="54">
        <f t="shared" si="2123"/>
        <v>0</v>
      </c>
      <c r="DK776" s="54">
        <f t="shared" si="2124"/>
        <v>2</v>
      </c>
      <c r="DL776" s="4">
        <f t="shared" si="2222"/>
        <v>0</v>
      </c>
      <c r="DM776" s="3">
        <f t="shared" si="2125"/>
        <v>0</v>
      </c>
      <c r="DN776" s="3">
        <f t="shared" si="2126"/>
        <v>0</v>
      </c>
      <c r="DO776" s="4" t="e">
        <f t="shared" si="2127"/>
        <v>#DIV/0!</v>
      </c>
      <c r="DP776" s="57"/>
      <c r="DQ776" s="57"/>
      <c r="DR776" s="56">
        <f t="shared" si="2223"/>
        <v>2</v>
      </c>
      <c r="DS776" s="56">
        <f t="shared" si="2224"/>
        <v>0</v>
      </c>
      <c r="DT776" s="38">
        <f t="shared" si="2225"/>
        <v>0</v>
      </c>
      <c r="DU776" s="38">
        <f t="shared" si="2128"/>
        <v>2</v>
      </c>
      <c r="DV776" s="38">
        <f t="shared" si="2226"/>
        <v>0</v>
      </c>
      <c r="DW776" s="39">
        <f t="shared" si="2227"/>
        <v>0</v>
      </c>
      <c r="DX776" s="39">
        <f t="shared" si="2228"/>
        <v>0</v>
      </c>
      <c r="DY776" s="39">
        <f t="shared" si="2229"/>
        <v>0</v>
      </c>
      <c r="DZ776" s="39">
        <f t="shared" si="2230"/>
        <v>0</v>
      </c>
      <c r="EA776" s="39">
        <f t="shared" si="2231"/>
        <v>0</v>
      </c>
      <c r="EB776" s="37" t="e">
        <f t="shared" si="2129"/>
        <v>#DIV/0!</v>
      </c>
      <c r="EC776" s="37" t="e">
        <f t="shared" si="2130"/>
        <v>#DIV/0!</v>
      </c>
      <c r="ED776" s="37" t="e">
        <f t="shared" si="2131"/>
        <v>#DIV/0!</v>
      </c>
      <c r="EE776" s="37" t="e">
        <f t="shared" si="2132"/>
        <v>#DIV/0!</v>
      </c>
      <c r="EF776" s="39" t="e">
        <f t="shared" si="2133"/>
        <v>#DIV/0!</v>
      </c>
      <c r="EG776" s="37" t="e">
        <f t="shared" si="2134"/>
        <v>#DIV/0!</v>
      </c>
      <c r="EH776" s="37" t="e">
        <f t="shared" si="2135"/>
        <v>#DIV/0!</v>
      </c>
      <c r="EI776" s="11" t="b">
        <f t="shared" si="2136"/>
        <v>1</v>
      </c>
      <c r="EJ776" s="11" t="b">
        <f t="shared" si="2137"/>
        <v>0</v>
      </c>
      <c r="EK776" s="39" t="e">
        <f t="shared" si="2138"/>
        <v>#DIV/0!</v>
      </c>
      <c r="EL776" s="39" t="e">
        <f t="shared" si="2139"/>
        <v>#DIV/0!</v>
      </c>
      <c r="EM776" s="39" t="e">
        <f t="shared" si="2140"/>
        <v>#DIV/0!</v>
      </c>
      <c r="EN776" s="39" t="e">
        <f t="shared" si="2141"/>
        <v>#DIV/0!</v>
      </c>
      <c r="EO776" s="39" t="e">
        <f t="shared" si="2142"/>
        <v>#DIV/0!</v>
      </c>
      <c r="EP776" s="39" t="e">
        <f t="shared" si="2143"/>
        <v>#DIV/0!</v>
      </c>
      <c r="EQ776" s="39" t="e">
        <f t="shared" si="2144"/>
        <v>#DIV/0!</v>
      </c>
      <c r="ER776" s="39" t="e">
        <f t="shared" si="2145"/>
        <v>#DIV/0!</v>
      </c>
      <c r="ES776" s="58" t="str">
        <f t="shared" si="2146"/>
        <v>(OH,F,Cl)-dominate amphibole</v>
      </c>
      <c r="ET776" s="58" t="e">
        <f t="shared" si="2147"/>
        <v>#N/A</v>
      </c>
      <c r="EU776" s="56">
        <f t="shared" si="2232"/>
        <v>0</v>
      </c>
      <c r="EV776" s="56">
        <f t="shared" si="2233"/>
        <v>0</v>
      </c>
      <c r="EW776" s="56">
        <f t="shared" si="2234"/>
        <v>0</v>
      </c>
      <c r="EX776" s="56">
        <f t="shared" si="2235"/>
        <v>0</v>
      </c>
      <c r="EY776" s="56">
        <f t="shared" si="2236"/>
        <v>0</v>
      </c>
      <c r="EZ776" s="56">
        <f t="shared" si="2237"/>
        <v>0</v>
      </c>
      <c r="FA776" s="39">
        <f t="shared" si="2238"/>
        <v>0</v>
      </c>
      <c r="FB776" s="39">
        <f t="shared" si="2239"/>
        <v>0</v>
      </c>
      <c r="FC776" s="54">
        <f t="shared" si="2240"/>
        <v>0</v>
      </c>
      <c r="FD776" s="54">
        <f t="shared" si="2241"/>
        <v>0</v>
      </c>
      <c r="FE776" s="39">
        <f t="shared" si="2242"/>
        <v>0</v>
      </c>
      <c r="FF776" s="54">
        <f t="shared" si="2243"/>
        <v>0</v>
      </c>
      <c r="FG776" s="39">
        <f t="shared" si="2244"/>
        <v>0</v>
      </c>
      <c r="FH776" s="39">
        <f t="shared" si="2148"/>
        <v>0</v>
      </c>
      <c r="FI776" s="39">
        <f t="shared" si="2149"/>
        <v>0</v>
      </c>
      <c r="FJ776" s="39">
        <f t="shared" si="2150"/>
        <v>0</v>
      </c>
      <c r="FK776" s="39" t="e">
        <f t="shared" si="2151"/>
        <v>#DIV/0!</v>
      </c>
      <c r="FL776" s="39" t="e">
        <f t="shared" si="2152"/>
        <v>#DIV/0!</v>
      </c>
      <c r="FM776" s="39" t="e">
        <f t="shared" si="2153"/>
        <v>#DIV/0!</v>
      </c>
      <c r="FN776" s="39">
        <f t="shared" si="2154"/>
        <v>1</v>
      </c>
      <c r="FO776" s="39">
        <f t="shared" si="2245"/>
        <v>0</v>
      </c>
      <c r="FP776" s="39">
        <f t="shared" si="2246"/>
        <v>0</v>
      </c>
      <c r="FQ776" s="39">
        <f t="shared" si="2247"/>
        <v>0</v>
      </c>
      <c r="FR776" s="39">
        <f t="shared" si="2155"/>
        <v>0</v>
      </c>
      <c r="FS776" s="39">
        <f t="shared" si="2156"/>
        <v>0</v>
      </c>
      <c r="FU776" s="39" t="e">
        <f t="shared" si="2157"/>
        <v>#DIV/0!</v>
      </c>
      <c r="FV776" s="39" t="e">
        <f t="shared" si="2158"/>
        <v>#DIV/0!</v>
      </c>
      <c r="FW776" s="39" t="e">
        <f t="shared" si="2159"/>
        <v>#DIV/0!</v>
      </c>
      <c r="FY776" s="39" t="e">
        <f t="shared" si="2160"/>
        <v>#DIV/0!</v>
      </c>
      <c r="FZ776" s="39" t="e">
        <f t="shared" si="2161"/>
        <v>#DIV/0!</v>
      </c>
      <c r="GA776" s="39" t="e">
        <f t="shared" si="2162"/>
        <v>#DIV/0!</v>
      </c>
      <c r="GB776" s="39" t="e">
        <f t="shared" si="2163"/>
        <v>#DIV/0!</v>
      </c>
      <c r="GC776" s="39" t="e">
        <f t="shared" si="2164"/>
        <v>#DIV/0!</v>
      </c>
      <c r="GD776" s="39" t="e">
        <f t="shared" si="2165"/>
        <v>#DIV/0!</v>
      </c>
      <c r="GE776" s="39" t="e">
        <f t="shared" si="2166"/>
        <v>#DIV/0!</v>
      </c>
      <c r="GF776" s="39" t="e">
        <f t="shared" si="2167"/>
        <v>#DIV/0!</v>
      </c>
      <c r="GG776" s="39" t="e">
        <f t="shared" si="2168"/>
        <v>#DIV/0!</v>
      </c>
      <c r="GH776" s="39" t="e">
        <f t="shared" si="2169"/>
        <v>#DIV/0!</v>
      </c>
      <c r="GI776" s="39"/>
      <c r="GJ776" s="39" t="e">
        <f t="shared" si="2170"/>
        <v>#DIV/0!</v>
      </c>
      <c r="GK776" s="39" t="e">
        <f t="shared" si="2171"/>
        <v>#DIV/0!</v>
      </c>
      <c r="GL776" s="39" t="e">
        <f t="shared" si="2172"/>
        <v>#DIV/0!</v>
      </c>
      <c r="GM776" s="39" t="e">
        <f t="shared" si="2173"/>
        <v>#DIV/0!</v>
      </c>
      <c r="GN776" s="39" t="e">
        <f t="shared" si="2174"/>
        <v>#DIV/0!</v>
      </c>
      <c r="GO776" s="57"/>
      <c r="GP776" s="57" t="e">
        <f t="shared" si="2175"/>
        <v>#DIV/0!</v>
      </c>
      <c r="GQ776" s="59" t="e">
        <f t="shared" si="2176"/>
        <v>#DIV/0!</v>
      </c>
      <c r="GR776" s="41" t="e">
        <f t="shared" si="2177"/>
        <v>#DIV/0!</v>
      </c>
      <c r="GS776" s="57" t="e">
        <f t="shared" si="2178"/>
        <v>#DIV/0!</v>
      </c>
      <c r="GT776" s="57" t="e">
        <f t="shared" si="2179"/>
        <v>#DIV/0!</v>
      </c>
      <c r="GU776" s="57" t="e">
        <f t="shared" si="2180"/>
        <v>#DIV/0!</v>
      </c>
      <c r="GV776" s="57"/>
      <c r="GW776" s="42" t="e">
        <f t="shared" si="2181"/>
        <v>#DIV/0!</v>
      </c>
      <c r="GX776" s="42" t="e">
        <f t="shared" si="2182"/>
        <v>#DIV/0!</v>
      </c>
      <c r="GY776" s="42" t="e">
        <f t="shared" si="2183"/>
        <v>#DIV/0!</v>
      </c>
      <c r="GZ776" s="57"/>
      <c r="HA776" s="2" t="e">
        <f t="shared" si="2184"/>
        <v>#DIV/0!</v>
      </c>
      <c r="HB776" s="2" t="e">
        <f t="shared" si="2185"/>
        <v>#DIV/0!</v>
      </c>
      <c r="HC776" s="2" t="e">
        <f t="shared" si="2186"/>
        <v>#DIV/0!</v>
      </c>
      <c r="HD776" s="2" t="e">
        <f t="shared" si="2187"/>
        <v>#DIV/0!</v>
      </c>
      <c r="HE776" s="2" t="e">
        <f t="shared" si="2188"/>
        <v>#DIV/0!</v>
      </c>
      <c r="HF776" s="2" t="e">
        <f t="shared" si="2189"/>
        <v>#DIV/0!</v>
      </c>
      <c r="HG776" s="2" t="e">
        <f t="shared" si="2190"/>
        <v>#DIV/0!</v>
      </c>
      <c r="HH776" s="2" t="e">
        <f t="shared" si="2191"/>
        <v>#DIV/0!</v>
      </c>
      <c r="HI776" s="2" t="e">
        <f t="shared" si="2192"/>
        <v>#DIV/0!</v>
      </c>
      <c r="HJ776" s="11" t="e">
        <f t="shared" si="2193"/>
        <v>#DIV/0!</v>
      </c>
      <c r="HK776" s="60" t="e">
        <f t="shared" si="2194"/>
        <v>#DIV/0!</v>
      </c>
      <c r="HL776" s="57"/>
      <c r="HM776" s="57" t="e">
        <f t="shared" si="2195"/>
        <v>#DIV/0!</v>
      </c>
      <c r="HN776" s="57" t="e">
        <f t="shared" si="2196"/>
        <v>#DIV/0!</v>
      </c>
      <c r="HO776" s="57" t="e">
        <f t="shared" si="2197"/>
        <v>#DIV/0!</v>
      </c>
      <c r="HP776" s="57" t="e">
        <f t="shared" si="2198"/>
        <v>#DIV/0!</v>
      </c>
      <c r="HQ776" s="57" t="e">
        <f t="shared" si="2199"/>
        <v>#DIV/0!</v>
      </c>
      <c r="HR776" s="57"/>
      <c r="HS776" s="57" t="e">
        <f t="shared" si="2200"/>
        <v>#DIV/0!</v>
      </c>
      <c r="HT776" s="57" t="e">
        <f t="shared" si="2201"/>
        <v>#DIV/0!</v>
      </c>
      <c r="HU776" s="57" t="e">
        <f t="shared" si="2202"/>
        <v>#DIV/0!</v>
      </c>
      <c r="HV776" s="57" t="e">
        <f t="shared" si="2203"/>
        <v>#DIV/0!</v>
      </c>
      <c r="HW776" s="57" t="e">
        <f t="shared" si="2204"/>
        <v>#DIV/0!</v>
      </c>
      <c r="HX776" s="57"/>
      <c r="HY776" s="57" t="e">
        <f t="shared" si="2205"/>
        <v>#DIV/0!</v>
      </c>
      <c r="HZ776" s="57" t="e">
        <f t="shared" si="2206"/>
        <v>#DIV/0!</v>
      </c>
      <c r="IA776" s="57"/>
      <c r="IB776" s="61">
        <f t="shared" si="2207"/>
        <v>0</v>
      </c>
      <c r="IC776" s="57" t="str">
        <f t="shared" si="2208"/>
        <v/>
      </c>
      <c r="ID776" s="42"/>
      <c r="IE776" s="2" t="str">
        <f t="shared" si="2209"/>
        <v/>
      </c>
      <c r="IF776" s="60" t="e">
        <f t="shared" si="2210"/>
        <v>#DIV/0!</v>
      </c>
      <c r="IG776" s="60" t="str">
        <f t="shared" si="2211"/>
        <v/>
      </c>
      <c r="IH776" s="60" t="str">
        <f t="shared" si="2212"/>
        <v>zinco-</v>
      </c>
      <c r="II776" s="60" t="str">
        <f t="shared" si="2213"/>
        <v>mangano-</v>
      </c>
      <c r="IJ776" s="60" t="e">
        <f t="shared" si="2214"/>
        <v>#DIV/0!</v>
      </c>
      <c r="IK776" s="60" t="e">
        <f t="shared" si="2215"/>
        <v>#DIV/0!</v>
      </c>
      <c r="IL776" s="60" t="e">
        <f t="shared" si="2216"/>
        <v>#DIV/0!</v>
      </c>
      <c r="IM776" s="60" t="e">
        <f t="shared" si="2217"/>
        <v>#DIV/0!</v>
      </c>
      <c r="IN776" s="60" t="str">
        <f t="shared" si="2218"/>
        <v/>
      </c>
      <c r="IO776" s="60" t="str">
        <f t="shared" si="2219"/>
        <v/>
      </c>
      <c r="IP776" s="57"/>
      <c r="IQ776" s="57" t="str">
        <f t="shared" si="2220"/>
        <v>ERROR!!</v>
      </c>
    </row>
    <row r="777" spans="24:251">
      <c r="X777" s="29">
        <f t="shared" si="2076"/>
        <v>0</v>
      </c>
      <c r="Y777" s="29">
        <f t="shared" si="2077"/>
        <v>0</v>
      </c>
      <c r="Z777" s="29" t="e">
        <f t="shared" si="2078"/>
        <v>#DIV/0!</v>
      </c>
      <c r="AA777" s="29" t="e">
        <f t="shared" si="2079"/>
        <v>#DIV/0!</v>
      </c>
      <c r="AB777" s="29" t="e">
        <f t="shared" si="2080"/>
        <v>#DIV/0!</v>
      </c>
      <c r="AC777" s="29" t="e">
        <f t="shared" si="2081"/>
        <v>#DIV/0!</v>
      </c>
      <c r="AF777" s="23">
        <v>60.084299999999999</v>
      </c>
      <c r="AG777" s="23">
        <v>79.878799999999998</v>
      </c>
      <c r="AH777" s="23">
        <v>101.96120000000001</v>
      </c>
      <c r="AI777" s="23">
        <v>151.99039999999999</v>
      </c>
      <c r="AJ777" s="23">
        <v>159.69</v>
      </c>
      <c r="AK777" s="23">
        <v>71.846400000000003</v>
      </c>
      <c r="AL777" s="23">
        <v>70.9375</v>
      </c>
      <c r="AM777" s="23">
        <v>40.304400000000001</v>
      </c>
      <c r="AN777" s="23">
        <v>56.077399999999997</v>
      </c>
      <c r="AO777" s="23">
        <v>61.978999999999999</v>
      </c>
      <c r="AP777" s="23">
        <v>94.195999999999998</v>
      </c>
      <c r="AQ777" s="23">
        <v>18.998000000000001</v>
      </c>
      <c r="AR777" s="23">
        <v>35.450000000000003</v>
      </c>
      <c r="AS777" s="23">
        <v>29.88</v>
      </c>
      <c r="AT777" s="23">
        <v>74.691999999999993</v>
      </c>
      <c r="AU777" s="23">
        <v>81.39</v>
      </c>
      <c r="AX777" s="54">
        <f t="shared" si="2082"/>
        <v>0</v>
      </c>
      <c r="AY777" s="54">
        <f t="shared" si="2083"/>
        <v>0</v>
      </c>
      <c r="AZ777" s="54">
        <f t="shared" si="2084"/>
        <v>0</v>
      </c>
      <c r="BA777" s="54">
        <f t="shared" si="2085"/>
        <v>0</v>
      </c>
      <c r="BB777" s="54">
        <f t="shared" si="2086"/>
        <v>0</v>
      </c>
      <c r="BC777" s="54">
        <f t="shared" si="2087"/>
        <v>0</v>
      </c>
      <c r="BD777" s="54">
        <f t="shared" si="2088"/>
        <v>0</v>
      </c>
      <c r="BE777" s="54">
        <f t="shared" si="2089"/>
        <v>0</v>
      </c>
      <c r="BF777" s="54">
        <f t="shared" si="2090"/>
        <v>0</v>
      </c>
      <c r="BG777" s="54">
        <f t="shared" si="2091"/>
        <v>0</v>
      </c>
      <c r="BH777" s="54">
        <f t="shared" si="2092"/>
        <v>0</v>
      </c>
      <c r="BI777" s="54">
        <f t="shared" si="2093"/>
        <v>0</v>
      </c>
      <c r="BJ777" s="54">
        <f t="shared" si="2094"/>
        <v>0</v>
      </c>
      <c r="BK777" s="54">
        <f t="shared" si="2095"/>
        <v>0</v>
      </c>
      <c r="BL777" s="54">
        <f t="shared" si="2096"/>
        <v>0</v>
      </c>
      <c r="BM777" s="42"/>
      <c r="BO777" s="54">
        <f>'Norm-coeff'!$C$2+$AX777*'Norm-coeff'!$D$2+$AY777*'Norm-coeff'!$E$2+$AZ777*'Norm-coeff'!$F$2+$BA777*'Norm-coeff'!$G$2+$BB777*'Norm-coeff'!$H$2+$BC777*'Norm-coeff'!$I$2+$BD777*'Norm-coeff'!$J$2+$BE777*'Norm-coeff'!$K$2+$BF777*'Norm-coeff'!$L$2+$BG777*'Norm-coeff'!$M$2+$BH777*'Norm-coeff'!$N$2+$BI777*'Norm-coeff'!$O$2</f>
        <v>5.4045421474420303</v>
      </c>
      <c r="BP777" s="54">
        <f>'Norm-coeff'!$C$3+$AX777*'Norm-coeff'!$D$3+$AY777*'Norm-coeff'!$E$3+$AZ777*'Norm-coeff'!$F$3+$BA777*'Norm-coeff'!$G$3+$BB777*'Norm-coeff'!$H$3+$BC777*'Norm-coeff'!$I$3+$BD777*'Norm-coeff'!$J$3+$BE777*'Norm-coeff'!$K$3+$BF777*'Norm-coeff'!$L$3+$BG777*'Norm-coeff'!$M$3+$BH777*'Norm-coeff'!$N$3+$BI777*'Norm-coeff'!$O$3</f>
        <v>3.15319116612705</v>
      </c>
      <c r="BQ777" s="54">
        <f>'Norm-coeff'!$C$4+$AX777*'Norm-coeff'!$D$4+$AY777*'Norm-coeff'!$E$4+$AZ777*'Norm-coeff'!$F$4+$BA777*'Norm-coeff'!$G$4+$BB777*'Norm-coeff'!$H$4+$BC777*'Norm-coeff'!$I$4+$BD777*'Norm-coeff'!$J$4+$BE777*'Norm-coeff'!$K$4+$BF777*'Norm-coeff'!$L$4+$BG777*'Norm-coeff'!$M$4+$BH777*'Norm-coeff'!$N$4+$BI777*'Norm-coeff'!$O$4</f>
        <v>1.42115649462768</v>
      </c>
      <c r="BR777" s="54">
        <f>'Norm-coeff'!$C$5+$AX777*'Norm-coeff'!$D$5+$AY777*'Norm-coeff'!$E$5+$AZ777*'Norm-coeff'!$F$5+$BA777*'Norm-coeff'!$G$5+$BB777*'Norm-coeff'!$H$5+$BC777*'Norm-coeff'!$I$5+$BD777*'Norm-coeff'!$J$5+$BE777*'Norm-coeff'!$K$5+$BF777*'Norm-coeff'!$L$5+$BG777*'Norm-coeff'!$M$5+$BH777*'Norm-coeff'!$N$5+$BI777*'Norm-coeff'!$O$5</f>
        <v>1.0553329241296201</v>
      </c>
      <c r="BS777" s="54">
        <f>'Norm-coeff'!$C$6+$AX777*'Norm-coeff'!$D$6+$AY777*'Norm-coeff'!$E$6+$AZ777*'Norm-coeff'!$F$6+$BA777*'Norm-coeff'!$G$6+$BB777*'Norm-coeff'!$H$6+$BC777*'Norm-coeff'!$I$6+$BD777*'Norm-coeff'!$J$6+$BE777*'Norm-coeff'!$K$6+$BF777*'Norm-coeff'!$L$6+$BG777*'Norm-coeff'!$M$6+$BH777*'Norm-coeff'!$N$6+$BI777*'Norm-coeff'!$O$6</f>
        <v>-1.48700885495103E-2</v>
      </c>
      <c r="BT777" s="54">
        <f>'Norm-coeff'!$C$7+$AX777*'Norm-coeff'!$D$7+$AY777*'Norm-coeff'!$E$7+$AZ777*'Norm-coeff'!$F$7+$BA777*'Norm-coeff'!$G$7+$BB777*'Norm-coeff'!$H$7+$BC777*'Norm-coeff'!$I$7+$BD777*'Norm-coeff'!$J$7+$BE777*'Norm-coeff'!$K$7+$BF777*'Norm-coeff'!$L$7+$BG777*'Norm-coeff'!$M$7+$BH777*'Norm-coeff'!$N$7+$BI777*'Norm-coeff'!$O$7</f>
        <v>2.0907583608832998</v>
      </c>
      <c r="BU777" s="54">
        <f>'Norm-coeff'!$C$8+$AX777*'Norm-coeff'!$D$8+$AY777*'Norm-coeff'!$E$8+$AZ777*'Norm-coeff'!$F$8+$BA777*'Norm-coeff'!$G$8+$BB777*'Norm-coeff'!$H$8+$BC777*'Norm-coeff'!$I$8+$BD777*'Norm-coeff'!$J$8+$BE777*'Norm-coeff'!$K$8+$BF777*'Norm-coeff'!$L$8+$BG777*'Norm-coeff'!$M$8+$BH777*'Norm-coeff'!$N$8+$BI777*'Norm-coeff'!$O$8</f>
        <v>0.65894159836244504</v>
      </c>
      <c r="BV777" s="54">
        <f>'Norm-coeff'!$C$9+$AX777*'Norm-coeff'!$D$9+$AY777*'Norm-coeff'!$E$9+$AZ777*'Norm-coeff'!$F$9+$BA777*'Norm-coeff'!$G$9+$BB777*'Norm-coeff'!$H$9+$BC777*'Norm-coeff'!$I$9+$BD777*'Norm-coeff'!$J$9+$BE777*'Norm-coeff'!$K$9+$BF777*'Norm-coeff'!$L$9+$BG777*'Norm-coeff'!$M$9+$BH777*'Norm-coeff'!$N$9+$BI777*'Norm-coeff'!$O$9</f>
        <v>1.48961085014701</v>
      </c>
      <c r="BW777" s="54">
        <f>'Norm-coeff'!$C$10+$AX777*'Norm-coeff'!$D$10+$AY777*'Norm-coeff'!$E$10+$AZ777*'Norm-coeff'!$F$10+$BA777*'Norm-coeff'!$G$10+$BB777*'Norm-coeff'!$H$10+$BC777*'Norm-coeff'!$I$10+$BD777*'Norm-coeff'!$J$10+$BE777*'Norm-coeff'!$K$10+$BF777*'Norm-coeff'!$L$10+$BG777*'Norm-coeff'!$M$10+$BH777*'Norm-coeff'!$N$10+$BI777*'Norm-coeff'!$O$10</f>
        <v>1.42058735749591</v>
      </c>
      <c r="BX777" s="54">
        <f>'Norm-coeff'!$C$11+$AX777*'Norm-coeff'!$D$11+$AY777*'Norm-coeff'!$E$11+$AZ777*'Norm-coeff'!$F$11+$BA777*'Norm-coeff'!$G$11+$BB777*'Norm-coeff'!$H$11+$BC777*'Norm-coeff'!$I$11+$BD777*'Norm-coeff'!$J$11+$BE777*'Norm-coeff'!$K$11+$BF777*'Norm-coeff'!$L$11+$BG777*'Norm-coeff'!$M$11+$BH777*'Norm-coeff'!$N$11+$BI777*'Norm-coeff'!$O$11</f>
        <v>0.221233014421479</v>
      </c>
      <c r="BY777" s="54">
        <f>'Norm-coeff'!$C$12+$AX777*'Norm-coeff'!$D$12+$AY777*'Norm-coeff'!$E$12+$AZ777*'Norm-coeff'!$F$12+$BA777*'Norm-coeff'!$G$12+$BB777*'Norm-coeff'!$H$12+$BC777*'Norm-coeff'!$I$12+$BD777*'Norm-coeff'!$J$12+$BE777*'Norm-coeff'!$K$12+$BF777*'Norm-coeff'!$L$12+$BG777*'Norm-coeff'!$M$12+$BH777*'Norm-coeff'!$N$12+$BI777*'Norm-coeff'!$O$12</f>
        <v>0.283527502056037</v>
      </c>
      <c r="BZ777" s="54">
        <f>'Norm-coeff'!$C$13+$AX777*'Norm-coeff'!$D$13+$AY777*'Norm-coeff'!$E$13+$AZ777*'Norm-coeff'!$F$13+$BA777*'Norm-coeff'!$G$13+$BB777*'Norm-coeff'!$H$13+$BC777*'Norm-coeff'!$I$13+$BD777*'Norm-coeff'!$J$13+$BE777*'Norm-coeff'!$K$13+$BF777*'Norm-coeff'!$L$13+$BG777*'Norm-coeff'!$M$13+$BH777*'Norm-coeff'!$N$13+$BI777*'Norm-coeff'!$O$13</f>
        <v>-4.1864930554451202E-2</v>
      </c>
      <c r="CA777" s="54">
        <f>'Norm-coeff'!$C$14+$AX777*'Norm-coeff'!$D$14+$AY777*'Norm-coeff'!$E$14+$AZ777*'Norm-coeff'!$F$14+$BA777*'Norm-coeff'!$G$14+$BB777*'Norm-coeff'!$H$14+$BC777*'Norm-coeff'!$I$14+$BD777*'Norm-coeff'!$J$14+$BE777*'Norm-coeff'!$K$14+$BF777*'Norm-coeff'!$L$14+$BG777*'Norm-coeff'!$M$14+$BH777*'Norm-coeff'!$N$14+$BI777*'Norm-coeff'!$O$14</f>
        <v>4.2526983164477103</v>
      </c>
      <c r="CC777" s="54">
        <f t="shared" si="2221"/>
        <v>0</v>
      </c>
      <c r="CG777" s="54">
        <f t="shared" si="2097"/>
        <v>0</v>
      </c>
      <c r="CH777" s="54">
        <f t="shared" si="2248"/>
        <v>0</v>
      </c>
      <c r="CI777" s="54">
        <f t="shared" si="2098"/>
        <v>0</v>
      </c>
      <c r="CJ777" s="56">
        <f t="shared" si="2099"/>
        <v>0</v>
      </c>
      <c r="CK777" s="54">
        <f t="shared" si="2100"/>
        <v>0</v>
      </c>
      <c r="CL777" s="54">
        <f t="shared" si="2101"/>
        <v>0</v>
      </c>
      <c r="CM777" s="54">
        <f t="shared" si="2102"/>
        <v>0</v>
      </c>
      <c r="CN777" s="54">
        <f t="shared" si="2103"/>
        <v>0</v>
      </c>
      <c r="CO777" s="54">
        <f t="shared" si="2104"/>
        <v>0</v>
      </c>
      <c r="CP777" s="54">
        <f t="shared" si="2105"/>
        <v>0</v>
      </c>
      <c r="CQ777" s="54">
        <f t="shared" si="2106"/>
        <v>0</v>
      </c>
      <c r="CR777" s="54">
        <f t="shared" si="2107"/>
        <v>0</v>
      </c>
      <c r="CS777" s="54">
        <f t="shared" si="2108"/>
        <v>0</v>
      </c>
      <c r="CU777" s="54">
        <f t="shared" si="2109"/>
        <v>0</v>
      </c>
      <c r="CV777" s="54">
        <f t="shared" si="2110"/>
        <v>0</v>
      </c>
      <c r="CW777" s="54">
        <f t="shared" si="2111"/>
        <v>0</v>
      </c>
      <c r="CX777" s="54">
        <f t="shared" si="2112"/>
        <v>0</v>
      </c>
      <c r="CZ777" s="54">
        <f t="shared" si="2113"/>
        <v>0</v>
      </c>
      <c r="DA777" s="54">
        <f t="shared" si="2114"/>
        <v>0</v>
      </c>
      <c r="DB777" s="54">
        <f t="shared" si="2115"/>
        <v>0</v>
      </c>
      <c r="DC777" s="54">
        <f t="shared" si="2116"/>
        <v>0</v>
      </c>
      <c r="DD777" s="54">
        <f t="shared" si="2117"/>
        <v>0</v>
      </c>
      <c r="DE777" s="54">
        <f t="shared" si="2118"/>
        <v>0</v>
      </c>
      <c r="DF777" s="54">
        <f t="shared" si="2119"/>
        <v>0</v>
      </c>
      <c r="DG777" s="54">
        <f t="shared" si="2120"/>
        <v>2</v>
      </c>
      <c r="DH777" s="71">
        <f t="shared" si="2121"/>
        <v>0</v>
      </c>
      <c r="DI777" s="71">
        <f t="shared" si="2122"/>
        <v>0</v>
      </c>
      <c r="DJ777" s="54">
        <f t="shared" si="2123"/>
        <v>0</v>
      </c>
      <c r="DK777" s="54">
        <f t="shared" si="2124"/>
        <v>2</v>
      </c>
      <c r="DL777" s="4">
        <f t="shared" si="2222"/>
        <v>0</v>
      </c>
      <c r="DM777" s="3">
        <f t="shared" si="2125"/>
        <v>0</v>
      </c>
      <c r="DN777" s="3">
        <f t="shared" si="2126"/>
        <v>0</v>
      </c>
      <c r="DO777" s="4" t="e">
        <f t="shared" si="2127"/>
        <v>#DIV/0!</v>
      </c>
      <c r="DP777" s="57"/>
      <c r="DQ777" s="57"/>
      <c r="DR777" s="56">
        <f t="shared" si="2223"/>
        <v>2</v>
      </c>
      <c r="DS777" s="56">
        <f t="shared" si="2224"/>
        <v>0</v>
      </c>
      <c r="DT777" s="38">
        <f t="shared" si="2225"/>
        <v>0</v>
      </c>
      <c r="DU777" s="38">
        <f t="shared" si="2128"/>
        <v>2</v>
      </c>
      <c r="DV777" s="38">
        <f t="shared" si="2226"/>
        <v>0</v>
      </c>
      <c r="DW777" s="39">
        <f t="shared" si="2227"/>
        <v>0</v>
      </c>
      <c r="DX777" s="39">
        <f t="shared" si="2228"/>
        <v>0</v>
      </c>
      <c r="DY777" s="39">
        <f t="shared" si="2229"/>
        <v>0</v>
      </c>
      <c r="DZ777" s="39">
        <f t="shared" si="2230"/>
        <v>0</v>
      </c>
      <c r="EA777" s="39">
        <f t="shared" si="2231"/>
        <v>0</v>
      </c>
      <c r="EB777" s="37" t="e">
        <f t="shared" si="2129"/>
        <v>#DIV/0!</v>
      </c>
      <c r="EC777" s="37" t="e">
        <f t="shared" si="2130"/>
        <v>#DIV/0!</v>
      </c>
      <c r="ED777" s="37" t="e">
        <f t="shared" si="2131"/>
        <v>#DIV/0!</v>
      </c>
      <c r="EE777" s="37" t="e">
        <f t="shared" si="2132"/>
        <v>#DIV/0!</v>
      </c>
      <c r="EF777" s="39" t="e">
        <f t="shared" si="2133"/>
        <v>#DIV/0!</v>
      </c>
      <c r="EG777" s="37" t="e">
        <f t="shared" si="2134"/>
        <v>#DIV/0!</v>
      </c>
      <c r="EH777" s="37" t="e">
        <f t="shared" si="2135"/>
        <v>#DIV/0!</v>
      </c>
      <c r="EI777" s="11" t="b">
        <f t="shared" si="2136"/>
        <v>1</v>
      </c>
      <c r="EJ777" s="11" t="b">
        <f t="shared" si="2137"/>
        <v>0</v>
      </c>
      <c r="EK777" s="39" t="e">
        <f t="shared" si="2138"/>
        <v>#DIV/0!</v>
      </c>
      <c r="EL777" s="39" t="e">
        <f t="shared" si="2139"/>
        <v>#DIV/0!</v>
      </c>
      <c r="EM777" s="39" t="e">
        <f t="shared" si="2140"/>
        <v>#DIV/0!</v>
      </c>
      <c r="EN777" s="39" t="e">
        <f t="shared" si="2141"/>
        <v>#DIV/0!</v>
      </c>
      <c r="EO777" s="39" t="e">
        <f t="shared" si="2142"/>
        <v>#DIV/0!</v>
      </c>
      <c r="EP777" s="39" t="e">
        <f t="shared" si="2143"/>
        <v>#DIV/0!</v>
      </c>
      <c r="EQ777" s="39" t="e">
        <f t="shared" si="2144"/>
        <v>#DIV/0!</v>
      </c>
      <c r="ER777" s="39" t="e">
        <f t="shared" si="2145"/>
        <v>#DIV/0!</v>
      </c>
      <c r="ES777" s="58" t="str">
        <f t="shared" si="2146"/>
        <v>(OH,F,Cl)-dominate amphibole</v>
      </c>
      <c r="ET777" s="58" t="e">
        <f t="shared" si="2147"/>
        <v>#N/A</v>
      </c>
      <c r="EU777" s="56">
        <f t="shared" si="2232"/>
        <v>0</v>
      </c>
      <c r="EV777" s="56">
        <f t="shared" si="2233"/>
        <v>0</v>
      </c>
      <c r="EW777" s="56">
        <f t="shared" si="2234"/>
        <v>0</v>
      </c>
      <c r="EX777" s="56">
        <f t="shared" si="2235"/>
        <v>0</v>
      </c>
      <c r="EY777" s="56">
        <f t="shared" si="2236"/>
        <v>0</v>
      </c>
      <c r="EZ777" s="56">
        <f t="shared" si="2237"/>
        <v>0</v>
      </c>
      <c r="FA777" s="39">
        <f t="shared" si="2238"/>
        <v>0</v>
      </c>
      <c r="FB777" s="39">
        <f t="shared" si="2239"/>
        <v>0</v>
      </c>
      <c r="FC777" s="54">
        <f t="shared" si="2240"/>
        <v>0</v>
      </c>
      <c r="FD777" s="54">
        <f t="shared" si="2241"/>
        <v>0</v>
      </c>
      <c r="FE777" s="39">
        <f t="shared" si="2242"/>
        <v>0</v>
      </c>
      <c r="FF777" s="54">
        <f t="shared" si="2243"/>
        <v>0</v>
      </c>
      <c r="FG777" s="39">
        <f t="shared" si="2244"/>
        <v>0</v>
      </c>
      <c r="FH777" s="39">
        <f t="shared" si="2148"/>
        <v>0</v>
      </c>
      <c r="FI777" s="39">
        <f t="shared" si="2149"/>
        <v>0</v>
      </c>
      <c r="FJ777" s="39">
        <f t="shared" si="2150"/>
        <v>0</v>
      </c>
      <c r="FK777" s="39" t="e">
        <f t="shared" si="2151"/>
        <v>#DIV/0!</v>
      </c>
      <c r="FL777" s="39" t="e">
        <f t="shared" si="2152"/>
        <v>#DIV/0!</v>
      </c>
      <c r="FM777" s="39" t="e">
        <f t="shared" si="2153"/>
        <v>#DIV/0!</v>
      </c>
      <c r="FN777" s="39">
        <f t="shared" si="2154"/>
        <v>1</v>
      </c>
      <c r="FO777" s="39">
        <f t="shared" si="2245"/>
        <v>0</v>
      </c>
      <c r="FP777" s="39">
        <f t="shared" si="2246"/>
        <v>0</v>
      </c>
      <c r="FQ777" s="39">
        <f t="shared" si="2247"/>
        <v>0</v>
      </c>
      <c r="FR777" s="39">
        <f t="shared" si="2155"/>
        <v>0</v>
      </c>
      <c r="FS777" s="39">
        <f t="shared" si="2156"/>
        <v>0</v>
      </c>
      <c r="FU777" s="39" t="e">
        <f t="shared" si="2157"/>
        <v>#DIV/0!</v>
      </c>
      <c r="FV777" s="39" t="e">
        <f t="shared" si="2158"/>
        <v>#DIV/0!</v>
      </c>
      <c r="FW777" s="39" t="e">
        <f t="shared" si="2159"/>
        <v>#DIV/0!</v>
      </c>
      <c r="FY777" s="39" t="e">
        <f t="shared" si="2160"/>
        <v>#DIV/0!</v>
      </c>
      <c r="FZ777" s="39" t="e">
        <f t="shared" si="2161"/>
        <v>#DIV/0!</v>
      </c>
      <c r="GA777" s="39" t="e">
        <f t="shared" si="2162"/>
        <v>#DIV/0!</v>
      </c>
      <c r="GB777" s="39" t="e">
        <f t="shared" si="2163"/>
        <v>#DIV/0!</v>
      </c>
      <c r="GC777" s="39" t="e">
        <f t="shared" si="2164"/>
        <v>#DIV/0!</v>
      </c>
      <c r="GD777" s="39" t="e">
        <f t="shared" si="2165"/>
        <v>#DIV/0!</v>
      </c>
      <c r="GE777" s="39" t="e">
        <f t="shared" si="2166"/>
        <v>#DIV/0!</v>
      </c>
      <c r="GF777" s="39" t="e">
        <f t="shared" si="2167"/>
        <v>#DIV/0!</v>
      </c>
      <c r="GG777" s="39" t="e">
        <f t="shared" si="2168"/>
        <v>#DIV/0!</v>
      </c>
      <c r="GH777" s="39" t="e">
        <f t="shared" si="2169"/>
        <v>#DIV/0!</v>
      </c>
      <c r="GI777" s="39"/>
      <c r="GJ777" s="39" t="e">
        <f t="shared" si="2170"/>
        <v>#DIV/0!</v>
      </c>
      <c r="GK777" s="39" t="e">
        <f t="shared" si="2171"/>
        <v>#DIV/0!</v>
      </c>
      <c r="GL777" s="39" t="e">
        <f t="shared" si="2172"/>
        <v>#DIV/0!</v>
      </c>
      <c r="GM777" s="39" t="e">
        <f t="shared" si="2173"/>
        <v>#DIV/0!</v>
      </c>
      <c r="GN777" s="39" t="e">
        <f t="shared" si="2174"/>
        <v>#DIV/0!</v>
      </c>
      <c r="GO777" s="57"/>
      <c r="GP777" s="57" t="e">
        <f t="shared" si="2175"/>
        <v>#DIV/0!</v>
      </c>
      <c r="GQ777" s="59" t="e">
        <f t="shared" si="2176"/>
        <v>#DIV/0!</v>
      </c>
      <c r="GR777" s="41" t="e">
        <f t="shared" si="2177"/>
        <v>#DIV/0!</v>
      </c>
      <c r="GS777" s="57" t="e">
        <f t="shared" si="2178"/>
        <v>#DIV/0!</v>
      </c>
      <c r="GT777" s="57" t="e">
        <f t="shared" si="2179"/>
        <v>#DIV/0!</v>
      </c>
      <c r="GU777" s="57" t="e">
        <f t="shared" si="2180"/>
        <v>#DIV/0!</v>
      </c>
      <c r="GV777" s="57"/>
      <c r="GW777" s="42" t="e">
        <f t="shared" si="2181"/>
        <v>#DIV/0!</v>
      </c>
      <c r="GX777" s="42" t="e">
        <f t="shared" si="2182"/>
        <v>#DIV/0!</v>
      </c>
      <c r="GY777" s="42" t="e">
        <f t="shared" si="2183"/>
        <v>#DIV/0!</v>
      </c>
      <c r="GZ777" s="57"/>
      <c r="HA777" s="2" t="e">
        <f t="shared" si="2184"/>
        <v>#DIV/0!</v>
      </c>
      <c r="HB777" s="2" t="e">
        <f t="shared" si="2185"/>
        <v>#DIV/0!</v>
      </c>
      <c r="HC777" s="2" t="e">
        <f t="shared" si="2186"/>
        <v>#DIV/0!</v>
      </c>
      <c r="HD777" s="2" t="e">
        <f t="shared" si="2187"/>
        <v>#DIV/0!</v>
      </c>
      <c r="HE777" s="2" t="e">
        <f t="shared" si="2188"/>
        <v>#DIV/0!</v>
      </c>
      <c r="HF777" s="2" t="e">
        <f t="shared" si="2189"/>
        <v>#DIV/0!</v>
      </c>
      <c r="HG777" s="2" t="e">
        <f t="shared" si="2190"/>
        <v>#DIV/0!</v>
      </c>
      <c r="HH777" s="2" t="e">
        <f t="shared" si="2191"/>
        <v>#DIV/0!</v>
      </c>
      <c r="HI777" s="2" t="e">
        <f t="shared" si="2192"/>
        <v>#DIV/0!</v>
      </c>
      <c r="HJ777" s="11" t="e">
        <f t="shared" si="2193"/>
        <v>#DIV/0!</v>
      </c>
      <c r="HK777" s="60" t="e">
        <f t="shared" si="2194"/>
        <v>#DIV/0!</v>
      </c>
      <c r="HL777" s="57"/>
      <c r="HM777" s="57" t="e">
        <f t="shared" si="2195"/>
        <v>#DIV/0!</v>
      </c>
      <c r="HN777" s="57" t="e">
        <f t="shared" si="2196"/>
        <v>#DIV/0!</v>
      </c>
      <c r="HO777" s="57" t="e">
        <f t="shared" si="2197"/>
        <v>#DIV/0!</v>
      </c>
      <c r="HP777" s="57" t="e">
        <f t="shared" si="2198"/>
        <v>#DIV/0!</v>
      </c>
      <c r="HQ777" s="57" t="e">
        <f t="shared" si="2199"/>
        <v>#DIV/0!</v>
      </c>
      <c r="HR777" s="57"/>
      <c r="HS777" s="57" t="e">
        <f t="shared" si="2200"/>
        <v>#DIV/0!</v>
      </c>
      <c r="HT777" s="57" t="e">
        <f t="shared" si="2201"/>
        <v>#DIV/0!</v>
      </c>
      <c r="HU777" s="57" t="e">
        <f t="shared" si="2202"/>
        <v>#DIV/0!</v>
      </c>
      <c r="HV777" s="57" t="e">
        <f t="shared" si="2203"/>
        <v>#DIV/0!</v>
      </c>
      <c r="HW777" s="57" t="e">
        <f t="shared" si="2204"/>
        <v>#DIV/0!</v>
      </c>
      <c r="HX777" s="57"/>
      <c r="HY777" s="57" t="e">
        <f t="shared" si="2205"/>
        <v>#DIV/0!</v>
      </c>
      <c r="HZ777" s="57" t="e">
        <f t="shared" si="2206"/>
        <v>#DIV/0!</v>
      </c>
      <c r="IA777" s="57"/>
      <c r="IB777" s="61">
        <f t="shared" si="2207"/>
        <v>0</v>
      </c>
      <c r="IC777" s="57" t="str">
        <f t="shared" si="2208"/>
        <v/>
      </c>
      <c r="ID777" s="42"/>
      <c r="IE777" s="2" t="str">
        <f t="shared" si="2209"/>
        <v/>
      </c>
      <c r="IF777" s="60" t="e">
        <f t="shared" si="2210"/>
        <v>#DIV/0!</v>
      </c>
      <c r="IG777" s="60" t="str">
        <f t="shared" si="2211"/>
        <v/>
      </c>
      <c r="IH777" s="60" t="str">
        <f t="shared" si="2212"/>
        <v>zinco-</v>
      </c>
      <c r="II777" s="60" t="str">
        <f t="shared" si="2213"/>
        <v>mangano-</v>
      </c>
      <c r="IJ777" s="60" t="e">
        <f t="shared" si="2214"/>
        <v>#DIV/0!</v>
      </c>
      <c r="IK777" s="60" t="e">
        <f t="shared" si="2215"/>
        <v>#DIV/0!</v>
      </c>
      <c r="IL777" s="60" t="e">
        <f t="shared" si="2216"/>
        <v>#DIV/0!</v>
      </c>
      <c r="IM777" s="60" t="e">
        <f t="shared" si="2217"/>
        <v>#DIV/0!</v>
      </c>
      <c r="IN777" s="60" t="str">
        <f t="shared" si="2218"/>
        <v/>
      </c>
      <c r="IO777" s="60" t="str">
        <f t="shared" si="2219"/>
        <v/>
      </c>
      <c r="IP777" s="57"/>
      <c r="IQ777" s="57" t="str">
        <f t="shared" si="2220"/>
        <v>ERROR!!</v>
      </c>
    </row>
    <row r="778" spans="24:251">
      <c r="X778" s="29">
        <f t="shared" si="2076"/>
        <v>0</v>
      </c>
      <c r="Y778" s="29">
        <f t="shared" si="2077"/>
        <v>0</v>
      </c>
      <c r="Z778" s="29" t="e">
        <f t="shared" si="2078"/>
        <v>#DIV/0!</v>
      </c>
      <c r="AA778" s="29" t="e">
        <f t="shared" si="2079"/>
        <v>#DIV/0!</v>
      </c>
      <c r="AB778" s="29" t="e">
        <f t="shared" si="2080"/>
        <v>#DIV/0!</v>
      </c>
      <c r="AC778" s="29" t="e">
        <f t="shared" si="2081"/>
        <v>#DIV/0!</v>
      </c>
      <c r="AF778" s="23">
        <v>60.084299999999999</v>
      </c>
      <c r="AG778" s="23">
        <v>79.878799999999998</v>
      </c>
      <c r="AH778" s="23">
        <v>101.96120000000001</v>
      </c>
      <c r="AI778" s="23">
        <v>151.99039999999999</v>
      </c>
      <c r="AJ778" s="23">
        <v>159.69</v>
      </c>
      <c r="AK778" s="23">
        <v>71.846400000000003</v>
      </c>
      <c r="AL778" s="23">
        <v>70.9375</v>
      </c>
      <c r="AM778" s="23">
        <v>40.304400000000001</v>
      </c>
      <c r="AN778" s="23">
        <v>56.077399999999997</v>
      </c>
      <c r="AO778" s="23">
        <v>61.978999999999999</v>
      </c>
      <c r="AP778" s="23">
        <v>94.195999999999998</v>
      </c>
      <c r="AQ778" s="23">
        <v>18.998000000000001</v>
      </c>
      <c r="AR778" s="23">
        <v>35.450000000000003</v>
      </c>
      <c r="AS778" s="23">
        <v>29.88</v>
      </c>
      <c r="AT778" s="23">
        <v>74.691999999999993</v>
      </c>
      <c r="AU778" s="23">
        <v>81.39</v>
      </c>
      <c r="AX778" s="54">
        <f t="shared" si="2082"/>
        <v>0</v>
      </c>
      <c r="AY778" s="54">
        <f t="shared" si="2083"/>
        <v>0</v>
      </c>
      <c r="AZ778" s="54">
        <f t="shared" si="2084"/>
        <v>0</v>
      </c>
      <c r="BA778" s="54">
        <f t="shared" si="2085"/>
        <v>0</v>
      </c>
      <c r="BB778" s="54">
        <f t="shared" si="2086"/>
        <v>0</v>
      </c>
      <c r="BC778" s="54">
        <f t="shared" si="2087"/>
        <v>0</v>
      </c>
      <c r="BD778" s="54">
        <f t="shared" si="2088"/>
        <v>0</v>
      </c>
      <c r="BE778" s="54">
        <f t="shared" si="2089"/>
        <v>0</v>
      </c>
      <c r="BF778" s="54">
        <f t="shared" si="2090"/>
        <v>0</v>
      </c>
      <c r="BG778" s="54">
        <f t="shared" si="2091"/>
        <v>0</v>
      </c>
      <c r="BH778" s="54">
        <f t="shared" si="2092"/>
        <v>0</v>
      </c>
      <c r="BI778" s="54">
        <f t="shared" si="2093"/>
        <v>0</v>
      </c>
      <c r="BJ778" s="54">
        <f t="shared" si="2094"/>
        <v>0</v>
      </c>
      <c r="BK778" s="54">
        <f t="shared" si="2095"/>
        <v>0</v>
      </c>
      <c r="BL778" s="54">
        <f t="shared" si="2096"/>
        <v>0</v>
      </c>
      <c r="BM778" s="42"/>
      <c r="BO778" s="54">
        <f>'Norm-coeff'!$C$2+$AX778*'Norm-coeff'!$D$2+$AY778*'Norm-coeff'!$E$2+$AZ778*'Norm-coeff'!$F$2+$BA778*'Norm-coeff'!$G$2+$BB778*'Norm-coeff'!$H$2+$BC778*'Norm-coeff'!$I$2+$BD778*'Norm-coeff'!$J$2+$BE778*'Norm-coeff'!$K$2+$BF778*'Norm-coeff'!$L$2+$BG778*'Norm-coeff'!$M$2+$BH778*'Norm-coeff'!$N$2+$BI778*'Norm-coeff'!$O$2</f>
        <v>5.4045421474420303</v>
      </c>
      <c r="BP778" s="54">
        <f>'Norm-coeff'!$C$3+$AX778*'Norm-coeff'!$D$3+$AY778*'Norm-coeff'!$E$3+$AZ778*'Norm-coeff'!$F$3+$BA778*'Norm-coeff'!$G$3+$BB778*'Norm-coeff'!$H$3+$BC778*'Norm-coeff'!$I$3+$BD778*'Norm-coeff'!$J$3+$BE778*'Norm-coeff'!$K$3+$BF778*'Norm-coeff'!$L$3+$BG778*'Norm-coeff'!$M$3+$BH778*'Norm-coeff'!$N$3+$BI778*'Norm-coeff'!$O$3</f>
        <v>3.15319116612705</v>
      </c>
      <c r="BQ778" s="54">
        <f>'Norm-coeff'!$C$4+$AX778*'Norm-coeff'!$D$4+$AY778*'Norm-coeff'!$E$4+$AZ778*'Norm-coeff'!$F$4+$BA778*'Norm-coeff'!$G$4+$BB778*'Norm-coeff'!$H$4+$BC778*'Norm-coeff'!$I$4+$BD778*'Norm-coeff'!$J$4+$BE778*'Norm-coeff'!$K$4+$BF778*'Norm-coeff'!$L$4+$BG778*'Norm-coeff'!$M$4+$BH778*'Norm-coeff'!$N$4+$BI778*'Norm-coeff'!$O$4</f>
        <v>1.42115649462768</v>
      </c>
      <c r="BR778" s="54">
        <f>'Norm-coeff'!$C$5+$AX778*'Norm-coeff'!$D$5+$AY778*'Norm-coeff'!$E$5+$AZ778*'Norm-coeff'!$F$5+$BA778*'Norm-coeff'!$G$5+$BB778*'Norm-coeff'!$H$5+$BC778*'Norm-coeff'!$I$5+$BD778*'Norm-coeff'!$J$5+$BE778*'Norm-coeff'!$K$5+$BF778*'Norm-coeff'!$L$5+$BG778*'Norm-coeff'!$M$5+$BH778*'Norm-coeff'!$N$5+$BI778*'Norm-coeff'!$O$5</f>
        <v>1.0553329241296201</v>
      </c>
      <c r="BS778" s="54">
        <f>'Norm-coeff'!$C$6+$AX778*'Norm-coeff'!$D$6+$AY778*'Norm-coeff'!$E$6+$AZ778*'Norm-coeff'!$F$6+$BA778*'Norm-coeff'!$G$6+$BB778*'Norm-coeff'!$H$6+$BC778*'Norm-coeff'!$I$6+$BD778*'Norm-coeff'!$J$6+$BE778*'Norm-coeff'!$K$6+$BF778*'Norm-coeff'!$L$6+$BG778*'Norm-coeff'!$M$6+$BH778*'Norm-coeff'!$N$6+$BI778*'Norm-coeff'!$O$6</f>
        <v>-1.48700885495103E-2</v>
      </c>
      <c r="BT778" s="54">
        <f>'Norm-coeff'!$C$7+$AX778*'Norm-coeff'!$D$7+$AY778*'Norm-coeff'!$E$7+$AZ778*'Norm-coeff'!$F$7+$BA778*'Norm-coeff'!$G$7+$BB778*'Norm-coeff'!$H$7+$BC778*'Norm-coeff'!$I$7+$BD778*'Norm-coeff'!$J$7+$BE778*'Norm-coeff'!$K$7+$BF778*'Norm-coeff'!$L$7+$BG778*'Norm-coeff'!$M$7+$BH778*'Norm-coeff'!$N$7+$BI778*'Norm-coeff'!$O$7</f>
        <v>2.0907583608832998</v>
      </c>
      <c r="BU778" s="54">
        <f>'Norm-coeff'!$C$8+$AX778*'Norm-coeff'!$D$8+$AY778*'Norm-coeff'!$E$8+$AZ778*'Norm-coeff'!$F$8+$BA778*'Norm-coeff'!$G$8+$BB778*'Norm-coeff'!$H$8+$BC778*'Norm-coeff'!$I$8+$BD778*'Norm-coeff'!$J$8+$BE778*'Norm-coeff'!$K$8+$BF778*'Norm-coeff'!$L$8+$BG778*'Norm-coeff'!$M$8+$BH778*'Norm-coeff'!$N$8+$BI778*'Norm-coeff'!$O$8</f>
        <v>0.65894159836244504</v>
      </c>
      <c r="BV778" s="54">
        <f>'Norm-coeff'!$C$9+$AX778*'Norm-coeff'!$D$9+$AY778*'Norm-coeff'!$E$9+$AZ778*'Norm-coeff'!$F$9+$BA778*'Norm-coeff'!$G$9+$BB778*'Norm-coeff'!$H$9+$BC778*'Norm-coeff'!$I$9+$BD778*'Norm-coeff'!$J$9+$BE778*'Norm-coeff'!$K$9+$BF778*'Norm-coeff'!$L$9+$BG778*'Norm-coeff'!$M$9+$BH778*'Norm-coeff'!$N$9+$BI778*'Norm-coeff'!$O$9</f>
        <v>1.48961085014701</v>
      </c>
      <c r="BW778" s="54">
        <f>'Norm-coeff'!$C$10+$AX778*'Norm-coeff'!$D$10+$AY778*'Norm-coeff'!$E$10+$AZ778*'Norm-coeff'!$F$10+$BA778*'Norm-coeff'!$G$10+$BB778*'Norm-coeff'!$H$10+$BC778*'Norm-coeff'!$I$10+$BD778*'Norm-coeff'!$J$10+$BE778*'Norm-coeff'!$K$10+$BF778*'Norm-coeff'!$L$10+$BG778*'Norm-coeff'!$M$10+$BH778*'Norm-coeff'!$N$10+$BI778*'Norm-coeff'!$O$10</f>
        <v>1.42058735749591</v>
      </c>
      <c r="BX778" s="54">
        <f>'Norm-coeff'!$C$11+$AX778*'Norm-coeff'!$D$11+$AY778*'Norm-coeff'!$E$11+$AZ778*'Norm-coeff'!$F$11+$BA778*'Norm-coeff'!$G$11+$BB778*'Norm-coeff'!$H$11+$BC778*'Norm-coeff'!$I$11+$BD778*'Norm-coeff'!$J$11+$BE778*'Norm-coeff'!$K$11+$BF778*'Norm-coeff'!$L$11+$BG778*'Norm-coeff'!$M$11+$BH778*'Norm-coeff'!$N$11+$BI778*'Norm-coeff'!$O$11</f>
        <v>0.221233014421479</v>
      </c>
      <c r="BY778" s="54">
        <f>'Norm-coeff'!$C$12+$AX778*'Norm-coeff'!$D$12+$AY778*'Norm-coeff'!$E$12+$AZ778*'Norm-coeff'!$F$12+$BA778*'Norm-coeff'!$G$12+$BB778*'Norm-coeff'!$H$12+$BC778*'Norm-coeff'!$I$12+$BD778*'Norm-coeff'!$J$12+$BE778*'Norm-coeff'!$K$12+$BF778*'Norm-coeff'!$L$12+$BG778*'Norm-coeff'!$M$12+$BH778*'Norm-coeff'!$N$12+$BI778*'Norm-coeff'!$O$12</f>
        <v>0.283527502056037</v>
      </c>
      <c r="BZ778" s="54">
        <f>'Norm-coeff'!$C$13+$AX778*'Norm-coeff'!$D$13+$AY778*'Norm-coeff'!$E$13+$AZ778*'Norm-coeff'!$F$13+$BA778*'Norm-coeff'!$G$13+$BB778*'Norm-coeff'!$H$13+$BC778*'Norm-coeff'!$I$13+$BD778*'Norm-coeff'!$J$13+$BE778*'Norm-coeff'!$K$13+$BF778*'Norm-coeff'!$L$13+$BG778*'Norm-coeff'!$M$13+$BH778*'Norm-coeff'!$N$13+$BI778*'Norm-coeff'!$O$13</f>
        <v>-4.1864930554451202E-2</v>
      </c>
      <c r="CA778" s="54">
        <f>'Norm-coeff'!$C$14+$AX778*'Norm-coeff'!$D$14+$AY778*'Norm-coeff'!$E$14+$AZ778*'Norm-coeff'!$F$14+$BA778*'Norm-coeff'!$G$14+$BB778*'Norm-coeff'!$H$14+$BC778*'Norm-coeff'!$I$14+$BD778*'Norm-coeff'!$J$14+$BE778*'Norm-coeff'!$K$14+$BF778*'Norm-coeff'!$L$14+$BG778*'Norm-coeff'!$M$14+$BH778*'Norm-coeff'!$N$14+$BI778*'Norm-coeff'!$O$14</f>
        <v>4.2526983164477103</v>
      </c>
      <c r="CC778" s="54">
        <f t="shared" si="2221"/>
        <v>0</v>
      </c>
      <c r="CG778" s="54">
        <f t="shared" si="2097"/>
        <v>0</v>
      </c>
      <c r="CH778" s="54">
        <f t="shared" si="2248"/>
        <v>0</v>
      </c>
      <c r="CI778" s="54">
        <f t="shared" si="2098"/>
        <v>0</v>
      </c>
      <c r="CJ778" s="56">
        <f t="shared" si="2099"/>
        <v>0</v>
      </c>
      <c r="CK778" s="54">
        <f t="shared" si="2100"/>
        <v>0</v>
      </c>
      <c r="CL778" s="54">
        <f t="shared" si="2101"/>
        <v>0</v>
      </c>
      <c r="CM778" s="54">
        <f t="shared" si="2102"/>
        <v>0</v>
      </c>
      <c r="CN778" s="54">
        <f t="shared" si="2103"/>
        <v>0</v>
      </c>
      <c r="CO778" s="54">
        <f t="shared" si="2104"/>
        <v>0</v>
      </c>
      <c r="CP778" s="54">
        <f t="shared" si="2105"/>
        <v>0</v>
      </c>
      <c r="CQ778" s="54">
        <f t="shared" si="2106"/>
        <v>0</v>
      </c>
      <c r="CR778" s="54">
        <f t="shared" si="2107"/>
        <v>0</v>
      </c>
      <c r="CS778" s="54">
        <f t="shared" si="2108"/>
        <v>0</v>
      </c>
      <c r="CU778" s="54">
        <f t="shared" si="2109"/>
        <v>0</v>
      </c>
      <c r="CV778" s="54">
        <f t="shared" si="2110"/>
        <v>0</v>
      </c>
      <c r="CW778" s="54">
        <f t="shared" si="2111"/>
        <v>0</v>
      </c>
      <c r="CX778" s="54">
        <f t="shared" si="2112"/>
        <v>0</v>
      </c>
      <c r="CZ778" s="54">
        <f t="shared" si="2113"/>
        <v>0</v>
      </c>
      <c r="DA778" s="54">
        <f t="shared" si="2114"/>
        <v>0</v>
      </c>
      <c r="DB778" s="54">
        <f t="shared" si="2115"/>
        <v>0</v>
      </c>
      <c r="DC778" s="54">
        <f t="shared" si="2116"/>
        <v>0</v>
      </c>
      <c r="DD778" s="54">
        <f t="shared" si="2117"/>
        <v>0</v>
      </c>
      <c r="DE778" s="54">
        <f t="shared" si="2118"/>
        <v>0</v>
      </c>
      <c r="DF778" s="54">
        <f t="shared" si="2119"/>
        <v>0</v>
      </c>
      <c r="DG778" s="54">
        <f t="shared" si="2120"/>
        <v>2</v>
      </c>
      <c r="DH778" s="71">
        <f t="shared" si="2121"/>
        <v>0</v>
      </c>
      <c r="DI778" s="71">
        <f t="shared" si="2122"/>
        <v>0</v>
      </c>
      <c r="DJ778" s="54">
        <f t="shared" si="2123"/>
        <v>0</v>
      </c>
      <c r="DK778" s="54">
        <f t="shared" si="2124"/>
        <v>2</v>
      </c>
      <c r="DL778" s="4">
        <f t="shared" si="2222"/>
        <v>0</v>
      </c>
      <c r="DM778" s="3">
        <f t="shared" si="2125"/>
        <v>0</v>
      </c>
      <c r="DN778" s="3">
        <f t="shared" si="2126"/>
        <v>0</v>
      </c>
      <c r="DO778" s="4" t="e">
        <f t="shared" si="2127"/>
        <v>#DIV/0!</v>
      </c>
      <c r="DP778" s="57"/>
      <c r="DQ778" s="57"/>
      <c r="DR778" s="56">
        <f t="shared" si="2223"/>
        <v>2</v>
      </c>
      <c r="DS778" s="56">
        <f t="shared" si="2224"/>
        <v>0</v>
      </c>
      <c r="DT778" s="38">
        <f t="shared" si="2225"/>
        <v>0</v>
      </c>
      <c r="DU778" s="38">
        <f t="shared" si="2128"/>
        <v>2</v>
      </c>
      <c r="DV778" s="38">
        <f t="shared" si="2226"/>
        <v>0</v>
      </c>
      <c r="DW778" s="39">
        <f t="shared" si="2227"/>
        <v>0</v>
      </c>
      <c r="DX778" s="39">
        <f t="shared" si="2228"/>
        <v>0</v>
      </c>
      <c r="DY778" s="39">
        <f t="shared" si="2229"/>
        <v>0</v>
      </c>
      <c r="DZ778" s="39">
        <f t="shared" si="2230"/>
        <v>0</v>
      </c>
      <c r="EA778" s="39">
        <f t="shared" si="2231"/>
        <v>0</v>
      </c>
      <c r="EB778" s="37" t="e">
        <f t="shared" si="2129"/>
        <v>#DIV/0!</v>
      </c>
      <c r="EC778" s="37" t="e">
        <f t="shared" si="2130"/>
        <v>#DIV/0!</v>
      </c>
      <c r="ED778" s="37" t="e">
        <f t="shared" si="2131"/>
        <v>#DIV/0!</v>
      </c>
      <c r="EE778" s="37" t="e">
        <f t="shared" si="2132"/>
        <v>#DIV/0!</v>
      </c>
      <c r="EF778" s="39" t="e">
        <f t="shared" si="2133"/>
        <v>#DIV/0!</v>
      </c>
      <c r="EG778" s="37" t="e">
        <f t="shared" si="2134"/>
        <v>#DIV/0!</v>
      </c>
      <c r="EH778" s="37" t="e">
        <f t="shared" si="2135"/>
        <v>#DIV/0!</v>
      </c>
      <c r="EI778" s="11" t="b">
        <f t="shared" si="2136"/>
        <v>1</v>
      </c>
      <c r="EJ778" s="11" t="b">
        <f t="shared" si="2137"/>
        <v>0</v>
      </c>
      <c r="EK778" s="39" t="e">
        <f t="shared" si="2138"/>
        <v>#DIV/0!</v>
      </c>
      <c r="EL778" s="39" t="e">
        <f t="shared" si="2139"/>
        <v>#DIV/0!</v>
      </c>
      <c r="EM778" s="39" t="e">
        <f t="shared" si="2140"/>
        <v>#DIV/0!</v>
      </c>
      <c r="EN778" s="39" t="e">
        <f t="shared" si="2141"/>
        <v>#DIV/0!</v>
      </c>
      <c r="EO778" s="39" t="e">
        <f t="shared" si="2142"/>
        <v>#DIV/0!</v>
      </c>
      <c r="EP778" s="39" t="e">
        <f t="shared" si="2143"/>
        <v>#DIV/0!</v>
      </c>
      <c r="EQ778" s="39" t="e">
        <f t="shared" si="2144"/>
        <v>#DIV/0!</v>
      </c>
      <c r="ER778" s="39" t="e">
        <f t="shared" si="2145"/>
        <v>#DIV/0!</v>
      </c>
      <c r="ES778" s="58" t="str">
        <f t="shared" si="2146"/>
        <v>(OH,F,Cl)-dominate amphibole</v>
      </c>
      <c r="ET778" s="58" t="e">
        <f t="shared" si="2147"/>
        <v>#N/A</v>
      </c>
      <c r="EU778" s="56">
        <f t="shared" si="2232"/>
        <v>0</v>
      </c>
      <c r="EV778" s="56">
        <f t="shared" si="2233"/>
        <v>0</v>
      </c>
      <c r="EW778" s="56">
        <f t="shared" si="2234"/>
        <v>0</v>
      </c>
      <c r="EX778" s="56">
        <f t="shared" si="2235"/>
        <v>0</v>
      </c>
      <c r="EY778" s="56">
        <f t="shared" si="2236"/>
        <v>0</v>
      </c>
      <c r="EZ778" s="56">
        <f t="shared" si="2237"/>
        <v>0</v>
      </c>
      <c r="FA778" s="39">
        <f t="shared" si="2238"/>
        <v>0</v>
      </c>
      <c r="FB778" s="39">
        <f t="shared" si="2239"/>
        <v>0</v>
      </c>
      <c r="FC778" s="54">
        <f t="shared" si="2240"/>
        <v>0</v>
      </c>
      <c r="FD778" s="54">
        <f t="shared" si="2241"/>
        <v>0</v>
      </c>
      <c r="FE778" s="39">
        <f t="shared" si="2242"/>
        <v>0</v>
      </c>
      <c r="FF778" s="54">
        <f t="shared" si="2243"/>
        <v>0</v>
      </c>
      <c r="FG778" s="39">
        <f t="shared" si="2244"/>
        <v>0</v>
      </c>
      <c r="FH778" s="39">
        <f t="shared" si="2148"/>
        <v>0</v>
      </c>
      <c r="FI778" s="39">
        <f t="shared" si="2149"/>
        <v>0</v>
      </c>
      <c r="FJ778" s="39">
        <f t="shared" si="2150"/>
        <v>0</v>
      </c>
      <c r="FK778" s="39" t="e">
        <f t="shared" si="2151"/>
        <v>#DIV/0!</v>
      </c>
      <c r="FL778" s="39" t="e">
        <f t="shared" si="2152"/>
        <v>#DIV/0!</v>
      </c>
      <c r="FM778" s="39" t="e">
        <f t="shared" si="2153"/>
        <v>#DIV/0!</v>
      </c>
      <c r="FN778" s="39">
        <f t="shared" si="2154"/>
        <v>1</v>
      </c>
      <c r="FO778" s="39">
        <f t="shared" si="2245"/>
        <v>0</v>
      </c>
      <c r="FP778" s="39">
        <f t="shared" si="2246"/>
        <v>0</v>
      </c>
      <c r="FQ778" s="39">
        <f t="shared" si="2247"/>
        <v>0</v>
      </c>
      <c r="FR778" s="39">
        <f t="shared" si="2155"/>
        <v>0</v>
      </c>
      <c r="FS778" s="39">
        <f t="shared" si="2156"/>
        <v>0</v>
      </c>
      <c r="FU778" s="39" t="e">
        <f t="shared" si="2157"/>
        <v>#DIV/0!</v>
      </c>
      <c r="FV778" s="39" t="e">
        <f t="shared" si="2158"/>
        <v>#DIV/0!</v>
      </c>
      <c r="FW778" s="39" t="e">
        <f t="shared" si="2159"/>
        <v>#DIV/0!</v>
      </c>
      <c r="FY778" s="39" t="e">
        <f t="shared" si="2160"/>
        <v>#DIV/0!</v>
      </c>
      <c r="FZ778" s="39" t="e">
        <f t="shared" si="2161"/>
        <v>#DIV/0!</v>
      </c>
      <c r="GA778" s="39" t="e">
        <f t="shared" si="2162"/>
        <v>#DIV/0!</v>
      </c>
      <c r="GB778" s="39" t="e">
        <f t="shared" si="2163"/>
        <v>#DIV/0!</v>
      </c>
      <c r="GC778" s="39" t="e">
        <f t="shared" si="2164"/>
        <v>#DIV/0!</v>
      </c>
      <c r="GD778" s="39" t="e">
        <f t="shared" si="2165"/>
        <v>#DIV/0!</v>
      </c>
      <c r="GE778" s="39" t="e">
        <f t="shared" si="2166"/>
        <v>#DIV/0!</v>
      </c>
      <c r="GF778" s="39" t="e">
        <f t="shared" si="2167"/>
        <v>#DIV/0!</v>
      </c>
      <c r="GG778" s="39" t="e">
        <f t="shared" si="2168"/>
        <v>#DIV/0!</v>
      </c>
      <c r="GH778" s="39" t="e">
        <f t="shared" si="2169"/>
        <v>#DIV/0!</v>
      </c>
      <c r="GI778" s="39"/>
      <c r="GJ778" s="39" t="e">
        <f t="shared" si="2170"/>
        <v>#DIV/0!</v>
      </c>
      <c r="GK778" s="39" t="e">
        <f t="shared" si="2171"/>
        <v>#DIV/0!</v>
      </c>
      <c r="GL778" s="39" t="e">
        <f t="shared" si="2172"/>
        <v>#DIV/0!</v>
      </c>
      <c r="GM778" s="39" t="e">
        <f t="shared" si="2173"/>
        <v>#DIV/0!</v>
      </c>
      <c r="GN778" s="39" t="e">
        <f t="shared" si="2174"/>
        <v>#DIV/0!</v>
      </c>
      <c r="GO778" s="57"/>
      <c r="GP778" s="57" t="e">
        <f t="shared" si="2175"/>
        <v>#DIV/0!</v>
      </c>
      <c r="GQ778" s="59" t="e">
        <f t="shared" si="2176"/>
        <v>#DIV/0!</v>
      </c>
      <c r="GR778" s="41" t="e">
        <f t="shared" si="2177"/>
        <v>#DIV/0!</v>
      </c>
      <c r="GS778" s="57" t="e">
        <f t="shared" si="2178"/>
        <v>#DIV/0!</v>
      </c>
      <c r="GT778" s="57" t="e">
        <f t="shared" si="2179"/>
        <v>#DIV/0!</v>
      </c>
      <c r="GU778" s="57" t="e">
        <f t="shared" si="2180"/>
        <v>#DIV/0!</v>
      </c>
      <c r="GV778" s="57"/>
      <c r="GW778" s="42" t="e">
        <f t="shared" si="2181"/>
        <v>#DIV/0!</v>
      </c>
      <c r="GX778" s="42" t="e">
        <f t="shared" si="2182"/>
        <v>#DIV/0!</v>
      </c>
      <c r="GY778" s="42" t="e">
        <f t="shared" si="2183"/>
        <v>#DIV/0!</v>
      </c>
      <c r="GZ778" s="57"/>
      <c r="HA778" s="2" t="e">
        <f t="shared" si="2184"/>
        <v>#DIV/0!</v>
      </c>
      <c r="HB778" s="2" t="e">
        <f t="shared" si="2185"/>
        <v>#DIV/0!</v>
      </c>
      <c r="HC778" s="2" t="e">
        <f t="shared" si="2186"/>
        <v>#DIV/0!</v>
      </c>
      <c r="HD778" s="2" t="e">
        <f t="shared" si="2187"/>
        <v>#DIV/0!</v>
      </c>
      <c r="HE778" s="2" t="e">
        <f t="shared" si="2188"/>
        <v>#DIV/0!</v>
      </c>
      <c r="HF778" s="2" t="e">
        <f t="shared" si="2189"/>
        <v>#DIV/0!</v>
      </c>
      <c r="HG778" s="2" t="e">
        <f t="shared" si="2190"/>
        <v>#DIV/0!</v>
      </c>
      <c r="HH778" s="2" t="e">
        <f t="shared" si="2191"/>
        <v>#DIV/0!</v>
      </c>
      <c r="HI778" s="2" t="e">
        <f t="shared" si="2192"/>
        <v>#DIV/0!</v>
      </c>
      <c r="HJ778" s="11" t="e">
        <f t="shared" si="2193"/>
        <v>#DIV/0!</v>
      </c>
      <c r="HK778" s="60" t="e">
        <f t="shared" si="2194"/>
        <v>#DIV/0!</v>
      </c>
      <c r="HL778" s="57"/>
      <c r="HM778" s="57" t="e">
        <f t="shared" si="2195"/>
        <v>#DIV/0!</v>
      </c>
      <c r="HN778" s="57" t="e">
        <f t="shared" si="2196"/>
        <v>#DIV/0!</v>
      </c>
      <c r="HO778" s="57" t="e">
        <f t="shared" si="2197"/>
        <v>#DIV/0!</v>
      </c>
      <c r="HP778" s="57" t="e">
        <f t="shared" si="2198"/>
        <v>#DIV/0!</v>
      </c>
      <c r="HQ778" s="57" t="e">
        <f t="shared" si="2199"/>
        <v>#DIV/0!</v>
      </c>
      <c r="HR778" s="57"/>
      <c r="HS778" s="57" t="e">
        <f t="shared" si="2200"/>
        <v>#DIV/0!</v>
      </c>
      <c r="HT778" s="57" t="e">
        <f t="shared" si="2201"/>
        <v>#DIV/0!</v>
      </c>
      <c r="HU778" s="57" t="e">
        <f t="shared" si="2202"/>
        <v>#DIV/0!</v>
      </c>
      <c r="HV778" s="57" t="e">
        <f t="shared" si="2203"/>
        <v>#DIV/0!</v>
      </c>
      <c r="HW778" s="57" t="e">
        <f t="shared" si="2204"/>
        <v>#DIV/0!</v>
      </c>
      <c r="HX778" s="57"/>
      <c r="HY778" s="57" t="e">
        <f t="shared" si="2205"/>
        <v>#DIV/0!</v>
      </c>
      <c r="HZ778" s="57" t="e">
        <f t="shared" si="2206"/>
        <v>#DIV/0!</v>
      </c>
      <c r="IA778" s="57"/>
      <c r="IB778" s="61">
        <f t="shared" si="2207"/>
        <v>0</v>
      </c>
      <c r="IC778" s="57" t="str">
        <f t="shared" si="2208"/>
        <v/>
      </c>
      <c r="ID778" s="42"/>
      <c r="IE778" s="2" t="str">
        <f t="shared" si="2209"/>
        <v/>
      </c>
      <c r="IF778" s="60" t="e">
        <f t="shared" si="2210"/>
        <v>#DIV/0!</v>
      </c>
      <c r="IG778" s="60" t="str">
        <f t="shared" si="2211"/>
        <v/>
      </c>
      <c r="IH778" s="60" t="str">
        <f t="shared" si="2212"/>
        <v>zinco-</v>
      </c>
      <c r="II778" s="60" t="str">
        <f t="shared" si="2213"/>
        <v>mangano-</v>
      </c>
      <c r="IJ778" s="60" t="e">
        <f t="shared" si="2214"/>
        <v>#DIV/0!</v>
      </c>
      <c r="IK778" s="60" t="e">
        <f t="shared" si="2215"/>
        <v>#DIV/0!</v>
      </c>
      <c r="IL778" s="60" t="e">
        <f t="shared" si="2216"/>
        <v>#DIV/0!</v>
      </c>
      <c r="IM778" s="60" t="e">
        <f t="shared" si="2217"/>
        <v>#DIV/0!</v>
      </c>
      <c r="IN778" s="60" t="str">
        <f t="shared" si="2218"/>
        <v/>
      </c>
      <c r="IO778" s="60" t="str">
        <f t="shared" si="2219"/>
        <v/>
      </c>
      <c r="IP778" s="57"/>
      <c r="IQ778" s="57" t="str">
        <f t="shared" si="2220"/>
        <v>ERROR!!</v>
      </c>
    </row>
    <row r="779" spans="24:251">
      <c r="X779" s="29">
        <f t="shared" si="2076"/>
        <v>0</v>
      </c>
      <c r="Y779" s="29">
        <f t="shared" si="2077"/>
        <v>0</v>
      </c>
      <c r="Z779" s="29" t="e">
        <f t="shared" si="2078"/>
        <v>#DIV/0!</v>
      </c>
      <c r="AA779" s="29" t="e">
        <f t="shared" si="2079"/>
        <v>#DIV/0!</v>
      </c>
      <c r="AB779" s="29" t="e">
        <f t="shared" si="2080"/>
        <v>#DIV/0!</v>
      </c>
      <c r="AC779" s="29" t="e">
        <f t="shared" si="2081"/>
        <v>#DIV/0!</v>
      </c>
      <c r="AF779" s="23">
        <v>60.084299999999999</v>
      </c>
      <c r="AG779" s="23">
        <v>79.878799999999998</v>
      </c>
      <c r="AH779" s="23">
        <v>101.96120000000001</v>
      </c>
      <c r="AI779" s="23">
        <v>151.99039999999999</v>
      </c>
      <c r="AJ779" s="23">
        <v>159.69</v>
      </c>
      <c r="AK779" s="23">
        <v>71.846400000000003</v>
      </c>
      <c r="AL779" s="23">
        <v>70.9375</v>
      </c>
      <c r="AM779" s="23">
        <v>40.304400000000001</v>
      </c>
      <c r="AN779" s="23">
        <v>56.077399999999997</v>
      </c>
      <c r="AO779" s="23">
        <v>61.978999999999999</v>
      </c>
      <c r="AP779" s="23">
        <v>94.195999999999998</v>
      </c>
      <c r="AQ779" s="23">
        <v>18.998000000000001</v>
      </c>
      <c r="AR779" s="23">
        <v>35.450000000000003</v>
      </c>
      <c r="AS779" s="23">
        <v>29.88</v>
      </c>
      <c r="AT779" s="23">
        <v>74.691999999999993</v>
      </c>
      <c r="AU779" s="23">
        <v>81.39</v>
      </c>
      <c r="AX779" s="54">
        <f t="shared" si="2082"/>
        <v>0</v>
      </c>
      <c r="AY779" s="54">
        <f t="shared" si="2083"/>
        <v>0</v>
      </c>
      <c r="AZ779" s="54">
        <f t="shared" si="2084"/>
        <v>0</v>
      </c>
      <c r="BA779" s="54">
        <f t="shared" si="2085"/>
        <v>0</v>
      </c>
      <c r="BB779" s="54">
        <f t="shared" si="2086"/>
        <v>0</v>
      </c>
      <c r="BC779" s="54">
        <f t="shared" si="2087"/>
        <v>0</v>
      </c>
      <c r="BD779" s="54">
        <f t="shared" si="2088"/>
        <v>0</v>
      </c>
      <c r="BE779" s="54">
        <f t="shared" si="2089"/>
        <v>0</v>
      </c>
      <c r="BF779" s="54">
        <f t="shared" si="2090"/>
        <v>0</v>
      </c>
      <c r="BG779" s="54">
        <f t="shared" si="2091"/>
        <v>0</v>
      </c>
      <c r="BH779" s="54">
        <f t="shared" si="2092"/>
        <v>0</v>
      </c>
      <c r="BI779" s="54">
        <f t="shared" si="2093"/>
        <v>0</v>
      </c>
      <c r="BJ779" s="54">
        <f t="shared" si="2094"/>
        <v>0</v>
      </c>
      <c r="BK779" s="54">
        <f t="shared" si="2095"/>
        <v>0</v>
      </c>
      <c r="BL779" s="54">
        <f t="shared" si="2096"/>
        <v>0</v>
      </c>
      <c r="BM779" s="42"/>
      <c r="BO779" s="54">
        <f>'Norm-coeff'!$C$2+$AX779*'Norm-coeff'!$D$2+$AY779*'Norm-coeff'!$E$2+$AZ779*'Norm-coeff'!$F$2+$BA779*'Norm-coeff'!$G$2+$BB779*'Norm-coeff'!$H$2+$BC779*'Norm-coeff'!$I$2+$BD779*'Norm-coeff'!$J$2+$BE779*'Norm-coeff'!$K$2+$BF779*'Norm-coeff'!$L$2+$BG779*'Norm-coeff'!$M$2+$BH779*'Norm-coeff'!$N$2+$BI779*'Norm-coeff'!$O$2</f>
        <v>5.4045421474420303</v>
      </c>
      <c r="BP779" s="54">
        <f>'Norm-coeff'!$C$3+$AX779*'Norm-coeff'!$D$3+$AY779*'Norm-coeff'!$E$3+$AZ779*'Norm-coeff'!$F$3+$BA779*'Norm-coeff'!$G$3+$BB779*'Norm-coeff'!$H$3+$BC779*'Norm-coeff'!$I$3+$BD779*'Norm-coeff'!$J$3+$BE779*'Norm-coeff'!$K$3+$BF779*'Norm-coeff'!$L$3+$BG779*'Norm-coeff'!$M$3+$BH779*'Norm-coeff'!$N$3+$BI779*'Norm-coeff'!$O$3</f>
        <v>3.15319116612705</v>
      </c>
      <c r="BQ779" s="54">
        <f>'Norm-coeff'!$C$4+$AX779*'Norm-coeff'!$D$4+$AY779*'Norm-coeff'!$E$4+$AZ779*'Norm-coeff'!$F$4+$BA779*'Norm-coeff'!$G$4+$BB779*'Norm-coeff'!$H$4+$BC779*'Norm-coeff'!$I$4+$BD779*'Norm-coeff'!$J$4+$BE779*'Norm-coeff'!$K$4+$BF779*'Norm-coeff'!$L$4+$BG779*'Norm-coeff'!$M$4+$BH779*'Norm-coeff'!$N$4+$BI779*'Norm-coeff'!$O$4</f>
        <v>1.42115649462768</v>
      </c>
      <c r="BR779" s="54">
        <f>'Norm-coeff'!$C$5+$AX779*'Norm-coeff'!$D$5+$AY779*'Norm-coeff'!$E$5+$AZ779*'Norm-coeff'!$F$5+$BA779*'Norm-coeff'!$G$5+$BB779*'Norm-coeff'!$H$5+$BC779*'Norm-coeff'!$I$5+$BD779*'Norm-coeff'!$J$5+$BE779*'Norm-coeff'!$K$5+$BF779*'Norm-coeff'!$L$5+$BG779*'Norm-coeff'!$M$5+$BH779*'Norm-coeff'!$N$5+$BI779*'Norm-coeff'!$O$5</f>
        <v>1.0553329241296201</v>
      </c>
      <c r="BS779" s="54">
        <f>'Norm-coeff'!$C$6+$AX779*'Norm-coeff'!$D$6+$AY779*'Norm-coeff'!$E$6+$AZ779*'Norm-coeff'!$F$6+$BA779*'Norm-coeff'!$G$6+$BB779*'Norm-coeff'!$H$6+$BC779*'Norm-coeff'!$I$6+$BD779*'Norm-coeff'!$J$6+$BE779*'Norm-coeff'!$K$6+$BF779*'Norm-coeff'!$L$6+$BG779*'Norm-coeff'!$M$6+$BH779*'Norm-coeff'!$N$6+$BI779*'Norm-coeff'!$O$6</f>
        <v>-1.48700885495103E-2</v>
      </c>
      <c r="BT779" s="54">
        <f>'Norm-coeff'!$C$7+$AX779*'Norm-coeff'!$D$7+$AY779*'Norm-coeff'!$E$7+$AZ779*'Norm-coeff'!$F$7+$BA779*'Norm-coeff'!$G$7+$BB779*'Norm-coeff'!$H$7+$BC779*'Norm-coeff'!$I$7+$BD779*'Norm-coeff'!$J$7+$BE779*'Norm-coeff'!$K$7+$BF779*'Norm-coeff'!$L$7+$BG779*'Norm-coeff'!$M$7+$BH779*'Norm-coeff'!$N$7+$BI779*'Norm-coeff'!$O$7</f>
        <v>2.0907583608832998</v>
      </c>
      <c r="BU779" s="54">
        <f>'Norm-coeff'!$C$8+$AX779*'Norm-coeff'!$D$8+$AY779*'Norm-coeff'!$E$8+$AZ779*'Norm-coeff'!$F$8+$BA779*'Norm-coeff'!$G$8+$BB779*'Norm-coeff'!$H$8+$BC779*'Norm-coeff'!$I$8+$BD779*'Norm-coeff'!$J$8+$BE779*'Norm-coeff'!$K$8+$BF779*'Norm-coeff'!$L$8+$BG779*'Norm-coeff'!$M$8+$BH779*'Norm-coeff'!$N$8+$BI779*'Norm-coeff'!$O$8</f>
        <v>0.65894159836244504</v>
      </c>
      <c r="BV779" s="54">
        <f>'Norm-coeff'!$C$9+$AX779*'Norm-coeff'!$D$9+$AY779*'Norm-coeff'!$E$9+$AZ779*'Norm-coeff'!$F$9+$BA779*'Norm-coeff'!$G$9+$BB779*'Norm-coeff'!$H$9+$BC779*'Norm-coeff'!$I$9+$BD779*'Norm-coeff'!$J$9+$BE779*'Norm-coeff'!$K$9+$BF779*'Norm-coeff'!$L$9+$BG779*'Norm-coeff'!$M$9+$BH779*'Norm-coeff'!$N$9+$BI779*'Norm-coeff'!$O$9</f>
        <v>1.48961085014701</v>
      </c>
      <c r="BW779" s="54">
        <f>'Norm-coeff'!$C$10+$AX779*'Norm-coeff'!$D$10+$AY779*'Norm-coeff'!$E$10+$AZ779*'Norm-coeff'!$F$10+$BA779*'Norm-coeff'!$G$10+$BB779*'Norm-coeff'!$H$10+$BC779*'Norm-coeff'!$I$10+$BD779*'Norm-coeff'!$J$10+$BE779*'Norm-coeff'!$K$10+$BF779*'Norm-coeff'!$L$10+$BG779*'Norm-coeff'!$M$10+$BH779*'Norm-coeff'!$N$10+$BI779*'Norm-coeff'!$O$10</f>
        <v>1.42058735749591</v>
      </c>
      <c r="BX779" s="54">
        <f>'Norm-coeff'!$C$11+$AX779*'Norm-coeff'!$D$11+$AY779*'Norm-coeff'!$E$11+$AZ779*'Norm-coeff'!$F$11+$BA779*'Norm-coeff'!$G$11+$BB779*'Norm-coeff'!$H$11+$BC779*'Norm-coeff'!$I$11+$BD779*'Norm-coeff'!$J$11+$BE779*'Norm-coeff'!$K$11+$BF779*'Norm-coeff'!$L$11+$BG779*'Norm-coeff'!$M$11+$BH779*'Norm-coeff'!$N$11+$BI779*'Norm-coeff'!$O$11</f>
        <v>0.221233014421479</v>
      </c>
      <c r="BY779" s="54">
        <f>'Norm-coeff'!$C$12+$AX779*'Norm-coeff'!$D$12+$AY779*'Norm-coeff'!$E$12+$AZ779*'Norm-coeff'!$F$12+$BA779*'Norm-coeff'!$G$12+$BB779*'Norm-coeff'!$H$12+$BC779*'Norm-coeff'!$I$12+$BD779*'Norm-coeff'!$J$12+$BE779*'Norm-coeff'!$K$12+$BF779*'Norm-coeff'!$L$12+$BG779*'Norm-coeff'!$M$12+$BH779*'Norm-coeff'!$N$12+$BI779*'Norm-coeff'!$O$12</f>
        <v>0.283527502056037</v>
      </c>
      <c r="BZ779" s="54">
        <f>'Norm-coeff'!$C$13+$AX779*'Norm-coeff'!$D$13+$AY779*'Norm-coeff'!$E$13+$AZ779*'Norm-coeff'!$F$13+$BA779*'Norm-coeff'!$G$13+$BB779*'Norm-coeff'!$H$13+$BC779*'Norm-coeff'!$I$13+$BD779*'Norm-coeff'!$J$13+$BE779*'Norm-coeff'!$K$13+$BF779*'Norm-coeff'!$L$13+$BG779*'Norm-coeff'!$M$13+$BH779*'Norm-coeff'!$N$13+$BI779*'Norm-coeff'!$O$13</f>
        <v>-4.1864930554451202E-2</v>
      </c>
      <c r="CA779" s="54">
        <f>'Norm-coeff'!$C$14+$AX779*'Norm-coeff'!$D$14+$AY779*'Norm-coeff'!$E$14+$AZ779*'Norm-coeff'!$F$14+$BA779*'Norm-coeff'!$G$14+$BB779*'Norm-coeff'!$H$14+$BC779*'Norm-coeff'!$I$14+$BD779*'Norm-coeff'!$J$14+$BE779*'Norm-coeff'!$K$14+$BF779*'Norm-coeff'!$L$14+$BG779*'Norm-coeff'!$M$14+$BH779*'Norm-coeff'!$N$14+$BI779*'Norm-coeff'!$O$14</f>
        <v>4.2526983164477103</v>
      </c>
      <c r="CC779" s="54">
        <f t="shared" si="2221"/>
        <v>0</v>
      </c>
      <c r="CG779" s="54">
        <f t="shared" si="2097"/>
        <v>0</v>
      </c>
      <c r="CH779" s="54">
        <f t="shared" si="2248"/>
        <v>0</v>
      </c>
      <c r="CI779" s="54">
        <f t="shared" si="2098"/>
        <v>0</v>
      </c>
      <c r="CJ779" s="56">
        <f t="shared" si="2099"/>
        <v>0</v>
      </c>
      <c r="CK779" s="54">
        <f t="shared" si="2100"/>
        <v>0</v>
      </c>
      <c r="CL779" s="54">
        <f t="shared" si="2101"/>
        <v>0</v>
      </c>
      <c r="CM779" s="54">
        <f t="shared" si="2102"/>
        <v>0</v>
      </c>
      <c r="CN779" s="54">
        <f t="shared" si="2103"/>
        <v>0</v>
      </c>
      <c r="CO779" s="54">
        <f t="shared" si="2104"/>
        <v>0</v>
      </c>
      <c r="CP779" s="54">
        <f t="shared" si="2105"/>
        <v>0</v>
      </c>
      <c r="CQ779" s="54">
        <f t="shared" si="2106"/>
        <v>0</v>
      </c>
      <c r="CR779" s="54">
        <f t="shared" si="2107"/>
        <v>0</v>
      </c>
      <c r="CS779" s="54">
        <f t="shared" si="2108"/>
        <v>0</v>
      </c>
      <c r="CU779" s="54">
        <f t="shared" si="2109"/>
        <v>0</v>
      </c>
      <c r="CV779" s="54">
        <f t="shared" si="2110"/>
        <v>0</v>
      </c>
      <c r="CW779" s="54">
        <f t="shared" si="2111"/>
        <v>0</v>
      </c>
      <c r="CX779" s="54">
        <f t="shared" si="2112"/>
        <v>0</v>
      </c>
      <c r="CZ779" s="54">
        <f t="shared" si="2113"/>
        <v>0</v>
      </c>
      <c r="DA779" s="54">
        <f t="shared" si="2114"/>
        <v>0</v>
      </c>
      <c r="DB779" s="54">
        <f t="shared" si="2115"/>
        <v>0</v>
      </c>
      <c r="DC779" s="54">
        <f t="shared" si="2116"/>
        <v>0</v>
      </c>
      <c r="DD779" s="54">
        <f t="shared" si="2117"/>
        <v>0</v>
      </c>
      <c r="DE779" s="54">
        <f t="shared" si="2118"/>
        <v>0</v>
      </c>
      <c r="DF779" s="54">
        <f t="shared" si="2119"/>
        <v>0</v>
      </c>
      <c r="DG779" s="54">
        <f t="shared" si="2120"/>
        <v>2</v>
      </c>
      <c r="DH779" s="71">
        <f t="shared" si="2121"/>
        <v>0</v>
      </c>
      <c r="DI779" s="71">
        <f t="shared" si="2122"/>
        <v>0</v>
      </c>
      <c r="DJ779" s="54">
        <f t="shared" si="2123"/>
        <v>0</v>
      </c>
      <c r="DK779" s="54">
        <f t="shared" si="2124"/>
        <v>2</v>
      </c>
      <c r="DL779" s="4">
        <f t="shared" si="2222"/>
        <v>0</v>
      </c>
      <c r="DM779" s="3">
        <f t="shared" si="2125"/>
        <v>0</v>
      </c>
      <c r="DN779" s="3">
        <f t="shared" si="2126"/>
        <v>0</v>
      </c>
      <c r="DO779" s="4" t="e">
        <f t="shared" si="2127"/>
        <v>#DIV/0!</v>
      </c>
      <c r="DP779" s="57"/>
      <c r="DQ779" s="57"/>
      <c r="DR779" s="56">
        <f t="shared" si="2223"/>
        <v>2</v>
      </c>
      <c r="DS779" s="56">
        <f t="shared" si="2224"/>
        <v>0</v>
      </c>
      <c r="DT779" s="38">
        <f t="shared" si="2225"/>
        <v>0</v>
      </c>
      <c r="DU779" s="38">
        <f t="shared" si="2128"/>
        <v>2</v>
      </c>
      <c r="DV779" s="38">
        <f t="shared" si="2226"/>
        <v>0</v>
      </c>
      <c r="DW779" s="39">
        <f t="shared" si="2227"/>
        <v>0</v>
      </c>
      <c r="DX779" s="39">
        <f t="shared" si="2228"/>
        <v>0</v>
      </c>
      <c r="DY779" s="39">
        <f t="shared" si="2229"/>
        <v>0</v>
      </c>
      <c r="DZ779" s="39">
        <f t="shared" si="2230"/>
        <v>0</v>
      </c>
      <c r="EA779" s="39">
        <f t="shared" si="2231"/>
        <v>0</v>
      </c>
      <c r="EB779" s="37" t="e">
        <f t="shared" si="2129"/>
        <v>#DIV/0!</v>
      </c>
      <c r="EC779" s="37" t="e">
        <f t="shared" si="2130"/>
        <v>#DIV/0!</v>
      </c>
      <c r="ED779" s="37" t="e">
        <f t="shared" si="2131"/>
        <v>#DIV/0!</v>
      </c>
      <c r="EE779" s="37" t="e">
        <f t="shared" si="2132"/>
        <v>#DIV/0!</v>
      </c>
      <c r="EF779" s="39" t="e">
        <f t="shared" si="2133"/>
        <v>#DIV/0!</v>
      </c>
      <c r="EG779" s="37" t="e">
        <f t="shared" si="2134"/>
        <v>#DIV/0!</v>
      </c>
      <c r="EH779" s="37" t="e">
        <f t="shared" si="2135"/>
        <v>#DIV/0!</v>
      </c>
      <c r="EI779" s="11" t="b">
        <f t="shared" si="2136"/>
        <v>1</v>
      </c>
      <c r="EJ779" s="11" t="b">
        <f t="shared" si="2137"/>
        <v>0</v>
      </c>
      <c r="EK779" s="39" t="e">
        <f t="shared" si="2138"/>
        <v>#DIV/0!</v>
      </c>
      <c r="EL779" s="39" t="e">
        <f t="shared" si="2139"/>
        <v>#DIV/0!</v>
      </c>
      <c r="EM779" s="39" t="e">
        <f t="shared" si="2140"/>
        <v>#DIV/0!</v>
      </c>
      <c r="EN779" s="39" t="e">
        <f t="shared" si="2141"/>
        <v>#DIV/0!</v>
      </c>
      <c r="EO779" s="39" t="e">
        <f t="shared" si="2142"/>
        <v>#DIV/0!</v>
      </c>
      <c r="EP779" s="39" t="e">
        <f t="shared" si="2143"/>
        <v>#DIV/0!</v>
      </c>
      <c r="EQ779" s="39" t="e">
        <f t="shared" si="2144"/>
        <v>#DIV/0!</v>
      </c>
      <c r="ER779" s="39" t="e">
        <f t="shared" si="2145"/>
        <v>#DIV/0!</v>
      </c>
      <c r="ES779" s="58" t="str">
        <f t="shared" si="2146"/>
        <v>(OH,F,Cl)-dominate amphibole</v>
      </c>
      <c r="ET779" s="58" t="e">
        <f t="shared" si="2147"/>
        <v>#N/A</v>
      </c>
      <c r="EU779" s="56">
        <f t="shared" si="2232"/>
        <v>0</v>
      </c>
      <c r="EV779" s="56">
        <f t="shared" si="2233"/>
        <v>0</v>
      </c>
      <c r="EW779" s="56">
        <f t="shared" si="2234"/>
        <v>0</v>
      </c>
      <c r="EX779" s="56">
        <f t="shared" si="2235"/>
        <v>0</v>
      </c>
      <c r="EY779" s="56">
        <f t="shared" si="2236"/>
        <v>0</v>
      </c>
      <c r="EZ779" s="56">
        <f t="shared" si="2237"/>
        <v>0</v>
      </c>
      <c r="FA779" s="39">
        <f t="shared" si="2238"/>
        <v>0</v>
      </c>
      <c r="FB779" s="39">
        <f t="shared" si="2239"/>
        <v>0</v>
      </c>
      <c r="FC779" s="54">
        <f t="shared" si="2240"/>
        <v>0</v>
      </c>
      <c r="FD779" s="54">
        <f t="shared" si="2241"/>
        <v>0</v>
      </c>
      <c r="FE779" s="39">
        <f t="shared" si="2242"/>
        <v>0</v>
      </c>
      <c r="FF779" s="54">
        <f t="shared" si="2243"/>
        <v>0</v>
      </c>
      <c r="FG779" s="39">
        <f t="shared" si="2244"/>
        <v>0</v>
      </c>
      <c r="FH779" s="39">
        <f t="shared" si="2148"/>
        <v>0</v>
      </c>
      <c r="FI779" s="39">
        <f t="shared" si="2149"/>
        <v>0</v>
      </c>
      <c r="FJ779" s="39">
        <f t="shared" si="2150"/>
        <v>0</v>
      </c>
      <c r="FK779" s="39" t="e">
        <f t="shared" si="2151"/>
        <v>#DIV/0!</v>
      </c>
      <c r="FL779" s="39" t="e">
        <f t="shared" si="2152"/>
        <v>#DIV/0!</v>
      </c>
      <c r="FM779" s="39" t="e">
        <f t="shared" si="2153"/>
        <v>#DIV/0!</v>
      </c>
      <c r="FN779" s="39">
        <f t="shared" si="2154"/>
        <v>1</v>
      </c>
      <c r="FO779" s="39">
        <f t="shared" si="2245"/>
        <v>0</v>
      </c>
      <c r="FP779" s="39">
        <f t="shared" si="2246"/>
        <v>0</v>
      </c>
      <c r="FQ779" s="39">
        <f t="shared" si="2247"/>
        <v>0</v>
      </c>
      <c r="FR779" s="39">
        <f t="shared" si="2155"/>
        <v>0</v>
      </c>
      <c r="FS779" s="39">
        <f t="shared" si="2156"/>
        <v>0</v>
      </c>
      <c r="FU779" s="39" t="e">
        <f t="shared" si="2157"/>
        <v>#DIV/0!</v>
      </c>
      <c r="FV779" s="39" t="e">
        <f t="shared" si="2158"/>
        <v>#DIV/0!</v>
      </c>
      <c r="FW779" s="39" t="e">
        <f t="shared" si="2159"/>
        <v>#DIV/0!</v>
      </c>
      <c r="FY779" s="39" t="e">
        <f t="shared" si="2160"/>
        <v>#DIV/0!</v>
      </c>
      <c r="FZ779" s="39" t="e">
        <f t="shared" si="2161"/>
        <v>#DIV/0!</v>
      </c>
      <c r="GA779" s="39" t="e">
        <f t="shared" si="2162"/>
        <v>#DIV/0!</v>
      </c>
      <c r="GB779" s="39" t="e">
        <f t="shared" si="2163"/>
        <v>#DIV/0!</v>
      </c>
      <c r="GC779" s="39" t="e">
        <f t="shared" si="2164"/>
        <v>#DIV/0!</v>
      </c>
      <c r="GD779" s="39" t="e">
        <f t="shared" si="2165"/>
        <v>#DIV/0!</v>
      </c>
      <c r="GE779" s="39" t="e">
        <f t="shared" si="2166"/>
        <v>#DIV/0!</v>
      </c>
      <c r="GF779" s="39" t="e">
        <f t="shared" si="2167"/>
        <v>#DIV/0!</v>
      </c>
      <c r="GG779" s="39" t="e">
        <f t="shared" si="2168"/>
        <v>#DIV/0!</v>
      </c>
      <c r="GH779" s="39" t="e">
        <f t="shared" si="2169"/>
        <v>#DIV/0!</v>
      </c>
      <c r="GI779" s="39"/>
      <c r="GJ779" s="39" t="e">
        <f t="shared" si="2170"/>
        <v>#DIV/0!</v>
      </c>
      <c r="GK779" s="39" t="e">
        <f t="shared" si="2171"/>
        <v>#DIV/0!</v>
      </c>
      <c r="GL779" s="39" t="e">
        <f t="shared" si="2172"/>
        <v>#DIV/0!</v>
      </c>
      <c r="GM779" s="39" t="e">
        <f t="shared" si="2173"/>
        <v>#DIV/0!</v>
      </c>
      <c r="GN779" s="39" t="e">
        <f t="shared" si="2174"/>
        <v>#DIV/0!</v>
      </c>
      <c r="GO779" s="57"/>
      <c r="GP779" s="57" t="e">
        <f t="shared" si="2175"/>
        <v>#DIV/0!</v>
      </c>
      <c r="GQ779" s="59" t="e">
        <f t="shared" si="2176"/>
        <v>#DIV/0!</v>
      </c>
      <c r="GR779" s="41" t="e">
        <f t="shared" si="2177"/>
        <v>#DIV/0!</v>
      </c>
      <c r="GS779" s="57" t="e">
        <f t="shared" si="2178"/>
        <v>#DIV/0!</v>
      </c>
      <c r="GT779" s="57" t="e">
        <f t="shared" si="2179"/>
        <v>#DIV/0!</v>
      </c>
      <c r="GU779" s="57" t="e">
        <f t="shared" si="2180"/>
        <v>#DIV/0!</v>
      </c>
      <c r="GV779" s="57"/>
      <c r="GW779" s="42" t="e">
        <f t="shared" si="2181"/>
        <v>#DIV/0!</v>
      </c>
      <c r="GX779" s="42" t="e">
        <f t="shared" si="2182"/>
        <v>#DIV/0!</v>
      </c>
      <c r="GY779" s="42" t="e">
        <f t="shared" si="2183"/>
        <v>#DIV/0!</v>
      </c>
      <c r="GZ779" s="57"/>
      <c r="HA779" s="2" t="e">
        <f t="shared" si="2184"/>
        <v>#DIV/0!</v>
      </c>
      <c r="HB779" s="2" t="e">
        <f t="shared" si="2185"/>
        <v>#DIV/0!</v>
      </c>
      <c r="HC779" s="2" t="e">
        <f t="shared" si="2186"/>
        <v>#DIV/0!</v>
      </c>
      <c r="HD779" s="2" t="e">
        <f t="shared" si="2187"/>
        <v>#DIV/0!</v>
      </c>
      <c r="HE779" s="2" t="e">
        <f t="shared" si="2188"/>
        <v>#DIV/0!</v>
      </c>
      <c r="HF779" s="2" t="e">
        <f t="shared" si="2189"/>
        <v>#DIV/0!</v>
      </c>
      <c r="HG779" s="2" t="e">
        <f t="shared" si="2190"/>
        <v>#DIV/0!</v>
      </c>
      <c r="HH779" s="2" t="e">
        <f t="shared" si="2191"/>
        <v>#DIV/0!</v>
      </c>
      <c r="HI779" s="2" t="e">
        <f t="shared" si="2192"/>
        <v>#DIV/0!</v>
      </c>
      <c r="HJ779" s="11" t="e">
        <f t="shared" si="2193"/>
        <v>#DIV/0!</v>
      </c>
      <c r="HK779" s="60" t="e">
        <f t="shared" si="2194"/>
        <v>#DIV/0!</v>
      </c>
      <c r="HL779" s="57"/>
      <c r="HM779" s="57" t="e">
        <f t="shared" si="2195"/>
        <v>#DIV/0!</v>
      </c>
      <c r="HN779" s="57" t="e">
        <f t="shared" si="2196"/>
        <v>#DIV/0!</v>
      </c>
      <c r="HO779" s="57" t="e">
        <f t="shared" si="2197"/>
        <v>#DIV/0!</v>
      </c>
      <c r="HP779" s="57" t="e">
        <f t="shared" si="2198"/>
        <v>#DIV/0!</v>
      </c>
      <c r="HQ779" s="57" t="e">
        <f t="shared" si="2199"/>
        <v>#DIV/0!</v>
      </c>
      <c r="HR779" s="57"/>
      <c r="HS779" s="57" t="e">
        <f t="shared" si="2200"/>
        <v>#DIV/0!</v>
      </c>
      <c r="HT779" s="57" t="e">
        <f t="shared" si="2201"/>
        <v>#DIV/0!</v>
      </c>
      <c r="HU779" s="57" t="e">
        <f t="shared" si="2202"/>
        <v>#DIV/0!</v>
      </c>
      <c r="HV779" s="57" t="e">
        <f t="shared" si="2203"/>
        <v>#DIV/0!</v>
      </c>
      <c r="HW779" s="57" t="e">
        <f t="shared" si="2204"/>
        <v>#DIV/0!</v>
      </c>
      <c r="HX779" s="57"/>
      <c r="HY779" s="57" t="e">
        <f t="shared" si="2205"/>
        <v>#DIV/0!</v>
      </c>
      <c r="HZ779" s="57" t="e">
        <f t="shared" si="2206"/>
        <v>#DIV/0!</v>
      </c>
      <c r="IA779" s="57"/>
      <c r="IB779" s="61">
        <f t="shared" si="2207"/>
        <v>0</v>
      </c>
      <c r="IC779" s="57" t="str">
        <f t="shared" si="2208"/>
        <v/>
      </c>
      <c r="ID779" s="42"/>
      <c r="IE779" s="2" t="str">
        <f t="shared" si="2209"/>
        <v/>
      </c>
      <c r="IF779" s="60" t="e">
        <f t="shared" si="2210"/>
        <v>#DIV/0!</v>
      </c>
      <c r="IG779" s="60" t="str">
        <f t="shared" si="2211"/>
        <v/>
      </c>
      <c r="IH779" s="60" t="str">
        <f t="shared" si="2212"/>
        <v>zinco-</v>
      </c>
      <c r="II779" s="60" t="str">
        <f t="shared" si="2213"/>
        <v>mangano-</v>
      </c>
      <c r="IJ779" s="60" t="e">
        <f t="shared" si="2214"/>
        <v>#DIV/0!</v>
      </c>
      <c r="IK779" s="60" t="e">
        <f t="shared" si="2215"/>
        <v>#DIV/0!</v>
      </c>
      <c r="IL779" s="60" t="e">
        <f t="shared" si="2216"/>
        <v>#DIV/0!</v>
      </c>
      <c r="IM779" s="60" t="e">
        <f t="shared" si="2217"/>
        <v>#DIV/0!</v>
      </c>
      <c r="IN779" s="60" t="str">
        <f t="shared" si="2218"/>
        <v/>
      </c>
      <c r="IO779" s="60" t="str">
        <f t="shared" si="2219"/>
        <v/>
      </c>
      <c r="IP779" s="57"/>
      <c r="IQ779" s="57" t="str">
        <f t="shared" si="2220"/>
        <v>ERROR!!</v>
      </c>
    </row>
    <row r="780" spans="24:251">
      <c r="X780" s="29">
        <f t="shared" ref="X780:X843" si="2249">0.5*(S780/AQ780+T780/AR780)*16</f>
        <v>0</v>
      </c>
      <c r="Y780" s="29">
        <f t="shared" ref="Y780:Y843" si="2250">SUM(G780:W780)-X780-K780-L780</f>
        <v>0</v>
      </c>
      <c r="Z780" s="29" t="e">
        <f t="shared" ref="Z780:Z843" si="2251">M780/AK780*DO780/2*AJ780</f>
        <v>#DIV/0!</v>
      </c>
      <c r="AA780" s="29" t="e">
        <f t="shared" ref="AA780:AA843" si="2252">M780/AK780*(1-DO780)*AK780</f>
        <v>#DIV/0!</v>
      </c>
      <c r="AB780" s="29" t="e">
        <f t="shared" ref="AB780:AB843" si="2253">G780*DG780*18/AF780/CG780/2</f>
        <v>#DIV/0!</v>
      </c>
      <c r="AC780" s="29" t="e">
        <f t="shared" ref="AC780:AC843" si="2254">Y780-M780+Z780+AA780+AB780</f>
        <v>#DIV/0!</v>
      </c>
      <c r="AF780" s="23">
        <v>60.084299999999999</v>
      </c>
      <c r="AG780" s="23">
        <v>79.878799999999998</v>
      </c>
      <c r="AH780" s="23">
        <v>101.96120000000001</v>
      </c>
      <c r="AI780" s="23">
        <v>151.99039999999999</v>
      </c>
      <c r="AJ780" s="23">
        <v>159.69</v>
      </c>
      <c r="AK780" s="23">
        <v>71.846400000000003</v>
      </c>
      <c r="AL780" s="23">
        <v>70.9375</v>
      </c>
      <c r="AM780" s="23">
        <v>40.304400000000001</v>
      </c>
      <c r="AN780" s="23">
        <v>56.077399999999997</v>
      </c>
      <c r="AO780" s="23">
        <v>61.978999999999999</v>
      </c>
      <c r="AP780" s="23">
        <v>94.195999999999998</v>
      </c>
      <c r="AQ780" s="23">
        <v>18.998000000000001</v>
      </c>
      <c r="AR780" s="23">
        <v>35.450000000000003</v>
      </c>
      <c r="AS780" s="23">
        <v>29.88</v>
      </c>
      <c r="AT780" s="23">
        <v>74.691999999999993</v>
      </c>
      <c r="AU780" s="23">
        <v>81.39</v>
      </c>
      <c r="AX780" s="54">
        <f t="shared" ref="AX780:AX837" si="2255">G780/AF780</f>
        <v>0</v>
      </c>
      <c r="AY780" s="54">
        <f t="shared" ref="AY780:AY837" si="2256">H780/AG780</f>
        <v>0</v>
      </c>
      <c r="AZ780" s="54">
        <f t="shared" ref="AZ780:AZ837" si="2257">I780/AH780*2</f>
        <v>0</v>
      </c>
      <c r="BA780" s="54">
        <f t="shared" ref="BA780:BA837" si="2258">J780/AI780*2</f>
        <v>0</v>
      </c>
      <c r="BB780" s="54">
        <f t="shared" ref="BB780:BB837" si="2259">M780/AK780</f>
        <v>0</v>
      </c>
      <c r="BC780" s="54">
        <f t="shared" ref="BC780:BC837" si="2260">N780/AL780</f>
        <v>0</v>
      </c>
      <c r="BD780" s="54">
        <f t="shared" ref="BD780:BD837" si="2261">O780/AM780</f>
        <v>0</v>
      </c>
      <c r="BE780" s="54">
        <f t="shared" ref="BE780:BE837" si="2262">P780/AN780</f>
        <v>0</v>
      </c>
      <c r="BF780" s="54">
        <f t="shared" ref="BF780:BF837" si="2263">Q780/AO780*2</f>
        <v>0</v>
      </c>
      <c r="BG780" s="54">
        <f t="shared" ref="BG780:BG837" si="2264">R780/AP780*2</f>
        <v>0</v>
      </c>
      <c r="BH780" s="54">
        <f t="shared" ref="BH780:BH837" si="2265">S780/AQ780</f>
        <v>0</v>
      </c>
      <c r="BI780" s="54">
        <f t="shared" ref="BI780:BI837" si="2266">T780/AR780</f>
        <v>0</v>
      </c>
      <c r="BJ780" s="54">
        <f t="shared" ref="BJ780:BJ837" si="2267">W780/AS780*2</f>
        <v>0</v>
      </c>
      <c r="BK780" s="54">
        <f t="shared" ref="BK780:BK837" si="2268">U780/AT780</f>
        <v>0</v>
      </c>
      <c r="BL780" s="54">
        <f t="shared" ref="BL780:BL837" si="2269">V780/AU780</f>
        <v>0</v>
      </c>
      <c r="BM780" s="42"/>
      <c r="BO780" s="54">
        <f>'Norm-coeff'!$C$2+$AX780*'Norm-coeff'!$D$2+$AY780*'Norm-coeff'!$E$2+$AZ780*'Norm-coeff'!$F$2+$BA780*'Norm-coeff'!$G$2+$BB780*'Norm-coeff'!$H$2+$BC780*'Norm-coeff'!$I$2+$BD780*'Norm-coeff'!$J$2+$BE780*'Norm-coeff'!$K$2+$BF780*'Norm-coeff'!$L$2+$BG780*'Norm-coeff'!$M$2+$BH780*'Norm-coeff'!$N$2+$BI780*'Norm-coeff'!$O$2</f>
        <v>5.4045421474420303</v>
      </c>
      <c r="BP780" s="54">
        <f>'Norm-coeff'!$C$3+$AX780*'Norm-coeff'!$D$3+$AY780*'Norm-coeff'!$E$3+$AZ780*'Norm-coeff'!$F$3+$BA780*'Norm-coeff'!$G$3+$BB780*'Norm-coeff'!$H$3+$BC780*'Norm-coeff'!$I$3+$BD780*'Norm-coeff'!$J$3+$BE780*'Norm-coeff'!$K$3+$BF780*'Norm-coeff'!$L$3+$BG780*'Norm-coeff'!$M$3+$BH780*'Norm-coeff'!$N$3+$BI780*'Norm-coeff'!$O$3</f>
        <v>3.15319116612705</v>
      </c>
      <c r="BQ780" s="54">
        <f>'Norm-coeff'!$C$4+$AX780*'Norm-coeff'!$D$4+$AY780*'Norm-coeff'!$E$4+$AZ780*'Norm-coeff'!$F$4+$BA780*'Norm-coeff'!$G$4+$BB780*'Norm-coeff'!$H$4+$BC780*'Norm-coeff'!$I$4+$BD780*'Norm-coeff'!$J$4+$BE780*'Norm-coeff'!$K$4+$BF780*'Norm-coeff'!$L$4+$BG780*'Norm-coeff'!$M$4+$BH780*'Norm-coeff'!$N$4+$BI780*'Norm-coeff'!$O$4</f>
        <v>1.42115649462768</v>
      </c>
      <c r="BR780" s="54">
        <f>'Norm-coeff'!$C$5+$AX780*'Norm-coeff'!$D$5+$AY780*'Norm-coeff'!$E$5+$AZ780*'Norm-coeff'!$F$5+$BA780*'Norm-coeff'!$G$5+$BB780*'Norm-coeff'!$H$5+$BC780*'Norm-coeff'!$I$5+$BD780*'Norm-coeff'!$J$5+$BE780*'Norm-coeff'!$K$5+$BF780*'Norm-coeff'!$L$5+$BG780*'Norm-coeff'!$M$5+$BH780*'Norm-coeff'!$N$5+$BI780*'Norm-coeff'!$O$5</f>
        <v>1.0553329241296201</v>
      </c>
      <c r="BS780" s="54">
        <f>'Norm-coeff'!$C$6+$AX780*'Norm-coeff'!$D$6+$AY780*'Norm-coeff'!$E$6+$AZ780*'Norm-coeff'!$F$6+$BA780*'Norm-coeff'!$G$6+$BB780*'Norm-coeff'!$H$6+$BC780*'Norm-coeff'!$I$6+$BD780*'Norm-coeff'!$J$6+$BE780*'Norm-coeff'!$K$6+$BF780*'Norm-coeff'!$L$6+$BG780*'Norm-coeff'!$M$6+$BH780*'Norm-coeff'!$N$6+$BI780*'Norm-coeff'!$O$6</f>
        <v>-1.48700885495103E-2</v>
      </c>
      <c r="BT780" s="54">
        <f>'Norm-coeff'!$C$7+$AX780*'Norm-coeff'!$D$7+$AY780*'Norm-coeff'!$E$7+$AZ780*'Norm-coeff'!$F$7+$BA780*'Norm-coeff'!$G$7+$BB780*'Norm-coeff'!$H$7+$BC780*'Norm-coeff'!$I$7+$BD780*'Norm-coeff'!$J$7+$BE780*'Norm-coeff'!$K$7+$BF780*'Norm-coeff'!$L$7+$BG780*'Norm-coeff'!$M$7+$BH780*'Norm-coeff'!$N$7+$BI780*'Norm-coeff'!$O$7</f>
        <v>2.0907583608832998</v>
      </c>
      <c r="BU780" s="54">
        <f>'Norm-coeff'!$C$8+$AX780*'Norm-coeff'!$D$8+$AY780*'Norm-coeff'!$E$8+$AZ780*'Norm-coeff'!$F$8+$BA780*'Norm-coeff'!$G$8+$BB780*'Norm-coeff'!$H$8+$BC780*'Norm-coeff'!$I$8+$BD780*'Norm-coeff'!$J$8+$BE780*'Norm-coeff'!$K$8+$BF780*'Norm-coeff'!$L$8+$BG780*'Norm-coeff'!$M$8+$BH780*'Norm-coeff'!$N$8+$BI780*'Norm-coeff'!$O$8</f>
        <v>0.65894159836244504</v>
      </c>
      <c r="BV780" s="54">
        <f>'Norm-coeff'!$C$9+$AX780*'Norm-coeff'!$D$9+$AY780*'Norm-coeff'!$E$9+$AZ780*'Norm-coeff'!$F$9+$BA780*'Norm-coeff'!$G$9+$BB780*'Norm-coeff'!$H$9+$BC780*'Norm-coeff'!$I$9+$BD780*'Norm-coeff'!$J$9+$BE780*'Norm-coeff'!$K$9+$BF780*'Norm-coeff'!$L$9+$BG780*'Norm-coeff'!$M$9+$BH780*'Norm-coeff'!$N$9+$BI780*'Norm-coeff'!$O$9</f>
        <v>1.48961085014701</v>
      </c>
      <c r="BW780" s="54">
        <f>'Norm-coeff'!$C$10+$AX780*'Norm-coeff'!$D$10+$AY780*'Norm-coeff'!$E$10+$AZ780*'Norm-coeff'!$F$10+$BA780*'Norm-coeff'!$G$10+$BB780*'Norm-coeff'!$H$10+$BC780*'Norm-coeff'!$I$10+$BD780*'Norm-coeff'!$J$10+$BE780*'Norm-coeff'!$K$10+$BF780*'Norm-coeff'!$L$10+$BG780*'Norm-coeff'!$M$10+$BH780*'Norm-coeff'!$N$10+$BI780*'Norm-coeff'!$O$10</f>
        <v>1.42058735749591</v>
      </c>
      <c r="BX780" s="54">
        <f>'Norm-coeff'!$C$11+$AX780*'Norm-coeff'!$D$11+$AY780*'Norm-coeff'!$E$11+$AZ780*'Norm-coeff'!$F$11+$BA780*'Norm-coeff'!$G$11+$BB780*'Norm-coeff'!$H$11+$BC780*'Norm-coeff'!$I$11+$BD780*'Norm-coeff'!$J$11+$BE780*'Norm-coeff'!$K$11+$BF780*'Norm-coeff'!$L$11+$BG780*'Norm-coeff'!$M$11+$BH780*'Norm-coeff'!$N$11+$BI780*'Norm-coeff'!$O$11</f>
        <v>0.221233014421479</v>
      </c>
      <c r="BY780" s="54">
        <f>'Norm-coeff'!$C$12+$AX780*'Norm-coeff'!$D$12+$AY780*'Norm-coeff'!$E$12+$AZ780*'Norm-coeff'!$F$12+$BA780*'Norm-coeff'!$G$12+$BB780*'Norm-coeff'!$H$12+$BC780*'Norm-coeff'!$I$12+$BD780*'Norm-coeff'!$J$12+$BE780*'Norm-coeff'!$K$12+$BF780*'Norm-coeff'!$L$12+$BG780*'Norm-coeff'!$M$12+$BH780*'Norm-coeff'!$N$12+$BI780*'Norm-coeff'!$O$12</f>
        <v>0.283527502056037</v>
      </c>
      <c r="BZ780" s="54">
        <f>'Norm-coeff'!$C$13+$AX780*'Norm-coeff'!$D$13+$AY780*'Norm-coeff'!$E$13+$AZ780*'Norm-coeff'!$F$13+$BA780*'Norm-coeff'!$G$13+$BB780*'Norm-coeff'!$H$13+$BC780*'Norm-coeff'!$I$13+$BD780*'Norm-coeff'!$J$13+$BE780*'Norm-coeff'!$K$13+$BF780*'Norm-coeff'!$L$13+$BG780*'Norm-coeff'!$M$13+$BH780*'Norm-coeff'!$N$13+$BI780*'Norm-coeff'!$O$13</f>
        <v>-4.1864930554451202E-2</v>
      </c>
      <c r="CA780" s="54">
        <f>'Norm-coeff'!$C$14+$AX780*'Norm-coeff'!$D$14+$AY780*'Norm-coeff'!$E$14+$AZ780*'Norm-coeff'!$F$14+$BA780*'Norm-coeff'!$G$14+$BB780*'Norm-coeff'!$H$14+$BC780*'Norm-coeff'!$I$14+$BD780*'Norm-coeff'!$J$14+$BE780*'Norm-coeff'!$K$14+$BF780*'Norm-coeff'!$L$14+$BG780*'Norm-coeff'!$M$14+$BH780*'Norm-coeff'!$N$14+$BI780*'Norm-coeff'!$O$14</f>
        <v>4.2526983164477103</v>
      </c>
      <c r="CC780" s="54">
        <f t="shared" si="2221"/>
        <v>0</v>
      </c>
      <c r="CG780" s="54">
        <f t="shared" ref="CG780:CG837" si="2270">IF(OR(BO780&lt;=0,AX780&lt;=0),0,BO780)</f>
        <v>0</v>
      </c>
      <c r="CH780" s="54">
        <f t="shared" si="2248"/>
        <v>0</v>
      </c>
      <c r="CI780" s="54">
        <f t="shared" ref="CI780:CI837" si="2271">IF(AY780*CC780-CL780&lt;=0,0,AY780*CC780-CL780)</f>
        <v>0</v>
      </c>
      <c r="CJ780" s="56">
        <f t="shared" ref="CJ780:CJ837" si="2272">SUM(CG780:CI780)</f>
        <v>0</v>
      </c>
      <c r="CK780" s="54">
        <f t="shared" ref="CK780:CK837" si="2273">IF(AZ780*CC780-CH780&lt;=0,0,AZ780*CC780-CH780)</f>
        <v>0</v>
      </c>
      <c r="CL780" s="54">
        <f t="shared" ref="CL780:CL837" si="2274">IF(OR(BU780&lt;=0,AY780&lt;=0),0,BU780)</f>
        <v>0</v>
      </c>
      <c r="CM780" s="54">
        <f t="shared" ref="CM780:CM837" si="2275">IF(OR(BQ780&lt;=0,BB780&lt;=0),0,BQ780)</f>
        <v>0</v>
      </c>
      <c r="CN780" s="54">
        <f t="shared" ref="CN780:CN837" si="2276">BA780*$CC780</f>
        <v>0</v>
      </c>
      <c r="CO780" s="54">
        <f t="shared" ref="CO780:CO837" si="2277">BK780*$CC780</f>
        <v>0</v>
      </c>
      <c r="CP780" s="54">
        <f t="shared" ref="CP780:CP837" si="2278">BL780*$CC780</f>
        <v>0</v>
      </c>
      <c r="CQ780" s="54">
        <f t="shared" ref="CQ780:CQ837" si="2279">IF(OR(BS780&lt;=0,BC780&lt;=0),0,BS780)</f>
        <v>0</v>
      </c>
      <c r="CR780" s="54">
        <f t="shared" ref="CR780:CR837" si="2280">IF(OR(BT780&lt;=0,BD780&lt;=0),0,IF(BT780&lt;=BD780*CC780,BT780,BD780*CC780))</f>
        <v>0</v>
      </c>
      <c r="CS780" s="54">
        <f t="shared" ref="CS780:CS837" si="2281">IF(OR(BR780&lt;=0,BB780&lt;=0),0,BR780)</f>
        <v>0</v>
      </c>
      <c r="CU780" s="54">
        <f t="shared" ref="CU780:CU837" si="2282">SUM(CK780:CT780)</f>
        <v>0</v>
      </c>
      <c r="CV780" s="54">
        <f t="shared" ref="CV780:CV837" si="2283">IF(BC780*$CC780-CQ780&lt;=0, 0, BC780*$CC780-CQ780)</f>
        <v>0</v>
      </c>
      <c r="CW780" s="54">
        <f t="shared" ref="CW780:CW837" si="2284">IF(BB780*CC780-CM780-CS780&lt;=0,0,BB780*CC780-CM780-CS780)</f>
        <v>0</v>
      </c>
      <c r="CX780" s="54">
        <f t="shared" ref="CX780:CX837" si="2285">IF(BD780*$CC780-CR780&lt;=0, 0, BD780*$CC780-CR780)</f>
        <v>0</v>
      </c>
      <c r="CZ780" s="54">
        <f t="shared" ref="CZ780:CZ837" si="2286">IF(OR(BV780&lt;=0,BE780&lt;=0),0,BV780)</f>
        <v>0</v>
      </c>
      <c r="DA780" s="54">
        <f t="shared" ref="DA780:DA837" si="2287">IF(OR(BW780&lt;=0,BF780&lt;=0),0,BW780)</f>
        <v>0</v>
      </c>
      <c r="DB780" s="54">
        <f t="shared" ref="DB780:DB837" si="2288">SUM(CV780:DA780)</f>
        <v>0</v>
      </c>
      <c r="DC780" s="54">
        <f t="shared" ref="DC780:DC837" si="2289">IF(BE780*$CC780-CZ780&lt;=0,0,BE780*$CC780-CZ780)</f>
        <v>0</v>
      </c>
      <c r="DD780" s="54">
        <f t="shared" ref="DD780:DD837" si="2290">IF(BF780*$CC780-DA780&lt;=0,0,BF780*$CC780-DA780)</f>
        <v>0</v>
      </c>
      <c r="DE780" s="54">
        <f t="shared" ref="DE780:DE837" si="2291">IF(OR(BX780&lt;=0,BG780&lt;=0),0,BX780)</f>
        <v>0</v>
      </c>
      <c r="DF780" s="54">
        <f t="shared" ref="DF780:DF837" si="2292">SUM(DC780:DE780)</f>
        <v>0</v>
      </c>
      <c r="DG780" s="54">
        <f t="shared" ref="DG780:DG837" si="2293">IF(CA780&lt;=0,0,IF(CA780&gt;=2,2,CA780))</f>
        <v>2</v>
      </c>
      <c r="DH780" s="71">
        <f t="shared" ref="DH780:DH837" si="2294">IF(OR(BY780&lt;=0,BH780&lt;=0),0,BY780)</f>
        <v>0</v>
      </c>
      <c r="DI780" s="71">
        <f t="shared" ref="DI780:DI837" si="2295">IF(OR(BZ780&lt;=0,BI780&lt;=0),0,BZ780)</f>
        <v>0</v>
      </c>
      <c r="DJ780" s="54">
        <f t="shared" ref="DJ780:DJ837" si="2296">IF(2-DG780-DH780-DI780&lt;=0,0,2-DG780-DH780-DI780)</f>
        <v>0</v>
      </c>
      <c r="DK780" s="54">
        <f t="shared" ref="DK780:DK837" si="2297">SUM(DG780:DJ780)</f>
        <v>2</v>
      </c>
      <c r="DL780" s="4">
        <f t="shared" si="2222"/>
        <v>0</v>
      </c>
      <c r="DM780" s="3">
        <f t="shared" ref="DM780:DM837" si="2298">CM780</f>
        <v>0</v>
      </c>
      <c r="DN780" s="3">
        <f t="shared" ref="DN780:DN837" si="2299">CS780+CW780</f>
        <v>0</v>
      </c>
      <c r="DO780" s="4" t="e">
        <f t="shared" ref="DO780:DO837" si="2300">DM780/(DM780+DN780)</f>
        <v>#DIV/0!</v>
      </c>
      <c r="DP780" s="57"/>
      <c r="DQ780" s="57"/>
      <c r="DR780" s="56">
        <f t="shared" si="2223"/>
        <v>2</v>
      </c>
      <c r="DS780" s="56">
        <f t="shared" si="2224"/>
        <v>0</v>
      </c>
      <c r="DT780" s="38">
        <f t="shared" si="2225"/>
        <v>0</v>
      </c>
      <c r="DU780" s="38">
        <f t="shared" ref="DU780:DU837" si="2301">DR780+DS780+DT780</f>
        <v>2</v>
      </c>
      <c r="DV780" s="38">
        <f t="shared" si="2226"/>
        <v>0</v>
      </c>
      <c r="DW780" s="39">
        <f t="shared" si="2227"/>
        <v>0</v>
      </c>
      <c r="DX780" s="39">
        <f t="shared" si="2228"/>
        <v>0</v>
      </c>
      <c r="DY780" s="39">
        <f t="shared" si="2229"/>
        <v>0</v>
      </c>
      <c r="DZ780" s="39">
        <f t="shared" si="2230"/>
        <v>0</v>
      </c>
      <c r="EA780" s="39">
        <f t="shared" si="2231"/>
        <v>0</v>
      </c>
      <c r="EB780" s="37" t="e">
        <f t="shared" ref="EB780:EB837" si="2302">DW780/EA780</f>
        <v>#DIV/0!</v>
      </c>
      <c r="EC780" s="37" t="e">
        <f t="shared" ref="EC780:EC837" si="2303">DX780/EA780</f>
        <v>#DIV/0!</v>
      </c>
      <c r="ED780" s="37" t="e">
        <f t="shared" ref="ED780:ED837" si="2304">DY780/EA780</f>
        <v>#DIV/0!</v>
      </c>
      <c r="EE780" s="37" t="e">
        <f t="shared" ref="EE780:EE837" si="2305">DZ780/EA780</f>
        <v>#DIV/0!</v>
      </c>
      <c r="EF780" s="39" t="e">
        <f t="shared" ref="EF780:EF837" si="2306">DW780/(DW780+DX780)</f>
        <v>#DIV/0!</v>
      </c>
      <c r="EG780" s="37" t="e">
        <f t="shared" ref="EG780:EG837" si="2307">(DW780+DZ780)/EA780</f>
        <v>#DIV/0!</v>
      </c>
      <c r="EH780" s="37" t="e">
        <f t="shared" ref="EH780:EH837" si="2308">(DX780+DY780)/EA780</f>
        <v>#DIV/0!</v>
      </c>
      <c r="EI780" s="11" t="b">
        <f t="shared" ref="EI780:EI837" si="2309">IF(DU780&gt;=DV780,TRUE,FALSE)</f>
        <v>1</v>
      </c>
      <c r="EJ780" s="11" t="b">
        <f t="shared" ref="EJ780:EJ837" si="2310">IF(DU780&gt;=DV780,FALSE,TRUE)</f>
        <v>0</v>
      </c>
      <c r="EK780" s="39" t="e">
        <f t="shared" ref="EK780:EK837" si="2311">IF(AND(EG780&gt;=0.75,EE780&gt;EB780),TRUE,FALSE)</f>
        <v>#DIV/0!</v>
      </c>
      <c r="EL780" s="39" t="e">
        <f t="shared" ref="EL780:EL837" si="2312">IF(AND(EG780&gt;=0.75,EB780&gt;=EE780),TRUE,FALSE)</f>
        <v>#DIV/0!</v>
      </c>
      <c r="EM780" s="39" t="e">
        <f t="shared" ref="EM780:EM837" si="2313">IF(AND(0.75&gt;EG780,EG780&gt;0.25,EB780&gt;=EE780,0.75&gt;EH780,EH780&gt;0.25,EC780&gt;=ED780),TRUE,FALSE)</f>
        <v>#DIV/0!</v>
      </c>
      <c r="EN780" s="39" t="e">
        <f t="shared" ref="EN780:EN837" si="2314">IF(AND(EH780&gt;=0.75,EC780&gt;=ED780),TRUE,FALSE)</f>
        <v>#DIV/0!</v>
      </c>
      <c r="EO780" s="39" t="e">
        <f t="shared" ref="EO780:EO837" si="2315">IF(AND(EH780&gt;=0.75,ED780&gt;EC780),TRUE,FALSE)</f>
        <v>#DIV/0!</v>
      </c>
      <c r="EP780" s="39" t="e">
        <f t="shared" ref="EP780:EP837" si="2316">IF(AND(0.75&gt;EG780,EG780&gt;0.25,EE780&gt;EB780,0.75&gt;EH780,EH780&gt;0.25,EC780&gt;=ED780),TRUE,FALSE)</f>
        <v>#DIV/0!</v>
      </c>
      <c r="EQ780" s="39" t="e">
        <f t="shared" ref="EQ780:EQ837" si="2317">IF(AND(0.75&gt;EG780,EG780&gt;0.25,EE780&gt;EB780,0.75&gt;EH780,EH780&gt;0.25,ED780&gt;EC780),TRUE,FALSE)</f>
        <v>#DIV/0!</v>
      </c>
      <c r="ER780" s="39" t="e">
        <f t="shared" ref="ER780:ER837" si="2318">IF(AND(0.75&gt;EG780,EG780&gt;0.25,EB780&gt;=EE780,0.75&gt;EH780,EH780&gt;0.25,ED780&gt;EC780),TRUE,FALSE)</f>
        <v>#DIV/0!</v>
      </c>
      <c r="ES780" s="58" t="str">
        <f t="shared" ref="ES780:ES837" si="2319">IF(EI780,$EI$2,$EJ$2)</f>
        <v>(OH,F,Cl)-dominate amphibole</v>
      </c>
      <c r="ET780" s="58" t="e">
        <f t="shared" ref="ET780:ET837" si="2320">IF(EI780=TRUE, INDEX(EK$2:ER$2,MATCH(TRUE,EK780:ER780,0)),"")</f>
        <v>#N/A</v>
      </c>
      <c r="EU780" s="56">
        <f t="shared" si="2232"/>
        <v>0</v>
      </c>
      <c r="EV780" s="56">
        <f t="shared" si="2233"/>
        <v>0</v>
      </c>
      <c r="EW780" s="56">
        <f t="shared" si="2234"/>
        <v>0</v>
      </c>
      <c r="EX780" s="56">
        <f t="shared" si="2235"/>
        <v>0</v>
      </c>
      <c r="EY780" s="56">
        <f t="shared" si="2236"/>
        <v>0</v>
      </c>
      <c r="EZ780" s="56">
        <f t="shared" si="2237"/>
        <v>0</v>
      </c>
      <c r="FA780" s="39">
        <f t="shared" si="2238"/>
        <v>0</v>
      </c>
      <c r="FB780" s="39">
        <f t="shared" si="2239"/>
        <v>0</v>
      </c>
      <c r="FC780" s="54">
        <f t="shared" si="2240"/>
        <v>0</v>
      </c>
      <c r="FD780" s="54">
        <f t="shared" si="2241"/>
        <v>0</v>
      </c>
      <c r="FE780" s="39">
        <f t="shared" si="2242"/>
        <v>0</v>
      </c>
      <c r="FF780" s="54">
        <f t="shared" si="2243"/>
        <v>0</v>
      </c>
      <c r="FG780" s="39">
        <f t="shared" si="2244"/>
        <v>0</v>
      </c>
      <c r="FH780" s="39">
        <f t="shared" ref="FH780:FH837" si="2321">EU780+EX780</f>
        <v>0</v>
      </c>
      <c r="FI780" s="39">
        <f t="shared" ref="FI780:FI837" si="2322">EW780+EZ780</f>
        <v>0</v>
      </c>
      <c r="FJ780" s="39">
        <f t="shared" ref="FJ780:FJ837" si="2323">EV780+EY780</f>
        <v>0</v>
      </c>
      <c r="FK780" s="39" t="e">
        <f t="shared" ref="FK780:FK837" si="2324">FJ780/(FH780+FI780+FJ780)</f>
        <v>#DIV/0!</v>
      </c>
      <c r="FL780" s="39" t="e">
        <f t="shared" ref="FL780:FL837" si="2325">FH780/(FH780+FI780+FJ780)</f>
        <v>#DIV/0!</v>
      </c>
      <c r="FM780" s="39" t="e">
        <f t="shared" ref="FM780:FM837" si="2326">EZ780/(EZ780+EY780+EX780+FA780+FB780+FD780)</f>
        <v>#DIV/0!</v>
      </c>
      <c r="FN780" s="39">
        <f t="shared" ref="FN780:FN837" si="2327">IF(1-FO780-FP780-FQ780&lt;=0,0,1-FO780-FP780-FQ780)</f>
        <v>1</v>
      </c>
      <c r="FO780" s="39">
        <f t="shared" si="2245"/>
        <v>0</v>
      </c>
      <c r="FP780" s="39">
        <f t="shared" si="2246"/>
        <v>0</v>
      </c>
      <c r="FQ780" s="39">
        <f t="shared" si="2247"/>
        <v>0</v>
      </c>
      <c r="FR780" s="39">
        <f t="shared" ref="FR780:FR837" si="2328">FP780+FQ780+2*FO780</f>
        <v>0</v>
      </c>
      <c r="FS780" s="39">
        <f t="shared" ref="FS780:FS837" si="2329">FC780+FD780+FE780+2*FF780-FG780-MIN(DV780,FD780)</f>
        <v>0</v>
      </c>
      <c r="FU780" s="39" t="e">
        <f t="shared" ref="FU780:FU837" si="2330">IF(AND(EK780=TRUE,FK780&lt;=0.5,FL780&lt;=1/7),TRUE,FALSE)</f>
        <v>#DIV/0!</v>
      </c>
      <c r="FV780" s="39" t="e">
        <f t="shared" ref="FV780:FV837" si="2331">IF(AND(EK780=TRUE,FK780&gt;0.5,FL780&lt;=1/7),TRUE,FALSE)</f>
        <v>#DIV/0!</v>
      </c>
      <c r="FW780" s="39" t="e">
        <f t="shared" ref="FW780:FW837" si="2332">IF(AND(EK780=TRUE,FL780&lt;=0.5, 4.5/7&gt;=FU780, FU780&gt;1/7),TRUE,FALSE)</f>
        <v>#DIV/0!</v>
      </c>
      <c r="FY780" s="39" t="e">
        <f t="shared" ref="FY780:FY837" si="2333">IF(AND(EL780=TRUE,FR780&lt;0.5,FS780&lt;=0.5,FM780&gt;=0.9),TRUE,FALSE)</f>
        <v>#DIV/0!</v>
      </c>
      <c r="FZ780" s="39" t="e">
        <f t="shared" ref="FZ780:FZ837" si="2334">IF(AND(EL780=TRUE,FR780&lt;0.5,1.5&gt;=FS780, FS780&gt;0.5,FF780&lt;0.5),TRUE,FALSE)</f>
        <v>#DIV/0!</v>
      </c>
      <c r="GA780" s="39" t="e">
        <f t="shared" ref="GA780:GA837" si="2335">IF(AND(EL780=TRUE,FR780&lt;0.5,FS780&gt;1.5,FF780&lt;0.5),TRUE,FALSE)</f>
        <v>#DIV/0!</v>
      </c>
      <c r="GB780" s="39" t="e">
        <f t="shared" ref="GB780:GB837" si="2336">IF(AND(EL780=TRUE,FR780&gt;=0.5,FS780&lt;=0.5,FF780&lt;0.5),TRUE,FALSE)</f>
        <v>#DIV/0!</v>
      </c>
      <c r="GC780" s="39" t="e">
        <f t="shared" ref="GC780:GC837" si="2337">IF(AND(EL780=TRUE,FR780&gt;=0.5,1.5&gt;=FS780,FS780&gt;0.5,FC780=MAX(FC780:FE780),FF780&lt;0.5),TRUE,FALSE)</f>
        <v>#DIV/0!</v>
      </c>
      <c r="GD780" s="39" t="e">
        <f t="shared" ref="GD780:GD837" si="2338">IF(AND(EL780=TRUE,FR780&gt;=0.5,FS780&gt;1.5,FF780&lt;0.5),TRUE,FALSE)</f>
        <v>#DIV/0!</v>
      </c>
      <c r="GE780" s="39" t="e">
        <f t="shared" ref="GE780:GE837" si="2339">IF(AND(EL780=TRUE,FO780=MAX(FN780:FQ780)),TRUE,FALSE)</f>
        <v>#DIV/0!</v>
      </c>
      <c r="GF780" s="39" t="e">
        <f t="shared" ref="GF780:GF837" si="2340">IF(AND(EI780=TRUE,EL780=TRUE,FR780&gt;=0.5,FF780&gt;=0.5),TRUE,FALSE)</f>
        <v>#DIV/0!</v>
      </c>
      <c r="GG780" s="39" t="e">
        <f t="shared" ref="GG780:GG837" si="2341">IF(AND(EL780=TRUE,FR780&gt;=0.5,1.5&gt;=FS780, FS780&gt;0.5,FD780=MAX(FC780:FE780),FF780&lt;0.5),TRUE,FALSE)</f>
        <v>#DIV/0!</v>
      </c>
      <c r="GH780" s="39" t="e">
        <f t="shared" ref="GH780:GH837" si="2342">IF(AND(EL780=TRUE,FR780&lt;0.5,FS780&lt;=0.5,FM780&lt;0.9),TRUE,FALSE)</f>
        <v>#DIV/0!</v>
      </c>
      <c r="GI780" s="39"/>
      <c r="GJ780" s="39" t="e">
        <f t="shared" ref="GJ780:GJ837" si="2343">IF(AND(EM780=TRUE,FR780&lt;0.5,FS780&lt;1.5),TRUE,FALSE)</f>
        <v>#DIV/0!</v>
      </c>
      <c r="GK780" s="39" t="e">
        <f t="shared" ref="GK780:GK837" si="2344">IF(AND(EM780=TRUE,FR780&lt;0.5,FS780&gt;=1.5),TRUE,FALSE)</f>
        <v>#DIV/0!</v>
      </c>
      <c r="GL780" s="39" t="e">
        <f t="shared" ref="GL780:GL837" si="2345">IF(AND(EM780=TRUE,FR780&gt;=0.5,FS780&lt;0.5),TRUE,FALSE)</f>
        <v>#DIV/0!</v>
      </c>
      <c r="GM780" s="39" t="e">
        <f t="shared" ref="GM780:GM837" si="2346">IF(AND(EM780=TRUE,FR780&gt;=0.5,FS780&lt;1.5,FS780&gt;=0.5),TRUE,FALSE)</f>
        <v>#DIV/0!</v>
      </c>
      <c r="GN780" s="39" t="e">
        <f t="shared" ref="GN780:GN837" si="2347">IF(AND(EM780=TRUE,FR780&gt;=0.5,FS780&gt;=1.5),TRUE,FALSE)</f>
        <v>#DIV/0!</v>
      </c>
      <c r="GO780" s="57"/>
      <c r="GP780" s="57" t="e">
        <f t="shared" ref="GP780:GP837" si="2348">IF(AND(EN780=TRUE,FR780&lt;0.5,FS780&gt;=1,FC780=MAX(FC780:FF780)),TRUE,FALSE)</f>
        <v>#DIV/0!</v>
      </c>
      <c r="GQ780" s="59" t="e">
        <f t="shared" ref="GQ780:GQ837" si="2349">IF(AND(EN780=TRUE,FR780&gt;=0.5,FS780&lt;1.5,FS780&gt;=0.5,FG780&lt;0.5,FC780=MAX(FC780:FF780)),TRUE,FALSE)</f>
        <v>#DIV/0!</v>
      </c>
      <c r="GR780" s="41" t="e">
        <f t="shared" ref="GR780:GR837" si="2350">IF(AND(EN780=TRUE,FR780&gt;=0.5,FS780&gt;=1.5,FG780&lt;0.5,FC780=MAX(FC780:FF780)),TRUE,FALSE)</f>
        <v>#DIV/0!</v>
      </c>
      <c r="GS780" s="57" t="e">
        <f t="shared" ref="GS780:GS837" si="2351">IF(AND(EN780=TRUE,FG780&gt;=0.5),TRUE,FALSE)</f>
        <v>#DIV/0!</v>
      </c>
      <c r="GT780" s="57" t="e">
        <f t="shared" ref="GT780:GT837" si="2352">IF(AND(EN780=TRUE,FN780=MAX(FN780:FQ780),FS780&gt;=0.5,FG780&lt;0.5,FD780=MAX(FC780:FE780)),TRUE,FALSE)</f>
        <v>#DIV/0!</v>
      </c>
      <c r="GU780" s="57" t="e">
        <f t="shared" ref="GU780:GU837" si="2353">IF(AND(EN780=TRUE,FN780&lt;&gt;MAX(FN780:FQ780),FR780&gt;=0.5,FS780&lt;1.5,FS780&gt;=0.5,FG780&lt;0.5,FD780=MAX(FC780:FE780)),TRUE,FALSE)</f>
        <v>#DIV/0!</v>
      </c>
      <c r="GV780" s="57"/>
      <c r="GW780" s="42" t="e">
        <f t="shared" ref="GW780:GW837" si="2354">IF(AND(EO780=TRUE,FR780&lt;0.5),TRUE,FALSE)</f>
        <v>#DIV/0!</v>
      </c>
      <c r="GX780" s="42" t="e">
        <f t="shared" ref="GX780:GX837" si="2355">IF(AND(EO780=TRUE,FR780&gt;=0.5,FG780&gt;=0.5),TRUE,FALSE)</f>
        <v>#DIV/0!</v>
      </c>
      <c r="GY780" s="42" t="e">
        <f t="shared" ref="GY780:GY837" si="2356">IF(AND(EO780=TRUE,FR780&gt;=0.5,FG780&lt;0.5),TRUE,FALSE)</f>
        <v>#DIV/0!</v>
      </c>
      <c r="GZ780" s="57"/>
      <c r="HA780" s="2" t="e">
        <f t="shared" ref="HA780:HA837" si="2357">IF(AND(EP780=TRUE,FR780&lt;0.5,FS780&lt;1.5,EU780&lt;&gt;MAX(EU780:EW780),EZ780=MAX(EX780:FB780)),TRUE,FALSE)</f>
        <v>#DIV/0!</v>
      </c>
      <c r="HB780" s="2" t="e">
        <f t="shared" ref="HB780:HB837" si="2358">IF(AND(EP780=TRUE,FR780&lt;0.5,FS780&gt;=1.5,EU780&lt;&gt;MAX(EU780:EW780),EZ780=MAX(EX780:FB780)),TRUE,FALSE)</f>
        <v>#DIV/0!</v>
      </c>
      <c r="HC780" s="2" t="e">
        <f t="shared" ref="HC780:HC837" si="2359">IF(AND(EP780=TRUE,FR780&gt;=0.5,FS780&lt;0.5,EU780&lt;&gt;MAX(EU780:EW780),EZ780=MAX(EX780:FB780)),TRUE,FALSE)</f>
        <v>#DIV/0!</v>
      </c>
      <c r="HD780" s="2" t="e">
        <f t="shared" ref="HD780:HD837" si="2360">IF(AND(EP780=TRUE,FR780&gt;=0.5,FS780&lt;1.5,FS780&gt;=0.5,EU780&lt;&gt;MAX(EU780:EW780),EZ780=MAX(EX780:FB780)),TRUE,FALSE)</f>
        <v>#DIV/0!</v>
      </c>
      <c r="HE780" s="2" t="e">
        <f t="shared" ref="HE780:HE837" si="2361">IF(AND(EP780=TRUE,FR780&gt;=0.5,FS780&gt;=1.5,EU780&lt;&gt;MAX(EU780:EW780),EZ780=MAX(EX780:FB780)),TRUE,FALSE)</f>
        <v>#DIV/0!</v>
      </c>
      <c r="HF780" s="2" t="e">
        <f t="shared" ref="HF780:HF837" si="2362">IF(AND(EP780=TRUE,FR780&lt;0.5,FS780&lt;1.5,EU780=MAX(EU780:EW780)),TRUE,FALSE)</f>
        <v>#DIV/0!</v>
      </c>
      <c r="HG780" s="2" t="e">
        <f t="shared" ref="HG780:HG837" si="2363">IF(AND(EP780=TRUE,FR780&lt;0.5,FS780&gt;=1.5,EU780=MAX(EU780:EW780)),TRUE,FALSE)</f>
        <v>#DIV/0!</v>
      </c>
      <c r="HH780" s="2" t="e">
        <f t="shared" ref="HH780:HH837" si="2364">IF(AND(EP780=TRUE,FR780&gt;=0.5,FS780&lt;0.5,EU780=MAX(EU780:EW780)),TRUE,FALSE)</f>
        <v>#DIV/0!</v>
      </c>
      <c r="HI780" s="2" t="e">
        <f t="shared" ref="HI780:HI837" si="2365">IF(AND(EP780=TRUE,FR780&gt;=0.5,FS780&lt;1.5,FS780&gt;=0.5,EU780=MAX(EU780:EW780)),TRUE,FALSE)</f>
        <v>#DIV/0!</v>
      </c>
      <c r="HJ780" s="11" t="e">
        <f t="shared" ref="HJ780:HJ837" si="2366">IF(AND(EP780=TRUE,FR780&gt;=0.5,FS780&gt;=1.5,EU780=MAX(EU780:EW780)),TRUE,FALSE)</f>
        <v>#DIV/0!</v>
      </c>
      <c r="HK780" s="60" t="e">
        <f t="shared" ref="HK780:HK837" si="2367">IF(AND(EP780=TRUE,FR780&lt;0.5,FS780&lt;1.5,EY780=MAX(EX780:FB780)),TRUE,FALSE)</f>
        <v>#DIV/0!</v>
      </c>
      <c r="HL780" s="57"/>
      <c r="HM780" s="57" t="e">
        <f t="shared" ref="HM780:HM837" si="2368">IF(AND(EQ780=TRUE,FR780&lt;0.5,FS780&lt;1.5),TRUE,FALSE)</f>
        <v>#DIV/0!</v>
      </c>
      <c r="HN780" s="57" t="e">
        <f t="shared" ref="HN780:HN837" si="2369">IF(AND(EQ780=TRUE,FR780&lt;0.5,FS780&gt;=1.5),TRUE,FALSE)</f>
        <v>#DIV/0!</v>
      </c>
      <c r="HO780" s="57" t="e">
        <f t="shared" ref="HO780:HO837" si="2370">IF(AND(EQ780=TRUE,FR780&gt;=0.5,FS780&lt;0.5),TRUE,FALSE)</f>
        <v>#DIV/0!</v>
      </c>
      <c r="HP780" s="57" t="e">
        <f t="shared" ref="HP780:HP837" si="2371">IF(AND(EQ780=TRUE,FR780&gt;=0.5,FS780&lt;1.5,FS780&gt;=0.5),TRUE,FALSE)</f>
        <v>#DIV/0!</v>
      </c>
      <c r="HQ780" s="57" t="e">
        <f t="shared" ref="HQ780:HQ837" si="2372">IF(AND(EQ780=TRUE,FR780&gt;=0.5,FS780&gt;=1.5),TRUE,FALSE)</f>
        <v>#DIV/0!</v>
      </c>
      <c r="HR780" s="57"/>
      <c r="HS780" s="57" t="e">
        <f t="shared" ref="HS780:HS837" si="2373">IF(AND(ER780=TRUE,FR780&lt;0.5,FS780&lt;1.5),TRUE,FALSE)</f>
        <v>#DIV/0!</v>
      </c>
      <c r="HT780" s="57" t="e">
        <f t="shared" ref="HT780:HT837" si="2374">IF(AND(ER780=TRUE,FR780&lt;0.5,FS780&gt;=1.5),TRUE,FALSE)</f>
        <v>#DIV/0!</v>
      </c>
      <c r="HU780" s="57" t="e">
        <f t="shared" ref="HU780:HU837" si="2375">IF(AND(ER780=TRUE,FR780&gt;=0.5,FS780&lt;0.5),TRUE,FALSE)</f>
        <v>#DIV/0!</v>
      </c>
      <c r="HV780" s="57" t="e">
        <f t="shared" ref="HV780:HV837" si="2376">IF(AND(ER780=TRUE,FR780&gt;=0.5,FS780&lt;1.5,FS780&gt;=0.5),TRUE,FALSE)</f>
        <v>#DIV/0!</v>
      </c>
      <c r="HW780" s="57" t="e">
        <f t="shared" ref="HW780:HW837" si="2377">IF(AND(ER780=TRUE,FR780&gt;=0.5,FS780&gt;=1.5),TRUE,FALSE)</f>
        <v>#DIV/0!</v>
      </c>
      <c r="HX780" s="57"/>
      <c r="HY780" s="57" t="e">
        <f t="shared" ref="HY780:HY837" si="2378">IF(AND(EJ780=TRUE,EN780=TRUE,FR780&gt;=0.5,FG780&lt;0.5,FF780&gt;=0.5),TRUE,FALSE)</f>
        <v>#DIV/0!</v>
      </c>
      <c r="HZ780" s="57" t="e">
        <f t="shared" ref="HZ780:HZ837" si="2379">IF(AND(EJ780=TRUE,EL780=TRUE,FR780&gt;=0.5,FG780&lt;0.5,FF780&gt;=0.5),TRUE,FALSE)</f>
        <v>#DIV/0!</v>
      </c>
      <c r="IA780" s="57"/>
      <c r="IB780" s="61">
        <f t="shared" ref="IB780:IB837" si="2380">COUNTIF(FU780:HZ780,TRUE)</f>
        <v>0</v>
      </c>
      <c r="IC780" s="57" t="str">
        <f t="shared" ref="IC780:IC837" si="2381" xml:space="preserve"> IF(IB780=1,INDEX(FU$2:HZ$2,MATCH(TRUE,FU780:HZ780,0)),"")</f>
        <v/>
      </c>
      <c r="ID780" s="42"/>
      <c r="IE780" s="2" t="str">
        <f t="shared" ref="IE780:IE837" si="2382">IF(AND(EI780=TRUE,FF780&lt;0.5,FF780&gt;0.3),IE$2,"")</f>
        <v/>
      </c>
      <c r="IF780" s="60" t="e">
        <f t="shared" ref="IF780:IF837" si="2383">IF(AND(EJ780=TRUE,HY780&lt;&gt;TRUE,HZ780&lt;&gt;TRUE),IF$2,"")</f>
        <v>#DIV/0!</v>
      </c>
      <c r="IG780" s="60" t="str">
        <f t="shared" ref="IG780:IG837" si="2384">IF(AND(FQ780=MAX(FN780:FQ780)),IG$2,"")</f>
        <v/>
      </c>
      <c r="IH780" s="60" t="str">
        <f t="shared" ref="IH780:IH837" si="2385">IF(AND(FA780=MAX(EX780:FB780)),IH$2,"")</f>
        <v>zinco-</v>
      </c>
      <c r="II780" s="60" t="str">
        <f t="shared" ref="II780:II837" si="2386">IF(AND(EX780=MAX(EX780:FB780)),II$2,"")</f>
        <v>mangano-</v>
      </c>
      <c r="IJ780" s="60" t="e">
        <f t="shared" ref="IJ780:IJ837" si="2387">IF(AND(EZ780=MAX(EX780:FB780),OR(GT780=TRUE,GU780=TRUE,GG780=TRUE,FZ780=TRUE)),IJ$2,"")</f>
        <v>#DIV/0!</v>
      </c>
      <c r="IK780" s="60" t="e">
        <f t="shared" ref="IK780:IK837" si="2388">IF(AND(EY780=MAX(EX780:FB780),FU780&lt;&gt;TRUE,FV780&lt;&gt;TRUE,FY780&lt;&gt;TRUE,GG780&lt;&gt;TRUE,GT780&lt;&gt;TRUE,GU780&lt;&gt;TRUE,HK780&lt;&gt;TRUE),IK$2,"")</f>
        <v>#DIV/0!</v>
      </c>
      <c r="IL780" s="60" t="e">
        <f t="shared" ref="IL780:IL837" si="2389">IF(AND(FE780=MAX(FC780:FE780),OR(FY780=TRUE,GH780=TRUE,GB780=TRUE,GL780=TRUE,FU780=TRUE,FV780=TRUE)),IL$2,"")</f>
        <v>#DIV/0!</v>
      </c>
      <c r="IM780" s="60" t="e">
        <f t="shared" ref="IM780:IM837" si="2390">IF(AND(FD780=MAX(FC780:FE780),FY780&lt;&gt;TRUE,GH780&lt;&gt;TRUE,GB780&lt;&gt;TRUE,GL780&lt;&gt;TRUE,FU780&lt;&gt;TRUE,FV780&lt;&gt;TRUE,GT780&lt;&gt;TRUE,GU780&lt;&gt;TRUE,GG780&lt;&gt;TRUE),IM$2,"")</f>
        <v>#DIV/0!</v>
      </c>
      <c r="IN780" s="60" t="str">
        <f t="shared" ref="IN780:IN837" si="2391">IF(AND(DT780=MAX(DR780:DT780),EI780=TRUE),IN$2,"")</f>
        <v/>
      </c>
      <c r="IO780" s="60" t="str">
        <f t="shared" ref="IO780:IO837" si="2392">IF(AND(DS780=MAX(DR780:DT780),EI780=TRUE),IO$2,"")</f>
        <v/>
      </c>
      <c r="IP780" s="57"/>
      <c r="IQ780" s="57" t="str">
        <f t="shared" ref="IQ780:IQ837" si="2393">IF(IB780=1,CONCATENATE(IE780,IF780,IG780,IH780,II780,IJ780,IK780,IL780,IM780,IN780,IO780,IC780),"ERROR!!")</f>
        <v>ERROR!!</v>
      </c>
    </row>
    <row r="781" spans="24:251">
      <c r="X781" s="29">
        <f t="shared" si="2249"/>
        <v>0</v>
      </c>
      <c r="Y781" s="29">
        <f t="shared" si="2250"/>
        <v>0</v>
      </c>
      <c r="Z781" s="29" t="e">
        <f t="shared" si="2251"/>
        <v>#DIV/0!</v>
      </c>
      <c r="AA781" s="29" t="e">
        <f t="shared" si="2252"/>
        <v>#DIV/0!</v>
      </c>
      <c r="AB781" s="29" t="e">
        <f t="shared" si="2253"/>
        <v>#DIV/0!</v>
      </c>
      <c r="AC781" s="29" t="e">
        <f t="shared" si="2254"/>
        <v>#DIV/0!</v>
      </c>
      <c r="AF781" s="23">
        <v>60.084299999999999</v>
      </c>
      <c r="AG781" s="23">
        <v>79.878799999999998</v>
      </c>
      <c r="AH781" s="23">
        <v>101.96120000000001</v>
      </c>
      <c r="AI781" s="23">
        <v>151.99039999999999</v>
      </c>
      <c r="AJ781" s="23">
        <v>159.69</v>
      </c>
      <c r="AK781" s="23">
        <v>71.846400000000003</v>
      </c>
      <c r="AL781" s="23">
        <v>70.9375</v>
      </c>
      <c r="AM781" s="23">
        <v>40.304400000000001</v>
      </c>
      <c r="AN781" s="23">
        <v>56.077399999999997</v>
      </c>
      <c r="AO781" s="23">
        <v>61.978999999999999</v>
      </c>
      <c r="AP781" s="23">
        <v>94.195999999999998</v>
      </c>
      <c r="AQ781" s="23">
        <v>18.998000000000001</v>
      </c>
      <c r="AR781" s="23">
        <v>35.450000000000003</v>
      </c>
      <c r="AS781" s="23">
        <v>29.88</v>
      </c>
      <c r="AT781" s="23">
        <v>74.691999999999993</v>
      </c>
      <c r="AU781" s="23">
        <v>81.39</v>
      </c>
      <c r="AX781" s="54">
        <f t="shared" si="2255"/>
        <v>0</v>
      </c>
      <c r="AY781" s="54">
        <f t="shared" si="2256"/>
        <v>0</v>
      </c>
      <c r="AZ781" s="54">
        <f t="shared" si="2257"/>
        <v>0</v>
      </c>
      <c r="BA781" s="54">
        <f t="shared" si="2258"/>
        <v>0</v>
      </c>
      <c r="BB781" s="54">
        <f t="shared" si="2259"/>
        <v>0</v>
      </c>
      <c r="BC781" s="54">
        <f t="shared" si="2260"/>
        <v>0</v>
      </c>
      <c r="BD781" s="54">
        <f t="shared" si="2261"/>
        <v>0</v>
      </c>
      <c r="BE781" s="54">
        <f t="shared" si="2262"/>
        <v>0</v>
      </c>
      <c r="BF781" s="54">
        <f t="shared" si="2263"/>
        <v>0</v>
      </c>
      <c r="BG781" s="54">
        <f t="shared" si="2264"/>
        <v>0</v>
      </c>
      <c r="BH781" s="54">
        <f t="shared" si="2265"/>
        <v>0</v>
      </c>
      <c r="BI781" s="54">
        <f t="shared" si="2266"/>
        <v>0</v>
      </c>
      <c r="BJ781" s="54">
        <f t="shared" si="2267"/>
        <v>0</v>
      </c>
      <c r="BK781" s="54">
        <f t="shared" si="2268"/>
        <v>0</v>
      </c>
      <c r="BL781" s="54">
        <f t="shared" si="2269"/>
        <v>0</v>
      </c>
      <c r="BM781" s="42"/>
      <c r="BO781" s="54">
        <f>'Norm-coeff'!$C$2+$AX781*'Norm-coeff'!$D$2+$AY781*'Norm-coeff'!$E$2+$AZ781*'Norm-coeff'!$F$2+$BA781*'Norm-coeff'!$G$2+$BB781*'Norm-coeff'!$H$2+$BC781*'Norm-coeff'!$I$2+$BD781*'Norm-coeff'!$J$2+$BE781*'Norm-coeff'!$K$2+$BF781*'Norm-coeff'!$L$2+$BG781*'Norm-coeff'!$M$2+$BH781*'Norm-coeff'!$N$2+$BI781*'Norm-coeff'!$O$2</f>
        <v>5.4045421474420303</v>
      </c>
      <c r="BP781" s="54">
        <f>'Norm-coeff'!$C$3+$AX781*'Norm-coeff'!$D$3+$AY781*'Norm-coeff'!$E$3+$AZ781*'Norm-coeff'!$F$3+$BA781*'Norm-coeff'!$G$3+$BB781*'Norm-coeff'!$H$3+$BC781*'Norm-coeff'!$I$3+$BD781*'Norm-coeff'!$J$3+$BE781*'Norm-coeff'!$K$3+$BF781*'Norm-coeff'!$L$3+$BG781*'Norm-coeff'!$M$3+$BH781*'Norm-coeff'!$N$3+$BI781*'Norm-coeff'!$O$3</f>
        <v>3.15319116612705</v>
      </c>
      <c r="BQ781" s="54">
        <f>'Norm-coeff'!$C$4+$AX781*'Norm-coeff'!$D$4+$AY781*'Norm-coeff'!$E$4+$AZ781*'Norm-coeff'!$F$4+$BA781*'Norm-coeff'!$G$4+$BB781*'Norm-coeff'!$H$4+$BC781*'Norm-coeff'!$I$4+$BD781*'Norm-coeff'!$J$4+$BE781*'Norm-coeff'!$K$4+$BF781*'Norm-coeff'!$L$4+$BG781*'Norm-coeff'!$M$4+$BH781*'Norm-coeff'!$N$4+$BI781*'Norm-coeff'!$O$4</f>
        <v>1.42115649462768</v>
      </c>
      <c r="BR781" s="54">
        <f>'Norm-coeff'!$C$5+$AX781*'Norm-coeff'!$D$5+$AY781*'Norm-coeff'!$E$5+$AZ781*'Norm-coeff'!$F$5+$BA781*'Norm-coeff'!$G$5+$BB781*'Norm-coeff'!$H$5+$BC781*'Norm-coeff'!$I$5+$BD781*'Norm-coeff'!$J$5+$BE781*'Norm-coeff'!$K$5+$BF781*'Norm-coeff'!$L$5+$BG781*'Norm-coeff'!$M$5+$BH781*'Norm-coeff'!$N$5+$BI781*'Norm-coeff'!$O$5</f>
        <v>1.0553329241296201</v>
      </c>
      <c r="BS781" s="54">
        <f>'Norm-coeff'!$C$6+$AX781*'Norm-coeff'!$D$6+$AY781*'Norm-coeff'!$E$6+$AZ781*'Norm-coeff'!$F$6+$BA781*'Norm-coeff'!$G$6+$BB781*'Norm-coeff'!$H$6+$BC781*'Norm-coeff'!$I$6+$BD781*'Norm-coeff'!$J$6+$BE781*'Norm-coeff'!$K$6+$BF781*'Norm-coeff'!$L$6+$BG781*'Norm-coeff'!$M$6+$BH781*'Norm-coeff'!$N$6+$BI781*'Norm-coeff'!$O$6</f>
        <v>-1.48700885495103E-2</v>
      </c>
      <c r="BT781" s="54">
        <f>'Norm-coeff'!$C$7+$AX781*'Norm-coeff'!$D$7+$AY781*'Norm-coeff'!$E$7+$AZ781*'Norm-coeff'!$F$7+$BA781*'Norm-coeff'!$G$7+$BB781*'Norm-coeff'!$H$7+$BC781*'Norm-coeff'!$I$7+$BD781*'Norm-coeff'!$J$7+$BE781*'Norm-coeff'!$K$7+$BF781*'Norm-coeff'!$L$7+$BG781*'Norm-coeff'!$M$7+$BH781*'Norm-coeff'!$N$7+$BI781*'Norm-coeff'!$O$7</f>
        <v>2.0907583608832998</v>
      </c>
      <c r="BU781" s="54">
        <f>'Norm-coeff'!$C$8+$AX781*'Norm-coeff'!$D$8+$AY781*'Norm-coeff'!$E$8+$AZ781*'Norm-coeff'!$F$8+$BA781*'Norm-coeff'!$G$8+$BB781*'Norm-coeff'!$H$8+$BC781*'Norm-coeff'!$I$8+$BD781*'Norm-coeff'!$J$8+$BE781*'Norm-coeff'!$K$8+$BF781*'Norm-coeff'!$L$8+$BG781*'Norm-coeff'!$M$8+$BH781*'Norm-coeff'!$N$8+$BI781*'Norm-coeff'!$O$8</f>
        <v>0.65894159836244504</v>
      </c>
      <c r="BV781" s="54">
        <f>'Norm-coeff'!$C$9+$AX781*'Norm-coeff'!$D$9+$AY781*'Norm-coeff'!$E$9+$AZ781*'Norm-coeff'!$F$9+$BA781*'Norm-coeff'!$G$9+$BB781*'Norm-coeff'!$H$9+$BC781*'Norm-coeff'!$I$9+$BD781*'Norm-coeff'!$J$9+$BE781*'Norm-coeff'!$K$9+$BF781*'Norm-coeff'!$L$9+$BG781*'Norm-coeff'!$M$9+$BH781*'Norm-coeff'!$N$9+$BI781*'Norm-coeff'!$O$9</f>
        <v>1.48961085014701</v>
      </c>
      <c r="BW781" s="54">
        <f>'Norm-coeff'!$C$10+$AX781*'Norm-coeff'!$D$10+$AY781*'Norm-coeff'!$E$10+$AZ781*'Norm-coeff'!$F$10+$BA781*'Norm-coeff'!$G$10+$BB781*'Norm-coeff'!$H$10+$BC781*'Norm-coeff'!$I$10+$BD781*'Norm-coeff'!$J$10+$BE781*'Norm-coeff'!$K$10+$BF781*'Norm-coeff'!$L$10+$BG781*'Norm-coeff'!$M$10+$BH781*'Norm-coeff'!$N$10+$BI781*'Norm-coeff'!$O$10</f>
        <v>1.42058735749591</v>
      </c>
      <c r="BX781" s="54">
        <f>'Norm-coeff'!$C$11+$AX781*'Norm-coeff'!$D$11+$AY781*'Norm-coeff'!$E$11+$AZ781*'Norm-coeff'!$F$11+$BA781*'Norm-coeff'!$G$11+$BB781*'Norm-coeff'!$H$11+$BC781*'Norm-coeff'!$I$11+$BD781*'Norm-coeff'!$J$11+$BE781*'Norm-coeff'!$K$11+$BF781*'Norm-coeff'!$L$11+$BG781*'Norm-coeff'!$M$11+$BH781*'Norm-coeff'!$N$11+$BI781*'Norm-coeff'!$O$11</f>
        <v>0.221233014421479</v>
      </c>
      <c r="BY781" s="54">
        <f>'Norm-coeff'!$C$12+$AX781*'Norm-coeff'!$D$12+$AY781*'Norm-coeff'!$E$12+$AZ781*'Norm-coeff'!$F$12+$BA781*'Norm-coeff'!$G$12+$BB781*'Norm-coeff'!$H$12+$BC781*'Norm-coeff'!$I$12+$BD781*'Norm-coeff'!$J$12+$BE781*'Norm-coeff'!$K$12+$BF781*'Norm-coeff'!$L$12+$BG781*'Norm-coeff'!$M$12+$BH781*'Norm-coeff'!$N$12+$BI781*'Norm-coeff'!$O$12</f>
        <v>0.283527502056037</v>
      </c>
      <c r="BZ781" s="54">
        <f>'Norm-coeff'!$C$13+$AX781*'Norm-coeff'!$D$13+$AY781*'Norm-coeff'!$E$13+$AZ781*'Norm-coeff'!$F$13+$BA781*'Norm-coeff'!$G$13+$BB781*'Norm-coeff'!$H$13+$BC781*'Norm-coeff'!$I$13+$BD781*'Norm-coeff'!$J$13+$BE781*'Norm-coeff'!$K$13+$BF781*'Norm-coeff'!$L$13+$BG781*'Norm-coeff'!$M$13+$BH781*'Norm-coeff'!$N$13+$BI781*'Norm-coeff'!$O$13</f>
        <v>-4.1864930554451202E-2</v>
      </c>
      <c r="CA781" s="54">
        <f>'Norm-coeff'!$C$14+$AX781*'Norm-coeff'!$D$14+$AY781*'Norm-coeff'!$E$14+$AZ781*'Norm-coeff'!$F$14+$BA781*'Norm-coeff'!$G$14+$BB781*'Norm-coeff'!$H$14+$BC781*'Norm-coeff'!$I$14+$BD781*'Norm-coeff'!$J$14+$BE781*'Norm-coeff'!$K$14+$BF781*'Norm-coeff'!$L$14+$BG781*'Norm-coeff'!$M$14+$BH781*'Norm-coeff'!$N$14+$BI781*'Norm-coeff'!$O$14</f>
        <v>4.2526983164477103</v>
      </c>
      <c r="CC781" s="54">
        <f t="shared" ref="CC781:CC837" si="2394">IF(AX781&lt;=0,0,BO781/AX781)</f>
        <v>0</v>
      </c>
      <c r="CG781" s="54">
        <f t="shared" si="2270"/>
        <v>0</v>
      </c>
      <c r="CH781" s="54">
        <f t="shared" si="2248"/>
        <v>0</v>
      </c>
      <c r="CI781" s="54">
        <f t="shared" si="2271"/>
        <v>0</v>
      </c>
      <c r="CJ781" s="56">
        <f t="shared" si="2272"/>
        <v>0</v>
      </c>
      <c r="CK781" s="54">
        <f t="shared" si="2273"/>
        <v>0</v>
      </c>
      <c r="CL781" s="54">
        <f t="shared" si="2274"/>
        <v>0</v>
      </c>
      <c r="CM781" s="54">
        <f t="shared" si="2275"/>
        <v>0</v>
      </c>
      <c r="CN781" s="54">
        <f t="shared" si="2276"/>
        <v>0</v>
      </c>
      <c r="CO781" s="54">
        <f t="shared" si="2277"/>
        <v>0</v>
      </c>
      <c r="CP781" s="54">
        <f t="shared" si="2278"/>
        <v>0</v>
      </c>
      <c r="CQ781" s="54">
        <f t="shared" si="2279"/>
        <v>0</v>
      </c>
      <c r="CR781" s="54">
        <f t="shared" si="2280"/>
        <v>0</v>
      </c>
      <c r="CS781" s="54">
        <f t="shared" si="2281"/>
        <v>0</v>
      </c>
      <c r="CU781" s="54">
        <f t="shared" si="2282"/>
        <v>0</v>
      </c>
      <c r="CV781" s="54">
        <f t="shared" si="2283"/>
        <v>0</v>
      </c>
      <c r="CW781" s="54">
        <f t="shared" si="2284"/>
        <v>0</v>
      </c>
      <c r="CX781" s="54">
        <f t="shared" si="2285"/>
        <v>0</v>
      </c>
      <c r="CZ781" s="54">
        <f t="shared" si="2286"/>
        <v>0</v>
      </c>
      <c r="DA781" s="54">
        <f t="shared" si="2287"/>
        <v>0</v>
      </c>
      <c r="DB781" s="54">
        <f t="shared" si="2288"/>
        <v>0</v>
      </c>
      <c r="DC781" s="54">
        <f t="shared" si="2289"/>
        <v>0</v>
      </c>
      <c r="DD781" s="54">
        <f t="shared" si="2290"/>
        <v>0</v>
      </c>
      <c r="DE781" s="54">
        <f t="shared" si="2291"/>
        <v>0</v>
      </c>
      <c r="DF781" s="54">
        <f t="shared" si="2292"/>
        <v>0</v>
      </c>
      <c r="DG781" s="54">
        <f t="shared" si="2293"/>
        <v>2</v>
      </c>
      <c r="DH781" s="71">
        <f t="shared" si="2294"/>
        <v>0</v>
      </c>
      <c r="DI781" s="71">
        <f t="shared" si="2295"/>
        <v>0</v>
      </c>
      <c r="DJ781" s="54">
        <f t="shared" si="2296"/>
        <v>0</v>
      </c>
      <c r="DK781" s="54">
        <f t="shared" si="2297"/>
        <v>2</v>
      </c>
      <c r="DL781" s="4">
        <f t="shared" si="2222"/>
        <v>0</v>
      </c>
      <c r="DM781" s="3">
        <f t="shared" si="2298"/>
        <v>0</v>
      </c>
      <c r="DN781" s="3">
        <f t="shared" si="2299"/>
        <v>0</v>
      </c>
      <c r="DO781" s="4" t="e">
        <f t="shared" si="2300"/>
        <v>#DIV/0!</v>
      </c>
      <c r="DP781" s="57"/>
      <c r="DQ781" s="57"/>
      <c r="DR781" s="56">
        <f t="shared" si="2223"/>
        <v>2</v>
      </c>
      <c r="DS781" s="56">
        <f t="shared" si="2224"/>
        <v>0</v>
      </c>
      <c r="DT781" s="38">
        <f t="shared" si="2225"/>
        <v>0</v>
      </c>
      <c r="DU781" s="38">
        <f t="shared" si="2301"/>
        <v>2</v>
      </c>
      <c r="DV781" s="38">
        <f t="shared" si="2226"/>
        <v>0</v>
      </c>
      <c r="DW781" s="39">
        <f t="shared" si="2227"/>
        <v>0</v>
      </c>
      <c r="DX781" s="39">
        <f t="shared" si="2228"/>
        <v>0</v>
      </c>
      <c r="DY781" s="39">
        <f t="shared" si="2229"/>
        <v>0</v>
      </c>
      <c r="DZ781" s="39">
        <f t="shared" si="2230"/>
        <v>0</v>
      </c>
      <c r="EA781" s="39">
        <f t="shared" si="2231"/>
        <v>0</v>
      </c>
      <c r="EB781" s="37" t="e">
        <f t="shared" si="2302"/>
        <v>#DIV/0!</v>
      </c>
      <c r="EC781" s="37" t="e">
        <f t="shared" si="2303"/>
        <v>#DIV/0!</v>
      </c>
      <c r="ED781" s="37" t="e">
        <f t="shared" si="2304"/>
        <v>#DIV/0!</v>
      </c>
      <c r="EE781" s="37" t="e">
        <f t="shared" si="2305"/>
        <v>#DIV/0!</v>
      </c>
      <c r="EF781" s="39" t="e">
        <f t="shared" si="2306"/>
        <v>#DIV/0!</v>
      </c>
      <c r="EG781" s="37" t="e">
        <f t="shared" si="2307"/>
        <v>#DIV/0!</v>
      </c>
      <c r="EH781" s="37" t="e">
        <f t="shared" si="2308"/>
        <v>#DIV/0!</v>
      </c>
      <c r="EI781" s="11" t="b">
        <f t="shared" si="2309"/>
        <v>1</v>
      </c>
      <c r="EJ781" s="11" t="b">
        <f t="shared" si="2310"/>
        <v>0</v>
      </c>
      <c r="EK781" s="39" t="e">
        <f t="shared" si="2311"/>
        <v>#DIV/0!</v>
      </c>
      <c r="EL781" s="39" t="e">
        <f t="shared" si="2312"/>
        <v>#DIV/0!</v>
      </c>
      <c r="EM781" s="39" t="e">
        <f t="shared" si="2313"/>
        <v>#DIV/0!</v>
      </c>
      <c r="EN781" s="39" t="e">
        <f t="shared" si="2314"/>
        <v>#DIV/0!</v>
      </c>
      <c r="EO781" s="39" t="e">
        <f t="shared" si="2315"/>
        <v>#DIV/0!</v>
      </c>
      <c r="EP781" s="39" t="e">
        <f t="shared" si="2316"/>
        <v>#DIV/0!</v>
      </c>
      <c r="EQ781" s="39" t="e">
        <f t="shared" si="2317"/>
        <v>#DIV/0!</v>
      </c>
      <c r="ER781" s="39" t="e">
        <f t="shared" si="2318"/>
        <v>#DIV/0!</v>
      </c>
      <c r="ES781" s="58" t="str">
        <f t="shared" si="2319"/>
        <v>(OH,F,Cl)-dominate amphibole</v>
      </c>
      <c r="ET781" s="58" t="e">
        <f t="shared" si="2320"/>
        <v>#N/A</v>
      </c>
      <c r="EU781" s="56">
        <f t="shared" si="2232"/>
        <v>0</v>
      </c>
      <c r="EV781" s="56">
        <f t="shared" si="2233"/>
        <v>0</v>
      </c>
      <c r="EW781" s="56">
        <f t="shared" si="2234"/>
        <v>0</v>
      </c>
      <c r="EX781" s="56">
        <f t="shared" si="2235"/>
        <v>0</v>
      </c>
      <c r="EY781" s="56">
        <f t="shared" si="2236"/>
        <v>0</v>
      </c>
      <c r="EZ781" s="56">
        <f t="shared" si="2237"/>
        <v>0</v>
      </c>
      <c r="FA781" s="39">
        <f t="shared" si="2238"/>
        <v>0</v>
      </c>
      <c r="FB781" s="39">
        <f t="shared" si="2239"/>
        <v>0</v>
      </c>
      <c r="FC781" s="54">
        <f t="shared" si="2240"/>
        <v>0</v>
      </c>
      <c r="FD781" s="54">
        <f t="shared" si="2241"/>
        <v>0</v>
      </c>
      <c r="FE781" s="39">
        <f t="shared" si="2242"/>
        <v>0</v>
      </c>
      <c r="FF781" s="54">
        <f t="shared" si="2243"/>
        <v>0</v>
      </c>
      <c r="FG781" s="39">
        <f t="shared" si="2244"/>
        <v>0</v>
      </c>
      <c r="FH781" s="39">
        <f t="shared" si="2321"/>
        <v>0</v>
      </c>
      <c r="FI781" s="39">
        <f t="shared" si="2322"/>
        <v>0</v>
      </c>
      <c r="FJ781" s="39">
        <f t="shared" si="2323"/>
        <v>0</v>
      </c>
      <c r="FK781" s="39" t="e">
        <f t="shared" si="2324"/>
        <v>#DIV/0!</v>
      </c>
      <c r="FL781" s="39" t="e">
        <f t="shared" si="2325"/>
        <v>#DIV/0!</v>
      </c>
      <c r="FM781" s="39" t="e">
        <f t="shared" si="2326"/>
        <v>#DIV/0!</v>
      </c>
      <c r="FN781" s="39">
        <f t="shared" si="2327"/>
        <v>1</v>
      </c>
      <c r="FO781" s="39">
        <f t="shared" si="2245"/>
        <v>0</v>
      </c>
      <c r="FP781" s="39">
        <f t="shared" si="2246"/>
        <v>0</v>
      </c>
      <c r="FQ781" s="39">
        <f t="shared" si="2247"/>
        <v>0</v>
      </c>
      <c r="FR781" s="39">
        <f t="shared" si="2328"/>
        <v>0</v>
      </c>
      <c r="FS781" s="39">
        <f t="shared" si="2329"/>
        <v>0</v>
      </c>
      <c r="FU781" s="39" t="e">
        <f t="shared" si="2330"/>
        <v>#DIV/0!</v>
      </c>
      <c r="FV781" s="39" t="e">
        <f t="shared" si="2331"/>
        <v>#DIV/0!</v>
      </c>
      <c r="FW781" s="39" t="e">
        <f t="shared" si="2332"/>
        <v>#DIV/0!</v>
      </c>
      <c r="FY781" s="39" t="e">
        <f t="shared" si="2333"/>
        <v>#DIV/0!</v>
      </c>
      <c r="FZ781" s="39" t="e">
        <f t="shared" si="2334"/>
        <v>#DIV/0!</v>
      </c>
      <c r="GA781" s="39" t="e">
        <f t="shared" si="2335"/>
        <v>#DIV/0!</v>
      </c>
      <c r="GB781" s="39" t="e">
        <f t="shared" si="2336"/>
        <v>#DIV/0!</v>
      </c>
      <c r="GC781" s="39" t="e">
        <f t="shared" si="2337"/>
        <v>#DIV/0!</v>
      </c>
      <c r="GD781" s="39" t="e">
        <f t="shared" si="2338"/>
        <v>#DIV/0!</v>
      </c>
      <c r="GE781" s="39" t="e">
        <f t="shared" si="2339"/>
        <v>#DIV/0!</v>
      </c>
      <c r="GF781" s="39" t="e">
        <f t="shared" si="2340"/>
        <v>#DIV/0!</v>
      </c>
      <c r="GG781" s="39" t="e">
        <f t="shared" si="2341"/>
        <v>#DIV/0!</v>
      </c>
      <c r="GH781" s="39" t="e">
        <f t="shared" si="2342"/>
        <v>#DIV/0!</v>
      </c>
      <c r="GI781" s="39"/>
      <c r="GJ781" s="39" t="e">
        <f t="shared" si="2343"/>
        <v>#DIV/0!</v>
      </c>
      <c r="GK781" s="39" t="e">
        <f t="shared" si="2344"/>
        <v>#DIV/0!</v>
      </c>
      <c r="GL781" s="39" t="e">
        <f t="shared" si="2345"/>
        <v>#DIV/0!</v>
      </c>
      <c r="GM781" s="39" t="e">
        <f t="shared" si="2346"/>
        <v>#DIV/0!</v>
      </c>
      <c r="GN781" s="39" t="e">
        <f t="shared" si="2347"/>
        <v>#DIV/0!</v>
      </c>
      <c r="GO781" s="57"/>
      <c r="GP781" s="57" t="e">
        <f t="shared" si="2348"/>
        <v>#DIV/0!</v>
      </c>
      <c r="GQ781" s="59" t="e">
        <f t="shared" si="2349"/>
        <v>#DIV/0!</v>
      </c>
      <c r="GR781" s="41" t="e">
        <f t="shared" si="2350"/>
        <v>#DIV/0!</v>
      </c>
      <c r="GS781" s="57" t="e">
        <f t="shared" si="2351"/>
        <v>#DIV/0!</v>
      </c>
      <c r="GT781" s="57" t="e">
        <f t="shared" si="2352"/>
        <v>#DIV/0!</v>
      </c>
      <c r="GU781" s="57" t="e">
        <f t="shared" si="2353"/>
        <v>#DIV/0!</v>
      </c>
      <c r="GV781" s="57"/>
      <c r="GW781" s="42" t="e">
        <f t="shared" si="2354"/>
        <v>#DIV/0!</v>
      </c>
      <c r="GX781" s="42" t="e">
        <f t="shared" si="2355"/>
        <v>#DIV/0!</v>
      </c>
      <c r="GY781" s="42" t="e">
        <f t="shared" si="2356"/>
        <v>#DIV/0!</v>
      </c>
      <c r="GZ781" s="57"/>
      <c r="HA781" s="2" t="e">
        <f t="shared" si="2357"/>
        <v>#DIV/0!</v>
      </c>
      <c r="HB781" s="2" t="e">
        <f t="shared" si="2358"/>
        <v>#DIV/0!</v>
      </c>
      <c r="HC781" s="2" t="e">
        <f t="shared" si="2359"/>
        <v>#DIV/0!</v>
      </c>
      <c r="HD781" s="2" t="e">
        <f t="shared" si="2360"/>
        <v>#DIV/0!</v>
      </c>
      <c r="HE781" s="2" t="e">
        <f t="shared" si="2361"/>
        <v>#DIV/0!</v>
      </c>
      <c r="HF781" s="2" t="e">
        <f t="shared" si="2362"/>
        <v>#DIV/0!</v>
      </c>
      <c r="HG781" s="2" t="e">
        <f t="shared" si="2363"/>
        <v>#DIV/0!</v>
      </c>
      <c r="HH781" s="2" t="e">
        <f t="shared" si="2364"/>
        <v>#DIV/0!</v>
      </c>
      <c r="HI781" s="2" t="e">
        <f t="shared" si="2365"/>
        <v>#DIV/0!</v>
      </c>
      <c r="HJ781" s="11" t="e">
        <f t="shared" si="2366"/>
        <v>#DIV/0!</v>
      </c>
      <c r="HK781" s="60" t="e">
        <f t="shared" si="2367"/>
        <v>#DIV/0!</v>
      </c>
      <c r="HL781" s="57"/>
      <c r="HM781" s="57" t="e">
        <f t="shared" si="2368"/>
        <v>#DIV/0!</v>
      </c>
      <c r="HN781" s="57" t="e">
        <f t="shared" si="2369"/>
        <v>#DIV/0!</v>
      </c>
      <c r="HO781" s="57" t="e">
        <f t="shared" si="2370"/>
        <v>#DIV/0!</v>
      </c>
      <c r="HP781" s="57" t="e">
        <f t="shared" si="2371"/>
        <v>#DIV/0!</v>
      </c>
      <c r="HQ781" s="57" t="e">
        <f t="shared" si="2372"/>
        <v>#DIV/0!</v>
      </c>
      <c r="HR781" s="57"/>
      <c r="HS781" s="57" t="e">
        <f t="shared" si="2373"/>
        <v>#DIV/0!</v>
      </c>
      <c r="HT781" s="57" t="e">
        <f t="shared" si="2374"/>
        <v>#DIV/0!</v>
      </c>
      <c r="HU781" s="57" t="e">
        <f t="shared" si="2375"/>
        <v>#DIV/0!</v>
      </c>
      <c r="HV781" s="57" t="e">
        <f t="shared" si="2376"/>
        <v>#DIV/0!</v>
      </c>
      <c r="HW781" s="57" t="e">
        <f t="shared" si="2377"/>
        <v>#DIV/0!</v>
      </c>
      <c r="HX781" s="57"/>
      <c r="HY781" s="57" t="e">
        <f t="shared" si="2378"/>
        <v>#DIV/0!</v>
      </c>
      <c r="HZ781" s="57" t="e">
        <f t="shared" si="2379"/>
        <v>#DIV/0!</v>
      </c>
      <c r="IA781" s="57"/>
      <c r="IB781" s="61">
        <f t="shared" si="2380"/>
        <v>0</v>
      </c>
      <c r="IC781" s="57" t="str">
        <f t="shared" si="2381"/>
        <v/>
      </c>
      <c r="ID781" s="42"/>
      <c r="IE781" s="2" t="str">
        <f t="shared" si="2382"/>
        <v/>
      </c>
      <c r="IF781" s="60" t="e">
        <f t="shared" si="2383"/>
        <v>#DIV/0!</v>
      </c>
      <c r="IG781" s="60" t="str">
        <f t="shared" si="2384"/>
        <v/>
      </c>
      <c r="IH781" s="60" t="str">
        <f t="shared" si="2385"/>
        <v>zinco-</v>
      </c>
      <c r="II781" s="60" t="str">
        <f t="shared" si="2386"/>
        <v>mangano-</v>
      </c>
      <c r="IJ781" s="60" t="e">
        <f t="shared" si="2387"/>
        <v>#DIV/0!</v>
      </c>
      <c r="IK781" s="60" t="e">
        <f t="shared" si="2388"/>
        <v>#DIV/0!</v>
      </c>
      <c r="IL781" s="60" t="e">
        <f t="shared" si="2389"/>
        <v>#DIV/0!</v>
      </c>
      <c r="IM781" s="60" t="e">
        <f t="shared" si="2390"/>
        <v>#DIV/0!</v>
      </c>
      <c r="IN781" s="60" t="str">
        <f t="shared" si="2391"/>
        <v/>
      </c>
      <c r="IO781" s="60" t="str">
        <f t="shared" si="2392"/>
        <v/>
      </c>
      <c r="IP781" s="57"/>
      <c r="IQ781" s="57" t="str">
        <f t="shared" si="2393"/>
        <v>ERROR!!</v>
      </c>
    </row>
    <row r="782" spans="24:251">
      <c r="X782" s="29">
        <f t="shared" si="2249"/>
        <v>0</v>
      </c>
      <c r="Y782" s="29">
        <f t="shared" si="2250"/>
        <v>0</v>
      </c>
      <c r="Z782" s="29" t="e">
        <f t="shared" si="2251"/>
        <v>#DIV/0!</v>
      </c>
      <c r="AA782" s="29" t="e">
        <f t="shared" si="2252"/>
        <v>#DIV/0!</v>
      </c>
      <c r="AB782" s="29" t="e">
        <f t="shared" si="2253"/>
        <v>#DIV/0!</v>
      </c>
      <c r="AC782" s="29" t="e">
        <f t="shared" si="2254"/>
        <v>#DIV/0!</v>
      </c>
      <c r="AF782" s="23">
        <v>60.084299999999999</v>
      </c>
      <c r="AG782" s="23">
        <v>79.878799999999998</v>
      </c>
      <c r="AH782" s="23">
        <v>101.96120000000001</v>
      </c>
      <c r="AI782" s="23">
        <v>151.99039999999999</v>
      </c>
      <c r="AJ782" s="23">
        <v>159.69</v>
      </c>
      <c r="AK782" s="23">
        <v>71.846400000000003</v>
      </c>
      <c r="AL782" s="23">
        <v>70.9375</v>
      </c>
      <c r="AM782" s="23">
        <v>40.304400000000001</v>
      </c>
      <c r="AN782" s="23">
        <v>56.077399999999997</v>
      </c>
      <c r="AO782" s="23">
        <v>61.978999999999999</v>
      </c>
      <c r="AP782" s="23">
        <v>94.195999999999998</v>
      </c>
      <c r="AQ782" s="23">
        <v>18.998000000000001</v>
      </c>
      <c r="AR782" s="23">
        <v>35.450000000000003</v>
      </c>
      <c r="AS782" s="23">
        <v>29.88</v>
      </c>
      <c r="AT782" s="23">
        <v>74.691999999999993</v>
      </c>
      <c r="AU782" s="23">
        <v>81.39</v>
      </c>
      <c r="AX782" s="54">
        <f t="shared" si="2255"/>
        <v>0</v>
      </c>
      <c r="AY782" s="54">
        <f t="shared" si="2256"/>
        <v>0</v>
      </c>
      <c r="AZ782" s="54">
        <f t="shared" si="2257"/>
        <v>0</v>
      </c>
      <c r="BA782" s="54">
        <f t="shared" si="2258"/>
        <v>0</v>
      </c>
      <c r="BB782" s="54">
        <f t="shared" si="2259"/>
        <v>0</v>
      </c>
      <c r="BC782" s="54">
        <f t="shared" si="2260"/>
        <v>0</v>
      </c>
      <c r="BD782" s="54">
        <f t="shared" si="2261"/>
        <v>0</v>
      </c>
      <c r="BE782" s="54">
        <f t="shared" si="2262"/>
        <v>0</v>
      </c>
      <c r="BF782" s="54">
        <f t="shared" si="2263"/>
        <v>0</v>
      </c>
      <c r="BG782" s="54">
        <f t="shared" si="2264"/>
        <v>0</v>
      </c>
      <c r="BH782" s="54">
        <f t="shared" si="2265"/>
        <v>0</v>
      </c>
      <c r="BI782" s="54">
        <f t="shared" si="2266"/>
        <v>0</v>
      </c>
      <c r="BJ782" s="54">
        <f t="shared" si="2267"/>
        <v>0</v>
      </c>
      <c r="BK782" s="54">
        <f t="shared" si="2268"/>
        <v>0</v>
      </c>
      <c r="BL782" s="54">
        <f t="shared" si="2269"/>
        <v>0</v>
      </c>
      <c r="BM782" s="42"/>
      <c r="BO782" s="54">
        <f>'Norm-coeff'!$C$2+$AX782*'Norm-coeff'!$D$2+$AY782*'Norm-coeff'!$E$2+$AZ782*'Norm-coeff'!$F$2+$BA782*'Norm-coeff'!$G$2+$BB782*'Norm-coeff'!$H$2+$BC782*'Norm-coeff'!$I$2+$BD782*'Norm-coeff'!$J$2+$BE782*'Norm-coeff'!$K$2+$BF782*'Norm-coeff'!$L$2+$BG782*'Norm-coeff'!$M$2+$BH782*'Norm-coeff'!$N$2+$BI782*'Norm-coeff'!$O$2</f>
        <v>5.4045421474420303</v>
      </c>
      <c r="BP782" s="54">
        <f>'Norm-coeff'!$C$3+$AX782*'Norm-coeff'!$D$3+$AY782*'Norm-coeff'!$E$3+$AZ782*'Norm-coeff'!$F$3+$BA782*'Norm-coeff'!$G$3+$BB782*'Norm-coeff'!$H$3+$BC782*'Norm-coeff'!$I$3+$BD782*'Norm-coeff'!$J$3+$BE782*'Norm-coeff'!$K$3+$BF782*'Norm-coeff'!$L$3+$BG782*'Norm-coeff'!$M$3+$BH782*'Norm-coeff'!$N$3+$BI782*'Norm-coeff'!$O$3</f>
        <v>3.15319116612705</v>
      </c>
      <c r="BQ782" s="54">
        <f>'Norm-coeff'!$C$4+$AX782*'Norm-coeff'!$D$4+$AY782*'Norm-coeff'!$E$4+$AZ782*'Norm-coeff'!$F$4+$BA782*'Norm-coeff'!$G$4+$BB782*'Norm-coeff'!$H$4+$BC782*'Norm-coeff'!$I$4+$BD782*'Norm-coeff'!$J$4+$BE782*'Norm-coeff'!$K$4+$BF782*'Norm-coeff'!$L$4+$BG782*'Norm-coeff'!$M$4+$BH782*'Norm-coeff'!$N$4+$BI782*'Norm-coeff'!$O$4</f>
        <v>1.42115649462768</v>
      </c>
      <c r="BR782" s="54">
        <f>'Norm-coeff'!$C$5+$AX782*'Norm-coeff'!$D$5+$AY782*'Norm-coeff'!$E$5+$AZ782*'Norm-coeff'!$F$5+$BA782*'Norm-coeff'!$G$5+$BB782*'Norm-coeff'!$H$5+$BC782*'Norm-coeff'!$I$5+$BD782*'Norm-coeff'!$J$5+$BE782*'Norm-coeff'!$K$5+$BF782*'Norm-coeff'!$L$5+$BG782*'Norm-coeff'!$M$5+$BH782*'Norm-coeff'!$N$5+$BI782*'Norm-coeff'!$O$5</f>
        <v>1.0553329241296201</v>
      </c>
      <c r="BS782" s="54">
        <f>'Norm-coeff'!$C$6+$AX782*'Norm-coeff'!$D$6+$AY782*'Norm-coeff'!$E$6+$AZ782*'Norm-coeff'!$F$6+$BA782*'Norm-coeff'!$G$6+$BB782*'Norm-coeff'!$H$6+$BC782*'Norm-coeff'!$I$6+$BD782*'Norm-coeff'!$J$6+$BE782*'Norm-coeff'!$K$6+$BF782*'Norm-coeff'!$L$6+$BG782*'Norm-coeff'!$M$6+$BH782*'Norm-coeff'!$N$6+$BI782*'Norm-coeff'!$O$6</f>
        <v>-1.48700885495103E-2</v>
      </c>
      <c r="BT782" s="54">
        <f>'Norm-coeff'!$C$7+$AX782*'Norm-coeff'!$D$7+$AY782*'Norm-coeff'!$E$7+$AZ782*'Norm-coeff'!$F$7+$BA782*'Norm-coeff'!$G$7+$BB782*'Norm-coeff'!$H$7+$BC782*'Norm-coeff'!$I$7+$BD782*'Norm-coeff'!$J$7+$BE782*'Norm-coeff'!$K$7+$BF782*'Norm-coeff'!$L$7+$BG782*'Norm-coeff'!$M$7+$BH782*'Norm-coeff'!$N$7+$BI782*'Norm-coeff'!$O$7</f>
        <v>2.0907583608832998</v>
      </c>
      <c r="BU782" s="54">
        <f>'Norm-coeff'!$C$8+$AX782*'Norm-coeff'!$D$8+$AY782*'Norm-coeff'!$E$8+$AZ782*'Norm-coeff'!$F$8+$BA782*'Norm-coeff'!$G$8+$BB782*'Norm-coeff'!$H$8+$BC782*'Norm-coeff'!$I$8+$BD782*'Norm-coeff'!$J$8+$BE782*'Norm-coeff'!$K$8+$BF782*'Norm-coeff'!$L$8+$BG782*'Norm-coeff'!$M$8+$BH782*'Norm-coeff'!$N$8+$BI782*'Norm-coeff'!$O$8</f>
        <v>0.65894159836244504</v>
      </c>
      <c r="BV782" s="54">
        <f>'Norm-coeff'!$C$9+$AX782*'Norm-coeff'!$D$9+$AY782*'Norm-coeff'!$E$9+$AZ782*'Norm-coeff'!$F$9+$BA782*'Norm-coeff'!$G$9+$BB782*'Norm-coeff'!$H$9+$BC782*'Norm-coeff'!$I$9+$BD782*'Norm-coeff'!$J$9+$BE782*'Norm-coeff'!$K$9+$BF782*'Norm-coeff'!$L$9+$BG782*'Norm-coeff'!$M$9+$BH782*'Norm-coeff'!$N$9+$BI782*'Norm-coeff'!$O$9</f>
        <v>1.48961085014701</v>
      </c>
      <c r="BW782" s="54">
        <f>'Norm-coeff'!$C$10+$AX782*'Norm-coeff'!$D$10+$AY782*'Norm-coeff'!$E$10+$AZ782*'Norm-coeff'!$F$10+$BA782*'Norm-coeff'!$G$10+$BB782*'Norm-coeff'!$H$10+$BC782*'Norm-coeff'!$I$10+$BD782*'Norm-coeff'!$J$10+$BE782*'Norm-coeff'!$K$10+$BF782*'Norm-coeff'!$L$10+$BG782*'Norm-coeff'!$M$10+$BH782*'Norm-coeff'!$N$10+$BI782*'Norm-coeff'!$O$10</f>
        <v>1.42058735749591</v>
      </c>
      <c r="BX782" s="54">
        <f>'Norm-coeff'!$C$11+$AX782*'Norm-coeff'!$D$11+$AY782*'Norm-coeff'!$E$11+$AZ782*'Norm-coeff'!$F$11+$BA782*'Norm-coeff'!$G$11+$BB782*'Norm-coeff'!$H$11+$BC782*'Norm-coeff'!$I$11+$BD782*'Norm-coeff'!$J$11+$BE782*'Norm-coeff'!$K$11+$BF782*'Norm-coeff'!$L$11+$BG782*'Norm-coeff'!$M$11+$BH782*'Norm-coeff'!$N$11+$BI782*'Norm-coeff'!$O$11</f>
        <v>0.221233014421479</v>
      </c>
      <c r="BY782" s="54">
        <f>'Norm-coeff'!$C$12+$AX782*'Norm-coeff'!$D$12+$AY782*'Norm-coeff'!$E$12+$AZ782*'Norm-coeff'!$F$12+$BA782*'Norm-coeff'!$G$12+$BB782*'Norm-coeff'!$H$12+$BC782*'Norm-coeff'!$I$12+$BD782*'Norm-coeff'!$J$12+$BE782*'Norm-coeff'!$K$12+$BF782*'Norm-coeff'!$L$12+$BG782*'Norm-coeff'!$M$12+$BH782*'Norm-coeff'!$N$12+$BI782*'Norm-coeff'!$O$12</f>
        <v>0.283527502056037</v>
      </c>
      <c r="BZ782" s="54">
        <f>'Norm-coeff'!$C$13+$AX782*'Norm-coeff'!$D$13+$AY782*'Norm-coeff'!$E$13+$AZ782*'Norm-coeff'!$F$13+$BA782*'Norm-coeff'!$G$13+$BB782*'Norm-coeff'!$H$13+$BC782*'Norm-coeff'!$I$13+$BD782*'Norm-coeff'!$J$13+$BE782*'Norm-coeff'!$K$13+$BF782*'Norm-coeff'!$L$13+$BG782*'Norm-coeff'!$M$13+$BH782*'Norm-coeff'!$N$13+$BI782*'Norm-coeff'!$O$13</f>
        <v>-4.1864930554451202E-2</v>
      </c>
      <c r="CA782" s="54">
        <f>'Norm-coeff'!$C$14+$AX782*'Norm-coeff'!$D$14+$AY782*'Norm-coeff'!$E$14+$AZ782*'Norm-coeff'!$F$14+$BA782*'Norm-coeff'!$G$14+$BB782*'Norm-coeff'!$H$14+$BC782*'Norm-coeff'!$I$14+$BD782*'Norm-coeff'!$J$14+$BE782*'Norm-coeff'!$K$14+$BF782*'Norm-coeff'!$L$14+$BG782*'Norm-coeff'!$M$14+$BH782*'Norm-coeff'!$N$14+$BI782*'Norm-coeff'!$O$14</f>
        <v>4.2526983164477103</v>
      </c>
      <c r="CC782" s="54">
        <f t="shared" si="2394"/>
        <v>0</v>
      </c>
      <c r="CG782" s="54">
        <f t="shared" si="2270"/>
        <v>0</v>
      </c>
      <c r="CH782" s="54">
        <f t="shared" si="2248"/>
        <v>0</v>
      </c>
      <c r="CI782" s="54">
        <f t="shared" si="2271"/>
        <v>0</v>
      </c>
      <c r="CJ782" s="56">
        <f t="shared" si="2272"/>
        <v>0</v>
      </c>
      <c r="CK782" s="54">
        <f t="shared" si="2273"/>
        <v>0</v>
      </c>
      <c r="CL782" s="54">
        <f t="shared" si="2274"/>
        <v>0</v>
      </c>
      <c r="CM782" s="54">
        <f t="shared" si="2275"/>
        <v>0</v>
      </c>
      <c r="CN782" s="54">
        <f t="shared" si="2276"/>
        <v>0</v>
      </c>
      <c r="CO782" s="54">
        <f t="shared" si="2277"/>
        <v>0</v>
      </c>
      <c r="CP782" s="54">
        <f t="shared" si="2278"/>
        <v>0</v>
      </c>
      <c r="CQ782" s="54">
        <f t="shared" si="2279"/>
        <v>0</v>
      </c>
      <c r="CR782" s="54">
        <f t="shared" si="2280"/>
        <v>0</v>
      </c>
      <c r="CS782" s="54">
        <f t="shared" si="2281"/>
        <v>0</v>
      </c>
      <c r="CU782" s="54">
        <f t="shared" si="2282"/>
        <v>0</v>
      </c>
      <c r="CV782" s="54">
        <f t="shared" si="2283"/>
        <v>0</v>
      </c>
      <c r="CW782" s="54">
        <f t="shared" si="2284"/>
        <v>0</v>
      </c>
      <c r="CX782" s="54">
        <f t="shared" si="2285"/>
        <v>0</v>
      </c>
      <c r="CZ782" s="54">
        <f t="shared" si="2286"/>
        <v>0</v>
      </c>
      <c r="DA782" s="54">
        <f t="shared" si="2287"/>
        <v>0</v>
      </c>
      <c r="DB782" s="54">
        <f t="shared" si="2288"/>
        <v>0</v>
      </c>
      <c r="DC782" s="54">
        <f t="shared" si="2289"/>
        <v>0</v>
      </c>
      <c r="DD782" s="54">
        <f t="shared" si="2290"/>
        <v>0</v>
      </c>
      <c r="DE782" s="54">
        <f t="shared" si="2291"/>
        <v>0</v>
      </c>
      <c r="DF782" s="54">
        <f t="shared" si="2292"/>
        <v>0</v>
      </c>
      <c r="DG782" s="54">
        <f t="shared" si="2293"/>
        <v>2</v>
      </c>
      <c r="DH782" s="71">
        <f t="shared" si="2294"/>
        <v>0</v>
      </c>
      <c r="DI782" s="71">
        <f t="shared" si="2295"/>
        <v>0</v>
      </c>
      <c r="DJ782" s="54">
        <f t="shared" si="2296"/>
        <v>0</v>
      </c>
      <c r="DK782" s="54">
        <f t="shared" si="2297"/>
        <v>2</v>
      </c>
      <c r="DL782" s="4">
        <f t="shared" si="2222"/>
        <v>0</v>
      </c>
      <c r="DM782" s="3">
        <f t="shared" si="2298"/>
        <v>0</v>
      </c>
      <c r="DN782" s="3">
        <f t="shared" si="2299"/>
        <v>0</v>
      </c>
      <c r="DO782" s="4" t="e">
        <f t="shared" si="2300"/>
        <v>#DIV/0!</v>
      </c>
      <c r="DP782" s="57"/>
      <c r="DQ782" s="57"/>
      <c r="DR782" s="56">
        <f t="shared" si="2223"/>
        <v>2</v>
      </c>
      <c r="DS782" s="56">
        <f t="shared" si="2224"/>
        <v>0</v>
      </c>
      <c r="DT782" s="38">
        <f t="shared" si="2225"/>
        <v>0</v>
      </c>
      <c r="DU782" s="38">
        <f t="shared" si="2301"/>
        <v>2</v>
      </c>
      <c r="DV782" s="38">
        <f t="shared" si="2226"/>
        <v>0</v>
      </c>
      <c r="DW782" s="39">
        <f t="shared" si="2227"/>
        <v>0</v>
      </c>
      <c r="DX782" s="39">
        <f t="shared" si="2228"/>
        <v>0</v>
      </c>
      <c r="DY782" s="39">
        <f t="shared" si="2229"/>
        <v>0</v>
      </c>
      <c r="DZ782" s="39">
        <f t="shared" si="2230"/>
        <v>0</v>
      </c>
      <c r="EA782" s="39">
        <f t="shared" si="2231"/>
        <v>0</v>
      </c>
      <c r="EB782" s="37" t="e">
        <f t="shared" si="2302"/>
        <v>#DIV/0!</v>
      </c>
      <c r="EC782" s="37" t="e">
        <f t="shared" si="2303"/>
        <v>#DIV/0!</v>
      </c>
      <c r="ED782" s="37" t="e">
        <f t="shared" si="2304"/>
        <v>#DIV/0!</v>
      </c>
      <c r="EE782" s="37" t="e">
        <f t="shared" si="2305"/>
        <v>#DIV/0!</v>
      </c>
      <c r="EF782" s="39" t="e">
        <f t="shared" si="2306"/>
        <v>#DIV/0!</v>
      </c>
      <c r="EG782" s="37" t="e">
        <f t="shared" si="2307"/>
        <v>#DIV/0!</v>
      </c>
      <c r="EH782" s="37" t="e">
        <f t="shared" si="2308"/>
        <v>#DIV/0!</v>
      </c>
      <c r="EI782" s="11" t="b">
        <f t="shared" si="2309"/>
        <v>1</v>
      </c>
      <c r="EJ782" s="11" t="b">
        <f t="shared" si="2310"/>
        <v>0</v>
      </c>
      <c r="EK782" s="39" t="e">
        <f t="shared" si="2311"/>
        <v>#DIV/0!</v>
      </c>
      <c r="EL782" s="39" t="e">
        <f t="shared" si="2312"/>
        <v>#DIV/0!</v>
      </c>
      <c r="EM782" s="39" t="e">
        <f t="shared" si="2313"/>
        <v>#DIV/0!</v>
      </c>
      <c r="EN782" s="39" t="e">
        <f t="shared" si="2314"/>
        <v>#DIV/0!</v>
      </c>
      <c r="EO782" s="39" t="e">
        <f t="shared" si="2315"/>
        <v>#DIV/0!</v>
      </c>
      <c r="EP782" s="39" t="e">
        <f t="shared" si="2316"/>
        <v>#DIV/0!</v>
      </c>
      <c r="EQ782" s="39" t="e">
        <f t="shared" si="2317"/>
        <v>#DIV/0!</v>
      </c>
      <c r="ER782" s="39" t="e">
        <f t="shared" si="2318"/>
        <v>#DIV/0!</v>
      </c>
      <c r="ES782" s="58" t="str">
        <f t="shared" si="2319"/>
        <v>(OH,F,Cl)-dominate amphibole</v>
      </c>
      <c r="ET782" s="58" t="e">
        <f t="shared" si="2320"/>
        <v>#N/A</v>
      </c>
      <c r="EU782" s="56">
        <f t="shared" si="2232"/>
        <v>0</v>
      </c>
      <c r="EV782" s="56">
        <f t="shared" si="2233"/>
        <v>0</v>
      </c>
      <c r="EW782" s="56">
        <f t="shared" si="2234"/>
        <v>0</v>
      </c>
      <c r="EX782" s="56">
        <f t="shared" si="2235"/>
        <v>0</v>
      </c>
      <c r="EY782" s="56">
        <f t="shared" si="2236"/>
        <v>0</v>
      </c>
      <c r="EZ782" s="56">
        <f t="shared" si="2237"/>
        <v>0</v>
      </c>
      <c r="FA782" s="39">
        <f t="shared" si="2238"/>
        <v>0</v>
      </c>
      <c r="FB782" s="39">
        <f t="shared" si="2239"/>
        <v>0</v>
      </c>
      <c r="FC782" s="54">
        <f t="shared" si="2240"/>
        <v>0</v>
      </c>
      <c r="FD782" s="54">
        <f t="shared" si="2241"/>
        <v>0</v>
      </c>
      <c r="FE782" s="39">
        <f t="shared" si="2242"/>
        <v>0</v>
      </c>
      <c r="FF782" s="54">
        <f t="shared" si="2243"/>
        <v>0</v>
      </c>
      <c r="FG782" s="39">
        <f t="shared" si="2244"/>
        <v>0</v>
      </c>
      <c r="FH782" s="39">
        <f t="shared" si="2321"/>
        <v>0</v>
      </c>
      <c r="FI782" s="39">
        <f t="shared" si="2322"/>
        <v>0</v>
      </c>
      <c r="FJ782" s="39">
        <f t="shared" si="2323"/>
        <v>0</v>
      </c>
      <c r="FK782" s="39" t="e">
        <f t="shared" si="2324"/>
        <v>#DIV/0!</v>
      </c>
      <c r="FL782" s="39" t="e">
        <f t="shared" si="2325"/>
        <v>#DIV/0!</v>
      </c>
      <c r="FM782" s="39" t="e">
        <f t="shared" si="2326"/>
        <v>#DIV/0!</v>
      </c>
      <c r="FN782" s="39">
        <f t="shared" si="2327"/>
        <v>1</v>
      </c>
      <c r="FO782" s="39">
        <f t="shared" si="2245"/>
        <v>0</v>
      </c>
      <c r="FP782" s="39">
        <f t="shared" si="2246"/>
        <v>0</v>
      </c>
      <c r="FQ782" s="39">
        <f t="shared" si="2247"/>
        <v>0</v>
      </c>
      <c r="FR782" s="39">
        <f t="shared" si="2328"/>
        <v>0</v>
      </c>
      <c r="FS782" s="39">
        <f t="shared" si="2329"/>
        <v>0</v>
      </c>
      <c r="FU782" s="39" t="e">
        <f t="shared" si="2330"/>
        <v>#DIV/0!</v>
      </c>
      <c r="FV782" s="39" t="e">
        <f t="shared" si="2331"/>
        <v>#DIV/0!</v>
      </c>
      <c r="FW782" s="39" t="e">
        <f t="shared" si="2332"/>
        <v>#DIV/0!</v>
      </c>
      <c r="FY782" s="39" t="e">
        <f t="shared" si="2333"/>
        <v>#DIV/0!</v>
      </c>
      <c r="FZ782" s="39" t="e">
        <f t="shared" si="2334"/>
        <v>#DIV/0!</v>
      </c>
      <c r="GA782" s="39" t="e">
        <f t="shared" si="2335"/>
        <v>#DIV/0!</v>
      </c>
      <c r="GB782" s="39" t="e">
        <f t="shared" si="2336"/>
        <v>#DIV/0!</v>
      </c>
      <c r="GC782" s="39" t="e">
        <f t="shared" si="2337"/>
        <v>#DIV/0!</v>
      </c>
      <c r="GD782" s="39" t="e">
        <f t="shared" si="2338"/>
        <v>#DIV/0!</v>
      </c>
      <c r="GE782" s="39" t="e">
        <f t="shared" si="2339"/>
        <v>#DIV/0!</v>
      </c>
      <c r="GF782" s="39" t="e">
        <f t="shared" si="2340"/>
        <v>#DIV/0!</v>
      </c>
      <c r="GG782" s="39" t="e">
        <f t="shared" si="2341"/>
        <v>#DIV/0!</v>
      </c>
      <c r="GH782" s="39" t="e">
        <f t="shared" si="2342"/>
        <v>#DIV/0!</v>
      </c>
      <c r="GI782" s="39"/>
      <c r="GJ782" s="39" t="e">
        <f t="shared" si="2343"/>
        <v>#DIV/0!</v>
      </c>
      <c r="GK782" s="39" t="e">
        <f t="shared" si="2344"/>
        <v>#DIV/0!</v>
      </c>
      <c r="GL782" s="39" t="e">
        <f t="shared" si="2345"/>
        <v>#DIV/0!</v>
      </c>
      <c r="GM782" s="39" t="e">
        <f t="shared" si="2346"/>
        <v>#DIV/0!</v>
      </c>
      <c r="GN782" s="39" t="e">
        <f t="shared" si="2347"/>
        <v>#DIV/0!</v>
      </c>
      <c r="GO782" s="57"/>
      <c r="GP782" s="57" t="e">
        <f t="shared" si="2348"/>
        <v>#DIV/0!</v>
      </c>
      <c r="GQ782" s="59" t="e">
        <f t="shared" si="2349"/>
        <v>#DIV/0!</v>
      </c>
      <c r="GR782" s="41" t="e">
        <f t="shared" si="2350"/>
        <v>#DIV/0!</v>
      </c>
      <c r="GS782" s="57" t="e">
        <f t="shared" si="2351"/>
        <v>#DIV/0!</v>
      </c>
      <c r="GT782" s="57" t="e">
        <f t="shared" si="2352"/>
        <v>#DIV/0!</v>
      </c>
      <c r="GU782" s="57" t="e">
        <f t="shared" si="2353"/>
        <v>#DIV/0!</v>
      </c>
      <c r="GV782" s="57"/>
      <c r="GW782" s="42" t="e">
        <f t="shared" si="2354"/>
        <v>#DIV/0!</v>
      </c>
      <c r="GX782" s="42" t="e">
        <f t="shared" si="2355"/>
        <v>#DIV/0!</v>
      </c>
      <c r="GY782" s="42" t="e">
        <f t="shared" si="2356"/>
        <v>#DIV/0!</v>
      </c>
      <c r="GZ782" s="57"/>
      <c r="HA782" s="2" t="e">
        <f t="shared" si="2357"/>
        <v>#DIV/0!</v>
      </c>
      <c r="HB782" s="2" t="e">
        <f t="shared" si="2358"/>
        <v>#DIV/0!</v>
      </c>
      <c r="HC782" s="2" t="e">
        <f t="shared" si="2359"/>
        <v>#DIV/0!</v>
      </c>
      <c r="HD782" s="2" t="e">
        <f t="shared" si="2360"/>
        <v>#DIV/0!</v>
      </c>
      <c r="HE782" s="2" t="e">
        <f t="shared" si="2361"/>
        <v>#DIV/0!</v>
      </c>
      <c r="HF782" s="2" t="e">
        <f t="shared" si="2362"/>
        <v>#DIV/0!</v>
      </c>
      <c r="HG782" s="2" t="e">
        <f t="shared" si="2363"/>
        <v>#DIV/0!</v>
      </c>
      <c r="HH782" s="2" t="e">
        <f t="shared" si="2364"/>
        <v>#DIV/0!</v>
      </c>
      <c r="HI782" s="2" t="e">
        <f t="shared" si="2365"/>
        <v>#DIV/0!</v>
      </c>
      <c r="HJ782" s="11" t="e">
        <f t="shared" si="2366"/>
        <v>#DIV/0!</v>
      </c>
      <c r="HK782" s="60" t="e">
        <f t="shared" si="2367"/>
        <v>#DIV/0!</v>
      </c>
      <c r="HL782" s="57"/>
      <c r="HM782" s="57" t="e">
        <f t="shared" si="2368"/>
        <v>#DIV/0!</v>
      </c>
      <c r="HN782" s="57" t="e">
        <f t="shared" si="2369"/>
        <v>#DIV/0!</v>
      </c>
      <c r="HO782" s="57" t="e">
        <f t="shared" si="2370"/>
        <v>#DIV/0!</v>
      </c>
      <c r="HP782" s="57" t="e">
        <f t="shared" si="2371"/>
        <v>#DIV/0!</v>
      </c>
      <c r="HQ782" s="57" t="e">
        <f t="shared" si="2372"/>
        <v>#DIV/0!</v>
      </c>
      <c r="HR782" s="57"/>
      <c r="HS782" s="57" t="e">
        <f t="shared" si="2373"/>
        <v>#DIV/0!</v>
      </c>
      <c r="HT782" s="57" t="e">
        <f t="shared" si="2374"/>
        <v>#DIV/0!</v>
      </c>
      <c r="HU782" s="57" t="e">
        <f t="shared" si="2375"/>
        <v>#DIV/0!</v>
      </c>
      <c r="HV782" s="57" t="e">
        <f t="shared" si="2376"/>
        <v>#DIV/0!</v>
      </c>
      <c r="HW782" s="57" t="e">
        <f t="shared" si="2377"/>
        <v>#DIV/0!</v>
      </c>
      <c r="HX782" s="57"/>
      <c r="HY782" s="57" t="e">
        <f t="shared" si="2378"/>
        <v>#DIV/0!</v>
      </c>
      <c r="HZ782" s="57" t="e">
        <f t="shared" si="2379"/>
        <v>#DIV/0!</v>
      </c>
      <c r="IA782" s="57"/>
      <c r="IB782" s="61">
        <f t="shared" si="2380"/>
        <v>0</v>
      </c>
      <c r="IC782" s="57" t="str">
        <f t="shared" si="2381"/>
        <v/>
      </c>
      <c r="ID782" s="42"/>
      <c r="IE782" s="2" t="str">
        <f t="shared" si="2382"/>
        <v/>
      </c>
      <c r="IF782" s="60" t="e">
        <f t="shared" si="2383"/>
        <v>#DIV/0!</v>
      </c>
      <c r="IG782" s="60" t="str">
        <f t="shared" si="2384"/>
        <v/>
      </c>
      <c r="IH782" s="60" t="str">
        <f t="shared" si="2385"/>
        <v>zinco-</v>
      </c>
      <c r="II782" s="60" t="str">
        <f t="shared" si="2386"/>
        <v>mangano-</v>
      </c>
      <c r="IJ782" s="60" t="e">
        <f t="shared" si="2387"/>
        <v>#DIV/0!</v>
      </c>
      <c r="IK782" s="60" t="e">
        <f t="shared" si="2388"/>
        <v>#DIV/0!</v>
      </c>
      <c r="IL782" s="60" t="e">
        <f t="shared" si="2389"/>
        <v>#DIV/0!</v>
      </c>
      <c r="IM782" s="60" t="e">
        <f t="shared" si="2390"/>
        <v>#DIV/0!</v>
      </c>
      <c r="IN782" s="60" t="str">
        <f t="shared" si="2391"/>
        <v/>
      </c>
      <c r="IO782" s="60" t="str">
        <f t="shared" si="2392"/>
        <v/>
      </c>
      <c r="IP782" s="57"/>
      <c r="IQ782" s="57" t="str">
        <f t="shared" si="2393"/>
        <v>ERROR!!</v>
      </c>
    </row>
    <row r="783" spans="24:251">
      <c r="X783" s="29">
        <f t="shared" si="2249"/>
        <v>0</v>
      </c>
      <c r="Y783" s="29">
        <f t="shared" si="2250"/>
        <v>0</v>
      </c>
      <c r="Z783" s="29" t="e">
        <f t="shared" si="2251"/>
        <v>#DIV/0!</v>
      </c>
      <c r="AA783" s="29" t="e">
        <f t="shared" si="2252"/>
        <v>#DIV/0!</v>
      </c>
      <c r="AB783" s="29" t="e">
        <f t="shared" si="2253"/>
        <v>#DIV/0!</v>
      </c>
      <c r="AC783" s="29" t="e">
        <f t="shared" si="2254"/>
        <v>#DIV/0!</v>
      </c>
      <c r="AF783" s="23">
        <v>60.084299999999999</v>
      </c>
      <c r="AG783" s="23">
        <v>79.878799999999998</v>
      </c>
      <c r="AH783" s="23">
        <v>101.96120000000001</v>
      </c>
      <c r="AI783" s="23">
        <v>151.99039999999999</v>
      </c>
      <c r="AJ783" s="23">
        <v>159.69</v>
      </c>
      <c r="AK783" s="23">
        <v>71.846400000000003</v>
      </c>
      <c r="AL783" s="23">
        <v>70.9375</v>
      </c>
      <c r="AM783" s="23">
        <v>40.304400000000001</v>
      </c>
      <c r="AN783" s="23">
        <v>56.077399999999997</v>
      </c>
      <c r="AO783" s="23">
        <v>61.978999999999999</v>
      </c>
      <c r="AP783" s="23">
        <v>94.195999999999998</v>
      </c>
      <c r="AQ783" s="23">
        <v>18.998000000000001</v>
      </c>
      <c r="AR783" s="23">
        <v>35.450000000000003</v>
      </c>
      <c r="AS783" s="23">
        <v>29.88</v>
      </c>
      <c r="AT783" s="23">
        <v>74.691999999999993</v>
      </c>
      <c r="AU783" s="23">
        <v>81.39</v>
      </c>
      <c r="AX783" s="54">
        <f t="shared" si="2255"/>
        <v>0</v>
      </c>
      <c r="AY783" s="54">
        <f t="shared" si="2256"/>
        <v>0</v>
      </c>
      <c r="AZ783" s="54">
        <f t="shared" si="2257"/>
        <v>0</v>
      </c>
      <c r="BA783" s="54">
        <f t="shared" si="2258"/>
        <v>0</v>
      </c>
      <c r="BB783" s="54">
        <f t="shared" si="2259"/>
        <v>0</v>
      </c>
      <c r="BC783" s="54">
        <f t="shared" si="2260"/>
        <v>0</v>
      </c>
      <c r="BD783" s="54">
        <f t="shared" si="2261"/>
        <v>0</v>
      </c>
      <c r="BE783" s="54">
        <f t="shared" si="2262"/>
        <v>0</v>
      </c>
      <c r="BF783" s="54">
        <f t="shared" si="2263"/>
        <v>0</v>
      </c>
      <c r="BG783" s="54">
        <f t="shared" si="2264"/>
        <v>0</v>
      </c>
      <c r="BH783" s="54">
        <f t="shared" si="2265"/>
        <v>0</v>
      </c>
      <c r="BI783" s="54">
        <f t="shared" si="2266"/>
        <v>0</v>
      </c>
      <c r="BJ783" s="54">
        <f t="shared" si="2267"/>
        <v>0</v>
      </c>
      <c r="BK783" s="54">
        <f t="shared" si="2268"/>
        <v>0</v>
      </c>
      <c r="BL783" s="54">
        <f t="shared" si="2269"/>
        <v>0</v>
      </c>
      <c r="BM783" s="42"/>
      <c r="BO783" s="54">
        <f>'Norm-coeff'!$C$2+$AX783*'Norm-coeff'!$D$2+$AY783*'Norm-coeff'!$E$2+$AZ783*'Norm-coeff'!$F$2+$BA783*'Norm-coeff'!$G$2+$BB783*'Norm-coeff'!$H$2+$BC783*'Norm-coeff'!$I$2+$BD783*'Norm-coeff'!$J$2+$BE783*'Norm-coeff'!$K$2+$BF783*'Norm-coeff'!$L$2+$BG783*'Norm-coeff'!$M$2+$BH783*'Norm-coeff'!$N$2+$BI783*'Norm-coeff'!$O$2</f>
        <v>5.4045421474420303</v>
      </c>
      <c r="BP783" s="54">
        <f>'Norm-coeff'!$C$3+$AX783*'Norm-coeff'!$D$3+$AY783*'Norm-coeff'!$E$3+$AZ783*'Norm-coeff'!$F$3+$BA783*'Norm-coeff'!$G$3+$BB783*'Norm-coeff'!$H$3+$BC783*'Norm-coeff'!$I$3+$BD783*'Norm-coeff'!$J$3+$BE783*'Norm-coeff'!$K$3+$BF783*'Norm-coeff'!$L$3+$BG783*'Norm-coeff'!$M$3+$BH783*'Norm-coeff'!$N$3+$BI783*'Norm-coeff'!$O$3</f>
        <v>3.15319116612705</v>
      </c>
      <c r="BQ783" s="54">
        <f>'Norm-coeff'!$C$4+$AX783*'Norm-coeff'!$D$4+$AY783*'Norm-coeff'!$E$4+$AZ783*'Norm-coeff'!$F$4+$BA783*'Norm-coeff'!$G$4+$BB783*'Norm-coeff'!$H$4+$BC783*'Norm-coeff'!$I$4+$BD783*'Norm-coeff'!$J$4+$BE783*'Norm-coeff'!$K$4+$BF783*'Norm-coeff'!$L$4+$BG783*'Norm-coeff'!$M$4+$BH783*'Norm-coeff'!$N$4+$BI783*'Norm-coeff'!$O$4</f>
        <v>1.42115649462768</v>
      </c>
      <c r="BR783" s="54">
        <f>'Norm-coeff'!$C$5+$AX783*'Norm-coeff'!$D$5+$AY783*'Norm-coeff'!$E$5+$AZ783*'Norm-coeff'!$F$5+$BA783*'Norm-coeff'!$G$5+$BB783*'Norm-coeff'!$H$5+$BC783*'Norm-coeff'!$I$5+$BD783*'Norm-coeff'!$J$5+$BE783*'Norm-coeff'!$K$5+$BF783*'Norm-coeff'!$L$5+$BG783*'Norm-coeff'!$M$5+$BH783*'Norm-coeff'!$N$5+$BI783*'Norm-coeff'!$O$5</f>
        <v>1.0553329241296201</v>
      </c>
      <c r="BS783" s="54">
        <f>'Norm-coeff'!$C$6+$AX783*'Norm-coeff'!$D$6+$AY783*'Norm-coeff'!$E$6+$AZ783*'Norm-coeff'!$F$6+$BA783*'Norm-coeff'!$G$6+$BB783*'Norm-coeff'!$H$6+$BC783*'Norm-coeff'!$I$6+$BD783*'Norm-coeff'!$J$6+$BE783*'Norm-coeff'!$K$6+$BF783*'Norm-coeff'!$L$6+$BG783*'Norm-coeff'!$M$6+$BH783*'Norm-coeff'!$N$6+$BI783*'Norm-coeff'!$O$6</f>
        <v>-1.48700885495103E-2</v>
      </c>
      <c r="BT783" s="54">
        <f>'Norm-coeff'!$C$7+$AX783*'Norm-coeff'!$D$7+$AY783*'Norm-coeff'!$E$7+$AZ783*'Norm-coeff'!$F$7+$BA783*'Norm-coeff'!$G$7+$BB783*'Norm-coeff'!$H$7+$BC783*'Norm-coeff'!$I$7+$BD783*'Norm-coeff'!$J$7+$BE783*'Norm-coeff'!$K$7+$BF783*'Norm-coeff'!$L$7+$BG783*'Norm-coeff'!$M$7+$BH783*'Norm-coeff'!$N$7+$BI783*'Norm-coeff'!$O$7</f>
        <v>2.0907583608832998</v>
      </c>
      <c r="BU783" s="54">
        <f>'Norm-coeff'!$C$8+$AX783*'Norm-coeff'!$D$8+$AY783*'Norm-coeff'!$E$8+$AZ783*'Norm-coeff'!$F$8+$BA783*'Norm-coeff'!$G$8+$BB783*'Norm-coeff'!$H$8+$BC783*'Norm-coeff'!$I$8+$BD783*'Norm-coeff'!$J$8+$BE783*'Norm-coeff'!$K$8+$BF783*'Norm-coeff'!$L$8+$BG783*'Norm-coeff'!$M$8+$BH783*'Norm-coeff'!$N$8+$BI783*'Norm-coeff'!$O$8</f>
        <v>0.65894159836244504</v>
      </c>
      <c r="BV783" s="54">
        <f>'Norm-coeff'!$C$9+$AX783*'Norm-coeff'!$D$9+$AY783*'Norm-coeff'!$E$9+$AZ783*'Norm-coeff'!$F$9+$BA783*'Norm-coeff'!$G$9+$BB783*'Norm-coeff'!$H$9+$BC783*'Norm-coeff'!$I$9+$BD783*'Norm-coeff'!$J$9+$BE783*'Norm-coeff'!$K$9+$BF783*'Norm-coeff'!$L$9+$BG783*'Norm-coeff'!$M$9+$BH783*'Norm-coeff'!$N$9+$BI783*'Norm-coeff'!$O$9</f>
        <v>1.48961085014701</v>
      </c>
      <c r="BW783" s="54">
        <f>'Norm-coeff'!$C$10+$AX783*'Norm-coeff'!$D$10+$AY783*'Norm-coeff'!$E$10+$AZ783*'Norm-coeff'!$F$10+$BA783*'Norm-coeff'!$G$10+$BB783*'Norm-coeff'!$H$10+$BC783*'Norm-coeff'!$I$10+$BD783*'Norm-coeff'!$J$10+$BE783*'Norm-coeff'!$K$10+$BF783*'Norm-coeff'!$L$10+$BG783*'Norm-coeff'!$M$10+$BH783*'Norm-coeff'!$N$10+$BI783*'Norm-coeff'!$O$10</f>
        <v>1.42058735749591</v>
      </c>
      <c r="BX783" s="54">
        <f>'Norm-coeff'!$C$11+$AX783*'Norm-coeff'!$D$11+$AY783*'Norm-coeff'!$E$11+$AZ783*'Norm-coeff'!$F$11+$BA783*'Norm-coeff'!$G$11+$BB783*'Norm-coeff'!$H$11+$BC783*'Norm-coeff'!$I$11+$BD783*'Norm-coeff'!$J$11+$BE783*'Norm-coeff'!$K$11+$BF783*'Norm-coeff'!$L$11+$BG783*'Norm-coeff'!$M$11+$BH783*'Norm-coeff'!$N$11+$BI783*'Norm-coeff'!$O$11</f>
        <v>0.221233014421479</v>
      </c>
      <c r="BY783" s="54">
        <f>'Norm-coeff'!$C$12+$AX783*'Norm-coeff'!$D$12+$AY783*'Norm-coeff'!$E$12+$AZ783*'Norm-coeff'!$F$12+$BA783*'Norm-coeff'!$G$12+$BB783*'Norm-coeff'!$H$12+$BC783*'Norm-coeff'!$I$12+$BD783*'Norm-coeff'!$J$12+$BE783*'Norm-coeff'!$K$12+$BF783*'Norm-coeff'!$L$12+$BG783*'Norm-coeff'!$M$12+$BH783*'Norm-coeff'!$N$12+$BI783*'Norm-coeff'!$O$12</f>
        <v>0.283527502056037</v>
      </c>
      <c r="BZ783" s="54">
        <f>'Norm-coeff'!$C$13+$AX783*'Norm-coeff'!$D$13+$AY783*'Norm-coeff'!$E$13+$AZ783*'Norm-coeff'!$F$13+$BA783*'Norm-coeff'!$G$13+$BB783*'Norm-coeff'!$H$13+$BC783*'Norm-coeff'!$I$13+$BD783*'Norm-coeff'!$J$13+$BE783*'Norm-coeff'!$K$13+$BF783*'Norm-coeff'!$L$13+$BG783*'Norm-coeff'!$M$13+$BH783*'Norm-coeff'!$N$13+$BI783*'Norm-coeff'!$O$13</f>
        <v>-4.1864930554451202E-2</v>
      </c>
      <c r="CA783" s="54">
        <f>'Norm-coeff'!$C$14+$AX783*'Norm-coeff'!$D$14+$AY783*'Norm-coeff'!$E$14+$AZ783*'Norm-coeff'!$F$14+$BA783*'Norm-coeff'!$G$14+$BB783*'Norm-coeff'!$H$14+$BC783*'Norm-coeff'!$I$14+$BD783*'Norm-coeff'!$J$14+$BE783*'Norm-coeff'!$K$14+$BF783*'Norm-coeff'!$L$14+$BG783*'Norm-coeff'!$M$14+$BH783*'Norm-coeff'!$N$14+$BI783*'Norm-coeff'!$O$14</f>
        <v>4.2526983164477103</v>
      </c>
      <c r="CC783" s="54">
        <f t="shared" si="2394"/>
        <v>0</v>
      </c>
      <c r="CG783" s="54">
        <f t="shared" si="2270"/>
        <v>0</v>
      </c>
      <c r="CH783" s="54">
        <f t="shared" si="2248"/>
        <v>0</v>
      </c>
      <c r="CI783" s="54">
        <f t="shared" si="2271"/>
        <v>0</v>
      </c>
      <c r="CJ783" s="56">
        <f t="shared" si="2272"/>
        <v>0</v>
      </c>
      <c r="CK783" s="54">
        <f t="shared" si="2273"/>
        <v>0</v>
      </c>
      <c r="CL783" s="54">
        <f t="shared" si="2274"/>
        <v>0</v>
      </c>
      <c r="CM783" s="54">
        <f t="shared" si="2275"/>
        <v>0</v>
      </c>
      <c r="CN783" s="54">
        <f t="shared" si="2276"/>
        <v>0</v>
      </c>
      <c r="CO783" s="54">
        <f t="shared" si="2277"/>
        <v>0</v>
      </c>
      <c r="CP783" s="54">
        <f t="shared" si="2278"/>
        <v>0</v>
      </c>
      <c r="CQ783" s="54">
        <f t="shared" si="2279"/>
        <v>0</v>
      </c>
      <c r="CR783" s="54">
        <f t="shared" si="2280"/>
        <v>0</v>
      </c>
      <c r="CS783" s="54">
        <f t="shared" si="2281"/>
        <v>0</v>
      </c>
      <c r="CU783" s="54">
        <f t="shared" si="2282"/>
        <v>0</v>
      </c>
      <c r="CV783" s="54">
        <f t="shared" si="2283"/>
        <v>0</v>
      </c>
      <c r="CW783" s="54">
        <f t="shared" si="2284"/>
        <v>0</v>
      </c>
      <c r="CX783" s="54">
        <f t="shared" si="2285"/>
        <v>0</v>
      </c>
      <c r="CZ783" s="54">
        <f t="shared" si="2286"/>
        <v>0</v>
      </c>
      <c r="DA783" s="54">
        <f t="shared" si="2287"/>
        <v>0</v>
      </c>
      <c r="DB783" s="54">
        <f t="shared" si="2288"/>
        <v>0</v>
      </c>
      <c r="DC783" s="54">
        <f t="shared" si="2289"/>
        <v>0</v>
      </c>
      <c r="DD783" s="54">
        <f t="shared" si="2290"/>
        <v>0</v>
      </c>
      <c r="DE783" s="54">
        <f t="shared" si="2291"/>
        <v>0</v>
      </c>
      <c r="DF783" s="54">
        <f t="shared" si="2292"/>
        <v>0</v>
      </c>
      <c r="DG783" s="54">
        <f t="shared" si="2293"/>
        <v>2</v>
      </c>
      <c r="DH783" s="71">
        <f t="shared" si="2294"/>
        <v>0</v>
      </c>
      <c r="DI783" s="71">
        <f t="shared" si="2295"/>
        <v>0</v>
      </c>
      <c r="DJ783" s="54">
        <f t="shared" si="2296"/>
        <v>0</v>
      </c>
      <c r="DK783" s="54">
        <f t="shared" si="2297"/>
        <v>2</v>
      </c>
      <c r="DL783" s="4">
        <f t="shared" si="2222"/>
        <v>0</v>
      </c>
      <c r="DM783" s="3">
        <f t="shared" si="2298"/>
        <v>0</v>
      </c>
      <c r="DN783" s="3">
        <f t="shared" si="2299"/>
        <v>0</v>
      </c>
      <c r="DO783" s="4" t="e">
        <f t="shared" si="2300"/>
        <v>#DIV/0!</v>
      </c>
      <c r="DP783" s="57"/>
      <c r="DQ783" s="57"/>
      <c r="DR783" s="56">
        <f t="shared" si="2223"/>
        <v>2</v>
      </c>
      <c r="DS783" s="56">
        <f t="shared" si="2224"/>
        <v>0</v>
      </c>
      <c r="DT783" s="38">
        <f t="shared" si="2225"/>
        <v>0</v>
      </c>
      <c r="DU783" s="38">
        <f t="shared" si="2301"/>
        <v>2</v>
      </c>
      <c r="DV783" s="38">
        <f t="shared" si="2226"/>
        <v>0</v>
      </c>
      <c r="DW783" s="39">
        <f t="shared" si="2227"/>
        <v>0</v>
      </c>
      <c r="DX783" s="39">
        <f t="shared" si="2228"/>
        <v>0</v>
      </c>
      <c r="DY783" s="39">
        <f t="shared" si="2229"/>
        <v>0</v>
      </c>
      <c r="DZ783" s="39">
        <f t="shared" si="2230"/>
        <v>0</v>
      </c>
      <c r="EA783" s="39">
        <f t="shared" si="2231"/>
        <v>0</v>
      </c>
      <c r="EB783" s="37" t="e">
        <f t="shared" si="2302"/>
        <v>#DIV/0!</v>
      </c>
      <c r="EC783" s="37" t="e">
        <f t="shared" si="2303"/>
        <v>#DIV/0!</v>
      </c>
      <c r="ED783" s="37" t="e">
        <f t="shared" si="2304"/>
        <v>#DIV/0!</v>
      </c>
      <c r="EE783" s="37" t="e">
        <f t="shared" si="2305"/>
        <v>#DIV/0!</v>
      </c>
      <c r="EF783" s="39" t="e">
        <f t="shared" si="2306"/>
        <v>#DIV/0!</v>
      </c>
      <c r="EG783" s="37" t="e">
        <f t="shared" si="2307"/>
        <v>#DIV/0!</v>
      </c>
      <c r="EH783" s="37" t="e">
        <f t="shared" si="2308"/>
        <v>#DIV/0!</v>
      </c>
      <c r="EI783" s="11" t="b">
        <f t="shared" si="2309"/>
        <v>1</v>
      </c>
      <c r="EJ783" s="11" t="b">
        <f t="shared" si="2310"/>
        <v>0</v>
      </c>
      <c r="EK783" s="39" t="e">
        <f t="shared" si="2311"/>
        <v>#DIV/0!</v>
      </c>
      <c r="EL783" s="39" t="e">
        <f t="shared" si="2312"/>
        <v>#DIV/0!</v>
      </c>
      <c r="EM783" s="39" t="e">
        <f t="shared" si="2313"/>
        <v>#DIV/0!</v>
      </c>
      <c r="EN783" s="39" t="e">
        <f t="shared" si="2314"/>
        <v>#DIV/0!</v>
      </c>
      <c r="EO783" s="39" t="e">
        <f t="shared" si="2315"/>
        <v>#DIV/0!</v>
      </c>
      <c r="EP783" s="39" t="e">
        <f t="shared" si="2316"/>
        <v>#DIV/0!</v>
      </c>
      <c r="EQ783" s="39" t="e">
        <f t="shared" si="2317"/>
        <v>#DIV/0!</v>
      </c>
      <c r="ER783" s="39" t="e">
        <f t="shared" si="2318"/>
        <v>#DIV/0!</v>
      </c>
      <c r="ES783" s="58" t="str">
        <f t="shared" si="2319"/>
        <v>(OH,F,Cl)-dominate amphibole</v>
      </c>
      <c r="ET783" s="58" t="e">
        <f t="shared" si="2320"/>
        <v>#N/A</v>
      </c>
      <c r="EU783" s="56">
        <f t="shared" si="2232"/>
        <v>0</v>
      </c>
      <c r="EV783" s="56">
        <f t="shared" si="2233"/>
        <v>0</v>
      </c>
      <c r="EW783" s="56">
        <f t="shared" si="2234"/>
        <v>0</v>
      </c>
      <c r="EX783" s="56">
        <f t="shared" si="2235"/>
        <v>0</v>
      </c>
      <c r="EY783" s="56">
        <f t="shared" si="2236"/>
        <v>0</v>
      </c>
      <c r="EZ783" s="56">
        <f t="shared" si="2237"/>
        <v>0</v>
      </c>
      <c r="FA783" s="39">
        <f t="shared" si="2238"/>
        <v>0</v>
      </c>
      <c r="FB783" s="39">
        <f t="shared" si="2239"/>
        <v>0</v>
      </c>
      <c r="FC783" s="54">
        <f t="shared" si="2240"/>
        <v>0</v>
      </c>
      <c r="FD783" s="54">
        <f t="shared" si="2241"/>
        <v>0</v>
      </c>
      <c r="FE783" s="39">
        <f t="shared" si="2242"/>
        <v>0</v>
      </c>
      <c r="FF783" s="54">
        <f t="shared" si="2243"/>
        <v>0</v>
      </c>
      <c r="FG783" s="39">
        <f t="shared" si="2244"/>
        <v>0</v>
      </c>
      <c r="FH783" s="39">
        <f t="shared" si="2321"/>
        <v>0</v>
      </c>
      <c r="FI783" s="39">
        <f t="shared" si="2322"/>
        <v>0</v>
      </c>
      <c r="FJ783" s="39">
        <f t="shared" si="2323"/>
        <v>0</v>
      </c>
      <c r="FK783" s="39" t="e">
        <f t="shared" si="2324"/>
        <v>#DIV/0!</v>
      </c>
      <c r="FL783" s="39" t="e">
        <f t="shared" si="2325"/>
        <v>#DIV/0!</v>
      </c>
      <c r="FM783" s="39" t="e">
        <f t="shared" si="2326"/>
        <v>#DIV/0!</v>
      </c>
      <c r="FN783" s="39">
        <f t="shared" si="2327"/>
        <v>1</v>
      </c>
      <c r="FO783" s="39">
        <f t="shared" si="2245"/>
        <v>0</v>
      </c>
      <c r="FP783" s="39">
        <f t="shared" si="2246"/>
        <v>0</v>
      </c>
      <c r="FQ783" s="39">
        <f t="shared" si="2247"/>
        <v>0</v>
      </c>
      <c r="FR783" s="39">
        <f t="shared" si="2328"/>
        <v>0</v>
      </c>
      <c r="FS783" s="39">
        <f t="shared" si="2329"/>
        <v>0</v>
      </c>
      <c r="FU783" s="39" t="e">
        <f t="shared" si="2330"/>
        <v>#DIV/0!</v>
      </c>
      <c r="FV783" s="39" t="e">
        <f t="shared" si="2331"/>
        <v>#DIV/0!</v>
      </c>
      <c r="FW783" s="39" t="e">
        <f t="shared" si="2332"/>
        <v>#DIV/0!</v>
      </c>
      <c r="FY783" s="39" t="e">
        <f t="shared" si="2333"/>
        <v>#DIV/0!</v>
      </c>
      <c r="FZ783" s="39" t="e">
        <f t="shared" si="2334"/>
        <v>#DIV/0!</v>
      </c>
      <c r="GA783" s="39" t="e">
        <f t="shared" si="2335"/>
        <v>#DIV/0!</v>
      </c>
      <c r="GB783" s="39" t="e">
        <f t="shared" si="2336"/>
        <v>#DIV/0!</v>
      </c>
      <c r="GC783" s="39" t="e">
        <f t="shared" si="2337"/>
        <v>#DIV/0!</v>
      </c>
      <c r="GD783" s="39" t="e">
        <f t="shared" si="2338"/>
        <v>#DIV/0!</v>
      </c>
      <c r="GE783" s="39" t="e">
        <f t="shared" si="2339"/>
        <v>#DIV/0!</v>
      </c>
      <c r="GF783" s="39" t="e">
        <f t="shared" si="2340"/>
        <v>#DIV/0!</v>
      </c>
      <c r="GG783" s="39" t="e">
        <f t="shared" si="2341"/>
        <v>#DIV/0!</v>
      </c>
      <c r="GH783" s="39" t="e">
        <f t="shared" si="2342"/>
        <v>#DIV/0!</v>
      </c>
      <c r="GI783" s="39"/>
      <c r="GJ783" s="39" t="e">
        <f t="shared" si="2343"/>
        <v>#DIV/0!</v>
      </c>
      <c r="GK783" s="39" t="e">
        <f t="shared" si="2344"/>
        <v>#DIV/0!</v>
      </c>
      <c r="GL783" s="39" t="e">
        <f t="shared" si="2345"/>
        <v>#DIV/0!</v>
      </c>
      <c r="GM783" s="39" t="e">
        <f t="shared" si="2346"/>
        <v>#DIV/0!</v>
      </c>
      <c r="GN783" s="39" t="e">
        <f t="shared" si="2347"/>
        <v>#DIV/0!</v>
      </c>
      <c r="GO783" s="57"/>
      <c r="GP783" s="57" t="e">
        <f t="shared" si="2348"/>
        <v>#DIV/0!</v>
      </c>
      <c r="GQ783" s="59" t="e">
        <f t="shared" si="2349"/>
        <v>#DIV/0!</v>
      </c>
      <c r="GR783" s="41" t="e">
        <f t="shared" si="2350"/>
        <v>#DIV/0!</v>
      </c>
      <c r="GS783" s="57" t="e">
        <f t="shared" si="2351"/>
        <v>#DIV/0!</v>
      </c>
      <c r="GT783" s="57" t="e">
        <f t="shared" si="2352"/>
        <v>#DIV/0!</v>
      </c>
      <c r="GU783" s="57" t="e">
        <f t="shared" si="2353"/>
        <v>#DIV/0!</v>
      </c>
      <c r="GV783" s="57"/>
      <c r="GW783" s="42" t="e">
        <f t="shared" si="2354"/>
        <v>#DIV/0!</v>
      </c>
      <c r="GX783" s="42" t="e">
        <f t="shared" si="2355"/>
        <v>#DIV/0!</v>
      </c>
      <c r="GY783" s="42" t="e">
        <f t="shared" si="2356"/>
        <v>#DIV/0!</v>
      </c>
      <c r="GZ783" s="57"/>
      <c r="HA783" s="2" t="e">
        <f t="shared" si="2357"/>
        <v>#DIV/0!</v>
      </c>
      <c r="HB783" s="2" t="e">
        <f t="shared" si="2358"/>
        <v>#DIV/0!</v>
      </c>
      <c r="HC783" s="2" t="e">
        <f t="shared" si="2359"/>
        <v>#DIV/0!</v>
      </c>
      <c r="HD783" s="2" t="e">
        <f t="shared" si="2360"/>
        <v>#DIV/0!</v>
      </c>
      <c r="HE783" s="2" t="e">
        <f t="shared" si="2361"/>
        <v>#DIV/0!</v>
      </c>
      <c r="HF783" s="2" t="e">
        <f t="shared" si="2362"/>
        <v>#DIV/0!</v>
      </c>
      <c r="HG783" s="2" t="e">
        <f t="shared" si="2363"/>
        <v>#DIV/0!</v>
      </c>
      <c r="HH783" s="2" t="e">
        <f t="shared" si="2364"/>
        <v>#DIV/0!</v>
      </c>
      <c r="HI783" s="2" t="e">
        <f t="shared" si="2365"/>
        <v>#DIV/0!</v>
      </c>
      <c r="HJ783" s="11" t="e">
        <f t="shared" si="2366"/>
        <v>#DIV/0!</v>
      </c>
      <c r="HK783" s="60" t="e">
        <f t="shared" si="2367"/>
        <v>#DIV/0!</v>
      </c>
      <c r="HL783" s="57"/>
      <c r="HM783" s="57" t="e">
        <f t="shared" si="2368"/>
        <v>#DIV/0!</v>
      </c>
      <c r="HN783" s="57" t="e">
        <f t="shared" si="2369"/>
        <v>#DIV/0!</v>
      </c>
      <c r="HO783" s="57" t="e">
        <f t="shared" si="2370"/>
        <v>#DIV/0!</v>
      </c>
      <c r="HP783" s="57" t="e">
        <f t="shared" si="2371"/>
        <v>#DIV/0!</v>
      </c>
      <c r="HQ783" s="57" t="e">
        <f t="shared" si="2372"/>
        <v>#DIV/0!</v>
      </c>
      <c r="HR783" s="57"/>
      <c r="HS783" s="57" t="e">
        <f t="shared" si="2373"/>
        <v>#DIV/0!</v>
      </c>
      <c r="HT783" s="57" t="e">
        <f t="shared" si="2374"/>
        <v>#DIV/0!</v>
      </c>
      <c r="HU783" s="57" t="e">
        <f t="shared" si="2375"/>
        <v>#DIV/0!</v>
      </c>
      <c r="HV783" s="57" t="e">
        <f t="shared" si="2376"/>
        <v>#DIV/0!</v>
      </c>
      <c r="HW783" s="57" t="e">
        <f t="shared" si="2377"/>
        <v>#DIV/0!</v>
      </c>
      <c r="HX783" s="57"/>
      <c r="HY783" s="57" t="e">
        <f t="shared" si="2378"/>
        <v>#DIV/0!</v>
      </c>
      <c r="HZ783" s="57" t="e">
        <f t="shared" si="2379"/>
        <v>#DIV/0!</v>
      </c>
      <c r="IA783" s="57"/>
      <c r="IB783" s="61">
        <f t="shared" si="2380"/>
        <v>0</v>
      </c>
      <c r="IC783" s="57" t="str">
        <f t="shared" si="2381"/>
        <v/>
      </c>
      <c r="ID783" s="42"/>
      <c r="IE783" s="2" t="str">
        <f t="shared" si="2382"/>
        <v/>
      </c>
      <c r="IF783" s="60" t="e">
        <f t="shared" si="2383"/>
        <v>#DIV/0!</v>
      </c>
      <c r="IG783" s="60" t="str">
        <f t="shared" si="2384"/>
        <v/>
      </c>
      <c r="IH783" s="60" t="str">
        <f t="shared" si="2385"/>
        <v>zinco-</v>
      </c>
      <c r="II783" s="60" t="str">
        <f t="shared" si="2386"/>
        <v>mangano-</v>
      </c>
      <c r="IJ783" s="60" t="e">
        <f t="shared" si="2387"/>
        <v>#DIV/0!</v>
      </c>
      <c r="IK783" s="60" t="e">
        <f t="shared" si="2388"/>
        <v>#DIV/0!</v>
      </c>
      <c r="IL783" s="60" t="e">
        <f t="shared" si="2389"/>
        <v>#DIV/0!</v>
      </c>
      <c r="IM783" s="60" t="e">
        <f t="shared" si="2390"/>
        <v>#DIV/0!</v>
      </c>
      <c r="IN783" s="60" t="str">
        <f t="shared" si="2391"/>
        <v/>
      </c>
      <c r="IO783" s="60" t="str">
        <f t="shared" si="2392"/>
        <v/>
      </c>
      <c r="IP783" s="57"/>
      <c r="IQ783" s="57" t="str">
        <f t="shared" si="2393"/>
        <v>ERROR!!</v>
      </c>
    </row>
    <row r="784" spans="24:251">
      <c r="X784" s="29">
        <f t="shared" si="2249"/>
        <v>0</v>
      </c>
      <c r="Y784" s="29">
        <f t="shared" si="2250"/>
        <v>0</v>
      </c>
      <c r="Z784" s="29" t="e">
        <f t="shared" si="2251"/>
        <v>#DIV/0!</v>
      </c>
      <c r="AA784" s="29" t="e">
        <f t="shared" si="2252"/>
        <v>#DIV/0!</v>
      </c>
      <c r="AB784" s="29" t="e">
        <f t="shared" si="2253"/>
        <v>#DIV/0!</v>
      </c>
      <c r="AC784" s="29" t="e">
        <f t="shared" si="2254"/>
        <v>#DIV/0!</v>
      </c>
      <c r="AF784" s="23">
        <v>60.084299999999999</v>
      </c>
      <c r="AG784" s="23">
        <v>79.878799999999998</v>
      </c>
      <c r="AH784" s="23">
        <v>101.96120000000001</v>
      </c>
      <c r="AI784" s="23">
        <v>151.99039999999999</v>
      </c>
      <c r="AJ784" s="23">
        <v>159.69</v>
      </c>
      <c r="AK784" s="23">
        <v>71.846400000000003</v>
      </c>
      <c r="AL784" s="23">
        <v>70.9375</v>
      </c>
      <c r="AM784" s="23">
        <v>40.304400000000001</v>
      </c>
      <c r="AN784" s="23">
        <v>56.077399999999997</v>
      </c>
      <c r="AO784" s="23">
        <v>61.978999999999999</v>
      </c>
      <c r="AP784" s="23">
        <v>94.195999999999998</v>
      </c>
      <c r="AQ784" s="23">
        <v>18.998000000000001</v>
      </c>
      <c r="AR784" s="23">
        <v>35.450000000000003</v>
      </c>
      <c r="AS784" s="23">
        <v>29.88</v>
      </c>
      <c r="AT784" s="23">
        <v>74.691999999999993</v>
      </c>
      <c r="AU784" s="23">
        <v>81.39</v>
      </c>
      <c r="AX784" s="54">
        <f t="shared" si="2255"/>
        <v>0</v>
      </c>
      <c r="AY784" s="54">
        <f t="shared" si="2256"/>
        <v>0</v>
      </c>
      <c r="AZ784" s="54">
        <f t="shared" si="2257"/>
        <v>0</v>
      </c>
      <c r="BA784" s="54">
        <f t="shared" si="2258"/>
        <v>0</v>
      </c>
      <c r="BB784" s="54">
        <f t="shared" si="2259"/>
        <v>0</v>
      </c>
      <c r="BC784" s="54">
        <f t="shared" si="2260"/>
        <v>0</v>
      </c>
      <c r="BD784" s="54">
        <f t="shared" si="2261"/>
        <v>0</v>
      </c>
      <c r="BE784" s="54">
        <f t="shared" si="2262"/>
        <v>0</v>
      </c>
      <c r="BF784" s="54">
        <f t="shared" si="2263"/>
        <v>0</v>
      </c>
      <c r="BG784" s="54">
        <f t="shared" si="2264"/>
        <v>0</v>
      </c>
      <c r="BH784" s="54">
        <f t="shared" si="2265"/>
        <v>0</v>
      </c>
      <c r="BI784" s="54">
        <f t="shared" si="2266"/>
        <v>0</v>
      </c>
      <c r="BJ784" s="54">
        <f t="shared" si="2267"/>
        <v>0</v>
      </c>
      <c r="BK784" s="54">
        <f t="shared" si="2268"/>
        <v>0</v>
      </c>
      <c r="BL784" s="54">
        <f t="shared" si="2269"/>
        <v>0</v>
      </c>
      <c r="BM784" s="42"/>
      <c r="BO784" s="54">
        <f>'Norm-coeff'!$C$2+$AX784*'Norm-coeff'!$D$2+$AY784*'Norm-coeff'!$E$2+$AZ784*'Norm-coeff'!$F$2+$BA784*'Norm-coeff'!$G$2+$BB784*'Norm-coeff'!$H$2+$BC784*'Norm-coeff'!$I$2+$BD784*'Norm-coeff'!$J$2+$BE784*'Norm-coeff'!$K$2+$BF784*'Norm-coeff'!$L$2+$BG784*'Norm-coeff'!$M$2+$BH784*'Norm-coeff'!$N$2+$BI784*'Norm-coeff'!$O$2</f>
        <v>5.4045421474420303</v>
      </c>
      <c r="BP784" s="54">
        <f>'Norm-coeff'!$C$3+$AX784*'Norm-coeff'!$D$3+$AY784*'Norm-coeff'!$E$3+$AZ784*'Norm-coeff'!$F$3+$BA784*'Norm-coeff'!$G$3+$BB784*'Norm-coeff'!$H$3+$BC784*'Norm-coeff'!$I$3+$BD784*'Norm-coeff'!$J$3+$BE784*'Norm-coeff'!$K$3+$BF784*'Norm-coeff'!$L$3+$BG784*'Norm-coeff'!$M$3+$BH784*'Norm-coeff'!$N$3+$BI784*'Norm-coeff'!$O$3</f>
        <v>3.15319116612705</v>
      </c>
      <c r="BQ784" s="54">
        <f>'Norm-coeff'!$C$4+$AX784*'Norm-coeff'!$D$4+$AY784*'Norm-coeff'!$E$4+$AZ784*'Norm-coeff'!$F$4+$BA784*'Norm-coeff'!$G$4+$BB784*'Norm-coeff'!$H$4+$BC784*'Norm-coeff'!$I$4+$BD784*'Norm-coeff'!$J$4+$BE784*'Norm-coeff'!$K$4+$BF784*'Norm-coeff'!$L$4+$BG784*'Norm-coeff'!$M$4+$BH784*'Norm-coeff'!$N$4+$BI784*'Norm-coeff'!$O$4</f>
        <v>1.42115649462768</v>
      </c>
      <c r="BR784" s="54">
        <f>'Norm-coeff'!$C$5+$AX784*'Norm-coeff'!$D$5+$AY784*'Norm-coeff'!$E$5+$AZ784*'Norm-coeff'!$F$5+$BA784*'Norm-coeff'!$G$5+$BB784*'Norm-coeff'!$H$5+$BC784*'Norm-coeff'!$I$5+$BD784*'Norm-coeff'!$J$5+$BE784*'Norm-coeff'!$K$5+$BF784*'Norm-coeff'!$L$5+$BG784*'Norm-coeff'!$M$5+$BH784*'Norm-coeff'!$N$5+$BI784*'Norm-coeff'!$O$5</f>
        <v>1.0553329241296201</v>
      </c>
      <c r="BS784" s="54">
        <f>'Norm-coeff'!$C$6+$AX784*'Norm-coeff'!$D$6+$AY784*'Norm-coeff'!$E$6+$AZ784*'Norm-coeff'!$F$6+$BA784*'Norm-coeff'!$G$6+$BB784*'Norm-coeff'!$H$6+$BC784*'Norm-coeff'!$I$6+$BD784*'Norm-coeff'!$J$6+$BE784*'Norm-coeff'!$K$6+$BF784*'Norm-coeff'!$L$6+$BG784*'Norm-coeff'!$M$6+$BH784*'Norm-coeff'!$N$6+$BI784*'Norm-coeff'!$O$6</f>
        <v>-1.48700885495103E-2</v>
      </c>
      <c r="BT784" s="54">
        <f>'Norm-coeff'!$C$7+$AX784*'Norm-coeff'!$D$7+$AY784*'Norm-coeff'!$E$7+$AZ784*'Norm-coeff'!$F$7+$BA784*'Norm-coeff'!$G$7+$BB784*'Norm-coeff'!$H$7+$BC784*'Norm-coeff'!$I$7+$BD784*'Norm-coeff'!$J$7+$BE784*'Norm-coeff'!$K$7+$BF784*'Norm-coeff'!$L$7+$BG784*'Norm-coeff'!$M$7+$BH784*'Norm-coeff'!$N$7+$BI784*'Norm-coeff'!$O$7</f>
        <v>2.0907583608832998</v>
      </c>
      <c r="BU784" s="54">
        <f>'Norm-coeff'!$C$8+$AX784*'Norm-coeff'!$D$8+$AY784*'Norm-coeff'!$E$8+$AZ784*'Norm-coeff'!$F$8+$BA784*'Norm-coeff'!$G$8+$BB784*'Norm-coeff'!$H$8+$BC784*'Norm-coeff'!$I$8+$BD784*'Norm-coeff'!$J$8+$BE784*'Norm-coeff'!$K$8+$BF784*'Norm-coeff'!$L$8+$BG784*'Norm-coeff'!$M$8+$BH784*'Norm-coeff'!$N$8+$BI784*'Norm-coeff'!$O$8</f>
        <v>0.65894159836244504</v>
      </c>
      <c r="BV784" s="54">
        <f>'Norm-coeff'!$C$9+$AX784*'Norm-coeff'!$D$9+$AY784*'Norm-coeff'!$E$9+$AZ784*'Norm-coeff'!$F$9+$BA784*'Norm-coeff'!$G$9+$BB784*'Norm-coeff'!$H$9+$BC784*'Norm-coeff'!$I$9+$BD784*'Norm-coeff'!$J$9+$BE784*'Norm-coeff'!$K$9+$BF784*'Norm-coeff'!$L$9+$BG784*'Norm-coeff'!$M$9+$BH784*'Norm-coeff'!$N$9+$BI784*'Norm-coeff'!$O$9</f>
        <v>1.48961085014701</v>
      </c>
      <c r="BW784" s="54">
        <f>'Norm-coeff'!$C$10+$AX784*'Norm-coeff'!$D$10+$AY784*'Norm-coeff'!$E$10+$AZ784*'Norm-coeff'!$F$10+$BA784*'Norm-coeff'!$G$10+$BB784*'Norm-coeff'!$H$10+$BC784*'Norm-coeff'!$I$10+$BD784*'Norm-coeff'!$J$10+$BE784*'Norm-coeff'!$K$10+$BF784*'Norm-coeff'!$L$10+$BG784*'Norm-coeff'!$M$10+$BH784*'Norm-coeff'!$N$10+$BI784*'Norm-coeff'!$O$10</f>
        <v>1.42058735749591</v>
      </c>
      <c r="BX784" s="54">
        <f>'Norm-coeff'!$C$11+$AX784*'Norm-coeff'!$D$11+$AY784*'Norm-coeff'!$E$11+$AZ784*'Norm-coeff'!$F$11+$BA784*'Norm-coeff'!$G$11+$BB784*'Norm-coeff'!$H$11+$BC784*'Norm-coeff'!$I$11+$BD784*'Norm-coeff'!$J$11+$BE784*'Norm-coeff'!$K$11+$BF784*'Norm-coeff'!$L$11+$BG784*'Norm-coeff'!$M$11+$BH784*'Norm-coeff'!$N$11+$BI784*'Norm-coeff'!$O$11</f>
        <v>0.221233014421479</v>
      </c>
      <c r="BY784" s="54">
        <f>'Norm-coeff'!$C$12+$AX784*'Norm-coeff'!$D$12+$AY784*'Norm-coeff'!$E$12+$AZ784*'Norm-coeff'!$F$12+$BA784*'Norm-coeff'!$G$12+$BB784*'Norm-coeff'!$H$12+$BC784*'Norm-coeff'!$I$12+$BD784*'Norm-coeff'!$J$12+$BE784*'Norm-coeff'!$K$12+$BF784*'Norm-coeff'!$L$12+$BG784*'Norm-coeff'!$M$12+$BH784*'Norm-coeff'!$N$12+$BI784*'Norm-coeff'!$O$12</f>
        <v>0.283527502056037</v>
      </c>
      <c r="BZ784" s="54">
        <f>'Norm-coeff'!$C$13+$AX784*'Norm-coeff'!$D$13+$AY784*'Norm-coeff'!$E$13+$AZ784*'Norm-coeff'!$F$13+$BA784*'Norm-coeff'!$G$13+$BB784*'Norm-coeff'!$H$13+$BC784*'Norm-coeff'!$I$13+$BD784*'Norm-coeff'!$J$13+$BE784*'Norm-coeff'!$K$13+$BF784*'Norm-coeff'!$L$13+$BG784*'Norm-coeff'!$M$13+$BH784*'Norm-coeff'!$N$13+$BI784*'Norm-coeff'!$O$13</f>
        <v>-4.1864930554451202E-2</v>
      </c>
      <c r="CA784" s="54">
        <f>'Norm-coeff'!$C$14+$AX784*'Norm-coeff'!$D$14+$AY784*'Norm-coeff'!$E$14+$AZ784*'Norm-coeff'!$F$14+$BA784*'Norm-coeff'!$G$14+$BB784*'Norm-coeff'!$H$14+$BC784*'Norm-coeff'!$I$14+$BD784*'Norm-coeff'!$J$14+$BE784*'Norm-coeff'!$K$14+$BF784*'Norm-coeff'!$L$14+$BG784*'Norm-coeff'!$M$14+$BH784*'Norm-coeff'!$N$14+$BI784*'Norm-coeff'!$O$14</f>
        <v>4.2526983164477103</v>
      </c>
      <c r="CC784" s="54">
        <f t="shared" si="2394"/>
        <v>0</v>
      </c>
      <c r="CG784" s="54">
        <f t="shared" si="2270"/>
        <v>0</v>
      </c>
      <c r="CH784" s="54">
        <f t="shared" si="2248"/>
        <v>0</v>
      </c>
      <c r="CI784" s="54">
        <f t="shared" si="2271"/>
        <v>0</v>
      </c>
      <c r="CJ784" s="56">
        <f t="shared" si="2272"/>
        <v>0</v>
      </c>
      <c r="CK784" s="54">
        <f t="shared" si="2273"/>
        <v>0</v>
      </c>
      <c r="CL784" s="54">
        <f t="shared" si="2274"/>
        <v>0</v>
      </c>
      <c r="CM784" s="54">
        <f t="shared" si="2275"/>
        <v>0</v>
      </c>
      <c r="CN784" s="54">
        <f t="shared" si="2276"/>
        <v>0</v>
      </c>
      <c r="CO784" s="54">
        <f t="shared" si="2277"/>
        <v>0</v>
      </c>
      <c r="CP784" s="54">
        <f t="shared" si="2278"/>
        <v>0</v>
      </c>
      <c r="CQ784" s="54">
        <f t="shared" si="2279"/>
        <v>0</v>
      </c>
      <c r="CR784" s="54">
        <f t="shared" si="2280"/>
        <v>0</v>
      </c>
      <c r="CS784" s="54">
        <f t="shared" si="2281"/>
        <v>0</v>
      </c>
      <c r="CU784" s="54">
        <f t="shared" si="2282"/>
        <v>0</v>
      </c>
      <c r="CV784" s="54">
        <f t="shared" si="2283"/>
        <v>0</v>
      </c>
      <c r="CW784" s="54">
        <f t="shared" si="2284"/>
        <v>0</v>
      </c>
      <c r="CX784" s="54">
        <f t="shared" si="2285"/>
        <v>0</v>
      </c>
      <c r="CZ784" s="54">
        <f t="shared" si="2286"/>
        <v>0</v>
      </c>
      <c r="DA784" s="54">
        <f t="shared" si="2287"/>
        <v>0</v>
      </c>
      <c r="DB784" s="54">
        <f t="shared" si="2288"/>
        <v>0</v>
      </c>
      <c r="DC784" s="54">
        <f t="shared" si="2289"/>
        <v>0</v>
      </c>
      <c r="DD784" s="54">
        <f t="shared" si="2290"/>
        <v>0</v>
      </c>
      <c r="DE784" s="54">
        <f t="shared" si="2291"/>
        <v>0</v>
      </c>
      <c r="DF784" s="54">
        <f t="shared" si="2292"/>
        <v>0</v>
      </c>
      <c r="DG784" s="54">
        <f t="shared" si="2293"/>
        <v>2</v>
      </c>
      <c r="DH784" s="71">
        <f t="shared" si="2294"/>
        <v>0</v>
      </c>
      <c r="DI784" s="71">
        <f t="shared" si="2295"/>
        <v>0</v>
      </c>
      <c r="DJ784" s="54">
        <f t="shared" si="2296"/>
        <v>0</v>
      </c>
      <c r="DK784" s="54">
        <f t="shared" si="2297"/>
        <v>2</v>
      </c>
      <c r="DL784" s="4">
        <f t="shared" si="2222"/>
        <v>0</v>
      </c>
      <c r="DM784" s="3">
        <f t="shared" si="2298"/>
        <v>0</v>
      </c>
      <c r="DN784" s="3">
        <f t="shared" si="2299"/>
        <v>0</v>
      </c>
      <c r="DO784" s="4" t="e">
        <f t="shared" si="2300"/>
        <v>#DIV/0!</v>
      </c>
      <c r="DP784" s="57"/>
      <c r="DQ784" s="57"/>
      <c r="DR784" s="56">
        <f t="shared" si="2223"/>
        <v>2</v>
      </c>
      <c r="DS784" s="56">
        <f t="shared" si="2224"/>
        <v>0</v>
      </c>
      <c r="DT784" s="38">
        <f t="shared" si="2225"/>
        <v>0</v>
      </c>
      <c r="DU784" s="38">
        <f t="shared" si="2301"/>
        <v>2</v>
      </c>
      <c r="DV784" s="38">
        <f t="shared" si="2226"/>
        <v>0</v>
      </c>
      <c r="DW784" s="39">
        <f t="shared" si="2227"/>
        <v>0</v>
      </c>
      <c r="DX784" s="39">
        <f t="shared" si="2228"/>
        <v>0</v>
      </c>
      <c r="DY784" s="39">
        <f t="shared" si="2229"/>
        <v>0</v>
      </c>
      <c r="DZ784" s="39">
        <f t="shared" si="2230"/>
        <v>0</v>
      </c>
      <c r="EA784" s="39">
        <f t="shared" si="2231"/>
        <v>0</v>
      </c>
      <c r="EB784" s="37" t="e">
        <f t="shared" si="2302"/>
        <v>#DIV/0!</v>
      </c>
      <c r="EC784" s="37" t="e">
        <f t="shared" si="2303"/>
        <v>#DIV/0!</v>
      </c>
      <c r="ED784" s="37" t="e">
        <f t="shared" si="2304"/>
        <v>#DIV/0!</v>
      </c>
      <c r="EE784" s="37" t="e">
        <f t="shared" si="2305"/>
        <v>#DIV/0!</v>
      </c>
      <c r="EF784" s="39" t="e">
        <f t="shared" si="2306"/>
        <v>#DIV/0!</v>
      </c>
      <c r="EG784" s="37" t="e">
        <f t="shared" si="2307"/>
        <v>#DIV/0!</v>
      </c>
      <c r="EH784" s="37" t="e">
        <f t="shared" si="2308"/>
        <v>#DIV/0!</v>
      </c>
      <c r="EI784" s="11" t="b">
        <f t="shared" si="2309"/>
        <v>1</v>
      </c>
      <c r="EJ784" s="11" t="b">
        <f t="shared" si="2310"/>
        <v>0</v>
      </c>
      <c r="EK784" s="39" t="e">
        <f t="shared" si="2311"/>
        <v>#DIV/0!</v>
      </c>
      <c r="EL784" s="39" t="e">
        <f t="shared" si="2312"/>
        <v>#DIV/0!</v>
      </c>
      <c r="EM784" s="39" t="e">
        <f t="shared" si="2313"/>
        <v>#DIV/0!</v>
      </c>
      <c r="EN784" s="39" t="e">
        <f t="shared" si="2314"/>
        <v>#DIV/0!</v>
      </c>
      <c r="EO784" s="39" t="e">
        <f t="shared" si="2315"/>
        <v>#DIV/0!</v>
      </c>
      <c r="EP784" s="39" t="e">
        <f t="shared" si="2316"/>
        <v>#DIV/0!</v>
      </c>
      <c r="EQ784" s="39" t="e">
        <f t="shared" si="2317"/>
        <v>#DIV/0!</v>
      </c>
      <c r="ER784" s="39" t="e">
        <f t="shared" si="2318"/>
        <v>#DIV/0!</v>
      </c>
      <c r="ES784" s="58" t="str">
        <f t="shared" si="2319"/>
        <v>(OH,F,Cl)-dominate amphibole</v>
      </c>
      <c r="ET784" s="58" t="e">
        <f t="shared" si="2320"/>
        <v>#N/A</v>
      </c>
      <c r="EU784" s="56">
        <f t="shared" si="2232"/>
        <v>0</v>
      </c>
      <c r="EV784" s="56">
        <f t="shared" si="2233"/>
        <v>0</v>
      </c>
      <c r="EW784" s="56">
        <f t="shared" si="2234"/>
        <v>0</v>
      </c>
      <c r="EX784" s="56">
        <f t="shared" si="2235"/>
        <v>0</v>
      </c>
      <c r="EY784" s="56">
        <f t="shared" si="2236"/>
        <v>0</v>
      </c>
      <c r="EZ784" s="56">
        <f t="shared" si="2237"/>
        <v>0</v>
      </c>
      <c r="FA784" s="39">
        <f t="shared" si="2238"/>
        <v>0</v>
      </c>
      <c r="FB784" s="39">
        <f t="shared" si="2239"/>
        <v>0</v>
      </c>
      <c r="FC784" s="54">
        <f t="shared" si="2240"/>
        <v>0</v>
      </c>
      <c r="FD784" s="54">
        <f t="shared" si="2241"/>
        <v>0</v>
      </c>
      <c r="FE784" s="39">
        <f t="shared" si="2242"/>
        <v>0</v>
      </c>
      <c r="FF784" s="54">
        <f t="shared" si="2243"/>
        <v>0</v>
      </c>
      <c r="FG784" s="39">
        <f t="shared" si="2244"/>
        <v>0</v>
      </c>
      <c r="FH784" s="39">
        <f t="shared" si="2321"/>
        <v>0</v>
      </c>
      <c r="FI784" s="39">
        <f t="shared" si="2322"/>
        <v>0</v>
      </c>
      <c r="FJ784" s="39">
        <f t="shared" si="2323"/>
        <v>0</v>
      </c>
      <c r="FK784" s="39" t="e">
        <f t="shared" si="2324"/>
        <v>#DIV/0!</v>
      </c>
      <c r="FL784" s="39" t="e">
        <f t="shared" si="2325"/>
        <v>#DIV/0!</v>
      </c>
      <c r="FM784" s="39" t="e">
        <f t="shared" si="2326"/>
        <v>#DIV/0!</v>
      </c>
      <c r="FN784" s="39">
        <f t="shared" si="2327"/>
        <v>1</v>
      </c>
      <c r="FO784" s="39">
        <f t="shared" si="2245"/>
        <v>0</v>
      </c>
      <c r="FP784" s="39">
        <f t="shared" si="2246"/>
        <v>0</v>
      </c>
      <c r="FQ784" s="39">
        <f t="shared" si="2247"/>
        <v>0</v>
      </c>
      <c r="FR784" s="39">
        <f t="shared" si="2328"/>
        <v>0</v>
      </c>
      <c r="FS784" s="39">
        <f t="shared" si="2329"/>
        <v>0</v>
      </c>
      <c r="FU784" s="39" t="e">
        <f t="shared" si="2330"/>
        <v>#DIV/0!</v>
      </c>
      <c r="FV784" s="39" t="e">
        <f t="shared" si="2331"/>
        <v>#DIV/0!</v>
      </c>
      <c r="FW784" s="39" t="e">
        <f t="shared" si="2332"/>
        <v>#DIV/0!</v>
      </c>
      <c r="FY784" s="39" t="e">
        <f t="shared" si="2333"/>
        <v>#DIV/0!</v>
      </c>
      <c r="FZ784" s="39" t="e">
        <f t="shared" si="2334"/>
        <v>#DIV/0!</v>
      </c>
      <c r="GA784" s="39" t="e">
        <f t="shared" si="2335"/>
        <v>#DIV/0!</v>
      </c>
      <c r="GB784" s="39" t="e">
        <f t="shared" si="2336"/>
        <v>#DIV/0!</v>
      </c>
      <c r="GC784" s="39" t="e">
        <f t="shared" si="2337"/>
        <v>#DIV/0!</v>
      </c>
      <c r="GD784" s="39" t="e">
        <f t="shared" si="2338"/>
        <v>#DIV/0!</v>
      </c>
      <c r="GE784" s="39" t="e">
        <f t="shared" si="2339"/>
        <v>#DIV/0!</v>
      </c>
      <c r="GF784" s="39" t="e">
        <f t="shared" si="2340"/>
        <v>#DIV/0!</v>
      </c>
      <c r="GG784" s="39" t="e">
        <f t="shared" si="2341"/>
        <v>#DIV/0!</v>
      </c>
      <c r="GH784" s="39" t="e">
        <f t="shared" si="2342"/>
        <v>#DIV/0!</v>
      </c>
      <c r="GI784" s="39"/>
      <c r="GJ784" s="39" t="e">
        <f t="shared" si="2343"/>
        <v>#DIV/0!</v>
      </c>
      <c r="GK784" s="39" t="e">
        <f t="shared" si="2344"/>
        <v>#DIV/0!</v>
      </c>
      <c r="GL784" s="39" t="e">
        <f t="shared" si="2345"/>
        <v>#DIV/0!</v>
      </c>
      <c r="GM784" s="39" t="e">
        <f t="shared" si="2346"/>
        <v>#DIV/0!</v>
      </c>
      <c r="GN784" s="39" t="e">
        <f t="shared" si="2347"/>
        <v>#DIV/0!</v>
      </c>
      <c r="GO784" s="57"/>
      <c r="GP784" s="57" t="e">
        <f t="shared" si="2348"/>
        <v>#DIV/0!</v>
      </c>
      <c r="GQ784" s="59" t="e">
        <f t="shared" si="2349"/>
        <v>#DIV/0!</v>
      </c>
      <c r="GR784" s="41" t="e">
        <f t="shared" si="2350"/>
        <v>#DIV/0!</v>
      </c>
      <c r="GS784" s="57" t="e">
        <f t="shared" si="2351"/>
        <v>#DIV/0!</v>
      </c>
      <c r="GT784" s="57" t="e">
        <f t="shared" si="2352"/>
        <v>#DIV/0!</v>
      </c>
      <c r="GU784" s="57" t="e">
        <f t="shared" si="2353"/>
        <v>#DIV/0!</v>
      </c>
      <c r="GV784" s="57"/>
      <c r="GW784" s="42" t="e">
        <f t="shared" si="2354"/>
        <v>#DIV/0!</v>
      </c>
      <c r="GX784" s="42" t="e">
        <f t="shared" si="2355"/>
        <v>#DIV/0!</v>
      </c>
      <c r="GY784" s="42" t="e">
        <f t="shared" si="2356"/>
        <v>#DIV/0!</v>
      </c>
      <c r="GZ784" s="57"/>
      <c r="HA784" s="2" t="e">
        <f t="shared" si="2357"/>
        <v>#DIV/0!</v>
      </c>
      <c r="HB784" s="2" t="e">
        <f t="shared" si="2358"/>
        <v>#DIV/0!</v>
      </c>
      <c r="HC784" s="2" t="e">
        <f t="shared" si="2359"/>
        <v>#DIV/0!</v>
      </c>
      <c r="HD784" s="2" t="e">
        <f t="shared" si="2360"/>
        <v>#DIV/0!</v>
      </c>
      <c r="HE784" s="2" t="e">
        <f t="shared" si="2361"/>
        <v>#DIV/0!</v>
      </c>
      <c r="HF784" s="2" t="e">
        <f t="shared" si="2362"/>
        <v>#DIV/0!</v>
      </c>
      <c r="HG784" s="2" t="e">
        <f t="shared" si="2363"/>
        <v>#DIV/0!</v>
      </c>
      <c r="HH784" s="2" t="e">
        <f t="shared" si="2364"/>
        <v>#DIV/0!</v>
      </c>
      <c r="HI784" s="2" t="e">
        <f t="shared" si="2365"/>
        <v>#DIV/0!</v>
      </c>
      <c r="HJ784" s="11" t="e">
        <f t="shared" si="2366"/>
        <v>#DIV/0!</v>
      </c>
      <c r="HK784" s="60" t="e">
        <f t="shared" si="2367"/>
        <v>#DIV/0!</v>
      </c>
      <c r="HL784" s="57"/>
      <c r="HM784" s="57" t="e">
        <f t="shared" si="2368"/>
        <v>#DIV/0!</v>
      </c>
      <c r="HN784" s="57" t="e">
        <f t="shared" si="2369"/>
        <v>#DIV/0!</v>
      </c>
      <c r="HO784" s="57" t="e">
        <f t="shared" si="2370"/>
        <v>#DIV/0!</v>
      </c>
      <c r="HP784" s="57" t="e">
        <f t="shared" si="2371"/>
        <v>#DIV/0!</v>
      </c>
      <c r="HQ784" s="57" t="e">
        <f t="shared" si="2372"/>
        <v>#DIV/0!</v>
      </c>
      <c r="HR784" s="57"/>
      <c r="HS784" s="57" t="e">
        <f t="shared" si="2373"/>
        <v>#DIV/0!</v>
      </c>
      <c r="HT784" s="57" t="e">
        <f t="shared" si="2374"/>
        <v>#DIV/0!</v>
      </c>
      <c r="HU784" s="57" t="e">
        <f t="shared" si="2375"/>
        <v>#DIV/0!</v>
      </c>
      <c r="HV784" s="57" t="e">
        <f t="shared" si="2376"/>
        <v>#DIV/0!</v>
      </c>
      <c r="HW784" s="57" t="e">
        <f t="shared" si="2377"/>
        <v>#DIV/0!</v>
      </c>
      <c r="HX784" s="57"/>
      <c r="HY784" s="57" t="e">
        <f t="shared" si="2378"/>
        <v>#DIV/0!</v>
      </c>
      <c r="HZ784" s="57" t="e">
        <f t="shared" si="2379"/>
        <v>#DIV/0!</v>
      </c>
      <c r="IA784" s="57"/>
      <c r="IB784" s="61">
        <f t="shared" si="2380"/>
        <v>0</v>
      </c>
      <c r="IC784" s="57" t="str">
        <f t="shared" si="2381"/>
        <v/>
      </c>
      <c r="ID784" s="42"/>
      <c r="IE784" s="2" t="str">
        <f t="shared" si="2382"/>
        <v/>
      </c>
      <c r="IF784" s="60" t="e">
        <f t="shared" si="2383"/>
        <v>#DIV/0!</v>
      </c>
      <c r="IG784" s="60" t="str">
        <f t="shared" si="2384"/>
        <v/>
      </c>
      <c r="IH784" s="60" t="str">
        <f t="shared" si="2385"/>
        <v>zinco-</v>
      </c>
      <c r="II784" s="60" t="str">
        <f t="shared" si="2386"/>
        <v>mangano-</v>
      </c>
      <c r="IJ784" s="60" t="e">
        <f t="shared" si="2387"/>
        <v>#DIV/0!</v>
      </c>
      <c r="IK784" s="60" t="e">
        <f t="shared" si="2388"/>
        <v>#DIV/0!</v>
      </c>
      <c r="IL784" s="60" t="e">
        <f t="shared" si="2389"/>
        <v>#DIV/0!</v>
      </c>
      <c r="IM784" s="60" t="e">
        <f t="shared" si="2390"/>
        <v>#DIV/0!</v>
      </c>
      <c r="IN784" s="60" t="str">
        <f t="shared" si="2391"/>
        <v/>
      </c>
      <c r="IO784" s="60" t="str">
        <f t="shared" si="2392"/>
        <v/>
      </c>
      <c r="IP784" s="57"/>
      <c r="IQ784" s="57" t="str">
        <f t="shared" si="2393"/>
        <v>ERROR!!</v>
      </c>
    </row>
    <row r="785" spans="24:251">
      <c r="X785" s="29">
        <f t="shared" si="2249"/>
        <v>0</v>
      </c>
      <c r="Y785" s="29">
        <f t="shared" si="2250"/>
        <v>0</v>
      </c>
      <c r="Z785" s="29" t="e">
        <f t="shared" si="2251"/>
        <v>#DIV/0!</v>
      </c>
      <c r="AA785" s="29" t="e">
        <f t="shared" si="2252"/>
        <v>#DIV/0!</v>
      </c>
      <c r="AB785" s="29" t="e">
        <f t="shared" si="2253"/>
        <v>#DIV/0!</v>
      </c>
      <c r="AC785" s="29" t="e">
        <f t="shared" si="2254"/>
        <v>#DIV/0!</v>
      </c>
      <c r="AF785" s="23">
        <v>60.084299999999999</v>
      </c>
      <c r="AG785" s="23">
        <v>79.878799999999998</v>
      </c>
      <c r="AH785" s="23">
        <v>101.96120000000001</v>
      </c>
      <c r="AI785" s="23">
        <v>151.99039999999999</v>
      </c>
      <c r="AJ785" s="23">
        <v>159.69</v>
      </c>
      <c r="AK785" s="23">
        <v>71.846400000000003</v>
      </c>
      <c r="AL785" s="23">
        <v>70.9375</v>
      </c>
      <c r="AM785" s="23">
        <v>40.304400000000001</v>
      </c>
      <c r="AN785" s="23">
        <v>56.077399999999997</v>
      </c>
      <c r="AO785" s="23">
        <v>61.978999999999999</v>
      </c>
      <c r="AP785" s="23">
        <v>94.195999999999998</v>
      </c>
      <c r="AQ785" s="23">
        <v>18.998000000000001</v>
      </c>
      <c r="AR785" s="23">
        <v>35.450000000000003</v>
      </c>
      <c r="AS785" s="23">
        <v>29.88</v>
      </c>
      <c r="AT785" s="23">
        <v>74.691999999999993</v>
      </c>
      <c r="AU785" s="23">
        <v>81.39</v>
      </c>
      <c r="AX785" s="54">
        <f t="shared" si="2255"/>
        <v>0</v>
      </c>
      <c r="AY785" s="54">
        <f t="shared" si="2256"/>
        <v>0</v>
      </c>
      <c r="AZ785" s="54">
        <f t="shared" si="2257"/>
        <v>0</v>
      </c>
      <c r="BA785" s="54">
        <f t="shared" si="2258"/>
        <v>0</v>
      </c>
      <c r="BB785" s="54">
        <f t="shared" si="2259"/>
        <v>0</v>
      </c>
      <c r="BC785" s="54">
        <f t="shared" si="2260"/>
        <v>0</v>
      </c>
      <c r="BD785" s="54">
        <f t="shared" si="2261"/>
        <v>0</v>
      </c>
      <c r="BE785" s="54">
        <f t="shared" si="2262"/>
        <v>0</v>
      </c>
      <c r="BF785" s="54">
        <f t="shared" si="2263"/>
        <v>0</v>
      </c>
      <c r="BG785" s="54">
        <f t="shared" si="2264"/>
        <v>0</v>
      </c>
      <c r="BH785" s="54">
        <f t="shared" si="2265"/>
        <v>0</v>
      </c>
      <c r="BI785" s="54">
        <f t="shared" si="2266"/>
        <v>0</v>
      </c>
      <c r="BJ785" s="54">
        <f t="shared" si="2267"/>
        <v>0</v>
      </c>
      <c r="BK785" s="54">
        <f t="shared" si="2268"/>
        <v>0</v>
      </c>
      <c r="BL785" s="54">
        <f t="shared" si="2269"/>
        <v>0</v>
      </c>
      <c r="BM785" s="42"/>
      <c r="BO785" s="54">
        <f>'Norm-coeff'!$C$2+$AX785*'Norm-coeff'!$D$2+$AY785*'Norm-coeff'!$E$2+$AZ785*'Norm-coeff'!$F$2+$BA785*'Norm-coeff'!$G$2+$BB785*'Norm-coeff'!$H$2+$BC785*'Norm-coeff'!$I$2+$BD785*'Norm-coeff'!$J$2+$BE785*'Norm-coeff'!$K$2+$BF785*'Norm-coeff'!$L$2+$BG785*'Norm-coeff'!$M$2+$BH785*'Norm-coeff'!$N$2+$BI785*'Norm-coeff'!$O$2</f>
        <v>5.4045421474420303</v>
      </c>
      <c r="BP785" s="54">
        <f>'Norm-coeff'!$C$3+$AX785*'Norm-coeff'!$D$3+$AY785*'Norm-coeff'!$E$3+$AZ785*'Norm-coeff'!$F$3+$BA785*'Norm-coeff'!$G$3+$BB785*'Norm-coeff'!$H$3+$BC785*'Norm-coeff'!$I$3+$BD785*'Norm-coeff'!$J$3+$BE785*'Norm-coeff'!$K$3+$BF785*'Norm-coeff'!$L$3+$BG785*'Norm-coeff'!$M$3+$BH785*'Norm-coeff'!$N$3+$BI785*'Norm-coeff'!$O$3</f>
        <v>3.15319116612705</v>
      </c>
      <c r="BQ785" s="54">
        <f>'Norm-coeff'!$C$4+$AX785*'Norm-coeff'!$D$4+$AY785*'Norm-coeff'!$E$4+$AZ785*'Norm-coeff'!$F$4+$BA785*'Norm-coeff'!$G$4+$BB785*'Norm-coeff'!$H$4+$BC785*'Norm-coeff'!$I$4+$BD785*'Norm-coeff'!$J$4+$BE785*'Norm-coeff'!$K$4+$BF785*'Norm-coeff'!$L$4+$BG785*'Norm-coeff'!$M$4+$BH785*'Norm-coeff'!$N$4+$BI785*'Norm-coeff'!$O$4</f>
        <v>1.42115649462768</v>
      </c>
      <c r="BR785" s="54">
        <f>'Norm-coeff'!$C$5+$AX785*'Norm-coeff'!$D$5+$AY785*'Norm-coeff'!$E$5+$AZ785*'Norm-coeff'!$F$5+$BA785*'Norm-coeff'!$G$5+$BB785*'Norm-coeff'!$H$5+$BC785*'Norm-coeff'!$I$5+$BD785*'Norm-coeff'!$J$5+$BE785*'Norm-coeff'!$K$5+$BF785*'Norm-coeff'!$L$5+$BG785*'Norm-coeff'!$M$5+$BH785*'Norm-coeff'!$N$5+$BI785*'Norm-coeff'!$O$5</f>
        <v>1.0553329241296201</v>
      </c>
      <c r="BS785" s="54">
        <f>'Norm-coeff'!$C$6+$AX785*'Norm-coeff'!$D$6+$AY785*'Norm-coeff'!$E$6+$AZ785*'Norm-coeff'!$F$6+$BA785*'Norm-coeff'!$G$6+$BB785*'Norm-coeff'!$H$6+$BC785*'Norm-coeff'!$I$6+$BD785*'Norm-coeff'!$J$6+$BE785*'Norm-coeff'!$K$6+$BF785*'Norm-coeff'!$L$6+$BG785*'Norm-coeff'!$M$6+$BH785*'Norm-coeff'!$N$6+$BI785*'Norm-coeff'!$O$6</f>
        <v>-1.48700885495103E-2</v>
      </c>
      <c r="BT785" s="54">
        <f>'Norm-coeff'!$C$7+$AX785*'Norm-coeff'!$D$7+$AY785*'Norm-coeff'!$E$7+$AZ785*'Norm-coeff'!$F$7+$BA785*'Norm-coeff'!$G$7+$BB785*'Norm-coeff'!$H$7+$BC785*'Norm-coeff'!$I$7+$BD785*'Norm-coeff'!$J$7+$BE785*'Norm-coeff'!$K$7+$BF785*'Norm-coeff'!$L$7+$BG785*'Norm-coeff'!$M$7+$BH785*'Norm-coeff'!$N$7+$BI785*'Norm-coeff'!$O$7</f>
        <v>2.0907583608832998</v>
      </c>
      <c r="BU785" s="54">
        <f>'Norm-coeff'!$C$8+$AX785*'Norm-coeff'!$D$8+$AY785*'Norm-coeff'!$E$8+$AZ785*'Norm-coeff'!$F$8+$BA785*'Norm-coeff'!$G$8+$BB785*'Norm-coeff'!$H$8+$BC785*'Norm-coeff'!$I$8+$BD785*'Norm-coeff'!$J$8+$BE785*'Norm-coeff'!$K$8+$BF785*'Norm-coeff'!$L$8+$BG785*'Norm-coeff'!$M$8+$BH785*'Norm-coeff'!$N$8+$BI785*'Norm-coeff'!$O$8</f>
        <v>0.65894159836244504</v>
      </c>
      <c r="BV785" s="54">
        <f>'Norm-coeff'!$C$9+$AX785*'Norm-coeff'!$D$9+$AY785*'Norm-coeff'!$E$9+$AZ785*'Norm-coeff'!$F$9+$BA785*'Norm-coeff'!$G$9+$BB785*'Norm-coeff'!$H$9+$BC785*'Norm-coeff'!$I$9+$BD785*'Norm-coeff'!$J$9+$BE785*'Norm-coeff'!$K$9+$BF785*'Norm-coeff'!$L$9+$BG785*'Norm-coeff'!$M$9+$BH785*'Norm-coeff'!$N$9+$BI785*'Norm-coeff'!$O$9</f>
        <v>1.48961085014701</v>
      </c>
      <c r="BW785" s="54">
        <f>'Norm-coeff'!$C$10+$AX785*'Norm-coeff'!$D$10+$AY785*'Norm-coeff'!$E$10+$AZ785*'Norm-coeff'!$F$10+$BA785*'Norm-coeff'!$G$10+$BB785*'Norm-coeff'!$H$10+$BC785*'Norm-coeff'!$I$10+$BD785*'Norm-coeff'!$J$10+$BE785*'Norm-coeff'!$K$10+$BF785*'Norm-coeff'!$L$10+$BG785*'Norm-coeff'!$M$10+$BH785*'Norm-coeff'!$N$10+$BI785*'Norm-coeff'!$O$10</f>
        <v>1.42058735749591</v>
      </c>
      <c r="BX785" s="54">
        <f>'Norm-coeff'!$C$11+$AX785*'Norm-coeff'!$D$11+$AY785*'Norm-coeff'!$E$11+$AZ785*'Norm-coeff'!$F$11+$BA785*'Norm-coeff'!$G$11+$BB785*'Norm-coeff'!$H$11+$BC785*'Norm-coeff'!$I$11+$BD785*'Norm-coeff'!$J$11+$BE785*'Norm-coeff'!$K$11+$BF785*'Norm-coeff'!$L$11+$BG785*'Norm-coeff'!$M$11+$BH785*'Norm-coeff'!$N$11+$BI785*'Norm-coeff'!$O$11</f>
        <v>0.221233014421479</v>
      </c>
      <c r="BY785" s="54">
        <f>'Norm-coeff'!$C$12+$AX785*'Norm-coeff'!$D$12+$AY785*'Norm-coeff'!$E$12+$AZ785*'Norm-coeff'!$F$12+$BA785*'Norm-coeff'!$G$12+$BB785*'Norm-coeff'!$H$12+$BC785*'Norm-coeff'!$I$12+$BD785*'Norm-coeff'!$J$12+$BE785*'Norm-coeff'!$K$12+$BF785*'Norm-coeff'!$L$12+$BG785*'Norm-coeff'!$M$12+$BH785*'Norm-coeff'!$N$12+$BI785*'Norm-coeff'!$O$12</f>
        <v>0.283527502056037</v>
      </c>
      <c r="BZ785" s="54">
        <f>'Norm-coeff'!$C$13+$AX785*'Norm-coeff'!$D$13+$AY785*'Norm-coeff'!$E$13+$AZ785*'Norm-coeff'!$F$13+$BA785*'Norm-coeff'!$G$13+$BB785*'Norm-coeff'!$H$13+$BC785*'Norm-coeff'!$I$13+$BD785*'Norm-coeff'!$J$13+$BE785*'Norm-coeff'!$K$13+$BF785*'Norm-coeff'!$L$13+$BG785*'Norm-coeff'!$M$13+$BH785*'Norm-coeff'!$N$13+$BI785*'Norm-coeff'!$O$13</f>
        <v>-4.1864930554451202E-2</v>
      </c>
      <c r="CA785" s="54">
        <f>'Norm-coeff'!$C$14+$AX785*'Norm-coeff'!$D$14+$AY785*'Norm-coeff'!$E$14+$AZ785*'Norm-coeff'!$F$14+$BA785*'Norm-coeff'!$G$14+$BB785*'Norm-coeff'!$H$14+$BC785*'Norm-coeff'!$I$14+$BD785*'Norm-coeff'!$J$14+$BE785*'Norm-coeff'!$K$14+$BF785*'Norm-coeff'!$L$14+$BG785*'Norm-coeff'!$M$14+$BH785*'Norm-coeff'!$N$14+$BI785*'Norm-coeff'!$O$14</f>
        <v>4.2526983164477103</v>
      </c>
      <c r="CC785" s="54">
        <f t="shared" si="2394"/>
        <v>0</v>
      </c>
      <c r="CG785" s="54">
        <f t="shared" si="2270"/>
        <v>0</v>
      </c>
      <c r="CH785" s="54">
        <f t="shared" si="2248"/>
        <v>0</v>
      </c>
      <c r="CI785" s="54">
        <f t="shared" si="2271"/>
        <v>0</v>
      </c>
      <c r="CJ785" s="56">
        <f t="shared" si="2272"/>
        <v>0</v>
      </c>
      <c r="CK785" s="54">
        <f t="shared" si="2273"/>
        <v>0</v>
      </c>
      <c r="CL785" s="54">
        <f t="shared" si="2274"/>
        <v>0</v>
      </c>
      <c r="CM785" s="54">
        <f t="shared" si="2275"/>
        <v>0</v>
      </c>
      <c r="CN785" s="54">
        <f t="shared" si="2276"/>
        <v>0</v>
      </c>
      <c r="CO785" s="54">
        <f t="shared" si="2277"/>
        <v>0</v>
      </c>
      <c r="CP785" s="54">
        <f t="shared" si="2278"/>
        <v>0</v>
      </c>
      <c r="CQ785" s="54">
        <f t="shared" si="2279"/>
        <v>0</v>
      </c>
      <c r="CR785" s="54">
        <f t="shared" si="2280"/>
        <v>0</v>
      </c>
      <c r="CS785" s="54">
        <f t="shared" si="2281"/>
        <v>0</v>
      </c>
      <c r="CU785" s="54">
        <f t="shared" si="2282"/>
        <v>0</v>
      </c>
      <c r="CV785" s="54">
        <f t="shared" si="2283"/>
        <v>0</v>
      </c>
      <c r="CW785" s="54">
        <f t="shared" si="2284"/>
        <v>0</v>
      </c>
      <c r="CX785" s="54">
        <f t="shared" si="2285"/>
        <v>0</v>
      </c>
      <c r="CZ785" s="54">
        <f t="shared" si="2286"/>
        <v>0</v>
      </c>
      <c r="DA785" s="54">
        <f t="shared" si="2287"/>
        <v>0</v>
      </c>
      <c r="DB785" s="54">
        <f t="shared" si="2288"/>
        <v>0</v>
      </c>
      <c r="DC785" s="54">
        <f t="shared" si="2289"/>
        <v>0</v>
      </c>
      <c r="DD785" s="54">
        <f t="shared" si="2290"/>
        <v>0</v>
      </c>
      <c r="DE785" s="54">
        <f t="shared" si="2291"/>
        <v>0</v>
      </c>
      <c r="DF785" s="54">
        <f t="shared" si="2292"/>
        <v>0</v>
      </c>
      <c r="DG785" s="54">
        <f t="shared" si="2293"/>
        <v>2</v>
      </c>
      <c r="DH785" s="71">
        <f t="shared" si="2294"/>
        <v>0</v>
      </c>
      <c r="DI785" s="71">
        <f t="shared" si="2295"/>
        <v>0</v>
      </c>
      <c r="DJ785" s="54">
        <f t="shared" si="2296"/>
        <v>0</v>
      </c>
      <c r="DK785" s="54">
        <f t="shared" si="2297"/>
        <v>2</v>
      </c>
      <c r="DL785" s="4">
        <f t="shared" si="2222"/>
        <v>0</v>
      </c>
      <c r="DM785" s="3">
        <f t="shared" si="2298"/>
        <v>0</v>
      </c>
      <c r="DN785" s="3">
        <f t="shared" si="2299"/>
        <v>0</v>
      </c>
      <c r="DO785" s="4" t="e">
        <f t="shared" si="2300"/>
        <v>#DIV/0!</v>
      </c>
      <c r="DP785" s="57"/>
      <c r="DQ785" s="57"/>
      <c r="DR785" s="56">
        <f t="shared" si="2223"/>
        <v>2</v>
      </c>
      <c r="DS785" s="56">
        <f t="shared" si="2224"/>
        <v>0</v>
      </c>
      <c r="DT785" s="38">
        <f t="shared" si="2225"/>
        <v>0</v>
      </c>
      <c r="DU785" s="38">
        <f t="shared" si="2301"/>
        <v>2</v>
      </c>
      <c r="DV785" s="38">
        <f t="shared" si="2226"/>
        <v>0</v>
      </c>
      <c r="DW785" s="39">
        <f t="shared" si="2227"/>
        <v>0</v>
      </c>
      <c r="DX785" s="39">
        <f t="shared" si="2228"/>
        <v>0</v>
      </c>
      <c r="DY785" s="39">
        <f t="shared" si="2229"/>
        <v>0</v>
      </c>
      <c r="DZ785" s="39">
        <f t="shared" si="2230"/>
        <v>0</v>
      </c>
      <c r="EA785" s="39">
        <f t="shared" si="2231"/>
        <v>0</v>
      </c>
      <c r="EB785" s="37" t="e">
        <f t="shared" si="2302"/>
        <v>#DIV/0!</v>
      </c>
      <c r="EC785" s="37" t="e">
        <f t="shared" si="2303"/>
        <v>#DIV/0!</v>
      </c>
      <c r="ED785" s="37" t="e">
        <f t="shared" si="2304"/>
        <v>#DIV/0!</v>
      </c>
      <c r="EE785" s="37" t="e">
        <f t="shared" si="2305"/>
        <v>#DIV/0!</v>
      </c>
      <c r="EF785" s="39" t="e">
        <f t="shared" si="2306"/>
        <v>#DIV/0!</v>
      </c>
      <c r="EG785" s="37" t="e">
        <f t="shared" si="2307"/>
        <v>#DIV/0!</v>
      </c>
      <c r="EH785" s="37" t="e">
        <f t="shared" si="2308"/>
        <v>#DIV/0!</v>
      </c>
      <c r="EI785" s="11" t="b">
        <f t="shared" si="2309"/>
        <v>1</v>
      </c>
      <c r="EJ785" s="11" t="b">
        <f t="shared" si="2310"/>
        <v>0</v>
      </c>
      <c r="EK785" s="39" t="e">
        <f t="shared" si="2311"/>
        <v>#DIV/0!</v>
      </c>
      <c r="EL785" s="39" t="e">
        <f t="shared" si="2312"/>
        <v>#DIV/0!</v>
      </c>
      <c r="EM785" s="39" t="e">
        <f t="shared" si="2313"/>
        <v>#DIV/0!</v>
      </c>
      <c r="EN785" s="39" t="e">
        <f t="shared" si="2314"/>
        <v>#DIV/0!</v>
      </c>
      <c r="EO785" s="39" t="e">
        <f t="shared" si="2315"/>
        <v>#DIV/0!</v>
      </c>
      <c r="EP785" s="39" t="e">
        <f t="shared" si="2316"/>
        <v>#DIV/0!</v>
      </c>
      <c r="EQ785" s="39" t="e">
        <f t="shared" si="2317"/>
        <v>#DIV/0!</v>
      </c>
      <c r="ER785" s="39" t="e">
        <f t="shared" si="2318"/>
        <v>#DIV/0!</v>
      </c>
      <c r="ES785" s="58" t="str">
        <f t="shared" si="2319"/>
        <v>(OH,F,Cl)-dominate amphibole</v>
      </c>
      <c r="ET785" s="58" t="e">
        <f t="shared" si="2320"/>
        <v>#N/A</v>
      </c>
      <c r="EU785" s="56">
        <f t="shared" si="2232"/>
        <v>0</v>
      </c>
      <c r="EV785" s="56">
        <f t="shared" si="2233"/>
        <v>0</v>
      </c>
      <c r="EW785" s="56">
        <f t="shared" si="2234"/>
        <v>0</v>
      </c>
      <c r="EX785" s="56">
        <f t="shared" si="2235"/>
        <v>0</v>
      </c>
      <c r="EY785" s="56">
        <f t="shared" si="2236"/>
        <v>0</v>
      </c>
      <c r="EZ785" s="56">
        <f t="shared" si="2237"/>
        <v>0</v>
      </c>
      <c r="FA785" s="39">
        <f t="shared" si="2238"/>
        <v>0</v>
      </c>
      <c r="FB785" s="39">
        <f t="shared" si="2239"/>
        <v>0</v>
      </c>
      <c r="FC785" s="54">
        <f t="shared" si="2240"/>
        <v>0</v>
      </c>
      <c r="FD785" s="54">
        <f t="shared" si="2241"/>
        <v>0</v>
      </c>
      <c r="FE785" s="39">
        <f t="shared" si="2242"/>
        <v>0</v>
      </c>
      <c r="FF785" s="54">
        <f t="shared" si="2243"/>
        <v>0</v>
      </c>
      <c r="FG785" s="39">
        <f t="shared" si="2244"/>
        <v>0</v>
      </c>
      <c r="FH785" s="39">
        <f t="shared" si="2321"/>
        <v>0</v>
      </c>
      <c r="FI785" s="39">
        <f t="shared" si="2322"/>
        <v>0</v>
      </c>
      <c r="FJ785" s="39">
        <f t="shared" si="2323"/>
        <v>0</v>
      </c>
      <c r="FK785" s="39" t="e">
        <f t="shared" si="2324"/>
        <v>#DIV/0!</v>
      </c>
      <c r="FL785" s="39" t="e">
        <f t="shared" si="2325"/>
        <v>#DIV/0!</v>
      </c>
      <c r="FM785" s="39" t="e">
        <f t="shared" si="2326"/>
        <v>#DIV/0!</v>
      </c>
      <c r="FN785" s="39">
        <f t="shared" si="2327"/>
        <v>1</v>
      </c>
      <c r="FO785" s="39">
        <f t="shared" si="2245"/>
        <v>0</v>
      </c>
      <c r="FP785" s="39">
        <f t="shared" si="2246"/>
        <v>0</v>
      </c>
      <c r="FQ785" s="39">
        <f t="shared" si="2247"/>
        <v>0</v>
      </c>
      <c r="FR785" s="39">
        <f t="shared" si="2328"/>
        <v>0</v>
      </c>
      <c r="FS785" s="39">
        <f t="shared" si="2329"/>
        <v>0</v>
      </c>
      <c r="FU785" s="39" t="e">
        <f t="shared" si="2330"/>
        <v>#DIV/0!</v>
      </c>
      <c r="FV785" s="39" t="e">
        <f t="shared" si="2331"/>
        <v>#DIV/0!</v>
      </c>
      <c r="FW785" s="39" t="e">
        <f t="shared" si="2332"/>
        <v>#DIV/0!</v>
      </c>
      <c r="FY785" s="39" t="e">
        <f t="shared" si="2333"/>
        <v>#DIV/0!</v>
      </c>
      <c r="FZ785" s="39" t="e">
        <f t="shared" si="2334"/>
        <v>#DIV/0!</v>
      </c>
      <c r="GA785" s="39" t="e">
        <f t="shared" si="2335"/>
        <v>#DIV/0!</v>
      </c>
      <c r="GB785" s="39" t="e">
        <f t="shared" si="2336"/>
        <v>#DIV/0!</v>
      </c>
      <c r="GC785" s="39" t="e">
        <f t="shared" si="2337"/>
        <v>#DIV/0!</v>
      </c>
      <c r="GD785" s="39" t="e">
        <f t="shared" si="2338"/>
        <v>#DIV/0!</v>
      </c>
      <c r="GE785" s="39" t="e">
        <f t="shared" si="2339"/>
        <v>#DIV/0!</v>
      </c>
      <c r="GF785" s="39" t="e">
        <f t="shared" si="2340"/>
        <v>#DIV/0!</v>
      </c>
      <c r="GG785" s="39" t="e">
        <f t="shared" si="2341"/>
        <v>#DIV/0!</v>
      </c>
      <c r="GH785" s="39" t="e">
        <f t="shared" si="2342"/>
        <v>#DIV/0!</v>
      </c>
      <c r="GI785" s="39"/>
      <c r="GJ785" s="39" t="e">
        <f t="shared" si="2343"/>
        <v>#DIV/0!</v>
      </c>
      <c r="GK785" s="39" t="e">
        <f t="shared" si="2344"/>
        <v>#DIV/0!</v>
      </c>
      <c r="GL785" s="39" t="e">
        <f t="shared" si="2345"/>
        <v>#DIV/0!</v>
      </c>
      <c r="GM785" s="39" t="e">
        <f t="shared" si="2346"/>
        <v>#DIV/0!</v>
      </c>
      <c r="GN785" s="39" t="e">
        <f t="shared" si="2347"/>
        <v>#DIV/0!</v>
      </c>
      <c r="GO785" s="57"/>
      <c r="GP785" s="57" t="e">
        <f t="shared" si="2348"/>
        <v>#DIV/0!</v>
      </c>
      <c r="GQ785" s="59" t="e">
        <f t="shared" si="2349"/>
        <v>#DIV/0!</v>
      </c>
      <c r="GR785" s="41" t="e">
        <f t="shared" si="2350"/>
        <v>#DIV/0!</v>
      </c>
      <c r="GS785" s="57" t="e">
        <f t="shared" si="2351"/>
        <v>#DIV/0!</v>
      </c>
      <c r="GT785" s="57" t="e">
        <f t="shared" si="2352"/>
        <v>#DIV/0!</v>
      </c>
      <c r="GU785" s="57" t="e">
        <f t="shared" si="2353"/>
        <v>#DIV/0!</v>
      </c>
      <c r="GV785" s="57"/>
      <c r="GW785" s="42" t="e">
        <f t="shared" si="2354"/>
        <v>#DIV/0!</v>
      </c>
      <c r="GX785" s="42" t="e">
        <f t="shared" si="2355"/>
        <v>#DIV/0!</v>
      </c>
      <c r="GY785" s="42" t="e">
        <f t="shared" si="2356"/>
        <v>#DIV/0!</v>
      </c>
      <c r="GZ785" s="57"/>
      <c r="HA785" s="2" t="e">
        <f t="shared" si="2357"/>
        <v>#DIV/0!</v>
      </c>
      <c r="HB785" s="2" t="e">
        <f t="shared" si="2358"/>
        <v>#DIV/0!</v>
      </c>
      <c r="HC785" s="2" t="e">
        <f t="shared" si="2359"/>
        <v>#DIV/0!</v>
      </c>
      <c r="HD785" s="2" t="e">
        <f t="shared" si="2360"/>
        <v>#DIV/0!</v>
      </c>
      <c r="HE785" s="2" t="e">
        <f t="shared" si="2361"/>
        <v>#DIV/0!</v>
      </c>
      <c r="HF785" s="2" t="e">
        <f t="shared" si="2362"/>
        <v>#DIV/0!</v>
      </c>
      <c r="HG785" s="2" t="e">
        <f t="shared" si="2363"/>
        <v>#DIV/0!</v>
      </c>
      <c r="HH785" s="2" t="e">
        <f t="shared" si="2364"/>
        <v>#DIV/0!</v>
      </c>
      <c r="HI785" s="2" t="e">
        <f t="shared" si="2365"/>
        <v>#DIV/0!</v>
      </c>
      <c r="HJ785" s="11" t="e">
        <f t="shared" si="2366"/>
        <v>#DIV/0!</v>
      </c>
      <c r="HK785" s="60" t="e">
        <f t="shared" si="2367"/>
        <v>#DIV/0!</v>
      </c>
      <c r="HL785" s="57"/>
      <c r="HM785" s="57" t="e">
        <f t="shared" si="2368"/>
        <v>#DIV/0!</v>
      </c>
      <c r="HN785" s="57" t="e">
        <f t="shared" si="2369"/>
        <v>#DIV/0!</v>
      </c>
      <c r="HO785" s="57" t="e">
        <f t="shared" si="2370"/>
        <v>#DIV/0!</v>
      </c>
      <c r="HP785" s="57" t="e">
        <f t="shared" si="2371"/>
        <v>#DIV/0!</v>
      </c>
      <c r="HQ785" s="57" t="e">
        <f t="shared" si="2372"/>
        <v>#DIV/0!</v>
      </c>
      <c r="HR785" s="57"/>
      <c r="HS785" s="57" t="e">
        <f t="shared" si="2373"/>
        <v>#DIV/0!</v>
      </c>
      <c r="HT785" s="57" t="e">
        <f t="shared" si="2374"/>
        <v>#DIV/0!</v>
      </c>
      <c r="HU785" s="57" t="e">
        <f t="shared" si="2375"/>
        <v>#DIV/0!</v>
      </c>
      <c r="HV785" s="57" t="e">
        <f t="shared" si="2376"/>
        <v>#DIV/0!</v>
      </c>
      <c r="HW785" s="57" t="e">
        <f t="shared" si="2377"/>
        <v>#DIV/0!</v>
      </c>
      <c r="HX785" s="57"/>
      <c r="HY785" s="57" t="e">
        <f t="shared" si="2378"/>
        <v>#DIV/0!</v>
      </c>
      <c r="HZ785" s="57" t="e">
        <f t="shared" si="2379"/>
        <v>#DIV/0!</v>
      </c>
      <c r="IA785" s="57"/>
      <c r="IB785" s="61">
        <f t="shared" si="2380"/>
        <v>0</v>
      </c>
      <c r="IC785" s="57" t="str">
        <f t="shared" si="2381"/>
        <v/>
      </c>
      <c r="ID785" s="42"/>
      <c r="IE785" s="2" t="str">
        <f t="shared" si="2382"/>
        <v/>
      </c>
      <c r="IF785" s="60" t="e">
        <f t="shared" si="2383"/>
        <v>#DIV/0!</v>
      </c>
      <c r="IG785" s="60" t="str">
        <f t="shared" si="2384"/>
        <v/>
      </c>
      <c r="IH785" s="60" t="str">
        <f t="shared" si="2385"/>
        <v>zinco-</v>
      </c>
      <c r="II785" s="60" t="str">
        <f t="shared" si="2386"/>
        <v>mangano-</v>
      </c>
      <c r="IJ785" s="60" t="e">
        <f t="shared" si="2387"/>
        <v>#DIV/0!</v>
      </c>
      <c r="IK785" s="60" t="e">
        <f t="shared" si="2388"/>
        <v>#DIV/0!</v>
      </c>
      <c r="IL785" s="60" t="e">
        <f t="shared" si="2389"/>
        <v>#DIV/0!</v>
      </c>
      <c r="IM785" s="60" t="e">
        <f t="shared" si="2390"/>
        <v>#DIV/0!</v>
      </c>
      <c r="IN785" s="60" t="str">
        <f t="shared" si="2391"/>
        <v/>
      </c>
      <c r="IO785" s="60" t="str">
        <f t="shared" si="2392"/>
        <v/>
      </c>
      <c r="IP785" s="57"/>
      <c r="IQ785" s="57" t="str">
        <f t="shared" si="2393"/>
        <v>ERROR!!</v>
      </c>
    </row>
    <row r="786" spans="24:251">
      <c r="X786" s="29">
        <f t="shared" si="2249"/>
        <v>0</v>
      </c>
      <c r="Y786" s="29">
        <f t="shared" si="2250"/>
        <v>0</v>
      </c>
      <c r="Z786" s="29" t="e">
        <f t="shared" si="2251"/>
        <v>#DIV/0!</v>
      </c>
      <c r="AA786" s="29" t="e">
        <f t="shared" si="2252"/>
        <v>#DIV/0!</v>
      </c>
      <c r="AB786" s="29" t="e">
        <f t="shared" si="2253"/>
        <v>#DIV/0!</v>
      </c>
      <c r="AC786" s="29" t="e">
        <f t="shared" si="2254"/>
        <v>#DIV/0!</v>
      </c>
      <c r="AF786" s="23">
        <v>60.084299999999999</v>
      </c>
      <c r="AG786" s="23">
        <v>79.878799999999998</v>
      </c>
      <c r="AH786" s="23">
        <v>101.96120000000001</v>
      </c>
      <c r="AI786" s="23">
        <v>151.99039999999999</v>
      </c>
      <c r="AJ786" s="23">
        <v>159.69</v>
      </c>
      <c r="AK786" s="23">
        <v>71.846400000000003</v>
      </c>
      <c r="AL786" s="23">
        <v>70.9375</v>
      </c>
      <c r="AM786" s="23">
        <v>40.304400000000001</v>
      </c>
      <c r="AN786" s="23">
        <v>56.077399999999997</v>
      </c>
      <c r="AO786" s="23">
        <v>61.978999999999999</v>
      </c>
      <c r="AP786" s="23">
        <v>94.195999999999998</v>
      </c>
      <c r="AQ786" s="23">
        <v>18.998000000000001</v>
      </c>
      <c r="AR786" s="23">
        <v>35.450000000000003</v>
      </c>
      <c r="AS786" s="23">
        <v>29.88</v>
      </c>
      <c r="AT786" s="23">
        <v>74.691999999999993</v>
      </c>
      <c r="AU786" s="23">
        <v>81.39</v>
      </c>
      <c r="AX786" s="54">
        <f t="shared" si="2255"/>
        <v>0</v>
      </c>
      <c r="AY786" s="54">
        <f t="shared" si="2256"/>
        <v>0</v>
      </c>
      <c r="AZ786" s="54">
        <f t="shared" si="2257"/>
        <v>0</v>
      </c>
      <c r="BA786" s="54">
        <f t="shared" si="2258"/>
        <v>0</v>
      </c>
      <c r="BB786" s="54">
        <f t="shared" si="2259"/>
        <v>0</v>
      </c>
      <c r="BC786" s="54">
        <f t="shared" si="2260"/>
        <v>0</v>
      </c>
      <c r="BD786" s="54">
        <f t="shared" si="2261"/>
        <v>0</v>
      </c>
      <c r="BE786" s="54">
        <f t="shared" si="2262"/>
        <v>0</v>
      </c>
      <c r="BF786" s="54">
        <f t="shared" si="2263"/>
        <v>0</v>
      </c>
      <c r="BG786" s="54">
        <f t="shared" si="2264"/>
        <v>0</v>
      </c>
      <c r="BH786" s="54">
        <f t="shared" si="2265"/>
        <v>0</v>
      </c>
      <c r="BI786" s="54">
        <f t="shared" si="2266"/>
        <v>0</v>
      </c>
      <c r="BJ786" s="54">
        <f t="shared" si="2267"/>
        <v>0</v>
      </c>
      <c r="BK786" s="54">
        <f t="shared" si="2268"/>
        <v>0</v>
      </c>
      <c r="BL786" s="54">
        <f t="shared" si="2269"/>
        <v>0</v>
      </c>
      <c r="BM786" s="42"/>
      <c r="BO786" s="54">
        <f>'Norm-coeff'!$C$2+$AX786*'Norm-coeff'!$D$2+$AY786*'Norm-coeff'!$E$2+$AZ786*'Norm-coeff'!$F$2+$BA786*'Norm-coeff'!$G$2+$BB786*'Norm-coeff'!$H$2+$BC786*'Norm-coeff'!$I$2+$BD786*'Norm-coeff'!$J$2+$BE786*'Norm-coeff'!$K$2+$BF786*'Norm-coeff'!$L$2+$BG786*'Norm-coeff'!$M$2+$BH786*'Norm-coeff'!$N$2+$BI786*'Norm-coeff'!$O$2</f>
        <v>5.4045421474420303</v>
      </c>
      <c r="BP786" s="54">
        <f>'Norm-coeff'!$C$3+$AX786*'Norm-coeff'!$D$3+$AY786*'Norm-coeff'!$E$3+$AZ786*'Norm-coeff'!$F$3+$BA786*'Norm-coeff'!$G$3+$BB786*'Norm-coeff'!$H$3+$BC786*'Norm-coeff'!$I$3+$BD786*'Norm-coeff'!$J$3+$BE786*'Norm-coeff'!$K$3+$BF786*'Norm-coeff'!$L$3+$BG786*'Norm-coeff'!$M$3+$BH786*'Norm-coeff'!$N$3+$BI786*'Norm-coeff'!$O$3</f>
        <v>3.15319116612705</v>
      </c>
      <c r="BQ786" s="54">
        <f>'Norm-coeff'!$C$4+$AX786*'Norm-coeff'!$D$4+$AY786*'Norm-coeff'!$E$4+$AZ786*'Norm-coeff'!$F$4+$BA786*'Norm-coeff'!$G$4+$BB786*'Norm-coeff'!$H$4+$BC786*'Norm-coeff'!$I$4+$BD786*'Norm-coeff'!$J$4+$BE786*'Norm-coeff'!$K$4+$BF786*'Norm-coeff'!$L$4+$BG786*'Norm-coeff'!$M$4+$BH786*'Norm-coeff'!$N$4+$BI786*'Norm-coeff'!$O$4</f>
        <v>1.42115649462768</v>
      </c>
      <c r="BR786" s="54">
        <f>'Norm-coeff'!$C$5+$AX786*'Norm-coeff'!$D$5+$AY786*'Norm-coeff'!$E$5+$AZ786*'Norm-coeff'!$F$5+$BA786*'Norm-coeff'!$G$5+$BB786*'Norm-coeff'!$H$5+$BC786*'Norm-coeff'!$I$5+$BD786*'Norm-coeff'!$J$5+$BE786*'Norm-coeff'!$K$5+$BF786*'Norm-coeff'!$L$5+$BG786*'Norm-coeff'!$M$5+$BH786*'Norm-coeff'!$N$5+$BI786*'Norm-coeff'!$O$5</f>
        <v>1.0553329241296201</v>
      </c>
      <c r="BS786" s="54">
        <f>'Norm-coeff'!$C$6+$AX786*'Norm-coeff'!$D$6+$AY786*'Norm-coeff'!$E$6+$AZ786*'Norm-coeff'!$F$6+$BA786*'Norm-coeff'!$G$6+$BB786*'Norm-coeff'!$H$6+$BC786*'Norm-coeff'!$I$6+$BD786*'Norm-coeff'!$J$6+$BE786*'Norm-coeff'!$K$6+$BF786*'Norm-coeff'!$L$6+$BG786*'Norm-coeff'!$M$6+$BH786*'Norm-coeff'!$N$6+$BI786*'Norm-coeff'!$O$6</f>
        <v>-1.48700885495103E-2</v>
      </c>
      <c r="BT786" s="54">
        <f>'Norm-coeff'!$C$7+$AX786*'Norm-coeff'!$D$7+$AY786*'Norm-coeff'!$E$7+$AZ786*'Norm-coeff'!$F$7+$BA786*'Norm-coeff'!$G$7+$BB786*'Norm-coeff'!$H$7+$BC786*'Norm-coeff'!$I$7+$BD786*'Norm-coeff'!$J$7+$BE786*'Norm-coeff'!$K$7+$BF786*'Norm-coeff'!$L$7+$BG786*'Norm-coeff'!$M$7+$BH786*'Norm-coeff'!$N$7+$BI786*'Norm-coeff'!$O$7</f>
        <v>2.0907583608832998</v>
      </c>
      <c r="BU786" s="54">
        <f>'Norm-coeff'!$C$8+$AX786*'Norm-coeff'!$D$8+$AY786*'Norm-coeff'!$E$8+$AZ786*'Norm-coeff'!$F$8+$BA786*'Norm-coeff'!$G$8+$BB786*'Norm-coeff'!$H$8+$BC786*'Norm-coeff'!$I$8+$BD786*'Norm-coeff'!$J$8+$BE786*'Norm-coeff'!$K$8+$BF786*'Norm-coeff'!$L$8+$BG786*'Norm-coeff'!$M$8+$BH786*'Norm-coeff'!$N$8+$BI786*'Norm-coeff'!$O$8</f>
        <v>0.65894159836244504</v>
      </c>
      <c r="BV786" s="54">
        <f>'Norm-coeff'!$C$9+$AX786*'Norm-coeff'!$D$9+$AY786*'Norm-coeff'!$E$9+$AZ786*'Norm-coeff'!$F$9+$BA786*'Norm-coeff'!$G$9+$BB786*'Norm-coeff'!$H$9+$BC786*'Norm-coeff'!$I$9+$BD786*'Norm-coeff'!$J$9+$BE786*'Norm-coeff'!$K$9+$BF786*'Norm-coeff'!$L$9+$BG786*'Norm-coeff'!$M$9+$BH786*'Norm-coeff'!$N$9+$BI786*'Norm-coeff'!$O$9</f>
        <v>1.48961085014701</v>
      </c>
      <c r="BW786" s="54">
        <f>'Norm-coeff'!$C$10+$AX786*'Norm-coeff'!$D$10+$AY786*'Norm-coeff'!$E$10+$AZ786*'Norm-coeff'!$F$10+$BA786*'Norm-coeff'!$G$10+$BB786*'Norm-coeff'!$H$10+$BC786*'Norm-coeff'!$I$10+$BD786*'Norm-coeff'!$J$10+$BE786*'Norm-coeff'!$K$10+$BF786*'Norm-coeff'!$L$10+$BG786*'Norm-coeff'!$M$10+$BH786*'Norm-coeff'!$N$10+$BI786*'Norm-coeff'!$O$10</f>
        <v>1.42058735749591</v>
      </c>
      <c r="BX786" s="54">
        <f>'Norm-coeff'!$C$11+$AX786*'Norm-coeff'!$D$11+$AY786*'Norm-coeff'!$E$11+$AZ786*'Norm-coeff'!$F$11+$BA786*'Norm-coeff'!$G$11+$BB786*'Norm-coeff'!$H$11+$BC786*'Norm-coeff'!$I$11+$BD786*'Norm-coeff'!$J$11+$BE786*'Norm-coeff'!$K$11+$BF786*'Norm-coeff'!$L$11+$BG786*'Norm-coeff'!$M$11+$BH786*'Norm-coeff'!$N$11+$BI786*'Norm-coeff'!$O$11</f>
        <v>0.221233014421479</v>
      </c>
      <c r="BY786" s="54">
        <f>'Norm-coeff'!$C$12+$AX786*'Norm-coeff'!$D$12+$AY786*'Norm-coeff'!$E$12+$AZ786*'Norm-coeff'!$F$12+$BA786*'Norm-coeff'!$G$12+$BB786*'Norm-coeff'!$H$12+$BC786*'Norm-coeff'!$I$12+$BD786*'Norm-coeff'!$J$12+$BE786*'Norm-coeff'!$K$12+$BF786*'Norm-coeff'!$L$12+$BG786*'Norm-coeff'!$M$12+$BH786*'Norm-coeff'!$N$12+$BI786*'Norm-coeff'!$O$12</f>
        <v>0.283527502056037</v>
      </c>
      <c r="BZ786" s="54">
        <f>'Norm-coeff'!$C$13+$AX786*'Norm-coeff'!$D$13+$AY786*'Norm-coeff'!$E$13+$AZ786*'Norm-coeff'!$F$13+$BA786*'Norm-coeff'!$G$13+$BB786*'Norm-coeff'!$H$13+$BC786*'Norm-coeff'!$I$13+$BD786*'Norm-coeff'!$J$13+$BE786*'Norm-coeff'!$K$13+$BF786*'Norm-coeff'!$L$13+$BG786*'Norm-coeff'!$M$13+$BH786*'Norm-coeff'!$N$13+$BI786*'Norm-coeff'!$O$13</f>
        <v>-4.1864930554451202E-2</v>
      </c>
      <c r="CA786" s="54">
        <f>'Norm-coeff'!$C$14+$AX786*'Norm-coeff'!$D$14+$AY786*'Norm-coeff'!$E$14+$AZ786*'Norm-coeff'!$F$14+$BA786*'Norm-coeff'!$G$14+$BB786*'Norm-coeff'!$H$14+$BC786*'Norm-coeff'!$I$14+$BD786*'Norm-coeff'!$J$14+$BE786*'Norm-coeff'!$K$14+$BF786*'Norm-coeff'!$L$14+$BG786*'Norm-coeff'!$M$14+$BH786*'Norm-coeff'!$N$14+$BI786*'Norm-coeff'!$O$14</f>
        <v>4.2526983164477103</v>
      </c>
      <c r="CC786" s="54">
        <f t="shared" si="2394"/>
        <v>0</v>
      </c>
      <c r="CG786" s="54">
        <f t="shared" si="2270"/>
        <v>0</v>
      </c>
      <c r="CH786" s="54">
        <f t="shared" si="2248"/>
        <v>0</v>
      </c>
      <c r="CI786" s="54">
        <f t="shared" si="2271"/>
        <v>0</v>
      </c>
      <c r="CJ786" s="56">
        <f t="shared" si="2272"/>
        <v>0</v>
      </c>
      <c r="CK786" s="54">
        <f t="shared" si="2273"/>
        <v>0</v>
      </c>
      <c r="CL786" s="54">
        <f t="shared" si="2274"/>
        <v>0</v>
      </c>
      <c r="CM786" s="54">
        <f t="shared" si="2275"/>
        <v>0</v>
      </c>
      <c r="CN786" s="54">
        <f t="shared" si="2276"/>
        <v>0</v>
      </c>
      <c r="CO786" s="54">
        <f t="shared" si="2277"/>
        <v>0</v>
      </c>
      <c r="CP786" s="54">
        <f t="shared" si="2278"/>
        <v>0</v>
      </c>
      <c r="CQ786" s="54">
        <f t="shared" si="2279"/>
        <v>0</v>
      </c>
      <c r="CR786" s="54">
        <f t="shared" si="2280"/>
        <v>0</v>
      </c>
      <c r="CS786" s="54">
        <f t="shared" si="2281"/>
        <v>0</v>
      </c>
      <c r="CU786" s="54">
        <f t="shared" si="2282"/>
        <v>0</v>
      </c>
      <c r="CV786" s="54">
        <f t="shared" si="2283"/>
        <v>0</v>
      </c>
      <c r="CW786" s="54">
        <f t="shared" si="2284"/>
        <v>0</v>
      </c>
      <c r="CX786" s="54">
        <f t="shared" si="2285"/>
        <v>0</v>
      </c>
      <c r="CZ786" s="54">
        <f t="shared" si="2286"/>
        <v>0</v>
      </c>
      <c r="DA786" s="54">
        <f t="shared" si="2287"/>
        <v>0</v>
      </c>
      <c r="DB786" s="54">
        <f t="shared" si="2288"/>
        <v>0</v>
      </c>
      <c r="DC786" s="54">
        <f t="shared" si="2289"/>
        <v>0</v>
      </c>
      <c r="DD786" s="54">
        <f t="shared" si="2290"/>
        <v>0</v>
      </c>
      <c r="DE786" s="54">
        <f t="shared" si="2291"/>
        <v>0</v>
      </c>
      <c r="DF786" s="54">
        <f t="shared" si="2292"/>
        <v>0</v>
      </c>
      <c r="DG786" s="54">
        <f t="shared" si="2293"/>
        <v>2</v>
      </c>
      <c r="DH786" s="71">
        <f t="shared" si="2294"/>
        <v>0</v>
      </c>
      <c r="DI786" s="71">
        <f t="shared" si="2295"/>
        <v>0</v>
      </c>
      <c r="DJ786" s="54">
        <f t="shared" si="2296"/>
        <v>0</v>
      </c>
      <c r="DK786" s="54">
        <f t="shared" si="2297"/>
        <v>2</v>
      </c>
      <c r="DL786" s="4">
        <f t="shared" si="2222"/>
        <v>0</v>
      </c>
      <c r="DM786" s="3">
        <f t="shared" si="2298"/>
        <v>0</v>
      </c>
      <c r="DN786" s="3">
        <f t="shared" si="2299"/>
        <v>0</v>
      </c>
      <c r="DO786" s="4" t="e">
        <f t="shared" si="2300"/>
        <v>#DIV/0!</v>
      </c>
      <c r="DP786" s="57"/>
      <c r="DQ786" s="57"/>
      <c r="DR786" s="56">
        <f t="shared" si="2223"/>
        <v>2</v>
      </c>
      <c r="DS786" s="56">
        <f t="shared" si="2224"/>
        <v>0</v>
      </c>
      <c r="DT786" s="38">
        <f t="shared" si="2225"/>
        <v>0</v>
      </c>
      <c r="DU786" s="38">
        <f t="shared" si="2301"/>
        <v>2</v>
      </c>
      <c r="DV786" s="38">
        <f t="shared" si="2226"/>
        <v>0</v>
      </c>
      <c r="DW786" s="39">
        <f t="shared" si="2227"/>
        <v>0</v>
      </c>
      <c r="DX786" s="39">
        <f t="shared" si="2228"/>
        <v>0</v>
      </c>
      <c r="DY786" s="39">
        <f t="shared" si="2229"/>
        <v>0</v>
      </c>
      <c r="DZ786" s="39">
        <f t="shared" si="2230"/>
        <v>0</v>
      </c>
      <c r="EA786" s="39">
        <f t="shared" si="2231"/>
        <v>0</v>
      </c>
      <c r="EB786" s="37" t="e">
        <f t="shared" si="2302"/>
        <v>#DIV/0!</v>
      </c>
      <c r="EC786" s="37" t="e">
        <f t="shared" si="2303"/>
        <v>#DIV/0!</v>
      </c>
      <c r="ED786" s="37" t="e">
        <f t="shared" si="2304"/>
        <v>#DIV/0!</v>
      </c>
      <c r="EE786" s="37" t="e">
        <f t="shared" si="2305"/>
        <v>#DIV/0!</v>
      </c>
      <c r="EF786" s="39" t="e">
        <f t="shared" si="2306"/>
        <v>#DIV/0!</v>
      </c>
      <c r="EG786" s="37" t="e">
        <f t="shared" si="2307"/>
        <v>#DIV/0!</v>
      </c>
      <c r="EH786" s="37" t="e">
        <f t="shared" si="2308"/>
        <v>#DIV/0!</v>
      </c>
      <c r="EI786" s="11" t="b">
        <f t="shared" si="2309"/>
        <v>1</v>
      </c>
      <c r="EJ786" s="11" t="b">
        <f t="shared" si="2310"/>
        <v>0</v>
      </c>
      <c r="EK786" s="39" t="e">
        <f t="shared" si="2311"/>
        <v>#DIV/0!</v>
      </c>
      <c r="EL786" s="39" t="e">
        <f t="shared" si="2312"/>
        <v>#DIV/0!</v>
      </c>
      <c r="EM786" s="39" t="e">
        <f t="shared" si="2313"/>
        <v>#DIV/0!</v>
      </c>
      <c r="EN786" s="39" t="e">
        <f t="shared" si="2314"/>
        <v>#DIV/0!</v>
      </c>
      <c r="EO786" s="39" t="e">
        <f t="shared" si="2315"/>
        <v>#DIV/0!</v>
      </c>
      <c r="EP786" s="39" t="e">
        <f t="shared" si="2316"/>
        <v>#DIV/0!</v>
      </c>
      <c r="EQ786" s="39" t="e">
        <f t="shared" si="2317"/>
        <v>#DIV/0!</v>
      </c>
      <c r="ER786" s="39" t="e">
        <f t="shared" si="2318"/>
        <v>#DIV/0!</v>
      </c>
      <c r="ES786" s="58" t="str">
        <f t="shared" si="2319"/>
        <v>(OH,F,Cl)-dominate amphibole</v>
      </c>
      <c r="ET786" s="58" t="e">
        <f t="shared" si="2320"/>
        <v>#N/A</v>
      </c>
      <c r="EU786" s="56">
        <f t="shared" si="2232"/>
        <v>0</v>
      </c>
      <c r="EV786" s="56">
        <f t="shared" si="2233"/>
        <v>0</v>
      </c>
      <c r="EW786" s="56">
        <f t="shared" si="2234"/>
        <v>0</v>
      </c>
      <c r="EX786" s="56">
        <f t="shared" si="2235"/>
        <v>0</v>
      </c>
      <c r="EY786" s="56">
        <f t="shared" si="2236"/>
        <v>0</v>
      </c>
      <c r="EZ786" s="56">
        <f t="shared" si="2237"/>
        <v>0</v>
      </c>
      <c r="FA786" s="39">
        <f t="shared" si="2238"/>
        <v>0</v>
      </c>
      <c r="FB786" s="39">
        <f t="shared" si="2239"/>
        <v>0</v>
      </c>
      <c r="FC786" s="54">
        <f t="shared" si="2240"/>
        <v>0</v>
      </c>
      <c r="FD786" s="54">
        <f t="shared" si="2241"/>
        <v>0</v>
      </c>
      <c r="FE786" s="39">
        <f t="shared" si="2242"/>
        <v>0</v>
      </c>
      <c r="FF786" s="54">
        <f t="shared" si="2243"/>
        <v>0</v>
      </c>
      <c r="FG786" s="39">
        <f t="shared" si="2244"/>
        <v>0</v>
      </c>
      <c r="FH786" s="39">
        <f t="shared" si="2321"/>
        <v>0</v>
      </c>
      <c r="FI786" s="39">
        <f t="shared" si="2322"/>
        <v>0</v>
      </c>
      <c r="FJ786" s="39">
        <f t="shared" si="2323"/>
        <v>0</v>
      </c>
      <c r="FK786" s="39" t="e">
        <f t="shared" si="2324"/>
        <v>#DIV/0!</v>
      </c>
      <c r="FL786" s="39" t="e">
        <f t="shared" si="2325"/>
        <v>#DIV/0!</v>
      </c>
      <c r="FM786" s="39" t="e">
        <f t="shared" si="2326"/>
        <v>#DIV/0!</v>
      </c>
      <c r="FN786" s="39">
        <f t="shared" si="2327"/>
        <v>1</v>
      </c>
      <c r="FO786" s="39">
        <f t="shared" si="2245"/>
        <v>0</v>
      </c>
      <c r="FP786" s="39">
        <f t="shared" si="2246"/>
        <v>0</v>
      </c>
      <c r="FQ786" s="39">
        <f t="shared" si="2247"/>
        <v>0</v>
      </c>
      <c r="FR786" s="39">
        <f t="shared" si="2328"/>
        <v>0</v>
      </c>
      <c r="FS786" s="39">
        <f t="shared" si="2329"/>
        <v>0</v>
      </c>
      <c r="FU786" s="39" t="e">
        <f t="shared" si="2330"/>
        <v>#DIV/0!</v>
      </c>
      <c r="FV786" s="39" t="e">
        <f t="shared" si="2331"/>
        <v>#DIV/0!</v>
      </c>
      <c r="FW786" s="39" t="e">
        <f t="shared" si="2332"/>
        <v>#DIV/0!</v>
      </c>
      <c r="FY786" s="39" t="e">
        <f t="shared" si="2333"/>
        <v>#DIV/0!</v>
      </c>
      <c r="FZ786" s="39" t="e">
        <f t="shared" si="2334"/>
        <v>#DIV/0!</v>
      </c>
      <c r="GA786" s="39" t="e">
        <f t="shared" si="2335"/>
        <v>#DIV/0!</v>
      </c>
      <c r="GB786" s="39" t="e">
        <f t="shared" si="2336"/>
        <v>#DIV/0!</v>
      </c>
      <c r="GC786" s="39" t="e">
        <f t="shared" si="2337"/>
        <v>#DIV/0!</v>
      </c>
      <c r="GD786" s="39" t="e">
        <f t="shared" si="2338"/>
        <v>#DIV/0!</v>
      </c>
      <c r="GE786" s="39" t="e">
        <f t="shared" si="2339"/>
        <v>#DIV/0!</v>
      </c>
      <c r="GF786" s="39" t="e">
        <f t="shared" si="2340"/>
        <v>#DIV/0!</v>
      </c>
      <c r="GG786" s="39" t="e">
        <f t="shared" si="2341"/>
        <v>#DIV/0!</v>
      </c>
      <c r="GH786" s="39" t="e">
        <f t="shared" si="2342"/>
        <v>#DIV/0!</v>
      </c>
      <c r="GI786" s="39"/>
      <c r="GJ786" s="39" t="e">
        <f t="shared" si="2343"/>
        <v>#DIV/0!</v>
      </c>
      <c r="GK786" s="39" t="e">
        <f t="shared" si="2344"/>
        <v>#DIV/0!</v>
      </c>
      <c r="GL786" s="39" t="e">
        <f t="shared" si="2345"/>
        <v>#DIV/0!</v>
      </c>
      <c r="GM786" s="39" t="e">
        <f t="shared" si="2346"/>
        <v>#DIV/0!</v>
      </c>
      <c r="GN786" s="39" t="e">
        <f t="shared" si="2347"/>
        <v>#DIV/0!</v>
      </c>
      <c r="GO786" s="57"/>
      <c r="GP786" s="57" t="e">
        <f t="shared" si="2348"/>
        <v>#DIV/0!</v>
      </c>
      <c r="GQ786" s="59" t="e">
        <f t="shared" si="2349"/>
        <v>#DIV/0!</v>
      </c>
      <c r="GR786" s="41" t="e">
        <f t="shared" si="2350"/>
        <v>#DIV/0!</v>
      </c>
      <c r="GS786" s="57" t="e">
        <f t="shared" si="2351"/>
        <v>#DIV/0!</v>
      </c>
      <c r="GT786" s="57" t="e">
        <f t="shared" si="2352"/>
        <v>#DIV/0!</v>
      </c>
      <c r="GU786" s="57" t="e">
        <f t="shared" si="2353"/>
        <v>#DIV/0!</v>
      </c>
      <c r="GV786" s="57"/>
      <c r="GW786" s="42" t="e">
        <f t="shared" si="2354"/>
        <v>#DIV/0!</v>
      </c>
      <c r="GX786" s="42" t="e">
        <f t="shared" si="2355"/>
        <v>#DIV/0!</v>
      </c>
      <c r="GY786" s="42" t="e">
        <f t="shared" si="2356"/>
        <v>#DIV/0!</v>
      </c>
      <c r="GZ786" s="57"/>
      <c r="HA786" s="2" t="e">
        <f t="shared" si="2357"/>
        <v>#DIV/0!</v>
      </c>
      <c r="HB786" s="2" t="e">
        <f t="shared" si="2358"/>
        <v>#DIV/0!</v>
      </c>
      <c r="HC786" s="2" t="e">
        <f t="shared" si="2359"/>
        <v>#DIV/0!</v>
      </c>
      <c r="HD786" s="2" t="e">
        <f t="shared" si="2360"/>
        <v>#DIV/0!</v>
      </c>
      <c r="HE786" s="2" t="e">
        <f t="shared" si="2361"/>
        <v>#DIV/0!</v>
      </c>
      <c r="HF786" s="2" t="e">
        <f t="shared" si="2362"/>
        <v>#DIV/0!</v>
      </c>
      <c r="HG786" s="2" t="e">
        <f t="shared" si="2363"/>
        <v>#DIV/0!</v>
      </c>
      <c r="HH786" s="2" t="e">
        <f t="shared" si="2364"/>
        <v>#DIV/0!</v>
      </c>
      <c r="HI786" s="2" t="e">
        <f t="shared" si="2365"/>
        <v>#DIV/0!</v>
      </c>
      <c r="HJ786" s="11" t="e">
        <f t="shared" si="2366"/>
        <v>#DIV/0!</v>
      </c>
      <c r="HK786" s="60" t="e">
        <f t="shared" si="2367"/>
        <v>#DIV/0!</v>
      </c>
      <c r="HL786" s="57"/>
      <c r="HM786" s="57" t="e">
        <f t="shared" si="2368"/>
        <v>#DIV/0!</v>
      </c>
      <c r="HN786" s="57" t="e">
        <f t="shared" si="2369"/>
        <v>#DIV/0!</v>
      </c>
      <c r="HO786" s="57" t="e">
        <f t="shared" si="2370"/>
        <v>#DIV/0!</v>
      </c>
      <c r="HP786" s="57" t="e">
        <f t="shared" si="2371"/>
        <v>#DIV/0!</v>
      </c>
      <c r="HQ786" s="57" t="e">
        <f t="shared" si="2372"/>
        <v>#DIV/0!</v>
      </c>
      <c r="HR786" s="57"/>
      <c r="HS786" s="57" t="e">
        <f t="shared" si="2373"/>
        <v>#DIV/0!</v>
      </c>
      <c r="HT786" s="57" t="e">
        <f t="shared" si="2374"/>
        <v>#DIV/0!</v>
      </c>
      <c r="HU786" s="57" t="e">
        <f t="shared" si="2375"/>
        <v>#DIV/0!</v>
      </c>
      <c r="HV786" s="57" t="e">
        <f t="shared" si="2376"/>
        <v>#DIV/0!</v>
      </c>
      <c r="HW786" s="57" t="e">
        <f t="shared" si="2377"/>
        <v>#DIV/0!</v>
      </c>
      <c r="HX786" s="57"/>
      <c r="HY786" s="57" t="e">
        <f t="shared" si="2378"/>
        <v>#DIV/0!</v>
      </c>
      <c r="HZ786" s="57" t="e">
        <f t="shared" si="2379"/>
        <v>#DIV/0!</v>
      </c>
      <c r="IA786" s="57"/>
      <c r="IB786" s="61">
        <f t="shared" si="2380"/>
        <v>0</v>
      </c>
      <c r="IC786" s="57" t="str">
        <f t="shared" si="2381"/>
        <v/>
      </c>
      <c r="ID786" s="42"/>
      <c r="IE786" s="2" t="str">
        <f t="shared" si="2382"/>
        <v/>
      </c>
      <c r="IF786" s="60" t="e">
        <f t="shared" si="2383"/>
        <v>#DIV/0!</v>
      </c>
      <c r="IG786" s="60" t="str">
        <f t="shared" si="2384"/>
        <v/>
      </c>
      <c r="IH786" s="60" t="str">
        <f t="shared" si="2385"/>
        <v>zinco-</v>
      </c>
      <c r="II786" s="60" t="str">
        <f t="shared" si="2386"/>
        <v>mangano-</v>
      </c>
      <c r="IJ786" s="60" t="e">
        <f t="shared" si="2387"/>
        <v>#DIV/0!</v>
      </c>
      <c r="IK786" s="60" t="e">
        <f t="shared" si="2388"/>
        <v>#DIV/0!</v>
      </c>
      <c r="IL786" s="60" t="e">
        <f t="shared" si="2389"/>
        <v>#DIV/0!</v>
      </c>
      <c r="IM786" s="60" t="e">
        <f t="shared" si="2390"/>
        <v>#DIV/0!</v>
      </c>
      <c r="IN786" s="60" t="str">
        <f t="shared" si="2391"/>
        <v/>
      </c>
      <c r="IO786" s="60" t="str">
        <f t="shared" si="2392"/>
        <v/>
      </c>
      <c r="IP786" s="57"/>
      <c r="IQ786" s="57" t="str">
        <f t="shared" si="2393"/>
        <v>ERROR!!</v>
      </c>
    </row>
    <row r="787" spans="24:251">
      <c r="X787" s="29">
        <f t="shared" si="2249"/>
        <v>0</v>
      </c>
      <c r="Y787" s="29">
        <f t="shared" si="2250"/>
        <v>0</v>
      </c>
      <c r="Z787" s="29" t="e">
        <f t="shared" si="2251"/>
        <v>#DIV/0!</v>
      </c>
      <c r="AA787" s="29" t="e">
        <f t="shared" si="2252"/>
        <v>#DIV/0!</v>
      </c>
      <c r="AB787" s="29" t="e">
        <f t="shared" si="2253"/>
        <v>#DIV/0!</v>
      </c>
      <c r="AC787" s="29" t="e">
        <f t="shared" si="2254"/>
        <v>#DIV/0!</v>
      </c>
      <c r="AF787" s="23">
        <v>60.084299999999999</v>
      </c>
      <c r="AG787" s="23">
        <v>79.878799999999998</v>
      </c>
      <c r="AH787" s="23">
        <v>101.96120000000001</v>
      </c>
      <c r="AI787" s="23">
        <v>151.99039999999999</v>
      </c>
      <c r="AJ787" s="23">
        <v>159.69</v>
      </c>
      <c r="AK787" s="23">
        <v>71.846400000000003</v>
      </c>
      <c r="AL787" s="23">
        <v>70.9375</v>
      </c>
      <c r="AM787" s="23">
        <v>40.304400000000001</v>
      </c>
      <c r="AN787" s="23">
        <v>56.077399999999997</v>
      </c>
      <c r="AO787" s="23">
        <v>61.978999999999999</v>
      </c>
      <c r="AP787" s="23">
        <v>94.195999999999998</v>
      </c>
      <c r="AQ787" s="23">
        <v>18.998000000000001</v>
      </c>
      <c r="AR787" s="23">
        <v>35.450000000000003</v>
      </c>
      <c r="AS787" s="23">
        <v>29.88</v>
      </c>
      <c r="AT787" s="23">
        <v>74.691999999999993</v>
      </c>
      <c r="AU787" s="23">
        <v>81.39</v>
      </c>
      <c r="AX787" s="54">
        <f t="shared" si="2255"/>
        <v>0</v>
      </c>
      <c r="AY787" s="54">
        <f t="shared" si="2256"/>
        <v>0</v>
      </c>
      <c r="AZ787" s="54">
        <f t="shared" si="2257"/>
        <v>0</v>
      </c>
      <c r="BA787" s="54">
        <f t="shared" si="2258"/>
        <v>0</v>
      </c>
      <c r="BB787" s="54">
        <f t="shared" si="2259"/>
        <v>0</v>
      </c>
      <c r="BC787" s="54">
        <f t="shared" si="2260"/>
        <v>0</v>
      </c>
      <c r="BD787" s="54">
        <f t="shared" si="2261"/>
        <v>0</v>
      </c>
      <c r="BE787" s="54">
        <f t="shared" si="2262"/>
        <v>0</v>
      </c>
      <c r="BF787" s="54">
        <f t="shared" si="2263"/>
        <v>0</v>
      </c>
      <c r="BG787" s="54">
        <f t="shared" si="2264"/>
        <v>0</v>
      </c>
      <c r="BH787" s="54">
        <f t="shared" si="2265"/>
        <v>0</v>
      </c>
      <c r="BI787" s="54">
        <f t="shared" si="2266"/>
        <v>0</v>
      </c>
      <c r="BJ787" s="54">
        <f t="shared" si="2267"/>
        <v>0</v>
      </c>
      <c r="BK787" s="54">
        <f t="shared" si="2268"/>
        <v>0</v>
      </c>
      <c r="BL787" s="54">
        <f t="shared" si="2269"/>
        <v>0</v>
      </c>
      <c r="BM787" s="42"/>
      <c r="BO787" s="54">
        <f>'Norm-coeff'!$C$2+$AX787*'Norm-coeff'!$D$2+$AY787*'Norm-coeff'!$E$2+$AZ787*'Norm-coeff'!$F$2+$BA787*'Norm-coeff'!$G$2+$BB787*'Norm-coeff'!$H$2+$BC787*'Norm-coeff'!$I$2+$BD787*'Norm-coeff'!$J$2+$BE787*'Norm-coeff'!$K$2+$BF787*'Norm-coeff'!$L$2+$BG787*'Norm-coeff'!$M$2+$BH787*'Norm-coeff'!$N$2+$BI787*'Norm-coeff'!$O$2</f>
        <v>5.4045421474420303</v>
      </c>
      <c r="BP787" s="54">
        <f>'Norm-coeff'!$C$3+$AX787*'Norm-coeff'!$D$3+$AY787*'Norm-coeff'!$E$3+$AZ787*'Norm-coeff'!$F$3+$BA787*'Norm-coeff'!$G$3+$BB787*'Norm-coeff'!$H$3+$BC787*'Norm-coeff'!$I$3+$BD787*'Norm-coeff'!$J$3+$BE787*'Norm-coeff'!$K$3+$BF787*'Norm-coeff'!$L$3+$BG787*'Norm-coeff'!$M$3+$BH787*'Norm-coeff'!$N$3+$BI787*'Norm-coeff'!$O$3</f>
        <v>3.15319116612705</v>
      </c>
      <c r="BQ787" s="54">
        <f>'Norm-coeff'!$C$4+$AX787*'Norm-coeff'!$D$4+$AY787*'Norm-coeff'!$E$4+$AZ787*'Norm-coeff'!$F$4+$BA787*'Norm-coeff'!$G$4+$BB787*'Norm-coeff'!$H$4+$BC787*'Norm-coeff'!$I$4+$BD787*'Norm-coeff'!$J$4+$BE787*'Norm-coeff'!$K$4+$BF787*'Norm-coeff'!$L$4+$BG787*'Norm-coeff'!$M$4+$BH787*'Norm-coeff'!$N$4+$BI787*'Norm-coeff'!$O$4</f>
        <v>1.42115649462768</v>
      </c>
      <c r="BR787" s="54">
        <f>'Norm-coeff'!$C$5+$AX787*'Norm-coeff'!$D$5+$AY787*'Norm-coeff'!$E$5+$AZ787*'Norm-coeff'!$F$5+$BA787*'Norm-coeff'!$G$5+$BB787*'Norm-coeff'!$H$5+$BC787*'Norm-coeff'!$I$5+$BD787*'Norm-coeff'!$J$5+$BE787*'Norm-coeff'!$K$5+$BF787*'Norm-coeff'!$L$5+$BG787*'Norm-coeff'!$M$5+$BH787*'Norm-coeff'!$N$5+$BI787*'Norm-coeff'!$O$5</f>
        <v>1.0553329241296201</v>
      </c>
      <c r="BS787" s="54">
        <f>'Norm-coeff'!$C$6+$AX787*'Norm-coeff'!$D$6+$AY787*'Norm-coeff'!$E$6+$AZ787*'Norm-coeff'!$F$6+$BA787*'Norm-coeff'!$G$6+$BB787*'Norm-coeff'!$H$6+$BC787*'Norm-coeff'!$I$6+$BD787*'Norm-coeff'!$J$6+$BE787*'Norm-coeff'!$K$6+$BF787*'Norm-coeff'!$L$6+$BG787*'Norm-coeff'!$M$6+$BH787*'Norm-coeff'!$N$6+$BI787*'Norm-coeff'!$O$6</f>
        <v>-1.48700885495103E-2</v>
      </c>
      <c r="BT787" s="54">
        <f>'Norm-coeff'!$C$7+$AX787*'Norm-coeff'!$D$7+$AY787*'Norm-coeff'!$E$7+$AZ787*'Norm-coeff'!$F$7+$BA787*'Norm-coeff'!$G$7+$BB787*'Norm-coeff'!$H$7+$BC787*'Norm-coeff'!$I$7+$BD787*'Norm-coeff'!$J$7+$BE787*'Norm-coeff'!$K$7+$BF787*'Norm-coeff'!$L$7+$BG787*'Norm-coeff'!$M$7+$BH787*'Norm-coeff'!$N$7+$BI787*'Norm-coeff'!$O$7</f>
        <v>2.0907583608832998</v>
      </c>
      <c r="BU787" s="54">
        <f>'Norm-coeff'!$C$8+$AX787*'Norm-coeff'!$D$8+$AY787*'Norm-coeff'!$E$8+$AZ787*'Norm-coeff'!$F$8+$BA787*'Norm-coeff'!$G$8+$BB787*'Norm-coeff'!$H$8+$BC787*'Norm-coeff'!$I$8+$BD787*'Norm-coeff'!$J$8+$BE787*'Norm-coeff'!$K$8+$BF787*'Norm-coeff'!$L$8+$BG787*'Norm-coeff'!$M$8+$BH787*'Norm-coeff'!$N$8+$BI787*'Norm-coeff'!$O$8</f>
        <v>0.65894159836244504</v>
      </c>
      <c r="BV787" s="54">
        <f>'Norm-coeff'!$C$9+$AX787*'Norm-coeff'!$D$9+$AY787*'Norm-coeff'!$E$9+$AZ787*'Norm-coeff'!$F$9+$BA787*'Norm-coeff'!$G$9+$BB787*'Norm-coeff'!$H$9+$BC787*'Norm-coeff'!$I$9+$BD787*'Norm-coeff'!$J$9+$BE787*'Norm-coeff'!$K$9+$BF787*'Norm-coeff'!$L$9+$BG787*'Norm-coeff'!$M$9+$BH787*'Norm-coeff'!$N$9+$BI787*'Norm-coeff'!$O$9</f>
        <v>1.48961085014701</v>
      </c>
      <c r="BW787" s="54">
        <f>'Norm-coeff'!$C$10+$AX787*'Norm-coeff'!$D$10+$AY787*'Norm-coeff'!$E$10+$AZ787*'Norm-coeff'!$F$10+$BA787*'Norm-coeff'!$G$10+$BB787*'Norm-coeff'!$H$10+$BC787*'Norm-coeff'!$I$10+$BD787*'Norm-coeff'!$J$10+$BE787*'Norm-coeff'!$K$10+$BF787*'Norm-coeff'!$L$10+$BG787*'Norm-coeff'!$M$10+$BH787*'Norm-coeff'!$N$10+$BI787*'Norm-coeff'!$O$10</f>
        <v>1.42058735749591</v>
      </c>
      <c r="BX787" s="54">
        <f>'Norm-coeff'!$C$11+$AX787*'Norm-coeff'!$D$11+$AY787*'Norm-coeff'!$E$11+$AZ787*'Norm-coeff'!$F$11+$BA787*'Norm-coeff'!$G$11+$BB787*'Norm-coeff'!$H$11+$BC787*'Norm-coeff'!$I$11+$BD787*'Norm-coeff'!$J$11+$BE787*'Norm-coeff'!$K$11+$BF787*'Norm-coeff'!$L$11+$BG787*'Norm-coeff'!$M$11+$BH787*'Norm-coeff'!$N$11+$BI787*'Norm-coeff'!$O$11</f>
        <v>0.221233014421479</v>
      </c>
      <c r="BY787" s="54">
        <f>'Norm-coeff'!$C$12+$AX787*'Norm-coeff'!$D$12+$AY787*'Norm-coeff'!$E$12+$AZ787*'Norm-coeff'!$F$12+$BA787*'Norm-coeff'!$G$12+$BB787*'Norm-coeff'!$H$12+$BC787*'Norm-coeff'!$I$12+$BD787*'Norm-coeff'!$J$12+$BE787*'Norm-coeff'!$K$12+$BF787*'Norm-coeff'!$L$12+$BG787*'Norm-coeff'!$M$12+$BH787*'Norm-coeff'!$N$12+$BI787*'Norm-coeff'!$O$12</f>
        <v>0.283527502056037</v>
      </c>
      <c r="BZ787" s="54">
        <f>'Norm-coeff'!$C$13+$AX787*'Norm-coeff'!$D$13+$AY787*'Norm-coeff'!$E$13+$AZ787*'Norm-coeff'!$F$13+$BA787*'Norm-coeff'!$G$13+$BB787*'Norm-coeff'!$H$13+$BC787*'Norm-coeff'!$I$13+$BD787*'Norm-coeff'!$J$13+$BE787*'Norm-coeff'!$K$13+$BF787*'Norm-coeff'!$L$13+$BG787*'Norm-coeff'!$M$13+$BH787*'Norm-coeff'!$N$13+$BI787*'Norm-coeff'!$O$13</f>
        <v>-4.1864930554451202E-2</v>
      </c>
      <c r="CA787" s="54">
        <f>'Norm-coeff'!$C$14+$AX787*'Norm-coeff'!$D$14+$AY787*'Norm-coeff'!$E$14+$AZ787*'Norm-coeff'!$F$14+$BA787*'Norm-coeff'!$G$14+$BB787*'Norm-coeff'!$H$14+$BC787*'Norm-coeff'!$I$14+$BD787*'Norm-coeff'!$J$14+$BE787*'Norm-coeff'!$K$14+$BF787*'Norm-coeff'!$L$14+$BG787*'Norm-coeff'!$M$14+$BH787*'Norm-coeff'!$N$14+$BI787*'Norm-coeff'!$O$14</f>
        <v>4.2526983164477103</v>
      </c>
      <c r="CC787" s="54">
        <f t="shared" si="2394"/>
        <v>0</v>
      </c>
      <c r="CG787" s="54">
        <f t="shared" si="2270"/>
        <v>0</v>
      </c>
      <c r="CH787" s="54">
        <f t="shared" si="2248"/>
        <v>0</v>
      </c>
      <c r="CI787" s="54">
        <f t="shared" si="2271"/>
        <v>0</v>
      </c>
      <c r="CJ787" s="56">
        <f t="shared" si="2272"/>
        <v>0</v>
      </c>
      <c r="CK787" s="54">
        <f t="shared" si="2273"/>
        <v>0</v>
      </c>
      <c r="CL787" s="54">
        <f t="shared" si="2274"/>
        <v>0</v>
      </c>
      <c r="CM787" s="54">
        <f t="shared" si="2275"/>
        <v>0</v>
      </c>
      <c r="CN787" s="54">
        <f t="shared" si="2276"/>
        <v>0</v>
      </c>
      <c r="CO787" s="54">
        <f t="shared" si="2277"/>
        <v>0</v>
      </c>
      <c r="CP787" s="54">
        <f t="shared" si="2278"/>
        <v>0</v>
      </c>
      <c r="CQ787" s="54">
        <f t="shared" si="2279"/>
        <v>0</v>
      </c>
      <c r="CR787" s="54">
        <f t="shared" si="2280"/>
        <v>0</v>
      </c>
      <c r="CS787" s="54">
        <f t="shared" si="2281"/>
        <v>0</v>
      </c>
      <c r="CU787" s="54">
        <f t="shared" si="2282"/>
        <v>0</v>
      </c>
      <c r="CV787" s="54">
        <f t="shared" si="2283"/>
        <v>0</v>
      </c>
      <c r="CW787" s="54">
        <f t="shared" si="2284"/>
        <v>0</v>
      </c>
      <c r="CX787" s="54">
        <f t="shared" si="2285"/>
        <v>0</v>
      </c>
      <c r="CZ787" s="54">
        <f t="shared" si="2286"/>
        <v>0</v>
      </c>
      <c r="DA787" s="54">
        <f t="shared" si="2287"/>
        <v>0</v>
      </c>
      <c r="DB787" s="54">
        <f t="shared" si="2288"/>
        <v>0</v>
      </c>
      <c r="DC787" s="54">
        <f t="shared" si="2289"/>
        <v>0</v>
      </c>
      <c r="DD787" s="54">
        <f t="shared" si="2290"/>
        <v>0</v>
      </c>
      <c r="DE787" s="54">
        <f t="shared" si="2291"/>
        <v>0</v>
      </c>
      <c r="DF787" s="54">
        <f t="shared" si="2292"/>
        <v>0</v>
      </c>
      <c r="DG787" s="54">
        <f t="shared" si="2293"/>
        <v>2</v>
      </c>
      <c r="DH787" s="71">
        <f t="shared" si="2294"/>
        <v>0</v>
      </c>
      <c r="DI787" s="71">
        <f t="shared" si="2295"/>
        <v>0</v>
      </c>
      <c r="DJ787" s="54">
        <f t="shared" si="2296"/>
        <v>0</v>
      </c>
      <c r="DK787" s="54">
        <f t="shared" si="2297"/>
        <v>2</v>
      </c>
      <c r="DL787" s="4">
        <f t="shared" si="2222"/>
        <v>0</v>
      </c>
      <c r="DM787" s="3">
        <f t="shared" si="2298"/>
        <v>0</v>
      </c>
      <c r="DN787" s="3">
        <f t="shared" si="2299"/>
        <v>0</v>
      </c>
      <c r="DO787" s="4" t="e">
        <f t="shared" si="2300"/>
        <v>#DIV/0!</v>
      </c>
      <c r="DP787" s="57"/>
      <c r="DQ787" s="57"/>
      <c r="DR787" s="56">
        <f t="shared" si="2223"/>
        <v>2</v>
      </c>
      <c r="DS787" s="56">
        <f t="shared" si="2224"/>
        <v>0</v>
      </c>
      <c r="DT787" s="38">
        <f t="shared" si="2225"/>
        <v>0</v>
      </c>
      <c r="DU787" s="38">
        <f t="shared" si="2301"/>
        <v>2</v>
      </c>
      <c r="DV787" s="38">
        <f t="shared" si="2226"/>
        <v>0</v>
      </c>
      <c r="DW787" s="39">
        <f t="shared" si="2227"/>
        <v>0</v>
      </c>
      <c r="DX787" s="39">
        <f t="shared" si="2228"/>
        <v>0</v>
      </c>
      <c r="DY787" s="39">
        <f t="shared" si="2229"/>
        <v>0</v>
      </c>
      <c r="DZ787" s="39">
        <f t="shared" si="2230"/>
        <v>0</v>
      </c>
      <c r="EA787" s="39">
        <f t="shared" si="2231"/>
        <v>0</v>
      </c>
      <c r="EB787" s="37" t="e">
        <f t="shared" si="2302"/>
        <v>#DIV/0!</v>
      </c>
      <c r="EC787" s="37" t="e">
        <f t="shared" si="2303"/>
        <v>#DIV/0!</v>
      </c>
      <c r="ED787" s="37" t="e">
        <f t="shared" si="2304"/>
        <v>#DIV/0!</v>
      </c>
      <c r="EE787" s="37" t="e">
        <f t="shared" si="2305"/>
        <v>#DIV/0!</v>
      </c>
      <c r="EF787" s="39" t="e">
        <f t="shared" si="2306"/>
        <v>#DIV/0!</v>
      </c>
      <c r="EG787" s="37" t="e">
        <f t="shared" si="2307"/>
        <v>#DIV/0!</v>
      </c>
      <c r="EH787" s="37" t="e">
        <f t="shared" si="2308"/>
        <v>#DIV/0!</v>
      </c>
      <c r="EI787" s="11" t="b">
        <f t="shared" si="2309"/>
        <v>1</v>
      </c>
      <c r="EJ787" s="11" t="b">
        <f t="shared" si="2310"/>
        <v>0</v>
      </c>
      <c r="EK787" s="39" t="e">
        <f t="shared" si="2311"/>
        <v>#DIV/0!</v>
      </c>
      <c r="EL787" s="39" t="e">
        <f t="shared" si="2312"/>
        <v>#DIV/0!</v>
      </c>
      <c r="EM787" s="39" t="e">
        <f t="shared" si="2313"/>
        <v>#DIV/0!</v>
      </c>
      <c r="EN787" s="39" t="e">
        <f t="shared" si="2314"/>
        <v>#DIV/0!</v>
      </c>
      <c r="EO787" s="39" t="e">
        <f t="shared" si="2315"/>
        <v>#DIV/0!</v>
      </c>
      <c r="EP787" s="39" t="e">
        <f t="shared" si="2316"/>
        <v>#DIV/0!</v>
      </c>
      <c r="EQ787" s="39" t="e">
        <f t="shared" si="2317"/>
        <v>#DIV/0!</v>
      </c>
      <c r="ER787" s="39" t="e">
        <f t="shared" si="2318"/>
        <v>#DIV/0!</v>
      </c>
      <c r="ES787" s="58" t="str">
        <f t="shared" si="2319"/>
        <v>(OH,F,Cl)-dominate amphibole</v>
      </c>
      <c r="ET787" s="58" t="e">
        <f t="shared" si="2320"/>
        <v>#N/A</v>
      </c>
      <c r="EU787" s="56">
        <f t="shared" si="2232"/>
        <v>0</v>
      </c>
      <c r="EV787" s="56">
        <f t="shared" si="2233"/>
        <v>0</v>
      </c>
      <c r="EW787" s="56">
        <f t="shared" si="2234"/>
        <v>0</v>
      </c>
      <c r="EX787" s="56">
        <f t="shared" si="2235"/>
        <v>0</v>
      </c>
      <c r="EY787" s="56">
        <f t="shared" si="2236"/>
        <v>0</v>
      </c>
      <c r="EZ787" s="56">
        <f t="shared" si="2237"/>
        <v>0</v>
      </c>
      <c r="FA787" s="39">
        <f t="shared" si="2238"/>
        <v>0</v>
      </c>
      <c r="FB787" s="39">
        <f t="shared" si="2239"/>
        <v>0</v>
      </c>
      <c r="FC787" s="54">
        <f t="shared" si="2240"/>
        <v>0</v>
      </c>
      <c r="FD787" s="54">
        <f t="shared" si="2241"/>
        <v>0</v>
      </c>
      <c r="FE787" s="39">
        <f t="shared" si="2242"/>
        <v>0</v>
      </c>
      <c r="FF787" s="54">
        <f t="shared" si="2243"/>
        <v>0</v>
      </c>
      <c r="FG787" s="39">
        <f t="shared" si="2244"/>
        <v>0</v>
      </c>
      <c r="FH787" s="39">
        <f t="shared" si="2321"/>
        <v>0</v>
      </c>
      <c r="FI787" s="39">
        <f t="shared" si="2322"/>
        <v>0</v>
      </c>
      <c r="FJ787" s="39">
        <f t="shared" si="2323"/>
        <v>0</v>
      </c>
      <c r="FK787" s="39" t="e">
        <f t="shared" si="2324"/>
        <v>#DIV/0!</v>
      </c>
      <c r="FL787" s="39" t="e">
        <f t="shared" si="2325"/>
        <v>#DIV/0!</v>
      </c>
      <c r="FM787" s="39" t="e">
        <f t="shared" si="2326"/>
        <v>#DIV/0!</v>
      </c>
      <c r="FN787" s="39">
        <f t="shared" si="2327"/>
        <v>1</v>
      </c>
      <c r="FO787" s="39">
        <f t="shared" si="2245"/>
        <v>0</v>
      </c>
      <c r="FP787" s="39">
        <f t="shared" si="2246"/>
        <v>0</v>
      </c>
      <c r="FQ787" s="39">
        <f t="shared" si="2247"/>
        <v>0</v>
      </c>
      <c r="FR787" s="39">
        <f t="shared" si="2328"/>
        <v>0</v>
      </c>
      <c r="FS787" s="39">
        <f t="shared" si="2329"/>
        <v>0</v>
      </c>
      <c r="FU787" s="39" t="e">
        <f t="shared" si="2330"/>
        <v>#DIV/0!</v>
      </c>
      <c r="FV787" s="39" t="e">
        <f t="shared" si="2331"/>
        <v>#DIV/0!</v>
      </c>
      <c r="FW787" s="39" t="e">
        <f t="shared" si="2332"/>
        <v>#DIV/0!</v>
      </c>
      <c r="FY787" s="39" t="e">
        <f t="shared" si="2333"/>
        <v>#DIV/0!</v>
      </c>
      <c r="FZ787" s="39" t="e">
        <f t="shared" si="2334"/>
        <v>#DIV/0!</v>
      </c>
      <c r="GA787" s="39" t="e">
        <f t="shared" si="2335"/>
        <v>#DIV/0!</v>
      </c>
      <c r="GB787" s="39" t="e">
        <f t="shared" si="2336"/>
        <v>#DIV/0!</v>
      </c>
      <c r="GC787" s="39" t="e">
        <f t="shared" si="2337"/>
        <v>#DIV/0!</v>
      </c>
      <c r="GD787" s="39" t="e">
        <f t="shared" si="2338"/>
        <v>#DIV/0!</v>
      </c>
      <c r="GE787" s="39" t="e">
        <f t="shared" si="2339"/>
        <v>#DIV/0!</v>
      </c>
      <c r="GF787" s="39" t="e">
        <f t="shared" si="2340"/>
        <v>#DIV/0!</v>
      </c>
      <c r="GG787" s="39" t="e">
        <f t="shared" si="2341"/>
        <v>#DIV/0!</v>
      </c>
      <c r="GH787" s="39" t="e">
        <f t="shared" si="2342"/>
        <v>#DIV/0!</v>
      </c>
      <c r="GI787" s="39"/>
      <c r="GJ787" s="39" t="e">
        <f t="shared" si="2343"/>
        <v>#DIV/0!</v>
      </c>
      <c r="GK787" s="39" t="e">
        <f t="shared" si="2344"/>
        <v>#DIV/0!</v>
      </c>
      <c r="GL787" s="39" t="e">
        <f t="shared" si="2345"/>
        <v>#DIV/0!</v>
      </c>
      <c r="GM787" s="39" t="e">
        <f t="shared" si="2346"/>
        <v>#DIV/0!</v>
      </c>
      <c r="GN787" s="39" t="e">
        <f t="shared" si="2347"/>
        <v>#DIV/0!</v>
      </c>
      <c r="GO787" s="57"/>
      <c r="GP787" s="57" t="e">
        <f t="shared" si="2348"/>
        <v>#DIV/0!</v>
      </c>
      <c r="GQ787" s="59" t="e">
        <f t="shared" si="2349"/>
        <v>#DIV/0!</v>
      </c>
      <c r="GR787" s="41" t="e">
        <f t="shared" si="2350"/>
        <v>#DIV/0!</v>
      </c>
      <c r="GS787" s="57" t="e">
        <f t="shared" si="2351"/>
        <v>#DIV/0!</v>
      </c>
      <c r="GT787" s="57" t="e">
        <f t="shared" si="2352"/>
        <v>#DIV/0!</v>
      </c>
      <c r="GU787" s="57" t="e">
        <f t="shared" si="2353"/>
        <v>#DIV/0!</v>
      </c>
      <c r="GV787" s="57"/>
      <c r="GW787" s="42" t="e">
        <f t="shared" si="2354"/>
        <v>#DIV/0!</v>
      </c>
      <c r="GX787" s="42" t="e">
        <f t="shared" si="2355"/>
        <v>#DIV/0!</v>
      </c>
      <c r="GY787" s="42" t="e">
        <f t="shared" si="2356"/>
        <v>#DIV/0!</v>
      </c>
      <c r="GZ787" s="57"/>
      <c r="HA787" s="2" t="e">
        <f t="shared" si="2357"/>
        <v>#DIV/0!</v>
      </c>
      <c r="HB787" s="2" t="e">
        <f t="shared" si="2358"/>
        <v>#DIV/0!</v>
      </c>
      <c r="HC787" s="2" t="e">
        <f t="shared" si="2359"/>
        <v>#DIV/0!</v>
      </c>
      <c r="HD787" s="2" t="e">
        <f t="shared" si="2360"/>
        <v>#DIV/0!</v>
      </c>
      <c r="HE787" s="2" t="e">
        <f t="shared" si="2361"/>
        <v>#DIV/0!</v>
      </c>
      <c r="HF787" s="2" t="e">
        <f t="shared" si="2362"/>
        <v>#DIV/0!</v>
      </c>
      <c r="HG787" s="2" t="e">
        <f t="shared" si="2363"/>
        <v>#DIV/0!</v>
      </c>
      <c r="HH787" s="2" t="e">
        <f t="shared" si="2364"/>
        <v>#DIV/0!</v>
      </c>
      <c r="HI787" s="2" t="e">
        <f t="shared" si="2365"/>
        <v>#DIV/0!</v>
      </c>
      <c r="HJ787" s="11" t="e">
        <f t="shared" si="2366"/>
        <v>#DIV/0!</v>
      </c>
      <c r="HK787" s="60" t="e">
        <f t="shared" si="2367"/>
        <v>#DIV/0!</v>
      </c>
      <c r="HL787" s="57"/>
      <c r="HM787" s="57" t="e">
        <f t="shared" si="2368"/>
        <v>#DIV/0!</v>
      </c>
      <c r="HN787" s="57" t="e">
        <f t="shared" si="2369"/>
        <v>#DIV/0!</v>
      </c>
      <c r="HO787" s="57" t="e">
        <f t="shared" si="2370"/>
        <v>#DIV/0!</v>
      </c>
      <c r="HP787" s="57" t="e">
        <f t="shared" si="2371"/>
        <v>#DIV/0!</v>
      </c>
      <c r="HQ787" s="57" t="e">
        <f t="shared" si="2372"/>
        <v>#DIV/0!</v>
      </c>
      <c r="HR787" s="57"/>
      <c r="HS787" s="57" t="e">
        <f t="shared" si="2373"/>
        <v>#DIV/0!</v>
      </c>
      <c r="HT787" s="57" t="e">
        <f t="shared" si="2374"/>
        <v>#DIV/0!</v>
      </c>
      <c r="HU787" s="57" t="e">
        <f t="shared" si="2375"/>
        <v>#DIV/0!</v>
      </c>
      <c r="HV787" s="57" t="e">
        <f t="shared" si="2376"/>
        <v>#DIV/0!</v>
      </c>
      <c r="HW787" s="57" t="e">
        <f t="shared" si="2377"/>
        <v>#DIV/0!</v>
      </c>
      <c r="HX787" s="57"/>
      <c r="HY787" s="57" t="e">
        <f t="shared" si="2378"/>
        <v>#DIV/0!</v>
      </c>
      <c r="HZ787" s="57" t="e">
        <f t="shared" si="2379"/>
        <v>#DIV/0!</v>
      </c>
      <c r="IA787" s="57"/>
      <c r="IB787" s="61">
        <f t="shared" si="2380"/>
        <v>0</v>
      </c>
      <c r="IC787" s="57" t="str">
        <f t="shared" si="2381"/>
        <v/>
      </c>
      <c r="ID787" s="42"/>
      <c r="IE787" s="2" t="str">
        <f t="shared" si="2382"/>
        <v/>
      </c>
      <c r="IF787" s="60" t="e">
        <f t="shared" si="2383"/>
        <v>#DIV/0!</v>
      </c>
      <c r="IG787" s="60" t="str">
        <f t="shared" si="2384"/>
        <v/>
      </c>
      <c r="IH787" s="60" t="str">
        <f t="shared" si="2385"/>
        <v>zinco-</v>
      </c>
      <c r="II787" s="60" t="str">
        <f t="shared" si="2386"/>
        <v>mangano-</v>
      </c>
      <c r="IJ787" s="60" t="e">
        <f t="shared" si="2387"/>
        <v>#DIV/0!</v>
      </c>
      <c r="IK787" s="60" t="e">
        <f t="shared" si="2388"/>
        <v>#DIV/0!</v>
      </c>
      <c r="IL787" s="60" t="e">
        <f t="shared" si="2389"/>
        <v>#DIV/0!</v>
      </c>
      <c r="IM787" s="60" t="e">
        <f t="shared" si="2390"/>
        <v>#DIV/0!</v>
      </c>
      <c r="IN787" s="60" t="str">
        <f t="shared" si="2391"/>
        <v/>
      </c>
      <c r="IO787" s="60" t="str">
        <f t="shared" si="2392"/>
        <v/>
      </c>
      <c r="IP787" s="57"/>
      <c r="IQ787" s="57" t="str">
        <f t="shared" si="2393"/>
        <v>ERROR!!</v>
      </c>
    </row>
    <row r="788" spans="24:251">
      <c r="X788" s="29">
        <f t="shared" si="2249"/>
        <v>0</v>
      </c>
      <c r="Y788" s="29">
        <f t="shared" si="2250"/>
        <v>0</v>
      </c>
      <c r="Z788" s="29" t="e">
        <f t="shared" si="2251"/>
        <v>#DIV/0!</v>
      </c>
      <c r="AA788" s="29" t="e">
        <f t="shared" si="2252"/>
        <v>#DIV/0!</v>
      </c>
      <c r="AB788" s="29" t="e">
        <f t="shared" si="2253"/>
        <v>#DIV/0!</v>
      </c>
      <c r="AC788" s="29" t="e">
        <f t="shared" si="2254"/>
        <v>#DIV/0!</v>
      </c>
      <c r="AF788" s="23">
        <v>60.084299999999999</v>
      </c>
      <c r="AG788" s="23">
        <v>79.878799999999998</v>
      </c>
      <c r="AH788" s="23">
        <v>101.96120000000001</v>
      </c>
      <c r="AI788" s="23">
        <v>151.99039999999999</v>
      </c>
      <c r="AJ788" s="23">
        <v>159.69</v>
      </c>
      <c r="AK788" s="23">
        <v>71.846400000000003</v>
      </c>
      <c r="AL788" s="23">
        <v>70.9375</v>
      </c>
      <c r="AM788" s="23">
        <v>40.304400000000001</v>
      </c>
      <c r="AN788" s="23">
        <v>56.077399999999997</v>
      </c>
      <c r="AO788" s="23">
        <v>61.978999999999999</v>
      </c>
      <c r="AP788" s="23">
        <v>94.195999999999998</v>
      </c>
      <c r="AQ788" s="23">
        <v>18.998000000000001</v>
      </c>
      <c r="AR788" s="23">
        <v>35.450000000000003</v>
      </c>
      <c r="AS788" s="23">
        <v>29.88</v>
      </c>
      <c r="AT788" s="23">
        <v>74.691999999999993</v>
      </c>
      <c r="AU788" s="23">
        <v>81.39</v>
      </c>
      <c r="AX788" s="54">
        <f t="shared" si="2255"/>
        <v>0</v>
      </c>
      <c r="AY788" s="54">
        <f t="shared" si="2256"/>
        <v>0</v>
      </c>
      <c r="AZ788" s="54">
        <f t="shared" si="2257"/>
        <v>0</v>
      </c>
      <c r="BA788" s="54">
        <f t="shared" si="2258"/>
        <v>0</v>
      </c>
      <c r="BB788" s="54">
        <f t="shared" si="2259"/>
        <v>0</v>
      </c>
      <c r="BC788" s="54">
        <f t="shared" si="2260"/>
        <v>0</v>
      </c>
      <c r="BD788" s="54">
        <f t="shared" si="2261"/>
        <v>0</v>
      </c>
      <c r="BE788" s="54">
        <f t="shared" si="2262"/>
        <v>0</v>
      </c>
      <c r="BF788" s="54">
        <f t="shared" si="2263"/>
        <v>0</v>
      </c>
      <c r="BG788" s="54">
        <f t="shared" si="2264"/>
        <v>0</v>
      </c>
      <c r="BH788" s="54">
        <f t="shared" si="2265"/>
        <v>0</v>
      </c>
      <c r="BI788" s="54">
        <f t="shared" si="2266"/>
        <v>0</v>
      </c>
      <c r="BJ788" s="54">
        <f t="shared" si="2267"/>
        <v>0</v>
      </c>
      <c r="BK788" s="54">
        <f t="shared" si="2268"/>
        <v>0</v>
      </c>
      <c r="BL788" s="54">
        <f t="shared" si="2269"/>
        <v>0</v>
      </c>
      <c r="BM788" s="42"/>
      <c r="BO788" s="54">
        <f>'Norm-coeff'!$C$2+$AX788*'Norm-coeff'!$D$2+$AY788*'Norm-coeff'!$E$2+$AZ788*'Norm-coeff'!$F$2+$BA788*'Norm-coeff'!$G$2+$BB788*'Norm-coeff'!$H$2+$BC788*'Norm-coeff'!$I$2+$BD788*'Norm-coeff'!$J$2+$BE788*'Norm-coeff'!$K$2+$BF788*'Norm-coeff'!$L$2+$BG788*'Norm-coeff'!$M$2+$BH788*'Norm-coeff'!$N$2+$BI788*'Norm-coeff'!$O$2</f>
        <v>5.4045421474420303</v>
      </c>
      <c r="BP788" s="54">
        <f>'Norm-coeff'!$C$3+$AX788*'Norm-coeff'!$D$3+$AY788*'Norm-coeff'!$E$3+$AZ788*'Norm-coeff'!$F$3+$BA788*'Norm-coeff'!$G$3+$BB788*'Norm-coeff'!$H$3+$BC788*'Norm-coeff'!$I$3+$BD788*'Norm-coeff'!$J$3+$BE788*'Norm-coeff'!$K$3+$BF788*'Norm-coeff'!$L$3+$BG788*'Norm-coeff'!$M$3+$BH788*'Norm-coeff'!$N$3+$BI788*'Norm-coeff'!$O$3</f>
        <v>3.15319116612705</v>
      </c>
      <c r="BQ788" s="54">
        <f>'Norm-coeff'!$C$4+$AX788*'Norm-coeff'!$D$4+$AY788*'Norm-coeff'!$E$4+$AZ788*'Norm-coeff'!$F$4+$BA788*'Norm-coeff'!$G$4+$BB788*'Norm-coeff'!$H$4+$BC788*'Norm-coeff'!$I$4+$BD788*'Norm-coeff'!$J$4+$BE788*'Norm-coeff'!$K$4+$BF788*'Norm-coeff'!$L$4+$BG788*'Norm-coeff'!$M$4+$BH788*'Norm-coeff'!$N$4+$BI788*'Norm-coeff'!$O$4</f>
        <v>1.42115649462768</v>
      </c>
      <c r="BR788" s="54">
        <f>'Norm-coeff'!$C$5+$AX788*'Norm-coeff'!$D$5+$AY788*'Norm-coeff'!$E$5+$AZ788*'Norm-coeff'!$F$5+$BA788*'Norm-coeff'!$G$5+$BB788*'Norm-coeff'!$H$5+$BC788*'Norm-coeff'!$I$5+$BD788*'Norm-coeff'!$J$5+$BE788*'Norm-coeff'!$K$5+$BF788*'Norm-coeff'!$L$5+$BG788*'Norm-coeff'!$M$5+$BH788*'Norm-coeff'!$N$5+$BI788*'Norm-coeff'!$O$5</f>
        <v>1.0553329241296201</v>
      </c>
      <c r="BS788" s="54">
        <f>'Norm-coeff'!$C$6+$AX788*'Norm-coeff'!$D$6+$AY788*'Norm-coeff'!$E$6+$AZ788*'Norm-coeff'!$F$6+$BA788*'Norm-coeff'!$G$6+$BB788*'Norm-coeff'!$H$6+$BC788*'Norm-coeff'!$I$6+$BD788*'Norm-coeff'!$J$6+$BE788*'Norm-coeff'!$K$6+$BF788*'Norm-coeff'!$L$6+$BG788*'Norm-coeff'!$M$6+$BH788*'Norm-coeff'!$N$6+$BI788*'Norm-coeff'!$O$6</f>
        <v>-1.48700885495103E-2</v>
      </c>
      <c r="BT788" s="54">
        <f>'Norm-coeff'!$C$7+$AX788*'Norm-coeff'!$D$7+$AY788*'Norm-coeff'!$E$7+$AZ788*'Norm-coeff'!$F$7+$BA788*'Norm-coeff'!$G$7+$BB788*'Norm-coeff'!$H$7+$BC788*'Norm-coeff'!$I$7+$BD788*'Norm-coeff'!$J$7+$BE788*'Norm-coeff'!$K$7+$BF788*'Norm-coeff'!$L$7+$BG788*'Norm-coeff'!$M$7+$BH788*'Norm-coeff'!$N$7+$BI788*'Norm-coeff'!$O$7</f>
        <v>2.0907583608832998</v>
      </c>
      <c r="BU788" s="54">
        <f>'Norm-coeff'!$C$8+$AX788*'Norm-coeff'!$D$8+$AY788*'Norm-coeff'!$E$8+$AZ788*'Norm-coeff'!$F$8+$BA788*'Norm-coeff'!$G$8+$BB788*'Norm-coeff'!$H$8+$BC788*'Norm-coeff'!$I$8+$BD788*'Norm-coeff'!$J$8+$BE788*'Norm-coeff'!$K$8+$BF788*'Norm-coeff'!$L$8+$BG788*'Norm-coeff'!$M$8+$BH788*'Norm-coeff'!$N$8+$BI788*'Norm-coeff'!$O$8</f>
        <v>0.65894159836244504</v>
      </c>
      <c r="BV788" s="54">
        <f>'Norm-coeff'!$C$9+$AX788*'Norm-coeff'!$D$9+$AY788*'Norm-coeff'!$E$9+$AZ788*'Norm-coeff'!$F$9+$BA788*'Norm-coeff'!$G$9+$BB788*'Norm-coeff'!$H$9+$BC788*'Norm-coeff'!$I$9+$BD788*'Norm-coeff'!$J$9+$BE788*'Norm-coeff'!$K$9+$BF788*'Norm-coeff'!$L$9+$BG788*'Norm-coeff'!$M$9+$BH788*'Norm-coeff'!$N$9+$BI788*'Norm-coeff'!$O$9</f>
        <v>1.48961085014701</v>
      </c>
      <c r="BW788" s="54">
        <f>'Norm-coeff'!$C$10+$AX788*'Norm-coeff'!$D$10+$AY788*'Norm-coeff'!$E$10+$AZ788*'Norm-coeff'!$F$10+$BA788*'Norm-coeff'!$G$10+$BB788*'Norm-coeff'!$H$10+$BC788*'Norm-coeff'!$I$10+$BD788*'Norm-coeff'!$J$10+$BE788*'Norm-coeff'!$K$10+$BF788*'Norm-coeff'!$L$10+$BG788*'Norm-coeff'!$M$10+$BH788*'Norm-coeff'!$N$10+$BI788*'Norm-coeff'!$O$10</f>
        <v>1.42058735749591</v>
      </c>
      <c r="BX788" s="54">
        <f>'Norm-coeff'!$C$11+$AX788*'Norm-coeff'!$D$11+$AY788*'Norm-coeff'!$E$11+$AZ788*'Norm-coeff'!$F$11+$BA788*'Norm-coeff'!$G$11+$BB788*'Norm-coeff'!$H$11+$BC788*'Norm-coeff'!$I$11+$BD788*'Norm-coeff'!$J$11+$BE788*'Norm-coeff'!$K$11+$BF788*'Norm-coeff'!$L$11+$BG788*'Norm-coeff'!$M$11+$BH788*'Norm-coeff'!$N$11+$BI788*'Norm-coeff'!$O$11</f>
        <v>0.221233014421479</v>
      </c>
      <c r="BY788" s="54">
        <f>'Norm-coeff'!$C$12+$AX788*'Norm-coeff'!$D$12+$AY788*'Norm-coeff'!$E$12+$AZ788*'Norm-coeff'!$F$12+$BA788*'Norm-coeff'!$G$12+$BB788*'Norm-coeff'!$H$12+$BC788*'Norm-coeff'!$I$12+$BD788*'Norm-coeff'!$J$12+$BE788*'Norm-coeff'!$K$12+$BF788*'Norm-coeff'!$L$12+$BG788*'Norm-coeff'!$M$12+$BH788*'Norm-coeff'!$N$12+$BI788*'Norm-coeff'!$O$12</f>
        <v>0.283527502056037</v>
      </c>
      <c r="BZ788" s="54">
        <f>'Norm-coeff'!$C$13+$AX788*'Norm-coeff'!$D$13+$AY788*'Norm-coeff'!$E$13+$AZ788*'Norm-coeff'!$F$13+$BA788*'Norm-coeff'!$G$13+$BB788*'Norm-coeff'!$H$13+$BC788*'Norm-coeff'!$I$13+$BD788*'Norm-coeff'!$J$13+$BE788*'Norm-coeff'!$K$13+$BF788*'Norm-coeff'!$L$13+$BG788*'Norm-coeff'!$M$13+$BH788*'Norm-coeff'!$N$13+$BI788*'Norm-coeff'!$O$13</f>
        <v>-4.1864930554451202E-2</v>
      </c>
      <c r="CA788" s="54">
        <f>'Norm-coeff'!$C$14+$AX788*'Norm-coeff'!$D$14+$AY788*'Norm-coeff'!$E$14+$AZ788*'Norm-coeff'!$F$14+$BA788*'Norm-coeff'!$G$14+$BB788*'Norm-coeff'!$H$14+$BC788*'Norm-coeff'!$I$14+$BD788*'Norm-coeff'!$J$14+$BE788*'Norm-coeff'!$K$14+$BF788*'Norm-coeff'!$L$14+$BG788*'Norm-coeff'!$M$14+$BH788*'Norm-coeff'!$N$14+$BI788*'Norm-coeff'!$O$14</f>
        <v>4.2526983164477103</v>
      </c>
      <c r="CC788" s="54">
        <f t="shared" si="2394"/>
        <v>0</v>
      </c>
      <c r="CG788" s="54">
        <f t="shared" si="2270"/>
        <v>0</v>
      </c>
      <c r="CH788" s="54">
        <f t="shared" si="2248"/>
        <v>0</v>
      </c>
      <c r="CI788" s="54">
        <f t="shared" si="2271"/>
        <v>0</v>
      </c>
      <c r="CJ788" s="56">
        <f t="shared" si="2272"/>
        <v>0</v>
      </c>
      <c r="CK788" s="54">
        <f t="shared" si="2273"/>
        <v>0</v>
      </c>
      <c r="CL788" s="54">
        <f t="shared" si="2274"/>
        <v>0</v>
      </c>
      <c r="CM788" s="54">
        <f t="shared" si="2275"/>
        <v>0</v>
      </c>
      <c r="CN788" s="54">
        <f t="shared" si="2276"/>
        <v>0</v>
      </c>
      <c r="CO788" s="54">
        <f t="shared" si="2277"/>
        <v>0</v>
      </c>
      <c r="CP788" s="54">
        <f t="shared" si="2278"/>
        <v>0</v>
      </c>
      <c r="CQ788" s="54">
        <f t="shared" si="2279"/>
        <v>0</v>
      </c>
      <c r="CR788" s="54">
        <f t="shared" si="2280"/>
        <v>0</v>
      </c>
      <c r="CS788" s="54">
        <f t="shared" si="2281"/>
        <v>0</v>
      </c>
      <c r="CU788" s="54">
        <f t="shared" si="2282"/>
        <v>0</v>
      </c>
      <c r="CV788" s="54">
        <f t="shared" si="2283"/>
        <v>0</v>
      </c>
      <c r="CW788" s="54">
        <f t="shared" si="2284"/>
        <v>0</v>
      </c>
      <c r="CX788" s="54">
        <f t="shared" si="2285"/>
        <v>0</v>
      </c>
      <c r="CZ788" s="54">
        <f t="shared" si="2286"/>
        <v>0</v>
      </c>
      <c r="DA788" s="54">
        <f t="shared" si="2287"/>
        <v>0</v>
      </c>
      <c r="DB788" s="54">
        <f t="shared" si="2288"/>
        <v>0</v>
      </c>
      <c r="DC788" s="54">
        <f t="shared" si="2289"/>
        <v>0</v>
      </c>
      <c r="DD788" s="54">
        <f t="shared" si="2290"/>
        <v>0</v>
      </c>
      <c r="DE788" s="54">
        <f t="shared" si="2291"/>
        <v>0</v>
      </c>
      <c r="DF788" s="54">
        <f t="shared" si="2292"/>
        <v>0</v>
      </c>
      <c r="DG788" s="54">
        <f t="shared" si="2293"/>
        <v>2</v>
      </c>
      <c r="DH788" s="71">
        <f t="shared" si="2294"/>
        <v>0</v>
      </c>
      <c r="DI788" s="71">
        <f t="shared" si="2295"/>
        <v>0</v>
      </c>
      <c r="DJ788" s="54">
        <f t="shared" si="2296"/>
        <v>0</v>
      </c>
      <c r="DK788" s="54">
        <f t="shared" si="2297"/>
        <v>2</v>
      </c>
      <c r="DL788" s="4">
        <f t="shared" si="2222"/>
        <v>0</v>
      </c>
      <c r="DM788" s="3">
        <f t="shared" si="2298"/>
        <v>0</v>
      </c>
      <c r="DN788" s="3">
        <f t="shared" si="2299"/>
        <v>0</v>
      </c>
      <c r="DO788" s="4" t="e">
        <f t="shared" si="2300"/>
        <v>#DIV/0!</v>
      </c>
      <c r="DP788" s="57"/>
      <c r="DQ788" s="57"/>
      <c r="DR788" s="56">
        <f t="shared" si="2223"/>
        <v>2</v>
      </c>
      <c r="DS788" s="56">
        <f t="shared" si="2224"/>
        <v>0</v>
      </c>
      <c r="DT788" s="38">
        <f t="shared" si="2225"/>
        <v>0</v>
      </c>
      <c r="DU788" s="38">
        <f t="shared" si="2301"/>
        <v>2</v>
      </c>
      <c r="DV788" s="38">
        <f t="shared" si="2226"/>
        <v>0</v>
      </c>
      <c r="DW788" s="39">
        <f t="shared" si="2227"/>
        <v>0</v>
      </c>
      <c r="DX788" s="39">
        <f t="shared" si="2228"/>
        <v>0</v>
      </c>
      <c r="DY788" s="39">
        <f t="shared" si="2229"/>
        <v>0</v>
      </c>
      <c r="DZ788" s="39">
        <f t="shared" si="2230"/>
        <v>0</v>
      </c>
      <c r="EA788" s="39">
        <f t="shared" si="2231"/>
        <v>0</v>
      </c>
      <c r="EB788" s="37" t="e">
        <f t="shared" si="2302"/>
        <v>#DIV/0!</v>
      </c>
      <c r="EC788" s="37" t="e">
        <f t="shared" si="2303"/>
        <v>#DIV/0!</v>
      </c>
      <c r="ED788" s="37" t="e">
        <f t="shared" si="2304"/>
        <v>#DIV/0!</v>
      </c>
      <c r="EE788" s="37" t="e">
        <f t="shared" si="2305"/>
        <v>#DIV/0!</v>
      </c>
      <c r="EF788" s="39" t="e">
        <f t="shared" si="2306"/>
        <v>#DIV/0!</v>
      </c>
      <c r="EG788" s="37" t="e">
        <f t="shared" si="2307"/>
        <v>#DIV/0!</v>
      </c>
      <c r="EH788" s="37" t="e">
        <f t="shared" si="2308"/>
        <v>#DIV/0!</v>
      </c>
      <c r="EI788" s="11" t="b">
        <f t="shared" si="2309"/>
        <v>1</v>
      </c>
      <c r="EJ788" s="11" t="b">
        <f t="shared" si="2310"/>
        <v>0</v>
      </c>
      <c r="EK788" s="39" t="e">
        <f t="shared" si="2311"/>
        <v>#DIV/0!</v>
      </c>
      <c r="EL788" s="39" t="e">
        <f t="shared" si="2312"/>
        <v>#DIV/0!</v>
      </c>
      <c r="EM788" s="39" t="e">
        <f t="shared" si="2313"/>
        <v>#DIV/0!</v>
      </c>
      <c r="EN788" s="39" t="e">
        <f t="shared" si="2314"/>
        <v>#DIV/0!</v>
      </c>
      <c r="EO788" s="39" t="e">
        <f t="shared" si="2315"/>
        <v>#DIV/0!</v>
      </c>
      <c r="EP788" s="39" t="e">
        <f t="shared" si="2316"/>
        <v>#DIV/0!</v>
      </c>
      <c r="EQ788" s="39" t="e">
        <f t="shared" si="2317"/>
        <v>#DIV/0!</v>
      </c>
      <c r="ER788" s="39" t="e">
        <f t="shared" si="2318"/>
        <v>#DIV/0!</v>
      </c>
      <c r="ES788" s="58" t="str">
        <f t="shared" si="2319"/>
        <v>(OH,F,Cl)-dominate amphibole</v>
      </c>
      <c r="ET788" s="58" t="e">
        <f t="shared" si="2320"/>
        <v>#N/A</v>
      </c>
      <c r="EU788" s="56">
        <f t="shared" si="2232"/>
        <v>0</v>
      </c>
      <c r="EV788" s="56">
        <f t="shared" si="2233"/>
        <v>0</v>
      </c>
      <c r="EW788" s="56">
        <f t="shared" si="2234"/>
        <v>0</v>
      </c>
      <c r="EX788" s="56">
        <f t="shared" si="2235"/>
        <v>0</v>
      </c>
      <c r="EY788" s="56">
        <f t="shared" si="2236"/>
        <v>0</v>
      </c>
      <c r="EZ788" s="56">
        <f t="shared" si="2237"/>
        <v>0</v>
      </c>
      <c r="FA788" s="39">
        <f t="shared" si="2238"/>
        <v>0</v>
      </c>
      <c r="FB788" s="39">
        <f t="shared" si="2239"/>
        <v>0</v>
      </c>
      <c r="FC788" s="54">
        <f t="shared" si="2240"/>
        <v>0</v>
      </c>
      <c r="FD788" s="54">
        <f t="shared" si="2241"/>
        <v>0</v>
      </c>
      <c r="FE788" s="39">
        <f t="shared" si="2242"/>
        <v>0</v>
      </c>
      <c r="FF788" s="54">
        <f t="shared" si="2243"/>
        <v>0</v>
      </c>
      <c r="FG788" s="39">
        <f t="shared" si="2244"/>
        <v>0</v>
      </c>
      <c r="FH788" s="39">
        <f t="shared" si="2321"/>
        <v>0</v>
      </c>
      <c r="FI788" s="39">
        <f t="shared" si="2322"/>
        <v>0</v>
      </c>
      <c r="FJ788" s="39">
        <f t="shared" si="2323"/>
        <v>0</v>
      </c>
      <c r="FK788" s="39" t="e">
        <f t="shared" si="2324"/>
        <v>#DIV/0!</v>
      </c>
      <c r="FL788" s="39" t="e">
        <f t="shared" si="2325"/>
        <v>#DIV/0!</v>
      </c>
      <c r="FM788" s="39" t="e">
        <f t="shared" si="2326"/>
        <v>#DIV/0!</v>
      </c>
      <c r="FN788" s="39">
        <f t="shared" si="2327"/>
        <v>1</v>
      </c>
      <c r="FO788" s="39">
        <f t="shared" si="2245"/>
        <v>0</v>
      </c>
      <c r="FP788" s="39">
        <f t="shared" si="2246"/>
        <v>0</v>
      </c>
      <c r="FQ788" s="39">
        <f t="shared" si="2247"/>
        <v>0</v>
      </c>
      <c r="FR788" s="39">
        <f t="shared" si="2328"/>
        <v>0</v>
      </c>
      <c r="FS788" s="39">
        <f t="shared" si="2329"/>
        <v>0</v>
      </c>
      <c r="FU788" s="39" t="e">
        <f t="shared" si="2330"/>
        <v>#DIV/0!</v>
      </c>
      <c r="FV788" s="39" t="e">
        <f t="shared" si="2331"/>
        <v>#DIV/0!</v>
      </c>
      <c r="FW788" s="39" t="e">
        <f t="shared" si="2332"/>
        <v>#DIV/0!</v>
      </c>
      <c r="FY788" s="39" t="e">
        <f t="shared" si="2333"/>
        <v>#DIV/0!</v>
      </c>
      <c r="FZ788" s="39" t="e">
        <f t="shared" si="2334"/>
        <v>#DIV/0!</v>
      </c>
      <c r="GA788" s="39" t="e">
        <f t="shared" si="2335"/>
        <v>#DIV/0!</v>
      </c>
      <c r="GB788" s="39" t="e">
        <f t="shared" si="2336"/>
        <v>#DIV/0!</v>
      </c>
      <c r="GC788" s="39" t="e">
        <f t="shared" si="2337"/>
        <v>#DIV/0!</v>
      </c>
      <c r="GD788" s="39" t="e">
        <f t="shared" si="2338"/>
        <v>#DIV/0!</v>
      </c>
      <c r="GE788" s="39" t="e">
        <f t="shared" si="2339"/>
        <v>#DIV/0!</v>
      </c>
      <c r="GF788" s="39" t="e">
        <f t="shared" si="2340"/>
        <v>#DIV/0!</v>
      </c>
      <c r="GG788" s="39" t="e">
        <f t="shared" si="2341"/>
        <v>#DIV/0!</v>
      </c>
      <c r="GH788" s="39" t="e">
        <f t="shared" si="2342"/>
        <v>#DIV/0!</v>
      </c>
      <c r="GI788" s="39"/>
      <c r="GJ788" s="39" t="e">
        <f t="shared" si="2343"/>
        <v>#DIV/0!</v>
      </c>
      <c r="GK788" s="39" t="e">
        <f t="shared" si="2344"/>
        <v>#DIV/0!</v>
      </c>
      <c r="GL788" s="39" t="e">
        <f t="shared" si="2345"/>
        <v>#DIV/0!</v>
      </c>
      <c r="GM788" s="39" t="e">
        <f t="shared" si="2346"/>
        <v>#DIV/0!</v>
      </c>
      <c r="GN788" s="39" t="e">
        <f t="shared" si="2347"/>
        <v>#DIV/0!</v>
      </c>
      <c r="GO788" s="57"/>
      <c r="GP788" s="57" t="e">
        <f t="shared" si="2348"/>
        <v>#DIV/0!</v>
      </c>
      <c r="GQ788" s="59" t="e">
        <f t="shared" si="2349"/>
        <v>#DIV/0!</v>
      </c>
      <c r="GR788" s="41" t="e">
        <f t="shared" si="2350"/>
        <v>#DIV/0!</v>
      </c>
      <c r="GS788" s="57" t="e">
        <f t="shared" si="2351"/>
        <v>#DIV/0!</v>
      </c>
      <c r="GT788" s="57" t="e">
        <f t="shared" si="2352"/>
        <v>#DIV/0!</v>
      </c>
      <c r="GU788" s="57" t="e">
        <f t="shared" si="2353"/>
        <v>#DIV/0!</v>
      </c>
      <c r="GV788" s="57"/>
      <c r="GW788" s="42" t="e">
        <f t="shared" si="2354"/>
        <v>#DIV/0!</v>
      </c>
      <c r="GX788" s="42" t="e">
        <f t="shared" si="2355"/>
        <v>#DIV/0!</v>
      </c>
      <c r="GY788" s="42" t="e">
        <f t="shared" si="2356"/>
        <v>#DIV/0!</v>
      </c>
      <c r="GZ788" s="57"/>
      <c r="HA788" s="2" t="e">
        <f t="shared" si="2357"/>
        <v>#DIV/0!</v>
      </c>
      <c r="HB788" s="2" t="e">
        <f t="shared" si="2358"/>
        <v>#DIV/0!</v>
      </c>
      <c r="HC788" s="2" t="e">
        <f t="shared" si="2359"/>
        <v>#DIV/0!</v>
      </c>
      <c r="HD788" s="2" t="e">
        <f t="shared" si="2360"/>
        <v>#DIV/0!</v>
      </c>
      <c r="HE788" s="2" t="e">
        <f t="shared" si="2361"/>
        <v>#DIV/0!</v>
      </c>
      <c r="HF788" s="2" t="e">
        <f t="shared" si="2362"/>
        <v>#DIV/0!</v>
      </c>
      <c r="HG788" s="2" t="e">
        <f t="shared" si="2363"/>
        <v>#DIV/0!</v>
      </c>
      <c r="HH788" s="2" t="e">
        <f t="shared" si="2364"/>
        <v>#DIV/0!</v>
      </c>
      <c r="HI788" s="2" t="e">
        <f t="shared" si="2365"/>
        <v>#DIV/0!</v>
      </c>
      <c r="HJ788" s="11" t="e">
        <f t="shared" si="2366"/>
        <v>#DIV/0!</v>
      </c>
      <c r="HK788" s="60" t="e">
        <f t="shared" si="2367"/>
        <v>#DIV/0!</v>
      </c>
      <c r="HL788" s="57"/>
      <c r="HM788" s="57" t="e">
        <f t="shared" si="2368"/>
        <v>#DIV/0!</v>
      </c>
      <c r="HN788" s="57" t="e">
        <f t="shared" si="2369"/>
        <v>#DIV/0!</v>
      </c>
      <c r="HO788" s="57" t="e">
        <f t="shared" si="2370"/>
        <v>#DIV/0!</v>
      </c>
      <c r="HP788" s="57" t="e">
        <f t="shared" si="2371"/>
        <v>#DIV/0!</v>
      </c>
      <c r="HQ788" s="57" t="e">
        <f t="shared" si="2372"/>
        <v>#DIV/0!</v>
      </c>
      <c r="HR788" s="57"/>
      <c r="HS788" s="57" t="e">
        <f t="shared" si="2373"/>
        <v>#DIV/0!</v>
      </c>
      <c r="HT788" s="57" t="e">
        <f t="shared" si="2374"/>
        <v>#DIV/0!</v>
      </c>
      <c r="HU788" s="57" t="e">
        <f t="shared" si="2375"/>
        <v>#DIV/0!</v>
      </c>
      <c r="HV788" s="57" t="e">
        <f t="shared" si="2376"/>
        <v>#DIV/0!</v>
      </c>
      <c r="HW788" s="57" t="e">
        <f t="shared" si="2377"/>
        <v>#DIV/0!</v>
      </c>
      <c r="HX788" s="57"/>
      <c r="HY788" s="57" t="e">
        <f t="shared" si="2378"/>
        <v>#DIV/0!</v>
      </c>
      <c r="HZ788" s="57" t="e">
        <f t="shared" si="2379"/>
        <v>#DIV/0!</v>
      </c>
      <c r="IA788" s="57"/>
      <c r="IB788" s="61">
        <f t="shared" si="2380"/>
        <v>0</v>
      </c>
      <c r="IC788" s="57" t="str">
        <f t="shared" si="2381"/>
        <v/>
      </c>
      <c r="ID788" s="42"/>
      <c r="IE788" s="2" t="str">
        <f t="shared" si="2382"/>
        <v/>
      </c>
      <c r="IF788" s="60" t="e">
        <f t="shared" si="2383"/>
        <v>#DIV/0!</v>
      </c>
      <c r="IG788" s="60" t="str">
        <f t="shared" si="2384"/>
        <v/>
      </c>
      <c r="IH788" s="60" t="str">
        <f t="shared" si="2385"/>
        <v>zinco-</v>
      </c>
      <c r="II788" s="60" t="str">
        <f t="shared" si="2386"/>
        <v>mangano-</v>
      </c>
      <c r="IJ788" s="60" t="e">
        <f t="shared" si="2387"/>
        <v>#DIV/0!</v>
      </c>
      <c r="IK788" s="60" t="e">
        <f t="shared" si="2388"/>
        <v>#DIV/0!</v>
      </c>
      <c r="IL788" s="60" t="e">
        <f t="shared" si="2389"/>
        <v>#DIV/0!</v>
      </c>
      <c r="IM788" s="60" t="e">
        <f t="shared" si="2390"/>
        <v>#DIV/0!</v>
      </c>
      <c r="IN788" s="60" t="str">
        <f t="shared" si="2391"/>
        <v/>
      </c>
      <c r="IO788" s="60" t="str">
        <f t="shared" si="2392"/>
        <v/>
      </c>
      <c r="IP788" s="57"/>
      <c r="IQ788" s="57" t="str">
        <f t="shared" si="2393"/>
        <v>ERROR!!</v>
      </c>
    </row>
    <row r="789" spans="24:251">
      <c r="X789" s="29">
        <f t="shared" si="2249"/>
        <v>0</v>
      </c>
      <c r="Y789" s="29">
        <f t="shared" si="2250"/>
        <v>0</v>
      </c>
      <c r="Z789" s="29" t="e">
        <f t="shared" si="2251"/>
        <v>#DIV/0!</v>
      </c>
      <c r="AA789" s="29" t="e">
        <f t="shared" si="2252"/>
        <v>#DIV/0!</v>
      </c>
      <c r="AB789" s="29" t="e">
        <f t="shared" si="2253"/>
        <v>#DIV/0!</v>
      </c>
      <c r="AC789" s="29" t="e">
        <f t="shared" si="2254"/>
        <v>#DIV/0!</v>
      </c>
      <c r="AF789" s="23">
        <v>60.084299999999999</v>
      </c>
      <c r="AG789" s="23">
        <v>79.878799999999998</v>
      </c>
      <c r="AH789" s="23">
        <v>101.96120000000001</v>
      </c>
      <c r="AI789" s="23">
        <v>151.99039999999999</v>
      </c>
      <c r="AJ789" s="23">
        <v>159.69</v>
      </c>
      <c r="AK789" s="23">
        <v>71.846400000000003</v>
      </c>
      <c r="AL789" s="23">
        <v>70.9375</v>
      </c>
      <c r="AM789" s="23">
        <v>40.304400000000001</v>
      </c>
      <c r="AN789" s="23">
        <v>56.077399999999997</v>
      </c>
      <c r="AO789" s="23">
        <v>61.978999999999999</v>
      </c>
      <c r="AP789" s="23">
        <v>94.195999999999998</v>
      </c>
      <c r="AQ789" s="23">
        <v>18.998000000000001</v>
      </c>
      <c r="AR789" s="23">
        <v>35.450000000000003</v>
      </c>
      <c r="AS789" s="23">
        <v>29.88</v>
      </c>
      <c r="AT789" s="23">
        <v>74.691999999999993</v>
      </c>
      <c r="AU789" s="23">
        <v>81.39</v>
      </c>
      <c r="AX789" s="54">
        <f t="shared" si="2255"/>
        <v>0</v>
      </c>
      <c r="AY789" s="54">
        <f t="shared" si="2256"/>
        <v>0</v>
      </c>
      <c r="AZ789" s="54">
        <f t="shared" si="2257"/>
        <v>0</v>
      </c>
      <c r="BA789" s="54">
        <f t="shared" si="2258"/>
        <v>0</v>
      </c>
      <c r="BB789" s="54">
        <f t="shared" si="2259"/>
        <v>0</v>
      </c>
      <c r="BC789" s="54">
        <f t="shared" si="2260"/>
        <v>0</v>
      </c>
      <c r="BD789" s="54">
        <f t="shared" si="2261"/>
        <v>0</v>
      </c>
      <c r="BE789" s="54">
        <f t="shared" si="2262"/>
        <v>0</v>
      </c>
      <c r="BF789" s="54">
        <f t="shared" si="2263"/>
        <v>0</v>
      </c>
      <c r="BG789" s="54">
        <f t="shared" si="2264"/>
        <v>0</v>
      </c>
      <c r="BH789" s="54">
        <f t="shared" si="2265"/>
        <v>0</v>
      </c>
      <c r="BI789" s="54">
        <f t="shared" si="2266"/>
        <v>0</v>
      </c>
      <c r="BJ789" s="54">
        <f t="shared" si="2267"/>
        <v>0</v>
      </c>
      <c r="BK789" s="54">
        <f t="shared" si="2268"/>
        <v>0</v>
      </c>
      <c r="BL789" s="54">
        <f t="shared" si="2269"/>
        <v>0</v>
      </c>
      <c r="BM789" s="42"/>
      <c r="BO789" s="54">
        <f>'Norm-coeff'!$C$2+$AX789*'Norm-coeff'!$D$2+$AY789*'Norm-coeff'!$E$2+$AZ789*'Norm-coeff'!$F$2+$BA789*'Norm-coeff'!$G$2+$BB789*'Norm-coeff'!$H$2+$BC789*'Norm-coeff'!$I$2+$BD789*'Norm-coeff'!$J$2+$BE789*'Norm-coeff'!$K$2+$BF789*'Norm-coeff'!$L$2+$BG789*'Norm-coeff'!$M$2+$BH789*'Norm-coeff'!$N$2+$BI789*'Norm-coeff'!$O$2</f>
        <v>5.4045421474420303</v>
      </c>
      <c r="BP789" s="54">
        <f>'Norm-coeff'!$C$3+$AX789*'Norm-coeff'!$D$3+$AY789*'Norm-coeff'!$E$3+$AZ789*'Norm-coeff'!$F$3+$BA789*'Norm-coeff'!$G$3+$BB789*'Norm-coeff'!$H$3+$BC789*'Norm-coeff'!$I$3+$BD789*'Norm-coeff'!$J$3+$BE789*'Norm-coeff'!$K$3+$BF789*'Norm-coeff'!$L$3+$BG789*'Norm-coeff'!$M$3+$BH789*'Norm-coeff'!$N$3+$BI789*'Norm-coeff'!$O$3</f>
        <v>3.15319116612705</v>
      </c>
      <c r="BQ789" s="54">
        <f>'Norm-coeff'!$C$4+$AX789*'Norm-coeff'!$D$4+$AY789*'Norm-coeff'!$E$4+$AZ789*'Norm-coeff'!$F$4+$BA789*'Norm-coeff'!$G$4+$BB789*'Norm-coeff'!$H$4+$BC789*'Norm-coeff'!$I$4+$BD789*'Norm-coeff'!$J$4+$BE789*'Norm-coeff'!$K$4+$BF789*'Norm-coeff'!$L$4+$BG789*'Norm-coeff'!$M$4+$BH789*'Norm-coeff'!$N$4+$BI789*'Norm-coeff'!$O$4</f>
        <v>1.42115649462768</v>
      </c>
      <c r="BR789" s="54">
        <f>'Norm-coeff'!$C$5+$AX789*'Norm-coeff'!$D$5+$AY789*'Norm-coeff'!$E$5+$AZ789*'Norm-coeff'!$F$5+$BA789*'Norm-coeff'!$G$5+$BB789*'Norm-coeff'!$H$5+$BC789*'Norm-coeff'!$I$5+$BD789*'Norm-coeff'!$J$5+$BE789*'Norm-coeff'!$K$5+$BF789*'Norm-coeff'!$L$5+$BG789*'Norm-coeff'!$M$5+$BH789*'Norm-coeff'!$N$5+$BI789*'Norm-coeff'!$O$5</f>
        <v>1.0553329241296201</v>
      </c>
      <c r="BS789" s="54">
        <f>'Norm-coeff'!$C$6+$AX789*'Norm-coeff'!$D$6+$AY789*'Norm-coeff'!$E$6+$AZ789*'Norm-coeff'!$F$6+$BA789*'Norm-coeff'!$G$6+$BB789*'Norm-coeff'!$H$6+$BC789*'Norm-coeff'!$I$6+$BD789*'Norm-coeff'!$J$6+$BE789*'Norm-coeff'!$K$6+$BF789*'Norm-coeff'!$L$6+$BG789*'Norm-coeff'!$M$6+$BH789*'Norm-coeff'!$N$6+$BI789*'Norm-coeff'!$O$6</f>
        <v>-1.48700885495103E-2</v>
      </c>
      <c r="BT789" s="54">
        <f>'Norm-coeff'!$C$7+$AX789*'Norm-coeff'!$D$7+$AY789*'Norm-coeff'!$E$7+$AZ789*'Norm-coeff'!$F$7+$BA789*'Norm-coeff'!$G$7+$BB789*'Norm-coeff'!$H$7+$BC789*'Norm-coeff'!$I$7+$BD789*'Norm-coeff'!$J$7+$BE789*'Norm-coeff'!$K$7+$BF789*'Norm-coeff'!$L$7+$BG789*'Norm-coeff'!$M$7+$BH789*'Norm-coeff'!$N$7+$BI789*'Norm-coeff'!$O$7</f>
        <v>2.0907583608832998</v>
      </c>
      <c r="BU789" s="54">
        <f>'Norm-coeff'!$C$8+$AX789*'Norm-coeff'!$D$8+$AY789*'Norm-coeff'!$E$8+$AZ789*'Norm-coeff'!$F$8+$BA789*'Norm-coeff'!$G$8+$BB789*'Norm-coeff'!$H$8+$BC789*'Norm-coeff'!$I$8+$BD789*'Norm-coeff'!$J$8+$BE789*'Norm-coeff'!$K$8+$BF789*'Norm-coeff'!$L$8+$BG789*'Norm-coeff'!$M$8+$BH789*'Norm-coeff'!$N$8+$BI789*'Norm-coeff'!$O$8</f>
        <v>0.65894159836244504</v>
      </c>
      <c r="BV789" s="54">
        <f>'Norm-coeff'!$C$9+$AX789*'Norm-coeff'!$D$9+$AY789*'Norm-coeff'!$E$9+$AZ789*'Norm-coeff'!$F$9+$BA789*'Norm-coeff'!$G$9+$BB789*'Norm-coeff'!$H$9+$BC789*'Norm-coeff'!$I$9+$BD789*'Norm-coeff'!$J$9+$BE789*'Norm-coeff'!$K$9+$BF789*'Norm-coeff'!$L$9+$BG789*'Norm-coeff'!$M$9+$BH789*'Norm-coeff'!$N$9+$BI789*'Norm-coeff'!$O$9</f>
        <v>1.48961085014701</v>
      </c>
      <c r="BW789" s="54">
        <f>'Norm-coeff'!$C$10+$AX789*'Norm-coeff'!$D$10+$AY789*'Norm-coeff'!$E$10+$AZ789*'Norm-coeff'!$F$10+$BA789*'Norm-coeff'!$G$10+$BB789*'Norm-coeff'!$H$10+$BC789*'Norm-coeff'!$I$10+$BD789*'Norm-coeff'!$J$10+$BE789*'Norm-coeff'!$K$10+$BF789*'Norm-coeff'!$L$10+$BG789*'Norm-coeff'!$M$10+$BH789*'Norm-coeff'!$N$10+$BI789*'Norm-coeff'!$O$10</f>
        <v>1.42058735749591</v>
      </c>
      <c r="BX789" s="54">
        <f>'Norm-coeff'!$C$11+$AX789*'Norm-coeff'!$D$11+$AY789*'Norm-coeff'!$E$11+$AZ789*'Norm-coeff'!$F$11+$BA789*'Norm-coeff'!$G$11+$BB789*'Norm-coeff'!$H$11+$BC789*'Norm-coeff'!$I$11+$BD789*'Norm-coeff'!$J$11+$BE789*'Norm-coeff'!$K$11+$BF789*'Norm-coeff'!$L$11+$BG789*'Norm-coeff'!$M$11+$BH789*'Norm-coeff'!$N$11+$BI789*'Norm-coeff'!$O$11</f>
        <v>0.221233014421479</v>
      </c>
      <c r="BY789" s="54">
        <f>'Norm-coeff'!$C$12+$AX789*'Norm-coeff'!$D$12+$AY789*'Norm-coeff'!$E$12+$AZ789*'Norm-coeff'!$F$12+$BA789*'Norm-coeff'!$G$12+$BB789*'Norm-coeff'!$H$12+$BC789*'Norm-coeff'!$I$12+$BD789*'Norm-coeff'!$J$12+$BE789*'Norm-coeff'!$K$12+$BF789*'Norm-coeff'!$L$12+$BG789*'Norm-coeff'!$M$12+$BH789*'Norm-coeff'!$N$12+$BI789*'Norm-coeff'!$O$12</f>
        <v>0.283527502056037</v>
      </c>
      <c r="BZ789" s="54">
        <f>'Norm-coeff'!$C$13+$AX789*'Norm-coeff'!$D$13+$AY789*'Norm-coeff'!$E$13+$AZ789*'Norm-coeff'!$F$13+$BA789*'Norm-coeff'!$G$13+$BB789*'Norm-coeff'!$H$13+$BC789*'Norm-coeff'!$I$13+$BD789*'Norm-coeff'!$J$13+$BE789*'Norm-coeff'!$K$13+$BF789*'Norm-coeff'!$L$13+$BG789*'Norm-coeff'!$M$13+$BH789*'Norm-coeff'!$N$13+$BI789*'Norm-coeff'!$O$13</f>
        <v>-4.1864930554451202E-2</v>
      </c>
      <c r="CA789" s="54">
        <f>'Norm-coeff'!$C$14+$AX789*'Norm-coeff'!$D$14+$AY789*'Norm-coeff'!$E$14+$AZ789*'Norm-coeff'!$F$14+$BA789*'Norm-coeff'!$G$14+$BB789*'Norm-coeff'!$H$14+$BC789*'Norm-coeff'!$I$14+$BD789*'Norm-coeff'!$J$14+$BE789*'Norm-coeff'!$K$14+$BF789*'Norm-coeff'!$L$14+$BG789*'Norm-coeff'!$M$14+$BH789*'Norm-coeff'!$N$14+$BI789*'Norm-coeff'!$O$14</f>
        <v>4.2526983164477103</v>
      </c>
      <c r="CC789" s="54">
        <f t="shared" si="2394"/>
        <v>0</v>
      </c>
      <c r="CG789" s="54">
        <f t="shared" si="2270"/>
        <v>0</v>
      </c>
      <c r="CH789" s="54">
        <f t="shared" si="2248"/>
        <v>0</v>
      </c>
      <c r="CI789" s="54">
        <f t="shared" si="2271"/>
        <v>0</v>
      </c>
      <c r="CJ789" s="56">
        <f t="shared" si="2272"/>
        <v>0</v>
      </c>
      <c r="CK789" s="54">
        <f t="shared" si="2273"/>
        <v>0</v>
      </c>
      <c r="CL789" s="54">
        <f t="shared" si="2274"/>
        <v>0</v>
      </c>
      <c r="CM789" s="54">
        <f t="shared" si="2275"/>
        <v>0</v>
      </c>
      <c r="CN789" s="54">
        <f t="shared" si="2276"/>
        <v>0</v>
      </c>
      <c r="CO789" s="54">
        <f t="shared" si="2277"/>
        <v>0</v>
      </c>
      <c r="CP789" s="54">
        <f t="shared" si="2278"/>
        <v>0</v>
      </c>
      <c r="CQ789" s="54">
        <f t="shared" si="2279"/>
        <v>0</v>
      </c>
      <c r="CR789" s="54">
        <f t="shared" si="2280"/>
        <v>0</v>
      </c>
      <c r="CS789" s="54">
        <f t="shared" si="2281"/>
        <v>0</v>
      </c>
      <c r="CU789" s="54">
        <f t="shared" si="2282"/>
        <v>0</v>
      </c>
      <c r="CV789" s="54">
        <f t="shared" si="2283"/>
        <v>0</v>
      </c>
      <c r="CW789" s="54">
        <f t="shared" si="2284"/>
        <v>0</v>
      </c>
      <c r="CX789" s="54">
        <f t="shared" si="2285"/>
        <v>0</v>
      </c>
      <c r="CZ789" s="54">
        <f t="shared" si="2286"/>
        <v>0</v>
      </c>
      <c r="DA789" s="54">
        <f t="shared" si="2287"/>
        <v>0</v>
      </c>
      <c r="DB789" s="54">
        <f t="shared" si="2288"/>
        <v>0</v>
      </c>
      <c r="DC789" s="54">
        <f t="shared" si="2289"/>
        <v>0</v>
      </c>
      <c r="DD789" s="54">
        <f t="shared" si="2290"/>
        <v>0</v>
      </c>
      <c r="DE789" s="54">
        <f t="shared" si="2291"/>
        <v>0</v>
      </c>
      <c r="DF789" s="54">
        <f t="shared" si="2292"/>
        <v>0</v>
      </c>
      <c r="DG789" s="54">
        <f t="shared" si="2293"/>
        <v>2</v>
      </c>
      <c r="DH789" s="71">
        <f t="shared" si="2294"/>
        <v>0</v>
      </c>
      <c r="DI789" s="71">
        <f t="shared" si="2295"/>
        <v>0</v>
      </c>
      <c r="DJ789" s="54">
        <f t="shared" si="2296"/>
        <v>0</v>
      </c>
      <c r="DK789" s="54">
        <f t="shared" si="2297"/>
        <v>2</v>
      </c>
      <c r="DL789" s="4">
        <f t="shared" si="2222"/>
        <v>0</v>
      </c>
      <c r="DM789" s="3">
        <f t="shared" si="2298"/>
        <v>0</v>
      </c>
      <c r="DN789" s="3">
        <f t="shared" si="2299"/>
        <v>0</v>
      </c>
      <c r="DO789" s="4" t="e">
        <f t="shared" si="2300"/>
        <v>#DIV/0!</v>
      </c>
      <c r="DP789" s="57"/>
      <c r="DQ789" s="57"/>
      <c r="DR789" s="56">
        <f t="shared" si="2223"/>
        <v>2</v>
      </c>
      <c r="DS789" s="56">
        <f t="shared" si="2224"/>
        <v>0</v>
      </c>
      <c r="DT789" s="38">
        <f t="shared" si="2225"/>
        <v>0</v>
      </c>
      <c r="DU789" s="38">
        <f t="shared" si="2301"/>
        <v>2</v>
      </c>
      <c r="DV789" s="38">
        <f t="shared" si="2226"/>
        <v>0</v>
      </c>
      <c r="DW789" s="39">
        <f t="shared" si="2227"/>
        <v>0</v>
      </c>
      <c r="DX789" s="39">
        <f t="shared" si="2228"/>
        <v>0</v>
      </c>
      <c r="DY789" s="39">
        <f t="shared" si="2229"/>
        <v>0</v>
      </c>
      <c r="DZ789" s="39">
        <f t="shared" si="2230"/>
        <v>0</v>
      </c>
      <c r="EA789" s="39">
        <f t="shared" si="2231"/>
        <v>0</v>
      </c>
      <c r="EB789" s="37" t="e">
        <f t="shared" si="2302"/>
        <v>#DIV/0!</v>
      </c>
      <c r="EC789" s="37" t="e">
        <f t="shared" si="2303"/>
        <v>#DIV/0!</v>
      </c>
      <c r="ED789" s="37" t="e">
        <f t="shared" si="2304"/>
        <v>#DIV/0!</v>
      </c>
      <c r="EE789" s="37" t="e">
        <f t="shared" si="2305"/>
        <v>#DIV/0!</v>
      </c>
      <c r="EF789" s="39" t="e">
        <f t="shared" si="2306"/>
        <v>#DIV/0!</v>
      </c>
      <c r="EG789" s="37" t="e">
        <f t="shared" si="2307"/>
        <v>#DIV/0!</v>
      </c>
      <c r="EH789" s="37" t="e">
        <f t="shared" si="2308"/>
        <v>#DIV/0!</v>
      </c>
      <c r="EI789" s="11" t="b">
        <f t="shared" si="2309"/>
        <v>1</v>
      </c>
      <c r="EJ789" s="11" t="b">
        <f t="shared" si="2310"/>
        <v>0</v>
      </c>
      <c r="EK789" s="39" t="e">
        <f t="shared" si="2311"/>
        <v>#DIV/0!</v>
      </c>
      <c r="EL789" s="39" t="e">
        <f t="shared" si="2312"/>
        <v>#DIV/0!</v>
      </c>
      <c r="EM789" s="39" t="e">
        <f t="shared" si="2313"/>
        <v>#DIV/0!</v>
      </c>
      <c r="EN789" s="39" t="e">
        <f t="shared" si="2314"/>
        <v>#DIV/0!</v>
      </c>
      <c r="EO789" s="39" t="e">
        <f t="shared" si="2315"/>
        <v>#DIV/0!</v>
      </c>
      <c r="EP789" s="39" t="e">
        <f t="shared" si="2316"/>
        <v>#DIV/0!</v>
      </c>
      <c r="EQ789" s="39" t="e">
        <f t="shared" si="2317"/>
        <v>#DIV/0!</v>
      </c>
      <c r="ER789" s="39" t="e">
        <f t="shared" si="2318"/>
        <v>#DIV/0!</v>
      </c>
      <c r="ES789" s="58" t="str">
        <f t="shared" si="2319"/>
        <v>(OH,F,Cl)-dominate amphibole</v>
      </c>
      <c r="ET789" s="58" t="e">
        <f t="shared" si="2320"/>
        <v>#N/A</v>
      </c>
      <c r="EU789" s="56">
        <f t="shared" si="2232"/>
        <v>0</v>
      </c>
      <c r="EV789" s="56">
        <f t="shared" si="2233"/>
        <v>0</v>
      </c>
      <c r="EW789" s="56">
        <f t="shared" si="2234"/>
        <v>0</v>
      </c>
      <c r="EX789" s="56">
        <f t="shared" si="2235"/>
        <v>0</v>
      </c>
      <c r="EY789" s="56">
        <f t="shared" si="2236"/>
        <v>0</v>
      </c>
      <c r="EZ789" s="56">
        <f t="shared" si="2237"/>
        <v>0</v>
      </c>
      <c r="FA789" s="39">
        <f t="shared" si="2238"/>
        <v>0</v>
      </c>
      <c r="FB789" s="39">
        <f t="shared" si="2239"/>
        <v>0</v>
      </c>
      <c r="FC789" s="54">
        <f t="shared" si="2240"/>
        <v>0</v>
      </c>
      <c r="FD789" s="54">
        <f t="shared" si="2241"/>
        <v>0</v>
      </c>
      <c r="FE789" s="39">
        <f t="shared" si="2242"/>
        <v>0</v>
      </c>
      <c r="FF789" s="54">
        <f t="shared" si="2243"/>
        <v>0</v>
      </c>
      <c r="FG789" s="39">
        <f t="shared" si="2244"/>
        <v>0</v>
      </c>
      <c r="FH789" s="39">
        <f t="shared" si="2321"/>
        <v>0</v>
      </c>
      <c r="FI789" s="39">
        <f t="shared" si="2322"/>
        <v>0</v>
      </c>
      <c r="FJ789" s="39">
        <f t="shared" si="2323"/>
        <v>0</v>
      </c>
      <c r="FK789" s="39" t="e">
        <f t="shared" si="2324"/>
        <v>#DIV/0!</v>
      </c>
      <c r="FL789" s="39" t="e">
        <f t="shared" si="2325"/>
        <v>#DIV/0!</v>
      </c>
      <c r="FM789" s="39" t="e">
        <f t="shared" si="2326"/>
        <v>#DIV/0!</v>
      </c>
      <c r="FN789" s="39">
        <f t="shared" si="2327"/>
        <v>1</v>
      </c>
      <c r="FO789" s="39">
        <f t="shared" si="2245"/>
        <v>0</v>
      </c>
      <c r="FP789" s="39">
        <f t="shared" si="2246"/>
        <v>0</v>
      </c>
      <c r="FQ789" s="39">
        <f t="shared" si="2247"/>
        <v>0</v>
      </c>
      <c r="FR789" s="39">
        <f t="shared" si="2328"/>
        <v>0</v>
      </c>
      <c r="FS789" s="39">
        <f t="shared" si="2329"/>
        <v>0</v>
      </c>
      <c r="FU789" s="39" t="e">
        <f t="shared" si="2330"/>
        <v>#DIV/0!</v>
      </c>
      <c r="FV789" s="39" t="e">
        <f t="shared" si="2331"/>
        <v>#DIV/0!</v>
      </c>
      <c r="FW789" s="39" t="e">
        <f t="shared" si="2332"/>
        <v>#DIV/0!</v>
      </c>
      <c r="FY789" s="39" t="e">
        <f t="shared" si="2333"/>
        <v>#DIV/0!</v>
      </c>
      <c r="FZ789" s="39" t="e">
        <f t="shared" si="2334"/>
        <v>#DIV/0!</v>
      </c>
      <c r="GA789" s="39" t="e">
        <f t="shared" si="2335"/>
        <v>#DIV/0!</v>
      </c>
      <c r="GB789" s="39" t="e">
        <f t="shared" si="2336"/>
        <v>#DIV/0!</v>
      </c>
      <c r="GC789" s="39" t="e">
        <f t="shared" si="2337"/>
        <v>#DIV/0!</v>
      </c>
      <c r="GD789" s="39" t="e">
        <f t="shared" si="2338"/>
        <v>#DIV/0!</v>
      </c>
      <c r="GE789" s="39" t="e">
        <f t="shared" si="2339"/>
        <v>#DIV/0!</v>
      </c>
      <c r="GF789" s="39" t="e">
        <f t="shared" si="2340"/>
        <v>#DIV/0!</v>
      </c>
      <c r="GG789" s="39" t="e">
        <f t="shared" si="2341"/>
        <v>#DIV/0!</v>
      </c>
      <c r="GH789" s="39" t="e">
        <f t="shared" si="2342"/>
        <v>#DIV/0!</v>
      </c>
      <c r="GI789" s="39"/>
      <c r="GJ789" s="39" t="e">
        <f t="shared" si="2343"/>
        <v>#DIV/0!</v>
      </c>
      <c r="GK789" s="39" t="e">
        <f t="shared" si="2344"/>
        <v>#DIV/0!</v>
      </c>
      <c r="GL789" s="39" t="e">
        <f t="shared" si="2345"/>
        <v>#DIV/0!</v>
      </c>
      <c r="GM789" s="39" t="e">
        <f t="shared" si="2346"/>
        <v>#DIV/0!</v>
      </c>
      <c r="GN789" s="39" t="e">
        <f t="shared" si="2347"/>
        <v>#DIV/0!</v>
      </c>
      <c r="GO789" s="57"/>
      <c r="GP789" s="57" t="e">
        <f t="shared" si="2348"/>
        <v>#DIV/0!</v>
      </c>
      <c r="GQ789" s="59" t="e">
        <f t="shared" si="2349"/>
        <v>#DIV/0!</v>
      </c>
      <c r="GR789" s="41" t="e">
        <f t="shared" si="2350"/>
        <v>#DIV/0!</v>
      </c>
      <c r="GS789" s="57" t="e">
        <f t="shared" si="2351"/>
        <v>#DIV/0!</v>
      </c>
      <c r="GT789" s="57" t="e">
        <f t="shared" si="2352"/>
        <v>#DIV/0!</v>
      </c>
      <c r="GU789" s="57" t="e">
        <f t="shared" si="2353"/>
        <v>#DIV/0!</v>
      </c>
      <c r="GV789" s="57"/>
      <c r="GW789" s="42" t="e">
        <f t="shared" si="2354"/>
        <v>#DIV/0!</v>
      </c>
      <c r="GX789" s="42" t="e">
        <f t="shared" si="2355"/>
        <v>#DIV/0!</v>
      </c>
      <c r="GY789" s="42" t="e">
        <f t="shared" si="2356"/>
        <v>#DIV/0!</v>
      </c>
      <c r="GZ789" s="57"/>
      <c r="HA789" s="2" t="e">
        <f t="shared" si="2357"/>
        <v>#DIV/0!</v>
      </c>
      <c r="HB789" s="2" t="e">
        <f t="shared" si="2358"/>
        <v>#DIV/0!</v>
      </c>
      <c r="HC789" s="2" t="e">
        <f t="shared" si="2359"/>
        <v>#DIV/0!</v>
      </c>
      <c r="HD789" s="2" t="e">
        <f t="shared" si="2360"/>
        <v>#DIV/0!</v>
      </c>
      <c r="HE789" s="2" t="e">
        <f t="shared" si="2361"/>
        <v>#DIV/0!</v>
      </c>
      <c r="HF789" s="2" t="e">
        <f t="shared" si="2362"/>
        <v>#DIV/0!</v>
      </c>
      <c r="HG789" s="2" t="e">
        <f t="shared" si="2363"/>
        <v>#DIV/0!</v>
      </c>
      <c r="HH789" s="2" t="e">
        <f t="shared" si="2364"/>
        <v>#DIV/0!</v>
      </c>
      <c r="HI789" s="2" t="e">
        <f t="shared" si="2365"/>
        <v>#DIV/0!</v>
      </c>
      <c r="HJ789" s="11" t="e">
        <f t="shared" si="2366"/>
        <v>#DIV/0!</v>
      </c>
      <c r="HK789" s="60" t="e">
        <f t="shared" si="2367"/>
        <v>#DIV/0!</v>
      </c>
      <c r="HL789" s="57"/>
      <c r="HM789" s="57" t="e">
        <f t="shared" si="2368"/>
        <v>#DIV/0!</v>
      </c>
      <c r="HN789" s="57" t="e">
        <f t="shared" si="2369"/>
        <v>#DIV/0!</v>
      </c>
      <c r="HO789" s="57" t="e">
        <f t="shared" si="2370"/>
        <v>#DIV/0!</v>
      </c>
      <c r="HP789" s="57" t="e">
        <f t="shared" si="2371"/>
        <v>#DIV/0!</v>
      </c>
      <c r="HQ789" s="57" t="e">
        <f t="shared" si="2372"/>
        <v>#DIV/0!</v>
      </c>
      <c r="HR789" s="57"/>
      <c r="HS789" s="57" t="e">
        <f t="shared" si="2373"/>
        <v>#DIV/0!</v>
      </c>
      <c r="HT789" s="57" t="e">
        <f t="shared" si="2374"/>
        <v>#DIV/0!</v>
      </c>
      <c r="HU789" s="57" t="e">
        <f t="shared" si="2375"/>
        <v>#DIV/0!</v>
      </c>
      <c r="HV789" s="57" t="e">
        <f t="shared" si="2376"/>
        <v>#DIV/0!</v>
      </c>
      <c r="HW789" s="57" t="e">
        <f t="shared" si="2377"/>
        <v>#DIV/0!</v>
      </c>
      <c r="HX789" s="57"/>
      <c r="HY789" s="57" t="e">
        <f t="shared" si="2378"/>
        <v>#DIV/0!</v>
      </c>
      <c r="HZ789" s="57" t="e">
        <f t="shared" si="2379"/>
        <v>#DIV/0!</v>
      </c>
      <c r="IA789" s="57"/>
      <c r="IB789" s="61">
        <f t="shared" si="2380"/>
        <v>0</v>
      </c>
      <c r="IC789" s="57" t="str">
        <f t="shared" si="2381"/>
        <v/>
      </c>
      <c r="ID789" s="42"/>
      <c r="IE789" s="2" t="str">
        <f t="shared" si="2382"/>
        <v/>
      </c>
      <c r="IF789" s="60" t="e">
        <f t="shared" si="2383"/>
        <v>#DIV/0!</v>
      </c>
      <c r="IG789" s="60" t="str">
        <f t="shared" si="2384"/>
        <v/>
      </c>
      <c r="IH789" s="60" t="str">
        <f t="shared" si="2385"/>
        <v>zinco-</v>
      </c>
      <c r="II789" s="60" t="str">
        <f t="shared" si="2386"/>
        <v>mangano-</v>
      </c>
      <c r="IJ789" s="60" t="e">
        <f t="shared" si="2387"/>
        <v>#DIV/0!</v>
      </c>
      <c r="IK789" s="60" t="e">
        <f t="shared" si="2388"/>
        <v>#DIV/0!</v>
      </c>
      <c r="IL789" s="60" t="e">
        <f t="shared" si="2389"/>
        <v>#DIV/0!</v>
      </c>
      <c r="IM789" s="60" t="e">
        <f t="shared" si="2390"/>
        <v>#DIV/0!</v>
      </c>
      <c r="IN789" s="60" t="str">
        <f t="shared" si="2391"/>
        <v/>
      </c>
      <c r="IO789" s="60" t="str">
        <f t="shared" si="2392"/>
        <v/>
      </c>
      <c r="IP789" s="57"/>
      <c r="IQ789" s="57" t="str">
        <f t="shared" si="2393"/>
        <v>ERROR!!</v>
      </c>
    </row>
    <row r="790" spans="24:251">
      <c r="X790" s="29">
        <f t="shared" si="2249"/>
        <v>0</v>
      </c>
      <c r="Y790" s="29">
        <f t="shared" si="2250"/>
        <v>0</v>
      </c>
      <c r="Z790" s="29" t="e">
        <f t="shared" si="2251"/>
        <v>#DIV/0!</v>
      </c>
      <c r="AA790" s="29" t="e">
        <f t="shared" si="2252"/>
        <v>#DIV/0!</v>
      </c>
      <c r="AB790" s="29" t="e">
        <f t="shared" si="2253"/>
        <v>#DIV/0!</v>
      </c>
      <c r="AC790" s="29" t="e">
        <f t="shared" si="2254"/>
        <v>#DIV/0!</v>
      </c>
      <c r="AF790" s="23">
        <v>60.084299999999999</v>
      </c>
      <c r="AG790" s="23">
        <v>79.878799999999998</v>
      </c>
      <c r="AH790" s="23">
        <v>101.96120000000001</v>
      </c>
      <c r="AI790" s="23">
        <v>151.99039999999999</v>
      </c>
      <c r="AJ790" s="23">
        <v>159.69</v>
      </c>
      <c r="AK790" s="23">
        <v>71.846400000000003</v>
      </c>
      <c r="AL790" s="23">
        <v>70.9375</v>
      </c>
      <c r="AM790" s="23">
        <v>40.304400000000001</v>
      </c>
      <c r="AN790" s="23">
        <v>56.077399999999997</v>
      </c>
      <c r="AO790" s="23">
        <v>61.978999999999999</v>
      </c>
      <c r="AP790" s="23">
        <v>94.195999999999998</v>
      </c>
      <c r="AQ790" s="23">
        <v>18.998000000000001</v>
      </c>
      <c r="AR790" s="23">
        <v>35.450000000000003</v>
      </c>
      <c r="AS790" s="23">
        <v>29.88</v>
      </c>
      <c r="AT790" s="23">
        <v>74.691999999999993</v>
      </c>
      <c r="AU790" s="23">
        <v>81.39</v>
      </c>
      <c r="AX790" s="54">
        <f t="shared" si="2255"/>
        <v>0</v>
      </c>
      <c r="AY790" s="54">
        <f t="shared" si="2256"/>
        <v>0</v>
      </c>
      <c r="AZ790" s="54">
        <f t="shared" si="2257"/>
        <v>0</v>
      </c>
      <c r="BA790" s="54">
        <f t="shared" si="2258"/>
        <v>0</v>
      </c>
      <c r="BB790" s="54">
        <f t="shared" si="2259"/>
        <v>0</v>
      </c>
      <c r="BC790" s="54">
        <f t="shared" si="2260"/>
        <v>0</v>
      </c>
      <c r="BD790" s="54">
        <f t="shared" si="2261"/>
        <v>0</v>
      </c>
      <c r="BE790" s="54">
        <f t="shared" si="2262"/>
        <v>0</v>
      </c>
      <c r="BF790" s="54">
        <f t="shared" si="2263"/>
        <v>0</v>
      </c>
      <c r="BG790" s="54">
        <f t="shared" si="2264"/>
        <v>0</v>
      </c>
      <c r="BH790" s="54">
        <f t="shared" si="2265"/>
        <v>0</v>
      </c>
      <c r="BI790" s="54">
        <f t="shared" si="2266"/>
        <v>0</v>
      </c>
      <c r="BJ790" s="54">
        <f t="shared" si="2267"/>
        <v>0</v>
      </c>
      <c r="BK790" s="54">
        <f t="shared" si="2268"/>
        <v>0</v>
      </c>
      <c r="BL790" s="54">
        <f t="shared" si="2269"/>
        <v>0</v>
      </c>
      <c r="BM790" s="42"/>
      <c r="BO790" s="54">
        <f>'Norm-coeff'!$C$2+$AX790*'Norm-coeff'!$D$2+$AY790*'Norm-coeff'!$E$2+$AZ790*'Norm-coeff'!$F$2+$BA790*'Norm-coeff'!$G$2+$BB790*'Norm-coeff'!$H$2+$BC790*'Norm-coeff'!$I$2+$BD790*'Norm-coeff'!$J$2+$BE790*'Norm-coeff'!$K$2+$BF790*'Norm-coeff'!$L$2+$BG790*'Norm-coeff'!$M$2+$BH790*'Norm-coeff'!$N$2+$BI790*'Norm-coeff'!$O$2</f>
        <v>5.4045421474420303</v>
      </c>
      <c r="BP790" s="54">
        <f>'Norm-coeff'!$C$3+$AX790*'Norm-coeff'!$D$3+$AY790*'Norm-coeff'!$E$3+$AZ790*'Norm-coeff'!$F$3+$BA790*'Norm-coeff'!$G$3+$BB790*'Norm-coeff'!$H$3+$BC790*'Norm-coeff'!$I$3+$BD790*'Norm-coeff'!$J$3+$BE790*'Norm-coeff'!$K$3+$BF790*'Norm-coeff'!$L$3+$BG790*'Norm-coeff'!$M$3+$BH790*'Norm-coeff'!$N$3+$BI790*'Norm-coeff'!$O$3</f>
        <v>3.15319116612705</v>
      </c>
      <c r="BQ790" s="54">
        <f>'Norm-coeff'!$C$4+$AX790*'Norm-coeff'!$D$4+$AY790*'Norm-coeff'!$E$4+$AZ790*'Norm-coeff'!$F$4+$BA790*'Norm-coeff'!$G$4+$BB790*'Norm-coeff'!$H$4+$BC790*'Norm-coeff'!$I$4+$BD790*'Norm-coeff'!$J$4+$BE790*'Norm-coeff'!$K$4+$BF790*'Norm-coeff'!$L$4+$BG790*'Norm-coeff'!$M$4+$BH790*'Norm-coeff'!$N$4+$BI790*'Norm-coeff'!$O$4</f>
        <v>1.42115649462768</v>
      </c>
      <c r="BR790" s="54">
        <f>'Norm-coeff'!$C$5+$AX790*'Norm-coeff'!$D$5+$AY790*'Norm-coeff'!$E$5+$AZ790*'Norm-coeff'!$F$5+$BA790*'Norm-coeff'!$G$5+$BB790*'Norm-coeff'!$H$5+$BC790*'Norm-coeff'!$I$5+$BD790*'Norm-coeff'!$J$5+$BE790*'Norm-coeff'!$K$5+$BF790*'Norm-coeff'!$L$5+$BG790*'Norm-coeff'!$M$5+$BH790*'Norm-coeff'!$N$5+$BI790*'Norm-coeff'!$O$5</f>
        <v>1.0553329241296201</v>
      </c>
      <c r="BS790" s="54">
        <f>'Norm-coeff'!$C$6+$AX790*'Norm-coeff'!$D$6+$AY790*'Norm-coeff'!$E$6+$AZ790*'Norm-coeff'!$F$6+$BA790*'Norm-coeff'!$G$6+$BB790*'Norm-coeff'!$H$6+$BC790*'Norm-coeff'!$I$6+$BD790*'Norm-coeff'!$J$6+$BE790*'Norm-coeff'!$K$6+$BF790*'Norm-coeff'!$L$6+$BG790*'Norm-coeff'!$M$6+$BH790*'Norm-coeff'!$N$6+$BI790*'Norm-coeff'!$O$6</f>
        <v>-1.48700885495103E-2</v>
      </c>
      <c r="BT790" s="54">
        <f>'Norm-coeff'!$C$7+$AX790*'Norm-coeff'!$D$7+$AY790*'Norm-coeff'!$E$7+$AZ790*'Norm-coeff'!$F$7+$BA790*'Norm-coeff'!$G$7+$BB790*'Norm-coeff'!$H$7+$BC790*'Norm-coeff'!$I$7+$BD790*'Norm-coeff'!$J$7+$BE790*'Norm-coeff'!$K$7+$BF790*'Norm-coeff'!$L$7+$BG790*'Norm-coeff'!$M$7+$BH790*'Norm-coeff'!$N$7+$BI790*'Norm-coeff'!$O$7</f>
        <v>2.0907583608832998</v>
      </c>
      <c r="BU790" s="54">
        <f>'Norm-coeff'!$C$8+$AX790*'Norm-coeff'!$D$8+$AY790*'Norm-coeff'!$E$8+$AZ790*'Norm-coeff'!$F$8+$BA790*'Norm-coeff'!$G$8+$BB790*'Norm-coeff'!$H$8+$BC790*'Norm-coeff'!$I$8+$BD790*'Norm-coeff'!$J$8+$BE790*'Norm-coeff'!$K$8+$BF790*'Norm-coeff'!$L$8+$BG790*'Norm-coeff'!$M$8+$BH790*'Norm-coeff'!$N$8+$BI790*'Norm-coeff'!$O$8</f>
        <v>0.65894159836244504</v>
      </c>
      <c r="BV790" s="54">
        <f>'Norm-coeff'!$C$9+$AX790*'Norm-coeff'!$D$9+$AY790*'Norm-coeff'!$E$9+$AZ790*'Norm-coeff'!$F$9+$BA790*'Norm-coeff'!$G$9+$BB790*'Norm-coeff'!$H$9+$BC790*'Norm-coeff'!$I$9+$BD790*'Norm-coeff'!$J$9+$BE790*'Norm-coeff'!$K$9+$BF790*'Norm-coeff'!$L$9+$BG790*'Norm-coeff'!$M$9+$BH790*'Norm-coeff'!$N$9+$BI790*'Norm-coeff'!$O$9</f>
        <v>1.48961085014701</v>
      </c>
      <c r="BW790" s="54">
        <f>'Norm-coeff'!$C$10+$AX790*'Norm-coeff'!$D$10+$AY790*'Norm-coeff'!$E$10+$AZ790*'Norm-coeff'!$F$10+$BA790*'Norm-coeff'!$G$10+$BB790*'Norm-coeff'!$H$10+$BC790*'Norm-coeff'!$I$10+$BD790*'Norm-coeff'!$J$10+$BE790*'Norm-coeff'!$K$10+$BF790*'Norm-coeff'!$L$10+$BG790*'Norm-coeff'!$M$10+$BH790*'Norm-coeff'!$N$10+$BI790*'Norm-coeff'!$O$10</f>
        <v>1.42058735749591</v>
      </c>
      <c r="BX790" s="54">
        <f>'Norm-coeff'!$C$11+$AX790*'Norm-coeff'!$D$11+$AY790*'Norm-coeff'!$E$11+$AZ790*'Norm-coeff'!$F$11+$BA790*'Norm-coeff'!$G$11+$BB790*'Norm-coeff'!$H$11+$BC790*'Norm-coeff'!$I$11+$BD790*'Norm-coeff'!$J$11+$BE790*'Norm-coeff'!$K$11+$BF790*'Norm-coeff'!$L$11+$BG790*'Norm-coeff'!$M$11+$BH790*'Norm-coeff'!$N$11+$BI790*'Norm-coeff'!$O$11</f>
        <v>0.221233014421479</v>
      </c>
      <c r="BY790" s="54">
        <f>'Norm-coeff'!$C$12+$AX790*'Norm-coeff'!$D$12+$AY790*'Norm-coeff'!$E$12+$AZ790*'Norm-coeff'!$F$12+$BA790*'Norm-coeff'!$G$12+$BB790*'Norm-coeff'!$H$12+$BC790*'Norm-coeff'!$I$12+$BD790*'Norm-coeff'!$J$12+$BE790*'Norm-coeff'!$K$12+$BF790*'Norm-coeff'!$L$12+$BG790*'Norm-coeff'!$M$12+$BH790*'Norm-coeff'!$N$12+$BI790*'Norm-coeff'!$O$12</f>
        <v>0.283527502056037</v>
      </c>
      <c r="BZ790" s="54">
        <f>'Norm-coeff'!$C$13+$AX790*'Norm-coeff'!$D$13+$AY790*'Norm-coeff'!$E$13+$AZ790*'Norm-coeff'!$F$13+$BA790*'Norm-coeff'!$G$13+$BB790*'Norm-coeff'!$H$13+$BC790*'Norm-coeff'!$I$13+$BD790*'Norm-coeff'!$J$13+$BE790*'Norm-coeff'!$K$13+$BF790*'Norm-coeff'!$L$13+$BG790*'Norm-coeff'!$M$13+$BH790*'Norm-coeff'!$N$13+$BI790*'Norm-coeff'!$O$13</f>
        <v>-4.1864930554451202E-2</v>
      </c>
      <c r="CA790" s="54">
        <f>'Norm-coeff'!$C$14+$AX790*'Norm-coeff'!$D$14+$AY790*'Norm-coeff'!$E$14+$AZ790*'Norm-coeff'!$F$14+$BA790*'Norm-coeff'!$G$14+$BB790*'Norm-coeff'!$H$14+$BC790*'Norm-coeff'!$I$14+$BD790*'Norm-coeff'!$J$14+$BE790*'Norm-coeff'!$K$14+$BF790*'Norm-coeff'!$L$14+$BG790*'Norm-coeff'!$M$14+$BH790*'Norm-coeff'!$N$14+$BI790*'Norm-coeff'!$O$14</f>
        <v>4.2526983164477103</v>
      </c>
      <c r="CC790" s="54">
        <f t="shared" si="2394"/>
        <v>0</v>
      </c>
      <c r="CG790" s="54">
        <f t="shared" si="2270"/>
        <v>0</v>
      </c>
      <c r="CH790" s="54">
        <f t="shared" si="2248"/>
        <v>0</v>
      </c>
      <c r="CI790" s="54">
        <f t="shared" si="2271"/>
        <v>0</v>
      </c>
      <c r="CJ790" s="56">
        <f t="shared" si="2272"/>
        <v>0</v>
      </c>
      <c r="CK790" s="54">
        <f t="shared" si="2273"/>
        <v>0</v>
      </c>
      <c r="CL790" s="54">
        <f t="shared" si="2274"/>
        <v>0</v>
      </c>
      <c r="CM790" s="54">
        <f t="shared" si="2275"/>
        <v>0</v>
      </c>
      <c r="CN790" s="54">
        <f t="shared" si="2276"/>
        <v>0</v>
      </c>
      <c r="CO790" s="54">
        <f t="shared" si="2277"/>
        <v>0</v>
      </c>
      <c r="CP790" s="54">
        <f t="shared" si="2278"/>
        <v>0</v>
      </c>
      <c r="CQ790" s="54">
        <f t="shared" si="2279"/>
        <v>0</v>
      </c>
      <c r="CR790" s="54">
        <f t="shared" si="2280"/>
        <v>0</v>
      </c>
      <c r="CS790" s="54">
        <f t="shared" si="2281"/>
        <v>0</v>
      </c>
      <c r="CU790" s="54">
        <f t="shared" si="2282"/>
        <v>0</v>
      </c>
      <c r="CV790" s="54">
        <f t="shared" si="2283"/>
        <v>0</v>
      </c>
      <c r="CW790" s="54">
        <f t="shared" si="2284"/>
        <v>0</v>
      </c>
      <c r="CX790" s="54">
        <f t="shared" si="2285"/>
        <v>0</v>
      </c>
      <c r="CZ790" s="54">
        <f t="shared" si="2286"/>
        <v>0</v>
      </c>
      <c r="DA790" s="54">
        <f t="shared" si="2287"/>
        <v>0</v>
      </c>
      <c r="DB790" s="54">
        <f t="shared" si="2288"/>
        <v>0</v>
      </c>
      <c r="DC790" s="54">
        <f t="shared" si="2289"/>
        <v>0</v>
      </c>
      <c r="DD790" s="54">
        <f t="shared" si="2290"/>
        <v>0</v>
      </c>
      <c r="DE790" s="54">
        <f t="shared" si="2291"/>
        <v>0</v>
      </c>
      <c r="DF790" s="54">
        <f t="shared" si="2292"/>
        <v>0</v>
      </c>
      <c r="DG790" s="54">
        <f t="shared" si="2293"/>
        <v>2</v>
      </c>
      <c r="DH790" s="71">
        <f t="shared" si="2294"/>
        <v>0</v>
      </c>
      <c r="DI790" s="71">
        <f t="shared" si="2295"/>
        <v>0</v>
      </c>
      <c r="DJ790" s="54">
        <f t="shared" si="2296"/>
        <v>0</v>
      </c>
      <c r="DK790" s="54">
        <f t="shared" si="2297"/>
        <v>2</v>
      </c>
      <c r="DL790" s="4">
        <f t="shared" si="2222"/>
        <v>0</v>
      </c>
      <c r="DM790" s="3">
        <f t="shared" si="2298"/>
        <v>0</v>
      </c>
      <c r="DN790" s="3">
        <f t="shared" si="2299"/>
        <v>0</v>
      </c>
      <c r="DO790" s="4" t="e">
        <f t="shared" si="2300"/>
        <v>#DIV/0!</v>
      </c>
      <c r="DP790" s="57"/>
      <c r="DQ790" s="57"/>
      <c r="DR790" s="56">
        <f t="shared" si="2223"/>
        <v>2</v>
      </c>
      <c r="DS790" s="56">
        <f t="shared" si="2224"/>
        <v>0</v>
      </c>
      <c r="DT790" s="38">
        <f t="shared" si="2225"/>
        <v>0</v>
      </c>
      <c r="DU790" s="38">
        <f t="shared" si="2301"/>
        <v>2</v>
      </c>
      <c r="DV790" s="38">
        <f t="shared" si="2226"/>
        <v>0</v>
      </c>
      <c r="DW790" s="39">
        <f t="shared" si="2227"/>
        <v>0</v>
      </c>
      <c r="DX790" s="39">
        <f t="shared" si="2228"/>
        <v>0</v>
      </c>
      <c r="DY790" s="39">
        <f t="shared" si="2229"/>
        <v>0</v>
      </c>
      <c r="DZ790" s="39">
        <f t="shared" si="2230"/>
        <v>0</v>
      </c>
      <c r="EA790" s="39">
        <f t="shared" si="2231"/>
        <v>0</v>
      </c>
      <c r="EB790" s="37" t="e">
        <f t="shared" si="2302"/>
        <v>#DIV/0!</v>
      </c>
      <c r="EC790" s="37" t="e">
        <f t="shared" si="2303"/>
        <v>#DIV/0!</v>
      </c>
      <c r="ED790" s="37" t="e">
        <f t="shared" si="2304"/>
        <v>#DIV/0!</v>
      </c>
      <c r="EE790" s="37" t="e">
        <f t="shared" si="2305"/>
        <v>#DIV/0!</v>
      </c>
      <c r="EF790" s="39" t="e">
        <f t="shared" si="2306"/>
        <v>#DIV/0!</v>
      </c>
      <c r="EG790" s="37" t="e">
        <f t="shared" si="2307"/>
        <v>#DIV/0!</v>
      </c>
      <c r="EH790" s="37" t="e">
        <f t="shared" si="2308"/>
        <v>#DIV/0!</v>
      </c>
      <c r="EI790" s="11" t="b">
        <f t="shared" si="2309"/>
        <v>1</v>
      </c>
      <c r="EJ790" s="11" t="b">
        <f t="shared" si="2310"/>
        <v>0</v>
      </c>
      <c r="EK790" s="39" t="e">
        <f t="shared" si="2311"/>
        <v>#DIV/0!</v>
      </c>
      <c r="EL790" s="39" t="e">
        <f t="shared" si="2312"/>
        <v>#DIV/0!</v>
      </c>
      <c r="EM790" s="39" t="e">
        <f t="shared" si="2313"/>
        <v>#DIV/0!</v>
      </c>
      <c r="EN790" s="39" t="e">
        <f t="shared" si="2314"/>
        <v>#DIV/0!</v>
      </c>
      <c r="EO790" s="39" t="e">
        <f t="shared" si="2315"/>
        <v>#DIV/0!</v>
      </c>
      <c r="EP790" s="39" t="e">
        <f t="shared" si="2316"/>
        <v>#DIV/0!</v>
      </c>
      <c r="EQ790" s="39" t="e">
        <f t="shared" si="2317"/>
        <v>#DIV/0!</v>
      </c>
      <c r="ER790" s="39" t="e">
        <f t="shared" si="2318"/>
        <v>#DIV/0!</v>
      </c>
      <c r="ES790" s="58" t="str">
        <f t="shared" si="2319"/>
        <v>(OH,F,Cl)-dominate amphibole</v>
      </c>
      <c r="ET790" s="58" t="e">
        <f t="shared" si="2320"/>
        <v>#N/A</v>
      </c>
      <c r="EU790" s="56">
        <f t="shared" si="2232"/>
        <v>0</v>
      </c>
      <c r="EV790" s="56">
        <f t="shared" si="2233"/>
        <v>0</v>
      </c>
      <c r="EW790" s="56">
        <f t="shared" si="2234"/>
        <v>0</v>
      </c>
      <c r="EX790" s="56">
        <f t="shared" si="2235"/>
        <v>0</v>
      </c>
      <c r="EY790" s="56">
        <f t="shared" si="2236"/>
        <v>0</v>
      </c>
      <c r="EZ790" s="56">
        <f t="shared" si="2237"/>
        <v>0</v>
      </c>
      <c r="FA790" s="39">
        <f t="shared" si="2238"/>
        <v>0</v>
      </c>
      <c r="FB790" s="39">
        <f t="shared" si="2239"/>
        <v>0</v>
      </c>
      <c r="FC790" s="54">
        <f t="shared" si="2240"/>
        <v>0</v>
      </c>
      <c r="FD790" s="54">
        <f t="shared" si="2241"/>
        <v>0</v>
      </c>
      <c r="FE790" s="39">
        <f t="shared" si="2242"/>
        <v>0</v>
      </c>
      <c r="FF790" s="54">
        <f t="shared" si="2243"/>
        <v>0</v>
      </c>
      <c r="FG790" s="39">
        <f t="shared" si="2244"/>
        <v>0</v>
      </c>
      <c r="FH790" s="39">
        <f t="shared" si="2321"/>
        <v>0</v>
      </c>
      <c r="FI790" s="39">
        <f t="shared" si="2322"/>
        <v>0</v>
      </c>
      <c r="FJ790" s="39">
        <f t="shared" si="2323"/>
        <v>0</v>
      </c>
      <c r="FK790" s="39" t="e">
        <f t="shared" si="2324"/>
        <v>#DIV/0!</v>
      </c>
      <c r="FL790" s="39" t="e">
        <f t="shared" si="2325"/>
        <v>#DIV/0!</v>
      </c>
      <c r="FM790" s="39" t="e">
        <f t="shared" si="2326"/>
        <v>#DIV/0!</v>
      </c>
      <c r="FN790" s="39">
        <f t="shared" si="2327"/>
        <v>1</v>
      </c>
      <c r="FO790" s="39">
        <f t="shared" si="2245"/>
        <v>0</v>
      </c>
      <c r="FP790" s="39">
        <f t="shared" si="2246"/>
        <v>0</v>
      </c>
      <c r="FQ790" s="39">
        <f t="shared" si="2247"/>
        <v>0</v>
      </c>
      <c r="FR790" s="39">
        <f t="shared" si="2328"/>
        <v>0</v>
      </c>
      <c r="FS790" s="39">
        <f t="shared" si="2329"/>
        <v>0</v>
      </c>
      <c r="FU790" s="39" t="e">
        <f t="shared" si="2330"/>
        <v>#DIV/0!</v>
      </c>
      <c r="FV790" s="39" t="e">
        <f t="shared" si="2331"/>
        <v>#DIV/0!</v>
      </c>
      <c r="FW790" s="39" t="e">
        <f t="shared" si="2332"/>
        <v>#DIV/0!</v>
      </c>
      <c r="FY790" s="39" t="e">
        <f t="shared" si="2333"/>
        <v>#DIV/0!</v>
      </c>
      <c r="FZ790" s="39" t="e">
        <f t="shared" si="2334"/>
        <v>#DIV/0!</v>
      </c>
      <c r="GA790" s="39" t="e">
        <f t="shared" si="2335"/>
        <v>#DIV/0!</v>
      </c>
      <c r="GB790" s="39" t="e">
        <f t="shared" si="2336"/>
        <v>#DIV/0!</v>
      </c>
      <c r="GC790" s="39" t="e">
        <f t="shared" si="2337"/>
        <v>#DIV/0!</v>
      </c>
      <c r="GD790" s="39" t="e">
        <f t="shared" si="2338"/>
        <v>#DIV/0!</v>
      </c>
      <c r="GE790" s="39" t="e">
        <f t="shared" si="2339"/>
        <v>#DIV/0!</v>
      </c>
      <c r="GF790" s="39" t="e">
        <f t="shared" si="2340"/>
        <v>#DIV/0!</v>
      </c>
      <c r="GG790" s="39" t="e">
        <f t="shared" si="2341"/>
        <v>#DIV/0!</v>
      </c>
      <c r="GH790" s="39" t="e">
        <f t="shared" si="2342"/>
        <v>#DIV/0!</v>
      </c>
      <c r="GI790" s="39"/>
      <c r="GJ790" s="39" t="e">
        <f t="shared" si="2343"/>
        <v>#DIV/0!</v>
      </c>
      <c r="GK790" s="39" t="e">
        <f t="shared" si="2344"/>
        <v>#DIV/0!</v>
      </c>
      <c r="GL790" s="39" t="e">
        <f t="shared" si="2345"/>
        <v>#DIV/0!</v>
      </c>
      <c r="GM790" s="39" t="e">
        <f t="shared" si="2346"/>
        <v>#DIV/0!</v>
      </c>
      <c r="GN790" s="39" t="e">
        <f t="shared" si="2347"/>
        <v>#DIV/0!</v>
      </c>
      <c r="GO790" s="57"/>
      <c r="GP790" s="57" t="e">
        <f t="shared" si="2348"/>
        <v>#DIV/0!</v>
      </c>
      <c r="GQ790" s="59" t="e">
        <f t="shared" si="2349"/>
        <v>#DIV/0!</v>
      </c>
      <c r="GR790" s="41" t="e">
        <f t="shared" si="2350"/>
        <v>#DIV/0!</v>
      </c>
      <c r="GS790" s="57" t="e">
        <f t="shared" si="2351"/>
        <v>#DIV/0!</v>
      </c>
      <c r="GT790" s="57" t="e">
        <f t="shared" si="2352"/>
        <v>#DIV/0!</v>
      </c>
      <c r="GU790" s="57" t="e">
        <f t="shared" si="2353"/>
        <v>#DIV/0!</v>
      </c>
      <c r="GV790" s="57"/>
      <c r="GW790" s="42" t="e">
        <f t="shared" si="2354"/>
        <v>#DIV/0!</v>
      </c>
      <c r="GX790" s="42" t="e">
        <f t="shared" si="2355"/>
        <v>#DIV/0!</v>
      </c>
      <c r="GY790" s="42" t="e">
        <f t="shared" si="2356"/>
        <v>#DIV/0!</v>
      </c>
      <c r="GZ790" s="57"/>
      <c r="HA790" s="2" t="e">
        <f t="shared" si="2357"/>
        <v>#DIV/0!</v>
      </c>
      <c r="HB790" s="2" t="e">
        <f t="shared" si="2358"/>
        <v>#DIV/0!</v>
      </c>
      <c r="HC790" s="2" t="e">
        <f t="shared" si="2359"/>
        <v>#DIV/0!</v>
      </c>
      <c r="HD790" s="2" t="e">
        <f t="shared" si="2360"/>
        <v>#DIV/0!</v>
      </c>
      <c r="HE790" s="2" t="e">
        <f t="shared" si="2361"/>
        <v>#DIV/0!</v>
      </c>
      <c r="HF790" s="2" t="e">
        <f t="shared" si="2362"/>
        <v>#DIV/0!</v>
      </c>
      <c r="HG790" s="2" t="e">
        <f t="shared" si="2363"/>
        <v>#DIV/0!</v>
      </c>
      <c r="HH790" s="2" t="e">
        <f t="shared" si="2364"/>
        <v>#DIV/0!</v>
      </c>
      <c r="HI790" s="2" t="e">
        <f t="shared" si="2365"/>
        <v>#DIV/0!</v>
      </c>
      <c r="HJ790" s="11" t="e">
        <f t="shared" si="2366"/>
        <v>#DIV/0!</v>
      </c>
      <c r="HK790" s="60" t="e">
        <f t="shared" si="2367"/>
        <v>#DIV/0!</v>
      </c>
      <c r="HL790" s="57"/>
      <c r="HM790" s="57" t="e">
        <f t="shared" si="2368"/>
        <v>#DIV/0!</v>
      </c>
      <c r="HN790" s="57" t="e">
        <f t="shared" si="2369"/>
        <v>#DIV/0!</v>
      </c>
      <c r="HO790" s="57" t="e">
        <f t="shared" si="2370"/>
        <v>#DIV/0!</v>
      </c>
      <c r="HP790" s="57" t="e">
        <f t="shared" si="2371"/>
        <v>#DIV/0!</v>
      </c>
      <c r="HQ790" s="57" t="e">
        <f t="shared" si="2372"/>
        <v>#DIV/0!</v>
      </c>
      <c r="HR790" s="57"/>
      <c r="HS790" s="57" t="e">
        <f t="shared" si="2373"/>
        <v>#DIV/0!</v>
      </c>
      <c r="HT790" s="57" t="e">
        <f t="shared" si="2374"/>
        <v>#DIV/0!</v>
      </c>
      <c r="HU790" s="57" t="e">
        <f t="shared" si="2375"/>
        <v>#DIV/0!</v>
      </c>
      <c r="HV790" s="57" t="e">
        <f t="shared" si="2376"/>
        <v>#DIV/0!</v>
      </c>
      <c r="HW790" s="57" t="e">
        <f t="shared" si="2377"/>
        <v>#DIV/0!</v>
      </c>
      <c r="HX790" s="57"/>
      <c r="HY790" s="57" t="e">
        <f t="shared" si="2378"/>
        <v>#DIV/0!</v>
      </c>
      <c r="HZ790" s="57" t="e">
        <f t="shared" si="2379"/>
        <v>#DIV/0!</v>
      </c>
      <c r="IA790" s="57"/>
      <c r="IB790" s="61">
        <f t="shared" si="2380"/>
        <v>0</v>
      </c>
      <c r="IC790" s="57" t="str">
        <f t="shared" si="2381"/>
        <v/>
      </c>
      <c r="ID790" s="42"/>
      <c r="IE790" s="2" t="str">
        <f t="shared" si="2382"/>
        <v/>
      </c>
      <c r="IF790" s="60" t="e">
        <f t="shared" si="2383"/>
        <v>#DIV/0!</v>
      </c>
      <c r="IG790" s="60" t="str">
        <f t="shared" si="2384"/>
        <v/>
      </c>
      <c r="IH790" s="60" t="str">
        <f t="shared" si="2385"/>
        <v>zinco-</v>
      </c>
      <c r="II790" s="60" t="str">
        <f t="shared" si="2386"/>
        <v>mangano-</v>
      </c>
      <c r="IJ790" s="60" t="e">
        <f t="shared" si="2387"/>
        <v>#DIV/0!</v>
      </c>
      <c r="IK790" s="60" t="e">
        <f t="shared" si="2388"/>
        <v>#DIV/0!</v>
      </c>
      <c r="IL790" s="60" t="e">
        <f t="shared" si="2389"/>
        <v>#DIV/0!</v>
      </c>
      <c r="IM790" s="60" t="e">
        <f t="shared" si="2390"/>
        <v>#DIV/0!</v>
      </c>
      <c r="IN790" s="60" t="str">
        <f t="shared" si="2391"/>
        <v/>
      </c>
      <c r="IO790" s="60" t="str">
        <f t="shared" si="2392"/>
        <v/>
      </c>
      <c r="IP790" s="57"/>
      <c r="IQ790" s="57" t="str">
        <f t="shared" si="2393"/>
        <v>ERROR!!</v>
      </c>
    </row>
    <row r="791" spans="24:251">
      <c r="X791" s="29">
        <f t="shared" si="2249"/>
        <v>0</v>
      </c>
      <c r="Y791" s="29">
        <f t="shared" si="2250"/>
        <v>0</v>
      </c>
      <c r="Z791" s="29" t="e">
        <f t="shared" si="2251"/>
        <v>#DIV/0!</v>
      </c>
      <c r="AA791" s="29" t="e">
        <f t="shared" si="2252"/>
        <v>#DIV/0!</v>
      </c>
      <c r="AB791" s="29" t="e">
        <f t="shared" si="2253"/>
        <v>#DIV/0!</v>
      </c>
      <c r="AC791" s="29" t="e">
        <f t="shared" si="2254"/>
        <v>#DIV/0!</v>
      </c>
      <c r="AF791" s="23">
        <v>60.084299999999999</v>
      </c>
      <c r="AG791" s="23">
        <v>79.878799999999998</v>
      </c>
      <c r="AH791" s="23">
        <v>101.96120000000001</v>
      </c>
      <c r="AI791" s="23">
        <v>151.99039999999999</v>
      </c>
      <c r="AJ791" s="23">
        <v>159.69</v>
      </c>
      <c r="AK791" s="23">
        <v>71.846400000000003</v>
      </c>
      <c r="AL791" s="23">
        <v>70.9375</v>
      </c>
      <c r="AM791" s="23">
        <v>40.304400000000001</v>
      </c>
      <c r="AN791" s="23">
        <v>56.077399999999997</v>
      </c>
      <c r="AO791" s="23">
        <v>61.978999999999999</v>
      </c>
      <c r="AP791" s="23">
        <v>94.195999999999998</v>
      </c>
      <c r="AQ791" s="23">
        <v>18.998000000000001</v>
      </c>
      <c r="AR791" s="23">
        <v>35.450000000000003</v>
      </c>
      <c r="AS791" s="23">
        <v>29.88</v>
      </c>
      <c r="AT791" s="23">
        <v>74.691999999999993</v>
      </c>
      <c r="AU791" s="23">
        <v>81.39</v>
      </c>
      <c r="AX791" s="54">
        <f t="shared" si="2255"/>
        <v>0</v>
      </c>
      <c r="AY791" s="54">
        <f t="shared" si="2256"/>
        <v>0</v>
      </c>
      <c r="AZ791" s="54">
        <f t="shared" si="2257"/>
        <v>0</v>
      </c>
      <c r="BA791" s="54">
        <f t="shared" si="2258"/>
        <v>0</v>
      </c>
      <c r="BB791" s="54">
        <f t="shared" si="2259"/>
        <v>0</v>
      </c>
      <c r="BC791" s="54">
        <f t="shared" si="2260"/>
        <v>0</v>
      </c>
      <c r="BD791" s="54">
        <f t="shared" si="2261"/>
        <v>0</v>
      </c>
      <c r="BE791" s="54">
        <f t="shared" si="2262"/>
        <v>0</v>
      </c>
      <c r="BF791" s="54">
        <f t="shared" si="2263"/>
        <v>0</v>
      </c>
      <c r="BG791" s="54">
        <f t="shared" si="2264"/>
        <v>0</v>
      </c>
      <c r="BH791" s="54">
        <f t="shared" si="2265"/>
        <v>0</v>
      </c>
      <c r="BI791" s="54">
        <f t="shared" si="2266"/>
        <v>0</v>
      </c>
      <c r="BJ791" s="54">
        <f t="shared" si="2267"/>
        <v>0</v>
      </c>
      <c r="BK791" s="54">
        <f t="shared" si="2268"/>
        <v>0</v>
      </c>
      <c r="BL791" s="54">
        <f t="shared" si="2269"/>
        <v>0</v>
      </c>
      <c r="BM791" s="42"/>
      <c r="BO791" s="54">
        <f>'Norm-coeff'!$C$2+$AX791*'Norm-coeff'!$D$2+$AY791*'Norm-coeff'!$E$2+$AZ791*'Norm-coeff'!$F$2+$BA791*'Norm-coeff'!$G$2+$BB791*'Norm-coeff'!$H$2+$BC791*'Norm-coeff'!$I$2+$BD791*'Norm-coeff'!$J$2+$BE791*'Norm-coeff'!$K$2+$BF791*'Norm-coeff'!$L$2+$BG791*'Norm-coeff'!$M$2+$BH791*'Norm-coeff'!$N$2+$BI791*'Norm-coeff'!$O$2</f>
        <v>5.4045421474420303</v>
      </c>
      <c r="BP791" s="54">
        <f>'Norm-coeff'!$C$3+$AX791*'Norm-coeff'!$D$3+$AY791*'Norm-coeff'!$E$3+$AZ791*'Norm-coeff'!$F$3+$BA791*'Norm-coeff'!$G$3+$BB791*'Norm-coeff'!$H$3+$BC791*'Norm-coeff'!$I$3+$BD791*'Norm-coeff'!$J$3+$BE791*'Norm-coeff'!$K$3+$BF791*'Norm-coeff'!$L$3+$BG791*'Norm-coeff'!$M$3+$BH791*'Norm-coeff'!$N$3+$BI791*'Norm-coeff'!$O$3</f>
        <v>3.15319116612705</v>
      </c>
      <c r="BQ791" s="54">
        <f>'Norm-coeff'!$C$4+$AX791*'Norm-coeff'!$D$4+$AY791*'Norm-coeff'!$E$4+$AZ791*'Norm-coeff'!$F$4+$BA791*'Norm-coeff'!$G$4+$BB791*'Norm-coeff'!$H$4+$BC791*'Norm-coeff'!$I$4+$BD791*'Norm-coeff'!$J$4+$BE791*'Norm-coeff'!$K$4+$BF791*'Norm-coeff'!$L$4+$BG791*'Norm-coeff'!$M$4+$BH791*'Norm-coeff'!$N$4+$BI791*'Norm-coeff'!$O$4</f>
        <v>1.42115649462768</v>
      </c>
      <c r="BR791" s="54">
        <f>'Norm-coeff'!$C$5+$AX791*'Norm-coeff'!$D$5+$AY791*'Norm-coeff'!$E$5+$AZ791*'Norm-coeff'!$F$5+$BA791*'Norm-coeff'!$G$5+$BB791*'Norm-coeff'!$H$5+$BC791*'Norm-coeff'!$I$5+$BD791*'Norm-coeff'!$J$5+$BE791*'Norm-coeff'!$K$5+$BF791*'Norm-coeff'!$L$5+$BG791*'Norm-coeff'!$M$5+$BH791*'Norm-coeff'!$N$5+$BI791*'Norm-coeff'!$O$5</f>
        <v>1.0553329241296201</v>
      </c>
      <c r="BS791" s="54">
        <f>'Norm-coeff'!$C$6+$AX791*'Norm-coeff'!$D$6+$AY791*'Norm-coeff'!$E$6+$AZ791*'Norm-coeff'!$F$6+$BA791*'Norm-coeff'!$G$6+$BB791*'Norm-coeff'!$H$6+$BC791*'Norm-coeff'!$I$6+$BD791*'Norm-coeff'!$J$6+$BE791*'Norm-coeff'!$K$6+$BF791*'Norm-coeff'!$L$6+$BG791*'Norm-coeff'!$M$6+$BH791*'Norm-coeff'!$N$6+$BI791*'Norm-coeff'!$O$6</f>
        <v>-1.48700885495103E-2</v>
      </c>
      <c r="BT791" s="54">
        <f>'Norm-coeff'!$C$7+$AX791*'Norm-coeff'!$D$7+$AY791*'Norm-coeff'!$E$7+$AZ791*'Norm-coeff'!$F$7+$BA791*'Norm-coeff'!$G$7+$BB791*'Norm-coeff'!$H$7+$BC791*'Norm-coeff'!$I$7+$BD791*'Norm-coeff'!$J$7+$BE791*'Norm-coeff'!$K$7+$BF791*'Norm-coeff'!$L$7+$BG791*'Norm-coeff'!$M$7+$BH791*'Norm-coeff'!$N$7+$BI791*'Norm-coeff'!$O$7</f>
        <v>2.0907583608832998</v>
      </c>
      <c r="BU791" s="54">
        <f>'Norm-coeff'!$C$8+$AX791*'Norm-coeff'!$D$8+$AY791*'Norm-coeff'!$E$8+$AZ791*'Norm-coeff'!$F$8+$BA791*'Norm-coeff'!$G$8+$BB791*'Norm-coeff'!$H$8+$BC791*'Norm-coeff'!$I$8+$BD791*'Norm-coeff'!$J$8+$BE791*'Norm-coeff'!$K$8+$BF791*'Norm-coeff'!$L$8+$BG791*'Norm-coeff'!$M$8+$BH791*'Norm-coeff'!$N$8+$BI791*'Norm-coeff'!$O$8</f>
        <v>0.65894159836244504</v>
      </c>
      <c r="BV791" s="54">
        <f>'Norm-coeff'!$C$9+$AX791*'Norm-coeff'!$D$9+$AY791*'Norm-coeff'!$E$9+$AZ791*'Norm-coeff'!$F$9+$BA791*'Norm-coeff'!$G$9+$BB791*'Norm-coeff'!$H$9+$BC791*'Norm-coeff'!$I$9+$BD791*'Norm-coeff'!$J$9+$BE791*'Norm-coeff'!$K$9+$BF791*'Norm-coeff'!$L$9+$BG791*'Norm-coeff'!$M$9+$BH791*'Norm-coeff'!$N$9+$BI791*'Norm-coeff'!$O$9</f>
        <v>1.48961085014701</v>
      </c>
      <c r="BW791" s="54">
        <f>'Norm-coeff'!$C$10+$AX791*'Norm-coeff'!$D$10+$AY791*'Norm-coeff'!$E$10+$AZ791*'Norm-coeff'!$F$10+$BA791*'Norm-coeff'!$G$10+$BB791*'Norm-coeff'!$H$10+$BC791*'Norm-coeff'!$I$10+$BD791*'Norm-coeff'!$J$10+$BE791*'Norm-coeff'!$K$10+$BF791*'Norm-coeff'!$L$10+$BG791*'Norm-coeff'!$M$10+$BH791*'Norm-coeff'!$N$10+$BI791*'Norm-coeff'!$O$10</f>
        <v>1.42058735749591</v>
      </c>
      <c r="BX791" s="54">
        <f>'Norm-coeff'!$C$11+$AX791*'Norm-coeff'!$D$11+$AY791*'Norm-coeff'!$E$11+$AZ791*'Norm-coeff'!$F$11+$BA791*'Norm-coeff'!$G$11+$BB791*'Norm-coeff'!$H$11+$BC791*'Norm-coeff'!$I$11+$BD791*'Norm-coeff'!$J$11+$BE791*'Norm-coeff'!$K$11+$BF791*'Norm-coeff'!$L$11+$BG791*'Norm-coeff'!$M$11+$BH791*'Norm-coeff'!$N$11+$BI791*'Norm-coeff'!$O$11</f>
        <v>0.221233014421479</v>
      </c>
      <c r="BY791" s="54">
        <f>'Norm-coeff'!$C$12+$AX791*'Norm-coeff'!$D$12+$AY791*'Norm-coeff'!$E$12+$AZ791*'Norm-coeff'!$F$12+$BA791*'Norm-coeff'!$G$12+$BB791*'Norm-coeff'!$H$12+$BC791*'Norm-coeff'!$I$12+$BD791*'Norm-coeff'!$J$12+$BE791*'Norm-coeff'!$K$12+$BF791*'Norm-coeff'!$L$12+$BG791*'Norm-coeff'!$M$12+$BH791*'Norm-coeff'!$N$12+$BI791*'Norm-coeff'!$O$12</f>
        <v>0.283527502056037</v>
      </c>
      <c r="BZ791" s="54">
        <f>'Norm-coeff'!$C$13+$AX791*'Norm-coeff'!$D$13+$AY791*'Norm-coeff'!$E$13+$AZ791*'Norm-coeff'!$F$13+$BA791*'Norm-coeff'!$G$13+$BB791*'Norm-coeff'!$H$13+$BC791*'Norm-coeff'!$I$13+$BD791*'Norm-coeff'!$J$13+$BE791*'Norm-coeff'!$K$13+$BF791*'Norm-coeff'!$L$13+$BG791*'Norm-coeff'!$M$13+$BH791*'Norm-coeff'!$N$13+$BI791*'Norm-coeff'!$O$13</f>
        <v>-4.1864930554451202E-2</v>
      </c>
      <c r="CA791" s="54">
        <f>'Norm-coeff'!$C$14+$AX791*'Norm-coeff'!$D$14+$AY791*'Norm-coeff'!$E$14+$AZ791*'Norm-coeff'!$F$14+$BA791*'Norm-coeff'!$G$14+$BB791*'Norm-coeff'!$H$14+$BC791*'Norm-coeff'!$I$14+$BD791*'Norm-coeff'!$J$14+$BE791*'Norm-coeff'!$K$14+$BF791*'Norm-coeff'!$L$14+$BG791*'Norm-coeff'!$M$14+$BH791*'Norm-coeff'!$N$14+$BI791*'Norm-coeff'!$O$14</f>
        <v>4.2526983164477103</v>
      </c>
      <c r="CC791" s="54">
        <f t="shared" si="2394"/>
        <v>0</v>
      </c>
      <c r="CG791" s="54">
        <f t="shared" si="2270"/>
        <v>0</v>
      </c>
      <c r="CH791" s="54">
        <f t="shared" si="2248"/>
        <v>0</v>
      </c>
      <c r="CI791" s="54">
        <f t="shared" si="2271"/>
        <v>0</v>
      </c>
      <c r="CJ791" s="56">
        <f t="shared" si="2272"/>
        <v>0</v>
      </c>
      <c r="CK791" s="54">
        <f t="shared" si="2273"/>
        <v>0</v>
      </c>
      <c r="CL791" s="54">
        <f t="shared" si="2274"/>
        <v>0</v>
      </c>
      <c r="CM791" s="54">
        <f t="shared" si="2275"/>
        <v>0</v>
      </c>
      <c r="CN791" s="54">
        <f t="shared" si="2276"/>
        <v>0</v>
      </c>
      <c r="CO791" s="54">
        <f t="shared" si="2277"/>
        <v>0</v>
      </c>
      <c r="CP791" s="54">
        <f t="shared" si="2278"/>
        <v>0</v>
      </c>
      <c r="CQ791" s="54">
        <f t="shared" si="2279"/>
        <v>0</v>
      </c>
      <c r="CR791" s="54">
        <f t="shared" si="2280"/>
        <v>0</v>
      </c>
      <c r="CS791" s="54">
        <f t="shared" si="2281"/>
        <v>0</v>
      </c>
      <c r="CU791" s="54">
        <f t="shared" si="2282"/>
        <v>0</v>
      </c>
      <c r="CV791" s="54">
        <f t="shared" si="2283"/>
        <v>0</v>
      </c>
      <c r="CW791" s="54">
        <f t="shared" si="2284"/>
        <v>0</v>
      </c>
      <c r="CX791" s="54">
        <f t="shared" si="2285"/>
        <v>0</v>
      </c>
      <c r="CZ791" s="54">
        <f t="shared" si="2286"/>
        <v>0</v>
      </c>
      <c r="DA791" s="54">
        <f t="shared" si="2287"/>
        <v>0</v>
      </c>
      <c r="DB791" s="54">
        <f t="shared" si="2288"/>
        <v>0</v>
      </c>
      <c r="DC791" s="54">
        <f t="shared" si="2289"/>
        <v>0</v>
      </c>
      <c r="DD791" s="54">
        <f t="shared" si="2290"/>
        <v>0</v>
      </c>
      <c r="DE791" s="54">
        <f t="shared" si="2291"/>
        <v>0</v>
      </c>
      <c r="DF791" s="54">
        <f t="shared" si="2292"/>
        <v>0</v>
      </c>
      <c r="DG791" s="54">
        <f t="shared" si="2293"/>
        <v>2</v>
      </c>
      <c r="DH791" s="71">
        <f t="shared" si="2294"/>
        <v>0</v>
      </c>
      <c r="DI791" s="71">
        <f t="shared" si="2295"/>
        <v>0</v>
      </c>
      <c r="DJ791" s="54">
        <f t="shared" si="2296"/>
        <v>0</v>
      </c>
      <c r="DK791" s="54">
        <f t="shared" si="2297"/>
        <v>2</v>
      </c>
      <c r="DL791" s="4">
        <f t="shared" si="2222"/>
        <v>0</v>
      </c>
      <c r="DM791" s="3">
        <f t="shared" si="2298"/>
        <v>0</v>
      </c>
      <c r="DN791" s="3">
        <f t="shared" si="2299"/>
        <v>0</v>
      </c>
      <c r="DO791" s="4" t="e">
        <f t="shared" si="2300"/>
        <v>#DIV/0!</v>
      </c>
      <c r="DP791" s="57"/>
      <c r="DQ791" s="57"/>
      <c r="DR791" s="56">
        <f t="shared" si="2223"/>
        <v>2</v>
      </c>
      <c r="DS791" s="56">
        <f t="shared" si="2224"/>
        <v>0</v>
      </c>
      <c r="DT791" s="38">
        <f t="shared" si="2225"/>
        <v>0</v>
      </c>
      <c r="DU791" s="38">
        <f t="shared" si="2301"/>
        <v>2</v>
      </c>
      <c r="DV791" s="38">
        <f t="shared" si="2226"/>
        <v>0</v>
      </c>
      <c r="DW791" s="39">
        <f t="shared" si="2227"/>
        <v>0</v>
      </c>
      <c r="DX791" s="39">
        <f t="shared" si="2228"/>
        <v>0</v>
      </c>
      <c r="DY791" s="39">
        <f t="shared" si="2229"/>
        <v>0</v>
      </c>
      <c r="DZ791" s="39">
        <f t="shared" si="2230"/>
        <v>0</v>
      </c>
      <c r="EA791" s="39">
        <f t="shared" si="2231"/>
        <v>0</v>
      </c>
      <c r="EB791" s="37" t="e">
        <f t="shared" si="2302"/>
        <v>#DIV/0!</v>
      </c>
      <c r="EC791" s="37" t="e">
        <f t="shared" si="2303"/>
        <v>#DIV/0!</v>
      </c>
      <c r="ED791" s="37" t="e">
        <f t="shared" si="2304"/>
        <v>#DIV/0!</v>
      </c>
      <c r="EE791" s="37" t="e">
        <f t="shared" si="2305"/>
        <v>#DIV/0!</v>
      </c>
      <c r="EF791" s="39" t="e">
        <f t="shared" si="2306"/>
        <v>#DIV/0!</v>
      </c>
      <c r="EG791" s="37" t="e">
        <f t="shared" si="2307"/>
        <v>#DIV/0!</v>
      </c>
      <c r="EH791" s="37" t="e">
        <f t="shared" si="2308"/>
        <v>#DIV/0!</v>
      </c>
      <c r="EI791" s="11" t="b">
        <f t="shared" si="2309"/>
        <v>1</v>
      </c>
      <c r="EJ791" s="11" t="b">
        <f t="shared" si="2310"/>
        <v>0</v>
      </c>
      <c r="EK791" s="39" t="e">
        <f t="shared" si="2311"/>
        <v>#DIV/0!</v>
      </c>
      <c r="EL791" s="39" t="e">
        <f t="shared" si="2312"/>
        <v>#DIV/0!</v>
      </c>
      <c r="EM791" s="39" t="e">
        <f t="shared" si="2313"/>
        <v>#DIV/0!</v>
      </c>
      <c r="EN791" s="39" t="e">
        <f t="shared" si="2314"/>
        <v>#DIV/0!</v>
      </c>
      <c r="EO791" s="39" t="e">
        <f t="shared" si="2315"/>
        <v>#DIV/0!</v>
      </c>
      <c r="EP791" s="39" t="e">
        <f t="shared" si="2316"/>
        <v>#DIV/0!</v>
      </c>
      <c r="EQ791" s="39" t="e">
        <f t="shared" si="2317"/>
        <v>#DIV/0!</v>
      </c>
      <c r="ER791" s="39" t="e">
        <f t="shared" si="2318"/>
        <v>#DIV/0!</v>
      </c>
      <c r="ES791" s="58" t="str">
        <f t="shared" si="2319"/>
        <v>(OH,F,Cl)-dominate amphibole</v>
      </c>
      <c r="ET791" s="58" t="e">
        <f t="shared" si="2320"/>
        <v>#N/A</v>
      </c>
      <c r="EU791" s="56">
        <f t="shared" si="2232"/>
        <v>0</v>
      </c>
      <c r="EV791" s="56">
        <f t="shared" si="2233"/>
        <v>0</v>
      </c>
      <c r="EW791" s="56">
        <f t="shared" si="2234"/>
        <v>0</v>
      </c>
      <c r="EX791" s="56">
        <f t="shared" si="2235"/>
        <v>0</v>
      </c>
      <c r="EY791" s="56">
        <f t="shared" si="2236"/>
        <v>0</v>
      </c>
      <c r="EZ791" s="56">
        <f t="shared" si="2237"/>
        <v>0</v>
      </c>
      <c r="FA791" s="39">
        <f t="shared" si="2238"/>
        <v>0</v>
      </c>
      <c r="FB791" s="39">
        <f t="shared" si="2239"/>
        <v>0</v>
      </c>
      <c r="FC791" s="54">
        <f t="shared" si="2240"/>
        <v>0</v>
      </c>
      <c r="FD791" s="54">
        <f t="shared" si="2241"/>
        <v>0</v>
      </c>
      <c r="FE791" s="39">
        <f t="shared" si="2242"/>
        <v>0</v>
      </c>
      <c r="FF791" s="54">
        <f t="shared" si="2243"/>
        <v>0</v>
      </c>
      <c r="FG791" s="39">
        <f t="shared" si="2244"/>
        <v>0</v>
      </c>
      <c r="FH791" s="39">
        <f t="shared" si="2321"/>
        <v>0</v>
      </c>
      <c r="FI791" s="39">
        <f t="shared" si="2322"/>
        <v>0</v>
      </c>
      <c r="FJ791" s="39">
        <f t="shared" si="2323"/>
        <v>0</v>
      </c>
      <c r="FK791" s="39" t="e">
        <f t="shared" si="2324"/>
        <v>#DIV/0!</v>
      </c>
      <c r="FL791" s="39" t="e">
        <f t="shared" si="2325"/>
        <v>#DIV/0!</v>
      </c>
      <c r="FM791" s="39" t="e">
        <f t="shared" si="2326"/>
        <v>#DIV/0!</v>
      </c>
      <c r="FN791" s="39">
        <f t="shared" si="2327"/>
        <v>1</v>
      </c>
      <c r="FO791" s="39">
        <f t="shared" si="2245"/>
        <v>0</v>
      </c>
      <c r="FP791" s="39">
        <f t="shared" si="2246"/>
        <v>0</v>
      </c>
      <c r="FQ791" s="39">
        <f t="shared" si="2247"/>
        <v>0</v>
      </c>
      <c r="FR791" s="39">
        <f t="shared" si="2328"/>
        <v>0</v>
      </c>
      <c r="FS791" s="39">
        <f t="shared" si="2329"/>
        <v>0</v>
      </c>
      <c r="FU791" s="39" t="e">
        <f t="shared" si="2330"/>
        <v>#DIV/0!</v>
      </c>
      <c r="FV791" s="39" t="e">
        <f t="shared" si="2331"/>
        <v>#DIV/0!</v>
      </c>
      <c r="FW791" s="39" t="e">
        <f t="shared" si="2332"/>
        <v>#DIV/0!</v>
      </c>
      <c r="FY791" s="39" t="e">
        <f t="shared" si="2333"/>
        <v>#DIV/0!</v>
      </c>
      <c r="FZ791" s="39" t="e">
        <f t="shared" si="2334"/>
        <v>#DIV/0!</v>
      </c>
      <c r="GA791" s="39" t="e">
        <f t="shared" si="2335"/>
        <v>#DIV/0!</v>
      </c>
      <c r="GB791" s="39" t="e">
        <f t="shared" si="2336"/>
        <v>#DIV/0!</v>
      </c>
      <c r="GC791" s="39" t="e">
        <f t="shared" si="2337"/>
        <v>#DIV/0!</v>
      </c>
      <c r="GD791" s="39" t="e">
        <f t="shared" si="2338"/>
        <v>#DIV/0!</v>
      </c>
      <c r="GE791" s="39" t="e">
        <f t="shared" si="2339"/>
        <v>#DIV/0!</v>
      </c>
      <c r="GF791" s="39" t="e">
        <f t="shared" si="2340"/>
        <v>#DIV/0!</v>
      </c>
      <c r="GG791" s="39" t="e">
        <f t="shared" si="2341"/>
        <v>#DIV/0!</v>
      </c>
      <c r="GH791" s="39" t="e">
        <f t="shared" si="2342"/>
        <v>#DIV/0!</v>
      </c>
      <c r="GI791" s="39"/>
      <c r="GJ791" s="39" t="e">
        <f t="shared" si="2343"/>
        <v>#DIV/0!</v>
      </c>
      <c r="GK791" s="39" t="e">
        <f t="shared" si="2344"/>
        <v>#DIV/0!</v>
      </c>
      <c r="GL791" s="39" t="e">
        <f t="shared" si="2345"/>
        <v>#DIV/0!</v>
      </c>
      <c r="GM791" s="39" t="e">
        <f t="shared" si="2346"/>
        <v>#DIV/0!</v>
      </c>
      <c r="GN791" s="39" t="e">
        <f t="shared" si="2347"/>
        <v>#DIV/0!</v>
      </c>
      <c r="GO791" s="57"/>
      <c r="GP791" s="57" t="e">
        <f t="shared" si="2348"/>
        <v>#DIV/0!</v>
      </c>
      <c r="GQ791" s="59" t="e">
        <f t="shared" si="2349"/>
        <v>#DIV/0!</v>
      </c>
      <c r="GR791" s="41" t="e">
        <f t="shared" si="2350"/>
        <v>#DIV/0!</v>
      </c>
      <c r="GS791" s="57" t="e">
        <f t="shared" si="2351"/>
        <v>#DIV/0!</v>
      </c>
      <c r="GT791" s="57" t="e">
        <f t="shared" si="2352"/>
        <v>#DIV/0!</v>
      </c>
      <c r="GU791" s="57" t="e">
        <f t="shared" si="2353"/>
        <v>#DIV/0!</v>
      </c>
      <c r="GV791" s="57"/>
      <c r="GW791" s="42" t="e">
        <f t="shared" si="2354"/>
        <v>#DIV/0!</v>
      </c>
      <c r="GX791" s="42" t="e">
        <f t="shared" si="2355"/>
        <v>#DIV/0!</v>
      </c>
      <c r="GY791" s="42" t="e">
        <f t="shared" si="2356"/>
        <v>#DIV/0!</v>
      </c>
      <c r="GZ791" s="57"/>
      <c r="HA791" s="2" t="e">
        <f t="shared" si="2357"/>
        <v>#DIV/0!</v>
      </c>
      <c r="HB791" s="2" t="e">
        <f t="shared" si="2358"/>
        <v>#DIV/0!</v>
      </c>
      <c r="HC791" s="2" t="e">
        <f t="shared" si="2359"/>
        <v>#DIV/0!</v>
      </c>
      <c r="HD791" s="2" t="e">
        <f t="shared" si="2360"/>
        <v>#DIV/0!</v>
      </c>
      <c r="HE791" s="2" t="e">
        <f t="shared" si="2361"/>
        <v>#DIV/0!</v>
      </c>
      <c r="HF791" s="2" t="e">
        <f t="shared" si="2362"/>
        <v>#DIV/0!</v>
      </c>
      <c r="HG791" s="2" t="e">
        <f t="shared" si="2363"/>
        <v>#DIV/0!</v>
      </c>
      <c r="HH791" s="2" t="e">
        <f t="shared" si="2364"/>
        <v>#DIV/0!</v>
      </c>
      <c r="HI791" s="2" t="e">
        <f t="shared" si="2365"/>
        <v>#DIV/0!</v>
      </c>
      <c r="HJ791" s="11" t="e">
        <f t="shared" si="2366"/>
        <v>#DIV/0!</v>
      </c>
      <c r="HK791" s="60" t="e">
        <f t="shared" si="2367"/>
        <v>#DIV/0!</v>
      </c>
      <c r="HL791" s="57"/>
      <c r="HM791" s="57" t="e">
        <f t="shared" si="2368"/>
        <v>#DIV/0!</v>
      </c>
      <c r="HN791" s="57" t="e">
        <f t="shared" si="2369"/>
        <v>#DIV/0!</v>
      </c>
      <c r="HO791" s="57" t="e">
        <f t="shared" si="2370"/>
        <v>#DIV/0!</v>
      </c>
      <c r="HP791" s="57" t="e">
        <f t="shared" si="2371"/>
        <v>#DIV/0!</v>
      </c>
      <c r="HQ791" s="57" t="e">
        <f t="shared" si="2372"/>
        <v>#DIV/0!</v>
      </c>
      <c r="HR791" s="57"/>
      <c r="HS791" s="57" t="e">
        <f t="shared" si="2373"/>
        <v>#DIV/0!</v>
      </c>
      <c r="HT791" s="57" t="e">
        <f t="shared" si="2374"/>
        <v>#DIV/0!</v>
      </c>
      <c r="HU791" s="57" t="e">
        <f t="shared" si="2375"/>
        <v>#DIV/0!</v>
      </c>
      <c r="HV791" s="57" t="e">
        <f t="shared" si="2376"/>
        <v>#DIV/0!</v>
      </c>
      <c r="HW791" s="57" t="e">
        <f t="shared" si="2377"/>
        <v>#DIV/0!</v>
      </c>
      <c r="HX791" s="57"/>
      <c r="HY791" s="57" t="e">
        <f t="shared" si="2378"/>
        <v>#DIV/0!</v>
      </c>
      <c r="HZ791" s="57" t="e">
        <f t="shared" si="2379"/>
        <v>#DIV/0!</v>
      </c>
      <c r="IA791" s="57"/>
      <c r="IB791" s="61">
        <f t="shared" si="2380"/>
        <v>0</v>
      </c>
      <c r="IC791" s="57" t="str">
        <f t="shared" si="2381"/>
        <v/>
      </c>
      <c r="ID791" s="42"/>
      <c r="IE791" s="2" t="str">
        <f t="shared" si="2382"/>
        <v/>
      </c>
      <c r="IF791" s="60" t="e">
        <f t="shared" si="2383"/>
        <v>#DIV/0!</v>
      </c>
      <c r="IG791" s="60" t="str">
        <f t="shared" si="2384"/>
        <v/>
      </c>
      <c r="IH791" s="60" t="str">
        <f t="shared" si="2385"/>
        <v>zinco-</v>
      </c>
      <c r="II791" s="60" t="str">
        <f t="shared" si="2386"/>
        <v>mangano-</v>
      </c>
      <c r="IJ791" s="60" t="e">
        <f t="shared" si="2387"/>
        <v>#DIV/0!</v>
      </c>
      <c r="IK791" s="60" t="e">
        <f t="shared" si="2388"/>
        <v>#DIV/0!</v>
      </c>
      <c r="IL791" s="60" t="e">
        <f t="shared" si="2389"/>
        <v>#DIV/0!</v>
      </c>
      <c r="IM791" s="60" t="e">
        <f t="shared" si="2390"/>
        <v>#DIV/0!</v>
      </c>
      <c r="IN791" s="60" t="str">
        <f t="shared" si="2391"/>
        <v/>
      </c>
      <c r="IO791" s="60" t="str">
        <f t="shared" si="2392"/>
        <v/>
      </c>
      <c r="IP791" s="57"/>
      <c r="IQ791" s="57" t="str">
        <f t="shared" si="2393"/>
        <v>ERROR!!</v>
      </c>
    </row>
    <row r="792" spans="24:251">
      <c r="X792" s="29">
        <f t="shared" si="2249"/>
        <v>0</v>
      </c>
      <c r="Y792" s="29">
        <f t="shared" si="2250"/>
        <v>0</v>
      </c>
      <c r="Z792" s="29" t="e">
        <f t="shared" si="2251"/>
        <v>#DIV/0!</v>
      </c>
      <c r="AA792" s="29" t="e">
        <f t="shared" si="2252"/>
        <v>#DIV/0!</v>
      </c>
      <c r="AB792" s="29" t="e">
        <f t="shared" si="2253"/>
        <v>#DIV/0!</v>
      </c>
      <c r="AC792" s="29" t="e">
        <f t="shared" si="2254"/>
        <v>#DIV/0!</v>
      </c>
      <c r="AF792" s="23">
        <v>60.084299999999999</v>
      </c>
      <c r="AG792" s="23">
        <v>79.878799999999998</v>
      </c>
      <c r="AH792" s="23">
        <v>101.96120000000001</v>
      </c>
      <c r="AI792" s="23">
        <v>151.99039999999999</v>
      </c>
      <c r="AJ792" s="23">
        <v>159.69</v>
      </c>
      <c r="AK792" s="23">
        <v>71.846400000000003</v>
      </c>
      <c r="AL792" s="23">
        <v>70.9375</v>
      </c>
      <c r="AM792" s="23">
        <v>40.304400000000001</v>
      </c>
      <c r="AN792" s="23">
        <v>56.077399999999997</v>
      </c>
      <c r="AO792" s="23">
        <v>61.978999999999999</v>
      </c>
      <c r="AP792" s="23">
        <v>94.195999999999998</v>
      </c>
      <c r="AQ792" s="23">
        <v>18.998000000000001</v>
      </c>
      <c r="AR792" s="23">
        <v>35.450000000000003</v>
      </c>
      <c r="AS792" s="23">
        <v>29.88</v>
      </c>
      <c r="AT792" s="23">
        <v>74.691999999999993</v>
      </c>
      <c r="AU792" s="23">
        <v>81.39</v>
      </c>
      <c r="AX792" s="54">
        <f t="shared" si="2255"/>
        <v>0</v>
      </c>
      <c r="AY792" s="54">
        <f t="shared" si="2256"/>
        <v>0</v>
      </c>
      <c r="AZ792" s="54">
        <f t="shared" si="2257"/>
        <v>0</v>
      </c>
      <c r="BA792" s="54">
        <f t="shared" si="2258"/>
        <v>0</v>
      </c>
      <c r="BB792" s="54">
        <f t="shared" si="2259"/>
        <v>0</v>
      </c>
      <c r="BC792" s="54">
        <f t="shared" si="2260"/>
        <v>0</v>
      </c>
      <c r="BD792" s="54">
        <f t="shared" si="2261"/>
        <v>0</v>
      </c>
      <c r="BE792" s="54">
        <f t="shared" si="2262"/>
        <v>0</v>
      </c>
      <c r="BF792" s="54">
        <f t="shared" si="2263"/>
        <v>0</v>
      </c>
      <c r="BG792" s="54">
        <f t="shared" si="2264"/>
        <v>0</v>
      </c>
      <c r="BH792" s="54">
        <f t="shared" si="2265"/>
        <v>0</v>
      </c>
      <c r="BI792" s="54">
        <f t="shared" si="2266"/>
        <v>0</v>
      </c>
      <c r="BJ792" s="54">
        <f t="shared" si="2267"/>
        <v>0</v>
      </c>
      <c r="BK792" s="54">
        <f t="shared" si="2268"/>
        <v>0</v>
      </c>
      <c r="BL792" s="54">
        <f t="shared" si="2269"/>
        <v>0</v>
      </c>
      <c r="BM792" s="42"/>
      <c r="BO792" s="54">
        <f>'Norm-coeff'!$C$2+$AX792*'Norm-coeff'!$D$2+$AY792*'Norm-coeff'!$E$2+$AZ792*'Norm-coeff'!$F$2+$BA792*'Norm-coeff'!$G$2+$BB792*'Norm-coeff'!$H$2+$BC792*'Norm-coeff'!$I$2+$BD792*'Norm-coeff'!$J$2+$BE792*'Norm-coeff'!$K$2+$BF792*'Norm-coeff'!$L$2+$BG792*'Norm-coeff'!$M$2+$BH792*'Norm-coeff'!$N$2+$BI792*'Norm-coeff'!$O$2</f>
        <v>5.4045421474420303</v>
      </c>
      <c r="BP792" s="54">
        <f>'Norm-coeff'!$C$3+$AX792*'Norm-coeff'!$D$3+$AY792*'Norm-coeff'!$E$3+$AZ792*'Norm-coeff'!$F$3+$BA792*'Norm-coeff'!$G$3+$BB792*'Norm-coeff'!$H$3+$BC792*'Norm-coeff'!$I$3+$BD792*'Norm-coeff'!$J$3+$BE792*'Norm-coeff'!$K$3+$BF792*'Norm-coeff'!$L$3+$BG792*'Norm-coeff'!$M$3+$BH792*'Norm-coeff'!$N$3+$BI792*'Norm-coeff'!$O$3</f>
        <v>3.15319116612705</v>
      </c>
      <c r="BQ792" s="54">
        <f>'Norm-coeff'!$C$4+$AX792*'Norm-coeff'!$D$4+$AY792*'Norm-coeff'!$E$4+$AZ792*'Norm-coeff'!$F$4+$BA792*'Norm-coeff'!$G$4+$BB792*'Norm-coeff'!$H$4+$BC792*'Norm-coeff'!$I$4+$BD792*'Norm-coeff'!$J$4+$BE792*'Norm-coeff'!$K$4+$BF792*'Norm-coeff'!$L$4+$BG792*'Norm-coeff'!$M$4+$BH792*'Norm-coeff'!$N$4+$BI792*'Norm-coeff'!$O$4</f>
        <v>1.42115649462768</v>
      </c>
      <c r="BR792" s="54">
        <f>'Norm-coeff'!$C$5+$AX792*'Norm-coeff'!$D$5+$AY792*'Norm-coeff'!$E$5+$AZ792*'Norm-coeff'!$F$5+$BA792*'Norm-coeff'!$G$5+$BB792*'Norm-coeff'!$H$5+$BC792*'Norm-coeff'!$I$5+$BD792*'Norm-coeff'!$J$5+$BE792*'Norm-coeff'!$K$5+$BF792*'Norm-coeff'!$L$5+$BG792*'Norm-coeff'!$M$5+$BH792*'Norm-coeff'!$N$5+$BI792*'Norm-coeff'!$O$5</f>
        <v>1.0553329241296201</v>
      </c>
      <c r="BS792" s="54">
        <f>'Norm-coeff'!$C$6+$AX792*'Norm-coeff'!$D$6+$AY792*'Norm-coeff'!$E$6+$AZ792*'Norm-coeff'!$F$6+$BA792*'Norm-coeff'!$G$6+$BB792*'Norm-coeff'!$H$6+$BC792*'Norm-coeff'!$I$6+$BD792*'Norm-coeff'!$J$6+$BE792*'Norm-coeff'!$K$6+$BF792*'Norm-coeff'!$L$6+$BG792*'Norm-coeff'!$M$6+$BH792*'Norm-coeff'!$N$6+$BI792*'Norm-coeff'!$O$6</f>
        <v>-1.48700885495103E-2</v>
      </c>
      <c r="BT792" s="54">
        <f>'Norm-coeff'!$C$7+$AX792*'Norm-coeff'!$D$7+$AY792*'Norm-coeff'!$E$7+$AZ792*'Norm-coeff'!$F$7+$BA792*'Norm-coeff'!$G$7+$BB792*'Norm-coeff'!$H$7+$BC792*'Norm-coeff'!$I$7+$BD792*'Norm-coeff'!$J$7+$BE792*'Norm-coeff'!$K$7+$BF792*'Norm-coeff'!$L$7+$BG792*'Norm-coeff'!$M$7+$BH792*'Norm-coeff'!$N$7+$BI792*'Norm-coeff'!$O$7</f>
        <v>2.0907583608832998</v>
      </c>
      <c r="BU792" s="54">
        <f>'Norm-coeff'!$C$8+$AX792*'Norm-coeff'!$D$8+$AY792*'Norm-coeff'!$E$8+$AZ792*'Norm-coeff'!$F$8+$BA792*'Norm-coeff'!$G$8+$BB792*'Norm-coeff'!$H$8+$BC792*'Norm-coeff'!$I$8+$BD792*'Norm-coeff'!$J$8+$BE792*'Norm-coeff'!$K$8+$BF792*'Norm-coeff'!$L$8+$BG792*'Norm-coeff'!$M$8+$BH792*'Norm-coeff'!$N$8+$BI792*'Norm-coeff'!$O$8</f>
        <v>0.65894159836244504</v>
      </c>
      <c r="BV792" s="54">
        <f>'Norm-coeff'!$C$9+$AX792*'Norm-coeff'!$D$9+$AY792*'Norm-coeff'!$E$9+$AZ792*'Norm-coeff'!$F$9+$BA792*'Norm-coeff'!$G$9+$BB792*'Norm-coeff'!$H$9+$BC792*'Norm-coeff'!$I$9+$BD792*'Norm-coeff'!$J$9+$BE792*'Norm-coeff'!$K$9+$BF792*'Norm-coeff'!$L$9+$BG792*'Norm-coeff'!$M$9+$BH792*'Norm-coeff'!$N$9+$BI792*'Norm-coeff'!$O$9</f>
        <v>1.48961085014701</v>
      </c>
      <c r="BW792" s="54">
        <f>'Norm-coeff'!$C$10+$AX792*'Norm-coeff'!$D$10+$AY792*'Norm-coeff'!$E$10+$AZ792*'Norm-coeff'!$F$10+$BA792*'Norm-coeff'!$G$10+$BB792*'Norm-coeff'!$H$10+$BC792*'Norm-coeff'!$I$10+$BD792*'Norm-coeff'!$J$10+$BE792*'Norm-coeff'!$K$10+$BF792*'Norm-coeff'!$L$10+$BG792*'Norm-coeff'!$M$10+$BH792*'Norm-coeff'!$N$10+$BI792*'Norm-coeff'!$O$10</f>
        <v>1.42058735749591</v>
      </c>
      <c r="BX792" s="54">
        <f>'Norm-coeff'!$C$11+$AX792*'Norm-coeff'!$D$11+$AY792*'Norm-coeff'!$E$11+$AZ792*'Norm-coeff'!$F$11+$BA792*'Norm-coeff'!$G$11+$BB792*'Norm-coeff'!$H$11+$BC792*'Norm-coeff'!$I$11+$BD792*'Norm-coeff'!$J$11+$BE792*'Norm-coeff'!$K$11+$BF792*'Norm-coeff'!$L$11+$BG792*'Norm-coeff'!$M$11+$BH792*'Norm-coeff'!$N$11+$BI792*'Norm-coeff'!$O$11</f>
        <v>0.221233014421479</v>
      </c>
      <c r="BY792" s="54">
        <f>'Norm-coeff'!$C$12+$AX792*'Norm-coeff'!$D$12+$AY792*'Norm-coeff'!$E$12+$AZ792*'Norm-coeff'!$F$12+$BA792*'Norm-coeff'!$G$12+$BB792*'Norm-coeff'!$H$12+$BC792*'Norm-coeff'!$I$12+$BD792*'Norm-coeff'!$J$12+$BE792*'Norm-coeff'!$K$12+$BF792*'Norm-coeff'!$L$12+$BG792*'Norm-coeff'!$M$12+$BH792*'Norm-coeff'!$N$12+$BI792*'Norm-coeff'!$O$12</f>
        <v>0.283527502056037</v>
      </c>
      <c r="BZ792" s="54">
        <f>'Norm-coeff'!$C$13+$AX792*'Norm-coeff'!$D$13+$AY792*'Norm-coeff'!$E$13+$AZ792*'Norm-coeff'!$F$13+$BA792*'Norm-coeff'!$G$13+$BB792*'Norm-coeff'!$H$13+$BC792*'Norm-coeff'!$I$13+$BD792*'Norm-coeff'!$J$13+$BE792*'Norm-coeff'!$K$13+$BF792*'Norm-coeff'!$L$13+$BG792*'Norm-coeff'!$M$13+$BH792*'Norm-coeff'!$N$13+$BI792*'Norm-coeff'!$O$13</f>
        <v>-4.1864930554451202E-2</v>
      </c>
      <c r="CA792" s="54">
        <f>'Norm-coeff'!$C$14+$AX792*'Norm-coeff'!$D$14+$AY792*'Norm-coeff'!$E$14+$AZ792*'Norm-coeff'!$F$14+$BA792*'Norm-coeff'!$G$14+$BB792*'Norm-coeff'!$H$14+$BC792*'Norm-coeff'!$I$14+$BD792*'Norm-coeff'!$J$14+$BE792*'Norm-coeff'!$K$14+$BF792*'Norm-coeff'!$L$14+$BG792*'Norm-coeff'!$M$14+$BH792*'Norm-coeff'!$N$14+$BI792*'Norm-coeff'!$O$14</f>
        <v>4.2526983164477103</v>
      </c>
      <c r="CC792" s="54">
        <f t="shared" si="2394"/>
        <v>0</v>
      </c>
      <c r="CG792" s="54">
        <f t="shared" si="2270"/>
        <v>0</v>
      </c>
      <c r="CH792" s="54">
        <f t="shared" si="2248"/>
        <v>0</v>
      </c>
      <c r="CI792" s="54">
        <f t="shared" si="2271"/>
        <v>0</v>
      </c>
      <c r="CJ792" s="56">
        <f t="shared" si="2272"/>
        <v>0</v>
      </c>
      <c r="CK792" s="54">
        <f t="shared" si="2273"/>
        <v>0</v>
      </c>
      <c r="CL792" s="54">
        <f t="shared" si="2274"/>
        <v>0</v>
      </c>
      <c r="CM792" s="54">
        <f t="shared" si="2275"/>
        <v>0</v>
      </c>
      <c r="CN792" s="54">
        <f t="shared" si="2276"/>
        <v>0</v>
      </c>
      <c r="CO792" s="54">
        <f t="shared" si="2277"/>
        <v>0</v>
      </c>
      <c r="CP792" s="54">
        <f t="shared" si="2278"/>
        <v>0</v>
      </c>
      <c r="CQ792" s="54">
        <f t="shared" si="2279"/>
        <v>0</v>
      </c>
      <c r="CR792" s="54">
        <f t="shared" si="2280"/>
        <v>0</v>
      </c>
      <c r="CS792" s="54">
        <f t="shared" si="2281"/>
        <v>0</v>
      </c>
      <c r="CU792" s="54">
        <f t="shared" si="2282"/>
        <v>0</v>
      </c>
      <c r="CV792" s="54">
        <f t="shared" si="2283"/>
        <v>0</v>
      </c>
      <c r="CW792" s="54">
        <f t="shared" si="2284"/>
        <v>0</v>
      </c>
      <c r="CX792" s="54">
        <f t="shared" si="2285"/>
        <v>0</v>
      </c>
      <c r="CZ792" s="54">
        <f t="shared" si="2286"/>
        <v>0</v>
      </c>
      <c r="DA792" s="54">
        <f t="shared" si="2287"/>
        <v>0</v>
      </c>
      <c r="DB792" s="54">
        <f t="shared" si="2288"/>
        <v>0</v>
      </c>
      <c r="DC792" s="54">
        <f t="shared" si="2289"/>
        <v>0</v>
      </c>
      <c r="DD792" s="54">
        <f t="shared" si="2290"/>
        <v>0</v>
      </c>
      <c r="DE792" s="54">
        <f t="shared" si="2291"/>
        <v>0</v>
      </c>
      <c r="DF792" s="54">
        <f t="shared" si="2292"/>
        <v>0</v>
      </c>
      <c r="DG792" s="54">
        <f t="shared" si="2293"/>
        <v>2</v>
      </c>
      <c r="DH792" s="71">
        <f t="shared" si="2294"/>
        <v>0</v>
      </c>
      <c r="DI792" s="71">
        <f t="shared" si="2295"/>
        <v>0</v>
      </c>
      <c r="DJ792" s="54">
        <f t="shared" si="2296"/>
        <v>0</v>
      </c>
      <c r="DK792" s="54">
        <f t="shared" si="2297"/>
        <v>2</v>
      </c>
      <c r="DL792" s="4">
        <f t="shared" si="2222"/>
        <v>0</v>
      </c>
      <c r="DM792" s="3">
        <f t="shared" si="2298"/>
        <v>0</v>
      </c>
      <c r="DN792" s="3">
        <f t="shared" si="2299"/>
        <v>0</v>
      </c>
      <c r="DO792" s="4" t="e">
        <f t="shared" si="2300"/>
        <v>#DIV/0!</v>
      </c>
      <c r="DP792" s="57"/>
      <c r="DQ792" s="57"/>
      <c r="DR792" s="56">
        <f t="shared" si="2223"/>
        <v>2</v>
      </c>
      <c r="DS792" s="56">
        <f t="shared" si="2224"/>
        <v>0</v>
      </c>
      <c r="DT792" s="38">
        <f t="shared" si="2225"/>
        <v>0</v>
      </c>
      <c r="DU792" s="38">
        <f t="shared" si="2301"/>
        <v>2</v>
      </c>
      <c r="DV792" s="38">
        <f t="shared" si="2226"/>
        <v>0</v>
      </c>
      <c r="DW792" s="39">
        <f t="shared" si="2227"/>
        <v>0</v>
      </c>
      <c r="DX792" s="39">
        <f t="shared" si="2228"/>
        <v>0</v>
      </c>
      <c r="DY792" s="39">
        <f t="shared" si="2229"/>
        <v>0</v>
      </c>
      <c r="DZ792" s="39">
        <f t="shared" si="2230"/>
        <v>0</v>
      </c>
      <c r="EA792" s="39">
        <f t="shared" si="2231"/>
        <v>0</v>
      </c>
      <c r="EB792" s="37" t="e">
        <f t="shared" si="2302"/>
        <v>#DIV/0!</v>
      </c>
      <c r="EC792" s="37" t="e">
        <f t="shared" si="2303"/>
        <v>#DIV/0!</v>
      </c>
      <c r="ED792" s="37" t="e">
        <f t="shared" si="2304"/>
        <v>#DIV/0!</v>
      </c>
      <c r="EE792" s="37" t="e">
        <f t="shared" si="2305"/>
        <v>#DIV/0!</v>
      </c>
      <c r="EF792" s="39" t="e">
        <f t="shared" si="2306"/>
        <v>#DIV/0!</v>
      </c>
      <c r="EG792" s="37" t="e">
        <f t="shared" si="2307"/>
        <v>#DIV/0!</v>
      </c>
      <c r="EH792" s="37" t="e">
        <f t="shared" si="2308"/>
        <v>#DIV/0!</v>
      </c>
      <c r="EI792" s="11" t="b">
        <f t="shared" si="2309"/>
        <v>1</v>
      </c>
      <c r="EJ792" s="11" t="b">
        <f t="shared" si="2310"/>
        <v>0</v>
      </c>
      <c r="EK792" s="39" t="e">
        <f t="shared" si="2311"/>
        <v>#DIV/0!</v>
      </c>
      <c r="EL792" s="39" t="e">
        <f t="shared" si="2312"/>
        <v>#DIV/0!</v>
      </c>
      <c r="EM792" s="39" t="e">
        <f t="shared" si="2313"/>
        <v>#DIV/0!</v>
      </c>
      <c r="EN792" s="39" t="e">
        <f t="shared" si="2314"/>
        <v>#DIV/0!</v>
      </c>
      <c r="EO792" s="39" t="e">
        <f t="shared" si="2315"/>
        <v>#DIV/0!</v>
      </c>
      <c r="EP792" s="39" t="e">
        <f t="shared" si="2316"/>
        <v>#DIV/0!</v>
      </c>
      <c r="EQ792" s="39" t="e">
        <f t="shared" si="2317"/>
        <v>#DIV/0!</v>
      </c>
      <c r="ER792" s="39" t="e">
        <f t="shared" si="2318"/>
        <v>#DIV/0!</v>
      </c>
      <c r="ES792" s="58" t="str">
        <f t="shared" si="2319"/>
        <v>(OH,F,Cl)-dominate amphibole</v>
      </c>
      <c r="ET792" s="58" t="e">
        <f t="shared" si="2320"/>
        <v>#N/A</v>
      </c>
      <c r="EU792" s="56">
        <f t="shared" si="2232"/>
        <v>0</v>
      </c>
      <c r="EV792" s="56">
        <f t="shared" si="2233"/>
        <v>0</v>
      </c>
      <c r="EW792" s="56">
        <f t="shared" si="2234"/>
        <v>0</v>
      </c>
      <c r="EX792" s="56">
        <f t="shared" si="2235"/>
        <v>0</v>
      </c>
      <c r="EY792" s="56">
        <f t="shared" si="2236"/>
        <v>0</v>
      </c>
      <c r="EZ792" s="56">
        <f t="shared" si="2237"/>
        <v>0</v>
      </c>
      <c r="FA792" s="39">
        <f t="shared" si="2238"/>
        <v>0</v>
      </c>
      <c r="FB792" s="39">
        <f t="shared" si="2239"/>
        <v>0</v>
      </c>
      <c r="FC792" s="54">
        <f t="shared" si="2240"/>
        <v>0</v>
      </c>
      <c r="FD792" s="54">
        <f t="shared" si="2241"/>
        <v>0</v>
      </c>
      <c r="FE792" s="39">
        <f t="shared" si="2242"/>
        <v>0</v>
      </c>
      <c r="FF792" s="54">
        <f t="shared" si="2243"/>
        <v>0</v>
      </c>
      <c r="FG792" s="39">
        <f t="shared" si="2244"/>
        <v>0</v>
      </c>
      <c r="FH792" s="39">
        <f t="shared" si="2321"/>
        <v>0</v>
      </c>
      <c r="FI792" s="39">
        <f t="shared" si="2322"/>
        <v>0</v>
      </c>
      <c r="FJ792" s="39">
        <f t="shared" si="2323"/>
        <v>0</v>
      </c>
      <c r="FK792" s="39" t="e">
        <f t="shared" si="2324"/>
        <v>#DIV/0!</v>
      </c>
      <c r="FL792" s="39" t="e">
        <f t="shared" si="2325"/>
        <v>#DIV/0!</v>
      </c>
      <c r="FM792" s="39" t="e">
        <f t="shared" si="2326"/>
        <v>#DIV/0!</v>
      </c>
      <c r="FN792" s="39">
        <f t="shared" si="2327"/>
        <v>1</v>
      </c>
      <c r="FO792" s="39">
        <f t="shared" si="2245"/>
        <v>0</v>
      </c>
      <c r="FP792" s="39">
        <f t="shared" si="2246"/>
        <v>0</v>
      </c>
      <c r="FQ792" s="39">
        <f t="shared" si="2247"/>
        <v>0</v>
      </c>
      <c r="FR792" s="39">
        <f t="shared" si="2328"/>
        <v>0</v>
      </c>
      <c r="FS792" s="39">
        <f t="shared" si="2329"/>
        <v>0</v>
      </c>
      <c r="FU792" s="39" t="e">
        <f t="shared" si="2330"/>
        <v>#DIV/0!</v>
      </c>
      <c r="FV792" s="39" t="e">
        <f t="shared" si="2331"/>
        <v>#DIV/0!</v>
      </c>
      <c r="FW792" s="39" t="e">
        <f t="shared" si="2332"/>
        <v>#DIV/0!</v>
      </c>
      <c r="FY792" s="39" t="e">
        <f t="shared" si="2333"/>
        <v>#DIV/0!</v>
      </c>
      <c r="FZ792" s="39" t="e">
        <f t="shared" si="2334"/>
        <v>#DIV/0!</v>
      </c>
      <c r="GA792" s="39" t="e">
        <f t="shared" si="2335"/>
        <v>#DIV/0!</v>
      </c>
      <c r="GB792" s="39" t="e">
        <f t="shared" si="2336"/>
        <v>#DIV/0!</v>
      </c>
      <c r="GC792" s="39" t="e">
        <f t="shared" si="2337"/>
        <v>#DIV/0!</v>
      </c>
      <c r="GD792" s="39" t="e">
        <f t="shared" si="2338"/>
        <v>#DIV/0!</v>
      </c>
      <c r="GE792" s="39" t="e">
        <f t="shared" si="2339"/>
        <v>#DIV/0!</v>
      </c>
      <c r="GF792" s="39" t="e">
        <f t="shared" si="2340"/>
        <v>#DIV/0!</v>
      </c>
      <c r="GG792" s="39" t="e">
        <f t="shared" si="2341"/>
        <v>#DIV/0!</v>
      </c>
      <c r="GH792" s="39" t="e">
        <f t="shared" si="2342"/>
        <v>#DIV/0!</v>
      </c>
      <c r="GI792" s="39"/>
      <c r="GJ792" s="39" t="e">
        <f t="shared" si="2343"/>
        <v>#DIV/0!</v>
      </c>
      <c r="GK792" s="39" t="e">
        <f t="shared" si="2344"/>
        <v>#DIV/0!</v>
      </c>
      <c r="GL792" s="39" t="e">
        <f t="shared" si="2345"/>
        <v>#DIV/0!</v>
      </c>
      <c r="GM792" s="39" t="e">
        <f t="shared" si="2346"/>
        <v>#DIV/0!</v>
      </c>
      <c r="GN792" s="39" t="e">
        <f t="shared" si="2347"/>
        <v>#DIV/0!</v>
      </c>
      <c r="GO792" s="57"/>
      <c r="GP792" s="57" t="e">
        <f t="shared" si="2348"/>
        <v>#DIV/0!</v>
      </c>
      <c r="GQ792" s="59" t="e">
        <f t="shared" si="2349"/>
        <v>#DIV/0!</v>
      </c>
      <c r="GR792" s="41" t="e">
        <f t="shared" si="2350"/>
        <v>#DIV/0!</v>
      </c>
      <c r="GS792" s="57" t="e">
        <f t="shared" si="2351"/>
        <v>#DIV/0!</v>
      </c>
      <c r="GT792" s="57" t="e">
        <f t="shared" si="2352"/>
        <v>#DIV/0!</v>
      </c>
      <c r="GU792" s="57" t="e">
        <f t="shared" si="2353"/>
        <v>#DIV/0!</v>
      </c>
      <c r="GV792" s="57"/>
      <c r="GW792" s="42" t="e">
        <f t="shared" si="2354"/>
        <v>#DIV/0!</v>
      </c>
      <c r="GX792" s="42" t="e">
        <f t="shared" si="2355"/>
        <v>#DIV/0!</v>
      </c>
      <c r="GY792" s="42" t="e">
        <f t="shared" si="2356"/>
        <v>#DIV/0!</v>
      </c>
      <c r="GZ792" s="57"/>
      <c r="HA792" s="2" t="e">
        <f t="shared" si="2357"/>
        <v>#DIV/0!</v>
      </c>
      <c r="HB792" s="2" t="e">
        <f t="shared" si="2358"/>
        <v>#DIV/0!</v>
      </c>
      <c r="HC792" s="2" t="e">
        <f t="shared" si="2359"/>
        <v>#DIV/0!</v>
      </c>
      <c r="HD792" s="2" t="e">
        <f t="shared" si="2360"/>
        <v>#DIV/0!</v>
      </c>
      <c r="HE792" s="2" t="e">
        <f t="shared" si="2361"/>
        <v>#DIV/0!</v>
      </c>
      <c r="HF792" s="2" t="e">
        <f t="shared" si="2362"/>
        <v>#DIV/0!</v>
      </c>
      <c r="HG792" s="2" t="e">
        <f t="shared" si="2363"/>
        <v>#DIV/0!</v>
      </c>
      <c r="HH792" s="2" t="e">
        <f t="shared" si="2364"/>
        <v>#DIV/0!</v>
      </c>
      <c r="HI792" s="2" t="e">
        <f t="shared" si="2365"/>
        <v>#DIV/0!</v>
      </c>
      <c r="HJ792" s="11" t="e">
        <f t="shared" si="2366"/>
        <v>#DIV/0!</v>
      </c>
      <c r="HK792" s="60" t="e">
        <f t="shared" si="2367"/>
        <v>#DIV/0!</v>
      </c>
      <c r="HL792" s="57"/>
      <c r="HM792" s="57" t="e">
        <f t="shared" si="2368"/>
        <v>#DIV/0!</v>
      </c>
      <c r="HN792" s="57" t="e">
        <f t="shared" si="2369"/>
        <v>#DIV/0!</v>
      </c>
      <c r="HO792" s="57" t="e">
        <f t="shared" si="2370"/>
        <v>#DIV/0!</v>
      </c>
      <c r="HP792" s="57" t="e">
        <f t="shared" si="2371"/>
        <v>#DIV/0!</v>
      </c>
      <c r="HQ792" s="57" t="e">
        <f t="shared" si="2372"/>
        <v>#DIV/0!</v>
      </c>
      <c r="HR792" s="57"/>
      <c r="HS792" s="57" t="e">
        <f t="shared" si="2373"/>
        <v>#DIV/0!</v>
      </c>
      <c r="HT792" s="57" t="e">
        <f t="shared" si="2374"/>
        <v>#DIV/0!</v>
      </c>
      <c r="HU792" s="57" t="e">
        <f t="shared" si="2375"/>
        <v>#DIV/0!</v>
      </c>
      <c r="HV792" s="57" t="e">
        <f t="shared" si="2376"/>
        <v>#DIV/0!</v>
      </c>
      <c r="HW792" s="57" t="e">
        <f t="shared" si="2377"/>
        <v>#DIV/0!</v>
      </c>
      <c r="HX792" s="57"/>
      <c r="HY792" s="57" t="e">
        <f t="shared" si="2378"/>
        <v>#DIV/0!</v>
      </c>
      <c r="HZ792" s="57" t="e">
        <f t="shared" si="2379"/>
        <v>#DIV/0!</v>
      </c>
      <c r="IA792" s="57"/>
      <c r="IB792" s="61">
        <f t="shared" si="2380"/>
        <v>0</v>
      </c>
      <c r="IC792" s="57" t="str">
        <f t="shared" si="2381"/>
        <v/>
      </c>
      <c r="ID792" s="42"/>
      <c r="IE792" s="2" t="str">
        <f t="shared" si="2382"/>
        <v/>
      </c>
      <c r="IF792" s="60" t="e">
        <f t="shared" si="2383"/>
        <v>#DIV/0!</v>
      </c>
      <c r="IG792" s="60" t="str">
        <f t="shared" si="2384"/>
        <v/>
      </c>
      <c r="IH792" s="60" t="str">
        <f t="shared" si="2385"/>
        <v>zinco-</v>
      </c>
      <c r="II792" s="60" t="str">
        <f t="shared" si="2386"/>
        <v>mangano-</v>
      </c>
      <c r="IJ792" s="60" t="e">
        <f t="shared" si="2387"/>
        <v>#DIV/0!</v>
      </c>
      <c r="IK792" s="60" t="e">
        <f t="shared" si="2388"/>
        <v>#DIV/0!</v>
      </c>
      <c r="IL792" s="60" t="e">
        <f t="shared" si="2389"/>
        <v>#DIV/0!</v>
      </c>
      <c r="IM792" s="60" t="e">
        <f t="shared" si="2390"/>
        <v>#DIV/0!</v>
      </c>
      <c r="IN792" s="60" t="str">
        <f t="shared" si="2391"/>
        <v/>
      </c>
      <c r="IO792" s="60" t="str">
        <f t="shared" si="2392"/>
        <v/>
      </c>
      <c r="IP792" s="57"/>
      <c r="IQ792" s="57" t="str">
        <f t="shared" si="2393"/>
        <v>ERROR!!</v>
      </c>
    </row>
    <row r="793" spans="24:251">
      <c r="X793" s="29">
        <f t="shared" si="2249"/>
        <v>0</v>
      </c>
      <c r="Y793" s="29">
        <f t="shared" si="2250"/>
        <v>0</v>
      </c>
      <c r="Z793" s="29" t="e">
        <f t="shared" si="2251"/>
        <v>#DIV/0!</v>
      </c>
      <c r="AA793" s="29" t="e">
        <f t="shared" si="2252"/>
        <v>#DIV/0!</v>
      </c>
      <c r="AB793" s="29" t="e">
        <f t="shared" si="2253"/>
        <v>#DIV/0!</v>
      </c>
      <c r="AC793" s="29" t="e">
        <f t="shared" si="2254"/>
        <v>#DIV/0!</v>
      </c>
      <c r="AF793" s="23">
        <v>60.084299999999999</v>
      </c>
      <c r="AG793" s="23">
        <v>79.878799999999998</v>
      </c>
      <c r="AH793" s="23">
        <v>101.96120000000001</v>
      </c>
      <c r="AI793" s="23">
        <v>151.99039999999999</v>
      </c>
      <c r="AJ793" s="23">
        <v>159.69</v>
      </c>
      <c r="AK793" s="23">
        <v>71.846400000000003</v>
      </c>
      <c r="AL793" s="23">
        <v>70.9375</v>
      </c>
      <c r="AM793" s="23">
        <v>40.304400000000001</v>
      </c>
      <c r="AN793" s="23">
        <v>56.077399999999997</v>
      </c>
      <c r="AO793" s="23">
        <v>61.978999999999999</v>
      </c>
      <c r="AP793" s="23">
        <v>94.195999999999998</v>
      </c>
      <c r="AQ793" s="23">
        <v>18.998000000000001</v>
      </c>
      <c r="AR793" s="23">
        <v>35.450000000000003</v>
      </c>
      <c r="AS793" s="23">
        <v>29.88</v>
      </c>
      <c r="AT793" s="23">
        <v>74.691999999999993</v>
      </c>
      <c r="AU793" s="23">
        <v>81.39</v>
      </c>
      <c r="AX793" s="54">
        <f t="shared" si="2255"/>
        <v>0</v>
      </c>
      <c r="AY793" s="54">
        <f t="shared" si="2256"/>
        <v>0</v>
      </c>
      <c r="AZ793" s="54">
        <f t="shared" si="2257"/>
        <v>0</v>
      </c>
      <c r="BA793" s="54">
        <f t="shared" si="2258"/>
        <v>0</v>
      </c>
      <c r="BB793" s="54">
        <f t="shared" si="2259"/>
        <v>0</v>
      </c>
      <c r="BC793" s="54">
        <f t="shared" si="2260"/>
        <v>0</v>
      </c>
      <c r="BD793" s="54">
        <f t="shared" si="2261"/>
        <v>0</v>
      </c>
      <c r="BE793" s="54">
        <f t="shared" si="2262"/>
        <v>0</v>
      </c>
      <c r="BF793" s="54">
        <f t="shared" si="2263"/>
        <v>0</v>
      </c>
      <c r="BG793" s="54">
        <f t="shared" si="2264"/>
        <v>0</v>
      </c>
      <c r="BH793" s="54">
        <f t="shared" si="2265"/>
        <v>0</v>
      </c>
      <c r="BI793" s="54">
        <f t="shared" si="2266"/>
        <v>0</v>
      </c>
      <c r="BJ793" s="54">
        <f t="shared" si="2267"/>
        <v>0</v>
      </c>
      <c r="BK793" s="54">
        <f t="shared" si="2268"/>
        <v>0</v>
      </c>
      <c r="BL793" s="54">
        <f t="shared" si="2269"/>
        <v>0</v>
      </c>
      <c r="BM793" s="42"/>
      <c r="BO793" s="54">
        <f>'Norm-coeff'!$C$2+$AX793*'Norm-coeff'!$D$2+$AY793*'Norm-coeff'!$E$2+$AZ793*'Norm-coeff'!$F$2+$BA793*'Norm-coeff'!$G$2+$BB793*'Norm-coeff'!$H$2+$BC793*'Norm-coeff'!$I$2+$BD793*'Norm-coeff'!$J$2+$BE793*'Norm-coeff'!$K$2+$BF793*'Norm-coeff'!$L$2+$BG793*'Norm-coeff'!$M$2+$BH793*'Norm-coeff'!$N$2+$BI793*'Norm-coeff'!$O$2</f>
        <v>5.4045421474420303</v>
      </c>
      <c r="BP793" s="54">
        <f>'Norm-coeff'!$C$3+$AX793*'Norm-coeff'!$D$3+$AY793*'Norm-coeff'!$E$3+$AZ793*'Norm-coeff'!$F$3+$BA793*'Norm-coeff'!$G$3+$BB793*'Norm-coeff'!$H$3+$BC793*'Norm-coeff'!$I$3+$BD793*'Norm-coeff'!$J$3+$BE793*'Norm-coeff'!$K$3+$BF793*'Norm-coeff'!$L$3+$BG793*'Norm-coeff'!$M$3+$BH793*'Norm-coeff'!$N$3+$BI793*'Norm-coeff'!$O$3</f>
        <v>3.15319116612705</v>
      </c>
      <c r="BQ793" s="54">
        <f>'Norm-coeff'!$C$4+$AX793*'Norm-coeff'!$D$4+$AY793*'Norm-coeff'!$E$4+$AZ793*'Norm-coeff'!$F$4+$BA793*'Norm-coeff'!$G$4+$BB793*'Norm-coeff'!$H$4+$BC793*'Norm-coeff'!$I$4+$BD793*'Norm-coeff'!$J$4+$BE793*'Norm-coeff'!$K$4+$BF793*'Norm-coeff'!$L$4+$BG793*'Norm-coeff'!$M$4+$BH793*'Norm-coeff'!$N$4+$BI793*'Norm-coeff'!$O$4</f>
        <v>1.42115649462768</v>
      </c>
      <c r="BR793" s="54">
        <f>'Norm-coeff'!$C$5+$AX793*'Norm-coeff'!$D$5+$AY793*'Norm-coeff'!$E$5+$AZ793*'Norm-coeff'!$F$5+$BA793*'Norm-coeff'!$G$5+$BB793*'Norm-coeff'!$H$5+$BC793*'Norm-coeff'!$I$5+$BD793*'Norm-coeff'!$J$5+$BE793*'Norm-coeff'!$K$5+$BF793*'Norm-coeff'!$L$5+$BG793*'Norm-coeff'!$M$5+$BH793*'Norm-coeff'!$N$5+$BI793*'Norm-coeff'!$O$5</f>
        <v>1.0553329241296201</v>
      </c>
      <c r="BS793" s="54">
        <f>'Norm-coeff'!$C$6+$AX793*'Norm-coeff'!$D$6+$AY793*'Norm-coeff'!$E$6+$AZ793*'Norm-coeff'!$F$6+$BA793*'Norm-coeff'!$G$6+$BB793*'Norm-coeff'!$H$6+$BC793*'Norm-coeff'!$I$6+$BD793*'Norm-coeff'!$J$6+$BE793*'Norm-coeff'!$K$6+$BF793*'Norm-coeff'!$L$6+$BG793*'Norm-coeff'!$M$6+$BH793*'Norm-coeff'!$N$6+$BI793*'Norm-coeff'!$O$6</f>
        <v>-1.48700885495103E-2</v>
      </c>
      <c r="BT793" s="54">
        <f>'Norm-coeff'!$C$7+$AX793*'Norm-coeff'!$D$7+$AY793*'Norm-coeff'!$E$7+$AZ793*'Norm-coeff'!$F$7+$BA793*'Norm-coeff'!$G$7+$BB793*'Norm-coeff'!$H$7+$BC793*'Norm-coeff'!$I$7+$BD793*'Norm-coeff'!$J$7+$BE793*'Norm-coeff'!$K$7+$BF793*'Norm-coeff'!$L$7+$BG793*'Norm-coeff'!$M$7+$BH793*'Norm-coeff'!$N$7+$BI793*'Norm-coeff'!$O$7</f>
        <v>2.0907583608832998</v>
      </c>
      <c r="BU793" s="54">
        <f>'Norm-coeff'!$C$8+$AX793*'Norm-coeff'!$D$8+$AY793*'Norm-coeff'!$E$8+$AZ793*'Norm-coeff'!$F$8+$BA793*'Norm-coeff'!$G$8+$BB793*'Norm-coeff'!$H$8+$BC793*'Norm-coeff'!$I$8+$BD793*'Norm-coeff'!$J$8+$BE793*'Norm-coeff'!$K$8+$BF793*'Norm-coeff'!$L$8+$BG793*'Norm-coeff'!$M$8+$BH793*'Norm-coeff'!$N$8+$BI793*'Norm-coeff'!$O$8</f>
        <v>0.65894159836244504</v>
      </c>
      <c r="BV793" s="54">
        <f>'Norm-coeff'!$C$9+$AX793*'Norm-coeff'!$D$9+$AY793*'Norm-coeff'!$E$9+$AZ793*'Norm-coeff'!$F$9+$BA793*'Norm-coeff'!$G$9+$BB793*'Norm-coeff'!$H$9+$BC793*'Norm-coeff'!$I$9+$BD793*'Norm-coeff'!$J$9+$BE793*'Norm-coeff'!$K$9+$BF793*'Norm-coeff'!$L$9+$BG793*'Norm-coeff'!$M$9+$BH793*'Norm-coeff'!$N$9+$BI793*'Norm-coeff'!$O$9</f>
        <v>1.48961085014701</v>
      </c>
      <c r="BW793" s="54">
        <f>'Norm-coeff'!$C$10+$AX793*'Norm-coeff'!$D$10+$AY793*'Norm-coeff'!$E$10+$AZ793*'Norm-coeff'!$F$10+$BA793*'Norm-coeff'!$G$10+$BB793*'Norm-coeff'!$H$10+$BC793*'Norm-coeff'!$I$10+$BD793*'Norm-coeff'!$J$10+$BE793*'Norm-coeff'!$K$10+$BF793*'Norm-coeff'!$L$10+$BG793*'Norm-coeff'!$M$10+$BH793*'Norm-coeff'!$N$10+$BI793*'Norm-coeff'!$O$10</f>
        <v>1.42058735749591</v>
      </c>
      <c r="BX793" s="54">
        <f>'Norm-coeff'!$C$11+$AX793*'Norm-coeff'!$D$11+$AY793*'Norm-coeff'!$E$11+$AZ793*'Norm-coeff'!$F$11+$BA793*'Norm-coeff'!$G$11+$BB793*'Norm-coeff'!$H$11+$BC793*'Norm-coeff'!$I$11+$BD793*'Norm-coeff'!$J$11+$BE793*'Norm-coeff'!$K$11+$BF793*'Norm-coeff'!$L$11+$BG793*'Norm-coeff'!$M$11+$BH793*'Norm-coeff'!$N$11+$BI793*'Norm-coeff'!$O$11</f>
        <v>0.221233014421479</v>
      </c>
      <c r="BY793" s="54">
        <f>'Norm-coeff'!$C$12+$AX793*'Norm-coeff'!$D$12+$AY793*'Norm-coeff'!$E$12+$AZ793*'Norm-coeff'!$F$12+$BA793*'Norm-coeff'!$G$12+$BB793*'Norm-coeff'!$H$12+$BC793*'Norm-coeff'!$I$12+$BD793*'Norm-coeff'!$J$12+$BE793*'Norm-coeff'!$K$12+$BF793*'Norm-coeff'!$L$12+$BG793*'Norm-coeff'!$M$12+$BH793*'Norm-coeff'!$N$12+$BI793*'Norm-coeff'!$O$12</f>
        <v>0.283527502056037</v>
      </c>
      <c r="BZ793" s="54">
        <f>'Norm-coeff'!$C$13+$AX793*'Norm-coeff'!$D$13+$AY793*'Norm-coeff'!$E$13+$AZ793*'Norm-coeff'!$F$13+$BA793*'Norm-coeff'!$G$13+$BB793*'Norm-coeff'!$H$13+$BC793*'Norm-coeff'!$I$13+$BD793*'Norm-coeff'!$J$13+$BE793*'Norm-coeff'!$K$13+$BF793*'Norm-coeff'!$L$13+$BG793*'Norm-coeff'!$M$13+$BH793*'Norm-coeff'!$N$13+$BI793*'Norm-coeff'!$O$13</f>
        <v>-4.1864930554451202E-2</v>
      </c>
      <c r="CA793" s="54">
        <f>'Norm-coeff'!$C$14+$AX793*'Norm-coeff'!$D$14+$AY793*'Norm-coeff'!$E$14+$AZ793*'Norm-coeff'!$F$14+$BA793*'Norm-coeff'!$G$14+$BB793*'Norm-coeff'!$H$14+$BC793*'Norm-coeff'!$I$14+$BD793*'Norm-coeff'!$J$14+$BE793*'Norm-coeff'!$K$14+$BF793*'Norm-coeff'!$L$14+$BG793*'Norm-coeff'!$M$14+$BH793*'Norm-coeff'!$N$14+$BI793*'Norm-coeff'!$O$14</f>
        <v>4.2526983164477103</v>
      </c>
      <c r="CC793" s="54">
        <f t="shared" si="2394"/>
        <v>0</v>
      </c>
      <c r="CG793" s="54">
        <f t="shared" si="2270"/>
        <v>0</v>
      </c>
      <c r="CH793" s="54">
        <f t="shared" si="2248"/>
        <v>0</v>
      </c>
      <c r="CI793" s="54">
        <f t="shared" si="2271"/>
        <v>0</v>
      </c>
      <c r="CJ793" s="56">
        <f t="shared" si="2272"/>
        <v>0</v>
      </c>
      <c r="CK793" s="54">
        <f t="shared" si="2273"/>
        <v>0</v>
      </c>
      <c r="CL793" s="54">
        <f t="shared" si="2274"/>
        <v>0</v>
      </c>
      <c r="CM793" s="54">
        <f t="shared" si="2275"/>
        <v>0</v>
      </c>
      <c r="CN793" s="54">
        <f t="shared" si="2276"/>
        <v>0</v>
      </c>
      <c r="CO793" s="54">
        <f t="shared" si="2277"/>
        <v>0</v>
      </c>
      <c r="CP793" s="54">
        <f t="shared" si="2278"/>
        <v>0</v>
      </c>
      <c r="CQ793" s="54">
        <f t="shared" si="2279"/>
        <v>0</v>
      </c>
      <c r="CR793" s="54">
        <f t="shared" si="2280"/>
        <v>0</v>
      </c>
      <c r="CS793" s="54">
        <f t="shared" si="2281"/>
        <v>0</v>
      </c>
      <c r="CU793" s="54">
        <f t="shared" si="2282"/>
        <v>0</v>
      </c>
      <c r="CV793" s="54">
        <f t="shared" si="2283"/>
        <v>0</v>
      </c>
      <c r="CW793" s="54">
        <f t="shared" si="2284"/>
        <v>0</v>
      </c>
      <c r="CX793" s="54">
        <f t="shared" si="2285"/>
        <v>0</v>
      </c>
      <c r="CZ793" s="54">
        <f t="shared" si="2286"/>
        <v>0</v>
      </c>
      <c r="DA793" s="54">
        <f t="shared" si="2287"/>
        <v>0</v>
      </c>
      <c r="DB793" s="54">
        <f t="shared" si="2288"/>
        <v>0</v>
      </c>
      <c r="DC793" s="54">
        <f t="shared" si="2289"/>
        <v>0</v>
      </c>
      <c r="DD793" s="54">
        <f t="shared" si="2290"/>
        <v>0</v>
      </c>
      <c r="DE793" s="54">
        <f t="shared" si="2291"/>
        <v>0</v>
      </c>
      <c r="DF793" s="54">
        <f t="shared" si="2292"/>
        <v>0</v>
      </c>
      <c r="DG793" s="54">
        <f t="shared" si="2293"/>
        <v>2</v>
      </c>
      <c r="DH793" s="71">
        <f t="shared" si="2294"/>
        <v>0</v>
      </c>
      <c r="DI793" s="71">
        <f t="shared" si="2295"/>
        <v>0</v>
      </c>
      <c r="DJ793" s="54">
        <f t="shared" si="2296"/>
        <v>0</v>
      </c>
      <c r="DK793" s="54">
        <f t="shared" si="2297"/>
        <v>2</v>
      </c>
      <c r="DL793" s="4">
        <f t="shared" si="2222"/>
        <v>0</v>
      </c>
      <c r="DM793" s="3">
        <f t="shared" si="2298"/>
        <v>0</v>
      </c>
      <c r="DN793" s="3">
        <f t="shared" si="2299"/>
        <v>0</v>
      </c>
      <c r="DO793" s="4" t="e">
        <f t="shared" si="2300"/>
        <v>#DIV/0!</v>
      </c>
      <c r="DP793" s="57"/>
      <c r="DQ793" s="57"/>
      <c r="DR793" s="56">
        <f t="shared" si="2223"/>
        <v>2</v>
      </c>
      <c r="DS793" s="56">
        <f t="shared" si="2224"/>
        <v>0</v>
      </c>
      <c r="DT793" s="38">
        <f t="shared" si="2225"/>
        <v>0</v>
      </c>
      <c r="DU793" s="38">
        <f t="shared" si="2301"/>
        <v>2</v>
      </c>
      <c r="DV793" s="38">
        <f t="shared" si="2226"/>
        <v>0</v>
      </c>
      <c r="DW793" s="39">
        <f t="shared" si="2227"/>
        <v>0</v>
      </c>
      <c r="DX793" s="39">
        <f t="shared" si="2228"/>
        <v>0</v>
      </c>
      <c r="DY793" s="39">
        <f t="shared" si="2229"/>
        <v>0</v>
      </c>
      <c r="DZ793" s="39">
        <f t="shared" si="2230"/>
        <v>0</v>
      </c>
      <c r="EA793" s="39">
        <f t="shared" si="2231"/>
        <v>0</v>
      </c>
      <c r="EB793" s="37" t="e">
        <f t="shared" si="2302"/>
        <v>#DIV/0!</v>
      </c>
      <c r="EC793" s="37" t="e">
        <f t="shared" si="2303"/>
        <v>#DIV/0!</v>
      </c>
      <c r="ED793" s="37" t="e">
        <f t="shared" si="2304"/>
        <v>#DIV/0!</v>
      </c>
      <c r="EE793" s="37" t="e">
        <f t="shared" si="2305"/>
        <v>#DIV/0!</v>
      </c>
      <c r="EF793" s="39" t="e">
        <f t="shared" si="2306"/>
        <v>#DIV/0!</v>
      </c>
      <c r="EG793" s="37" t="e">
        <f t="shared" si="2307"/>
        <v>#DIV/0!</v>
      </c>
      <c r="EH793" s="37" t="e">
        <f t="shared" si="2308"/>
        <v>#DIV/0!</v>
      </c>
      <c r="EI793" s="11" t="b">
        <f t="shared" si="2309"/>
        <v>1</v>
      </c>
      <c r="EJ793" s="11" t="b">
        <f t="shared" si="2310"/>
        <v>0</v>
      </c>
      <c r="EK793" s="39" t="e">
        <f t="shared" si="2311"/>
        <v>#DIV/0!</v>
      </c>
      <c r="EL793" s="39" t="e">
        <f t="shared" si="2312"/>
        <v>#DIV/0!</v>
      </c>
      <c r="EM793" s="39" t="e">
        <f t="shared" si="2313"/>
        <v>#DIV/0!</v>
      </c>
      <c r="EN793" s="39" t="e">
        <f t="shared" si="2314"/>
        <v>#DIV/0!</v>
      </c>
      <c r="EO793" s="39" t="e">
        <f t="shared" si="2315"/>
        <v>#DIV/0!</v>
      </c>
      <c r="EP793" s="39" t="e">
        <f t="shared" si="2316"/>
        <v>#DIV/0!</v>
      </c>
      <c r="EQ793" s="39" t="e">
        <f t="shared" si="2317"/>
        <v>#DIV/0!</v>
      </c>
      <c r="ER793" s="39" t="e">
        <f t="shared" si="2318"/>
        <v>#DIV/0!</v>
      </c>
      <c r="ES793" s="58" t="str">
        <f t="shared" si="2319"/>
        <v>(OH,F,Cl)-dominate amphibole</v>
      </c>
      <c r="ET793" s="58" t="e">
        <f t="shared" si="2320"/>
        <v>#N/A</v>
      </c>
      <c r="EU793" s="56">
        <f t="shared" si="2232"/>
        <v>0</v>
      </c>
      <c r="EV793" s="56">
        <f t="shared" si="2233"/>
        <v>0</v>
      </c>
      <c r="EW793" s="56">
        <f t="shared" si="2234"/>
        <v>0</v>
      </c>
      <c r="EX793" s="56">
        <f t="shared" si="2235"/>
        <v>0</v>
      </c>
      <c r="EY793" s="56">
        <f t="shared" si="2236"/>
        <v>0</v>
      </c>
      <c r="EZ793" s="56">
        <f t="shared" si="2237"/>
        <v>0</v>
      </c>
      <c r="FA793" s="39">
        <f t="shared" si="2238"/>
        <v>0</v>
      </c>
      <c r="FB793" s="39">
        <f t="shared" si="2239"/>
        <v>0</v>
      </c>
      <c r="FC793" s="54">
        <f t="shared" si="2240"/>
        <v>0</v>
      </c>
      <c r="FD793" s="54">
        <f t="shared" si="2241"/>
        <v>0</v>
      </c>
      <c r="FE793" s="39">
        <f t="shared" si="2242"/>
        <v>0</v>
      </c>
      <c r="FF793" s="54">
        <f t="shared" si="2243"/>
        <v>0</v>
      </c>
      <c r="FG793" s="39">
        <f t="shared" si="2244"/>
        <v>0</v>
      </c>
      <c r="FH793" s="39">
        <f t="shared" si="2321"/>
        <v>0</v>
      </c>
      <c r="FI793" s="39">
        <f t="shared" si="2322"/>
        <v>0</v>
      </c>
      <c r="FJ793" s="39">
        <f t="shared" si="2323"/>
        <v>0</v>
      </c>
      <c r="FK793" s="39" t="e">
        <f t="shared" si="2324"/>
        <v>#DIV/0!</v>
      </c>
      <c r="FL793" s="39" t="e">
        <f t="shared" si="2325"/>
        <v>#DIV/0!</v>
      </c>
      <c r="FM793" s="39" t="e">
        <f t="shared" si="2326"/>
        <v>#DIV/0!</v>
      </c>
      <c r="FN793" s="39">
        <f t="shared" si="2327"/>
        <v>1</v>
      </c>
      <c r="FO793" s="39">
        <f t="shared" si="2245"/>
        <v>0</v>
      </c>
      <c r="FP793" s="39">
        <f t="shared" si="2246"/>
        <v>0</v>
      </c>
      <c r="FQ793" s="39">
        <f t="shared" si="2247"/>
        <v>0</v>
      </c>
      <c r="FR793" s="39">
        <f t="shared" si="2328"/>
        <v>0</v>
      </c>
      <c r="FS793" s="39">
        <f t="shared" si="2329"/>
        <v>0</v>
      </c>
      <c r="FU793" s="39" t="e">
        <f t="shared" si="2330"/>
        <v>#DIV/0!</v>
      </c>
      <c r="FV793" s="39" t="e">
        <f t="shared" si="2331"/>
        <v>#DIV/0!</v>
      </c>
      <c r="FW793" s="39" t="e">
        <f t="shared" si="2332"/>
        <v>#DIV/0!</v>
      </c>
      <c r="FY793" s="39" t="e">
        <f t="shared" si="2333"/>
        <v>#DIV/0!</v>
      </c>
      <c r="FZ793" s="39" t="e">
        <f t="shared" si="2334"/>
        <v>#DIV/0!</v>
      </c>
      <c r="GA793" s="39" t="e">
        <f t="shared" si="2335"/>
        <v>#DIV/0!</v>
      </c>
      <c r="GB793" s="39" t="e">
        <f t="shared" si="2336"/>
        <v>#DIV/0!</v>
      </c>
      <c r="GC793" s="39" t="e">
        <f t="shared" si="2337"/>
        <v>#DIV/0!</v>
      </c>
      <c r="GD793" s="39" t="e">
        <f t="shared" si="2338"/>
        <v>#DIV/0!</v>
      </c>
      <c r="GE793" s="39" t="e">
        <f t="shared" si="2339"/>
        <v>#DIV/0!</v>
      </c>
      <c r="GF793" s="39" t="e">
        <f t="shared" si="2340"/>
        <v>#DIV/0!</v>
      </c>
      <c r="GG793" s="39" t="e">
        <f t="shared" si="2341"/>
        <v>#DIV/0!</v>
      </c>
      <c r="GH793" s="39" t="e">
        <f t="shared" si="2342"/>
        <v>#DIV/0!</v>
      </c>
      <c r="GI793" s="39"/>
      <c r="GJ793" s="39" t="e">
        <f t="shared" si="2343"/>
        <v>#DIV/0!</v>
      </c>
      <c r="GK793" s="39" t="e">
        <f t="shared" si="2344"/>
        <v>#DIV/0!</v>
      </c>
      <c r="GL793" s="39" t="e">
        <f t="shared" si="2345"/>
        <v>#DIV/0!</v>
      </c>
      <c r="GM793" s="39" t="e">
        <f t="shared" si="2346"/>
        <v>#DIV/0!</v>
      </c>
      <c r="GN793" s="39" t="e">
        <f t="shared" si="2347"/>
        <v>#DIV/0!</v>
      </c>
      <c r="GO793" s="57"/>
      <c r="GP793" s="57" t="e">
        <f t="shared" si="2348"/>
        <v>#DIV/0!</v>
      </c>
      <c r="GQ793" s="59" t="e">
        <f t="shared" si="2349"/>
        <v>#DIV/0!</v>
      </c>
      <c r="GR793" s="41" t="e">
        <f t="shared" si="2350"/>
        <v>#DIV/0!</v>
      </c>
      <c r="GS793" s="57" t="e">
        <f t="shared" si="2351"/>
        <v>#DIV/0!</v>
      </c>
      <c r="GT793" s="57" t="e">
        <f t="shared" si="2352"/>
        <v>#DIV/0!</v>
      </c>
      <c r="GU793" s="57" t="e">
        <f t="shared" si="2353"/>
        <v>#DIV/0!</v>
      </c>
      <c r="GV793" s="57"/>
      <c r="GW793" s="42" t="e">
        <f t="shared" si="2354"/>
        <v>#DIV/0!</v>
      </c>
      <c r="GX793" s="42" t="e">
        <f t="shared" si="2355"/>
        <v>#DIV/0!</v>
      </c>
      <c r="GY793" s="42" t="e">
        <f t="shared" si="2356"/>
        <v>#DIV/0!</v>
      </c>
      <c r="GZ793" s="57"/>
      <c r="HA793" s="2" t="e">
        <f t="shared" si="2357"/>
        <v>#DIV/0!</v>
      </c>
      <c r="HB793" s="2" t="e">
        <f t="shared" si="2358"/>
        <v>#DIV/0!</v>
      </c>
      <c r="HC793" s="2" t="e">
        <f t="shared" si="2359"/>
        <v>#DIV/0!</v>
      </c>
      <c r="HD793" s="2" t="e">
        <f t="shared" si="2360"/>
        <v>#DIV/0!</v>
      </c>
      <c r="HE793" s="2" t="e">
        <f t="shared" si="2361"/>
        <v>#DIV/0!</v>
      </c>
      <c r="HF793" s="2" t="e">
        <f t="shared" si="2362"/>
        <v>#DIV/0!</v>
      </c>
      <c r="HG793" s="2" t="e">
        <f t="shared" si="2363"/>
        <v>#DIV/0!</v>
      </c>
      <c r="HH793" s="2" t="e">
        <f t="shared" si="2364"/>
        <v>#DIV/0!</v>
      </c>
      <c r="HI793" s="2" t="e">
        <f t="shared" si="2365"/>
        <v>#DIV/0!</v>
      </c>
      <c r="HJ793" s="11" t="e">
        <f t="shared" si="2366"/>
        <v>#DIV/0!</v>
      </c>
      <c r="HK793" s="60" t="e">
        <f t="shared" si="2367"/>
        <v>#DIV/0!</v>
      </c>
      <c r="HL793" s="57"/>
      <c r="HM793" s="57" t="e">
        <f t="shared" si="2368"/>
        <v>#DIV/0!</v>
      </c>
      <c r="HN793" s="57" t="e">
        <f t="shared" si="2369"/>
        <v>#DIV/0!</v>
      </c>
      <c r="HO793" s="57" t="e">
        <f t="shared" si="2370"/>
        <v>#DIV/0!</v>
      </c>
      <c r="HP793" s="57" t="e">
        <f t="shared" si="2371"/>
        <v>#DIV/0!</v>
      </c>
      <c r="HQ793" s="57" t="e">
        <f t="shared" si="2372"/>
        <v>#DIV/0!</v>
      </c>
      <c r="HR793" s="57"/>
      <c r="HS793" s="57" t="e">
        <f t="shared" si="2373"/>
        <v>#DIV/0!</v>
      </c>
      <c r="HT793" s="57" t="e">
        <f t="shared" si="2374"/>
        <v>#DIV/0!</v>
      </c>
      <c r="HU793" s="57" t="e">
        <f t="shared" si="2375"/>
        <v>#DIV/0!</v>
      </c>
      <c r="HV793" s="57" t="e">
        <f t="shared" si="2376"/>
        <v>#DIV/0!</v>
      </c>
      <c r="HW793" s="57" t="e">
        <f t="shared" si="2377"/>
        <v>#DIV/0!</v>
      </c>
      <c r="HX793" s="57"/>
      <c r="HY793" s="57" t="e">
        <f t="shared" si="2378"/>
        <v>#DIV/0!</v>
      </c>
      <c r="HZ793" s="57" t="e">
        <f t="shared" si="2379"/>
        <v>#DIV/0!</v>
      </c>
      <c r="IA793" s="57"/>
      <c r="IB793" s="61">
        <f t="shared" si="2380"/>
        <v>0</v>
      </c>
      <c r="IC793" s="57" t="str">
        <f t="shared" si="2381"/>
        <v/>
      </c>
      <c r="ID793" s="42"/>
      <c r="IE793" s="2" t="str">
        <f t="shared" si="2382"/>
        <v/>
      </c>
      <c r="IF793" s="60" t="e">
        <f t="shared" si="2383"/>
        <v>#DIV/0!</v>
      </c>
      <c r="IG793" s="60" t="str">
        <f t="shared" si="2384"/>
        <v/>
      </c>
      <c r="IH793" s="60" t="str">
        <f t="shared" si="2385"/>
        <v>zinco-</v>
      </c>
      <c r="II793" s="60" t="str">
        <f t="shared" si="2386"/>
        <v>mangano-</v>
      </c>
      <c r="IJ793" s="60" t="e">
        <f t="shared" si="2387"/>
        <v>#DIV/0!</v>
      </c>
      <c r="IK793" s="60" t="e">
        <f t="shared" si="2388"/>
        <v>#DIV/0!</v>
      </c>
      <c r="IL793" s="60" t="e">
        <f t="shared" si="2389"/>
        <v>#DIV/0!</v>
      </c>
      <c r="IM793" s="60" t="e">
        <f t="shared" si="2390"/>
        <v>#DIV/0!</v>
      </c>
      <c r="IN793" s="60" t="str">
        <f t="shared" si="2391"/>
        <v/>
      </c>
      <c r="IO793" s="60" t="str">
        <f t="shared" si="2392"/>
        <v/>
      </c>
      <c r="IP793" s="57"/>
      <c r="IQ793" s="57" t="str">
        <f t="shared" si="2393"/>
        <v>ERROR!!</v>
      </c>
    </row>
    <row r="794" spans="24:251">
      <c r="X794" s="29">
        <f t="shared" si="2249"/>
        <v>0</v>
      </c>
      <c r="Y794" s="29">
        <f t="shared" si="2250"/>
        <v>0</v>
      </c>
      <c r="Z794" s="29" t="e">
        <f t="shared" si="2251"/>
        <v>#DIV/0!</v>
      </c>
      <c r="AA794" s="29" t="e">
        <f t="shared" si="2252"/>
        <v>#DIV/0!</v>
      </c>
      <c r="AB794" s="29" t="e">
        <f t="shared" si="2253"/>
        <v>#DIV/0!</v>
      </c>
      <c r="AC794" s="29" t="e">
        <f t="shared" si="2254"/>
        <v>#DIV/0!</v>
      </c>
      <c r="AF794" s="23">
        <v>60.084299999999999</v>
      </c>
      <c r="AG794" s="23">
        <v>79.878799999999998</v>
      </c>
      <c r="AH794" s="23">
        <v>101.96120000000001</v>
      </c>
      <c r="AI794" s="23">
        <v>151.99039999999999</v>
      </c>
      <c r="AJ794" s="23">
        <v>159.69</v>
      </c>
      <c r="AK794" s="23">
        <v>71.846400000000003</v>
      </c>
      <c r="AL794" s="23">
        <v>70.9375</v>
      </c>
      <c r="AM794" s="23">
        <v>40.304400000000001</v>
      </c>
      <c r="AN794" s="23">
        <v>56.077399999999997</v>
      </c>
      <c r="AO794" s="23">
        <v>61.978999999999999</v>
      </c>
      <c r="AP794" s="23">
        <v>94.195999999999998</v>
      </c>
      <c r="AQ794" s="23">
        <v>18.998000000000001</v>
      </c>
      <c r="AR794" s="23">
        <v>35.450000000000003</v>
      </c>
      <c r="AS794" s="23">
        <v>29.88</v>
      </c>
      <c r="AT794" s="23">
        <v>74.691999999999993</v>
      </c>
      <c r="AU794" s="23">
        <v>81.39</v>
      </c>
      <c r="AX794" s="54">
        <f t="shared" si="2255"/>
        <v>0</v>
      </c>
      <c r="AY794" s="54">
        <f t="shared" si="2256"/>
        <v>0</v>
      </c>
      <c r="AZ794" s="54">
        <f t="shared" si="2257"/>
        <v>0</v>
      </c>
      <c r="BA794" s="54">
        <f t="shared" si="2258"/>
        <v>0</v>
      </c>
      <c r="BB794" s="54">
        <f t="shared" si="2259"/>
        <v>0</v>
      </c>
      <c r="BC794" s="54">
        <f t="shared" si="2260"/>
        <v>0</v>
      </c>
      <c r="BD794" s="54">
        <f t="shared" si="2261"/>
        <v>0</v>
      </c>
      <c r="BE794" s="54">
        <f t="shared" si="2262"/>
        <v>0</v>
      </c>
      <c r="BF794" s="54">
        <f t="shared" si="2263"/>
        <v>0</v>
      </c>
      <c r="BG794" s="54">
        <f t="shared" si="2264"/>
        <v>0</v>
      </c>
      <c r="BH794" s="54">
        <f t="shared" si="2265"/>
        <v>0</v>
      </c>
      <c r="BI794" s="54">
        <f t="shared" si="2266"/>
        <v>0</v>
      </c>
      <c r="BJ794" s="54">
        <f t="shared" si="2267"/>
        <v>0</v>
      </c>
      <c r="BK794" s="54">
        <f t="shared" si="2268"/>
        <v>0</v>
      </c>
      <c r="BL794" s="54">
        <f t="shared" si="2269"/>
        <v>0</v>
      </c>
      <c r="BM794" s="42"/>
      <c r="BO794" s="54">
        <f>'Norm-coeff'!$C$2+$AX794*'Norm-coeff'!$D$2+$AY794*'Norm-coeff'!$E$2+$AZ794*'Norm-coeff'!$F$2+$BA794*'Norm-coeff'!$G$2+$BB794*'Norm-coeff'!$H$2+$BC794*'Norm-coeff'!$I$2+$BD794*'Norm-coeff'!$J$2+$BE794*'Norm-coeff'!$K$2+$BF794*'Norm-coeff'!$L$2+$BG794*'Norm-coeff'!$M$2+$BH794*'Norm-coeff'!$N$2+$BI794*'Norm-coeff'!$O$2</f>
        <v>5.4045421474420303</v>
      </c>
      <c r="BP794" s="54">
        <f>'Norm-coeff'!$C$3+$AX794*'Norm-coeff'!$D$3+$AY794*'Norm-coeff'!$E$3+$AZ794*'Norm-coeff'!$F$3+$BA794*'Norm-coeff'!$G$3+$BB794*'Norm-coeff'!$H$3+$BC794*'Norm-coeff'!$I$3+$BD794*'Norm-coeff'!$J$3+$BE794*'Norm-coeff'!$K$3+$BF794*'Norm-coeff'!$L$3+$BG794*'Norm-coeff'!$M$3+$BH794*'Norm-coeff'!$N$3+$BI794*'Norm-coeff'!$O$3</f>
        <v>3.15319116612705</v>
      </c>
      <c r="BQ794" s="54">
        <f>'Norm-coeff'!$C$4+$AX794*'Norm-coeff'!$D$4+$AY794*'Norm-coeff'!$E$4+$AZ794*'Norm-coeff'!$F$4+$BA794*'Norm-coeff'!$G$4+$BB794*'Norm-coeff'!$H$4+$BC794*'Norm-coeff'!$I$4+$BD794*'Norm-coeff'!$J$4+$BE794*'Norm-coeff'!$K$4+$BF794*'Norm-coeff'!$L$4+$BG794*'Norm-coeff'!$M$4+$BH794*'Norm-coeff'!$N$4+$BI794*'Norm-coeff'!$O$4</f>
        <v>1.42115649462768</v>
      </c>
      <c r="BR794" s="54">
        <f>'Norm-coeff'!$C$5+$AX794*'Norm-coeff'!$D$5+$AY794*'Norm-coeff'!$E$5+$AZ794*'Norm-coeff'!$F$5+$BA794*'Norm-coeff'!$G$5+$BB794*'Norm-coeff'!$H$5+$BC794*'Norm-coeff'!$I$5+$BD794*'Norm-coeff'!$J$5+$BE794*'Norm-coeff'!$K$5+$BF794*'Norm-coeff'!$L$5+$BG794*'Norm-coeff'!$M$5+$BH794*'Norm-coeff'!$N$5+$BI794*'Norm-coeff'!$O$5</f>
        <v>1.0553329241296201</v>
      </c>
      <c r="BS794" s="54">
        <f>'Norm-coeff'!$C$6+$AX794*'Norm-coeff'!$D$6+$AY794*'Norm-coeff'!$E$6+$AZ794*'Norm-coeff'!$F$6+$BA794*'Norm-coeff'!$G$6+$BB794*'Norm-coeff'!$H$6+$BC794*'Norm-coeff'!$I$6+$BD794*'Norm-coeff'!$J$6+$BE794*'Norm-coeff'!$K$6+$BF794*'Norm-coeff'!$L$6+$BG794*'Norm-coeff'!$M$6+$BH794*'Norm-coeff'!$N$6+$BI794*'Norm-coeff'!$O$6</f>
        <v>-1.48700885495103E-2</v>
      </c>
      <c r="BT794" s="54">
        <f>'Norm-coeff'!$C$7+$AX794*'Norm-coeff'!$D$7+$AY794*'Norm-coeff'!$E$7+$AZ794*'Norm-coeff'!$F$7+$BA794*'Norm-coeff'!$G$7+$BB794*'Norm-coeff'!$H$7+$BC794*'Norm-coeff'!$I$7+$BD794*'Norm-coeff'!$J$7+$BE794*'Norm-coeff'!$K$7+$BF794*'Norm-coeff'!$L$7+$BG794*'Norm-coeff'!$M$7+$BH794*'Norm-coeff'!$N$7+$BI794*'Norm-coeff'!$O$7</f>
        <v>2.0907583608832998</v>
      </c>
      <c r="BU794" s="54">
        <f>'Norm-coeff'!$C$8+$AX794*'Norm-coeff'!$D$8+$AY794*'Norm-coeff'!$E$8+$AZ794*'Norm-coeff'!$F$8+$BA794*'Norm-coeff'!$G$8+$BB794*'Norm-coeff'!$H$8+$BC794*'Norm-coeff'!$I$8+$BD794*'Norm-coeff'!$J$8+$BE794*'Norm-coeff'!$K$8+$BF794*'Norm-coeff'!$L$8+$BG794*'Norm-coeff'!$M$8+$BH794*'Norm-coeff'!$N$8+$BI794*'Norm-coeff'!$O$8</f>
        <v>0.65894159836244504</v>
      </c>
      <c r="BV794" s="54">
        <f>'Norm-coeff'!$C$9+$AX794*'Norm-coeff'!$D$9+$AY794*'Norm-coeff'!$E$9+$AZ794*'Norm-coeff'!$F$9+$BA794*'Norm-coeff'!$G$9+$BB794*'Norm-coeff'!$H$9+$BC794*'Norm-coeff'!$I$9+$BD794*'Norm-coeff'!$J$9+$BE794*'Norm-coeff'!$K$9+$BF794*'Norm-coeff'!$L$9+$BG794*'Norm-coeff'!$M$9+$BH794*'Norm-coeff'!$N$9+$BI794*'Norm-coeff'!$O$9</f>
        <v>1.48961085014701</v>
      </c>
      <c r="BW794" s="54">
        <f>'Norm-coeff'!$C$10+$AX794*'Norm-coeff'!$D$10+$AY794*'Norm-coeff'!$E$10+$AZ794*'Norm-coeff'!$F$10+$BA794*'Norm-coeff'!$G$10+$BB794*'Norm-coeff'!$H$10+$BC794*'Norm-coeff'!$I$10+$BD794*'Norm-coeff'!$J$10+$BE794*'Norm-coeff'!$K$10+$BF794*'Norm-coeff'!$L$10+$BG794*'Norm-coeff'!$M$10+$BH794*'Norm-coeff'!$N$10+$BI794*'Norm-coeff'!$O$10</f>
        <v>1.42058735749591</v>
      </c>
      <c r="BX794" s="54">
        <f>'Norm-coeff'!$C$11+$AX794*'Norm-coeff'!$D$11+$AY794*'Norm-coeff'!$E$11+$AZ794*'Norm-coeff'!$F$11+$BA794*'Norm-coeff'!$G$11+$BB794*'Norm-coeff'!$H$11+$BC794*'Norm-coeff'!$I$11+$BD794*'Norm-coeff'!$J$11+$BE794*'Norm-coeff'!$K$11+$BF794*'Norm-coeff'!$L$11+$BG794*'Norm-coeff'!$M$11+$BH794*'Norm-coeff'!$N$11+$BI794*'Norm-coeff'!$O$11</f>
        <v>0.221233014421479</v>
      </c>
      <c r="BY794" s="54">
        <f>'Norm-coeff'!$C$12+$AX794*'Norm-coeff'!$D$12+$AY794*'Norm-coeff'!$E$12+$AZ794*'Norm-coeff'!$F$12+$BA794*'Norm-coeff'!$G$12+$BB794*'Norm-coeff'!$H$12+$BC794*'Norm-coeff'!$I$12+$BD794*'Norm-coeff'!$J$12+$BE794*'Norm-coeff'!$K$12+$BF794*'Norm-coeff'!$L$12+$BG794*'Norm-coeff'!$M$12+$BH794*'Norm-coeff'!$N$12+$BI794*'Norm-coeff'!$O$12</f>
        <v>0.283527502056037</v>
      </c>
      <c r="BZ794" s="54">
        <f>'Norm-coeff'!$C$13+$AX794*'Norm-coeff'!$D$13+$AY794*'Norm-coeff'!$E$13+$AZ794*'Norm-coeff'!$F$13+$BA794*'Norm-coeff'!$G$13+$BB794*'Norm-coeff'!$H$13+$BC794*'Norm-coeff'!$I$13+$BD794*'Norm-coeff'!$J$13+$BE794*'Norm-coeff'!$K$13+$BF794*'Norm-coeff'!$L$13+$BG794*'Norm-coeff'!$M$13+$BH794*'Norm-coeff'!$N$13+$BI794*'Norm-coeff'!$O$13</f>
        <v>-4.1864930554451202E-2</v>
      </c>
      <c r="CA794" s="54">
        <f>'Norm-coeff'!$C$14+$AX794*'Norm-coeff'!$D$14+$AY794*'Norm-coeff'!$E$14+$AZ794*'Norm-coeff'!$F$14+$BA794*'Norm-coeff'!$G$14+$BB794*'Norm-coeff'!$H$14+$BC794*'Norm-coeff'!$I$14+$BD794*'Norm-coeff'!$J$14+$BE794*'Norm-coeff'!$K$14+$BF794*'Norm-coeff'!$L$14+$BG794*'Norm-coeff'!$M$14+$BH794*'Norm-coeff'!$N$14+$BI794*'Norm-coeff'!$O$14</f>
        <v>4.2526983164477103</v>
      </c>
      <c r="CC794" s="54">
        <f t="shared" si="2394"/>
        <v>0</v>
      </c>
      <c r="CG794" s="54">
        <f t="shared" si="2270"/>
        <v>0</v>
      </c>
      <c r="CH794" s="54">
        <f t="shared" si="2248"/>
        <v>0</v>
      </c>
      <c r="CI794" s="54">
        <f t="shared" si="2271"/>
        <v>0</v>
      </c>
      <c r="CJ794" s="56">
        <f t="shared" si="2272"/>
        <v>0</v>
      </c>
      <c r="CK794" s="54">
        <f t="shared" si="2273"/>
        <v>0</v>
      </c>
      <c r="CL794" s="54">
        <f t="shared" si="2274"/>
        <v>0</v>
      </c>
      <c r="CM794" s="54">
        <f t="shared" si="2275"/>
        <v>0</v>
      </c>
      <c r="CN794" s="54">
        <f t="shared" si="2276"/>
        <v>0</v>
      </c>
      <c r="CO794" s="54">
        <f t="shared" si="2277"/>
        <v>0</v>
      </c>
      <c r="CP794" s="54">
        <f t="shared" si="2278"/>
        <v>0</v>
      </c>
      <c r="CQ794" s="54">
        <f t="shared" si="2279"/>
        <v>0</v>
      </c>
      <c r="CR794" s="54">
        <f t="shared" si="2280"/>
        <v>0</v>
      </c>
      <c r="CS794" s="54">
        <f t="shared" si="2281"/>
        <v>0</v>
      </c>
      <c r="CU794" s="54">
        <f t="shared" si="2282"/>
        <v>0</v>
      </c>
      <c r="CV794" s="54">
        <f t="shared" si="2283"/>
        <v>0</v>
      </c>
      <c r="CW794" s="54">
        <f t="shared" si="2284"/>
        <v>0</v>
      </c>
      <c r="CX794" s="54">
        <f t="shared" si="2285"/>
        <v>0</v>
      </c>
      <c r="CZ794" s="54">
        <f t="shared" si="2286"/>
        <v>0</v>
      </c>
      <c r="DA794" s="54">
        <f t="shared" si="2287"/>
        <v>0</v>
      </c>
      <c r="DB794" s="54">
        <f t="shared" si="2288"/>
        <v>0</v>
      </c>
      <c r="DC794" s="54">
        <f t="shared" si="2289"/>
        <v>0</v>
      </c>
      <c r="DD794" s="54">
        <f t="shared" si="2290"/>
        <v>0</v>
      </c>
      <c r="DE794" s="54">
        <f t="shared" si="2291"/>
        <v>0</v>
      </c>
      <c r="DF794" s="54">
        <f t="shared" si="2292"/>
        <v>0</v>
      </c>
      <c r="DG794" s="54">
        <f t="shared" si="2293"/>
        <v>2</v>
      </c>
      <c r="DH794" s="71">
        <f t="shared" si="2294"/>
        <v>0</v>
      </c>
      <c r="DI794" s="71">
        <f t="shared" si="2295"/>
        <v>0</v>
      </c>
      <c r="DJ794" s="54">
        <f t="shared" si="2296"/>
        <v>0</v>
      </c>
      <c r="DK794" s="54">
        <f t="shared" si="2297"/>
        <v>2</v>
      </c>
      <c r="DL794" s="4">
        <f t="shared" si="2222"/>
        <v>0</v>
      </c>
      <c r="DM794" s="3">
        <f t="shared" si="2298"/>
        <v>0</v>
      </c>
      <c r="DN794" s="3">
        <f t="shared" si="2299"/>
        <v>0</v>
      </c>
      <c r="DO794" s="4" t="e">
        <f t="shared" si="2300"/>
        <v>#DIV/0!</v>
      </c>
      <c r="DP794" s="57"/>
      <c r="DQ794" s="57"/>
      <c r="DR794" s="56">
        <f t="shared" si="2223"/>
        <v>2</v>
      </c>
      <c r="DS794" s="56">
        <f t="shared" si="2224"/>
        <v>0</v>
      </c>
      <c r="DT794" s="38">
        <f t="shared" si="2225"/>
        <v>0</v>
      </c>
      <c r="DU794" s="38">
        <f t="shared" si="2301"/>
        <v>2</v>
      </c>
      <c r="DV794" s="38">
        <f t="shared" si="2226"/>
        <v>0</v>
      </c>
      <c r="DW794" s="39">
        <f t="shared" si="2227"/>
        <v>0</v>
      </c>
      <c r="DX794" s="39">
        <f t="shared" si="2228"/>
        <v>0</v>
      </c>
      <c r="DY794" s="39">
        <f t="shared" si="2229"/>
        <v>0</v>
      </c>
      <c r="DZ794" s="39">
        <f t="shared" si="2230"/>
        <v>0</v>
      </c>
      <c r="EA794" s="39">
        <f t="shared" si="2231"/>
        <v>0</v>
      </c>
      <c r="EB794" s="37" t="e">
        <f t="shared" si="2302"/>
        <v>#DIV/0!</v>
      </c>
      <c r="EC794" s="37" t="e">
        <f t="shared" si="2303"/>
        <v>#DIV/0!</v>
      </c>
      <c r="ED794" s="37" t="e">
        <f t="shared" si="2304"/>
        <v>#DIV/0!</v>
      </c>
      <c r="EE794" s="37" t="e">
        <f t="shared" si="2305"/>
        <v>#DIV/0!</v>
      </c>
      <c r="EF794" s="39" t="e">
        <f t="shared" si="2306"/>
        <v>#DIV/0!</v>
      </c>
      <c r="EG794" s="37" t="e">
        <f t="shared" si="2307"/>
        <v>#DIV/0!</v>
      </c>
      <c r="EH794" s="37" t="e">
        <f t="shared" si="2308"/>
        <v>#DIV/0!</v>
      </c>
      <c r="EI794" s="11" t="b">
        <f t="shared" si="2309"/>
        <v>1</v>
      </c>
      <c r="EJ794" s="11" t="b">
        <f t="shared" si="2310"/>
        <v>0</v>
      </c>
      <c r="EK794" s="39" t="e">
        <f t="shared" si="2311"/>
        <v>#DIV/0!</v>
      </c>
      <c r="EL794" s="39" t="e">
        <f t="shared" si="2312"/>
        <v>#DIV/0!</v>
      </c>
      <c r="EM794" s="39" t="e">
        <f t="shared" si="2313"/>
        <v>#DIV/0!</v>
      </c>
      <c r="EN794" s="39" t="e">
        <f t="shared" si="2314"/>
        <v>#DIV/0!</v>
      </c>
      <c r="EO794" s="39" t="e">
        <f t="shared" si="2315"/>
        <v>#DIV/0!</v>
      </c>
      <c r="EP794" s="39" t="e">
        <f t="shared" si="2316"/>
        <v>#DIV/0!</v>
      </c>
      <c r="EQ794" s="39" t="e">
        <f t="shared" si="2317"/>
        <v>#DIV/0!</v>
      </c>
      <c r="ER794" s="39" t="e">
        <f t="shared" si="2318"/>
        <v>#DIV/0!</v>
      </c>
      <c r="ES794" s="58" t="str">
        <f t="shared" si="2319"/>
        <v>(OH,F,Cl)-dominate amphibole</v>
      </c>
      <c r="ET794" s="58" t="e">
        <f t="shared" si="2320"/>
        <v>#N/A</v>
      </c>
      <c r="EU794" s="56">
        <f t="shared" si="2232"/>
        <v>0</v>
      </c>
      <c r="EV794" s="56">
        <f t="shared" si="2233"/>
        <v>0</v>
      </c>
      <c r="EW794" s="56">
        <f t="shared" si="2234"/>
        <v>0</v>
      </c>
      <c r="EX794" s="56">
        <f t="shared" si="2235"/>
        <v>0</v>
      </c>
      <c r="EY794" s="56">
        <f t="shared" si="2236"/>
        <v>0</v>
      </c>
      <c r="EZ794" s="56">
        <f t="shared" si="2237"/>
        <v>0</v>
      </c>
      <c r="FA794" s="39">
        <f t="shared" si="2238"/>
        <v>0</v>
      </c>
      <c r="FB794" s="39">
        <f t="shared" si="2239"/>
        <v>0</v>
      </c>
      <c r="FC794" s="54">
        <f t="shared" si="2240"/>
        <v>0</v>
      </c>
      <c r="FD794" s="54">
        <f t="shared" si="2241"/>
        <v>0</v>
      </c>
      <c r="FE794" s="39">
        <f t="shared" si="2242"/>
        <v>0</v>
      </c>
      <c r="FF794" s="54">
        <f t="shared" si="2243"/>
        <v>0</v>
      </c>
      <c r="FG794" s="39">
        <f t="shared" si="2244"/>
        <v>0</v>
      </c>
      <c r="FH794" s="39">
        <f t="shared" si="2321"/>
        <v>0</v>
      </c>
      <c r="FI794" s="39">
        <f t="shared" si="2322"/>
        <v>0</v>
      </c>
      <c r="FJ794" s="39">
        <f t="shared" si="2323"/>
        <v>0</v>
      </c>
      <c r="FK794" s="39" t="e">
        <f t="shared" si="2324"/>
        <v>#DIV/0!</v>
      </c>
      <c r="FL794" s="39" t="e">
        <f t="shared" si="2325"/>
        <v>#DIV/0!</v>
      </c>
      <c r="FM794" s="39" t="e">
        <f t="shared" si="2326"/>
        <v>#DIV/0!</v>
      </c>
      <c r="FN794" s="39">
        <f t="shared" si="2327"/>
        <v>1</v>
      </c>
      <c r="FO794" s="39">
        <f t="shared" si="2245"/>
        <v>0</v>
      </c>
      <c r="FP794" s="39">
        <f t="shared" si="2246"/>
        <v>0</v>
      </c>
      <c r="FQ794" s="39">
        <f t="shared" si="2247"/>
        <v>0</v>
      </c>
      <c r="FR794" s="39">
        <f t="shared" si="2328"/>
        <v>0</v>
      </c>
      <c r="FS794" s="39">
        <f t="shared" si="2329"/>
        <v>0</v>
      </c>
      <c r="FU794" s="39" t="e">
        <f t="shared" si="2330"/>
        <v>#DIV/0!</v>
      </c>
      <c r="FV794" s="39" t="e">
        <f t="shared" si="2331"/>
        <v>#DIV/0!</v>
      </c>
      <c r="FW794" s="39" t="e">
        <f t="shared" si="2332"/>
        <v>#DIV/0!</v>
      </c>
      <c r="FY794" s="39" t="e">
        <f t="shared" si="2333"/>
        <v>#DIV/0!</v>
      </c>
      <c r="FZ794" s="39" t="e">
        <f t="shared" si="2334"/>
        <v>#DIV/0!</v>
      </c>
      <c r="GA794" s="39" t="e">
        <f t="shared" si="2335"/>
        <v>#DIV/0!</v>
      </c>
      <c r="GB794" s="39" t="e">
        <f t="shared" si="2336"/>
        <v>#DIV/0!</v>
      </c>
      <c r="GC794" s="39" t="e">
        <f t="shared" si="2337"/>
        <v>#DIV/0!</v>
      </c>
      <c r="GD794" s="39" t="e">
        <f t="shared" si="2338"/>
        <v>#DIV/0!</v>
      </c>
      <c r="GE794" s="39" t="e">
        <f t="shared" si="2339"/>
        <v>#DIV/0!</v>
      </c>
      <c r="GF794" s="39" t="e">
        <f t="shared" si="2340"/>
        <v>#DIV/0!</v>
      </c>
      <c r="GG794" s="39" t="e">
        <f t="shared" si="2341"/>
        <v>#DIV/0!</v>
      </c>
      <c r="GH794" s="39" t="e">
        <f t="shared" si="2342"/>
        <v>#DIV/0!</v>
      </c>
      <c r="GI794" s="39"/>
      <c r="GJ794" s="39" t="e">
        <f t="shared" si="2343"/>
        <v>#DIV/0!</v>
      </c>
      <c r="GK794" s="39" t="e">
        <f t="shared" si="2344"/>
        <v>#DIV/0!</v>
      </c>
      <c r="GL794" s="39" t="e">
        <f t="shared" si="2345"/>
        <v>#DIV/0!</v>
      </c>
      <c r="GM794" s="39" t="e">
        <f t="shared" si="2346"/>
        <v>#DIV/0!</v>
      </c>
      <c r="GN794" s="39" t="e">
        <f t="shared" si="2347"/>
        <v>#DIV/0!</v>
      </c>
      <c r="GO794" s="57"/>
      <c r="GP794" s="57" t="e">
        <f t="shared" si="2348"/>
        <v>#DIV/0!</v>
      </c>
      <c r="GQ794" s="59" t="e">
        <f t="shared" si="2349"/>
        <v>#DIV/0!</v>
      </c>
      <c r="GR794" s="41" t="e">
        <f t="shared" si="2350"/>
        <v>#DIV/0!</v>
      </c>
      <c r="GS794" s="57" t="e">
        <f t="shared" si="2351"/>
        <v>#DIV/0!</v>
      </c>
      <c r="GT794" s="57" t="e">
        <f t="shared" si="2352"/>
        <v>#DIV/0!</v>
      </c>
      <c r="GU794" s="57" t="e">
        <f t="shared" si="2353"/>
        <v>#DIV/0!</v>
      </c>
      <c r="GV794" s="57"/>
      <c r="GW794" s="42" t="e">
        <f t="shared" si="2354"/>
        <v>#DIV/0!</v>
      </c>
      <c r="GX794" s="42" t="e">
        <f t="shared" si="2355"/>
        <v>#DIV/0!</v>
      </c>
      <c r="GY794" s="42" t="e">
        <f t="shared" si="2356"/>
        <v>#DIV/0!</v>
      </c>
      <c r="GZ794" s="57"/>
      <c r="HA794" s="2" t="e">
        <f t="shared" si="2357"/>
        <v>#DIV/0!</v>
      </c>
      <c r="HB794" s="2" t="e">
        <f t="shared" si="2358"/>
        <v>#DIV/0!</v>
      </c>
      <c r="HC794" s="2" t="e">
        <f t="shared" si="2359"/>
        <v>#DIV/0!</v>
      </c>
      <c r="HD794" s="2" t="e">
        <f t="shared" si="2360"/>
        <v>#DIV/0!</v>
      </c>
      <c r="HE794" s="2" t="e">
        <f t="shared" si="2361"/>
        <v>#DIV/0!</v>
      </c>
      <c r="HF794" s="2" t="e">
        <f t="shared" si="2362"/>
        <v>#DIV/0!</v>
      </c>
      <c r="HG794" s="2" t="e">
        <f t="shared" si="2363"/>
        <v>#DIV/0!</v>
      </c>
      <c r="HH794" s="2" t="e">
        <f t="shared" si="2364"/>
        <v>#DIV/0!</v>
      </c>
      <c r="HI794" s="2" t="e">
        <f t="shared" si="2365"/>
        <v>#DIV/0!</v>
      </c>
      <c r="HJ794" s="11" t="e">
        <f t="shared" si="2366"/>
        <v>#DIV/0!</v>
      </c>
      <c r="HK794" s="60" t="e">
        <f t="shared" si="2367"/>
        <v>#DIV/0!</v>
      </c>
      <c r="HL794" s="57"/>
      <c r="HM794" s="57" t="e">
        <f t="shared" si="2368"/>
        <v>#DIV/0!</v>
      </c>
      <c r="HN794" s="57" t="e">
        <f t="shared" si="2369"/>
        <v>#DIV/0!</v>
      </c>
      <c r="HO794" s="57" t="e">
        <f t="shared" si="2370"/>
        <v>#DIV/0!</v>
      </c>
      <c r="HP794" s="57" t="e">
        <f t="shared" si="2371"/>
        <v>#DIV/0!</v>
      </c>
      <c r="HQ794" s="57" t="e">
        <f t="shared" si="2372"/>
        <v>#DIV/0!</v>
      </c>
      <c r="HR794" s="57"/>
      <c r="HS794" s="57" t="e">
        <f t="shared" si="2373"/>
        <v>#DIV/0!</v>
      </c>
      <c r="HT794" s="57" t="e">
        <f t="shared" si="2374"/>
        <v>#DIV/0!</v>
      </c>
      <c r="HU794" s="57" t="e">
        <f t="shared" si="2375"/>
        <v>#DIV/0!</v>
      </c>
      <c r="HV794" s="57" t="e">
        <f t="shared" si="2376"/>
        <v>#DIV/0!</v>
      </c>
      <c r="HW794" s="57" t="e">
        <f t="shared" si="2377"/>
        <v>#DIV/0!</v>
      </c>
      <c r="HX794" s="57"/>
      <c r="HY794" s="57" t="e">
        <f t="shared" si="2378"/>
        <v>#DIV/0!</v>
      </c>
      <c r="HZ794" s="57" t="e">
        <f t="shared" si="2379"/>
        <v>#DIV/0!</v>
      </c>
      <c r="IA794" s="57"/>
      <c r="IB794" s="61">
        <f t="shared" si="2380"/>
        <v>0</v>
      </c>
      <c r="IC794" s="57" t="str">
        <f t="shared" si="2381"/>
        <v/>
      </c>
      <c r="ID794" s="42"/>
      <c r="IE794" s="2" t="str">
        <f t="shared" si="2382"/>
        <v/>
      </c>
      <c r="IF794" s="60" t="e">
        <f t="shared" si="2383"/>
        <v>#DIV/0!</v>
      </c>
      <c r="IG794" s="60" t="str">
        <f t="shared" si="2384"/>
        <v/>
      </c>
      <c r="IH794" s="60" t="str">
        <f t="shared" si="2385"/>
        <v>zinco-</v>
      </c>
      <c r="II794" s="60" t="str">
        <f t="shared" si="2386"/>
        <v>mangano-</v>
      </c>
      <c r="IJ794" s="60" t="e">
        <f t="shared" si="2387"/>
        <v>#DIV/0!</v>
      </c>
      <c r="IK794" s="60" t="e">
        <f t="shared" si="2388"/>
        <v>#DIV/0!</v>
      </c>
      <c r="IL794" s="60" t="e">
        <f t="shared" si="2389"/>
        <v>#DIV/0!</v>
      </c>
      <c r="IM794" s="60" t="e">
        <f t="shared" si="2390"/>
        <v>#DIV/0!</v>
      </c>
      <c r="IN794" s="60" t="str">
        <f t="shared" si="2391"/>
        <v/>
      </c>
      <c r="IO794" s="60" t="str">
        <f t="shared" si="2392"/>
        <v/>
      </c>
      <c r="IP794" s="57"/>
      <c r="IQ794" s="57" t="str">
        <f t="shared" si="2393"/>
        <v>ERROR!!</v>
      </c>
    </row>
    <row r="795" spans="24:251">
      <c r="X795" s="29">
        <f t="shared" si="2249"/>
        <v>0</v>
      </c>
      <c r="Y795" s="29">
        <f t="shared" si="2250"/>
        <v>0</v>
      </c>
      <c r="Z795" s="29" t="e">
        <f t="shared" si="2251"/>
        <v>#DIV/0!</v>
      </c>
      <c r="AA795" s="29" t="e">
        <f t="shared" si="2252"/>
        <v>#DIV/0!</v>
      </c>
      <c r="AB795" s="29" t="e">
        <f t="shared" si="2253"/>
        <v>#DIV/0!</v>
      </c>
      <c r="AC795" s="29" t="e">
        <f t="shared" si="2254"/>
        <v>#DIV/0!</v>
      </c>
      <c r="AF795" s="23">
        <v>60.084299999999999</v>
      </c>
      <c r="AG795" s="23">
        <v>79.878799999999998</v>
      </c>
      <c r="AH795" s="23">
        <v>101.96120000000001</v>
      </c>
      <c r="AI795" s="23">
        <v>151.99039999999999</v>
      </c>
      <c r="AJ795" s="23">
        <v>159.69</v>
      </c>
      <c r="AK795" s="23">
        <v>71.846400000000003</v>
      </c>
      <c r="AL795" s="23">
        <v>70.9375</v>
      </c>
      <c r="AM795" s="23">
        <v>40.304400000000001</v>
      </c>
      <c r="AN795" s="23">
        <v>56.077399999999997</v>
      </c>
      <c r="AO795" s="23">
        <v>61.978999999999999</v>
      </c>
      <c r="AP795" s="23">
        <v>94.195999999999998</v>
      </c>
      <c r="AQ795" s="23">
        <v>18.998000000000001</v>
      </c>
      <c r="AR795" s="23">
        <v>35.450000000000003</v>
      </c>
      <c r="AS795" s="23">
        <v>29.88</v>
      </c>
      <c r="AT795" s="23">
        <v>74.691999999999993</v>
      </c>
      <c r="AU795" s="23">
        <v>81.39</v>
      </c>
      <c r="AX795" s="54">
        <f t="shared" si="2255"/>
        <v>0</v>
      </c>
      <c r="AY795" s="54">
        <f t="shared" si="2256"/>
        <v>0</v>
      </c>
      <c r="AZ795" s="54">
        <f t="shared" si="2257"/>
        <v>0</v>
      </c>
      <c r="BA795" s="54">
        <f t="shared" si="2258"/>
        <v>0</v>
      </c>
      <c r="BB795" s="54">
        <f t="shared" si="2259"/>
        <v>0</v>
      </c>
      <c r="BC795" s="54">
        <f t="shared" si="2260"/>
        <v>0</v>
      </c>
      <c r="BD795" s="54">
        <f t="shared" si="2261"/>
        <v>0</v>
      </c>
      <c r="BE795" s="54">
        <f t="shared" si="2262"/>
        <v>0</v>
      </c>
      <c r="BF795" s="54">
        <f t="shared" si="2263"/>
        <v>0</v>
      </c>
      <c r="BG795" s="54">
        <f t="shared" si="2264"/>
        <v>0</v>
      </c>
      <c r="BH795" s="54">
        <f t="shared" si="2265"/>
        <v>0</v>
      </c>
      <c r="BI795" s="54">
        <f t="shared" si="2266"/>
        <v>0</v>
      </c>
      <c r="BJ795" s="54">
        <f t="shared" si="2267"/>
        <v>0</v>
      </c>
      <c r="BK795" s="54">
        <f t="shared" si="2268"/>
        <v>0</v>
      </c>
      <c r="BL795" s="54">
        <f t="shared" si="2269"/>
        <v>0</v>
      </c>
      <c r="BM795" s="42"/>
      <c r="BO795" s="54">
        <f>'Norm-coeff'!$C$2+$AX795*'Norm-coeff'!$D$2+$AY795*'Norm-coeff'!$E$2+$AZ795*'Norm-coeff'!$F$2+$BA795*'Norm-coeff'!$G$2+$BB795*'Norm-coeff'!$H$2+$BC795*'Norm-coeff'!$I$2+$BD795*'Norm-coeff'!$J$2+$BE795*'Norm-coeff'!$K$2+$BF795*'Norm-coeff'!$L$2+$BG795*'Norm-coeff'!$M$2+$BH795*'Norm-coeff'!$N$2+$BI795*'Norm-coeff'!$O$2</f>
        <v>5.4045421474420303</v>
      </c>
      <c r="BP795" s="54">
        <f>'Norm-coeff'!$C$3+$AX795*'Norm-coeff'!$D$3+$AY795*'Norm-coeff'!$E$3+$AZ795*'Norm-coeff'!$F$3+$BA795*'Norm-coeff'!$G$3+$BB795*'Norm-coeff'!$H$3+$BC795*'Norm-coeff'!$I$3+$BD795*'Norm-coeff'!$J$3+$BE795*'Norm-coeff'!$K$3+$BF795*'Norm-coeff'!$L$3+$BG795*'Norm-coeff'!$M$3+$BH795*'Norm-coeff'!$N$3+$BI795*'Norm-coeff'!$O$3</f>
        <v>3.15319116612705</v>
      </c>
      <c r="BQ795" s="54">
        <f>'Norm-coeff'!$C$4+$AX795*'Norm-coeff'!$D$4+$AY795*'Norm-coeff'!$E$4+$AZ795*'Norm-coeff'!$F$4+$BA795*'Norm-coeff'!$G$4+$BB795*'Norm-coeff'!$H$4+$BC795*'Norm-coeff'!$I$4+$BD795*'Norm-coeff'!$J$4+$BE795*'Norm-coeff'!$K$4+$BF795*'Norm-coeff'!$L$4+$BG795*'Norm-coeff'!$M$4+$BH795*'Norm-coeff'!$N$4+$BI795*'Norm-coeff'!$O$4</f>
        <v>1.42115649462768</v>
      </c>
      <c r="BR795" s="54">
        <f>'Norm-coeff'!$C$5+$AX795*'Norm-coeff'!$D$5+$AY795*'Norm-coeff'!$E$5+$AZ795*'Norm-coeff'!$F$5+$BA795*'Norm-coeff'!$G$5+$BB795*'Norm-coeff'!$H$5+$BC795*'Norm-coeff'!$I$5+$BD795*'Norm-coeff'!$J$5+$BE795*'Norm-coeff'!$K$5+$BF795*'Norm-coeff'!$L$5+$BG795*'Norm-coeff'!$M$5+$BH795*'Norm-coeff'!$N$5+$BI795*'Norm-coeff'!$O$5</f>
        <v>1.0553329241296201</v>
      </c>
      <c r="BS795" s="54">
        <f>'Norm-coeff'!$C$6+$AX795*'Norm-coeff'!$D$6+$AY795*'Norm-coeff'!$E$6+$AZ795*'Norm-coeff'!$F$6+$BA795*'Norm-coeff'!$G$6+$BB795*'Norm-coeff'!$H$6+$BC795*'Norm-coeff'!$I$6+$BD795*'Norm-coeff'!$J$6+$BE795*'Norm-coeff'!$K$6+$BF795*'Norm-coeff'!$L$6+$BG795*'Norm-coeff'!$M$6+$BH795*'Norm-coeff'!$N$6+$BI795*'Norm-coeff'!$O$6</f>
        <v>-1.48700885495103E-2</v>
      </c>
      <c r="BT795" s="54">
        <f>'Norm-coeff'!$C$7+$AX795*'Norm-coeff'!$D$7+$AY795*'Norm-coeff'!$E$7+$AZ795*'Norm-coeff'!$F$7+$BA795*'Norm-coeff'!$G$7+$BB795*'Norm-coeff'!$H$7+$BC795*'Norm-coeff'!$I$7+$BD795*'Norm-coeff'!$J$7+$BE795*'Norm-coeff'!$K$7+$BF795*'Norm-coeff'!$L$7+$BG795*'Norm-coeff'!$M$7+$BH795*'Norm-coeff'!$N$7+$BI795*'Norm-coeff'!$O$7</f>
        <v>2.0907583608832998</v>
      </c>
      <c r="BU795" s="54">
        <f>'Norm-coeff'!$C$8+$AX795*'Norm-coeff'!$D$8+$AY795*'Norm-coeff'!$E$8+$AZ795*'Norm-coeff'!$F$8+$BA795*'Norm-coeff'!$G$8+$BB795*'Norm-coeff'!$H$8+$BC795*'Norm-coeff'!$I$8+$BD795*'Norm-coeff'!$J$8+$BE795*'Norm-coeff'!$K$8+$BF795*'Norm-coeff'!$L$8+$BG795*'Norm-coeff'!$M$8+$BH795*'Norm-coeff'!$N$8+$BI795*'Norm-coeff'!$O$8</f>
        <v>0.65894159836244504</v>
      </c>
      <c r="BV795" s="54">
        <f>'Norm-coeff'!$C$9+$AX795*'Norm-coeff'!$D$9+$AY795*'Norm-coeff'!$E$9+$AZ795*'Norm-coeff'!$F$9+$BA795*'Norm-coeff'!$G$9+$BB795*'Norm-coeff'!$H$9+$BC795*'Norm-coeff'!$I$9+$BD795*'Norm-coeff'!$J$9+$BE795*'Norm-coeff'!$K$9+$BF795*'Norm-coeff'!$L$9+$BG795*'Norm-coeff'!$M$9+$BH795*'Norm-coeff'!$N$9+$BI795*'Norm-coeff'!$O$9</f>
        <v>1.48961085014701</v>
      </c>
      <c r="BW795" s="54">
        <f>'Norm-coeff'!$C$10+$AX795*'Norm-coeff'!$D$10+$AY795*'Norm-coeff'!$E$10+$AZ795*'Norm-coeff'!$F$10+$BA795*'Norm-coeff'!$G$10+$BB795*'Norm-coeff'!$H$10+$BC795*'Norm-coeff'!$I$10+$BD795*'Norm-coeff'!$J$10+$BE795*'Norm-coeff'!$K$10+$BF795*'Norm-coeff'!$L$10+$BG795*'Norm-coeff'!$M$10+$BH795*'Norm-coeff'!$N$10+$BI795*'Norm-coeff'!$O$10</f>
        <v>1.42058735749591</v>
      </c>
      <c r="BX795" s="54">
        <f>'Norm-coeff'!$C$11+$AX795*'Norm-coeff'!$D$11+$AY795*'Norm-coeff'!$E$11+$AZ795*'Norm-coeff'!$F$11+$BA795*'Norm-coeff'!$G$11+$BB795*'Norm-coeff'!$H$11+$BC795*'Norm-coeff'!$I$11+$BD795*'Norm-coeff'!$J$11+$BE795*'Norm-coeff'!$K$11+$BF795*'Norm-coeff'!$L$11+$BG795*'Norm-coeff'!$M$11+$BH795*'Norm-coeff'!$N$11+$BI795*'Norm-coeff'!$O$11</f>
        <v>0.221233014421479</v>
      </c>
      <c r="BY795" s="54">
        <f>'Norm-coeff'!$C$12+$AX795*'Norm-coeff'!$D$12+$AY795*'Norm-coeff'!$E$12+$AZ795*'Norm-coeff'!$F$12+$BA795*'Norm-coeff'!$G$12+$BB795*'Norm-coeff'!$H$12+$BC795*'Norm-coeff'!$I$12+$BD795*'Norm-coeff'!$J$12+$BE795*'Norm-coeff'!$K$12+$BF795*'Norm-coeff'!$L$12+$BG795*'Norm-coeff'!$M$12+$BH795*'Norm-coeff'!$N$12+$BI795*'Norm-coeff'!$O$12</f>
        <v>0.283527502056037</v>
      </c>
      <c r="BZ795" s="54">
        <f>'Norm-coeff'!$C$13+$AX795*'Norm-coeff'!$D$13+$AY795*'Norm-coeff'!$E$13+$AZ795*'Norm-coeff'!$F$13+$BA795*'Norm-coeff'!$G$13+$BB795*'Norm-coeff'!$H$13+$BC795*'Norm-coeff'!$I$13+$BD795*'Norm-coeff'!$J$13+$BE795*'Norm-coeff'!$K$13+$BF795*'Norm-coeff'!$L$13+$BG795*'Norm-coeff'!$M$13+$BH795*'Norm-coeff'!$N$13+$BI795*'Norm-coeff'!$O$13</f>
        <v>-4.1864930554451202E-2</v>
      </c>
      <c r="CA795" s="54">
        <f>'Norm-coeff'!$C$14+$AX795*'Norm-coeff'!$D$14+$AY795*'Norm-coeff'!$E$14+$AZ795*'Norm-coeff'!$F$14+$BA795*'Norm-coeff'!$G$14+$BB795*'Norm-coeff'!$H$14+$BC795*'Norm-coeff'!$I$14+$BD795*'Norm-coeff'!$J$14+$BE795*'Norm-coeff'!$K$14+$BF795*'Norm-coeff'!$L$14+$BG795*'Norm-coeff'!$M$14+$BH795*'Norm-coeff'!$N$14+$BI795*'Norm-coeff'!$O$14</f>
        <v>4.2526983164477103</v>
      </c>
      <c r="CC795" s="54">
        <f t="shared" si="2394"/>
        <v>0</v>
      </c>
      <c r="CG795" s="54">
        <f t="shared" si="2270"/>
        <v>0</v>
      </c>
      <c r="CH795" s="54">
        <f t="shared" si="2248"/>
        <v>0</v>
      </c>
      <c r="CI795" s="54">
        <f t="shared" si="2271"/>
        <v>0</v>
      </c>
      <c r="CJ795" s="56">
        <f t="shared" si="2272"/>
        <v>0</v>
      </c>
      <c r="CK795" s="54">
        <f t="shared" si="2273"/>
        <v>0</v>
      </c>
      <c r="CL795" s="54">
        <f t="shared" si="2274"/>
        <v>0</v>
      </c>
      <c r="CM795" s="54">
        <f t="shared" si="2275"/>
        <v>0</v>
      </c>
      <c r="CN795" s="54">
        <f t="shared" si="2276"/>
        <v>0</v>
      </c>
      <c r="CO795" s="54">
        <f t="shared" si="2277"/>
        <v>0</v>
      </c>
      <c r="CP795" s="54">
        <f t="shared" si="2278"/>
        <v>0</v>
      </c>
      <c r="CQ795" s="54">
        <f t="shared" si="2279"/>
        <v>0</v>
      </c>
      <c r="CR795" s="54">
        <f t="shared" si="2280"/>
        <v>0</v>
      </c>
      <c r="CS795" s="54">
        <f t="shared" si="2281"/>
        <v>0</v>
      </c>
      <c r="CU795" s="54">
        <f t="shared" si="2282"/>
        <v>0</v>
      </c>
      <c r="CV795" s="54">
        <f t="shared" si="2283"/>
        <v>0</v>
      </c>
      <c r="CW795" s="54">
        <f t="shared" si="2284"/>
        <v>0</v>
      </c>
      <c r="CX795" s="54">
        <f t="shared" si="2285"/>
        <v>0</v>
      </c>
      <c r="CZ795" s="54">
        <f t="shared" si="2286"/>
        <v>0</v>
      </c>
      <c r="DA795" s="54">
        <f t="shared" si="2287"/>
        <v>0</v>
      </c>
      <c r="DB795" s="54">
        <f t="shared" si="2288"/>
        <v>0</v>
      </c>
      <c r="DC795" s="54">
        <f t="shared" si="2289"/>
        <v>0</v>
      </c>
      <c r="DD795" s="54">
        <f t="shared" si="2290"/>
        <v>0</v>
      </c>
      <c r="DE795" s="54">
        <f t="shared" si="2291"/>
        <v>0</v>
      </c>
      <c r="DF795" s="54">
        <f t="shared" si="2292"/>
        <v>0</v>
      </c>
      <c r="DG795" s="54">
        <f t="shared" si="2293"/>
        <v>2</v>
      </c>
      <c r="DH795" s="71">
        <f t="shared" si="2294"/>
        <v>0</v>
      </c>
      <c r="DI795" s="71">
        <f t="shared" si="2295"/>
        <v>0</v>
      </c>
      <c r="DJ795" s="54">
        <f t="shared" si="2296"/>
        <v>0</v>
      </c>
      <c r="DK795" s="54">
        <f t="shared" si="2297"/>
        <v>2</v>
      </c>
      <c r="DL795" s="4">
        <f t="shared" si="2222"/>
        <v>0</v>
      </c>
      <c r="DM795" s="3">
        <f t="shared" si="2298"/>
        <v>0</v>
      </c>
      <c r="DN795" s="3">
        <f t="shared" si="2299"/>
        <v>0</v>
      </c>
      <c r="DO795" s="4" t="e">
        <f t="shared" si="2300"/>
        <v>#DIV/0!</v>
      </c>
      <c r="DP795" s="57"/>
      <c r="DQ795" s="57"/>
      <c r="DR795" s="56">
        <f t="shared" si="2223"/>
        <v>2</v>
      </c>
      <c r="DS795" s="56">
        <f t="shared" si="2224"/>
        <v>0</v>
      </c>
      <c r="DT795" s="38">
        <f t="shared" si="2225"/>
        <v>0</v>
      </c>
      <c r="DU795" s="38">
        <f t="shared" si="2301"/>
        <v>2</v>
      </c>
      <c r="DV795" s="38">
        <f t="shared" si="2226"/>
        <v>0</v>
      </c>
      <c r="DW795" s="39">
        <f t="shared" si="2227"/>
        <v>0</v>
      </c>
      <c r="DX795" s="39">
        <f t="shared" si="2228"/>
        <v>0</v>
      </c>
      <c r="DY795" s="39">
        <f t="shared" si="2229"/>
        <v>0</v>
      </c>
      <c r="DZ795" s="39">
        <f t="shared" si="2230"/>
        <v>0</v>
      </c>
      <c r="EA795" s="39">
        <f t="shared" si="2231"/>
        <v>0</v>
      </c>
      <c r="EB795" s="37" t="e">
        <f t="shared" si="2302"/>
        <v>#DIV/0!</v>
      </c>
      <c r="EC795" s="37" t="e">
        <f t="shared" si="2303"/>
        <v>#DIV/0!</v>
      </c>
      <c r="ED795" s="37" t="e">
        <f t="shared" si="2304"/>
        <v>#DIV/0!</v>
      </c>
      <c r="EE795" s="37" t="e">
        <f t="shared" si="2305"/>
        <v>#DIV/0!</v>
      </c>
      <c r="EF795" s="39" t="e">
        <f t="shared" si="2306"/>
        <v>#DIV/0!</v>
      </c>
      <c r="EG795" s="37" t="e">
        <f t="shared" si="2307"/>
        <v>#DIV/0!</v>
      </c>
      <c r="EH795" s="37" t="e">
        <f t="shared" si="2308"/>
        <v>#DIV/0!</v>
      </c>
      <c r="EI795" s="11" t="b">
        <f t="shared" si="2309"/>
        <v>1</v>
      </c>
      <c r="EJ795" s="11" t="b">
        <f t="shared" si="2310"/>
        <v>0</v>
      </c>
      <c r="EK795" s="39" t="e">
        <f t="shared" si="2311"/>
        <v>#DIV/0!</v>
      </c>
      <c r="EL795" s="39" t="e">
        <f t="shared" si="2312"/>
        <v>#DIV/0!</v>
      </c>
      <c r="EM795" s="39" t="e">
        <f t="shared" si="2313"/>
        <v>#DIV/0!</v>
      </c>
      <c r="EN795" s="39" t="e">
        <f t="shared" si="2314"/>
        <v>#DIV/0!</v>
      </c>
      <c r="EO795" s="39" t="e">
        <f t="shared" si="2315"/>
        <v>#DIV/0!</v>
      </c>
      <c r="EP795" s="39" t="e">
        <f t="shared" si="2316"/>
        <v>#DIV/0!</v>
      </c>
      <c r="EQ795" s="39" t="e">
        <f t="shared" si="2317"/>
        <v>#DIV/0!</v>
      </c>
      <c r="ER795" s="39" t="e">
        <f t="shared" si="2318"/>
        <v>#DIV/0!</v>
      </c>
      <c r="ES795" s="58" t="str">
        <f t="shared" si="2319"/>
        <v>(OH,F,Cl)-dominate amphibole</v>
      </c>
      <c r="ET795" s="58" t="e">
        <f t="shared" si="2320"/>
        <v>#N/A</v>
      </c>
      <c r="EU795" s="56">
        <f t="shared" si="2232"/>
        <v>0</v>
      </c>
      <c r="EV795" s="56">
        <f t="shared" si="2233"/>
        <v>0</v>
      </c>
      <c r="EW795" s="56">
        <f t="shared" si="2234"/>
        <v>0</v>
      </c>
      <c r="EX795" s="56">
        <f t="shared" si="2235"/>
        <v>0</v>
      </c>
      <c r="EY795" s="56">
        <f t="shared" si="2236"/>
        <v>0</v>
      </c>
      <c r="EZ795" s="56">
        <f t="shared" si="2237"/>
        <v>0</v>
      </c>
      <c r="FA795" s="39">
        <f t="shared" si="2238"/>
        <v>0</v>
      </c>
      <c r="FB795" s="39">
        <f t="shared" si="2239"/>
        <v>0</v>
      </c>
      <c r="FC795" s="54">
        <f t="shared" si="2240"/>
        <v>0</v>
      </c>
      <c r="FD795" s="54">
        <f t="shared" si="2241"/>
        <v>0</v>
      </c>
      <c r="FE795" s="39">
        <f t="shared" si="2242"/>
        <v>0</v>
      </c>
      <c r="FF795" s="54">
        <f t="shared" si="2243"/>
        <v>0</v>
      </c>
      <c r="FG795" s="39">
        <f t="shared" si="2244"/>
        <v>0</v>
      </c>
      <c r="FH795" s="39">
        <f t="shared" si="2321"/>
        <v>0</v>
      </c>
      <c r="FI795" s="39">
        <f t="shared" si="2322"/>
        <v>0</v>
      </c>
      <c r="FJ795" s="39">
        <f t="shared" si="2323"/>
        <v>0</v>
      </c>
      <c r="FK795" s="39" t="e">
        <f t="shared" si="2324"/>
        <v>#DIV/0!</v>
      </c>
      <c r="FL795" s="39" t="e">
        <f t="shared" si="2325"/>
        <v>#DIV/0!</v>
      </c>
      <c r="FM795" s="39" t="e">
        <f t="shared" si="2326"/>
        <v>#DIV/0!</v>
      </c>
      <c r="FN795" s="39">
        <f t="shared" si="2327"/>
        <v>1</v>
      </c>
      <c r="FO795" s="39">
        <f t="shared" si="2245"/>
        <v>0</v>
      </c>
      <c r="FP795" s="39">
        <f t="shared" si="2246"/>
        <v>0</v>
      </c>
      <c r="FQ795" s="39">
        <f t="shared" si="2247"/>
        <v>0</v>
      </c>
      <c r="FR795" s="39">
        <f t="shared" si="2328"/>
        <v>0</v>
      </c>
      <c r="FS795" s="39">
        <f t="shared" si="2329"/>
        <v>0</v>
      </c>
      <c r="FU795" s="39" t="e">
        <f t="shared" si="2330"/>
        <v>#DIV/0!</v>
      </c>
      <c r="FV795" s="39" t="e">
        <f t="shared" si="2331"/>
        <v>#DIV/0!</v>
      </c>
      <c r="FW795" s="39" t="e">
        <f t="shared" si="2332"/>
        <v>#DIV/0!</v>
      </c>
      <c r="FY795" s="39" t="e">
        <f t="shared" si="2333"/>
        <v>#DIV/0!</v>
      </c>
      <c r="FZ795" s="39" t="e">
        <f t="shared" si="2334"/>
        <v>#DIV/0!</v>
      </c>
      <c r="GA795" s="39" t="e">
        <f t="shared" si="2335"/>
        <v>#DIV/0!</v>
      </c>
      <c r="GB795" s="39" t="e">
        <f t="shared" si="2336"/>
        <v>#DIV/0!</v>
      </c>
      <c r="GC795" s="39" t="e">
        <f t="shared" si="2337"/>
        <v>#DIV/0!</v>
      </c>
      <c r="GD795" s="39" t="e">
        <f t="shared" si="2338"/>
        <v>#DIV/0!</v>
      </c>
      <c r="GE795" s="39" t="e">
        <f t="shared" si="2339"/>
        <v>#DIV/0!</v>
      </c>
      <c r="GF795" s="39" t="e">
        <f t="shared" si="2340"/>
        <v>#DIV/0!</v>
      </c>
      <c r="GG795" s="39" t="e">
        <f t="shared" si="2341"/>
        <v>#DIV/0!</v>
      </c>
      <c r="GH795" s="39" t="e">
        <f t="shared" si="2342"/>
        <v>#DIV/0!</v>
      </c>
      <c r="GI795" s="39"/>
      <c r="GJ795" s="39" t="e">
        <f t="shared" si="2343"/>
        <v>#DIV/0!</v>
      </c>
      <c r="GK795" s="39" t="e">
        <f t="shared" si="2344"/>
        <v>#DIV/0!</v>
      </c>
      <c r="GL795" s="39" t="e">
        <f t="shared" si="2345"/>
        <v>#DIV/0!</v>
      </c>
      <c r="GM795" s="39" t="e">
        <f t="shared" si="2346"/>
        <v>#DIV/0!</v>
      </c>
      <c r="GN795" s="39" t="e">
        <f t="shared" si="2347"/>
        <v>#DIV/0!</v>
      </c>
      <c r="GO795" s="57"/>
      <c r="GP795" s="57" t="e">
        <f t="shared" si="2348"/>
        <v>#DIV/0!</v>
      </c>
      <c r="GQ795" s="59" t="e">
        <f t="shared" si="2349"/>
        <v>#DIV/0!</v>
      </c>
      <c r="GR795" s="41" t="e">
        <f t="shared" si="2350"/>
        <v>#DIV/0!</v>
      </c>
      <c r="GS795" s="57" t="e">
        <f t="shared" si="2351"/>
        <v>#DIV/0!</v>
      </c>
      <c r="GT795" s="57" t="e">
        <f t="shared" si="2352"/>
        <v>#DIV/0!</v>
      </c>
      <c r="GU795" s="57" t="e">
        <f t="shared" si="2353"/>
        <v>#DIV/0!</v>
      </c>
      <c r="GV795" s="57"/>
      <c r="GW795" s="42" t="e">
        <f t="shared" si="2354"/>
        <v>#DIV/0!</v>
      </c>
      <c r="GX795" s="42" t="e">
        <f t="shared" si="2355"/>
        <v>#DIV/0!</v>
      </c>
      <c r="GY795" s="42" t="e">
        <f t="shared" si="2356"/>
        <v>#DIV/0!</v>
      </c>
      <c r="GZ795" s="57"/>
      <c r="HA795" s="2" t="e">
        <f t="shared" si="2357"/>
        <v>#DIV/0!</v>
      </c>
      <c r="HB795" s="2" t="e">
        <f t="shared" si="2358"/>
        <v>#DIV/0!</v>
      </c>
      <c r="HC795" s="2" t="e">
        <f t="shared" si="2359"/>
        <v>#DIV/0!</v>
      </c>
      <c r="HD795" s="2" t="e">
        <f t="shared" si="2360"/>
        <v>#DIV/0!</v>
      </c>
      <c r="HE795" s="2" t="e">
        <f t="shared" si="2361"/>
        <v>#DIV/0!</v>
      </c>
      <c r="HF795" s="2" t="e">
        <f t="shared" si="2362"/>
        <v>#DIV/0!</v>
      </c>
      <c r="HG795" s="2" t="e">
        <f t="shared" si="2363"/>
        <v>#DIV/0!</v>
      </c>
      <c r="HH795" s="2" t="e">
        <f t="shared" si="2364"/>
        <v>#DIV/0!</v>
      </c>
      <c r="HI795" s="2" t="e">
        <f t="shared" si="2365"/>
        <v>#DIV/0!</v>
      </c>
      <c r="HJ795" s="11" t="e">
        <f t="shared" si="2366"/>
        <v>#DIV/0!</v>
      </c>
      <c r="HK795" s="60" t="e">
        <f t="shared" si="2367"/>
        <v>#DIV/0!</v>
      </c>
      <c r="HL795" s="57"/>
      <c r="HM795" s="57" t="e">
        <f t="shared" si="2368"/>
        <v>#DIV/0!</v>
      </c>
      <c r="HN795" s="57" t="e">
        <f t="shared" si="2369"/>
        <v>#DIV/0!</v>
      </c>
      <c r="HO795" s="57" t="e">
        <f t="shared" si="2370"/>
        <v>#DIV/0!</v>
      </c>
      <c r="HP795" s="57" t="e">
        <f t="shared" si="2371"/>
        <v>#DIV/0!</v>
      </c>
      <c r="HQ795" s="57" t="e">
        <f t="shared" si="2372"/>
        <v>#DIV/0!</v>
      </c>
      <c r="HR795" s="57"/>
      <c r="HS795" s="57" t="e">
        <f t="shared" si="2373"/>
        <v>#DIV/0!</v>
      </c>
      <c r="HT795" s="57" t="e">
        <f t="shared" si="2374"/>
        <v>#DIV/0!</v>
      </c>
      <c r="HU795" s="57" t="e">
        <f t="shared" si="2375"/>
        <v>#DIV/0!</v>
      </c>
      <c r="HV795" s="57" t="e">
        <f t="shared" si="2376"/>
        <v>#DIV/0!</v>
      </c>
      <c r="HW795" s="57" t="e">
        <f t="shared" si="2377"/>
        <v>#DIV/0!</v>
      </c>
      <c r="HX795" s="57"/>
      <c r="HY795" s="57" t="e">
        <f t="shared" si="2378"/>
        <v>#DIV/0!</v>
      </c>
      <c r="HZ795" s="57" t="e">
        <f t="shared" si="2379"/>
        <v>#DIV/0!</v>
      </c>
      <c r="IA795" s="57"/>
      <c r="IB795" s="61">
        <f t="shared" si="2380"/>
        <v>0</v>
      </c>
      <c r="IC795" s="57" t="str">
        <f t="shared" si="2381"/>
        <v/>
      </c>
      <c r="ID795" s="42"/>
      <c r="IE795" s="2" t="str">
        <f t="shared" si="2382"/>
        <v/>
      </c>
      <c r="IF795" s="60" t="e">
        <f t="shared" si="2383"/>
        <v>#DIV/0!</v>
      </c>
      <c r="IG795" s="60" t="str">
        <f t="shared" si="2384"/>
        <v/>
      </c>
      <c r="IH795" s="60" t="str">
        <f t="shared" si="2385"/>
        <v>zinco-</v>
      </c>
      <c r="II795" s="60" t="str">
        <f t="shared" si="2386"/>
        <v>mangano-</v>
      </c>
      <c r="IJ795" s="60" t="e">
        <f t="shared" si="2387"/>
        <v>#DIV/0!</v>
      </c>
      <c r="IK795" s="60" t="e">
        <f t="shared" si="2388"/>
        <v>#DIV/0!</v>
      </c>
      <c r="IL795" s="60" t="e">
        <f t="shared" si="2389"/>
        <v>#DIV/0!</v>
      </c>
      <c r="IM795" s="60" t="e">
        <f t="shared" si="2390"/>
        <v>#DIV/0!</v>
      </c>
      <c r="IN795" s="60" t="str">
        <f t="shared" si="2391"/>
        <v/>
      </c>
      <c r="IO795" s="60" t="str">
        <f t="shared" si="2392"/>
        <v/>
      </c>
      <c r="IP795" s="57"/>
      <c r="IQ795" s="57" t="str">
        <f t="shared" si="2393"/>
        <v>ERROR!!</v>
      </c>
    </row>
    <row r="796" spans="24:251">
      <c r="X796" s="29">
        <f t="shared" si="2249"/>
        <v>0</v>
      </c>
      <c r="Y796" s="29">
        <f t="shared" si="2250"/>
        <v>0</v>
      </c>
      <c r="Z796" s="29" t="e">
        <f t="shared" si="2251"/>
        <v>#DIV/0!</v>
      </c>
      <c r="AA796" s="29" t="e">
        <f t="shared" si="2252"/>
        <v>#DIV/0!</v>
      </c>
      <c r="AB796" s="29" t="e">
        <f t="shared" si="2253"/>
        <v>#DIV/0!</v>
      </c>
      <c r="AC796" s="29" t="e">
        <f t="shared" si="2254"/>
        <v>#DIV/0!</v>
      </c>
      <c r="AF796" s="23">
        <v>60.084299999999999</v>
      </c>
      <c r="AG796" s="23">
        <v>79.878799999999998</v>
      </c>
      <c r="AH796" s="23">
        <v>101.96120000000001</v>
      </c>
      <c r="AI796" s="23">
        <v>151.99039999999999</v>
      </c>
      <c r="AJ796" s="23">
        <v>159.69</v>
      </c>
      <c r="AK796" s="23">
        <v>71.846400000000003</v>
      </c>
      <c r="AL796" s="23">
        <v>70.9375</v>
      </c>
      <c r="AM796" s="23">
        <v>40.304400000000001</v>
      </c>
      <c r="AN796" s="23">
        <v>56.077399999999997</v>
      </c>
      <c r="AO796" s="23">
        <v>61.978999999999999</v>
      </c>
      <c r="AP796" s="23">
        <v>94.195999999999998</v>
      </c>
      <c r="AQ796" s="23">
        <v>18.998000000000001</v>
      </c>
      <c r="AR796" s="23">
        <v>35.450000000000003</v>
      </c>
      <c r="AS796" s="23">
        <v>29.88</v>
      </c>
      <c r="AT796" s="23">
        <v>74.691999999999993</v>
      </c>
      <c r="AU796" s="23">
        <v>81.39</v>
      </c>
      <c r="AX796" s="54">
        <f t="shared" si="2255"/>
        <v>0</v>
      </c>
      <c r="AY796" s="54">
        <f t="shared" si="2256"/>
        <v>0</v>
      </c>
      <c r="AZ796" s="54">
        <f t="shared" si="2257"/>
        <v>0</v>
      </c>
      <c r="BA796" s="54">
        <f t="shared" si="2258"/>
        <v>0</v>
      </c>
      <c r="BB796" s="54">
        <f t="shared" si="2259"/>
        <v>0</v>
      </c>
      <c r="BC796" s="54">
        <f t="shared" si="2260"/>
        <v>0</v>
      </c>
      <c r="BD796" s="54">
        <f t="shared" si="2261"/>
        <v>0</v>
      </c>
      <c r="BE796" s="54">
        <f t="shared" si="2262"/>
        <v>0</v>
      </c>
      <c r="BF796" s="54">
        <f t="shared" si="2263"/>
        <v>0</v>
      </c>
      <c r="BG796" s="54">
        <f t="shared" si="2264"/>
        <v>0</v>
      </c>
      <c r="BH796" s="54">
        <f t="shared" si="2265"/>
        <v>0</v>
      </c>
      <c r="BI796" s="54">
        <f t="shared" si="2266"/>
        <v>0</v>
      </c>
      <c r="BJ796" s="54">
        <f t="shared" si="2267"/>
        <v>0</v>
      </c>
      <c r="BK796" s="54">
        <f t="shared" si="2268"/>
        <v>0</v>
      </c>
      <c r="BL796" s="54">
        <f t="shared" si="2269"/>
        <v>0</v>
      </c>
      <c r="BM796" s="42"/>
      <c r="BO796" s="54">
        <f>'Norm-coeff'!$C$2+$AX796*'Norm-coeff'!$D$2+$AY796*'Norm-coeff'!$E$2+$AZ796*'Norm-coeff'!$F$2+$BA796*'Norm-coeff'!$G$2+$BB796*'Norm-coeff'!$H$2+$BC796*'Norm-coeff'!$I$2+$BD796*'Norm-coeff'!$J$2+$BE796*'Norm-coeff'!$K$2+$BF796*'Norm-coeff'!$L$2+$BG796*'Norm-coeff'!$M$2+$BH796*'Norm-coeff'!$N$2+$BI796*'Norm-coeff'!$O$2</f>
        <v>5.4045421474420303</v>
      </c>
      <c r="BP796" s="54">
        <f>'Norm-coeff'!$C$3+$AX796*'Norm-coeff'!$D$3+$AY796*'Norm-coeff'!$E$3+$AZ796*'Norm-coeff'!$F$3+$BA796*'Norm-coeff'!$G$3+$BB796*'Norm-coeff'!$H$3+$BC796*'Norm-coeff'!$I$3+$BD796*'Norm-coeff'!$J$3+$BE796*'Norm-coeff'!$K$3+$BF796*'Norm-coeff'!$L$3+$BG796*'Norm-coeff'!$M$3+$BH796*'Norm-coeff'!$N$3+$BI796*'Norm-coeff'!$O$3</f>
        <v>3.15319116612705</v>
      </c>
      <c r="BQ796" s="54">
        <f>'Norm-coeff'!$C$4+$AX796*'Norm-coeff'!$D$4+$AY796*'Norm-coeff'!$E$4+$AZ796*'Norm-coeff'!$F$4+$BA796*'Norm-coeff'!$G$4+$BB796*'Norm-coeff'!$H$4+$BC796*'Norm-coeff'!$I$4+$BD796*'Norm-coeff'!$J$4+$BE796*'Norm-coeff'!$K$4+$BF796*'Norm-coeff'!$L$4+$BG796*'Norm-coeff'!$M$4+$BH796*'Norm-coeff'!$N$4+$BI796*'Norm-coeff'!$O$4</f>
        <v>1.42115649462768</v>
      </c>
      <c r="BR796" s="54">
        <f>'Norm-coeff'!$C$5+$AX796*'Norm-coeff'!$D$5+$AY796*'Norm-coeff'!$E$5+$AZ796*'Norm-coeff'!$F$5+$BA796*'Norm-coeff'!$G$5+$BB796*'Norm-coeff'!$H$5+$BC796*'Norm-coeff'!$I$5+$BD796*'Norm-coeff'!$J$5+$BE796*'Norm-coeff'!$K$5+$BF796*'Norm-coeff'!$L$5+$BG796*'Norm-coeff'!$M$5+$BH796*'Norm-coeff'!$N$5+$BI796*'Norm-coeff'!$O$5</f>
        <v>1.0553329241296201</v>
      </c>
      <c r="BS796" s="54">
        <f>'Norm-coeff'!$C$6+$AX796*'Norm-coeff'!$D$6+$AY796*'Norm-coeff'!$E$6+$AZ796*'Norm-coeff'!$F$6+$BA796*'Norm-coeff'!$G$6+$BB796*'Norm-coeff'!$H$6+$BC796*'Norm-coeff'!$I$6+$BD796*'Norm-coeff'!$J$6+$BE796*'Norm-coeff'!$K$6+$BF796*'Norm-coeff'!$L$6+$BG796*'Norm-coeff'!$M$6+$BH796*'Norm-coeff'!$N$6+$BI796*'Norm-coeff'!$O$6</f>
        <v>-1.48700885495103E-2</v>
      </c>
      <c r="BT796" s="54">
        <f>'Norm-coeff'!$C$7+$AX796*'Norm-coeff'!$D$7+$AY796*'Norm-coeff'!$E$7+$AZ796*'Norm-coeff'!$F$7+$BA796*'Norm-coeff'!$G$7+$BB796*'Norm-coeff'!$H$7+$BC796*'Norm-coeff'!$I$7+$BD796*'Norm-coeff'!$J$7+$BE796*'Norm-coeff'!$K$7+$BF796*'Norm-coeff'!$L$7+$BG796*'Norm-coeff'!$M$7+$BH796*'Norm-coeff'!$N$7+$BI796*'Norm-coeff'!$O$7</f>
        <v>2.0907583608832998</v>
      </c>
      <c r="BU796" s="54">
        <f>'Norm-coeff'!$C$8+$AX796*'Norm-coeff'!$D$8+$AY796*'Norm-coeff'!$E$8+$AZ796*'Norm-coeff'!$F$8+$BA796*'Norm-coeff'!$G$8+$BB796*'Norm-coeff'!$H$8+$BC796*'Norm-coeff'!$I$8+$BD796*'Norm-coeff'!$J$8+$BE796*'Norm-coeff'!$K$8+$BF796*'Norm-coeff'!$L$8+$BG796*'Norm-coeff'!$M$8+$BH796*'Norm-coeff'!$N$8+$BI796*'Norm-coeff'!$O$8</f>
        <v>0.65894159836244504</v>
      </c>
      <c r="BV796" s="54">
        <f>'Norm-coeff'!$C$9+$AX796*'Norm-coeff'!$D$9+$AY796*'Norm-coeff'!$E$9+$AZ796*'Norm-coeff'!$F$9+$BA796*'Norm-coeff'!$G$9+$BB796*'Norm-coeff'!$H$9+$BC796*'Norm-coeff'!$I$9+$BD796*'Norm-coeff'!$J$9+$BE796*'Norm-coeff'!$K$9+$BF796*'Norm-coeff'!$L$9+$BG796*'Norm-coeff'!$M$9+$BH796*'Norm-coeff'!$N$9+$BI796*'Norm-coeff'!$O$9</f>
        <v>1.48961085014701</v>
      </c>
      <c r="BW796" s="54">
        <f>'Norm-coeff'!$C$10+$AX796*'Norm-coeff'!$D$10+$AY796*'Norm-coeff'!$E$10+$AZ796*'Norm-coeff'!$F$10+$BA796*'Norm-coeff'!$G$10+$BB796*'Norm-coeff'!$H$10+$BC796*'Norm-coeff'!$I$10+$BD796*'Norm-coeff'!$J$10+$BE796*'Norm-coeff'!$K$10+$BF796*'Norm-coeff'!$L$10+$BG796*'Norm-coeff'!$M$10+$BH796*'Norm-coeff'!$N$10+$BI796*'Norm-coeff'!$O$10</f>
        <v>1.42058735749591</v>
      </c>
      <c r="BX796" s="54">
        <f>'Norm-coeff'!$C$11+$AX796*'Norm-coeff'!$D$11+$AY796*'Norm-coeff'!$E$11+$AZ796*'Norm-coeff'!$F$11+$BA796*'Norm-coeff'!$G$11+$BB796*'Norm-coeff'!$H$11+$BC796*'Norm-coeff'!$I$11+$BD796*'Norm-coeff'!$J$11+$BE796*'Norm-coeff'!$K$11+$BF796*'Norm-coeff'!$L$11+$BG796*'Norm-coeff'!$M$11+$BH796*'Norm-coeff'!$N$11+$BI796*'Norm-coeff'!$O$11</f>
        <v>0.221233014421479</v>
      </c>
      <c r="BY796" s="54">
        <f>'Norm-coeff'!$C$12+$AX796*'Norm-coeff'!$D$12+$AY796*'Norm-coeff'!$E$12+$AZ796*'Norm-coeff'!$F$12+$BA796*'Norm-coeff'!$G$12+$BB796*'Norm-coeff'!$H$12+$BC796*'Norm-coeff'!$I$12+$BD796*'Norm-coeff'!$J$12+$BE796*'Norm-coeff'!$K$12+$BF796*'Norm-coeff'!$L$12+$BG796*'Norm-coeff'!$M$12+$BH796*'Norm-coeff'!$N$12+$BI796*'Norm-coeff'!$O$12</f>
        <v>0.283527502056037</v>
      </c>
      <c r="BZ796" s="54">
        <f>'Norm-coeff'!$C$13+$AX796*'Norm-coeff'!$D$13+$AY796*'Norm-coeff'!$E$13+$AZ796*'Norm-coeff'!$F$13+$BA796*'Norm-coeff'!$G$13+$BB796*'Norm-coeff'!$H$13+$BC796*'Norm-coeff'!$I$13+$BD796*'Norm-coeff'!$J$13+$BE796*'Norm-coeff'!$K$13+$BF796*'Norm-coeff'!$L$13+$BG796*'Norm-coeff'!$M$13+$BH796*'Norm-coeff'!$N$13+$BI796*'Norm-coeff'!$O$13</f>
        <v>-4.1864930554451202E-2</v>
      </c>
      <c r="CA796" s="54">
        <f>'Norm-coeff'!$C$14+$AX796*'Norm-coeff'!$D$14+$AY796*'Norm-coeff'!$E$14+$AZ796*'Norm-coeff'!$F$14+$BA796*'Norm-coeff'!$G$14+$BB796*'Norm-coeff'!$H$14+$BC796*'Norm-coeff'!$I$14+$BD796*'Norm-coeff'!$J$14+$BE796*'Norm-coeff'!$K$14+$BF796*'Norm-coeff'!$L$14+$BG796*'Norm-coeff'!$M$14+$BH796*'Norm-coeff'!$N$14+$BI796*'Norm-coeff'!$O$14</f>
        <v>4.2526983164477103</v>
      </c>
      <c r="CC796" s="54">
        <f t="shared" si="2394"/>
        <v>0</v>
      </c>
      <c r="CG796" s="54">
        <f t="shared" si="2270"/>
        <v>0</v>
      </c>
      <c r="CH796" s="54">
        <f t="shared" si="2248"/>
        <v>0</v>
      </c>
      <c r="CI796" s="54">
        <f t="shared" si="2271"/>
        <v>0</v>
      </c>
      <c r="CJ796" s="56">
        <f t="shared" si="2272"/>
        <v>0</v>
      </c>
      <c r="CK796" s="54">
        <f t="shared" si="2273"/>
        <v>0</v>
      </c>
      <c r="CL796" s="54">
        <f t="shared" si="2274"/>
        <v>0</v>
      </c>
      <c r="CM796" s="54">
        <f t="shared" si="2275"/>
        <v>0</v>
      </c>
      <c r="CN796" s="54">
        <f t="shared" si="2276"/>
        <v>0</v>
      </c>
      <c r="CO796" s="54">
        <f t="shared" si="2277"/>
        <v>0</v>
      </c>
      <c r="CP796" s="54">
        <f t="shared" si="2278"/>
        <v>0</v>
      </c>
      <c r="CQ796" s="54">
        <f t="shared" si="2279"/>
        <v>0</v>
      </c>
      <c r="CR796" s="54">
        <f t="shared" si="2280"/>
        <v>0</v>
      </c>
      <c r="CS796" s="54">
        <f t="shared" si="2281"/>
        <v>0</v>
      </c>
      <c r="CU796" s="54">
        <f t="shared" si="2282"/>
        <v>0</v>
      </c>
      <c r="CV796" s="54">
        <f t="shared" si="2283"/>
        <v>0</v>
      </c>
      <c r="CW796" s="54">
        <f t="shared" si="2284"/>
        <v>0</v>
      </c>
      <c r="CX796" s="54">
        <f t="shared" si="2285"/>
        <v>0</v>
      </c>
      <c r="CZ796" s="54">
        <f t="shared" si="2286"/>
        <v>0</v>
      </c>
      <c r="DA796" s="54">
        <f t="shared" si="2287"/>
        <v>0</v>
      </c>
      <c r="DB796" s="54">
        <f t="shared" si="2288"/>
        <v>0</v>
      </c>
      <c r="DC796" s="54">
        <f t="shared" si="2289"/>
        <v>0</v>
      </c>
      <c r="DD796" s="54">
        <f t="shared" si="2290"/>
        <v>0</v>
      </c>
      <c r="DE796" s="54">
        <f t="shared" si="2291"/>
        <v>0</v>
      </c>
      <c r="DF796" s="54">
        <f t="shared" si="2292"/>
        <v>0</v>
      </c>
      <c r="DG796" s="54">
        <f t="shared" si="2293"/>
        <v>2</v>
      </c>
      <c r="DH796" s="71">
        <f t="shared" si="2294"/>
        <v>0</v>
      </c>
      <c r="DI796" s="71">
        <f t="shared" si="2295"/>
        <v>0</v>
      </c>
      <c r="DJ796" s="54">
        <f t="shared" si="2296"/>
        <v>0</v>
      </c>
      <c r="DK796" s="54">
        <f t="shared" si="2297"/>
        <v>2</v>
      </c>
      <c r="DL796" s="4">
        <f t="shared" si="2222"/>
        <v>0</v>
      </c>
      <c r="DM796" s="3">
        <f t="shared" si="2298"/>
        <v>0</v>
      </c>
      <c r="DN796" s="3">
        <f t="shared" si="2299"/>
        <v>0</v>
      </c>
      <c r="DO796" s="4" t="e">
        <f t="shared" si="2300"/>
        <v>#DIV/0!</v>
      </c>
      <c r="DP796" s="57"/>
      <c r="DQ796" s="57"/>
      <c r="DR796" s="56">
        <f t="shared" si="2223"/>
        <v>2</v>
      </c>
      <c r="DS796" s="56">
        <f t="shared" si="2224"/>
        <v>0</v>
      </c>
      <c r="DT796" s="38">
        <f t="shared" si="2225"/>
        <v>0</v>
      </c>
      <c r="DU796" s="38">
        <f t="shared" si="2301"/>
        <v>2</v>
      </c>
      <c r="DV796" s="38">
        <f t="shared" si="2226"/>
        <v>0</v>
      </c>
      <c r="DW796" s="39">
        <f t="shared" si="2227"/>
        <v>0</v>
      </c>
      <c r="DX796" s="39">
        <f t="shared" si="2228"/>
        <v>0</v>
      </c>
      <c r="DY796" s="39">
        <f t="shared" si="2229"/>
        <v>0</v>
      </c>
      <c r="DZ796" s="39">
        <f t="shared" si="2230"/>
        <v>0</v>
      </c>
      <c r="EA796" s="39">
        <f t="shared" si="2231"/>
        <v>0</v>
      </c>
      <c r="EB796" s="37" t="e">
        <f t="shared" si="2302"/>
        <v>#DIV/0!</v>
      </c>
      <c r="EC796" s="37" t="e">
        <f t="shared" si="2303"/>
        <v>#DIV/0!</v>
      </c>
      <c r="ED796" s="37" t="e">
        <f t="shared" si="2304"/>
        <v>#DIV/0!</v>
      </c>
      <c r="EE796" s="37" t="e">
        <f t="shared" si="2305"/>
        <v>#DIV/0!</v>
      </c>
      <c r="EF796" s="39" t="e">
        <f t="shared" si="2306"/>
        <v>#DIV/0!</v>
      </c>
      <c r="EG796" s="37" t="e">
        <f t="shared" si="2307"/>
        <v>#DIV/0!</v>
      </c>
      <c r="EH796" s="37" t="e">
        <f t="shared" si="2308"/>
        <v>#DIV/0!</v>
      </c>
      <c r="EI796" s="11" t="b">
        <f t="shared" si="2309"/>
        <v>1</v>
      </c>
      <c r="EJ796" s="11" t="b">
        <f t="shared" si="2310"/>
        <v>0</v>
      </c>
      <c r="EK796" s="39" t="e">
        <f t="shared" si="2311"/>
        <v>#DIV/0!</v>
      </c>
      <c r="EL796" s="39" t="e">
        <f t="shared" si="2312"/>
        <v>#DIV/0!</v>
      </c>
      <c r="EM796" s="39" t="e">
        <f t="shared" si="2313"/>
        <v>#DIV/0!</v>
      </c>
      <c r="EN796" s="39" t="e">
        <f t="shared" si="2314"/>
        <v>#DIV/0!</v>
      </c>
      <c r="EO796" s="39" t="e">
        <f t="shared" si="2315"/>
        <v>#DIV/0!</v>
      </c>
      <c r="EP796" s="39" t="e">
        <f t="shared" si="2316"/>
        <v>#DIV/0!</v>
      </c>
      <c r="EQ796" s="39" t="e">
        <f t="shared" si="2317"/>
        <v>#DIV/0!</v>
      </c>
      <c r="ER796" s="39" t="e">
        <f t="shared" si="2318"/>
        <v>#DIV/0!</v>
      </c>
      <c r="ES796" s="58" t="str">
        <f t="shared" si="2319"/>
        <v>(OH,F,Cl)-dominate amphibole</v>
      </c>
      <c r="ET796" s="58" t="e">
        <f t="shared" si="2320"/>
        <v>#N/A</v>
      </c>
      <c r="EU796" s="56">
        <f t="shared" si="2232"/>
        <v>0</v>
      </c>
      <c r="EV796" s="56">
        <f t="shared" si="2233"/>
        <v>0</v>
      </c>
      <c r="EW796" s="56">
        <f t="shared" si="2234"/>
        <v>0</v>
      </c>
      <c r="EX796" s="56">
        <f t="shared" si="2235"/>
        <v>0</v>
      </c>
      <c r="EY796" s="56">
        <f t="shared" si="2236"/>
        <v>0</v>
      </c>
      <c r="EZ796" s="56">
        <f t="shared" si="2237"/>
        <v>0</v>
      </c>
      <c r="FA796" s="39">
        <f t="shared" si="2238"/>
        <v>0</v>
      </c>
      <c r="FB796" s="39">
        <f t="shared" si="2239"/>
        <v>0</v>
      </c>
      <c r="FC796" s="54">
        <f t="shared" si="2240"/>
        <v>0</v>
      </c>
      <c r="FD796" s="54">
        <f t="shared" si="2241"/>
        <v>0</v>
      </c>
      <c r="FE796" s="39">
        <f t="shared" si="2242"/>
        <v>0</v>
      </c>
      <c r="FF796" s="54">
        <f t="shared" si="2243"/>
        <v>0</v>
      </c>
      <c r="FG796" s="39">
        <f t="shared" si="2244"/>
        <v>0</v>
      </c>
      <c r="FH796" s="39">
        <f t="shared" si="2321"/>
        <v>0</v>
      </c>
      <c r="FI796" s="39">
        <f t="shared" si="2322"/>
        <v>0</v>
      </c>
      <c r="FJ796" s="39">
        <f t="shared" si="2323"/>
        <v>0</v>
      </c>
      <c r="FK796" s="39" t="e">
        <f t="shared" si="2324"/>
        <v>#DIV/0!</v>
      </c>
      <c r="FL796" s="39" t="e">
        <f t="shared" si="2325"/>
        <v>#DIV/0!</v>
      </c>
      <c r="FM796" s="39" t="e">
        <f t="shared" si="2326"/>
        <v>#DIV/0!</v>
      </c>
      <c r="FN796" s="39">
        <f t="shared" si="2327"/>
        <v>1</v>
      </c>
      <c r="FO796" s="39">
        <f t="shared" si="2245"/>
        <v>0</v>
      </c>
      <c r="FP796" s="39">
        <f t="shared" si="2246"/>
        <v>0</v>
      </c>
      <c r="FQ796" s="39">
        <f t="shared" si="2247"/>
        <v>0</v>
      </c>
      <c r="FR796" s="39">
        <f t="shared" si="2328"/>
        <v>0</v>
      </c>
      <c r="FS796" s="39">
        <f t="shared" si="2329"/>
        <v>0</v>
      </c>
      <c r="FU796" s="39" t="e">
        <f t="shared" si="2330"/>
        <v>#DIV/0!</v>
      </c>
      <c r="FV796" s="39" t="e">
        <f t="shared" si="2331"/>
        <v>#DIV/0!</v>
      </c>
      <c r="FW796" s="39" t="e">
        <f t="shared" si="2332"/>
        <v>#DIV/0!</v>
      </c>
      <c r="FY796" s="39" t="e">
        <f t="shared" si="2333"/>
        <v>#DIV/0!</v>
      </c>
      <c r="FZ796" s="39" t="e">
        <f t="shared" si="2334"/>
        <v>#DIV/0!</v>
      </c>
      <c r="GA796" s="39" t="e">
        <f t="shared" si="2335"/>
        <v>#DIV/0!</v>
      </c>
      <c r="GB796" s="39" t="e">
        <f t="shared" si="2336"/>
        <v>#DIV/0!</v>
      </c>
      <c r="GC796" s="39" t="e">
        <f t="shared" si="2337"/>
        <v>#DIV/0!</v>
      </c>
      <c r="GD796" s="39" t="e">
        <f t="shared" si="2338"/>
        <v>#DIV/0!</v>
      </c>
      <c r="GE796" s="39" t="e">
        <f t="shared" si="2339"/>
        <v>#DIV/0!</v>
      </c>
      <c r="GF796" s="39" t="e">
        <f t="shared" si="2340"/>
        <v>#DIV/0!</v>
      </c>
      <c r="GG796" s="39" t="e">
        <f t="shared" si="2341"/>
        <v>#DIV/0!</v>
      </c>
      <c r="GH796" s="39" t="e">
        <f t="shared" si="2342"/>
        <v>#DIV/0!</v>
      </c>
      <c r="GI796" s="39"/>
      <c r="GJ796" s="39" t="e">
        <f t="shared" si="2343"/>
        <v>#DIV/0!</v>
      </c>
      <c r="GK796" s="39" t="e">
        <f t="shared" si="2344"/>
        <v>#DIV/0!</v>
      </c>
      <c r="GL796" s="39" t="e">
        <f t="shared" si="2345"/>
        <v>#DIV/0!</v>
      </c>
      <c r="GM796" s="39" t="e">
        <f t="shared" si="2346"/>
        <v>#DIV/0!</v>
      </c>
      <c r="GN796" s="39" t="e">
        <f t="shared" si="2347"/>
        <v>#DIV/0!</v>
      </c>
      <c r="GO796" s="57"/>
      <c r="GP796" s="57" t="e">
        <f t="shared" si="2348"/>
        <v>#DIV/0!</v>
      </c>
      <c r="GQ796" s="59" t="e">
        <f t="shared" si="2349"/>
        <v>#DIV/0!</v>
      </c>
      <c r="GR796" s="41" t="e">
        <f t="shared" si="2350"/>
        <v>#DIV/0!</v>
      </c>
      <c r="GS796" s="57" t="e">
        <f t="shared" si="2351"/>
        <v>#DIV/0!</v>
      </c>
      <c r="GT796" s="57" t="e">
        <f t="shared" si="2352"/>
        <v>#DIV/0!</v>
      </c>
      <c r="GU796" s="57" t="e">
        <f t="shared" si="2353"/>
        <v>#DIV/0!</v>
      </c>
      <c r="GV796" s="57"/>
      <c r="GW796" s="42" t="e">
        <f t="shared" si="2354"/>
        <v>#DIV/0!</v>
      </c>
      <c r="GX796" s="42" t="e">
        <f t="shared" si="2355"/>
        <v>#DIV/0!</v>
      </c>
      <c r="GY796" s="42" t="e">
        <f t="shared" si="2356"/>
        <v>#DIV/0!</v>
      </c>
      <c r="GZ796" s="57"/>
      <c r="HA796" s="2" t="e">
        <f t="shared" si="2357"/>
        <v>#DIV/0!</v>
      </c>
      <c r="HB796" s="2" t="e">
        <f t="shared" si="2358"/>
        <v>#DIV/0!</v>
      </c>
      <c r="HC796" s="2" t="e">
        <f t="shared" si="2359"/>
        <v>#DIV/0!</v>
      </c>
      <c r="HD796" s="2" t="e">
        <f t="shared" si="2360"/>
        <v>#DIV/0!</v>
      </c>
      <c r="HE796" s="2" t="e">
        <f t="shared" si="2361"/>
        <v>#DIV/0!</v>
      </c>
      <c r="HF796" s="2" t="e">
        <f t="shared" si="2362"/>
        <v>#DIV/0!</v>
      </c>
      <c r="HG796" s="2" t="e">
        <f t="shared" si="2363"/>
        <v>#DIV/0!</v>
      </c>
      <c r="HH796" s="2" t="e">
        <f t="shared" si="2364"/>
        <v>#DIV/0!</v>
      </c>
      <c r="HI796" s="2" t="e">
        <f t="shared" si="2365"/>
        <v>#DIV/0!</v>
      </c>
      <c r="HJ796" s="11" t="e">
        <f t="shared" si="2366"/>
        <v>#DIV/0!</v>
      </c>
      <c r="HK796" s="60" t="e">
        <f t="shared" si="2367"/>
        <v>#DIV/0!</v>
      </c>
      <c r="HL796" s="57"/>
      <c r="HM796" s="57" t="e">
        <f t="shared" si="2368"/>
        <v>#DIV/0!</v>
      </c>
      <c r="HN796" s="57" t="e">
        <f t="shared" si="2369"/>
        <v>#DIV/0!</v>
      </c>
      <c r="HO796" s="57" t="e">
        <f t="shared" si="2370"/>
        <v>#DIV/0!</v>
      </c>
      <c r="HP796" s="57" t="e">
        <f t="shared" si="2371"/>
        <v>#DIV/0!</v>
      </c>
      <c r="HQ796" s="57" t="e">
        <f t="shared" si="2372"/>
        <v>#DIV/0!</v>
      </c>
      <c r="HR796" s="57"/>
      <c r="HS796" s="57" t="e">
        <f t="shared" si="2373"/>
        <v>#DIV/0!</v>
      </c>
      <c r="HT796" s="57" t="e">
        <f t="shared" si="2374"/>
        <v>#DIV/0!</v>
      </c>
      <c r="HU796" s="57" t="e">
        <f t="shared" si="2375"/>
        <v>#DIV/0!</v>
      </c>
      <c r="HV796" s="57" t="e">
        <f t="shared" si="2376"/>
        <v>#DIV/0!</v>
      </c>
      <c r="HW796" s="57" t="e">
        <f t="shared" si="2377"/>
        <v>#DIV/0!</v>
      </c>
      <c r="HX796" s="57"/>
      <c r="HY796" s="57" t="e">
        <f t="shared" si="2378"/>
        <v>#DIV/0!</v>
      </c>
      <c r="HZ796" s="57" t="e">
        <f t="shared" si="2379"/>
        <v>#DIV/0!</v>
      </c>
      <c r="IA796" s="57"/>
      <c r="IB796" s="61">
        <f t="shared" si="2380"/>
        <v>0</v>
      </c>
      <c r="IC796" s="57" t="str">
        <f t="shared" si="2381"/>
        <v/>
      </c>
      <c r="ID796" s="42"/>
      <c r="IE796" s="2" t="str">
        <f t="shared" si="2382"/>
        <v/>
      </c>
      <c r="IF796" s="60" t="e">
        <f t="shared" si="2383"/>
        <v>#DIV/0!</v>
      </c>
      <c r="IG796" s="60" t="str">
        <f t="shared" si="2384"/>
        <v/>
      </c>
      <c r="IH796" s="60" t="str">
        <f t="shared" si="2385"/>
        <v>zinco-</v>
      </c>
      <c r="II796" s="60" t="str">
        <f t="shared" si="2386"/>
        <v>mangano-</v>
      </c>
      <c r="IJ796" s="60" t="e">
        <f t="shared" si="2387"/>
        <v>#DIV/0!</v>
      </c>
      <c r="IK796" s="60" t="e">
        <f t="shared" si="2388"/>
        <v>#DIV/0!</v>
      </c>
      <c r="IL796" s="60" t="e">
        <f t="shared" si="2389"/>
        <v>#DIV/0!</v>
      </c>
      <c r="IM796" s="60" t="e">
        <f t="shared" si="2390"/>
        <v>#DIV/0!</v>
      </c>
      <c r="IN796" s="60" t="str">
        <f t="shared" si="2391"/>
        <v/>
      </c>
      <c r="IO796" s="60" t="str">
        <f t="shared" si="2392"/>
        <v/>
      </c>
      <c r="IP796" s="57"/>
      <c r="IQ796" s="57" t="str">
        <f t="shared" si="2393"/>
        <v>ERROR!!</v>
      </c>
    </row>
    <row r="797" spans="24:251">
      <c r="X797" s="29">
        <f t="shared" si="2249"/>
        <v>0</v>
      </c>
      <c r="Y797" s="29">
        <f t="shared" si="2250"/>
        <v>0</v>
      </c>
      <c r="Z797" s="29" t="e">
        <f t="shared" si="2251"/>
        <v>#DIV/0!</v>
      </c>
      <c r="AA797" s="29" t="e">
        <f t="shared" si="2252"/>
        <v>#DIV/0!</v>
      </c>
      <c r="AB797" s="29" t="e">
        <f t="shared" si="2253"/>
        <v>#DIV/0!</v>
      </c>
      <c r="AC797" s="29" t="e">
        <f t="shared" si="2254"/>
        <v>#DIV/0!</v>
      </c>
      <c r="AF797" s="23">
        <v>60.084299999999999</v>
      </c>
      <c r="AG797" s="23">
        <v>79.878799999999998</v>
      </c>
      <c r="AH797" s="23">
        <v>101.96120000000001</v>
      </c>
      <c r="AI797" s="23">
        <v>151.99039999999999</v>
      </c>
      <c r="AJ797" s="23">
        <v>159.69</v>
      </c>
      <c r="AK797" s="23">
        <v>71.846400000000003</v>
      </c>
      <c r="AL797" s="23">
        <v>70.9375</v>
      </c>
      <c r="AM797" s="23">
        <v>40.304400000000001</v>
      </c>
      <c r="AN797" s="23">
        <v>56.077399999999997</v>
      </c>
      <c r="AO797" s="23">
        <v>61.978999999999999</v>
      </c>
      <c r="AP797" s="23">
        <v>94.195999999999998</v>
      </c>
      <c r="AQ797" s="23">
        <v>18.998000000000001</v>
      </c>
      <c r="AR797" s="23">
        <v>35.450000000000003</v>
      </c>
      <c r="AS797" s="23">
        <v>29.88</v>
      </c>
      <c r="AT797" s="23">
        <v>74.691999999999993</v>
      </c>
      <c r="AU797" s="23">
        <v>81.39</v>
      </c>
      <c r="AX797" s="54">
        <f t="shared" si="2255"/>
        <v>0</v>
      </c>
      <c r="AY797" s="54">
        <f t="shared" si="2256"/>
        <v>0</v>
      </c>
      <c r="AZ797" s="54">
        <f t="shared" si="2257"/>
        <v>0</v>
      </c>
      <c r="BA797" s="54">
        <f t="shared" si="2258"/>
        <v>0</v>
      </c>
      <c r="BB797" s="54">
        <f t="shared" si="2259"/>
        <v>0</v>
      </c>
      <c r="BC797" s="54">
        <f t="shared" si="2260"/>
        <v>0</v>
      </c>
      <c r="BD797" s="54">
        <f t="shared" si="2261"/>
        <v>0</v>
      </c>
      <c r="BE797" s="54">
        <f t="shared" si="2262"/>
        <v>0</v>
      </c>
      <c r="BF797" s="54">
        <f t="shared" si="2263"/>
        <v>0</v>
      </c>
      <c r="BG797" s="54">
        <f t="shared" si="2264"/>
        <v>0</v>
      </c>
      <c r="BH797" s="54">
        <f t="shared" si="2265"/>
        <v>0</v>
      </c>
      <c r="BI797" s="54">
        <f t="shared" si="2266"/>
        <v>0</v>
      </c>
      <c r="BJ797" s="54">
        <f t="shared" si="2267"/>
        <v>0</v>
      </c>
      <c r="BK797" s="54">
        <f t="shared" si="2268"/>
        <v>0</v>
      </c>
      <c r="BL797" s="54">
        <f t="shared" si="2269"/>
        <v>0</v>
      </c>
      <c r="BM797" s="42"/>
      <c r="BO797" s="54">
        <f>'Norm-coeff'!$C$2+$AX797*'Norm-coeff'!$D$2+$AY797*'Norm-coeff'!$E$2+$AZ797*'Norm-coeff'!$F$2+$BA797*'Norm-coeff'!$G$2+$BB797*'Norm-coeff'!$H$2+$BC797*'Norm-coeff'!$I$2+$BD797*'Norm-coeff'!$J$2+$BE797*'Norm-coeff'!$K$2+$BF797*'Norm-coeff'!$L$2+$BG797*'Norm-coeff'!$M$2+$BH797*'Norm-coeff'!$N$2+$BI797*'Norm-coeff'!$O$2</f>
        <v>5.4045421474420303</v>
      </c>
      <c r="BP797" s="54">
        <f>'Norm-coeff'!$C$3+$AX797*'Norm-coeff'!$D$3+$AY797*'Norm-coeff'!$E$3+$AZ797*'Norm-coeff'!$F$3+$BA797*'Norm-coeff'!$G$3+$BB797*'Norm-coeff'!$H$3+$BC797*'Norm-coeff'!$I$3+$BD797*'Norm-coeff'!$J$3+$BE797*'Norm-coeff'!$K$3+$BF797*'Norm-coeff'!$L$3+$BG797*'Norm-coeff'!$M$3+$BH797*'Norm-coeff'!$N$3+$BI797*'Norm-coeff'!$O$3</f>
        <v>3.15319116612705</v>
      </c>
      <c r="BQ797" s="54">
        <f>'Norm-coeff'!$C$4+$AX797*'Norm-coeff'!$D$4+$AY797*'Norm-coeff'!$E$4+$AZ797*'Norm-coeff'!$F$4+$BA797*'Norm-coeff'!$G$4+$BB797*'Norm-coeff'!$H$4+$BC797*'Norm-coeff'!$I$4+$BD797*'Norm-coeff'!$J$4+$BE797*'Norm-coeff'!$K$4+$BF797*'Norm-coeff'!$L$4+$BG797*'Norm-coeff'!$M$4+$BH797*'Norm-coeff'!$N$4+$BI797*'Norm-coeff'!$O$4</f>
        <v>1.42115649462768</v>
      </c>
      <c r="BR797" s="54">
        <f>'Norm-coeff'!$C$5+$AX797*'Norm-coeff'!$D$5+$AY797*'Norm-coeff'!$E$5+$AZ797*'Norm-coeff'!$F$5+$BA797*'Norm-coeff'!$G$5+$BB797*'Norm-coeff'!$H$5+$BC797*'Norm-coeff'!$I$5+$BD797*'Norm-coeff'!$J$5+$BE797*'Norm-coeff'!$K$5+$BF797*'Norm-coeff'!$L$5+$BG797*'Norm-coeff'!$M$5+$BH797*'Norm-coeff'!$N$5+$BI797*'Norm-coeff'!$O$5</f>
        <v>1.0553329241296201</v>
      </c>
      <c r="BS797" s="54">
        <f>'Norm-coeff'!$C$6+$AX797*'Norm-coeff'!$D$6+$AY797*'Norm-coeff'!$E$6+$AZ797*'Norm-coeff'!$F$6+$BA797*'Norm-coeff'!$G$6+$BB797*'Norm-coeff'!$H$6+$BC797*'Norm-coeff'!$I$6+$BD797*'Norm-coeff'!$J$6+$BE797*'Norm-coeff'!$K$6+$BF797*'Norm-coeff'!$L$6+$BG797*'Norm-coeff'!$M$6+$BH797*'Norm-coeff'!$N$6+$BI797*'Norm-coeff'!$O$6</f>
        <v>-1.48700885495103E-2</v>
      </c>
      <c r="BT797" s="54">
        <f>'Norm-coeff'!$C$7+$AX797*'Norm-coeff'!$D$7+$AY797*'Norm-coeff'!$E$7+$AZ797*'Norm-coeff'!$F$7+$BA797*'Norm-coeff'!$G$7+$BB797*'Norm-coeff'!$H$7+$BC797*'Norm-coeff'!$I$7+$BD797*'Norm-coeff'!$J$7+$BE797*'Norm-coeff'!$K$7+$BF797*'Norm-coeff'!$L$7+$BG797*'Norm-coeff'!$M$7+$BH797*'Norm-coeff'!$N$7+$BI797*'Norm-coeff'!$O$7</f>
        <v>2.0907583608832998</v>
      </c>
      <c r="BU797" s="54">
        <f>'Norm-coeff'!$C$8+$AX797*'Norm-coeff'!$D$8+$AY797*'Norm-coeff'!$E$8+$AZ797*'Norm-coeff'!$F$8+$BA797*'Norm-coeff'!$G$8+$BB797*'Norm-coeff'!$H$8+$BC797*'Norm-coeff'!$I$8+$BD797*'Norm-coeff'!$J$8+$BE797*'Norm-coeff'!$K$8+$BF797*'Norm-coeff'!$L$8+$BG797*'Norm-coeff'!$M$8+$BH797*'Norm-coeff'!$N$8+$BI797*'Norm-coeff'!$O$8</f>
        <v>0.65894159836244504</v>
      </c>
      <c r="BV797" s="54">
        <f>'Norm-coeff'!$C$9+$AX797*'Norm-coeff'!$D$9+$AY797*'Norm-coeff'!$E$9+$AZ797*'Norm-coeff'!$F$9+$BA797*'Norm-coeff'!$G$9+$BB797*'Norm-coeff'!$H$9+$BC797*'Norm-coeff'!$I$9+$BD797*'Norm-coeff'!$J$9+$BE797*'Norm-coeff'!$K$9+$BF797*'Norm-coeff'!$L$9+$BG797*'Norm-coeff'!$M$9+$BH797*'Norm-coeff'!$N$9+$BI797*'Norm-coeff'!$O$9</f>
        <v>1.48961085014701</v>
      </c>
      <c r="BW797" s="54">
        <f>'Norm-coeff'!$C$10+$AX797*'Norm-coeff'!$D$10+$AY797*'Norm-coeff'!$E$10+$AZ797*'Norm-coeff'!$F$10+$BA797*'Norm-coeff'!$G$10+$BB797*'Norm-coeff'!$H$10+$BC797*'Norm-coeff'!$I$10+$BD797*'Norm-coeff'!$J$10+$BE797*'Norm-coeff'!$K$10+$BF797*'Norm-coeff'!$L$10+$BG797*'Norm-coeff'!$M$10+$BH797*'Norm-coeff'!$N$10+$BI797*'Norm-coeff'!$O$10</f>
        <v>1.42058735749591</v>
      </c>
      <c r="BX797" s="54">
        <f>'Norm-coeff'!$C$11+$AX797*'Norm-coeff'!$D$11+$AY797*'Norm-coeff'!$E$11+$AZ797*'Norm-coeff'!$F$11+$BA797*'Norm-coeff'!$G$11+$BB797*'Norm-coeff'!$H$11+$BC797*'Norm-coeff'!$I$11+$BD797*'Norm-coeff'!$J$11+$BE797*'Norm-coeff'!$K$11+$BF797*'Norm-coeff'!$L$11+$BG797*'Norm-coeff'!$M$11+$BH797*'Norm-coeff'!$N$11+$BI797*'Norm-coeff'!$O$11</f>
        <v>0.221233014421479</v>
      </c>
      <c r="BY797" s="54">
        <f>'Norm-coeff'!$C$12+$AX797*'Norm-coeff'!$D$12+$AY797*'Norm-coeff'!$E$12+$AZ797*'Norm-coeff'!$F$12+$BA797*'Norm-coeff'!$G$12+$BB797*'Norm-coeff'!$H$12+$BC797*'Norm-coeff'!$I$12+$BD797*'Norm-coeff'!$J$12+$BE797*'Norm-coeff'!$K$12+$BF797*'Norm-coeff'!$L$12+$BG797*'Norm-coeff'!$M$12+$BH797*'Norm-coeff'!$N$12+$BI797*'Norm-coeff'!$O$12</f>
        <v>0.283527502056037</v>
      </c>
      <c r="BZ797" s="54">
        <f>'Norm-coeff'!$C$13+$AX797*'Norm-coeff'!$D$13+$AY797*'Norm-coeff'!$E$13+$AZ797*'Norm-coeff'!$F$13+$BA797*'Norm-coeff'!$G$13+$BB797*'Norm-coeff'!$H$13+$BC797*'Norm-coeff'!$I$13+$BD797*'Norm-coeff'!$J$13+$BE797*'Norm-coeff'!$K$13+$BF797*'Norm-coeff'!$L$13+$BG797*'Norm-coeff'!$M$13+$BH797*'Norm-coeff'!$N$13+$BI797*'Norm-coeff'!$O$13</f>
        <v>-4.1864930554451202E-2</v>
      </c>
      <c r="CA797" s="54">
        <f>'Norm-coeff'!$C$14+$AX797*'Norm-coeff'!$D$14+$AY797*'Norm-coeff'!$E$14+$AZ797*'Norm-coeff'!$F$14+$BA797*'Norm-coeff'!$G$14+$BB797*'Norm-coeff'!$H$14+$BC797*'Norm-coeff'!$I$14+$BD797*'Norm-coeff'!$J$14+$BE797*'Norm-coeff'!$K$14+$BF797*'Norm-coeff'!$L$14+$BG797*'Norm-coeff'!$M$14+$BH797*'Norm-coeff'!$N$14+$BI797*'Norm-coeff'!$O$14</f>
        <v>4.2526983164477103</v>
      </c>
      <c r="CC797" s="54">
        <f t="shared" si="2394"/>
        <v>0</v>
      </c>
      <c r="CG797" s="54">
        <f t="shared" si="2270"/>
        <v>0</v>
      </c>
      <c r="CH797" s="54">
        <f t="shared" si="2248"/>
        <v>0</v>
      </c>
      <c r="CI797" s="54">
        <f t="shared" si="2271"/>
        <v>0</v>
      </c>
      <c r="CJ797" s="56">
        <f t="shared" si="2272"/>
        <v>0</v>
      </c>
      <c r="CK797" s="54">
        <f t="shared" si="2273"/>
        <v>0</v>
      </c>
      <c r="CL797" s="54">
        <f t="shared" si="2274"/>
        <v>0</v>
      </c>
      <c r="CM797" s="54">
        <f t="shared" si="2275"/>
        <v>0</v>
      </c>
      <c r="CN797" s="54">
        <f t="shared" si="2276"/>
        <v>0</v>
      </c>
      <c r="CO797" s="54">
        <f t="shared" si="2277"/>
        <v>0</v>
      </c>
      <c r="CP797" s="54">
        <f t="shared" si="2278"/>
        <v>0</v>
      </c>
      <c r="CQ797" s="54">
        <f t="shared" si="2279"/>
        <v>0</v>
      </c>
      <c r="CR797" s="54">
        <f t="shared" si="2280"/>
        <v>0</v>
      </c>
      <c r="CS797" s="54">
        <f t="shared" si="2281"/>
        <v>0</v>
      </c>
      <c r="CU797" s="54">
        <f t="shared" si="2282"/>
        <v>0</v>
      </c>
      <c r="CV797" s="54">
        <f t="shared" si="2283"/>
        <v>0</v>
      </c>
      <c r="CW797" s="54">
        <f t="shared" si="2284"/>
        <v>0</v>
      </c>
      <c r="CX797" s="54">
        <f t="shared" si="2285"/>
        <v>0</v>
      </c>
      <c r="CZ797" s="54">
        <f t="shared" si="2286"/>
        <v>0</v>
      </c>
      <c r="DA797" s="54">
        <f t="shared" si="2287"/>
        <v>0</v>
      </c>
      <c r="DB797" s="54">
        <f t="shared" si="2288"/>
        <v>0</v>
      </c>
      <c r="DC797" s="54">
        <f t="shared" si="2289"/>
        <v>0</v>
      </c>
      <c r="DD797" s="54">
        <f t="shared" si="2290"/>
        <v>0</v>
      </c>
      <c r="DE797" s="54">
        <f t="shared" si="2291"/>
        <v>0</v>
      </c>
      <c r="DF797" s="54">
        <f t="shared" si="2292"/>
        <v>0</v>
      </c>
      <c r="DG797" s="54">
        <f t="shared" si="2293"/>
        <v>2</v>
      </c>
      <c r="DH797" s="71">
        <f t="shared" si="2294"/>
        <v>0</v>
      </c>
      <c r="DI797" s="71">
        <f t="shared" si="2295"/>
        <v>0</v>
      </c>
      <c r="DJ797" s="54">
        <f t="shared" si="2296"/>
        <v>0</v>
      </c>
      <c r="DK797" s="54">
        <f t="shared" si="2297"/>
        <v>2</v>
      </c>
      <c r="DL797" s="4">
        <f t="shared" si="2222"/>
        <v>0</v>
      </c>
      <c r="DM797" s="3">
        <f t="shared" si="2298"/>
        <v>0</v>
      </c>
      <c r="DN797" s="3">
        <f t="shared" si="2299"/>
        <v>0</v>
      </c>
      <c r="DO797" s="4" t="e">
        <f t="shared" si="2300"/>
        <v>#DIV/0!</v>
      </c>
      <c r="DP797" s="57"/>
      <c r="DQ797" s="57"/>
      <c r="DR797" s="56">
        <f t="shared" si="2223"/>
        <v>2</v>
      </c>
      <c r="DS797" s="56">
        <f t="shared" si="2224"/>
        <v>0</v>
      </c>
      <c r="DT797" s="38">
        <f t="shared" si="2225"/>
        <v>0</v>
      </c>
      <c r="DU797" s="38">
        <f t="shared" si="2301"/>
        <v>2</v>
      </c>
      <c r="DV797" s="38">
        <f t="shared" si="2226"/>
        <v>0</v>
      </c>
      <c r="DW797" s="39">
        <f t="shared" si="2227"/>
        <v>0</v>
      </c>
      <c r="DX797" s="39">
        <f t="shared" si="2228"/>
        <v>0</v>
      </c>
      <c r="DY797" s="39">
        <f t="shared" si="2229"/>
        <v>0</v>
      </c>
      <c r="DZ797" s="39">
        <f t="shared" si="2230"/>
        <v>0</v>
      </c>
      <c r="EA797" s="39">
        <f t="shared" si="2231"/>
        <v>0</v>
      </c>
      <c r="EB797" s="37" t="e">
        <f t="shared" si="2302"/>
        <v>#DIV/0!</v>
      </c>
      <c r="EC797" s="37" t="e">
        <f t="shared" si="2303"/>
        <v>#DIV/0!</v>
      </c>
      <c r="ED797" s="37" t="e">
        <f t="shared" si="2304"/>
        <v>#DIV/0!</v>
      </c>
      <c r="EE797" s="37" t="e">
        <f t="shared" si="2305"/>
        <v>#DIV/0!</v>
      </c>
      <c r="EF797" s="39" t="e">
        <f t="shared" si="2306"/>
        <v>#DIV/0!</v>
      </c>
      <c r="EG797" s="37" t="e">
        <f t="shared" si="2307"/>
        <v>#DIV/0!</v>
      </c>
      <c r="EH797" s="37" t="e">
        <f t="shared" si="2308"/>
        <v>#DIV/0!</v>
      </c>
      <c r="EI797" s="11" t="b">
        <f t="shared" si="2309"/>
        <v>1</v>
      </c>
      <c r="EJ797" s="11" t="b">
        <f t="shared" si="2310"/>
        <v>0</v>
      </c>
      <c r="EK797" s="39" t="e">
        <f t="shared" si="2311"/>
        <v>#DIV/0!</v>
      </c>
      <c r="EL797" s="39" t="e">
        <f t="shared" si="2312"/>
        <v>#DIV/0!</v>
      </c>
      <c r="EM797" s="39" t="e">
        <f t="shared" si="2313"/>
        <v>#DIV/0!</v>
      </c>
      <c r="EN797" s="39" t="e">
        <f t="shared" si="2314"/>
        <v>#DIV/0!</v>
      </c>
      <c r="EO797" s="39" t="e">
        <f t="shared" si="2315"/>
        <v>#DIV/0!</v>
      </c>
      <c r="EP797" s="39" t="e">
        <f t="shared" si="2316"/>
        <v>#DIV/0!</v>
      </c>
      <c r="EQ797" s="39" t="e">
        <f t="shared" si="2317"/>
        <v>#DIV/0!</v>
      </c>
      <c r="ER797" s="39" t="e">
        <f t="shared" si="2318"/>
        <v>#DIV/0!</v>
      </c>
      <c r="ES797" s="58" t="str">
        <f t="shared" si="2319"/>
        <v>(OH,F,Cl)-dominate amphibole</v>
      </c>
      <c r="ET797" s="58" t="e">
        <f t="shared" si="2320"/>
        <v>#N/A</v>
      </c>
      <c r="EU797" s="56">
        <f t="shared" si="2232"/>
        <v>0</v>
      </c>
      <c r="EV797" s="56">
        <f t="shared" si="2233"/>
        <v>0</v>
      </c>
      <c r="EW797" s="56">
        <f t="shared" si="2234"/>
        <v>0</v>
      </c>
      <c r="EX797" s="56">
        <f t="shared" si="2235"/>
        <v>0</v>
      </c>
      <c r="EY797" s="56">
        <f t="shared" si="2236"/>
        <v>0</v>
      </c>
      <c r="EZ797" s="56">
        <f t="shared" si="2237"/>
        <v>0</v>
      </c>
      <c r="FA797" s="39">
        <f t="shared" si="2238"/>
        <v>0</v>
      </c>
      <c r="FB797" s="39">
        <f t="shared" si="2239"/>
        <v>0</v>
      </c>
      <c r="FC797" s="54">
        <f t="shared" si="2240"/>
        <v>0</v>
      </c>
      <c r="FD797" s="54">
        <f t="shared" si="2241"/>
        <v>0</v>
      </c>
      <c r="FE797" s="39">
        <f t="shared" si="2242"/>
        <v>0</v>
      </c>
      <c r="FF797" s="54">
        <f t="shared" si="2243"/>
        <v>0</v>
      </c>
      <c r="FG797" s="39">
        <f t="shared" si="2244"/>
        <v>0</v>
      </c>
      <c r="FH797" s="39">
        <f t="shared" si="2321"/>
        <v>0</v>
      </c>
      <c r="FI797" s="39">
        <f t="shared" si="2322"/>
        <v>0</v>
      </c>
      <c r="FJ797" s="39">
        <f t="shared" si="2323"/>
        <v>0</v>
      </c>
      <c r="FK797" s="39" t="e">
        <f t="shared" si="2324"/>
        <v>#DIV/0!</v>
      </c>
      <c r="FL797" s="39" t="e">
        <f t="shared" si="2325"/>
        <v>#DIV/0!</v>
      </c>
      <c r="FM797" s="39" t="e">
        <f t="shared" si="2326"/>
        <v>#DIV/0!</v>
      </c>
      <c r="FN797" s="39">
        <f t="shared" si="2327"/>
        <v>1</v>
      </c>
      <c r="FO797" s="39">
        <f t="shared" si="2245"/>
        <v>0</v>
      </c>
      <c r="FP797" s="39">
        <f t="shared" si="2246"/>
        <v>0</v>
      </c>
      <c r="FQ797" s="39">
        <f t="shared" si="2247"/>
        <v>0</v>
      </c>
      <c r="FR797" s="39">
        <f t="shared" si="2328"/>
        <v>0</v>
      </c>
      <c r="FS797" s="39">
        <f t="shared" si="2329"/>
        <v>0</v>
      </c>
      <c r="FU797" s="39" t="e">
        <f t="shared" si="2330"/>
        <v>#DIV/0!</v>
      </c>
      <c r="FV797" s="39" t="e">
        <f t="shared" si="2331"/>
        <v>#DIV/0!</v>
      </c>
      <c r="FW797" s="39" t="e">
        <f t="shared" si="2332"/>
        <v>#DIV/0!</v>
      </c>
      <c r="FY797" s="39" t="e">
        <f t="shared" si="2333"/>
        <v>#DIV/0!</v>
      </c>
      <c r="FZ797" s="39" t="e">
        <f t="shared" si="2334"/>
        <v>#DIV/0!</v>
      </c>
      <c r="GA797" s="39" t="e">
        <f t="shared" si="2335"/>
        <v>#DIV/0!</v>
      </c>
      <c r="GB797" s="39" t="e">
        <f t="shared" si="2336"/>
        <v>#DIV/0!</v>
      </c>
      <c r="GC797" s="39" t="e">
        <f t="shared" si="2337"/>
        <v>#DIV/0!</v>
      </c>
      <c r="GD797" s="39" t="e">
        <f t="shared" si="2338"/>
        <v>#DIV/0!</v>
      </c>
      <c r="GE797" s="39" t="e">
        <f t="shared" si="2339"/>
        <v>#DIV/0!</v>
      </c>
      <c r="GF797" s="39" t="e">
        <f t="shared" si="2340"/>
        <v>#DIV/0!</v>
      </c>
      <c r="GG797" s="39" t="e">
        <f t="shared" si="2341"/>
        <v>#DIV/0!</v>
      </c>
      <c r="GH797" s="39" t="e">
        <f t="shared" si="2342"/>
        <v>#DIV/0!</v>
      </c>
      <c r="GI797" s="39"/>
      <c r="GJ797" s="39" t="e">
        <f t="shared" si="2343"/>
        <v>#DIV/0!</v>
      </c>
      <c r="GK797" s="39" t="e">
        <f t="shared" si="2344"/>
        <v>#DIV/0!</v>
      </c>
      <c r="GL797" s="39" t="e">
        <f t="shared" si="2345"/>
        <v>#DIV/0!</v>
      </c>
      <c r="GM797" s="39" t="e">
        <f t="shared" si="2346"/>
        <v>#DIV/0!</v>
      </c>
      <c r="GN797" s="39" t="e">
        <f t="shared" si="2347"/>
        <v>#DIV/0!</v>
      </c>
      <c r="GO797" s="57"/>
      <c r="GP797" s="57" t="e">
        <f t="shared" si="2348"/>
        <v>#DIV/0!</v>
      </c>
      <c r="GQ797" s="59" t="e">
        <f t="shared" si="2349"/>
        <v>#DIV/0!</v>
      </c>
      <c r="GR797" s="41" t="e">
        <f t="shared" si="2350"/>
        <v>#DIV/0!</v>
      </c>
      <c r="GS797" s="57" t="e">
        <f t="shared" si="2351"/>
        <v>#DIV/0!</v>
      </c>
      <c r="GT797" s="57" t="e">
        <f t="shared" si="2352"/>
        <v>#DIV/0!</v>
      </c>
      <c r="GU797" s="57" t="e">
        <f t="shared" si="2353"/>
        <v>#DIV/0!</v>
      </c>
      <c r="GV797" s="57"/>
      <c r="GW797" s="42" t="e">
        <f t="shared" si="2354"/>
        <v>#DIV/0!</v>
      </c>
      <c r="GX797" s="42" t="e">
        <f t="shared" si="2355"/>
        <v>#DIV/0!</v>
      </c>
      <c r="GY797" s="42" t="e">
        <f t="shared" si="2356"/>
        <v>#DIV/0!</v>
      </c>
      <c r="GZ797" s="57"/>
      <c r="HA797" s="2" t="e">
        <f t="shared" si="2357"/>
        <v>#DIV/0!</v>
      </c>
      <c r="HB797" s="2" t="e">
        <f t="shared" si="2358"/>
        <v>#DIV/0!</v>
      </c>
      <c r="HC797" s="2" t="e">
        <f t="shared" si="2359"/>
        <v>#DIV/0!</v>
      </c>
      <c r="HD797" s="2" t="e">
        <f t="shared" si="2360"/>
        <v>#DIV/0!</v>
      </c>
      <c r="HE797" s="2" t="e">
        <f t="shared" si="2361"/>
        <v>#DIV/0!</v>
      </c>
      <c r="HF797" s="2" t="e">
        <f t="shared" si="2362"/>
        <v>#DIV/0!</v>
      </c>
      <c r="HG797" s="2" t="e">
        <f t="shared" si="2363"/>
        <v>#DIV/0!</v>
      </c>
      <c r="HH797" s="2" t="e">
        <f t="shared" si="2364"/>
        <v>#DIV/0!</v>
      </c>
      <c r="HI797" s="2" t="e">
        <f t="shared" si="2365"/>
        <v>#DIV/0!</v>
      </c>
      <c r="HJ797" s="11" t="e">
        <f t="shared" si="2366"/>
        <v>#DIV/0!</v>
      </c>
      <c r="HK797" s="60" t="e">
        <f t="shared" si="2367"/>
        <v>#DIV/0!</v>
      </c>
      <c r="HL797" s="57"/>
      <c r="HM797" s="57" t="e">
        <f t="shared" si="2368"/>
        <v>#DIV/0!</v>
      </c>
      <c r="HN797" s="57" t="e">
        <f t="shared" si="2369"/>
        <v>#DIV/0!</v>
      </c>
      <c r="HO797" s="57" t="e">
        <f t="shared" si="2370"/>
        <v>#DIV/0!</v>
      </c>
      <c r="HP797" s="57" t="e">
        <f t="shared" si="2371"/>
        <v>#DIV/0!</v>
      </c>
      <c r="HQ797" s="57" t="e">
        <f t="shared" si="2372"/>
        <v>#DIV/0!</v>
      </c>
      <c r="HR797" s="57"/>
      <c r="HS797" s="57" t="e">
        <f t="shared" si="2373"/>
        <v>#DIV/0!</v>
      </c>
      <c r="HT797" s="57" t="e">
        <f t="shared" si="2374"/>
        <v>#DIV/0!</v>
      </c>
      <c r="HU797" s="57" t="e">
        <f t="shared" si="2375"/>
        <v>#DIV/0!</v>
      </c>
      <c r="HV797" s="57" t="e">
        <f t="shared" si="2376"/>
        <v>#DIV/0!</v>
      </c>
      <c r="HW797" s="57" t="e">
        <f t="shared" si="2377"/>
        <v>#DIV/0!</v>
      </c>
      <c r="HX797" s="57"/>
      <c r="HY797" s="57" t="e">
        <f t="shared" si="2378"/>
        <v>#DIV/0!</v>
      </c>
      <c r="HZ797" s="57" t="e">
        <f t="shared" si="2379"/>
        <v>#DIV/0!</v>
      </c>
      <c r="IA797" s="57"/>
      <c r="IB797" s="61">
        <f t="shared" si="2380"/>
        <v>0</v>
      </c>
      <c r="IC797" s="57" t="str">
        <f t="shared" si="2381"/>
        <v/>
      </c>
      <c r="ID797" s="42"/>
      <c r="IE797" s="2" t="str">
        <f t="shared" si="2382"/>
        <v/>
      </c>
      <c r="IF797" s="60" t="e">
        <f t="shared" si="2383"/>
        <v>#DIV/0!</v>
      </c>
      <c r="IG797" s="60" t="str">
        <f t="shared" si="2384"/>
        <v/>
      </c>
      <c r="IH797" s="60" t="str">
        <f t="shared" si="2385"/>
        <v>zinco-</v>
      </c>
      <c r="II797" s="60" t="str">
        <f t="shared" si="2386"/>
        <v>mangano-</v>
      </c>
      <c r="IJ797" s="60" t="e">
        <f t="shared" si="2387"/>
        <v>#DIV/0!</v>
      </c>
      <c r="IK797" s="60" t="e">
        <f t="shared" si="2388"/>
        <v>#DIV/0!</v>
      </c>
      <c r="IL797" s="60" t="e">
        <f t="shared" si="2389"/>
        <v>#DIV/0!</v>
      </c>
      <c r="IM797" s="60" t="e">
        <f t="shared" si="2390"/>
        <v>#DIV/0!</v>
      </c>
      <c r="IN797" s="60" t="str">
        <f t="shared" si="2391"/>
        <v/>
      </c>
      <c r="IO797" s="60" t="str">
        <f t="shared" si="2392"/>
        <v/>
      </c>
      <c r="IP797" s="57"/>
      <c r="IQ797" s="57" t="str">
        <f t="shared" si="2393"/>
        <v>ERROR!!</v>
      </c>
    </row>
    <row r="798" spans="24:251">
      <c r="X798" s="29">
        <f t="shared" si="2249"/>
        <v>0</v>
      </c>
      <c r="Y798" s="29">
        <f t="shared" si="2250"/>
        <v>0</v>
      </c>
      <c r="Z798" s="29" t="e">
        <f t="shared" si="2251"/>
        <v>#DIV/0!</v>
      </c>
      <c r="AA798" s="29" t="e">
        <f t="shared" si="2252"/>
        <v>#DIV/0!</v>
      </c>
      <c r="AB798" s="29" t="e">
        <f t="shared" si="2253"/>
        <v>#DIV/0!</v>
      </c>
      <c r="AC798" s="29" t="e">
        <f t="shared" si="2254"/>
        <v>#DIV/0!</v>
      </c>
      <c r="AF798" s="23">
        <v>60.084299999999999</v>
      </c>
      <c r="AG798" s="23">
        <v>79.878799999999998</v>
      </c>
      <c r="AH798" s="23">
        <v>101.96120000000001</v>
      </c>
      <c r="AI798" s="23">
        <v>151.99039999999999</v>
      </c>
      <c r="AJ798" s="23">
        <v>159.69</v>
      </c>
      <c r="AK798" s="23">
        <v>71.846400000000003</v>
      </c>
      <c r="AL798" s="23">
        <v>70.9375</v>
      </c>
      <c r="AM798" s="23">
        <v>40.304400000000001</v>
      </c>
      <c r="AN798" s="23">
        <v>56.077399999999997</v>
      </c>
      <c r="AO798" s="23">
        <v>61.978999999999999</v>
      </c>
      <c r="AP798" s="23">
        <v>94.195999999999998</v>
      </c>
      <c r="AQ798" s="23">
        <v>18.998000000000001</v>
      </c>
      <c r="AR798" s="23">
        <v>35.450000000000003</v>
      </c>
      <c r="AS798" s="23">
        <v>29.88</v>
      </c>
      <c r="AT798" s="23">
        <v>74.691999999999993</v>
      </c>
      <c r="AU798" s="23">
        <v>81.39</v>
      </c>
      <c r="AX798" s="54">
        <f t="shared" si="2255"/>
        <v>0</v>
      </c>
      <c r="AY798" s="54">
        <f t="shared" si="2256"/>
        <v>0</v>
      </c>
      <c r="AZ798" s="54">
        <f t="shared" si="2257"/>
        <v>0</v>
      </c>
      <c r="BA798" s="54">
        <f t="shared" si="2258"/>
        <v>0</v>
      </c>
      <c r="BB798" s="54">
        <f t="shared" si="2259"/>
        <v>0</v>
      </c>
      <c r="BC798" s="54">
        <f t="shared" si="2260"/>
        <v>0</v>
      </c>
      <c r="BD798" s="54">
        <f t="shared" si="2261"/>
        <v>0</v>
      </c>
      <c r="BE798" s="54">
        <f t="shared" si="2262"/>
        <v>0</v>
      </c>
      <c r="BF798" s="54">
        <f t="shared" si="2263"/>
        <v>0</v>
      </c>
      <c r="BG798" s="54">
        <f t="shared" si="2264"/>
        <v>0</v>
      </c>
      <c r="BH798" s="54">
        <f t="shared" si="2265"/>
        <v>0</v>
      </c>
      <c r="BI798" s="54">
        <f t="shared" si="2266"/>
        <v>0</v>
      </c>
      <c r="BJ798" s="54">
        <f t="shared" si="2267"/>
        <v>0</v>
      </c>
      <c r="BK798" s="54">
        <f t="shared" si="2268"/>
        <v>0</v>
      </c>
      <c r="BL798" s="54">
        <f t="shared" si="2269"/>
        <v>0</v>
      </c>
      <c r="BM798" s="42"/>
      <c r="BO798" s="54">
        <f>'Norm-coeff'!$C$2+$AX798*'Norm-coeff'!$D$2+$AY798*'Norm-coeff'!$E$2+$AZ798*'Norm-coeff'!$F$2+$BA798*'Norm-coeff'!$G$2+$BB798*'Norm-coeff'!$H$2+$BC798*'Norm-coeff'!$I$2+$BD798*'Norm-coeff'!$J$2+$BE798*'Norm-coeff'!$K$2+$BF798*'Norm-coeff'!$L$2+$BG798*'Norm-coeff'!$M$2+$BH798*'Norm-coeff'!$N$2+$BI798*'Norm-coeff'!$O$2</f>
        <v>5.4045421474420303</v>
      </c>
      <c r="BP798" s="54">
        <f>'Norm-coeff'!$C$3+$AX798*'Norm-coeff'!$D$3+$AY798*'Norm-coeff'!$E$3+$AZ798*'Norm-coeff'!$F$3+$BA798*'Norm-coeff'!$G$3+$BB798*'Norm-coeff'!$H$3+$BC798*'Norm-coeff'!$I$3+$BD798*'Norm-coeff'!$J$3+$BE798*'Norm-coeff'!$K$3+$BF798*'Norm-coeff'!$L$3+$BG798*'Norm-coeff'!$M$3+$BH798*'Norm-coeff'!$N$3+$BI798*'Norm-coeff'!$O$3</f>
        <v>3.15319116612705</v>
      </c>
      <c r="BQ798" s="54">
        <f>'Norm-coeff'!$C$4+$AX798*'Norm-coeff'!$D$4+$AY798*'Norm-coeff'!$E$4+$AZ798*'Norm-coeff'!$F$4+$BA798*'Norm-coeff'!$G$4+$BB798*'Norm-coeff'!$H$4+$BC798*'Norm-coeff'!$I$4+$BD798*'Norm-coeff'!$J$4+$BE798*'Norm-coeff'!$K$4+$BF798*'Norm-coeff'!$L$4+$BG798*'Norm-coeff'!$M$4+$BH798*'Norm-coeff'!$N$4+$BI798*'Norm-coeff'!$O$4</f>
        <v>1.42115649462768</v>
      </c>
      <c r="BR798" s="54">
        <f>'Norm-coeff'!$C$5+$AX798*'Norm-coeff'!$D$5+$AY798*'Norm-coeff'!$E$5+$AZ798*'Norm-coeff'!$F$5+$BA798*'Norm-coeff'!$G$5+$BB798*'Norm-coeff'!$H$5+$BC798*'Norm-coeff'!$I$5+$BD798*'Norm-coeff'!$J$5+$BE798*'Norm-coeff'!$K$5+$BF798*'Norm-coeff'!$L$5+$BG798*'Norm-coeff'!$M$5+$BH798*'Norm-coeff'!$N$5+$BI798*'Norm-coeff'!$O$5</f>
        <v>1.0553329241296201</v>
      </c>
      <c r="BS798" s="54">
        <f>'Norm-coeff'!$C$6+$AX798*'Norm-coeff'!$D$6+$AY798*'Norm-coeff'!$E$6+$AZ798*'Norm-coeff'!$F$6+$BA798*'Norm-coeff'!$G$6+$BB798*'Norm-coeff'!$H$6+$BC798*'Norm-coeff'!$I$6+$BD798*'Norm-coeff'!$J$6+$BE798*'Norm-coeff'!$K$6+$BF798*'Norm-coeff'!$L$6+$BG798*'Norm-coeff'!$M$6+$BH798*'Norm-coeff'!$N$6+$BI798*'Norm-coeff'!$O$6</f>
        <v>-1.48700885495103E-2</v>
      </c>
      <c r="BT798" s="54">
        <f>'Norm-coeff'!$C$7+$AX798*'Norm-coeff'!$D$7+$AY798*'Norm-coeff'!$E$7+$AZ798*'Norm-coeff'!$F$7+$BA798*'Norm-coeff'!$G$7+$BB798*'Norm-coeff'!$H$7+$BC798*'Norm-coeff'!$I$7+$BD798*'Norm-coeff'!$J$7+$BE798*'Norm-coeff'!$K$7+$BF798*'Norm-coeff'!$L$7+$BG798*'Norm-coeff'!$M$7+$BH798*'Norm-coeff'!$N$7+$BI798*'Norm-coeff'!$O$7</f>
        <v>2.0907583608832998</v>
      </c>
      <c r="BU798" s="54">
        <f>'Norm-coeff'!$C$8+$AX798*'Norm-coeff'!$D$8+$AY798*'Norm-coeff'!$E$8+$AZ798*'Norm-coeff'!$F$8+$BA798*'Norm-coeff'!$G$8+$BB798*'Norm-coeff'!$H$8+$BC798*'Norm-coeff'!$I$8+$BD798*'Norm-coeff'!$J$8+$BE798*'Norm-coeff'!$K$8+$BF798*'Norm-coeff'!$L$8+$BG798*'Norm-coeff'!$M$8+$BH798*'Norm-coeff'!$N$8+$BI798*'Norm-coeff'!$O$8</f>
        <v>0.65894159836244504</v>
      </c>
      <c r="BV798" s="54">
        <f>'Norm-coeff'!$C$9+$AX798*'Norm-coeff'!$D$9+$AY798*'Norm-coeff'!$E$9+$AZ798*'Norm-coeff'!$F$9+$BA798*'Norm-coeff'!$G$9+$BB798*'Norm-coeff'!$H$9+$BC798*'Norm-coeff'!$I$9+$BD798*'Norm-coeff'!$J$9+$BE798*'Norm-coeff'!$K$9+$BF798*'Norm-coeff'!$L$9+$BG798*'Norm-coeff'!$M$9+$BH798*'Norm-coeff'!$N$9+$BI798*'Norm-coeff'!$O$9</f>
        <v>1.48961085014701</v>
      </c>
      <c r="BW798" s="54">
        <f>'Norm-coeff'!$C$10+$AX798*'Norm-coeff'!$D$10+$AY798*'Norm-coeff'!$E$10+$AZ798*'Norm-coeff'!$F$10+$BA798*'Norm-coeff'!$G$10+$BB798*'Norm-coeff'!$H$10+$BC798*'Norm-coeff'!$I$10+$BD798*'Norm-coeff'!$J$10+$BE798*'Norm-coeff'!$K$10+$BF798*'Norm-coeff'!$L$10+$BG798*'Norm-coeff'!$M$10+$BH798*'Norm-coeff'!$N$10+$BI798*'Norm-coeff'!$O$10</f>
        <v>1.42058735749591</v>
      </c>
      <c r="BX798" s="54">
        <f>'Norm-coeff'!$C$11+$AX798*'Norm-coeff'!$D$11+$AY798*'Norm-coeff'!$E$11+$AZ798*'Norm-coeff'!$F$11+$BA798*'Norm-coeff'!$G$11+$BB798*'Norm-coeff'!$H$11+$BC798*'Norm-coeff'!$I$11+$BD798*'Norm-coeff'!$J$11+$BE798*'Norm-coeff'!$K$11+$BF798*'Norm-coeff'!$L$11+$BG798*'Norm-coeff'!$M$11+$BH798*'Norm-coeff'!$N$11+$BI798*'Norm-coeff'!$O$11</f>
        <v>0.221233014421479</v>
      </c>
      <c r="BY798" s="54">
        <f>'Norm-coeff'!$C$12+$AX798*'Norm-coeff'!$D$12+$AY798*'Norm-coeff'!$E$12+$AZ798*'Norm-coeff'!$F$12+$BA798*'Norm-coeff'!$G$12+$BB798*'Norm-coeff'!$H$12+$BC798*'Norm-coeff'!$I$12+$BD798*'Norm-coeff'!$J$12+$BE798*'Norm-coeff'!$K$12+$BF798*'Norm-coeff'!$L$12+$BG798*'Norm-coeff'!$M$12+$BH798*'Norm-coeff'!$N$12+$BI798*'Norm-coeff'!$O$12</f>
        <v>0.283527502056037</v>
      </c>
      <c r="BZ798" s="54">
        <f>'Norm-coeff'!$C$13+$AX798*'Norm-coeff'!$D$13+$AY798*'Norm-coeff'!$E$13+$AZ798*'Norm-coeff'!$F$13+$BA798*'Norm-coeff'!$G$13+$BB798*'Norm-coeff'!$H$13+$BC798*'Norm-coeff'!$I$13+$BD798*'Norm-coeff'!$J$13+$BE798*'Norm-coeff'!$K$13+$BF798*'Norm-coeff'!$L$13+$BG798*'Norm-coeff'!$M$13+$BH798*'Norm-coeff'!$N$13+$BI798*'Norm-coeff'!$O$13</f>
        <v>-4.1864930554451202E-2</v>
      </c>
      <c r="CA798" s="54">
        <f>'Norm-coeff'!$C$14+$AX798*'Norm-coeff'!$D$14+$AY798*'Norm-coeff'!$E$14+$AZ798*'Norm-coeff'!$F$14+$BA798*'Norm-coeff'!$G$14+$BB798*'Norm-coeff'!$H$14+$BC798*'Norm-coeff'!$I$14+$BD798*'Norm-coeff'!$J$14+$BE798*'Norm-coeff'!$K$14+$BF798*'Norm-coeff'!$L$14+$BG798*'Norm-coeff'!$M$14+$BH798*'Norm-coeff'!$N$14+$BI798*'Norm-coeff'!$O$14</f>
        <v>4.2526983164477103</v>
      </c>
      <c r="CC798" s="54">
        <f t="shared" si="2394"/>
        <v>0</v>
      </c>
      <c r="CG798" s="54">
        <f t="shared" si="2270"/>
        <v>0</v>
      </c>
      <c r="CH798" s="54">
        <f t="shared" si="2248"/>
        <v>0</v>
      </c>
      <c r="CI798" s="54">
        <f t="shared" si="2271"/>
        <v>0</v>
      </c>
      <c r="CJ798" s="56">
        <f t="shared" si="2272"/>
        <v>0</v>
      </c>
      <c r="CK798" s="54">
        <f t="shared" si="2273"/>
        <v>0</v>
      </c>
      <c r="CL798" s="54">
        <f t="shared" si="2274"/>
        <v>0</v>
      </c>
      <c r="CM798" s="54">
        <f t="shared" si="2275"/>
        <v>0</v>
      </c>
      <c r="CN798" s="54">
        <f t="shared" si="2276"/>
        <v>0</v>
      </c>
      <c r="CO798" s="54">
        <f t="shared" si="2277"/>
        <v>0</v>
      </c>
      <c r="CP798" s="54">
        <f t="shared" si="2278"/>
        <v>0</v>
      </c>
      <c r="CQ798" s="54">
        <f t="shared" si="2279"/>
        <v>0</v>
      </c>
      <c r="CR798" s="54">
        <f t="shared" si="2280"/>
        <v>0</v>
      </c>
      <c r="CS798" s="54">
        <f t="shared" si="2281"/>
        <v>0</v>
      </c>
      <c r="CU798" s="54">
        <f t="shared" si="2282"/>
        <v>0</v>
      </c>
      <c r="CV798" s="54">
        <f t="shared" si="2283"/>
        <v>0</v>
      </c>
      <c r="CW798" s="54">
        <f t="shared" si="2284"/>
        <v>0</v>
      </c>
      <c r="CX798" s="54">
        <f t="shared" si="2285"/>
        <v>0</v>
      </c>
      <c r="CZ798" s="54">
        <f t="shared" si="2286"/>
        <v>0</v>
      </c>
      <c r="DA798" s="54">
        <f t="shared" si="2287"/>
        <v>0</v>
      </c>
      <c r="DB798" s="54">
        <f t="shared" si="2288"/>
        <v>0</v>
      </c>
      <c r="DC798" s="54">
        <f t="shared" si="2289"/>
        <v>0</v>
      </c>
      <c r="DD798" s="54">
        <f t="shared" si="2290"/>
        <v>0</v>
      </c>
      <c r="DE798" s="54">
        <f t="shared" si="2291"/>
        <v>0</v>
      </c>
      <c r="DF798" s="54">
        <f t="shared" si="2292"/>
        <v>0</v>
      </c>
      <c r="DG798" s="54">
        <f t="shared" si="2293"/>
        <v>2</v>
      </c>
      <c r="DH798" s="71">
        <f t="shared" si="2294"/>
        <v>0</v>
      </c>
      <c r="DI798" s="71">
        <f t="shared" si="2295"/>
        <v>0</v>
      </c>
      <c r="DJ798" s="54">
        <f t="shared" si="2296"/>
        <v>0</v>
      </c>
      <c r="DK798" s="54">
        <f t="shared" si="2297"/>
        <v>2</v>
      </c>
      <c r="DL798" s="4">
        <f t="shared" si="2222"/>
        <v>0</v>
      </c>
      <c r="DM798" s="3">
        <f t="shared" si="2298"/>
        <v>0</v>
      </c>
      <c r="DN798" s="3">
        <f t="shared" si="2299"/>
        <v>0</v>
      </c>
      <c r="DO798" s="4" t="e">
        <f t="shared" si="2300"/>
        <v>#DIV/0!</v>
      </c>
      <c r="DP798" s="57"/>
      <c r="DQ798" s="57"/>
      <c r="DR798" s="56">
        <f t="shared" si="2223"/>
        <v>2</v>
      </c>
      <c r="DS798" s="56">
        <f t="shared" si="2224"/>
        <v>0</v>
      </c>
      <c r="DT798" s="38">
        <f t="shared" si="2225"/>
        <v>0</v>
      </c>
      <c r="DU798" s="38">
        <f t="shared" si="2301"/>
        <v>2</v>
      </c>
      <c r="DV798" s="38">
        <f t="shared" si="2226"/>
        <v>0</v>
      </c>
      <c r="DW798" s="39">
        <f t="shared" si="2227"/>
        <v>0</v>
      </c>
      <c r="DX798" s="39">
        <f t="shared" si="2228"/>
        <v>0</v>
      </c>
      <c r="DY798" s="39">
        <f t="shared" si="2229"/>
        <v>0</v>
      </c>
      <c r="DZ798" s="39">
        <f t="shared" si="2230"/>
        <v>0</v>
      </c>
      <c r="EA798" s="39">
        <f t="shared" si="2231"/>
        <v>0</v>
      </c>
      <c r="EB798" s="37" t="e">
        <f t="shared" si="2302"/>
        <v>#DIV/0!</v>
      </c>
      <c r="EC798" s="37" t="e">
        <f t="shared" si="2303"/>
        <v>#DIV/0!</v>
      </c>
      <c r="ED798" s="37" t="e">
        <f t="shared" si="2304"/>
        <v>#DIV/0!</v>
      </c>
      <c r="EE798" s="37" t="e">
        <f t="shared" si="2305"/>
        <v>#DIV/0!</v>
      </c>
      <c r="EF798" s="39" t="e">
        <f t="shared" si="2306"/>
        <v>#DIV/0!</v>
      </c>
      <c r="EG798" s="37" t="e">
        <f t="shared" si="2307"/>
        <v>#DIV/0!</v>
      </c>
      <c r="EH798" s="37" t="e">
        <f t="shared" si="2308"/>
        <v>#DIV/0!</v>
      </c>
      <c r="EI798" s="11" t="b">
        <f t="shared" si="2309"/>
        <v>1</v>
      </c>
      <c r="EJ798" s="11" t="b">
        <f t="shared" si="2310"/>
        <v>0</v>
      </c>
      <c r="EK798" s="39" t="e">
        <f t="shared" si="2311"/>
        <v>#DIV/0!</v>
      </c>
      <c r="EL798" s="39" t="e">
        <f t="shared" si="2312"/>
        <v>#DIV/0!</v>
      </c>
      <c r="EM798" s="39" t="e">
        <f t="shared" si="2313"/>
        <v>#DIV/0!</v>
      </c>
      <c r="EN798" s="39" t="e">
        <f t="shared" si="2314"/>
        <v>#DIV/0!</v>
      </c>
      <c r="EO798" s="39" t="e">
        <f t="shared" si="2315"/>
        <v>#DIV/0!</v>
      </c>
      <c r="EP798" s="39" t="e">
        <f t="shared" si="2316"/>
        <v>#DIV/0!</v>
      </c>
      <c r="EQ798" s="39" t="e">
        <f t="shared" si="2317"/>
        <v>#DIV/0!</v>
      </c>
      <c r="ER798" s="39" t="e">
        <f t="shared" si="2318"/>
        <v>#DIV/0!</v>
      </c>
      <c r="ES798" s="58" t="str">
        <f t="shared" si="2319"/>
        <v>(OH,F,Cl)-dominate amphibole</v>
      </c>
      <c r="ET798" s="58" t="e">
        <f t="shared" si="2320"/>
        <v>#N/A</v>
      </c>
      <c r="EU798" s="56">
        <f t="shared" si="2232"/>
        <v>0</v>
      </c>
      <c r="EV798" s="56">
        <f t="shared" si="2233"/>
        <v>0</v>
      </c>
      <c r="EW798" s="56">
        <f t="shared" si="2234"/>
        <v>0</v>
      </c>
      <c r="EX798" s="56">
        <f t="shared" si="2235"/>
        <v>0</v>
      </c>
      <c r="EY798" s="56">
        <f t="shared" si="2236"/>
        <v>0</v>
      </c>
      <c r="EZ798" s="56">
        <f t="shared" si="2237"/>
        <v>0</v>
      </c>
      <c r="FA798" s="39">
        <f t="shared" si="2238"/>
        <v>0</v>
      </c>
      <c r="FB798" s="39">
        <f t="shared" si="2239"/>
        <v>0</v>
      </c>
      <c r="FC798" s="54">
        <f t="shared" si="2240"/>
        <v>0</v>
      </c>
      <c r="FD798" s="54">
        <f t="shared" si="2241"/>
        <v>0</v>
      </c>
      <c r="FE798" s="39">
        <f t="shared" si="2242"/>
        <v>0</v>
      </c>
      <c r="FF798" s="54">
        <f t="shared" si="2243"/>
        <v>0</v>
      </c>
      <c r="FG798" s="39">
        <f t="shared" si="2244"/>
        <v>0</v>
      </c>
      <c r="FH798" s="39">
        <f t="shared" si="2321"/>
        <v>0</v>
      </c>
      <c r="FI798" s="39">
        <f t="shared" si="2322"/>
        <v>0</v>
      </c>
      <c r="FJ798" s="39">
        <f t="shared" si="2323"/>
        <v>0</v>
      </c>
      <c r="FK798" s="39" t="e">
        <f t="shared" si="2324"/>
        <v>#DIV/0!</v>
      </c>
      <c r="FL798" s="39" t="e">
        <f t="shared" si="2325"/>
        <v>#DIV/0!</v>
      </c>
      <c r="FM798" s="39" t="e">
        <f t="shared" si="2326"/>
        <v>#DIV/0!</v>
      </c>
      <c r="FN798" s="39">
        <f t="shared" si="2327"/>
        <v>1</v>
      </c>
      <c r="FO798" s="39">
        <f t="shared" si="2245"/>
        <v>0</v>
      </c>
      <c r="FP798" s="39">
        <f t="shared" si="2246"/>
        <v>0</v>
      </c>
      <c r="FQ798" s="39">
        <f t="shared" si="2247"/>
        <v>0</v>
      </c>
      <c r="FR798" s="39">
        <f t="shared" si="2328"/>
        <v>0</v>
      </c>
      <c r="FS798" s="39">
        <f t="shared" si="2329"/>
        <v>0</v>
      </c>
      <c r="FU798" s="39" t="e">
        <f t="shared" si="2330"/>
        <v>#DIV/0!</v>
      </c>
      <c r="FV798" s="39" t="e">
        <f t="shared" si="2331"/>
        <v>#DIV/0!</v>
      </c>
      <c r="FW798" s="39" t="e">
        <f t="shared" si="2332"/>
        <v>#DIV/0!</v>
      </c>
      <c r="FY798" s="39" t="e">
        <f t="shared" si="2333"/>
        <v>#DIV/0!</v>
      </c>
      <c r="FZ798" s="39" t="e">
        <f t="shared" si="2334"/>
        <v>#DIV/0!</v>
      </c>
      <c r="GA798" s="39" t="e">
        <f t="shared" si="2335"/>
        <v>#DIV/0!</v>
      </c>
      <c r="GB798" s="39" t="e">
        <f t="shared" si="2336"/>
        <v>#DIV/0!</v>
      </c>
      <c r="GC798" s="39" t="e">
        <f t="shared" si="2337"/>
        <v>#DIV/0!</v>
      </c>
      <c r="GD798" s="39" t="e">
        <f t="shared" si="2338"/>
        <v>#DIV/0!</v>
      </c>
      <c r="GE798" s="39" t="e">
        <f t="shared" si="2339"/>
        <v>#DIV/0!</v>
      </c>
      <c r="GF798" s="39" t="e">
        <f t="shared" si="2340"/>
        <v>#DIV/0!</v>
      </c>
      <c r="GG798" s="39" t="e">
        <f t="shared" si="2341"/>
        <v>#DIV/0!</v>
      </c>
      <c r="GH798" s="39" t="e">
        <f t="shared" si="2342"/>
        <v>#DIV/0!</v>
      </c>
      <c r="GI798" s="39"/>
      <c r="GJ798" s="39" t="e">
        <f t="shared" si="2343"/>
        <v>#DIV/0!</v>
      </c>
      <c r="GK798" s="39" t="e">
        <f t="shared" si="2344"/>
        <v>#DIV/0!</v>
      </c>
      <c r="GL798" s="39" t="e">
        <f t="shared" si="2345"/>
        <v>#DIV/0!</v>
      </c>
      <c r="GM798" s="39" t="e">
        <f t="shared" si="2346"/>
        <v>#DIV/0!</v>
      </c>
      <c r="GN798" s="39" t="e">
        <f t="shared" si="2347"/>
        <v>#DIV/0!</v>
      </c>
      <c r="GO798" s="57"/>
      <c r="GP798" s="57" t="e">
        <f t="shared" si="2348"/>
        <v>#DIV/0!</v>
      </c>
      <c r="GQ798" s="59" t="e">
        <f t="shared" si="2349"/>
        <v>#DIV/0!</v>
      </c>
      <c r="GR798" s="41" t="e">
        <f t="shared" si="2350"/>
        <v>#DIV/0!</v>
      </c>
      <c r="GS798" s="57" t="e">
        <f t="shared" si="2351"/>
        <v>#DIV/0!</v>
      </c>
      <c r="GT798" s="57" t="e">
        <f t="shared" si="2352"/>
        <v>#DIV/0!</v>
      </c>
      <c r="GU798" s="57" t="e">
        <f t="shared" si="2353"/>
        <v>#DIV/0!</v>
      </c>
      <c r="GV798" s="57"/>
      <c r="GW798" s="42" t="e">
        <f t="shared" si="2354"/>
        <v>#DIV/0!</v>
      </c>
      <c r="GX798" s="42" t="e">
        <f t="shared" si="2355"/>
        <v>#DIV/0!</v>
      </c>
      <c r="GY798" s="42" t="e">
        <f t="shared" si="2356"/>
        <v>#DIV/0!</v>
      </c>
      <c r="GZ798" s="57"/>
      <c r="HA798" s="2" t="e">
        <f t="shared" si="2357"/>
        <v>#DIV/0!</v>
      </c>
      <c r="HB798" s="2" t="e">
        <f t="shared" si="2358"/>
        <v>#DIV/0!</v>
      </c>
      <c r="HC798" s="2" t="e">
        <f t="shared" si="2359"/>
        <v>#DIV/0!</v>
      </c>
      <c r="HD798" s="2" t="e">
        <f t="shared" si="2360"/>
        <v>#DIV/0!</v>
      </c>
      <c r="HE798" s="2" t="e">
        <f t="shared" si="2361"/>
        <v>#DIV/0!</v>
      </c>
      <c r="HF798" s="2" t="e">
        <f t="shared" si="2362"/>
        <v>#DIV/0!</v>
      </c>
      <c r="HG798" s="2" t="e">
        <f t="shared" si="2363"/>
        <v>#DIV/0!</v>
      </c>
      <c r="HH798" s="2" t="e">
        <f t="shared" si="2364"/>
        <v>#DIV/0!</v>
      </c>
      <c r="HI798" s="2" t="e">
        <f t="shared" si="2365"/>
        <v>#DIV/0!</v>
      </c>
      <c r="HJ798" s="11" t="e">
        <f t="shared" si="2366"/>
        <v>#DIV/0!</v>
      </c>
      <c r="HK798" s="60" t="e">
        <f t="shared" si="2367"/>
        <v>#DIV/0!</v>
      </c>
      <c r="HL798" s="57"/>
      <c r="HM798" s="57" t="e">
        <f t="shared" si="2368"/>
        <v>#DIV/0!</v>
      </c>
      <c r="HN798" s="57" t="e">
        <f t="shared" si="2369"/>
        <v>#DIV/0!</v>
      </c>
      <c r="HO798" s="57" t="e">
        <f t="shared" si="2370"/>
        <v>#DIV/0!</v>
      </c>
      <c r="HP798" s="57" t="e">
        <f t="shared" si="2371"/>
        <v>#DIV/0!</v>
      </c>
      <c r="HQ798" s="57" t="e">
        <f t="shared" si="2372"/>
        <v>#DIV/0!</v>
      </c>
      <c r="HR798" s="57"/>
      <c r="HS798" s="57" t="e">
        <f t="shared" si="2373"/>
        <v>#DIV/0!</v>
      </c>
      <c r="HT798" s="57" t="e">
        <f t="shared" si="2374"/>
        <v>#DIV/0!</v>
      </c>
      <c r="HU798" s="57" t="e">
        <f t="shared" si="2375"/>
        <v>#DIV/0!</v>
      </c>
      <c r="HV798" s="57" t="e">
        <f t="shared" si="2376"/>
        <v>#DIV/0!</v>
      </c>
      <c r="HW798" s="57" t="e">
        <f t="shared" si="2377"/>
        <v>#DIV/0!</v>
      </c>
      <c r="HX798" s="57"/>
      <c r="HY798" s="57" t="e">
        <f t="shared" si="2378"/>
        <v>#DIV/0!</v>
      </c>
      <c r="HZ798" s="57" t="e">
        <f t="shared" si="2379"/>
        <v>#DIV/0!</v>
      </c>
      <c r="IA798" s="57"/>
      <c r="IB798" s="61">
        <f t="shared" si="2380"/>
        <v>0</v>
      </c>
      <c r="IC798" s="57" t="str">
        <f t="shared" si="2381"/>
        <v/>
      </c>
      <c r="ID798" s="42"/>
      <c r="IE798" s="2" t="str">
        <f t="shared" si="2382"/>
        <v/>
      </c>
      <c r="IF798" s="60" t="e">
        <f t="shared" si="2383"/>
        <v>#DIV/0!</v>
      </c>
      <c r="IG798" s="60" t="str">
        <f t="shared" si="2384"/>
        <v/>
      </c>
      <c r="IH798" s="60" t="str">
        <f t="shared" si="2385"/>
        <v>zinco-</v>
      </c>
      <c r="II798" s="60" t="str">
        <f t="shared" si="2386"/>
        <v>mangano-</v>
      </c>
      <c r="IJ798" s="60" t="e">
        <f t="shared" si="2387"/>
        <v>#DIV/0!</v>
      </c>
      <c r="IK798" s="60" t="e">
        <f t="shared" si="2388"/>
        <v>#DIV/0!</v>
      </c>
      <c r="IL798" s="60" t="e">
        <f t="shared" si="2389"/>
        <v>#DIV/0!</v>
      </c>
      <c r="IM798" s="60" t="e">
        <f t="shared" si="2390"/>
        <v>#DIV/0!</v>
      </c>
      <c r="IN798" s="60" t="str">
        <f t="shared" si="2391"/>
        <v/>
      </c>
      <c r="IO798" s="60" t="str">
        <f t="shared" si="2392"/>
        <v/>
      </c>
      <c r="IP798" s="57"/>
      <c r="IQ798" s="57" t="str">
        <f t="shared" si="2393"/>
        <v>ERROR!!</v>
      </c>
    </row>
    <row r="799" spans="24:251">
      <c r="X799" s="29">
        <f t="shared" si="2249"/>
        <v>0</v>
      </c>
      <c r="Y799" s="29">
        <f t="shared" si="2250"/>
        <v>0</v>
      </c>
      <c r="Z799" s="29" t="e">
        <f t="shared" si="2251"/>
        <v>#DIV/0!</v>
      </c>
      <c r="AA799" s="29" t="e">
        <f t="shared" si="2252"/>
        <v>#DIV/0!</v>
      </c>
      <c r="AB799" s="29" t="e">
        <f t="shared" si="2253"/>
        <v>#DIV/0!</v>
      </c>
      <c r="AC799" s="29" t="e">
        <f t="shared" si="2254"/>
        <v>#DIV/0!</v>
      </c>
      <c r="AF799" s="23">
        <v>60.084299999999999</v>
      </c>
      <c r="AG799" s="23">
        <v>79.878799999999998</v>
      </c>
      <c r="AH799" s="23">
        <v>101.96120000000001</v>
      </c>
      <c r="AI799" s="23">
        <v>151.99039999999999</v>
      </c>
      <c r="AJ799" s="23">
        <v>159.69</v>
      </c>
      <c r="AK799" s="23">
        <v>71.846400000000003</v>
      </c>
      <c r="AL799" s="23">
        <v>70.9375</v>
      </c>
      <c r="AM799" s="23">
        <v>40.304400000000001</v>
      </c>
      <c r="AN799" s="23">
        <v>56.077399999999997</v>
      </c>
      <c r="AO799" s="23">
        <v>61.978999999999999</v>
      </c>
      <c r="AP799" s="23">
        <v>94.195999999999998</v>
      </c>
      <c r="AQ799" s="23">
        <v>18.998000000000001</v>
      </c>
      <c r="AR799" s="23">
        <v>35.450000000000003</v>
      </c>
      <c r="AS799" s="23">
        <v>29.88</v>
      </c>
      <c r="AT799" s="23">
        <v>74.691999999999993</v>
      </c>
      <c r="AU799" s="23">
        <v>81.39</v>
      </c>
      <c r="AX799" s="54">
        <f t="shared" si="2255"/>
        <v>0</v>
      </c>
      <c r="AY799" s="54">
        <f t="shared" si="2256"/>
        <v>0</v>
      </c>
      <c r="AZ799" s="54">
        <f t="shared" si="2257"/>
        <v>0</v>
      </c>
      <c r="BA799" s="54">
        <f t="shared" si="2258"/>
        <v>0</v>
      </c>
      <c r="BB799" s="54">
        <f t="shared" si="2259"/>
        <v>0</v>
      </c>
      <c r="BC799" s="54">
        <f t="shared" si="2260"/>
        <v>0</v>
      </c>
      <c r="BD799" s="54">
        <f t="shared" si="2261"/>
        <v>0</v>
      </c>
      <c r="BE799" s="54">
        <f t="shared" si="2262"/>
        <v>0</v>
      </c>
      <c r="BF799" s="54">
        <f t="shared" si="2263"/>
        <v>0</v>
      </c>
      <c r="BG799" s="54">
        <f t="shared" si="2264"/>
        <v>0</v>
      </c>
      <c r="BH799" s="54">
        <f t="shared" si="2265"/>
        <v>0</v>
      </c>
      <c r="BI799" s="54">
        <f t="shared" si="2266"/>
        <v>0</v>
      </c>
      <c r="BJ799" s="54">
        <f t="shared" si="2267"/>
        <v>0</v>
      </c>
      <c r="BK799" s="54">
        <f t="shared" si="2268"/>
        <v>0</v>
      </c>
      <c r="BL799" s="54">
        <f t="shared" si="2269"/>
        <v>0</v>
      </c>
      <c r="BM799" s="42"/>
      <c r="BO799" s="54">
        <f>'Norm-coeff'!$C$2+$AX799*'Norm-coeff'!$D$2+$AY799*'Norm-coeff'!$E$2+$AZ799*'Norm-coeff'!$F$2+$BA799*'Norm-coeff'!$G$2+$BB799*'Norm-coeff'!$H$2+$BC799*'Norm-coeff'!$I$2+$BD799*'Norm-coeff'!$J$2+$BE799*'Norm-coeff'!$K$2+$BF799*'Norm-coeff'!$L$2+$BG799*'Norm-coeff'!$M$2+$BH799*'Norm-coeff'!$N$2+$BI799*'Norm-coeff'!$O$2</f>
        <v>5.4045421474420303</v>
      </c>
      <c r="BP799" s="54">
        <f>'Norm-coeff'!$C$3+$AX799*'Norm-coeff'!$D$3+$AY799*'Norm-coeff'!$E$3+$AZ799*'Norm-coeff'!$F$3+$BA799*'Norm-coeff'!$G$3+$BB799*'Norm-coeff'!$H$3+$BC799*'Norm-coeff'!$I$3+$BD799*'Norm-coeff'!$J$3+$BE799*'Norm-coeff'!$K$3+$BF799*'Norm-coeff'!$L$3+$BG799*'Norm-coeff'!$M$3+$BH799*'Norm-coeff'!$N$3+$BI799*'Norm-coeff'!$O$3</f>
        <v>3.15319116612705</v>
      </c>
      <c r="BQ799" s="54">
        <f>'Norm-coeff'!$C$4+$AX799*'Norm-coeff'!$D$4+$AY799*'Norm-coeff'!$E$4+$AZ799*'Norm-coeff'!$F$4+$BA799*'Norm-coeff'!$G$4+$BB799*'Norm-coeff'!$H$4+$BC799*'Norm-coeff'!$I$4+$BD799*'Norm-coeff'!$J$4+$BE799*'Norm-coeff'!$K$4+$BF799*'Norm-coeff'!$L$4+$BG799*'Norm-coeff'!$M$4+$BH799*'Norm-coeff'!$N$4+$BI799*'Norm-coeff'!$O$4</f>
        <v>1.42115649462768</v>
      </c>
      <c r="BR799" s="54">
        <f>'Norm-coeff'!$C$5+$AX799*'Norm-coeff'!$D$5+$AY799*'Norm-coeff'!$E$5+$AZ799*'Norm-coeff'!$F$5+$BA799*'Norm-coeff'!$G$5+$BB799*'Norm-coeff'!$H$5+$BC799*'Norm-coeff'!$I$5+$BD799*'Norm-coeff'!$J$5+$BE799*'Norm-coeff'!$K$5+$BF799*'Norm-coeff'!$L$5+$BG799*'Norm-coeff'!$M$5+$BH799*'Norm-coeff'!$N$5+$BI799*'Norm-coeff'!$O$5</f>
        <v>1.0553329241296201</v>
      </c>
      <c r="BS799" s="54">
        <f>'Norm-coeff'!$C$6+$AX799*'Norm-coeff'!$D$6+$AY799*'Norm-coeff'!$E$6+$AZ799*'Norm-coeff'!$F$6+$BA799*'Norm-coeff'!$G$6+$BB799*'Norm-coeff'!$H$6+$BC799*'Norm-coeff'!$I$6+$BD799*'Norm-coeff'!$J$6+$BE799*'Norm-coeff'!$K$6+$BF799*'Norm-coeff'!$L$6+$BG799*'Norm-coeff'!$M$6+$BH799*'Norm-coeff'!$N$6+$BI799*'Norm-coeff'!$O$6</f>
        <v>-1.48700885495103E-2</v>
      </c>
      <c r="BT799" s="54">
        <f>'Norm-coeff'!$C$7+$AX799*'Norm-coeff'!$D$7+$AY799*'Norm-coeff'!$E$7+$AZ799*'Norm-coeff'!$F$7+$BA799*'Norm-coeff'!$G$7+$BB799*'Norm-coeff'!$H$7+$BC799*'Norm-coeff'!$I$7+$BD799*'Norm-coeff'!$J$7+$BE799*'Norm-coeff'!$K$7+$BF799*'Norm-coeff'!$L$7+$BG799*'Norm-coeff'!$M$7+$BH799*'Norm-coeff'!$N$7+$BI799*'Norm-coeff'!$O$7</f>
        <v>2.0907583608832998</v>
      </c>
      <c r="BU799" s="54">
        <f>'Norm-coeff'!$C$8+$AX799*'Norm-coeff'!$D$8+$AY799*'Norm-coeff'!$E$8+$AZ799*'Norm-coeff'!$F$8+$BA799*'Norm-coeff'!$G$8+$BB799*'Norm-coeff'!$H$8+$BC799*'Norm-coeff'!$I$8+$BD799*'Norm-coeff'!$J$8+$BE799*'Norm-coeff'!$K$8+$BF799*'Norm-coeff'!$L$8+$BG799*'Norm-coeff'!$M$8+$BH799*'Norm-coeff'!$N$8+$BI799*'Norm-coeff'!$O$8</f>
        <v>0.65894159836244504</v>
      </c>
      <c r="BV799" s="54">
        <f>'Norm-coeff'!$C$9+$AX799*'Norm-coeff'!$D$9+$AY799*'Norm-coeff'!$E$9+$AZ799*'Norm-coeff'!$F$9+$BA799*'Norm-coeff'!$G$9+$BB799*'Norm-coeff'!$H$9+$BC799*'Norm-coeff'!$I$9+$BD799*'Norm-coeff'!$J$9+$BE799*'Norm-coeff'!$K$9+$BF799*'Norm-coeff'!$L$9+$BG799*'Norm-coeff'!$M$9+$BH799*'Norm-coeff'!$N$9+$BI799*'Norm-coeff'!$O$9</f>
        <v>1.48961085014701</v>
      </c>
      <c r="BW799" s="54">
        <f>'Norm-coeff'!$C$10+$AX799*'Norm-coeff'!$D$10+$AY799*'Norm-coeff'!$E$10+$AZ799*'Norm-coeff'!$F$10+$BA799*'Norm-coeff'!$G$10+$BB799*'Norm-coeff'!$H$10+$BC799*'Norm-coeff'!$I$10+$BD799*'Norm-coeff'!$J$10+$BE799*'Norm-coeff'!$K$10+$BF799*'Norm-coeff'!$L$10+$BG799*'Norm-coeff'!$M$10+$BH799*'Norm-coeff'!$N$10+$BI799*'Norm-coeff'!$O$10</f>
        <v>1.42058735749591</v>
      </c>
      <c r="BX799" s="54">
        <f>'Norm-coeff'!$C$11+$AX799*'Norm-coeff'!$D$11+$AY799*'Norm-coeff'!$E$11+$AZ799*'Norm-coeff'!$F$11+$BA799*'Norm-coeff'!$G$11+$BB799*'Norm-coeff'!$H$11+$BC799*'Norm-coeff'!$I$11+$BD799*'Norm-coeff'!$J$11+$BE799*'Norm-coeff'!$K$11+$BF799*'Norm-coeff'!$L$11+$BG799*'Norm-coeff'!$M$11+$BH799*'Norm-coeff'!$N$11+$BI799*'Norm-coeff'!$O$11</f>
        <v>0.221233014421479</v>
      </c>
      <c r="BY799" s="54">
        <f>'Norm-coeff'!$C$12+$AX799*'Norm-coeff'!$D$12+$AY799*'Norm-coeff'!$E$12+$AZ799*'Norm-coeff'!$F$12+$BA799*'Norm-coeff'!$G$12+$BB799*'Norm-coeff'!$H$12+$BC799*'Norm-coeff'!$I$12+$BD799*'Norm-coeff'!$J$12+$BE799*'Norm-coeff'!$K$12+$BF799*'Norm-coeff'!$L$12+$BG799*'Norm-coeff'!$M$12+$BH799*'Norm-coeff'!$N$12+$BI799*'Norm-coeff'!$O$12</f>
        <v>0.283527502056037</v>
      </c>
      <c r="BZ799" s="54">
        <f>'Norm-coeff'!$C$13+$AX799*'Norm-coeff'!$D$13+$AY799*'Norm-coeff'!$E$13+$AZ799*'Norm-coeff'!$F$13+$BA799*'Norm-coeff'!$G$13+$BB799*'Norm-coeff'!$H$13+$BC799*'Norm-coeff'!$I$13+$BD799*'Norm-coeff'!$J$13+$BE799*'Norm-coeff'!$K$13+$BF799*'Norm-coeff'!$L$13+$BG799*'Norm-coeff'!$M$13+$BH799*'Norm-coeff'!$N$13+$BI799*'Norm-coeff'!$O$13</f>
        <v>-4.1864930554451202E-2</v>
      </c>
      <c r="CA799" s="54">
        <f>'Norm-coeff'!$C$14+$AX799*'Norm-coeff'!$D$14+$AY799*'Norm-coeff'!$E$14+$AZ799*'Norm-coeff'!$F$14+$BA799*'Norm-coeff'!$G$14+$BB799*'Norm-coeff'!$H$14+$BC799*'Norm-coeff'!$I$14+$BD799*'Norm-coeff'!$J$14+$BE799*'Norm-coeff'!$K$14+$BF799*'Norm-coeff'!$L$14+$BG799*'Norm-coeff'!$M$14+$BH799*'Norm-coeff'!$N$14+$BI799*'Norm-coeff'!$O$14</f>
        <v>4.2526983164477103</v>
      </c>
      <c r="CC799" s="54">
        <f t="shared" si="2394"/>
        <v>0</v>
      </c>
      <c r="CG799" s="54">
        <f t="shared" si="2270"/>
        <v>0</v>
      </c>
      <c r="CH799" s="54">
        <f t="shared" si="2248"/>
        <v>0</v>
      </c>
      <c r="CI799" s="54">
        <f t="shared" si="2271"/>
        <v>0</v>
      </c>
      <c r="CJ799" s="56">
        <f t="shared" si="2272"/>
        <v>0</v>
      </c>
      <c r="CK799" s="54">
        <f t="shared" si="2273"/>
        <v>0</v>
      </c>
      <c r="CL799" s="54">
        <f t="shared" si="2274"/>
        <v>0</v>
      </c>
      <c r="CM799" s="54">
        <f t="shared" si="2275"/>
        <v>0</v>
      </c>
      <c r="CN799" s="54">
        <f t="shared" si="2276"/>
        <v>0</v>
      </c>
      <c r="CO799" s="54">
        <f t="shared" si="2277"/>
        <v>0</v>
      </c>
      <c r="CP799" s="54">
        <f t="shared" si="2278"/>
        <v>0</v>
      </c>
      <c r="CQ799" s="54">
        <f t="shared" si="2279"/>
        <v>0</v>
      </c>
      <c r="CR799" s="54">
        <f t="shared" si="2280"/>
        <v>0</v>
      </c>
      <c r="CS799" s="54">
        <f t="shared" si="2281"/>
        <v>0</v>
      </c>
      <c r="CU799" s="54">
        <f t="shared" si="2282"/>
        <v>0</v>
      </c>
      <c r="CV799" s="54">
        <f t="shared" si="2283"/>
        <v>0</v>
      </c>
      <c r="CW799" s="54">
        <f t="shared" si="2284"/>
        <v>0</v>
      </c>
      <c r="CX799" s="54">
        <f t="shared" si="2285"/>
        <v>0</v>
      </c>
      <c r="CZ799" s="54">
        <f t="shared" si="2286"/>
        <v>0</v>
      </c>
      <c r="DA799" s="54">
        <f t="shared" si="2287"/>
        <v>0</v>
      </c>
      <c r="DB799" s="54">
        <f t="shared" si="2288"/>
        <v>0</v>
      </c>
      <c r="DC799" s="54">
        <f t="shared" si="2289"/>
        <v>0</v>
      </c>
      <c r="DD799" s="54">
        <f t="shared" si="2290"/>
        <v>0</v>
      </c>
      <c r="DE799" s="54">
        <f t="shared" si="2291"/>
        <v>0</v>
      </c>
      <c r="DF799" s="54">
        <f t="shared" si="2292"/>
        <v>0</v>
      </c>
      <c r="DG799" s="54">
        <f t="shared" si="2293"/>
        <v>2</v>
      </c>
      <c r="DH799" s="71">
        <f t="shared" si="2294"/>
        <v>0</v>
      </c>
      <c r="DI799" s="71">
        <f t="shared" si="2295"/>
        <v>0</v>
      </c>
      <c r="DJ799" s="54">
        <f t="shared" si="2296"/>
        <v>0</v>
      </c>
      <c r="DK799" s="54">
        <f t="shared" si="2297"/>
        <v>2</v>
      </c>
      <c r="DL799" s="4">
        <f t="shared" si="2222"/>
        <v>0</v>
      </c>
      <c r="DM799" s="3">
        <f t="shared" si="2298"/>
        <v>0</v>
      </c>
      <c r="DN799" s="3">
        <f t="shared" si="2299"/>
        <v>0</v>
      </c>
      <c r="DO799" s="4" t="e">
        <f t="shared" si="2300"/>
        <v>#DIV/0!</v>
      </c>
      <c r="DP799" s="57"/>
      <c r="DQ799" s="57"/>
      <c r="DR799" s="56">
        <f t="shared" si="2223"/>
        <v>2</v>
      </c>
      <c r="DS799" s="56">
        <f t="shared" si="2224"/>
        <v>0</v>
      </c>
      <c r="DT799" s="38">
        <f t="shared" si="2225"/>
        <v>0</v>
      </c>
      <c r="DU799" s="38">
        <f t="shared" si="2301"/>
        <v>2</v>
      </c>
      <c r="DV799" s="38">
        <f t="shared" si="2226"/>
        <v>0</v>
      </c>
      <c r="DW799" s="39">
        <f t="shared" si="2227"/>
        <v>0</v>
      </c>
      <c r="DX799" s="39">
        <f t="shared" si="2228"/>
        <v>0</v>
      </c>
      <c r="DY799" s="39">
        <f t="shared" si="2229"/>
        <v>0</v>
      </c>
      <c r="DZ799" s="39">
        <f t="shared" si="2230"/>
        <v>0</v>
      </c>
      <c r="EA799" s="39">
        <f t="shared" si="2231"/>
        <v>0</v>
      </c>
      <c r="EB799" s="37" t="e">
        <f t="shared" si="2302"/>
        <v>#DIV/0!</v>
      </c>
      <c r="EC799" s="37" t="e">
        <f t="shared" si="2303"/>
        <v>#DIV/0!</v>
      </c>
      <c r="ED799" s="37" t="e">
        <f t="shared" si="2304"/>
        <v>#DIV/0!</v>
      </c>
      <c r="EE799" s="37" t="e">
        <f t="shared" si="2305"/>
        <v>#DIV/0!</v>
      </c>
      <c r="EF799" s="39" t="e">
        <f t="shared" si="2306"/>
        <v>#DIV/0!</v>
      </c>
      <c r="EG799" s="37" t="e">
        <f t="shared" si="2307"/>
        <v>#DIV/0!</v>
      </c>
      <c r="EH799" s="37" t="e">
        <f t="shared" si="2308"/>
        <v>#DIV/0!</v>
      </c>
      <c r="EI799" s="11" t="b">
        <f t="shared" si="2309"/>
        <v>1</v>
      </c>
      <c r="EJ799" s="11" t="b">
        <f t="shared" si="2310"/>
        <v>0</v>
      </c>
      <c r="EK799" s="39" t="e">
        <f t="shared" si="2311"/>
        <v>#DIV/0!</v>
      </c>
      <c r="EL799" s="39" t="e">
        <f t="shared" si="2312"/>
        <v>#DIV/0!</v>
      </c>
      <c r="EM799" s="39" t="e">
        <f t="shared" si="2313"/>
        <v>#DIV/0!</v>
      </c>
      <c r="EN799" s="39" t="e">
        <f t="shared" si="2314"/>
        <v>#DIV/0!</v>
      </c>
      <c r="EO799" s="39" t="e">
        <f t="shared" si="2315"/>
        <v>#DIV/0!</v>
      </c>
      <c r="EP799" s="39" t="e">
        <f t="shared" si="2316"/>
        <v>#DIV/0!</v>
      </c>
      <c r="EQ799" s="39" t="e">
        <f t="shared" si="2317"/>
        <v>#DIV/0!</v>
      </c>
      <c r="ER799" s="39" t="e">
        <f t="shared" si="2318"/>
        <v>#DIV/0!</v>
      </c>
      <c r="ES799" s="58" t="str">
        <f t="shared" si="2319"/>
        <v>(OH,F,Cl)-dominate amphibole</v>
      </c>
      <c r="ET799" s="58" t="e">
        <f t="shared" si="2320"/>
        <v>#N/A</v>
      </c>
      <c r="EU799" s="56">
        <f t="shared" si="2232"/>
        <v>0</v>
      </c>
      <c r="EV799" s="56">
        <f t="shared" si="2233"/>
        <v>0</v>
      </c>
      <c r="EW799" s="56">
        <f t="shared" si="2234"/>
        <v>0</v>
      </c>
      <c r="EX799" s="56">
        <f t="shared" si="2235"/>
        <v>0</v>
      </c>
      <c r="EY799" s="56">
        <f t="shared" si="2236"/>
        <v>0</v>
      </c>
      <c r="EZ799" s="56">
        <f t="shared" si="2237"/>
        <v>0</v>
      </c>
      <c r="FA799" s="39">
        <f t="shared" si="2238"/>
        <v>0</v>
      </c>
      <c r="FB799" s="39">
        <f t="shared" si="2239"/>
        <v>0</v>
      </c>
      <c r="FC799" s="54">
        <f t="shared" si="2240"/>
        <v>0</v>
      </c>
      <c r="FD799" s="54">
        <f t="shared" si="2241"/>
        <v>0</v>
      </c>
      <c r="FE799" s="39">
        <f t="shared" si="2242"/>
        <v>0</v>
      </c>
      <c r="FF799" s="54">
        <f t="shared" si="2243"/>
        <v>0</v>
      </c>
      <c r="FG799" s="39">
        <f t="shared" si="2244"/>
        <v>0</v>
      </c>
      <c r="FH799" s="39">
        <f t="shared" si="2321"/>
        <v>0</v>
      </c>
      <c r="FI799" s="39">
        <f t="shared" si="2322"/>
        <v>0</v>
      </c>
      <c r="FJ799" s="39">
        <f t="shared" si="2323"/>
        <v>0</v>
      </c>
      <c r="FK799" s="39" t="e">
        <f t="shared" si="2324"/>
        <v>#DIV/0!</v>
      </c>
      <c r="FL799" s="39" t="e">
        <f t="shared" si="2325"/>
        <v>#DIV/0!</v>
      </c>
      <c r="FM799" s="39" t="e">
        <f t="shared" si="2326"/>
        <v>#DIV/0!</v>
      </c>
      <c r="FN799" s="39">
        <f t="shared" si="2327"/>
        <v>1</v>
      </c>
      <c r="FO799" s="39">
        <f t="shared" si="2245"/>
        <v>0</v>
      </c>
      <c r="FP799" s="39">
        <f t="shared" si="2246"/>
        <v>0</v>
      </c>
      <c r="FQ799" s="39">
        <f t="shared" si="2247"/>
        <v>0</v>
      </c>
      <c r="FR799" s="39">
        <f t="shared" si="2328"/>
        <v>0</v>
      </c>
      <c r="FS799" s="39">
        <f t="shared" si="2329"/>
        <v>0</v>
      </c>
      <c r="FU799" s="39" t="e">
        <f t="shared" si="2330"/>
        <v>#DIV/0!</v>
      </c>
      <c r="FV799" s="39" t="e">
        <f t="shared" si="2331"/>
        <v>#DIV/0!</v>
      </c>
      <c r="FW799" s="39" t="e">
        <f t="shared" si="2332"/>
        <v>#DIV/0!</v>
      </c>
      <c r="FY799" s="39" t="e">
        <f t="shared" si="2333"/>
        <v>#DIV/0!</v>
      </c>
      <c r="FZ799" s="39" t="e">
        <f t="shared" si="2334"/>
        <v>#DIV/0!</v>
      </c>
      <c r="GA799" s="39" t="e">
        <f t="shared" si="2335"/>
        <v>#DIV/0!</v>
      </c>
      <c r="GB799" s="39" t="e">
        <f t="shared" si="2336"/>
        <v>#DIV/0!</v>
      </c>
      <c r="GC799" s="39" t="e">
        <f t="shared" si="2337"/>
        <v>#DIV/0!</v>
      </c>
      <c r="GD799" s="39" t="e">
        <f t="shared" si="2338"/>
        <v>#DIV/0!</v>
      </c>
      <c r="GE799" s="39" t="e">
        <f t="shared" si="2339"/>
        <v>#DIV/0!</v>
      </c>
      <c r="GF799" s="39" t="e">
        <f t="shared" si="2340"/>
        <v>#DIV/0!</v>
      </c>
      <c r="GG799" s="39" t="e">
        <f t="shared" si="2341"/>
        <v>#DIV/0!</v>
      </c>
      <c r="GH799" s="39" t="e">
        <f t="shared" si="2342"/>
        <v>#DIV/0!</v>
      </c>
      <c r="GI799" s="39"/>
      <c r="GJ799" s="39" t="e">
        <f t="shared" si="2343"/>
        <v>#DIV/0!</v>
      </c>
      <c r="GK799" s="39" t="e">
        <f t="shared" si="2344"/>
        <v>#DIV/0!</v>
      </c>
      <c r="GL799" s="39" t="e">
        <f t="shared" si="2345"/>
        <v>#DIV/0!</v>
      </c>
      <c r="GM799" s="39" t="e">
        <f t="shared" si="2346"/>
        <v>#DIV/0!</v>
      </c>
      <c r="GN799" s="39" t="e">
        <f t="shared" si="2347"/>
        <v>#DIV/0!</v>
      </c>
      <c r="GO799" s="57"/>
      <c r="GP799" s="57" t="e">
        <f t="shared" si="2348"/>
        <v>#DIV/0!</v>
      </c>
      <c r="GQ799" s="59" t="e">
        <f t="shared" si="2349"/>
        <v>#DIV/0!</v>
      </c>
      <c r="GR799" s="41" t="e">
        <f t="shared" si="2350"/>
        <v>#DIV/0!</v>
      </c>
      <c r="GS799" s="57" t="e">
        <f t="shared" si="2351"/>
        <v>#DIV/0!</v>
      </c>
      <c r="GT799" s="57" t="e">
        <f t="shared" si="2352"/>
        <v>#DIV/0!</v>
      </c>
      <c r="GU799" s="57" t="e">
        <f t="shared" si="2353"/>
        <v>#DIV/0!</v>
      </c>
      <c r="GV799" s="57"/>
      <c r="GW799" s="42" t="e">
        <f t="shared" si="2354"/>
        <v>#DIV/0!</v>
      </c>
      <c r="GX799" s="42" t="e">
        <f t="shared" si="2355"/>
        <v>#DIV/0!</v>
      </c>
      <c r="GY799" s="42" t="e">
        <f t="shared" si="2356"/>
        <v>#DIV/0!</v>
      </c>
      <c r="GZ799" s="57"/>
      <c r="HA799" s="2" t="e">
        <f t="shared" si="2357"/>
        <v>#DIV/0!</v>
      </c>
      <c r="HB799" s="2" t="e">
        <f t="shared" si="2358"/>
        <v>#DIV/0!</v>
      </c>
      <c r="HC799" s="2" t="e">
        <f t="shared" si="2359"/>
        <v>#DIV/0!</v>
      </c>
      <c r="HD799" s="2" t="e">
        <f t="shared" si="2360"/>
        <v>#DIV/0!</v>
      </c>
      <c r="HE799" s="2" t="e">
        <f t="shared" si="2361"/>
        <v>#DIV/0!</v>
      </c>
      <c r="HF799" s="2" t="e">
        <f t="shared" si="2362"/>
        <v>#DIV/0!</v>
      </c>
      <c r="HG799" s="2" t="e">
        <f t="shared" si="2363"/>
        <v>#DIV/0!</v>
      </c>
      <c r="HH799" s="2" t="e">
        <f t="shared" si="2364"/>
        <v>#DIV/0!</v>
      </c>
      <c r="HI799" s="2" t="e">
        <f t="shared" si="2365"/>
        <v>#DIV/0!</v>
      </c>
      <c r="HJ799" s="11" t="e">
        <f t="shared" si="2366"/>
        <v>#DIV/0!</v>
      </c>
      <c r="HK799" s="60" t="e">
        <f t="shared" si="2367"/>
        <v>#DIV/0!</v>
      </c>
      <c r="HL799" s="57"/>
      <c r="HM799" s="57" t="e">
        <f t="shared" si="2368"/>
        <v>#DIV/0!</v>
      </c>
      <c r="HN799" s="57" t="e">
        <f t="shared" si="2369"/>
        <v>#DIV/0!</v>
      </c>
      <c r="HO799" s="57" t="e">
        <f t="shared" si="2370"/>
        <v>#DIV/0!</v>
      </c>
      <c r="HP799" s="57" t="e">
        <f t="shared" si="2371"/>
        <v>#DIV/0!</v>
      </c>
      <c r="HQ799" s="57" t="e">
        <f t="shared" si="2372"/>
        <v>#DIV/0!</v>
      </c>
      <c r="HR799" s="57"/>
      <c r="HS799" s="57" t="e">
        <f t="shared" si="2373"/>
        <v>#DIV/0!</v>
      </c>
      <c r="HT799" s="57" t="e">
        <f t="shared" si="2374"/>
        <v>#DIV/0!</v>
      </c>
      <c r="HU799" s="57" t="e">
        <f t="shared" si="2375"/>
        <v>#DIV/0!</v>
      </c>
      <c r="HV799" s="57" t="e">
        <f t="shared" si="2376"/>
        <v>#DIV/0!</v>
      </c>
      <c r="HW799" s="57" t="e">
        <f t="shared" si="2377"/>
        <v>#DIV/0!</v>
      </c>
      <c r="HX799" s="57"/>
      <c r="HY799" s="57" t="e">
        <f t="shared" si="2378"/>
        <v>#DIV/0!</v>
      </c>
      <c r="HZ799" s="57" t="e">
        <f t="shared" si="2379"/>
        <v>#DIV/0!</v>
      </c>
      <c r="IA799" s="57"/>
      <c r="IB799" s="61">
        <f t="shared" si="2380"/>
        <v>0</v>
      </c>
      <c r="IC799" s="57" t="str">
        <f t="shared" si="2381"/>
        <v/>
      </c>
      <c r="ID799" s="42"/>
      <c r="IE799" s="2" t="str">
        <f t="shared" si="2382"/>
        <v/>
      </c>
      <c r="IF799" s="60" t="e">
        <f t="shared" si="2383"/>
        <v>#DIV/0!</v>
      </c>
      <c r="IG799" s="60" t="str">
        <f t="shared" si="2384"/>
        <v/>
      </c>
      <c r="IH799" s="60" t="str">
        <f t="shared" si="2385"/>
        <v>zinco-</v>
      </c>
      <c r="II799" s="60" t="str">
        <f t="shared" si="2386"/>
        <v>mangano-</v>
      </c>
      <c r="IJ799" s="60" t="e">
        <f t="shared" si="2387"/>
        <v>#DIV/0!</v>
      </c>
      <c r="IK799" s="60" t="e">
        <f t="shared" si="2388"/>
        <v>#DIV/0!</v>
      </c>
      <c r="IL799" s="60" t="e">
        <f t="shared" si="2389"/>
        <v>#DIV/0!</v>
      </c>
      <c r="IM799" s="60" t="e">
        <f t="shared" si="2390"/>
        <v>#DIV/0!</v>
      </c>
      <c r="IN799" s="60" t="str">
        <f t="shared" si="2391"/>
        <v/>
      </c>
      <c r="IO799" s="60" t="str">
        <f t="shared" si="2392"/>
        <v/>
      </c>
      <c r="IP799" s="57"/>
      <c r="IQ799" s="57" t="str">
        <f t="shared" si="2393"/>
        <v>ERROR!!</v>
      </c>
    </row>
    <row r="800" spans="24:251">
      <c r="X800" s="29">
        <f t="shared" si="2249"/>
        <v>0</v>
      </c>
      <c r="Y800" s="29">
        <f t="shared" si="2250"/>
        <v>0</v>
      </c>
      <c r="Z800" s="29" t="e">
        <f t="shared" si="2251"/>
        <v>#DIV/0!</v>
      </c>
      <c r="AA800" s="29" t="e">
        <f t="shared" si="2252"/>
        <v>#DIV/0!</v>
      </c>
      <c r="AB800" s="29" t="e">
        <f t="shared" si="2253"/>
        <v>#DIV/0!</v>
      </c>
      <c r="AC800" s="29" t="e">
        <f t="shared" si="2254"/>
        <v>#DIV/0!</v>
      </c>
      <c r="AF800" s="23">
        <v>60.084299999999999</v>
      </c>
      <c r="AG800" s="23">
        <v>79.878799999999998</v>
      </c>
      <c r="AH800" s="23">
        <v>101.96120000000001</v>
      </c>
      <c r="AI800" s="23">
        <v>151.99039999999999</v>
      </c>
      <c r="AJ800" s="23">
        <v>159.69</v>
      </c>
      <c r="AK800" s="23">
        <v>71.846400000000003</v>
      </c>
      <c r="AL800" s="23">
        <v>70.9375</v>
      </c>
      <c r="AM800" s="23">
        <v>40.304400000000001</v>
      </c>
      <c r="AN800" s="23">
        <v>56.077399999999997</v>
      </c>
      <c r="AO800" s="23">
        <v>61.978999999999999</v>
      </c>
      <c r="AP800" s="23">
        <v>94.195999999999998</v>
      </c>
      <c r="AQ800" s="23">
        <v>18.998000000000001</v>
      </c>
      <c r="AR800" s="23">
        <v>35.450000000000003</v>
      </c>
      <c r="AS800" s="23">
        <v>29.88</v>
      </c>
      <c r="AT800" s="23">
        <v>74.691999999999993</v>
      </c>
      <c r="AU800" s="23">
        <v>81.39</v>
      </c>
      <c r="AX800" s="54">
        <f t="shared" si="2255"/>
        <v>0</v>
      </c>
      <c r="AY800" s="54">
        <f t="shared" si="2256"/>
        <v>0</v>
      </c>
      <c r="AZ800" s="54">
        <f t="shared" si="2257"/>
        <v>0</v>
      </c>
      <c r="BA800" s="54">
        <f t="shared" si="2258"/>
        <v>0</v>
      </c>
      <c r="BB800" s="54">
        <f t="shared" si="2259"/>
        <v>0</v>
      </c>
      <c r="BC800" s="54">
        <f t="shared" si="2260"/>
        <v>0</v>
      </c>
      <c r="BD800" s="54">
        <f t="shared" si="2261"/>
        <v>0</v>
      </c>
      <c r="BE800" s="54">
        <f t="shared" si="2262"/>
        <v>0</v>
      </c>
      <c r="BF800" s="54">
        <f t="shared" si="2263"/>
        <v>0</v>
      </c>
      <c r="BG800" s="54">
        <f t="shared" si="2264"/>
        <v>0</v>
      </c>
      <c r="BH800" s="54">
        <f t="shared" si="2265"/>
        <v>0</v>
      </c>
      <c r="BI800" s="54">
        <f t="shared" si="2266"/>
        <v>0</v>
      </c>
      <c r="BJ800" s="54">
        <f t="shared" si="2267"/>
        <v>0</v>
      </c>
      <c r="BK800" s="54">
        <f t="shared" si="2268"/>
        <v>0</v>
      </c>
      <c r="BL800" s="54">
        <f t="shared" si="2269"/>
        <v>0</v>
      </c>
      <c r="BM800" s="42"/>
      <c r="BO800" s="54">
        <f>'Norm-coeff'!$C$2+$AX800*'Norm-coeff'!$D$2+$AY800*'Norm-coeff'!$E$2+$AZ800*'Norm-coeff'!$F$2+$BA800*'Norm-coeff'!$G$2+$BB800*'Norm-coeff'!$H$2+$BC800*'Norm-coeff'!$I$2+$BD800*'Norm-coeff'!$J$2+$BE800*'Norm-coeff'!$K$2+$BF800*'Norm-coeff'!$L$2+$BG800*'Norm-coeff'!$M$2+$BH800*'Norm-coeff'!$N$2+$BI800*'Norm-coeff'!$O$2</f>
        <v>5.4045421474420303</v>
      </c>
      <c r="BP800" s="54">
        <f>'Norm-coeff'!$C$3+$AX800*'Norm-coeff'!$D$3+$AY800*'Norm-coeff'!$E$3+$AZ800*'Norm-coeff'!$F$3+$BA800*'Norm-coeff'!$G$3+$BB800*'Norm-coeff'!$H$3+$BC800*'Norm-coeff'!$I$3+$BD800*'Norm-coeff'!$J$3+$BE800*'Norm-coeff'!$K$3+$BF800*'Norm-coeff'!$L$3+$BG800*'Norm-coeff'!$M$3+$BH800*'Norm-coeff'!$N$3+$BI800*'Norm-coeff'!$O$3</f>
        <v>3.15319116612705</v>
      </c>
      <c r="BQ800" s="54">
        <f>'Norm-coeff'!$C$4+$AX800*'Norm-coeff'!$D$4+$AY800*'Norm-coeff'!$E$4+$AZ800*'Norm-coeff'!$F$4+$BA800*'Norm-coeff'!$G$4+$BB800*'Norm-coeff'!$H$4+$BC800*'Norm-coeff'!$I$4+$BD800*'Norm-coeff'!$J$4+$BE800*'Norm-coeff'!$K$4+$BF800*'Norm-coeff'!$L$4+$BG800*'Norm-coeff'!$M$4+$BH800*'Norm-coeff'!$N$4+$BI800*'Norm-coeff'!$O$4</f>
        <v>1.42115649462768</v>
      </c>
      <c r="BR800" s="54">
        <f>'Norm-coeff'!$C$5+$AX800*'Norm-coeff'!$D$5+$AY800*'Norm-coeff'!$E$5+$AZ800*'Norm-coeff'!$F$5+$BA800*'Norm-coeff'!$G$5+$BB800*'Norm-coeff'!$H$5+$BC800*'Norm-coeff'!$I$5+$BD800*'Norm-coeff'!$J$5+$BE800*'Norm-coeff'!$K$5+$BF800*'Norm-coeff'!$L$5+$BG800*'Norm-coeff'!$M$5+$BH800*'Norm-coeff'!$N$5+$BI800*'Norm-coeff'!$O$5</f>
        <v>1.0553329241296201</v>
      </c>
      <c r="BS800" s="54">
        <f>'Norm-coeff'!$C$6+$AX800*'Norm-coeff'!$D$6+$AY800*'Norm-coeff'!$E$6+$AZ800*'Norm-coeff'!$F$6+$BA800*'Norm-coeff'!$G$6+$BB800*'Norm-coeff'!$H$6+$BC800*'Norm-coeff'!$I$6+$BD800*'Norm-coeff'!$J$6+$BE800*'Norm-coeff'!$K$6+$BF800*'Norm-coeff'!$L$6+$BG800*'Norm-coeff'!$M$6+$BH800*'Norm-coeff'!$N$6+$BI800*'Norm-coeff'!$O$6</f>
        <v>-1.48700885495103E-2</v>
      </c>
      <c r="BT800" s="54">
        <f>'Norm-coeff'!$C$7+$AX800*'Norm-coeff'!$D$7+$AY800*'Norm-coeff'!$E$7+$AZ800*'Norm-coeff'!$F$7+$BA800*'Norm-coeff'!$G$7+$BB800*'Norm-coeff'!$H$7+$BC800*'Norm-coeff'!$I$7+$BD800*'Norm-coeff'!$J$7+$BE800*'Norm-coeff'!$K$7+$BF800*'Norm-coeff'!$L$7+$BG800*'Norm-coeff'!$M$7+$BH800*'Norm-coeff'!$N$7+$BI800*'Norm-coeff'!$O$7</f>
        <v>2.0907583608832998</v>
      </c>
      <c r="BU800" s="54">
        <f>'Norm-coeff'!$C$8+$AX800*'Norm-coeff'!$D$8+$AY800*'Norm-coeff'!$E$8+$AZ800*'Norm-coeff'!$F$8+$BA800*'Norm-coeff'!$G$8+$BB800*'Norm-coeff'!$H$8+$BC800*'Norm-coeff'!$I$8+$BD800*'Norm-coeff'!$J$8+$BE800*'Norm-coeff'!$K$8+$BF800*'Norm-coeff'!$L$8+$BG800*'Norm-coeff'!$M$8+$BH800*'Norm-coeff'!$N$8+$BI800*'Norm-coeff'!$O$8</f>
        <v>0.65894159836244504</v>
      </c>
      <c r="BV800" s="54">
        <f>'Norm-coeff'!$C$9+$AX800*'Norm-coeff'!$D$9+$AY800*'Norm-coeff'!$E$9+$AZ800*'Norm-coeff'!$F$9+$BA800*'Norm-coeff'!$G$9+$BB800*'Norm-coeff'!$H$9+$BC800*'Norm-coeff'!$I$9+$BD800*'Norm-coeff'!$J$9+$BE800*'Norm-coeff'!$K$9+$BF800*'Norm-coeff'!$L$9+$BG800*'Norm-coeff'!$M$9+$BH800*'Norm-coeff'!$N$9+$BI800*'Norm-coeff'!$O$9</f>
        <v>1.48961085014701</v>
      </c>
      <c r="BW800" s="54">
        <f>'Norm-coeff'!$C$10+$AX800*'Norm-coeff'!$D$10+$AY800*'Norm-coeff'!$E$10+$AZ800*'Norm-coeff'!$F$10+$BA800*'Norm-coeff'!$G$10+$BB800*'Norm-coeff'!$H$10+$BC800*'Norm-coeff'!$I$10+$BD800*'Norm-coeff'!$J$10+$BE800*'Norm-coeff'!$K$10+$BF800*'Norm-coeff'!$L$10+$BG800*'Norm-coeff'!$M$10+$BH800*'Norm-coeff'!$N$10+$BI800*'Norm-coeff'!$O$10</f>
        <v>1.42058735749591</v>
      </c>
      <c r="BX800" s="54">
        <f>'Norm-coeff'!$C$11+$AX800*'Norm-coeff'!$D$11+$AY800*'Norm-coeff'!$E$11+$AZ800*'Norm-coeff'!$F$11+$BA800*'Norm-coeff'!$G$11+$BB800*'Norm-coeff'!$H$11+$BC800*'Norm-coeff'!$I$11+$BD800*'Norm-coeff'!$J$11+$BE800*'Norm-coeff'!$K$11+$BF800*'Norm-coeff'!$L$11+$BG800*'Norm-coeff'!$M$11+$BH800*'Norm-coeff'!$N$11+$BI800*'Norm-coeff'!$O$11</f>
        <v>0.221233014421479</v>
      </c>
      <c r="BY800" s="54">
        <f>'Norm-coeff'!$C$12+$AX800*'Norm-coeff'!$D$12+$AY800*'Norm-coeff'!$E$12+$AZ800*'Norm-coeff'!$F$12+$BA800*'Norm-coeff'!$G$12+$BB800*'Norm-coeff'!$H$12+$BC800*'Norm-coeff'!$I$12+$BD800*'Norm-coeff'!$J$12+$BE800*'Norm-coeff'!$K$12+$BF800*'Norm-coeff'!$L$12+$BG800*'Norm-coeff'!$M$12+$BH800*'Norm-coeff'!$N$12+$BI800*'Norm-coeff'!$O$12</f>
        <v>0.283527502056037</v>
      </c>
      <c r="BZ800" s="54">
        <f>'Norm-coeff'!$C$13+$AX800*'Norm-coeff'!$D$13+$AY800*'Norm-coeff'!$E$13+$AZ800*'Norm-coeff'!$F$13+$BA800*'Norm-coeff'!$G$13+$BB800*'Norm-coeff'!$H$13+$BC800*'Norm-coeff'!$I$13+$BD800*'Norm-coeff'!$J$13+$BE800*'Norm-coeff'!$K$13+$BF800*'Norm-coeff'!$L$13+$BG800*'Norm-coeff'!$M$13+$BH800*'Norm-coeff'!$N$13+$BI800*'Norm-coeff'!$O$13</f>
        <v>-4.1864930554451202E-2</v>
      </c>
      <c r="CA800" s="54">
        <f>'Norm-coeff'!$C$14+$AX800*'Norm-coeff'!$D$14+$AY800*'Norm-coeff'!$E$14+$AZ800*'Norm-coeff'!$F$14+$BA800*'Norm-coeff'!$G$14+$BB800*'Norm-coeff'!$H$14+$BC800*'Norm-coeff'!$I$14+$BD800*'Norm-coeff'!$J$14+$BE800*'Norm-coeff'!$K$14+$BF800*'Norm-coeff'!$L$14+$BG800*'Norm-coeff'!$M$14+$BH800*'Norm-coeff'!$N$14+$BI800*'Norm-coeff'!$O$14</f>
        <v>4.2526983164477103</v>
      </c>
      <c r="CC800" s="54">
        <f t="shared" si="2394"/>
        <v>0</v>
      </c>
      <c r="CG800" s="54">
        <f t="shared" si="2270"/>
        <v>0</v>
      </c>
      <c r="CH800" s="54">
        <f t="shared" si="2248"/>
        <v>0</v>
      </c>
      <c r="CI800" s="54">
        <f t="shared" si="2271"/>
        <v>0</v>
      </c>
      <c r="CJ800" s="56">
        <f t="shared" si="2272"/>
        <v>0</v>
      </c>
      <c r="CK800" s="54">
        <f t="shared" si="2273"/>
        <v>0</v>
      </c>
      <c r="CL800" s="54">
        <f t="shared" si="2274"/>
        <v>0</v>
      </c>
      <c r="CM800" s="54">
        <f t="shared" si="2275"/>
        <v>0</v>
      </c>
      <c r="CN800" s="54">
        <f t="shared" si="2276"/>
        <v>0</v>
      </c>
      <c r="CO800" s="54">
        <f t="shared" si="2277"/>
        <v>0</v>
      </c>
      <c r="CP800" s="54">
        <f t="shared" si="2278"/>
        <v>0</v>
      </c>
      <c r="CQ800" s="54">
        <f t="shared" si="2279"/>
        <v>0</v>
      </c>
      <c r="CR800" s="54">
        <f t="shared" si="2280"/>
        <v>0</v>
      </c>
      <c r="CS800" s="54">
        <f t="shared" si="2281"/>
        <v>0</v>
      </c>
      <c r="CU800" s="54">
        <f t="shared" si="2282"/>
        <v>0</v>
      </c>
      <c r="CV800" s="54">
        <f t="shared" si="2283"/>
        <v>0</v>
      </c>
      <c r="CW800" s="54">
        <f t="shared" si="2284"/>
        <v>0</v>
      </c>
      <c r="CX800" s="54">
        <f t="shared" si="2285"/>
        <v>0</v>
      </c>
      <c r="CZ800" s="54">
        <f t="shared" si="2286"/>
        <v>0</v>
      </c>
      <c r="DA800" s="54">
        <f t="shared" si="2287"/>
        <v>0</v>
      </c>
      <c r="DB800" s="54">
        <f t="shared" si="2288"/>
        <v>0</v>
      </c>
      <c r="DC800" s="54">
        <f t="shared" si="2289"/>
        <v>0</v>
      </c>
      <c r="DD800" s="54">
        <f t="shared" si="2290"/>
        <v>0</v>
      </c>
      <c r="DE800" s="54">
        <f t="shared" si="2291"/>
        <v>0</v>
      </c>
      <c r="DF800" s="54">
        <f t="shared" si="2292"/>
        <v>0</v>
      </c>
      <c r="DG800" s="54">
        <f t="shared" si="2293"/>
        <v>2</v>
      </c>
      <c r="DH800" s="71">
        <f t="shared" si="2294"/>
        <v>0</v>
      </c>
      <c r="DI800" s="71">
        <f t="shared" si="2295"/>
        <v>0</v>
      </c>
      <c r="DJ800" s="54">
        <f t="shared" si="2296"/>
        <v>0</v>
      </c>
      <c r="DK800" s="54">
        <f t="shared" si="2297"/>
        <v>2</v>
      </c>
      <c r="DL800" s="4">
        <f t="shared" si="2222"/>
        <v>0</v>
      </c>
      <c r="DM800" s="3">
        <f t="shared" si="2298"/>
        <v>0</v>
      </c>
      <c r="DN800" s="3">
        <f t="shared" si="2299"/>
        <v>0</v>
      </c>
      <c r="DO800" s="4" t="e">
        <f t="shared" si="2300"/>
        <v>#DIV/0!</v>
      </c>
      <c r="DP800" s="57"/>
      <c r="DQ800" s="57"/>
      <c r="DR800" s="56">
        <f t="shared" si="2223"/>
        <v>2</v>
      </c>
      <c r="DS800" s="56">
        <f t="shared" si="2224"/>
        <v>0</v>
      </c>
      <c r="DT800" s="38">
        <f t="shared" si="2225"/>
        <v>0</v>
      </c>
      <c r="DU800" s="38">
        <f t="shared" si="2301"/>
        <v>2</v>
      </c>
      <c r="DV800" s="38">
        <f t="shared" si="2226"/>
        <v>0</v>
      </c>
      <c r="DW800" s="39">
        <f t="shared" si="2227"/>
        <v>0</v>
      </c>
      <c r="DX800" s="39">
        <f t="shared" si="2228"/>
        <v>0</v>
      </c>
      <c r="DY800" s="39">
        <f t="shared" si="2229"/>
        <v>0</v>
      </c>
      <c r="DZ800" s="39">
        <f t="shared" si="2230"/>
        <v>0</v>
      </c>
      <c r="EA800" s="39">
        <f t="shared" si="2231"/>
        <v>0</v>
      </c>
      <c r="EB800" s="37" t="e">
        <f t="shared" si="2302"/>
        <v>#DIV/0!</v>
      </c>
      <c r="EC800" s="37" t="e">
        <f t="shared" si="2303"/>
        <v>#DIV/0!</v>
      </c>
      <c r="ED800" s="37" t="e">
        <f t="shared" si="2304"/>
        <v>#DIV/0!</v>
      </c>
      <c r="EE800" s="37" t="e">
        <f t="shared" si="2305"/>
        <v>#DIV/0!</v>
      </c>
      <c r="EF800" s="39" t="e">
        <f t="shared" si="2306"/>
        <v>#DIV/0!</v>
      </c>
      <c r="EG800" s="37" t="e">
        <f t="shared" si="2307"/>
        <v>#DIV/0!</v>
      </c>
      <c r="EH800" s="37" t="e">
        <f t="shared" si="2308"/>
        <v>#DIV/0!</v>
      </c>
      <c r="EI800" s="11" t="b">
        <f t="shared" si="2309"/>
        <v>1</v>
      </c>
      <c r="EJ800" s="11" t="b">
        <f t="shared" si="2310"/>
        <v>0</v>
      </c>
      <c r="EK800" s="39" t="e">
        <f t="shared" si="2311"/>
        <v>#DIV/0!</v>
      </c>
      <c r="EL800" s="39" t="e">
        <f t="shared" si="2312"/>
        <v>#DIV/0!</v>
      </c>
      <c r="EM800" s="39" t="e">
        <f t="shared" si="2313"/>
        <v>#DIV/0!</v>
      </c>
      <c r="EN800" s="39" t="e">
        <f t="shared" si="2314"/>
        <v>#DIV/0!</v>
      </c>
      <c r="EO800" s="39" t="e">
        <f t="shared" si="2315"/>
        <v>#DIV/0!</v>
      </c>
      <c r="EP800" s="39" t="e">
        <f t="shared" si="2316"/>
        <v>#DIV/0!</v>
      </c>
      <c r="EQ800" s="39" t="e">
        <f t="shared" si="2317"/>
        <v>#DIV/0!</v>
      </c>
      <c r="ER800" s="39" t="e">
        <f t="shared" si="2318"/>
        <v>#DIV/0!</v>
      </c>
      <c r="ES800" s="58" t="str">
        <f t="shared" si="2319"/>
        <v>(OH,F,Cl)-dominate amphibole</v>
      </c>
      <c r="ET800" s="58" t="e">
        <f t="shared" si="2320"/>
        <v>#N/A</v>
      </c>
      <c r="EU800" s="56">
        <f t="shared" si="2232"/>
        <v>0</v>
      </c>
      <c r="EV800" s="56">
        <f t="shared" si="2233"/>
        <v>0</v>
      </c>
      <c r="EW800" s="56">
        <f t="shared" si="2234"/>
        <v>0</v>
      </c>
      <c r="EX800" s="56">
        <f t="shared" si="2235"/>
        <v>0</v>
      </c>
      <c r="EY800" s="56">
        <f t="shared" si="2236"/>
        <v>0</v>
      </c>
      <c r="EZ800" s="56">
        <f t="shared" si="2237"/>
        <v>0</v>
      </c>
      <c r="FA800" s="39">
        <f t="shared" si="2238"/>
        <v>0</v>
      </c>
      <c r="FB800" s="39">
        <f t="shared" si="2239"/>
        <v>0</v>
      </c>
      <c r="FC800" s="54">
        <f t="shared" si="2240"/>
        <v>0</v>
      </c>
      <c r="FD800" s="54">
        <f t="shared" si="2241"/>
        <v>0</v>
      </c>
      <c r="FE800" s="39">
        <f t="shared" si="2242"/>
        <v>0</v>
      </c>
      <c r="FF800" s="54">
        <f t="shared" si="2243"/>
        <v>0</v>
      </c>
      <c r="FG800" s="39">
        <f t="shared" si="2244"/>
        <v>0</v>
      </c>
      <c r="FH800" s="39">
        <f t="shared" si="2321"/>
        <v>0</v>
      </c>
      <c r="FI800" s="39">
        <f t="shared" si="2322"/>
        <v>0</v>
      </c>
      <c r="FJ800" s="39">
        <f t="shared" si="2323"/>
        <v>0</v>
      </c>
      <c r="FK800" s="39" t="e">
        <f t="shared" si="2324"/>
        <v>#DIV/0!</v>
      </c>
      <c r="FL800" s="39" t="e">
        <f t="shared" si="2325"/>
        <v>#DIV/0!</v>
      </c>
      <c r="FM800" s="39" t="e">
        <f t="shared" si="2326"/>
        <v>#DIV/0!</v>
      </c>
      <c r="FN800" s="39">
        <f t="shared" si="2327"/>
        <v>1</v>
      </c>
      <c r="FO800" s="39">
        <f t="shared" si="2245"/>
        <v>0</v>
      </c>
      <c r="FP800" s="39">
        <f t="shared" si="2246"/>
        <v>0</v>
      </c>
      <c r="FQ800" s="39">
        <f t="shared" si="2247"/>
        <v>0</v>
      </c>
      <c r="FR800" s="39">
        <f t="shared" si="2328"/>
        <v>0</v>
      </c>
      <c r="FS800" s="39">
        <f t="shared" si="2329"/>
        <v>0</v>
      </c>
      <c r="FU800" s="39" t="e">
        <f t="shared" si="2330"/>
        <v>#DIV/0!</v>
      </c>
      <c r="FV800" s="39" t="e">
        <f t="shared" si="2331"/>
        <v>#DIV/0!</v>
      </c>
      <c r="FW800" s="39" t="e">
        <f t="shared" si="2332"/>
        <v>#DIV/0!</v>
      </c>
      <c r="FY800" s="39" t="e">
        <f t="shared" si="2333"/>
        <v>#DIV/0!</v>
      </c>
      <c r="FZ800" s="39" t="e">
        <f t="shared" si="2334"/>
        <v>#DIV/0!</v>
      </c>
      <c r="GA800" s="39" t="e">
        <f t="shared" si="2335"/>
        <v>#DIV/0!</v>
      </c>
      <c r="GB800" s="39" t="e">
        <f t="shared" si="2336"/>
        <v>#DIV/0!</v>
      </c>
      <c r="GC800" s="39" t="e">
        <f t="shared" si="2337"/>
        <v>#DIV/0!</v>
      </c>
      <c r="GD800" s="39" t="e">
        <f t="shared" si="2338"/>
        <v>#DIV/0!</v>
      </c>
      <c r="GE800" s="39" t="e">
        <f t="shared" si="2339"/>
        <v>#DIV/0!</v>
      </c>
      <c r="GF800" s="39" t="e">
        <f t="shared" si="2340"/>
        <v>#DIV/0!</v>
      </c>
      <c r="GG800" s="39" t="e">
        <f t="shared" si="2341"/>
        <v>#DIV/0!</v>
      </c>
      <c r="GH800" s="39" t="e">
        <f t="shared" si="2342"/>
        <v>#DIV/0!</v>
      </c>
      <c r="GI800" s="39"/>
      <c r="GJ800" s="39" t="e">
        <f t="shared" si="2343"/>
        <v>#DIV/0!</v>
      </c>
      <c r="GK800" s="39" t="e">
        <f t="shared" si="2344"/>
        <v>#DIV/0!</v>
      </c>
      <c r="GL800" s="39" t="e">
        <f t="shared" si="2345"/>
        <v>#DIV/0!</v>
      </c>
      <c r="GM800" s="39" t="e">
        <f t="shared" si="2346"/>
        <v>#DIV/0!</v>
      </c>
      <c r="GN800" s="39" t="e">
        <f t="shared" si="2347"/>
        <v>#DIV/0!</v>
      </c>
      <c r="GO800" s="57"/>
      <c r="GP800" s="57" t="e">
        <f t="shared" si="2348"/>
        <v>#DIV/0!</v>
      </c>
      <c r="GQ800" s="59" t="e">
        <f t="shared" si="2349"/>
        <v>#DIV/0!</v>
      </c>
      <c r="GR800" s="41" t="e">
        <f t="shared" si="2350"/>
        <v>#DIV/0!</v>
      </c>
      <c r="GS800" s="57" t="e">
        <f t="shared" si="2351"/>
        <v>#DIV/0!</v>
      </c>
      <c r="GT800" s="57" t="e">
        <f t="shared" si="2352"/>
        <v>#DIV/0!</v>
      </c>
      <c r="GU800" s="57" t="e">
        <f t="shared" si="2353"/>
        <v>#DIV/0!</v>
      </c>
      <c r="GV800" s="57"/>
      <c r="GW800" s="42" t="e">
        <f t="shared" si="2354"/>
        <v>#DIV/0!</v>
      </c>
      <c r="GX800" s="42" t="e">
        <f t="shared" si="2355"/>
        <v>#DIV/0!</v>
      </c>
      <c r="GY800" s="42" t="e">
        <f t="shared" si="2356"/>
        <v>#DIV/0!</v>
      </c>
      <c r="GZ800" s="57"/>
      <c r="HA800" s="2" t="e">
        <f t="shared" si="2357"/>
        <v>#DIV/0!</v>
      </c>
      <c r="HB800" s="2" t="e">
        <f t="shared" si="2358"/>
        <v>#DIV/0!</v>
      </c>
      <c r="HC800" s="2" t="e">
        <f t="shared" si="2359"/>
        <v>#DIV/0!</v>
      </c>
      <c r="HD800" s="2" t="e">
        <f t="shared" si="2360"/>
        <v>#DIV/0!</v>
      </c>
      <c r="HE800" s="2" t="e">
        <f t="shared" si="2361"/>
        <v>#DIV/0!</v>
      </c>
      <c r="HF800" s="2" t="e">
        <f t="shared" si="2362"/>
        <v>#DIV/0!</v>
      </c>
      <c r="HG800" s="2" t="e">
        <f t="shared" si="2363"/>
        <v>#DIV/0!</v>
      </c>
      <c r="HH800" s="2" t="e">
        <f t="shared" si="2364"/>
        <v>#DIV/0!</v>
      </c>
      <c r="HI800" s="2" t="e">
        <f t="shared" si="2365"/>
        <v>#DIV/0!</v>
      </c>
      <c r="HJ800" s="11" t="e">
        <f t="shared" si="2366"/>
        <v>#DIV/0!</v>
      </c>
      <c r="HK800" s="60" t="e">
        <f t="shared" si="2367"/>
        <v>#DIV/0!</v>
      </c>
      <c r="HL800" s="57"/>
      <c r="HM800" s="57" t="e">
        <f t="shared" si="2368"/>
        <v>#DIV/0!</v>
      </c>
      <c r="HN800" s="57" t="e">
        <f t="shared" si="2369"/>
        <v>#DIV/0!</v>
      </c>
      <c r="HO800" s="57" t="e">
        <f t="shared" si="2370"/>
        <v>#DIV/0!</v>
      </c>
      <c r="HP800" s="57" t="e">
        <f t="shared" si="2371"/>
        <v>#DIV/0!</v>
      </c>
      <c r="HQ800" s="57" t="e">
        <f t="shared" si="2372"/>
        <v>#DIV/0!</v>
      </c>
      <c r="HR800" s="57"/>
      <c r="HS800" s="57" t="e">
        <f t="shared" si="2373"/>
        <v>#DIV/0!</v>
      </c>
      <c r="HT800" s="57" t="e">
        <f t="shared" si="2374"/>
        <v>#DIV/0!</v>
      </c>
      <c r="HU800" s="57" t="e">
        <f t="shared" si="2375"/>
        <v>#DIV/0!</v>
      </c>
      <c r="HV800" s="57" t="e">
        <f t="shared" si="2376"/>
        <v>#DIV/0!</v>
      </c>
      <c r="HW800" s="57" t="e">
        <f t="shared" si="2377"/>
        <v>#DIV/0!</v>
      </c>
      <c r="HX800" s="57"/>
      <c r="HY800" s="57" t="e">
        <f t="shared" si="2378"/>
        <v>#DIV/0!</v>
      </c>
      <c r="HZ800" s="57" t="e">
        <f t="shared" si="2379"/>
        <v>#DIV/0!</v>
      </c>
      <c r="IA800" s="57"/>
      <c r="IB800" s="61">
        <f t="shared" si="2380"/>
        <v>0</v>
      </c>
      <c r="IC800" s="57" t="str">
        <f t="shared" si="2381"/>
        <v/>
      </c>
      <c r="ID800" s="42"/>
      <c r="IE800" s="2" t="str">
        <f t="shared" si="2382"/>
        <v/>
      </c>
      <c r="IF800" s="60" t="e">
        <f t="shared" si="2383"/>
        <v>#DIV/0!</v>
      </c>
      <c r="IG800" s="60" t="str">
        <f t="shared" si="2384"/>
        <v/>
      </c>
      <c r="IH800" s="60" t="str">
        <f t="shared" si="2385"/>
        <v>zinco-</v>
      </c>
      <c r="II800" s="60" t="str">
        <f t="shared" si="2386"/>
        <v>mangano-</v>
      </c>
      <c r="IJ800" s="60" t="e">
        <f t="shared" si="2387"/>
        <v>#DIV/0!</v>
      </c>
      <c r="IK800" s="60" t="e">
        <f t="shared" si="2388"/>
        <v>#DIV/0!</v>
      </c>
      <c r="IL800" s="60" t="e">
        <f t="shared" si="2389"/>
        <v>#DIV/0!</v>
      </c>
      <c r="IM800" s="60" t="e">
        <f t="shared" si="2390"/>
        <v>#DIV/0!</v>
      </c>
      <c r="IN800" s="60" t="str">
        <f t="shared" si="2391"/>
        <v/>
      </c>
      <c r="IO800" s="60" t="str">
        <f t="shared" si="2392"/>
        <v/>
      </c>
      <c r="IP800" s="57"/>
      <c r="IQ800" s="57" t="str">
        <f t="shared" si="2393"/>
        <v>ERROR!!</v>
      </c>
    </row>
    <row r="801" spans="24:251">
      <c r="X801" s="29">
        <f t="shared" si="2249"/>
        <v>0</v>
      </c>
      <c r="Y801" s="29">
        <f t="shared" si="2250"/>
        <v>0</v>
      </c>
      <c r="Z801" s="29" t="e">
        <f t="shared" si="2251"/>
        <v>#DIV/0!</v>
      </c>
      <c r="AA801" s="29" t="e">
        <f t="shared" si="2252"/>
        <v>#DIV/0!</v>
      </c>
      <c r="AB801" s="29" t="e">
        <f t="shared" si="2253"/>
        <v>#DIV/0!</v>
      </c>
      <c r="AC801" s="29" t="e">
        <f t="shared" si="2254"/>
        <v>#DIV/0!</v>
      </c>
      <c r="AF801" s="23">
        <v>60.084299999999999</v>
      </c>
      <c r="AG801" s="23">
        <v>79.878799999999998</v>
      </c>
      <c r="AH801" s="23">
        <v>101.96120000000001</v>
      </c>
      <c r="AI801" s="23">
        <v>151.99039999999999</v>
      </c>
      <c r="AJ801" s="23">
        <v>159.69</v>
      </c>
      <c r="AK801" s="23">
        <v>71.846400000000003</v>
      </c>
      <c r="AL801" s="23">
        <v>70.9375</v>
      </c>
      <c r="AM801" s="23">
        <v>40.304400000000001</v>
      </c>
      <c r="AN801" s="23">
        <v>56.077399999999997</v>
      </c>
      <c r="AO801" s="23">
        <v>61.978999999999999</v>
      </c>
      <c r="AP801" s="23">
        <v>94.195999999999998</v>
      </c>
      <c r="AQ801" s="23">
        <v>18.998000000000001</v>
      </c>
      <c r="AR801" s="23">
        <v>35.450000000000003</v>
      </c>
      <c r="AS801" s="23">
        <v>29.88</v>
      </c>
      <c r="AT801" s="23">
        <v>74.691999999999993</v>
      </c>
      <c r="AU801" s="23">
        <v>81.39</v>
      </c>
      <c r="AX801" s="54">
        <f t="shared" si="2255"/>
        <v>0</v>
      </c>
      <c r="AY801" s="54">
        <f t="shared" si="2256"/>
        <v>0</v>
      </c>
      <c r="AZ801" s="54">
        <f t="shared" si="2257"/>
        <v>0</v>
      </c>
      <c r="BA801" s="54">
        <f t="shared" si="2258"/>
        <v>0</v>
      </c>
      <c r="BB801" s="54">
        <f t="shared" si="2259"/>
        <v>0</v>
      </c>
      <c r="BC801" s="54">
        <f t="shared" si="2260"/>
        <v>0</v>
      </c>
      <c r="BD801" s="54">
        <f t="shared" si="2261"/>
        <v>0</v>
      </c>
      <c r="BE801" s="54">
        <f t="shared" si="2262"/>
        <v>0</v>
      </c>
      <c r="BF801" s="54">
        <f t="shared" si="2263"/>
        <v>0</v>
      </c>
      <c r="BG801" s="54">
        <f t="shared" si="2264"/>
        <v>0</v>
      </c>
      <c r="BH801" s="54">
        <f t="shared" si="2265"/>
        <v>0</v>
      </c>
      <c r="BI801" s="54">
        <f t="shared" si="2266"/>
        <v>0</v>
      </c>
      <c r="BJ801" s="54">
        <f t="shared" si="2267"/>
        <v>0</v>
      </c>
      <c r="BK801" s="54">
        <f t="shared" si="2268"/>
        <v>0</v>
      </c>
      <c r="BL801" s="54">
        <f t="shared" si="2269"/>
        <v>0</v>
      </c>
      <c r="BM801" s="42"/>
      <c r="BO801" s="54">
        <f>'Norm-coeff'!$C$2+$AX801*'Norm-coeff'!$D$2+$AY801*'Norm-coeff'!$E$2+$AZ801*'Norm-coeff'!$F$2+$BA801*'Norm-coeff'!$G$2+$BB801*'Norm-coeff'!$H$2+$BC801*'Norm-coeff'!$I$2+$BD801*'Norm-coeff'!$J$2+$BE801*'Norm-coeff'!$K$2+$BF801*'Norm-coeff'!$L$2+$BG801*'Norm-coeff'!$M$2+$BH801*'Norm-coeff'!$N$2+$BI801*'Norm-coeff'!$O$2</f>
        <v>5.4045421474420303</v>
      </c>
      <c r="BP801" s="54">
        <f>'Norm-coeff'!$C$3+$AX801*'Norm-coeff'!$D$3+$AY801*'Norm-coeff'!$E$3+$AZ801*'Norm-coeff'!$F$3+$BA801*'Norm-coeff'!$G$3+$BB801*'Norm-coeff'!$H$3+$BC801*'Norm-coeff'!$I$3+$BD801*'Norm-coeff'!$J$3+$BE801*'Norm-coeff'!$K$3+$BF801*'Norm-coeff'!$L$3+$BG801*'Norm-coeff'!$M$3+$BH801*'Norm-coeff'!$N$3+$BI801*'Norm-coeff'!$O$3</f>
        <v>3.15319116612705</v>
      </c>
      <c r="BQ801" s="54">
        <f>'Norm-coeff'!$C$4+$AX801*'Norm-coeff'!$D$4+$AY801*'Norm-coeff'!$E$4+$AZ801*'Norm-coeff'!$F$4+$BA801*'Norm-coeff'!$G$4+$BB801*'Norm-coeff'!$H$4+$BC801*'Norm-coeff'!$I$4+$BD801*'Norm-coeff'!$J$4+$BE801*'Norm-coeff'!$K$4+$BF801*'Norm-coeff'!$L$4+$BG801*'Norm-coeff'!$M$4+$BH801*'Norm-coeff'!$N$4+$BI801*'Norm-coeff'!$O$4</f>
        <v>1.42115649462768</v>
      </c>
      <c r="BR801" s="54">
        <f>'Norm-coeff'!$C$5+$AX801*'Norm-coeff'!$D$5+$AY801*'Norm-coeff'!$E$5+$AZ801*'Norm-coeff'!$F$5+$BA801*'Norm-coeff'!$G$5+$BB801*'Norm-coeff'!$H$5+$BC801*'Norm-coeff'!$I$5+$BD801*'Norm-coeff'!$J$5+$BE801*'Norm-coeff'!$K$5+$BF801*'Norm-coeff'!$L$5+$BG801*'Norm-coeff'!$M$5+$BH801*'Norm-coeff'!$N$5+$BI801*'Norm-coeff'!$O$5</f>
        <v>1.0553329241296201</v>
      </c>
      <c r="BS801" s="54">
        <f>'Norm-coeff'!$C$6+$AX801*'Norm-coeff'!$D$6+$AY801*'Norm-coeff'!$E$6+$AZ801*'Norm-coeff'!$F$6+$BA801*'Norm-coeff'!$G$6+$BB801*'Norm-coeff'!$H$6+$BC801*'Norm-coeff'!$I$6+$BD801*'Norm-coeff'!$J$6+$BE801*'Norm-coeff'!$K$6+$BF801*'Norm-coeff'!$L$6+$BG801*'Norm-coeff'!$M$6+$BH801*'Norm-coeff'!$N$6+$BI801*'Norm-coeff'!$O$6</f>
        <v>-1.48700885495103E-2</v>
      </c>
      <c r="BT801" s="54">
        <f>'Norm-coeff'!$C$7+$AX801*'Norm-coeff'!$D$7+$AY801*'Norm-coeff'!$E$7+$AZ801*'Norm-coeff'!$F$7+$BA801*'Norm-coeff'!$G$7+$BB801*'Norm-coeff'!$H$7+$BC801*'Norm-coeff'!$I$7+$BD801*'Norm-coeff'!$J$7+$BE801*'Norm-coeff'!$K$7+$BF801*'Norm-coeff'!$L$7+$BG801*'Norm-coeff'!$M$7+$BH801*'Norm-coeff'!$N$7+$BI801*'Norm-coeff'!$O$7</f>
        <v>2.0907583608832998</v>
      </c>
      <c r="BU801" s="54">
        <f>'Norm-coeff'!$C$8+$AX801*'Norm-coeff'!$D$8+$AY801*'Norm-coeff'!$E$8+$AZ801*'Norm-coeff'!$F$8+$BA801*'Norm-coeff'!$G$8+$BB801*'Norm-coeff'!$H$8+$BC801*'Norm-coeff'!$I$8+$BD801*'Norm-coeff'!$J$8+$BE801*'Norm-coeff'!$K$8+$BF801*'Norm-coeff'!$L$8+$BG801*'Norm-coeff'!$M$8+$BH801*'Norm-coeff'!$N$8+$BI801*'Norm-coeff'!$O$8</f>
        <v>0.65894159836244504</v>
      </c>
      <c r="BV801" s="54">
        <f>'Norm-coeff'!$C$9+$AX801*'Norm-coeff'!$D$9+$AY801*'Norm-coeff'!$E$9+$AZ801*'Norm-coeff'!$F$9+$BA801*'Norm-coeff'!$G$9+$BB801*'Norm-coeff'!$H$9+$BC801*'Norm-coeff'!$I$9+$BD801*'Norm-coeff'!$J$9+$BE801*'Norm-coeff'!$K$9+$BF801*'Norm-coeff'!$L$9+$BG801*'Norm-coeff'!$M$9+$BH801*'Norm-coeff'!$N$9+$BI801*'Norm-coeff'!$O$9</f>
        <v>1.48961085014701</v>
      </c>
      <c r="BW801" s="54">
        <f>'Norm-coeff'!$C$10+$AX801*'Norm-coeff'!$D$10+$AY801*'Norm-coeff'!$E$10+$AZ801*'Norm-coeff'!$F$10+$BA801*'Norm-coeff'!$G$10+$BB801*'Norm-coeff'!$H$10+$BC801*'Norm-coeff'!$I$10+$BD801*'Norm-coeff'!$J$10+$BE801*'Norm-coeff'!$K$10+$BF801*'Norm-coeff'!$L$10+$BG801*'Norm-coeff'!$M$10+$BH801*'Norm-coeff'!$N$10+$BI801*'Norm-coeff'!$O$10</f>
        <v>1.42058735749591</v>
      </c>
      <c r="BX801" s="54">
        <f>'Norm-coeff'!$C$11+$AX801*'Norm-coeff'!$D$11+$AY801*'Norm-coeff'!$E$11+$AZ801*'Norm-coeff'!$F$11+$BA801*'Norm-coeff'!$G$11+$BB801*'Norm-coeff'!$H$11+$BC801*'Norm-coeff'!$I$11+$BD801*'Norm-coeff'!$J$11+$BE801*'Norm-coeff'!$K$11+$BF801*'Norm-coeff'!$L$11+$BG801*'Norm-coeff'!$M$11+$BH801*'Norm-coeff'!$N$11+$BI801*'Norm-coeff'!$O$11</f>
        <v>0.221233014421479</v>
      </c>
      <c r="BY801" s="54">
        <f>'Norm-coeff'!$C$12+$AX801*'Norm-coeff'!$D$12+$AY801*'Norm-coeff'!$E$12+$AZ801*'Norm-coeff'!$F$12+$BA801*'Norm-coeff'!$G$12+$BB801*'Norm-coeff'!$H$12+$BC801*'Norm-coeff'!$I$12+$BD801*'Norm-coeff'!$J$12+$BE801*'Norm-coeff'!$K$12+$BF801*'Norm-coeff'!$L$12+$BG801*'Norm-coeff'!$M$12+$BH801*'Norm-coeff'!$N$12+$BI801*'Norm-coeff'!$O$12</f>
        <v>0.283527502056037</v>
      </c>
      <c r="BZ801" s="54">
        <f>'Norm-coeff'!$C$13+$AX801*'Norm-coeff'!$D$13+$AY801*'Norm-coeff'!$E$13+$AZ801*'Norm-coeff'!$F$13+$BA801*'Norm-coeff'!$G$13+$BB801*'Norm-coeff'!$H$13+$BC801*'Norm-coeff'!$I$13+$BD801*'Norm-coeff'!$J$13+$BE801*'Norm-coeff'!$K$13+$BF801*'Norm-coeff'!$L$13+$BG801*'Norm-coeff'!$M$13+$BH801*'Norm-coeff'!$N$13+$BI801*'Norm-coeff'!$O$13</f>
        <v>-4.1864930554451202E-2</v>
      </c>
      <c r="CA801" s="54">
        <f>'Norm-coeff'!$C$14+$AX801*'Norm-coeff'!$D$14+$AY801*'Norm-coeff'!$E$14+$AZ801*'Norm-coeff'!$F$14+$BA801*'Norm-coeff'!$G$14+$BB801*'Norm-coeff'!$H$14+$BC801*'Norm-coeff'!$I$14+$BD801*'Norm-coeff'!$J$14+$BE801*'Norm-coeff'!$K$14+$BF801*'Norm-coeff'!$L$14+$BG801*'Norm-coeff'!$M$14+$BH801*'Norm-coeff'!$N$14+$BI801*'Norm-coeff'!$O$14</f>
        <v>4.2526983164477103</v>
      </c>
      <c r="CC801" s="54">
        <f t="shared" si="2394"/>
        <v>0</v>
      </c>
      <c r="CG801" s="54">
        <f t="shared" si="2270"/>
        <v>0</v>
      </c>
      <c r="CH801" s="54">
        <f t="shared" si="2248"/>
        <v>0</v>
      </c>
      <c r="CI801" s="54">
        <f t="shared" si="2271"/>
        <v>0</v>
      </c>
      <c r="CJ801" s="56">
        <f t="shared" si="2272"/>
        <v>0</v>
      </c>
      <c r="CK801" s="54">
        <f t="shared" si="2273"/>
        <v>0</v>
      </c>
      <c r="CL801" s="54">
        <f t="shared" si="2274"/>
        <v>0</v>
      </c>
      <c r="CM801" s="54">
        <f t="shared" si="2275"/>
        <v>0</v>
      </c>
      <c r="CN801" s="54">
        <f t="shared" si="2276"/>
        <v>0</v>
      </c>
      <c r="CO801" s="54">
        <f t="shared" si="2277"/>
        <v>0</v>
      </c>
      <c r="CP801" s="54">
        <f t="shared" si="2278"/>
        <v>0</v>
      </c>
      <c r="CQ801" s="54">
        <f t="shared" si="2279"/>
        <v>0</v>
      </c>
      <c r="CR801" s="54">
        <f t="shared" si="2280"/>
        <v>0</v>
      </c>
      <c r="CS801" s="54">
        <f t="shared" si="2281"/>
        <v>0</v>
      </c>
      <c r="CU801" s="54">
        <f t="shared" si="2282"/>
        <v>0</v>
      </c>
      <c r="CV801" s="54">
        <f t="shared" si="2283"/>
        <v>0</v>
      </c>
      <c r="CW801" s="54">
        <f t="shared" si="2284"/>
        <v>0</v>
      </c>
      <c r="CX801" s="54">
        <f t="shared" si="2285"/>
        <v>0</v>
      </c>
      <c r="CZ801" s="54">
        <f t="shared" si="2286"/>
        <v>0</v>
      </c>
      <c r="DA801" s="54">
        <f t="shared" si="2287"/>
        <v>0</v>
      </c>
      <c r="DB801" s="54">
        <f t="shared" si="2288"/>
        <v>0</v>
      </c>
      <c r="DC801" s="54">
        <f t="shared" si="2289"/>
        <v>0</v>
      </c>
      <c r="DD801" s="54">
        <f t="shared" si="2290"/>
        <v>0</v>
      </c>
      <c r="DE801" s="54">
        <f t="shared" si="2291"/>
        <v>0</v>
      </c>
      <c r="DF801" s="54">
        <f t="shared" si="2292"/>
        <v>0</v>
      </c>
      <c r="DG801" s="54">
        <f t="shared" si="2293"/>
        <v>2</v>
      </c>
      <c r="DH801" s="71">
        <f t="shared" si="2294"/>
        <v>0</v>
      </c>
      <c r="DI801" s="71">
        <f t="shared" si="2295"/>
        <v>0</v>
      </c>
      <c r="DJ801" s="54">
        <f t="shared" si="2296"/>
        <v>0</v>
      </c>
      <c r="DK801" s="54">
        <f t="shared" si="2297"/>
        <v>2</v>
      </c>
      <c r="DL801" s="4">
        <f t="shared" si="2222"/>
        <v>0</v>
      </c>
      <c r="DM801" s="3">
        <f t="shared" si="2298"/>
        <v>0</v>
      </c>
      <c r="DN801" s="3">
        <f t="shared" si="2299"/>
        <v>0</v>
      </c>
      <c r="DO801" s="4" t="e">
        <f t="shared" si="2300"/>
        <v>#DIV/0!</v>
      </c>
      <c r="DP801" s="57"/>
      <c r="DQ801" s="57"/>
      <c r="DR801" s="56">
        <f t="shared" si="2223"/>
        <v>2</v>
      </c>
      <c r="DS801" s="56">
        <f t="shared" si="2224"/>
        <v>0</v>
      </c>
      <c r="DT801" s="38">
        <f t="shared" si="2225"/>
        <v>0</v>
      </c>
      <c r="DU801" s="38">
        <f t="shared" si="2301"/>
        <v>2</v>
      </c>
      <c r="DV801" s="38">
        <f t="shared" si="2226"/>
        <v>0</v>
      </c>
      <c r="DW801" s="39">
        <f t="shared" si="2227"/>
        <v>0</v>
      </c>
      <c r="DX801" s="39">
        <f t="shared" si="2228"/>
        <v>0</v>
      </c>
      <c r="DY801" s="39">
        <f t="shared" si="2229"/>
        <v>0</v>
      </c>
      <c r="DZ801" s="39">
        <f t="shared" si="2230"/>
        <v>0</v>
      </c>
      <c r="EA801" s="39">
        <f t="shared" si="2231"/>
        <v>0</v>
      </c>
      <c r="EB801" s="37" t="e">
        <f t="shared" si="2302"/>
        <v>#DIV/0!</v>
      </c>
      <c r="EC801" s="37" t="e">
        <f t="shared" si="2303"/>
        <v>#DIV/0!</v>
      </c>
      <c r="ED801" s="37" t="e">
        <f t="shared" si="2304"/>
        <v>#DIV/0!</v>
      </c>
      <c r="EE801" s="37" t="e">
        <f t="shared" si="2305"/>
        <v>#DIV/0!</v>
      </c>
      <c r="EF801" s="39" t="e">
        <f t="shared" si="2306"/>
        <v>#DIV/0!</v>
      </c>
      <c r="EG801" s="37" t="e">
        <f t="shared" si="2307"/>
        <v>#DIV/0!</v>
      </c>
      <c r="EH801" s="37" t="e">
        <f t="shared" si="2308"/>
        <v>#DIV/0!</v>
      </c>
      <c r="EI801" s="11" t="b">
        <f t="shared" si="2309"/>
        <v>1</v>
      </c>
      <c r="EJ801" s="11" t="b">
        <f t="shared" si="2310"/>
        <v>0</v>
      </c>
      <c r="EK801" s="39" t="e">
        <f t="shared" si="2311"/>
        <v>#DIV/0!</v>
      </c>
      <c r="EL801" s="39" t="e">
        <f t="shared" si="2312"/>
        <v>#DIV/0!</v>
      </c>
      <c r="EM801" s="39" t="e">
        <f t="shared" si="2313"/>
        <v>#DIV/0!</v>
      </c>
      <c r="EN801" s="39" t="e">
        <f t="shared" si="2314"/>
        <v>#DIV/0!</v>
      </c>
      <c r="EO801" s="39" t="e">
        <f t="shared" si="2315"/>
        <v>#DIV/0!</v>
      </c>
      <c r="EP801" s="39" t="e">
        <f t="shared" si="2316"/>
        <v>#DIV/0!</v>
      </c>
      <c r="EQ801" s="39" t="e">
        <f t="shared" si="2317"/>
        <v>#DIV/0!</v>
      </c>
      <c r="ER801" s="39" t="e">
        <f t="shared" si="2318"/>
        <v>#DIV/0!</v>
      </c>
      <c r="ES801" s="58" t="str">
        <f t="shared" si="2319"/>
        <v>(OH,F,Cl)-dominate amphibole</v>
      </c>
      <c r="ET801" s="58" t="e">
        <f t="shared" si="2320"/>
        <v>#N/A</v>
      </c>
      <c r="EU801" s="56">
        <f t="shared" si="2232"/>
        <v>0</v>
      </c>
      <c r="EV801" s="56">
        <f t="shared" si="2233"/>
        <v>0</v>
      </c>
      <c r="EW801" s="56">
        <f t="shared" si="2234"/>
        <v>0</v>
      </c>
      <c r="EX801" s="56">
        <f t="shared" si="2235"/>
        <v>0</v>
      </c>
      <c r="EY801" s="56">
        <f t="shared" si="2236"/>
        <v>0</v>
      </c>
      <c r="EZ801" s="56">
        <f t="shared" si="2237"/>
        <v>0</v>
      </c>
      <c r="FA801" s="39">
        <f t="shared" si="2238"/>
        <v>0</v>
      </c>
      <c r="FB801" s="39">
        <f t="shared" si="2239"/>
        <v>0</v>
      </c>
      <c r="FC801" s="54">
        <f t="shared" si="2240"/>
        <v>0</v>
      </c>
      <c r="FD801" s="54">
        <f t="shared" si="2241"/>
        <v>0</v>
      </c>
      <c r="FE801" s="39">
        <f t="shared" si="2242"/>
        <v>0</v>
      </c>
      <c r="FF801" s="54">
        <f t="shared" si="2243"/>
        <v>0</v>
      </c>
      <c r="FG801" s="39">
        <f t="shared" si="2244"/>
        <v>0</v>
      </c>
      <c r="FH801" s="39">
        <f t="shared" si="2321"/>
        <v>0</v>
      </c>
      <c r="FI801" s="39">
        <f t="shared" si="2322"/>
        <v>0</v>
      </c>
      <c r="FJ801" s="39">
        <f t="shared" si="2323"/>
        <v>0</v>
      </c>
      <c r="FK801" s="39" t="e">
        <f t="shared" si="2324"/>
        <v>#DIV/0!</v>
      </c>
      <c r="FL801" s="39" t="e">
        <f t="shared" si="2325"/>
        <v>#DIV/0!</v>
      </c>
      <c r="FM801" s="39" t="e">
        <f t="shared" si="2326"/>
        <v>#DIV/0!</v>
      </c>
      <c r="FN801" s="39">
        <f t="shared" si="2327"/>
        <v>1</v>
      </c>
      <c r="FO801" s="39">
        <f t="shared" si="2245"/>
        <v>0</v>
      </c>
      <c r="FP801" s="39">
        <f t="shared" si="2246"/>
        <v>0</v>
      </c>
      <c r="FQ801" s="39">
        <f t="shared" si="2247"/>
        <v>0</v>
      </c>
      <c r="FR801" s="39">
        <f t="shared" si="2328"/>
        <v>0</v>
      </c>
      <c r="FS801" s="39">
        <f t="shared" si="2329"/>
        <v>0</v>
      </c>
      <c r="FU801" s="39" t="e">
        <f t="shared" si="2330"/>
        <v>#DIV/0!</v>
      </c>
      <c r="FV801" s="39" t="e">
        <f t="shared" si="2331"/>
        <v>#DIV/0!</v>
      </c>
      <c r="FW801" s="39" t="e">
        <f t="shared" si="2332"/>
        <v>#DIV/0!</v>
      </c>
      <c r="FY801" s="39" t="e">
        <f t="shared" si="2333"/>
        <v>#DIV/0!</v>
      </c>
      <c r="FZ801" s="39" t="e">
        <f t="shared" si="2334"/>
        <v>#DIV/0!</v>
      </c>
      <c r="GA801" s="39" t="e">
        <f t="shared" si="2335"/>
        <v>#DIV/0!</v>
      </c>
      <c r="GB801" s="39" t="e">
        <f t="shared" si="2336"/>
        <v>#DIV/0!</v>
      </c>
      <c r="GC801" s="39" t="e">
        <f t="shared" si="2337"/>
        <v>#DIV/0!</v>
      </c>
      <c r="GD801" s="39" t="e">
        <f t="shared" si="2338"/>
        <v>#DIV/0!</v>
      </c>
      <c r="GE801" s="39" t="e">
        <f t="shared" si="2339"/>
        <v>#DIV/0!</v>
      </c>
      <c r="GF801" s="39" t="e">
        <f t="shared" si="2340"/>
        <v>#DIV/0!</v>
      </c>
      <c r="GG801" s="39" t="e">
        <f t="shared" si="2341"/>
        <v>#DIV/0!</v>
      </c>
      <c r="GH801" s="39" t="e">
        <f t="shared" si="2342"/>
        <v>#DIV/0!</v>
      </c>
      <c r="GI801" s="39"/>
      <c r="GJ801" s="39" t="e">
        <f t="shared" si="2343"/>
        <v>#DIV/0!</v>
      </c>
      <c r="GK801" s="39" t="e">
        <f t="shared" si="2344"/>
        <v>#DIV/0!</v>
      </c>
      <c r="GL801" s="39" t="e">
        <f t="shared" si="2345"/>
        <v>#DIV/0!</v>
      </c>
      <c r="GM801" s="39" t="e">
        <f t="shared" si="2346"/>
        <v>#DIV/0!</v>
      </c>
      <c r="GN801" s="39" t="e">
        <f t="shared" si="2347"/>
        <v>#DIV/0!</v>
      </c>
      <c r="GO801" s="57"/>
      <c r="GP801" s="57" t="e">
        <f t="shared" si="2348"/>
        <v>#DIV/0!</v>
      </c>
      <c r="GQ801" s="59" t="e">
        <f t="shared" si="2349"/>
        <v>#DIV/0!</v>
      </c>
      <c r="GR801" s="41" t="e">
        <f t="shared" si="2350"/>
        <v>#DIV/0!</v>
      </c>
      <c r="GS801" s="57" t="e">
        <f t="shared" si="2351"/>
        <v>#DIV/0!</v>
      </c>
      <c r="GT801" s="57" t="e">
        <f t="shared" si="2352"/>
        <v>#DIV/0!</v>
      </c>
      <c r="GU801" s="57" t="e">
        <f t="shared" si="2353"/>
        <v>#DIV/0!</v>
      </c>
      <c r="GV801" s="57"/>
      <c r="GW801" s="42" t="e">
        <f t="shared" si="2354"/>
        <v>#DIV/0!</v>
      </c>
      <c r="GX801" s="42" t="e">
        <f t="shared" si="2355"/>
        <v>#DIV/0!</v>
      </c>
      <c r="GY801" s="42" t="e">
        <f t="shared" si="2356"/>
        <v>#DIV/0!</v>
      </c>
      <c r="GZ801" s="57"/>
      <c r="HA801" s="2" t="e">
        <f t="shared" si="2357"/>
        <v>#DIV/0!</v>
      </c>
      <c r="HB801" s="2" t="e">
        <f t="shared" si="2358"/>
        <v>#DIV/0!</v>
      </c>
      <c r="HC801" s="2" t="e">
        <f t="shared" si="2359"/>
        <v>#DIV/0!</v>
      </c>
      <c r="HD801" s="2" t="e">
        <f t="shared" si="2360"/>
        <v>#DIV/0!</v>
      </c>
      <c r="HE801" s="2" t="e">
        <f t="shared" si="2361"/>
        <v>#DIV/0!</v>
      </c>
      <c r="HF801" s="2" t="e">
        <f t="shared" si="2362"/>
        <v>#DIV/0!</v>
      </c>
      <c r="HG801" s="2" t="e">
        <f t="shared" si="2363"/>
        <v>#DIV/0!</v>
      </c>
      <c r="HH801" s="2" t="e">
        <f t="shared" si="2364"/>
        <v>#DIV/0!</v>
      </c>
      <c r="HI801" s="2" t="e">
        <f t="shared" si="2365"/>
        <v>#DIV/0!</v>
      </c>
      <c r="HJ801" s="11" t="e">
        <f t="shared" si="2366"/>
        <v>#DIV/0!</v>
      </c>
      <c r="HK801" s="60" t="e">
        <f t="shared" si="2367"/>
        <v>#DIV/0!</v>
      </c>
      <c r="HL801" s="57"/>
      <c r="HM801" s="57" t="e">
        <f t="shared" si="2368"/>
        <v>#DIV/0!</v>
      </c>
      <c r="HN801" s="57" t="e">
        <f t="shared" si="2369"/>
        <v>#DIV/0!</v>
      </c>
      <c r="HO801" s="57" t="e">
        <f t="shared" si="2370"/>
        <v>#DIV/0!</v>
      </c>
      <c r="HP801" s="57" t="e">
        <f t="shared" si="2371"/>
        <v>#DIV/0!</v>
      </c>
      <c r="HQ801" s="57" t="e">
        <f t="shared" si="2372"/>
        <v>#DIV/0!</v>
      </c>
      <c r="HR801" s="57"/>
      <c r="HS801" s="57" t="e">
        <f t="shared" si="2373"/>
        <v>#DIV/0!</v>
      </c>
      <c r="HT801" s="57" t="e">
        <f t="shared" si="2374"/>
        <v>#DIV/0!</v>
      </c>
      <c r="HU801" s="57" t="e">
        <f t="shared" si="2375"/>
        <v>#DIV/0!</v>
      </c>
      <c r="HV801" s="57" t="e">
        <f t="shared" si="2376"/>
        <v>#DIV/0!</v>
      </c>
      <c r="HW801" s="57" t="e">
        <f t="shared" si="2377"/>
        <v>#DIV/0!</v>
      </c>
      <c r="HX801" s="57"/>
      <c r="HY801" s="57" t="e">
        <f t="shared" si="2378"/>
        <v>#DIV/0!</v>
      </c>
      <c r="HZ801" s="57" t="e">
        <f t="shared" si="2379"/>
        <v>#DIV/0!</v>
      </c>
      <c r="IA801" s="57"/>
      <c r="IB801" s="61">
        <f t="shared" si="2380"/>
        <v>0</v>
      </c>
      <c r="IC801" s="57" t="str">
        <f t="shared" si="2381"/>
        <v/>
      </c>
      <c r="ID801" s="42"/>
      <c r="IE801" s="2" t="str">
        <f t="shared" si="2382"/>
        <v/>
      </c>
      <c r="IF801" s="60" t="e">
        <f t="shared" si="2383"/>
        <v>#DIV/0!</v>
      </c>
      <c r="IG801" s="60" t="str">
        <f t="shared" si="2384"/>
        <v/>
      </c>
      <c r="IH801" s="60" t="str">
        <f t="shared" si="2385"/>
        <v>zinco-</v>
      </c>
      <c r="II801" s="60" t="str">
        <f t="shared" si="2386"/>
        <v>mangano-</v>
      </c>
      <c r="IJ801" s="60" t="e">
        <f t="shared" si="2387"/>
        <v>#DIV/0!</v>
      </c>
      <c r="IK801" s="60" t="e">
        <f t="shared" si="2388"/>
        <v>#DIV/0!</v>
      </c>
      <c r="IL801" s="60" t="e">
        <f t="shared" si="2389"/>
        <v>#DIV/0!</v>
      </c>
      <c r="IM801" s="60" t="e">
        <f t="shared" si="2390"/>
        <v>#DIV/0!</v>
      </c>
      <c r="IN801" s="60" t="str">
        <f t="shared" si="2391"/>
        <v/>
      </c>
      <c r="IO801" s="60" t="str">
        <f t="shared" si="2392"/>
        <v/>
      </c>
      <c r="IP801" s="57"/>
      <c r="IQ801" s="57" t="str">
        <f t="shared" si="2393"/>
        <v>ERROR!!</v>
      </c>
    </row>
    <row r="802" spans="24:251">
      <c r="X802" s="29">
        <f t="shared" si="2249"/>
        <v>0</v>
      </c>
      <c r="Y802" s="29">
        <f t="shared" si="2250"/>
        <v>0</v>
      </c>
      <c r="Z802" s="29" t="e">
        <f t="shared" si="2251"/>
        <v>#DIV/0!</v>
      </c>
      <c r="AA802" s="29" t="e">
        <f t="shared" si="2252"/>
        <v>#DIV/0!</v>
      </c>
      <c r="AB802" s="29" t="e">
        <f t="shared" si="2253"/>
        <v>#DIV/0!</v>
      </c>
      <c r="AC802" s="29" t="e">
        <f t="shared" si="2254"/>
        <v>#DIV/0!</v>
      </c>
      <c r="AF802" s="23">
        <v>60.084299999999999</v>
      </c>
      <c r="AG802" s="23">
        <v>79.878799999999998</v>
      </c>
      <c r="AH802" s="23">
        <v>101.96120000000001</v>
      </c>
      <c r="AI802" s="23">
        <v>151.99039999999999</v>
      </c>
      <c r="AJ802" s="23">
        <v>159.69</v>
      </c>
      <c r="AK802" s="23">
        <v>71.846400000000003</v>
      </c>
      <c r="AL802" s="23">
        <v>70.9375</v>
      </c>
      <c r="AM802" s="23">
        <v>40.304400000000001</v>
      </c>
      <c r="AN802" s="23">
        <v>56.077399999999997</v>
      </c>
      <c r="AO802" s="23">
        <v>61.978999999999999</v>
      </c>
      <c r="AP802" s="23">
        <v>94.195999999999998</v>
      </c>
      <c r="AQ802" s="23">
        <v>18.998000000000001</v>
      </c>
      <c r="AR802" s="23">
        <v>35.450000000000003</v>
      </c>
      <c r="AS802" s="23">
        <v>29.88</v>
      </c>
      <c r="AT802" s="23">
        <v>74.691999999999993</v>
      </c>
      <c r="AU802" s="23">
        <v>81.39</v>
      </c>
      <c r="AX802" s="54">
        <f t="shared" si="2255"/>
        <v>0</v>
      </c>
      <c r="AY802" s="54">
        <f t="shared" si="2256"/>
        <v>0</v>
      </c>
      <c r="AZ802" s="54">
        <f t="shared" si="2257"/>
        <v>0</v>
      </c>
      <c r="BA802" s="54">
        <f t="shared" si="2258"/>
        <v>0</v>
      </c>
      <c r="BB802" s="54">
        <f t="shared" si="2259"/>
        <v>0</v>
      </c>
      <c r="BC802" s="54">
        <f t="shared" si="2260"/>
        <v>0</v>
      </c>
      <c r="BD802" s="54">
        <f t="shared" si="2261"/>
        <v>0</v>
      </c>
      <c r="BE802" s="54">
        <f t="shared" si="2262"/>
        <v>0</v>
      </c>
      <c r="BF802" s="54">
        <f t="shared" si="2263"/>
        <v>0</v>
      </c>
      <c r="BG802" s="54">
        <f t="shared" si="2264"/>
        <v>0</v>
      </c>
      <c r="BH802" s="54">
        <f t="shared" si="2265"/>
        <v>0</v>
      </c>
      <c r="BI802" s="54">
        <f t="shared" si="2266"/>
        <v>0</v>
      </c>
      <c r="BJ802" s="54">
        <f t="shared" si="2267"/>
        <v>0</v>
      </c>
      <c r="BK802" s="54">
        <f t="shared" si="2268"/>
        <v>0</v>
      </c>
      <c r="BL802" s="54">
        <f t="shared" si="2269"/>
        <v>0</v>
      </c>
      <c r="BM802" s="42"/>
      <c r="BO802" s="54">
        <f>'Norm-coeff'!$C$2+$AX802*'Norm-coeff'!$D$2+$AY802*'Norm-coeff'!$E$2+$AZ802*'Norm-coeff'!$F$2+$BA802*'Norm-coeff'!$G$2+$BB802*'Norm-coeff'!$H$2+$BC802*'Norm-coeff'!$I$2+$BD802*'Norm-coeff'!$J$2+$BE802*'Norm-coeff'!$K$2+$BF802*'Norm-coeff'!$L$2+$BG802*'Norm-coeff'!$M$2+$BH802*'Norm-coeff'!$N$2+$BI802*'Norm-coeff'!$O$2</f>
        <v>5.4045421474420303</v>
      </c>
      <c r="BP802" s="54">
        <f>'Norm-coeff'!$C$3+$AX802*'Norm-coeff'!$D$3+$AY802*'Norm-coeff'!$E$3+$AZ802*'Norm-coeff'!$F$3+$BA802*'Norm-coeff'!$G$3+$BB802*'Norm-coeff'!$H$3+$BC802*'Norm-coeff'!$I$3+$BD802*'Norm-coeff'!$J$3+$BE802*'Norm-coeff'!$K$3+$BF802*'Norm-coeff'!$L$3+$BG802*'Norm-coeff'!$M$3+$BH802*'Norm-coeff'!$N$3+$BI802*'Norm-coeff'!$O$3</f>
        <v>3.15319116612705</v>
      </c>
      <c r="BQ802" s="54">
        <f>'Norm-coeff'!$C$4+$AX802*'Norm-coeff'!$D$4+$AY802*'Norm-coeff'!$E$4+$AZ802*'Norm-coeff'!$F$4+$BA802*'Norm-coeff'!$G$4+$BB802*'Norm-coeff'!$H$4+$BC802*'Norm-coeff'!$I$4+$BD802*'Norm-coeff'!$J$4+$BE802*'Norm-coeff'!$K$4+$BF802*'Norm-coeff'!$L$4+$BG802*'Norm-coeff'!$M$4+$BH802*'Norm-coeff'!$N$4+$BI802*'Norm-coeff'!$O$4</f>
        <v>1.42115649462768</v>
      </c>
      <c r="BR802" s="54">
        <f>'Norm-coeff'!$C$5+$AX802*'Norm-coeff'!$D$5+$AY802*'Norm-coeff'!$E$5+$AZ802*'Norm-coeff'!$F$5+$BA802*'Norm-coeff'!$G$5+$BB802*'Norm-coeff'!$H$5+$BC802*'Norm-coeff'!$I$5+$BD802*'Norm-coeff'!$J$5+$BE802*'Norm-coeff'!$K$5+$BF802*'Norm-coeff'!$L$5+$BG802*'Norm-coeff'!$M$5+$BH802*'Norm-coeff'!$N$5+$BI802*'Norm-coeff'!$O$5</f>
        <v>1.0553329241296201</v>
      </c>
      <c r="BS802" s="54">
        <f>'Norm-coeff'!$C$6+$AX802*'Norm-coeff'!$D$6+$AY802*'Norm-coeff'!$E$6+$AZ802*'Norm-coeff'!$F$6+$BA802*'Norm-coeff'!$G$6+$BB802*'Norm-coeff'!$H$6+$BC802*'Norm-coeff'!$I$6+$BD802*'Norm-coeff'!$J$6+$BE802*'Norm-coeff'!$K$6+$BF802*'Norm-coeff'!$L$6+$BG802*'Norm-coeff'!$M$6+$BH802*'Norm-coeff'!$N$6+$BI802*'Norm-coeff'!$O$6</f>
        <v>-1.48700885495103E-2</v>
      </c>
      <c r="BT802" s="54">
        <f>'Norm-coeff'!$C$7+$AX802*'Norm-coeff'!$D$7+$AY802*'Norm-coeff'!$E$7+$AZ802*'Norm-coeff'!$F$7+$BA802*'Norm-coeff'!$G$7+$BB802*'Norm-coeff'!$H$7+$BC802*'Norm-coeff'!$I$7+$BD802*'Norm-coeff'!$J$7+$BE802*'Norm-coeff'!$K$7+$BF802*'Norm-coeff'!$L$7+$BG802*'Norm-coeff'!$M$7+$BH802*'Norm-coeff'!$N$7+$BI802*'Norm-coeff'!$O$7</f>
        <v>2.0907583608832998</v>
      </c>
      <c r="BU802" s="54">
        <f>'Norm-coeff'!$C$8+$AX802*'Norm-coeff'!$D$8+$AY802*'Norm-coeff'!$E$8+$AZ802*'Norm-coeff'!$F$8+$BA802*'Norm-coeff'!$G$8+$BB802*'Norm-coeff'!$H$8+$BC802*'Norm-coeff'!$I$8+$BD802*'Norm-coeff'!$J$8+$BE802*'Norm-coeff'!$K$8+$BF802*'Norm-coeff'!$L$8+$BG802*'Norm-coeff'!$M$8+$BH802*'Norm-coeff'!$N$8+$BI802*'Norm-coeff'!$O$8</f>
        <v>0.65894159836244504</v>
      </c>
      <c r="BV802" s="54">
        <f>'Norm-coeff'!$C$9+$AX802*'Norm-coeff'!$D$9+$AY802*'Norm-coeff'!$E$9+$AZ802*'Norm-coeff'!$F$9+$BA802*'Norm-coeff'!$G$9+$BB802*'Norm-coeff'!$H$9+$BC802*'Norm-coeff'!$I$9+$BD802*'Norm-coeff'!$J$9+$BE802*'Norm-coeff'!$K$9+$BF802*'Norm-coeff'!$L$9+$BG802*'Norm-coeff'!$M$9+$BH802*'Norm-coeff'!$N$9+$BI802*'Norm-coeff'!$O$9</f>
        <v>1.48961085014701</v>
      </c>
      <c r="BW802" s="54">
        <f>'Norm-coeff'!$C$10+$AX802*'Norm-coeff'!$D$10+$AY802*'Norm-coeff'!$E$10+$AZ802*'Norm-coeff'!$F$10+$BA802*'Norm-coeff'!$G$10+$BB802*'Norm-coeff'!$H$10+$BC802*'Norm-coeff'!$I$10+$BD802*'Norm-coeff'!$J$10+$BE802*'Norm-coeff'!$K$10+$BF802*'Norm-coeff'!$L$10+$BG802*'Norm-coeff'!$M$10+$BH802*'Norm-coeff'!$N$10+$BI802*'Norm-coeff'!$O$10</f>
        <v>1.42058735749591</v>
      </c>
      <c r="BX802" s="54">
        <f>'Norm-coeff'!$C$11+$AX802*'Norm-coeff'!$D$11+$AY802*'Norm-coeff'!$E$11+$AZ802*'Norm-coeff'!$F$11+$BA802*'Norm-coeff'!$G$11+$BB802*'Norm-coeff'!$H$11+$BC802*'Norm-coeff'!$I$11+$BD802*'Norm-coeff'!$J$11+$BE802*'Norm-coeff'!$K$11+$BF802*'Norm-coeff'!$L$11+$BG802*'Norm-coeff'!$M$11+$BH802*'Norm-coeff'!$N$11+$BI802*'Norm-coeff'!$O$11</f>
        <v>0.221233014421479</v>
      </c>
      <c r="BY802" s="54">
        <f>'Norm-coeff'!$C$12+$AX802*'Norm-coeff'!$D$12+$AY802*'Norm-coeff'!$E$12+$AZ802*'Norm-coeff'!$F$12+$BA802*'Norm-coeff'!$G$12+$BB802*'Norm-coeff'!$H$12+$BC802*'Norm-coeff'!$I$12+$BD802*'Norm-coeff'!$J$12+$BE802*'Norm-coeff'!$K$12+$BF802*'Norm-coeff'!$L$12+$BG802*'Norm-coeff'!$M$12+$BH802*'Norm-coeff'!$N$12+$BI802*'Norm-coeff'!$O$12</f>
        <v>0.283527502056037</v>
      </c>
      <c r="BZ802" s="54">
        <f>'Norm-coeff'!$C$13+$AX802*'Norm-coeff'!$D$13+$AY802*'Norm-coeff'!$E$13+$AZ802*'Norm-coeff'!$F$13+$BA802*'Norm-coeff'!$G$13+$BB802*'Norm-coeff'!$H$13+$BC802*'Norm-coeff'!$I$13+$BD802*'Norm-coeff'!$J$13+$BE802*'Norm-coeff'!$K$13+$BF802*'Norm-coeff'!$L$13+$BG802*'Norm-coeff'!$M$13+$BH802*'Norm-coeff'!$N$13+$BI802*'Norm-coeff'!$O$13</f>
        <v>-4.1864930554451202E-2</v>
      </c>
      <c r="CA802" s="54">
        <f>'Norm-coeff'!$C$14+$AX802*'Norm-coeff'!$D$14+$AY802*'Norm-coeff'!$E$14+$AZ802*'Norm-coeff'!$F$14+$BA802*'Norm-coeff'!$G$14+$BB802*'Norm-coeff'!$H$14+$BC802*'Norm-coeff'!$I$14+$BD802*'Norm-coeff'!$J$14+$BE802*'Norm-coeff'!$K$14+$BF802*'Norm-coeff'!$L$14+$BG802*'Norm-coeff'!$M$14+$BH802*'Norm-coeff'!$N$14+$BI802*'Norm-coeff'!$O$14</f>
        <v>4.2526983164477103</v>
      </c>
      <c r="CC802" s="54">
        <f t="shared" si="2394"/>
        <v>0</v>
      </c>
      <c r="CG802" s="54">
        <f t="shared" si="2270"/>
        <v>0</v>
      </c>
      <c r="CH802" s="54">
        <f t="shared" si="2248"/>
        <v>0</v>
      </c>
      <c r="CI802" s="54">
        <f t="shared" si="2271"/>
        <v>0</v>
      </c>
      <c r="CJ802" s="56">
        <f t="shared" si="2272"/>
        <v>0</v>
      </c>
      <c r="CK802" s="54">
        <f t="shared" si="2273"/>
        <v>0</v>
      </c>
      <c r="CL802" s="54">
        <f t="shared" si="2274"/>
        <v>0</v>
      </c>
      <c r="CM802" s="54">
        <f t="shared" si="2275"/>
        <v>0</v>
      </c>
      <c r="CN802" s="54">
        <f t="shared" si="2276"/>
        <v>0</v>
      </c>
      <c r="CO802" s="54">
        <f t="shared" si="2277"/>
        <v>0</v>
      </c>
      <c r="CP802" s="54">
        <f t="shared" si="2278"/>
        <v>0</v>
      </c>
      <c r="CQ802" s="54">
        <f t="shared" si="2279"/>
        <v>0</v>
      </c>
      <c r="CR802" s="54">
        <f t="shared" si="2280"/>
        <v>0</v>
      </c>
      <c r="CS802" s="54">
        <f t="shared" si="2281"/>
        <v>0</v>
      </c>
      <c r="CU802" s="54">
        <f t="shared" si="2282"/>
        <v>0</v>
      </c>
      <c r="CV802" s="54">
        <f t="shared" si="2283"/>
        <v>0</v>
      </c>
      <c r="CW802" s="54">
        <f t="shared" si="2284"/>
        <v>0</v>
      </c>
      <c r="CX802" s="54">
        <f t="shared" si="2285"/>
        <v>0</v>
      </c>
      <c r="CZ802" s="54">
        <f t="shared" si="2286"/>
        <v>0</v>
      </c>
      <c r="DA802" s="54">
        <f t="shared" si="2287"/>
        <v>0</v>
      </c>
      <c r="DB802" s="54">
        <f t="shared" si="2288"/>
        <v>0</v>
      </c>
      <c r="DC802" s="54">
        <f t="shared" si="2289"/>
        <v>0</v>
      </c>
      <c r="DD802" s="54">
        <f t="shared" si="2290"/>
        <v>0</v>
      </c>
      <c r="DE802" s="54">
        <f t="shared" si="2291"/>
        <v>0</v>
      </c>
      <c r="DF802" s="54">
        <f t="shared" si="2292"/>
        <v>0</v>
      </c>
      <c r="DG802" s="54">
        <f t="shared" si="2293"/>
        <v>2</v>
      </c>
      <c r="DH802" s="71">
        <f t="shared" si="2294"/>
        <v>0</v>
      </c>
      <c r="DI802" s="71">
        <f t="shared" si="2295"/>
        <v>0</v>
      </c>
      <c r="DJ802" s="54">
        <f t="shared" si="2296"/>
        <v>0</v>
      </c>
      <c r="DK802" s="54">
        <f t="shared" si="2297"/>
        <v>2</v>
      </c>
      <c r="DL802" s="4">
        <f t="shared" si="2222"/>
        <v>0</v>
      </c>
      <c r="DM802" s="3">
        <f t="shared" si="2298"/>
        <v>0</v>
      </c>
      <c r="DN802" s="3">
        <f t="shared" si="2299"/>
        <v>0</v>
      </c>
      <c r="DO802" s="4" t="e">
        <f t="shared" si="2300"/>
        <v>#DIV/0!</v>
      </c>
      <c r="DP802" s="57"/>
      <c r="DQ802" s="57"/>
      <c r="DR802" s="56">
        <f t="shared" si="2223"/>
        <v>2</v>
      </c>
      <c r="DS802" s="56">
        <f t="shared" si="2224"/>
        <v>0</v>
      </c>
      <c r="DT802" s="38">
        <f t="shared" si="2225"/>
        <v>0</v>
      </c>
      <c r="DU802" s="38">
        <f t="shared" si="2301"/>
        <v>2</v>
      </c>
      <c r="DV802" s="38">
        <f t="shared" si="2226"/>
        <v>0</v>
      </c>
      <c r="DW802" s="39">
        <f t="shared" si="2227"/>
        <v>0</v>
      </c>
      <c r="DX802" s="39">
        <f t="shared" si="2228"/>
        <v>0</v>
      </c>
      <c r="DY802" s="39">
        <f t="shared" si="2229"/>
        <v>0</v>
      </c>
      <c r="DZ802" s="39">
        <f t="shared" si="2230"/>
        <v>0</v>
      </c>
      <c r="EA802" s="39">
        <f t="shared" si="2231"/>
        <v>0</v>
      </c>
      <c r="EB802" s="37" t="e">
        <f t="shared" si="2302"/>
        <v>#DIV/0!</v>
      </c>
      <c r="EC802" s="37" t="e">
        <f t="shared" si="2303"/>
        <v>#DIV/0!</v>
      </c>
      <c r="ED802" s="37" t="e">
        <f t="shared" si="2304"/>
        <v>#DIV/0!</v>
      </c>
      <c r="EE802" s="37" t="e">
        <f t="shared" si="2305"/>
        <v>#DIV/0!</v>
      </c>
      <c r="EF802" s="39" t="e">
        <f t="shared" si="2306"/>
        <v>#DIV/0!</v>
      </c>
      <c r="EG802" s="37" t="e">
        <f t="shared" si="2307"/>
        <v>#DIV/0!</v>
      </c>
      <c r="EH802" s="37" t="e">
        <f t="shared" si="2308"/>
        <v>#DIV/0!</v>
      </c>
      <c r="EI802" s="11" t="b">
        <f t="shared" si="2309"/>
        <v>1</v>
      </c>
      <c r="EJ802" s="11" t="b">
        <f t="shared" si="2310"/>
        <v>0</v>
      </c>
      <c r="EK802" s="39" t="e">
        <f t="shared" si="2311"/>
        <v>#DIV/0!</v>
      </c>
      <c r="EL802" s="39" t="e">
        <f t="shared" si="2312"/>
        <v>#DIV/0!</v>
      </c>
      <c r="EM802" s="39" t="e">
        <f t="shared" si="2313"/>
        <v>#DIV/0!</v>
      </c>
      <c r="EN802" s="39" t="e">
        <f t="shared" si="2314"/>
        <v>#DIV/0!</v>
      </c>
      <c r="EO802" s="39" t="e">
        <f t="shared" si="2315"/>
        <v>#DIV/0!</v>
      </c>
      <c r="EP802" s="39" t="e">
        <f t="shared" si="2316"/>
        <v>#DIV/0!</v>
      </c>
      <c r="EQ802" s="39" t="e">
        <f t="shared" si="2317"/>
        <v>#DIV/0!</v>
      </c>
      <c r="ER802" s="39" t="e">
        <f t="shared" si="2318"/>
        <v>#DIV/0!</v>
      </c>
      <c r="ES802" s="58" t="str">
        <f t="shared" si="2319"/>
        <v>(OH,F,Cl)-dominate amphibole</v>
      </c>
      <c r="ET802" s="58" t="e">
        <f t="shared" si="2320"/>
        <v>#N/A</v>
      </c>
      <c r="EU802" s="56">
        <f t="shared" si="2232"/>
        <v>0</v>
      </c>
      <c r="EV802" s="56">
        <f t="shared" si="2233"/>
        <v>0</v>
      </c>
      <c r="EW802" s="56">
        <f t="shared" si="2234"/>
        <v>0</v>
      </c>
      <c r="EX802" s="56">
        <f t="shared" si="2235"/>
        <v>0</v>
      </c>
      <c r="EY802" s="56">
        <f t="shared" si="2236"/>
        <v>0</v>
      </c>
      <c r="EZ802" s="56">
        <f t="shared" si="2237"/>
        <v>0</v>
      </c>
      <c r="FA802" s="39">
        <f t="shared" si="2238"/>
        <v>0</v>
      </c>
      <c r="FB802" s="39">
        <f t="shared" si="2239"/>
        <v>0</v>
      </c>
      <c r="FC802" s="54">
        <f t="shared" si="2240"/>
        <v>0</v>
      </c>
      <c r="FD802" s="54">
        <f t="shared" si="2241"/>
        <v>0</v>
      </c>
      <c r="FE802" s="39">
        <f t="shared" si="2242"/>
        <v>0</v>
      </c>
      <c r="FF802" s="54">
        <f t="shared" si="2243"/>
        <v>0</v>
      </c>
      <c r="FG802" s="39">
        <f t="shared" si="2244"/>
        <v>0</v>
      </c>
      <c r="FH802" s="39">
        <f t="shared" si="2321"/>
        <v>0</v>
      </c>
      <c r="FI802" s="39">
        <f t="shared" si="2322"/>
        <v>0</v>
      </c>
      <c r="FJ802" s="39">
        <f t="shared" si="2323"/>
        <v>0</v>
      </c>
      <c r="FK802" s="39" t="e">
        <f t="shared" si="2324"/>
        <v>#DIV/0!</v>
      </c>
      <c r="FL802" s="39" t="e">
        <f t="shared" si="2325"/>
        <v>#DIV/0!</v>
      </c>
      <c r="FM802" s="39" t="e">
        <f t="shared" si="2326"/>
        <v>#DIV/0!</v>
      </c>
      <c r="FN802" s="39">
        <f t="shared" si="2327"/>
        <v>1</v>
      </c>
      <c r="FO802" s="39">
        <f t="shared" si="2245"/>
        <v>0</v>
      </c>
      <c r="FP802" s="39">
        <f t="shared" si="2246"/>
        <v>0</v>
      </c>
      <c r="FQ802" s="39">
        <f t="shared" si="2247"/>
        <v>0</v>
      </c>
      <c r="FR802" s="39">
        <f t="shared" si="2328"/>
        <v>0</v>
      </c>
      <c r="FS802" s="39">
        <f t="shared" si="2329"/>
        <v>0</v>
      </c>
      <c r="FU802" s="39" t="e">
        <f t="shared" si="2330"/>
        <v>#DIV/0!</v>
      </c>
      <c r="FV802" s="39" t="e">
        <f t="shared" si="2331"/>
        <v>#DIV/0!</v>
      </c>
      <c r="FW802" s="39" t="e">
        <f t="shared" si="2332"/>
        <v>#DIV/0!</v>
      </c>
      <c r="FY802" s="39" t="e">
        <f t="shared" si="2333"/>
        <v>#DIV/0!</v>
      </c>
      <c r="FZ802" s="39" t="e">
        <f t="shared" si="2334"/>
        <v>#DIV/0!</v>
      </c>
      <c r="GA802" s="39" t="e">
        <f t="shared" si="2335"/>
        <v>#DIV/0!</v>
      </c>
      <c r="GB802" s="39" t="e">
        <f t="shared" si="2336"/>
        <v>#DIV/0!</v>
      </c>
      <c r="GC802" s="39" t="e">
        <f t="shared" si="2337"/>
        <v>#DIV/0!</v>
      </c>
      <c r="GD802" s="39" t="e">
        <f t="shared" si="2338"/>
        <v>#DIV/0!</v>
      </c>
      <c r="GE802" s="39" t="e">
        <f t="shared" si="2339"/>
        <v>#DIV/0!</v>
      </c>
      <c r="GF802" s="39" t="e">
        <f t="shared" si="2340"/>
        <v>#DIV/0!</v>
      </c>
      <c r="GG802" s="39" t="e">
        <f t="shared" si="2341"/>
        <v>#DIV/0!</v>
      </c>
      <c r="GH802" s="39" t="e">
        <f t="shared" si="2342"/>
        <v>#DIV/0!</v>
      </c>
      <c r="GI802" s="39"/>
      <c r="GJ802" s="39" t="e">
        <f t="shared" si="2343"/>
        <v>#DIV/0!</v>
      </c>
      <c r="GK802" s="39" t="e">
        <f t="shared" si="2344"/>
        <v>#DIV/0!</v>
      </c>
      <c r="GL802" s="39" t="e">
        <f t="shared" si="2345"/>
        <v>#DIV/0!</v>
      </c>
      <c r="GM802" s="39" t="e">
        <f t="shared" si="2346"/>
        <v>#DIV/0!</v>
      </c>
      <c r="GN802" s="39" t="e">
        <f t="shared" si="2347"/>
        <v>#DIV/0!</v>
      </c>
      <c r="GO802" s="57"/>
      <c r="GP802" s="57" t="e">
        <f t="shared" si="2348"/>
        <v>#DIV/0!</v>
      </c>
      <c r="GQ802" s="59" t="e">
        <f t="shared" si="2349"/>
        <v>#DIV/0!</v>
      </c>
      <c r="GR802" s="41" t="e">
        <f t="shared" si="2350"/>
        <v>#DIV/0!</v>
      </c>
      <c r="GS802" s="57" t="e">
        <f t="shared" si="2351"/>
        <v>#DIV/0!</v>
      </c>
      <c r="GT802" s="57" t="e">
        <f t="shared" si="2352"/>
        <v>#DIV/0!</v>
      </c>
      <c r="GU802" s="57" t="e">
        <f t="shared" si="2353"/>
        <v>#DIV/0!</v>
      </c>
      <c r="GV802" s="57"/>
      <c r="GW802" s="42" t="e">
        <f t="shared" si="2354"/>
        <v>#DIV/0!</v>
      </c>
      <c r="GX802" s="42" t="e">
        <f t="shared" si="2355"/>
        <v>#DIV/0!</v>
      </c>
      <c r="GY802" s="42" t="e">
        <f t="shared" si="2356"/>
        <v>#DIV/0!</v>
      </c>
      <c r="GZ802" s="57"/>
      <c r="HA802" s="2" t="e">
        <f t="shared" si="2357"/>
        <v>#DIV/0!</v>
      </c>
      <c r="HB802" s="2" t="e">
        <f t="shared" si="2358"/>
        <v>#DIV/0!</v>
      </c>
      <c r="HC802" s="2" t="e">
        <f t="shared" si="2359"/>
        <v>#DIV/0!</v>
      </c>
      <c r="HD802" s="2" t="e">
        <f t="shared" si="2360"/>
        <v>#DIV/0!</v>
      </c>
      <c r="HE802" s="2" t="e">
        <f t="shared" si="2361"/>
        <v>#DIV/0!</v>
      </c>
      <c r="HF802" s="2" t="e">
        <f t="shared" si="2362"/>
        <v>#DIV/0!</v>
      </c>
      <c r="HG802" s="2" t="e">
        <f t="shared" si="2363"/>
        <v>#DIV/0!</v>
      </c>
      <c r="HH802" s="2" t="e">
        <f t="shared" si="2364"/>
        <v>#DIV/0!</v>
      </c>
      <c r="HI802" s="2" t="e">
        <f t="shared" si="2365"/>
        <v>#DIV/0!</v>
      </c>
      <c r="HJ802" s="11" t="e">
        <f t="shared" si="2366"/>
        <v>#DIV/0!</v>
      </c>
      <c r="HK802" s="60" t="e">
        <f t="shared" si="2367"/>
        <v>#DIV/0!</v>
      </c>
      <c r="HL802" s="57"/>
      <c r="HM802" s="57" t="e">
        <f t="shared" si="2368"/>
        <v>#DIV/0!</v>
      </c>
      <c r="HN802" s="57" t="e">
        <f t="shared" si="2369"/>
        <v>#DIV/0!</v>
      </c>
      <c r="HO802" s="57" t="e">
        <f t="shared" si="2370"/>
        <v>#DIV/0!</v>
      </c>
      <c r="HP802" s="57" t="e">
        <f t="shared" si="2371"/>
        <v>#DIV/0!</v>
      </c>
      <c r="HQ802" s="57" t="e">
        <f t="shared" si="2372"/>
        <v>#DIV/0!</v>
      </c>
      <c r="HR802" s="57"/>
      <c r="HS802" s="57" t="e">
        <f t="shared" si="2373"/>
        <v>#DIV/0!</v>
      </c>
      <c r="HT802" s="57" t="e">
        <f t="shared" si="2374"/>
        <v>#DIV/0!</v>
      </c>
      <c r="HU802" s="57" t="e">
        <f t="shared" si="2375"/>
        <v>#DIV/0!</v>
      </c>
      <c r="HV802" s="57" t="e">
        <f t="shared" si="2376"/>
        <v>#DIV/0!</v>
      </c>
      <c r="HW802" s="57" t="e">
        <f t="shared" si="2377"/>
        <v>#DIV/0!</v>
      </c>
      <c r="HX802" s="57"/>
      <c r="HY802" s="57" t="e">
        <f t="shared" si="2378"/>
        <v>#DIV/0!</v>
      </c>
      <c r="HZ802" s="57" t="e">
        <f t="shared" si="2379"/>
        <v>#DIV/0!</v>
      </c>
      <c r="IA802" s="57"/>
      <c r="IB802" s="61">
        <f t="shared" si="2380"/>
        <v>0</v>
      </c>
      <c r="IC802" s="57" t="str">
        <f t="shared" si="2381"/>
        <v/>
      </c>
      <c r="ID802" s="42"/>
      <c r="IE802" s="2" t="str">
        <f t="shared" si="2382"/>
        <v/>
      </c>
      <c r="IF802" s="60" t="e">
        <f t="shared" si="2383"/>
        <v>#DIV/0!</v>
      </c>
      <c r="IG802" s="60" t="str">
        <f t="shared" si="2384"/>
        <v/>
      </c>
      <c r="IH802" s="60" t="str">
        <f t="shared" si="2385"/>
        <v>zinco-</v>
      </c>
      <c r="II802" s="60" t="str">
        <f t="shared" si="2386"/>
        <v>mangano-</v>
      </c>
      <c r="IJ802" s="60" t="e">
        <f t="shared" si="2387"/>
        <v>#DIV/0!</v>
      </c>
      <c r="IK802" s="60" t="e">
        <f t="shared" si="2388"/>
        <v>#DIV/0!</v>
      </c>
      <c r="IL802" s="60" t="e">
        <f t="shared" si="2389"/>
        <v>#DIV/0!</v>
      </c>
      <c r="IM802" s="60" t="e">
        <f t="shared" si="2390"/>
        <v>#DIV/0!</v>
      </c>
      <c r="IN802" s="60" t="str">
        <f t="shared" si="2391"/>
        <v/>
      </c>
      <c r="IO802" s="60" t="str">
        <f t="shared" si="2392"/>
        <v/>
      </c>
      <c r="IP802" s="57"/>
      <c r="IQ802" s="57" t="str">
        <f t="shared" si="2393"/>
        <v>ERROR!!</v>
      </c>
    </row>
    <row r="803" spans="24:251">
      <c r="X803" s="29">
        <f t="shared" si="2249"/>
        <v>0</v>
      </c>
      <c r="Y803" s="29">
        <f t="shared" si="2250"/>
        <v>0</v>
      </c>
      <c r="Z803" s="29" t="e">
        <f t="shared" si="2251"/>
        <v>#DIV/0!</v>
      </c>
      <c r="AA803" s="29" t="e">
        <f t="shared" si="2252"/>
        <v>#DIV/0!</v>
      </c>
      <c r="AB803" s="29" t="e">
        <f t="shared" si="2253"/>
        <v>#DIV/0!</v>
      </c>
      <c r="AC803" s="29" t="e">
        <f t="shared" si="2254"/>
        <v>#DIV/0!</v>
      </c>
      <c r="AF803" s="23">
        <v>60.084299999999999</v>
      </c>
      <c r="AG803" s="23">
        <v>79.878799999999998</v>
      </c>
      <c r="AH803" s="23">
        <v>101.96120000000001</v>
      </c>
      <c r="AI803" s="23">
        <v>151.99039999999999</v>
      </c>
      <c r="AJ803" s="23">
        <v>159.69</v>
      </c>
      <c r="AK803" s="23">
        <v>71.846400000000003</v>
      </c>
      <c r="AL803" s="23">
        <v>70.9375</v>
      </c>
      <c r="AM803" s="23">
        <v>40.304400000000001</v>
      </c>
      <c r="AN803" s="23">
        <v>56.077399999999997</v>
      </c>
      <c r="AO803" s="23">
        <v>61.978999999999999</v>
      </c>
      <c r="AP803" s="23">
        <v>94.195999999999998</v>
      </c>
      <c r="AQ803" s="23">
        <v>18.998000000000001</v>
      </c>
      <c r="AR803" s="23">
        <v>35.450000000000003</v>
      </c>
      <c r="AS803" s="23">
        <v>29.88</v>
      </c>
      <c r="AT803" s="23">
        <v>74.691999999999993</v>
      </c>
      <c r="AU803" s="23">
        <v>81.39</v>
      </c>
      <c r="AX803" s="54">
        <f t="shared" si="2255"/>
        <v>0</v>
      </c>
      <c r="AY803" s="54">
        <f t="shared" si="2256"/>
        <v>0</v>
      </c>
      <c r="AZ803" s="54">
        <f t="shared" si="2257"/>
        <v>0</v>
      </c>
      <c r="BA803" s="54">
        <f t="shared" si="2258"/>
        <v>0</v>
      </c>
      <c r="BB803" s="54">
        <f t="shared" si="2259"/>
        <v>0</v>
      </c>
      <c r="BC803" s="54">
        <f t="shared" si="2260"/>
        <v>0</v>
      </c>
      <c r="BD803" s="54">
        <f t="shared" si="2261"/>
        <v>0</v>
      </c>
      <c r="BE803" s="54">
        <f t="shared" si="2262"/>
        <v>0</v>
      </c>
      <c r="BF803" s="54">
        <f t="shared" si="2263"/>
        <v>0</v>
      </c>
      <c r="BG803" s="54">
        <f t="shared" si="2264"/>
        <v>0</v>
      </c>
      <c r="BH803" s="54">
        <f t="shared" si="2265"/>
        <v>0</v>
      </c>
      <c r="BI803" s="54">
        <f t="shared" si="2266"/>
        <v>0</v>
      </c>
      <c r="BJ803" s="54">
        <f t="shared" si="2267"/>
        <v>0</v>
      </c>
      <c r="BK803" s="54">
        <f t="shared" si="2268"/>
        <v>0</v>
      </c>
      <c r="BL803" s="54">
        <f t="shared" si="2269"/>
        <v>0</v>
      </c>
      <c r="BM803" s="42"/>
      <c r="BO803" s="54">
        <f>'Norm-coeff'!$C$2+$AX803*'Norm-coeff'!$D$2+$AY803*'Norm-coeff'!$E$2+$AZ803*'Norm-coeff'!$F$2+$BA803*'Norm-coeff'!$G$2+$BB803*'Norm-coeff'!$H$2+$BC803*'Norm-coeff'!$I$2+$BD803*'Norm-coeff'!$J$2+$BE803*'Norm-coeff'!$K$2+$BF803*'Norm-coeff'!$L$2+$BG803*'Norm-coeff'!$M$2+$BH803*'Norm-coeff'!$N$2+$BI803*'Norm-coeff'!$O$2</f>
        <v>5.4045421474420303</v>
      </c>
      <c r="BP803" s="54">
        <f>'Norm-coeff'!$C$3+$AX803*'Norm-coeff'!$D$3+$AY803*'Norm-coeff'!$E$3+$AZ803*'Norm-coeff'!$F$3+$BA803*'Norm-coeff'!$G$3+$BB803*'Norm-coeff'!$H$3+$BC803*'Norm-coeff'!$I$3+$BD803*'Norm-coeff'!$J$3+$BE803*'Norm-coeff'!$K$3+$BF803*'Norm-coeff'!$L$3+$BG803*'Norm-coeff'!$M$3+$BH803*'Norm-coeff'!$N$3+$BI803*'Norm-coeff'!$O$3</f>
        <v>3.15319116612705</v>
      </c>
      <c r="BQ803" s="54">
        <f>'Norm-coeff'!$C$4+$AX803*'Norm-coeff'!$D$4+$AY803*'Norm-coeff'!$E$4+$AZ803*'Norm-coeff'!$F$4+$BA803*'Norm-coeff'!$G$4+$BB803*'Norm-coeff'!$H$4+$BC803*'Norm-coeff'!$I$4+$BD803*'Norm-coeff'!$J$4+$BE803*'Norm-coeff'!$K$4+$BF803*'Norm-coeff'!$L$4+$BG803*'Norm-coeff'!$M$4+$BH803*'Norm-coeff'!$N$4+$BI803*'Norm-coeff'!$O$4</f>
        <v>1.42115649462768</v>
      </c>
      <c r="BR803" s="54">
        <f>'Norm-coeff'!$C$5+$AX803*'Norm-coeff'!$D$5+$AY803*'Norm-coeff'!$E$5+$AZ803*'Norm-coeff'!$F$5+$BA803*'Norm-coeff'!$G$5+$BB803*'Norm-coeff'!$H$5+$BC803*'Norm-coeff'!$I$5+$BD803*'Norm-coeff'!$J$5+$BE803*'Norm-coeff'!$K$5+$BF803*'Norm-coeff'!$L$5+$BG803*'Norm-coeff'!$M$5+$BH803*'Norm-coeff'!$N$5+$BI803*'Norm-coeff'!$O$5</f>
        <v>1.0553329241296201</v>
      </c>
      <c r="BS803" s="54">
        <f>'Norm-coeff'!$C$6+$AX803*'Norm-coeff'!$D$6+$AY803*'Norm-coeff'!$E$6+$AZ803*'Norm-coeff'!$F$6+$BA803*'Norm-coeff'!$G$6+$BB803*'Norm-coeff'!$H$6+$BC803*'Norm-coeff'!$I$6+$BD803*'Norm-coeff'!$J$6+$BE803*'Norm-coeff'!$K$6+$BF803*'Norm-coeff'!$L$6+$BG803*'Norm-coeff'!$M$6+$BH803*'Norm-coeff'!$N$6+$BI803*'Norm-coeff'!$O$6</f>
        <v>-1.48700885495103E-2</v>
      </c>
      <c r="BT803" s="54">
        <f>'Norm-coeff'!$C$7+$AX803*'Norm-coeff'!$D$7+$AY803*'Norm-coeff'!$E$7+$AZ803*'Norm-coeff'!$F$7+$BA803*'Norm-coeff'!$G$7+$BB803*'Norm-coeff'!$H$7+$BC803*'Norm-coeff'!$I$7+$BD803*'Norm-coeff'!$J$7+$BE803*'Norm-coeff'!$K$7+$BF803*'Norm-coeff'!$L$7+$BG803*'Norm-coeff'!$M$7+$BH803*'Norm-coeff'!$N$7+$BI803*'Norm-coeff'!$O$7</f>
        <v>2.0907583608832998</v>
      </c>
      <c r="BU803" s="54">
        <f>'Norm-coeff'!$C$8+$AX803*'Norm-coeff'!$D$8+$AY803*'Norm-coeff'!$E$8+$AZ803*'Norm-coeff'!$F$8+$BA803*'Norm-coeff'!$G$8+$BB803*'Norm-coeff'!$H$8+$BC803*'Norm-coeff'!$I$8+$BD803*'Norm-coeff'!$J$8+$BE803*'Norm-coeff'!$K$8+$BF803*'Norm-coeff'!$L$8+$BG803*'Norm-coeff'!$M$8+$BH803*'Norm-coeff'!$N$8+$BI803*'Norm-coeff'!$O$8</f>
        <v>0.65894159836244504</v>
      </c>
      <c r="BV803" s="54">
        <f>'Norm-coeff'!$C$9+$AX803*'Norm-coeff'!$D$9+$AY803*'Norm-coeff'!$E$9+$AZ803*'Norm-coeff'!$F$9+$BA803*'Norm-coeff'!$G$9+$BB803*'Norm-coeff'!$H$9+$BC803*'Norm-coeff'!$I$9+$BD803*'Norm-coeff'!$J$9+$BE803*'Norm-coeff'!$K$9+$BF803*'Norm-coeff'!$L$9+$BG803*'Norm-coeff'!$M$9+$BH803*'Norm-coeff'!$N$9+$BI803*'Norm-coeff'!$O$9</f>
        <v>1.48961085014701</v>
      </c>
      <c r="BW803" s="54">
        <f>'Norm-coeff'!$C$10+$AX803*'Norm-coeff'!$D$10+$AY803*'Norm-coeff'!$E$10+$AZ803*'Norm-coeff'!$F$10+$BA803*'Norm-coeff'!$G$10+$BB803*'Norm-coeff'!$H$10+$BC803*'Norm-coeff'!$I$10+$BD803*'Norm-coeff'!$J$10+$BE803*'Norm-coeff'!$K$10+$BF803*'Norm-coeff'!$L$10+$BG803*'Norm-coeff'!$M$10+$BH803*'Norm-coeff'!$N$10+$BI803*'Norm-coeff'!$O$10</f>
        <v>1.42058735749591</v>
      </c>
      <c r="BX803" s="54">
        <f>'Norm-coeff'!$C$11+$AX803*'Norm-coeff'!$D$11+$AY803*'Norm-coeff'!$E$11+$AZ803*'Norm-coeff'!$F$11+$BA803*'Norm-coeff'!$G$11+$BB803*'Norm-coeff'!$H$11+$BC803*'Norm-coeff'!$I$11+$BD803*'Norm-coeff'!$J$11+$BE803*'Norm-coeff'!$K$11+$BF803*'Norm-coeff'!$L$11+$BG803*'Norm-coeff'!$M$11+$BH803*'Norm-coeff'!$N$11+$BI803*'Norm-coeff'!$O$11</f>
        <v>0.221233014421479</v>
      </c>
      <c r="BY803" s="54">
        <f>'Norm-coeff'!$C$12+$AX803*'Norm-coeff'!$D$12+$AY803*'Norm-coeff'!$E$12+$AZ803*'Norm-coeff'!$F$12+$BA803*'Norm-coeff'!$G$12+$BB803*'Norm-coeff'!$H$12+$BC803*'Norm-coeff'!$I$12+$BD803*'Norm-coeff'!$J$12+$BE803*'Norm-coeff'!$K$12+$BF803*'Norm-coeff'!$L$12+$BG803*'Norm-coeff'!$M$12+$BH803*'Norm-coeff'!$N$12+$BI803*'Norm-coeff'!$O$12</f>
        <v>0.283527502056037</v>
      </c>
      <c r="BZ803" s="54">
        <f>'Norm-coeff'!$C$13+$AX803*'Norm-coeff'!$D$13+$AY803*'Norm-coeff'!$E$13+$AZ803*'Norm-coeff'!$F$13+$BA803*'Norm-coeff'!$G$13+$BB803*'Norm-coeff'!$H$13+$BC803*'Norm-coeff'!$I$13+$BD803*'Norm-coeff'!$J$13+$BE803*'Norm-coeff'!$K$13+$BF803*'Norm-coeff'!$L$13+$BG803*'Norm-coeff'!$M$13+$BH803*'Norm-coeff'!$N$13+$BI803*'Norm-coeff'!$O$13</f>
        <v>-4.1864930554451202E-2</v>
      </c>
      <c r="CA803" s="54">
        <f>'Norm-coeff'!$C$14+$AX803*'Norm-coeff'!$D$14+$AY803*'Norm-coeff'!$E$14+$AZ803*'Norm-coeff'!$F$14+$BA803*'Norm-coeff'!$G$14+$BB803*'Norm-coeff'!$H$14+$BC803*'Norm-coeff'!$I$14+$BD803*'Norm-coeff'!$J$14+$BE803*'Norm-coeff'!$K$14+$BF803*'Norm-coeff'!$L$14+$BG803*'Norm-coeff'!$M$14+$BH803*'Norm-coeff'!$N$14+$BI803*'Norm-coeff'!$O$14</f>
        <v>4.2526983164477103</v>
      </c>
      <c r="CC803" s="54">
        <f t="shared" si="2394"/>
        <v>0</v>
      </c>
      <c r="CG803" s="54">
        <f t="shared" si="2270"/>
        <v>0</v>
      </c>
      <c r="CH803" s="54">
        <f t="shared" si="2248"/>
        <v>0</v>
      </c>
      <c r="CI803" s="54">
        <f t="shared" si="2271"/>
        <v>0</v>
      </c>
      <c r="CJ803" s="56">
        <f t="shared" si="2272"/>
        <v>0</v>
      </c>
      <c r="CK803" s="54">
        <f t="shared" si="2273"/>
        <v>0</v>
      </c>
      <c r="CL803" s="54">
        <f t="shared" si="2274"/>
        <v>0</v>
      </c>
      <c r="CM803" s="54">
        <f t="shared" si="2275"/>
        <v>0</v>
      </c>
      <c r="CN803" s="54">
        <f t="shared" si="2276"/>
        <v>0</v>
      </c>
      <c r="CO803" s="54">
        <f t="shared" si="2277"/>
        <v>0</v>
      </c>
      <c r="CP803" s="54">
        <f t="shared" si="2278"/>
        <v>0</v>
      </c>
      <c r="CQ803" s="54">
        <f t="shared" si="2279"/>
        <v>0</v>
      </c>
      <c r="CR803" s="54">
        <f t="shared" si="2280"/>
        <v>0</v>
      </c>
      <c r="CS803" s="54">
        <f t="shared" si="2281"/>
        <v>0</v>
      </c>
      <c r="CU803" s="54">
        <f t="shared" si="2282"/>
        <v>0</v>
      </c>
      <c r="CV803" s="54">
        <f t="shared" si="2283"/>
        <v>0</v>
      </c>
      <c r="CW803" s="54">
        <f t="shared" si="2284"/>
        <v>0</v>
      </c>
      <c r="CX803" s="54">
        <f t="shared" si="2285"/>
        <v>0</v>
      </c>
      <c r="CZ803" s="54">
        <f t="shared" si="2286"/>
        <v>0</v>
      </c>
      <c r="DA803" s="54">
        <f t="shared" si="2287"/>
        <v>0</v>
      </c>
      <c r="DB803" s="54">
        <f t="shared" si="2288"/>
        <v>0</v>
      </c>
      <c r="DC803" s="54">
        <f t="shared" si="2289"/>
        <v>0</v>
      </c>
      <c r="DD803" s="54">
        <f t="shared" si="2290"/>
        <v>0</v>
      </c>
      <c r="DE803" s="54">
        <f t="shared" si="2291"/>
        <v>0</v>
      </c>
      <c r="DF803" s="54">
        <f t="shared" si="2292"/>
        <v>0</v>
      </c>
      <c r="DG803" s="54">
        <f t="shared" si="2293"/>
        <v>2</v>
      </c>
      <c r="DH803" s="71">
        <f t="shared" si="2294"/>
        <v>0</v>
      </c>
      <c r="DI803" s="71">
        <f t="shared" si="2295"/>
        <v>0</v>
      </c>
      <c r="DJ803" s="54">
        <f t="shared" si="2296"/>
        <v>0</v>
      </c>
      <c r="DK803" s="54">
        <f t="shared" si="2297"/>
        <v>2</v>
      </c>
      <c r="DL803" s="4">
        <f t="shared" si="2222"/>
        <v>0</v>
      </c>
      <c r="DM803" s="3">
        <f t="shared" si="2298"/>
        <v>0</v>
      </c>
      <c r="DN803" s="3">
        <f t="shared" si="2299"/>
        <v>0</v>
      </c>
      <c r="DO803" s="4" t="e">
        <f t="shared" si="2300"/>
        <v>#DIV/0!</v>
      </c>
      <c r="DP803" s="57"/>
      <c r="DQ803" s="57"/>
      <c r="DR803" s="56">
        <f t="shared" si="2223"/>
        <v>2</v>
      </c>
      <c r="DS803" s="56">
        <f t="shared" si="2224"/>
        <v>0</v>
      </c>
      <c r="DT803" s="38">
        <f t="shared" si="2225"/>
        <v>0</v>
      </c>
      <c r="DU803" s="38">
        <f t="shared" si="2301"/>
        <v>2</v>
      </c>
      <c r="DV803" s="38">
        <f t="shared" si="2226"/>
        <v>0</v>
      </c>
      <c r="DW803" s="39">
        <f t="shared" si="2227"/>
        <v>0</v>
      </c>
      <c r="DX803" s="39">
        <f t="shared" si="2228"/>
        <v>0</v>
      </c>
      <c r="DY803" s="39">
        <f t="shared" si="2229"/>
        <v>0</v>
      </c>
      <c r="DZ803" s="39">
        <f t="shared" si="2230"/>
        <v>0</v>
      </c>
      <c r="EA803" s="39">
        <f t="shared" si="2231"/>
        <v>0</v>
      </c>
      <c r="EB803" s="37" t="e">
        <f t="shared" si="2302"/>
        <v>#DIV/0!</v>
      </c>
      <c r="EC803" s="37" t="e">
        <f t="shared" si="2303"/>
        <v>#DIV/0!</v>
      </c>
      <c r="ED803" s="37" t="e">
        <f t="shared" si="2304"/>
        <v>#DIV/0!</v>
      </c>
      <c r="EE803" s="37" t="e">
        <f t="shared" si="2305"/>
        <v>#DIV/0!</v>
      </c>
      <c r="EF803" s="39" t="e">
        <f t="shared" si="2306"/>
        <v>#DIV/0!</v>
      </c>
      <c r="EG803" s="37" t="e">
        <f t="shared" si="2307"/>
        <v>#DIV/0!</v>
      </c>
      <c r="EH803" s="37" t="e">
        <f t="shared" si="2308"/>
        <v>#DIV/0!</v>
      </c>
      <c r="EI803" s="11" t="b">
        <f t="shared" si="2309"/>
        <v>1</v>
      </c>
      <c r="EJ803" s="11" t="b">
        <f t="shared" si="2310"/>
        <v>0</v>
      </c>
      <c r="EK803" s="39" t="e">
        <f t="shared" si="2311"/>
        <v>#DIV/0!</v>
      </c>
      <c r="EL803" s="39" t="e">
        <f t="shared" si="2312"/>
        <v>#DIV/0!</v>
      </c>
      <c r="EM803" s="39" t="e">
        <f t="shared" si="2313"/>
        <v>#DIV/0!</v>
      </c>
      <c r="EN803" s="39" t="e">
        <f t="shared" si="2314"/>
        <v>#DIV/0!</v>
      </c>
      <c r="EO803" s="39" t="e">
        <f t="shared" si="2315"/>
        <v>#DIV/0!</v>
      </c>
      <c r="EP803" s="39" t="e">
        <f t="shared" si="2316"/>
        <v>#DIV/0!</v>
      </c>
      <c r="EQ803" s="39" t="e">
        <f t="shared" si="2317"/>
        <v>#DIV/0!</v>
      </c>
      <c r="ER803" s="39" t="e">
        <f t="shared" si="2318"/>
        <v>#DIV/0!</v>
      </c>
      <c r="ES803" s="58" t="str">
        <f t="shared" si="2319"/>
        <v>(OH,F,Cl)-dominate amphibole</v>
      </c>
      <c r="ET803" s="58" t="e">
        <f t="shared" si="2320"/>
        <v>#N/A</v>
      </c>
      <c r="EU803" s="56">
        <f t="shared" si="2232"/>
        <v>0</v>
      </c>
      <c r="EV803" s="56">
        <f t="shared" si="2233"/>
        <v>0</v>
      </c>
      <c r="EW803" s="56">
        <f t="shared" si="2234"/>
        <v>0</v>
      </c>
      <c r="EX803" s="56">
        <f t="shared" si="2235"/>
        <v>0</v>
      </c>
      <c r="EY803" s="56">
        <f t="shared" si="2236"/>
        <v>0</v>
      </c>
      <c r="EZ803" s="56">
        <f t="shared" si="2237"/>
        <v>0</v>
      </c>
      <c r="FA803" s="39">
        <f t="shared" si="2238"/>
        <v>0</v>
      </c>
      <c r="FB803" s="39">
        <f t="shared" si="2239"/>
        <v>0</v>
      </c>
      <c r="FC803" s="54">
        <f t="shared" si="2240"/>
        <v>0</v>
      </c>
      <c r="FD803" s="54">
        <f t="shared" si="2241"/>
        <v>0</v>
      </c>
      <c r="FE803" s="39">
        <f t="shared" si="2242"/>
        <v>0</v>
      </c>
      <c r="FF803" s="54">
        <f t="shared" si="2243"/>
        <v>0</v>
      </c>
      <c r="FG803" s="39">
        <f t="shared" si="2244"/>
        <v>0</v>
      </c>
      <c r="FH803" s="39">
        <f t="shared" si="2321"/>
        <v>0</v>
      </c>
      <c r="FI803" s="39">
        <f t="shared" si="2322"/>
        <v>0</v>
      </c>
      <c r="FJ803" s="39">
        <f t="shared" si="2323"/>
        <v>0</v>
      </c>
      <c r="FK803" s="39" t="e">
        <f t="shared" si="2324"/>
        <v>#DIV/0!</v>
      </c>
      <c r="FL803" s="39" t="e">
        <f t="shared" si="2325"/>
        <v>#DIV/0!</v>
      </c>
      <c r="FM803" s="39" t="e">
        <f t="shared" si="2326"/>
        <v>#DIV/0!</v>
      </c>
      <c r="FN803" s="39">
        <f t="shared" si="2327"/>
        <v>1</v>
      </c>
      <c r="FO803" s="39">
        <f t="shared" si="2245"/>
        <v>0</v>
      </c>
      <c r="FP803" s="39">
        <f t="shared" si="2246"/>
        <v>0</v>
      </c>
      <c r="FQ803" s="39">
        <f t="shared" si="2247"/>
        <v>0</v>
      </c>
      <c r="FR803" s="39">
        <f t="shared" si="2328"/>
        <v>0</v>
      </c>
      <c r="FS803" s="39">
        <f t="shared" si="2329"/>
        <v>0</v>
      </c>
      <c r="FU803" s="39" t="e">
        <f t="shared" si="2330"/>
        <v>#DIV/0!</v>
      </c>
      <c r="FV803" s="39" t="e">
        <f t="shared" si="2331"/>
        <v>#DIV/0!</v>
      </c>
      <c r="FW803" s="39" t="e">
        <f t="shared" si="2332"/>
        <v>#DIV/0!</v>
      </c>
      <c r="FY803" s="39" t="e">
        <f t="shared" si="2333"/>
        <v>#DIV/0!</v>
      </c>
      <c r="FZ803" s="39" t="e">
        <f t="shared" si="2334"/>
        <v>#DIV/0!</v>
      </c>
      <c r="GA803" s="39" t="e">
        <f t="shared" si="2335"/>
        <v>#DIV/0!</v>
      </c>
      <c r="GB803" s="39" t="e">
        <f t="shared" si="2336"/>
        <v>#DIV/0!</v>
      </c>
      <c r="GC803" s="39" t="e">
        <f t="shared" si="2337"/>
        <v>#DIV/0!</v>
      </c>
      <c r="GD803" s="39" t="e">
        <f t="shared" si="2338"/>
        <v>#DIV/0!</v>
      </c>
      <c r="GE803" s="39" t="e">
        <f t="shared" si="2339"/>
        <v>#DIV/0!</v>
      </c>
      <c r="GF803" s="39" t="e">
        <f t="shared" si="2340"/>
        <v>#DIV/0!</v>
      </c>
      <c r="GG803" s="39" t="e">
        <f t="shared" si="2341"/>
        <v>#DIV/0!</v>
      </c>
      <c r="GH803" s="39" t="e">
        <f t="shared" si="2342"/>
        <v>#DIV/0!</v>
      </c>
      <c r="GI803" s="39"/>
      <c r="GJ803" s="39" t="e">
        <f t="shared" si="2343"/>
        <v>#DIV/0!</v>
      </c>
      <c r="GK803" s="39" t="e">
        <f t="shared" si="2344"/>
        <v>#DIV/0!</v>
      </c>
      <c r="GL803" s="39" t="e">
        <f t="shared" si="2345"/>
        <v>#DIV/0!</v>
      </c>
      <c r="GM803" s="39" t="e">
        <f t="shared" si="2346"/>
        <v>#DIV/0!</v>
      </c>
      <c r="GN803" s="39" t="e">
        <f t="shared" si="2347"/>
        <v>#DIV/0!</v>
      </c>
      <c r="GO803" s="57"/>
      <c r="GP803" s="57" t="e">
        <f t="shared" si="2348"/>
        <v>#DIV/0!</v>
      </c>
      <c r="GQ803" s="59" t="e">
        <f t="shared" si="2349"/>
        <v>#DIV/0!</v>
      </c>
      <c r="GR803" s="41" t="e">
        <f t="shared" si="2350"/>
        <v>#DIV/0!</v>
      </c>
      <c r="GS803" s="57" t="e">
        <f t="shared" si="2351"/>
        <v>#DIV/0!</v>
      </c>
      <c r="GT803" s="57" t="e">
        <f t="shared" si="2352"/>
        <v>#DIV/0!</v>
      </c>
      <c r="GU803" s="57" t="e">
        <f t="shared" si="2353"/>
        <v>#DIV/0!</v>
      </c>
      <c r="GV803" s="57"/>
      <c r="GW803" s="42" t="e">
        <f t="shared" si="2354"/>
        <v>#DIV/0!</v>
      </c>
      <c r="GX803" s="42" t="e">
        <f t="shared" si="2355"/>
        <v>#DIV/0!</v>
      </c>
      <c r="GY803" s="42" t="e">
        <f t="shared" si="2356"/>
        <v>#DIV/0!</v>
      </c>
      <c r="GZ803" s="57"/>
      <c r="HA803" s="2" t="e">
        <f t="shared" si="2357"/>
        <v>#DIV/0!</v>
      </c>
      <c r="HB803" s="2" t="e">
        <f t="shared" si="2358"/>
        <v>#DIV/0!</v>
      </c>
      <c r="HC803" s="2" t="e">
        <f t="shared" si="2359"/>
        <v>#DIV/0!</v>
      </c>
      <c r="HD803" s="2" t="e">
        <f t="shared" si="2360"/>
        <v>#DIV/0!</v>
      </c>
      <c r="HE803" s="2" t="e">
        <f t="shared" si="2361"/>
        <v>#DIV/0!</v>
      </c>
      <c r="HF803" s="2" t="e">
        <f t="shared" si="2362"/>
        <v>#DIV/0!</v>
      </c>
      <c r="HG803" s="2" t="e">
        <f t="shared" si="2363"/>
        <v>#DIV/0!</v>
      </c>
      <c r="HH803" s="2" t="e">
        <f t="shared" si="2364"/>
        <v>#DIV/0!</v>
      </c>
      <c r="HI803" s="2" t="e">
        <f t="shared" si="2365"/>
        <v>#DIV/0!</v>
      </c>
      <c r="HJ803" s="11" t="e">
        <f t="shared" si="2366"/>
        <v>#DIV/0!</v>
      </c>
      <c r="HK803" s="60" t="e">
        <f t="shared" si="2367"/>
        <v>#DIV/0!</v>
      </c>
      <c r="HL803" s="57"/>
      <c r="HM803" s="57" t="e">
        <f t="shared" si="2368"/>
        <v>#DIV/0!</v>
      </c>
      <c r="HN803" s="57" t="e">
        <f t="shared" si="2369"/>
        <v>#DIV/0!</v>
      </c>
      <c r="HO803" s="57" t="e">
        <f t="shared" si="2370"/>
        <v>#DIV/0!</v>
      </c>
      <c r="HP803" s="57" t="e">
        <f t="shared" si="2371"/>
        <v>#DIV/0!</v>
      </c>
      <c r="HQ803" s="57" t="e">
        <f t="shared" si="2372"/>
        <v>#DIV/0!</v>
      </c>
      <c r="HR803" s="57"/>
      <c r="HS803" s="57" t="e">
        <f t="shared" si="2373"/>
        <v>#DIV/0!</v>
      </c>
      <c r="HT803" s="57" t="e">
        <f t="shared" si="2374"/>
        <v>#DIV/0!</v>
      </c>
      <c r="HU803" s="57" t="e">
        <f t="shared" si="2375"/>
        <v>#DIV/0!</v>
      </c>
      <c r="HV803" s="57" t="e">
        <f t="shared" si="2376"/>
        <v>#DIV/0!</v>
      </c>
      <c r="HW803" s="57" t="e">
        <f t="shared" si="2377"/>
        <v>#DIV/0!</v>
      </c>
      <c r="HX803" s="57"/>
      <c r="HY803" s="57" t="e">
        <f t="shared" si="2378"/>
        <v>#DIV/0!</v>
      </c>
      <c r="HZ803" s="57" t="e">
        <f t="shared" si="2379"/>
        <v>#DIV/0!</v>
      </c>
      <c r="IA803" s="57"/>
      <c r="IB803" s="61">
        <f t="shared" si="2380"/>
        <v>0</v>
      </c>
      <c r="IC803" s="57" t="str">
        <f t="shared" si="2381"/>
        <v/>
      </c>
      <c r="ID803" s="42"/>
      <c r="IE803" s="2" t="str">
        <f t="shared" si="2382"/>
        <v/>
      </c>
      <c r="IF803" s="60" t="e">
        <f t="shared" si="2383"/>
        <v>#DIV/0!</v>
      </c>
      <c r="IG803" s="60" t="str">
        <f t="shared" si="2384"/>
        <v/>
      </c>
      <c r="IH803" s="60" t="str">
        <f t="shared" si="2385"/>
        <v>zinco-</v>
      </c>
      <c r="II803" s="60" t="str">
        <f t="shared" si="2386"/>
        <v>mangano-</v>
      </c>
      <c r="IJ803" s="60" t="e">
        <f t="shared" si="2387"/>
        <v>#DIV/0!</v>
      </c>
      <c r="IK803" s="60" t="e">
        <f t="shared" si="2388"/>
        <v>#DIV/0!</v>
      </c>
      <c r="IL803" s="60" t="e">
        <f t="shared" si="2389"/>
        <v>#DIV/0!</v>
      </c>
      <c r="IM803" s="60" t="e">
        <f t="shared" si="2390"/>
        <v>#DIV/0!</v>
      </c>
      <c r="IN803" s="60" t="str">
        <f t="shared" si="2391"/>
        <v/>
      </c>
      <c r="IO803" s="60" t="str">
        <f t="shared" si="2392"/>
        <v/>
      </c>
      <c r="IP803" s="57"/>
      <c r="IQ803" s="57" t="str">
        <f t="shared" si="2393"/>
        <v>ERROR!!</v>
      </c>
    </row>
    <row r="804" spans="24:251">
      <c r="X804" s="29">
        <f t="shared" si="2249"/>
        <v>0</v>
      </c>
      <c r="Y804" s="29">
        <f t="shared" si="2250"/>
        <v>0</v>
      </c>
      <c r="Z804" s="29" t="e">
        <f t="shared" si="2251"/>
        <v>#DIV/0!</v>
      </c>
      <c r="AA804" s="29" t="e">
        <f t="shared" si="2252"/>
        <v>#DIV/0!</v>
      </c>
      <c r="AB804" s="29" t="e">
        <f t="shared" si="2253"/>
        <v>#DIV/0!</v>
      </c>
      <c r="AC804" s="29" t="e">
        <f t="shared" si="2254"/>
        <v>#DIV/0!</v>
      </c>
      <c r="AF804" s="23">
        <v>60.084299999999999</v>
      </c>
      <c r="AG804" s="23">
        <v>79.878799999999998</v>
      </c>
      <c r="AH804" s="23">
        <v>101.96120000000001</v>
      </c>
      <c r="AI804" s="23">
        <v>151.99039999999999</v>
      </c>
      <c r="AJ804" s="23">
        <v>159.69</v>
      </c>
      <c r="AK804" s="23">
        <v>71.846400000000003</v>
      </c>
      <c r="AL804" s="23">
        <v>70.9375</v>
      </c>
      <c r="AM804" s="23">
        <v>40.304400000000001</v>
      </c>
      <c r="AN804" s="23">
        <v>56.077399999999997</v>
      </c>
      <c r="AO804" s="23">
        <v>61.978999999999999</v>
      </c>
      <c r="AP804" s="23">
        <v>94.195999999999998</v>
      </c>
      <c r="AQ804" s="23">
        <v>18.998000000000001</v>
      </c>
      <c r="AR804" s="23">
        <v>35.450000000000003</v>
      </c>
      <c r="AS804" s="23">
        <v>29.88</v>
      </c>
      <c r="AT804" s="23">
        <v>74.691999999999993</v>
      </c>
      <c r="AU804" s="23">
        <v>81.39</v>
      </c>
      <c r="AX804" s="54">
        <f t="shared" si="2255"/>
        <v>0</v>
      </c>
      <c r="AY804" s="54">
        <f t="shared" si="2256"/>
        <v>0</v>
      </c>
      <c r="AZ804" s="54">
        <f t="shared" si="2257"/>
        <v>0</v>
      </c>
      <c r="BA804" s="54">
        <f t="shared" si="2258"/>
        <v>0</v>
      </c>
      <c r="BB804" s="54">
        <f t="shared" si="2259"/>
        <v>0</v>
      </c>
      <c r="BC804" s="54">
        <f t="shared" si="2260"/>
        <v>0</v>
      </c>
      <c r="BD804" s="54">
        <f t="shared" si="2261"/>
        <v>0</v>
      </c>
      <c r="BE804" s="54">
        <f t="shared" si="2262"/>
        <v>0</v>
      </c>
      <c r="BF804" s="54">
        <f t="shared" si="2263"/>
        <v>0</v>
      </c>
      <c r="BG804" s="54">
        <f t="shared" si="2264"/>
        <v>0</v>
      </c>
      <c r="BH804" s="54">
        <f t="shared" si="2265"/>
        <v>0</v>
      </c>
      <c r="BI804" s="54">
        <f t="shared" si="2266"/>
        <v>0</v>
      </c>
      <c r="BJ804" s="54">
        <f t="shared" si="2267"/>
        <v>0</v>
      </c>
      <c r="BK804" s="54">
        <f t="shared" si="2268"/>
        <v>0</v>
      </c>
      <c r="BL804" s="54">
        <f t="shared" si="2269"/>
        <v>0</v>
      </c>
      <c r="BM804" s="42"/>
      <c r="BO804" s="54">
        <f>'Norm-coeff'!$C$2+$AX804*'Norm-coeff'!$D$2+$AY804*'Norm-coeff'!$E$2+$AZ804*'Norm-coeff'!$F$2+$BA804*'Norm-coeff'!$G$2+$BB804*'Norm-coeff'!$H$2+$BC804*'Norm-coeff'!$I$2+$BD804*'Norm-coeff'!$J$2+$BE804*'Norm-coeff'!$K$2+$BF804*'Norm-coeff'!$L$2+$BG804*'Norm-coeff'!$M$2+$BH804*'Norm-coeff'!$N$2+$BI804*'Norm-coeff'!$O$2</f>
        <v>5.4045421474420303</v>
      </c>
      <c r="BP804" s="54">
        <f>'Norm-coeff'!$C$3+$AX804*'Norm-coeff'!$D$3+$AY804*'Norm-coeff'!$E$3+$AZ804*'Norm-coeff'!$F$3+$BA804*'Norm-coeff'!$G$3+$BB804*'Norm-coeff'!$H$3+$BC804*'Norm-coeff'!$I$3+$BD804*'Norm-coeff'!$J$3+$BE804*'Norm-coeff'!$K$3+$BF804*'Norm-coeff'!$L$3+$BG804*'Norm-coeff'!$M$3+$BH804*'Norm-coeff'!$N$3+$BI804*'Norm-coeff'!$O$3</f>
        <v>3.15319116612705</v>
      </c>
      <c r="BQ804" s="54">
        <f>'Norm-coeff'!$C$4+$AX804*'Norm-coeff'!$D$4+$AY804*'Norm-coeff'!$E$4+$AZ804*'Norm-coeff'!$F$4+$BA804*'Norm-coeff'!$G$4+$BB804*'Norm-coeff'!$H$4+$BC804*'Norm-coeff'!$I$4+$BD804*'Norm-coeff'!$J$4+$BE804*'Norm-coeff'!$K$4+$BF804*'Norm-coeff'!$L$4+$BG804*'Norm-coeff'!$M$4+$BH804*'Norm-coeff'!$N$4+$BI804*'Norm-coeff'!$O$4</f>
        <v>1.42115649462768</v>
      </c>
      <c r="BR804" s="54">
        <f>'Norm-coeff'!$C$5+$AX804*'Norm-coeff'!$D$5+$AY804*'Norm-coeff'!$E$5+$AZ804*'Norm-coeff'!$F$5+$BA804*'Norm-coeff'!$G$5+$BB804*'Norm-coeff'!$H$5+$BC804*'Norm-coeff'!$I$5+$BD804*'Norm-coeff'!$J$5+$BE804*'Norm-coeff'!$K$5+$BF804*'Norm-coeff'!$L$5+$BG804*'Norm-coeff'!$M$5+$BH804*'Norm-coeff'!$N$5+$BI804*'Norm-coeff'!$O$5</f>
        <v>1.0553329241296201</v>
      </c>
      <c r="BS804" s="54">
        <f>'Norm-coeff'!$C$6+$AX804*'Norm-coeff'!$D$6+$AY804*'Norm-coeff'!$E$6+$AZ804*'Norm-coeff'!$F$6+$BA804*'Norm-coeff'!$G$6+$BB804*'Norm-coeff'!$H$6+$BC804*'Norm-coeff'!$I$6+$BD804*'Norm-coeff'!$J$6+$BE804*'Norm-coeff'!$K$6+$BF804*'Norm-coeff'!$L$6+$BG804*'Norm-coeff'!$M$6+$BH804*'Norm-coeff'!$N$6+$BI804*'Norm-coeff'!$O$6</f>
        <v>-1.48700885495103E-2</v>
      </c>
      <c r="BT804" s="54">
        <f>'Norm-coeff'!$C$7+$AX804*'Norm-coeff'!$D$7+$AY804*'Norm-coeff'!$E$7+$AZ804*'Norm-coeff'!$F$7+$BA804*'Norm-coeff'!$G$7+$BB804*'Norm-coeff'!$H$7+$BC804*'Norm-coeff'!$I$7+$BD804*'Norm-coeff'!$J$7+$BE804*'Norm-coeff'!$K$7+$BF804*'Norm-coeff'!$L$7+$BG804*'Norm-coeff'!$M$7+$BH804*'Norm-coeff'!$N$7+$BI804*'Norm-coeff'!$O$7</f>
        <v>2.0907583608832998</v>
      </c>
      <c r="BU804" s="54">
        <f>'Norm-coeff'!$C$8+$AX804*'Norm-coeff'!$D$8+$AY804*'Norm-coeff'!$E$8+$AZ804*'Norm-coeff'!$F$8+$BA804*'Norm-coeff'!$G$8+$BB804*'Norm-coeff'!$H$8+$BC804*'Norm-coeff'!$I$8+$BD804*'Norm-coeff'!$J$8+$BE804*'Norm-coeff'!$K$8+$BF804*'Norm-coeff'!$L$8+$BG804*'Norm-coeff'!$M$8+$BH804*'Norm-coeff'!$N$8+$BI804*'Norm-coeff'!$O$8</f>
        <v>0.65894159836244504</v>
      </c>
      <c r="BV804" s="54">
        <f>'Norm-coeff'!$C$9+$AX804*'Norm-coeff'!$D$9+$AY804*'Norm-coeff'!$E$9+$AZ804*'Norm-coeff'!$F$9+$BA804*'Norm-coeff'!$G$9+$BB804*'Norm-coeff'!$H$9+$BC804*'Norm-coeff'!$I$9+$BD804*'Norm-coeff'!$J$9+$BE804*'Norm-coeff'!$K$9+$BF804*'Norm-coeff'!$L$9+$BG804*'Norm-coeff'!$M$9+$BH804*'Norm-coeff'!$N$9+$BI804*'Norm-coeff'!$O$9</f>
        <v>1.48961085014701</v>
      </c>
      <c r="BW804" s="54">
        <f>'Norm-coeff'!$C$10+$AX804*'Norm-coeff'!$D$10+$AY804*'Norm-coeff'!$E$10+$AZ804*'Norm-coeff'!$F$10+$BA804*'Norm-coeff'!$G$10+$BB804*'Norm-coeff'!$H$10+$BC804*'Norm-coeff'!$I$10+$BD804*'Norm-coeff'!$J$10+$BE804*'Norm-coeff'!$K$10+$BF804*'Norm-coeff'!$L$10+$BG804*'Norm-coeff'!$M$10+$BH804*'Norm-coeff'!$N$10+$BI804*'Norm-coeff'!$O$10</f>
        <v>1.42058735749591</v>
      </c>
      <c r="BX804" s="54">
        <f>'Norm-coeff'!$C$11+$AX804*'Norm-coeff'!$D$11+$AY804*'Norm-coeff'!$E$11+$AZ804*'Norm-coeff'!$F$11+$BA804*'Norm-coeff'!$G$11+$BB804*'Norm-coeff'!$H$11+$BC804*'Norm-coeff'!$I$11+$BD804*'Norm-coeff'!$J$11+$BE804*'Norm-coeff'!$K$11+$BF804*'Norm-coeff'!$L$11+$BG804*'Norm-coeff'!$M$11+$BH804*'Norm-coeff'!$N$11+$BI804*'Norm-coeff'!$O$11</f>
        <v>0.221233014421479</v>
      </c>
      <c r="BY804" s="54">
        <f>'Norm-coeff'!$C$12+$AX804*'Norm-coeff'!$D$12+$AY804*'Norm-coeff'!$E$12+$AZ804*'Norm-coeff'!$F$12+$BA804*'Norm-coeff'!$G$12+$BB804*'Norm-coeff'!$H$12+$BC804*'Norm-coeff'!$I$12+$BD804*'Norm-coeff'!$J$12+$BE804*'Norm-coeff'!$K$12+$BF804*'Norm-coeff'!$L$12+$BG804*'Norm-coeff'!$M$12+$BH804*'Norm-coeff'!$N$12+$BI804*'Norm-coeff'!$O$12</f>
        <v>0.283527502056037</v>
      </c>
      <c r="BZ804" s="54">
        <f>'Norm-coeff'!$C$13+$AX804*'Norm-coeff'!$D$13+$AY804*'Norm-coeff'!$E$13+$AZ804*'Norm-coeff'!$F$13+$BA804*'Norm-coeff'!$G$13+$BB804*'Norm-coeff'!$H$13+$BC804*'Norm-coeff'!$I$13+$BD804*'Norm-coeff'!$J$13+$BE804*'Norm-coeff'!$K$13+$BF804*'Norm-coeff'!$L$13+$BG804*'Norm-coeff'!$M$13+$BH804*'Norm-coeff'!$N$13+$BI804*'Norm-coeff'!$O$13</f>
        <v>-4.1864930554451202E-2</v>
      </c>
      <c r="CA804" s="54">
        <f>'Norm-coeff'!$C$14+$AX804*'Norm-coeff'!$D$14+$AY804*'Norm-coeff'!$E$14+$AZ804*'Norm-coeff'!$F$14+$BA804*'Norm-coeff'!$G$14+$BB804*'Norm-coeff'!$H$14+$BC804*'Norm-coeff'!$I$14+$BD804*'Norm-coeff'!$J$14+$BE804*'Norm-coeff'!$K$14+$BF804*'Norm-coeff'!$L$14+$BG804*'Norm-coeff'!$M$14+$BH804*'Norm-coeff'!$N$14+$BI804*'Norm-coeff'!$O$14</f>
        <v>4.2526983164477103</v>
      </c>
      <c r="CC804" s="54">
        <f t="shared" si="2394"/>
        <v>0</v>
      </c>
      <c r="CG804" s="54">
        <f t="shared" si="2270"/>
        <v>0</v>
      </c>
      <c r="CH804" s="54">
        <f t="shared" si="2248"/>
        <v>0</v>
      </c>
      <c r="CI804" s="54">
        <f t="shared" si="2271"/>
        <v>0</v>
      </c>
      <c r="CJ804" s="56">
        <f t="shared" si="2272"/>
        <v>0</v>
      </c>
      <c r="CK804" s="54">
        <f t="shared" si="2273"/>
        <v>0</v>
      </c>
      <c r="CL804" s="54">
        <f t="shared" si="2274"/>
        <v>0</v>
      </c>
      <c r="CM804" s="54">
        <f t="shared" si="2275"/>
        <v>0</v>
      </c>
      <c r="CN804" s="54">
        <f t="shared" si="2276"/>
        <v>0</v>
      </c>
      <c r="CO804" s="54">
        <f t="shared" si="2277"/>
        <v>0</v>
      </c>
      <c r="CP804" s="54">
        <f t="shared" si="2278"/>
        <v>0</v>
      </c>
      <c r="CQ804" s="54">
        <f t="shared" si="2279"/>
        <v>0</v>
      </c>
      <c r="CR804" s="54">
        <f t="shared" si="2280"/>
        <v>0</v>
      </c>
      <c r="CS804" s="54">
        <f t="shared" si="2281"/>
        <v>0</v>
      </c>
      <c r="CU804" s="54">
        <f t="shared" si="2282"/>
        <v>0</v>
      </c>
      <c r="CV804" s="54">
        <f t="shared" si="2283"/>
        <v>0</v>
      </c>
      <c r="CW804" s="54">
        <f t="shared" si="2284"/>
        <v>0</v>
      </c>
      <c r="CX804" s="54">
        <f t="shared" si="2285"/>
        <v>0</v>
      </c>
      <c r="CZ804" s="54">
        <f t="shared" si="2286"/>
        <v>0</v>
      </c>
      <c r="DA804" s="54">
        <f t="shared" si="2287"/>
        <v>0</v>
      </c>
      <c r="DB804" s="54">
        <f t="shared" si="2288"/>
        <v>0</v>
      </c>
      <c r="DC804" s="54">
        <f t="shared" si="2289"/>
        <v>0</v>
      </c>
      <c r="DD804" s="54">
        <f t="shared" si="2290"/>
        <v>0</v>
      </c>
      <c r="DE804" s="54">
        <f t="shared" si="2291"/>
        <v>0</v>
      </c>
      <c r="DF804" s="54">
        <f t="shared" si="2292"/>
        <v>0</v>
      </c>
      <c r="DG804" s="54">
        <f t="shared" si="2293"/>
        <v>2</v>
      </c>
      <c r="DH804" s="71">
        <f t="shared" si="2294"/>
        <v>0</v>
      </c>
      <c r="DI804" s="71">
        <f t="shared" si="2295"/>
        <v>0</v>
      </c>
      <c r="DJ804" s="54">
        <f t="shared" si="2296"/>
        <v>0</v>
      </c>
      <c r="DK804" s="54">
        <f t="shared" si="2297"/>
        <v>2</v>
      </c>
      <c r="DL804" s="4">
        <f t="shared" si="2222"/>
        <v>0</v>
      </c>
      <c r="DM804" s="3">
        <f t="shared" si="2298"/>
        <v>0</v>
      </c>
      <c r="DN804" s="3">
        <f t="shared" si="2299"/>
        <v>0</v>
      </c>
      <c r="DO804" s="4" t="e">
        <f t="shared" si="2300"/>
        <v>#DIV/0!</v>
      </c>
      <c r="DP804" s="57"/>
      <c r="DQ804" s="57"/>
      <c r="DR804" s="56">
        <f t="shared" si="2223"/>
        <v>2</v>
      </c>
      <c r="DS804" s="56">
        <f t="shared" si="2224"/>
        <v>0</v>
      </c>
      <c r="DT804" s="38">
        <f t="shared" si="2225"/>
        <v>0</v>
      </c>
      <c r="DU804" s="38">
        <f t="shared" si="2301"/>
        <v>2</v>
      </c>
      <c r="DV804" s="38">
        <f t="shared" si="2226"/>
        <v>0</v>
      </c>
      <c r="DW804" s="39">
        <f t="shared" si="2227"/>
        <v>0</v>
      </c>
      <c r="DX804" s="39">
        <f t="shared" si="2228"/>
        <v>0</v>
      </c>
      <c r="DY804" s="39">
        <f t="shared" si="2229"/>
        <v>0</v>
      </c>
      <c r="DZ804" s="39">
        <f t="shared" si="2230"/>
        <v>0</v>
      </c>
      <c r="EA804" s="39">
        <f t="shared" si="2231"/>
        <v>0</v>
      </c>
      <c r="EB804" s="37" t="e">
        <f t="shared" si="2302"/>
        <v>#DIV/0!</v>
      </c>
      <c r="EC804" s="37" t="e">
        <f t="shared" si="2303"/>
        <v>#DIV/0!</v>
      </c>
      <c r="ED804" s="37" t="e">
        <f t="shared" si="2304"/>
        <v>#DIV/0!</v>
      </c>
      <c r="EE804" s="37" t="e">
        <f t="shared" si="2305"/>
        <v>#DIV/0!</v>
      </c>
      <c r="EF804" s="39" t="e">
        <f t="shared" si="2306"/>
        <v>#DIV/0!</v>
      </c>
      <c r="EG804" s="37" t="e">
        <f t="shared" si="2307"/>
        <v>#DIV/0!</v>
      </c>
      <c r="EH804" s="37" t="e">
        <f t="shared" si="2308"/>
        <v>#DIV/0!</v>
      </c>
      <c r="EI804" s="11" t="b">
        <f t="shared" si="2309"/>
        <v>1</v>
      </c>
      <c r="EJ804" s="11" t="b">
        <f t="shared" si="2310"/>
        <v>0</v>
      </c>
      <c r="EK804" s="39" t="e">
        <f t="shared" si="2311"/>
        <v>#DIV/0!</v>
      </c>
      <c r="EL804" s="39" t="e">
        <f t="shared" si="2312"/>
        <v>#DIV/0!</v>
      </c>
      <c r="EM804" s="39" t="e">
        <f t="shared" si="2313"/>
        <v>#DIV/0!</v>
      </c>
      <c r="EN804" s="39" t="e">
        <f t="shared" si="2314"/>
        <v>#DIV/0!</v>
      </c>
      <c r="EO804" s="39" t="e">
        <f t="shared" si="2315"/>
        <v>#DIV/0!</v>
      </c>
      <c r="EP804" s="39" t="e">
        <f t="shared" si="2316"/>
        <v>#DIV/0!</v>
      </c>
      <c r="EQ804" s="39" t="e">
        <f t="shared" si="2317"/>
        <v>#DIV/0!</v>
      </c>
      <c r="ER804" s="39" t="e">
        <f t="shared" si="2318"/>
        <v>#DIV/0!</v>
      </c>
      <c r="ES804" s="58" t="str">
        <f t="shared" si="2319"/>
        <v>(OH,F,Cl)-dominate amphibole</v>
      </c>
      <c r="ET804" s="58" t="e">
        <f t="shared" si="2320"/>
        <v>#N/A</v>
      </c>
      <c r="EU804" s="56">
        <f t="shared" si="2232"/>
        <v>0</v>
      </c>
      <c r="EV804" s="56">
        <f t="shared" si="2233"/>
        <v>0</v>
      </c>
      <c r="EW804" s="56">
        <f t="shared" si="2234"/>
        <v>0</v>
      </c>
      <c r="EX804" s="56">
        <f t="shared" si="2235"/>
        <v>0</v>
      </c>
      <c r="EY804" s="56">
        <f t="shared" si="2236"/>
        <v>0</v>
      </c>
      <c r="EZ804" s="56">
        <f t="shared" si="2237"/>
        <v>0</v>
      </c>
      <c r="FA804" s="39">
        <f t="shared" si="2238"/>
        <v>0</v>
      </c>
      <c r="FB804" s="39">
        <f t="shared" si="2239"/>
        <v>0</v>
      </c>
      <c r="FC804" s="54">
        <f t="shared" si="2240"/>
        <v>0</v>
      </c>
      <c r="FD804" s="54">
        <f t="shared" si="2241"/>
        <v>0</v>
      </c>
      <c r="FE804" s="39">
        <f t="shared" si="2242"/>
        <v>0</v>
      </c>
      <c r="FF804" s="54">
        <f t="shared" si="2243"/>
        <v>0</v>
      </c>
      <c r="FG804" s="39">
        <f t="shared" si="2244"/>
        <v>0</v>
      </c>
      <c r="FH804" s="39">
        <f t="shared" si="2321"/>
        <v>0</v>
      </c>
      <c r="FI804" s="39">
        <f t="shared" si="2322"/>
        <v>0</v>
      </c>
      <c r="FJ804" s="39">
        <f t="shared" si="2323"/>
        <v>0</v>
      </c>
      <c r="FK804" s="39" t="e">
        <f t="shared" si="2324"/>
        <v>#DIV/0!</v>
      </c>
      <c r="FL804" s="39" t="e">
        <f t="shared" si="2325"/>
        <v>#DIV/0!</v>
      </c>
      <c r="FM804" s="39" t="e">
        <f t="shared" si="2326"/>
        <v>#DIV/0!</v>
      </c>
      <c r="FN804" s="39">
        <f t="shared" si="2327"/>
        <v>1</v>
      </c>
      <c r="FO804" s="39">
        <f t="shared" si="2245"/>
        <v>0</v>
      </c>
      <c r="FP804" s="39">
        <f t="shared" si="2246"/>
        <v>0</v>
      </c>
      <c r="FQ804" s="39">
        <f t="shared" si="2247"/>
        <v>0</v>
      </c>
      <c r="FR804" s="39">
        <f t="shared" si="2328"/>
        <v>0</v>
      </c>
      <c r="FS804" s="39">
        <f t="shared" si="2329"/>
        <v>0</v>
      </c>
      <c r="FU804" s="39" t="e">
        <f t="shared" si="2330"/>
        <v>#DIV/0!</v>
      </c>
      <c r="FV804" s="39" t="e">
        <f t="shared" si="2331"/>
        <v>#DIV/0!</v>
      </c>
      <c r="FW804" s="39" t="e">
        <f t="shared" si="2332"/>
        <v>#DIV/0!</v>
      </c>
      <c r="FY804" s="39" t="e">
        <f t="shared" si="2333"/>
        <v>#DIV/0!</v>
      </c>
      <c r="FZ804" s="39" t="e">
        <f t="shared" si="2334"/>
        <v>#DIV/0!</v>
      </c>
      <c r="GA804" s="39" t="e">
        <f t="shared" si="2335"/>
        <v>#DIV/0!</v>
      </c>
      <c r="GB804" s="39" t="e">
        <f t="shared" si="2336"/>
        <v>#DIV/0!</v>
      </c>
      <c r="GC804" s="39" t="e">
        <f t="shared" si="2337"/>
        <v>#DIV/0!</v>
      </c>
      <c r="GD804" s="39" t="e">
        <f t="shared" si="2338"/>
        <v>#DIV/0!</v>
      </c>
      <c r="GE804" s="39" t="e">
        <f t="shared" si="2339"/>
        <v>#DIV/0!</v>
      </c>
      <c r="GF804" s="39" t="e">
        <f t="shared" si="2340"/>
        <v>#DIV/0!</v>
      </c>
      <c r="GG804" s="39" t="e">
        <f t="shared" si="2341"/>
        <v>#DIV/0!</v>
      </c>
      <c r="GH804" s="39" t="e">
        <f t="shared" si="2342"/>
        <v>#DIV/0!</v>
      </c>
      <c r="GI804" s="39"/>
      <c r="GJ804" s="39" t="e">
        <f t="shared" si="2343"/>
        <v>#DIV/0!</v>
      </c>
      <c r="GK804" s="39" t="e">
        <f t="shared" si="2344"/>
        <v>#DIV/0!</v>
      </c>
      <c r="GL804" s="39" t="e">
        <f t="shared" si="2345"/>
        <v>#DIV/0!</v>
      </c>
      <c r="GM804" s="39" t="e">
        <f t="shared" si="2346"/>
        <v>#DIV/0!</v>
      </c>
      <c r="GN804" s="39" t="e">
        <f t="shared" si="2347"/>
        <v>#DIV/0!</v>
      </c>
      <c r="GO804" s="57"/>
      <c r="GP804" s="57" t="e">
        <f t="shared" si="2348"/>
        <v>#DIV/0!</v>
      </c>
      <c r="GQ804" s="59" t="e">
        <f t="shared" si="2349"/>
        <v>#DIV/0!</v>
      </c>
      <c r="GR804" s="41" t="e">
        <f t="shared" si="2350"/>
        <v>#DIV/0!</v>
      </c>
      <c r="GS804" s="57" t="e">
        <f t="shared" si="2351"/>
        <v>#DIV/0!</v>
      </c>
      <c r="GT804" s="57" t="e">
        <f t="shared" si="2352"/>
        <v>#DIV/0!</v>
      </c>
      <c r="GU804" s="57" t="e">
        <f t="shared" si="2353"/>
        <v>#DIV/0!</v>
      </c>
      <c r="GV804" s="57"/>
      <c r="GW804" s="42" t="e">
        <f t="shared" si="2354"/>
        <v>#DIV/0!</v>
      </c>
      <c r="GX804" s="42" t="e">
        <f t="shared" si="2355"/>
        <v>#DIV/0!</v>
      </c>
      <c r="GY804" s="42" t="e">
        <f t="shared" si="2356"/>
        <v>#DIV/0!</v>
      </c>
      <c r="GZ804" s="57"/>
      <c r="HA804" s="2" t="e">
        <f t="shared" si="2357"/>
        <v>#DIV/0!</v>
      </c>
      <c r="HB804" s="2" t="e">
        <f t="shared" si="2358"/>
        <v>#DIV/0!</v>
      </c>
      <c r="HC804" s="2" t="e">
        <f t="shared" si="2359"/>
        <v>#DIV/0!</v>
      </c>
      <c r="HD804" s="2" t="e">
        <f t="shared" si="2360"/>
        <v>#DIV/0!</v>
      </c>
      <c r="HE804" s="2" t="e">
        <f t="shared" si="2361"/>
        <v>#DIV/0!</v>
      </c>
      <c r="HF804" s="2" t="e">
        <f t="shared" si="2362"/>
        <v>#DIV/0!</v>
      </c>
      <c r="HG804" s="2" t="e">
        <f t="shared" si="2363"/>
        <v>#DIV/0!</v>
      </c>
      <c r="HH804" s="2" t="e">
        <f t="shared" si="2364"/>
        <v>#DIV/0!</v>
      </c>
      <c r="HI804" s="2" t="e">
        <f t="shared" si="2365"/>
        <v>#DIV/0!</v>
      </c>
      <c r="HJ804" s="11" t="e">
        <f t="shared" si="2366"/>
        <v>#DIV/0!</v>
      </c>
      <c r="HK804" s="60" t="e">
        <f t="shared" si="2367"/>
        <v>#DIV/0!</v>
      </c>
      <c r="HL804" s="57"/>
      <c r="HM804" s="57" t="e">
        <f t="shared" si="2368"/>
        <v>#DIV/0!</v>
      </c>
      <c r="HN804" s="57" t="e">
        <f t="shared" si="2369"/>
        <v>#DIV/0!</v>
      </c>
      <c r="HO804" s="57" t="e">
        <f t="shared" si="2370"/>
        <v>#DIV/0!</v>
      </c>
      <c r="HP804" s="57" t="e">
        <f t="shared" si="2371"/>
        <v>#DIV/0!</v>
      </c>
      <c r="HQ804" s="57" t="e">
        <f t="shared" si="2372"/>
        <v>#DIV/0!</v>
      </c>
      <c r="HR804" s="57"/>
      <c r="HS804" s="57" t="e">
        <f t="shared" si="2373"/>
        <v>#DIV/0!</v>
      </c>
      <c r="HT804" s="57" t="e">
        <f t="shared" si="2374"/>
        <v>#DIV/0!</v>
      </c>
      <c r="HU804" s="57" t="e">
        <f t="shared" si="2375"/>
        <v>#DIV/0!</v>
      </c>
      <c r="HV804" s="57" t="e">
        <f t="shared" si="2376"/>
        <v>#DIV/0!</v>
      </c>
      <c r="HW804" s="57" t="e">
        <f t="shared" si="2377"/>
        <v>#DIV/0!</v>
      </c>
      <c r="HX804" s="57"/>
      <c r="HY804" s="57" t="e">
        <f t="shared" si="2378"/>
        <v>#DIV/0!</v>
      </c>
      <c r="HZ804" s="57" t="e">
        <f t="shared" si="2379"/>
        <v>#DIV/0!</v>
      </c>
      <c r="IA804" s="57"/>
      <c r="IB804" s="61">
        <f t="shared" si="2380"/>
        <v>0</v>
      </c>
      <c r="IC804" s="57" t="str">
        <f t="shared" si="2381"/>
        <v/>
      </c>
      <c r="ID804" s="42"/>
      <c r="IE804" s="2" t="str">
        <f t="shared" si="2382"/>
        <v/>
      </c>
      <c r="IF804" s="60" t="e">
        <f t="shared" si="2383"/>
        <v>#DIV/0!</v>
      </c>
      <c r="IG804" s="60" t="str">
        <f t="shared" si="2384"/>
        <v/>
      </c>
      <c r="IH804" s="60" t="str">
        <f t="shared" si="2385"/>
        <v>zinco-</v>
      </c>
      <c r="II804" s="60" t="str">
        <f t="shared" si="2386"/>
        <v>mangano-</v>
      </c>
      <c r="IJ804" s="60" t="e">
        <f t="shared" si="2387"/>
        <v>#DIV/0!</v>
      </c>
      <c r="IK804" s="60" t="e">
        <f t="shared" si="2388"/>
        <v>#DIV/0!</v>
      </c>
      <c r="IL804" s="60" t="e">
        <f t="shared" si="2389"/>
        <v>#DIV/0!</v>
      </c>
      <c r="IM804" s="60" t="e">
        <f t="shared" si="2390"/>
        <v>#DIV/0!</v>
      </c>
      <c r="IN804" s="60" t="str">
        <f t="shared" si="2391"/>
        <v/>
      </c>
      <c r="IO804" s="60" t="str">
        <f t="shared" si="2392"/>
        <v/>
      </c>
      <c r="IP804" s="57"/>
      <c r="IQ804" s="57" t="str">
        <f t="shared" si="2393"/>
        <v>ERROR!!</v>
      </c>
    </row>
    <row r="805" spans="24:251">
      <c r="X805" s="29">
        <f t="shared" si="2249"/>
        <v>0</v>
      </c>
      <c r="Y805" s="29">
        <f t="shared" si="2250"/>
        <v>0</v>
      </c>
      <c r="Z805" s="29" t="e">
        <f t="shared" si="2251"/>
        <v>#DIV/0!</v>
      </c>
      <c r="AA805" s="29" t="e">
        <f t="shared" si="2252"/>
        <v>#DIV/0!</v>
      </c>
      <c r="AB805" s="29" t="e">
        <f t="shared" si="2253"/>
        <v>#DIV/0!</v>
      </c>
      <c r="AC805" s="29" t="e">
        <f t="shared" si="2254"/>
        <v>#DIV/0!</v>
      </c>
      <c r="AF805" s="23">
        <v>60.084299999999999</v>
      </c>
      <c r="AG805" s="23">
        <v>79.878799999999998</v>
      </c>
      <c r="AH805" s="23">
        <v>101.96120000000001</v>
      </c>
      <c r="AI805" s="23">
        <v>151.99039999999999</v>
      </c>
      <c r="AJ805" s="23">
        <v>159.69</v>
      </c>
      <c r="AK805" s="23">
        <v>71.846400000000003</v>
      </c>
      <c r="AL805" s="23">
        <v>70.9375</v>
      </c>
      <c r="AM805" s="23">
        <v>40.304400000000001</v>
      </c>
      <c r="AN805" s="23">
        <v>56.077399999999997</v>
      </c>
      <c r="AO805" s="23">
        <v>61.978999999999999</v>
      </c>
      <c r="AP805" s="23">
        <v>94.195999999999998</v>
      </c>
      <c r="AQ805" s="23">
        <v>18.998000000000001</v>
      </c>
      <c r="AR805" s="23">
        <v>35.450000000000003</v>
      </c>
      <c r="AS805" s="23">
        <v>29.88</v>
      </c>
      <c r="AT805" s="23">
        <v>74.691999999999993</v>
      </c>
      <c r="AU805" s="23">
        <v>81.39</v>
      </c>
      <c r="AX805" s="54">
        <f t="shared" si="2255"/>
        <v>0</v>
      </c>
      <c r="AY805" s="54">
        <f t="shared" si="2256"/>
        <v>0</v>
      </c>
      <c r="AZ805" s="54">
        <f t="shared" si="2257"/>
        <v>0</v>
      </c>
      <c r="BA805" s="54">
        <f t="shared" si="2258"/>
        <v>0</v>
      </c>
      <c r="BB805" s="54">
        <f t="shared" si="2259"/>
        <v>0</v>
      </c>
      <c r="BC805" s="54">
        <f t="shared" si="2260"/>
        <v>0</v>
      </c>
      <c r="BD805" s="54">
        <f t="shared" si="2261"/>
        <v>0</v>
      </c>
      <c r="BE805" s="54">
        <f t="shared" si="2262"/>
        <v>0</v>
      </c>
      <c r="BF805" s="54">
        <f t="shared" si="2263"/>
        <v>0</v>
      </c>
      <c r="BG805" s="54">
        <f t="shared" si="2264"/>
        <v>0</v>
      </c>
      <c r="BH805" s="54">
        <f t="shared" si="2265"/>
        <v>0</v>
      </c>
      <c r="BI805" s="54">
        <f t="shared" si="2266"/>
        <v>0</v>
      </c>
      <c r="BJ805" s="54">
        <f t="shared" si="2267"/>
        <v>0</v>
      </c>
      <c r="BK805" s="54">
        <f t="shared" si="2268"/>
        <v>0</v>
      </c>
      <c r="BL805" s="54">
        <f t="shared" si="2269"/>
        <v>0</v>
      </c>
      <c r="BM805" s="42"/>
      <c r="BO805" s="54">
        <f>'Norm-coeff'!$C$2+$AX805*'Norm-coeff'!$D$2+$AY805*'Norm-coeff'!$E$2+$AZ805*'Norm-coeff'!$F$2+$BA805*'Norm-coeff'!$G$2+$BB805*'Norm-coeff'!$H$2+$BC805*'Norm-coeff'!$I$2+$BD805*'Norm-coeff'!$J$2+$BE805*'Norm-coeff'!$K$2+$BF805*'Norm-coeff'!$L$2+$BG805*'Norm-coeff'!$M$2+$BH805*'Norm-coeff'!$N$2+$BI805*'Norm-coeff'!$O$2</f>
        <v>5.4045421474420303</v>
      </c>
      <c r="BP805" s="54">
        <f>'Norm-coeff'!$C$3+$AX805*'Norm-coeff'!$D$3+$AY805*'Norm-coeff'!$E$3+$AZ805*'Norm-coeff'!$F$3+$BA805*'Norm-coeff'!$G$3+$BB805*'Norm-coeff'!$H$3+$BC805*'Norm-coeff'!$I$3+$BD805*'Norm-coeff'!$J$3+$BE805*'Norm-coeff'!$K$3+$BF805*'Norm-coeff'!$L$3+$BG805*'Norm-coeff'!$M$3+$BH805*'Norm-coeff'!$N$3+$BI805*'Norm-coeff'!$O$3</f>
        <v>3.15319116612705</v>
      </c>
      <c r="BQ805" s="54">
        <f>'Norm-coeff'!$C$4+$AX805*'Norm-coeff'!$D$4+$AY805*'Norm-coeff'!$E$4+$AZ805*'Norm-coeff'!$F$4+$BA805*'Norm-coeff'!$G$4+$BB805*'Norm-coeff'!$H$4+$BC805*'Norm-coeff'!$I$4+$BD805*'Norm-coeff'!$J$4+$BE805*'Norm-coeff'!$K$4+$BF805*'Norm-coeff'!$L$4+$BG805*'Norm-coeff'!$M$4+$BH805*'Norm-coeff'!$N$4+$BI805*'Norm-coeff'!$O$4</f>
        <v>1.42115649462768</v>
      </c>
      <c r="BR805" s="54">
        <f>'Norm-coeff'!$C$5+$AX805*'Norm-coeff'!$D$5+$AY805*'Norm-coeff'!$E$5+$AZ805*'Norm-coeff'!$F$5+$BA805*'Norm-coeff'!$G$5+$BB805*'Norm-coeff'!$H$5+$BC805*'Norm-coeff'!$I$5+$BD805*'Norm-coeff'!$J$5+$BE805*'Norm-coeff'!$K$5+$BF805*'Norm-coeff'!$L$5+$BG805*'Norm-coeff'!$M$5+$BH805*'Norm-coeff'!$N$5+$BI805*'Norm-coeff'!$O$5</f>
        <v>1.0553329241296201</v>
      </c>
      <c r="BS805" s="54">
        <f>'Norm-coeff'!$C$6+$AX805*'Norm-coeff'!$D$6+$AY805*'Norm-coeff'!$E$6+$AZ805*'Norm-coeff'!$F$6+$BA805*'Norm-coeff'!$G$6+$BB805*'Norm-coeff'!$H$6+$BC805*'Norm-coeff'!$I$6+$BD805*'Norm-coeff'!$J$6+$BE805*'Norm-coeff'!$K$6+$BF805*'Norm-coeff'!$L$6+$BG805*'Norm-coeff'!$M$6+$BH805*'Norm-coeff'!$N$6+$BI805*'Norm-coeff'!$O$6</f>
        <v>-1.48700885495103E-2</v>
      </c>
      <c r="BT805" s="54">
        <f>'Norm-coeff'!$C$7+$AX805*'Norm-coeff'!$D$7+$AY805*'Norm-coeff'!$E$7+$AZ805*'Norm-coeff'!$F$7+$BA805*'Norm-coeff'!$G$7+$BB805*'Norm-coeff'!$H$7+$BC805*'Norm-coeff'!$I$7+$BD805*'Norm-coeff'!$J$7+$BE805*'Norm-coeff'!$K$7+$BF805*'Norm-coeff'!$L$7+$BG805*'Norm-coeff'!$M$7+$BH805*'Norm-coeff'!$N$7+$BI805*'Norm-coeff'!$O$7</f>
        <v>2.0907583608832998</v>
      </c>
      <c r="BU805" s="54">
        <f>'Norm-coeff'!$C$8+$AX805*'Norm-coeff'!$D$8+$AY805*'Norm-coeff'!$E$8+$AZ805*'Norm-coeff'!$F$8+$BA805*'Norm-coeff'!$G$8+$BB805*'Norm-coeff'!$H$8+$BC805*'Norm-coeff'!$I$8+$BD805*'Norm-coeff'!$J$8+$BE805*'Norm-coeff'!$K$8+$BF805*'Norm-coeff'!$L$8+$BG805*'Norm-coeff'!$M$8+$BH805*'Norm-coeff'!$N$8+$BI805*'Norm-coeff'!$O$8</f>
        <v>0.65894159836244504</v>
      </c>
      <c r="BV805" s="54">
        <f>'Norm-coeff'!$C$9+$AX805*'Norm-coeff'!$D$9+$AY805*'Norm-coeff'!$E$9+$AZ805*'Norm-coeff'!$F$9+$BA805*'Norm-coeff'!$G$9+$BB805*'Norm-coeff'!$H$9+$BC805*'Norm-coeff'!$I$9+$BD805*'Norm-coeff'!$J$9+$BE805*'Norm-coeff'!$K$9+$BF805*'Norm-coeff'!$L$9+$BG805*'Norm-coeff'!$M$9+$BH805*'Norm-coeff'!$N$9+$BI805*'Norm-coeff'!$O$9</f>
        <v>1.48961085014701</v>
      </c>
      <c r="BW805" s="54">
        <f>'Norm-coeff'!$C$10+$AX805*'Norm-coeff'!$D$10+$AY805*'Norm-coeff'!$E$10+$AZ805*'Norm-coeff'!$F$10+$BA805*'Norm-coeff'!$G$10+$BB805*'Norm-coeff'!$H$10+$BC805*'Norm-coeff'!$I$10+$BD805*'Norm-coeff'!$J$10+$BE805*'Norm-coeff'!$K$10+$BF805*'Norm-coeff'!$L$10+$BG805*'Norm-coeff'!$M$10+$BH805*'Norm-coeff'!$N$10+$BI805*'Norm-coeff'!$O$10</f>
        <v>1.42058735749591</v>
      </c>
      <c r="BX805" s="54">
        <f>'Norm-coeff'!$C$11+$AX805*'Norm-coeff'!$D$11+$AY805*'Norm-coeff'!$E$11+$AZ805*'Norm-coeff'!$F$11+$BA805*'Norm-coeff'!$G$11+$BB805*'Norm-coeff'!$H$11+$BC805*'Norm-coeff'!$I$11+$BD805*'Norm-coeff'!$J$11+$BE805*'Norm-coeff'!$K$11+$BF805*'Norm-coeff'!$L$11+$BG805*'Norm-coeff'!$M$11+$BH805*'Norm-coeff'!$N$11+$BI805*'Norm-coeff'!$O$11</f>
        <v>0.221233014421479</v>
      </c>
      <c r="BY805" s="54">
        <f>'Norm-coeff'!$C$12+$AX805*'Norm-coeff'!$D$12+$AY805*'Norm-coeff'!$E$12+$AZ805*'Norm-coeff'!$F$12+$BA805*'Norm-coeff'!$G$12+$BB805*'Norm-coeff'!$H$12+$BC805*'Norm-coeff'!$I$12+$BD805*'Norm-coeff'!$J$12+$BE805*'Norm-coeff'!$K$12+$BF805*'Norm-coeff'!$L$12+$BG805*'Norm-coeff'!$M$12+$BH805*'Norm-coeff'!$N$12+$BI805*'Norm-coeff'!$O$12</f>
        <v>0.283527502056037</v>
      </c>
      <c r="BZ805" s="54">
        <f>'Norm-coeff'!$C$13+$AX805*'Norm-coeff'!$D$13+$AY805*'Norm-coeff'!$E$13+$AZ805*'Norm-coeff'!$F$13+$BA805*'Norm-coeff'!$G$13+$BB805*'Norm-coeff'!$H$13+$BC805*'Norm-coeff'!$I$13+$BD805*'Norm-coeff'!$J$13+$BE805*'Norm-coeff'!$K$13+$BF805*'Norm-coeff'!$L$13+$BG805*'Norm-coeff'!$M$13+$BH805*'Norm-coeff'!$N$13+$BI805*'Norm-coeff'!$O$13</f>
        <v>-4.1864930554451202E-2</v>
      </c>
      <c r="CA805" s="54">
        <f>'Norm-coeff'!$C$14+$AX805*'Norm-coeff'!$D$14+$AY805*'Norm-coeff'!$E$14+$AZ805*'Norm-coeff'!$F$14+$BA805*'Norm-coeff'!$G$14+$BB805*'Norm-coeff'!$H$14+$BC805*'Norm-coeff'!$I$14+$BD805*'Norm-coeff'!$J$14+$BE805*'Norm-coeff'!$K$14+$BF805*'Norm-coeff'!$L$14+$BG805*'Norm-coeff'!$M$14+$BH805*'Norm-coeff'!$N$14+$BI805*'Norm-coeff'!$O$14</f>
        <v>4.2526983164477103</v>
      </c>
      <c r="CC805" s="54">
        <f t="shared" si="2394"/>
        <v>0</v>
      </c>
      <c r="CG805" s="54">
        <f t="shared" si="2270"/>
        <v>0</v>
      </c>
      <c r="CH805" s="54">
        <f t="shared" si="2248"/>
        <v>0</v>
      </c>
      <c r="CI805" s="54">
        <f t="shared" si="2271"/>
        <v>0</v>
      </c>
      <c r="CJ805" s="56">
        <f t="shared" si="2272"/>
        <v>0</v>
      </c>
      <c r="CK805" s="54">
        <f t="shared" si="2273"/>
        <v>0</v>
      </c>
      <c r="CL805" s="54">
        <f t="shared" si="2274"/>
        <v>0</v>
      </c>
      <c r="CM805" s="54">
        <f t="shared" si="2275"/>
        <v>0</v>
      </c>
      <c r="CN805" s="54">
        <f t="shared" si="2276"/>
        <v>0</v>
      </c>
      <c r="CO805" s="54">
        <f t="shared" si="2277"/>
        <v>0</v>
      </c>
      <c r="CP805" s="54">
        <f t="shared" si="2278"/>
        <v>0</v>
      </c>
      <c r="CQ805" s="54">
        <f t="shared" si="2279"/>
        <v>0</v>
      </c>
      <c r="CR805" s="54">
        <f t="shared" si="2280"/>
        <v>0</v>
      </c>
      <c r="CS805" s="54">
        <f t="shared" si="2281"/>
        <v>0</v>
      </c>
      <c r="CU805" s="54">
        <f t="shared" si="2282"/>
        <v>0</v>
      </c>
      <c r="CV805" s="54">
        <f t="shared" si="2283"/>
        <v>0</v>
      </c>
      <c r="CW805" s="54">
        <f t="shared" si="2284"/>
        <v>0</v>
      </c>
      <c r="CX805" s="54">
        <f t="shared" si="2285"/>
        <v>0</v>
      </c>
      <c r="CZ805" s="54">
        <f t="shared" si="2286"/>
        <v>0</v>
      </c>
      <c r="DA805" s="54">
        <f t="shared" si="2287"/>
        <v>0</v>
      </c>
      <c r="DB805" s="54">
        <f t="shared" si="2288"/>
        <v>0</v>
      </c>
      <c r="DC805" s="54">
        <f t="shared" si="2289"/>
        <v>0</v>
      </c>
      <c r="DD805" s="54">
        <f t="shared" si="2290"/>
        <v>0</v>
      </c>
      <c r="DE805" s="54">
        <f t="shared" si="2291"/>
        <v>0</v>
      </c>
      <c r="DF805" s="54">
        <f t="shared" si="2292"/>
        <v>0</v>
      </c>
      <c r="DG805" s="54">
        <f t="shared" si="2293"/>
        <v>2</v>
      </c>
      <c r="DH805" s="71">
        <f t="shared" si="2294"/>
        <v>0</v>
      </c>
      <c r="DI805" s="71">
        <f t="shared" si="2295"/>
        <v>0</v>
      </c>
      <c r="DJ805" s="54">
        <f t="shared" si="2296"/>
        <v>0</v>
      </c>
      <c r="DK805" s="54">
        <f t="shared" si="2297"/>
        <v>2</v>
      </c>
      <c r="DL805" s="4">
        <f t="shared" si="2222"/>
        <v>0</v>
      </c>
      <c r="DM805" s="3">
        <f t="shared" si="2298"/>
        <v>0</v>
      </c>
      <c r="DN805" s="3">
        <f t="shared" si="2299"/>
        <v>0</v>
      </c>
      <c r="DO805" s="4" t="e">
        <f t="shared" si="2300"/>
        <v>#DIV/0!</v>
      </c>
      <c r="DP805" s="57"/>
      <c r="DQ805" s="57"/>
      <c r="DR805" s="56">
        <f t="shared" si="2223"/>
        <v>2</v>
      </c>
      <c r="DS805" s="56">
        <f t="shared" si="2224"/>
        <v>0</v>
      </c>
      <c r="DT805" s="38">
        <f t="shared" si="2225"/>
        <v>0</v>
      </c>
      <c r="DU805" s="38">
        <f t="shared" si="2301"/>
        <v>2</v>
      </c>
      <c r="DV805" s="38">
        <f t="shared" si="2226"/>
        <v>0</v>
      </c>
      <c r="DW805" s="39">
        <f t="shared" si="2227"/>
        <v>0</v>
      </c>
      <c r="DX805" s="39">
        <f t="shared" si="2228"/>
        <v>0</v>
      </c>
      <c r="DY805" s="39">
        <f t="shared" si="2229"/>
        <v>0</v>
      </c>
      <c r="DZ805" s="39">
        <f t="shared" si="2230"/>
        <v>0</v>
      </c>
      <c r="EA805" s="39">
        <f t="shared" si="2231"/>
        <v>0</v>
      </c>
      <c r="EB805" s="37" t="e">
        <f t="shared" si="2302"/>
        <v>#DIV/0!</v>
      </c>
      <c r="EC805" s="37" t="e">
        <f t="shared" si="2303"/>
        <v>#DIV/0!</v>
      </c>
      <c r="ED805" s="37" t="e">
        <f t="shared" si="2304"/>
        <v>#DIV/0!</v>
      </c>
      <c r="EE805" s="37" t="e">
        <f t="shared" si="2305"/>
        <v>#DIV/0!</v>
      </c>
      <c r="EF805" s="39" t="e">
        <f t="shared" si="2306"/>
        <v>#DIV/0!</v>
      </c>
      <c r="EG805" s="37" t="e">
        <f t="shared" si="2307"/>
        <v>#DIV/0!</v>
      </c>
      <c r="EH805" s="37" t="e">
        <f t="shared" si="2308"/>
        <v>#DIV/0!</v>
      </c>
      <c r="EI805" s="11" t="b">
        <f t="shared" si="2309"/>
        <v>1</v>
      </c>
      <c r="EJ805" s="11" t="b">
        <f t="shared" si="2310"/>
        <v>0</v>
      </c>
      <c r="EK805" s="39" t="e">
        <f t="shared" si="2311"/>
        <v>#DIV/0!</v>
      </c>
      <c r="EL805" s="39" t="e">
        <f t="shared" si="2312"/>
        <v>#DIV/0!</v>
      </c>
      <c r="EM805" s="39" t="e">
        <f t="shared" si="2313"/>
        <v>#DIV/0!</v>
      </c>
      <c r="EN805" s="39" t="e">
        <f t="shared" si="2314"/>
        <v>#DIV/0!</v>
      </c>
      <c r="EO805" s="39" t="e">
        <f t="shared" si="2315"/>
        <v>#DIV/0!</v>
      </c>
      <c r="EP805" s="39" t="e">
        <f t="shared" si="2316"/>
        <v>#DIV/0!</v>
      </c>
      <c r="EQ805" s="39" t="e">
        <f t="shared" si="2317"/>
        <v>#DIV/0!</v>
      </c>
      <c r="ER805" s="39" t="e">
        <f t="shared" si="2318"/>
        <v>#DIV/0!</v>
      </c>
      <c r="ES805" s="58" t="str">
        <f t="shared" si="2319"/>
        <v>(OH,F,Cl)-dominate amphibole</v>
      </c>
      <c r="ET805" s="58" t="e">
        <f t="shared" si="2320"/>
        <v>#N/A</v>
      </c>
      <c r="EU805" s="56">
        <f t="shared" si="2232"/>
        <v>0</v>
      </c>
      <c r="EV805" s="56">
        <f t="shared" si="2233"/>
        <v>0</v>
      </c>
      <c r="EW805" s="56">
        <f t="shared" si="2234"/>
        <v>0</v>
      </c>
      <c r="EX805" s="56">
        <f t="shared" si="2235"/>
        <v>0</v>
      </c>
      <c r="EY805" s="56">
        <f t="shared" si="2236"/>
        <v>0</v>
      </c>
      <c r="EZ805" s="56">
        <f t="shared" si="2237"/>
        <v>0</v>
      </c>
      <c r="FA805" s="39">
        <f t="shared" si="2238"/>
        <v>0</v>
      </c>
      <c r="FB805" s="39">
        <f t="shared" si="2239"/>
        <v>0</v>
      </c>
      <c r="FC805" s="54">
        <f t="shared" si="2240"/>
        <v>0</v>
      </c>
      <c r="FD805" s="54">
        <f t="shared" si="2241"/>
        <v>0</v>
      </c>
      <c r="FE805" s="39">
        <f t="shared" si="2242"/>
        <v>0</v>
      </c>
      <c r="FF805" s="54">
        <f t="shared" si="2243"/>
        <v>0</v>
      </c>
      <c r="FG805" s="39">
        <f t="shared" si="2244"/>
        <v>0</v>
      </c>
      <c r="FH805" s="39">
        <f t="shared" si="2321"/>
        <v>0</v>
      </c>
      <c r="FI805" s="39">
        <f t="shared" si="2322"/>
        <v>0</v>
      </c>
      <c r="FJ805" s="39">
        <f t="shared" si="2323"/>
        <v>0</v>
      </c>
      <c r="FK805" s="39" t="e">
        <f t="shared" si="2324"/>
        <v>#DIV/0!</v>
      </c>
      <c r="FL805" s="39" t="e">
        <f t="shared" si="2325"/>
        <v>#DIV/0!</v>
      </c>
      <c r="FM805" s="39" t="e">
        <f t="shared" si="2326"/>
        <v>#DIV/0!</v>
      </c>
      <c r="FN805" s="39">
        <f t="shared" si="2327"/>
        <v>1</v>
      </c>
      <c r="FO805" s="39">
        <f t="shared" si="2245"/>
        <v>0</v>
      </c>
      <c r="FP805" s="39">
        <f t="shared" si="2246"/>
        <v>0</v>
      </c>
      <c r="FQ805" s="39">
        <f t="shared" si="2247"/>
        <v>0</v>
      </c>
      <c r="FR805" s="39">
        <f t="shared" si="2328"/>
        <v>0</v>
      </c>
      <c r="FS805" s="39">
        <f t="shared" si="2329"/>
        <v>0</v>
      </c>
      <c r="FU805" s="39" t="e">
        <f t="shared" si="2330"/>
        <v>#DIV/0!</v>
      </c>
      <c r="FV805" s="39" t="e">
        <f t="shared" si="2331"/>
        <v>#DIV/0!</v>
      </c>
      <c r="FW805" s="39" t="e">
        <f t="shared" si="2332"/>
        <v>#DIV/0!</v>
      </c>
      <c r="FY805" s="39" t="e">
        <f t="shared" si="2333"/>
        <v>#DIV/0!</v>
      </c>
      <c r="FZ805" s="39" t="e">
        <f t="shared" si="2334"/>
        <v>#DIV/0!</v>
      </c>
      <c r="GA805" s="39" t="e">
        <f t="shared" si="2335"/>
        <v>#DIV/0!</v>
      </c>
      <c r="GB805" s="39" t="e">
        <f t="shared" si="2336"/>
        <v>#DIV/0!</v>
      </c>
      <c r="GC805" s="39" t="e">
        <f t="shared" si="2337"/>
        <v>#DIV/0!</v>
      </c>
      <c r="GD805" s="39" t="e">
        <f t="shared" si="2338"/>
        <v>#DIV/0!</v>
      </c>
      <c r="GE805" s="39" t="e">
        <f t="shared" si="2339"/>
        <v>#DIV/0!</v>
      </c>
      <c r="GF805" s="39" t="e">
        <f t="shared" si="2340"/>
        <v>#DIV/0!</v>
      </c>
      <c r="GG805" s="39" t="e">
        <f t="shared" si="2341"/>
        <v>#DIV/0!</v>
      </c>
      <c r="GH805" s="39" t="e">
        <f t="shared" si="2342"/>
        <v>#DIV/0!</v>
      </c>
      <c r="GI805" s="39"/>
      <c r="GJ805" s="39" t="e">
        <f t="shared" si="2343"/>
        <v>#DIV/0!</v>
      </c>
      <c r="GK805" s="39" t="e">
        <f t="shared" si="2344"/>
        <v>#DIV/0!</v>
      </c>
      <c r="GL805" s="39" t="e">
        <f t="shared" si="2345"/>
        <v>#DIV/0!</v>
      </c>
      <c r="GM805" s="39" t="e">
        <f t="shared" si="2346"/>
        <v>#DIV/0!</v>
      </c>
      <c r="GN805" s="39" t="e">
        <f t="shared" si="2347"/>
        <v>#DIV/0!</v>
      </c>
      <c r="GO805" s="57"/>
      <c r="GP805" s="57" t="e">
        <f t="shared" si="2348"/>
        <v>#DIV/0!</v>
      </c>
      <c r="GQ805" s="59" t="e">
        <f t="shared" si="2349"/>
        <v>#DIV/0!</v>
      </c>
      <c r="GR805" s="41" t="e">
        <f t="shared" si="2350"/>
        <v>#DIV/0!</v>
      </c>
      <c r="GS805" s="57" t="e">
        <f t="shared" si="2351"/>
        <v>#DIV/0!</v>
      </c>
      <c r="GT805" s="57" t="e">
        <f t="shared" si="2352"/>
        <v>#DIV/0!</v>
      </c>
      <c r="GU805" s="57" t="e">
        <f t="shared" si="2353"/>
        <v>#DIV/0!</v>
      </c>
      <c r="GV805" s="57"/>
      <c r="GW805" s="42" t="e">
        <f t="shared" si="2354"/>
        <v>#DIV/0!</v>
      </c>
      <c r="GX805" s="42" t="e">
        <f t="shared" si="2355"/>
        <v>#DIV/0!</v>
      </c>
      <c r="GY805" s="42" t="e">
        <f t="shared" si="2356"/>
        <v>#DIV/0!</v>
      </c>
      <c r="GZ805" s="57"/>
      <c r="HA805" s="2" t="e">
        <f t="shared" si="2357"/>
        <v>#DIV/0!</v>
      </c>
      <c r="HB805" s="2" t="e">
        <f t="shared" si="2358"/>
        <v>#DIV/0!</v>
      </c>
      <c r="HC805" s="2" t="e">
        <f t="shared" si="2359"/>
        <v>#DIV/0!</v>
      </c>
      <c r="HD805" s="2" t="e">
        <f t="shared" si="2360"/>
        <v>#DIV/0!</v>
      </c>
      <c r="HE805" s="2" t="e">
        <f t="shared" si="2361"/>
        <v>#DIV/0!</v>
      </c>
      <c r="HF805" s="2" t="e">
        <f t="shared" si="2362"/>
        <v>#DIV/0!</v>
      </c>
      <c r="HG805" s="2" t="e">
        <f t="shared" si="2363"/>
        <v>#DIV/0!</v>
      </c>
      <c r="HH805" s="2" t="e">
        <f t="shared" si="2364"/>
        <v>#DIV/0!</v>
      </c>
      <c r="HI805" s="2" t="e">
        <f t="shared" si="2365"/>
        <v>#DIV/0!</v>
      </c>
      <c r="HJ805" s="11" t="e">
        <f t="shared" si="2366"/>
        <v>#DIV/0!</v>
      </c>
      <c r="HK805" s="60" t="e">
        <f t="shared" si="2367"/>
        <v>#DIV/0!</v>
      </c>
      <c r="HL805" s="57"/>
      <c r="HM805" s="57" t="e">
        <f t="shared" si="2368"/>
        <v>#DIV/0!</v>
      </c>
      <c r="HN805" s="57" t="e">
        <f t="shared" si="2369"/>
        <v>#DIV/0!</v>
      </c>
      <c r="HO805" s="57" t="e">
        <f t="shared" si="2370"/>
        <v>#DIV/0!</v>
      </c>
      <c r="HP805" s="57" t="e">
        <f t="shared" si="2371"/>
        <v>#DIV/0!</v>
      </c>
      <c r="HQ805" s="57" t="e">
        <f t="shared" si="2372"/>
        <v>#DIV/0!</v>
      </c>
      <c r="HR805" s="57"/>
      <c r="HS805" s="57" t="e">
        <f t="shared" si="2373"/>
        <v>#DIV/0!</v>
      </c>
      <c r="HT805" s="57" t="e">
        <f t="shared" si="2374"/>
        <v>#DIV/0!</v>
      </c>
      <c r="HU805" s="57" t="e">
        <f t="shared" si="2375"/>
        <v>#DIV/0!</v>
      </c>
      <c r="HV805" s="57" t="e">
        <f t="shared" si="2376"/>
        <v>#DIV/0!</v>
      </c>
      <c r="HW805" s="57" t="e">
        <f t="shared" si="2377"/>
        <v>#DIV/0!</v>
      </c>
      <c r="HX805" s="57"/>
      <c r="HY805" s="57" t="e">
        <f t="shared" si="2378"/>
        <v>#DIV/0!</v>
      </c>
      <c r="HZ805" s="57" t="e">
        <f t="shared" si="2379"/>
        <v>#DIV/0!</v>
      </c>
      <c r="IA805" s="57"/>
      <c r="IB805" s="61">
        <f t="shared" si="2380"/>
        <v>0</v>
      </c>
      <c r="IC805" s="57" t="str">
        <f t="shared" si="2381"/>
        <v/>
      </c>
      <c r="ID805" s="42"/>
      <c r="IE805" s="2" t="str">
        <f t="shared" si="2382"/>
        <v/>
      </c>
      <c r="IF805" s="60" t="e">
        <f t="shared" si="2383"/>
        <v>#DIV/0!</v>
      </c>
      <c r="IG805" s="60" t="str">
        <f t="shared" si="2384"/>
        <v/>
      </c>
      <c r="IH805" s="60" t="str">
        <f t="shared" si="2385"/>
        <v>zinco-</v>
      </c>
      <c r="II805" s="60" t="str">
        <f t="shared" si="2386"/>
        <v>mangano-</v>
      </c>
      <c r="IJ805" s="60" t="e">
        <f t="shared" si="2387"/>
        <v>#DIV/0!</v>
      </c>
      <c r="IK805" s="60" t="e">
        <f t="shared" si="2388"/>
        <v>#DIV/0!</v>
      </c>
      <c r="IL805" s="60" t="e">
        <f t="shared" si="2389"/>
        <v>#DIV/0!</v>
      </c>
      <c r="IM805" s="60" t="e">
        <f t="shared" si="2390"/>
        <v>#DIV/0!</v>
      </c>
      <c r="IN805" s="60" t="str">
        <f t="shared" si="2391"/>
        <v/>
      </c>
      <c r="IO805" s="60" t="str">
        <f t="shared" si="2392"/>
        <v/>
      </c>
      <c r="IP805" s="57"/>
      <c r="IQ805" s="57" t="str">
        <f t="shared" si="2393"/>
        <v>ERROR!!</v>
      </c>
    </row>
    <row r="806" spans="24:251">
      <c r="X806" s="29">
        <f t="shared" si="2249"/>
        <v>0</v>
      </c>
      <c r="Y806" s="29">
        <f t="shared" si="2250"/>
        <v>0</v>
      </c>
      <c r="Z806" s="29" t="e">
        <f t="shared" si="2251"/>
        <v>#DIV/0!</v>
      </c>
      <c r="AA806" s="29" t="e">
        <f t="shared" si="2252"/>
        <v>#DIV/0!</v>
      </c>
      <c r="AB806" s="29" t="e">
        <f t="shared" si="2253"/>
        <v>#DIV/0!</v>
      </c>
      <c r="AC806" s="29" t="e">
        <f t="shared" si="2254"/>
        <v>#DIV/0!</v>
      </c>
      <c r="AF806" s="23">
        <v>60.084299999999999</v>
      </c>
      <c r="AG806" s="23">
        <v>79.878799999999998</v>
      </c>
      <c r="AH806" s="23">
        <v>101.96120000000001</v>
      </c>
      <c r="AI806" s="23">
        <v>151.99039999999999</v>
      </c>
      <c r="AJ806" s="23">
        <v>159.69</v>
      </c>
      <c r="AK806" s="23">
        <v>71.846400000000003</v>
      </c>
      <c r="AL806" s="23">
        <v>70.9375</v>
      </c>
      <c r="AM806" s="23">
        <v>40.304400000000001</v>
      </c>
      <c r="AN806" s="23">
        <v>56.077399999999997</v>
      </c>
      <c r="AO806" s="23">
        <v>61.978999999999999</v>
      </c>
      <c r="AP806" s="23">
        <v>94.195999999999998</v>
      </c>
      <c r="AQ806" s="23">
        <v>18.998000000000001</v>
      </c>
      <c r="AR806" s="23">
        <v>35.450000000000003</v>
      </c>
      <c r="AS806" s="23">
        <v>29.88</v>
      </c>
      <c r="AT806" s="23">
        <v>74.691999999999993</v>
      </c>
      <c r="AU806" s="23">
        <v>81.39</v>
      </c>
      <c r="AX806" s="54">
        <f t="shared" si="2255"/>
        <v>0</v>
      </c>
      <c r="AY806" s="54">
        <f t="shared" si="2256"/>
        <v>0</v>
      </c>
      <c r="AZ806" s="54">
        <f t="shared" si="2257"/>
        <v>0</v>
      </c>
      <c r="BA806" s="54">
        <f t="shared" si="2258"/>
        <v>0</v>
      </c>
      <c r="BB806" s="54">
        <f t="shared" si="2259"/>
        <v>0</v>
      </c>
      <c r="BC806" s="54">
        <f t="shared" si="2260"/>
        <v>0</v>
      </c>
      <c r="BD806" s="54">
        <f t="shared" si="2261"/>
        <v>0</v>
      </c>
      <c r="BE806" s="54">
        <f t="shared" si="2262"/>
        <v>0</v>
      </c>
      <c r="BF806" s="54">
        <f t="shared" si="2263"/>
        <v>0</v>
      </c>
      <c r="BG806" s="54">
        <f t="shared" si="2264"/>
        <v>0</v>
      </c>
      <c r="BH806" s="54">
        <f t="shared" si="2265"/>
        <v>0</v>
      </c>
      <c r="BI806" s="54">
        <f t="shared" si="2266"/>
        <v>0</v>
      </c>
      <c r="BJ806" s="54">
        <f t="shared" si="2267"/>
        <v>0</v>
      </c>
      <c r="BK806" s="54">
        <f t="shared" si="2268"/>
        <v>0</v>
      </c>
      <c r="BL806" s="54">
        <f t="shared" si="2269"/>
        <v>0</v>
      </c>
      <c r="BM806" s="42"/>
      <c r="BO806" s="54">
        <f>'Norm-coeff'!$C$2+$AX806*'Norm-coeff'!$D$2+$AY806*'Norm-coeff'!$E$2+$AZ806*'Norm-coeff'!$F$2+$BA806*'Norm-coeff'!$G$2+$BB806*'Norm-coeff'!$H$2+$BC806*'Norm-coeff'!$I$2+$BD806*'Norm-coeff'!$J$2+$BE806*'Norm-coeff'!$K$2+$BF806*'Norm-coeff'!$L$2+$BG806*'Norm-coeff'!$M$2+$BH806*'Norm-coeff'!$N$2+$BI806*'Norm-coeff'!$O$2</f>
        <v>5.4045421474420303</v>
      </c>
      <c r="BP806" s="54">
        <f>'Norm-coeff'!$C$3+$AX806*'Norm-coeff'!$D$3+$AY806*'Norm-coeff'!$E$3+$AZ806*'Norm-coeff'!$F$3+$BA806*'Norm-coeff'!$G$3+$BB806*'Norm-coeff'!$H$3+$BC806*'Norm-coeff'!$I$3+$BD806*'Norm-coeff'!$J$3+$BE806*'Norm-coeff'!$K$3+$BF806*'Norm-coeff'!$L$3+$BG806*'Norm-coeff'!$M$3+$BH806*'Norm-coeff'!$N$3+$BI806*'Norm-coeff'!$O$3</f>
        <v>3.15319116612705</v>
      </c>
      <c r="BQ806" s="54">
        <f>'Norm-coeff'!$C$4+$AX806*'Norm-coeff'!$D$4+$AY806*'Norm-coeff'!$E$4+$AZ806*'Norm-coeff'!$F$4+$BA806*'Norm-coeff'!$G$4+$BB806*'Norm-coeff'!$H$4+$BC806*'Norm-coeff'!$I$4+$BD806*'Norm-coeff'!$J$4+$BE806*'Norm-coeff'!$K$4+$BF806*'Norm-coeff'!$L$4+$BG806*'Norm-coeff'!$M$4+$BH806*'Norm-coeff'!$N$4+$BI806*'Norm-coeff'!$O$4</f>
        <v>1.42115649462768</v>
      </c>
      <c r="BR806" s="54">
        <f>'Norm-coeff'!$C$5+$AX806*'Norm-coeff'!$D$5+$AY806*'Norm-coeff'!$E$5+$AZ806*'Norm-coeff'!$F$5+$BA806*'Norm-coeff'!$G$5+$BB806*'Norm-coeff'!$H$5+$BC806*'Norm-coeff'!$I$5+$BD806*'Norm-coeff'!$J$5+$BE806*'Norm-coeff'!$K$5+$BF806*'Norm-coeff'!$L$5+$BG806*'Norm-coeff'!$M$5+$BH806*'Norm-coeff'!$N$5+$BI806*'Norm-coeff'!$O$5</f>
        <v>1.0553329241296201</v>
      </c>
      <c r="BS806" s="54">
        <f>'Norm-coeff'!$C$6+$AX806*'Norm-coeff'!$D$6+$AY806*'Norm-coeff'!$E$6+$AZ806*'Norm-coeff'!$F$6+$BA806*'Norm-coeff'!$G$6+$BB806*'Norm-coeff'!$H$6+$BC806*'Norm-coeff'!$I$6+$BD806*'Norm-coeff'!$J$6+$BE806*'Norm-coeff'!$K$6+$BF806*'Norm-coeff'!$L$6+$BG806*'Norm-coeff'!$M$6+$BH806*'Norm-coeff'!$N$6+$BI806*'Norm-coeff'!$O$6</f>
        <v>-1.48700885495103E-2</v>
      </c>
      <c r="BT806" s="54">
        <f>'Norm-coeff'!$C$7+$AX806*'Norm-coeff'!$D$7+$AY806*'Norm-coeff'!$E$7+$AZ806*'Norm-coeff'!$F$7+$BA806*'Norm-coeff'!$G$7+$BB806*'Norm-coeff'!$H$7+$BC806*'Norm-coeff'!$I$7+$BD806*'Norm-coeff'!$J$7+$BE806*'Norm-coeff'!$K$7+$BF806*'Norm-coeff'!$L$7+$BG806*'Norm-coeff'!$M$7+$BH806*'Norm-coeff'!$N$7+$BI806*'Norm-coeff'!$O$7</f>
        <v>2.0907583608832998</v>
      </c>
      <c r="BU806" s="54">
        <f>'Norm-coeff'!$C$8+$AX806*'Norm-coeff'!$D$8+$AY806*'Norm-coeff'!$E$8+$AZ806*'Norm-coeff'!$F$8+$BA806*'Norm-coeff'!$G$8+$BB806*'Norm-coeff'!$H$8+$BC806*'Norm-coeff'!$I$8+$BD806*'Norm-coeff'!$J$8+$BE806*'Norm-coeff'!$K$8+$BF806*'Norm-coeff'!$L$8+$BG806*'Norm-coeff'!$M$8+$BH806*'Norm-coeff'!$N$8+$BI806*'Norm-coeff'!$O$8</f>
        <v>0.65894159836244504</v>
      </c>
      <c r="BV806" s="54">
        <f>'Norm-coeff'!$C$9+$AX806*'Norm-coeff'!$D$9+$AY806*'Norm-coeff'!$E$9+$AZ806*'Norm-coeff'!$F$9+$BA806*'Norm-coeff'!$G$9+$BB806*'Norm-coeff'!$H$9+$BC806*'Norm-coeff'!$I$9+$BD806*'Norm-coeff'!$J$9+$BE806*'Norm-coeff'!$K$9+$BF806*'Norm-coeff'!$L$9+$BG806*'Norm-coeff'!$M$9+$BH806*'Norm-coeff'!$N$9+$BI806*'Norm-coeff'!$O$9</f>
        <v>1.48961085014701</v>
      </c>
      <c r="BW806" s="54">
        <f>'Norm-coeff'!$C$10+$AX806*'Norm-coeff'!$D$10+$AY806*'Norm-coeff'!$E$10+$AZ806*'Norm-coeff'!$F$10+$BA806*'Norm-coeff'!$G$10+$BB806*'Norm-coeff'!$H$10+$BC806*'Norm-coeff'!$I$10+$BD806*'Norm-coeff'!$J$10+$BE806*'Norm-coeff'!$K$10+$BF806*'Norm-coeff'!$L$10+$BG806*'Norm-coeff'!$M$10+$BH806*'Norm-coeff'!$N$10+$BI806*'Norm-coeff'!$O$10</f>
        <v>1.42058735749591</v>
      </c>
      <c r="BX806" s="54">
        <f>'Norm-coeff'!$C$11+$AX806*'Norm-coeff'!$D$11+$AY806*'Norm-coeff'!$E$11+$AZ806*'Norm-coeff'!$F$11+$BA806*'Norm-coeff'!$G$11+$BB806*'Norm-coeff'!$H$11+$BC806*'Norm-coeff'!$I$11+$BD806*'Norm-coeff'!$J$11+$BE806*'Norm-coeff'!$K$11+$BF806*'Norm-coeff'!$L$11+$BG806*'Norm-coeff'!$M$11+$BH806*'Norm-coeff'!$N$11+$BI806*'Norm-coeff'!$O$11</f>
        <v>0.221233014421479</v>
      </c>
      <c r="BY806" s="54">
        <f>'Norm-coeff'!$C$12+$AX806*'Norm-coeff'!$D$12+$AY806*'Norm-coeff'!$E$12+$AZ806*'Norm-coeff'!$F$12+$BA806*'Norm-coeff'!$G$12+$BB806*'Norm-coeff'!$H$12+$BC806*'Norm-coeff'!$I$12+$BD806*'Norm-coeff'!$J$12+$BE806*'Norm-coeff'!$K$12+$BF806*'Norm-coeff'!$L$12+$BG806*'Norm-coeff'!$M$12+$BH806*'Norm-coeff'!$N$12+$BI806*'Norm-coeff'!$O$12</f>
        <v>0.283527502056037</v>
      </c>
      <c r="BZ806" s="54">
        <f>'Norm-coeff'!$C$13+$AX806*'Norm-coeff'!$D$13+$AY806*'Norm-coeff'!$E$13+$AZ806*'Norm-coeff'!$F$13+$BA806*'Norm-coeff'!$G$13+$BB806*'Norm-coeff'!$H$13+$BC806*'Norm-coeff'!$I$13+$BD806*'Norm-coeff'!$J$13+$BE806*'Norm-coeff'!$K$13+$BF806*'Norm-coeff'!$L$13+$BG806*'Norm-coeff'!$M$13+$BH806*'Norm-coeff'!$N$13+$BI806*'Norm-coeff'!$O$13</f>
        <v>-4.1864930554451202E-2</v>
      </c>
      <c r="CA806" s="54">
        <f>'Norm-coeff'!$C$14+$AX806*'Norm-coeff'!$D$14+$AY806*'Norm-coeff'!$E$14+$AZ806*'Norm-coeff'!$F$14+$BA806*'Norm-coeff'!$G$14+$BB806*'Norm-coeff'!$H$14+$BC806*'Norm-coeff'!$I$14+$BD806*'Norm-coeff'!$J$14+$BE806*'Norm-coeff'!$K$14+$BF806*'Norm-coeff'!$L$14+$BG806*'Norm-coeff'!$M$14+$BH806*'Norm-coeff'!$N$14+$BI806*'Norm-coeff'!$O$14</f>
        <v>4.2526983164477103</v>
      </c>
      <c r="CC806" s="54">
        <f t="shared" si="2394"/>
        <v>0</v>
      </c>
      <c r="CG806" s="54">
        <f t="shared" si="2270"/>
        <v>0</v>
      </c>
      <c r="CH806" s="54">
        <f t="shared" si="2248"/>
        <v>0</v>
      </c>
      <c r="CI806" s="54">
        <f t="shared" si="2271"/>
        <v>0</v>
      </c>
      <c r="CJ806" s="56">
        <f t="shared" si="2272"/>
        <v>0</v>
      </c>
      <c r="CK806" s="54">
        <f t="shared" si="2273"/>
        <v>0</v>
      </c>
      <c r="CL806" s="54">
        <f t="shared" si="2274"/>
        <v>0</v>
      </c>
      <c r="CM806" s="54">
        <f t="shared" si="2275"/>
        <v>0</v>
      </c>
      <c r="CN806" s="54">
        <f t="shared" si="2276"/>
        <v>0</v>
      </c>
      <c r="CO806" s="54">
        <f t="shared" si="2277"/>
        <v>0</v>
      </c>
      <c r="CP806" s="54">
        <f t="shared" si="2278"/>
        <v>0</v>
      </c>
      <c r="CQ806" s="54">
        <f t="shared" si="2279"/>
        <v>0</v>
      </c>
      <c r="CR806" s="54">
        <f t="shared" si="2280"/>
        <v>0</v>
      </c>
      <c r="CS806" s="54">
        <f t="shared" si="2281"/>
        <v>0</v>
      </c>
      <c r="CU806" s="54">
        <f t="shared" si="2282"/>
        <v>0</v>
      </c>
      <c r="CV806" s="54">
        <f t="shared" si="2283"/>
        <v>0</v>
      </c>
      <c r="CW806" s="54">
        <f t="shared" si="2284"/>
        <v>0</v>
      </c>
      <c r="CX806" s="54">
        <f t="shared" si="2285"/>
        <v>0</v>
      </c>
      <c r="CZ806" s="54">
        <f t="shared" si="2286"/>
        <v>0</v>
      </c>
      <c r="DA806" s="54">
        <f t="shared" si="2287"/>
        <v>0</v>
      </c>
      <c r="DB806" s="54">
        <f t="shared" si="2288"/>
        <v>0</v>
      </c>
      <c r="DC806" s="54">
        <f t="shared" si="2289"/>
        <v>0</v>
      </c>
      <c r="DD806" s="54">
        <f t="shared" si="2290"/>
        <v>0</v>
      </c>
      <c r="DE806" s="54">
        <f t="shared" si="2291"/>
        <v>0</v>
      </c>
      <c r="DF806" s="54">
        <f t="shared" si="2292"/>
        <v>0</v>
      </c>
      <c r="DG806" s="54">
        <f t="shared" si="2293"/>
        <v>2</v>
      </c>
      <c r="DH806" s="71">
        <f t="shared" si="2294"/>
        <v>0</v>
      </c>
      <c r="DI806" s="71">
        <f t="shared" si="2295"/>
        <v>0</v>
      </c>
      <c r="DJ806" s="54">
        <f t="shared" si="2296"/>
        <v>0</v>
      </c>
      <c r="DK806" s="54">
        <f t="shared" si="2297"/>
        <v>2</v>
      </c>
      <c r="DL806" s="4">
        <f t="shared" si="2222"/>
        <v>0</v>
      </c>
      <c r="DM806" s="3">
        <f t="shared" si="2298"/>
        <v>0</v>
      </c>
      <c r="DN806" s="3">
        <f t="shared" si="2299"/>
        <v>0</v>
      </c>
      <c r="DO806" s="4" t="e">
        <f t="shared" si="2300"/>
        <v>#DIV/0!</v>
      </c>
      <c r="DP806" s="57"/>
      <c r="DQ806" s="57"/>
      <c r="DR806" s="56">
        <f t="shared" si="2223"/>
        <v>2</v>
      </c>
      <c r="DS806" s="56">
        <f t="shared" si="2224"/>
        <v>0</v>
      </c>
      <c r="DT806" s="38">
        <f t="shared" si="2225"/>
        <v>0</v>
      </c>
      <c r="DU806" s="38">
        <f t="shared" si="2301"/>
        <v>2</v>
      </c>
      <c r="DV806" s="38">
        <f t="shared" si="2226"/>
        <v>0</v>
      </c>
      <c r="DW806" s="39">
        <f t="shared" si="2227"/>
        <v>0</v>
      </c>
      <c r="DX806" s="39">
        <f t="shared" si="2228"/>
        <v>0</v>
      </c>
      <c r="DY806" s="39">
        <f t="shared" si="2229"/>
        <v>0</v>
      </c>
      <c r="DZ806" s="39">
        <f t="shared" si="2230"/>
        <v>0</v>
      </c>
      <c r="EA806" s="39">
        <f t="shared" si="2231"/>
        <v>0</v>
      </c>
      <c r="EB806" s="37" t="e">
        <f t="shared" si="2302"/>
        <v>#DIV/0!</v>
      </c>
      <c r="EC806" s="37" t="e">
        <f t="shared" si="2303"/>
        <v>#DIV/0!</v>
      </c>
      <c r="ED806" s="37" t="e">
        <f t="shared" si="2304"/>
        <v>#DIV/0!</v>
      </c>
      <c r="EE806" s="37" t="e">
        <f t="shared" si="2305"/>
        <v>#DIV/0!</v>
      </c>
      <c r="EF806" s="39" t="e">
        <f t="shared" si="2306"/>
        <v>#DIV/0!</v>
      </c>
      <c r="EG806" s="37" t="e">
        <f t="shared" si="2307"/>
        <v>#DIV/0!</v>
      </c>
      <c r="EH806" s="37" t="e">
        <f t="shared" si="2308"/>
        <v>#DIV/0!</v>
      </c>
      <c r="EI806" s="11" t="b">
        <f t="shared" si="2309"/>
        <v>1</v>
      </c>
      <c r="EJ806" s="11" t="b">
        <f t="shared" si="2310"/>
        <v>0</v>
      </c>
      <c r="EK806" s="39" t="e">
        <f t="shared" si="2311"/>
        <v>#DIV/0!</v>
      </c>
      <c r="EL806" s="39" t="e">
        <f t="shared" si="2312"/>
        <v>#DIV/0!</v>
      </c>
      <c r="EM806" s="39" t="e">
        <f t="shared" si="2313"/>
        <v>#DIV/0!</v>
      </c>
      <c r="EN806" s="39" t="e">
        <f t="shared" si="2314"/>
        <v>#DIV/0!</v>
      </c>
      <c r="EO806" s="39" t="e">
        <f t="shared" si="2315"/>
        <v>#DIV/0!</v>
      </c>
      <c r="EP806" s="39" t="e">
        <f t="shared" si="2316"/>
        <v>#DIV/0!</v>
      </c>
      <c r="EQ806" s="39" t="e">
        <f t="shared" si="2317"/>
        <v>#DIV/0!</v>
      </c>
      <c r="ER806" s="39" t="e">
        <f t="shared" si="2318"/>
        <v>#DIV/0!</v>
      </c>
      <c r="ES806" s="58" t="str">
        <f t="shared" si="2319"/>
        <v>(OH,F,Cl)-dominate amphibole</v>
      </c>
      <c r="ET806" s="58" t="e">
        <f t="shared" si="2320"/>
        <v>#N/A</v>
      </c>
      <c r="EU806" s="56">
        <f t="shared" si="2232"/>
        <v>0</v>
      </c>
      <c r="EV806" s="56">
        <f t="shared" si="2233"/>
        <v>0</v>
      </c>
      <c r="EW806" s="56">
        <f t="shared" si="2234"/>
        <v>0</v>
      </c>
      <c r="EX806" s="56">
        <f t="shared" si="2235"/>
        <v>0</v>
      </c>
      <c r="EY806" s="56">
        <f t="shared" si="2236"/>
        <v>0</v>
      </c>
      <c r="EZ806" s="56">
        <f t="shared" si="2237"/>
        <v>0</v>
      </c>
      <c r="FA806" s="39">
        <f t="shared" si="2238"/>
        <v>0</v>
      </c>
      <c r="FB806" s="39">
        <f t="shared" si="2239"/>
        <v>0</v>
      </c>
      <c r="FC806" s="54">
        <f t="shared" si="2240"/>
        <v>0</v>
      </c>
      <c r="FD806" s="54">
        <f t="shared" si="2241"/>
        <v>0</v>
      </c>
      <c r="FE806" s="39">
        <f t="shared" si="2242"/>
        <v>0</v>
      </c>
      <c r="FF806" s="54">
        <f t="shared" si="2243"/>
        <v>0</v>
      </c>
      <c r="FG806" s="39">
        <f t="shared" si="2244"/>
        <v>0</v>
      </c>
      <c r="FH806" s="39">
        <f t="shared" si="2321"/>
        <v>0</v>
      </c>
      <c r="FI806" s="39">
        <f t="shared" si="2322"/>
        <v>0</v>
      </c>
      <c r="FJ806" s="39">
        <f t="shared" si="2323"/>
        <v>0</v>
      </c>
      <c r="FK806" s="39" t="e">
        <f t="shared" si="2324"/>
        <v>#DIV/0!</v>
      </c>
      <c r="FL806" s="39" t="e">
        <f t="shared" si="2325"/>
        <v>#DIV/0!</v>
      </c>
      <c r="FM806" s="39" t="e">
        <f t="shared" si="2326"/>
        <v>#DIV/0!</v>
      </c>
      <c r="FN806" s="39">
        <f t="shared" si="2327"/>
        <v>1</v>
      </c>
      <c r="FO806" s="39">
        <f t="shared" si="2245"/>
        <v>0</v>
      </c>
      <c r="FP806" s="39">
        <f t="shared" si="2246"/>
        <v>0</v>
      </c>
      <c r="FQ806" s="39">
        <f t="shared" si="2247"/>
        <v>0</v>
      </c>
      <c r="FR806" s="39">
        <f t="shared" si="2328"/>
        <v>0</v>
      </c>
      <c r="FS806" s="39">
        <f t="shared" si="2329"/>
        <v>0</v>
      </c>
      <c r="FU806" s="39" t="e">
        <f t="shared" si="2330"/>
        <v>#DIV/0!</v>
      </c>
      <c r="FV806" s="39" t="e">
        <f t="shared" si="2331"/>
        <v>#DIV/0!</v>
      </c>
      <c r="FW806" s="39" t="e">
        <f t="shared" si="2332"/>
        <v>#DIV/0!</v>
      </c>
      <c r="FY806" s="39" t="e">
        <f t="shared" si="2333"/>
        <v>#DIV/0!</v>
      </c>
      <c r="FZ806" s="39" t="e">
        <f t="shared" si="2334"/>
        <v>#DIV/0!</v>
      </c>
      <c r="GA806" s="39" t="e">
        <f t="shared" si="2335"/>
        <v>#DIV/0!</v>
      </c>
      <c r="GB806" s="39" t="e">
        <f t="shared" si="2336"/>
        <v>#DIV/0!</v>
      </c>
      <c r="GC806" s="39" t="e">
        <f t="shared" si="2337"/>
        <v>#DIV/0!</v>
      </c>
      <c r="GD806" s="39" t="e">
        <f t="shared" si="2338"/>
        <v>#DIV/0!</v>
      </c>
      <c r="GE806" s="39" t="e">
        <f t="shared" si="2339"/>
        <v>#DIV/0!</v>
      </c>
      <c r="GF806" s="39" t="e">
        <f t="shared" si="2340"/>
        <v>#DIV/0!</v>
      </c>
      <c r="GG806" s="39" t="e">
        <f t="shared" si="2341"/>
        <v>#DIV/0!</v>
      </c>
      <c r="GH806" s="39" t="e">
        <f t="shared" si="2342"/>
        <v>#DIV/0!</v>
      </c>
      <c r="GI806" s="39"/>
      <c r="GJ806" s="39" t="e">
        <f t="shared" si="2343"/>
        <v>#DIV/0!</v>
      </c>
      <c r="GK806" s="39" t="e">
        <f t="shared" si="2344"/>
        <v>#DIV/0!</v>
      </c>
      <c r="GL806" s="39" t="e">
        <f t="shared" si="2345"/>
        <v>#DIV/0!</v>
      </c>
      <c r="GM806" s="39" t="e">
        <f t="shared" si="2346"/>
        <v>#DIV/0!</v>
      </c>
      <c r="GN806" s="39" t="e">
        <f t="shared" si="2347"/>
        <v>#DIV/0!</v>
      </c>
      <c r="GO806" s="57"/>
      <c r="GP806" s="57" t="e">
        <f t="shared" si="2348"/>
        <v>#DIV/0!</v>
      </c>
      <c r="GQ806" s="59" t="e">
        <f t="shared" si="2349"/>
        <v>#DIV/0!</v>
      </c>
      <c r="GR806" s="41" t="e">
        <f t="shared" si="2350"/>
        <v>#DIV/0!</v>
      </c>
      <c r="GS806" s="57" t="e">
        <f t="shared" si="2351"/>
        <v>#DIV/0!</v>
      </c>
      <c r="GT806" s="57" t="e">
        <f t="shared" si="2352"/>
        <v>#DIV/0!</v>
      </c>
      <c r="GU806" s="57" t="e">
        <f t="shared" si="2353"/>
        <v>#DIV/0!</v>
      </c>
      <c r="GV806" s="57"/>
      <c r="GW806" s="42" t="e">
        <f t="shared" si="2354"/>
        <v>#DIV/0!</v>
      </c>
      <c r="GX806" s="42" t="e">
        <f t="shared" si="2355"/>
        <v>#DIV/0!</v>
      </c>
      <c r="GY806" s="42" t="e">
        <f t="shared" si="2356"/>
        <v>#DIV/0!</v>
      </c>
      <c r="GZ806" s="57"/>
      <c r="HA806" s="2" t="e">
        <f t="shared" si="2357"/>
        <v>#DIV/0!</v>
      </c>
      <c r="HB806" s="2" t="e">
        <f t="shared" si="2358"/>
        <v>#DIV/0!</v>
      </c>
      <c r="HC806" s="2" t="e">
        <f t="shared" si="2359"/>
        <v>#DIV/0!</v>
      </c>
      <c r="HD806" s="2" t="e">
        <f t="shared" si="2360"/>
        <v>#DIV/0!</v>
      </c>
      <c r="HE806" s="2" t="e">
        <f t="shared" si="2361"/>
        <v>#DIV/0!</v>
      </c>
      <c r="HF806" s="2" t="e">
        <f t="shared" si="2362"/>
        <v>#DIV/0!</v>
      </c>
      <c r="HG806" s="2" t="e">
        <f t="shared" si="2363"/>
        <v>#DIV/0!</v>
      </c>
      <c r="HH806" s="2" t="e">
        <f t="shared" si="2364"/>
        <v>#DIV/0!</v>
      </c>
      <c r="HI806" s="2" t="e">
        <f t="shared" si="2365"/>
        <v>#DIV/0!</v>
      </c>
      <c r="HJ806" s="11" t="e">
        <f t="shared" si="2366"/>
        <v>#DIV/0!</v>
      </c>
      <c r="HK806" s="60" t="e">
        <f t="shared" si="2367"/>
        <v>#DIV/0!</v>
      </c>
      <c r="HL806" s="57"/>
      <c r="HM806" s="57" t="e">
        <f t="shared" si="2368"/>
        <v>#DIV/0!</v>
      </c>
      <c r="HN806" s="57" t="e">
        <f t="shared" si="2369"/>
        <v>#DIV/0!</v>
      </c>
      <c r="HO806" s="57" t="e">
        <f t="shared" si="2370"/>
        <v>#DIV/0!</v>
      </c>
      <c r="HP806" s="57" t="e">
        <f t="shared" si="2371"/>
        <v>#DIV/0!</v>
      </c>
      <c r="HQ806" s="57" t="e">
        <f t="shared" si="2372"/>
        <v>#DIV/0!</v>
      </c>
      <c r="HR806" s="57"/>
      <c r="HS806" s="57" t="e">
        <f t="shared" si="2373"/>
        <v>#DIV/0!</v>
      </c>
      <c r="HT806" s="57" t="e">
        <f t="shared" si="2374"/>
        <v>#DIV/0!</v>
      </c>
      <c r="HU806" s="57" t="e">
        <f t="shared" si="2375"/>
        <v>#DIV/0!</v>
      </c>
      <c r="HV806" s="57" t="e">
        <f t="shared" si="2376"/>
        <v>#DIV/0!</v>
      </c>
      <c r="HW806" s="57" t="e">
        <f t="shared" si="2377"/>
        <v>#DIV/0!</v>
      </c>
      <c r="HX806" s="57"/>
      <c r="HY806" s="57" t="e">
        <f t="shared" si="2378"/>
        <v>#DIV/0!</v>
      </c>
      <c r="HZ806" s="57" t="e">
        <f t="shared" si="2379"/>
        <v>#DIV/0!</v>
      </c>
      <c r="IA806" s="57"/>
      <c r="IB806" s="61">
        <f t="shared" si="2380"/>
        <v>0</v>
      </c>
      <c r="IC806" s="57" t="str">
        <f t="shared" si="2381"/>
        <v/>
      </c>
      <c r="ID806" s="42"/>
      <c r="IE806" s="2" t="str">
        <f t="shared" si="2382"/>
        <v/>
      </c>
      <c r="IF806" s="60" t="e">
        <f t="shared" si="2383"/>
        <v>#DIV/0!</v>
      </c>
      <c r="IG806" s="60" t="str">
        <f t="shared" si="2384"/>
        <v/>
      </c>
      <c r="IH806" s="60" t="str">
        <f t="shared" si="2385"/>
        <v>zinco-</v>
      </c>
      <c r="II806" s="60" t="str">
        <f t="shared" si="2386"/>
        <v>mangano-</v>
      </c>
      <c r="IJ806" s="60" t="e">
        <f t="shared" si="2387"/>
        <v>#DIV/0!</v>
      </c>
      <c r="IK806" s="60" t="e">
        <f t="shared" si="2388"/>
        <v>#DIV/0!</v>
      </c>
      <c r="IL806" s="60" t="e">
        <f t="shared" si="2389"/>
        <v>#DIV/0!</v>
      </c>
      <c r="IM806" s="60" t="e">
        <f t="shared" si="2390"/>
        <v>#DIV/0!</v>
      </c>
      <c r="IN806" s="60" t="str">
        <f t="shared" si="2391"/>
        <v/>
      </c>
      <c r="IO806" s="60" t="str">
        <f t="shared" si="2392"/>
        <v/>
      </c>
      <c r="IP806" s="57"/>
      <c r="IQ806" s="57" t="str">
        <f t="shared" si="2393"/>
        <v>ERROR!!</v>
      </c>
    </row>
    <row r="807" spans="24:251">
      <c r="X807" s="29">
        <f t="shared" si="2249"/>
        <v>0</v>
      </c>
      <c r="Y807" s="29">
        <f t="shared" si="2250"/>
        <v>0</v>
      </c>
      <c r="Z807" s="29" t="e">
        <f t="shared" si="2251"/>
        <v>#DIV/0!</v>
      </c>
      <c r="AA807" s="29" t="e">
        <f t="shared" si="2252"/>
        <v>#DIV/0!</v>
      </c>
      <c r="AB807" s="29" t="e">
        <f t="shared" si="2253"/>
        <v>#DIV/0!</v>
      </c>
      <c r="AC807" s="29" t="e">
        <f t="shared" si="2254"/>
        <v>#DIV/0!</v>
      </c>
      <c r="AF807" s="23">
        <v>60.084299999999999</v>
      </c>
      <c r="AG807" s="23">
        <v>79.878799999999998</v>
      </c>
      <c r="AH807" s="23">
        <v>101.96120000000001</v>
      </c>
      <c r="AI807" s="23">
        <v>151.99039999999999</v>
      </c>
      <c r="AJ807" s="23">
        <v>159.69</v>
      </c>
      <c r="AK807" s="23">
        <v>71.846400000000003</v>
      </c>
      <c r="AL807" s="23">
        <v>70.9375</v>
      </c>
      <c r="AM807" s="23">
        <v>40.304400000000001</v>
      </c>
      <c r="AN807" s="23">
        <v>56.077399999999997</v>
      </c>
      <c r="AO807" s="23">
        <v>61.978999999999999</v>
      </c>
      <c r="AP807" s="23">
        <v>94.195999999999998</v>
      </c>
      <c r="AQ807" s="23">
        <v>18.998000000000001</v>
      </c>
      <c r="AR807" s="23">
        <v>35.450000000000003</v>
      </c>
      <c r="AS807" s="23">
        <v>29.88</v>
      </c>
      <c r="AT807" s="23">
        <v>74.691999999999993</v>
      </c>
      <c r="AU807" s="23">
        <v>81.39</v>
      </c>
      <c r="AX807" s="54">
        <f t="shared" si="2255"/>
        <v>0</v>
      </c>
      <c r="AY807" s="54">
        <f t="shared" si="2256"/>
        <v>0</v>
      </c>
      <c r="AZ807" s="54">
        <f t="shared" si="2257"/>
        <v>0</v>
      </c>
      <c r="BA807" s="54">
        <f t="shared" si="2258"/>
        <v>0</v>
      </c>
      <c r="BB807" s="54">
        <f t="shared" si="2259"/>
        <v>0</v>
      </c>
      <c r="BC807" s="54">
        <f t="shared" si="2260"/>
        <v>0</v>
      </c>
      <c r="BD807" s="54">
        <f t="shared" si="2261"/>
        <v>0</v>
      </c>
      <c r="BE807" s="54">
        <f t="shared" si="2262"/>
        <v>0</v>
      </c>
      <c r="BF807" s="54">
        <f t="shared" si="2263"/>
        <v>0</v>
      </c>
      <c r="BG807" s="54">
        <f t="shared" si="2264"/>
        <v>0</v>
      </c>
      <c r="BH807" s="54">
        <f t="shared" si="2265"/>
        <v>0</v>
      </c>
      <c r="BI807" s="54">
        <f t="shared" si="2266"/>
        <v>0</v>
      </c>
      <c r="BJ807" s="54">
        <f t="shared" si="2267"/>
        <v>0</v>
      </c>
      <c r="BK807" s="54">
        <f t="shared" si="2268"/>
        <v>0</v>
      </c>
      <c r="BL807" s="54">
        <f t="shared" si="2269"/>
        <v>0</v>
      </c>
      <c r="BM807" s="42"/>
      <c r="BO807" s="54">
        <f>'Norm-coeff'!$C$2+$AX807*'Norm-coeff'!$D$2+$AY807*'Norm-coeff'!$E$2+$AZ807*'Norm-coeff'!$F$2+$BA807*'Norm-coeff'!$G$2+$BB807*'Norm-coeff'!$H$2+$BC807*'Norm-coeff'!$I$2+$BD807*'Norm-coeff'!$J$2+$BE807*'Norm-coeff'!$K$2+$BF807*'Norm-coeff'!$L$2+$BG807*'Norm-coeff'!$M$2+$BH807*'Norm-coeff'!$N$2+$BI807*'Norm-coeff'!$O$2</f>
        <v>5.4045421474420303</v>
      </c>
      <c r="BP807" s="54">
        <f>'Norm-coeff'!$C$3+$AX807*'Norm-coeff'!$D$3+$AY807*'Norm-coeff'!$E$3+$AZ807*'Norm-coeff'!$F$3+$BA807*'Norm-coeff'!$G$3+$BB807*'Norm-coeff'!$H$3+$BC807*'Norm-coeff'!$I$3+$BD807*'Norm-coeff'!$J$3+$BE807*'Norm-coeff'!$K$3+$BF807*'Norm-coeff'!$L$3+$BG807*'Norm-coeff'!$M$3+$BH807*'Norm-coeff'!$N$3+$BI807*'Norm-coeff'!$O$3</f>
        <v>3.15319116612705</v>
      </c>
      <c r="BQ807" s="54">
        <f>'Norm-coeff'!$C$4+$AX807*'Norm-coeff'!$D$4+$AY807*'Norm-coeff'!$E$4+$AZ807*'Norm-coeff'!$F$4+$BA807*'Norm-coeff'!$G$4+$BB807*'Norm-coeff'!$H$4+$BC807*'Norm-coeff'!$I$4+$BD807*'Norm-coeff'!$J$4+$BE807*'Norm-coeff'!$K$4+$BF807*'Norm-coeff'!$L$4+$BG807*'Norm-coeff'!$M$4+$BH807*'Norm-coeff'!$N$4+$BI807*'Norm-coeff'!$O$4</f>
        <v>1.42115649462768</v>
      </c>
      <c r="BR807" s="54">
        <f>'Norm-coeff'!$C$5+$AX807*'Norm-coeff'!$D$5+$AY807*'Norm-coeff'!$E$5+$AZ807*'Norm-coeff'!$F$5+$BA807*'Norm-coeff'!$G$5+$BB807*'Norm-coeff'!$H$5+$BC807*'Norm-coeff'!$I$5+$BD807*'Norm-coeff'!$J$5+$BE807*'Norm-coeff'!$K$5+$BF807*'Norm-coeff'!$L$5+$BG807*'Norm-coeff'!$M$5+$BH807*'Norm-coeff'!$N$5+$BI807*'Norm-coeff'!$O$5</f>
        <v>1.0553329241296201</v>
      </c>
      <c r="BS807" s="54">
        <f>'Norm-coeff'!$C$6+$AX807*'Norm-coeff'!$D$6+$AY807*'Norm-coeff'!$E$6+$AZ807*'Norm-coeff'!$F$6+$BA807*'Norm-coeff'!$G$6+$BB807*'Norm-coeff'!$H$6+$BC807*'Norm-coeff'!$I$6+$BD807*'Norm-coeff'!$J$6+$BE807*'Norm-coeff'!$K$6+$BF807*'Norm-coeff'!$L$6+$BG807*'Norm-coeff'!$M$6+$BH807*'Norm-coeff'!$N$6+$BI807*'Norm-coeff'!$O$6</f>
        <v>-1.48700885495103E-2</v>
      </c>
      <c r="BT807" s="54">
        <f>'Norm-coeff'!$C$7+$AX807*'Norm-coeff'!$D$7+$AY807*'Norm-coeff'!$E$7+$AZ807*'Norm-coeff'!$F$7+$BA807*'Norm-coeff'!$G$7+$BB807*'Norm-coeff'!$H$7+$BC807*'Norm-coeff'!$I$7+$BD807*'Norm-coeff'!$J$7+$BE807*'Norm-coeff'!$K$7+$BF807*'Norm-coeff'!$L$7+$BG807*'Norm-coeff'!$M$7+$BH807*'Norm-coeff'!$N$7+$BI807*'Norm-coeff'!$O$7</f>
        <v>2.0907583608832998</v>
      </c>
      <c r="BU807" s="54">
        <f>'Norm-coeff'!$C$8+$AX807*'Norm-coeff'!$D$8+$AY807*'Norm-coeff'!$E$8+$AZ807*'Norm-coeff'!$F$8+$BA807*'Norm-coeff'!$G$8+$BB807*'Norm-coeff'!$H$8+$BC807*'Norm-coeff'!$I$8+$BD807*'Norm-coeff'!$J$8+$BE807*'Norm-coeff'!$K$8+$BF807*'Norm-coeff'!$L$8+$BG807*'Norm-coeff'!$M$8+$BH807*'Norm-coeff'!$N$8+$BI807*'Norm-coeff'!$O$8</f>
        <v>0.65894159836244504</v>
      </c>
      <c r="BV807" s="54">
        <f>'Norm-coeff'!$C$9+$AX807*'Norm-coeff'!$D$9+$AY807*'Norm-coeff'!$E$9+$AZ807*'Norm-coeff'!$F$9+$BA807*'Norm-coeff'!$G$9+$BB807*'Norm-coeff'!$H$9+$BC807*'Norm-coeff'!$I$9+$BD807*'Norm-coeff'!$J$9+$BE807*'Norm-coeff'!$K$9+$BF807*'Norm-coeff'!$L$9+$BG807*'Norm-coeff'!$M$9+$BH807*'Norm-coeff'!$N$9+$BI807*'Norm-coeff'!$O$9</f>
        <v>1.48961085014701</v>
      </c>
      <c r="BW807" s="54">
        <f>'Norm-coeff'!$C$10+$AX807*'Norm-coeff'!$D$10+$AY807*'Norm-coeff'!$E$10+$AZ807*'Norm-coeff'!$F$10+$BA807*'Norm-coeff'!$G$10+$BB807*'Norm-coeff'!$H$10+$BC807*'Norm-coeff'!$I$10+$BD807*'Norm-coeff'!$J$10+$BE807*'Norm-coeff'!$K$10+$BF807*'Norm-coeff'!$L$10+$BG807*'Norm-coeff'!$M$10+$BH807*'Norm-coeff'!$N$10+$BI807*'Norm-coeff'!$O$10</f>
        <v>1.42058735749591</v>
      </c>
      <c r="BX807" s="54">
        <f>'Norm-coeff'!$C$11+$AX807*'Norm-coeff'!$D$11+$AY807*'Norm-coeff'!$E$11+$AZ807*'Norm-coeff'!$F$11+$BA807*'Norm-coeff'!$G$11+$BB807*'Norm-coeff'!$H$11+$BC807*'Norm-coeff'!$I$11+$BD807*'Norm-coeff'!$J$11+$BE807*'Norm-coeff'!$K$11+$BF807*'Norm-coeff'!$L$11+$BG807*'Norm-coeff'!$M$11+$BH807*'Norm-coeff'!$N$11+$BI807*'Norm-coeff'!$O$11</f>
        <v>0.221233014421479</v>
      </c>
      <c r="BY807" s="54">
        <f>'Norm-coeff'!$C$12+$AX807*'Norm-coeff'!$D$12+$AY807*'Norm-coeff'!$E$12+$AZ807*'Norm-coeff'!$F$12+$BA807*'Norm-coeff'!$G$12+$BB807*'Norm-coeff'!$H$12+$BC807*'Norm-coeff'!$I$12+$BD807*'Norm-coeff'!$J$12+$BE807*'Norm-coeff'!$K$12+$BF807*'Norm-coeff'!$L$12+$BG807*'Norm-coeff'!$M$12+$BH807*'Norm-coeff'!$N$12+$BI807*'Norm-coeff'!$O$12</f>
        <v>0.283527502056037</v>
      </c>
      <c r="BZ807" s="54">
        <f>'Norm-coeff'!$C$13+$AX807*'Norm-coeff'!$D$13+$AY807*'Norm-coeff'!$E$13+$AZ807*'Norm-coeff'!$F$13+$BA807*'Norm-coeff'!$G$13+$BB807*'Norm-coeff'!$H$13+$BC807*'Norm-coeff'!$I$13+$BD807*'Norm-coeff'!$J$13+$BE807*'Norm-coeff'!$K$13+$BF807*'Norm-coeff'!$L$13+$BG807*'Norm-coeff'!$M$13+$BH807*'Norm-coeff'!$N$13+$BI807*'Norm-coeff'!$O$13</f>
        <v>-4.1864930554451202E-2</v>
      </c>
      <c r="CA807" s="54">
        <f>'Norm-coeff'!$C$14+$AX807*'Norm-coeff'!$D$14+$AY807*'Norm-coeff'!$E$14+$AZ807*'Norm-coeff'!$F$14+$BA807*'Norm-coeff'!$G$14+$BB807*'Norm-coeff'!$H$14+$BC807*'Norm-coeff'!$I$14+$BD807*'Norm-coeff'!$J$14+$BE807*'Norm-coeff'!$K$14+$BF807*'Norm-coeff'!$L$14+$BG807*'Norm-coeff'!$M$14+$BH807*'Norm-coeff'!$N$14+$BI807*'Norm-coeff'!$O$14</f>
        <v>4.2526983164477103</v>
      </c>
      <c r="CC807" s="54">
        <f t="shared" si="2394"/>
        <v>0</v>
      </c>
      <c r="CG807" s="54">
        <f t="shared" si="2270"/>
        <v>0</v>
      </c>
      <c r="CH807" s="54">
        <f t="shared" si="2248"/>
        <v>0</v>
      </c>
      <c r="CI807" s="54">
        <f t="shared" si="2271"/>
        <v>0</v>
      </c>
      <c r="CJ807" s="56">
        <f t="shared" si="2272"/>
        <v>0</v>
      </c>
      <c r="CK807" s="54">
        <f t="shared" si="2273"/>
        <v>0</v>
      </c>
      <c r="CL807" s="54">
        <f t="shared" si="2274"/>
        <v>0</v>
      </c>
      <c r="CM807" s="54">
        <f t="shared" si="2275"/>
        <v>0</v>
      </c>
      <c r="CN807" s="54">
        <f t="shared" si="2276"/>
        <v>0</v>
      </c>
      <c r="CO807" s="54">
        <f t="shared" si="2277"/>
        <v>0</v>
      </c>
      <c r="CP807" s="54">
        <f t="shared" si="2278"/>
        <v>0</v>
      </c>
      <c r="CQ807" s="54">
        <f t="shared" si="2279"/>
        <v>0</v>
      </c>
      <c r="CR807" s="54">
        <f t="shared" si="2280"/>
        <v>0</v>
      </c>
      <c r="CS807" s="54">
        <f t="shared" si="2281"/>
        <v>0</v>
      </c>
      <c r="CU807" s="54">
        <f t="shared" si="2282"/>
        <v>0</v>
      </c>
      <c r="CV807" s="54">
        <f t="shared" si="2283"/>
        <v>0</v>
      </c>
      <c r="CW807" s="54">
        <f t="shared" si="2284"/>
        <v>0</v>
      </c>
      <c r="CX807" s="54">
        <f t="shared" si="2285"/>
        <v>0</v>
      </c>
      <c r="CZ807" s="54">
        <f t="shared" si="2286"/>
        <v>0</v>
      </c>
      <c r="DA807" s="54">
        <f t="shared" si="2287"/>
        <v>0</v>
      </c>
      <c r="DB807" s="54">
        <f t="shared" si="2288"/>
        <v>0</v>
      </c>
      <c r="DC807" s="54">
        <f t="shared" si="2289"/>
        <v>0</v>
      </c>
      <c r="DD807" s="54">
        <f t="shared" si="2290"/>
        <v>0</v>
      </c>
      <c r="DE807" s="54">
        <f t="shared" si="2291"/>
        <v>0</v>
      </c>
      <c r="DF807" s="54">
        <f t="shared" si="2292"/>
        <v>0</v>
      </c>
      <c r="DG807" s="54">
        <f t="shared" si="2293"/>
        <v>2</v>
      </c>
      <c r="DH807" s="71">
        <f t="shared" si="2294"/>
        <v>0</v>
      </c>
      <c r="DI807" s="71">
        <f t="shared" si="2295"/>
        <v>0</v>
      </c>
      <c r="DJ807" s="54">
        <f t="shared" si="2296"/>
        <v>0</v>
      </c>
      <c r="DK807" s="54">
        <f t="shared" si="2297"/>
        <v>2</v>
      </c>
      <c r="DL807" s="4">
        <f t="shared" si="2222"/>
        <v>0</v>
      </c>
      <c r="DM807" s="3">
        <f t="shared" si="2298"/>
        <v>0</v>
      </c>
      <c r="DN807" s="3">
        <f t="shared" si="2299"/>
        <v>0</v>
      </c>
      <c r="DO807" s="4" t="e">
        <f t="shared" si="2300"/>
        <v>#DIV/0!</v>
      </c>
      <c r="DP807" s="57"/>
      <c r="DQ807" s="57"/>
      <c r="DR807" s="56">
        <f t="shared" si="2223"/>
        <v>2</v>
      </c>
      <c r="DS807" s="56">
        <f t="shared" si="2224"/>
        <v>0</v>
      </c>
      <c r="DT807" s="38">
        <f t="shared" si="2225"/>
        <v>0</v>
      </c>
      <c r="DU807" s="38">
        <f t="shared" si="2301"/>
        <v>2</v>
      </c>
      <c r="DV807" s="38">
        <f t="shared" si="2226"/>
        <v>0</v>
      </c>
      <c r="DW807" s="39">
        <f t="shared" si="2227"/>
        <v>0</v>
      </c>
      <c r="DX807" s="39">
        <f t="shared" si="2228"/>
        <v>0</v>
      </c>
      <c r="DY807" s="39">
        <f t="shared" si="2229"/>
        <v>0</v>
      </c>
      <c r="DZ807" s="39">
        <f t="shared" si="2230"/>
        <v>0</v>
      </c>
      <c r="EA807" s="39">
        <f t="shared" si="2231"/>
        <v>0</v>
      </c>
      <c r="EB807" s="37" t="e">
        <f t="shared" si="2302"/>
        <v>#DIV/0!</v>
      </c>
      <c r="EC807" s="37" t="e">
        <f t="shared" si="2303"/>
        <v>#DIV/0!</v>
      </c>
      <c r="ED807" s="37" t="e">
        <f t="shared" si="2304"/>
        <v>#DIV/0!</v>
      </c>
      <c r="EE807" s="37" t="e">
        <f t="shared" si="2305"/>
        <v>#DIV/0!</v>
      </c>
      <c r="EF807" s="39" t="e">
        <f t="shared" si="2306"/>
        <v>#DIV/0!</v>
      </c>
      <c r="EG807" s="37" t="e">
        <f t="shared" si="2307"/>
        <v>#DIV/0!</v>
      </c>
      <c r="EH807" s="37" t="e">
        <f t="shared" si="2308"/>
        <v>#DIV/0!</v>
      </c>
      <c r="EI807" s="11" t="b">
        <f t="shared" si="2309"/>
        <v>1</v>
      </c>
      <c r="EJ807" s="11" t="b">
        <f t="shared" si="2310"/>
        <v>0</v>
      </c>
      <c r="EK807" s="39" t="e">
        <f t="shared" si="2311"/>
        <v>#DIV/0!</v>
      </c>
      <c r="EL807" s="39" t="e">
        <f t="shared" si="2312"/>
        <v>#DIV/0!</v>
      </c>
      <c r="EM807" s="39" t="e">
        <f t="shared" si="2313"/>
        <v>#DIV/0!</v>
      </c>
      <c r="EN807" s="39" t="e">
        <f t="shared" si="2314"/>
        <v>#DIV/0!</v>
      </c>
      <c r="EO807" s="39" t="e">
        <f t="shared" si="2315"/>
        <v>#DIV/0!</v>
      </c>
      <c r="EP807" s="39" t="e">
        <f t="shared" si="2316"/>
        <v>#DIV/0!</v>
      </c>
      <c r="EQ807" s="39" t="e">
        <f t="shared" si="2317"/>
        <v>#DIV/0!</v>
      </c>
      <c r="ER807" s="39" t="e">
        <f t="shared" si="2318"/>
        <v>#DIV/0!</v>
      </c>
      <c r="ES807" s="58" t="str">
        <f t="shared" si="2319"/>
        <v>(OH,F,Cl)-dominate amphibole</v>
      </c>
      <c r="ET807" s="58" t="e">
        <f t="shared" si="2320"/>
        <v>#N/A</v>
      </c>
      <c r="EU807" s="56">
        <f t="shared" si="2232"/>
        <v>0</v>
      </c>
      <c r="EV807" s="56">
        <f t="shared" si="2233"/>
        <v>0</v>
      </c>
      <c r="EW807" s="56">
        <f t="shared" si="2234"/>
        <v>0</v>
      </c>
      <c r="EX807" s="56">
        <f t="shared" si="2235"/>
        <v>0</v>
      </c>
      <c r="EY807" s="56">
        <f t="shared" si="2236"/>
        <v>0</v>
      </c>
      <c r="EZ807" s="56">
        <f t="shared" si="2237"/>
        <v>0</v>
      </c>
      <c r="FA807" s="39">
        <f t="shared" si="2238"/>
        <v>0</v>
      </c>
      <c r="FB807" s="39">
        <f t="shared" si="2239"/>
        <v>0</v>
      </c>
      <c r="FC807" s="54">
        <f t="shared" si="2240"/>
        <v>0</v>
      </c>
      <c r="FD807" s="54">
        <f t="shared" si="2241"/>
        <v>0</v>
      </c>
      <c r="FE807" s="39">
        <f t="shared" si="2242"/>
        <v>0</v>
      </c>
      <c r="FF807" s="54">
        <f t="shared" si="2243"/>
        <v>0</v>
      </c>
      <c r="FG807" s="39">
        <f t="shared" si="2244"/>
        <v>0</v>
      </c>
      <c r="FH807" s="39">
        <f t="shared" si="2321"/>
        <v>0</v>
      </c>
      <c r="FI807" s="39">
        <f t="shared" si="2322"/>
        <v>0</v>
      </c>
      <c r="FJ807" s="39">
        <f t="shared" si="2323"/>
        <v>0</v>
      </c>
      <c r="FK807" s="39" t="e">
        <f t="shared" si="2324"/>
        <v>#DIV/0!</v>
      </c>
      <c r="FL807" s="39" t="e">
        <f t="shared" si="2325"/>
        <v>#DIV/0!</v>
      </c>
      <c r="FM807" s="39" t="e">
        <f t="shared" si="2326"/>
        <v>#DIV/0!</v>
      </c>
      <c r="FN807" s="39">
        <f t="shared" si="2327"/>
        <v>1</v>
      </c>
      <c r="FO807" s="39">
        <f t="shared" si="2245"/>
        <v>0</v>
      </c>
      <c r="FP807" s="39">
        <f t="shared" si="2246"/>
        <v>0</v>
      </c>
      <c r="FQ807" s="39">
        <f t="shared" si="2247"/>
        <v>0</v>
      </c>
      <c r="FR807" s="39">
        <f t="shared" si="2328"/>
        <v>0</v>
      </c>
      <c r="FS807" s="39">
        <f t="shared" si="2329"/>
        <v>0</v>
      </c>
      <c r="FU807" s="39" t="e">
        <f t="shared" si="2330"/>
        <v>#DIV/0!</v>
      </c>
      <c r="FV807" s="39" t="e">
        <f t="shared" si="2331"/>
        <v>#DIV/0!</v>
      </c>
      <c r="FW807" s="39" t="e">
        <f t="shared" si="2332"/>
        <v>#DIV/0!</v>
      </c>
      <c r="FY807" s="39" t="e">
        <f t="shared" si="2333"/>
        <v>#DIV/0!</v>
      </c>
      <c r="FZ807" s="39" t="e">
        <f t="shared" si="2334"/>
        <v>#DIV/0!</v>
      </c>
      <c r="GA807" s="39" t="e">
        <f t="shared" si="2335"/>
        <v>#DIV/0!</v>
      </c>
      <c r="GB807" s="39" t="e">
        <f t="shared" si="2336"/>
        <v>#DIV/0!</v>
      </c>
      <c r="GC807" s="39" t="e">
        <f t="shared" si="2337"/>
        <v>#DIV/0!</v>
      </c>
      <c r="GD807" s="39" t="e">
        <f t="shared" si="2338"/>
        <v>#DIV/0!</v>
      </c>
      <c r="GE807" s="39" t="e">
        <f t="shared" si="2339"/>
        <v>#DIV/0!</v>
      </c>
      <c r="GF807" s="39" t="e">
        <f t="shared" si="2340"/>
        <v>#DIV/0!</v>
      </c>
      <c r="GG807" s="39" t="e">
        <f t="shared" si="2341"/>
        <v>#DIV/0!</v>
      </c>
      <c r="GH807" s="39" t="e">
        <f t="shared" si="2342"/>
        <v>#DIV/0!</v>
      </c>
      <c r="GI807" s="39"/>
      <c r="GJ807" s="39" t="e">
        <f t="shared" si="2343"/>
        <v>#DIV/0!</v>
      </c>
      <c r="GK807" s="39" t="e">
        <f t="shared" si="2344"/>
        <v>#DIV/0!</v>
      </c>
      <c r="GL807" s="39" t="e">
        <f t="shared" si="2345"/>
        <v>#DIV/0!</v>
      </c>
      <c r="GM807" s="39" t="e">
        <f t="shared" si="2346"/>
        <v>#DIV/0!</v>
      </c>
      <c r="GN807" s="39" t="e">
        <f t="shared" si="2347"/>
        <v>#DIV/0!</v>
      </c>
      <c r="GO807" s="57"/>
      <c r="GP807" s="57" t="e">
        <f t="shared" si="2348"/>
        <v>#DIV/0!</v>
      </c>
      <c r="GQ807" s="59" t="e">
        <f t="shared" si="2349"/>
        <v>#DIV/0!</v>
      </c>
      <c r="GR807" s="41" t="e">
        <f t="shared" si="2350"/>
        <v>#DIV/0!</v>
      </c>
      <c r="GS807" s="57" t="e">
        <f t="shared" si="2351"/>
        <v>#DIV/0!</v>
      </c>
      <c r="GT807" s="57" t="e">
        <f t="shared" si="2352"/>
        <v>#DIV/0!</v>
      </c>
      <c r="GU807" s="57" t="e">
        <f t="shared" si="2353"/>
        <v>#DIV/0!</v>
      </c>
      <c r="GV807" s="57"/>
      <c r="GW807" s="42" t="e">
        <f t="shared" si="2354"/>
        <v>#DIV/0!</v>
      </c>
      <c r="GX807" s="42" t="e">
        <f t="shared" si="2355"/>
        <v>#DIV/0!</v>
      </c>
      <c r="GY807" s="42" t="e">
        <f t="shared" si="2356"/>
        <v>#DIV/0!</v>
      </c>
      <c r="GZ807" s="57"/>
      <c r="HA807" s="2" t="e">
        <f t="shared" si="2357"/>
        <v>#DIV/0!</v>
      </c>
      <c r="HB807" s="2" t="e">
        <f t="shared" si="2358"/>
        <v>#DIV/0!</v>
      </c>
      <c r="HC807" s="2" t="e">
        <f t="shared" si="2359"/>
        <v>#DIV/0!</v>
      </c>
      <c r="HD807" s="2" t="e">
        <f t="shared" si="2360"/>
        <v>#DIV/0!</v>
      </c>
      <c r="HE807" s="2" t="e">
        <f t="shared" si="2361"/>
        <v>#DIV/0!</v>
      </c>
      <c r="HF807" s="2" t="e">
        <f t="shared" si="2362"/>
        <v>#DIV/0!</v>
      </c>
      <c r="HG807" s="2" t="e">
        <f t="shared" si="2363"/>
        <v>#DIV/0!</v>
      </c>
      <c r="HH807" s="2" t="e">
        <f t="shared" si="2364"/>
        <v>#DIV/0!</v>
      </c>
      <c r="HI807" s="2" t="e">
        <f t="shared" si="2365"/>
        <v>#DIV/0!</v>
      </c>
      <c r="HJ807" s="11" t="e">
        <f t="shared" si="2366"/>
        <v>#DIV/0!</v>
      </c>
      <c r="HK807" s="60" t="e">
        <f t="shared" si="2367"/>
        <v>#DIV/0!</v>
      </c>
      <c r="HL807" s="57"/>
      <c r="HM807" s="57" t="e">
        <f t="shared" si="2368"/>
        <v>#DIV/0!</v>
      </c>
      <c r="HN807" s="57" t="e">
        <f t="shared" si="2369"/>
        <v>#DIV/0!</v>
      </c>
      <c r="HO807" s="57" t="e">
        <f t="shared" si="2370"/>
        <v>#DIV/0!</v>
      </c>
      <c r="HP807" s="57" t="e">
        <f t="shared" si="2371"/>
        <v>#DIV/0!</v>
      </c>
      <c r="HQ807" s="57" t="e">
        <f t="shared" si="2372"/>
        <v>#DIV/0!</v>
      </c>
      <c r="HR807" s="57"/>
      <c r="HS807" s="57" t="e">
        <f t="shared" si="2373"/>
        <v>#DIV/0!</v>
      </c>
      <c r="HT807" s="57" t="e">
        <f t="shared" si="2374"/>
        <v>#DIV/0!</v>
      </c>
      <c r="HU807" s="57" t="e">
        <f t="shared" si="2375"/>
        <v>#DIV/0!</v>
      </c>
      <c r="HV807" s="57" t="e">
        <f t="shared" si="2376"/>
        <v>#DIV/0!</v>
      </c>
      <c r="HW807" s="57" t="e">
        <f t="shared" si="2377"/>
        <v>#DIV/0!</v>
      </c>
      <c r="HX807" s="57"/>
      <c r="HY807" s="57" t="e">
        <f t="shared" si="2378"/>
        <v>#DIV/0!</v>
      </c>
      <c r="HZ807" s="57" t="e">
        <f t="shared" si="2379"/>
        <v>#DIV/0!</v>
      </c>
      <c r="IA807" s="57"/>
      <c r="IB807" s="61">
        <f t="shared" si="2380"/>
        <v>0</v>
      </c>
      <c r="IC807" s="57" t="str">
        <f t="shared" si="2381"/>
        <v/>
      </c>
      <c r="ID807" s="42"/>
      <c r="IE807" s="2" t="str">
        <f t="shared" si="2382"/>
        <v/>
      </c>
      <c r="IF807" s="60" t="e">
        <f t="shared" si="2383"/>
        <v>#DIV/0!</v>
      </c>
      <c r="IG807" s="60" t="str">
        <f t="shared" si="2384"/>
        <v/>
      </c>
      <c r="IH807" s="60" t="str">
        <f t="shared" si="2385"/>
        <v>zinco-</v>
      </c>
      <c r="II807" s="60" t="str">
        <f t="shared" si="2386"/>
        <v>mangano-</v>
      </c>
      <c r="IJ807" s="60" t="e">
        <f t="shared" si="2387"/>
        <v>#DIV/0!</v>
      </c>
      <c r="IK807" s="60" t="e">
        <f t="shared" si="2388"/>
        <v>#DIV/0!</v>
      </c>
      <c r="IL807" s="60" t="e">
        <f t="shared" si="2389"/>
        <v>#DIV/0!</v>
      </c>
      <c r="IM807" s="60" t="e">
        <f t="shared" si="2390"/>
        <v>#DIV/0!</v>
      </c>
      <c r="IN807" s="60" t="str">
        <f t="shared" si="2391"/>
        <v/>
      </c>
      <c r="IO807" s="60" t="str">
        <f t="shared" si="2392"/>
        <v/>
      </c>
      <c r="IP807" s="57"/>
      <c r="IQ807" s="57" t="str">
        <f t="shared" si="2393"/>
        <v>ERROR!!</v>
      </c>
    </row>
    <row r="808" spans="24:251">
      <c r="X808" s="29">
        <f t="shared" si="2249"/>
        <v>0</v>
      </c>
      <c r="Y808" s="29">
        <f t="shared" si="2250"/>
        <v>0</v>
      </c>
      <c r="Z808" s="29" t="e">
        <f t="shared" si="2251"/>
        <v>#DIV/0!</v>
      </c>
      <c r="AA808" s="29" t="e">
        <f t="shared" si="2252"/>
        <v>#DIV/0!</v>
      </c>
      <c r="AB808" s="29" t="e">
        <f t="shared" si="2253"/>
        <v>#DIV/0!</v>
      </c>
      <c r="AC808" s="29" t="e">
        <f t="shared" si="2254"/>
        <v>#DIV/0!</v>
      </c>
      <c r="AF808" s="23">
        <v>60.084299999999999</v>
      </c>
      <c r="AG808" s="23">
        <v>79.878799999999998</v>
      </c>
      <c r="AH808" s="23">
        <v>101.96120000000001</v>
      </c>
      <c r="AI808" s="23">
        <v>151.99039999999999</v>
      </c>
      <c r="AJ808" s="23">
        <v>159.69</v>
      </c>
      <c r="AK808" s="23">
        <v>71.846400000000003</v>
      </c>
      <c r="AL808" s="23">
        <v>70.9375</v>
      </c>
      <c r="AM808" s="23">
        <v>40.304400000000001</v>
      </c>
      <c r="AN808" s="23">
        <v>56.077399999999997</v>
      </c>
      <c r="AO808" s="23">
        <v>61.978999999999999</v>
      </c>
      <c r="AP808" s="23">
        <v>94.195999999999998</v>
      </c>
      <c r="AQ808" s="23">
        <v>18.998000000000001</v>
      </c>
      <c r="AR808" s="23">
        <v>35.450000000000003</v>
      </c>
      <c r="AS808" s="23">
        <v>29.88</v>
      </c>
      <c r="AT808" s="23">
        <v>74.691999999999993</v>
      </c>
      <c r="AU808" s="23">
        <v>81.39</v>
      </c>
      <c r="AX808" s="54">
        <f t="shared" si="2255"/>
        <v>0</v>
      </c>
      <c r="AY808" s="54">
        <f t="shared" si="2256"/>
        <v>0</v>
      </c>
      <c r="AZ808" s="54">
        <f t="shared" si="2257"/>
        <v>0</v>
      </c>
      <c r="BA808" s="54">
        <f t="shared" si="2258"/>
        <v>0</v>
      </c>
      <c r="BB808" s="54">
        <f t="shared" si="2259"/>
        <v>0</v>
      </c>
      <c r="BC808" s="54">
        <f t="shared" si="2260"/>
        <v>0</v>
      </c>
      <c r="BD808" s="54">
        <f t="shared" si="2261"/>
        <v>0</v>
      </c>
      <c r="BE808" s="54">
        <f t="shared" si="2262"/>
        <v>0</v>
      </c>
      <c r="BF808" s="54">
        <f t="shared" si="2263"/>
        <v>0</v>
      </c>
      <c r="BG808" s="54">
        <f t="shared" si="2264"/>
        <v>0</v>
      </c>
      <c r="BH808" s="54">
        <f t="shared" si="2265"/>
        <v>0</v>
      </c>
      <c r="BI808" s="54">
        <f t="shared" si="2266"/>
        <v>0</v>
      </c>
      <c r="BJ808" s="54">
        <f t="shared" si="2267"/>
        <v>0</v>
      </c>
      <c r="BK808" s="54">
        <f t="shared" si="2268"/>
        <v>0</v>
      </c>
      <c r="BL808" s="54">
        <f t="shared" si="2269"/>
        <v>0</v>
      </c>
      <c r="BM808" s="42"/>
      <c r="BO808" s="54">
        <f>'Norm-coeff'!$C$2+$AX808*'Norm-coeff'!$D$2+$AY808*'Norm-coeff'!$E$2+$AZ808*'Norm-coeff'!$F$2+$BA808*'Norm-coeff'!$G$2+$BB808*'Norm-coeff'!$H$2+$BC808*'Norm-coeff'!$I$2+$BD808*'Norm-coeff'!$J$2+$BE808*'Norm-coeff'!$K$2+$BF808*'Norm-coeff'!$L$2+$BG808*'Norm-coeff'!$M$2+$BH808*'Norm-coeff'!$N$2+$BI808*'Norm-coeff'!$O$2</f>
        <v>5.4045421474420303</v>
      </c>
      <c r="BP808" s="54">
        <f>'Norm-coeff'!$C$3+$AX808*'Norm-coeff'!$D$3+$AY808*'Norm-coeff'!$E$3+$AZ808*'Norm-coeff'!$F$3+$BA808*'Norm-coeff'!$G$3+$BB808*'Norm-coeff'!$H$3+$BC808*'Norm-coeff'!$I$3+$BD808*'Norm-coeff'!$J$3+$BE808*'Norm-coeff'!$K$3+$BF808*'Norm-coeff'!$L$3+$BG808*'Norm-coeff'!$M$3+$BH808*'Norm-coeff'!$N$3+$BI808*'Norm-coeff'!$O$3</f>
        <v>3.15319116612705</v>
      </c>
      <c r="BQ808" s="54">
        <f>'Norm-coeff'!$C$4+$AX808*'Norm-coeff'!$D$4+$AY808*'Norm-coeff'!$E$4+$AZ808*'Norm-coeff'!$F$4+$BA808*'Norm-coeff'!$G$4+$BB808*'Norm-coeff'!$H$4+$BC808*'Norm-coeff'!$I$4+$BD808*'Norm-coeff'!$J$4+$BE808*'Norm-coeff'!$K$4+$BF808*'Norm-coeff'!$L$4+$BG808*'Norm-coeff'!$M$4+$BH808*'Norm-coeff'!$N$4+$BI808*'Norm-coeff'!$O$4</f>
        <v>1.42115649462768</v>
      </c>
      <c r="BR808" s="54">
        <f>'Norm-coeff'!$C$5+$AX808*'Norm-coeff'!$D$5+$AY808*'Norm-coeff'!$E$5+$AZ808*'Norm-coeff'!$F$5+$BA808*'Norm-coeff'!$G$5+$BB808*'Norm-coeff'!$H$5+$BC808*'Norm-coeff'!$I$5+$BD808*'Norm-coeff'!$J$5+$BE808*'Norm-coeff'!$K$5+$BF808*'Norm-coeff'!$L$5+$BG808*'Norm-coeff'!$M$5+$BH808*'Norm-coeff'!$N$5+$BI808*'Norm-coeff'!$O$5</f>
        <v>1.0553329241296201</v>
      </c>
      <c r="BS808" s="54">
        <f>'Norm-coeff'!$C$6+$AX808*'Norm-coeff'!$D$6+$AY808*'Norm-coeff'!$E$6+$AZ808*'Norm-coeff'!$F$6+$BA808*'Norm-coeff'!$G$6+$BB808*'Norm-coeff'!$H$6+$BC808*'Norm-coeff'!$I$6+$BD808*'Norm-coeff'!$J$6+$BE808*'Norm-coeff'!$K$6+$BF808*'Norm-coeff'!$L$6+$BG808*'Norm-coeff'!$M$6+$BH808*'Norm-coeff'!$N$6+$BI808*'Norm-coeff'!$O$6</f>
        <v>-1.48700885495103E-2</v>
      </c>
      <c r="BT808" s="54">
        <f>'Norm-coeff'!$C$7+$AX808*'Norm-coeff'!$D$7+$AY808*'Norm-coeff'!$E$7+$AZ808*'Norm-coeff'!$F$7+$BA808*'Norm-coeff'!$G$7+$BB808*'Norm-coeff'!$H$7+$BC808*'Norm-coeff'!$I$7+$BD808*'Norm-coeff'!$J$7+$BE808*'Norm-coeff'!$K$7+$BF808*'Norm-coeff'!$L$7+$BG808*'Norm-coeff'!$M$7+$BH808*'Norm-coeff'!$N$7+$BI808*'Norm-coeff'!$O$7</f>
        <v>2.0907583608832998</v>
      </c>
      <c r="BU808" s="54">
        <f>'Norm-coeff'!$C$8+$AX808*'Norm-coeff'!$D$8+$AY808*'Norm-coeff'!$E$8+$AZ808*'Norm-coeff'!$F$8+$BA808*'Norm-coeff'!$G$8+$BB808*'Norm-coeff'!$H$8+$BC808*'Norm-coeff'!$I$8+$BD808*'Norm-coeff'!$J$8+$BE808*'Norm-coeff'!$K$8+$BF808*'Norm-coeff'!$L$8+$BG808*'Norm-coeff'!$M$8+$BH808*'Norm-coeff'!$N$8+$BI808*'Norm-coeff'!$O$8</f>
        <v>0.65894159836244504</v>
      </c>
      <c r="BV808" s="54">
        <f>'Norm-coeff'!$C$9+$AX808*'Norm-coeff'!$D$9+$AY808*'Norm-coeff'!$E$9+$AZ808*'Norm-coeff'!$F$9+$BA808*'Norm-coeff'!$G$9+$BB808*'Norm-coeff'!$H$9+$BC808*'Norm-coeff'!$I$9+$BD808*'Norm-coeff'!$J$9+$BE808*'Norm-coeff'!$K$9+$BF808*'Norm-coeff'!$L$9+$BG808*'Norm-coeff'!$M$9+$BH808*'Norm-coeff'!$N$9+$BI808*'Norm-coeff'!$O$9</f>
        <v>1.48961085014701</v>
      </c>
      <c r="BW808" s="54">
        <f>'Norm-coeff'!$C$10+$AX808*'Norm-coeff'!$D$10+$AY808*'Norm-coeff'!$E$10+$AZ808*'Norm-coeff'!$F$10+$BA808*'Norm-coeff'!$G$10+$BB808*'Norm-coeff'!$H$10+$BC808*'Norm-coeff'!$I$10+$BD808*'Norm-coeff'!$J$10+$BE808*'Norm-coeff'!$K$10+$BF808*'Norm-coeff'!$L$10+$BG808*'Norm-coeff'!$M$10+$BH808*'Norm-coeff'!$N$10+$BI808*'Norm-coeff'!$O$10</f>
        <v>1.42058735749591</v>
      </c>
      <c r="BX808" s="54">
        <f>'Norm-coeff'!$C$11+$AX808*'Norm-coeff'!$D$11+$AY808*'Norm-coeff'!$E$11+$AZ808*'Norm-coeff'!$F$11+$BA808*'Norm-coeff'!$G$11+$BB808*'Norm-coeff'!$H$11+$BC808*'Norm-coeff'!$I$11+$BD808*'Norm-coeff'!$J$11+$BE808*'Norm-coeff'!$K$11+$BF808*'Norm-coeff'!$L$11+$BG808*'Norm-coeff'!$M$11+$BH808*'Norm-coeff'!$N$11+$BI808*'Norm-coeff'!$O$11</f>
        <v>0.221233014421479</v>
      </c>
      <c r="BY808" s="54">
        <f>'Norm-coeff'!$C$12+$AX808*'Norm-coeff'!$D$12+$AY808*'Norm-coeff'!$E$12+$AZ808*'Norm-coeff'!$F$12+$BA808*'Norm-coeff'!$G$12+$BB808*'Norm-coeff'!$H$12+$BC808*'Norm-coeff'!$I$12+$BD808*'Norm-coeff'!$J$12+$BE808*'Norm-coeff'!$K$12+$BF808*'Norm-coeff'!$L$12+$BG808*'Norm-coeff'!$M$12+$BH808*'Norm-coeff'!$N$12+$BI808*'Norm-coeff'!$O$12</f>
        <v>0.283527502056037</v>
      </c>
      <c r="BZ808" s="54">
        <f>'Norm-coeff'!$C$13+$AX808*'Norm-coeff'!$D$13+$AY808*'Norm-coeff'!$E$13+$AZ808*'Norm-coeff'!$F$13+$BA808*'Norm-coeff'!$G$13+$BB808*'Norm-coeff'!$H$13+$BC808*'Norm-coeff'!$I$13+$BD808*'Norm-coeff'!$J$13+$BE808*'Norm-coeff'!$K$13+$BF808*'Norm-coeff'!$L$13+$BG808*'Norm-coeff'!$M$13+$BH808*'Norm-coeff'!$N$13+$BI808*'Norm-coeff'!$O$13</f>
        <v>-4.1864930554451202E-2</v>
      </c>
      <c r="CA808" s="54">
        <f>'Norm-coeff'!$C$14+$AX808*'Norm-coeff'!$D$14+$AY808*'Norm-coeff'!$E$14+$AZ808*'Norm-coeff'!$F$14+$BA808*'Norm-coeff'!$G$14+$BB808*'Norm-coeff'!$H$14+$BC808*'Norm-coeff'!$I$14+$BD808*'Norm-coeff'!$J$14+$BE808*'Norm-coeff'!$K$14+$BF808*'Norm-coeff'!$L$14+$BG808*'Norm-coeff'!$M$14+$BH808*'Norm-coeff'!$N$14+$BI808*'Norm-coeff'!$O$14</f>
        <v>4.2526983164477103</v>
      </c>
      <c r="CC808" s="54">
        <f t="shared" si="2394"/>
        <v>0</v>
      </c>
      <c r="CG808" s="54">
        <f t="shared" si="2270"/>
        <v>0</v>
      </c>
      <c r="CH808" s="54">
        <f t="shared" si="2248"/>
        <v>0</v>
      </c>
      <c r="CI808" s="54">
        <f t="shared" si="2271"/>
        <v>0</v>
      </c>
      <c r="CJ808" s="56">
        <f t="shared" si="2272"/>
        <v>0</v>
      </c>
      <c r="CK808" s="54">
        <f t="shared" si="2273"/>
        <v>0</v>
      </c>
      <c r="CL808" s="54">
        <f t="shared" si="2274"/>
        <v>0</v>
      </c>
      <c r="CM808" s="54">
        <f t="shared" si="2275"/>
        <v>0</v>
      </c>
      <c r="CN808" s="54">
        <f t="shared" si="2276"/>
        <v>0</v>
      </c>
      <c r="CO808" s="54">
        <f t="shared" si="2277"/>
        <v>0</v>
      </c>
      <c r="CP808" s="54">
        <f t="shared" si="2278"/>
        <v>0</v>
      </c>
      <c r="CQ808" s="54">
        <f t="shared" si="2279"/>
        <v>0</v>
      </c>
      <c r="CR808" s="54">
        <f t="shared" si="2280"/>
        <v>0</v>
      </c>
      <c r="CS808" s="54">
        <f t="shared" si="2281"/>
        <v>0</v>
      </c>
      <c r="CU808" s="54">
        <f t="shared" si="2282"/>
        <v>0</v>
      </c>
      <c r="CV808" s="54">
        <f t="shared" si="2283"/>
        <v>0</v>
      </c>
      <c r="CW808" s="54">
        <f t="shared" si="2284"/>
        <v>0</v>
      </c>
      <c r="CX808" s="54">
        <f t="shared" si="2285"/>
        <v>0</v>
      </c>
      <c r="CZ808" s="54">
        <f t="shared" si="2286"/>
        <v>0</v>
      </c>
      <c r="DA808" s="54">
        <f t="shared" si="2287"/>
        <v>0</v>
      </c>
      <c r="DB808" s="54">
        <f t="shared" si="2288"/>
        <v>0</v>
      </c>
      <c r="DC808" s="54">
        <f t="shared" si="2289"/>
        <v>0</v>
      </c>
      <c r="DD808" s="54">
        <f t="shared" si="2290"/>
        <v>0</v>
      </c>
      <c r="DE808" s="54">
        <f t="shared" si="2291"/>
        <v>0</v>
      </c>
      <c r="DF808" s="54">
        <f t="shared" si="2292"/>
        <v>0</v>
      </c>
      <c r="DG808" s="54">
        <f t="shared" si="2293"/>
        <v>2</v>
      </c>
      <c r="DH808" s="71">
        <f t="shared" si="2294"/>
        <v>0</v>
      </c>
      <c r="DI808" s="71">
        <f t="shared" si="2295"/>
        <v>0</v>
      </c>
      <c r="DJ808" s="54">
        <f t="shared" si="2296"/>
        <v>0</v>
      </c>
      <c r="DK808" s="54">
        <f t="shared" si="2297"/>
        <v>2</v>
      </c>
      <c r="DL808" s="4">
        <f t="shared" si="2222"/>
        <v>0</v>
      </c>
      <c r="DM808" s="3">
        <f t="shared" si="2298"/>
        <v>0</v>
      </c>
      <c r="DN808" s="3">
        <f t="shared" si="2299"/>
        <v>0</v>
      </c>
      <c r="DO808" s="4" t="e">
        <f t="shared" si="2300"/>
        <v>#DIV/0!</v>
      </c>
      <c r="DP808" s="57"/>
      <c r="DQ808" s="57"/>
      <c r="DR808" s="56">
        <f t="shared" si="2223"/>
        <v>2</v>
      </c>
      <c r="DS808" s="56">
        <f t="shared" si="2224"/>
        <v>0</v>
      </c>
      <c r="DT808" s="38">
        <f t="shared" si="2225"/>
        <v>0</v>
      </c>
      <c r="DU808" s="38">
        <f t="shared" si="2301"/>
        <v>2</v>
      </c>
      <c r="DV808" s="38">
        <f t="shared" si="2226"/>
        <v>0</v>
      </c>
      <c r="DW808" s="39">
        <f t="shared" si="2227"/>
        <v>0</v>
      </c>
      <c r="DX808" s="39">
        <f t="shared" si="2228"/>
        <v>0</v>
      </c>
      <c r="DY808" s="39">
        <f t="shared" si="2229"/>
        <v>0</v>
      </c>
      <c r="DZ808" s="39">
        <f t="shared" si="2230"/>
        <v>0</v>
      </c>
      <c r="EA808" s="39">
        <f t="shared" si="2231"/>
        <v>0</v>
      </c>
      <c r="EB808" s="37" t="e">
        <f t="shared" si="2302"/>
        <v>#DIV/0!</v>
      </c>
      <c r="EC808" s="37" t="e">
        <f t="shared" si="2303"/>
        <v>#DIV/0!</v>
      </c>
      <c r="ED808" s="37" t="e">
        <f t="shared" si="2304"/>
        <v>#DIV/0!</v>
      </c>
      <c r="EE808" s="37" t="e">
        <f t="shared" si="2305"/>
        <v>#DIV/0!</v>
      </c>
      <c r="EF808" s="39" t="e">
        <f t="shared" si="2306"/>
        <v>#DIV/0!</v>
      </c>
      <c r="EG808" s="37" t="e">
        <f t="shared" si="2307"/>
        <v>#DIV/0!</v>
      </c>
      <c r="EH808" s="37" t="e">
        <f t="shared" si="2308"/>
        <v>#DIV/0!</v>
      </c>
      <c r="EI808" s="11" t="b">
        <f t="shared" si="2309"/>
        <v>1</v>
      </c>
      <c r="EJ808" s="11" t="b">
        <f t="shared" si="2310"/>
        <v>0</v>
      </c>
      <c r="EK808" s="39" t="e">
        <f t="shared" si="2311"/>
        <v>#DIV/0!</v>
      </c>
      <c r="EL808" s="39" t="e">
        <f t="shared" si="2312"/>
        <v>#DIV/0!</v>
      </c>
      <c r="EM808" s="39" t="e">
        <f t="shared" si="2313"/>
        <v>#DIV/0!</v>
      </c>
      <c r="EN808" s="39" t="e">
        <f t="shared" si="2314"/>
        <v>#DIV/0!</v>
      </c>
      <c r="EO808" s="39" t="e">
        <f t="shared" si="2315"/>
        <v>#DIV/0!</v>
      </c>
      <c r="EP808" s="39" t="e">
        <f t="shared" si="2316"/>
        <v>#DIV/0!</v>
      </c>
      <c r="EQ808" s="39" t="e">
        <f t="shared" si="2317"/>
        <v>#DIV/0!</v>
      </c>
      <c r="ER808" s="39" t="e">
        <f t="shared" si="2318"/>
        <v>#DIV/0!</v>
      </c>
      <c r="ES808" s="58" t="str">
        <f t="shared" si="2319"/>
        <v>(OH,F,Cl)-dominate amphibole</v>
      </c>
      <c r="ET808" s="58" t="e">
        <f t="shared" si="2320"/>
        <v>#N/A</v>
      </c>
      <c r="EU808" s="56">
        <f t="shared" si="2232"/>
        <v>0</v>
      </c>
      <c r="EV808" s="56">
        <f t="shared" si="2233"/>
        <v>0</v>
      </c>
      <c r="EW808" s="56">
        <f t="shared" si="2234"/>
        <v>0</v>
      </c>
      <c r="EX808" s="56">
        <f t="shared" si="2235"/>
        <v>0</v>
      </c>
      <c r="EY808" s="56">
        <f t="shared" si="2236"/>
        <v>0</v>
      </c>
      <c r="EZ808" s="56">
        <f t="shared" si="2237"/>
        <v>0</v>
      </c>
      <c r="FA808" s="39">
        <f t="shared" si="2238"/>
        <v>0</v>
      </c>
      <c r="FB808" s="39">
        <f t="shared" si="2239"/>
        <v>0</v>
      </c>
      <c r="FC808" s="54">
        <f t="shared" si="2240"/>
        <v>0</v>
      </c>
      <c r="FD808" s="54">
        <f t="shared" si="2241"/>
        <v>0</v>
      </c>
      <c r="FE808" s="39">
        <f t="shared" si="2242"/>
        <v>0</v>
      </c>
      <c r="FF808" s="54">
        <f t="shared" si="2243"/>
        <v>0</v>
      </c>
      <c r="FG808" s="39">
        <f t="shared" si="2244"/>
        <v>0</v>
      </c>
      <c r="FH808" s="39">
        <f t="shared" si="2321"/>
        <v>0</v>
      </c>
      <c r="FI808" s="39">
        <f t="shared" si="2322"/>
        <v>0</v>
      </c>
      <c r="FJ808" s="39">
        <f t="shared" si="2323"/>
        <v>0</v>
      </c>
      <c r="FK808" s="39" t="e">
        <f t="shared" si="2324"/>
        <v>#DIV/0!</v>
      </c>
      <c r="FL808" s="39" t="e">
        <f t="shared" si="2325"/>
        <v>#DIV/0!</v>
      </c>
      <c r="FM808" s="39" t="e">
        <f t="shared" si="2326"/>
        <v>#DIV/0!</v>
      </c>
      <c r="FN808" s="39">
        <f t="shared" si="2327"/>
        <v>1</v>
      </c>
      <c r="FO808" s="39">
        <f t="shared" si="2245"/>
        <v>0</v>
      </c>
      <c r="FP808" s="39">
        <f t="shared" si="2246"/>
        <v>0</v>
      </c>
      <c r="FQ808" s="39">
        <f t="shared" si="2247"/>
        <v>0</v>
      </c>
      <c r="FR808" s="39">
        <f t="shared" si="2328"/>
        <v>0</v>
      </c>
      <c r="FS808" s="39">
        <f t="shared" si="2329"/>
        <v>0</v>
      </c>
      <c r="FU808" s="39" t="e">
        <f t="shared" si="2330"/>
        <v>#DIV/0!</v>
      </c>
      <c r="FV808" s="39" t="e">
        <f t="shared" si="2331"/>
        <v>#DIV/0!</v>
      </c>
      <c r="FW808" s="39" t="e">
        <f t="shared" si="2332"/>
        <v>#DIV/0!</v>
      </c>
      <c r="FY808" s="39" t="e">
        <f t="shared" si="2333"/>
        <v>#DIV/0!</v>
      </c>
      <c r="FZ808" s="39" t="e">
        <f t="shared" si="2334"/>
        <v>#DIV/0!</v>
      </c>
      <c r="GA808" s="39" t="e">
        <f t="shared" si="2335"/>
        <v>#DIV/0!</v>
      </c>
      <c r="GB808" s="39" t="e">
        <f t="shared" si="2336"/>
        <v>#DIV/0!</v>
      </c>
      <c r="GC808" s="39" t="e">
        <f t="shared" si="2337"/>
        <v>#DIV/0!</v>
      </c>
      <c r="GD808" s="39" t="e">
        <f t="shared" si="2338"/>
        <v>#DIV/0!</v>
      </c>
      <c r="GE808" s="39" t="e">
        <f t="shared" si="2339"/>
        <v>#DIV/0!</v>
      </c>
      <c r="GF808" s="39" t="e">
        <f t="shared" si="2340"/>
        <v>#DIV/0!</v>
      </c>
      <c r="GG808" s="39" t="e">
        <f t="shared" si="2341"/>
        <v>#DIV/0!</v>
      </c>
      <c r="GH808" s="39" t="e">
        <f t="shared" si="2342"/>
        <v>#DIV/0!</v>
      </c>
      <c r="GI808" s="39"/>
      <c r="GJ808" s="39" t="e">
        <f t="shared" si="2343"/>
        <v>#DIV/0!</v>
      </c>
      <c r="GK808" s="39" t="e">
        <f t="shared" si="2344"/>
        <v>#DIV/0!</v>
      </c>
      <c r="GL808" s="39" t="e">
        <f t="shared" si="2345"/>
        <v>#DIV/0!</v>
      </c>
      <c r="GM808" s="39" t="e">
        <f t="shared" si="2346"/>
        <v>#DIV/0!</v>
      </c>
      <c r="GN808" s="39" t="e">
        <f t="shared" si="2347"/>
        <v>#DIV/0!</v>
      </c>
      <c r="GO808" s="57"/>
      <c r="GP808" s="57" t="e">
        <f t="shared" si="2348"/>
        <v>#DIV/0!</v>
      </c>
      <c r="GQ808" s="59" t="e">
        <f t="shared" si="2349"/>
        <v>#DIV/0!</v>
      </c>
      <c r="GR808" s="41" t="e">
        <f t="shared" si="2350"/>
        <v>#DIV/0!</v>
      </c>
      <c r="GS808" s="57" t="e">
        <f t="shared" si="2351"/>
        <v>#DIV/0!</v>
      </c>
      <c r="GT808" s="57" t="e">
        <f t="shared" si="2352"/>
        <v>#DIV/0!</v>
      </c>
      <c r="GU808" s="57" t="e">
        <f t="shared" si="2353"/>
        <v>#DIV/0!</v>
      </c>
      <c r="GV808" s="57"/>
      <c r="GW808" s="42" t="e">
        <f t="shared" si="2354"/>
        <v>#DIV/0!</v>
      </c>
      <c r="GX808" s="42" t="e">
        <f t="shared" si="2355"/>
        <v>#DIV/0!</v>
      </c>
      <c r="GY808" s="42" t="e">
        <f t="shared" si="2356"/>
        <v>#DIV/0!</v>
      </c>
      <c r="GZ808" s="57"/>
      <c r="HA808" s="2" t="e">
        <f t="shared" si="2357"/>
        <v>#DIV/0!</v>
      </c>
      <c r="HB808" s="2" t="e">
        <f t="shared" si="2358"/>
        <v>#DIV/0!</v>
      </c>
      <c r="HC808" s="2" t="e">
        <f t="shared" si="2359"/>
        <v>#DIV/0!</v>
      </c>
      <c r="HD808" s="2" t="e">
        <f t="shared" si="2360"/>
        <v>#DIV/0!</v>
      </c>
      <c r="HE808" s="2" t="e">
        <f t="shared" si="2361"/>
        <v>#DIV/0!</v>
      </c>
      <c r="HF808" s="2" t="e">
        <f t="shared" si="2362"/>
        <v>#DIV/0!</v>
      </c>
      <c r="HG808" s="2" t="e">
        <f t="shared" si="2363"/>
        <v>#DIV/0!</v>
      </c>
      <c r="HH808" s="2" t="e">
        <f t="shared" si="2364"/>
        <v>#DIV/0!</v>
      </c>
      <c r="HI808" s="2" t="e">
        <f t="shared" si="2365"/>
        <v>#DIV/0!</v>
      </c>
      <c r="HJ808" s="11" t="e">
        <f t="shared" si="2366"/>
        <v>#DIV/0!</v>
      </c>
      <c r="HK808" s="60" t="e">
        <f t="shared" si="2367"/>
        <v>#DIV/0!</v>
      </c>
      <c r="HL808" s="57"/>
      <c r="HM808" s="57" t="e">
        <f t="shared" si="2368"/>
        <v>#DIV/0!</v>
      </c>
      <c r="HN808" s="57" t="e">
        <f t="shared" si="2369"/>
        <v>#DIV/0!</v>
      </c>
      <c r="HO808" s="57" t="e">
        <f t="shared" si="2370"/>
        <v>#DIV/0!</v>
      </c>
      <c r="HP808" s="57" t="e">
        <f t="shared" si="2371"/>
        <v>#DIV/0!</v>
      </c>
      <c r="HQ808" s="57" t="e">
        <f t="shared" si="2372"/>
        <v>#DIV/0!</v>
      </c>
      <c r="HR808" s="57"/>
      <c r="HS808" s="57" t="e">
        <f t="shared" si="2373"/>
        <v>#DIV/0!</v>
      </c>
      <c r="HT808" s="57" t="e">
        <f t="shared" si="2374"/>
        <v>#DIV/0!</v>
      </c>
      <c r="HU808" s="57" t="e">
        <f t="shared" si="2375"/>
        <v>#DIV/0!</v>
      </c>
      <c r="HV808" s="57" t="e">
        <f t="shared" si="2376"/>
        <v>#DIV/0!</v>
      </c>
      <c r="HW808" s="57" t="e">
        <f t="shared" si="2377"/>
        <v>#DIV/0!</v>
      </c>
      <c r="HX808" s="57"/>
      <c r="HY808" s="57" t="e">
        <f t="shared" si="2378"/>
        <v>#DIV/0!</v>
      </c>
      <c r="HZ808" s="57" t="e">
        <f t="shared" si="2379"/>
        <v>#DIV/0!</v>
      </c>
      <c r="IA808" s="57"/>
      <c r="IB808" s="61">
        <f t="shared" si="2380"/>
        <v>0</v>
      </c>
      <c r="IC808" s="57" t="str">
        <f t="shared" si="2381"/>
        <v/>
      </c>
      <c r="ID808" s="42"/>
      <c r="IE808" s="2" t="str">
        <f t="shared" si="2382"/>
        <v/>
      </c>
      <c r="IF808" s="60" t="e">
        <f t="shared" si="2383"/>
        <v>#DIV/0!</v>
      </c>
      <c r="IG808" s="60" t="str">
        <f t="shared" si="2384"/>
        <v/>
      </c>
      <c r="IH808" s="60" t="str">
        <f t="shared" si="2385"/>
        <v>zinco-</v>
      </c>
      <c r="II808" s="60" t="str">
        <f t="shared" si="2386"/>
        <v>mangano-</v>
      </c>
      <c r="IJ808" s="60" t="e">
        <f t="shared" si="2387"/>
        <v>#DIV/0!</v>
      </c>
      <c r="IK808" s="60" t="e">
        <f t="shared" si="2388"/>
        <v>#DIV/0!</v>
      </c>
      <c r="IL808" s="60" t="e">
        <f t="shared" si="2389"/>
        <v>#DIV/0!</v>
      </c>
      <c r="IM808" s="60" t="e">
        <f t="shared" si="2390"/>
        <v>#DIV/0!</v>
      </c>
      <c r="IN808" s="60" t="str">
        <f t="shared" si="2391"/>
        <v/>
      </c>
      <c r="IO808" s="60" t="str">
        <f t="shared" si="2392"/>
        <v/>
      </c>
      <c r="IP808" s="57"/>
      <c r="IQ808" s="57" t="str">
        <f t="shared" si="2393"/>
        <v>ERROR!!</v>
      </c>
    </row>
    <row r="809" spans="24:251">
      <c r="X809" s="29">
        <f t="shared" si="2249"/>
        <v>0</v>
      </c>
      <c r="Y809" s="29">
        <f t="shared" si="2250"/>
        <v>0</v>
      </c>
      <c r="Z809" s="29" t="e">
        <f t="shared" si="2251"/>
        <v>#DIV/0!</v>
      </c>
      <c r="AA809" s="29" t="e">
        <f t="shared" si="2252"/>
        <v>#DIV/0!</v>
      </c>
      <c r="AB809" s="29" t="e">
        <f t="shared" si="2253"/>
        <v>#DIV/0!</v>
      </c>
      <c r="AC809" s="29" t="e">
        <f t="shared" si="2254"/>
        <v>#DIV/0!</v>
      </c>
      <c r="AF809" s="23">
        <v>60.084299999999999</v>
      </c>
      <c r="AG809" s="23">
        <v>79.878799999999998</v>
      </c>
      <c r="AH809" s="23">
        <v>101.96120000000001</v>
      </c>
      <c r="AI809" s="23">
        <v>151.99039999999999</v>
      </c>
      <c r="AJ809" s="23">
        <v>159.69</v>
      </c>
      <c r="AK809" s="23">
        <v>71.846400000000003</v>
      </c>
      <c r="AL809" s="23">
        <v>70.9375</v>
      </c>
      <c r="AM809" s="23">
        <v>40.304400000000001</v>
      </c>
      <c r="AN809" s="23">
        <v>56.077399999999997</v>
      </c>
      <c r="AO809" s="23">
        <v>61.978999999999999</v>
      </c>
      <c r="AP809" s="23">
        <v>94.195999999999998</v>
      </c>
      <c r="AQ809" s="23">
        <v>18.998000000000001</v>
      </c>
      <c r="AR809" s="23">
        <v>35.450000000000003</v>
      </c>
      <c r="AS809" s="23">
        <v>29.88</v>
      </c>
      <c r="AT809" s="23">
        <v>74.691999999999993</v>
      </c>
      <c r="AU809" s="23">
        <v>81.39</v>
      </c>
      <c r="AX809" s="54">
        <f t="shared" si="2255"/>
        <v>0</v>
      </c>
      <c r="AY809" s="54">
        <f t="shared" si="2256"/>
        <v>0</v>
      </c>
      <c r="AZ809" s="54">
        <f t="shared" si="2257"/>
        <v>0</v>
      </c>
      <c r="BA809" s="54">
        <f t="shared" si="2258"/>
        <v>0</v>
      </c>
      <c r="BB809" s="54">
        <f t="shared" si="2259"/>
        <v>0</v>
      </c>
      <c r="BC809" s="54">
        <f t="shared" si="2260"/>
        <v>0</v>
      </c>
      <c r="BD809" s="54">
        <f t="shared" si="2261"/>
        <v>0</v>
      </c>
      <c r="BE809" s="54">
        <f t="shared" si="2262"/>
        <v>0</v>
      </c>
      <c r="BF809" s="54">
        <f t="shared" si="2263"/>
        <v>0</v>
      </c>
      <c r="BG809" s="54">
        <f t="shared" si="2264"/>
        <v>0</v>
      </c>
      <c r="BH809" s="54">
        <f t="shared" si="2265"/>
        <v>0</v>
      </c>
      <c r="BI809" s="54">
        <f t="shared" si="2266"/>
        <v>0</v>
      </c>
      <c r="BJ809" s="54">
        <f t="shared" si="2267"/>
        <v>0</v>
      </c>
      <c r="BK809" s="54">
        <f t="shared" si="2268"/>
        <v>0</v>
      </c>
      <c r="BL809" s="54">
        <f t="shared" si="2269"/>
        <v>0</v>
      </c>
      <c r="BM809" s="42"/>
      <c r="BO809" s="54">
        <f>'Norm-coeff'!$C$2+$AX809*'Norm-coeff'!$D$2+$AY809*'Norm-coeff'!$E$2+$AZ809*'Norm-coeff'!$F$2+$BA809*'Norm-coeff'!$G$2+$BB809*'Norm-coeff'!$H$2+$BC809*'Norm-coeff'!$I$2+$BD809*'Norm-coeff'!$J$2+$BE809*'Norm-coeff'!$K$2+$BF809*'Norm-coeff'!$L$2+$BG809*'Norm-coeff'!$M$2+$BH809*'Norm-coeff'!$N$2+$BI809*'Norm-coeff'!$O$2</f>
        <v>5.4045421474420303</v>
      </c>
      <c r="BP809" s="54">
        <f>'Norm-coeff'!$C$3+$AX809*'Norm-coeff'!$D$3+$AY809*'Norm-coeff'!$E$3+$AZ809*'Norm-coeff'!$F$3+$BA809*'Norm-coeff'!$G$3+$BB809*'Norm-coeff'!$H$3+$BC809*'Norm-coeff'!$I$3+$BD809*'Norm-coeff'!$J$3+$BE809*'Norm-coeff'!$K$3+$BF809*'Norm-coeff'!$L$3+$BG809*'Norm-coeff'!$M$3+$BH809*'Norm-coeff'!$N$3+$BI809*'Norm-coeff'!$O$3</f>
        <v>3.15319116612705</v>
      </c>
      <c r="BQ809" s="54">
        <f>'Norm-coeff'!$C$4+$AX809*'Norm-coeff'!$D$4+$AY809*'Norm-coeff'!$E$4+$AZ809*'Norm-coeff'!$F$4+$BA809*'Norm-coeff'!$G$4+$BB809*'Norm-coeff'!$H$4+$BC809*'Norm-coeff'!$I$4+$BD809*'Norm-coeff'!$J$4+$BE809*'Norm-coeff'!$K$4+$BF809*'Norm-coeff'!$L$4+$BG809*'Norm-coeff'!$M$4+$BH809*'Norm-coeff'!$N$4+$BI809*'Norm-coeff'!$O$4</f>
        <v>1.42115649462768</v>
      </c>
      <c r="BR809" s="54">
        <f>'Norm-coeff'!$C$5+$AX809*'Norm-coeff'!$D$5+$AY809*'Norm-coeff'!$E$5+$AZ809*'Norm-coeff'!$F$5+$BA809*'Norm-coeff'!$G$5+$BB809*'Norm-coeff'!$H$5+$BC809*'Norm-coeff'!$I$5+$BD809*'Norm-coeff'!$J$5+$BE809*'Norm-coeff'!$K$5+$BF809*'Norm-coeff'!$L$5+$BG809*'Norm-coeff'!$M$5+$BH809*'Norm-coeff'!$N$5+$BI809*'Norm-coeff'!$O$5</f>
        <v>1.0553329241296201</v>
      </c>
      <c r="BS809" s="54">
        <f>'Norm-coeff'!$C$6+$AX809*'Norm-coeff'!$D$6+$AY809*'Norm-coeff'!$E$6+$AZ809*'Norm-coeff'!$F$6+$BA809*'Norm-coeff'!$G$6+$BB809*'Norm-coeff'!$H$6+$BC809*'Norm-coeff'!$I$6+$BD809*'Norm-coeff'!$J$6+$BE809*'Norm-coeff'!$K$6+$BF809*'Norm-coeff'!$L$6+$BG809*'Norm-coeff'!$M$6+$BH809*'Norm-coeff'!$N$6+$BI809*'Norm-coeff'!$O$6</f>
        <v>-1.48700885495103E-2</v>
      </c>
      <c r="BT809" s="54">
        <f>'Norm-coeff'!$C$7+$AX809*'Norm-coeff'!$D$7+$AY809*'Norm-coeff'!$E$7+$AZ809*'Norm-coeff'!$F$7+$BA809*'Norm-coeff'!$G$7+$BB809*'Norm-coeff'!$H$7+$BC809*'Norm-coeff'!$I$7+$BD809*'Norm-coeff'!$J$7+$BE809*'Norm-coeff'!$K$7+$BF809*'Norm-coeff'!$L$7+$BG809*'Norm-coeff'!$M$7+$BH809*'Norm-coeff'!$N$7+$BI809*'Norm-coeff'!$O$7</f>
        <v>2.0907583608832998</v>
      </c>
      <c r="BU809" s="54">
        <f>'Norm-coeff'!$C$8+$AX809*'Norm-coeff'!$D$8+$AY809*'Norm-coeff'!$E$8+$AZ809*'Norm-coeff'!$F$8+$BA809*'Norm-coeff'!$G$8+$BB809*'Norm-coeff'!$H$8+$BC809*'Norm-coeff'!$I$8+$BD809*'Norm-coeff'!$J$8+$BE809*'Norm-coeff'!$K$8+$BF809*'Norm-coeff'!$L$8+$BG809*'Norm-coeff'!$M$8+$BH809*'Norm-coeff'!$N$8+$BI809*'Norm-coeff'!$O$8</f>
        <v>0.65894159836244504</v>
      </c>
      <c r="BV809" s="54">
        <f>'Norm-coeff'!$C$9+$AX809*'Norm-coeff'!$D$9+$AY809*'Norm-coeff'!$E$9+$AZ809*'Norm-coeff'!$F$9+$BA809*'Norm-coeff'!$G$9+$BB809*'Norm-coeff'!$H$9+$BC809*'Norm-coeff'!$I$9+$BD809*'Norm-coeff'!$J$9+$BE809*'Norm-coeff'!$K$9+$BF809*'Norm-coeff'!$L$9+$BG809*'Norm-coeff'!$M$9+$BH809*'Norm-coeff'!$N$9+$BI809*'Norm-coeff'!$O$9</f>
        <v>1.48961085014701</v>
      </c>
      <c r="BW809" s="54">
        <f>'Norm-coeff'!$C$10+$AX809*'Norm-coeff'!$D$10+$AY809*'Norm-coeff'!$E$10+$AZ809*'Norm-coeff'!$F$10+$BA809*'Norm-coeff'!$G$10+$BB809*'Norm-coeff'!$H$10+$BC809*'Norm-coeff'!$I$10+$BD809*'Norm-coeff'!$J$10+$BE809*'Norm-coeff'!$K$10+$BF809*'Norm-coeff'!$L$10+$BG809*'Norm-coeff'!$M$10+$BH809*'Norm-coeff'!$N$10+$BI809*'Norm-coeff'!$O$10</f>
        <v>1.42058735749591</v>
      </c>
      <c r="BX809" s="54">
        <f>'Norm-coeff'!$C$11+$AX809*'Norm-coeff'!$D$11+$AY809*'Norm-coeff'!$E$11+$AZ809*'Norm-coeff'!$F$11+$BA809*'Norm-coeff'!$G$11+$BB809*'Norm-coeff'!$H$11+$BC809*'Norm-coeff'!$I$11+$BD809*'Norm-coeff'!$J$11+$BE809*'Norm-coeff'!$K$11+$BF809*'Norm-coeff'!$L$11+$BG809*'Norm-coeff'!$M$11+$BH809*'Norm-coeff'!$N$11+$BI809*'Norm-coeff'!$O$11</f>
        <v>0.221233014421479</v>
      </c>
      <c r="BY809" s="54">
        <f>'Norm-coeff'!$C$12+$AX809*'Norm-coeff'!$D$12+$AY809*'Norm-coeff'!$E$12+$AZ809*'Norm-coeff'!$F$12+$BA809*'Norm-coeff'!$G$12+$BB809*'Norm-coeff'!$H$12+$BC809*'Norm-coeff'!$I$12+$BD809*'Norm-coeff'!$J$12+$BE809*'Norm-coeff'!$K$12+$BF809*'Norm-coeff'!$L$12+$BG809*'Norm-coeff'!$M$12+$BH809*'Norm-coeff'!$N$12+$BI809*'Norm-coeff'!$O$12</f>
        <v>0.283527502056037</v>
      </c>
      <c r="BZ809" s="54">
        <f>'Norm-coeff'!$C$13+$AX809*'Norm-coeff'!$D$13+$AY809*'Norm-coeff'!$E$13+$AZ809*'Norm-coeff'!$F$13+$BA809*'Norm-coeff'!$G$13+$BB809*'Norm-coeff'!$H$13+$BC809*'Norm-coeff'!$I$13+$BD809*'Norm-coeff'!$J$13+$BE809*'Norm-coeff'!$K$13+$BF809*'Norm-coeff'!$L$13+$BG809*'Norm-coeff'!$M$13+$BH809*'Norm-coeff'!$N$13+$BI809*'Norm-coeff'!$O$13</f>
        <v>-4.1864930554451202E-2</v>
      </c>
      <c r="CA809" s="54">
        <f>'Norm-coeff'!$C$14+$AX809*'Norm-coeff'!$D$14+$AY809*'Norm-coeff'!$E$14+$AZ809*'Norm-coeff'!$F$14+$BA809*'Norm-coeff'!$G$14+$BB809*'Norm-coeff'!$H$14+$BC809*'Norm-coeff'!$I$14+$BD809*'Norm-coeff'!$J$14+$BE809*'Norm-coeff'!$K$14+$BF809*'Norm-coeff'!$L$14+$BG809*'Norm-coeff'!$M$14+$BH809*'Norm-coeff'!$N$14+$BI809*'Norm-coeff'!$O$14</f>
        <v>4.2526983164477103</v>
      </c>
      <c r="CC809" s="54">
        <f t="shared" si="2394"/>
        <v>0</v>
      </c>
      <c r="CG809" s="54">
        <f t="shared" si="2270"/>
        <v>0</v>
      </c>
      <c r="CH809" s="54">
        <f t="shared" si="2248"/>
        <v>0</v>
      </c>
      <c r="CI809" s="54">
        <f t="shared" si="2271"/>
        <v>0</v>
      </c>
      <c r="CJ809" s="56">
        <f t="shared" si="2272"/>
        <v>0</v>
      </c>
      <c r="CK809" s="54">
        <f t="shared" si="2273"/>
        <v>0</v>
      </c>
      <c r="CL809" s="54">
        <f t="shared" si="2274"/>
        <v>0</v>
      </c>
      <c r="CM809" s="54">
        <f t="shared" si="2275"/>
        <v>0</v>
      </c>
      <c r="CN809" s="54">
        <f t="shared" si="2276"/>
        <v>0</v>
      </c>
      <c r="CO809" s="54">
        <f t="shared" si="2277"/>
        <v>0</v>
      </c>
      <c r="CP809" s="54">
        <f t="shared" si="2278"/>
        <v>0</v>
      </c>
      <c r="CQ809" s="54">
        <f t="shared" si="2279"/>
        <v>0</v>
      </c>
      <c r="CR809" s="54">
        <f t="shared" si="2280"/>
        <v>0</v>
      </c>
      <c r="CS809" s="54">
        <f t="shared" si="2281"/>
        <v>0</v>
      </c>
      <c r="CU809" s="54">
        <f t="shared" si="2282"/>
        <v>0</v>
      </c>
      <c r="CV809" s="54">
        <f t="shared" si="2283"/>
        <v>0</v>
      </c>
      <c r="CW809" s="54">
        <f t="shared" si="2284"/>
        <v>0</v>
      </c>
      <c r="CX809" s="54">
        <f t="shared" si="2285"/>
        <v>0</v>
      </c>
      <c r="CZ809" s="54">
        <f t="shared" si="2286"/>
        <v>0</v>
      </c>
      <c r="DA809" s="54">
        <f t="shared" si="2287"/>
        <v>0</v>
      </c>
      <c r="DB809" s="54">
        <f t="shared" si="2288"/>
        <v>0</v>
      </c>
      <c r="DC809" s="54">
        <f t="shared" si="2289"/>
        <v>0</v>
      </c>
      <c r="DD809" s="54">
        <f t="shared" si="2290"/>
        <v>0</v>
      </c>
      <c r="DE809" s="54">
        <f t="shared" si="2291"/>
        <v>0</v>
      </c>
      <c r="DF809" s="54">
        <f t="shared" si="2292"/>
        <v>0</v>
      </c>
      <c r="DG809" s="54">
        <f t="shared" si="2293"/>
        <v>2</v>
      </c>
      <c r="DH809" s="71">
        <f t="shared" si="2294"/>
        <v>0</v>
      </c>
      <c r="DI809" s="71">
        <f t="shared" si="2295"/>
        <v>0</v>
      </c>
      <c r="DJ809" s="54">
        <f t="shared" si="2296"/>
        <v>0</v>
      </c>
      <c r="DK809" s="54">
        <f t="shared" si="2297"/>
        <v>2</v>
      </c>
      <c r="DL809" s="4">
        <f t="shared" si="2222"/>
        <v>0</v>
      </c>
      <c r="DM809" s="3">
        <f t="shared" si="2298"/>
        <v>0</v>
      </c>
      <c r="DN809" s="3">
        <f t="shared" si="2299"/>
        <v>0</v>
      </c>
      <c r="DO809" s="4" t="e">
        <f t="shared" si="2300"/>
        <v>#DIV/0!</v>
      </c>
      <c r="DP809" s="57"/>
      <c r="DQ809" s="57"/>
      <c r="DR809" s="56">
        <f t="shared" si="2223"/>
        <v>2</v>
      </c>
      <c r="DS809" s="56">
        <f t="shared" si="2224"/>
        <v>0</v>
      </c>
      <c r="DT809" s="38">
        <f t="shared" si="2225"/>
        <v>0</v>
      </c>
      <c r="DU809" s="38">
        <f t="shared" si="2301"/>
        <v>2</v>
      </c>
      <c r="DV809" s="38">
        <f t="shared" si="2226"/>
        <v>0</v>
      </c>
      <c r="DW809" s="39">
        <f t="shared" si="2227"/>
        <v>0</v>
      </c>
      <c r="DX809" s="39">
        <f t="shared" si="2228"/>
        <v>0</v>
      </c>
      <c r="DY809" s="39">
        <f t="shared" si="2229"/>
        <v>0</v>
      </c>
      <c r="DZ809" s="39">
        <f t="shared" si="2230"/>
        <v>0</v>
      </c>
      <c r="EA809" s="39">
        <f t="shared" si="2231"/>
        <v>0</v>
      </c>
      <c r="EB809" s="37" t="e">
        <f t="shared" si="2302"/>
        <v>#DIV/0!</v>
      </c>
      <c r="EC809" s="37" t="e">
        <f t="shared" si="2303"/>
        <v>#DIV/0!</v>
      </c>
      <c r="ED809" s="37" t="e">
        <f t="shared" si="2304"/>
        <v>#DIV/0!</v>
      </c>
      <c r="EE809" s="37" t="e">
        <f t="shared" si="2305"/>
        <v>#DIV/0!</v>
      </c>
      <c r="EF809" s="39" t="e">
        <f t="shared" si="2306"/>
        <v>#DIV/0!</v>
      </c>
      <c r="EG809" s="37" t="e">
        <f t="shared" si="2307"/>
        <v>#DIV/0!</v>
      </c>
      <c r="EH809" s="37" t="e">
        <f t="shared" si="2308"/>
        <v>#DIV/0!</v>
      </c>
      <c r="EI809" s="11" t="b">
        <f t="shared" si="2309"/>
        <v>1</v>
      </c>
      <c r="EJ809" s="11" t="b">
        <f t="shared" si="2310"/>
        <v>0</v>
      </c>
      <c r="EK809" s="39" t="e">
        <f t="shared" si="2311"/>
        <v>#DIV/0!</v>
      </c>
      <c r="EL809" s="39" t="e">
        <f t="shared" si="2312"/>
        <v>#DIV/0!</v>
      </c>
      <c r="EM809" s="39" t="e">
        <f t="shared" si="2313"/>
        <v>#DIV/0!</v>
      </c>
      <c r="EN809" s="39" t="e">
        <f t="shared" si="2314"/>
        <v>#DIV/0!</v>
      </c>
      <c r="EO809" s="39" t="e">
        <f t="shared" si="2315"/>
        <v>#DIV/0!</v>
      </c>
      <c r="EP809" s="39" t="e">
        <f t="shared" si="2316"/>
        <v>#DIV/0!</v>
      </c>
      <c r="EQ809" s="39" t="e">
        <f t="shared" si="2317"/>
        <v>#DIV/0!</v>
      </c>
      <c r="ER809" s="39" t="e">
        <f t="shared" si="2318"/>
        <v>#DIV/0!</v>
      </c>
      <c r="ES809" s="58" t="str">
        <f t="shared" si="2319"/>
        <v>(OH,F,Cl)-dominate amphibole</v>
      </c>
      <c r="ET809" s="58" t="e">
        <f t="shared" si="2320"/>
        <v>#N/A</v>
      </c>
      <c r="EU809" s="56">
        <f t="shared" si="2232"/>
        <v>0</v>
      </c>
      <c r="EV809" s="56">
        <f t="shared" si="2233"/>
        <v>0</v>
      </c>
      <c r="EW809" s="56">
        <f t="shared" si="2234"/>
        <v>0</v>
      </c>
      <c r="EX809" s="56">
        <f t="shared" si="2235"/>
        <v>0</v>
      </c>
      <c r="EY809" s="56">
        <f t="shared" si="2236"/>
        <v>0</v>
      </c>
      <c r="EZ809" s="56">
        <f t="shared" si="2237"/>
        <v>0</v>
      </c>
      <c r="FA809" s="39">
        <f t="shared" si="2238"/>
        <v>0</v>
      </c>
      <c r="FB809" s="39">
        <f t="shared" si="2239"/>
        <v>0</v>
      </c>
      <c r="FC809" s="54">
        <f t="shared" si="2240"/>
        <v>0</v>
      </c>
      <c r="FD809" s="54">
        <f t="shared" si="2241"/>
        <v>0</v>
      </c>
      <c r="FE809" s="39">
        <f t="shared" si="2242"/>
        <v>0</v>
      </c>
      <c r="FF809" s="54">
        <f t="shared" si="2243"/>
        <v>0</v>
      </c>
      <c r="FG809" s="39">
        <f t="shared" si="2244"/>
        <v>0</v>
      </c>
      <c r="FH809" s="39">
        <f t="shared" si="2321"/>
        <v>0</v>
      </c>
      <c r="FI809" s="39">
        <f t="shared" si="2322"/>
        <v>0</v>
      </c>
      <c r="FJ809" s="39">
        <f t="shared" si="2323"/>
        <v>0</v>
      </c>
      <c r="FK809" s="39" t="e">
        <f t="shared" si="2324"/>
        <v>#DIV/0!</v>
      </c>
      <c r="FL809" s="39" t="e">
        <f t="shared" si="2325"/>
        <v>#DIV/0!</v>
      </c>
      <c r="FM809" s="39" t="e">
        <f t="shared" si="2326"/>
        <v>#DIV/0!</v>
      </c>
      <c r="FN809" s="39">
        <f t="shared" si="2327"/>
        <v>1</v>
      </c>
      <c r="FO809" s="39">
        <f t="shared" si="2245"/>
        <v>0</v>
      </c>
      <c r="FP809" s="39">
        <f t="shared" si="2246"/>
        <v>0</v>
      </c>
      <c r="FQ809" s="39">
        <f t="shared" si="2247"/>
        <v>0</v>
      </c>
      <c r="FR809" s="39">
        <f t="shared" si="2328"/>
        <v>0</v>
      </c>
      <c r="FS809" s="39">
        <f t="shared" si="2329"/>
        <v>0</v>
      </c>
      <c r="FU809" s="39" t="e">
        <f t="shared" si="2330"/>
        <v>#DIV/0!</v>
      </c>
      <c r="FV809" s="39" t="e">
        <f t="shared" si="2331"/>
        <v>#DIV/0!</v>
      </c>
      <c r="FW809" s="39" t="e">
        <f t="shared" si="2332"/>
        <v>#DIV/0!</v>
      </c>
      <c r="FY809" s="39" t="e">
        <f t="shared" si="2333"/>
        <v>#DIV/0!</v>
      </c>
      <c r="FZ809" s="39" t="e">
        <f t="shared" si="2334"/>
        <v>#DIV/0!</v>
      </c>
      <c r="GA809" s="39" t="e">
        <f t="shared" si="2335"/>
        <v>#DIV/0!</v>
      </c>
      <c r="GB809" s="39" t="e">
        <f t="shared" si="2336"/>
        <v>#DIV/0!</v>
      </c>
      <c r="GC809" s="39" t="e">
        <f t="shared" si="2337"/>
        <v>#DIV/0!</v>
      </c>
      <c r="GD809" s="39" t="e">
        <f t="shared" si="2338"/>
        <v>#DIV/0!</v>
      </c>
      <c r="GE809" s="39" t="e">
        <f t="shared" si="2339"/>
        <v>#DIV/0!</v>
      </c>
      <c r="GF809" s="39" t="e">
        <f t="shared" si="2340"/>
        <v>#DIV/0!</v>
      </c>
      <c r="GG809" s="39" t="e">
        <f t="shared" si="2341"/>
        <v>#DIV/0!</v>
      </c>
      <c r="GH809" s="39" t="e">
        <f t="shared" si="2342"/>
        <v>#DIV/0!</v>
      </c>
      <c r="GI809" s="39"/>
      <c r="GJ809" s="39" t="e">
        <f t="shared" si="2343"/>
        <v>#DIV/0!</v>
      </c>
      <c r="GK809" s="39" t="e">
        <f t="shared" si="2344"/>
        <v>#DIV/0!</v>
      </c>
      <c r="GL809" s="39" t="e">
        <f t="shared" si="2345"/>
        <v>#DIV/0!</v>
      </c>
      <c r="GM809" s="39" t="e">
        <f t="shared" si="2346"/>
        <v>#DIV/0!</v>
      </c>
      <c r="GN809" s="39" t="e">
        <f t="shared" si="2347"/>
        <v>#DIV/0!</v>
      </c>
      <c r="GO809" s="57"/>
      <c r="GP809" s="57" t="e">
        <f t="shared" si="2348"/>
        <v>#DIV/0!</v>
      </c>
      <c r="GQ809" s="59" t="e">
        <f t="shared" si="2349"/>
        <v>#DIV/0!</v>
      </c>
      <c r="GR809" s="41" t="e">
        <f t="shared" si="2350"/>
        <v>#DIV/0!</v>
      </c>
      <c r="GS809" s="57" t="e">
        <f t="shared" si="2351"/>
        <v>#DIV/0!</v>
      </c>
      <c r="GT809" s="57" t="e">
        <f t="shared" si="2352"/>
        <v>#DIV/0!</v>
      </c>
      <c r="GU809" s="57" t="e">
        <f t="shared" si="2353"/>
        <v>#DIV/0!</v>
      </c>
      <c r="GV809" s="57"/>
      <c r="GW809" s="42" t="e">
        <f t="shared" si="2354"/>
        <v>#DIV/0!</v>
      </c>
      <c r="GX809" s="42" t="e">
        <f t="shared" si="2355"/>
        <v>#DIV/0!</v>
      </c>
      <c r="GY809" s="42" t="e">
        <f t="shared" si="2356"/>
        <v>#DIV/0!</v>
      </c>
      <c r="GZ809" s="57"/>
      <c r="HA809" s="2" t="e">
        <f t="shared" si="2357"/>
        <v>#DIV/0!</v>
      </c>
      <c r="HB809" s="2" t="e">
        <f t="shared" si="2358"/>
        <v>#DIV/0!</v>
      </c>
      <c r="HC809" s="2" t="e">
        <f t="shared" si="2359"/>
        <v>#DIV/0!</v>
      </c>
      <c r="HD809" s="2" t="e">
        <f t="shared" si="2360"/>
        <v>#DIV/0!</v>
      </c>
      <c r="HE809" s="2" t="e">
        <f t="shared" si="2361"/>
        <v>#DIV/0!</v>
      </c>
      <c r="HF809" s="2" t="e">
        <f t="shared" si="2362"/>
        <v>#DIV/0!</v>
      </c>
      <c r="HG809" s="2" t="e">
        <f t="shared" si="2363"/>
        <v>#DIV/0!</v>
      </c>
      <c r="HH809" s="2" t="e">
        <f t="shared" si="2364"/>
        <v>#DIV/0!</v>
      </c>
      <c r="HI809" s="2" t="e">
        <f t="shared" si="2365"/>
        <v>#DIV/0!</v>
      </c>
      <c r="HJ809" s="11" t="e">
        <f t="shared" si="2366"/>
        <v>#DIV/0!</v>
      </c>
      <c r="HK809" s="60" t="e">
        <f t="shared" si="2367"/>
        <v>#DIV/0!</v>
      </c>
      <c r="HL809" s="57"/>
      <c r="HM809" s="57" t="e">
        <f t="shared" si="2368"/>
        <v>#DIV/0!</v>
      </c>
      <c r="HN809" s="57" t="e">
        <f t="shared" si="2369"/>
        <v>#DIV/0!</v>
      </c>
      <c r="HO809" s="57" t="e">
        <f t="shared" si="2370"/>
        <v>#DIV/0!</v>
      </c>
      <c r="HP809" s="57" t="e">
        <f t="shared" si="2371"/>
        <v>#DIV/0!</v>
      </c>
      <c r="HQ809" s="57" t="e">
        <f t="shared" si="2372"/>
        <v>#DIV/0!</v>
      </c>
      <c r="HR809" s="57"/>
      <c r="HS809" s="57" t="e">
        <f t="shared" si="2373"/>
        <v>#DIV/0!</v>
      </c>
      <c r="HT809" s="57" t="e">
        <f t="shared" si="2374"/>
        <v>#DIV/0!</v>
      </c>
      <c r="HU809" s="57" t="e">
        <f t="shared" si="2375"/>
        <v>#DIV/0!</v>
      </c>
      <c r="HV809" s="57" t="e">
        <f t="shared" si="2376"/>
        <v>#DIV/0!</v>
      </c>
      <c r="HW809" s="57" t="e">
        <f t="shared" si="2377"/>
        <v>#DIV/0!</v>
      </c>
      <c r="HX809" s="57"/>
      <c r="HY809" s="57" t="e">
        <f t="shared" si="2378"/>
        <v>#DIV/0!</v>
      </c>
      <c r="HZ809" s="57" t="e">
        <f t="shared" si="2379"/>
        <v>#DIV/0!</v>
      </c>
      <c r="IA809" s="57"/>
      <c r="IB809" s="61">
        <f t="shared" si="2380"/>
        <v>0</v>
      </c>
      <c r="IC809" s="57" t="str">
        <f t="shared" si="2381"/>
        <v/>
      </c>
      <c r="ID809" s="42"/>
      <c r="IE809" s="2" t="str">
        <f t="shared" si="2382"/>
        <v/>
      </c>
      <c r="IF809" s="60" t="e">
        <f t="shared" si="2383"/>
        <v>#DIV/0!</v>
      </c>
      <c r="IG809" s="60" t="str">
        <f t="shared" si="2384"/>
        <v/>
      </c>
      <c r="IH809" s="60" t="str">
        <f t="shared" si="2385"/>
        <v>zinco-</v>
      </c>
      <c r="II809" s="60" t="str">
        <f t="shared" si="2386"/>
        <v>mangano-</v>
      </c>
      <c r="IJ809" s="60" t="e">
        <f t="shared" si="2387"/>
        <v>#DIV/0!</v>
      </c>
      <c r="IK809" s="60" t="e">
        <f t="shared" si="2388"/>
        <v>#DIV/0!</v>
      </c>
      <c r="IL809" s="60" t="e">
        <f t="shared" si="2389"/>
        <v>#DIV/0!</v>
      </c>
      <c r="IM809" s="60" t="e">
        <f t="shared" si="2390"/>
        <v>#DIV/0!</v>
      </c>
      <c r="IN809" s="60" t="str">
        <f t="shared" si="2391"/>
        <v/>
      </c>
      <c r="IO809" s="60" t="str">
        <f t="shared" si="2392"/>
        <v/>
      </c>
      <c r="IP809" s="57"/>
      <c r="IQ809" s="57" t="str">
        <f t="shared" si="2393"/>
        <v>ERROR!!</v>
      </c>
    </row>
    <row r="810" spans="24:251">
      <c r="X810" s="29">
        <f t="shared" si="2249"/>
        <v>0</v>
      </c>
      <c r="Y810" s="29">
        <f t="shared" si="2250"/>
        <v>0</v>
      </c>
      <c r="Z810" s="29" t="e">
        <f t="shared" si="2251"/>
        <v>#DIV/0!</v>
      </c>
      <c r="AA810" s="29" t="e">
        <f t="shared" si="2252"/>
        <v>#DIV/0!</v>
      </c>
      <c r="AB810" s="29" t="e">
        <f t="shared" si="2253"/>
        <v>#DIV/0!</v>
      </c>
      <c r="AC810" s="29" t="e">
        <f t="shared" si="2254"/>
        <v>#DIV/0!</v>
      </c>
      <c r="AF810" s="23">
        <v>60.084299999999999</v>
      </c>
      <c r="AG810" s="23">
        <v>79.878799999999998</v>
      </c>
      <c r="AH810" s="23">
        <v>101.96120000000001</v>
      </c>
      <c r="AI810" s="23">
        <v>151.99039999999999</v>
      </c>
      <c r="AJ810" s="23">
        <v>159.69</v>
      </c>
      <c r="AK810" s="23">
        <v>71.846400000000003</v>
      </c>
      <c r="AL810" s="23">
        <v>70.9375</v>
      </c>
      <c r="AM810" s="23">
        <v>40.304400000000001</v>
      </c>
      <c r="AN810" s="23">
        <v>56.077399999999997</v>
      </c>
      <c r="AO810" s="23">
        <v>61.978999999999999</v>
      </c>
      <c r="AP810" s="23">
        <v>94.195999999999998</v>
      </c>
      <c r="AQ810" s="23">
        <v>18.998000000000001</v>
      </c>
      <c r="AR810" s="23">
        <v>35.450000000000003</v>
      </c>
      <c r="AS810" s="23">
        <v>29.88</v>
      </c>
      <c r="AT810" s="23">
        <v>74.691999999999993</v>
      </c>
      <c r="AU810" s="23">
        <v>81.39</v>
      </c>
      <c r="AX810" s="54">
        <f t="shared" si="2255"/>
        <v>0</v>
      </c>
      <c r="AY810" s="54">
        <f t="shared" si="2256"/>
        <v>0</v>
      </c>
      <c r="AZ810" s="54">
        <f t="shared" si="2257"/>
        <v>0</v>
      </c>
      <c r="BA810" s="54">
        <f t="shared" si="2258"/>
        <v>0</v>
      </c>
      <c r="BB810" s="54">
        <f t="shared" si="2259"/>
        <v>0</v>
      </c>
      <c r="BC810" s="54">
        <f t="shared" si="2260"/>
        <v>0</v>
      </c>
      <c r="BD810" s="54">
        <f t="shared" si="2261"/>
        <v>0</v>
      </c>
      <c r="BE810" s="54">
        <f t="shared" si="2262"/>
        <v>0</v>
      </c>
      <c r="BF810" s="54">
        <f t="shared" si="2263"/>
        <v>0</v>
      </c>
      <c r="BG810" s="54">
        <f t="shared" si="2264"/>
        <v>0</v>
      </c>
      <c r="BH810" s="54">
        <f t="shared" si="2265"/>
        <v>0</v>
      </c>
      <c r="BI810" s="54">
        <f t="shared" si="2266"/>
        <v>0</v>
      </c>
      <c r="BJ810" s="54">
        <f t="shared" si="2267"/>
        <v>0</v>
      </c>
      <c r="BK810" s="54">
        <f t="shared" si="2268"/>
        <v>0</v>
      </c>
      <c r="BL810" s="54">
        <f t="shared" si="2269"/>
        <v>0</v>
      </c>
      <c r="BM810" s="42"/>
      <c r="BO810" s="54">
        <f>'Norm-coeff'!$C$2+$AX810*'Norm-coeff'!$D$2+$AY810*'Norm-coeff'!$E$2+$AZ810*'Norm-coeff'!$F$2+$BA810*'Norm-coeff'!$G$2+$BB810*'Norm-coeff'!$H$2+$BC810*'Norm-coeff'!$I$2+$BD810*'Norm-coeff'!$J$2+$BE810*'Norm-coeff'!$K$2+$BF810*'Norm-coeff'!$L$2+$BG810*'Norm-coeff'!$M$2+$BH810*'Norm-coeff'!$N$2+$BI810*'Norm-coeff'!$O$2</f>
        <v>5.4045421474420303</v>
      </c>
      <c r="BP810" s="54">
        <f>'Norm-coeff'!$C$3+$AX810*'Norm-coeff'!$D$3+$AY810*'Norm-coeff'!$E$3+$AZ810*'Norm-coeff'!$F$3+$BA810*'Norm-coeff'!$G$3+$BB810*'Norm-coeff'!$H$3+$BC810*'Norm-coeff'!$I$3+$BD810*'Norm-coeff'!$J$3+$BE810*'Norm-coeff'!$K$3+$BF810*'Norm-coeff'!$L$3+$BG810*'Norm-coeff'!$M$3+$BH810*'Norm-coeff'!$N$3+$BI810*'Norm-coeff'!$O$3</f>
        <v>3.15319116612705</v>
      </c>
      <c r="BQ810" s="54">
        <f>'Norm-coeff'!$C$4+$AX810*'Norm-coeff'!$D$4+$AY810*'Norm-coeff'!$E$4+$AZ810*'Norm-coeff'!$F$4+$BA810*'Norm-coeff'!$G$4+$BB810*'Norm-coeff'!$H$4+$BC810*'Norm-coeff'!$I$4+$BD810*'Norm-coeff'!$J$4+$BE810*'Norm-coeff'!$K$4+$BF810*'Norm-coeff'!$L$4+$BG810*'Norm-coeff'!$M$4+$BH810*'Norm-coeff'!$N$4+$BI810*'Norm-coeff'!$O$4</f>
        <v>1.42115649462768</v>
      </c>
      <c r="BR810" s="54">
        <f>'Norm-coeff'!$C$5+$AX810*'Norm-coeff'!$D$5+$AY810*'Norm-coeff'!$E$5+$AZ810*'Norm-coeff'!$F$5+$BA810*'Norm-coeff'!$G$5+$BB810*'Norm-coeff'!$H$5+$BC810*'Norm-coeff'!$I$5+$BD810*'Norm-coeff'!$J$5+$BE810*'Norm-coeff'!$K$5+$BF810*'Norm-coeff'!$L$5+$BG810*'Norm-coeff'!$M$5+$BH810*'Norm-coeff'!$N$5+$BI810*'Norm-coeff'!$O$5</f>
        <v>1.0553329241296201</v>
      </c>
      <c r="BS810" s="54">
        <f>'Norm-coeff'!$C$6+$AX810*'Norm-coeff'!$D$6+$AY810*'Norm-coeff'!$E$6+$AZ810*'Norm-coeff'!$F$6+$BA810*'Norm-coeff'!$G$6+$BB810*'Norm-coeff'!$H$6+$BC810*'Norm-coeff'!$I$6+$BD810*'Norm-coeff'!$J$6+$BE810*'Norm-coeff'!$K$6+$BF810*'Norm-coeff'!$L$6+$BG810*'Norm-coeff'!$M$6+$BH810*'Norm-coeff'!$N$6+$BI810*'Norm-coeff'!$O$6</f>
        <v>-1.48700885495103E-2</v>
      </c>
      <c r="BT810" s="54">
        <f>'Norm-coeff'!$C$7+$AX810*'Norm-coeff'!$D$7+$AY810*'Norm-coeff'!$E$7+$AZ810*'Norm-coeff'!$F$7+$BA810*'Norm-coeff'!$G$7+$BB810*'Norm-coeff'!$H$7+$BC810*'Norm-coeff'!$I$7+$BD810*'Norm-coeff'!$J$7+$BE810*'Norm-coeff'!$K$7+$BF810*'Norm-coeff'!$L$7+$BG810*'Norm-coeff'!$M$7+$BH810*'Norm-coeff'!$N$7+$BI810*'Norm-coeff'!$O$7</f>
        <v>2.0907583608832998</v>
      </c>
      <c r="BU810" s="54">
        <f>'Norm-coeff'!$C$8+$AX810*'Norm-coeff'!$D$8+$AY810*'Norm-coeff'!$E$8+$AZ810*'Norm-coeff'!$F$8+$BA810*'Norm-coeff'!$G$8+$BB810*'Norm-coeff'!$H$8+$BC810*'Norm-coeff'!$I$8+$BD810*'Norm-coeff'!$J$8+$BE810*'Norm-coeff'!$K$8+$BF810*'Norm-coeff'!$L$8+$BG810*'Norm-coeff'!$M$8+$BH810*'Norm-coeff'!$N$8+$BI810*'Norm-coeff'!$O$8</f>
        <v>0.65894159836244504</v>
      </c>
      <c r="BV810" s="54">
        <f>'Norm-coeff'!$C$9+$AX810*'Norm-coeff'!$D$9+$AY810*'Norm-coeff'!$E$9+$AZ810*'Norm-coeff'!$F$9+$BA810*'Norm-coeff'!$G$9+$BB810*'Norm-coeff'!$H$9+$BC810*'Norm-coeff'!$I$9+$BD810*'Norm-coeff'!$J$9+$BE810*'Norm-coeff'!$K$9+$BF810*'Norm-coeff'!$L$9+$BG810*'Norm-coeff'!$M$9+$BH810*'Norm-coeff'!$N$9+$BI810*'Norm-coeff'!$O$9</f>
        <v>1.48961085014701</v>
      </c>
      <c r="BW810" s="54">
        <f>'Norm-coeff'!$C$10+$AX810*'Norm-coeff'!$D$10+$AY810*'Norm-coeff'!$E$10+$AZ810*'Norm-coeff'!$F$10+$BA810*'Norm-coeff'!$G$10+$BB810*'Norm-coeff'!$H$10+$BC810*'Norm-coeff'!$I$10+$BD810*'Norm-coeff'!$J$10+$BE810*'Norm-coeff'!$K$10+$BF810*'Norm-coeff'!$L$10+$BG810*'Norm-coeff'!$M$10+$BH810*'Norm-coeff'!$N$10+$BI810*'Norm-coeff'!$O$10</f>
        <v>1.42058735749591</v>
      </c>
      <c r="BX810" s="54">
        <f>'Norm-coeff'!$C$11+$AX810*'Norm-coeff'!$D$11+$AY810*'Norm-coeff'!$E$11+$AZ810*'Norm-coeff'!$F$11+$BA810*'Norm-coeff'!$G$11+$BB810*'Norm-coeff'!$H$11+$BC810*'Norm-coeff'!$I$11+$BD810*'Norm-coeff'!$J$11+$BE810*'Norm-coeff'!$K$11+$BF810*'Norm-coeff'!$L$11+$BG810*'Norm-coeff'!$M$11+$BH810*'Norm-coeff'!$N$11+$BI810*'Norm-coeff'!$O$11</f>
        <v>0.221233014421479</v>
      </c>
      <c r="BY810" s="54">
        <f>'Norm-coeff'!$C$12+$AX810*'Norm-coeff'!$D$12+$AY810*'Norm-coeff'!$E$12+$AZ810*'Norm-coeff'!$F$12+$BA810*'Norm-coeff'!$G$12+$BB810*'Norm-coeff'!$H$12+$BC810*'Norm-coeff'!$I$12+$BD810*'Norm-coeff'!$J$12+$BE810*'Norm-coeff'!$K$12+$BF810*'Norm-coeff'!$L$12+$BG810*'Norm-coeff'!$M$12+$BH810*'Norm-coeff'!$N$12+$BI810*'Norm-coeff'!$O$12</f>
        <v>0.283527502056037</v>
      </c>
      <c r="BZ810" s="54">
        <f>'Norm-coeff'!$C$13+$AX810*'Norm-coeff'!$D$13+$AY810*'Norm-coeff'!$E$13+$AZ810*'Norm-coeff'!$F$13+$BA810*'Norm-coeff'!$G$13+$BB810*'Norm-coeff'!$H$13+$BC810*'Norm-coeff'!$I$13+$BD810*'Norm-coeff'!$J$13+$BE810*'Norm-coeff'!$K$13+$BF810*'Norm-coeff'!$L$13+$BG810*'Norm-coeff'!$M$13+$BH810*'Norm-coeff'!$N$13+$BI810*'Norm-coeff'!$O$13</f>
        <v>-4.1864930554451202E-2</v>
      </c>
      <c r="CA810" s="54">
        <f>'Norm-coeff'!$C$14+$AX810*'Norm-coeff'!$D$14+$AY810*'Norm-coeff'!$E$14+$AZ810*'Norm-coeff'!$F$14+$BA810*'Norm-coeff'!$G$14+$BB810*'Norm-coeff'!$H$14+$BC810*'Norm-coeff'!$I$14+$BD810*'Norm-coeff'!$J$14+$BE810*'Norm-coeff'!$K$14+$BF810*'Norm-coeff'!$L$14+$BG810*'Norm-coeff'!$M$14+$BH810*'Norm-coeff'!$N$14+$BI810*'Norm-coeff'!$O$14</f>
        <v>4.2526983164477103</v>
      </c>
      <c r="CC810" s="54">
        <f t="shared" si="2394"/>
        <v>0</v>
      </c>
      <c r="CG810" s="54">
        <f t="shared" si="2270"/>
        <v>0</v>
      </c>
      <c r="CH810" s="54">
        <f t="shared" si="2248"/>
        <v>0</v>
      </c>
      <c r="CI810" s="54">
        <f t="shared" si="2271"/>
        <v>0</v>
      </c>
      <c r="CJ810" s="56">
        <f t="shared" si="2272"/>
        <v>0</v>
      </c>
      <c r="CK810" s="54">
        <f t="shared" si="2273"/>
        <v>0</v>
      </c>
      <c r="CL810" s="54">
        <f t="shared" si="2274"/>
        <v>0</v>
      </c>
      <c r="CM810" s="54">
        <f t="shared" si="2275"/>
        <v>0</v>
      </c>
      <c r="CN810" s="54">
        <f t="shared" si="2276"/>
        <v>0</v>
      </c>
      <c r="CO810" s="54">
        <f t="shared" si="2277"/>
        <v>0</v>
      </c>
      <c r="CP810" s="54">
        <f t="shared" si="2278"/>
        <v>0</v>
      </c>
      <c r="CQ810" s="54">
        <f t="shared" si="2279"/>
        <v>0</v>
      </c>
      <c r="CR810" s="54">
        <f t="shared" si="2280"/>
        <v>0</v>
      </c>
      <c r="CS810" s="54">
        <f t="shared" si="2281"/>
        <v>0</v>
      </c>
      <c r="CU810" s="54">
        <f t="shared" si="2282"/>
        <v>0</v>
      </c>
      <c r="CV810" s="54">
        <f t="shared" si="2283"/>
        <v>0</v>
      </c>
      <c r="CW810" s="54">
        <f t="shared" si="2284"/>
        <v>0</v>
      </c>
      <c r="CX810" s="54">
        <f t="shared" si="2285"/>
        <v>0</v>
      </c>
      <c r="CZ810" s="54">
        <f t="shared" si="2286"/>
        <v>0</v>
      </c>
      <c r="DA810" s="54">
        <f t="shared" si="2287"/>
        <v>0</v>
      </c>
      <c r="DB810" s="54">
        <f t="shared" si="2288"/>
        <v>0</v>
      </c>
      <c r="DC810" s="54">
        <f t="shared" si="2289"/>
        <v>0</v>
      </c>
      <c r="DD810" s="54">
        <f t="shared" si="2290"/>
        <v>0</v>
      </c>
      <c r="DE810" s="54">
        <f t="shared" si="2291"/>
        <v>0</v>
      </c>
      <c r="DF810" s="54">
        <f t="shared" si="2292"/>
        <v>0</v>
      </c>
      <c r="DG810" s="54">
        <f t="shared" si="2293"/>
        <v>2</v>
      </c>
      <c r="DH810" s="71">
        <f t="shared" si="2294"/>
        <v>0</v>
      </c>
      <c r="DI810" s="71">
        <f t="shared" si="2295"/>
        <v>0</v>
      </c>
      <c r="DJ810" s="54">
        <f t="shared" si="2296"/>
        <v>0</v>
      </c>
      <c r="DK810" s="54">
        <f t="shared" si="2297"/>
        <v>2</v>
      </c>
      <c r="DL810" s="4">
        <f t="shared" si="2222"/>
        <v>0</v>
      </c>
      <c r="DM810" s="3">
        <f t="shared" si="2298"/>
        <v>0</v>
      </c>
      <c r="DN810" s="3">
        <f t="shared" si="2299"/>
        <v>0</v>
      </c>
      <c r="DO810" s="4" t="e">
        <f t="shared" si="2300"/>
        <v>#DIV/0!</v>
      </c>
      <c r="DP810" s="57"/>
      <c r="DQ810" s="57"/>
      <c r="DR810" s="56">
        <f t="shared" si="2223"/>
        <v>2</v>
      </c>
      <c r="DS810" s="56">
        <f t="shared" si="2224"/>
        <v>0</v>
      </c>
      <c r="DT810" s="38">
        <f t="shared" si="2225"/>
        <v>0</v>
      </c>
      <c r="DU810" s="38">
        <f t="shared" si="2301"/>
        <v>2</v>
      </c>
      <c r="DV810" s="38">
        <f t="shared" si="2226"/>
        <v>0</v>
      </c>
      <c r="DW810" s="39">
        <f t="shared" si="2227"/>
        <v>0</v>
      </c>
      <c r="DX810" s="39">
        <f t="shared" si="2228"/>
        <v>0</v>
      </c>
      <c r="DY810" s="39">
        <f t="shared" si="2229"/>
        <v>0</v>
      </c>
      <c r="DZ810" s="39">
        <f t="shared" si="2230"/>
        <v>0</v>
      </c>
      <c r="EA810" s="39">
        <f t="shared" si="2231"/>
        <v>0</v>
      </c>
      <c r="EB810" s="37" t="e">
        <f t="shared" si="2302"/>
        <v>#DIV/0!</v>
      </c>
      <c r="EC810" s="37" t="e">
        <f t="shared" si="2303"/>
        <v>#DIV/0!</v>
      </c>
      <c r="ED810" s="37" t="e">
        <f t="shared" si="2304"/>
        <v>#DIV/0!</v>
      </c>
      <c r="EE810" s="37" t="e">
        <f t="shared" si="2305"/>
        <v>#DIV/0!</v>
      </c>
      <c r="EF810" s="39" t="e">
        <f t="shared" si="2306"/>
        <v>#DIV/0!</v>
      </c>
      <c r="EG810" s="37" t="e">
        <f t="shared" si="2307"/>
        <v>#DIV/0!</v>
      </c>
      <c r="EH810" s="37" t="e">
        <f t="shared" si="2308"/>
        <v>#DIV/0!</v>
      </c>
      <c r="EI810" s="11" t="b">
        <f t="shared" si="2309"/>
        <v>1</v>
      </c>
      <c r="EJ810" s="11" t="b">
        <f t="shared" si="2310"/>
        <v>0</v>
      </c>
      <c r="EK810" s="39" t="e">
        <f t="shared" si="2311"/>
        <v>#DIV/0!</v>
      </c>
      <c r="EL810" s="39" t="e">
        <f t="shared" si="2312"/>
        <v>#DIV/0!</v>
      </c>
      <c r="EM810" s="39" t="e">
        <f t="shared" si="2313"/>
        <v>#DIV/0!</v>
      </c>
      <c r="EN810" s="39" t="e">
        <f t="shared" si="2314"/>
        <v>#DIV/0!</v>
      </c>
      <c r="EO810" s="39" t="e">
        <f t="shared" si="2315"/>
        <v>#DIV/0!</v>
      </c>
      <c r="EP810" s="39" t="e">
        <f t="shared" si="2316"/>
        <v>#DIV/0!</v>
      </c>
      <c r="EQ810" s="39" t="e">
        <f t="shared" si="2317"/>
        <v>#DIV/0!</v>
      </c>
      <c r="ER810" s="39" t="e">
        <f t="shared" si="2318"/>
        <v>#DIV/0!</v>
      </c>
      <c r="ES810" s="58" t="str">
        <f t="shared" si="2319"/>
        <v>(OH,F,Cl)-dominate amphibole</v>
      </c>
      <c r="ET810" s="58" t="e">
        <f t="shared" si="2320"/>
        <v>#N/A</v>
      </c>
      <c r="EU810" s="56">
        <f t="shared" si="2232"/>
        <v>0</v>
      </c>
      <c r="EV810" s="56">
        <f t="shared" si="2233"/>
        <v>0</v>
      </c>
      <c r="EW810" s="56">
        <f t="shared" si="2234"/>
        <v>0</v>
      </c>
      <c r="EX810" s="56">
        <f t="shared" si="2235"/>
        <v>0</v>
      </c>
      <c r="EY810" s="56">
        <f t="shared" si="2236"/>
        <v>0</v>
      </c>
      <c r="EZ810" s="56">
        <f t="shared" si="2237"/>
        <v>0</v>
      </c>
      <c r="FA810" s="39">
        <f t="shared" si="2238"/>
        <v>0</v>
      </c>
      <c r="FB810" s="39">
        <f t="shared" si="2239"/>
        <v>0</v>
      </c>
      <c r="FC810" s="54">
        <f t="shared" si="2240"/>
        <v>0</v>
      </c>
      <c r="FD810" s="54">
        <f t="shared" si="2241"/>
        <v>0</v>
      </c>
      <c r="FE810" s="39">
        <f t="shared" si="2242"/>
        <v>0</v>
      </c>
      <c r="FF810" s="54">
        <f t="shared" si="2243"/>
        <v>0</v>
      </c>
      <c r="FG810" s="39">
        <f t="shared" si="2244"/>
        <v>0</v>
      </c>
      <c r="FH810" s="39">
        <f t="shared" si="2321"/>
        <v>0</v>
      </c>
      <c r="FI810" s="39">
        <f t="shared" si="2322"/>
        <v>0</v>
      </c>
      <c r="FJ810" s="39">
        <f t="shared" si="2323"/>
        <v>0</v>
      </c>
      <c r="FK810" s="39" t="e">
        <f t="shared" si="2324"/>
        <v>#DIV/0!</v>
      </c>
      <c r="FL810" s="39" t="e">
        <f t="shared" si="2325"/>
        <v>#DIV/0!</v>
      </c>
      <c r="FM810" s="39" t="e">
        <f t="shared" si="2326"/>
        <v>#DIV/0!</v>
      </c>
      <c r="FN810" s="39">
        <f t="shared" si="2327"/>
        <v>1</v>
      </c>
      <c r="FO810" s="39">
        <f t="shared" si="2245"/>
        <v>0</v>
      </c>
      <c r="FP810" s="39">
        <f t="shared" si="2246"/>
        <v>0</v>
      </c>
      <c r="FQ810" s="39">
        <f t="shared" si="2247"/>
        <v>0</v>
      </c>
      <c r="FR810" s="39">
        <f t="shared" si="2328"/>
        <v>0</v>
      </c>
      <c r="FS810" s="39">
        <f t="shared" si="2329"/>
        <v>0</v>
      </c>
      <c r="FU810" s="39" t="e">
        <f t="shared" si="2330"/>
        <v>#DIV/0!</v>
      </c>
      <c r="FV810" s="39" t="e">
        <f t="shared" si="2331"/>
        <v>#DIV/0!</v>
      </c>
      <c r="FW810" s="39" t="e">
        <f t="shared" si="2332"/>
        <v>#DIV/0!</v>
      </c>
      <c r="FY810" s="39" t="e">
        <f t="shared" si="2333"/>
        <v>#DIV/0!</v>
      </c>
      <c r="FZ810" s="39" t="e">
        <f t="shared" si="2334"/>
        <v>#DIV/0!</v>
      </c>
      <c r="GA810" s="39" t="e">
        <f t="shared" si="2335"/>
        <v>#DIV/0!</v>
      </c>
      <c r="GB810" s="39" t="e">
        <f t="shared" si="2336"/>
        <v>#DIV/0!</v>
      </c>
      <c r="GC810" s="39" t="e">
        <f t="shared" si="2337"/>
        <v>#DIV/0!</v>
      </c>
      <c r="GD810" s="39" t="e">
        <f t="shared" si="2338"/>
        <v>#DIV/0!</v>
      </c>
      <c r="GE810" s="39" t="e">
        <f t="shared" si="2339"/>
        <v>#DIV/0!</v>
      </c>
      <c r="GF810" s="39" t="e">
        <f t="shared" si="2340"/>
        <v>#DIV/0!</v>
      </c>
      <c r="GG810" s="39" t="e">
        <f t="shared" si="2341"/>
        <v>#DIV/0!</v>
      </c>
      <c r="GH810" s="39" t="e">
        <f t="shared" si="2342"/>
        <v>#DIV/0!</v>
      </c>
      <c r="GI810" s="39"/>
      <c r="GJ810" s="39" t="e">
        <f t="shared" si="2343"/>
        <v>#DIV/0!</v>
      </c>
      <c r="GK810" s="39" t="e">
        <f t="shared" si="2344"/>
        <v>#DIV/0!</v>
      </c>
      <c r="GL810" s="39" t="e">
        <f t="shared" si="2345"/>
        <v>#DIV/0!</v>
      </c>
      <c r="GM810" s="39" t="e">
        <f t="shared" si="2346"/>
        <v>#DIV/0!</v>
      </c>
      <c r="GN810" s="39" t="e">
        <f t="shared" si="2347"/>
        <v>#DIV/0!</v>
      </c>
      <c r="GO810" s="57"/>
      <c r="GP810" s="57" t="e">
        <f t="shared" si="2348"/>
        <v>#DIV/0!</v>
      </c>
      <c r="GQ810" s="59" t="e">
        <f t="shared" si="2349"/>
        <v>#DIV/0!</v>
      </c>
      <c r="GR810" s="41" t="e">
        <f t="shared" si="2350"/>
        <v>#DIV/0!</v>
      </c>
      <c r="GS810" s="57" t="e">
        <f t="shared" si="2351"/>
        <v>#DIV/0!</v>
      </c>
      <c r="GT810" s="57" t="e">
        <f t="shared" si="2352"/>
        <v>#DIV/0!</v>
      </c>
      <c r="GU810" s="57" t="e">
        <f t="shared" si="2353"/>
        <v>#DIV/0!</v>
      </c>
      <c r="GV810" s="57"/>
      <c r="GW810" s="42" t="e">
        <f t="shared" si="2354"/>
        <v>#DIV/0!</v>
      </c>
      <c r="GX810" s="42" t="e">
        <f t="shared" si="2355"/>
        <v>#DIV/0!</v>
      </c>
      <c r="GY810" s="42" t="e">
        <f t="shared" si="2356"/>
        <v>#DIV/0!</v>
      </c>
      <c r="GZ810" s="57"/>
      <c r="HA810" s="2" t="e">
        <f t="shared" si="2357"/>
        <v>#DIV/0!</v>
      </c>
      <c r="HB810" s="2" t="e">
        <f t="shared" si="2358"/>
        <v>#DIV/0!</v>
      </c>
      <c r="HC810" s="2" t="e">
        <f t="shared" si="2359"/>
        <v>#DIV/0!</v>
      </c>
      <c r="HD810" s="2" t="e">
        <f t="shared" si="2360"/>
        <v>#DIV/0!</v>
      </c>
      <c r="HE810" s="2" t="e">
        <f t="shared" si="2361"/>
        <v>#DIV/0!</v>
      </c>
      <c r="HF810" s="2" t="e">
        <f t="shared" si="2362"/>
        <v>#DIV/0!</v>
      </c>
      <c r="HG810" s="2" t="e">
        <f t="shared" si="2363"/>
        <v>#DIV/0!</v>
      </c>
      <c r="HH810" s="2" t="e">
        <f t="shared" si="2364"/>
        <v>#DIV/0!</v>
      </c>
      <c r="HI810" s="2" t="e">
        <f t="shared" si="2365"/>
        <v>#DIV/0!</v>
      </c>
      <c r="HJ810" s="11" t="e">
        <f t="shared" si="2366"/>
        <v>#DIV/0!</v>
      </c>
      <c r="HK810" s="60" t="e">
        <f t="shared" si="2367"/>
        <v>#DIV/0!</v>
      </c>
      <c r="HL810" s="57"/>
      <c r="HM810" s="57" t="e">
        <f t="shared" si="2368"/>
        <v>#DIV/0!</v>
      </c>
      <c r="HN810" s="57" t="e">
        <f t="shared" si="2369"/>
        <v>#DIV/0!</v>
      </c>
      <c r="HO810" s="57" t="e">
        <f t="shared" si="2370"/>
        <v>#DIV/0!</v>
      </c>
      <c r="HP810" s="57" t="e">
        <f t="shared" si="2371"/>
        <v>#DIV/0!</v>
      </c>
      <c r="HQ810" s="57" t="e">
        <f t="shared" si="2372"/>
        <v>#DIV/0!</v>
      </c>
      <c r="HR810" s="57"/>
      <c r="HS810" s="57" t="e">
        <f t="shared" si="2373"/>
        <v>#DIV/0!</v>
      </c>
      <c r="HT810" s="57" t="e">
        <f t="shared" si="2374"/>
        <v>#DIV/0!</v>
      </c>
      <c r="HU810" s="57" t="e">
        <f t="shared" si="2375"/>
        <v>#DIV/0!</v>
      </c>
      <c r="HV810" s="57" t="e">
        <f t="shared" si="2376"/>
        <v>#DIV/0!</v>
      </c>
      <c r="HW810" s="57" t="e">
        <f t="shared" si="2377"/>
        <v>#DIV/0!</v>
      </c>
      <c r="HX810" s="57"/>
      <c r="HY810" s="57" t="e">
        <f t="shared" si="2378"/>
        <v>#DIV/0!</v>
      </c>
      <c r="HZ810" s="57" t="e">
        <f t="shared" si="2379"/>
        <v>#DIV/0!</v>
      </c>
      <c r="IA810" s="57"/>
      <c r="IB810" s="61">
        <f t="shared" si="2380"/>
        <v>0</v>
      </c>
      <c r="IC810" s="57" t="str">
        <f t="shared" si="2381"/>
        <v/>
      </c>
      <c r="ID810" s="42"/>
      <c r="IE810" s="2" t="str">
        <f t="shared" si="2382"/>
        <v/>
      </c>
      <c r="IF810" s="60" t="e">
        <f t="shared" si="2383"/>
        <v>#DIV/0!</v>
      </c>
      <c r="IG810" s="60" t="str">
        <f t="shared" si="2384"/>
        <v/>
      </c>
      <c r="IH810" s="60" t="str">
        <f t="shared" si="2385"/>
        <v>zinco-</v>
      </c>
      <c r="II810" s="60" t="str">
        <f t="shared" si="2386"/>
        <v>mangano-</v>
      </c>
      <c r="IJ810" s="60" t="e">
        <f t="shared" si="2387"/>
        <v>#DIV/0!</v>
      </c>
      <c r="IK810" s="60" t="e">
        <f t="shared" si="2388"/>
        <v>#DIV/0!</v>
      </c>
      <c r="IL810" s="60" t="e">
        <f t="shared" si="2389"/>
        <v>#DIV/0!</v>
      </c>
      <c r="IM810" s="60" t="e">
        <f t="shared" si="2390"/>
        <v>#DIV/0!</v>
      </c>
      <c r="IN810" s="60" t="str">
        <f t="shared" si="2391"/>
        <v/>
      </c>
      <c r="IO810" s="60" t="str">
        <f t="shared" si="2392"/>
        <v/>
      </c>
      <c r="IP810" s="57"/>
      <c r="IQ810" s="57" t="str">
        <f t="shared" si="2393"/>
        <v>ERROR!!</v>
      </c>
    </row>
    <row r="811" spans="24:251">
      <c r="X811" s="29">
        <f t="shared" si="2249"/>
        <v>0</v>
      </c>
      <c r="Y811" s="29">
        <f t="shared" si="2250"/>
        <v>0</v>
      </c>
      <c r="Z811" s="29" t="e">
        <f t="shared" si="2251"/>
        <v>#DIV/0!</v>
      </c>
      <c r="AA811" s="29" t="e">
        <f t="shared" si="2252"/>
        <v>#DIV/0!</v>
      </c>
      <c r="AB811" s="29" t="e">
        <f t="shared" si="2253"/>
        <v>#DIV/0!</v>
      </c>
      <c r="AC811" s="29" t="e">
        <f t="shared" si="2254"/>
        <v>#DIV/0!</v>
      </c>
      <c r="AF811" s="23">
        <v>60.084299999999999</v>
      </c>
      <c r="AG811" s="23">
        <v>79.878799999999998</v>
      </c>
      <c r="AH811" s="23">
        <v>101.96120000000001</v>
      </c>
      <c r="AI811" s="23">
        <v>151.99039999999999</v>
      </c>
      <c r="AJ811" s="23">
        <v>159.69</v>
      </c>
      <c r="AK811" s="23">
        <v>71.846400000000003</v>
      </c>
      <c r="AL811" s="23">
        <v>70.9375</v>
      </c>
      <c r="AM811" s="23">
        <v>40.304400000000001</v>
      </c>
      <c r="AN811" s="23">
        <v>56.077399999999997</v>
      </c>
      <c r="AO811" s="23">
        <v>61.978999999999999</v>
      </c>
      <c r="AP811" s="23">
        <v>94.195999999999998</v>
      </c>
      <c r="AQ811" s="23">
        <v>18.998000000000001</v>
      </c>
      <c r="AR811" s="23">
        <v>35.450000000000003</v>
      </c>
      <c r="AS811" s="23">
        <v>29.88</v>
      </c>
      <c r="AT811" s="23">
        <v>74.691999999999993</v>
      </c>
      <c r="AU811" s="23">
        <v>81.39</v>
      </c>
      <c r="AX811" s="54">
        <f t="shared" si="2255"/>
        <v>0</v>
      </c>
      <c r="AY811" s="54">
        <f t="shared" si="2256"/>
        <v>0</v>
      </c>
      <c r="AZ811" s="54">
        <f t="shared" si="2257"/>
        <v>0</v>
      </c>
      <c r="BA811" s="54">
        <f t="shared" si="2258"/>
        <v>0</v>
      </c>
      <c r="BB811" s="54">
        <f t="shared" si="2259"/>
        <v>0</v>
      </c>
      <c r="BC811" s="54">
        <f t="shared" si="2260"/>
        <v>0</v>
      </c>
      <c r="BD811" s="54">
        <f t="shared" si="2261"/>
        <v>0</v>
      </c>
      <c r="BE811" s="54">
        <f t="shared" si="2262"/>
        <v>0</v>
      </c>
      <c r="BF811" s="54">
        <f t="shared" si="2263"/>
        <v>0</v>
      </c>
      <c r="BG811" s="54">
        <f t="shared" si="2264"/>
        <v>0</v>
      </c>
      <c r="BH811" s="54">
        <f t="shared" si="2265"/>
        <v>0</v>
      </c>
      <c r="BI811" s="54">
        <f t="shared" si="2266"/>
        <v>0</v>
      </c>
      <c r="BJ811" s="54">
        <f t="shared" si="2267"/>
        <v>0</v>
      </c>
      <c r="BK811" s="54">
        <f t="shared" si="2268"/>
        <v>0</v>
      </c>
      <c r="BL811" s="54">
        <f t="shared" si="2269"/>
        <v>0</v>
      </c>
      <c r="BM811" s="42"/>
      <c r="BO811" s="54">
        <f>'Norm-coeff'!$C$2+$AX811*'Norm-coeff'!$D$2+$AY811*'Norm-coeff'!$E$2+$AZ811*'Norm-coeff'!$F$2+$BA811*'Norm-coeff'!$G$2+$BB811*'Norm-coeff'!$H$2+$BC811*'Norm-coeff'!$I$2+$BD811*'Norm-coeff'!$J$2+$BE811*'Norm-coeff'!$K$2+$BF811*'Norm-coeff'!$L$2+$BG811*'Norm-coeff'!$M$2+$BH811*'Norm-coeff'!$N$2+$BI811*'Norm-coeff'!$O$2</f>
        <v>5.4045421474420303</v>
      </c>
      <c r="BP811" s="54">
        <f>'Norm-coeff'!$C$3+$AX811*'Norm-coeff'!$D$3+$AY811*'Norm-coeff'!$E$3+$AZ811*'Norm-coeff'!$F$3+$BA811*'Norm-coeff'!$G$3+$BB811*'Norm-coeff'!$H$3+$BC811*'Norm-coeff'!$I$3+$BD811*'Norm-coeff'!$J$3+$BE811*'Norm-coeff'!$K$3+$BF811*'Norm-coeff'!$L$3+$BG811*'Norm-coeff'!$M$3+$BH811*'Norm-coeff'!$N$3+$BI811*'Norm-coeff'!$O$3</f>
        <v>3.15319116612705</v>
      </c>
      <c r="BQ811" s="54">
        <f>'Norm-coeff'!$C$4+$AX811*'Norm-coeff'!$D$4+$AY811*'Norm-coeff'!$E$4+$AZ811*'Norm-coeff'!$F$4+$BA811*'Norm-coeff'!$G$4+$BB811*'Norm-coeff'!$H$4+$BC811*'Norm-coeff'!$I$4+$BD811*'Norm-coeff'!$J$4+$BE811*'Norm-coeff'!$K$4+$BF811*'Norm-coeff'!$L$4+$BG811*'Norm-coeff'!$M$4+$BH811*'Norm-coeff'!$N$4+$BI811*'Norm-coeff'!$O$4</f>
        <v>1.42115649462768</v>
      </c>
      <c r="BR811" s="54">
        <f>'Norm-coeff'!$C$5+$AX811*'Norm-coeff'!$D$5+$AY811*'Norm-coeff'!$E$5+$AZ811*'Norm-coeff'!$F$5+$BA811*'Norm-coeff'!$G$5+$BB811*'Norm-coeff'!$H$5+$BC811*'Norm-coeff'!$I$5+$BD811*'Norm-coeff'!$J$5+$BE811*'Norm-coeff'!$K$5+$BF811*'Norm-coeff'!$L$5+$BG811*'Norm-coeff'!$M$5+$BH811*'Norm-coeff'!$N$5+$BI811*'Norm-coeff'!$O$5</f>
        <v>1.0553329241296201</v>
      </c>
      <c r="BS811" s="54">
        <f>'Norm-coeff'!$C$6+$AX811*'Norm-coeff'!$D$6+$AY811*'Norm-coeff'!$E$6+$AZ811*'Norm-coeff'!$F$6+$BA811*'Norm-coeff'!$G$6+$BB811*'Norm-coeff'!$H$6+$BC811*'Norm-coeff'!$I$6+$BD811*'Norm-coeff'!$J$6+$BE811*'Norm-coeff'!$K$6+$BF811*'Norm-coeff'!$L$6+$BG811*'Norm-coeff'!$M$6+$BH811*'Norm-coeff'!$N$6+$BI811*'Norm-coeff'!$O$6</f>
        <v>-1.48700885495103E-2</v>
      </c>
      <c r="BT811" s="54">
        <f>'Norm-coeff'!$C$7+$AX811*'Norm-coeff'!$D$7+$AY811*'Norm-coeff'!$E$7+$AZ811*'Norm-coeff'!$F$7+$BA811*'Norm-coeff'!$G$7+$BB811*'Norm-coeff'!$H$7+$BC811*'Norm-coeff'!$I$7+$BD811*'Norm-coeff'!$J$7+$BE811*'Norm-coeff'!$K$7+$BF811*'Norm-coeff'!$L$7+$BG811*'Norm-coeff'!$M$7+$BH811*'Norm-coeff'!$N$7+$BI811*'Norm-coeff'!$O$7</f>
        <v>2.0907583608832998</v>
      </c>
      <c r="BU811" s="54">
        <f>'Norm-coeff'!$C$8+$AX811*'Norm-coeff'!$D$8+$AY811*'Norm-coeff'!$E$8+$AZ811*'Norm-coeff'!$F$8+$BA811*'Norm-coeff'!$G$8+$BB811*'Norm-coeff'!$H$8+$BC811*'Norm-coeff'!$I$8+$BD811*'Norm-coeff'!$J$8+$BE811*'Norm-coeff'!$K$8+$BF811*'Norm-coeff'!$L$8+$BG811*'Norm-coeff'!$M$8+$BH811*'Norm-coeff'!$N$8+$BI811*'Norm-coeff'!$O$8</f>
        <v>0.65894159836244504</v>
      </c>
      <c r="BV811" s="54">
        <f>'Norm-coeff'!$C$9+$AX811*'Norm-coeff'!$D$9+$AY811*'Norm-coeff'!$E$9+$AZ811*'Norm-coeff'!$F$9+$BA811*'Norm-coeff'!$G$9+$BB811*'Norm-coeff'!$H$9+$BC811*'Norm-coeff'!$I$9+$BD811*'Norm-coeff'!$J$9+$BE811*'Norm-coeff'!$K$9+$BF811*'Norm-coeff'!$L$9+$BG811*'Norm-coeff'!$M$9+$BH811*'Norm-coeff'!$N$9+$BI811*'Norm-coeff'!$O$9</f>
        <v>1.48961085014701</v>
      </c>
      <c r="BW811" s="54">
        <f>'Norm-coeff'!$C$10+$AX811*'Norm-coeff'!$D$10+$AY811*'Norm-coeff'!$E$10+$AZ811*'Norm-coeff'!$F$10+$BA811*'Norm-coeff'!$G$10+$BB811*'Norm-coeff'!$H$10+$BC811*'Norm-coeff'!$I$10+$BD811*'Norm-coeff'!$J$10+$BE811*'Norm-coeff'!$K$10+$BF811*'Norm-coeff'!$L$10+$BG811*'Norm-coeff'!$M$10+$BH811*'Norm-coeff'!$N$10+$BI811*'Norm-coeff'!$O$10</f>
        <v>1.42058735749591</v>
      </c>
      <c r="BX811" s="54">
        <f>'Norm-coeff'!$C$11+$AX811*'Norm-coeff'!$D$11+$AY811*'Norm-coeff'!$E$11+$AZ811*'Norm-coeff'!$F$11+$BA811*'Norm-coeff'!$G$11+$BB811*'Norm-coeff'!$H$11+$BC811*'Norm-coeff'!$I$11+$BD811*'Norm-coeff'!$J$11+$BE811*'Norm-coeff'!$K$11+$BF811*'Norm-coeff'!$L$11+$BG811*'Norm-coeff'!$M$11+$BH811*'Norm-coeff'!$N$11+$BI811*'Norm-coeff'!$O$11</f>
        <v>0.221233014421479</v>
      </c>
      <c r="BY811" s="54">
        <f>'Norm-coeff'!$C$12+$AX811*'Norm-coeff'!$D$12+$AY811*'Norm-coeff'!$E$12+$AZ811*'Norm-coeff'!$F$12+$BA811*'Norm-coeff'!$G$12+$BB811*'Norm-coeff'!$H$12+$BC811*'Norm-coeff'!$I$12+$BD811*'Norm-coeff'!$J$12+$BE811*'Norm-coeff'!$K$12+$BF811*'Norm-coeff'!$L$12+$BG811*'Norm-coeff'!$M$12+$BH811*'Norm-coeff'!$N$12+$BI811*'Norm-coeff'!$O$12</f>
        <v>0.283527502056037</v>
      </c>
      <c r="BZ811" s="54">
        <f>'Norm-coeff'!$C$13+$AX811*'Norm-coeff'!$D$13+$AY811*'Norm-coeff'!$E$13+$AZ811*'Norm-coeff'!$F$13+$BA811*'Norm-coeff'!$G$13+$BB811*'Norm-coeff'!$H$13+$BC811*'Norm-coeff'!$I$13+$BD811*'Norm-coeff'!$J$13+$BE811*'Norm-coeff'!$K$13+$BF811*'Norm-coeff'!$L$13+$BG811*'Norm-coeff'!$M$13+$BH811*'Norm-coeff'!$N$13+$BI811*'Norm-coeff'!$O$13</f>
        <v>-4.1864930554451202E-2</v>
      </c>
      <c r="CA811" s="54">
        <f>'Norm-coeff'!$C$14+$AX811*'Norm-coeff'!$D$14+$AY811*'Norm-coeff'!$E$14+$AZ811*'Norm-coeff'!$F$14+$BA811*'Norm-coeff'!$G$14+$BB811*'Norm-coeff'!$H$14+$BC811*'Norm-coeff'!$I$14+$BD811*'Norm-coeff'!$J$14+$BE811*'Norm-coeff'!$K$14+$BF811*'Norm-coeff'!$L$14+$BG811*'Norm-coeff'!$M$14+$BH811*'Norm-coeff'!$N$14+$BI811*'Norm-coeff'!$O$14</f>
        <v>4.2526983164477103</v>
      </c>
      <c r="CC811" s="54">
        <f t="shared" si="2394"/>
        <v>0</v>
      </c>
      <c r="CG811" s="54">
        <f t="shared" si="2270"/>
        <v>0</v>
      </c>
      <c r="CH811" s="54">
        <f t="shared" si="2248"/>
        <v>0</v>
      </c>
      <c r="CI811" s="54">
        <f t="shared" si="2271"/>
        <v>0</v>
      </c>
      <c r="CJ811" s="56">
        <f t="shared" si="2272"/>
        <v>0</v>
      </c>
      <c r="CK811" s="54">
        <f t="shared" si="2273"/>
        <v>0</v>
      </c>
      <c r="CL811" s="54">
        <f t="shared" si="2274"/>
        <v>0</v>
      </c>
      <c r="CM811" s="54">
        <f t="shared" si="2275"/>
        <v>0</v>
      </c>
      <c r="CN811" s="54">
        <f t="shared" si="2276"/>
        <v>0</v>
      </c>
      <c r="CO811" s="54">
        <f t="shared" si="2277"/>
        <v>0</v>
      </c>
      <c r="CP811" s="54">
        <f t="shared" si="2278"/>
        <v>0</v>
      </c>
      <c r="CQ811" s="54">
        <f t="shared" si="2279"/>
        <v>0</v>
      </c>
      <c r="CR811" s="54">
        <f t="shared" si="2280"/>
        <v>0</v>
      </c>
      <c r="CS811" s="54">
        <f t="shared" si="2281"/>
        <v>0</v>
      </c>
      <c r="CU811" s="54">
        <f t="shared" si="2282"/>
        <v>0</v>
      </c>
      <c r="CV811" s="54">
        <f t="shared" si="2283"/>
        <v>0</v>
      </c>
      <c r="CW811" s="54">
        <f t="shared" si="2284"/>
        <v>0</v>
      </c>
      <c r="CX811" s="54">
        <f t="shared" si="2285"/>
        <v>0</v>
      </c>
      <c r="CZ811" s="54">
        <f t="shared" si="2286"/>
        <v>0</v>
      </c>
      <c r="DA811" s="54">
        <f t="shared" si="2287"/>
        <v>0</v>
      </c>
      <c r="DB811" s="54">
        <f t="shared" si="2288"/>
        <v>0</v>
      </c>
      <c r="DC811" s="54">
        <f t="shared" si="2289"/>
        <v>0</v>
      </c>
      <c r="DD811" s="54">
        <f t="shared" si="2290"/>
        <v>0</v>
      </c>
      <c r="DE811" s="54">
        <f t="shared" si="2291"/>
        <v>0</v>
      </c>
      <c r="DF811" s="54">
        <f t="shared" si="2292"/>
        <v>0</v>
      </c>
      <c r="DG811" s="54">
        <f t="shared" si="2293"/>
        <v>2</v>
      </c>
      <c r="DH811" s="71">
        <f t="shared" si="2294"/>
        <v>0</v>
      </c>
      <c r="DI811" s="71">
        <f t="shared" si="2295"/>
        <v>0</v>
      </c>
      <c r="DJ811" s="54">
        <f t="shared" si="2296"/>
        <v>0</v>
      </c>
      <c r="DK811" s="54">
        <f t="shared" si="2297"/>
        <v>2</v>
      </c>
      <c r="DL811" s="4">
        <f t="shared" si="2222"/>
        <v>0</v>
      </c>
      <c r="DM811" s="3">
        <f t="shared" si="2298"/>
        <v>0</v>
      </c>
      <c r="DN811" s="3">
        <f t="shared" si="2299"/>
        <v>0</v>
      </c>
      <c r="DO811" s="4" t="e">
        <f t="shared" si="2300"/>
        <v>#DIV/0!</v>
      </c>
      <c r="DP811" s="57"/>
      <c r="DQ811" s="57"/>
      <c r="DR811" s="56">
        <f t="shared" si="2223"/>
        <v>2</v>
      </c>
      <c r="DS811" s="56">
        <f t="shared" si="2224"/>
        <v>0</v>
      </c>
      <c r="DT811" s="38">
        <f t="shared" si="2225"/>
        <v>0</v>
      </c>
      <c r="DU811" s="38">
        <f t="shared" si="2301"/>
        <v>2</v>
      </c>
      <c r="DV811" s="38">
        <f t="shared" si="2226"/>
        <v>0</v>
      </c>
      <c r="DW811" s="39">
        <f t="shared" si="2227"/>
        <v>0</v>
      </c>
      <c r="DX811" s="39">
        <f t="shared" si="2228"/>
        <v>0</v>
      </c>
      <c r="DY811" s="39">
        <f t="shared" si="2229"/>
        <v>0</v>
      </c>
      <c r="DZ811" s="39">
        <f t="shared" si="2230"/>
        <v>0</v>
      </c>
      <c r="EA811" s="39">
        <f t="shared" si="2231"/>
        <v>0</v>
      </c>
      <c r="EB811" s="37" t="e">
        <f t="shared" si="2302"/>
        <v>#DIV/0!</v>
      </c>
      <c r="EC811" s="37" t="e">
        <f t="shared" si="2303"/>
        <v>#DIV/0!</v>
      </c>
      <c r="ED811" s="37" t="e">
        <f t="shared" si="2304"/>
        <v>#DIV/0!</v>
      </c>
      <c r="EE811" s="37" t="e">
        <f t="shared" si="2305"/>
        <v>#DIV/0!</v>
      </c>
      <c r="EF811" s="39" t="e">
        <f t="shared" si="2306"/>
        <v>#DIV/0!</v>
      </c>
      <c r="EG811" s="37" t="e">
        <f t="shared" si="2307"/>
        <v>#DIV/0!</v>
      </c>
      <c r="EH811" s="37" t="e">
        <f t="shared" si="2308"/>
        <v>#DIV/0!</v>
      </c>
      <c r="EI811" s="11" t="b">
        <f t="shared" si="2309"/>
        <v>1</v>
      </c>
      <c r="EJ811" s="11" t="b">
        <f t="shared" si="2310"/>
        <v>0</v>
      </c>
      <c r="EK811" s="39" t="e">
        <f t="shared" si="2311"/>
        <v>#DIV/0!</v>
      </c>
      <c r="EL811" s="39" t="e">
        <f t="shared" si="2312"/>
        <v>#DIV/0!</v>
      </c>
      <c r="EM811" s="39" t="e">
        <f t="shared" si="2313"/>
        <v>#DIV/0!</v>
      </c>
      <c r="EN811" s="39" t="e">
        <f t="shared" si="2314"/>
        <v>#DIV/0!</v>
      </c>
      <c r="EO811" s="39" t="e">
        <f t="shared" si="2315"/>
        <v>#DIV/0!</v>
      </c>
      <c r="EP811" s="39" t="e">
        <f t="shared" si="2316"/>
        <v>#DIV/0!</v>
      </c>
      <c r="EQ811" s="39" t="e">
        <f t="shared" si="2317"/>
        <v>#DIV/0!</v>
      </c>
      <c r="ER811" s="39" t="e">
        <f t="shared" si="2318"/>
        <v>#DIV/0!</v>
      </c>
      <c r="ES811" s="58" t="str">
        <f t="shared" si="2319"/>
        <v>(OH,F,Cl)-dominate amphibole</v>
      </c>
      <c r="ET811" s="58" t="e">
        <f t="shared" si="2320"/>
        <v>#N/A</v>
      </c>
      <c r="EU811" s="56">
        <f t="shared" si="2232"/>
        <v>0</v>
      </c>
      <c r="EV811" s="56">
        <f t="shared" si="2233"/>
        <v>0</v>
      </c>
      <c r="EW811" s="56">
        <f t="shared" si="2234"/>
        <v>0</v>
      </c>
      <c r="EX811" s="56">
        <f t="shared" si="2235"/>
        <v>0</v>
      </c>
      <c r="EY811" s="56">
        <f t="shared" si="2236"/>
        <v>0</v>
      </c>
      <c r="EZ811" s="56">
        <f t="shared" si="2237"/>
        <v>0</v>
      </c>
      <c r="FA811" s="39">
        <f t="shared" si="2238"/>
        <v>0</v>
      </c>
      <c r="FB811" s="39">
        <f t="shared" si="2239"/>
        <v>0</v>
      </c>
      <c r="FC811" s="54">
        <f t="shared" si="2240"/>
        <v>0</v>
      </c>
      <c r="FD811" s="54">
        <f t="shared" si="2241"/>
        <v>0</v>
      </c>
      <c r="FE811" s="39">
        <f t="shared" si="2242"/>
        <v>0</v>
      </c>
      <c r="FF811" s="54">
        <f t="shared" si="2243"/>
        <v>0</v>
      </c>
      <c r="FG811" s="39">
        <f t="shared" si="2244"/>
        <v>0</v>
      </c>
      <c r="FH811" s="39">
        <f t="shared" si="2321"/>
        <v>0</v>
      </c>
      <c r="FI811" s="39">
        <f t="shared" si="2322"/>
        <v>0</v>
      </c>
      <c r="FJ811" s="39">
        <f t="shared" si="2323"/>
        <v>0</v>
      </c>
      <c r="FK811" s="39" t="e">
        <f t="shared" si="2324"/>
        <v>#DIV/0!</v>
      </c>
      <c r="FL811" s="39" t="e">
        <f t="shared" si="2325"/>
        <v>#DIV/0!</v>
      </c>
      <c r="FM811" s="39" t="e">
        <f t="shared" si="2326"/>
        <v>#DIV/0!</v>
      </c>
      <c r="FN811" s="39">
        <f t="shared" si="2327"/>
        <v>1</v>
      </c>
      <c r="FO811" s="39">
        <f t="shared" si="2245"/>
        <v>0</v>
      </c>
      <c r="FP811" s="39">
        <f t="shared" si="2246"/>
        <v>0</v>
      </c>
      <c r="FQ811" s="39">
        <f t="shared" si="2247"/>
        <v>0</v>
      </c>
      <c r="FR811" s="39">
        <f t="shared" si="2328"/>
        <v>0</v>
      </c>
      <c r="FS811" s="39">
        <f t="shared" si="2329"/>
        <v>0</v>
      </c>
      <c r="FU811" s="39" t="e">
        <f t="shared" si="2330"/>
        <v>#DIV/0!</v>
      </c>
      <c r="FV811" s="39" t="e">
        <f t="shared" si="2331"/>
        <v>#DIV/0!</v>
      </c>
      <c r="FW811" s="39" t="e">
        <f t="shared" si="2332"/>
        <v>#DIV/0!</v>
      </c>
      <c r="FY811" s="39" t="e">
        <f t="shared" si="2333"/>
        <v>#DIV/0!</v>
      </c>
      <c r="FZ811" s="39" t="e">
        <f t="shared" si="2334"/>
        <v>#DIV/0!</v>
      </c>
      <c r="GA811" s="39" t="e">
        <f t="shared" si="2335"/>
        <v>#DIV/0!</v>
      </c>
      <c r="GB811" s="39" t="e">
        <f t="shared" si="2336"/>
        <v>#DIV/0!</v>
      </c>
      <c r="GC811" s="39" t="e">
        <f t="shared" si="2337"/>
        <v>#DIV/0!</v>
      </c>
      <c r="GD811" s="39" t="e">
        <f t="shared" si="2338"/>
        <v>#DIV/0!</v>
      </c>
      <c r="GE811" s="39" t="e">
        <f t="shared" si="2339"/>
        <v>#DIV/0!</v>
      </c>
      <c r="GF811" s="39" t="e">
        <f t="shared" si="2340"/>
        <v>#DIV/0!</v>
      </c>
      <c r="GG811" s="39" t="e">
        <f t="shared" si="2341"/>
        <v>#DIV/0!</v>
      </c>
      <c r="GH811" s="39" t="e">
        <f t="shared" si="2342"/>
        <v>#DIV/0!</v>
      </c>
      <c r="GI811" s="39"/>
      <c r="GJ811" s="39" t="e">
        <f t="shared" si="2343"/>
        <v>#DIV/0!</v>
      </c>
      <c r="GK811" s="39" t="e">
        <f t="shared" si="2344"/>
        <v>#DIV/0!</v>
      </c>
      <c r="GL811" s="39" t="e">
        <f t="shared" si="2345"/>
        <v>#DIV/0!</v>
      </c>
      <c r="GM811" s="39" t="e">
        <f t="shared" si="2346"/>
        <v>#DIV/0!</v>
      </c>
      <c r="GN811" s="39" t="e">
        <f t="shared" si="2347"/>
        <v>#DIV/0!</v>
      </c>
      <c r="GO811" s="57"/>
      <c r="GP811" s="57" t="e">
        <f t="shared" si="2348"/>
        <v>#DIV/0!</v>
      </c>
      <c r="GQ811" s="59" t="e">
        <f t="shared" si="2349"/>
        <v>#DIV/0!</v>
      </c>
      <c r="GR811" s="41" t="e">
        <f t="shared" si="2350"/>
        <v>#DIV/0!</v>
      </c>
      <c r="GS811" s="57" t="e">
        <f t="shared" si="2351"/>
        <v>#DIV/0!</v>
      </c>
      <c r="GT811" s="57" t="e">
        <f t="shared" si="2352"/>
        <v>#DIV/0!</v>
      </c>
      <c r="GU811" s="57" t="e">
        <f t="shared" si="2353"/>
        <v>#DIV/0!</v>
      </c>
      <c r="GV811" s="57"/>
      <c r="GW811" s="42" t="e">
        <f t="shared" si="2354"/>
        <v>#DIV/0!</v>
      </c>
      <c r="GX811" s="42" t="e">
        <f t="shared" si="2355"/>
        <v>#DIV/0!</v>
      </c>
      <c r="GY811" s="42" t="e">
        <f t="shared" si="2356"/>
        <v>#DIV/0!</v>
      </c>
      <c r="GZ811" s="57"/>
      <c r="HA811" s="2" t="e">
        <f t="shared" si="2357"/>
        <v>#DIV/0!</v>
      </c>
      <c r="HB811" s="2" t="e">
        <f t="shared" si="2358"/>
        <v>#DIV/0!</v>
      </c>
      <c r="HC811" s="2" t="e">
        <f t="shared" si="2359"/>
        <v>#DIV/0!</v>
      </c>
      <c r="HD811" s="2" t="e">
        <f t="shared" si="2360"/>
        <v>#DIV/0!</v>
      </c>
      <c r="HE811" s="2" t="e">
        <f t="shared" si="2361"/>
        <v>#DIV/0!</v>
      </c>
      <c r="HF811" s="2" t="e">
        <f t="shared" si="2362"/>
        <v>#DIV/0!</v>
      </c>
      <c r="HG811" s="2" t="e">
        <f t="shared" si="2363"/>
        <v>#DIV/0!</v>
      </c>
      <c r="HH811" s="2" t="e">
        <f t="shared" si="2364"/>
        <v>#DIV/0!</v>
      </c>
      <c r="HI811" s="2" t="e">
        <f t="shared" si="2365"/>
        <v>#DIV/0!</v>
      </c>
      <c r="HJ811" s="11" t="e">
        <f t="shared" si="2366"/>
        <v>#DIV/0!</v>
      </c>
      <c r="HK811" s="60" t="e">
        <f t="shared" si="2367"/>
        <v>#DIV/0!</v>
      </c>
      <c r="HL811" s="57"/>
      <c r="HM811" s="57" t="e">
        <f t="shared" si="2368"/>
        <v>#DIV/0!</v>
      </c>
      <c r="HN811" s="57" t="e">
        <f t="shared" si="2369"/>
        <v>#DIV/0!</v>
      </c>
      <c r="HO811" s="57" t="e">
        <f t="shared" si="2370"/>
        <v>#DIV/0!</v>
      </c>
      <c r="HP811" s="57" t="e">
        <f t="shared" si="2371"/>
        <v>#DIV/0!</v>
      </c>
      <c r="HQ811" s="57" t="e">
        <f t="shared" si="2372"/>
        <v>#DIV/0!</v>
      </c>
      <c r="HR811" s="57"/>
      <c r="HS811" s="57" t="e">
        <f t="shared" si="2373"/>
        <v>#DIV/0!</v>
      </c>
      <c r="HT811" s="57" t="e">
        <f t="shared" si="2374"/>
        <v>#DIV/0!</v>
      </c>
      <c r="HU811" s="57" t="e">
        <f t="shared" si="2375"/>
        <v>#DIV/0!</v>
      </c>
      <c r="HV811" s="57" t="e">
        <f t="shared" si="2376"/>
        <v>#DIV/0!</v>
      </c>
      <c r="HW811" s="57" t="e">
        <f t="shared" si="2377"/>
        <v>#DIV/0!</v>
      </c>
      <c r="HX811" s="57"/>
      <c r="HY811" s="57" t="e">
        <f t="shared" si="2378"/>
        <v>#DIV/0!</v>
      </c>
      <c r="HZ811" s="57" t="e">
        <f t="shared" si="2379"/>
        <v>#DIV/0!</v>
      </c>
      <c r="IA811" s="57"/>
      <c r="IB811" s="61">
        <f t="shared" si="2380"/>
        <v>0</v>
      </c>
      <c r="IC811" s="57" t="str">
        <f t="shared" si="2381"/>
        <v/>
      </c>
      <c r="ID811" s="42"/>
      <c r="IE811" s="2" t="str">
        <f t="shared" si="2382"/>
        <v/>
      </c>
      <c r="IF811" s="60" t="e">
        <f t="shared" si="2383"/>
        <v>#DIV/0!</v>
      </c>
      <c r="IG811" s="60" t="str">
        <f t="shared" si="2384"/>
        <v/>
      </c>
      <c r="IH811" s="60" t="str">
        <f t="shared" si="2385"/>
        <v>zinco-</v>
      </c>
      <c r="II811" s="60" t="str">
        <f t="shared" si="2386"/>
        <v>mangano-</v>
      </c>
      <c r="IJ811" s="60" t="e">
        <f t="shared" si="2387"/>
        <v>#DIV/0!</v>
      </c>
      <c r="IK811" s="60" t="e">
        <f t="shared" si="2388"/>
        <v>#DIV/0!</v>
      </c>
      <c r="IL811" s="60" t="e">
        <f t="shared" si="2389"/>
        <v>#DIV/0!</v>
      </c>
      <c r="IM811" s="60" t="e">
        <f t="shared" si="2390"/>
        <v>#DIV/0!</v>
      </c>
      <c r="IN811" s="60" t="str">
        <f t="shared" si="2391"/>
        <v/>
      </c>
      <c r="IO811" s="60" t="str">
        <f t="shared" si="2392"/>
        <v/>
      </c>
      <c r="IP811" s="57"/>
      <c r="IQ811" s="57" t="str">
        <f t="shared" si="2393"/>
        <v>ERROR!!</v>
      </c>
    </row>
    <row r="812" spans="24:251">
      <c r="X812" s="29">
        <f t="shared" si="2249"/>
        <v>0</v>
      </c>
      <c r="Y812" s="29">
        <f t="shared" si="2250"/>
        <v>0</v>
      </c>
      <c r="Z812" s="29" t="e">
        <f t="shared" si="2251"/>
        <v>#DIV/0!</v>
      </c>
      <c r="AA812" s="29" t="e">
        <f t="shared" si="2252"/>
        <v>#DIV/0!</v>
      </c>
      <c r="AB812" s="29" t="e">
        <f t="shared" si="2253"/>
        <v>#DIV/0!</v>
      </c>
      <c r="AC812" s="29" t="e">
        <f t="shared" si="2254"/>
        <v>#DIV/0!</v>
      </c>
      <c r="AF812" s="23">
        <v>60.084299999999999</v>
      </c>
      <c r="AG812" s="23">
        <v>79.878799999999998</v>
      </c>
      <c r="AH812" s="23">
        <v>101.96120000000001</v>
      </c>
      <c r="AI812" s="23">
        <v>151.99039999999999</v>
      </c>
      <c r="AJ812" s="23">
        <v>159.69</v>
      </c>
      <c r="AK812" s="23">
        <v>71.846400000000003</v>
      </c>
      <c r="AL812" s="23">
        <v>70.9375</v>
      </c>
      <c r="AM812" s="23">
        <v>40.304400000000001</v>
      </c>
      <c r="AN812" s="23">
        <v>56.077399999999997</v>
      </c>
      <c r="AO812" s="23">
        <v>61.978999999999999</v>
      </c>
      <c r="AP812" s="23">
        <v>94.195999999999998</v>
      </c>
      <c r="AQ812" s="23">
        <v>18.998000000000001</v>
      </c>
      <c r="AR812" s="23">
        <v>35.450000000000003</v>
      </c>
      <c r="AS812" s="23">
        <v>29.88</v>
      </c>
      <c r="AT812" s="23">
        <v>74.691999999999993</v>
      </c>
      <c r="AU812" s="23">
        <v>81.39</v>
      </c>
      <c r="AX812" s="54">
        <f t="shared" si="2255"/>
        <v>0</v>
      </c>
      <c r="AY812" s="54">
        <f t="shared" si="2256"/>
        <v>0</v>
      </c>
      <c r="AZ812" s="54">
        <f t="shared" si="2257"/>
        <v>0</v>
      </c>
      <c r="BA812" s="54">
        <f t="shared" si="2258"/>
        <v>0</v>
      </c>
      <c r="BB812" s="54">
        <f t="shared" si="2259"/>
        <v>0</v>
      </c>
      <c r="BC812" s="54">
        <f t="shared" si="2260"/>
        <v>0</v>
      </c>
      <c r="BD812" s="54">
        <f t="shared" si="2261"/>
        <v>0</v>
      </c>
      <c r="BE812" s="54">
        <f t="shared" si="2262"/>
        <v>0</v>
      </c>
      <c r="BF812" s="54">
        <f t="shared" si="2263"/>
        <v>0</v>
      </c>
      <c r="BG812" s="54">
        <f t="shared" si="2264"/>
        <v>0</v>
      </c>
      <c r="BH812" s="54">
        <f t="shared" si="2265"/>
        <v>0</v>
      </c>
      <c r="BI812" s="54">
        <f t="shared" si="2266"/>
        <v>0</v>
      </c>
      <c r="BJ812" s="54">
        <f t="shared" si="2267"/>
        <v>0</v>
      </c>
      <c r="BK812" s="54">
        <f t="shared" si="2268"/>
        <v>0</v>
      </c>
      <c r="BL812" s="54">
        <f t="shared" si="2269"/>
        <v>0</v>
      </c>
      <c r="BM812" s="42"/>
      <c r="BO812" s="54">
        <f>'Norm-coeff'!$C$2+$AX812*'Norm-coeff'!$D$2+$AY812*'Norm-coeff'!$E$2+$AZ812*'Norm-coeff'!$F$2+$BA812*'Norm-coeff'!$G$2+$BB812*'Norm-coeff'!$H$2+$BC812*'Norm-coeff'!$I$2+$BD812*'Norm-coeff'!$J$2+$BE812*'Norm-coeff'!$K$2+$BF812*'Norm-coeff'!$L$2+$BG812*'Norm-coeff'!$M$2+$BH812*'Norm-coeff'!$N$2+$BI812*'Norm-coeff'!$O$2</f>
        <v>5.4045421474420303</v>
      </c>
      <c r="BP812" s="54">
        <f>'Norm-coeff'!$C$3+$AX812*'Norm-coeff'!$D$3+$AY812*'Norm-coeff'!$E$3+$AZ812*'Norm-coeff'!$F$3+$BA812*'Norm-coeff'!$G$3+$BB812*'Norm-coeff'!$H$3+$BC812*'Norm-coeff'!$I$3+$BD812*'Norm-coeff'!$J$3+$BE812*'Norm-coeff'!$K$3+$BF812*'Norm-coeff'!$L$3+$BG812*'Norm-coeff'!$M$3+$BH812*'Norm-coeff'!$N$3+$BI812*'Norm-coeff'!$O$3</f>
        <v>3.15319116612705</v>
      </c>
      <c r="BQ812" s="54">
        <f>'Norm-coeff'!$C$4+$AX812*'Norm-coeff'!$D$4+$AY812*'Norm-coeff'!$E$4+$AZ812*'Norm-coeff'!$F$4+$BA812*'Norm-coeff'!$G$4+$BB812*'Norm-coeff'!$H$4+$BC812*'Norm-coeff'!$I$4+$BD812*'Norm-coeff'!$J$4+$BE812*'Norm-coeff'!$K$4+$BF812*'Norm-coeff'!$L$4+$BG812*'Norm-coeff'!$M$4+$BH812*'Norm-coeff'!$N$4+$BI812*'Norm-coeff'!$O$4</f>
        <v>1.42115649462768</v>
      </c>
      <c r="BR812" s="54">
        <f>'Norm-coeff'!$C$5+$AX812*'Norm-coeff'!$D$5+$AY812*'Norm-coeff'!$E$5+$AZ812*'Norm-coeff'!$F$5+$BA812*'Norm-coeff'!$G$5+$BB812*'Norm-coeff'!$H$5+$BC812*'Norm-coeff'!$I$5+$BD812*'Norm-coeff'!$J$5+$BE812*'Norm-coeff'!$K$5+$BF812*'Norm-coeff'!$L$5+$BG812*'Norm-coeff'!$M$5+$BH812*'Norm-coeff'!$N$5+$BI812*'Norm-coeff'!$O$5</f>
        <v>1.0553329241296201</v>
      </c>
      <c r="BS812" s="54">
        <f>'Norm-coeff'!$C$6+$AX812*'Norm-coeff'!$D$6+$AY812*'Norm-coeff'!$E$6+$AZ812*'Norm-coeff'!$F$6+$BA812*'Norm-coeff'!$G$6+$BB812*'Norm-coeff'!$H$6+$BC812*'Norm-coeff'!$I$6+$BD812*'Norm-coeff'!$J$6+$BE812*'Norm-coeff'!$K$6+$BF812*'Norm-coeff'!$L$6+$BG812*'Norm-coeff'!$M$6+$BH812*'Norm-coeff'!$N$6+$BI812*'Norm-coeff'!$O$6</f>
        <v>-1.48700885495103E-2</v>
      </c>
      <c r="BT812" s="54">
        <f>'Norm-coeff'!$C$7+$AX812*'Norm-coeff'!$D$7+$AY812*'Norm-coeff'!$E$7+$AZ812*'Norm-coeff'!$F$7+$BA812*'Norm-coeff'!$G$7+$BB812*'Norm-coeff'!$H$7+$BC812*'Norm-coeff'!$I$7+$BD812*'Norm-coeff'!$J$7+$BE812*'Norm-coeff'!$K$7+$BF812*'Norm-coeff'!$L$7+$BG812*'Norm-coeff'!$M$7+$BH812*'Norm-coeff'!$N$7+$BI812*'Norm-coeff'!$O$7</f>
        <v>2.0907583608832998</v>
      </c>
      <c r="BU812" s="54">
        <f>'Norm-coeff'!$C$8+$AX812*'Norm-coeff'!$D$8+$AY812*'Norm-coeff'!$E$8+$AZ812*'Norm-coeff'!$F$8+$BA812*'Norm-coeff'!$G$8+$BB812*'Norm-coeff'!$H$8+$BC812*'Norm-coeff'!$I$8+$BD812*'Norm-coeff'!$J$8+$BE812*'Norm-coeff'!$K$8+$BF812*'Norm-coeff'!$L$8+$BG812*'Norm-coeff'!$M$8+$BH812*'Norm-coeff'!$N$8+$BI812*'Norm-coeff'!$O$8</f>
        <v>0.65894159836244504</v>
      </c>
      <c r="BV812" s="54">
        <f>'Norm-coeff'!$C$9+$AX812*'Norm-coeff'!$D$9+$AY812*'Norm-coeff'!$E$9+$AZ812*'Norm-coeff'!$F$9+$BA812*'Norm-coeff'!$G$9+$BB812*'Norm-coeff'!$H$9+$BC812*'Norm-coeff'!$I$9+$BD812*'Norm-coeff'!$J$9+$BE812*'Norm-coeff'!$K$9+$BF812*'Norm-coeff'!$L$9+$BG812*'Norm-coeff'!$M$9+$BH812*'Norm-coeff'!$N$9+$BI812*'Norm-coeff'!$O$9</f>
        <v>1.48961085014701</v>
      </c>
      <c r="BW812" s="54">
        <f>'Norm-coeff'!$C$10+$AX812*'Norm-coeff'!$D$10+$AY812*'Norm-coeff'!$E$10+$AZ812*'Norm-coeff'!$F$10+$BA812*'Norm-coeff'!$G$10+$BB812*'Norm-coeff'!$H$10+$BC812*'Norm-coeff'!$I$10+$BD812*'Norm-coeff'!$J$10+$BE812*'Norm-coeff'!$K$10+$BF812*'Norm-coeff'!$L$10+$BG812*'Norm-coeff'!$M$10+$BH812*'Norm-coeff'!$N$10+$BI812*'Norm-coeff'!$O$10</f>
        <v>1.42058735749591</v>
      </c>
      <c r="BX812" s="54">
        <f>'Norm-coeff'!$C$11+$AX812*'Norm-coeff'!$D$11+$AY812*'Norm-coeff'!$E$11+$AZ812*'Norm-coeff'!$F$11+$BA812*'Norm-coeff'!$G$11+$BB812*'Norm-coeff'!$H$11+$BC812*'Norm-coeff'!$I$11+$BD812*'Norm-coeff'!$J$11+$BE812*'Norm-coeff'!$K$11+$BF812*'Norm-coeff'!$L$11+$BG812*'Norm-coeff'!$M$11+$BH812*'Norm-coeff'!$N$11+$BI812*'Norm-coeff'!$O$11</f>
        <v>0.221233014421479</v>
      </c>
      <c r="BY812" s="54">
        <f>'Norm-coeff'!$C$12+$AX812*'Norm-coeff'!$D$12+$AY812*'Norm-coeff'!$E$12+$AZ812*'Norm-coeff'!$F$12+$BA812*'Norm-coeff'!$G$12+$BB812*'Norm-coeff'!$H$12+$BC812*'Norm-coeff'!$I$12+$BD812*'Norm-coeff'!$J$12+$BE812*'Norm-coeff'!$K$12+$BF812*'Norm-coeff'!$L$12+$BG812*'Norm-coeff'!$M$12+$BH812*'Norm-coeff'!$N$12+$BI812*'Norm-coeff'!$O$12</f>
        <v>0.283527502056037</v>
      </c>
      <c r="BZ812" s="54">
        <f>'Norm-coeff'!$C$13+$AX812*'Norm-coeff'!$D$13+$AY812*'Norm-coeff'!$E$13+$AZ812*'Norm-coeff'!$F$13+$BA812*'Norm-coeff'!$G$13+$BB812*'Norm-coeff'!$H$13+$BC812*'Norm-coeff'!$I$13+$BD812*'Norm-coeff'!$J$13+$BE812*'Norm-coeff'!$K$13+$BF812*'Norm-coeff'!$L$13+$BG812*'Norm-coeff'!$M$13+$BH812*'Norm-coeff'!$N$13+$BI812*'Norm-coeff'!$O$13</f>
        <v>-4.1864930554451202E-2</v>
      </c>
      <c r="CA812" s="54">
        <f>'Norm-coeff'!$C$14+$AX812*'Norm-coeff'!$D$14+$AY812*'Norm-coeff'!$E$14+$AZ812*'Norm-coeff'!$F$14+$BA812*'Norm-coeff'!$G$14+$BB812*'Norm-coeff'!$H$14+$BC812*'Norm-coeff'!$I$14+$BD812*'Norm-coeff'!$J$14+$BE812*'Norm-coeff'!$K$14+$BF812*'Norm-coeff'!$L$14+$BG812*'Norm-coeff'!$M$14+$BH812*'Norm-coeff'!$N$14+$BI812*'Norm-coeff'!$O$14</f>
        <v>4.2526983164477103</v>
      </c>
      <c r="CC812" s="54">
        <f t="shared" si="2394"/>
        <v>0</v>
      </c>
      <c r="CG812" s="54">
        <f t="shared" si="2270"/>
        <v>0</v>
      </c>
      <c r="CH812" s="54">
        <f t="shared" si="2248"/>
        <v>0</v>
      </c>
      <c r="CI812" s="54">
        <f t="shared" si="2271"/>
        <v>0</v>
      </c>
      <c r="CJ812" s="56">
        <f t="shared" si="2272"/>
        <v>0</v>
      </c>
      <c r="CK812" s="54">
        <f t="shared" si="2273"/>
        <v>0</v>
      </c>
      <c r="CL812" s="54">
        <f t="shared" si="2274"/>
        <v>0</v>
      </c>
      <c r="CM812" s="54">
        <f t="shared" si="2275"/>
        <v>0</v>
      </c>
      <c r="CN812" s="54">
        <f t="shared" si="2276"/>
        <v>0</v>
      </c>
      <c r="CO812" s="54">
        <f t="shared" si="2277"/>
        <v>0</v>
      </c>
      <c r="CP812" s="54">
        <f t="shared" si="2278"/>
        <v>0</v>
      </c>
      <c r="CQ812" s="54">
        <f t="shared" si="2279"/>
        <v>0</v>
      </c>
      <c r="CR812" s="54">
        <f t="shared" si="2280"/>
        <v>0</v>
      </c>
      <c r="CS812" s="54">
        <f t="shared" si="2281"/>
        <v>0</v>
      </c>
      <c r="CU812" s="54">
        <f t="shared" si="2282"/>
        <v>0</v>
      </c>
      <c r="CV812" s="54">
        <f t="shared" si="2283"/>
        <v>0</v>
      </c>
      <c r="CW812" s="54">
        <f t="shared" si="2284"/>
        <v>0</v>
      </c>
      <c r="CX812" s="54">
        <f t="shared" si="2285"/>
        <v>0</v>
      </c>
      <c r="CZ812" s="54">
        <f t="shared" si="2286"/>
        <v>0</v>
      </c>
      <c r="DA812" s="54">
        <f t="shared" si="2287"/>
        <v>0</v>
      </c>
      <c r="DB812" s="54">
        <f t="shared" si="2288"/>
        <v>0</v>
      </c>
      <c r="DC812" s="54">
        <f t="shared" si="2289"/>
        <v>0</v>
      </c>
      <c r="DD812" s="54">
        <f t="shared" si="2290"/>
        <v>0</v>
      </c>
      <c r="DE812" s="54">
        <f t="shared" si="2291"/>
        <v>0</v>
      </c>
      <c r="DF812" s="54">
        <f t="shared" si="2292"/>
        <v>0</v>
      </c>
      <c r="DG812" s="54">
        <f t="shared" si="2293"/>
        <v>2</v>
      </c>
      <c r="DH812" s="71">
        <f t="shared" si="2294"/>
        <v>0</v>
      </c>
      <c r="DI812" s="71">
        <f t="shared" si="2295"/>
        <v>0</v>
      </c>
      <c r="DJ812" s="54">
        <f t="shared" si="2296"/>
        <v>0</v>
      </c>
      <c r="DK812" s="54">
        <f t="shared" si="2297"/>
        <v>2</v>
      </c>
      <c r="DL812" s="4">
        <f t="shared" si="2222"/>
        <v>0</v>
      </c>
      <c r="DM812" s="3">
        <f t="shared" si="2298"/>
        <v>0</v>
      </c>
      <c r="DN812" s="3">
        <f t="shared" si="2299"/>
        <v>0</v>
      </c>
      <c r="DO812" s="4" t="e">
        <f t="shared" si="2300"/>
        <v>#DIV/0!</v>
      </c>
      <c r="DP812" s="57"/>
      <c r="DQ812" s="57"/>
      <c r="DR812" s="56">
        <f t="shared" si="2223"/>
        <v>2</v>
      </c>
      <c r="DS812" s="56">
        <f t="shared" si="2224"/>
        <v>0</v>
      </c>
      <c r="DT812" s="38">
        <f t="shared" si="2225"/>
        <v>0</v>
      </c>
      <c r="DU812" s="38">
        <f t="shared" si="2301"/>
        <v>2</v>
      </c>
      <c r="DV812" s="38">
        <f t="shared" si="2226"/>
        <v>0</v>
      </c>
      <c r="DW812" s="39">
        <f t="shared" si="2227"/>
        <v>0</v>
      </c>
      <c r="DX812" s="39">
        <f t="shared" si="2228"/>
        <v>0</v>
      </c>
      <c r="DY812" s="39">
        <f t="shared" si="2229"/>
        <v>0</v>
      </c>
      <c r="DZ812" s="39">
        <f t="shared" si="2230"/>
        <v>0</v>
      </c>
      <c r="EA812" s="39">
        <f t="shared" si="2231"/>
        <v>0</v>
      </c>
      <c r="EB812" s="37" t="e">
        <f t="shared" si="2302"/>
        <v>#DIV/0!</v>
      </c>
      <c r="EC812" s="37" t="e">
        <f t="shared" si="2303"/>
        <v>#DIV/0!</v>
      </c>
      <c r="ED812" s="37" t="e">
        <f t="shared" si="2304"/>
        <v>#DIV/0!</v>
      </c>
      <c r="EE812" s="37" t="e">
        <f t="shared" si="2305"/>
        <v>#DIV/0!</v>
      </c>
      <c r="EF812" s="39" t="e">
        <f t="shared" si="2306"/>
        <v>#DIV/0!</v>
      </c>
      <c r="EG812" s="37" t="e">
        <f t="shared" si="2307"/>
        <v>#DIV/0!</v>
      </c>
      <c r="EH812" s="37" t="e">
        <f t="shared" si="2308"/>
        <v>#DIV/0!</v>
      </c>
      <c r="EI812" s="11" t="b">
        <f t="shared" si="2309"/>
        <v>1</v>
      </c>
      <c r="EJ812" s="11" t="b">
        <f t="shared" si="2310"/>
        <v>0</v>
      </c>
      <c r="EK812" s="39" t="e">
        <f t="shared" si="2311"/>
        <v>#DIV/0!</v>
      </c>
      <c r="EL812" s="39" t="e">
        <f t="shared" si="2312"/>
        <v>#DIV/0!</v>
      </c>
      <c r="EM812" s="39" t="e">
        <f t="shared" si="2313"/>
        <v>#DIV/0!</v>
      </c>
      <c r="EN812" s="39" t="e">
        <f t="shared" si="2314"/>
        <v>#DIV/0!</v>
      </c>
      <c r="EO812" s="39" t="e">
        <f t="shared" si="2315"/>
        <v>#DIV/0!</v>
      </c>
      <c r="EP812" s="39" t="e">
        <f t="shared" si="2316"/>
        <v>#DIV/0!</v>
      </c>
      <c r="EQ812" s="39" t="e">
        <f t="shared" si="2317"/>
        <v>#DIV/0!</v>
      </c>
      <c r="ER812" s="39" t="e">
        <f t="shared" si="2318"/>
        <v>#DIV/0!</v>
      </c>
      <c r="ES812" s="58" t="str">
        <f t="shared" si="2319"/>
        <v>(OH,F,Cl)-dominate amphibole</v>
      </c>
      <c r="ET812" s="58" t="e">
        <f t="shared" si="2320"/>
        <v>#N/A</v>
      </c>
      <c r="EU812" s="56">
        <f t="shared" si="2232"/>
        <v>0</v>
      </c>
      <c r="EV812" s="56">
        <f t="shared" si="2233"/>
        <v>0</v>
      </c>
      <c r="EW812" s="56">
        <f t="shared" si="2234"/>
        <v>0</v>
      </c>
      <c r="EX812" s="56">
        <f t="shared" si="2235"/>
        <v>0</v>
      </c>
      <c r="EY812" s="56">
        <f t="shared" si="2236"/>
        <v>0</v>
      </c>
      <c r="EZ812" s="56">
        <f t="shared" si="2237"/>
        <v>0</v>
      </c>
      <c r="FA812" s="39">
        <f t="shared" si="2238"/>
        <v>0</v>
      </c>
      <c r="FB812" s="39">
        <f t="shared" si="2239"/>
        <v>0</v>
      </c>
      <c r="FC812" s="54">
        <f t="shared" si="2240"/>
        <v>0</v>
      </c>
      <c r="FD812" s="54">
        <f t="shared" si="2241"/>
        <v>0</v>
      </c>
      <c r="FE812" s="39">
        <f t="shared" si="2242"/>
        <v>0</v>
      </c>
      <c r="FF812" s="54">
        <f t="shared" si="2243"/>
        <v>0</v>
      </c>
      <c r="FG812" s="39">
        <f t="shared" si="2244"/>
        <v>0</v>
      </c>
      <c r="FH812" s="39">
        <f t="shared" si="2321"/>
        <v>0</v>
      </c>
      <c r="FI812" s="39">
        <f t="shared" si="2322"/>
        <v>0</v>
      </c>
      <c r="FJ812" s="39">
        <f t="shared" si="2323"/>
        <v>0</v>
      </c>
      <c r="FK812" s="39" t="e">
        <f t="shared" si="2324"/>
        <v>#DIV/0!</v>
      </c>
      <c r="FL812" s="39" t="e">
        <f t="shared" si="2325"/>
        <v>#DIV/0!</v>
      </c>
      <c r="FM812" s="39" t="e">
        <f t="shared" si="2326"/>
        <v>#DIV/0!</v>
      </c>
      <c r="FN812" s="39">
        <f t="shared" si="2327"/>
        <v>1</v>
      </c>
      <c r="FO812" s="39">
        <f t="shared" si="2245"/>
        <v>0</v>
      </c>
      <c r="FP812" s="39">
        <f t="shared" si="2246"/>
        <v>0</v>
      </c>
      <c r="FQ812" s="39">
        <f t="shared" si="2247"/>
        <v>0</v>
      </c>
      <c r="FR812" s="39">
        <f t="shared" si="2328"/>
        <v>0</v>
      </c>
      <c r="FS812" s="39">
        <f t="shared" si="2329"/>
        <v>0</v>
      </c>
      <c r="FU812" s="39" t="e">
        <f t="shared" si="2330"/>
        <v>#DIV/0!</v>
      </c>
      <c r="FV812" s="39" t="e">
        <f t="shared" si="2331"/>
        <v>#DIV/0!</v>
      </c>
      <c r="FW812" s="39" t="e">
        <f t="shared" si="2332"/>
        <v>#DIV/0!</v>
      </c>
      <c r="FY812" s="39" t="e">
        <f t="shared" si="2333"/>
        <v>#DIV/0!</v>
      </c>
      <c r="FZ812" s="39" t="e">
        <f t="shared" si="2334"/>
        <v>#DIV/0!</v>
      </c>
      <c r="GA812" s="39" t="e">
        <f t="shared" si="2335"/>
        <v>#DIV/0!</v>
      </c>
      <c r="GB812" s="39" t="e">
        <f t="shared" si="2336"/>
        <v>#DIV/0!</v>
      </c>
      <c r="GC812" s="39" t="e">
        <f t="shared" si="2337"/>
        <v>#DIV/0!</v>
      </c>
      <c r="GD812" s="39" t="e">
        <f t="shared" si="2338"/>
        <v>#DIV/0!</v>
      </c>
      <c r="GE812" s="39" t="e">
        <f t="shared" si="2339"/>
        <v>#DIV/0!</v>
      </c>
      <c r="GF812" s="39" t="e">
        <f t="shared" si="2340"/>
        <v>#DIV/0!</v>
      </c>
      <c r="GG812" s="39" t="e">
        <f t="shared" si="2341"/>
        <v>#DIV/0!</v>
      </c>
      <c r="GH812" s="39" t="e">
        <f t="shared" si="2342"/>
        <v>#DIV/0!</v>
      </c>
      <c r="GI812" s="39"/>
      <c r="GJ812" s="39" t="e">
        <f t="shared" si="2343"/>
        <v>#DIV/0!</v>
      </c>
      <c r="GK812" s="39" t="e">
        <f t="shared" si="2344"/>
        <v>#DIV/0!</v>
      </c>
      <c r="GL812" s="39" t="e">
        <f t="shared" si="2345"/>
        <v>#DIV/0!</v>
      </c>
      <c r="GM812" s="39" t="e">
        <f t="shared" si="2346"/>
        <v>#DIV/0!</v>
      </c>
      <c r="GN812" s="39" t="e">
        <f t="shared" si="2347"/>
        <v>#DIV/0!</v>
      </c>
      <c r="GO812" s="57"/>
      <c r="GP812" s="57" t="e">
        <f t="shared" si="2348"/>
        <v>#DIV/0!</v>
      </c>
      <c r="GQ812" s="59" t="e">
        <f t="shared" si="2349"/>
        <v>#DIV/0!</v>
      </c>
      <c r="GR812" s="41" t="e">
        <f t="shared" si="2350"/>
        <v>#DIV/0!</v>
      </c>
      <c r="GS812" s="57" t="e">
        <f t="shared" si="2351"/>
        <v>#DIV/0!</v>
      </c>
      <c r="GT812" s="57" t="e">
        <f t="shared" si="2352"/>
        <v>#DIV/0!</v>
      </c>
      <c r="GU812" s="57" t="e">
        <f t="shared" si="2353"/>
        <v>#DIV/0!</v>
      </c>
      <c r="GV812" s="57"/>
      <c r="GW812" s="42" t="e">
        <f t="shared" si="2354"/>
        <v>#DIV/0!</v>
      </c>
      <c r="GX812" s="42" t="e">
        <f t="shared" si="2355"/>
        <v>#DIV/0!</v>
      </c>
      <c r="GY812" s="42" t="e">
        <f t="shared" si="2356"/>
        <v>#DIV/0!</v>
      </c>
      <c r="GZ812" s="57"/>
      <c r="HA812" s="2" t="e">
        <f t="shared" si="2357"/>
        <v>#DIV/0!</v>
      </c>
      <c r="HB812" s="2" t="e">
        <f t="shared" si="2358"/>
        <v>#DIV/0!</v>
      </c>
      <c r="HC812" s="2" t="e">
        <f t="shared" si="2359"/>
        <v>#DIV/0!</v>
      </c>
      <c r="HD812" s="2" t="e">
        <f t="shared" si="2360"/>
        <v>#DIV/0!</v>
      </c>
      <c r="HE812" s="2" t="e">
        <f t="shared" si="2361"/>
        <v>#DIV/0!</v>
      </c>
      <c r="HF812" s="2" t="e">
        <f t="shared" si="2362"/>
        <v>#DIV/0!</v>
      </c>
      <c r="HG812" s="2" t="e">
        <f t="shared" si="2363"/>
        <v>#DIV/0!</v>
      </c>
      <c r="HH812" s="2" t="e">
        <f t="shared" si="2364"/>
        <v>#DIV/0!</v>
      </c>
      <c r="HI812" s="2" t="e">
        <f t="shared" si="2365"/>
        <v>#DIV/0!</v>
      </c>
      <c r="HJ812" s="11" t="e">
        <f t="shared" si="2366"/>
        <v>#DIV/0!</v>
      </c>
      <c r="HK812" s="60" t="e">
        <f t="shared" si="2367"/>
        <v>#DIV/0!</v>
      </c>
      <c r="HL812" s="57"/>
      <c r="HM812" s="57" t="e">
        <f t="shared" si="2368"/>
        <v>#DIV/0!</v>
      </c>
      <c r="HN812" s="57" t="e">
        <f t="shared" si="2369"/>
        <v>#DIV/0!</v>
      </c>
      <c r="HO812" s="57" t="e">
        <f t="shared" si="2370"/>
        <v>#DIV/0!</v>
      </c>
      <c r="HP812" s="57" t="e">
        <f t="shared" si="2371"/>
        <v>#DIV/0!</v>
      </c>
      <c r="HQ812" s="57" t="e">
        <f t="shared" si="2372"/>
        <v>#DIV/0!</v>
      </c>
      <c r="HR812" s="57"/>
      <c r="HS812" s="57" t="e">
        <f t="shared" si="2373"/>
        <v>#DIV/0!</v>
      </c>
      <c r="HT812" s="57" t="e">
        <f t="shared" si="2374"/>
        <v>#DIV/0!</v>
      </c>
      <c r="HU812" s="57" t="e">
        <f t="shared" si="2375"/>
        <v>#DIV/0!</v>
      </c>
      <c r="HV812" s="57" t="e">
        <f t="shared" si="2376"/>
        <v>#DIV/0!</v>
      </c>
      <c r="HW812" s="57" t="e">
        <f t="shared" si="2377"/>
        <v>#DIV/0!</v>
      </c>
      <c r="HX812" s="57"/>
      <c r="HY812" s="57" t="e">
        <f t="shared" si="2378"/>
        <v>#DIV/0!</v>
      </c>
      <c r="HZ812" s="57" t="e">
        <f t="shared" si="2379"/>
        <v>#DIV/0!</v>
      </c>
      <c r="IA812" s="57"/>
      <c r="IB812" s="61">
        <f t="shared" si="2380"/>
        <v>0</v>
      </c>
      <c r="IC812" s="57" t="str">
        <f t="shared" si="2381"/>
        <v/>
      </c>
      <c r="ID812" s="42"/>
      <c r="IE812" s="2" t="str">
        <f t="shared" si="2382"/>
        <v/>
      </c>
      <c r="IF812" s="60" t="e">
        <f t="shared" si="2383"/>
        <v>#DIV/0!</v>
      </c>
      <c r="IG812" s="60" t="str">
        <f t="shared" si="2384"/>
        <v/>
      </c>
      <c r="IH812" s="60" t="str">
        <f t="shared" si="2385"/>
        <v>zinco-</v>
      </c>
      <c r="II812" s="60" t="str">
        <f t="shared" si="2386"/>
        <v>mangano-</v>
      </c>
      <c r="IJ812" s="60" t="e">
        <f t="shared" si="2387"/>
        <v>#DIV/0!</v>
      </c>
      <c r="IK812" s="60" t="e">
        <f t="shared" si="2388"/>
        <v>#DIV/0!</v>
      </c>
      <c r="IL812" s="60" t="e">
        <f t="shared" si="2389"/>
        <v>#DIV/0!</v>
      </c>
      <c r="IM812" s="60" t="e">
        <f t="shared" si="2390"/>
        <v>#DIV/0!</v>
      </c>
      <c r="IN812" s="60" t="str">
        <f t="shared" si="2391"/>
        <v/>
      </c>
      <c r="IO812" s="60" t="str">
        <f t="shared" si="2392"/>
        <v/>
      </c>
      <c r="IP812" s="57"/>
      <c r="IQ812" s="57" t="str">
        <f t="shared" si="2393"/>
        <v>ERROR!!</v>
      </c>
    </row>
    <row r="813" spans="24:251">
      <c r="X813" s="29">
        <f t="shared" si="2249"/>
        <v>0</v>
      </c>
      <c r="Y813" s="29">
        <f t="shared" si="2250"/>
        <v>0</v>
      </c>
      <c r="Z813" s="29" t="e">
        <f t="shared" si="2251"/>
        <v>#DIV/0!</v>
      </c>
      <c r="AA813" s="29" t="e">
        <f t="shared" si="2252"/>
        <v>#DIV/0!</v>
      </c>
      <c r="AB813" s="29" t="e">
        <f t="shared" si="2253"/>
        <v>#DIV/0!</v>
      </c>
      <c r="AC813" s="29" t="e">
        <f t="shared" si="2254"/>
        <v>#DIV/0!</v>
      </c>
      <c r="AF813" s="23">
        <v>60.084299999999999</v>
      </c>
      <c r="AG813" s="23">
        <v>79.878799999999998</v>
      </c>
      <c r="AH813" s="23">
        <v>101.96120000000001</v>
      </c>
      <c r="AI813" s="23">
        <v>151.99039999999999</v>
      </c>
      <c r="AJ813" s="23">
        <v>159.69</v>
      </c>
      <c r="AK813" s="23">
        <v>71.846400000000003</v>
      </c>
      <c r="AL813" s="23">
        <v>70.9375</v>
      </c>
      <c r="AM813" s="23">
        <v>40.304400000000001</v>
      </c>
      <c r="AN813" s="23">
        <v>56.077399999999997</v>
      </c>
      <c r="AO813" s="23">
        <v>61.978999999999999</v>
      </c>
      <c r="AP813" s="23">
        <v>94.195999999999998</v>
      </c>
      <c r="AQ813" s="23">
        <v>18.998000000000001</v>
      </c>
      <c r="AR813" s="23">
        <v>35.450000000000003</v>
      </c>
      <c r="AS813" s="23">
        <v>29.88</v>
      </c>
      <c r="AT813" s="23">
        <v>74.691999999999993</v>
      </c>
      <c r="AU813" s="23">
        <v>81.39</v>
      </c>
      <c r="AX813" s="54">
        <f t="shared" si="2255"/>
        <v>0</v>
      </c>
      <c r="AY813" s="54">
        <f t="shared" si="2256"/>
        <v>0</v>
      </c>
      <c r="AZ813" s="54">
        <f t="shared" si="2257"/>
        <v>0</v>
      </c>
      <c r="BA813" s="54">
        <f t="shared" si="2258"/>
        <v>0</v>
      </c>
      <c r="BB813" s="54">
        <f t="shared" si="2259"/>
        <v>0</v>
      </c>
      <c r="BC813" s="54">
        <f t="shared" si="2260"/>
        <v>0</v>
      </c>
      <c r="BD813" s="54">
        <f t="shared" si="2261"/>
        <v>0</v>
      </c>
      <c r="BE813" s="54">
        <f t="shared" si="2262"/>
        <v>0</v>
      </c>
      <c r="BF813" s="54">
        <f t="shared" si="2263"/>
        <v>0</v>
      </c>
      <c r="BG813" s="54">
        <f t="shared" si="2264"/>
        <v>0</v>
      </c>
      <c r="BH813" s="54">
        <f t="shared" si="2265"/>
        <v>0</v>
      </c>
      <c r="BI813" s="54">
        <f t="shared" si="2266"/>
        <v>0</v>
      </c>
      <c r="BJ813" s="54">
        <f t="shared" si="2267"/>
        <v>0</v>
      </c>
      <c r="BK813" s="54">
        <f t="shared" si="2268"/>
        <v>0</v>
      </c>
      <c r="BL813" s="54">
        <f t="shared" si="2269"/>
        <v>0</v>
      </c>
      <c r="BM813" s="42"/>
      <c r="BO813" s="54">
        <f>'Norm-coeff'!$C$2+$AX813*'Norm-coeff'!$D$2+$AY813*'Norm-coeff'!$E$2+$AZ813*'Norm-coeff'!$F$2+$BA813*'Norm-coeff'!$G$2+$BB813*'Norm-coeff'!$H$2+$BC813*'Norm-coeff'!$I$2+$BD813*'Norm-coeff'!$J$2+$BE813*'Norm-coeff'!$K$2+$BF813*'Norm-coeff'!$L$2+$BG813*'Norm-coeff'!$M$2+$BH813*'Norm-coeff'!$N$2+$BI813*'Norm-coeff'!$O$2</f>
        <v>5.4045421474420303</v>
      </c>
      <c r="BP813" s="54">
        <f>'Norm-coeff'!$C$3+$AX813*'Norm-coeff'!$D$3+$AY813*'Norm-coeff'!$E$3+$AZ813*'Norm-coeff'!$F$3+$BA813*'Norm-coeff'!$G$3+$BB813*'Norm-coeff'!$H$3+$BC813*'Norm-coeff'!$I$3+$BD813*'Norm-coeff'!$J$3+$BE813*'Norm-coeff'!$K$3+$BF813*'Norm-coeff'!$L$3+$BG813*'Norm-coeff'!$M$3+$BH813*'Norm-coeff'!$N$3+$BI813*'Norm-coeff'!$O$3</f>
        <v>3.15319116612705</v>
      </c>
      <c r="BQ813" s="54">
        <f>'Norm-coeff'!$C$4+$AX813*'Norm-coeff'!$D$4+$AY813*'Norm-coeff'!$E$4+$AZ813*'Norm-coeff'!$F$4+$BA813*'Norm-coeff'!$G$4+$BB813*'Norm-coeff'!$H$4+$BC813*'Norm-coeff'!$I$4+$BD813*'Norm-coeff'!$J$4+$BE813*'Norm-coeff'!$K$4+$BF813*'Norm-coeff'!$L$4+$BG813*'Norm-coeff'!$M$4+$BH813*'Norm-coeff'!$N$4+$BI813*'Norm-coeff'!$O$4</f>
        <v>1.42115649462768</v>
      </c>
      <c r="BR813" s="54">
        <f>'Norm-coeff'!$C$5+$AX813*'Norm-coeff'!$D$5+$AY813*'Norm-coeff'!$E$5+$AZ813*'Norm-coeff'!$F$5+$BA813*'Norm-coeff'!$G$5+$BB813*'Norm-coeff'!$H$5+$BC813*'Norm-coeff'!$I$5+$BD813*'Norm-coeff'!$J$5+$BE813*'Norm-coeff'!$K$5+$BF813*'Norm-coeff'!$L$5+$BG813*'Norm-coeff'!$M$5+$BH813*'Norm-coeff'!$N$5+$BI813*'Norm-coeff'!$O$5</f>
        <v>1.0553329241296201</v>
      </c>
      <c r="BS813" s="54">
        <f>'Norm-coeff'!$C$6+$AX813*'Norm-coeff'!$D$6+$AY813*'Norm-coeff'!$E$6+$AZ813*'Norm-coeff'!$F$6+$BA813*'Norm-coeff'!$G$6+$BB813*'Norm-coeff'!$H$6+$BC813*'Norm-coeff'!$I$6+$BD813*'Norm-coeff'!$J$6+$BE813*'Norm-coeff'!$K$6+$BF813*'Norm-coeff'!$L$6+$BG813*'Norm-coeff'!$M$6+$BH813*'Norm-coeff'!$N$6+$BI813*'Norm-coeff'!$O$6</f>
        <v>-1.48700885495103E-2</v>
      </c>
      <c r="BT813" s="54">
        <f>'Norm-coeff'!$C$7+$AX813*'Norm-coeff'!$D$7+$AY813*'Norm-coeff'!$E$7+$AZ813*'Norm-coeff'!$F$7+$BA813*'Norm-coeff'!$G$7+$BB813*'Norm-coeff'!$H$7+$BC813*'Norm-coeff'!$I$7+$BD813*'Norm-coeff'!$J$7+$BE813*'Norm-coeff'!$K$7+$BF813*'Norm-coeff'!$L$7+$BG813*'Norm-coeff'!$M$7+$BH813*'Norm-coeff'!$N$7+$BI813*'Norm-coeff'!$O$7</f>
        <v>2.0907583608832998</v>
      </c>
      <c r="BU813" s="54">
        <f>'Norm-coeff'!$C$8+$AX813*'Norm-coeff'!$D$8+$AY813*'Norm-coeff'!$E$8+$AZ813*'Norm-coeff'!$F$8+$BA813*'Norm-coeff'!$G$8+$BB813*'Norm-coeff'!$H$8+$BC813*'Norm-coeff'!$I$8+$BD813*'Norm-coeff'!$J$8+$BE813*'Norm-coeff'!$K$8+$BF813*'Norm-coeff'!$L$8+$BG813*'Norm-coeff'!$M$8+$BH813*'Norm-coeff'!$N$8+$BI813*'Norm-coeff'!$O$8</f>
        <v>0.65894159836244504</v>
      </c>
      <c r="BV813" s="54">
        <f>'Norm-coeff'!$C$9+$AX813*'Norm-coeff'!$D$9+$AY813*'Norm-coeff'!$E$9+$AZ813*'Norm-coeff'!$F$9+$BA813*'Norm-coeff'!$G$9+$BB813*'Norm-coeff'!$H$9+$BC813*'Norm-coeff'!$I$9+$BD813*'Norm-coeff'!$J$9+$BE813*'Norm-coeff'!$K$9+$BF813*'Norm-coeff'!$L$9+$BG813*'Norm-coeff'!$M$9+$BH813*'Norm-coeff'!$N$9+$BI813*'Norm-coeff'!$O$9</f>
        <v>1.48961085014701</v>
      </c>
      <c r="BW813" s="54">
        <f>'Norm-coeff'!$C$10+$AX813*'Norm-coeff'!$D$10+$AY813*'Norm-coeff'!$E$10+$AZ813*'Norm-coeff'!$F$10+$BA813*'Norm-coeff'!$G$10+$BB813*'Norm-coeff'!$H$10+$BC813*'Norm-coeff'!$I$10+$BD813*'Norm-coeff'!$J$10+$BE813*'Norm-coeff'!$K$10+$BF813*'Norm-coeff'!$L$10+$BG813*'Norm-coeff'!$M$10+$BH813*'Norm-coeff'!$N$10+$BI813*'Norm-coeff'!$O$10</f>
        <v>1.42058735749591</v>
      </c>
      <c r="BX813" s="54">
        <f>'Norm-coeff'!$C$11+$AX813*'Norm-coeff'!$D$11+$AY813*'Norm-coeff'!$E$11+$AZ813*'Norm-coeff'!$F$11+$BA813*'Norm-coeff'!$G$11+$BB813*'Norm-coeff'!$H$11+$BC813*'Norm-coeff'!$I$11+$BD813*'Norm-coeff'!$J$11+$BE813*'Norm-coeff'!$K$11+$BF813*'Norm-coeff'!$L$11+$BG813*'Norm-coeff'!$M$11+$BH813*'Norm-coeff'!$N$11+$BI813*'Norm-coeff'!$O$11</f>
        <v>0.221233014421479</v>
      </c>
      <c r="BY813" s="54">
        <f>'Norm-coeff'!$C$12+$AX813*'Norm-coeff'!$D$12+$AY813*'Norm-coeff'!$E$12+$AZ813*'Norm-coeff'!$F$12+$BA813*'Norm-coeff'!$G$12+$BB813*'Norm-coeff'!$H$12+$BC813*'Norm-coeff'!$I$12+$BD813*'Norm-coeff'!$J$12+$BE813*'Norm-coeff'!$K$12+$BF813*'Norm-coeff'!$L$12+$BG813*'Norm-coeff'!$M$12+$BH813*'Norm-coeff'!$N$12+$BI813*'Norm-coeff'!$O$12</f>
        <v>0.283527502056037</v>
      </c>
      <c r="BZ813" s="54">
        <f>'Norm-coeff'!$C$13+$AX813*'Norm-coeff'!$D$13+$AY813*'Norm-coeff'!$E$13+$AZ813*'Norm-coeff'!$F$13+$BA813*'Norm-coeff'!$G$13+$BB813*'Norm-coeff'!$H$13+$BC813*'Norm-coeff'!$I$13+$BD813*'Norm-coeff'!$J$13+$BE813*'Norm-coeff'!$K$13+$BF813*'Norm-coeff'!$L$13+$BG813*'Norm-coeff'!$M$13+$BH813*'Norm-coeff'!$N$13+$BI813*'Norm-coeff'!$O$13</f>
        <v>-4.1864930554451202E-2</v>
      </c>
      <c r="CA813" s="54">
        <f>'Norm-coeff'!$C$14+$AX813*'Norm-coeff'!$D$14+$AY813*'Norm-coeff'!$E$14+$AZ813*'Norm-coeff'!$F$14+$BA813*'Norm-coeff'!$G$14+$BB813*'Norm-coeff'!$H$14+$BC813*'Norm-coeff'!$I$14+$BD813*'Norm-coeff'!$J$14+$BE813*'Norm-coeff'!$K$14+$BF813*'Norm-coeff'!$L$14+$BG813*'Norm-coeff'!$M$14+$BH813*'Norm-coeff'!$N$14+$BI813*'Norm-coeff'!$O$14</f>
        <v>4.2526983164477103</v>
      </c>
      <c r="CC813" s="54">
        <f t="shared" si="2394"/>
        <v>0</v>
      </c>
      <c r="CG813" s="54">
        <f t="shared" si="2270"/>
        <v>0</v>
      </c>
      <c r="CH813" s="54">
        <f t="shared" si="2248"/>
        <v>0</v>
      </c>
      <c r="CI813" s="54">
        <f t="shared" si="2271"/>
        <v>0</v>
      </c>
      <c r="CJ813" s="56">
        <f t="shared" si="2272"/>
        <v>0</v>
      </c>
      <c r="CK813" s="54">
        <f t="shared" si="2273"/>
        <v>0</v>
      </c>
      <c r="CL813" s="54">
        <f t="shared" si="2274"/>
        <v>0</v>
      </c>
      <c r="CM813" s="54">
        <f t="shared" si="2275"/>
        <v>0</v>
      </c>
      <c r="CN813" s="54">
        <f t="shared" si="2276"/>
        <v>0</v>
      </c>
      <c r="CO813" s="54">
        <f t="shared" si="2277"/>
        <v>0</v>
      </c>
      <c r="CP813" s="54">
        <f t="shared" si="2278"/>
        <v>0</v>
      </c>
      <c r="CQ813" s="54">
        <f t="shared" si="2279"/>
        <v>0</v>
      </c>
      <c r="CR813" s="54">
        <f t="shared" si="2280"/>
        <v>0</v>
      </c>
      <c r="CS813" s="54">
        <f t="shared" si="2281"/>
        <v>0</v>
      </c>
      <c r="CU813" s="54">
        <f t="shared" si="2282"/>
        <v>0</v>
      </c>
      <c r="CV813" s="54">
        <f t="shared" si="2283"/>
        <v>0</v>
      </c>
      <c r="CW813" s="54">
        <f t="shared" si="2284"/>
        <v>0</v>
      </c>
      <c r="CX813" s="54">
        <f t="shared" si="2285"/>
        <v>0</v>
      </c>
      <c r="CZ813" s="54">
        <f t="shared" si="2286"/>
        <v>0</v>
      </c>
      <c r="DA813" s="54">
        <f t="shared" si="2287"/>
        <v>0</v>
      </c>
      <c r="DB813" s="54">
        <f t="shared" si="2288"/>
        <v>0</v>
      </c>
      <c r="DC813" s="54">
        <f t="shared" si="2289"/>
        <v>0</v>
      </c>
      <c r="DD813" s="54">
        <f t="shared" si="2290"/>
        <v>0</v>
      </c>
      <c r="DE813" s="54">
        <f t="shared" si="2291"/>
        <v>0</v>
      </c>
      <c r="DF813" s="54">
        <f t="shared" si="2292"/>
        <v>0</v>
      </c>
      <c r="DG813" s="54">
        <f t="shared" si="2293"/>
        <v>2</v>
      </c>
      <c r="DH813" s="71">
        <f t="shared" si="2294"/>
        <v>0</v>
      </c>
      <c r="DI813" s="71">
        <f t="shared" si="2295"/>
        <v>0</v>
      </c>
      <c r="DJ813" s="54">
        <f t="shared" si="2296"/>
        <v>0</v>
      </c>
      <c r="DK813" s="54">
        <f t="shared" si="2297"/>
        <v>2</v>
      </c>
      <c r="DL813" s="4">
        <f t="shared" si="2222"/>
        <v>0</v>
      </c>
      <c r="DM813" s="3">
        <f t="shared" si="2298"/>
        <v>0</v>
      </c>
      <c r="DN813" s="3">
        <f t="shared" si="2299"/>
        <v>0</v>
      </c>
      <c r="DO813" s="4" t="e">
        <f t="shared" si="2300"/>
        <v>#DIV/0!</v>
      </c>
      <c r="DP813" s="57"/>
      <c r="DQ813" s="57"/>
      <c r="DR813" s="56">
        <f t="shared" si="2223"/>
        <v>2</v>
      </c>
      <c r="DS813" s="56">
        <f t="shared" si="2224"/>
        <v>0</v>
      </c>
      <c r="DT813" s="38">
        <f t="shared" si="2225"/>
        <v>0</v>
      </c>
      <c r="DU813" s="38">
        <f t="shared" si="2301"/>
        <v>2</v>
      </c>
      <c r="DV813" s="38">
        <f t="shared" si="2226"/>
        <v>0</v>
      </c>
      <c r="DW813" s="39">
        <f t="shared" si="2227"/>
        <v>0</v>
      </c>
      <c r="DX813" s="39">
        <f t="shared" si="2228"/>
        <v>0</v>
      </c>
      <c r="DY813" s="39">
        <f t="shared" si="2229"/>
        <v>0</v>
      </c>
      <c r="DZ813" s="39">
        <f t="shared" si="2230"/>
        <v>0</v>
      </c>
      <c r="EA813" s="39">
        <f t="shared" si="2231"/>
        <v>0</v>
      </c>
      <c r="EB813" s="37" t="e">
        <f t="shared" si="2302"/>
        <v>#DIV/0!</v>
      </c>
      <c r="EC813" s="37" t="e">
        <f t="shared" si="2303"/>
        <v>#DIV/0!</v>
      </c>
      <c r="ED813" s="37" t="e">
        <f t="shared" si="2304"/>
        <v>#DIV/0!</v>
      </c>
      <c r="EE813" s="37" t="e">
        <f t="shared" si="2305"/>
        <v>#DIV/0!</v>
      </c>
      <c r="EF813" s="39" t="e">
        <f t="shared" si="2306"/>
        <v>#DIV/0!</v>
      </c>
      <c r="EG813" s="37" t="e">
        <f t="shared" si="2307"/>
        <v>#DIV/0!</v>
      </c>
      <c r="EH813" s="37" t="e">
        <f t="shared" si="2308"/>
        <v>#DIV/0!</v>
      </c>
      <c r="EI813" s="11" t="b">
        <f t="shared" si="2309"/>
        <v>1</v>
      </c>
      <c r="EJ813" s="11" t="b">
        <f t="shared" si="2310"/>
        <v>0</v>
      </c>
      <c r="EK813" s="39" t="e">
        <f t="shared" si="2311"/>
        <v>#DIV/0!</v>
      </c>
      <c r="EL813" s="39" t="e">
        <f t="shared" si="2312"/>
        <v>#DIV/0!</v>
      </c>
      <c r="EM813" s="39" t="e">
        <f t="shared" si="2313"/>
        <v>#DIV/0!</v>
      </c>
      <c r="EN813" s="39" t="e">
        <f t="shared" si="2314"/>
        <v>#DIV/0!</v>
      </c>
      <c r="EO813" s="39" t="e">
        <f t="shared" si="2315"/>
        <v>#DIV/0!</v>
      </c>
      <c r="EP813" s="39" t="e">
        <f t="shared" si="2316"/>
        <v>#DIV/0!</v>
      </c>
      <c r="EQ813" s="39" t="e">
        <f t="shared" si="2317"/>
        <v>#DIV/0!</v>
      </c>
      <c r="ER813" s="39" t="e">
        <f t="shared" si="2318"/>
        <v>#DIV/0!</v>
      </c>
      <c r="ES813" s="58" t="str">
        <f t="shared" si="2319"/>
        <v>(OH,F,Cl)-dominate amphibole</v>
      </c>
      <c r="ET813" s="58" t="e">
        <f t="shared" si="2320"/>
        <v>#N/A</v>
      </c>
      <c r="EU813" s="56">
        <f t="shared" si="2232"/>
        <v>0</v>
      </c>
      <c r="EV813" s="56">
        <f t="shared" si="2233"/>
        <v>0</v>
      </c>
      <c r="EW813" s="56">
        <f t="shared" si="2234"/>
        <v>0</v>
      </c>
      <c r="EX813" s="56">
        <f t="shared" si="2235"/>
        <v>0</v>
      </c>
      <c r="EY813" s="56">
        <f t="shared" si="2236"/>
        <v>0</v>
      </c>
      <c r="EZ813" s="56">
        <f t="shared" si="2237"/>
        <v>0</v>
      </c>
      <c r="FA813" s="39">
        <f t="shared" si="2238"/>
        <v>0</v>
      </c>
      <c r="FB813" s="39">
        <f t="shared" si="2239"/>
        <v>0</v>
      </c>
      <c r="FC813" s="54">
        <f t="shared" si="2240"/>
        <v>0</v>
      </c>
      <c r="FD813" s="54">
        <f t="shared" si="2241"/>
        <v>0</v>
      </c>
      <c r="FE813" s="39">
        <f t="shared" si="2242"/>
        <v>0</v>
      </c>
      <c r="FF813" s="54">
        <f t="shared" si="2243"/>
        <v>0</v>
      </c>
      <c r="FG813" s="39">
        <f t="shared" si="2244"/>
        <v>0</v>
      </c>
      <c r="FH813" s="39">
        <f t="shared" si="2321"/>
        <v>0</v>
      </c>
      <c r="FI813" s="39">
        <f t="shared" si="2322"/>
        <v>0</v>
      </c>
      <c r="FJ813" s="39">
        <f t="shared" si="2323"/>
        <v>0</v>
      </c>
      <c r="FK813" s="39" t="e">
        <f t="shared" si="2324"/>
        <v>#DIV/0!</v>
      </c>
      <c r="FL813" s="39" t="e">
        <f t="shared" si="2325"/>
        <v>#DIV/0!</v>
      </c>
      <c r="FM813" s="39" t="e">
        <f t="shared" si="2326"/>
        <v>#DIV/0!</v>
      </c>
      <c r="FN813" s="39">
        <f t="shared" si="2327"/>
        <v>1</v>
      </c>
      <c r="FO813" s="39">
        <f t="shared" si="2245"/>
        <v>0</v>
      </c>
      <c r="FP813" s="39">
        <f t="shared" si="2246"/>
        <v>0</v>
      </c>
      <c r="FQ813" s="39">
        <f t="shared" si="2247"/>
        <v>0</v>
      </c>
      <c r="FR813" s="39">
        <f t="shared" si="2328"/>
        <v>0</v>
      </c>
      <c r="FS813" s="39">
        <f t="shared" si="2329"/>
        <v>0</v>
      </c>
      <c r="FU813" s="39" t="e">
        <f t="shared" si="2330"/>
        <v>#DIV/0!</v>
      </c>
      <c r="FV813" s="39" t="e">
        <f t="shared" si="2331"/>
        <v>#DIV/0!</v>
      </c>
      <c r="FW813" s="39" t="e">
        <f t="shared" si="2332"/>
        <v>#DIV/0!</v>
      </c>
      <c r="FY813" s="39" t="e">
        <f t="shared" si="2333"/>
        <v>#DIV/0!</v>
      </c>
      <c r="FZ813" s="39" t="e">
        <f t="shared" si="2334"/>
        <v>#DIV/0!</v>
      </c>
      <c r="GA813" s="39" t="e">
        <f t="shared" si="2335"/>
        <v>#DIV/0!</v>
      </c>
      <c r="GB813" s="39" t="e">
        <f t="shared" si="2336"/>
        <v>#DIV/0!</v>
      </c>
      <c r="GC813" s="39" t="e">
        <f t="shared" si="2337"/>
        <v>#DIV/0!</v>
      </c>
      <c r="GD813" s="39" t="e">
        <f t="shared" si="2338"/>
        <v>#DIV/0!</v>
      </c>
      <c r="GE813" s="39" t="e">
        <f t="shared" si="2339"/>
        <v>#DIV/0!</v>
      </c>
      <c r="GF813" s="39" t="e">
        <f t="shared" si="2340"/>
        <v>#DIV/0!</v>
      </c>
      <c r="GG813" s="39" t="e">
        <f t="shared" si="2341"/>
        <v>#DIV/0!</v>
      </c>
      <c r="GH813" s="39" t="e">
        <f t="shared" si="2342"/>
        <v>#DIV/0!</v>
      </c>
      <c r="GI813" s="39"/>
      <c r="GJ813" s="39" t="e">
        <f t="shared" si="2343"/>
        <v>#DIV/0!</v>
      </c>
      <c r="GK813" s="39" t="e">
        <f t="shared" si="2344"/>
        <v>#DIV/0!</v>
      </c>
      <c r="GL813" s="39" t="e">
        <f t="shared" si="2345"/>
        <v>#DIV/0!</v>
      </c>
      <c r="GM813" s="39" t="e">
        <f t="shared" si="2346"/>
        <v>#DIV/0!</v>
      </c>
      <c r="GN813" s="39" t="e">
        <f t="shared" si="2347"/>
        <v>#DIV/0!</v>
      </c>
      <c r="GO813" s="57"/>
      <c r="GP813" s="57" t="e">
        <f t="shared" si="2348"/>
        <v>#DIV/0!</v>
      </c>
      <c r="GQ813" s="59" t="e">
        <f t="shared" si="2349"/>
        <v>#DIV/0!</v>
      </c>
      <c r="GR813" s="41" t="e">
        <f t="shared" si="2350"/>
        <v>#DIV/0!</v>
      </c>
      <c r="GS813" s="57" t="e">
        <f t="shared" si="2351"/>
        <v>#DIV/0!</v>
      </c>
      <c r="GT813" s="57" t="e">
        <f t="shared" si="2352"/>
        <v>#DIV/0!</v>
      </c>
      <c r="GU813" s="57" t="e">
        <f t="shared" si="2353"/>
        <v>#DIV/0!</v>
      </c>
      <c r="GV813" s="57"/>
      <c r="GW813" s="42" t="e">
        <f t="shared" si="2354"/>
        <v>#DIV/0!</v>
      </c>
      <c r="GX813" s="42" t="e">
        <f t="shared" si="2355"/>
        <v>#DIV/0!</v>
      </c>
      <c r="GY813" s="42" t="e">
        <f t="shared" si="2356"/>
        <v>#DIV/0!</v>
      </c>
      <c r="GZ813" s="57"/>
      <c r="HA813" s="2" t="e">
        <f t="shared" si="2357"/>
        <v>#DIV/0!</v>
      </c>
      <c r="HB813" s="2" t="e">
        <f t="shared" si="2358"/>
        <v>#DIV/0!</v>
      </c>
      <c r="HC813" s="2" t="e">
        <f t="shared" si="2359"/>
        <v>#DIV/0!</v>
      </c>
      <c r="HD813" s="2" t="e">
        <f t="shared" si="2360"/>
        <v>#DIV/0!</v>
      </c>
      <c r="HE813" s="2" t="e">
        <f t="shared" si="2361"/>
        <v>#DIV/0!</v>
      </c>
      <c r="HF813" s="2" t="e">
        <f t="shared" si="2362"/>
        <v>#DIV/0!</v>
      </c>
      <c r="HG813" s="2" t="e">
        <f t="shared" si="2363"/>
        <v>#DIV/0!</v>
      </c>
      <c r="HH813" s="2" t="e">
        <f t="shared" si="2364"/>
        <v>#DIV/0!</v>
      </c>
      <c r="HI813" s="2" t="e">
        <f t="shared" si="2365"/>
        <v>#DIV/0!</v>
      </c>
      <c r="HJ813" s="11" t="e">
        <f t="shared" si="2366"/>
        <v>#DIV/0!</v>
      </c>
      <c r="HK813" s="60" t="e">
        <f t="shared" si="2367"/>
        <v>#DIV/0!</v>
      </c>
      <c r="HL813" s="57"/>
      <c r="HM813" s="57" t="e">
        <f t="shared" si="2368"/>
        <v>#DIV/0!</v>
      </c>
      <c r="HN813" s="57" t="e">
        <f t="shared" si="2369"/>
        <v>#DIV/0!</v>
      </c>
      <c r="HO813" s="57" t="e">
        <f t="shared" si="2370"/>
        <v>#DIV/0!</v>
      </c>
      <c r="HP813" s="57" t="e">
        <f t="shared" si="2371"/>
        <v>#DIV/0!</v>
      </c>
      <c r="HQ813" s="57" t="e">
        <f t="shared" si="2372"/>
        <v>#DIV/0!</v>
      </c>
      <c r="HR813" s="57"/>
      <c r="HS813" s="57" t="e">
        <f t="shared" si="2373"/>
        <v>#DIV/0!</v>
      </c>
      <c r="HT813" s="57" t="e">
        <f t="shared" si="2374"/>
        <v>#DIV/0!</v>
      </c>
      <c r="HU813" s="57" t="e">
        <f t="shared" si="2375"/>
        <v>#DIV/0!</v>
      </c>
      <c r="HV813" s="57" t="e">
        <f t="shared" si="2376"/>
        <v>#DIV/0!</v>
      </c>
      <c r="HW813" s="57" t="e">
        <f t="shared" si="2377"/>
        <v>#DIV/0!</v>
      </c>
      <c r="HX813" s="57"/>
      <c r="HY813" s="57" t="e">
        <f t="shared" si="2378"/>
        <v>#DIV/0!</v>
      </c>
      <c r="HZ813" s="57" t="e">
        <f t="shared" si="2379"/>
        <v>#DIV/0!</v>
      </c>
      <c r="IA813" s="57"/>
      <c r="IB813" s="61">
        <f t="shared" si="2380"/>
        <v>0</v>
      </c>
      <c r="IC813" s="57" t="str">
        <f t="shared" si="2381"/>
        <v/>
      </c>
      <c r="ID813" s="42"/>
      <c r="IE813" s="2" t="str">
        <f t="shared" si="2382"/>
        <v/>
      </c>
      <c r="IF813" s="60" t="e">
        <f t="shared" si="2383"/>
        <v>#DIV/0!</v>
      </c>
      <c r="IG813" s="60" t="str">
        <f t="shared" si="2384"/>
        <v/>
      </c>
      <c r="IH813" s="60" t="str">
        <f t="shared" si="2385"/>
        <v>zinco-</v>
      </c>
      <c r="II813" s="60" t="str">
        <f t="shared" si="2386"/>
        <v>mangano-</v>
      </c>
      <c r="IJ813" s="60" t="e">
        <f t="shared" si="2387"/>
        <v>#DIV/0!</v>
      </c>
      <c r="IK813" s="60" t="e">
        <f t="shared" si="2388"/>
        <v>#DIV/0!</v>
      </c>
      <c r="IL813" s="60" t="e">
        <f t="shared" si="2389"/>
        <v>#DIV/0!</v>
      </c>
      <c r="IM813" s="60" t="e">
        <f t="shared" si="2390"/>
        <v>#DIV/0!</v>
      </c>
      <c r="IN813" s="60" t="str">
        <f t="shared" si="2391"/>
        <v/>
      </c>
      <c r="IO813" s="60" t="str">
        <f t="shared" si="2392"/>
        <v/>
      </c>
      <c r="IP813" s="57"/>
      <c r="IQ813" s="57" t="str">
        <f t="shared" si="2393"/>
        <v>ERROR!!</v>
      </c>
    </row>
    <row r="814" spans="24:251">
      <c r="X814" s="29">
        <f t="shared" si="2249"/>
        <v>0</v>
      </c>
      <c r="Y814" s="29">
        <f t="shared" si="2250"/>
        <v>0</v>
      </c>
      <c r="Z814" s="29" t="e">
        <f t="shared" si="2251"/>
        <v>#DIV/0!</v>
      </c>
      <c r="AA814" s="29" t="e">
        <f t="shared" si="2252"/>
        <v>#DIV/0!</v>
      </c>
      <c r="AB814" s="29" t="e">
        <f t="shared" si="2253"/>
        <v>#DIV/0!</v>
      </c>
      <c r="AC814" s="29" t="e">
        <f t="shared" si="2254"/>
        <v>#DIV/0!</v>
      </c>
      <c r="AF814" s="23">
        <v>60.084299999999999</v>
      </c>
      <c r="AG814" s="23">
        <v>79.878799999999998</v>
      </c>
      <c r="AH814" s="23">
        <v>101.96120000000001</v>
      </c>
      <c r="AI814" s="23">
        <v>151.99039999999999</v>
      </c>
      <c r="AJ814" s="23">
        <v>159.69</v>
      </c>
      <c r="AK814" s="23">
        <v>71.846400000000003</v>
      </c>
      <c r="AL814" s="23">
        <v>70.9375</v>
      </c>
      <c r="AM814" s="23">
        <v>40.304400000000001</v>
      </c>
      <c r="AN814" s="23">
        <v>56.077399999999997</v>
      </c>
      <c r="AO814" s="23">
        <v>61.978999999999999</v>
      </c>
      <c r="AP814" s="23">
        <v>94.195999999999998</v>
      </c>
      <c r="AQ814" s="23">
        <v>18.998000000000001</v>
      </c>
      <c r="AR814" s="23">
        <v>35.450000000000003</v>
      </c>
      <c r="AS814" s="23">
        <v>29.88</v>
      </c>
      <c r="AT814" s="23">
        <v>74.691999999999993</v>
      </c>
      <c r="AU814" s="23">
        <v>81.39</v>
      </c>
      <c r="AX814" s="54">
        <f t="shared" si="2255"/>
        <v>0</v>
      </c>
      <c r="AY814" s="54">
        <f t="shared" si="2256"/>
        <v>0</v>
      </c>
      <c r="AZ814" s="54">
        <f t="shared" si="2257"/>
        <v>0</v>
      </c>
      <c r="BA814" s="54">
        <f t="shared" si="2258"/>
        <v>0</v>
      </c>
      <c r="BB814" s="54">
        <f t="shared" si="2259"/>
        <v>0</v>
      </c>
      <c r="BC814" s="54">
        <f t="shared" si="2260"/>
        <v>0</v>
      </c>
      <c r="BD814" s="54">
        <f t="shared" si="2261"/>
        <v>0</v>
      </c>
      <c r="BE814" s="54">
        <f t="shared" si="2262"/>
        <v>0</v>
      </c>
      <c r="BF814" s="54">
        <f t="shared" si="2263"/>
        <v>0</v>
      </c>
      <c r="BG814" s="54">
        <f t="shared" si="2264"/>
        <v>0</v>
      </c>
      <c r="BH814" s="54">
        <f t="shared" si="2265"/>
        <v>0</v>
      </c>
      <c r="BI814" s="54">
        <f t="shared" si="2266"/>
        <v>0</v>
      </c>
      <c r="BJ814" s="54">
        <f t="shared" si="2267"/>
        <v>0</v>
      </c>
      <c r="BK814" s="54">
        <f t="shared" si="2268"/>
        <v>0</v>
      </c>
      <c r="BL814" s="54">
        <f t="shared" si="2269"/>
        <v>0</v>
      </c>
      <c r="BM814" s="42"/>
      <c r="BO814" s="54">
        <f>'Norm-coeff'!$C$2+$AX814*'Norm-coeff'!$D$2+$AY814*'Norm-coeff'!$E$2+$AZ814*'Norm-coeff'!$F$2+$BA814*'Norm-coeff'!$G$2+$BB814*'Norm-coeff'!$H$2+$BC814*'Norm-coeff'!$I$2+$BD814*'Norm-coeff'!$J$2+$BE814*'Norm-coeff'!$K$2+$BF814*'Norm-coeff'!$L$2+$BG814*'Norm-coeff'!$M$2+$BH814*'Norm-coeff'!$N$2+$BI814*'Norm-coeff'!$O$2</f>
        <v>5.4045421474420303</v>
      </c>
      <c r="BP814" s="54">
        <f>'Norm-coeff'!$C$3+$AX814*'Norm-coeff'!$D$3+$AY814*'Norm-coeff'!$E$3+$AZ814*'Norm-coeff'!$F$3+$BA814*'Norm-coeff'!$G$3+$BB814*'Norm-coeff'!$H$3+$BC814*'Norm-coeff'!$I$3+$BD814*'Norm-coeff'!$J$3+$BE814*'Norm-coeff'!$K$3+$BF814*'Norm-coeff'!$L$3+$BG814*'Norm-coeff'!$M$3+$BH814*'Norm-coeff'!$N$3+$BI814*'Norm-coeff'!$O$3</f>
        <v>3.15319116612705</v>
      </c>
      <c r="BQ814" s="54">
        <f>'Norm-coeff'!$C$4+$AX814*'Norm-coeff'!$D$4+$AY814*'Norm-coeff'!$E$4+$AZ814*'Norm-coeff'!$F$4+$BA814*'Norm-coeff'!$G$4+$BB814*'Norm-coeff'!$H$4+$BC814*'Norm-coeff'!$I$4+$BD814*'Norm-coeff'!$J$4+$BE814*'Norm-coeff'!$K$4+$BF814*'Norm-coeff'!$L$4+$BG814*'Norm-coeff'!$M$4+$BH814*'Norm-coeff'!$N$4+$BI814*'Norm-coeff'!$O$4</f>
        <v>1.42115649462768</v>
      </c>
      <c r="BR814" s="54">
        <f>'Norm-coeff'!$C$5+$AX814*'Norm-coeff'!$D$5+$AY814*'Norm-coeff'!$E$5+$AZ814*'Norm-coeff'!$F$5+$BA814*'Norm-coeff'!$G$5+$BB814*'Norm-coeff'!$H$5+$BC814*'Norm-coeff'!$I$5+$BD814*'Norm-coeff'!$J$5+$BE814*'Norm-coeff'!$K$5+$BF814*'Norm-coeff'!$L$5+$BG814*'Norm-coeff'!$M$5+$BH814*'Norm-coeff'!$N$5+$BI814*'Norm-coeff'!$O$5</f>
        <v>1.0553329241296201</v>
      </c>
      <c r="BS814" s="54">
        <f>'Norm-coeff'!$C$6+$AX814*'Norm-coeff'!$D$6+$AY814*'Norm-coeff'!$E$6+$AZ814*'Norm-coeff'!$F$6+$BA814*'Norm-coeff'!$G$6+$BB814*'Norm-coeff'!$H$6+$BC814*'Norm-coeff'!$I$6+$BD814*'Norm-coeff'!$J$6+$BE814*'Norm-coeff'!$K$6+$BF814*'Norm-coeff'!$L$6+$BG814*'Norm-coeff'!$M$6+$BH814*'Norm-coeff'!$N$6+$BI814*'Norm-coeff'!$O$6</f>
        <v>-1.48700885495103E-2</v>
      </c>
      <c r="BT814" s="54">
        <f>'Norm-coeff'!$C$7+$AX814*'Norm-coeff'!$D$7+$AY814*'Norm-coeff'!$E$7+$AZ814*'Norm-coeff'!$F$7+$BA814*'Norm-coeff'!$G$7+$BB814*'Norm-coeff'!$H$7+$BC814*'Norm-coeff'!$I$7+$BD814*'Norm-coeff'!$J$7+$BE814*'Norm-coeff'!$K$7+$BF814*'Norm-coeff'!$L$7+$BG814*'Norm-coeff'!$M$7+$BH814*'Norm-coeff'!$N$7+$BI814*'Norm-coeff'!$O$7</f>
        <v>2.0907583608832998</v>
      </c>
      <c r="BU814" s="54">
        <f>'Norm-coeff'!$C$8+$AX814*'Norm-coeff'!$D$8+$AY814*'Norm-coeff'!$E$8+$AZ814*'Norm-coeff'!$F$8+$BA814*'Norm-coeff'!$G$8+$BB814*'Norm-coeff'!$H$8+$BC814*'Norm-coeff'!$I$8+$BD814*'Norm-coeff'!$J$8+$BE814*'Norm-coeff'!$K$8+$BF814*'Norm-coeff'!$L$8+$BG814*'Norm-coeff'!$M$8+$BH814*'Norm-coeff'!$N$8+$BI814*'Norm-coeff'!$O$8</f>
        <v>0.65894159836244504</v>
      </c>
      <c r="BV814" s="54">
        <f>'Norm-coeff'!$C$9+$AX814*'Norm-coeff'!$D$9+$AY814*'Norm-coeff'!$E$9+$AZ814*'Norm-coeff'!$F$9+$BA814*'Norm-coeff'!$G$9+$BB814*'Norm-coeff'!$H$9+$BC814*'Norm-coeff'!$I$9+$BD814*'Norm-coeff'!$J$9+$BE814*'Norm-coeff'!$K$9+$BF814*'Norm-coeff'!$L$9+$BG814*'Norm-coeff'!$M$9+$BH814*'Norm-coeff'!$N$9+$BI814*'Norm-coeff'!$O$9</f>
        <v>1.48961085014701</v>
      </c>
      <c r="BW814" s="54">
        <f>'Norm-coeff'!$C$10+$AX814*'Norm-coeff'!$D$10+$AY814*'Norm-coeff'!$E$10+$AZ814*'Norm-coeff'!$F$10+$BA814*'Norm-coeff'!$G$10+$BB814*'Norm-coeff'!$H$10+$BC814*'Norm-coeff'!$I$10+$BD814*'Norm-coeff'!$J$10+$BE814*'Norm-coeff'!$K$10+$BF814*'Norm-coeff'!$L$10+$BG814*'Norm-coeff'!$M$10+$BH814*'Norm-coeff'!$N$10+$BI814*'Norm-coeff'!$O$10</f>
        <v>1.42058735749591</v>
      </c>
      <c r="BX814" s="54">
        <f>'Norm-coeff'!$C$11+$AX814*'Norm-coeff'!$D$11+$AY814*'Norm-coeff'!$E$11+$AZ814*'Norm-coeff'!$F$11+$BA814*'Norm-coeff'!$G$11+$BB814*'Norm-coeff'!$H$11+$BC814*'Norm-coeff'!$I$11+$BD814*'Norm-coeff'!$J$11+$BE814*'Norm-coeff'!$K$11+$BF814*'Norm-coeff'!$L$11+$BG814*'Norm-coeff'!$M$11+$BH814*'Norm-coeff'!$N$11+$BI814*'Norm-coeff'!$O$11</f>
        <v>0.221233014421479</v>
      </c>
      <c r="BY814" s="54">
        <f>'Norm-coeff'!$C$12+$AX814*'Norm-coeff'!$D$12+$AY814*'Norm-coeff'!$E$12+$AZ814*'Norm-coeff'!$F$12+$BA814*'Norm-coeff'!$G$12+$BB814*'Norm-coeff'!$H$12+$BC814*'Norm-coeff'!$I$12+$BD814*'Norm-coeff'!$J$12+$BE814*'Norm-coeff'!$K$12+$BF814*'Norm-coeff'!$L$12+$BG814*'Norm-coeff'!$M$12+$BH814*'Norm-coeff'!$N$12+$BI814*'Norm-coeff'!$O$12</f>
        <v>0.283527502056037</v>
      </c>
      <c r="BZ814" s="54">
        <f>'Norm-coeff'!$C$13+$AX814*'Norm-coeff'!$D$13+$AY814*'Norm-coeff'!$E$13+$AZ814*'Norm-coeff'!$F$13+$BA814*'Norm-coeff'!$G$13+$BB814*'Norm-coeff'!$H$13+$BC814*'Norm-coeff'!$I$13+$BD814*'Norm-coeff'!$J$13+$BE814*'Norm-coeff'!$K$13+$BF814*'Norm-coeff'!$L$13+$BG814*'Norm-coeff'!$M$13+$BH814*'Norm-coeff'!$N$13+$BI814*'Norm-coeff'!$O$13</f>
        <v>-4.1864930554451202E-2</v>
      </c>
      <c r="CA814" s="54">
        <f>'Norm-coeff'!$C$14+$AX814*'Norm-coeff'!$D$14+$AY814*'Norm-coeff'!$E$14+$AZ814*'Norm-coeff'!$F$14+$BA814*'Norm-coeff'!$G$14+$BB814*'Norm-coeff'!$H$14+$BC814*'Norm-coeff'!$I$14+$BD814*'Norm-coeff'!$J$14+$BE814*'Norm-coeff'!$K$14+$BF814*'Norm-coeff'!$L$14+$BG814*'Norm-coeff'!$M$14+$BH814*'Norm-coeff'!$N$14+$BI814*'Norm-coeff'!$O$14</f>
        <v>4.2526983164477103</v>
      </c>
      <c r="CC814" s="54">
        <f t="shared" si="2394"/>
        <v>0</v>
      </c>
      <c r="CG814" s="54">
        <f t="shared" si="2270"/>
        <v>0</v>
      </c>
      <c r="CH814" s="54">
        <f t="shared" si="2248"/>
        <v>0</v>
      </c>
      <c r="CI814" s="54">
        <f t="shared" si="2271"/>
        <v>0</v>
      </c>
      <c r="CJ814" s="56">
        <f t="shared" si="2272"/>
        <v>0</v>
      </c>
      <c r="CK814" s="54">
        <f t="shared" si="2273"/>
        <v>0</v>
      </c>
      <c r="CL814" s="54">
        <f t="shared" si="2274"/>
        <v>0</v>
      </c>
      <c r="CM814" s="54">
        <f t="shared" si="2275"/>
        <v>0</v>
      </c>
      <c r="CN814" s="54">
        <f t="shared" si="2276"/>
        <v>0</v>
      </c>
      <c r="CO814" s="54">
        <f t="shared" si="2277"/>
        <v>0</v>
      </c>
      <c r="CP814" s="54">
        <f t="shared" si="2278"/>
        <v>0</v>
      </c>
      <c r="CQ814" s="54">
        <f t="shared" si="2279"/>
        <v>0</v>
      </c>
      <c r="CR814" s="54">
        <f t="shared" si="2280"/>
        <v>0</v>
      </c>
      <c r="CS814" s="54">
        <f t="shared" si="2281"/>
        <v>0</v>
      </c>
      <c r="CU814" s="54">
        <f t="shared" si="2282"/>
        <v>0</v>
      </c>
      <c r="CV814" s="54">
        <f t="shared" si="2283"/>
        <v>0</v>
      </c>
      <c r="CW814" s="54">
        <f t="shared" si="2284"/>
        <v>0</v>
      </c>
      <c r="CX814" s="54">
        <f t="shared" si="2285"/>
        <v>0</v>
      </c>
      <c r="CZ814" s="54">
        <f t="shared" si="2286"/>
        <v>0</v>
      </c>
      <c r="DA814" s="54">
        <f t="shared" si="2287"/>
        <v>0</v>
      </c>
      <c r="DB814" s="54">
        <f t="shared" si="2288"/>
        <v>0</v>
      </c>
      <c r="DC814" s="54">
        <f t="shared" si="2289"/>
        <v>0</v>
      </c>
      <c r="DD814" s="54">
        <f t="shared" si="2290"/>
        <v>0</v>
      </c>
      <c r="DE814" s="54">
        <f t="shared" si="2291"/>
        <v>0</v>
      </c>
      <c r="DF814" s="54">
        <f t="shared" si="2292"/>
        <v>0</v>
      </c>
      <c r="DG814" s="54">
        <f t="shared" si="2293"/>
        <v>2</v>
      </c>
      <c r="DH814" s="71">
        <f t="shared" si="2294"/>
        <v>0</v>
      </c>
      <c r="DI814" s="71">
        <f t="shared" si="2295"/>
        <v>0</v>
      </c>
      <c r="DJ814" s="54">
        <f t="shared" si="2296"/>
        <v>0</v>
      </c>
      <c r="DK814" s="54">
        <f t="shared" si="2297"/>
        <v>2</v>
      </c>
      <c r="DL814" s="4">
        <f t="shared" si="2222"/>
        <v>0</v>
      </c>
      <c r="DM814" s="3">
        <f t="shared" si="2298"/>
        <v>0</v>
      </c>
      <c r="DN814" s="3">
        <f t="shared" si="2299"/>
        <v>0</v>
      </c>
      <c r="DO814" s="4" t="e">
        <f t="shared" si="2300"/>
        <v>#DIV/0!</v>
      </c>
      <c r="DP814" s="57"/>
      <c r="DQ814" s="57"/>
      <c r="DR814" s="56">
        <f t="shared" si="2223"/>
        <v>2</v>
      </c>
      <c r="DS814" s="56">
        <f t="shared" si="2224"/>
        <v>0</v>
      </c>
      <c r="DT814" s="38">
        <f t="shared" si="2225"/>
        <v>0</v>
      </c>
      <c r="DU814" s="38">
        <f t="shared" si="2301"/>
        <v>2</v>
      </c>
      <c r="DV814" s="38">
        <f t="shared" si="2226"/>
        <v>0</v>
      </c>
      <c r="DW814" s="39">
        <f t="shared" si="2227"/>
        <v>0</v>
      </c>
      <c r="DX814" s="39">
        <f t="shared" si="2228"/>
        <v>0</v>
      </c>
      <c r="DY814" s="39">
        <f t="shared" si="2229"/>
        <v>0</v>
      </c>
      <c r="DZ814" s="39">
        <f t="shared" si="2230"/>
        <v>0</v>
      </c>
      <c r="EA814" s="39">
        <f t="shared" si="2231"/>
        <v>0</v>
      </c>
      <c r="EB814" s="37" t="e">
        <f t="shared" si="2302"/>
        <v>#DIV/0!</v>
      </c>
      <c r="EC814" s="37" t="e">
        <f t="shared" si="2303"/>
        <v>#DIV/0!</v>
      </c>
      <c r="ED814" s="37" t="e">
        <f t="shared" si="2304"/>
        <v>#DIV/0!</v>
      </c>
      <c r="EE814" s="37" t="e">
        <f t="shared" si="2305"/>
        <v>#DIV/0!</v>
      </c>
      <c r="EF814" s="39" t="e">
        <f t="shared" si="2306"/>
        <v>#DIV/0!</v>
      </c>
      <c r="EG814" s="37" t="e">
        <f t="shared" si="2307"/>
        <v>#DIV/0!</v>
      </c>
      <c r="EH814" s="37" t="e">
        <f t="shared" si="2308"/>
        <v>#DIV/0!</v>
      </c>
      <c r="EI814" s="11" t="b">
        <f t="shared" si="2309"/>
        <v>1</v>
      </c>
      <c r="EJ814" s="11" t="b">
        <f t="shared" si="2310"/>
        <v>0</v>
      </c>
      <c r="EK814" s="39" t="e">
        <f t="shared" si="2311"/>
        <v>#DIV/0!</v>
      </c>
      <c r="EL814" s="39" t="e">
        <f t="shared" si="2312"/>
        <v>#DIV/0!</v>
      </c>
      <c r="EM814" s="39" t="e">
        <f t="shared" si="2313"/>
        <v>#DIV/0!</v>
      </c>
      <c r="EN814" s="39" t="e">
        <f t="shared" si="2314"/>
        <v>#DIV/0!</v>
      </c>
      <c r="EO814" s="39" t="e">
        <f t="shared" si="2315"/>
        <v>#DIV/0!</v>
      </c>
      <c r="EP814" s="39" t="e">
        <f t="shared" si="2316"/>
        <v>#DIV/0!</v>
      </c>
      <c r="EQ814" s="39" t="e">
        <f t="shared" si="2317"/>
        <v>#DIV/0!</v>
      </c>
      <c r="ER814" s="39" t="e">
        <f t="shared" si="2318"/>
        <v>#DIV/0!</v>
      </c>
      <c r="ES814" s="58" t="str">
        <f t="shared" si="2319"/>
        <v>(OH,F,Cl)-dominate amphibole</v>
      </c>
      <c r="ET814" s="58" t="e">
        <f t="shared" si="2320"/>
        <v>#N/A</v>
      </c>
      <c r="EU814" s="56">
        <f t="shared" si="2232"/>
        <v>0</v>
      </c>
      <c r="EV814" s="56">
        <f t="shared" si="2233"/>
        <v>0</v>
      </c>
      <c r="EW814" s="56">
        <f t="shared" si="2234"/>
        <v>0</v>
      </c>
      <c r="EX814" s="56">
        <f t="shared" si="2235"/>
        <v>0</v>
      </c>
      <c r="EY814" s="56">
        <f t="shared" si="2236"/>
        <v>0</v>
      </c>
      <c r="EZ814" s="56">
        <f t="shared" si="2237"/>
        <v>0</v>
      </c>
      <c r="FA814" s="39">
        <f t="shared" si="2238"/>
        <v>0</v>
      </c>
      <c r="FB814" s="39">
        <f t="shared" si="2239"/>
        <v>0</v>
      </c>
      <c r="FC814" s="54">
        <f t="shared" si="2240"/>
        <v>0</v>
      </c>
      <c r="FD814" s="54">
        <f t="shared" si="2241"/>
        <v>0</v>
      </c>
      <c r="FE814" s="39">
        <f t="shared" si="2242"/>
        <v>0</v>
      </c>
      <c r="FF814" s="54">
        <f t="shared" si="2243"/>
        <v>0</v>
      </c>
      <c r="FG814" s="39">
        <f t="shared" si="2244"/>
        <v>0</v>
      </c>
      <c r="FH814" s="39">
        <f t="shared" si="2321"/>
        <v>0</v>
      </c>
      <c r="FI814" s="39">
        <f t="shared" si="2322"/>
        <v>0</v>
      </c>
      <c r="FJ814" s="39">
        <f t="shared" si="2323"/>
        <v>0</v>
      </c>
      <c r="FK814" s="39" t="e">
        <f t="shared" si="2324"/>
        <v>#DIV/0!</v>
      </c>
      <c r="FL814" s="39" t="e">
        <f t="shared" si="2325"/>
        <v>#DIV/0!</v>
      </c>
      <c r="FM814" s="39" t="e">
        <f t="shared" si="2326"/>
        <v>#DIV/0!</v>
      </c>
      <c r="FN814" s="39">
        <f t="shared" si="2327"/>
        <v>1</v>
      </c>
      <c r="FO814" s="39">
        <f t="shared" si="2245"/>
        <v>0</v>
      </c>
      <c r="FP814" s="39">
        <f t="shared" si="2246"/>
        <v>0</v>
      </c>
      <c r="FQ814" s="39">
        <f t="shared" si="2247"/>
        <v>0</v>
      </c>
      <c r="FR814" s="39">
        <f t="shared" si="2328"/>
        <v>0</v>
      </c>
      <c r="FS814" s="39">
        <f t="shared" si="2329"/>
        <v>0</v>
      </c>
      <c r="FU814" s="39" t="e">
        <f t="shared" si="2330"/>
        <v>#DIV/0!</v>
      </c>
      <c r="FV814" s="39" t="e">
        <f t="shared" si="2331"/>
        <v>#DIV/0!</v>
      </c>
      <c r="FW814" s="39" t="e">
        <f t="shared" si="2332"/>
        <v>#DIV/0!</v>
      </c>
      <c r="FY814" s="39" t="e">
        <f t="shared" si="2333"/>
        <v>#DIV/0!</v>
      </c>
      <c r="FZ814" s="39" t="e">
        <f t="shared" si="2334"/>
        <v>#DIV/0!</v>
      </c>
      <c r="GA814" s="39" t="e">
        <f t="shared" si="2335"/>
        <v>#DIV/0!</v>
      </c>
      <c r="GB814" s="39" t="e">
        <f t="shared" si="2336"/>
        <v>#DIV/0!</v>
      </c>
      <c r="GC814" s="39" t="e">
        <f t="shared" si="2337"/>
        <v>#DIV/0!</v>
      </c>
      <c r="GD814" s="39" t="e">
        <f t="shared" si="2338"/>
        <v>#DIV/0!</v>
      </c>
      <c r="GE814" s="39" t="e">
        <f t="shared" si="2339"/>
        <v>#DIV/0!</v>
      </c>
      <c r="GF814" s="39" t="e">
        <f t="shared" si="2340"/>
        <v>#DIV/0!</v>
      </c>
      <c r="GG814" s="39" t="e">
        <f t="shared" si="2341"/>
        <v>#DIV/0!</v>
      </c>
      <c r="GH814" s="39" t="e">
        <f t="shared" si="2342"/>
        <v>#DIV/0!</v>
      </c>
      <c r="GI814" s="39"/>
      <c r="GJ814" s="39" t="e">
        <f t="shared" si="2343"/>
        <v>#DIV/0!</v>
      </c>
      <c r="GK814" s="39" t="e">
        <f t="shared" si="2344"/>
        <v>#DIV/0!</v>
      </c>
      <c r="GL814" s="39" t="e">
        <f t="shared" si="2345"/>
        <v>#DIV/0!</v>
      </c>
      <c r="GM814" s="39" t="e">
        <f t="shared" si="2346"/>
        <v>#DIV/0!</v>
      </c>
      <c r="GN814" s="39" t="e">
        <f t="shared" si="2347"/>
        <v>#DIV/0!</v>
      </c>
      <c r="GO814" s="57"/>
      <c r="GP814" s="57" t="e">
        <f t="shared" si="2348"/>
        <v>#DIV/0!</v>
      </c>
      <c r="GQ814" s="59" t="e">
        <f t="shared" si="2349"/>
        <v>#DIV/0!</v>
      </c>
      <c r="GR814" s="41" t="e">
        <f t="shared" si="2350"/>
        <v>#DIV/0!</v>
      </c>
      <c r="GS814" s="57" t="e">
        <f t="shared" si="2351"/>
        <v>#DIV/0!</v>
      </c>
      <c r="GT814" s="57" t="e">
        <f t="shared" si="2352"/>
        <v>#DIV/0!</v>
      </c>
      <c r="GU814" s="57" t="e">
        <f t="shared" si="2353"/>
        <v>#DIV/0!</v>
      </c>
      <c r="GV814" s="57"/>
      <c r="GW814" s="42" t="e">
        <f t="shared" si="2354"/>
        <v>#DIV/0!</v>
      </c>
      <c r="GX814" s="42" t="e">
        <f t="shared" si="2355"/>
        <v>#DIV/0!</v>
      </c>
      <c r="GY814" s="42" t="e">
        <f t="shared" si="2356"/>
        <v>#DIV/0!</v>
      </c>
      <c r="GZ814" s="57"/>
      <c r="HA814" s="2" t="e">
        <f t="shared" si="2357"/>
        <v>#DIV/0!</v>
      </c>
      <c r="HB814" s="2" t="e">
        <f t="shared" si="2358"/>
        <v>#DIV/0!</v>
      </c>
      <c r="HC814" s="2" t="e">
        <f t="shared" si="2359"/>
        <v>#DIV/0!</v>
      </c>
      <c r="HD814" s="2" t="e">
        <f t="shared" si="2360"/>
        <v>#DIV/0!</v>
      </c>
      <c r="HE814" s="2" t="e">
        <f t="shared" si="2361"/>
        <v>#DIV/0!</v>
      </c>
      <c r="HF814" s="2" t="e">
        <f t="shared" si="2362"/>
        <v>#DIV/0!</v>
      </c>
      <c r="HG814" s="2" t="e">
        <f t="shared" si="2363"/>
        <v>#DIV/0!</v>
      </c>
      <c r="HH814" s="2" t="e">
        <f t="shared" si="2364"/>
        <v>#DIV/0!</v>
      </c>
      <c r="HI814" s="2" t="e">
        <f t="shared" si="2365"/>
        <v>#DIV/0!</v>
      </c>
      <c r="HJ814" s="11" t="e">
        <f t="shared" si="2366"/>
        <v>#DIV/0!</v>
      </c>
      <c r="HK814" s="60" t="e">
        <f t="shared" si="2367"/>
        <v>#DIV/0!</v>
      </c>
      <c r="HL814" s="57"/>
      <c r="HM814" s="57" t="e">
        <f t="shared" si="2368"/>
        <v>#DIV/0!</v>
      </c>
      <c r="HN814" s="57" t="e">
        <f t="shared" si="2369"/>
        <v>#DIV/0!</v>
      </c>
      <c r="HO814" s="57" t="e">
        <f t="shared" si="2370"/>
        <v>#DIV/0!</v>
      </c>
      <c r="HP814" s="57" t="e">
        <f t="shared" si="2371"/>
        <v>#DIV/0!</v>
      </c>
      <c r="HQ814" s="57" t="e">
        <f t="shared" si="2372"/>
        <v>#DIV/0!</v>
      </c>
      <c r="HR814" s="57"/>
      <c r="HS814" s="57" t="e">
        <f t="shared" si="2373"/>
        <v>#DIV/0!</v>
      </c>
      <c r="HT814" s="57" t="e">
        <f t="shared" si="2374"/>
        <v>#DIV/0!</v>
      </c>
      <c r="HU814" s="57" t="e">
        <f t="shared" si="2375"/>
        <v>#DIV/0!</v>
      </c>
      <c r="HV814" s="57" t="e">
        <f t="shared" si="2376"/>
        <v>#DIV/0!</v>
      </c>
      <c r="HW814" s="57" t="e">
        <f t="shared" si="2377"/>
        <v>#DIV/0!</v>
      </c>
      <c r="HX814" s="57"/>
      <c r="HY814" s="57" t="e">
        <f t="shared" si="2378"/>
        <v>#DIV/0!</v>
      </c>
      <c r="HZ814" s="57" t="e">
        <f t="shared" si="2379"/>
        <v>#DIV/0!</v>
      </c>
      <c r="IA814" s="57"/>
      <c r="IB814" s="61">
        <f t="shared" si="2380"/>
        <v>0</v>
      </c>
      <c r="IC814" s="57" t="str">
        <f t="shared" si="2381"/>
        <v/>
      </c>
      <c r="ID814" s="42"/>
      <c r="IE814" s="2" t="str">
        <f t="shared" si="2382"/>
        <v/>
      </c>
      <c r="IF814" s="60" t="e">
        <f t="shared" si="2383"/>
        <v>#DIV/0!</v>
      </c>
      <c r="IG814" s="60" t="str">
        <f t="shared" si="2384"/>
        <v/>
      </c>
      <c r="IH814" s="60" t="str">
        <f t="shared" si="2385"/>
        <v>zinco-</v>
      </c>
      <c r="II814" s="60" t="str">
        <f t="shared" si="2386"/>
        <v>mangano-</v>
      </c>
      <c r="IJ814" s="60" t="e">
        <f t="shared" si="2387"/>
        <v>#DIV/0!</v>
      </c>
      <c r="IK814" s="60" t="e">
        <f t="shared" si="2388"/>
        <v>#DIV/0!</v>
      </c>
      <c r="IL814" s="60" t="e">
        <f t="shared" si="2389"/>
        <v>#DIV/0!</v>
      </c>
      <c r="IM814" s="60" t="e">
        <f t="shared" si="2390"/>
        <v>#DIV/0!</v>
      </c>
      <c r="IN814" s="60" t="str">
        <f t="shared" si="2391"/>
        <v/>
      </c>
      <c r="IO814" s="60" t="str">
        <f t="shared" si="2392"/>
        <v/>
      </c>
      <c r="IP814" s="57"/>
      <c r="IQ814" s="57" t="str">
        <f t="shared" si="2393"/>
        <v>ERROR!!</v>
      </c>
    </row>
    <row r="815" spans="24:251">
      <c r="X815" s="29">
        <f t="shared" si="2249"/>
        <v>0</v>
      </c>
      <c r="Y815" s="29">
        <f t="shared" si="2250"/>
        <v>0</v>
      </c>
      <c r="Z815" s="29" t="e">
        <f t="shared" si="2251"/>
        <v>#DIV/0!</v>
      </c>
      <c r="AA815" s="29" t="e">
        <f t="shared" si="2252"/>
        <v>#DIV/0!</v>
      </c>
      <c r="AB815" s="29" t="e">
        <f t="shared" si="2253"/>
        <v>#DIV/0!</v>
      </c>
      <c r="AC815" s="29" t="e">
        <f t="shared" si="2254"/>
        <v>#DIV/0!</v>
      </c>
      <c r="AF815" s="23">
        <v>60.084299999999999</v>
      </c>
      <c r="AG815" s="23">
        <v>79.878799999999998</v>
      </c>
      <c r="AH815" s="23">
        <v>101.96120000000001</v>
      </c>
      <c r="AI815" s="23">
        <v>151.99039999999999</v>
      </c>
      <c r="AJ815" s="23">
        <v>159.69</v>
      </c>
      <c r="AK815" s="23">
        <v>71.846400000000003</v>
      </c>
      <c r="AL815" s="23">
        <v>70.9375</v>
      </c>
      <c r="AM815" s="23">
        <v>40.304400000000001</v>
      </c>
      <c r="AN815" s="23">
        <v>56.077399999999997</v>
      </c>
      <c r="AO815" s="23">
        <v>61.978999999999999</v>
      </c>
      <c r="AP815" s="23">
        <v>94.195999999999998</v>
      </c>
      <c r="AQ815" s="23">
        <v>18.998000000000001</v>
      </c>
      <c r="AR815" s="23">
        <v>35.450000000000003</v>
      </c>
      <c r="AS815" s="23">
        <v>29.88</v>
      </c>
      <c r="AT815" s="23">
        <v>74.691999999999993</v>
      </c>
      <c r="AU815" s="23">
        <v>81.39</v>
      </c>
      <c r="AX815" s="54">
        <f t="shared" si="2255"/>
        <v>0</v>
      </c>
      <c r="AY815" s="54">
        <f t="shared" si="2256"/>
        <v>0</v>
      </c>
      <c r="AZ815" s="54">
        <f t="shared" si="2257"/>
        <v>0</v>
      </c>
      <c r="BA815" s="54">
        <f t="shared" si="2258"/>
        <v>0</v>
      </c>
      <c r="BB815" s="54">
        <f t="shared" si="2259"/>
        <v>0</v>
      </c>
      <c r="BC815" s="54">
        <f t="shared" si="2260"/>
        <v>0</v>
      </c>
      <c r="BD815" s="54">
        <f t="shared" si="2261"/>
        <v>0</v>
      </c>
      <c r="BE815" s="54">
        <f t="shared" si="2262"/>
        <v>0</v>
      </c>
      <c r="BF815" s="54">
        <f t="shared" si="2263"/>
        <v>0</v>
      </c>
      <c r="BG815" s="54">
        <f t="shared" si="2264"/>
        <v>0</v>
      </c>
      <c r="BH815" s="54">
        <f t="shared" si="2265"/>
        <v>0</v>
      </c>
      <c r="BI815" s="54">
        <f t="shared" si="2266"/>
        <v>0</v>
      </c>
      <c r="BJ815" s="54">
        <f t="shared" si="2267"/>
        <v>0</v>
      </c>
      <c r="BK815" s="54">
        <f t="shared" si="2268"/>
        <v>0</v>
      </c>
      <c r="BL815" s="54">
        <f t="shared" si="2269"/>
        <v>0</v>
      </c>
      <c r="BM815" s="42"/>
      <c r="BO815" s="54">
        <f>'Norm-coeff'!$C$2+$AX815*'Norm-coeff'!$D$2+$AY815*'Norm-coeff'!$E$2+$AZ815*'Norm-coeff'!$F$2+$BA815*'Norm-coeff'!$G$2+$BB815*'Norm-coeff'!$H$2+$BC815*'Norm-coeff'!$I$2+$BD815*'Norm-coeff'!$J$2+$BE815*'Norm-coeff'!$K$2+$BF815*'Norm-coeff'!$L$2+$BG815*'Norm-coeff'!$M$2+$BH815*'Norm-coeff'!$N$2+$BI815*'Norm-coeff'!$O$2</f>
        <v>5.4045421474420303</v>
      </c>
      <c r="BP815" s="54">
        <f>'Norm-coeff'!$C$3+$AX815*'Norm-coeff'!$D$3+$AY815*'Norm-coeff'!$E$3+$AZ815*'Norm-coeff'!$F$3+$BA815*'Norm-coeff'!$G$3+$BB815*'Norm-coeff'!$H$3+$BC815*'Norm-coeff'!$I$3+$BD815*'Norm-coeff'!$J$3+$BE815*'Norm-coeff'!$K$3+$BF815*'Norm-coeff'!$L$3+$BG815*'Norm-coeff'!$M$3+$BH815*'Norm-coeff'!$N$3+$BI815*'Norm-coeff'!$O$3</f>
        <v>3.15319116612705</v>
      </c>
      <c r="BQ815" s="54">
        <f>'Norm-coeff'!$C$4+$AX815*'Norm-coeff'!$D$4+$AY815*'Norm-coeff'!$E$4+$AZ815*'Norm-coeff'!$F$4+$BA815*'Norm-coeff'!$G$4+$BB815*'Norm-coeff'!$H$4+$BC815*'Norm-coeff'!$I$4+$BD815*'Norm-coeff'!$J$4+$BE815*'Norm-coeff'!$K$4+$BF815*'Norm-coeff'!$L$4+$BG815*'Norm-coeff'!$M$4+$BH815*'Norm-coeff'!$N$4+$BI815*'Norm-coeff'!$O$4</f>
        <v>1.42115649462768</v>
      </c>
      <c r="BR815" s="54">
        <f>'Norm-coeff'!$C$5+$AX815*'Norm-coeff'!$D$5+$AY815*'Norm-coeff'!$E$5+$AZ815*'Norm-coeff'!$F$5+$BA815*'Norm-coeff'!$G$5+$BB815*'Norm-coeff'!$H$5+$BC815*'Norm-coeff'!$I$5+$BD815*'Norm-coeff'!$J$5+$BE815*'Norm-coeff'!$K$5+$BF815*'Norm-coeff'!$L$5+$BG815*'Norm-coeff'!$M$5+$BH815*'Norm-coeff'!$N$5+$BI815*'Norm-coeff'!$O$5</f>
        <v>1.0553329241296201</v>
      </c>
      <c r="BS815" s="54">
        <f>'Norm-coeff'!$C$6+$AX815*'Norm-coeff'!$D$6+$AY815*'Norm-coeff'!$E$6+$AZ815*'Norm-coeff'!$F$6+$BA815*'Norm-coeff'!$G$6+$BB815*'Norm-coeff'!$H$6+$BC815*'Norm-coeff'!$I$6+$BD815*'Norm-coeff'!$J$6+$BE815*'Norm-coeff'!$K$6+$BF815*'Norm-coeff'!$L$6+$BG815*'Norm-coeff'!$M$6+$BH815*'Norm-coeff'!$N$6+$BI815*'Norm-coeff'!$O$6</f>
        <v>-1.48700885495103E-2</v>
      </c>
      <c r="BT815" s="54">
        <f>'Norm-coeff'!$C$7+$AX815*'Norm-coeff'!$D$7+$AY815*'Norm-coeff'!$E$7+$AZ815*'Norm-coeff'!$F$7+$BA815*'Norm-coeff'!$G$7+$BB815*'Norm-coeff'!$H$7+$BC815*'Norm-coeff'!$I$7+$BD815*'Norm-coeff'!$J$7+$BE815*'Norm-coeff'!$K$7+$BF815*'Norm-coeff'!$L$7+$BG815*'Norm-coeff'!$M$7+$BH815*'Norm-coeff'!$N$7+$BI815*'Norm-coeff'!$O$7</f>
        <v>2.0907583608832998</v>
      </c>
      <c r="BU815" s="54">
        <f>'Norm-coeff'!$C$8+$AX815*'Norm-coeff'!$D$8+$AY815*'Norm-coeff'!$E$8+$AZ815*'Norm-coeff'!$F$8+$BA815*'Norm-coeff'!$G$8+$BB815*'Norm-coeff'!$H$8+$BC815*'Norm-coeff'!$I$8+$BD815*'Norm-coeff'!$J$8+$BE815*'Norm-coeff'!$K$8+$BF815*'Norm-coeff'!$L$8+$BG815*'Norm-coeff'!$M$8+$BH815*'Norm-coeff'!$N$8+$BI815*'Norm-coeff'!$O$8</f>
        <v>0.65894159836244504</v>
      </c>
      <c r="BV815" s="54">
        <f>'Norm-coeff'!$C$9+$AX815*'Norm-coeff'!$D$9+$AY815*'Norm-coeff'!$E$9+$AZ815*'Norm-coeff'!$F$9+$BA815*'Norm-coeff'!$G$9+$BB815*'Norm-coeff'!$H$9+$BC815*'Norm-coeff'!$I$9+$BD815*'Norm-coeff'!$J$9+$BE815*'Norm-coeff'!$K$9+$BF815*'Norm-coeff'!$L$9+$BG815*'Norm-coeff'!$M$9+$BH815*'Norm-coeff'!$N$9+$BI815*'Norm-coeff'!$O$9</f>
        <v>1.48961085014701</v>
      </c>
      <c r="BW815" s="54">
        <f>'Norm-coeff'!$C$10+$AX815*'Norm-coeff'!$D$10+$AY815*'Norm-coeff'!$E$10+$AZ815*'Norm-coeff'!$F$10+$BA815*'Norm-coeff'!$G$10+$BB815*'Norm-coeff'!$H$10+$BC815*'Norm-coeff'!$I$10+$BD815*'Norm-coeff'!$J$10+$BE815*'Norm-coeff'!$K$10+$BF815*'Norm-coeff'!$L$10+$BG815*'Norm-coeff'!$M$10+$BH815*'Norm-coeff'!$N$10+$BI815*'Norm-coeff'!$O$10</f>
        <v>1.42058735749591</v>
      </c>
      <c r="BX815" s="54">
        <f>'Norm-coeff'!$C$11+$AX815*'Norm-coeff'!$D$11+$AY815*'Norm-coeff'!$E$11+$AZ815*'Norm-coeff'!$F$11+$BA815*'Norm-coeff'!$G$11+$BB815*'Norm-coeff'!$H$11+$BC815*'Norm-coeff'!$I$11+$BD815*'Norm-coeff'!$J$11+$BE815*'Norm-coeff'!$K$11+$BF815*'Norm-coeff'!$L$11+$BG815*'Norm-coeff'!$M$11+$BH815*'Norm-coeff'!$N$11+$BI815*'Norm-coeff'!$O$11</f>
        <v>0.221233014421479</v>
      </c>
      <c r="BY815" s="54">
        <f>'Norm-coeff'!$C$12+$AX815*'Norm-coeff'!$D$12+$AY815*'Norm-coeff'!$E$12+$AZ815*'Norm-coeff'!$F$12+$BA815*'Norm-coeff'!$G$12+$BB815*'Norm-coeff'!$H$12+$BC815*'Norm-coeff'!$I$12+$BD815*'Norm-coeff'!$J$12+$BE815*'Norm-coeff'!$K$12+$BF815*'Norm-coeff'!$L$12+$BG815*'Norm-coeff'!$M$12+$BH815*'Norm-coeff'!$N$12+$BI815*'Norm-coeff'!$O$12</f>
        <v>0.283527502056037</v>
      </c>
      <c r="BZ815" s="54">
        <f>'Norm-coeff'!$C$13+$AX815*'Norm-coeff'!$D$13+$AY815*'Norm-coeff'!$E$13+$AZ815*'Norm-coeff'!$F$13+$BA815*'Norm-coeff'!$G$13+$BB815*'Norm-coeff'!$H$13+$BC815*'Norm-coeff'!$I$13+$BD815*'Norm-coeff'!$J$13+$BE815*'Norm-coeff'!$K$13+$BF815*'Norm-coeff'!$L$13+$BG815*'Norm-coeff'!$M$13+$BH815*'Norm-coeff'!$N$13+$BI815*'Norm-coeff'!$O$13</f>
        <v>-4.1864930554451202E-2</v>
      </c>
      <c r="CA815" s="54">
        <f>'Norm-coeff'!$C$14+$AX815*'Norm-coeff'!$D$14+$AY815*'Norm-coeff'!$E$14+$AZ815*'Norm-coeff'!$F$14+$BA815*'Norm-coeff'!$G$14+$BB815*'Norm-coeff'!$H$14+$BC815*'Norm-coeff'!$I$14+$BD815*'Norm-coeff'!$J$14+$BE815*'Norm-coeff'!$K$14+$BF815*'Norm-coeff'!$L$14+$BG815*'Norm-coeff'!$M$14+$BH815*'Norm-coeff'!$N$14+$BI815*'Norm-coeff'!$O$14</f>
        <v>4.2526983164477103</v>
      </c>
      <c r="CC815" s="54">
        <f t="shared" si="2394"/>
        <v>0</v>
      </c>
      <c r="CG815" s="54">
        <f t="shared" si="2270"/>
        <v>0</v>
      </c>
      <c r="CH815" s="54">
        <f t="shared" si="2248"/>
        <v>0</v>
      </c>
      <c r="CI815" s="54">
        <f t="shared" si="2271"/>
        <v>0</v>
      </c>
      <c r="CJ815" s="56">
        <f t="shared" si="2272"/>
        <v>0</v>
      </c>
      <c r="CK815" s="54">
        <f t="shared" si="2273"/>
        <v>0</v>
      </c>
      <c r="CL815" s="54">
        <f t="shared" si="2274"/>
        <v>0</v>
      </c>
      <c r="CM815" s="54">
        <f t="shared" si="2275"/>
        <v>0</v>
      </c>
      <c r="CN815" s="54">
        <f t="shared" si="2276"/>
        <v>0</v>
      </c>
      <c r="CO815" s="54">
        <f t="shared" si="2277"/>
        <v>0</v>
      </c>
      <c r="CP815" s="54">
        <f t="shared" si="2278"/>
        <v>0</v>
      </c>
      <c r="CQ815" s="54">
        <f t="shared" si="2279"/>
        <v>0</v>
      </c>
      <c r="CR815" s="54">
        <f t="shared" si="2280"/>
        <v>0</v>
      </c>
      <c r="CS815" s="54">
        <f t="shared" si="2281"/>
        <v>0</v>
      </c>
      <c r="CU815" s="54">
        <f t="shared" si="2282"/>
        <v>0</v>
      </c>
      <c r="CV815" s="54">
        <f t="shared" si="2283"/>
        <v>0</v>
      </c>
      <c r="CW815" s="54">
        <f t="shared" si="2284"/>
        <v>0</v>
      </c>
      <c r="CX815" s="54">
        <f t="shared" si="2285"/>
        <v>0</v>
      </c>
      <c r="CZ815" s="54">
        <f t="shared" si="2286"/>
        <v>0</v>
      </c>
      <c r="DA815" s="54">
        <f t="shared" si="2287"/>
        <v>0</v>
      </c>
      <c r="DB815" s="54">
        <f t="shared" si="2288"/>
        <v>0</v>
      </c>
      <c r="DC815" s="54">
        <f t="shared" si="2289"/>
        <v>0</v>
      </c>
      <c r="DD815" s="54">
        <f t="shared" si="2290"/>
        <v>0</v>
      </c>
      <c r="DE815" s="54">
        <f t="shared" si="2291"/>
        <v>0</v>
      </c>
      <c r="DF815" s="54">
        <f t="shared" si="2292"/>
        <v>0</v>
      </c>
      <c r="DG815" s="54">
        <f t="shared" si="2293"/>
        <v>2</v>
      </c>
      <c r="DH815" s="71">
        <f t="shared" si="2294"/>
        <v>0</v>
      </c>
      <c r="DI815" s="71">
        <f t="shared" si="2295"/>
        <v>0</v>
      </c>
      <c r="DJ815" s="54">
        <f t="shared" si="2296"/>
        <v>0</v>
      </c>
      <c r="DK815" s="54">
        <f t="shared" si="2297"/>
        <v>2</v>
      </c>
      <c r="DL815" s="4">
        <f t="shared" si="2222"/>
        <v>0</v>
      </c>
      <c r="DM815" s="3">
        <f t="shared" si="2298"/>
        <v>0</v>
      </c>
      <c r="DN815" s="3">
        <f t="shared" si="2299"/>
        <v>0</v>
      </c>
      <c r="DO815" s="4" t="e">
        <f t="shared" si="2300"/>
        <v>#DIV/0!</v>
      </c>
      <c r="DP815" s="57"/>
      <c r="DQ815" s="57"/>
      <c r="DR815" s="56">
        <f t="shared" si="2223"/>
        <v>2</v>
      </c>
      <c r="DS815" s="56">
        <f t="shared" si="2224"/>
        <v>0</v>
      </c>
      <c r="DT815" s="38">
        <f t="shared" si="2225"/>
        <v>0</v>
      </c>
      <c r="DU815" s="38">
        <f t="shared" si="2301"/>
        <v>2</v>
      </c>
      <c r="DV815" s="38">
        <f t="shared" si="2226"/>
        <v>0</v>
      </c>
      <c r="DW815" s="39">
        <f t="shared" si="2227"/>
        <v>0</v>
      </c>
      <c r="DX815" s="39">
        <f t="shared" si="2228"/>
        <v>0</v>
      </c>
      <c r="DY815" s="39">
        <f t="shared" si="2229"/>
        <v>0</v>
      </c>
      <c r="DZ815" s="39">
        <f t="shared" si="2230"/>
        <v>0</v>
      </c>
      <c r="EA815" s="39">
        <f t="shared" si="2231"/>
        <v>0</v>
      </c>
      <c r="EB815" s="37" t="e">
        <f t="shared" si="2302"/>
        <v>#DIV/0!</v>
      </c>
      <c r="EC815" s="37" t="e">
        <f t="shared" si="2303"/>
        <v>#DIV/0!</v>
      </c>
      <c r="ED815" s="37" t="e">
        <f t="shared" si="2304"/>
        <v>#DIV/0!</v>
      </c>
      <c r="EE815" s="37" t="e">
        <f t="shared" si="2305"/>
        <v>#DIV/0!</v>
      </c>
      <c r="EF815" s="39" t="e">
        <f t="shared" si="2306"/>
        <v>#DIV/0!</v>
      </c>
      <c r="EG815" s="37" t="e">
        <f t="shared" si="2307"/>
        <v>#DIV/0!</v>
      </c>
      <c r="EH815" s="37" t="e">
        <f t="shared" si="2308"/>
        <v>#DIV/0!</v>
      </c>
      <c r="EI815" s="11" t="b">
        <f t="shared" si="2309"/>
        <v>1</v>
      </c>
      <c r="EJ815" s="11" t="b">
        <f t="shared" si="2310"/>
        <v>0</v>
      </c>
      <c r="EK815" s="39" t="e">
        <f t="shared" si="2311"/>
        <v>#DIV/0!</v>
      </c>
      <c r="EL815" s="39" t="e">
        <f t="shared" si="2312"/>
        <v>#DIV/0!</v>
      </c>
      <c r="EM815" s="39" t="e">
        <f t="shared" si="2313"/>
        <v>#DIV/0!</v>
      </c>
      <c r="EN815" s="39" t="e">
        <f t="shared" si="2314"/>
        <v>#DIV/0!</v>
      </c>
      <c r="EO815" s="39" t="e">
        <f t="shared" si="2315"/>
        <v>#DIV/0!</v>
      </c>
      <c r="EP815" s="39" t="e">
        <f t="shared" si="2316"/>
        <v>#DIV/0!</v>
      </c>
      <c r="EQ815" s="39" t="e">
        <f t="shared" si="2317"/>
        <v>#DIV/0!</v>
      </c>
      <c r="ER815" s="39" t="e">
        <f t="shared" si="2318"/>
        <v>#DIV/0!</v>
      </c>
      <c r="ES815" s="58" t="str">
        <f t="shared" si="2319"/>
        <v>(OH,F,Cl)-dominate amphibole</v>
      </c>
      <c r="ET815" s="58" t="e">
        <f t="shared" si="2320"/>
        <v>#N/A</v>
      </c>
      <c r="EU815" s="56">
        <f t="shared" si="2232"/>
        <v>0</v>
      </c>
      <c r="EV815" s="56">
        <f t="shared" si="2233"/>
        <v>0</v>
      </c>
      <c r="EW815" s="56">
        <f t="shared" si="2234"/>
        <v>0</v>
      </c>
      <c r="EX815" s="56">
        <f t="shared" si="2235"/>
        <v>0</v>
      </c>
      <c r="EY815" s="56">
        <f t="shared" si="2236"/>
        <v>0</v>
      </c>
      <c r="EZ815" s="56">
        <f t="shared" si="2237"/>
        <v>0</v>
      </c>
      <c r="FA815" s="39">
        <f t="shared" si="2238"/>
        <v>0</v>
      </c>
      <c r="FB815" s="39">
        <f t="shared" si="2239"/>
        <v>0</v>
      </c>
      <c r="FC815" s="54">
        <f t="shared" si="2240"/>
        <v>0</v>
      </c>
      <c r="FD815" s="54">
        <f t="shared" si="2241"/>
        <v>0</v>
      </c>
      <c r="FE815" s="39">
        <f t="shared" si="2242"/>
        <v>0</v>
      </c>
      <c r="FF815" s="54">
        <f t="shared" si="2243"/>
        <v>0</v>
      </c>
      <c r="FG815" s="39">
        <f t="shared" si="2244"/>
        <v>0</v>
      </c>
      <c r="FH815" s="39">
        <f t="shared" si="2321"/>
        <v>0</v>
      </c>
      <c r="FI815" s="39">
        <f t="shared" si="2322"/>
        <v>0</v>
      </c>
      <c r="FJ815" s="39">
        <f t="shared" si="2323"/>
        <v>0</v>
      </c>
      <c r="FK815" s="39" t="e">
        <f t="shared" si="2324"/>
        <v>#DIV/0!</v>
      </c>
      <c r="FL815" s="39" t="e">
        <f t="shared" si="2325"/>
        <v>#DIV/0!</v>
      </c>
      <c r="FM815" s="39" t="e">
        <f t="shared" si="2326"/>
        <v>#DIV/0!</v>
      </c>
      <c r="FN815" s="39">
        <f t="shared" si="2327"/>
        <v>1</v>
      </c>
      <c r="FO815" s="39">
        <f t="shared" si="2245"/>
        <v>0</v>
      </c>
      <c r="FP815" s="39">
        <f t="shared" si="2246"/>
        <v>0</v>
      </c>
      <c r="FQ815" s="39">
        <f t="shared" si="2247"/>
        <v>0</v>
      </c>
      <c r="FR815" s="39">
        <f t="shared" si="2328"/>
        <v>0</v>
      </c>
      <c r="FS815" s="39">
        <f t="shared" si="2329"/>
        <v>0</v>
      </c>
      <c r="FU815" s="39" t="e">
        <f t="shared" si="2330"/>
        <v>#DIV/0!</v>
      </c>
      <c r="FV815" s="39" t="e">
        <f t="shared" si="2331"/>
        <v>#DIV/0!</v>
      </c>
      <c r="FW815" s="39" t="e">
        <f t="shared" si="2332"/>
        <v>#DIV/0!</v>
      </c>
      <c r="FY815" s="39" t="e">
        <f t="shared" si="2333"/>
        <v>#DIV/0!</v>
      </c>
      <c r="FZ815" s="39" t="e">
        <f t="shared" si="2334"/>
        <v>#DIV/0!</v>
      </c>
      <c r="GA815" s="39" t="e">
        <f t="shared" si="2335"/>
        <v>#DIV/0!</v>
      </c>
      <c r="GB815" s="39" t="e">
        <f t="shared" si="2336"/>
        <v>#DIV/0!</v>
      </c>
      <c r="GC815" s="39" t="e">
        <f t="shared" si="2337"/>
        <v>#DIV/0!</v>
      </c>
      <c r="GD815" s="39" t="e">
        <f t="shared" si="2338"/>
        <v>#DIV/0!</v>
      </c>
      <c r="GE815" s="39" t="e">
        <f t="shared" si="2339"/>
        <v>#DIV/0!</v>
      </c>
      <c r="GF815" s="39" t="e">
        <f t="shared" si="2340"/>
        <v>#DIV/0!</v>
      </c>
      <c r="GG815" s="39" t="e">
        <f t="shared" si="2341"/>
        <v>#DIV/0!</v>
      </c>
      <c r="GH815" s="39" t="e">
        <f t="shared" si="2342"/>
        <v>#DIV/0!</v>
      </c>
      <c r="GI815" s="39"/>
      <c r="GJ815" s="39" t="e">
        <f t="shared" si="2343"/>
        <v>#DIV/0!</v>
      </c>
      <c r="GK815" s="39" t="e">
        <f t="shared" si="2344"/>
        <v>#DIV/0!</v>
      </c>
      <c r="GL815" s="39" t="e">
        <f t="shared" si="2345"/>
        <v>#DIV/0!</v>
      </c>
      <c r="GM815" s="39" t="e">
        <f t="shared" si="2346"/>
        <v>#DIV/0!</v>
      </c>
      <c r="GN815" s="39" t="e">
        <f t="shared" si="2347"/>
        <v>#DIV/0!</v>
      </c>
      <c r="GO815" s="57"/>
      <c r="GP815" s="57" t="e">
        <f t="shared" si="2348"/>
        <v>#DIV/0!</v>
      </c>
      <c r="GQ815" s="59" t="e">
        <f t="shared" si="2349"/>
        <v>#DIV/0!</v>
      </c>
      <c r="GR815" s="41" t="e">
        <f t="shared" si="2350"/>
        <v>#DIV/0!</v>
      </c>
      <c r="GS815" s="57" t="e">
        <f t="shared" si="2351"/>
        <v>#DIV/0!</v>
      </c>
      <c r="GT815" s="57" t="e">
        <f t="shared" si="2352"/>
        <v>#DIV/0!</v>
      </c>
      <c r="GU815" s="57" t="e">
        <f t="shared" si="2353"/>
        <v>#DIV/0!</v>
      </c>
      <c r="GV815" s="57"/>
      <c r="GW815" s="42" t="e">
        <f t="shared" si="2354"/>
        <v>#DIV/0!</v>
      </c>
      <c r="GX815" s="42" t="e">
        <f t="shared" si="2355"/>
        <v>#DIV/0!</v>
      </c>
      <c r="GY815" s="42" t="e">
        <f t="shared" si="2356"/>
        <v>#DIV/0!</v>
      </c>
      <c r="GZ815" s="57"/>
      <c r="HA815" s="2" t="e">
        <f t="shared" si="2357"/>
        <v>#DIV/0!</v>
      </c>
      <c r="HB815" s="2" t="e">
        <f t="shared" si="2358"/>
        <v>#DIV/0!</v>
      </c>
      <c r="HC815" s="2" t="e">
        <f t="shared" si="2359"/>
        <v>#DIV/0!</v>
      </c>
      <c r="HD815" s="2" t="e">
        <f t="shared" si="2360"/>
        <v>#DIV/0!</v>
      </c>
      <c r="HE815" s="2" t="e">
        <f t="shared" si="2361"/>
        <v>#DIV/0!</v>
      </c>
      <c r="HF815" s="2" t="e">
        <f t="shared" si="2362"/>
        <v>#DIV/0!</v>
      </c>
      <c r="HG815" s="2" t="e">
        <f t="shared" si="2363"/>
        <v>#DIV/0!</v>
      </c>
      <c r="HH815" s="2" t="e">
        <f t="shared" si="2364"/>
        <v>#DIV/0!</v>
      </c>
      <c r="HI815" s="2" t="e">
        <f t="shared" si="2365"/>
        <v>#DIV/0!</v>
      </c>
      <c r="HJ815" s="11" t="e">
        <f t="shared" si="2366"/>
        <v>#DIV/0!</v>
      </c>
      <c r="HK815" s="60" t="e">
        <f t="shared" si="2367"/>
        <v>#DIV/0!</v>
      </c>
      <c r="HL815" s="57"/>
      <c r="HM815" s="57" t="e">
        <f t="shared" si="2368"/>
        <v>#DIV/0!</v>
      </c>
      <c r="HN815" s="57" t="e">
        <f t="shared" si="2369"/>
        <v>#DIV/0!</v>
      </c>
      <c r="HO815" s="57" t="e">
        <f t="shared" si="2370"/>
        <v>#DIV/0!</v>
      </c>
      <c r="HP815" s="57" t="e">
        <f t="shared" si="2371"/>
        <v>#DIV/0!</v>
      </c>
      <c r="HQ815" s="57" t="e">
        <f t="shared" si="2372"/>
        <v>#DIV/0!</v>
      </c>
      <c r="HR815" s="57"/>
      <c r="HS815" s="57" t="e">
        <f t="shared" si="2373"/>
        <v>#DIV/0!</v>
      </c>
      <c r="HT815" s="57" t="e">
        <f t="shared" si="2374"/>
        <v>#DIV/0!</v>
      </c>
      <c r="HU815" s="57" t="e">
        <f t="shared" si="2375"/>
        <v>#DIV/0!</v>
      </c>
      <c r="HV815" s="57" t="e">
        <f t="shared" si="2376"/>
        <v>#DIV/0!</v>
      </c>
      <c r="HW815" s="57" t="e">
        <f t="shared" si="2377"/>
        <v>#DIV/0!</v>
      </c>
      <c r="HX815" s="57"/>
      <c r="HY815" s="57" t="e">
        <f t="shared" si="2378"/>
        <v>#DIV/0!</v>
      </c>
      <c r="HZ815" s="57" t="e">
        <f t="shared" si="2379"/>
        <v>#DIV/0!</v>
      </c>
      <c r="IA815" s="57"/>
      <c r="IB815" s="61">
        <f t="shared" si="2380"/>
        <v>0</v>
      </c>
      <c r="IC815" s="57" t="str">
        <f t="shared" si="2381"/>
        <v/>
      </c>
      <c r="ID815" s="42"/>
      <c r="IE815" s="2" t="str">
        <f t="shared" si="2382"/>
        <v/>
      </c>
      <c r="IF815" s="60" t="e">
        <f t="shared" si="2383"/>
        <v>#DIV/0!</v>
      </c>
      <c r="IG815" s="60" t="str">
        <f t="shared" si="2384"/>
        <v/>
      </c>
      <c r="IH815" s="60" t="str">
        <f t="shared" si="2385"/>
        <v>zinco-</v>
      </c>
      <c r="II815" s="60" t="str">
        <f t="shared" si="2386"/>
        <v>mangano-</v>
      </c>
      <c r="IJ815" s="60" t="e">
        <f t="shared" si="2387"/>
        <v>#DIV/0!</v>
      </c>
      <c r="IK815" s="60" t="e">
        <f t="shared" si="2388"/>
        <v>#DIV/0!</v>
      </c>
      <c r="IL815" s="60" t="e">
        <f t="shared" si="2389"/>
        <v>#DIV/0!</v>
      </c>
      <c r="IM815" s="60" t="e">
        <f t="shared" si="2390"/>
        <v>#DIV/0!</v>
      </c>
      <c r="IN815" s="60" t="str">
        <f t="shared" si="2391"/>
        <v/>
      </c>
      <c r="IO815" s="60" t="str">
        <f t="shared" si="2392"/>
        <v/>
      </c>
      <c r="IP815" s="57"/>
      <c r="IQ815" s="57" t="str">
        <f t="shared" si="2393"/>
        <v>ERROR!!</v>
      </c>
    </row>
    <row r="816" spans="24:251">
      <c r="X816" s="29">
        <f t="shared" si="2249"/>
        <v>0</v>
      </c>
      <c r="Y816" s="29">
        <f t="shared" si="2250"/>
        <v>0</v>
      </c>
      <c r="Z816" s="29" t="e">
        <f t="shared" si="2251"/>
        <v>#DIV/0!</v>
      </c>
      <c r="AA816" s="29" t="e">
        <f t="shared" si="2252"/>
        <v>#DIV/0!</v>
      </c>
      <c r="AB816" s="29" t="e">
        <f t="shared" si="2253"/>
        <v>#DIV/0!</v>
      </c>
      <c r="AC816" s="29" t="e">
        <f t="shared" si="2254"/>
        <v>#DIV/0!</v>
      </c>
      <c r="AF816" s="23">
        <v>60.084299999999999</v>
      </c>
      <c r="AG816" s="23">
        <v>79.878799999999998</v>
      </c>
      <c r="AH816" s="23">
        <v>101.96120000000001</v>
      </c>
      <c r="AI816" s="23">
        <v>151.99039999999999</v>
      </c>
      <c r="AJ816" s="23">
        <v>159.69</v>
      </c>
      <c r="AK816" s="23">
        <v>71.846400000000003</v>
      </c>
      <c r="AL816" s="23">
        <v>70.9375</v>
      </c>
      <c r="AM816" s="23">
        <v>40.304400000000001</v>
      </c>
      <c r="AN816" s="23">
        <v>56.077399999999997</v>
      </c>
      <c r="AO816" s="23">
        <v>61.978999999999999</v>
      </c>
      <c r="AP816" s="23">
        <v>94.195999999999998</v>
      </c>
      <c r="AQ816" s="23">
        <v>18.998000000000001</v>
      </c>
      <c r="AR816" s="23">
        <v>35.450000000000003</v>
      </c>
      <c r="AS816" s="23">
        <v>29.88</v>
      </c>
      <c r="AT816" s="23">
        <v>74.691999999999993</v>
      </c>
      <c r="AU816" s="23">
        <v>81.39</v>
      </c>
      <c r="AX816" s="54">
        <f t="shared" si="2255"/>
        <v>0</v>
      </c>
      <c r="AY816" s="54">
        <f t="shared" si="2256"/>
        <v>0</v>
      </c>
      <c r="AZ816" s="54">
        <f t="shared" si="2257"/>
        <v>0</v>
      </c>
      <c r="BA816" s="54">
        <f t="shared" si="2258"/>
        <v>0</v>
      </c>
      <c r="BB816" s="54">
        <f t="shared" si="2259"/>
        <v>0</v>
      </c>
      <c r="BC816" s="54">
        <f t="shared" si="2260"/>
        <v>0</v>
      </c>
      <c r="BD816" s="54">
        <f t="shared" si="2261"/>
        <v>0</v>
      </c>
      <c r="BE816" s="54">
        <f t="shared" si="2262"/>
        <v>0</v>
      </c>
      <c r="BF816" s="54">
        <f t="shared" si="2263"/>
        <v>0</v>
      </c>
      <c r="BG816" s="54">
        <f t="shared" si="2264"/>
        <v>0</v>
      </c>
      <c r="BH816" s="54">
        <f t="shared" si="2265"/>
        <v>0</v>
      </c>
      <c r="BI816" s="54">
        <f t="shared" si="2266"/>
        <v>0</v>
      </c>
      <c r="BJ816" s="54">
        <f t="shared" si="2267"/>
        <v>0</v>
      </c>
      <c r="BK816" s="54">
        <f t="shared" si="2268"/>
        <v>0</v>
      </c>
      <c r="BL816" s="54">
        <f t="shared" si="2269"/>
        <v>0</v>
      </c>
      <c r="BM816" s="42"/>
      <c r="BO816" s="54">
        <f>'Norm-coeff'!$C$2+$AX816*'Norm-coeff'!$D$2+$AY816*'Norm-coeff'!$E$2+$AZ816*'Norm-coeff'!$F$2+$BA816*'Norm-coeff'!$G$2+$BB816*'Norm-coeff'!$H$2+$BC816*'Norm-coeff'!$I$2+$BD816*'Norm-coeff'!$J$2+$BE816*'Norm-coeff'!$K$2+$BF816*'Norm-coeff'!$L$2+$BG816*'Norm-coeff'!$M$2+$BH816*'Norm-coeff'!$N$2+$BI816*'Norm-coeff'!$O$2</f>
        <v>5.4045421474420303</v>
      </c>
      <c r="BP816" s="54">
        <f>'Norm-coeff'!$C$3+$AX816*'Norm-coeff'!$D$3+$AY816*'Norm-coeff'!$E$3+$AZ816*'Norm-coeff'!$F$3+$BA816*'Norm-coeff'!$G$3+$BB816*'Norm-coeff'!$H$3+$BC816*'Norm-coeff'!$I$3+$BD816*'Norm-coeff'!$J$3+$BE816*'Norm-coeff'!$K$3+$BF816*'Norm-coeff'!$L$3+$BG816*'Norm-coeff'!$M$3+$BH816*'Norm-coeff'!$N$3+$BI816*'Norm-coeff'!$O$3</f>
        <v>3.15319116612705</v>
      </c>
      <c r="BQ816" s="54">
        <f>'Norm-coeff'!$C$4+$AX816*'Norm-coeff'!$D$4+$AY816*'Norm-coeff'!$E$4+$AZ816*'Norm-coeff'!$F$4+$BA816*'Norm-coeff'!$G$4+$BB816*'Norm-coeff'!$H$4+$BC816*'Norm-coeff'!$I$4+$BD816*'Norm-coeff'!$J$4+$BE816*'Norm-coeff'!$K$4+$BF816*'Norm-coeff'!$L$4+$BG816*'Norm-coeff'!$M$4+$BH816*'Norm-coeff'!$N$4+$BI816*'Norm-coeff'!$O$4</f>
        <v>1.42115649462768</v>
      </c>
      <c r="BR816" s="54">
        <f>'Norm-coeff'!$C$5+$AX816*'Norm-coeff'!$D$5+$AY816*'Norm-coeff'!$E$5+$AZ816*'Norm-coeff'!$F$5+$BA816*'Norm-coeff'!$G$5+$BB816*'Norm-coeff'!$H$5+$BC816*'Norm-coeff'!$I$5+$BD816*'Norm-coeff'!$J$5+$BE816*'Norm-coeff'!$K$5+$BF816*'Norm-coeff'!$L$5+$BG816*'Norm-coeff'!$M$5+$BH816*'Norm-coeff'!$N$5+$BI816*'Norm-coeff'!$O$5</f>
        <v>1.0553329241296201</v>
      </c>
      <c r="BS816" s="54">
        <f>'Norm-coeff'!$C$6+$AX816*'Norm-coeff'!$D$6+$AY816*'Norm-coeff'!$E$6+$AZ816*'Norm-coeff'!$F$6+$BA816*'Norm-coeff'!$G$6+$BB816*'Norm-coeff'!$H$6+$BC816*'Norm-coeff'!$I$6+$BD816*'Norm-coeff'!$J$6+$BE816*'Norm-coeff'!$K$6+$BF816*'Norm-coeff'!$L$6+$BG816*'Norm-coeff'!$M$6+$BH816*'Norm-coeff'!$N$6+$BI816*'Norm-coeff'!$O$6</f>
        <v>-1.48700885495103E-2</v>
      </c>
      <c r="BT816" s="54">
        <f>'Norm-coeff'!$C$7+$AX816*'Norm-coeff'!$D$7+$AY816*'Norm-coeff'!$E$7+$AZ816*'Norm-coeff'!$F$7+$BA816*'Norm-coeff'!$G$7+$BB816*'Norm-coeff'!$H$7+$BC816*'Norm-coeff'!$I$7+$BD816*'Norm-coeff'!$J$7+$BE816*'Norm-coeff'!$K$7+$BF816*'Norm-coeff'!$L$7+$BG816*'Norm-coeff'!$M$7+$BH816*'Norm-coeff'!$N$7+$BI816*'Norm-coeff'!$O$7</f>
        <v>2.0907583608832998</v>
      </c>
      <c r="BU816" s="54">
        <f>'Norm-coeff'!$C$8+$AX816*'Norm-coeff'!$D$8+$AY816*'Norm-coeff'!$E$8+$AZ816*'Norm-coeff'!$F$8+$BA816*'Norm-coeff'!$G$8+$BB816*'Norm-coeff'!$H$8+$BC816*'Norm-coeff'!$I$8+$BD816*'Norm-coeff'!$J$8+$BE816*'Norm-coeff'!$K$8+$BF816*'Norm-coeff'!$L$8+$BG816*'Norm-coeff'!$M$8+$BH816*'Norm-coeff'!$N$8+$BI816*'Norm-coeff'!$O$8</f>
        <v>0.65894159836244504</v>
      </c>
      <c r="BV816" s="54">
        <f>'Norm-coeff'!$C$9+$AX816*'Norm-coeff'!$D$9+$AY816*'Norm-coeff'!$E$9+$AZ816*'Norm-coeff'!$F$9+$BA816*'Norm-coeff'!$G$9+$BB816*'Norm-coeff'!$H$9+$BC816*'Norm-coeff'!$I$9+$BD816*'Norm-coeff'!$J$9+$BE816*'Norm-coeff'!$K$9+$BF816*'Norm-coeff'!$L$9+$BG816*'Norm-coeff'!$M$9+$BH816*'Norm-coeff'!$N$9+$BI816*'Norm-coeff'!$O$9</f>
        <v>1.48961085014701</v>
      </c>
      <c r="BW816" s="54">
        <f>'Norm-coeff'!$C$10+$AX816*'Norm-coeff'!$D$10+$AY816*'Norm-coeff'!$E$10+$AZ816*'Norm-coeff'!$F$10+$BA816*'Norm-coeff'!$G$10+$BB816*'Norm-coeff'!$H$10+$BC816*'Norm-coeff'!$I$10+$BD816*'Norm-coeff'!$J$10+$BE816*'Norm-coeff'!$K$10+$BF816*'Norm-coeff'!$L$10+$BG816*'Norm-coeff'!$M$10+$BH816*'Norm-coeff'!$N$10+$BI816*'Norm-coeff'!$O$10</f>
        <v>1.42058735749591</v>
      </c>
      <c r="BX816" s="54">
        <f>'Norm-coeff'!$C$11+$AX816*'Norm-coeff'!$D$11+$AY816*'Norm-coeff'!$E$11+$AZ816*'Norm-coeff'!$F$11+$BA816*'Norm-coeff'!$G$11+$BB816*'Norm-coeff'!$H$11+$BC816*'Norm-coeff'!$I$11+$BD816*'Norm-coeff'!$J$11+$BE816*'Norm-coeff'!$K$11+$BF816*'Norm-coeff'!$L$11+$BG816*'Norm-coeff'!$M$11+$BH816*'Norm-coeff'!$N$11+$BI816*'Norm-coeff'!$O$11</f>
        <v>0.221233014421479</v>
      </c>
      <c r="BY816" s="54">
        <f>'Norm-coeff'!$C$12+$AX816*'Norm-coeff'!$D$12+$AY816*'Norm-coeff'!$E$12+$AZ816*'Norm-coeff'!$F$12+$BA816*'Norm-coeff'!$G$12+$BB816*'Norm-coeff'!$H$12+$BC816*'Norm-coeff'!$I$12+$BD816*'Norm-coeff'!$J$12+$BE816*'Norm-coeff'!$K$12+$BF816*'Norm-coeff'!$L$12+$BG816*'Norm-coeff'!$M$12+$BH816*'Norm-coeff'!$N$12+$BI816*'Norm-coeff'!$O$12</f>
        <v>0.283527502056037</v>
      </c>
      <c r="BZ816" s="54">
        <f>'Norm-coeff'!$C$13+$AX816*'Norm-coeff'!$D$13+$AY816*'Norm-coeff'!$E$13+$AZ816*'Norm-coeff'!$F$13+$BA816*'Norm-coeff'!$G$13+$BB816*'Norm-coeff'!$H$13+$BC816*'Norm-coeff'!$I$13+$BD816*'Norm-coeff'!$J$13+$BE816*'Norm-coeff'!$K$13+$BF816*'Norm-coeff'!$L$13+$BG816*'Norm-coeff'!$M$13+$BH816*'Norm-coeff'!$N$13+$BI816*'Norm-coeff'!$O$13</f>
        <v>-4.1864930554451202E-2</v>
      </c>
      <c r="CA816" s="54">
        <f>'Norm-coeff'!$C$14+$AX816*'Norm-coeff'!$D$14+$AY816*'Norm-coeff'!$E$14+$AZ816*'Norm-coeff'!$F$14+$BA816*'Norm-coeff'!$G$14+$BB816*'Norm-coeff'!$H$14+$BC816*'Norm-coeff'!$I$14+$BD816*'Norm-coeff'!$J$14+$BE816*'Norm-coeff'!$K$14+$BF816*'Norm-coeff'!$L$14+$BG816*'Norm-coeff'!$M$14+$BH816*'Norm-coeff'!$N$14+$BI816*'Norm-coeff'!$O$14</f>
        <v>4.2526983164477103</v>
      </c>
      <c r="CC816" s="54">
        <f t="shared" si="2394"/>
        <v>0</v>
      </c>
      <c r="CG816" s="54">
        <f t="shared" si="2270"/>
        <v>0</v>
      </c>
      <c r="CH816" s="54">
        <f t="shared" si="2248"/>
        <v>0</v>
      </c>
      <c r="CI816" s="54">
        <f t="shared" si="2271"/>
        <v>0</v>
      </c>
      <c r="CJ816" s="56">
        <f t="shared" si="2272"/>
        <v>0</v>
      </c>
      <c r="CK816" s="54">
        <f t="shared" si="2273"/>
        <v>0</v>
      </c>
      <c r="CL816" s="54">
        <f t="shared" si="2274"/>
        <v>0</v>
      </c>
      <c r="CM816" s="54">
        <f t="shared" si="2275"/>
        <v>0</v>
      </c>
      <c r="CN816" s="54">
        <f t="shared" si="2276"/>
        <v>0</v>
      </c>
      <c r="CO816" s="54">
        <f t="shared" si="2277"/>
        <v>0</v>
      </c>
      <c r="CP816" s="54">
        <f t="shared" si="2278"/>
        <v>0</v>
      </c>
      <c r="CQ816" s="54">
        <f t="shared" si="2279"/>
        <v>0</v>
      </c>
      <c r="CR816" s="54">
        <f t="shared" si="2280"/>
        <v>0</v>
      </c>
      <c r="CS816" s="54">
        <f t="shared" si="2281"/>
        <v>0</v>
      </c>
      <c r="CU816" s="54">
        <f t="shared" si="2282"/>
        <v>0</v>
      </c>
      <c r="CV816" s="54">
        <f t="shared" si="2283"/>
        <v>0</v>
      </c>
      <c r="CW816" s="54">
        <f t="shared" si="2284"/>
        <v>0</v>
      </c>
      <c r="CX816" s="54">
        <f t="shared" si="2285"/>
        <v>0</v>
      </c>
      <c r="CZ816" s="54">
        <f t="shared" si="2286"/>
        <v>0</v>
      </c>
      <c r="DA816" s="54">
        <f t="shared" si="2287"/>
        <v>0</v>
      </c>
      <c r="DB816" s="54">
        <f t="shared" si="2288"/>
        <v>0</v>
      </c>
      <c r="DC816" s="54">
        <f t="shared" si="2289"/>
        <v>0</v>
      </c>
      <c r="DD816" s="54">
        <f t="shared" si="2290"/>
        <v>0</v>
      </c>
      <c r="DE816" s="54">
        <f t="shared" si="2291"/>
        <v>0</v>
      </c>
      <c r="DF816" s="54">
        <f t="shared" si="2292"/>
        <v>0</v>
      </c>
      <c r="DG816" s="54">
        <f t="shared" si="2293"/>
        <v>2</v>
      </c>
      <c r="DH816" s="71">
        <f t="shared" si="2294"/>
        <v>0</v>
      </c>
      <c r="DI816" s="71">
        <f t="shared" si="2295"/>
        <v>0</v>
      </c>
      <c r="DJ816" s="54">
        <f t="shared" si="2296"/>
        <v>0</v>
      </c>
      <c r="DK816" s="54">
        <f t="shared" si="2297"/>
        <v>2</v>
      </c>
      <c r="DL816" s="4">
        <f t="shared" si="2222"/>
        <v>0</v>
      </c>
      <c r="DM816" s="3">
        <f t="shared" si="2298"/>
        <v>0</v>
      </c>
      <c r="DN816" s="3">
        <f t="shared" si="2299"/>
        <v>0</v>
      </c>
      <c r="DO816" s="4" t="e">
        <f t="shared" si="2300"/>
        <v>#DIV/0!</v>
      </c>
      <c r="DP816" s="57"/>
      <c r="DQ816" s="57"/>
      <c r="DR816" s="56">
        <f t="shared" si="2223"/>
        <v>2</v>
      </c>
      <c r="DS816" s="56">
        <f t="shared" si="2224"/>
        <v>0</v>
      </c>
      <c r="DT816" s="38">
        <f t="shared" si="2225"/>
        <v>0</v>
      </c>
      <c r="DU816" s="38">
        <f t="shared" si="2301"/>
        <v>2</v>
      </c>
      <c r="DV816" s="38">
        <f t="shared" si="2226"/>
        <v>0</v>
      </c>
      <c r="DW816" s="39">
        <f t="shared" si="2227"/>
        <v>0</v>
      </c>
      <c r="DX816" s="39">
        <f t="shared" si="2228"/>
        <v>0</v>
      </c>
      <c r="DY816" s="39">
        <f t="shared" si="2229"/>
        <v>0</v>
      </c>
      <c r="DZ816" s="39">
        <f t="shared" si="2230"/>
        <v>0</v>
      </c>
      <c r="EA816" s="39">
        <f t="shared" si="2231"/>
        <v>0</v>
      </c>
      <c r="EB816" s="37" t="e">
        <f t="shared" si="2302"/>
        <v>#DIV/0!</v>
      </c>
      <c r="EC816" s="37" t="e">
        <f t="shared" si="2303"/>
        <v>#DIV/0!</v>
      </c>
      <c r="ED816" s="37" t="e">
        <f t="shared" si="2304"/>
        <v>#DIV/0!</v>
      </c>
      <c r="EE816" s="37" t="e">
        <f t="shared" si="2305"/>
        <v>#DIV/0!</v>
      </c>
      <c r="EF816" s="39" t="e">
        <f t="shared" si="2306"/>
        <v>#DIV/0!</v>
      </c>
      <c r="EG816" s="37" t="e">
        <f t="shared" si="2307"/>
        <v>#DIV/0!</v>
      </c>
      <c r="EH816" s="37" t="e">
        <f t="shared" si="2308"/>
        <v>#DIV/0!</v>
      </c>
      <c r="EI816" s="11" t="b">
        <f t="shared" si="2309"/>
        <v>1</v>
      </c>
      <c r="EJ816" s="11" t="b">
        <f t="shared" si="2310"/>
        <v>0</v>
      </c>
      <c r="EK816" s="39" t="e">
        <f t="shared" si="2311"/>
        <v>#DIV/0!</v>
      </c>
      <c r="EL816" s="39" t="e">
        <f t="shared" si="2312"/>
        <v>#DIV/0!</v>
      </c>
      <c r="EM816" s="39" t="e">
        <f t="shared" si="2313"/>
        <v>#DIV/0!</v>
      </c>
      <c r="EN816" s="39" t="e">
        <f t="shared" si="2314"/>
        <v>#DIV/0!</v>
      </c>
      <c r="EO816" s="39" t="e">
        <f t="shared" si="2315"/>
        <v>#DIV/0!</v>
      </c>
      <c r="EP816" s="39" t="e">
        <f t="shared" si="2316"/>
        <v>#DIV/0!</v>
      </c>
      <c r="EQ816" s="39" t="e">
        <f t="shared" si="2317"/>
        <v>#DIV/0!</v>
      </c>
      <c r="ER816" s="39" t="e">
        <f t="shared" si="2318"/>
        <v>#DIV/0!</v>
      </c>
      <c r="ES816" s="58" t="str">
        <f t="shared" si="2319"/>
        <v>(OH,F,Cl)-dominate amphibole</v>
      </c>
      <c r="ET816" s="58" t="e">
        <f t="shared" si="2320"/>
        <v>#N/A</v>
      </c>
      <c r="EU816" s="56">
        <f t="shared" si="2232"/>
        <v>0</v>
      </c>
      <c r="EV816" s="56">
        <f t="shared" si="2233"/>
        <v>0</v>
      </c>
      <c r="EW816" s="56">
        <f t="shared" si="2234"/>
        <v>0</v>
      </c>
      <c r="EX816" s="56">
        <f t="shared" si="2235"/>
        <v>0</v>
      </c>
      <c r="EY816" s="56">
        <f t="shared" si="2236"/>
        <v>0</v>
      </c>
      <c r="EZ816" s="56">
        <f t="shared" si="2237"/>
        <v>0</v>
      </c>
      <c r="FA816" s="39">
        <f t="shared" si="2238"/>
        <v>0</v>
      </c>
      <c r="FB816" s="39">
        <f t="shared" si="2239"/>
        <v>0</v>
      </c>
      <c r="FC816" s="54">
        <f t="shared" si="2240"/>
        <v>0</v>
      </c>
      <c r="FD816" s="54">
        <f t="shared" si="2241"/>
        <v>0</v>
      </c>
      <c r="FE816" s="39">
        <f t="shared" si="2242"/>
        <v>0</v>
      </c>
      <c r="FF816" s="54">
        <f t="shared" si="2243"/>
        <v>0</v>
      </c>
      <c r="FG816" s="39">
        <f t="shared" si="2244"/>
        <v>0</v>
      </c>
      <c r="FH816" s="39">
        <f t="shared" si="2321"/>
        <v>0</v>
      </c>
      <c r="FI816" s="39">
        <f t="shared" si="2322"/>
        <v>0</v>
      </c>
      <c r="FJ816" s="39">
        <f t="shared" si="2323"/>
        <v>0</v>
      </c>
      <c r="FK816" s="39" t="e">
        <f t="shared" si="2324"/>
        <v>#DIV/0!</v>
      </c>
      <c r="FL816" s="39" t="e">
        <f t="shared" si="2325"/>
        <v>#DIV/0!</v>
      </c>
      <c r="FM816" s="39" t="e">
        <f t="shared" si="2326"/>
        <v>#DIV/0!</v>
      </c>
      <c r="FN816" s="39">
        <f t="shared" si="2327"/>
        <v>1</v>
      </c>
      <c r="FO816" s="39">
        <f t="shared" si="2245"/>
        <v>0</v>
      </c>
      <c r="FP816" s="39">
        <f t="shared" si="2246"/>
        <v>0</v>
      </c>
      <c r="FQ816" s="39">
        <f t="shared" si="2247"/>
        <v>0</v>
      </c>
      <c r="FR816" s="39">
        <f t="shared" si="2328"/>
        <v>0</v>
      </c>
      <c r="FS816" s="39">
        <f t="shared" si="2329"/>
        <v>0</v>
      </c>
      <c r="FU816" s="39" t="e">
        <f t="shared" si="2330"/>
        <v>#DIV/0!</v>
      </c>
      <c r="FV816" s="39" t="e">
        <f t="shared" si="2331"/>
        <v>#DIV/0!</v>
      </c>
      <c r="FW816" s="39" t="e">
        <f t="shared" si="2332"/>
        <v>#DIV/0!</v>
      </c>
      <c r="FY816" s="39" t="e">
        <f t="shared" si="2333"/>
        <v>#DIV/0!</v>
      </c>
      <c r="FZ816" s="39" t="e">
        <f t="shared" si="2334"/>
        <v>#DIV/0!</v>
      </c>
      <c r="GA816" s="39" t="e">
        <f t="shared" si="2335"/>
        <v>#DIV/0!</v>
      </c>
      <c r="GB816" s="39" t="e">
        <f t="shared" si="2336"/>
        <v>#DIV/0!</v>
      </c>
      <c r="GC816" s="39" t="e">
        <f t="shared" si="2337"/>
        <v>#DIV/0!</v>
      </c>
      <c r="GD816" s="39" t="e">
        <f t="shared" si="2338"/>
        <v>#DIV/0!</v>
      </c>
      <c r="GE816" s="39" t="e">
        <f t="shared" si="2339"/>
        <v>#DIV/0!</v>
      </c>
      <c r="GF816" s="39" t="e">
        <f t="shared" si="2340"/>
        <v>#DIV/0!</v>
      </c>
      <c r="GG816" s="39" t="e">
        <f t="shared" si="2341"/>
        <v>#DIV/0!</v>
      </c>
      <c r="GH816" s="39" t="e">
        <f t="shared" si="2342"/>
        <v>#DIV/0!</v>
      </c>
      <c r="GI816" s="39"/>
      <c r="GJ816" s="39" t="e">
        <f t="shared" si="2343"/>
        <v>#DIV/0!</v>
      </c>
      <c r="GK816" s="39" t="e">
        <f t="shared" si="2344"/>
        <v>#DIV/0!</v>
      </c>
      <c r="GL816" s="39" t="e">
        <f t="shared" si="2345"/>
        <v>#DIV/0!</v>
      </c>
      <c r="GM816" s="39" t="e">
        <f t="shared" si="2346"/>
        <v>#DIV/0!</v>
      </c>
      <c r="GN816" s="39" t="e">
        <f t="shared" si="2347"/>
        <v>#DIV/0!</v>
      </c>
      <c r="GO816" s="57"/>
      <c r="GP816" s="57" t="e">
        <f t="shared" si="2348"/>
        <v>#DIV/0!</v>
      </c>
      <c r="GQ816" s="59" t="e">
        <f t="shared" si="2349"/>
        <v>#DIV/0!</v>
      </c>
      <c r="GR816" s="41" t="e">
        <f t="shared" si="2350"/>
        <v>#DIV/0!</v>
      </c>
      <c r="GS816" s="57" t="e">
        <f t="shared" si="2351"/>
        <v>#DIV/0!</v>
      </c>
      <c r="GT816" s="57" t="e">
        <f t="shared" si="2352"/>
        <v>#DIV/0!</v>
      </c>
      <c r="GU816" s="57" t="e">
        <f t="shared" si="2353"/>
        <v>#DIV/0!</v>
      </c>
      <c r="GV816" s="57"/>
      <c r="GW816" s="42" t="e">
        <f t="shared" si="2354"/>
        <v>#DIV/0!</v>
      </c>
      <c r="GX816" s="42" t="e">
        <f t="shared" si="2355"/>
        <v>#DIV/0!</v>
      </c>
      <c r="GY816" s="42" t="e">
        <f t="shared" si="2356"/>
        <v>#DIV/0!</v>
      </c>
      <c r="GZ816" s="57"/>
      <c r="HA816" s="2" t="e">
        <f t="shared" si="2357"/>
        <v>#DIV/0!</v>
      </c>
      <c r="HB816" s="2" t="e">
        <f t="shared" si="2358"/>
        <v>#DIV/0!</v>
      </c>
      <c r="HC816" s="2" t="e">
        <f t="shared" si="2359"/>
        <v>#DIV/0!</v>
      </c>
      <c r="HD816" s="2" t="e">
        <f t="shared" si="2360"/>
        <v>#DIV/0!</v>
      </c>
      <c r="HE816" s="2" t="e">
        <f t="shared" si="2361"/>
        <v>#DIV/0!</v>
      </c>
      <c r="HF816" s="2" t="e">
        <f t="shared" si="2362"/>
        <v>#DIV/0!</v>
      </c>
      <c r="HG816" s="2" t="e">
        <f t="shared" si="2363"/>
        <v>#DIV/0!</v>
      </c>
      <c r="HH816" s="2" t="e">
        <f t="shared" si="2364"/>
        <v>#DIV/0!</v>
      </c>
      <c r="HI816" s="2" t="e">
        <f t="shared" si="2365"/>
        <v>#DIV/0!</v>
      </c>
      <c r="HJ816" s="11" t="e">
        <f t="shared" si="2366"/>
        <v>#DIV/0!</v>
      </c>
      <c r="HK816" s="60" t="e">
        <f t="shared" si="2367"/>
        <v>#DIV/0!</v>
      </c>
      <c r="HL816" s="57"/>
      <c r="HM816" s="57" t="e">
        <f t="shared" si="2368"/>
        <v>#DIV/0!</v>
      </c>
      <c r="HN816" s="57" t="e">
        <f t="shared" si="2369"/>
        <v>#DIV/0!</v>
      </c>
      <c r="HO816" s="57" t="e">
        <f t="shared" si="2370"/>
        <v>#DIV/0!</v>
      </c>
      <c r="HP816" s="57" t="e">
        <f t="shared" si="2371"/>
        <v>#DIV/0!</v>
      </c>
      <c r="HQ816" s="57" t="e">
        <f t="shared" si="2372"/>
        <v>#DIV/0!</v>
      </c>
      <c r="HR816" s="57"/>
      <c r="HS816" s="57" t="e">
        <f t="shared" si="2373"/>
        <v>#DIV/0!</v>
      </c>
      <c r="HT816" s="57" t="e">
        <f t="shared" si="2374"/>
        <v>#DIV/0!</v>
      </c>
      <c r="HU816" s="57" t="e">
        <f t="shared" si="2375"/>
        <v>#DIV/0!</v>
      </c>
      <c r="HV816" s="57" t="e">
        <f t="shared" si="2376"/>
        <v>#DIV/0!</v>
      </c>
      <c r="HW816" s="57" t="e">
        <f t="shared" si="2377"/>
        <v>#DIV/0!</v>
      </c>
      <c r="HX816" s="57"/>
      <c r="HY816" s="57" t="e">
        <f t="shared" si="2378"/>
        <v>#DIV/0!</v>
      </c>
      <c r="HZ816" s="57" t="e">
        <f t="shared" si="2379"/>
        <v>#DIV/0!</v>
      </c>
      <c r="IA816" s="57"/>
      <c r="IB816" s="61">
        <f t="shared" si="2380"/>
        <v>0</v>
      </c>
      <c r="IC816" s="57" t="str">
        <f t="shared" si="2381"/>
        <v/>
      </c>
      <c r="ID816" s="42"/>
      <c r="IE816" s="2" t="str">
        <f t="shared" si="2382"/>
        <v/>
      </c>
      <c r="IF816" s="60" t="e">
        <f t="shared" si="2383"/>
        <v>#DIV/0!</v>
      </c>
      <c r="IG816" s="60" t="str">
        <f t="shared" si="2384"/>
        <v/>
      </c>
      <c r="IH816" s="60" t="str">
        <f t="shared" si="2385"/>
        <v>zinco-</v>
      </c>
      <c r="II816" s="60" t="str">
        <f t="shared" si="2386"/>
        <v>mangano-</v>
      </c>
      <c r="IJ816" s="60" t="e">
        <f t="shared" si="2387"/>
        <v>#DIV/0!</v>
      </c>
      <c r="IK816" s="60" t="e">
        <f t="shared" si="2388"/>
        <v>#DIV/0!</v>
      </c>
      <c r="IL816" s="60" t="e">
        <f t="shared" si="2389"/>
        <v>#DIV/0!</v>
      </c>
      <c r="IM816" s="60" t="e">
        <f t="shared" si="2390"/>
        <v>#DIV/0!</v>
      </c>
      <c r="IN816" s="60" t="str">
        <f t="shared" si="2391"/>
        <v/>
      </c>
      <c r="IO816" s="60" t="str">
        <f t="shared" si="2392"/>
        <v/>
      </c>
      <c r="IP816" s="57"/>
      <c r="IQ816" s="57" t="str">
        <f t="shared" si="2393"/>
        <v>ERROR!!</v>
      </c>
    </row>
    <row r="817" spans="24:251">
      <c r="X817" s="29">
        <f t="shared" si="2249"/>
        <v>0</v>
      </c>
      <c r="Y817" s="29">
        <f t="shared" si="2250"/>
        <v>0</v>
      </c>
      <c r="Z817" s="29" t="e">
        <f t="shared" si="2251"/>
        <v>#DIV/0!</v>
      </c>
      <c r="AA817" s="29" t="e">
        <f t="shared" si="2252"/>
        <v>#DIV/0!</v>
      </c>
      <c r="AB817" s="29" t="e">
        <f t="shared" si="2253"/>
        <v>#DIV/0!</v>
      </c>
      <c r="AC817" s="29" t="e">
        <f t="shared" si="2254"/>
        <v>#DIV/0!</v>
      </c>
      <c r="AF817" s="23">
        <v>60.084299999999999</v>
      </c>
      <c r="AG817" s="23">
        <v>79.878799999999998</v>
      </c>
      <c r="AH817" s="23">
        <v>101.96120000000001</v>
      </c>
      <c r="AI817" s="23">
        <v>151.99039999999999</v>
      </c>
      <c r="AJ817" s="23">
        <v>159.69</v>
      </c>
      <c r="AK817" s="23">
        <v>71.846400000000003</v>
      </c>
      <c r="AL817" s="23">
        <v>70.9375</v>
      </c>
      <c r="AM817" s="23">
        <v>40.304400000000001</v>
      </c>
      <c r="AN817" s="23">
        <v>56.077399999999997</v>
      </c>
      <c r="AO817" s="23">
        <v>61.978999999999999</v>
      </c>
      <c r="AP817" s="23">
        <v>94.195999999999998</v>
      </c>
      <c r="AQ817" s="23">
        <v>18.998000000000001</v>
      </c>
      <c r="AR817" s="23">
        <v>35.450000000000003</v>
      </c>
      <c r="AS817" s="23">
        <v>29.88</v>
      </c>
      <c r="AT817" s="23">
        <v>74.691999999999993</v>
      </c>
      <c r="AU817" s="23">
        <v>81.39</v>
      </c>
      <c r="AX817" s="54">
        <f t="shared" si="2255"/>
        <v>0</v>
      </c>
      <c r="AY817" s="54">
        <f t="shared" si="2256"/>
        <v>0</v>
      </c>
      <c r="AZ817" s="54">
        <f t="shared" si="2257"/>
        <v>0</v>
      </c>
      <c r="BA817" s="54">
        <f t="shared" si="2258"/>
        <v>0</v>
      </c>
      <c r="BB817" s="54">
        <f t="shared" si="2259"/>
        <v>0</v>
      </c>
      <c r="BC817" s="54">
        <f t="shared" si="2260"/>
        <v>0</v>
      </c>
      <c r="BD817" s="54">
        <f t="shared" si="2261"/>
        <v>0</v>
      </c>
      <c r="BE817" s="54">
        <f t="shared" si="2262"/>
        <v>0</v>
      </c>
      <c r="BF817" s="54">
        <f t="shared" si="2263"/>
        <v>0</v>
      </c>
      <c r="BG817" s="54">
        <f t="shared" si="2264"/>
        <v>0</v>
      </c>
      <c r="BH817" s="54">
        <f t="shared" si="2265"/>
        <v>0</v>
      </c>
      <c r="BI817" s="54">
        <f t="shared" si="2266"/>
        <v>0</v>
      </c>
      <c r="BJ817" s="54">
        <f t="shared" si="2267"/>
        <v>0</v>
      </c>
      <c r="BK817" s="54">
        <f t="shared" si="2268"/>
        <v>0</v>
      </c>
      <c r="BL817" s="54">
        <f t="shared" si="2269"/>
        <v>0</v>
      </c>
      <c r="BM817" s="42"/>
      <c r="BO817" s="54">
        <f>'Norm-coeff'!$C$2+$AX817*'Norm-coeff'!$D$2+$AY817*'Norm-coeff'!$E$2+$AZ817*'Norm-coeff'!$F$2+$BA817*'Norm-coeff'!$G$2+$BB817*'Norm-coeff'!$H$2+$BC817*'Norm-coeff'!$I$2+$BD817*'Norm-coeff'!$J$2+$BE817*'Norm-coeff'!$K$2+$BF817*'Norm-coeff'!$L$2+$BG817*'Norm-coeff'!$M$2+$BH817*'Norm-coeff'!$N$2+$BI817*'Norm-coeff'!$O$2</f>
        <v>5.4045421474420303</v>
      </c>
      <c r="BP817" s="54">
        <f>'Norm-coeff'!$C$3+$AX817*'Norm-coeff'!$D$3+$AY817*'Norm-coeff'!$E$3+$AZ817*'Norm-coeff'!$F$3+$BA817*'Norm-coeff'!$G$3+$BB817*'Norm-coeff'!$H$3+$BC817*'Norm-coeff'!$I$3+$BD817*'Norm-coeff'!$J$3+$BE817*'Norm-coeff'!$K$3+$BF817*'Norm-coeff'!$L$3+$BG817*'Norm-coeff'!$M$3+$BH817*'Norm-coeff'!$N$3+$BI817*'Norm-coeff'!$O$3</f>
        <v>3.15319116612705</v>
      </c>
      <c r="BQ817" s="54">
        <f>'Norm-coeff'!$C$4+$AX817*'Norm-coeff'!$D$4+$AY817*'Norm-coeff'!$E$4+$AZ817*'Norm-coeff'!$F$4+$BA817*'Norm-coeff'!$G$4+$BB817*'Norm-coeff'!$H$4+$BC817*'Norm-coeff'!$I$4+$BD817*'Norm-coeff'!$J$4+$BE817*'Norm-coeff'!$K$4+$BF817*'Norm-coeff'!$L$4+$BG817*'Norm-coeff'!$M$4+$BH817*'Norm-coeff'!$N$4+$BI817*'Norm-coeff'!$O$4</f>
        <v>1.42115649462768</v>
      </c>
      <c r="BR817" s="54">
        <f>'Norm-coeff'!$C$5+$AX817*'Norm-coeff'!$D$5+$AY817*'Norm-coeff'!$E$5+$AZ817*'Norm-coeff'!$F$5+$BA817*'Norm-coeff'!$G$5+$BB817*'Norm-coeff'!$H$5+$BC817*'Norm-coeff'!$I$5+$BD817*'Norm-coeff'!$J$5+$BE817*'Norm-coeff'!$K$5+$BF817*'Norm-coeff'!$L$5+$BG817*'Norm-coeff'!$M$5+$BH817*'Norm-coeff'!$N$5+$BI817*'Norm-coeff'!$O$5</f>
        <v>1.0553329241296201</v>
      </c>
      <c r="BS817" s="54">
        <f>'Norm-coeff'!$C$6+$AX817*'Norm-coeff'!$D$6+$AY817*'Norm-coeff'!$E$6+$AZ817*'Norm-coeff'!$F$6+$BA817*'Norm-coeff'!$G$6+$BB817*'Norm-coeff'!$H$6+$BC817*'Norm-coeff'!$I$6+$BD817*'Norm-coeff'!$J$6+$BE817*'Norm-coeff'!$K$6+$BF817*'Norm-coeff'!$L$6+$BG817*'Norm-coeff'!$M$6+$BH817*'Norm-coeff'!$N$6+$BI817*'Norm-coeff'!$O$6</f>
        <v>-1.48700885495103E-2</v>
      </c>
      <c r="BT817" s="54">
        <f>'Norm-coeff'!$C$7+$AX817*'Norm-coeff'!$D$7+$AY817*'Norm-coeff'!$E$7+$AZ817*'Norm-coeff'!$F$7+$BA817*'Norm-coeff'!$G$7+$BB817*'Norm-coeff'!$H$7+$BC817*'Norm-coeff'!$I$7+$BD817*'Norm-coeff'!$J$7+$BE817*'Norm-coeff'!$K$7+$BF817*'Norm-coeff'!$L$7+$BG817*'Norm-coeff'!$M$7+$BH817*'Norm-coeff'!$N$7+$BI817*'Norm-coeff'!$O$7</f>
        <v>2.0907583608832998</v>
      </c>
      <c r="BU817" s="54">
        <f>'Norm-coeff'!$C$8+$AX817*'Norm-coeff'!$D$8+$AY817*'Norm-coeff'!$E$8+$AZ817*'Norm-coeff'!$F$8+$BA817*'Norm-coeff'!$G$8+$BB817*'Norm-coeff'!$H$8+$BC817*'Norm-coeff'!$I$8+$BD817*'Norm-coeff'!$J$8+$BE817*'Norm-coeff'!$K$8+$BF817*'Norm-coeff'!$L$8+$BG817*'Norm-coeff'!$M$8+$BH817*'Norm-coeff'!$N$8+$BI817*'Norm-coeff'!$O$8</f>
        <v>0.65894159836244504</v>
      </c>
      <c r="BV817" s="54">
        <f>'Norm-coeff'!$C$9+$AX817*'Norm-coeff'!$D$9+$AY817*'Norm-coeff'!$E$9+$AZ817*'Norm-coeff'!$F$9+$BA817*'Norm-coeff'!$G$9+$BB817*'Norm-coeff'!$H$9+$BC817*'Norm-coeff'!$I$9+$BD817*'Norm-coeff'!$J$9+$BE817*'Norm-coeff'!$K$9+$BF817*'Norm-coeff'!$L$9+$BG817*'Norm-coeff'!$M$9+$BH817*'Norm-coeff'!$N$9+$BI817*'Norm-coeff'!$O$9</f>
        <v>1.48961085014701</v>
      </c>
      <c r="BW817" s="54">
        <f>'Norm-coeff'!$C$10+$AX817*'Norm-coeff'!$D$10+$AY817*'Norm-coeff'!$E$10+$AZ817*'Norm-coeff'!$F$10+$BA817*'Norm-coeff'!$G$10+$BB817*'Norm-coeff'!$H$10+$BC817*'Norm-coeff'!$I$10+$BD817*'Norm-coeff'!$J$10+$BE817*'Norm-coeff'!$K$10+$BF817*'Norm-coeff'!$L$10+$BG817*'Norm-coeff'!$M$10+$BH817*'Norm-coeff'!$N$10+$BI817*'Norm-coeff'!$O$10</f>
        <v>1.42058735749591</v>
      </c>
      <c r="BX817" s="54">
        <f>'Norm-coeff'!$C$11+$AX817*'Norm-coeff'!$D$11+$AY817*'Norm-coeff'!$E$11+$AZ817*'Norm-coeff'!$F$11+$BA817*'Norm-coeff'!$G$11+$BB817*'Norm-coeff'!$H$11+$BC817*'Norm-coeff'!$I$11+$BD817*'Norm-coeff'!$J$11+$BE817*'Norm-coeff'!$K$11+$BF817*'Norm-coeff'!$L$11+$BG817*'Norm-coeff'!$M$11+$BH817*'Norm-coeff'!$N$11+$BI817*'Norm-coeff'!$O$11</f>
        <v>0.221233014421479</v>
      </c>
      <c r="BY817" s="54">
        <f>'Norm-coeff'!$C$12+$AX817*'Norm-coeff'!$D$12+$AY817*'Norm-coeff'!$E$12+$AZ817*'Norm-coeff'!$F$12+$BA817*'Norm-coeff'!$G$12+$BB817*'Norm-coeff'!$H$12+$BC817*'Norm-coeff'!$I$12+$BD817*'Norm-coeff'!$J$12+$BE817*'Norm-coeff'!$K$12+$BF817*'Norm-coeff'!$L$12+$BG817*'Norm-coeff'!$M$12+$BH817*'Norm-coeff'!$N$12+$BI817*'Norm-coeff'!$O$12</f>
        <v>0.283527502056037</v>
      </c>
      <c r="BZ817" s="54">
        <f>'Norm-coeff'!$C$13+$AX817*'Norm-coeff'!$D$13+$AY817*'Norm-coeff'!$E$13+$AZ817*'Norm-coeff'!$F$13+$BA817*'Norm-coeff'!$G$13+$BB817*'Norm-coeff'!$H$13+$BC817*'Norm-coeff'!$I$13+$BD817*'Norm-coeff'!$J$13+$BE817*'Norm-coeff'!$K$13+$BF817*'Norm-coeff'!$L$13+$BG817*'Norm-coeff'!$M$13+$BH817*'Norm-coeff'!$N$13+$BI817*'Norm-coeff'!$O$13</f>
        <v>-4.1864930554451202E-2</v>
      </c>
      <c r="CA817" s="54">
        <f>'Norm-coeff'!$C$14+$AX817*'Norm-coeff'!$D$14+$AY817*'Norm-coeff'!$E$14+$AZ817*'Norm-coeff'!$F$14+$BA817*'Norm-coeff'!$G$14+$BB817*'Norm-coeff'!$H$14+$BC817*'Norm-coeff'!$I$14+$BD817*'Norm-coeff'!$J$14+$BE817*'Norm-coeff'!$K$14+$BF817*'Norm-coeff'!$L$14+$BG817*'Norm-coeff'!$M$14+$BH817*'Norm-coeff'!$N$14+$BI817*'Norm-coeff'!$O$14</f>
        <v>4.2526983164477103</v>
      </c>
      <c r="CC817" s="54">
        <f t="shared" si="2394"/>
        <v>0</v>
      </c>
      <c r="CG817" s="54">
        <f t="shared" si="2270"/>
        <v>0</v>
      </c>
      <c r="CH817" s="54">
        <f t="shared" si="2248"/>
        <v>0</v>
      </c>
      <c r="CI817" s="54">
        <f t="shared" si="2271"/>
        <v>0</v>
      </c>
      <c r="CJ817" s="56">
        <f t="shared" si="2272"/>
        <v>0</v>
      </c>
      <c r="CK817" s="54">
        <f t="shared" si="2273"/>
        <v>0</v>
      </c>
      <c r="CL817" s="54">
        <f t="shared" si="2274"/>
        <v>0</v>
      </c>
      <c r="CM817" s="54">
        <f t="shared" si="2275"/>
        <v>0</v>
      </c>
      <c r="CN817" s="54">
        <f t="shared" si="2276"/>
        <v>0</v>
      </c>
      <c r="CO817" s="54">
        <f t="shared" si="2277"/>
        <v>0</v>
      </c>
      <c r="CP817" s="54">
        <f t="shared" si="2278"/>
        <v>0</v>
      </c>
      <c r="CQ817" s="54">
        <f t="shared" si="2279"/>
        <v>0</v>
      </c>
      <c r="CR817" s="54">
        <f t="shared" si="2280"/>
        <v>0</v>
      </c>
      <c r="CS817" s="54">
        <f t="shared" si="2281"/>
        <v>0</v>
      </c>
      <c r="CU817" s="54">
        <f t="shared" si="2282"/>
        <v>0</v>
      </c>
      <c r="CV817" s="54">
        <f t="shared" si="2283"/>
        <v>0</v>
      </c>
      <c r="CW817" s="54">
        <f t="shared" si="2284"/>
        <v>0</v>
      </c>
      <c r="CX817" s="54">
        <f t="shared" si="2285"/>
        <v>0</v>
      </c>
      <c r="CZ817" s="54">
        <f t="shared" si="2286"/>
        <v>0</v>
      </c>
      <c r="DA817" s="54">
        <f t="shared" si="2287"/>
        <v>0</v>
      </c>
      <c r="DB817" s="54">
        <f t="shared" si="2288"/>
        <v>0</v>
      </c>
      <c r="DC817" s="54">
        <f t="shared" si="2289"/>
        <v>0</v>
      </c>
      <c r="DD817" s="54">
        <f t="shared" si="2290"/>
        <v>0</v>
      </c>
      <c r="DE817" s="54">
        <f t="shared" si="2291"/>
        <v>0</v>
      </c>
      <c r="DF817" s="54">
        <f t="shared" si="2292"/>
        <v>0</v>
      </c>
      <c r="DG817" s="54">
        <f t="shared" si="2293"/>
        <v>2</v>
      </c>
      <c r="DH817" s="71">
        <f t="shared" si="2294"/>
        <v>0</v>
      </c>
      <c r="DI817" s="71">
        <f t="shared" si="2295"/>
        <v>0</v>
      </c>
      <c r="DJ817" s="54">
        <f t="shared" si="2296"/>
        <v>0</v>
      </c>
      <c r="DK817" s="54">
        <f t="shared" si="2297"/>
        <v>2</v>
      </c>
      <c r="DL817" s="4">
        <f t="shared" si="2222"/>
        <v>0</v>
      </c>
      <c r="DM817" s="3">
        <f t="shared" si="2298"/>
        <v>0</v>
      </c>
      <c r="DN817" s="3">
        <f t="shared" si="2299"/>
        <v>0</v>
      </c>
      <c r="DO817" s="4" t="e">
        <f t="shared" si="2300"/>
        <v>#DIV/0!</v>
      </c>
      <c r="DP817" s="57"/>
      <c r="DQ817" s="57"/>
      <c r="DR817" s="56">
        <f t="shared" si="2223"/>
        <v>2</v>
      </c>
      <c r="DS817" s="56">
        <f t="shared" si="2224"/>
        <v>0</v>
      </c>
      <c r="DT817" s="38">
        <f t="shared" si="2225"/>
        <v>0</v>
      </c>
      <c r="DU817" s="38">
        <f t="shared" si="2301"/>
        <v>2</v>
      </c>
      <c r="DV817" s="38">
        <f t="shared" si="2226"/>
        <v>0</v>
      </c>
      <c r="DW817" s="39">
        <f t="shared" si="2227"/>
        <v>0</v>
      </c>
      <c r="DX817" s="39">
        <f t="shared" si="2228"/>
        <v>0</v>
      </c>
      <c r="DY817" s="39">
        <f t="shared" si="2229"/>
        <v>0</v>
      </c>
      <c r="DZ817" s="39">
        <f t="shared" si="2230"/>
        <v>0</v>
      </c>
      <c r="EA817" s="39">
        <f t="shared" si="2231"/>
        <v>0</v>
      </c>
      <c r="EB817" s="37" t="e">
        <f t="shared" si="2302"/>
        <v>#DIV/0!</v>
      </c>
      <c r="EC817" s="37" t="e">
        <f t="shared" si="2303"/>
        <v>#DIV/0!</v>
      </c>
      <c r="ED817" s="37" t="e">
        <f t="shared" si="2304"/>
        <v>#DIV/0!</v>
      </c>
      <c r="EE817" s="37" t="e">
        <f t="shared" si="2305"/>
        <v>#DIV/0!</v>
      </c>
      <c r="EF817" s="39" t="e">
        <f t="shared" si="2306"/>
        <v>#DIV/0!</v>
      </c>
      <c r="EG817" s="37" t="e">
        <f t="shared" si="2307"/>
        <v>#DIV/0!</v>
      </c>
      <c r="EH817" s="37" t="e">
        <f t="shared" si="2308"/>
        <v>#DIV/0!</v>
      </c>
      <c r="EI817" s="11" t="b">
        <f t="shared" si="2309"/>
        <v>1</v>
      </c>
      <c r="EJ817" s="11" t="b">
        <f t="shared" si="2310"/>
        <v>0</v>
      </c>
      <c r="EK817" s="39" t="e">
        <f t="shared" si="2311"/>
        <v>#DIV/0!</v>
      </c>
      <c r="EL817" s="39" t="e">
        <f t="shared" si="2312"/>
        <v>#DIV/0!</v>
      </c>
      <c r="EM817" s="39" t="e">
        <f t="shared" si="2313"/>
        <v>#DIV/0!</v>
      </c>
      <c r="EN817" s="39" t="e">
        <f t="shared" si="2314"/>
        <v>#DIV/0!</v>
      </c>
      <c r="EO817" s="39" t="e">
        <f t="shared" si="2315"/>
        <v>#DIV/0!</v>
      </c>
      <c r="EP817" s="39" t="e">
        <f t="shared" si="2316"/>
        <v>#DIV/0!</v>
      </c>
      <c r="EQ817" s="39" t="e">
        <f t="shared" si="2317"/>
        <v>#DIV/0!</v>
      </c>
      <c r="ER817" s="39" t="e">
        <f t="shared" si="2318"/>
        <v>#DIV/0!</v>
      </c>
      <c r="ES817" s="58" t="str">
        <f t="shared" si="2319"/>
        <v>(OH,F,Cl)-dominate amphibole</v>
      </c>
      <c r="ET817" s="58" t="e">
        <f t="shared" si="2320"/>
        <v>#N/A</v>
      </c>
      <c r="EU817" s="56">
        <f t="shared" si="2232"/>
        <v>0</v>
      </c>
      <c r="EV817" s="56">
        <f t="shared" si="2233"/>
        <v>0</v>
      </c>
      <c r="EW817" s="56">
        <f t="shared" si="2234"/>
        <v>0</v>
      </c>
      <c r="EX817" s="56">
        <f t="shared" si="2235"/>
        <v>0</v>
      </c>
      <c r="EY817" s="56">
        <f t="shared" si="2236"/>
        <v>0</v>
      </c>
      <c r="EZ817" s="56">
        <f t="shared" si="2237"/>
        <v>0</v>
      </c>
      <c r="FA817" s="39">
        <f t="shared" si="2238"/>
        <v>0</v>
      </c>
      <c r="FB817" s="39">
        <f t="shared" si="2239"/>
        <v>0</v>
      </c>
      <c r="FC817" s="54">
        <f t="shared" si="2240"/>
        <v>0</v>
      </c>
      <c r="FD817" s="54">
        <f t="shared" si="2241"/>
        <v>0</v>
      </c>
      <c r="FE817" s="39">
        <f t="shared" si="2242"/>
        <v>0</v>
      </c>
      <c r="FF817" s="54">
        <f t="shared" si="2243"/>
        <v>0</v>
      </c>
      <c r="FG817" s="39">
        <f t="shared" si="2244"/>
        <v>0</v>
      </c>
      <c r="FH817" s="39">
        <f t="shared" si="2321"/>
        <v>0</v>
      </c>
      <c r="FI817" s="39">
        <f t="shared" si="2322"/>
        <v>0</v>
      </c>
      <c r="FJ817" s="39">
        <f t="shared" si="2323"/>
        <v>0</v>
      </c>
      <c r="FK817" s="39" t="e">
        <f t="shared" si="2324"/>
        <v>#DIV/0!</v>
      </c>
      <c r="FL817" s="39" t="e">
        <f t="shared" si="2325"/>
        <v>#DIV/0!</v>
      </c>
      <c r="FM817" s="39" t="e">
        <f t="shared" si="2326"/>
        <v>#DIV/0!</v>
      </c>
      <c r="FN817" s="39">
        <f t="shared" si="2327"/>
        <v>1</v>
      </c>
      <c r="FO817" s="39">
        <f t="shared" si="2245"/>
        <v>0</v>
      </c>
      <c r="FP817" s="39">
        <f t="shared" si="2246"/>
        <v>0</v>
      </c>
      <c r="FQ817" s="39">
        <f t="shared" si="2247"/>
        <v>0</v>
      </c>
      <c r="FR817" s="39">
        <f t="shared" si="2328"/>
        <v>0</v>
      </c>
      <c r="FS817" s="39">
        <f t="shared" si="2329"/>
        <v>0</v>
      </c>
      <c r="FU817" s="39" t="e">
        <f t="shared" si="2330"/>
        <v>#DIV/0!</v>
      </c>
      <c r="FV817" s="39" t="e">
        <f t="shared" si="2331"/>
        <v>#DIV/0!</v>
      </c>
      <c r="FW817" s="39" t="e">
        <f t="shared" si="2332"/>
        <v>#DIV/0!</v>
      </c>
      <c r="FY817" s="39" t="e">
        <f t="shared" si="2333"/>
        <v>#DIV/0!</v>
      </c>
      <c r="FZ817" s="39" t="e">
        <f t="shared" si="2334"/>
        <v>#DIV/0!</v>
      </c>
      <c r="GA817" s="39" t="e">
        <f t="shared" si="2335"/>
        <v>#DIV/0!</v>
      </c>
      <c r="GB817" s="39" t="e">
        <f t="shared" si="2336"/>
        <v>#DIV/0!</v>
      </c>
      <c r="GC817" s="39" t="e">
        <f t="shared" si="2337"/>
        <v>#DIV/0!</v>
      </c>
      <c r="GD817" s="39" t="e">
        <f t="shared" si="2338"/>
        <v>#DIV/0!</v>
      </c>
      <c r="GE817" s="39" t="e">
        <f t="shared" si="2339"/>
        <v>#DIV/0!</v>
      </c>
      <c r="GF817" s="39" t="e">
        <f t="shared" si="2340"/>
        <v>#DIV/0!</v>
      </c>
      <c r="GG817" s="39" t="e">
        <f t="shared" si="2341"/>
        <v>#DIV/0!</v>
      </c>
      <c r="GH817" s="39" t="e">
        <f t="shared" si="2342"/>
        <v>#DIV/0!</v>
      </c>
      <c r="GI817" s="39"/>
      <c r="GJ817" s="39" t="e">
        <f t="shared" si="2343"/>
        <v>#DIV/0!</v>
      </c>
      <c r="GK817" s="39" t="e">
        <f t="shared" si="2344"/>
        <v>#DIV/0!</v>
      </c>
      <c r="GL817" s="39" t="e">
        <f t="shared" si="2345"/>
        <v>#DIV/0!</v>
      </c>
      <c r="GM817" s="39" t="e">
        <f t="shared" si="2346"/>
        <v>#DIV/0!</v>
      </c>
      <c r="GN817" s="39" t="e">
        <f t="shared" si="2347"/>
        <v>#DIV/0!</v>
      </c>
      <c r="GO817" s="57"/>
      <c r="GP817" s="57" t="e">
        <f t="shared" si="2348"/>
        <v>#DIV/0!</v>
      </c>
      <c r="GQ817" s="59" t="e">
        <f t="shared" si="2349"/>
        <v>#DIV/0!</v>
      </c>
      <c r="GR817" s="41" t="e">
        <f t="shared" si="2350"/>
        <v>#DIV/0!</v>
      </c>
      <c r="GS817" s="57" t="e">
        <f t="shared" si="2351"/>
        <v>#DIV/0!</v>
      </c>
      <c r="GT817" s="57" t="e">
        <f t="shared" si="2352"/>
        <v>#DIV/0!</v>
      </c>
      <c r="GU817" s="57" t="e">
        <f t="shared" si="2353"/>
        <v>#DIV/0!</v>
      </c>
      <c r="GV817" s="57"/>
      <c r="GW817" s="42" t="e">
        <f t="shared" si="2354"/>
        <v>#DIV/0!</v>
      </c>
      <c r="GX817" s="42" t="e">
        <f t="shared" si="2355"/>
        <v>#DIV/0!</v>
      </c>
      <c r="GY817" s="42" t="e">
        <f t="shared" si="2356"/>
        <v>#DIV/0!</v>
      </c>
      <c r="GZ817" s="57"/>
      <c r="HA817" s="2" t="e">
        <f t="shared" si="2357"/>
        <v>#DIV/0!</v>
      </c>
      <c r="HB817" s="2" t="e">
        <f t="shared" si="2358"/>
        <v>#DIV/0!</v>
      </c>
      <c r="HC817" s="2" t="e">
        <f t="shared" si="2359"/>
        <v>#DIV/0!</v>
      </c>
      <c r="HD817" s="2" t="e">
        <f t="shared" si="2360"/>
        <v>#DIV/0!</v>
      </c>
      <c r="HE817" s="2" t="e">
        <f t="shared" si="2361"/>
        <v>#DIV/0!</v>
      </c>
      <c r="HF817" s="2" t="e">
        <f t="shared" si="2362"/>
        <v>#DIV/0!</v>
      </c>
      <c r="HG817" s="2" t="e">
        <f t="shared" si="2363"/>
        <v>#DIV/0!</v>
      </c>
      <c r="HH817" s="2" t="e">
        <f t="shared" si="2364"/>
        <v>#DIV/0!</v>
      </c>
      <c r="HI817" s="2" t="e">
        <f t="shared" si="2365"/>
        <v>#DIV/0!</v>
      </c>
      <c r="HJ817" s="11" t="e">
        <f t="shared" si="2366"/>
        <v>#DIV/0!</v>
      </c>
      <c r="HK817" s="60" t="e">
        <f t="shared" si="2367"/>
        <v>#DIV/0!</v>
      </c>
      <c r="HL817" s="57"/>
      <c r="HM817" s="57" t="e">
        <f t="shared" si="2368"/>
        <v>#DIV/0!</v>
      </c>
      <c r="HN817" s="57" t="e">
        <f t="shared" si="2369"/>
        <v>#DIV/0!</v>
      </c>
      <c r="HO817" s="57" t="e">
        <f t="shared" si="2370"/>
        <v>#DIV/0!</v>
      </c>
      <c r="HP817" s="57" t="e">
        <f t="shared" si="2371"/>
        <v>#DIV/0!</v>
      </c>
      <c r="HQ817" s="57" t="e">
        <f t="shared" si="2372"/>
        <v>#DIV/0!</v>
      </c>
      <c r="HR817" s="57"/>
      <c r="HS817" s="57" t="e">
        <f t="shared" si="2373"/>
        <v>#DIV/0!</v>
      </c>
      <c r="HT817" s="57" t="e">
        <f t="shared" si="2374"/>
        <v>#DIV/0!</v>
      </c>
      <c r="HU817" s="57" t="e">
        <f t="shared" si="2375"/>
        <v>#DIV/0!</v>
      </c>
      <c r="HV817" s="57" t="e">
        <f t="shared" si="2376"/>
        <v>#DIV/0!</v>
      </c>
      <c r="HW817" s="57" t="e">
        <f t="shared" si="2377"/>
        <v>#DIV/0!</v>
      </c>
      <c r="HX817" s="57"/>
      <c r="HY817" s="57" t="e">
        <f t="shared" si="2378"/>
        <v>#DIV/0!</v>
      </c>
      <c r="HZ817" s="57" t="e">
        <f t="shared" si="2379"/>
        <v>#DIV/0!</v>
      </c>
      <c r="IA817" s="57"/>
      <c r="IB817" s="61">
        <f t="shared" si="2380"/>
        <v>0</v>
      </c>
      <c r="IC817" s="57" t="str">
        <f t="shared" si="2381"/>
        <v/>
      </c>
      <c r="ID817" s="42"/>
      <c r="IE817" s="2" t="str">
        <f t="shared" si="2382"/>
        <v/>
      </c>
      <c r="IF817" s="60" t="e">
        <f t="shared" si="2383"/>
        <v>#DIV/0!</v>
      </c>
      <c r="IG817" s="60" t="str">
        <f t="shared" si="2384"/>
        <v/>
      </c>
      <c r="IH817" s="60" t="str">
        <f t="shared" si="2385"/>
        <v>zinco-</v>
      </c>
      <c r="II817" s="60" t="str">
        <f t="shared" si="2386"/>
        <v>mangano-</v>
      </c>
      <c r="IJ817" s="60" t="e">
        <f t="shared" si="2387"/>
        <v>#DIV/0!</v>
      </c>
      <c r="IK817" s="60" t="e">
        <f t="shared" si="2388"/>
        <v>#DIV/0!</v>
      </c>
      <c r="IL817" s="60" t="e">
        <f t="shared" si="2389"/>
        <v>#DIV/0!</v>
      </c>
      <c r="IM817" s="60" t="e">
        <f t="shared" si="2390"/>
        <v>#DIV/0!</v>
      </c>
      <c r="IN817" s="60" t="str">
        <f t="shared" si="2391"/>
        <v/>
      </c>
      <c r="IO817" s="60" t="str">
        <f t="shared" si="2392"/>
        <v/>
      </c>
      <c r="IP817" s="57"/>
      <c r="IQ817" s="57" t="str">
        <f t="shared" si="2393"/>
        <v>ERROR!!</v>
      </c>
    </row>
    <row r="818" spans="24:251">
      <c r="X818" s="29">
        <f t="shared" si="2249"/>
        <v>0</v>
      </c>
      <c r="Y818" s="29">
        <f t="shared" si="2250"/>
        <v>0</v>
      </c>
      <c r="Z818" s="29" t="e">
        <f t="shared" si="2251"/>
        <v>#DIV/0!</v>
      </c>
      <c r="AA818" s="29" t="e">
        <f t="shared" si="2252"/>
        <v>#DIV/0!</v>
      </c>
      <c r="AB818" s="29" t="e">
        <f t="shared" si="2253"/>
        <v>#DIV/0!</v>
      </c>
      <c r="AC818" s="29" t="e">
        <f t="shared" si="2254"/>
        <v>#DIV/0!</v>
      </c>
      <c r="AF818" s="23">
        <v>60.084299999999999</v>
      </c>
      <c r="AG818" s="23">
        <v>79.878799999999998</v>
      </c>
      <c r="AH818" s="23">
        <v>101.96120000000001</v>
      </c>
      <c r="AI818" s="23">
        <v>151.99039999999999</v>
      </c>
      <c r="AJ818" s="23">
        <v>159.69</v>
      </c>
      <c r="AK818" s="23">
        <v>71.846400000000003</v>
      </c>
      <c r="AL818" s="23">
        <v>70.9375</v>
      </c>
      <c r="AM818" s="23">
        <v>40.304400000000001</v>
      </c>
      <c r="AN818" s="23">
        <v>56.077399999999997</v>
      </c>
      <c r="AO818" s="23">
        <v>61.978999999999999</v>
      </c>
      <c r="AP818" s="23">
        <v>94.195999999999998</v>
      </c>
      <c r="AQ818" s="23">
        <v>18.998000000000001</v>
      </c>
      <c r="AR818" s="23">
        <v>35.450000000000003</v>
      </c>
      <c r="AS818" s="23">
        <v>29.88</v>
      </c>
      <c r="AT818" s="23">
        <v>74.691999999999993</v>
      </c>
      <c r="AU818" s="23">
        <v>81.39</v>
      </c>
      <c r="AX818" s="54">
        <f t="shared" si="2255"/>
        <v>0</v>
      </c>
      <c r="AY818" s="54">
        <f t="shared" si="2256"/>
        <v>0</v>
      </c>
      <c r="AZ818" s="54">
        <f t="shared" si="2257"/>
        <v>0</v>
      </c>
      <c r="BA818" s="54">
        <f t="shared" si="2258"/>
        <v>0</v>
      </c>
      <c r="BB818" s="54">
        <f t="shared" si="2259"/>
        <v>0</v>
      </c>
      <c r="BC818" s="54">
        <f t="shared" si="2260"/>
        <v>0</v>
      </c>
      <c r="BD818" s="54">
        <f t="shared" si="2261"/>
        <v>0</v>
      </c>
      <c r="BE818" s="54">
        <f t="shared" si="2262"/>
        <v>0</v>
      </c>
      <c r="BF818" s="54">
        <f t="shared" si="2263"/>
        <v>0</v>
      </c>
      <c r="BG818" s="54">
        <f t="shared" si="2264"/>
        <v>0</v>
      </c>
      <c r="BH818" s="54">
        <f t="shared" si="2265"/>
        <v>0</v>
      </c>
      <c r="BI818" s="54">
        <f t="shared" si="2266"/>
        <v>0</v>
      </c>
      <c r="BJ818" s="54">
        <f t="shared" si="2267"/>
        <v>0</v>
      </c>
      <c r="BK818" s="54">
        <f t="shared" si="2268"/>
        <v>0</v>
      </c>
      <c r="BL818" s="54">
        <f t="shared" si="2269"/>
        <v>0</v>
      </c>
      <c r="BM818" s="42"/>
      <c r="BO818" s="54">
        <f>'Norm-coeff'!$C$2+$AX818*'Norm-coeff'!$D$2+$AY818*'Norm-coeff'!$E$2+$AZ818*'Norm-coeff'!$F$2+$BA818*'Norm-coeff'!$G$2+$BB818*'Norm-coeff'!$H$2+$BC818*'Norm-coeff'!$I$2+$BD818*'Norm-coeff'!$J$2+$BE818*'Norm-coeff'!$K$2+$BF818*'Norm-coeff'!$L$2+$BG818*'Norm-coeff'!$M$2+$BH818*'Norm-coeff'!$N$2+$BI818*'Norm-coeff'!$O$2</f>
        <v>5.4045421474420303</v>
      </c>
      <c r="BP818" s="54">
        <f>'Norm-coeff'!$C$3+$AX818*'Norm-coeff'!$D$3+$AY818*'Norm-coeff'!$E$3+$AZ818*'Norm-coeff'!$F$3+$BA818*'Norm-coeff'!$G$3+$BB818*'Norm-coeff'!$H$3+$BC818*'Norm-coeff'!$I$3+$BD818*'Norm-coeff'!$J$3+$BE818*'Norm-coeff'!$K$3+$BF818*'Norm-coeff'!$L$3+$BG818*'Norm-coeff'!$M$3+$BH818*'Norm-coeff'!$N$3+$BI818*'Norm-coeff'!$O$3</f>
        <v>3.15319116612705</v>
      </c>
      <c r="BQ818" s="54">
        <f>'Norm-coeff'!$C$4+$AX818*'Norm-coeff'!$D$4+$AY818*'Norm-coeff'!$E$4+$AZ818*'Norm-coeff'!$F$4+$BA818*'Norm-coeff'!$G$4+$BB818*'Norm-coeff'!$H$4+$BC818*'Norm-coeff'!$I$4+$BD818*'Norm-coeff'!$J$4+$BE818*'Norm-coeff'!$K$4+$BF818*'Norm-coeff'!$L$4+$BG818*'Norm-coeff'!$M$4+$BH818*'Norm-coeff'!$N$4+$BI818*'Norm-coeff'!$O$4</f>
        <v>1.42115649462768</v>
      </c>
      <c r="BR818" s="54">
        <f>'Norm-coeff'!$C$5+$AX818*'Norm-coeff'!$D$5+$AY818*'Norm-coeff'!$E$5+$AZ818*'Norm-coeff'!$F$5+$BA818*'Norm-coeff'!$G$5+$BB818*'Norm-coeff'!$H$5+$BC818*'Norm-coeff'!$I$5+$BD818*'Norm-coeff'!$J$5+$BE818*'Norm-coeff'!$K$5+$BF818*'Norm-coeff'!$L$5+$BG818*'Norm-coeff'!$M$5+$BH818*'Norm-coeff'!$N$5+$BI818*'Norm-coeff'!$O$5</f>
        <v>1.0553329241296201</v>
      </c>
      <c r="BS818" s="54">
        <f>'Norm-coeff'!$C$6+$AX818*'Norm-coeff'!$D$6+$AY818*'Norm-coeff'!$E$6+$AZ818*'Norm-coeff'!$F$6+$BA818*'Norm-coeff'!$G$6+$BB818*'Norm-coeff'!$H$6+$BC818*'Norm-coeff'!$I$6+$BD818*'Norm-coeff'!$J$6+$BE818*'Norm-coeff'!$K$6+$BF818*'Norm-coeff'!$L$6+$BG818*'Norm-coeff'!$M$6+$BH818*'Norm-coeff'!$N$6+$BI818*'Norm-coeff'!$O$6</f>
        <v>-1.48700885495103E-2</v>
      </c>
      <c r="BT818" s="54">
        <f>'Norm-coeff'!$C$7+$AX818*'Norm-coeff'!$D$7+$AY818*'Norm-coeff'!$E$7+$AZ818*'Norm-coeff'!$F$7+$BA818*'Norm-coeff'!$G$7+$BB818*'Norm-coeff'!$H$7+$BC818*'Norm-coeff'!$I$7+$BD818*'Norm-coeff'!$J$7+$BE818*'Norm-coeff'!$K$7+$BF818*'Norm-coeff'!$L$7+$BG818*'Norm-coeff'!$M$7+$BH818*'Norm-coeff'!$N$7+$BI818*'Norm-coeff'!$O$7</f>
        <v>2.0907583608832998</v>
      </c>
      <c r="BU818" s="54">
        <f>'Norm-coeff'!$C$8+$AX818*'Norm-coeff'!$D$8+$AY818*'Norm-coeff'!$E$8+$AZ818*'Norm-coeff'!$F$8+$BA818*'Norm-coeff'!$G$8+$BB818*'Norm-coeff'!$H$8+$BC818*'Norm-coeff'!$I$8+$BD818*'Norm-coeff'!$J$8+$BE818*'Norm-coeff'!$K$8+$BF818*'Norm-coeff'!$L$8+$BG818*'Norm-coeff'!$M$8+$BH818*'Norm-coeff'!$N$8+$BI818*'Norm-coeff'!$O$8</f>
        <v>0.65894159836244504</v>
      </c>
      <c r="BV818" s="54">
        <f>'Norm-coeff'!$C$9+$AX818*'Norm-coeff'!$D$9+$AY818*'Norm-coeff'!$E$9+$AZ818*'Norm-coeff'!$F$9+$BA818*'Norm-coeff'!$G$9+$BB818*'Norm-coeff'!$H$9+$BC818*'Norm-coeff'!$I$9+$BD818*'Norm-coeff'!$J$9+$BE818*'Norm-coeff'!$K$9+$BF818*'Norm-coeff'!$L$9+$BG818*'Norm-coeff'!$M$9+$BH818*'Norm-coeff'!$N$9+$BI818*'Norm-coeff'!$O$9</f>
        <v>1.48961085014701</v>
      </c>
      <c r="BW818" s="54">
        <f>'Norm-coeff'!$C$10+$AX818*'Norm-coeff'!$D$10+$AY818*'Norm-coeff'!$E$10+$AZ818*'Norm-coeff'!$F$10+$BA818*'Norm-coeff'!$G$10+$BB818*'Norm-coeff'!$H$10+$BC818*'Norm-coeff'!$I$10+$BD818*'Norm-coeff'!$J$10+$BE818*'Norm-coeff'!$K$10+$BF818*'Norm-coeff'!$L$10+$BG818*'Norm-coeff'!$M$10+$BH818*'Norm-coeff'!$N$10+$BI818*'Norm-coeff'!$O$10</f>
        <v>1.42058735749591</v>
      </c>
      <c r="BX818" s="54">
        <f>'Norm-coeff'!$C$11+$AX818*'Norm-coeff'!$D$11+$AY818*'Norm-coeff'!$E$11+$AZ818*'Norm-coeff'!$F$11+$BA818*'Norm-coeff'!$G$11+$BB818*'Norm-coeff'!$H$11+$BC818*'Norm-coeff'!$I$11+$BD818*'Norm-coeff'!$J$11+$BE818*'Norm-coeff'!$K$11+$BF818*'Norm-coeff'!$L$11+$BG818*'Norm-coeff'!$M$11+$BH818*'Norm-coeff'!$N$11+$BI818*'Norm-coeff'!$O$11</f>
        <v>0.221233014421479</v>
      </c>
      <c r="BY818" s="54">
        <f>'Norm-coeff'!$C$12+$AX818*'Norm-coeff'!$D$12+$AY818*'Norm-coeff'!$E$12+$AZ818*'Norm-coeff'!$F$12+$BA818*'Norm-coeff'!$G$12+$BB818*'Norm-coeff'!$H$12+$BC818*'Norm-coeff'!$I$12+$BD818*'Norm-coeff'!$J$12+$BE818*'Norm-coeff'!$K$12+$BF818*'Norm-coeff'!$L$12+$BG818*'Norm-coeff'!$M$12+$BH818*'Norm-coeff'!$N$12+$BI818*'Norm-coeff'!$O$12</f>
        <v>0.283527502056037</v>
      </c>
      <c r="BZ818" s="54">
        <f>'Norm-coeff'!$C$13+$AX818*'Norm-coeff'!$D$13+$AY818*'Norm-coeff'!$E$13+$AZ818*'Norm-coeff'!$F$13+$BA818*'Norm-coeff'!$G$13+$BB818*'Norm-coeff'!$H$13+$BC818*'Norm-coeff'!$I$13+$BD818*'Norm-coeff'!$J$13+$BE818*'Norm-coeff'!$K$13+$BF818*'Norm-coeff'!$L$13+$BG818*'Norm-coeff'!$M$13+$BH818*'Norm-coeff'!$N$13+$BI818*'Norm-coeff'!$O$13</f>
        <v>-4.1864930554451202E-2</v>
      </c>
      <c r="CA818" s="54">
        <f>'Norm-coeff'!$C$14+$AX818*'Norm-coeff'!$D$14+$AY818*'Norm-coeff'!$E$14+$AZ818*'Norm-coeff'!$F$14+$BA818*'Norm-coeff'!$G$14+$BB818*'Norm-coeff'!$H$14+$BC818*'Norm-coeff'!$I$14+$BD818*'Norm-coeff'!$J$14+$BE818*'Norm-coeff'!$K$14+$BF818*'Norm-coeff'!$L$14+$BG818*'Norm-coeff'!$M$14+$BH818*'Norm-coeff'!$N$14+$BI818*'Norm-coeff'!$O$14</f>
        <v>4.2526983164477103</v>
      </c>
      <c r="CC818" s="54">
        <f t="shared" si="2394"/>
        <v>0</v>
      </c>
      <c r="CG818" s="54">
        <f t="shared" si="2270"/>
        <v>0</v>
      </c>
      <c r="CH818" s="54">
        <f t="shared" si="2248"/>
        <v>0</v>
      </c>
      <c r="CI818" s="54">
        <f t="shared" si="2271"/>
        <v>0</v>
      </c>
      <c r="CJ818" s="56">
        <f t="shared" si="2272"/>
        <v>0</v>
      </c>
      <c r="CK818" s="54">
        <f t="shared" si="2273"/>
        <v>0</v>
      </c>
      <c r="CL818" s="54">
        <f t="shared" si="2274"/>
        <v>0</v>
      </c>
      <c r="CM818" s="54">
        <f t="shared" si="2275"/>
        <v>0</v>
      </c>
      <c r="CN818" s="54">
        <f t="shared" si="2276"/>
        <v>0</v>
      </c>
      <c r="CO818" s="54">
        <f t="shared" si="2277"/>
        <v>0</v>
      </c>
      <c r="CP818" s="54">
        <f t="shared" si="2278"/>
        <v>0</v>
      </c>
      <c r="CQ818" s="54">
        <f t="shared" si="2279"/>
        <v>0</v>
      </c>
      <c r="CR818" s="54">
        <f t="shared" si="2280"/>
        <v>0</v>
      </c>
      <c r="CS818" s="54">
        <f t="shared" si="2281"/>
        <v>0</v>
      </c>
      <c r="CU818" s="54">
        <f t="shared" si="2282"/>
        <v>0</v>
      </c>
      <c r="CV818" s="54">
        <f t="shared" si="2283"/>
        <v>0</v>
      </c>
      <c r="CW818" s="54">
        <f t="shared" si="2284"/>
        <v>0</v>
      </c>
      <c r="CX818" s="54">
        <f t="shared" si="2285"/>
        <v>0</v>
      </c>
      <c r="CZ818" s="54">
        <f t="shared" si="2286"/>
        <v>0</v>
      </c>
      <c r="DA818" s="54">
        <f t="shared" si="2287"/>
        <v>0</v>
      </c>
      <c r="DB818" s="54">
        <f t="shared" si="2288"/>
        <v>0</v>
      </c>
      <c r="DC818" s="54">
        <f t="shared" si="2289"/>
        <v>0</v>
      </c>
      <c r="DD818" s="54">
        <f t="shared" si="2290"/>
        <v>0</v>
      </c>
      <c r="DE818" s="54">
        <f t="shared" si="2291"/>
        <v>0</v>
      </c>
      <c r="DF818" s="54">
        <f t="shared" si="2292"/>
        <v>0</v>
      </c>
      <c r="DG818" s="54">
        <f t="shared" si="2293"/>
        <v>2</v>
      </c>
      <c r="DH818" s="71">
        <f t="shared" si="2294"/>
        <v>0</v>
      </c>
      <c r="DI818" s="71">
        <f t="shared" si="2295"/>
        <v>0</v>
      </c>
      <c r="DJ818" s="54">
        <f t="shared" si="2296"/>
        <v>0</v>
      </c>
      <c r="DK818" s="54">
        <f t="shared" si="2297"/>
        <v>2</v>
      </c>
      <c r="DL818" s="4">
        <f t="shared" si="2222"/>
        <v>0</v>
      </c>
      <c r="DM818" s="3">
        <f t="shared" si="2298"/>
        <v>0</v>
      </c>
      <c r="DN818" s="3">
        <f t="shared" si="2299"/>
        <v>0</v>
      </c>
      <c r="DO818" s="4" t="e">
        <f t="shared" si="2300"/>
        <v>#DIV/0!</v>
      </c>
      <c r="DP818" s="57"/>
      <c r="DQ818" s="57"/>
      <c r="DR818" s="56">
        <f t="shared" si="2223"/>
        <v>2</v>
      </c>
      <c r="DS818" s="56">
        <f t="shared" si="2224"/>
        <v>0</v>
      </c>
      <c r="DT818" s="38">
        <f t="shared" si="2225"/>
        <v>0</v>
      </c>
      <c r="DU818" s="38">
        <f t="shared" si="2301"/>
        <v>2</v>
      </c>
      <c r="DV818" s="38">
        <f t="shared" si="2226"/>
        <v>0</v>
      </c>
      <c r="DW818" s="39">
        <f t="shared" si="2227"/>
        <v>0</v>
      </c>
      <c r="DX818" s="39">
        <f t="shared" si="2228"/>
        <v>0</v>
      </c>
      <c r="DY818" s="39">
        <f t="shared" si="2229"/>
        <v>0</v>
      </c>
      <c r="DZ818" s="39">
        <f t="shared" si="2230"/>
        <v>0</v>
      </c>
      <c r="EA818" s="39">
        <f t="shared" si="2231"/>
        <v>0</v>
      </c>
      <c r="EB818" s="37" t="e">
        <f t="shared" si="2302"/>
        <v>#DIV/0!</v>
      </c>
      <c r="EC818" s="37" t="e">
        <f t="shared" si="2303"/>
        <v>#DIV/0!</v>
      </c>
      <c r="ED818" s="37" t="e">
        <f t="shared" si="2304"/>
        <v>#DIV/0!</v>
      </c>
      <c r="EE818" s="37" t="e">
        <f t="shared" si="2305"/>
        <v>#DIV/0!</v>
      </c>
      <c r="EF818" s="39" t="e">
        <f t="shared" si="2306"/>
        <v>#DIV/0!</v>
      </c>
      <c r="EG818" s="37" t="e">
        <f t="shared" si="2307"/>
        <v>#DIV/0!</v>
      </c>
      <c r="EH818" s="37" t="e">
        <f t="shared" si="2308"/>
        <v>#DIV/0!</v>
      </c>
      <c r="EI818" s="11" t="b">
        <f t="shared" si="2309"/>
        <v>1</v>
      </c>
      <c r="EJ818" s="11" t="b">
        <f t="shared" si="2310"/>
        <v>0</v>
      </c>
      <c r="EK818" s="39" t="e">
        <f t="shared" si="2311"/>
        <v>#DIV/0!</v>
      </c>
      <c r="EL818" s="39" t="e">
        <f t="shared" si="2312"/>
        <v>#DIV/0!</v>
      </c>
      <c r="EM818" s="39" t="e">
        <f t="shared" si="2313"/>
        <v>#DIV/0!</v>
      </c>
      <c r="EN818" s="39" t="e">
        <f t="shared" si="2314"/>
        <v>#DIV/0!</v>
      </c>
      <c r="EO818" s="39" t="e">
        <f t="shared" si="2315"/>
        <v>#DIV/0!</v>
      </c>
      <c r="EP818" s="39" t="e">
        <f t="shared" si="2316"/>
        <v>#DIV/0!</v>
      </c>
      <c r="EQ818" s="39" t="e">
        <f t="shared" si="2317"/>
        <v>#DIV/0!</v>
      </c>
      <c r="ER818" s="39" t="e">
        <f t="shared" si="2318"/>
        <v>#DIV/0!</v>
      </c>
      <c r="ES818" s="58" t="str">
        <f t="shared" si="2319"/>
        <v>(OH,F,Cl)-dominate amphibole</v>
      </c>
      <c r="ET818" s="58" t="e">
        <f t="shared" si="2320"/>
        <v>#N/A</v>
      </c>
      <c r="EU818" s="56">
        <f t="shared" si="2232"/>
        <v>0</v>
      </c>
      <c r="EV818" s="56">
        <f t="shared" si="2233"/>
        <v>0</v>
      </c>
      <c r="EW818" s="56">
        <f t="shared" si="2234"/>
        <v>0</v>
      </c>
      <c r="EX818" s="56">
        <f t="shared" si="2235"/>
        <v>0</v>
      </c>
      <c r="EY818" s="56">
        <f t="shared" si="2236"/>
        <v>0</v>
      </c>
      <c r="EZ818" s="56">
        <f t="shared" si="2237"/>
        <v>0</v>
      </c>
      <c r="FA818" s="39">
        <f t="shared" si="2238"/>
        <v>0</v>
      </c>
      <c r="FB818" s="39">
        <f t="shared" si="2239"/>
        <v>0</v>
      </c>
      <c r="FC818" s="54">
        <f t="shared" si="2240"/>
        <v>0</v>
      </c>
      <c r="FD818" s="54">
        <f t="shared" si="2241"/>
        <v>0</v>
      </c>
      <c r="FE818" s="39">
        <f t="shared" si="2242"/>
        <v>0</v>
      </c>
      <c r="FF818" s="54">
        <f t="shared" si="2243"/>
        <v>0</v>
      </c>
      <c r="FG818" s="39">
        <f t="shared" si="2244"/>
        <v>0</v>
      </c>
      <c r="FH818" s="39">
        <f t="shared" si="2321"/>
        <v>0</v>
      </c>
      <c r="FI818" s="39">
        <f t="shared" si="2322"/>
        <v>0</v>
      </c>
      <c r="FJ818" s="39">
        <f t="shared" si="2323"/>
        <v>0</v>
      </c>
      <c r="FK818" s="39" t="e">
        <f t="shared" si="2324"/>
        <v>#DIV/0!</v>
      </c>
      <c r="FL818" s="39" t="e">
        <f t="shared" si="2325"/>
        <v>#DIV/0!</v>
      </c>
      <c r="FM818" s="39" t="e">
        <f t="shared" si="2326"/>
        <v>#DIV/0!</v>
      </c>
      <c r="FN818" s="39">
        <f t="shared" si="2327"/>
        <v>1</v>
      </c>
      <c r="FO818" s="39">
        <f t="shared" si="2245"/>
        <v>0</v>
      </c>
      <c r="FP818" s="39">
        <f t="shared" si="2246"/>
        <v>0</v>
      </c>
      <c r="FQ818" s="39">
        <f t="shared" si="2247"/>
        <v>0</v>
      </c>
      <c r="FR818" s="39">
        <f t="shared" si="2328"/>
        <v>0</v>
      </c>
      <c r="FS818" s="39">
        <f t="shared" si="2329"/>
        <v>0</v>
      </c>
      <c r="FU818" s="39" t="e">
        <f t="shared" si="2330"/>
        <v>#DIV/0!</v>
      </c>
      <c r="FV818" s="39" t="e">
        <f t="shared" si="2331"/>
        <v>#DIV/0!</v>
      </c>
      <c r="FW818" s="39" t="e">
        <f t="shared" si="2332"/>
        <v>#DIV/0!</v>
      </c>
      <c r="FY818" s="39" t="e">
        <f t="shared" si="2333"/>
        <v>#DIV/0!</v>
      </c>
      <c r="FZ818" s="39" t="e">
        <f t="shared" si="2334"/>
        <v>#DIV/0!</v>
      </c>
      <c r="GA818" s="39" t="e">
        <f t="shared" si="2335"/>
        <v>#DIV/0!</v>
      </c>
      <c r="GB818" s="39" t="e">
        <f t="shared" si="2336"/>
        <v>#DIV/0!</v>
      </c>
      <c r="GC818" s="39" t="e">
        <f t="shared" si="2337"/>
        <v>#DIV/0!</v>
      </c>
      <c r="GD818" s="39" t="e">
        <f t="shared" si="2338"/>
        <v>#DIV/0!</v>
      </c>
      <c r="GE818" s="39" t="e">
        <f t="shared" si="2339"/>
        <v>#DIV/0!</v>
      </c>
      <c r="GF818" s="39" t="e">
        <f t="shared" si="2340"/>
        <v>#DIV/0!</v>
      </c>
      <c r="GG818" s="39" t="e">
        <f t="shared" si="2341"/>
        <v>#DIV/0!</v>
      </c>
      <c r="GH818" s="39" t="e">
        <f t="shared" si="2342"/>
        <v>#DIV/0!</v>
      </c>
      <c r="GI818" s="39"/>
      <c r="GJ818" s="39" t="e">
        <f t="shared" si="2343"/>
        <v>#DIV/0!</v>
      </c>
      <c r="GK818" s="39" t="e">
        <f t="shared" si="2344"/>
        <v>#DIV/0!</v>
      </c>
      <c r="GL818" s="39" t="e">
        <f t="shared" si="2345"/>
        <v>#DIV/0!</v>
      </c>
      <c r="GM818" s="39" t="e">
        <f t="shared" si="2346"/>
        <v>#DIV/0!</v>
      </c>
      <c r="GN818" s="39" t="e">
        <f t="shared" si="2347"/>
        <v>#DIV/0!</v>
      </c>
      <c r="GO818" s="57"/>
      <c r="GP818" s="57" t="e">
        <f t="shared" si="2348"/>
        <v>#DIV/0!</v>
      </c>
      <c r="GQ818" s="59" t="e">
        <f t="shared" si="2349"/>
        <v>#DIV/0!</v>
      </c>
      <c r="GR818" s="41" t="e">
        <f t="shared" si="2350"/>
        <v>#DIV/0!</v>
      </c>
      <c r="GS818" s="57" t="e">
        <f t="shared" si="2351"/>
        <v>#DIV/0!</v>
      </c>
      <c r="GT818" s="57" t="e">
        <f t="shared" si="2352"/>
        <v>#DIV/0!</v>
      </c>
      <c r="GU818" s="57" t="e">
        <f t="shared" si="2353"/>
        <v>#DIV/0!</v>
      </c>
      <c r="GV818" s="57"/>
      <c r="GW818" s="42" t="e">
        <f t="shared" si="2354"/>
        <v>#DIV/0!</v>
      </c>
      <c r="GX818" s="42" t="e">
        <f t="shared" si="2355"/>
        <v>#DIV/0!</v>
      </c>
      <c r="GY818" s="42" t="e">
        <f t="shared" si="2356"/>
        <v>#DIV/0!</v>
      </c>
      <c r="GZ818" s="57"/>
      <c r="HA818" s="2" t="e">
        <f t="shared" si="2357"/>
        <v>#DIV/0!</v>
      </c>
      <c r="HB818" s="2" t="e">
        <f t="shared" si="2358"/>
        <v>#DIV/0!</v>
      </c>
      <c r="HC818" s="2" t="e">
        <f t="shared" si="2359"/>
        <v>#DIV/0!</v>
      </c>
      <c r="HD818" s="2" t="e">
        <f t="shared" si="2360"/>
        <v>#DIV/0!</v>
      </c>
      <c r="HE818" s="2" t="e">
        <f t="shared" si="2361"/>
        <v>#DIV/0!</v>
      </c>
      <c r="HF818" s="2" t="e">
        <f t="shared" si="2362"/>
        <v>#DIV/0!</v>
      </c>
      <c r="HG818" s="2" t="e">
        <f t="shared" si="2363"/>
        <v>#DIV/0!</v>
      </c>
      <c r="HH818" s="2" t="e">
        <f t="shared" si="2364"/>
        <v>#DIV/0!</v>
      </c>
      <c r="HI818" s="2" t="e">
        <f t="shared" si="2365"/>
        <v>#DIV/0!</v>
      </c>
      <c r="HJ818" s="11" t="e">
        <f t="shared" si="2366"/>
        <v>#DIV/0!</v>
      </c>
      <c r="HK818" s="60" t="e">
        <f t="shared" si="2367"/>
        <v>#DIV/0!</v>
      </c>
      <c r="HL818" s="57"/>
      <c r="HM818" s="57" t="e">
        <f t="shared" si="2368"/>
        <v>#DIV/0!</v>
      </c>
      <c r="HN818" s="57" t="e">
        <f t="shared" si="2369"/>
        <v>#DIV/0!</v>
      </c>
      <c r="HO818" s="57" t="e">
        <f t="shared" si="2370"/>
        <v>#DIV/0!</v>
      </c>
      <c r="HP818" s="57" t="e">
        <f t="shared" si="2371"/>
        <v>#DIV/0!</v>
      </c>
      <c r="HQ818" s="57" t="e">
        <f t="shared" si="2372"/>
        <v>#DIV/0!</v>
      </c>
      <c r="HR818" s="57"/>
      <c r="HS818" s="57" t="e">
        <f t="shared" si="2373"/>
        <v>#DIV/0!</v>
      </c>
      <c r="HT818" s="57" t="e">
        <f t="shared" si="2374"/>
        <v>#DIV/0!</v>
      </c>
      <c r="HU818" s="57" t="e">
        <f t="shared" si="2375"/>
        <v>#DIV/0!</v>
      </c>
      <c r="HV818" s="57" t="e">
        <f t="shared" si="2376"/>
        <v>#DIV/0!</v>
      </c>
      <c r="HW818" s="57" t="e">
        <f t="shared" si="2377"/>
        <v>#DIV/0!</v>
      </c>
      <c r="HX818" s="57"/>
      <c r="HY818" s="57" t="e">
        <f t="shared" si="2378"/>
        <v>#DIV/0!</v>
      </c>
      <c r="HZ818" s="57" t="e">
        <f t="shared" si="2379"/>
        <v>#DIV/0!</v>
      </c>
      <c r="IA818" s="57"/>
      <c r="IB818" s="61">
        <f t="shared" si="2380"/>
        <v>0</v>
      </c>
      <c r="IC818" s="57" t="str">
        <f t="shared" si="2381"/>
        <v/>
      </c>
      <c r="ID818" s="42"/>
      <c r="IE818" s="2" t="str">
        <f t="shared" si="2382"/>
        <v/>
      </c>
      <c r="IF818" s="60" t="e">
        <f t="shared" si="2383"/>
        <v>#DIV/0!</v>
      </c>
      <c r="IG818" s="60" t="str">
        <f t="shared" si="2384"/>
        <v/>
      </c>
      <c r="IH818" s="60" t="str">
        <f t="shared" si="2385"/>
        <v>zinco-</v>
      </c>
      <c r="II818" s="60" t="str">
        <f t="shared" si="2386"/>
        <v>mangano-</v>
      </c>
      <c r="IJ818" s="60" t="e">
        <f t="shared" si="2387"/>
        <v>#DIV/0!</v>
      </c>
      <c r="IK818" s="60" t="e">
        <f t="shared" si="2388"/>
        <v>#DIV/0!</v>
      </c>
      <c r="IL818" s="60" t="e">
        <f t="shared" si="2389"/>
        <v>#DIV/0!</v>
      </c>
      <c r="IM818" s="60" t="e">
        <f t="shared" si="2390"/>
        <v>#DIV/0!</v>
      </c>
      <c r="IN818" s="60" t="str">
        <f t="shared" si="2391"/>
        <v/>
      </c>
      <c r="IO818" s="60" t="str">
        <f t="shared" si="2392"/>
        <v/>
      </c>
      <c r="IP818" s="57"/>
      <c r="IQ818" s="57" t="str">
        <f t="shared" si="2393"/>
        <v>ERROR!!</v>
      </c>
    </row>
    <row r="819" spans="24:251">
      <c r="X819" s="29">
        <f t="shared" si="2249"/>
        <v>0</v>
      </c>
      <c r="Y819" s="29">
        <f t="shared" si="2250"/>
        <v>0</v>
      </c>
      <c r="Z819" s="29" t="e">
        <f t="shared" si="2251"/>
        <v>#DIV/0!</v>
      </c>
      <c r="AA819" s="29" t="e">
        <f t="shared" si="2252"/>
        <v>#DIV/0!</v>
      </c>
      <c r="AB819" s="29" t="e">
        <f t="shared" si="2253"/>
        <v>#DIV/0!</v>
      </c>
      <c r="AC819" s="29" t="e">
        <f t="shared" si="2254"/>
        <v>#DIV/0!</v>
      </c>
      <c r="AF819" s="23">
        <v>60.084299999999999</v>
      </c>
      <c r="AG819" s="23">
        <v>79.878799999999998</v>
      </c>
      <c r="AH819" s="23">
        <v>101.96120000000001</v>
      </c>
      <c r="AI819" s="23">
        <v>151.99039999999999</v>
      </c>
      <c r="AJ819" s="23">
        <v>159.69</v>
      </c>
      <c r="AK819" s="23">
        <v>71.846400000000003</v>
      </c>
      <c r="AL819" s="23">
        <v>70.9375</v>
      </c>
      <c r="AM819" s="23">
        <v>40.304400000000001</v>
      </c>
      <c r="AN819" s="23">
        <v>56.077399999999997</v>
      </c>
      <c r="AO819" s="23">
        <v>61.978999999999999</v>
      </c>
      <c r="AP819" s="23">
        <v>94.195999999999998</v>
      </c>
      <c r="AQ819" s="23">
        <v>18.998000000000001</v>
      </c>
      <c r="AR819" s="23">
        <v>35.450000000000003</v>
      </c>
      <c r="AS819" s="23">
        <v>29.88</v>
      </c>
      <c r="AT819" s="23">
        <v>74.691999999999993</v>
      </c>
      <c r="AU819" s="23">
        <v>81.39</v>
      </c>
      <c r="AX819" s="54">
        <f t="shared" si="2255"/>
        <v>0</v>
      </c>
      <c r="AY819" s="54">
        <f t="shared" si="2256"/>
        <v>0</v>
      </c>
      <c r="AZ819" s="54">
        <f t="shared" si="2257"/>
        <v>0</v>
      </c>
      <c r="BA819" s="54">
        <f t="shared" si="2258"/>
        <v>0</v>
      </c>
      <c r="BB819" s="54">
        <f t="shared" si="2259"/>
        <v>0</v>
      </c>
      <c r="BC819" s="54">
        <f t="shared" si="2260"/>
        <v>0</v>
      </c>
      <c r="BD819" s="54">
        <f t="shared" si="2261"/>
        <v>0</v>
      </c>
      <c r="BE819" s="54">
        <f t="shared" si="2262"/>
        <v>0</v>
      </c>
      <c r="BF819" s="54">
        <f t="shared" si="2263"/>
        <v>0</v>
      </c>
      <c r="BG819" s="54">
        <f t="shared" si="2264"/>
        <v>0</v>
      </c>
      <c r="BH819" s="54">
        <f t="shared" si="2265"/>
        <v>0</v>
      </c>
      <c r="BI819" s="54">
        <f t="shared" si="2266"/>
        <v>0</v>
      </c>
      <c r="BJ819" s="54">
        <f t="shared" si="2267"/>
        <v>0</v>
      </c>
      <c r="BK819" s="54">
        <f t="shared" si="2268"/>
        <v>0</v>
      </c>
      <c r="BL819" s="54">
        <f t="shared" si="2269"/>
        <v>0</v>
      </c>
      <c r="BM819" s="42"/>
      <c r="BO819" s="54">
        <f>'Norm-coeff'!$C$2+$AX819*'Norm-coeff'!$D$2+$AY819*'Norm-coeff'!$E$2+$AZ819*'Norm-coeff'!$F$2+$BA819*'Norm-coeff'!$G$2+$BB819*'Norm-coeff'!$H$2+$BC819*'Norm-coeff'!$I$2+$BD819*'Norm-coeff'!$J$2+$BE819*'Norm-coeff'!$K$2+$BF819*'Norm-coeff'!$L$2+$BG819*'Norm-coeff'!$M$2+$BH819*'Norm-coeff'!$N$2+$BI819*'Norm-coeff'!$O$2</f>
        <v>5.4045421474420303</v>
      </c>
      <c r="BP819" s="54">
        <f>'Norm-coeff'!$C$3+$AX819*'Norm-coeff'!$D$3+$AY819*'Norm-coeff'!$E$3+$AZ819*'Norm-coeff'!$F$3+$BA819*'Norm-coeff'!$G$3+$BB819*'Norm-coeff'!$H$3+$BC819*'Norm-coeff'!$I$3+$BD819*'Norm-coeff'!$J$3+$BE819*'Norm-coeff'!$K$3+$BF819*'Norm-coeff'!$L$3+$BG819*'Norm-coeff'!$M$3+$BH819*'Norm-coeff'!$N$3+$BI819*'Norm-coeff'!$O$3</f>
        <v>3.15319116612705</v>
      </c>
      <c r="BQ819" s="54">
        <f>'Norm-coeff'!$C$4+$AX819*'Norm-coeff'!$D$4+$AY819*'Norm-coeff'!$E$4+$AZ819*'Norm-coeff'!$F$4+$BA819*'Norm-coeff'!$G$4+$BB819*'Norm-coeff'!$H$4+$BC819*'Norm-coeff'!$I$4+$BD819*'Norm-coeff'!$J$4+$BE819*'Norm-coeff'!$K$4+$BF819*'Norm-coeff'!$L$4+$BG819*'Norm-coeff'!$M$4+$BH819*'Norm-coeff'!$N$4+$BI819*'Norm-coeff'!$O$4</f>
        <v>1.42115649462768</v>
      </c>
      <c r="BR819" s="54">
        <f>'Norm-coeff'!$C$5+$AX819*'Norm-coeff'!$D$5+$AY819*'Norm-coeff'!$E$5+$AZ819*'Norm-coeff'!$F$5+$BA819*'Norm-coeff'!$G$5+$BB819*'Norm-coeff'!$H$5+$BC819*'Norm-coeff'!$I$5+$BD819*'Norm-coeff'!$J$5+$BE819*'Norm-coeff'!$K$5+$BF819*'Norm-coeff'!$L$5+$BG819*'Norm-coeff'!$M$5+$BH819*'Norm-coeff'!$N$5+$BI819*'Norm-coeff'!$O$5</f>
        <v>1.0553329241296201</v>
      </c>
      <c r="BS819" s="54">
        <f>'Norm-coeff'!$C$6+$AX819*'Norm-coeff'!$D$6+$AY819*'Norm-coeff'!$E$6+$AZ819*'Norm-coeff'!$F$6+$BA819*'Norm-coeff'!$G$6+$BB819*'Norm-coeff'!$H$6+$BC819*'Norm-coeff'!$I$6+$BD819*'Norm-coeff'!$J$6+$BE819*'Norm-coeff'!$K$6+$BF819*'Norm-coeff'!$L$6+$BG819*'Norm-coeff'!$M$6+$BH819*'Norm-coeff'!$N$6+$BI819*'Norm-coeff'!$O$6</f>
        <v>-1.48700885495103E-2</v>
      </c>
      <c r="BT819" s="54">
        <f>'Norm-coeff'!$C$7+$AX819*'Norm-coeff'!$D$7+$AY819*'Norm-coeff'!$E$7+$AZ819*'Norm-coeff'!$F$7+$BA819*'Norm-coeff'!$G$7+$BB819*'Norm-coeff'!$H$7+$BC819*'Norm-coeff'!$I$7+$BD819*'Norm-coeff'!$J$7+$BE819*'Norm-coeff'!$K$7+$BF819*'Norm-coeff'!$L$7+$BG819*'Norm-coeff'!$M$7+$BH819*'Norm-coeff'!$N$7+$BI819*'Norm-coeff'!$O$7</f>
        <v>2.0907583608832998</v>
      </c>
      <c r="BU819" s="54">
        <f>'Norm-coeff'!$C$8+$AX819*'Norm-coeff'!$D$8+$AY819*'Norm-coeff'!$E$8+$AZ819*'Norm-coeff'!$F$8+$BA819*'Norm-coeff'!$G$8+$BB819*'Norm-coeff'!$H$8+$BC819*'Norm-coeff'!$I$8+$BD819*'Norm-coeff'!$J$8+$BE819*'Norm-coeff'!$K$8+$BF819*'Norm-coeff'!$L$8+$BG819*'Norm-coeff'!$M$8+$BH819*'Norm-coeff'!$N$8+$BI819*'Norm-coeff'!$O$8</f>
        <v>0.65894159836244504</v>
      </c>
      <c r="BV819" s="54">
        <f>'Norm-coeff'!$C$9+$AX819*'Norm-coeff'!$D$9+$AY819*'Norm-coeff'!$E$9+$AZ819*'Norm-coeff'!$F$9+$BA819*'Norm-coeff'!$G$9+$BB819*'Norm-coeff'!$H$9+$BC819*'Norm-coeff'!$I$9+$BD819*'Norm-coeff'!$J$9+$BE819*'Norm-coeff'!$K$9+$BF819*'Norm-coeff'!$L$9+$BG819*'Norm-coeff'!$M$9+$BH819*'Norm-coeff'!$N$9+$BI819*'Norm-coeff'!$O$9</f>
        <v>1.48961085014701</v>
      </c>
      <c r="BW819" s="54">
        <f>'Norm-coeff'!$C$10+$AX819*'Norm-coeff'!$D$10+$AY819*'Norm-coeff'!$E$10+$AZ819*'Norm-coeff'!$F$10+$BA819*'Norm-coeff'!$G$10+$BB819*'Norm-coeff'!$H$10+$BC819*'Norm-coeff'!$I$10+$BD819*'Norm-coeff'!$J$10+$BE819*'Norm-coeff'!$K$10+$BF819*'Norm-coeff'!$L$10+$BG819*'Norm-coeff'!$M$10+$BH819*'Norm-coeff'!$N$10+$BI819*'Norm-coeff'!$O$10</f>
        <v>1.42058735749591</v>
      </c>
      <c r="BX819" s="54">
        <f>'Norm-coeff'!$C$11+$AX819*'Norm-coeff'!$D$11+$AY819*'Norm-coeff'!$E$11+$AZ819*'Norm-coeff'!$F$11+$BA819*'Norm-coeff'!$G$11+$BB819*'Norm-coeff'!$H$11+$BC819*'Norm-coeff'!$I$11+$BD819*'Norm-coeff'!$J$11+$BE819*'Norm-coeff'!$K$11+$BF819*'Norm-coeff'!$L$11+$BG819*'Norm-coeff'!$M$11+$BH819*'Norm-coeff'!$N$11+$BI819*'Norm-coeff'!$O$11</f>
        <v>0.221233014421479</v>
      </c>
      <c r="BY819" s="54">
        <f>'Norm-coeff'!$C$12+$AX819*'Norm-coeff'!$D$12+$AY819*'Norm-coeff'!$E$12+$AZ819*'Norm-coeff'!$F$12+$BA819*'Norm-coeff'!$G$12+$BB819*'Norm-coeff'!$H$12+$BC819*'Norm-coeff'!$I$12+$BD819*'Norm-coeff'!$J$12+$BE819*'Norm-coeff'!$K$12+$BF819*'Norm-coeff'!$L$12+$BG819*'Norm-coeff'!$M$12+$BH819*'Norm-coeff'!$N$12+$BI819*'Norm-coeff'!$O$12</f>
        <v>0.283527502056037</v>
      </c>
      <c r="BZ819" s="54">
        <f>'Norm-coeff'!$C$13+$AX819*'Norm-coeff'!$D$13+$AY819*'Norm-coeff'!$E$13+$AZ819*'Norm-coeff'!$F$13+$BA819*'Norm-coeff'!$G$13+$BB819*'Norm-coeff'!$H$13+$BC819*'Norm-coeff'!$I$13+$BD819*'Norm-coeff'!$J$13+$BE819*'Norm-coeff'!$K$13+$BF819*'Norm-coeff'!$L$13+$BG819*'Norm-coeff'!$M$13+$BH819*'Norm-coeff'!$N$13+$BI819*'Norm-coeff'!$O$13</f>
        <v>-4.1864930554451202E-2</v>
      </c>
      <c r="CA819" s="54">
        <f>'Norm-coeff'!$C$14+$AX819*'Norm-coeff'!$D$14+$AY819*'Norm-coeff'!$E$14+$AZ819*'Norm-coeff'!$F$14+$BA819*'Norm-coeff'!$G$14+$BB819*'Norm-coeff'!$H$14+$BC819*'Norm-coeff'!$I$14+$BD819*'Norm-coeff'!$J$14+$BE819*'Norm-coeff'!$K$14+$BF819*'Norm-coeff'!$L$14+$BG819*'Norm-coeff'!$M$14+$BH819*'Norm-coeff'!$N$14+$BI819*'Norm-coeff'!$O$14</f>
        <v>4.2526983164477103</v>
      </c>
      <c r="CC819" s="54">
        <f t="shared" si="2394"/>
        <v>0</v>
      </c>
      <c r="CG819" s="54">
        <f t="shared" si="2270"/>
        <v>0</v>
      </c>
      <c r="CH819" s="54">
        <f t="shared" si="2248"/>
        <v>0</v>
      </c>
      <c r="CI819" s="54">
        <f t="shared" si="2271"/>
        <v>0</v>
      </c>
      <c r="CJ819" s="56">
        <f t="shared" si="2272"/>
        <v>0</v>
      </c>
      <c r="CK819" s="54">
        <f t="shared" si="2273"/>
        <v>0</v>
      </c>
      <c r="CL819" s="54">
        <f t="shared" si="2274"/>
        <v>0</v>
      </c>
      <c r="CM819" s="54">
        <f t="shared" si="2275"/>
        <v>0</v>
      </c>
      <c r="CN819" s="54">
        <f t="shared" si="2276"/>
        <v>0</v>
      </c>
      <c r="CO819" s="54">
        <f t="shared" si="2277"/>
        <v>0</v>
      </c>
      <c r="CP819" s="54">
        <f t="shared" si="2278"/>
        <v>0</v>
      </c>
      <c r="CQ819" s="54">
        <f t="shared" si="2279"/>
        <v>0</v>
      </c>
      <c r="CR819" s="54">
        <f t="shared" si="2280"/>
        <v>0</v>
      </c>
      <c r="CS819" s="54">
        <f t="shared" si="2281"/>
        <v>0</v>
      </c>
      <c r="CU819" s="54">
        <f t="shared" si="2282"/>
        <v>0</v>
      </c>
      <c r="CV819" s="54">
        <f t="shared" si="2283"/>
        <v>0</v>
      </c>
      <c r="CW819" s="54">
        <f t="shared" si="2284"/>
        <v>0</v>
      </c>
      <c r="CX819" s="54">
        <f t="shared" si="2285"/>
        <v>0</v>
      </c>
      <c r="CZ819" s="54">
        <f t="shared" si="2286"/>
        <v>0</v>
      </c>
      <c r="DA819" s="54">
        <f t="shared" si="2287"/>
        <v>0</v>
      </c>
      <c r="DB819" s="54">
        <f t="shared" si="2288"/>
        <v>0</v>
      </c>
      <c r="DC819" s="54">
        <f t="shared" si="2289"/>
        <v>0</v>
      </c>
      <c r="DD819" s="54">
        <f t="shared" si="2290"/>
        <v>0</v>
      </c>
      <c r="DE819" s="54">
        <f t="shared" si="2291"/>
        <v>0</v>
      </c>
      <c r="DF819" s="54">
        <f t="shared" si="2292"/>
        <v>0</v>
      </c>
      <c r="DG819" s="54">
        <f t="shared" si="2293"/>
        <v>2</v>
      </c>
      <c r="DH819" s="71">
        <f t="shared" si="2294"/>
        <v>0</v>
      </c>
      <c r="DI819" s="71">
        <f t="shared" si="2295"/>
        <v>0</v>
      </c>
      <c r="DJ819" s="54">
        <f t="shared" si="2296"/>
        <v>0</v>
      </c>
      <c r="DK819" s="54">
        <f t="shared" si="2297"/>
        <v>2</v>
      </c>
      <c r="DL819" s="4">
        <f t="shared" si="2222"/>
        <v>0</v>
      </c>
      <c r="DM819" s="3">
        <f t="shared" si="2298"/>
        <v>0</v>
      </c>
      <c r="DN819" s="3">
        <f t="shared" si="2299"/>
        <v>0</v>
      </c>
      <c r="DO819" s="4" t="e">
        <f t="shared" si="2300"/>
        <v>#DIV/0!</v>
      </c>
      <c r="DP819" s="57"/>
      <c r="DQ819" s="57"/>
      <c r="DR819" s="56">
        <f t="shared" si="2223"/>
        <v>2</v>
      </c>
      <c r="DS819" s="56">
        <f t="shared" si="2224"/>
        <v>0</v>
      </c>
      <c r="DT819" s="38">
        <f t="shared" si="2225"/>
        <v>0</v>
      </c>
      <c r="DU819" s="38">
        <f t="shared" si="2301"/>
        <v>2</v>
      </c>
      <c r="DV819" s="38">
        <f t="shared" si="2226"/>
        <v>0</v>
      </c>
      <c r="DW819" s="39">
        <f t="shared" si="2227"/>
        <v>0</v>
      </c>
      <c r="DX819" s="39">
        <f t="shared" si="2228"/>
        <v>0</v>
      </c>
      <c r="DY819" s="39">
        <f t="shared" si="2229"/>
        <v>0</v>
      </c>
      <c r="DZ819" s="39">
        <f t="shared" si="2230"/>
        <v>0</v>
      </c>
      <c r="EA819" s="39">
        <f t="shared" si="2231"/>
        <v>0</v>
      </c>
      <c r="EB819" s="37" t="e">
        <f t="shared" si="2302"/>
        <v>#DIV/0!</v>
      </c>
      <c r="EC819" s="37" t="e">
        <f t="shared" si="2303"/>
        <v>#DIV/0!</v>
      </c>
      <c r="ED819" s="37" t="e">
        <f t="shared" si="2304"/>
        <v>#DIV/0!</v>
      </c>
      <c r="EE819" s="37" t="e">
        <f t="shared" si="2305"/>
        <v>#DIV/0!</v>
      </c>
      <c r="EF819" s="39" t="e">
        <f t="shared" si="2306"/>
        <v>#DIV/0!</v>
      </c>
      <c r="EG819" s="37" t="e">
        <f t="shared" si="2307"/>
        <v>#DIV/0!</v>
      </c>
      <c r="EH819" s="37" t="e">
        <f t="shared" si="2308"/>
        <v>#DIV/0!</v>
      </c>
      <c r="EI819" s="11" t="b">
        <f t="shared" si="2309"/>
        <v>1</v>
      </c>
      <c r="EJ819" s="11" t="b">
        <f t="shared" si="2310"/>
        <v>0</v>
      </c>
      <c r="EK819" s="39" t="e">
        <f t="shared" si="2311"/>
        <v>#DIV/0!</v>
      </c>
      <c r="EL819" s="39" t="e">
        <f t="shared" si="2312"/>
        <v>#DIV/0!</v>
      </c>
      <c r="EM819" s="39" t="e">
        <f t="shared" si="2313"/>
        <v>#DIV/0!</v>
      </c>
      <c r="EN819" s="39" t="e">
        <f t="shared" si="2314"/>
        <v>#DIV/0!</v>
      </c>
      <c r="EO819" s="39" t="e">
        <f t="shared" si="2315"/>
        <v>#DIV/0!</v>
      </c>
      <c r="EP819" s="39" t="e">
        <f t="shared" si="2316"/>
        <v>#DIV/0!</v>
      </c>
      <c r="EQ819" s="39" t="e">
        <f t="shared" si="2317"/>
        <v>#DIV/0!</v>
      </c>
      <c r="ER819" s="39" t="e">
        <f t="shared" si="2318"/>
        <v>#DIV/0!</v>
      </c>
      <c r="ES819" s="58" t="str">
        <f t="shared" si="2319"/>
        <v>(OH,F,Cl)-dominate amphibole</v>
      </c>
      <c r="ET819" s="58" t="e">
        <f t="shared" si="2320"/>
        <v>#N/A</v>
      </c>
      <c r="EU819" s="56">
        <f t="shared" si="2232"/>
        <v>0</v>
      </c>
      <c r="EV819" s="56">
        <f t="shared" si="2233"/>
        <v>0</v>
      </c>
      <c r="EW819" s="56">
        <f t="shared" si="2234"/>
        <v>0</v>
      </c>
      <c r="EX819" s="56">
        <f t="shared" si="2235"/>
        <v>0</v>
      </c>
      <c r="EY819" s="56">
        <f t="shared" si="2236"/>
        <v>0</v>
      </c>
      <c r="EZ819" s="56">
        <f t="shared" si="2237"/>
        <v>0</v>
      </c>
      <c r="FA819" s="39">
        <f t="shared" si="2238"/>
        <v>0</v>
      </c>
      <c r="FB819" s="39">
        <f t="shared" si="2239"/>
        <v>0</v>
      </c>
      <c r="FC819" s="54">
        <f t="shared" si="2240"/>
        <v>0</v>
      </c>
      <c r="FD819" s="54">
        <f t="shared" si="2241"/>
        <v>0</v>
      </c>
      <c r="FE819" s="39">
        <f t="shared" si="2242"/>
        <v>0</v>
      </c>
      <c r="FF819" s="54">
        <f t="shared" si="2243"/>
        <v>0</v>
      </c>
      <c r="FG819" s="39">
        <f t="shared" si="2244"/>
        <v>0</v>
      </c>
      <c r="FH819" s="39">
        <f t="shared" si="2321"/>
        <v>0</v>
      </c>
      <c r="FI819" s="39">
        <f t="shared" si="2322"/>
        <v>0</v>
      </c>
      <c r="FJ819" s="39">
        <f t="shared" si="2323"/>
        <v>0</v>
      </c>
      <c r="FK819" s="39" t="e">
        <f t="shared" si="2324"/>
        <v>#DIV/0!</v>
      </c>
      <c r="FL819" s="39" t="e">
        <f t="shared" si="2325"/>
        <v>#DIV/0!</v>
      </c>
      <c r="FM819" s="39" t="e">
        <f t="shared" si="2326"/>
        <v>#DIV/0!</v>
      </c>
      <c r="FN819" s="39">
        <f t="shared" si="2327"/>
        <v>1</v>
      </c>
      <c r="FO819" s="39">
        <f t="shared" si="2245"/>
        <v>0</v>
      </c>
      <c r="FP819" s="39">
        <f t="shared" si="2246"/>
        <v>0</v>
      </c>
      <c r="FQ819" s="39">
        <f t="shared" si="2247"/>
        <v>0</v>
      </c>
      <c r="FR819" s="39">
        <f t="shared" si="2328"/>
        <v>0</v>
      </c>
      <c r="FS819" s="39">
        <f t="shared" si="2329"/>
        <v>0</v>
      </c>
      <c r="FU819" s="39" t="e">
        <f t="shared" si="2330"/>
        <v>#DIV/0!</v>
      </c>
      <c r="FV819" s="39" t="e">
        <f t="shared" si="2331"/>
        <v>#DIV/0!</v>
      </c>
      <c r="FW819" s="39" t="e">
        <f t="shared" si="2332"/>
        <v>#DIV/0!</v>
      </c>
      <c r="FY819" s="39" t="e">
        <f t="shared" si="2333"/>
        <v>#DIV/0!</v>
      </c>
      <c r="FZ819" s="39" t="e">
        <f t="shared" si="2334"/>
        <v>#DIV/0!</v>
      </c>
      <c r="GA819" s="39" t="e">
        <f t="shared" si="2335"/>
        <v>#DIV/0!</v>
      </c>
      <c r="GB819" s="39" t="e">
        <f t="shared" si="2336"/>
        <v>#DIV/0!</v>
      </c>
      <c r="GC819" s="39" t="e">
        <f t="shared" si="2337"/>
        <v>#DIV/0!</v>
      </c>
      <c r="GD819" s="39" t="e">
        <f t="shared" si="2338"/>
        <v>#DIV/0!</v>
      </c>
      <c r="GE819" s="39" t="e">
        <f t="shared" si="2339"/>
        <v>#DIV/0!</v>
      </c>
      <c r="GF819" s="39" t="e">
        <f t="shared" si="2340"/>
        <v>#DIV/0!</v>
      </c>
      <c r="GG819" s="39" t="e">
        <f t="shared" si="2341"/>
        <v>#DIV/0!</v>
      </c>
      <c r="GH819" s="39" t="e">
        <f t="shared" si="2342"/>
        <v>#DIV/0!</v>
      </c>
      <c r="GI819" s="39"/>
      <c r="GJ819" s="39" t="e">
        <f t="shared" si="2343"/>
        <v>#DIV/0!</v>
      </c>
      <c r="GK819" s="39" t="e">
        <f t="shared" si="2344"/>
        <v>#DIV/0!</v>
      </c>
      <c r="GL819" s="39" t="e">
        <f t="shared" si="2345"/>
        <v>#DIV/0!</v>
      </c>
      <c r="GM819" s="39" t="e">
        <f t="shared" si="2346"/>
        <v>#DIV/0!</v>
      </c>
      <c r="GN819" s="39" t="e">
        <f t="shared" si="2347"/>
        <v>#DIV/0!</v>
      </c>
      <c r="GO819" s="57"/>
      <c r="GP819" s="57" t="e">
        <f t="shared" si="2348"/>
        <v>#DIV/0!</v>
      </c>
      <c r="GQ819" s="59" t="e">
        <f t="shared" si="2349"/>
        <v>#DIV/0!</v>
      </c>
      <c r="GR819" s="41" t="e">
        <f t="shared" si="2350"/>
        <v>#DIV/0!</v>
      </c>
      <c r="GS819" s="57" t="e">
        <f t="shared" si="2351"/>
        <v>#DIV/0!</v>
      </c>
      <c r="GT819" s="57" t="e">
        <f t="shared" si="2352"/>
        <v>#DIV/0!</v>
      </c>
      <c r="GU819" s="57" t="e">
        <f t="shared" si="2353"/>
        <v>#DIV/0!</v>
      </c>
      <c r="GV819" s="57"/>
      <c r="GW819" s="42" t="e">
        <f t="shared" si="2354"/>
        <v>#DIV/0!</v>
      </c>
      <c r="GX819" s="42" t="e">
        <f t="shared" si="2355"/>
        <v>#DIV/0!</v>
      </c>
      <c r="GY819" s="42" t="e">
        <f t="shared" si="2356"/>
        <v>#DIV/0!</v>
      </c>
      <c r="GZ819" s="57"/>
      <c r="HA819" s="2" t="e">
        <f t="shared" si="2357"/>
        <v>#DIV/0!</v>
      </c>
      <c r="HB819" s="2" t="e">
        <f t="shared" si="2358"/>
        <v>#DIV/0!</v>
      </c>
      <c r="HC819" s="2" t="e">
        <f t="shared" si="2359"/>
        <v>#DIV/0!</v>
      </c>
      <c r="HD819" s="2" t="e">
        <f t="shared" si="2360"/>
        <v>#DIV/0!</v>
      </c>
      <c r="HE819" s="2" t="e">
        <f t="shared" si="2361"/>
        <v>#DIV/0!</v>
      </c>
      <c r="HF819" s="2" t="e">
        <f t="shared" si="2362"/>
        <v>#DIV/0!</v>
      </c>
      <c r="HG819" s="2" t="e">
        <f t="shared" si="2363"/>
        <v>#DIV/0!</v>
      </c>
      <c r="HH819" s="2" t="e">
        <f t="shared" si="2364"/>
        <v>#DIV/0!</v>
      </c>
      <c r="HI819" s="2" t="e">
        <f t="shared" si="2365"/>
        <v>#DIV/0!</v>
      </c>
      <c r="HJ819" s="11" t="e">
        <f t="shared" si="2366"/>
        <v>#DIV/0!</v>
      </c>
      <c r="HK819" s="60" t="e">
        <f t="shared" si="2367"/>
        <v>#DIV/0!</v>
      </c>
      <c r="HL819" s="57"/>
      <c r="HM819" s="57" t="e">
        <f t="shared" si="2368"/>
        <v>#DIV/0!</v>
      </c>
      <c r="HN819" s="57" t="e">
        <f t="shared" si="2369"/>
        <v>#DIV/0!</v>
      </c>
      <c r="HO819" s="57" t="e">
        <f t="shared" si="2370"/>
        <v>#DIV/0!</v>
      </c>
      <c r="HP819" s="57" t="e">
        <f t="shared" si="2371"/>
        <v>#DIV/0!</v>
      </c>
      <c r="HQ819" s="57" t="e">
        <f t="shared" si="2372"/>
        <v>#DIV/0!</v>
      </c>
      <c r="HR819" s="57"/>
      <c r="HS819" s="57" t="e">
        <f t="shared" si="2373"/>
        <v>#DIV/0!</v>
      </c>
      <c r="HT819" s="57" t="e">
        <f t="shared" si="2374"/>
        <v>#DIV/0!</v>
      </c>
      <c r="HU819" s="57" t="e">
        <f t="shared" si="2375"/>
        <v>#DIV/0!</v>
      </c>
      <c r="HV819" s="57" t="e">
        <f t="shared" si="2376"/>
        <v>#DIV/0!</v>
      </c>
      <c r="HW819" s="57" t="e">
        <f t="shared" si="2377"/>
        <v>#DIV/0!</v>
      </c>
      <c r="HX819" s="57"/>
      <c r="HY819" s="57" t="e">
        <f t="shared" si="2378"/>
        <v>#DIV/0!</v>
      </c>
      <c r="HZ819" s="57" t="e">
        <f t="shared" si="2379"/>
        <v>#DIV/0!</v>
      </c>
      <c r="IA819" s="57"/>
      <c r="IB819" s="61">
        <f t="shared" si="2380"/>
        <v>0</v>
      </c>
      <c r="IC819" s="57" t="str">
        <f t="shared" si="2381"/>
        <v/>
      </c>
      <c r="ID819" s="42"/>
      <c r="IE819" s="2" t="str">
        <f t="shared" si="2382"/>
        <v/>
      </c>
      <c r="IF819" s="60" t="e">
        <f t="shared" si="2383"/>
        <v>#DIV/0!</v>
      </c>
      <c r="IG819" s="60" t="str">
        <f t="shared" si="2384"/>
        <v/>
      </c>
      <c r="IH819" s="60" t="str">
        <f t="shared" si="2385"/>
        <v>zinco-</v>
      </c>
      <c r="II819" s="60" t="str">
        <f t="shared" si="2386"/>
        <v>mangano-</v>
      </c>
      <c r="IJ819" s="60" t="e">
        <f t="shared" si="2387"/>
        <v>#DIV/0!</v>
      </c>
      <c r="IK819" s="60" t="e">
        <f t="shared" si="2388"/>
        <v>#DIV/0!</v>
      </c>
      <c r="IL819" s="60" t="e">
        <f t="shared" si="2389"/>
        <v>#DIV/0!</v>
      </c>
      <c r="IM819" s="60" t="e">
        <f t="shared" si="2390"/>
        <v>#DIV/0!</v>
      </c>
      <c r="IN819" s="60" t="str">
        <f t="shared" si="2391"/>
        <v/>
      </c>
      <c r="IO819" s="60" t="str">
        <f t="shared" si="2392"/>
        <v/>
      </c>
      <c r="IP819" s="57"/>
      <c r="IQ819" s="57" t="str">
        <f t="shared" si="2393"/>
        <v>ERROR!!</v>
      </c>
    </row>
    <row r="820" spans="24:251">
      <c r="X820" s="29">
        <f t="shared" si="2249"/>
        <v>0</v>
      </c>
      <c r="Y820" s="29">
        <f t="shared" si="2250"/>
        <v>0</v>
      </c>
      <c r="Z820" s="29" t="e">
        <f t="shared" si="2251"/>
        <v>#DIV/0!</v>
      </c>
      <c r="AA820" s="29" t="e">
        <f t="shared" si="2252"/>
        <v>#DIV/0!</v>
      </c>
      <c r="AB820" s="29" t="e">
        <f t="shared" si="2253"/>
        <v>#DIV/0!</v>
      </c>
      <c r="AC820" s="29" t="e">
        <f t="shared" si="2254"/>
        <v>#DIV/0!</v>
      </c>
      <c r="AF820" s="23">
        <v>60.084299999999999</v>
      </c>
      <c r="AG820" s="23">
        <v>79.878799999999998</v>
      </c>
      <c r="AH820" s="23">
        <v>101.96120000000001</v>
      </c>
      <c r="AI820" s="23">
        <v>151.99039999999999</v>
      </c>
      <c r="AJ820" s="23">
        <v>159.69</v>
      </c>
      <c r="AK820" s="23">
        <v>71.846400000000003</v>
      </c>
      <c r="AL820" s="23">
        <v>70.9375</v>
      </c>
      <c r="AM820" s="23">
        <v>40.304400000000001</v>
      </c>
      <c r="AN820" s="23">
        <v>56.077399999999997</v>
      </c>
      <c r="AO820" s="23">
        <v>61.978999999999999</v>
      </c>
      <c r="AP820" s="23">
        <v>94.195999999999998</v>
      </c>
      <c r="AQ820" s="23">
        <v>18.998000000000001</v>
      </c>
      <c r="AR820" s="23">
        <v>35.450000000000003</v>
      </c>
      <c r="AS820" s="23">
        <v>29.88</v>
      </c>
      <c r="AT820" s="23">
        <v>74.691999999999993</v>
      </c>
      <c r="AU820" s="23">
        <v>81.39</v>
      </c>
      <c r="AX820" s="54">
        <f t="shared" si="2255"/>
        <v>0</v>
      </c>
      <c r="AY820" s="54">
        <f t="shared" si="2256"/>
        <v>0</v>
      </c>
      <c r="AZ820" s="54">
        <f t="shared" si="2257"/>
        <v>0</v>
      </c>
      <c r="BA820" s="54">
        <f t="shared" si="2258"/>
        <v>0</v>
      </c>
      <c r="BB820" s="54">
        <f t="shared" si="2259"/>
        <v>0</v>
      </c>
      <c r="BC820" s="54">
        <f t="shared" si="2260"/>
        <v>0</v>
      </c>
      <c r="BD820" s="54">
        <f t="shared" si="2261"/>
        <v>0</v>
      </c>
      <c r="BE820" s="54">
        <f t="shared" si="2262"/>
        <v>0</v>
      </c>
      <c r="BF820" s="54">
        <f t="shared" si="2263"/>
        <v>0</v>
      </c>
      <c r="BG820" s="54">
        <f t="shared" si="2264"/>
        <v>0</v>
      </c>
      <c r="BH820" s="54">
        <f t="shared" si="2265"/>
        <v>0</v>
      </c>
      <c r="BI820" s="54">
        <f t="shared" si="2266"/>
        <v>0</v>
      </c>
      <c r="BJ820" s="54">
        <f t="shared" si="2267"/>
        <v>0</v>
      </c>
      <c r="BK820" s="54">
        <f t="shared" si="2268"/>
        <v>0</v>
      </c>
      <c r="BL820" s="54">
        <f t="shared" si="2269"/>
        <v>0</v>
      </c>
      <c r="BM820" s="42"/>
      <c r="BO820" s="54">
        <f>'Norm-coeff'!$C$2+$AX820*'Norm-coeff'!$D$2+$AY820*'Norm-coeff'!$E$2+$AZ820*'Norm-coeff'!$F$2+$BA820*'Norm-coeff'!$G$2+$BB820*'Norm-coeff'!$H$2+$BC820*'Norm-coeff'!$I$2+$BD820*'Norm-coeff'!$J$2+$BE820*'Norm-coeff'!$K$2+$BF820*'Norm-coeff'!$L$2+$BG820*'Norm-coeff'!$M$2+$BH820*'Norm-coeff'!$N$2+$BI820*'Norm-coeff'!$O$2</f>
        <v>5.4045421474420303</v>
      </c>
      <c r="BP820" s="54">
        <f>'Norm-coeff'!$C$3+$AX820*'Norm-coeff'!$D$3+$AY820*'Norm-coeff'!$E$3+$AZ820*'Norm-coeff'!$F$3+$BA820*'Norm-coeff'!$G$3+$BB820*'Norm-coeff'!$H$3+$BC820*'Norm-coeff'!$I$3+$BD820*'Norm-coeff'!$J$3+$BE820*'Norm-coeff'!$K$3+$BF820*'Norm-coeff'!$L$3+$BG820*'Norm-coeff'!$M$3+$BH820*'Norm-coeff'!$N$3+$BI820*'Norm-coeff'!$O$3</f>
        <v>3.15319116612705</v>
      </c>
      <c r="BQ820" s="54">
        <f>'Norm-coeff'!$C$4+$AX820*'Norm-coeff'!$D$4+$AY820*'Norm-coeff'!$E$4+$AZ820*'Norm-coeff'!$F$4+$BA820*'Norm-coeff'!$G$4+$BB820*'Norm-coeff'!$H$4+$BC820*'Norm-coeff'!$I$4+$BD820*'Norm-coeff'!$J$4+$BE820*'Norm-coeff'!$K$4+$BF820*'Norm-coeff'!$L$4+$BG820*'Norm-coeff'!$M$4+$BH820*'Norm-coeff'!$N$4+$BI820*'Norm-coeff'!$O$4</f>
        <v>1.42115649462768</v>
      </c>
      <c r="BR820" s="54">
        <f>'Norm-coeff'!$C$5+$AX820*'Norm-coeff'!$D$5+$AY820*'Norm-coeff'!$E$5+$AZ820*'Norm-coeff'!$F$5+$BA820*'Norm-coeff'!$G$5+$BB820*'Norm-coeff'!$H$5+$BC820*'Norm-coeff'!$I$5+$BD820*'Norm-coeff'!$J$5+$BE820*'Norm-coeff'!$K$5+$BF820*'Norm-coeff'!$L$5+$BG820*'Norm-coeff'!$M$5+$BH820*'Norm-coeff'!$N$5+$BI820*'Norm-coeff'!$O$5</f>
        <v>1.0553329241296201</v>
      </c>
      <c r="BS820" s="54">
        <f>'Norm-coeff'!$C$6+$AX820*'Norm-coeff'!$D$6+$AY820*'Norm-coeff'!$E$6+$AZ820*'Norm-coeff'!$F$6+$BA820*'Norm-coeff'!$G$6+$BB820*'Norm-coeff'!$H$6+$BC820*'Norm-coeff'!$I$6+$BD820*'Norm-coeff'!$J$6+$BE820*'Norm-coeff'!$K$6+$BF820*'Norm-coeff'!$L$6+$BG820*'Norm-coeff'!$M$6+$BH820*'Norm-coeff'!$N$6+$BI820*'Norm-coeff'!$O$6</f>
        <v>-1.48700885495103E-2</v>
      </c>
      <c r="BT820" s="54">
        <f>'Norm-coeff'!$C$7+$AX820*'Norm-coeff'!$D$7+$AY820*'Norm-coeff'!$E$7+$AZ820*'Norm-coeff'!$F$7+$BA820*'Norm-coeff'!$G$7+$BB820*'Norm-coeff'!$H$7+$BC820*'Norm-coeff'!$I$7+$BD820*'Norm-coeff'!$J$7+$BE820*'Norm-coeff'!$K$7+$BF820*'Norm-coeff'!$L$7+$BG820*'Norm-coeff'!$M$7+$BH820*'Norm-coeff'!$N$7+$BI820*'Norm-coeff'!$O$7</f>
        <v>2.0907583608832998</v>
      </c>
      <c r="BU820" s="54">
        <f>'Norm-coeff'!$C$8+$AX820*'Norm-coeff'!$D$8+$AY820*'Norm-coeff'!$E$8+$AZ820*'Norm-coeff'!$F$8+$BA820*'Norm-coeff'!$G$8+$BB820*'Norm-coeff'!$H$8+$BC820*'Norm-coeff'!$I$8+$BD820*'Norm-coeff'!$J$8+$BE820*'Norm-coeff'!$K$8+$BF820*'Norm-coeff'!$L$8+$BG820*'Norm-coeff'!$M$8+$BH820*'Norm-coeff'!$N$8+$BI820*'Norm-coeff'!$O$8</f>
        <v>0.65894159836244504</v>
      </c>
      <c r="BV820" s="54">
        <f>'Norm-coeff'!$C$9+$AX820*'Norm-coeff'!$D$9+$AY820*'Norm-coeff'!$E$9+$AZ820*'Norm-coeff'!$F$9+$BA820*'Norm-coeff'!$G$9+$BB820*'Norm-coeff'!$H$9+$BC820*'Norm-coeff'!$I$9+$BD820*'Norm-coeff'!$J$9+$BE820*'Norm-coeff'!$K$9+$BF820*'Norm-coeff'!$L$9+$BG820*'Norm-coeff'!$M$9+$BH820*'Norm-coeff'!$N$9+$BI820*'Norm-coeff'!$O$9</f>
        <v>1.48961085014701</v>
      </c>
      <c r="BW820" s="54">
        <f>'Norm-coeff'!$C$10+$AX820*'Norm-coeff'!$D$10+$AY820*'Norm-coeff'!$E$10+$AZ820*'Norm-coeff'!$F$10+$BA820*'Norm-coeff'!$G$10+$BB820*'Norm-coeff'!$H$10+$BC820*'Norm-coeff'!$I$10+$BD820*'Norm-coeff'!$J$10+$BE820*'Norm-coeff'!$K$10+$BF820*'Norm-coeff'!$L$10+$BG820*'Norm-coeff'!$M$10+$BH820*'Norm-coeff'!$N$10+$BI820*'Norm-coeff'!$O$10</f>
        <v>1.42058735749591</v>
      </c>
      <c r="BX820" s="54">
        <f>'Norm-coeff'!$C$11+$AX820*'Norm-coeff'!$D$11+$AY820*'Norm-coeff'!$E$11+$AZ820*'Norm-coeff'!$F$11+$BA820*'Norm-coeff'!$G$11+$BB820*'Norm-coeff'!$H$11+$BC820*'Norm-coeff'!$I$11+$BD820*'Norm-coeff'!$J$11+$BE820*'Norm-coeff'!$K$11+$BF820*'Norm-coeff'!$L$11+$BG820*'Norm-coeff'!$M$11+$BH820*'Norm-coeff'!$N$11+$BI820*'Norm-coeff'!$O$11</f>
        <v>0.221233014421479</v>
      </c>
      <c r="BY820" s="54">
        <f>'Norm-coeff'!$C$12+$AX820*'Norm-coeff'!$D$12+$AY820*'Norm-coeff'!$E$12+$AZ820*'Norm-coeff'!$F$12+$BA820*'Norm-coeff'!$G$12+$BB820*'Norm-coeff'!$H$12+$BC820*'Norm-coeff'!$I$12+$BD820*'Norm-coeff'!$J$12+$BE820*'Norm-coeff'!$K$12+$BF820*'Norm-coeff'!$L$12+$BG820*'Norm-coeff'!$M$12+$BH820*'Norm-coeff'!$N$12+$BI820*'Norm-coeff'!$O$12</f>
        <v>0.283527502056037</v>
      </c>
      <c r="BZ820" s="54">
        <f>'Norm-coeff'!$C$13+$AX820*'Norm-coeff'!$D$13+$AY820*'Norm-coeff'!$E$13+$AZ820*'Norm-coeff'!$F$13+$BA820*'Norm-coeff'!$G$13+$BB820*'Norm-coeff'!$H$13+$BC820*'Norm-coeff'!$I$13+$BD820*'Norm-coeff'!$J$13+$BE820*'Norm-coeff'!$K$13+$BF820*'Norm-coeff'!$L$13+$BG820*'Norm-coeff'!$M$13+$BH820*'Norm-coeff'!$N$13+$BI820*'Norm-coeff'!$O$13</f>
        <v>-4.1864930554451202E-2</v>
      </c>
      <c r="CA820" s="54">
        <f>'Norm-coeff'!$C$14+$AX820*'Norm-coeff'!$D$14+$AY820*'Norm-coeff'!$E$14+$AZ820*'Norm-coeff'!$F$14+$BA820*'Norm-coeff'!$G$14+$BB820*'Norm-coeff'!$H$14+$BC820*'Norm-coeff'!$I$14+$BD820*'Norm-coeff'!$J$14+$BE820*'Norm-coeff'!$K$14+$BF820*'Norm-coeff'!$L$14+$BG820*'Norm-coeff'!$M$14+$BH820*'Norm-coeff'!$N$14+$BI820*'Norm-coeff'!$O$14</f>
        <v>4.2526983164477103</v>
      </c>
      <c r="CC820" s="54">
        <f t="shared" si="2394"/>
        <v>0</v>
      </c>
      <c r="CG820" s="54">
        <f t="shared" si="2270"/>
        <v>0</v>
      </c>
      <c r="CH820" s="54">
        <f t="shared" si="2248"/>
        <v>0</v>
      </c>
      <c r="CI820" s="54">
        <f t="shared" si="2271"/>
        <v>0</v>
      </c>
      <c r="CJ820" s="56">
        <f t="shared" si="2272"/>
        <v>0</v>
      </c>
      <c r="CK820" s="54">
        <f t="shared" si="2273"/>
        <v>0</v>
      </c>
      <c r="CL820" s="54">
        <f t="shared" si="2274"/>
        <v>0</v>
      </c>
      <c r="CM820" s="54">
        <f t="shared" si="2275"/>
        <v>0</v>
      </c>
      <c r="CN820" s="54">
        <f t="shared" si="2276"/>
        <v>0</v>
      </c>
      <c r="CO820" s="54">
        <f t="shared" si="2277"/>
        <v>0</v>
      </c>
      <c r="CP820" s="54">
        <f t="shared" si="2278"/>
        <v>0</v>
      </c>
      <c r="CQ820" s="54">
        <f t="shared" si="2279"/>
        <v>0</v>
      </c>
      <c r="CR820" s="54">
        <f t="shared" si="2280"/>
        <v>0</v>
      </c>
      <c r="CS820" s="54">
        <f t="shared" si="2281"/>
        <v>0</v>
      </c>
      <c r="CU820" s="54">
        <f t="shared" si="2282"/>
        <v>0</v>
      </c>
      <c r="CV820" s="54">
        <f t="shared" si="2283"/>
        <v>0</v>
      </c>
      <c r="CW820" s="54">
        <f t="shared" si="2284"/>
        <v>0</v>
      </c>
      <c r="CX820" s="54">
        <f t="shared" si="2285"/>
        <v>0</v>
      </c>
      <c r="CZ820" s="54">
        <f t="shared" si="2286"/>
        <v>0</v>
      </c>
      <c r="DA820" s="54">
        <f t="shared" si="2287"/>
        <v>0</v>
      </c>
      <c r="DB820" s="54">
        <f t="shared" si="2288"/>
        <v>0</v>
      </c>
      <c r="DC820" s="54">
        <f t="shared" si="2289"/>
        <v>0</v>
      </c>
      <c r="DD820" s="54">
        <f t="shared" si="2290"/>
        <v>0</v>
      </c>
      <c r="DE820" s="54">
        <f t="shared" si="2291"/>
        <v>0</v>
      </c>
      <c r="DF820" s="54">
        <f t="shared" si="2292"/>
        <v>0</v>
      </c>
      <c r="DG820" s="54">
        <f t="shared" si="2293"/>
        <v>2</v>
      </c>
      <c r="DH820" s="71">
        <f t="shared" si="2294"/>
        <v>0</v>
      </c>
      <c r="DI820" s="71">
        <f t="shared" si="2295"/>
        <v>0</v>
      </c>
      <c r="DJ820" s="54">
        <f t="shared" si="2296"/>
        <v>0</v>
      </c>
      <c r="DK820" s="54">
        <f t="shared" si="2297"/>
        <v>2</v>
      </c>
      <c r="DL820" s="4">
        <f t="shared" si="2222"/>
        <v>0</v>
      </c>
      <c r="DM820" s="3">
        <f t="shared" si="2298"/>
        <v>0</v>
      </c>
      <c r="DN820" s="3">
        <f t="shared" si="2299"/>
        <v>0</v>
      </c>
      <c r="DO820" s="4" t="e">
        <f t="shared" si="2300"/>
        <v>#DIV/0!</v>
      </c>
      <c r="DP820" s="57"/>
      <c r="DQ820" s="57"/>
      <c r="DR820" s="56">
        <f t="shared" si="2223"/>
        <v>2</v>
      </c>
      <c r="DS820" s="56">
        <f t="shared" si="2224"/>
        <v>0</v>
      </c>
      <c r="DT820" s="38">
        <f t="shared" si="2225"/>
        <v>0</v>
      </c>
      <c r="DU820" s="38">
        <f t="shared" si="2301"/>
        <v>2</v>
      </c>
      <c r="DV820" s="38">
        <f t="shared" si="2226"/>
        <v>0</v>
      </c>
      <c r="DW820" s="39">
        <f t="shared" si="2227"/>
        <v>0</v>
      </c>
      <c r="DX820" s="39">
        <f t="shared" si="2228"/>
        <v>0</v>
      </c>
      <c r="DY820" s="39">
        <f t="shared" si="2229"/>
        <v>0</v>
      </c>
      <c r="DZ820" s="39">
        <f t="shared" si="2230"/>
        <v>0</v>
      </c>
      <c r="EA820" s="39">
        <f t="shared" si="2231"/>
        <v>0</v>
      </c>
      <c r="EB820" s="37" t="e">
        <f t="shared" si="2302"/>
        <v>#DIV/0!</v>
      </c>
      <c r="EC820" s="37" t="e">
        <f t="shared" si="2303"/>
        <v>#DIV/0!</v>
      </c>
      <c r="ED820" s="37" t="e">
        <f t="shared" si="2304"/>
        <v>#DIV/0!</v>
      </c>
      <c r="EE820" s="37" t="e">
        <f t="shared" si="2305"/>
        <v>#DIV/0!</v>
      </c>
      <c r="EF820" s="39" t="e">
        <f t="shared" si="2306"/>
        <v>#DIV/0!</v>
      </c>
      <c r="EG820" s="37" t="e">
        <f t="shared" si="2307"/>
        <v>#DIV/0!</v>
      </c>
      <c r="EH820" s="37" t="e">
        <f t="shared" si="2308"/>
        <v>#DIV/0!</v>
      </c>
      <c r="EI820" s="11" t="b">
        <f t="shared" si="2309"/>
        <v>1</v>
      </c>
      <c r="EJ820" s="11" t="b">
        <f t="shared" si="2310"/>
        <v>0</v>
      </c>
      <c r="EK820" s="39" t="e">
        <f t="shared" si="2311"/>
        <v>#DIV/0!</v>
      </c>
      <c r="EL820" s="39" t="e">
        <f t="shared" si="2312"/>
        <v>#DIV/0!</v>
      </c>
      <c r="EM820" s="39" t="e">
        <f t="shared" si="2313"/>
        <v>#DIV/0!</v>
      </c>
      <c r="EN820" s="39" t="e">
        <f t="shared" si="2314"/>
        <v>#DIV/0!</v>
      </c>
      <c r="EO820" s="39" t="e">
        <f t="shared" si="2315"/>
        <v>#DIV/0!</v>
      </c>
      <c r="EP820" s="39" t="e">
        <f t="shared" si="2316"/>
        <v>#DIV/0!</v>
      </c>
      <c r="EQ820" s="39" t="e">
        <f t="shared" si="2317"/>
        <v>#DIV/0!</v>
      </c>
      <c r="ER820" s="39" t="e">
        <f t="shared" si="2318"/>
        <v>#DIV/0!</v>
      </c>
      <c r="ES820" s="58" t="str">
        <f t="shared" si="2319"/>
        <v>(OH,F,Cl)-dominate amphibole</v>
      </c>
      <c r="ET820" s="58" t="e">
        <f t="shared" si="2320"/>
        <v>#N/A</v>
      </c>
      <c r="EU820" s="56">
        <f t="shared" si="2232"/>
        <v>0</v>
      </c>
      <c r="EV820" s="56">
        <f t="shared" si="2233"/>
        <v>0</v>
      </c>
      <c r="EW820" s="56">
        <f t="shared" si="2234"/>
        <v>0</v>
      </c>
      <c r="EX820" s="56">
        <f t="shared" si="2235"/>
        <v>0</v>
      </c>
      <c r="EY820" s="56">
        <f t="shared" si="2236"/>
        <v>0</v>
      </c>
      <c r="EZ820" s="56">
        <f t="shared" si="2237"/>
        <v>0</v>
      </c>
      <c r="FA820" s="39">
        <f t="shared" si="2238"/>
        <v>0</v>
      </c>
      <c r="FB820" s="39">
        <f t="shared" si="2239"/>
        <v>0</v>
      </c>
      <c r="FC820" s="54">
        <f t="shared" si="2240"/>
        <v>0</v>
      </c>
      <c r="FD820" s="54">
        <f t="shared" si="2241"/>
        <v>0</v>
      </c>
      <c r="FE820" s="39">
        <f t="shared" si="2242"/>
        <v>0</v>
      </c>
      <c r="FF820" s="54">
        <f t="shared" si="2243"/>
        <v>0</v>
      </c>
      <c r="FG820" s="39">
        <f t="shared" si="2244"/>
        <v>0</v>
      </c>
      <c r="FH820" s="39">
        <f t="shared" si="2321"/>
        <v>0</v>
      </c>
      <c r="FI820" s="39">
        <f t="shared" si="2322"/>
        <v>0</v>
      </c>
      <c r="FJ820" s="39">
        <f t="shared" si="2323"/>
        <v>0</v>
      </c>
      <c r="FK820" s="39" t="e">
        <f t="shared" si="2324"/>
        <v>#DIV/0!</v>
      </c>
      <c r="FL820" s="39" t="e">
        <f t="shared" si="2325"/>
        <v>#DIV/0!</v>
      </c>
      <c r="FM820" s="39" t="e">
        <f t="shared" si="2326"/>
        <v>#DIV/0!</v>
      </c>
      <c r="FN820" s="39">
        <f t="shared" si="2327"/>
        <v>1</v>
      </c>
      <c r="FO820" s="39">
        <f t="shared" si="2245"/>
        <v>0</v>
      </c>
      <c r="FP820" s="39">
        <f t="shared" si="2246"/>
        <v>0</v>
      </c>
      <c r="FQ820" s="39">
        <f t="shared" si="2247"/>
        <v>0</v>
      </c>
      <c r="FR820" s="39">
        <f t="shared" si="2328"/>
        <v>0</v>
      </c>
      <c r="FS820" s="39">
        <f t="shared" si="2329"/>
        <v>0</v>
      </c>
      <c r="FU820" s="39" t="e">
        <f t="shared" si="2330"/>
        <v>#DIV/0!</v>
      </c>
      <c r="FV820" s="39" t="e">
        <f t="shared" si="2331"/>
        <v>#DIV/0!</v>
      </c>
      <c r="FW820" s="39" t="e">
        <f t="shared" si="2332"/>
        <v>#DIV/0!</v>
      </c>
      <c r="FY820" s="39" t="e">
        <f t="shared" si="2333"/>
        <v>#DIV/0!</v>
      </c>
      <c r="FZ820" s="39" t="e">
        <f t="shared" si="2334"/>
        <v>#DIV/0!</v>
      </c>
      <c r="GA820" s="39" t="e">
        <f t="shared" si="2335"/>
        <v>#DIV/0!</v>
      </c>
      <c r="GB820" s="39" t="e">
        <f t="shared" si="2336"/>
        <v>#DIV/0!</v>
      </c>
      <c r="GC820" s="39" t="e">
        <f t="shared" si="2337"/>
        <v>#DIV/0!</v>
      </c>
      <c r="GD820" s="39" t="e">
        <f t="shared" si="2338"/>
        <v>#DIV/0!</v>
      </c>
      <c r="GE820" s="39" t="e">
        <f t="shared" si="2339"/>
        <v>#DIV/0!</v>
      </c>
      <c r="GF820" s="39" t="e">
        <f t="shared" si="2340"/>
        <v>#DIV/0!</v>
      </c>
      <c r="GG820" s="39" t="e">
        <f t="shared" si="2341"/>
        <v>#DIV/0!</v>
      </c>
      <c r="GH820" s="39" t="e">
        <f t="shared" si="2342"/>
        <v>#DIV/0!</v>
      </c>
      <c r="GI820" s="39"/>
      <c r="GJ820" s="39" t="e">
        <f t="shared" si="2343"/>
        <v>#DIV/0!</v>
      </c>
      <c r="GK820" s="39" t="e">
        <f t="shared" si="2344"/>
        <v>#DIV/0!</v>
      </c>
      <c r="GL820" s="39" t="e">
        <f t="shared" si="2345"/>
        <v>#DIV/0!</v>
      </c>
      <c r="GM820" s="39" t="e">
        <f t="shared" si="2346"/>
        <v>#DIV/0!</v>
      </c>
      <c r="GN820" s="39" t="e">
        <f t="shared" si="2347"/>
        <v>#DIV/0!</v>
      </c>
      <c r="GO820" s="57"/>
      <c r="GP820" s="57" t="e">
        <f t="shared" si="2348"/>
        <v>#DIV/0!</v>
      </c>
      <c r="GQ820" s="59" t="e">
        <f t="shared" si="2349"/>
        <v>#DIV/0!</v>
      </c>
      <c r="GR820" s="41" t="e">
        <f t="shared" si="2350"/>
        <v>#DIV/0!</v>
      </c>
      <c r="GS820" s="57" t="e">
        <f t="shared" si="2351"/>
        <v>#DIV/0!</v>
      </c>
      <c r="GT820" s="57" t="e">
        <f t="shared" si="2352"/>
        <v>#DIV/0!</v>
      </c>
      <c r="GU820" s="57" t="e">
        <f t="shared" si="2353"/>
        <v>#DIV/0!</v>
      </c>
      <c r="GV820" s="57"/>
      <c r="GW820" s="42" t="e">
        <f t="shared" si="2354"/>
        <v>#DIV/0!</v>
      </c>
      <c r="GX820" s="42" t="e">
        <f t="shared" si="2355"/>
        <v>#DIV/0!</v>
      </c>
      <c r="GY820" s="42" t="e">
        <f t="shared" si="2356"/>
        <v>#DIV/0!</v>
      </c>
      <c r="GZ820" s="57"/>
      <c r="HA820" s="2" t="e">
        <f t="shared" si="2357"/>
        <v>#DIV/0!</v>
      </c>
      <c r="HB820" s="2" t="e">
        <f t="shared" si="2358"/>
        <v>#DIV/0!</v>
      </c>
      <c r="HC820" s="2" t="e">
        <f t="shared" si="2359"/>
        <v>#DIV/0!</v>
      </c>
      <c r="HD820" s="2" t="e">
        <f t="shared" si="2360"/>
        <v>#DIV/0!</v>
      </c>
      <c r="HE820" s="2" t="e">
        <f t="shared" si="2361"/>
        <v>#DIV/0!</v>
      </c>
      <c r="HF820" s="2" t="e">
        <f t="shared" si="2362"/>
        <v>#DIV/0!</v>
      </c>
      <c r="HG820" s="2" t="e">
        <f t="shared" si="2363"/>
        <v>#DIV/0!</v>
      </c>
      <c r="HH820" s="2" t="e">
        <f t="shared" si="2364"/>
        <v>#DIV/0!</v>
      </c>
      <c r="HI820" s="2" t="e">
        <f t="shared" si="2365"/>
        <v>#DIV/0!</v>
      </c>
      <c r="HJ820" s="11" t="e">
        <f t="shared" si="2366"/>
        <v>#DIV/0!</v>
      </c>
      <c r="HK820" s="60" t="e">
        <f t="shared" si="2367"/>
        <v>#DIV/0!</v>
      </c>
      <c r="HL820" s="57"/>
      <c r="HM820" s="57" t="e">
        <f t="shared" si="2368"/>
        <v>#DIV/0!</v>
      </c>
      <c r="HN820" s="57" t="e">
        <f t="shared" si="2369"/>
        <v>#DIV/0!</v>
      </c>
      <c r="HO820" s="57" t="e">
        <f t="shared" si="2370"/>
        <v>#DIV/0!</v>
      </c>
      <c r="HP820" s="57" t="e">
        <f t="shared" si="2371"/>
        <v>#DIV/0!</v>
      </c>
      <c r="HQ820" s="57" t="e">
        <f t="shared" si="2372"/>
        <v>#DIV/0!</v>
      </c>
      <c r="HR820" s="57"/>
      <c r="HS820" s="57" t="e">
        <f t="shared" si="2373"/>
        <v>#DIV/0!</v>
      </c>
      <c r="HT820" s="57" t="e">
        <f t="shared" si="2374"/>
        <v>#DIV/0!</v>
      </c>
      <c r="HU820" s="57" t="e">
        <f t="shared" si="2375"/>
        <v>#DIV/0!</v>
      </c>
      <c r="HV820" s="57" t="e">
        <f t="shared" si="2376"/>
        <v>#DIV/0!</v>
      </c>
      <c r="HW820" s="57" t="e">
        <f t="shared" si="2377"/>
        <v>#DIV/0!</v>
      </c>
      <c r="HX820" s="57"/>
      <c r="HY820" s="57" t="e">
        <f t="shared" si="2378"/>
        <v>#DIV/0!</v>
      </c>
      <c r="HZ820" s="57" t="e">
        <f t="shared" si="2379"/>
        <v>#DIV/0!</v>
      </c>
      <c r="IA820" s="57"/>
      <c r="IB820" s="61">
        <f t="shared" si="2380"/>
        <v>0</v>
      </c>
      <c r="IC820" s="57" t="str">
        <f t="shared" si="2381"/>
        <v/>
      </c>
      <c r="ID820" s="42"/>
      <c r="IE820" s="2" t="str">
        <f t="shared" si="2382"/>
        <v/>
      </c>
      <c r="IF820" s="60" t="e">
        <f t="shared" si="2383"/>
        <v>#DIV/0!</v>
      </c>
      <c r="IG820" s="60" t="str">
        <f t="shared" si="2384"/>
        <v/>
      </c>
      <c r="IH820" s="60" t="str">
        <f t="shared" si="2385"/>
        <v>zinco-</v>
      </c>
      <c r="II820" s="60" t="str">
        <f t="shared" si="2386"/>
        <v>mangano-</v>
      </c>
      <c r="IJ820" s="60" t="e">
        <f t="shared" si="2387"/>
        <v>#DIV/0!</v>
      </c>
      <c r="IK820" s="60" t="e">
        <f t="shared" si="2388"/>
        <v>#DIV/0!</v>
      </c>
      <c r="IL820" s="60" t="e">
        <f t="shared" si="2389"/>
        <v>#DIV/0!</v>
      </c>
      <c r="IM820" s="60" t="e">
        <f t="shared" si="2390"/>
        <v>#DIV/0!</v>
      </c>
      <c r="IN820" s="60" t="str">
        <f t="shared" si="2391"/>
        <v/>
      </c>
      <c r="IO820" s="60" t="str">
        <f t="shared" si="2392"/>
        <v/>
      </c>
      <c r="IP820" s="57"/>
      <c r="IQ820" s="57" t="str">
        <f t="shared" si="2393"/>
        <v>ERROR!!</v>
      </c>
    </row>
    <row r="821" spans="24:251">
      <c r="X821" s="29">
        <f t="shared" si="2249"/>
        <v>0</v>
      </c>
      <c r="Y821" s="29">
        <f t="shared" si="2250"/>
        <v>0</v>
      </c>
      <c r="Z821" s="29" t="e">
        <f t="shared" si="2251"/>
        <v>#DIV/0!</v>
      </c>
      <c r="AA821" s="29" t="e">
        <f t="shared" si="2252"/>
        <v>#DIV/0!</v>
      </c>
      <c r="AB821" s="29" t="e">
        <f t="shared" si="2253"/>
        <v>#DIV/0!</v>
      </c>
      <c r="AC821" s="29" t="e">
        <f t="shared" si="2254"/>
        <v>#DIV/0!</v>
      </c>
      <c r="AF821" s="23">
        <v>60.084299999999999</v>
      </c>
      <c r="AG821" s="23">
        <v>79.878799999999998</v>
      </c>
      <c r="AH821" s="23">
        <v>101.96120000000001</v>
      </c>
      <c r="AI821" s="23">
        <v>151.99039999999999</v>
      </c>
      <c r="AJ821" s="23">
        <v>159.69</v>
      </c>
      <c r="AK821" s="23">
        <v>71.846400000000003</v>
      </c>
      <c r="AL821" s="23">
        <v>70.9375</v>
      </c>
      <c r="AM821" s="23">
        <v>40.304400000000001</v>
      </c>
      <c r="AN821" s="23">
        <v>56.077399999999997</v>
      </c>
      <c r="AO821" s="23">
        <v>61.978999999999999</v>
      </c>
      <c r="AP821" s="23">
        <v>94.195999999999998</v>
      </c>
      <c r="AQ821" s="23">
        <v>18.998000000000001</v>
      </c>
      <c r="AR821" s="23">
        <v>35.450000000000003</v>
      </c>
      <c r="AS821" s="23">
        <v>29.88</v>
      </c>
      <c r="AT821" s="23">
        <v>74.691999999999993</v>
      </c>
      <c r="AU821" s="23">
        <v>81.39</v>
      </c>
      <c r="AX821" s="54">
        <f t="shared" si="2255"/>
        <v>0</v>
      </c>
      <c r="AY821" s="54">
        <f t="shared" si="2256"/>
        <v>0</v>
      </c>
      <c r="AZ821" s="54">
        <f t="shared" si="2257"/>
        <v>0</v>
      </c>
      <c r="BA821" s="54">
        <f t="shared" si="2258"/>
        <v>0</v>
      </c>
      <c r="BB821" s="54">
        <f t="shared" si="2259"/>
        <v>0</v>
      </c>
      <c r="BC821" s="54">
        <f t="shared" si="2260"/>
        <v>0</v>
      </c>
      <c r="BD821" s="54">
        <f t="shared" si="2261"/>
        <v>0</v>
      </c>
      <c r="BE821" s="54">
        <f t="shared" si="2262"/>
        <v>0</v>
      </c>
      <c r="BF821" s="54">
        <f t="shared" si="2263"/>
        <v>0</v>
      </c>
      <c r="BG821" s="54">
        <f t="shared" si="2264"/>
        <v>0</v>
      </c>
      <c r="BH821" s="54">
        <f t="shared" si="2265"/>
        <v>0</v>
      </c>
      <c r="BI821" s="54">
        <f t="shared" si="2266"/>
        <v>0</v>
      </c>
      <c r="BJ821" s="54">
        <f t="shared" si="2267"/>
        <v>0</v>
      </c>
      <c r="BK821" s="54">
        <f t="shared" si="2268"/>
        <v>0</v>
      </c>
      <c r="BL821" s="54">
        <f t="shared" si="2269"/>
        <v>0</v>
      </c>
      <c r="BM821" s="42"/>
      <c r="BO821" s="54">
        <f>'Norm-coeff'!$C$2+$AX821*'Norm-coeff'!$D$2+$AY821*'Norm-coeff'!$E$2+$AZ821*'Norm-coeff'!$F$2+$BA821*'Norm-coeff'!$G$2+$BB821*'Norm-coeff'!$H$2+$BC821*'Norm-coeff'!$I$2+$BD821*'Norm-coeff'!$J$2+$BE821*'Norm-coeff'!$K$2+$BF821*'Norm-coeff'!$L$2+$BG821*'Norm-coeff'!$M$2+$BH821*'Norm-coeff'!$N$2+$BI821*'Norm-coeff'!$O$2</f>
        <v>5.4045421474420303</v>
      </c>
      <c r="BP821" s="54">
        <f>'Norm-coeff'!$C$3+$AX821*'Norm-coeff'!$D$3+$AY821*'Norm-coeff'!$E$3+$AZ821*'Norm-coeff'!$F$3+$BA821*'Norm-coeff'!$G$3+$BB821*'Norm-coeff'!$H$3+$BC821*'Norm-coeff'!$I$3+$BD821*'Norm-coeff'!$J$3+$BE821*'Norm-coeff'!$K$3+$BF821*'Norm-coeff'!$L$3+$BG821*'Norm-coeff'!$M$3+$BH821*'Norm-coeff'!$N$3+$BI821*'Norm-coeff'!$O$3</f>
        <v>3.15319116612705</v>
      </c>
      <c r="BQ821" s="54">
        <f>'Norm-coeff'!$C$4+$AX821*'Norm-coeff'!$D$4+$AY821*'Norm-coeff'!$E$4+$AZ821*'Norm-coeff'!$F$4+$BA821*'Norm-coeff'!$G$4+$BB821*'Norm-coeff'!$H$4+$BC821*'Norm-coeff'!$I$4+$BD821*'Norm-coeff'!$J$4+$BE821*'Norm-coeff'!$K$4+$BF821*'Norm-coeff'!$L$4+$BG821*'Norm-coeff'!$M$4+$BH821*'Norm-coeff'!$N$4+$BI821*'Norm-coeff'!$O$4</f>
        <v>1.42115649462768</v>
      </c>
      <c r="BR821" s="54">
        <f>'Norm-coeff'!$C$5+$AX821*'Norm-coeff'!$D$5+$AY821*'Norm-coeff'!$E$5+$AZ821*'Norm-coeff'!$F$5+$BA821*'Norm-coeff'!$G$5+$BB821*'Norm-coeff'!$H$5+$BC821*'Norm-coeff'!$I$5+$BD821*'Norm-coeff'!$J$5+$BE821*'Norm-coeff'!$K$5+$BF821*'Norm-coeff'!$L$5+$BG821*'Norm-coeff'!$M$5+$BH821*'Norm-coeff'!$N$5+$BI821*'Norm-coeff'!$O$5</f>
        <v>1.0553329241296201</v>
      </c>
      <c r="BS821" s="54">
        <f>'Norm-coeff'!$C$6+$AX821*'Norm-coeff'!$D$6+$AY821*'Norm-coeff'!$E$6+$AZ821*'Norm-coeff'!$F$6+$BA821*'Norm-coeff'!$G$6+$BB821*'Norm-coeff'!$H$6+$BC821*'Norm-coeff'!$I$6+$BD821*'Norm-coeff'!$J$6+$BE821*'Norm-coeff'!$K$6+$BF821*'Norm-coeff'!$L$6+$BG821*'Norm-coeff'!$M$6+$BH821*'Norm-coeff'!$N$6+$BI821*'Norm-coeff'!$O$6</f>
        <v>-1.48700885495103E-2</v>
      </c>
      <c r="BT821" s="54">
        <f>'Norm-coeff'!$C$7+$AX821*'Norm-coeff'!$D$7+$AY821*'Norm-coeff'!$E$7+$AZ821*'Norm-coeff'!$F$7+$BA821*'Norm-coeff'!$G$7+$BB821*'Norm-coeff'!$H$7+$BC821*'Norm-coeff'!$I$7+$BD821*'Norm-coeff'!$J$7+$BE821*'Norm-coeff'!$K$7+$BF821*'Norm-coeff'!$L$7+$BG821*'Norm-coeff'!$M$7+$BH821*'Norm-coeff'!$N$7+$BI821*'Norm-coeff'!$O$7</f>
        <v>2.0907583608832998</v>
      </c>
      <c r="BU821" s="54">
        <f>'Norm-coeff'!$C$8+$AX821*'Norm-coeff'!$D$8+$AY821*'Norm-coeff'!$E$8+$AZ821*'Norm-coeff'!$F$8+$BA821*'Norm-coeff'!$G$8+$BB821*'Norm-coeff'!$H$8+$BC821*'Norm-coeff'!$I$8+$BD821*'Norm-coeff'!$J$8+$BE821*'Norm-coeff'!$K$8+$BF821*'Norm-coeff'!$L$8+$BG821*'Norm-coeff'!$M$8+$BH821*'Norm-coeff'!$N$8+$BI821*'Norm-coeff'!$O$8</f>
        <v>0.65894159836244504</v>
      </c>
      <c r="BV821" s="54">
        <f>'Norm-coeff'!$C$9+$AX821*'Norm-coeff'!$D$9+$AY821*'Norm-coeff'!$E$9+$AZ821*'Norm-coeff'!$F$9+$BA821*'Norm-coeff'!$G$9+$BB821*'Norm-coeff'!$H$9+$BC821*'Norm-coeff'!$I$9+$BD821*'Norm-coeff'!$J$9+$BE821*'Norm-coeff'!$K$9+$BF821*'Norm-coeff'!$L$9+$BG821*'Norm-coeff'!$M$9+$BH821*'Norm-coeff'!$N$9+$BI821*'Norm-coeff'!$O$9</f>
        <v>1.48961085014701</v>
      </c>
      <c r="BW821" s="54">
        <f>'Norm-coeff'!$C$10+$AX821*'Norm-coeff'!$D$10+$AY821*'Norm-coeff'!$E$10+$AZ821*'Norm-coeff'!$F$10+$BA821*'Norm-coeff'!$G$10+$BB821*'Norm-coeff'!$H$10+$BC821*'Norm-coeff'!$I$10+$BD821*'Norm-coeff'!$J$10+$BE821*'Norm-coeff'!$K$10+$BF821*'Norm-coeff'!$L$10+$BG821*'Norm-coeff'!$M$10+$BH821*'Norm-coeff'!$N$10+$BI821*'Norm-coeff'!$O$10</f>
        <v>1.42058735749591</v>
      </c>
      <c r="BX821" s="54">
        <f>'Norm-coeff'!$C$11+$AX821*'Norm-coeff'!$D$11+$AY821*'Norm-coeff'!$E$11+$AZ821*'Norm-coeff'!$F$11+$BA821*'Norm-coeff'!$G$11+$BB821*'Norm-coeff'!$H$11+$BC821*'Norm-coeff'!$I$11+$BD821*'Norm-coeff'!$J$11+$BE821*'Norm-coeff'!$K$11+$BF821*'Norm-coeff'!$L$11+$BG821*'Norm-coeff'!$M$11+$BH821*'Norm-coeff'!$N$11+$BI821*'Norm-coeff'!$O$11</f>
        <v>0.221233014421479</v>
      </c>
      <c r="BY821" s="54">
        <f>'Norm-coeff'!$C$12+$AX821*'Norm-coeff'!$D$12+$AY821*'Norm-coeff'!$E$12+$AZ821*'Norm-coeff'!$F$12+$BA821*'Norm-coeff'!$G$12+$BB821*'Norm-coeff'!$H$12+$BC821*'Norm-coeff'!$I$12+$BD821*'Norm-coeff'!$J$12+$BE821*'Norm-coeff'!$K$12+$BF821*'Norm-coeff'!$L$12+$BG821*'Norm-coeff'!$M$12+$BH821*'Norm-coeff'!$N$12+$BI821*'Norm-coeff'!$O$12</f>
        <v>0.283527502056037</v>
      </c>
      <c r="BZ821" s="54">
        <f>'Norm-coeff'!$C$13+$AX821*'Norm-coeff'!$D$13+$AY821*'Norm-coeff'!$E$13+$AZ821*'Norm-coeff'!$F$13+$BA821*'Norm-coeff'!$G$13+$BB821*'Norm-coeff'!$H$13+$BC821*'Norm-coeff'!$I$13+$BD821*'Norm-coeff'!$J$13+$BE821*'Norm-coeff'!$K$13+$BF821*'Norm-coeff'!$L$13+$BG821*'Norm-coeff'!$M$13+$BH821*'Norm-coeff'!$N$13+$BI821*'Norm-coeff'!$O$13</f>
        <v>-4.1864930554451202E-2</v>
      </c>
      <c r="CA821" s="54">
        <f>'Norm-coeff'!$C$14+$AX821*'Norm-coeff'!$D$14+$AY821*'Norm-coeff'!$E$14+$AZ821*'Norm-coeff'!$F$14+$BA821*'Norm-coeff'!$G$14+$BB821*'Norm-coeff'!$H$14+$BC821*'Norm-coeff'!$I$14+$BD821*'Norm-coeff'!$J$14+$BE821*'Norm-coeff'!$K$14+$BF821*'Norm-coeff'!$L$14+$BG821*'Norm-coeff'!$M$14+$BH821*'Norm-coeff'!$N$14+$BI821*'Norm-coeff'!$O$14</f>
        <v>4.2526983164477103</v>
      </c>
      <c r="CC821" s="54">
        <f t="shared" si="2394"/>
        <v>0</v>
      </c>
      <c r="CG821" s="54">
        <f t="shared" si="2270"/>
        <v>0</v>
      </c>
      <c r="CH821" s="54">
        <f t="shared" si="2248"/>
        <v>0</v>
      </c>
      <c r="CI821" s="54">
        <f t="shared" si="2271"/>
        <v>0</v>
      </c>
      <c r="CJ821" s="56">
        <f t="shared" si="2272"/>
        <v>0</v>
      </c>
      <c r="CK821" s="54">
        <f t="shared" si="2273"/>
        <v>0</v>
      </c>
      <c r="CL821" s="54">
        <f t="shared" si="2274"/>
        <v>0</v>
      </c>
      <c r="CM821" s="54">
        <f t="shared" si="2275"/>
        <v>0</v>
      </c>
      <c r="CN821" s="54">
        <f t="shared" si="2276"/>
        <v>0</v>
      </c>
      <c r="CO821" s="54">
        <f t="shared" si="2277"/>
        <v>0</v>
      </c>
      <c r="CP821" s="54">
        <f t="shared" si="2278"/>
        <v>0</v>
      </c>
      <c r="CQ821" s="54">
        <f t="shared" si="2279"/>
        <v>0</v>
      </c>
      <c r="CR821" s="54">
        <f t="shared" si="2280"/>
        <v>0</v>
      </c>
      <c r="CS821" s="54">
        <f t="shared" si="2281"/>
        <v>0</v>
      </c>
      <c r="CU821" s="54">
        <f t="shared" si="2282"/>
        <v>0</v>
      </c>
      <c r="CV821" s="54">
        <f t="shared" si="2283"/>
        <v>0</v>
      </c>
      <c r="CW821" s="54">
        <f t="shared" si="2284"/>
        <v>0</v>
      </c>
      <c r="CX821" s="54">
        <f t="shared" si="2285"/>
        <v>0</v>
      </c>
      <c r="CZ821" s="54">
        <f t="shared" si="2286"/>
        <v>0</v>
      </c>
      <c r="DA821" s="54">
        <f t="shared" si="2287"/>
        <v>0</v>
      </c>
      <c r="DB821" s="54">
        <f t="shared" si="2288"/>
        <v>0</v>
      </c>
      <c r="DC821" s="54">
        <f t="shared" si="2289"/>
        <v>0</v>
      </c>
      <c r="DD821" s="54">
        <f t="shared" si="2290"/>
        <v>0</v>
      </c>
      <c r="DE821" s="54">
        <f t="shared" si="2291"/>
        <v>0</v>
      </c>
      <c r="DF821" s="54">
        <f t="shared" si="2292"/>
        <v>0</v>
      </c>
      <c r="DG821" s="54">
        <f t="shared" si="2293"/>
        <v>2</v>
      </c>
      <c r="DH821" s="71">
        <f t="shared" si="2294"/>
        <v>0</v>
      </c>
      <c r="DI821" s="71">
        <f t="shared" si="2295"/>
        <v>0</v>
      </c>
      <c r="DJ821" s="54">
        <f t="shared" si="2296"/>
        <v>0</v>
      </c>
      <c r="DK821" s="54">
        <f t="shared" si="2297"/>
        <v>2</v>
      </c>
      <c r="DL821" s="4">
        <f t="shared" si="2222"/>
        <v>0</v>
      </c>
      <c r="DM821" s="3">
        <f t="shared" si="2298"/>
        <v>0</v>
      </c>
      <c r="DN821" s="3">
        <f t="shared" si="2299"/>
        <v>0</v>
      </c>
      <c r="DO821" s="4" t="e">
        <f t="shared" si="2300"/>
        <v>#DIV/0!</v>
      </c>
      <c r="DP821" s="57"/>
      <c r="DQ821" s="57"/>
      <c r="DR821" s="56">
        <f t="shared" si="2223"/>
        <v>2</v>
      </c>
      <c r="DS821" s="56">
        <f t="shared" si="2224"/>
        <v>0</v>
      </c>
      <c r="DT821" s="38">
        <f t="shared" si="2225"/>
        <v>0</v>
      </c>
      <c r="DU821" s="38">
        <f t="shared" si="2301"/>
        <v>2</v>
      </c>
      <c r="DV821" s="38">
        <f t="shared" si="2226"/>
        <v>0</v>
      </c>
      <c r="DW821" s="39">
        <f t="shared" si="2227"/>
        <v>0</v>
      </c>
      <c r="DX821" s="39">
        <f t="shared" si="2228"/>
        <v>0</v>
      </c>
      <c r="DY821" s="39">
        <f t="shared" si="2229"/>
        <v>0</v>
      </c>
      <c r="DZ821" s="39">
        <f t="shared" si="2230"/>
        <v>0</v>
      </c>
      <c r="EA821" s="39">
        <f t="shared" si="2231"/>
        <v>0</v>
      </c>
      <c r="EB821" s="37" t="e">
        <f t="shared" si="2302"/>
        <v>#DIV/0!</v>
      </c>
      <c r="EC821" s="37" t="e">
        <f t="shared" si="2303"/>
        <v>#DIV/0!</v>
      </c>
      <c r="ED821" s="37" t="e">
        <f t="shared" si="2304"/>
        <v>#DIV/0!</v>
      </c>
      <c r="EE821" s="37" t="e">
        <f t="shared" si="2305"/>
        <v>#DIV/0!</v>
      </c>
      <c r="EF821" s="39" t="e">
        <f t="shared" si="2306"/>
        <v>#DIV/0!</v>
      </c>
      <c r="EG821" s="37" t="e">
        <f t="shared" si="2307"/>
        <v>#DIV/0!</v>
      </c>
      <c r="EH821" s="37" t="e">
        <f t="shared" si="2308"/>
        <v>#DIV/0!</v>
      </c>
      <c r="EI821" s="11" t="b">
        <f t="shared" si="2309"/>
        <v>1</v>
      </c>
      <c r="EJ821" s="11" t="b">
        <f t="shared" si="2310"/>
        <v>0</v>
      </c>
      <c r="EK821" s="39" t="e">
        <f t="shared" si="2311"/>
        <v>#DIV/0!</v>
      </c>
      <c r="EL821" s="39" t="e">
        <f t="shared" si="2312"/>
        <v>#DIV/0!</v>
      </c>
      <c r="EM821" s="39" t="e">
        <f t="shared" si="2313"/>
        <v>#DIV/0!</v>
      </c>
      <c r="EN821" s="39" t="e">
        <f t="shared" si="2314"/>
        <v>#DIV/0!</v>
      </c>
      <c r="EO821" s="39" t="e">
        <f t="shared" si="2315"/>
        <v>#DIV/0!</v>
      </c>
      <c r="EP821" s="39" t="e">
        <f t="shared" si="2316"/>
        <v>#DIV/0!</v>
      </c>
      <c r="EQ821" s="39" t="e">
        <f t="shared" si="2317"/>
        <v>#DIV/0!</v>
      </c>
      <c r="ER821" s="39" t="e">
        <f t="shared" si="2318"/>
        <v>#DIV/0!</v>
      </c>
      <c r="ES821" s="58" t="str">
        <f t="shared" si="2319"/>
        <v>(OH,F,Cl)-dominate amphibole</v>
      </c>
      <c r="ET821" s="58" t="e">
        <f t="shared" si="2320"/>
        <v>#N/A</v>
      </c>
      <c r="EU821" s="56">
        <f t="shared" si="2232"/>
        <v>0</v>
      </c>
      <c r="EV821" s="56">
        <f t="shared" si="2233"/>
        <v>0</v>
      </c>
      <c r="EW821" s="56">
        <f t="shared" si="2234"/>
        <v>0</v>
      </c>
      <c r="EX821" s="56">
        <f t="shared" si="2235"/>
        <v>0</v>
      </c>
      <c r="EY821" s="56">
        <f t="shared" si="2236"/>
        <v>0</v>
      </c>
      <c r="EZ821" s="56">
        <f t="shared" si="2237"/>
        <v>0</v>
      </c>
      <c r="FA821" s="39">
        <f t="shared" si="2238"/>
        <v>0</v>
      </c>
      <c r="FB821" s="39">
        <f t="shared" si="2239"/>
        <v>0</v>
      </c>
      <c r="FC821" s="54">
        <f t="shared" si="2240"/>
        <v>0</v>
      </c>
      <c r="FD821" s="54">
        <f t="shared" si="2241"/>
        <v>0</v>
      </c>
      <c r="FE821" s="39">
        <f t="shared" si="2242"/>
        <v>0</v>
      </c>
      <c r="FF821" s="54">
        <f t="shared" si="2243"/>
        <v>0</v>
      </c>
      <c r="FG821" s="39">
        <f t="shared" si="2244"/>
        <v>0</v>
      </c>
      <c r="FH821" s="39">
        <f t="shared" si="2321"/>
        <v>0</v>
      </c>
      <c r="FI821" s="39">
        <f t="shared" si="2322"/>
        <v>0</v>
      </c>
      <c r="FJ821" s="39">
        <f t="shared" si="2323"/>
        <v>0</v>
      </c>
      <c r="FK821" s="39" t="e">
        <f t="shared" si="2324"/>
        <v>#DIV/0!</v>
      </c>
      <c r="FL821" s="39" t="e">
        <f t="shared" si="2325"/>
        <v>#DIV/0!</v>
      </c>
      <c r="FM821" s="39" t="e">
        <f t="shared" si="2326"/>
        <v>#DIV/0!</v>
      </c>
      <c r="FN821" s="39">
        <f t="shared" si="2327"/>
        <v>1</v>
      </c>
      <c r="FO821" s="39">
        <f t="shared" si="2245"/>
        <v>0</v>
      </c>
      <c r="FP821" s="39">
        <f t="shared" si="2246"/>
        <v>0</v>
      </c>
      <c r="FQ821" s="39">
        <f t="shared" si="2247"/>
        <v>0</v>
      </c>
      <c r="FR821" s="39">
        <f t="shared" si="2328"/>
        <v>0</v>
      </c>
      <c r="FS821" s="39">
        <f t="shared" si="2329"/>
        <v>0</v>
      </c>
      <c r="FU821" s="39" t="e">
        <f t="shared" si="2330"/>
        <v>#DIV/0!</v>
      </c>
      <c r="FV821" s="39" t="e">
        <f t="shared" si="2331"/>
        <v>#DIV/0!</v>
      </c>
      <c r="FW821" s="39" t="e">
        <f t="shared" si="2332"/>
        <v>#DIV/0!</v>
      </c>
      <c r="FY821" s="39" t="e">
        <f t="shared" si="2333"/>
        <v>#DIV/0!</v>
      </c>
      <c r="FZ821" s="39" t="e">
        <f t="shared" si="2334"/>
        <v>#DIV/0!</v>
      </c>
      <c r="GA821" s="39" t="e">
        <f t="shared" si="2335"/>
        <v>#DIV/0!</v>
      </c>
      <c r="GB821" s="39" t="e">
        <f t="shared" si="2336"/>
        <v>#DIV/0!</v>
      </c>
      <c r="GC821" s="39" t="e">
        <f t="shared" si="2337"/>
        <v>#DIV/0!</v>
      </c>
      <c r="GD821" s="39" t="e">
        <f t="shared" si="2338"/>
        <v>#DIV/0!</v>
      </c>
      <c r="GE821" s="39" t="e">
        <f t="shared" si="2339"/>
        <v>#DIV/0!</v>
      </c>
      <c r="GF821" s="39" t="e">
        <f t="shared" si="2340"/>
        <v>#DIV/0!</v>
      </c>
      <c r="GG821" s="39" t="e">
        <f t="shared" si="2341"/>
        <v>#DIV/0!</v>
      </c>
      <c r="GH821" s="39" t="e">
        <f t="shared" si="2342"/>
        <v>#DIV/0!</v>
      </c>
      <c r="GI821" s="39"/>
      <c r="GJ821" s="39" t="e">
        <f t="shared" si="2343"/>
        <v>#DIV/0!</v>
      </c>
      <c r="GK821" s="39" t="e">
        <f t="shared" si="2344"/>
        <v>#DIV/0!</v>
      </c>
      <c r="GL821" s="39" t="e">
        <f t="shared" si="2345"/>
        <v>#DIV/0!</v>
      </c>
      <c r="GM821" s="39" t="e">
        <f t="shared" si="2346"/>
        <v>#DIV/0!</v>
      </c>
      <c r="GN821" s="39" t="e">
        <f t="shared" si="2347"/>
        <v>#DIV/0!</v>
      </c>
      <c r="GO821" s="57"/>
      <c r="GP821" s="57" t="e">
        <f t="shared" si="2348"/>
        <v>#DIV/0!</v>
      </c>
      <c r="GQ821" s="59" t="e">
        <f t="shared" si="2349"/>
        <v>#DIV/0!</v>
      </c>
      <c r="GR821" s="41" t="e">
        <f t="shared" si="2350"/>
        <v>#DIV/0!</v>
      </c>
      <c r="GS821" s="57" t="e">
        <f t="shared" si="2351"/>
        <v>#DIV/0!</v>
      </c>
      <c r="GT821" s="57" t="e">
        <f t="shared" si="2352"/>
        <v>#DIV/0!</v>
      </c>
      <c r="GU821" s="57" t="e">
        <f t="shared" si="2353"/>
        <v>#DIV/0!</v>
      </c>
      <c r="GV821" s="57"/>
      <c r="GW821" s="42" t="e">
        <f t="shared" si="2354"/>
        <v>#DIV/0!</v>
      </c>
      <c r="GX821" s="42" t="e">
        <f t="shared" si="2355"/>
        <v>#DIV/0!</v>
      </c>
      <c r="GY821" s="42" t="e">
        <f t="shared" si="2356"/>
        <v>#DIV/0!</v>
      </c>
      <c r="GZ821" s="57"/>
      <c r="HA821" s="2" t="e">
        <f t="shared" si="2357"/>
        <v>#DIV/0!</v>
      </c>
      <c r="HB821" s="2" t="e">
        <f t="shared" si="2358"/>
        <v>#DIV/0!</v>
      </c>
      <c r="HC821" s="2" t="e">
        <f t="shared" si="2359"/>
        <v>#DIV/0!</v>
      </c>
      <c r="HD821" s="2" t="e">
        <f t="shared" si="2360"/>
        <v>#DIV/0!</v>
      </c>
      <c r="HE821" s="2" t="e">
        <f t="shared" si="2361"/>
        <v>#DIV/0!</v>
      </c>
      <c r="HF821" s="2" t="e">
        <f t="shared" si="2362"/>
        <v>#DIV/0!</v>
      </c>
      <c r="HG821" s="2" t="e">
        <f t="shared" si="2363"/>
        <v>#DIV/0!</v>
      </c>
      <c r="HH821" s="2" t="e">
        <f t="shared" si="2364"/>
        <v>#DIV/0!</v>
      </c>
      <c r="HI821" s="2" t="e">
        <f t="shared" si="2365"/>
        <v>#DIV/0!</v>
      </c>
      <c r="HJ821" s="11" t="e">
        <f t="shared" si="2366"/>
        <v>#DIV/0!</v>
      </c>
      <c r="HK821" s="60" t="e">
        <f t="shared" si="2367"/>
        <v>#DIV/0!</v>
      </c>
      <c r="HL821" s="57"/>
      <c r="HM821" s="57" t="e">
        <f t="shared" si="2368"/>
        <v>#DIV/0!</v>
      </c>
      <c r="HN821" s="57" t="e">
        <f t="shared" si="2369"/>
        <v>#DIV/0!</v>
      </c>
      <c r="HO821" s="57" t="e">
        <f t="shared" si="2370"/>
        <v>#DIV/0!</v>
      </c>
      <c r="HP821" s="57" t="e">
        <f t="shared" si="2371"/>
        <v>#DIV/0!</v>
      </c>
      <c r="HQ821" s="57" t="e">
        <f t="shared" si="2372"/>
        <v>#DIV/0!</v>
      </c>
      <c r="HR821" s="57"/>
      <c r="HS821" s="57" t="e">
        <f t="shared" si="2373"/>
        <v>#DIV/0!</v>
      </c>
      <c r="HT821" s="57" t="e">
        <f t="shared" si="2374"/>
        <v>#DIV/0!</v>
      </c>
      <c r="HU821" s="57" t="e">
        <f t="shared" si="2375"/>
        <v>#DIV/0!</v>
      </c>
      <c r="HV821" s="57" t="e">
        <f t="shared" si="2376"/>
        <v>#DIV/0!</v>
      </c>
      <c r="HW821" s="57" t="e">
        <f t="shared" si="2377"/>
        <v>#DIV/0!</v>
      </c>
      <c r="HX821" s="57"/>
      <c r="HY821" s="57" t="e">
        <f t="shared" si="2378"/>
        <v>#DIV/0!</v>
      </c>
      <c r="HZ821" s="57" t="e">
        <f t="shared" si="2379"/>
        <v>#DIV/0!</v>
      </c>
      <c r="IA821" s="57"/>
      <c r="IB821" s="61">
        <f t="shared" si="2380"/>
        <v>0</v>
      </c>
      <c r="IC821" s="57" t="str">
        <f t="shared" si="2381"/>
        <v/>
      </c>
      <c r="ID821" s="42"/>
      <c r="IE821" s="2" t="str">
        <f t="shared" si="2382"/>
        <v/>
      </c>
      <c r="IF821" s="60" t="e">
        <f t="shared" si="2383"/>
        <v>#DIV/0!</v>
      </c>
      <c r="IG821" s="60" t="str">
        <f t="shared" si="2384"/>
        <v/>
      </c>
      <c r="IH821" s="60" t="str">
        <f t="shared" si="2385"/>
        <v>zinco-</v>
      </c>
      <c r="II821" s="60" t="str">
        <f t="shared" si="2386"/>
        <v>mangano-</v>
      </c>
      <c r="IJ821" s="60" t="e">
        <f t="shared" si="2387"/>
        <v>#DIV/0!</v>
      </c>
      <c r="IK821" s="60" t="e">
        <f t="shared" si="2388"/>
        <v>#DIV/0!</v>
      </c>
      <c r="IL821" s="60" t="e">
        <f t="shared" si="2389"/>
        <v>#DIV/0!</v>
      </c>
      <c r="IM821" s="60" t="e">
        <f t="shared" si="2390"/>
        <v>#DIV/0!</v>
      </c>
      <c r="IN821" s="60" t="str">
        <f t="shared" si="2391"/>
        <v/>
      </c>
      <c r="IO821" s="60" t="str">
        <f t="shared" si="2392"/>
        <v/>
      </c>
      <c r="IP821" s="57"/>
      <c r="IQ821" s="57" t="str">
        <f t="shared" si="2393"/>
        <v>ERROR!!</v>
      </c>
    </row>
    <row r="822" spans="24:251">
      <c r="X822" s="29">
        <f t="shared" si="2249"/>
        <v>0</v>
      </c>
      <c r="Y822" s="29">
        <f t="shared" si="2250"/>
        <v>0</v>
      </c>
      <c r="Z822" s="29" t="e">
        <f t="shared" si="2251"/>
        <v>#DIV/0!</v>
      </c>
      <c r="AA822" s="29" t="e">
        <f t="shared" si="2252"/>
        <v>#DIV/0!</v>
      </c>
      <c r="AB822" s="29" t="e">
        <f t="shared" si="2253"/>
        <v>#DIV/0!</v>
      </c>
      <c r="AC822" s="29" t="e">
        <f t="shared" si="2254"/>
        <v>#DIV/0!</v>
      </c>
      <c r="AF822" s="23">
        <v>60.084299999999999</v>
      </c>
      <c r="AG822" s="23">
        <v>79.878799999999998</v>
      </c>
      <c r="AH822" s="23">
        <v>101.96120000000001</v>
      </c>
      <c r="AI822" s="23">
        <v>151.99039999999999</v>
      </c>
      <c r="AJ822" s="23">
        <v>159.69</v>
      </c>
      <c r="AK822" s="23">
        <v>71.846400000000003</v>
      </c>
      <c r="AL822" s="23">
        <v>70.9375</v>
      </c>
      <c r="AM822" s="23">
        <v>40.304400000000001</v>
      </c>
      <c r="AN822" s="23">
        <v>56.077399999999997</v>
      </c>
      <c r="AO822" s="23">
        <v>61.978999999999999</v>
      </c>
      <c r="AP822" s="23">
        <v>94.195999999999998</v>
      </c>
      <c r="AQ822" s="23">
        <v>18.998000000000001</v>
      </c>
      <c r="AR822" s="23">
        <v>35.450000000000003</v>
      </c>
      <c r="AS822" s="23">
        <v>29.88</v>
      </c>
      <c r="AT822" s="23">
        <v>74.691999999999993</v>
      </c>
      <c r="AU822" s="23">
        <v>81.39</v>
      </c>
      <c r="AX822" s="54">
        <f t="shared" si="2255"/>
        <v>0</v>
      </c>
      <c r="AY822" s="54">
        <f t="shared" si="2256"/>
        <v>0</v>
      </c>
      <c r="AZ822" s="54">
        <f t="shared" si="2257"/>
        <v>0</v>
      </c>
      <c r="BA822" s="54">
        <f t="shared" si="2258"/>
        <v>0</v>
      </c>
      <c r="BB822" s="54">
        <f t="shared" si="2259"/>
        <v>0</v>
      </c>
      <c r="BC822" s="54">
        <f t="shared" si="2260"/>
        <v>0</v>
      </c>
      <c r="BD822" s="54">
        <f t="shared" si="2261"/>
        <v>0</v>
      </c>
      <c r="BE822" s="54">
        <f t="shared" si="2262"/>
        <v>0</v>
      </c>
      <c r="BF822" s="54">
        <f t="shared" si="2263"/>
        <v>0</v>
      </c>
      <c r="BG822" s="54">
        <f t="shared" si="2264"/>
        <v>0</v>
      </c>
      <c r="BH822" s="54">
        <f t="shared" si="2265"/>
        <v>0</v>
      </c>
      <c r="BI822" s="54">
        <f t="shared" si="2266"/>
        <v>0</v>
      </c>
      <c r="BJ822" s="54">
        <f t="shared" si="2267"/>
        <v>0</v>
      </c>
      <c r="BK822" s="54">
        <f t="shared" si="2268"/>
        <v>0</v>
      </c>
      <c r="BL822" s="54">
        <f t="shared" si="2269"/>
        <v>0</v>
      </c>
      <c r="BM822" s="42"/>
      <c r="BO822" s="54">
        <f>'Norm-coeff'!$C$2+$AX822*'Norm-coeff'!$D$2+$AY822*'Norm-coeff'!$E$2+$AZ822*'Norm-coeff'!$F$2+$BA822*'Norm-coeff'!$G$2+$BB822*'Norm-coeff'!$H$2+$BC822*'Norm-coeff'!$I$2+$BD822*'Norm-coeff'!$J$2+$BE822*'Norm-coeff'!$K$2+$BF822*'Norm-coeff'!$L$2+$BG822*'Norm-coeff'!$M$2+$BH822*'Norm-coeff'!$N$2+$BI822*'Norm-coeff'!$O$2</f>
        <v>5.4045421474420303</v>
      </c>
      <c r="BP822" s="54">
        <f>'Norm-coeff'!$C$3+$AX822*'Norm-coeff'!$D$3+$AY822*'Norm-coeff'!$E$3+$AZ822*'Norm-coeff'!$F$3+$BA822*'Norm-coeff'!$G$3+$BB822*'Norm-coeff'!$H$3+$BC822*'Norm-coeff'!$I$3+$BD822*'Norm-coeff'!$J$3+$BE822*'Norm-coeff'!$K$3+$BF822*'Norm-coeff'!$L$3+$BG822*'Norm-coeff'!$M$3+$BH822*'Norm-coeff'!$N$3+$BI822*'Norm-coeff'!$O$3</f>
        <v>3.15319116612705</v>
      </c>
      <c r="BQ822" s="54">
        <f>'Norm-coeff'!$C$4+$AX822*'Norm-coeff'!$D$4+$AY822*'Norm-coeff'!$E$4+$AZ822*'Norm-coeff'!$F$4+$BA822*'Norm-coeff'!$G$4+$BB822*'Norm-coeff'!$H$4+$BC822*'Norm-coeff'!$I$4+$BD822*'Norm-coeff'!$J$4+$BE822*'Norm-coeff'!$K$4+$BF822*'Norm-coeff'!$L$4+$BG822*'Norm-coeff'!$M$4+$BH822*'Norm-coeff'!$N$4+$BI822*'Norm-coeff'!$O$4</f>
        <v>1.42115649462768</v>
      </c>
      <c r="BR822" s="54">
        <f>'Norm-coeff'!$C$5+$AX822*'Norm-coeff'!$D$5+$AY822*'Norm-coeff'!$E$5+$AZ822*'Norm-coeff'!$F$5+$BA822*'Norm-coeff'!$G$5+$BB822*'Norm-coeff'!$H$5+$BC822*'Norm-coeff'!$I$5+$BD822*'Norm-coeff'!$J$5+$BE822*'Norm-coeff'!$K$5+$BF822*'Norm-coeff'!$L$5+$BG822*'Norm-coeff'!$M$5+$BH822*'Norm-coeff'!$N$5+$BI822*'Norm-coeff'!$O$5</f>
        <v>1.0553329241296201</v>
      </c>
      <c r="BS822" s="54">
        <f>'Norm-coeff'!$C$6+$AX822*'Norm-coeff'!$D$6+$AY822*'Norm-coeff'!$E$6+$AZ822*'Norm-coeff'!$F$6+$BA822*'Norm-coeff'!$G$6+$BB822*'Norm-coeff'!$H$6+$BC822*'Norm-coeff'!$I$6+$BD822*'Norm-coeff'!$J$6+$BE822*'Norm-coeff'!$K$6+$BF822*'Norm-coeff'!$L$6+$BG822*'Norm-coeff'!$M$6+$BH822*'Norm-coeff'!$N$6+$BI822*'Norm-coeff'!$O$6</f>
        <v>-1.48700885495103E-2</v>
      </c>
      <c r="BT822" s="54">
        <f>'Norm-coeff'!$C$7+$AX822*'Norm-coeff'!$D$7+$AY822*'Norm-coeff'!$E$7+$AZ822*'Norm-coeff'!$F$7+$BA822*'Norm-coeff'!$G$7+$BB822*'Norm-coeff'!$H$7+$BC822*'Norm-coeff'!$I$7+$BD822*'Norm-coeff'!$J$7+$BE822*'Norm-coeff'!$K$7+$BF822*'Norm-coeff'!$L$7+$BG822*'Norm-coeff'!$M$7+$BH822*'Norm-coeff'!$N$7+$BI822*'Norm-coeff'!$O$7</f>
        <v>2.0907583608832998</v>
      </c>
      <c r="BU822" s="54">
        <f>'Norm-coeff'!$C$8+$AX822*'Norm-coeff'!$D$8+$AY822*'Norm-coeff'!$E$8+$AZ822*'Norm-coeff'!$F$8+$BA822*'Norm-coeff'!$G$8+$BB822*'Norm-coeff'!$H$8+$BC822*'Norm-coeff'!$I$8+$BD822*'Norm-coeff'!$J$8+$BE822*'Norm-coeff'!$K$8+$BF822*'Norm-coeff'!$L$8+$BG822*'Norm-coeff'!$M$8+$BH822*'Norm-coeff'!$N$8+$BI822*'Norm-coeff'!$O$8</f>
        <v>0.65894159836244504</v>
      </c>
      <c r="BV822" s="54">
        <f>'Norm-coeff'!$C$9+$AX822*'Norm-coeff'!$D$9+$AY822*'Norm-coeff'!$E$9+$AZ822*'Norm-coeff'!$F$9+$BA822*'Norm-coeff'!$G$9+$BB822*'Norm-coeff'!$H$9+$BC822*'Norm-coeff'!$I$9+$BD822*'Norm-coeff'!$J$9+$BE822*'Norm-coeff'!$K$9+$BF822*'Norm-coeff'!$L$9+$BG822*'Norm-coeff'!$M$9+$BH822*'Norm-coeff'!$N$9+$BI822*'Norm-coeff'!$O$9</f>
        <v>1.48961085014701</v>
      </c>
      <c r="BW822" s="54">
        <f>'Norm-coeff'!$C$10+$AX822*'Norm-coeff'!$D$10+$AY822*'Norm-coeff'!$E$10+$AZ822*'Norm-coeff'!$F$10+$BA822*'Norm-coeff'!$G$10+$BB822*'Norm-coeff'!$H$10+$BC822*'Norm-coeff'!$I$10+$BD822*'Norm-coeff'!$J$10+$BE822*'Norm-coeff'!$K$10+$BF822*'Norm-coeff'!$L$10+$BG822*'Norm-coeff'!$M$10+$BH822*'Norm-coeff'!$N$10+$BI822*'Norm-coeff'!$O$10</f>
        <v>1.42058735749591</v>
      </c>
      <c r="BX822" s="54">
        <f>'Norm-coeff'!$C$11+$AX822*'Norm-coeff'!$D$11+$AY822*'Norm-coeff'!$E$11+$AZ822*'Norm-coeff'!$F$11+$BA822*'Norm-coeff'!$G$11+$BB822*'Norm-coeff'!$H$11+$BC822*'Norm-coeff'!$I$11+$BD822*'Norm-coeff'!$J$11+$BE822*'Norm-coeff'!$K$11+$BF822*'Norm-coeff'!$L$11+$BG822*'Norm-coeff'!$M$11+$BH822*'Norm-coeff'!$N$11+$BI822*'Norm-coeff'!$O$11</f>
        <v>0.221233014421479</v>
      </c>
      <c r="BY822" s="54">
        <f>'Norm-coeff'!$C$12+$AX822*'Norm-coeff'!$D$12+$AY822*'Norm-coeff'!$E$12+$AZ822*'Norm-coeff'!$F$12+$BA822*'Norm-coeff'!$G$12+$BB822*'Norm-coeff'!$H$12+$BC822*'Norm-coeff'!$I$12+$BD822*'Norm-coeff'!$J$12+$BE822*'Norm-coeff'!$K$12+$BF822*'Norm-coeff'!$L$12+$BG822*'Norm-coeff'!$M$12+$BH822*'Norm-coeff'!$N$12+$BI822*'Norm-coeff'!$O$12</f>
        <v>0.283527502056037</v>
      </c>
      <c r="BZ822" s="54">
        <f>'Norm-coeff'!$C$13+$AX822*'Norm-coeff'!$D$13+$AY822*'Norm-coeff'!$E$13+$AZ822*'Norm-coeff'!$F$13+$BA822*'Norm-coeff'!$G$13+$BB822*'Norm-coeff'!$H$13+$BC822*'Norm-coeff'!$I$13+$BD822*'Norm-coeff'!$J$13+$BE822*'Norm-coeff'!$K$13+$BF822*'Norm-coeff'!$L$13+$BG822*'Norm-coeff'!$M$13+$BH822*'Norm-coeff'!$N$13+$BI822*'Norm-coeff'!$O$13</f>
        <v>-4.1864930554451202E-2</v>
      </c>
      <c r="CA822" s="54">
        <f>'Norm-coeff'!$C$14+$AX822*'Norm-coeff'!$D$14+$AY822*'Norm-coeff'!$E$14+$AZ822*'Norm-coeff'!$F$14+$BA822*'Norm-coeff'!$G$14+$BB822*'Norm-coeff'!$H$14+$BC822*'Norm-coeff'!$I$14+$BD822*'Norm-coeff'!$J$14+$BE822*'Norm-coeff'!$K$14+$BF822*'Norm-coeff'!$L$14+$BG822*'Norm-coeff'!$M$14+$BH822*'Norm-coeff'!$N$14+$BI822*'Norm-coeff'!$O$14</f>
        <v>4.2526983164477103</v>
      </c>
      <c r="CC822" s="54">
        <f t="shared" si="2394"/>
        <v>0</v>
      </c>
      <c r="CG822" s="54">
        <f t="shared" si="2270"/>
        <v>0</v>
      </c>
      <c r="CH822" s="54">
        <f t="shared" si="2248"/>
        <v>0</v>
      </c>
      <c r="CI822" s="54">
        <f t="shared" si="2271"/>
        <v>0</v>
      </c>
      <c r="CJ822" s="56">
        <f t="shared" si="2272"/>
        <v>0</v>
      </c>
      <c r="CK822" s="54">
        <f t="shared" si="2273"/>
        <v>0</v>
      </c>
      <c r="CL822" s="54">
        <f t="shared" si="2274"/>
        <v>0</v>
      </c>
      <c r="CM822" s="54">
        <f t="shared" si="2275"/>
        <v>0</v>
      </c>
      <c r="CN822" s="54">
        <f t="shared" si="2276"/>
        <v>0</v>
      </c>
      <c r="CO822" s="54">
        <f t="shared" si="2277"/>
        <v>0</v>
      </c>
      <c r="CP822" s="54">
        <f t="shared" si="2278"/>
        <v>0</v>
      </c>
      <c r="CQ822" s="54">
        <f t="shared" si="2279"/>
        <v>0</v>
      </c>
      <c r="CR822" s="54">
        <f t="shared" si="2280"/>
        <v>0</v>
      </c>
      <c r="CS822" s="54">
        <f t="shared" si="2281"/>
        <v>0</v>
      </c>
      <c r="CU822" s="54">
        <f t="shared" si="2282"/>
        <v>0</v>
      </c>
      <c r="CV822" s="54">
        <f t="shared" si="2283"/>
        <v>0</v>
      </c>
      <c r="CW822" s="54">
        <f t="shared" si="2284"/>
        <v>0</v>
      </c>
      <c r="CX822" s="54">
        <f t="shared" si="2285"/>
        <v>0</v>
      </c>
      <c r="CZ822" s="54">
        <f t="shared" si="2286"/>
        <v>0</v>
      </c>
      <c r="DA822" s="54">
        <f t="shared" si="2287"/>
        <v>0</v>
      </c>
      <c r="DB822" s="54">
        <f t="shared" si="2288"/>
        <v>0</v>
      </c>
      <c r="DC822" s="54">
        <f t="shared" si="2289"/>
        <v>0</v>
      </c>
      <c r="DD822" s="54">
        <f t="shared" si="2290"/>
        <v>0</v>
      </c>
      <c r="DE822" s="54">
        <f t="shared" si="2291"/>
        <v>0</v>
      </c>
      <c r="DF822" s="54">
        <f t="shared" si="2292"/>
        <v>0</v>
      </c>
      <c r="DG822" s="54">
        <f t="shared" si="2293"/>
        <v>2</v>
      </c>
      <c r="DH822" s="71">
        <f t="shared" si="2294"/>
        <v>0</v>
      </c>
      <c r="DI822" s="71">
        <f t="shared" si="2295"/>
        <v>0</v>
      </c>
      <c r="DJ822" s="54">
        <f t="shared" si="2296"/>
        <v>0</v>
      </c>
      <c r="DK822" s="54">
        <f t="shared" si="2297"/>
        <v>2</v>
      </c>
      <c r="DL822" s="4">
        <f t="shared" si="2222"/>
        <v>0</v>
      </c>
      <c r="DM822" s="3">
        <f t="shared" si="2298"/>
        <v>0</v>
      </c>
      <c r="DN822" s="3">
        <f t="shared" si="2299"/>
        <v>0</v>
      </c>
      <c r="DO822" s="4" t="e">
        <f t="shared" si="2300"/>
        <v>#DIV/0!</v>
      </c>
      <c r="DP822" s="57"/>
      <c r="DQ822" s="57"/>
      <c r="DR822" s="56">
        <f t="shared" si="2223"/>
        <v>2</v>
      </c>
      <c r="DS822" s="56">
        <f t="shared" si="2224"/>
        <v>0</v>
      </c>
      <c r="DT822" s="38">
        <f t="shared" si="2225"/>
        <v>0</v>
      </c>
      <c r="DU822" s="38">
        <f t="shared" si="2301"/>
        <v>2</v>
      </c>
      <c r="DV822" s="38">
        <f t="shared" si="2226"/>
        <v>0</v>
      </c>
      <c r="DW822" s="39">
        <f t="shared" si="2227"/>
        <v>0</v>
      </c>
      <c r="DX822" s="39">
        <f t="shared" si="2228"/>
        <v>0</v>
      </c>
      <c r="DY822" s="39">
        <f t="shared" si="2229"/>
        <v>0</v>
      </c>
      <c r="DZ822" s="39">
        <f t="shared" si="2230"/>
        <v>0</v>
      </c>
      <c r="EA822" s="39">
        <f t="shared" si="2231"/>
        <v>0</v>
      </c>
      <c r="EB822" s="37" t="e">
        <f t="shared" si="2302"/>
        <v>#DIV/0!</v>
      </c>
      <c r="EC822" s="37" t="e">
        <f t="shared" si="2303"/>
        <v>#DIV/0!</v>
      </c>
      <c r="ED822" s="37" t="e">
        <f t="shared" si="2304"/>
        <v>#DIV/0!</v>
      </c>
      <c r="EE822" s="37" t="e">
        <f t="shared" si="2305"/>
        <v>#DIV/0!</v>
      </c>
      <c r="EF822" s="39" t="e">
        <f t="shared" si="2306"/>
        <v>#DIV/0!</v>
      </c>
      <c r="EG822" s="37" t="e">
        <f t="shared" si="2307"/>
        <v>#DIV/0!</v>
      </c>
      <c r="EH822" s="37" t="e">
        <f t="shared" si="2308"/>
        <v>#DIV/0!</v>
      </c>
      <c r="EI822" s="11" t="b">
        <f t="shared" si="2309"/>
        <v>1</v>
      </c>
      <c r="EJ822" s="11" t="b">
        <f t="shared" si="2310"/>
        <v>0</v>
      </c>
      <c r="EK822" s="39" t="e">
        <f t="shared" si="2311"/>
        <v>#DIV/0!</v>
      </c>
      <c r="EL822" s="39" t="e">
        <f t="shared" si="2312"/>
        <v>#DIV/0!</v>
      </c>
      <c r="EM822" s="39" t="e">
        <f t="shared" si="2313"/>
        <v>#DIV/0!</v>
      </c>
      <c r="EN822" s="39" t="e">
        <f t="shared" si="2314"/>
        <v>#DIV/0!</v>
      </c>
      <c r="EO822" s="39" t="e">
        <f t="shared" si="2315"/>
        <v>#DIV/0!</v>
      </c>
      <c r="EP822" s="39" t="e">
        <f t="shared" si="2316"/>
        <v>#DIV/0!</v>
      </c>
      <c r="EQ822" s="39" t="e">
        <f t="shared" si="2317"/>
        <v>#DIV/0!</v>
      </c>
      <c r="ER822" s="39" t="e">
        <f t="shared" si="2318"/>
        <v>#DIV/0!</v>
      </c>
      <c r="ES822" s="58" t="str">
        <f t="shared" si="2319"/>
        <v>(OH,F,Cl)-dominate amphibole</v>
      </c>
      <c r="ET822" s="58" t="e">
        <f t="shared" si="2320"/>
        <v>#N/A</v>
      </c>
      <c r="EU822" s="56">
        <f t="shared" si="2232"/>
        <v>0</v>
      </c>
      <c r="EV822" s="56">
        <f t="shared" si="2233"/>
        <v>0</v>
      </c>
      <c r="EW822" s="56">
        <f t="shared" si="2234"/>
        <v>0</v>
      </c>
      <c r="EX822" s="56">
        <f t="shared" si="2235"/>
        <v>0</v>
      </c>
      <c r="EY822" s="56">
        <f t="shared" si="2236"/>
        <v>0</v>
      </c>
      <c r="EZ822" s="56">
        <f t="shared" si="2237"/>
        <v>0</v>
      </c>
      <c r="FA822" s="39">
        <f t="shared" si="2238"/>
        <v>0</v>
      </c>
      <c r="FB822" s="39">
        <f t="shared" si="2239"/>
        <v>0</v>
      </c>
      <c r="FC822" s="54">
        <f t="shared" si="2240"/>
        <v>0</v>
      </c>
      <c r="FD822" s="54">
        <f t="shared" si="2241"/>
        <v>0</v>
      </c>
      <c r="FE822" s="39">
        <f t="shared" si="2242"/>
        <v>0</v>
      </c>
      <c r="FF822" s="54">
        <f t="shared" si="2243"/>
        <v>0</v>
      </c>
      <c r="FG822" s="39">
        <f t="shared" si="2244"/>
        <v>0</v>
      </c>
      <c r="FH822" s="39">
        <f t="shared" si="2321"/>
        <v>0</v>
      </c>
      <c r="FI822" s="39">
        <f t="shared" si="2322"/>
        <v>0</v>
      </c>
      <c r="FJ822" s="39">
        <f t="shared" si="2323"/>
        <v>0</v>
      </c>
      <c r="FK822" s="39" t="e">
        <f t="shared" si="2324"/>
        <v>#DIV/0!</v>
      </c>
      <c r="FL822" s="39" t="e">
        <f t="shared" si="2325"/>
        <v>#DIV/0!</v>
      </c>
      <c r="FM822" s="39" t="e">
        <f t="shared" si="2326"/>
        <v>#DIV/0!</v>
      </c>
      <c r="FN822" s="39">
        <f t="shared" si="2327"/>
        <v>1</v>
      </c>
      <c r="FO822" s="39">
        <f t="shared" si="2245"/>
        <v>0</v>
      </c>
      <c r="FP822" s="39">
        <f t="shared" si="2246"/>
        <v>0</v>
      </c>
      <c r="FQ822" s="39">
        <f t="shared" si="2247"/>
        <v>0</v>
      </c>
      <c r="FR822" s="39">
        <f t="shared" si="2328"/>
        <v>0</v>
      </c>
      <c r="FS822" s="39">
        <f t="shared" si="2329"/>
        <v>0</v>
      </c>
      <c r="FU822" s="39" t="e">
        <f t="shared" si="2330"/>
        <v>#DIV/0!</v>
      </c>
      <c r="FV822" s="39" t="e">
        <f t="shared" si="2331"/>
        <v>#DIV/0!</v>
      </c>
      <c r="FW822" s="39" t="e">
        <f t="shared" si="2332"/>
        <v>#DIV/0!</v>
      </c>
      <c r="FY822" s="39" t="e">
        <f t="shared" si="2333"/>
        <v>#DIV/0!</v>
      </c>
      <c r="FZ822" s="39" t="e">
        <f t="shared" si="2334"/>
        <v>#DIV/0!</v>
      </c>
      <c r="GA822" s="39" t="e">
        <f t="shared" si="2335"/>
        <v>#DIV/0!</v>
      </c>
      <c r="GB822" s="39" t="e">
        <f t="shared" si="2336"/>
        <v>#DIV/0!</v>
      </c>
      <c r="GC822" s="39" t="e">
        <f t="shared" si="2337"/>
        <v>#DIV/0!</v>
      </c>
      <c r="GD822" s="39" t="e">
        <f t="shared" si="2338"/>
        <v>#DIV/0!</v>
      </c>
      <c r="GE822" s="39" t="e">
        <f t="shared" si="2339"/>
        <v>#DIV/0!</v>
      </c>
      <c r="GF822" s="39" t="e">
        <f t="shared" si="2340"/>
        <v>#DIV/0!</v>
      </c>
      <c r="GG822" s="39" t="e">
        <f t="shared" si="2341"/>
        <v>#DIV/0!</v>
      </c>
      <c r="GH822" s="39" t="e">
        <f t="shared" si="2342"/>
        <v>#DIV/0!</v>
      </c>
      <c r="GI822" s="39"/>
      <c r="GJ822" s="39" t="e">
        <f t="shared" si="2343"/>
        <v>#DIV/0!</v>
      </c>
      <c r="GK822" s="39" t="e">
        <f t="shared" si="2344"/>
        <v>#DIV/0!</v>
      </c>
      <c r="GL822" s="39" t="e">
        <f t="shared" si="2345"/>
        <v>#DIV/0!</v>
      </c>
      <c r="GM822" s="39" t="e">
        <f t="shared" si="2346"/>
        <v>#DIV/0!</v>
      </c>
      <c r="GN822" s="39" t="e">
        <f t="shared" si="2347"/>
        <v>#DIV/0!</v>
      </c>
      <c r="GO822" s="57"/>
      <c r="GP822" s="57" t="e">
        <f t="shared" si="2348"/>
        <v>#DIV/0!</v>
      </c>
      <c r="GQ822" s="59" t="e">
        <f t="shared" si="2349"/>
        <v>#DIV/0!</v>
      </c>
      <c r="GR822" s="41" t="e">
        <f t="shared" si="2350"/>
        <v>#DIV/0!</v>
      </c>
      <c r="GS822" s="57" t="e">
        <f t="shared" si="2351"/>
        <v>#DIV/0!</v>
      </c>
      <c r="GT822" s="57" t="e">
        <f t="shared" si="2352"/>
        <v>#DIV/0!</v>
      </c>
      <c r="GU822" s="57" t="e">
        <f t="shared" si="2353"/>
        <v>#DIV/0!</v>
      </c>
      <c r="GV822" s="57"/>
      <c r="GW822" s="42" t="e">
        <f t="shared" si="2354"/>
        <v>#DIV/0!</v>
      </c>
      <c r="GX822" s="42" t="e">
        <f t="shared" si="2355"/>
        <v>#DIV/0!</v>
      </c>
      <c r="GY822" s="42" t="e">
        <f t="shared" si="2356"/>
        <v>#DIV/0!</v>
      </c>
      <c r="GZ822" s="57"/>
      <c r="HA822" s="2" t="e">
        <f t="shared" si="2357"/>
        <v>#DIV/0!</v>
      </c>
      <c r="HB822" s="2" t="e">
        <f t="shared" si="2358"/>
        <v>#DIV/0!</v>
      </c>
      <c r="HC822" s="2" t="e">
        <f t="shared" si="2359"/>
        <v>#DIV/0!</v>
      </c>
      <c r="HD822" s="2" t="e">
        <f t="shared" si="2360"/>
        <v>#DIV/0!</v>
      </c>
      <c r="HE822" s="2" t="e">
        <f t="shared" si="2361"/>
        <v>#DIV/0!</v>
      </c>
      <c r="HF822" s="2" t="e">
        <f t="shared" si="2362"/>
        <v>#DIV/0!</v>
      </c>
      <c r="HG822" s="2" t="e">
        <f t="shared" si="2363"/>
        <v>#DIV/0!</v>
      </c>
      <c r="HH822" s="2" t="e">
        <f t="shared" si="2364"/>
        <v>#DIV/0!</v>
      </c>
      <c r="HI822" s="2" t="e">
        <f t="shared" si="2365"/>
        <v>#DIV/0!</v>
      </c>
      <c r="HJ822" s="11" t="e">
        <f t="shared" si="2366"/>
        <v>#DIV/0!</v>
      </c>
      <c r="HK822" s="60" t="e">
        <f t="shared" si="2367"/>
        <v>#DIV/0!</v>
      </c>
      <c r="HL822" s="57"/>
      <c r="HM822" s="57" t="e">
        <f t="shared" si="2368"/>
        <v>#DIV/0!</v>
      </c>
      <c r="HN822" s="57" t="e">
        <f t="shared" si="2369"/>
        <v>#DIV/0!</v>
      </c>
      <c r="HO822" s="57" t="e">
        <f t="shared" si="2370"/>
        <v>#DIV/0!</v>
      </c>
      <c r="HP822" s="57" t="e">
        <f t="shared" si="2371"/>
        <v>#DIV/0!</v>
      </c>
      <c r="HQ822" s="57" t="e">
        <f t="shared" si="2372"/>
        <v>#DIV/0!</v>
      </c>
      <c r="HR822" s="57"/>
      <c r="HS822" s="57" t="e">
        <f t="shared" si="2373"/>
        <v>#DIV/0!</v>
      </c>
      <c r="HT822" s="57" t="e">
        <f t="shared" si="2374"/>
        <v>#DIV/0!</v>
      </c>
      <c r="HU822" s="57" t="e">
        <f t="shared" si="2375"/>
        <v>#DIV/0!</v>
      </c>
      <c r="HV822" s="57" t="e">
        <f t="shared" si="2376"/>
        <v>#DIV/0!</v>
      </c>
      <c r="HW822" s="57" t="e">
        <f t="shared" si="2377"/>
        <v>#DIV/0!</v>
      </c>
      <c r="HX822" s="57"/>
      <c r="HY822" s="57" t="e">
        <f t="shared" si="2378"/>
        <v>#DIV/0!</v>
      </c>
      <c r="HZ822" s="57" t="e">
        <f t="shared" si="2379"/>
        <v>#DIV/0!</v>
      </c>
      <c r="IA822" s="57"/>
      <c r="IB822" s="61">
        <f t="shared" si="2380"/>
        <v>0</v>
      </c>
      <c r="IC822" s="57" t="str">
        <f t="shared" si="2381"/>
        <v/>
      </c>
      <c r="ID822" s="42"/>
      <c r="IE822" s="2" t="str">
        <f t="shared" si="2382"/>
        <v/>
      </c>
      <c r="IF822" s="60" t="e">
        <f t="shared" si="2383"/>
        <v>#DIV/0!</v>
      </c>
      <c r="IG822" s="60" t="str">
        <f t="shared" si="2384"/>
        <v/>
      </c>
      <c r="IH822" s="60" t="str">
        <f t="shared" si="2385"/>
        <v>zinco-</v>
      </c>
      <c r="II822" s="60" t="str">
        <f t="shared" si="2386"/>
        <v>mangano-</v>
      </c>
      <c r="IJ822" s="60" t="e">
        <f t="shared" si="2387"/>
        <v>#DIV/0!</v>
      </c>
      <c r="IK822" s="60" t="e">
        <f t="shared" si="2388"/>
        <v>#DIV/0!</v>
      </c>
      <c r="IL822" s="60" t="e">
        <f t="shared" si="2389"/>
        <v>#DIV/0!</v>
      </c>
      <c r="IM822" s="60" t="e">
        <f t="shared" si="2390"/>
        <v>#DIV/0!</v>
      </c>
      <c r="IN822" s="60" t="str">
        <f t="shared" si="2391"/>
        <v/>
      </c>
      <c r="IO822" s="60" t="str">
        <f t="shared" si="2392"/>
        <v/>
      </c>
      <c r="IP822" s="57"/>
      <c r="IQ822" s="57" t="str">
        <f t="shared" si="2393"/>
        <v>ERROR!!</v>
      </c>
    </row>
    <row r="823" spans="24:251">
      <c r="X823" s="29">
        <f t="shared" si="2249"/>
        <v>0</v>
      </c>
      <c r="Y823" s="29">
        <f t="shared" si="2250"/>
        <v>0</v>
      </c>
      <c r="Z823" s="29" t="e">
        <f t="shared" si="2251"/>
        <v>#DIV/0!</v>
      </c>
      <c r="AA823" s="29" t="e">
        <f t="shared" si="2252"/>
        <v>#DIV/0!</v>
      </c>
      <c r="AB823" s="29" t="e">
        <f t="shared" si="2253"/>
        <v>#DIV/0!</v>
      </c>
      <c r="AC823" s="29" t="e">
        <f t="shared" si="2254"/>
        <v>#DIV/0!</v>
      </c>
      <c r="AF823" s="23">
        <v>60.084299999999999</v>
      </c>
      <c r="AG823" s="23">
        <v>79.878799999999998</v>
      </c>
      <c r="AH823" s="23">
        <v>101.96120000000001</v>
      </c>
      <c r="AI823" s="23">
        <v>151.99039999999999</v>
      </c>
      <c r="AJ823" s="23">
        <v>159.69</v>
      </c>
      <c r="AK823" s="23">
        <v>71.846400000000003</v>
      </c>
      <c r="AL823" s="23">
        <v>70.9375</v>
      </c>
      <c r="AM823" s="23">
        <v>40.304400000000001</v>
      </c>
      <c r="AN823" s="23">
        <v>56.077399999999997</v>
      </c>
      <c r="AO823" s="23">
        <v>61.978999999999999</v>
      </c>
      <c r="AP823" s="23">
        <v>94.195999999999998</v>
      </c>
      <c r="AQ823" s="23">
        <v>18.998000000000001</v>
      </c>
      <c r="AR823" s="23">
        <v>35.450000000000003</v>
      </c>
      <c r="AS823" s="23">
        <v>29.88</v>
      </c>
      <c r="AT823" s="23">
        <v>74.691999999999993</v>
      </c>
      <c r="AU823" s="23">
        <v>81.39</v>
      </c>
      <c r="AX823" s="54">
        <f t="shared" si="2255"/>
        <v>0</v>
      </c>
      <c r="AY823" s="54">
        <f t="shared" si="2256"/>
        <v>0</v>
      </c>
      <c r="AZ823" s="54">
        <f t="shared" si="2257"/>
        <v>0</v>
      </c>
      <c r="BA823" s="54">
        <f t="shared" si="2258"/>
        <v>0</v>
      </c>
      <c r="BB823" s="54">
        <f t="shared" si="2259"/>
        <v>0</v>
      </c>
      <c r="BC823" s="54">
        <f t="shared" si="2260"/>
        <v>0</v>
      </c>
      <c r="BD823" s="54">
        <f t="shared" si="2261"/>
        <v>0</v>
      </c>
      <c r="BE823" s="54">
        <f t="shared" si="2262"/>
        <v>0</v>
      </c>
      <c r="BF823" s="54">
        <f t="shared" si="2263"/>
        <v>0</v>
      </c>
      <c r="BG823" s="54">
        <f t="shared" si="2264"/>
        <v>0</v>
      </c>
      <c r="BH823" s="54">
        <f t="shared" si="2265"/>
        <v>0</v>
      </c>
      <c r="BI823" s="54">
        <f t="shared" si="2266"/>
        <v>0</v>
      </c>
      <c r="BJ823" s="54">
        <f t="shared" si="2267"/>
        <v>0</v>
      </c>
      <c r="BK823" s="54">
        <f t="shared" si="2268"/>
        <v>0</v>
      </c>
      <c r="BL823" s="54">
        <f t="shared" si="2269"/>
        <v>0</v>
      </c>
      <c r="BM823" s="42"/>
      <c r="BO823" s="54">
        <f>'Norm-coeff'!$C$2+$AX823*'Norm-coeff'!$D$2+$AY823*'Norm-coeff'!$E$2+$AZ823*'Norm-coeff'!$F$2+$BA823*'Norm-coeff'!$G$2+$BB823*'Norm-coeff'!$H$2+$BC823*'Norm-coeff'!$I$2+$BD823*'Norm-coeff'!$J$2+$BE823*'Norm-coeff'!$K$2+$BF823*'Norm-coeff'!$L$2+$BG823*'Norm-coeff'!$M$2+$BH823*'Norm-coeff'!$N$2+$BI823*'Norm-coeff'!$O$2</f>
        <v>5.4045421474420303</v>
      </c>
      <c r="BP823" s="54">
        <f>'Norm-coeff'!$C$3+$AX823*'Norm-coeff'!$D$3+$AY823*'Norm-coeff'!$E$3+$AZ823*'Norm-coeff'!$F$3+$BA823*'Norm-coeff'!$G$3+$BB823*'Norm-coeff'!$H$3+$BC823*'Norm-coeff'!$I$3+$BD823*'Norm-coeff'!$J$3+$BE823*'Norm-coeff'!$K$3+$BF823*'Norm-coeff'!$L$3+$BG823*'Norm-coeff'!$M$3+$BH823*'Norm-coeff'!$N$3+$BI823*'Norm-coeff'!$O$3</f>
        <v>3.15319116612705</v>
      </c>
      <c r="BQ823" s="54">
        <f>'Norm-coeff'!$C$4+$AX823*'Norm-coeff'!$D$4+$AY823*'Norm-coeff'!$E$4+$AZ823*'Norm-coeff'!$F$4+$BA823*'Norm-coeff'!$G$4+$BB823*'Norm-coeff'!$H$4+$BC823*'Norm-coeff'!$I$4+$BD823*'Norm-coeff'!$J$4+$BE823*'Norm-coeff'!$K$4+$BF823*'Norm-coeff'!$L$4+$BG823*'Norm-coeff'!$M$4+$BH823*'Norm-coeff'!$N$4+$BI823*'Norm-coeff'!$O$4</f>
        <v>1.42115649462768</v>
      </c>
      <c r="BR823" s="54">
        <f>'Norm-coeff'!$C$5+$AX823*'Norm-coeff'!$D$5+$AY823*'Norm-coeff'!$E$5+$AZ823*'Norm-coeff'!$F$5+$BA823*'Norm-coeff'!$G$5+$BB823*'Norm-coeff'!$H$5+$BC823*'Norm-coeff'!$I$5+$BD823*'Norm-coeff'!$J$5+$BE823*'Norm-coeff'!$K$5+$BF823*'Norm-coeff'!$L$5+$BG823*'Norm-coeff'!$M$5+$BH823*'Norm-coeff'!$N$5+$BI823*'Norm-coeff'!$O$5</f>
        <v>1.0553329241296201</v>
      </c>
      <c r="BS823" s="54">
        <f>'Norm-coeff'!$C$6+$AX823*'Norm-coeff'!$D$6+$AY823*'Norm-coeff'!$E$6+$AZ823*'Norm-coeff'!$F$6+$BA823*'Norm-coeff'!$G$6+$BB823*'Norm-coeff'!$H$6+$BC823*'Norm-coeff'!$I$6+$BD823*'Norm-coeff'!$J$6+$BE823*'Norm-coeff'!$K$6+$BF823*'Norm-coeff'!$L$6+$BG823*'Norm-coeff'!$M$6+$BH823*'Norm-coeff'!$N$6+$BI823*'Norm-coeff'!$O$6</f>
        <v>-1.48700885495103E-2</v>
      </c>
      <c r="BT823" s="54">
        <f>'Norm-coeff'!$C$7+$AX823*'Norm-coeff'!$D$7+$AY823*'Norm-coeff'!$E$7+$AZ823*'Norm-coeff'!$F$7+$BA823*'Norm-coeff'!$G$7+$BB823*'Norm-coeff'!$H$7+$BC823*'Norm-coeff'!$I$7+$BD823*'Norm-coeff'!$J$7+$BE823*'Norm-coeff'!$K$7+$BF823*'Norm-coeff'!$L$7+$BG823*'Norm-coeff'!$M$7+$BH823*'Norm-coeff'!$N$7+$BI823*'Norm-coeff'!$O$7</f>
        <v>2.0907583608832998</v>
      </c>
      <c r="BU823" s="54">
        <f>'Norm-coeff'!$C$8+$AX823*'Norm-coeff'!$D$8+$AY823*'Norm-coeff'!$E$8+$AZ823*'Norm-coeff'!$F$8+$BA823*'Norm-coeff'!$G$8+$BB823*'Norm-coeff'!$H$8+$BC823*'Norm-coeff'!$I$8+$BD823*'Norm-coeff'!$J$8+$BE823*'Norm-coeff'!$K$8+$BF823*'Norm-coeff'!$L$8+$BG823*'Norm-coeff'!$M$8+$BH823*'Norm-coeff'!$N$8+$BI823*'Norm-coeff'!$O$8</f>
        <v>0.65894159836244504</v>
      </c>
      <c r="BV823" s="54">
        <f>'Norm-coeff'!$C$9+$AX823*'Norm-coeff'!$D$9+$AY823*'Norm-coeff'!$E$9+$AZ823*'Norm-coeff'!$F$9+$BA823*'Norm-coeff'!$G$9+$BB823*'Norm-coeff'!$H$9+$BC823*'Norm-coeff'!$I$9+$BD823*'Norm-coeff'!$J$9+$BE823*'Norm-coeff'!$K$9+$BF823*'Norm-coeff'!$L$9+$BG823*'Norm-coeff'!$M$9+$BH823*'Norm-coeff'!$N$9+$BI823*'Norm-coeff'!$O$9</f>
        <v>1.48961085014701</v>
      </c>
      <c r="BW823" s="54">
        <f>'Norm-coeff'!$C$10+$AX823*'Norm-coeff'!$D$10+$AY823*'Norm-coeff'!$E$10+$AZ823*'Norm-coeff'!$F$10+$BA823*'Norm-coeff'!$G$10+$BB823*'Norm-coeff'!$H$10+$BC823*'Norm-coeff'!$I$10+$BD823*'Norm-coeff'!$J$10+$BE823*'Norm-coeff'!$K$10+$BF823*'Norm-coeff'!$L$10+$BG823*'Norm-coeff'!$M$10+$BH823*'Norm-coeff'!$N$10+$BI823*'Norm-coeff'!$O$10</f>
        <v>1.42058735749591</v>
      </c>
      <c r="BX823" s="54">
        <f>'Norm-coeff'!$C$11+$AX823*'Norm-coeff'!$D$11+$AY823*'Norm-coeff'!$E$11+$AZ823*'Norm-coeff'!$F$11+$BA823*'Norm-coeff'!$G$11+$BB823*'Norm-coeff'!$H$11+$BC823*'Norm-coeff'!$I$11+$BD823*'Norm-coeff'!$J$11+$BE823*'Norm-coeff'!$K$11+$BF823*'Norm-coeff'!$L$11+$BG823*'Norm-coeff'!$M$11+$BH823*'Norm-coeff'!$N$11+$BI823*'Norm-coeff'!$O$11</f>
        <v>0.221233014421479</v>
      </c>
      <c r="BY823" s="54">
        <f>'Norm-coeff'!$C$12+$AX823*'Norm-coeff'!$D$12+$AY823*'Norm-coeff'!$E$12+$AZ823*'Norm-coeff'!$F$12+$BA823*'Norm-coeff'!$G$12+$BB823*'Norm-coeff'!$H$12+$BC823*'Norm-coeff'!$I$12+$BD823*'Norm-coeff'!$J$12+$BE823*'Norm-coeff'!$K$12+$BF823*'Norm-coeff'!$L$12+$BG823*'Norm-coeff'!$M$12+$BH823*'Norm-coeff'!$N$12+$BI823*'Norm-coeff'!$O$12</f>
        <v>0.283527502056037</v>
      </c>
      <c r="BZ823" s="54">
        <f>'Norm-coeff'!$C$13+$AX823*'Norm-coeff'!$D$13+$AY823*'Norm-coeff'!$E$13+$AZ823*'Norm-coeff'!$F$13+$BA823*'Norm-coeff'!$G$13+$BB823*'Norm-coeff'!$H$13+$BC823*'Norm-coeff'!$I$13+$BD823*'Norm-coeff'!$J$13+$BE823*'Norm-coeff'!$K$13+$BF823*'Norm-coeff'!$L$13+$BG823*'Norm-coeff'!$M$13+$BH823*'Norm-coeff'!$N$13+$BI823*'Norm-coeff'!$O$13</f>
        <v>-4.1864930554451202E-2</v>
      </c>
      <c r="CA823" s="54">
        <f>'Norm-coeff'!$C$14+$AX823*'Norm-coeff'!$D$14+$AY823*'Norm-coeff'!$E$14+$AZ823*'Norm-coeff'!$F$14+$BA823*'Norm-coeff'!$G$14+$BB823*'Norm-coeff'!$H$14+$BC823*'Norm-coeff'!$I$14+$BD823*'Norm-coeff'!$J$14+$BE823*'Norm-coeff'!$K$14+$BF823*'Norm-coeff'!$L$14+$BG823*'Norm-coeff'!$M$14+$BH823*'Norm-coeff'!$N$14+$BI823*'Norm-coeff'!$O$14</f>
        <v>4.2526983164477103</v>
      </c>
      <c r="CC823" s="54">
        <f t="shared" si="2394"/>
        <v>0</v>
      </c>
      <c r="CG823" s="54">
        <f t="shared" si="2270"/>
        <v>0</v>
      </c>
      <c r="CH823" s="54">
        <f t="shared" si="2248"/>
        <v>0</v>
      </c>
      <c r="CI823" s="54">
        <f t="shared" si="2271"/>
        <v>0</v>
      </c>
      <c r="CJ823" s="56">
        <f t="shared" si="2272"/>
        <v>0</v>
      </c>
      <c r="CK823" s="54">
        <f t="shared" si="2273"/>
        <v>0</v>
      </c>
      <c r="CL823" s="54">
        <f t="shared" si="2274"/>
        <v>0</v>
      </c>
      <c r="CM823" s="54">
        <f t="shared" si="2275"/>
        <v>0</v>
      </c>
      <c r="CN823" s="54">
        <f t="shared" si="2276"/>
        <v>0</v>
      </c>
      <c r="CO823" s="54">
        <f t="shared" si="2277"/>
        <v>0</v>
      </c>
      <c r="CP823" s="54">
        <f t="shared" si="2278"/>
        <v>0</v>
      </c>
      <c r="CQ823" s="54">
        <f t="shared" si="2279"/>
        <v>0</v>
      </c>
      <c r="CR823" s="54">
        <f t="shared" si="2280"/>
        <v>0</v>
      </c>
      <c r="CS823" s="54">
        <f t="shared" si="2281"/>
        <v>0</v>
      </c>
      <c r="CU823" s="54">
        <f t="shared" si="2282"/>
        <v>0</v>
      </c>
      <c r="CV823" s="54">
        <f t="shared" si="2283"/>
        <v>0</v>
      </c>
      <c r="CW823" s="54">
        <f t="shared" si="2284"/>
        <v>0</v>
      </c>
      <c r="CX823" s="54">
        <f t="shared" si="2285"/>
        <v>0</v>
      </c>
      <c r="CZ823" s="54">
        <f t="shared" si="2286"/>
        <v>0</v>
      </c>
      <c r="DA823" s="54">
        <f t="shared" si="2287"/>
        <v>0</v>
      </c>
      <c r="DB823" s="54">
        <f t="shared" si="2288"/>
        <v>0</v>
      </c>
      <c r="DC823" s="54">
        <f t="shared" si="2289"/>
        <v>0</v>
      </c>
      <c r="DD823" s="54">
        <f t="shared" si="2290"/>
        <v>0</v>
      </c>
      <c r="DE823" s="54">
        <f t="shared" si="2291"/>
        <v>0</v>
      </c>
      <c r="DF823" s="54">
        <f t="shared" si="2292"/>
        <v>0</v>
      </c>
      <c r="DG823" s="54">
        <f t="shared" si="2293"/>
        <v>2</v>
      </c>
      <c r="DH823" s="71">
        <f t="shared" si="2294"/>
        <v>0</v>
      </c>
      <c r="DI823" s="71">
        <f t="shared" si="2295"/>
        <v>0</v>
      </c>
      <c r="DJ823" s="54">
        <f t="shared" si="2296"/>
        <v>0</v>
      </c>
      <c r="DK823" s="54">
        <f t="shared" si="2297"/>
        <v>2</v>
      </c>
      <c r="DL823" s="4">
        <f t="shared" si="2222"/>
        <v>0</v>
      </c>
      <c r="DM823" s="3">
        <f t="shared" si="2298"/>
        <v>0</v>
      </c>
      <c r="DN823" s="3">
        <f t="shared" si="2299"/>
        <v>0</v>
      </c>
      <c r="DO823" s="4" t="e">
        <f t="shared" si="2300"/>
        <v>#DIV/0!</v>
      </c>
      <c r="DP823" s="57"/>
      <c r="DQ823" s="57"/>
      <c r="DR823" s="56">
        <f t="shared" si="2223"/>
        <v>2</v>
      </c>
      <c r="DS823" s="56">
        <f t="shared" si="2224"/>
        <v>0</v>
      </c>
      <c r="DT823" s="38">
        <f t="shared" si="2225"/>
        <v>0</v>
      </c>
      <c r="DU823" s="38">
        <f t="shared" si="2301"/>
        <v>2</v>
      </c>
      <c r="DV823" s="38">
        <f t="shared" si="2226"/>
        <v>0</v>
      </c>
      <c r="DW823" s="39">
        <f t="shared" si="2227"/>
        <v>0</v>
      </c>
      <c r="DX823" s="39">
        <f t="shared" si="2228"/>
        <v>0</v>
      </c>
      <c r="DY823" s="39">
        <f t="shared" si="2229"/>
        <v>0</v>
      </c>
      <c r="DZ823" s="39">
        <f t="shared" si="2230"/>
        <v>0</v>
      </c>
      <c r="EA823" s="39">
        <f t="shared" si="2231"/>
        <v>0</v>
      </c>
      <c r="EB823" s="37" t="e">
        <f t="shared" si="2302"/>
        <v>#DIV/0!</v>
      </c>
      <c r="EC823" s="37" t="e">
        <f t="shared" si="2303"/>
        <v>#DIV/0!</v>
      </c>
      <c r="ED823" s="37" t="e">
        <f t="shared" si="2304"/>
        <v>#DIV/0!</v>
      </c>
      <c r="EE823" s="37" t="e">
        <f t="shared" si="2305"/>
        <v>#DIV/0!</v>
      </c>
      <c r="EF823" s="39" t="e">
        <f t="shared" si="2306"/>
        <v>#DIV/0!</v>
      </c>
      <c r="EG823" s="37" t="e">
        <f t="shared" si="2307"/>
        <v>#DIV/0!</v>
      </c>
      <c r="EH823" s="37" t="e">
        <f t="shared" si="2308"/>
        <v>#DIV/0!</v>
      </c>
      <c r="EI823" s="11" t="b">
        <f t="shared" si="2309"/>
        <v>1</v>
      </c>
      <c r="EJ823" s="11" t="b">
        <f t="shared" si="2310"/>
        <v>0</v>
      </c>
      <c r="EK823" s="39" t="e">
        <f t="shared" si="2311"/>
        <v>#DIV/0!</v>
      </c>
      <c r="EL823" s="39" t="e">
        <f t="shared" si="2312"/>
        <v>#DIV/0!</v>
      </c>
      <c r="EM823" s="39" t="e">
        <f t="shared" si="2313"/>
        <v>#DIV/0!</v>
      </c>
      <c r="EN823" s="39" t="e">
        <f t="shared" si="2314"/>
        <v>#DIV/0!</v>
      </c>
      <c r="EO823" s="39" t="e">
        <f t="shared" si="2315"/>
        <v>#DIV/0!</v>
      </c>
      <c r="EP823" s="39" t="e">
        <f t="shared" si="2316"/>
        <v>#DIV/0!</v>
      </c>
      <c r="EQ823" s="39" t="e">
        <f t="shared" si="2317"/>
        <v>#DIV/0!</v>
      </c>
      <c r="ER823" s="39" t="e">
        <f t="shared" si="2318"/>
        <v>#DIV/0!</v>
      </c>
      <c r="ES823" s="58" t="str">
        <f t="shared" si="2319"/>
        <v>(OH,F,Cl)-dominate amphibole</v>
      </c>
      <c r="ET823" s="58" t="e">
        <f t="shared" si="2320"/>
        <v>#N/A</v>
      </c>
      <c r="EU823" s="56">
        <f t="shared" si="2232"/>
        <v>0</v>
      </c>
      <c r="EV823" s="56">
        <f t="shared" si="2233"/>
        <v>0</v>
      </c>
      <c r="EW823" s="56">
        <f t="shared" si="2234"/>
        <v>0</v>
      </c>
      <c r="EX823" s="56">
        <f t="shared" si="2235"/>
        <v>0</v>
      </c>
      <c r="EY823" s="56">
        <f t="shared" si="2236"/>
        <v>0</v>
      </c>
      <c r="EZ823" s="56">
        <f t="shared" si="2237"/>
        <v>0</v>
      </c>
      <c r="FA823" s="39">
        <f t="shared" si="2238"/>
        <v>0</v>
      </c>
      <c r="FB823" s="39">
        <f t="shared" si="2239"/>
        <v>0</v>
      </c>
      <c r="FC823" s="54">
        <f t="shared" si="2240"/>
        <v>0</v>
      </c>
      <c r="FD823" s="54">
        <f t="shared" si="2241"/>
        <v>0</v>
      </c>
      <c r="FE823" s="39">
        <f t="shared" si="2242"/>
        <v>0</v>
      </c>
      <c r="FF823" s="54">
        <f t="shared" si="2243"/>
        <v>0</v>
      </c>
      <c r="FG823" s="39">
        <f t="shared" si="2244"/>
        <v>0</v>
      </c>
      <c r="FH823" s="39">
        <f t="shared" si="2321"/>
        <v>0</v>
      </c>
      <c r="FI823" s="39">
        <f t="shared" si="2322"/>
        <v>0</v>
      </c>
      <c r="FJ823" s="39">
        <f t="shared" si="2323"/>
        <v>0</v>
      </c>
      <c r="FK823" s="39" t="e">
        <f t="shared" si="2324"/>
        <v>#DIV/0!</v>
      </c>
      <c r="FL823" s="39" t="e">
        <f t="shared" si="2325"/>
        <v>#DIV/0!</v>
      </c>
      <c r="FM823" s="39" t="e">
        <f t="shared" si="2326"/>
        <v>#DIV/0!</v>
      </c>
      <c r="FN823" s="39">
        <f t="shared" si="2327"/>
        <v>1</v>
      </c>
      <c r="FO823" s="39">
        <f t="shared" si="2245"/>
        <v>0</v>
      </c>
      <c r="FP823" s="39">
        <f t="shared" si="2246"/>
        <v>0</v>
      </c>
      <c r="FQ823" s="39">
        <f t="shared" si="2247"/>
        <v>0</v>
      </c>
      <c r="FR823" s="39">
        <f t="shared" si="2328"/>
        <v>0</v>
      </c>
      <c r="FS823" s="39">
        <f t="shared" si="2329"/>
        <v>0</v>
      </c>
      <c r="FU823" s="39" t="e">
        <f t="shared" si="2330"/>
        <v>#DIV/0!</v>
      </c>
      <c r="FV823" s="39" t="e">
        <f t="shared" si="2331"/>
        <v>#DIV/0!</v>
      </c>
      <c r="FW823" s="39" t="e">
        <f t="shared" si="2332"/>
        <v>#DIV/0!</v>
      </c>
      <c r="FY823" s="39" t="e">
        <f t="shared" si="2333"/>
        <v>#DIV/0!</v>
      </c>
      <c r="FZ823" s="39" t="e">
        <f t="shared" si="2334"/>
        <v>#DIV/0!</v>
      </c>
      <c r="GA823" s="39" t="e">
        <f t="shared" si="2335"/>
        <v>#DIV/0!</v>
      </c>
      <c r="GB823" s="39" t="e">
        <f t="shared" si="2336"/>
        <v>#DIV/0!</v>
      </c>
      <c r="GC823" s="39" t="e">
        <f t="shared" si="2337"/>
        <v>#DIV/0!</v>
      </c>
      <c r="GD823" s="39" t="e">
        <f t="shared" si="2338"/>
        <v>#DIV/0!</v>
      </c>
      <c r="GE823" s="39" t="e">
        <f t="shared" si="2339"/>
        <v>#DIV/0!</v>
      </c>
      <c r="GF823" s="39" t="e">
        <f t="shared" si="2340"/>
        <v>#DIV/0!</v>
      </c>
      <c r="GG823" s="39" t="e">
        <f t="shared" si="2341"/>
        <v>#DIV/0!</v>
      </c>
      <c r="GH823" s="39" t="e">
        <f t="shared" si="2342"/>
        <v>#DIV/0!</v>
      </c>
      <c r="GI823" s="39"/>
      <c r="GJ823" s="39" t="e">
        <f t="shared" si="2343"/>
        <v>#DIV/0!</v>
      </c>
      <c r="GK823" s="39" t="e">
        <f t="shared" si="2344"/>
        <v>#DIV/0!</v>
      </c>
      <c r="GL823" s="39" t="e">
        <f t="shared" si="2345"/>
        <v>#DIV/0!</v>
      </c>
      <c r="GM823" s="39" t="e">
        <f t="shared" si="2346"/>
        <v>#DIV/0!</v>
      </c>
      <c r="GN823" s="39" t="e">
        <f t="shared" si="2347"/>
        <v>#DIV/0!</v>
      </c>
      <c r="GO823" s="57"/>
      <c r="GP823" s="57" t="e">
        <f t="shared" si="2348"/>
        <v>#DIV/0!</v>
      </c>
      <c r="GQ823" s="59" t="e">
        <f t="shared" si="2349"/>
        <v>#DIV/0!</v>
      </c>
      <c r="GR823" s="41" t="e">
        <f t="shared" si="2350"/>
        <v>#DIV/0!</v>
      </c>
      <c r="GS823" s="57" t="e">
        <f t="shared" si="2351"/>
        <v>#DIV/0!</v>
      </c>
      <c r="GT823" s="57" t="e">
        <f t="shared" si="2352"/>
        <v>#DIV/0!</v>
      </c>
      <c r="GU823" s="57" t="e">
        <f t="shared" si="2353"/>
        <v>#DIV/0!</v>
      </c>
      <c r="GV823" s="57"/>
      <c r="GW823" s="42" t="e">
        <f t="shared" si="2354"/>
        <v>#DIV/0!</v>
      </c>
      <c r="GX823" s="42" t="e">
        <f t="shared" si="2355"/>
        <v>#DIV/0!</v>
      </c>
      <c r="GY823" s="42" t="e">
        <f t="shared" si="2356"/>
        <v>#DIV/0!</v>
      </c>
      <c r="GZ823" s="57"/>
      <c r="HA823" s="2" t="e">
        <f t="shared" si="2357"/>
        <v>#DIV/0!</v>
      </c>
      <c r="HB823" s="2" t="e">
        <f t="shared" si="2358"/>
        <v>#DIV/0!</v>
      </c>
      <c r="HC823" s="2" t="e">
        <f t="shared" si="2359"/>
        <v>#DIV/0!</v>
      </c>
      <c r="HD823" s="2" t="e">
        <f t="shared" si="2360"/>
        <v>#DIV/0!</v>
      </c>
      <c r="HE823" s="2" t="e">
        <f t="shared" si="2361"/>
        <v>#DIV/0!</v>
      </c>
      <c r="HF823" s="2" t="e">
        <f t="shared" si="2362"/>
        <v>#DIV/0!</v>
      </c>
      <c r="HG823" s="2" t="e">
        <f t="shared" si="2363"/>
        <v>#DIV/0!</v>
      </c>
      <c r="HH823" s="2" t="e">
        <f t="shared" si="2364"/>
        <v>#DIV/0!</v>
      </c>
      <c r="HI823" s="2" t="e">
        <f t="shared" si="2365"/>
        <v>#DIV/0!</v>
      </c>
      <c r="HJ823" s="11" t="e">
        <f t="shared" si="2366"/>
        <v>#DIV/0!</v>
      </c>
      <c r="HK823" s="60" t="e">
        <f t="shared" si="2367"/>
        <v>#DIV/0!</v>
      </c>
      <c r="HL823" s="57"/>
      <c r="HM823" s="57" t="e">
        <f t="shared" si="2368"/>
        <v>#DIV/0!</v>
      </c>
      <c r="HN823" s="57" t="e">
        <f t="shared" si="2369"/>
        <v>#DIV/0!</v>
      </c>
      <c r="HO823" s="57" t="e">
        <f t="shared" si="2370"/>
        <v>#DIV/0!</v>
      </c>
      <c r="HP823" s="57" t="e">
        <f t="shared" si="2371"/>
        <v>#DIV/0!</v>
      </c>
      <c r="HQ823" s="57" t="e">
        <f t="shared" si="2372"/>
        <v>#DIV/0!</v>
      </c>
      <c r="HR823" s="57"/>
      <c r="HS823" s="57" t="e">
        <f t="shared" si="2373"/>
        <v>#DIV/0!</v>
      </c>
      <c r="HT823" s="57" t="e">
        <f t="shared" si="2374"/>
        <v>#DIV/0!</v>
      </c>
      <c r="HU823" s="57" t="e">
        <f t="shared" si="2375"/>
        <v>#DIV/0!</v>
      </c>
      <c r="HV823" s="57" t="e">
        <f t="shared" si="2376"/>
        <v>#DIV/0!</v>
      </c>
      <c r="HW823" s="57" t="e">
        <f t="shared" si="2377"/>
        <v>#DIV/0!</v>
      </c>
      <c r="HX823" s="57"/>
      <c r="HY823" s="57" t="e">
        <f t="shared" si="2378"/>
        <v>#DIV/0!</v>
      </c>
      <c r="HZ823" s="57" t="e">
        <f t="shared" si="2379"/>
        <v>#DIV/0!</v>
      </c>
      <c r="IA823" s="57"/>
      <c r="IB823" s="61">
        <f t="shared" si="2380"/>
        <v>0</v>
      </c>
      <c r="IC823" s="57" t="str">
        <f t="shared" si="2381"/>
        <v/>
      </c>
      <c r="ID823" s="42"/>
      <c r="IE823" s="2" t="str">
        <f t="shared" si="2382"/>
        <v/>
      </c>
      <c r="IF823" s="60" t="e">
        <f t="shared" si="2383"/>
        <v>#DIV/0!</v>
      </c>
      <c r="IG823" s="60" t="str">
        <f t="shared" si="2384"/>
        <v/>
      </c>
      <c r="IH823" s="60" t="str">
        <f t="shared" si="2385"/>
        <v>zinco-</v>
      </c>
      <c r="II823" s="60" t="str">
        <f t="shared" si="2386"/>
        <v>mangano-</v>
      </c>
      <c r="IJ823" s="60" t="e">
        <f t="shared" si="2387"/>
        <v>#DIV/0!</v>
      </c>
      <c r="IK823" s="60" t="e">
        <f t="shared" si="2388"/>
        <v>#DIV/0!</v>
      </c>
      <c r="IL823" s="60" t="e">
        <f t="shared" si="2389"/>
        <v>#DIV/0!</v>
      </c>
      <c r="IM823" s="60" t="e">
        <f t="shared" si="2390"/>
        <v>#DIV/0!</v>
      </c>
      <c r="IN823" s="60" t="str">
        <f t="shared" si="2391"/>
        <v/>
      </c>
      <c r="IO823" s="60" t="str">
        <f t="shared" si="2392"/>
        <v/>
      </c>
      <c r="IP823" s="57"/>
      <c r="IQ823" s="57" t="str">
        <f t="shared" si="2393"/>
        <v>ERROR!!</v>
      </c>
    </row>
    <row r="824" spans="24:251">
      <c r="X824" s="29">
        <f t="shared" si="2249"/>
        <v>0</v>
      </c>
      <c r="Y824" s="29">
        <f t="shared" si="2250"/>
        <v>0</v>
      </c>
      <c r="Z824" s="29" t="e">
        <f t="shared" si="2251"/>
        <v>#DIV/0!</v>
      </c>
      <c r="AA824" s="29" t="e">
        <f t="shared" si="2252"/>
        <v>#DIV/0!</v>
      </c>
      <c r="AB824" s="29" t="e">
        <f t="shared" si="2253"/>
        <v>#DIV/0!</v>
      </c>
      <c r="AC824" s="29" t="e">
        <f t="shared" si="2254"/>
        <v>#DIV/0!</v>
      </c>
      <c r="AF824" s="23">
        <v>60.084299999999999</v>
      </c>
      <c r="AG824" s="23">
        <v>79.878799999999998</v>
      </c>
      <c r="AH824" s="23">
        <v>101.96120000000001</v>
      </c>
      <c r="AI824" s="23">
        <v>151.99039999999999</v>
      </c>
      <c r="AJ824" s="23">
        <v>159.69</v>
      </c>
      <c r="AK824" s="23">
        <v>71.846400000000003</v>
      </c>
      <c r="AL824" s="23">
        <v>70.9375</v>
      </c>
      <c r="AM824" s="23">
        <v>40.304400000000001</v>
      </c>
      <c r="AN824" s="23">
        <v>56.077399999999997</v>
      </c>
      <c r="AO824" s="23">
        <v>61.978999999999999</v>
      </c>
      <c r="AP824" s="23">
        <v>94.195999999999998</v>
      </c>
      <c r="AQ824" s="23">
        <v>18.998000000000001</v>
      </c>
      <c r="AR824" s="23">
        <v>35.450000000000003</v>
      </c>
      <c r="AS824" s="23">
        <v>29.88</v>
      </c>
      <c r="AT824" s="23">
        <v>74.691999999999993</v>
      </c>
      <c r="AU824" s="23">
        <v>81.39</v>
      </c>
      <c r="AX824" s="54">
        <f t="shared" si="2255"/>
        <v>0</v>
      </c>
      <c r="AY824" s="54">
        <f t="shared" si="2256"/>
        <v>0</v>
      </c>
      <c r="AZ824" s="54">
        <f t="shared" si="2257"/>
        <v>0</v>
      </c>
      <c r="BA824" s="54">
        <f t="shared" si="2258"/>
        <v>0</v>
      </c>
      <c r="BB824" s="54">
        <f t="shared" si="2259"/>
        <v>0</v>
      </c>
      <c r="BC824" s="54">
        <f t="shared" si="2260"/>
        <v>0</v>
      </c>
      <c r="BD824" s="54">
        <f t="shared" si="2261"/>
        <v>0</v>
      </c>
      <c r="BE824" s="54">
        <f t="shared" si="2262"/>
        <v>0</v>
      </c>
      <c r="BF824" s="54">
        <f t="shared" si="2263"/>
        <v>0</v>
      </c>
      <c r="BG824" s="54">
        <f t="shared" si="2264"/>
        <v>0</v>
      </c>
      <c r="BH824" s="54">
        <f t="shared" si="2265"/>
        <v>0</v>
      </c>
      <c r="BI824" s="54">
        <f t="shared" si="2266"/>
        <v>0</v>
      </c>
      <c r="BJ824" s="54">
        <f t="shared" si="2267"/>
        <v>0</v>
      </c>
      <c r="BK824" s="54">
        <f t="shared" si="2268"/>
        <v>0</v>
      </c>
      <c r="BL824" s="54">
        <f t="shared" si="2269"/>
        <v>0</v>
      </c>
      <c r="BM824" s="42"/>
      <c r="BO824" s="54">
        <f>'Norm-coeff'!$C$2+$AX824*'Norm-coeff'!$D$2+$AY824*'Norm-coeff'!$E$2+$AZ824*'Norm-coeff'!$F$2+$BA824*'Norm-coeff'!$G$2+$BB824*'Norm-coeff'!$H$2+$BC824*'Norm-coeff'!$I$2+$BD824*'Norm-coeff'!$J$2+$BE824*'Norm-coeff'!$K$2+$BF824*'Norm-coeff'!$L$2+$BG824*'Norm-coeff'!$M$2+$BH824*'Norm-coeff'!$N$2+$BI824*'Norm-coeff'!$O$2</f>
        <v>5.4045421474420303</v>
      </c>
      <c r="BP824" s="54">
        <f>'Norm-coeff'!$C$3+$AX824*'Norm-coeff'!$D$3+$AY824*'Norm-coeff'!$E$3+$AZ824*'Norm-coeff'!$F$3+$BA824*'Norm-coeff'!$G$3+$BB824*'Norm-coeff'!$H$3+$BC824*'Norm-coeff'!$I$3+$BD824*'Norm-coeff'!$J$3+$BE824*'Norm-coeff'!$K$3+$BF824*'Norm-coeff'!$L$3+$BG824*'Norm-coeff'!$M$3+$BH824*'Norm-coeff'!$N$3+$BI824*'Norm-coeff'!$O$3</f>
        <v>3.15319116612705</v>
      </c>
      <c r="BQ824" s="54">
        <f>'Norm-coeff'!$C$4+$AX824*'Norm-coeff'!$D$4+$AY824*'Norm-coeff'!$E$4+$AZ824*'Norm-coeff'!$F$4+$BA824*'Norm-coeff'!$G$4+$BB824*'Norm-coeff'!$H$4+$BC824*'Norm-coeff'!$I$4+$BD824*'Norm-coeff'!$J$4+$BE824*'Norm-coeff'!$K$4+$BF824*'Norm-coeff'!$L$4+$BG824*'Norm-coeff'!$M$4+$BH824*'Norm-coeff'!$N$4+$BI824*'Norm-coeff'!$O$4</f>
        <v>1.42115649462768</v>
      </c>
      <c r="BR824" s="54">
        <f>'Norm-coeff'!$C$5+$AX824*'Norm-coeff'!$D$5+$AY824*'Norm-coeff'!$E$5+$AZ824*'Norm-coeff'!$F$5+$BA824*'Norm-coeff'!$G$5+$BB824*'Norm-coeff'!$H$5+$BC824*'Norm-coeff'!$I$5+$BD824*'Norm-coeff'!$J$5+$BE824*'Norm-coeff'!$K$5+$BF824*'Norm-coeff'!$L$5+$BG824*'Norm-coeff'!$M$5+$BH824*'Norm-coeff'!$N$5+$BI824*'Norm-coeff'!$O$5</f>
        <v>1.0553329241296201</v>
      </c>
      <c r="BS824" s="54">
        <f>'Norm-coeff'!$C$6+$AX824*'Norm-coeff'!$D$6+$AY824*'Norm-coeff'!$E$6+$AZ824*'Norm-coeff'!$F$6+$BA824*'Norm-coeff'!$G$6+$BB824*'Norm-coeff'!$H$6+$BC824*'Norm-coeff'!$I$6+$BD824*'Norm-coeff'!$J$6+$BE824*'Norm-coeff'!$K$6+$BF824*'Norm-coeff'!$L$6+$BG824*'Norm-coeff'!$M$6+$BH824*'Norm-coeff'!$N$6+$BI824*'Norm-coeff'!$O$6</f>
        <v>-1.48700885495103E-2</v>
      </c>
      <c r="BT824" s="54">
        <f>'Norm-coeff'!$C$7+$AX824*'Norm-coeff'!$D$7+$AY824*'Norm-coeff'!$E$7+$AZ824*'Norm-coeff'!$F$7+$BA824*'Norm-coeff'!$G$7+$BB824*'Norm-coeff'!$H$7+$BC824*'Norm-coeff'!$I$7+$BD824*'Norm-coeff'!$J$7+$BE824*'Norm-coeff'!$K$7+$BF824*'Norm-coeff'!$L$7+$BG824*'Norm-coeff'!$M$7+$BH824*'Norm-coeff'!$N$7+$BI824*'Norm-coeff'!$O$7</f>
        <v>2.0907583608832998</v>
      </c>
      <c r="BU824" s="54">
        <f>'Norm-coeff'!$C$8+$AX824*'Norm-coeff'!$D$8+$AY824*'Norm-coeff'!$E$8+$AZ824*'Norm-coeff'!$F$8+$BA824*'Norm-coeff'!$G$8+$BB824*'Norm-coeff'!$H$8+$BC824*'Norm-coeff'!$I$8+$BD824*'Norm-coeff'!$J$8+$BE824*'Norm-coeff'!$K$8+$BF824*'Norm-coeff'!$L$8+$BG824*'Norm-coeff'!$M$8+$BH824*'Norm-coeff'!$N$8+$BI824*'Norm-coeff'!$O$8</f>
        <v>0.65894159836244504</v>
      </c>
      <c r="BV824" s="54">
        <f>'Norm-coeff'!$C$9+$AX824*'Norm-coeff'!$D$9+$AY824*'Norm-coeff'!$E$9+$AZ824*'Norm-coeff'!$F$9+$BA824*'Norm-coeff'!$G$9+$BB824*'Norm-coeff'!$H$9+$BC824*'Norm-coeff'!$I$9+$BD824*'Norm-coeff'!$J$9+$BE824*'Norm-coeff'!$K$9+$BF824*'Norm-coeff'!$L$9+$BG824*'Norm-coeff'!$M$9+$BH824*'Norm-coeff'!$N$9+$BI824*'Norm-coeff'!$O$9</f>
        <v>1.48961085014701</v>
      </c>
      <c r="BW824" s="54">
        <f>'Norm-coeff'!$C$10+$AX824*'Norm-coeff'!$D$10+$AY824*'Norm-coeff'!$E$10+$AZ824*'Norm-coeff'!$F$10+$BA824*'Norm-coeff'!$G$10+$BB824*'Norm-coeff'!$H$10+$BC824*'Norm-coeff'!$I$10+$BD824*'Norm-coeff'!$J$10+$BE824*'Norm-coeff'!$K$10+$BF824*'Norm-coeff'!$L$10+$BG824*'Norm-coeff'!$M$10+$BH824*'Norm-coeff'!$N$10+$BI824*'Norm-coeff'!$O$10</f>
        <v>1.42058735749591</v>
      </c>
      <c r="BX824" s="54">
        <f>'Norm-coeff'!$C$11+$AX824*'Norm-coeff'!$D$11+$AY824*'Norm-coeff'!$E$11+$AZ824*'Norm-coeff'!$F$11+$BA824*'Norm-coeff'!$G$11+$BB824*'Norm-coeff'!$H$11+$BC824*'Norm-coeff'!$I$11+$BD824*'Norm-coeff'!$J$11+$BE824*'Norm-coeff'!$K$11+$BF824*'Norm-coeff'!$L$11+$BG824*'Norm-coeff'!$M$11+$BH824*'Norm-coeff'!$N$11+$BI824*'Norm-coeff'!$O$11</f>
        <v>0.221233014421479</v>
      </c>
      <c r="BY824" s="54">
        <f>'Norm-coeff'!$C$12+$AX824*'Norm-coeff'!$D$12+$AY824*'Norm-coeff'!$E$12+$AZ824*'Norm-coeff'!$F$12+$BA824*'Norm-coeff'!$G$12+$BB824*'Norm-coeff'!$H$12+$BC824*'Norm-coeff'!$I$12+$BD824*'Norm-coeff'!$J$12+$BE824*'Norm-coeff'!$K$12+$BF824*'Norm-coeff'!$L$12+$BG824*'Norm-coeff'!$M$12+$BH824*'Norm-coeff'!$N$12+$BI824*'Norm-coeff'!$O$12</f>
        <v>0.283527502056037</v>
      </c>
      <c r="BZ824" s="54">
        <f>'Norm-coeff'!$C$13+$AX824*'Norm-coeff'!$D$13+$AY824*'Norm-coeff'!$E$13+$AZ824*'Norm-coeff'!$F$13+$BA824*'Norm-coeff'!$G$13+$BB824*'Norm-coeff'!$H$13+$BC824*'Norm-coeff'!$I$13+$BD824*'Norm-coeff'!$J$13+$BE824*'Norm-coeff'!$K$13+$BF824*'Norm-coeff'!$L$13+$BG824*'Norm-coeff'!$M$13+$BH824*'Norm-coeff'!$N$13+$BI824*'Norm-coeff'!$O$13</f>
        <v>-4.1864930554451202E-2</v>
      </c>
      <c r="CA824" s="54">
        <f>'Norm-coeff'!$C$14+$AX824*'Norm-coeff'!$D$14+$AY824*'Norm-coeff'!$E$14+$AZ824*'Norm-coeff'!$F$14+$BA824*'Norm-coeff'!$G$14+$BB824*'Norm-coeff'!$H$14+$BC824*'Norm-coeff'!$I$14+$BD824*'Norm-coeff'!$J$14+$BE824*'Norm-coeff'!$K$14+$BF824*'Norm-coeff'!$L$14+$BG824*'Norm-coeff'!$M$14+$BH824*'Norm-coeff'!$N$14+$BI824*'Norm-coeff'!$O$14</f>
        <v>4.2526983164477103</v>
      </c>
      <c r="CC824" s="54">
        <f t="shared" si="2394"/>
        <v>0</v>
      </c>
      <c r="CG824" s="54">
        <f t="shared" si="2270"/>
        <v>0</v>
      </c>
      <c r="CH824" s="54">
        <f t="shared" si="2248"/>
        <v>0</v>
      </c>
      <c r="CI824" s="54">
        <f t="shared" si="2271"/>
        <v>0</v>
      </c>
      <c r="CJ824" s="56">
        <f t="shared" si="2272"/>
        <v>0</v>
      </c>
      <c r="CK824" s="54">
        <f t="shared" si="2273"/>
        <v>0</v>
      </c>
      <c r="CL824" s="54">
        <f t="shared" si="2274"/>
        <v>0</v>
      </c>
      <c r="CM824" s="54">
        <f t="shared" si="2275"/>
        <v>0</v>
      </c>
      <c r="CN824" s="54">
        <f t="shared" si="2276"/>
        <v>0</v>
      </c>
      <c r="CO824" s="54">
        <f t="shared" si="2277"/>
        <v>0</v>
      </c>
      <c r="CP824" s="54">
        <f t="shared" si="2278"/>
        <v>0</v>
      </c>
      <c r="CQ824" s="54">
        <f t="shared" si="2279"/>
        <v>0</v>
      </c>
      <c r="CR824" s="54">
        <f t="shared" si="2280"/>
        <v>0</v>
      </c>
      <c r="CS824" s="54">
        <f t="shared" si="2281"/>
        <v>0</v>
      </c>
      <c r="CU824" s="54">
        <f t="shared" si="2282"/>
        <v>0</v>
      </c>
      <c r="CV824" s="54">
        <f t="shared" si="2283"/>
        <v>0</v>
      </c>
      <c r="CW824" s="54">
        <f t="shared" si="2284"/>
        <v>0</v>
      </c>
      <c r="CX824" s="54">
        <f t="shared" si="2285"/>
        <v>0</v>
      </c>
      <c r="CZ824" s="54">
        <f t="shared" si="2286"/>
        <v>0</v>
      </c>
      <c r="DA824" s="54">
        <f t="shared" si="2287"/>
        <v>0</v>
      </c>
      <c r="DB824" s="54">
        <f t="shared" si="2288"/>
        <v>0</v>
      </c>
      <c r="DC824" s="54">
        <f t="shared" si="2289"/>
        <v>0</v>
      </c>
      <c r="DD824" s="54">
        <f t="shared" si="2290"/>
        <v>0</v>
      </c>
      <c r="DE824" s="54">
        <f t="shared" si="2291"/>
        <v>0</v>
      </c>
      <c r="DF824" s="54">
        <f t="shared" si="2292"/>
        <v>0</v>
      </c>
      <c r="DG824" s="54">
        <f t="shared" si="2293"/>
        <v>2</v>
      </c>
      <c r="DH824" s="71">
        <f t="shared" si="2294"/>
        <v>0</v>
      </c>
      <c r="DI824" s="71">
        <f t="shared" si="2295"/>
        <v>0</v>
      </c>
      <c r="DJ824" s="54">
        <f t="shared" si="2296"/>
        <v>0</v>
      </c>
      <c r="DK824" s="54">
        <f t="shared" si="2297"/>
        <v>2</v>
      </c>
      <c r="DL824" s="4">
        <f t="shared" si="2222"/>
        <v>0</v>
      </c>
      <c r="DM824" s="3">
        <f t="shared" si="2298"/>
        <v>0</v>
      </c>
      <c r="DN824" s="3">
        <f t="shared" si="2299"/>
        <v>0</v>
      </c>
      <c r="DO824" s="4" t="e">
        <f t="shared" si="2300"/>
        <v>#DIV/0!</v>
      </c>
      <c r="DP824" s="57"/>
      <c r="DQ824" s="57"/>
      <c r="DR824" s="56">
        <f t="shared" si="2223"/>
        <v>2</v>
      </c>
      <c r="DS824" s="56">
        <f t="shared" si="2224"/>
        <v>0</v>
      </c>
      <c r="DT824" s="38">
        <f t="shared" si="2225"/>
        <v>0</v>
      </c>
      <c r="DU824" s="38">
        <f t="shared" si="2301"/>
        <v>2</v>
      </c>
      <c r="DV824" s="38">
        <f t="shared" si="2226"/>
        <v>0</v>
      </c>
      <c r="DW824" s="39">
        <f t="shared" si="2227"/>
        <v>0</v>
      </c>
      <c r="DX824" s="39">
        <f t="shared" si="2228"/>
        <v>0</v>
      </c>
      <c r="DY824" s="39">
        <f t="shared" si="2229"/>
        <v>0</v>
      </c>
      <c r="DZ824" s="39">
        <f t="shared" si="2230"/>
        <v>0</v>
      </c>
      <c r="EA824" s="39">
        <f t="shared" si="2231"/>
        <v>0</v>
      </c>
      <c r="EB824" s="37" t="e">
        <f t="shared" si="2302"/>
        <v>#DIV/0!</v>
      </c>
      <c r="EC824" s="37" t="e">
        <f t="shared" si="2303"/>
        <v>#DIV/0!</v>
      </c>
      <c r="ED824" s="37" t="e">
        <f t="shared" si="2304"/>
        <v>#DIV/0!</v>
      </c>
      <c r="EE824" s="37" t="e">
        <f t="shared" si="2305"/>
        <v>#DIV/0!</v>
      </c>
      <c r="EF824" s="39" t="e">
        <f t="shared" si="2306"/>
        <v>#DIV/0!</v>
      </c>
      <c r="EG824" s="37" t="e">
        <f t="shared" si="2307"/>
        <v>#DIV/0!</v>
      </c>
      <c r="EH824" s="37" t="e">
        <f t="shared" si="2308"/>
        <v>#DIV/0!</v>
      </c>
      <c r="EI824" s="11" t="b">
        <f t="shared" si="2309"/>
        <v>1</v>
      </c>
      <c r="EJ824" s="11" t="b">
        <f t="shared" si="2310"/>
        <v>0</v>
      </c>
      <c r="EK824" s="39" t="e">
        <f t="shared" si="2311"/>
        <v>#DIV/0!</v>
      </c>
      <c r="EL824" s="39" t="e">
        <f t="shared" si="2312"/>
        <v>#DIV/0!</v>
      </c>
      <c r="EM824" s="39" t="e">
        <f t="shared" si="2313"/>
        <v>#DIV/0!</v>
      </c>
      <c r="EN824" s="39" t="e">
        <f t="shared" si="2314"/>
        <v>#DIV/0!</v>
      </c>
      <c r="EO824" s="39" t="e">
        <f t="shared" si="2315"/>
        <v>#DIV/0!</v>
      </c>
      <c r="EP824" s="39" t="e">
        <f t="shared" si="2316"/>
        <v>#DIV/0!</v>
      </c>
      <c r="EQ824" s="39" t="e">
        <f t="shared" si="2317"/>
        <v>#DIV/0!</v>
      </c>
      <c r="ER824" s="39" t="e">
        <f t="shared" si="2318"/>
        <v>#DIV/0!</v>
      </c>
      <c r="ES824" s="58" t="str">
        <f t="shared" si="2319"/>
        <v>(OH,F,Cl)-dominate amphibole</v>
      </c>
      <c r="ET824" s="58" t="e">
        <f t="shared" si="2320"/>
        <v>#N/A</v>
      </c>
      <c r="EU824" s="56">
        <f t="shared" si="2232"/>
        <v>0</v>
      </c>
      <c r="EV824" s="56">
        <f t="shared" si="2233"/>
        <v>0</v>
      </c>
      <c r="EW824" s="56">
        <f t="shared" si="2234"/>
        <v>0</v>
      </c>
      <c r="EX824" s="56">
        <f t="shared" si="2235"/>
        <v>0</v>
      </c>
      <c r="EY824" s="56">
        <f t="shared" si="2236"/>
        <v>0</v>
      </c>
      <c r="EZ824" s="56">
        <f t="shared" si="2237"/>
        <v>0</v>
      </c>
      <c r="FA824" s="39">
        <f t="shared" si="2238"/>
        <v>0</v>
      </c>
      <c r="FB824" s="39">
        <f t="shared" si="2239"/>
        <v>0</v>
      </c>
      <c r="FC824" s="54">
        <f t="shared" si="2240"/>
        <v>0</v>
      </c>
      <c r="FD824" s="54">
        <f t="shared" si="2241"/>
        <v>0</v>
      </c>
      <c r="FE824" s="39">
        <f t="shared" si="2242"/>
        <v>0</v>
      </c>
      <c r="FF824" s="54">
        <f t="shared" si="2243"/>
        <v>0</v>
      </c>
      <c r="FG824" s="39">
        <f t="shared" si="2244"/>
        <v>0</v>
      </c>
      <c r="FH824" s="39">
        <f t="shared" si="2321"/>
        <v>0</v>
      </c>
      <c r="FI824" s="39">
        <f t="shared" si="2322"/>
        <v>0</v>
      </c>
      <c r="FJ824" s="39">
        <f t="shared" si="2323"/>
        <v>0</v>
      </c>
      <c r="FK824" s="39" t="e">
        <f t="shared" si="2324"/>
        <v>#DIV/0!</v>
      </c>
      <c r="FL824" s="39" t="e">
        <f t="shared" si="2325"/>
        <v>#DIV/0!</v>
      </c>
      <c r="FM824" s="39" t="e">
        <f t="shared" si="2326"/>
        <v>#DIV/0!</v>
      </c>
      <c r="FN824" s="39">
        <f t="shared" si="2327"/>
        <v>1</v>
      </c>
      <c r="FO824" s="39">
        <f t="shared" si="2245"/>
        <v>0</v>
      </c>
      <c r="FP824" s="39">
        <f t="shared" si="2246"/>
        <v>0</v>
      </c>
      <c r="FQ824" s="39">
        <f t="shared" si="2247"/>
        <v>0</v>
      </c>
      <c r="FR824" s="39">
        <f t="shared" si="2328"/>
        <v>0</v>
      </c>
      <c r="FS824" s="39">
        <f t="shared" si="2329"/>
        <v>0</v>
      </c>
      <c r="FU824" s="39" t="e">
        <f t="shared" si="2330"/>
        <v>#DIV/0!</v>
      </c>
      <c r="FV824" s="39" t="e">
        <f t="shared" si="2331"/>
        <v>#DIV/0!</v>
      </c>
      <c r="FW824" s="39" t="e">
        <f t="shared" si="2332"/>
        <v>#DIV/0!</v>
      </c>
      <c r="FY824" s="39" t="e">
        <f t="shared" si="2333"/>
        <v>#DIV/0!</v>
      </c>
      <c r="FZ824" s="39" t="e">
        <f t="shared" si="2334"/>
        <v>#DIV/0!</v>
      </c>
      <c r="GA824" s="39" t="e">
        <f t="shared" si="2335"/>
        <v>#DIV/0!</v>
      </c>
      <c r="GB824" s="39" t="e">
        <f t="shared" si="2336"/>
        <v>#DIV/0!</v>
      </c>
      <c r="GC824" s="39" t="e">
        <f t="shared" si="2337"/>
        <v>#DIV/0!</v>
      </c>
      <c r="GD824" s="39" t="e">
        <f t="shared" si="2338"/>
        <v>#DIV/0!</v>
      </c>
      <c r="GE824" s="39" t="e">
        <f t="shared" si="2339"/>
        <v>#DIV/0!</v>
      </c>
      <c r="GF824" s="39" t="e">
        <f t="shared" si="2340"/>
        <v>#DIV/0!</v>
      </c>
      <c r="GG824" s="39" t="e">
        <f t="shared" si="2341"/>
        <v>#DIV/0!</v>
      </c>
      <c r="GH824" s="39" t="e">
        <f t="shared" si="2342"/>
        <v>#DIV/0!</v>
      </c>
      <c r="GI824" s="39"/>
      <c r="GJ824" s="39" t="e">
        <f t="shared" si="2343"/>
        <v>#DIV/0!</v>
      </c>
      <c r="GK824" s="39" t="e">
        <f t="shared" si="2344"/>
        <v>#DIV/0!</v>
      </c>
      <c r="GL824" s="39" t="e">
        <f t="shared" si="2345"/>
        <v>#DIV/0!</v>
      </c>
      <c r="GM824" s="39" t="e">
        <f t="shared" si="2346"/>
        <v>#DIV/0!</v>
      </c>
      <c r="GN824" s="39" t="e">
        <f t="shared" si="2347"/>
        <v>#DIV/0!</v>
      </c>
      <c r="GO824" s="57"/>
      <c r="GP824" s="57" t="e">
        <f t="shared" si="2348"/>
        <v>#DIV/0!</v>
      </c>
      <c r="GQ824" s="59" t="e">
        <f t="shared" si="2349"/>
        <v>#DIV/0!</v>
      </c>
      <c r="GR824" s="41" t="e">
        <f t="shared" si="2350"/>
        <v>#DIV/0!</v>
      </c>
      <c r="GS824" s="57" t="e">
        <f t="shared" si="2351"/>
        <v>#DIV/0!</v>
      </c>
      <c r="GT824" s="57" t="e">
        <f t="shared" si="2352"/>
        <v>#DIV/0!</v>
      </c>
      <c r="GU824" s="57" t="e">
        <f t="shared" si="2353"/>
        <v>#DIV/0!</v>
      </c>
      <c r="GV824" s="57"/>
      <c r="GW824" s="42" t="e">
        <f t="shared" si="2354"/>
        <v>#DIV/0!</v>
      </c>
      <c r="GX824" s="42" t="e">
        <f t="shared" si="2355"/>
        <v>#DIV/0!</v>
      </c>
      <c r="GY824" s="42" t="e">
        <f t="shared" si="2356"/>
        <v>#DIV/0!</v>
      </c>
      <c r="GZ824" s="57"/>
      <c r="HA824" s="2" t="e">
        <f t="shared" si="2357"/>
        <v>#DIV/0!</v>
      </c>
      <c r="HB824" s="2" t="e">
        <f t="shared" si="2358"/>
        <v>#DIV/0!</v>
      </c>
      <c r="HC824" s="2" t="e">
        <f t="shared" si="2359"/>
        <v>#DIV/0!</v>
      </c>
      <c r="HD824" s="2" t="e">
        <f t="shared" si="2360"/>
        <v>#DIV/0!</v>
      </c>
      <c r="HE824" s="2" t="e">
        <f t="shared" si="2361"/>
        <v>#DIV/0!</v>
      </c>
      <c r="HF824" s="2" t="e">
        <f t="shared" si="2362"/>
        <v>#DIV/0!</v>
      </c>
      <c r="HG824" s="2" t="e">
        <f t="shared" si="2363"/>
        <v>#DIV/0!</v>
      </c>
      <c r="HH824" s="2" t="e">
        <f t="shared" si="2364"/>
        <v>#DIV/0!</v>
      </c>
      <c r="HI824" s="2" t="e">
        <f t="shared" si="2365"/>
        <v>#DIV/0!</v>
      </c>
      <c r="HJ824" s="11" t="e">
        <f t="shared" si="2366"/>
        <v>#DIV/0!</v>
      </c>
      <c r="HK824" s="60" t="e">
        <f t="shared" si="2367"/>
        <v>#DIV/0!</v>
      </c>
      <c r="HL824" s="57"/>
      <c r="HM824" s="57" t="e">
        <f t="shared" si="2368"/>
        <v>#DIV/0!</v>
      </c>
      <c r="HN824" s="57" t="e">
        <f t="shared" si="2369"/>
        <v>#DIV/0!</v>
      </c>
      <c r="HO824" s="57" t="e">
        <f t="shared" si="2370"/>
        <v>#DIV/0!</v>
      </c>
      <c r="HP824" s="57" t="e">
        <f t="shared" si="2371"/>
        <v>#DIV/0!</v>
      </c>
      <c r="HQ824" s="57" t="e">
        <f t="shared" si="2372"/>
        <v>#DIV/0!</v>
      </c>
      <c r="HR824" s="57"/>
      <c r="HS824" s="57" t="e">
        <f t="shared" si="2373"/>
        <v>#DIV/0!</v>
      </c>
      <c r="HT824" s="57" t="e">
        <f t="shared" si="2374"/>
        <v>#DIV/0!</v>
      </c>
      <c r="HU824" s="57" t="e">
        <f t="shared" si="2375"/>
        <v>#DIV/0!</v>
      </c>
      <c r="HV824" s="57" t="e">
        <f t="shared" si="2376"/>
        <v>#DIV/0!</v>
      </c>
      <c r="HW824" s="57" t="e">
        <f t="shared" si="2377"/>
        <v>#DIV/0!</v>
      </c>
      <c r="HX824" s="57"/>
      <c r="HY824" s="57" t="e">
        <f t="shared" si="2378"/>
        <v>#DIV/0!</v>
      </c>
      <c r="HZ824" s="57" t="e">
        <f t="shared" si="2379"/>
        <v>#DIV/0!</v>
      </c>
      <c r="IA824" s="57"/>
      <c r="IB824" s="61">
        <f t="shared" si="2380"/>
        <v>0</v>
      </c>
      <c r="IC824" s="57" t="str">
        <f t="shared" si="2381"/>
        <v/>
      </c>
      <c r="ID824" s="42"/>
      <c r="IE824" s="2" t="str">
        <f t="shared" si="2382"/>
        <v/>
      </c>
      <c r="IF824" s="60" t="e">
        <f t="shared" si="2383"/>
        <v>#DIV/0!</v>
      </c>
      <c r="IG824" s="60" t="str">
        <f t="shared" si="2384"/>
        <v/>
      </c>
      <c r="IH824" s="60" t="str">
        <f t="shared" si="2385"/>
        <v>zinco-</v>
      </c>
      <c r="II824" s="60" t="str">
        <f t="shared" si="2386"/>
        <v>mangano-</v>
      </c>
      <c r="IJ824" s="60" t="e">
        <f t="shared" si="2387"/>
        <v>#DIV/0!</v>
      </c>
      <c r="IK824" s="60" t="e">
        <f t="shared" si="2388"/>
        <v>#DIV/0!</v>
      </c>
      <c r="IL824" s="60" t="e">
        <f t="shared" si="2389"/>
        <v>#DIV/0!</v>
      </c>
      <c r="IM824" s="60" t="e">
        <f t="shared" si="2390"/>
        <v>#DIV/0!</v>
      </c>
      <c r="IN824" s="60" t="str">
        <f t="shared" si="2391"/>
        <v/>
      </c>
      <c r="IO824" s="60" t="str">
        <f t="shared" si="2392"/>
        <v/>
      </c>
      <c r="IP824" s="57"/>
      <c r="IQ824" s="57" t="str">
        <f t="shared" si="2393"/>
        <v>ERROR!!</v>
      </c>
    </row>
    <row r="825" spans="24:251">
      <c r="X825" s="29">
        <f t="shared" si="2249"/>
        <v>0</v>
      </c>
      <c r="Y825" s="29">
        <f t="shared" si="2250"/>
        <v>0</v>
      </c>
      <c r="Z825" s="29" t="e">
        <f t="shared" si="2251"/>
        <v>#DIV/0!</v>
      </c>
      <c r="AA825" s="29" t="e">
        <f t="shared" si="2252"/>
        <v>#DIV/0!</v>
      </c>
      <c r="AB825" s="29" t="e">
        <f t="shared" si="2253"/>
        <v>#DIV/0!</v>
      </c>
      <c r="AC825" s="29" t="e">
        <f t="shared" si="2254"/>
        <v>#DIV/0!</v>
      </c>
      <c r="AF825" s="23">
        <v>60.084299999999999</v>
      </c>
      <c r="AG825" s="23">
        <v>79.878799999999998</v>
      </c>
      <c r="AH825" s="23">
        <v>101.96120000000001</v>
      </c>
      <c r="AI825" s="23">
        <v>151.99039999999999</v>
      </c>
      <c r="AJ825" s="23">
        <v>159.69</v>
      </c>
      <c r="AK825" s="23">
        <v>71.846400000000003</v>
      </c>
      <c r="AL825" s="23">
        <v>70.9375</v>
      </c>
      <c r="AM825" s="23">
        <v>40.304400000000001</v>
      </c>
      <c r="AN825" s="23">
        <v>56.077399999999997</v>
      </c>
      <c r="AO825" s="23">
        <v>61.978999999999999</v>
      </c>
      <c r="AP825" s="23">
        <v>94.195999999999998</v>
      </c>
      <c r="AQ825" s="23">
        <v>18.998000000000001</v>
      </c>
      <c r="AR825" s="23">
        <v>35.450000000000003</v>
      </c>
      <c r="AS825" s="23">
        <v>29.88</v>
      </c>
      <c r="AT825" s="23">
        <v>74.691999999999993</v>
      </c>
      <c r="AU825" s="23">
        <v>81.39</v>
      </c>
      <c r="AX825" s="54">
        <f t="shared" si="2255"/>
        <v>0</v>
      </c>
      <c r="AY825" s="54">
        <f t="shared" si="2256"/>
        <v>0</v>
      </c>
      <c r="AZ825" s="54">
        <f t="shared" si="2257"/>
        <v>0</v>
      </c>
      <c r="BA825" s="54">
        <f t="shared" si="2258"/>
        <v>0</v>
      </c>
      <c r="BB825" s="54">
        <f t="shared" si="2259"/>
        <v>0</v>
      </c>
      <c r="BC825" s="54">
        <f t="shared" si="2260"/>
        <v>0</v>
      </c>
      <c r="BD825" s="54">
        <f t="shared" si="2261"/>
        <v>0</v>
      </c>
      <c r="BE825" s="54">
        <f t="shared" si="2262"/>
        <v>0</v>
      </c>
      <c r="BF825" s="54">
        <f t="shared" si="2263"/>
        <v>0</v>
      </c>
      <c r="BG825" s="54">
        <f t="shared" si="2264"/>
        <v>0</v>
      </c>
      <c r="BH825" s="54">
        <f t="shared" si="2265"/>
        <v>0</v>
      </c>
      <c r="BI825" s="54">
        <f t="shared" si="2266"/>
        <v>0</v>
      </c>
      <c r="BJ825" s="54">
        <f t="shared" si="2267"/>
        <v>0</v>
      </c>
      <c r="BK825" s="54">
        <f t="shared" si="2268"/>
        <v>0</v>
      </c>
      <c r="BL825" s="54">
        <f t="shared" si="2269"/>
        <v>0</v>
      </c>
      <c r="BM825" s="42"/>
      <c r="BO825" s="54">
        <f>'Norm-coeff'!$C$2+$AX825*'Norm-coeff'!$D$2+$AY825*'Norm-coeff'!$E$2+$AZ825*'Norm-coeff'!$F$2+$BA825*'Norm-coeff'!$G$2+$BB825*'Norm-coeff'!$H$2+$BC825*'Norm-coeff'!$I$2+$BD825*'Norm-coeff'!$J$2+$BE825*'Norm-coeff'!$K$2+$BF825*'Norm-coeff'!$L$2+$BG825*'Norm-coeff'!$M$2+$BH825*'Norm-coeff'!$N$2+$BI825*'Norm-coeff'!$O$2</f>
        <v>5.4045421474420303</v>
      </c>
      <c r="BP825" s="54">
        <f>'Norm-coeff'!$C$3+$AX825*'Norm-coeff'!$D$3+$AY825*'Norm-coeff'!$E$3+$AZ825*'Norm-coeff'!$F$3+$BA825*'Norm-coeff'!$G$3+$BB825*'Norm-coeff'!$H$3+$BC825*'Norm-coeff'!$I$3+$BD825*'Norm-coeff'!$J$3+$BE825*'Norm-coeff'!$K$3+$BF825*'Norm-coeff'!$L$3+$BG825*'Norm-coeff'!$M$3+$BH825*'Norm-coeff'!$N$3+$BI825*'Norm-coeff'!$O$3</f>
        <v>3.15319116612705</v>
      </c>
      <c r="BQ825" s="54">
        <f>'Norm-coeff'!$C$4+$AX825*'Norm-coeff'!$D$4+$AY825*'Norm-coeff'!$E$4+$AZ825*'Norm-coeff'!$F$4+$BA825*'Norm-coeff'!$G$4+$BB825*'Norm-coeff'!$H$4+$BC825*'Norm-coeff'!$I$4+$BD825*'Norm-coeff'!$J$4+$BE825*'Norm-coeff'!$K$4+$BF825*'Norm-coeff'!$L$4+$BG825*'Norm-coeff'!$M$4+$BH825*'Norm-coeff'!$N$4+$BI825*'Norm-coeff'!$O$4</f>
        <v>1.42115649462768</v>
      </c>
      <c r="BR825" s="54">
        <f>'Norm-coeff'!$C$5+$AX825*'Norm-coeff'!$D$5+$AY825*'Norm-coeff'!$E$5+$AZ825*'Norm-coeff'!$F$5+$BA825*'Norm-coeff'!$G$5+$BB825*'Norm-coeff'!$H$5+$BC825*'Norm-coeff'!$I$5+$BD825*'Norm-coeff'!$J$5+$BE825*'Norm-coeff'!$K$5+$BF825*'Norm-coeff'!$L$5+$BG825*'Norm-coeff'!$M$5+$BH825*'Norm-coeff'!$N$5+$BI825*'Norm-coeff'!$O$5</f>
        <v>1.0553329241296201</v>
      </c>
      <c r="BS825" s="54">
        <f>'Norm-coeff'!$C$6+$AX825*'Norm-coeff'!$D$6+$AY825*'Norm-coeff'!$E$6+$AZ825*'Norm-coeff'!$F$6+$BA825*'Norm-coeff'!$G$6+$BB825*'Norm-coeff'!$H$6+$BC825*'Norm-coeff'!$I$6+$BD825*'Norm-coeff'!$J$6+$BE825*'Norm-coeff'!$K$6+$BF825*'Norm-coeff'!$L$6+$BG825*'Norm-coeff'!$M$6+$BH825*'Norm-coeff'!$N$6+$BI825*'Norm-coeff'!$O$6</f>
        <v>-1.48700885495103E-2</v>
      </c>
      <c r="BT825" s="54">
        <f>'Norm-coeff'!$C$7+$AX825*'Norm-coeff'!$D$7+$AY825*'Norm-coeff'!$E$7+$AZ825*'Norm-coeff'!$F$7+$BA825*'Norm-coeff'!$G$7+$BB825*'Norm-coeff'!$H$7+$BC825*'Norm-coeff'!$I$7+$BD825*'Norm-coeff'!$J$7+$BE825*'Norm-coeff'!$K$7+$BF825*'Norm-coeff'!$L$7+$BG825*'Norm-coeff'!$M$7+$BH825*'Norm-coeff'!$N$7+$BI825*'Norm-coeff'!$O$7</f>
        <v>2.0907583608832998</v>
      </c>
      <c r="BU825" s="54">
        <f>'Norm-coeff'!$C$8+$AX825*'Norm-coeff'!$D$8+$AY825*'Norm-coeff'!$E$8+$AZ825*'Norm-coeff'!$F$8+$BA825*'Norm-coeff'!$G$8+$BB825*'Norm-coeff'!$H$8+$BC825*'Norm-coeff'!$I$8+$BD825*'Norm-coeff'!$J$8+$BE825*'Norm-coeff'!$K$8+$BF825*'Norm-coeff'!$L$8+$BG825*'Norm-coeff'!$M$8+$BH825*'Norm-coeff'!$N$8+$BI825*'Norm-coeff'!$O$8</f>
        <v>0.65894159836244504</v>
      </c>
      <c r="BV825" s="54">
        <f>'Norm-coeff'!$C$9+$AX825*'Norm-coeff'!$D$9+$AY825*'Norm-coeff'!$E$9+$AZ825*'Norm-coeff'!$F$9+$BA825*'Norm-coeff'!$G$9+$BB825*'Norm-coeff'!$H$9+$BC825*'Norm-coeff'!$I$9+$BD825*'Norm-coeff'!$J$9+$BE825*'Norm-coeff'!$K$9+$BF825*'Norm-coeff'!$L$9+$BG825*'Norm-coeff'!$M$9+$BH825*'Norm-coeff'!$N$9+$BI825*'Norm-coeff'!$O$9</f>
        <v>1.48961085014701</v>
      </c>
      <c r="BW825" s="54">
        <f>'Norm-coeff'!$C$10+$AX825*'Norm-coeff'!$D$10+$AY825*'Norm-coeff'!$E$10+$AZ825*'Norm-coeff'!$F$10+$BA825*'Norm-coeff'!$G$10+$BB825*'Norm-coeff'!$H$10+$BC825*'Norm-coeff'!$I$10+$BD825*'Norm-coeff'!$J$10+$BE825*'Norm-coeff'!$K$10+$BF825*'Norm-coeff'!$L$10+$BG825*'Norm-coeff'!$M$10+$BH825*'Norm-coeff'!$N$10+$BI825*'Norm-coeff'!$O$10</f>
        <v>1.42058735749591</v>
      </c>
      <c r="BX825" s="54">
        <f>'Norm-coeff'!$C$11+$AX825*'Norm-coeff'!$D$11+$AY825*'Norm-coeff'!$E$11+$AZ825*'Norm-coeff'!$F$11+$BA825*'Norm-coeff'!$G$11+$BB825*'Norm-coeff'!$H$11+$BC825*'Norm-coeff'!$I$11+$BD825*'Norm-coeff'!$J$11+$BE825*'Norm-coeff'!$K$11+$BF825*'Norm-coeff'!$L$11+$BG825*'Norm-coeff'!$M$11+$BH825*'Norm-coeff'!$N$11+$BI825*'Norm-coeff'!$O$11</f>
        <v>0.221233014421479</v>
      </c>
      <c r="BY825" s="54">
        <f>'Norm-coeff'!$C$12+$AX825*'Norm-coeff'!$D$12+$AY825*'Norm-coeff'!$E$12+$AZ825*'Norm-coeff'!$F$12+$BA825*'Norm-coeff'!$G$12+$BB825*'Norm-coeff'!$H$12+$BC825*'Norm-coeff'!$I$12+$BD825*'Norm-coeff'!$J$12+$BE825*'Norm-coeff'!$K$12+$BF825*'Norm-coeff'!$L$12+$BG825*'Norm-coeff'!$M$12+$BH825*'Norm-coeff'!$N$12+$BI825*'Norm-coeff'!$O$12</f>
        <v>0.283527502056037</v>
      </c>
      <c r="BZ825" s="54">
        <f>'Norm-coeff'!$C$13+$AX825*'Norm-coeff'!$D$13+$AY825*'Norm-coeff'!$E$13+$AZ825*'Norm-coeff'!$F$13+$BA825*'Norm-coeff'!$G$13+$BB825*'Norm-coeff'!$H$13+$BC825*'Norm-coeff'!$I$13+$BD825*'Norm-coeff'!$J$13+$BE825*'Norm-coeff'!$K$13+$BF825*'Norm-coeff'!$L$13+$BG825*'Norm-coeff'!$M$13+$BH825*'Norm-coeff'!$N$13+$BI825*'Norm-coeff'!$O$13</f>
        <v>-4.1864930554451202E-2</v>
      </c>
      <c r="CA825" s="54">
        <f>'Norm-coeff'!$C$14+$AX825*'Norm-coeff'!$D$14+$AY825*'Norm-coeff'!$E$14+$AZ825*'Norm-coeff'!$F$14+$BA825*'Norm-coeff'!$G$14+$BB825*'Norm-coeff'!$H$14+$BC825*'Norm-coeff'!$I$14+$BD825*'Norm-coeff'!$J$14+$BE825*'Norm-coeff'!$K$14+$BF825*'Norm-coeff'!$L$14+$BG825*'Norm-coeff'!$M$14+$BH825*'Norm-coeff'!$N$14+$BI825*'Norm-coeff'!$O$14</f>
        <v>4.2526983164477103</v>
      </c>
      <c r="CC825" s="54">
        <f t="shared" si="2394"/>
        <v>0</v>
      </c>
      <c r="CG825" s="54">
        <f t="shared" si="2270"/>
        <v>0</v>
      </c>
      <c r="CH825" s="54">
        <f t="shared" si="2248"/>
        <v>0</v>
      </c>
      <c r="CI825" s="54">
        <f t="shared" si="2271"/>
        <v>0</v>
      </c>
      <c r="CJ825" s="56">
        <f t="shared" si="2272"/>
        <v>0</v>
      </c>
      <c r="CK825" s="54">
        <f t="shared" si="2273"/>
        <v>0</v>
      </c>
      <c r="CL825" s="54">
        <f t="shared" si="2274"/>
        <v>0</v>
      </c>
      <c r="CM825" s="54">
        <f t="shared" si="2275"/>
        <v>0</v>
      </c>
      <c r="CN825" s="54">
        <f t="shared" si="2276"/>
        <v>0</v>
      </c>
      <c r="CO825" s="54">
        <f t="shared" si="2277"/>
        <v>0</v>
      </c>
      <c r="CP825" s="54">
        <f t="shared" si="2278"/>
        <v>0</v>
      </c>
      <c r="CQ825" s="54">
        <f t="shared" si="2279"/>
        <v>0</v>
      </c>
      <c r="CR825" s="54">
        <f t="shared" si="2280"/>
        <v>0</v>
      </c>
      <c r="CS825" s="54">
        <f t="shared" si="2281"/>
        <v>0</v>
      </c>
      <c r="CU825" s="54">
        <f t="shared" si="2282"/>
        <v>0</v>
      </c>
      <c r="CV825" s="54">
        <f t="shared" si="2283"/>
        <v>0</v>
      </c>
      <c r="CW825" s="54">
        <f t="shared" si="2284"/>
        <v>0</v>
      </c>
      <c r="CX825" s="54">
        <f t="shared" si="2285"/>
        <v>0</v>
      </c>
      <c r="CZ825" s="54">
        <f t="shared" si="2286"/>
        <v>0</v>
      </c>
      <c r="DA825" s="54">
        <f t="shared" si="2287"/>
        <v>0</v>
      </c>
      <c r="DB825" s="54">
        <f t="shared" si="2288"/>
        <v>0</v>
      </c>
      <c r="DC825" s="54">
        <f t="shared" si="2289"/>
        <v>0</v>
      </c>
      <c r="DD825" s="54">
        <f t="shared" si="2290"/>
        <v>0</v>
      </c>
      <c r="DE825" s="54">
        <f t="shared" si="2291"/>
        <v>0</v>
      </c>
      <c r="DF825" s="54">
        <f t="shared" si="2292"/>
        <v>0</v>
      </c>
      <c r="DG825" s="54">
        <f t="shared" si="2293"/>
        <v>2</v>
      </c>
      <c r="DH825" s="71">
        <f t="shared" si="2294"/>
        <v>0</v>
      </c>
      <c r="DI825" s="71">
        <f t="shared" si="2295"/>
        <v>0</v>
      </c>
      <c r="DJ825" s="54">
        <f t="shared" si="2296"/>
        <v>0</v>
      </c>
      <c r="DK825" s="54">
        <f t="shared" si="2297"/>
        <v>2</v>
      </c>
      <c r="DL825" s="4">
        <f t="shared" si="2222"/>
        <v>0</v>
      </c>
      <c r="DM825" s="3">
        <f t="shared" si="2298"/>
        <v>0</v>
      </c>
      <c r="DN825" s="3">
        <f t="shared" si="2299"/>
        <v>0</v>
      </c>
      <c r="DO825" s="4" t="e">
        <f t="shared" si="2300"/>
        <v>#DIV/0!</v>
      </c>
      <c r="DP825" s="57"/>
      <c r="DQ825" s="57"/>
      <c r="DR825" s="56">
        <f t="shared" si="2223"/>
        <v>2</v>
      </c>
      <c r="DS825" s="56">
        <f t="shared" si="2224"/>
        <v>0</v>
      </c>
      <c r="DT825" s="38">
        <f t="shared" si="2225"/>
        <v>0</v>
      </c>
      <c r="DU825" s="38">
        <f t="shared" si="2301"/>
        <v>2</v>
      </c>
      <c r="DV825" s="38">
        <f t="shared" si="2226"/>
        <v>0</v>
      </c>
      <c r="DW825" s="39">
        <f t="shared" si="2227"/>
        <v>0</v>
      </c>
      <c r="DX825" s="39">
        <f t="shared" si="2228"/>
        <v>0</v>
      </c>
      <c r="DY825" s="39">
        <f t="shared" si="2229"/>
        <v>0</v>
      </c>
      <c r="DZ825" s="39">
        <f t="shared" si="2230"/>
        <v>0</v>
      </c>
      <c r="EA825" s="39">
        <f t="shared" si="2231"/>
        <v>0</v>
      </c>
      <c r="EB825" s="37" t="e">
        <f t="shared" si="2302"/>
        <v>#DIV/0!</v>
      </c>
      <c r="EC825" s="37" t="e">
        <f t="shared" si="2303"/>
        <v>#DIV/0!</v>
      </c>
      <c r="ED825" s="37" t="e">
        <f t="shared" si="2304"/>
        <v>#DIV/0!</v>
      </c>
      <c r="EE825" s="37" t="e">
        <f t="shared" si="2305"/>
        <v>#DIV/0!</v>
      </c>
      <c r="EF825" s="39" t="e">
        <f t="shared" si="2306"/>
        <v>#DIV/0!</v>
      </c>
      <c r="EG825" s="37" t="e">
        <f t="shared" si="2307"/>
        <v>#DIV/0!</v>
      </c>
      <c r="EH825" s="37" t="e">
        <f t="shared" si="2308"/>
        <v>#DIV/0!</v>
      </c>
      <c r="EI825" s="11" t="b">
        <f t="shared" si="2309"/>
        <v>1</v>
      </c>
      <c r="EJ825" s="11" t="b">
        <f t="shared" si="2310"/>
        <v>0</v>
      </c>
      <c r="EK825" s="39" t="e">
        <f t="shared" si="2311"/>
        <v>#DIV/0!</v>
      </c>
      <c r="EL825" s="39" t="e">
        <f t="shared" si="2312"/>
        <v>#DIV/0!</v>
      </c>
      <c r="EM825" s="39" t="e">
        <f t="shared" si="2313"/>
        <v>#DIV/0!</v>
      </c>
      <c r="EN825" s="39" t="e">
        <f t="shared" si="2314"/>
        <v>#DIV/0!</v>
      </c>
      <c r="EO825" s="39" t="e">
        <f t="shared" si="2315"/>
        <v>#DIV/0!</v>
      </c>
      <c r="EP825" s="39" t="e">
        <f t="shared" si="2316"/>
        <v>#DIV/0!</v>
      </c>
      <c r="EQ825" s="39" t="e">
        <f t="shared" si="2317"/>
        <v>#DIV/0!</v>
      </c>
      <c r="ER825" s="39" t="e">
        <f t="shared" si="2318"/>
        <v>#DIV/0!</v>
      </c>
      <c r="ES825" s="58" t="str">
        <f t="shared" si="2319"/>
        <v>(OH,F,Cl)-dominate amphibole</v>
      </c>
      <c r="ET825" s="58" t="e">
        <f t="shared" si="2320"/>
        <v>#N/A</v>
      </c>
      <c r="EU825" s="56">
        <f t="shared" si="2232"/>
        <v>0</v>
      </c>
      <c r="EV825" s="56">
        <f t="shared" si="2233"/>
        <v>0</v>
      </c>
      <c r="EW825" s="56">
        <f t="shared" si="2234"/>
        <v>0</v>
      </c>
      <c r="EX825" s="56">
        <f t="shared" si="2235"/>
        <v>0</v>
      </c>
      <c r="EY825" s="56">
        <f t="shared" si="2236"/>
        <v>0</v>
      </c>
      <c r="EZ825" s="56">
        <f t="shared" si="2237"/>
        <v>0</v>
      </c>
      <c r="FA825" s="39">
        <f t="shared" si="2238"/>
        <v>0</v>
      </c>
      <c r="FB825" s="39">
        <f t="shared" si="2239"/>
        <v>0</v>
      </c>
      <c r="FC825" s="54">
        <f t="shared" si="2240"/>
        <v>0</v>
      </c>
      <c r="FD825" s="54">
        <f t="shared" si="2241"/>
        <v>0</v>
      </c>
      <c r="FE825" s="39">
        <f t="shared" si="2242"/>
        <v>0</v>
      </c>
      <c r="FF825" s="54">
        <f t="shared" si="2243"/>
        <v>0</v>
      </c>
      <c r="FG825" s="39">
        <f t="shared" si="2244"/>
        <v>0</v>
      </c>
      <c r="FH825" s="39">
        <f t="shared" si="2321"/>
        <v>0</v>
      </c>
      <c r="FI825" s="39">
        <f t="shared" si="2322"/>
        <v>0</v>
      </c>
      <c r="FJ825" s="39">
        <f t="shared" si="2323"/>
        <v>0</v>
      </c>
      <c r="FK825" s="39" t="e">
        <f t="shared" si="2324"/>
        <v>#DIV/0!</v>
      </c>
      <c r="FL825" s="39" t="e">
        <f t="shared" si="2325"/>
        <v>#DIV/0!</v>
      </c>
      <c r="FM825" s="39" t="e">
        <f t="shared" si="2326"/>
        <v>#DIV/0!</v>
      </c>
      <c r="FN825" s="39">
        <f t="shared" si="2327"/>
        <v>1</v>
      </c>
      <c r="FO825" s="39">
        <f t="shared" si="2245"/>
        <v>0</v>
      </c>
      <c r="FP825" s="39">
        <f t="shared" si="2246"/>
        <v>0</v>
      </c>
      <c r="FQ825" s="39">
        <f t="shared" si="2247"/>
        <v>0</v>
      </c>
      <c r="FR825" s="39">
        <f t="shared" si="2328"/>
        <v>0</v>
      </c>
      <c r="FS825" s="39">
        <f t="shared" si="2329"/>
        <v>0</v>
      </c>
      <c r="FU825" s="39" t="e">
        <f t="shared" si="2330"/>
        <v>#DIV/0!</v>
      </c>
      <c r="FV825" s="39" t="e">
        <f t="shared" si="2331"/>
        <v>#DIV/0!</v>
      </c>
      <c r="FW825" s="39" t="e">
        <f t="shared" si="2332"/>
        <v>#DIV/0!</v>
      </c>
      <c r="FY825" s="39" t="e">
        <f t="shared" si="2333"/>
        <v>#DIV/0!</v>
      </c>
      <c r="FZ825" s="39" t="e">
        <f t="shared" si="2334"/>
        <v>#DIV/0!</v>
      </c>
      <c r="GA825" s="39" t="e">
        <f t="shared" si="2335"/>
        <v>#DIV/0!</v>
      </c>
      <c r="GB825" s="39" t="e">
        <f t="shared" si="2336"/>
        <v>#DIV/0!</v>
      </c>
      <c r="GC825" s="39" t="e">
        <f t="shared" si="2337"/>
        <v>#DIV/0!</v>
      </c>
      <c r="GD825" s="39" t="e">
        <f t="shared" si="2338"/>
        <v>#DIV/0!</v>
      </c>
      <c r="GE825" s="39" t="e">
        <f t="shared" si="2339"/>
        <v>#DIV/0!</v>
      </c>
      <c r="GF825" s="39" t="e">
        <f t="shared" si="2340"/>
        <v>#DIV/0!</v>
      </c>
      <c r="GG825" s="39" t="e">
        <f t="shared" si="2341"/>
        <v>#DIV/0!</v>
      </c>
      <c r="GH825" s="39" t="e">
        <f t="shared" si="2342"/>
        <v>#DIV/0!</v>
      </c>
      <c r="GI825" s="39"/>
      <c r="GJ825" s="39" t="e">
        <f t="shared" si="2343"/>
        <v>#DIV/0!</v>
      </c>
      <c r="GK825" s="39" t="e">
        <f t="shared" si="2344"/>
        <v>#DIV/0!</v>
      </c>
      <c r="GL825" s="39" t="e">
        <f t="shared" si="2345"/>
        <v>#DIV/0!</v>
      </c>
      <c r="GM825" s="39" t="e">
        <f t="shared" si="2346"/>
        <v>#DIV/0!</v>
      </c>
      <c r="GN825" s="39" t="e">
        <f t="shared" si="2347"/>
        <v>#DIV/0!</v>
      </c>
      <c r="GO825" s="57"/>
      <c r="GP825" s="57" t="e">
        <f t="shared" si="2348"/>
        <v>#DIV/0!</v>
      </c>
      <c r="GQ825" s="59" t="e">
        <f t="shared" si="2349"/>
        <v>#DIV/0!</v>
      </c>
      <c r="GR825" s="41" t="e">
        <f t="shared" si="2350"/>
        <v>#DIV/0!</v>
      </c>
      <c r="GS825" s="57" t="e">
        <f t="shared" si="2351"/>
        <v>#DIV/0!</v>
      </c>
      <c r="GT825" s="57" t="e">
        <f t="shared" si="2352"/>
        <v>#DIV/0!</v>
      </c>
      <c r="GU825" s="57" t="e">
        <f t="shared" si="2353"/>
        <v>#DIV/0!</v>
      </c>
      <c r="GV825" s="57"/>
      <c r="GW825" s="42" t="e">
        <f t="shared" si="2354"/>
        <v>#DIV/0!</v>
      </c>
      <c r="GX825" s="42" t="e">
        <f t="shared" si="2355"/>
        <v>#DIV/0!</v>
      </c>
      <c r="GY825" s="42" t="e">
        <f t="shared" si="2356"/>
        <v>#DIV/0!</v>
      </c>
      <c r="GZ825" s="57"/>
      <c r="HA825" s="2" t="e">
        <f t="shared" si="2357"/>
        <v>#DIV/0!</v>
      </c>
      <c r="HB825" s="2" t="e">
        <f t="shared" si="2358"/>
        <v>#DIV/0!</v>
      </c>
      <c r="HC825" s="2" t="e">
        <f t="shared" si="2359"/>
        <v>#DIV/0!</v>
      </c>
      <c r="HD825" s="2" t="e">
        <f t="shared" si="2360"/>
        <v>#DIV/0!</v>
      </c>
      <c r="HE825" s="2" t="e">
        <f t="shared" si="2361"/>
        <v>#DIV/0!</v>
      </c>
      <c r="HF825" s="2" t="e">
        <f t="shared" si="2362"/>
        <v>#DIV/0!</v>
      </c>
      <c r="HG825" s="2" t="e">
        <f t="shared" si="2363"/>
        <v>#DIV/0!</v>
      </c>
      <c r="HH825" s="2" t="e">
        <f t="shared" si="2364"/>
        <v>#DIV/0!</v>
      </c>
      <c r="HI825" s="2" t="e">
        <f t="shared" si="2365"/>
        <v>#DIV/0!</v>
      </c>
      <c r="HJ825" s="11" t="e">
        <f t="shared" si="2366"/>
        <v>#DIV/0!</v>
      </c>
      <c r="HK825" s="60" t="e">
        <f t="shared" si="2367"/>
        <v>#DIV/0!</v>
      </c>
      <c r="HL825" s="57"/>
      <c r="HM825" s="57" t="e">
        <f t="shared" si="2368"/>
        <v>#DIV/0!</v>
      </c>
      <c r="HN825" s="57" t="e">
        <f t="shared" si="2369"/>
        <v>#DIV/0!</v>
      </c>
      <c r="HO825" s="57" t="e">
        <f t="shared" si="2370"/>
        <v>#DIV/0!</v>
      </c>
      <c r="HP825" s="57" t="e">
        <f t="shared" si="2371"/>
        <v>#DIV/0!</v>
      </c>
      <c r="HQ825" s="57" t="e">
        <f t="shared" si="2372"/>
        <v>#DIV/0!</v>
      </c>
      <c r="HR825" s="57"/>
      <c r="HS825" s="57" t="e">
        <f t="shared" si="2373"/>
        <v>#DIV/0!</v>
      </c>
      <c r="HT825" s="57" t="e">
        <f t="shared" si="2374"/>
        <v>#DIV/0!</v>
      </c>
      <c r="HU825" s="57" t="e">
        <f t="shared" si="2375"/>
        <v>#DIV/0!</v>
      </c>
      <c r="HV825" s="57" t="e">
        <f t="shared" si="2376"/>
        <v>#DIV/0!</v>
      </c>
      <c r="HW825" s="57" t="e">
        <f t="shared" si="2377"/>
        <v>#DIV/0!</v>
      </c>
      <c r="HX825" s="57"/>
      <c r="HY825" s="57" t="e">
        <f t="shared" si="2378"/>
        <v>#DIV/0!</v>
      </c>
      <c r="HZ825" s="57" t="e">
        <f t="shared" si="2379"/>
        <v>#DIV/0!</v>
      </c>
      <c r="IA825" s="57"/>
      <c r="IB825" s="61">
        <f t="shared" si="2380"/>
        <v>0</v>
      </c>
      <c r="IC825" s="57" t="str">
        <f t="shared" si="2381"/>
        <v/>
      </c>
      <c r="ID825" s="42"/>
      <c r="IE825" s="2" t="str">
        <f t="shared" si="2382"/>
        <v/>
      </c>
      <c r="IF825" s="60" t="e">
        <f t="shared" si="2383"/>
        <v>#DIV/0!</v>
      </c>
      <c r="IG825" s="60" t="str">
        <f t="shared" si="2384"/>
        <v/>
      </c>
      <c r="IH825" s="60" t="str">
        <f t="shared" si="2385"/>
        <v>zinco-</v>
      </c>
      <c r="II825" s="60" t="str">
        <f t="shared" si="2386"/>
        <v>mangano-</v>
      </c>
      <c r="IJ825" s="60" t="e">
        <f t="shared" si="2387"/>
        <v>#DIV/0!</v>
      </c>
      <c r="IK825" s="60" t="e">
        <f t="shared" si="2388"/>
        <v>#DIV/0!</v>
      </c>
      <c r="IL825" s="60" t="e">
        <f t="shared" si="2389"/>
        <v>#DIV/0!</v>
      </c>
      <c r="IM825" s="60" t="e">
        <f t="shared" si="2390"/>
        <v>#DIV/0!</v>
      </c>
      <c r="IN825" s="60" t="str">
        <f t="shared" si="2391"/>
        <v/>
      </c>
      <c r="IO825" s="60" t="str">
        <f t="shared" si="2392"/>
        <v/>
      </c>
      <c r="IP825" s="57"/>
      <c r="IQ825" s="57" t="str">
        <f t="shared" si="2393"/>
        <v>ERROR!!</v>
      </c>
    </row>
    <row r="826" spans="24:251">
      <c r="X826" s="29">
        <f t="shared" si="2249"/>
        <v>0</v>
      </c>
      <c r="Y826" s="29">
        <f t="shared" si="2250"/>
        <v>0</v>
      </c>
      <c r="Z826" s="29" t="e">
        <f t="shared" si="2251"/>
        <v>#DIV/0!</v>
      </c>
      <c r="AA826" s="29" t="e">
        <f t="shared" si="2252"/>
        <v>#DIV/0!</v>
      </c>
      <c r="AB826" s="29" t="e">
        <f t="shared" si="2253"/>
        <v>#DIV/0!</v>
      </c>
      <c r="AC826" s="29" t="e">
        <f t="shared" si="2254"/>
        <v>#DIV/0!</v>
      </c>
      <c r="AF826" s="23">
        <v>60.084299999999999</v>
      </c>
      <c r="AG826" s="23">
        <v>79.878799999999998</v>
      </c>
      <c r="AH826" s="23">
        <v>101.96120000000001</v>
      </c>
      <c r="AI826" s="23">
        <v>151.99039999999999</v>
      </c>
      <c r="AJ826" s="23">
        <v>159.69</v>
      </c>
      <c r="AK826" s="23">
        <v>71.846400000000003</v>
      </c>
      <c r="AL826" s="23">
        <v>70.9375</v>
      </c>
      <c r="AM826" s="23">
        <v>40.304400000000001</v>
      </c>
      <c r="AN826" s="23">
        <v>56.077399999999997</v>
      </c>
      <c r="AO826" s="23">
        <v>61.978999999999999</v>
      </c>
      <c r="AP826" s="23">
        <v>94.195999999999998</v>
      </c>
      <c r="AQ826" s="23">
        <v>18.998000000000001</v>
      </c>
      <c r="AR826" s="23">
        <v>35.450000000000003</v>
      </c>
      <c r="AS826" s="23">
        <v>29.88</v>
      </c>
      <c r="AT826" s="23">
        <v>74.691999999999993</v>
      </c>
      <c r="AU826" s="23">
        <v>81.39</v>
      </c>
      <c r="AX826" s="54">
        <f t="shared" si="2255"/>
        <v>0</v>
      </c>
      <c r="AY826" s="54">
        <f t="shared" si="2256"/>
        <v>0</v>
      </c>
      <c r="AZ826" s="54">
        <f t="shared" si="2257"/>
        <v>0</v>
      </c>
      <c r="BA826" s="54">
        <f t="shared" si="2258"/>
        <v>0</v>
      </c>
      <c r="BB826" s="54">
        <f t="shared" si="2259"/>
        <v>0</v>
      </c>
      <c r="BC826" s="54">
        <f t="shared" si="2260"/>
        <v>0</v>
      </c>
      <c r="BD826" s="54">
        <f t="shared" si="2261"/>
        <v>0</v>
      </c>
      <c r="BE826" s="54">
        <f t="shared" si="2262"/>
        <v>0</v>
      </c>
      <c r="BF826" s="54">
        <f t="shared" si="2263"/>
        <v>0</v>
      </c>
      <c r="BG826" s="54">
        <f t="shared" si="2264"/>
        <v>0</v>
      </c>
      <c r="BH826" s="54">
        <f t="shared" si="2265"/>
        <v>0</v>
      </c>
      <c r="BI826" s="54">
        <f t="shared" si="2266"/>
        <v>0</v>
      </c>
      <c r="BJ826" s="54">
        <f t="shared" si="2267"/>
        <v>0</v>
      </c>
      <c r="BK826" s="54">
        <f t="shared" si="2268"/>
        <v>0</v>
      </c>
      <c r="BL826" s="54">
        <f t="shared" si="2269"/>
        <v>0</v>
      </c>
      <c r="BM826" s="42"/>
      <c r="BO826" s="54">
        <f>'Norm-coeff'!$C$2+$AX826*'Norm-coeff'!$D$2+$AY826*'Norm-coeff'!$E$2+$AZ826*'Norm-coeff'!$F$2+$BA826*'Norm-coeff'!$G$2+$BB826*'Norm-coeff'!$H$2+$BC826*'Norm-coeff'!$I$2+$BD826*'Norm-coeff'!$J$2+$BE826*'Norm-coeff'!$K$2+$BF826*'Norm-coeff'!$L$2+$BG826*'Norm-coeff'!$M$2+$BH826*'Norm-coeff'!$N$2+$BI826*'Norm-coeff'!$O$2</f>
        <v>5.4045421474420303</v>
      </c>
      <c r="BP826" s="54">
        <f>'Norm-coeff'!$C$3+$AX826*'Norm-coeff'!$D$3+$AY826*'Norm-coeff'!$E$3+$AZ826*'Norm-coeff'!$F$3+$BA826*'Norm-coeff'!$G$3+$BB826*'Norm-coeff'!$H$3+$BC826*'Norm-coeff'!$I$3+$BD826*'Norm-coeff'!$J$3+$BE826*'Norm-coeff'!$K$3+$BF826*'Norm-coeff'!$L$3+$BG826*'Norm-coeff'!$M$3+$BH826*'Norm-coeff'!$N$3+$BI826*'Norm-coeff'!$O$3</f>
        <v>3.15319116612705</v>
      </c>
      <c r="BQ826" s="54">
        <f>'Norm-coeff'!$C$4+$AX826*'Norm-coeff'!$D$4+$AY826*'Norm-coeff'!$E$4+$AZ826*'Norm-coeff'!$F$4+$BA826*'Norm-coeff'!$G$4+$BB826*'Norm-coeff'!$H$4+$BC826*'Norm-coeff'!$I$4+$BD826*'Norm-coeff'!$J$4+$BE826*'Norm-coeff'!$K$4+$BF826*'Norm-coeff'!$L$4+$BG826*'Norm-coeff'!$M$4+$BH826*'Norm-coeff'!$N$4+$BI826*'Norm-coeff'!$O$4</f>
        <v>1.42115649462768</v>
      </c>
      <c r="BR826" s="54">
        <f>'Norm-coeff'!$C$5+$AX826*'Norm-coeff'!$D$5+$AY826*'Norm-coeff'!$E$5+$AZ826*'Norm-coeff'!$F$5+$BA826*'Norm-coeff'!$G$5+$BB826*'Norm-coeff'!$H$5+$BC826*'Norm-coeff'!$I$5+$BD826*'Norm-coeff'!$J$5+$BE826*'Norm-coeff'!$K$5+$BF826*'Norm-coeff'!$L$5+$BG826*'Norm-coeff'!$M$5+$BH826*'Norm-coeff'!$N$5+$BI826*'Norm-coeff'!$O$5</f>
        <v>1.0553329241296201</v>
      </c>
      <c r="BS826" s="54">
        <f>'Norm-coeff'!$C$6+$AX826*'Norm-coeff'!$D$6+$AY826*'Norm-coeff'!$E$6+$AZ826*'Norm-coeff'!$F$6+$BA826*'Norm-coeff'!$G$6+$BB826*'Norm-coeff'!$H$6+$BC826*'Norm-coeff'!$I$6+$BD826*'Norm-coeff'!$J$6+$BE826*'Norm-coeff'!$K$6+$BF826*'Norm-coeff'!$L$6+$BG826*'Norm-coeff'!$M$6+$BH826*'Norm-coeff'!$N$6+$BI826*'Norm-coeff'!$O$6</f>
        <v>-1.48700885495103E-2</v>
      </c>
      <c r="BT826" s="54">
        <f>'Norm-coeff'!$C$7+$AX826*'Norm-coeff'!$D$7+$AY826*'Norm-coeff'!$E$7+$AZ826*'Norm-coeff'!$F$7+$BA826*'Norm-coeff'!$G$7+$BB826*'Norm-coeff'!$H$7+$BC826*'Norm-coeff'!$I$7+$BD826*'Norm-coeff'!$J$7+$BE826*'Norm-coeff'!$K$7+$BF826*'Norm-coeff'!$L$7+$BG826*'Norm-coeff'!$M$7+$BH826*'Norm-coeff'!$N$7+$BI826*'Norm-coeff'!$O$7</f>
        <v>2.0907583608832998</v>
      </c>
      <c r="BU826" s="54">
        <f>'Norm-coeff'!$C$8+$AX826*'Norm-coeff'!$D$8+$AY826*'Norm-coeff'!$E$8+$AZ826*'Norm-coeff'!$F$8+$BA826*'Norm-coeff'!$G$8+$BB826*'Norm-coeff'!$H$8+$BC826*'Norm-coeff'!$I$8+$BD826*'Norm-coeff'!$J$8+$BE826*'Norm-coeff'!$K$8+$BF826*'Norm-coeff'!$L$8+$BG826*'Norm-coeff'!$M$8+$BH826*'Norm-coeff'!$N$8+$BI826*'Norm-coeff'!$O$8</f>
        <v>0.65894159836244504</v>
      </c>
      <c r="BV826" s="54">
        <f>'Norm-coeff'!$C$9+$AX826*'Norm-coeff'!$D$9+$AY826*'Norm-coeff'!$E$9+$AZ826*'Norm-coeff'!$F$9+$BA826*'Norm-coeff'!$G$9+$BB826*'Norm-coeff'!$H$9+$BC826*'Norm-coeff'!$I$9+$BD826*'Norm-coeff'!$J$9+$BE826*'Norm-coeff'!$K$9+$BF826*'Norm-coeff'!$L$9+$BG826*'Norm-coeff'!$M$9+$BH826*'Norm-coeff'!$N$9+$BI826*'Norm-coeff'!$O$9</f>
        <v>1.48961085014701</v>
      </c>
      <c r="BW826" s="54">
        <f>'Norm-coeff'!$C$10+$AX826*'Norm-coeff'!$D$10+$AY826*'Norm-coeff'!$E$10+$AZ826*'Norm-coeff'!$F$10+$BA826*'Norm-coeff'!$G$10+$BB826*'Norm-coeff'!$H$10+$BC826*'Norm-coeff'!$I$10+$BD826*'Norm-coeff'!$J$10+$BE826*'Norm-coeff'!$K$10+$BF826*'Norm-coeff'!$L$10+$BG826*'Norm-coeff'!$M$10+$BH826*'Norm-coeff'!$N$10+$BI826*'Norm-coeff'!$O$10</f>
        <v>1.42058735749591</v>
      </c>
      <c r="BX826" s="54">
        <f>'Norm-coeff'!$C$11+$AX826*'Norm-coeff'!$D$11+$AY826*'Norm-coeff'!$E$11+$AZ826*'Norm-coeff'!$F$11+$BA826*'Norm-coeff'!$G$11+$BB826*'Norm-coeff'!$H$11+$BC826*'Norm-coeff'!$I$11+$BD826*'Norm-coeff'!$J$11+$BE826*'Norm-coeff'!$K$11+$BF826*'Norm-coeff'!$L$11+$BG826*'Norm-coeff'!$M$11+$BH826*'Norm-coeff'!$N$11+$BI826*'Norm-coeff'!$O$11</f>
        <v>0.221233014421479</v>
      </c>
      <c r="BY826" s="54">
        <f>'Norm-coeff'!$C$12+$AX826*'Norm-coeff'!$D$12+$AY826*'Norm-coeff'!$E$12+$AZ826*'Norm-coeff'!$F$12+$BA826*'Norm-coeff'!$G$12+$BB826*'Norm-coeff'!$H$12+$BC826*'Norm-coeff'!$I$12+$BD826*'Norm-coeff'!$J$12+$BE826*'Norm-coeff'!$K$12+$BF826*'Norm-coeff'!$L$12+$BG826*'Norm-coeff'!$M$12+$BH826*'Norm-coeff'!$N$12+$BI826*'Norm-coeff'!$O$12</f>
        <v>0.283527502056037</v>
      </c>
      <c r="BZ826" s="54">
        <f>'Norm-coeff'!$C$13+$AX826*'Norm-coeff'!$D$13+$AY826*'Norm-coeff'!$E$13+$AZ826*'Norm-coeff'!$F$13+$BA826*'Norm-coeff'!$G$13+$BB826*'Norm-coeff'!$H$13+$BC826*'Norm-coeff'!$I$13+$BD826*'Norm-coeff'!$J$13+$BE826*'Norm-coeff'!$K$13+$BF826*'Norm-coeff'!$L$13+$BG826*'Norm-coeff'!$M$13+$BH826*'Norm-coeff'!$N$13+$BI826*'Norm-coeff'!$O$13</f>
        <v>-4.1864930554451202E-2</v>
      </c>
      <c r="CA826" s="54">
        <f>'Norm-coeff'!$C$14+$AX826*'Norm-coeff'!$D$14+$AY826*'Norm-coeff'!$E$14+$AZ826*'Norm-coeff'!$F$14+$BA826*'Norm-coeff'!$G$14+$BB826*'Norm-coeff'!$H$14+$BC826*'Norm-coeff'!$I$14+$BD826*'Norm-coeff'!$J$14+$BE826*'Norm-coeff'!$K$14+$BF826*'Norm-coeff'!$L$14+$BG826*'Norm-coeff'!$M$14+$BH826*'Norm-coeff'!$N$14+$BI826*'Norm-coeff'!$O$14</f>
        <v>4.2526983164477103</v>
      </c>
      <c r="CC826" s="54">
        <f t="shared" si="2394"/>
        <v>0</v>
      </c>
      <c r="CG826" s="54">
        <f t="shared" si="2270"/>
        <v>0</v>
      </c>
      <c r="CH826" s="54">
        <f t="shared" si="2248"/>
        <v>0</v>
      </c>
      <c r="CI826" s="54">
        <f t="shared" si="2271"/>
        <v>0</v>
      </c>
      <c r="CJ826" s="56">
        <f t="shared" si="2272"/>
        <v>0</v>
      </c>
      <c r="CK826" s="54">
        <f t="shared" si="2273"/>
        <v>0</v>
      </c>
      <c r="CL826" s="54">
        <f t="shared" si="2274"/>
        <v>0</v>
      </c>
      <c r="CM826" s="54">
        <f t="shared" si="2275"/>
        <v>0</v>
      </c>
      <c r="CN826" s="54">
        <f t="shared" si="2276"/>
        <v>0</v>
      </c>
      <c r="CO826" s="54">
        <f t="shared" si="2277"/>
        <v>0</v>
      </c>
      <c r="CP826" s="54">
        <f t="shared" si="2278"/>
        <v>0</v>
      </c>
      <c r="CQ826" s="54">
        <f t="shared" si="2279"/>
        <v>0</v>
      </c>
      <c r="CR826" s="54">
        <f t="shared" si="2280"/>
        <v>0</v>
      </c>
      <c r="CS826" s="54">
        <f t="shared" si="2281"/>
        <v>0</v>
      </c>
      <c r="CU826" s="54">
        <f t="shared" si="2282"/>
        <v>0</v>
      </c>
      <c r="CV826" s="54">
        <f t="shared" si="2283"/>
        <v>0</v>
      </c>
      <c r="CW826" s="54">
        <f t="shared" si="2284"/>
        <v>0</v>
      </c>
      <c r="CX826" s="54">
        <f t="shared" si="2285"/>
        <v>0</v>
      </c>
      <c r="CZ826" s="54">
        <f t="shared" si="2286"/>
        <v>0</v>
      </c>
      <c r="DA826" s="54">
        <f t="shared" si="2287"/>
        <v>0</v>
      </c>
      <c r="DB826" s="54">
        <f t="shared" si="2288"/>
        <v>0</v>
      </c>
      <c r="DC826" s="54">
        <f t="shared" si="2289"/>
        <v>0</v>
      </c>
      <c r="DD826" s="54">
        <f t="shared" si="2290"/>
        <v>0</v>
      </c>
      <c r="DE826" s="54">
        <f t="shared" si="2291"/>
        <v>0</v>
      </c>
      <c r="DF826" s="54">
        <f t="shared" si="2292"/>
        <v>0</v>
      </c>
      <c r="DG826" s="54">
        <f t="shared" si="2293"/>
        <v>2</v>
      </c>
      <c r="DH826" s="71">
        <f t="shared" si="2294"/>
        <v>0</v>
      </c>
      <c r="DI826" s="71">
        <f t="shared" si="2295"/>
        <v>0</v>
      </c>
      <c r="DJ826" s="54">
        <f t="shared" si="2296"/>
        <v>0</v>
      </c>
      <c r="DK826" s="54">
        <f t="shared" si="2297"/>
        <v>2</v>
      </c>
      <c r="DL826" s="4">
        <f t="shared" si="2222"/>
        <v>0</v>
      </c>
      <c r="DM826" s="3">
        <f t="shared" si="2298"/>
        <v>0</v>
      </c>
      <c r="DN826" s="3">
        <f t="shared" si="2299"/>
        <v>0</v>
      </c>
      <c r="DO826" s="4" t="e">
        <f t="shared" si="2300"/>
        <v>#DIV/0!</v>
      </c>
      <c r="DP826" s="57"/>
      <c r="DQ826" s="57"/>
      <c r="DR826" s="56">
        <f t="shared" si="2223"/>
        <v>2</v>
      </c>
      <c r="DS826" s="56">
        <f t="shared" si="2224"/>
        <v>0</v>
      </c>
      <c r="DT826" s="38">
        <f t="shared" si="2225"/>
        <v>0</v>
      </c>
      <c r="DU826" s="38">
        <f t="shared" si="2301"/>
        <v>2</v>
      </c>
      <c r="DV826" s="38">
        <f t="shared" si="2226"/>
        <v>0</v>
      </c>
      <c r="DW826" s="39">
        <f t="shared" si="2227"/>
        <v>0</v>
      </c>
      <c r="DX826" s="39">
        <f t="shared" si="2228"/>
        <v>0</v>
      </c>
      <c r="DY826" s="39">
        <f t="shared" si="2229"/>
        <v>0</v>
      </c>
      <c r="DZ826" s="39">
        <f t="shared" si="2230"/>
        <v>0</v>
      </c>
      <c r="EA826" s="39">
        <f t="shared" si="2231"/>
        <v>0</v>
      </c>
      <c r="EB826" s="37" t="e">
        <f t="shared" si="2302"/>
        <v>#DIV/0!</v>
      </c>
      <c r="EC826" s="37" t="e">
        <f t="shared" si="2303"/>
        <v>#DIV/0!</v>
      </c>
      <c r="ED826" s="37" t="e">
        <f t="shared" si="2304"/>
        <v>#DIV/0!</v>
      </c>
      <c r="EE826" s="37" t="e">
        <f t="shared" si="2305"/>
        <v>#DIV/0!</v>
      </c>
      <c r="EF826" s="39" t="e">
        <f t="shared" si="2306"/>
        <v>#DIV/0!</v>
      </c>
      <c r="EG826" s="37" t="e">
        <f t="shared" si="2307"/>
        <v>#DIV/0!</v>
      </c>
      <c r="EH826" s="37" t="e">
        <f t="shared" si="2308"/>
        <v>#DIV/0!</v>
      </c>
      <c r="EI826" s="11" t="b">
        <f t="shared" si="2309"/>
        <v>1</v>
      </c>
      <c r="EJ826" s="11" t="b">
        <f t="shared" si="2310"/>
        <v>0</v>
      </c>
      <c r="EK826" s="39" t="e">
        <f t="shared" si="2311"/>
        <v>#DIV/0!</v>
      </c>
      <c r="EL826" s="39" t="e">
        <f t="shared" si="2312"/>
        <v>#DIV/0!</v>
      </c>
      <c r="EM826" s="39" t="e">
        <f t="shared" si="2313"/>
        <v>#DIV/0!</v>
      </c>
      <c r="EN826" s="39" t="e">
        <f t="shared" si="2314"/>
        <v>#DIV/0!</v>
      </c>
      <c r="EO826" s="39" t="e">
        <f t="shared" si="2315"/>
        <v>#DIV/0!</v>
      </c>
      <c r="EP826" s="39" t="e">
        <f t="shared" si="2316"/>
        <v>#DIV/0!</v>
      </c>
      <c r="EQ826" s="39" t="e">
        <f t="shared" si="2317"/>
        <v>#DIV/0!</v>
      </c>
      <c r="ER826" s="39" t="e">
        <f t="shared" si="2318"/>
        <v>#DIV/0!</v>
      </c>
      <c r="ES826" s="58" t="str">
        <f t="shared" si="2319"/>
        <v>(OH,F,Cl)-dominate amphibole</v>
      </c>
      <c r="ET826" s="58" t="e">
        <f t="shared" si="2320"/>
        <v>#N/A</v>
      </c>
      <c r="EU826" s="56">
        <f t="shared" si="2232"/>
        <v>0</v>
      </c>
      <c r="EV826" s="56">
        <f t="shared" si="2233"/>
        <v>0</v>
      </c>
      <c r="EW826" s="56">
        <f t="shared" si="2234"/>
        <v>0</v>
      </c>
      <c r="EX826" s="56">
        <f t="shared" si="2235"/>
        <v>0</v>
      </c>
      <c r="EY826" s="56">
        <f t="shared" si="2236"/>
        <v>0</v>
      </c>
      <c r="EZ826" s="56">
        <f t="shared" si="2237"/>
        <v>0</v>
      </c>
      <c r="FA826" s="39">
        <f t="shared" si="2238"/>
        <v>0</v>
      </c>
      <c r="FB826" s="39">
        <f t="shared" si="2239"/>
        <v>0</v>
      </c>
      <c r="FC826" s="54">
        <f t="shared" si="2240"/>
        <v>0</v>
      </c>
      <c r="FD826" s="54">
        <f t="shared" si="2241"/>
        <v>0</v>
      </c>
      <c r="FE826" s="39">
        <f t="shared" si="2242"/>
        <v>0</v>
      </c>
      <c r="FF826" s="54">
        <f t="shared" si="2243"/>
        <v>0</v>
      </c>
      <c r="FG826" s="39">
        <f t="shared" si="2244"/>
        <v>0</v>
      </c>
      <c r="FH826" s="39">
        <f t="shared" si="2321"/>
        <v>0</v>
      </c>
      <c r="FI826" s="39">
        <f t="shared" si="2322"/>
        <v>0</v>
      </c>
      <c r="FJ826" s="39">
        <f t="shared" si="2323"/>
        <v>0</v>
      </c>
      <c r="FK826" s="39" t="e">
        <f t="shared" si="2324"/>
        <v>#DIV/0!</v>
      </c>
      <c r="FL826" s="39" t="e">
        <f t="shared" si="2325"/>
        <v>#DIV/0!</v>
      </c>
      <c r="FM826" s="39" t="e">
        <f t="shared" si="2326"/>
        <v>#DIV/0!</v>
      </c>
      <c r="FN826" s="39">
        <f t="shared" si="2327"/>
        <v>1</v>
      </c>
      <c r="FO826" s="39">
        <f t="shared" si="2245"/>
        <v>0</v>
      </c>
      <c r="FP826" s="39">
        <f t="shared" si="2246"/>
        <v>0</v>
      </c>
      <c r="FQ826" s="39">
        <f t="shared" si="2247"/>
        <v>0</v>
      </c>
      <c r="FR826" s="39">
        <f t="shared" si="2328"/>
        <v>0</v>
      </c>
      <c r="FS826" s="39">
        <f t="shared" si="2329"/>
        <v>0</v>
      </c>
      <c r="FU826" s="39" t="e">
        <f t="shared" si="2330"/>
        <v>#DIV/0!</v>
      </c>
      <c r="FV826" s="39" t="e">
        <f t="shared" si="2331"/>
        <v>#DIV/0!</v>
      </c>
      <c r="FW826" s="39" t="e">
        <f t="shared" si="2332"/>
        <v>#DIV/0!</v>
      </c>
      <c r="FY826" s="39" t="e">
        <f t="shared" si="2333"/>
        <v>#DIV/0!</v>
      </c>
      <c r="FZ826" s="39" t="e">
        <f t="shared" si="2334"/>
        <v>#DIV/0!</v>
      </c>
      <c r="GA826" s="39" t="e">
        <f t="shared" si="2335"/>
        <v>#DIV/0!</v>
      </c>
      <c r="GB826" s="39" t="e">
        <f t="shared" si="2336"/>
        <v>#DIV/0!</v>
      </c>
      <c r="GC826" s="39" t="e">
        <f t="shared" si="2337"/>
        <v>#DIV/0!</v>
      </c>
      <c r="GD826" s="39" t="e">
        <f t="shared" si="2338"/>
        <v>#DIV/0!</v>
      </c>
      <c r="GE826" s="39" t="e">
        <f t="shared" si="2339"/>
        <v>#DIV/0!</v>
      </c>
      <c r="GF826" s="39" t="e">
        <f t="shared" si="2340"/>
        <v>#DIV/0!</v>
      </c>
      <c r="GG826" s="39" t="e">
        <f t="shared" si="2341"/>
        <v>#DIV/0!</v>
      </c>
      <c r="GH826" s="39" t="e">
        <f t="shared" si="2342"/>
        <v>#DIV/0!</v>
      </c>
      <c r="GI826" s="39"/>
      <c r="GJ826" s="39" t="e">
        <f t="shared" si="2343"/>
        <v>#DIV/0!</v>
      </c>
      <c r="GK826" s="39" t="e">
        <f t="shared" si="2344"/>
        <v>#DIV/0!</v>
      </c>
      <c r="GL826" s="39" t="e">
        <f t="shared" si="2345"/>
        <v>#DIV/0!</v>
      </c>
      <c r="GM826" s="39" t="e">
        <f t="shared" si="2346"/>
        <v>#DIV/0!</v>
      </c>
      <c r="GN826" s="39" t="e">
        <f t="shared" si="2347"/>
        <v>#DIV/0!</v>
      </c>
      <c r="GO826" s="57"/>
      <c r="GP826" s="57" t="e">
        <f t="shared" si="2348"/>
        <v>#DIV/0!</v>
      </c>
      <c r="GQ826" s="59" t="e">
        <f t="shared" si="2349"/>
        <v>#DIV/0!</v>
      </c>
      <c r="GR826" s="41" t="e">
        <f t="shared" si="2350"/>
        <v>#DIV/0!</v>
      </c>
      <c r="GS826" s="57" t="e">
        <f t="shared" si="2351"/>
        <v>#DIV/0!</v>
      </c>
      <c r="GT826" s="57" t="e">
        <f t="shared" si="2352"/>
        <v>#DIV/0!</v>
      </c>
      <c r="GU826" s="57" t="e">
        <f t="shared" si="2353"/>
        <v>#DIV/0!</v>
      </c>
      <c r="GV826" s="57"/>
      <c r="GW826" s="42" t="e">
        <f t="shared" si="2354"/>
        <v>#DIV/0!</v>
      </c>
      <c r="GX826" s="42" t="e">
        <f t="shared" si="2355"/>
        <v>#DIV/0!</v>
      </c>
      <c r="GY826" s="42" t="e">
        <f t="shared" si="2356"/>
        <v>#DIV/0!</v>
      </c>
      <c r="GZ826" s="57"/>
      <c r="HA826" s="2" t="e">
        <f t="shared" si="2357"/>
        <v>#DIV/0!</v>
      </c>
      <c r="HB826" s="2" t="e">
        <f t="shared" si="2358"/>
        <v>#DIV/0!</v>
      </c>
      <c r="HC826" s="2" t="e">
        <f t="shared" si="2359"/>
        <v>#DIV/0!</v>
      </c>
      <c r="HD826" s="2" t="e">
        <f t="shared" si="2360"/>
        <v>#DIV/0!</v>
      </c>
      <c r="HE826" s="2" t="e">
        <f t="shared" si="2361"/>
        <v>#DIV/0!</v>
      </c>
      <c r="HF826" s="2" t="e">
        <f t="shared" si="2362"/>
        <v>#DIV/0!</v>
      </c>
      <c r="HG826" s="2" t="e">
        <f t="shared" si="2363"/>
        <v>#DIV/0!</v>
      </c>
      <c r="HH826" s="2" t="e">
        <f t="shared" si="2364"/>
        <v>#DIV/0!</v>
      </c>
      <c r="HI826" s="2" t="e">
        <f t="shared" si="2365"/>
        <v>#DIV/0!</v>
      </c>
      <c r="HJ826" s="11" t="e">
        <f t="shared" si="2366"/>
        <v>#DIV/0!</v>
      </c>
      <c r="HK826" s="60" t="e">
        <f t="shared" si="2367"/>
        <v>#DIV/0!</v>
      </c>
      <c r="HL826" s="57"/>
      <c r="HM826" s="57" t="e">
        <f t="shared" si="2368"/>
        <v>#DIV/0!</v>
      </c>
      <c r="HN826" s="57" t="e">
        <f t="shared" si="2369"/>
        <v>#DIV/0!</v>
      </c>
      <c r="HO826" s="57" t="e">
        <f t="shared" si="2370"/>
        <v>#DIV/0!</v>
      </c>
      <c r="HP826" s="57" t="e">
        <f t="shared" si="2371"/>
        <v>#DIV/0!</v>
      </c>
      <c r="HQ826" s="57" t="e">
        <f t="shared" si="2372"/>
        <v>#DIV/0!</v>
      </c>
      <c r="HR826" s="57"/>
      <c r="HS826" s="57" t="e">
        <f t="shared" si="2373"/>
        <v>#DIV/0!</v>
      </c>
      <c r="HT826" s="57" t="e">
        <f t="shared" si="2374"/>
        <v>#DIV/0!</v>
      </c>
      <c r="HU826" s="57" t="e">
        <f t="shared" si="2375"/>
        <v>#DIV/0!</v>
      </c>
      <c r="HV826" s="57" t="e">
        <f t="shared" si="2376"/>
        <v>#DIV/0!</v>
      </c>
      <c r="HW826" s="57" t="e">
        <f t="shared" si="2377"/>
        <v>#DIV/0!</v>
      </c>
      <c r="HX826" s="57"/>
      <c r="HY826" s="57" t="e">
        <f t="shared" si="2378"/>
        <v>#DIV/0!</v>
      </c>
      <c r="HZ826" s="57" t="e">
        <f t="shared" si="2379"/>
        <v>#DIV/0!</v>
      </c>
      <c r="IA826" s="57"/>
      <c r="IB826" s="61">
        <f t="shared" si="2380"/>
        <v>0</v>
      </c>
      <c r="IC826" s="57" t="str">
        <f t="shared" si="2381"/>
        <v/>
      </c>
      <c r="ID826" s="42"/>
      <c r="IE826" s="2" t="str">
        <f t="shared" si="2382"/>
        <v/>
      </c>
      <c r="IF826" s="60" t="e">
        <f t="shared" si="2383"/>
        <v>#DIV/0!</v>
      </c>
      <c r="IG826" s="60" t="str">
        <f t="shared" si="2384"/>
        <v/>
      </c>
      <c r="IH826" s="60" t="str">
        <f t="shared" si="2385"/>
        <v>zinco-</v>
      </c>
      <c r="II826" s="60" t="str">
        <f t="shared" si="2386"/>
        <v>mangano-</v>
      </c>
      <c r="IJ826" s="60" t="e">
        <f t="shared" si="2387"/>
        <v>#DIV/0!</v>
      </c>
      <c r="IK826" s="60" t="e">
        <f t="shared" si="2388"/>
        <v>#DIV/0!</v>
      </c>
      <c r="IL826" s="60" t="e">
        <f t="shared" si="2389"/>
        <v>#DIV/0!</v>
      </c>
      <c r="IM826" s="60" t="e">
        <f t="shared" si="2390"/>
        <v>#DIV/0!</v>
      </c>
      <c r="IN826" s="60" t="str">
        <f t="shared" si="2391"/>
        <v/>
      </c>
      <c r="IO826" s="60" t="str">
        <f t="shared" si="2392"/>
        <v/>
      </c>
      <c r="IP826" s="57"/>
      <c r="IQ826" s="57" t="str">
        <f t="shared" si="2393"/>
        <v>ERROR!!</v>
      </c>
    </row>
    <row r="827" spans="24:251">
      <c r="X827" s="29">
        <f t="shared" si="2249"/>
        <v>0</v>
      </c>
      <c r="Y827" s="29">
        <f t="shared" si="2250"/>
        <v>0</v>
      </c>
      <c r="Z827" s="29" t="e">
        <f t="shared" si="2251"/>
        <v>#DIV/0!</v>
      </c>
      <c r="AA827" s="29" t="e">
        <f t="shared" si="2252"/>
        <v>#DIV/0!</v>
      </c>
      <c r="AB827" s="29" t="e">
        <f t="shared" si="2253"/>
        <v>#DIV/0!</v>
      </c>
      <c r="AC827" s="29" t="e">
        <f t="shared" si="2254"/>
        <v>#DIV/0!</v>
      </c>
      <c r="AF827" s="23">
        <v>60.084299999999999</v>
      </c>
      <c r="AG827" s="23">
        <v>79.878799999999998</v>
      </c>
      <c r="AH827" s="23">
        <v>101.96120000000001</v>
      </c>
      <c r="AI827" s="23">
        <v>151.99039999999999</v>
      </c>
      <c r="AJ827" s="23">
        <v>159.69</v>
      </c>
      <c r="AK827" s="23">
        <v>71.846400000000003</v>
      </c>
      <c r="AL827" s="23">
        <v>70.9375</v>
      </c>
      <c r="AM827" s="23">
        <v>40.304400000000001</v>
      </c>
      <c r="AN827" s="23">
        <v>56.077399999999997</v>
      </c>
      <c r="AO827" s="23">
        <v>61.978999999999999</v>
      </c>
      <c r="AP827" s="23">
        <v>94.195999999999998</v>
      </c>
      <c r="AQ827" s="23">
        <v>18.998000000000001</v>
      </c>
      <c r="AR827" s="23">
        <v>35.450000000000003</v>
      </c>
      <c r="AS827" s="23">
        <v>29.88</v>
      </c>
      <c r="AT827" s="23">
        <v>74.691999999999993</v>
      </c>
      <c r="AU827" s="23">
        <v>81.39</v>
      </c>
      <c r="AX827" s="54">
        <f t="shared" si="2255"/>
        <v>0</v>
      </c>
      <c r="AY827" s="54">
        <f t="shared" si="2256"/>
        <v>0</v>
      </c>
      <c r="AZ827" s="54">
        <f t="shared" si="2257"/>
        <v>0</v>
      </c>
      <c r="BA827" s="54">
        <f t="shared" si="2258"/>
        <v>0</v>
      </c>
      <c r="BB827" s="54">
        <f t="shared" si="2259"/>
        <v>0</v>
      </c>
      <c r="BC827" s="54">
        <f t="shared" si="2260"/>
        <v>0</v>
      </c>
      <c r="BD827" s="54">
        <f t="shared" si="2261"/>
        <v>0</v>
      </c>
      <c r="BE827" s="54">
        <f t="shared" si="2262"/>
        <v>0</v>
      </c>
      <c r="BF827" s="54">
        <f t="shared" si="2263"/>
        <v>0</v>
      </c>
      <c r="BG827" s="54">
        <f t="shared" si="2264"/>
        <v>0</v>
      </c>
      <c r="BH827" s="54">
        <f t="shared" si="2265"/>
        <v>0</v>
      </c>
      <c r="BI827" s="54">
        <f t="shared" si="2266"/>
        <v>0</v>
      </c>
      <c r="BJ827" s="54">
        <f t="shared" si="2267"/>
        <v>0</v>
      </c>
      <c r="BK827" s="54">
        <f t="shared" si="2268"/>
        <v>0</v>
      </c>
      <c r="BL827" s="54">
        <f t="shared" si="2269"/>
        <v>0</v>
      </c>
      <c r="BM827" s="42"/>
      <c r="BO827" s="54">
        <f>'Norm-coeff'!$C$2+$AX827*'Norm-coeff'!$D$2+$AY827*'Norm-coeff'!$E$2+$AZ827*'Norm-coeff'!$F$2+$BA827*'Norm-coeff'!$G$2+$BB827*'Norm-coeff'!$H$2+$BC827*'Norm-coeff'!$I$2+$BD827*'Norm-coeff'!$J$2+$BE827*'Norm-coeff'!$K$2+$BF827*'Norm-coeff'!$L$2+$BG827*'Norm-coeff'!$M$2+$BH827*'Norm-coeff'!$N$2+$BI827*'Norm-coeff'!$O$2</f>
        <v>5.4045421474420303</v>
      </c>
      <c r="BP827" s="54">
        <f>'Norm-coeff'!$C$3+$AX827*'Norm-coeff'!$D$3+$AY827*'Norm-coeff'!$E$3+$AZ827*'Norm-coeff'!$F$3+$BA827*'Norm-coeff'!$G$3+$BB827*'Norm-coeff'!$H$3+$BC827*'Norm-coeff'!$I$3+$BD827*'Norm-coeff'!$J$3+$BE827*'Norm-coeff'!$K$3+$BF827*'Norm-coeff'!$L$3+$BG827*'Norm-coeff'!$M$3+$BH827*'Norm-coeff'!$N$3+$BI827*'Norm-coeff'!$O$3</f>
        <v>3.15319116612705</v>
      </c>
      <c r="BQ827" s="54">
        <f>'Norm-coeff'!$C$4+$AX827*'Norm-coeff'!$D$4+$AY827*'Norm-coeff'!$E$4+$AZ827*'Norm-coeff'!$F$4+$BA827*'Norm-coeff'!$G$4+$BB827*'Norm-coeff'!$H$4+$BC827*'Norm-coeff'!$I$4+$BD827*'Norm-coeff'!$J$4+$BE827*'Norm-coeff'!$K$4+$BF827*'Norm-coeff'!$L$4+$BG827*'Norm-coeff'!$M$4+$BH827*'Norm-coeff'!$N$4+$BI827*'Norm-coeff'!$O$4</f>
        <v>1.42115649462768</v>
      </c>
      <c r="BR827" s="54">
        <f>'Norm-coeff'!$C$5+$AX827*'Norm-coeff'!$D$5+$AY827*'Norm-coeff'!$E$5+$AZ827*'Norm-coeff'!$F$5+$BA827*'Norm-coeff'!$G$5+$BB827*'Norm-coeff'!$H$5+$BC827*'Norm-coeff'!$I$5+$BD827*'Norm-coeff'!$J$5+$BE827*'Norm-coeff'!$K$5+$BF827*'Norm-coeff'!$L$5+$BG827*'Norm-coeff'!$M$5+$BH827*'Norm-coeff'!$N$5+$BI827*'Norm-coeff'!$O$5</f>
        <v>1.0553329241296201</v>
      </c>
      <c r="BS827" s="54">
        <f>'Norm-coeff'!$C$6+$AX827*'Norm-coeff'!$D$6+$AY827*'Norm-coeff'!$E$6+$AZ827*'Norm-coeff'!$F$6+$BA827*'Norm-coeff'!$G$6+$BB827*'Norm-coeff'!$H$6+$BC827*'Norm-coeff'!$I$6+$BD827*'Norm-coeff'!$J$6+$BE827*'Norm-coeff'!$K$6+$BF827*'Norm-coeff'!$L$6+$BG827*'Norm-coeff'!$M$6+$BH827*'Norm-coeff'!$N$6+$BI827*'Norm-coeff'!$O$6</f>
        <v>-1.48700885495103E-2</v>
      </c>
      <c r="BT827" s="54">
        <f>'Norm-coeff'!$C$7+$AX827*'Norm-coeff'!$D$7+$AY827*'Norm-coeff'!$E$7+$AZ827*'Norm-coeff'!$F$7+$BA827*'Norm-coeff'!$G$7+$BB827*'Norm-coeff'!$H$7+$BC827*'Norm-coeff'!$I$7+$BD827*'Norm-coeff'!$J$7+$BE827*'Norm-coeff'!$K$7+$BF827*'Norm-coeff'!$L$7+$BG827*'Norm-coeff'!$M$7+$BH827*'Norm-coeff'!$N$7+$BI827*'Norm-coeff'!$O$7</f>
        <v>2.0907583608832998</v>
      </c>
      <c r="BU827" s="54">
        <f>'Norm-coeff'!$C$8+$AX827*'Norm-coeff'!$D$8+$AY827*'Norm-coeff'!$E$8+$AZ827*'Norm-coeff'!$F$8+$BA827*'Norm-coeff'!$G$8+$BB827*'Norm-coeff'!$H$8+$BC827*'Norm-coeff'!$I$8+$BD827*'Norm-coeff'!$J$8+$BE827*'Norm-coeff'!$K$8+$BF827*'Norm-coeff'!$L$8+$BG827*'Norm-coeff'!$M$8+$BH827*'Norm-coeff'!$N$8+$BI827*'Norm-coeff'!$O$8</f>
        <v>0.65894159836244504</v>
      </c>
      <c r="BV827" s="54">
        <f>'Norm-coeff'!$C$9+$AX827*'Norm-coeff'!$D$9+$AY827*'Norm-coeff'!$E$9+$AZ827*'Norm-coeff'!$F$9+$BA827*'Norm-coeff'!$G$9+$BB827*'Norm-coeff'!$H$9+$BC827*'Norm-coeff'!$I$9+$BD827*'Norm-coeff'!$J$9+$BE827*'Norm-coeff'!$K$9+$BF827*'Norm-coeff'!$L$9+$BG827*'Norm-coeff'!$M$9+$BH827*'Norm-coeff'!$N$9+$BI827*'Norm-coeff'!$O$9</f>
        <v>1.48961085014701</v>
      </c>
      <c r="BW827" s="54">
        <f>'Norm-coeff'!$C$10+$AX827*'Norm-coeff'!$D$10+$AY827*'Norm-coeff'!$E$10+$AZ827*'Norm-coeff'!$F$10+$BA827*'Norm-coeff'!$G$10+$BB827*'Norm-coeff'!$H$10+$BC827*'Norm-coeff'!$I$10+$BD827*'Norm-coeff'!$J$10+$BE827*'Norm-coeff'!$K$10+$BF827*'Norm-coeff'!$L$10+$BG827*'Norm-coeff'!$M$10+$BH827*'Norm-coeff'!$N$10+$BI827*'Norm-coeff'!$O$10</f>
        <v>1.42058735749591</v>
      </c>
      <c r="BX827" s="54">
        <f>'Norm-coeff'!$C$11+$AX827*'Norm-coeff'!$D$11+$AY827*'Norm-coeff'!$E$11+$AZ827*'Norm-coeff'!$F$11+$BA827*'Norm-coeff'!$G$11+$BB827*'Norm-coeff'!$H$11+$BC827*'Norm-coeff'!$I$11+$BD827*'Norm-coeff'!$J$11+$BE827*'Norm-coeff'!$K$11+$BF827*'Norm-coeff'!$L$11+$BG827*'Norm-coeff'!$M$11+$BH827*'Norm-coeff'!$N$11+$BI827*'Norm-coeff'!$O$11</f>
        <v>0.221233014421479</v>
      </c>
      <c r="BY827" s="54">
        <f>'Norm-coeff'!$C$12+$AX827*'Norm-coeff'!$D$12+$AY827*'Norm-coeff'!$E$12+$AZ827*'Norm-coeff'!$F$12+$BA827*'Norm-coeff'!$G$12+$BB827*'Norm-coeff'!$H$12+$BC827*'Norm-coeff'!$I$12+$BD827*'Norm-coeff'!$J$12+$BE827*'Norm-coeff'!$K$12+$BF827*'Norm-coeff'!$L$12+$BG827*'Norm-coeff'!$M$12+$BH827*'Norm-coeff'!$N$12+$BI827*'Norm-coeff'!$O$12</f>
        <v>0.283527502056037</v>
      </c>
      <c r="BZ827" s="54">
        <f>'Norm-coeff'!$C$13+$AX827*'Norm-coeff'!$D$13+$AY827*'Norm-coeff'!$E$13+$AZ827*'Norm-coeff'!$F$13+$BA827*'Norm-coeff'!$G$13+$BB827*'Norm-coeff'!$H$13+$BC827*'Norm-coeff'!$I$13+$BD827*'Norm-coeff'!$J$13+$BE827*'Norm-coeff'!$K$13+$BF827*'Norm-coeff'!$L$13+$BG827*'Norm-coeff'!$M$13+$BH827*'Norm-coeff'!$N$13+$BI827*'Norm-coeff'!$O$13</f>
        <v>-4.1864930554451202E-2</v>
      </c>
      <c r="CA827" s="54">
        <f>'Norm-coeff'!$C$14+$AX827*'Norm-coeff'!$D$14+$AY827*'Norm-coeff'!$E$14+$AZ827*'Norm-coeff'!$F$14+$BA827*'Norm-coeff'!$G$14+$BB827*'Norm-coeff'!$H$14+$BC827*'Norm-coeff'!$I$14+$BD827*'Norm-coeff'!$J$14+$BE827*'Norm-coeff'!$K$14+$BF827*'Norm-coeff'!$L$14+$BG827*'Norm-coeff'!$M$14+$BH827*'Norm-coeff'!$N$14+$BI827*'Norm-coeff'!$O$14</f>
        <v>4.2526983164477103</v>
      </c>
      <c r="CC827" s="54">
        <f t="shared" si="2394"/>
        <v>0</v>
      </c>
      <c r="CG827" s="54">
        <f t="shared" si="2270"/>
        <v>0</v>
      </c>
      <c r="CH827" s="54">
        <f t="shared" si="2248"/>
        <v>0</v>
      </c>
      <c r="CI827" s="54">
        <f t="shared" si="2271"/>
        <v>0</v>
      </c>
      <c r="CJ827" s="56">
        <f t="shared" si="2272"/>
        <v>0</v>
      </c>
      <c r="CK827" s="54">
        <f t="shared" si="2273"/>
        <v>0</v>
      </c>
      <c r="CL827" s="54">
        <f t="shared" si="2274"/>
        <v>0</v>
      </c>
      <c r="CM827" s="54">
        <f t="shared" si="2275"/>
        <v>0</v>
      </c>
      <c r="CN827" s="54">
        <f t="shared" si="2276"/>
        <v>0</v>
      </c>
      <c r="CO827" s="54">
        <f t="shared" si="2277"/>
        <v>0</v>
      </c>
      <c r="CP827" s="54">
        <f t="shared" si="2278"/>
        <v>0</v>
      </c>
      <c r="CQ827" s="54">
        <f t="shared" si="2279"/>
        <v>0</v>
      </c>
      <c r="CR827" s="54">
        <f t="shared" si="2280"/>
        <v>0</v>
      </c>
      <c r="CS827" s="54">
        <f t="shared" si="2281"/>
        <v>0</v>
      </c>
      <c r="CU827" s="54">
        <f t="shared" si="2282"/>
        <v>0</v>
      </c>
      <c r="CV827" s="54">
        <f t="shared" si="2283"/>
        <v>0</v>
      </c>
      <c r="CW827" s="54">
        <f t="shared" si="2284"/>
        <v>0</v>
      </c>
      <c r="CX827" s="54">
        <f t="shared" si="2285"/>
        <v>0</v>
      </c>
      <c r="CZ827" s="54">
        <f t="shared" si="2286"/>
        <v>0</v>
      </c>
      <c r="DA827" s="54">
        <f t="shared" si="2287"/>
        <v>0</v>
      </c>
      <c r="DB827" s="54">
        <f t="shared" si="2288"/>
        <v>0</v>
      </c>
      <c r="DC827" s="54">
        <f t="shared" si="2289"/>
        <v>0</v>
      </c>
      <c r="DD827" s="54">
        <f t="shared" si="2290"/>
        <v>0</v>
      </c>
      <c r="DE827" s="54">
        <f t="shared" si="2291"/>
        <v>0</v>
      </c>
      <c r="DF827" s="54">
        <f t="shared" si="2292"/>
        <v>0</v>
      </c>
      <c r="DG827" s="54">
        <f t="shared" si="2293"/>
        <v>2</v>
      </c>
      <c r="DH827" s="71">
        <f t="shared" si="2294"/>
        <v>0</v>
      </c>
      <c r="DI827" s="71">
        <f t="shared" si="2295"/>
        <v>0</v>
      </c>
      <c r="DJ827" s="54">
        <f t="shared" si="2296"/>
        <v>0</v>
      </c>
      <c r="DK827" s="54">
        <f t="shared" si="2297"/>
        <v>2</v>
      </c>
      <c r="DL827" s="4">
        <f t="shared" si="2222"/>
        <v>0</v>
      </c>
      <c r="DM827" s="3">
        <f t="shared" si="2298"/>
        <v>0</v>
      </c>
      <c r="DN827" s="3">
        <f t="shared" si="2299"/>
        <v>0</v>
      </c>
      <c r="DO827" s="4" t="e">
        <f t="shared" si="2300"/>
        <v>#DIV/0!</v>
      </c>
      <c r="DP827" s="57"/>
      <c r="DQ827" s="57"/>
      <c r="DR827" s="56">
        <f t="shared" si="2223"/>
        <v>2</v>
      </c>
      <c r="DS827" s="56">
        <f t="shared" si="2224"/>
        <v>0</v>
      </c>
      <c r="DT827" s="38">
        <f t="shared" si="2225"/>
        <v>0</v>
      </c>
      <c r="DU827" s="38">
        <f t="shared" si="2301"/>
        <v>2</v>
      </c>
      <c r="DV827" s="38">
        <f t="shared" si="2226"/>
        <v>0</v>
      </c>
      <c r="DW827" s="39">
        <f t="shared" si="2227"/>
        <v>0</v>
      </c>
      <c r="DX827" s="39">
        <f t="shared" si="2228"/>
        <v>0</v>
      </c>
      <c r="DY827" s="39">
        <f t="shared" si="2229"/>
        <v>0</v>
      </c>
      <c r="DZ827" s="39">
        <f t="shared" si="2230"/>
        <v>0</v>
      </c>
      <c r="EA827" s="39">
        <f t="shared" si="2231"/>
        <v>0</v>
      </c>
      <c r="EB827" s="37" t="e">
        <f t="shared" si="2302"/>
        <v>#DIV/0!</v>
      </c>
      <c r="EC827" s="37" t="e">
        <f t="shared" si="2303"/>
        <v>#DIV/0!</v>
      </c>
      <c r="ED827" s="37" t="e">
        <f t="shared" si="2304"/>
        <v>#DIV/0!</v>
      </c>
      <c r="EE827" s="37" t="e">
        <f t="shared" si="2305"/>
        <v>#DIV/0!</v>
      </c>
      <c r="EF827" s="39" t="e">
        <f t="shared" si="2306"/>
        <v>#DIV/0!</v>
      </c>
      <c r="EG827" s="37" t="e">
        <f t="shared" si="2307"/>
        <v>#DIV/0!</v>
      </c>
      <c r="EH827" s="37" t="e">
        <f t="shared" si="2308"/>
        <v>#DIV/0!</v>
      </c>
      <c r="EI827" s="11" t="b">
        <f t="shared" si="2309"/>
        <v>1</v>
      </c>
      <c r="EJ827" s="11" t="b">
        <f t="shared" si="2310"/>
        <v>0</v>
      </c>
      <c r="EK827" s="39" t="e">
        <f t="shared" si="2311"/>
        <v>#DIV/0!</v>
      </c>
      <c r="EL827" s="39" t="e">
        <f t="shared" si="2312"/>
        <v>#DIV/0!</v>
      </c>
      <c r="EM827" s="39" t="e">
        <f t="shared" si="2313"/>
        <v>#DIV/0!</v>
      </c>
      <c r="EN827" s="39" t="e">
        <f t="shared" si="2314"/>
        <v>#DIV/0!</v>
      </c>
      <c r="EO827" s="39" t="e">
        <f t="shared" si="2315"/>
        <v>#DIV/0!</v>
      </c>
      <c r="EP827" s="39" t="e">
        <f t="shared" si="2316"/>
        <v>#DIV/0!</v>
      </c>
      <c r="EQ827" s="39" t="e">
        <f t="shared" si="2317"/>
        <v>#DIV/0!</v>
      </c>
      <c r="ER827" s="39" t="e">
        <f t="shared" si="2318"/>
        <v>#DIV/0!</v>
      </c>
      <c r="ES827" s="58" t="str">
        <f t="shared" si="2319"/>
        <v>(OH,F,Cl)-dominate amphibole</v>
      </c>
      <c r="ET827" s="58" t="e">
        <f t="shared" si="2320"/>
        <v>#N/A</v>
      </c>
      <c r="EU827" s="56">
        <f t="shared" si="2232"/>
        <v>0</v>
      </c>
      <c r="EV827" s="56">
        <f t="shared" si="2233"/>
        <v>0</v>
      </c>
      <c r="EW827" s="56">
        <f t="shared" si="2234"/>
        <v>0</v>
      </c>
      <c r="EX827" s="56">
        <f t="shared" si="2235"/>
        <v>0</v>
      </c>
      <c r="EY827" s="56">
        <f t="shared" si="2236"/>
        <v>0</v>
      </c>
      <c r="EZ827" s="56">
        <f t="shared" si="2237"/>
        <v>0</v>
      </c>
      <c r="FA827" s="39">
        <f t="shared" si="2238"/>
        <v>0</v>
      </c>
      <c r="FB827" s="39">
        <f t="shared" si="2239"/>
        <v>0</v>
      </c>
      <c r="FC827" s="54">
        <f t="shared" si="2240"/>
        <v>0</v>
      </c>
      <c r="FD827" s="54">
        <f t="shared" si="2241"/>
        <v>0</v>
      </c>
      <c r="FE827" s="39">
        <f t="shared" si="2242"/>
        <v>0</v>
      </c>
      <c r="FF827" s="54">
        <f t="shared" si="2243"/>
        <v>0</v>
      </c>
      <c r="FG827" s="39">
        <f t="shared" si="2244"/>
        <v>0</v>
      </c>
      <c r="FH827" s="39">
        <f t="shared" si="2321"/>
        <v>0</v>
      </c>
      <c r="FI827" s="39">
        <f t="shared" si="2322"/>
        <v>0</v>
      </c>
      <c r="FJ827" s="39">
        <f t="shared" si="2323"/>
        <v>0</v>
      </c>
      <c r="FK827" s="39" t="e">
        <f t="shared" si="2324"/>
        <v>#DIV/0!</v>
      </c>
      <c r="FL827" s="39" t="e">
        <f t="shared" si="2325"/>
        <v>#DIV/0!</v>
      </c>
      <c r="FM827" s="39" t="e">
        <f t="shared" si="2326"/>
        <v>#DIV/0!</v>
      </c>
      <c r="FN827" s="39">
        <f t="shared" si="2327"/>
        <v>1</v>
      </c>
      <c r="FO827" s="39">
        <f t="shared" si="2245"/>
        <v>0</v>
      </c>
      <c r="FP827" s="39">
        <f t="shared" si="2246"/>
        <v>0</v>
      </c>
      <c r="FQ827" s="39">
        <f t="shared" si="2247"/>
        <v>0</v>
      </c>
      <c r="FR827" s="39">
        <f t="shared" si="2328"/>
        <v>0</v>
      </c>
      <c r="FS827" s="39">
        <f t="shared" si="2329"/>
        <v>0</v>
      </c>
      <c r="FU827" s="39" t="e">
        <f t="shared" si="2330"/>
        <v>#DIV/0!</v>
      </c>
      <c r="FV827" s="39" t="e">
        <f t="shared" si="2331"/>
        <v>#DIV/0!</v>
      </c>
      <c r="FW827" s="39" t="e">
        <f t="shared" si="2332"/>
        <v>#DIV/0!</v>
      </c>
      <c r="FY827" s="39" t="e">
        <f t="shared" si="2333"/>
        <v>#DIV/0!</v>
      </c>
      <c r="FZ827" s="39" t="e">
        <f t="shared" si="2334"/>
        <v>#DIV/0!</v>
      </c>
      <c r="GA827" s="39" t="e">
        <f t="shared" si="2335"/>
        <v>#DIV/0!</v>
      </c>
      <c r="GB827" s="39" t="e">
        <f t="shared" si="2336"/>
        <v>#DIV/0!</v>
      </c>
      <c r="GC827" s="39" t="e">
        <f t="shared" si="2337"/>
        <v>#DIV/0!</v>
      </c>
      <c r="GD827" s="39" t="e">
        <f t="shared" si="2338"/>
        <v>#DIV/0!</v>
      </c>
      <c r="GE827" s="39" t="e">
        <f t="shared" si="2339"/>
        <v>#DIV/0!</v>
      </c>
      <c r="GF827" s="39" t="e">
        <f t="shared" si="2340"/>
        <v>#DIV/0!</v>
      </c>
      <c r="GG827" s="39" t="e">
        <f t="shared" si="2341"/>
        <v>#DIV/0!</v>
      </c>
      <c r="GH827" s="39" t="e">
        <f t="shared" si="2342"/>
        <v>#DIV/0!</v>
      </c>
      <c r="GI827" s="39"/>
      <c r="GJ827" s="39" t="e">
        <f t="shared" si="2343"/>
        <v>#DIV/0!</v>
      </c>
      <c r="GK827" s="39" t="e">
        <f t="shared" si="2344"/>
        <v>#DIV/0!</v>
      </c>
      <c r="GL827" s="39" t="e">
        <f t="shared" si="2345"/>
        <v>#DIV/0!</v>
      </c>
      <c r="GM827" s="39" t="e">
        <f t="shared" si="2346"/>
        <v>#DIV/0!</v>
      </c>
      <c r="GN827" s="39" t="e">
        <f t="shared" si="2347"/>
        <v>#DIV/0!</v>
      </c>
      <c r="GO827" s="57"/>
      <c r="GP827" s="57" t="e">
        <f t="shared" si="2348"/>
        <v>#DIV/0!</v>
      </c>
      <c r="GQ827" s="59" t="e">
        <f t="shared" si="2349"/>
        <v>#DIV/0!</v>
      </c>
      <c r="GR827" s="41" t="e">
        <f t="shared" si="2350"/>
        <v>#DIV/0!</v>
      </c>
      <c r="GS827" s="57" t="e">
        <f t="shared" si="2351"/>
        <v>#DIV/0!</v>
      </c>
      <c r="GT827" s="57" t="e">
        <f t="shared" si="2352"/>
        <v>#DIV/0!</v>
      </c>
      <c r="GU827" s="57" t="e">
        <f t="shared" si="2353"/>
        <v>#DIV/0!</v>
      </c>
      <c r="GV827" s="57"/>
      <c r="GW827" s="42" t="e">
        <f t="shared" si="2354"/>
        <v>#DIV/0!</v>
      </c>
      <c r="GX827" s="42" t="e">
        <f t="shared" si="2355"/>
        <v>#DIV/0!</v>
      </c>
      <c r="GY827" s="42" t="e">
        <f t="shared" si="2356"/>
        <v>#DIV/0!</v>
      </c>
      <c r="GZ827" s="57"/>
      <c r="HA827" s="2" t="e">
        <f t="shared" si="2357"/>
        <v>#DIV/0!</v>
      </c>
      <c r="HB827" s="2" t="e">
        <f t="shared" si="2358"/>
        <v>#DIV/0!</v>
      </c>
      <c r="HC827" s="2" t="e">
        <f t="shared" si="2359"/>
        <v>#DIV/0!</v>
      </c>
      <c r="HD827" s="2" t="e">
        <f t="shared" si="2360"/>
        <v>#DIV/0!</v>
      </c>
      <c r="HE827" s="2" t="e">
        <f t="shared" si="2361"/>
        <v>#DIV/0!</v>
      </c>
      <c r="HF827" s="2" t="e">
        <f t="shared" si="2362"/>
        <v>#DIV/0!</v>
      </c>
      <c r="HG827" s="2" t="e">
        <f t="shared" si="2363"/>
        <v>#DIV/0!</v>
      </c>
      <c r="HH827" s="2" t="e">
        <f t="shared" si="2364"/>
        <v>#DIV/0!</v>
      </c>
      <c r="HI827" s="2" t="e">
        <f t="shared" si="2365"/>
        <v>#DIV/0!</v>
      </c>
      <c r="HJ827" s="11" t="e">
        <f t="shared" si="2366"/>
        <v>#DIV/0!</v>
      </c>
      <c r="HK827" s="60" t="e">
        <f t="shared" si="2367"/>
        <v>#DIV/0!</v>
      </c>
      <c r="HL827" s="57"/>
      <c r="HM827" s="57" t="e">
        <f t="shared" si="2368"/>
        <v>#DIV/0!</v>
      </c>
      <c r="HN827" s="57" t="e">
        <f t="shared" si="2369"/>
        <v>#DIV/0!</v>
      </c>
      <c r="HO827" s="57" t="e">
        <f t="shared" si="2370"/>
        <v>#DIV/0!</v>
      </c>
      <c r="HP827" s="57" t="e">
        <f t="shared" si="2371"/>
        <v>#DIV/0!</v>
      </c>
      <c r="HQ827" s="57" t="e">
        <f t="shared" si="2372"/>
        <v>#DIV/0!</v>
      </c>
      <c r="HR827" s="57"/>
      <c r="HS827" s="57" t="e">
        <f t="shared" si="2373"/>
        <v>#DIV/0!</v>
      </c>
      <c r="HT827" s="57" t="e">
        <f t="shared" si="2374"/>
        <v>#DIV/0!</v>
      </c>
      <c r="HU827" s="57" t="e">
        <f t="shared" si="2375"/>
        <v>#DIV/0!</v>
      </c>
      <c r="HV827" s="57" t="e">
        <f t="shared" si="2376"/>
        <v>#DIV/0!</v>
      </c>
      <c r="HW827" s="57" t="e">
        <f t="shared" si="2377"/>
        <v>#DIV/0!</v>
      </c>
      <c r="HX827" s="57"/>
      <c r="HY827" s="57" t="e">
        <f t="shared" si="2378"/>
        <v>#DIV/0!</v>
      </c>
      <c r="HZ827" s="57" t="e">
        <f t="shared" si="2379"/>
        <v>#DIV/0!</v>
      </c>
      <c r="IA827" s="57"/>
      <c r="IB827" s="61">
        <f t="shared" si="2380"/>
        <v>0</v>
      </c>
      <c r="IC827" s="57" t="str">
        <f t="shared" si="2381"/>
        <v/>
      </c>
      <c r="ID827" s="42"/>
      <c r="IE827" s="2" t="str">
        <f t="shared" si="2382"/>
        <v/>
      </c>
      <c r="IF827" s="60" t="e">
        <f t="shared" si="2383"/>
        <v>#DIV/0!</v>
      </c>
      <c r="IG827" s="60" t="str">
        <f t="shared" si="2384"/>
        <v/>
      </c>
      <c r="IH827" s="60" t="str">
        <f t="shared" si="2385"/>
        <v>zinco-</v>
      </c>
      <c r="II827" s="60" t="str">
        <f t="shared" si="2386"/>
        <v>mangano-</v>
      </c>
      <c r="IJ827" s="60" t="e">
        <f t="shared" si="2387"/>
        <v>#DIV/0!</v>
      </c>
      <c r="IK827" s="60" t="e">
        <f t="shared" si="2388"/>
        <v>#DIV/0!</v>
      </c>
      <c r="IL827" s="60" t="e">
        <f t="shared" si="2389"/>
        <v>#DIV/0!</v>
      </c>
      <c r="IM827" s="60" t="e">
        <f t="shared" si="2390"/>
        <v>#DIV/0!</v>
      </c>
      <c r="IN827" s="60" t="str">
        <f t="shared" si="2391"/>
        <v/>
      </c>
      <c r="IO827" s="60" t="str">
        <f t="shared" si="2392"/>
        <v/>
      </c>
      <c r="IP827" s="57"/>
      <c r="IQ827" s="57" t="str">
        <f t="shared" si="2393"/>
        <v>ERROR!!</v>
      </c>
    </row>
    <row r="828" spans="24:251">
      <c r="X828" s="29">
        <f t="shared" si="2249"/>
        <v>0</v>
      </c>
      <c r="Y828" s="29">
        <f t="shared" si="2250"/>
        <v>0</v>
      </c>
      <c r="Z828" s="29" t="e">
        <f t="shared" si="2251"/>
        <v>#DIV/0!</v>
      </c>
      <c r="AA828" s="29" t="e">
        <f t="shared" si="2252"/>
        <v>#DIV/0!</v>
      </c>
      <c r="AB828" s="29" t="e">
        <f t="shared" si="2253"/>
        <v>#DIV/0!</v>
      </c>
      <c r="AC828" s="29" t="e">
        <f t="shared" si="2254"/>
        <v>#DIV/0!</v>
      </c>
      <c r="AF828" s="23">
        <v>60.084299999999999</v>
      </c>
      <c r="AG828" s="23">
        <v>79.878799999999998</v>
      </c>
      <c r="AH828" s="23">
        <v>101.96120000000001</v>
      </c>
      <c r="AI828" s="23">
        <v>151.99039999999999</v>
      </c>
      <c r="AJ828" s="23">
        <v>159.69</v>
      </c>
      <c r="AK828" s="23">
        <v>71.846400000000003</v>
      </c>
      <c r="AL828" s="23">
        <v>70.9375</v>
      </c>
      <c r="AM828" s="23">
        <v>40.304400000000001</v>
      </c>
      <c r="AN828" s="23">
        <v>56.077399999999997</v>
      </c>
      <c r="AO828" s="23">
        <v>61.978999999999999</v>
      </c>
      <c r="AP828" s="23">
        <v>94.195999999999998</v>
      </c>
      <c r="AQ828" s="23">
        <v>18.998000000000001</v>
      </c>
      <c r="AR828" s="23">
        <v>35.450000000000003</v>
      </c>
      <c r="AS828" s="23">
        <v>29.88</v>
      </c>
      <c r="AT828" s="23">
        <v>74.691999999999993</v>
      </c>
      <c r="AU828" s="23">
        <v>81.39</v>
      </c>
      <c r="AX828" s="54">
        <f t="shared" si="2255"/>
        <v>0</v>
      </c>
      <c r="AY828" s="54">
        <f t="shared" si="2256"/>
        <v>0</v>
      </c>
      <c r="AZ828" s="54">
        <f t="shared" si="2257"/>
        <v>0</v>
      </c>
      <c r="BA828" s="54">
        <f t="shared" si="2258"/>
        <v>0</v>
      </c>
      <c r="BB828" s="54">
        <f t="shared" si="2259"/>
        <v>0</v>
      </c>
      <c r="BC828" s="54">
        <f t="shared" si="2260"/>
        <v>0</v>
      </c>
      <c r="BD828" s="54">
        <f t="shared" si="2261"/>
        <v>0</v>
      </c>
      <c r="BE828" s="54">
        <f t="shared" si="2262"/>
        <v>0</v>
      </c>
      <c r="BF828" s="54">
        <f t="shared" si="2263"/>
        <v>0</v>
      </c>
      <c r="BG828" s="54">
        <f t="shared" si="2264"/>
        <v>0</v>
      </c>
      <c r="BH828" s="54">
        <f t="shared" si="2265"/>
        <v>0</v>
      </c>
      <c r="BI828" s="54">
        <f t="shared" si="2266"/>
        <v>0</v>
      </c>
      <c r="BJ828" s="54">
        <f t="shared" si="2267"/>
        <v>0</v>
      </c>
      <c r="BK828" s="54">
        <f t="shared" si="2268"/>
        <v>0</v>
      </c>
      <c r="BL828" s="54">
        <f t="shared" si="2269"/>
        <v>0</v>
      </c>
      <c r="BM828" s="42"/>
      <c r="BO828" s="54">
        <f>'Norm-coeff'!$C$2+$AX828*'Norm-coeff'!$D$2+$AY828*'Norm-coeff'!$E$2+$AZ828*'Norm-coeff'!$F$2+$BA828*'Norm-coeff'!$G$2+$BB828*'Norm-coeff'!$H$2+$BC828*'Norm-coeff'!$I$2+$BD828*'Norm-coeff'!$J$2+$BE828*'Norm-coeff'!$K$2+$BF828*'Norm-coeff'!$L$2+$BG828*'Norm-coeff'!$M$2+$BH828*'Norm-coeff'!$N$2+$BI828*'Norm-coeff'!$O$2</f>
        <v>5.4045421474420303</v>
      </c>
      <c r="BP828" s="54">
        <f>'Norm-coeff'!$C$3+$AX828*'Norm-coeff'!$D$3+$AY828*'Norm-coeff'!$E$3+$AZ828*'Norm-coeff'!$F$3+$BA828*'Norm-coeff'!$G$3+$BB828*'Norm-coeff'!$H$3+$BC828*'Norm-coeff'!$I$3+$BD828*'Norm-coeff'!$J$3+$BE828*'Norm-coeff'!$K$3+$BF828*'Norm-coeff'!$L$3+$BG828*'Norm-coeff'!$M$3+$BH828*'Norm-coeff'!$N$3+$BI828*'Norm-coeff'!$O$3</f>
        <v>3.15319116612705</v>
      </c>
      <c r="BQ828" s="54">
        <f>'Norm-coeff'!$C$4+$AX828*'Norm-coeff'!$D$4+$AY828*'Norm-coeff'!$E$4+$AZ828*'Norm-coeff'!$F$4+$BA828*'Norm-coeff'!$G$4+$BB828*'Norm-coeff'!$H$4+$BC828*'Norm-coeff'!$I$4+$BD828*'Norm-coeff'!$J$4+$BE828*'Norm-coeff'!$K$4+$BF828*'Norm-coeff'!$L$4+$BG828*'Norm-coeff'!$M$4+$BH828*'Norm-coeff'!$N$4+$BI828*'Norm-coeff'!$O$4</f>
        <v>1.42115649462768</v>
      </c>
      <c r="BR828" s="54">
        <f>'Norm-coeff'!$C$5+$AX828*'Norm-coeff'!$D$5+$AY828*'Norm-coeff'!$E$5+$AZ828*'Norm-coeff'!$F$5+$BA828*'Norm-coeff'!$G$5+$BB828*'Norm-coeff'!$H$5+$BC828*'Norm-coeff'!$I$5+$BD828*'Norm-coeff'!$J$5+$BE828*'Norm-coeff'!$K$5+$BF828*'Norm-coeff'!$L$5+$BG828*'Norm-coeff'!$M$5+$BH828*'Norm-coeff'!$N$5+$BI828*'Norm-coeff'!$O$5</f>
        <v>1.0553329241296201</v>
      </c>
      <c r="BS828" s="54">
        <f>'Norm-coeff'!$C$6+$AX828*'Norm-coeff'!$D$6+$AY828*'Norm-coeff'!$E$6+$AZ828*'Norm-coeff'!$F$6+$BA828*'Norm-coeff'!$G$6+$BB828*'Norm-coeff'!$H$6+$BC828*'Norm-coeff'!$I$6+$BD828*'Norm-coeff'!$J$6+$BE828*'Norm-coeff'!$K$6+$BF828*'Norm-coeff'!$L$6+$BG828*'Norm-coeff'!$M$6+$BH828*'Norm-coeff'!$N$6+$BI828*'Norm-coeff'!$O$6</f>
        <v>-1.48700885495103E-2</v>
      </c>
      <c r="BT828" s="54">
        <f>'Norm-coeff'!$C$7+$AX828*'Norm-coeff'!$D$7+$AY828*'Norm-coeff'!$E$7+$AZ828*'Norm-coeff'!$F$7+$BA828*'Norm-coeff'!$G$7+$BB828*'Norm-coeff'!$H$7+$BC828*'Norm-coeff'!$I$7+$BD828*'Norm-coeff'!$J$7+$BE828*'Norm-coeff'!$K$7+$BF828*'Norm-coeff'!$L$7+$BG828*'Norm-coeff'!$M$7+$BH828*'Norm-coeff'!$N$7+$BI828*'Norm-coeff'!$O$7</f>
        <v>2.0907583608832998</v>
      </c>
      <c r="BU828" s="54">
        <f>'Norm-coeff'!$C$8+$AX828*'Norm-coeff'!$D$8+$AY828*'Norm-coeff'!$E$8+$AZ828*'Norm-coeff'!$F$8+$BA828*'Norm-coeff'!$G$8+$BB828*'Norm-coeff'!$H$8+$BC828*'Norm-coeff'!$I$8+$BD828*'Norm-coeff'!$J$8+$BE828*'Norm-coeff'!$K$8+$BF828*'Norm-coeff'!$L$8+$BG828*'Norm-coeff'!$M$8+$BH828*'Norm-coeff'!$N$8+$BI828*'Norm-coeff'!$O$8</f>
        <v>0.65894159836244504</v>
      </c>
      <c r="BV828" s="54">
        <f>'Norm-coeff'!$C$9+$AX828*'Norm-coeff'!$D$9+$AY828*'Norm-coeff'!$E$9+$AZ828*'Norm-coeff'!$F$9+$BA828*'Norm-coeff'!$G$9+$BB828*'Norm-coeff'!$H$9+$BC828*'Norm-coeff'!$I$9+$BD828*'Norm-coeff'!$J$9+$BE828*'Norm-coeff'!$K$9+$BF828*'Norm-coeff'!$L$9+$BG828*'Norm-coeff'!$M$9+$BH828*'Norm-coeff'!$N$9+$BI828*'Norm-coeff'!$O$9</f>
        <v>1.48961085014701</v>
      </c>
      <c r="BW828" s="54">
        <f>'Norm-coeff'!$C$10+$AX828*'Norm-coeff'!$D$10+$AY828*'Norm-coeff'!$E$10+$AZ828*'Norm-coeff'!$F$10+$BA828*'Norm-coeff'!$G$10+$BB828*'Norm-coeff'!$H$10+$BC828*'Norm-coeff'!$I$10+$BD828*'Norm-coeff'!$J$10+$BE828*'Norm-coeff'!$K$10+$BF828*'Norm-coeff'!$L$10+$BG828*'Norm-coeff'!$M$10+$BH828*'Norm-coeff'!$N$10+$BI828*'Norm-coeff'!$O$10</f>
        <v>1.42058735749591</v>
      </c>
      <c r="BX828" s="54">
        <f>'Norm-coeff'!$C$11+$AX828*'Norm-coeff'!$D$11+$AY828*'Norm-coeff'!$E$11+$AZ828*'Norm-coeff'!$F$11+$BA828*'Norm-coeff'!$G$11+$BB828*'Norm-coeff'!$H$11+$BC828*'Norm-coeff'!$I$11+$BD828*'Norm-coeff'!$J$11+$BE828*'Norm-coeff'!$K$11+$BF828*'Norm-coeff'!$L$11+$BG828*'Norm-coeff'!$M$11+$BH828*'Norm-coeff'!$N$11+$BI828*'Norm-coeff'!$O$11</f>
        <v>0.221233014421479</v>
      </c>
      <c r="BY828" s="54">
        <f>'Norm-coeff'!$C$12+$AX828*'Norm-coeff'!$D$12+$AY828*'Norm-coeff'!$E$12+$AZ828*'Norm-coeff'!$F$12+$BA828*'Norm-coeff'!$G$12+$BB828*'Norm-coeff'!$H$12+$BC828*'Norm-coeff'!$I$12+$BD828*'Norm-coeff'!$J$12+$BE828*'Norm-coeff'!$K$12+$BF828*'Norm-coeff'!$L$12+$BG828*'Norm-coeff'!$M$12+$BH828*'Norm-coeff'!$N$12+$BI828*'Norm-coeff'!$O$12</f>
        <v>0.283527502056037</v>
      </c>
      <c r="BZ828" s="54">
        <f>'Norm-coeff'!$C$13+$AX828*'Norm-coeff'!$D$13+$AY828*'Norm-coeff'!$E$13+$AZ828*'Norm-coeff'!$F$13+$BA828*'Norm-coeff'!$G$13+$BB828*'Norm-coeff'!$H$13+$BC828*'Norm-coeff'!$I$13+$BD828*'Norm-coeff'!$J$13+$BE828*'Norm-coeff'!$K$13+$BF828*'Norm-coeff'!$L$13+$BG828*'Norm-coeff'!$M$13+$BH828*'Norm-coeff'!$N$13+$BI828*'Norm-coeff'!$O$13</f>
        <v>-4.1864930554451202E-2</v>
      </c>
      <c r="CA828" s="54">
        <f>'Norm-coeff'!$C$14+$AX828*'Norm-coeff'!$D$14+$AY828*'Norm-coeff'!$E$14+$AZ828*'Norm-coeff'!$F$14+$BA828*'Norm-coeff'!$G$14+$BB828*'Norm-coeff'!$H$14+$BC828*'Norm-coeff'!$I$14+$BD828*'Norm-coeff'!$J$14+$BE828*'Norm-coeff'!$K$14+$BF828*'Norm-coeff'!$L$14+$BG828*'Norm-coeff'!$M$14+$BH828*'Norm-coeff'!$N$14+$BI828*'Norm-coeff'!$O$14</f>
        <v>4.2526983164477103</v>
      </c>
      <c r="CC828" s="54">
        <f t="shared" si="2394"/>
        <v>0</v>
      </c>
      <c r="CG828" s="54">
        <f t="shared" si="2270"/>
        <v>0</v>
      </c>
      <c r="CH828" s="54">
        <f t="shared" si="2248"/>
        <v>0</v>
      </c>
      <c r="CI828" s="54">
        <f t="shared" si="2271"/>
        <v>0</v>
      </c>
      <c r="CJ828" s="56">
        <f t="shared" si="2272"/>
        <v>0</v>
      </c>
      <c r="CK828" s="54">
        <f t="shared" si="2273"/>
        <v>0</v>
      </c>
      <c r="CL828" s="54">
        <f t="shared" si="2274"/>
        <v>0</v>
      </c>
      <c r="CM828" s="54">
        <f t="shared" si="2275"/>
        <v>0</v>
      </c>
      <c r="CN828" s="54">
        <f t="shared" si="2276"/>
        <v>0</v>
      </c>
      <c r="CO828" s="54">
        <f t="shared" si="2277"/>
        <v>0</v>
      </c>
      <c r="CP828" s="54">
        <f t="shared" si="2278"/>
        <v>0</v>
      </c>
      <c r="CQ828" s="54">
        <f t="shared" si="2279"/>
        <v>0</v>
      </c>
      <c r="CR828" s="54">
        <f t="shared" si="2280"/>
        <v>0</v>
      </c>
      <c r="CS828" s="54">
        <f t="shared" si="2281"/>
        <v>0</v>
      </c>
      <c r="CU828" s="54">
        <f t="shared" si="2282"/>
        <v>0</v>
      </c>
      <c r="CV828" s="54">
        <f t="shared" si="2283"/>
        <v>0</v>
      </c>
      <c r="CW828" s="54">
        <f t="shared" si="2284"/>
        <v>0</v>
      </c>
      <c r="CX828" s="54">
        <f t="shared" si="2285"/>
        <v>0</v>
      </c>
      <c r="CZ828" s="54">
        <f t="shared" si="2286"/>
        <v>0</v>
      </c>
      <c r="DA828" s="54">
        <f t="shared" si="2287"/>
        <v>0</v>
      </c>
      <c r="DB828" s="54">
        <f t="shared" si="2288"/>
        <v>0</v>
      </c>
      <c r="DC828" s="54">
        <f t="shared" si="2289"/>
        <v>0</v>
      </c>
      <c r="DD828" s="54">
        <f t="shared" si="2290"/>
        <v>0</v>
      </c>
      <c r="DE828" s="54">
        <f t="shared" si="2291"/>
        <v>0</v>
      </c>
      <c r="DF828" s="54">
        <f t="shared" si="2292"/>
        <v>0</v>
      </c>
      <c r="DG828" s="54">
        <f t="shared" si="2293"/>
        <v>2</v>
      </c>
      <c r="DH828" s="71">
        <f t="shared" si="2294"/>
        <v>0</v>
      </c>
      <c r="DI828" s="71">
        <f t="shared" si="2295"/>
        <v>0</v>
      </c>
      <c r="DJ828" s="54">
        <f t="shared" si="2296"/>
        <v>0</v>
      </c>
      <c r="DK828" s="54">
        <f t="shared" si="2297"/>
        <v>2</v>
      </c>
      <c r="DL828" s="4">
        <f t="shared" si="2222"/>
        <v>0</v>
      </c>
      <c r="DM828" s="3">
        <f t="shared" si="2298"/>
        <v>0</v>
      </c>
      <c r="DN828" s="3">
        <f t="shared" si="2299"/>
        <v>0</v>
      </c>
      <c r="DO828" s="4" t="e">
        <f t="shared" si="2300"/>
        <v>#DIV/0!</v>
      </c>
      <c r="DP828" s="57"/>
      <c r="DQ828" s="57"/>
      <c r="DR828" s="56">
        <f t="shared" si="2223"/>
        <v>2</v>
      </c>
      <c r="DS828" s="56">
        <f t="shared" si="2224"/>
        <v>0</v>
      </c>
      <c r="DT828" s="38">
        <f t="shared" si="2225"/>
        <v>0</v>
      </c>
      <c r="DU828" s="38">
        <f t="shared" si="2301"/>
        <v>2</v>
      </c>
      <c r="DV828" s="38">
        <f t="shared" si="2226"/>
        <v>0</v>
      </c>
      <c r="DW828" s="39">
        <f t="shared" si="2227"/>
        <v>0</v>
      </c>
      <c r="DX828" s="39">
        <f t="shared" si="2228"/>
        <v>0</v>
      </c>
      <c r="DY828" s="39">
        <f t="shared" si="2229"/>
        <v>0</v>
      </c>
      <c r="DZ828" s="39">
        <f t="shared" si="2230"/>
        <v>0</v>
      </c>
      <c r="EA828" s="39">
        <f t="shared" si="2231"/>
        <v>0</v>
      </c>
      <c r="EB828" s="37" t="e">
        <f t="shared" si="2302"/>
        <v>#DIV/0!</v>
      </c>
      <c r="EC828" s="37" t="e">
        <f t="shared" si="2303"/>
        <v>#DIV/0!</v>
      </c>
      <c r="ED828" s="37" t="e">
        <f t="shared" si="2304"/>
        <v>#DIV/0!</v>
      </c>
      <c r="EE828" s="37" t="e">
        <f t="shared" si="2305"/>
        <v>#DIV/0!</v>
      </c>
      <c r="EF828" s="39" t="e">
        <f t="shared" si="2306"/>
        <v>#DIV/0!</v>
      </c>
      <c r="EG828" s="37" t="e">
        <f t="shared" si="2307"/>
        <v>#DIV/0!</v>
      </c>
      <c r="EH828" s="37" t="e">
        <f t="shared" si="2308"/>
        <v>#DIV/0!</v>
      </c>
      <c r="EI828" s="11" t="b">
        <f t="shared" si="2309"/>
        <v>1</v>
      </c>
      <c r="EJ828" s="11" t="b">
        <f t="shared" si="2310"/>
        <v>0</v>
      </c>
      <c r="EK828" s="39" t="e">
        <f t="shared" si="2311"/>
        <v>#DIV/0!</v>
      </c>
      <c r="EL828" s="39" t="e">
        <f t="shared" si="2312"/>
        <v>#DIV/0!</v>
      </c>
      <c r="EM828" s="39" t="e">
        <f t="shared" si="2313"/>
        <v>#DIV/0!</v>
      </c>
      <c r="EN828" s="39" t="e">
        <f t="shared" si="2314"/>
        <v>#DIV/0!</v>
      </c>
      <c r="EO828" s="39" t="e">
        <f t="shared" si="2315"/>
        <v>#DIV/0!</v>
      </c>
      <c r="EP828" s="39" t="e">
        <f t="shared" si="2316"/>
        <v>#DIV/0!</v>
      </c>
      <c r="EQ828" s="39" t="e">
        <f t="shared" si="2317"/>
        <v>#DIV/0!</v>
      </c>
      <c r="ER828" s="39" t="e">
        <f t="shared" si="2318"/>
        <v>#DIV/0!</v>
      </c>
      <c r="ES828" s="58" t="str">
        <f t="shared" si="2319"/>
        <v>(OH,F,Cl)-dominate amphibole</v>
      </c>
      <c r="ET828" s="58" t="e">
        <f t="shared" si="2320"/>
        <v>#N/A</v>
      </c>
      <c r="EU828" s="56">
        <f t="shared" si="2232"/>
        <v>0</v>
      </c>
      <c r="EV828" s="56">
        <f t="shared" si="2233"/>
        <v>0</v>
      </c>
      <c r="EW828" s="56">
        <f t="shared" si="2234"/>
        <v>0</v>
      </c>
      <c r="EX828" s="56">
        <f t="shared" si="2235"/>
        <v>0</v>
      </c>
      <c r="EY828" s="56">
        <f t="shared" si="2236"/>
        <v>0</v>
      </c>
      <c r="EZ828" s="56">
        <f t="shared" si="2237"/>
        <v>0</v>
      </c>
      <c r="FA828" s="39">
        <f t="shared" si="2238"/>
        <v>0</v>
      </c>
      <c r="FB828" s="39">
        <f t="shared" si="2239"/>
        <v>0</v>
      </c>
      <c r="FC828" s="54">
        <f t="shared" si="2240"/>
        <v>0</v>
      </c>
      <c r="FD828" s="54">
        <f t="shared" si="2241"/>
        <v>0</v>
      </c>
      <c r="FE828" s="39">
        <f t="shared" si="2242"/>
        <v>0</v>
      </c>
      <c r="FF828" s="54">
        <f t="shared" si="2243"/>
        <v>0</v>
      </c>
      <c r="FG828" s="39">
        <f t="shared" si="2244"/>
        <v>0</v>
      </c>
      <c r="FH828" s="39">
        <f t="shared" si="2321"/>
        <v>0</v>
      </c>
      <c r="FI828" s="39">
        <f t="shared" si="2322"/>
        <v>0</v>
      </c>
      <c r="FJ828" s="39">
        <f t="shared" si="2323"/>
        <v>0</v>
      </c>
      <c r="FK828" s="39" t="e">
        <f t="shared" si="2324"/>
        <v>#DIV/0!</v>
      </c>
      <c r="FL828" s="39" t="e">
        <f t="shared" si="2325"/>
        <v>#DIV/0!</v>
      </c>
      <c r="FM828" s="39" t="e">
        <f t="shared" si="2326"/>
        <v>#DIV/0!</v>
      </c>
      <c r="FN828" s="39">
        <f t="shared" si="2327"/>
        <v>1</v>
      </c>
      <c r="FO828" s="39">
        <f t="shared" si="2245"/>
        <v>0</v>
      </c>
      <c r="FP828" s="39">
        <f t="shared" si="2246"/>
        <v>0</v>
      </c>
      <c r="FQ828" s="39">
        <f t="shared" si="2247"/>
        <v>0</v>
      </c>
      <c r="FR828" s="39">
        <f t="shared" si="2328"/>
        <v>0</v>
      </c>
      <c r="FS828" s="39">
        <f t="shared" si="2329"/>
        <v>0</v>
      </c>
      <c r="FU828" s="39" t="e">
        <f t="shared" si="2330"/>
        <v>#DIV/0!</v>
      </c>
      <c r="FV828" s="39" t="e">
        <f t="shared" si="2331"/>
        <v>#DIV/0!</v>
      </c>
      <c r="FW828" s="39" t="e">
        <f t="shared" si="2332"/>
        <v>#DIV/0!</v>
      </c>
      <c r="FY828" s="39" t="e">
        <f t="shared" si="2333"/>
        <v>#DIV/0!</v>
      </c>
      <c r="FZ828" s="39" t="e">
        <f t="shared" si="2334"/>
        <v>#DIV/0!</v>
      </c>
      <c r="GA828" s="39" t="e">
        <f t="shared" si="2335"/>
        <v>#DIV/0!</v>
      </c>
      <c r="GB828" s="39" t="e">
        <f t="shared" si="2336"/>
        <v>#DIV/0!</v>
      </c>
      <c r="GC828" s="39" t="e">
        <f t="shared" si="2337"/>
        <v>#DIV/0!</v>
      </c>
      <c r="GD828" s="39" t="e">
        <f t="shared" si="2338"/>
        <v>#DIV/0!</v>
      </c>
      <c r="GE828" s="39" t="e">
        <f t="shared" si="2339"/>
        <v>#DIV/0!</v>
      </c>
      <c r="GF828" s="39" t="e">
        <f t="shared" si="2340"/>
        <v>#DIV/0!</v>
      </c>
      <c r="GG828" s="39" t="e">
        <f t="shared" si="2341"/>
        <v>#DIV/0!</v>
      </c>
      <c r="GH828" s="39" t="e">
        <f t="shared" si="2342"/>
        <v>#DIV/0!</v>
      </c>
      <c r="GI828" s="39"/>
      <c r="GJ828" s="39" t="e">
        <f t="shared" si="2343"/>
        <v>#DIV/0!</v>
      </c>
      <c r="GK828" s="39" t="e">
        <f t="shared" si="2344"/>
        <v>#DIV/0!</v>
      </c>
      <c r="GL828" s="39" t="e">
        <f t="shared" si="2345"/>
        <v>#DIV/0!</v>
      </c>
      <c r="GM828" s="39" t="e">
        <f t="shared" si="2346"/>
        <v>#DIV/0!</v>
      </c>
      <c r="GN828" s="39" t="e">
        <f t="shared" si="2347"/>
        <v>#DIV/0!</v>
      </c>
      <c r="GO828" s="57"/>
      <c r="GP828" s="57" t="e">
        <f t="shared" si="2348"/>
        <v>#DIV/0!</v>
      </c>
      <c r="GQ828" s="59" t="e">
        <f t="shared" si="2349"/>
        <v>#DIV/0!</v>
      </c>
      <c r="GR828" s="41" t="e">
        <f t="shared" si="2350"/>
        <v>#DIV/0!</v>
      </c>
      <c r="GS828" s="57" t="e">
        <f t="shared" si="2351"/>
        <v>#DIV/0!</v>
      </c>
      <c r="GT828" s="57" t="e">
        <f t="shared" si="2352"/>
        <v>#DIV/0!</v>
      </c>
      <c r="GU828" s="57" t="e">
        <f t="shared" si="2353"/>
        <v>#DIV/0!</v>
      </c>
      <c r="GV828" s="57"/>
      <c r="GW828" s="42" t="e">
        <f t="shared" si="2354"/>
        <v>#DIV/0!</v>
      </c>
      <c r="GX828" s="42" t="e">
        <f t="shared" si="2355"/>
        <v>#DIV/0!</v>
      </c>
      <c r="GY828" s="42" t="e">
        <f t="shared" si="2356"/>
        <v>#DIV/0!</v>
      </c>
      <c r="GZ828" s="57"/>
      <c r="HA828" s="2" t="e">
        <f t="shared" si="2357"/>
        <v>#DIV/0!</v>
      </c>
      <c r="HB828" s="2" t="e">
        <f t="shared" si="2358"/>
        <v>#DIV/0!</v>
      </c>
      <c r="HC828" s="2" t="e">
        <f t="shared" si="2359"/>
        <v>#DIV/0!</v>
      </c>
      <c r="HD828" s="2" t="e">
        <f t="shared" si="2360"/>
        <v>#DIV/0!</v>
      </c>
      <c r="HE828" s="2" t="e">
        <f t="shared" si="2361"/>
        <v>#DIV/0!</v>
      </c>
      <c r="HF828" s="2" t="e">
        <f t="shared" si="2362"/>
        <v>#DIV/0!</v>
      </c>
      <c r="HG828" s="2" t="e">
        <f t="shared" si="2363"/>
        <v>#DIV/0!</v>
      </c>
      <c r="HH828" s="2" t="e">
        <f t="shared" si="2364"/>
        <v>#DIV/0!</v>
      </c>
      <c r="HI828" s="2" t="e">
        <f t="shared" si="2365"/>
        <v>#DIV/0!</v>
      </c>
      <c r="HJ828" s="11" t="e">
        <f t="shared" si="2366"/>
        <v>#DIV/0!</v>
      </c>
      <c r="HK828" s="60" t="e">
        <f t="shared" si="2367"/>
        <v>#DIV/0!</v>
      </c>
      <c r="HL828" s="57"/>
      <c r="HM828" s="57" t="e">
        <f t="shared" si="2368"/>
        <v>#DIV/0!</v>
      </c>
      <c r="HN828" s="57" t="e">
        <f t="shared" si="2369"/>
        <v>#DIV/0!</v>
      </c>
      <c r="HO828" s="57" t="e">
        <f t="shared" si="2370"/>
        <v>#DIV/0!</v>
      </c>
      <c r="HP828" s="57" t="e">
        <f t="shared" si="2371"/>
        <v>#DIV/0!</v>
      </c>
      <c r="HQ828" s="57" t="e">
        <f t="shared" si="2372"/>
        <v>#DIV/0!</v>
      </c>
      <c r="HR828" s="57"/>
      <c r="HS828" s="57" t="e">
        <f t="shared" si="2373"/>
        <v>#DIV/0!</v>
      </c>
      <c r="HT828" s="57" t="e">
        <f t="shared" si="2374"/>
        <v>#DIV/0!</v>
      </c>
      <c r="HU828" s="57" t="e">
        <f t="shared" si="2375"/>
        <v>#DIV/0!</v>
      </c>
      <c r="HV828" s="57" t="e">
        <f t="shared" si="2376"/>
        <v>#DIV/0!</v>
      </c>
      <c r="HW828" s="57" t="e">
        <f t="shared" si="2377"/>
        <v>#DIV/0!</v>
      </c>
      <c r="HX828" s="57"/>
      <c r="HY828" s="57" t="e">
        <f t="shared" si="2378"/>
        <v>#DIV/0!</v>
      </c>
      <c r="HZ828" s="57" t="e">
        <f t="shared" si="2379"/>
        <v>#DIV/0!</v>
      </c>
      <c r="IA828" s="57"/>
      <c r="IB828" s="61">
        <f t="shared" si="2380"/>
        <v>0</v>
      </c>
      <c r="IC828" s="57" t="str">
        <f t="shared" si="2381"/>
        <v/>
      </c>
      <c r="ID828" s="42"/>
      <c r="IE828" s="2" t="str">
        <f t="shared" si="2382"/>
        <v/>
      </c>
      <c r="IF828" s="60" t="e">
        <f t="shared" si="2383"/>
        <v>#DIV/0!</v>
      </c>
      <c r="IG828" s="60" t="str">
        <f t="shared" si="2384"/>
        <v/>
      </c>
      <c r="IH828" s="60" t="str">
        <f t="shared" si="2385"/>
        <v>zinco-</v>
      </c>
      <c r="II828" s="60" t="str">
        <f t="shared" si="2386"/>
        <v>mangano-</v>
      </c>
      <c r="IJ828" s="60" t="e">
        <f t="shared" si="2387"/>
        <v>#DIV/0!</v>
      </c>
      <c r="IK828" s="60" t="e">
        <f t="shared" si="2388"/>
        <v>#DIV/0!</v>
      </c>
      <c r="IL828" s="60" t="e">
        <f t="shared" si="2389"/>
        <v>#DIV/0!</v>
      </c>
      <c r="IM828" s="60" t="e">
        <f t="shared" si="2390"/>
        <v>#DIV/0!</v>
      </c>
      <c r="IN828" s="60" t="str">
        <f t="shared" si="2391"/>
        <v/>
      </c>
      <c r="IO828" s="60" t="str">
        <f t="shared" si="2392"/>
        <v/>
      </c>
      <c r="IP828" s="57"/>
      <c r="IQ828" s="57" t="str">
        <f t="shared" si="2393"/>
        <v>ERROR!!</v>
      </c>
    </row>
    <row r="829" spans="24:251">
      <c r="X829" s="29">
        <f t="shared" si="2249"/>
        <v>0</v>
      </c>
      <c r="Y829" s="29">
        <f t="shared" si="2250"/>
        <v>0</v>
      </c>
      <c r="Z829" s="29" t="e">
        <f t="shared" si="2251"/>
        <v>#DIV/0!</v>
      </c>
      <c r="AA829" s="29" t="e">
        <f t="shared" si="2252"/>
        <v>#DIV/0!</v>
      </c>
      <c r="AB829" s="29" t="e">
        <f t="shared" si="2253"/>
        <v>#DIV/0!</v>
      </c>
      <c r="AC829" s="29" t="e">
        <f t="shared" si="2254"/>
        <v>#DIV/0!</v>
      </c>
      <c r="AF829" s="23">
        <v>60.084299999999999</v>
      </c>
      <c r="AG829" s="23">
        <v>79.878799999999998</v>
      </c>
      <c r="AH829" s="23">
        <v>101.96120000000001</v>
      </c>
      <c r="AI829" s="23">
        <v>151.99039999999999</v>
      </c>
      <c r="AJ829" s="23">
        <v>159.69</v>
      </c>
      <c r="AK829" s="23">
        <v>71.846400000000003</v>
      </c>
      <c r="AL829" s="23">
        <v>70.9375</v>
      </c>
      <c r="AM829" s="23">
        <v>40.304400000000001</v>
      </c>
      <c r="AN829" s="23">
        <v>56.077399999999997</v>
      </c>
      <c r="AO829" s="23">
        <v>61.978999999999999</v>
      </c>
      <c r="AP829" s="23">
        <v>94.195999999999998</v>
      </c>
      <c r="AQ829" s="23">
        <v>18.998000000000001</v>
      </c>
      <c r="AR829" s="23">
        <v>35.450000000000003</v>
      </c>
      <c r="AS829" s="23">
        <v>29.88</v>
      </c>
      <c r="AT829" s="23">
        <v>74.691999999999993</v>
      </c>
      <c r="AU829" s="23">
        <v>81.39</v>
      </c>
      <c r="AX829" s="54">
        <f t="shared" si="2255"/>
        <v>0</v>
      </c>
      <c r="AY829" s="54">
        <f t="shared" si="2256"/>
        <v>0</v>
      </c>
      <c r="AZ829" s="54">
        <f t="shared" si="2257"/>
        <v>0</v>
      </c>
      <c r="BA829" s="54">
        <f t="shared" si="2258"/>
        <v>0</v>
      </c>
      <c r="BB829" s="54">
        <f t="shared" si="2259"/>
        <v>0</v>
      </c>
      <c r="BC829" s="54">
        <f t="shared" si="2260"/>
        <v>0</v>
      </c>
      <c r="BD829" s="54">
        <f t="shared" si="2261"/>
        <v>0</v>
      </c>
      <c r="BE829" s="54">
        <f t="shared" si="2262"/>
        <v>0</v>
      </c>
      <c r="BF829" s="54">
        <f t="shared" si="2263"/>
        <v>0</v>
      </c>
      <c r="BG829" s="54">
        <f t="shared" si="2264"/>
        <v>0</v>
      </c>
      <c r="BH829" s="54">
        <f t="shared" si="2265"/>
        <v>0</v>
      </c>
      <c r="BI829" s="54">
        <f t="shared" si="2266"/>
        <v>0</v>
      </c>
      <c r="BJ829" s="54">
        <f t="shared" si="2267"/>
        <v>0</v>
      </c>
      <c r="BK829" s="54">
        <f t="shared" si="2268"/>
        <v>0</v>
      </c>
      <c r="BL829" s="54">
        <f t="shared" si="2269"/>
        <v>0</v>
      </c>
      <c r="BM829" s="42"/>
      <c r="BO829" s="54">
        <f>'Norm-coeff'!$C$2+$AX829*'Norm-coeff'!$D$2+$AY829*'Norm-coeff'!$E$2+$AZ829*'Norm-coeff'!$F$2+$BA829*'Norm-coeff'!$G$2+$BB829*'Norm-coeff'!$H$2+$BC829*'Norm-coeff'!$I$2+$BD829*'Norm-coeff'!$J$2+$BE829*'Norm-coeff'!$K$2+$BF829*'Norm-coeff'!$L$2+$BG829*'Norm-coeff'!$M$2+$BH829*'Norm-coeff'!$N$2+$BI829*'Norm-coeff'!$O$2</f>
        <v>5.4045421474420303</v>
      </c>
      <c r="BP829" s="54">
        <f>'Norm-coeff'!$C$3+$AX829*'Norm-coeff'!$D$3+$AY829*'Norm-coeff'!$E$3+$AZ829*'Norm-coeff'!$F$3+$BA829*'Norm-coeff'!$G$3+$BB829*'Norm-coeff'!$H$3+$BC829*'Norm-coeff'!$I$3+$BD829*'Norm-coeff'!$J$3+$BE829*'Norm-coeff'!$K$3+$BF829*'Norm-coeff'!$L$3+$BG829*'Norm-coeff'!$M$3+$BH829*'Norm-coeff'!$N$3+$BI829*'Norm-coeff'!$O$3</f>
        <v>3.15319116612705</v>
      </c>
      <c r="BQ829" s="54">
        <f>'Norm-coeff'!$C$4+$AX829*'Norm-coeff'!$D$4+$AY829*'Norm-coeff'!$E$4+$AZ829*'Norm-coeff'!$F$4+$BA829*'Norm-coeff'!$G$4+$BB829*'Norm-coeff'!$H$4+$BC829*'Norm-coeff'!$I$4+$BD829*'Norm-coeff'!$J$4+$BE829*'Norm-coeff'!$K$4+$BF829*'Norm-coeff'!$L$4+$BG829*'Norm-coeff'!$M$4+$BH829*'Norm-coeff'!$N$4+$BI829*'Norm-coeff'!$O$4</f>
        <v>1.42115649462768</v>
      </c>
      <c r="BR829" s="54">
        <f>'Norm-coeff'!$C$5+$AX829*'Norm-coeff'!$D$5+$AY829*'Norm-coeff'!$E$5+$AZ829*'Norm-coeff'!$F$5+$BA829*'Norm-coeff'!$G$5+$BB829*'Norm-coeff'!$H$5+$BC829*'Norm-coeff'!$I$5+$BD829*'Norm-coeff'!$J$5+$BE829*'Norm-coeff'!$K$5+$BF829*'Norm-coeff'!$L$5+$BG829*'Norm-coeff'!$M$5+$BH829*'Norm-coeff'!$N$5+$BI829*'Norm-coeff'!$O$5</f>
        <v>1.0553329241296201</v>
      </c>
      <c r="BS829" s="54">
        <f>'Norm-coeff'!$C$6+$AX829*'Norm-coeff'!$D$6+$AY829*'Norm-coeff'!$E$6+$AZ829*'Norm-coeff'!$F$6+$BA829*'Norm-coeff'!$G$6+$BB829*'Norm-coeff'!$H$6+$BC829*'Norm-coeff'!$I$6+$BD829*'Norm-coeff'!$J$6+$BE829*'Norm-coeff'!$K$6+$BF829*'Norm-coeff'!$L$6+$BG829*'Norm-coeff'!$M$6+$BH829*'Norm-coeff'!$N$6+$BI829*'Norm-coeff'!$O$6</f>
        <v>-1.48700885495103E-2</v>
      </c>
      <c r="BT829" s="54">
        <f>'Norm-coeff'!$C$7+$AX829*'Norm-coeff'!$D$7+$AY829*'Norm-coeff'!$E$7+$AZ829*'Norm-coeff'!$F$7+$BA829*'Norm-coeff'!$G$7+$BB829*'Norm-coeff'!$H$7+$BC829*'Norm-coeff'!$I$7+$BD829*'Norm-coeff'!$J$7+$BE829*'Norm-coeff'!$K$7+$BF829*'Norm-coeff'!$L$7+$BG829*'Norm-coeff'!$M$7+$BH829*'Norm-coeff'!$N$7+$BI829*'Norm-coeff'!$O$7</f>
        <v>2.0907583608832998</v>
      </c>
      <c r="BU829" s="54">
        <f>'Norm-coeff'!$C$8+$AX829*'Norm-coeff'!$D$8+$AY829*'Norm-coeff'!$E$8+$AZ829*'Norm-coeff'!$F$8+$BA829*'Norm-coeff'!$G$8+$BB829*'Norm-coeff'!$H$8+$BC829*'Norm-coeff'!$I$8+$BD829*'Norm-coeff'!$J$8+$BE829*'Norm-coeff'!$K$8+$BF829*'Norm-coeff'!$L$8+$BG829*'Norm-coeff'!$M$8+$BH829*'Norm-coeff'!$N$8+$BI829*'Norm-coeff'!$O$8</f>
        <v>0.65894159836244504</v>
      </c>
      <c r="BV829" s="54">
        <f>'Norm-coeff'!$C$9+$AX829*'Norm-coeff'!$D$9+$AY829*'Norm-coeff'!$E$9+$AZ829*'Norm-coeff'!$F$9+$BA829*'Norm-coeff'!$G$9+$BB829*'Norm-coeff'!$H$9+$BC829*'Norm-coeff'!$I$9+$BD829*'Norm-coeff'!$J$9+$BE829*'Norm-coeff'!$K$9+$BF829*'Norm-coeff'!$L$9+$BG829*'Norm-coeff'!$M$9+$BH829*'Norm-coeff'!$N$9+$BI829*'Norm-coeff'!$O$9</f>
        <v>1.48961085014701</v>
      </c>
      <c r="BW829" s="54">
        <f>'Norm-coeff'!$C$10+$AX829*'Norm-coeff'!$D$10+$AY829*'Norm-coeff'!$E$10+$AZ829*'Norm-coeff'!$F$10+$BA829*'Norm-coeff'!$G$10+$BB829*'Norm-coeff'!$H$10+$BC829*'Norm-coeff'!$I$10+$BD829*'Norm-coeff'!$J$10+$BE829*'Norm-coeff'!$K$10+$BF829*'Norm-coeff'!$L$10+$BG829*'Norm-coeff'!$M$10+$BH829*'Norm-coeff'!$N$10+$BI829*'Norm-coeff'!$O$10</f>
        <v>1.42058735749591</v>
      </c>
      <c r="BX829" s="54">
        <f>'Norm-coeff'!$C$11+$AX829*'Norm-coeff'!$D$11+$AY829*'Norm-coeff'!$E$11+$AZ829*'Norm-coeff'!$F$11+$BA829*'Norm-coeff'!$G$11+$BB829*'Norm-coeff'!$H$11+$BC829*'Norm-coeff'!$I$11+$BD829*'Norm-coeff'!$J$11+$BE829*'Norm-coeff'!$K$11+$BF829*'Norm-coeff'!$L$11+$BG829*'Norm-coeff'!$M$11+$BH829*'Norm-coeff'!$N$11+$BI829*'Norm-coeff'!$O$11</f>
        <v>0.221233014421479</v>
      </c>
      <c r="BY829" s="54">
        <f>'Norm-coeff'!$C$12+$AX829*'Norm-coeff'!$D$12+$AY829*'Norm-coeff'!$E$12+$AZ829*'Norm-coeff'!$F$12+$BA829*'Norm-coeff'!$G$12+$BB829*'Norm-coeff'!$H$12+$BC829*'Norm-coeff'!$I$12+$BD829*'Norm-coeff'!$J$12+$BE829*'Norm-coeff'!$K$12+$BF829*'Norm-coeff'!$L$12+$BG829*'Norm-coeff'!$M$12+$BH829*'Norm-coeff'!$N$12+$BI829*'Norm-coeff'!$O$12</f>
        <v>0.283527502056037</v>
      </c>
      <c r="BZ829" s="54">
        <f>'Norm-coeff'!$C$13+$AX829*'Norm-coeff'!$D$13+$AY829*'Norm-coeff'!$E$13+$AZ829*'Norm-coeff'!$F$13+$BA829*'Norm-coeff'!$G$13+$BB829*'Norm-coeff'!$H$13+$BC829*'Norm-coeff'!$I$13+$BD829*'Norm-coeff'!$J$13+$BE829*'Norm-coeff'!$K$13+$BF829*'Norm-coeff'!$L$13+$BG829*'Norm-coeff'!$M$13+$BH829*'Norm-coeff'!$N$13+$BI829*'Norm-coeff'!$O$13</f>
        <v>-4.1864930554451202E-2</v>
      </c>
      <c r="CA829" s="54">
        <f>'Norm-coeff'!$C$14+$AX829*'Norm-coeff'!$D$14+$AY829*'Norm-coeff'!$E$14+$AZ829*'Norm-coeff'!$F$14+$BA829*'Norm-coeff'!$G$14+$BB829*'Norm-coeff'!$H$14+$BC829*'Norm-coeff'!$I$14+$BD829*'Norm-coeff'!$J$14+$BE829*'Norm-coeff'!$K$14+$BF829*'Norm-coeff'!$L$14+$BG829*'Norm-coeff'!$M$14+$BH829*'Norm-coeff'!$N$14+$BI829*'Norm-coeff'!$O$14</f>
        <v>4.2526983164477103</v>
      </c>
      <c r="CC829" s="54">
        <f t="shared" si="2394"/>
        <v>0</v>
      </c>
      <c r="CG829" s="54">
        <f t="shared" si="2270"/>
        <v>0</v>
      </c>
      <c r="CH829" s="54">
        <f t="shared" si="2248"/>
        <v>0</v>
      </c>
      <c r="CI829" s="54">
        <f t="shared" si="2271"/>
        <v>0</v>
      </c>
      <c r="CJ829" s="56">
        <f t="shared" si="2272"/>
        <v>0</v>
      </c>
      <c r="CK829" s="54">
        <f t="shared" si="2273"/>
        <v>0</v>
      </c>
      <c r="CL829" s="54">
        <f t="shared" si="2274"/>
        <v>0</v>
      </c>
      <c r="CM829" s="54">
        <f t="shared" si="2275"/>
        <v>0</v>
      </c>
      <c r="CN829" s="54">
        <f t="shared" si="2276"/>
        <v>0</v>
      </c>
      <c r="CO829" s="54">
        <f t="shared" si="2277"/>
        <v>0</v>
      </c>
      <c r="CP829" s="54">
        <f t="shared" si="2278"/>
        <v>0</v>
      </c>
      <c r="CQ829" s="54">
        <f t="shared" si="2279"/>
        <v>0</v>
      </c>
      <c r="CR829" s="54">
        <f t="shared" si="2280"/>
        <v>0</v>
      </c>
      <c r="CS829" s="54">
        <f t="shared" si="2281"/>
        <v>0</v>
      </c>
      <c r="CU829" s="54">
        <f t="shared" si="2282"/>
        <v>0</v>
      </c>
      <c r="CV829" s="54">
        <f t="shared" si="2283"/>
        <v>0</v>
      </c>
      <c r="CW829" s="54">
        <f t="shared" si="2284"/>
        <v>0</v>
      </c>
      <c r="CX829" s="54">
        <f t="shared" si="2285"/>
        <v>0</v>
      </c>
      <c r="CZ829" s="54">
        <f t="shared" si="2286"/>
        <v>0</v>
      </c>
      <c r="DA829" s="54">
        <f t="shared" si="2287"/>
        <v>0</v>
      </c>
      <c r="DB829" s="54">
        <f t="shared" si="2288"/>
        <v>0</v>
      </c>
      <c r="DC829" s="54">
        <f t="shared" si="2289"/>
        <v>0</v>
      </c>
      <c r="DD829" s="54">
        <f t="shared" si="2290"/>
        <v>0</v>
      </c>
      <c r="DE829" s="54">
        <f t="shared" si="2291"/>
        <v>0</v>
      </c>
      <c r="DF829" s="54">
        <f t="shared" si="2292"/>
        <v>0</v>
      </c>
      <c r="DG829" s="54">
        <f t="shared" si="2293"/>
        <v>2</v>
      </c>
      <c r="DH829" s="71">
        <f t="shared" si="2294"/>
        <v>0</v>
      </c>
      <c r="DI829" s="71">
        <f t="shared" si="2295"/>
        <v>0</v>
      </c>
      <c r="DJ829" s="54">
        <f t="shared" si="2296"/>
        <v>0</v>
      </c>
      <c r="DK829" s="54">
        <f t="shared" si="2297"/>
        <v>2</v>
      </c>
      <c r="DL829" s="4">
        <f t="shared" si="2222"/>
        <v>0</v>
      </c>
      <c r="DM829" s="3">
        <f t="shared" si="2298"/>
        <v>0</v>
      </c>
      <c r="DN829" s="3">
        <f t="shared" si="2299"/>
        <v>0</v>
      </c>
      <c r="DO829" s="4" t="e">
        <f t="shared" si="2300"/>
        <v>#DIV/0!</v>
      </c>
      <c r="DP829" s="57"/>
      <c r="DQ829" s="57"/>
      <c r="DR829" s="56">
        <f t="shared" si="2223"/>
        <v>2</v>
      </c>
      <c r="DS829" s="56">
        <f t="shared" si="2224"/>
        <v>0</v>
      </c>
      <c r="DT829" s="38">
        <f t="shared" si="2225"/>
        <v>0</v>
      </c>
      <c r="DU829" s="38">
        <f t="shared" si="2301"/>
        <v>2</v>
      </c>
      <c r="DV829" s="38">
        <f t="shared" si="2226"/>
        <v>0</v>
      </c>
      <c r="DW829" s="39">
        <f t="shared" si="2227"/>
        <v>0</v>
      </c>
      <c r="DX829" s="39">
        <f t="shared" si="2228"/>
        <v>0</v>
      </c>
      <c r="DY829" s="39">
        <f t="shared" si="2229"/>
        <v>0</v>
      </c>
      <c r="DZ829" s="39">
        <f t="shared" si="2230"/>
        <v>0</v>
      </c>
      <c r="EA829" s="39">
        <f t="shared" si="2231"/>
        <v>0</v>
      </c>
      <c r="EB829" s="37" t="e">
        <f t="shared" si="2302"/>
        <v>#DIV/0!</v>
      </c>
      <c r="EC829" s="37" t="e">
        <f t="shared" si="2303"/>
        <v>#DIV/0!</v>
      </c>
      <c r="ED829" s="37" t="e">
        <f t="shared" si="2304"/>
        <v>#DIV/0!</v>
      </c>
      <c r="EE829" s="37" t="e">
        <f t="shared" si="2305"/>
        <v>#DIV/0!</v>
      </c>
      <c r="EF829" s="39" t="e">
        <f t="shared" si="2306"/>
        <v>#DIV/0!</v>
      </c>
      <c r="EG829" s="37" t="e">
        <f t="shared" si="2307"/>
        <v>#DIV/0!</v>
      </c>
      <c r="EH829" s="37" t="e">
        <f t="shared" si="2308"/>
        <v>#DIV/0!</v>
      </c>
      <c r="EI829" s="11" t="b">
        <f t="shared" si="2309"/>
        <v>1</v>
      </c>
      <c r="EJ829" s="11" t="b">
        <f t="shared" si="2310"/>
        <v>0</v>
      </c>
      <c r="EK829" s="39" t="e">
        <f t="shared" si="2311"/>
        <v>#DIV/0!</v>
      </c>
      <c r="EL829" s="39" t="e">
        <f t="shared" si="2312"/>
        <v>#DIV/0!</v>
      </c>
      <c r="EM829" s="39" t="e">
        <f t="shared" si="2313"/>
        <v>#DIV/0!</v>
      </c>
      <c r="EN829" s="39" t="e">
        <f t="shared" si="2314"/>
        <v>#DIV/0!</v>
      </c>
      <c r="EO829" s="39" t="e">
        <f t="shared" si="2315"/>
        <v>#DIV/0!</v>
      </c>
      <c r="EP829" s="39" t="e">
        <f t="shared" si="2316"/>
        <v>#DIV/0!</v>
      </c>
      <c r="EQ829" s="39" t="e">
        <f t="shared" si="2317"/>
        <v>#DIV/0!</v>
      </c>
      <c r="ER829" s="39" t="e">
        <f t="shared" si="2318"/>
        <v>#DIV/0!</v>
      </c>
      <c r="ES829" s="58" t="str">
        <f t="shared" si="2319"/>
        <v>(OH,F,Cl)-dominate amphibole</v>
      </c>
      <c r="ET829" s="58" t="e">
        <f t="shared" si="2320"/>
        <v>#N/A</v>
      </c>
      <c r="EU829" s="56">
        <f t="shared" si="2232"/>
        <v>0</v>
      </c>
      <c r="EV829" s="56">
        <f t="shared" si="2233"/>
        <v>0</v>
      </c>
      <c r="EW829" s="56">
        <f t="shared" si="2234"/>
        <v>0</v>
      </c>
      <c r="EX829" s="56">
        <f t="shared" si="2235"/>
        <v>0</v>
      </c>
      <c r="EY829" s="56">
        <f t="shared" si="2236"/>
        <v>0</v>
      </c>
      <c r="EZ829" s="56">
        <f t="shared" si="2237"/>
        <v>0</v>
      </c>
      <c r="FA829" s="39">
        <f t="shared" si="2238"/>
        <v>0</v>
      </c>
      <c r="FB829" s="39">
        <f t="shared" si="2239"/>
        <v>0</v>
      </c>
      <c r="FC829" s="54">
        <f t="shared" si="2240"/>
        <v>0</v>
      </c>
      <c r="FD829" s="54">
        <f t="shared" si="2241"/>
        <v>0</v>
      </c>
      <c r="FE829" s="39">
        <f t="shared" si="2242"/>
        <v>0</v>
      </c>
      <c r="FF829" s="54">
        <f t="shared" si="2243"/>
        <v>0</v>
      </c>
      <c r="FG829" s="39">
        <f t="shared" si="2244"/>
        <v>0</v>
      </c>
      <c r="FH829" s="39">
        <f t="shared" si="2321"/>
        <v>0</v>
      </c>
      <c r="FI829" s="39">
        <f t="shared" si="2322"/>
        <v>0</v>
      </c>
      <c r="FJ829" s="39">
        <f t="shared" si="2323"/>
        <v>0</v>
      </c>
      <c r="FK829" s="39" t="e">
        <f t="shared" si="2324"/>
        <v>#DIV/0!</v>
      </c>
      <c r="FL829" s="39" t="e">
        <f t="shared" si="2325"/>
        <v>#DIV/0!</v>
      </c>
      <c r="FM829" s="39" t="e">
        <f t="shared" si="2326"/>
        <v>#DIV/0!</v>
      </c>
      <c r="FN829" s="39">
        <f t="shared" si="2327"/>
        <v>1</v>
      </c>
      <c r="FO829" s="39">
        <f t="shared" si="2245"/>
        <v>0</v>
      </c>
      <c r="FP829" s="39">
        <f t="shared" si="2246"/>
        <v>0</v>
      </c>
      <c r="FQ829" s="39">
        <f t="shared" si="2247"/>
        <v>0</v>
      </c>
      <c r="FR829" s="39">
        <f t="shared" si="2328"/>
        <v>0</v>
      </c>
      <c r="FS829" s="39">
        <f t="shared" si="2329"/>
        <v>0</v>
      </c>
      <c r="FU829" s="39" t="e">
        <f t="shared" si="2330"/>
        <v>#DIV/0!</v>
      </c>
      <c r="FV829" s="39" t="e">
        <f t="shared" si="2331"/>
        <v>#DIV/0!</v>
      </c>
      <c r="FW829" s="39" t="e">
        <f t="shared" si="2332"/>
        <v>#DIV/0!</v>
      </c>
      <c r="FY829" s="39" t="e">
        <f t="shared" si="2333"/>
        <v>#DIV/0!</v>
      </c>
      <c r="FZ829" s="39" t="e">
        <f t="shared" si="2334"/>
        <v>#DIV/0!</v>
      </c>
      <c r="GA829" s="39" t="e">
        <f t="shared" si="2335"/>
        <v>#DIV/0!</v>
      </c>
      <c r="GB829" s="39" t="e">
        <f t="shared" si="2336"/>
        <v>#DIV/0!</v>
      </c>
      <c r="GC829" s="39" t="e">
        <f t="shared" si="2337"/>
        <v>#DIV/0!</v>
      </c>
      <c r="GD829" s="39" t="e">
        <f t="shared" si="2338"/>
        <v>#DIV/0!</v>
      </c>
      <c r="GE829" s="39" t="e">
        <f t="shared" si="2339"/>
        <v>#DIV/0!</v>
      </c>
      <c r="GF829" s="39" t="e">
        <f t="shared" si="2340"/>
        <v>#DIV/0!</v>
      </c>
      <c r="GG829" s="39" t="e">
        <f t="shared" si="2341"/>
        <v>#DIV/0!</v>
      </c>
      <c r="GH829" s="39" t="e">
        <f t="shared" si="2342"/>
        <v>#DIV/0!</v>
      </c>
      <c r="GI829" s="39"/>
      <c r="GJ829" s="39" t="e">
        <f t="shared" si="2343"/>
        <v>#DIV/0!</v>
      </c>
      <c r="GK829" s="39" t="e">
        <f t="shared" si="2344"/>
        <v>#DIV/0!</v>
      </c>
      <c r="GL829" s="39" t="e">
        <f t="shared" si="2345"/>
        <v>#DIV/0!</v>
      </c>
      <c r="GM829" s="39" t="e">
        <f t="shared" si="2346"/>
        <v>#DIV/0!</v>
      </c>
      <c r="GN829" s="39" t="e">
        <f t="shared" si="2347"/>
        <v>#DIV/0!</v>
      </c>
      <c r="GO829" s="57"/>
      <c r="GP829" s="57" t="e">
        <f t="shared" si="2348"/>
        <v>#DIV/0!</v>
      </c>
      <c r="GQ829" s="59" t="e">
        <f t="shared" si="2349"/>
        <v>#DIV/0!</v>
      </c>
      <c r="GR829" s="41" t="e">
        <f t="shared" si="2350"/>
        <v>#DIV/0!</v>
      </c>
      <c r="GS829" s="57" t="e">
        <f t="shared" si="2351"/>
        <v>#DIV/0!</v>
      </c>
      <c r="GT829" s="57" t="e">
        <f t="shared" si="2352"/>
        <v>#DIV/0!</v>
      </c>
      <c r="GU829" s="57" t="e">
        <f t="shared" si="2353"/>
        <v>#DIV/0!</v>
      </c>
      <c r="GV829" s="57"/>
      <c r="GW829" s="42" t="e">
        <f t="shared" si="2354"/>
        <v>#DIV/0!</v>
      </c>
      <c r="GX829" s="42" t="e">
        <f t="shared" si="2355"/>
        <v>#DIV/0!</v>
      </c>
      <c r="GY829" s="42" t="e">
        <f t="shared" si="2356"/>
        <v>#DIV/0!</v>
      </c>
      <c r="GZ829" s="57"/>
      <c r="HA829" s="2" t="e">
        <f t="shared" si="2357"/>
        <v>#DIV/0!</v>
      </c>
      <c r="HB829" s="2" t="e">
        <f t="shared" si="2358"/>
        <v>#DIV/0!</v>
      </c>
      <c r="HC829" s="2" t="e">
        <f t="shared" si="2359"/>
        <v>#DIV/0!</v>
      </c>
      <c r="HD829" s="2" t="e">
        <f t="shared" si="2360"/>
        <v>#DIV/0!</v>
      </c>
      <c r="HE829" s="2" t="e">
        <f t="shared" si="2361"/>
        <v>#DIV/0!</v>
      </c>
      <c r="HF829" s="2" t="e">
        <f t="shared" si="2362"/>
        <v>#DIV/0!</v>
      </c>
      <c r="HG829" s="2" t="e">
        <f t="shared" si="2363"/>
        <v>#DIV/0!</v>
      </c>
      <c r="HH829" s="2" t="e">
        <f t="shared" si="2364"/>
        <v>#DIV/0!</v>
      </c>
      <c r="HI829" s="2" t="e">
        <f t="shared" si="2365"/>
        <v>#DIV/0!</v>
      </c>
      <c r="HJ829" s="11" t="e">
        <f t="shared" si="2366"/>
        <v>#DIV/0!</v>
      </c>
      <c r="HK829" s="60" t="e">
        <f t="shared" si="2367"/>
        <v>#DIV/0!</v>
      </c>
      <c r="HL829" s="57"/>
      <c r="HM829" s="57" t="e">
        <f t="shared" si="2368"/>
        <v>#DIV/0!</v>
      </c>
      <c r="HN829" s="57" t="e">
        <f t="shared" si="2369"/>
        <v>#DIV/0!</v>
      </c>
      <c r="HO829" s="57" t="e">
        <f t="shared" si="2370"/>
        <v>#DIV/0!</v>
      </c>
      <c r="HP829" s="57" t="e">
        <f t="shared" si="2371"/>
        <v>#DIV/0!</v>
      </c>
      <c r="HQ829" s="57" t="e">
        <f t="shared" si="2372"/>
        <v>#DIV/0!</v>
      </c>
      <c r="HR829" s="57"/>
      <c r="HS829" s="57" t="e">
        <f t="shared" si="2373"/>
        <v>#DIV/0!</v>
      </c>
      <c r="HT829" s="57" t="e">
        <f t="shared" si="2374"/>
        <v>#DIV/0!</v>
      </c>
      <c r="HU829" s="57" t="e">
        <f t="shared" si="2375"/>
        <v>#DIV/0!</v>
      </c>
      <c r="HV829" s="57" t="e">
        <f t="shared" si="2376"/>
        <v>#DIV/0!</v>
      </c>
      <c r="HW829" s="57" t="e">
        <f t="shared" si="2377"/>
        <v>#DIV/0!</v>
      </c>
      <c r="HX829" s="57"/>
      <c r="HY829" s="57" t="e">
        <f t="shared" si="2378"/>
        <v>#DIV/0!</v>
      </c>
      <c r="HZ829" s="57" t="e">
        <f t="shared" si="2379"/>
        <v>#DIV/0!</v>
      </c>
      <c r="IA829" s="57"/>
      <c r="IB829" s="61">
        <f t="shared" si="2380"/>
        <v>0</v>
      </c>
      <c r="IC829" s="57" t="str">
        <f t="shared" si="2381"/>
        <v/>
      </c>
      <c r="ID829" s="42"/>
      <c r="IE829" s="2" t="str">
        <f t="shared" si="2382"/>
        <v/>
      </c>
      <c r="IF829" s="60" t="e">
        <f t="shared" si="2383"/>
        <v>#DIV/0!</v>
      </c>
      <c r="IG829" s="60" t="str">
        <f t="shared" si="2384"/>
        <v/>
      </c>
      <c r="IH829" s="60" t="str">
        <f t="shared" si="2385"/>
        <v>zinco-</v>
      </c>
      <c r="II829" s="60" t="str">
        <f t="shared" si="2386"/>
        <v>mangano-</v>
      </c>
      <c r="IJ829" s="60" t="e">
        <f t="shared" si="2387"/>
        <v>#DIV/0!</v>
      </c>
      <c r="IK829" s="60" t="e">
        <f t="shared" si="2388"/>
        <v>#DIV/0!</v>
      </c>
      <c r="IL829" s="60" t="e">
        <f t="shared" si="2389"/>
        <v>#DIV/0!</v>
      </c>
      <c r="IM829" s="60" t="e">
        <f t="shared" si="2390"/>
        <v>#DIV/0!</v>
      </c>
      <c r="IN829" s="60" t="str">
        <f t="shared" si="2391"/>
        <v/>
      </c>
      <c r="IO829" s="60" t="str">
        <f t="shared" si="2392"/>
        <v/>
      </c>
      <c r="IP829" s="57"/>
      <c r="IQ829" s="57" t="str">
        <f t="shared" si="2393"/>
        <v>ERROR!!</v>
      </c>
    </row>
    <row r="830" spans="24:251">
      <c r="X830" s="29">
        <f t="shared" si="2249"/>
        <v>0</v>
      </c>
      <c r="Y830" s="29">
        <f t="shared" si="2250"/>
        <v>0</v>
      </c>
      <c r="Z830" s="29" t="e">
        <f t="shared" si="2251"/>
        <v>#DIV/0!</v>
      </c>
      <c r="AA830" s="29" t="e">
        <f t="shared" si="2252"/>
        <v>#DIV/0!</v>
      </c>
      <c r="AB830" s="29" t="e">
        <f t="shared" si="2253"/>
        <v>#DIV/0!</v>
      </c>
      <c r="AC830" s="29" t="e">
        <f t="shared" si="2254"/>
        <v>#DIV/0!</v>
      </c>
      <c r="AF830" s="23">
        <v>60.084299999999999</v>
      </c>
      <c r="AG830" s="23">
        <v>79.878799999999998</v>
      </c>
      <c r="AH830" s="23">
        <v>101.96120000000001</v>
      </c>
      <c r="AI830" s="23">
        <v>151.99039999999999</v>
      </c>
      <c r="AJ830" s="23">
        <v>159.69</v>
      </c>
      <c r="AK830" s="23">
        <v>71.846400000000003</v>
      </c>
      <c r="AL830" s="23">
        <v>70.9375</v>
      </c>
      <c r="AM830" s="23">
        <v>40.304400000000001</v>
      </c>
      <c r="AN830" s="23">
        <v>56.077399999999997</v>
      </c>
      <c r="AO830" s="23">
        <v>61.978999999999999</v>
      </c>
      <c r="AP830" s="23">
        <v>94.195999999999998</v>
      </c>
      <c r="AQ830" s="23">
        <v>18.998000000000001</v>
      </c>
      <c r="AR830" s="23">
        <v>35.450000000000003</v>
      </c>
      <c r="AS830" s="23">
        <v>29.88</v>
      </c>
      <c r="AT830" s="23">
        <v>74.691999999999993</v>
      </c>
      <c r="AU830" s="23">
        <v>81.39</v>
      </c>
      <c r="AX830" s="54">
        <f t="shared" si="2255"/>
        <v>0</v>
      </c>
      <c r="AY830" s="54">
        <f t="shared" si="2256"/>
        <v>0</v>
      </c>
      <c r="AZ830" s="54">
        <f t="shared" si="2257"/>
        <v>0</v>
      </c>
      <c r="BA830" s="54">
        <f t="shared" si="2258"/>
        <v>0</v>
      </c>
      <c r="BB830" s="54">
        <f t="shared" si="2259"/>
        <v>0</v>
      </c>
      <c r="BC830" s="54">
        <f t="shared" si="2260"/>
        <v>0</v>
      </c>
      <c r="BD830" s="54">
        <f t="shared" si="2261"/>
        <v>0</v>
      </c>
      <c r="BE830" s="54">
        <f t="shared" si="2262"/>
        <v>0</v>
      </c>
      <c r="BF830" s="54">
        <f t="shared" si="2263"/>
        <v>0</v>
      </c>
      <c r="BG830" s="54">
        <f t="shared" si="2264"/>
        <v>0</v>
      </c>
      <c r="BH830" s="54">
        <f t="shared" si="2265"/>
        <v>0</v>
      </c>
      <c r="BI830" s="54">
        <f t="shared" si="2266"/>
        <v>0</v>
      </c>
      <c r="BJ830" s="54">
        <f t="shared" si="2267"/>
        <v>0</v>
      </c>
      <c r="BK830" s="54">
        <f t="shared" si="2268"/>
        <v>0</v>
      </c>
      <c r="BL830" s="54">
        <f t="shared" si="2269"/>
        <v>0</v>
      </c>
      <c r="BM830" s="42"/>
      <c r="BO830" s="54">
        <f>'Norm-coeff'!$C$2+$AX830*'Norm-coeff'!$D$2+$AY830*'Norm-coeff'!$E$2+$AZ830*'Norm-coeff'!$F$2+$BA830*'Norm-coeff'!$G$2+$BB830*'Norm-coeff'!$H$2+$BC830*'Norm-coeff'!$I$2+$BD830*'Norm-coeff'!$J$2+$BE830*'Norm-coeff'!$K$2+$BF830*'Norm-coeff'!$L$2+$BG830*'Norm-coeff'!$M$2+$BH830*'Norm-coeff'!$N$2+$BI830*'Norm-coeff'!$O$2</f>
        <v>5.4045421474420303</v>
      </c>
      <c r="BP830" s="54">
        <f>'Norm-coeff'!$C$3+$AX830*'Norm-coeff'!$D$3+$AY830*'Norm-coeff'!$E$3+$AZ830*'Norm-coeff'!$F$3+$BA830*'Norm-coeff'!$G$3+$BB830*'Norm-coeff'!$H$3+$BC830*'Norm-coeff'!$I$3+$BD830*'Norm-coeff'!$J$3+$BE830*'Norm-coeff'!$K$3+$BF830*'Norm-coeff'!$L$3+$BG830*'Norm-coeff'!$M$3+$BH830*'Norm-coeff'!$N$3+$BI830*'Norm-coeff'!$O$3</f>
        <v>3.15319116612705</v>
      </c>
      <c r="BQ830" s="54">
        <f>'Norm-coeff'!$C$4+$AX830*'Norm-coeff'!$D$4+$AY830*'Norm-coeff'!$E$4+$AZ830*'Norm-coeff'!$F$4+$BA830*'Norm-coeff'!$G$4+$BB830*'Norm-coeff'!$H$4+$BC830*'Norm-coeff'!$I$4+$BD830*'Norm-coeff'!$J$4+$BE830*'Norm-coeff'!$K$4+$BF830*'Norm-coeff'!$L$4+$BG830*'Norm-coeff'!$M$4+$BH830*'Norm-coeff'!$N$4+$BI830*'Norm-coeff'!$O$4</f>
        <v>1.42115649462768</v>
      </c>
      <c r="BR830" s="54">
        <f>'Norm-coeff'!$C$5+$AX830*'Norm-coeff'!$D$5+$AY830*'Norm-coeff'!$E$5+$AZ830*'Norm-coeff'!$F$5+$BA830*'Norm-coeff'!$G$5+$BB830*'Norm-coeff'!$H$5+$BC830*'Norm-coeff'!$I$5+$BD830*'Norm-coeff'!$J$5+$BE830*'Norm-coeff'!$K$5+$BF830*'Norm-coeff'!$L$5+$BG830*'Norm-coeff'!$M$5+$BH830*'Norm-coeff'!$N$5+$BI830*'Norm-coeff'!$O$5</f>
        <v>1.0553329241296201</v>
      </c>
      <c r="BS830" s="54">
        <f>'Norm-coeff'!$C$6+$AX830*'Norm-coeff'!$D$6+$AY830*'Norm-coeff'!$E$6+$AZ830*'Norm-coeff'!$F$6+$BA830*'Norm-coeff'!$G$6+$BB830*'Norm-coeff'!$H$6+$BC830*'Norm-coeff'!$I$6+$BD830*'Norm-coeff'!$J$6+$BE830*'Norm-coeff'!$K$6+$BF830*'Norm-coeff'!$L$6+$BG830*'Norm-coeff'!$M$6+$BH830*'Norm-coeff'!$N$6+$BI830*'Norm-coeff'!$O$6</f>
        <v>-1.48700885495103E-2</v>
      </c>
      <c r="BT830" s="54">
        <f>'Norm-coeff'!$C$7+$AX830*'Norm-coeff'!$D$7+$AY830*'Norm-coeff'!$E$7+$AZ830*'Norm-coeff'!$F$7+$BA830*'Norm-coeff'!$G$7+$BB830*'Norm-coeff'!$H$7+$BC830*'Norm-coeff'!$I$7+$BD830*'Norm-coeff'!$J$7+$BE830*'Norm-coeff'!$K$7+$BF830*'Norm-coeff'!$L$7+$BG830*'Norm-coeff'!$M$7+$BH830*'Norm-coeff'!$N$7+$BI830*'Norm-coeff'!$O$7</f>
        <v>2.0907583608832998</v>
      </c>
      <c r="BU830" s="54">
        <f>'Norm-coeff'!$C$8+$AX830*'Norm-coeff'!$D$8+$AY830*'Norm-coeff'!$E$8+$AZ830*'Norm-coeff'!$F$8+$BA830*'Norm-coeff'!$G$8+$BB830*'Norm-coeff'!$H$8+$BC830*'Norm-coeff'!$I$8+$BD830*'Norm-coeff'!$J$8+$BE830*'Norm-coeff'!$K$8+$BF830*'Norm-coeff'!$L$8+$BG830*'Norm-coeff'!$M$8+$BH830*'Norm-coeff'!$N$8+$BI830*'Norm-coeff'!$O$8</f>
        <v>0.65894159836244504</v>
      </c>
      <c r="BV830" s="54">
        <f>'Norm-coeff'!$C$9+$AX830*'Norm-coeff'!$D$9+$AY830*'Norm-coeff'!$E$9+$AZ830*'Norm-coeff'!$F$9+$BA830*'Norm-coeff'!$G$9+$BB830*'Norm-coeff'!$H$9+$BC830*'Norm-coeff'!$I$9+$BD830*'Norm-coeff'!$J$9+$BE830*'Norm-coeff'!$K$9+$BF830*'Norm-coeff'!$L$9+$BG830*'Norm-coeff'!$M$9+$BH830*'Norm-coeff'!$N$9+$BI830*'Norm-coeff'!$O$9</f>
        <v>1.48961085014701</v>
      </c>
      <c r="BW830" s="54">
        <f>'Norm-coeff'!$C$10+$AX830*'Norm-coeff'!$D$10+$AY830*'Norm-coeff'!$E$10+$AZ830*'Norm-coeff'!$F$10+$BA830*'Norm-coeff'!$G$10+$BB830*'Norm-coeff'!$H$10+$BC830*'Norm-coeff'!$I$10+$BD830*'Norm-coeff'!$J$10+$BE830*'Norm-coeff'!$K$10+$BF830*'Norm-coeff'!$L$10+$BG830*'Norm-coeff'!$M$10+$BH830*'Norm-coeff'!$N$10+$BI830*'Norm-coeff'!$O$10</f>
        <v>1.42058735749591</v>
      </c>
      <c r="BX830" s="54">
        <f>'Norm-coeff'!$C$11+$AX830*'Norm-coeff'!$D$11+$AY830*'Norm-coeff'!$E$11+$AZ830*'Norm-coeff'!$F$11+$BA830*'Norm-coeff'!$G$11+$BB830*'Norm-coeff'!$H$11+$BC830*'Norm-coeff'!$I$11+$BD830*'Norm-coeff'!$J$11+$BE830*'Norm-coeff'!$K$11+$BF830*'Norm-coeff'!$L$11+$BG830*'Norm-coeff'!$M$11+$BH830*'Norm-coeff'!$N$11+$BI830*'Norm-coeff'!$O$11</f>
        <v>0.221233014421479</v>
      </c>
      <c r="BY830" s="54">
        <f>'Norm-coeff'!$C$12+$AX830*'Norm-coeff'!$D$12+$AY830*'Norm-coeff'!$E$12+$AZ830*'Norm-coeff'!$F$12+$BA830*'Norm-coeff'!$G$12+$BB830*'Norm-coeff'!$H$12+$BC830*'Norm-coeff'!$I$12+$BD830*'Norm-coeff'!$J$12+$BE830*'Norm-coeff'!$K$12+$BF830*'Norm-coeff'!$L$12+$BG830*'Norm-coeff'!$M$12+$BH830*'Norm-coeff'!$N$12+$BI830*'Norm-coeff'!$O$12</f>
        <v>0.283527502056037</v>
      </c>
      <c r="BZ830" s="54">
        <f>'Norm-coeff'!$C$13+$AX830*'Norm-coeff'!$D$13+$AY830*'Norm-coeff'!$E$13+$AZ830*'Norm-coeff'!$F$13+$BA830*'Norm-coeff'!$G$13+$BB830*'Norm-coeff'!$H$13+$BC830*'Norm-coeff'!$I$13+$BD830*'Norm-coeff'!$J$13+$BE830*'Norm-coeff'!$K$13+$BF830*'Norm-coeff'!$L$13+$BG830*'Norm-coeff'!$M$13+$BH830*'Norm-coeff'!$N$13+$BI830*'Norm-coeff'!$O$13</f>
        <v>-4.1864930554451202E-2</v>
      </c>
      <c r="CA830" s="54">
        <f>'Norm-coeff'!$C$14+$AX830*'Norm-coeff'!$D$14+$AY830*'Norm-coeff'!$E$14+$AZ830*'Norm-coeff'!$F$14+$BA830*'Norm-coeff'!$G$14+$BB830*'Norm-coeff'!$H$14+$BC830*'Norm-coeff'!$I$14+$BD830*'Norm-coeff'!$J$14+$BE830*'Norm-coeff'!$K$14+$BF830*'Norm-coeff'!$L$14+$BG830*'Norm-coeff'!$M$14+$BH830*'Norm-coeff'!$N$14+$BI830*'Norm-coeff'!$O$14</f>
        <v>4.2526983164477103</v>
      </c>
      <c r="CC830" s="54">
        <f t="shared" si="2394"/>
        <v>0</v>
      </c>
      <c r="CG830" s="54">
        <f t="shared" si="2270"/>
        <v>0</v>
      </c>
      <c r="CH830" s="54">
        <f t="shared" si="2248"/>
        <v>0</v>
      </c>
      <c r="CI830" s="54">
        <f t="shared" si="2271"/>
        <v>0</v>
      </c>
      <c r="CJ830" s="56">
        <f t="shared" si="2272"/>
        <v>0</v>
      </c>
      <c r="CK830" s="54">
        <f t="shared" si="2273"/>
        <v>0</v>
      </c>
      <c r="CL830" s="54">
        <f t="shared" si="2274"/>
        <v>0</v>
      </c>
      <c r="CM830" s="54">
        <f t="shared" si="2275"/>
        <v>0</v>
      </c>
      <c r="CN830" s="54">
        <f t="shared" si="2276"/>
        <v>0</v>
      </c>
      <c r="CO830" s="54">
        <f t="shared" si="2277"/>
        <v>0</v>
      </c>
      <c r="CP830" s="54">
        <f t="shared" si="2278"/>
        <v>0</v>
      </c>
      <c r="CQ830" s="54">
        <f t="shared" si="2279"/>
        <v>0</v>
      </c>
      <c r="CR830" s="54">
        <f t="shared" si="2280"/>
        <v>0</v>
      </c>
      <c r="CS830" s="54">
        <f t="shared" si="2281"/>
        <v>0</v>
      </c>
      <c r="CU830" s="54">
        <f t="shared" si="2282"/>
        <v>0</v>
      </c>
      <c r="CV830" s="54">
        <f t="shared" si="2283"/>
        <v>0</v>
      </c>
      <c r="CW830" s="54">
        <f t="shared" si="2284"/>
        <v>0</v>
      </c>
      <c r="CX830" s="54">
        <f t="shared" si="2285"/>
        <v>0</v>
      </c>
      <c r="CZ830" s="54">
        <f t="shared" si="2286"/>
        <v>0</v>
      </c>
      <c r="DA830" s="54">
        <f t="shared" si="2287"/>
        <v>0</v>
      </c>
      <c r="DB830" s="54">
        <f t="shared" si="2288"/>
        <v>0</v>
      </c>
      <c r="DC830" s="54">
        <f t="shared" si="2289"/>
        <v>0</v>
      </c>
      <c r="DD830" s="54">
        <f t="shared" si="2290"/>
        <v>0</v>
      </c>
      <c r="DE830" s="54">
        <f t="shared" si="2291"/>
        <v>0</v>
      </c>
      <c r="DF830" s="54">
        <f t="shared" si="2292"/>
        <v>0</v>
      </c>
      <c r="DG830" s="54">
        <f t="shared" si="2293"/>
        <v>2</v>
      </c>
      <c r="DH830" s="71">
        <f t="shared" si="2294"/>
        <v>0</v>
      </c>
      <c r="DI830" s="71">
        <f t="shared" si="2295"/>
        <v>0</v>
      </c>
      <c r="DJ830" s="54">
        <f t="shared" si="2296"/>
        <v>0</v>
      </c>
      <c r="DK830" s="54">
        <f t="shared" si="2297"/>
        <v>2</v>
      </c>
      <c r="DL830" s="4">
        <f t="shared" si="2222"/>
        <v>0</v>
      </c>
      <c r="DM830" s="3">
        <f t="shared" si="2298"/>
        <v>0</v>
      </c>
      <c r="DN830" s="3">
        <f t="shared" si="2299"/>
        <v>0</v>
      </c>
      <c r="DO830" s="4" t="e">
        <f t="shared" si="2300"/>
        <v>#DIV/0!</v>
      </c>
      <c r="DP830" s="57"/>
      <c r="DQ830" s="57"/>
      <c r="DR830" s="56">
        <f t="shared" si="2223"/>
        <v>2</v>
      </c>
      <c r="DS830" s="56">
        <f t="shared" si="2224"/>
        <v>0</v>
      </c>
      <c r="DT830" s="38">
        <f t="shared" si="2225"/>
        <v>0</v>
      </c>
      <c r="DU830" s="38">
        <f t="shared" si="2301"/>
        <v>2</v>
      </c>
      <c r="DV830" s="38">
        <f t="shared" si="2226"/>
        <v>0</v>
      </c>
      <c r="DW830" s="39">
        <f t="shared" si="2227"/>
        <v>0</v>
      </c>
      <c r="DX830" s="39">
        <f t="shared" si="2228"/>
        <v>0</v>
      </c>
      <c r="DY830" s="39">
        <f t="shared" si="2229"/>
        <v>0</v>
      </c>
      <c r="DZ830" s="39">
        <f t="shared" si="2230"/>
        <v>0</v>
      </c>
      <c r="EA830" s="39">
        <f t="shared" si="2231"/>
        <v>0</v>
      </c>
      <c r="EB830" s="37" t="e">
        <f t="shared" si="2302"/>
        <v>#DIV/0!</v>
      </c>
      <c r="EC830" s="37" t="e">
        <f t="shared" si="2303"/>
        <v>#DIV/0!</v>
      </c>
      <c r="ED830" s="37" t="e">
        <f t="shared" si="2304"/>
        <v>#DIV/0!</v>
      </c>
      <c r="EE830" s="37" t="e">
        <f t="shared" si="2305"/>
        <v>#DIV/0!</v>
      </c>
      <c r="EF830" s="39" t="e">
        <f t="shared" si="2306"/>
        <v>#DIV/0!</v>
      </c>
      <c r="EG830" s="37" t="e">
        <f t="shared" si="2307"/>
        <v>#DIV/0!</v>
      </c>
      <c r="EH830" s="37" t="e">
        <f t="shared" si="2308"/>
        <v>#DIV/0!</v>
      </c>
      <c r="EI830" s="11" t="b">
        <f t="shared" si="2309"/>
        <v>1</v>
      </c>
      <c r="EJ830" s="11" t="b">
        <f t="shared" si="2310"/>
        <v>0</v>
      </c>
      <c r="EK830" s="39" t="e">
        <f t="shared" si="2311"/>
        <v>#DIV/0!</v>
      </c>
      <c r="EL830" s="39" t="e">
        <f t="shared" si="2312"/>
        <v>#DIV/0!</v>
      </c>
      <c r="EM830" s="39" t="e">
        <f t="shared" si="2313"/>
        <v>#DIV/0!</v>
      </c>
      <c r="EN830" s="39" t="e">
        <f t="shared" si="2314"/>
        <v>#DIV/0!</v>
      </c>
      <c r="EO830" s="39" t="e">
        <f t="shared" si="2315"/>
        <v>#DIV/0!</v>
      </c>
      <c r="EP830" s="39" t="e">
        <f t="shared" si="2316"/>
        <v>#DIV/0!</v>
      </c>
      <c r="EQ830" s="39" t="e">
        <f t="shared" si="2317"/>
        <v>#DIV/0!</v>
      </c>
      <c r="ER830" s="39" t="e">
        <f t="shared" si="2318"/>
        <v>#DIV/0!</v>
      </c>
      <c r="ES830" s="58" t="str">
        <f t="shared" si="2319"/>
        <v>(OH,F,Cl)-dominate amphibole</v>
      </c>
      <c r="ET830" s="58" t="e">
        <f t="shared" si="2320"/>
        <v>#N/A</v>
      </c>
      <c r="EU830" s="56">
        <f t="shared" si="2232"/>
        <v>0</v>
      </c>
      <c r="EV830" s="56">
        <f t="shared" si="2233"/>
        <v>0</v>
      </c>
      <c r="EW830" s="56">
        <f t="shared" si="2234"/>
        <v>0</v>
      </c>
      <c r="EX830" s="56">
        <f t="shared" si="2235"/>
        <v>0</v>
      </c>
      <c r="EY830" s="56">
        <f t="shared" si="2236"/>
        <v>0</v>
      </c>
      <c r="EZ830" s="56">
        <f t="shared" si="2237"/>
        <v>0</v>
      </c>
      <c r="FA830" s="39">
        <f t="shared" si="2238"/>
        <v>0</v>
      </c>
      <c r="FB830" s="39">
        <f t="shared" si="2239"/>
        <v>0</v>
      </c>
      <c r="FC830" s="54">
        <f t="shared" si="2240"/>
        <v>0</v>
      </c>
      <c r="FD830" s="54">
        <f t="shared" si="2241"/>
        <v>0</v>
      </c>
      <c r="FE830" s="39">
        <f t="shared" si="2242"/>
        <v>0</v>
      </c>
      <c r="FF830" s="54">
        <f t="shared" si="2243"/>
        <v>0</v>
      </c>
      <c r="FG830" s="39">
        <f t="shared" si="2244"/>
        <v>0</v>
      </c>
      <c r="FH830" s="39">
        <f t="shared" si="2321"/>
        <v>0</v>
      </c>
      <c r="FI830" s="39">
        <f t="shared" si="2322"/>
        <v>0</v>
      </c>
      <c r="FJ830" s="39">
        <f t="shared" si="2323"/>
        <v>0</v>
      </c>
      <c r="FK830" s="39" t="e">
        <f t="shared" si="2324"/>
        <v>#DIV/0!</v>
      </c>
      <c r="FL830" s="39" t="e">
        <f t="shared" si="2325"/>
        <v>#DIV/0!</v>
      </c>
      <c r="FM830" s="39" t="e">
        <f t="shared" si="2326"/>
        <v>#DIV/0!</v>
      </c>
      <c r="FN830" s="39">
        <f t="shared" si="2327"/>
        <v>1</v>
      </c>
      <c r="FO830" s="39">
        <f t="shared" si="2245"/>
        <v>0</v>
      </c>
      <c r="FP830" s="39">
        <f t="shared" si="2246"/>
        <v>0</v>
      </c>
      <c r="FQ830" s="39">
        <f t="shared" si="2247"/>
        <v>0</v>
      </c>
      <c r="FR830" s="39">
        <f t="shared" si="2328"/>
        <v>0</v>
      </c>
      <c r="FS830" s="39">
        <f t="shared" si="2329"/>
        <v>0</v>
      </c>
      <c r="FU830" s="39" t="e">
        <f t="shared" si="2330"/>
        <v>#DIV/0!</v>
      </c>
      <c r="FV830" s="39" t="e">
        <f t="shared" si="2331"/>
        <v>#DIV/0!</v>
      </c>
      <c r="FW830" s="39" t="e">
        <f t="shared" si="2332"/>
        <v>#DIV/0!</v>
      </c>
      <c r="FY830" s="39" t="e">
        <f t="shared" si="2333"/>
        <v>#DIV/0!</v>
      </c>
      <c r="FZ830" s="39" t="e">
        <f t="shared" si="2334"/>
        <v>#DIV/0!</v>
      </c>
      <c r="GA830" s="39" t="e">
        <f t="shared" si="2335"/>
        <v>#DIV/0!</v>
      </c>
      <c r="GB830" s="39" t="e">
        <f t="shared" si="2336"/>
        <v>#DIV/0!</v>
      </c>
      <c r="GC830" s="39" t="e">
        <f t="shared" si="2337"/>
        <v>#DIV/0!</v>
      </c>
      <c r="GD830" s="39" t="e">
        <f t="shared" si="2338"/>
        <v>#DIV/0!</v>
      </c>
      <c r="GE830" s="39" t="e">
        <f t="shared" si="2339"/>
        <v>#DIV/0!</v>
      </c>
      <c r="GF830" s="39" t="e">
        <f t="shared" si="2340"/>
        <v>#DIV/0!</v>
      </c>
      <c r="GG830" s="39" t="e">
        <f t="shared" si="2341"/>
        <v>#DIV/0!</v>
      </c>
      <c r="GH830" s="39" t="e">
        <f t="shared" si="2342"/>
        <v>#DIV/0!</v>
      </c>
      <c r="GI830" s="39"/>
      <c r="GJ830" s="39" t="e">
        <f t="shared" si="2343"/>
        <v>#DIV/0!</v>
      </c>
      <c r="GK830" s="39" t="e">
        <f t="shared" si="2344"/>
        <v>#DIV/0!</v>
      </c>
      <c r="GL830" s="39" t="e">
        <f t="shared" si="2345"/>
        <v>#DIV/0!</v>
      </c>
      <c r="GM830" s="39" t="e">
        <f t="shared" si="2346"/>
        <v>#DIV/0!</v>
      </c>
      <c r="GN830" s="39" t="e">
        <f t="shared" si="2347"/>
        <v>#DIV/0!</v>
      </c>
      <c r="GO830" s="57"/>
      <c r="GP830" s="57" t="e">
        <f t="shared" si="2348"/>
        <v>#DIV/0!</v>
      </c>
      <c r="GQ830" s="59" t="e">
        <f t="shared" si="2349"/>
        <v>#DIV/0!</v>
      </c>
      <c r="GR830" s="41" t="e">
        <f t="shared" si="2350"/>
        <v>#DIV/0!</v>
      </c>
      <c r="GS830" s="57" t="e">
        <f t="shared" si="2351"/>
        <v>#DIV/0!</v>
      </c>
      <c r="GT830" s="57" t="e">
        <f t="shared" si="2352"/>
        <v>#DIV/0!</v>
      </c>
      <c r="GU830" s="57" t="e">
        <f t="shared" si="2353"/>
        <v>#DIV/0!</v>
      </c>
      <c r="GV830" s="57"/>
      <c r="GW830" s="42" t="e">
        <f t="shared" si="2354"/>
        <v>#DIV/0!</v>
      </c>
      <c r="GX830" s="42" t="e">
        <f t="shared" si="2355"/>
        <v>#DIV/0!</v>
      </c>
      <c r="GY830" s="42" t="e">
        <f t="shared" si="2356"/>
        <v>#DIV/0!</v>
      </c>
      <c r="GZ830" s="57"/>
      <c r="HA830" s="2" t="e">
        <f t="shared" si="2357"/>
        <v>#DIV/0!</v>
      </c>
      <c r="HB830" s="2" t="e">
        <f t="shared" si="2358"/>
        <v>#DIV/0!</v>
      </c>
      <c r="HC830" s="2" t="e">
        <f t="shared" si="2359"/>
        <v>#DIV/0!</v>
      </c>
      <c r="HD830" s="2" t="e">
        <f t="shared" si="2360"/>
        <v>#DIV/0!</v>
      </c>
      <c r="HE830" s="2" t="e">
        <f t="shared" si="2361"/>
        <v>#DIV/0!</v>
      </c>
      <c r="HF830" s="2" t="e">
        <f t="shared" si="2362"/>
        <v>#DIV/0!</v>
      </c>
      <c r="HG830" s="2" t="e">
        <f t="shared" si="2363"/>
        <v>#DIV/0!</v>
      </c>
      <c r="HH830" s="2" t="e">
        <f t="shared" si="2364"/>
        <v>#DIV/0!</v>
      </c>
      <c r="HI830" s="2" t="e">
        <f t="shared" si="2365"/>
        <v>#DIV/0!</v>
      </c>
      <c r="HJ830" s="11" t="e">
        <f t="shared" si="2366"/>
        <v>#DIV/0!</v>
      </c>
      <c r="HK830" s="60" t="e">
        <f t="shared" si="2367"/>
        <v>#DIV/0!</v>
      </c>
      <c r="HL830" s="57"/>
      <c r="HM830" s="57" t="e">
        <f t="shared" si="2368"/>
        <v>#DIV/0!</v>
      </c>
      <c r="HN830" s="57" t="e">
        <f t="shared" si="2369"/>
        <v>#DIV/0!</v>
      </c>
      <c r="HO830" s="57" t="e">
        <f t="shared" si="2370"/>
        <v>#DIV/0!</v>
      </c>
      <c r="HP830" s="57" t="e">
        <f t="shared" si="2371"/>
        <v>#DIV/0!</v>
      </c>
      <c r="HQ830" s="57" t="e">
        <f t="shared" si="2372"/>
        <v>#DIV/0!</v>
      </c>
      <c r="HR830" s="57"/>
      <c r="HS830" s="57" t="e">
        <f t="shared" si="2373"/>
        <v>#DIV/0!</v>
      </c>
      <c r="HT830" s="57" t="e">
        <f t="shared" si="2374"/>
        <v>#DIV/0!</v>
      </c>
      <c r="HU830" s="57" t="e">
        <f t="shared" si="2375"/>
        <v>#DIV/0!</v>
      </c>
      <c r="HV830" s="57" t="e">
        <f t="shared" si="2376"/>
        <v>#DIV/0!</v>
      </c>
      <c r="HW830" s="57" t="e">
        <f t="shared" si="2377"/>
        <v>#DIV/0!</v>
      </c>
      <c r="HX830" s="57"/>
      <c r="HY830" s="57" t="e">
        <f t="shared" si="2378"/>
        <v>#DIV/0!</v>
      </c>
      <c r="HZ830" s="57" t="e">
        <f t="shared" si="2379"/>
        <v>#DIV/0!</v>
      </c>
      <c r="IA830" s="57"/>
      <c r="IB830" s="61">
        <f t="shared" si="2380"/>
        <v>0</v>
      </c>
      <c r="IC830" s="57" t="str">
        <f t="shared" si="2381"/>
        <v/>
      </c>
      <c r="ID830" s="42"/>
      <c r="IE830" s="2" t="str">
        <f t="shared" si="2382"/>
        <v/>
      </c>
      <c r="IF830" s="60" t="e">
        <f t="shared" si="2383"/>
        <v>#DIV/0!</v>
      </c>
      <c r="IG830" s="60" t="str">
        <f t="shared" si="2384"/>
        <v/>
      </c>
      <c r="IH830" s="60" t="str">
        <f t="shared" si="2385"/>
        <v>zinco-</v>
      </c>
      <c r="II830" s="60" t="str">
        <f t="shared" si="2386"/>
        <v>mangano-</v>
      </c>
      <c r="IJ830" s="60" t="e">
        <f t="shared" si="2387"/>
        <v>#DIV/0!</v>
      </c>
      <c r="IK830" s="60" t="e">
        <f t="shared" si="2388"/>
        <v>#DIV/0!</v>
      </c>
      <c r="IL830" s="60" t="e">
        <f t="shared" si="2389"/>
        <v>#DIV/0!</v>
      </c>
      <c r="IM830" s="60" t="e">
        <f t="shared" si="2390"/>
        <v>#DIV/0!</v>
      </c>
      <c r="IN830" s="60" t="str">
        <f t="shared" si="2391"/>
        <v/>
      </c>
      <c r="IO830" s="60" t="str">
        <f t="shared" si="2392"/>
        <v/>
      </c>
      <c r="IP830" s="57"/>
      <c r="IQ830" s="57" t="str">
        <f t="shared" si="2393"/>
        <v>ERROR!!</v>
      </c>
    </row>
    <row r="831" spans="24:251">
      <c r="X831" s="29">
        <f t="shared" si="2249"/>
        <v>0</v>
      </c>
      <c r="Y831" s="29">
        <f t="shared" si="2250"/>
        <v>0</v>
      </c>
      <c r="Z831" s="29" t="e">
        <f t="shared" si="2251"/>
        <v>#DIV/0!</v>
      </c>
      <c r="AA831" s="29" t="e">
        <f t="shared" si="2252"/>
        <v>#DIV/0!</v>
      </c>
      <c r="AB831" s="29" t="e">
        <f t="shared" si="2253"/>
        <v>#DIV/0!</v>
      </c>
      <c r="AC831" s="29" t="e">
        <f t="shared" si="2254"/>
        <v>#DIV/0!</v>
      </c>
      <c r="AF831" s="23">
        <v>60.084299999999999</v>
      </c>
      <c r="AG831" s="23">
        <v>79.878799999999998</v>
      </c>
      <c r="AH831" s="23">
        <v>101.96120000000001</v>
      </c>
      <c r="AI831" s="23">
        <v>151.99039999999999</v>
      </c>
      <c r="AJ831" s="23">
        <v>159.69</v>
      </c>
      <c r="AK831" s="23">
        <v>71.846400000000003</v>
      </c>
      <c r="AL831" s="23">
        <v>70.9375</v>
      </c>
      <c r="AM831" s="23">
        <v>40.304400000000001</v>
      </c>
      <c r="AN831" s="23">
        <v>56.077399999999997</v>
      </c>
      <c r="AO831" s="23">
        <v>61.978999999999999</v>
      </c>
      <c r="AP831" s="23">
        <v>94.195999999999998</v>
      </c>
      <c r="AQ831" s="23">
        <v>18.998000000000001</v>
      </c>
      <c r="AR831" s="23">
        <v>35.450000000000003</v>
      </c>
      <c r="AS831" s="23">
        <v>29.88</v>
      </c>
      <c r="AT831" s="23">
        <v>74.691999999999993</v>
      </c>
      <c r="AU831" s="23">
        <v>81.39</v>
      </c>
      <c r="AX831" s="54">
        <f t="shared" si="2255"/>
        <v>0</v>
      </c>
      <c r="AY831" s="54">
        <f t="shared" si="2256"/>
        <v>0</v>
      </c>
      <c r="AZ831" s="54">
        <f t="shared" si="2257"/>
        <v>0</v>
      </c>
      <c r="BA831" s="54">
        <f t="shared" si="2258"/>
        <v>0</v>
      </c>
      <c r="BB831" s="54">
        <f t="shared" si="2259"/>
        <v>0</v>
      </c>
      <c r="BC831" s="54">
        <f t="shared" si="2260"/>
        <v>0</v>
      </c>
      <c r="BD831" s="54">
        <f t="shared" si="2261"/>
        <v>0</v>
      </c>
      <c r="BE831" s="54">
        <f t="shared" si="2262"/>
        <v>0</v>
      </c>
      <c r="BF831" s="54">
        <f t="shared" si="2263"/>
        <v>0</v>
      </c>
      <c r="BG831" s="54">
        <f t="shared" si="2264"/>
        <v>0</v>
      </c>
      <c r="BH831" s="54">
        <f t="shared" si="2265"/>
        <v>0</v>
      </c>
      <c r="BI831" s="54">
        <f t="shared" si="2266"/>
        <v>0</v>
      </c>
      <c r="BJ831" s="54">
        <f t="shared" si="2267"/>
        <v>0</v>
      </c>
      <c r="BK831" s="54">
        <f t="shared" si="2268"/>
        <v>0</v>
      </c>
      <c r="BL831" s="54">
        <f t="shared" si="2269"/>
        <v>0</v>
      </c>
      <c r="BM831" s="42"/>
      <c r="BO831" s="54">
        <f>'Norm-coeff'!$C$2+$AX831*'Norm-coeff'!$D$2+$AY831*'Norm-coeff'!$E$2+$AZ831*'Norm-coeff'!$F$2+$BA831*'Norm-coeff'!$G$2+$BB831*'Norm-coeff'!$H$2+$BC831*'Norm-coeff'!$I$2+$BD831*'Norm-coeff'!$J$2+$BE831*'Norm-coeff'!$K$2+$BF831*'Norm-coeff'!$L$2+$BG831*'Norm-coeff'!$M$2+$BH831*'Norm-coeff'!$N$2+$BI831*'Norm-coeff'!$O$2</f>
        <v>5.4045421474420303</v>
      </c>
      <c r="BP831" s="54">
        <f>'Norm-coeff'!$C$3+$AX831*'Norm-coeff'!$D$3+$AY831*'Norm-coeff'!$E$3+$AZ831*'Norm-coeff'!$F$3+$BA831*'Norm-coeff'!$G$3+$BB831*'Norm-coeff'!$H$3+$BC831*'Norm-coeff'!$I$3+$BD831*'Norm-coeff'!$J$3+$BE831*'Norm-coeff'!$K$3+$BF831*'Norm-coeff'!$L$3+$BG831*'Norm-coeff'!$M$3+$BH831*'Norm-coeff'!$N$3+$BI831*'Norm-coeff'!$O$3</f>
        <v>3.15319116612705</v>
      </c>
      <c r="BQ831" s="54">
        <f>'Norm-coeff'!$C$4+$AX831*'Norm-coeff'!$D$4+$AY831*'Norm-coeff'!$E$4+$AZ831*'Norm-coeff'!$F$4+$BA831*'Norm-coeff'!$G$4+$BB831*'Norm-coeff'!$H$4+$BC831*'Norm-coeff'!$I$4+$BD831*'Norm-coeff'!$J$4+$BE831*'Norm-coeff'!$K$4+$BF831*'Norm-coeff'!$L$4+$BG831*'Norm-coeff'!$M$4+$BH831*'Norm-coeff'!$N$4+$BI831*'Norm-coeff'!$O$4</f>
        <v>1.42115649462768</v>
      </c>
      <c r="BR831" s="54">
        <f>'Norm-coeff'!$C$5+$AX831*'Norm-coeff'!$D$5+$AY831*'Norm-coeff'!$E$5+$AZ831*'Norm-coeff'!$F$5+$BA831*'Norm-coeff'!$G$5+$BB831*'Norm-coeff'!$H$5+$BC831*'Norm-coeff'!$I$5+$BD831*'Norm-coeff'!$J$5+$BE831*'Norm-coeff'!$K$5+$BF831*'Norm-coeff'!$L$5+$BG831*'Norm-coeff'!$M$5+$BH831*'Norm-coeff'!$N$5+$BI831*'Norm-coeff'!$O$5</f>
        <v>1.0553329241296201</v>
      </c>
      <c r="BS831" s="54">
        <f>'Norm-coeff'!$C$6+$AX831*'Norm-coeff'!$D$6+$AY831*'Norm-coeff'!$E$6+$AZ831*'Norm-coeff'!$F$6+$BA831*'Norm-coeff'!$G$6+$BB831*'Norm-coeff'!$H$6+$BC831*'Norm-coeff'!$I$6+$BD831*'Norm-coeff'!$J$6+$BE831*'Norm-coeff'!$K$6+$BF831*'Norm-coeff'!$L$6+$BG831*'Norm-coeff'!$M$6+$BH831*'Norm-coeff'!$N$6+$BI831*'Norm-coeff'!$O$6</f>
        <v>-1.48700885495103E-2</v>
      </c>
      <c r="BT831" s="54">
        <f>'Norm-coeff'!$C$7+$AX831*'Norm-coeff'!$D$7+$AY831*'Norm-coeff'!$E$7+$AZ831*'Norm-coeff'!$F$7+$BA831*'Norm-coeff'!$G$7+$BB831*'Norm-coeff'!$H$7+$BC831*'Norm-coeff'!$I$7+$BD831*'Norm-coeff'!$J$7+$BE831*'Norm-coeff'!$K$7+$BF831*'Norm-coeff'!$L$7+$BG831*'Norm-coeff'!$M$7+$BH831*'Norm-coeff'!$N$7+$BI831*'Norm-coeff'!$O$7</f>
        <v>2.0907583608832998</v>
      </c>
      <c r="BU831" s="54">
        <f>'Norm-coeff'!$C$8+$AX831*'Norm-coeff'!$D$8+$AY831*'Norm-coeff'!$E$8+$AZ831*'Norm-coeff'!$F$8+$BA831*'Norm-coeff'!$G$8+$BB831*'Norm-coeff'!$H$8+$BC831*'Norm-coeff'!$I$8+$BD831*'Norm-coeff'!$J$8+$BE831*'Norm-coeff'!$K$8+$BF831*'Norm-coeff'!$L$8+$BG831*'Norm-coeff'!$M$8+$BH831*'Norm-coeff'!$N$8+$BI831*'Norm-coeff'!$O$8</f>
        <v>0.65894159836244504</v>
      </c>
      <c r="BV831" s="54">
        <f>'Norm-coeff'!$C$9+$AX831*'Norm-coeff'!$D$9+$AY831*'Norm-coeff'!$E$9+$AZ831*'Norm-coeff'!$F$9+$BA831*'Norm-coeff'!$G$9+$BB831*'Norm-coeff'!$H$9+$BC831*'Norm-coeff'!$I$9+$BD831*'Norm-coeff'!$J$9+$BE831*'Norm-coeff'!$K$9+$BF831*'Norm-coeff'!$L$9+$BG831*'Norm-coeff'!$M$9+$BH831*'Norm-coeff'!$N$9+$BI831*'Norm-coeff'!$O$9</f>
        <v>1.48961085014701</v>
      </c>
      <c r="BW831" s="54">
        <f>'Norm-coeff'!$C$10+$AX831*'Norm-coeff'!$D$10+$AY831*'Norm-coeff'!$E$10+$AZ831*'Norm-coeff'!$F$10+$BA831*'Norm-coeff'!$G$10+$BB831*'Norm-coeff'!$H$10+$BC831*'Norm-coeff'!$I$10+$BD831*'Norm-coeff'!$J$10+$BE831*'Norm-coeff'!$K$10+$BF831*'Norm-coeff'!$L$10+$BG831*'Norm-coeff'!$M$10+$BH831*'Norm-coeff'!$N$10+$BI831*'Norm-coeff'!$O$10</f>
        <v>1.42058735749591</v>
      </c>
      <c r="BX831" s="54">
        <f>'Norm-coeff'!$C$11+$AX831*'Norm-coeff'!$D$11+$AY831*'Norm-coeff'!$E$11+$AZ831*'Norm-coeff'!$F$11+$BA831*'Norm-coeff'!$G$11+$BB831*'Norm-coeff'!$H$11+$BC831*'Norm-coeff'!$I$11+$BD831*'Norm-coeff'!$J$11+$BE831*'Norm-coeff'!$K$11+$BF831*'Norm-coeff'!$L$11+$BG831*'Norm-coeff'!$M$11+$BH831*'Norm-coeff'!$N$11+$BI831*'Norm-coeff'!$O$11</f>
        <v>0.221233014421479</v>
      </c>
      <c r="BY831" s="54">
        <f>'Norm-coeff'!$C$12+$AX831*'Norm-coeff'!$D$12+$AY831*'Norm-coeff'!$E$12+$AZ831*'Norm-coeff'!$F$12+$BA831*'Norm-coeff'!$G$12+$BB831*'Norm-coeff'!$H$12+$BC831*'Norm-coeff'!$I$12+$BD831*'Norm-coeff'!$J$12+$BE831*'Norm-coeff'!$K$12+$BF831*'Norm-coeff'!$L$12+$BG831*'Norm-coeff'!$M$12+$BH831*'Norm-coeff'!$N$12+$BI831*'Norm-coeff'!$O$12</f>
        <v>0.283527502056037</v>
      </c>
      <c r="BZ831" s="54">
        <f>'Norm-coeff'!$C$13+$AX831*'Norm-coeff'!$D$13+$AY831*'Norm-coeff'!$E$13+$AZ831*'Norm-coeff'!$F$13+$BA831*'Norm-coeff'!$G$13+$BB831*'Norm-coeff'!$H$13+$BC831*'Norm-coeff'!$I$13+$BD831*'Norm-coeff'!$J$13+$BE831*'Norm-coeff'!$K$13+$BF831*'Norm-coeff'!$L$13+$BG831*'Norm-coeff'!$M$13+$BH831*'Norm-coeff'!$N$13+$BI831*'Norm-coeff'!$O$13</f>
        <v>-4.1864930554451202E-2</v>
      </c>
      <c r="CA831" s="54">
        <f>'Norm-coeff'!$C$14+$AX831*'Norm-coeff'!$D$14+$AY831*'Norm-coeff'!$E$14+$AZ831*'Norm-coeff'!$F$14+$BA831*'Norm-coeff'!$G$14+$BB831*'Norm-coeff'!$H$14+$BC831*'Norm-coeff'!$I$14+$BD831*'Norm-coeff'!$J$14+$BE831*'Norm-coeff'!$K$14+$BF831*'Norm-coeff'!$L$14+$BG831*'Norm-coeff'!$M$14+$BH831*'Norm-coeff'!$N$14+$BI831*'Norm-coeff'!$O$14</f>
        <v>4.2526983164477103</v>
      </c>
      <c r="CC831" s="54">
        <f t="shared" si="2394"/>
        <v>0</v>
      </c>
      <c r="CG831" s="54">
        <f t="shared" si="2270"/>
        <v>0</v>
      </c>
      <c r="CH831" s="54">
        <f t="shared" si="2248"/>
        <v>0</v>
      </c>
      <c r="CI831" s="54">
        <f t="shared" si="2271"/>
        <v>0</v>
      </c>
      <c r="CJ831" s="56">
        <f t="shared" si="2272"/>
        <v>0</v>
      </c>
      <c r="CK831" s="54">
        <f t="shared" si="2273"/>
        <v>0</v>
      </c>
      <c r="CL831" s="54">
        <f t="shared" si="2274"/>
        <v>0</v>
      </c>
      <c r="CM831" s="54">
        <f t="shared" si="2275"/>
        <v>0</v>
      </c>
      <c r="CN831" s="54">
        <f t="shared" si="2276"/>
        <v>0</v>
      </c>
      <c r="CO831" s="54">
        <f t="shared" si="2277"/>
        <v>0</v>
      </c>
      <c r="CP831" s="54">
        <f t="shared" si="2278"/>
        <v>0</v>
      </c>
      <c r="CQ831" s="54">
        <f t="shared" si="2279"/>
        <v>0</v>
      </c>
      <c r="CR831" s="54">
        <f t="shared" si="2280"/>
        <v>0</v>
      </c>
      <c r="CS831" s="54">
        <f t="shared" si="2281"/>
        <v>0</v>
      </c>
      <c r="CU831" s="54">
        <f t="shared" si="2282"/>
        <v>0</v>
      </c>
      <c r="CV831" s="54">
        <f t="shared" si="2283"/>
        <v>0</v>
      </c>
      <c r="CW831" s="54">
        <f t="shared" si="2284"/>
        <v>0</v>
      </c>
      <c r="CX831" s="54">
        <f t="shared" si="2285"/>
        <v>0</v>
      </c>
      <c r="CZ831" s="54">
        <f t="shared" si="2286"/>
        <v>0</v>
      </c>
      <c r="DA831" s="54">
        <f t="shared" si="2287"/>
        <v>0</v>
      </c>
      <c r="DB831" s="54">
        <f t="shared" si="2288"/>
        <v>0</v>
      </c>
      <c r="DC831" s="54">
        <f t="shared" si="2289"/>
        <v>0</v>
      </c>
      <c r="DD831" s="54">
        <f t="shared" si="2290"/>
        <v>0</v>
      </c>
      <c r="DE831" s="54">
        <f t="shared" si="2291"/>
        <v>0</v>
      </c>
      <c r="DF831" s="54">
        <f t="shared" si="2292"/>
        <v>0</v>
      </c>
      <c r="DG831" s="54">
        <f t="shared" si="2293"/>
        <v>2</v>
      </c>
      <c r="DH831" s="71">
        <f t="shared" si="2294"/>
        <v>0</v>
      </c>
      <c r="DI831" s="71">
        <f t="shared" si="2295"/>
        <v>0</v>
      </c>
      <c r="DJ831" s="54">
        <f t="shared" si="2296"/>
        <v>0</v>
      </c>
      <c r="DK831" s="54">
        <f t="shared" si="2297"/>
        <v>2</v>
      </c>
      <c r="DL831" s="4">
        <f t="shared" si="2222"/>
        <v>0</v>
      </c>
      <c r="DM831" s="3">
        <f t="shared" si="2298"/>
        <v>0</v>
      </c>
      <c r="DN831" s="3">
        <f t="shared" si="2299"/>
        <v>0</v>
      </c>
      <c r="DO831" s="4" t="e">
        <f t="shared" si="2300"/>
        <v>#DIV/0!</v>
      </c>
      <c r="DP831" s="57"/>
      <c r="DQ831" s="57"/>
      <c r="DR831" s="56">
        <f t="shared" si="2223"/>
        <v>2</v>
      </c>
      <c r="DS831" s="56">
        <f t="shared" si="2224"/>
        <v>0</v>
      </c>
      <c r="DT831" s="38">
        <f t="shared" si="2225"/>
        <v>0</v>
      </c>
      <c r="DU831" s="38">
        <f t="shared" si="2301"/>
        <v>2</v>
      </c>
      <c r="DV831" s="38">
        <f t="shared" si="2226"/>
        <v>0</v>
      </c>
      <c r="DW831" s="39">
        <f t="shared" si="2227"/>
        <v>0</v>
      </c>
      <c r="DX831" s="39">
        <f t="shared" si="2228"/>
        <v>0</v>
      </c>
      <c r="DY831" s="39">
        <f t="shared" si="2229"/>
        <v>0</v>
      </c>
      <c r="DZ831" s="39">
        <f t="shared" si="2230"/>
        <v>0</v>
      </c>
      <c r="EA831" s="39">
        <f t="shared" si="2231"/>
        <v>0</v>
      </c>
      <c r="EB831" s="37" t="e">
        <f t="shared" si="2302"/>
        <v>#DIV/0!</v>
      </c>
      <c r="EC831" s="37" t="e">
        <f t="shared" si="2303"/>
        <v>#DIV/0!</v>
      </c>
      <c r="ED831" s="37" t="e">
        <f t="shared" si="2304"/>
        <v>#DIV/0!</v>
      </c>
      <c r="EE831" s="37" t="e">
        <f t="shared" si="2305"/>
        <v>#DIV/0!</v>
      </c>
      <c r="EF831" s="39" t="e">
        <f t="shared" si="2306"/>
        <v>#DIV/0!</v>
      </c>
      <c r="EG831" s="37" t="e">
        <f t="shared" si="2307"/>
        <v>#DIV/0!</v>
      </c>
      <c r="EH831" s="37" t="e">
        <f t="shared" si="2308"/>
        <v>#DIV/0!</v>
      </c>
      <c r="EI831" s="11" t="b">
        <f t="shared" si="2309"/>
        <v>1</v>
      </c>
      <c r="EJ831" s="11" t="b">
        <f t="shared" si="2310"/>
        <v>0</v>
      </c>
      <c r="EK831" s="39" t="e">
        <f t="shared" si="2311"/>
        <v>#DIV/0!</v>
      </c>
      <c r="EL831" s="39" t="e">
        <f t="shared" si="2312"/>
        <v>#DIV/0!</v>
      </c>
      <c r="EM831" s="39" t="e">
        <f t="shared" si="2313"/>
        <v>#DIV/0!</v>
      </c>
      <c r="EN831" s="39" t="e">
        <f t="shared" si="2314"/>
        <v>#DIV/0!</v>
      </c>
      <c r="EO831" s="39" t="e">
        <f t="shared" si="2315"/>
        <v>#DIV/0!</v>
      </c>
      <c r="EP831" s="39" t="e">
        <f t="shared" si="2316"/>
        <v>#DIV/0!</v>
      </c>
      <c r="EQ831" s="39" t="e">
        <f t="shared" si="2317"/>
        <v>#DIV/0!</v>
      </c>
      <c r="ER831" s="39" t="e">
        <f t="shared" si="2318"/>
        <v>#DIV/0!</v>
      </c>
      <c r="ES831" s="58" t="str">
        <f t="shared" si="2319"/>
        <v>(OH,F,Cl)-dominate amphibole</v>
      </c>
      <c r="ET831" s="58" t="e">
        <f t="shared" si="2320"/>
        <v>#N/A</v>
      </c>
      <c r="EU831" s="56">
        <f t="shared" si="2232"/>
        <v>0</v>
      </c>
      <c r="EV831" s="56">
        <f t="shared" si="2233"/>
        <v>0</v>
      </c>
      <c r="EW831" s="56">
        <f t="shared" si="2234"/>
        <v>0</v>
      </c>
      <c r="EX831" s="56">
        <f t="shared" si="2235"/>
        <v>0</v>
      </c>
      <c r="EY831" s="56">
        <f t="shared" si="2236"/>
        <v>0</v>
      </c>
      <c r="EZ831" s="56">
        <f t="shared" si="2237"/>
        <v>0</v>
      </c>
      <c r="FA831" s="39">
        <f t="shared" si="2238"/>
        <v>0</v>
      </c>
      <c r="FB831" s="39">
        <f t="shared" si="2239"/>
        <v>0</v>
      </c>
      <c r="FC831" s="54">
        <f t="shared" si="2240"/>
        <v>0</v>
      </c>
      <c r="FD831" s="54">
        <f t="shared" si="2241"/>
        <v>0</v>
      </c>
      <c r="FE831" s="39">
        <f t="shared" si="2242"/>
        <v>0</v>
      </c>
      <c r="FF831" s="54">
        <f t="shared" si="2243"/>
        <v>0</v>
      </c>
      <c r="FG831" s="39">
        <f t="shared" si="2244"/>
        <v>0</v>
      </c>
      <c r="FH831" s="39">
        <f t="shared" si="2321"/>
        <v>0</v>
      </c>
      <c r="FI831" s="39">
        <f t="shared" si="2322"/>
        <v>0</v>
      </c>
      <c r="FJ831" s="39">
        <f t="shared" si="2323"/>
        <v>0</v>
      </c>
      <c r="FK831" s="39" t="e">
        <f t="shared" si="2324"/>
        <v>#DIV/0!</v>
      </c>
      <c r="FL831" s="39" t="e">
        <f t="shared" si="2325"/>
        <v>#DIV/0!</v>
      </c>
      <c r="FM831" s="39" t="e">
        <f t="shared" si="2326"/>
        <v>#DIV/0!</v>
      </c>
      <c r="FN831" s="39">
        <f t="shared" si="2327"/>
        <v>1</v>
      </c>
      <c r="FO831" s="39">
        <f t="shared" si="2245"/>
        <v>0</v>
      </c>
      <c r="FP831" s="39">
        <f t="shared" si="2246"/>
        <v>0</v>
      </c>
      <c r="FQ831" s="39">
        <f t="shared" si="2247"/>
        <v>0</v>
      </c>
      <c r="FR831" s="39">
        <f t="shared" si="2328"/>
        <v>0</v>
      </c>
      <c r="FS831" s="39">
        <f t="shared" si="2329"/>
        <v>0</v>
      </c>
      <c r="FU831" s="39" t="e">
        <f t="shared" si="2330"/>
        <v>#DIV/0!</v>
      </c>
      <c r="FV831" s="39" t="e">
        <f t="shared" si="2331"/>
        <v>#DIV/0!</v>
      </c>
      <c r="FW831" s="39" t="e">
        <f t="shared" si="2332"/>
        <v>#DIV/0!</v>
      </c>
      <c r="FY831" s="39" t="e">
        <f t="shared" si="2333"/>
        <v>#DIV/0!</v>
      </c>
      <c r="FZ831" s="39" t="e">
        <f t="shared" si="2334"/>
        <v>#DIV/0!</v>
      </c>
      <c r="GA831" s="39" t="e">
        <f t="shared" si="2335"/>
        <v>#DIV/0!</v>
      </c>
      <c r="GB831" s="39" t="e">
        <f t="shared" si="2336"/>
        <v>#DIV/0!</v>
      </c>
      <c r="GC831" s="39" t="e">
        <f t="shared" si="2337"/>
        <v>#DIV/0!</v>
      </c>
      <c r="GD831" s="39" t="e">
        <f t="shared" si="2338"/>
        <v>#DIV/0!</v>
      </c>
      <c r="GE831" s="39" t="e">
        <f t="shared" si="2339"/>
        <v>#DIV/0!</v>
      </c>
      <c r="GF831" s="39" t="e">
        <f t="shared" si="2340"/>
        <v>#DIV/0!</v>
      </c>
      <c r="GG831" s="39" t="e">
        <f t="shared" si="2341"/>
        <v>#DIV/0!</v>
      </c>
      <c r="GH831" s="39" t="e">
        <f t="shared" si="2342"/>
        <v>#DIV/0!</v>
      </c>
      <c r="GI831" s="39"/>
      <c r="GJ831" s="39" t="e">
        <f t="shared" si="2343"/>
        <v>#DIV/0!</v>
      </c>
      <c r="GK831" s="39" t="e">
        <f t="shared" si="2344"/>
        <v>#DIV/0!</v>
      </c>
      <c r="GL831" s="39" t="e">
        <f t="shared" si="2345"/>
        <v>#DIV/0!</v>
      </c>
      <c r="GM831" s="39" t="e">
        <f t="shared" si="2346"/>
        <v>#DIV/0!</v>
      </c>
      <c r="GN831" s="39" t="e">
        <f t="shared" si="2347"/>
        <v>#DIV/0!</v>
      </c>
      <c r="GO831" s="57"/>
      <c r="GP831" s="57" t="e">
        <f t="shared" si="2348"/>
        <v>#DIV/0!</v>
      </c>
      <c r="GQ831" s="59" t="e">
        <f t="shared" si="2349"/>
        <v>#DIV/0!</v>
      </c>
      <c r="GR831" s="41" t="e">
        <f t="shared" si="2350"/>
        <v>#DIV/0!</v>
      </c>
      <c r="GS831" s="57" t="e">
        <f t="shared" si="2351"/>
        <v>#DIV/0!</v>
      </c>
      <c r="GT831" s="57" t="e">
        <f t="shared" si="2352"/>
        <v>#DIV/0!</v>
      </c>
      <c r="GU831" s="57" t="e">
        <f t="shared" si="2353"/>
        <v>#DIV/0!</v>
      </c>
      <c r="GV831" s="57"/>
      <c r="GW831" s="42" t="e">
        <f t="shared" si="2354"/>
        <v>#DIV/0!</v>
      </c>
      <c r="GX831" s="42" t="e">
        <f t="shared" si="2355"/>
        <v>#DIV/0!</v>
      </c>
      <c r="GY831" s="42" t="e">
        <f t="shared" si="2356"/>
        <v>#DIV/0!</v>
      </c>
      <c r="GZ831" s="57"/>
      <c r="HA831" s="2" t="e">
        <f t="shared" si="2357"/>
        <v>#DIV/0!</v>
      </c>
      <c r="HB831" s="2" t="e">
        <f t="shared" si="2358"/>
        <v>#DIV/0!</v>
      </c>
      <c r="HC831" s="2" t="e">
        <f t="shared" si="2359"/>
        <v>#DIV/0!</v>
      </c>
      <c r="HD831" s="2" t="e">
        <f t="shared" si="2360"/>
        <v>#DIV/0!</v>
      </c>
      <c r="HE831" s="2" t="e">
        <f t="shared" si="2361"/>
        <v>#DIV/0!</v>
      </c>
      <c r="HF831" s="2" t="e">
        <f t="shared" si="2362"/>
        <v>#DIV/0!</v>
      </c>
      <c r="HG831" s="2" t="e">
        <f t="shared" si="2363"/>
        <v>#DIV/0!</v>
      </c>
      <c r="HH831" s="2" t="e">
        <f t="shared" si="2364"/>
        <v>#DIV/0!</v>
      </c>
      <c r="HI831" s="2" t="e">
        <f t="shared" si="2365"/>
        <v>#DIV/0!</v>
      </c>
      <c r="HJ831" s="11" t="e">
        <f t="shared" si="2366"/>
        <v>#DIV/0!</v>
      </c>
      <c r="HK831" s="60" t="e">
        <f t="shared" si="2367"/>
        <v>#DIV/0!</v>
      </c>
      <c r="HL831" s="57"/>
      <c r="HM831" s="57" t="e">
        <f t="shared" si="2368"/>
        <v>#DIV/0!</v>
      </c>
      <c r="HN831" s="57" t="e">
        <f t="shared" si="2369"/>
        <v>#DIV/0!</v>
      </c>
      <c r="HO831" s="57" t="e">
        <f t="shared" si="2370"/>
        <v>#DIV/0!</v>
      </c>
      <c r="HP831" s="57" t="e">
        <f t="shared" si="2371"/>
        <v>#DIV/0!</v>
      </c>
      <c r="HQ831" s="57" t="e">
        <f t="shared" si="2372"/>
        <v>#DIV/0!</v>
      </c>
      <c r="HR831" s="57"/>
      <c r="HS831" s="57" t="e">
        <f t="shared" si="2373"/>
        <v>#DIV/0!</v>
      </c>
      <c r="HT831" s="57" t="e">
        <f t="shared" si="2374"/>
        <v>#DIV/0!</v>
      </c>
      <c r="HU831" s="57" t="e">
        <f t="shared" si="2375"/>
        <v>#DIV/0!</v>
      </c>
      <c r="HV831" s="57" t="e">
        <f t="shared" si="2376"/>
        <v>#DIV/0!</v>
      </c>
      <c r="HW831" s="57" t="e">
        <f t="shared" si="2377"/>
        <v>#DIV/0!</v>
      </c>
      <c r="HX831" s="57"/>
      <c r="HY831" s="57" t="e">
        <f t="shared" si="2378"/>
        <v>#DIV/0!</v>
      </c>
      <c r="HZ831" s="57" t="e">
        <f t="shared" si="2379"/>
        <v>#DIV/0!</v>
      </c>
      <c r="IA831" s="57"/>
      <c r="IB831" s="61">
        <f t="shared" si="2380"/>
        <v>0</v>
      </c>
      <c r="IC831" s="57" t="str">
        <f t="shared" si="2381"/>
        <v/>
      </c>
      <c r="ID831" s="42"/>
      <c r="IE831" s="2" t="str">
        <f t="shared" si="2382"/>
        <v/>
      </c>
      <c r="IF831" s="60" t="e">
        <f t="shared" si="2383"/>
        <v>#DIV/0!</v>
      </c>
      <c r="IG831" s="60" t="str">
        <f t="shared" si="2384"/>
        <v/>
      </c>
      <c r="IH831" s="60" t="str">
        <f t="shared" si="2385"/>
        <v>zinco-</v>
      </c>
      <c r="II831" s="60" t="str">
        <f t="shared" si="2386"/>
        <v>mangano-</v>
      </c>
      <c r="IJ831" s="60" t="e">
        <f t="shared" si="2387"/>
        <v>#DIV/0!</v>
      </c>
      <c r="IK831" s="60" t="e">
        <f t="shared" si="2388"/>
        <v>#DIV/0!</v>
      </c>
      <c r="IL831" s="60" t="e">
        <f t="shared" si="2389"/>
        <v>#DIV/0!</v>
      </c>
      <c r="IM831" s="60" t="e">
        <f t="shared" si="2390"/>
        <v>#DIV/0!</v>
      </c>
      <c r="IN831" s="60" t="str">
        <f t="shared" si="2391"/>
        <v/>
      </c>
      <c r="IO831" s="60" t="str">
        <f t="shared" si="2392"/>
        <v/>
      </c>
      <c r="IP831" s="57"/>
      <c r="IQ831" s="57" t="str">
        <f t="shared" si="2393"/>
        <v>ERROR!!</v>
      </c>
    </row>
    <row r="832" spans="24:251">
      <c r="X832" s="29">
        <f t="shared" si="2249"/>
        <v>0</v>
      </c>
      <c r="Y832" s="29">
        <f t="shared" si="2250"/>
        <v>0</v>
      </c>
      <c r="Z832" s="29" t="e">
        <f t="shared" si="2251"/>
        <v>#DIV/0!</v>
      </c>
      <c r="AA832" s="29" t="e">
        <f t="shared" si="2252"/>
        <v>#DIV/0!</v>
      </c>
      <c r="AB832" s="29" t="e">
        <f t="shared" si="2253"/>
        <v>#DIV/0!</v>
      </c>
      <c r="AC832" s="29" t="e">
        <f t="shared" si="2254"/>
        <v>#DIV/0!</v>
      </c>
      <c r="AF832" s="23">
        <v>60.084299999999999</v>
      </c>
      <c r="AG832" s="23">
        <v>79.878799999999998</v>
      </c>
      <c r="AH832" s="23">
        <v>101.96120000000001</v>
      </c>
      <c r="AI832" s="23">
        <v>151.99039999999999</v>
      </c>
      <c r="AJ832" s="23">
        <v>159.69</v>
      </c>
      <c r="AK832" s="23">
        <v>71.846400000000003</v>
      </c>
      <c r="AL832" s="23">
        <v>70.9375</v>
      </c>
      <c r="AM832" s="23">
        <v>40.304400000000001</v>
      </c>
      <c r="AN832" s="23">
        <v>56.077399999999997</v>
      </c>
      <c r="AO832" s="23">
        <v>61.978999999999999</v>
      </c>
      <c r="AP832" s="23">
        <v>94.195999999999998</v>
      </c>
      <c r="AQ832" s="23">
        <v>18.998000000000001</v>
      </c>
      <c r="AR832" s="23">
        <v>35.450000000000003</v>
      </c>
      <c r="AS832" s="23">
        <v>29.88</v>
      </c>
      <c r="AT832" s="23">
        <v>74.691999999999993</v>
      </c>
      <c r="AU832" s="23">
        <v>81.39</v>
      </c>
      <c r="AX832" s="54">
        <f t="shared" si="2255"/>
        <v>0</v>
      </c>
      <c r="AY832" s="54">
        <f t="shared" si="2256"/>
        <v>0</v>
      </c>
      <c r="AZ832" s="54">
        <f t="shared" si="2257"/>
        <v>0</v>
      </c>
      <c r="BA832" s="54">
        <f t="shared" si="2258"/>
        <v>0</v>
      </c>
      <c r="BB832" s="54">
        <f t="shared" si="2259"/>
        <v>0</v>
      </c>
      <c r="BC832" s="54">
        <f t="shared" si="2260"/>
        <v>0</v>
      </c>
      <c r="BD832" s="54">
        <f t="shared" si="2261"/>
        <v>0</v>
      </c>
      <c r="BE832" s="54">
        <f t="shared" si="2262"/>
        <v>0</v>
      </c>
      <c r="BF832" s="54">
        <f t="shared" si="2263"/>
        <v>0</v>
      </c>
      <c r="BG832" s="54">
        <f t="shared" si="2264"/>
        <v>0</v>
      </c>
      <c r="BH832" s="54">
        <f t="shared" si="2265"/>
        <v>0</v>
      </c>
      <c r="BI832" s="54">
        <f t="shared" si="2266"/>
        <v>0</v>
      </c>
      <c r="BJ832" s="54">
        <f t="shared" si="2267"/>
        <v>0</v>
      </c>
      <c r="BK832" s="54">
        <f t="shared" si="2268"/>
        <v>0</v>
      </c>
      <c r="BL832" s="54">
        <f t="shared" si="2269"/>
        <v>0</v>
      </c>
      <c r="BM832" s="42"/>
      <c r="BO832" s="54">
        <f>'Norm-coeff'!$C$2+$AX832*'Norm-coeff'!$D$2+$AY832*'Norm-coeff'!$E$2+$AZ832*'Norm-coeff'!$F$2+$BA832*'Norm-coeff'!$G$2+$BB832*'Norm-coeff'!$H$2+$BC832*'Norm-coeff'!$I$2+$BD832*'Norm-coeff'!$J$2+$BE832*'Norm-coeff'!$K$2+$BF832*'Norm-coeff'!$L$2+$BG832*'Norm-coeff'!$M$2+$BH832*'Norm-coeff'!$N$2+$BI832*'Norm-coeff'!$O$2</f>
        <v>5.4045421474420303</v>
      </c>
      <c r="BP832" s="54">
        <f>'Norm-coeff'!$C$3+$AX832*'Norm-coeff'!$D$3+$AY832*'Norm-coeff'!$E$3+$AZ832*'Norm-coeff'!$F$3+$BA832*'Norm-coeff'!$G$3+$BB832*'Norm-coeff'!$H$3+$BC832*'Norm-coeff'!$I$3+$BD832*'Norm-coeff'!$J$3+$BE832*'Norm-coeff'!$K$3+$BF832*'Norm-coeff'!$L$3+$BG832*'Norm-coeff'!$M$3+$BH832*'Norm-coeff'!$N$3+$BI832*'Norm-coeff'!$O$3</f>
        <v>3.15319116612705</v>
      </c>
      <c r="BQ832" s="54">
        <f>'Norm-coeff'!$C$4+$AX832*'Norm-coeff'!$D$4+$AY832*'Norm-coeff'!$E$4+$AZ832*'Norm-coeff'!$F$4+$BA832*'Norm-coeff'!$G$4+$BB832*'Norm-coeff'!$H$4+$BC832*'Norm-coeff'!$I$4+$BD832*'Norm-coeff'!$J$4+$BE832*'Norm-coeff'!$K$4+$BF832*'Norm-coeff'!$L$4+$BG832*'Norm-coeff'!$M$4+$BH832*'Norm-coeff'!$N$4+$BI832*'Norm-coeff'!$O$4</f>
        <v>1.42115649462768</v>
      </c>
      <c r="BR832" s="54">
        <f>'Norm-coeff'!$C$5+$AX832*'Norm-coeff'!$D$5+$AY832*'Norm-coeff'!$E$5+$AZ832*'Norm-coeff'!$F$5+$BA832*'Norm-coeff'!$G$5+$BB832*'Norm-coeff'!$H$5+$BC832*'Norm-coeff'!$I$5+$BD832*'Norm-coeff'!$J$5+$BE832*'Norm-coeff'!$K$5+$BF832*'Norm-coeff'!$L$5+$BG832*'Norm-coeff'!$M$5+$BH832*'Norm-coeff'!$N$5+$BI832*'Norm-coeff'!$O$5</f>
        <v>1.0553329241296201</v>
      </c>
      <c r="BS832" s="54">
        <f>'Norm-coeff'!$C$6+$AX832*'Norm-coeff'!$D$6+$AY832*'Norm-coeff'!$E$6+$AZ832*'Norm-coeff'!$F$6+$BA832*'Norm-coeff'!$G$6+$BB832*'Norm-coeff'!$H$6+$BC832*'Norm-coeff'!$I$6+$BD832*'Norm-coeff'!$J$6+$BE832*'Norm-coeff'!$K$6+$BF832*'Norm-coeff'!$L$6+$BG832*'Norm-coeff'!$M$6+$BH832*'Norm-coeff'!$N$6+$BI832*'Norm-coeff'!$O$6</f>
        <v>-1.48700885495103E-2</v>
      </c>
      <c r="BT832" s="54">
        <f>'Norm-coeff'!$C$7+$AX832*'Norm-coeff'!$D$7+$AY832*'Norm-coeff'!$E$7+$AZ832*'Norm-coeff'!$F$7+$BA832*'Norm-coeff'!$G$7+$BB832*'Norm-coeff'!$H$7+$BC832*'Norm-coeff'!$I$7+$BD832*'Norm-coeff'!$J$7+$BE832*'Norm-coeff'!$K$7+$BF832*'Norm-coeff'!$L$7+$BG832*'Norm-coeff'!$M$7+$BH832*'Norm-coeff'!$N$7+$BI832*'Norm-coeff'!$O$7</f>
        <v>2.0907583608832998</v>
      </c>
      <c r="BU832" s="54">
        <f>'Norm-coeff'!$C$8+$AX832*'Norm-coeff'!$D$8+$AY832*'Norm-coeff'!$E$8+$AZ832*'Norm-coeff'!$F$8+$BA832*'Norm-coeff'!$G$8+$BB832*'Norm-coeff'!$H$8+$BC832*'Norm-coeff'!$I$8+$BD832*'Norm-coeff'!$J$8+$BE832*'Norm-coeff'!$K$8+$BF832*'Norm-coeff'!$L$8+$BG832*'Norm-coeff'!$M$8+$BH832*'Norm-coeff'!$N$8+$BI832*'Norm-coeff'!$O$8</f>
        <v>0.65894159836244504</v>
      </c>
      <c r="BV832" s="54">
        <f>'Norm-coeff'!$C$9+$AX832*'Norm-coeff'!$D$9+$AY832*'Norm-coeff'!$E$9+$AZ832*'Norm-coeff'!$F$9+$BA832*'Norm-coeff'!$G$9+$BB832*'Norm-coeff'!$H$9+$BC832*'Norm-coeff'!$I$9+$BD832*'Norm-coeff'!$J$9+$BE832*'Norm-coeff'!$K$9+$BF832*'Norm-coeff'!$L$9+$BG832*'Norm-coeff'!$M$9+$BH832*'Norm-coeff'!$N$9+$BI832*'Norm-coeff'!$O$9</f>
        <v>1.48961085014701</v>
      </c>
      <c r="BW832" s="54">
        <f>'Norm-coeff'!$C$10+$AX832*'Norm-coeff'!$D$10+$AY832*'Norm-coeff'!$E$10+$AZ832*'Norm-coeff'!$F$10+$BA832*'Norm-coeff'!$G$10+$BB832*'Norm-coeff'!$H$10+$BC832*'Norm-coeff'!$I$10+$BD832*'Norm-coeff'!$J$10+$BE832*'Norm-coeff'!$K$10+$BF832*'Norm-coeff'!$L$10+$BG832*'Norm-coeff'!$M$10+$BH832*'Norm-coeff'!$N$10+$BI832*'Norm-coeff'!$O$10</f>
        <v>1.42058735749591</v>
      </c>
      <c r="BX832" s="54">
        <f>'Norm-coeff'!$C$11+$AX832*'Norm-coeff'!$D$11+$AY832*'Norm-coeff'!$E$11+$AZ832*'Norm-coeff'!$F$11+$BA832*'Norm-coeff'!$G$11+$BB832*'Norm-coeff'!$H$11+$BC832*'Norm-coeff'!$I$11+$BD832*'Norm-coeff'!$J$11+$BE832*'Norm-coeff'!$K$11+$BF832*'Norm-coeff'!$L$11+$BG832*'Norm-coeff'!$M$11+$BH832*'Norm-coeff'!$N$11+$BI832*'Norm-coeff'!$O$11</f>
        <v>0.221233014421479</v>
      </c>
      <c r="BY832" s="54">
        <f>'Norm-coeff'!$C$12+$AX832*'Norm-coeff'!$D$12+$AY832*'Norm-coeff'!$E$12+$AZ832*'Norm-coeff'!$F$12+$BA832*'Norm-coeff'!$G$12+$BB832*'Norm-coeff'!$H$12+$BC832*'Norm-coeff'!$I$12+$BD832*'Norm-coeff'!$J$12+$BE832*'Norm-coeff'!$K$12+$BF832*'Norm-coeff'!$L$12+$BG832*'Norm-coeff'!$M$12+$BH832*'Norm-coeff'!$N$12+$BI832*'Norm-coeff'!$O$12</f>
        <v>0.283527502056037</v>
      </c>
      <c r="BZ832" s="54">
        <f>'Norm-coeff'!$C$13+$AX832*'Norm-coeff'!$D$13+$AY832*'Norm-coeff'!$E$13+$AZ832*'Norm-coeff'!$F$13+$BA832*'Norm-coeff'!$G$13+$BB832*'Norm-coeff'!$H$13+$BC832*'Norm-coeff'!$I$13+$BD832*'Norm-coeff'!$J$13+$BE832*'Norm-coeff'!$K$13+$BF832*'Norm-coeff'!$L$13+$BG832*'Norm-coeff'!$M$13+$BH832*'Norm-coeff'!$N$13+$BI832*'Norm-coeff'!$O$13</f>
        <v>-4.1864930554451202E-2</v>
      </c>
      <c r="CA832" s="54">
        <f>'Norm-coeff'!$C$14+$AX832*'Norm-coeff'!$D$14+$AY832*'Norm-coeff'!$E$14+$AZ832*'Norm-coeff'!$F$14+$BA832*'Norm-coeff'!$G$14+$BB832*'Norm-coeff'!$H$14+$BC832*'Norm-coeff'!$I$14+$BD832*'Norm-coeff'!$J$14+$BE832*'Norm-coeff'!$K$14+$BF832*'Norm-coeff'!$L$14+$BG832*'Norm-coeff'!$M$14+$BH832*'Norm-coeff'!$N$14+$BI832*'Norm-coeff'!$O$14</f>
        <v>4.2526983164477103</v>
      </c>
      <c r="CC832" s="54">
        <f t="shared" si="2394"/>
        <v>0</v>
      </c>
      <c r="CG832" s="54">
        <f t="shared" si="2270"/>
        <v>0</v>
      </c>
      <c r="CH832" s="54">
        <f t="shared" si="2248"/>
        <v>0</v>
      </c>
      <c r="CI832" s="54">
        <f t="shared" si="2271"/>
        <v>0</v>
      </c>
      <c r="CJ832" s="56">
        <f t="shared" si="2272"/>
        <v>0</v>
      </c>
      <c r="CK832" s="54">
        <f t="shared" si="2273"/>
        <v>0</v>
      </c>
      <c r="CL832" s="54">
        <f t="shared" si="2274"/>
        <v>0</v>
      </c>
      <c r="CM832" s="54">
        <f t="shared" si="2275"/>
        <v>0</v>
      </c>
      <c r="CN832" s="54">
        <f t="shared" si="2276"/>
        <v>0</v>
      </c>
      <c r="CO832" s="54">
        <f t="shared" si="2277"/>
        <v>0</v>
      </c>
      <c r="CP832" s="54">
        <f t="shared" si="2278"/>
        <v>0</v>
      </c>
      <c r="CQ832" s="54">
        <f t="shared" si="2279"/>
        <v>0</v>
      </c>
      <c r="CR832" s="54">
        <f t="shared" si="2280"/>
        <v>0</v>
      </c>
      <c r="CS832" s="54">
        <f t="shared" si="2281"/>
        <v>0</v>
      </c>
      <c r="CU832" s="54">
        <f t="shared" si="2282"/>
        <v>0</v>
      </c>
      <c r="CV832" s="54">
        <f t="shared" si="2283"/>
        <v>0</v>
      </c>
      <c r="CW832" s="54">
        <f t="shared" si="2284"/>
        <v>0</v>
      </c>
      <c r="CX832" s="54">
        <f t="shared" si="2285"/>
        <v>0</v>
      </c>
      <c r="CZ832" s="54">
        <f t="shared" si="2286"/>
        <v>0</v>
      </c>
      <c r="DA832" s="54">
        <f t="shared" si="2287"/>
        <v>0</v>
      </c>
      <c r="DB832" s="54">
        <f t="shared" si="2288"/>
        <v>0</v>
      </c>
      <c r="DC832" s="54">
        <f t="shared" si="2289"/>
        <v>0</v>
      </c>
      <c r="DD832" s="54">
        <f t="shared" si="2290"/>
        <v>0</v>
      </c>
      <c r="DE832" s="54">
        <f t="shared" si="2291"/>
        <v>0</v>
      </c>
      <c r="DF832" s="54">
        <f t="shared" si="2292"/>
        <v>0</v>
      </c>
      <c r="DG832" s="54">
        <f t="shared" si="2293"/>
        <v>2</v>
      </c>
      <c r="DH832" s="71">
        <f t="shared" si="2294"/>
        <v>0</v>
      </c>
      <c r="DI832" s="71">
        <f t="shared" si="2295"/>
        <v>0</v>
      </c>
      <c r="DJ832" s="54">
        <f t="shared" si="2296"/>
        <v>0</v>
      </c>
      <c r="DK832" s="54">
        <f t="shared" si="2297"/>
        <v>2</v>
      </c>
      <c r="DL832" s="4">
        <f t="shared" si="2222"/>
        <v>0</v>
      </c>
      <c r="DM832" s="3">
        <f t="shared" si="2298"/>
        <v>0</v>
      </c>
      <c r="DN832" s="3">
        <f t="shared" si="2299"/>
        <v>0</v>
      </c>
      <c r="DO832" s="4" t="e">
        <f t="shared" si="2300"/>
        <v>#DIV/0!</v>
      </c>
      <c r="DP832" s="57"/>
      <c r="DQ832" s="57"/>
      <c r="DR832" s="56">
        <f t="shared" si="2223"/>
        <v>2</v>
      </c>
      <c r="DS832" s="56">
        <f t="shared" si="2224"/>
        <v>0</v>
      </c>
      <c r="DT832" s="38">
        <f t="shared" si="2225"/>
        <v>0</v>
      </c>
      <c r="DU832" s="38">
        <f t="shared" si="2301"/>
        <v>2</v>
      </c>
      <c r="DV832" s="38">
        <f t="shared" si="2226"/>
        <v>0</v>
      </c>
      <c r="DW832" s="39">
        <f t="shared" si="2227"/>
        <v>0</v>
      </c>
      <c r="DX832" s="39">
        <f t="shared" si="2228"/>
        <v>0</v>
      </c>
      <c r="DY832" s="39">
        <f t="shared" si="2229"/>
        <v>0</v>
      </c>
      <c r="DZ832" s="39">
        <f t="shared" si="2230"/>
        <v>0</v>
      </c>
      <c r="EA832" s="39">
        <f t="shared" si="2231"/>
        <v>0</v>
      </c>
      <c r="EB832" s="37" t="e">
        <f t="shared" si="2302"/>
        <v>#DIV/0!</v>
      </c>
      <c r="EC832" s="37" t="e">
        <f t="shared" si="2303"/>
        <v>#DIV/0!</v>
      </c>
      <c r="ED832" s="37" t="e">
        <f t="shared" si="2304"/>
        <v>#DIV/0!</v>
      </c>
      <c r="EE832" s="37" t="e">
        <f t="shared" si="2305"/>
        <v>#DIV/0!</v>
      </c>
      <c r="EF832" s="39" t="e">
        <f t="shared" si="2306"/>
        <v>#DIV/0!</v>
      </c>
      <c r="EG832" s="37" t="e">
        <f t="shared" si="2307"/>
        <v>#DIV/0!</v>
      </c>
      <c r="EH832" s="37" t="e">
        <f t="shared" si="2308"/>
        <v>#DIV/0!</v>
      </c>
      <c r="EI832" s="11" t="b">
        <f t="shared" si="2309"/>
        <v>1</v>
      </c>
      <c r="EJ832" s="11" t="b">
        <f t="shared" si="2310"/>
        <v>0</v>
      </c>
      <c r="EK832" s="39" t="e">
        <f t="shared" si="2311"/>
        <v>#DIV/0!</v>
      </c>
      <c r="EL832" s="39" t="e">
        <f t="shared" si="2312"/>
        <v>#DIV/0!</v>
      </c>
      <c r="EM832" s="39" t="e">
        <f t="shared" si="2313"/>
        <v>#DIV/0!</v>
      </c>
      <c r="EN832" s="39" t="e">
        <f t="shared" si="2314"/>
        <v>#DIV/0!</v>
      </c>
      <c r="EO832" s="39" t="e">
        <f t="shared" si="2315"/>
        <v>#DIV/0!</v>
      </c>
      <c r="EP832" s="39" t="e">
        <f t="shared" si="2316"/>
        <v>#DIV/0!</v>
      </c>
      <c r="EQ832" s="39" t="e">
        <f t="shared" si="2317"/>
        <v>#DIV/0!</v>
      </c>
      <c r="ER832" s="39" t="e">
        <f t="shared" si="2318"/>
        <v>#DIV/0!</v>
      </c>
      <c r="ES832" s="58" t="str">
        <f t="shared" si="2319"/>
        <v>(OH,F,Cl)-dominate amphibole</v>
      </c>
      <c r="ET832" s="58" t="e">
        <f t="shared" si="2320"/>
        <v>#N/A</v>
      </c>
      <c r="EU832" s="56">
        <f t="shared" si="2232"/>
        <v>0</v>
      </c>
      <c r="EV832" s="56">
        <f t="shared" si="2233"/>
        <v>0</v>
      </c>
      <c r="EW832" s="56">
        <f t="shared" si="2234"/>
        <v>0</v>
      </c>
      <c r="EX832" s="56">
        <f t="shared" si="2235"/>
        <v>0</v>
      </c>
      <c r="EY832" s="56">
        <f t="shared" si="2236"/>
        <v>0</v>
      </c>
      <c r="EZ832" s="56">
        <f t="shared" si="2237"/>
        <v>0</v>
      </c>
      <c r="FA832" s="39">
        <f t="shared" si="2238"/>
        <v>0</v>
      </c>
      <c r="FB832" s="39">
        <f t="shared" si="2239"/>
        <v>0</v>
      </c>
      <c r="FC832" s="54">
        <f t="shared" si="2240"/>
        <v>0</v>
      </c>
      <c r="FD832" s="54">
        <f t="shared" si="2241"/>
        <v>0</v>
      </c>
      <c r="FE832" s="39">
        <f t="shared" si="2242"/>
        <v>0</v>
      </c>
      <c r="FF832" s="54">
        <f t="shared" si="2243"/>
        <v>0</v>
      </c>
      <c r="FG832" s="39">
        <f t="shared" si="2244"/>
        <v>0</v>
      </c>
      <c r="FH832" s="39">
        <f t="shared" si="2321"/>
        <v>0</v>
      </c>
      <c r="FI832" s="39">
        <f t="shared" si="2322"/>
        <v>0</v>
      </c>
      <c r="FJ832" s="39">
        <f t="shared" si="2323"/>
        <v>0</v>
      </c>
      <c r="FK832" s="39" t="e">
        <f t="shared" si="2324"/>
        <v>#DIV/0!</v>
      </c>
      <c r="FL832" s="39" t="e">
        <f t="shared" si="2325"/>
        <v>#DIV/0!</v>
      </c>
      <c r="FM832" s="39" t="e">
        <f t="shared" si="2326"/>
        <v>#DIV/0!</v>
      </c>
      <c r="FN832" s="39">
        <f t="shared" si="2327"/>
        <v>1</v>
      </c>
      <c r="FO832" s="39">
        <f t="shared" si="2245"/>
        <v>0</v>
      </c>
      <c r="FP832" s="39">
        <f t="shared" si="2246"/>
        <v>0</v>
      </c>
      <c r="FQ832" s="39">
        <f t="shared" si="2247"/>
        <v>0</v>
      </c>
      <c r="FR832" s="39">
        <f t="shared" si="2328"/>
        <v>0</v>
      </c>
      <c r="FS832" s="39">
        <f t="shared" si="2329"/>
        <v>0</v>
      </c>
      <c r="FU832" s="39" t="e">
        <f t="shared" si="2330"/>
        <v>#DIV/0!</v>
      </c>
      <c r="FV832" s="39" t="e">
        <f t="shared" si="2331"/>
        <v>#DIV/0!</v>
      </c>
      <c r="FW832" s="39" t="e">
        <f t="shared" si="2332"/>
        <v>#DIV/0!</v>
      </c>
      <c r="FY832" s="39" t="e">
        <f t="shared" si="2333"/>
        <v>#DIV/0!</v>
      </c>
      <c r="FZ832" s="39" t="e">
        <f t="shared" si="2334"/>
        <v>#DIV/0!</v>
      </c>
      <c r="GA832" s="39" t="e">
        <f t="shared" si="2335"/>
        <v>#DIV/0!</v>
      </c>
      <c r="GB832" s="39" t="e">
        <f t="shared" si="2336"/>
        <v>#DIV/0!</v>
      </c>
      <c r="GC832" s="39" t="e">
        <f t="shared" si="2337"/>
        <v>#DIV/0!</v>
      </c>
      <c r="GD832" s="39" t="e">
        <f t="shared" si="2338"/>
        <v>#DIV/0!</v>
      </c>
      <c r="GE832" s="39" t="e">
        <f t="shared" si="2339"/>
        <v>#DIV/0!</v>
      </c>
      <c r="GF832" s="39" t="e">
        <f t="shared" si="2340"/>
        <v>#DIV/0!</v>
      </c>
      <c r="GG832" s="39" t="e">
        <f t="shared" si="2341"/>
        <v>#DIV/0!</v>
      </c>
      <c r="GH832" s="39" t="e">
        <f t="shared" si="2342"/>
        <v>#DIV/0!</v>
      </c>
      <c r="GI832" s="39"/>
      <c r="GJ832" s="39" t="e">
        <f t="shared" si="2343"/>
        <v>#DIV/0!</v>
      </c>
      <c r="GK832" s="39" t="e">
        <f t="shared" si="2344"/>
        <v>#DIV/0!</v>
      </c>
      <c r="GL832" s="39" t="e">
        <f t="shared" si="2345"/>
        <v>#DIV/0!</v>
      </c>
      <c r="GM832" s="39" t="e">
        <f t="shared" si="2346"/>
        <v>#DIV/0!</v>
      </c>
      <c r="GN832" s="39" t="e">
        <f t="shared" si="2347"/>
        <v>#DIV/0!</v>
      </c>
      <c r="GO832" s="57"/>
      <c r="GP832" s="57" t="e">
        <f t="shared" si="2348"/>
        <v>#DIV/0!</v>
      </c>
      <c r="GQ832" s="59" t="e">
        <f t="shared" si="2349"/>
        <v>#DIV/0!</v>
      </c>
      <c r="GR832" s="41" t="e">
        <f t="shared" si="2350"/>
        <v>#DIV/0!</v>
      </c>
      <c r="GS832" s="57" t="e">
        <f t="shared" si="2351"/>
        <v>#DIV/0!</v>
      </c>
      <c r="GT832" s="57" t="e">
        <f t="shared" si="2352"/>
        <v>#DIV/0!</v>
      </c>
      <c r="GU832" s="57" t="e">
        <f t="shared" si="2353"/>
        <v>#DIV/0!</v>
      </c>
      <c r="GV832" s="57"/>
      <c r="GW832" s="42" t="e">
        <f t="shared" si="2354"/>
        <v>#DIV/0!</v>
      </c>
      <c r="GX832" s="42" t="e">
        <f t="shared" si="2355"/>
        <v>#DIV/0!</v>
      </c>
      <c r="GY832" s="42" t="e">
        <f t="shared" si="2356"/>
        <v>#DIV/0!</v>
      </c>
      <c r="GZ832" s="57"/>
      <c r="HA832" s="2" t="e">
        <f t="shared" si="2357"/>
        <v>#DIV/0!</v>
      </c>
      <c r="HB832" s="2" t="e">
        <f t="shared" si="2358"/>
        <v>#DIV/0!</v>
      </c>
      <c r="HC832" s="2" t="e">
        <f t="shared" si="2359"/>
        <v>#DIV/0!</v>
      </c>
      <c r="HD832" s="2" t="e">
        <f t="shared" si="2360"/>
        <v>#DIV/0!</v>
      </c>
      <c r="HE832" s="2" t="e">
        <f t="shared" si="2361"/>
        <v>#DIV/0!</v>
      </c>
      <c r="HF832" s="2" t="e">
        <f t="shared" si="2362"/>
        <v>#DIV/0!</v>
      </c>
      <c r="HG832" s="2" t="e">
        <f t="shared" si="2363"/>
        <v>#DIV/0!</v>
      </c>
      <c r="HH832" s="2" t="e">
        <f t="shared" si="2364"/>
        <v>#DIV/0!</v>
      </c>
      <c r="HI832" s="2" t="e">
        <f t="shared" si="2365"/>
        <v>#DIV/0!</v>
      </c>
      <c r="HJ832" s="11" t="e">
        <f t="shared" si="2366"/>
        <v>#DIV/0!</v>
      </c>
      <c r="HK832" s="60" t="e">
        <f t="shared" si="2367"/>
        <v>#DIV/0!</v>
      </c>
      <c r="HL832" s="57"/>
      <c r="HM832" s="57" t="e">
        <f t="shared" si="2368"/>
        <v>#DIV/0!</v>
      </c>
      <c r="HN832" s="57" t="e">
        <f t="shared" si="2369"/>
        <v>#DIV/0!</v>
      </c>
      <c r="HO832" s="57" t="e">
        <f t="shared" si="2370"/>
        <v>#DIV/0!</v>
      </c>
      <c r="HP832" s="57" t="e">
        <f t="shared" si="2371"/>
        <v>#DIV/0!</v>
      </c>
      <c r="HQ832" s="57" t="e">
        <f t="shared" si="2372"/>
        <v>#DIV/0!</v>
      </c>
      <c r="HR832" s="57"/>
      <c r="HS832" s="57" t="e">
        <f t="shared" si="2373"/>
        <v>#DIV/0!</v>
      </c>
      <c r="HT832" s="57" t="e">
        <f t="shared" si="2374"/>
        <v>#DIV/0!</v>
      </c>
      <c r="HU832" s="57" t="e">
        <f t="shared" si="2375"/>
        <v>#DIV/0!</v>
      </c>
      <c r="HV832" s="57" t="e">
        <f t="shared" si="2376"/>
        <v>#DIV/0!</v>
      </c>
      <c r="HW832" s="57" t="e">
        <f t="shared" si="2377"/>
        <v>#DIV/0!</v>
      </c>
      <c r="HX832" s="57"/>
      <c r="HY832" s="57" t="e">
        <f t="shared" si="2378"/>
        <v>#DIV/0!</v>
      </c>
      <c r="HZ832" s="57" t="e">
        <f t="shared" si="2379"/>
        <v>#DIV/0!</v>
      </c>
      <c r="IA832" s="57"/>
      <c r="IB832" s="61">
        <f t="shared" si="2380"/>
        <v>0</v>
      </c>
      <c r="IC832" s="57" t="str">
        <f t="shared" si="2381"/>
        <v/>
      </c>
      <c r="ID832" s="42"/>
      <c r="IE832" s="2" t="str">
        <f t="shared" si="2382"/>
        <v/>
      </c>
      <c r="IF832" s="60" t="e">
        <f t="shared" si="2383"/>
        <v>#DIV/0!</v>
      </c>
      <c r="IG832" s="60" t="str">
        <f t="shared" si="2384"/>
        <v/>
      </c>
      <c r="IH832" s="60" t="str">
        <f t="shared" si="2385"/>
        <v>zinco-</v>
      </c>
      <c r="II832" s="60" t="str">
        <f t="shared" si="2386"/>
        <v>mangano-</v>
      </c>
      <c r="IJ832" s="60" t="e">
        <f t="shared" si="2387"/>
        <v>#DIV/0!</v>
      </c>
      <c r="IK832" s="60" t="e">
        <f t="shared" si="2388"/>
        <v>#DIV/0!</v>
      </c>
      <c r="IL832" s="60" t="e">
        <f t="shared" si="2389"/>
        <v>#DIV/0!</v>
      </c>
      <c r="IM832" s="60" t="e">
        <f t="shared" si="2390"/>
        <v>#DIV/0!</v>
      </c>
      <c r="IN832" s="60" t="str">
        <f t="shared" si="2391"/>
        <v/>
      </c>
      <c r="IO832" s="60" t="str">
        <f t="shared" si="2392"/>
        <v/>
      </c>
      <c r="IP832" s="57"/>
      <c r="IQ832" s="57" t="str">
        <f t="shared" si="2393"/>
        <v>ERROR!!</v>
      </c>
    </row>
    <row r="833" spans="24:251">
      <c r="X833" s="29">
        <f t="shared" si="2249"/>
        <v>0</v>
      </c>
      <c r="Y833" s="29">
        <f t="shared" si="2250"/>
        <v>0</v>
      </c>
      <c r="Z833" s="29" t="e">
        <f t="shared" si="2251"/>
        <v>#DIV/0!</v>
      </c>
      <c r="AA833" s="29" t="e">
        <f t="shared" si="2252"/>
        <v>#DIV/0!</v>
      </c>
      <c r="AB833" s="29" t="e">
        <f t="shared" si="2253"/>
        <v>#DIV/0!</v>
      </c>
      <c r="AC833" s="29" t="e">
        <f t="shared" si="2254"/>
        <v>#DIV/0!</v>
      </c>
      <c r="AF833" s="23">
        <v>60.084299999999999</v>
      </c>
      <c r="AG833" s="23">
        <v>79.878799999999998</v>
      </c>
      <c r="AH833" s="23">
        <v>101.96120000000001</v>
      </c>
      <c r="AI833" s="23">
        <v>151.99039999999999</v>
      </c>
      <c r="AJ833" s="23">
        <v>159.69</v>
      </c>
      <c r="AK833" s="23">
        <v>71.846400000000003</v>
      </c>
      <c r="AL833" s="23">
        <v>70.9375</v>
      </c>
      <c r="AM833" s="23">
        <v>40.304400000000001</v>
      </c>
      <c r="AN833" s="23">
        <v>56.077399999999997</v>
      </c>
      <c r="AO833" s="23">
        <v>61.978999999999999</v>
      </c>
      <c r="AP833" s="23">
        <v>94.195999999999998</v>
      </c>
      <c r="AQ833" s="23">
        <v>18.998000000000001</v>
      </c>
      <c r="AR833" s="23">
        <v>35.450000000000003</v>
      </c>
      <c r="AS833" s="23">
        <v>29.88</v>
      </c>
      <c r="AT833" s="23">
        <v>74.691999999999993</v>
      </c>
      <c r="AU833" s="23">
        <v>81.39</v>
      </c>
      <c r="AX833" s="54">
        <f t="shared" si="2255"/>
        <v>0</v>
      </c>
      <c r="AY833" s="54">
        <f t="shared" si="2256"/>
        <v>0</v>
      </c>
      <c r="AZ833" s="54">
        <f t="shared" si="2257"/>
        <v>0</v>
      </c>
      <c r="BA833" s="54">
        <f t="shared" si="2258"/>
        <v>0</v>
      </c>
      <c r="BB833" s="54">
        <f t="shared" si="2259"/>
        <v>0</v>
      </c>
      <c r="BC833" s="54">
        <f t="shared" si="2260"/>
        <v>0</v>
      </c>
      <c r="BD833" s="54">
        <f t="shared" si="2261"/>
        <v>0</v>
      </c>
      <c r="BE833" s="54">
        <f t="shared" si="2262"/>
        <v>0</v>
      </c>
      <c r="BF833" s="54">
        <f t="shared" si="2263"/>
        <v>0</v>
      </c>
      <c r="BG833" s="54">
        <f t="shared" si="2264"/>
        <v>0</v>
      </c>
      <c r="BH833" s="54">
        <f t="shared" si="2265"/>
        <v>0</v>
      </c>
      <c r="BI833" s="54">
        <f t="shared" si="2266"/>
        <v>0</v>
      </c>
      <c r="BJ833" s="54">
        <f t="shared" si="2267"/>
        <v>0</v>
      </c>
      <c r="BK833" s="54">
        <f t="shared" si="2268"/>
        <v>0</v>
      </c>
      <c r="BL833" s="54">
        <f t="shared" si="2269"/>
        <v>0</v>
      </c>
      <c r="BM833" s="42"/>
      <c r="BO833" s="54">
        <f>'Norm-coeff'!$C$2+$AX833*'Norm-coeff'!$D$2+$AY833*'Norm-coeff'!$E$2+$AZ833*'Norm-coeff'!$F$2+$BA833*'Norm-coeff'!$G$2+$BB833*'Norm-coeff'!$H$2+$BC833*'Norm-coeff'!$I$2+$BD833*'Norm-coeff'!$J$2+$BE833*'Norm-coeff'!$K$2+$BF833*'Norm-coeff'!$L$2+$BG833*'Norm-coeff'!$M$2+$BH833*'Norm-coeff'!$N$2+$BI833*'Norm-coeff'!$O$2</f>
        <v>5.4045421474420303</v>
      </c>
      <c r="BP833" s="54">
        <f>'Norm-coeff'!$C$3+$AX833*'Norm-coeff'!$D$3+$AY833*'Norm-coeff'!$E$3+$AZ833*'Norm-coeff'!$F$3+$BA833*'Norm-coeff'!$G$3+$BB833*'Norm-coeff'!$H$3+$BC833*'Norm-coeff'!$I$3+$BD833*'Norm-coeff'!$J$3+$BE833*'Norm-coeff'!$K$3+$BF833*'Norm-coeff'!$L$3+$BG833*'Norm-coeff'!$M$3+$BH833*'Norm-coeff'!$N$3+$BI833*'Norm-coeff'!$O$3</f>
        <v>3.15319116612705</v>
      </c>
      <c r="BQ833" s="54">
        <f>'Norm-coeff'!$C$4+$AX833*'Norm-coeff'!$D$4+$AY833*'Norm-coeff'!$E$4+$AZ833*'Norm-coeff'!$F$4+$BA833*'Norm-coeff'!$G$4+$BB833*'Norm-coeff'!$H$4+$BC833*'Norm-coeff'!$I$4+$BD833*'Norm-coeff'!$J$4+$BE833*'Norm-coeff'!$K$4+$BF833*'Norm-coeff'!$L$4+$BG833*'Norm-coeff'!$M$4+$BH833*'Norm-coeff'!$N$4+$BI833*'Norm-coeff'!$O$4</f>
        <v>1.42115649462768</v>
      </c>
      <c r="BR833" s="54">
        <f>'Norm-coeff'!$C$5+$AX833*'Norm-coeff'!$D$5+$AY833*'Norm-coeff'!$E$5+$AZ833*'Norm-coeff'!$F$5+$BA833*'Norm-coeff'!$G$5+$BB833*'Norm-coeff'!$H$5+$BC833*'Norm-coeff'!$I$5+$BD833*'Norm-coeff'!$J$5+$BE833*'Norm-coeff'!$K$5+$BF833*'Norm-coeff'!$L$5+$BG833*'Norm-coeff'!$M$5+$BH833*'Norm-coeff'!$N$5+$BI833*'Norm-coeff'!$O$5</f>
        <v>1.0553329241296201</v>
      </c>
      <c r="BS833" s="54">
        <f>'Norm-coeff'!$C$6+$AX833*'Norm-coeff'!$D$6+$AY833*'Norm-coeff'!$E$6+$AZ833*'Norm-coeff'!$F$6+$BA833*'Norm-coeff'!$G$6+$BB833*'Norm-coeff'!$H$6+$BC833*'Norm-coeff'!$I$6+$BD833*'Norm-coeff'!$J$6+$BE833*'Norm-coeff'!$K$6+$BF833*'Norm-coeff'!$L$6+$BG833*'Norm-coeff'!$M$6+$BH833*'Norm-coeff'!$N$6+$BI833*'Norm-coeff'!$O$6</f>
        <v>-1.48700885495103E-2</v>
      </c>
      <c r="BT833" s="54">
        <f>'Norm-coeff'!$C$7+$AX833*'Norm-coeff'!$D$7+$AY833*'Norm-coeff'!$E$7+$AZ833*'Norm-coeff'!$F$7+$BA833*'Norm-coeff'!$G$7+$BB833*'Norm-coeff'!$H$7+$BC833*'Norm-coeff'!$I$7+$BD833*'Norm-coeff'!$J$7+$BE833*'Norm-coeff'!$K$7+$BF833*'Norm-coeff'!$L$7+$BG833*'Norm-coeff'!$M$7+$BH833*'Norm-coeff'!$N$7+$BI833*'Norm-coeff'!$O$7</f>
        <v>2.0907583608832998</v>
      </c>
      <c r="BU833" s="54">
        <f>'Norm-coeff'!$C$8+$AX833*'Norm-coeff'!$D$8+$AY833*'Norm-coeff'!$E$8+$AZ833*'Norm-coeff'!$F$8+$BA833*'Norm-coeff'!$G$8+$BB833*'Norm-coeff'!$H$8+$BC833*'Norm-coeff'!$I$8+$BD833*'Norm-coeff'!$J$8+$BE833*'Norm-coeff'!$K$8+$BF833*'Norm-coeff'!$L$8+$BG833*'Norm-coeff'!$M$8+$BH833*'Norm-coeff'!$N$8+$BI833*'Norm-coeff'!$O$8</f>
        <v>0.65894159836244504</v>
      </c>
      <c r="BV833" s="54">
        <f>'Norm-coeff'!$C$9+$AX833*'Norm-coeff'!$D$9+$AY833*'Norm-coeff'!$E$9+$AZ833*'Norm-coeff'!$F$9+$BA833*'Norm-coeff'!$G$9+$BB833*'Norm-coeff'!$H$9+$BC833*'Norm-coeff'!$I$9+$BD833*'Norm-coeff'!$J$9+$BE833*'Norm-coeff'!$K$9+$BF833*'Norm-coeff'!$L$9+$BG833*'Norm-coeff'!$M$9+$BH833*'Norm-coeff'!$N$9+$BI833*'Norm-coeff'!$O$9</f>
        <v>1.48961085014701</v>
      </c>
      <c r="BW833" s="54">
        <f>'Norm-coeff'!$C$10+$AX833*'Norm-coeff'!$D$10+$AY833*'Norm-coeff'!$E$10+$AZ833*'Norm-coeff'!$F$10+$BA833*'Norm-coeff'!$G$10+$BB833*'Norm-coeff'!$H$10+$BC833*'Norm-coeff'!$I$10+$BD833*'Norm-coeff'!$J$10+$BE833*'Norm-coeff'!$K$10+$BF833*'Norm-coeff'!$L$10+$BG833*'Norm-coeff'!$M$10+$BH833*'Norm-coeff'!$N$10+$BI833*'Norm-coeff'!$O$10</f>
        <v>1.42058735749591</v>
      </c>
      <c r="BX833" s="54">
        <f>'Norm-coeff'!$C$11+$AX833*'Norm-coeff'!$D$11+$AY833*'Norm-coeff'!$E$11+$AZ833*'Norm-coeff'!$F$11+$BA833*'Norm-coeff'!$G$11+$BB833*'Norm-coeff'!$H$11+$BC833*'Norm-coeff'!$I$11+$BD833*'Norm-coeff'!$J$11+$BE833*'Norm-coeff'!$K$11+$BF833*'Norm-coeff'!$L$11+$BG833*'Norm-coeff'!$M$11+$BH833*'Norm-coeff'!$N$11+$BI833*'Norm-coeff'!$O$11</f>
        <v>0.221233014421479</v>
      </c>
      <c r="BY833" s="54">
        <f>'Norm-coeff'!$C$12+$AX833*'Norm-coeff'!$D$12+$AY833*'Norm-coeff'!$E$12+$AZ833*'Norm-coeff'!$F$12+$BA833*'Norm-coeff'!$G$12+$BB833*'Norm-coeff'!$H$12+$BC833*'Norm-coeff'!$I$12+$BD833*'Norm-coeff'!$J$12+$BE833*'Norm-coeff'!$K$12+$BF833*'Norm-coeff'!$L$12+$BG833*'Norm-coeff'!$M$12+$BH833*'Norm-coeff'!$N$12+$BI833*'Norm-coeff'!$O$12</f>
        <v>0.283527502056037</v>
      </c>
      <c r="BZ833" s="54">
        <f>'Norm-coeff'!$C$13+$AX833*'Norm-coeff'!$D$13+$AY833*'Norm-coeff'!$E$13+$AZ833*'Norm-coeff'!$F$13+$BA833*'Norm-coeff'!$G$13+$BB833*'Norm-coeff'!$H$13+$BC833*'Norm-coeff'!$I$13+$BD833*'Norm-coeff'!$J$13+$BE833*'Norm-coeff'!$K$13+$BF833*'Norm-coeff'!$L$13+$BG833*'Norm-coeff'!$M$13+$BH833*'Norm-coeff'!$N$13+$BI833*'Norm-coeff'!$O$13</f>
        <v>-4.1864930554451202E-2</v>
      </c>
      <c r="CA833" s="54">
        <f>'Norm-coeff'!$C$14+$AX833*'Norm-coeff'!$D$14+$AY833*'Norm-coeff'!$E$14+$AZ833*'Norm-coeff'!$F$14+$BA833*'Norm-coeff'!$G$14+$BB833*'Norm-coeff'!$H$14+$BC833*'Norm-coeff'!$I$14+$BD833*'Norm-coeff'!$J$14+$BE833*'Norm-coeff'!$K$14+$BF833*'Norm-coeff'!$L$14+$BG833*'Norm-coeff'!$M$14+$BH833*'Norm-coeff'!$N$14+$BI833*'Norm-coeff'!$O$14</f>
        <v>4.2526983164477103</v>
      </c>
      <c r="CC833" s="54">
        <f t="shared" si="2394"/>
        <v>0</v>
      </c>
      <c r="CG833" s="54">
        <f t="shared" si="2270"/>
        <v>0</v>
      </c>
      <c r="CH833" s="54">
        <f t="shared" si="2248"/>
        <v>0</v>
      </c>
      <c r="CI833" s="54">
        <f t="shared" si="2271"/>
        <v>0</v>
      </c>
      <c r="CJ833" s="56">
        <f t="shared" si="2272"/>
        <v>0</v>
      </c>
      <c r="CK833" s="54">
        <f t="shared" si="2273"/>
        <v>0</v>
      </c>
      <c r="CL833" s="54">
        <f t="shared" si="2274"/>
        <v>0</v>
      </c>
      <c r="CM833" s="54">
        <f t="shared" si="2275"/>
        <v>0</v>
      </c>
      <c r="CN833" s="54">
        <f t="shared" si="2276"/>
        <v>0</v>
      </c>
      <c r="CO833" s="54">
        <f t="shared" si="2277"/>
        <v>0</v>
      </c>
      <c r="CP833" s="54">
        <f t="shared" si="2278"/>
        <v>0</v>
      </c>
      <c r="CQ833" s="54">
        <f t="shared" si="2279"/>
        <v>0</v>
      </c>
      <c r="CR833" s="54">
        <f t="shared" si="2280"/>
        <v>0</v>
      </c>
      <c r="CS833" s="54">
        <f t="shared" si="2281"/>
        <v>0</v>
      </c>
      <c r="CU833" s="54">
        <f t="shared" si="2282"/>
        <v>0</v>
      </c>
      <c r="CV833" s="54">
        <f t="shared" si="2283"/>
        <v>0</v>
      </c>
      <c r="CW833" s="54">
        <f t="shared" si="2284"/>
        <v>0</v>
      </c>
      <c r="CX833" s="54">
        <f t="shared" si="2285"/>
        <v>0</v>
      </c>
      <c r="CZ833" s="54">
        <f t="shared" si="2286"/>
        <v>0</v>
      </c>
      <c r="DA833" s="54">
        <f t="shared" si="2287"/>
        <v>0</v>
      </c>
      <c r="DB833" s="54">
        <f t="shared" si="2288"/>
        <v>0</v>
      </c>
      <c r="DC833" s="54">
        <f t="shared" si="2289"/>
        <v>0</v>
      </c>
      <c r="DD833" s="54">
        <f t="shared" si="2290"/>
        <v>0</v>
      </c>
      <c r="DE833" s="54">
        <f t="shared" si="2291"/>
        <v>0</v>
      </c>
      <c r="DF833" s="54">
        <f t="shared" si="2292"/>
        <v>0</v>
      </c>
      <c r="DG833" s="54">
        <f t="shared" si="2293"/>
        <v>2</v>
      </c>
      <c r="DH833" s="71">
        <f t="shared" si="2294"/>
        <v>0</v>
      </c>
      <c r="DI833" s="71">
        <f t="shared" si="2295"/>
        <v>0</v>
      </c>
      <c r="DJ833" s="54">
        <f t="shared" si="2296"/>
        <v>0</v>
      </c>
      <c r="DK833" s="54">
        <f t="shared" si="2297"/>
        <v>2</v>
      </c>
      <c r="DL833" s="4">
        <f t="shared" si="2222"/>
        <v>0</v>
      </c>
      <c r="DM833" s="3">
        <f t="shared" si="2298"/>
        <v>0</v>
      </c>
      <c r="DN833" s="3">
        <f t="shared" si="2299"/>
        <v>0</v>
      </c>
      <c r="DO833" s="4" t="e">
        <f t="shared" si="2300"/>
        <v>#DIV/0!</v>
      </c>
      <c r="DP833" s="57"/>
      <c r="DQ833" s="57"/>
      <c r="DR833" s="56">
        <f t="shared" si="2223"/>
        <v>2</v>
      </c>
      <c r="DS833" s="56">
        <f t="shared" si="2224"/>
        <v>0</v>
      </c>
      <c r="DT833" s="38">
        <f t="shared" si="2225"/>
        <v>0</v>
      </c>
      <c r="DU833" s="38">
        <f t="shared" si="2301"/>
        <v>2</v>
      </c>
      <c r="DV833" s="38">
        <f t="shared" si="2226"/>
        <v>0</v>
      </c>
      <c r="DW833" s="39">
        <f t="shared" si="2227"/>
        <v>0</v>
      </c>
      <c r="DX833" s="39">
        <f t="shared" si="2228"/>
        <v>0</v>
      </c>
      <c r="DY833" s="39">
        <f t="shared" si="2229"/>
        <v>0</v>
      </c>
      <c r="DZ833" s="39">
        <f t="shared" si="2230"/>
        <v>0</v>
      </c>
      <c r="EA833" s="39">
        <f t="shared" si="2231"/>
        <v>0</v>
      </c>
      <c r="EB833" s="37" t="e">
        <f t="shared" si="2302"/>
        <v>#DIV/0!</v>
      </c>
      <c r="EC833" s="37" t="e">
        <f t="shared" si="2303"/>
        <v>#DIV/0!</v>
      </c>
      <c r="ED833" s="37" t="e">
        <f t="shared" si="2304"/>
        <v>#DIV/0!</v>
      </c>
      <c r="EE833" s="37" t="e">
        <f t="shared" si="2305"/>
        <v>#DIV/0!</v>
      </c>
      <c r="EF833" s="39" t="e">
        <f t="shared" si="2306"/>
        <v>#DIV/0!</v>
      </c>
      <c r="EG833" s="37" t="e">
        <f t="shared" si="2307"/>
        <v>#DIV/0!</v>
      </c>
      <c r="EH833" s="37" t="e">
        <f t="shared" si="2308"/>
        <v>#DIV/0!</v>
      </c>
      <c r="EI833" s="11" t="b">
        <f t="shared" si="2309"/>
        <v>1</v>
      </c>
      <c r="EJ833" s="11" t="b">
        <f t="shared" si="2310"/>
        <v>0</v>
      </c>
      <c r="EK833" s="39" t="e">
        <f t="shared" si="2311"/>
        <v>#DIV/0!</v>
      </c>
      <c r="EL833" s="39" t="e">
        <f t="shared" si="2312"/>
        <v>#DIV/0!</v>
      </c>
      <c r="EM833" s="39" t="e">
        <f t="shared" si="2313"/>
        <v>#DIV/0!</v>
      </c>
      <c r="EN833" s="39" t="e">
        <f t="shared" si="2314"/>
        <v>#DIV/0!</v>
      </c>
      <c r="EO833" s="39" t="e">
        <f t="shared" si="2315"/>
        <v>#DIV/0!</v>
      </c>
      <c r="EP833" s="39" t="e">
        <f t="shared" si="2316"/>
        <v>#DIV/0!</v>
      </c>
      <c r="EQ833" s="39" t="e">
        <f t="shared" si="2317"/>
        <v>#DIV/0!</v>
      </c>
      <c r="ER833" s="39" t="e">
        <f t="shared" si="2318"/>
        <v>#DIV/0!</v>
      </c>
      <c r="ES833" s="58" t="str">
        <f t="shared" si="2319"/>
        <v>(OH,F,Cl)-dominate amphibole</v>
      </c>
      <c r="ET833" s="58" t="e">
        <f t="shared" si="2320"/>
        <v>#N/A</v>
      </c>
      <c r="EU833" s="56">
        <f t="shared" si="2232"/>
        <v>0</v>
      </c>
      <c r="EV833" s="56">
        <f t="shared" si="2233"/>
        <v>0</v>
      </c>
      <c r="EW833" s="56">
        <f t="shared" si="2234"/>
        <v>0</v>
      </c>
      <c r="EX833" s="56">
        <f t="shared" si="2235"/>
        <v>0</v>
      </c>
      <c r="EY833" s="56">
        <f t="shared" si="2236"/>
        <v>0</v>
      </c>
      <c r="EZ833" s="56">
        <f t="shared" si="2237"/>
        <v>0</v>
      </c>
      <c r="FA833" s="39">
        <f t="shared" si="2238"/>
        <v>0</v>
      </c>
      <c r="FB833" s="39">
        <f t="shared" si="2239"/>
        <v>0</v>
      </c>
      <c r="FC833" s="54">
        <f t="shared" si="2240"/>
        <v>0</v>
      </c>
      <c r="FD833" s="54">
        <f t="shared" si="2241"/>
        <v>0</v>
      </c>
      <c r="FE833" s="39">
        <f t="shared" si="2242"/>
        <v>0</v>
      </c>
      <c r="FF833" s="54">
        <f t="shared" si="2243"/>
        <v>0</v>
      </c>
      <c r="FG833" s="39">
        <f t="shared" si="2244"/>
        <v>0</v>
      </c>
      <c r="FH833" s="39">
        <f t="shared" si="2321"/>
        <v>0</v>
      </c>
      <c r="FI833" s="39">
        <f t="shared" si="2322"/>
        <v>0</v>
      </c>
      <c r="FJ833" s="39">
        <f t="shared" si="2323"/>
        <v>0</v>
      </c>
      <c r="FK833" s="39" t="e">
        <f t="shared" si="2324"/>
        <v>#DIV/0!</v>
      </c>
      <c r="FL833" s="39" t="e">
        <f t="shared" si="2325"/>
        <v>#DIV/0!</v>
      </c>
      <c r="FM833" s="39" t="e">
        <f t="shared" si="2326"/>
        <v>#DIV/0!</v>
      </c>
      <c r="FN833" s="39">
        <f t="shared" si="2327"/>
        <v>1</v>
      </c>
      <c r="FO833" s="39">
        <f t="shared" si="2245"/>
        <v>0</v>
      </c>
      <c r="FP833" s="39">
        <f t="shared" si="2246"/>
        <v>0</v>
      </c>
      <c r="FQ833" s="39">
        <f t="shared" si="2247"/>
        <v>0</v>
      </c>
      <c r="FR833" s="39">
        <f t="shared" si="2328"/>
        <v>0</v>
      </c>
      <c r="FS833" s="39">
        <f t="shared" si="2329"/>
        <v>0</v>
      </c>
      <c r="FU833" s="39" t="e">
        <f t="shared" si="2330"/>
        <v>#DIV/0!</v>
      </c>
      <c r="FV833" s="39" t="e">
        <f t="shared" si="2331"/>
        <v>#DIV/0!</v>
      </c>
      <c r="FW833" s="39" t="e">
        <f t="shared" si="2332"/>
        <v>#DIV/0!</v>
      </c>
      <c r="FY833" s="39" t="e">
        <f t="shared" si="2333"/>
        <v>#DIV/0!</v>
      </c>
      <c r="FZ833" s="39" t="e">
        <f t="shared" si="2334"/>
        <v>#DIV/0!</v>
      </c>
      <c r="GA833" s="39" t="e">
        <f t="shared" si="2335"/>
        <v>#DIV/0!</v>
      </c>
      <c r="GB833" s="39" t="e">
        <f t="shared" si="2336"/>
        <v>#DIV/0!</v>
      </c>
      <c r="GC833" s="39" t="e">
        <f t="shared" si="2337"/>
        <v>#DIV/0!</v>
      </c>
      <c r="GD833" s="39" t="e">
        <f t="shared" si="2338"/>
        <v>#DIV/0!</v>
      </c>
      <c r="GE833" s="39" t="e">
        <f t="shared" si="2339"/>
        <v>#DIV/0!</v>
      </c>
      <c r="GF833" s="39" t="e">
        <f t="shared" si="2340"/>
        <v>#DIV/0!</v>
      </c>
      <c r="GG833" s="39" t="e">
        <f t="shared" si="2341"/>
        <v>#DIV/0!</v>
      </c>
      <c r="GH833" s="39" t="e">
        <f t="shared" si="2342"/>
        <v>#DIV/0!</v>
      </c>
      <c r="GI833" s="39"/>
      <c r="GJ833" s="39" t="e">
        <f t="shared" si="2343"/>
        <v>#DIV/0!</v>
      </c>
      <c r="GK833" s="39" t="e">
        <f t="shared" si="2344"/>
        <v>#DIV/0!</v>
      </c>
      <c r="GL833" s="39" t="e">
        <f t="shared" si="2345"/>
        <v>#DIV/0!</v>
      </c>
      <c r="GM833" s="39" t="e">
        <f t="shared" si="2346"/>
        <v>#DIV/0!</v>
      </c>
      <c r="GN833" s="39" t="e">
        <f t="shared" si="2347"/>
        <v>#DIV/0!</v>
      </c>
      <c r="GO833" s="57"/>
      <c r="GP833" s="57" t="e">
        <f t="shared" si="2348"/>
        <v>#DIV/0!</v>
      </c>
      <c r="GQ833" s="59" t="e">
        <f t="shared" si="2349"/>
        <v>#DIV/0!</v>
      </c>
      <c r="GR833" s="41" t="e">
        <f t="shared" si="2350"/>
        <v>#DIV/0!</v>
      </c>
      <c r="GS833" s="57" t="e">
        <f t="shared" si="2351"/>
        <v>#DIV/0!</v>
      </c>
      <c r="GT833" s="57" t="e">
        <f t="shared" si="2352"/>
        <v>#DIV/0!</v>
      </c>
      <c r="GU833" s="57" t="e">
        <f t="shared" si="2353"/>
        <v>#DIV/0!</v>
      </c>
      <c r="GV833" s="57"/>
      <c r="GW833" s="42" t="e">
        <f t="shared" si="2354"/>
        <v>#DIV/0!</v>
      </c>
      <c r="GX833" s="42" t="e">
        <f t="shared" si="2355"/>
        <v>#DIV/0!</v>
      </c>
      <c r="GY833" s="42" t="e">
        <f t="shared" si="2356"/>
        <v>#DIV/0!</v>
      </c>
      <c r="GZ833" s="57"/>
      <c r="HA833" s="2" t="e">
        <f t="shared" si="2357"/>
        <v>#DIV/0!</v>
      </c>
      <c r="HB833" s="2" t="e">
        <f t="shared" si="2358"/>
        <v>#DIV/0!</v>
      </c>
      <c r="HC833" s="2" t="e">
        <f t="shared" si="2359"/>
        <v>#DIV/0!</v>
      </c>
      <c r="HD833" s="2" t="e">
        <f t="shared" si="2360"/>
        <v>#DIV/0!</v>
      </c>
      <c r="HE833" s="2" t="e">
        <f t="shared" si="2361"/>
        <v>#DIV/0!</v>
      </c>
      <c r="HF833" s="2" t="e">
        <f t="shared" si="2362"/>
        <v>#DIV/0!</v>
      </c>
      <c r="HG833" s="2" t="e">
        <f t="shared" si="2363"/>
        <v>#DIV/0!</v>
      </c>
      <c r="HH833" s="2" t="e">
        <f t="shared" si="2364"/>
        <v>#DIV/0!</v>
      </c>
      <c r="HI833" s="2" t="e">
        <f t="shared" si="2365"/>
        <v>#DIV/0!</v>
      </c>
      <c r="HJ833" s="11" t="e">
        <f t="shared" si="2366"/>
        <v>#DIV/0!</v>
      </c>
      <c r="HK833" s="60" t="e">
        <f t="shared" si="2367"/>
        <v>#DIV/0!</v>
      </c>
      <c r="HL833" s="57"/>
      <c r="HM833" s="57" t="e">
        <f t="shared" si="2368"/>
        <v>#DIV/0!</v>
      </c>
      <c r="HN833" s="57" t="e">
        <f t="shared" si="2369"/>
        <v>#DIV/0!</v>
      </c>
      <c r="HO833" s="57" t="e">
        <f t="shared" si="2370"/>
        <v>#DIV/0!</v>
      </c>
      <c r="HP833" s="57" t="e">
        <f t="shared" si="2371"/>
        <v>#DIV/0!</v>
      </c>
      <c r="HQ833" s="57" t="e">
        <f t="shared" si="2372"/>
        <v>#DIV/0!</v>
      </c>
      <c r="HR833" s="57"/>
      <c r="HS833" s="57" t="e">
        <f t="shared" si="2373"/>
        <v>#DIV/0!</v>
      </c>
      <c r="HT833" s="57" t="e">
        <f t="shared" si="2374"/>
        <v>#DIV/0!</v>
      </c>
      <c r="HU833" s="57" t="e">
        <f t="shared" si="2375"/>
        <v>#DIV/0!</v>
      </c>
      <c r="HV833" s="57" t="e">
        <f t="shared" si="2376"/>
        <v>#DIV/0!</v>
      </c>
      <c r="HW833" s="57" t="e">
        <f t="shared" si="2377"/>
        <v>#DIV/0!</v>
      </c>
      <c r="HX833" s="57"/>
      <c r="HY833" s="57" t="e">
        <f t="shared" si="2378"/>
        <v>#DIV/0!</v>
      </c>
      <c r="HZ833" s="57" t="e">
        <f t="shared" si="2379"/>
        <v>#DIV/0!</v>
      </c>
      <c r="IA833" s="57"/>
      <c r="IB833" s="61">
        <f t="shared" si="2380"/>
        <v>0</v>
      </c>
      <c r="IC833" s="57" t="str">
        <f t="shared" si="2381"/>
        <v/>
      </c>
      <c r="ID833" s="42"/>
      <c r="IE833" s="2" t="str">
        <f t="shared" si="2382"/>
        <v/>
      </c>
      <c r="IF833" s="60" t="e">
        <f t="shared" si="2383"/>
        <v>#DIV/0!</v>
      </c>
      <c r="IG833" s="60" t="str">
        <f t="shared" si="2384"/>
        <v/>
      </c>
      <c r="IH833" s="60" t="str">
        <f t="shared" si="2385"/>
        <v>zinco-</v>
      </c>
      <c r="II833" s="60" t="str">
        <f t="shared" si="2386"/>
        <v>mangano-</v>
      </c>
      <c r="IJ833" s="60" t="e">
        <f t="shared" si="2387"/>
        <v>#DIV/0!</v>
      </c>
      <c r="IK833" s="60" t="e">
        <f t="shared" si="2388"/>
        <v>#DIV/0!</v>
      </c>
      <c r="IL833" s="60" t="e">
        <f t="shared" si="2389"/>
        <v>#DIV/0!</v>
      </c>
      <c r="IM833" s="60" t="e">
        <f t="shared" si="2390"/>
        <v>#DIV/0!</v>
      </c>
      <c r="IN833" s="60" t="str">
        <f t="shared" si="2391"/>
        <v/>
      </c>
      <c r="IO833" s="60" t="str">
        <f t="shared" si="2392"/>
        <v/>
      </c>
      <c r="IP833" s="57"/>
      <c r="IQ833" s="57" t="str">
        <f t="shared" si="2393"/>
        <v>ERROR!!</v>
      </c>
    </row>
    <row r="834" spans="24:251">
      <c r="X834" s="29">
        <f t="shared" si="2249"/>
        <v>0</v>
      </c>
      <c r="Y834" s="29">
        <f t="shared" si="2250"/>
        <v>0</v>
      </c>
      <c r="Z834" s="29" t="e">
        <f t="shared" si="2251"/>
        <v>#DIV/0!</v>
      </c>
      <c r="AA834" s="29" t="e">
        <f t="shared" si="2252"/>
        <v>#DIV/0!</v>
      </c>
      <c r="AB834" s="29" t="e">
        <f t="shared" si="2253"/>
        <v>#DIV/0!</v>
      </c>
      <c r="AC834" s="29" t="e">
        <f t="shared" si="2254"/>
        <v>#DIV/0!</v>
      </c>
      <c r="AF834" s="23">
        <v>60.084299999999999</v>
      </c>
      <c r="AG834" s="23">
        <v>79.878799999999998</v>
      </c>
      <c r="AH834" s="23">
        <v>101.96120000000001</v>
      </c>
      <c r="AI834" s="23">
        <v>151.99039999999999</v>
      </c>
      <c r="AJ834" s="23">
        <v>159.69</v>
      </c>
      <c r="AK834" s="23">
        <v>71.846400000000003</v>
      </c>
      <c r="AL834" s="23">
        <v>70.9375</v>
      </c>
      <c r="AM834" s="23">
        <v>40.304400000000001</v>
      </c>
      <c r="AN834" s="23">
        <v>56.077399999999997</v>
      </c>
      <c r="AO834" s="23">
        <v>61.978999999999999</v>
      </c>
      <c r="AP834" s="23">
        <v>94.195999999999998</v>
      </c>
      <c r="AQ834" s="23">
        <v>18.998000000000001</v>
      </c>
      <c r="AR834" s="23">
        <v>35.450000000000003</v>
      </c>
      <c r="AS834" s="23">
        <v>29.88</v>
      </c>
      <c r="AT834" s="23">
        <v>74.691999999999993</v>
      </c>
      <c r="AU834" s="23">
        <v>81.39</v>
      </c>
      <c r="AX834" s="54">
        <f t="shared" si="2255"/>
        <v>0</v>
      </c>
      <c r="AY834" s="54">
        <f t="shared" si="2256"/>
        <v>0</v>
      </c>
      <c r="AZ834" s="54">
        <f t="shared" si="2257"/>
        <v>0</v>
      </c>
      <c r="BA834" s="54">
        <f t="shared" si="2258"/>
        <v>0</v>
      </c>
      <c r="BB834" s="54">
        <f t="shared" si="2259"/>
        <v>0</v>
      </c>
      <c r="BC834" s="54">
        <f t="shared" si="2260"/>
        <v>0</v>
      </c>
      <c r="BD834" s="54">
        <f t="shared" si="2261"/>
        <v>0</v>
      </c>
      <c r="BE834" s="54">
        <f t="shared" si="2262"/>
        <v>0</v>
      </c>
      <c r="BF834" s="54">
        <f t="shared" si="2263"/>
        <v>0</v>
      </c>
      <c r="BG834" s="54">
        <f t="shared" si="2264"/>
        <v>0</v>
      </c>
      <c r="BH834" s="54">
        <f t="shared" si="2265"/>
        <v>0</v>
      </c>
      <c r="BI834" s="54">
        <f t="shared" si="2266"/>
        <v>0</v>
      </c>
      <c r="BJ834" s="54">
        <f t="shared" si="2267"/>
        <v>0</v>
      </c>
      <c r="BK834" s="54">
        <f t="shared" si="2268"/>
        <v>0</v>
      </c>
      <c r="BL834" s="54">
        <f t="shared" si="2269"/>
        <v>0</v>
      </c>
      <c r="BM834" s="42"/>
      <c r="BO834" s="54">
        <f>'Norm-coeff'!$C$2+$AX834*'Norm-coeff'!$D$2+$AY834*'Norm-coeff'!$E$2+$AZ834*'Norm-coeff'!$F$2+$BA834*'Norm-coeff'!$G$2+$BB834*'Norm-coeff'!$H$2+$BC834*'Norm-coeff'!$I$2+$BD834*'Norm-coeff'!$J$2+$BE834*'Norm-coeff'!$K$2+$BF834*'Norm-coeff'!$L$2+$BG834*'Norm-coeff'!$M$2+$BH834*'Norm-coeff'!$N$2+$BI834*'Norm-coeff'!$O$2</f>
        <v>5.4045421474420303</v>
      </c>
      <c r="BP834" s="54">
        <f>'Norm-coeff'!$C$3+$AX834*'Norm-coeff'!$D$3+$AY834*'Norm-coeff'!$E$3+$AZ834*'Norm-coeff'!$F$3+$BA834*'Norm-coeff'!$G$3+$BB834*'Norm-coeff'!$H$3+$BC834*'Norm-coeff'!$I$3+$BD834*'Norm-coeff'!$J$3+$BE834*'Norm-coeff'!$K$3+$BF834*'Norm-coeff'!$L$3+$BG834*'Norm-coeff'!$M$3+$BH834*'Norm-coeff'!$N$3+$BI834*'Norm-coeff'!$O$3</f>
        <v>3.15319116612705</v>
      </c>
      <c r="BQ834" s="54">
        <f>'Norm-coeff'!$C$4+$AX834*'Norm-coeff'!$D$4+$AY834*'Norm-coeff'!$E$4+$AZ834*'Norm-coeff'!$F$4+$BA834*'Norm-coeff'!$G$4+$BB834*'Norm-coeff'!$H$4+$BC834*'Norm-coeff'!$I$4+$BD834*'Norm-coeff'!$J$4+$BE834*'Norm-coeff'!$K$4+$BF834*'Norm-coeff'!$L$4+$BG834*'Norm-coeff'!$M$4+$BH834*'Norm-coeff'!$N$4+$BI834*'Norm-coeff'!$O$4</f>
        <v>1.42115649462768</v>
      </c>
      <c r="BR834" s="54">
        <f>'Norm-coeff'!$C$5+$AX834*'Norm-coeff'!$D$5+$AY834*'Norm-coeff'!$E$5+$AZ834*'Norm-coeff'!$F$5+$BA834*'Norm-coeff'!$G$5+$BB834*'Norm-coeff'!$H$5+$BC834*'Norm-coeff'!$I$5+$BD834*'Norm-coeff'!$J$5+$BE834*'Norm-coeff'!$K$5+$BF834*'Norm-coeff'!$L$5+$BG834*'Norm-coeff'!$M$5+$BH834*'Norm-coeff'!$N$5+$BI834*'Norm-coeff'!$O$5</f>
        <v>1.0553329241296201</v>
      </c>
      <c r="BS834" s="54">
        <f>'Norm-coeff'!$C$6+$AX834*'Norm-coeff'!$D$6+$AY834*'Norm-coeff'!$E$6+$AZ834*'Norm-coeff'!$F$6+$BA834*'Norm-coeff'!$G$6+$BB834*'Norm-coeff'!$H$6+$BC834*'Norm-coeff'!$I$6+$BD834*'Norm-coeff'!$J$6+$BE834*'Norm-coeff'!$K$6+$BF834*'Norm-coeff'!$L$6+$BG834*'Norm-coeff'!$M$6+$BH834*'Norm-coeff'!$N$6+$BI834*'Norm-coeff'!$O$6</f>
        <v>-1.48700885495103E-2</v>
      </c>
      <c r="BT834" s="54">
        <f>'Norm-coeff'!$C$7+$AX834*'Norm-coeff'!$D$7+$AY834*'Norm-coeff'!$E$7+$AZ834*'Norm-coeff'!$F$7+$BA834*'Norm-coeff'!$G$7+$BB834*'Norm-coeff'!$H$7+$BC834*'Norm-coeff'!$I$7+$BD834*'Norm-coeff'!$J$7+$BE834*'Norm-coeff'!$K$7+$BF834*'Norm-coeff'!$L$7+$BG834*'Norm-coeff'!$M$7+$BH834*'Norm-coeff'!$N$7+$BI834*'Norm-coeff'!$O$7</f>
        <v>2.0907583608832998</v>
      </c>
      <c r="BU834" s="54">
        <f>'Norm-coeff'!$C$8+$AX834*'Norm-coeff'!$D$8+$AY834*'Norm-coeff'!$E$8+$AZ834*'Norm-coeff'!$F$8+$BA834*'Norm-coeff'!$G$8+$BB834*'Norm-coeff'!$H$8+$BC834*'Norm-coeff'!$I$8+$BD834*'Norm-coeff'!$J$8+$BE834*'Norm-coeff'!$K$8+$BF834*'Norm-coeff'!$L$8+$BG834*'Norm-coeff'!$M$8+$BH834*'Norm-coeff'!$N$8+$BI834*'Norm-coeff'!$O$8</f>
        <v>0.65894159836244504</v>
      </c>
      <c r="BV834" s="54">
        <f>'Norm-coeff'!$C$9+$AX834*'Norm-coeff'!$D$9+$AY834*'Norm-coeff'!$E$9+$AZ834*'Norm-coeff'!$F$9+$BA834*'Norm-coeff'!$G$9+$BB834*'Norm-coeff'!$H$9+$BC834*'Norm-coeff'!$I$9+$BD834*'Norm-coeff'!$J$9+$BE834*'Norm-coeff'!$K$9+$BF834*'Norm-coeff'!$L$9+$BG834*'Norm-coeff'!$M$9+$BH834*'Norm-coeff'!$N$9+$BI834*'Norm-coeff'!$O$9</f>
        <v>1.48961085014701</v>
      </c>
      <c r="BW834" s="54">
        <f>'Norm-coeff'!$C$10+$AX834*'Norm-coeff'!$D$10+$AY834*'Norm-coeff'!$E$10+$AZ834*'Norm-coeff'!$F$10+$BA834*'Norm-coeff'!$G$10+$BB834*'Norm-coeff'!$H$10+$BC834*'Norm-coeff'!$I$10+$BD834*'Norm-coeff'!$J$10+$BE834*'Norm-coeff'!$K$10+$BF834*'Norm-coeff'!$L$10+$BG834*'Norm-coeff'!$M$10+$BH834*'Norm-coeff'!$N$10+$BI834*'Norm-coeff'!$O$10</f>
        <v>1.42058735749591</v>
      </c>
      <c r="BX834" s="54">
        <f>'Norm-coeff'!$C$11+$AX834*'Norm-coeff'!$D$11+$AY834*'Norm-coeff'!$E$11+$AZ834*'Norm-coeff'!$F$11+$BA834*'Norm-coeff'!$G$11+$BB834*'Norm-coeff'!$H$11+$BC834*'Norm-coeff'!$I$11+$BD834*'Norm-coeff'!$J$11+$BE834*'Norm-coeff'!$K$11+$BF834*'Norm-coeff'!$L$11+$BG834*'Norm-coeff'!$M$11+$BH834*'Norm-coeff'!$N$11+$BI834*'Norm-coeff'!$O$11</f>
        <v>0.221233014421479</v>
      </c>
      <c r="BY834" s="54">
        <f>'Norm-coeff'!$C$12+$AX834*'Norm-coeff'!$D$12+$AY834*'Norm-coeff'!$E$12+$AZ834*'Norm-coeff'!$F$12+$BA834*'Norm-coeff'!$G$12+$BB834*'Norm-coeff'!$H$12+$BC834*'Norm-coeff'!$I$12+$BD834*'Norm-coeff'!$J$12+$BE834*'Norm-coeff'!$K$12+$BF834*'Norm-coeff'!$L$12+$BG834*'Norm-coeff'!$M$12+$BH834*'Norm-coeff'!$N$12+$BI834*'Norm-coeff'!$O$12</f>
        <v>0.283527502056037</v>
      </c>
      <c r="BZ834" s="54">
        <f>'Norm-coeff'!$C$13+$AX834*'Norm-coeff'!$D$13+$AY834*'Norm-coeff'!$E$13+$AZ834*'Norm-coeff'!$F$13+$BA834*'Norm-coeff'!$G$13+$BB834*'Norm-coeff'!$H$13+$BC834*'Norm-coeff'!$I$13+$BD834*'Norm-coeff'!$J$13+$BE834*'Norm-coeff'!$K$13+$BF834*'Norm-coeff'!$L$13+$BG834*'Norm-coeff'!$M$13+$BH834*'Norm-coeff'!$N$13+$BI834*'Norm-coeff'!$O$13</f>
        <v>-4.1864930554451202E-2</v>
      </c>
      <c r="CA834" s="54">
        <f>'Norm-coeff'!$C$14+$AX834*'Norm-coeff'!$D$14+$AY834*'Norm-coeff'!$E$14+$AZ834*'Norm-coeff'!$F$14+$BA834*'Norm-coeff'!$G$14+$BB834*'Norm-coeff'!$H$14+$BC834*'Norm-coeff'!$I$14+$BD834*'Norm-coeff'!$J$14+$BE834*'Norm-coeff'!$K$14+$BF834*'Norm-coeff'!$L$14+$BG834*'Norm-coeff'!$M$14+$BH834*'Norm-coeff'!$N$14+$BI834*'Norm-coeff'!$O$14</f>
        <v>4.2526983164477103</v>
      </c>
      <c r="CC834" s="54">
        <f t="shared" si="2394"/>
        <v>0</v>
      </c>
      <c r="CG834" s="54">
        <f t="shared" si="2270"/>
        <v>0</v>
      </c>
      <c r="CH834" s="54">
        <f t="shared" si="2248"/>
        <v>0</v>
      </c>
      <c r="CI834" s="54">
        <f t="shared" si="2271"/>
        <v>0</v>
      </c>
      <c r="CJ834" s="56">
        <f t="shared" si="2272"/>
        <v>0</v>
      </c>
      <c r="CK834" s="54">
        <f t="shared" si="2273"/>
        <v>0</v>
      </c>
      <c r="CL834" s="54">
        <f t="shared" si="2274"/>
        <v>0</v>
      </c>
      <c r="CM834" s="54">
        <f t="shared" si="2275"/>
        <v>0</v>
      </c>
      <c r="CN834" s="54">
        <f t="shared" si="2276"/>
        <v>0</v>
      </c>
      <c r="CO834" s="54">
        <f t="shared" si="2277"/>
        <v>0</v>
      </c>
      <c r="CP834" s="54">
        <f t="shared" si="2278"/>
        <v>0</v>
      </c>
      <c r="CQ834" s="54">
        <f t="shared" si="2279"/>
        <v>0</v>
      </c>
      <c r="CR834" s="54">
        <f t="shared" si="2280"/>
        <v>0</v>
      </c>
      <c r="CS834" s="54">
        <f t="shared" si="2281"/>
        <v>0</v>
      </c>
      <c r="CU834" s="54">
        <f t="shared" si="2282"/>
        <v>0</v>
      </c>
      <c r="CV834" s="54">
        <f t="shared" si="2283"/>
        <v>0</v>
      </c>
      <c r="CW834" s="54">
        <f t="shared" si="2284"/>
        <v>0</v>
      </c>
      <c r="CX834" s="54">
        <f t="shared" si="2285"/>
        <v>0</v>
      </c>
      <c r="CZ834" s="54">
        <f t="shared" si="2286"/>
        <v>0</v>
      </c>
      <c r="DA834" s="54">
        <f t="shared" si="2287"/>
        <v>0</v>
      </c>
      <c r="DB834" s="54">
        <f t="shared" si="2288"/>
        <v>0</v>
      </c>
      <c r="DC834" s="54">
        <f t="shared" si="2289"/>
        <v>0</v>
      </c>
      <c r="DD834" s="54">
        <f t="shared" si="2290"/>
        <v>0</v>
      </c>
      <c r="DE834" s="54">
        <f t="shared" si="2291"/>
        <v>0</v>
      </c>
      <c r="DF834" s="54">
        <f t="shared" si="2292"/>
        <v>0</v>
      </c>
      <c r="DG834" s="54">
        <f t="shared" si="2293"/>
        <v>2</v>
      </c>
      <c r="DH834" s="71">
        <f t="shared" si="2294"/>
        <v>0</v>
      </c>
      <c r="DI834" s="71">
        <f t="shared" si="2295"/>
        <v>0</v>
      </c>
      <c r="DJ834" s="54">
        <f t="shared" si="2296"/>
        <v>0</v>
      </c>
      <c r="DK834" s="54">
        <f t="shared" si="2297"/>
        <v>2</v>
      </c>
      <c r="DL834" s="4">
        <f t="shared" si="2222"/>
        <v>0</v>
      </c>
      <c r="DM834" s="3">
        <f t="shared" si="2298"/>
        <v>0</v>
      </c>
      <c r="DN834" s="3">
        <f t="shared" si="2299"/>
        <v>0</v>
      </c>
      <c r="DO834" s="4" t="e">
        <f t="shared" si="2300"/>
        <v>#DIV/0!</v>
      </c>
      <c r="DP834" s="57"/>
      <c r="DQ834" s="57"/>
      <c r="DR834" s="56">
        <f t="shared" si="2223"/>
        <v>2</v>
      </c>
      <c r="DS834" s="56">
        <f t="shared" si="2224"/>
        <v>0</v>
      </c>
      <c r="DT834" s="38">
        <f t="shared" si="2225"/>
        <v>0</v>
      </c>
      <c r="DU834" s="38">
        <f t="shared" si="2301"/>
        <v>2</v>
      </c>
      <c r="DV834" s="38">
        <f t="shared" si="2226"/>
        <v>0</v>
      </c>
      <c r="DW834" s="39">
        <f t="shared" si="2227"/>
        <v>0</v>
      </c>
      <c r="DX834" s="39">
        <f t="shared" si="2228"/>
        <v>0</v>
      </c>
      <c r="DY834" s="39">
        <f t="shared" si="2229"/>
        <v>0</v>
      </c>
      <c r="DZ834" s="39">
        <f t="shared" si="2230"/>
        <v>0</v>
      </c>
      <c r="EA834" s="39">
        <f t="shared" si="2231"/>
        <v>0</v>
      </c>
      <c r="EB834" s="37" t="e">
        <f t="shared" si="2302"/>
        <v>#DIV/0!</v>
      </c>
      <c r="EC834" s="37" t="e">
        <f t="shared" si="2303"/>
        <v>#DIV/0!</v>
      </c>
      <c r="ED834" s="37" t="e">
        <f t="shared" si="2304"/>
        <v>#DIV/0!</v>
      </c>
      <c r="EE834" s="37" t="e">
        <f t="shared" si="2305"/>
        <v>#DIV/0!</v>
      </c>
      <c r="EF834" s="39" t="e">
        <f t="shared" si="2306"/>
        <v>#DIV/0!</v>
      </c>
      <c r="EG834" s="37" t="e">
        <f t="shared" si="2307"/>
        <v>#DIV/0!</v>
      </c>
      <c r="EH834" s="37" t="e">
        <f t="shared" si="2308"/>
        <v>#DIV/0!</v>
      </c>
      <c r="EI834" s="11" t="b">
        <f t="shared" si="2309"/>
        <v>1</v>
      </c>
      <c r="EJ834" s="11" t="b">
        <f t="shared" si="2310"/>
        <v>0</v>
      </c>
      <c r="EK834" s="39" t="e">
        <f t="shared" si="2311"/>
        <v>#DIV/0!</v>
      </c>
      <c r="EL834" s="39" t="e">
        <f t="shared" si="2312"/>
        <v>#DIV/0!</v>
      </c>
      <c r="EM834" s="39" t="e">
        <f t="shared" si="2313"/>
        <v>#DIV/0!</v>
      </c>
      <c r="EN834" s="39" t="e">
        <f t="shared" si="2314"/>
        <v>#DIV/0!</v>
      </c>
      <c r="EO834" s="39" t="e">
        <f t="shared" si="2315"/>
        <v>#DIV/0!</v>
      </c>
      <c r="EP834" s="39" t="e">
        <f t="shared" si="2316"/>
        <v>#DIV/0!</v>
      </c>
      <c r="EQ834" s="39" t="e">
        <f t="shared" si="2317"/>
        <v>#DIV/0!</v>
      </c>
      <c r="ER834" s="39" t="e">
        <f t="shared" si="2318"/>
        <v>#DIV/0!</v>
      </c>
      <c r="ES834" s="58" t="str">
        <f t="shared" si="2319"/>
        <v>(OH,F,Cl)-dominate amphibole</v>
      </c>
      <c r="ET834" s="58" t="e">
        <f t="shared" si="2320"/>
        <v>#N/A</v>
      </c>
      <c r="EU834" s="56">
        <f t="shared" si="2232"/>
        <v>0</v>
      </c>
      <c r="EV834" s="56">
        <f t="shared" si="2233"/>
        <v>0</v>
      </c>
      <c r="EW834" s="56">
        <f t="shared" si="2234"/>
        <v>0</v>
      </c>
      <c r="EX834" s="56">
        <f t="shared" si="2235"/>
        <v>0</v>
      </c>
      <c r="EY834" s="56">
        <f t="shared" si="2236"/>
        <v>0</v>
      </c>
      <c r="EZ834" s="56">
        <f t="shared" si="2237"/>
        <v>0</v>
      </c>
      <c r="FA834" s="39">
        <f t="shared" si="2238"/>
        <v>0</v>
      </c>
      <c r="FB834" s="39">
        <f t="shared" si="2239"/>
        <v>0</v>
      </c>
      <c r="FC834" s="54">
        <f t="shared" si="2240"/>
        <v>0</v>
      </c>
      <c r="FD834" s="54">
        <f t="shared" si="2241"/>
        <v>0</v>
      </c>
      <c r="FE834" s="39">
        <f t="shared" si="2242"/>
        <v>0</v>
      </c>
      <c r="FF834" s="54">
        <f t="shared" si="2243"/>
        <v>0</v>
      </c>
      <c r="FG834" s="39">
        <f t="shared" si="2244"/>
        <v>0</v>
      </c>
      <c r="FH834" s="39">
        <f t="shared" si="2321"/>
        <v>0</v>
      </c>
      <c r="FI834" s="39">
        <f t="shared" si="2322"/>
        <v>0</v>
      </c>
      <c r="FJ834" s="39">
        <f t="shared" si="2323"/>
        <v>0</v>
      </c>
      <c r="FK834" s="39" t="e">
        <f t="shared" si="2324"/>
        <v>#DIV/0!</v>
      </c>
      <c r="FL834" s="39" t="e">
        <f t="shared" si="2325"/>
        <v>#DIV/0!</v>
      </c>
      <c r="FM834" s="39" t="e">
        <f t="shared" si="2326"/>
        <v>#DIV/0!</v>
      </c>
      <c r="FN834" s="39">
        <f t="shared" si="2327"/>
        <v>1</v>
      </c>
      <c r="FO834" s="39">
        <f t="shared" si="2245"/>
        <v>0</v>
      </c>
      <c r="FP834" s="39">
        <f t="shared" si="2246"/>
        <v>0</v>
      </c>
      <c r="FQ834" s="39">
        <f t="shared" si="2247"/>
        <v>0</v>
      </c>
      <c r="FR834" s="39">
        <f t="shared" si="2328"/>
        <v>0</v>
      </c>
      <c r="FS834" s="39">
        <f t="shared" si="2329"/>
        <v>0</v>
      </c>
      <c r="FU834" s="39" t="e">
        <f t="shared" si="2330"/>
        <v>#DIV/0!</v>
      </c>
      <c r="FV834" s="39" t="e">
        <f t="shared" si="2331"/>
        <v>#DIV/0!</v>
      </c>
      <c r="FW834" s="39" t="e">
        <f t="shared" si="2332"/>
        <v>#DIV/0!</v>
      </c>
      <c r="FY834" s="39" t="e">
        <f t="shared" si="2333"/>
        <v>#DIV/0!</v>
      </c>
      <c r="FZ834" s="39" t="e">
        <f t="shared" si="2334"/>
        <v>#DIV/0!</v>
      </c>
      <c r="GA834" s="39" t="e">
        <f t="shared" si="2335"/>
        <v>#DIV/0!</v>
      </c>
      <c r="GB834" s="39" t="e">
        <f t="shared" si="2336"/>
        <v>#DIV/0!</v>
      </c>
      <c r="GC834" s="39" t="e">
        <f t="shared" si="2337"/>
        <v>#DIV/0!</v>
      </c>
      <c r="GD834" s="39" t="e">
        <f t="shared" si="2338"/>
        <v>#DIV/0!</v>
      </c>
      <c r="GE834" s="39" t="e">
        <f t="shared" si="2339"/>
        <v>#DIV/0!</v>
      </c>
      <c r="GF834" s="39" t="e">
        <f t="shared" si="2340"/>
        <v>#DIV/0!</v>
      </c>
      <c r="GG834" s="39" t="e">
        <f t="shared" si="2341"/>
        <v>#DIV/0!</v>
      </c>
      <c r="GH834" s="39" t="e">
        <f t="shared" si="2342"/>
        <v>#DIV/0!</v>
      </c>
      <c r="GI834" s="39"/>
      <c r="GJ834" s="39" t="e">
        <f t="shared" si="2343"/>
        <v>#DIV/0!</v>
      </c>
      <c r="GK834" s="39" t="e">
        <f t="shared" si="2344"/>
        <v>#DIV/0!</v>
      </c>
      <c r="GL834" s="39" t="e">
        <f t="shared" si="2345"/>
        <v>#DIV/0!</v>
      </c>
      <c r="GM834" s="39" t="e">
        <f t="shared" si="2346"/>
        <v>#DIV/0!</v>
      </c>
      <c r="GN834" s="39" t="e">
        <f t="shared" si="2347"/>
        <v>#DIV/0!</v>
      </c>
      <c r="GO834" s="57"/>
      <c r="GP834" s="57" t="e">
        <f t="shared" si="2348"/>
        <v>#DIV/0!</v>
      </c>
      <c r="GQ834" s="59" t="e">
        <f t="shared" si="2349"/>
        <v>#DIV/0!</v>
      </c>
      <c r="GR834" s="41" t="e">
        <f t="shared" si="2350"/>
        <v>#DIV/0!</v>
      </c>
      <c r="GS834" s="57" t="e">
        <f t="shared" si="2351"/>
        <v>#DIV/0!</v>
      </c>
      <c r="GT834" s="57" t="e">
        <f t="shared" si="2352"/>
        <v>#DIV/0!</v>
      </c>
      <c r="GU834" s="57" t="e">
        <f t="shared" si="2353"/>
        <v>#DIV/0!</v>
      </c>
      <c r="GV834" s="57"/>
      <c r="GW834" s="42" t="e">
        <f t="shared" si="2354"/>
        <v>#DIV/0!</v>
      </c>
      <c r="GX834" s="42" t="e">
        <f t="shared" si="2355"/>
        <v>#DIV/0!</v>
      </c>
      <c r="GY834" s="42" t="e">
        <f t="shared" si="2356"/>
        <v>#DIV/0!</v>
      </c>
      <c r="GZ834" s="57"/>
      <c r="HA834" s="2" t="e">
        <f t="shared" si="2357"/>
        <v>#DIV/0!</v>
      </c>
      <c r="HB834" s="2" t="e">
        <f t="shared" si="2358"/>
        <v>#DIV/0!</v>
      </c>
      <c r="HC834" s="2" t="e">
        <f t="shared" si="2359"/>
        <v>#DIV/0!</v>
      </c>
      <c r="HD834" s="2" t="e">
        <f t="shared" si="2360"/>
        <v>#DIV/0!</v>
      </c>
      <c r="HE834" s="2" t="e">
        <f t="shared" si="2361"/>
        <v>#DIV/0!</v>
      </c>
      <c r="HF834" s="2" t="e">
        <f t="shared" si="2362"/>
        <v>#DIV/0!</v>
      </c>
      <c r="HG834" s="2" t="e">
        <f t="shared" si="2363"/>
        <v>#DIV/0!</v>
      </c>
      <c r="HH834" s="2" t="e">
        <f t="shared" si="2364"/>
        <v>#DIV/0!</v>
      </c>
      <c r="HI834" s="2" t="e">
        <f t="shared" si="2365"/>
        <v>#DIV/0!</v>
      </c>
      <c r="HJ834" s="11" t="e">
        <f t="shared" si="2366"/>
        <v>#DIV/0!</v>
      </c>
      <c r="HK834" s="60" t="e">
        <f t="shared" si="2367"/>
        <v>#DIV/0!</v>
      </c>
      <c r="HL834" s="57"/>
      <c r="HM834" s="57" t="e">
        <f t="shared" si="2368"/>
        <v>#DIV/0!</v>
      </c>
      <c r="HN834" s="57" t="e">
        <f t="shared" si="2369"/>
        <v>#DIV/0!</v>
      </c>
      <c r="HO834" s="57" t="e">
        <f t="shared" si="2370"/>
        <v>#DIV/0!</v>
      </c>
      <c r="HP834" s="57" t="e">
        <f t="shared" si="2371"/>
        <v>#DIV/0!</v>
      </c>
      <c r="HQ834" s="57" t="e">
        <f t="shared" si="2372"/>
        <v>#DIV/0!</v>
      </c>
      <c r="HR834" s="57"/>
      <c r="HS834" s="57" t="e">
        <f t="shared" si="2373"/>
        <v>#DIV/0!</v>
      </c>
      <c r="HT834" s="57" t="e">
        <f t="shared" si="2374"/>
        <v>#DIV/0!</v>
      </c>
      <c r="HU834" s="57" t="e">
        <f t="shared" si="2375"/>
        <v>#DIV/0!</v>
      </c>
      <c r="HV834" s="57" t="e">
        <f t="shared" si="2376"/>
        <v>#DIV/0!</v>
      </c>
      <c r="HW834" s="57" t="e">
        <f t="shared" si="2377"/>
        <v>#DIV/0!</v>
      </c>
      <c r="HX834" s="57"/>
      <c r="HY834" s="57" t="e">
        <f t="shared" si="2378"/>
        <v>#DIV/0!</v>
      </c>
      <c r="HZ834" s="57" t="e">
        <f t="shared" si="2379"/>
        <v>#DIV/0!</v>
      </c>
      <c r="IA834" s="57"/>
      <c r="IB834" s="61">
        <f t="shared" si="2380"/>
        <v>0</v>
      </c>
      <c r="IC834" s="57" t="str">
        <f t="shared" si="2381"/>
        <v/>
      </c>
      <c r="ID834" s="42"/>
      <c r="IE834" s="2" t="str">
        <f t="shared" si="2382"/>
        <v/>
      </c>
      <c r="IF834" s="60" t="e">
        <f t="shared" si="2383"/>
        <v>#DIV/0!</v>
      </c>
      <c r="IG834" s="60" t="str">
        <f t="shared" si="2384"/>
        <v/>
      </c>
      <c r="IH834" s="60" t="str">
        <f t="shared" si="2385"/>
        <v>zinco-</v>
      </c>
      <c r="II834" s="60" t="str">
        <f t="shared" si="2386"/>
        <v>mangano-</v>
      </c>
      <c r="IJ834" s="60" t="e">
        <f t="shared" si="2387"/>
        <v>#DIV/0!</v>
      </c>
      <c r="IK834" s="60" t="e">
        <f t="shared" si="2388"/>
        <v>#DIV/0!</v>
      </c>
      <c r="IL834" s="60" t="e">
        <f t="shared" si="2389"/>
        <v>#DIV/0!</v>
      </c>
      <c r="IM834" s="60" t="e">
        <f t="shared" si="2390"/>
        <v>#DIV/0!</v>
      </c>
      <c r="IN834" s="60" t="str">
        <f t="shared" si="2391"/>
        <v/>
      </c>
      <c r="IO834" s="60" t="str">
        <f t="shared" si="2392"/>
        <v/>
      </c>
      <c r="IP834" s="57"/>
      <c r="IQ834" s="57" t="str">
        <f t="shared" si="2393"/>
        <v>ERROR!!</v>
      </c>
    </row>
    <row r="835" spans="24:251">
      <c r="X835" s="29">
        <f t="shared" si="2249"/>
        <v>0</v>
      </c>
      <c r="Y835" s="29">
        <f t="shared" si="2250"/>
        <v>0</v>
      </c>
      <c r="Z835" s="29" t="e">
        <f t="shared" si="2251"/>
        <v>#DIV/0!</v>
      </c>
      <c r="AA835" s="29" t="e">
        <f t="shared" si="2252"/>
        <v>#DIV/0!</v>
      </c>
      <c r="AB835" s="29" t="e">
        <f t="shared" si="2253"/>
        <v>#DIV/0!</v>
      </c>
      <c r="AC835" s="29" t="e">
        <f t="shared" si="2254"/>
        <v>#DIV/0!</v>
      </c>
      <c r="AF835" s="23">
        <v>60.084299999999999</v>
      </c>
      <c r="AG835" s="23">
        <v>79.878799999999998</v>
      </c>
      <c r="AH835" s="23">
        <v>101.96120000000001</v>
      </c>
      <c r="AI835" s="23">
        <v>151.99039999999999</v>
      </c>
      <c r="AJ835" s="23">
        <v>159.69</v>
      </c>
      <c r="AK835" s="23">
        <v>71.846400000000003</v>
      </c>
      <c r="AL835" s="23">
        <v>70.9375</v>
      </c>
      <c r="AM835" s="23">
        <v>40.304400000000001</v>
      </c>
      <c r="AN835" s="23">
        <v>56.077399999999997</v>
      </c>
      <c r="AO835" s="23">
        <v>61.978999999999999</v>
      </c>
      <c r="AP835" s="23">
        <v>94.195999999999998</v>
      </c>
      <c r="AQ835" s="23">
        <v>18.998000000000001</v>
      </c>
      <c r="AR835" s="23">
        <v>35.450000000000003</v>
      </c>
      <c r="AS835" s="23">
        <v>29.88</v>
      </c>
      <c r="AT835" s="23">
        <v>74.691999999999993</v>
      </c>
      <c r="AU835" s="23">
        <v>81.39</v>
      </c>
      <c r="AX835" s="54">
        <f t="shared" si="2255"/>
        <v>0</v>
      </c>
      <c r="AY835" s="54">
        <f t="shared" si="2256"/>
        <v>0</v>
      </c>
      <c r="AZ835" s="54">
        <f t="shared" si="2257"/>
        <v>0</v>
      </c>
      <c r="BA835" s="54">
        <f t="shared" si="2258"/>
        <v>0</v>
      </c>
      <c r="BB835" s="54">
        <f t="shared" si="2259"/>
        <v>0</v>
      </c>
      <c r="BC835" s="54">
        <f t="shared" si="2260"/>
        <v>0</v>
      </c>
      <c r="BD835" s="54">
        <f t="shared" si="2261"/>
        <v>0</v>
      </c>
      <c r="BE835" s="54">
        <f t="shared" si="2262"/>
        <v>0</v>
      </c>
      <c r="BF835" s="54">
        <f t="shared" si="2263"/>
        <v>0</v>
      </c>
      <c r="BG835" s="54">
        <f t="shared" si="2264"/>
        <v>0</v>
      </c>
      <c r="BH835" s="54">
        <f t="shared" si="2265"/>
        <v>0</v>
      </c>
      <c r="BI835" s="54">
        <f t="shared" si="2266"/>
        <v>0</v>
      </c>
      <c r="BJ835" s="54">
        <f t="shared" si="2267"/>
        <v>0</v>
      </c>
      <c r="BK835" s="54">
        <f t="shared" si="2268"/>
        <v>0</v>
      </c>
      <c r="BL835" s="54">
        <f t="shared" si="2269"/>
        <v>0</v>
      </c>
      <c r="BM835" s="42"/>
      <c r="BO835" s="54">
        <f>'Norm-coeff'!$C$2+$AX835*'Norm-coeff'!$D$2+$AY835*'Norm-coeff'!$E$2+$AZ835*'Norm-coeff'!$F$2+$BA835*'Norm-coeff'!$G$2+$BB835*'Norm-coeff'!$H$2+$BC835*'Norm-coeff'!$I$2+$BD835*'Norm-coeff'!$J$2+$BE835*'Norm-coeff'!$K$2+$BF835*'Norm-coeff'!$L$2+$BG835*'Norm-coeff'!$M$2+$BH835*'Norm-coeff'!$N$2+$BI835*'Norm-coeff'!$O$2</f>
        <v>5.4045421474420303</v>
      </c>
      <c r="BP835" s="54">
        <f>'Norm-coeff'!$C$3+$AX835*'Norm-coeff'!$D$3+$AY835*'Norm-coeff'!$E$3+$AZ835*'Norm-coeff'!$F$3+$BA835*'Norm-coeff'!$G$3+$BB835*'Norm-coeff'!$H$3+$BC835*'Norm-coeff'!$I$3+$BD835*'Norm-coeff'!$J$3+$BE835*'Norm-coeff'!$K$3+$BF835*'Norm-coeff'!$L$3+$BG835*'Norm-coeff'!$M$3+$BH835*'Norm-coeff'!$N$3+$BI835*'Norm-coeff'!$O$3</f>
        <v>3.15319116612705</v>
      </c>
      <c r="BQ835" s="54">
        <f>'Norm-coeff'!$C$4+$AX835*'Norm-coeff'!$D$4+$AY835*'Norm-coeff'!$E$4+$AZ835*'Norm-coeff'!$F$4+$BA835*'Norm-coeff'!$G$4+$BB835*'Norm-coeff'!$H$4+$BC835*'Norm-coeff'!$I$4+$BD835*'Norm-coeff'!$J$4+$BE835*'Norm-coeff'!$K$4+$BF835*'Norm-coeff'!$L$4+$BG835*'Norm-coeff'!$M$4+$BH835*'Norm-coeff'!$N$4+$BI835*'Norm-coeff'!$O$4</f>
        <v>1.42115649462768</v>
      </c>
      <c r="BR835" s="54">
        <f>'Norm-coeff'!$C$5+$AX835*'Norm-coeff'!$D$5+$AY835*'Norm-coeff'!$E$5+$AZ835*'Norm-coeff'!$F$5+$BA835*'Norm-coeff'!$G$5+$BB835*'Norm-coeff'!$H$5+$BC835*'Norm-coeff'!$I$5+$BD835*'Norm-coeff'!$J$5+$BE835*'Norm-coeff'!$K$5+$BF835*'Norm-coeff'!$L$5+$BG835*'Norm-coeff'!$M$5+$BH835*'Norm-coeff'!$N$5+$BI835*'Norm-coeff'!$O$5</f>
        <v>1.0553329241296201</v>
      </c>
      <c r="BS835" s="54">
        <f>'Norm-coeff'!$C$6+$AX835*'Norm-coeff'!$D$6+$AY835*'Norm-coeff'!$E$6+$AZ835*'Norm-coeff'!$F$6+$BA835*'Norm-coeff'!$G$6+$BB835*'Norm-coeff'!$H$6+$BC835*'Norm-coeff'!$I$6+$BD835*'Norm-coeff'!$J$6+$BE835*'Norm-coeff'!$K$6+$BF835*'Norm-coeff'!$L$6+$BG835*'Norm-coeff'!$M$6+$BH835*'Norm-coeff'!$N$6+$BI835*'Norm-coeff'!$O$6</f>
        <v>-1.48700885495103E-2</v>
      </c>
      <c r="BT835" s="54">
        <f>'Norm-coeff'!$C$7+$AX835*'Norm-coeff'!$D$7+$AY835*'Norm-coeff'!$E$7+$AZ835*'Norm-coeff'!$F$7+$BA835*'Norm-coeff'!$G$7+$BB835*'Norm-coeff'!$H$7+$BC835*'Norm-coeff'!$I$7+$BD835*'Norm-coeff'!$J$7+$BE835*'Norm-coeff'!$K$7+$BF835*'Norm-coeff'!$L$7+$BG835*'Norm-coeff'!$M$7+$BH835*'Norm-coeff'!$N$7+$BI835*'Norm-coeff'!$O$7</f>
        <v>2.0907583608832998</v>
      </c>
      <c r="BU835" s="54">
        <f>'Norm-coeff'!$C$8+$AX835*'Norm-coeff'!$D$8+$AY835*'Norm-coeff'!$E$8+$AZ835*'Norm-coeff'!$F$8+$BA835*'Norm-coeff'!$G$8+$BB835*'Norm-coeff'!$H$8+$BC835*'Norm-coeff'!$I$8+$BD835*'Norm-coeff'!$J$8+$BE835*'Norm-coeff'!$K$8+$BF835*'Norm-coeff'!$L$8+$BG835*'Norm-coeff'!$M$8+$BH835*'Norm-coeff'!$N$8+$BI835*'Norm-coeff'!$O$8</f>
        <v>0.65894159836244504</v>
      </c>
      <c r="BV835" s="54">
        <f>'Norm-coeff'!$C$9+$AX835*'Norm-coeff'!$D$9+$AY835*'Norm-coeff'!$E$9+$AZ835*'Norm-coeff'!$F$9+$BA835*'Norm-coeff'!$G$9+$BB835*'Norm-coeff'!$H$9+$BC835*'Norm-coeff'!$I$9+$BD835*'Norm-coeff'!$J$9+$BE835*'Norm-coeff'!$K$9+$BF835*'Norm-coeff'!$L$9+$BG835*'Norm-coeff'!$M$9+$BH835*'Norm-coeff'!$N$9+$BI835*'Norm-coeff'!$O$9</f>
        <v>1.48961085014701</v>
      </c>
      <c r="BW835" s="54">
        <f>'Norm-coeff'!$C$10+$AX835*'Norm-coeff'!$D$10+$AY835*'Norm-coeff'!$E$10+$AZ835*'Norm-coeff'!$F$10+$BA835*'Norm-coeff'!$G$10+$BB835*'Norm-coeff'!$H$10+$BC835*'Norm-coeff'!$I$10+$BD835*'Norm-coeff'!$J$10+$BE835*'Norm-coeff'!$K$10+$BF835*'Norm-coeff'!$L$10+$BG835*'Norm-coeff'!$M$10+$BH835*'Norm-coeff'!$N$10+$BI835*'Norm-coeff'!$O$10</f>
        <v>1.42058735749591</v>
      </c>
      <c r="BX835" s="54">
        <f>'Norm-coeff'!$C$11+$AX835*'Norm-coeff'!$D$11+$AY835*'Norm-coeff'!$E$11+$AZ835*'Norm-coeff'!$F$11+$BA835*'Norm-coeff'!$G$11+$BB835*'Norm-coeff'!$H$11+$BC835*'Norm-coeff'!$I$11+$BD835*'Norm-coeff'!$J$11+$BE835*'Norm-coeff'!$K$11+$BF835*'Norm-coeff'!$L$11+$BG835*'Norm-coeff'!$M$11+$BH835*'Norm-coeff'!$N$11+$BI835*'Norm-coeff'!$O$11</f>
        <v>0.221233014421479</v>
      </c>
      <c r="BY835" s="54">
        <f>'Norm-coeff'!$C$12+$AX835*'Norm-coeff'!$D$12+$AY835*'Norm-coeff'!$E$12+$AZ835*'Norm-coeff'!$F$12+$BA835*'Norm-coeff'!$G$12+$BB835*'Norm-coeff'!$H$12+$BC835*'Norm-coeff'!$I$12+$BD835*'Norm-coeff'!$J$12+$BE835*'Norm-coeff'!$K$12+$BF835*'Norm-coeff'!$L$12+$BG835*'Norm-coeff'!$M$12+$BH835*'Norm-coeff'!$N$12+$BI835*'Norm-coeff'!$O$12</f>
        <v>0.283527502056037</v>
      </c>
      <c r="BZ835" s="54">
        <f>'Norm-coeff'!$C$13+$AX835*'Norm-coeff'!$D$13+$AY835*'Norm-coeff'!$E$13+$AZ835*'Norm-coeff'!$F$13+$BA835*'Norm-coeff'!$G$13+$BB835*'Norm-coeff'!$H$13+$BC835*'Norm-coeff'!$I$13+$BD835*'Norm-coeff'!$J$13+$BE835*'Norm-coeff'!$K$13+$BF835*'Norm-coeff'!$L$13+$BG835*'Norm-coeff'!$M$13+$BH835*'Norm-coeff'!$N$13+$BI835*'Norm-coeff'!$O$13</f>
        <v>-4.1864930554451202E-2</v>
      </c>
      <c r="CA835" s="54">
        <f>'Norm-coeff'!$C$14+$AX835*'Norm-coeff'!$D$14+$AY835*'Norm-coeff'!$E$14+$AZ835*'Norm-coeff'!$F$14+$BA835*'Norm-coeff'!$G$14+$BB835*'Norm-coeff'!$H$14+$BC835*'Norm-coeff'!$I$14+$BD835*'Norm-coeff'!$J$14+$BE835*'Norm-coeff'!$K$14+$BF835*'Norm-coeff'!$L$14+$BG835*'Norm-coeff'!$M$14+$BH835*'Norm-coeff'!$N$14+$BI835*'Norm-coeff'!$O$14</f>
        <v>4.2526983164477103</v>
      </c>
      <c r="CC835" s="54">
        <f t="shared" si="2394"/>
        <v>0</v>
      </c>
      <c r="CG835" s="54">
        <f t="shared" si="2270"/>
        <v>0</v>
      </c>
      <c r="CH835" s="54">
        <f t="shared" si="2248"/>
        <v>0</v>
      </c>
      <c r="CI835" s="54">
        <f t="shared" si="2271"/>
        <v>0</v>
      </c>
      <c r="CJ835" s="56">
        <f t="shared" si="2272"/>
        <v>0</v>
      </c>
      <c r="CK835" s="54">
        <f t="shared" si="2273"/>
        <v>0</v>
      </c>
      <c r="CL835" s="54">
        <f t="shared" si="2274"/>
        <v>0</v>
      </c>
      <c r="CM835" s="54">
        <f t="shared" si="2275"/>
        <v>0</v>
      </c>
      <c r="CN835" s="54">
        <f t="shared" si="2276"/>
        <v>0</v>
      </c>
      <c r="CO835" s="54">
        <f t="shared" si="2277"/>
        <v>0</v>
      </c>
      <c r="CP835" s="54">
        <f t="shared" si="2278"/>
        <v>0</v>
      </c>
      <c r="CQ835" s="54">
        <f t="shared" si="2279"/>
        <v>0</v>
      </c>
      <c r="CR835" s="54">
        <f t="shared" si="2280"/>
        <v>0</v>
      </c>
      <c r="CS835" s="54">
        <f t="shared" si="2281"/>
        <v>0</v>
      </c>
      <c r="CU835" s="54">
        <f t="shared" si="2282"/>
        <v>0</v>
      </c>
      <c r="CV835" s="54">
        <f t="shared" si="2283"/>
        <v>0</v>
      </c>
      <c r="CW835" s="54">
        <f t="shared" si="2284"/>
        <v>0</v>
      </c>
      <c r="CX835" s="54">
        <f t="shared" si="2285"/>
        <v>0</v>
      </c>
      <c r="CZ835" s="54">
        <f t="shared" si="2286"/>
        <v>0</v>
      </c>
      <c r="DA835" s="54">
        <f t="shared" si="2287"/>
        <v>0</v>
      </c>
      <c r="DB835" s="54">
        <f t="shared" si="2288"/>
        <v>0</v>
      </c>
      <c r="DC835" s="54">
        <f t="shared" si="2289"/>
        <v>0</v>
      </c>
      <c r="DD835" s="54">
        <f t="shared" si="2290"/>
        <v>0</v>
      </c>
      <c r="DE835" s="54">
        <f t="shared" si="2291"/>
        <v>0</v>
      </c>
      <c r="DF835" s="54">
        <f t="shared" si="2292"/>
        <v>0</v>
      </c>
      <c r="DG835" s="54">
        <f t="shared" si="2293"/>
        <v>2</v>
      </c>
      <c r="DH835" s="71">
        <f t="shared" si="2294"/>
        <v>0</v>
      </c>
      <c r="DI835" s="71">
        <f t="shared" si="2295"/>
        <v>0</v>
      </c>
      <c r="DJ835" s="54">
        <f t="shared" si="2296"/>
        <v>0</v>
      </c>
      <c r="DK835" s="54">
        <f t="shared" si="2297"/>
        <v>2</v>
      </c>
      <c r="DL835" s="4">
        <f t="shared" ref="DL835:DL898" si="2395">DM835+DN835</f>
        <v>0</v>
      </c>
      <c r="DM835" s="3">
        <f t="shared" si="2298"/>
        <v>0</v>
      </c>
      <c r="DN835" s="3">
        <f t="shared" si="2299"/>
        <v>0</v>
      </c>
      <c r="DO835" s="4" t="e">
        <f t="shared" si="2300"/>
        <v>#DIV/0!</v>
      </c>
      <c r="DP835" s="57"/>
      <c r="DQ835" s="57"/>
      <c r="DR835" s="56">
        <f t="shared" ref="DR835:DR898" si="2396">DG835</f>
        <v>2</v>
      </c>
      <c r="DS835" s="56">
        <f t="shared" ref="DS835:DS898" si="2397">DH835</f>
        <v>0</v>
      </c>
      <c r="DT835" s="38">
        <f t="shared" ref="DT835:DT898" si="2398">DI835</f>
        <v>0</v>
      </c>
      <c r="DU835" s="38">
        <f t="shared" si="2301"/>
        <v>2</v>
      </c>
      <c r="DV835" s="38">
        <f t="shared" ref="DV835:DV898" si="2399">DJ835</f>
        <v>0</v>
      </c>
      <c r="DW835" s="39">
        <f t="shared" ref="DW835:DW898" si="2400">CZ835</f>
        <v>0</v>
      </c>
      <c r="DX835" s="39">
        <f t="shared" ref="DX835:DX898" si="2401">DA835</f>
        <v>0</v>
      </c>
      <c r="DY835" s="39">
        <f t="shared" ref="DY835:DY898" si="2402">CY835</f>
        <v>0</v>
      </c>
      <c r="DZ835" s="39">
        <f t="shared" ref="DZ835:DZ898" si="2403">CV835+CW835+CX835</f>
        <v>0</v>
      </c>
      <c r="EA835" s="39">
        <f t="shared" ref="EA835:EA898" si="2404">SUM(CV835:DA835)</f>
        <v>0</v>
      </c>
      <c r="EB835" s="37" t="e">
        <f t="shared" si="2302"/>
        <v>#DIV/0!</v>
      </c>
      <c r="EC835" s="37" t="e">
        <f t="shared" si="2303"/>
        <v>#DIV/0!</v>
      </c>
      <c r="ED835" s="37" t="e">
        <f t="shared" si="2304"/>
        <v>#DIV/0!</v>
      </c>
      <c r="EE835" s="37" t="e">
        <f t="shared" si="2305"/>
        <v>#DIV/0!</v>
      </c>
      <c r="EF835" s="39" t="e">
        <f t="shared" si="2306"/>
        <v>#DIV/0!</v>
      </c>
      <c r="EG835" s="37" t="e">
        <f t="shared" si="2307"/>
        <v>#DIV/0!</v>
      </c>
      <c r="EH835" s="37" t="e">
        <f t="shared" si="2308"/>
        <v>#DIV/0!</v>
      </c>
      <c r="EI835" s="11" t="b">
        <f t="shared" si="2309"/>
        <v>1</v>
      </c>
      <c r="EJ835" s="11" t="b">
        <f t="shared" si="2310"/>
        <v>0</v>
      </c>
      <c r="EK835" s="39" t="e">
        <f t="shared" si="2311"/>
        <v>#DIV/0!</v>
      </c>
      <c r="EL835" s="39" t="e">
        <f t="shared" si="2312"/>
        <v>#DIV/0!</v>
      </c>
      <c r="EM835" s="39" t="e">
        <f t="shared" si="2313"/>
        <v>#DIV/0!</v>
      </c>
      <c r="EN835" s="39" t="e">
        <f t="shared" si="2314"/>
        <v>#DIV/0!</v>
      </c>
      <c r="EO835" s="39" t="e">
        <f t="shared" si="2315"/>
        <v>#DIV/0!</v>
      </c>
      <c r="EP835" s="39" t="e">
        <f t="shared" si="2316"/>
        <v>#DIV/0!</v>
      </c>
      <c r="EQ835" s="39" t="e">
        <f t="shared" si="2317"/>
        <v>#DIV/0!</v>
      </c>
      <c r="ER835" s="39" t="e">
        <f t="shared" si="2318"/>
        <v>#DIV/0!</v>
      </c>
      <c r="ES835" s="58" t="str">
        <f t="shared" si="2319"/>
        <v>(OH,F,Cl)-dominate amphibole</v>
      </c>
      <c r="ET835" s="58" t="e">
        <f t="shared" si="2320"/>
        <v>#N/A</v>
      </c>
      <c r="EU835" s="56">
        <f t="shared" ref="EU835:EU898" si="2405">CV835</f>
        <v>0</v>
      </c>
      <c r="EV835" s="56">
        <f t="shared" ref="EV835:EV898" si="2406">CW835</f>
        <v>0</v>
      </c>
      <c r="EW835" s="56">
        <f t="shared" ref="EW835:EW898" si="2407">CX835</f>
        <v>0</v>
      </c>
      <c r="EX835" s="56">
        <f t="shared" ref="EX835:EX898" si="2408">CQ835</f>
        <v>0</v>
      </c>
      <c r="EY835" s="56">
        <f t="shared" ref="EY835:EY898" si="2409">CS835</f>
        <v>0</v>
      </c>
      <c r="EZ835" s="56">
        <f t="shared" ref="EZ835:EZ898" si="2410">CR835</f>
        <v>0</v>
      </c>
      <c r="FA835" s="39">
        <f t="shared" ref="FA835:FA898" si="2411">CP835</f>
        <v>0</v>
      </c>
      <c r="FB835" s="39">
        <f t="shared" ref="FB835:FB898" si="2412">CO835</f>
        <v>0</v>
      </c>
      <c r="FC835" s="54">
        <f t="shared" ref="FC835:FC898" si="2413">CK835</f>
        <v>0</v>
      </c>
      <c r="FD835" s="54">
        <f t="shared" ref="FD835:FD898" si="2414">CM835</f>
        <v>0</v>
      </c>
      <c r="FE835" s="39">
        <f t="shared" ref="FE835:FE898" si="2415">CN835</f>
        <v>0</v>
      </c>
      <c r="FF835" s="54">
        <f t="shared" ref="FF835:FF898" si="2416">CL835</f>
        <v>0</v>
      </c>
      <c r="FG835" s="39">
        <f t="shared" ref="FG835:FG898" si="2417">CT835</f>
        <v>0</v>
      </c>
      <c r="FH835" s="39">
        <f t="shared" si="2321"/>
        <v>0</v>
      </c>
      <c r="FI835" s="39">
        <f t="shared" si="2322"/>
        <v>0</v>
      </c>
      <c r="FJ835" s="39">
        <f t="shared" si="2323"/>
        <v>0</v>
      </c>
      <c r="FK835" s="39" t="e">
        <f t="shared" si="2324"/>
        <v>#DIV/0!</v>
      </c>
      <c r="FL835" s="39" t="e">
        <f t="shared" si="2325"/>
        <v>#DIV/0!</v>
      </c>
      <c r="FM835" s="39" t="e">
        <f t="shared" si="2326"/>
        <v>#DIV/0!</v>
      </c>
      <c r="FN835" s="39">
        <f t="shared" si="2327"/>
        <v>1</v>
      </c>
      <c r="FO835" s="39">
        <f t="shared" ref="FO835:FO898" si="2418">DC835</f>
        <v>0</v>
      </c>
      <c r="FP835" s="39">
        <f t="shared" ref="FP835:FP898" si="2419">DD835</f>
        <v>0</v>
      </c>
      <c r="FQ835" s="39">
        <f t="shared" ref="FQ835:FQ898" si="2420">DE835</f>
        <v>0</v>
      </c>
      <c r="FR835" s="39">
        <f t="shared" si="2328"/>
        <v>0</v>
      </c>
      <c r="FS835" s="39">
        <f t="shared" si="2329"/>
        <v>0</v>
      </c>
      <c r="FU835" s="39" t="e">
        <f t="shared" si="2330"/>
        <v>#DIV/0!</v>
      </c>
      <c r="FV835" s="39" t="e">
        <f t="shared" si="2331"/>
        <v>#DIV/0!</v>
      </c>
      <c r="FW835" s="39" t="e">
        <f t="shared" si="2332"/>
        <v>#DIV/0!</v>
      </c>
      <c r="FY835" s="39" t="e">
        <f t="shared" si="2333"/>
        <v>#DIV/0!</v>
      </c>
      <c r="FZ835" s="39" t="e">
        <f t="shared" si="2334"/>
        <v>#DIV/0!</v>
      </c>
      <c r="GA835" s="39" t="e">
        <f t="shared" si="2335"/>
        <v>#DIV/0!</v>
      </c>
      <c r="GB835" s="39" t="e">
        <f t="shared" si="2336"/>
        <v>#DIV/0!</v>
      </c>
      <c r="GC835" s="39" t="e">
        <f t="shared" si="2337"/>
        <v>#DIV/0!</v>
      </c>
      <c r="GD835" s="39" t="e">
        <f t="shared" si="2338"/>
        <v>#DIV/0!</v>
      </c>
      <c r="GE835" s="39" t="e">
        <f t="shared" si="2339"/>
        <v>#DIV/0!</v>
      </c>
      <c r="GF835" s="39" t="e">
        <f t="shared" si="2340"/>
        <v>#DIV/0!</v>
      </c>
      <c r="GG835" s="39" t="e">
        <f t="shared" si="2341"/>
        <v>#DIV/0!</v>
      </c>
      <c r="GH835" s="39" t="e">
        <f t="shared" si="2342"/>
        <v>#DIV/0!</v>
      </c>
      <c r="GI835" s="39"/>
      <c r="GJ835" s="39" t="e">
        <f t="shared" si="2343"/>
        <v>#DIV/0!</v>
      </c>
      <c r="GK835" s="39" t="e">
        <f t="shared" si="2344"/>
        <v>#DIV/0!</v>
      </c>
      <c r="GL835" s="39" t="e">
        <f t="shared" si="2345"/>
        <v>#DIV/0!</v>
      </c>
      <c r="GM835" s="39" t="e">
        <f t="shared" si="2346"/>
        <v>#DIV/0!</v>
      </c>
      <c r="GN835" s="39" t="e">
        <f t="shared" si="2347"/>
        <v>#DIV/0!</v>
      </c>
      <c r="GO835" s="57"/>
      <c r="GP835" s="57" t="e">
        <f t="shared" si="2348"/>
        <v>#DIV/0!</v>
      </c>
      <c r="GQ835" s="59" t="e">
        <f t="shared" si="2349"/>
        <v>#DIV/0!</v>
      </c>
      <c r="GR835" s="41" t="e">
        <f t="shared" si="2350"/>
        <v>#DIV/0!</v>
      </c>
      <c r="GS835" s="57" t="e">
        <f t="shared" si="2351"/>
        <v>#DIV/0!</v>
      </c>
      <c r="GT835" s="57" t="e">
        <f t="shared" si="2352"/>
        <v>#DIV/0!</v>
      </c>
      <c r="GU835" s="57" t="e">
        <f t="shared" si="2353"/>
        <v>#DIV/0!</v>
      </c>
      <c r="GV835" s="57"/>
      <c r="GW835" s="42" t="e">
        <f t="shared" si="2354"/>
        <v>#DIV/0!</v>
      </c>
      <c r="GX835" s="42" t="e">
        <f t="shared" si="2355"/>
        <v>#DIV/0!</v>
      </c>
      <c r="GY835" s="42" t="e">
        <f t="shared" si="2356"/>
        <v>#DIV/0!</v>
      </c>
      <c r="GZ835" s="57"/>
      <c r="HA835" s="2" t="e">
        <f t="shared" si="2357"/>
        <v>#DIV/0!</v>
      </c>
      <c r="HB835" s="2" t="e">
        <f t="shared" si="2358"/>
        <v>#DIV/0!</v>
      </c>
      <c r="HC835" s="2" t="e">
        <f t="shared" si="2359"/>
        <v>#DIV/0!</v>
      </c>
      <c r="HD835" s="2" t="e">
        <f t="shared" si="2360"/>
        <v>#DIV/0!</v>
      </c>
      <c r="HE835" s="2" t="e">
        <f t="shared" si="2361"/>
        <v>#DIV/0!</v>
      </c>
      <c r="HF835" s="2" t="e">
        <f t="shared" si="2362"/>
        <v>#DIV/0!</v>
      </c>
      <c r="HG835" s="2" t="e">
        <f t="shared" si="2363"/>
        <v>#DIV/0!</v>
      </c>
      <c r="HH835" s="2" t="e">
        <f t="shared" si="2364"/>
        <v>#DIV/0!</v>
      </c>
      <c r="HI835" s="2" t="e">
        <f t="shared" si="2365"/>
        <v>#DIV/0!</v>
      </c>
      <c r="HJ835" s="11" t="e">
        <f t="shared" si="2366"/>
        <v>#DIV/0!</v>
      </c>
      <c r="HK835" s="60" t="e">
        <f t="shared" si="2367"/>
        <v>#DIV/0!</v>
      </c>
      <c r="HL835" s="57"/>
      <c r="HM835" s="57" t="e">
        <f t="shared" si="2368"/>
        <v>#DIV/0!</v>
      </c>
      <c r="HN835" s="57" t="e">
        <f t="shared" si="2369"/>
        <v>#DIV/0!</v>
      </c>
      <c r="HO835" s="57" t="e">
        <f t="shared" si="2370"/>
        <v>#DIV/0!</v>
      </c>
      <c r="HP835" s="57" t="e">
        <f t="shared" si="2371"/>
        <v>#DIV/0!</v>
      </c>
      <c r="HQ835" s="57" t="e">
        <f t="shared" si="2372"/>
        <v>#DIV/0!</v>
      </c>
      <c r="HR835" s="57"/>
      <c r="HS835" s="57" t="e">
        <f t="shared" si="2373"/>
        <v>#DIV/0!</v>
      </c>
      <c r="HT835" s="57" t="e">
        <f t="shared" si="2374"/>
        <v>#DIV/0!</v>
      </c>
      <c r="HU835" s="57" t="e">
        <f t="shared" si="2375"/>
        <v>#DIV/0!</v>
      </c>
      <c r="HV835" s="57" t="e">
        <f t="shared" si="2376"/>
        <v>#DIV/0!</v>
      </c>
      <c r="HW835" s="57" t="e">
        <f t="shared" si="2377"/>
        <v>#DIV/0!</v>
      </c>
      <c r="HX835" s="57"/>
      <c r="HY835" s="57" t="e">
        <f t="shared" si="2378"/>
        <v>#DIV/0!</v>
      </c>
      <c r="HZ835" s="57" t="e">
        <f t="shared" si="2379"/>
        <v>#DIV/0!</v>
      </c>
      <c r="IA835" s="57"/>
      <c r="IB835" s="61">
        <f t="shared" si="2380"/>
        <v>0</v>
      </c>
      <c r="IC835" s="57" t="str">
        <f t="shared" si="2381"/>
        <v/>
      </c>
      <c r="ID835" s="42"/>
      <c r="IE835" s="2" t="str">
        <f t="shared" si="2382"/>
        <v/>
      </c>
      <c r="IF835" s="60" t="e">
        <f t="shared" si="2383"/>
        <v>#DIV/0!</v>
      </c>
      <c r="IG835" s="60" t="str">
        <f t="shared" si="2384"/>
        <v/>
      </c>
      <c r="IH835" s="60" t="str">
        <f t="shared" si="2385"/>
        <v>zinco-</v>
      </c>
      <c r="II835" s="60" t="str">
        <f t="shared" si="2386"/>
        <v>mangano-</v>
      </c>
      <c r="IJ835" s="60" t="e">
        <f t="shared" si="2387"/>
        <v>#DIV/0!</v>
      </c>
      <c r="IK835" s="60" t="e">
        <f t="shared" si="2388"/>
        <v>#DIV/0!</v>
      </c>
      <c r="IL835" s="60" t="e">
        <f t="shared" si="2389"/>
        <v>#DIV/0!</v>
      </c>
      <c r="IM835" s="60" t="e">
        <f t="shared" si="2390"/>
        <v>#DIV/0!</v>
      </c>
      <c r="IN835" s="60" t="str">
        <f t="shared" si="2391"/>
        <v/>
      </c>
      <c r="IO835" s="60" t="str">
        <f t="shared" si="2392"/>
        <v/>
      </c>
      <c r="IP835" s="57"/>
      <c r="IQ835" s="57" t="str">
        <f t="shared" si="2393"/>
        <v>ERROR!!</v>
      </c>
    </row>
    <row r="836" spans="24:251">
      <c r="X836" s="29">
        <f t="shared" si="2249"/>
        <v>0</v>
      </c>
      <c r="Y836" s="29">
        <f t="shared" si="2250"/>
        <v>0</v>
      </c>
      <c r="Z836" s="29" t="e">
        <f t="shared" si="2251"/>
        <v>#DIV/0!</v>
      </c>
      <c r="AA836" s="29" t="e">
        <f t="shared" si="2252"/>
        <v>#DIV/0!</v>
      </c>
      <c r="AB836" s="29" t="e">
        <f t="shared" si="2253"/>
        <v>#DIV/0!</v>
      </c>
      <c r="AC836" s="29" t="e">
        <f t="shared" si="2254"/>
        <v>#DIV/0!</v>
      </c>
      <c r="AF836" s="23">
        <v>60.084299999999999</v>
      </c>
      <c r="AG836" s="23">
        <v>79.878799999999998</v>
      </c>
      <c r="AH836" s="23">
        <v>101.96120000000001</v>
      </c>
      <c r="AI836" s="23">
        <v>151.99039999999999</v>
      </c>
      <c r="AJ836" s="23">
        <v>159.69</v>
      </c>
      <c r="AK836" s="23">
        <v>71.846400000000003</v>
      </c>
      <c r="AL836" s="23">
        <v>70.9375</v>
      </c>
      <c r="AM836" s="23">
        <v>40.304400000000001</v>
      </c>
      <c r="AN836" s="23">
        <v>56.077399999999997</v>
      </c>
      <c r="AO836" s="23">
        <v>61.978999999999999</v>
      </c>
      <c r="AP836" s="23">
        <v>94.195999999999998</v>
      </c>
      <c r="AQ836" s="23">
        <v>18.998000000000001</v>
      </c>
      <c r="AR836" s="23">
        <v>35.450000000000003</v>
      </c>
      <c r="AS836" s="23">
        <v>29.88</v>
      </c>
      <c r="AT836" s="23">
        <v>74.691999999999993</v>
      </c>
      <c r="AU836" s="23">
        <v>81.39</v>
      </c>
      <c r="AX836" s="54">
        <f t="shared" si="2255"/>
        <v>0</v>
      </c>
      <c r="AY836" s="54">
        <f t="shared" si="2256"/>
        <v>0</v>
      </c>
      <c r="AZ836" s="54">
        <f t="shared" si="2257"/>
        <v>0</v>
      </c>
      <c r="BA836" s="54">
        <f t="shared" si="2258"/>
        <v>0</v>
      </c>
      <c r="BB836" s="54">
        <f t="shared" si="2259"/>
        <v>0</v>
      </c>
      <c r="BC836" s="54">
        <f t="shared" si="2260"/>
        <v>0</v>
      </c>
      <c r="BD836" s="54">
        <f t="shared" si="2261"/>
        <v>0</v>
      </c>
      <c r="BE836" s="54">
        <f t="shared" si="2262"/>
        <v>0</v>
      </c>
      <c r="BF836" s="54">
        <f t="shared" si="2263"/>
        <v>0</v>
      </c>
      <c r="BG836" s="54">
        <f t="shared" si="2264"/>
        <v>0</v>
      </c>
      <c r="BH836" s="54">
        <f t="shared" si="2265"/>
        <v>0</v>
      </c>
      <c r="BI836" s="54">
        <f t="shared" si="2266"/>
        <v>0</v>
      </c>
      <c r="BJ836" s="54">
        <f t="shared" si="2267"/>
        <v>0</v>
      </c>
      <c r="BK836" s="54">
        <f t="shared" si="2268"/>
        <v>0</v>
      </c>
      <c r="BL836" s="54">
        <f t="shared" si="2269"/>
        <v>0</v>
      </c>
      <c r="BM836" s="42"/>
      <c r="BO836" s="54">
        <f>'Norm-coeff'!$C$2+$AX836*'Norm-coeff'!$D$2+$AY836*'Norm-coeff'!$E$2+$AZ836*'Norm-coeff'!$F$2+$BA836*'Norm-coeff'!$G$2+$BB836*'Norm-coeff'!$H$2+$BC836*'Norm-coeff'!$I$2+$BD836*'Norm-coeff'!$J$2+$BE836*'Norm-coeff'!$K$2+$BF836*'Norm-coeff'!$L$2+$BG836*'Norm-coeff'!$M$2+$BH836*'Norm-coeff'!$N$2+$BI836*'Norm-coeff'!$O$2</f>
        <v>5.4045421474420303</v>
      </c>
      <c r="BP836" s="54">
        <f>'Norm-coeff'!$C$3+$AX836*'Norm-coeff'!$D$3+$AY836*'Norm-coeff'!$E$3+$AZ836*'Norm-coeff'!$F$3+$BA836*'Norm-coeff'!$G$3+$BB836*'Norm-coeff'!$H$3+$BC836*'Norm-coeff'!$I$3+$BD836*'Norm-coeff'!$J$3+$BE836*'Norm-coeff'!$K$3+$BF836*'Norm-coeff'!$L$3+$BG836*'Norm-coeff'!$M$3+$BH836*'Norm-coeff'!$N$3+$BI836*'Norm-coeff'!$O$3</f>
        <v>3.15319116612705</v>
      </c>
      <c r="BQ836" s="54">
        <f>'Norm-coeff'!$C$4+$AX836*'Norm-coeff'!$D$4+$AY836*'Norm-coeff'!$E$4+$AZ836*'Norm-coeff'!$F$4+$BA836*'Norm-coeff'!$G$4+$BB836*'Norm-coeff'!$H$4+$BC836*'Norm-coeff'!$I$4+$BD836*'Norm-coeff'!$J$4+$BE836*'Norm-coeff'!$K$4+$BF836*'Norm-coeff'!$L$4+$BG836*'Norm-coeff'!$M$4+$BH836*'Norm-coeff'!$N$4+$BI836*'Norm-coeff'!$O$4</f>
        <v>1.42115649462768</v>
      </c>
      <c r="BR836" s="54">
        <f>'Norm-coeff'!$C$5+$AX836*'Norm-coeff'!$D$5+$AY836*'Norm-coeff'!$E$5+$AZ836*'Norm-coeff'!$F$5+$BA836*'Norm-coeff'!$G$5+$BB836*'Norm-coeff'!$H$5+$BC836*'Norm-coeff'!$I$5+$BD836*'Norm-coeff'!$J$5+$BE836*'Norm-coeff'!$K$5+$BF836*'Norm-coeff'!$L$5+$BG836*'Norm-coeff'!$M$5+$BH836*'Norm-coeff'!$N$5+$BI836*'Norm-coeff'!$O$5</f>
        <v>1.0553329241296201</v>
      </c>
      <c r="BS836" s="54">
        <f>'Norm-coeff'!$C$6+$AX836*'Norm-coeff'!$D$6+$AY836*'Norm-coeff'!$E$6+$AZ836*'Norm-coeff'!$F$6+$BA836*'Norm-coeff'!$G$6+$BB836*'Norm-coeff'!$H$6+$BC836*'Norm-coeff'!$I$6+$BD836*'Norm-coeff'!$J$6+$BE836*'Norm-coeff'!$K$6+$BF836*'Norm-coeff'!$L$6+$BG836*'Norm-coeff'!$M$6+$BH836*'Norm-coeff'!$N$6+$BI836*'Norm-coeff'!$O$6</f>
        <v>-1.48700885495103E-2</v>
      </c>
      <c r="BT836" s="54">
        <f>'Norm-coeff'!$C$7+$AX836*'Norm-coeff'!$D$7+$AY836*'Norm-coeff'!$E$7+$AZ836*'Norm-coeff'!$F$7+$BA836*'Norm-coeff'!$G$7+$BB836*'Norm-coeff'!$H$7+$BC836*'Norm-coeff'!$I$7+$BD836*'Norm-coeff'!$J$7+$BE836*'Norm-coeff'!$K$7+$BF836*'Norm-coeff'!$L$7+$BG836*'Norm-coeff'!$M$7+$BH836*'Norm-coeff'!$N$7+$BI836*'Norm-coeff'!$O$7</f>
        <v>2.0907583608832998</v>
      </c>
      <c r="BU836" s="54">
        <f>'Norm-coeff'!$C$8+$AX836*'Norm-coeff'!$D$8+$AY836*'Norm-coeff'!$E$8+$AZ836*'Norm-coeff'!$F$8+$BA836*'Norm-coeff'!$G$8+$BB836*'Norm-coeff'!$H$8+$BC836*'Norm-coeff'!$I$8+$BD836*'Norm-coeff'!$J$8+$BE836*'Norm-coeff'!$K$8+$BF836*'Norm-coeff'!$L$8+$BG836*'Norm-coeff'!$M$8+$BH836*'Norm-coeff'!$N$8+$BI836*'Norm-coeff'!$O$8</f>
        <v>0.65894159836244504</v>
      </c>
      <c r="BV836" s="54">
        <f>'Norm-coeff'!$C$9+$AX836*'Norm-coeff'!$D$9+$AY836*'Norm-coeff'!$E$9+$AZ836*'Norm-coeff'!$F$9+$BA836*'Norm-coeff'!$G$9+$BB836*'Norm-coeff'!$H$9+$BC836*'Norm-coeff'!$I$9+$BD836*'Norm-coeff'!$J$9+$BE836*'Norm-coeff'!$K$9+$BF836*'Norm-coeff'!$L$9+$BG836*'Norm-coeff'!$M$9+$BH836*'Norm-coeff'!$N$9+$BI836*'Norm-coeff'!$O$9</f>
        <v>1.48961085014701</v>
      </c>
      <c r="BW836" s="54">
        <f>'Norm-coeff'!$C$10+$AX836*'Norm-coeff'!$D$10+$AY836*'Norm-coeff'!$E$10+$AZ836*'Norm-coeff'!$F$10+$BA836*'Norm-coeff'!$G$10+$BB836*'Norm-coeff'!$H$10+$BC836*'Norm-coeff'!$I$10+$BD836*'Norm-coeff'!$J$10+$BE836*'Norm-coeff'!$K$10+$BF836*'Norm-coeff'!$L$10+$BG836*'Norm-coeff'!$M$10+$BH836*'Norm-coeff'!$N$10+$BI836*'Norm-coeff'!$O$10</f>
        <v>1.42058735749591</v>
      </c>
      <c r="BX836" s="54">
        <f>'Norm-coeff'!$C$11+$AX836*'Norm-coeff'!$D$11+$AY836*'Norm-coeff'!$E$11+$AZ836*'Norm-coeff'!$F$11+$BA836*'Norm-coeff'!$G$11+$BB836*'Norm-coeff'!$H$11+$BC836*'Norm-coeff'!$I$11+$BD836*'Norm-coeff'!$J$11+$BE836*'Norm-coeff'!$K$11+$BF836*'Norm-coeff'!$L$11+$BG836*'Norm-coeff'!$M$11+$BH836*'Norm-coeff'!$N$11+$BI836*'Norm-coeff'!$O$11</f>
        <v>0.221233014421479</v>
      </c>
      <c r="BY836" s="54">
        <f>'Norm-coeff'!$C$12+$AX836*'Norm-coeff'!$D$12+$AY836*'Norm-coeff'!$E$12+$AZ836*'Norm-coeff'!$F$12+$BA836*'Norm-coeff'!$G$12+$BB836*'Norm-coeff'!$H$12+$BC836*'Norm-coeff'!$I$12+$BD836*'Norm-coeff'!$J$12+$BE836*'Norm-coeff'!$K$12+$BF836*'Norm-coeff'!$L$12+$BG836*'Norm-coeff'!$M$12+$BH836*'Norm-coeff'!$N$12+$BI836*'Norm-coeff'!$O$12</f>
        <v>0.283527502056037</v>
      </c>
      <c r="BZ836" s="54">
        <f>'Norm-coeff'!$C$13+$AX836*'Norm-coeff'!$D$13+$AY836*'Norm-coeff'!$E$13+$AZ836*'Norm-coeff'!$F$13+$BA836*'Norm-coeff'!$G$13+$BB836*'Norm-coeff'!$H$13+$BC836*'Norm-coeff'!$I$13+$BD836*'Norm-coeff'!$J$13+$BE836*'Norm-coeff'!$K$13+$BF836*'Norm-coeff'!$L$13+$BG836*'Norm-coeff'!$M$13+$BH836*'Norm-coeff'!$N$13+$BI836*'Norm-coeff'!$O$13</f>
        <v>-4.1864930554451202E-2</v>
      </c>
      <c r="CA836" s="54">
        <f>'Norm-coeff'!$C$14+$AX836*'Norm-coeff'!$D$14+$AY836*'Norm-coeff'!$E$14+$AZ836*'Norm-coeff'!$F$14+$BA836*'Norm-coeff'!$G$14+$BB836*'Norm-coeff'!$H$14+$BC836*'Norm-coeff'!$I$14+$BD836*'Norm-coeff'!$J$14+$BE836*'Norm-coeff'!$K$14+$BF836*'Norm-coeff'!$L$14+$BG836*'Norm-coeff'!$M$14+$BH836*'Norm-coeff'!$N$14+$BI836*'Norm-coeff'!$O$14</f>
        <v>4.2526983164477103</v>
      </c>
      <c r="CC836" s="54">
        <f t="shared" si="2394"/>
        <v>0</v>
      </c>
      <c r="CG836" s="54">
        <f t="shared" si="2270"/>
        <v>0</v>
      </c>
      <c r="CH836" s="54">
        <f t="shared" ref="CH836:CH899" si="2421">IF(OR(AZ836&lt;=0,BP836&lt;0),0,BP836)</f>
        <v>0</v>
      </c>
      <c r="CI836" s="54">
        <f t="shared" si="2271"/>
        <v>0</v>
      </c>
      <c r="CJ836" s="56">
        <f t="shared" si="2272"/>
        <v>0</v>
      </c>
      <c r="CK836" s="54">
        <f t="shared" si="2273"/>
        <v>0</v>
      </c>
      <c r="CL836" s="54">
        <f t="shared" si="2274"/>
        <v>0</v>
      </c>
      <c r="CM836" s="54">
        <f t="shared" si="2275"/>
        <v>0</v>
      </c>
      <c r="CN836" s="54">
        <f t="shared" si="2276"/>
        <v>0</v>
      </c>
      <c r="CO836" s="54">
        <f t="shared" si="2277"/>
        <v>0</v>
      </c>
      <c r="CP836" s="54">
        <f t="shared" si="2278"/>
        <v>0</v>
      </c>
      <c r="CQ836" s="54">
        <f t="shared" si="2279"/>
        <v>0</v>
      </c>
      <c r="CR836" s="54">
        <f t="shared" si="2280"/>
        <v>0</v>
      </c>
      <c r="CS836" s="54">
        <f t="shared" si="2281"/>
        <v>0</v>
      </c>
      <c r="CU836" s="54">
        <f t="shared" si="2282"/>
        <v>0</v>
      </c>
      <c r="CV836" s="54">
        <f t="shared" si="2283"/>
        <v>0</v>
      </c>
      <c r="CW836" s="54">
        <f t="shared" si="2284"/>
        <v>0</v>
      </c>
      <c r="CX836" s="54">
        <f t="shared" si="2285"/>
        <v>0</v>
      </c>
      <c r="CZ836" s="54">
        <f t="shared" si="2286"/>
        <v>0</v>
      </c>
      <c r="DA836" s="54">
        <f t="shared" si="2287"/>
        <v>0</v>
      </c>
      <c r="DB836" s="54">
        <f t="shared" si="2288"/>
        <v>0</v>
      </c>
      <c r="DC836" s="54">
        <f t="shared" si="2289"/>
        <v>0</v>
      </c>
      <c r="DD836" s="54">
        <f t="shared" si="2290"/>
        <v>0</v>
      </c>
      <c r="DE836" s="54">
        <f t="shared" si="2291"/>
        <v>0</v>
      </c>
      <c r="DF836" s="54">
        <f t="shared" si="2292"/>
        <v>0</v>
      </c>
      <c r="DG836" s="54">
        <f t="shared" si="2293"/>
        <v>2</v>
      </c>
      <c r="DH836" s="71">
        <f t="shared" si="2294"/>
        <v>0</v>
      </c>
      <c r="DI836" s="71">
        <f t="shared" si="2295"/>
        <v>0</v>
      </c>
      <c r="DJ836" s="54">
        <f t="shared" si="2296"/>
        <v>0</v>
      </c>
      <c r="DK836" s="54">
        <f t="shared" si="2297"/>
        <v>2</v>
      </c>
      <c r="DL836" s="4">
        <f t="shared" si="2395"/>
        <v>0</v>
      </c>
      <c r="DM836" s="3">
        <f t="shared" si="2298"/>
        <v>0</v>
      </c>
      <c r="DN836" s="3">
        <f t="shared" si="2299"/>
        <v>0</v>
      </c>
      <c r="DO836" s="4" t="e">
        <f t="shared" si="2300"/>
        <v>#DIV/0!</v>
      </c>
      <c r="DP836" s="57"/>
      <c r="DQ836" s="57"/>
      <c r="DR836" s="56">
        <f t="shared" si="2396"/>
        <v>2</v>
      </c>
      <c r="DS836" s="56">
        <f t="shared" si="2397"/>
        <v>0</v>
      </c>
      <c r="DT836" s="38">
        <f t="shared" si="2398"/>
        <v>0</v>
      </c>
      <c r="DU836" s="38">
        <f t="shared" si="2301"/>
        <v>2</v>
      </c>
      <c r="DV836" s="38">
        <f t="shared" si="2399"/>
        <v>0</v>
      </c>
      <c r="DW836" s="39">
        <f t="shared" si="2400"/>
        <v>0</v>
      </c>
      <c r="DX836" s="39">
        <f t="shared" si="2401"/>
        <v>0</v>
      </c>
      <c r="DY836" s="39">
        <f t="shared" si="2402"/>
        <v>0</v>
      </c>
      <c r="DZ836" s="39">
        <f t="shared" si="2403"/>
        <v>0</v>
      </c>
      <c r="EA836" s="39">
        <f t="shared" si="2404"/>
        <v>0</v>
      </c>
      <c r="EB836" s="37" t="e">
        <f t="shared" si="2302"/>
        <v>#DIV/0!</v>
      </c>
      <c r="EC836" s="37" t="e">
        <f t="shared" si="2303"/>
        <v>#DIV/0!</v>
      </c>
      <c r="ED836" s="37" t="e">
        <f t="shared" si="2304"/>
        <v>#DIV/0!</v>
      </c>
      <c r="EE836" s="37" t="e">
        <f t="shared" si="2305"/>
        <v>#DIV/0!</v>
      </c>
      <c r="EF836" s="39" t="e">
        <f t="shared" si="2306"/>
        <v>#DIV/0!</v>
      </c>
      <c r="EG836" s="37" t="e">
        <f t="shared" si="2307"/>
        <v>#DIV/0!</v>
      </c>
      <c r="EH836" s="37" t="e">
        <f t="shared" si="2308"/>
        <v>#DIV/0!</v>
      </c>
      <c r="EI836" s="11" t="b">
        <f t="shared" si="2309"/>
        <v>1</v>
      </c>
      <c r="EJ836" s="11" t="b">
        <f t="shared" si="2310"/>
        <v>0</v>
      </c>
      <c r="EK836" s="39" t="e">
        <f t="shared" si="2311"/>
        <v>#DIV/0!</v>
      </c>
      <c r="EL836" s="39" t="e">
        <f t="shared" si="2312"/>
        <v>#DIV/0!</v>
      </c>
      <c r="EM836" s="39" t="e">
        <f t="shared" si="2313"/>
        <v>#DIV/0!</v>
      </c>
      <c r="EN836" s="39" t="e">
        <f t="shared" si="2314"/>
        <v>#DIV/0!</v>
      </c>
      <c r="EO836" s="39" t="e">
        <f t="shared" si="2315"/>
        <v>#DIV/0!</v>
      </c>
      <c r="EP836" s="39" t="e">
        <f t="shared" si="2316"/>
        <v>#DIV/0!</v>
      </c>
      <c r="EQ836" s="39" t="e">
        <f t="shared" si="2317"/>
        <v>#DIV/0!</v>
      </c>
      <c r="ER836" s="39" t="e">
        <f t="shared" si="2318"/>
        <v>#DIV/0!</v>
      </c>
      <c r="ES836" s="58" t="str">
        <f t="shared" si="2319"/>
        <v>(OH,F,Cl)-dominate amphibole</v>
      </c>
      <c r="ET836" s="58" t="e">
        <f t="shared" si="2320"/>
        <v>#N/A</v>
      </c>
      <c r="EU836" s="56">
        <f t="shared" si="2405"/>
        <v>0</v>
      </c>
      <c r="EV836" s="56">
        <f t="shared" si="2406"/>
        <v>0</v>
      </c>
      <c r="EW836" s="56">
        <f t="shared" si="2407"/>
        <v>0</v>
      </c>
      <c r="EX836" s="56">
        <f t="shared" si="2408"/>
        <v>0</v>
      </c>
      <c r="EY836" s="56">
        <f t="shared" si="2409"/>
        <v>0</v>
      </c>
      <c r="EZ836" s="56">
        <f t="shared" si="2410"/>
        <v>0</v>
      </c>
      <c r="FA836" s="39">
        <f t="shared" si="2411"/>
        <v>0</v>
      </c>
      <c r="FB836" s="39">
        <f t="shared" si="2412"/>
        <v>0</v>
      </c>
      <c r="FC836" s="54">
        <f t="shared" si="2413"/>
        <v>0</v>
      </c>
      <c r="FD836" s="54">
        <f t="shared" si="2414"/>
        <v>0</v>
      </c>
      <c r="FE836" s="39">
        <f t="shared" si="2415"/>
        <v>0</v>
      </c>
      <c r="FF836" s="54">
        <f t="shared" si="2416"/>
        <v>0</v>
      </c>
      <c r="FG836" s="39">
        <f t="shared" si="2417"/>
        <v>0</v>
      </c>
      <c r="FH836" s="39">
        <f t="shared" si="2321"/>
        <v>0</v>
      </c>
      <c r="FI836" s="39">
        <f t="shared" si="2322"/>
        <v>0</v>
      </c>
      <c r="FJ836" s="39">
        <f t="shared" si="2323"/>
        <v>0</v>
      </c>
      <c r="FK836" s="39" t="e">
        <f t="shared" si="2324"/>
        <v>#DIV/0!</v>
      </c>
      <c r="FL836" s="39" t="e">
        <f t="shared" si="2325"/>
        <v>#DIV/0!</v>
      </c>
      <c r="FM836" s="39" t="e">
        <f t="shared" si="2326"/>
        <v>#DIV/0!</v>
      </c>
      <c r="FN836" s="39">
        <f t="shared" si="2327"/>
        <v>1</v>
      </c>
      <c r="FO836" s="39">
        <f t="shared" si="2418"/>
        <v>0</v>
      </c>
      <c r="FP836" s="39">
        <f t="shared" si="2419"/>
        <v>0</v>
      </c>
      <c r="FQ836" s="39">
        <f t="shared" si="2420"/>
        <v>0</v>
      </c>
      <c r="FR836" s="39">
        <f t="shared" si="2328"/>
        <v>0</v>
      </c>
      <c r="FS836" s="39">
        <f t="shared" si="2329"/>
        <v>0</v>
      </c>
      <c r="FU836" s="39" t="e">
        <f t="shared" si="2330"/>
        <v>#DIV/0!</v>
      </c>
      <c r="FV836" s="39" t="e">
        <f t="shared" si="2331"/>
        <v>#DIV/0!</v>
      </c>
      <c r="FW836" s="39" t="e">
        <f t="shared" si="2332"/>
        <v>#DIV/0!</v>
      </c>
      <c r="FY836" s="39" t="e">
        <f t="shared" si="2333"/>
        <v>#DIV/0!</v>
      </c>
      <c r="FZ836" s="39" t="e">
        <f t="shared" si="2334"/>
        <v>#DIV/0!</v>
      </c>
      <c r="GA836" s="39" t="e">
        <f t="shared" si="2335"/>
        <v>#DIV/0!</v>
      </c>
      <c r="GB836" s="39" t="e">
        <f t="shared" si="2336"/>
        <v>#DIV/0!</v>
      </c>
      <c r="GC836" s="39" t="e">
        <f t="shared" si="2337"/>
        <v>#DIV/0!</v>
      </c>
      <c r="GD836" s="39" t="e">
        <f t="shared" si="2338"/>
        <v>#DIV/0!</v>
      </c>
      <c r="GE836" s="39" t="e">
        <f t="shared" si="2339"/>
        <v>#DIV/0!</v>
      </c>
      <c r="GF836" s="39" t="e">
        <f t="shared" si="2340"/>
        <v>#DIV/0!</v>
      </c>
      <c r="GG836" s="39" t="e">
        <f t="shared" si="2341"/>
        <v>#DIV/0!</v>
      </c>
      <c r="GH836" s="39" t="e">
        <f t="shared" si="2342"/>
        <v>#DIV/0!</v>
      </c>
      <c r="GI836" s="39"/>
      <c r="GJ836" s="39" t="e">
        <f t="shared" si="2343"/>
        <v>#DIV/0!</v>
      </c>
      <c r="GK836" s="39" t="e">
        <f t="shared" si="2344"/>
        <v>#DIV/0!</v>
      </c>
      <c r="GL836" s="39" t="e">
        <f t="shared" si="2345"/>
        <v>#DIV/0!</v>
      </c>
      <c r="GM836" s="39" t="e">
        <f t="shared" si="2346"/>
        <v>#DIV/0!</v>
      </c>
      <c r="GN836" s="39" t="e">
        <f t="shared" si="2347"/>
        <v>#DIV/0!</v>
      </c>
      <c r="GO836" s="57"/>
      <c r="GP836" s="57" t="e">
        <f t="shared" si="2348"/>
        <v>#DIV/0!</v>
      </c>
      <c r="GQ836" s="59" t="e">
        <f t="shared" si="2349"/>
        <v>#DIV/0!</v>
      </c>
      <c r="GR836" s="41" t="e">
        <f t="shared" si="2350"/>
        <v>#DIV/0!</v>
      </c>
      <c r="GS836" s="57" t="e">
        <f t="shared" si="2351"/>
        <v>#DIV/0!</v>
      </c>
      <c r="GT836" s="57" t="e">
        <f t="shared" si="2352"/>
        <v>#DIV/0!</v>
      </c>
      <c r="GU836" s="57" t="e">
        <f t="shared" si="2353"/>
        <v>#DIV/0!</v>
      </c>
      <c r="GV836" s="57"/>
      <c r="GW836" s="42" t="e">
        <f t="shared" si="2354"/>
        <v>#DIV/0!</v>
      </c>
      <c r="GX836" s="42" t="e">
        <f t="shared" si="2355"/>
        <v>#DIV/0!</v>
      </c>
      <c r="GY836" s="42" t="e">
        <f t="shared" si="2356"/>
        <v>#DIV/0!</v>
      </c>
      <c r="GZ836" s="57"/>
      <c r="HA836" s="2" t="e">
        <f t="shared" si="2357"/>
        <v>#DIV/0!</v>
      </c>
      <c r="HB836" s="2" t="e">
        <f t="shared" si="2358"/>
        <v>#DIV/0!</v>
      </c>
      <c r="HC836" s="2" t="e">
        <f t="shared" si="2359"/>
        <v>#DIV/0!</v>
      </c>
      <c r="HD836" s="2" t="e">
        <f t="shared" si="2360"/>
        <v>#DIV/0!</v>
      </c>
      <c r="HE836" s="2" t="e">
        <f t="shared" si="2361"/>
        <v>#DIV/0!</v>
      </c>
      <c r="HF836" s="2" t="e">
        <f t="shared" si="2362"/>
        <v>#DIV/0!</v>
      </c>
      <c r="HG836" s="2" t="e">
        <f t="shared" si="2363"/>
        <v>#DIV/0!</v>
      </c>
      <c r="HH836" s="2" t="e">
        <f t="shared" si="2364"/>
        <v>#DIV/0!</v>
      </c>
      <c r="HI836" s="2" t="e">
        <f t="shared" si="2365"/>
        <v>#DIV/0!</v>
      </c>
      <c r="HJ836" s="11" t="e">
        <f t="shared" si="2366"/>
        <v>#DIV/0!</v>
      </c>
      <c r="HK836" s="60" t="e">
        <f t="shared" si="2367"/>
        <v>#DIV/0!</v>
      </c>
      <c r="HL836" s="57"/>
      <c r="HM836" s="57" t="e">
        <f t="shared" si="2368"/>
        <v>#DIV/0!</v>
      </c>
      <c r="HN836" s="57" t="e">
        <f t="shared" si="2369"/>
        <v>#DIV/0!</v>
      </c>
      <c r="HO836" s="57" t="e">
        <f t="shared" si="2370"/>
        <v>#DIV/0!</v>
      </c>
      <c r="HP836" s="57" t="e">
        <f t="shared" si="2371"/>
        <v>#DIV/0!</v>
      </c>
      <c r="HQ836" s="57" t="e">
        <f t="shared" si="2372"/>
        <v>#DIV/0!</v>
      </c>
      <c r="HR836" s="57"/>
      <c r="HS836" s="57" t="e">
        <f t="shared" si="2373"/>
        <v>#DIV/0!</v>
      </c>
      <c r="HT836" s="57" t="e">
        <f t="shared" si="2374"/>
        <v>#DIV/0!</v>
      </c>
      <c r="HU836" s="57" t="e">
        <f t="shared" si="2375"/>
        <v>#DIV/0!</v>
      </c>
      <c r="HV836" s="57" t="e">
        <f t="shared" si="2376"/>
        <v>#DIV/0!</v>
      </c>
      <c r="HW836" s="57" t="e">
        <f t="shared" si="2377"/>
        <v>#DIV/0!</v>
      </c>
      <c r="HX836" s="57"/>
      <c r="HY836" s="57" t="e">
        <f t="shared" si="2378"/>
        <v>#DIV/0!</v>
      </c>
      <c r="HZ836" s="57" t="e">
        <f t="shared" si="2379"/>
        <v>#DIV/0!</v>
      </c>
      <c r="IA836" s="57"/>
      <c r="IB836" s="61">
        <f t="shared" si="2380"/>
        <v>0</v>
      </c>
      <c r="IC836" s="57" t="str">
        <f t="shared" si="2381"/>
        <v/>
      </c>
      <c r="ID836" s="42"/>
      <c r="IE836" s="2" t="str">
        <f t="shared" si="2382"/>
        <v/>
      </c>
      <c r="IF836" s="60" t="e">
        <f t="shared" si="2383"/>
        <v>#DIV/0!</v>
      </c>
      <c r="IG836" s="60" t="str">
        <f t="shared" si="2384"/>
        <v/>
      </c>
      <c r="IH836" s="60" t="str">
        <f t="shared" si="2385"/>
        <v>zinco-</v>
      </c>
      <c r="II836" s="60" t="str">
        <f t="shared" si="2386"/>
        <v>mangano-</v>
      </c>
      <c r="IJ836" s="60" t="e">
        <f t="shared" si="2387"/>
        <v>#DIV/0!</v>
      </c>
      <c r="IK836" s="60" t="e">
        <f t="shared" si="2388"/>
        <v>#DIV/0!</v>
      </c>
      <c r="IL836" s="60" t="e">
        <f t="shared" si="2389"/>
        <v>#DIV/0!</v>
      </c>
      <c r="IM836" s="60" t="e">
        <f t="shared" si="2390"/>
        <v>#DIV/0!</v>
      </c>
      <c r="IN836" s="60" t="str">
        <f t="shared" si="2391"/>
        <v/>
      </c>
      <c r="IO836" s="60" t="str">
        <f t="shared" si="2392"/>
        <v/>
      </c>
      <c r="IP836" s="57"/>
      <c r="IQ836" s="57" t="str">
        <f t="shared" si="2393"/>
        <v>ERROR!!</v>
      </c>
    </row>
    <row r="837" spans="24:251">
      <c r="X837" s="29">
        <f t="shared" si="2249"/>
        <v>0</v>
      </c>
      <c r="Y837" s="29">
        <f t="shared" si="2250"/>
        <v>0</v>
      </c>
      <c r="Z837" s="29" t="e">
        <f t="shared" si="2251"/>
        <v>#DIV/0!</v>
      </c>
      <c r="AA837" s="29" t="e">
        <f t="shared" si="2252"/>
        <v>#DIV/0!</v>
      </c>
      <c r="AB837" s="29" t="e">
        <f t="shared" si="2253"/>
        <v>#DIV/0!</v>
      </c>
      <c r="AC837" s="29" t="e">
        <f t="shared" si="2254"/>
        <v>#DIV/0!</v>
      </c>
      <c r="AF837" s="23">
        <v>60.084299999999999</v>
      </c>
      <c r="AG837" s="23">
        <v>79.878799999999998</v>
      </c>
      <c r="AH837" s="23">
        <v>101.96120000000001</v>
      </c>
      <c r="AI837" s="23">
        <v>151.99039999999999</v>
      </c>
      <c r="AJ837" s="23">
        <v>159.69</v>
      </c>
      <c r="AK837" s="23">
        <v>71.846400000000003</v>
      </c>
      <c r="AL837" s="23">
        <v>70.9375</v>
      </c>
      <c r="AM837" s="23">
        <v>40.304400000000001</v>
      </c>
      <c r="AN837" s="23">
        <v>56.077399999999997</v>
      </c>
      <c r="AO837" s="23">
        <v>61.978999999999999</v>
      </c>
      <c r="AP837" s="23">
        <v>94.195999999999998</v>
      </c>
      <c r="AQ837" s="23">
        <v>18.998000000000001</v>
      </c>
      <c r="AR837" s="23">
        <v>35.450000000000003</v>
      </c>
      <c r="AS837" s="23">
        <v>29.88</v>
      </c>
      <c r="AT837" s="23">
        <v>74.691999999999993</v>
      </c>
      <c r="AU837" s="23">
        <v>81.39</v>
      </c>
      <c r="AX837" s="54">
        <f t="shared" si="2255"/>
        <v>0</v>
      </c>
      <c r="AY837" s="54">
        <f t="shared" si="2256"/>
        <v>0</v>
      </c>
      <c r="AZ837" s="54">
        <f t="shared" si="2257"/>
        <v>0</v>
      </c>
      <c r="BA837" s="54">
        <f t="shared" si="2258"/>
        <v>0</v>
      </c>
      <c r="BB837" s="54">
        <f t="shared" si="2259"/>
        <v>0</v>
      </c>
      <c r="BC837" s="54">
        <f t="shared" si="2260"/>
        <v>0</v>
      </c>
      <c r="BD837" s="54">
        <f t="shared" si="2261"/>
        <v>0</v>
      </c>
      <c r="BE837" s="54">
        <f t="shared" si="2262"/>
        <v>0</v>
      </c>
      <c r="BF837" s="54">
        <f t="shared" si="2263"/>
        <v>0</v>
      </c>
      <c r="BG837" s="54">
        <f t="shared" si="2264"/>
        <v>0</v>
      </c>
      <c r="BH837" s="54">
        <f t="shared" si="2265"/>
        <v>0</v>
      </c>
      <c r="BI837" s="54">
        <f t="shared" si="2266"/>
        <v>0</v>
      </c>
      <c r="BJ837" s="54">
        <f t="shared" si="2267"/>
        <v>0</v>
      </c>
      <c r="BK837" s="54">
        <f t="shared" si="2268"/>
        <v>0</v>
      </c>
      <c r="BL837" s="54">
        <f t="shared" si="2269"/>
        <v>0</v>
      </c>
      <c r="BM837" s="42"/>
      <c r="BO837" s="54">
        <f>'Norm-coeff'!$C$2+$AX837*'Norm-coeff'!$D$2+$AY837*'Norm-coeff'!$E$2+$AZ837*'Norm-coeff'!$F$2+$BA837*'Norm-coeff'!$G$2+$BB837*'Norm-coeff'!$H$2+$BC837*'Norm-coeff'!$I$2+$BD837*'Norm-coeff'!$J$2+$BE837*'Norm-coeff'!$K$2+$BF837*'Norm-coeff'!$L$2+$BG837*'Norm-coeff'!$M$2+$BH837*'Norm-coeff'!$N$2+$BI837*'Norm-coeff'!$O$2</f>
        <v>5.4045421474420303</v>
      </c>
      <c r="BP837" s="54">
        <f>'Norm-coeff'!$C$3+$AX837*'Norm-coeff'!$D$3+$AY837*'Norm-coeff'!$E$3+$AZ837*'Norm-coeff'!$F$3+$BA837*'Norm-coeff'!$G$3+$BB837*'Norm-coeff'!$H$3+$BC837*'Norm-coeff'!$I$3+$BD837*'Norm-coeff'!$J$3+$BE837*'Norm-coeff'!$K$3+$BF837*'Norm-coeff'!$L$3+$BG837*'Norm-coeff'!$M$3+$BH837*'Norm-coeff'!$N$3+$BI837*'Norm-coeff'!$O$3</f>
        <v>3.15319116612705</v>
      </c>
      <c r="BQ837" s="54">
        <f>'Norm-coeff'!$C$4+$AX837*'Norm-coeff'!$D$4+$AY837*'Norm-coeff'!$E$4+$AZ837*'Norm-coeff'!$F$4+$BA837*'Norm-coeff'!$G$4+$BB837*'Norm-coeff'!$H$4+$BC837*'Norm-coeff'!$I$4+$BD837*'Norm-coeff'!$J$4+$BE837*'Norm-coeff'!$K$4+$BF837*'Norm-coeff'!$L$4+$BG837*'Norm-coeff'!$M$4+$BH837*'Norm-coeff'!$N$4+$BI837*'Norm-coeff'!$O$4</f>
        <v>1.42115649462768</v>
      </c>
      <c r="BR837" s="54">
        <f>'Norm-coeff'!$C$5+$AX837*'Norm-coeff'!$D$5+$AY837*'Norm-coeff'!$E$5+$AZ837*'Norm-coeff'!$F$5+$BA837*'Norm-coeff'!$G$5+$BB837*'Norm-coeff'!$H$5+$BC837*'Norm-coeff'!$I$5+$BD837*'Norm-coeff'!$J$5+$BE837*'Norm-coeff'!$K$5+$BF837*'Norm-coeff'!$L$5+$BG837*'Norm-coeff'!$M$5+$BH837*'Norm-coeff'!$N$5+$BI837*'Norm-coeff'!$O$5</f>
        <v>1.0553329241296201</v>
      </c>
      <c r="BS837" s="54">
        <f>'Norm-coeff'!$C$6+$AX837*'Norm-coeff'!$D$6+$AY837*'Norm-coeff'!$E$6+$AZ837*'Norm-coeff'!$F$6+$BA837*'Norm-coeff'!$G$6+$BB837*'Norm-coeff'!$H$6+$BC837*'Norm-coeff'!$I$6+$BD837*'Norm-coeff'!$J$6+$BE837*'Norm-coeff'!$K$6+$BF837*'Norm-coeff'!$L$6+$BG837*'Norm-coeff'!$M$6+$BH837*'Norm-coeff'!$N$6+$BI837*'Norm-coeff'!$O$6</f>
        <v>-1.48700885495103E-2</v>
      </c>
      <c r="BT837" s="54">
        <f>'Norm-coeff'!$C$7+$AX837*'Norm-coeff'!$D$7+$AY837*'Norm-coeff'!$E$7+$AZ837*'Norm-coeff'!$F$7+$BA837*'Norm-coeff'!$G$7+$BB837*'Norm-coeff'!$H$7+$BC837*'Norm-coeff'!$I$7+$BD837*'Norm-coeff'!$J$7+$BE837*'Norm-coeff'!$K$7+$BF837*'Norm-coeff'!$L$7+$BG837*'Norm-coeff'!$M$7+$BH837*'Norm-coeff'!$N$7+$BI837*'Norm-coeff'!$O$7</f>
        <v>2.0907583608832998</v>
      </c>
      <c r="BU837" s="54">
        <f>'Norm-coeff'!$C$8+$AX837*'Norm-coeff'!$D$8+$AY837*'Norm-coeff'!$E$8+$AZ837*'Norm-coeff'!$F$8+$BA837*'Norm-coeff'!$G$8+$BB837*'Norm-coeff'!$H$8+$BC837*'Norm-coeff'!$I$8+$BD837*'Norm-coeff'!$J$8+$BE837*'Norm-coeff'!$K$8+$BF837*'Norm-coeff'!$L$8+$BG837*'Norm-coeff'!$M$8+$BH837*'Norm-coeff'!$N$8+$BI837*'Norm-coeff'!$O$8</f>
        <v>0.65894159836244504</v>
      </c>
      <c r="BV837" s="54">
        <f>'Norm-coeff'!$C$9+$AX837*'Norm-coeff'!$D$9+$AY837*'Norm-coeff'!$E$9+$AZ837*'Norm-coeff'!$F$9+$BA837*'Norm-coeff'!$G$9+$BB837*'Norm-coeff'!$H$9+$BC837*'Norm-coeff'!$I$9+$BD837*'Norm-coeff'!$J$9+$BE837*'Norm-coeff'!$K$9+$BF837*'Norm-coeff'!$L$9+$BG837*'Norm-coeff'!$M$9+$BH837*'Norm-coeff'!$N$9+$BI837*'Norm-coeff'!$O$9</f>
        <v>1.48961085014701</v>
      </c>
      <c r="BW837" s="54">
        <f>'Norm-coeff'!$C$10+$AX837*'Norm-coeff'!$D$10+$AY837*'Norm-coeff'!$E$10+$AZ837*'Norm-coeff'!$F$10+$BA837*'Norm-coeff'!$G$10+$BB837*'Norm-coeff'!$H$10+$BC837*'Norm-coeff'!$I$10+$BD837*'Norm-coeff'!$J$10+$BE837*'Norm-coeff'!$K$10+$BF837*'Norm-coeff'!$L$10+$BG837*'Norm-coeff'!$M$10+$BH837*'Norm-coeff'!$N$10+$BI837*'Norm-coeff'!$O$10</f>
        <v>1.42058735749591</v>
      </c>
      <c r="BX837" s="54">
        <f>'Norm-coeff'!$C$11+$AX837*'Norm-coeff'!$D$11+$AY837*'Norm-coeff'!$E$11+$AZ837*'Norm-coeff'!$F$11+$BA837*'Norm-coeff'!$G$11+$BB837*'Norm-coeff'!$H$11+$BC837*'Norm-coeff'!$I$11+$BD837*'Norm-coeff'!$J$11+$BE837*'Norm-coeff'!$K$11+$BF837*'Norm-coeff'!$L$11+$BG837*'Norm-coeff'!$M$11+$BH837*'Norm-coeff'!$N$11+$BI837*'Norm-coeff'!$O$11</f>
        <v>0.221233014421479</v>
      </c>
      <c r="BY837" s="54">
        <f>'Norm-coeff'!$C$12+$AX837*'Norm-coeff'!$D$12+$AY837*'Norm-coeff'!$E$12+$AZ837*'Norm-coeff'!$F$12+$BA837*'Norm-coeff'!$G$12+$BB837*'Norm-coeff'!$H$12+$BC837*'Norm-coeff'!$I$12+$BD837*'Norm-coeff'!$J$12+$BE837*'Norm-coeff'!$K$12+$BF837*'Norm-coeff'!$L$12+$BG837*'Norm-coeff'!$M$12+$BH837*'Norm-coeff'!$N$12+$BI837*'Norm-coeff'!$O$12</f>
        <v>0.283527502056037</v>
      </c>
      <c r="BZ837" s="54">
        <f>'Norm-coeff'!$C$13+$AX837*'Norm-coeff'!$D$13+$AY837*'Norm-coeff'!$E$13+$AZ837*'Norm-coeff'!$F$13+$BA837*'Norm-coeff'!$G$13+$BB837*'Norm-coeff'!$H$13+$BC837*'Norm-coeff'!$I$13+$BD837*'Norm-coeff'!$J$13+$BE837*'Norm-coeff'!$K$13+$BF837*'Norm-coeff'!$L$13+$BG837*'Norm-coeff'!$M$13+$BH837*'Norm-coeff'!$N$13+$BI837*'Norm-coeff'!$O$13</f>
        <v>-4.1864930554451202E-2</v>
      </c>
      <c r="CA837" s="54">
        <f>'Norm-coeff'!$C$14+$AX837*'Norm-coeff'!$D$14+$AY837*'Norm-coeff'!$E$14+$AZ837*'Norm-coeff'!$F$14+$BA837*'Norm-coeff'!$G$14+$BB837*'Norm-coeff'!$H$14+$BC837*'Norm-coeff'!$I$14+$BD837*'Norm-coeff'!$J$14+$BE837*'Norm-coeff'!$K$14+$BF837*'Norm-coeff'!$L$14+$BG837*'Norm-coeff'!$M$14+$BH837*'Norm-coeff'!$N$14+$BI837*'Norm-coeff'!$O$14</f>
        <v>4.2526983164477103</v>
      </c>
      <c r="CC837" s="54">
        <f t="shared" si="2394"/>
        <v>0</v>
      </c>
      <c r="CG837" s="54">
        <f t="shared" si="2270"/>
        <v>0</v>
      </c>
      <c r="CH837" s="54">
        <f t="shared" si="2421"/>
        <v>0</v>
      </c>
      <c r="CI837" s="54">
        <f t="shared" si="2271"/>
        <v>0</v>
      </c>
      <c r="CJ837" s="56">
        <f t="shared" si="2272"/>
        <v>0</v>
      </c>
      <c r="CK837" s="54">
        <f t="shared" si="2273"/>
        <v>0</v>
      </c>
      <c r="CL837" s="54">
        <f t="shared" si="2274"/>
        <v>0</v>
      </c>
      <c r="CM837" s="54">
        <f t="shared" si="2275"/>
        <v>0</v>
      </c>
      <c r="CN837" s="54">
        <f t="shared" si="2276"/>
        <v>0</v>
      </c>
      <c r="CO837" s="54">
        <f t="shared" si="2277"/>
        <v>0</v>
      </c>
      <c r="CP837" s="54">
        <f t="shared" si="2278"/>
        <v>0</v>
      </c>
      <c r="CQ837" s="54">
        <f t="shared" si="2279"/>
        <v>0</v>
      </c>
      <c r="CR837" s="54">
        <f t="shared" si="2280"/>
        <v>0</v>
      </c>
      <c r="CS837" s="54">
        <f t="shared" si="2281"/>
        <v>0</v>
      </c>
      <c r="CU837" s="54">
        <f t="shared" si="2282"/>
        <v>0</v>
      </c>
      <c r="CV837" s="54">
        <f t="shared" si="2283"/>
        <v>0</v>
      </c>
      <c r="CW837" s="54">
        <f t="shared" si="2284"/>
        <v>0</v>
      </c>
      <c r="CX837" s="54">
        <f t="shared" si="2285"/>
        <v>0</v>
      </c>
      <c r="CZ837" s="54">
        <f t="shared" si="2286"/>
        <v>0</v>
      </c>
      <c r="DA837" s="54">
        <f t="shared" si="2287"/>
        <v>0</v>
      </c>
      <c r="DB837" s="54">
        <f t="shared" si="2288"/>
        <v>0</v>
      </c>
      <c r="DC837" s="54">
        <f t="shared" si="2289"/>
        <v>0</v>
      </c>
      <c r="DD837" s="54">
        <f t="shared" si="2290"/>
        <v>0</v>
      </c>
      <c r="DE837" s="54">
        <f t="shared" si="2291"/>
        <v>0</v>
      </c>
      <c r="DF837" s="54">
        <f t="shared" si="2292"/>
        <v>0</v>
      </c>
      <c r="DG837" s="54">
        <f t="shared" si="2293"/>
        <v>2</v>
      </c>
      <c r="DH837" s="71">
        <f t="shared" si="2294"/>
        <v>0</v>
      </c>
      <c r="DI837" s="71">
        <f t="shared" si="2295"/>
        <v>0</v>
      </c>
      <c r="DJ837" s="54">
        <f t="shared" si="2296"/>
        <v>0</v>
      </c>
      <c r="DK837" s="54">
        <f t="shared" si="2297"/>
        <v>2</v>
      </c>
      <c r="DL837" s="4">
        <f t="shared" si="2395"/>
        <v>0</v>
      </c>
      <c r="DM837" s="3">
        <f t="shared" si="2298"/>
        <v>0</v>
      </c>
      <c r="DN837" s="3">
        <f t="shared" si="2299"/>
        <v>0</v>
      </c>
      <c r="DO837" s="4" t="e">
        <f t="shared" si="2300"/>
        <v>#DIV/0!</v>
      </c>
      <c r="DP837" s="57"/>
      <c r="DQ837" s="57"/>
      <c r="DR837" s="56">
        <f t="shared" si="2396"/>
        <v>2</v>
      </c>
      <c r="DS837" s="56">
        <f t="shared" si="2397"/>
        <v>0</v>
      </c>
      <c r="DT837" s="38">
        <f t="shared" si="2398"/>
        <v>0</v>
      </c>
      <c r="DU837" s="38">
        <f t="shared" si="2301"/>
        <v>2</v>
      </c>
      <c r="DV837" s="38">
        <f t="shared" si="2399"/>
        <v>0</v>
      </c>
      <c r="DW837" s="39">
        <f t="shared" si="2400"/>
        <v>0</v>
      </c>
      <c r="DX837" s="39">
        <f t="shared" si="2401"/>
        <v>0</v>
      </c>
      <c r="DY837" s="39">
        <f t="shared" si="2402"/>
        <v>0</v>
      </c>
      <c r="DZ837" s="39">
        <f t="shared" si="2403"/>
        <v>0</v>
      </c>
      <c r="EA837" s="39">
        <f t="shared" si="2404"/>
        <v>0</v>
      </c>
      <c r="EB837" s="37" t="e">
        <f t="shared" si="2302"/>
        <v>#DIV/0!</v>
      </c>
      <c r="EC837" s="37" t="e">
        <f t="shared" si="2303"/>
        <v>#DIV/0!</v>
      </c>
      <c r="ED837" s="37" t="e">
        <f t="shared" si="2304"/>
        <v>#DIV/0!</v>
      </c>
      <c r="EE837" s="37" t="e">
        <f t="shared" si="2305"/>
        <v>#DIV/0!</v>
      </c>
      <c r="EF837" s="39" t="e">
        <f t="shared" si="2306"/>
        <v>#DIV/0!</v>
      </c>
      <c r="EG837" s="37" t="e">
        <f t="shared" si="2307"/>
        <v>#DIV/0!</v>
      </c>
      <c r="EH837" s="37" t="e">
        <f t="shared" si="2308"/>
        <v>#DIV/0!</v>
      </c>
      <c r="EI837" s="11" t="b">
        <f t="shared" si="2309"/>
        <v>1</v>
      </c>
      <c r="EJ837" s="11" t="b">
        <f t="shared" si="2310"/>
        <v>0</v>
      </c>
      <c r="EK837" s="39" t="e">
        <f t="shared" si="2311"/>
        <v>#DIV/0!</v>
      </c>
      <c r="EL837" s="39" t="e">
        <f t="shared" si="2312"/>
        <v>#DIV/0!</v>
      </c>
      <c r="EM837" s="39" t="e">
        <f t="shared" si="2313"/>
        <v>#DIV/0!</v>
      </c>
      <c r="EN837" s="39" t="e">
        <f t="shared" si="2314"/>
        <v>#DIV/0!</v>
      </c>
      <c r="EO837" s="39" t="e">
        <f t="shared" si="2315"/>
        <v>#DIV/0!</v>
      </c>
      <c r="EP837" s="39" t="e">
        <f t="shared" si="2316"/>
        <v>#DIV/0!</v>
      </c>
      <c r="EQ837" s="39" t="e">
        <f t="shared" si="2317"/>
        <v>#DIV/0!</v>
      </c>
      <c r="ER837" s="39" t="e">
        <f t="shared" si="2318"/>
        <v>#DIV/0!</v>
      </c>
      <c r="ES837" s="58" t="str">
        <f t="shared" si="2319"/>
        <v>(OH,F,Cl)-dominate amphibole</v>
      </c>
      <c r="ET837" s="58" t="e">
        <f t="shared" si="2320"/>
        <v>#N/A</v>
      </c>
      <c r="EU837" s="56">
        <f t="shared" si="2405"/>
        <v>0</v>
      </c>
      <c r="EV837" s="56">
        <f t="shared" si="2406"/>
        <v>0</v>
      </c>
      <c r="EW837" s="56">
        <f t="shared" si="2407"/>
        <v>0</v>
      </c>
      <c r="EX837" s="56">
        <f t="shared" si="2408"/>
        <v>0</v>
      </c>
      <c r="EY837" s="56">
        <f t="shared" si="2409"/>
        <v>0</v>
      </c>
      <c r="EZ837" s="56">
        <f t="shared" si="2410"/>
        <v>0</v>
      </c>
      <c r="FA837" s="39">
        <f t="shared" si="2411"/>
        <v>0</v>
      </c>
      <c r="FB837" s="39">
        <f t="shared" si="2412"/>
        <v>0</v>
      </c>
      <c r="FC837" s="54">
        <f t="shared" si="2413"/>
        <v>0</v>
      </c>
      <c r="FD837" s="54">
        <f t="shared" si="2414"/>
        <v>0</v>
      </c>
      <c r="FE837" s="39">
        <f t="shared" si="2415"/>
        <v>0</v>
      </c>
      <c r="FF837" s="54">
        <f t="shared" si="2416"/>
        <v>0</v>
      </c>
      <c r="FG837" s="39">
        <f t="shared" si="2417"/>
        <v>0</v>
      </c>
      <c r="FH837" s="39">
        <f t="shared" si="2321"/>
        <v>0</v>
      </c>
      <c r="FI837" s="39">
        <f t="shared" si="2322"/>
        <v>0</v>
      </c>
      <c r="FJ837" s="39">
        <f t="shared" si="2323"/>
        <v>0</v>
      </c>
      <c r="FK837" s="39" t="e">
        <f t="shared" si="2324"/>
        <v>#DIV/0!</v>
      </c>
      <c r="FL837" s="39" t="e">
        <f t="shared" si="2325"/>
        <v>#DIV/0!</v>
      </c>
      <c r="FM837" s="39" t="e">
        <f t="shared" si="2326"/>
        <v>#DIV/0!</v>
      </c>
      <c r="FN837" s="39">
        <f t="shared" si="2327"/>
        <v>1</v>
      </c>
      <c r="FO837" s="39">
        <f t="shared" si="2418"/>
        <v>0</v>
      </c>
      <c r="FP837" s="39">
        <f t="shared" si="2419"/>
        <v>0</v>
      </c>
      <c r="FQ837" s="39">
        <f t="shared" si="2420"/>
        <v>0</v>
      </c>
      <c r="FR837" s="39">
        <f t="shared" si="2328"/>
        <v>0</v>
      </c>
      <c r="FS837" s="39">
        <f t="shared" si="2329"/>
        <v>0</v>
      </c>
      <c r="FU837" s="39" t="e">
        <f t="shared" si="2330"/>
        <v>#DIV/0!</v>
      </c>
      <c r="FV837" s="39" t="e">
        <f t="shared" si="2331"/>
        <v>#DIV/0!</v>
      </c>
      <c r="FW837" s="39" t="e">
        <f t="shared" si="2332"/>
        <v>#DIV/0!</v>
      </c>
      <c r="FY837" s="39" t="e">
        <f t="shared" si="2333"/>
        <v>#DIV/0!</v>
      </c>
      <c r="FZ837" s="39" t="e">
        <f t="shared" si="2334"/>
        <v>#DIV/0!</v>
      </c>
      <c r="GA837" s="39" t="e">
        <f t="shared" si="2335"/>
        <v>#DIV/0!</v>
      </c>
      <c r="GB837" s="39" t="e">
        <f t="shared" si="2336"/>
        <v>#DIV/0!</v>
      </c>
      <c r="GC837" s="39" t="e">
        <f t="shared" si="2337"/>
        <v>#DIV/0!</v>
      </c>
      <c r="GD837" s="39" t="e">
        <f t="shared" si="2338"/>
        <v>#DIV/0!</v>
      </c>
      <c r="GE837" s="39" t="e">
        <f t="shared" si="2339"/>
        <v>#DIV/0!</v>
      </c>
      <c r="GF837" s="39" t="e">
        <f t="shared" si="2340"/>
        <v>#DIV/0!</v>
      </c>
      <c r="GG837" s="39" t="e">
        <f t="shared" si="2341"/>
        <v>#DIV/0!</v>
      </c>
      <c r="GH837" s="39" t="e">
        <f t="shared" si="2342"/>
        <v>#DIV/0!</v>
      </c>
      <c r="GI837" s="39"/>
      <c r="GJ837" s="39" t="e">
        <f t="shared" si="2343"/>
        <v>#DIV/0!</v>
      </c>
      <c r="GK837" s="39" t="e">
        <f t="shared" si="2344"/>
        <v>#DIV/0!</v>
      </c>
      <c r="GL837" s="39" t="e">
        <f t="shared" si="2345"/>
        <v>#DIV/0!</v>
      </c>
      <c r="GM837" s="39" t="e">
        <f t="shared" si="2346"/>
        <v>#DIV/0!</v>
      </c>
      <c r="GN837" s="39" t="e">
        <f t="shared" si="2347"/>
        <v>#DIV/0!</v>
      </c>
      <c r="GO837" s="57"/>
      <c r="GP837" s="57" t="e">
        <f t="shared" si="2348"/>
        <v>#DIV/0!</v>
      </c>
      <c r="GQ837" s="59" t="e">
        <f t="shared" si="2349"/>
        <v>#DIV/0!</v>
      </c>
      <c r="GR837" s="41" t="e">
        <f t="shared" si="2350"/>
        <v>#DIV/0!</v>
      </c>
      <c r="GS837" s="57" t="e">
        <f t="shared" si="2351"/>
        <v>#DIV/0!</v>
      </c>
      <c r="GT837" s="57" t="e">
        <f t="shared" si="2352"/>
        <v>#DIV/0!</v>
      </c>
      <c r="GU837" s="57" t="e">
        <f t="shared" si="2353"/>
        <v>#DIV/0!</v>
      </c>
      <c r="GV837" s="57"/>
      <c r="GW837" s="42" t="e">
        <f t="shared" si="2354"/>
        <v>#DIV/0!</v>
      </c>
      <c r="GX837" s="42" t="e">
        <f t="shared" si="2355"/>
        <v>#DIV/0!</v>
      </c>
      <c r="GY837" s="42" t="e">
        <f t="shared" si="2356"/>
        <v>#DIV/0!</v>
      </c>
      <c r="GZ837" s="57"/>
      <c r="HA837" s="2" t="e">
        <f t="shared" si="2357"/>
        <v>#DIV/0!</v>
      </c>
      <c r="HB837" s="2" t="e">
        <f t="shared" si="2358"/>
        <v>#DIV/0!</v>
      </c>
      <c r="HC837" s="2" t="e">
        <f t="shared" si="2359"/>
        <v>#DIV/0!</v>
      </c>
      <c r="HD837" s="2" t="e">
        <f t="shared" si="2360"/>
        <v>#DIV/0!</v>
      </c>
      <c r="HE837" s="2" t="e">
        <f t="shared" si="2361"/>
        <v>#DIV/0!</v>
      </c>
      <c r="HF837" s="2" t="e">
        <f t="shared" si="2362"/>
        <v>#DIV/0!</v>
      </c>
      <c r="HG837" s="2" t="e">
        <f t="shared" si="2363"/>
        <v>#DIV/0!</v>
      </c>
      <c r="HH837" s="2" t="e">
        <f t="shared" si="2364"/>
        <v>#DIV/0!</v>
      </c>
      <c r="HI837" s="2" t="e">
        <f t="shared" si="2365"/>
        <v>#DIV/0!</v>
      </c>
      <c r="HJ837" s="11" t="e">
        <f t="shared" si="2366"/>
        <v>#DIV/0!</v>
      </c>
      <c r="HK837" s="60" t="e">
        <f t="shared" si="2367"/>
        <v>#DIV/0!</v>
      </c>
      <c r="HL837" s="57"/>
      <c r="HM837" s="57" t="e">
        <f t="shared" si="2368"/>
        <v>#DIV/0!</v>
      </c>
      <c r="HN837" s="57" t="e">
        <f t="shared" si="2369"/>
        <v>#DIV/0!</v>
      </c>
      <c r="HO837" s="57" t="e">
        <f t="shared" si="2370"/>
        <v>#DIV/0!</v>
      </c>
      <c r="HP837" s="57" t="e">
        <f t="shared" si="2371"/>
        <v>#DIV/0!</v>
      </c>
      <c r="HQ837" s="57" t="e">
        <f t="shared" si="2372"/>
        <v>#DIV/0!</v>
      </c>
      <c r="HR837" s="57"/>
      <c r="HS837" s="57" t="e">
        <f t="shared" si="2373"/>
        <v>#DIV/0!</v>
      </c>
      <c r="HT837" s="57" t="e">
        <f t="shared" si="2374"/>
        <v>#DIV/0!</v>
      </c>
      <c r="HU837" s="57" t="e">
        <f t="shared" si="2375"/>
        <v>#DIV/0!</v>
      </c>
      <c r="HV837" s="57" t="e">
        <f t="shared" si="2376"/>
        <v>#DIV/0!</v>
      </c>
      <c r="HW837" s="57" t="e">
        <f t="shared" si="2377"/>
        <v>#DIV/0!</v>
      </c>
      <c r="HX837" s="57"/>
      <c r="HY837" s="57" t="e">
        <f t="shared" si="2378"/>
        <v>#DIV/0!</v>
      </c>
      <c r="HZ837" s="57" t="e">
        <f t="shared" si="2379"/>
        <v>#DIV/0!</v>
      </c>
      <c r="IA837" s="57"/>
      <c r="IB837" s="61">
        <f t="shared" si="2380"/>
        <v>0</v>
      </c>
      <c r="IC837" s="57" t="str">
        <f t="shared" si="2381"/>
        <v/>
      </c>
      <c r="ID837" s="42"/>
      <c r="IE837" s="2" t="str">
        <f t="shared" si="2382"/>
        <v/>
      </c>
      <c r="IF837" s="60" t="e">
        <f t="shared" si="2383"/>
        <v>#DIV/0!</v>
      </c>
      <c r="IG837" s="60" t="str">
        <f t="shared" si="2384"/>
        <v/>
      </c>
      <c r="IH837" s="60" t="str">
        <f t="shared" si="2385"/>
        <v>zinco-</v>
      </c>
      <c r="II837" s="60" t="str">
        <f t="shared" si="2386"/>
        <v>mangano-</v>
      </c>
      <c r="IJ837" s="60" t="e">
        <f t="shared" si="2387"/>
        <v>#DIV/0!</v>
      </c>
      <c r="IK837" s="60" t="e">
        <f t="shared" si="2388"/>
        <v>#DIV/0!</v>
      </c>
      <c r="IL837" s="60" t="e">
        <f t="shared" si="2389"/>
        <v>#DIV/0!</v>
      </c>
      <c r="IM837" s="60" t="e">
        <f t="shared" si="2390"/>
        <v>#DIV/0!</v>
      </c>
      <c r="IN837" s="60" t="str">
        <f t="shared" si="2391"/>
        <v/>
      </c>
      <c r="IO837" s="60" t="str">
        <f t="shared" si="2392"/>
        <v/>
      </c>
      <c r="IP837" s="57"/>
      <c r="IQ837" s="57" t="str">
        <f t="shared" si="2393"/>
        <v>ERROR!!</v>
      </c>
    </row>
    <row r="838" spans="24:251">
      <c r="X838" s="29">
        <f t="shared" si="2249"/>
        <v>0</v>
      </c>
      <c r="Y838" s="29">
        <f t="shared" si="2250"/>
        <v>0</v>
      </c>
      <c r="Z838" s="29" t="e">
        <f t="shared" si="2251"/>
        <v>#DIV/0!</v>
      </c>
      <c r="AA838" s="29" t="e">
        <f t="shared" si="2252"/>
        <v>#DIV/0!</v>
      </c>
      <c r="AB838" s="29" t="e">
        <f t="shared" si="2253"/>
        <v>#DIV/0!</v>
      </c>
      <c r="AC838" s="29" t="e">
        <f t="shared" si="2254"/>
        <v>#DIV/0!</v>
      </c>
      <c r="AF838" s="23">
        <v>60.084299999999999</v>
      </c>
      <c r="AG838" s="23">
        <v>79.878799999999998</v>
      </c>
      <c r="AH838" s="23">
        <v>101.96120000000001</v>
      </c>
      <c r="AI838" s="23">
        <v>151.99039999999999</v>
      </c>
      <c r="AJ838" s="23">
        <v>159.69</v>
      </c>
      <c r="AK838" s="23">
        <v>71.846400000000003</v>
      </c>
      <c r="AL838" s="23">
        <v>70.9375</v>
      </c>
      <c r="AM838" s="23">
        <v>40.304400000000001</v>
      </c>
      <c r="AN838" s="23">
        <v>56.077399999999997</v>
      </c>
      <c r="AO838" s="23">
        <v>61.978999999999999</v>
      </c>
      <c r="AP838" s="23">
        <v>94.195999999999998</v>
      </c>
      <c r="AQ838" s="23">
        <v>18.998000000000001</v>
      </c>
      <c r="AR838" s="23">
        <v>35.450000000000003</v>
      </c>
      <c r="AS838" s="23">
        <v>29.88</v>
      </c>
      <c r="AT838" s="23">
        <v>74.691999999999993</v>
      </c>
      <c r="AU838" s="23">
        <v>81.39</v>
      </c>
      <c r="AX838" s="54">
        <f t="shared" ref="AX838:AX901" si="2422">G838/AF838</f>
        <v>0</v>
      </c>
      <c r="AY838" s="54">
        <f t="shared" ref="AY838:AY901" si="2423">H838/AG838</f>
        <v>0</v>
      </c>
      <c r="AZ838" s="54">
        <f t="shared" ref="AZ838:AZ901" si="2424">I838/AH838*2</f>
        <v>0</v>
      </c>
      <c r="BA838" s="54">
        <f t="shared" ref="BA838:BA901" si="2425">J838/AI838*2</f>
        <v>0</v>
      </c>
      <c r="BB838" s="54">
        <f t="shared" ref="BB838:BB901" si="2426">M838/AK838</f>
        <v>0</v>
      </c>
      <c r="BC838" s="54">
        <f t="shared" ref="BC838:BC901" si="2427">N838/AL838</f>
        <v>0</v>
      </c>
      <c r="BD838" s="54">
        <f t="shared" ref="BD838:BD901" si="2428">O838/AM838</f>
        <v>0</v>
      </c>
      <c r="BE838" s="54">
        <f t="shared" ref="BE838:BE901" si="2429">P838/AN838</f>
        <v>0</v>
      </c>
      <c r="BF838" s="54">
        <f t="shared" ref="BF838:BF901" si="2430">Q838/AO838*2</f>
        <v>0</v>
      </c>
      <c r="BG838" s="54">
        <f t="shared" ref="BG838:BG901" si="2431">R838/AP838*2</f>
        <v>0</v>
      </c>
      <c r="BH838" s="54">
        <f t="shared" ref="BH838:BH901" si="2432">S838/AQ838</f>
        <v>0</v>
      </c>
      <c r="BI838" s="54">
        <f t="shared" ref="BI838:BI901" si="2433">T838/AR838</f>
        <v>0</v>
      </c>
      <c r="BJ838" s="54">
        <f t="shared" ref="BJ838:BJ901" si="2434">W838/AS838*2</f>
        <v>0</v>
      </c>
      <c r="BK838" s="54">
        <f t="shared" ref="BK838:BK901" si="2435">U838/AT838</f>
        <v>0</v>
      </c>
      <c r="BL838" s="54">
        <f t="shared" ref="BL838:BL901" si="2436">V838/AU838</f>
        <v>0</v>
      </c>
      <c r="BM838" s="42"/>
      <c r="BO838" s="54">
        <f>'Norm-coeff'!$C$2+$AX838*'Norm-coeff'!$D$2+$AY838*'Norm-coeff'!$E$2+$AZ838*'Norm-coeff'!$F$2+$BA838*'Norm-coeff'!$G$2+$BB838*'Norm-coeff'!$H$2+$BC838*'Norm-coeff'!$I$2+$BD838*'Norm-coeff'!$J$2+$BE838*'Norm-coeff'!$K$2+$BF838*'Norm-coeff'!$L$2+$BG838*'Norm-coeff'!$M$2+$BH838*'Norm-coeff'!$N$2+$BI838*'Norm-coeff'!$O$2</f>
        <v>5.4045421474420303</v>
      </c>
      <c r="BP838" s="54">
        <f>'Norm-coeff'!$C$3+$AX838*'Norm-coeff'!$D$3+$AY838*'Norm-coeff'!$E$3+$AZ838*'Norm-coeff'!$F$3+$BA838*'Norm-coeff'!$G$3+$BB838*'Norm-coeff'!$H$3+$BC838*'Norm-coeff'!$I$3+$BD838*'Norm-coeff'!$J$3+$BE838*'Norm-coeff'!$K$3+$BF838*'Norm-coeff'!$L$3+$BG838*'Norm-coeff'!$M$3+$BH838*'Norm-coeff'!$N$3+$BI838*'Norm-coeff'!$O$3</f>
        <v>3.15319116612705</v>
      </c>
      <c r="BQ838" s="54">
        <f>'Norm-coeff'!$C$4+$AX838*'Norm-coeff'!$D$4+$AY838*'Norm-coeff'!$E$4+$AZ838*'Norm-coeff'!$F$4+$BA838*'Norm-coeff'!$G$4+$BB838*'Norm-coeff'!$H$4+$BC838*'Norm-coeff'!$I$4+$BD838*'Norm-coeff'!$J$4+$BE838*'Norm-coeff'!$K$4+$BF838*'Norm-coeff'!$L$4+$BG838*'Norm-coeff'!$M$4+$BH838*'Norm-coeff'!$N$4+$BI838*'Norm-coeff'!$O$4</f>
        <v>1.42115649462768</v>
      </c>
      <c r="BR838" s="54">
        <f>'Norm-coeff'!$C$5+$AX838*'Norm-coeff'!$D$5+$AY838*'Norm-coeff'!$E$5+$AZ838*'Norm-coeff'!$F$5+$BA838*'Norm-coeff'!$G$5+$BB838*'Norm-coeff'!$H$5+$BC838*'Norm-coeff'!$I$5+$BD838*'Norm-coeff'!$J$5+$BE838*'Norm-coeff'!$K$5+$BF838*'Norm-coeff'!$L$5+$BG838*'Norm-coeff'!$M$5+$BH838*'Norm-coeff'!$N$5+$BI838*'Norm-coeff'!$O$5</f>
        <v>1.0553329241296201</v>
      </c>
      <c r="BS838" s="54">
        <f>'Norm-coeff'!$C$6+$AX838*'Norm-coeff'!$D$6+$AY838*'Norm-coeff'!$E$6+$AZ838*'Norm-coeff'!$F$6+$BA838*'Norm-coeff'!$G$6+$BB838*'Norm-coeff'!$H$6+$BC838*'Norm-coeff'!$I$6+$BD838*'Norm-coeff'!$J$6+$BE838*'Norm-coeff'!$K$6+$BF838*'Norm-coeff'!$L$6+$BG838*'Norm-coeff'!$M$6+$BH838*'Norm-coeff'!$N$6+$BI838*'Norm-coeff'!$O$6</f>
        <v>-1.48700885495103E-2</v>
      </c>
      <c r="BT838" s="54">
        <f>'Norm-coeff'!$C$7+$AX838*'Norm-coeff'!$D$7+$AY838*'Norm-coeff'!$E$7+$AZ838*'Norm-coeff'!$F$7+$BA838*'Norm-coeff'!$G$7+$BB838*'Norm-coeff'!$H$7+$BC838*'Norm-coeff'!$I$7+$BD838*'Norm-coeff'!$J$7+$BE838*'Norm-coeff'!$K$7+$BF838*'Norm-coeff'!$L$7+$BG838*'Norm-coeff'!$M$7+$BH838*'Norm-coeff'!$N$7+$BI838*'Norm-coeff'!$O$7</f>
        <v>2.0907583608832998</v>
      </c>
      <c r="BU838" s="54">
        <f>'Norm-coeff'!$C$8+$AX838*'Norm-coeff'!$D$8+$AY838*'Norm-coeff'!$E$8+$AZ838*'Norm-coeff'!$F$8+$BA838*'Norm-coeff'!$G$8+$BB838*'Norm-coeff'!$H$8+$BC838*'Norm-coeff'!$I$8+$BD838*'Norm-coeff'!$J$8+$BE838*'Norm-coeff'!$K$8+$BF838*'Norm-coeff'!$L$8+$BG838*'Norm-coeff'!$M$8+$BH838*'Norm-coeff'!$N$8+$BI838*'Norm-coeff'!$O$8</f>
        <v>0.65894159836244504</v>
      </c>
      <c r="BV838" s="54">
        <f>'Norm-coeff'!$C$9+$AX838*'Norm-coeff'!$D$9+$AY838*'Norm-coeff'!$E$9+$AZ838*'Norm-coeff'!$F$9+$BA838*'Norm-coeff'!$G$9+$BB838*'Norm-coeff'!$H$9+$BC838*'Norm-coeff'!$I$9+$BD838*'Norm-coeff'!$J$9+$BE838*'Norm-coeff'!$K$9+$BF838*'Norm-coeff'!$L$9+$BG838*'Norm-coeff'!$M$9+$BH838*'Norm-coeff'!$N$9+$BI838*'Norm-coeff'!$O$9</f>
        <v>1.48961085014701</v>
      </c>
      <c r="BW838" s="54">
        <f>'Norm-coeff'!$C$10+$AX838*'Norm-coeff'!$D$10+$AY838*'Norm-coeff'!$E$10+$AZ838*'Norm-coeff'!$F$10+$BA838*'Norm-coeff'!$G$10+$BB838*'Norm-coeff'!$H$10+$BC838*'Norm-coeff'!$I$10+$BD838*'Norm-coeff'!$J$10+$BE838*'Norm-coeff'!$K$10+$BF838*'Norm-coeff'!$L$10+$BG838*'Norm-coeff'!$M$10+$BH838*'Norm-coeff'!$N$10+$BI838*'Norm-coeff'!$O$10</f>
        <v>1.42058735749591</v>
      </c>
      <c r="BX838" s="54">
        <f>'Norm-coeff'!$C$11+$AX838*'Norm-coeff'!$D$11+$AY838*'Norm-coeff'!$E$11+$AZ838*'Norm-coeff'!$F$11+$BA838*'Norm-coeff'!$G$11+$BB838*'Norm-coeff'!$H$11+$BC838*'Norm-coeff'!$I$11+$BD838*'Norm-coeff'!$J$11+$BE838*'Norm-coeff'!$K$11+$BF838*'Norm-coeff'!$L$11+$BG838*'Norm-coeff'!$M$11+$BH838*'Norm-coeff'!$N$11+$BI838*'Norm-coeff'!$O$11</f>
        <v>0.221233014421479</v>
      </c>
      <c r="BY838" s="54">
        <f>'Norm-coeff'!$C$12+$AX838*'Norm-coeff'!$D$12+$AY838*'Norm-coeff'!$E$12+$AZ838*'Norm-coeff'!$F$12+$BA838*'Norm-coeff'!$G$12+$BB838*'Norm-coeff'!$H$12+$BC838*'Norm-coeff'!$I$12+$BD838*'Norm-coeff'!$J$12+$BE838*'Norm-coeff'!$K$12+$BF838*'Norm-coeff'!$L$12+$BG838*'Norm-coeff'!$M$12+$BH838*'Norm-coeff'!$N$12+$BI838*'Norm-coeff'!$O$12</f>
        <v>0.283527502056037</v>
      </c>
      <c r="BZ838" s="54">
        <f>'Norm-coeff'!$C$13+$AX838*'Norm-coeff'!$D$13+$AY838*'Norm-coeff'!$E$13+$AZ838*'Norm-coeff'!$F$13+$BA838*'Norm-coeff'!$G$13+$BB838*'Norm-coeff'!$H$13+$BC838*'Norm-coeff'!$I$13+$BD838*'Norm-coeff'!$J$13+$BE838*'Norm-coeff'!$K$13+$BF838*'Norm-coeff'!$L$13+$BG838*'Norm-coeff'!$M$13+$BH838*'Norm-coeff'!$N$13+$BI838*'Norm-coeff'!$O$13</f>
        <v>-4.1864930554451202E-2</v>
      </c>
      <c r="CA838" s="54">
        <f>'Norm-coeff'!$C$14+$AX838*'Norm-coeff'!$D$14+$AY838*'Norm-coeff'!$E$14+$AZ838*'Norm-coeff'!$F$14+$BA838*'Norm-coeff'!$G$14+$BB838*'Norm-coeff'!$H$14+$BC838*'Norm-coeff'!$I$14+$BD838*'Norm-coeff'!$J$14+$BE838*'Norm-coeff'!$K$14+$BF838*'Norm-coeff'!$L$14+$BG838*'Norm-coeff'!$M$14+$BH838*'Norm-coeff'!$N$14+$BI838*'Norm-coeff'!$O$14</f>
        <v>4.2526983164477103</v>
      </c>
      <c r="CC838" s="54">
        <f t="shared" ref="CC838:CC901" si="2437">IF(AX838&lt;=0,0,BO838/AX838)</f>
        <v>0</v>
      </c>
      <c r="CG838" s="54">
        <f t="shared" ref="CG838:CG901" si="2438">IF(OR(BO838&lt;=0,AX838&lt;=0),0,BO838)</f>
        <v>0</v>
      </c>
      <c r="CH838" s="54">
        <f t="shared" si="2421"/>
        <v>0</v>
      </c>
      <c r="CI838" s="54">
        <f t="shared" ref="CI838:CI901" si="2439">IF(AY838*CC838-CL838&lt;=0,0,AY838*CC838-CL838)</f>
        <v>0</v>
      </c>
      <c r="CJ838" s="56">
        <f t="shared" ref="CJ838:CJ901" si="2440">SUM(CG838:CI838)</f>
        <v>0</v>
      </c>
      <c r="CK838" s="54">
        <f t="shared" ref="CK838:CK901" si="2441">IF(AZ838*CC838-CH838&lt;=0,0,AZ838*CC838-CH838)</f>
        <v>0</v>
      </c>
      <c r="CL838" s="54">
        <f t="shared" ref="CL838:CL901" si="2442">IF(OR(BU838&lt;=0,AY838&lt;=0),0,BU838)</f>
        <v>0</v>
      </c>
      <c r="CM838" s="54">
        <f t="shared" ref="CM838:CM901" si="2443">IF(OR(BQ838&lt;=0,BB838&lt;=0),0,BQ838)</f>
        <v>0</v>
      </c>
      <c r="CN838" s="54">
        <f t="shared" ref="CN838:CN901" si="2444">BA838*$CC838</f>
        <v>0</v>
      </c>
      <c r="CO838" s="54">
        <f t="shared" ref="CO838:CO901" si="2445">BK838*$CC838</f>
        <v>0</v>
      </c>
      <c r="CP838" s="54">
        <f t="shared" ref="CP838:CP901" si="2446">BL838*$CC838</f>
        <v>0</v>
      </c>
      <c r="CQ838" s="54">
        <f t="shared" ref="CQ838:CQ901" si="2447">IF(OR(BS838&lt;=0,BC838&lt;=0),0,BS838)</f>
        <v>0</v>
      </c>
      <c r="CR838" s="54">
        <f t="shared" ref="CR838:CR901" si="2448">IF(OR(BT838&lt;=0,BD838&lt;=0),0,IF(BT838&lt;=BD838*CC838,BT838,BD838*CC838))</f>
        <v>0</v>
      </c>
      <c r="CS838" s="54">
        <f t="shared" ref="CS838:CS901" si="2449">IF(OR(BR838&lt;=0,BB838&lt;=0),0,BR838)</f>
        <v>0</v>
      </c>
      <c r="CU838" s="54">
        <f t="shared" ref="CU838:CU901" si="2450">SUM(CK838:CT838)</f>
        <v>0</v>
      </c>
      <c r="CV838" s="54">
        <f t="shared" ref="CV838:CV901" si="2451">IF(BC838*$CC838-CQ838&lt;=0, 0, BC838*$CC838-CQ838)</f>
        <v>0</v>
      </c>
      <c r="CW838" s="54">
        <f t="shared" ref="CW838:CW901" si="2452">IF(BB838*CC838-CM838-CS838&lt;=0,0,BB838*CC838-CM838-CS838)</f>
        <v>0</v>
      </c>
      <c r="CX838" s="54">
        <f t="shared" ref="CX838:CX901" si="2453">IF(BD838*$CC838-CR838&lt;=0, 0, BD838*$CC838-CR838)</f>
        <v>0</v>
      </c>
      <c r="CZ838" s="54">
        <f t="shared" ref="CZ838:CZ901" si="2454">IF(OR(BV838&lt;=0,BE838&lt;=0),0,BV838)</f>
        <v>0</v>
      </c>
      <c r="DA838" s="54">
        <f t="shared" ref="DA838:DA901" si="2455">IF(OR(BW838&lt;=0,BF838&lt;=0),0,BW838)</f>
        <v>0</v>
      </c>
      <c r="DB838" s="54">
        <f t="shared" ref="DB838:DB901" si="2456">SUM(CV838:DA838)</f>
        <v>0</v>
      </c>
      <c r="DC838" s="54">
        <f t="shared" ref="DC838:DC901" si="2457">IF(BE838*$CC838-CZ838&lt;=0,0,BE838*$CC838-CZ838)</f>
        <v>0</v>
      </c>
      <c r="DD838" s="54">
        <f t="shared" ref="DD838:DD901" si="2458">IF(BF838*$CC838-DA838&lt;=0,0,BF838*$CC838-DA838)</f>
        <v>0</v>
      </c>
      <c r="DE838" s="54">
        <f t="shared" ref="DE838:DE901" si="2459">IF(OR(BX838&lt;=0,BG838&lt;=0),0,BX838)</f>
        <v>0</v>
      </c>
      <c r="DF838" s="54">
        <f t="shared" ref="DF838:DF901" si="2460">SUM(DC838:DE838)</f>
        <v>0</v>
      </c>
      <c r="DG838" s="54">
        <f t="shared" ref="DG838:DG901" si="2461">IF(CA838&lt;=0,0,IF(CA838&gt;=2,2,CA838))</f>
        <v>2</v>
      </c>
      <c r="DH838" s="71">
        <f t="shared" ref="DH838:DH901" si="2462">IF(OR(BY838&lt;=0,BH838&lt;=0),0,BY838)</f>
        <v>0</v>
      </c>
      <c r="DI838" s="71">
        <f t="shared" ref="DI838:DI901" si="2463">IF(OR(BZ838&lt;=0,BI838&lt;=0),0,BZ838)</f>
        <v>0</v>
      </c>
      <c r="DJ838" s="54">
        <f t="shared" ref="DJ838:DJ901" si="2464">IF(2-DG838-DH838-DI838&lt;=0,0,2-DG838-DH838-DI838)</f>
        <v>0</v>
      </c>
      <c r="DK838" s="54">
        <f t="shared" ref="DK838:DK901" si="2465">SUM(DG838:DJ838)</f>
        <v>2</v>
      </c>
      <c r="DL838" s="4">
        <f t="shared" si="2395"/>
        <v>0</v>
      </c>
      <c r="DM838" s="3">
        <f t="shared" ref="DM838:DM901" si="2466">CM838</f>
        <v>0</v>
      </c>
      <c r="DN838" s="3">
        <f t="shared" ref="DN838:DN901" si="2467">CS838+CW838</f>
        <v>0</v>
      </c>
      <c r="DO838" s="4" t="e">
        <f t="shared" ref="DO838:DO901" si="2468">DM838/(DM838+DN838)</f>
        <v>#DIV/0!</v>
      </c>
      <c r="DP838" s="57"/>
      <c r="DQ838" s="57"/>
      <c r="DR838" s="56">
        <f t="shared" si="2396"/>
        <v>2</v>
      </c>
      <c r="DS838" s="56">
        <f t="shared" si="2397"/>
        <v>0</v>
      </c>
      <c r="DT838" s="38">
        <f t="shared" si="2398"/>
        <v>0</v>
      </c>
      <c r="DU838" s="38">
        <f t="shared" ref="DU838:DU901" si="2469">DR838+DS838+DT838</f>
        <v>2</v>
      </c>
      <c r="DV838" s="38">
        <f t="shared" si="2399"/>
        <v>0</v>
      </c>
      <c r="DW838" s="39">
        <f t="shared" si="2400"/>
        <v>0</v>
      </c>
      <c r="DX838" s="39">
        <f t="shared" si="2401"/>
        <v>0</v>
      </c>
      <c r="DY838" s="39">
        <f t="shared" si="2402"/>
        <v>0</v>
      </c>
      <c r="DZ838" s="39">
        <f t="shared" si="2403"/>
        <v>0</v>
      </c>
      <c r="EA838" s="39">
        <f t="shared" si="2404"/>
        <v>0</v>
      </c>
      <c r="EB838" s="37" t="e">
        <f t="shared" ref="EB838:EB901" si="2470">DW838/EA838</f>
        <v>#DIV/0!</v>
      </c>
      <c r="EC838" s="37" t="e">
        <f t="shared" ref="EC838:EC901" si="2471">DX838/EA838</f>
        <v>#DIV/0!</v>
      </c>
      <c r="ED838" s="37" t="e">
        <f t="shared" ref="ED838:ED901" si="2472">DY838/EA838</f>
        <v>#DIV/0!</v>
      </c>
      <c r="EE838" s="37" t="e">
        <f t="shared" ref="EE838:EE901" si="2473">DZ838/EA838</f>
        <v>#DIV/0!</v>
      </c>
      <c r="EF838" s="39" t="e">
        <f t="shared" ref="EF838:EF901" si="2474">DW838/(DW838+DX838)</f>
        <v>#DIV/0!</v>
      </c>
      <c r="EG838" s="37" t="e">
        <f t="shared" ref="EG838:EG901" si="2475">(DW838+DZ838)/EA838</f>
        <v>#DIV/0!</v>
      </c>
      <c r="EH838" s="37" t="e">
        <f t="shared" ref="EH838:EH901" si="2476">(DX838+DY838)/EA838</f>
        <v>#DIV/0!</v>
      </c>
      <c r="EI838" s="11" t="b">
        <f t="shared" ref="EI838:EI901" si="2477">IF(DU838&gt;=DV838,TRUE,FALSE)</f>
        <v>1</v>
      </c>
      <c r="EJ838" s="11" t="b">
        <f t="shared" ref="EJ838:EJ901" si="2478">IF(DU838&gt;=DV838,FALSE,TRUE)</f>
        <v>0</v>
      </c>
      <c r="EK838" s="39" t="e">
        <f t="shared" ref="EK838:EK901" si="2479">IF(AND(EG838&gt;=0.75,EE838&gt;EB838),TRUE,FALSE)</f>
        <v>#DIV/0!</v>
      </c>
      <c r="EL838" s="39" t="e">
        <f t="shared" ref="EL838:EL901" si="2480">IF(AND(EG838&gt;=0.75,EB838&gt;=EE838),TRUE,FALSE)</f>
        <v>#DIV/0!</v>
      </c>
      <c r="EM838" s="39" t="e">
        <f t="shared" ref="EM838:EM901" si="2481">IF(AND(0.75&gt;EG838,EG838&gt;0.25,EB838&gt;=EE838,0.75&gt;EH838,EH838&gt;0.25,EC838&gt;=ED838),TRUE,FALSE)</f>
        <v>#DIV/0!</v>
      </c>
      <c r="EN838" s="39" t="e">
        <f t="shared" ref="EN838:EN901" si="2482">IF(AND(EH838&gt;=0.75,EC838&gt;=ED838),TRUE,FALSE)</f>
        <v>#DIV/0!</v>
      </c>
      <c r="EO838" s="39" t="e">
        <f t="shared" ref="EO838:EO901" si="2483">IF(AND(EH838&gt;=0.75,ED838&gt;EC838),TRUE,FALSE)</f>
        <v>#DIV/0!</v>
      </c>
      <c r="EP838" s="39" t="e">
        <f t="shared" ref="EP838:EP901" si="2484">IF(AND(0.75&gt;EG838,EG838&gt;0.25,EE838&gt;EB838,0.75&gt;EH838,EH838&gt;0.25,EC838&gt;=ED838),TRUE,FALSE)</f>
        <v>#DIV/0!</v>
      </c>
      <c r="EQ838" s="39" t="e">
        <f t="shared" ref="EQ838:EQ901" si="2485">IF(AND(0.75&gt;EG838,EG838&gt;0.25,EE838&gt;EB838,0.75&gt;EH838,EH838&gt;0.25,ED838&gt;EC838),TRUE,FALSE)</f>
        <v>#DIV/0!</v>
      </c>
      <c r="ER838" s="39" t="e">
        <f t="shared" ref="ER838:ER901" si="2486">IF(AND(0.75&gt;EG838,EG838&gt;0.25,EB838&gt;=EE838,0.75&gt;EH838,EH838&gt;0.25,ED838&gt;EC838),TRUE,FALSE)</f>
        <v>#DIV/0!</v>
      </c>
      <c r="ES838" s="58" t="str">
        <f t="shared" ref="ES838:ES901" si="2487">IF(EI838,$EI$2,$EJ$2)</f>
        <v>(OH,F,Cl)-dominate amphibole</v>
      </c>
      <c r="ET838" s="58" t="e">
        <f t="shared" ref="ET838:ET901" si="2488">IF(EI838=TRUE, INDEX(EK$2:ER$2,MATCH(TRUE,EK838:ER838,0)),"")</f>
        <v>#N/A</v>
      </c>
      <c r="EU838" s="56">
        <f t="shared" si="2405"/>
        <v>0</v>
      </c>
      <c r="EV838" s="56">
        <f t="shared" si="2406"/>
        <v>0</v>
      </c>
      <c r="EW838" s="56">
        <f t="shared" si="2407"/>
        <v>0</v>
      </c>
      <c r="EX838" s="56">
        <f t="shared" si="2408"/>
        <v>0</v>
      </c>
      <c r="EY838" s="56">
        <f t="shared" si="2409"/>
        <v>0</v>
      </c>
      <c r="EZ838" s="56">
        <f t="shared" si="2410"/>
        <v>0</v>
      </c>
      <c r="FA838" s="39">
        <f t="shared" si="2411"/>
        <v>0</v>
      </c>
      <c r="FB838" s="39">
        <f t="shared" si="2412"/>
        <v>0</v>
      </c>
      <c r="FC838" s="54">
        <f t="shared" si="2413"/>
        <v>0</v>
      </c>
      <c r="FD838" s="54">
        <f t="shared" si="2414"/>
        <v>0</v>
      </c>
      <c r="FE838" s="39">
        <f t="shared" si="2415"/>
        <v>0</v>
      </c>
      <c r="FF838" s="54">
        <f t="shared" si="2416"/>
        <v>0</v>
      </c>
      <c r="FG838" s="39">
        <f t="shared" si="2417"/>
        <v>0</v>
      </c>
      <c r="FH838" s="39">
        <f t="shared" ref="FH838:FH901" si="2489">EU838+EX838</f>
        <v>0</v>
      </c>
      <c r="FI838" s="39">
        <f t="shared" ref="FI838:FI901" si="2490">EW838+EZ838</f>
        <v>0</v>
      </c>
      <c r="FJ838" s="39">
        <f t="shared" ref="FJ838:FJ901" si="2491">EV838+EY838</f>
        <v>0</v>
      </c>
      <c r="FK838" s="39" t="e">
        <f t="shared" ref="FK838:FK901" si="2492">FJ838/(FH838+FI838+FJ838)</f>
        <v>#DIV/0!</v>
      </c>
      <c r="FL838" s="39" t="e">
        <f t="shared" ref="FL838:FL901" si="2493">FH838/(FH838+FI838+FJ838)</f>
        <v>#DIV/0!</v>
      </c>
      <c r="FM838" s="39" t="e">
        <f t="shared" ref="FM838:FM901" si="2494">EZ838/(EZ838+EY838+EX838+FA838+FB838+FD838)</f>
        <v>#DIV/0!</v>
      </c>
      <c r="FN838" s="39">
        <f t="shared" ref="FN838:FN901" si="2495">IF(1-FO838-FP838-FQ838&lt;=0,0,1-FO838-FP838-FQ838)</f>
        <v>1</v>
      </c>
      <c r="FO838" s="39">
        <f t="shared" si="2418"/>
        <v>0</v>
      </c>
      <c r="FP838" s="39">
        <f t="shared" si="2419"/>
        <v>0</v>
      </c>
      <c r="FQ838" s="39">
        <f t="shared" si="2420"/>
        <v>0</v>
      </c>
      <c r="FR838" s="39">
        <f t="shared" ref="FR838:FR901" si="2496">FP838+FQ838+2*FO838</f>
        <v>0</v>
      </c>
      <c r="FS838" s="39">
        <f t="shared" ref="FS838:FS901" si="2497">FC838+FD838+FE838+2*FF838-FG838-MIN(DV838,FD838)</f>
        <v>0</v>
      </c>
      <c r="FU838" s="39" t="e">
        <f t="shared" ref="FU838:FU901" si="2498">IF(AND(EK838=TRUE,FK838&lt;=0.5,FL838&lt;=1/7),TRUE,FALSE)</f>
        <v>#DIV/0!</v>
      </c>
      <c r="FV838" s="39" t="e">
        <f t="shared" ref="FV838:FV901" si="2499">IF(AND(EK838=TRUE,FK838&gt;0.5,FL838&lt;=1/7),TRUE,FALSE)</f>
        <v>#DIV/0!</v>
      </c>
      <c r="FW838" s="39" t="e">
        <f t="shared" ref="FW838:FW901" si="2500">IF(AND(EK838=TRUE,FL838&lt;=0.5, 4.5/7&gt;=FU838, FU838&gt;1/7),TRUE,FALSE)</f>
        <v>#DIV/0!</v>
      </c>
      <c r="FY838" s="39" t="e">
        <f t="shared" ref="FY838:FY901" si="2501">IF(AND(EL838=TRUE,FR838&lt;0.5,FS838&lt;=0.5,FM838&gt;=0.9),TRUE,FALSE)</f>
        <v>#DIV/0!</v>
      </c>
      <c r="FZ838" s="39" t="e">
        <f t="shared" ref="FZ838:FZ901" si="2502">IF(AND(EL838=TRUE,FR838&lt;0.5,1.5&gt;=FS838, FS838&gt;0.5,FF838&lt;0.5),TRUE,FALSE)</f>
        <v>#DIV/0!</v>
      </c>
      <c r="GA838" s="39" t="e">
        <f t="shared" ref="GA838:GA901" si="2503">IF(AND(EL838=TRUE,FR838&lt;0.5,FS838&gt;1.5,FF838&lt;0.5),TRUE,FALSE)</f>
        <v>#DIV/0!</v>
      </c>
      <c r="GB838" s="39" t="e">
        <f t="shared" ref="GB838:GB901" si="2504">IF(AND(EL838=TRUE,FR838&gt;=0.5,FS838&lt;=0.5,FF838&lt;0.5),TRUE,FALSE)</f>
        <v>#DIV/0!</v>
      </c>
      <c r="GC838" s="39" t="e">
        <f t="shared" ref="GC838:GC901" si="2505">IF(AND(EL838=TRUE,FR838&gt;=0.5,1.5&gt;=FS838,FS838&gt;0.5,FC838=MAX(FC838:FE838),FF838&lt;0.5),TRUE,FALSE)</f>
        <v>#DIV/0!</v>
      </c>
      <c r="GD838" s="39" t="e">
        <f t="shared" ref="GD838:GD901" si="2506">IF(AND(EL838=TRUE,FR838&gt;=0.5,FS838&gt;1.5,FF838&lt;0.5),TRUE,FALSE)</f>
        <v>#DIV/0!</v>
      </c>
      <c r="GE838" s="39" t="e">
        <f t="shared" ref="GE838:GE901" si="2507">IF(AND(EL838=TRUE,FO838=MAX(FN838:FQ838)),TRUE,FALSE)</f>
        <v>#DIV/0!</v>
      </c>
      <c r="GF838" s="39" t="e">
        <f t="shared" ref="GF838:GF901" si="2508">IF(AND(EI838=TRUE,EL838=TRUE,FR838&gt;=0.5,FF838&gt;=0.5),TRUE,FALSE)</f>
        <v>#DIV/0!</v>
      </c>
      <c r="GG838" s="39" t="e">
        <f t="shared" ref="GG838:GG901" si="2509">IF(AND(EL838=TRUE,FR838&gt;=0.5,1.5&gt;=FS838, FS838&gt;0.5,FD838=MAX(FC838:FE838),FF838&lt;0.5),TRUE,FALSE)</f>
        <v>#DIV/0!</v>
      </c>
      <c r="GH838" s="39" t="e">
        <f t="shared" ref="GH838:GH901" si="2510">IF(AND(EL838=TRUE,FR838&lt;0.5,FS838&lt;=0.5,FM838&lt;0.9),TRUE,FALSE)</f>
        <v>#DIV/0!</v>
      </c>
      <c r="GI838" s="39"/>
      <c r="GJ838" s="39" t="e">
        <f t="shared" ref="GJ838:GJ901" si="2511">IF(AND(EM838=TRUE,FR838&lt;0.5,FS838&lt;1.5),TRUE,FALSE)</f>
        <v>#DIV/0!</v>
      </c>
      <c r="GK838" s="39" t="e">
        <f t="shared" ref="GK838:GK901" si="2512">IF(AND(EM838=TRUE,FR838&lt;0.5,FS838&gt;=1.5),TRUE,FALSE)</f>
        <v>#DIV/0!</v>
      </c>
      <c r="GL838" s="39" t="e">
        <f t="shared" ref="GL838:GL901" si="2513">IF(AND(EM838=TRUE,FR838&gt;=0.5,FS838&lt;0.5),TRUE,FALSE)</f>
        <v>#DIV/0!</v>
      </c>
      <c r="GM838" s="39" t="e">
        <f t="shared" ref="GM838:GM901" si="2514">IF(AND(EM838=TRUE,FR838&gt;=0.5,FS838&lt;1.5,FS838&gt;=0.5),TRUE,FALSE)</f>
        <v>#DIV/0!</v>
      </c>
      <c r="GN838" s="39" t="e">
        <f t="shared" ref="GN838:GN901" si="2515">IF(AND(EM838=TRUE,FR838&gt;=0.5,FS838&gt;=1.5),TRUE,FALSE)</f>
        <v>#DIV/0!</v>
      </c>
      <c r="GO838" s="57"/>
      <c r="GP838" s="57" t="e">
        <f t="shared" ref="GP838:GP901" si="2516">IF(AND(EN838=TRUE,FR838&lt;0.5,FS838&gt;=1,FC838=MAX(FC838:FF838)),TRUE,FALSE)</f>
        <v>#DIV/0!</v>
      </c>
      <c r="GQ838" s="59" t="e">
        <f t="shared" ref="GQ838:GQ901" si="2517">IF(AND(EN838=TRUE,FR838&gt;=0.5,FS838&lt;1.5,FS838&gt;=0.5,FG838&lt;0.5,FC838=MAX(FC838:FF838)),TRUE,FALSE)</f>
        <v>#DIV/0!</v>
      </c>
      <c r="GR838" s="41" t="e">
        <f t="shared" ref="GR838:GR901" si="2518">IF(AND(EN838=TRUE,FR838&gt;=0.5,FS838&gt;=1.5,FG838&lt;0.5,FC838=MAX(FC838:FF838)),TRUE,FALSE)</f>
        <v>#DIV/0!</v>
      </c>
      <c r="GS838" s="57" t="e">
        <f t="shared" ref="GS838:GS901" si="2519">IF(AND(EN838=TRUE,FG838&gt;=0.5),TRUE,FALSE)</f>
        <v>#DIV/0!</v>
      </c>
      <c r="GT838" s="57" t="e">
        <f t="shared" ref="GT838:GT901" si="2520">IF(AND(EN838=TRUE,FN838=MAX(FN838:FQ838),FS838&gt;=0.5,FG838&lt;0.5,FD838=MAX(FC838:FE838)),TRUE,FALSE)</f>
        <v>#DIV/0!</v>
      </c>
      <c r="GU838" s="57" t="e">
        <f t="shared" ref="GU838:GU901" si="2521">IF(AND(EN838=TRUE,FN838&lt;&gt;MAX(FN838:FQ838),FR838&gt;=0.5,FS838&lt;1.5,FS838&gt;=0.5,FG838&lt;0.5,FD838=MAX(FC838:FE838)),TRUE,FALSE)</f>
        <v>#DIV/0!</v>
      </c>
      <c r="GV838" s="57"/>
      <c r="GW838" s="42" t="e">
        <f t="shared" ref="GW838:GW901" si="2522">IF(AND(EO838=TRUE,FR838&lt;0.5),TRUE,FALSE)</f>
        <v>#DIV/0!</v>
      </c>
      <c r="GX838" s="42" t="e">
        <f t="shared" ref="GX838:GX901" si="2523">IF(AND(EO838=TRUE,FR838&gt;=0.5,FG838&gt;=0.5),TRUE,FALSE)</f>
        <v>#DIV/0!</v>
      </c>
      <c r="GY838" s="42" t="e">
        <f t="shared" ref="GY838:GY901" si="2524">IF(AND(EO838=TRUE,FR838&gt;=0.5,FG838&lt;0.5),TRUE,FALSE)</f>
        <v>#DIV/0!</v>
      </c>
      <c r="GZ838" s="57"/>
      <c r="HA838" s="2" t="e">
        <f t="shared" ref="HA838:HA901" si="2525">IF(AND(EP838=TRUE,FR838&lt;0.5,FS838&lt;1.5,EU838&lt;&gt;MAX(EU838:EW838),EZ838=MAX(EX838:FB838)),TRUE,FALSE)</f>
        <v>#DIV/0!</v>
      </c>
      <c r="HB838" s="2" t="e">
        <f t="shared" ref="HB838:HB901" si="2526">IF(AND(EP838=TRUE,FR838&lt;0.5,FS838&gt;=1.5,EU838&lt;&gt;MAX(EU838:EW838),EZ838=MAX(EX838:FB838)),TRUE,FALSE)</f>
        <v>#DIV/0!</v>
      </c>
      <c r="HC838" s="2" t="e">
        <f t="shared" ref="HC838:HC901" si="2527">IF(AND(EP838=TRUE,FR838&gt;=0.5,FS838&lt;0.5,EU838&lt;&gt;MAX(EU838:EW838),EZ838=MAX(EX838:FB838)),TRUE,FALSE)</f>
        <v>#DIV/0!</v>
      </c>
      <c r="HD838" s="2" t="e">
        <f t="shared" ref="HD838:HD901" si="2528">IF(AND(EP838=TRUE,FR838&gt;=0.5,FS838&lt;1.5,FS838&gt;=0.5,EU838&lt;&gt;MAX(EU838:EW838),EZ838=MAX(EX838:FB838)),TRUE,FALSE)</f>
        <v>#DIV/0!</v>
      </c>
      <c r="HE838" s="2" t="e">
        <f t="shared" ref="HE838:HE901" si="2529">IF(AND(EP838=TRUE,FR838&gt;=0.5,FS838&gt;=1.5,EU838&lt;&gt;MAX(EU838:EW838),EZ838=MAX(EX838:FB838)),TRUE,FALSE)</f>
        <v>#DIV/0!</v>
      </c>
      <c r="HF838" s="2" t="e">
        <f t="shared" ref="HF838:HF901" si="2530">IF(AND(EP838=TRUE,FR838&lt;0.5,FS838&lt;1.5,EU838=MAX(EU838:EW838)),TRUE,FALSE)</f>
        <v>#DIV/0!</v>
      </c>
      <c r="HG838" s="2" t="e">
        <f t="shared" ref="HG838:HG901" si="2531">IF(AND(EP838=TRUE,FR838&lt;0.5,FS838&gt;=1.5,EU838=MAX(EU838:EW838)),TRUE,FALSE)</f>
        <v>#DIV/0!</v>
      </c>
      <c r="HH838" s="2" t="e">
        <f t="shared" ref="HH838:HH901" si="2532">IF(AND(EP838=TRUE,FR838&gt;=0.5,FS838&lt;0.5,EU838=MAX(EU838:EW838)),TRUE,FALSE)</f>
        <v>#DIV/0!</v>
      </c>
      <c r="HI838" s="2" t="e">
        <f t="shared" ref="HI838:HI901" si="2533">IF(AND(EP838=TRUE,FR838&gt;=0.5,FS838&lt;1.5,FS838&gt;=0.5,EU838=MAX(EU838:EW838)),TRUE,FALSE)</f>
        <v>#DIV/0!</v>
      </c>
      <c r="HJ838" s="11" t="e">
        <f t="shared" ref="HJ838:HJ901" si="2534">IF(AND(EP838=TRUE,FR838&gt;=0.5,FS838&gt;=1.5,EU838=MAX(EU838:EW838)),TRUE,FALSE)</f>
        <v>#DIV/0!</v>
      </c>
      <c r="HK838" s="60" t="e">
        <f t="shared" ref="HK838:HK901" si="2535">IF(AND(EP838=TRUE,FR838&lt;0.5,FS838&lt;1.5,EY838=MAX(EX838:FB838)),TRUE,FALSE)</f>
        <v>#DIV/0!</v>
      </c>
      <c r="HL838" s="57"/>
      <c r="HM838" s="57" t="e">
        <f t="shared" ref="HM838:HM901" si="2536">IF(AND(EQ838=TRUE,FR838&lt;0.5,FS838&lt;1.5),TRUE,FALSE)</f>
        <v>#DIV/0!</v>
      </c>
      <c r="HN838" s="57" t="e">
        <f t="shared" ref="HN838:HN901" si="2537">IF(AND(EQ838=TRUE,FR838&lt;0.5,FS838&gt;=1.5),TRUE,FALSE)</f>
        <v>#DIV/0!</v>
      </c>
      <c r="HO838" s="57" t="e">
        <f t="shared" ref="HO838:HO901" si="2538">IF(AND(EQ838=TRUE,FR838&gt;=0.5,FS838&lt;0.5),TRUE,FALSE)</f>
        <v>#DIV/0!</v>
      </c>
      <c r="HP838" s="57" t="e">
        <f t="shared" ref="HP838:HP901" si="2539">IF(AND(EQ838=TRUE,FR838&gt;=0.5,FS838&lt;1.5,FS838&gt;=0.5),TRUE,FALSE)</f>
        <v>#DIV/0!</v>
      </c>
      <c r="HQ838" s="57" t="e">
        <f t="shared" ref="HQ838:HQ901" si="2540">IF(AND(EQ838=TRUE,FR838&gt;=0.5,FS838&gt;=1.5),TRUE,FALSE)</f>
        <v>#DIV/0!</v>
      </c>
      <c r="HR838" s="57"/>
      <c r="HS838" s="57" t="e">
        <f t="shared" ref="HS838:HS901" si="2541">IF(AND(ER838=TRUE,FR838&lt;0.5,FS838&lt;1.5),TRUE,FALSE)</f>
        <v>#DIV/0!</v>
      </c>
      <c r="HT838" s="57" t="e">
        <f t="shared" ref="HT838:HT901" si="2542">IF(AND(ER838=TRUE,FR838&lt;0.5,FS838&gt;=1.5),TRUE,FALSE)</f>
        <v>#DIV/0!</v>
      </c>
      <c r="HU838" s="57" t="e">
        <f t="shared" ref="HU838:HU901" si="2543">IF(AND(ER838=TRUE,FR838&gt;=0.5,FS838&lt;0.5),TRUE,FALSE)</f>
        <v>#DIV/0!</v>
      </c>
      <c r="HV838" s="57" t="e">
        <f t="shared" ref="HV838:HV901" si="2544">IF(AND(ER838=TRUE,FR838&gt;=0.5,FS838&lt;1.5,FS838&gt;=0.5),TRUE,FALSE)</f>
        <v>#DIV/0!</v>
      </c>
      <c r="HW838" s="57" t="e">
        <f t="shared" ref="HW838:HW901" si="2545">IF(AND(ER838=TRUE,FR838&gt;=0.5,FS838&gt;=1.5),TRUE,FALSE)</f>
        <v>#DIV/0!</v>
      </c>
      <c r="HX838" s="57"/>
      <c r="HY838" s="57" t="e">
        <f t="shared" ref="HY838:HY901" si="2546">IF(AND(EJ838=TRUE,EN838=TRUE,FR838&gt;=0.5,FG838&lt;0.5,FF838&gt;=0.5),TRUE,FALSE)</f>
        <v>#DIV/0!</v>
      </c>
      <c r="HZ838" s="57" t="e">
        <f t="shared" ref="HZ838:HZ901" si="2547">IF(AND(EJ838=TRUE,EL838=TRUE,FR838&gt;=0.5,FG838&lt;0.5,FF838&gt;=0.5),TRUE,FALSE)</f>
        <v>#DIV/0!</v>
      </c>
      <c r="IA838" s="57"/>
      <c r="IB838" s="61">
        <f t="shared" ref="IB838:IB901" si="2548">COUNTIF(FU838:HZ838,TRUE)</f>
        <v>0</v>
      </c>
      <c r="IC838" s="57" t="str">
        <f t="shared" ref="IC838:IC901" si="2549" xml:space="preserve"> IF(IB838=1,INDEX(FU$2:HZ$2,MATCH(TRUE,FU838:HZ838,0)),"")</f>
        <v/>
      </c>
      <c r="ID838" s="42"/>
      <c r="IE838" s="2" t="str">
        <f t="shared" ref="IE838:IE901" si="2550">IF(AND(EI838=TRUE,FF838&lt;0.5,FF838&gt;0.3),IE$2,"")</f>
        <v/>
      </c>
      <c r="IF838" s="60" t="e">
        <f t="shared" ref="IF838:IF901" si="2551">IF(AND(EJ838=TRUE,HY838&lt;&gt;TRUE,HZ838&lt;&gt;TRUE),IF$2,"")</f>
        <v>#DIV/0!</v>
      </c>
      <c r="IG838" s="60" t="str">
        <f t="shared" ref="IG838:IG901" si="2552">IF(AND(FQ838=MAX(FN838:FQ838)),IG$2,"")</f>
        <v/>
      </c>
      <c r="IH838" s="60" t="str">
        <f t="shared" ref="IH838:IH901" si="2553">IF(AND(FA838=MAX(EX838:FB838)),IH$2,"")</f>
        <v>zinco-</v>
      </c>
      <c r="II838" s="60" t="str">
        <f t="shared" ref="II838:II901" si="2554">IF(AND(EX838=MAX(EX838:FB838)),II$2,"")</f>
        <v>mangano-</v>
      </c>
      <c r="IJ838" s="60" t="e">
        <f t="shared" ref="IJ838:IJ901" si="2555">IF(AND(EZ838=MAX(EX838:FB838),OR(GT838=TRUE,GU838=TRUE,GG838=TRUE,FZ838=TRUE)),IJ$2,"")</f>
        <v>#DIV/0!</v>
      </c>
      <c r="IK838" s="60" t="e">
        <f t="shared" ref="IK838:IK901" si="2556">IF(AND(EY838=MAX(EX838:FB838),FU838&lt;&gt;TRUE,FV838&lt;&gt;TRUE,FY838&lt;&gt;TRUE,GG838&lt;&gt;TRUE,GT838&lt;&gt;TRUE,GU838&lt;&gt;TRUE,HK838&lt;&gt;TRUE),IK$2,"")</f>
        <v>#DIV/0!</v>
      </c>
      <c r="IL838" s="60" t="e">
        <f t="shared" ref="IL838:IL901" si="2557">IF(AND(FE838=MAX(FC838:FE838),OR(FY838=TRUE,GH838=TRUE,GB838=TRUE,GL838=TRUE,FU838=TRUE,FV838=TRUE)),IL$2,"")</f>
        <v>#DIV/0!</v>
      </c>
      <c r="IM838" s="60" t="e">
        <f t="shared" ref="IM838:IM901" si="2558">IF(AND(FD838=MAX(FC838:FE838),FY838&lt;&gt;TRUE,GH838&lt;&gt;TRUE,GB838&lt;&gt;TRUE,GL838&lt;&gt;TRUE,FU838&lt;&gt;TRUE,FV838&lt;&gt;TRUE,GT838&lt;&gt;TRUE,GU838&lt;&gt;TRUE,GG838&lt;&gt;TRUE),IM$2,"")</f>
        <v>#DIV/0!</v>
      </c>
      <c r="IN838" s="60" t="str">
        <f t="shared" ref="IN838:IN901" si="2559">IF(AND(DT838=MAX(DR838:DT838),EI838=TRUE),IN$2,"")</f>
        <v/>
      </c>
      <c r="IO838" s="60" t="str">
        <f t="shared" ref="IO838:IO901" si="2560">IF(AND(DS838=MAX(DR838:DT838),EI838=TRUE),IO$2,"")</f>
        <v/>
      </c>
      <c r="IP838" s="57"/>
      <c r="IQ838" s="57" t="str">
        <f t="shared" ref="IQ838:IQ901" si="2561">IF(IB838=1,CONCATENATE(IE838,IF838,IG838,IH838,II838,IJ838,IK838,IL838,IM838,IN838,IO838,IC838),"ERROR!!")</f>
        <v>ERROR!!</v>
      </c>
    </row>
    <row r="839" spans="24:251">
      <c r="X839" s="29">
        <f t="shared" si="2249"/>
        <v>0</v>
      </c>
      <c r="Y839" s="29">
        <f t="shared" si="2250"/>
        <v>0</v>
      </c>
      <c r="Z839" s="29" t="e">
        <f t="shared" si="2251"/>
        <v>#DIV/0!</v>
      </c>
      <c r="AA839" s="29" t="e">
        <f t="shared" si="2252"/>
        <v>#DIV/0!</v>
      </c>
      <c r="AB839" s="29" t="e">
        <f t="shared" si="2253"/>
        <v>#DIV/0!</v>
      </c>
      <c r="AC839" s="29" t="e">
        <f t="shared" si="2254"/>
        <v>#DIV/0!</v>
      </c>
      <c r="AF839" s="23">
        <v>60.084299999999999</v>
      </c>
      <c r="AG839" s="23">
        <v>79.878799999999998</v>
      </c>
      <c r="AH839" s="23">
        <v>101.96120000000001</v>
      </c>
      <c r="AI839" s="23">
        <v>151.99039999999999</v>
      </c>
      <c r="AJ839" s="23">
        <v>159.69</v>
      </c>
      <c r="AK839" s="23">
        <v>71.846400000000003</v>
      </c>
      <c r="AL839" s="23">
        <v>70.9375</v>
      </c>
      <c r="AM839" s="23">
        <v>40.304400000000001</v>
      </c>
      <c r="AN839" s="23">
        <v>56.077399999999997</v>
      </c>
      <c r="AO839" s="23">
        <v>61.978999999999999</v>
      </c>
      <c r="AP839" s="23">
        <v>94.195999999999998</v>
      </c>
      <c r="AQ839" s="23">
        <v>18.998000000000001</v>
      </c>
      <c r="AR839" s="23">
        <v>35.450000000000003</v>
      </c>
      <c r="AS839" s="23">
        <v>29.88</v>
      </c>
      <c r="AT839" s="23">
        <v>74.691999999999993</v>
      </c>
      <c r="AU839" s="23">
        <v>81.39</v>
      </c>
      <c r="AX839" s="54">
        <f t="shared" si="2422"/>
        <v>0</v>
      </c>
      <c r="AY839" s="54">
        <f t="shared" si="2423"/>
        <v>0</v>
      </c>
      <c r="AZ839" s="54">
        <f t="shared" si="2424"/>
        <v>0</v>
      </c>
      <c r="BA839" s="54">
        <f t="shared" si="2425"/>
        <v>0</v>
      </c>
      <c r="BB839" s="54">
        <f t="shared" si="2426"/>
        <v>0</v>
      </c>
      <c r="BC839" s="54">
        <f t="shared" si="2427"/>
        <v>0</v>
      </c>
      <c r="BD839" s="54">
        <f t="shared" si="2428"/>
        <v>0</v>
      </c>
      <c r="BE839" s="54">
        <f t="shared" si="2429"/>
        <v>0</v>
      </c>
      <c r="BF839" s="54">
        <f t="shared" si="2430"/>
        <v>0</v>
      </c>
      <c r="BG839" s="54">
        <f t="shared" si="2431"/>
        <v>0</v>
      </c>
      <c r="BH839" s="54">
        <f t="shared" si="2432"/>
        <v>0</v>
      </c>
      <c r="BI839" s="54">
        <f t="shared" si="2433"/>
        <v>0</v>
      </c>
      <c r="BJ839" s="54">
        <f t="shared" si="2434"/>
        <v>0</v>
      </c>
      <c r="BK839" s="54">
        <f t="shared" si="2435"/>
        <v>0</v>
      </c>
      <c r="BL839" s="54">
        <f t="shared" si="2436"/>
        <v>0</v>
      </c>
      <c r="BM839" s="42"/>
      <c r="BO839" s="54">
        <f>'Norm-coeff'!$C$2+$AX839*'Norm-coeff'!$D$2+$AY839*'Norm-coeff'!$E$2+$AZ839*'Norm-coeff'!$F$2+$BA839*'Norm-coeff'!$G$2+$BB839*'Norm-coeff'!$H$2+$BC839*'Norm-coeff'!$I$2+$BD839*'Norm-coeff'!$J$2+$BE839*'Norm-coeff'!$K$2+$BF839*'Norm-coeff'!$L$2+$BG839*'Norm-coeff'!$M$2+$BH839*'Norm-coeff'!$N$2+$BI839*'Norm-coeff'!$O$2</f>
        <v>5.4045421474420303</v>
      </c>
      <c r="BP839" s="54">
        <f>'Norm-coeff'!$C$3+$AX839*'Norm-coeff'!$D$3+$AY839*'Norm-coeff'!$E$3+$AZ839*'Norm-coeff'!$F$3+$BA839*'Norm-coeff'!$G$3+$BB839*'Norm-coeff'!$H$3+$BC839*'Norm-coeff'!$I$3+$BD839*'Norm-coeff'!$J$3+$BE839*'Norm-coeff'!$K$3+$BF839*'Norm-coeff'!$L$3+$BG839*'Norm-coeff'!$M$3+$BH839*'Norm-coeff'!$N$3+$BI839*'Norm-coeff'!$O$3</f>
        <v>3.15319116612705</v>
      </c>
      <c r="BQ839" s="54">
        <f>'Norm-coeff'!$C$4+$AX839*'Norm-coeff'!$D$4+$AY839*'Norm-coeff'!$E$4+$AZ839*'Norm-coeff'!$F$4+$BA839*'Norm-coeff'!$G$4+$BB839*'Norm-coeff'!$H$4+$BC839*'Norm-coeff'!$I$4+$BD839*'Norm-coeff'!$J$4+$BE839*'Norm-coeff'!$K$4+$BF839*'Norm-coeff'!$L$4+$BG839*'Norm-coeff'!$M$4+$BH839*'Norm-coeff'!$N$4+$BI839*'Norm-coeff'!$O$4</f>
        <v>1.42115649462768</v>
      </c>
      <c r="BR839" s="54">
        <f>'Norm-coeff'!$C$5+$AX839*'Norm-coeff'!$D$5+$AY839*'Norm-coeff'!$E$5+$AZ839*'Norm-coeff'!$F$5+$BA839*'Norm-coeff'!$G$5+$BB839*'Norm-coeff'!$H$5+$BC839*'Norm-coeff'!$I$5+$BD839*'Norm-coeff'!$J$5+$BE839*'Norm-coeff'!$K$5+$BF839*'Norm-coeff'!$L$5+$BG839*'Norm-coeff'!$M$5+$BH839*'Norm-coeff'!$N$5+$BI839*'Norm-coeff'!$O$5</f>
        <v>1.0553329241296201</v>
      </c>
      <c r="BS839" s="54">
        <f>'Norm-coeff'!$C$6+$AX839*'Norm-coeff'!$D$6+$AY839*'Norm-coeff'!$E$6+$AZ839*'Norm-coeff'!$F$6+$BA839*'Norm-coeff'!$G$6+$BB839*'Norm-coeff'!$H$6+$BC839*'Norm-coeff'!$I$6+$BD839*'Norm-coeff'!$J$6+$BE839*'Norm-coeff'!$K$6+$BF839*'Norm-coeff'!$L$6+$BG839*'Norm-coeff'!$M$6+$BH839*'Norm-coeff'!$N$6+$BI839*'Norm-coeff'!$O$6</f>
        <v>-1.48700885495103E-2</v>
      </c>
      <c r="BT839" s="54">
        <f>'Norm-coeff'!$C$7+$AX839*'Norm-coeff'!$D$7+$AY839*'Norm-coeff'!$E$7+$AZ839*'Norm-coeff'!$F$7+$BA839*'Norm-coeff'!$G$7+$BB839*'Norm-coeff'!$H$7+$BC839*'Norm-coeff'!$I$7+$BD839*'Norm-coeff'!$J$7+$BE839*'Norm-coeff'!$K$7+$BF839*'Norm-coeff'!$L$7+$BG839*'Norm-coeff'!$M$7+$BH839*'Norm-coeff'!$N$7+$BI839*'Norm-coeff'!$O$7</f>
        <v>2.0907583608832998</v>
      </c>
      <c r="BU839" s="54">
        <f>'Norm-coeff'!$C$8+$AX839*'Norm-coeff'!$D$8+$AY839*'Norm-coeff'!$E$8+$AZ839*'Norm-coeff'!$F$8+$BA839*'Norm-coeff'!$G$8+$BB839*'Norm-coeff'!$H$8+$BC839*'Norm-coeff'!$I$8+$BD839*'Norm-coeff'!$J$8+$BE839*'Norm-coeff'!$K$8+$BF839*'Norm-coeff'!$L$8+$BG839*'Norm-coeff'!$M$8+$BH839*'Norm-coeff'!$N$8+$BI839*'Norm-coeff'!$O$8</f>
        <v>0.65894159836244504</v>
      </c>
      <c r="BV839" s="54">
        <f>'Norm-coeff'!$C$9+$AX839*'Norm-coeff'!$D$9+$AY839*'Norm-coeff'!$E$9+$AZ839*'Norm-coeff'!$F$9+$BA839*'Norm-coeff'!$G$9+$BB839*'Norm-coeff'!$H$9+$BC839*'Norm-coeff'!$I$9+$BD839*'Norm-coeff'!$J$9+$BE839*'Norm-coeff'!$K$9+$BF839*'Norm-coeff'!$L$9+$BG839*'Norm-coeff'!$M$9+$BH839*'Norm-coeff'!$N$9+$BI839*'Norm-coeff'!$O$9</f>
        <v>1.48961085014701</v>
      </c>
      <c r="BW839" s="54">
        <f>'Norm-coeff'!$C$10+$AX839*'Norm-coeff'!$D$10+$AY839*'Norm-coeff'!$E$10+$AZ839*'Norm-coeff'!$F$10+$BA839*'Norm-coeff'!$G$10+$BB839*'Norm-coeff'!$H$10+$BC839*'Norm-coeff'!$I$10+$BD839*'Norm-coeff'!$J$10+$BE839*'Norm-coeff'!$K$10+$BF839*'Norm-coeff'!$L$10+$BG839*'Norm-coeff'!$M$10+$BH839*'Norm-coeff'!$N$10+$BI839*'Norm-coeff'!$O$10</f>
        <v>1.42058735749591</v>
      </c>
      <c r="BX839" s="54">
        <f>'Norm-coeff'!$C$11+$AX839*'Norm-coeff'!$D$11+$AY839*'Norm-coeff'!$E$11+$AZ839*'Norm-coeff'!$F$11+$BA839*'Norm-coeff'!$G$11+$BB839*'Norm-coeff'!$H$11+$BC839*'Norm-coeff'!$I$11+$BD839*'Norm-coeff'!$J$11+$BE839*'Norm-coeff'!$K$11+$BF839*'Norm-coeff'!$L$11+$BG839*'Norm-coeff'!$M$11+$BH839*'Norm-coeff'!$N$11+$BI839*'Norm-coeff'!$O$11</f>
        <v>0.221233014421479</v>
      </c>
      <c r="BY839" s="54">
        <f>'Norm-coeff'!$C$12+$AX839*'Norm-coeff'!$D$12+$AY839*'Norm-coeff'!$E$12+$AZ839*'Norm-coeff'!$F$12+$BA839*'Norm-coeff'!$G$12+$BB839*'Norm-coeff'!$H$12+$BC839*'Norm-coeff'!$I$12+$BD839*'Norm-coeff'!$J$12+$BE839*'Norm-coeff'!$K$12+$BF839*'Norm-coeff'!$L$12+$BG839*'Norm-coeff'!$M$12+$BH839*'Norm-coeff'!$N$12+$BI839*'Norm-coeff'!$O$12</f>
        <v>0.283527502056037</v>
      </c>
      <c r="BZ839" s="54">
        <f>'Norm-coeff'!$C$13+$AX839*'Norm-coeff'!$D$13+$AY839*'Norm-coeff'!$E$13+$AZ839*'Norm-coeff'!$F$13+$BA839*'Norm-coeff'!$G$13+$BB839*'Norm-coeff'!$H$13+$BC839*'Norm-coeff'!$I$13+$BD839*'Norm-coeff'!$J$13+$BE839*'Norm-coeff'!$K$13+$BF839*'Norm-coeff'!$L$13+$BG839*'Norm-coeff'!$M$13+$BH839*'Norm-coeff'!$N$13+$BI839*'Norm-coeff'!$O$13</f>
        <v>-4.1864930554451202E-2</v>
      </c>
      <c r="CA839" s="54">
        <f>'Norm-coeff'!$C$14+$AX839*'Norm-coeff'!$D$14+$AY839*'Norm-coeff'!$E$14+$AZ839*'Norm-coeff'!$F$14+$BA839*'Norm-coeff'!$G$14+$BB839*'Norm-coeff'!$H$14+$BC839*'Norm-coeff'!$I$14+$BD839*'Norm-coeff'!$J$14+$BE839*'Norm-coeff'!$K$14+$BF839*'Norm-coeff'!$L$14+$BG839*'Norm-coeff'!$M$14+$BH839*'Norm-coeff'!$N$14+$BI839*'Norm-coeff'!$O$14</f>
        <v>4.2526983164477103</v>
      </c>
      <c r="CC839" s="54">
        <f t="shared" si="2437"/>
        <v>0</v>
      </c>
      <c r="CG839" s="54">
        <f t="shared" si="2438"/>
        <v>0</v>
      </c>
      <c r="CH839" s="54">
        <f t="shared" si="2421"/>
        <v>0</v>
      </c>
      <c r="CI839" s="54">
        <f t="shared" si="2439"/>
        <v>0</v>
      </c>
      <c r="CJ839" s="56">
        <f t="shared" si="2440"/>
        <v>0</v>
      </c>
      <c r="CK839" s="54">
        <f t="shared" si="2441"/>
        <v>0</v>
      </c>
      <c r="CL839" s="54">
        <f t="shared" si="2442"/>
        <v>0</v>
      </c>
      <c r="CM839" s="54">
        <f t="shared" si="2443"/>
        <v>0</v>
      </c>
      <c r="CN839" s="54">
        <f t="shared" si="2444"/>
        <v>0</v>
      </c>
      <c r="CO839" s="54">
        <f t="shared" si="2445"/>
        <v>0</v>
      </c>
      <c r="CP839" s="54">
        <f t="shared" si="2446"/>
        <v>0</v>
      </c>
      <c r="CQ839" s="54">
        <f t="shared" si="2447"/>
        <v>0</v>
      </c>
      <c r="CR839" s="54">
        <f t="shared" si="2448"/>
        <v>0</v>
      </c>
      <c r="CS839" s="54">
        <f t="shared" si="2449"/>
        <v>0</v>
      </c>
      <c r="CU839" s="54">
        <f t="shared" si="2450"/>
        <v>0</v>
      </c>
      <c r="CV839" s="54">
        <f t="shared" si="2451"/>
        <v>0</v>
      </c>
      <c r="CW839" s="54">
        <f t="shared" si="2452"/>
        <v>0</v>
      </c>
      <c r="CX839" s="54">
        <f t="shared" si="2453"/>
        <v>0</v>
      </c>
      <c r="CZ839" s="54">
        <f t="shared" si="2454"/>
        <v>0</v>
      </c>
      <c r="DA839" s="54">
        <f t="shared" si="2455"/>
        <v>0</v>
      </c>
      <c r="DB839" s="54">
        <f t="shared" si="2456"/>
        <v>0</v>
      </c>
      <c r="DC839" s="54">
        <f t="shared" si="2457"/>
        <v>0</v>
      </c>
      <c r="DD839" s="54">
        <f t="shared" si="2458"/>
        <v>0</v>
      </c>
      <c r="DE839" s="54">
        <f t="shared" si="2459"/>
        <v>0</v>
      </c>
      <c r="DF839" s="54">
        <f t="shared" si="2460"/>
        <v>0</v>
      </c>
      <c r="DG839" s="54">
        <f t="shared" si="2461"/>
        <v>2</v>
      </c>
      <c r="DH839" s="71">
        <f t="shared" si="2462"/>
        <v>0</v>
      </c>
      <c r="DI839" s="71">
        <f t="shared" si="2463"/>
        <v>0</v>
      </c>
      <c r="DJ839" s="54">
        <f t="shared" si="2464"/>
        <v>0</v>
      </c>
      <c r="DK839" s="54">
        <f t="shared" si="2465"/>
        <v>2</v>
      </c>
      <c r="DL839" s="4">
        <f t="shared" si="2395"/>
        <v>0</v>
      </c>
      <c r="DM839" s="3">
        <f t="shared" si="2466"/>
        <v>0</v>
      </c>
      <c r="DN839" s="3">
        <f t="shared" si="2467"/>
        <v>0</v>
      </c>
      <c r="DO839" s="4" t="e">
        <f t="shared" si="2468"/>
        <v>#DIV/0!</v>
      </c>
      <c r="DP839" s="57"/>
      <c r="DQ839" s="57"/>
      <c r="DR839" s="56">
        <f t="shared" si="2396"/>
        <v>2</v>
      </c>
      <c r="DS839" s="56">
        <f t="shared" si="2397"/>
        <v>0</v>
      </c>
      <c r="DT839" s="38">
        <f t="shared" si="2398"/>
        <v>0</v>
      </c>
      <c r="DU839" s="38">
        <f t="shared" si="2469"/>
        <v>2</v>
      </c>
      <c r="DV839" s="38">
        <f t="shared" si="2399"/>
        <v>0</v>
      </c>
      <c r="DW839" s="39">
        <f t="shared" si="2400"/>
        <v>0</v>
      </c>
      <c r="DX839" s="39">
        <f t="shared" si="2401"/>
        <v>0</v>
      </c>
      <c r="DY839" s="39">
        <f t="shared" si="2402"/>
        <v>0</v>
      </c>
      <c r="DZ839" s="39">
        <f t="shared" si="2403"/>
        <v>0</v>
      </c>
      <c r="EA839" s="39">
        <f t="shared" si="2404"/>
        <v>0</v>
      </c>
      <c r="EB839" s="37" t="e">
        <f t="shared" si="2470"/>
        <v>#DIV/0!</v>
      </c>
      <c r="EC839" s="37" t="e">
        <f t="shared" si="2471"/>
        <v>#DIV/0!</v>
      </c>
      <c r="ED839" s="37" t="e">
        <f t="shared" si="2472"/>
        <v>#DIV/0!</v>
      </c>
      <c r="EE839" s="37" t="e">
        <f t="shared" si="2473"/>
        <v>#DIV/0!</v>
      </c>
      <c r="EF839" s="39" t="e">
        <f t="shared" si="2474"/>
        <v>#DIV/0!</v>
      </c>
      <c r="EG839" s="37" t="e">
        <f t="shared" si="2475"/>
        <v>#DIV/0!</v>
      </c>
      <c r="EH839" s="37" t="e">
        <f t="shared" si="2476"/>
        <v>#DIV/0!</v>
      </c>
      <c r="EI839" s="11" t="b">
        <f t="shared" si="2477"/>
        <v>1</v>
      </c>
      <c r="EJ839" s="11" t="b">
        <f t="shared" si="2478"/>
        <v>0</v>
      </c>
      <c r="EK839" s="39" t="e">
        <f t="shared" si="2479"/>
        <v>#DIV/0!</v>
      </c>
      <c r="EL839" s="39" t="e">
        <f t="shared" si="2480"/>
        <v>#DIV/0!</v>
      </c>
      <c r="EM839" s="39" t="e">
        <f t="shared" si="2481"/>
        <v>#DIV/0!</v>
      </c>
      <c r="EN839" s="39" t="e">
        <f t="shared" si="2482"/>
        <v>#DIV/0!</v>
      </c>
      <c r="EO839" s="39" t="e">
        <f t="shared" si="2483"/>
        <v>#DIV/0!</v>
      </c>
      <c r="EP839" s="39" t="e">
        <f t="shared" si="2484"/>
        <v>#DIV/0!</v>
      </c>
      <c r="EQ839" s="39" t="e">
        <f t="shared" si="2485"/>
        <v>#DIV/0!</v>
      </c>
      <c r="ER839" s="39" t="e">
        <f t="shared" si="2486"/>
        <v>#DIV/0!</v>
      </c>
      <c r="ES839" s="58" t="str">
        <f t="shared" si="2487"/>
        <v>(OH,F,Cl)-dominate amphibole</v>
      </c>
      <c r="ET839" s="58" t="e">
        <f t="shared" si="2488"/>
        <v>#N/A</v>
      </c>
      <c r="EU839" s="56">
        <f t="shared" si="2405"/>
        <v>0</v>
      </c>
      <c r="EV839" s="56">
        <f t="shared" si="2406"/>
        <v>0</v>
      </c>
      <c r="EW839" s="56">
        <f t="shared" si="2407"/>
        <v>0</v>
      </c>
      <c r="EX839" s="56">
        <f t="shared" si="2408"/>
        <v>0</v>
      </c>
      <c r="EY839" s="56">
        <f t="shared" si="2409"/>
        <v>0</v>
      </c>
      <c r="EZ839" s="56">
        <f t="shared" si="2410"/>
        <v>0</v>
      </c>
      <c r="FA839" s="39">
        <f t="shared" si="2411"/>
        <v>0</v>
      </c>
      <c r="FB839" s="39">
        <f t="shared" si="2412"/>
        <v>0</v>
      </c>
      <c r="FC839" s="54">
        <f t="shared" si="2413"/>
        <v>0</v>
      </c>
      <c r="FD839" s="54">
        <f t="shared" si="2414"/>
        <v>0</v>
      </c>
      <c r="FE839" s="39">
        <f t="shared" si="2415"/>
        <v>0</v>
      </c>
      <c r="FF839" s="54">
        <f t="shared" si="2416"/>
        <v>0</v>
      </c>
      <c r="FG839" s="39">
        <f t="shared" si="2417"/>
        <v>0</v>
      </c>
      <c r="FH839" s="39">
        <f t="shared" si="2489"/>
        <v>0</v>
      </c>
      <c r="FI839" s="39">
        <f t="shared" si="2490"/>
        <v>0</v>
      </c>
      <c r="FJ839" s="39">
        <f t="shared" si="2491"/>
        <v>0</v>
      </c>
      <c r="FK839" s="39" t="e">
        <f t="shared" si="2492"/>
        <v>#DIV/0!</v>
      </c>
      <c r="FL839" s="39" t="e">
        <f t="shared" si="2493"/>
        <v>#DIV/0!</v>
      </c>
      <c r="FM839" s="39" t="e">
        <f t="shared" si="2494"/>
        <v>#DIV/0!</v>
      </c>
      <c r="FN839" s="39">
        <f t="shared" si="2495"/>
        <v>1</v>
      </c>
      <c r="FO839" s="39">
        <f t="shared" si="2418"/>
        <v>0</v>
      </c>
      <c r="FP839" s="39">
        <f t="shared" si="2419"/>
        <v>0</v>
      </c>
      <c r="FQ839" s="39">
        <f t="shared" si="2420"/>
        <v>0</v>
      </c>
      <c r="FR839" s="39">
        <f t="shared" si="2496"/>
        <v>0</v>
      </c>
      <c r="FS839" s="39">
        <f t="shared" si="2497"/>
        <v>0</v>
      </c>
      <c r="FU839" s="39" t="e">
        <f t="shared" si="2498"/>
        <v>#DIV/0!</v>
      </c>
      <c r="FV839" s="39" t="e">
        <f t="shared" si="2499"/>
        <v>#DIV/0!</v>
      </c>
      <c r="FW839" s="39" t="e">
        <f t="shared" si="2500"/>
        <v>#DIV/0!</v>
      </c>
      <c r="FY839" s="39" t="e">
        <f t="shared" si="2501"/>
        <v>#DIV/0!</v>
      </c>
      <c r="FZ839" s="39" t="e">
        <f t="shared" si="2502"/>
        <v>#DIV/0!</v>
      </c>
      <c r="GA839" s="39" t="e">
        <f t="shared" si="2503"/>
        <v>#DIV/0!</v>
      </c>
      <c r="GB839" s="39" t="e">
        <f t="shared" si="2504"/>
        <v>#DIV/0!</v>
      </c>
      <c r="GC839" s="39" t="e">
        <f t="shared" si="2505"/>
        <v>#DIV/0!</v>
      </c>
      <c r="GD839" s="39" t="e">
        <f t="shared" si="2506"/>
        <v>#DIV/0!</v>
      </c>
      <c r="GE839" s="39" t="e">
        <f t="shared" si="2507"/>
        <v>#DIV/0!</v>
      </c>
      <c r="GF839" s="39" t="e">
        <f t="shared" si="2508"/>
        <v>#DIV/0!</v>
      </c>
      <c r="GG839" s="39" t="e">
        <f t="shared" si="2509"/>
        <v>#DIV/0!</v>
      </c>
      <c r="GH839" s="39" t="e">
        <f t="shared" si="2510"/>
        <v>#DIV/0!</v>
      </c>
      <c r="GI839" s="39"/>
      <c r="GJ839" s="39" t="e">
        <f t="shared" si="2511"/>
        <v>#DIV/0!</v>
      </c>
      <c r="GK839" s="39" t="e">
        <f t="shared" si="2512"/>
        <v>#DIV/0!</v>
      </c>
      <c r="GL839" s="39" t="e">
        <f t="shared" si="2513"/>
        <v>#DIV/0!</v>
      </c>
      <c r="GM839" s="39" t="e">
        <f t="shared" si="2514"/>
        <v>#DIV/0!</v>
      </c>
      <c r="GN839" s="39" t="e">
        <f t="shared" si="2515"/>
        <v>#DIV/0!</v>
      </c>
      <c r="GO839" s="57"/>
      <c r="GP839" s="57" t="e">
        <f t="shared" si="2516"/>
        <v>#DIV/0!</v>
      </c>
      <c r="GQ839" s="59" t="e">
        <f t="shared" si="2517"/>
        <v>#DIV/0!</v>
      </c>
      <c r="GR839" s="41" t="e">
        <f t="shared" si="2518"/>
        <v>#DIV/0!</v>
      </c>
      <c r="GS839" s="57" t="e">
        <f t="shared" si="2519"/>
        <v>#DIV/0!</v>
      </c>
      <c r="GT839" s="57" t="e">
        <f t="shared" si="2520"/>
        <v>#DIV/0!</v>
      </c>
      <c r="GU839" s="57" t="e">
        <f t="shared" si="2521"/>
        <v>#DIV/0!</v>
      </c>
      <c r="GV839" s="57"/>
      <c r="GW839" s="42" t="e">
        <f t="shared" si="2522"/>
        <v>#DIV/0!</v>
      </c>
      <c r="GX839" s="42" t="e">
        <f t="shared" si="2523"/>
        <v>#DIV/0!</v>
      </c>
      <c r="GY839" s="42" t="e">
        <f t="shared" si="2524"/>
        <v>#DIV/0!</v>
      </c>
      <c r="GZ839" s="57"/>
      <c r="HA839" s="2" t="e">
        <f t="shared" si="2525"/>
        <v>#DIV/0!</v>
      </c>
      <c r="HB839" s="2" t="e">
        <f t="shared" si="2526"/>
        <v>#DIV/0!</v>
      </c>
      <c r="HC839" s="2" t="e">
        <f t="shared" si="2527"/>
        <v>#DIV/0!</v>
      </c>
      <c r="HD839" s="2" t="e">
        <f t="shared" si="2528"/>
        <v>#DIV/0!</v>
      </c>
      <c r="HE839" s="2" t="e">
        <f t="shared" si="2529"/>
        <v>#DIV/0!</v>
      </c>
      <c r="HF839" s="2" t="e">
        <f t="shared" si="2530"/>
        <v>#DIV/0!</v>
      </c>
      <c r="HG839" s="2" t="e">
        <f t="shared" si="2531"/>
        <v>#DIV/0!</v>
      </c>
      <c r="HH839" s="2" t="e">
        <f t="shared" si="2532"/>
        <v>#DIV/0!</v>
      </c>
      <c r="HI839" s="2" t="e">
        <f t="shared" si="2533"/>
        <v>#DIV/0!</v>
      </c>
      <c r="HJ839" s="11" t="e">
        <f t="shared" si="2534"/>
        <v>#DIV/0!</v>
      </c>
      <c r="HK839" s="60" t="e">
        <f t="shared" si="2535"/>
        <v>#DIV/0!</v>
      </c>
      <c r="HL839" s="57"/>
      <c r="HM839" s="57" t="e">
        <f t="shared" si="2536"/>
        <v>#DIV/0!</v>
      </c>
      <c r="HN839" s="57" t="e">
        <f t="shared" si="2537"/>
        <v>#DIV/0!</v>
      </c>
      <c r="HO839" s="57" t="e">
        <f t="shared" si="2538"/>
        <v>#DIV/0!</v>
      </c>
      <c r="HP839" s="57" t="e">
        <f t="shared" si="2539"/>
        <v>#DIV/0!</v>
      </c>
      <c r="HQ839" s="57" t="e">
        <f t="shared" si="2540"/>
        <v>#DIV/0!</v>
      </c>
      <c r="HR839" s="57"/>
      <c r="HS839" s="57" t="e">
        <f t="shared" si="2541"/>
        <v>#DIV/0!</v>
      </c>
      <c r="HT839" s="57" t="e">
        <f t="shared" si="2542"/>
        <v>#DIV/0!</v>
      </c>
      <c r="HU839" s="57" t="e">
        <f t="shared" si="2543"/>
        <v>#DIV/0!</v>
      </c>
      <c r="HV839" s="57" t="e">
        <f t="shared" si="2544"/>
        <v>#DIV/0!</v>
      </c>
      <c r="HW839" s="57" t="e">
        <f t="shared" si="2545"/>
        <v>#DIV/0!</v>
      </c>
      <c r="HX839" s="57"/>
      <c r="HY839" s="57" t="e">
        <f t="shared" si="2546"/>
        <v>#DIV/0!</v>
      </c>
      <c r="HZ839" s="57" t="e">
        <f t="shared" si="2547"/>
        <v>#DIV/0!</v>
      </c>
      <c r="IA839" s="57"/>
      <c r="IB839" s="61">
        <f t="shared" si="2548"/>
        <v>0</v>
      </c>
      <c r="IC839" s="57" t="str">
        <f t="shared" si="2549"/>
        <v/>
      </c>
      <c r="ID839" s="42"/>
      <c r="IE839" s="2" t="str">
        <f t="shared" si="2550"/>
        <v/>
      </c>
      <c r="IF839" s="60" t="e">
        <f t="shared" si="2551"/>
        <v>#DIV/0!</v>
      </c>
      <c r="IG839" s="60" t="str">
        <f t="shared" si="2552"/>
        <v/>
      </c>
      <c r="IH839" s="60" t="str">
        <f t="shared" si="2553"/>
        <v>zinco-</v>
      </c>
      <c r="II839" s="60" t="str">
        <f t="shared" si="2554"/>
        <v>mangano-</v>
      </c>
      <c r="IJ839" s="60" t="e">
        <f t="shared" si="2555"/>
        <v>#DIV/0!</v>
      </c>
      <c r="IK839" s="60" t="e">
        <f t="shared" si="2556"/>
        <v>#DIV/0!</v>
      </c>
      <c r="IL839" s="60" t="e">
        <f t="shared" si="2557"/>
        <v>#DIV/0!</v>
      </c>
      <c r="IM839" s="60" t="e">
        <f t="shared" si="2558"/>
        <v>#DIV/0!</v>
      </c>
      <c r="IN839" s="60" t="str">
        <f t="shared" si="2559"/>
        <v/>
      </c>
      <c r="IO839" s="60" t="str">
        <f t="shared" si="2560"/>
        <v/>
      </c>
      <c r="IP839" s="57"/>
      <c r="IQ839" s="57" t="str">
        <f t="shared" si="2561"/>
        <v>ERROR!!</v>
      </c>
    </row>
    <row r="840" spans="24:251">
      <c r="X840" s="29">
        <f t="shared" si="2249"/>
        <v>0</v>
      </c>
      <c r="Y840" s="29">
        <f t="shared" si="2250"/>
        <v>0</v>
      </c>
      <c r="Z840" s="29" t="e">
        <f t="shared" si="2251"/>
        <v>#DIV/0!</v>
      </c>
      <c r="AA840" s="29" t="e">
        <f t="shared" si="2252"/>
        <v>#DIV/0!</v>
      </c>
      <c r="AB840" s="29" t="e">
        <f t="shared" si="2253"/>
        <v>#DIV/0!</v>
      </c>
      <c r="AC840" s="29" t="e">
        <f t="shared" si="2254"/>
        <v>#DIV/0!</v>
      </c>
      <c r="AF840" s="23">
        <v>60.084299999999999</v>
      </c>
      <c r="AG840" s="23">
        <v>79.878799999999998</v>
      </c>
      <c r="AH840" s="23">
        <v>101.96120000000001</v>
      </c>
      <c r="AI840" s="23">
        <v>151.99039999999999</v>
      </c>
      <c r="AJ840" s="23">
        <v>159.69</v>
      </c>
      <c r="AK840" s="23">
        <v>71.846400000000003</v>
      </c>
      <c r="AL840" s="23">
        <v>70.9375</v>
      </c>
      <c r="AM840" s="23">
        <v>40.304400000000001</v>
      </c>
      <c r="AN840" s="23">
        <v>56.077399999999997</v>
      </c>
      <c r="AO840" s="23">
        <v>61.978999999999999</v>
      </c>
      <c r="AP840" s="23">
        <v>94.195999999999998</v>
      </c>
      <c r="AQ840" s="23">
        <v>18.998000000000001</v>
      </c>
      <c r="AR840" s="23">
        <v>35.450000000000003</v>
      </c>
      <c r="AS840" s="23">
        <v>29.88</v>
      </c>
      <c r="AT840" s="23">
        <v>74.691999999999993</v>
      </c>
      <c r="AU840" s="23">
        <v>81.39</v>
      </c>
      <c r="AX840" s="54">
        <f t="shared" si="2422"/>
        <v>0</v>
      </c>
      <c r="AY840" s="54">
        <f t="shared" si="2423"/>
        <v>0</v>
      </c>
      <c r="AZ840" s="54">
        <f t="shared" si="2424"/>
        <v>0</v>
      </c>
      <c r="BA840" s="54">
        <f t="shared" si="2425"/>
        <v>0</v>
      </c>
      <c r="BB840" s="54">
        <f t="shared" si="2426"/>
        <v>0</v>
      </c>
      <c r="BC840" s="54">
        <f t="shared" si="2427"/>
        <v>0</v>
      </c>
      <c r="BD840" s="54">
        <f t="shared" si="2428"/>
        <v>0</v>
      </c>
      <c r="BE840" s="54">
        <f t="shared" si="2429"/>
        <v>0</v>
      </c>
      <c r="BF840" s="54">
        <f t="shared" si="2430"/>
        <v>0</v>
      </c>
      <c r="BG840" s="54">
        <f t="shared" si="2431"/>
        <v>0</v>
      </c>
      <c r="BH840" s="54">
        <f t="shared" si="2432"/>
        <v>0</v>
      </c>
      <c r="BI840" s="54">
        <f t="shared" si="2433"/>
        <v>0</v>
      </c>
      <c r="BJ840" s="54">
        <f t="shared" si="2434"/>
        <v>0</v>
      </c>
      <c r="BK840" s="54">
        <f t="shared" si="2435"/>
        <v>0</v>
      </c>
      <c r="BL840" s="54">
        <f t="shared" si="2436"/>
        <v>0</v>
      </c>
      <c r="BM840" s="42"/>
      <c r="BO840" s="54">
        <f>'Norm-coeff'!$C$2+$AX840*'Norm-coeff'!$D$2+$AY840*'Norm-coeff'!$E$2+$AZ840*'Norm-coeff'!$F$2+$BA840*'Norm-coeff'!$G$2+$BB840*'Norm-coeff'!$H$2+$BC840*'Norm-coeff'!$I$2+$BD840*'Norm-coeff'!$J$2+$BE840*'Norm-coeff'!$K$2+$BF840*'Norm-coeff'!$L$2+$BG840*'Norm-coeff'!$M$2+$BH840*'Norm-coeff'!$N$2+$BI840*'Norm-coeff'!$O$2</f>
        <v>5.4045421474420303</v>
      </c>
      <c r="BP840" s="54">
        <f>'Norm-coeff'!$C$3+$AX840*'Norm-coeff'!$D$3+$AY840*'Norm-coeff'!$E$3+$AZ840*'Norm-coeff'!$F$3+$BA840*'Norm-coeff'!$G$3+$BB840*'Norm-coeff'!$H$3+$BC840*'Norm-coeff'!$I$3+$BD840*'Norm-coeff'!$J$3+$BE840*'Norm-coeff'!$K$3+$BF840*'Norm-coeff'!$L$3+$BG840*'Norm-coeff'!$M$3+$BH840*'Norm-coeff'!$N$3+$BI840*'Norm-coeff'!$O$3</f>
        <v>3.15319116612705</v>
      </c>
      <c r="BQ840" s="54">
        <f>'Norm-coeff'!$C$4+$AX840*'Norm-coeff'!$D$4+$AY840*'Norm-coeff'!$E$4+$AZ840*'Norm-coeff'!$F$4+$BA840*'Norm-coeff'!$G$4+$BB840*'Norm-coeff'!$H$4+$BC840*'Norm-coeff'!$I$4+$BD840*'Norm-coeff'!$J$4+$BE840*'Norm-coeff'!$K$4+$BF840*'Norm-coeff'!$L$4+$BG840*'Norm-coeff'!$M$4+$BH840*'Norm-coeff'!$N$4+$BI840*'Norm-coeff'!$O$4</f>
        <v>1.42115649462768</v>
      </c>
      <c r="BR840" s="54">
        <f>'Norm-coeff'!$C$5+$AX840*'Norm-coeff'!$D$5+$AY840*'Norm-coeff'!$E$5+$AZ840*'Norm-coeff'!$F$5+$BA840*'Norm-coeff'!$G$5+$BB840*'Norm-coeff'!$H$5+$BC840*'Norm-coeff'!$I$5+$BD840*'Norm-coeff'!$J$5+$BE840*'Norm-coeff'!$K$5+$BF840*'Norm-coeff'!$L$5+$BG840*'Norm-coeff'!$M$5+$BH840*'Norm-coeff'!$N$5+$BI840*'Norm-coeff'!$O$5</f>
        <v>1.0553329241296201</v>
      </c>
      <c r="BS840" s="54">
        <f>'Norm-coeff'!$C$6+$AX840*'Norm-coeff'!$D$6+$AY840*'Norm-coeff'!$E$6+$AZ840*'Norm-coeff'!$F$6+$BA840*'Norm-coeff'!$G$6+$BB840*'Norm-coeff'!$H$6+$BC840*'Norm-coeff'!$I$6+$BD840*'Norm-coeff'!$J$6+$BE840*'Norm-coeff'!$K$6+$BF840*'Norm-coeff'!$L$6+$BG840*'Norm-coeff'!$M$6+$BH840*'Norm-coeff'!$N$6+$BI840*'Norm-coeff'!$O$6</f>
        <v>-1.48700885495103E-2</v>
      </c>
      <c r="BT840" s="54">
        <f>'Norm-coeff'!$C$7+$AX840*'Norm-coeff'!$D$7+$AY840*'Norm-coeff'!$E$7+$AZ840*'Norm-coeff'!$F$7+$BA840*'Norm-coeff'!$G$7+$BB840*'Norm-coeff'!$H$7+$BC840*'Norm-coeff'!$I$7+$BD840*'Norm-coeff'!$J$7+$BE840*'Norm-coeff'!$K$7+$BF840*'Norm-coeff'!$L$7+$BG840*'Norm-coeff'!$M$7+$BH840*'Norm-coeff'!$N$7+$BI840*'Norm-coeff'!$O$7</f>
        <v>2.0907583608832998</v>
      </c>
      <c r="BU840" s="54">
        <f>'Norm-coeff'!$C$8+$AX840*'Norm-coeff'!$D$8+$AY840*'Norm-coeff'!$E$8+$AZ840*'Norm-coeff'!$F$8+$BA840*'Norm-coeff'!$G$8+$BB840*'Norm-coeff'!$H$8+$BC840*'Norm-coeff'!$I$8+$BD840*'Norm-coeff'!$J$8+$BE840*'Norm-coeff'!$K$8+$BF840*'Norm-coeff'!$L$8+$BG840*'Norm-coeff'!$M$8+$BH840*'Norm-coeff'!$N$8+$BI840*'Norm-coeff'!$O$8</f>
        <v>0.65894159836244504</v>
      </c>
      <c r="BV840" s="54">
        <f>'Norm-coeff'!$C$9+$AX840*'Norm-coeff'!$D$9+$AY840*'Norm-coeff'!$E$9+$AZ840*'Norm-coeff'!$F$9+$BA840*'Norm-coeff'!$G$9+$BB840*'Norm-coeff'!$H$9+$BC840*'Norm-coeff'!$I$9+$BD840*'Norm-coeff'!$J$9+$BE840*'Norm-coeff'!$K$9+$BF840*'Norm-coeff'!$L$9+$BG840*'Norm-coeff'!$M$9+$BH840*'Norm-coeff'!$N$9+$BI840*'Norm-coeff'!$O$9</f>
        <v>1.48961085014701</v>
      </c>
      <c r="BW840" s="54">
        <f>'Norm-coeff'!$C$10+$AX840*'Norm-coeff'!$D$10+$AY840*'Norm-coeff'!$E$10+$AZ840*'Norm-coeff'!$F$10+$BA840*'Norm-coeff'!$G$10+$BB840*'Norm-coeff'!$H$10+$BC840*'Norm-coeff'!$I$10+$BD840*'Norm-coeff'!$J$10+$BE840*'Norm-coeff'!$K$10+$BF840*'Norm-coeff'!$L$10+$BG840*'Norm-coeff'!$M$10+$BH840*'Norm-coeff'!$N$10+$BI840*'Norm-coeff'!$O$10</f>
        <v>1.42058735749591</v>
      </c>
      <c r="BX840" s="54">
        <f>'Norm-coeff'!$C$11+$AX840*'Norm-coeff'!$D$11+$AY840*'Norm-coeff'!$E$11+$AZ840*'Norm-coeff'!$F$11+$BA840*'Norm-coeff'!$G$11+$BB840*'Norm-coeff'!$H$11+$BC840*'Norm-coeff'!$I$11+$BD840*'Norm-coeff'!$J$11+$BE840*'Norm-coeff'!$K$11+$BF840*'Norm-coeff'!$L$11+$BG840*'Norm-coeff'!$M$11+$BH840*'Norm-coeff'!$N$11+$BI840*'Norm-coeff'!$O$11</f>
        <v>0.221233014421479</v>
      </c>
      <c r="BY840" s="54">
        <f>'Norm-coeff'!$C$12+$AX840*'Norm-coeff'!$D$12+$AY840*'Norm-coeff'!$E$12+$AZ840*'Norm-coeff'!$F$12+$BA840*'Norm-coeff'!$G$12+$BB840*'Norm-coeff'!$H$12+$BC840*'Norm-coeff'!$I$12+$BD840*'Norm-coeff'!$J$12+$BE840*'Norm-coeff'!$K$12+$BF840*'Norm-coeff'!$L$12+$BG840*'Norm-coeff'!$M$12+$BH840*'Norm-coeff'!$N$12+$BI840*'Norm-coeff'!$O$12</f>
        <v>0.283527502056037</v>
      </c>
      <c r="BZ840" s="54">
        <f>'Norm-coeff'!$C$13+$AX840*'Norm-coeff'!$D$13+$AY840*'Norm-coeff'!$E$13+$AZ840*'Norm-coeff'!$F$13+$BA840*'Norm-coeff'!$G$13+$BB840*'Norm-coeff'!$H$13+$BC840*'Norm-coeff'!$I$13+$BD840*'Norm-coeff'!$J$13+$BE840*'Norm-coeff'!$K$13+$BF840*'Norm-coeff'!$L$13+$BG840*'Norm-coeff'!$M$13+$BH840*'Norm-coeff'!$N$13+$BI840*'Norm-coeff'!$O$13</f>
        <v>-4.1864930554451202E-2</v>
      </c>
      <c r="CA840" s="54">
        <f>'Norm-coeff'!$C$14+$AX840*'Norm-coeff'!$D$14+$AY840*'Norm-coeff'!$E$14+$AZ840*'Norm-coeff'!$F$14+$BA840*'Norm-coeff'!$G$14+$BB840*'Norm-coeff'!$H$14+$BC840*'Norm-coeff'!$I$14+$BD840*'Norm-coeff'!$J$14+$BE840*'Norm-coeff'!$K$14+$BF840*'Norm-coeff'!$L$14+$BG840*'Norm-coeff'!$M$14+$BH840*'Norm-coeff'!$N$14+$BI840*'Norm-coeff'!$O$14</f>
        <v>4.2526983164477103</v>
      </c>
      <c r="CC840" s="54">
        <f t="shared" si="2437"/>
        <v>0</v>
      </c>
      <c r="CG840" s="54">
        <f t="shared" si="2438"/>
        <v>0</v>
      </c>
      <c r="CH840" s="54">
        <f t="shared" si="2421"/>
        <v>0</v>
      </c>
      <c r="CI840" s="54">
        <f t="shared" si="2439"/>
        <v>0</v>
      </c>
      <c r="CJ840" s="56">
        <f t="shared" si="2440"/>
        <v>0</v>
      </c>
      <c r="CK840" s="54">
        <f t="shared" si="2441"/>
        <v>0</v>
      </c>
      <c r="CL840" s="54">
        <f t="shared" si="2442"/>
        <v>0</v>
      </c>
      <c r="CM840" s="54">
        <f t="shared" si="2443"/>
        <v>0</v>
      </c>
      <c r="CN840" s="54">
        <f t="shared" si="2444"/>
        <v>0</v>
      </c>
      <c r="CO840" s="54">
        <f t="shared" si="2445"/>
        <v>0</v>
      </c>
      <c r="CP840" s="54">
        <f t="shared" si="2446"/>
        <v>0</v>
      </c>
      <c r="CQ840" s="54">
        <f t="shared" si="2447"/>
        <v>0</v>
      </c>
      <c r="CR840" s="54">
        <f t="shared" si="2448"/>
        <v>0</v>
      </c>
      <c r="CS840" s="54">
        <f t="shared" si="2449"/>
        <v>0</v>
      </c>
      <c r="CU840" s="54">
        <f t="shared" si="2450"/>
        <v>0</v>
      </c>
      <c r="CV840" s="54">
        <f t="shared" si="2451"/>
        <v>0</v>
      </c>
      <c r="CW840" s="54">
        <f t="shared" si="2452"/>
        <v>0</v>
      </c>
      <c r="CX840" s="54">
        <f t="shared" si="2453"/>
        <v>0</v>
      </c>
      <c r="CZ840" s="54">
        <f t="shared" si="2454"/>
        <v>0</v>
      </c>
      <c r="DA840" s="54">
        <f t="shared" si="2455"/>
        <v>0</v>
      </c>
      <c r="DB840" s="54">
        <f t="shared" si="2456"/>
        <v>0</v>
      </c>
      <c r="DC840" s="54">
        <f t="shared" si="2457"/>
        <v>0</v>
      </c>
      <c r="DD840" s="54">
        <f t="shared" si="2458"/>
        <v>0</v>
      </c>
      <c r="DE840" s="54">
        <f t="shared" si="2459"/>
        <v>0</v>
      </c>
      <c r="DF840" s="54">
        <f t="shared" si="2460"/>
        <v>0</v>
      </c>
      <c r="DG840" s="54">
        <f t="shared" si="2461"/>
        <v>2</v>
      </c>
      <c r="DH840" s="71">
        <f t="shared" si="2462"/>
        <v>0</v>
      </c>
      <c r="DI840" s="71">
        <f t="shared" si="2463"/>
        <v>0</v>
      </c>
      <c r="DJ840" s="54">
        <f t="shared" si="2464"/>
        <v>0</v>
      </c>
      <c r="DK840" s="54">
        <f t="shared" si="2465"/>
        <v>2</v>
      </c>
      <c r="DL840" s="4">
        <f t="shared" si="2395"/>
        <v>0</v>
      </c>
      <c r="DM840" s="3">
        <f t="shared" si="2466"/>
        <v>0</v>
      </c>
      <c r="DN840" s="3">
        <f t="shared" si="2467"/>
        <v>0</v>
      </c>
      <c r="DO840" s="4" t="e">
        <f t="shared" si="2468"/>
        <v>#DIV/0!</v>
      </c>
      <c r="DP840" s="57"/>
      <c r="DQ840" s="57"/>
      <c r="DR840" s="56">
        <f t="shared" si="2396"/>
        <v>2</v>
      </c>
      <c r="DS840" s="56">
        <f t="shared" si="2397"/>
        <v>0</v>
      </c>
      <c r="DT840" s="38">
        <f t="shared" si="2398"/>
        <v>0</v>
      </c>
      <c r="DU840" s="38">
        <f t="shared" si="2469"/>
        <v>2</v>
      </c>
      <c r="DV840" s="38">
        <f t="shared" si="2399"/>
        <v>0</v>
      </c>
      <c r="DW840" s="39">
        <f t="shared" si="2400"/>
        <v>0</v>
      </c>
      <c r="DX840" s="39">
        <f t="shared" si="2401"/>
        <v>0</v>
      </c>
      <c r="DY840" s="39">
        <f t="shared" si="2402"/>
        <v>0</v>
      </c>
      <c r="DZ840" s="39">
        <f t="shared" si="2403"/>
        <v>0</v>
      </c>
      <c r="EA840" s="39">
        <f t="shared" si="2404"/>
        <v>0</v>
      </c>
      <c r="EB840" s="37" t="e">
        <f t="shared" si="2470"/>
        <v>#DIV/0!</v>
      </c>
      <c r="EC840" s="37" t="e">
        <f t="shared" si="2471"/>
        <v>#DIV/0!</v>
      </c>
      <c r="ED840" s="37" t="e">
        <f t="shared" si="2472"/>
        <v>#DIV/0!</v>
      </c>
      <c r="EE840" s="37" t="e">
        <f t="shared" si="2473"/>
        <v>#DIV/0!</v>
      </c>
      <c r="EF840" s="39" t="e">
        <f t="shared" si="2474"/>
        <v>#DIV/0!</v>
      </c>
      <c r="EG840" s="37" t="e">
        <f t="shared" si="2475"/>
        <v>#DIV/0!</v>
      </c>
      <c r="EH840" s="37" t="e">
        <f t="shared" si="2476"/>
        <v>#DIV/0!</v>
      </c>
      <c r="EI840" s="11" t="b">
        <f t="shared" si="2477"/>
        <v>1</v>
      </c>
      <c r="EJ840" s="11" t="b">
        <f t="shared" si="2478"/>
        <v>0</v>
      </c>
      <c r="EK840" s="39" t="e">
        <f t="shared" si="2479"/>
        <v>#DIV/0!</v>
      </c>
      <c r="EL840" s="39" t="e">
        <f t="shared" si="2480"/>
        <v>#DIV/0!</v>
      </c>
      <c r="EM840" s="39" t="e">
        <f t="shared" si="2481"/>
        <v>#DIV/0!</v>
      </c>
      <c r="EN840" s="39" t="e">
        <f t="shared" si="2482"/>
        <v>#DIV/0!</v>
      </c>
      <c r="EO840" s="39" t="e">
        <f t="shared" si="2483"/>
        <v>#DIV/0!</v>
      </c>
      <c r="EP840" s="39" t="e">
        <f t="shared" si="2484"/>
        <v>#DIV/0!</v>
      </c>
      <c r="EQ840" s="39" t="e">
        <f t="shared" si="2485"/>
        <v>#DIV/0!</v>
      </c>
      <c r="ER840" s="39" t="e">
        <f t="shared" si="2486"/>
        <v>#DIV/0!</v>
      </c>
      <c r="ES840" s="58" t="str">
        <f t="shared" si="2487"/>
        <v>(OH,F,Cl)-dominate amphibole</v>
      </c>
      <c r="ET840" s="58" t="e">
        <f t="shared" si="2488"/>
        <v>#N/A</v>
      </c>
      <c r="EU840" s="56">
        <f t="shared" si="2405"/>
        <v>0</v>
      </c>
      <c r="EV840" s="56">
        <f t="shared" si="2406"/>
        <v>0</v>
      </c>
      <c r="EW840" s="56">
        <f t="shared" si="2407"/>
        <v>0</v>
      </c>
      <c r="EX840" s="56">
        <f t="shared" si="2408"/>
        <v>0</v>
      </c>
      <c r="EY840" s="56">
        <f t="shared" si="2409"/>
        <v>0</v>
      </c>
      <c r="EZ840" s="56">
        <f t="shared" si="2410"/>
        <v>0</v>
      </c>
      <c r="FA840" s="39">
        <f t="shared" si="2411"/>
        <v>0</v>
      </c>
      <c r="FB840" s="39">
        <f t="shared" si="2412"/>
        <v>0</v>
      </c>
      <c r="FC840" s="54">
        <f t="shared" si="2413"/>
        <v>0</v>
      </c>
      <c r="FD840" s="54">
        <f t="shared" si="2414"/>
        <v>0</v>
      </c>
      <c r="FE840" s="39">
        <f t="shared" si="2415"/>
        <v>0</v>
      </c>
      <c r="FF840" s="54">
        <f t="shared" si="2416"/>
        <v>0</v>
      </c>
      <c r="FG840" s="39">
        <f t="shared" si="2417"/>
        <v>0</v>
      </c>
      <c r="FH840" s="39">
        <f t="shared" si="2489"/>
        <v>0</v>
      </c>
      <c r="FI840" s="39">
        <f t="shared" si="2490"/>
        <v>0</v>
      </c>
      <c r="FJ840" s="39">
        <f t="shared" si="2491"/>
        <v>0</v>
      </c>
      <c r="FK840" s="39" t="e">
        <f t="shared" si="2492"/>
        <v>#DIV/0!</v>
      </c>
      <c r="FL840" s="39" t="e">
        <f t="shared" si="2493"/>
        <v>#DIV/0!</v>
      </c>
      <c r="FM840" s="39" t="e">
        <f t="shared" si="2494"/>
        <v>#DIV/0!</v>
      </c>
      <c r="FN840" s="39">
        <f t="shared" si="2495"/>
        <v>1</v>
      </c>
      <c r="FO840" s="39">
        <f t="shared" si="2418"/>
        <v>0</v>
      </c>
      <c r="FP840" s="39">
        <f t="shared" si="2419"/>
        <v>0</v>
      </c>
      <c r="FQ840" s="39">
        <f t="shared" si="2420"/>
        <v>0</v>
      </c>
      <c r="FR840" s="39">
        <f t="shared" si="2496"/>
        <v>0</v>
      </c>
      <c r="FS840" s="39">
        <f t="shared" si="2497"/>
        <v>0</v>
      </c>
      <c r="FU840" s="39" t="e">
        <f t="shared" si="2498"/>
        <v>#DIV/0!</v>
      </c>
      <c r="FV840" s="39" t="e">
        <f t="shared" si="2499"/>
        <v>#DIV/0!</v>
      </c>
      <c r="FW840" s="39" t="e">
        <f t="shared" si="2500"/>
        <v>#DIV/0!</v>
      </c>
      <c r="FY840" s="39" t="e">
        <f t="shared" si="2501"/>
        <v>#DIV/0!</v>
      </c>
      <c r="FZ840" s="39" t="e">
        <f t="shared" si="2502"/>
        <v>#DIV/0!</v>
      </c>
      <c r="GA840" s="39" t="e">
        <f t="shared" si="2503"/>
        <v>#DIV/0!</v>
      </c>
      <c r="GB840" s="39" t="e">
        <f t="shared" si="2504"/>
        <v>#DIV/0!</v>
      </c>
      <c r="GC840" s="39" t="e">
        <f t="shared" si="2505"/>
        <v>#DIV/0!</v>
      </c>
      <c r="GD840" s="39" t="e">
        <f t="shared" si="2506"/>
        <v>#DIV/0!</v>
      </c>
      <c r="GE840" s="39" t="e">
        <f t="shared" si="2507"/>
        <v>#DIV/0!</v>
      </c>
      <c r="GF840" s="39" t="e">
        <f t="shared" si="2508"/>
        <v>#DIV/0!</v>
      </c>
      <c r="GG840" s="39" t="e">
        <f t="shared" si="2509"/>
        <v>#DIV/0!</v>
      </c>
      <c r="GH840" s="39" t="e">
        <f t="shared" si="2510"/>
        <v>#DIV/0!</v>
      </c>
      <c r="GI840" s="39"/>
      <c r="GJ840" s="39" t="e">
        <f t="shared" si="2511"/>
        <v>#DIV/0!</v>
      </c>
      <c r="GK840" s="39" t="e">
        <f t="shared" si="2512"/>
        <v>#DIV/0!</v>
      </c>
      <c r="GL840" s="39" t="e">
        <f t="shared" si="2513"/>
        <v>#DIV/0!</v>
      </c>
      <c r="GM840" s="39" t="e">
        <f t="shared" si="2514"/>
        <v>#DIV/0!</v>
      </c>
      <c r="GN840" s="39" t="e">
        <f t="shared" si="2515"/>
        <v>#DIV/0!</v>
      </c>
      <c r="GO840" s="57"/>
      <c r="GP840" s="57" t="e">
        <f t="shared" si="2516"/>
        <v>#DIV/0!</v>
      </c>
      <c r="GQ840" s="59" t="e">
        <f t="shared" si="2517"/>
        <v>#DIV/0!</v>
      </c>
      <c r="GR840" s="41" t="e">
        <f t="shared" si="2518"/>
        <v>#DIV/0!</v>
      </c>
      <c r="GS840" s="57" t="e">
        <f t="shared" si="2519"/>
        <v>#DIV/0!</v>
      </c>
      <c r="GT840" s="57" t="e">
        <f t="shared" si="2520"/>
        <v>#DIV/0!</v>
      </c>
      <c r="GU840" s="57" t="e">
        <f t="shared" si="2521"/>
        <v>#DIV/0!</v>
      </c>
      <c r="GV840" s="57"/>
      <c r="GW840" s="42" t="e">
        <f t="shared" si="2522"/>
        <v>#DIV/0!</v>
      </c>
      <c r="GX840" s="42" t="e">
        <f t="shared" si="2523"/>
        <v>#DIV/0!</v>
      </c>
      <c r="GY840" s="42" t="e">
        <f t="shared" si="2524"/>
        <v>#DIV/0!</v>
      </c>
      <c r="GZ840" s="57"/>
      <c r="HA840" s="2" t="e">
        <f t="shared" si="2525"/>
        <v>#DIV/0!</v>
      </c>
      <c r="HB840" s="2" t="e">
        <f t="shared" si="2526"/>
        <v>#DIV/0!</v>
      </c>
      <c r="HC840" s="2" t="e">
        <f t="shared" si="2527"/>
        <v>#DIV/0!</v>
      </c>
      <c r="HD840" s="2" t="e">
        <f t="shared" si="2528"/>
        <v>#DIV/0!</v>
      </c>
      <c r="HE840" s="2" t="e">
        <f t="shared" si="2529"/>
        <v>#DIV/0!</v>
      </c>
      <c r="HF840" s="2" t="e">
        <f t="shared" si="2530"/>
        <v>#DIV/0!</v>
      </c>
      <c r="HG840" s="2" t="e">
        <f t="shared" si="2531"/>
        <v>#DIV/0!</v>
      </c>
      <c r="HH840" s="2" t="e">
        <f t="shared" si="2532"/>
        <v>#DIV/0!</v>
      </c>
      <c r="HI840" s="2" t="e">
        <f t="shared" si="2533"/>
        <v>#DIV/0!</v>
      </c>
      <c r="HJ840" s="11" t="e">
        <f t="shared" si="2534"/>
        <v>#DIV/0!</v>
      </c>
      <c r="HK840" s="60" t="e">
        <f t="shared" si="2535"/>
        <v>#DIV/0!</v>
      </c>
      <c r="HL840" s="57"/>
      <c r="HM840" s="57" t="e">
        <f t="shared" si="2536"/>
        <v>#DIV/0!</v>
      </c>
      <c r="HN840" s="57" t="e">
        <f t="shared" si="2537"/>
        <v>#DIV/0!</v>
      </c>
      <c r="HO840" s="57" t="e">
        <f t="shared" si="2538"/>
        <v>#DIV/0!</v>
      </c>
      <c r="HP840" s="57" t="e">
        <f t="shared" si="2539"/>
        <v>#DIV/0!</v>
      </c>
      <c r="HQ840" s="57" t="e">
        <f t="shared" si="2540"/>
        <v>#DIV/0!</v>
      </c>
      <c r="HR840" s="57"/>
      <c r="HS840" s="57" t="e">
        <f t="shared" si="2541"/>
        <v>#DIV/0!</v>
      </c>
      <c r="HT840" s="57" t="e">
        <f t="shared" si="2542"/>
        <v>#DIV/0!</v>
      </c>
      <c r="HU840" s="57" t="e">
        <f t="shared" si="2543"/>
        <v>#DIV/0!</v>
      </c>
      <c r="HV840" s="57" t="e">
        <f t="shared" si="2544"/>
        <v>#DIV/0!</v>
      </c>
      <c r="HW840" s="57" t="e">
        <f t="shared" si="2545"/>
        <v>#DIV/0!</v>
      </c>
      <c r="HX840" s="57"/>
      <c r="HY840" s="57" t="e">
        <f t="shared" si="2546"/>
        <v>#DIV/0!</v>
      </c>
      <c r="HZ840" s="57" t="e">
        <f t="shared" si="2547"/>
        <v>#DIV/0!</v>
      </c>
      <c r="IA840" s="57"/>
      <c r="IB840" s="61">
        <f t="shared" si="2548"/>
        <v>0</v>
      </c>
      <c r="IC840" s="57" t="str">
        <f t="shared" si="2549"/>
        <v/>
      </c>
      <c r="ID840" s="42"/>
      <c r="IE840" s="2" t="str">
        <f t="shared" si="2550"/>
        <v/>
      </c>
      <c r="IF840" s="60" t="e">
        <f t="shared" si="2551"/>
        <v>#DIV/0!</v>
      </c>
      <c r="IG840" s="60" t="str">
        <f t="shared" si="2552"/>
        <v/>
      </c>
      <c r="IH840" s="60" t="str">
        <f t="shared" si="2553"/>
        <v>zinco-</v>
      </c>
      <c r="II840" s="60" t="str">
        <f t="shared" si="2554"/>
        <v>mangano-</v>
      </c>
      <c r="IJ840" s="60" t="e">
        <f t="shared" si="2555"/>
        <v>#DIV/0!</v>
      </c>
      <c r="IK840" s="60" t="e">
        <f t="shared" si="2556"/>
        <v>#DIV/0!</v>
      </c>
      <c r="IL840" s="60" t="e">
        <f t="shared" si="2557"/>
        <v>#DIV/0!</v>
      </c>
      <c r="IM840" s="60" t="e">
        <f t="shared" si="2558"/>
        <v>#DIV/0!</v>
      </c>
      <c r="IN840" s="60" t="str">
        <f t="shared" si="2559"/>
        <v/>
      </c>
      <c r="IO840" s="60" t="str">
        <f t="shared" si="2560"/>
        <v/>
      </c>
      <c r="IP840" s="57"/>
      <c r="IQ840" s="57" t="str">
        <f t="shared" si="2561"/>
        <v>ERROR!!</v>
      </c>
    </row>
    <row r="841" spans="24:251">
      <c r="X841" s="29">
        <f t="shared" si="2249"/>
        <v>0</v>
      </c>
      <c r="Y841" s="29">
        <f t="shared" si="2250"/>
        <v>0</v>
      </c>
      <c r="Z841" s="29" t="e">
        <f t="shared" si="2251"/>
        <v>#DIV/0!</v>
      </c>
      <c r="AA841" s="29" t="e">
        <f t="shared" si="2252"/>
        <v>#DIV/0!</v>
      </c>
      <c r="AB841" s="29" t="e">
        <f t="shared" si="2253"/>
        <v>#DIV/0!</v>
      </c>
      <c r="AC841" s="29" t="e">
        <f t="shared" si="2254"/>
        <v>#DIV/0!</v>
      </c>
      <c r="AF841" s="23">
        <v>60.084299999999999</v>
      </c>
      <c r="AG841" s="23">
        <v>79.878799999999998</v>
      </c>
      <c r="AH841" s="23">
        <v>101.96120000000001</v>
      </c>
      <c r="AI841" s="23">
        <v>151.99039999999999</v>
      </c>
      <c r="AJ841" s="23">
        <v>159.69</v>
      </c>
      <c r="AK841" s="23">
        <v>71.846400000000003</v>
      </c>
      <c r="AL841" s="23">
        <v>70.9375</v>
      </c>
      <c r="AM841" s="23">
        <v>40.304400000000001</v>
      </c>
      <c r="AN841" s="23">
        <v>56.077399999999997</v>
      </c>
      <c r="AO841" s="23">
        <v>61.978999999999999</v>
      </c>
      <c r="AP841" s="23">
        <v>94.195999999999998</v>
      </c>
      <c r="AQ841" s="23">
        <v>18.998000000000001</v>
      </c>
      <c r="AR841" s="23">
        <v>35.450000000000003</v>
      </c>
      <c r="AS841" s="23">
        <v>29.88</v>
      </c>
      <c r="AT841" s="23">
        <v>74.691999999999993</v>
      </c>
      <c r="AU841" s="23">
        <v>81.39</v>
      </c>
      <c r="AX841" s="54">
        <f t="shared" si="2422"/>
        <v>0</v>
      </c>
      <c r="AY841" s="54">
        <f t="shared" si="2423"/>
        <v>0</v>
      </c>
      <c r="AZ841" s="54">
        <f t="shared" si="2424"/>
        <v>0</v>
      </c>
      <c r="BA841" s="54">
        <f t="shared" si="2425"/>
        <v>0</v>
      </c>
      <c r="BB841" s="54">
        <f t="shared" si="2426"/>
        <v>0</v>
      </c>
      <c r="BC841" s="54">
        <f t="shared" si="2427"/>
        <v>0</v>
      </c>
      <c r="BD841" s="54">
        <f t="shared" si="2428"/>
        <v>0</v>
      </c>
      <c r="BE841" s="54">
        <f t="shared" si="2429"/>
        <v>0</v>
      </c>
      <c r="BF841" s="54">
        <f t="shared" si="2430"/>
        <v>0</v>
      </c>
      <c r="BG841" s="54">
        <f t="shared" si="2431"/>
        <v>0</v>
      </c>
      <c r="BH841" s="54">
        <f t="shared" si="2432"/>
        <v>0</v>
      </c>
      <c r="BI841" s="54">
        <f t="shared" si="2433"/>
        <v>0</v>
      </c>
      <c r="BJ841" s="54">
        <f t="shared" si="2434"/>
        <v>0</v>
      </c>
      <c r="BK841" s="54">
        <f t="shared" si="2435"/>
        <v>0</v>
      </c>
      <c r="BL841" s="54">
        <f t="shared" si="2436"/>
        <v>0</v>
      </c>
      <c r="BM841" s="42"/>
      <c r="BO841" s="54">
        <f>'Norm-coeff'!$C$2+$AX841*'Norm-coeff'!$D$2+$AY841*'Norm-coeff'!$E$2+$AZ841*'Norm-coeff'!$F$2+$BA841*'Norm-coeff'!$G$2+$BB841*'Norm-coeff'!$H$2+$BC841*'Norm-coeff'!$I$2+$BD841*'Norm-coeff'!$J$2+$BE841*'Norm-coeff'!$K$2+$BF841*'Norm-coeff'!$L$2+$BG841*'Norm-coeff'!$M$2+$BH841*'Norm-coeff'!$N$2+$BI841*'Norm-coeff'!$O$2</f>
        <v>5.4045421474420303</v>
      </c>
      <c r="BP841" s="54">
        <f>'Norm-coeff'!$C$3+$AX841*'Norm-coeff'!$D$3+$AY841*'Norm-coeff'!$E$3+$AZ841*'Norm-coeff'!$F$3+$BA841*'Norm-coeff'!$G$3+$BB841*'Norm-coeff'!$H$3+$BC841*'Norm-coeff'!$I$3+$BD841*'Norm-coeff'!$J$3+$BE841*'Norm-coeff'!$K$3+$BF841*'Norm-coeff'!$L$3+$BG841*'Norm-coeff'!$M$3+$BH841*'Norm-coeff'!$N$3+$BI841*'Norm-coeff'!$O$3</f>
        <v>3.15319116612705</v>
      </c>
      <c r="BQ841" s="54">
        <f>'Norm-coeff'!$C$4+$AX841*'Norm-coeff'!$D$4+$AY841*'Norm-coeff'!$E$4+$AZ841*'Norm-coeff'!$F$4+$BA841*'Norm-coeff'!$G$4+$BB841*'Norm-coeff'!$H$4+$BC841*'Norm-coeff'!$I$4+$BD841*'Norm-coeff'!$J$4+$BE841*'Norm-coeff'!$K$4+$BF841*'Norm-coeff'!$L$4+$BG841*'Norm-coeff'!$M$4+$BH841*'Norm-coeff'!$N$4+$BI841*'Norm-coeff'!$O$4</f>
        <v>1.42115649462768</v>
      </c>
      <c r="BR841" s="54">
        <f>'Norm-coeff'!$C$5+$AX841*'Norm-coeff'!$D$5+$AY841*'Norm-coeff'!$E$5+$AZ841*'Norm-coeff'!$F$5+$BA841*'Norm-coeff'!$G$5+$BB841*'Norm-coeff'!$H$5+$BC841*'Norm-coeff'!$I$5+$BD841*'Norm-coeff'!$J$5+$BE841*'Norm-coeff'!$K$5+$BF841*'Norm-coeff'!$L$5+$BG841*'Norm-coeff'!$M$5+$BH841*'Norm-coeff'!$N$5+$BI841*'Norm-coeff'!$O$5</f>
        <v>1.0553329241296201</v>
      </c>
      <c r="BS841" s="54">
        <f>'Norm-coeff'!$C$6+$AX841*'Norm-coeff'!$D$6+$AY841*'Norm-coeff'!$E$6+$AZ841*'Norm-coeff'!$F$6+$BA841*'Norm-coeff'!$G$6+$BB841*'Norm-coeff'!$H$6+$BC841*'Norm-coeff'!$I$6+$BD841*'Norm-coeff'!$J$6+$BE841*'Norm-coeff'!$K$6+$BF841*'Norm-coeff'!$L$6+$BG841*'Norm-coeff'!$M$6+$BH841*'Norm-coeff'!$N$6+$BI841*'Norm-coeff'!$O$6</f>
        <v>-1.48700885495103E-2</v>
      </c>
      <c r="BT841" s="54">
        <f>'Norm-coeff'!$C$7+$AX841*'Norm-coeff'!$D$7+$AY841*'Norm-coeff'!$E$7+$AZ841*'Norm-coeff'!$F$7+$BA841*'Norm-coeff'!$G$7+$BB841*'Norm-coeff'!$H$7+$BC841*'Norm-coeff'!$I$7+$BD841*'Norm-coeff'!$J$7+$BE841*'Norm-coeff'!$K$7+$BF841*'Norm-coeff'!$L$7+$BG841*'Norm-coeff'!$M$7+$BH841*'Norm-coeff'!$N$7+$BI841*'Norm-coeff'!$O$7</f>
        <v>2.0907583608832998</v>
      </c>
      <c r="BU841" s="54">
        <f>'Norm-coeff'!$C$8+$AX841*'Norm-coeff'!$D$8+$AY841*'Norm-coeff'!$E$8+$AZ841*'Norm-coeff'!$F$8+$BA841*'Norm-coeff'!$G$8+$BB841*'Norm-coeff'!$H$8+$BC841*'Norm-coeff'!$I$8+$BD841*'Norm-coeff'!$J$8+$BE841*'Norm-coeff'!$K$8+$BF841*'Norm-coeff'!$L$8+$BG841*'Norm-coeff'!$M$8+$BH841*'Norm-coeff'!$N$8+$BI841*'Norm-coeff'!$O$8</f>
        <v>0.65894159836244504</v>
      </c>
      <c r="BV841" s="54">
        <f>'Norm-coeff'!$C$9+$AX841*'Norm-coeff'!$D$9+$AY841*'Norm-coeff'!$E$9+$AZ841*'Norm-coeff'!$F$9+$BA841*'Norm-coeff'!$G$9+$BB841*'Norm-coeff'!$H$9+$BC841*'Norm-coeff'!$I$9+$BD841*'Norm-coeff'!$J$9+$BE841*'Norm-coeff'!$K$9+$BF841*'Norm-coeff'!$L$9+$BG841*'Norm-coeff'!$M$9+$BH841*'Norm-coeff'!$N$9+$BI841*'Norm-coeff'!$O$9</f>
        <v>1.48961085014701</v>
      </c>
      <c r="BW841" s="54">
        <f>'Norm-coeff'!$C$10+$AX841*'Norm-coeff'!$D$10+$AY841*'Norm-coeff'!$E$10+$AZ841*'Norm-coeff'!$F$10+$BA841*'Norm-coeff'!$G$10+$BB841*'Norm-coeff'!$H$10+$BC841*'Norm-coeff'!$I$10+$BD841*'Norm-coeff'!$J$10+$BE841*'Norm-coeff'!$K$10+$BF841*'Norm-coeff'!$L$10+$BG841*'Norm-coeff'!$M$10+$BH841*'Norm-coeff'!$N$10+$BI841*'Norm-coeff'!$O$10</f>
        <v>1.42058735749591</v>
      </c>
      <c r="BX841" s="54">
        <f>'Norm-coeff'!$C$11+$AX841*'Norm-coeff'!$D$11+$AY841*'Norm-coeff'!$E$11+$AZ841*'Norm-coeff'!$F$11+$BA841*'Norm-coeff'!$G$11+$BB841*'Norm-coeff'!$H$11+$BC841*'Norm-coeff'!$I$11+$BD841*'Norm-coeff'!$J$11+$BE841*'Norm-coeff'!$K$11+$BF841*'Norm-coeff'!$L$11+$BG841*'Norm-coeff'!$M$11+$BH841*'Norm-coeff'!$N$11+$BI841*'Norm-coeff'!$O$11</f>
        <v>0.221233014421479</v>
      </c>
      <c r="BY841" s="54">
        <f>'Norm-coeff'!$C$12+$AX841*'Norm-coeff'!$D$12+$AY841*'Norm-coeff'!$E$12+$AZ841*'Norm-coeff'!$F$12+$BA841*'Norm-coeff'!$G$12+$BB841*'Norm-coeff'!$H$12+$BC841*'Norm-coeff'!$I$12+$BD841*'Norm-coeff'!$J$12+$BE841*'Norm-coeff'!$K$12+$BF841*'Norm-coeff'!$L$12+$BG841*'Norm-coeff'!$M$12+$BH841*'Norm-coeff'!$N$12+$BI841*'Norm-coeff'!$O$12</f>
        <v>0.283527502056037</v>
      </c>
      <c r="BZ841" s="54">
        <f>'Norm-coeff'!$C$13+$AX841*'Norm-coeff'!$D$13+$AY841*'Norm-coeff'!$E$13+$AZ841*'Norm-coeff'!$F$13+$BA841*'Norm-coeff'!$G$13+$BB841*'Norm-coeff'!$H$13+$BC841*'Norm-coeff'!$I$13+$BD841*'Norm-coeff'!$J$13+$BE841*'Norm-coeff'!$K$13+$BF841*'Norm-coeff'!$L$13+$BG841*'Norm-coeff'!$M$13+$BH841*'Norm-coeff'!$N$13+$BI841*'Norm-coeff'!$O$13</f>
        <v>-4.1864930554451202E-2</v>
      </c>
      <c r="CA841" s="54">
        <f>'Norm-coeff'!$C$14+$AX841*'Norm-coeff'!$D$14+$AY841*'Norm-coeff'!$E$14+$AZ841*'Norm-coeff'!$F$14+$BA841*'Norm-coeff'!$G$14+$BB841*'Norm-coeff'!$H$14+$BC841*'Norm-coeff'!$I$14+$BD841*'Norm-coeff'!$J$14+$BE841*'Norm-coeff'!$K$14+$BF841*'Norm-coeff'!$L$14+$BG841*'Norm-coeff'!$M$14+$BH841*'Norm-coeff'!$N$14+$BI841*'Norm-coeff'!$O$14</f>
        <v>4.2526983164477103</v>
      </c>
      <c r="CC841" s="54">
        <f t="shared" si="2437"/>
        <v>0</v>
      </c>
      <c r="CG841" s="54">
        <f t="shared" si="2438"/>
        <v>0</v>
      </c>
      <c r="CH841" s="54">
        <f t="shared" si="2421"/>
        <v>0</v>
      </c>
      <c r="CI841" s="54">
        <f t="shared" si="2439"/>
        <v>0</v>
      </c>
      <c r="CJ841" s="56">
        <f t="shared" si="2440"/>
        <v>0</v>
      </c>
      <c r="CK841" s="54">
        <f t="shared" si="2441"/>
        <v>0</v>
      </c>
      <c r="CL841" s="54">
        <f t="shared" si="2442"/>
        <v>0</v>
      </c>
      <c r="CM841" s="54">
        <f t="shared" si="2443"/>
        <v>0</v>
      </c>
      <c r="CN841" s="54">
        <f t="shared" si="2444"/>
        <v>0</v>
      </c>
      <c r="CO841" s="54">
        <f t="shared" si="2445"/>
        <v>0</v>
      </c>
      <c r="CP841" s="54">
        <f t="shared" si="2446"/>
        <v>0</v>
      </c>
      <c r="CQ841" s="54">
        <f t="shared" si="2447"/>
        <v>0</v>
      </c>
      <c r="CR841" s="54">
        <f t="shared" si="2448"/>
        <v>0</v>
      </c>
      <c r="CS841" s="54">
        <f t="shared" si="2449"/>
        <v>0</v>
      </c>
      <c r="CU841" s="54">
        <f t="shared" si="2450"/>
        <v>0</v>
      </c>
      <c r="CV841" s="54">
        <f t="shared" si="2451"/>
        <v>0</v>
      </c>
      <c r="CW841" s="54">
        <f t="shared" si="2452"/>
        <v>0</v>
      </c>
      <c r="CX841" s="54">
        <f t="shared" si="2453"/>
        <v>0</v>
      </c>
      <c r="CZ841" s="54">
        <f t="shared" si="2454"/>
        <v>0</v>
      </c>
      <c r="DA841" s="54">
        <f t="shared" si="2455"/>
        <v>0</v>
      </c>
      <c r="DB841" s="54">
        <f t="shared" si="2456"/>
        <v>0</v>
      </c>
      <c r="DC841" s="54">
        <f t="shared" si="2457"/>
        <v>0</v>
      </c>
      <c r="DD841" s="54">
        <f t="shared" si="2458"/>
        <v>0</v>
      </c>
      <c r="DE841" s="54">
        <f t="shared" si="2459"/>
        <v>0</v>
      </c>
      <c r="DF841" s="54">
        <f t="shared" si="2460"/>
        <v>0</v>
      </c>
      <c r="DG841" s="54">
        <f t="shared" si="2461"/>
        <v>2</v>
      </c>
      <c r="DH841" s="71">
        <f t="shared" si="2462"/>
        <v>0</v>
      </c>
      <c r="DI841" s="71">
        <f t="shared" si="2463"/>
        <v>0</v>
      </c>
      <c r="DJ841" s="54">
        <f t="shared" si="2464"/>
        <v>0</v>
      </c>
      <c r="DK841" s="54">
        <f t="shared" si="2465"/>
        <v>2</v>
      </c>
      <c r="DL841" s="4">
        <f t="shared" si="2395"/>
        <v>0</v>
      </c>
      <c r="DM841" s="3">
        <f t="shared" si="2466"/>
        <v>0</v>
      </c>
      <c r="DN841" s="3">
        <f t="shared" si="2467"/>
        <v>0</v>
      </c>
      <c r="DO841" s="4" t="e">
        <f t="shared" si="2468"/>
        <v>#DIV/0!</v>
      </c>
      <c r="DP841" s="57"/>
      <c r="DQ841" s="57"/>
      <c r="DR841" s="56">
        <f t="shared" si="2396"/>
        <v>2</v>
      </c>
      <c r="DS841" s="56">
        <f t="shared" si="2397"/>
        <v>0</v>
      </c>
      <c r="DT841" s="38">
        <f t="shared" si="2398"/>
        <v>0</v>
      </c>
      <c r="DU841" s="38">
        <f t="shared" si="2469"/>
        <v>2</v>
      </c>
      <c r="DV841" s="38">
        <f t="shared" si="2399"/>
        <v>0</v>
      </c>
      <c r="DW841" s="39">
        <f t="shared" si="2400"/>
        <v>0</v>
      </c>
      <c r="DX841" s="39">
        <f t="shared" si="2401"/>
        <v>0</v>
      </c>
      <c r="DY841" s="39">
        <f t="shared" si="2402"/>
        <v>0</v>
      </c>
      <c r="DZ841" s="39">
        <f t="shared" si="2403"/>
        <v>0</v>
      </c>
      <c r="EA841" s="39">
        <f t="shared" si="2404"/>
        <v>0</v>
      </c>
      <c r="EB841" s="37" t="e">
        <f t="shared" si="2470"/>
        <v>#DIV/0!</v>
      </c>
      <c r="EC841" s="37" t="e">
        <f t="shared" si="2471"/>
        <v>#DIV/0!</v>
      </c>
      <c r="ED841" s="37" t="e">
        <f t="shared" si="2472"/>
        <v>#DIV/0!</v>
      </c>
      <c r="EE841" s="37" t="e">
        <f t="shared" si="2473"/>
        <v>#DIV/0!</v>
      </c>
      <c r="EF841" s="39" t="e">
        <f t="shared" si="2474"/>
        <v>#DIV/0!</v>
      </c>
      <c r="EG841" s="37" t="e">
        <f t="shared" si="2475"/>
        <v>#DIV/0!</v>
      </c>
      <c r="EH841" s="37" t="e">
        <f t="shared" si="2476"/>
        <v>#DIV/0!</v>
      </c>
      <c r="EI841" s="11" t="b">
        <f t="shared" si="2477"/>
        <v>1</v>
      </c>
      <c r="EJ841" s="11" t="b">
        <f t="shared" si="2478"/>
        <v>0</v>
      </c>
      <c r="EK841" s="39" t="e">
        <f t="shared" si="2479"/>
        <v>#DIV/0!</v>
      </c>
      <c r="EL841" s="39" t="e">
        <f t="shared" si="2480"/>
        <v>#DIV/0!</v>
      </c>
      <c r="EM841" s="39" t="e">
        <f t="shared" si="2481"/>
        <v>#DIV/0!</v>
      </c>
      <c r="EN841" s="39" t="e">
        <f t="shared" si="2482"/>
        <v>#DIV/0!</v>
      </c>
      <c r="EO841" s="39" t="e">
        <f t="shared" si="2483"/>
        <v>#DIV/0!</v>
      </c>
      <c r="EP841" s="39" t="e">
        <f t="shared" si="2484"/>
        <v>#DIV/0!</v>
      </c>
      <c r="EQ841" s="39" t="e">
        <f t="shared" si="2485"/>
        <v>#DIV/0!</v>
      </c>
      <c r="ER841" s="39" t="e">
        <f t="shared" si="2486"/>
        <v>#DIV/0!</v>
      </c>
      <c r="ES841" s="58" t="str">
        <f t="shared" si="2487"/>
        <v>(OH,F,Cl)-dominate amphibole</v>
      </c>
      <c r="ET841" s="58" t="e">
        <f t="shared" si="2488"/>
        <v>#N/A</v>
      </c>
      <c r="EU841" s="56">
        <f t="shared" si="2405"/>
        <v>0</v>
      </c>
      <c r="EV841" s="56">
        <f t="shared" si="2406"/>
        <v>0</v>
      </c>
      <c r="EW841" s="56">
        <f t="shared" si="2407"/>
        <v>0</v>
      </c>
      <c r="EX841" s="56">
        <f t="shared" si="2408"/>
        <v>0</v>
      </c>
      <c r="EY841" s="56">
        <f t="shared" si="2409"/>
        <v>0</v>
      </c>
      <c r="EZ841" s="56">
        <f t="shared" si="2410"/>
        <v>0</v>
      </c>
      <c r="FA841" s="39">
        <f t="shared" si="2411"/>
        <v>0</v>
      </c>
      <c r="FB841" s="39">
        <f t="shared" si="2412"/>
        <v>0</v>
      </c>
      <c r="FC841" s="54">
        <f t="shared" si="2413"/>
        <v>0</v>
      </c>
      <c r="FD841" s="54">
        <f t="shared" si="2414"/>
        <v>0</v>
      </c>
      <c r="FE841" s="39">
        <f t="shared" si="2415"/>
        <v>0</v>
      </c>
      <c r="FF841" s="54">
        <f t="shared" si="2416"/>
        <v>0</v>
      </c>
      <c r="FG841" s="39">
        <f t="shared" si="2417"/>
        <v>0</v>
      </c>
      <c r="FH841" s="39">
        <f t="shared" si="2489"/>
        <v>0</v>
      </c>
      <c r="FI841" s="39">
        <f t="shared" si="2490"/>
        <v>0</v>
      </c>
      <c r="FJ841" s="39">
        <f t="shared" si="2491"/>
        <v>0</v>
      </c>
      <c r="FK841" s="39" t="e">
        <f t="shared" si="2492"/>
        <v>#DIV/0!</v>
      </c>
      <c r="FL841" s="39" t="e">
        <f t="shared" si="2493"/>
        <v>#DIV/0!</v>
      </c>
      <c r="FM841" s="39" t="e">
        <f t="shared" si="2494"/>
        <v>#DIV/0!</v>
      </c>
      <c r="FN841" s="39">
        <f t="shared" si="2495"/>
        <v>1</v>
      </c>
      <c r="FO841" s="39">
        <f t="shared" si="2418"/>
        <v>0</v>
      </c>
      <c r="FP841" s="39">
        <f t="shared" si="2419"/>
        <v>0</v>
      </c>
      <c r="FQ841" s="39">
        <f t="shared" si="2420"/>
        <v>0</v>
      </c>
      <c r="FR841" s="39">
        <f t="shared" si="2496"/>
        <v>0</v>
      </c>
      <c r="FS841" s="39">
        <f t="shared" si="2497"/>
        <v>0</v>
      </c>
      <c r="FU841" s="39" t="e">
        <f t="shared" si="2498"/>
        <v>#DIV/0!</v>
      </c>
      <c r="FV841" s="39" t="e">
        <f t="shared" si="2499"/>
        <v>#DIV/0!</v>
      </c>
      <c r="FW841" s="39" t="e">
        <f t="shared" si="2500"/>
        <v>#DIV/0!</v>
      </c>
      <c r="FY841" s="39" t="e">
        <f t="shared" si="2501"/>
        <v>#DIV/0!</v>
      </c>
      <c r="FZ841" s="39" t="e">
        <f t="shared" si="2502"/>
        <v>#DIV/0!</v>
      </c>
      <c r="GA841" s="39" t="e">
        <f t="shared" si="2503"/>
        <v>#DIV/0!</v>
      </c>
      <c r="GB841" s="39" t="e">
        <f t="shared" si="2504"/>
        <v>#DIV/0!</v>
      </c>
      <c r="GC841" s="39" t="e">
        <f t="shared" si="2505"/>
        <v>#DIV/0!</v>
      </c>
      <c r="GD841" s="39" t="e">
        <f t="shared" si="2506"/>
        <v>#DIV/0!</v>
      </c>
      <c r="GE841" s="39" t="e">
        <f t="shared" si="2507"/>
        <v>#DIV/0!</v>
      </c>
      <c r="GF841" s="39" t="e">
        <f t="shared" si="2508"/>
        <v>#DIV/0!</v>
      </c>
      <c r="GG841" s="39" t="e">
        <f t="shared" si="2509"/>
        <v>#DIV/0!</v>
      </c>
      <c r="GH841" s="39" t="e">
        <f t="shared" si="2510"/>
        <v>#DIV/0!</v>
      </c>
      <c r="GI841" s="39"/>
      <c r="GJ841" s="39" t="e">
        <f t="shared" si="2511"/>
        <v>#DIV/0!</v>
      </c>
      <c r="GK841" s="39" t="e">
        <f t="shared" si="2512"/>
        <v>#DIV/0!</v>
      </c>
      <c r="GL841" s="39" t="e">
        <f t="shared" si="2513"/>
        <v>#DIV/0!</v>
      </c>
      <c r="GM841" s="39" t="e">
        <f t="shared" si="2514"/>
        <v>#DIV/0!</v>
      </c>
      <c r="GN841" s="39" t="e">
        <f t="shared" si="2515"/>
        <v>#DIV/0!</v>
      </c>
      <c r="GO841" s="57"/>
      <c r="GP841" s="57" t="e">
        <f t="shared" si="2516"/>
        <v>#DIV/0!</v>
      </c>
      <c r="GQ841" s="59" t="e">
        <f t="shared" si="2517"/>
        <v>#DIV/0!</v>
      </c>
      <c r="GR841" s="41" t="e">
        <f t="shared" si="2518"/>
        <v>#DIV/0!</v>
      </c>
      <c r="GS841" s="57" t="e">
        <f t="shared" si="2519"/>
        <v>#DIV/0!</v>
      </c>
      <c r="GT841" s="57" t="e">
        <f t="shared" si="2520"/>
        <v>#DIV/0!</v>
      </c>
      <c r="GU841" s="57" t="e">
        <f t="shared" si="2521"/>
        <v>#DIV/0!</v>
      </c>
      <c r="GV841" s="57"/>
      <c r="GW841" s="42" t="e">
        <f t="shared" si="2522"/>
        <v>#DIV/0!</v>
      </c>
      <c r="GX841" s="42" t="e">
        <f t="shared" si="2523"/>
        <v>#DIV/0!</v>
      </c>
      <c r="GY841" s="42" t="e">
        <f t="shared" si="2524"/>
        <v>#DIV/0!</v>
      </c>
      <c r="GZ841" s="57"/>
      <c r="HA841" s="2" t="e">
        <f t="shared" si="2525"/>
        <v>#DIV/0!</v>
      </c>
      <c r="HB841" s="2" t="e">
        <f t="shared" si="2526"/>
        <v>#DIV/0!</v>
      </c>
      <c r="HC841" s="2" t="e">
        <f t="shared" si="2527"/>
        <v>#DIV/0!</v>
      </c>
      <c r="HD841" s="2" t="e">
        <f t="shared" si="2528"/>
        <v>#DIV/0!</v>
      </c>
      <c r="HE841" s="2" t="e">
        <f t="shared" si="2529"/>
        <v>#DIV/0!</v>
      </c>
      <c r="HF841" s="2" t="e">
        <f t="shared" si="2530"/>
        <v>#DIV/0!</v>
      </c>
      <c r="HG841" s="2" t="e">
        <f t="shared" si="2531"/>
        <v>#DIV/0!</v>
      </c>
      <c r="HH841" s="2" t="e">
        <f t="shared" si="2532"/>
        <v>#DIV/0!</v>
      </c>
      <c r="HI841" s="2" t="e">
        <f t="shared" si="2533"/>
        <v>#DIV/0!</v>
      </c>
      <c r="HJ841" s="11" t="e">
        <f t="shared" si="2534"/>
        <v>#DIV/0!</v>
      </c>
      <c r="HK841" s="60" t="e">
        <f t="shared" si="2535"/>
        <v>#DIV/0!</v>
      </c>
      <c r="HL841" s="57"/>
      <c r="HM841" s="57" t="e">
        <f t="shared" si="2536"/>
        <v>#DIV/0!</v>
      </c>
      <c r="HN841" s="57" t="e">
        <f t="shared" si="2537"/>
        <v>#DIV/0!</v>
      </c>
      <c r="HO841" s="57" t="e">
        <f t="shared" si="2538"/>
        <v>#DIV/0!</v>
      </c>
      <c r="HP841" s="57" t="e">
        <f t="shared" si="2539"/>
        <v>#DIV/0!</v>
      </c>
      <c r="HQ841" s="57" t="e">
        <f t="shared" si="2540"/>
        <v>#DIV/0!</v>
      </c>
      <c r="HR841" s="57"/>
      <c r="HS841" s="57" t="e">
        <f t="shared" si="2541"/>
        <v>#DIV/0!</v>
      </c>
      <c r="HT841" s="57" t="e">
        <f t="shared" si="2542"/>
        <v>#DIV/0!</v>
      </c>
      <c r="HU841" s="57" t="e">
        <f t="shared" si="2543"/>
        <v>#DIV/0!</v>
      </c>
      <c r="HV841" s="57" t="e">
        <f t="shared" si="2544"/>
        <v>#DIV/0!</v>
      </c>
      <c r="HW841" s="57" t="e">
        <f t="shared" si="2545"/>
        <v>#DIV/0!</v>
      </c>
      <c r="HX841" s="57"/>
      <c r="HY841" s="57" t="e">
        <f t="shared" si="2546"/>
        <v>#DIV/0!</v>
      </c>
      <c r="HZ841" s="57" t="e">
        <f t="shared" si="2547"/>
        <v>#DIV/0!</v>
      </c>
      <c r="IA841" s="57"/>
      <c r="IB841" s="61">
        <f t="shared" si="2548"/>
        <v>0</v>
      </c>
      <c r="IC841" s="57" t="str">
        <f t="shared" si="2549"/>
        <v/>
      </c>
      <c r="ID841" s="42"/>
      <c r="IE841" s="2" t="str">
        <f t="shared" si="2550"/>
        <v/>
      </c>
      <c r="IF841" s="60" t="e">
        <f t="shared" si="2551"/>
        <v>#DIV/0!</v>
      </c>
      <c r="IG841" s="60" t="str">
        <f t="shared" si="2552"/>
        <v/>
      </c>
      <c r="IH841" s="60" t="str">
        <f t="shared" si="2553"/>
        <v>zinco-</v>
      </c>
      <c r="II841" s="60" t="str">
        <f t="shared" si="2554"/>
        <v>mangano-</v>
      </c>
      <c r="IJ841" s="60" t="e">
        <f t="shared" si="2555"/>
        <v>#DIV/0!</v>
      </c>
      <c r="IK841" s="60" t="e">
        <f t="shared" si="2556"/>
        <v>#DIV/0!</v>
      </c>
      <c r="IL841" s="60" t="e">
        <f t="shared" si="2557"/>
        <v>#DIV/0!</v>
      </c>
      <c r="IM841" s="60" t="e">
        <f t="shared" si="2558"/>
        <v>#DIV/0!</v>
      </c>
      <c r="IN841" s="60" t="str">
        <f t="shared" si="2559"/>
        <v/>
      </c>
      <c r="IO841" s="60" t="str">
        <f t="shared" si="2560"/>
        <v/>
      </c>
      <c r="IP841" s="57"/>
      <c r="IQ841" s="57" t="str">
        <f t="shared" si="2561"/>
        <v>ERROR!!</v>
      </c>
    </row>
    <row r="842" spans="24:251">
      <c r="X842" s="29">
        <f t="shared" si="2249"/>
        <v>0</v>
      </c>
      <c r="Y842" s="29">
        <f t="shared" si="2250"/>
        <v>0</v>
      </c>
      <c r="Z842" s="29" t="e">
        <f t="shared" si="2251"/>
        <v>#DIV/0!</v>
      </c>
      <c r="AA842" s="29" t="e">
        <f t="shared" si="2252"/>
        <v>#DIV/0!</v>
      </c>
      <c r="AB842" s="29" t="e">
        <f t="shared" si="2253"/>
        <v>#DIV/0!</v>
      </c>
      <c r="AC842" s="29" t="e">
        <f t="shared" si="2254"/>
        <v>#DIV/0!</v>
      </c>
      <c r="AF842" s="23">
        <v>60.084299999999999</v>
      </c>
      <c r="AG842" s="23">
        <v>79.878799999999998</v>
      </c>
      <c r="AH842" s="23">
        <v>101.96120000000001</v>
      </c>
      <c r="AI842" s="23">
        <v>151.99039999999999</v>
      </c>
      <c r="AJ842" s="23">
        <v>159.69</v>
      </c>
      <c r="AK842" s="23">
        <v>71.846400000000003</v>
      </c>
      <c r="AL842" s="23">
        <v>70.9375</v>
      </c>
      <c r="AM842" s="23">
        <v>40.304400000000001</v>
      </c>
      <c r="AN842" s="23">
        <v>56.077399999999997</v>
      </c>
      <c r="AO842" s="23">
        <v>61.978999999999999</v>
      </c>
      <c r="AP842" s="23">
        <v>94.195999999999998</v>
      </c>
      <c r="AQ842" s="23">
        <v>18.998000000000001</v>
      </c>
      <c r="AR842" s="23">
        <v>35.450000000000003</v>
      </c>
      <c r="AS842" s="23">
        <v>29.88</v>
      </c>
      <c r="AT842" s="23">
        <v>74.691999999999993</v>
      </c>
      <c r="AU842" s="23">
        <v>81.39</v>
      </c>
      <c r="AX842" s="54">
        <f t="shared" si="2422"/>
        <v>0</v>
      </c>
      <c r="AY842" s="54">
        <f t="shared" si="2423"/>
        <v>0</v>
      </c>
      <c r="AZ842" s="54">
        <f t="shared" si="2424"/>
        <v>0</v>
      </c>
      <c r="BA842" s="54">
        <f t="shared" si="2425"/>
        <v>0</v>
      </c>
      <c r="BB842" s="54">
        <f t="shared" si="2426"/>
        <v>0</v>
      </c>
      <c r="BC842" s="54">
        <f t="shared" si="2427"/>
        <v>0</v>
      </c>
      <c r="BD842" s="54">
        <f t="shared" si="2428"/>
        <v>0</v>
      </c>
      <c r="BE842" s="54">
        <f t="shared" si="2429"/>
        <v>0</v>
      </c>
      <c r="BF842" s="54">
        <f t="shared" si="2430"/>
        <v>0</v>
      </c>
      <c r="BG842" s="54">
        <f t="shared" si="2431"/>
        <v>0</v>
      </c>
      <c r="BH842" s="54">
        <f t="shared" si="2432"/>
        <v>0</v>
      </c>
      <c r="BI842" s="54">
        <f t="shared" si="2433"/>
        <v>0</v>
      </c>
      <c r="BJ842" s="54">
        <f t="shared" si="2434"/>
        <v>0</v>
      </c>
      <c r="BK842" s="54">
        <f t="shared" si="2435"/>
        <v>0</v>
      </c>
      <c r="BL842" s="54">
        <f t="shared" si="2436"/>
        <v>0</v>
      </c>
      <c r="BM842" s="42"/>
      <c r="BO842" s="54">
        <f>'Norm-coeff'!$C$2+$AX842*'Norm-coeff'!$D$2+$AY842*'Norm-coeff'!$E$2+$AZ842*'Norm-coeff'!$F$2+$BA842*'Norm-coeff'!$G$2+$BB842*'Norm-coeff'!$H$2+$BC842*'Norm-coeff'!$I$2+$BD842*'Norm-coeff'!$J$2+$BE842*'Norm-coeff'!$K$2+$BF842*'Norm-coeff'!$L$2+$BG842*'Norm-coeff'!$M$2+$BH842*'Norm-coeff'!$N$2+$BI842*'Norm-coeff'!$O$2</f>
        <v>5.4045421474420303</v>
      </c>
      <c r="BP842" s="54">
        <f>'Norm-coeff'!$C$3+$AX842*'Norm-coeff'!$D$3+$AY842*'Norm-coeff'!$E$3+$AZ842*'Norm-coeff'!$F$3+$BA842*'Norm-coeff'!$G$3+$BB842*'Norm-coeff'!$H$3+$BC842*'Norm-coeff'!$I$3+$BD842*'Norm-coeff'!$J$3+$BE842*'Norm-coeff'!$K$3+$BF842*'Norm-coeff'!$L$3+$BG842*'Norm-coeff'!$M$3+$BH842*'Norm-coeff'!$N$3+$BI842*'Norm-coeff'!$O$3</f>
        <v>3.15319116612705</v>
      </c>
      <c r="BQ842" s="54">
        <f>'Norm-coeff'!$C$4+$AX842*'Norm-coeff'!$D$4+$AY842*'Norm-coeff'!$E$4+$AZ842*'Norm-coeff'!$F$4+$BA842*'Norm-coeff'!$G$4+$BB842*'Norm-coeff'!$H$4+$BC842*'Norm-coeff'!$I$4+$BD842*'Norm-coeff'!$J$4+$BE842*'Norm-coeff'!$K$4+$BF842*'Norm-coeff'!$L$4+$BG842*'Norm-coeff'!$M$4+$BH842*'Norm-coeff'!$N$4+$BI842*'Norm-coeff'!$O$4</f>
        <v>1.42115649462768</v>
      </c>
      <c r="BR842" s="54">
        <f>'Norm-coeff'!$C$5+$AX842*'Norm-coeff'!$D$5+$AY842*'Norm-coeff'!$E$5+$AZ842*'Norm-coeff'!$F$5+$BA842*'Norm-coeff'!$G$5+$BB842*'Norm-coeff'!$H$5+$BC842*'Norm-coeff'!$I$5+$BD842*'Norm-coeff'!$J$5+$BE842*'Norm-coeff'!$K$5+$BF842*'Norm-coeff'!$L$5+$BG842*'Norm-coeff'!$M$5+$BH842*'Norm-coeff'!$N$5+$BI842*'Norm-coeff'!$O$5</f>
        <v>1.0553329241296201</v>
      </c>
      <c r="BS842" s="54">
        <f>'Norm-coeff'!$C$6+$AX842*'Norm-coeff'!$D$6+$AY842*'Norm-coeff'!$E$6+$AZ842*'Norm-coeff'!$F$6+$BA842*'Norm-coeff'!$G$6+$BB842*'Norm-coeff'!$H$6+$BC842*'Norm-coeff'!$I$6+$BD842*'Norm-coeff'!$J$6+$BE842*'Norm-coeff'!$K$6+$BF842*'Norm-coeff'!$L$6+$BG842*'Norm-coeff'!$M$6+$BH842*'Norm-coeff'!$N$6+$BI842*'Norm-coeff'!$O$6</f>
        <v>-1.48700885495103E-2</v>
      </c>
      <c r="BT842" s="54">
        <f>'Norm-coeff'!$C$7+$AX842*'Norm-coeff'!$D$7+$AY842*'Norm-coeff'!$E$7+$AZ842*'Norm-coeff'!$F$7+$BA842*'Norm-coeff'!$G$7+$BB842*'Norm-coeff'!$H$7+$BC842*'Norm-coeff'!$I$7+$BD842*'Norm-coeff'!$J$7+$BE842*'Norm-coeff'!$K$7+$BF842*'Norm-coeff'!$L$7+$BG842*'Norm-coeff'!$M$7+$BH842*'Norm-coeff'!$N$7+$BI842*'Norm-coeff'!$O$7</f>
        <v>2.0907583608832998</v>
      </c>
      <c r="BU842" s="54">
        <f>'Norm-coeff'!$C$8+$AX842*'Norm-coeff'!$D$8+$AY842*'Norm-coeff'!$E$8+$AZ842*'Norm-coeff'!$F$8+$BA842*'Norm-coeff'!$G$8+$BB842*'Norm-coeff'!$H$8+$BC842*'Norm-coeff'!$I$8+$BD842*'Norm-coeff'!$J$8+$BE842*'Norm-coeff'!$K$8+$BF842*'Norm-coeff'!$L$8+$BG842*'Norm-coeff'!$M$8+$BH842*'Norm-coeff'!$N$8+$BI842*'Norm-coeff'!$O$8</f>
        <v>0.65894159836244504</v>
      </c>
      <c r="BV842" s="54">
        <f>'Norm-coeff'!$C$9+$AX842*'Norm-coeff'!$D$9+$AY842*'Norm-coeff'!$E$9+$AZ842*'Norm-coeff'!$F$9+$BA842*'Norm-coeff'!$G$9+$BB842*'Norm-coeff'!$H$9+$BC842*'Norm-coeff'!$I$9+$BD842*'Norm-coeff'!$J$9+$BE842*'Norm-coeff'!$K$9+$BF842*'Norm-coeff'!$L$9+$BG842*'Norm-coeff'!$M$9+$BH842*'Norm-coeff'!$N$9+$BI842*'Norm-coeff'!$O$9</f>
        <v>1.48961085014701</v>
      </c>
      <c r="BW842" s="54">
        <f>'Norm-coeff'!$C$10+$AX842*'Norm-coeff'!$D$10+$AY842*'Norm-coeff'!$E$10+$AZ842*'Norm-coeff'!$F$10+$BA842*'Norm-coeff'!$G$10+$BB842*'Norm-coeff'!$H$10+$BC842*'Norm-coeff'!$I$10+$BD842*'Norm-coeff'!$J$10+$BE842*'Norm-coeff'!$K$10+$BF842*'Norm-coeff'!$L$10+$BG842*'Norm-coeff'!$M$10+$BH842*'Norm-coeff'!$N$10+$BI842*'Norm-coeff'!$O$10</f>
        <v>1.42058735749591</v>
      </c>
      <c r="BX842" s="54">
        <f>'Norm-coeff'!$C$11+$AX842*'Norm-coeff'!$D$11+$AY842*'Norm-coeff'!$E$11+$AZ842*'Norm-coeff'!$F$11+$BA842*'Norm-coeff'!$G$11+$BB842*'Norm-coeff'!$H$11+$BC842*'Norm-coeff'!$I$11+$BD842*'Norm-coeff'!$J$11+$BE842*'Norm-coeff'!$K$11+$BF842*'Norm-coeff'!$L$11+$BG842*'Norm-coeff'!$M$11+$BH842*'Norm-coeff'!$N$11+$BI842*'Norm-coeff'!$O$11</f>
        <v>0.221233014421479</v>
      </c>
      <c r="BY842" s="54">
        <f>'Norm-coeff'!$C$12+$AX842*'Norm-coeff'!$D$12+$AY842*'Norm-coeff'!$E$12+$AZ842*'Norm-coeff'!$F$12+$BA842*'Norm-coeff'!$G$12+$BB842*'Norm-coeff'!$H$12+$BC842*'Norm-coeff'!$I$12+$BD842*'Norm-coeff'!$J$12+$BE842*'Norm-coeff'!$K$12+$BF842*'Norm-coeff'!$L$12+$BG842*'Norm-coeff'!$M$12+$BH842*'Norm-coeff'!$N$12+$BI842*'Norm-coeff'!$O$12</f>
        <v>0.283527502056037</v>
      </c>
      <c r="BZ842" s="54">
        <f>'Norm-coeff'!$C$13+$AX842*'Norm-coeff'!$D$13+$AY842*'Norm-coeff'!$E$13+$AZ842*'Norm-coeff'!$F$13+$BA842*'Norm-coeff'!$G$13+$BB842*'Norm-coeff'!$H$13+$BC842*'Norm-coeff'!$I$13+$BD842*'Norm-coeff'!$J$13+$BE842*'Norm-coeff'!$K$13+$BF842*'Norm-coeff'!$L$13+$BG842*'Norm-coeff'!$M$13+$BH842*'Norm-coeff'!$N$13+$BI842*'Norm-coeff'!$O$13</f>
        <v>-4.1864930554451202E-2</v>
      </c>
      <c r="CA842" s="54">
        <f>'Norm-coeff'!$C$14+$AX842*'Norm-coeff'!$D$14+$AY842*'Norm-coeff'!$E$14+$AZ842*'Norm-coeff'!$F$14+$BA842*'Norm-coeff'!$G$14+$BB842*'Norm-coeff'!$H$14+$BC842*'Norm-coeff'!$I$14+$BD842*'Norm-coeff'!$J$14+$BE842*'Norm-coeff'!$K$14+$BF842*'Norm-coeff'!$L$14+$BG842*'Norm-coeff'!$M$14+$BH842*'Norm-coeff'!$N$14+$BI842*'Norm-coeff'!$O$14</f>
        <v>4.2526983164477103</v>
      </c>
      <c r="CC842" s="54">
        <f t="shared" si="2437"/>
        <v>0</v>
      </c>
      <c r="CG842" s="54">
        <f t="shared" si="2438"/>
        <v>0</v>
      </c>
      <c r="CH842" s="54">
        <f t="shared" si="2421"/>
        <v>0</v>
      </c>
      <c r="CI842" s="54">
        <f t="shared" si="2439"/>
        <v>0</v>
      </c>
      <c r="CJ842" s="56">
        <f t="shared" si="2440"/>
        <v>0</v>
      </c>
      <c r="CK842" s="54">
        <f t="shared" si="2441"/>
        <v>0</v>
      </c>
      <c r="CL842" s="54">
        <f t="shared" si="2442"/>
        <v>0</v>
      </c>
      <c r="CM842" s="54">
        <f t="shared" si="2443"/>
        <v>0</v>
      </c>
      <c r="CN842" s="54">
        <f t="shared" si="2444"/>
        <v>0</v>
      </c>
      <c r="CO842" s="54">
        <f t="shared" si="2445"/>
        <v>0</v>
      </c>
      <c r="CP842" s="54">
        <f t="shared" si="2446"/>
        <v>0</v>
      </c>
      <c r="CQ842" s="54">
        <f t="shared" si="2447"/>
        <v>0</v>
      </c>
      <c r="CR842" s="54">
        <f t="shared" si="2448"/>
        <v>0</v>
      </c>
      <c r="CS842" s="54">
        <f t="shared" si="2449"/>
        <v>0</v>
      </c>
      <c r="CU842" s="54">
        <f t="shared" si="2450"/>
        <v>0</v>
      </c>
      <c r="CV842" s="54">
        <f t="shared" si="2451"/>
        <v>0</v>
      </c>
      <c r="CW842" s="54">
        <f t="shared" si="2452"/>
        <v>0</v>
      </c>
      <c r="CX842" s="54">
        <f t="shared" si="2453"/>
        <v>0</v>
      </c>
      <c r="CZ842" s="54">
        <f t="shared" si="2454"/>
        <v>0</v>
      </c>
      <c r="DA842" s="54">
        <f t="shared" si="2455"/>
        <v>0</v>
      </c>
      <c r="DB842" s="54">
        <f t="shared" si="2456"/>
        <v>0</v>
      </c>
      <c r="DC842" s="54">
        <f t="shared" si="2457"/>
        <v>0</v>
      </c>
      <c r="DD842" s="54">
        <f t="shared" si="2458"/>
        <v>0</v>
      </c>
      <c r="DE842" s="54">
        <f t="shared" si="2459"/>
        <v>0</v>
      </c>
      <c r="DF842" s="54">
        <f t="shared" si="2460"/>
        <v>0</v>
      </c>
      <c r="DG842" s="54">
        <f t="shared" si="2461"/>
        <v>2</v>
      </c>
      <c r="DH842" s="71">
        <f t="shared" si="2462"/>
        <v>0</v>
      </c>
      <c r="DI842" s="71">
        <f t="shared" si="2463"/>
        <v>0</v>
      </c>
      <c r="DJ842" s="54">
        <f t="shared" si="2464"/>
        <v>0</v>
      </c>
      <c r="DK842" s="54">
        <f t="shared" si="2465"/>
        <v>2</v>
      </c>
      <c r="DL842" s="4">
        <f t="shared" si="2395"/>
        <v>0</v>
      </c>
      <c r="DM842" s="3">
        <f t="shared" si="2466"/>
        <v>0</v>
      </c>
      <c r="DN842" s="3">
        <f t="shared" si="2467"/>
        <v>0</v>
      </c>
      <c r="DO842" s="4" t="e">
        <f t="shared" si="2468"/>
        <v>#DIV/0!</v>
      </c>
      <c r="DP842" s="57"/>
      <c r="DQ842" s="57"/>
      <c r="DR842" s="56">
        <f t="shared" si="2396"/>
        <v>2</v>
      </c>
      <c r="DS842" s="56">
        <f t="shared" si="2397"/>
        <v>0</v>
      </c>
      <c r="DT842" s="38">
        <f t="shared" si="2398"/>
        <v>0</v>
      </c>
      <c r="DU842" s="38">
        <f t="shared" si="2469"/>
        <v>2</v>
      </c>
      <c r="DV842" s="38">
        <f t="shared" si="2399"/>
        <v>0</v>
      </c>
      <c r="DW842" s="39">
        <f t="shared" si="2400"/>
        <v>0</v>
      </c>
      <c r="DX842" s="39">
        <f t="shared" si="2401"/>
        <v>0</v>
      </c>
      <c r="DY842" s="39">
        <f t="shared" si="2402"/>
        <v>0</v>
      </c>
      <c r="DZ842" s="39">
        <f t="shared" si="2403"/>
        <v>0</v>
      </c>
      <c r="EA842" s="39">
        <f t="shared" si="2404"/>
        <v>0</v>
      </c>
      <c r="EB842" s="37" t="e">
        <f t="shared" si="2470"/>
        <v>#DIV/0!</v>
      </c>
      <c r="EC842" s="37" t="e">
        <f t="shared" si="2471"/>
        <v>#DIV/0!</v>
      </c>
      <c r="ED842" s="37" t="e">
        <f t="shared" si="2472"/>
        <v>#DIV/0!</v>
      </c>
      <c r="EE842" s="37" t="e">
        <f t="shared" si="2473"/>
        <v>#DIV/0!</v>
      </c>
      <c r="EF842" s="39" t="e">
        <f t="shared" si="2474"/>
        <v>#DIV/0!</v>
      </c>
      <c r="EG842" s="37" t="e">
        <f t="shared" si="2475"/>
        <v>#DIV/0!</v>
      </c>
      <c r="EH842" s="37" t="e">
        <f t="shared" si="2476"/>
        <v>#DIV/0!</v>
      </c>
      <c r="EI842" s="11" t="b">
        <f t="shared" si="2477"/>
        <v>1</v>
      </c>
      <c r="EJ842" s="11" t="b">
        <f t="shared" si="2478"/>
        <v>0</v>
      </c>
      <c r="EK842" s="39" t="e">
        <f t="shared" si="2479"/>
        <v>#DIV/0!</v>
      </c>
      <c r="EL842" s="39" t="e">
        <f t="shared" si="2480"/>
        <v>#DIV/0!</v>
      </c>
      <c r="EM842" s="39" t="e">
        <f t="shared" si="2481"/>
        <v>#DIV/0!</v>
      </c>
      <c r="EN842" s="39" t="e">
        <f t="shared" si="2482"/>
        <v>#DIV/0!</v>
      </c>
      <c r="EO842" s="39" t="e">
        <f t="shared" si="2483"/>
        <v>#DIV/0!</v>
      </c>
      <c r="EP842" s="39" t="e">
        <f t="shared" si="2484"/>
        <v>#DIV/0!</v>
      </c>
      <c r="EQ842" s="39" t="e">
        <f t="shared" si="2485"/>
        <v>#DIV/0!</v>
      </c>
      <c r="ER842" s="39" t="e">
        <f t="shared" si="2486"/>
        <v>#DIV/0!</v>
      </c>
      <c r="ES842" s="58" t="str">
        <f t="shared" si="2487"/>
        <v>(OH,F,Cl)-dominate amphibole</v>
      </c>
      <c r="ET842" s="58" t="e">
        <f t="shared" si="2488"/>
        <v>#N/A</v>
      </c>
      <c r="EU842" s="56">
        <f t="shared" si="2405"/>
        <v>0</v>
      </c>
      <c r="EV842" s="56">
        <f t="shared" si="2406"/>
        <v>0</v>
      </c>
      <c r="EW842" s="56">
        <f t="shared" si="2407"/>
        <v>0</v>
      </c>
      <c r="EX842" s="56">
        <f t="shared" si="2408"/>
        <v>0</v>
      </c>
      <c r="EY842" s="56">
        <f t="shared" si="2409"/>
        <v>0</v>
      </c>
      <c r="EZ842" s="56">
        <f t="shared" si="2410"/>
        <v>0</v>
      </c>
      <c r="FA842" s="39">
        <f t="shared" si="2411"/>
        <v>0</v>
      </c>
      <c r="FB842" s="39">
        <f t="shared" si="2412"/>
        <v>0</v>
      </c>
      <c r="FC842" s="54">
        <f t="shared" si="2413"/>
        <v>0</v>
      </c>
      <c r="FD842" s="54">
        <f t="shared" si="2414"/>
        <v>0</v>
      </c>
      <c r="FE842" s="39">
        <f t="shared" si="2415"/>
        <v>0</v>
      </c>
      <c r="FF842" s="54">
        <f t="shared" si="2416"/>
        <v>0</v>
      </c>
      <c r="FG842" s="39">
        <f t="shared" si="2417"/>
        <v>0</v>
      </c>
      <c r="FH842" s="39">
        <f t="shared" si="2489"/>
        <v>0</v>
      </c>
      <c r="FI842" s="39">
        <f t="shared" si="2490"/>
        <v>0</v>
      </c>
      <c r="FJ842" s="39">
        <f t="shared" si="2491"/>
        <v>0</v>
      </c>
      <c r="FK842" s="39" t="e">
        <f t="shared" si="2492"/>
        <v>#DIV/0!</v>
      </c>
      <c r="FL842" s="39" t="e">
        <f t="shared" si="2493"/>
        <v>#DIV/0!</v>
      </c>
      <c r="FM842" s="39" t="e">
        <f t="shared" si="2494"/>
        <v>#DIV/0!</v>
      </c>
      <c r="FN842" s="39">
        <f t="shared" si="2495"/>
        <v>1</v>
      </c>
      <c r="FO842" s="39">
        <f t="shared" si="2418"/>
        <v>0</v>
      </c>
      <c r="FP842" s="39">
        <f t="shared" si="2419"/>
        <v>0</v>
      </c>
      <c r="FQ842" s="39">
        <f t="shared" si="2420"/>
        <v>0</v>
      </c>
      <c r="FR842" s="39">
        <f t="shared" si="2496"/>
        <v>0</v>
      </c>
      <c r="FS842" s="39">
        <f t="shared" si="2497"/>
        <v>0</v>
      </c>
      <c r="FU842" s="39" t="e">
        <f t="shared" si="2498"/>
        <v>#DIV/0!</v>
      </c>
      <c r="FV842" s="39" t="e">
        <f t="shared" si="2499"/>
        <v>#DIV/0!</v>
      </c>
      <c r="FW842" s="39" t="e">
        <f t="shared" si="2500"/>
        <v>#DIV/0!</v>
      </c>
      <c r="FY842" s="39" t="e">
        <f t="shared" si="2501"/>
        <v>#DIV/0!</v>
      </c>
      <c r="FZ842" s="39" t="e">
        <f t="shared" si="2502"/>
        <v>#DIV/0!</v>
      </c>
      <c r="GA842" s="39" t="e">
        <f t="shared" si="2503"/>
        <v>#DIV/0!</v>
      </c>
      <c r="GB842" s="39" t="e">
        <f t="shared" si="2504"/>
        <v>#DIV/0!</v>
      </c>
      <c r="GC842" s="39" t="e">
        <f t="shared" si="2505"/>
        <v>#DIV/0!</v>
      </c>
      <c r="GD842" s="39" t="e">
        <f t="shared" si="2506"/>
        <v>#DIV/0!</v>
      </c>
      <c r="GE842" s="39" t="e">
        <f t="shared" si="2507"/>
        <v>#DIV/0!</v>
      </c>
      <c r="GF842" s="39" t="e">
        <f t="shared" si="2508"/>
        <v>#DIV/0!</v>
      </c>
      <c r="GG842" s="39" t="e">
        <f t="shared" si="2509"/>
        <v>#DIV/0!</v>
      </c>
      <c r="GH842" s="39" t="e">
        <f t="shared" si="2510"/>
        <v>#DIV/0!</v>
      </c>
      <c r="GI842" s="39"/>
      <c r="GJ842" s="39" t="e">
        <f t="shared" si="2511"/>
        <v>#DIV/0!</v>
      </c>
      <c r="GK842" s="39" t="e">
        <f t="shared" si="2512"/>
        <v>#DIV/0!</v>
      </c>
      <c r="GL842" s="39" t="e">
        <f t="shared" si="2513"/>
        <v>#DIV/0!</v>
      </c>
      <c r="GM842" s="39" t="e">
        <f t="shared" si="2514"/>
        <v>#DIV/0!</v>
      </c>
      <c r="GN842" s="39" t="e">
        <f t="shared" si="2515"/>
        <v>#DIV/0!</v>
      </c>
      <c r="GO842" s="57"/>
      <c r="GP842" s="57" t="e">
        <f t="shared" si="2516"/>
        <v>#DIV/0!</v>
      </c>
      <c r="GQ842" s="59" t="e">
        <f t="shared" si="2517"/>
        <v>#DIV/0!</v>
      </c>
      <c r="GR842" s="41" t="e">
        <f t="shared" si="2518"/>
        <v>#DIV/0!</v>
      </c>
      <c r="GS842" s="57" t="e">
        <f t="shared" si="2519"/>
        <v>#DIV/0!</v>
      </c>
      <c r="GT842" s="57" t="e">
        <f t="shared" si="2520"/>
        <v>#DIV/0!</v>
      </c>
      <c r="GU842" s="57" t="e">
        <f t="shared" si="2521"/>
        <v>#DIV/0!</v>
      </c>
      <c r="GV842" s="57"/>
      <c r="GW842" s="42" t="e">
        <f t="shared" si="2522"/>
        <v>#DIV/0!</v>
      </c>
      <c r="GX842" s="42" t="e">
        <f t="shared" si="2523"/>
        <v>#DIV/0!</v>
      </c>
      <c r="GY842" s="42" t="e">
        <f t="shared" si="2524"/>
        <v>#DIV/0!</v>
      </c>
      <c r="GZ842" s="57"/>
      <c r="HA842" s="2" t="e">
        <f t="shared" si="2525"/>
        <v>#DIV/0!</v>
      </c>
      <c r="HB842" s="2" t="e">
        <f t="shared" si="2526"/>
        <v>#DIV/0!</v>
      </c>
      <c r="HC842" s="2" t="e">
        <f t="shared" si="2527"/>
        <v>#DIV/0!</v>
      </c>
      <c r="HD842" s="2" t="e">
        <f t="shared" si="2528"/>
        <v>#DIV/0!</v>
      </c>
      <c r="HE842" s="2" t="e">
        <f t="shared" si="2529"/>
        <v>#DIV/0!</v>
      </c>
      <c r="HF842" s="2" t="e">
        <f t="shared" si="2530"/>
        <v>#DIV/0!</v>
      </c>
      <c r="HG842" s="2" t="e">
        <f t="shared" si="2531"/>
        <v>#DIV/0!</v>
      </c>
      <c r="HH842" s="2" t="e">
        <f t="shared" si="2532"/>
        <v>#DIV/0!</v>
      </c>
      <c r="HI842" s="2" t="e">
        <f t="shared" si="2533"/>
        <v>#DIV/0!</v>
      </c>
      <c r="HJ842" s="11" t="e">
        <f t="shared" si="2534"/>
        <v>#DIV/0!</v>
      </c>
      <c r="HK842" s="60" t="e">
        <f t="shared" si="2535"/>
        <v>#DIV/0!</v>
      </c>
      <c r="HL842" s="57"/>
      <c r="HM842" s="57" t="e">
        <f t="shared" si="2536"/>
        <v>#DIV/0!</v>
      </c>
      <c r="HN842" s="57" t="e">
        <f t="shared" si="2537"/>
        <v>#DIV/0!</v>
      </c>
      <c r="HO842" s="57" t="e">
        <f t="shared" si="2538"/>
        <v>#DIV/0!</v>
      </c>
      <c r="HP842" s="57" t="e">
        <f t="shared" si="2539"/>
        <v>#DIV/0!</v>
      </c>
      <c r="HQ842" s="57" t="e">
        <f t="shared" si="2540"/>
        <v>#DIV/0!</v>
      </c>
      <c r="HR842" s="57"/>
      <c r="HS842" s="57" t="e">
        <f t="shared" si="2541"/>
        <v>#DIV/0!</v>
      </c>
      <c r="HT842" s="57" t="e">
        <f t="shared" si="2542"/>
        <v>#DIV/0!</v>
      </c>
      <c r="HU842" s="57" t="e">
        <f t="shared" si="2543"/>
        <v>#DIV/0!</v>
      </c>
      <c r="HV842" s="57" t="e">
        <f t="shared" si="2544"/>
        <v>#DIV/0!</v>
      </c>
      <c r="HW842" s="57" t="e">
        <f t="shared" si="2545"/>
        <v>#DIV/0!</v>
      </c>
      <c r="HX842" s="57"/>
      <c r="HY842" s="57" t="e">
        <f t="shared" si="2546"/>
        <v>#DIV/0!</v>
      </c>
      <c r="HZ842" s="57" t="e">
        <f t="shared" si="2547"/>
        <v>#DIV/0!</v>
      </c>
      <c r="IA842" s="57"/>
      <c r="IB842" s="61">
        <f t="shared" si="2548"/>
        <v>0</v>
      </c>
      <c r="IC842" s="57" t="str">
        <f t="shared" si="2549"/>
        <v/>
      </c>
      <c r="ID842" s="42"/>
      <c r="IE842" s="2" t="str">
        <f t="shared" si="2550"/>
        <v/>
      </c>
      <c r="IF842" s="60" t="e">
        <f t="shared" si="2551"/>
        <v>#DIV/0!</v>
      </c>
      <c r="IG842" s="60" t="str">
        <f t="shared" si="2552"/>
        <v/>
      </c>
      <c r="IH842" s="60" t="str">
        <f t="shared" si="2553"/>
        <v>zinco-</v>
      </c>
      <c r="II842" s="60" t="str">
        <f t="shared" si="2554"/>
        <v>mangano-</v>
      </c>
      <c r="IJ842" s="60" t="e">
        <f t="shared" si="2555"/>
        <v>#DIV/0!</v>
      </c>
      <c r="IK842" s="60" t="e">
        <f t="shared" si="2556"/>
        <v>#DIV/0!</v>
      </c>
      <c r="IL842" s="60" t="e">
        <f t="shared" si="2557"/>
        <v>#DIV/0!</v>
      </c>
      <c r="IM842" s="60" t="e">
        <f t="shared" si="2558"/>
        <v>#DIV/0!</v>
      </c>
      <c r="IN842" s="60" t="str">
        <f t="shared" si="2559"/>
        <v/>
      </c>
      <c r="IO842" s="60" t="str">
        <f t="shared" si="2560"/>
        <v/>
      </c>
      <c r="IP842" s="57"/>
      <c r="IQ842" s="57" t="str">
        <f t="shared" si="2561"/>
        <v>ERROR!!</v>
      </c>
    </row>
    <row r="843" spans="24:251">
      <c r="X843" s="29">
        <f t="shared" si="2249"/>
        <v>0</v>
      </c>
      <c r="Y843" s="29">
        <f t="shared" si="2250"/>
        <v>0</v>
      </c>
      <c r="Z843" s="29" t="e">
        <f t="shared" si="2251"/>
        <v>#DIV/0!</v>
      </c>
      <c r="AA843" s="29" t="e">
        <f t="shared" si="2252"/>
        <v>#DIV/0!</v>
      </c>
      <c r="AB843" s="29" t="e">
        <f t="shared" si="2253"/>
        <v>#DIV/0!</v>
      </c>
      <c r="AC843" s="29" t="e">
        <f t="shared" si="2254"/>
        <v>#DIV/0!</v>
      </c>
      <c r="AF843" s="23">
        <v>60.084299999999999</v>
      </c>
      <c r="AG843" s="23">
        <v>79.878799999999998</v>
      </c>
      <c r="AH843" s="23">
        <v>101.96120000000001</v>
      </c>
      <c r="AI843" s="23">
        <v>151.99039999999999</v>
      </c>
      <c r="AJ843" s="23">
        <v>159.69</v>
      </c>
      <c r="AK843" s="23">
        <v>71.846400000000003</v>
      </c>
      <c r="AL843" s="23">
        <v>70.9375</v>
      </c>
      <c r="AM843" s="23">
        <v>40.304400000000001</v>
      </c>
      <c r="AN843" s="23">
        <v>56.077399999999997</v>
      </c>
      <c r="AO843" s="23">
        <v>61.978999999999999</v>
      </c>
      <c r="AP843" s="23">
        <v>94.195999999999998</v>
      </c>
      <c r="AQ843" s="23">
        <v>18.998000000000001</v>
      </c>
      <c r="AR843" s="23">
        <v>35.450000000000003</v>
      </c>
      <c r="AS843" s="23">
        <v>29.88</v>
      </c>
      <c r="AT843" s="23">
        <v>74.691999999999993</v>
      </c>
      <c r="AU843" s="23">
        <v>81.39</v>
      </c>
      <c r="AX843" s="54">
        <f t="shared" si="2422"/>
        <v>0</v>
      </c>
      <c r="AY843" s="54">
        <f t="shared" si="2423"/>
        <v>0</v>
      </c>
      <c r="AZ843" s="54">
        <f t="shared" si="2424"/>
        <v>0</v>
      </c>
      <c r="BA843" s="54">
        <f t="shared" si="2425"/>
        <v>0</v>
      </c>
      <c r="BB843" s="54">
        <f t="shared" si="2426"/>
        <v>0</v>
      </c>
      <c r="BC843" s="54">
        <f t="shared" si="2427"/>
        <v>0</v>
      </c>
      <c r="BD843" s="54">
        <f t="shared" si="2428"/>
        <v>0</v>
      </c>
      <c r="BE843" s="54">
        <f t="shared" si="2429"/>
        <v>0</v>
      </c>
      <c r="BF843" s="54">
        <f t="shared" si="2430"/>
        <v>0</v>
      </c>
      <c r="BG843" s="54">
        <f t="shared" si="2431"/>
        <v>0</v>
      </c>
      <c r="BH843" s="54">
        <f t="shared" si="2432"/>
        <v>0</v>
      </c>
      <c r="BI843" s="54">
        <f t="shared" si="2433"/>
        <v>0</v>
      </c>
      <c r="BJ843" s="54">
        <f t="shared" si="2434"/>
        <v>0</v>
      </c>
      <c r="BK843" s="54">
        <f t="shared" si="2435"/>
        <v>0</v>
      </c>
      <c r="BL843" s="54">
        <f t="shared" si="2436"/>
        <v>0</v>
      </c>
      <c r="BM843" s="42"/>
      <c r="BO843" s="54">
        <f>'Norm-coeff'!$C$2+$AX843*'Norm-coeff'!$D$2+$AY843*'Norm-coeff'!$E$2+$AZ843*'Norm-coeff'!$F$2+$BA843*'Norm-coeff'!$G$2+$BB843*'Norm-coeff'!$H$2+$BC843*'Norm-coeff'!$I$2+$BD843*'Norm-coeff'!$J$2+$BE843*'Norm-coeff'!$K$2+$BF843*'Norm-coeff'!$L$2+$BG843*'Norm-coeff'!$M$2+$BH843*'Norm-coeff'!$N$2+$BI843*'Norm-coeff'!$O$2</f>
        <v>5.4045421474420303</v>
      </c>
      <c r="BP843" s="54">
        <f>'Norm-coeff'!$C$3+$AX843*'Norm-coeff'!$D$3+$AY843*'Norm-coeff'!$E$3+$AZ843*'Norm-coeff'!$F$3+$BA843*'Norm-coeff'!$G$3+$BB843*'Norm-coeff'!$H$3+$BC843*'Norm-coeff'!$I$3+$BD843*'Norm-coeff'!$J$3+$BE843*'Norm-coeff'!$K$3+$BF843*'Norm-coeff'!$L$3+$BG843*'Norm-coeff'!$M$3+$BH843*'Norm-coeff'!$N$3+$BI843*'Norm-coeff'!$O$3</f>
        <v>3.15319116612705</v>
      </c>
      <c r="BQ843" s="54">
        <f>'Norm-coeff'!$C$4+$AX843*'Norm-coeff'!$D$4+$AY843*'Norm-coeff'!$E$4+$AZ843*'Norm-coeff'!$F$4+$BA843*'Norm-coeff'!$G$4+$BB843*'Norm-coeff'!$H$4+$BC843*'Norm-coeff'!$I$4+$BD843*'Norm-coeff'!$J$4+$BE843*'Norm-coeff'!$K$4+$BF843*'Norm-coeff'!$L$4+$BG843*'Norm-coeff'!$M$4+$BH843*'Norm-coeff'!$N$4+$BI843*'Norm-coeff'!$O$4</f>
        <v>1.42115649462768</v>
      </c>
      <c r="BR843" s="54">
        <f>'Norm-coeff'!$C$5+$AX843*'Norm-coeff'!$D$5+$AY843*'Norm-coeff'!$E$5+$AZ843*'Norm-coeff'!$F$5+$BA843*'Norm-coeff'!$G$5+$BB843*'Norm-coeff'!$H$5+$BC843*'Norm-coeff'!$I$5+$BD843*'Norm-coeff'!$J$5+$BE843*'Norm-coeff'!$K$5+$BF843*'Norm-coeff'!$L$5+$BG843*'Norm-coeff'!$M$5+$BH843*'Norm-coeff'!$N$5+$BI843*'Norm-coeff'!$O$5</f>
        <v>1.0553329241296201</v>
      </c>
      <c r="BS843" s="54">
        <f>'Norm-coeff'!$C$6+$AX843*'Norm-coeff'!$D$6+$AY843*'Norm-coeff'!$E$6+$AZ843*'Norm-coeff'!$F$6+$BA843*'Norm-coeff'!$G$6+$BB843*'Norm-coeff'!$H$6+$BC843*'Norm-coeff'!$I$6+$BD843*'Norm-coeff'!$J$6+$BE843*'Norm-coeff'!$K$6+$BF843*'Norm-coeff'!$L$6+$BG843*'Norm-coeff'!$M$6+$BH843*'Norm-coeff'!$N$6+$BI843*'Norm-coeff'!$O$6</f>
        <v>-1.48700885495103E-2</v>
      </c>
      <c r="BT843" s="54">
        <f>'Norm-coeff'!$C$7+$AX843*'Norm-coeff'!$D$7+$AY843*'Norm-coeff'!$E$7+$AZ843*'Norm-coeff'!$F$7+$BA843*'Norm-coeff'!$G$7+$BB843*'Norm-coeff'!$H$7+$BC843*'Norm-coeff'!$I$7+$BD843*'Norm-coeff'!$J$7+$BE843*'Norm-coeff'!$K$7+$BF843*'Norm-coeff'!$L$7+$BG843*'Norm-coeff'!$M$7+$BH843*'Norm-coeff'!$N$7+$BI843*'Norm-coeff'!$O$7</f>
        <v>2.0907583608832998</v>
      </c>
      <c r="BU843" s="54">
        <f>'Norm-coeff'!$C$8+$AX843*'Norm-coeff'!$D$8+$AY843*'Norm-coeff'!$E$8+$AZ843*'Norm-coeff'!$F$8+$BA843*'Norm-coeff'!$G$8+$BB843*'Norm-coeff'!$H$8+$BC843*'Norm-coeff'!$I$8+$BD843*'Norm-coeff'!$J$8+$BE843*'Norm-coeff'!$K$8+$BF843*'Norm-coeff'!$L$8+$BG843*'Norm-coeff'!$M$8+$BH843*'Norm-coeff'!$N$8+$BI843*'Norm-coeff'!$O$8</f>
        <v>0.65894159836244504</v>
      </c>
      <c r="BV843" s="54">
        <f>'Norm-coeff'!$C$9+$AX843*'Norm-coeff'!$D$9+$AY843*'Norm-coeff'!$E$9+$AZ843*'Norm-coeff'!$F$9+$BA843*'Norm-coeff'!$G$9+$BB843*'Norm-coeff'!$H$9+$BC843*'Norm-coeff'!$I$9+$BD843*'Norm-coeff'!$J$9+$BE843*'Norm-coeff'!$K$9+$BF843*'Norm-coeff'!$L$9+$BG843*'Norm-coeff'!$M$9+$BH843*'Norm-coeff'!$N$9+$BI843*'Norm-coeff'!$O$9</f>
        <v>1.48961085014701</v>
      </c>
      <c r="BW843" s="54">
        <f>'Norm-coeff'!$C$10+$AX843*'Norm-coeff'!$D$10+$AY843*'Norm-coeff'!$E$10+$AZ843*'Norm-coeff'!$F$10+$BA843*'Norm-coeff'!$G$10+$BB843*'Norm-coeff'!$H$10+$BC843*'Norm-coeff'!$I$10+$BD843*'Norm-coeff'!$J$10+$BE843*'Norm-coeff'!$K$10+$BF843*'Norm-coeff'!$L$10+$BG843*'Norm-coeff'!$M$10+$BH843*'Norm-coeff'!$N$10+$BI843*'Norm-coeff'!$O$10</f>
        <v>1.42058735749591</v>
      </c>
      <c r="BX843" s="54">
        <f>'Norm-coeff'!$C$11+$AX843*'Norm-coeff'!$D$11+$AY843*'Norm-coeff'!$E$11+$AZ843*'Norm-coeff'!$F$11+$BA843*'Norm-coeff'!$G$11+$BB843*'Norm-coeff'!$H$11+$BC843*'Norm-coeff'!$I$11+$BD843*'Norm-coeff'!$J$11+$BE843*'Norm-coeff'!$K$11+$BF843*'Norm-coeff'!$L$11+$BG843*'Norm-coeff'!$M$11+$BH843*'Norm-coeff'!$N$11+$BI843*'Norm-coeff'!$O$11</f>
        <v>0.221233014421479</v>
      </c>
      <c r="BY843" s="54">
        <f>'Norm-coeff'!$C$12+$AX843*'Norm-coeff'!$D$12+$AY843*'Norm-coeff'!$E$12+$AZ843*'Norm-coeff'!$F$12+$BA843*'Norm-coeff'!$G$12+$BB843*'Norm-coeff'!$H$12+$BC843*'Norm-coeff'!$I$12+$BD843*'Norm-coeff'!$J$12+$BE843*'Norm-coeff'!$K$12+$BF843*'Norm-coeff'!$L$12+$BG843*'Norm-coeff'!$M$12+$BH843*'Norm-coeff'!$N$12+$BI843*'Norm-coeff'!$O$12</f>
        <v>0.283527502056037</v>
      </c>
      <c r="BZ843" s="54">
        <f>'Norm-coeff'!$C$13+$AX843*'Norm-coeff'!$D$13+$AY843*'Norm-coeff'!$E$13+$AZ843*'Norm-coeff'!$F$13+$BA843*'Norm-coeff'!$G$13+$BB843*'Norm-coeff'!$H$13+$BC843*'Norm-coeff'!$I$13+$BD843*'Norm-coeff'!$J$13+$BE843*'Norm-coeff'!$K$13+$BF843*'Norm-coeff'!$L$13+$BG843*'Norm-coeff'!$M$13+$BH843*'Norm-coeff'!$N$13+$BI843*'Norm-coeff'!$O$13</f>
        <v>-4.1864930554451202E-2</v>
      </c>
      <c r="CA843" s="54">
        <f>'Norm-coeff'!$C$14+$AX843*'Norm-coeff'!$D$14+$AY843*'Norm-coeff'!$E$14+$AZ843*'Norm-coeff'!$F$14+$BA843*'Norm-coeff'!$G$14+$BB843*'Norm-coeff'!$H$14+$BC843*'Norm-coeff'!$I$14+$BD843*'Norm-coeff'!$J$14+$BE843*'Norm-coeff'!$K$14+$BF843*'Norm-coeff'!$L$14+$BG843*'Norm-coeff'!$M$14+$BH843*'Norm-coeff'!$N$14+$BI843*'Norm-coeff'!$O$14</f>
        <v>4.2526983164477103</v>
      </c>
      <c r="CC843" s="54">
        <f t="shared" si="2437"/>
        <v>0</v>
      </c>
      <c r="CG843" s="54">
        <f t="shared" si="2438"/>
        <v>0</v>
      </c>
      <c r="CH843" s="54">
        <f t="shared" si="2421"/>
        <v>0</v>
      </c>
      <c r="CI843" s="54">
        <f t="shared" si="2439"/>
        <v>0</v>
      </c>
      <c r="CJ843" s="56">
        <f t="shared" si="2440"/>
        <v>0</v>
      </c>
      <c r="CK843" s="54">
        <f t="shared" si="2441"/>
        <v>0</v>
      </c>
      <c r="CL843" s="54">
        <f t="shared" si="2442"/>
        <v>0</v>
      </c>
      <c r="CM843" s="54">
        <f t="shared" si="2443"/>
        <v>0</v>
      </c>
      <c r="CN843" s="54">
        <f t="shared" si="2444"/>
        <v>0</v>
      </c>
      <c r="CO843" s="54">
        <f t="shared" si="2445"/>
        <v>0</v>
      </c>
      <c r="CP843" s="54">
        <f t="shared" si="2446"/>
        <v>0</v>
      </c>
      <c r="CQ843" s="54">
        <f t="shared" si="2447"/>
        <v>0</v>
      </c>
      <c r="CR843" s="54">
        <f t="shared" si="2448"/>
        <v>0</v>
      </c>
      <c r="CS843" s="54">
        <f t="shared" si="2449"/>
        <v>0</v>
      </c>
      <c r="CU843" s="54">
        <f t="shared" si="2450"/>
        <v>0</v>
      </c>
      <c r="CV843" s="54">
        <f t="shared" si="2451"/>
        <v>0</v>
      </c>
      <c r="CW843" s="54">
        <f t="shared" si="2452"/>
        <v>0</v>
      </c>
      <c r="CX843" s="54">
        <f t="shared" si="2453"/>
        <v>0</v>
      </c>
      <c r="CZ843" s="54">
        <f t="shared" si="2454"/>
        <v>0</v>
      </c>
      <c r="DA843" s="54">
        <f t="shared" si="2455"/>
        <v>0</v>
      </c>
      <c r="DB843" s="54">
        <f t="shared" si="2456"/>
        <v>0</v>
      </c>
      <c r="DC843" s="54">
        <f t="shared" si="2457"/>
        <v>0</v>
      </c>
      <c r="DD843" s="54">
        <f t="shared" si="2458"/>
        <v>0</v>
      </c>
      <c r="DE843" s="54">
        <f t="shared" si="2459"/>
        <v>0</v>
      </c>
      <c r="DF843" s="54">
        <f t="shared" si="2460"/>
        <v>0</v>
      </c>
      <c r="DG843" s="54">
        <f t="shared" si="2461"/>
        <v>2</v>
      </c>
      <c r="DH843" s="71">
        <f t="shared" si="2462"/>
        <v>0</v>
      </c>
      <c r="DI843" s="71">
        <f t="shared" si="2463"/>
        <v>0</v>
      </c>
      <c r="DJ843" s="54">
        <f t="shared" si="2464"/>
        <v>0</v>
      </c>
      <c r="DK843" s="54">
        <f t="shared" si="2465"/>
        <v>2</v>
      </c>
      <c r="DL843" s="4">
        <f t="shared" si="2395"/>
        <v>0</v>
      </c>
      <c r="DM843" s="3">
        <f t="shared" si="2466"/>
        <v>0</v>
      </c>
      <c r="DN843" s="3">
        <f t="shared" si="2467"/>
        <v>0</v>
      </c>
      <c r="DO843" s="4" t="e">
        <f t="shared" si="2468"/>
        <v>#DIV/0!</v>
      </c>
      <c r="DP843" s="57"/>
      <c r="DQ843" s="57"/>
      <c r="DR843" s="56">
        <f t="shared" si="2396"/>
        <v>2</v>
      </c>
      <c r="DS843" s="56">
        <f t="shared" si="2397"/>
        <v>0</v>
      </c>
      <c r="DT843" s="38">
        <f t="shared" si="2398"/>
        <v>0</v>
      </c>
      <c r="DU843" s="38">
        <f t="shared" si="2469"/>
        <v>2</v>
      </c>
      <c r="DV843" s="38">
        <f t="shared" si="2399"/>
        <v>0</v>
      </c>
      <c r="DW843" s="39">
        <f t="shared" si="2400"/>
        <v>0</v>
      </c>
      <c r="DX843" s="39">
        <f t="shared" si="2401"/>
        <v>0</v>
      </c>
      <c r="DY843" s="39">
        <f t="shared" si="2402"/>
        <v>0</v>
      </c>
      <c r="DZ843" s="39">
        <f t="shared" si="2403"/>
        <v>0</v>
      </c>
      <c r="EA843" s="39">
        <f t="shared" si="2404"/>
        <v>0</v>
      </c>
      <c r="EB843" s="37" t="e">
        <f t="shared" si="2470"/>
        <v>#DIV/0!</v>
      </c>
      <c r="EC843" s="37" t="e">
        <f t="shared" si="2471"/>
        <v>#DIV/0!</v>
      </c>
      <c r="ED843" s="37" t="e">
        <f t="shared" si="2472"/>
        <v>#DIV/0!</v>
      </c>
      <c r="EE843" s="37" t="e">
        <f t="shared" si="2473"/>
        <v>#DIV/0!</v>
      </c>
      <c r="EF843" s="39" t="e">
        <f t="shared" si="2474"/>
        <v>#DIV/0!</v>
      </c>
      <c r="EG843" s="37" t="e">
        <f t="shared" si="2475"/>
        <v>#DIV/0!</v>
      </c>
      <c r="EH843" s="37" t="e">
        <f t="shared" si="2476"/>
        <v>#DIV/0!</v>
      </c>
      <c r="EI843" s="11" t="b">
        <f t="shared" si="2477"/>
        <v>1</v>
      </c>
      <c r="EJ843" s="11" t="b">
        <f t="shared" si="2478"/>
        <v>0</v>
      </c>
      <c r="EK843" s="39" t="e">
        <f t="shared" si="2479"/>
        <v>#DIV/0!</v>
      </c>
      <c r="EL843" s="39" t="e">
        <f t="shared" si="2480"/>
        <v>#DIV/0!</v>
      </c>
      <c r="EM843" s="39" t="e">
        <f t="shared" si="2481"/>
        <v>#DIV/0!</v>
      </c>
      <c r="EN843" s="39" t="e">
        <f t="shared" si="2482"/>
        <v>#DIV/0!</v>
      </c>
      <c r="EO843" s="39" t="e">
        <f t="shared" si="2483"/>
        <v>#DIV/0!</v>
      </c>
      <c r="EP843" s="39" t="e">
        <f t="shared" si="2484"/>
        <v>#DIV/0!</v>
      </c>
      <c r="EQ843" s="39" t="e">
        <f t="shared" si="2485"/>
        <v>#DIV/0!</v>
      </c>
      <c r="ER843" s="39" t="e">
        <f t="shared" si="2486"/>
        <v>#DIV/0!</v>
      </c>
      <c r="ES843" s="58" t="str">
        <f t="shared" si="2487"/>
        <v>(OH,F,Cl)-dominate amphibole</v>
      </c>
      <c r="ET843" s="58" t="e">
        <f t="shared" si="2488"/>
        <v>#N/A</v>
      </c>
      <c r="EU843" s="56">
        <f t="shared" si="2405"/>
        <v>0</v>
      </c>
      <c r="EV843" s="56">
        <f t="shared" si="2406"/>
        <v>0</v>
      </c>
      <c r="EW843" s="56">
        <f t="shared" si="2407"/>
        <v>0</v>
      </c>
      <c r="EX843" s="56">
        <f t="shared" si="2408"/>
        <v>0</v>
      </c>
      <c r="EY843" s="56">
        <f t="shared" si="2409"/>
        <v>0</v>
      </c>
      <c r="EZ843" s="56">
        <f t="shared" si="2410"/>
        <v>0</v>
      </c>
      <c r="FA843" s="39">
        <f t="shared" si="2411"/>
        <v>0</v>
      </c>
      <c r="FB843" s="39">
        <f t="shared" si="2412"/>
        <v>0</v>
      </c>
      <c r="FC843" s="54">
        <f t="shared" si="2413"/>
        <v>0</v>
      </c>
      <c r="FD843" s="54">
        <f t="shared" si="2414"/>
        <v>0</v>
      </c>
      <c r="FE843" s="39">
        <f t="shared" si="2415"/>
        <v>0</v>
      </c>
      <c r="FF843" s="54">
        <f t="shared" si="2416"/>
        <v>0</v>
      </c>
      <c r="FG843" s="39">
        <f t="shared" si="2417"/>
        <v>0</v>
      </c>
      <c r="FH843" s="39">
        <f t="shared" si="2489"/>
        <v>0</v>
      </c>
      <c r="FI843" s="39">
        <f t="shared" si="2490"/>
        <v>0</v>
      </c>
      <c r="FJ843" s="39">
        <f t="shared" si="2491"/>
        <v>0</v>
      </c>
      <c r="FK843" s="39" t="e">
        <f t="shared" si="2492"/>
        <v>#DIV/0!</v>
      </c>
      <c r="FL843" s="39" t="e">
        <f t="shared" si="2493"/>
        <v>#DIV/0!</v>
      </c>
      <c r="FM843" s="39" t="e">
        <f t="shared" si="2494"/>
        <v>#DIV/0!</v>
      </c>
      <c r="FN843" s="39">
        <f t="shared" si="2495"/>
        <v>1</v>
      </c>
      <c r="FO843" s="39">
        <f t="shared" si="2418"/>
        <v>0</v>
      </c>
      <c r="FP843" s="39">
        <f t="shared" si="2419"/>
        <v>0</v>
      </c>
      <c r="FQ843" s="39">
        <f t="shared" si="2420"/>
        <v>0</v>
      </c>
      <c r="FR843" s="39">
        <f t="shared" si="2496"/>
        <v>0</v>
      </c>
      <c r="FS843" s="39">
        <f t="shared" si="2497"/>
        <v>0</v>
      </c>
      <c r="FU843" s="39" t="e">
        <f t="shared" si="2498"/>
        <v>#DIV/0!</v>
      </c>
      <c r="FV843" s="39" t="e">
        <f t="shared" si="2499"/>
        <v>#DIV/0!</v>
      </c>
      <c r="FW843" s="39" t="e">
        <f t="shared" si="2500"/>
        <v>#DIV/0!</v>
      </c>
      <c r="FY843" s="39" t="e">
        <f t="shared" si="2501"/>
        <v>#DIV/0!</v>
      </c>
      <c r="FZ843" s="39" t="e">
        <f t="shared" si="2502"/>
        <v>#DIV/0!</v>
      </c>
      <c r="GA843" s="39" t="e">
        <f t="shared" si="2503"/>
        <v>#DIV/0!</v>
      </c>
      <c r="GB843" s="39" t="e">
        <f t="shared" si="2504"/>
        <v>#DIV/0!</v>
      </c>
      <c r="GC843" s="39" t="e">
        <f t="shared" si="2505"/>
        <v>#DIV/0!</v>
      </c>
      <c r="GD843" s="39" t="e">
        <f t="shared" si="2506"/>
        <v>#DIV/0!</v>
      </c>
      <c r="GE843" s="39" t="e">
        <f t="shared" si="2507"/>
        <v>#DIV/0!</v>
      </c>
      <c r="GF843" s="39" t="e">
        <f t="shared" si="2508"/>
        <v>#DIV/0!</v>
      </c>
      <c r="GG843" s="39" t="e">
        <f t="shared" si="2509"/>
        <v>#DIV/0!</v>
      </c>
      <c r="GH843" s="39" t="e">
        <f t="shared" si="2510"/>
        <v>#DIV/0!</v>
      </c>
      <c r="GI843" s="39"/>
      <c r="GJ843" s="39" t="e">
        <f t="shared" si="2511"/>
        <v>#DIV/0!</v>
      </c>
      <c r="GK843" s="39" t="e">
        <f t="shared" si="2512"/>
        <v>#DIV/0!</v>
      </c>
      <c r="GL843" s="39" t="e">
        <f t="shared" si="2513"/>
        <v>#DIV/0!</v>
      </c>
      <c r="GM843" s="39" t="e">
        <f t="shared" si="2514"/>
        <v>#DIV/0!</v>
      </c>
      <c r="GN843" s="39" t="e">
        <f t="shared" si="2515"/>
        <v>#DIV/0!</v>
      </c>
      <c r="GO843" s="57"/>
      <c r="GP843" s="57" t="e">
        <f t="shared" si="2516"/>
        <v>#DIV/0!</v>
      </c>
      <c r="GQ843" s="59" t="e">
        <f t="shared" si="2517"/>
        <v>#DIV/0!</v>
      </c>
      <c r="GR843" s="41" t="e">
        <f t="shared" si="2518"/>
        <v>#DIV/0!</v>
      </c>
      <c r="GS843" s="57" t="e">
        <f t="shared" si="2519"/>
        <v>#DIV/0!</v>
      </c>
      <c r="GT843" s="57" t="e">
        <f t="shared" si="2520"/>
        <v>#DIV/0!</v>
      </c>
      <c r="GU843" s="57" t="e">
        <f t="shared" si="2521"/>
        <v>#DIV/0!</v>
      </c>
      <c r="GV843" s="57"/>
      <c r="GW843" s="42" t="e">
        <f t="shared" si="2522"/>
        <v>#DIV/0!</v>
      </c>
      <c r="GX843" s="42" t="e">
        <f t="shared" si="2523"/>
        <v>#DIV/0!</v>
      </c>
      <c r="GY843" s="42" t="e">
        <f t="shared" si="2524"/>
        <v>#DIV/0!</v>
      </c>
      <c r="GZ843" s="57"/>
      <c r="HA843" s="2" t="e">
        <f t="shared" si="2525"/>
        <v>#DIV/0!</v>
      </c>
      <c r="HB843" s="2" t="e">
        <f t="shared" si="2526"/>
        <v>#DIV/0!</v>
      </c>
      <c r="HC843" s="2" t="e">
        <f t="shared" si="2527"/>
        <v>#DIV/0!</v>
      </c>
      <c r="HD843" s="2" t="e">
        <f t="shared" si="2528"/>
        <v>#DIV/0!</v>
      </c>
      <c r="HE843" s="2" t="e">
        <f t="shared" si="2529"/>
        <v>#DIV/0!</v>
      </c>
      <c r="HF843" s="2" t="e">
        <f t="shared" si="2530"/>
        <v>#DIV/0!</v>
      </c>
      <c r="HG843" s="2" t="e">
        <f t="shared" si="2531"/>
        <v>#DIV/0!</v>
      </c>
      <c r="HH843" s="2" t="e">
        <f t="shared" si="2532"/>
        <v>#DIV/0!</v>
      </c>
      <c r="HI843" s="2" t="e">
        <f t="shared" si="2533"/>
        <v>#DIV/0!</v>
      </c>
      <c r="HJ843" s="11" t="e">
        <f t="shared" si="2534"/>
        <v>#DIV/0!</v>
      </c>
      <c r="HK843" s="60" t="e">
        <f t="shared" si="2535"/>
        <v>#DIV/0!</v>
      </c>
      <c r="HL843" s="57"/>
      <c r="HM843" s="57" t="e">
        <f t="shared" si="2536"/>
        <v>#DIV/0!</v>
      </c>
      <c r="HN843" s="57" t="e">
        <f t="shared" si="2537"/>
        <v>#DIV/0!</v>
      </c>
      <c r="HO843" s="57" t="e">
        <f t="shared" si="2538"/>
        <v>#DIV/0!</v>
      </c>
      <c r="HP843" s="57" t="e">
        <f t="shared" si="2539"/>
        <v>#DIV/0!</v>
      </c>
      <c r="HQ843" s="57" t="e">
        <f t="shared" si="2540"/>
        <v>#DIV/0!</v>
      </c>
      <c r="HR843" s="57"/>
      <c r="HS843" s="57" t="e">
        <f t="shared" si="2541"/>
        <v>#DIV/0!</v>
      </c>
      <c r="HT843" s="57" t="e">
        <f t="shared" si="2542"/>
        <v>#DIV/0!</v>
      </c>
      <c r="HU843" s="57" t="e">
        <f t="shared" si="2543"/>
        <v>#DIV/0!</v>
      </c>
      <c r="HV843" s="57" t="e">
        <f t="shared" si="2544"/>
        <v>#DIV/0!</v>
      </c>
      <c r="HW843" s="57" t="e">
        <f t="shared" si="2545"/>
        <v>#DIV/0!</v>
      </c>
      <c r="HX843" s="57"/>
      <c r="HY843" s="57" t="e">
        <f t="shared" si="2546"/>
        <v>#DIV/0!</v>
      </c>
      <c r="HZ843" s="57" t="e">
        <f t="shared" si="2547"/>
        <v>#DIV/0!</v>
      </c>
      <c r="IA843" s="57"/>
      <c r="IB843" s="61">
        <f t="shared" si="2548"/>
        <v>0</v>
      </c>
      <c r="IC843" s="57" t="str">
        <f t="shared" si="2549"/>
        <v/>
      </c>
      <c r="ID843" s="42"/>
      <c r="IE843" s="2" t="str">
        <f t="shared" si="2550"/>
        <v/>
      </c>
      <c r="IF843" s="60" t="e">
        <f t="shared" si="2551"/>
        <v>#DIV/0!</v>
      </c>
      <c r="IG843" s="60" t="str">
        <f t="shared" si="2552"/>
        <v/>
      </c>
      <c r="IH843" s="60" t="str">
        <f t="shared" si="2553"/>
        <v>zinco-</v>
      </c>
      <c r="II843" s="60" t="str">
        <f t="shared" si="2554"/>
        <v>mangano-</v>
      </c>
      <c r="IJ843" s="60" t="e">
        <f t="shared" si="2555"/>
        <v>#DIV/0!</v>
      </c>
      <c r="IK843" s="60" t="e">
        <f t="shared" si="2556"/>
        <v>#DIV/0!</v>
      </c>
      <c r="IL843" s="60" t="e">
        <f t="shared" si="2557"/>
        <v>#DIV/0!</v>
      </c>
      <c r="IM843" s="60" t="e">
        <f t="shared" si="2558"/>
        <v>#DIV/0!</v>
      </c>
      <c r="IN843" s="60" t="str">
        <f t="shared" si="2559"/>
        <v/>
      </c>
      <c r="IO843" s="60" t="str">
        <f t="shared" si="2560"/>
        <v/>
      </c>
      <c r="IP843" s="57"/>
      <c r="IQ843" s="57" t="str">
        <f t="shared" si="2561"/>
        <v>ERROR!!</v>
      </c>
    </row>
    <row r="844" spans="24:251">
      <c r="X844" s="29">
        <f t="shared" ref="X844:X907" si="2562">0.5*(S844/AQ844+T844/AR844)*16</f>
        <v>0</v>
      </c>
      <c r="Y844" s="29">
        <f t="shared" ref="Y844:Y907" si="2563">SUM(G844:W844)-X844-K844-L844</f>
        <v>0</v>
      </c>
      <c r="Z844" s="29" t="e">
        <f t="shared" ref="Z844:Z907" si="2564">M844/AK844*DO844/2*AJ844</f>
        <v>#DIV/0!</v>
      </c>
      <c r="AA844" s="29" t="e">
        <f t="shared" ref="AA844:AA907" si="2565">M844/AK844*(1-DO844)*AK844</f>
        <v>#DIV/0!</v>
      </c>
      <c r="AB844" s="29" t="e">
        <f t="shared" ref="AB844:AB907" si="2566">G844*DG844*18/AF844/CG844/2</f>
        <v>#DIV/0!</v>
      </c>
      <c r="AC844" s="29" t="e">
        <f t="shared" ref="AC844:AC907" si="2567">Y844-M844+Z844+AA844+AB844</f>
        <v>#DIV/0!</v>
      </c>
      <c r="AF844" s="23">
        <v>60.084299999999999</v>
      </c>
      <c r="AG844" s="23">
        <v>79.878799999999998</v>
      </c>
      <c r="AH844" s="23">
        <v>101.96120000000001</v>
      </c>
      <c r="AI844" s="23">
        <v>151.99039999999999</v>
      </c>
      <c r="AJ844" s="23">
        <v>159.69</v>
      </c>
      <c r="AK844" s="23">
        <v>71.846400000000003</v>
      </c>
      <c r="AL844" s="23">
        <v>70.9375</v>
      </c>
      <c r="AM844" s="23">
        <v>40.304400000000001</v>
      </c>
      <c r="AN844" s="23">
        <v>56.077399999999997</v>
      </c>
      <c r="AO844" s="23">
        <v>61.978999999999999</v>
      </c>
      <c r="AP844" s="23">
        <v>94.195999999999998</v>
      </c>
      <c r="AQ844" s="23">
        <v>18.998000000000001</v>
      </c>
      <c r="AR844" s="23">
        <v>35.450000000000003</v>
      </c>
      <c r="AS844" s="23">
        <v>29.88</v>
      </c>
      <c r="AT844" s="23">
        <v>74.691999999999993</v>
      </c>
      <c r="AU844" s="23">
        <v>81.39</v>
      </c>
      <c r="AX844" s="54">
        <f t="shared" si="2422"/>
        <v>0</v>
      </c>
      <c r="AY844" s="54">
        <f t="shared" si="2423"/>
        <v>0</v>
      </c>
      <c r="AZ844" s="54">
        <f t="shared" si="2424"/>
        <v>0</v>
      </c>
      <c r="BA844" s="54">
        <f t="shared" si="2425"/>
        <v>0</v>
      </c>
      <c r="BB844" s="54">
        <f t="shared" si="2426"/>
        <v>0</v>
      </c>
      <c r="BC844" s="54">
        <f t="shared" si="2427"/>
        <v>0</v>
      </c>
      <c r="BD844" s="54">
        <f t="shared" si="2428"/>
        <v>0</v>
      </c>
      <c r="BE844" s="54">
        <f t="shared" si="2429"/>
        <v>0</v>
      </c>
      <c r="BF844" s="54">
        <f t="shared" si="2430"/>
        <v>0</v>
      </c>
      <c r="BG844" s="54">
        <f t="shared" si="2431"/>
        <v>0</v>
      </c>
      <c r="BH844" s="54">
        <f t="shared" si="2432"/>
        <v>0</v>
      </c>
      <c r="BI844" s="54">
        <f t="shared" si="2433"/>
        <v>0</v>
      </c>
      <c r="BJ844" s="54">
        <f t="shared" si="2434"/>
        <v>0</v>
      </c>
      <c r="BK844" s="54">
        <f t="shared" si="2435"/>
        <v>0</v>
      </c>
      <c r="BL844" s="54">
        <f t="shared" si="2436"/>
        <v>0</v>
      </c>
      <c r="BM844" s="42"/>
      <c r="BO844" s="54">
        <f>'Norm-coeff'!$C$2+$AX844*'Norm-coeff'!$D$2+$AY844*'Norm-coeff'!$E$2+$AZ844*'Norm-coeff'!$F$2+$BA844*'Norm-coeff'!$G$2+$BB844*'Norm-coeff'!$H$2+$BC844*'Norm-coeff'!$I$2+$BD844*'Norm-coeff'!$J$2+$BE844*'Norm-coeff'!$K$2+$BF844*'Norm-coeff'!$L$2+$BG844*'Norm-coeff'!$M$2+$BH844*'Norm-coeff'!$N$2+$BI844*'Norm-coeff'!$O$2</f>
        <v>5.4045421474420303</v>
      </c>
      <c r="BP844" s="54">
        <f>'Norm-coeff'!$C$3+$AX844*'Norm-coeff'!$D$3+$AY844*'Norm-coeff'!$E$3+$AZ844*'Norm-coeff'!$F$3+$BA844*'Norm-coeff'!$G$3+$BB844*'Norm-coeff'!$H$3+$BC844*'Norm-coeff'!$I$3+$BD844*'Norm-coeff'!$J$3+$BE844*'Norm-coeff'!$K$3+$BF844*'Norm-coeff'!$L$3+$BG844*'Norm-coeff'!$M$3+$BH844*'Norm-coeff'!$N$3+$BI844*'Norm-coeff'!$O$3</f>
        <v>3.15319116612705</v>
      </c>
      <c r="BQ844" s="54">
        <f>'Norm-coeff'!$C$4+$AX844*'Norm-coeff'!$D$4+$AY844*'Norm-coeff'!$E$4+$AZ844*'Norm-coeff'!$F$4+$BA844*'Norm-coeff'!$G$4+$BB844*'Norm-coeff'!$H$4+$BC844*'Norm-coeff'!$I$4+$BD844*'Norm-coeff'!$J$4+$BE844*'Norm-coeff'!$K$4+$BF844*'Norm-coeff'!$L$4+$BG844*'Norm-coeff'!$M$4+$BH844*'Norm-coeff'!$N$4+$BI844*'Norm-coeff'!$O$4</f>
        <v>1.42115649462768</v>
      </c>
      <c r="BR844" s="54">
        <f>'Norm-coeff'!$C$5+$AX844*'Norm-coeff'!$D$5+$AY844*'Norm-coeff'!$E$5+$AZ844*'Norm-coeff'!$F$5+$BA844*'Norm-coeff'!$G$5+$BB844*'Norm-coeff'!$H$5+$BC844*'Norm-coeff'!$I$5+$BD844*'Norm-coeff'!$J$5+$BE844*'Norm-coeff'!$K$5+$BF844*'Norm-coeff'!$L$5+$BG844*'Norm-coeff'!$M$5+$BH844*'Norm-coeff'!$N$5+$BI844*'Norm-coeff'!$O$5</f>
        <v>1.0553329241296201</v>
      </c>
      <c r="BS844" s="54">
        <f>'Norm-coeff'!$C$6+$AX844*'Norm-coeff'!$D$6+$AY844*'Norm-coeff'!$E$6+$AZ844*'Norm-coeff'!$F$6+$BA844*'Norm-coeff'!$G$6+$BB844*'Norm-coeff'!$H$6+$BC844*'Norm-coeff'!$I$6+$BD844*'Norm-coeff'!$J$6+$BE844*'Norm-coeff'!$K$6+$BF844*'Norm-coeff'!$L$6+$BG844*'Norm-coeff'!$M$6+$BH844*'Norm-coeff'!$N$6+$BI844*'Norm-coeff'!$O$6</f>
        <v>-1.48700885495103E-2</v>
      </c>
      <c r="BT844" s="54">
        <f>'Norm-coeff'!$C$7+$AX844*'Norm-coeff'!$D$7+$AY844*'Norm-coeff'!$E$7+$AZ844*'Norm-coeff'!$F$7+$BA844*'Norm-coeff'!$G$7+$BB844*'Norm-coeff'!$H$7+$BC844*'Norm-coeff'!$I$7+$BD844*'Norm-coeff'!$J$7+$BE844*'Norm-coeff'!$K$7+$BF844*'Norm-coeff'!$L$7+$BG844*'Norm-coeff'!$M$7+$BH844*'Norm-coeff'!$N$7+$BI844*'Norm-coeff'!$O$7</f>
        <v>2.0907583608832998</v>
      </c>
      <c r="BU844" s="54">
        <f>'Norm-coeff'!$C$8+$AX844*'Norm-coeff'!$D$8+$AY844*'Norm-coeff'!$E$8+$AZ844*'Norm-coeff'!$F$8+$BA844*'Norm-coeff'!$G$8+$BB844*'Norm-coeff'!$H$8+$BC844*'Norm-coeff'!$I$8+$BD844*'Norm-coeff'!$J$8+$BE844*'Norm-coeff'!$K$8+$BF844*'Norm-coeff'!$L$8+$BG844*'Norm-coeff'!$M$8+$BH844*'Norm-coeff'!$N$8+$BI844*'Norm-coeff'!$O$8</f>
        <v>0.65894159836244504</v>
      </c>
      <c r="BV844" s="54">
        <f>'Norm-coeff'!$C$9+$AX844*'Norm-coeff'!$D$9+$AY844*'Norm-coeff'!$E$9+$AZ844*'Norm-coeff'!$F$9+$BA844*'Norm-coeff'!$G$9+$BB844*'Norm-coeff'!$H$9+$BC844*'Norm-coeff'!$I$9+$BD844*'Norm-coeff'!$J$9+$BE844*'Norm-coeff'!$K$9+$BF844*'Norm-coeff'!$L$9+$BG844*'Norm-coeff'!$M$9+$BH844*'Norm-coeff'!$N$9+$BI844*'Norm-coeff'!$O$9</f>
        <v>1.48961085014701</v>
      </c>
      <c r="BW844" s="54">
        <f>'Norm-coeff'!$C$10+$AX844*'Norm-coeff'!$D$10+$AY844*'Norm-coeff'!$E$10+$AZ844*'Norm-coeff'!$F$10+$BA844*'Norm-coeff'!$G$10+$BB844*'Norm-coeff'!$H$10+$BC844*'Norm-coeff'!$I$10+$BD844*'Norm-coeff'!$J$10+$BE844*'Norm-coeff'!$K$10+$BF844*'Norm-coeff'!$L$10+$BG844*'Norm-coeff'!$M$10+$BH844*'Norm-coeff'!$N$10+$BI844*'Norm-coeff'!$O$10</f>
        <v>1.42058735749591</v>
      </c>
      <c r="BX844" s="54">
        <f>'Norm-coeff'!$C$11+$AX844*'Norm-coeff'!$D$11+$AY844*'Norm-coeff'!$E$11+$AZ844*'Norm-coeff'!$F$11+$BA844*'Norm-coeff'!$G$11+$BB844*'Norm-coeff'!$H$11+$BC844*'Norm-coeff'!$I$11+$BD844*'Norm-coeff'!$J$11+$BE844*'Norm-coeff'!$K$11+$BF844*'Norm-coeff'!$L$11+$BG844*'Norm-coeff'!$M$11+$BH844*'Norm-coeff'!$N$11+$BI844*'Norm-coeff'!$O$11</f>
        <v>0.221233014421479</v>
      </c>
      <c r="BY844" s="54">
        <f>'Norm-coeff'!$C$12+$AX844*'Norm-coeff'!$D$12+$AY844*'Norm-coeff'!$E$12+$AZ844*'Norm-coeff'!$F$12+$BA844*'Norm-coeff'!$G$12+$BB844*'Norm-coeff'!$H$12+$BC844*'Norm-coeff'!$I$12+$BD844*'Norm-coeff'!$J$12+$BE844*'Norm-coeff'!$K$12+$BF844*'Norm-coeff'!$L$12+$BG844*'Norm-coeff'!$M$12+$BH844*'Norm-coeff'!$N$12+$BI844*'Norm-coeff'!$O$12</f>
        <v>0.283527502056037</v>
      </c>
      <c r="BZ844" s="54">
        <f>'Norm-coeff'!$C$13+$AX844*'Norm-coeff'!$D$13+$AY844*'Norm-coeff'!$E$13+$AZ844*'Norm-coeff'!$F$13+$BA844*'Norm-coeff'!$G$13+$BB844*'Norm-coeff'!$H$13+$BC844*'Norm-coeff'!$I$13+$BD844*'Norm-coeff'!$J$13+$BE844*'Norm-coeff'!$K$13+$BF844*'Norm-coeff'!$L$13+$BG844*'Norm-coeff'!$M$13+$BH844*'Norm-coeff'!$N$13+$BI844*'Norm-coeff'!$O$13</f>
        <v>-4.1864930554451202E-2</v>
      </c>
      <c r="CA844" s="54">
        <f>'Norm-coeff'!$C$14+$AX844*'Norm-coeff'!$D$14+$AY844*'Norm-coeff'!$E$14+$AZ844*'Norm-coeff'!$F$14+$BA844*'Norm-coeff'!$G$14+$BB844*'Norm-coeff'!$H$14+$BC844*'Norm-coeff'!$I$14+$BD844*'Norm-coeff'!$J$14+$BE844*'Norm-coeff'!$K$14+$BF844*'Norm-coeff'!$L$14+$BG844*'Norm-coeff'!$M$14+$BH844*'Norm-coeff'!$N$14+$BI844*'Norm-coeff'!$O$14</f>
        <v>4.2526983164477103</v>
      </c>
      <c r="CC844" s="54">
        <f t="shared" si="2437"/>
        <v>0</v>
      </c>
      <c r="CG844" s="54">
        <f t="shared" si="2438"/>
        <v>0</v>
      </c>
      <c r="CH844" s="54">
        <f t="shared" si="2421"/>
        <v>0</v>
      </c>
      <c r="CI844" s="54">
        <f t="shared" si="2439"/>
        <v>0</v>
      </c>
      <c r="CJ844" s="56">
        <f t="shared" si="2440"/>
        <v>0</v>
      </c>
      <c r="CK844" s="54">
        <f t="shared" si="2441"/>
        <v>0</v>
      </c>
      <c r="CL844" s="54">
        <f t="shared" si="2442"/>
        <v>0</v>
      </c>
      <c r="CM844" s="54">
        <f t="shared" si="2443"/>
        <v>0</v>
      </c>
      <c r="CN844" s="54">
        <f t="shared" si="2444"/>
        <v>0</v>
      </c>
      <c r="CO844" s="54">
        <f t="shared" si="2445"/>
        <v>0</v>
      </c>
      <c r="CP844" s="54">
        <f t="shared" si="2446"/>
        <v>0</v>
      </c>
      <c r="CQ844" s="54">
        <f t="shared" si="2447"/>
        <v>0</v>
      </c>
      <c r="CR844" s="54">
        <f t="shared" si="2448"/>
        <v>0</v>
      </c>
      <c r="CS844" s="54">
        <f t="shared" si="2449"/>
        <v>0</v>
      </c>
      <c r="CU844" s="54">
        <f t="shared" si="2450"/>
        <v>0</v>
      </c>
      <c r="CV844" s="54">
        <f t="shared" si="2451"/>
        <v>0</v>
      </c>
      <c r="CW844" s="54">
        <f t="shared" si="2452"/>
        <v>0</v>
      </c>
      <c r="CX844" s="54">
        <f t="shared" si="2453"/>
        <v>0</v>
      </c>
      <c r="CZ844" s="54">
        <f t="shared" si="2454"/>
        <v>0</v>
      </c>
      <c r="DA844" s="54">
        <f t="shared" si="2455"/>
        <v>0</v>
      </c>
      <c r="DB844" s="54">
        <f t="shared" si="2456"/>
        <v>0</v>
      </c>
      <c r="DC844" s="54">
        <f t="shared" si="2457"/>
        <v>0</v>
      </c>
      <c r="DD844" s="54">
        <f t="shared" si="2458"/>
        <v>0</v>
      </c>
      <c r="DE844" s="54">
        <f t="shared" si="2459"/>
        <v>0</v>
      </c>
      <c r="DF844" s="54">
        <f t="shared" si="2460"/>
        <v>0</v>
      </c>
      <c r="DG844" s="54">
        <f t="shared" si="2461"/>
        <v>2</v>
      </c>
      <c r="DH844" s="71">
        <f t="shared" si="2462"/>
        <v>0</v>
      </c>
      <c r="DI844" s="71">
        <f t="shared" si="2463"/>
        <v>0</v>
      </c>
      <c r="DJ844" s="54">
        <f t="shared" si="2464"/>
        <v>0</v>
      </c>
      <c r="DK844" s="54">
        <f t="shared" si="2465"/>
        <v>2</v>
      </c>
      <c r="DL844" s="4">
        <f t="shared" si="2395"/>
        <v>0</v>
      </c>
      <c r="DM844" s="3">
        <f t="shared" si="2466"/>
        <v>0</v>
      </c>
      <c r="DN844" s="3">
        <f t="shared" si="2467"/>
        <v>0</v>
      </c>
      <c r="DO844" s="4" t="e">
        <f t="shared" si="2468"/>
        <v>#DIV/0!</v>
      </c>
      <c r="DP844" s="57"/>
      <c r="DQ844" s="57"/>
      <c r="DR844" s="56">
        <f t="shared" si="2396"/>
        <v>2</v>
      </c>
      <c r="DS844" s="56">
        <f t="shared" si="2397"/>
        <v>0</v>
      </c>
      <c r="DT844" s="38">
        <f t="shared" si="2398"/>
        <v>0</v>
      </c>
      <c r="DU844" s="38">
        <f t="shared" si="2469"/>
        <v>2</v>
      </c>
      <c r="DV844" s="38">
        <f t="shared" si="2399"/>
        <v>0</v>
      </c>
      <c r="DW844" s="39">
        <f t="shared" si="2400"/>
        <v>0</v>
      </c>
      <c r="DX844" s="39">
        <f t="shared" si="2401"/>
        <v>0</v>
      </c>
      <c r="DY844" s="39">
        <f t="shared" si="2402"/>
        <v>0</v>
      </c>
      <c r="DZ844" s="39">
        <f t="shared" si="2403"/>
        <v>0</v>
      </c>
      <c r="EA844" s="39">
        <f t="shared" si="2404"/>
        <v>0</v>
      </c>
      <c r="EB844" s="37" t="e">
        <f t="shared" si="2470"/>
        <v>#DIV/0!</v>
      </c>
      <c r="EC844" s="37" t="e">
        <f t="shared" si="2471"/>
        <v>#DIV/0!</v>
      </c>
      <c r="ED844" s="37" t="e">
        <f t="shared" si="2472"/>
        <v>#DIV/0!</v>
      </c>
      <c r="EE844" s="37" t="e">
        <f t="shared" si="2473"/>
        <v>#DIV/0!</v>
      </c>
      <c r="EF844" s="39" t="e">
        <f t="shared" si="2474"/>
        <v>#DIV/0!</v>
      </c>
      <c r="EG844" s="37" t="e">
        <f t="shared" si="2475"/>
        <v>#DIV/0!</v>
      </c>
      <c r="EH844" s="37" t="e">
        <f t="shared" si="2476"/>
        <v>#DIV/0!</v>
      </c>
      <c r="EI844" s="11" t="b">
        <f t="shared" si="2477"/>
        <v>1</v>
      </c>
      <c r="EJ844" s="11" t="b">
        <f t="shared" si="2478"/>
        <v>0</v>
      </c>
      <c r="EK844" s="39" t="e">
        <f t="shared" si="2479"/>
        <v>#DIV/0!</v>
      </c>
      <c r="EL844" s="39" t="e">
        <f t="shared" si="2480"/>
        <v>#DIV/0!</v>
      </c>
      <c r="EM844" s="39" t="e">
        <f t="shared" si="2481"/>
        <v>#DIV/0!</v>
      </c>
      <c r="EN844" s="39" t="e">
        <f t="shared" si="2482"/>
        <v>#DIV/0!</v>
      </c>
      <c r="EO844" s="39" t="e">
        <f t="shared" si="2483"/>
        <v>#DIV/0!</v>
      </c>
      <c r="EP844" s="39" t="e">
        <f t="shared" si="2484"/>
        <v>#DIV/0!</v>
      </c>
      <c r="EQ844" s="39" t="e">
        <f t="shared" si="2485"/>
        <v>#DIV/0!</v>
      </c>
      <c r="ER844" s="39" t="e">
        <f t="shared" si="2486"/>
        <v>#DIV/0!</v>
      </c>
      <c r="ES844" s="58" t="str">
        <f t="shared" si="2487"/>
        <v>(OH,F,Cl)-dominate amphibole</v>
      </c>
      <c r="ET844" s="58" t="e">
        <f t="shared" si="2488"/>
        <v>#N/A</v>
      </c>
      <c r="EU844" s="56">
        <f t="shared" si="2405"/>
        <v>0</v>
      </c>
      <c r="EV844" s="56">
        <f t="shared" si="2406"/>
        <v>0</v>
      </c>
      <c r="EW844" s="56">
        <f t="shared" si="2407"/>
        <v>0</v>
      </c>
      <c r="EX844" s="56">
        <f t="shared" si="2408"/>
        <v>0</v>
      </c>
      <c r="EY844" s="56">
        <f t="shared" si="2409"/>
        <v>0</v>
      </c>
      <c r="EZ844" s="56">
        <f t="shared" si="2410"/>
        <v>0</v>
      </c>
      <c r="FA844" s="39">
        <f t="shared" si="2411"/>
        <v>0</v>
      </c>
      <c r="FB844" s="39">
        <f t="shared" si="2412"/>
        <v>0</v>
      </c>
      <c r="FC844" s="54">
        <f t="shared" si="2413"/>
        <v>0</v>
      </c>
      <c r="FD844" s="54">
        <f t="shared" si="2414"/>
        <v>0</v>
      </c>
      <c r="FE844" s="39">
        <f t="shared" si="2415"/>
        <v>0</v>
      </c>
      <c r="FF844" s="54">
        <f t="shared" si="2416"/>
        <v>0</v>
      </c>
      <c r="FG844" s="39">
        <f t="shared" si="2417"/>
        <v>0</v>
      </c>
      <c r="FH844" s="39">
        <f t="shared" si="2489"/>
        <v>0</v>
      </c>
      <c r="FI844" s="39">
        <f t="shared" si="2490"/>
        <v>0</v>
      </c>
      <c r="FJ844" s="39">
        <f t="shared" si="2491"/>
        <v>0</v>
      </c>
      <c r="FK844" s="39" t="e">
        <f t="shared" si="2492"/>
        <v>#DIV/0!</v>
      </c>
      <c r="FL844" s="39" t="e">
        <f t="shared" si="2493"/>
        <v>#DIV/0!</v>
      </c>
      <c r="FM844" s="39" t="e">
        <f t="shared" si="2494"/>
        <v>#DIV/0!</v>
      </c>
      <c r="FN844" s="39">
        <f t="shared" si="2495"/>
        <v>1</v>
      </c>
      <c r="FO844" s="39">
        <f t="shared" si="2418"/>
        <v>0</v>
      </c>
      <c r="FP844" s="39">
        <f t="shared" si="2419"/>
        <v>0</v>
      </c>
      <c r="FQ844" s="39">
        <f t="shared" si="2420"/>
        <v>0</v>
      </c>
      <c r="FR844" s="39">
        <f t="shared" si="2496"/>
        <v>0</v>
      </c>
      <c r="FS844" s="39">
        <f t="shared" si="2497"/>
        <v>0</v>
      </c>
      <c r="FU844" s="39" t="e">
        <f t="shared" si="2498"/>
        <v>#DIV/0!</v>
      </c>
      <c r="FV844" s="39" t="e">
        <f t="shared" si="2499"/>
        <v>#DIV/0!</v>
      </c>
      <c r="FW844" s="39" t="e">
        <f t="shared" si="2500"/>
        <v>#DIV/0!</v>
      </c>
      <c r="FY844" s="39" t="e">
        <f t="shared" si="2501"/>
        <v>#DIV/0!</v>
      </c>
      <c r="FZ844" s="39" t="e">
        <f t="shared" si="2502"/>
        <v>#DIV/0!</v>
      </c>
      <c r="GA844" s="39" t="e">
        <f t="shared" si="2503"/>
        <v>#DIV/0!</v>
      </c>
      <c r="GB844" s="39" t="e">
        <f t="shared" si="2504"/>
        <v>#DIV/0!</v>
      </c>
      <c r="GC844" s="39" t="e">
        <f t="shared" si="2505"/>
        <v>#DIV/0!</v>
      </c>
      <c r="GD844" s="39" t="e">
        <f t="shared" si="2506"/>
        <v>#DIV/0!</v>
      </c>
      <c r="GE844" s="39" t="e">
        <f t="shared" si="2507"/>
        <v>#DIV/0!</v>
      </c>
      <c r="GF844" s="39" t="e">
        <f t="shared" si="2508"/>
        <v>#DIV/0!</v>
      </c>
      <c r="GG844" s="39" t="e">
        <f t="shared" si="2509"/>
        <v>#DIV/0!</v>
      </c>
      <c r="GH844" s="39" t="e">
        <f t="shared" si="2510"/>
        <v>#DIV/0!</v>
      </c>
      <c r="GI844" s="39"/>
      <c r="GJ844" s="39" t="e">
        <f t="shared" si="2511"/>
        <v>#DIV/0!</v>
      </c>
      <c r="GK844" s="39" t="e">
        <f t="shared" si="2512"/>
        <v>#DIV/0!</v>
      </c>
      <c r="GL844" s="39" t="e">
        <f t="shared" si="2513"/>
        <v>#DIV/0!</v>
      </c>
      <c r="GM844" s="39" t="e">
        <f t="shared" si="2514"/>
        <v>#DIV/0!</v>
      </c>
      <c r="GN844" s="39" t="e">
        <f t="shared" si="2515"/>
        <v>#DIV/0!</v>
      </c>
      <c r="GO844" s="57"/>
      <c r="GP844" s="57" t="e">
        <f t="shared" si="2516"/>
        <v>#DIV/0!</v>
      </c>
      <c r="GQ844" s="59" t="e">
        <f t="shared" si="2517"/>
        <v>#DIV/0!</v>
      </c>
      <c r="GR844" s="41" t="e">
        <f t="shared" si="2518"/>
        <v>#DIV/0!</v>
      </c>
      <c r="GS844" s="57" t="e">
        <f t="shared" si="2519"/>
        <v>#DIV/0!</v>
      </c>
      <c r="GT844" s="57" t="e">
        <f t="shared" si="2520"/>
        <v>#DIV/0!</v>
      </c>
      <c r="GU844" s="57" t="e">
        <f t="shared" si="2521"/>
        <v>#DIV/0!</v>
      </c>
      <c r="GV844" s="57"/>
      <c r="GW844" s="42" t="e">
        <f t="shared" si="2522"/>
        <v>#DIV/0!</v>
      </c>
      <c r="GX844" s="42" t="e">
        <f t="shared" si="2523"/>
        <v>#DIV/0!</v>
      </c>
      <c r="GY844" s="42" t="e">
        <f t="shared" si="2524"/>
        <v>#DIV/0!</v>
      </c>
      <c r="GZ844" s="57"/>
      <c r="HA844" s="2" t="e">
        <f t="shared" si="2525"/>
        <v>#DIV/0!</v>
      </c>
      <c r="HB844" s="2" t="e">
        <f t="shared" si="2526"/>
        <v>#DIV/0!</v>
      </c>
      <c r="HC844" s="2" t="e">
        <f t="shared" si="2527"/>
        <v>#DIV/0!</v>
      </c>
      <c r="HD844" s="2" t="e">
        <f t="shared" si="2528"/>
        <v>#DIV/0!</v>
      </c>
      <c r="HE844" s="2" t="e">
        <f t="shared" si="2529"/>
        <v>#DIV/0!</v>
      </c>
      <c r="HF844" s="2" t="e">
        <f t="shared" si="2530"/>
        <v>#DIV/0!</v>
      </c>
      <c r="HG844" s="2" t="e">
        <f t="shared" si="2531"/>
        <v>#DIV/0!</v>
      </c>
      <c r="HH844" s="2" t="e">
        <f t="shared" si="2532"/>
        <v>#DIV/0!</v>
      </c>
      <c r="HI844" s="2" t="e">
        <f t="shared" si="2533"/>
        <v>#DIV/0!</v>
      </c>
      <c r="HJ844" s="11" t="e">
        <f t="shared" si="2534"/>
        <v>#DIV/0!</v>
      </c>
      <c r="HK844" s="60" t="e">
        <f t="shared" si="2535"/>
        <v>#DIV/0!</v>
      </c>
      <c r="HL844" s="57"/>
      <c r="HM844" s="57" t="e">
        <f t="shared" si="2536"/>
        <v>#DIV/0!</v>
      </c>
      <c r="HN844" s="57" t="e">
        <f t="shared" si="2537"/>
        <v>#DIV/0!</v>
      </c>
      <c r="HO844" s="57" t="e">
        <f t="shared" si="2538"/>
        <v>#DIV/0!</v>
      </c>
      <c r="HP844" s="57" t="e">
        <f t="shared" si="2539"/>
        <v>#DIV/0!</v>
      </c>
      <c r="HQ844" s="57" t="e">
        <f t="shared" si="2540"/>
        <v>#DIV/0!</v>
      </c>
      <c r="HR844" s="57"/>
      <c r="HS844" s="57" t="e">
        <f t="shared" si="2541"/>
        <v>#DIV/0!</v>
      </c>
      <c r="HT844" s="57" t="e">
        <f t="shared" si="2542"/>
        <v>#DIV/0!</v>
      </c>
      <c r="HU844" s="57" t="e">
        <f t="shared" si="2543"/>
        <v>#DIV/0!</v>
      </c>
      <c r="HV844" s="57" t="e">
        <f t="shared" si="2544"/>
        <v>#DIV/0!</v>
      </c>
      <c r="HW844" s="57" t="e">
        <f t="shared" si="2545"/>
        <v>#DIV/0!</v>
      </c>
      <c r="HX844" s="57"/>
      <c r="HY844" s="57" t="e">
        <f t="shared" si="2546"/>
        <v>#DIV/0!</v>
      </c>
      <c r="HZ844" s="57" t="e">
        <f t="shared" si="2547"/>
        <v>#DIV/0!</v>
      </c>
      <c r="IA844" s="57"/>
      <c r="IB844" s="61">
        <f t="shared" si="2548"/>
        <v>0</v>
      </c>
      <c r="IC844" s="57" t="str">
        <f t="shared" si="2549"/>
        <v/>
      </c>
      <c r="ID844" s="42"/>
      <c r="IE844" s="2" t="str">
        <f t="shared" si="2550"/>
        <v/>
      </c>
      <c r="IF844" s="60" t="e">
        <f t="shared" si="2551"/>
        <v>#DIV/0!</v>
      </c>
      <c r="IG844" s="60" t="str">
        <f t="shared" si="2552"/>
        <v/>
      </c>
      <c r="IH844" s="60" t="str">
        <f t="shared" si="2553"/>
        <v>zinco-</v>
      </c>
      <c r="II844" s="60" t="str">
        <f t="shared" si="2554"/>
        <v>mangano-</v>
      </c>
      <c r="IJ844" s="60" t="e">
        <f t="shared" si="2555"/>
        <v>#DIV/0!</v>
      </c>
      <c r="IK844" s="60" t="e">
        <f t="shared" si="2556"/>
        <v>#DIV/0!</v>
      </c>
      <c r="IL844" s="60" t="e">
        <f t="shared" si="2557"/>
        <v>#DIV/0!</v>
      </c>
      <c r="IM844" s="60" t="e">
        <f t="shared" si="2558"/>
        <v>#DIV/0!</v>
      </c>
      <c r="IN844" s="60" t="str">
        <f t="shared" si="2559"/>
        <v/>
      </c>
      <c r="IO844" s="60" t="str">
        <f t="shared" si="2560"/>
        <v/>
      </c>
      <c r="IP844" s="57"/>
      <c r="IQ844" s="57" t="str">
        <f t="shared" si="2561"/>
        <v>ERROR!!</v>
      </c>
    </row>
    <row r="845" spans="24:251">
      <c r="X845" s="29">
        <f t="shared" si="2562"/>
        <v>0</v>
      </c>
      <c r="Y845" s="29">
        <f t="shared" si="2563"/>
        <v>0</v>
      </c>
      <c r="Z845" s="29" t="e">
        <f t="shared" si="2564"/>
        <v>#DIV/0!</v>
      </c>
      <c r="AA845" s="29" t="e">
        <f t="shared" si="2565"/>
        <v>#DIV/0!</v>
      </c>
      <c r="AB845" s="29" t="e">
        <f t="shared" si="2566"/>
        <v>#DIV/0!</v>
      </c>
      <c r="AC845" s="29" t="e">
        <f t="shared" si="2567"/>
        <v>#DIV/0!</v>
      </c>
      <c r="AF845" s="23">
        <v>60.084299999999999</v>
      </c>
      <c r="AG845" s="23">
        <v>79.878799999999998</v>
      </c>
      <c r="AH845" s="23">
        <v>101.96120000000001</v>
      </c>
      <c r="AI845" s="23">
        <v>151.99039999999999</v>
      </c>
      <c r="AJ845" s="23">
        <v>159.69</v>
      </c>
      <c r="AK845" s="23">
        <v>71.846400000000003</v>
      </c>
      <c r="AL845" s="23">
        <v>70.9375</v>
      </c>
      <c r="AM845" s="23">
        <v>40.304400000000001</v>
      </c>
      <c r="AN845" s="23">
        <v>56.077399999999997</v>
      </c>
      <c r="AO845" s="23">
        <v>61.978999999999999</v>
      </c>
      <c r="AP845" s="23">
        <v>94.195999999999998</v>
      </c>
      <c r="AQ845" s="23">
        <v>18.998000000000001</v>
      </c>
      <c r="AR845" s="23">
        <v>35.450000000000003</v>
      </c>
      <c r="AS845" s="23">
        <v>29.88</v>
      </c>
      <c r="AT845" s="23">
        <v>74.691999999999993</v>
      </c>
      <c r="AU845" s="23">
        <v>81.39</v>
      </c>
      <c r="AX845" s="54">
        <f t="shared" si="2422"/>
        <v>0</v>
      </c>
      <c r="AY845" s="54">
        <f t="shared" si="2423"/>
        <v>0</v>
      </c>
      <c r="AZ845" s="54">
        <f t="shared" si="2424"/>
        <v>0</v>
      </c>
      <c r="BA845" s="54">
        <f t="shared" si="2425"/>
        <v>0</v>
      </c>
      <c r="BB845" s="54">
        <f t="shared" si="2426"/>
        <v>0</v>
      </c>
      <c r="BC845" s="54">
        <f t="shared" si="2427"/>
        <v>0</v>
      </c>
      <c r="BD845" s="54">
        <f t="shared" si="2428"/>
        <v>0</v>
      </c>
      <c r="BE845" s="54">
        <f t="shared" si="2429"/>
        <v>0</v>
      </c>
      <c r="BF845" s="54">
        <f t="shared" si="2430"/>
        <v>0</v>
      </c>
      <c r="BG845" s="54">
        <f t="shared" si="2431"/>
        <v>0</v>
      </c>
      <c r="BH845" s="54">
        <f t="shared" si="2432"/>
        <v>0</v>
      </c>
      <c r="BI845" s="54">
        <f t="shared" si="2433"/>
        <v>0</v>
      </c>
      <c r="BJ845" s="54">
        <f t="shared" si="2434"/>
        <v>0</v>
      </c>
      <c r="BK845" s="54">
        <f t="shared" si="2435"/>
        <v>0</v>
      </c>
      <c r="BL845" s="54">
        <f t="shared" si="2436"/>
        <v>0</v>
      </c>
      <c r="BM845" s="42"/>
      <c r="BO845" s="54">
        <f>'Norm-coeff'!$C$2+$AX845*'Norm-coeff'!$D$2+$AY845*'Norm-coeff'!$E$2+$AZ845*'Norm-coeff'!$F$2+$BA845*'Norm-coeff'!$G$2+$BB845*'Norm-coeff'!$H$2+$BC845*'Norm-coeff'!$I$2+$BD845*'Norm-coeff'!$J$2+$BE845*'Norm-coeff'!$K$2+$BF845*'Norm-coeff'!$L$2+$BG845*'Norm-coeff'!$M$2+$BH845*'Norm-coeff'!$N$2+$BI845*'Norm-coeff'!$O$2</f>
        <v>5.4045421474420303</v>
      </c>
      <c r="BP845" s="54">
        <f>'Norm-coeff'!$C$3+$AX845*'Norm-coeff'!$D$3+$AY845*'Norm-coeff'!$E$3+$AZ845*'Norm-coeff'!$F$3+$BA845*'Norm-coeff'!$G$3+$BB845*'Norm-coeff'!$H$3+$BC845*'Norm-coeff'!$I$3+$BD845*'Norm-coeff'!$J$3+$BE845*'Norm-coeff'!$K$3+$BF845*'Norm-coeff'!$L$3+$BG845*'Norm-coeff'!$M$3+$BH845*'Norm-coeff'!$N$3+$BI845*'Norm-coeff'!$O$3</f>
        <v>3.15319116612705</v>
      </c>
      <c r="BQ845" s="54">
        <f>'Norm-coeff'!$C$4+$AX845*'Norm-coeff'!$D$4+$AY845*'Norm-coeff'!$E$4+$AZ845*'Norm-coeff'!$F$4+$BA845*'Norm-coeff'!$G$4+$BB845*'Norm-coeff'!$H$4+$BC845*'Norm-coeff'!$I$4+$BD845*'Norm-coeff'!$J$4+$BE845*'Norm-coeff'!$K$4+$BF845*'Norm-coeff'!$L$4+$BG845*'Norm-coeff'!$M$4+$BH845*'Norm-coeff'!$N$4+$BI845*'Norm-coeff'!$O$4</f>
        <v>1.42115649462768</v>
      </c>
      <c r="BR845" s="54">
        <f>'Norm-coeff'!$C$5+$AX845*'Norm-coeff'!$D$5+$AY845*'Norm-coeff'!$E$5+$AZ845*'Norm-coeff'!$F$5+$BA845*'Norm-coeff'!$G$5+$BB845*'Norm-coeff'!$H$5+$BC845*'Norm-coeff'!$I$5+$BD845*'Norm-coeff'!$J$5+$BE845*'Norm-coeff'!$K$5+$BF845*'Norm-coeff'!$L$5+$BG845*'Norm-coeff'!$M$5+$BH845*'Norm-coeff'!$N$5+$BI845*'Norm-coeff'!$O$5</f>
        <v>1.0553329241296201</v>
      </c>
      <c r="BS845" s="54">
        <f>'Norm-coeff'!$C$6+$AX845*'Norm-coeff'!$D$6+$AY845*'Norm-coeff'!$E$6+$AZ845*'Norm-coeff'!$F$6+$BA845*'Norm-coeff'!$G$6+$BB845*'Norm-coeff'!$H$6+$BC845*'Norm-coeff'!$I$6+$BD845*'Norm-coeff'!$J$6+$BE845*'Norm-coeff'!$K$6+$BF845*'Norm-coeff'!$L$6+$BG845*'Norm-coeff'!$M$6+$BH845*'Norm-coeff'!$N$6+$BI845*'Norm-coeff'!$O$6</f>
        <v>-1.48700885495103E-2</v>
      </c>
      <c r="BT845" s="54">
        <f>'Norm-coeff'!$C$7+$AX845*'Norm-coeff'!$D$7+$AY845*'Norm-coeff'!$E$7+$AZ845*'Norm-coeff'!$F$7+$BA845*'Norm-coeff'!$G$7+$BB845*'Norm-coeff'!$H$7+$BC845*'Norm-coeff'!$I$7+$BD845*'Norm-coeff'!$J$7+$BE845*'Norm-coeff'!$K$7+$BF845*'Norm-coeff'!$L$7+$BG845*'Norm-coeff'!$M$7+$BH845*'Norm-coeff'!$N$7+$BI845*'Norm-coeff'!$O$7</f>
        <v>2.0907583608832998</v>
      </c>
      <c r="BU845" s="54">
        <f>'Norm-coeff'!$C$8+$AX845*'Norm-coeff'!$D$8+$AY845*'Norm-coeff'!$E$8+$AZ845*'Norm-coeff'!$F$8+$BA845*'Norm-coeff'!$G$8+$BB845*'Norm-coeff'!$H$8+$BC845*'Norm-coeff'!$I$8+$BD845*'Norm-coeff'!$J$8+$BE845*'Norm-coeff'!$K$8+$BF845*'Norm-coeff'!$L$8+$BG845*'Norm-coeff'!$M$8+$BH845*'Norm-coeff'!$N$8+$BI845*'Norm-coeff'!$O$8</f>
        <v>0.65894159836244504</v>
      </c>
      <c r="BV845" s="54">
        <f>'Norm-coeff'!$C$9+$AX845*'Norm-coeff'!$D$9+$AY845*'Norm-coeff'!$E$9+$AZ845*'Norm-coeff'!$F$9+$BA845*'Norm-coeff'!$G$9+$BB845*'Norm-coeff'!$H$9+$BC845*'Norm-coeff'!$I$9+$BD845*'Norm-coeff'!$J$9+$BE845*'Norm-coeff'!$K$9+$BF845*'Norm-coeff'!$L$9+$BG845*'Norm-coeff'!$M$9+$BH845*'Norm-coeff'!$N$9+$BI845*'Norm-coeff'!$O$9</f>
        <v>1.48961085014701</v>
      </c>
      <c r="BW845" s="54">
        <f>'Norm-coeff'!$C$10+$AX845*'Norm-coeff'!$D$10+$AY845*'Norm-coeff'!$E$10+$AZ845*'Norm-coeff'!$F$10+$BA845*'Norm-coeff'!$G$10+$BB845*'Norm-coeff'!$H$10+$BC845*'Norm-coeff'!$I$10+$BD845*'Norm-coeff'!$J$10+$BE845*'Norm-coeff'!$K$10+$BF845*'Norm-coeff'!$L$10+$BG845*'Norm-coeff'!$M$10+$BH845*'Norm-coeff'!$N$10+$BI845*'Norm-coeff'!$O$10</f>
        <v>1.42058735749591</v>
      </c>
      <c r="BX845" s="54">
        <f>'Norm-coeff'!$C$11+$AX845*'Norm-coeff'!$D$11+$AY845*'Norm-coeff'!$E$11+$AZ845*'Norm-coeff'!$F$11+$BA845*'Norm-coeff'!$G$11+$BB845*'Norm-coeff'!$H$11+$BC845*'Norm-coeff'!$I$11+$BD845*'Norm-coeff'!$J$11+$BE845*'Norm-coeff'!$K$11+$BF845*'Norm-coeff'!$L$11+$BG845*'Norm-coeff'!$M$11+$BH845*'Norm-coeff'!$N$11+$BI845*'Norm-coeff'!$O$11</f>
        <v>0.221233014421479</v>
      </c>
      <c r="BY845" s="54">
        <f>'Norm-coeff'!$C$12+$AX845*'Norm-coeff'!$D$12+$AY845*'Norm-coeff'!$E$12+$AZ845*'Norm-coeff'!$F$12+$BA845*'Norm-coeff'!$G$12+$BB845*'Norm-coeff'!$H$12+$BC845*'Norm-coeff'!$I$12+$BD845*'Norm-coeff'!$J$12+$BE845*'Norm-coeff'!$K$12+$BF845*'Norm-coeff'!$L$12+$BG845*'Norm-coeff'!$M$12+$BH845*'Norm-coeff'!$N$12+$BI845*'Norm-coeff'!$O$12</f>
        <v>0.283527502056037</v>
      </c>
      <c r="BZ845" s="54">
        <f>'Norm-coeff'!$C$13+$AX845*'Norm-coeff'!$D$13+$AY845*'Norm-coeff'!$E$13+$AZ845*'Norm-coeff'!$F$13+$BA845*'Norm-coeff'!$G$13+$BB845*'Norm-coeff'!$H$13+$BC845*'Norm-coeff'!$I$13+$BD845*'Norm-coeff'!$J$13+$BE845*'Norm-coeff'!$K$13+$BF845*'Norm-coeff'!$L$13+$BG845*'Norm-coeff'!$M$13+$BH845*'Norm-coeff'!$N$13+$BI845*'Norm-coeff'!$O$13</f>
        <v>-4.1864930554451202E-2</v>
      </c>
      <c r="CA845" s="54">
        <f>'Norm-coeff'!$C$14+$AX845*'Norm-coeff'!$D$14+$AY845*'Norm-coeff'!$E$14+$AZ845*'Norm-coeff'!$F$14+$BA845*'Norm-coeff'!$G$14+$BB845*'Norm-coeff'!$H$14+$BC845*'Norm-coeff'!$I$14+$BD845*'Norm-coeff'!$J$14+$BE845*'Norm-coeff'!$K$14+$BF845*'Norm-coeff'!$L$14+$BG845*'Norm-coeff'!$M$14+$BH845*'Norm-coeff'!$N$14+$BI845*'Norm-coeff'!$O$14</f>
        <v>4.2526983164477103</v>
      </c>
      <c r="CC845" s="54">
        <f t="shared" si="2437"/>
        <v>0</v>
      </c>
      <c r="CG845" s="54">
        <f t="shared" si="2438"/>
        <v>0</v>
      </c>
      <c r="CH845" s="54">
        <f t="shared" si="2421"/>
        <v>0</v>
      </c>
      <c r="CI845" s="54">
        <f t="shared" si="2439"/>
        <v>0</v>
      </c>
      <c r="CJ845" s="56">
        <f t="shared" si="2440"/>
        <v>0</v>
      </c>
      <c r="CK845" s="54">
        <f t="shared" si="2441"/>
        <v>0</v>
      </c>
      <c r="CL845" s="54">
        <f t="shared" si="2442"/>
        <v>0</v>
      </c>
      <c r="CM845" s="54">
        <f t="shared" si="2443"/>
        <v>0</v>
      </c>
      <c r="CN845" s="54">
        <f t="shared" si="2444"/>
        <v>0</v>
      </c>
      <c r="CO845" s="54">
        <f t="shared" si="2445"/>
        <v>0</v>
      </c>
      <c r="CP845" s="54">
        <f t="shared" si="2446"/>
        <v>0</v>
      </c>
      <c r="CQ845" s="54">
        <f t="shared" si="2447"/>
        <v>0</v>
      </c>
      <c r="CR845" s="54">
        <f t="shared" si="2448"/>
        <v>0</v>
      </c>
      <c r="CS845" s="54">
        <f t="shared" si="2449"/>
        <v>0</v>
      </c>
      <c r="CU845" s="54">
        <f t="shared" si="2450"/>
        <v>0</v>
      </c>
      <c r="CV845" s="54">
        <f t="shared" si="2451"/>
        <v>0</v>
      </c>
      <c r="CW845" s="54">
        <f t="shared" si="2452"/>
        <v>0</v>
      </c>
      <c r="CX845" s="54">
        <f t="shared" si="2453"/>
        <v>0</v>
      </c>
      <c r="CZ845" s="54">
        <f t="shared" si="2454"/>
        <v>0</v>
      </c>
      <c r="DA845" s="54">
        <f t="shared" si="2455"/>
        <v>0</v>
      </c>
      <c r="DB845" s="54">
        <f t="shared" si="2456"/>
        <v>0</v>
      </c>
      <c r="DC845" s="54">
        <f t="shared" si="2457"/>
        <v>0</v>
      </c>
      <c r="DD845" s="54">
        <f t="shared" si="2458"/>
        <v>0</v>
      </c>
      <c r="DE845" s="54">
        <f t="shared" si="2459"/>
        <v>0</v>
      </c>
      <c r="DF845" s="54">
        <f t="shared" si="2460"/>
        <v>0</v>
      </c>
      <c r="DG845" s="54">
        <f t="shared" si="2461"/>
        <v>2</v>
      </c>
      <c r="DH845" s="71">
        <f t="shared" si="2462"/>
        <v>0</v>
      </c>
      <c r="DI845" s="71">
        <f t="shared" si="2463"/>
        <v>0</v>
      </c>
      <c r="DJ845" s="54">
        <f t="shared" si="2464"/>
        <v>0</v>
      </c>
      <c r="DK845" s="54">
        <f t="shared" si="2465"/>
        <v>2</v>
      </c>
      <c r="DL845" s="4">
        <f t="shared" si="2395"/>
        <v>0</v>
      </c>
      <c r="DM845" s="3">
        <f t="shared" si="2466"/>
        <v>0</v>
      </c>
      <c r="DN845" s="3">
        <f t="shared" si="2467"/>
        <v>0</v>
      </c>
      <c r="DO845" s="4" t="e">
        <f t="shared" si="2468"/>
        <v>#DIV/0!</v>
      </c>
      <c r="DP845" s="57"/>
      <c r="DQ845" s="57"/>
      <c r="DR845" s="56">
        <f t="shared" si="2396"/>
        <v>2</v>
      </c>
      <c r="DS845" s="56">
        <f t="shared" si="2397"/>
        <v>0</v>
      </c>
      <c r="DT845" s="38">
        <f t="shared" si="2398"/>
        <v>0</v>
      </c>
      <c r="DU845" s="38">
        <f t="shared" si="2469"/>
        <v>2</v>
      </c>
      <c r="DV845" s="38">
        <f t="shared" si="2399"/>
        <v>0</v>
      </c>
      <c r="DW845" s="39">
        <f t="shared" si="2400"/>
        <v>0</v>
      </c>
      <c r="DX845" s="39">
        <f t="shared" si="2401"/>
        <v>0</v>
      </c>
      <c r="DY845" s="39">
        <f t="shared" si="2402"/>
        <v>0</v>
      </c>
      <c r="DZ845" s="39">
        <f t="shared" si="2403"/>
        <v>0</v>
      </c>
      <c r="EA845" s="39">
        <f t="shared" si="2404"/>
        <v>0</v>
      </c>
      <c r="EB845" s="37" t="e">
        <f t="shared" si="2470"/>
        <v>#DIV/0!</v>
      </c>
      <c r="EC845" s="37" t="e">
        <f t="shared" si="2471"/>
        <v>#DIV/0!</v>
      </c>
      <c r="ED845" s="37" t="e">
        <f t="shared" si="2472"/>
        <v>#DIV/0!</v>
      </c>
      <c r="EE845" s="37" t="e">
        <f t="shared" si="2473"/>
        <v>#DIV/0!</v>
      </c>
      <c r="EF845" s="39" t="e">
        <f t="shared" si="2474"/>
        <v>#DIV/0!</v>
      </c>
      <c r="EG845" s="37" t="e">
        <f t="shared" si="2475"/>
        <v>#DIV/0!</v>
      </c>
      <c r="EH845" s="37" t="e">
        <f t="shared" si="2476"/>
        <v>#DIV/0!</v>
      </c>
      <c r="EI845" s="11" t="b">
        <f t="shared" si="2477"/>
        <v>1</v>
      </c>
      <c r="EJ845" s="11" t="b">
        <f t="shared" si="2478"/>
        <v>0</v>
      </c>
      <c r="EK845" s="39" t="e">
        <f t="shared" si="2479"/>
        <v>#DIV/0!</v>
      </c>
      <c r="EL845" s="39" t="e">
        <f t="shared" si="2480"/>
        <v>#DIV/0!</v>
      </c>
      <c r="EM845" s="39" t="e">
        <f t="shared" si="2481"/>
        <v>#DIV/0!</v>
      </c>
      <c r="EN845" s="39" t="e">
        <f t="shared" si="2482"/>
        <v>#DIV/0!</v>
      </c>
      <c r="EO845" s="39" t="e">
        <f t="shared" si="2483"/>
        <v>#DIV/0!</v>
      </c>
      <c r="EP845" s="39" t="e">
        <f t="shared" si="2484"/>
        <v>#DIV/0!</v>
      </c>
      <c r="EQ845" s="39" t="e">
        <f t="shared" si="2485"/>
        <v>#DIV/0!</v>
      </c>
      <c r="ER845" s="39" t="e">
        <f t="shared" si="2486"/>
        <v>#DIV/0!</v>
      </c>
      <c r="ES845" s="58" t="str">
        <f t="shared" si="2487"/>
        <v>(OH,F,Cl)-dominate amphibole</v>
      </c>
      <c r="ET845" s="58" t="e">
        <f t="shared" si="2488"/>
        <v>#N/A</v>
      </c>
      <c r="EU845" s="56">
        <f t="shared" si="2405"/>
        <v>0</v>
      </c>
      <c r="EV845" s="56">
        <f t="shared" si="2406"/>
        <v>0</v>
      </c>
      <c r="EW845" s="56">
        <f t="shared" si="2407"/>
        <v>0</v>
      </c>
      <c r="EX845" s="56">
        <f t="shared" si="2408"/>
        <v>0</v>
      </c>
      <c r="EY845" s="56">
        <f t="shared" si="2409"/>
        <v>0</v>
      </c>
      <c r="EZ845" s="56">
        <f t="shared" si="2410"/>
        <v>0</v>
      </c>
      <c r="FA845" s="39">
        <f t="shared" si="2411"/>
        <v>0</v>
      </c>
      <c r="FB845" s="39">
        <f t="shared" si="2412"/>
        <v>0</v>
      </c>
      <c r="FC845" s="54">
        <f t="shared" si="2413"/>
        <v>0</v>
      </c>
      <c r="FD845" s="54">
        <f t="shared" si="2414"/>
        <v>0</v>
      </c>
      <c r="FE845" s="39">
        <f t="shared" si="2415"/>
        <v>0</v>
      </c>
      <c r="FF845" s="54">
        <f t="shared" si="2416"/>
        <v>0</v>
      </c>
      <c r="FG845" s="39">
        <f t="shared" si="2417"/>
        <v>0</v>
      </c>
      <c r="FH845" s="39">
        <f t="shared" si="2489"/>
        <v>0</v>
      </c>
      <c r="FI845" s="39">
        <f t="shared" si="2490"/>
        <v>0</v>
      </c>
      <c r="FJ845" s="39">
        <f t="shared" si="2491"/>
        <v>0</v>
      </c>
      <c r="FK845" s="39" t="e">
        <f t="shared" si="2492"/>
        <v>#DIV/0!</v>
      </c>
      <c r="FL845" s="39" t="e">
        <f t="shared" si="2493"/>
        <v>#DIV/0!</v>
      </c>
      <c r="FM845" s="39" t="e">
        <f t="shared" si="2494"/>
        <v>#DIV/0!</v>
      </c>
      <c r="FN845" s="39">
        <f t="shared" si="2495"/>
        <v>1</v>
      </c>
      <c r="FO845" s="39">
        <f t="shared" si="2418"/>
        <v>0</v>
      </c>
      <c r="FP845" s="39">
        <f t="shared" si="2419"/>
        <v>0</v>
      </c>
      <c r="FQ845" s="39">
        <f t="shared" si="2420"/>
        <v>0</v>
      </c>
      <c r="FR845" s="39">
        <f t="shared" si="2496"/>
        <v>0</v>
      </c>
      <c r="FS845" s="39">
        <f t="shared" si="2497"/>
        <v>0</v>
      </c>
      <c r="FU845" s="39" t="e">
        <f t="shared" si="2498"/>
        <v>#DIV/0!</v>
      </c>
      <c r="FV845" s="39" t="e">
        <f t="shared" si="2499"/>
        <v>#DIV/0!</v>
      </c>
      <c r="FW845" s="39" t="e">
        <f t="shared" si="2500"/>
        <v>#DIV/0!</v>
      </c>
      <c r="FY845" s="39" t="e">
        <f t="shared" si="2501"/>
        <v>#DIV/0!</v>
      </c>
      <c r="FZ845" s="39" t="e">
        <f t="shared" si="2502"/>
        <v>#DIV/0!</v>
      </c>
      <c r="GA845" s="39" t="e">
        <f t="shared" si="2503"/>
        <v>#DIV/0!</v>
      </c>
      <c r="GB845" s="39" t="e">
        <f t="shared" si="2504"/>
        <v>#DIV/0!</v>
      </c>
      <c r="GC845" s="39" t="e">
        <f t="shared" si="2505"/>
        <v>#DIV/0!</v>
      </c>
      <c r="GD845" s="39" t="e">
        <f t="shared" si="2506"/>
        <v>#DIV/0!</v>
      </c>
      <c r="GE845" s="39" t="e">
        <f t="shared" si="2507"/>
        <v>#DIV/0!</v>
      </c>
      <c r="GF845" s="39" t="e">
        <f t="shared" si="2508"/>
        <v>#DIV/0!</v>
      </c>
      <c r="GG845" s="39" t="e">
        <f t="shared" si="2509"/>
        <v>#DIV/0!</v>
      </c>
      <c r="GH845" s="39" t="e">
        <f t="shared" si="2510"/>
        <v>#DIV/0!</v>
      </c>
      <c r="GI845" s="39"/>
      <c r="GJ845" s="39" t="e">
        <f t="shared" si="2511"/>
        <v>#DIV/0!</v>
      </c>
      <c r="GK845" s="39" t="e">
        <f t="shared" si="2512"/>
        <v>#DIV/0!</v>
      </c>
      <c r="GL845" s="39" t="e">
        <f t="shared" si="2513"/>
        <v>#DIV/0!</v>
      </c>
      <c r="GM845" s="39" t="e">
        <f t="shared" si="2514"/>
        <v>#DIV/0!</v>
      </c>
      <c r="GN845" s="39" t="e">
        <f t="shared" si="2515"/>
        <v>#DIV/0!</v>
      </c>
      <c r="GO845" s="57"/>
      <c r="GP845" s="57" t="e">
        <f t="shared" si="2516"/>
        <v>#DIV/0!</v>
      </c>
      <c r="GQ845" s="59" t="e">
        <f t="shared" si="2517"/>
        <v>#DIV/0!</v>
      </c>
      <c r="GR845" s="41" t="e">
        <f t="shared" si="2518"/>
        <v>#DIV/0!</v>
      </c>
      <c r="GS845" s="57" t="e">
        <f t="shared" si="2519"/>
        <v>#DIV/0!</v>
      </c>
      <c r="GT845" s="57" t="e">
        <f t="shared" si="2520"/>
        <v>#DIV/0!</v>
      </c>
      <c r="GU845" s="57" t="e">
        <f t="shared" si="2521"/>
        <v>#DIV/0!</v>
      </c>
      <c r="GV845" s="57"/>
      <c r="GW845" s="42" t="e">
        <f t="shared" si="2522"/>
        <v>#DIV/0!</v>
      </c>
      <c r="GX845" s="42" t="e">
        <f t="shared" si="2523"/>
        <v>#DIV/0!</v>
      </c>
      <c r="GY845" s="42" t="e">
        <f t="shared" si="2524"/>
        <v>#DIV/0!</v>
      </c>
      <c r="GZ845" s="57"/>
      <c r="HA845" s="2" t="e">
        <f t="shared" si="2525"/>
        <v>#DIV/0!</v>
      </c>
      <c r="HB845" s="2" t="e">
        <f t="shared" si="2526"/>
        <v>#DIV/0!</v>
      </c>
      <c r="HC845" s="2" t="e">
        <f t="shared" si="2527"/>
        <v>#DIV/0!</v>
      </c>
      <c r="HD845" s="2" t="e">
        <f t="shared" si="2528"/>
        <v>#DIV/0!</v>
      </c>
      <c r="HE845" s="2" t="e">
        <f t="shared" si="2529"/>
        <v>#DIV/0!</v>
      </c>
      <c r="HF845" s="2" t="e">
        <f t="shared" si="2530"/>
        <v>#DIV/0!</v>
      </c>
      <c r="HG845" s="2" t="e">
        <f t="shared" si="2531"/>
        <v>#DIV/0!</v>
      </c>
      <c r="HH845" s="2" t="e">
        <f t="shared" si="2532"/>
        <v>#DIV/0!</v>
      </c>
      <c r="HI845" s="2" t="e">
        <f t="shared" si="2533"/>
        <v>#DIV/0!</v>
      </c>
      <c r="HJ845" s="11" t="e">
        <f t="shared" si="2534"/>
        <v>#DIV/0!</v>
      </c>
      <c r="HK845" s="60" t="e">
        <f t="shared" si="2535"/>
        <v>#DIV/0!</v>
      </c>
      <c r="HL845" s="57"/>
      <c r="HM845" s="57" t="e">
        <f t="shared" si="2536"/>
        <v>#DIV/0!</v>
      </c>
      <c r="HN845" s="57" t="e">
        <f t="shared" si="2537"/>
        <v>#DIV/0!</v>
      </c>
      <c r="HO845" s="57" t="e">
        <f t="shared" si="2538"/>
        <v>#DIV/0!</v>
      </c>
      <c r="HP845" s="57" t="e">
        <f t="shared" si="2539"/>
        <v>#DIV/0!</v>
      </c>
      <c r="HQ845" s="57" t="e">
        <f t="shared" si="2540"/>
        <v>#DIV/0!</v>
      </c>
      <c r="HR845" s="57"/>
      <c r="HS845" s="57" t="e">
        <f t="shared" si="2541"/>
        <v>#DIV/0!</v>
      </c>
      <c r="HT845" s="57" t="e">
        <f t="shared" si="2542"/>
        <v>#DIV/0!</v>
      </c>
      <c r="HU845" s="57" t="e">
        <f t="shared" si="2543"/>
        <v>#DIV/0!</v>
      </c>
      <c r="HV845" s="57" t="e">
        <f t="shared" si="2544"/>
        <v>#DIV/0!</v>
      </c>
      <c r="HW845" s="57" t="e">
        <f t="shared" si="2545"/>
        <v>#DIV/0!</v>
      </c>
      <c r="HX845" s="57"/>
      <c r="HY845" s="57" t="e">
        <f t="shared" si="2546"/>
        <v>#DIV/0!</v>
      </c>
      <c r="HZ845" s="57" t="e">
        <f t="shared" si="2547"/>
        <v>#DIV/0!</v>
      </c>
      <c r="IA845" s="57"/>
      <c r="IB845" s="61">
        <f t="shared" si="2548"/>
        <v>0</v>
      </c>
      <c r="IC845" s="57" t="str">
        <f t="shared" si="2549"/>
        <v/>
      </c>
      <c r="ID845" s="42"/>
      <c r="IE845" s="2" t="str">
        <f t="shared" si="2550"/>
        <v/>
      </c>
      <c r="IF845" s="60" t="e">
        <f t="shared" si="2551"/>
        <v>#DIV/0!</v>
      </c>
      <c r="IG845" s="60" t="str">
        <f t="shared" si="2552"/>
        <v/>
      </c>
      <c r="IH845" s="60" t="str">
        <f t="shared" si="2553"/>
        <v>zinco-</v>
      </c>
      <c r="II845" s="60" t="str">
        <f t="shared" si="2554"/>
        <v>mangano-</v>
      </c>
      <c r="IJ845" s="60" t="e">
        <f t="shared" si="2555"/>
        <v>#DIV/0!</v>
      </c>
      <c r="IK845" s="60" t="e">
        <f t="shared" si="2556"/>
        <v>#DIV/0!</v>
      </c>
      <c r="IL845" s="60" t="e">
        <f t="shared" si="2557"/>
        <v>#DIV/0!</v>
      </c>
      <c r="IM845" s="60" t="e">
        <f t="shared" si="2558"/>
        <v>#DIV/0!</v>
      </c>
      <c r="IN845" s="60" t="str">
        <f t="shared" si="2559"/>
        <v/>
      </c>
      <c r="IO845" s="60" t="str">
        <f t="shared" si="2560"/>
        <v/>
      </c>
      <c r="IP845" s="57"/>
      <c r="IQ845" s="57" t="str">
        <f t="shared" si="2561"/>
        <v>ERROR!!</v>
      </c>
    </row>
    <row r="846" spans="24:251">
      <c r="X846" s="29">
        <f t="shared" si="2562"/>
        <v>0</v>
      </c>
      <c r="Y846" s="29">
        <f t="shared" si="2563"/>
        <v>0</v>
      </c>
      <c r="Z846" s="29" t="e">
        <f t="shared" si="2564"/>
        <v>#DIV/0!</v>
      </c>
      <c r="AA846" s="29" t="e">
        <f t="shared" si="2565"/>
        <v>#DIV/0!</v>
      </c>
      <c r="AB846" s="29" t="e">
        <f t="shared" si="2566"/>
        <v>#DIV/0!</v>
      </c>
      <c r="AC846" s="29" t="e">
        <f t="shared" si="2567"/>
        <v>#DIV/0!</v>
      </c>
      <c r="AF846" s="23">
        <v>60.084299999999999</v>
      </c>
      <c r="AG846" s="23">
        <v>79.878799999999998</v>
      </c>
      <c r="AH846" s="23">
        <v>101.96120000000001</v>
      </c>
      <c r="AI846" s="23">
        <v>151.99039999999999</v>
      </c>
      <c r="AJ846" s="23">
        <v>159.69</v>
      </c>
      <c r="AK846" s="23">
        <v>71.846400000000003</v>
      </c>
      <c r="AL846" s="23">
        <v>70.9375</v>
      </c>
      <c r="AM846" s="23">
        <v>40.304400000000001</v>
      </c>
      <c r="AN846" s="23">
        <v>56.077399999999997</v>
      </c>
      <c r="AO846" s="23">
        <v>61.978999999999999</v>
      </c>
      <c r="AP846" s="23">
        <v>94.195999999999998</v>
      </c>
      <c r="AQ846" s="23">
        <v>18.998000000000001</v>
      </c>
      <c r="AR846" s="23">
        <v>35.450000000000003</v>
      </c>
      <c r="AS846" s="23">
        <v>29.88</v>
      </c>
      <c r="AT846" s="23">
        <v>74.691999999999993</v>
      </c>
      <c r="AU846" s="23">
        <v>81.39</v>
      </c>
      <c r="AX846" s="54">
        <f t="shared" si="2422"/>
        <v>0</v>
      </c>
      <c r="AY846" s="54">
        <f t="shared" si="2423"/>
        <v>0</v>
      </c>
      <c r="AZ846" s="54">
        <f t="shared" si="2424"/>
        <v>0</v>
      </c>
      <c r="BA846" s="54">
        <f t="shared" si="2425"/>
        <v>0</v>
      </c>
      <c r="BB846" s="54">
        <f t="shared" si="2426"/>
        <v>0</v>
      </c>
      <c r="BC846" s="54">
        <f t="shared" si="2427"/>
        <v>0</v>
      </c>
      <c r="BD846" s="54">
        <f t="shared" si="2428"/>
        <v>0</v>
      </c>
      <c r="BE846" s="54">
        <f t="shared" si="2429"/>
        <v>0</v>
      </c>
      <c r="BF846" s="54">
        <f t="shared" si="2430"/>
        <v>0</v>
      </c>
      <c r="BG846" s="54">
        <f t="shared" si="2431"/>
        <v>0</v>
      </c>
      <c r="BH846" s="54">
        <f t="shared" si="2432"/>
        <v>0</v>
      </c>
      <c r="BI846" s="54">
        <f t="shared" si="2433"/>
        <v>0</v>
      </c>
      <c r="BJ846" s="54">
        <f t="shared" si="2434"/>
        <v>0</v>
      </c>
      <c r="BK846" s="54">
        <f t="shared" si="2435"/>
        <v>0</v>
      </c>
      <c r="BL846" s="54">
        <f t="shared" si="2436"/>
        <v>0</v>
      </c>
      <c r="BM846" s="42"/>
      <c r="BO846" s="54">
        <f>'Norm-coeff'!$C$2+$AX846*'Norm-coeff'!$D$2+$AY846*'Norm-coeff'!$E$2+$AZ846*'Norm-coeff'!$F$2+$BA846*'Norm-coeff'!$G$2+$BB846*'Norm-coeff'!$H$2+$BC846*'Norm-coeff'!$I$2+$BD846*'Norm-coeff'!$J$2+$BE846*'Norm-coeff'!$K$2+$BF846*'Norm-coeff'!$L$2+$BG846*'Norm-coeff'!$M$2+$BH846*'Norm-coeff'!$N$2+$BI846*'Norm-coeff'!$O$2</f>
        <v>5.4045421474420303</v>
      </c>
      <c r="BP846" s="54">
        <f>'Norm-coeff'!$C$3+$AX846*'Norm-coeff'!$D$3+$AY846*'Norm-coeff'!$E$3+$AZ846*'Norm-coeff'!$F$3+$BA846*'Norm-coeff'!$G$3+$BB846*'Norm-coeff'!$H$3+$BC846*'Norm-coeff'!$I$3+$BD846*'Norm-coeff'!$J$3+$BE846*'Norm-coeff'!$K$3+$BF846*'Norm-coeff'!$L$3+$BG846*'Norm-coeff'!$M$3+$BH846*'Norm-coeff'!$N$3+$BI846*'Norm-coeff'!$O$3</f>
        <v>3.15319116612705</v>
      </c>
      <c r="BQ846" s="54">
        <f>'Norm-coeff'!$C$4+$AX846*'Norm-coeff'!$D$4+$AY846*'Norm-coeff'!$E$4+$AZ846*'Norm-coeff'!$F$4+$BA846*'Norm-coeff'!$G$4+$BB846*'Norm-coeff'!$H$4+$BC846*'Norm-coeff'!$I$4+$BD846*'Norm-coeff'!$J$4+$BE846*'Norm-coeff'!$K$4+$BF846*'Norm-coeff'!$L$4+$BG846*'Norm-coeff'!$M$4+$BH846*'Norm-coeff'!$N$4+$BI846*'Norm-coeff'!$O$4</f>
        <v>1.42115649462768</v>
      </c>
      <c r="BR846" s="54">
        <f>'Norm-coeff'!$C$5+$AX846*'Norm-coeff'!$D$5+$AY846*'Norm-coeff'!$E$5+$AZ846*'Norm-coeff'!$F$5+$BA846*'Norm-coeff'!$G$5+$BB846*'Norm-coeff'!$H$5+$BC846*'Norm-coeff'!$I$5+$BD846*'Norm-coeff'!$J$5+$BE846*'Norm-coeff'!$K$5+$BF846*'Norm-coeff'!$L$5+$BG846*'Norm-coeff'!$M$5+$BH846*'Norm-coeff'!$N$5+$BI846*'Norm-coeff'!$O$5</f>
        <v>1.0553329241296201</v>
      </c>
      <c r="BS846" s="54">
        <f>'Norm-coeff'!$C$6+$AX846*'Norm-coeff'!$D$6+$AY846*'Norm-coeff'!$E$6+$AZ846*'Norm-coeff'!$F$6+$BA846*'Norm-coeff'!$G$6+$BB846*'Norm-coeff'!$H$6+$BC846*'Norm-coeff'!$I$6+$BD846*'Norm-coeff'!$J$6+$BE846*'Norm-coeff'!$K$6+$BF846*'Norm-coeff'!$L$6+$BG846*'Norm-coeff'!$M$6+$BH846*'Norm-coeff'!$N$6+$BI846*'Norm-coeff'!$O$6</f>
        <v>-1.48700885495103E-2</v>
      </c>
      <c r="BT846" s="54">
        <f>'Norm-coeff'!$C$7+$AX846*'Norm-coeff'!$D$7+$AY846*'Norm-coeff'!$E$7+$AZ846*'Norm-coeff'!$F$7+$BA846*'Norm-coeff'!$G$7+$BB846*'Norm-coeff'!$H$7+$BC846*'Norm-coeff'!$I$7+$BD846*'Norm-coeff'!$J$7+$BE846*'Norm-coeff'!$K$7+$BF846*'Norm-coeff'!$L$7+$BG846*'Norm-coeff'!$M$7+$BH846*'Norm-coeff'!$N$7+$BI846*'Norm-coeff'!$O$7</f>
        <v>2.0907583608832998</v>
      </c>
      <c r="BU846" s="54">
        <f>'Norm-coeff'!$C$8+$AX846*'Norm-coeff'!$D$8+$AY846*'Norm-coeff'!$E$8+$AZ846*'Norm-coeff'!$F$8+$BA846*'Norm-coeff'!$G$8+$BB846*'Norm-coeff'!$H$8+$BC846*'Norm-coeff'!$I$8+$BD846*'Norm-coeff'!$J$8+$BE846*'Norm-coeff'!$K$8+$BF846*'Norm-coeff'!$L$8+$BG846*'Norm-coeff'!$M$8+$BH846*'Norm-coeff'!$N$8+$BI846*'Norm-coeff'!$O$8</f>
        <v>0.65894159836244504</v>
      </c>
      <c r="BV846" s="54">
        <f>'Norm-coeff'!$C$9+$AX846*'Norm-coeff'!$D$9+$AY846*'Norm-coeff'!$E$9+$AZ846*'Norm-coeff'!$F$9+$BA846*'Norm-coeff'!$G$9+$BB846*'Norm-coeff'!$H$9+$BC846*'Norm-coeff'!$I$9+$BD846*'Norm-coeff'!$J$9+$BE846*'Norm-coeff'!$K$9+$BF846*'Norm-coeff'!$L$9+$BG846*'Norm-coeff'!$M$9+$BH846*'Norm-coeff'!$N$9+$BI846*'Norm-coeff'!$O$9</f>
        <v>1.48961085014701</v>
      </c>
      <c r="BW846" s="54">
        <f>'Norm-coeff'!$C$10+$AX846*'Norm-coeff'!$D$10+$AY846*'Norm-coeff'!$E$10+$AZ846*'Norm-coeff'!$F$10+$BA846*'Norm-coeff'!$G$10+$BB846*'Norm-coeff'!$H$10+$BC846*'Norm-coeff'!$I$10+$BD846*'Norm-coeff'!$J$10+$BE846*'Norm-coeff'!$K$10+$BF846*'Norm-coeff'!$L$10+$BG846*'Norm-coeff'!$M$10+$BH846*'Norm-coeff'!$N$10+$BI846*'Norm-coeff'!$O$10</f>
        <v>1.42058735749591</v>
      </c>
      <c r="BX846" s="54">
        <f>'Norm-coeff'!$C$11+$AX846*'Norm-coeff'!$D$11+$AY846*'Norm-coeff'!$E$11+$AZ846*'Norm-coeff'!$F$11+$BA846*'Norm-coeff'!$G$11+$BB846*'Norm-coeff'!$H$11+$BC846*'Norm-coeff'!$I$11+$BD846*'Norm-coeff'!$J$11+$BE846*'Norm-coeff'!$K$11+$BF846*'Norm-coeff'!$L$11+$BG846*'Norm-coeff'!$M$11+$BH846*'Norm-coeff'!$N$11+$BI846*'Norm-coeff'!$O$11</f>
        <v>0.221233014421479</v>
      </c>
      <c r="BY846" s="54">
        <f>'Norm-coeff'!$C$12+$AX846*'Norm-coeff'!$D$12+$AY846*'Norm-coeff'!$E$12+$AZ846*'Norm-coeff'!$F$12+$BA846*'Norm-coeff'!$G$12+$BB846*'Norm-coeff'!$H$12+$BC846*'Norm-coeff'!$I$12+$BD846*'Norm-coeff'!$J$12+$BE846*'Norm-coeff'!$K$12+$BF846*'Norm-coeff'!$L$12+$BG846*'Norm-coeff'!$M$12+$BH846*'Norm-coeff'!$N$12+$BI846*'Norm-coeff'!$O$12</f>
        <v>0.283527502056037</v>
      </c>
      <c r="BZ846" s="54">
        <f>'Norm-coeff'!$C$13+$AX846*'Norm-coeff'!$D$13+$AY846*'Norm-coeff'!$E$13+$AZ846*'Norm-coeff'!$F$13+$BA846*'Norm-coeff'!$G$13+$BB846*'Norm-coeff'!$H$13+$BC846*'Norm-coeff'!$I$13+$BD846*'Norm-coeff'!$J$13+$BE846*'Norm-coeff'!$K$13+$BF846*'Norm-coeff'!$L$13+$BG846*'Norm-coeff'!$M$13+$BH846*'Norm-coeff'!$N$13+$BI846*'Norm-coeff'!$O$13</f>
        <v>-4.1864930554451202E-2</v>
      </c>
      <c r="CA846" s="54">
        <f>'Norm-coeff'!$C$14+$AX846*'Norm-coeff'!$D$14+$AY846*'Norm-coeff'!$E$14+$AZ846*'Norm-coeff'!$F$14+$BA846*'Norm-coeff'!$G$14+$BB846*'Norm-coeff'!$H$14+$BC846*'Norm-coeff'!$I$14+$BD846*'Norm-coeff'!$J$14+$BE846*'Norm-coeff'!$K$14+$BF846*'Norm-coeff'!$L$14+$BG846*'Norm-coeff'!$M$14+$BH846*'Norm-coeff'!$N$14+$BI846*'Norm-coeff'!$O$14</f>
        <v>4.2526983164477103</v>
      </c>
      <c r="CC846" s="54">
        <f t="shared" si="2437"/>
        <v>0</v>
      </c>
      <c r="CG846" s="54">
        <f t="shared" si="2438"/>
        <v>0</v>
      </c>
      <c r="CH846" s="54">
        <f t="shared" si="2421"/>
        <v>0</v>
      </c>
      <c r="CI846" s="54">
        <f t="shared" si="2439"/>
        <v>0</v>
      </c>
      <c r="CJ846" s="56">
        <f t="shared" si="2440"/>
        <v>0</v>
      </c>
      <c r="CK846" s="54">
        <f t="shared" si="2441"/>
        <v>0</v>
      </c>
      <c r="CL846" s="54">
        <f t="shared" si="2442"/>
        <v>0</v>
      </c>
      <c r="CM846" s="54">
        <f t="shared" si="2443"/>
        <v>0</v>
      </c>
      <c r="CN846" s="54">
        <f t="shared" si="2444"/>
        <v>0</v>
      </c>
      <c r="CO846" s="54">
        <f t="shared" si="2445"/>
        <v>0</v>
      </c>
      <c r="CP846" s="54">
        <f t="shared" si="2446"/>
        <v>0</v>
      </c>
      <c r="CQ846" s="54">
        <f t="shared" si="2447"/>
        <v>0</v>
      </c>
      <c r="CR846" s="54">
        <f t="shared" si="2448"/>
        <v>0</v>
      </c>
      <c r="CS846" s="54">
        <f t="shared" si="2449"/>
        <v>0</v>
      </c>
      <c r="CU846" s="54">
        <f t="shared" si="2450"/>
        <v>0</v>
      </c>
      <c r="CV846" s="54">
        <f t="shared" si="2451"/>
        <v>0</v>
      </c>
      <c r="CW846" s="54">
        <f t="shared" si="2452"/>
        <v>0</v>
      </c>
      <c r="CX846" s="54">
        <f t="shared" si="2453"/>
        <v>0</v>
      </c>
      <c r="CZ846" s="54">
        <f t="shared" si="2454"/>
        <v>0</v>
      </c>
      <c r="DA846" s="54">
        <f t="shared" si="2455"/>
        <v>0</v>
      </c>
      <c r="DB846" s="54">
        <f t="shared" si="2456"/>
        <v>0</v>
      </c>
      <c r="DC846" s="54">
        <f t="shared" si="2457"/>
        <v>0</v>
      </c>
      <c r="DD846" s="54">
        <f t="shared" si="2458"/>
        <v>0</v>
      </c>
      <c r="DE846" s="54">
        <f t="shared" si="2459"/>
        <v>0</v>
      </c>
      <c r="DF846" s="54">
        <f t="shared" si="2460"/>
        <v>0</v>
      </c>
      <c r="DG846" s="54">
        <f t="shared" si="2461"/>
        <v>2</v>
      </c>
      <c r="DH846" s="71">
        <f t="shared" si="2462"/>
        <v>0</v>
      </c>
      <c r="DI846" s="71">
        <f t="shared" si="2463"/>
        <v>0</v>
      </c>
      <c r="DJ846" s="54">
        <f t="shared" si="2464"/>
        <v>0</v>
      </c>
      <c r="DK846" s="54">
        <f t="shared" si="2465"/>
        <v>2</v>
      </c>
      <c r="DL846" s="4">
        <f t="shared" si="2395"/>
        <v>0</v>
      </c>
      <c r="DM846" s="3">
        <f t="shared" si="2466"/>
        <v>0</v>
      </c>
      <c r="DN846" s="3">
        <f t="shared" si="2467"/>
        <v>0</v>
      </c>
      <c r="DO846" s="4" t="e">
        <f t="shared" si="2468"/>
        <v>#DIV/0!</v>
      </c>
      <c r="DP846" s="57"/>
      <c r="DQ846" s="57"/>
      <c r="DR846" s="56">
        <f t="shared" si="2396"/>
        <v>2</v>
      </c>
      <c r="DS846" s="56">
        <f t="shared" si="2397"/>
        <v>0</v>
      </c>
      <c r="DT846" s="38">
        <f t="shared" si="2398"/>
        <v>0</v>
      </c>
      <c r="DU846" s="38">
        <f t="shared" si="2469"/>
        <v>2</v>
      </c>
      <c r="DV846" s="38">
        <f t="shared" si="2399"/>
        <v>0</v>
      </c>
      <c r="DW846" s="39">
        <f t="shared" si="2400"/>
        <v>0</v>
      </c>
      <c r="DX846" s="39">
        <f t="shared" si="2401"/>
        <v>0</v>
      </c>
      <c r="DY846" s="39">
        <f t="shared" si="2402"/>
        <v>0</v>
      </c>
      <c r="DZ846" s="39">
        <f t="shared" si="2403"/>
        <v>0</v>
      </c>
      <c r="EA846" s="39">
        <f t="shared" si="2404"/>
        <v>0</v>
      </c>
      <c r="EB846" s="37" t="e">
        <f t="shared" si="2470"/>
        <v>#DIV/0!</v>
      </c>
      <c r="EC846" s="37" t="e">
        <f t="shared" si="2471"/>
        <v>#DIV/0!</v>
      </c>
      <c r="ED846" s="37" t="e">
        <f t="shared" si="2472"/>
        <v>#DIV/0!</v>
      </c>
      <c r="EE846" s="37" t="e">
        <f t="shared" si="2473"/>
        <v>#DIV/0!</v>
      </c>
      <c r="EF846" s="39" t="e">
        <f t="shared" si="2474"/>
        <v>#DIV/0!</v>
      </c>
      <c r="EG846" s="37" t="e">
        <f t="shared" si="2475"/>
        <v>#DIV/0!</v>
      </c>
      <c r="EH846" s="37" t="e">
        <f t="shared" si="2476"/>
        <v>#DIV/0!</v>
      </c>
      <c r="EI846" s="11" t="b">
        <f t="shared" si="2477"/>
        <v>1</v>
      </c>
      <c r="EJ846" s="11" t="b">
        <f t="shared" si="2478"/>
        <v>0</v>
      </c>
      <c r="EK846" s="39" t="e">
        <f t="shared" si="2479"/>
        <v>#DIV/0!</v>
      </c>
      <c r="EL846" s="39" t="e">
        <f t="shared" si="2480"/>
        <v>#DIV/0!</v>
      </c>
      <c r="EM846" s="39" t="e">
        <f t="shared" si="2481"/>
        <v>#DIV/0!</v>
      </c>
      <c r="EN846" s="39" t="e">
        <f t="shared" si="2482"/>
        <v>#DIV/0!</v>
      </c>
      <c r="EO846" s="39" t="e">
        <f t="shared" si="2483"/>
        <v>#DIV/0!</v>
      </c>
      <c r="EP846" s="39" t="e">
        <f t="shared" si="2484"/>
        <v>#DIV/0!</v>
      </c>
      <c r="EQ846" s="39" t="e">
        <f t="shared" si="2485"/>
        <v>#DIV/0!</v>
      </c>
      <c r="ER846" s="39" t="e">
        <f t="shared" si="2486"/>
        <v>#DIV/0!</v>
      </c>
      <c r="ES846" s="58" t="str">
        <f t="shared" si="2487"/>
        <v>(OH,F,Cl)-dominate amphibole</v>
      </c>
      <c r="ET846" s="58" t="e">
        <f t="shared" si="2488"/>
        <v>#N/A</v>
      </c>
      <c r="EU846" s="56">
        <f t="shared" si="2405"/>
        <v>0</v>
      </c>
      <c r="EV846" s="56">
        <f t="shared" si="2406"/>
        <v>0</v>
      </c>
      <c r="EW846" s="56">
        <f t="shared" si="2407"/>
        <v>0</v>
      </c>
      <c r="EX846" s="56">
        <f t="shared" si="2408"/>
        <v>0</v>
      </c>
      <c r="EY846" s="56">
        <f t="shared" si="2409"/>
        <v>0</v>
      </c>
      <c r="EZ846" s="56">
        <f t="shared" si="2410"/>
        <v>0</v>
      </c>
      <c r="FA846" s="39">
        <f t="shared" si="2411"/>
        <v>0</v>
      </c>
      <c r="FB846" s="39">
        <f t="shared" si="2412"/>
        <v>0</v>
      </c>
      <c r="FC846" s="54">
        <f t="shared" si="2413"/>
        <v>0</v>
      </c>
      <c r="FD846" s="54">
        <f t="shared" si="2414"/>
        <v>0</v>
      </c>
      <c r="FE846" s="39">
        <f t="shared" si="2415"/>
        <v>0</v>
      </c>
      <c r="FF846" s="54">
        <f t="shared" si="2416"/>
        <v>0</v>
      </c>
      <c r="FG846" s="39">
        <f t="shared" si="2417"/>
        <v>0</v>
      </c>
      <c r="FH846" s="39">
        <f t="shared" si="2489"/>
        <v>0</v>
      </c>
      <c r="FI846" s="39">
        <f t="shared" si="2490"/>
        <v>0</v>
      </c>
      <c r="FJ846" s="39">
        <f t="shared" si="2491"/>
        <v>0</v>
      </c>
      <c r="FK846" s="39" t="e">
        <f t="shared" si="2492"/>
        <v>#DIV/0!</v>
      </c>
      <c r="FL846" s="39" t="e">
        <f t="shared" si="2493"/>
        <v>#DIV/0!</v>
      </c>
      <c r="FM846" s="39" t="e">
        <f t="shared" si="2494"/>
        <v>#DIV/0!</v>
      </c>
      <c r="FN846" s="39">
        <f t="shared" si="2495"/>
        <v>1</v>
      </c>
      <c r="FO846" s="39">
        <f t="shared" si="2418"/>
        <v>0</v>
      </c>
      <c r="FP846" s="39">
        <f t="shared" si="2419"/>
        <v>0</v>
      </c>
      <c r="FQ846" s="39">
        <f t="shared" si="2420"/>
        <v>0</v>
      </c>
      <c r="FR846" s="39">
        <f t="shared" si="2496"/>
        <v>0</v>
      </c>
      <c r="FS846" s="39">
        <f t="shared" si="2497"/>
        <v>0</v>
      </c>
      <c r="FU846" s="39" t="e">
        <f t="shared" si="2498"/>
        <v>#DIV/0!</v>
      </c>
      <c r="FV846" s="39" t="e">
        <f t="shared" si="2499"/>
        <v>#DIV/0!</v>
      </c>
      <c r="FW846" s="39" t="e">
        <f t="shared" si="2500"/>
        <v>#DIV/0!</v>
      </c>
      <c r="FY846" s="39" t="e">
        <f t="shared" si="2501"/>
        <v>#DIV/0!</v>
      </c>
      <c r="FZ846" s="39" t="e">
        <f t="shared" si="2502"/>
        <v>#DIV/0!</v>
      </c>
      <c r="GA846" s="39" t="e">
        <f t="shared" si="2503"/>
        <v>#DIV/0!</v>
      </c>
      <c r="GB846" s="39" t="e">
        <f t="shared" si="2504"/>
        <v>#DIV/0!</v>
      </c>
      <c r="GC846" s="39" t="e">
        <f t="shared" si="2505"/>
        <v>#DIV/0!</v>
      </c>
      <c r="GD846" s="39" t="e">
        <f t="shared" si="2506"/>
        <v>#DIV/0!</v>
      </c>
      <c r="GE846" s="39" t="e">
        <f t="shared" si="2507"/>
        <v>#DIV/0!</v>
      </c>
      <c r="GF846" s="39" t="e">
        <f t="shared" si="2508"/>
        <v>#DIV/0!</v>
      </c>
      <c r="GG846" s="39" t="e">
        <f t="shared" si="2509"/>
        <v>#DIV/0!</v>
      </c>
      <c r="GH846" s="39" t="e">
        <f t="shared" si="2510"/>
        <v>#DIV/0!</v>
      </c>
      <c r="GI846" s="39"/>
      <c r="GJ846" s="39" t="e">
        <f t="shared" si="2511"/>
        <v>#DIV/0!</v>
      </c>
      <c r="GK846" s="39" t="e">
        <f t="shared" si="2512"/>
        <v>#DIV/0!</v>
      </c>
      <c r="GL846" s="39" t="e">
        <f t="shared" si="2513"/>
        <v>#DIV/0!</v>
      </c>
      <c r="GM846" s="39" t="e">
        <f t="shared" si="2514"/>
        <v>#DIV/0!</v>
      </c>
      <c r="GN846" s="39" t="e">
        <f t="shared" si="2515"/>
        <v>#DIV/0!</v>
      </c>
      <c r="GO846" s="57"/>
      <c r="GP846" s="57" t="e">
        <f t="shared" si="2516"/>
        <v>#DIV/0!</v>
      </c>
      <c r="GQ846" s="59" t="e">
        <f t="shared" si="2517"/>
        <v>#DIV/0!</v>
      </c>
      <c r="GR846" s="41" t="e">
        <f t="shared" si="2518"/>
        <v>#DIV/0!</v>
      </c>
      <c r="GS846" s="57" t="e">
        <f t="shared" si="2519"/>
        <v>#DIV/0!</v>
      </c>
      <c r="GT846" s="57" t="e">
        <f t="shared" si="2520"/>
        <v>#DIV/0!</v>
      </c>
      <c r="GU846" s="57" t="e">
        <f t="shared" si="2521"/>
        <v>#DIV/0!</v>
      </c>
      <c r="GV846" s="57"/>
      <c r="GW846" s="42" t="e">
        <f t="shared" si="2522"/>
        <v>#DIV/0!</v>
      </c>
      <c r="GX846" s="42" t="e">
        <f t="shared" si="2523"/>
        <v>#DIV/0!</v>
      </c>
      <c r="GY846" s="42" t="e">
        <f t="shared" si="2524"/>
        <v>#DIV/0!</v>
      </c>
      <c r="GZ846" s="57"/>
      <c r="HA846" s="2" t="e">
        <f t="shared" si="2525"/>
        <v>#DIV/0!</v>
      </c>
      <c r="HB846" s="2" t="e">
        <f t="shared" si="2526"/>
        <v>#DIV/0!</v>
      </c>
      <c r="HC846" s="2" t="e">
        <f t="shared" si="2527"/>
        <v>#DIV/0!</v>
      </c>
      <c r="HD846" s="2" t="e">
        <f t="shared" si="2528"/>
        <v>#DIV/0!</v>
      </c>
      <c r="HE846" s="2" t="e">
        <f t="shared" si="2529"/>
        <v>#DIV/0!</v>
      </c>
      <c r="HF846" s="2" t="e">
        <f t="shared" si="2530"/>
        <v>#DIV/0!</v>
      </c>
      <c r="HG846" s="2" t="e">
        <f t="shared" si="2531"/>
        <v>#DIV/0!</v>
      </c>
      <c r="HH846" s="2" t="e">
        <f t="shared" si="2532"/>
        <v>#DIV/0!</v>
      </c>
      <c r="HI846" s="2" t="e">
        <f t="shared" si="2533"/>
        <v>#DIV/0!</v>
      </c>
      <c r="HJ846" s="11" t="e">
        <f t="shared" si="2534"/>
        <v>#DIV/0!</v>
      </c>
      <c r="HK846" s="60" t="e">
        <f t="shared" si="2535"/>
        <v>#DIV/0!</v>
      </c>
      <c r="HL846" s="57"/>
      <c r="HM846" s="57" t="e">
        <f t="shared" si="2536"/>
        <v>#DIV/0!</v>
      </c>
      <c r="HN846" s="57" t="e">
        <f t="shared" si="2537"/>
        <v>#DIV/0!</v>
      </c>
      <c r="HO846" s="57" t="e">
        <f t="shared" si="2538"/>
        <v>#DIV/0!</v>
      </c>
      <c r="HP846" s="57" t="e">
        <f t="shared" si="2539"/>
        <v>#DIV/0!</v>
      </c>
      <c r="HQ846" s="57" t="e">
        <f t="shared" si="2540"/>
        <v>#DIV/0!</v>
      </c>
      <c r="HR846" s="57"/>
      <c r="HS846" s="57" t="e">
        <f t="shared" si="2541"/>
        <v>#DIV/0!</v>
      </c>
      <c r="HT846" s="57" t="e">
        <f t="shared" si="2542"/>
        <v>#DIV/0!</v>
      </c>
      <c r="HU846" s="57" t="e">
        <f t="shared" si="2543"/>
        <v>#DIV/0!</v>
      </c>
      <c r="HV846" s="57" t="e">
        <f t="shared" si="2544"/>
        <v>#DIV/0!</v>
      </c>
      <c r="HW846" s="57" t="e">
        <f t="shared" si="2545"/>
        <v>#DIV/0!</v>
      </c>
      <c r="HX846" s="57"/>
      <c r="HY846" s="57" t="e">
        <f t="shared" si="2546"/>
        <v>#DIV/0!</v>
      </c>
      <c r="HZ846" s="57" t="e">
        <f t="shared" si="2547"/>
        <v>#DIV/0!</v>
      </c>
      <c r="IA846" s="57"/>
      <c r="IB846" s="61">
        <f t="shared" si="2548"/>
        <v>0</v>
      </c>
      <c r="IC846" s="57" t="str">
        <f t="shared" si="2549"/>
        <v/>
      </c>
      <c r="ID846" s="42"/>
      <c r="IE846" s="2" t="str">
        <f t="shared" si="2550"/>
        <v/>
      </c>
      <c r="IF846" s="60" t="e">
        <f t="shared" si="2551"/>
        <v>#DIV/0!</v>
      </c>
      <c r="IG846" s="60" t="str">
        <f t="shared" si="2552"/>
        <v/>
      </c>
      <c r="IH846" s="60" t="str">
        <f t="shared" si="2553"/>
        <v>zinco-</v>
      </c>
      <c r="II846" s="60" t="str">
        <f t="shared" si="2554"/>
        <v>mangano-</v>
      </c>
      <c r="IJ846" s="60" t="e">
        <f t="shared" si="2555"/>
        <v>#DIV/0!</v>
      </c>
      <c r="IK846" s="60" t="e">
        <f t="shared" si="2556"/>
        <v>#DIV/0!</v>
      </c>
      <c r="IL846" s="60" t="e">
        <f t="shared" si="2557"/>
        <v>#DIV/0!</v>
      </c>
      <c r="IM846" s="60" t="e">
        <f t="shared" si="2558"/>
        <v>#DIV/0!</v>
      </c>
      <c r="IN846" s="60" t="str">
        <f t="shared" si="2559"/>
        <v/>
      </c>
      <c r="IO846" s="60" t="str">
        <f t="shared" si="2560"/>
        <v/>
      </c>
      <c r="IP846" s="57"/>
      <c r="IQ846" s="57" t="str">
        <f t="shared" si="2561"/>
        <v>ERROR!!</v>
      </c>
    </row>
    <row r="847" spans="24:251">
      <c r="X847" s="29">
        <f t="shared" si="2562"/>
        <v>0</v>
      </c>
      <c r="Y847" s="29">
        <f t="shared" si="2563"/>
        <v>0</v>
      </c>
      <c r="Z847" s="29" t="e">
        <f t="shared" si="2564"/>
        <v>#DIV/0!</v>
      </c>
      <c r="AA847" s="29" t="e">
        <f t="shared" si="2565"/>
        <v>#DIV/0!</v>
      </c>
      <c r="AB847" s="29" t="e">
        <f t="shared" si="2566"/>
        <v>#DIV/0!</v>
      </c>
      <c r="AC847" s="29" t="e">
        <f t="shared" si="2567"/>
        <v>#DIV/0!</v>
      </c>
      <c r="AF847" s="23">
        <v>60.084299999999999</v>
      </c>
      <c r="AG847" s="23">
        <v>79.878799999999998</v>
      </c>
      <c r="AH847" s="23">
        <v>101.96120000000001</v>
      </c>
      <c r="AI847" s="23">
        <v>151.99039999999999</v>
      </c>
      <c r="AJ847" s="23">
        <v>159.69</v>
      </c>
      <c r="AK847" s="23">
        <v>71.846400000000003</v>
      </c>
      <c r="AL847" s="23">
        <v>70.9375</v>
      </c>
      <c r="AM847" s="23">
        <v>40.304400000000001</v>
      </c>
      <c r="AN847" s="23">
        <v>56.077399999999997</v>
      </c>
      <c r="AO847" s="23">
        <v>61.978999999999999</v>
      </c>
      <c r="AP847" s="23">
        <v>94.195999999999998</v>
      </c>
      <c r="AQ847" s="23">
        <v>18.998000000000001</v>
      </c>
      <c r="AR847" s="23">
        <v>35.450000000000003</v>
      </c>
      <c r="AS847" s="23">
        <v>29.88</v>
      </c>
      <c r="AT847" s="23">
        <v>74.691999999999993</v>
      </c>
      <c r="AU847" s="23">
        <v>81.39</v>
      </c>
      <c r="AX847" s="54">
        <f t="shared" si="2422"/>
        <v>0</v>
      </c>
      <c r="AY847" s="54">
        <f t="shared" si="2423"/>
        <v>0</v>
      </c>
      <c r="AZ847" s="54">
        <f t="shared" si="2424"/>
        <v>0</v>
      </c>
      <c r="BA847" s="54">
        <f t="shared" si="2425"/>
        <v>0</v>
      </c>
      <c r="BB847" s="54">
        <f t="shared" si="2426"/>
        <v>0</v>
      </c>
      <c r="BC847" s="54">
        <f t="shared" si="2427"/>
        <v>0</v>
      </c>
      <c r="BD847" s="54">
        <f t="shared" si="2428"/>
        <v>0</v>
      </c>
      <c r="BE847" s="54">
        <f t="shared" si="2429"/>
        <v>0</v>
      </c>
      <c r="BF847" s="54">
        <f t="shared" si="2430"/>
        <v>0</v>
      </c>
      <c r="BG847" s="54">
        <f t="shared" si="2431"/>
        <v>0</v>
      </c>
      <c r="BH847" s="54">
        <f t="shared" si="2432"/>
        <v>0</v>
      </c>
      <c r="BI847" s="54">
        <f t="shared" si="2433"/>
        <v>0</v>
      </c>
      <c r="BJ847" s="54">
        <f t="shared" si="2434"/>
        <v>0</v>
      </c>
      <c r="BK847" s="54">
        <f t="shared" si="2435"/>
        <v>0</v>
      </c>
      <c r="BL847" s="54">
        <f t="shared" si="2436"/>
        <v>0</v>
      </c>
      <c r="BM847" s="42"/>
      <c r="BO847" s="54">
        <f>'Norm-coeff'!$C$2+$AX847*'Norm-coeff'!$D$2+$AY847*'Norm-coeff'!$E$2+$AZ847*'Norm-coeff'!$F$2+$BA847*'Norm-coeff'!$G$2+$BB847*'Norm-coeff'!$H$2+$BC847*'Norm-coeff'!$I$2+$BD847*'Norm-coeff'!$J$2+$BE847*'Norm-coeff'!$K$2+$BF847*'Norm-coeff'!$L$2+$BG847*'Norm-coeff'!$M$2+$BH847*'Norm-coeff'!$N$2+$BI847*'Norm-coeff'!$O$2</f>
        <v>5.4045421474420303</v>
      </c>
      <c r="BP847" s="54">
        <f>'Norm-coeff'!$C$3+$AX847*'Norm-coeff'!$D$3+$AY847*'Norm-coeff'!$E$3+$AZ847*'Norm-coeff'!$F$3+$BA847*'Norm-coeff'!$G$3+$BB847*'Norm-coeff'!$H$3+$BC847*'Norm-coeff'!$I$3+$BD847*'Norm-coeff'!$J$3+$BE847*'Norm-coeff'!$K$3+$BF847*'Norm-coeff'!$L$3+$BG847*'Norm-coeff'!$M$3+$BH847*'Norm-coeff'!$N$3+$BI847*'Norm-coeff'!$O$3</f>
        <v>3.15319116612705</v>
      </c>
      <c r="BQ847" s="54">
        <f>'Norm-coeff'!$C$4+$AX847*'Norm-coeff'!$D$4+$AY847*'Norm-coeff'!$E$4+$AZ847*'Norm-coeff'!$F$4+$BA847*'Norm-coeff'!$G$4+$BB847*'Norm-coeff'!$H$4+$BC847*'Norm-coeff'!$I$4+$BD847*'Norm-coeff'!$J$4+$BE847*'Norm-coeff'!$K$4+$BF847*'Norm-coeff'!$L$4+$BG847*'Norm-coeff'!$M$4+$BH847*'Norm-coeff'!$N$4+$BI847*'Norm-coeff'!$O$4</f>
        <v>1.42115649462768</v>
      </c>
      <c r="BR847" s="54">
        <f>'Norm-coeff'!$C$5+$AX847*'Norm-coeff'!$D$5+$AY847*'Norm-coeff'!$E$5+$AZ847*'Norm-coeff'!$F$5+$BA847*'Norm-coeff'!$G$5+$BB847*'Norm-coeff'!$H$5+$BC847*'Norm-coeff'!$I$5+$BD847*'Norm-coeff'!$J$5+$BE847*'Norm-coeff'!$K$5+$BF847*'Norm-coeff'!$L$5+$BG847*'Norm-coeff'!$M$5+$BH847*'Norm-coeff'!$N$5+$BI847*'Norm-coeff'!$O$5</f>
        <v>1.0553329241296201</v>
      </c>
      <c r="BS847" s="54">
        <f>'Norm-coeff'!$C$6+$AX847*'Norm-coeff'!$D$6+$AY847*'Norm-coeff'!$E$6+$AZ847*'Norm-coeff'!$F$6+$BA847*'Norm-coeff'!$G$6+$BB847*'Norm-coeff'!$H$6+$BC847*'Norm-coeff'!$I$6+$BD847*'Norm-coeff'!$J$6+$BE847*'Norm-coeff'!$K$6+$BF847*'Norm-coeff'!$L$6+$BG847*'Norm-coeff'!$M$6+$BH847*'Norm-coeff'!$N$6+$BI847*'Norm-coeff'!$O$6</f>
        <v>-1.48700885495103E-2</v>
      </c>
      <c r="BT847" s="54">
        <f>'Norm-coeff'!$C$7+$AX847*'Norm-coeff'!$D$7+$AY847*'Norm-coeff'!$E$7+$AZ847*'Norm-coeff'!$F$7+$BA847*'Norm-coeff'!$G$7+$BB847*'Norm-coeff'!$H$7+$BC847*'Norm-coeff'!$I$7+$BD847*'Norm-coeff'!$J$7+$BE847*'Norm-coeff'!$K$7+$BF847*'Norm-coeff'!$L$7+$BG847*'Norm-coeff'!$M$7+$BH847*'Norm-coeff'!$N$7+$BI847*'Norm-coeff'!$O$7</f>
        <v>2.0907583608832998</v>
      </c>
      <c r="BU847" s="54">
        <f>'Norm-coeff'!$C$8+$AX847*'Norm-coeff'!$D$8+$AY847*'Norm-coeff'!$E$8+$AZ847*'Norm-coeff'!$F$8+$BA847*'Norm-coeff'!$G$8+$BB847*'Norm-coeff'!$H$8+$BC847*'Norm-coeff'!$I$8+$BD847*'Norm-coeff'!$J$8+$BE847*'Norm-coeff'!$K$8+$BF847*'Norm-coeff'!$L$8+$BG847*'Norm-coeff'!$M$8+$BH847*'Norm-coeff'!$N$8+$BI847*'Norm-coeff'!$O$8</f>
        <v>0.65894159836244504</v>
      </c>
      <c r="BV847" s="54">
        <f>'Norm-coeff'!$C$9+$AX847*'Norm-coeff'!$D$9+$AY847*'Norm-coeff'!$E$9+$AZ847*'Norm-coeff'!$F$9+$BA847*'Norm-coeff'!$G$9+$BB847*'Norm-coeff'!$H$9+$BC847*'Norm-coeff'!$I$9+$BD847*'Norm-coeff'!$J$9+$BE847*'Norm-coeff'!$K$9+$BF847*'Norm-coeff'!$L$9+$BG847*'Norm-coeff'!$M$9+$BH847*'Norm-coeff'!$N$9+$BI847*'Norm-coeff'!$O$9</f>
        <v>1.48961085014701</v>
      </c>
      <c r="BW847" s="54">
        <f>'Norm-coeff'!$C$10+$AX847*'Norm-coeff'!$D$10+$AY847*'Norm-coeff'!$E$10+$AZ847*'Norm-coeff'!$F$10+$BA847*'Norm-coeff'!$G$10+$BB847*'Norm-coeff'!$H$10+$BC847*'Norm-coeff'!$I$10+$BD847*'Norm-coeff'!$J$10+$BE847*'Norm-coeff'!$K$10+$BF847*'Norm-coeff'!$L$10+$BG847*'Norm-coeff'!$M$10+$BH847*'Norm-coeff'!$N$10+$BI847*'Norm-coeff'!$O$10</f>
        <v>1.42058735749591</v>
      </c>
      <c r="BX847" s="54">
        <f>'Norm-coeff'!$C$11+$AX847*'Norm-coeff'!$D$11+$AY847*'Norm-coeff'!$E$11+$AZ847*'Norm-coeff'!$F$11+$BA847*'Norm-coeff'!$G$11+$BB847*'Norm-coeff'!$H$11+$BC847*'Norm-coeff'!$I$11+$BD847*'Norm-coeff'!$J$11+$BE847*'Norm-coeff'!$K$11+$BF847*'Norm-coeff'!$L$11+$BG847*'Norm-coeff'!$M$11+$BH847*'Norm-coeff'!$N$11+$BI847*'Norm-coeff'!$O$11</f>
        <v>0.221233014421479</v>
      </c>
      <c r="BY847" s="54">
        <f>'Norm-coeff'!$C$12+$AX847*'Norm-coeff'!$D$12+$AY847*'Norm-coeff'!$E$12+$AZ847*'Norm-coeff'!$F$12+$BA847*'Norm-coeff'!$G$12+$BB847*'Norm-coeff'!$H$12+$BC847*'Norm-coeff'!$I$12+$BD847*'Norm-coeff'!$J$12+$BE847*'Norm-coeff'!$K$12+$BF847*'Norm-coeff'!$L$12+$BG847*'Norm-coeff'!$M$12+$BH847*'Norm-coeff'!$N$12+$BI847*'Norm-coeff'!$O$12</f>
        <v>0.283527502056037</v>
      </c>
      <c r="BZ847" s="54">
        <f>'Norm-coeff'!$C$13+$AX847*'Norm-coeff'!$D$13+$AY847*'Norm-coeff'!$E$13+$AZ847*'Norm-coeff'!$F$13+$BA847*'Norm-coeff'!$G$13+$BB847*'Norm-coeff'!$H$13+$BC847*'Norm-coeff'!$I$13+$BD847*'Norm-coeff'!$J$13+$BE847*'Norm-coeff'!$K$13+$BF847*'Norm-coeff'!$L$13+$BG847*'Norm-coeff'!$M$13+$BH847*'Norm-coeff'!$N$13+$BI847*'Norm-coeff'!$O$13</f>
        <v>-4.1864930554451202E-2</v>
      </c>
      <c r="CA847" s="54">
        <f>'Norm-coeff'!$C$14+$AX847*'Norm-coeff'!$D$14+$AY847*'Norm-coeff'!$E$14+$AZ847*'Norm-coeff'!$F$14+$BA847*'Norm-coeff'!$G$14+$BB847*'Norm-coeff'!$H$14+$BC847*'Norm-coeff'!$I$14+$BD847*'Norm-coeff'!$J$14+$BE847*'Norm-coeff'!$K$14+$BF847*'Norm-coeff'!$L$14+$BG847*'Norm-coeff'!$M$14+$BH847*'Norm-coeff'!$N$14+$BI847*'Norm-coeff'!$O$14</f>
        <v>4.2526983164477103</v>
      </c>
      <c r="CC847" s="54">
        <f t="shared" si="2437"/>
        <v>0</v>
      </c>
      <c r="CG847" s="54">
        <f t="shared" si="2438"/>
        <v>0</v>
      </c>
      <c r="CH847" s="54">
        <f t="shared" si="2421"/>
        <v>0</v>
      </c>
      <c r="CI847" s="54">
        <f t="shared" si="2439"/>
        <v>0</v>
      </c>
      <c r="CJ847" s="56">
        <f t="shared" si="2440"/>
        <v>0</v>
      </c>
      <c r="CK847" s="54">
        <f t="shared" si="2441"/>
        <v>0</v>
      </c>
      <c r="CL847" s="54">
        <f t="shared" si="2442"/>
        <v>0</v>
      </c>
      <c r="CM847" s="54">
        <f t="shared" si="2443"/>
        <v>0</v>
      </c>
      <c r="CN847" s="54">
        <f t="shared" si="2444"/>
        <v>0</v>
      </c>
      <c r="CO847" s="54">
        <f t="shared" si="2445"/>
        <v>0</v>
      </c>
      <c r="CP847" s="54">
        <f t="shared" si="2446"/>
        <v>0</v>
      </c>
      <c r="CQ847" s="54">
        <f t="shared" si="2447"/>
        <v>0</v>
      </c>
      <c r="CR847" s="54">
        <f t="shared" si="2448"/>
        <v>0</v>
      </c>
      <c r="CS847" s="54">
        <f t="shared" si="2449"/>
        <v>0</v>
      </c>
      <c r="CU847" s="54">
        <f t="shared" si="2450"/>
        <v>0</v>
      </c>
      <c r="CV847" s="54">
        <f t="shared" si="2451"/>
        <v>0</v>
      </c>
      <c r="CW847" s="54">
        <f t="shared" si="2452"/>
        <v>0</v>
      </c>
      <c r="CX847" s="54">
        <f t="shared" si="2453"/>
        <v>0</v>
      </c>
      <c r="CZ847" s="54">
        <f t="shared" si="2454"/>
        <v>0</v>
      </c>
      <c r="DA847" s="54">
        <f t="shared" si="2455"/>
        <v>0</v>
      </c>
      <c r="DB847" s="54">
        <f t="shared" si="2456"/>
        <v>0</v>
      </c>
      <c r="DC847" s="54">
        <f t="shared" si="2457"/>
        <v>0</v>
      </c>
      <c r="DD847" s="54">
        <f t="shared" si="2458"/>
        <v>0</v>
      </c>
      <c r="DE847" s="54">
        <f t="shared" si="2459"/>
        <v>0</v>
      </c>
      <c r="DF847" s="54">
        <f t="shared" si="2460"/>
        <v>0</v>
      </c>
      <c r="DG847" s="54">
        <f t="shared" si="2461"/>
        <v>2</v>
      </c>
      <c r="DH847" s="71">
        <f t="shared" si="2462"/>
        <v>0</v>
      </c>
      <c r="DI847" s="71">
        <f t="shared" si="2463"/>
        <v>0</v>
      </c>
      <c r="DJ847" s="54">
        <f t="shared" si="2464"/>
        <v>0</v>
      </c>
      <c r="DK847" s="54">
        <f t="shared" si="2465"/>
        <v>2</v>
      </c>
      <c r="DL847" s="4">
        <f t="shared" si="2395"/>
        <v>0</v>
      </c>
      <c r="DM847" s="3">
        <f t="shared" si="2466"/>
        <v>0</v>
      </c>
      <c r="DN847" s="3">
        <f t="shared" si="2467"/>
        <v>0</v>
      </c>
      <c r="DO847" s="4" t="e">
        <f t="shared" si="2468"/>
        <v>#DIV/0!</v>
      </c>
      <c r="DP847" s="57"/>
      <c r="DQ847" s="57"/>
      <c r="DR847" s="56">
        <f t="shared" si="2396"/>
        <v>2</v>
      </c>
      <c r="DS847" s="56">
        <f t="shared" si="2397"/>
        <v>0</v>
      </c>
      <c r="DT847" s="38">
        <f t="shared" si="2398"/>
        <v>0</v>
      </c>
      <c r="DU847" s="38">
        <f t="shared" si="2469"/>
        <v>2</v>
      </c>
      <c r="DV847" s="38">
        <f t="shared" si="2399"/>
        <v>0</v>
      </c>
      <c r="DW847" s="39">
        <f t="shared" si="2400"/>
        <v>0</v>
      </c>
      <c r="DX847" s="39">
        <f t="shared" si="2401"/>
        <v>0</v>
      </c>
      <c r="DY847" s="39">
        <f t="shared" si="2402"/>
        <v>0</v>
      </c>
      <c r="DZ847" s="39">
        <f t="shared" si="2403"/>
        <v>0</v>
      </c>
      <c r="EA847" s="39">
        <f t="shared" si="2404"/>
        <v>0</v>
      </c>
      <c r="EB847" s="37" t="e">
        <f t="shared" si="2470"/>
        <v>#DIV/0!</v>
      </c>
      <c r="EC847" s="37" t="e">
        <f t="shared" si="2471"/>
        <v>#DIV/0!</v>
      </c>
      <c r="ED847" s="37" t="e">
        <f t="shared" si="2472"/>
        <v>#DIV/0!</v>
      </c>
      <c r="EE847" s="37" t="e">
        <f t="shared" si="2473"/>
        <v>#DIV/0!</v>
      </c>
      <c r="EF847" s="39" t="e">
        <f t="shared" si="2474"/>
        <v>#DIV/0!</v>
      </c>
      <c r="EG847" s="37" t="e">
        <f t="shared" si="2475"/>
        <v>#DIV/0!</v>
      </c>
      <c r="EH847" s="37" t="e">
        <f t="shared" si="2476"/>
        <v>#DIV/0!</v>
      </c>
      <c r="EI847" s="11" t="b">
        <f t="shared" si="2477"/>
        <v>1</v>
      </c>
      <c r="EJ847" s="11" t="b">
        <f t="shared" si="2478"/>
        <v>0</v>
      </c>
      <c r="EK847" s="39" t="e">
        <f t="shared" si="2479"/>
        <v>#DIV/0!</v>
      </c>
      <c r="EL847" s="39" t="e">
        <f t="shared" si="2480"/>
        <v>#DIV/0!</v>
      </c>
      <c r="EM847" s="39" t="e">
        <f t="shared" si="2481"/>
        <v>#DIV/0!</v>
      </c>
      <c r="EN847" s="39" t="e">
        <f t="shared" si="2482"/>
        <v>#DIV/0!</v>
      </c>
      <c r="EO847" s="39" t="e">
        <f t="shared" si="2483"/>
        <v>#DIV/0!</v>
      </c>
      <c r="EP847" s="39" t="e">
        <f t="shared" si="2484"/>
        <v>#DIV/0!</v>
      </c>
      <c r="EQ847" s="39" t="e">
        <f t="shared" si="2485"/>
        <v>#DIV/0!</v>
      </c>
      <c r="ER847" s="39" t="e">
        <f t="shared" si="2486"/>
        <v>#DIV/0!</v>
      </c>
      <c r="ES847" s="58" t="str">
        <f t="shared" si="2487"/>
        <v>(OH,F,Cl)-dominate amphibole</v>
      </c>
      <c r="ET847" s="58" t="e">
        <f t="shared" si="2488"/>
        <v>#N/A</v>
      </c>
      <c r="EU847" s="56">
        <f t="shared" si="2405"/>
        <v>0</v>
      </c>
      <c r="EV847" s="56">
        <f t="shared" si="2406"/>
        <v>0</v>
      </c>
      <c r="EW847" s="56">
        <f t="shared" si="2407"/>
        <v>0</v>
      </c>
      <c r="EX847" s="56">
        <f t="shared" si="2408"/>
        <v>0</v>
      </c>
      <c r="EY847" s="56">
        <f t="shared" si="2409"/>
        <v>0</v>
      </c>
      <c r="EZ847" s="56">
        <f t="shared" si="2410"/>
        <v>0</v>
      </c>
      <c r="FA847" s="39">
        <f t="shared" si="2411"/>
        <v>0</v>
      </c>
      <c r="FB847" s="39">
        <f t="shared" si="2412"/>
        <v>0</v>
      </c>
      <c r="FC847" s="54">
        <f t="shared" si="2413"/>
        <v>0</v>
      </c>
      <c r="FD847" s="54">
        <f t="shared" si="2414"/>
        <v>0</v>
      </c>
      <c r="FE847" s="39">
        <f t="shared" si="2415"/>
        <v>0</v>
      </c>
      <c r="FF847" s="54">
        <f t="shared" si="2416"/>
        <v>0</v>
      </c>
      <c r="FG847" s="39">
        <f t="shared" si="2417"/>
        <v>0</v>
      </c>
      <c r="FH847" s="39">
        <f t="shared" si="2489"/>
        <v>0</v>
      </c>
      <c r="FI847" s="39">
        <f t="shared" si="2490"/>
        <v>0</v>
      </c>
      <c r="FJ847" s="39">
        <f t="shared" si="2491"/>
        <v>0</v>
      </c>
      <c r="FK847" s="39" t="e">
        <f t="shared" si="2492"/>
        <v>#DIV/0!</v>
      </c>
      <c r="FL847" s="39" t="e">
        <f t="shared" si="2493"/>
        <v>#DIV/0!</v>
      </c>
      <c r="FM847" s="39" t="e">
        <f t="shared" si="2494"/>
        <v>#DIV/0!</v>
      </c>
      <c r="FN847" s="39">
        <f t="shared" si="2495"/>
        <v>1</v>
      </c>
      <c r="FO847" s="39">
        <f t="shared" si="2418"/>
        <v>0</v>
      </c>
      <c r="FP847" s="39">
        <f t="shared" si="2419"/>
        <v>0</v>
      </c>
      <c r="FQ847" s="39">
        <f t="shared" si="2420"/>
        <v>0</v>
      </c>
      <c r="FR847" s="39">
        <f t="shared" si="2496"/>
        <v>0</v>
      </c>
      <c r="FS847" s="39">
        <f t="shared" si="2497"/>
        <v>0</v>
      </c>
      <c r="FU847" s="39" t="e">
        <f t="shared" si="2498"/>
        <v>#DIV/0!</v>
      </c>
      <c r="FV847" s="39" t="e">
        <f t="shared" si="2499"/>
        <v>#DIV/0!</v>
      </c>
      <c r="FW847" s="39" t="e">
        <f t="shared" si="2500"/>
        <v>#DIV/0!</v>
      </c>
      <c r="FY847" s="39" t="e">
        <f t="shared" si="2501"/>
        <v>#DIV/0!</v>
      </c>
      <c r="FZ847" s="39" t="e">
        <f t="shared" si="2502"/>
        <v>#DIV/0!</v>
      </c>
      <c r="GA847" s="39" t="e">
        <f t="shared" si="2503"/>
        <v>#DIV/0!</v>
      </c>
      <c r="GB847" s="39" t="e">
        <f t="shared" si="2504"/>
        <v>#DIV/0!</v>
      </c>
      <c r="GC847" s="39" t="e">
        <f t="shared" si="2505"/>
        <v>#DIV/0!</v>
      </c>
      <c r="GD847" s="39" t="e">
        <f t="shared" si="2506"/>
        <v>#DIV/0!</v>
      </c>
      <c r="GE847" s="39" t="e">
        <f t="shared" si="2507"/>
        <v>#DIV/0!</v>
      </c>
      <c r="GF847" s="39" t="e">
        <f t="shared" si="2508"/>
        <v>#DIV/0!</v>
      </c>
      <c r="GG847" s="39" t="e">
        <f t="shared" si="2509"/>
        <v>#DIV/0!</v>
      </c>
      <c r="GH847" s="39" t="e">
        <f t="shared" si="2510"/>
        <v>#DIV/0!</v>
      </c>
      <c r="GI847" s="39"/>
      <c r="GJ847" s="39" t="e">
        <f t="shared" si="2511"/>
        <v>#DIV/0!</v>
      </c>
      <c r="GK847" s="39" t="e">
        <f t="shared" si="2512"/>
        <v>#DIV/0!</v>
      </c>
      <c r="GL847" s="39" t="e">
        <f t="shared" si="2513"/>
        <v>#DIV/0!</v>
      </c>
      <c r="GM847" s="39" t="e">
        <f t="shared" si="2514"/>
        <v>#DIV/0!</v>
      </c>
      <c r="GN847" s="39" t="e">
        <f t="shared" si="2515"/>
        <v>#DIV/0!</v>
      </c>
      <c r="GO847" s="57"/>
      <c r="GP847" s="57" t="e">
        <f t="shared" si="2516"/>
        <v>#DIV/0!</v>
      </c>
      <c r="GQ847" s="59" t="e">
        <f t="shared" si="2517"/>
        <v>#DIV/0!</v>
      </c>
      <c r="GR847" s="41" t="e">
        <f t="shared" si="2518"/>
        <v>#DIV/0!</v>
      </c>
      <c r="GS847" s="57" t="e">
        <f t="shared" si="2519"/>
        <v>#DIV/0!</v>
      </c>
      <c r="GT847" s="57" t="e">
        <f t="shared" si="2520"/>
        <v>#DIV/0!</v>
      </c>
      <c r="GU847" s="57" t="e">
        <f t="shared" si="2521"/>
        <v>#DIV/0!</v>
      </c>
      <c r="GV847" s="57"/>
      <c r="GW847" s="42" t="e">
        <f t="shared" si="2522"/>
        <v>#DIV/0!</v>
      </c>
      <c r="GX847" s="42" t="e">
        <f t="shared" si="2523"/>
        <v>#DIV/0!</v>
      </c>
      <c r="GY847" s="42" t="e">
        <f t="shared" si="2524"/>
        <v>#DIV/0!</v>
      </c>
      <c r="GZ847" s="57"/>
      <c r="HA847" s="2" t="e">
        <f t="shared" si="2525"/>
        <v>#DIV/0!</v>
      </c>
      <c r="HB847" s="2" t="e">
        <f t="shared" si="2526"/>
        <v>#DIV/0!</v>
      </c>
      <c r="HC847" s="2" t="e">
        <f t="shared" si="2527"/>
        <v>#DIV/0!</v>
      </c>
      <c r="HD847" s="2" t="e">
        <f t="shared" si="2528"/>
        <v>#DIV/0!</v>
      </c>
      <c r="HE847" s="2" t="e">
        <f t="shared" si="2529"/>
        <v>#DIV/0!</v>
      </c>
      <c r="HF847" s="2" t="e">
        <f t="shared" si="2530"/>
        <v>#DIV/0!</v>
      </c>
      <c r="HG847" s="2" t="e">
        <f t="shared" si="2531"/>
        <v>#DIV/0!</v>
      </c>
      <c r="HH847" s="2" t="e">
        <f t="shared" si="2532"/>
        <v>#DIV/0!</v>
      </c>
      <c r="HI847" s="2" t="e">
        <f t="shared" si="2533"/>
        <v>#DIV/0!</v>
      </c>
      <c r="HJ847" s="11" t="e">
        <f t="shared" si="2534"/>
        <v>#DIV/0!</v>
      </c>
      <c r="HK847" s="60" t="e">
        <f t="shared" si="2535"/>
        <v>#DIV/0!</v>
      </c>
      <c r="HL847" s="57"/>
      <c r="HM847" s="57" t="e">
        <f t="shared" si="2536"/>
        <v>#DIV/0!</v>
      </c>
      <c r="HN847" s="57" t="e">
        <f t="shared" si="2537"/>
        <v>#DIV/0!</v>
      </c>
      <c r="HO847" s="57" t="e">
        <f t="shared" si="2538"/>
        <v>#DIV/0!</v>
      </c>
      <c r="HP847" s="57" t="e">
        <f t="shared" si="2539"/>
        <v>#DIV/0!</v>
      </c>
      <c r="HQ847" s="57" t="e">
        <f t="shared" si="2540"/>
        <v>#DIV/0!</v>
      </c>
      <c r="HR847" s="57"/>
      <c r="HS847" s="57" t="e">
        <f t="shared" si="2541"/>
        <v>#DIV/0!</v>
      </c>
      <c r="HT847" s="57" t="e">
        <f t="shared" si="2542"/>
        <v>#DIV/0!</v>
      </c>
      <c r="HU847" s="57" t="e">
        <f t="shared" si="2543"/>
        <v>#DIV/0!</v>
      </c>
      <c r="HV847" s="57" t="e">
        <f t="shared" si="2544"/>
        <v>#DIV/0!</v>
      </c>
      <c r="HW847" s="57" t="e">
        <f t="shared" si="2545"/>
        <v>#DIV/0!</v>
      </c>
      <c r="HX847" s="57"/>
      <c r="HY847" s="57" t="e">
        <f t="shared" si="2546"/>
        <v>#DIV/0!</v>
      </c>
      <c r="HZ847" s="57" t="e">
        <f t="shared" si="2547"/>
        <v>#DIV/0!</v>
      </c>
      <c r="IA847" s="57"/>
      <c r="IB847" s="61">
        <f t="shared" si="2548"/>
        <v>0</v>
      </c>
      <c r="IC847" s="57" t="str">
        <f t="shared" si="2549"/>
        <v/>
      </c>
      <c r="ID847" s="42"/>
      <c r="IE847" s="2" t="str">
        <f t="shared" si="2550"/>
        <v/>
      </c>
      <c r="IF847" s="60" t="e">
        <f t="shared" si="2551"/>
        <v>#DIV/0!</v>
      </c>
      <c r="IG847" s="60" t="str">
        <f t="shared" si="2552"/>
        <v/>
      </c>
      <c r="IH847" s="60" t="str">
        <f t="shared" si="2553"/>
        <v>zinco-</v>
      </c>
      <c r="II847" s="60" t="str">
        <f t="shared" si="2554"/>
        <v>mangano-</v>
      </c>
      <c r="IJ847" s="60" t="e">
        <f t="shared" si="2555"/>
        <v>#DIV/0!</v>
      </c>
      <c r="IK847" s="60" t="e">
        <f t="shared" si="2556"/>
        <v>#DIV/0!</v>
      </c>
      <c r="IL847" s="60" t="e">
        <f t="shared" si="2557"/>
        <v>#DIV/0!</v>
      </c>
      <c r="IM847" s="60" t="e">
        <f t="shared" si="2558"/>
        <v>#DIV/0!</v>
      </c>
      <c r="IN847" s="60" t="str">
        <f t="shared" si="2559"/>
        <v/>
      </c>
      <c r="IO847" s="60" t="str">
        <f t="shared" si="2560"/>
        <v/>
      </c>
      <c r="IP847" s="57"/>
      <c r="IQ847" s="57" t="str">
        <f t="shared" si="2561"/>
        <v>ERROR!!</v>
      </c>
    </row>
    <row r="848" spans="24:251">
      <c r="X848" s="29">
        <f t="shared" si="2562"/>
        <v>0</v>
      </c>
      <c r="Y848" s="29">
        <f t="shared" si="2563"/>
        <v>0</v>
      </c>
      <c r="Z848" s="29" t="e">
        <f t="shared" si="2564"/>
        <v>#DIV/0!</v>
      </c>
      <c r="AA848" s="29" t="e">
        <f t="shared" si="2565"/>
        <v>#DIV/0!</v>
      </c>
      <c r="AB848" s="29" t="e">
        <f t="shared" si="2566"/>
        <v>#DIV/0!</v>
      </c>
      <c r="AC848" s="29" t="e">
        <f t="shared" si="2567"/>
        <v>#DIV/0!</v>
      </c>
      <c r="AF848" s="23">
        <v>60.084299999999999</v>
      </c>
      <c r="AG848" s="23">
        <v>79.878799999999998</v>
      </c>
      <c r="AH848" s="23">
        <v>101.96120000000001</v>
      </c>
      <c r="AI848" s="23">
        <v>151.99039999999999</v>
      </c>
      <c r="AJ848" s="23">
        <v>159.69</v>
      </c>
      <c r="AK848" s="23">
        <v>71.846400000000003</v>
      </c>
      <c r="AL848" s="23">
        <v>70.9375</v>
      </c>
      <c r="AM848" s="23">
        <v>40.304400000000001</v>
      </c>
      <c r="AN848" s="23">
        <v>56.077399999999997</v>
      </c>
      <c r="AO848" s="23">
        <v>61.978999999999999</v>
      </c>
      <c r="AP848" s="23">
        <v>94.195999999999998</v>
      </c>
      <c r="AQ848" s="23">
        <v>18.998000000000001</v>
      </c>
      <c r="AR848" s="23">
        <v>35.450000000000003</v>
      </c>
      <c r="AS848" s="23">
        <v>29.88</v>
      </c>
      <c r="AT848" s="23">
        <v>74.691999999999993</v>
      </c>
      <c r="AU848" s="23">
        <v>81.39</v>
      </c>
      <c r="AX848" s="54">
        <f t="shared" si="2422"/>
        <v>0</v>
      </c>
      <c r="AY848" s="54">
        <f t="shared" si="2423"/>
        <v>0</v>
      </c>
      <c r="AZ848" s="54">
        <f t="shared" si="2424"/>
        <v>0</v>
      </c>
      <c r="BA848" s="54">
        <f t="shared" si="2425"/>
        <v>0</v>
      </c>
      <c r="BB848" s="54">
        <f t="shared" si="2426"/>
        <v>0</v>
      </c>
      <c r="BC848" s="54">
        <f t="shared" si="2427"/>
        <v>0</v>
      </c>
      <c r="BD848" s="54">
        <f t="shared" si="2428"/>
        <v>0</v>
      </c>
      <c r="BE848" s="54">
        <f t="shared" si="2429"/>
        <v>0</v>
      </c>
      <c r="BF848" s="54">
        <f t="shared" si="2430"/>
        <v>0</v>
      </c>
      <c r="BG848" s="54">
        <f t="shared" si="2431"/>
        <v>0</v>
      </c>
      <c r="BH848" s="54">
        <f t="shared" si="2432"/>
        <v>0</v>
      </c>
      <c r="BI848" s="54">
        <f t="shared" si="2433"/>
        <v>0</v>
      </c>
      <c r="BJ848" s="54">
        <f t="shared" si="2434"/>
        <v>0</v>
      </c>
      <c r="BK848" s="54">
        <f t="shared" si="2435"/>
        <v>0</v>
      </c>
      <c r="BL848" s="54">
        <f t="shared" si="2436"/>
        <v>0</v>
      </c>
      <c r="BM848" s="42"/>
      <c r="BO848" s="54">
        <f>'Norm-coeff'!$C$2+$AX848*'Norm-coeff'!$D$2+$AY848*'Norm-coeff'!$E$2+$AZ848*'Norm-coeff'!$F$2+$BA848*'Norm-coeff'!$G$2+$BB848*'Norm-coeff'!$H$2+$BC848*'Norm-coeff'!$I$2+$BD848*'Norm-coeff'!$J$2+$BE848*'Norm-coeff'!$K$2+$BF848*'Norm-coeff'!$L$2+$BG848*'Norm-coeff'!$M$2+$BH848*'Norm-coeff'!$N$2+$BI848*'Norm-coeff'!$O$2</f>
        <v>5.4045421474420303</v>
      </c>
      <c r="BP848" s="54">
        <f>'Norm-coeff'!$C$3+$AX848*'Norm-coeff'!$D$3+$AY848*'Norm-coeff'!$E$3+$AZ848*'Norm-coeff'!$F$3+$BA848*'Norm-coeff'!$G$3+$BB848*'Norm-coeff'!$H$3+$BC848*'Norm-coeff'!$I$3+$BD848*'Norm-coeff'!$J$3+$BE848*'Norm-coeff'!$K$3+$BF848*'Norm-coeff'!$L$3+$BG848*'Norm-coeff'!$M$3+$BH848*'Norm-coeff'!$N$3+$BI848*'Norm-coeff'!$O$3</f>
        <v>3.15319116612705</v>
      </c>
      <c r="BQ848" s="54">
        <f>'Norm-coeff'!$C$4+$AX848*'Norm-coeff'!$D$4+$AY848*'Norm-coeff'!$E$4+$AZ848*'Norm-coeff'!$F$4+$BA848*'Norm-coeff'!$G$4+$BB848*'Norm-coeff'!$H$4+$BC848*'Norm-coeff'!$I$4+$BD848*'Norm-coeff'!$J$4+$BE848*'Norm-coeff'!$K$4+$BF848*'Norm-coeff'!$L$4+$BG848*'Norm-coeff'!$M$4+$BH848*'Norm-coeff'!$N$4+$BI848*'Norm-coeff'!$O$4</f>
        <v>1.42115649462768</v>
      </c>
      <c r="BR848" s="54">
        <f>'Norm-coeff'!$C$5+$AX848*'Norm-coeff'!$D$5+$AY848*'Norm-coeff'!$E$5+$AZ848*'Norm-coeff'!$F$5+$BA848*'Norm-coeff'!$G$5+$BB848*'Norm-coeff'!$H$5+$BC848*'Norm-coeff'!$I$5+$BD848*'Norm-coeff'!$J$5+$BE848*'Norm-coeff'!$K$5+$BF848*'Norm-coeff'!$L$5+$BG848*'Norm-coeff'!$M$5+$BH848*'Norm-coeff'!$N$5+$BI848*'Norm-coeff'!$O$5</f>
        <v>1.0553329241296201</v>
      </c>
      <c r="BS848" s="54">
        <f>'Norm-coeff'!$C$6+$AX848*'Norm-coeff'!$D$6+$AY848*'Norm-coeff'!$E$6+$AZ848*'Norm-coeff'!$F$6+$BA848*'Norm-coeff'!$G$6+$BB848*'Norm-coeff'!$H$6+$BC848*'Norm-coeff'!$I$6+$BD848*'Norm-coeff'!$J$6+$BE848*'Norm-coeff'!$K$6+$BF848*'Norm-coeff'!$L$6+$BG848*'Norm-coeff'!$M$6+$BH848*'Norm-coeff'!$N$6+$BI848*'Norm-coeff'!$O$6</f>
        <v>-1.48700885495103E-2</v>
      </c>
      <c r="BT848" s="54">
        <f>'Norm-coeff'!$C$7+$AX848*'Norm-coeff'!$D$7+$AY848*'Norm-coeff'!$E$7+$AZ848*'Norm-coeff'!$F$7+$BA848*'Norm-coeff'!$G$7+$BB848*'Norm-coeff'!$H$7+$BC848*'Norm-coeff'!$I$7+$BD848*'Norm-coeff'!$J$7+$BE848*'Norm-coeff'!$K$7+$BF848*'Norm-coeff'!$L$7+$BG848*'Norm-coeff'!$M$7+$BH848*'Norm-coeff'!$N$7+$BI848*'Norm-coeff'!$O$7</f>
        <v>2.0907583608832998</v>
      </c>
      <c r="BU848" s="54">
        <f>'Norm-coeff'!$C$8+$AX848*'Norm-coeff'!$D$8+$AY848*'Norm-coeff'!$E$8+$AZ848*'Norm-coeff'!$F$8+$BA848*'Norm-coeff'!$G$8+$BB848*'Norm-coeff'!$H$8+$BC848*'Norm-coeff'!$I$8+$BD848*'Norm-coeff'!$J$8+$BE848*'Norm-coeff'!$K$8+$BF848*'Norm-coeff'!$L$8+$BG848*'Norm-coeff'!$M$8+$BH848*'Norm-coeff'!$N$8+$BI848*'Norm-coeff'!$O$8</f>
        <v>0.65894159836244504</v>
      </c>
      <c r="BV848" s="54">
        <f>'Norm-coeff'!$C$9+$AX848*'Norm-coeff'!$D$9+$AY848*'Norm-coeff'!$E$9+$AZ848*'Norm-coeff'!$F$9+$BA848*'Norm-coeff'!$G$9+$BB848*'Norm-coeff'!$H$9+$BC848*'Norm-coeff'!$I$9+$BD848*'Norm-coeff'!$J$9+$BE848*'Norm-coeff'!$K$9+$BF848*'Norm-coeff'!$L$9+$BG848*'Norm-coeff'!$M$9+$BH848*'Norm-coeff'!$N$9+$BI848*'Norm-coeff'!$O$9</f>
        <v>1.48961085014701</v>
      </c>
      <c r="BW848" s="54">
        <f>'Norm-coeff'!$C$10+$AX848*'Norm-coeff'!$D$10+$AY848*'Norm-coeff'!$E$10+$AZ848*'Norm-coeff'!$F$10+$BA848*'Norm-coeff'!$G$10+$BB848*'Norm-coeff'!$H$10+$BC848*'Norm-coeff'!$I$10+$BD848*'Norm-coeff'!$J$10+$BE848*'Norm-coeff'!$K$10+$BF848*'Norm-coeff'!$L$10+$BG848*'Norm-coeff'!$M$10+$BH848*'Norm-coeff'!$N$10+$BI848*'Norm-coeff'!$O$10</f>
        <v>1.42058735749591</v>
      </c>
      <c r="BX848" s="54">
        <f>'Norm-coeff'!$C$11+$AX848*'Norm-coeff'!$D$11+$AY848*'Norm-coeff'!$E$11+$AZ848*'Norm-coeff'!$F$11+$BA848*'Norm-coeff'!$G$11+$BB848*'Norm-coeff'!$H$11+$BC848*'Norm-coeff'!$I$11+$BD848*'Norm-coeff'!$J$11+$BE848*'Norm-coeff'!$K$11+$BF848*'Norm-coeff'!$L$11+$BG848*'Norm-coeff'!$M$11+$BH848*'Norm-coeff'!$N$11+$BI848*'Norm-coeff'!$O$11</f>
        <v>0.221233014421479</v>
      </c>
      <c r="BY848" s="54">
        <f>'Norm-coeff'!$C$12+$AX848*'Norm-coeff'!$D$12+$AY848*'Norm-coeff'!$E$12+$AZ848*'Norm-coeff'!$F$12+$BA848*'Norm-coeff'!$G$12+$BB848*'Norm-coeff'!$H$12+$BC848*'Norm-coeff'!$I$12+$BD848*'Norm-coeff'!$J$12+$BE848*'Norm-coeff'!$K$12+$BF848*'Norm-coeff'!$L$12+$BG848*'Norm-coeff'!$M$12+$BH848*'Norm-coeff'!$N$12+$BI848*'Norm-coeff'!$O$12</f>
        <v>0.283527502056037</v>
      </c>
      <c r="BZ848" s="54">
        <f>'Norm-coeff'!$C$13+$AX848*'Norm-coeff'!$D$13+$AY848*'Norm-coeff'!$E$13+$AZ848*'Norm-coeff'!$F$13+$BA848*'Norm-coeff'!$G$13+$BB848*'Norm-coeff'!$H$13+$BC848*'Norm-coeff'!$I$13+$BD848*'Norm-coeff'!$J$13+$BE848*'Norm-coeff'!$K$13+$BF848*'Norm-coeff'!$L$13+$BG848*'Norm-coeff'!$M$13+$BH848*'Norm-coeff'!$N$13+$BI848*'Norm-coeff'!$O$13</f>
        <v>-4.1864930554451202E-2</v>
      </c>
      <c r="CA848" s="54">
        <f>'Norm-coeff'!$C$14+$AX848*'Norm-coeff'!$D$14+$AY848*'Norm-coeff'!$E$14+$AZ848*'Norm-coeff'!$F$14+$BA848*'Norm-coeff'!$G$14+$BB848*'Norm-coeff'!$H$14+$BC848*'Norm-coeff'!$I$14+$BD848*'Norm-coeff'!$J$14+$BE848*'Norm-coeff'!$K$14+$BF848*'Norm-coeff'!$L$14+$BG848*'Norm-coeff'!$M$14+$BH848*'Norm-coeff'!$N$14+$BI848*'Norm-coeff'!$O$14</f>
        <v>4.2526983164477103</v>
      </c>
      <c r="CC848" s="54">
        <f t="shared" si="2437"/>
        <v>0</v>
      </c>
      <c r="CG848" s="54">
        <f t="shared" si="2438"/>
        <v>0</v>
      </c>
      <c r="CH848" s="54">
        <f t="shared" si="2421"/>
        <v>0</v>
      </c>
      <c r="CI848" s="54">
        <f t="shared" si="2439"/>
        <v>0</v>
      </c>
      <c r="CJ848" s="56">
        <f t="shared" si="2440"/>
        <v>0</v>
      </c>
      <c r="CK848" s="54">
        <f t="shared" si="2441"/>
        <v>0</v>
      </c>
      <c r="CL848" s="54">
        <f t="shared" si="2442"/>
        <v>0</v>
      </c>
      <c r="CM848" s="54">
        <f t="shared" si="2443"/>
        <v>0</v>
      </c>
      <c r="CN848" s="54">
        <f t="shared" si="2444"/>
        <v>0</v>
      </c>
      <c r="CO848" s="54">
        <f t="shared" si="2445"/>
        <v>0</v>
      </c>
      <c r="CP848" s="54">
        <f t="shared" si="2446"/>
        <v>0</v>
      </c>
      <c r="CQ848" s="54">
        <f t="shared" si="2447"/>
        <v>0</v>
      </c>
      <c r="CR848" s="54">
        <f t="shared" si="2448"/>
        <v>0</v>
      </c>
      <c r="CS848" s="54">
        <f t="shared" si="2449"/>
        <v>0</v>
      </c>
      <c r="CU848" s="54">
        <f t="shared" si="2450"/>
        <v>0</v>
      </c>
      <c r="CV848" s="54">
        <f t="shared" si="2451"/>
        <v>0</v>
      </c>
      <c r="CW848" s="54">
        <f t="shared" si="2452"/>
        <v>0</v>
      </c>
      <c r="CX848" s="54">
        <f t="shared" si="2453"/>
        <v>0</v>
      </c>
      <c r="CZ848" s="54">
        <f t="shared" si="2454"/>
        <v>0</v>
      </c>
      <c r="DA848" s="54">
        <f t="shared" si="2455"/>
        <v>0</v>
      </c>
      <c r="DB848" s="54">
        <f t="shared" si="2456"/>
        <v>0</v>
      </c>
      <c r="DC848" s="54">
        <f t="shared" si="2457"/>
        <v>0</v>
      </c>
      <c r="DD848" s="54">
        <f t="shared" si="2458"/>
        <v>0</v>
      </c>
      <c r="DE848" s="54">
        <f t="shared" si="2459"/>
        <v>0</v>
      </c>
      <c r="DF848" s="54">
        <f t="shared" si="2460"/>
        <v>0</v>
      </c>
      <c r="DG848" s="54">
        <f t="shared" si="2461"/>
        <v>2</v>
      </c>
      <c r="DH848" s="71">
        <f t="shared" si="2462"/>
        <v>0</v>
      </c>
      <c r="DI848" s="71">
        <f t="shared" si="2463"/>
        <v>0</v>
      </c>
      <c r="DJ848" s="54">
        <f t="shared" si="2464"/>
        <v>0</v>
      </c>
      <c r="DK848" s="54">
        <f t="shared" si="2465"/>
        <v>2</v>
      </c>
      <c r="DL848" s="4">
        <f t="shared" si="2395"/>
        <v>0</v>
      </c>
      <c r="DM848" s="3">
        <f t="shared" si="2466"/>
        <v>0</v>
      </c>
      <c r="DN848" s="3">
        <f t="shared" si="2467"/>
        <v>0</v>
      </c>
      <c r="DO848" s="4" t="e">
        <f t="shared" si="2468"/>
        <v>#DIV/0!</v>
      </c>
      <c r="DP848" s="57"/>
      <c r="DQ848" s="57"/>
      <c r="DR848" s="56">
        <f t="shared" si="2396"/>
        <v>2</v>
      </c>
      <c r="DS848" s="56">
        <f t="shared" si="2397"/>
        <v>0</v>
      </c>
      <c r="DT848" s="38">
        <f t="shared" si="2398"/>
        <v>0</v>
      </c>
      <c r="DU848" s="38">
        <f t="shared" si="2469"/>
        <v>2</v>
      </c>
      <c r="DV848" s="38">
        <f t="shared" si="2399"/>
        <v>0</v>
      </c>
      <c r="DW848" s="39">
        <f t="shared" si="2400"/>
        <v>0</v>
      </c>
      <c r="DX848" s="39">
        <f t="shared" si="2401"/>
        <v>0</v>
      </c>
      <c r="DY848" s="39">
        <f t="shared" si="2402"/>
        <v>0</v>
      </c>
      <c r="DZ848" s="39">
        <f t="shared" si="2403"/>
        <v>0</v>
      </c>
      <c r="EA848" s="39">
        <f t="shared" si="2404"/>
        <v>0</v>
      </c>
      <c r="EB848" s="37" t="e">
        <f t="shared" si="2470"/>
        <v>#DIV/0!</v>
      </c>
      <c r="EC848" s="37" t="e">
        <f t="shared" si="2471"/>
        <v>#DIV/0!</v>
      </c>
      <c r="ED848" s="37" t="e">
        <f t="shared" si="2472"/>
        <v>#DIV/0!</v>
      </c>
      <c r="EE848" s="37" t="e">
        <f t="shared" si="2473"/>
        <v>#DIV/0!</v>
      </c>
      <c r="EF848" s="39" t="e">
        <f t="shared" si="2474"/>
        <v>#DIV/0!</v>
      </c>
      <c r="EG848" s="37" t="e">
        <f t="shared" si="2475"/>
        <v>#DIV/0!</v>
      </c>
      <c r="EH848" s="37" t="e">
        <f t="shared" si="2476"/>
        <v>#DIV/0!</v>
      </c>
      <c r="EI848" s="11" t="b">
        <f t="shared" si="2477"/>
        <v>1</v>
      </c>
      <c r="EJ848" s="11" t="b">
        <f t="shared" si="2478"/>
        <v>0</v>
      </c>
      <c r="EK848" s="39" t="e">
        <f t="shared" si="2479"/>
        <v>#DIV/0!</v>
      </c>
      <c r="EL848" s="39" t="e">
        <f t="shared" si="2480"/>
        <v>#DIV/0!</v>
      </c>
      <c r="EM848" s="39" t="e">
        <f t="shared" si="2481"/>
        <v>#DIV/0!</v>
      </c>
      <c r="EN848" s="39" t="e">
        <f t="shared" si="2482"/>
        <v>#DIV/0!</v>
      </c>
      <c r="EO848" s="39" t="e">
        <f t="shared" si="2483"/>
        <v>#DIV/0!</v>
      </c>
      <c r="EP848" s="39" t="e">
        <f t="shared" si="2484"/>
        <v>#DIV/0!</v>
      </c>
      <c r="EQ848" s="39" t="e">
        <f t="shared" si="2485"/>
        <v>#DIV/0!</v>
      </c>
      <c r="ER848" s="39" t="e">
        <f t="shared" si="2486"/>
        <v>#DIV/0!</v>
      </c>
      <c r="ES848" s="58" t="str">
        <f t="shared" si="2487"/>
        <v>(OH,F,Cl)-dominate amphibole</v>
      </c>
      <c r="ET848" s="58" t="e">
        <f t="shared" si="2488"/>
        <v>#N/A</v>
      </c>
      <c r="EU848" s="56">
        <f t="shared" si="2405"/>
        <v>0</v>
      </c>
      <c r="EV848" s="56">
        <f t="shared" si="2406"/>
        <v>0</v>
      </c>
      <c r="EW848" s="56">
        <f t="shared" si="2407"/>
        <v>0</v>
      </c>
      <c r="EX848" s="56">
        <f t="shared" si="2408"/>
        <v>0</v>
      </c>
      <c r="EY848" s="56">
        <f t="shared" si="2409"/>
        <v>0</v>
      </c>
      <c r="EZ848" s="56">
        <f t="shared" si="2410"/>
        <v>0</v>
      </c>
      <c r="FA848" s="39">
        <f t="shared" si="2411"/>
        <v>0</v>
      </c>
      <c r="FB848" s="39">
        <f t="shared" si="2412"/>
        <v>0</v>
      </c>
      <c r="FC848" s="54">
        <f t="shared" si="2413"/>
        <v>0</v>
      </c>
      <c r="FD848" s="54">
        <f t="shared" si="2414"/>
        <v>0</v>
      </c>
      <c r="FE848" s="39">
        <f t="shared" si="2415"/>
        <v>0</v>
      </c>
      <c r="FF848" s="54">
        <f t="shared" si="2416"/>
        <v>0</v>
      </c>
      <c r="FG848" s="39">
        <f t="shared" si="2417"/>
        <v>0</v>
      </c>
      <c r="FH848" s="39">
        <f t="shared" si="2489"/>
        <v>0</v>
      </c>
      <c r="FI848" s="39">
        <f t="shared" si="2490"/>
        <v>0</v>
      </c>
      <c r="FJ848" s="39">
        <f t="shared" si="2491"/>
        <v>0</v>
      </c>
      <c r="FK848" s="39" t="e">
        <f t="shared" si="2492"/>
        <v>#DIV/0!</v>
      </c>
      <c r="FL848" s="39" t="e">
        <f t="shared" si="2493"/>
        <v>#DIV/0!</v>
      </c>
      <c r="FM848" s="39" t="e">
        <f t="shared" si="2494"/>
        <v>#DIV/0!</v>
      </c>
      <c r="FN848" s="39">
        <f t="shared" si="2495"/>
        <v>1</v>
      </c>
      <c r="FO848" s="39">
        <f t="shared" si="2418"/>
        <v>0</v>
      </c>
      <c r="FP848" s="39">
        <f t="shared" si="2419"/>
        <v>0</v>
      </c>
      <c r="FQ848" s="39">
        <f t="shared" si="2420"/>
        <v>0</v>
      </c>
      <c r="FR848" s="39">
        <f t="shared" si="2496"/>
        <v>0</v>
      </c>
      <c r="FS848" s="39">
        <f t="shared" si="2497"/>
        <v>0</v>
      </c>
      <c r="FU848" s="39" t="e">
        <f t="shared" si="2498"/>
        <v>#DIV/0!</v>
      </c>
      <c r="FV848" s="39" t="e">
        <f t="shared" si="2499"/>
        <v>#DIV/0!</v>
      </c>
      <c r="FW848" s="39" t="e">
        <f t="shared" si="2500"/>
        <v>#DIV/0!</v>
      </c>
      <c r="FY848" s="39" t="e">
        <f t="shared" si="2501"/>
        <v>#DIV/0!</v>
      </c>
      <c r="FZ848" s="39" t="e">
        <f t="shared" si="2502"/>
        <v>#DIV/0!</v>
      </c>
      <c r="GA848" s="39" t="e">
        <f t="shared" si="2503"/>
        <v>#DIV/0!</v>
      </c>
      <c r="GB848" s="39" t="e">
        <f t="shared" si="2504"/>
        <v>#DIV/0!</v>
      </c>
      <c r="GC848" s="39" t="e">
        <f t="shared" si="2505"/>
        <v>#DIV/0!</v>
      </c>
      <c r="GD848" s="39" t="e">
        <f t="shared" si="2506"/>
        <v>#DIV/0!</v>
      </c>
      <c r="GE848" s="39" t="e">
        <f t="shared" si="2507"/>
        <v>#DIV/0!</v>
      </c>
      <c r="GF848" s="39" t="e">
        <f t="shared" si="2508"/>
        <v>#DIV/0!</v>
      </c>
      <c r="GG848" s="39" t="e">
        <f t="shared" si="2509"/>
        <v>#DIV/0!</v>
      </c>
      <c r="GH848" s="39" t="e">
        <f t="shared" si="2510"/>
        <v>#DIV/0!</v>
      </c>
      <c r="GI848" s="39"/>
      <c r="GJ848" s="39" t="e">
        <f t="shared" si="2511"/>
        <v>#DIV/0!</v>
      </c>
      <c r="GK848" s="39" t="e">
        <f t="shared" si="2512"/>
        <v>#DIV/0!</v>
      </c>
      <c r="GL848" s="39" t="e">
        <f t="shared" si="2513"/>
        <v>#DIV/0!</v>
      </c>
      <c r="GM848" s="39" t="e">
        <f t="shared" si="2514"/>
        <v>#DIV/0!</v>
      </c>
      <c r="GN848" s="39" t="e">
        <f t="shared" si="2515"/>
        <v>#DIV/0!</v>
      </c>
      <c r="GO848" s="57"/>
      <c r="GP848" s="57" t="e">
        <f t="shared" si="2516"/>
        <v>#DIV/0!</v>
      </c>
      <c r="GQ848" s="59" t="e">
        <f t="shared" si="2517"/>
        <v>#DIV/0!</v>
      </c>
      <c r="GR848" s="41" t="e">
        <f t="shared" si="2518"/>
        <v>#DIV/0!</v>
      </c>
      <c r="GS848" s="57" t="e">
        <f t="shared" si="2519"/>
        <v>#DIV/0!</v>
      </c>
      <c r="GT848" s="57" t="e">
        <f t="shared" si="2520"/>
        <v>#DIV/0!</v>
      </c>
      <c r="GU848" s="57" t="e">
        <f t="shared" si="2521"/>
        <v>#DIV/0!</v>
      </c>
      <c r="GV848" s="57"/>
      <c r="GW848" s="42" t="e">
        <f t="shared" si="2522"/>
        <v>#DIV/0!</v>
      </c>
      <c r="GX848" s="42" t="e">
        <f t="shared" si="2523"/>
        <v>#DIV/0!</v>
      </c>
      <c r="GY848" s="42" t="e">
        <f t="shared" si="2524"/>
        <v>#DIV/0!</v>
      </c>
      <c r="GZ848" s="57"/>
      <c r="HA848" s="2" t="e">
        <f t="shared" si="2525"/>
        <v>#DIV/0!</v>
      </c>
      <c r="HB848" s="2" t="e">
        <f t="shared" si="2526"/>
        <v>#DIV/0!</v>
      </c>
      <c r="HC848" s="2" t="e">
        <f t="shared" si="2527"/>
        <v>#DIV/0!</v>
      </c>
      <c r="HD848" s="2" t="e">
        <f t="shared" si="2528"/>
        <v>#DIV/0!</v>
      </c>
      <c r="HE848" s="2" t="e">
        <f t="shared" si="2529"/>
        <v>#DIV/0!</v>
      </c>
      <c r="HF848" s="2" t="e">
        <f t="shared" si="2530"/>
        <v>#DIV/0!</v>
      </c>
      <c r="HG848" s="2" t="e">
        <f t="shared" si="2531"/>
        <v>#DIV/0!</v>
      </c>
      <c r="HH848" s="2" t="e">
        <f t="shared" si="2532"/>
        <v>#DIV/0!</v>
      </c>
      <c r="HI848" s="2" t="e">
        <f t="shared" si="2533"/>
        <v>#DIV/0!</v>
      </c>
      <c r="HJ848" s="11" t="e">
        <f t="shared" si="2534"/>
        <v>#DIV/0!</v>
      </c>
      <c r="HK848" s="60" t="e">
        <f t="shared" si="2535"/>
        <v>#DIV/0!</v>
      </c>
      <c r="HL848" s="57"/>
      <c r="HM848" s="57" t="e">
        <f t="shared" si="2536"/>
        <v>#DIV/0!</v>
      </c>
      <c r="HN848" s="57" t="e">
        <f t="shared" si="2537"/>
        <v>#DIV/0!</v>
      </c>
      <c r="HO848" s="57" t="e">
        <f t="shared" si="2538"/>
        <v>#DIV/0!</v>
      </c>
      <c r="HP848" s="57" t="e">
        <f t="shared" si="2539"/>
        <v>#DIV/0!</v>
      </c>
      <c r="HQ848" s="57" t="e">
        <f t="shared" si="2540"/>
        <v>#DIV/0!</v>
      </c>
      <c r="HR848" s="57"/>
      <c r="HS848" s="57" t="e">
        <f t="shared" si="2541"/>
        <v>#DIV/0!</v>
      </c>
      <c r="HT848" s="57" t="e">
        <f t="shared" si="2542"/>
        <v>#DIV/0!</v>
      </c>
      <c r="HU848" s="57" t="e">
        <f t="shared" si="2543"/>
        <v>#DIV/0!</v>
      </c>
      <c r="HV848" s="57" t="e">
        <f t="shared" si="2544"/>
        <v>#DIV/0!</v>
      </c>
      <c r="HW848" s="57" t="e">
        <f t="shared" si="2545"/>
        <v>#DIV/0!</v>
      </c>
      <c r="HX848" s="57"/>
      <c r="HY848" s="57" t="e">
        <f t="shared" si="2546"/>
        <v>#DIV/0!</v>
      </c>
      <c r="HZ848" s="57" t="e">
        <f t="shared" si="2547"/>
        <v>#DIV/0!</v>
      </c>
      <c r="IA848" s="57"/>
      <c r="IB848" s="61">
        <f t="shared" si="2548"/>
        <v>0</v>
      </c>
      <c r="IC848" s="57" t="str">
        <f t="shared" si="2549"/>
        <v/>
      </c>
      <c r="ID848" s="42"/>
      <c r="IE848" s="2" t="str">
        <f t="shared" si="2550"/>
        <v/>
      </c>
      <c r="IF848" s="60" t="e">
        <f t="shared" si="2551"/>
        <v>#DIV/0!</v>
      </c>
      <c r="IG848" s="60" t="str">
        <f t="shared" si="2552"/>
        <v/>
      </c>
      <c r="IH848" s="60" t="str">
        <f t="shared" si="2553"/>
        <v>zinco-</v>
      </c>
      <c r="II848" s="60" t="str">
        <f t="shared" si="2554"/>
        <v>mangano-</v>
      </c>
      <c r="IJ848" s="60" t="e">
        <f t="shared" si="2555"/>
        <v>#DIV/0!</v>
      </c>
      <c r="IK848" s="60" t="e">
        <f t="shared" si="2556"/>
        <v>#DIV/0!</v>
      </c>
      <c r="IL848" s="60" t="e">
        <f t="shared" si="2557"/>
        <v>#DIV/0!</v>
      </c>
      <c r="IM848" s="60" t="e">
        <f t="shared" si="2558"/>
        <v>#DIV/0!</v>
      </c>
      <c r="IN848" s="60" t="str">
        <f t="shared" si="2559"/>
        <v/>
      </c>
      <c r="IO848" s="60" t="str">
        <f t="shared" si="2560"/>
        <v/>
      </c>
      <c r="IP848" s="57"/>
      <c r="IQ848" s="57" t="str">
        <f t="shared" si="2561"/>
        <v>ERROR!!</v>
      </c>
    </row>
    <row r="849" spans="24:251">
      <c r="X849" s="29">
        <f t="shared" si="2562"/>
        <v>0</v>
      </c>
      <c r="Y849" s="29">
        <f t="shared" si="2563"/>
        <v>0</v>
      </c>
      <c r="Z849" s="29" t="e">
        <f t="shared" si="2564"/>
        <v>#DIV/0!</v>
      </c>
      <c r="AA849" s="29" t="e">
        <f t="shared" si="2565"/>
        <v>#DIV/0!</v>
      </c>
      <c r="AB849" s="29" t="e">
        <f t="shared" si="2566"/>
        <v>#DIV/0!</v>
      </c>
      <c r="AC849" s="29" t="e">
        <f t="shared" si="2567"/>
        <v>#DIV/0!</v>
      </c>
      <c r="AF849" s="23">
        <v>60.084299999999999</v>
      </c>
      <c r="AG849" s="23">
        <v>79.878799999999998</v>
      </c>
      <c r="AH849" s="23">
        <v>101.96120000000001</v>
      </c>
      <c r="AI849" s="23">
        <v>151.99039999999999</v>
      </c>
      <c r="AJ849" s="23">
        <v>159.69</v>
      </c>
      <c r="AK849" s="23">
        <v>71.846400000000003</v>
      </c>
      <c r="AL849" s="23">
        <v>70.9375</v>
      </c>
      <c r="AM849" s="23">
        <v>40.304400000000001</v>
      </c>
      <c r="AN849" s="23">
        <v>56.077399999999997</v>
      </c>
      <c r="AO849" s="23">
        <v>61.978999999999999</v>
      </c>
      <c r="AP849" s="23">
        <v>94.195999999999998</v>
      </c>
      <c r="AQ849" s="23">
        <v>18.998000000000001</v>
      </c>
      <c r="AR849" s="23">
        <v>35.450000000000003</v>
      </c>
      <c r="AS849" s="23">
        <v>29.88</v>
      </c>
      <c r="AT849" s="23">
        <v>74.691999999999993</v>
      </c>
      <c r="AU849" s="23">
        <v>81.39</v>
      </c>
      <c r="AX849" s="54">
        <f t="shared" si="2422"/>
        <v>0</v>
      </c>
      <c r="AY849" s="54">
        <f t="shared" si="2423"/>
        <v>0</v>
      </c>
      <c r="AZ849" s="54">
        <f t="shared" si="2424"/>
        <v>0</v>
      </c>
      <c r="BA849" s="54">
        <f t="shared" si="2425"/>
        <v>0</v>
      </c>
      <c r="BB849" s="54">
        <f t="shared" si="2426"/>
        <v>0</v>
      </c>
      <c r="BC849" s="54">
        <f t="shared" si="2427"/>
        <v>0</v>
      </c>
      <c r="BD849" s="54">
        <f t="shared" si="2428"/>
        <v>0</v>
      </c>
      <c r="BE849" s="54">
        <f t="shared" si="2429"/>
        <v>0</v>
      </c>
      <c r="BF849" s="54">
        <f t="shared" si="2430"/>
        <v>0</v>
      </c>
      <c r="BG849" s="54">
        <f t="shared" si="2431"/>
        <v>0</v>
      </c>
      <c r="BH849" s="54">
        <f t="shared" si="2432"/>
        <v>0</v>
      </c>
      <c r="BI849" s="54">
        <f t="shared" si="2433"/>
        <v>0</v>
      </c>
      <c r="BJ849" s="54">
        <f t="shared" si="2434"/>
        <v>0</v>
      </c>
      <c r="BK849" s="54">
        <f t="shared" si="2435"/>
        <v>0</v>
      </c>
      <c r="BL849" s="54">
        <f t="shared" si="2436"/>
        <v>0</v>
      </c>
      <c r="BM849" s="42"/>
      <c r="BO849" s="54">
        <f>'Norm-coeff'!$C$2+$AX849*'Norm-coeff'!$D$2+$AY849*'Norm-coeff'!$E$2+$AZ849*'Norm-coeff'!$F$2+$BA849*'Norm-coeff'!$G$2+$BB849*'Norm-coeff'!$H$2+$BC849*'Norm-coeff'!$I$2+$BD849*'Norm-coeff'!$J$2+$BE849*'Norm-coeff'!$K$2+$BF849*'Norm-coeff'!$L$2+$BG849*'Norm-coeff'!$M$2+$BH849*'Norm-coeff'!$N$2+$BI849*'Norm-coeff'!$O$2</f>
        <v>5.4045421474420303</v>
      </c>
      <c r="BP849" s="54">
        <f>'Norm-coeff'!$C$3+$AX849*'Norm-coeff'!$D$3+$AY849*'Norm-coeff'!$E$3+$AZ849*'Norm-coeff'!$F$3+$BA849*'Norm-coeff'!$G$3+$BB849*'Norm-coeff'!$H$3+$BC849*'Norm-coeff'!$I$3+$BD849*'Norm-coeff'!$J$3+$BE849*'Norm-coeff'!$K$3+$BF849*'Norm-coeff'!$L$3+$BG849*'Norm-coeff'!$M$3+$BH849*'Norm-coeff'!$N$3+$BI849*'Norm-coeff'!$O$3</f>
        <v>3.15319116612705</v>
      </c>
      <c r="BQ849" s="54">
        <f>'Norm-coeff'!$C$4+$AX849*'Norm-coeff'!$D$4+$AY849*'Norm-coeff'!$E$4+$AZ849*'Norm-coeff'!$F$4+$BA849*'Norm-coeff'!$G$4+$BB849*'Norm-coeff'!$H$4+$BC849*'Norm-coeff'!$I$4+$BD849*'Norm-coeff'!$J$4+$BE849*'Norm-coeff'!$K$4+$BF849*'Norm-coeff'!$L$4+$BG849*'Norm-coeff'!$M$4+$BH849*'Norm-coeff'!$N$4+$BI849*'Norm-coeff'!$O$4</f>
        <v>1.42115649462768</v>
      </c>
      <c r="BR849" s="54">
        <f>'Norm-coeff'!$C$5+$AX849*'Norm-coeff'!$D$5+$AY849*'Norm-coeff'!$E$5+$AZ849*'Norm-coeff'!$F$5+$BA849*'Norm-coeff'!$G$5+$BB849*'Norm-coeff'!$H$5+$BC849*'Norm-coeff'!$I$5+$BD849*'Norm-coeff'!$J$5+$BE849*'Norm-coeff'!$K$5+$BF849*'Norm-coeff'!$L$5+$BG849*'Norm-coeff'!$M$5+$BH849*'Norm-coeff'!$N$5+$BI849*'Norm-coeff'!$O$5</f>
        <v>1.0553329241296201</v>
      </c>
      <c r="BS849" s="54">
        <f>'Norm-coeff'!$C$6+$AX849*'Norm-coeff'!$D$6+$AY849*'Norm-coeff'!$E$6+$AZ849*'Norm-coeff'!$F$6+$BA849*'Norm-coeff'!$G$6+$BB849*'Norm-coeff'!$H$6+$BC849*'Norm-coeff'!$I$6+$BD849*'Norm-coeff'!$J$6+$BE849*'Norm-coeff'!$K$6+$BF849*'Norm-coeff'!$L$6+$BG849*'Norm-coeff'!$M$6+$BH849*'Norm-coeff'!$N$6+$BI849*'Norm-coeff'!$O$6</f>
        <v>-1.48700885495103E-2</v>
      </c>
      <c r="BT849" s="54">
        <f>'Norm-coeff'!$C$7+$AX849*'Norm-coeff'!$D$7+$AY849*'Norm-coeff'!$E$7+$AZ849*'Norm-coeff'!$F$7+$BA849*'Norm-coeff'!$G$7+$BB849*'Norm-coeff'!$H$7+$BC849*'Norm-coeff'!$I$7+$BD849*'Norm-coeff'!$J$7+$BE849*'Norm-coeff'!$K$7+$BF849*'Norm-coeff'!$L$7+$BG849*'Norm-coeff'!$M$7+$BH849*'Norm-coeff'!$N$7+$BI849*'Norm-coeff'!$O$7</f>
        <v>2.0907583608832998</v>
      </c>
      <c r="BU849" s="54">
        <f>'Norm-coeff'!$C$8+$AX849*'Norm-coeff'!$D$8+$AY849*'Norm-coeff'!$E$8+$AZ849*'Norm-coeff'!$F$8+$BA849*'Norm-coeff'!$G$8+$BB849*'Norm-coeff'!$H$8+$BC849*'Norm-coeff'!$I$8+$BD849*'Norm-coeff'!$J$8+$BE849*'Norm-coeff'!$K$8+$BF849*'Norm-coeff'!$L$8+$BG849*'Norm-coeff'!$M$8+$BH849*'Norm-coeff'!$N$8+$BI849*'Norm-coeff'!$O$8</f>
        <v>0.65894159836244504</v>
      </c>
      <c r="BV849" s="54">
        <f>'Norm-coeff'!$C$9+$AX849*'Norm-coeff'!$D$9+$AY849*'Norm-coeff'!$E$9+$AZ849*'Norm-coeff'!$F$9+$BA849*'Norm-coeff'!$G$9+$BB849*'Norm-coeff'!$H$9+$BC849*'Norm-coeff'!$I$9+$BD849*'Norm-coeff'!$J$9+$BE849*'Norm-coeff'!$K$9+$BF849*'Norm-coeff'!$L$9+$BG849*'Norm-coeff'!$M$9+$BH849*'Norm-coeff'!$N$9+$BI849*'Norm-coeff'!$O$9</f>
        <v>1.48961085014701</v>
      </c>
      <c r="BW849" s="54">
        <f>'Norm-coeff'!$C$10+$AX849*'Norm-coeff'!$D$10+$AY849*'Norm-coeff'!$E$10+$AZ849*'Norm-coeff'!$F$10+$BA849*'Norm-coeff'!$G$10+$BB849*'Norm-coeff'!$H$10+$BC849*'Norm-coeff'!$I$10+$BD849*'Norm-coeff'!$J$10+$BE849*'Norm-coeff'!$K$10+$BF849*'Norm-coeff'!$L$10+$BG849*'Norm-coeff'!$M$10+$BH849*'Norm-coeff'!$N$10+$BI849*'Norm-coeff'!$O$10</f>
        <v>1.42058735749591</v>
      </c>
      <c r="BX849" s="54">
        <f>'Norm-coeff'!$C$11+$AX849*'Norm-coeff'!$D$11+$AY849*'Norm-coeff'!$E$11+$AZ849*'Norm-coeff'!$F$11+$BA849*'Norm-coeff'!$G$11+$BB849*'Norm-coeff'!$H$11+$BC849*'Norm-coeff'!$I$11+$BD849*'Norm-coeff'!$J$11+$BE849*'Norm-coeff'!$K$11+$BF849*'Norm-coeff'!$L$11+$BG849*'Norm-coeff'!$M$11+$BH849*'Norm-coeff'!$N$11+$BI849*'Norm-coeff'!$O$11</f>
        <v>0.221233014421479</v>
      </c>
      <c r="BY849" s="54">
        <f>'Norm-coeff'!$C$12+$AX849*'Norm-coeff'!$D$12+$AY849*'Norm-coeff'!$E$12+$AZ849*'Norm-coeff'!$F$12+$BA849*'Norm-coeff'!$G$12+$BB849*'Norm-coeff'!$H$12+$BC849*'Norm-coeff'!$I$12+$BD849*'Norm-coeff'!$J$12+$BE849*'Norm-coeff'!$K$12+$BF849*'Norm-coeff'!$L$12+$BG849*'Norm-coeff'!$M$12+$BH849*'Norm-coeff'!$N$12+$BI849*'Norm-coeff'!$O$12</f>
        <v>0.283527502056037</v>
      </c>
      <c r="BZ849" s="54">
        <f>'Norm-coeff'!$C$13+$AX849*'Norm-coeff'!$D$13+$AY849*'Norm-coeff'!$E$13+$AZ849*'Norm-coeff'!$F$13+$BA849*'Norm-coeff'!$G$13+$BB849*'Norm-coeff'!$H$13+$BC849*'Norm-coeff'!$I$13+$BD849*'Norm-coeff'!$J$13+$BE849*'Norm-coeff'!$K$13+$BF849*'Norm-coeff'!$L$13+$BG849*'Norm-coeff'!$M$13+$BH849*'Norm-coeff'!$N$13+$BI849*'Norm-coeff'!$O$13</f>
        <v>-4.1864930554451202E-2</v>
      </c>
      <c r="CA849" s="54">
        <f>'Norm-coeff'!$C$14+$AX849*'Norm-coeff'!$D$14+$AY849*'Norm-coeff'!$E$14+$AZ849*'Norm-coeff'!$F$14+$BA849*'Norm-coeff'!$G$14+$BB849*'Norm-coeff'!$H$14+$BC849*'Norm-coeff'!$I$14+$BD849*'Norm-coeff'!$J$14+$BE849*'Norm-coeff'!$K$14+$BF849*'Norm-coeff'!$L$14+$BG849*'Norm-coeff'!$M$14+$BH849*'Norm-coeff'!$N$14+$BI849*'Norm-coeff'!$O$14</f>
        <v>4.2526983164477103</v>
      </c>
      <c r="CC849" s="54">
        <f t="shared" si="2437"/>
        <v>0</v>
      </c>
      <c r="CG849" s="54">
        <f t="shared" si="2438"/>
        <v>0</v>
      </c>
      <c r="CH849" s="54">
        <f t="shared" si="2421"/>
        <v>0</v>
      </c>
      <c r="CI849" s="54">
        <f t="shared" si="2439"/>
        <v>0</v>
      </c>
      <c r="CJ849" s="56">
        <f t="shared" si="2440"/>
        <v>0</v>
      </c>
      <c r="CK849" s="54">
        <f t="shared" si="2441"/>
        <v>0</v>
      </c>
      <c r="CL849" s="54">
        <f t="shared" si="2442"/>
        <v>0</v>
      </c>
      <c r="CM849" s="54">
        <f t="shared" si="2443"/>
        <v>0</v>
      </c>
      <c r="CN849" s="54">
        <f t="shared" si="2444"/>
        <v>0</v>
      </c>
      <c r="CO849" s="54">
        <f t="shared" si="2445"/>
        <v>0</v>
      </c>
      <c r="CP849" s="54">
        <f t="shared" si="2446"/>
        <v>0</v>
      </c>
      <c r="CQ849" s="54">
        <f t="shared" si="2447"/>
        <v>0</v>
      </c>
      <c r="CR849" s="54">
        <f t="shared" si="2448"/>
        <v>0</v>
      </c>
      <c r="CS849" s="54">
        <f t="shared" si="2449"/>
        <v>0</v>
      </c>
      <c r="CU849" s="54">
        <f t="shared" si="2450"/>
        <v>0</v>
      </c>
      <c r="CV849" s="54">
        <f t="shared" si="2451"/>
        <v>0</v>
      </c>
      <c r="CW849" s="54">
        <f t="shared" si="2452"/>
        <v>0</v>
      </c>
      <c r="CX849" s="54">
        <f t="shared" si="2453"/>
        <v>0</v>
      </c>
      <c r="CZ849" s="54">
        <f t="shared" si="2454"/>
        <v>0</v>
      </c>
      <c r="DA849" s="54">
        <f t="shared" si="2455"/>
        <v>0</v>
      </c>
      <c r="DB849" s="54">
        <f t="shared" si="2456"/>
        <v>0</v>
      </c>
      <c r="DC849" s="54">
        <f t="shared" si="2457"/>
        <v>0</v>
      </c>
      <c r="DD849" s="54">
        <f t="shared" si="2458"/>
        <v>0</v>
      </c>
      <c r="DE849" s="54">
        <f t="shared" si="2459"/>
        <v>0</v>
      </c>
      <c r="DF849" s="54">
        <f t="shared" si="2460"/>
        <v>0</v>
      </c>
      <c r="DG849" s="54">
        <f t="shared" si="2461"/>
        <v>2</v>
      </c>
      <c r="DH849" s="71">
        <f t="shared" si="2462"/>
        <v>0</v>
      </c>
      <c r="DI849" s="71">
        <f t="shared" si="2463"/>
        <v>0</v>
      </c>
      <c r="DJ849" s="54">
        <f t="shared" si="2464"/>
        <v>0</v>
      </c>
      <c r="DK849" s="54">
        <f t="shared" si="2465"/>
        <v>2</v>
      </c>
      <c r="DL849" s="4">
        <f t="shared" si="2395"/>
        <v>0</v>
      </c>
      <c r="DM849" s="3">
        <f t="shared" si="2466"/>
        <v>0</v>
      </c>
      <c r="DN849" s="3">
        <f t="shared" si="2467"/>
        <v>0</v>
      </c>
      <c r="DO849" s="4" t="e">
        <f t="shared" si="2468"/>
        <v>#DIV/0!</v>
      </c>
      <c r="DP849" s="57"/>
      <c r="DQ849" s="57"/>
      <c r="DR849" s="56">
        <f t="shared" si="2396"/>
        <v>2</v>
      </c>
      <c r="DS849" s="56">
        <f t="shared" si="2397"/>
        <v>0</v>
      </c>
      <c r="DT849" s="38">
        <f t="shared" si="2398"/>
        <v>0</v>
      </c>
      <c r="DU849" s="38">
        <f t="shared" si="2469"/>
        <v>2</v>
      </c>
      <c r="DV849" s="38">
        <f t="shared" si="2399"/>
        <v>0</v>
      </c>
      <c r="DW849" s="39">
        <f t="shared" si="2400"/>
        <v>0</v>
      </c>
      <c r="DX849" s="39">
        <f t="shared" si="2401"/>
        <v>0</v>
      </c>
      <c r="DY849" s="39">
        <f t="shared" si="2402"/>
        <v>0</v>
      </c>
      <c r="DZ849" s="39">
        <f t="shared" si="2403"/>
        <v>0</v>
      </c>
      <c r="EA849" s="39">
        <f t="shared" si="2404"/>
        <v>0</v>
      </c>
      <c r="EB849" s="37" t="e">
        <f t="shared" si="2470"/>
        <v>#DIV/0!</v>
      </c>
      <c r="EC849" s="37" t="e">
        <f t="shared" si="2471"/>
        <v>#DIV/0!</v>
      </c>
      <c r="ED849" s="37" t="e">
        <f t="shared" si="2472"/>
        <v>#DIV/0!</v>
      </c>
      <c r="EE849" s="37" t="e">
        <f t="shared" si="2473"/>
        <v>#DIV/0!</v>
      </c>
      <c r="EF849" s="39" t="e">
        <f t="shared" si="2474"/>
        <v>#DIV/0!</v>
      </c>
      <c r="EG849" s="37" t="e">
        <f t="shared" si="2475"/>
        <v>#DIV/0!</v>
      </c>
      <c r="EH849" s="37" t="e">
        <f t="shared" si="2476"/>
        <v>#DIV/0!</v>
      </c>
      <c r="EI849" s="11" t="b">
        <f t="shared" si="2477"/>
        <v>1</v>
      </c>
      <c r="EJ849" s="11" t="b">
        <f t="shared" si="2478"/>
        <v>0</v>
      </c>
      <c r="EK849" s="39" t="e">
        <f t="shared" si="2479"/>
        <v>#DIV/0!</v>
      </c>
      <c r="EL849" s="39" t="e">
        <f t="shared" si="2480"/>
        <v>#DIV/0!</v>
      </c>
      <c r="EM849" s="39" t="e">
        <f t="shared" si="2481"/>
        <v>#DIV/0!</v>
      </c>
      <c r="EN849" s="39" t="e">
        <f t="shared" si="2482"/>
        <v>#DIV/0!</v>
      </c>
      <c r="EO849" s="39" t="e">
        <f t="shared" si="2483"/>
        <v>#DIV/0!</v>
      </c>
      <c r="EP849" s="39" t="e">
        <f t="shared" si="2484"/>
        <v>#DIV/0!</v>
      </c>
      <c r="EQ849" s="39" t="e">
        <f t="shared" si="2485"/>
        <v>#DIV/0!</v>
      </c>
      <c r="ER849" s="39" t="e">
        <f t="shared" si="2486"/>
        <v>#DIV/0!</v>
      </c>
      <c r="ES849" s="58" t="str">
        <f t="shared" si="2487"/>
        <v>(OH,F,Cl)-dominate amphibole</v>
      </c>
      <c r="ET849" s="58" t="e">
        <f t="shared" si="2488"/>
        <v>#N/A</v>
      </c>
      <c r="EU849" s="56">
        <f t="shared" si="2405"/>
        <v>0</v>
      </c>
      <c r="EV849" s="56">
        <f t="shared" si="2406"/>
        <v>0</v>
      </c>
      <c r="EW849" s="56">
        <f t="shared" si="2407"/>
        <v>0</v>
      </c>
      <c r="EX849" s="56">
        <f t="shared" si="2408"/>
        <v>0</v>
      </c>
      <c r="EY849" s="56">
        <f t="shared" si="2409"/>
        <v>0</v>
      </c>
      <c r="EZ849" s="56">
        <f t="shared" si="2410"/>
        <v>0</v>
      </c>
      <c r="FA849" s="39">
        <f t="shared" si="2411"/>
        <v>0</v>
      </c>
      <c r="FB849" s="39">
        <f t="shared" si="2412"/>
        <v>0</v>
      </c>
      <c r="FC849" s="54">
        <f t="shared" si="2413"/>
        <v>0</v>
      </c>
      <c r="FD849" s="54">
        <f t="shared" si="2414"/>
        <v>0</v>
      </c>
      <c r="FE849" s="39">
        <f t="shared" si="2415"/>
        <v>0</v>
      </c>
      <c r="FF849" s="54">
        <f t="shared" si="2416"/>
        <v>0</v>
      </c>
      <c r="FG849" s="39">
        <f t="shared" si="2417"/>
        <v>0</v>
      </c>
      <c r="FH849" s="39">
        <f t="shared" si="2489"/>
        <v>0</v>
      </c>
      <c r="FI849" s="39">
        <f t="shared" si="2490"/>
        <v>0</v>
      </c>
      <c r="FJ849" s="39">
        <f t="shared" si="2491"/>
        <v>0</v>
      </c>
      <c r="FK849" s="39" t="e">
        <f t="shared" si="2492"/>
        <v>#DIV/0!</v>
      </c>
      <c r="FL849" s="39" t="e">
        <f t="shared" si="2493"/>
        <v>#DIV/0!</v>
      </c>
      <c r="FM849" s="39" t="e">
        <f t="shared" si="2494"/>
        <v>#DIV/0!</v>
      </c>
      <c r="FN849" s="39">
        <f t="shared" si="2495"/>
        <v>1</v>
      </c>
      <c r="FO849" s="39">
        <f t="shared" si="2418"/>
        <v>0</v>
      </c>
      <c r="FP849" s="39">
        <f t="shared" si="2419"/>
        <v>0</v>
      </c>
      <c r="FQ849" s="39">
        <f t="shared" si="2420"/>
        <v>0</v>
      </c>
      <c r="FR849" s="39">
        <f t="shared" si="2496"/>
        <v>0</v>
      </c>
      <c r="FS849" s="39">
        <f t="shared" si="2497"/>
        <v>0</v>
      </c>
      <c r="FU849" s="39" t="e">
        <f t="shared" si="2498"/>
        <v>#DIV/0!</v>
      </c>
      <c r="FV849" s="39" t="e">
        <f t="shared" si="2499"/>
        <v>#DIV/0!</v>
      </c>
      <c r="FW849" s="39" t="e">
        <f t="shared" si="2500"/>
        <v>#DIV/0!</v>
      </c>
      <c r="FY849" s="39" t="e">
        <f t="shared" si="2501"/>
        <v>#DIV/0!</v>
      </c>
      <c r="FZ849" s="39" t="e">
        <f t="shared" si="2502"/>
        <v>#DIV/0!</v>
      </c>
      <c r="GA849" s="39" t="e">
        <f t="shared" si="2503"/>
        <v>#DIV/0!</v>
      </c>
      <c r="GB849" s="39" t="e">
        <f t="shared" si="2504"/>
        <v>#DIV/0!</v>
      </c>
      <c r="GC849" s="39" t="e">
        <f t="shared" si="2505"/>
        <v>#DIV/0!</v>
      </c>
      <c r="GD849" s="39" t="e">
        <f t="shared" si="2506"/>
        <v>#DIV/0!</v>
      </c>
      <c r="GE849" s="39" t="e">
        <f t="shared" si="2507"/>
        <v>#DIV/0!</v>
      </c>
      <c r="GF849" s="39" t="e">
        <f t="shared" si="2508"/>
        <v>#DIV/0!</v>
      </c>
      <c r="GG849" s="39" t="e">
        <f t="shared" si="2509"/>
        <v>#DIV/0!</v>
      </c>
      <c r="GH849" s="39" t="e">
        <f t="shared" si="2510"/>
        <v>#DIV/0!</v>
      </c>
      <c r="GI849" s="39"/>
      <c r="GJ849" s="39" t="e">
        <f t="shared" si="2511"/>
        <v>#DIV/0!</v>
      </c>
      <c r="GK849" s="39" t="e">
        <f t="shared" si="2512"/>
        <v>#DIV/0!</v>
      </c>
      <c r="GL849" s="39" t="e">
        <f t="shared" si="2513"/>
        <v>#DIV/0!</v>
      </c>
      <c r="GM849" s="39" t="e">
        <f t="shared" si="2514"/>
        <v>#DIV/0!</v>
      </c>
      <c r="GN849" s="39" t="e">
        <f t="shared" si="2515"/>
        <v>#DIV/0!</v>
      </c>
      <c r="GO849" s="57"/>
      <c r="GP849" s="57" t="e">
        <f t="shared" si="2516"/>
        <v>#DIV/0!</v>
      </c>
      <c r="GQ849" s="59" t="e">
        <f t="shared" si="2517"/>
        <v>#DIV/0!</v>
      </c>
      <c r="GR849" s="41" t="e">
        <f t="shared" si="2518"/>
        <v>#DIV/0!</v>
      </c>
      <c r="GS849" s="57" t="e">
        <f t="shared" si="2519"/>
        <v>#DIV/0!</v>
      </c>
      <c r="GT849" s="57" t="e">
        <f t="shared" si="2520"/>
        <v>#DIV/0!</v>
      </c>
      <c r="GU849" s="57" t="e">
        <f t="shared" si="2521"/>
        <v>#DIV/0!</v>
      </c>
      <c r="GV849" s="57"/>
      <c r="GW849" s="42" t="e">
        <f t="shared" si="2522"/>
        <v>#DIV/0!</v>
      </c>
      <c r="GX849" s="42" t="e">
        <f t="shared" si="2523"/>
        <v>#DIV/0!</v>
      </c>
      <c r="GY849" s="42" t="e">
        <f t="shared" si="2524"/>
        <v>#DIV/0!</v>
      </c>
      <c r="GZ849" s="57"/>
      <c r="HA849" s="2" t="e">
        <f t="shared" si="2525"/>
        <v>#DIV/0!</v>
      </c>
      <c r="HB849" s="2" t="e">
        <f t="shared" si="2526"/>
        <v>#DIV/0!</v>
      </c>
      <c r="HC849" s="2" t="e">
        <f t="shared" si="2527"/>
        <v>#DIV/0!</v>
      </c>
      <c r="HD849" s="2" t="e">
        <f t="shared" si="2528"/>
        <v>#DIV/0!</v>
      </c>
      <c r="HE849" s="2" t="e">
        <f t="shared" si="2529"/>
        <v>#DIV/0!</v>
      </c>
      <c r="HF849" s="2" t="e">
        <f t="shared" si="2530"/>
        <v>#DIV/0!</v>
      </c>
      <c r="HG849" s="2" t="e">
        <f t="shared" si="2531"/>
        <v>#DIV/0!</v>
      </c>
      <c r="HH849" s="2" t="e">
        <f t="shared" si="2532"/>
        <v>#DIV/0!</v>
      </c>
      <c r="HI849" s="2" t="e">
        <f t="shared" si="2533"/>
        <v>#DIV/0!</v>
      </c>
      <c r="HJ849" s="11" t="e">
        <f t="shared" si="2534"/>
        <v>#DIV/0!</v>
      </c>
      <c r="HK849" s="60" t="e">
        <f t="shared" si="2535"/>
        <v>#DIV/0!</v>
      </c>
      <c r="HL849" s="57"/>
      <c r="HM849" s="57" t="e">
        <f t="shared" si="2536"/>
        <v>#DIV/0!</v>
      </c>
      <c r="HN849" s="57" t="e">
        <f t="shared" si="2537"/>
        <v>#DIV/0!</v>
      </c>
      <c r="HO849" s="57" t="e">
        <f t="shared" si="2538"/>
        <v>#DIV/0!</v>
      </c>
      <c r="HP849" s="57" t="e">
        <f t="shared" si="2539"/>
        <v>#DIV/0!</v>
      </c>
      <c r="HQ849" s="57" t="e">
        <f t="shared" si="2540"/>
        <v>#DIV/0!</v>
      </c>
      <c r="HR849" s="57"/>
      <c r="HS849" s="57" t="e">
        <f t="shared" si="2541"/>
        <v>#DIV/0!</v>
      </c>
      <c r="HT849" s="57" t="e">
        <f t="shared" si="2542"/>
        <v>#DIV/0!</v>
      </c>
      <c r="HU849" s="57" t="e">
        <f t="shared" si="2543"/>
        <v>#DIV/0!</v>
      </c>
      <c r="HV849" s="57" t="e">
        <f t="shared" si="2544"/>
        <v>#DIV/0!</v>
      </c>
      <c r="HW849" s="57" t="e">
        <f t="shared" si="2545"/>
        <v>#DIV/0!</v>
      </c>
      <c r="HX849" s="57"/>
      <c r="HY849" s="57" t="e">
        <f t="shared" si="2546"/>
        <v>#DIV/0!</v>
      </c>
      <c r="HZ849" s="57" t="e">
        <f t="shared" si="2547"/>
        <v>#DIV/0!</v>
      </c>
      <c r="IA849" s="57"/>
      <c r="IB849" s="61">
        <f t="shared" si="2548"/>
        <v>0</v>
      </c>
      <c r="IC849" s="57" t="str">
        <f t="shared" si="2549"/>
        <v/>
      </c>
      <c r="ID849" s="42"/>
      <c r="IE849" s="2" t="str">
        <f t="shared" si="2550"/>
        <v/>
      </c>
      <c r="IF849" s="60" t="e">
        <f t="shared" si="2551"/>
        <v>#DIV/0!</v>
      </c>
      <c r="IG849" s="60" t="str">
        <f t="shared" si="2552"/>
        <v/>
      </c>
      <c r="IH849" s="60" t="str">
        <f t="shared" si="2553"/>
        <v>zinco-</v>
      </c>
      <c r="II849" s="60" t="str">
        <f t="shared" si="2554"/>
        <v>mangano-</v>
      </c>
      <c r="IJ849" s="60" t="e">
        <f t="shared" si="2555"/>
        <v>#DIV/0!</v>
      </c>
      <c r="IK849" s="60" t="e">
        <f t="shared" si="2556"/>
        <v>#DIV/0!</v>
      </c>
      <c r="IL849" s="60" t="e">
        <f t="shared" si="2557"/>
        <v>#DIV/0!</v>
      </c>
      <c r="IM849" s="60" t="e">
        <f t="shared" si="2558"/>
        <v>#DIV/0!</v>
      </c>
      <c r="IN849" s="60" t="str">
        <f t="shared" si="2559"/>
        <v/>
      </c>
      <c r="IO849" s="60" t="str">
        <f t="shared" si="2560"/>
        <v/>
      </c>
      <c r="IP849" s="57"/>
      <c r="IQ849" s="57" t="str">
        <f t="shared" si="2561"/>
        <v>ERROR!!</v>
      </c>
    </row>
    <row r="850" spans="24:251">
      <c r="X850" s="29">
        <f t="shared" si="2562"/>
        <v>0</v>
      </c>
      <c r="Y850" s="29">
        <f t="shared" si="2563"/>
        <v>0</v>
      </c>
      <c r="Z850" s="29" t="e">
        <f t="shared" si="2564"/>
        <v>#DIV/0!</v>
      </c>
      <c r="AA850" s="29" t="e">
        <f t="shared" si="2565"/>
        <v>#DIV/0!</v>
      </c>
      <c r="AB850" s="29" t="e">
        <f t="shared" si="2566"/>
        <v>#DIV/0!</v>
      </c>
      <c r="AC850" s="29" t="e">
        <f t="shared" si="2567"/>
        <v>#DIV/0!</v>
      </c>
      <c r="AF850" s="23">
        <v>60.084299999999999</v>
      </c>
      <c r="AG850" s="23">
        <v>79.878799999999998</v>
      </c>
      <c r="AH850" s="23">
        <v>101.96120000000001</v>
      </c>
      <c r="AI850" s="23">
        <v>151.99039999999999</v>
      </c>
      <c r="AJ850" s="23">
        <v>159.69</v>
      </c>
      <c r="AK850" s="23">
        <v>71.846400000000003</v>
      </c>
      <c r="AL850" s="23">
        <v>70.9375</v>
      </c>
      <c r="AM850" s="23">
        <v>40.304400000000001</v>
      </c>
      <c r="AN850" s="23">
        <v>56.077399999999997</v>
      </c>
      <c r="AO850" s="23">
        <v>61.978999999999999</v>
      </c>
      <c r="AP850" s="23">
        <v>94.195999999999998</v>
      </c>
      <c r="AQ850" s="23">
        <v>18.998000000000001</v>
      </c>
      <c r="AR850" s="23">
        <v>35.450000000000003</v>
      </c>
      <c r="AS850" s="23">
        <v>29.88</v>
      </c>
      <c r="AT850" s="23">
        <v>74.691999999999993</v>
      </c>
      <c r="AU850" s="23">
        <v>81.39</v>
      </c>
      <c r="AX850" s="54">
        <f t="shared" si="2422"/>
        <v>0</v>
      </c>
      <c r="AY850" s="54">
        <f t="shared" si="2423"/>
        <v>0</v>
      </c>
      <c r="AZ850" s="54">
        <f t="shared" si="2424"/>
        <v>0</v>
      </c>
      <c r="BA850" s="54">
        <f t="shared" si="2425"/>
        <v>0</v>
      </c>
      <c r="BB850" s="54">
        <f t="shared" si="2426"/>
        <v>0</v>
      </c>
      <c r="BC850" s="54">
        <f t="shared" si="2427"/>
        <v>0</v>
      </c>
      <c r="BD850" s="54">
        <f t="shared" si="2428"/>
        <v>0</v>
      </c>
      <c r="BE850" s="54">
        <f t="shared" si="2429"/>
        <v>0</v>
      </c>
      <c r="BF850" s="54">
        <f t="shared" si="2430"/>
        <v>0</v>
      </c>
      <c r="BG850" s="54">
        <f t="shared" si="2431"/>
        <v>0</v>
      </c>
      <c r="BH850" s="54">
        <f t="shared" si="2432"/>
        <v>0</v>
      </c>
      <c r="BI850" s="54">
        <f t="shared" si="2433"/>
        <v>0</v>
      </c>
      <c r="BJ850" s="54">
        <f t="shared" si="2434"/>
        <v>0</v>
      </c>
      <c r="BK850" s="54">
        <f t="shared" si="2435"/>
        <v>0</v>
      </c>
      <c r="BL850" s="54">
        <f t="shared" si="2436"/>
        <v>0</v>
      </c>
      <c r="BM850" s="42"/>
      <c r="BO850" s="54">
        <f>'Norm-coeff'!$C$2+$AX850*'Norm-coeff'!$D$2+$AY850*'Norm-coeff'!$E$2+$AZ850*'Norm-coeff'!$F$2+$BA850*'Norm-coeff'!$G$2+$BB850*'Norm-coeff'!$H$2+$BC850*'Norm-coeff'!$I$2+$BD850*'Norm-coeff'!$J$2+$BE850*'Norm-coeff'!$K$2+$BF850*'Norm-coeff'!$L$2+$BG850*'Norm-coeff'!$M$2+$BH850*'Norm-coeff'!$N$2+$BI850*'Norm-coeff'!$O$2</f>
        <v>5.4045421474420303</v>
      </c>
      <c r="BP850" s="54">
        <f>'Norm-coeff'!$C$3+$AX850*'Norm-coeff'!$D$3+$AY850*'Norm-coeff'!$E$3+$AZ850*'Norm-coeff'!$F$3+$BA850*'Norm-coeff'!$G$3+$BB850*'Norm-coeff'!$H$3+$BC850*'Norm-coeff'!$I$3+$BD850*'Norm-coeff'!$J$3+$BE850*'Norm-coeff'!$K$3+$BF850*'Norm-coeff'!$L$3+$BG850*'Norm-coeff'!$M$3+$BH850*'Norm-coeff'!$N$3+$BI850*'Norm-coeff'!$O$3</f>
        <v>3.15319116612705</v>
      </c>
      <c r="BQ850" s="54">
        <f>'Norm-coeff'!$C$4+$AX850*'Norm-coeff'!$D$4+$AY850*'Norm-coeff'!$E$4+$AZ850*'Norm-coeff'!$F$4+$BA850*'Norm-coeff'!$G$4+$BB850*'Norm-coeff'!$H$4+$BC850*'Norm-coeff'!$I$4+$BD850*'Norm-coeff'!$J$4+$BE850*'Norm-coeff'!$K$4+$BF850*'Norm-coeff'!$L$4+$BG850*'Norm-coeff'!$M$4+$BH850*'Norm-coeff'!$N$4+$BI850*'Norm-coeff'!$O$4</f>
        <v>1.42115649462768</v>
      </c>
      <c r="BR850" s="54">
        <f>'Norm-coeff'!$C$5+$AX850*'Norm-coeff'!$D$5+$AY850*'Norm-coeff'!$E$5+$AZ850*'Norm-coeff'!$F$5+$BA850*'Norm-coeff'!$G$5+$BB850*'Norm-coeff'!$H$5+$BC850*'Norm-coeff'!$I$5+$BD850*'Norm-coeff'!$J$5+$BE850*'Norm-coeff'!$K$5+$BF850*'Norm-coeff'!$L$5+$BG850*'Norm-coeff'!$M$5+$BH850*'Norm-coeff'!$N$5+$BI850*'Norm-coeff'!$O$5</f>
        <v>1.0553329241296201</v>
      </c>
      <c r="BS850" s="54">
        <f>'Norm-coeff'!$C$6+$AX850*'Norm-coeff'!$D$6+$AY850*'Norm-coeff'!$E$6+$AZ850*'Norm-coeff'!$F$6+$BA850*'Norm-coeff'!$G$6+$BB850*'Norm-coeff'!$H$6+$BC850*'Norm-coeff'!$I$6+$BD850*'Norm-coeff'!$J$6+$BE850*'Norm-coeff'!$K$6+$BF850*'Norm-coeff'!$L$6+$BG850*'Norm-coeff'!$M$6+$BH850*'Norm-coeff'!$N$6+$BI850*'Norm-coeff'!$O$6</f>
        <v>-1.48700885495103E-2</v>
      </c>
      <c r="BT850" s="54">
        <f>'Norm-coeff'!$C$7+$AX850*'Norm-coeff'!$D$7+$AY850*'Norm-coeff'!$E$7+$AZ850*'Norm-coeff'!$F$7+$BA850*'Norm-coeff'!$G$7+$BB850*'Norm-coeff'!$H$7+$BC850*'Norm-coeff'!$I$7+$BD850*'Norm-coeff'!$J$7+$BE850*'Norm-coeff'!$K$7+$BF850*'Norm-coeff'!$L$7+$BG850*'Norm-coeff'!$M$7+$BH850*'Norm-coeff'!$N$7+$BI850*'Norm-coeff'!$O$7</f>
        <v>2.0907583608832998</v>
      </c>
      <c r="BU850" s="54">
        <f>'Norm-coeff'!$C$8+$AX850*'Norm-coeff'!$D$8+$AY850*'Norm-coeff'!$E$8+$AZ850*'Norm-coeff'!$F$8+$BA850*'Norm-coeff'!$G$8+$BB850*'Norm-coeff'!$H$8+$BC850*'Norm-coeff'!$I$8+$BD850*'Norm-coeff'!$J$8+$BE850*'Norm-coeff'!$K$8+$BF850*'Norm-coeff'!$L$8+$BG850*'Norm-coeff'!$M$8+$BH850*'Norm-coeff'!$N$8+$BI850*'Norm-coeff'!$O$8</f>
        <v>0.65894159836244504</v>
      </c>
      <c r="BV850" s="54">
        <f>'Norm-coeff'!$C$9+$AX850*'Norm-coeff'!$D$9+$AY850*'Norm-coeff'!$E$9+$AZ850*'Norm-coeff'!$F$9+$BA850*'Norm-coeff'!$G$9+$BB850*'Norm-coeff'!$H$9+$BC850*'Norm-coeff'!$I$9+$BD850*'Norm-coeff'!$J$9+$BE850*'Norm-coeff'!$K$9+$BF850*'Norm-coeff'!$L$9+$BG850*'Norm-coeff'!$M$9+$BH850*'Norm-coeff'!$N$9+$BI850*'Norm-coeff'!$O$9</f>
        <v>1.48961085014701</v>
      </c>
      <c r="BW850" s="54">
        <f>'Norm-coeff'!$C$10+$AX850*'Norm-coeff'!$D$10+$AY850*'Norm-coeff'!$E$10+$AZ850*'Norm-coeff'!$F$10+$BA850*'Norm-coeff'!$G$10+$BB850*'Norm-coeff'!$H$10+$BC850*'Norm-coeff'!$I$10+$BD850*'Norm-coeff'!$J$10+$BE850*'Norm-coeff'!$K$10+$BF850*'Norm-coeff'!$L$10+$BG850*'Norm-coeff'!$M$10+$BH850*'Norm-coeff'!$N$10+$BI850*'Norm-coeff'!$O$10</f>
        <v>1.42058735749591</v>
      </c>
      <c r="BX850" s="54">
        <f>'Norm-coeff'!$C$11+$AX850*'Norm-coeff'!$D$11+$AY850*'Norm-coeff'!$E$11+$AZ850*'Norm-coeff'!$F$11+$BA850*'Norm-coeff'!$G$11+$BB850*'Norm-coeff'!$H$11+$BC850*'Norm-coeff'!$I$11+$BD850*'Norm-coeff'!$J$11+$BE850*'Norm-coeff'!$K$11+$BF850*'Norm-coeff'!$L$11+$BG850*'Norm-coeff'!$M$11+$BH850*'Norm-coeff'!$N$11+$BI850*'Norm-coeff'!$O$11</f>
        <v>0.221233014421479</v>
      </c>
      <c r="BY850" s="54">
        <f>'Norm-coeff'!$C$12+$AX850*'Norm-coeff'!$D$12+$AY850*'Norm-coeff'!$E$12+$AZ850*'Norm-coeff'!$F$12+$BA850*'Norm-coeff'!$G$12+$BB850*'Norm-coeff'!$H$12+$BC850*'Norm-coeff'!$I$12+$BD850*'Norm-coeff'!$J$12+$BE850*'Norm-coeff'!$K$12+$BF850*'Norm-coeff'!$L$12+$BG850*'Norm-coeff'!$M$12+$BH850*'Norm-coeff'!$N$12+$BI850*'Norm-coeff'!$O$12</f>
        <v>0.283527502056037</v>
      </c>
      <c r="BZ850" s="54">
        <f>'Norm-coeff'!$C$13+$AX850*'Norm-coeff'!$D$13+$AY850*'Norm-coeff'!$E$13+$AZ850*'Norm-coeff'!$F$13+$BA850*'Norm-coeff'!$G$13+$BB850*'Norm-coeff'!$H$13+$BC850*'Norm-coeff'!$I$13+$BD850*'Norm-coeff'!$J$13+$BE850*'Norm-coeff'!$K$13+$BF850*'Norm-coeff'!$L$13+$BG850*'Norm-coeff'!$M$13+$BH850*'Norm-coeff'!$N$13+$BI850*'Norm-coeff'!$O$13</f>
        <v>-4.1864930554451202E-2</v>
      </c>
      <c r="CA850" s="54">
        <f>'Norm-coeff'!$C$14+$AX850*'Norm-coeff'!$D$14+$AY850*'Norm-coeff'!$E$14+$AZ850*'Norm-coeff'!$F$14+$BA850*'Norm-coeff'!$G$14+$BB850*'Norm-coeff'!$H$14+$BC850*'Norm-coeff'!$I$14+$BD850*'Norm-coeff'!$J$14+$BE850*'Norm-coeff'!$K$14+$BF850*'Norm-coeff'!$L$14+$BG850*'Norm-coeff'!$M$14+$BH850*'Norm-coeff'!$N$14+$BI850*'Norm-coeff'!$O$14</f>
        <v>4.2526983164477103</v>
      </c>
      <c r="CC850" s="54">
        <f t="shared" si="2437"/>
        <v>0</v>
      </c>
      <c r="CG850" s="54">
        <f t="shared" si="2438"/>
        <v>0</v>
      </c>
      <c r="CH850" s="54">
        <f t="shared" si="2421"/>
        <v>0</v>
      </c>
      <c r="CI850" s="54">
        <f t="shared" si="2439"/>
        <v>0</v>
      </c>
      <c r="CJ850" s="56">
        <f t="shared" si="2440"/>
        <v>0</v>
      </c>
      <c r="CK850" s="54">
        <f t="shared" si="2441"/>
        <v>0</v>
      </c>
      <c r="CL850" s="54">
        <f t="shared" si="2442"/>
        <v>0</v>
      </c>
      <c r="CM850" s="54">
        <f t="shared" si="2443"/>
        <v>0</v>
      </c>
      <c r="CN850" s="54">
        <f t="shared" si="2444"/>
        <v>0</v>
      </c>
      <c r="CO850" s="54">
        <f t="shared" si="2445"/>
        <v>0</v>
      </c>
      <c r="CP850" s="54">
        <f t="shared" si="2446"/>
        <v>0</v>
      </c>
      <c r="CQ850" s="54">
        <f t="shared" si="2447"/>
        <v>0</v>
      </c>
      <c r="CR850" s="54">
        <f t="shared" si="2448"/>
        <v>0</v>
      </c>
      <c r="CS850" s="54">
        <f t="shared" si="2449"/>
        <v>0</v>
      </c>
      <c r="CU850" s="54">
        <f t="shared" si="2450"/>
        <v>0</v>
      </c>
      <c r="CV850" s="54">
        <f t="shared" si="2451"/>
        <v>0</v>
      </c>
      <c r="CW850" s="54">
        <f t="shared" si="2452"/>
        <v>0</v>
      </c>
      <c r="CX850" s="54">
        <f t="shared" si="2453"/>
        <v>0</v>
      </c>
      <c r="CZ850" s="54">
        <f t="shared" si="2454"/>
        <v>0</v>
      </c>
      <c r="DA850" s="54">
        <f t="shared" si="2455"/>
        <v>0</v>
      </c>
      <c r="DB850" s="54">
        <f t="shared" si="2456"/>
        <v>0</v>
      </c>
      <c r="DC850" s="54">
        <f t="shared" si="2457"/>
        <v>0</v>
      </c>
      <c r="DD850" s="54">
        <f t="shared" si="2458"/>
        <v>0</v>
      </c>
      <c r="DE850" s="54">
        <f t="shared" si="2459"/>
        <v>0</v>
      </c>
      <c r="DF850" s="54">
        <f t="shared" si="2460"/>
        <v>0</v>
      </c>
      <c r="DG850" s="54">
        <f t="shared" si="2461"/>
        <v>2</v>
      </c>
      <c r="DH850" s="71">
        <f t="shared" si="2462"/>
        <v>0</v>
      </c>
      <c r="DI850" s="71">
        <f t="shared" si="2463"/>
        <v>0</v>
      </c>
      <c r="DJ850" s="54">
        <f t="shared" si="2464"/>
        <v>0</v>
      </c>
      <c r="DK850" s="54">
        <f t="shared" si="2465"/>
        <v>2</v>
      </c>
      <c r="DL850" s="4">
        <f t="shared" si="2395"/>
        <v>0</v>
      </c>
      <c r="DM850" s="3">
        <f t="shared" si="2466"/>
        <v>0</v>
      </c>
      <c r="DN850" s="3">
        <f t="shared" si="2467"/>
        <v>0</v>
      </c>
      <c r="DO850" s="4" t="e">
        <f t="shared" si="2468"/>
        <v>#DIV/0!</v>
      </c>
      <c r="DP850" s="57"/>
      <c r="DQ850" s="57"/>
      <c r="DR850" s="56">
        <f t="shared" si="2396"/>
        <v>2</v>
      </c>
      <c r="DS850" s="56">
        <f t="shared" si="2397"/>
        <v>0</v>
      </c>
      <c r="DT850" s="38">
        <f t="shared" si="2398"/>
        <v>0</v>
      </c>
      <c r="DU850" s="38">
        <f t="shared" si="2469"/>
        <v>2</v>
      </c>
      <c r="DV850" s="38">
        <f t="shared" si="2399"/>
        <v>0</v>
      </c>
      <c r="DW850" s="39">
        <f t="shared" si="2400"/>
        <v>0</v>
      </c>
      <c r="DX850" s="39">
        <f t="shared" si="2401"/>
        <v>0</v>
      </c>
      <c r="DY850" s="39">
        <f t="shared" si="2402"/>
        <v>0</v>
      </c>
      <c r="DZ850" s="39">
        <f t="shared" si="2403"/>
        <v>0</v>
      </c>
      <c r="EA850" s="39">
        <f t="shared" si="2404"/>
        <v>0</v>
      </c>
      <c r="EB850" s="37" t="e">
        <f t="shared" si="2470"/>
        <v>#DIV/0!</v>
      </c>
      <c r="EC850" s="37" t="e">
        <f t="shared" si="2471"/>
        <v>#DIV/0!</v>
      </c>
      <c r="ED850" s="37" t="e">
        <f t="shared" si="2472"/>
        <v>#DIV/0!</v>
      </c>
      <c r="EE850" s="37" t="e">
        <f t="shared" si="2473"/>
        <v>#DIV/0!</v>
      </c>
      <c r="EF850" s="39" t="e">
        <f t="shared" si="2474"/>
        <v>#DIV/0!</v>
      </c>
      <c r="EG850" s="37" t="e">
        <f t="shared" si="2475"/>
        <v>#DIV/0!</v>
      </c>
      <c r="EH850" s="37" t="e">
        <f t="shared" si="2476"/>
        <v>#DIV/0!</v>
      </c>
      <c r="EI850" s="11" t="b">
        <f t="shared" si="2477"/>
        <v>1</v>
      </c>
      <c r="EJ850" s="11" t="b">
        <f t="shared" si="2478"/>
        <v>0</v>
      </c>
      <c r="EK850" s="39" t="e">
        <f t="shared" si="2479"/>
        <v>#DIV/0!</v>
      </c>
      <c r="EL850" s="39" t="e">
        <f t="shared" si="2480"/>
        <v>#DIV/0!</v>
      </c>
      <c r="EM850" s="39" t="e">
        <f t="shared" si="2481"/>
        <v>#DIV/0!</v>
      </c>
      <c r="EN850" s="39" t="e">
        <f t="shared" si="2482"/>
        <v>#DIV/0!</v>
      </c>
      <c r="EO850" s="39" t="e">
        <f t="shared" si="2483"/>
        <v>#DIV/0!</v>
      </c>
      <c r="EP850" s="39" t="e">
        <f t="shared" si="2484"/>
        <v>#DIV/0!</v>
      </c>
      <c r="EQ850" s="39" t="e">
        <f t="shared" si="2485"/>
        <v>#DIV/0!</v>
      </c>
      <c r="ER850" s="39" t="e">
        <f t="shared" si="2486"/>
        <v>#DIV/0!</v>
      </c>
      <c r="ES850" s="58" t="str">
        <f t="shared" si="2487"/>
        <v>(OH,F,Cl)-dominate amphibole</v>
      </c>
      <c r="ET850" s="58" t="e">
        <f t="shared" si="2488"/>
        <v>#N/A</v>
      </c>
      <c r="EU850" s="56">
        <f t="shared" si="2405"/>
        <v>0</v>
      </c>
      <c r="EV850" s="56">
        <f t="shared" si="2406"/>
        <v>0</v>
      </c>
      <c r="EW850" s="56">
        <f t="shared" si="2407"/>
        <v>0</v>
      </c>
      <c r="EX850" s="56">
        <f t="shared" si="2408"/>
        <v>0</v>
      </c>
      <c r="EY850" s="56">
        <f t="shared" si="2409"/>
        <v>0</v>
      </c>
      <c r="EZ850" s="56">
        <f t="shared" si="2410"/>
        <v>0</v>
      </c>
      <c r="FA850" s="39">
        <f t="shared" si="2411"/>
        <v>0</v>
      </c>
      <c r="FB850" s="39">
        <f t="shared" si="2412"/>
        <v>0</v>
      </c>
      <c r="FC850" s="54">
        <f t="shared" si="2413"/>
        <v>0</v>
      </c>
      <c r="FD850" s="54">
        <f t="shared" si="2414"/>
        <v>0</v>
      </c>
      <c r="FE850" s="39">
        <f t="shared" si="2415"/>
        <v>0</v>
      </c>
      <c r="FF850" s="54">
        <f t="shared" si="2416"/>
        <v>0</v>
      </c>
      <c r="FG850" s="39">
        <f t="shared" si="2417"/>
        <v>0</v>
      </c>
      <c r="FH850" s="39">
        <f t="shared" si="2489"/>
        <v>0</v>
      </c>
      <c r="FI850" s="39">
        <f t="shared" si="2490"/>
        <v>0</v>
      </c>
      <c r="FJ850" s="39">
        <f t="shared" si="2491"/>
        <v>0</v>
      </c>
      <c r="FK850" s="39" t="e">
        <f t="shared" si="2492"/>
        <v>#DIV/0!</v>
      </c>
      <c r="FL850" s="39" t="e">
        <f t="shared" si="2493"/>
        <v>#DIV/0!</v>
      </c>
      <c r="FM850" s="39" t="e">
        <f t="shared" si="2494"/>
        <v>#DIV/0!</v>
      </c>
      <c r="FN850" s="39">
        <f t="shared" si="2495"/>
        <v>1</v>
      </c>
      <c r="FO850" s="39">
        <f t="shared" si="2418"/>
        <v>0</v>
      </c>
      <c r="FP850" s="39">
        <f t="shared" si="2419"/>
        <v>0</v>
      </c>
      <c r="FQ850" s="39">
        <f t="shared" si="2420"/>
        <v>0</v>
      </c>
      <c r="FR850" s="39">
        <f t="shared" si="2496"/>
        <v>0</v>
      </c>
      <c r="FS850" s="39">
        <f t="shared" si="2497"/>
        <v>0</v>
      </c>
      <c r="FU850" s="39" t="e">
        <f t="shared" si="2498"/>
        <v>#DIV/0!</v>
      </c>
      <c r="FV850" s="39" t="e">
        <f t="shared" si="2499"/>
        <v>#DIV/0!</v>
      </c>
      <c r="FW850" s="39" t="e">
        <f t="shared" si="2500"/>
        <v>#DIV/0!</v>
      </c>
      <c r="FY850" s="39" t="e">
        <f t="shared" si="2501"/>
        <v>#DIV/0!</v>
      </c>
      <c r="FZ850" s="39" t="e">
        <f t="shared" si="2502"/>
        <v>#DIV/0!</v>
      </c>
      <c r="GA850" s="39" t="e">
        <f t="shared" si="2503"/>
        <v>#DIV/0!</v>
      </c>
      <c r="GB850" s="39" t="e">
        <f t="shared" si="2504"/>
        <v>#DIV/0!</v>
      </c>
      <c r="GC850" s="39" t="e">
        <f t="shared" si="2505"/>
        <v>#DIV/0!</v>
      </c>
      <c r="GD850" s="39" t="e">
        <f t="shared" si="2506"/>
        <v>#DIV/0!</v>
      </c>
      <c r="GE850" s="39" t="e">
        <f t="shared" si="2507"/>
        <v>#DIV/0!</v>
      </c>
      <c r="GF850" s="39" t="e">
        <f t="shared" si="2508"/>
        <v>#DIV/0!</v>
      </c>
      <c r="GG850" s="39" t="e">
        <f t="shared" si="2509"/>
        <v>#DIV/0!</v>
      </c>
      <c r="GH850" s="39" t="e">
        <f t="shared" si="2510"/>
        <v>#DIV/0!</v>
      </c>
      <c r="GI850" s="39"/>
      <c r="GJ850" s="39" t="e">
        <f t="shared" si="2511"/>
        <v>#DIV/0!</v>
      </c>
      <c r="GK850" s="39" t="e">
        <f t="shared" si="2512"/>
        <v>#DIV/0!</v>
      </c>
      <c r="GL850" s="39" t="e">
        <f t="shared" si="2513"/>
        <v>#DIV/0!</v>
      </c>
      <c r="GM850" s="39" t="e">
        <f t="shared" si="2514"/>
        <v>#DIV/0!</v>
      </c>
      <c r="GN850" s="39" t="e">
        <f t="shared" si="2515"/>
        <v>#DIV/0!</v>
      </c>
      <c r="GO850" s="57"/>
      <c r="GP850" s="57" t="e">
        <f t="shared" si="2516"/>
        <v>#DIV/0!</v>
      </c>
      <c r="GQ850" s="59" t="e">
        <f t="shared" si="2517"/>
        <v>#DIV/0!</v>
      </c>
      <c r="GR850" s="41" t="e">
        <f t="shared" si="2518"/>
        <v>#DIV/0!</v>
      </c>
      <c r="GS850" s="57" t="e">
        <f t="shared" si="2519"/>
        <v>#DIV/0!</v>
      </c>
      <c r="GT850" s="57" t="e">
        <f t="shared" si="2520"/>
        <v>#DIV/0!</v>
      </c>
      <c r="GU850" s="57" t="e">
        <f t="shared" si="2521"/>
        <v>#DIV/0!</v>
      </c>
      <c r="GV850" s="57"/>
      <c r="GW850" s="42" t="e">
        <f t="shared" si="2522"/>
        <v>#DIV/0!</v>
      </c>
      <c r="GX850" s="42" t="e">
        <f t="shared" si="2523"/>
        <v>#DIV/0!</v>
      </c>
      <c r="GY850" s="42" t="e">
        <f t="shared" si="2524"/>
        <v>#DIV/0!</v>
      </c>
      <c r="GZ850" s="57"/>
      <c r="HA850" s="2" t="e">
        <f t="shared" si="2525"/>
        <v>#DIV/0!</v>
      </c>
      <c r="HB850" s="2" t="e">
        <f t="shared" si="2526"/>
        <v>#DIV/0!</v>
      </c>
      <c r="HC850" s="2" t="e">
        <f t="shared" si="2527"/>
        <v>#DIV/0!</v>
      </c>
      <c r="HD850" s="2" t="e">
        <f t="shared" si="2528"/>
        <v>#DIV/0!</v>
      </c>
      <c r="HE850" s="2" t="e">
        <f t="shared" si="2529"/>
        <v>#DIV/0!</v>
      </c>
      <c r="HF850" s="2" t="e">
        <f t="shared" si="2530"/>
        <v>#DIV/0!</v>
      </c>
      <c r="HG850" s="2" t="e">
        <f t="shared" si="2531"/>
        <v>#DIV/0!</v>
      </c>
      <c r="HH850" s="2" t="e">
        <f t="shared" si="2532"/>
        <v>#DIV/0!</v>
      </c>
      <c r="HI850" s="2" t="e">
        <f t="shared" si="2533"/>
        <v>#DIV/0!</v>
      </c>
      <c r="HJ850" s="11" t="e">
        <f t="shared" si="2534"/>
        <v>#DIV/0!</v>
      </c>
      <c r="HK850" s="60" t="e">
        <f t="shared" si="2535"/>
        <v>#DIV/0!</v>
      </c>
      <c r="HL850" s="57"/>
      <c r="HM850" s="57" t="e">
        <f t="shared" si="2536"/>
        <v>#DIV/0!</v>
      </c>
      <c r="HN850" s="57" t="e">
        <f t="shared" si="2537"/>
        <v>#DIV/0!</v>
      </c>
      <c r="HO850" s="57" t="e">
        <f t="shared" si="2538"/>
        <v>#DIV/0!</v>
      </c>
      <c r="HP850" s="57" t="e">
        <f t="shared" si="2539"/>
        <v>#DIV/0!</v>
      </c>
      <c r="HQ850" s="57" t="e">
        <f t="shared" si="2540"/>
        <v>#DIV/0!</v>
      </c>
      <c r="HR850" s="57"/>
      <c r="HS850" s="57" t="e">
        <f t="shared" si="2541"/>
        <v>#DIV/0!</v>
      </c>
      <c r="HT850" s="57" t="e">
        <f t="shared" si="2542"/>
        <v>#DIV/0!</v>
      </c>
      <c r="HU850" s="57" t="e">
        <f t="shared" si="2543"/>
        <v>#DIV/0!</v>
      </c>
      <c r="HV850" s="57" t="e">
        <f t="shared" si="2544"/>
        <v>#DIV/0!</v>
      </c>
      <c r="HW850" s="57" t="e">
        <f t="shared" si="2545"/>
        <v>#DIV/0!</v>
      </c>
      <c r="HX850" s="57"/>
      <c r="HY850" s="57" t="e">
        <f t="shared" si="2546"/>
        <v>#DIV/0!</v>
      </c>
      <c r="HZ850" s="57" t="e">
        <f t="shared" si="2547"/>
        <v>#DIV/0!</v>
      </c>
      <c r="IA850" s="57"/>
      <c r="IB850" s="61">
        <f t="shared" si="2548"/>
        <v>0</v>
      </c>
      <c r="IC850" s="57" t="str">
        <f t="shared" si="2549"/>
        <v/>
      </c>
      <c r="ID850" s="42"/>
      <c r="IE850" s="2" t="str">
        <f t="shared" si="2550"/>
        <v/>
      </c>
      <c r="IF850" s="60" t="e">
        <f t="shared" si="2551"/>
        <v>#DIV/0!</v>
      </c>
      <c r="IG850" s="60" t="str">
        <f t="shared" si="2552"/>
        <v/>
      </c>
      <c r="IH850" s="60" t="str">
        <f t="shared" si="2553"/>
        <v>zinco-</v>
      </c>
      <c r="II850" s="60" t="str">
        <f t="shared" si="2554"/>
        <v>mangano-</v>
      </c>
      <c r="IJ850" s="60" t="e">
        <f t="shared" si="2555"/>
        <v>#DIV/0!</v>
      </c>
      <c r="IK850" s="60" t="e">
        <f t="shared" si="2556"/>
        <v>#DIV/0!</v>
      </c>
      <c r="IL850" s="60" t="e">
        <f t="shared" si="2557"/>
        <v>#DIV/0!</v>
      </c>
      <c r="IM850" s="60" t="e">
        <f t="shared" si="2558"/>
        <v>#DIV/0!</v>
      </c>
      <c r="IN850" s="60" t="str">
        <f t="shared" si="2559"/>
        <v/>
      </c>
      <c r="IO850" s="60" t="str">
        <f t="shared" si="2560"/>
        <v/>
      </c>
      <c r="IP850" s="57"/>
      <c r="IQ850" s="57" t="str">
        <f t="shared" si="2561"/>
        <v>ERROR!!</v>
      </c>
    </row>
    <row r="851" spans="24:251">
      <c r="X851" s="29">
        <f t="shared" si="2562"/>
        <v>0</v>
      </c>
      <c r="Y851" s="29">
        <f t="shared" si="2563"/>
        <v>0</v>
      </c>
      <c r="Z851" s="29" t="e">
        <f t="shared" si="2564"/>
        <v>#DIV/0!</v>
      </c>
      <c r="AA851" s="29" t="e">
        <f t="shared" si="2565"/>
        <v>#DIV/0!</v>
      </c>
      <c r="AB851" s="29" t="e">
        <f t="shared" si="2566"/>
        <v>#DIV/0!</v>
      </c>
      <c r="AC851" s="29" t="e">
        <f t="shared" si="2567"/>
        <v>#DIV/0!</v>
      </c>
      <c r="AF851" s="23">
        <v>60.084299999999999</v>
      </c>
      <c r="AG851" s="23">
        <v>79.878799999999998</v>
      </c>
      <c r="AH851" s="23">
        <v>101.96120000000001</v>
      </c>
      <c r="AI851" s="23">
        <v>151.99039999999999</v>
      </c>
      <c r="AJ851" s="23">
        <v>159.69</v>
      </c>
      <c r="AK851" s="23">
        <v>71.846400000000003</v>
      </c>
      <c r="AL851" s="23">
        <v>70.9375</v>
      </c>
      <c r="AM851" s="23">
        <v>40.304400000000001</v>
      </c>
      <c r="AN851" s="23">
        <v>56.077399999999997</v>
      </c>
      <c r="AO851" s="23">
        <v>61.978999999999999</v>
      </c>
      <c r="AP851" s="23">
        <v>94.195999999999998</v>
      </c>
      <c r="AQ851" s="23">
        <v>18.998000000000001</v>
      </c>
      <c r="AR851" s="23">
        <v>35.450000000000003</v>
      </c>
      <c r="AS851" s="23">
        <v>29.88</v>
      </c>
      <c r="AT851" s="23">
        <v>74.691999999999993</v>
      </c>
      <c r="AU851" s="23">
        <v>81.39</v>
      </c>
      <c r="AX851" s="54">
        <f t="shared" si="2422"/>
        <v>0</v>
      </c>
      <c r="AY851" s="54">
        <f t="shared" si="2423"/>
        <v>0</v>
      </c>
      <c r="AZ851" s="54">
        <f t="shared" si="2424"/>
        <v>0</v>
      </c>
      <c r="BA851" s="54">
        <f t="shared" si="2425"/>
        <v>0</v>
      </c>
      <c r="BB851" s="54">
        <f t="shared" si="2426"/>
        <v>0</v>
      </c>
      <c r="BC851" s="54">
        <f t="shared" si="2427"/>
        <v>0</v>
      </c>
      <c r="BD851" s="54">
        <f t="shared" si="2428"/>
        <v>0</v>
      </c>
      <c r="BE851" s="54">
        <f t="shared" si="2429"/>
        <v>0</v>
      </c>
      <c r="BF851" s="54">
        <f t="shared" si="2430"/>
        <v>0</v>
      </c>
      <c r="BG851" s="54">
        <f t="shared" si="2431"/>
        <v>0</v>
      </c>
      <c r="BH851" s="54">
        <f t="shared" si="2432"/>
        <v>0</v>
      </c>
      <c r="BI851" s="54">
        <f t="shared" si="2433"/>
        <v>0</v>
      </c>
      <c r="BJ851" s="54">
        <f t="shared" si="2434"/>
        <v>0</v>
      </c>
      <c r="BK851" s="54">
        <f t="shared" si="2435"/>
        <v>0</v>
      </c>
      <c r="BL851" s="54">
        <f t="shared" si="2436"/>
        <v>0</v>
      </c>
      <c r="BM851" s="42"/>
      <c r="BO851" s="54">
        <f>'Norm-coeff'!$C$2+$AX851*'Norm-coeff'!$D$2+$AY851*'Norm-coeff'!$E$2+$AZ851*'Norm-coeff'!$F$2+$BA851*'Norm-coeff'!$G$2+$BB851*'Norm-coeff'!$H$2+$BC851*'Norm-coeff'!$I$2+$BD851*'Norm-coeff'!$J$2+$BE851*'Norm-coeff'!$K$2+$BF851*'Norm-coeff'!$L$2+$BG851*'Norm-coeff'!$M$2+$BH851*'Norm-coeff'!$N$2+$BI851*'Norm-coeff'!$O$2</f>
        <v>5.4045421474420303</v>
      </c>
      <c r="BP851" s="54">
        <f>'Norm-coeff'!$C$3+$AX851*'Norm-coeff'!$D$3+$AY851*'Norm-coeff'!$E$3+$AZ851*'Norm-coeff'!$F$3+$BA851*'Norm-coeff'!$G$3+$BB851*'Norm-coeff'!$H$3+$BC851*'Norm-coeff'!$I$3+$BD851*'Norm-coeff'!$J$3+$BE851*'Norm-coeff'!$K$3+$BF851*'Norm-coeff'!$L$3+$BG851*'Norm-coeff'!$M$3+$BH851*'Norm-coeff'!$N$3+$BI851*'Norm-coeff'!$O$3</f>
        <v>3.15319116612705</v>
      </c>
      <c r="BQ851" s="54">
        <f>'Norm-coeff'!$C$4+$AX851*'Norm-coeff'!$D$4+$AY851*'Norm-coeff'!$E$4+$AZ851*'Norm-coeff'!$F$4+$BA851*'Norm-coeff'!$G$4+$BB851*'Norm-coeff'!$H$4+$BC851*'Norm-coeff'!$I$4+$BD851*'Norm-coeff'!$J$4+$BE851*'Norm-coeff'!$K$4+$BF851*'Norm-coeff'!$L$4+$BG851*'Norm-coeff'!$M$4+$BH851*'Norm-coeff'!$N$4+$BI851*'Norm-coeff'!$O$4</f>
        <v>1.42115649462768</v>
      </c>
      <c r="BR851" s="54">
        <f>'Norm-coeff'!$C$5+$AX851*'Norm-coeff'!$D$5+$AY851*'Norm-coeff'!$E$5+$AZ851*'Norm-coeff'!$F$5+$BA851*'Norm-coeff'!$G$5+$BB851*'Norm-coeff'!$H$5+$BC851*'Norm-coeff'!$I$5+$BD851*'Norm-coeff'!$J$5+$BE851*'Norm-coeff'!$K$5+$BF851*'Norm-coeff'!$L$5+$BG851*'Norm-coeff'!$M$5+$BH851*'Norm-coeff'!$N$5+$BI851*'Norm-coeff'!$O$5</f>
        <v>1.0553329241296201</v>
      </c>
      <c r="BS851" s="54">
        <f>'Norm-coeff'!$C$6+$AX851*'Norm-coeff'!$D$6+$AY851*'Norm-coeff'!$E$6+$AZ851*'Norm-coeff'!$F$6+$BA851*'Norm-coeff'!$G$6+$BB851*'Norm-coeff'!$H$6+$BC851*'Norm-coeff'!$I$6+$BD851*'Norm-coeff'!$J$6+$BE851*'Norm-coeff'!$K$6+$BF851*'Norm-coeff'!$L$6+$BG851*'Norm-coeff'!$M$6+$BH851*'Norm-coeff'!$N$6+$BI851*'Norm-coeff'!$O$6</f>
        <v>-1.48700885495103E-2</v>
      </c>
      <c r="BT851" s="54">
        <f>'Norm-coeff'!$C$7+$AX851*'Norm-coeff'!$D$7+$AY851*'Norm-coeff'!$E$7+$AZ851*'Norm-coeff'!$F$7+$BA851*'Norm-coeff'!$G$7+$BB851*'Norm-coeff'!$H$7+$BC851*'Norm-coeff'!$I$7+$BD851*'Norm-coeff'!$J$7+$BE851*'Norm-coeff'!$K$7+$BF851*'Norm-coeff'!$L$7+$BG851*'Norm-coeff'!$M$7+$BH851*'Norm-coeff'!$N$7+$BI851*'Norm-coeff'!$O$7</f>
        <v>2.0907583608832998</v>
      </c>
      <c r="BU851" s="54">
        <f>'Norm-coeff'!$C$8+$AX851*'Norm-coeff'!$D$8+$AY851*'Norm-coeff'!$E$8+$AZ851*'Norm-coeff'!$F$8+$BA851*'Norm-coeff'!$G$8+$BB851*'Norm-coeff'!$H$8+$BC851*'Norm-coeff'!$I$8+$BD851*'Norm-coeff'!$J$8+$BE851*'Norm-coeff'!$K$8+$BF851*'Norm-coeff'!$L$8+$BG851*'Norm-coeff'!$M$8+$BH851*'Norm-coeff'!$N$8+$BI851*'Norm-coeff'!$O$8</f>
        <v>0.65894159836244504</v>
      </c>
      <c r="BV851" s="54">
        <f>'Norm-coeff'!$C$9+$AX851*'Norm-coeff'!$D$9+$AY851*'Norm-coeff'!$E$9+$AZ851*'Norm-coeff'!$F$9+$BA851*'Norm-coeff'!$G$9+$BB851*'Norm-coeff'!$H$9+$BC851*'Norm-coeff'!$I$9+$BD851*'Norm-coeff'!$J$9+$BE851*'Norm-coeff'!$K$9+$BF851*'Norm-coeff'!$L$9+$BG851*'Norm-coeff'!$M$9+$BH851*'Norm-coeff'!$N$9+$BI851*'Norm-coeff'!$O$9</f>
        <v>1.48961085014701</v>
      </c>
      <c r="BW851" s="54">
        <f>'Norm-coeff'!$C$10+$AX851*'Norm-coeff'!$D$10+$AY851*'Norm-coeff'!$E$10+$AZ851*'Norm-coeff'!$F$10+$BA851*'Norm-coeff'!$G$10+$BB851*'Norm-coeff'!$H$10+$BC851*'Norm-coeff'!$I$10+$BD851*'Norm-coeff'!$J$10+$BE851*'Norm-coeff'!$K$10+$BF851*'Norm-coeff'!$L$10+$BG851*'Norm-coeff'!$M$10+$BH851*'Norm-coeff'!$N$10+$BI851*'Norm-coeff'!$O$10</f>
        <v>1.42058735749591</v>
      </c>
      <c r="BX851" s="54">
        <f>'Norm-coeff'!$C$11+$AX851*'Norm-coeff'!$D$11+$AY851*'Norm-coeff'!$E$11+$AZ851*'Norm-coeff'!$F$11+$BA851*'Norm-coeff'!$G$11+$BB851*'Norm-coeff'!$H$11+$BC851*'Norm-coeff'!$I$11+$BD851*'Norm-coeff'!$J$11+$BE851*'Norm-coeff'!$K$11+$BF851*'Norm-coeff'!$L$11+$BG851*'Norm-coeff'!$M$11+$BH851*'Norm-coeff'!$N$11+$BI851*'Norm-coeff'!$O$11</f>
        <v>0.221233014421479</v>
      </c>
      <c r="BY851" s="54">
        <f>'Norm-coeff'!$C$12+$AX851*'Norm-coeff'!$D$12+$AY851*'Norm-coeff'!$E$12+$AZ851*'Norm-coeff'!$F$12+$BA851*'Norm-coeff'!$G$12+$BB851*'Norm-coeff'!$H$12+$BC851*'Norm-coeff'!$I$12+$BD851*'Norm-coeff'!$J$12+$BE851*'Norm-coeff'!$K$12+$BF851*'Norm-coeff'!$L$12+$BG851*'Norm-coeff'!$M$12+$BH851*'Norm-coeff'!$N$12+$BI851*'Norm-coeff'!$O$12</f>
        <v>0.283527502056037</v>
      </c>
      <c r="BZ851" s="54">
        <f>'Norm-coeff'!$C$13+$AX851*'Norm-coeff'!$D$13+$AY851*'Norm-coeff'!$E$13+$AZ851*'Norm-coeff'!$F$13+$BA851*'Norm-coeff'!$G$13+$BB851*'Norm-coeff'!$H$13+$BC851*'Norm-coeff'!$I$13+$BD851*'Norm-coeff'!$J$13+$BE851*'Norm-coeff'!$K$13+$BF851*'Norm-coeff'!$L$13+$BG851*'Norm-coeff'!$M$13+$BH851*'Norm-coeff'!$N$13+$BI851*'Norm-coeff'!$O$13</f>
        <v>-4.1864930554451202E-2</v>
      </c>
      <c r="CA851" s="54">
        <f>'Norm-coeff'!$C$14+$AX851*'Norm-coeff'!$D$14+$AY851*'Norm-coeff'!$E$14+$AZ851*'Norm-coeff'!$F$14+$BA851*'Norm-coeff'!$G$14+$BB851*'Norm-coeff'!$H$14+$BC851*'Norm-coeff'!$I$14+$BD851*'Norm-coeff'!$J$14+$BE851*'Norm-coeff'!$K$14+$BF851*'Norm-coeff'!$L$14+$BG851*'Norm-coeff'!$M$14+$BH851*'Norm-coeff'!$N$14+$BI851*'Norm-coeff'!$O$14</f>
        <v>4.2526983164477103</v>
      </c>
      <c r="CC851" s="54">
        <f t="shared" si="2437"/>
        <v>0</v>
      </c>
      <c r="CG851" s="54">
        <f t="shared" si="2438"/>
        <v>0</v>
      </c>
      <c r="CH851" s="54">
        <f t="shared" si="2421"/>
        <v>0</v>
      </c>
      <c r="CI851" s="54">
        <f t="shared" si="2439"/>
        <v>0</v>
      </c>
      <c r="CJ851" s="56">
        <f t="shared" si="2440"/>
        <v>0</v>
      </c>
      <c r="CK851" s="54">
        <f t="shared" si="2441"/>
        <v>0</v>
      </c>
      <c r="CL851" s="54">
        <f t="shared" si="2442"/>
        <v>0</v>
      </c>
      <c r="CM851" s="54">
        <f t="shared" si="2443"/>
        <v>0</v>
      </c>
      <c r="CN851" s="54">
        <f t="shared" si="2444"/>
        <v>0</v>
      </c>
      <c r="CO851" s="54">
        <f t="shared" si="2445"/>
        <v>0</v>
      </c>
      <c r="CP851" s="54">
        <f t="shared" si="2446"/>
        <v>0</v>
      </c>
      <c r="CQ851" s="54">
        <f t="shared" si="2447"/>
        <v>0</v>
      </c>
      <c r="CR851" s="54">
        <f t="shared" si="2448"/>
        <v>0</v>
      </c>
      <c r="CS851" s="54">
        <f t="shared" si="2449"/>
        <v>0</v>
      </c>
      <c r="CU851" s="54">
        <f t="shared" si="2450"/>
        <v>0</v>
      </c>
      <c r="CV851" s="54">
        <f t="shared" si="2451"/>
        <v>0</v>
      </c>
      <c r="CW851" s="54">
        <f t="shared" si="2452"/>
        <v>0</v>
      </c>
      <c r="CX851" s="54">
        <f t="shared" si="2453"/>
        <v>0</v>
      </c>
      <c r="CZ851" s="54">
        <f t="shared" si="2454"/>
        <v>0</v>
      </c>
      <c r="DA851" s="54">
        <f t="shared" si="2455"/>
        <v>0</v>
      </c>
      <c r="DB851" s="54">
        <f t="shared" si="2456"/>
        <v>0</v>
      </c>
      <c r="DC851" s="54">
        <f t="shared" si="2457"/>
        <v>0</v>
      </c>
      <c r="DD851" s="54">
        <f t="shared" si="2458"/>
        <v>0</v>
      </c>
      <c r="DE851" s="54">
        <f t="shared" si="2459"/>
        <v>0</v>
      </c>
      <c r="DF851" s="54">
        <f t="shared" si="2460"/>
        <v>0</v>
      </c>
      <c r="DG851" s="54">
        <f t="shared" si="2461"/>
        <v>2</v>
      </c>
      <c r="DH851" s="71">
        <f t="shared" si="2462"/>
        <v>0</v>
      </c>
      <c r="DI851" s="71">
        <f t="shared" si="2463"/>
        <v>0</v>
      </c>
      <c r="DJ851" s="54">
        <f t="shared" si="2464"/>
        <v>0</v>
      </c>
      <c r="DK851" s="54">
        <f t="shared" si="2465"/>
        <v>2</v>
      </c>
      <c r="DL851" s="4">
        <f t="shared" si="2395"/>
        <v>0</v>
      </c>
      <c r="DM851" s="3">
        <f t="shared" si="2466"/>
        <v>0</v>
      </c>
      <c r="DN851" s="3">
        <f t="shared" si="2467"/>
        <v>0</v>
      </c>
      <c r="DO851" s="4" t="e">
        <f t="shared" si="2468"/>
        <v>#DIV/0!</v>
      </c>
      <c r="DP851" s="57"/>
      <c r="DQ851" s="57"/>
      <c r="DR851" s="56">
        <f t="shared" si="2396"/>
        <v>2</v>
      </c>
      <c r="DS851" s="56">
        <f t="shared" si="2397"/>
        <v>0</v>
      </c>
      <c r="DT851" s="38">
        <f t="shared" si="2398"/>
        <v>0</v>
      </c>
      <c r="DU851" s="38">
        <f t="shared" si="2469"/>
        <v>2</v>
      </c>
      <c r="DV851" s="38">
        <f t="shared" si="2399"/>
        <v>0</v>
      </c>
      <c r="DW851" s="39">
        <f t="shared" si="2400"/>
        <v>0</v>
      </c>
      <c r="DX851" s="39">
        <f t="shared" si="2401"/>
        <v>0</v>
      </c>
      <c r="DY851" s="39">
        <f t="shared" si="2402"/>
        <v>0</v>
      </c>
      <c r="DZ851" s="39">
        <f t="shared" si="2403"/>
        <v>0</v>
      </c>
      <c r="EA851" s="39">
        <f t="shared" si="2404"/>
        <v>0</v>
      </c>
      <c r="EB851" s="37" t="e">
        <f t="shared" si="2470"/>
        <v>#DIV/0!</v>
      </c>
      <c r="EC851" s="37" t="e">
        <f t="shared" si="2471"/>
        <v>#DIV/0!</v>
      </c>
      <c r="ED851" s="37" t="e">
        <f t="shared" si="2472"/>
        <v>#DIV/0!</v>
      </c>
      <c r="EE851" s="37" t="e">
        <f t="shared" si="2473"/>
        <v>#DIV/0!</v>
      </c>
      <c r="EF851" s="39" t="e">
        <f t="shared" si="2474"/>
        <v>#DIV/0!</v>
      </c>
      <c r="EG851" s="37" t="e">
        <f t="shared" si="2475"/>
        <v>#DIV/0!</v>
      </c>
      <c r="EH851" s="37" t="e">
        <f t="shared" si="2476"/>
        <v>#DIV/0!</v>
      </c>
      <c r="EI851" s="11" t="b">
        <f t="shared" si="2477"/>
        <v>1</v>
      </c>
      <c r="EJ851" s="11" t="b">
        <f t="shared" si="2478"/>
        <v>0</v>
      </c>
      <c r="EK851" s="39" t="e">
        <f t="shared" si="2479"/>
        <v>#DIV/0!</v>
      </c>
      <c r="EL851" s="39" t="e">
        <f t="shared" si="2480"/>
        <v>#DIV/0!</v>
      </c>
      <c r="EM851" s="39" t="e">
        <f t="shared" si="2481"/>
        <v>#DIV/0!</v>
      </c>
      <c r="EN851" s="39" t="e">
        <f t="shared" si="2482"/>
        <v>#DIV/0!</v>
      </c>
      <c r="EO851" s="39" t="e">
        <f t="shared" si="2483"/>
        <v>#DIV/0!</v>
      </c>
      <c r="EP851" s="39" t="e">
        <f t="shared" si="2484"/>
        <v>#DIV/0!</v>
      </c>
      <c r="EQ851" s="39" t="e">
        <f t="shared" si="2485"/>
        <v>#DIV/0!</v>
      </c>
      <c r="ER851" s="39" t="e">
        <f t="shared" si="2486"/>
        <v>#DIV/0!</v>
      </c>
      <c r="ES851" s="58" t="str">
        <f t="shared" si="2487"/>
        <v>(OH,F,Cl)-dominate amphibole</v>
      </c>
      <c r="ET851" s="58" t="e">
        <f t="shared" si="2488"/>
        <v>#N/A</v>
      </c>
      <c r="EU851" s="56">
        <f t="shared" si="2405"/>
        <v>0</v>
      </c>
      <c r="EV851" s="56">
        <f t="shared" si="2406"/>
        <v>0</v>
      </c>
      <c r="EW851" s="56">
        <f t="shared" si="2407"/>
        <v>0</v>
      </c>
      <c r="EX851" s="56">
        <f t="shared" si="2408"/>
        <v>0</v>
      </c>
      <c r="EY851" s="56">
        <f t="shared" si="2409"/>
        <v>0</v>
      </c>
      <c r="EZ851" s="56">
        <f t="shared" si="2410"/>
        <v>0</v>
      </c>
      <c r="FA851" s="39">
        <f t="shared" si="2411"/>
        <v>0</v>
      </c>
      <c r="FB851" s="39">
        <f t="shared" si="2412"/>
        <v>0</v>
      </c>
      <c r="FC851" s="54">
        <f t="shared" si="2413"/>
        <v>0</v>
      </c>
      <c r="FD851" s="54">
        <f t="shared" si="2414"/>
        <v>0</v>
      </c>
      <c r="FE851" s="39">
        <f t="shared" si="2415"/>
        <v>0</v>
      </c>
      <c r="FF851" s="54">
        <f t="shared" si="2416"/>
        <v>0</v>
      </c>
      <c r="FG851" s="39">
        <f t="shared" si="2417"/>
        <v>0</v>
      </c>
      <c r="FH851" s="39">
        <f t="shared" si="2489"/>
        <v>0</v>
      </c>
      <c r="FI851" s="39">
        <f t="shared" si="2490"/>
        <v>0</v>
      </c>
      <c r="FJ851" s="39">
        <f t="shared" si="2491"/>
        <v>0</v>
      </c>
      <c r="FK851" s="39" t="e">
        <f t="shared" si="2492"/>
        <v>#DIV/0!</v>
      </c>
      <c r="FL851" s="39" t="e">
        <f t="shared" si="2493"/>
        <v>#DIV/0!</v>
      </c>
      <c r="FM851" s="39" t="e">
        <f t="shared" si="2494"/>
        <v>#DIV/0!</v>
      </c>
      <c r="FN851" s="39">
        <f t="shared" si="2495"/>
        <v>1</v>
      </c>
      <c r="FO851" s="39">
        <f t="shared" si="2418"/>
        <v>0</v>
      </c>
      <c r="FP851" s="39">
        <f t="shared" si="2419"/>
        <v>0</v>
      </c>
      <c r="FQ851" s="39">
        <f t="shared" si="2420"/>
        <v>0</v>
      </c>
      <c r="FR851" s="39">
        <f t="shared" si="2496"/>
        <v>0</v>
      </c>
      <c r="FS851" s="39">
        <f t="shared" si="2497"/>
        <v>0</v>
      </c>
      <c r="FU851" s="39" t="e">
        <f t="shared" si="2498"/>
        <v>#DIV/0!</v>
      </c>
      <c r="FV851" s="39" t="e">
        <f t="shared" si="2499"/>
        <v>#DIV/0!</v>
      </c>
      <c r="FW851" s="39" t="e">
        <f t="shared" si="2500"/>
        <v>#DIV/0!</v>
      </c>
      <c r="FY851" s="39" t="e">
        <f t="shared" si="2501"/>
        <v>#DIV/0!</v>
      </c>
      <c r="FZ851" s="39" t="e">
        <f t="shared" si="2502"/>
        <v>#DIV/0!</v>
      </c>
      <c r="GA851" s="39" t="e">
        <f t="shared" si="2503"/>
        <v>#DIV/0!</v>
      </c>
      <c r="GB851" s="39" t="e">
        <f t="shared" si="2504"/>
        <v>#DIV/0!</v>
      </c>
      <c r="GC851" s="39" t="e">
        <f t="shared" si="2505"/>
        <v>#DIV/0!</v>
      </c>
      <c r="GD851" s="39" t="e">
        <f t="shared" si="2506"/>
        <v>#DIV/0!</v>
      </c>
      <c r="GE851" s="39" t="e">
        <f t="shared" si="2507"/>
        <v>#DIV/0!</v>
      </c>
      <c r="GF851" s="39" t="e">
        <f t="shared" si="2508"/>
        <v>#DIV/0!</v>
      </c>
      <c r="GG851" s="39" t="e">
        <f t="shared" si="2509"/>
        <v>#DIV/0!</v>
      </c>
      <c r="GH851" s="39" t="e">
        <f t="shared" si="2510"/>
        <v>#DIV/0!</v>
      </c>
      <c r="GI851" s="39"/>
      <c r="GJ851" s="39" t="e">
        <f t="shared" si="2511"/>
        <v>#DIV/0!</v>
      </c>
      <c r="GK851" s="39" t="e">
        <f t="shared" si="2512"/>
        <v>#DIV/0!</v>
      </c>
      <c r="GL851" s="39" t="e">
        <f t="shared" si="2513"/>
        <v>#DIV/0!</v>
      </c>
      <c r="GM851" s="39" t="e">
        <f t="shared" si="2514"/>
        <v>#DIV/0!</v>
      </c>
      <c r="GN851" s="39" t="e">
        <f t="shared" si="2515"/>
        <v>#DIV/0!</v>
      </c>
      <c r="GO851" s="57"/>
      <c r="GP851" s="57" t="e">
        <f t="shared" si="2516"/>
        <v>#DIV/0!</v>
      </c>
      <c r="GQ851" s="59" t="e">
        <f t="shared" si="2517"/>
        <v>#DIV/0!</v>
      </c>
      <c r="GR851" s="41" t="e">
        <f t="shared" si="2518"/>
        <v>#DIV/0!</v>
      </c>
      <c r="GS851" s="57" t="e">
        <f t="shared" si="2519"/>
        <v>#DIV/0!</v>
      </c>
      <c r="GT851" s="57" t="e">
        <f t="shared" si="2520"/>
        <v>#DIV/0!</v>
      </c>
      <c r="GU851" s="57" t="e">
        <f t="shared" si="2521"/>
        <v>#DIV/0!</v>
      </c>
      <c r="GV851" s="57"/>
      <c r="GW851" s="42" t="e">
        <f t="shared" si="2522"/>
        <v>#DIV/0!</v>
      </c>
      <c r="GX851" s="42" t="e">
        <f t="shared" si="2523"/>
        <v>#DIV/0!</v>
      </c>
      <c r="GY851" s="42" t="e">
        <f t="shared" si="2524"/>
        <v>#DIV/0!</v>
      </c>
      <c r="GZ851" s="57"/>
      <c r="HA851" s="2" t="e">
        <f t="shared" si="2525"/>
        <v>#DIV/0!</v>
      </c>
      <c r="HB851" s="2" t="e">
        <f t="shared" si="2526"/>
        <v>#DIV/0!</v>
      </c>
      <c r="HC851" s="2" t="e">
        <f t="shared" si="2527"/>
        <v>#DIV/0!</v>
      </c>
      <c r="HD851" s="2" t="e">
        <f t="shared" si="2528"/>
        <v>#DIV/0!</v>
      </c>
      <c r="HE851" s="2" t="e">
        <f t="shared" si="2529"/>
        <v>#DIV/0!</v>
      </c>
      <c r="HF851" s="2" t="e">
        <f t="shared" si="2530"/>
        <v>#DIV/0!</v>
      </c>
      <c r="HG851" s="2" t="e">
        <f t="shared" si="2531"/>
        <v>#DIV/0!</v>
      </c>
      <c r="HH851" s="2" t="e">
        <f t="shared" si="2532"/>
        <v>#DIV/0!</v>
      </c>
      <c r="HI851" s="2" t="e">
        <f t="shared" si="2533"/>
        <v>#DIV/0!</v>
      </c>
      <c r="HJ851" s="11" t="e">
        <f t="shared" si="2534"/>
        <v>#DIV/0!</v>
      </c>
      <c r="HK851" s="60" t="e">
        <f t="shared" si="2535"/>
        <v>#DIV/0!</v>
      </c>
      <c r="HL851" s="57"/>
      <c r="HM851" s="57" t="e">
        <f t="shared" si="2536"/>
        <v>#DIV/0!</v>
      </c>
      <c r="HN851" s="57" t="e">
        <f t="shared" si="2537"/>
        <v>#DIV/0!</v>
      </c>
      <c r="HO851" s="57" t="e">
        <f t="shared" si="2538"/>
        <v>#DIV/0!</v>
      </c>
      <c r="HP851" s="57" t="e">
        <f t="shared" si="2539"/>
        <v>#DIV/0!</v>
      </c>
      <c r="HQ851" s="57" t="e">
        <f t="shared" si="2540"/>
        <v>#DIV/0!</v>
      </c>
      <c r="HR851" s="57"/>
      <c r="HS851" s="57" t="e">
        <f t="shared" si="2541"/>
        <v>#DIV/0!</v>
      </c>
      <c r="HT851" s="57" t="e">
        <f t="shared" si="2542"/>
        <v>#DIV/0!</v>
      </c>
      <c r="HU851" s="57" t="e">
        <f t="shared" si="2543"/>
        <v>#DIV/0!</v>
      </c>
      <c r="HV851" s="57" t="e">
        <f t="shared" si="2544"/>
        <v>#DIV/0!</v>
      </c>
      <c r="HW851" s="57" t="e">
        <f t="shared" si="2545"/>
        <v>#DIV/0!</v>
      </c>
      <c r="HX851" s="57"/>
      <c r="HY851" s="57" t="e">
        <f t="shared" si="2546"/>
        <v>#DIV/0!</v>
      </c>
      <c r="HZ851" s="57" t="e">
        <f t="shared" si="2547"/>
        <v>#DIV/0!</v>
      </c>
      <c r="IA851" s="57"/>
      <c r="IB851" s="61">
        <f t="shared" si="2548"/>
        <v>0</v>
      </c>
      <c r="IC851" s="57" t="str">
        <f t="shared" si="2549"/>
        <v/>
      </c>
      <c r="ID851" s="42"/>
      <c r="IE851" s="2" t="str">
        <f t="shared" si="2550"/>
        <v/>
      </c>
      <c r="IF851" s="60" t="e">
        <f t="shared" si="2551"/>
        <v>#DIV/0!</v>
      </c>
      <c r="IG851" s="60" t="str">
        <f t="shared" si="2552"/>
        <v/>
      </c>
      <c r="IH851" s="60" t="str">
        <f t="shared" si="2553"/>
        <v>zinco-</v>
      </c>
      <c r="II851" s="60" t="str">
        <f t="shared" si="2554"/>
        <v>mangano-</v>
      </c>
      <c r="IJ851" s="60" t="e">
        <f t="shared" si="2555"/>
        <v>#DIV/0!</v>
      </c>
      <c r="IK851" s="60" t="e">
        <f t="shared" si="2556"/>
        <v>#DIV/0!</v>
      </c>
      <c r="IL851" s="60" t="e">
        <f t="shared" si="2557"/>
        <v>#DIV/0!</v>
      </c>
      <c r="IM851" s="60" t="e">
        <f t="shared" si="2558"/>
        <v>#DIV/0!</v>
      </c>
      <c r="IN851" s="60" t="str">
        <f t="shared" si="2559"/>
        <v/>
      </c>
      <c r="IO851" s="60" t="str">
        <f t="shared" si="2560"/>
        <v/>
      </c>
      <c r="IP851" s="57"/>
      <c r="IQ851" s="57" t="str">
        <f t="shared" si="2561"/>
        <v>ERROR!!</v>
      </c>
    </row>
    <row r="852" spans="24:251">
      <c r="X852" s="29">
        <f t="shared" si="2562"/>
        <v>0</v>
      </c>
      <c r="Y852" s="29">
        <f t="shared" si="2563"/>
        <v>0</v>
      </c>
      <c r="Z852" s="29" t="e">
        <f t="shared" si="2564"/>
        <v>#DIV/0!</v>
      </c>
      <c r="AA852" s="29" t="e">
        <f t="shared" si="2565"/>
        <v>#DIV/0!</v>
      </c>
      <c r="AB852" s="29" t="e">
        <f t="shared" si="2566"/>
        <v>#DIV/0!</v>
      </c>
      <c r="AC852" s="29" t="e">
        <f t="shared" si="2567"/>
        <v>#DIV/0!</v>
      </c>
      <c r="AF852" s="23">
        <v>60.084299999999999</v>
      </c>
      <c r="AG852" s="23">
        <v>79.878799999999998</v>
      </c>
      <c r="AH852" s="23">
        <v>101.96120000000001</v>
      </c>
      <c r="AI852" s="23">
        <v>151.99039999999999</v>
      </c>
      <c r="AJ852" s="23">
        <v>159.69</v>
      </c>
      <c r="AK852" s="23">
        <v>71.846400000000003</v>
      </c>
      <c r="AL852" s="23">
        <v>70.9375</v>
      </c>
      <c r="AM852" s="23">
        <v>40.304400000000001</v>
      </c>
      <c r="AN852" s="23">
        <v>56.077399999999997</v>
      </c>
      <c r="AO852" s="23">
        <v>61.978999999999999</v>
      </c>
      <c r="AP852" s="23">
        <v>94.195999999999998</v>
      </c>
      <c r="AQ852" s="23">
        <v>18.998000000000001</v>
      </c>
      <c r="AR852" s="23">
        <v>35.450000000000003</v>
      </c>
      <c r="AS852" s="23">
        <v>29.88</v>
      </c>
      <c r="AT852" s="23">
        <v>74.691999999999993</v>
      </c>
      <c r="AU852" s="23">
        <v>81.39</v>
      </c>
      <c r="AX852" s="54">
        <f t="shared" si="2422"/>
        <v>0</v>
      </c>
      <c r="AY852" s="54">
        <f t="shared" si="2423"/>
        <v>0</v>
      </c>
      <c r="AZ852" s="54">
        <f t="shared" si="2424"/>
        <v>0</v>
      </c>
      <c r="BA852" s="54">
        <f t="shared" si="2425"/>
        <v>0</v>
      </c>
      <c r="BB852" s="54">
        <f t="shared" si="2426"/>
        <v>0</v>
      </c>
      <c r="BC852" s="54">
        <f t="shared" si="2427"/>
        <v>0</v>
      </c>
      <c r="BD852" s="54">
        <f t="shared" si="2428"/>
        <v>0</v>
      </c>
      <c r="BE852" s="54">
        <f t="shared" si="2429"/>
        <v>0</v>
      </c>
      <c r="BF852" s="54">
        <f t="shared" si="2430"/>
        <v>0</v>
      </c>
      <c r="BG852" s="54">
        <f t="shared" si="2431"/>
        <v>0</v>
      </c>
      <c r="BH852" s="54">
        <f t="shared" si="2432"/>
        <v>0</v>
      </c>
      <c r="BI852" s="54">
        <f t="shared" si="2433"/>
        <v>0</v>
      </c>
      <c r="BJ852" s="54">
        <f t="shared" si="2434"/>
        <v>0</v>
      </c>
      <c r="BK852" s="54">
        <f t="shared" si="2435"/>
        <v>0</v>
      </c>
      <c r="BL852" s="54">
        <f t="shared" si="2436"/>
        <v>0</v>
      </c>
      <c r="BM852" s="42"/>
      <c r="BO852" s="54">
        <f>'Norm-coeff'!$C$2+$AX852*'Norm-coeff'!$D$2+$AY852*'Norm-coeff'!$E$2+$AZ852*'Norm-coeff'!$F$2+$BA852*'Norm-coeff'!$G$2+$BB852*'Norm-coeff'!$H$2+$BC852*'Norm-coeff'!$I$2+$BD852*'Norm-coeff'!$J$2+$BE852*'Norm-coeff'!$K$2+$BF852*'Norm-coeff'!$L$2+$BG852*'Norm-coeff'!$M$2+$BH852*'Norm-coeff'!$N$2+$BI852*'Norm-coeff'!$O$2</f>
        <v>5.4045421474420303</v>
      </c>
      <c r="BP852" s="54">
        <f>'Norm-coeff'!$C$3+$AX852*'Norm-coeff'!$D$3+$AY852*'Norm-coeff'!$E$3+$AZ852*'Norm-coeff'!$F$3+$BA852*'Norm-coeff'!$G$3+$BB852*'Norm-coeff'!$H$3+$BC852*'Norm-coeff'!$I$3+$BD852*'Norm-coeff'!$J$3+$BE852*'Norm-coeff'!$K$3+$BF852*'Norm-coeff'!$L$3+$BG852*'Norm-coeff'!$M$3+$BH852*'Norm-coeff'!$N$3+$BI852*'Norm-coeff'!$O$3</f>
        <v>3.15319116612705</v>
      </c>
      <c r="BQ852" s="54">
        <f>'Norm-coeff'!$C$4+$AX852*'Norm-coeff'!$D$4+$AY852*'Norm-coeff'!$E$4+$AZ852*'Norm-coeff'!$F$4+$BA852*'Norm-coeff'!$G$4+$BB852*'Norm-coeff'!$H$4+$BC852*'Norm-coeff'!$I$4+$BD852*'Norm-coeff'!$J$4+$BE852*'Norm-coeff'!$K$4+$BF852*'Norm-coeff'!$L$4+$BG852*'Norm-coeff'!$M$4+$BH852*'Norm-coeff'!$N$4+$BI852*'Norm-coeff'!$O$4</f>
        <v>1.42115649462768</v>
      </c>
      <c r="BR852" s="54">
        <f>'Norm-coeff'!$C$5+$AX852*'Norm-coeff'!$D$5+$AY852*'Norm-coeff'!$E$5+$AZ852*'Norm-coeff'!$F$5+$BA852*'Norm-coeff'!$G$5+$BB852*'Norm-coeff'!$H$5+$BC852*'Norm-coeff'!$I$5+$BD852*'Norm-coeff'!$J$5+$BE852*'Norm-coeff'!$K$5+$BF852*'Norm-coeff'!$L$5+$BG852*'Norm-coeff'!$M$5+$BH852*'Norm-coeff'!$N$5+$BI852*'Norm-coeff'!$O$5</f>
        <v>1.0553329241296201</v>
      </c>
      <c r="BS852" s="54">
        <f>'Norm-coeff'!$C$6+$AX852*'Norm-coeff'!$D$6+$AY852*'Norm-coeff'!$E$6+$AZ852*'Norm-coeff'!$F$6+$BA852*'Norm-coeff'!$G$6+$BB852*'Norm-coeff'!$H$6+$BC852*'Norm-coeff'!$I$6+$BD852*'Norm-coeff'!$J$6+$BE852*'Norm-coeff'!$K$6+$BF852*'Norm-coeff'!$L$6+$BG852*'Norm-coeff'!$M$6+$BH852*'Norm-coeff'!$N$6+$BI852*'Norm-coeff'!$O$6</f>
        <v>-1.48700885495103E-2</v>
      </c>
      <c r="BT852" s="54">
        <f>'Norm-coeff'!$C$7+$AX852*'Norm-coeff'!$D$7+$AY852*'Norm-coeff'!$E$7+$AZ852*'Norm-coeff'!$F$7+$BA852*'Norm-coeff'!$G$7+$BB852*'Norm-coeff'!$H$7+$BC852*'Norm-coeff'!$I$7+$BD852*'Norm-coeff'!$J$7+$BE852*'Norm-coeff'!$K$7+$BF852*'Norm-coeff'!$L$7+$BG852*'Norm-coeff'!$M$7+$BH852*'Norm-coeff'!$N$7+$BI852*'Norm-coeff'!$O$7</f>
        <v>2.0907583608832998</v>
      </c>
      <c r="BU852" s="54">
        <f>'Norm-coeff'!$C$8+$AX852*'Norm-coeff'!$D$8+$AY852*'Norm-coeff'!$E$8+$AZ852*'Norm-coeff'!$F$8+$BA852*'Norm-coeff'!$G$8+$BB852*'Norm-coeff'!$H$8+$BC852*'Norm-coeff'!$I$8+$BD852*'Norm-coeff'!$J$8+$BE852*'Norm-coeff'!$K$8+$BF852*'Norm-coeff'!$L$8+$BG852*'Norm-coeff'!$M$8+$BH852*'Norm-coeff'!$N$8+$BI852*'Norm-coeff'!$O$8</f>
        <v>0.65894159836244504</v>
      </c>
      <c r="BV852" s="54">
        <f>'Norm-coeff'!$C$9+$AX852*'Norm-coeff'!$D$9+$AY852*'Norm-coeff'!$E$9+$AZ852*'Norm-coeff'!$F$9+$BA852*'Norm-coeff'!$G$9+$BB852*'Norm-coeff'!$H$9+$BC852*'Norm-coeff'!$I$9+$BD852*'Norm-coeff'!$J$9+$BE852*'Norm-coeff'!$K$9+$BF852*'Norm-coeff'!$L$9+$BG852*'Norm-coeff'!$M$9+$BH852*'Norm-coeff'!$N$9+$BI852*'Norm-coeff'!$O$9</f>
        <v>1.48961085014701</v>
      </c>
      <c r="BW852" s="54">
        <f>'Norm-coeff'!$C$10+$AX852*'Norm-coeff'!$D$10+$AY852*'Norm-coeff'!$E$10+$AZ852*'Norm-coeff'!$F$10+$BA852*'Norm-coeff'!$G$10+$BB852*'Norm-coeff'!$H$10+$BC852*'Norm-coeff'!$I$10+$BD852*'Norm-coeff'!$J$10+$BE852*'Norm-coeff'!$K$10+$BF852*'Norm-coeff'!$L$10+$BG852*'Norm-coeff'!$M$10+$BH852*'Norm-coeff'!$N$10+$BI852*'Norm-coeff'!$O$10</f>
        <v>1.42058735749591</v>
      </c>
      <c r="BX852" s="54">
        <f>'Norm-coeff'!$C$11+$AX852*'Norm-coeff'!$D$11+$AY852*'Norm-coeff'!$E$11+$AZ852*'Norm-coeff'!$F$11+$BA852*'Norm-coeff'!$G$11+$BB852*'Norm-coeff'!$H$11+$BC852*'Norm-coeff'!$I$11+$BD852*'Norm-coeff'!$J$11+$BE852*'Norm-coeff'!$K$11+$BF852*'Norm-coeff'!$L$11+$BG852*'Norm-coeff'!$M$11+$BH852*'Norm-coeff'!$N$11+$BI852*'Norm-coeff'!$O$11</f>
        <v>0.221233014421479</v>
      </c>
      <c r="BY852" s="54">
        <f>'Norm-coeff'!$C$12+$AX852*'Norm-coeff'!$D$12+$AY852*'Norm-coeff'!$E$12+$AZ852*'Norm-coeff'!$F$12+$BA852*'Norm-coeff'!$G$12+$BB852*'Norm-coeff'!$H$12+$BC852*'Norm-coeff'!$I$12+$BD852*'Norm-coeff'!$J$12+$BE852*'Norm-coeff'!$K$12+$BF852*'Norm-coeff'!$L$12+$BG852*'Norm-coeff'!$M$12+$BH852*'Norm-coeff'!$N$12+$BI852*'Norm-coeff'!$O$12</f>
        <v>0.283527502056037</v>
      </c>
      <c r="BZ852" s="54">
        <f>'Norm-coeff'!$C$13+$AX852*'Norm-coeff'!$D$13+$AY852*'Norm-coeff'!$E$13+$AZ852*'Norm-coeff'!$F$13+$BA852*'Norm-coeff'!$G$13+$BB852*'Norm-coeff'!$H$13+$BC852*'Norm-coeff'!$I$13+$BD852*'Norm-coeff'!$J$13+$BE852*'Norm-coeff'!$K$13+$BF852*'Norm-coeff'!$L$13+$BG852*'Norm-coeff'!$M$13+$BH852*'Norm-coeff'!$N$13+$BI852*'Norm-coeff'!$O$13</f>
        <v>-4.1864930554451202E-2</v>
      </c>
      <c r="CA852" s="54">
        <f>'Norm-coeff'!$C$14+$AX852*'Norm-coeff'!$D$14+$AY852*'Norm-coeff'!$E$14+$AZ852*'Norm-coeff'!$F$14+$BA852*'Norm-coeff'!$G$14+$BB852*'Norm-coeff'!$H$14+$BC852*'Norm-coeff'!$I$14+$BD852*'Norm-coeff'!$J$14+$BE852*'Norm-coeff'!$K$14+$BF852*'Norm-coeff'!$L$14+$BG852*'Norm-coeff'!$M$14+$BH852*'Norm-coeff'!$N$14+$BI852*'Norm-coeff'!$O$14</f>
        <v>4.2526983164477103</v>
      </c>
      <c r="CC852" s="54">
        <f t="shared" si="2437"/>
        <v>0</v>
      </c>
      <c r="CG852" s="54">
        <f t="shared" si="2438"/>
        <v>0</v>
      </c>
      <c r="CH852" s="54">
        <f t="shared" si="2421"/>
        <v>0</v>
      </c>
      <c r="CI852" s="54">
        <f t="shared" si="2439"/>
        <v>0</v>
      </c>
      <c r="CJ852" s="56">
        <f t="shared" si="2440"/>
        <v>0</v>
      </c>
      <c r="CK852" s="54">
        <f t="shared" si="2441"/>
        <v>0</v>
      </c>
      <c r="CL852" s="54">
        <f t="shared" si="2442"/>
        <v>0</v>
      </c>
      <c r="CM852" s="54">
        <f t="shared" si="2443"/>
        <v>0</v>
      </c>
      <c r="CN852" s="54">
        <f t="shared" si="2444"/>
        <v>0</v>
      </c>
      <c r="CO852" s="54">
        <f t="shared" si="2445"/>
        <v>0</v>
      </c>
      <c r="CP852" s="54">
        <f t="shared" si="2446"/>
        <v>0</v>
      </c>
      <c r="CQ852" s="54">
        <f t="shared" si="2447"/>
        <v>0</v>
      </c>
      <c r="CR852" s="54">
        <f t="shared" si="2448"/>
        <v>0</v>
      </c>
      <c r="CS852" s="54">
        <f t="shared" si="2449"/>
        <v>0</v>
      </c>
      <c r="CU852" s="54">
        <f t="shared" si="2450"/>
        <v>0</v>
      </c>
      <c r="CV852" s="54">
        <f t="shared" si="2451"/>
        <v>0</v>
      </c>
      <c r="CW852" s="54">
        <f t="shared" si="2452"/>
        <v>0</v>
      </c>
      <c r="CX852" s="54">
        <f t="shared" si="2453"/>
        <v>0</v>
      </c>
      <c r="CZ852" s="54">
        <f t="shared" si="2454"/>
        <v>0</v>
      </c>
      <c r="DA852" s="54">
        <f t="shared" si="2455"/>
        <v>0</v>
      </c>
      <c r="DB852" s="54">
        <f t="shared" si="2456"/>
        <v>0</v>
      </c>
      <c r="DC852" s="54">
        <f t="shared" si="2457"/>
        <v>0</v>
      </c>
      <c r="DD852" s="54">
        <f t="shared" si="2458"/>
        <v>0</v>
      </c>
      <c r="DE852" s="54">
        <f t="shared" si="2459"/>
        <v>0</v>
      </c>
      <c r="DF852" s="54">
        <f t="shared" si="2460"/>
        <v>0</v>
      </c>
      <c r="DG852" s="54">
        <f t="shared" si="2461"/>
        <v>2</v>
      </c>
      <c r="DH852" s="71">
        <f t="shared" si="2462"/>
        <v>0</v>
      </c>
      <c r="DI852" s="71">
        <f t="shared" si="2463"/>
        <v>0</v>
      </c>
      <c r="DJ852" s="54">
        <f t="shared" si="2464"/>
        <v>0</v>
      </c>
      <c r="DK852" s="54">
        <f t="shared" si="2465"/>
        <v>2</v>
      </c>
      <c r="DL852" s="4">
        <f t="shared" si="2395"/>
        <v>0</v>
      </c>
      <c r="DM852" s="3">
        <f t="shared" si="2466"/>
        <v>0</v>
      </c>
      <c r="DN852" s="3">
        <f t="shared" si="2467"/>
        <v>0</v>
      </c>
      <c r="DO852" s="4" t="e">
        <f t="shared" si="2468"/>
        <v>#DIV/0!</v>
      </c>
      <c r="DP852" s="57"/>
      <c r="DQ852" s="57"/>
      <c r="DR852" s="56">
        <f t="shared" si="2396"/>
        <v>2</v>
      </c>
      <c r="DS852" s="56">
        <f t="shared" si="2397"/>
        <v>0</v>
      </c>
      <c r="DT852" s="38">
        <f t="shared" si="2398"/>
        <v>0</v>
      </c>
      <c r="DU852" s="38">
        <f t="shared" si="2469"/>
        <v>2</v>
      </c>
      <c r="DV852" s="38">
        <f t="shared" si="2399"/>
        <v>0</v>
      </c>
      <c r="DW852" s="39">
        <f t="shared" si="2400"/>
        <v>0</v>
      </c>
      <c r="DX852" s="39">
        <f t="shared" si="2401"/>
        <v>0</v>
      </c>
      <c r="DY852" s="39">
        <f t="shared" si="2402"/>
        <v>0</v>
      </c>
      <c r="DZ852" s="39">
        <f t="shared" si="2403"/>
        <v>0</v>
      </c>
      <c r="EA852" s="39">
        <f t="shared" si="2404"/>
        <v>0</v>
      </c>
      <c r="EB852" s="37" t="e">
        <f t="shared" si="2470"/>
        <v>#DIV/0!</v>
      </c>
      <c r="EC852" s="37" t="e">
        <f t="shared" si="2471"/>
        <v>#DIV/0!</v>
      </c>
      <c r="ED852" s="37" t="e">
        <f t="shared" si="2472"/>
        <v>#DIV/0!</v>
      </c>
      <c r="EE852" s="37" t="e">
        <f t="shared" si="2473"/>
        <v>#DIV/0!</v>
      </c>
      <c r="EF852" s="39" t="e">
        <f t="shared" si="2474"/>
        <v>#DIV/0!</v>
      </c>
      <c r="EG852" s="37" t="e">
        <f t="shared" si="2475"/>
        <v>#DIV/0!</v>
      </c>
      <c r="EH852" s="37" t="e">
        <f t="shared" si="2476"/>
        <v>#DIV/0!</v>
      </c>
      <c r="EI852" s="11" t="b">
        <f t="shared" si="2477"/>
        <v>1</v>
      </c>
      <c r="EJ852" s="11" t="b">
        <f t="shared" si="2478"/>
        <v>0</v>
      </c>
      <c r="EK852" s="39" t="e">
        <f t="shared" si="2479"/>
        <v>#DIV/0!</v>
      </c>
      <c r="EL852" s="39" t="e">
        <f t="shared" si="2480"/>
        <v>#DIV/0!</v>
      </c>
      <c r="EM852" s="39" t="e">
        <f t="shared" si="2481"/>
        <v>#DIV/0!</v>
      </c>
      <c r="EN852" s="39" t="e">
        <f t="shared" si="2482"/>
        <v>#DIV/0!</v>
      </c>
      <c r="EO852" s="39" t="e">
        <f t="shared" si="2483"/>
        <v>#DIV/0!</v>
      </c>
      <c r="EP852" s="39" t="e">
        <f t="shared" si="2484"/>
        <v>#DIV/0!</v>
      </c>
      <c r="EQ852" s="39" t="e">
        <f t="shared" si="2485"/>
        <v>#DIV/0!</v>
      </c>
      <c r="ER852" s="39" t="e">
        <f t="shared" si="2486"/>
        <v>#DIV/0!</v>
      </c>
      <c r="ES852" s="58" t="str">
        <f t="shared" si="2487"/>
        <v>(OH,F,Cl)-dominate amphibole</v>
      </c>
      <c r="ET852" s="58" t="e">
        <f t="shared" si="2488"/>
        <v>#N/A</v>
      </c>
      <c r="EU852" s="56">
        <f t="shared" si="2405"/>
        <v>0</v>
      </c>
      <c r="EV852" s="56">
        <f t="shared" si="2406"/>
        <v>0</v>
      </c>
      <c r="EW852" s="56">
        <f t="shared" si="2407"/>
        <v>0</v>
      </c>
      <c r="EX852" s="56">
        <f t="shared" si="2408"/>
        <v>0</v>
      </c>
      <c r="EY852" s="56">
        <f t="shared" si="2409"/>
        <v>0</v>
      </c>
      <c r="EZ852" s="56">
        <f t="shared" si="2410"/>
        <v>0</v>
      </c>
      <c r="FA852" s="39">
        <f t="shared" si="2411"/>
        <v>0</v>
      </c>
      <c r="FB852" s="39">
        <f t="shared" si="2412"/>
        <v>0</v>
      </c>
      <c r="FC852" s="54">
        <f t="shared" si="2413"/>
        <v>0</v>
      </c>
      <c r="FD852" s="54">
        <f t="shared" si="2414"/>
        <v>0</v>
      </c>
      <c r="FE852" s="39">
        <f t="shared" si="2415"/>
        <v>0</v>
      </c>
      <c r="FF852" s="54">
        <f t="shared" si="2416"/>
        <v>0</v>
      </c>
      <c r="FG852" s="39">
        <f t="shared" si="2417"/>
        <v>0</v>
      </c>
      <c r="FH852" s="39">
        <f t="shared" si="2489"/>
        <v>0</v>
      </c>
      <c r="FI852" s="39">
        <f t="shared" si="2490"/>
        <v>0</v>
      </c>
      <c r="FJ852" s="39">
        <f t="shared" si="2491"/>
        <v>0</v>
      </c>
      <c r="FK852" s="39" t="e">
        <f t="shared" si="2492"/>
        <v>#DIV/0!</v>
      </c>
      <c r="FL852" s="39" t="e">
        <f t="shared" si="2493"/>
        <v>#DIV/0!</v>
      </c>
      <c r="FM852" s="39" t="e">
        <f t="shared" si="2494"/>
        <v>#DIV/0!</v>
      </c>
      <c r="FN852" s="39">
        <f t="shared" si="2495"/>
        <v>1</v>
      </c>
      <c r="FO852" s="39">
        <f t="shared" si="2418"/>
        <v>0</v>
      </c>
      <c r="FP852" s="39">
        <f t="shared" si="2419"/>
        <v>0</v>
      </c>
      <c r="FQ852" s="39">
        <f t="shared" si="2420"/>
        <v>0</v>
      </c>
      <c r="FR852" s="39">
        <f t="shared" si="2496"/>
        <v>0</v>
      </c>
      <c r="FS852" s="39">
        <f t="shared" si="2497"/>
        <v>0</v>
      </c>
      <c r="FU852" s="39" t="e">
        <f t="shared" si="2498"/>
        <v>#DIV/0!</v>
      </c>
      <c r="FV852" s="39" t="e">
        <f t="shared" si="2499"/>
        <v>#DIV/0!</v>
      </c>
      <c r="FW852" s="39" t="e">
        <f t="shared" si="2500"/>
        <v>#DIV/0!</v>
      </c>
      <c r="FY852" s="39" t="e">
        <f t="shared" si="2501"/>
        <v>#DIV/0!</v>
      </c>
      <c r="FZ852" s="39" t="e">
        <f t="shared" si="2502"/>
        <v>#DIV/0!</v>
      </c>
      <c r="GA852" s="39" t="e">
        <f t="shared" si="2503"/>
        <v>#DIV/0!</v>
      </c>
      <c r="GB852" s="39" t="e">
        <f t="shared" si="2504"/>
        <v>#DIV/0!</v>
      </c>
      <c r="GC852" s="39" t="e">
        <f t="shared" si="2505"/>
        <v>#DIV/0!</v>
      </c>
      <c r="GD852" s="39" t="e">
        <f t="shared" si="2506"/>
        <v>#DIV/0!</v>
      </c>
      <c r="GE852" s="39" t="e">
        <f t="shared" si="2507"/>
        <v>#DIV/0!</v>
      </c>
      <c r="GF852" s="39" t="e">
        <f t="shared" si="2508"/>
        <v>#DIV/0!</v>
      </c>
      <c r="GG852" s="39" t="e">
        <f t="shared" si="2509"/>
        <v>#DIV/0!</v>
      </c>
      <c r="GH852" s="39" t="e">
        <f t="shared" si="2510"/>
        <v>#DIV/0!</v>
      </c>
      <c r="GI852" s="39"/>
      <c r="GJ852" s="39" t="e">
        <f t="shared" si="2511"/>
        <v>#DIV/0!</v>
      </c>
      <c r="GK852" s="39" t="e">
        <f t="shared" si="2512"/>
        <v>#DIV/0!</v>
      </c>
      <c r="GL852" s="39" t="e">
        <f t="shared" si="2513"/>
        <v>#DIV/0!</v>
      </c>
      <c r="GM852" s="39" t="e">
        <f t="shared" si="2514"/>
        <v>#DIV/0!</v>
      </c>
      <c r="GN852" s="39" t="e">
        <f t="shared" si="2515"/>
        <v>#DIV/0!</v>
      </c>
      <c r="GO852" s="57"/>
      <c r="GP852" s="57" t="e">
        <f t="shared" si="2516"/>
        <v>#DIV/0!</v>
      </c>
      <c r="GQ852" s="59" t="e">
        <f t="shared" si="2517"/>
        <v>#DIV/0!</v>
      </c>
      <c r="GR852" s="41" t="e">
        <f t="shared" si="2518"/>
        <v>#DIV/0!</v>
      </c>
      <c r="GS852" s="57" t="e">
        <f t="shared" si="2519"/>
        <v>#DIV/0!</v>
      </c>
      <c r="GT852" s="57" t="e">
        <f t="shared" si="2520"/>
        <v>#DIV/0!</v>
      </c>
      <c r="GU852" s="57" t="e">
        <f t="shared" si="2521"/>
        <v>#DIV/0!</v>
      </c>
      <c r="GV852" s="57"/>
      <c r="GW852" s="42" t="e">
        <f t="shared" si="2522"/>
        <v>#DIV/0!</v>
      </c>
      <c r="GX852" s="42" t="e">
        <f t="shared" si="2523"/>
        <v>#DIV/0!</v>
      </c>
      <c r="GY852" s="42" t="e">
        <f t="shared" si="2524"/>
        <v>#DIV/0!</v>
      </c>
      <c r="GZ852" s="57"/>
      <c r="HA852" s="2" t="e">
        <f t="shared" si="2525"/>
        <v>#DIV/0!</v>
      </c>
      <c r="HB852" s="2" t="e">
        <f t="shared" si="2526"/>
        <v>#DIV/0!</v>
      </c>
      <c r="HC852" s="2" t="e">
        <f t="shared" si="2527"/>
        <v>#DIV/0!</v>
      </c>
      <c r="HD852" s="2" t="e">
        <f t="shared" si="2528"/>
        <v>#DIV/0!</v>
      </c>
      <c r="HE852" s="2" t="e">
        <f t="shared" si="2529"/>
        <v>#DIV/0!</v>
      </c>
      <c r="HF852" s="2" t="e">
        <f t="shared" si="2530"/>
        <v>#DIV/0!</v>
      </c>
      <c r="HG852" s="2" t="e">
        <f t="shared" si="2531"/>
        <v>#DIV/0!</v>
      </c>
      <c r="HH852" s="2" t="e">
        <f t="shared" si="2532"/>
        <v>#DIV/0!</v>
      </c>
      <c r="HI852" s="2" t="e">
        <f t="shared" si="2533"/>
        <v>#DIV/0!</v>
      </c>
      <c r="HJ852" s="11" t="e">
        <f t="shared" si="2534"/>
        <v>#DIV/0!</v>
      </c>
      <c r="HK852" s="60" t="e">
        <f t="shared" si="2535"/>
        <v>#DIV/0!</v>
      </c>
      <c r="HL852" s="57"/>
      <c r="HM852" s="57" t="e">
        <f t="shared" si="2536"/>
        <v>#DIV/0!</v>
      </c>
      <c r="HN852" s="57" t="e">
        <f t="shared" si="2537"/>
        <v>#DIV/0!</v>
      </c>
      <c r="HO852" s="57" t="e">
        <f t="shared" si="2538"/>
        <v>#DIV/0!</v>
      </c>
      <c r="HP852" s="57" t="e">
        <f t="shared" si="2539"/>
        <v>#DIV/0!</v>
      </c>
      <c r="HQ852" s="57" t="e">
        <f t="shared" si="2540"/>
        <v>#DIV/0!</v>
      </c>
      <c r="HR852" s="57"/>
      <c r="HS852" s="57" t="e">
        <f t="shared" si="2541"/>
        <v>#DIV/0!</v>
      </c>
      <c r="HT852" s="57" t="e">
        <f t="shared" si="2542"/>
        <v>#DIV/0!</v>
      </c>
      <c r="HU852" s="57" t="e">
        <f t="shared" si="2543"/>
        <v>#DIV/0!</v>
      </c>
      <c r="HV852" s="57" t="e">
        <f t="shared" si="2544"/>
        <v>#DIV/0!</v>
      </c>
      <c r="HW852" s="57" t="e">
        <f t="shared" si="2545"/>
        <v>#DIV/0!</v>
      </c>
      <c r="HX852" s="57"/>
      <c r="HY852" s="57" t="e">
        <f t="shared" si="2546"/>
        <v>#DIV/0!</v>
      </c>
      <c r="HZ852" s="57" t="e">
        <f t="shared" si="2547"/>
        <v>#DIV/0!</v>
      </c>
      <c r="IA852" s="57"/>
      <c r="IB852" s="61">
        <f t="shared" si="2548"/>
        <v>0</v>
      </c>
      <c r="IC852" s="57" t="str">
        <f t="shared" si="2549"/>
        <v/>
      </c>
      <c r="ID852" s="42"/>
      <c r="IE852" s="2" t="str">
        <f t="shared" si="2550"/>
        <v/>
      </c>
      <c r="IF852" s="60" t="e">
        <f t="shared" si="2551"/>
        <v>#DIV/0!</v>
      </c>
      <c r="IG852" s="60" t="str">
        <f t="shared" si="2552"/>
        <v/>
      </c>
      <c r="IH852" s="60" t="str">
        <f t="shared" si="2553"/>
        <v>zinco-</v>
      </c>
      <c r="II852" s="60" t="str">
        <f t="shared" si="2554"/>
        <v>mangano-</v>
      </c>
      <c r="IJ852" s="60" t="e">
        <f t="shared" si="2555"/>
        <v>#DIV/0!</v>
      </c>
      <c r="IK852" s="60" t="e">
        <f t="shared" si="2556"/>
        <v>#DIV/0!</v>
      </c>
      <c r="IL852" s="60" t="e">
        <f t="shared" si="2557"/>
        <v>#DIV/0!</v>
      </c>
      <c r="IM852" s="60" t="e">
        <f t="shared" si="2558"/>
        <v>#DIV/0!</v>
      </c>
      <c r="IN852" s="60" t="str">
        <f t="shared" si="2559"/>
        <v/>
      </c>
      <c r="IO852" s="60" t="str">
        <f t="shared" si="2560"/>
        <v/>
      </c>
      <c r="IP852" s="57"/>
      <c r="IQ852" s="57" t="str">
        <f t="shared" si="2561"/>
        <v>ERROR!!</v>
      </c>
    </row>
    <row r="853" spans="24:251">
      <c r="X853" s="29">
        <f t="shared" si="2562"/>
        <v>0</v>
      </c>
      <c r="Y853" s="29">
        <f t="shared" si="2563"/>
        <v>0</v>
      </c>
      <c r="Z853" s="29" t="e">
        <f t="shared" si="2564"/>
        <v>#DIV/0!</v>
      </c>
      <c r="AA853" s="29" t="e">
        <f t="shared" si="2565"/>
        <v>#DIV/0!</v>
      </c>
      <c r="AB853" s="29" t="e">
        <f t="shared" si="2566"/>
        <v>#DIV/0!</v>
      </c>
      <c r="AC853" s="29" t="e">
        <f t="shared" si="2567"/>
        <v>#DIV/0!</v>
      </c>
      <c r="AF853" s="23">
        <v>60.084299999999999</v>
      </c>
      <c r="AG853" s="23">
        <v>79.878799999999998</v>
      </c>
      <c r="AH853" s="23">
        <v>101.96120000000001</v>
      </c>
      <c r="AI853" s="23">
        <v>151.99039999999999</v>
      </c>
      <c r="AJ853" s="23">
        <v>159.69</v>
      </c>
      <c r="AK853" s="23">
        <v>71.846400000000003</v>
      </c>
      <c r="AL853" s="23">
        <v>70.9375</v>
      </c>
      <c r="AM853" s="23">
        <v>40.304400000000001</v>
      </c>
      <c r="AN853" s="23">
        <v>56.077399999999997</v>
      </c>
      <c r="AO853" s="23">
        <v>61.978999999999999</v>
      </c>
      <c r="AP853" s="23">
        <v>94.195999999999998</v>
      </c>
      <c r="AQ853" s="23">
        <v>18.998000000000001</v>
      </c>
      <c r="AR853" s="23">
        <v>35.450000000000003</v>
      </c>
      <c r="AS853" s="23">
        <v>29.88</v>
      </c>
      <c r="AT853" s="23">
        <v>74.691999999999993</v>
      </c>
      <c r="AU853" s="23">
        <v>81.39</v>
      </c>
      <c r="AX853" s="54">
        <f t="shared" si="2422"/>
        <v>0</v>
      </c>
      <c r="AY853" s="54">
        <f t="shared" si="2423"/>
        <v>0</v>
      </c>
      <c r="AZ853" s="54">
        <f t="shared" si="2424"/>
        <v>0</v>
      </c>
      <c r="BA853" s="54">
        <f t="shared" si="2425"/>
        <v>0</v>
      </c>
      <c r="BB853" s="54">
        <f t="shared" si="2426"/>
        <v>0</v>
      </c>
      <c r="BC853" s="54">
        <f t="shared" si="2427"/>
        <v>0</v>
      </c>
      <c r="BD853" s="54">
        <f t="shared" si="2428"/>
        <v>0</v>
      </c>
      <c r="BE853" s="54">
        <f t="shared" si="2429"/>
        <v>0</v>
      </c>
      <c r="BF853" s="54">
        <f t="shared" si="2430"/>
        <v>0</v>
      </c>
      <c r="BG853" s="54">
        <f t="shared" si="2431"/>
        <v>0</v>
      </c>
      <c r="BH853" s="54">
        <f t="shared" si="2432"/>
        <v>0</v>
      </c>
      <c r="BI853" s="54">
        <f t="shared" si="2433"/>
        <v>0</v>
      </c>
      <c r="BJ853" s="54">
        <f t="shared" si="2434"/>
        <v>0</v>
      </c>
      <c r="BK853" s="54">
        <f t="shared" si="2435"/>
        <v>0</v>
      </c>
      <c r="BL853" s="54">
        <f t="shared" si="2436"/>
        <v>0</v>
      </c>
      <c r="BM853" s="42"/>
      <c r="BO853" s="54">
        <f>'Norm-coeff'!$C$2+$AX853*'Norm-coeff'!$D$2+$AY853*'Norm-coeff'!$E$2+$AZ853*'Norm-coeff'!$F$2+$BA853*'Norm-coeff'!$G$2+$BB853*'Norm-coeff'!$H$2+$BC853*'Norm-coeff'!$I$2+$BD853*'Norm-coeff'!$J$2+$BE853*'Norm-coeff'!$K$2+$BF853*'Norm-coeff'!$L$2+$BG853*'Norm-coeff'!$M$2+$BH853*'Norm-coeff'!$N$2+$BI853*'Norm-coeff'!$O$2</f>
        <v>5.4045421474420303</v>
      </c>
      <c r="BP853" s="54">
        <f>'Norm-coeff'!$C$3+$AX853*'Norm-coeff'!$D$3+$AY853*'Norm-coeff'!$E$3+$AZ853*'Norm-coeff'!$F$3+$BA853*'Norm-coeff'!$G$3+$BB853*'Norm-coeff'!$H$3+$BC853*'Norm-coeff'!$I$3+$BD853*'Norm-coeff'!$J$3+$BE853*'Norm-coeff'!$K$3+$BF853*'Norm-coeff'!$L$3+$BG853*'Norm-coeff'!$M$3+$BH853*'Norm-coeff'!$N$3+$BI853*'Norm-coeff'!$O$3</f>
        <v>3.15319116612705</v>
      </c>
      <c r="BQ853" s="54">
        <f>'Norm-coeff'!$C$4+$AX853*'Norm-coeff'!$D$4+$AY853*'Norm-coeff'!$E$4+$AZ853*'Norm-coeff'!$F$4+$BA853*'Norm-coeff'!$G$4+$BB853*'Norm-coeff'!$H$4+$BC853*'Norm-coeff'!$I$4+$BD853*'Norm-coeff'!$J$4+$BE853*'Norm-coeff'!$K$4+$BF853*'Norm-coeff'!$L$4+$BG853*'Norm-coeff'!$M$4+$BH853*'Norm-coeff'!$N$4+$BI853*'Norm-coeff'!$O$4</f>
        <v>1.42115649462768</v>
      </c>
      <c r="BR853" s="54">
        <f>'Norm-coeff'!$C$5+$AX853*'Norm-coeff'!$D$5+$AY853*'Norm-coeff'!$E$5+$AZ853*'Norm-coeff'!$F$5+$BA853*'Norm-coeff'!$G$5+$BB853*'Norm-coeff'!$H$5+$BC853*'Norm-coeff'!$I$5+$BD853*'Norm-coeff'!$J$5+$BE853*'Norm-coeff'!$K$5+$BF853*'Norm-coeff'!$L$5+$BG853*'Norm-coeff'!$M$5+$BH853*'Norm-coeff'!$N$5+$BI853*'Norm-coeff'!$O$5</f>
        <v>1.0553329241296201</v>
      </c>
      <c r="BS853" s="54">
        <f>'Norm-coeff'!$C$6+$AX853*'Norm-coeff'!$D$6+$AY853*'Norm-coeff'!$E$6+$AZ853*'Norm-coeff'!$F$6+$BA853*'Norm-coeff'!$G$6+$BB853*'Norm-coeff'!$H$6+$BC853*'Norm-coeff'!$I$6+$BD853*'Norm-coeff'!$J$6+$BE853*'Norm-coeff'!$K$6+$BF853*'Norm-coeff'!$L$6+$BG853*'Norm-coeff'!$M$6+$BH853*'Norm-coeff'!$N$6+$BI853*'Norm-coeff'!$O$6</f>
        <v>-1.48700885495103E-2</v>
      </c>
      <c r="BT853" s="54">
        <f>'Norm-coeff'!$C$7+$AX853*'Norm-coeff'!$D$7+$AY853*'Norm-coeff'!$E$7+$AZ853*'Norm-coeff'!$F$7+$BA853*'Norm-coeff'!$G$7+$BB853*'Norm-coeff'!$H$7+$BC853*'Norm-coeff'!$I$7+$BD853*'Norm-coeff'!$J$7+$BE853*'Norm-coeff'!$K$7+$BF853*'Norm-coeff'!$L$7+$BG853*'Norm-coeff'!$M$7+$BH853*'Norm-coeff'!$N$7+$BI853*'Norm-coeff'!$O$7</f>
        <v>2.0907583608832998</v>
      </c>
      <c r="BU853" s="54">
        <f>'Norm-coeff'!$C$8+$AX853*'Norm-coeff'!$D$8+$AY853*'Norm-coeff'!$E$8+$AZ853*'Norm-coeff'!$F$8+$BA853*'Norm-coeff'!$G$8+$BB853*'Norm-coeff'!$H$8+$BC853*'Norm-coeff'!$I$8+$BD853*'Norm-coeff'!$J$8+$BE853*'Norm-coeff'!$K$8+$BF853*'Norm-coeff'!$L$8+$BG853*'Norm-coeff'!$M$8+$BH853*'Norm-coeff'!$N$8+$BI853*'Norm-coeff'!$O$8</f>
        <v>0.65894159836244504</v>
      </c>
      <c r="BV853" s="54">
        <f>'Norm-coeff'!$C$9+$AX853*'Norm-coeff'!$D$9+$AY853*'Norm-coeff'!$E$9+$AZ853*'Norm-coeff'!$F$9+$BA853*'Norm-coeff'!$G$9+$BB853*'Norm-coeff'!$H$9+$BC853*'Norm-coeff'!$I$9+$BD853*'Norm-coeff'!$J$9+$BE853*'Norm-coeff'!$K$9+$BF853*'Norm-coeff'!$L$9+$BG853*'Norm-coeff'!$M$9+$BH853*'Norm-coeff'!$N$9+$BI853*'Norm-coeff'!$O$9</f>
        <v>1.48961085014701</v>
      </c>
      <c r="BW853" s="54">
        <f>'Norm-coeff'!$C$10+$AX853*'Norm-coeff'!$D$10+$AY853*'Norm-coeff'!$E$10+$AZ853*'Norm-coeff'!$F$10+$BA853*'Norm-coeff'!$G$10+$BB853*'Norm-coeff'!$H$10+$BC853*'Norm-coeff'!$I$10+$BD853*'Norm-coeff'!$J$10+$BE853*'Norm-coeff'!$K$10+$BF853*'Norm-coeff'!$L$10+$BG853*'Norm-coeff'!$M$10+$BH853*'Norm-coeff'!$N$10+$BI853*'Norm-coeff'!$O$10</f>
        <v>1.42058735749591</v>
      </c>
      <c r="BX853" s="54">
        <f>'Norm-coeff'!$C$11+$AX853*'Norm-coeff'!$D$11+$AY853*'Norm-coeff'!$E$11+$AZ853*'Norm-coeff'!$F$11+$BA853*'Norm-coeff'!$G$11+$BB853*'Norm-coeff'!$H$11+$BC853*'Norm-coeff'!$I$11+$BD853*'Norm-coeff'!$J$11+$BE853*'Norm-coeff'!$K$11+$BF853*'Norm-coeff'!$L$11+$BG853*'Norm-coeff'!$M$11+$BH853*'Norm-coeff'!$N$11+$BI853*'Norm-coeff'!$O$11</f>
        <v>0.221233014421479</v>
      </c>
      <c r="BY853" s="54">
        <f>'Norm-coeff'!$C$12+$AX853*'Norm-coeff'!$D$12+$AY853*'Norm-coeff'!$E$12+$AZ853*'Norm-coeff'!$F$12+$BA853*'Norm-coeff'!$G$12+$BB853*'Norm-coeff'!$H$12+$BC853*'Norm-coeff'!$I$12+$BD853*'Norm-coeff'!$J$12+$BE853*'Norm-coeff'!$K$12+$BF853*'Norm-coeff'!$L$12+$BG853*'Norm-coeff'!$M$12+$BH853*'Norm-coeff'!$N$12+$BI853*'Norm-coeff'!$O$12</f>
        <v>0.283527502056037</v>
      </c>
      <c r="BZ853" s="54">
        <f>'Norm-coeff'!$C$13+$AX853*'Norm-coeff'!$D$13+$AY853*'Norm-coeff'!$E$13+$AZ853*'Norm-coeff'!$F$13+$BA853*'Norm-coeff'!$G$13+$BB853*'Norm-coeff'!$H$13+$BC853*'Norm-coeff'!$I$13+$BD853*'Norm-coeff'!$J$13+$BE853*'Norm-coeff'!$K$13+$BF853*'Norm-coeff'!$L$13+$BG853*'Norm-coeff'!$M$13+$BH853*'Norm-coeff'!$N$13+$BI853*'Norm-coeff'!$O$13</f>
        <v>-4.1864930554451202E-2</v>
      </c>
      <c r="CA853" s="54">
        <f>'Norm-coeff'!$C$14+$AX853*'Norm-coeff'!$D$14+$AY853*'Norm-coeff'!$E$14+$AZ853*'Norm-coeff'!$F$14+$BA853*'Norm-coeff'!$G$14+$BB853*'Norm-coeff'!$H$14+$BC853*'Norm-coeff'!$I$14+$BD853*'Norm-coeff'!$J$14+$BE853*'Norm-coeff'!$K$14+$BF853*'Norm-coeff'!$L$14+$BG853*'Norm-coeff'!$M$14+$BH853*'Norm-coeff'!$N$14+$BI853*'Norm-coeff'!$O$14</f>
        <v>4.2526983164477103</v>
      </c>
      <c r="CC853" s="54">
        <f t="shared" si="2437"/>
        <v>0</v>
      </c>
      <c r="CG853" s="54">
        <f t="shared" si="2438"/>
        <v>0</v>
      </c>
      <c r="CH853" s="54">
        <f t="shared" si="2421"/>
        <v>0</v>
      </c>
      <c r="CI853" s="54">
        <f t="shared" si="2439"/>
        <v>0</v>
      </c>
      <c r="CJ853" s="56">
        <f t="shared" si="2440"/>
        <v>0</v>
      </c>
      <c r="CK853" s="54">
        <f t="shared" si="2441"/>
        <v>0</v>
      </c>
      <c r="CL853" s="54">
        <f t="shared" si="2442"/>
        <v>0</v>
      </c>
      <c r="CM853" s="54">
        <f t="shared" si="2443"/>
        <v>0</v>
      </c>
      <c r="CN853" s="54">
        <f t="shared" si="2444"/>
        <v>0</v>
      </c>
      <c r="CO853" s="54">
        <f t="shared" si="2445"/>
        <v>0</v>
      </c>
      <c r="CP853" s="54">
        <f t="shared" si="2446"/>
        <v>0</v>
      </c>
      <c r="CQ853" s="54">
        <f t="shared" si="2447"/>
        <v>0</v>
      </c>
      <c r="CR853" s="54">
        <f t="shared" si="2448"/>
        <v>0</v>
      </c>
      <c r="CS853" s="54">
        <f t="shared" si="2449"/>
        <v>0</v>
      </c>
      <c r="CU853" s="54">
        <f t="shared" si="2450"/>
        <v>0</v>
      </c>
      <c r="CV853" s="54">
        <f t="shared" si="2451"/>
        <v>0</v>
      </c>
      <c r="CW853" s="54">
        <f t="shared" si="2452"/>
        <v>0</v>
      </c>
      <c r="CX853" s="54">
        <f t="shared" si="2453"/>
        <v>0</v>
      </c>
      <c r="CZ853" s="54">
        <f t="shared" si="2454"/>
        <v>0</v>
      </c>
      <c r="DA853" s="54">
        <f t="shared" si="2455"/>
        <v>0</v>
      </c>
      <c r="DB853" s="54">
        <f t="shared" si="2456"/>
        <v>0</v>
      </c>
      <c r="DC853" s="54">
        <f t="shared" si="2457"/>
        <v>0</v>
      </c>
      <c r="DD853" s="54">
        <f t="shared" si="2458"/>
        <v>0</v>
      </c>
      <c r="DE853" s="54">
        <f t="shared" si="2459"/>
        <v>0</v>
      </c>
      <c r="DF853" s="54">
        <f t="shared" si="2460"/>
        <v>0</v>
      </c>
      <c r="DG853" s="54">
        <f t="shared" si="2461"/>
        <v>2</v>
      </c>
      <c r="DH853" s="71">
        <f t="shared" si="2462"/>
        <v>0</v>
      </c>
      <c r="DI853" s="71">
        <f t="shared" si="2463"/>
        <v>0</v>
      </c>
      <c r="DJ853" s="54">
        <f t="shared" si="2464"/>
        <v>0</v>
      </c>
      <c r="DK853" s="54">
        <f t="shared" si="2465"/>
        <v>2</v>
      </c>
      <c r="DL853" s="4">
        <f t="shared" si="2395"/>
        <v>0</v>
      </c>
      <c r="DM853" s="3">
        <f t="shared" si="2466"/>
        <v>0</v>
      </c>
      <c r="DN853" s="3">
        <f t="shared" si="2467"/>
        <v>0</v>
      </c>
      <c r="DO853" s="4" t="e">
        <f t="shared" si="2468"/>
        <v>#DIV/0!</v>
      </c>
      <c r="DP853" s="57"/>
      <c r="DQ853" s="57"/>
      <c r="DR853" s="56">
        <f t="shared" si="2396"/>
        <v>2</v>
      </c>
      <c r="DS853" s="56">
        <f t="shared" si="2397"/>
        <v>0</v>
      </c>
      <c r="DT853" s="38">
        <f t="shared" si="2398"/>
        <v>0</v>
      </c>
      <c r="DU853" s="38">
        <f t="shared" si="2469"/>
        <v>2</v>
      </c>
      <c r="DV853" s="38">
        <f t="shared" si="2399"/>
        <v>0</v>
      </c>
      <c r="DW853" s="39">
        <f t="shared" si="2400"/>
        <v>0</v>
      </c>
      <c r="DX853" s="39">
        <f t="shared" si="2401"/>
        <v>0</v>
      </c>
      <c r="DY853" s="39">
        <f t="shared" si="2402"/>
        <v>0</v>
      </c>
      <c r="DZ853" s="39">
        <f t="shared" si="2403"/>
        <v>0</v>
      </c>
      <c r="EA853" s="39">
        <f t="shared" si="2404"/>
        <v>0</v>
      </c>
      <c r="EB853" s="37" t="e">
        <f t="shared" si="2470"/>
        <v>#DIV/0!</v>
      </c>
      <c r="EC853" s="37" t="e">
        <f t="shared" si="2471"/>
        <v>#DIV/0!</v>
      </c>
      <c r="ED853" s="37" t="e">
        <f t="shared" si="2472"/>
        <v>#DIV/0!</v>
      </c>
      <c r="EE853" s="37" t="e">
        <f t="shared" si="2473"/>
        <v>#DIV/0!</v>
      </c>
      <c r="EF853" s="39" t="e">
        <f t="shared" si="2474"/>
        <v>#DIV/0!</v>
      </c>
      <c r="EG853" s="37" t="e">
        <f t="shared" si="2475"/>
        <v>#DIV/0!</v>
      </c>
      <c r="EH853" s="37" t="e">
        <f t="shared" si="2476"/>
        <v>#DIV/0!</v>
      </c>
      <c r="EI853" s="11" t="b">
        <f t="shared" si="2477"/>
        <v>1</v>
      </c>
      <c r="EJ853" s="11" t="b">
        <f t="shared" si="2478"/>
        <v>0</v>
      </c>
      <c r="EK853" s="39" t="e">
        <f t="shared" si="2479"/>
        <v>#DIV/0!</v>
      </c>
      <c r="EL853" s="39" t="e">
        <f t="shared" si="2480"/>
        <v>#DIV/0!</v>
      </c>
      <c r="EM853" s="39" t="e">
        <f t="shared" si="2481"/>
        <v>#DIV/0!</v>
      </c>
      <c r="EN853" s="39" t="e">
        <f t="shared" si="2482"/>
        <v>#DIV/0!</v>
      </c>
      <c r="EO853" s="39" t="e">
        <f t="shared" si="2483"/>
        <v>#DIV/0!</v>
      </c>
      <c r="EP853" s="39" t="e">
        <f t="shared" si="2484"/>
        <v>#DIV/0!</v>
      </c>
      <c r="EQ853" s="39" t="e">
        <f t="shared" si="2485"/>
        <v>#DIV/0!</v>
      </c>
      <c r="ER853" s="39" t="e">
        <f t="shared" si="2486"/>
        <v>#DIV/0!</v>
      </c>
      <c r="ES853" s="58" t="str">
        <f t="shared" si="2487"/>
        <v>(OH,F,Cl)-dominate amphibole</v>
      </c>
      <c r="ET853" s="58" t="e">
        <f t="shared" si="2488"/>
        <v>#N/A</v>
      </c>
      <c r="EU853" s="56">
        <f t="shared" si="2405"/>
        <v>0</v>
      </c>
      <c r="EV853" s="56">
        <f t="shared" si="2406"/>
        <v>0</v>
      </c>
      <c r="EW853" s="56">
        <f t="shared" si="2407"/>
        <v>0</v>
      </c>
      <c r="EX853" s="56">
        <f t="shared" si="2408"/>
        <v>0</v>
      </c>
      <c r="EY853" s="56">
        <f t="shared" si="2409"/>
        <v>0</v>
      </c>
      <c r="EZ853" s="56">
        <f t="shared" si="2410"/>
        <v>0</v>
      </c>
      <c r="FA853" s="39">
        <f t="shared" si="2411"/>
        <v>0</v>
      </c>
      <c r="FB853" s="39">
        <f t="shared" si="2412"/>
        <v>0</v>
      </c>
      <c r="FC853" s="54">
        <f t="shared" si="2413"/>
        <v>0</v>
      </c>
      <c r="FD853" s="54">
        <f t="shared" si="2414"/>
        <v>0</v>
      </c>
      <c r="FE853" s="39">
        <f t="shared" si="2415"/>
        <v>0</v>
      </c>
      <c r="FF853" s="54">
        <f t="shared" si="2416"/>
        <v>0</v>
      </c>
      <c r="FG853" s="39">
        <f t="shared" si="2417"/>
        <v>0</v>
      </c>
      <c r="FH853" s="39">
        <f t="shared" si="2489"/>
        <v>0</v>
      </c>
      <c r="FI853" s="39">
        <f t="shared" si="2490"/>
        <v>0</v>
      </c>
      <c r="FJ853" s="39">
        <f t="shared" si="2491"/>
        <v>0</v>
      </c>
      <c r="FK853" s="39" t="e">
        <f t="shared" si="2492"/>
        <v>#DIV/0!</v>
      </c>
      <c r="FL853" s="39" t="e">
        <f t="shared" si="2493"/>
        <v>#DIV/0!</v>
      </c>
      <c r="FM853" s="39" t="e">
        <f t="shared" si="2494"/>
        <v>#DIV/0!</v>
      </c>
      <c r="FN853" s="39">
        <f t="shared" si="2495"/>
        <v>1</v>
      </c>
      <c r="FO853" s="39">
        <f t="shared" si="2418"/>
        <v>0</v>
      </c>
      <c r="FP853" s="39">
        <f t="shared" si="2419"/>
        <v>0</v>
      </c>
      <c r="FQ853" s="39">
        <f t="shared" si="2420"/>
        <v>0</v>
      </c>
      <c r="FR853" s="39">
        <f t="shared" si="2496"/>
        <v>0</v>
      </c>
      <c r="FS853" s="39">
        <f t="shared" si="2497"/>
        <v>0</v>
      </c>
      <c r="FU853" s="39" t="e">
        <f t="shared" si="2498"/>
        <v>#DIV/0!</v>
      </c>
      <c r="FV853" s="39" t="e">
        <f t="shared" si="2499"/>
        <v>#DIV/0!</v>
      </c>
      <c r="FW853" s="39" t="e">
        <f t="shared" si="2500"/>
        <v>#DIV/0!</v>
      </c>
      <c r="FY853" s="39" t="e">
        <f t="shared" si="2501"/>
        <v>#DIV/0!</v>
      </c>
      <c r="FZ853" s="39" t="e">
        <f t="shared" si="2502"/>
        <v>#DIV/0!</v>
      </c>
      <c r="GA853" s="39" t="e">
        <f t="shared" si="2503"/>
        <v>#DIV/0!</v>
      </c>
      <c r="GB853" s="39" t="e">
        <f t="shared" si="2504"/>
        <v>#DIV/0!</v>
      </c>
      <c r="GC853" s="39" t="e">
        <f t="shared" si="2505"/>
        <v>#DIV/0!</v>
      </c>
      <c r="GD853" s="39" t="e">
        <f t="shared" si="2506"/>
        <v>#DIV/0!</v>
      </c>
      <c r="GE853" s="39" t="e">
        <f t="shared" si="2507"/>
        <v>#DIV/0!</v>
      </c>
      <c r="GF853" s="39" t="e">
        <f t="shared" si="2508"/>
        <v>#DIV/0!</v>
      </c>
      <c r="GG853" s="39" t="e">
        <f t="shared" si="2509"/>
        <v>#DIV/0!</v>
      </c>
      <c r="GH853" s="39" t="e">
        <f t="shared" si="2510"/>
        <v>#DIV/0!</v>
      </c>
      <c r="GI853" s="39"/>
      <c r="GJ853" s="39" t="e">
        <f t="shared" si="2511"/>
        <v>#DIV/0!</v>
      </c>
      <c r="GK853" s="39" t="e">
        <f t="shared" si="2512"/>
        <v>#DIV/0!</v>
      </c>
      <c r="GL853" s="39" t="e">
        <f t="shared" si="2513"/>
        <v>#DIV/0!</v>
      </c>
      <c r="GM853" s="39" t="e">
        <f t="shared" si="2514"/>
        <v>#DIV/0!</v>
      </c>
      <c r="GN853" s="39" t="e">
        <f t="shared" si="2515"/>
        <v>#DIV/0!</v>
      </c>
      <c r="GO853" s="57"/>
      <c r="GP853" s="57" t="e">
        <f t="shared" si="2516"/>
        <v>#DIV/0!</v>
      </c>
      <c r="GQ853" s="59" t="e">
        <f t="shared" si="2517"/>
        <v>#DIV/0!</v>
      </c>
      <c r="GR853" s="41" t="e">
        <f t="shared" si="2518"/>
        <v>#DIV/0!</v>
      </c>
      <c r="GS853" s="57" t="e">
        <f t="shared" si="2519"/>
        <v>#DIV/0!</v>
      </c>
      <c r="GT853" s="57" t="e">
        <f t="shared" si="2520"/>
        <v>#DIV/0!</v>
      </c>
      <c r="GU853" s="57" t="e">
        <f t="shared" si="2521"/>
        <v>#DIV/0!</v>
      </c>
      <c r="GV853" s="57"/>
      <c r="GW853" s="42" t="e">
        <f t="shared" si="2522"/>
        <v>#DIV/0!</v>
      </c>
      <c r="GX853" s="42" t="e">
        <f t="shared" si="2523"/>
        <v>#DIV/0!</v>
      </c>
      <c r="GY853" s="42" t="e">
        <f t="shared" si="2524"/>
        <v>#DIV/0!</v>
      </c>
      <c r="GZ853" s="57"/>
      <c r="HA853" s="2" t="e">
        <f t="shared" si="2525"/>
        <v>#DIV/0!</v>
      </c>
      <c r="HB853" s="2" t="e">
        <f t="shared" si="2526"/>
        <v>#DIV/0!</v>
      </c>
      <c r="HC853" s="2" t="e">
        <f t="shared" si="2527"/>
        <v>#DIV/0!</v>
      </c>
      <c r="HD853" s="2" t="e">
        <f t="shared" si="2528"/>
        <v>#DIV/0!</v>
      </c>
      <c r="HE853" s="2" t="e">
        <f t="shared" si="2529"/>
        <v>#DIV/0!</v>
      </c>
      <c r="HF853" s="2" t="e">
        <f t="shared" si="2530"/>
        <v>#DIV/0!</v>
      </c>
      <c r="HG853" s="2" t="e">
        <f t="shared" si="2531"/>
        <v>#DIV/0!</v>
      </c>
      <c r="HH853" s="2" t="e">
        <f t="shared" si="2532"/>
        <v>#DIV/0!</v>
      </c>
      <c r="HI853" s="2" t="e">
        <f t="shared" si="2533"/>
        <v>#DIV/0!</v>
      </c>
      <c r="HJ853" s="11" t="e">
        <f t="shared" si="2534"/>
        <v>#DIV/0!</v>
      </c>
      <c r="HK853" s="60" t="e">
        <f t="shared" si="2535"/>
        <v>#DIV/0!</v>
      </c>
      <c r="HL853" s="57"/>
      <c r="HM853" s="57" t="e">
        <f t="shared" si="2536"/>
        <v>#DIV/0!</v>
      </c>
      <c r="HN853" s="57" t="e">
        <f t="shared" si="2537"/>
        <v>#DIV/0!</v>
      </c>
      <c r="HO853" s="57" t="e">
        <f t="shared" si="2538"/>
        <v>#DIV/0!</v>
      </c>
      <c r="HP853" s="57" t="e">
        <f t="shared" si="2539"/>
        <v>#DIV/0!</v>
      </c>
      <c r="HQ853" s="57" t="e">
        <f t="shared" si="2540"/>
        <v>#DIV/0!</v>
      </c>
      <c r="HR853" s="57"/>
      <c r="HS853" s="57" t="e">
        <f t="shared" si="2541"/>
        <v>#DIV/0!</v>
      </c>
      <c r="HT853" s="57" t="e">
        <f t="shared" si="2542"/>
        <v>#DIV/0!</v>
      </c>
      <c r="HU853" s="57" t="e">
        <f t="shared" si="2543"/>
        <v>#DIV/0!</v>
      </c>
      <c r="HV853" s="57" t="e">
        <f t="shared" si="2544"/>
        <v>#DIV/0!</v>
      </c>
      <c r="HW853" s="57" t="e">
        <f t="shared" si="2545"/>
        <v>#DIV/0!</v>
      </c>
      <c r="HX853" s="57"/>
      <c r="HY853" s="57" t="e">
        <f t="shared" si="2546"/>
        <v>#DIV/0!</v>
      </c>
      <c r="HZ853" s="57" t="e">
        <f t="shared" si="2547"/>
        <v>#DIV/0!</v>
      </c>
      <c r="IA853" s="57"/>
      <c r="IB853" s="61">
        <f t="shared" si="2548"/>
        <v>0</v>
      </c>
      <c r="IC853" s="57" t="str">
        <f t="shared" si="2549"/>
        <v/>
      </c>
      <c r="ID853" s="42"/>
      <c r="IE853" s="2" t="str">
        <f t="shared" si="2550"/>
        <v/>
      </c>
      <c r="IF853" s="60" t="e">
        <f t="shared" si="2551"/>
        <v>#DIV/0!</v>
      </c>
      <c r="IG853" s="60" t="str">
        <f t="shared" si="2552"/>
        <v/>
      </c>
      <c r="IH853" s="60" t="str">
        <f t="shared" si="2553"/>
        <v>zinco-</v>
      </c>
      <c r="II853" s="60" t="str">
        <f t="shared" si="2554"/>
        <v>mangano-</v>
      </c>
      <c r="IJ853" s="60" t="e">
        <f t="shared" si="2555"/>
        <v>#DIV/0!</v>
      </c>
      <c r="IK853" s="60" t="e">
        <f t="shared" si="2556"/>
        <v>#DIV/0!</v>
      </c>
      <c r="IL853" s="60" t="e">
        <f t="shared" si="2557"/>
        <v>#DIV/0!</v>
      </c>
      <c r="IM853" s="60" t="e">
        <f t="shared" si="2558"/>
        <v>#DIV/0!</v>
      </c>
      <c r="IN853" s="60" t="str">
        <f t="shared" si="2559"/>
        <v/>
      </c>
      <c r="IO853" s="60" t="str">
        <f t="shared" si="2560"/>
        <v/>
      </c>
      <c r="IP853" s="57"/>
      <c r="IQ853" s="57" t="str">
        <f t="shared" si="2561"/>
        <v>ERROR!!</v>
      </c>
    </row>
    <row r="854" spans="24:251">
      <c r="X854" s="29">
        <f t="shared" si="2562"/>
        <v>0</v>
      </c>
      <c r="Y854" s="29">
        <f t="shared" si="2563"/>
        <v>0</v>
      </c>
      <c r="Z854" s="29" t="e">
        <f t="shared" si="2564"/>
        <v>#DIV/0!</v>
      </c>
      <c r="AA854" s="29" t="e">
        <f t="shared" si="2565"/>
        <v>#DIV/0!</v>
      </c>
      <c r="AB854" s="29" t="e">
        <f t="shared" si="2566"/>
        <v>#DIV/0!</v>
      </c>
      <c r="AC854" s="29" t="e">
        <f t="shared" si="2567"/>
        <v>#DIV/0!</v>
      </c>
      <c r="AF854" s="23">
        <v>60.084299999999999</v>
      </c>
      <c r="AG854" s="23">
        <v>79.878799999999998</v>
      </c>
      <c r="AH854" s="23">
        <v>101.96120000000001</v>
      </c>
      <c r="AI854" s="23">
        <v>151.99039999999999</v>
      </c>
      <c r="AJ854" s="23">
        <v>159.69</v>
      </c>
      <c r="AK854" s="23">
        <v>71.846400000000003</v>
      </c>
      <c r="AL854" s="23">
        <v>70.9375</v>
      </c>
      <c r="AM854" s="23">
        <v>40.304400000000001</v>
      </c>
      <c r="AN854" s="23">
        <v>56.077399999999997</v>
      </c>
      <c r="AO854" s="23">
        <v>61.978999999999999</v>
      </c>
      <c r="AP854" s="23">
        <v>94.195999999999998</v>
      </c>
      <c r="AQ854" s="23">
        <v>18.998000000000001</v>
      </c>
      <c r="AR854" s="23">
        <v>35.450000000000003</v>
      </c>
      <c r="AS854" s="23">
        <v>29.88</v>
      </c>
      <c r="AT854" s="23">
        <v>74.691999999999993</v>
      </c>
      <c r="AU854" s="23">
        <v>81.39</v>
      </c>
      <c r="AX854" s="54">
        <f t="shared" si="2422"/>
        <v>0</v>
      </c>
      <c r="AY854" s="54">
        <f t="shared" si="2423"/>
        <v>0</v>
      </c>
      <c r="AZ854" s="54">
        <f t="shared" si="2424"/>
        <v>0</v>
      </c>
      <c r="BA854" s="54">
        <f t="shared" si="2425"/>
        <v>0</v>
      </c>
      <c r="BB854" s="54">
        <f t="shared" si="2426"/>
        <v>0</v>
      </c>
      <c r="BC854" s="54">
        <f t="shared" si="2427"/>
        <v>0</v>
      </c>
      <c r="BD854" s="54">
        <f t="shared" si="2428"/>
        <v>0</v>
      </c>
      <c r="BE854" s="54">
        <f t="shared" si="2429"/>
        <v>0</v>
      </c>
      <c r="BF854" s="54">
        <f t="shared" si="2430"/>
        <v>0</v>
      </c>
      <c r="BG854" s="54">
        <f t="shared" si="2431"/>
        <v>0</v>
      </c>
      <c r="BH854" s="54">
        <f t="shared" si="2432"/>
        <v>0</v>
      </c>
      <c r="BI854" s="54">
        <f t="shared" si="2433"/>
        <v>0</v>
      </c>
      <c r="BJ854" s="54">
        <f t="shared" si="2434"/>
        <v>0</v>
      </c>
      <c r="BK854" s="54">
        <f t="shared" si="2435"/>
        <v>0</v>
      </c>
      <c r="BL854" s="54">
        <f t="shared" si="2436"/>
        <v>0</v>
      </c>
      <c r="BM854" s="42"/>
      <c r="BO854" s="54">
        <f>'Norm-coeff'!$C$2+$AX854*'Norm-coeff'!$D$2+$AY854*'Norm-coeff'!$E$2+$AZ854*'Norm-coeff'!$F$2+$BA854*'Norm-coeff'!$G$2+$BB854*'Norm-coeff'!$H$2+$BC854*'Norm-coeff'!$I$2+$BD854*'Norm-coeff'!$J$2+$BE854*'Norm-coeff'!$K$2+$BF854*'Norm-coeff'!$L$2+$BG854*'Norm-coeff'!$M$2+$BH854*'Norm-coeff'!$N$2+$BI854*'Norm-coeff'!$O$2</f>
        <v>5.4045421474420303</v>
      </c>
      <c r="BP854" s="54">
        <f>'Norm-coeff'!$C$3+$AX854*'Norm-coeff'!$D$3+$AY854*'Norm-coeff'!$E$3+$AZ854*'Norm-coeff'!$F$3+$BA854*'Norm-coeff'!$G$3+$BB854*'Norm-coeff'!$H$3+$BC854*'Norm-coeff'!$I$3+$BD854*'Norm-coeff'!$J$3+$BE854*'Norm-coeff'!$K$3+$BF854*'Norm-coeff'!$L$3+$BG854*'Norm-coeff'!$M$3+$BH854*'Norm-coeff'!$N$3+$BI854*'Norm-coeff'!$O$3</f>
        <v>3.15319116612705</v>
      </c>
      <c r="BQ854" s="54">
        <f>'Norm-coeff'!$C$4+$AX854*'Norm-coeff'!$D$4+$AY854*'Norm-coeff'!$E$4+$AZ854*'Norm-coeff'!$F$4+$BA854*'Norm-coeff'!$G$4+$BB854*'Norm-coeff'!$H$4+$BC854*'Norm-coeff'!$I$4+$BD854*'Norm-coeff'!$J$4+$BE854*'Norm-coeff'!$K$4+$BF854*'Norm-coeff'!$L$4+$BG854*'Norm-coeff'!$M$4+$BH854*'Norm-coeff'!$N$4+$BI854*'Norm-coeff'!$O$4</f>
        <v>1.42115649462768</v>
      </c>
      <c r="BR854" s="54">
        <f>'Norm-coeff'!$C$5+$AX854*'Norm-coeff'!$D$5+$AY854*'Norm-coeff'!$E$5+$AZ854*'Norm-coeff'!$F$5+$BA854*'Norm-coeff'!$G$5+$BB854*'Norm-coeff'!$H$5+$BC854*'Norm-coeff'!$I$5+$BD854*'Norm-coeff'!$J$5+$BE854*'Norm-coeff'!$K$5+$BF854*'Norm-coeff'!$L$5+$BG854*'Norm-coeff'!$M$5+$BH854*'Norm-coeff'!$N$5+$BI854*'Norm-coeff'!$O$5</f>
        <v>1.0553329241296201</v>
      </c>
      <c r="BS854" s="54">
        <f>'Norm-coeff'!$C$6+$AX854*'Norm-coeff'!$D$6+$AY854*'Norm-coeff'!$E$6+$AZ854*'Norm-coeff'!$F$6+$BA854*'Norm-coeff'!$G$6+$BB854*'Norm-coeff'!$H$6+$BC854*'Norm-coeff'!$I$6+$BD854*'Norm-coeff'!$J$6+$BE854*'Norm-coeff'!$K$6+$BF854*'Norm-coeff'!$L$6+$BG854*'Norm-coeff'!$M$6+$BH854*'Norm-coeff'!$N$6+$BI854*'Norm-coeff'!$O$6</f>
        <v>-1.48700885495103E-2</v>
      </c>
      <c r="BT854" s="54">
        <f>'Norm-coeff'!$C$7+$AX854*'Norm-coeff'!$D$7+$AY854*'Norm-coeff'!$E$7+$AZ854*'Norm-coeff'!$F$7+$BA854*'Norm-coeff'!$G$7+$BB854*'Norm-coeff'!$H$7+$BC854*'Norm-coeff'!$I$7+$BD854*'Norm-coeff'!$J$7+$BE854*'Norm-coeff'!$K$7+$BF854*'Norm-coeff'!$L$7+$BG854*'Norm-coeff'!$M$7+$BH854*'Norm-coeff'!$N$7+$BI854*'Norm-coeff'!$O$7</f>
        <v>2.0907583608832998</v>
      </c>
      <c r="BU854" s="54">
        <f>'Norm-coeff'!$C$8+$AX854*'Norm-coeff'!$D$8+$AY854*'Norm-coeff'!$E$8+$AZ854*'Norm-coeff'!$F$8+$BA854*'Norm-coeff'!$G$8+$BB854*'Norm-coeff'!$H$8+$BC854*'Norm-coeff'!$I$8+$BD854*'Norm-coeff'!$J$8+$BE854*'Norm-coeff'!$K$8+$BF854*'Norm-coeff'!$L$8+$BG854*'Norm-coeff'!$M$8+$BH854*'Norm-coeff'!$N$8+$BI854*'Norm-coeff'!$O$8</f>
        <v>0.65894159836244504</v>
      </c>
      <c r="BV854" s="54">
        <f>'Norm-coeff'!$C$9+$AX854*'Norm-coeff'!$D$9+$AY854*'Norm-coeff'!$E$9+$AZ854*'Norm-coeff'!$F$9+$BA854*'Norm-coeff'!$G$9+$BB854*'Norm-coeff'!$H$9+$BC854*'Norm-coeff'!$I$9+$BD854*'Norm-coeff'!$J$9+$BE854*'Norm-coeff'!$K$9+$BF854*'Norm-coeff'!$L$9+$BG854*'Norm-coeff'!$M$9+$BH854*'Norm-coeff'!$N$9+$BI854*'Norm-coeff'!$O$9</f>
        <v>1.48961085014701</v>
      </c>
      <c r="BW854" s="54">
        <f>'Norm-coeff'!$C$10+$AX854*'Norm-coeff'!$D$10+$AY854*'Norm-coeff'!$E$10+$AZ854*'Norm-coeff'!$F$10+$BA854*'Norm-coeff'!$G$10+$BB854*'Norm-coeff'!$H$10+$BC854*'Norm-coeff'!$I$10+$BD854*'Norm-coeff'!$J$10+$BE854*'Norm-coeff'!$K$10+$BF854*'Norm-coeff'!$L$10+$BG854*'Norm-coeff'!$M$10+$BH854*'Norm-coeff'!$N$10+$BI854*'Norm-coeff'!$O$10</f>
        <v>1.42058735749591</v>
      </c>
      <c r="BX854" s="54">
        <f>'Norm-coeff'!$C$11+$AX854*'Norm-coeff'!$D$11+$AY854*'Norm-coeff'!$E$11+$AZ854*'Norm-coeff'!$F$11+$BA854*'Norm-coeff'!$G$11+$BB854*'Norm-coeff'!$H$11+$BC854*'Norm-coeff'!$I$11+$BD854*'Norm-coeff'!$J$11+$BE854*'Norm-coeff'!$K$11+$BF854*'Norm-coeff'!$L$11+$BG854*'Norm-coeff'!$M$11+$BH854*'Norm-coeff'!$N$11+$BI854*'Norm-coeff'!$O$11</f>
        <v>0.221233014421479</v>
      </c>
      <c r="BY854" s="54">
        <f>'Norm-coeff'!$C$12+$AX854*'Norm-coeff'!$D$12+$AY854*'Norm-coeff'!$E$12+$AZ854*'Norm-coeff'!$F$12+$BA854*'Norm-coeff'!$G$12+$BB854*'Norm-coeff'!$H$12+$BC854*'Norm-coeff'!$I$12+$BD854*'Norm-coeff'!$J$12+$BE854*'Norm-coeff'!$K$12+$BF854*'Norm-coeff'!$L$12+$BG854*'Norm-coeff'!$M$12+$BH854*'Norm-coeff'!$N$12+$BI854*'Norm-coeff'!$O$12</f>
        <v>0.283527502056037</v>
      </c>
      <c r="BZ854" s="54">
        <f>'Norm-coeff'!$C$13+$AX854*'Norm-coeff'!$D$13+$AY854*'Norm-coeff'!$E$13+$AZ854*'Norm-coeff'!$F$13+$BA854*'Norm-coeff'!$G$13+$BB854*'Norm-coeff'!$H$13+$BC854*'Norm-coeff'!$I$13+$BD854*'Norm-coeff'!$J$13+$BE854*'Norm-coeff'!$K$13+$BF854*'Norm-coeff'!$L$13+$BG854*'Norm-coeff'!$M$13+$BH854*'Norm-coeff'!$N$13+$BI854*'Norm-coeff'!$O$13</f>
        <v>-4.1864930554451202E-2</v>
      </c>
      <c r="CA854" s="54">
        <f>'Norm-coeff'!$C$14+$AX854*'Norm-coeff'!$D$14+$AY854*'Norm-coeff'!$E$14+$AZ854*'Norm-coeff'!$F$14+$BA854*'Norm-coeff'!$G$14+$BB854*'Norm-coeff'!$H$14+$BC854*'Norm-coeff'!$I$14+$BD854*'Norm-coeff'!$J$14+$BE854*'Norm-coeff'!$K$14+$BF854*'Norm-coeff'!$L$14+$BG854*'Norm-coeff'!$M$14+$BH854*'Norm-coeff'!$N$14+$BI854*'Norm-coeff'!$O$14</f>
        <v>4.2526983164477103</v>
      </c>
      <c r="CC854" s="54">
        <f t="shared" si="2437"/>
        <v>0</v>
      </c>
      <c r="CG854" s="54">
        <f t="shared" si="2438"/>
        <v>0</v>
      </c>
      <c r="CH854" s="54">
        <f t="shared" si="2421"/>
        <v>0</v>
      </c>
      <c r="CI854" s="54">
        <f t="shared" si="2439"/>
        <v>0</v>
      </c>
      <c r="CJ854" s="56">
        <f t="shared" si="2440"/>
        <v>0</v>
      </c>
      <c r="CK854" s="54">
        <f t="shared" si="2441"/>
        <v>0</v>
      </c>
      <c r="CL854" s="54">
        <f t="shared" si="2442"/>
        <v>0</v>
      </c>
      <c r="CM854" s="54">
        <f t="shared" si="2443"/>
        <v>0</v>
      </c>
      <c r="CN854" s="54">
        <f t="shared" si="2444"/>
        <v>0</v>
      </c>
      <c r="CO854" s="54">
        <f t="shared" si="2445"/>
        <v>0</v>
      </c>
      <c r="CP854" s="54">
        <f t="shared" si="2446"/>
        <v>0</v>
      </c>
      <c r="CQ854" s="54">
        <f t="shared" si="2447"/>
        <v>0</v>
      </c>
      <c r="CR854" s="54">
        <f t="shared" si="2448"/>
        <v>0</v>
      </c>
      <c r="CS854" s="54">
        <f t="shared" si="2449"/>
        <v>0</v>
      </c>
      <c r="CU854" s="54">
        <f t="shared" si="2450"/>
        <v>0</v>
      </c>
      <c r="CV854" s="54">
        <f t="shared" si="2451"/>
        <v>0</v>
      </c>
      <c r="CW854" s="54">
        <f t="shared" si="2452"/>
        <v>0</v>
      </c>
      <c r="CX854" s="54">
        <f t="shared" si="2453"/>
        <v>0</v>
      </c>
      <c r="CZ854" s="54">
        <f t="shared" si="2454"/>
        <v>0</v>
      </c>
      <c r="DA854" s="54">
        <f t="shared" si="2455"/>
        <v>0</v>
      </c>
      <c r="DB854" s="54">
        <f t="shared" si="2456"/>
        <v>0</v>
      </c>
      <c r="DC854" s="54">
        <f t="shared" si="2457"/>
        <v>0</v>
      </c>
      <c r="DD854" s="54">
        <f t="shared" si="2458"/>
        <v>0</v>
      </c>
      <c r="DE854" s="54">
        <f t="shared" si="2459"/>
        <v>0</v>
      </c>
      <c r="DF854" s="54">
        <f t="shared" si="2460"/>
        <v>0</v>
      </c>
      <c r="DG854" s="54">
        <f t="shared" si="2461"/>
        <v>2</v>
      </c>
      <c r="DH854" s="71">
        <f t="shared" si="2462"/>
        <v>0</v>
      </c>
      <c r="DI854" s="71">
        <f t="shared" si="2463"/>
        <v>0</v>
      </c>
      <c r="DJ854" s="54">
        <f t="shared" si="2464"/>
        <v>0</v>
      </c>
      <c r="DK854" s="54">
        <f t="shared" si="2465"/>
        <v>2</v>
      </c>
      <c r="DL854" s="4">
        <f t="shared" si="2395"/>
        <v>0</v>
      </c>
      <c r="DM854" s="3">
        <f t="shared" si="2466"/>
        <v>0</v>
      </c>
      <c r="DN854" s="3">
        <f t="shared" si="2467"/>
        <v>0</v>
      </c>
      <c r="DO854" s="4" t="e">
        <f t="shared" si="2468"/>
        <v>#DIV/0!</v>
      </c>
      <c r="DP854" s="57"/>
      <c r="DQ854" s="57"/>
      <c r="DR854" s="56">
        <f t="shared" si="2396"/>
        <v>2</v>
      </c>
      <c r="DS854" s="56">
        <f t="shared" si="2397"/>
        <v>0</v>
      </c>
      <c r="DT854" s="38">
        <f t="shared" si="2398"/>
        <v>0</v>
      </c>
      <c r="DU854" s="38">
        <f t="shared" si="2469"/>
        <v>2</v>
      </c>
      <c r="DV854" s="38">
        <f t="shared" si="2399"/>
        <v>0</v>
      </c>
      <c r="DW854" s="39">
        <f t="shared" si="2400"/>
        <v>0</v>
      </c>
      <c r="DX854" s="39">
        <f t="shared" si="2401"/>
        <v>0</v>
      </c>
      <c r="DY854" s="39">
        <f t="shared" si="2402"/>
        <v>0</v>
      </c>
      <c r="DZ854" s="39">
        <f t="shared" si="2403"/>
        <v>0</v>
      </c>
      <c r="EA854" s="39">
        <f t="shared" si="2404"/>
        <v>0</v>
      </c>
      <c r="EB854" s="37" t="e">
        <f t="shared" si="2470"/>
        <v>#DIV/0!</v>
      </c>
      <c r="EC854" s="37" t="e">
        <f t="shared" si="2471"/>
        <v>#DIV/0!</v>
      </c>
      <c r="ED854" s="37" t="e">
        <f t="shared" si="2472"/>
        <v>#DIV/0!</v>
      </c>
      <c r="EE854" s="37" t="e">
        <f t="shared" si="2473"/>
        <v>#DIV/0!</v>
      </c>
      <c r="EF854" s="39" t="e">
        <f t="shared" si="2474"/>
        <v>#DIV/0!</v>
      </c>
      <c r="EG854" s="37" t="e">
        <f t="shared" si="2475"/>
        <v>#DIV/0!</v>
      </c>
      <c r="EH854" s="37" t="e">
        <f t="shared" si="2476"/>
        <v>#DIV/0!</v>
      </c>
      <c r="EI854" s="11" t="b">
        <f t="shared" si="2477"/>
        <v>1</v>
      </c>
      <c r="EJ854" s="11" t="b">
        <f t="shared" si="2478"/>
        <v>0</v>
      </c>
      <c r="EK854" s="39" t="e">
        <f t="shared" si="2479"/>
        <v>#DIV/0!</v>
      </c>
      <c r="EL854" s="39" t="e">
        <f t="shared" si="2480"/>
        <v>#DIV/0!</v>
      </c>
      <c r="EM854" s="39" t="e">
        <f t="shared" si="2481"/>
        <v>#DIV/0!</v>
      </c>
      <c r="EN854" s="39" t="e">
        <f t="shared" si="2482"/>
        <v>#DIV/0!</v>
      </c>
      <c r="EO854" s="39" t="e">
        <f t="shared" si="2483"/>
        <v>#DIV/0!</v>
      </c>
      <c r="EP854" s="39" t="e">
        <f t="shared" si="2484"/>
        <v>#DIV/0!</v>
      </c>
      <c r="EQ854" s="39" t="e">
        <f t="shared" si="2485"/>
        <v>#DIV/0!</v>
      </c>
      <c r="ER854" s="39" t="e">
        <f t="shared" si="2486"/>
        <v>#DIV/0!</v>
      </c>
      <c r="ES854" s="58" t="str">
        <f t="shared" si="2487"/>
        <v>(OH,F,Cl)-dominate amphibole</v>
      </c>
      <c r="ET854" s="58" t="e">
        <f t="shared" si="2488"/>
        <v>#N/A</v>
      </c>
      <c r="EU854" s="56">
        <f t="shared" si="2405"/>
        <v>0</v>
      </c>
      <c r="EV854" s="56">
        <f t="shared" si="2406"/>
        <v>0</v>
      </c>
      <c r="EW854" s="56">
        <f t="shared" si="2407"/>
        <v>0</v>
      </c>
      <c r="EX854" s="56">
        <f t="shared" si="2408"/>
        <v>0</v>
      </c>
      <c r="EY854" s="56">
        <f t="shared" si="2409"/>
        <v>0</v>
      </c>
      <c r="EZ854" s="56">
        <f t="shared" si="2410"/>
        <v>0</v>
      </c>
      <c r="FA854" s="39">
        <f t="shared" si="2411"/>
        <v>0</v>
      </c>
      <c r="FB854" s="39">
        <f t="shared" si="2412"/>
        <v>0</v>
      </c>
      <c r="FC854" s="54">
        <f t="shared" si="2413"/>
        <v>0</v>
      </c>
      <c r="FD854" s="54">
        <f t="shared" si="2414"/>
        <v>0</v>
      </c>
      <c r="FE854" s="39">
        <f t="shared" si="2415"/>
        <v>0</v>
      </c>
      <c r="FF854" s="54">
        <f t="shared" si="2416"/>
        <v>0</v>
      </c>
      <c r="FG854" s="39">
        <f t="shared" si="2417"/>
        <v>0</v>
      </c>
      <c r="FH854" s="39">
        <f t="shared" si="2489"/>
        <v>0</v>
      </c>
      <c r="FI854" s="39">
        <f t="shared" si="2490"/>
        <v>0</v>
      </c>
      <c r="FJ854" s="39">
        <f t="shared" si="2491"/>
        <v>0</v>
      </c>
      <c r="FK854" s="39" t="e">
        <f t="shared" si="2492"/>
        <v>#DIV/0!</v>
      </c>
      <c r="FL854" s="39" t="e">
        <f t="shared" si="2493"/>
        <v>#DIV/0!</v>
      </c>
      <c r="FM854" s="39" t="e">
        <f t="shared" si="2494"/>
        <v>#DIV/0!</v>
      </c>
      <c r="FN854" s="39">
        <f t="shared" si="2495"/>
        <v>1</v>
      </c>
      <c r="FO854" s="39">
        <f t="shared" si="2418"/>
        <v>0</v>
      </c>
      <c r="FP854" s="39">
        <f t="shared" si="2419"/>
        <v>0</v>
      </c>
      <c r="FQ854" s="39">
        <f t="shared" si="2420"/>
        <v>0</v>
      </c>
      <c r="FR854" s="39">
        <f t="shared" si="2496"/>
        <v>0</v>
      </c>
      <c r="FS854" s="39">
        <f t="shared" si="2497"/>
        <v>0</v>
      </c>
      <c r="FU854" s="39" t="e">
        <f t="shared" si="2498"/>
        <v>#DIV/0!</v>
      </c>
      <c r="FV854" s="39" t="e">
        <f t="shared" si="2499"/>
        <v>#DIV/0!</v>
      </c>
      <c r="FW854" s="39" t="e">
        <f t="shared" si="2500"/>
        <v>#DIV/0!</v>
      </c>
      <c r="FY854" s="39" t="e">
        <f t="shared" si="2501"/>
        <v>#DIV/0!</v>
      </c>
      <c r="FZ854" s="39" t="e">
        <f t="shared" si="2502"/>
        <v>#DIV/0!</v>
      </c>
      <c r="GA854" s="39" t="e">
        <f t="shared" si="2503"/>
        <v>#DIV/0!</v>
      </c>
      <c r="GB854" s="39" t="e">
        <f t="shared" si="2504"/>
        <v>#DIV/0!</v>
      </c>
      <c r="GC854" s="39" t="e">
        <f t="shared" si="2505"/>
        <v>#DIV/0!</v>
      </c>
      <c r="GD854" s="39" t="e">
        <f t="shared" si="2506"/>
        <v>#DIV/0!</v>
      </c>
      <c r="GE854" s="39" t="e">
        <f t="shared" si="2507"/>
        <v>#DIV/0!</v>
      </c>
      <c r="GF854" s="39" t="e">
        <f t="shared" si="2508"/>
        <v>#DIV/0!</v>
      </c>
      <c r="GG854" s="39" t="e">
        <f t="shared" si="2509"/>
        <v>#DIV/0!</v>
      </c>
      <c r="GH854" s="39" t="e">
        <f t="shared" si="2510"/>
        <v>#DIV/0!</v>
      </c>
      <c r="GI854" s="39"/>
      <c r="GJ854" s="39" t="e">
        <f t="shared" si="2511"/>
        <v>#DIV/0!</v>
      </c>
      <c r="GK854" s="39" t="e">
        <f t="shared" si="2512"/>
        <v>#DIV/0!</v>
      </c>
      <c r="GL854" s="39" t="e">
        <f t="shared" si="2513"/>
        <v>#DIV/0!</v>
      </c>
      <c r="GM854" s="39" t="e">
        <f t="shared" si="2514"/>
        <v>#DIV/0!</v>
      </c>
      <c r="GN854" s="39" t="e">
        <f t="shared" si="2515"/>
        <v>#DIV/0!</v>
      </c>
      <c r="GO854" s="57"/>
      <c r="GP854" s="57" t="e">
        <f t="shared" si="2516"/>
        <v>#DIV/0!</v>
      </c>
      <c r="GQ854" s="59" t="e">
        <f t="shared" si="2517"/>
        <v>#DIV/0!</v>
      </c>
      <c r="GR854" s="41" t="e">
        <f t="shared" si="2518"/>
        <v>#DIV/0!</v>
      </c>
      <c r="GS854" s="57" t="e">
        <f t="shared" si="2519"/>
        <v>#DIV/0!</v>
      </c>
      <c r="GT854" s="57" t="e">
        <f t="shared" si="2520"/>
        <v>#DIV/0!</v>
      </c>
      <c r="GU854" s="57" t="e">
        <f t="shared" si="2521"/>
        <v>#DIV/0!</v>
      </c>
      <c r="GV854" s="57"/>
      <c r="GW854" s="42" t="e">
        <f t="shared" si="2522"/>
        <v>#DIV/0!</v>
      </c>
      <c r="GX854" s="42" t="e">
        <f t="shared" si="2523"/>
        <v>#DIV/0!</v>
      </c>
      <c r="GY854" s="42" t="e">
        <f t="shared" si="2524"/>
        <v>#DIV/0!</v>
      </c>
      <c r="GZ854" s="57"/>
      <c r="HA854" s="2" t="e">
        <f t="shared" si="2525"/>
        <v>#DIV/0!</v>
      </c>
      <c r="HB854" s="2" t="e">
        <f t="shared" si="2526"/>
        <v>#DIV/0!</v>
      </c>
      <c r="HC854" s="2" t="e">
        <f t="shared" si="2527"/>
        <v>#DIV/0!</v>
      </c>
      <c r="HD854" s="2" t="e">
        <f t="shared" si="2528"/>
        <v>#DIV/0!</v>
      </c>
      <c r="HE854" s="2" t="e">
        <f t="shared" si="2529"/>
        <v>#DIV/0!</v>
      </c>
      <c r="HF854" s="2" t="e">
        <f t="shared" si="2530"/>
        <v>#DIV/0!</v>
      </c>
      <c r="HG854" s="2" t="e">
        <f t="shared" si="2531"/>
        <v>#DIV/0!</v>
      </c>
      <c r="HH854" s="2" t="e">
        <f t="shared" si="2532"/>
        <v>#DIV/0!</v>
      </c>
      <c r="HI854" s="2" t="e">
        <f t="shared" si="2533"/>
        <v>#DIV/0!</v>
      </c>
      <c r="HJ854" s="11" t="e">
        <f t="shared" si="2534"/>
        <v>#DIV/0!</v>
      </c>
      <c r="HK854" s="60" t="e">
        <f t="shared" si="2535"/>
        <v>#DIV/0!</v>
      </c>
      <c r="HL854" s="57"/>
      <c r="HM854" s="57" t="e">
        <f t="shared" si="2536"/>
        <v>#DIV/0!</v>
      </c>
      <c r="HN854" s="57" t="e">
        <f t="shared" si="2537"/>
        <v>#DIV/0!</v>
      </c>
      <c r="HO854" s="57" t="e">
        <f t="shared" si="2538"/>
        <v>#DIV/0!</v>
      </c>
      <c r="HP854" s="57" t="e">
        <f t="shared" si="2539"/>
        <v>#DIV/0!</v>
      </c>
      <c r="HQ854" s="57" t="e">
        <f t="shared" si="2540"/>
        <v>#DIV/0!</v>
      </c>
      <c r="HR854" s="57"/>
      <c r="HS854" s="57" t="e">
        <f t="shared" si="2541"/>
        <v>#DIV/0!</v>
      </c>
      <c r="HT854" s="57" t="e">
        <f t="shared" si="2542"/>
        <v>#DIV/0!</v>
      </c>
      <c r="HU854" s="57" t="e">
        <f t="shared" si="2543"/>
        <v>#DIV/0!</v>
      </c>
      <c r="HV854" s="57" t="e">
        <f t="shared" si="2544"/>
        <v>#DIV/0!</v>
      </c>
      <c r="HW854" s="57" t="e">
        <f t="shared" si="2545"/>
        <v>#DIV/0!</v>
      </c>
      <c r="HX854" s="57"/>
      <c r="HY854" s="57" t="e">
        <f t="shared" si="2546"/>
        <v>#DIV/0!</v>
      </c>
      <c r="HZ854" s="57" t="e">
        <f t="shared" si="2547"/>
        <v>#DIV/0!</v>
      </c>
      <c r="IA854" s="57"/>
      <c r="IB854" s="61">
        <f t="shared" si="2548"/>
        <v>0</v>
      </c>
      <c r="IC854" s="57" t="str">
        <f t="shared" si="2549"/>
        <v/>
      </c>
      <c r="ID854" s="42"/>
      <c r="IE854" s="2" t="str">
        <f t="shared" si="2550"/>
        <v/>
      </c>
      <c r="IF854" s="60" t="e">
        <f t="shared" si="2551"/>
        <v>#DIV/0!</v>
      </c>
      <c r="IG854" s="60" t="str">
        <f t="shared" si="2552"/>
        <v/>
      </c>
      <c r="IH854" s="60" t="str">
        <f t="shared" si="2553"/>
        <v>zinco-</v>
      </c>
      <c r="II854" s="60" t="str">
        <f t="shared" si="2554"/>
        <v>mangano-</v>
      </c>
      <c r="IJ854" s="60" t="e">
        <f t="shared" si="2555"/>
        <v>#DIV/0!</v>
      </c>
      <c r="IK854" s="60" t="e">
        <f t="shared" si="2556"/>
        <v>#DIV/0!</v>
      </c>
      <c r="IL854" s="60" t="e">
        <f t="shared" si="2557"/>
        <v>#DIV/0!</v>
      </c>
      <c r="IM854" s="60" t="e">
        <f t="shared" si="2558"/>
        <v>#DIV/0!</v>
      </c>
      <c r="IN854" s="60" t="str">
        <f t="shared" si="2559"/>
        <v/>
      </c>
      <c r="IO854" s="60" t="str">
        <f t="shared" si="2560"/>
        <v/>
      </c>
      <c r="IP854" s="57"/>
      <c r="IQ854" s="57" t="str">
        <f t="shared" si="2561"/>
        <v>ERROR!!</v>
      </c>
    </row>
    <row r="855" spans="24:251">
      <c r="X855" s="29">
        <f t="shared" si="2562"/>
        <v>0</v>
      </c>
      <c r="Y855" s="29">
        <f t="shared" si="2563"/>
        <v>0</v>
      </c>
      <c r="Z855" s="29" t="e">
        <f t="shared" si="2564"/>
        <v>#DIV/0!</v>
      </c>
      <c r="AA855" s="29" t="e">
        <f t="shared" si="2565"/>
        <v>#DIV/0!</v>
      </c>
      <c r="AB855" s="29" t="e">
        <f t="shared" si="2566"/>
        <v>#DIV/0!</v>
      </c>
      <c r="AC855" s="29" t="e">
        <f t="shared" si="2567"/>
        <v>#DIV/0!</v>
      </c>
      <c r="AF855" s="23">
        <v>60.084299999999999</v>
      </c>
      <c r="AG855" s="23">
        <v>79.878799999999998</v>
      </c>
      <c r="AH855" s="23">
        <v>101.96120000000001</v>
      </c>
      <c r="AI855" s="23">
        <v>151.99039999999999</v>
      </c>
      <c r="AJ855" s="23">
        <v>159.69</v>
      </c>
      <c r="AK855" s="23">
        <v>71.846400000000003</v>
      </c>
      <c r="AL855" s="23">
        <v>70.9375</v>
      </c>
      <c r="AM855" s="23">
        <v>40.304400000000001</v>
      </c>
      <c r="AN855" s="23">
        <v>56.077399999999997</v>
      </c>
      <c r="AO855" s="23">
        <v>61.978999999999999</v>
      </c>
      <c r="AP855" s="23">
        <v>94.195999999999998</v>
      </c>
      <c r="AQ855" s="23">
        <v>18.998000000000001</v>
      </c>
      <c r="AR855" s="23">
        <v>35.450000000000003</v>
      </c>
      <c r="AS855" s="23">
        <v>29.88</v>
      </c>
      <c r="AT855" s="23">
        <v>74.691999999999993</v>
      </c>
      <c r="AU855" s="23">
        <v>81.39</v>
      </c>
      <c r="AX855" s="54">
        <f t="shared" si="2422"/>
        <v>0</v>
      </c>
      <c r="AY855" s="54">
        <f t="shared" si="2423"/>
        <v>0</v>
      </c>
      <c r="AZ855" s="54">
        <f t="shared" si="2424"/>
        <v>0</v>
      </c>
      <c r="BA855" s="54">
        <f t="shared" si="2425"/>
        <v>0</v>
      </c>
      <c r="BB855" s="54">
        <f t="shared" si="2426"/>
        <v>0</v>
      </c>
      <c r="BC855" s="54">
        <f t="shared" si="2427"/>
        <v>0</v>
      </c>
      <c r="BD855" s="54">
        <f t="shared" si="2428"/>
        <v>0</v>
      </c>
      <c r="BE855" s="54">
        <f t="shared" si="2429"/>
        <v>0</v>
      </c>
      <c r="BF855" s="54">
        <f t="shared" si="2430"/>
        <v>0</v>
      </c>
      <c r="BG855" s="54">
        <f t="shared" si="2431"/>
        <v>0</v>
      </c>
      <c r="BH855" s="54">
        <f t="shared" si="2432"/>
        <v>0</v>
      </c>
      <c r="BI855" s="54">
        <f t="shared" si="2433"/>
        <v>0</v>
      </c>
      <c r="BJ855" s="54">
        <f t="shared" si="2434"/>
        <v>0</v>
      </c>
      <c r="BK855" s="54">
        <f t="shared" si="2435"/>
        <v>0</v>
      </c>
      <c r="BL855" s="54">
        <f t="shared" si="2436"/>
        <v>0</v>
      </c>
      <c r="BM855" s="42"/>
      <c r="BO855" s="54">
        <f>'Norm-coeff'!$C$2+$AX855*'Norm-coeff'!$D$2+$AY855*'Norm-coeff'!$E$2+$AZ855*'Norm-coeff'!$F$2+$BA855*'Norm-coeff'!$G$2+$BB855*'Norm-coeff'!$H$2+$BC855*'Norm-coeff'!$I$2+$BD855*'Norm-coeff'!$J$2+$BE855*'Norm-coeff'!$K$2+$BF855*'Norm-coeff'!$L$2+$BG855*'Norm-coeff'!$M$2+$BH855*'Norm-coeff'!$N$2+$BI855*'Norm-coeff'!$O$2</f>
        <v>5.4045421474420303</v>
      </c>
      <c r="BP855" s="54">
        <f>'Norm-coeff'!$C$3+$AX855*'Norm-coeff'!$D$3+$AY855*'Norm-coeff'!$E$3+$AZ855*'Norm-coeff'!$F$3+$BA855*'Norm-coeff'!$G$3+$BB855*'Norm-coeff'!$H$3+$BC855*'Norm-coeff'!$I$3+$BD855*'Norm-coeff'!$J$3+$BE855*'Norm-coeff'!$K$3+$BF855*'Norm-coeff'!$L$3+$BG855*'Norm-coeff'!$M$3+$BH855*'Norm-coeff'!$N$3+$BI855*'Norm-coeff'!$O$3</f>
        <v>3.15319116612705</v>
      </c>
      <c r="BQ855" s="54">
        <f>'Norm-coeff'!$C$4+$AX855*'Norm-coeff'!$D$4+$AY855*'Norm-coeff'!$E$4+$AZ855*'Norm-coeff'!$F$4+$BA855*'Norm-coeff'!$G$4+$BB855*'Norm-coeff'!$H$4+$BC855*'Norm-coeff'!$I$4+$BD855*'Norm-coeff'!$J$4+$BE855*'Norm-coeff'!$K$4+$BF855*'Norm-coeff'!$L$4+$BG855*'Norm-coeff'!$M$4+$BH855*'Norm-coeff'!$N$4+$BI855*'Norm-coeff'!$O$4</f>
        <v>1.42115649462768</v>
      </c>
      <c r="BR855" s="54">
        <f>'Norm-coeff'!$C$5+$AX855*'Norm-coeff'!$D$5+$AY855*'Norm-coeff'!$E$5+$AZ855*'Norm-coeff'!$F$5+$BA855*'Norm-coeff'!$G$5+$BB855*'Norm-coeff'!$H$5+$BC855*'Norm-coeff'!$I$5+$BD855*'Norm-coeff'!$J$5+$BE855*'Norm-coeff'!$K$5+$BF855*'Norm-coeff'!$L$5+$BG855*'Norm-coeff'!$M$5+$BH855*'Norm-coeff'!$N$5+$BI855*'Norm-coeff'!$O$5</f>
        <v>1.0553329241296201</v>
      </c>
      <c r="BS855" s="54">
        <f>'Norm-coeff'!$C$6+$AX855*'Norm-coeff'!$D$6+$AY855*'Norm-coeff'!$E$6+$AZ855*'Norm-coeff'!$F$6+$BA855*'Norm-coeff'!$G$6+$BB855*'Norm-coeff'!$H$6+$BC855*'Norm-coeff'!$I$6+$BD855*'Norm-coeff'!$J$6+$BE855*'Norm-coeff'!$K$6+$BF855*'Norm-coeff'!$L$6+$BG855*'Norm-coeff'!$M$6+$BH855*'Norm-coeff'!$N$6+$BI855*'Norm-coeff'!$O$6</f>
        <v>-1.48700885495103E-2</v>
      </c>
      <c r="BT855" s="54">
        <f>'Norm-coeff'!$C$7+$AX855*'Norm-coeff'!$D$7+$AY855*'Norm-coeff'!$E$7+$AZ855*'Norm-coeff'!$F$7+$BA855*'Norm-coeff'!$G$7+$BB855*'Norm-coeff'!$H$7+$BC855*'Norm-coeff'!$I$7+$BD855*'Norm-coeff'!$J$7+$BE855*'Norm-coeff'!$K$7+$BF855*'Norm-coeff'!$L$7+$BG855*'Norm-coeff'!$M$7+$BH855*'Norm-coeff'!$N$7+$BI855*'Norm-coeff'!$O$7</f>
        <v>2.0907583608832998</v>
      </c>
      <c r="BU855" s="54">
        <f>'Norm-coeff'!$C$8+$AX855*'Norm-coeff'!$D$8+$AY855*'Norm-coeff'!$E$8+$AZ855*'Norm-coeff'!$F$8+$BA855*'Norm-coeff'!$G$8+$BB855*'Norm-coeff'!$H$8+$BC855*'Norm-coeff'!$I$8+$BD855*'Norm-coeff'!$J$8+$BE855*'Norm-coeff'!$K$8+$BF855*'Norm-coeff'!$L$8+$BG855*'Norm-coeff'!$M$8+$BH855*'Norm-coeff'!$N$8+$BI855*'Norm-coeff'!$O$8</f>
        <v>0.65894159836244504</v>
      </c>
      <c r="BV855" s="54">
        <f>'Norm-coeff'!$C$9+$AX855*'Norm-coeff'!$D$9+$AY855*'Norm-coeff'!$E$9+$AZ855*'Norm-coeff'!$F$9+$BA855*'Norm-coeff'!$G$9+$BB855*'Norm-coeff'!$H$9+$BC855*'Norm-coeff'!$I$9+$BD855*'Norm-coeff'!$J$9+$BE855*'Norm-coeff'!$K$9+$BF855*'Norm-coeff'!$L$9+$BG855*'Norm-coeff'!$M$9+$BH855*'Norm-coeff'!$N$9+$BI855*'Norm-coeff'!$O$9</f>
        <v>1.48961085014701</v>
      </c>
      <c r="BW855" s="54">
        <f>'Norm-coeff'!$C$10+$AX855*'Norm-coeff'!$D$10+$AY855*'Norm-coeff'!$E$10+$AZ855*'Norm-coeff'!$F$10+$BA855*'Norm-coeff'!$G$10+$BB855*'Norm-coeff'!$H$10+$BC855*'Norm-coeff'!$I$10+$BD855*'Norm-coeff'!$J$10+$BE855*'Norm-coeff'!$K$10+$BF855*'Norm-coeff'!$L$10+$BG855*'Norm-coeff'!$M$10+$BH855*'Norm-coeff'!$N$10+$BI855*'Norm-coeff'!$O$10</f>
        <v>1.42058735749591</v>
      </c>
      <c r="BX855" s="54">
        <f>'Norm-coeff'!$C$11+$AX855*'Norm-coeff'!$D$11+$AY855*'Norm-coeff'!$E$11+$AZ855*'Norm-coeff'!$F$11+$BA855*'Norm-coeff'!$G$11+$BB855*'Norm-coeff'!$H$11+$BC855*'Norm-coeff'!$I$11+$BD855*'Norm-coeff'!$J$11+$BE855*'Norm-coeff'!$K$11+$BF855*'Norm-coeff'!$L$11+$BG855*'Norm-coeff'!$M$11+$BH855*'Norm-coeff'!$N$11+$BI855*'Norm-coeff'!$O$11</f>
        <v>0.221233014421479</v>
      </c>
      <c r="BY855" s="54">
        <f>'Norm-coeff'!$C$12+$AX855*'Norm-coeff'!$D$12+$AY855*'Norm-coeff'!$E$12+$AZ855*'Norm-coeff'!$F$12+$BA855*'Norm-coeff'!$G$12+$BB855*'Norm-coeff'!$H$12+$BC855*'Norm-coeff'!$I$12+$BD855*'Norm-coeff'!$J$12+$BE855*'Norm-coeff'!$K$12+$BF855*'Norm-coeff'!$L$12+$BG855*'Norm-coeff'!$M$12+$BH855*'Norm-coeff'!$N$12+$BI855*'Norm-coeff'!$O$12</f>
        <v>0.283527502056037</v>
      </c>
      <c r="BZ855" s="54">
        <f>'Norm-coeff'!$C$13+$AX855*'Norm-coeff'!$D$13+$AY855*'Norm-coeff'!$E$13+$AZ855*'Norm-coeff'!$F$13+$BA855*'Norm-coeff'!$G$13+$BB855*'Norm-coeff'!$H$13+$BC855*'Norm-coeff'!$I$13+$BD855*'Norm-coeff'!$J$13+$BE855*'Norm-coeff'!$K$13+$BF855*'Norm-coeff'!$L$13+$BG855*'Norm-coeff'!$M$13+$BH855*'Norm-coeff'!$N$13+$BI855*'Norm-coeff'!$O$13</f>
        <v>-4.1864930554451202E-2</v>
      </c>
      <c r="CA855" s="54">
        <f>'Norm-coeff'!$C$14+$AX855*'Norm-coeff'!$D$14+$AY855*'Norm-coeff'!$E$14+$AZ855*'Norm-coeff'!$F$14+$BA855*'Norm-coeff'!$G$14+$BB855*'Norm-coeff'!$H$14+$BC855*'Norm-coeff'!$I$14+$BD855*'Norm-coeff'!$J$14+$BE855*'Norm-coeff'!$K$14+$BF855*'Norm-coeff'!$L$14+$BG855*'Norm-coeff'!$M$14+$BH855*'Norm-coeff'!$N$14+$BI855*'Norm-coeff'!$O$14</f>
        <v>4.2526983164477103</v>
      </c>
      <c r="CC855" s="54">
        <f t="shared" si="2437"/>
        <v>0</v>
      </c>
      <c r="CG855" s="54">
        <f t="shared" si="2438"/>
        <v>0</v>
      </c>
      <c r="CH855" s="54">
        <f t="shared" si="2421"/>
        <v>0</v>
      </c>
      <c r="CI855" s="54">
        <f t="shared" si="2439"/>
        <v>0</v>
      </c>
      <c r="CJ855" s="56">
        <f t="shared" si="2440"/>
        <v>0</v>
      </c>
      <c r="CK855" s="54">
        <f t="shared" si="2441"/>
        <v>0</v>
      </c>
      <c r="CL855" s="54">
        <f t="shared" si="2442"/>
        <v>0</v>
      </c>
      <c r="CM855" s="54">
        <f t="shared" si="2443"/>
        <v>0</v>
      </c>
      <c r="CN855" s="54">
        <f t="shared" si="2444"/>
        <v>0</v>
      </c>
      <c r="CO855" s="54">
        <f t="shared" si="2445"/>
        <v>0</v>
      </c>
      <c r="CP855" s="54">
        <f t="shared" si="2446"/>
        <v>0</v>
      </c>
      <c r="CQ855" s="54">
        <f t="shared" si="2447"/>
        <v>0</v>
      </c>
      <c r="CR855" s="54">
        <f t="shared" si="2448"/>
        <v>0</v>
      </c>
      <c r="CS855" s="54">
        <f t="shared" si="2449"/>
        <v>0</v>
      </c>
      <c r="CU855" s="54">
        <f t="shared" si="2450"/>
        <v>0</v>
      </c>
      <c r="CV855" s="54">
        <f t="shared" si="2451"/>
        <v>0</v>
      </c>
      <c r="CW855" s="54">
        <f t="shared" si="2452"/>
        <v>0</v>
      </c>
      <c r="CX855" s="54">
        <f t="shared" si="2453"/>
        <v>0</v>
      </c>
      <c r="CZ855" s="54">
        <f t="shared" si="2454"/>
        <v>0</v>
      </c>
      <c r="DA855" s="54">
        <f t="shared" si="2455"/>
        <v>0</v>
      </c>
      <c r="DB855" s="54">
        <f t="shared" si="2456"/>
        <v>0</v>
      </c>
      <c r="DC855" s="54">
        <f t="shared" si="2457"/>
        <v>0</v>
      </c>
      <c r="DD855" s="54">
        <f t="shared" si="2458"/>
        <v>0</v>
      </c>
      <c r="DE855" s="54">
        <f t="shared" si="2459"/>
        <v>0</v>
      </c>
      <c r="DF855" s="54">
        <f t="shared" si="2460"/>
        <v>0</v>
      </c>
      <c r="DG855" s="54">
        <f t="shared" si="2461"/>
        <v>2</v>
      </c>
      <c r="DH855" s="71">
        <f t="shared" si="2462"/>
        <v>0</v>
      </c>
      <c r="DI855" s="71">
        <f t="shared" si="2463"/>
        <v>0</v>
      </c>
      <c r="DJ855" s="54">
        <f t="shared" si="2464"/>
        <v>0</v>
      </c>
      <c r="DK855" s="54">
        <f t="shared" si="2465"/>
        <v>2</v>
      </c>
      <c r="DL855" s="4">
        <f t="shared" si="2395"/>
        <v>0</v>
      </c>
      <c r="DM855" s="3">
        <f t="shared" si="2466"/>
        <v>0</v>
      </c>
      <c r="DN855" s="3">
        <f t="shared" si="2467"/>
        <v>0</v>
      </c>
      <c r="DO855" s="4" t="e">
        <f t="shared" si="2468"/>
        <v>#DIV/0!</v>
      </c>
      <c r="DP855" s="57"/>
      <c r="DQ855" s="57"/>
      <c r="DR855" s="56">
        <f t="shared" si="2396"/>
        <v>2</v>
      </c>
      <c r="DS855" s="56">
        <f t="shared" si="2397"/>
        <v>0</v>
      </c>
      <c r="DT855" s="38">
        <f t="shared" si="2398"/>
        <v>0</v>
      </c>
      <c r="DU855" s="38">
        <f t="shared" si="2469"/>
        <v>2</v>
      </c>
      <c r="DV855" s="38">
        <f t="shared" si="2399"/>
        <v>0</v>
      </c>
      <c r="DW855" s="39">
        <f t="shared" si="2400"/>
        <v>0</v>
      </c>
      <c r="DX855" s="39">
        <f t="shared" si="2401"/>
        <v>0</v>
      </c>
      <c r="DY855" s="39">
        <f t="shared" si="2402"/>
        <v>0</v>
      </c>
      <c r="DZ855" s="39">
        <f t="shared" si="2403"/>
        <v>0</v>
      </c>
      <c r="EA855" s="39">
        <f t="shared" si="2404"/>
        <v>0</v>
      </c>
      <c r="EB855" s="37" t="e">
        <f t="shared" si="2470"/>
        <v>#DIV/0!</v>
      </c>
      <c r="EC855" s="37" t="e">
        <f t="shared" si="2471"/>
        <v>#DIV/0!</v>
      </c>
      <c r="ED855" s="37" t="e">
        <f t="shared" si="2472"/>
        <v>#DIV/0!</v>
      </c>
      <c r="EE855" s="37" t="e">
        <f t="shared" si="2473"/>
        <v>#DIV/0!</v>
      </c>
      <c r="EF855" s="39" t="e">
        <f t="shared" si="2474"/>
        <v>#DIV/0!</v>
      </c>
      <c r="EG855" s="37" t="e">
        <f t="shared" si="2475"/>
        <v>#DIV/0!</v>
      </c>
      <c r="EH855" s="37" t="e">
        <f t="shared" si="2476"/>
        <v>#DIV/0!</v>
      </c>
      <c r="EI855" s="11" t="b">
        <f t="shared" si="2477"/>
        <v>1</v>
      </c>
      <c r="EJ855" s="11" t="b">
        <f t="shared" si="2478"/>
        <v>0</v>
      </c>
      <c r="EK855" s="39" t="e">
        <f t="shared" si="2479"/>
        <v>#DIV/0!</v>
      </c>
      <c r="EL855" s="39" t="e">
        <f t="shared" si="2480"/>
        <v>#DIV/0!</v>
      </c>
      <c r="EM855" s="39" t="e">
        <f t="shared" si="2481"/>
        <v>#DIV/0!</v>
      </c>
      <c r="EN855" s="39" t="e">
        <f t="shared" si="2482"/>
        <v>#DIV/0!</v>
      </c>
      <c r="EO855" s="39" t="e">
        <f t="shared" si="2483"/>
        <v>#DIV/0!</v>
      </c>
      <c r="EP855" s="39" t="e">
        <f t="shared" si="2484"/>
        <v>#DIV/0!</v>
      </c>
      <c r="EQ855" s="39" t="e">
        <f t="shared" si="2485"/>
        <v>#DIV/0!</v>
      </c>
      <c r="ER855" s="39" t="e">
        <f t="shared" si="2486"/>
        <v>#DIV/0!</v>
      </c>
      <c r="ES855" s="58" t="str">
        <f t="shared" si="2487"/>
        <v>(OH,F,Cl)-dominate amphibole</v>
      </c>
      <c r="ET855" s="58" t="e">
        <f t="shared" si="2488"/>
        <v>#N/A</v>
      </c>
      <c r="EU855" s="56">
        <f t="shared" si="2405"/>
        <v>0</v>
      </c>
      <c r="EV855" s="56">
        <f t="shared" si="2406"/>
        <v>0</v>
      </c>
      <c r="EW855" s="56">
        <f t="shared" si="2407"/>
        <v>0</v>
      </c>
      <c r="EX855" s="56">
        <f t="shared" si="2408"/>
        <v>0</v>
      </c>
      <c r="EY855" s="56">
        <f t="shared" si="2409"/>
        <v>0</v>
      </c>
      <c r="EZ855" s="56">
        <f t="shared" si="2410"/>
        <v>0</v>
      </c>
      <c r="FA855" s="39">
        <f t="shared" si="2411"/>
        <v>0</v>
      </c>
      <c r="FB855" s="39">
        <f t="shared" si="2412"/>
        <v>0</v>
      </c>
      <c r="FC855" s="54">
        <f t="shared" si="2413"/>
        <v>0</v>
      </c>
      <c r="FD855" s="54">
        <f t="shared" si="2414"/>
        <v>0</v>
      </c>
      <c r="FE855" s="39">
        <f t="shared" si="2415"/>
        <v>0</v>
      </c>
      <c r="FF855" s="54">
        <f t="shared" si="2416"/>
        <v>0</v>
      </c>
      <c r="FG855" s="39">
        <f t="shared" si="2417"/>
        <v>0</v>
      </c>
      <c r="FH855" s="39">
        <f t="shared" si="2489"/>
        <v>0</v>
      </c>
      <c r="FI855" s="39">
        <f t="shared" si="2490"/>
        <v>0</v>
      </c>
      <c r="FJ855" s="39">
        <f t="shared" si="2491"/>
        <v>0</v>
      </c>
      <c r="FK855" s="39" t="e">
        <f t="shared" si="2492"/>
        <v>#DIV/0!</v>
      </c>
      <c r="FL855" s="39" t="e">
        <f t="shared" si="2493"/>
        <v>#DIV/0!</v>
      </c>
      <c r="FM855" s="39" t="e">
        <f t="shared" si="2494"/>
        <v>#DIV/0!</v>
      </c>
      <c r="FN855" s="39">
        <f t="shared" si="2495"/>
        <v>1</v>
      </c>
      <c r="FO855" s="39">
        <f t="shared" si="2418"/>
        <v>0</v>
      </c>
      <c r="FP855" s="39">
        <f t="shared" si="2419"/>
        <v>0</v>
      </c>
      <c r="FQ855" s="39">
        <f t="shared" si="2420"/>
        <v>0</v>
      </c>
      <c r="FR855" s="39">
        <f t="shared" si="2496"/>
        <v>0</v>
      </c>
      <c r="FS855" s="39">
        <f t="shared" si="2497"/>
        <v>0</v>
      </c>
      <c r="FU855" s="39" t="e">
        <f t="shared" si="2498"/>
        <v>#DIV/0!</v>
      </c>
      <c r="FV855" s="39" t="e">
        <f t="shared" si="2499"/>
        <v>#DIV/0!</v>
      </c>
      <c r="FW855" s="39" t="e">
        <f t="shared" si="2500"/>
        <v>#DIV/0!</v>
      </c>
      <c r="FY855" s="39" t="e">
        <f t="shared" si="2501"/>
        <v>#DIV/0!</v>
      </c>
      <c r="FZ855" s="39" t="e">
        <f t="shared" si="2502"/>
        <v>#DIV/0!</v>
      </c>
      <c r="GA855" s="39" t="e">
        <f t="shared" si="2503"/>
        <v>#DIV/0!</v>
      </c>
      <c r="GB855" s="39" t="e">
        <f t="shared" si="2504"/>
        <v>#DIV/0!</v>
      </c>
      <c r="GC855" s="39" t="e">
        <f t="shared" si="2505"/>
        <v>#DIV/0!</v>
      </c>
      <c r="GD855" s="39" t="e">
        <f t="shared" si="2506"/>
        <v>#DIV/0!</v>
      </c>
      <c r="GE855" s="39" t="e">
        <f t="shared" si="2507"/>
        <v>#DIV/0!</v>
      </c>
      <c r="GF855" s="39" t="e">
        <f t="shared" si="2508"/>
        <v>#DIV/0!</v>
      </c>
      <c r="GG855" s="39" t="e">
        <f t="shared" si="2509"/>
        <v>#DIV/0!</v>
      </c>
      <c r="GH855" s="39" t="e">
        <f t="shared" si="2510"/>
        <v>#DIV/0!</v>
      </c>
      <c r="GI855" s="39"/>
      <c r="GJ855" s="39" t="e">
        <f t="shared" si="2511"/>
        <v>#DIV/0!</v>
      </c>
      <c r="GK855" s="39" t="e">
        <f t="shared" si="2512"/>
        <v>#DIV/0!</v>
      </c>
      <c r="GL855" s="39" t="e">
        <f t="shared" si="2513"/>
        <v>#DIV/0!</v>
      </c>
      <c r="GM855" s="39" t="e">
        <f t="shared" si="2514"/>
        <v>#DIV/0!</v>
      </c>
      <c r="GN855" s="39" t="e">
        <f t="shared" si="2515"/>
        <v>#DIV/0!</v>
      </c>
      <c r="GO855" s="57"/>
      <c r="GP855" s="57" t="e">
        <f t="shared" si="2516"/>
        <v>#DIV/0!</v>
      </c>
      <c r="GQ855" s="59" t="e">
        <f t="shared" si="2517"/>
        <v>#DIV/0!</v>
      </c>
      <c r="GR855" s="41" t="e">
        <f t="shared" si="2518"/>
        <v>#DIV/0!</v>
      </c>
      <c r="GS855" s="57" t="e">
        <f t="shared" si="2519"/>
        <v>#DIV/0!</v>
      </c>
      <c r="GT855" s="57" t="e">
        <f t="shared" si="2520"/>
        <v>#DIV/0!</v>
      </c>
      <c r="GU855" s="57" t="e">
        <f t="shared" si="2521"/>
        <v>#DIV/0!</v>
      </c>
      <c r="GV855" s="57"/>
      <c r="GW855" s="42" t="e">
        <f t="shared" si="2522"/>
        <v>#DIV/0!</v>
      </c>
      <c r="GX855" s="42" t="e">
        <f t="shared" si="2523"/>
        <v>#DIV/0!</v>
      </c>
      <c r="GY855" s="42" t="e">
        <f t="shared" si="2524"/>
        <v>#DIV/0!</v>
      </c>
      <c r="GZ855" s="57"/>
      <c r="HA855" s="2" t="e">
        <f t="shared" si="2525"/>
        <v>#DIV/0!</v>
      </c>
      <c r="HB855" s="2" t="e">
        <f t="shared" si="2526"/>
        <v>#DIV/0!</v>
      </c>
      <c r="HC855" s="2" t="e">
        <f t="shared" si="2527"/>
        <v>#DIV/0!</v>
      </c>
      <c r="HD855" s="2" t="e">
        <f t="shared" si="2528"/>
        <v>#DIV/0!</v>
      </c>
      <c r="HE855" s="2" t="e">
        <f t="shared" si="2529"/>
        <v>#DIV/0!</v>
      </c>
      <c r="HF855" s="2" t="e">
        <f t="shared" si="2530"/>
        <v>#DIV/0!</v>
      </c>
      <c r="HG855" s="2" t="e">
        <f t="shared" si="2531"/>
        <v>#DIV/0!</v>
      </c>
      <c r="HH855" s="2" t="e">
        <f t="shared" si="2532"/>
        <v>#DIV/0!</v>
      </c>
      <c r="HI855" s="2" t="e">
        <f t="shared" si="2533"/>
        <v>#DIV/0!</v>
      </c>
      <c r="HJ855" s="11" t="e">
        <f t="shared" si="2534"/>
        <v>#DIV/0!</v>
      </c>
      <c r="HK855" s="60" t="e">
        <f t="shared" si="2535"/>
        <v>#DIV/0!</v>
      </c>
      <c r="HL855" s="57"/>
      <c r="HM855" s="57" t="e">
        <f t="shared" si="2536"/>
        <v>#DIV/0!</v>
      </c>
      <c r="HN855" s="57" t="e">
        <f t="shared" si="2537"/>
        <v>#DIV/0!</v>
      </c>
      <c r="HO855" s="57" t="e">
        <f t="shared" si="2538"/>
        <v>#DIV/0!</v>
      </c>
      <c r="HP855" s="57" t="e">
        <f t="shared" si="2539"/>
        <v>#DIV/0!</v>
      </c>
      <c r="HQ855" s="57" t="e">
        <f t="shared" si="2540"/>
        <v>#DIV/0!</v>
      </c>
      <c r="HR855" s="57"/>
      <c r="HS855" s="57" t="e">
        <f t="shared" si="2541"/>
        <v>#DIV/0!</v>
      </c>
      <c r="HT855" s="57" t="e">
        <f t="shared" si="2542"/>
        <v>#DIV/0!</v>
      </c>
      <c r="HU855" s="57" t="e">
        <f t="shared" si="2543"/>
        <v>#DIV/0!</v>
      </c>
      <c r="HV855" s="57" t="e">
        <f t="shared" si="2544"/>
        <v>#DIV/0!</v>
      </c>
      <c r="HW855" s="57" t="e">
        <f t="shared" si="2545"/>
        <v>#DIV/0!</v>
      </c>
      <c r="HX855" s="57"/>
      <c r="HY855" s="57" t="e">
        <f t="shared" si="2546"/>
        <v>#DIV/0!</v>
      </c>
      <c r="HZ855" s="57" t="e">
        <f t="shared" si="2547"/>
        <v>#DIV/0!</v>
      </c>
      <c r="IA855" s="57"/>
      <c r="IB855" s="61">
        <f t="shared" si="2548"/>
        <v>0</v>
      </c>
      <c r="IC855" s="57" t="str">
        <f t="shared" si="2549"/>
        <v/>
      </c>
      <c r="ID855" s="42"/>
      <c r="IE855" s="2" t="str">
        <f t="shared" si="2550"/>
        <v/>
      </c>
      <c r="IF855" s="60" t="e">
        <f t="shared" si="2551"/>
        <v>#DIV/0!</v>
      </c>
      <c r="IG855" s="60" t="str">
        <f t="shared" si="2552"/>
        <v/>
      </c>
      <c r="IH855" s="60" t="str">
        <f t="shared" si="2553"/>
        <v>zinco-</v>
      </c>
      <c r="II855" s="60" t="str">
        <f t="shared" si="2554"/>
        <v>mangano-</v>
      </c>
      <c r="IJ855" s="60" t="e">
        <f t="shared" si="2555"/>
        <v>#DIV/0!</v>
      </c>
      <c r="IK855" s="60" t="e">
        <f t="shared" si="2556"/>
        <v>#DIV/0!</v>
      </c>
      <c r="IL855" s="60" t="e">
        <f t="shared" si="2557"/>
        <v>#DIV/0!</v>
      </c>
      <c r="IM855" s="60" t="e">
        <f t="shared" si="2558"/>
        <v>#DIV/0!</v>
      </c>
      <c r="IN855" s="60" t="str">
        <f t="shared" si="2559"/>
        <v/>
      </c>
      <c r="IO855" s="60" t="str">
        <f t="shared" si="2560"/>
        <v/>
      </c>
      <c r="IP855" s="57"/>
      <c r="IQ855" s="57" t="str">
        <f t="shared" si="2561"/>
        <v>ERROR!!</v>
      </c>
    </row>
    <row r="856" spans="24:251">
      <c r="X856" s="29">
        <f t="shared" si="2562"/>
        <v>0</v>
      </c>
      <c r="Y856" s="29">
        <f t="shared" si="2563"/>
        <v>0</v>
      </c>
      <c r="Z856" s="29" t="e">
        <f t="shared" si="2564"/>
        <v>#DIV/0!</v>
      </c>
      <c r="AA856" s="29" t="e">
        <f t="shared" si="2565"/>
        <v>#DIV/0!</v>
      </c>
      <c r="AB856" s="29" t="e">
        <f t="shared" si="2566"/>
        <v>#DIV/0!</v>
      </c>
      <c r="AC856" s="29" t="e">
        <f t="shared" si="2567"/>
        <v>#DIV/0!</v>
      </c>
      <c r="AF856" s="23">
        <v>60.084299999999999</v>
      </c>
      <c r="AG856" s="23">
        <v>79.878799999999998</v>
      </c>
      <c r="AH856" s="23">
        <v>101.96120000000001</v>
      </c>
      <c r="AI856" s="23">
        <v>151.99039999999999</v>
      </c>
      <c r="AJ856" s="23">
        <v>159.69</v>
      </c>
      <c r="AK856" s="23">
        <v>71.846400000000003</v>
      </c>
      <c r="AL856" s="23">
        <v>70.9375</v>
      </c>
      <c r="AM856" s="23">
        <v>40.304400000000001</v>
      </c>
      <c r="AN856" s="23">
        <v>56.077399999999997</v>
      </c>
      <c r="AO856" s="23">
        <v>61.978999999999999</v>
      </c>
      <c r="AP856" s="23">
        <v>94.195999999999998</v>
      </c>
      <c r="AQ856" s="23">
        <v>18.998000000000001</v>
      </c>
      <c r="AR856" s="23">
        <v>35.450000000000003</v>
      </c>
      <c r="AS856" s="23">
        <v>29.88</v>
      </c>
      <c r="AT856" s="23">
        <v>74.691999999999993</v>
      </c>
      <c r="AU856" s="23">
        <v>81.39</v>
      </c>
      <c r="AX856" s="54">
        <f t="shared" si="2422"/>
        <v>0</v>
      </c>
      <c r="AY856" s="54">
        <f t="shared" si="2423"/>
        <v>0</v>
      </c>
      <c r="AZ856" s="54">
        <f t="shared" si="2424"/>
        <v>0</v>
      </c>
      <c r="BA856" s="54">
        <f t="shared" si="2425"/>
        <v>0</v>
      </c>
      <c r="BB856" s="54">
        <f t="shared" si="2426"/>
        <v>0</v>
      </c>
      <c r="BC856" s="54">
        <f t="shared" si="2427"/>
        <v>0</v>
      </c>
      <c r="BD856" s="54">
        <f t="shared" si="2428"/>
        <v>0</v>
      </c>
      <c r="BE856" s="54">
        <f t="shared" si="2429"/>
        <v>0</v>
      </c>
      <c r="BF856" s="54">
        <f t="shared" si="2430"/>
        <v>0</v>
      </c>
      <c r="BG856" s="54">
        <f t="shared" si="2431"/>
        <v>0</v>
      </c>
      <c r="BH856" s="54">
        <f t="shared" si="2432"/>
        <v>0</v>
      </c>
      <c r="BI856" s="54">
        <f t="shared" si="2433"/>
        <v>0</v>
      </c>
      <c r="BJ856" s="54">
        <f t="shared" si="2434"/>
        <v>0</v>
      </c>
      <c r="BK856" s="54">
        <f t="shared" si="2435"/>
        <v>0</v>
      </c>
      <c r="BL856" s="54">
        <f t="shared" si="2436"/>
        <v>0</v>
      </c>
      <c r="BM856" s="42"/>
      <c r="BO856" s="54">
        <f>'Norm-coeff'!$C$2+$AX856*'Norm-coeff'!$D$2+$AY856*'Norm-coeff'!$E$2+$AZ856*'Norm-coeff'!$F$2+$BA856*'Norm-coeff'!$G$2+$BB856*'Norm-coeff'!$H$2+$BC856*'Norm-coeff'!$I$2+$BD856*'Norm-coeff'!$J$2+$BE856*'Norm-coeff'!$K$2+$BF856*'Norm-coeff'!$L$2+$BG856*'Norm-coeff'!$M$2+$BH856*'Norm-coeff'!$N$2+$BI856*'Norm-coeff'!$O$2</f>
        <v>5.4045421474420303</v>
      </c>
      <c r="BP856" s="54">
        <f>'Norm-coeff'!$C$3+$AX856*'Norm-coeff'!$D$3+$AY856*'Norm-coeff'!$E$3+$AZ856*'Norm-coeff'!$F$3+$BA856*'Norm-coeff'!$G$3+$BB856*'Norm-coeff'!$H$3+$BC856*'Norm-coeff'!$I$3+$BD856*'Norm-coeff'!$J$3+$BE856*'Norm-coeff'!$K$3+$BF856*'Norm-coeff'!$L$3+$BG856*'Norm-coeff'!$M$3+$BH856*'Norm-coeff'!$N$3+$BI856*'Norm-coeff'!$O$3</f>
        <v>3.15319116612705</v>
      </c>
      <c r="BQ856" s="54">
        <f>'Norm-coeff'!$C$4+$AX856*'Norm-coeff'!$D$4+$AY856*'Norm-coeff'!$E$4+$AZ856*'Norm-coeff'!$F$4+$BA856*'Norm-coeff'!$G$4+$BB856*'Norm-coeff'!$H$4+$BC856*'Norm-coeff'!$I$4+$BD856*'Norm-coeff'!$J$4+$BE856*'Norm-coeff'!$K$4+$BF856*'Norm-coeff'!$L$4+$BG856*'Norm-coeff'!$M$4+$BH856*'Norm-coeff'!$N$4+$BI856*'Norm-coeff'!$O$4</f>
        <v>1.42115649462768</v>
      </c>
      <c r="BR856" s="54">
        <f>'Norm-coeff'!$C$5+$AX856*'Norm-coeff'!$D$5+$AY856*'Norm-coeff'!$E$5+$AZ856*'Norm-coeff'!$F$5+$BA856*'Norm-coeff'!$G$5+$BB856*'Norm-coeff'!$H$5+$BC856*'Norm-coeff'!$I$5+$BD856*'Norm-coeff'!$J$5+$BE856*'Norm-coeff'!$K$5+$BF856*'Norm-coeff'!$L$5+$BG856*'Norm-coeff'!$M$5+$BH856*'Norm-coeff'!$N$5+$BI856*'Norm-coeff'!$O$5</f>
        <v>1.0553329241296201</v>
      </c>
      <c r="BS856" s="54">
        <f>'Norm-coeff'!$C$6+$AX856*'Norm-coeff'!$D$6+$AY856*'Norm-coeff'!$E$6+$AZ856*'Norm-coeff'!$F$6+$BA856*'Norm-coeff'!$G$6+$BB856*'Norm-coeff'!$H$6+$BC856*'Norm-coeff'!$I$6+$BD856*'Norm-coeff'!$J$6+$BE856*'Norm-coeff'!$K$6+$BF856*'Norm-coeff'!$L$6+$BG856*'Norm-coeff'!$M$6+$BH856*'Norm-coeff'!$N$6+$BI856*'Norm-coeff'!$O$6</f>
        <v>-1.48700885495103E-2</v>
      </c>
      <c r="BT856" s="54">
        <f>'Norm-coeff'!$C$7+$AX856*'Norm-coeff'!$D$7+$AY856*'Norm-coeff'!$E$7+$AZ856*'Norm-coeff'!$F$7+$BA856*'Norm-coeff'!$G$7+$BB856*'Norm-coeff'!$H$7+$BC856*'Norm-coeff'!$I$7+$BD856*'Norm-coeff'!$J$7+$BE856*'Norm-coeff'!$K$7+$BF856*'Norm-coeff'!$L$7+$BG856*'Norm-coeff'!$M$7+$BH856*'Norm-coeff'!$N$7+$BI856*'Norm-coeff'!$O$7</f>
        <v>2.0907583608832998</v>
      </c>
      <c r="BU856" s="54">
        <f>'Norm-coeff'!$C$8+$AX856*'Norm-coeff'!$D$8+$AY856*'Norm-coeff'!$E$8+$AZ856*'Norm-coeff'!$F$8+$BA856*'Norm-coeff'!$G$8+$BB856*'Norm-coeff'!$H$8+$BC856*'Norm-coeff'!$I$8+$BD856*'Norm-coeff'!$J$8+$BE856*'Norm-coeff'!$K$8+$BF856*'Norm-coeff'!$L$8+$BG856*'Norm-coeff'!$M$8+$BH856*'Norm-coeff'!$N$8+$BI856*'Norm-coeff'!$O$8</f>
        <v>0.65894159836244504</v>
      </c>
      <c r="BV856" s="54">
        <f>'Norm-coeff'!$C$9+$AX856*'Norm-coeff'!$D$9+$AY856*'Norm-coeff'!$E$9+$AZ856*'Norm-coeff'!$F$9+$BA856*'Norm-coeff'!$G$9+$BB856*'Norm-coeff'!$H$9+$BC856*'Norm-coeff'!$I$9+$BD856*'Norm-coeff'!$J$9+$BE856*'Norm-coeff'!$K$9+$BF856*'Norm-coeff'!$L$9+$BG856*'Norm-coeff'!$M$9+$BH856*'Norm-coeff'!$N$9+$BI856*'Norm-coeff'!$O$9</f>
        <v>1.48961085014701</v>
      </c>
      <c r="BW856" s="54">
        <f>'Norm-coeff'!$C$10+$AX856*'Norm-coeff'!$D$10+$AY856*'Norm-coeff'!$E$10+$AZ856*'Norm-coeff'!$F$10+$BA856*'Norm-coeff'!$G$10+$BB856*'Norm-coeff'!$H$10+$BC856*'Norm-coeff'!$I$10+$BD856*'Norm-coeff'!$J$10+$BE856*'Norm-coeff'!$K$10+$BF856*'Norm-coeff'!$L$10+$BG856*'Norm-coeff'!$M$10+$BH856*'Norm-coeff'!$N$10+$BI856*'Norm-coeff'!$O$10</f>
        <v>1.42058735749591</v>
      </c>
      <c r="BX856" s="54">
        <f>'Norm-coeff'!$C$11+$AX856*'Norm-coeff'!$D$11+$AY856*'Norm-coeff'!$E$11+$AZ856*'Norm-coeff'!$F$11+$BA856*'Norm-coeff'!$G$11+$BB856*'Norm-coeff'!$H$11+$BC856*'Norm-coeff'!$I$11+$BD856*'Norm-coeff'!$J$11+$BE856*'Norm-coeff'!$K$11+$BF856*'Norm-coeff'!$L$11+$BG856*'Norm-coeff'!$M$11+$BH856*'Norm-coeff'!$N$11+$BI856*'Norm-coeff'!$O$11</f>
        <v>0.221233014421479</v>
      </c>
      <c r="BY856" s="54">
        <f>'Norm-coeff'!$C$12+$AX856*'Norm-coeff'!$D$12+$AY856*'Norm-coeff'!$E$12+$AZ856*'Norm-coeff'!$F$12+$BA856*'Norm-coeff'!$G$12+$BB856*'Norm-coeff'!$H$12+$BC856*'Norm-coeff'!$I$12+$BD856*'Norm-coeff'!$J$12+$BE856*'Norm-coeff'!$K$12+$BF856*'Norm-coeff'!$L$12+$BG856*'Norm-coeff'!$M$12+$BH856*'Norm-coeff'!$N$12+$BI856*'Norm-coeff'!$O$12</f>
        <v>0.283527502056037</v>
      </c>
      <c r="BZ856" s="54">
        <f>'Norm-coeff'!$C$13+$AX856*'Norm-coeff'!$D$13+$AY856*'Norm-coeff'!$E$13+$AZ856*'Norm-coeff'!$F$13+$BA856*'Norm-coeff'!$G$13+$BB856*'Norm-coeff'!$H$13+$BC856*'Norm-coeff'!$I$13+$BD856*'Norm-coeff'!$J$13+$BE856*'Norm-coeff'!$K$13+$BF856*'Norm-coeff'!$L$13+$BG856*'Norm-coeff'!$M$13+$BH856*'Norm-coeff'!$N$13+$BI856*'Norm-coeff'!$O$13</f>
        <v>-4.1864930554451202E-2</v>
      </c>
      <c r="CA856" s="54">
        <f>'Norm-coeff'!$C$14+$AX856*'Norm-coeff'!$D$14+$AY856*'Norm-coeff'!$E$14+$AZ856*'Norm-coeff'!$F$14+$BA856*'Norm-coeff'!$G$14+$BB856*'Norm-coeff'!$H$14+$BC856*'Norm-coeff'!$I$14+$BD856*'Norm-coeff'!$J$14+$BE856*'Norm-coeff'!$K$14+$BF856*'Norm-coeff'!$L$14+$BG856*'Norm-coeff'!$M$14+$BH856*'Norm-coeff'!$N$14+$BI856*'Norm-coeff'!$O$14</f>
        <v>4.2526983164477103</v>
      </c>
      <c r="CC856" s="54">
        <f t="shared" si="2437"/>
        <v>0</v>
      </c>
      <c r="CG856" s="54">
        <f t="shared" si="2438"/>
        <v>0</v>
      </c>
      <c r="CH856" s="54">
        <f t="shared" si="2421"/>
        <v>0</v>
      </c>
      <c r="CI856" s="54">
        <f t="shared" si="2439"/>
        <v>0</v>
      </c>
      <c r="CJ856" s="56">
        <f t="shared" si="2440"/>
        <v>0</v>
      </c>
      <c r="CK856" s="54">
        <f t="shared" si="2441"/>
        <v>0</v>
      </c>
      <c r="CL856" s="54">
        <f t="shared" si="2442"/>
        <v>0</v>
      </c>
      <c r="CM856" s="54">
        <f t="shared" si="2443"/>
        <v>0</v>
      </c>
      <c r="CN856" s="54">
        <f t="shared" si="2444"/>
        <v>0</v>
      </c>
      <c r="CO856" s="54">
        <f t="shared" si="2445"/>
        <v>0</v>
      </c>
      <c r="CP856" s="54">
        <f t="shared" si="2446"/>
        <v>0</v>
      </c>
      <c r="CQ856" s="54">
        <f t="shared" si="2447"/>
        <v>0</v>
      </c>
      <c r="CR856" s="54">
        <f t="shared" si="2448"/>
        <v>0</v>
      </c>
      <c r="CS856" s="54">
        <f t="shared" si="2449"/>
        <v>0</v>
      </c>
      <c r="CU856" s="54">
        <f t="shared" si="2450"/>
        <v>0</v>
      </c>
      <c r="CV856" s="54">
        <f t="shared" si="2451"/>
        <v>0</v>
      </c>
      <c r="CW856" s="54">
        <f t="shared" si="2452"/>
        <v>0</v>
      </c>
      <c r="CX856" s="54">
        <f t="shared" si="2453"/>
        <v>0</v>
      </c>
      <c r="CZ856" s="54">
        <f t="shared" si="2454"/>
        <v>0</v>
      </c>
      <c r="DA856" s="54">
        <f t="shared" si="2455"/>
        <v>0</v>
      </c>
      <c r="DB856" s="54">
        <f t="shared" si="2456"/>
        <v>0</v>
      </c>
      <c r="DC856" s="54">
        <f t="shared" si="2457"/>
        <v>0</v>
      </c>
      <c r="DD856" s="54">
        <f t="shared" si="2458"/>
        <v>0</v>
      </c>
      <c r="DE856" s="54">
        <f t="shared" si="2459"/>
        <v>0</v>
      </c>
      <c r="DF856" s="54">
        <f t="shared" si="2460"/>
        <v>0</v>
      </c>
      <c r="DG856" s="54">
        <f t="shared" si="2461"/>
        <v>2</v>
      </c>
      <c r="DH856" s="71">
        <f t="shared" si="2462"/>
        <v>0</v>
      </c>
      <c r="DI856" s="71">
        <f t="shared" si="2463"/>
        <v>0</v>
      </c>
      <c r="DJ856" s="54">
        <f t="shared" si="2464"/>
        <v>0</v>
      </c>
      <c r="DK856" s="54">
        <f t="shared" si="2465"/>
        <v>2</v>
      </c>
      <c r="DL856" s="4">
        <f t="shared" si="2395"/>
        <v>0</v>
      </c>
      <c r="DM856" s="3">
        <f t="shared" si="2466"/>
        <v>0</v>
      </c>
      <c r="DN856" s="3">
        <f t="shared" si="2467"/>
        <v>0</v>
      </c>
      <c r="DO856" s="4" t="e">
        <f t="shared" si="2468"/>
        <v>#DIV/0!</v>
      </c>
      <c r="DP856" s="57"/>
      <c r="DQ856" s="57"/>
      <c r="DR856" s="56">
        <f t="shared" si="2396"/>
        <v>2</v>
      </c>
      <c r="DS856" s="56">
        <f t="shared" si="2397"/>
        <v>0</v>
      </c>
      <c r="DT856" s="38">
        <f t="shared" si="2398"/>
        <v>0</v>
      </c>
      <c r="DU856" s="38">
        <f t="shared" si="2469"/>
        <v>2</v>
      </c>
      <c r="DV856" s="38">
        <f t="shared" si="2399"/>
        <v>0</v>
      </c>
      <c r="DW856" s="39">
        <f t="shared" si="2400"/>
        <v>0</v>
      </c>
      <c r="DX856" s="39">
        <f t="shared" si="2401"/>
        <v>0</v>
      </c>
      <c r="DY856" s="39">
        <f t="shared" si="2402"/>
        <v>0</v>
      </c>
      <c r="DZ856" s="39">
        <f t="shared" si="2403"/>
        <v>0</v>
      </c>
      <c r="EA856" s="39">
        <f t="shared" si="2404"/>
        <v>0</v>
      </c>
      <c r="EB856" s="37" t="e">
        <f t="shared" si="2470"/>
        <v>#DIV/0!</v>
      </c>
      <c r="EC856" s="37" t="e">
        <f t="shared" si="2471"/>
        <v>#DIV/0!</v>
      </c>
      <c r="ED856" s="37" t="e">
        <f t="shared" si="2472"/>
        <v>#DIV/0!</v>
      </c>
      <c r="EE856" s="37" t="e">
        <f t="shared" si="2473"/>
        <v>#DIV/0!</v>
      </c>
      <c r="EF856" s="39" t="e">
        <f t="shared" si="2474"/>
        <v>#DIV/0!</v>
      </c>
      <c r="EG856" s="37" t="e">
        <f t="shared" si="2475"/>
        <v>#DIV/0!</v>
      </c>
      <c r="EH856" s="37" t="e">
        <f t="shared" si="2476"/>
        <v>#DIV/0!</v>
      </c>
      <c r="EI856" s="11" t="b">
        <f t="shared" si="2477"/>
        <v>1</v>
      </c>
      <c r="EJ856" s="11" t="b">
        <f t="shared" si="2478"/>
        <v>0</v>
      </c>
      <c r="EK856" s="39" t="e">
        <f t="shared" si="2479"/>
        <v>#DIV/0!</v>
      </c>
      <c r="EL856" s="39" t="e">
        <f t="shared" si="2480"/>
        <v>#DIV/0!</v>
      </c>
      <c r="EM856" s="39" t="e">
        <f t="shared" si="2481"/>
        <v>#DIV/0!</v>
      </c>
      <c r="EN856" s="39" t="e">
        <f t="shared" si="2482"/>
        <v>#DIV/0!</v>
      </c>
      <c r="EO856" s="39" t="e">
        <f t="shared" si="2483"/>
        <v>#DIV/0!</v>
      </c>
      <c r="EP856" s="39" t="e">
        <f t="shared" si="2484"/>
        <v>#DIV/0!</v>
      </c>
      <c r="EQ856" s="39" t="e">
        <f t="shared" si="2485"/>
        <v>#DIV/0!</v>
      </c>
      <c r="ER856" s="39" t="e">
        <f t="shared" si="2486"/>
        <v>#DIV/0!</v>
      </c>
      <c r="ES856" s="58" t="str">
        <f t="shared" si="2487"/>
        <v>(OH,F,Cl)-dominate amphibole</v>
      </c>
      <c r="ET856" s="58" t="e">
        <f t="shared" si="2488"/>
        <v>#N/A</v>
      </c>
      <c r="EU856" s="56">
        <f t="shared" si="2405"/>
        <v>0</v>
      </c>
      <c r="EV856" s="56">
        <f t="shared" si="2406"/>
        <v>0</v>
      </c>
      <c r="EW856" s="56">
        <f t="shared" si="2407"/>
        <v>0</v>
      </c>
      <c r="EX856" s="56">
        <f t="shared" si="2408"/>
        <v>0</v>
      </c>
      <c r="EY856" s="56">
        <f t="shared" si="2409"/>
        <v>0</v>
      </c>
      <c r="EZ856" s="56">
        <f t="shared" si="2410"/>
        <v>0</v>
      </c>
      <c r="FA856" s="39">
        <f t="shared" si="2411"/>
        <v>0</v>
      </c>
      <c r="FB856" s="39">
        <f t="shared" si="2412"/>
        <v>0</v>
      </c>
      <c r="FC856" s="54">
        <f t="shared" si="2413"/>
        <v>0</v>
      </c>
      <c r="FD856" s="54">
        <f t="shared" si="2414"/>
        <v>0</v>
      </c>
      <c r="FE856" s="39">
        <f t="shared" si="2415"/>
        <v>0</v>
      </c>
      <c r="FF856" s="54">
        <f t="shared" si="2416"/>
        <v>0</v>
      </c>
      <c r="FG856" s="39">
        <f t="shared" si="2417"/>
        <v>0</v>
      </c>
      <c r="FH856" s="39">
        <f t="shared" si="2489"/>
        <v>0</v>
      </c>
      <c r="FI856" s="39">
        <f t="shared" si="2490"/>
        <v>0</v>
      </c>
      <c r="FJ856" s="39">
        <f t="shared" si="2491"/>
        <v>0</v>
      </c>
      <c r="FK856" s="39" t="e">
        <f t="shared" si="2492"/>
        <v>#DIV/0!</v>
      </c>
      <c r="FL856" s="39" t="e">
        <f t="shared" si="2493"/>
        <v>#DIV/0!</v>
      </c>
      <c r="FM856" s="39" t="e">
        <f t="shared" si="2494"/>
        <v>#DIV/0!</v>
      </c>
      <c r="FN856" s="39">
        <f t="shared" si="2495"/>
        <v>1</v>
      </c>
      <c r="FO856" s="39">
        <f t="shared" si="2418"/>
        <v>0</v>
      </c>
      <c r="FP856" s="39">
        <f t="shared" si="2419"/>
        <v>0</v>
      </c>
      <c r="FQ856" s="39">
        <f t="shared" si="2420"/>
        <v>0</v>
      </c>
      <c r="FR856" s="39">
        <f t="shared" si="2496"/>
        <v>0</v>
      </c>
      <c r="FS856" s="39">
        <f t="shared" si="2497"/>
        <v>0</v>
      </c>
      <c r="FU856" s="39" t="e">
        <f t="shared" si="2498"/>
        <v>#DIV/0!</v>
      </c>
      <c r="FV856" s="39" t="e">
        <f t="shared" si="2499"/>
        <v>#DIV/0!</v>
      </c>
      <c r="FW856" s="39" t="e">
        <f t="shared" si="2500"/>
        <v>#DIV/0!</v>
      </c>
      <c r="FY856" s="39" t="e">
        <f t="shared" si="2501"/>
        <v>#DIV/0!</v>
      </c>
      <c r="FZ856" s="39" t="e">
        <f t="shared" si="2502"/>
        <v>#DIV/0!</v>
      </c>
      <c r="GA856" s="39" t="e">
        <f t="shared" si="2503"/>
        <v>#DIV/0!</v>
      </c>
      <c r="GB856" s="39" t="e">
        <f t="shared" si="2504"/>
        <v>#DIV/0!</v>
      </c>
      <c r="GC856" s="39" t="e">
        <f t="shared" si="2505"/>
        <v>#DIV/0!</v>
      </c>
      <c r="GD856" s="39" t="e">
        <f t="shared" si="2506"/>
        <v>#DIV/0!</v>
      </c>
      <c r="GE856" s="39" t="e">
        <f t="shared" si="2507"/>
        <v>#DIV/0!</v>
      </c>
      <c r="GF856" s="39" t="e">
        <f t="shared" si="2508"/>
        <v>#DIV/0!</v>
      </c>
      <c r="GG856" s="39" t="e">
        <f t="shared" si="2509"/>
        <v>#DIV/0!</v>
      </c>
      <c r="GH856" s="39" t="e">
        <f t="shared" si="2510"/>
        <v>#DIV/0!</v>
      </c>
      <c r="GI856" s="39"/>
      <c r="GJ856" s="39" t="e">
        <f t="shared" si="2511"/>
        <v>#DIV/0!</v>
      </c>
      <c r="GK856" s="39" t="e">
        <f t="shared" si="2512"/>
        <v>#DIV/0!</v>
      </c>
      <c r="GL856" s="39" t="e">
        <f t="shared" si="2513"/>
        <v>#DIV/0!</v>
      </c>
      <c r="GM856" s="39" t="e">
        <f t="shared" si="2514"/>
        <v>#DIV/0!</v>
      </c>
      <c r="GN856" s="39" t="e">
        <f t="shared" si="2515"/>
        <v>#DIV/0!</v>
      </c>
      <c r="GO856" s="57"/>
      <c r="GP856" s="57" t="e">
        <f t="shared" si="2516"/>
        <v>#DIV/0!</v>
      </c>
      <c r="GQ856" s="59" t="e">
        <f t="shared" si="2517"/>
        <v>#DIV/0!</v>
      </c>
      <c r="GR856" s="41" t="e">
        <f t="shared" si="2518"/>
        <v>#DIV/0!</v>
      </c>
      <c r="GS856" s="57" t="e">
        <f t="shared" si="2519"/>
        <v>#DIV/0!</v>
      </c>
      <c r="GT856" s="57" t="e">
        <f t="shared" si="2520"/>
        <v>#DIV/0!</v>
      </c>
      <c r="GU856" s="57" t="e">
        <f t="shared" si="2521"/>
        <v>#DIV/0!</v>
      </c>
      <c r="GV856" s="57"/>
      <c r="GW856" s="42" t="e">
        <f t="shared" si="2522"/>
        <v>#DIV/0!</v>
      </c>
      <c r="GX856" s="42" t="e">
        <f t="shared" si="2523"/>
        <v>#DIV/0!</v>
      </c>
      <c r="GY856" s="42" t="e">
        <f t="shared" si="2524"/>
        <v>#DIV/0!</v>
      </c>
      <c r="GZ856" s="57"/>
      <c r="HA856" s="2" t="e">
        <f t="shared" si="2525"/>
        <v>#DIV/0!</v>
      </c>
      <c r="HB856" s="2" t="e">
        <f t="shared" si="2526"/>
        <v>#DIV/0!</v>
      </c>
      <c r="HC856" s="2" t="e">
        <f t="shared" si="2527"/>
        <v>#DIV/0!</v>
      </c>
      <c r="HD856" s="2" t="e">
        <f t="shared" si="2528"/>
        <v>#DIV/0!</v>
      </c>
      <c r="HE856" s="2" t="e">
        <f t="shared" si="2529"/>
        <v>#DIV/0!</v>
      </c>
      <c r="HF856" s="2" t="e">
        <f t="shared" si="2530"/>
        <v>#DIV/0!</v>
      </c>
      <c r="HG856" s="2" t="e">
        <f t="shared" si="2531"/>
        <v>#DIV/0!</v>
      </c>
      <c r="HH856" s="2" t="e">
        <f t="shared" si="2532"/>
        <v>#DIV/0!</v>
      </c>
      <c r="HI856" s="2" t="e">
        <f t="shared" si="2533"/>
        <v>#DIV/0!</v>
      </c>
      <c r="HJ856" s="11" t="e">
        <f t="shared" si="2534"/>
        <v>#DIV/0!</v>
      </c>
      <c r="HK856" s="60" t="e">
        <f t="shared" si="2535"/>
        <v>#DIV/0!</v>
      </c>
      <c r="HL856" s="57"/>
      <c r="HM856" s="57" t="e">
        <f t="shared" si="2536"/>
        <v>#DIV/0!</v>
      </c>
      <c r="HN856" s="57" t="e">
        <f t="shared" si="2537"/>
        <v>#DIV/0!</v>
      </c>
      <c r="HO856" s="57" t="e">
        <f t="shared" si="2538"/>
        <v>#DIV/0!</v>
      </c>
      <c r="HP856" s="57" t="e">
        <f t="shared" si="2539"/>
        <v>#DIV/0!</v>
      </c>
      <c r="HQ856" s="57" t="e">
        <f t="shared" si="2540"/>
        <v>#DIV/0!</v>
      </c>
      <c r="HR856" s="57"/>
      <c r="HS856" s="57" t="e">
        <f t="shared" si="2541"/>
        <v>#DIV/0!</v>
      </c>
      <c r="HT856" s="57" t="e">
        <f t="shared" si="2542"/>
        <v>#DIV/0!</v>
      </c>
      <c r="HU856" s="57" t="e">
        <f t="shared" si="2543"/>
        <v>#DIV/0!</v>
      </c>
      <c r="HV856" s="57" t="e">
        <f t="shared" si="2544"/>
        <v>#DIV/0!</v>
      </c>
      <c r="HW856" s="57" t="e">
        <f t="shared" si="2545"/>
        <v>#DIV/0!</v>
      </c>
      <c r="HX856" s="57"/>
      <c r="HY856" s="57" t="e">
        <f t="shared" si="2546"/>
        <v>#DIV/0!</v>
      </c>
      <c r="HZ856" s="57" t="e">
        <f t="shared" si="2547"/>
        <v>#DIV/0!</v>
      </c>
      <c r="IA856" s="57"/>
      <c r="IB856" s="61">
        <f t="shared" si="2548"/>
        <v>0</v>
      </c>
      <c r="IC856" s="57" t="str">
        <f t="shared" si="2549"/>
        <v/>
      </c>
      <c r="ID856" s="42"/>
      <c r="IE856" s="2" t="str">
        <f t="shared" si="2550"/>
        <v/>
      </c>
      <c r="IF856" s="60" t="e">
        <f t="shared" si="2551"/>
        <v>#DIV/0!</v>
      </c>
      <c r="IG856" s="60" t="str">
        <f t="shared" si="2552"/>
        <v/>
      </c>
      <c r="IH856" s="60" t="str">
        <f t="shared" si="2553"/>
        <v>zinco-</v>
      </c>
      <c r="II856" s="60" t="str">
        <f t="shared" si="2554"/>
        <v>mangano-</v>
      </c>
      <c r="IJ856" s="60" t="e">
        <f t="shared" si="2555"/>
        <v>#DIV/0!</v>
      </c>
      <c r="IK856" s="60" t="e">
        <f t="shared" si="2556"/>
        <v>#DIV/0!</v>
      </c>
      <c r="IL856" s="60" t="e">
        <f t="shared" si="2557"/>
        <v>#DIV/0!</v>
      </c>
      <c r="IM856" s="60" t="e">
        <f t="shared" si="2558"/>
        <v>#DIV/0!</v>
      </c>
      <c r="IN856" s="60" t="str">
        <f t="shared" si="2559"/>
        <v/>
      </c>
      <c r="IO856" s="60" t="str">
        <f t="shared" si="2560"/>
        <v/>
      </c>
      <c r="IP856" s="57"/>
      <c r="IQ856" s="57" t="str">
        <f t="shared" si="2561"/>
        <v>ERROR!!</v>
      </c>
    </row>
    <row r="857" spans="24:251">
      <c r="X857" s="29">
        <f t="shared" si="2562"/>
        <v>0</v>
      </c>
      <c r="Y857" s="29">
        <f t="shared" si="2563"/>
        <v>0</v>
      </c>
      <c r="Z857" s="29" t="e">
        <f t="shared" si="2564"/>
        <v>#DIV/0!</v>
      </c>
      <c r="AA857" s="29" t="e">
        <f t="shared" si="2565"/>
        <v>#DIV/0!</v>
      </c>
      <c r="AB857" s="29" t="e">
        <f t="shared" si="2566"/>
        <v>#DIV/0!</v>
      </c>
      <c r="AC857" s="29" t="e">
        <f t="shared" si="2567"/>
        <v>#DIV/0!</v>
      </c>
      <c r="AF857" s="23">
        <v>60.084299999999999</v>
      </c>
      <c r="AG857" s="23">
        <v>79.878799999999998</v>
      </c>
      <c r="AH857" s="23">
        <v>101.96120000000001</v>
      </c>
      <c r="AI857" s="23">
        <v>151.99039999999999</v>
      </c>
      <c r="AJ857" s="23">
        <v>159.69</v>
      </c>
      <c r="AK857" s="23">
        <v>71.846400000000003</v>
      </c>
      <c r="AL857" s="23">
        <v>70.9375</v>
      </c>
      <c r="AM857" s="23">
        <v>40.304400000000001</v>
      </c>
      <c r="AN857" s="23">
        <v>56.077399999999997</v>
      </c>
      <c r="AO857" s="23">
        <v>61.978999999999999</v>
      </c>
      <c r="AP857" s="23">
        <v>94.195999999999998</v>
      </c>
      <c r="AQ857" s="23">
        <v>18.998000000000001</v>
      </c>
      <c r="AR857" s="23">
        <v>35.450000000000003</v>
      </c>
      <c r="AS857" s="23">
        <v>29.88</v>
      </c>
      <c r="AT857" s="23">
        <v>74.691999999999993</v>
      </c>
      <c r="AU857" s="23">
        <v>81.39</v>
      </c>
      <c r="AX857" s="54">
        <f t="shared" si="2422"/>
        <v>0</v>
      </c>
      <c r="AY857" s="54">
        <f t="shared" si="2423"/>
        <v>0</v>
      </c>
      <c r="AZ857" s="54">
        <f t="shared" si="2424"/>
        <v>0</v>
      </c>
      <c r="BA857" s="54">
        <f t="shared" si="2425"/>
        <v>0</v>
      </c>
      <c r="BB857" s="54">
        <f t="shared" si="2426"/>
        <v>0</v>
      </c>
      <c r="BC857" s="54">
        <f t="shared" si="2427"/>
        <v>0</v>
      </c>
      <c r="BD857" s="54">
        <f t="shared" si="2428"/>
        <v>0</v>
      </c>
      <c r="BE857" s="54">
        <f t="shared" si="2429"/>
        <v>0</v>
      </c>
      <c r="BF857" s="54">
        <f t="shared" si="2430"/>
        <v>0</v>
      </c>
      <c r="BG857" s="54">
        <f t="shared" si="2431"/>
        <v>0</v>
      </c>
      <c r="BH857" s="54">
        <f t="shared" si="2432"/>
        <v>0</v>
      </c>
      <c r="BI857" s="54">
        <f t="shared" si="2433"/>
        <v>0</v>
      </c>
      <c r="BJ857" s="54">
        <f t="shared" si="2434"/>
        <v>0</v>
      </c>
      <c r="BK857" s="54">
        <f t="shared" si="2435"/>
        <v>0</v>
      </c>
      <c r="BL857" s="54">
        <f t="shared" si="2436"/>
        <v>0</v>
      </c>
      <c r="BM857" s="42"/>
      <c r="BO857" s="54">
        <f>'Norm-coeff'!$C$2+$AX857*'Norm-coeff'!$D$2+$AY857*'Norm-coeff'!$E$2+$AZ857*'Norm-coeff'!$F$2+$BA857*'Norm-coeff'!$G$2+$BB857*'Norm-coeff'!$H$2+$BC857*'Norm-coeff'!$I$2+$BD857*'Norm-coeff'!$J$2+$BE857*'Norm-coeff'!$K$2+$BF857*'Norm-coeff'!$L$2+$BG857*'Norm-coeff'!$M$2+$BH857*'Norm-coeff'!$N$2+$BI857*'Norm-coeff'!$O$2</f>
        <v>5.4045421474420303</v>
      </c>
      <c r="BP857" s="54">
        <f>'Norm-coeff'!$C$3+$AX857*'Norm-coeff'!$D$3+$AY857*'Norm-coeff'!$E$3+$AZ857*'Norm-coeff'!$F$3+$BA857*'Norm-coeff'!$G$3+$BB857*'Norm-coeff'!$H$3+$BC857*'Norm-coeff'!$I$3+$BD857*'Norm-coeff'!$J$3+$BE857*'Norm-coeff'!$K$3+$BF857*'Norm-coeff'!$L$3+$BG857*'Norm-coeff'!$M$3+$BH857*'Norm-coeff'!$N$3+$BI857*'Norm-coeff'!$O$3</f>
        <v>3.15319116612705</v>
      </c>
      <c r="BQ857" s="54">
        <f>'Norm-coeff'!$C$4+$AX857*'Norm-coeff'!$D$4+$AY857*'Norm-coeff'!$E$4+$AZ857*'Norm-coeff'!$F$4+$BA857*'Norm-coeff'!$G$4+$BB857*'Norm-coeff'!$H$4+$BC857*'Norm-coeff'!$I$4+$BD857*'Norm-coeff'!$J$4+$BE857*'Norm-coeff'!$K$4+$BF857*'Norm-coeff'!$L$4+$BG857*'Norm-coeff'!$M$4+$BH857*'Norm-coeff'!$N$4+$BI857*'Norm-coeff'!$O$4</f>
        <v>1.42115649462768</v>
      </c>
      <c r="BR857" s="54">
        <f>'Norm-coeff'!$C$5+$AX857*'Norm-coeff'!$D$5+$AY857*'Norm-coeff'!$E$5+$AZ857*'Norm-coeff'!$F$5+$BA857*'Norm-coeff'!$G$5+$BB857*'Norm-coeff'!$H$5+$BC857*'Norm-coeff'!$I$5+$BD857*'Norm-coeff'!$J$5+$BE857*'Norm-coeff'!$K$5+$BF857*'Norm-coeff'!$L$5+$BG857*'Norm-coeff'!$M$5+$BH857*'Norm-coeff'!$N$5+$BI857*'Norm-coeff'!$O$5</f>
        <v>1.0553329241296201</v>
      </c>
      <c r="BS857" s="54">
        <f>'Norm-coeff'!$C$6+$AX857*'Norm-coeff'!$D$6+$AY857*'Norm-coeff'!$E$6+$AZ857*'Norm-coeff'!$F$6+$BA857*'Norm-coeff'!$G$6+$BB857*'Norm-coeff'!$H$6+$BC857*'Norm-coeff'!$I$6+$BD857*'Norm-coeff'!$J$6+$BE857*'Norm-coeff'!$K$6+$BF857*'Norm-coeff'!$L$6+$BG857*'Norm-coeff'!$M$6+$BH857*'Norm-coeff'!$N$6+$BI857*'Norm-coeff'!$O$6</f>
        <v>-1.48700885495103E-2</v>
      </c>
      <c r="BT857" s="54">
        <f>'Norm-coeff'!$C$7+$AX857*'Norm-coeff'!$D$7+$AY857*'Norm-coeff'!$E$7+$AZ857*'Norm-coeff'!$F$7+$BA857*'Norm-coeff'!$G$7+$BB857*'Norm-coeff'!$H$7+$BC857*'Norm-coeff'!$I$7+$BD857*'Norm-coeff'!$J$7+$BE857*'Norm-coeff'!$K$7+$BF857*'Norm-coeff'!$L$7+$BG857*'Norm-coeff'!$M$7+$BH857*'Norm-coeff'!$N$7+$BI857*'Norm-coeff'!$O$7</f>
        <v>2.0907583608832998</v>
      </c>
      <c r="BU857" s="54">
        <f>'Norm-coeff'!$C$8+$AX857*'Norm-coeff'!$D$8+$AY857*'Norm-coeff'!$E$8+$AZ857*'Norm-coeff'!$F$8+$BA857*'Norm-coeff'!$G$8+$BB857*'Norm-coeff'!$H$8+$BC857*'Norm-coeff'!$I$8+$BD857*'Norm-coeff'!$J$8+$BE857*'Norm-coeff'!$K$8+$BF857*'Norm-coeff'!$L$8+$BG857*'Norm-coeff'!$M$8+$BH857*'Norm-coeff'!$N$8+$BI857*'Norm-coeff'!$O$8</f>
        <v>0.65894159836244504</v>
      </c>
      <c r="BV857" s="54">
        <f>'Norm-coeff'!$C$9+$AX857*'Norm-coeff'!$D$9+$AY857*'Norm-coeff'!$E$9+$AZ857*'Norm-coeff'!$F$9+$BA857*'Norm-coeff'!$G$9+$BB857*'Norm-coeff'!$H$9+$BC857*'Norm-coeff'!$I$9+$BD857*'Norm-coeff'!$J$9+$BE857*'Norm-coeff'!$K$9+$BF857*'Norm-coeff'!$L$9+$BG857*'Norm-coeff'!$M$9+$BH857*'Norm-coeff'!$N$9+$BI857*'Norm-coeff'!$O$9</f>
        <v>1.48961085014701</v>
      </c>
      <c r="BW857" s="54">
        <f>'Norm-coeff'!$C$10+$AX857*'Norm-coeff'!$D$10+$AY857*'Norm-coeff'!$E$10+$AZ857*'Norm-coeff'!$F$10+$BA857*'Norm-coeff'!$G$10+$BB857*'Norm-coeff'!$H$10+$BC857*'Norm-coeff'!$I$10+$BD857*'Norm-coeff'!$J$10+$BE857*'Norm-coeff'!$K$10+$BF857*'Norm-coeff'!$L$10+$BG857*'Norm-coeff'!$M$10+$BH857*'Norm-coeff'!$N$10+$BI857*'Norm-coeff'!$O$10</f>
        <v>1.42058735749591</v>
      </c>
      <c r="BX857" s="54">
        <f>'Norm-coeff'!$C$11+$AX857*'Norm-coeff'!$D$11+$AY857*'Norm-coeff'!$E$11+$AZ857*'Norm-coeff'!$F$11+$BA857*'Norm-coeff'!$G$11+$BB857*'Norm-coeff'!$H$11+$BC857*'Norm-coeff'!$I$11+$BD857*'Norm-coeff'!$J$11+$BE857*'Norm-coeff'!$K$11+$BF857*'Norm-coeff'!$L$11+$BG857*'Norm-coeff'!$M$11+$BH857*'Norm-coeff'!$N$11+$BI857*'Norm-coeff'!$O$11</f>
        <v>0.221233014421479</v>
      </c>
      <c r="BY857" s="54">
        <f>'Norm-coeff'!$C$12+$AX857*'Norm-coeff'!$D$12+$AY857*'Norm-coeff'!$E$12+$AZ857*'Norm-coeff'!$F$12+$BA857*'Norm-coeff'!$G$12+$BB857*'Norm-coeff'!$H$12+$BC857*'Norm-coeff'!$I$12+$BD857*'Norm-coeff'!$J$12+$BE857*'Norm-coeff'!$K$12+$BF857*'Norm-coeff'!$L$12+$BG857*'Norm-coeff'!$M$12+$BH857*'Norm-coeff'!$N$12+$BI857*'Norm-coeff'!$O$12</f>
        <v>0.283527502056037</v>
      </c>
      <c r="BZ857" s="54">
        <f>'Norm-coeff'!$C$13+$AX857*'Norm-coeff'!$D$13+$AY857*'Norm-coeff'!$E$13+$AZ857*'Norm-coeff'!$F$13+$BA857*'Norm-coeff'!$G$13+$BB857*'Norm-coeff'!$H$13+$BC857*'Norm-coeff'!$I$13+$BD857*'Norm-coeff'!$J$13+$BE857*'Norm-coeff'!$K$13+$BF857*'Norm-coeff'!$L$13+$BG857*'Norm-coeff'!$M$13+$BH857*'Norm-coeff'!$N$13+$BI857*'Norm-coeff'!$O$13</f>
        <v>-4.1864930554451202E-2</v>
      </c>
      <c r="CA857" s="54">
        <f>'Norm-coeff'!$C$14+$AX857*'Norm-coeff'!$D$14+$AY857*'Norm-coeff'!$E$14+$AZ857*'Norm-coeff'!$F$14+$BA857*'Norm-coeff'!$G$14+$BB857*'Norm-coeff'!$H$14+$BC857*'Norm-coeff'!$I$14+$BD857*'Norm-coeff'!$J$14+$BE857*'Norm-coeff'!$K$14+$BF857*'Norm-coeff'!$L$14+$BG857*'Norm-coeff'!$M$14+$BH857*'Norm-coeff'!$N$14+$BI857*'Norm-coeff'!$O$14</f>
        <v>4.2526983164477103</v>
      </c>
      <c r="CC857" s="54">
        <f t="shared" si="2437"/>
        <v>0</v>
      </c>
      <c r="CG857" s="54">
        <f t="shared" si="2438"/>
        <v>0</v>
      </c>
      <c r="CH857" s="54">
        <f t="shared" si="2421"/>
        <v>0</v>
      </c>
      <c r="CI857" s="54">
        <f t="shared" si="2439"/>
        <v>0</v>
      </c>
      <c r="CJ857" s="56">
        <f t="shared" si="2440"/>
        <v>0</v>
      </c>
      <c r="CK857" s="54">
        <f t="shared" si="2441"/>
        <v>0</v>
      </c>
      <c r="CL857" s="54">
        <f t="shared" si="2442"/>
        <v>0</v>
      </c>
      <c r="CM857" s="54">
        <f t="shared" si="2443"/>
        <v>0</v>
      </c>
      <c r="CN857" s="54">
        <f t="shared" si="2444"/>
        <v>0</v>
      </c>
      <c r="CO857" s="54">
        <f t="shared" si="2445"/>
        <v>0</v>
      </c>
      <c r="CP857" s="54">
        <f t="shared" si="2446"/>
        <v>0</v>
      </c>
      <c r="CQ857" s="54">
        <f t="shared" si="2447"/>
        <v>0</v>
      </c>
      <c r="CR857" s="54">
        <f t="shared" si="2448"/>
        <v>0</v>
      </c>
      <c r="CS857" s="54">
        <f t="shared" si="2449"/>
        <v>0</v>
      </c>
      <c r="CU857" s="54">
        <f t="shared" si="2450"/>
        <v>0</v>
      </c>
      <c r="CV857" s="54">
        <f t="shared" si="2451"/>
        <v>0</v>
      </c>
      <c r="CW857" s="54">
        <f t="shared" si="2452"/>
        <v>0</v>
      </c>
      <c r="CX857" s="54">
        <f t="shared" si="2453"/>
        <v>0</v>
      </c>
      <c r="CZ857" s="54">
        <f t="shared" si="2454"/>
        <v>0</v>
      </c>
      <c r="DA857" s="54">
        <f t="shared" si="2455"/>
        <v>0</v>
      </c>
      <c r="DB857" s="54">
        <f t="shared" si="2456"/>
        <v>0</v>
      </c>
      <c r="DC857" s="54">
        <f t="shared" si="2457"/>
        <v>0</v>
      </c>
      <c r="DD857" s="54">
        <f t="shared" si="2458"/>
        <v>0</v>
      </c>
      <c r="DE857" s="54">
        <f t="shared" si="2459"/>
        <v>0</v>
      </c>
      <c r="DF857" s="54">
        <f t="shared" si="2460"/>
        <v>0</v>
      </c>
      <c r="DG857" s="54">
        <f t="shared" si="2461"/>
        <v>2</v>
      </c>
      <c r="DH857" s="71">
        <f t="shared" si="2462"/>
        <v>0</v>
      </c>
      <c r="DI857" s="71">
        <f t="shared" si="2463"/>
        <v>0</v>
      </c>
      <c r="DJ857" s="54">
        <f t="shared" si="2464"/>
        <v>0</v>
      </c>
      <c r="DK857" s="54">
        <f t="shared" si="2465"/>
        <v>2</v>
      </c>
      <c r="DL857" s="4">
        <f t="shared" si="2395"/>
        <v>0</v>
      </c>
      <c r="DM857" s="3">
        <f t="shared" si="2466"/>
        <v>0</v>
      </c>
      <c r="DN857" s="3">
        <f t="shared" si="2467"/>
        <v>0</v>
      </c>
      <c r="DO857" s="4" t="e">
        <f t="shared" si="2468"/>
        <v>#DIV/0!</v>
      </c>
      <c r="DP857" s="57"/>
      <c r="DQ857" s="57"/>
      <c r="DR857" s="56">
        <f t="shared" si="2396"/>
        <v>2</v>
      </c>
      <c r="DS857" s="56">
        <f t="shared" si="2397"/>
        <v>0</v>
      </c>
      <c r="DT857" s="38">
        <f t="shared" si="2398"/>
        <v>0</v>
      </c>
      <c r="DU857" s="38">
        <f t="shared" si="2469"/>
        <v>2</v>
      </c>
      <c r="DV857" s="38">
        <f t="shared" si="2399"/>
        <v>0</v>
      </c>
      <c r="DW857" s="39">
        <f t="shared" si="2400"/>
        <v>0</v>
      </c>
      <c r="DX857" s="39">
        <f t="shared" si="2401"/>
        <v>0</v>
      </c>
      <c r="DY857" s="39">
        <f t="shared" si="2402"/>
        <v>0</v>
      </c>
      <c r="DZ857" s="39">
        <f t="shared" si="2403"/>
        <v>0</v>
      </c>
      <c r="EA857" s="39">
        <f t="shared" si="2404"/>
        <v>0</v>
      </c>
      <c r="EB857" s="37" t="e">
        <f t="shared" si="2470"/>
        <v>#DIV/0!</v>
      </c>
      <c r="EC857" s="37" t="e">
        <f t="shared" si="2471"/>
        <v>#DIV/0!</v>
      </c>
      <c r="ED857" s="37" t="e">
        <f t="shared" si="2472"/>
        <v>#DIV/0!</v>
      </c>
      <c r="EE857" s="37" t="e">
        <f t="shared" si="2473"/>
        <v>#DIV/0!</v>
      </c>
      <c r="EF857" s="39" t="e">
        <f t="shared" si="2474"/>
        <v>#DIV/0!</v>
      </c>
      <c r="EG857" s="37" t="e">
        <f t="shared" si="2475"/>
        <v>#DIV/0!</v>
      </c>
      <c r="EH857" s="37" t="e">
        <f t="shared" si="2476"/>
        <v>#DIV/0!</v>
      </c>
      <c r="EI857" s="11" t="b">
        <f t="shared" si="2477"/>
        <v>1</v>
      </c>
      <c r="EJ857" s="11" t="b">
        <f t="shared" si="2478"/>
        <v>0</v>
      </c>
      <c r="EK857" s="39" t="e">
        <f t="shared" si="2479"/>
        <v>#DIV/0!</v>
      </c>
      <c r="EL857" s="39" t="e">
        <f t="shared" si="2480"/>
        <v>#DIV/0!</v>
      </c>
      <c r="EM857" s="39" t="e">
        <f t="shared" si="2481"/>
        <v>#DIV/0!</v>
      </c>
      <c r="EN857" s="39" t="e">
        <f t="shared" si="2482"/>
        <v>#DIV/0!</v>
      </c>
      <c r="EO857" s="39" t="e">
        <f t="shared" si="2483"/>
        <v>#DIV/0!</v>
      </c>
      <c r="EP857" s="39" t="e">
        <f t="shared" si="2484"/>
        <v>#DIV/0!</v>
      </c>
      <c r="EQ857" s="39" t="e">
        <f t="shared" si="2485"/>
        <v>#DIV/0!</v>
      </c>
      <c r="ER857" s="39" t="e">
        <f t="shared" si="2486"/>
        <v>#DIV/0!</v>
      </c>
      <c r="ES857" s="58" t="str">
        <f t="shared" si="2487"/>
        <v>(OH,F,Cl)-dominate amphibole</v>
      </c>
      <c r="ET857" s="58" t="e">
        <f t="shared" si="2488"/>
        <v>#N/A</v>
      </c>
      <c r="EU857" s="56">
        <f t="shared" si="2405"/>
        <v>0</v>
      </c>
      <c r="EV857" s="56">
        <f t="shared" si="2406"/>
        <v>0</v>
      </c>
      <c r="EW857" s="56">
        <f t="shared" si="2407"/>
        <v>0</v>
      </c>
      <c r="EX857" s="56">
        <f t="shared" si="2408"/>
        <v>0</v>
      </c>
      <c r="EY857" s="56">
        <f t="shared" si="2409"/>
        <v>0</v>
      </c>
      <c r="EZ857" s="56">
        <f t="shared" si="2410"/>
        <v>0</v>
      </c>
      <c r="FA857" s="39">
        <f t="shared" si="2411"/>
        <v>0</v>
      </c>
      <c r="FB857" s="39">
        <f t="shared" si="2412"/>
        <v>0</v>
      </c>
      <c r="FC857" s="54">
        <f t="shared" si="2413"/>
        <v>0</v>
      </c>
      <c r="FD857" s="54">
        <f t="shared" si="2414"/>
        <v>0</v>
      </c>
      <c r="FE857" s="39">
        <f t="shared" si="2415"/>
        <v>0</v>
      </c>
      <c r="FF857" s="54">
        <f t="shared" si="2416"/>
        <v>0</v>
      </c>
      <c r="FG857" s="39">
        <f t="shared" si="2417"/>
        <v>0</v>
      </c>
      <c r="FH857" s="39">
        <f t="shared" si="2489"/>
        <v>0</v>
      </c>
      <c r="FI857" s="39">
        <f t="shared" si="2490"/>
        <v>0</v>
      </c>
      <c r="FJ857" s="39">
        <f t="shared" si="2491"/>
        <v>0</v>
      </c>
      <c r="FK857" s="39" t="e">
        <f t="shared" si="2492"/>
        <v>#DIV/0!</v>
      </c>
      <c r="FL857" s="39" t="e">
        <f t="shared" si="2493"/>
        <v>#DIV/0!</v>
      </c>
      <c r="FM857" s="39" t="e">
        <f t="shared" si="2494"/>
        <v>#DIV/0!</v>
      </c>
      <c r="FN857" s="39">
        <f t="shared" si="2495"/>
        <v>1</v>
      </c>
      <c r="FO857" s="39">
        <f t="shared" si="2418"/>
        <v>0</v>
      </c>
      <c r="FP857" s="39">
        <f t="shared" si="2419"/>
        <v>0</v>
      </c>
      <c r="FQ857" s="39">
        <f t="shared" si="2420"/>
        <v>0</v>
      </c>
      <c r="FR857" s="39">
        <f t="shared" si="2496"/>
        <v>0</v>
      </c>
      <c r="FS857" s="39">
        <f t="shared" si="2497"/>
        <v>0</v>
      </c>
      <c r="FU857" s="39" t="e">
        <f t="shared" si="2498"/>
        <v>#DIV/0!</v>
      </c>
      <c r="FV857" s="39" t="e">
        <f t="shared" si="2499"/>
        <v>#DIV/0!</v>
      </c>
      <c r="FW857" s="39" t="e">
        <f t="shared" si="2500"/>
        <v>#DIV/0!</v>
      </c>
      <c r="FY857" s="39" t="e">
        <f t="shared" si="2501"/>
        <v>#DIV/0!</v>
      </c>
      <c r="FZ857" s="39" t="e">
        <f t="shared" si="2502"/>
        <v>#DIV/0!</v>
      </c>
      <c r="GA857" s="39" t="e">
        <f t="shared" si="2503"/>
        <v>#DIV/0!</v>
      </c>
      <c r="GB857" s="39" t="e">
        <f t="shared" si="2504"/>
        <v>#DIV/0!</v>
      </c>
      <c r="GC857" s="39" t="e">
        <f t="shared" si="2505"/>
        <v>#DIV/0!</v>
      </c>
      <c r="GD857" s="39" t="e">
        <f t="shared" si="2506"/>
        <v>#DIV/0!</v>
      </c>
      <c r="GE857" s="39" t="e">
        <f t="shared" si="2507"/>
        <v>#DIV/0!</v>
      </c>
      <c r="GF857" s="39" t="e">
        <f t="shared" si="2508"/>
        <v>#DIV/0!</v>
      </c>
      <c r="GG857" s="39" t="e">
        <f t="shared" si="2509"/>
        <v>#DIV/0!</v>
      </c>
      <c r="GH857" s="39" t="e">
        <f t="shared" si="2510"/>
        <v>#DIV/0!</v>
      </c>
      <c r="GI857" s="39"/>
      <c r="GJ857" s="39" t="e">
        <f t="shared" si="2511"/>
        <v>#DIV/0!</v>
      </c>
      <c r="GK857" s="39" t="e">
        <f t="shared" si="2512"/>
        <v>#DIV/0!</v>
      </c>
      <c r="GL857" s="39" t="e">
        <f t="shared" si="2513"/>
        <v>#DIV/0!</v>
      </c>
      <c r="GM857" s="39" t="e">
        <f t="shared" si="2514"/>
        <v>#DIV/0!</v>
      </c>
      <c r="GN857" s="39" t="e">
        <f t="shared" si="2515"/>
        <v>#DIV/0!</v>
      </c>
      <c r="GO857" s="57"/>
      <c r="GP857" s="57" t="e">
        <f t="shared" si="2516"/>
        <v>#DIV/0!</v>
      </c>
      <c r="GQ857" s="59" t="e">
        <f t="shared" si="2517"/>
        <v>#DIV/0!</v>
      </c>
      <c r="GR857" s="41" t="e">
        <f t="shared" si="2518"/>
        <v>#DIV/0!</v>
      </c>
      <c r="GS857" s="57" t="e">
        <f t="shared" si="2519"/>
        <v>#DIV/0!</v>
      </c>
      <c r="GT857" s="57" t="e">
        <f t="shared" si="2520"/>
        <v>#DIV/0!</v>
      </c>
      <c r="GU857" s="57" t="e">
        <f t="shared" si="2521"/>
        <v>#DIV/0!</v>
      </c>
      <c r="GV857" s="57"/>
      <c r="GW857" s="42" t="e">
        <f t="shared" si="2522"/>
        <v>#DIV/0!</v>
      </c>
      <c r="GX857" s="42" t="e">
        <f t="shared" si="2523"/>
        <v>#DIV/0!</v>
      </c>
      <c r="GY857" s="42" t="e">
        <f t="shared" si="2524"/>
        <v>#DIV/0!</v>
      </c>
      <c r="GZ857" s="57"/>
      <c r="HA857" s="2" t="e">
        <f t="shared" si="2525"/>
        <v>#DIV/0!</v>
      </c>
      <c r="HB857" s="2" t="e">
        <f t="shared" si="2526"/>
        <v>#DIV/0!</v>
      </c>
      <c r="HC857" s="2" t="e">
        <f t="shared" si="2527"/>
        <v>#DIV/0!</v>
      </c>
      <c r="HD857" s="2" t="e">
        <f t="shared" si="2528"/>
        <v>#DIV/0!</v>
      </c>
      <c r="HE857" s="2" t="e">
        <f t="shared" si="2529"/>
        <v>#DIV/0!</v>
      </c>
      <c r="HF857" s="2" t="e">
        <f t="shared" si="2530"/>
        <v>#DIV/0!</v>
      </c>
      <c r="HG857" s="2" t="e">
        <f t="shared" si="2531"/>
        <v>#DIV/0!</v>
      </c>
      <c r="HH857" s="2" t="e">
        <f t="shared" si="2532"/>
        <v>#DIV/0!</v>
      </c>
      <c r="HI857" s="2" t="e">
        <f t="shared" si="2533"/>
        <v>#DIV/0!</v>
      </c>
      <c r="HJ857" s="11" t="e">
        <f t="shared" si="2534"/>
        <v>#DIV/0!</v>
      </c>
      <c r="HK857" s="60" t="e">
        <f t="shared" si="2535"/>
        <v>#DIV/0!</v>
      </c>
      <c r="HL857" s="57"/>
      <c r="HM857" s="57" t="e">
        <f t="shared" si="2536"/>
        <v>#DIV/0!</v>
      </c>
      <c r="HN857" s="57" t="e">
        <f t="shared" si="2537"/>
        <v>#DIV/0!</v>
      </c>
      <c r="HO857" s="57" t="e">
        <f t="shared" si="2538"/>
        <v>#DIV/0!</v>
      </c>
      <c r="HP857" s="57" t="e">
        <f t="shared" si="2539"/>
        <v>#DIV/0!</v>
      </c>
      <c r="HQ857" s="57" t="e">
        <f t="shared" si="2540"/>
        <v>#DIV/0!</v>
      </c>
      <c r="HR857" s="57"/>
      <c r="HS857" s="57" t="e">
        <f t="shared" si="2541"/>
        <v>#DIV/0!</v>
      </c>
      <c r="HT857" s="57" t="e">
        <f t="shared" si="2542"/>
        <v>#DIV/0!</v>
      </c>
      <c r="HU857" s="57" t="e">
        <f t="shared" si="2543"/>
        <v>#DIV/0!</v>
      </c>
      <c r="HV857" s="57" t="e">
        <f t="shared" si="2544"/>
        <v>#DIV/0!</v>
      </c>
      <c r="HW857" s="57" t="e">
        <f t="shared" si="2545"/>
        <v>#DIV/0!</v>
      </c>
      <c r="HX857" s="57"/>
      <c r="HY857" s="57" t="e">
        <f t="shared" si="2546"/>
        <v>#DIV/0!</v>
      </c>
      <c r="HZ857" s="57" t="e">
        <f t="shared" si="2547"/>
        <v>#DIV/0!</v>
      </c>
      <c r="IA857" s="57"/>
      <c r="IB857" s="61">
        <f t="shared" si="2548"/>
        <v>0</v>
      </c>
      <c r="IC857" s="57" t="str">
        <f t="shared" si="2549"/>
        <v/>
      </c>
      <c r="ID857" s="42"/>
      <c r="IE857" s="2" t="str">
        <f t="shared" si="2550"/>
        <v/>
      </c>
      <c r="IF857" s="60" t="e">
        <f t="shared" si="2551"/>
        <v>#DIV/0!</v>
      </c>
      <c r="IG857" s="60" t="str">
        <f t="shared" si="2552"/>
        <v/>
      </c>
      <c r="IH857" s="60" t="str">
        <f t="shared" si="2553"/>
        <v>zinco-</v>
      </c>
      <c r="II857" s="60" t="str">
        <f t="shared" si="2554"/>
        <v>mangano-</v>
      </c>
      <c r="IJ857" s="60" t="e">
        <f t="shared" si="2555"/>
        <v>#DIV/0!</v>
      </c>
      <c r="IK857" s="60" t="e">
        <f t="shared" si="2556"/>
        <v>#DIV/0!</v>
      </c>
      <c r="IL857" s="60" t="e">
        <f t="shared" si="2557"/>
        <v>#DIV/0!</v>
      </c>
      <c r="IM857" s="60" t="e">
        <f t="shared" si="2558"/>
        <v>#DIV/0!</v>
      </c>
      <c r="IN857" s="60" t="str">
        <f t="shared" si="2559"/>
        <v/>
      </c>
      <c r="IO857" s="60" t="str">
        <f t="shared" si="2560"/>
        <v/>
      </c>
      <c r="IP857" s="57"/>
      <c r="IQ857" s="57" t="str">
        <f t="shared" si="2561"/>
        <v>ERROR!!</v>
      </c>
    </row>
    <row r="858" spans="24:251">
      <c r="X858" s="29">
        <f t="shared" si="2562"/>
        <v>0</v>
      </c>
      <c r="Y858" s="29">
        <f t="shared" si="2563"/>
        <v>0</v>
      </c>
      <c r="Z858" s="29" t="e">
        <f t="shared" si="2564"/>
        <v>#DIV/0!</v>
      </c>
      <c r="AA858" s="29" t="e">
        <f t="shared" si="2565"/>
        <v>#DIV/0!</v>
      </c>
      <c r="AB858" s="29" t="e">
        <f t="shared" si="2566"/>
        <v>#DIV/0!</v>
      </c>
      <c r="AC858" s="29" t="e">
        <f t="shared" si="2567"/>
        <v>#DIV/0!</v>
      </c>
      <c r="AF858" s="23">
        <v>60.084299999999999</v>
      </c>
      <c r="AG858" s="23">
        <v>79.878799999999998</v>
      </c>
      <c r="AH858" s="23">
        <v>101.96120000000001</v>
      </c>
      <c r="AI858" s="23">
        <v>151.99039999999999</v>
      </c>
      <c r="AJ858" s="23">
        <v>159.69</v>
      </c>
      <c r="AK858" s="23">
        <v>71.846400000000003</v>
      </c>
      <c r="AL858" s="23">
        <v>70.9375</v>
      </c>
      <c r="AM858" s="23">
        <v>40.304400000000001</v>
      </c>
      <c r="AN858" s="23">
        <v>56.077399999999997</v>
      </c>
      <c r="AO858" s="23">
        <v>61.978999999999999</v>
      </c>
      <c r="AP858" s="23">
        <v>94.195999999999998</v>
      </c>
      <c r="AQ858" s="23">
        <v>18.998000000000001</v>
      </c>
      <c r="AR858" s="23">
        <v>35.450000000000003</v>
      </c>
      <c r="AS858" s="23">
        <v>29.88</v>
      </c>
      <c r="AT858" s="23">
        <v>74.691999999999993</v>
      </c>
      <c r="AU858" s="23">
        <v>81.39</v>
      </c>
      <c r="AX858" s="54">
        <f t="shared" si="2422"/>
        <v>0</v>
      </c>
      <c r="AY858" s="54">
        <f t="shared" si="2423"/>
        <v>0</v>
      </c>
      <c r="AZ858" s="54">
        <f t="shared" si="2424"/>
        <v>0</v>
      </c>
      <c r="BA858" s="54">
        <f t="shared" si="2425"/>
        <v>0</v>
      </c>
      <c r="BB858" s="54">
        <f t="shared" si="2426"/>
        <v>0</v>
      </c>
      <c r="BC858" s="54">
        <f t="shared" si="2427"/>
        <v>0</v>
      </c>
      <c r="BD858" s="54">
        <f t="shared" si="2428"/>
        <v>0</v>
      </c>
      <c r="BE858" s="54">
        <f t="shared" si="2429"/>
        <v>0</v>
      </c>
      <c r="BF858" s="54">
        <f t="shared" si="2430"/>
        <v>0</v>
      </c>
      <c r="BG858" s="54">
        <f t="shared" si="2431"/>
        <v>0</v>
      </c>
      <c r="BH858" s="54">
        <f t="shared" si="2432"/>
        <v>0</v>
      </c>
      <c r="BI858" s="54">
        <f t="shared" si="2433"/>
        <v>0</v>
      </c>
      <c r="BJ858" s="54">
        <f t="shared" si="2434"/>
        <v>0</v>
      </c>
      <c r="BK858" s="54">
        <f t="shared" si="2435"/>
        <v>0</v>
      </c>
      <c r="BL858" s="54">
        <f t="shared" si="2436"/>
        <v>0</v>
      </c>
      <c r="BM858" s="42"/>
      <c r="BO858" s="54">
        <f>'Norm-coeff'!$C$2+$AX858*'Norm-coeff'!$D$2+$AY858*'Norm-coeff'!$E$2+$AZ858*'Norm-coeff'!$F$2+$BA858*'Norm-coeff'!$G$2+$BB858*'Norm-coeff'!$H$2+$BC858*'Norm-coeff'!$I$2+$BD858*'Norm-coeff'!$J$2+$BE858*'Norm-coeff'!$K$2+$BF858*'Norm-coeff'!$L$2+$BG858*'Norm-coeff'!$M$2+$BH858*'Norm-coeff'!$N$2+$BI858*'Norm-coeff'!$O$2</f>
        <v>5.4045421474420303</v>
      </c>
      <c r="BP858" s="54">
        <f>'Norm-coeff'!$C$3+$AX858*'Norm-coeff'!$D$3+$AY858*'Norm-coeff'!$E$3+$AZ858*'Norm-coeff'!$F$3+$BA858*'Norm-coeff'!$G$3+$BB858*'Norm-coeff'!$H$3+$BC858*'Norm-coeff'!$I$3+$BD858*'Norm-coeff'!$J$3+$BE858*'Norm-coeff'!$K$3+$BF858*'Norm-coeff'!$L$3+$BG858*'Norm-coeff'!$M$3+$BH858*'Norm-coeff'!$N$3+$BI858*'Norm-coeff'!$O$3</f>
        <v>3.15319116612705</v>
      </c>
      <c r="BQ858" s="54">
        <f>'Norm-coeff'!$C$4+$AX858*'Norm-coeff'!$D$4+$AY858*'Norm-coeff'!$E$4+$AZ858*'Norm-coeff'!$F$4+$BA858*'Norm-coeff'!$G$4+$BB858*'Norm-coeff'!$H$4+$BC858*'Norm-coeff'!$I$4+$BD858*'Norm-coeff'!$J$4+$BE858*'Norm-coeff'!$K$4+$BF858*'Norm-coeff'!$L$4+$BG858*'Norm-coeff'!$M$4+$BH858*'Norm-coeff'!$N$4+$BI858*'Norm-coeff'!$O$4</f>
        <v>1.42115649462768</v>
      </c>
      <c r="BR858" s="54">
        <f>'Norm-coeff'!$C$5+$AX858*'Norm-coeff'!$D$5+$AY858*'Norm-coeff'!$E$5+$AZ858*'Norm-coeff'!$F$5+$BA858*'Norm-coeff'!$G$5+$BB858*'Norm-coeff'!$H$5+$BC858*'Norm-coeff'!$I$5+$BD858*'Norm-coeff'!$J$5+$BE858*'Norm-coeff'!$K$5+$BF858*'Norm-coeff'!$L$5+$BG858*'Norm-coeff'!$M$5+$BH858*'Norm-coeff'!$N$5+$BI858*'Norm-coeff'!$O$5</f>
        <v>1.0553329241296201</v>
      </c>
      <c r="BS858" s="54">
        <f>'Norm-coeff'!$C$6+$AX858*'Norm-coeff'!$D$6+$AY858*'Norm-coeff'!$E$6+$AZ858*'Norm-coeff'!$F$6+$BA858*'Norm-coeff'!$G$6+$BB858*'Norm-coeff'!$H$6+$BC858*'Norm-coeff'!$I$6+$BD858*'Norm-coeff'!$J$6+$BE858*'Norm-coeff'!$K$6+$BF858*'Norm-coeff'!$L$6+$BG858*'Norm-coeff'!$M$6+$BH858*'Norm-coeff'!$N$6+$BI858*'Norm-coeff'!$O$6</f>
        <v>-1.48700885495103E-2</v>
      </c>
      <c r="BT858" s="54">
        <f>'Norm-coeff'!$C$7+$AX858*'Norm-coeff'!$D$7+$AY858*'Norm-coeff'!$E$7+$AZ858*'Norm-coeff'!$F$7+$BA858*'Norm-coeff'!$G$7+$BB858*'Norm-coeff'!$H$7+$BC858*'Norm-coeff'!$I$7+$BD858*'Norm-coeff'!$J$7+$BE858*'Norm-coeff'!$K$7+$BF858*'Norm-coeff'!$L$7+$BG858*'Norm-coeff'!$M$7+$BH858*'Norm-coeff'!$N$7+$BI858*'Norm-coeff'!$O$7</f>
        <v>2.0907583608832998</v>
      </c>
      <c r="BU858" s="54">
        <f>'Norm-coeff'!$C$8+$AX858*'Norm-coeff'!$D$8+$AY858*'Norm-coeff'!$E$8+$AZ858*'Norm-coeff'!$F$8+$BA858*'Norm-coeff'!$G$8+$BB858*'Norm-coeff'!$H$8+$BC858*'Norm-coeff'!$I$8+$BD858*'Norm-coeff'!$J$8+$BE858*'Norm-coeff'!$K$8+$BF858*'Norm-coeff'!$L$8+$BG858*'Norm-coeff'!$M$8+$BH858*'Norm-coeff'!$N$8+$BI858*'Norm-coeff'!$O$8</f>
        <v>0.65894159836244504</v>
      </c>
      <c r="BV858" s="54">
        <f>'Norm-coeff'!$C$9+$AX858*'Norm-coeff'!$D$9+$AY858*'Norm-coeff'!$E$9+$AZ858*'Norm-coeff'!$F$9+$BA858*'Norm-coeff'!$G$9+$BB858*'Norm-coeff'!$H$9+$BC858*'Norm-coeff'!$I$9+$BD858*'Norm-coeff'!$J$9+$BE858*'Norm-coeff'!$K$9+$BF858*'Norm-coeff'!$L$9+$BG858*'Norm-coeff'!$M$9+$BH858*'Norm-coeff'!$N$9+$BI858*'Norm-coeff'!$O$9</f>
        <v>1.48961085014701</v>
      </c>
      <c r="BW858" s="54">
        <f>'Norm-coeff'!$C$10+$AX858*'Norm-coeff'!$D$10+$AY858*'Norm-coeff'!$E$10+$AZ858*'Norm-coeff'!$F$10+$BA858*'Norm-coeff'!$G$10+$BB858*'Norm-coeff'!$H$10+$BC858*'Norm-coeff'!$I$10+$BD858*'Norm-coeff'!$J$10+$BE858*'Norm-coeff'!$K$10+$BF858*'Norm-coeff'!$L$10+$BG858*'Norm-coeff'!$M$10+$BH858*'Norm-coeff'!$N$10+$BI858*'Norm-coeff'!$O$10</f>
        <v>1.42058735749591</v>
      </c>
      <c r="BX858" s="54">
        <f>'Norm-coeff'!$C$11+$AX858*'Norm-coeff'!$D$11+$AY858*'Norm-coeff'!$E$11+$AZ858*'Norm-coeff'!$F$11+$BA858*'Norm-coeff'!$G$11+$BB858*'Norm-coeff'!$H$11+$BC858*'Norm-coeff'!$I$11+$BD858*'Norm-coeff'!$J$11+$BE858*'Norm-coeff'!$K$11+$BF858*'Norm-coeff'!$L$11+$BG858*'Norm-coeff'!$M$11+$BH858*'Norm-coeff'!$N$11+$BI858*'Norm-coeff'!$O$11</f>
        <v>0.221233014421479</v>
      </c>
      <c r="BY858" s="54">
        <f>'Norm-coeff'!$C$12+$AX858*'Norm-coeff'!$D$12+$AY858*'Norm-coeff'!$E$12+$AZ858*'Norm-coeff'!$F$12+$BA858*'Norm-coeff'!$G$12+$BB858*'Norm-coeff'!$H$12+$BC858*'Norm-coeff'!$I$12+$BD858*'Norm-coeff'!$J$12+$BE858*'Norm-coeff'!$K$12+$BF858*'Norm-coeff'!$L$12+$BG858*'Norm-coeff'!$M$12+$BH858*'Norm-coeff'!$N$12+$BI858*'Norm-coeff'!$O$12</f>
        <v>0.283527502056037</v>
      </c>
      <c r="BZ858" s="54">
        <f>'Norm-coeff'!$C$13+$AX858*'Norm-coeff'!$D$13+$AY858*'Norm-coeff'!$E$13+$AZ858*'Norm-coeff'!$F$13+$BA858*'Norm-coeff'!$G$13+$BB858*'Norm-coeff'!$H$13+$BC858*'Norm-coeff'!$I$13+$BD858*'Norm-coeff'!$J$13+$BE858*'Norm-coeff'!$K$13+$BF858*'Norm-coeff'!$L$13+$BG858*'Norm-coeff'!$M$13+$BH858*'Norm-coeff'!$N$13+$BI858*'Norm-coeff'!$O$13</f>
        <v>-4.1864930554451202E-2</v>
      </c>
      <c r="CA858" s="54">
        <f>'Norm-coeff'!$C$14+$AX858*'Norm-coeff'!$D$14+$AY858*'Norm-coeff'!$E$14+$AZ858*'Norm-coeff'!$F$14+$BA858*'Norm-coeff'!$G$14+$BB858*'Norm-coeff'!$H$14+$BC858*'Norm-coeff'!$I$14+$BD858*'Norm-coeff'!$J$14+$BE858*'Norm-coeff'!$K$14+$BF858*'Norm-coeff'!$L$14+$BG858*'Norm-coeff'!$M$14+$BH858*'Norm-coeff'!$N$14+$BI858*'Norm-coeff'!$O$14</f>
        <v>4.2526983164477103</v>
      </c>
      <c r="CC858" s="54">
        <f t="shared" si="2437"/>
        <v>0</v>
      </c>
      <c r="CG858" s="54">
        <f t="shared" si="2438"/>
        <v>0</v>
      </c>
      <c r="CH858" s="54">
        <f t="shared" si="2421"/>
        <v>0</v>
      </c>
      <c r="CI858" s="54">
        <f t="shared" si="2439"/>
        <v>0</v>
      </c>
      <c r="CJ858" s="56">
        <f t="shared" si="2440"/>
        <v>0</v>
      </c>
      <c r="CK858" s="54">
        <f t="shared" si="2441"/>
        <v>0</v>
      </c>
      <c r="CL858" s="54">
        <f t="shared" si="2442"/>
        <v>0</v>
      </c>
      <c r="CM858" s="54">
        <f t="shared" si="2443"/>
        <v>0</v>
      </c>
      <c r="CN858" s="54">
        <f t="shared" si="2444"/>
        <v>0</v>
      </c>
      <c r="CO858" s="54">
        <f t="shared" si="2445"/>
        <v>0</v>
      </c>
      <c r="CP858" s="54">
        <f t="shared" si="2446"/>
        <v>0</v>
      </c>
      <c r="CQ858" s="54">
        <f t="shared" si="2447"/>
        <v>0</v>
      </c>
      <c r="CR858" s="54">
        <f t="shared" si="2448"/>
        <v>0</v>
      </c>
      <c r="CS858" s="54">
        <f t="shared" si="2449"/>
        <v>0</v>
      </c>
      <c r="CU858" s="54">
        <f t="shared" si="2450"/>
        <v>0</v>
      </c>
      <c r="CV858" s="54">
        <f t="shared" si="2451"/>
        <v>0</v>
      </c>
      <c r="CW858" s="54">
        <f t="shared" si="2452"/>
        <v>0</v>
      </c>
      <c r="CX858" s="54">
        <f t="shared" si="2453"/>
        <v>0</v>
      </c>
      <c r="CZ858" s="54">
        <f t="shared" si="2454"/>
        <v>0</v>
      </c>
      <c r="DA858" s="54">
        <f t="shared" si="2455"/>
        <v>0</v>
      </c>
      <c r="DB858" s="54">
        <f t="shared" si="2456"/>
        <v>0</v>
      </c>
      <c r="DC858" s="54">
        <f t="shared" si="2457"/>
        <v>0</v>
      </c>
      <c r="DD858" s="54">
        <f t="shared" si="2458"/>
        <v>0</v>
      </c>
      <c r="DE858" s="54">
        <f t="shared" si="2459"/>
        <v>0</v>
      </c>
      <c r="DF858" s="54">
        <f t="shared" si="2460"/>
        <v>0</v>
      </c>
      <c r="DG858" s="54">
        <f t="shared" si="2461"/>
        <v>2</v>
      </c>
      <c r="DH858" s="71">
        <f t="shared" si="2462"/>
        <v>0</v>
      </c>
      <c r="DI858" s="71">
        <f t="shared" si="2463"/>
        <v>0</v>
      </c>
      <c r="DJ858" s="54">
        <f t="shared" si="2464"/>
        <v>0</v>
      </c>
      <c r="DK858" s="54">
        <f t="shared" si="2465"/>
        <v>2</v>
      </c>
      <c r="DL858" s="4">
        <f t="shared" si="2395"/>
        <v>0</v>
      </c>
      <c r="DM858" s="3">
        <f t="shared" si="2466"/>
        <v>0</v>
      </c>
      <c r="DN858" s="3">
        <f t="shared" si="2467"/>
        <v>0</v>
      </c>
      <c r="DO858" s="4" t="e">
        <f t="shared" si="2468"/>
        <v>#DIV/0!</v>
      </c>
      <c r="DP858" s="57"/>
      <c r="DQ858" s="57"/>
      <c r="DR858" s="56">
        <f t="shared" si="2396"/>
        <v>2</v>
      </c>
      <c r="DS858" s="56">
        <f t="shared" si="2397"/>
        <v>0</v>
      </c>
      <c r="DT858" s="38">
        <f t="shared" si="2398"/>
        <v>0</v>
      </c>
      <c r="DU858" s="38">
        <f t="shared" si="2469"/>
        <v>2</v>
      </c>
      <c r="DV858" s="38">
        <f t="shared" si="2399"/>
        <v>0</v>
      </c>
      <c r="DW858" s="39">
        <f t="shared" si="2400"/>
        <v>0</v>
      </c>
      <c r="DX858" s="39">
        <f t="shared" si="2401"/>
        <v>0</v>
      </c>
      <c r="DY858" s="39">
        <f t="shared" si="2402"/>
        <v>0</v>
      </c>
      <c r="DZ858" s="39">
        <f t="shared" si="2403"/>
        <v>0</v>
      </c>
      <c r="EA858" s="39">
        <f t="shared" si="2404"/>
        <v>0</v>
      </c>
      <c r="EB858" s="37" t="e">
        <f t="shared" si="2470"/>
        <v>#DIV/0!</v>
      </c>
      <c r="EC858" s="37" t="e">
        <f t="shared" si="2471"/>
        <v>#DIV/0!</v>
      </c>
      <c r="ED858" s="37" t="e">
        <f t="shared" si="2472"/>
        <v>#DIV/0!</v>
      </c>
      <c r="EE858" s="37" t="e">
        <f t="shared" si="2473"/>
        <v>#DIV/0!</v>
      </c>
      <c r="EF858" s="39" t="e">
        <f t="shared" si="2474"/>
        <v>#DIV/0!</v>
      </c>
      <c r="EG858" s="37" t="e">
        <f t="shared" si="2475"/>
        <v>#DIV/0!</v>
      </c>
      <c r="EH858" s="37" t="e">
        <f t="shared" si="2476"/>
        <v>#DIV/0!</v>
      </c>
      <c r="EI858" s="11" t="b">
        <f t="shared" si="2477"/>
        <v>1</v>
      </c>
      <c r="EJ858" s="11" t="b">
        <f t="shared" si="2478"/>
        <v>0</v>
      </c>
      <c r="EK858" s="39" t="e">
        <f t="shared" si="2479"/>
        <v>#DIV/0!</v>
      </c>
      <c r="EL858" s="39" t="e">
        <f t="shared" si="2480"/>
        <v>#DIV/0!</v>
      </c>
      <c r="EM858" s="39" t="e">
        <f t="shared" si="2481"/>
        <v>#DIV/0!</v>
      </c>
      <c r="EN858" s="39" t="e">
        <f t="shared" si="2482"/>
        <v>#DIV/0!</v>
      </c>
      <c r="EO858" s="39" t="e">
        <f t="shared" si="2483"/>
        <v>#DIV/0!</v>
      </c>
      <c r="EP858" s="39" t="e">
        <f t="shared" si="2484"/>
        <v>#DIV/0!</v>
      </c>
      <c r="EQ858" s="39" t="e">
        <f t="shared" si="2485"/>
        <v>#DIV/0!</v>
      </c>
      <c r="ER858" s="39" t="e">
        <f t="shared" si="2486"/>
        <v>#DIV/0!</v>
      </c>
      <c r="ES858" s="58" t="str">
        <f t="shared" si="2487"/>
        <v>(OH,F,Cl)-dominate amphibole</v>
      </c>
      <c r="ET858" s="58" t="e">
        <f t="shared" si="2488"/>
        <v>#N/A</v>
      </c>
      <c r="EU858" s="56">
        <f t="shared" si="2405"/>
        <v>0</v>
      </c>
      <c r="EV858" s="56">
        <f t="shared" si="2406"/>
        <v>0</v>
      </c>
      <c r="EW858" s="56">
        <f t="shared" si="2407"/>
        <v>0</v>
      </c>
      <c r="EX858" s="56">
        <f t="shared" si="2408"/>
        <v>0</v>
      </c>
      <c r="EY858" s="56">
        <f t="shared" si="2409"/>
        <v>0</v>
      </c>
      <c r="EZ858" s="56">
        <f t="shared" si="2410"/>
        <v>0</v>
      </c>
      <c r="FA858" s="39">
        <f t="shared" si="2411"/>
        <v>0</v>
      </c>
      <c r="FB858" s="39">
        <f t="shared" si="2412"/>
        <v>0</v>
      </c>
      <c r="FC858" s="54">
        <f t="shared" si="2413"/>
        <v>0</v>
      </c>
      <c r="FD858" s="54">
        <f t="shared" si="2414"/>
        <v>0</v>
      </c>
      <c r="FE858" s="39">
        <f t="shared" si="2415"/>
        <v>0</v>
      </c>
      <c r="FF858" s="54">
        <f t="shared" si="2416"/>
        <v>0</v>
      </c>
      <c r="FG858" s="39">
        <f t="shared" si="2417"/>
        <v>0</v>
      </c>
      <c r="FH858" s="39">
        <f t="shared" si="2489"/>
        <v>0</v>
      </c>
      <c r="FI858" s="39">
        <f t="shared" si="2490"/>
        <v>0</v>
      </c>
      <c r="FJ858" s="39">
        <f t="shared" si="2491"/>
        <v>0</v>
      </c>
      <c r="FK858" s="39" t="e">
        <f t="shared" si="2492"/>
        <v>#DIV/0!</v>
      </c>
      <c r="FL858" s="39" t="e">
        <f t="shared" si="2493"/>
        <v>#DIV/0!</v>
      </c>
      <c r="FM858" s="39" t="e">
        <f t="shared" si="2494"/>
        <v>#DIV/0!</v>
      </c>
      <c r="FN858" s="39">
        <f t="shared" si="2495"/>
        <v>1</v>
      </c>
      <c r="FO858" s="39">
        <f t="shared" si="2418"/>
        <v>0</v>
      </c>
      <c r="FP858" s="39">
        <f t="shared" si="2419"/>
        <v>0</v>
      </c>
      <c r="FQ858" s="39">
        <f t="shared" si="2420"/>
        <v>0</v>
      </c>
      <c r="FR858" s="39">
        <f t="shared" si="2496"/>
        <v>0</v>
      </c>
      <c r="FS858" s="39">
        <f t="shared" si="2497"/>
        <v>0</v>
      </c>
      <c r="FU858" s="39" t="e">
        <f t="shared" si="2498"/>
        <v>#DIV/0!</v>
      </c>
      <c r="FV858" s="39" t="e">
        <f t="shared" si="2499"/>
        <v>#DIV/0!</v>
      </c>
      <c r="FW858" s="39" t="e">
        <f t="shared" si="2500"/>
        <v>#DIV/0!</v>
      </c>
      <c r="FY858" s="39" t="e">
        <f t="shared" si="2501"/>
        <v>#DIV/0!</v>
      </c>
      <c r="FZ858" s="39" t="e">
        <f t="shared" si="2502"/>
        <v>#DIV/0!</v>
      </c>
      <c r="GA858" s="39" t="e">
        <f t="shared" si="2503"/>
        <v>#DIV/0!</v>
      </c>
      <c r="GB858" s="39" t="e">
        <f t="shared" si="2504"/>
        <v>#DIV/0!</v>
      </c>
      <c r="GC858" s="39" t="e">
        <f t="shared" si="2505"/>
        <v>#DIV/0!</v>
      </c>
      <c r="GD858" s="39" t="e">
        <f t="shared" si="2506"/>
        <v>#DIV/0!</v>
      </c>
      <c r="GE858" s="39" t="e">
        <f t="shared" si="2507"/>
        <v>#DIV/0!</v>
      </c>
      <c r="GF858" s="39" t="e">
        <f t="shared" si="2508"/>
        <v>#DIV/0!</v>
      </c>
      <c r="GG858" s="39" t="e">
        <f t="shared" si="2509"/>
        <v>#DIV/0!</v>
      </c>
      <c r="GH858" s="39" t="e">
        <f t="shared" si="2510"/>
        <v>#DIV/0!</v>
      </c>
      <c r="GI858" s="39"/>
      <c r="GJ858" s="39" t="e">
        <f t="shared" si="2511"/>
        <v>#DIV/0!</v>
      </c>
      <c r="GK858" s="39" t="e">
        <f t="shared" si="2512"/>
        <v>#DIV/0!</v>
      </c>
      <c r="GL858" s="39" t="e">
        <f t="shared" si="2513"/>
        <v>#DIV/0!</v>
      </c>
      <c r="GM858" s="39" t="e">
        <f t="shared" si="2514"/>
        <v>#DIV/0!</v>
      </c>
      <c r="GN858" s="39" t="e">
        <f t="shared" si="2515"/>
        <v>#DIV/0!</v>
      </c>
      <c r="GO858" s="57"/>
      <c r="GP858" s="57" t="e">
        <f t="shared" si="2516"/>
        <v>#DIV/0!</v>
      </c>
      <c r="GQ858" s="59" t="e">
        <f t="shared" si="2517"/>
        <v>#DIV/0!</v>
      </c>
      <c r="GR858" s="41" t="e">
        <f t="shared" si="2518"/>
        <v>#DIV/0!</v>
      </c>
      <c r="GS858" s="57" t="e">
        <f t="shared" si="2519"/>
        <v>#DIV/0!</v>
      </c>
      <c r="GT858" s="57" t="e">
        <f t="shared" si="2520"/>
        <v>#DIV/0!</v>
      </c>
      <c r="GU858" s="57" t="e">
        <f t="shared" si="2521"/>
        <v>#DIV/0!</v>
      </c>
      <c r="GV858" s="57"/>
      <c r="GW858" s="42" t="e">
        <f t="shared" si="2522"/>
        <v>#DIV/0!</v>
      </c>
      <c r="GX858" s="42" t="e">
        <f t="shared" si="2523"/>
        <v>#DIV/0!</v>
      </c>
      <c r="GY858" s="42" t="e">
        <f t="shared" si="2524"/>
        <v>#DIV/0!</v>
      </c>
      <c r="GZ858" s="57"/>
      <c r="HA858" s="2" t="e">
        <f t="shared" si="2525"/>
        <v>#DIV/0!</v>
      </c>
      <c r="HB858" s="2" t="e">
        <f t="shared" si="2526"/>
        <v>#DIV/0!</v>
      </c>
      <c r="HC858" s="2" t="e">
        <f t="shared" si="2527"/>
        <v>#DIV/0!</v>
      </c>
      <c r="HD858" s="2" t="e">
        <f t="shared" si="2528"/>
        <v>#DIV/0!</v>
      </c>
      <c r="HE858" s="2" t="e">
        <f t="shared" si="2529"/>
        <v>#DIV/0!</v>
      </c>
      <c r="HF858" s="2" t="e">
        <f t="shared" si="2530"/>
        <v>#DIV/0!</v>
      </c>
      <c r="HG858" s="2" t="e">
        <f t="shared" si="2531"/>
        <v>#DIV/0!</v>
      </c>
      <c r="HH858" s="2" t="e">
        <f t="shared" si="2532"/>
        <v>#DIV/0!</v>
      </c>
      <c r="HI858" s="2" t="e">
        <f t="shared" si="2533"/>
        <v>#DIV/0!</v>
      </c>
      <c r="HJ858" s="11" t="e">
        <f t="shared" si="2534"/>
        <v>#DIV/0!</v>
      </c>
      <c r="HK858" s="60" t="e">
        <f t="shared" si="2535"/>
        <v>#DIV/0!</v>
      </c>
      <c r="HL858" s="57"/>
      <c r="HM858" s="57" t="e">
        <f t="shared" si="2536"/>
        <v>#DIV/0!</v>
      </c>
      <c r="HN858" s="57" t="e">
        <f t="shared" si="2537"/>
        <v>#DIV/0!</v>
      </c>
      <c r="HO858" s="57" t="e">
        <f t="shared" si="2538"/>
        <v>#DIV/0!</v>
      </c>
      <c r="HP858" s="57" t="e">
        <f t="shared" si="2539"/>
        <v>#DIV/0!</v>
      </c>
      <c r="HQ858" s="57" t="e">
        <f t="shared" si="2540"/>
        <v>#DIV/0!</v>
      </c>
      <c r="HR858" s="57"/>
      <c r="HS858" s="57" t="e">
        <f t="shared" si="2541"/>
        <v>#DIV/0!</v>
      </c>
      <c r="HT858" s="57" t="e">
        <f t="shared" si="2542"/>
        <v>#DIV/0!</v>
      </c>
      <c r="HU858" s="57" t="e">
        <f t="shared" si="2543"/>
        <v>#DIV/0!</v>
      </c>
      <c r="HV858" s="57" t="e">
        <f t="shared" si="2544"/>
        <v>#DIV/0!</v>
      </c>
      <c r="HW858" s="57" t="e">
        <f t="shared" si="2545"/>
        <v>#DIV/0!</v>
      </c>
      <c r="HX858" s="57"/>
      <c r="HY858" s="57" t="e">
        <f t="shared" si="2546"/>
        <v>#DIV/0!</v>
      </c>
      <c r="HZ858" s="57" t="e">
        <f t="shared" si="2547"/>
        <v>#DIV/0!</v>
      </c>
      <c r="IA858" s="57"/>
      <c r="IB858" s="61">
        <f t="shared" si="2548"/>
        <v>0</v>
      </c>
      <c r="IC858" s="57" t="str">
        <f t="shared" si="2549"/>
        <v/>
      </c>
      <c r="ID858" s="42"/>
      <c r="IE858" s="2" t="str">
        <f t="shared" si="2550"/>
        <v/>
      </c>
      <c r="IF858" s="60" t="e">
        <f t="shared" si="2551"/>
        <v>#DIV/0!</v>
      </c>
      <c r="IG858" s="60" t="str">
        <f t="shared" si="2552"/>
        <v/>
      </c>
      <c r="IH858" s="60" t="str">
        <f t="shared" si="2553"/>
        <v>zinco-</v>
      </c>
      <c r="II858" s="60" t="str">
        <f t="shared" si="2554"/>
        <v>mangano-</v>
      </c>
      <c r="IJ858" s="60" t="e">
        <f t="shared" si="2555"/>
        <v>#DIV/0!</v>
      </c>
      <c r="IK858" s="60" t="e">
        <f t="shared" si="2556"/>
        <v>#DIV/0!</v>
      </c>
      <c r="IL858" s="60" t="e">
        <f t="shared" si="2557"/>
        <v>#DIV/0!</v>
      </c>
      <c r="IM858" s="60" t="e">
        <f t="shared" si="2558"/>
        <v>#DIV/0!</v>
      </c>
      <c r="IN858" s="60" t="str">
        <f t="shared" si="2559"/>
        <v/>
      </c>
      <c r="IO858" s="60" t="str">
        <f t="shared" si="2560"/>
        <v/>
      </c>
      <c r="IP858" s="57"/>
      <c r="IQ858" s="57" t="str">
        <f t="shared" si="2561"/>
        <v>ERROR!!</v>
      </c>
    </row>
    <row r="859" spans="24:251">
      <c r="X859" s="29">
        <f t="shared" si="2562"/>
        <v>0</v>
      </c>
      <c r="Y859" s="29">
        <f t="shared" si="2563"/>
        <v>0</v>
      </c>
      <c r="Z859" s="29" t="e">
        <f t="shared" si="2564"/>
        <v>#DIV/0!</v>
      </c>
      <c r="AA859" s="29" t="e">
        <f t="shared" si="2565"/>
        <v>#DIV/0!</v>
      </c>
      <c r="AB859" s="29" t="e">
        <f t="shared" si="2566"/>
        <v>#DIV/0!</v>
      </c>
      <c r="AC859" s="29" t="e">
        <f t="shared" si="2567"/>
        <v>#DIV/0!</v>
      </c>
      <c r="AF859" s="23">
        <v>60.084299999999999</v>
      </c>
      <c r="AG859" s="23">
        <v>79.878799999999998</v>
      </c>
      <c r="AH859" s="23">
        <v>101.96120000000001</v>
      </c>
      <c r="AI859" s="23">
        <v>151.99039999999999</v>
      </c>
      <c r="AJ859" s="23">
        <v>159.69</v>
      </c>
      <c r="AK859" s="23">
        <v>71.846400000000003</v>
      </c>
      <c r="AL859" s="23">
        <v>70.9375</v>
      </c>
      <c r="AM859" s="23">
        <v>40.304400000000001</v>
      </c>
      <c r="AN859" s="23">
        <v>56.077399999999997</v>
      </c>
      <c r="AO859" s="23">
        <v>61.978999999999999</v>
      </c>
      <c r="AP859" s="23">
        <v>94.195999999999998</v>
      </c>
      <c r="AQ859" s="23">
        <v>18.998000000000001</v>
      </c>
      <c r="AR859" s="23">
        <v>35.450000000000003</v>
      </c>
      <c r="AS859" s="23">
        <v>29.88</v>
      </c>
      <c r="AT859" s="23">
        <v>74.691999999999993</v>
      </c>
      <c r="AU859" s="23">
        <v>81.39</v>
      </c>
      <c r="AX859" s="54">
        <f t="shared" si="2422"/>
        <v>0</v>
      </c>
      <c r="AY859" s="54">
        <f t="shared" si="2423"/>
        <v>0</v>
      </c>
      <c r="AZ859" s="54">
        <f t="shared" si="2424"/>
        <v>0</v>
      </c>
      <c r="BA859" s="54">
        <f t="shared" si="2425"/>
        <v>0</v>
      </c>
      <c r="BB859" s="54">
        <f t="shared" si="2426"/>
        <v>0</v>
      </c>
      <c r="BC859" s="54">
        <f t="shared" si="2427"/>
        <v>0</v>
      </c>
      <c r="BD859" s="54">
        <f t="shared" si="2428"/>
        <v>0</v>
      </c>
      <c r="BE859" s="54">
        <f t="shared" si="2429"/>
        <v>0</v>
      </c>
      <c r="BF859" s="54">
        <f t="shared" si="2430"/>
        <v>0</v>
      </c>
      <c r="BG859" s="54">
        <f t="shared" si="2431"/>
        <v>0</v>
      </c>
      <c r="BH859" s="54">
        <f t="shared" si="2432"/>
        <v>0</v>
      </c>
      <c r="BI859" s="54">
        <f t="shared" si="2433"/>
        <v>0</v>
      </c>
      <c r="BJ859" s="54">
        <f t="shared" si="2434"/>
        <v>0</v>
      </c>
      <c r="BK859" s="54">
        <f t="shared" si="2435"/>
        <v>0</v>
      </c>
      <c r="BL859" s="54">
        <f t="shared" si="2436"/>
        <v>0</v>
      </c>
      <c r="BM859" s="42"/>
      <c r="BO859" s="54">
        <f>'Norm-coeff'!$C$2+$AX859*'Norm-coeff'!$D$2+$AY859*'Norm-coeff'!$E$2+$AZ859*'Norm-coeff'!$F$2+$BA859*'Norm-coeff'!$G$2+$BB859*'Norm-coeff'!$H$2+$BC859*'Norm-coeff'!$I$2+$BD859*'Norm-coeff'!$J$2+$BE859*'Norm-coeff'!$K$2+$BF859*'Norm-coeff'!$L$2+$BG859*'Norm-coeff'!$M$2+$BH859*'Norm-coeff'!$N$2+$BI859*'Norm-coeff'!$O$2</f>
        <v>5.4045421474420303</v>
      </c>
      <c r="BP859" s="54">
        <f>'Norm-coeff'!$C$3+$AX859*'Norm-coeff'!$D$3+$AY859*'Norm-coeff'!$E$3+$AZ859*'Norm-coeff'!$F$3+$BA859*'Norm-coeff'!$G$3+$BB859*'Norm-coeff'!$H$3+$BC859*'Norm-coeff'!$I$3+$BD859*'Norm-coeff'!$J$3+$BE859*'Norm-coeff'!$K$3+$BF859*'Norm-coeff'!$L$3+$BG859*'Norm-coeff'!$M$3+$BH859*'Norm-coeff'!$N$3+$BI859*'Norm-coeff'!$O$3</f>
        <v>3.15319116612705</v>
      </c>
      <c r="BQ859" s="54">
        <f>'Norm-coeff'!$C$4+$AX859*'Norm-coeff'!$D$4+$AY859*'Norm-coeff'!$E$4+$AZ859*'Norm-coeff'!$F$4+$BA859*'Norm-coeff'!$G$4+$BB859*'Norm-coeff'!$H$4+$BC859*'Norm-coeff'!$I$4+$BD859*'Norm-coeff'!$J$4+$BE859*'Norm-coeff'!$K$4+$BF859*'Norm-coeff'!$L$4+$BG859*'Norm-coeff'!$M$4+$BH859*'Norm-coeff'!$N$4+$BI859*'Norm-coeff'!$O$4</f>
        <v>1.42115649462768</v>
      </c>
      <c r="BR859" s="54">
        <f>'Norm-coeff'!$C$5+$AX859*'Norm-coeff'!$D$5+$AY859*'Norm-coeff'!$E$5+$AZ859*'Norm-coeff'!$F$5+$BA859*'Norm-coeff'!$G$5+$BB859*'Norm-coeff'!$H$5+$BC859*'Norm-coeff'!$I$5+$BD859*'Norm-coeff'!$J$5+$BE859*'Norm-coeff'!$K$5+$BF859*'Norm-coeff'!$L$5+$BG859*'Norm-coeff'!$M$5+$BH859*'Norm-coeff'!$N$5+$BI859*'Norm-coeff'!$O$5</f>
        <v>1.0553329241296201</v>
      </c>
      <c r="BS859" s="54">
        <f>'Norm-coeff'!$C$6+$AX859*'Norm-coeff'!$D$6+$AY859*'Norm-coeff'!$E$6+$AZ859*'Norm-coeff'!$F$6+$BA859*'Norm-coeff'!$G$6+$BB859*'Norm-coeff'!$H$6+$BC859*'Norm-coeff'!$I$6+$BD859*'Norm-coeff'!$J$6+$BE859*'Norm-coeff'!$K$6+$BF859*'Norm-coeff'!$L$6+$BG859*'Norm-coeff'!$M$6+$BH859*'Norm-coeff'!$N$6+$BI859*'Norm-coeff'!$O$6</f>
        <v>-1.48700885495103E-2</v>
      </c>
      <c r="BT859" s="54">
        <f>'Norm-coeff'!$C$7+$AX859*'Norm-coeff'!$D$7+$AY859*'Norm-coeff'!$E$7+$AZ859*'Norm-coeff'!$F$7+$BA859*'Norm-coeff'!$G$7+$BB859*'Norm-coeff'!$H$7+$BC859*'Norm-coeff'!$I$7+$BD859*'Norm-coeff'!$J$7+$BE859*'Norm-coeff'!$K$7+$BF859*'Norm-coeff'!$L$7+$BG859*'Norm-coeff'!$M$7+$BH859*'Norm-coeff'!$N$7+$BI859*'Norm-coeff'!$O$7</f>
        <v>2.0907583608832998</v>
      </c>
      <c r="BU859" s="54">
        <f>'Norm-coeff'!$C$8+$AX859*'Norm-coeff'!$D$8+$AY859*'Norm-coeff'!$E$8+$AZ859*'Norm-coeff'!$F$8+$BA859*'Norm-coeff'!$G$8+$BB859*'Norm-coeff'!$H$8+$BC859*'Norm-coeff'!$I$8+$BD859*'Norm-coeff'!$J$8+$BE859*'Norm-coeff'!$K$8+$BF859*'Norm-coeff'!$L$8+$BG859*'Norm-coeff'!$M$8+$BH859*'Norm-coeff'!$N$8+$BI859*'Norm-coeff'!$O$8</f>
        <v>0.65894159836244504</v>
      </c>
      <c r="BV859" s="54">
        <f>'Norm-coeff'!$C$9+$AX859*'Norm-coeff'!$D$9+$AY859*'Norm-coeff'!$E$9+$AZ859*'Norm-coeff'!$F$9+$BA859*'Norm-coeff'!$G$9+$BB859*'Norm-coeff'!$H$9+$BC859*'Norm-coeff'!$I$9+$BD859*'Norm-coeff'!$J$9+$BE859*'Norm-coeff'!$K$9+$BF859*'Norm-coeff'!$L$9+$BG859*'Norm-coeff'!$M$9+$BH859*'Norm-coeff'!$N$9+$BI859*'Norm-coeff'!$O$9</f>
        <v>1.48961085014701</v>
      </c>
      <c r="BW859" s="54">
        <f>'Norm-coeff'!$C$10+$AX859*'Norm-coeff'!$D$10+$AY859*'Norm-coeff'!$E$10+$AZ859*'Norm-coeff'!$F$10+$BA859*'Norm-coeff'!$G$10+$BB859*'Norm-coeff'!$H$10+$BC859*'Norm-coeff'!$I$10+$BD859*'Norm-coeff'!$J$10+$BE859*'Norm-coeff'!$K$10+$BF859*'Norm-coeff'!$L$10+$BG859*'Norm-coeff'!$M$10+$BH859*'Norm-coeff'!$N$10+$BI859*'Norm-coeff'!$O$10</f>
        <v>1.42058735749591</v>
      </c>
      <c r="BX859" s="54">
        <f>'Norm-coeff'!$C$11+$AX859*'Norm-coeff'!$D$11+$AY859*'Norm-coeff'!$E$11+$AZ859*'Norm-coeff'!$F$11+$BA859*'Norm-coeff'!$G$11+$BB859*'Norm-coeff'!$H$11+$BC859*'Norm-coeff'!$I$11+$BD859*'Norm-coeff'!$J$11+$BE859*'Norm-coeff'!$K$11+$BF859*'Norm-coeff'!$L$11+$BG859*'Norm-coeff'!$M$11+$BH859*'Norm-coeff'!$N$11+$BI859*'Norm-coeff'!$O$11</f>
        <v>0.221233014421479</v>
      </c>
      <c r="BY859" s="54">
        <f>'Norm-coeff'!$C$12+$AX859*'Norm-coeff'!$D$12+$AY859*'Norm-coeff'!$E$12+$AZ859*'Norm-coeff'!$F$12+$BA859*'Norm-coeff'!$G$12+$BB859*'Norm-coeff'!$H$12+$BC859*'Norm-coeff'!$I$12+$BD859*'Norm-coeff'!$J$12+$BE859*'Norm-coeff'!$K$12+$BF859*'Norm-coeff'!$L$12+$BG859*'Norm-coeff'!$M$12+$BH859*'Norm-coeff'!$N$12+$BI859*'Norm-coeff'!$O$12</f>
        <v>0.283527502056037</v>
      </c>
      <c r="BZ859" s="54">
        <f>'Norm-coeff'!$C$13+$AX859*'Norm-coeff'!$D$13+$AY859*'Norm-coeff'!$E$13+$AZ859*'Norm-coeff'!$F$13+$BA859*'Norm-coeff'!$G$13+$BB859*'Norm-coeff'!$H$13+$BC859*'Norm-coeff'!$I$13+$BD859*'Norm-coeff'!$J$13+$BE859*'Norm-coeff'!$K$13+$BF859*'Norm-coeff'!$L$13+$BG859*'Norm-coeff'!$M$13+$BH859*'Norm-coeff'!$N$13+$BI859*'Norm-coeff'!$O$13</f>
        <v>-4.1864930554451202E-2</v>
      </c>
      <c r="CA859" s="54">
        <f>'Norm-coeff'!$C$14+$AX859*'Norm-coeff'!$D$14+$AY859*'Norm-coeff'!$E$14+$AZ859*'Norm-coeff'!$F$14+$BA859*'Norm-coeff'!$G$14+$BB859*'Norm-coeff'!$H$14+$BC859*'Norm-coeff'!$I$14+$BD859*'Norm-coeff'!$J$14+$BE859*'Norm-coeff'!$K$14+$BF859*'Norm-coeff'!$L$14+$BG859*'Norm-coeff'!$M$14+$BH859*'Norm-coeff'!$N$14+$BI859*'Norm-coeff'!$O$14</f>
        <v>4.2526983164477103</v>
      </c>
      <c r="CC859" s="54">
        <f t="shared" si="2437"/>
        <v>0</v>
      </c>
      <c r="CG859" s="54">
        <f t="shared" si="2438"/>
        <v>0</v>
      </c>
      <c r="CH859" s="54">
        <f t="shared" si="2421"/>
        <v>0</v>
      </c>
      <c r="CI859" s="54">
        <f t="shared" si="2439"/>
        <v>0</v>
      </c>
      <c r="CJ859" s="56">
        <f t="shared" si="2440"/>
        <v>0</v>
      </c>
      <c r="CK859" s="54">
        <f t="shared" si="2441"/>
        <v>0</v>
      </c>
      <c r="CL859" s="54">
        <f t="shared" si="2442"/>
        <v>0</v>
      </c>
      <c r="CM859" s="54">
        <f t="shared" si="2443"/>
        <v>0</v>
      </c>
      <c r="CN859" s="54">
        <f t="shared" si="2444"/>
        <v>0</v>
      </c>
      <c r="CO859" s="54">
        <f t="shared" si="2445"/>
        <v>0</v>
      </c>
      <c r="CP859" s="54">
        <f t="shared" si="2446"/>
        <v>0</v>
      </c>
      <c r="CQ859" s="54">
        <f t="shared" si="2447"/>
        <v>0</v>
      </c>
      <c r="CR859" s="54">
        <f t="shared" si="2448"/>
        <v>0</v>
      </c>
      <c r="CS859" s="54">
        <f t="shared" si="2449"/>
        <v>0</v>
      </c>
      <c r="CU859" s="54">
        <f t="shared" si="2450"/>
        <v>0</v>
      </c>
      <c r="CV859" s="54">
        <f t="shared" si="2451"/>
        <v>0</v>
      </c>
      <c r="CW859" s="54">
        <f t="shared" si="2452"/>
        <v>0</v>
      </c>
      <c r="CX859" s="54">
        <f t="shared" si="2453"/>
        <v>0</v>
      </c>
      <c r="CZ859" s="54">
        <f t="shared" si="2454"/>
        <v>0</v>
      </c>
      <c r="DA859" s="54">
        <f t="shared" si="2455"/>
        <v>0</v>
      </c>
      <c r="DB859" s="54">
        <f t="shared" si="2456"/>
        <v>0</v>
      </c>
      <c r="DC859" s="54">
        <f t="shared" si="2457"/>
        <v>0</v>
      </c>
      <c r="DD859" s="54">
        <f t="shared" si="2458"/>
        <v>0</v>
      </c>
      <c r="DE859" s="54">
        <f t="shared" si="2459"/>
        <v>0</v>
      </c>
      <c r="DF859" s="54">
        <f t="shared" si="2460"/>
        <v>0</v>
      </c>
      <c r="DG859" s="54">
        <f t="shared" si="2461"/>
        <v>2</v>
      </c>
      <c r="DH859" s="71">
        <f t="shared" si="2462"/>
        <v>0</v>
      </c>
      <c r="DI859" s="71">
        <f t="shared" si="2463"/>
        <v>0</v>
      </c>
      <c r="DJ859" s="54">
        <f t="shared" si="2464"/>
        <v>0</v>
      </c>
      <c r="DK859" s="54">
        <f t="shared" si="2465"/>
        <v>2</v>
      </c>
      <c r="DL859" s="4">
        <f t="shared" si="2395"/>
        <v>0</v>
      </c>
      <c r="DM859" s="3">
        <f t="shared" si="2466"/>
        <v>0</v>
      </c>
      <c r="DN859" s="3">
        <f t="shared" si="2467"/>
        <v>0</v>
      </c>
      <c r="DO859" s="4" t="e">
        <f t="shared" si="2468"/>
        <v>#DIV/0!</v>
      </c>
      <c r="DP859" s="57"/>
      <c r="DQ859" s="57"/>
      <c r="DR859" s="56">
        <f t="shared" si="2396"/>
        <v>2</v>
      </c>
      <c r="DS859" s="56">
        <f t="shared" si="2397"/>
        <v>0</v>
      </c>
      <c r="DT859" s="38">
        <f t="shared" si="2398"/>
        <v>0</v>
      </c>
      <c r="DU859" s="38">
        <f t="shared" si="2469"/>
        <v>2</v>
      </c>
      <c r="DV859" s="38">
        <f t="shared" si="2399"/>
        <v>0</v>
      </c>
      <c r="DW859" s="39">
        <f t="shared" si="2400"/>
        <v>0</v>
      </c>
      <c r="DX859" s="39">
        <f t="shared" si="2401"/>
        <v>0</v>
      </c>
      <c r="DY859" s="39">
        <f t="shared" si="2402"/>
        <v>0</v>
      </c>
      <c r="DZ859" s="39">
        <f t="shared" si="2403"/>
        <v>0</v>
      </c>
      <c r="EA859" s="39">
        <f t="shared" si="2404"/>
        <v>0</v>
      </c>
      <c r="EB859" s="37" t="e">
        <f t="shared" si="2470"/>
        <v>#DIV/0!</v>
      </c>
      <c r="EC859" s="37" t="e">
        <f t="shared" si="2471"/>
        <v>#DIV/0!</v>
      </c>
      <c r="ED859" s="37" t="e">
        <f t="shared" si="2472"/>
        <v>#DIV/0!</v>
      </c>
      <c r="EE859" s="37" t="e">
        <f t="shared" si="2473"/>
        <v>#DIV/0!</v>
      </c>
      <c r="EF859" s="39" t="e">
        <f t="shared" si="2474"/>
        <v>#DIV/0!</v>
      </c>
      <c r="EG859" s="37" t="e">
        <f t="shared" si="2475"/>
        <v>#DIV/0!</v>
      </c>
      <c r="EH859" s="37" t="e">
        <f t="shared" si="2476"/>
        <v>#DIV/0!</v>
      </c>
      <c r="EI859" s="11" t="b">
        <f t="shared" si="2477"/>
        <v>1</v>
      </c>
      <c r="EJ859" s="11" t="b">
        <f t="shared" si="2478"/>
        <v>0</v>
      </c>
      <c r="EK859" s="39" t="e">
        <f t="shared" si="2479"/>
        <v>#DIV/0!</v>
      </c>
      <c r="EL859" s="39" t="e">
        <f t="shared" si="2480"/>
        <v>#DIV/0!</v>
      </c>
      <c r="EM859" s="39" t="e">
        <f t="shared" si="2481"/>
        <v>#DIV/0!</v>
      </c>
      <c r="EN859" s="39" t="e">
        <f t="shared" si="2482"/>
        <v>#DIV/0!</v>
      </c>
      <c r="EO859" s="39" t="e">
        <f t="shared" si="2483"/>
        <v>#DIV/0!</v>
      </c>
      <c r="EP859" s="39" t="e">
        <f t="shared" si="2484"/>
        <v>#DIV/0!</v>
      </c>
      <c r="EQ859" s="39" t="e">
        <f t="shared" si="2485"/>
        <v>#DIV/0!</v>
      </c>
      <c r="ER859" s="39" t="e">
        <f t="shared" si="2486"/>
        <v>#DIV/0!</v>
      </c>
      <c r="ES859" s="58" t="str">
        <f t="shared" si="2487"/>
        <v>(OH,F,Cl)-dominate amphibole</v>
      </c>
      <c r="ET859" s="58" t="e">
        <f t="shared" si="2488"/>
        <v>#N/A</v>
      </c>
      <c r="EU859" s="56">
        <f t="shared" si="2405"/>
        <v>0</v>
      </c>
      <c r="EV859" s="56">
        <f t="shared" si="2406"/>
        <v>0</v>
      </c>
      <c r="EW859" s="56">
        <f t="shared" si="2407"/>
        <v>0</v>
      </c>
      <c r="EX859" s="56">
        <f t="shared" si="2408"/>
        <v>0</v>
      </c>
      <c r="EY859" s="56">
        <f t="shared" si="2409"/>
        <v>0</v>
      </c>
      <c r="EZ859" s="56">
        <f t="shared" si="2410"/>
        <v>0</v>
      </c>
      <c r="FA859" s="39">
        <f t="shared" si="2411"/>
        <v>0</v>
      </c>
      <c r="FB859" s="39">
        <f t="shared" si="2412"/>
        <v>0</v>
      </c>
      <c r="FC859" s="54">
        <f t="shared" si="2413"/>
        <v>0</v>
      </c>
      <c r="FD859" s="54">
        <f t="shared" si="2414"/>
        <v>0</v>
      </c>
      <c r="FE859" s="39">
        <f t="shared" si="2415"/>
        <v>0</v>
      </c>
      <c r="FF859" s="54">
        <f t="shared" si="2416"/>
        <v>0</v>
      </c>
      <c r="FG859" s="39">
        <f t="shared" si="2417"/>
        <v>0</v>
      </c>
      <c r="FH859" s="39">
        <f t="shared" si="2489"/>
        <v>0</v>
      </c>
      <c r="FI859" s="39">
        <f t="shared" si="2490"/>
        <v>0</v>
      </c>
      <c r="FJ859" s="39">
        <f t="shared" si="2491"/>
        <v>0</v>
      </c>
      <c r="FK859" s="39" t="e">
        <f t="shared" si="2492"/>
        <v>#DIV/0!</v>
      </c>
      <c r="FL859" s="39" t="e">
        <f t="shared" si="2493"/>
        <v>#DIV/0!</v>
      </c>
      <c r="FM859" s="39" t="e">
        <f t="shared" si="2494"/>
        <v>#DIV/0!</v>
      </c>
      <c r="FN859" s="39">
        <f t="shared" si="2495"/>
        <v>1</v>
      </c>
      <c r="FO859" s="39">
        <f t="shared" si="2418"/>
        <v>0</v>
      </c>
      <c r="FP859" s="39">
        <f t="shared" si="2419"/>
        <v>0</v>
      </c>
      <c r="FQ859" s="39">
        <f t="shared" si="2420"/>
        <v>0</v>
      </c>
      <c r="FR859" s="39">
        <f t="shared" si="2496"/>
        <v>0</v>
      </c>
      <c r="FS859" s="39">
        <f t="shared" si="2497"/>
        <v>0</v>
      </c>
      <c r="FU859" s="39" t="e">
        <f t="shared" si="2498"/>
        <v>#DIV/0!</v>
      </c>
      <c r="FV859" s="39" t="e">
        <f t="shared" si="2499"/>
        <v>#DIV/0!</v>
      </c>
      <c r="FW859" s="39" t="e">
        <f t="shared" si="2500"/>
        <v>#DIV/0!</v>
      </c>
      <c r="FY859" s="39" t="e">
        <f t="shared" si="2501"/>
        <v>#DIV/0!</v>
      </c>
      <c r="FZ859" s="39" t="e">
        <f t="shared" si="2502"/>
        <v>#DIV/0!</v>
      </c>
      <c r="GA859" s="39" t="e">
        <f t="shared" si="2503"/>
        <v>#DIV/0!</v>
      </c>
      <c r="GB859" s="39" t="e">
        <f t="shared" si="2504"/>
        <v>#DIV/0!</v>
      </c>
      <c r="GC859" s="39" t="e">
        <f t="shared" si="2505"/>
        <v>#DIV/0!</v>
      </c>
      <c r="GD859" s="39" t="e">
        <f t="shared" si="2506"/>
        <v>#DIV/0!</v>
      </c>
      <c r="GE859" s="39" t="e">
        <f t="shared" si="2507"/>
        <v>#DIV/0!</v>
      </c>
      <c r="GF859" s="39" t="e">
        <f t="shared" si="2508"/>
        <v>#DIV/0!</v>
      </c>
      <c r="GG859" s="39" t="e">
        <f t="shared" si="2509"/>
        <v>#DIV/0!</v>
      </c>
      <c r="GH859" s="39" t="e">
        <f t="shared" si="2510"/>
        <v>#DIV/0!</v>
      </c>
      <c r="GI859" s="39"/>
      <c r="GJ859" s="39" t="e">
        <f t="shared" si="2511"/>
        <v>#DIV/0!</v>
      </c>
      <c r="GK859" s="39" t="e">
        <f t="shared" si="2512"/>
        <v>#DIV/0!</v>
      </c>
      <c r="GL859" s="39" t="e">
        <f t="shared" si="2513"/>
        <v>#DIV/0!</v>
      </c>
      <c r="GM859" s="39" t="e">
        <f t="shared" si="2514"/>
        <v>#DIV/0!</v>
      </c>
      <c r="GN859" s="39" t="e">
        <f t="shared" si="2515"/>
        <v>#DIV/0!</v>
      </c>
      <c r="GO859" s="57"/>
      <c r="GP859" s="57" t="e">
        <f t="shared" si="2516"/>
        <v>#DIV/0!</v>
      </c>
      <c r="GQ859" s="59" t="e">
        <f t="shared" si="2517"/>
        <v>#DIV/0!</v>
      </c>
      <c r="GR859" s="41" t="e">
        <f t="shared" si="2518"/>
        <v>#DIV/0!</v>
      </c>
      <c r="GS859" s="57" t="e">
        <f t="shared" si="2519"/>
        <v>#DIV/0!</v>
      </c>
      <c r="GT859" s="57" t="e">
        <f t="shared" si="2520"/>
        <v>#DIV/0!</v>
      </c>
      <c r="GU859" s="57" t="e">
        <f t="shared" si="2521"/>
        <v>#DIV/0!</v>
      </c>
      <c r="GV859" s="57"/>
      <c r="GW859" s="42" t="e">
        <f t="shared" si="2522"/>
        <v>#DIV/0!</v>
      </c>
      <c r="GX859" s="42" t="e">
        <f t="shared" si="2523"/>
        <v>#DIV/0!</v>
      </c>
      <c r="GY859" s="42" t="e">
        <f t="shared" si="2524"/>
        <v>#DIV/0!</v>
      </c>
      <c r="GZ859" s="57"/>
      <c r="HA859" s="2" t="e">
        <f t="shared" si="2525"/>
        <v>#DIV/0!</v>
      </c>
      <c r="HB859" s="2" t="e">
        <f t="shared" si="2526"/>
        <v>#DIV/0!</v>
      </c>
      <c r="HC859" s="2" t="e">
        <f t="shared" si="2527"/>
        <v>#DIV/0!</v>
      </c>
      <c r="HD859" s="2" t="e">
        <f t="shared" si="2528"/>
        <v>#DIV/0!</v>
      </c>
      <c r="HE859" s="2" t="e">
        <f t="shared" si="2529"/>
        <v>#DIV/0!</v>
      </c>
      <c r="HF859" s="2" t="e">
        <f t="shared" si="2530"/>
        <v>#DIV/0!</v>
      </c>
      <c r="HG859" s="2" t="e">
        <f t="shared" si="2531"/>
        <v>#DIV/0!</v>
      </c>
      <c r="HH859" s="2" t="e">
        <f t="shared" si="2532"/>
        <v>#DIV/0!</v>
      </c>
      <c r="HI859" s="2" t="e">
        <f t="shared" si="2533"/>
        <v>#DIV/0!</v>
      </c>
      <c r="HJ859" s="11" t="e">
        <f t="shared" si="2534"/>
        <v>#DIV/0!</v>
      </c>
      <c r="HK859" s="60" t="e">
        <f t="shared" si="2535"/>
        <v>#DIV/0!</v>
      </c>
      <c r="HL859" s="57"/>
      <c r="HM859" s="57" t="e">
        <f t="shared" si="2536"/>
        <v>#DIV/0!</v>
      </c>
      <c r="HN859" s="57" t="e">
        <f t="shared" si="2537"/>
        <v>#DIV/0!</v>
      </c>
      <c r="HO859" s="57" t="e">
        <f t="shared" si="2538"/>
        <v>#DIV/0!</v>
      </c>
      <c r="HP859" s="57" t="e">
        <f t="shared" si="2539"/>
        <v>#DIV/0!</v>
      </c>
      <c r="HQ859" s="57" t="e">
        <f t="shared" si="2540"/>
        <v>#DIV/0!</v>
      </c>
      <c r="HR859" s="57"/>
      <c r="HS859" s="57" t="e">
        <f t="shared" si="2541"/>
        <v>#DIV/0!</v>
      </c>
      <c r="HT859" s="57" t="e">
        <f t="shared" si="2542"/>
        <v>#DIV/0!</v>
      </c>
      <c r="HU859" s="57" t="e">
        <f t="shared" si="2543"/>
        <v>#DIV/0!</v>
      </c>
      <c r="HV859" s="57" t="e">
        <f t="shared" si="2544"/>
        <v>#DIV/0!</v>
      </c>
      <c r="HW859" s="57" t="e">
        <f t="shared" si="2545"/>
        <v>#DIV/0!</v>
      </c>
      <c r="HX859" s="57"/>
      <c r="HY859" s="57" t="e">
        <f t="shared" si="2546"/>
        <v>#DIV/0!</v>
      </c>
      <c r="HZ859" s="57" t="e">
        <f t="shared" si="2547"/>
        <v>#DIV/0!</v>
      </c>
      <c r="IA859" s="57"/>
      <c r="IB859" s="61">
        <f t="shared" si="2548"/>
        <v>0</v>
      </c>
      <c r="IC859" s="57" t="str">
        <f t="shared" si="2549"/>
        <v/>
      </c>
      <c r="ID859" s="42"/>
      <c r="IE859" s="2" t="str">
        <f t="shared" si="2550"/>
        <v/>
      </c>
      <c r="IF859" s="60" t="e">
        <f t="shared" si="2551"/>
        <v>#DIV/0!</v>
      </c>
      <c r="IG859" s="60" t="str">
        <f t="shared" si="2552"/>
        <v/>
      </c>
      <c r="IH859" s="60" t="str">
        <f t="shared" si="2553"/>
        <v>zinco-</v>
      </c>
      <c r="II859" s="60" t="str">
        <f t="shared" si="2554"/>
        <v>mangano-</v>
      </c>
      <c r="IJ859" s="60" t="e">
        <f t="shared" si="2555"/>
        <v>#DIV/0!</v>
      </c>
      <c r="IK859" s="60" t="e">
        <f t="shared" si="2556"/>
        <v>#DIV/0!</v>
      </c>
      <c r="IL859" s="60" t="e">
        <f t="shared" si="2557"/>
        <v>#DIV/0!</v>
      </c>
      <c r="IM859" s="60" t="e">
        <f t="shared" si="2558"/>
        <v>#DIV/0!</v>
      </c>
      <c r="IN859" s="60" t="str">
        <f t="shared" si="2559"/>
        <v/>
      </c>
      <c r="IO859" s="60" t="str">
        <f t="shared" si="2560"/>
        <v/>
      </c>
      <c r="IP859" s="57"/>
      <c r="IQ859" s="57" t="str">
        <f t="shared" si="2561"/>
        <v>ERROR!!</v>
      </c>
    </row>
    <row r="860" spans="24:251">
      <c r="X860" s="29">
        <f t="shared" si="2562"/>
        <v>0</v>
      </c>
      <c r="Y860" s="29">
        <f t="shared" si="2563"/>
        <v>0</v>
      </c>
      <c r="Z860" s="29" t="e">
        <f t="shared" si="2564"/>
        <v>#DIV/0!</v>
      </c>
      <c r="AA860" s="29" t="e">
        <f t="shared" si="2565"/>
        <v>#DIV/0!</v>
      </c>
      <c r="AB860" s="29" t="e">
        <f t="shared" si="2566"/>
        <v>#DIV/0!</v>
      </c>
      <c r="AC860" s="29" t="e">
        <f t="shared" si="2567"/>
        <v>#DIV/0!</v>
      </c>
      <c r="AF860" s="23">
        <v>60.084299999999999</v>
      </c>
      <c r="AG860" s="23">
        <v>79.878799999999998</v>
      </c>
      <c r="AH860" s="23">
        <v>101.96120000000001</v>
      </c>
      <c r="AI860" s="23">
        <v>151.99039999999999</v>
      </c>
      <c r="AJ860" s="23">
        <v>159.69</v>
      </c>
      <c r="AK860" s="23">
        <v>71.846400000000003</v>
      </c>
      <c r="AL860" s="23">
        <v>70.9375</v>
      </c>
      <c r="AM860" s="23">
        <v>40.304400000000001</v>
      </c>
      <c r="AN860" s="23">
        <v>56.077399999999997</v>
      </c>
      <c r="AO860" s="23">
        <v>61.978999999999999</v>
      </c>
      <c r="AP860" s="23">
        <v>94.195999999999998</v>
      </c>
      <c r="AQ860" s="23">
        <v>18.998000000000001</v>
      </c>
      <c r="AR860" s="23">
        <v>35.450000000000003</v>
      </c>
      <c r="AS860" s="23">
        <v>29.88</v>
      </c>
      <c r="AT860" s="23">
        <v>74.691999999999993</v>
      </c>
      <c r="AU860" s="23">
        <v>81.39</v>
      </c>
      <c r="AX860" s="54">
        <f t="shared" si="2422"/>
        <v>0</v>
      </c>
      <c r="AY860" s="54">
        <f t="shared" si="2423"/>
        <v>0</v>
      </c>
      <c r="AZ860" s="54">
        <f t="shared" si="2424"/>
        <v>0</v>
      </c>
      <c r="BA860" s="54">
        <f t="shared" si="2425"/>
        <v>0</v>
      </c>
      <c r="BB860" s="54">
        <f t="shared" si="2426"/>
        <v>0</v>
      </c>
      <c r="BC860" s="54">
        <f t="shared" si="2427"/>
        <v>0</v>
      </c>
      <c r="BD860" s="54">
        <f t="shared" si="2428"/>
        <v>0</v>
      </c>
      <c r="BE860" s="54">
        <f t="shared" si="2429"/>
        <v>0</v>
      </c>
      <c r="BF860" s="54">
        <f t="shared" si="2430"/>
        <v>0</v>
      </c>
      <c r="BG860" s="54">
        <f t="shared" si="2431"/>
        <v>0</v>
      </c>
      <c r="BH860" s="54">
        <f t="shared" si="2432"/>
        <v>0</v>
      </c>
      <c r="BI860" s="54">
        <f t="shared" si="2433"/>
        <v>0</v>
      </c>
      <c r="BJ860" s="54">
        <f t="shared" si="2434"/>
        <v>0</v>
      </c>
      <c r="BK860" s="54">
        <f t="shared" si="2435"/>
        <v>0</v>
      </c>
      <c r="BL860" s="54">
        <f t="shared" si="2436"/>
        <v>0</v>
      </c>
      <c r="BM860" s="42"/>
      <c r="BO860" s="54">
        <f>'Norm-coeff'!$C$2+$AX860*'Norm-coeff'!$D$2+$AY860*'Norm-coeff'!$E$2+$AZ860*'Norm-coeff'!$F$2+$BA860*'Norm-coeff'!$G$2+$BB860*'Norm-coeff'!$H$2+$BC860*'Norm-coeff'!$I$2+$BD860*'Norm-coeff'!$J$2+$BE860*'Norm-coeff'!$K$2+$BF860*'Norm-coeff'!$L$2+$BG860*'Norm-coeff'!$M$2+$BH860*'Norm-coeff'!$N$2+$BI860*'Norm-coeff'!$O$2</f>
        <v>5.4045421474420303</v>
      </c>
      <c r="BP860" s="54">
        <f>'Norm-coeff'!$C$3+$AX860*'Norm-coeff'!$D$3+$AY860*'Norm-coeff'!$E$3+$AZ860*'Norm-coeff'!$F$3+$BA860*'Norm-coeff'!$G$3+$BB860*'Norm-coeff'!$H$3+$BC860*'Norm-coeff'!$I$3+$BD860*'Norm-coeff'!$J$3+$BE860*'Norm-coeff'!$K$3+$BF860*'Norm-coeff'!$L$3+$BG860*'Norm-coeff'!$M$3+$BH860*'Norm-coeff'!$N$3+$BI860*'Norm-coeff'!$O$3</f>
        <v>3.15319116612705</v>
      </c>
      <c r="BQ860" s="54">
        <f>'Norm-coeff'!$C$4+$AX860*'Norm-coeff'!$D$4+$AY860*'Norm-coeff'!$E$4+$AZ860*'Norm-coeff'!$F$4+$BA860*'Norm-coeff'!$G$4+$BB860*'Norm-coeff'!$H$4+$BC860*'Norm-coeff'!$I$4+$BD860*'Norm-coeff'!$J$4+$BE860*'Norm-coeff'!$K$4+$BF860*'Norm-coeff'!$L$4+$BG860*'Norm-coeff'!$M$4+$BH860*'Norm-coeff'!$N$4+$BI860*'Norm-coeff'!$O$4</f>
        <v>1.42115649462768</v>
      </c>
      <c r="BR860" s="54">
        <f>'Norm-coeff'!$C$5+$AX860*'Norm-coeff'!$D$5+$AY860*'Norm-coeff'!$E$5+$AZ860*'Norm-coeff'!$F$5+$BA860*'Norm-coeff'!$G$5+$BB860*'Norm-coeff'!$H$5+$BC860*'Norm-coeff'!$I$5+$BD860*'Norm-coeff'!$J$5+$BE860*'Norm-coeff'!$K$5+$BF860*'Norm-coeff'!$L$5+$BG860*'Norm-coeff'!$M$5+$BH860*'Norm-coeff'!$N$5+$BI860*'Norm-coeff'!$O$5</f>
        <v>1.0553329241296201</v>
      </c>
      <c r="BS860" s="54">
        <f>'Norm-coeff'!$C$6+$AX860*'Norm-coeff'!$D$6+$AY860*'Norm-coeff'!$E$6+$AZ860*'Norm-coeff'!$F$6+$BA860*'Norm-coeff'!$G$6+$BB860*'Norm-coeff'!$H$6+$BC860*'Norm-coeff'!$I$6+$BD860*'Norm-coeff'!$J$6+$BE860*'Norm-coeff'!$K$6+$BF860*'Norm-coeff'!$L$6+$BG860*'Norm-coeff'!$M$6+$BH860*'Norm-coeff'!$N$6+$BI860*'Norm-coeff'!$O$6</f>
        <v>-1.48700885495103E-2</v>
      </c>
      <c r="BT860" s="54">
        <f>'Norm-coeff'!$C$7+$AX860*'Norm-coeff'!$D$7+$AY860*'Norm-coeff'!$E$7+$AZ860*'Norm-coeff'!$F$7+$BA860*'Norm-coeff'!$G$7+$BB860*'Norm-coeff'!$H$7+$BC860*'Norm-coeff'!$I$7+$BD860*'Norm-coeff'!$J$7+$BE860*'Norm-coeff'!$K$7+$BF860*'Norm-coeff'!$L$7+$BG860*'Norm-coeff'!$M$7+$BH860*'Norm-coeff'!$N$7+$BI860*'Norm-coeff'!$O$7</f>
        <v>2.0907583608832998</v>
      </c>
      <c r="BU860" s="54">
        <f>'Norm-coeff'!$C$8+$AX860*'Norm-coeff'!$D$8+$AY860*'Norm-coeff'!$E$8+$AZ860*'Norm-coeff'!$F$8+$BA860*'Norm-coeff'!$G$8+$BB860*'Norm-coeff'!$H$8+$BC860*'Norm-coeff'!$I$8+$BD860*'Norm-coeff'!$J$8+$BE860*'Norm-coeff'!$K$8+$BF860*'Norm-coeff'!$L$8+$BG860*'Norm-coeff'!$M$8+$BH860*'Norm-coeff'!$N$8+$BI860*'Norm-coeff'!$O$8</f>
        <v>0.65894159836244504</v>
      </c>
      <c r="BV860" s="54">
        <f>'Norm-coeff'!$C$9+$AX860*'Norm-coeff'!$D$9+$AY860*'Norm-coeff'!$E$9+$AZ860*'Norm-coeff'!$F$9+$BA860*'Norm-coeff'!$G$9+$BB860*'Norm-coeff'!$H$9+$BC860*'Norm-coeff'!$I$9+$BD860*'Norm-coeff'!$J$9+$BE860*'Norm-coeff'!$K$9+$BF860*'Norm-coeff'!$L$9+$BG860*'Norm-coeff'!$M$9+$BH860*'Norm-coeff'!$N$9+$BI860*'Norm-coeff'!$O$9</f>
        <v>1.48961085014701</v>
      </c>
      <c r="BW860" s="54">
        <f>'Norm-coeff'!$C$10+$AX860*'Norm-coeff'!$D$10+$AY860*'Norm-coeff'!$E$10+$AZ860*'Norm-coeff'!$F$10+$BA860*'Norm-coeff'!$G$10+$BB860*'Norm-coeff'!$H$10+$BC860*'Norm-coeff'!$I$10+$BD860*'Norm-coeff'!$J$10+$BE860*'Norm-coeff'!$K$10+$BF860*'Norm-coeff'!$L$10+$BG860*'Norm-coeff'!$M$10+$BH860*'Norm-coeff'!$N$10+$BI860*'Norm-coeff'!$O$10</f>
        <v>1.42058735749591</v>
      </c>
      <c r="BX860" s="54">
        <f>'Norm-coeff'!$C$11+$AX860*'Norm-coeff'!$D$11+$AY860*'Norm-coeff'!$E$11+$AZ860*'Norm-coeff'!$F$11+$BA860*'Norm-coeff'!$G$11+$BB860*'Norm-coeff'!$H$11+$BC860*'Norm-coeff'!$I$11+$BD860*'Norm-coeff'!$J$11+$BE860*'Norm-coeff'!$K$11+$BF860*'Norm-coeff'!$L$11+$BG860*'Norm-coeff'!$M$11+$BH860*'Norm-coeff'!$N$11+$BI860*'Norm-coeff'!$O$11</f>
        <v>0.221233014421479</v>
      </c>
      <c r="BY860" s="54">
        <f>'Norm-coeff'!$C$12+$AX860*'Norm-coeff'!$D$12+$AY860*'Norm-coeff'!$E$12+$AZ860*'Norm-coeff'!$F$12+$BA860*'Norm-coeff'!$G$12+$BB860*'Norm-coeff'!$H$12+$BC860*'Norm-coeff'!$I$12+$BD860*'Norm-coeff'!$J$12+$BE860*'Norm-coeff'!$K$12+$BF860*'Norm-coeff'!$L$12+$BG860*'Norm-coeff'!$M$12+$BH860*'Norm-coeff'!$N$12+$BI860*'Norm-coeff'!$O$12</f>
        <v>0.283527502056037</v>
      </c>
      <c r="BZ860" s="54">
        <f>'Norm-coeff'!$C$13+$AX860*'Norm-coeff'!$D$13+$AY860*'Norm-coeff'!$E$13+$AZ860*'Norm-coeff'!$F$13+$BA860*'Norm-coeff'!$G$13+$BB860*'Norm-coeff'!$H$13+$BC860*'Norm-coeff'!$I$13+$BD860*'Norm-coeff'!$J$13+$BE860*'Norm-coeff'!$K$13+$BF860*'Norm-coeff'!$L$13+$BG860*'Norm-coeff'!$M$13+$BH860*'Norm-coeff'!$N$13+$BI860*'Norm-coeff'!$O$13</f>
        <v>-4.1864930554451202E-2</v>
      </c>
      <c r="CA860" s="54">
        <f>'Norm-coeff'!$C$14+$AX860*'Norm-coeff'!$D$14+$AY860*'Norm-coeff'!$E$14+$AZ860*'Norm-coeff'!$F$14+$BA860*'Norm-coeff'!$G$14+$BB860*'Norm-coeff'!$H$14+$BC860*'Norm-coeff'!$I$14+$BD860*'Norm-coeff'!$J$14+$BE860*'Norm-coeff'!$K$14+$BF860*'Norm-coeff'!$L$14+$BG860*'Norm-coeff'!$M$14+$BH860*'Norm-coeff'!$N$14+$BI860*'Norm-coeff'!$O$14</f>
        <v>4.2526983164477103</v>
      </c>
      <c r="CC860" s="54">
        <f t="shared" si="2437"/>
        <v>0</v>
      </c>
      <c r="CG860" s="54">
        <f t="shared" si="2438"/>
        <v>0</v>
      </c>
      <c r="CH860" s="54">
        <f t="shared" si="2421"/>
        <v>0</v>
      </c>
      <c r="CI860" s="54">
        <f t="shared" si="2439"/>
        <v>0</v>
      </c>
      <c r="CJ860" s="56">
        <f t="shared" si="2440"/>
        <v>0</v>
      </c>
      <c r="CK860" s="54">
        <f t="shared" si="2441"/>
        <v>0</v>
      </c>
      <c r="CL860" s="54">
        <f t="shared" si="2442"/>
        <v>0</v>
      </c>
      <c r="CM860" s="54">
        <f t="shared" si="2443"/>
        <v>0</v>
      </c>
      <c r="CN860" s="54">
        <f t="shared" si="2444"/>
        <v>0</v>
      </c>
      <c r="CO860" s="54">
        <f t="shared" si="2445"/>
        <v>0</v>
      </c>
      <c r="CP860" s="54">
        <f t="shared" si="2446"/>
        <v>0</v>
      </c>
      <c r="CQ860" s="54">
        <f t="shared" si="2447"/>
        <v>0</v>
      </c>
      <c r="CR860" s="54">
        <f t="shared" si="2448"/>
        <v>0</v>
      </c>
      <c r="CS860" s="54">
        <f t="shared" si="2449"/>
        <v>0</v>
      </c>
      <c r="CU860" s="54">
        <f t="shared" si="2450"/>
        <v>0</v>
      </c>
      <c r="CV860" s="54">
        <f t="shared" si="2451"/>
        <v>0</v>
      </c>
      <c r="CW860" s="54">
        <f t="shared" si="2452"/>
        <v>0</v>
      </c>
      <c r="CX860" s="54">
        <f t="shared" si="2453"/>
        <v>0</v>
      </c>
      <c r="CZ860" s="54">
        <f t="shared" si="2454"/>
        <v>0</v>
      </c>
      <c r="DA860" s="54">
        <f t="shared" si="2455"/>
        <v>0</v>
      </c>
      <c r="DB860" s="54">
        <f t="shared" si="2456"/>
        <v>0</v>
      </c>
      <c r="DC860" s="54">
        <f t="shared" si="2457"/>
        <v>0</v>
      </c>
      <c r="DD860" s="54">
        <f t="shared" si="2458"/>
        <v>0</v>
      </c>
      <c r="DE860" s="54">
        <f t="shared" si="2459"/>
        <v>0</v>
      </c>
      <c r="DF860" s="54">
        <f t="shared" si="2460"/>
        <v>0</v>
      </c>
      <c r="DG860" s="54">
        <f t="shared" si="2461"/>
        <v>2</v>
      </c>
      <c r="DH860" s="71">
        <f t="shared" si="2462"/>
        <v>0</v>
      </c>
      <c r="DI860" s="71">
        <f t="shared" si="2463"/>
        <v>0</v>
      </c>
      <c r="DJ860" s="54">
        <f t="shared" si="2464"/>
        <v>0</v>
      </c>
      <c r="DK860" s="54">
        <f t="shared" si="2465"/>
        <v>2</v>
      </c>
      <c r="DL860" s="4">
        <f t="shared" si="2395"/>
        <v>0</v>
      </c>
      <c r="DM860" s="3">
        <f t="shared" si="2466"/>
        <v>0</v>
      </c>
      <c r="DN860" s="3">
        <f t="shared" si="2467"/>
        <v>0</v>
      </c>
      <c r="DO860" s="4" t="e">
        <f t="shared" si="2468"/>
        <v>#DIV/0!</v>
      </c>
      <c r="DP860" s="57"/>
      <c r="DQ860" s="57"/>
      <c r="DR860" s="56">
        <f t="shared" si="2396"/>
        <v>2</v>
      </c>
      <c r="DS860" s="56">
        <f t="shared" si="2397"/>
        <v>0</v>
      </c>
      <c r="DT860" s="38">
        <f t="shared" si="2398"/>
        <v>0</v>
      </c>
      <c r="DU860" s="38">
        <f t="shared" si="2469"/>
        <v>2</v>
      </c>
      <c r="DV860" s="38">
        <f t="shared" si="2399"/>
        <v>0</v>
      </c>
      <c r="DW860" s="39">
        <f t="shared" si="2400"/>
        <v>0</v>
      </c>
      <c r="DX860" s="39">
        <f t="shared" si="2401"/>
        <v>0</v>
      </c>
      <c r="DY860" s="39">
        <f t="shared" si="2402"/>
        <v>0</v>
      </c>
      <c r="DZ860" s="39">
        <f t="shared" si="2403"/>
        <v>0</v>
      </c>
      <c r="EA860" s="39">
        <f t="shared" si="2404"/>
        <v>0</v>
      </c>
      <c r="EB860" s="37" t="e">
        <f t="shared" si="2470"/>
        <v>#DIV/0!</v>
      </c>
      <c r="EC860" s="37" t="e">
        <f t="shared" si="2471"/>
        <v>#DIV/0!</v>
      </c>
      <c r="ED860" s="37" t="e">
        <f t="shared" si="2472"/>
        <v>#DIV/0!</v>
      </c>
      <c r="EE860" s="37" t="e">
        <f t="shared" si="2473"/>
        <v>#DIV/0!</v>
      </c>
      <c r="EF860" s="39" t="e">
        <f t="shared" si="2474"/>
        <v>#DIV/0!</v>
      </c>
      <c r="EG860" s="37" t="e">
        <f t="shared" si="2475"/>
        <v>#DIV/0!</v>
      </c>
      <c r="EH860" s="37" t="e">
        <f t="shared" si="2476"/>
        <v>#DIV/0!</v>
      </c>
      <c r="EI860" s="11" t="b">
        <f t="shared" si="2477"/>
        <v>1</v>
      </c>
      <c r="EJ860" s="11" t="b">
        <f t="shared" si="2478"/>
        <v>0</v>
      </c>
      <c r="EK860" s="39" t="e">
        <f t="shared" si="2479"/>
        <v>#DIV/0!</v>
      </c>
      <c r="EL860" s="39" t="e">
        <f t="shared" si="2480"/>
        <v>#DIV/0!</v>
      </c>
      <c r="EM860" s="39" t="e">
        <f t="shared" si="2481"/>
        <v>#DIV/0!</v>
      </c>
      <c r="EN860" s="39" t="e">
        <f t="shared" si="2482"/>
        <v>#DIV/0!</v>
      </c>
      <c r="EO860" s="39" t="e">
        <f t="shared" si="2483"/>
        <v>#DIV/0!</v>
      </c>
      <c r="EP860" s="39" t="e">
        <f t="shared" si="2484"/>
        <v>#DIV/0!</v>
      </c>
      <c r="EQ860" s="39" t="e">
        <f t="shared" si="2485"/>
        <v>#DIV/0!</v>
      </c>
      <c r="ER860" s="39" t="e">
        <f t="shared" si="2486"/>
        <v>#DIV/0!</v>
      </c>
      <c r="ES860" s="58" t="str">
        <f t="shared" si="2487"/>
        <v>(OH,F,Cl)-dominate amphibole</v>
      </c>
      <c r="ET860" s="58" t="e">
        <f t="shared" si="2488"/>
        <v>#N/A</v>
      </c>
      <c r="EU860" s="56">
        <f t="shared" si="2405"/>
        <v>0</v>
      </c>
      <c r="EV860" s="56">
        <f t="shared" si="2406"/>
        <v>0</v>
      </c>
      <c r="EW860" s="56">
        <f t="shared" si="2407"/>
        <v>0</v>
      </c>
      <c r="EX860" s="56">
        <f t="shared" si="2408"/>
        <v>0</v>
      </c>
      <c r="EY860" s="56">
        <f t="shared" si="2409"/>
        <v>0</v>
      </c>
      <c r="EZ860" s="56">
        <f t="shared" si="2410"/>
        <v>0</v>
      </c>
      <c r="FA860" s="39">
        <f t="shared" si="2411"/>
        <v>0</v>
      </c>
      <c r="FB860" s="39">
        <f t="shared" si="2412"/>
        <v>0</v>
      </c>
      <c r="FC860" s="54">
        <f t="shared" si="2413"/>
        <v>0</v>
      </c>
      <c r="FD860" s="54">
        <f t="shared" si="2414"/>
        <v>0</v>
      </c>
      <c r="FE860" s="39">
        <f t="shared" si="2415"/>
        <v>0</v>
      </c>
      <c r="FF860" s="54">
        <f t="shared" si="2416"/>
        <v>0</v>
      </c>
      <c r="FG860" s="39">
        <f t="shared" si="2417"/>
        <v>0</v>
      </c>
      <c r="FH860" s="39">
        <f t="shared" si="2489"/>
        <v>0</v>
      </c>
      <c r="FI860" s="39">
        <f t="shared" si="2490"/>
        <v>0</v>
      </c>
      <c r="FJ860" s="39">
        <f t="shared" si="2491"/>
        <v>0</v>
      </c>
      <c r="FK860" s="39" t="e">
        <f t="shared" si="2492"/>
        <v>#DIV/0!</v>
      </c>
      <c r="FL860" s="39" t="e">
        <f t="shared" si="2493"/>
        <v>#DIV/0!</v>
      </c>
      <c r="FM860" s="39" t="e">
        <f t="shared" si="2494"/>
        <v>#DIV/0!</v>
      </c>
      <c r="FN860" s="39">
        <f t="shared" si="2495"/>
        <v>1</v>
      </c>
      <c r="FO860" s="39">
        <f t="shared" si="2418"/>
        <v>0</v>
      </c>
      <c r="FP860" s="39">
        <f t="shared" si="2419"/>
        <v>0</v>
      </c>
      <c r="FQ860" s="39">
        <f t="shared" si="2420"/>
        <v>0</v>
      </c>
      <c r="FR860" s="39">
        <f t="shared" si="2496"/>
        <v>0</v>
      </c>
      <c r="FS860" s="39">
        <f t="shared" si="2497"/>
        <v>0</v>
      </c>
      <c r="FU860" s="39" t="e">
        <f t="shared" si="2498"/>
        <v>#DIV/0!</v>
      </c>
      <c r="FV860" s="39" t="e">
        <f t="shared" si="2499"/>
        <v>#DIV/0!</v>
      </c>
      <c r="FW860" s="39" t="e">
        <f t="shared" si="2500"/>
        <v>#DIV/0!</v>
      </c>
      <c r="FY860" s="39" t="e">
        <f t="shared" si="2501"/>
        <v>#DIV/0!</v>
      </c>
      <c r="FZ860" s="39" t="e">
        <f t="shared" si="2502"/>
        <v>#DIV/0!</v>
      </c>
      <c r="GA860" s="39" t="e">
        <f t="shared" si="2503"/>
        <v>#DIV/0!</v>
      </c>
      <c r="GB860" s="39" t="e">
        <f t="shared" si="2504"/>
        <v>#DIV/0!</v>
      </c>
      <c r="GC860" s="39" t="e">
        <f t="shared" si="2505"/>
        <v>#DIV/0!</v>
      </c>
      <c r="GD860" s="39" t="e">
        <f t="shared" si="2506"/>
        <v>#DIV/0!</v>
      </c>
      <c r="GE860" s="39" t="e">
        <f t="shared" si="2507"/>
        <v>#DIV/0!</v>
      </c>
      <c r="GF860" s="39" t="e">
        <f t="shared" si="2508"/>
        <v>#DIV/0!</v>
      </c>
      <c r="GG860" s="39" t="e">
        <f t="shared" si="2509"/>
        <v>#DIV/0!</v>
      </c>
      <c r="GH860" s="39" t="e">
        <f t="shared" si="2510"/>
        <v>#DIV/0!</v>
      </c>
      <c r="GI860" s="39"/>
      <c r="GJ860" s="39" t="e">
        <f t="shared" si="2511"/>
        <v>#DIV/0!</v>
      </c>
      <c r="GK860" s="39" t="e">
        <f t="shared" si="2512"/>
        <v>#DIV/0!</v>
      </c>
      <c r="GL860" s="39" t="e">
        <f t="shared" si="2513"/>
        <v>#DIV/0!</v>
      </c>
      <c r="GM860" s="39" t="e">
        <f t="shared" si="2514"/>
        <v>#DIV/0!</v>
      </c>
      <c r="GN860" s="39" t="e">
        <f t="shared" si="2515"/>
        <v>#DIV/0!</v>
      </c>
      <c r="GO860" s="57"/>
      <c r="GP860" s="57" t="e">
        <f t="shared" si="2516"/>
        <v>#DIV/0!</v>
      </c>
      <c r="GQ860" s="59" t="e">
        <f t="shared" si="2517"/>
        <v>#DIV/0!</v>
      </c>
      <c r="GR860" s="41" t="e">
        <f t="shared" si="2518"/>
        <v>#DIV/0!</v>
      </c>
      <c r="GS860" s="57" t="e">
        <f t="shared" si="2519"/>
        <v>#DIV/0!</v>
      </c>
      <c r="GT860" s="57" t="e">
        <f t="shared" si="2520"/>
        <v>#DIV/0!</v>
      </c>
      <c r="GU860" s="57" t="e">
        <f t="shared" si="2521"/>
        <v>#DIV/0!</v>
      </c>
      <c r="GV860" s="57"/>
      <c r="GW860" s="42" t="e">
        <f t="shared" si="2522"/>
        <v>#DIV/0!</v>
      </c>
      <c r="GX860" s="42" t="e">
        <f t="shared" si="2523"/>
        <v>#DIV/0!</v>
      </c>
      <c r="GY860" s="42" t="e">
        <f t="shared" si="2524"/>
        <v>#DIV/0!</v>
      </c>
      <c r="GZ860" s="57"/>
      <c r="HA860" s="2" t="e">
        <f t="shared" si="2525"/>
        <v>#DIV/0!</v>
      </c>
      <c r="HB860" s="2" t="e">
        <f t="shared" si="2526"/>
        <v>#DIV/0!</v>
      </c>
      <c r="HC860" s="2" t="e">
        <f t="shared" si="2527"/>
        <v>#DIV/0!</v>
      </c>
      <c r="HD860" s="2" t="e">
        <f t="shared" si="2528"/>
        <v>#DIV/0!</v>
      </c>
      <c r="HE860" s="2" t="e">
        <f t="shared" si="2529"/>
        <v>#DIV/0!</v>
      </c>
      <c r="HF860" s="2" t="e">
        <f t="shared" si="2530"/>
        <v>#DIV/0!</v>
      </c>
      <c r="HG860" s="2" t="e">
        <f t="shared" si="2531"/>
        <v>#DIV/0!</v>
      </c>
      <c r="HH860" s="2" t="e">
        <f t="shared" si="2532"/>
        <v>#DIV/0!</v>
      </c>
      <c r="HI860" s="2" t="e">
        <f t="shared" si="2533"/>
        <v>#DIV/0!</v>
      </c>
      <c r="HJ860" s="11" t="e">
        <f t="shared" si="2534"/>
        <v>#DIV/0!</v>
      </c>
      <c r="HK860" s="60" t="e">
        <f t="shared" si="2535"/>
        <v>#DIV/0!</v>
      </c>
      <c r="HL860" s="57"/>
      <c r="HM860" s="57" t="e">
        <f t="shared" si="2536"/>
        <v>#DIV/0!</v>
      </c>
      <c r="HN860" s="57" t="e">
        <f t="shared" si="2537"/>
        <v>#DIV/0!</v>
      </c>
      <c r="HO860" s="57" t="e">
        <f t="shared" si="2538"/>
        <v>#DIV/0!</v>
      </c>
      <c r="HP860" s="57" t="e">
        <f t="shared" si="2539"/>
        <v>#DIV/0!</v>
      </c>
      <c r="HQ860" s="57" t="e">
        <f t="shared" si="2540"/>
        <v>#DIV/0!</v>
      </c>
      <c r="HR860" s="57"/>
      <c r="HS860" s="57" t="e">
        <f t="shared" si="2541"/>
        <v>#DIV/0!</v>
      </c>
      <c r="HT860" s="57" t="e">
        <f t="shared" si="2542"/>
        <v>#DIV/0!</v>
      </c>
      <c r="HU860" s="57" t="e">
        <f t="shared" si="2543"/>
        <v>#DIV/0!</v>
      </c>
      <c r="HV860" s="57" t="e">
        <f t="shared" si="2544"/>
        <v>#DIV/0!</v>
      </c>
      <c r="HW860" s="57" t="e">
        <f t="shared" si="2545"/>
        <v>#DIV/0!</v>
      </c>
      <c r="HX860" s="57"/>
      <c r="HY860" s="57" t="e">
        <f t="shared" si="2546"/>
        <v>#DIV/0!</v>
      </c>
      <c r="HZ860" s="57" t="e">
        <f t="shared" si="2547"/>
        <v>#DIV/0!</v>
      </c>
      <c r="IA860" s="57"/>
      <c r="IB860" s="61">
        <f t="shared" si="2548"/>
        <v>0</v>
      </c>
      <c r="IC860" s="57" t="str">
        <f t="shared" si="2549"/>
        <v/>
      </c>
      <c r="ID860" s="42"/>
      <c r="IE860" s="2" t="str">
        <f t="shared" si="2550"/>
        <v/>
      </c>
      <c r="IF860" s="60" t="e">
        <f t="shared" si="2551"/>
        <v>#DIV/0!</v>
      </c>
      <c r="IG860" s="60" t="str">
        <f t="shared" si="2552"/>
        <v/>
      </c>
      <c r="IH860" s="60" t="str">
        <f t="shared" si="2553"/>
        <v>zinco-</v>
      </c>
      <c r="II860" s="60" t="str">
        <f t="shared" si="2554"/>
        <v>mangano-</v>
      </c>
      <c r="IJ860" s="60" t="e">
        <f t="shared" si="2555"/>
        <v>#DIV/0!</v>
      </c>
      <c r="IK860" s="60" t="e">
        <f t="shared" si="2556"/>
        <v>#DIV/0!</v>
      </c>
      <c r="IL860" s="60" t="e">
        <f t="shared" si="2557"/>
        <v>#DIV/0!</v>
      </c>
      <c r="IM860" s="60" t="e">
        <f t="shared" si="2558"/>
        <v>#DIV/0!</v>
      </c>
      <c r="IN860" s="60" t="str">
        <f t="shared" si="2559"/>
        <v/>
      </c>
      <c r="IO860" s="60" t="str">
        <f t="shared" si="2560"/>
        <v/>
      </c>
      <c r="IP860" s="57"/>
      <c r="IQ860" s="57" t="str">
        <f t="shared" si="2561"/>
        <v>ERROR!!</v>
      </c>
    </row>
    <row r="861" spans="24:251">
      <c r="X861" s="29">
        <f t="shared" si="2562"/>
        <v>0</v>
      </c>
      <c r="Y861" s="29">
        <f t="shared" si="2563"/>
        <v>0</v>
      </c>
      <c r="Z861" s="29" t="e">
        <f t="shared" si="2564"/>
        <v>#DIV/0!</v>
      </c>
      <c r="AA861" s="29" t="e">
        <f t="shared" si="2565"/>
        <v>#DIV/0!</v>
      </c>
      <c r="AB861" s="29" t="e">
        <f t="shared" si="2566"/>
        <v>#DIV/0!</v>
      </c>
      <c r="AC861" s="29" t="e">
        <f t="shared" si="2567"/>
        <v>#DIV/0!</v>
      </c>
      <c r="AF861" s="23">
        <v>60.084299999999999</v>
      </c>
      <c r="AG861" s="23">
        <v>79.878799999999998</v>
      </c>
      <c r="AH861" s="23">
        <v>101.96120000000001</v>
      </c>
      <c r="AI861" s="23">
        <v>151.99039999999999</v>
      </c>
      <c r="AJ861" s="23">
        <v>159.69</v>
      </c>
      <c r="AK861" s="23">
        <v>71.846400000000003</v>
      </c>
      <c r="AL861" s="23">
        <v>70.9375</v>
      </c>
      <c r="AM861" s="23">
        <v>40.304400000000001</v>
      </c>
      <c r="AN861" s="23">
        <v>56.077399999999997</v>
      </c>
      <c r="AO861" s="23">
        <v>61.978999999999999</v>
      </c>
      <c r="AP861" s="23">
        <v>94.195999999999998</v>
      </c>
      <c r="AQ861" s="23">
        <v>18.998000000000001</v>
      </c>
      <c r="AR861" s="23">
        <v>35.450000000000003</v>
      </c>
      <c r="AS861" s="23">
        <v>29.88</v>
      </c>
      <c r="AT861" s="23">
        <v>74.691999999999993</v>
      </c>
      <c r="AU861" s="23">
        <v>81.39</v>
      </c>
      <c r="AX861" s="54">
        <f t="shared" si="2422"/>
        <v>0</v>
      </c>
      <c r="AY861" s="54">
        <f t="shared" si="2423"/>
        <v>0</v>
      </c>
      <c r="AZ861" s="54">
        <f t="shared" si="2424"/>
        <v>0</v>
      </c>
      <c r="BA861" s="54">
        <f t="shared" si="2425"/>
        <v>0</v>
      </c>
      <c r="BB861" s="54">
        <f t="shared" si="2426"/>
        <v>0</v>
      </c>
      <c r="BC861" s="54">
        <f t="shared" si="2427"/>
        <v>0</v>
      </c>
      <c r="BD861" s="54">
        <f t="shared" si="2428"/>
        <v>0</v>
      </c>
      <c r="BE861" s="54">
        <f t="shared" si="2429"/>
        <v>0</v>
      </c>
      <c r="BF861" s="54">
        <f t="shared" si="2430"/>
        <v>0</v>
      </c>
      <c r="BG861" s="54">
        <f t="shared" si="2431"/>
        <v>0</v>
      </c>
      <c r="BH861" s="54">
        <f t="shared" si="2432"/>
        <v>0</v>
      </c>
      <c r="BI861" s="54">
        <f t="shared" si="2433"/>
        <v>0</v>
      </c>
      <c r="BJ861" s="54">
        <f t="shared" si="2434"/>
        <v>0</v>
      </c>
      <c r="BK861" s="54">
        <f t="shared" si="2435"/>
        <v>0</v>
      </c>
      <c r="BL861" s="54">
        <f t="shared" si="2436"/>
        <v>0</v>
      </c>
      <c r="BM861" s="42"/>
      <c r="BO861" s="54">
        <f>'Norm-coeff'!$C$2+$AX861*'Norm-coeff'!$D$2+$AY861*'Norm-coeff'!$E$2+$AZ861*'Norm-coeff'!$F$2+$BA861*'Norm-coeff'!$G$2+$BB861*'Norm-coeff'!$H$2+$BC861*'Norm-coeff'!$I$2+$BD861*'Norm-coeff'!$J$2+$BE861*'Norm-coeff'!$K$2+$BF861*'Norm-coeff'!$L$2+$BG861*'Norm-coeff'!$M$2+$BH861*'Norm-coeff'!$N$2+$BI861*'Norm-coeff'!$O$2</f>
        <v>5.4045421474420303</v>
      </c>
      <c r="BP861" s="54">
        <f>'Norm-coeff'!$C$3+$AX861*'Norm-coeff'!$D$3+$AY861*'Norm-coeff'!$E$3+$AZ861*'Norm-coeff'!$F$3+$BA861*'Norm-coeff'!$G$3+$BB861*'Norm-coeff'!$H$3+$BC861*'Norm-coeff'!$I$3+$BD861*'Norm-coeff'!$J$3+$BE861*'Norm-coeff'!$K$3+$BF861*'Norm-coeff'!$L$3+$BG861*'Norm-coeff'!$M$3+$BH861*'Norm-coeff'!$N$3+$BI861*'Norm-coeff'!$O$3</f>
        <v>3.15319116612705</v>
      </c>
      <c r="BQ861" s="54">
        <f>'Norm-coeff'!$C$4+$AX861*'Norm-coeff'!$D$4+$AY861*'Norm-coeff'!$E$4+$AZ861*'Norm-coeff'!$F$4+$BA861*'Norm-coeff'!$G$4+$BB861*'Norm-coeff'!$H$4+$BC861*'Norm-coeff'!$I$4+$BD861*'Norm-coeff'!$J$4+$BE861*'Norm-coeff'!$K$4+$BF861*'Norm-coeff'!$L$4+$BG861*'Norm-coeff'!$M$4+$BH861*'Norm-coeff'!$N$4+$BI861*'Norm-coeff'!$O$4</f>
        <v>1.42115649462768</v>
      </c>
      <c r="BR861" s="54">
        <f>'Norm-coeff'!$C$5+$AX861*'Norm-coeff'!$D$5+$AY861*'Norm-coeff'!$E$5+$AZ861*'Norm-coeff'!$F$5+$BA861*'Norm-coeff'!$G$5+$BB861*'Norm-coeff'!$H$5+$BC861*'Norm-coeff'!$I$5+$BD861*'Norm-coeff'!$J$5+$BE861*'Norm-coeff'!$K$5+$BF861*'Norm-coeff'!$L$5+$BG861*'Norm-coeff'!$M$5+$BH861*'Norm-coeff'!$N$5+$BI861*'Norm-coeff'!$O$5</f>
        <v>1.0553329241296201</v>
      </c>
      <c r="BS861" s="54">
        <f>'Norm-coeff'!$C$6+$AX861*'Norm-coeff'!$D$6+$AY861*'Norm-coeff'!$E$6+$AZ861*'Norm-coeff'!$F$6+$BA861*'Norm-coeff'!$G$6+$BB861*'Norm-coeff'!$H$6+$BC861*'Norm-coeff'!$I$6+$BD861*'Norm-coeff'!$J$6+$BE861*'Norm-coeff'!$K$6+$BF861*'Norm-coeff'!$L$6+$BG861*'Norm-coeff'!$M$6+$BH861*'Norm-coeff'!$N$6+$BI861*'Norm-coeff'!$O$6</f>
        <v>-1.48700885495103E-2</v>
      </c>
      <c r="BT861" s="54">
        <f>'Norm-coeff'!$C$7+$AX861*'Norm-coeff'!$D$7+$AY861*'Norm-coeff'!$E$7+$AZ861*'Norm-coeff'!$F$7+$BA861*'Norm-coeff'!$G$7+$BB861*'Norm-coeff'!$H$7+$BC861*'Norm-coeff'!$I$7+$BD861*'Norm-coeff'!$J$7+$BE861*'Norm-coeff'!$K$7+$BF861*'Norm-coeff'!$L$7+$BG861*'Norm-coeff'!$M$7+$BH861*'Norm-coeff'!$N$7+$BI861*'Norm-coeff'!$O$7</f>
        <v>2.0907583608832998</v>
      </c>
      <c r="BU861" s="54">
        <f>'Norm-coeff'!$C$8+$AX861*'Norm-coeff'!$D$8+$AY861*'Norm-coeff'!$E$8+$AZ861*'Norm-coeff'!$F$8+$BA861*'Norm-coeff'!$G$8+$BB861*'Norm-coeff'!$H$8+$BC861*'Norm-coeff'!$I$8+$BD861*'Norm-coeff'!$J$8+$BE861*'Norm-coeff'!$K$8+$BF861*'Norm-coeff'!$L$8+$BG861*'Norm-coeff'!$M$8+$BH861*'Norm-coeff'!$N$8+$BI861*'Norm-coeff'!$O$8</f>
        <v>0.65894159836244504</v>
      </c>
      <c r="BV861" s="54">
        <f>'Norm-coeff'!$C$9+$AX861*'Norm-coeff'!$D$9+$AY861*'Norm-coeff'!$E$9+$AZ861*'Norm-coeff'!$F$9+$BA861*'Norm-coeff'!$G$9+$BB861*'Norm-coeff'!$H$9+$BC861*'Norm-coeff'!$I$9+$BD861*'Norm-coeff'!$J$9+$BE861*'Norm-coeff'!$K$9+$BF861*'Norm-coeff'!$L$9+$BG861*'Norm-coeff'!$M$9+$BH861*'Norm-coeff'!$N$9+$BI861*'Norm-coeff'!$O$9</f>
        <v>1.48961085014701</v>
      </c>
      <c r="BW861" s="54">
        <f>'Norm-coeff'!$C$10+$AX861*'Norm-coeff'!$D$10+$AY861*'Norm-coeff'!$E$10+$AZ861*'Norm-coeff'!$F$10+$BA861*'Norm-coeff'!$G$10+$BB861*'Norm-coeff'!$H$10+$BC861*'Norm-coeff'!$I$10+$BD861*'Norm-coeff'!$J$10+$BE861*'Norm-coeff'!$K$10+$BF861*'Norm-coeff'!$L$10+$BG861*'Norm-coeff'!$M$10+$BH861*'Norm-coeff'!$N$10+$BI861*'Norm-coeff'!$O$10</f>
        <v>1.42058735749591</v>
      </c>
      <c r="BX861" s="54">
        <f>'Norm-coeff'!$C$11+$AX861*'Norm-coeff'!$D$11+$AY861*'Norm-coeff'!$E$11+$AZ861*'Norm-coeff'!$F$11+$BA861*'Norm-coeff'!$G$11+$BB861*'Norm-coeff'!$H$11+$BC861*'Norm-coeff'!$I$11+$BD861*'Norm-coeff'!$J$11+$BE861*'Norm-coeff'!$K$11+$BF861*'Norm-coeff'!$L$11+$BG861*'Norm-coeff'!$M$11+$BH861*'Norm-coeff'!$N$11+$BI861*'Norm-coeff'!$O$11</f>
        <v>0.221233014421479</v>
      </c>
      <c r="BY861" s="54">
        <f>'Norm-coeff'!$C$12+$AX861*'Norm-coeff'!$D$12+$AY861*'Norm-coeff'!$E$12+$AZ861*'Norm-coeff'!$F$12+$BA861*'Norm-coeff'!$G$12+$BB861*'Norm-coeff'!$H$12+$BC861*'Norm-coeff'!$I$12+$BD861*'Norm-coeff'!$J$12+$BE861*'Norm-coeff'!$K$12+$BF861*'Norm-coeff'!$L$12+$BG861*'Norm-coeff'!$M$12+$BH861*'Norm-coeff'!$N$12+$BI861*'Norm-coeff'!$O$12</f>
        <v>0.283527502056037</v>
      </c>
      <c r="BZ861" s="54">
        <f>'Norm-coeff'!$C$13+$AX861*'Norm-coeff'!$D$13+$AY861*'Norm-coeff'!$E$13+$AZ861*'Norm-coeff'!$F$13+$BA861*'Norm-coeff'!$G$13+$BB861*'Norm-coeff'!$H$13+$BC861*'Norm-coeff'!$I$13+$BD861*'Norm-coeff'!$J$13+$BE861*'Norm-coeff'!$K$13+$BF861*'Norm-coeff'!$L$13+$BG861*'Norm-coeff'!$M$13+$BH861*'Norm-coeff'!$N$13+$BI861*'Norm-coeff'!$O$13</f>
        <v>-4.1864930554451202E-2</v>
      </c>
      <c r="CA861" s="54">
        <f>'Norm-coeff'!$C$14+$AX861*'Norm-coeff'!$D$14+$AY861*'Norm-coeff'!$E$14+$AZ861*'Norm-coeff'!$F$14+$BA861*'Norm-coeff'!$G$14+$BB861*'Norm-coeff'!$H$14+$BC861*'Norm-coeff'!$I$14+$BD861*'Norm-coeff'!$J$14+$BE861*'Norm-coeff'!$K$14+$BF861*'Norm-coeff'!$L$14+$BG861*'Norm-coeff'!$M$14+$BH861*'Norm-coeff'!$N$14+$BI861*'Norm-coeff'!$O$14</f>
        <v>4.2526983164477103</v>
      </c>
      <c r="CC861" s="54">
        <f t="shared" si="2437"/>
        <v>0</v>
      </c>
      <c r="CG861" s="54">
        <f t="shared" si="2438"/>
        <v>0</v>
      </c>
      <c r="CH861" s="54">
        <f t="shared" si="2421"/>
        <v>0</v>
      </c>
      <c r="CI861" s="54">
        <f t="shared" si="2439"/>
        <v>0</v>
      </c>
      <c r="CJ861" s="56">
        <f t="shared" si="2440"/>
        <v>0</v>
      </c>
      <c r="CK861" s="54">
        <f t="shared" si="2441"/>
        <v>0</v>
      </c>
      <c r="CL861" s="54">
        <f t="shared" si="2442"/>
        <v>0</v>
      </c>
      <c r="CM861" s="54">
        <f t="shared" si="2443"/>
        <v>0</v>
      </c>
      <c r="CN861" s="54">
        <f t="shared" si="2444"/>
        <v>0</v>
      </c>
      <c r="CO861" s="54">
        <f t="shared" si="2445"/>
        <v>0</v>
      </c>
      <c r="CP861" s="54">
        <f t="shared" si="2446"/>
        <v>0</v>
      </c>
      <c r="CQ861" s="54">
        <f t="shared" si="2447"/>
        <v>0</v>
      </c>
      <c r="CR861" s="54">
        <f t="shared" si="2448"/>
        <v>0</v>
      </c>
      <c r="CS861" s="54">
        <f t="shared" si="2449"/>
        <v>0</v>
      </c>
      <c r="CU861" s="54">
        <f t="shared" si="2450"/>
        <v>0</v>
      </c>
      <c r="CV861" s="54">
        <f t="shared" si="2451"/>
        <v>0</v>
      </c>
      <c r="CW861" s="54">
        <f t="shared" si="2452"/>
        <v>0</v>
      </c>
      <c r="CX861" s="54">
        <f t="shared" si="2453"/>
        <v>0</v>
      </c>
      <c r="CZ861" s="54">
        <f t="shared" si="2454"/>
        <v>0</v>
      </c>
      <c r="DA861" s="54">
        <f t="shared" si="2455"/>
        <v>0</v>
      </c>
      <c r="DB861" s="54">
        <f t="shared" si="2456"/>
        <v>0</v>
      </c>
      <c r="DC861" s="54">
        <f t="shared" si="2457"/>
        <v>0</v>
      </c>
      <c r="DD861" s="54">
        <f t="shared" si="2458"/>
        <v>0</v>
      </c>
      <c r="DE861" s="54">
        <f t="shared" si="2459"/>
        <v>0</v>
      </c>
      <c r="DF861" s="54">
        <f t="shared" si="2460"/>
        <v>0</v>
      </c>
      <c r="DG861" s="54">
        <f t="shared" si="2461"/>
        <v>2</v>
      </c>
      <c r="DH861" s="71">
        <f t="shared" si="2462"/>
        <v>0</v>
      </c>
      <c r="DI861" s="71">
        <f t="shared" si="2463"/>
        <v>0</v>
      </c>
      <c r="DJ861" s="54">
        <f t="shared" si="2464"/>
        <v>0</v>
      </c>
      <c r="DK861" s="54">
        <f t="shared" si="2465"/>
        <v>2</v>
      </c>
      <c r="DL861" s="4">
        <f t="shared" si="2395"/>
        <v>0</v>
      </c>
      <c r="DM861" s="3">
        <f t="shared" si="2466"/>
        <v>0</v>
      </c>
      <c r="DN861" s="3">
        <f t="shared" si="2467"/>
        <v>0</v>
      </c>
      <c r="DO861" s="4" t="e">
        <f t="shared" si="2468"/>
        <v>#DIV/0!</v>
      </c>
      <c r="DP861" s="57"/>
      <c r="DQ861" s="57"/>
      <c r="DR861" s="56">
        <f t="shared" si="2396"/>
        <v>2</v>
      </c>
      <c r="DS861" s="56">
        <f t="shared" si="2397"/>
        <v>0</v>
      </c>
      <c r="DT861" s="38">
        <f t="shared" si="2398"/>
        <v>0</v>
      </c>
      <c r="DU861" s="38">
        <f t="shared" si="2469"/>
        <v>2</v>
      </c>
      <c r="DV861" s="38">
        <f t="shared" si="2399"/>
        <v>0</v>
      </c>
      <c r="DW861" s="39">
        <f t="shared" si="2400"/>
        <v>0</v>
      </c>
      <c r="DX861" s="39">
        <f t="shared" si="2401"/>
        <v>0</v>
      </c>
      <c r="DY861" s="39">
        <f t="shared" si="2402"/>
        <v>0</v>
      </c>
      <c r="DZ861" s="39">
        <f t="shared" si="2403"/>
        <v>0</v>
      </c>
      <c r="EA861" s="39">
        <f t="shared" si="2404"/>
        <v>0</v>
      </c>
      <c r="EB861" s="37" t="e">
        <f t="shared" si="2470"/>
        <v>#DIV/0!</v>
      </c>
      <c r="EC861" s="37" t="e">
        <f t="shared" si="2471"/>
        <v>#DIV/0!</v>
      </c>
      <c r="ED861" s="37" t="e">
        <f t="shared" si="2472"/>
        <v>#DIV/0!</v>
      </c>
      <c r="EE861" s="37" t="e">
        <f t="shared" si="2473"/>
        <v>#DIV/0!</v>
      </c>
      <c r="EF861" s="39" t="e">
        <f t="shared" si="2474"/>
        <v>#DIV/0!</v>
      </c>
      <c r="EG861" s="37" t="e">
        <f t="shared" si="2475"/>
        <v>#DIV/0!</v>
      </c>
      <c r="EH861" s="37" t="e">
        <f t="shared" si="2476"/>
        <v>#DIV/0!</v>
      </c>
      <c r="EI861" s="11" t="b">
        <f t="shared" si="2477"/>
        <v>1</v>
      </c>
      <c r="EJ861" s="11" t="b">
        <f t="shared" si="2478"/>
        <v>0</v>
      </c>
      <c r="EK861" s="39" t="e">
        <f t="shared" si="2479"/>
        <v>#DIV/0!</v>
      </c>
      <c r="EL861" s="39" t="e">
        <f t="shared" si="2480"/>
        <v>#DIV/0!</v>
      </c>
      <c r="EM861" s="39" t="e">
        <f t="shared" si="2481"/>
        <v>#DIV/0!</v>
      </c>
      <c r="EN861" s="39" t="e">
        <f t="shared" si="2482"/>
        <v>#DIV/0!</v>
      </c>
      <c r="EO861" s="39" t="e">
        <f t="shared" si="2483"/>
        <v>#DIV/0!</v>
      </c>
      <c r="EP861" s="39" t="e">
        <f t="shared" si="2484"/>
        <v>#DIV/0!</v>
      </c>
      <c r="EQ861" s="39" t="e">
        <f t="shared" si="2485"/>
        <v>#DIV/0!</v>
      </c>
      <c r="ER861" s="39" t="e">
        <f t="shared" si="2486"/>
        <v>#DIV/0!</v>
      </c>
      <c r="ES861" s="58" t="str">
        <f t="shared" si="2487"/>
        <v>(OH,F,Cl)-dominate amphibole</v>
      </c>
      <c r="ET861" s="58" t="e">
        <f t="shared" si="2488"/>
        <v>#N/A</v>
      </c>
      <c r="EU861" s="56">
        <f t="shared" si="2405"/>
        <v>0</v>
      </c>
      <c r="EV861" s="56">
        <f t="shared" si="2406"/>
        <v>0</v>
      </c>
      <c r="EW861" s="56">
        <f t="shared" si="2407"/>
        <v>0</v>
      </c>
      <c r="EX861" s="56">
        <f t="shared" si="2408"/>
        <v>0</v>
      </c>
      <c r="EY861" s="56">
        <f t="shared" si="2409"/>
        <v>0</v>
      </c>
      <c r="EZ861" s="56">
        <f t="shared" si="2410"/>
        <v>0</v>
      </c>
      <c r="FA861" s="39">
        <f t="shared" si="2411"/>
        <v>0</v>
      </c>
      <c r="FB861" s="39">
        <f t="shared" si="2412"/>
        <v>0</v>
      </c>
      <c r="FC861" s="54">
        <f t="shared" si="2413"/>
        <v>0</v>
      </c>
      <c r="FD861" s="54">
        <f t="shared" si="2414"/>
        <v>0</v>
      </c>
      <c r="FE861" s="39">
        <f t="shared" si="2415"/>
        <v>0</v>
      </c>
      <c r="FF861" s="54">
        <f t="shared" si="2416"/>
        <v>0</v>
      </c>
      <c r="FG861" s="39">
        <f t="shared" si="2417"/>
        <v>0</v>
      </c>
      <c r="FH861" s="39">
        <f t="shared" si="2489"/>
        <v>0</v>
      </c>
      <c r="FI861" s="39">
        <f t="shared" si="2490"/>
        <v>0</v>
      </c>
      <c r="FJ861" s="39">
        <f t="shared" si="2491"/>
        <v>0</v>
      </c>
      <c r="FK861" s="39" t="e">
        <f t="shared" si="2492"/>
        <v>#DIV/0!</v>
      </c>
      <c r="FL861" s="39" t="e">
        <f t="shared" si="2493"/>
        <v>#DIV/0!</v>
      </c>
      <c r="FM861" s="39" t="e">
        <f t="shared" si="2494"/>
        <v>#DIV/0!</v>
      </c>
      <c r="FN861" s="39">
        <f t="shared" si="2495"/>
        <v>1</v>
      </c>
      <c r="FO861" s="39">
        <f t="shared" si="2418"/>
        <v>0</v>
      </c>
      <c r="FP861" s="39">
        <f t="shared" si="2419"/>
        <v>0</v>
      </c>
      <c r="FQ861" s="39">
        <f t="shared" si="2420"/>
        <v>0</v>
      </c>
      <c r="FR861" s="39">
        <f t="shared" si="2496"/>
        <v>0</v>
      </c>
      <c r="FS861" s="39">
        <f t="shared" si="2497"/>
        <v>0</v>
      </c>
      <c r="FU861" s="39" t="e">
        <f t="shared" si="2498"/>
        <v>#DIV/0!</v>
      </c>
      <c r="FV861" s="39" t="e">
        <f t="shared" si="2499"/>
        <v>#DIV/0!</v>
      </c>
      <c r="FW861" s="39" t="e">
        <f t="shared" si="2500"/>
        <v>#DIV/0!</v>
      </c>
      <c r="FY861" s="39" t="e">
        <f t="shared" si="2501"/>
        <v>#DIV/0!</v>
      </c>
      <c r="FZ861" s="39" t="e">
        <f t="shared" si="2502"/>
        <v>#DIV/0!</v>
      </c>
      <c r="GA861" s="39" t="e">
        <f t="shared" si="2503"/>
        <v>#DIV/0!</v>
      </c>
      <c r="GB861" s="39" t="e">
        <f t="shared" si="2504"/>
        <v>#DIV/0!</v>
      </c>
      <c r="GC861" s="39" t="e">
        <f t="shared" si="2505"/>
        <v>#DIV/0!</v>
      </c>
      <c r="GD861" s="39" t="e">
        <f t="shared" si="2506"/>
        <v>#DIV/0!</v>
      </c>
      <c r="GE861" s="39" t="e">
        <f t="shared" si="2507"/>
        <v>#DIV/0!</v>
      </c>
      <c r="GF861" s="39" t="e">
        <f t="shared" si="2508"/>
        <v>#DIV/0!</v>
      </c>
      <c r="GG861" s="39" t="e">
        <f t="shared" si="2509"/>
        <v>#DIV/0!</v>
      </c>
      <c r="GH861" s="39" t="e">
        <f t="shared" si="2510"/>
        <v>#DIV/0!</v>
      </c>
      <c r="GI861" s="39"/>
      <c r="GJ861" s="39" t="e">
        <f t="shared" si="2511"/>
        <v>#DIV/0!</v>
      </c>
      <c r="GK861" s="39" t="e">
        <f t="shared" si="2512"/>
        <v>#DIV/0!</v>
      </c>
      <c r="GL861" s="39" t="e">
        <f t="shared" si="2513"/>
        <v>#DIV/0!</v>
      </c>
      <c r="GM861" s="39" t="e">
        <f t="shared" si="2514"/>
        <v>#DIV/0!</v>
      </c>
      <c r="GN861" s="39" t="e">
        <f t="shared" si="2515"/>
        <v>#DIV/0!</v>
      </c>
      <c r="GO861" s="57"/>
      <c r="GP861" s="57" t="e">
        <f t="shared" si="2516"/>
        <v>#DIV/0!</v>
      </c>
      <c r="GQ861" s="59" t="e">
        <f t="shared" si="2517"/>
        <v>#DIV/0!</v>
      </c>
      <c r="GR861" s="41" t="e">
        <f t="shared" si="2518"/>
        <v>#DIV/0!</v>
      </c>
      <c r="GS861" s="57" t="e">
        <f t="shared" si="2519"/>
        <v>#DIV/0!</v>
      </c>
      <c r="GT861" s="57" t="e">
        <f t="shared" si="2520"/>
        <v>#DIV/0!</v>
      </c>
      <c r="GU861" s="57" t="e">
        <f t="shared" si="2521"/>
        <v>#DIV/0!</v>
      </c>
      <c r="GV861" s="57"/>
      <c r="GW861" s="42" t="e">
        <f t="shared" si="2522"/>
        <v>#DIV/0!</v>
      </c>
      <c r="GX861" s="42" t="e">
        <f t="shared" si="2523"/>
        <v>#DIV/0!</v>
      </c>
      <c r="GY861" s="42" t="e">
        <f t="shared" si="2524"/>
        <v>#DIV/0!</v>
      </c>
      <c r="GZ861" s="57"/>
      <c r="HA861" s="2" t="e">
        <f t="shared" si="2525"/>
        <v>#DIV/0!</v>
      </c>
      <c r="HB861" s="2" t="e">
        <f t="shared" si="2526"/>
        <v>#DIV/0!</v>
      </c>
      <c r="HC861" s="2" t="e">
        <f t="shared" si="2527"/>
        <v>#DIV/0!</v>
      </c>
      <c r="HD861" s="2" t="e">
        <f t="shared" si="2528"/>
        <v>#DIV/0!</v>
      </c>
      <c r="HE861" s="2" t="e">
        <f t="shared" si="2529"/>
        <v>#DIV/0!</v>
      </c>
      <c r="HF861" s="2" t="e">
        <f t="shared" si="2530"/>
        <v>#DIV/0!</v>
      </c>
      <c r="HG861" s="2" t="e">
        <f t="shared" si="2531"/>
        <v>#DIV/0!</v>
      </c>
      <c r="HH861" s="2" t="e">
        <f t="shared" si="2532"/>
        <v>#DIV/0!</v>
      </c>
      <c r="HI861" s="2" t="e">
        <f t="shared" si="2533"/>
        <v>#DIV/0!</v>
      </c>
      <c r="HJ861" s="11" t="e">
        <f t="shared" si="2534"/>
        <v>#DIV/0!</v>
      </c>
      <c r="HK861" s="60" t="e">
        <f t="shared" si="2535"/>
        <v>#DIV/0!</v>
      </c>
      <c r="HL861" s="57"/>
      <c r="HM861" s="57" t="e">
        <f t="shared" si="2536"/>
        <v>#DIV/0!</v>
      </c>
      <c r="HN861" s="57" t="e">
        <f t="shared" si="2537"/>
        <v>#DIV/0!</v>
      </c>
      <c r="HO861" s="57" t="e">
        <f t="shared" si="2538"/>
        <v>#DIV/0!</v>
      </c>
      <c r="HP861" s="57" t="e">
        <f t="shared" si="2539"/>
        <v>#DIV/0!</v>
      </c>
      <c r="HQ861" s="57" t="e">
        <f t="shared" si="2540"/>
        <v>#DIV/0!</v>
      </c>
      <c r="HR861" s="57"/>
      <c r="HS861" s="57" t="e">
        <f t="shared" si="2541"/>
        <v>#DIV/0!</v>
      </c>
      <c r="HT861" s="57" t="e">
        <f t="shared" si="2542"/>
        <v>#DIV/0!</v>
      </c>
      <c r="HU861" s="57" t="e">
        <f t="shared" si="2543"/>
        <v>#DIV/0!</v>
      </c>
      <c r="HV861" s="57" t="e">
        <f t="shared" si="2544"/>
        <v>#DIV/0!</v>
      </c>
      <c r="HW861" s="57" t="e">
        <f t="shared" si="2545"/>
        <v>#DIV/0!</v>
      </c>
      <c r="HX861" s="57"/>
      <c r="HY861" s="57" t="e">
        <f t="shared" si="2546"/>
        <v>#DIV/0!</v>
      </c>
      <c r="HZ861" s="57" t="e">
        <f t="shared" si="2547"/>
        <v>#DIV/0!</v>
      </c>
      <c r="IA861" s="57"/>
      <c r="IB861" s="61">
        <f t="shared" si="2548"/>
        <v>0</v>
      </c>
      <c r="IC861" s="57" t="str">
        <f t="shared" si="2549"/>
        <v/>
      </c>
      <c r="ID861" s="42"/>
      <c r="IE861" s="2" t="str">
        <f t="shared" si="2550"/>
        <v/>
      </c>
      <c r="IF861" s="60" t="e">
        <f t="shared" si="2551"/>
        <v>#DIV/0!</v>
      </c>
      <c r="IG861" s="60" t="str">
        <f t="shared" si="2552"/>
        <v/>
      </c>
      <c r="IH861" s="60" t="str">
        <f t="shared" si="2553"/>
        <v>zinco-</v>
      </c>
      <c r="II861" s="60" t="str">
        <f t="shared" si="2554"/>
        <v>mangano-</v>
      </c>
      <c r="IJ861" s="60" t="e">
        <f t="shared" si="2555"/>
        <v>#DIV/0!</v>
      </c>
      <c r="IK861" s="60" t="e">
        <f t="shared" si="2556"/>
        <v>#DIV/0!</v>
      </c>
      <c r="IL861" s="60" t="e">
        <f t="shared" si="2557"/>
        <v>#DIV/0!</v>
      </c>
      <c r="IM861" s="60" t="e">
        <f t="shared" si="2558"/>
        <v>#DIV/0!</v>
      </c>
      <c r="IN861" s="60" t="str">
        <f t="shared" si="2559"/>
        <v/>
      </c>
      <c r="IO861" s="60" t="str">
        <f t="shared" si="2560"/>
        <v/>
      </c>
      <c r="IP861" s="57"/>
      <c r="IQ861" s="57" t="str">
        <f t="shared" si="2561"/>
        <v>ERROR!!</v>
      </c>
    </row>
    <row r="862" spans="24:251">
      <c r="X862" s="29">
        <f t="shared" si="2562"/>
        <v>0</v>
      </c>
      <c r="Y862" s="29">
        <f t="shared" si="2563"/>
        <v>0</v>
      </c>
      <c r="Z862" s="29" t="e">
        <f t="shared" si="2564"/>
        <v>#DIV/0!</v>
      </c>
      <c r="AA862" s="29" t="e">
        <f t="shared" si="2565"/>
        <v>#DIV/0!</v>
      </c>
      <c r="AB862" s="29" t="e">
        <f t="shared" si="2566"/>
        <v>#DIV/0!</v>
      </c>
      <c r="AC862" s="29" t="e">
        <f t="shared" si="2567"/>
        <v>#DIV/0!</v>
      </c>
      <c r="AF862" s="23">
        <v>60.084299999999999</v>
      </c>
      <c r="AG862" s="23">
        <v>79.878799999999998</v>
      </c>
      <c r="AH862" s="23">
        <v>101.96120000000001</v>
      </c>
      <c r="AI862" s="23">
        <v>151.99039999999999</v>
      </c>
      <c r="AJ862" s="23">
        <v>159.69</v>
      </c>
      <c r="AK862" s="23">
        <v>71.846400000000003</v>
      </c>
      <c r="AL862" s="23">
        <v>70.9375</v>
      </c>
      <c r="AM862" s="23">
        <v>40.304400000000001</v>
      </c>
      <c r="AN862" s="23">
        <v>56.077399999999997</v>
      </c>
      <c r="AO862" s="23">
        <v>61.978999999999999</v>
      </c>
      <c r="AP862" s="23">
        <v>94.195999999999998</v>
      </c>
      <c r="AQ862" s="23">
        <v>18.998000000000001</v>
      </c>
      <c r="AR862" s="23">
        <v>35.450000000000003</v>
      </c>
      <c r="AS862" s="23">
        <v>29.88</v>
      </c>
      <c r="AT862" s="23">
        <v>74.691999999999993</v>
      </c>
      <c r="AU862" s="23">
        <v>81.39</v>
      </c>
      <c r="AX862" s="54">
        <f t="shared" si="2422"/>
        <v>0</v>
      </c>
      <c r="AY862" s="54">
        <f t="shared" si="2423"/>
        <v>0</v>
      </c>
      <c r="AZ862" s="54">
        <f t="shared" si="2424"/>
        <v>0</v>
      </c>
      <c r="BA862" s="54">
        <f t="shared" si="2425"/>
        <v>0</v>
      </c>
      <c r="BB862" s="54">
        <f t="shared" si="2426"/>
        <v>0</v>
      </c>
      <c r="BC862" s="54">
        <f t="shared" si="2427"/>
        <v>0</v>
      </c>
      <c r="BD862" s="54">
        <f t="shared" si="2428"/>
        <v>0</v>
      </c>
      <c r="BE862" s="54">
        <f t="shared" si="2429"/>
        <v>0</v>
      </c>
      <c r="BF862" s="54">
        <f t="shared" si="2430"/>
        <v>0</v>
      </c>
      <c r="BG862" s="54">
        <f t="shared" si="2431"/>
        <v>0</v>
      </c>
      <c r="BH862" s="54">
        <f t="shared" si="2432"/>
        <v>0</v>
      </c>
      <c r="BI862" s="54">
        <f t="shared" si="2433"/>
        <v>0</v>
      </c>
      <c r="BJ862" s="54">
        <f t="shared" si="2434"/>
        <v>0</v>
      </c>
      <c r="BK862" s="54">
        <f t="shared" si="2435"/>
        <v>0</v>
      </c>
      <c r="BL862" s="54">
        <f t="shared" si="2436"/>
        <v>0</v>
      </c>
      <c r="BM862" s="42"/>
      <c r="BO862" s="54">
        <f>'Norm-coeff'!$C$2+$AX862*'Norm-coeff'!$D$2+$AY862*'Norm-coeff'!$E$2+$AZ862*'Norm-coeff'!$F$2+$BA862*'Norm-coeff'!$G$2+$BB862*'Norm-coeff'!$H$2+$BC862*'Norm-coeff'!$I$2+$BD862*'Norm-coeff'!$J$2+$BE862*'Norm-coeff'!$K$2+$BF862*'Norm-coeff'!$L$2+$BG862*'Norm-coeff'!$M$2+$BH862*'Norm-coeff'!$N$2+$BI862*'Norm-coeff'!$O$2</f>
        <v>5.4045421474420303</v>
      </c>
      <c r="BP862" s="54">
        <f>'Norm-coeff'!$C$3+$AX862*'Norm-coeff'!$D$3+$AY862*'Norm-coeff'!$E$3+$AZ862*'Norm-coeff'!$F$3+$BA862*'Norm-coeff'!$G$3+$BB862*'Norm-coeff'!$H$3+$BC862*'Norm-coeff'!$I$3+$BD862*'Norm-coeff'!$J$3+$BE862*'Norm-coeff'!$K$3+$BF862*'Norm-coeff'!$L$3+$BG862*'Norm-coeff'!$M$3+$BH862*'Norm-coeff'!$N$3+$BI862*'Norm-coeff'!$O$3</f>
        <v>3.15319116612705</v>
      </c>
      <c r="BQ862" s="54">
        <f>'Norm-coeff'!$C$4+$AX862*'Norm-coeff'!$D$4+$AY862*'Norm-coeff'!$E$4+$AZ862*'Norm-coeff'!$F$4+$BA862*'Norm-coeff'!$G$4+$BB862*'Norm-coeff'!$H$4+$BC862*'Norm-coeff'!$I$4+$BD862*'Norm-coeff'!$J$4+$BE862*'Norm-coeff'!$K$4+$BF862*'Norm-coeff'!$L$4+$BG862*'Norm-coeff'!$M$4+$BH862*'Norm-coeff'!$N$4+$BI862*'Norm-coeff'!$O$4</f>
        <v>1.42115649462768</v>
      </c>
      <c r="BR862" s="54">
        <f>'Norm-coeff'!$C$5+$AX862*'Norm-coeff'!$D$5+$AY862*'Norm-coeff'!$E$5+$AZ862*'Norm-coeff'!$F$5+$BA862*'Norm-coeff'!$G$5+$BB862*'Norm-coeff'!$H$5+$BC862*'Norm-coeff'!$I$5+$BD862*'Norm-coeff'!$J$5+$BE862*'Norm-coeff'!$K$5+$BF862*'Norm-coeff'!$L$5+$BG862*'Norm-coeff'!$M$5+$BH862*'Norm-coeff'!$N$5+$BI862*'Norm-coeff'!$O$5</f>
        <v>1.0553329241296201</v>
      </c>
      <c r="BS862" s="54">
        <f>'Norm-coeff'!$C$6+$AX862*'Norm-coeff'!$D$6+$AY862*'Norm-coeff'!$E$6+$AZ862*'Norm-coeff'!$F$6+$BA862*'Norm-coeff'!$G$6+$BB862*'Norm-coeff'!$H$6+$BC862*'Norm-coeff'!$I$6+$BD862*'Norm-coeff'!$J$6+$BE862*'Norm-coeff'!$K$6+$BF862*'Norm-coeff'!$L$6+$BG862*'Norm-coeff'!$M$6+$BH862*'Norm-coeff'!$N$6+$BI862*'Norm-coeff'!$O$6</f>
        <v>-1.48700885495103E-2</v>
      </c>
      <c r="BT862" s="54">
        <f>'Norm-coeff'!$C$7+$AX862*'Norm-coeff'!$D$7+$AY862*'Norm-coeff'!$E$7+$AZ862*'Norm-coeff'!$F$7+$BA862*'Norm-coeff'!$G$7+$BB862*'Norm-coeff'!$H$7+$BC862*'Norm-coeff'!$I$7+$BD862*'Norm-coeff'!$J$7+$BE862*'Norm-coeff'!$K$7+$BF862*'Norm-coeff'!$L$7+$BG862*'Norm-coeff'!$M$7+$BH862*'Norm-coeff'!$N$7+$BI862*'Norm-coeff'!$O$7</f>
        <v>2.0907583608832998</v>
      </c>
      <c r="BU862" s="54">
        <f>'Norm-coeff'!$C$8+$AX862*'Norm-coeff'!$D$8+$AY862*'Norm-coeff'!$E$8+$AZ862*'Norm-coeff'!$F$8+$BA862*'Norm-coeff'!$G$8+$BB862*'Norm-coeff'!$H$8+$BC862*'Norm-coeff'!$I$8+$BD862*'Norm-coeff'!$J$8+$BE862*'Norm-coeff'!$K$8+$BF862*'Norm-coeff'!$L$8+$BG862*'Norm-coeff'!$M$8+$BH862*'Norm-coeff'!$N$8+$BI862*'Norm-coeff'!$O$8</f>
        <v>0.65894159836244504</v>
      </c>
      <c r="BV862" s="54">
        <f>'Norm-coeff'!$C$9+$AX862*'Norm-coeff'!$D$9+$AY862*'Norm-coeff'!$E$9+$AZ862*'Norm-coeff'!$F$9+$BA862*'Norm-coeff'!$G$9+$BB862*'Norm-coeff'!$H$9+$BC862*'Norm-coeff'!$I$9+$BD862*'Norm-coeff'!$J$9+$BE862*'Norm-coeff'!$K$9+$BF862*'Norm-coeff'!$L$9+$BG862*'Norm-coeff'!$M$9+$BH862*'Norm-coeff'!$N$9+$BI862*'Norm-coeff'!$O$9</f>
        <v>1.48961085014701</v>
      </c>
      <c r="BW862" s="54">
        <f>'Norm-coeff'!$C$10+$AX862*'Norm-coeff'!$D$10+$AY862*'Norm-coeff'!$E$10+$AZ862*'Norm-coeff'!$F$10+$BA862*'Norm-coeff'!$G$10+$BB862*'Norm-coeff'!$H$10+$BC862*'Norm-coeff'!$I$10+$BD862*'Norm-coeff'!$J$10+$BE862*'Norm-coeff'!$K$10+$BF862*'Norm-coeff'!$L$10+$BG862*'Norm-coeff'!$M$10+$BH862*'Norm-coeff'!$N$10+$BI862*'Norm-coeff'!$O$10</f>
        <v>1.42058735749591</v>
      </c>
      <c r="BX862" s="54">
        <f>'Norm-coeff'!$C$11+$AX862*'Norm-coeff'!$D$11+$AY862*'Norm-coeff'!$E$11+$AZ862*'Norm-coeff'!$F$11+$BA862*'Norm-coeff'!$G$11+$BB862*'Norm-coeff'!$H$11+$BC862*'Norm-coeff'!$I$11+$BD862*'Norm-coeff'!$J$11+$BE862*'Norm-coeff'!$K$11+$BF862*'Norm-coeff'!$L$11+$BG862*'Norm-coeff'!$M$11+$BH862*'Norm-coeff'!$N$11+$BI862*'Norm-coeff'!$O$11</f>
        <v>0.221233014421479</v>
      </c>
      <c r="BY862" s="54">
        <f>'Norm-coeff'!$C$12+$AX862*'Norm-coeff'!$D$12+$AY862*'Norm-coeff'!$E$12+$AZ862*'Norm-coeff'!$F$12+$BA862*'Norm-coeff'!$G$12+$BB862*'Norm-coeff'!$H$12+$BC862*'Norm-coeff'!$I$12+$BD862*'Norm-coeff'!$J$12+$BE862*'Norm-coeff'!$K$12+$BF862*'Norm-coeff'!$L$12+$BG862*'Norm-coeff'!$M$12+$BH862*'Norm-coeff'!$N$12+$BI862*'Norm-coeff'!$O$12</f>
        <v>0.283527502056037</v>
      </c>
      <c r="BZ862" s="54">
        <f>'Norm-coeff'!$C$13+$AX862*'Norm-coeff'!$D$13+$AY862*'Norm-coeff'!$E$13+$AZ862*'Norm-coeff'!$F$13+$BA862*'Norm-coeff'!$G$13+$BB862*'Norm-coeff'!$H$13+$BC862*'Norm-coeff'!$I$13+$BD862*'Norm-coeff'!$J$13+$BE862*'Norm-coeff'!$K$13+$BF862*'Norm-coeff'!$L$13+$BG862*'Norm-coeff'!$M$13+$BH862*'Norm-coeff'!$N$13+$BI862*'Norm-coeff'!$O$13</f>
        <v>-4.1864930554451202E-2</v>
      </c>
      <c r="CA862" s="54">
        <f>'Norm-coeff'!$C$14+$AX862*'Norm-coeff'!$D$14+$AY862*'Norm-coeff'!$E$14+$AZ862*'Norm-coeff'!$F$14+$BA862*'Norm-coeff'!$G$14+$BB862*'Norm-coeff'!$H$14+$BC862*'Norm-coeff'!$I$14+$BD862*'Norm-coeff'!$J$14+$BE862*'Norm-coeff'!$K$14+$BF862*'Norm-coeff'!$L$14+$BG862*'Norm-coeff'!$M$14+$BH862*'Norm-coeff'!$N$14+$BI862*'Norm-coeff'!$O$14</f>
        <v>4.2526983164477103</v>
      </c>
      <c r="CC862" s="54">
        <f t="shared" si="2437"/>
        <v>0</v>
      </c>
      <c r="CG862" s="54">
        <f t="shared" si="2438"/>
        <v>0</v>
      </c>
      <c r="CH862" s="54">
        <f t="shared" si="2421"/>
        <v>0</v>
      </c>
      <c r="CI862" s="54">
        <f t="shared" si="2439"/>
        <v>0</v>
      </c>
      <c r="CJ862" s="56">
        <f t="shared" si="2440"/>
        <v>0</v>
      </c>
      <c r="CK862" s="54">
        <f t="shared" si="2441"/>
        <v>0</v>
      </c>
      <c r="CL862" s="54">
        <f t="shared" si="2442"/>
        <v>0</v>
      </c>
      <c r="CM862" s="54">
        <f t="shared" si="2443"/>
        <v>0</v>
      </c>
      <c r="CN862" s="54">
        <f t="shared" si="2444"/>
        <v>0</v>
      </c>
      <c r="CO862" s="54">
        <f t="shared" si="2445"/>
        <v>0</v>
      </c>
      <c r="CP862" s="54">
        <f t="shared" si="2446"/>
        <v>0</v>
      </c>
      <c r="CQ862" s="54">
        <f t="shared" si="2447"/>
        <v>0</v>
      </c>
      <c r="CR862" s="54">
        <f t="shared" si="2448"/>
        <v>0</v>
      </c>
      <c r="CS862" s="54">
        <f t="shared" si="2449"/>
        <v>0</v>
      </c>
      <c r="CU862" s="54">
        <f t="shared" si="2450"/>
        <v>0</v>
      </c>
      <c r="CV862" s="54">
        <f t="shared" si="2451"/>
        <v>0</v>
      </c>
      <c r="CW862" s="54">
        <f t="shared" si="2452"/>
        <v>0</v>
      </c>
      <c r="CX862" s="54">
        <f t="shared" si="2453"/>
        <v>0</v>
      </c>
      <c r="CZ862" s="54">
        <f t="shared" si="2454"/>
        <v>0</v>
      </c>
      <c r="DA862" s="54">
        <f t="shared" si="2455"/>
        <v>0</v>
      </c>
      <c r="DB862" s="54">
        <f t="shared" si="2456"/>
        <v>0</v>
      </c>
      <c r="DC862" s="54">
        <f t="shared" si="2457"/>
        <v>0</v>
      </c>
      <c r="DD862" s="54">
        <f t="shared" si="2458"/>
        <v>0</v>
      </c>
      <c r="DE862" s="54">
        <f t="shared" si="2459"/>
        <v>0</v>
      </c>
      <c r="DF862" s="54">
        <f t="shared" si="2460"/>
        <v>0</v>
      </c>
      <c r="DG862" s="54">
        <f t="shared" si="2461"/>
        <v>2</v>
      </c>
      <c r="DH862" s="71">
        <f t="shared" si="2462"/>
        <v>0</v>
      </c>
      <c r="DI862" s="71">
        <f t="shared" si="2463"/>
        <v>0</v>
      </c>
      <c r="DJ862" s="54">
        <f t="shared" si="2464"/>
        <v>0</v>
      </c>
      <c r="DK862" s="54">
        <f t="shared" si="2465"/>
        <v>2</v>
      </c>
      <c r="DL862" s="4">
        <f t="shared" si="2395"/>
        <v>0</v>
      </c>
      <c r="DM862" s="3">
        <f t="shared" si="2466"/>
        <v>0</v>
      </c>
      <c r="DN862" s="3">
        <f t="shared" si="2467"/>
        <v>0</v>
      </c>
      <c r="DO862" s="4" t="e">
        <f t="shared" si="2468"/>
        <v>#DIV/0!</v>
      </c>
      <c r="DP862" s="57"/>
      <c r="DQ862" s="57"/>
      <c r="DR862" s="56">
        <f t="shared" si="2396"/>
        <v>2</v>
      </c>
      <c r="DS862" s="56">
        <f t="shared" si="2397"/>
        <v>0</v>
      </c>
      <c r="DT862" s="38">
        <f t="shared" si="2398"/>
        <v>0</v>
      </c>
      <c r="DU862" s="38">
        <f t="shared" si="2469"/>
        <v>2</v>
      </c>
      <c r="DV862" s="38">
        <f t="shared" si="2399"/>
        <v>0</v>
      </c>
      <c r="DW862" s="39">
        <f t="shared" si="2400"/>
        <v>0</v>
      </c>
      <c r="DX862" s="39">
        <f t="shared" si="2401"/>
        <v>0</v>
      </c>
      <c r="DY862" s="39">
        <f t="shared" si="2402"/>
        <v>0</v>
      </c>
      <c r="DZ862" s="39">
        <f t="shared" si="2403"/>
        <v>0</v>
      </c>
      <c r="EA862" s="39">
        <f t="shared" si="2404"/>
        <v>0</v>
      </c>
      <c r="EB862" s="37" t="e">
        <f t="shared" si="2470"/>
        <v>#DIV/0!</v>
      </c>
      <c r="EC862" s="37" t="e">
        <f t="shared" si="2471"/>
        <v>#DIV/0!</v>
      </c>
      <c r="ED862" s="37" t="e">
        <f t="shared" si="2472"/>
        <v>#DIV/0!</v>
      </c>
      <c r="EE862" s="37" t="e">
        <f t="shared" si="2473"/>
        <v>#DIV/0!</v>
      </c>
      <c r="EF862" s="39" t="e">
        <f t="shared" si="2474"/>
        <v>#DIV/0!</v>
      </c>
      <c r="EG862" s="37" t="e">
        <f t="shared" si="2475"/>
        <v>#DIV/0!</v>
      </c>
      <c r="EH862" s="37" t="e">
        <f t="shared" si="2476"/>
        <v>#DIV/0!</v>
      </c>
      <c r="EI862" s="11" t="b">
        <f t="shared" si="2477"/>
        <v>1</v>
      </c>
      <c r="EJ862" s="11" t="b">
        <f t="shared" si="2478"/>
        <v>0</v>
      </c>
      <c r="EK862" s="39" t="e">
        <f t="shared" si="2479"/>
        <v>#DIV/0!</v>
      </c>
      <c r="EL862" s="39" t="e">
        <f t="shared" si="2480"/>
        <v>#DIV/0!</v>
      </c>
      <c r="EM862" s="39" t="e">
        <f t="shared" si="2481"/>
        <v>#DIV/0!</v>
      </c>
      <c r="EN862" s="39" t="e">
        <f t="shared" si="2482"/>
        <v>#DIV/0!</v>
      </c>
      <c r="EO862" s="39" t="e">
        <f t="shared" si="2483"/>
        <v>#DIV/0!</v>
      </c>
      <c r="EP862" s="39" t="e">
        <f t="shared" si="2484"/>
        <v>#DIV/0!</v>
      </c>
      <c r="EQ862" s="39" t="e">
        <f t="shared" si="2485"/>
        <v>#DIV/0!</v>
      </c>
      <c r="ER862" s="39" t="e">
        <f t="shared" si="2486"/>
        <v>#DIV/0!</v>
      </c>
      <c r="ES862" s="58" t="str">
        <f t="shared" si="2487"/>
        <v>(OH,F,Cl)-dominate amphibole</v>
      </c>
      <c r="ET862" s="58" t="e">
        <f t="shared" si="2488"/>
        <v>#N/A</v>
      </c>
      <c r="EU862" s="56">
        <f t="shared" si="2405"/>
        <v>0</v>
      </c>
      <c r="EV862" s="56">
        <f t="shared" si="2406"/>
        <v>0</v>
      </c>
      <c r="EW862" s="56">
        <f t="shared" si="2407"/>
        <v>0</v>
      </c>
      <c r="EX862" s="56">
        <f t="shared" si="2408"/>
        <v>0</v>
      </c>
      <c r="EY862" s="56">
        <f t="shared" si="2409"/>
        <v>0</v>
      </c>
      <c r="EZ862" s="56">
        <f t="shared" si="2410"/>
        <v>0</v>
      </c>
      <c r="FA862" s="39">
        <f t="shared" si="2411"/>
        <v>0</v>
      </c>
      <c r="FB862" s="39">
        <f t="shared" si="2412"/>
        <v>0</v>
      </c>
      <c r="FC862" s="54">
        <f t="shared" si="2413"/>
        <v>0</v>
      </c>
      <c r="FD862" s="54">
        <f t="shared" si="2414"/>
        <v>0</v>
      </c>
      <c r="FE862" s="39">
        <f t="shared" si="2415"/>
        <v>0</v>
      </c>
      <c r="FF862" s="54">
        <f t="shared" si="2416"/>
        <v>0</v>
      </c>
      <c r="FG862" s="39">
        <f t="shared" si="2417"/>
        <v>0</v>
      </c>
      <c r="FH862" s="39">
        <f t="shared" si="2489"/>
        <v>0</v>
      </c>
      <c r="FI862" s="39">
        <f t="shared" si="2490"/>
        <v>0</v>
      </c>
      <c r="FJ862" s="39">
        <f t="shared" si="2491"/>
        <v>0</v>
      </c>
      <c r="FK862" s="39" t="e">
        <f t="shared" si="2492"/>
        <v>#DIV/0!</v>
      </c>
      <c r="FL862" s="39" t="e">
        <f t="shared" si="2493"/>
        <v>#DIV/0!</v>
      </c>
      <c r="FM862" s="39" t="e">
        <f t="shared" si="2494"/>
        <v>#DIV/0!</v>
      </c>
      <c r="FN862" s="39">
        <f t="shared" si="2495"/>
        <v>1</v>
      </c>
      <c r="FO862" s="39">
        <f t="shared" si="2418"/>
        <v>0</v>
      </c>
      <c r="FP862" s="39">
        <f t="shared" si="2419"/>
        <v>0</v>
      </c>
      <c r="FQ862" s="39">
        <f t="shared" si="2420"/>
        <v>0</v>
      </c>
      <c r="FR862" s="39">
        <f t="shared" si="2496"/>
        <v>0</v>
      </c>
      <c r="FS862" s="39">
        <f t="shared" si="2497"/>
        <v>0</v>
      </c>
      <c r="FU862" s="39" t="e">
        <f t="shared" si="2498"/>
        <v>#DIV/0!</v>
      </c>
      <c r="FV862" s="39" t="e">
        <f t="shared" si="2499"/>
        <v>#DIV/0!</v>
      </c>
      <c r="FW862" s="39" t="e">
        <f t="shared" si="2500"/>
        <v>#DIV/0!</v>
      </c>
      <c r="FY862" s="39" t="e">
        <f t="shared" si="2501"/>
        <v>#DIV/0!</v>
      </c>
      <c r="FZ862" s="39" t="e">
        <f t="shared" si="2502"/>
        <v>#DIV/0!</v>
      </c>
      <c r="GA862" s="39" t="e">
        <f t="shared" si="2503"/>
        <v>#DIV/0!</v>
      </c>
      <c r="GB862" s="39" t="e">
        <f t="shared" si="2504"/>
        <v>#DIV/0!</v>
      </c>
      <c r="GC862" s="39" t="e">
        <f t="shared" si="2505"/>
        <v>#DIV/0!</v>
      </c>
      <c r="GD862" s="39" t="e">
        <f t="shared" si="2506"/>
        <v>#DIV/0!</v>
      </c>
      <c r="GE862" s="39" t="e">
        <f t="shared" si="2507"/>
        <v>#DIV/0!</v>
      </c>
      <c r="GF862" s="39" t="e">
        <f t="shared" si="2508"/>
        <v>#DIV/0!</v>
      </c>
      <c r="GG862" s="39" t="e">
        <f t="shared" si="2509"/>
        <v>#DIV/0!</v>
      </c>
      <c r="GH862" s="39" t="e">
        <f t="shared" si="2510"/>
        <v>#DIV/0!</v>
      </c>
      <c r="GI862" s="39"/>
      <c r="GJ862" s="39" t="e">
        <f t="shared" si="2511"/>
        <v>#DIV/0!</v>
      </c>
      <c r="GK862" s="39" t="e">
        <f t="shared" si="2512"/>
        <v>#DIV/0!</v>
      </c>
      <c r="GL862" s="39" t="e">
        <f t="shared" si="2513"/>
        <v>#DIV/0!</v>
      </c>
      <c r="GM862" s="39" t="e">
        <f t="shared" si="2514"/>
        <v>#DIV/0!</v>
      </c>
      <c r="GN862" s="39" t="e">
        <f t="shared" si="2515"/>
        <v>#DIV/0!</v>
      </c>
      <c r="GO862" s="57"/>
      <c r="GP862" s="57" t="e">
        <f t="shared" si="2516"/>
        <v>#DIV/0!</v>
      </c>
      <c r="GQ862" s="59" t="e">
        <f t="shared" si="2517"/>
        <v>#DIV/0!</v>
      </c>
      <c r="GR862" s="41" t="e">
        <f t="shared" si="2518"/>
        <v>#DIV/0!</v>
      </c>
      <c r="GS862" s="57" t="e">
        <f t="shared" si="2519"/>
        <v>#DIV/0!</v>
      </c>
      <c r="GT862" s="57" t="e">
        <f t="shared" si="2520"/>
        <v>#DIV/0!</v>
      </c>
      <c r="GU862" s="57" t="e">
        <f t="shared" si="2521"/>
        <v>#DIV/0!</v>
      </c>
      <c r="GV862" s="57"/>
      <c r="GW862" s="42" t="e">
        <f t="shared" si="2522"/>
        <v>#DIV/0!</v>
      </c>
      <c r="GX862" s="42" t="e">
        <f t="shared" si="2523"/>
        <v>#DIV/0!</v>
      </c>
      <c r="GY862" s="42" t="e">
        <f t="shared" si="2524"/>
        <v>#DIV/0!</v>
      </c>
      <c r="GZ862" s="57"/>
      <c r="HA862" s="2" t="e">
        <f t="shared" si="2525"/>
        <v>#DIV/0!</v>
      </c>
      <c r="HB862" s="2" t="e">
        <f t="shared" si="2526"/>
        <v>#DIV/0!</v>
      </c>
      <c r="HC862" s="2" t="e">
        <f t="shared" si="2527"/>
        <v>#DIV/0!</v>
      </c>
      <c r="HD862" s="2" t="e">
        <f t="shared" si="2528"/>
        <v>#DIV/0!</v>
      </c>
      <c r="HE862" s="2" t="e">
        <f t="shared" si="2529"/>
        <v>#DIV/0!</v>
      </c>
      <c r="HF862" s="2" t="e">
        <f t="shared" si="2530"/>
        <v>#DIV/0!</v>
      </c>
      <c r="HG862" s="2" t="e">
        <f t="shared" si="2531"/>
        <v>#DIV/0!</v>
      </c>
      <c r="HH862" s="2" t="e">
        <f t="shared" si="2532"/>
        <v>#DIV/0!</v>
      </c>
      <c r="HI862" s="2" t="e">
        <f t="shared" si="2533"/>
        <v>#DIV/0!</v>
      </c>
      <c r="HJ862" s="11" t="e">
        <f t="shared" si="2534"/>
        <v>#DIV/0!</v>
      </c>
      <c r="HK862" s="60" t="e">
        <f t="shared" si="2535"/>
        <v>#DIV/0!</v>
      </c>
      <c r="HL862" s="57"/>
      <c r="HM862" s="57" t="e">
        <f t="shared" si="2536"/>
        <v>#DIV/0!</v>
      </c>
      <c r="HN862" s="57" t="e">
        <f t="shared" si="2537"/>
        <v>#DIV/0!</v>
      </c>
      <c r="HO862" s="57" t="e">
        <f t="shared" si="2538"/>
        <v>#DIV/0!</v>
      </c>
      <c r="HP862" s="57" t="e">
        <f t="shared" si="2539"/>
        <v>#DIV/0!</v>
      </c>
      <c r="HQ862" s="57" t="e">
        <f t="shared" si="2540"/>
        <v>#DIV/0!</v>
      </c>
      <c r="HR862" s="57"/>
      <c r="HS862" s="57" t="e">
        <f t="shared" si="2541"/>
        <v>#DIV/0!</v>
      </c>
      <c r="HT862" s="57" t="e">
        <f t="shared" si="2542"/>
        <v>#DIV/0!</v>
      </c>
      <c r="HU862" s="57" t="e">
        <f t="shared" si="2543"/>
        <v>#DIV/0!</v>
      </c>
      <c r="HV862" s="57" t="e">
        <f t="shared" si="2544"/>
        <v>#DIV/0!</v>
      </c>
      <c r="HW862" s="57" t="e">
        <f t="shared" si="2545"/>
        <v>#DIV/0!</v>
      </c>
      <c r="HX862" s="57"/>
      <c r="HY862" s="57" t="e">
        <f t="shared" si="2546"/>
        <v>#DIV/0!</v>
      </c>
      <c r="HZ862" s="57" t="e">
        <f t="shared" si="2547"/>
        <v>#DIV/0!</v>
      </c>
      <c r="IA862" s="57"/>
      <c r="IB862" s="61">
        <f t="shared" si="2548"/>
        <v>0</v>
      </c>
      <c r="IC862" s="57" t="str">
        <f t="shared" si="2549"/>
        <v/>
      </c>
      <c r="ID862" s="42"/>
      <c r="IE862" s="2" t="str">
        <f t="shared" si="2550"/>
        <v/>
      </c>
      <c r="IF862" s="60" t="e">
        <f t="shared" si="2551"/>
        <v>#DIV/0!</v>
      </c>
      <c r="IG862" s="60" t="str">
        <f t="shared" si="2552"/>
        <v/>
      </c>
      <c r="IH862" s="60" t="str">
        <f t="shared" si="2553"/>
        <v>zinco-</v>
      </c>
      <c r="II862" s="60" t="str">
        <f t="shared" si="2554"/>
        <v>mangano-</v>
      </c>
      <c r="IJ862" s="60" t="e">
        <f t="shared" si="2555"/>
        <v>#DIV/0!</v>
      </c>
      <c r="IK862" s="60" t="e">
        <f t="shared" si="2556"/>
        <v>#DIV/0!</v>
      </c>
      <c r="IL862" s="60" t="e">
        <f t="shared" si="2557"/>
        <v>#DIV/0!</v>
      </c>
      <c r="IM862" s="60" t="e">
        <f t="shared" si="2558"/>
        <v>#DIV/0!</v>
      </c>
      <c r="IN862" s="60" t="str">
        <f t="shared" si="2559"/>
        <v/>
      </c>
      <c r="IO862" s="60" t="str">
        <f t="shared" si="2560"/>
        <v/>
      </c>
      <c r="IP862" s="57"/>
      <c r="IQ862" s="57" t="str">
        <f t="shared" si="2561"/>
        <v>ERROR!!</v>
      </c>
    </row>
    <row r="863" spans="24:251">
      <c r="X863" s="29">
        <f t="shared" si="2562"/>
        <v>0</v>
      </c>
      <c r="Y863" s="29">
        <f t="shared" si="2563"/>
        <v>0</v>
      </c>
      <c r="Z863" s="29" t="e">
        <f t="shared" si="2564"/>
        <v>#DIV/0!</v>
      </c>
      <c r="AA863" s="29" t="e">
        <f t="shared" si="2565"/>
        <v>#DIV/0!</v>
      </c>
      <c r="AB863" s="29" t="e">
        <f t="shared" si="2566"/>
        <v>#DIV/0!</v>
      </c>
      <c r="AC863" s="29" t="e">
        <f t="shared" si="2567"/>
        <v>#DIV/0!</v>
      </c>
      <c r="AF863" s="23">
        <v>60.084299999999999</v>
      </c>
      <c r="AG863" s="23">
        <v>79.878799999999998</v>
      </c>
      <c r="AH863" s="23">
        <v>101.96120000000001</v>
      </c>
      <c r="AI863" s="23">
        <v>151.99039999999999</v>
      </c>
      <c r="AJ863" s="23">
        <v>159.69</v>
      </c>
      <c r="AK863" s="23">
        <v>71.846400000000003</v>
      </c>
      <c r="AL863" s="23">
        <v>70.9375</v>
      </c>
      <c r="AM863" s="23">
        <v>40.304400000000001</v>
      </c>
      <c r="AN863" s="23">
        <v>56.077399999999997</v>
      </c>
      <c r="AO863" s="23">
        <v>61.978999999999999</v>
      </c>
      <c r="AP863" s="23">
        <v>94.195999999999998</v>
      </c>
      <c r="AQ863" s="23">
        <v>18.998000000000001</v>
      </c>
      <c r="AR863" s="23">
        <v>35.450000000000003</v>
      </c>
      <c r="AS863" s="23">
        <v>29.88</v>
      </c>
      <c r="AT863" s="23">
        <v>74.691999999999993</v>
      </c>
      <c r="AU863" s="23">
        <v>81.39</v>
      </c>
      <c r="AX863" s="54">
        <f t="shared" si="2422"/>
        <v>0</v>
      </c>
      <c r="AY863" s="54">
        <f t="shared" si="2423"/>
        <v>0</v>
      </c>
      <c r="AZ863" s="54">
        <f t="shared" si="2424"/>
        <v>0</v>
      </c>
      <c r="BA863" s="54">
        <f t="shared" si="2425"/>
        <v>0</v>
      </c>
      <c r="BB863" s="54">
        <f t="shared" si="2426"/>
        <v>0</v>
      </c>
      <c r="BC863" s="54">
        <f t="shared" si="2427"/>
        <v>0</v>
      </c>
      <c r="BD863" s="54">
        <f t="shared" si="2428"/>
        <v>0</v>
      </c>
      <c r="BE863" s="54">
        <f t="shared" si="2429"/>
        <v>0</v>
      </c>
      <c r="BF863" s="54">
        <f t="shared" si="2430"/>
        <v>0</v>
      </c>
      <c r="BG863" s="54">
        <f t="shared" si="2431"/>
        <v>0</v>
      </c>
      <c r="BH863" s="54">
        <f t="shared" si="2432"/>
        <v>0</v>
      </c>
      <c r="BI863" s="54">
        <f t="shared" si="2433"/>
        <v>0</v>
      </c>
      <c r="BJ863" s="54">
        <f t="shared" si="2434"/>
        <v>0</v>
      </c>
      <c r="BK863" s="54">
        <f t="shared" si="2435"/>
        <v>0</v>
      </c>
      <c r="BL863" s="54">
        <f t="shared" si="2436"/>
        <v>0</v>
      </c>
      <c r="BM863" s="42"/>
      <c r="BO863" s="54">
        <f>'Norm-coeff'!$C$2+$AX863*'Norm-coeff'!$D$2+$AY863*'Norm-coeff'!$E$2+$AZ863*'Norm-coeff'!$F$2+$BA863*'Norm-coeff'!$G$2+$BB863*'Norm-coeff'!$H$2+$BC863*'Norm-coeff'!$I$2+$BD863*'Norm-coeff'!$J$2+$BE863*'Norm-coeff'!$K$2+$BF863*'Norm-coeff'!$L$2+$BG863*'Norm-coeff'!$M$2+$BH863*'Norm-coeff'!$N$2+$BI863*'Norm-coeff'!$O$2</f>
        <v>5.4045421474420303</v>
      </c>
      <c r="BP863" s="54">
        <f>'Norm-coeff'!$C$3+$AX863*'Norm-coeff'!$D$3+$AY863*'Norm-coeff'!$E$3+$AZ863*'Norm-coeff'!$F$3+$BA863*'Norm-coeff'!$G$3+$BB863*'Norm-coeff'!$H$3+$BC863*'Norm-coeff'!$I$3+$BD863*'Norm-coeff'!$J$3+$BE863*'Norm-coeff'!$K$3+$BF863*'Norm-coeff'!$L$3+$BG863*'Norm-coeff'!$M$3+$BH863*'Norm-coeff'!$N$3+$BI863*'Norm-coeff'!$O$3</f>
        <v>3.15319116612705</v>
      </c>
      <c r="BQ863" s="54">
        <f>'Norm-coeff'!$C$4+$AX863*'Norm-coeff'!$D$4+$AY863*'Norm-coeff'!$E$4+$AZ863*'Norm-coeff'!$F$4+$BA863*'Norm-coeff'!$G$4+$BB863*'Norm-coeff'!$H$4+$BC863*'Norm-coeff'!$I$4+$BD863*'Norm-coeff'!$J$4+$BE863*'Norm-coeff'!$K$4+$BF863*'Norm-coeff'!$L$4+$BG863*'Norm-coeff'!$M$4+$BH863*'Norm-coeff'!$N$4+$BI863*'Norm-coeff'!$O$4</f>
        <v>1.42115649462768</v>
      </c>
      <c r="BR863" s="54">
        <f>'Norm-coeff'!$C$5+$AX863*'Norm-coeff'!$D$5+$AY863*'Norm-coeff'!$E$5+$AZ863*'Norm-coeff'!$F$5+$BA863*'Norm-coeff'!$G$5+$BB863*'Norm-coeff'!$H$5+$BC863*'Norm-coeff'!$I$5+$BD863*'Norm-coeff'!$J$5+$BE863*'Norm-coeff'!$K$5+$BF863*'Norm-coeff'!$L$5+$BG863*'Norm-coeff'!$M$5+$BH863*'Norm-coeff'!$N$5+$BI863*'Norm-coeff'!$O$5</f>
        <v>1.0553329241296201</v>
      </c>
      <c r="BS863" s="54">
        <f>'Norm-coeff'!$C$6+$AX863*'Norm-coeff'!$D$6+$AY863*'Norm-coeff'!$E$6+$AZ863*'Norm-coeff'!$F$6+$BA863*'Norm-coeff'!$G$6+$BB863*'Norm-coeff'!$H$6+$BC863*'Norm-coeff'!$I$6+$BD863*'Norm-coeff'!$J$6+$BE863*'Norm-coeff'!$K$6+$BF863*'Norm-coeff'!$L$6+$BG863*'Norm-coeff'!$M$6+$BH863*'Norm-coeff'!$N$6+$BI863*'Norm-coeff'!$O$6</f>
        <v>-1.48700885495103E-2</v>
      </c>
      <c r="BT863" s="54">
        <f>'Norm-coeff'!$C$7+$AX863*'Norm-coeff'!$D$7+$AY863*'Norm-coeff'!$E$7+$AZ863*'Norm-coeff'!$F$7+$BA863*'Norm-coeff'!$G$7+$BB863*'Norm-coeff'!$H$7+$BC863*'Norm-coeff'!$I$7+$BD863*'Norm-coeff'!$J$7+$BE863*'Norm-coeff'!$K$7+$BF863*'Norm-coeff'!$L$7+$BG863*'Norm-coeff'!$M$7+$BH863*'Norm-coeff'!$N$7+$BI863*'Norm-coeff'!$O$7</f>
        <v>2.0907583608832998</v>
      </c>
      <c r="BU863" s="54">
        <f>'Norm-coeff'!$C$8+$AX863*'Norm-coeff'!$D$8+$AY863*'Norm-coeff'!$E$8+$AZ863*'Norm-coeff'!$F$8+$BA863*'Norm-coeff'!$G$8+$BB863*'Norm-coeff'!$H$8+$BC863*'Norm-coeff'!$I$8+$BD863*'Norm-coeff'!$J$8+$BE863*'Norm-coeff'!$K$8+$BF863*'Norm-coeff'!$L$8+$BG863*'Norm-coeff'!$M$8+$BH863*'Norm-coeff'!$N$8+$BI863*'Norm-coeff'!$O$8</f>
        <v>0.65894159836244504</v>
      </c>
      <c r="BV863" s="54">
        <f>'Norm-coeff'!$C$9+$AX863*'Norm-coeff'!$D$9+$AY863*'Norm-coeff'!$E$9+$AZ863*'Norm-coeff'!$F$9+$BA863*'Norm-coeff'!$G$9+$BB863*'Norm-coeff'!$H$9+$BC863*'Norm-coeff'!$I$9+$BD863*'Norm-coeff'!$J$9+$BE863*'Norm-coeff'!$K$9+$BF863*'Norm-coeff'!$L$9+$BG863*'Norm-coeff'!$M$9+$BH863*'Norm-coeff'!$N$9+$BI863*'Norm-coeff'!$O$9</f>
        <v>1.48961085014701</v>
      </c>
      <c r="BW863" s="54">
        <f>'Norm-coeff'!$C$10+$AX863*'Norm-coeff'!$D$10+$AY863*'Norm-coeff'!$E$10+$AZ863*'Norm-coeff'!$F$10+$BA863*'Norm-coeff'!$G$10+$BB863*'Norm-coeff'!$H$10+$BC863*'Norm-coeff'!$I$10+$BD863*'Norm-coeff'!$J$10+$BE863*'Norm-coeff'!$K$10+$BF863*'Norm-coeff'!$L$10+$BG863*'Norm-coeff'!$M$10+$BH863*'Norm-coeff'!$N$10+$BI863*'Norm-coeff'!$O$10</f>
        <v>1.42058735749591</v>
      </c>
      <c r="BX863" s="54">
        <f>'Norm-coeff'!$C$11+$AX863*'Norm-coeff'!$D$11+$AY863*'Norm-coeff'!$E$11+$AZ863*'Norm-coeff'!$F$11+$BA863*'Norm-coeff'!$G$11+$BB863*'Norm-coeff'!$H$11+$BC863*'Norm-coeff'!$I$11+$BD863*'Norm-coeff'!$J$11+$BE863*'Norm-coeff'!$K$11+$BF863*'Norm-coeff'!$L$11+$BG863*'Norm-coeff'!$M$11+$BH863*'Norm-coeff'!$N$11+$BI863*'Norm-coeff'!$O$11</f>
        <v>0.221233014421479</v>
      </c>
      <c r="BY863" s="54">
        <f>'Norm-coeff'!$C$12+$AX863*'Norm-coeff'!$D$12+$AY863*'Norm-coeff'!$E$12+$AZ863*'Norm-coeff'!$F$12+$BA863*'Norm-coeff'!$G$12+$BB863*'Norm-coeff'!$H$12+$BC863*'Norm-coeff'!$I$12+$BD863*'Norm-coeff'!$J$12+$BE863*'Norm-coeff'!$K$12+$BF863*'Norm-coeff'!$L$12+$BG863*'Norm-coeff'!$M$12+$BH863*'Norm-coeff'!$N$12+$BI863*'Norm-coeff'!$O$12</f>
        <v>0.283527502056037</v>
      </c>
      <c r="BZ863" s="54">
        <f>'Norm-coeff'!$C$13+$AX863*'Norm-coeff'!$D$13+$AY863*'Norm-coeff'!$E$13+$AZ863*'Norm-coeff'!$F$13+$BA863*'Norm-coeff'!$G$13+$BB863*'Norm-coeff'!$H$13+$BC863*'Norm-coeff'!$I$13+$BD863*'Norm-coeff'!$J$13+$BE863*'Norm-coeff'!$K$13+$BF863*'Norm-coeff'!$L$13+$BG863*'Norm-coeff'!$M$13+$BH863*'Norm-coeff'!$N$13+$BI863*'Norm-coeff'!$O$13</f>
        <v>-4.1864930554451202E-2</v>
      </c>
      <c r="CA863" s="54">
        <f>'Norm-coeff'!$C$14+$AX863*'Norm-coeff'!$D$14+$AY863*'Norm-coeff'!$E$14+$AZ863*'Norm-coeff'!$F$14+$BA863*'Norm-coeff'!$G$14+$BB863*'Norm-coeff'!$H$14+$BC863*'Norm-coeff'!$I$14+$BD863*'Norm-coeff'!$J$14+$BE863*'Norm-coeff'!$K$14+$BF863*'Norm-coeff'!$L$14+$BG863*'Norm-coeff'!$M$14+$BH863*'Norm-coeff'!$N$14+$BI863*'Norm-coeff'!$O$14</f>
        <v>4.2526983164477103</v>
      </c>
      <c r="CC863" s="54">
        <f t="shared" si="2437"/>
        <v>0</v>
      </c>
      <c r="CG863" s="54">
        <f t="shared" si="2438"/>
        <v>0</v>
      </c>
      <c r="CH863" s="54">
        <f t="shared" si="2421"/>
        <v>0</v>
      </c>
      <c r="CI863" s="54">
        <f t="shared" si="2439"/>
        <v>0</v>
      </c>
      <c r="CJ863" s="56">
        <f t="shared" si="2440"/>
        <v>0</v>
      </c>
      <c r="CK863" s="54">
        <f t="shared" si="2441"/>
        <v>0</v>
      </c>
      <c r="CL863" s="54">
        <f t="shared" si="2442"/>
        <v>0</v>
      </c>
      <c r="CM863" s="54">
        <f t="shared" si="2443"/>
        <v>0</v>
      </c>
      <c r="CN863" s="54">
        <f t="shared" si="2444"/>
        <v>0</v>
      </c>
      <c r="CO863" s="54">
        <f t="shared" si="2445"/>
        <v>0</v>
      </c>
      <c r="CP863" s="54">
        <f t="shared" si="2446"/>
        <v>0</v>
      </c>
      <c r="CQ863" s="54">
        <f t="shared" si="2447"/>
        <v>0</v>
      </c>
      <c r="CR863" s="54">
        <f t="shared" si="2448"/>
        <v>0</v>
      </c>
      <c r="CS863" s="54">
        <f t="shared" si="2449"/>
        <v>0</v>
      </c>
      <c r="CU863" s="54">
        <f t="shared" si="2450"/>
        <v>0</v>
      </c>
      <c r="CV863" s="54">
        <f t="shared" si="2451"/>
        <v>0</v>
      </c>
      <c r="CW863" s="54">
        <f t="shared" si="2452"/>
        <v>0</v>
      </c>
      <c r="CX863" s="54">
        <f t="shared" si="2453"/>
        <v>0</v>
      </c>
      <c r="CZ863" s="54">
        <f t="shared" si="2454"/>
        <v>0</v>
      </c>
      <c r="DA863" s="54">
        <f t="shared" si="2455"/>
        <v>0</v>
      </c>
      <c r="DB863" s="54">
        <f t="shared" si="2456"/>
        <v>0</v>
      </c>
      <c r="DC863" s="54">
        <f t="shared" si="2457"/>
        <v>0</v>
      </c>
      <c r="DD863" s="54">
        <f t="shared" si="2458"/>
        <v>0</v>
      </c>
      <c r="DE863" s="54">
        <f t="shared" si="2459"/>
        <v>0</v>
      </c>
      <c r="DF863" s="54">
        <f t="shared" si="2460"/>
        <v>0</v>
      </c>
      <c r="DG863" s="54">
        <f t="shared" si="2461"/>
        <v>2</v>
      </c>
      <c r="DH863" s="71">
        <f t="shared" si="2462"/>
        <v>0</v>
      </c>
      <c r="DI863" s="71">
        <f t="shared" si="2463"/>
        <v>0</v>
      </c>
      <c r="DJ863" s="54">
        <f t="shared" si="2464"/>
        <v>0</v>
      </c>
      <c r="DK863" s="54">
        <f t="shared" si="2465"/>
        <v>2</v>
      </c>
      <c r="DL863" s="4">
        <f t="shared" si="2395"/>
        <v>0</v>
      </c>
      <c r="DM863" s="3">
        <f t="shared" si="2466"/>
        <v>0</v>
      </c>
      <c r="DN863" s="3">
        <f t="shared" si="2467"/>
        <v>0</v>
      </c>
      <c r="DO863" s="4" t="e">
        <f t="shared" si="2468"/>
        <v>#DIV/0!</v>
      </c>
      <c r="DP863" s="57"/>
      <c r="DQ863" s="57"/>
      <c r="DR863" s="56">
        <f t="shared" si="2396"/>
        <v>2</v>
      </c>
      <c r="DS863" s="56">
        <f t="shared" si="2397"/>
        <v>0</v>
      </c>
      <c r="DT863" s="38">
        <f t="shared" si="2398"/>
        <v>0</v>
      </c>
      <c r="DU863" s="38">
        <f t="shared" si="2469"/>
        <v>2</v>
      </c>
      <c r="DV863" s="38">
        <f t="shared" si="2399"/>
        <v>0</v>
      </c>
      <c r="DW863" s="39">
        <f t="shared" si="2400"/>
        <v>0</v>
      </c>
      <c r="DX863" s="39">
        <f t="shared" si="2401"/>
        <v>0</v>
      </c>
      <c r="DY863" s="39">
        <f t="shared" si="2402"/>
        <v>0</v>
      </c>
      <c r="DZ863" s="39">
        <f t="shared" si="2403"/>
        <v>0</v>
      </c>
      <c r="EA863" s="39">
        <f t="shared" si="2404"/>
        <v>0</v>
      </c>
      <c r="EB863" s="37" t="e">
        <f t="shared" si="2470"/>
        <v>#DIV/0!</v>
      </c>
      <c r="EC863" s="37" t="e">
        <f t="shared" si="2471"/>
        <v>#DIV/0!</v>
      </c>
      <c r="ED863" s="37" t="e">
        <f t="shared" si="2472"/>
        <v>#DIV/0!</v>
      </c>
      <c r="EE863" s="37" t="e">
        <f t="shared" si="2473"/>
        <v>#DIV/0!</v>
      </c>
      <c r="EF863" s="39" t="e">
        <f t="shared" si="2474"/>
        <v>#DIV/0!</v>
      </c>
      <c r="EG863" s="37" t="e">
        <f t="shared" si="2475"/>
        <v>#DIV/0!</v>
      </c>
      <c r="EH863" s="37" t="e">
        <f t="shared" si="2476"/>
        <v>#DIV/0!</v>
      </c>
      <c r="EI863" s="11" t="b">
        <f t="shared" si="2477"/>
        <v>1</v>
      </c>
      <c r="EJ863" s="11" t="b">
        <f t="shared" si="2478"/>
        <v>0</v>
      </c>
      <c r="EK863" s="39" t="e">
        <f t="shared" si="2479"/>
        <v>#DIV/0!</v>
      </c>
      <c r="EL863" s="39" t="e">
        <f t="shared" si="2480"/>
        <v>#DIV/0!</v>
      </c>
      <c r="EM863" s="39" t="e">
        <f t="shared" si="2481"/>
        <v>#DIV/0!</v>
      </c>
      <c r="EN863" s="39" t="e">
        <f t="shared" si="2482"/>
        <v>#DIV/0!</v>
      </c>
      <c r="EO863" s="39" t="e">
        <f t="shared" si="2483"/>
        <v>#DIV/0!</v>
      </c>
      <c r="EP863" s="39" t="e">
        <f t="shared" si="2484"/>
        <v>#DIV/0!</v>
      </c>
      <c r="EQ863" s="39" t="e">
        <f t="shared" si="2485"/>
        <v>#DIV/0!</v>
      </c>
      <c r="ER863" s="39" t="e">
        <f t="shared" si="2486"/>
        <v>#DIV/0!</v>
      </c>
      <c r="ES863" s="58" t="str">
        <f t="shared" si="2487"/>
        <v>(OH,F,Cl)-dominate amphibole</v>
      </c>
      <c r="ET863" s="58" t="e">
        <f t="shared" si="2488"/>
        <v>#N/A</v>
      </c>
      <c r="EU863" s="56">
        <f t="shared" si="2405"/>
        <v>0</v>
      </c>
      <c r="EV863" s="56">
        <f t="shared" si="2406"/>
        <v>0</v>
      </c>
      <c r="EW863" s="56">
        <f t="shared" si="2407"/>
        <v>0</v>
      </c>
      <c r="EX863" s="56">
        <f t="shared" si="2408"/>
        <v>0</v>
      </c>
      <c r="EY863" s="56">
        <f t="shared" si="2409"/>
        <v>0</v>
      </c>
      <c r="EZ863" s="56">
        <f t="shared" si="2410"/>
        <v>0</v>
      </c>
      <c r="FA863" s="39">
        <f t="shared" si="2411"/>
        <v>0</v>
      </c>
      <c r="FB863" s="39">
        <f t="shared" si="2412"/>
        <v>0</v>
      </c>
      <c r="FC863" s="54">
        <f t="shared" si="2413"/>
        <v>0</v>
      </c>
      <c r="FD863" s="54">
        <f t="shared" si="2414"/>
        <v>0</v>
      </c>
      <c r="FE863" s="39">
        <f t="shared" si="2415"/>
        <v>0</v>
      </c>
      <c r="FF863" s="54">
        <f t="shared" si="2416"/>
        <v>0</v>
      </c>
      <c r="FG863" s="39">
        <f t="shared" si="2417"/>
        <v>0</v>
      </c>
      <c r="FH863" s="39">
        <f t="shared" si="2489"/>
        <v>0</v>
      </c>
      <c r="FI863" s="39">
        <f t="shared" si="2490"/>
        <v>0</v>
      </c>
      <c r="FJ863" s="39">
        <f t="shared" si="2491"/>
        <v>0</v>
      </c>
      <c r="FK863" s="39" t="e">
        <f t="shared" si="2492"/>
        <v>#DIV/0!</v>
      </c>
      <c r="FL863" s="39" t="e">
        <f t="shared" si="2493"/>
        <v>#DIV/0!</v>
      </c>
      <c r="FM863" s="39" t="e">
        <f t="shared" si="2494"/>
        <v>#DIV/0!</v>
      </c>
      <c r="FN863" s="39">
        <f t="shared" si="2495"/>
        <v>1</v>
      </c>
      <c r="FO863" s="39">
        <f t="shared" si="2418"/>
        <v>0</v>
      </c>
      <c r="FP863" s="39">
        <f t="shared" si="2419"/>
        <v>0</v>
      </c>
      <c r="FQ863" s="39">
        <f t="shared" si="2420"/>
        <v>0</v>
      </c>
      <c r="FR863" s="39">
        <f t="shared" si="2496"/>
        <v>0</v>
      </c>
      <c r="FS863" s="39">
        <f t="shared" si="2497"/>
        <v>0</v>
      </c>
      <c r="FU863" s="39" t="e">
        <f t="shared" si="2498"/>
        <v>#DIV/0!</v>
      </c>
      <c r="FV863" s="39" t="e">
        <f t="shared" si="2499"/>
        <v>#DIV/0!</v>
      </c>
      <c r="FW863" s="39" t="e">
        <f t="shared" si="2500"/>
        <v>#DIV/0!</v>
      </c>
      <c r="FY863" s="39" t="e">
        <f t="shared" si="2501"/>
        <v>#DIV/0!</v>
      </c>
      <c r="FZ863" s="39" t="e">
        <f t="shared" si="2502"/>
        <v>#DIV/0!</v>
      </c>
      <c r="GA863" s="39" t="e">
        <f t="shared" si="2503"/>
        <v>#DIV/0!</v>
      </c>
      <c r="GB863" s="39" t="e">
        <f t="shared" si="2504"/>
        <v>#DIV/0!</v>
      </c>
      <c r="GC863" s="39" t="e">
        <f t="shared" si="2505"/>
        <v>#DIV/0!</v>
      </c>
      <c r="GD863" s="39" t="e">
        <f t="shared" si="2506"/>
        <v>#DIV/0!</v>
      </c>
      <c r="GE863" s="39" t="e">
        <f t="shared" si="2507"/>
        <v>#DIV/0!</v>
      </c>
      <c r="GF863" s="39" t="e">
        <f t="shared" si="2508"/>
        <v>#DIV/0!</v>
      </c>
      <c r="GG863" s="39" t="e">
        <f t="shared" si="2509"/>
        <v>#DIV/0!</v>
      </c>
      <c r="GH863" s="39" t="e">
        <f t="shared" si="2510"/>
        <v>#DIV/0!</v>
      </c>
      <c r="GI863" s="39"/>
      <c r="GJ863" s="39" t="e">
        <f t="shared" si="2511"/>
        <v>#DIV/0!</v>
      </c>
      <c r="GK863" s="39" t="e">
        <f t="shared" si="2512"/>
        <v>#DIV/0!</v>
      </c>
      <c r="GL863" s="39" t="e">
        <f t="shared" si="2513"/>
        <v>#DIV/0!</v>
      </c>
      <c r="GM863" s="39" t="e">
        <f t="shared" si="2514"/>
        <v>#DIV/0!</v>
      </c>
      <c r="GN863" s="39" t="e">
        <f t="shared" si="2515"/>
        <v>#DIV/0!</v>
      </c>
      <c r="GO863" s="57"/>
      <c r="GP863" s="57" t="e">
        <f t="shared" si="2516"/>
        <v>#DIV/0!</v>
      </c>
      <c r="GQ863" s="59" t="e">
        <f t="shared" si="2517"/>
        <v>#DIV/0!</v>
      </c>
      <c r="GR863" s="41" t="e">
        <f t="shared" si="2518"/>
        <v>#DIV/0!</v>
      </c>
      <c r="GS863" s="57" t="e">
        <f t="shared" si="2519"/>
        <v>#DIV/0!</v>
      </c>
      <c r="GT863" s="57" t="e">
        <f t="shared" si="2520"/>
        <v>#DIV/0!</v>
      </c>
      <c r="GU863" s="57" t="e">
        <f t="shared" si="2521"/>
        <v>#DIV/0!</v>
      </c>
      <c r="GV863" s="57"/>
      <c r="GW863" s="42" t="e">
        <f t="shared" si="2522"/>
        <v>#DIV/0!</v>
      </c>
      <c r="GX863" s="42" t="e">
        <f t="shared" si="2523"/>
        <v>#DIV/0!</v>
      </c>
      <c r="GY863" s="42" t="e">
        <f t="shared" si="2524"/>
        <v>#DIV/0!</v>
      </c>
      <c r="GZ863" s="57"/>
      <c r="HA863" s="2" t="e">
        <f t="shared" si="2525"/>
        <v>#DIV/0!</v>
      </c>
      <c r="HB863" s="2" t="e">
        <f t="shared" si="2526"/>
        <v>#DIV/0!</v>
      </c>
      <c r="HC863" s="2" t="e">
        <f t="shared" si="2527"/>
        <v>#DIV/0!</v>
      </c>
      <c r="HD863" s="2" t="e">
        <f t="shared" si="2528"/>
        <v>#DIV/0!</v>
      </c>
      <c r="HE863" s="2" t="e">
        <f t="shared" si="2529"/>
        <v>#DIV/0!</v>
      </c>
      <c r="HF863" s="2" t="e">
        <f t="shared" si="2530"/>
        <v>#DIV/0!</v>
      </c>
      <c r="HG863" s="2" t="e">
        <f t="shared" si="2531"/>
        <v>#DIV/0!</v>
      </c>
      <c r="HH863" s="2" t="e">
        <f t="shared" si="2532"/>
        <v>#DIV/0!</v>
      </c>
      <c r="HI863" s="2" t="e">
        <f t="shared" si="2533"/>
        <v>#DIV/0!</v>
      </c>
      <c r="HJ863" s="11" t="e">
        <f t="shared" si="2534"/>
        <v>#DIV/0!</v>
      </c>
      <c r="HK863" s="60" t="e">
        <f t="shared" si="2535"/>
        <v>#DIV/0!</v>
      </c>
      <c r="HL863" s="57"/>
      <c r="HM863" s="57" t="e">
        <f t="shared" si="2536"/>
        <v>#DIV/0!</v>
      </c>
      <c r="HN863" s="57" t="e">
        <f t="shared" si="2537"/>
        <v>#DIV/0!</v>
      </c>
      <c r="HO863" s="57" t="e">
        <f t="shared" si="2538"/>
        <v>#DIV/0!</v>
      </c>
      <c r="HP863" s="57" t="e">
        <f t="shared" si="2539"/>
        <v>#DIV/0!</v>
      </c>
      <c r="HQ863" s="57" t="e">
        <f t="shared" si="2540"/>
        <v>#DIV/0!</v>
      </c>
      <c r="HR863" s="57"/>
      <c r="HS863" s="57" t="e">
        <f t="shared" si="2541"/>
        <v>#DIV/0!</v>
      </c>
      <c r="HT863" s="57" t="e">
        <f t="shared" si="2542"/>
        <v>#DIV/0!</v>
      </c>
      <c r="HU863" s="57" t="e">
        <f t="shared" si="2543"/>
        <v>#DIV/0!</v>
      </c>
      <c r="HV863" s="57" t="e">
        <f t="shared" si="2544"/>
        <v>#DIV/0!</v>
      </c>
      <c r="HW863" s="57" t="e">
        <f t="shared" si="2545"/>
        <v>#DIV/0!</v>
      </c>
      <c r="HX863" s="57"/>
      <c r="HY863" s="57" t="e">
        <f t="shared" si="2546"/>
        <v>#DIV/0!</v>
      </c>
      <c r="HZ863" s="57" t="e">
        <f t="shared" si="2547"/>
        <v>#DIV/0!</v>
      </c>
      <c r="IA863" s="57"/>
      <c r="IB863" s="61">
        <f t="shared" si="2548"/>
        <v>0</v>
      </c>
      <c r="IC863" s="57" t="str">
        <f t="shared" si="2549"/>
        <v/>
      </c>
      <c r="ID863" s="42"/>
      <c r="IE863" s="2" t="str">
        <f t="shared" si="2550"/>
        <v/>
      </c>
      <c r="IF863" s="60" t="e">
        <f t="shared" si="2551"/>
        <v>#DIV/0!</v>
      </c>
      <c r="IG863" s="60" t="str">
        <f t="shared" si="2552"/>
        <v/>
      </c>
      <c r="IH863" s="60" t="str">
        <f t="shared" si="2553"/>
        <v>zinco-</v>
      </c>
      <c r="II863" s="60" t="str">
        <f t="shared" si="2554"/>
        <v>mangano-</v>
      </c>
      <c r="IJ863" s="60" t="e">
        <f t="shared" si="2555"/>
        <v>#DIV/0!</v>
      </c>
      <c r="IK863" s="60" t="e">
        <f t="shared" si="2556"/>
        <v>#DIV/0!</v>
      </c>
      <c r="IL863" s="60" t="e">
        <f t="shared" si="2557"/>
        <v>#DIV/0!</v>
      </c>
      <c r="IM863" s="60" t="e">
        <f t="shared" si="2558"/>
        <v>#DIV/0!</v>
      </c>
      <c r="IN863" s="60" t="str">
        <f t="shared" si="2559"/>
        <v/>
      </c>
      <c r="IO863" s="60" t="str">
        <f t="shared" si="2560"/>
        <v/>
      </c>
      <c r="IP863" s="57"/>
      <c r="IQ863" s="57" t="str">
        <f t="shared" si="2561"/>
        <v>ERROR!!</v>
      </c>
    </row>
    <row r="864" spans="24:251">
      <c r="X864" s="29">
        <f t="shared" si="2562"/>
        <v>0</v>
      </c>
      <c r="Y864" s="29">
        <f t="shared" si="2563"/>
        <v>0</v>
      </c>
      <c r="Z864" s="29" t="e">
        <f t="shared" si="2564"/>
        <v>#DIV/0!</v>
      </c>
      <c r="AA864" s="29" t="e">
        <f t="shared" si="2565"/>
        <v>#DIV/0!</v>
      </c>
      <c r="AB864" s="29" t="e">
        <f t="shared" si="2566"/>
        <v>#DIV/0!</v>
      </c>
      <c r="AC864" s="29" t="e">
        <f t="shared" si="2567"/>
        <v>#DIV/0!</v>
      </c>
      <c r="AF864" s="23">
        <v>60.084299999999999</v>
      </c>
      <c r="AG864" s="23">
        <v>79.878799999999998</v>
      </c>
      <c r="AH864" s="23">
        <v>101.96120000000001</v>
      </c>
      <c r="AI864" s="23">
        <v>151.99039999999999</v>
      </c>
      <c r="AJ864" s="23">
        <v>159.69</v>
      </c>
      <c r="AK864" s="23">
        <v>71.846400000000003</v>
      </c>
      <c r="AL864" s="23">
        <v>70.9375</v>
      </c>
      <c r="AM864" s="23">
        <v>40.304400000000001</v>
      </c>
      <c r="AN864" s="23">
        <v>56.077399999999997</v>
      </c>
      <c r="AO864" s="23">
        <v>61.978999999999999</v>
      </c>
      <c r="AP864" s="23">
        <v>94.195999999999998</v>
      </c>
      <c r="AQ864" s="23">
        <v>18.998000000000001</v>
      </c>
      <c r="AR864" s="23">
        <v>35.450000000000003</v>
      </c>
      <c r="AS864" s="23">
        <v>29.88</v>
      </c>
      <c r="AT864" s="23">
        <v>74.691999999999993</v>
      </c>
      <c r="AU864" s="23">
        <v>81.39</v>
      </c>
      <c r="AX864" s="54">
        <f t="shared" si="2422"/>
        <v>0</v>
      </c>
      <c r="AY864" s="54">
        <f t="shared" si="2423"/>
        <v>0</v>
      </c>
      <c r="AZ864" s="54">
        <f t="shared" si="2424"/>
        <v>0</v>
      </c>
      <c r="BA864" s="54">
        <f t="shared" si="2425"/>
        <v>0</v>
      </c>
      <c r="BB864" s="54">
        <f t="shared" si="2426"/>
        <v>0</v>
      </c>
      <c r="BC864" s="54">
        <f t="shared" si="2427"/>
        <v>0</v>
      </c>
      <c r="BD864" s="54">
        <f t="shared" si="2428"/>
        <v>0</v>
      </c>
      <c r="BE864" s="54">
        <f t="shared" si="2429"/>
        <v>0</v>
      </c>
      <c r="BF864" s="54">
        <f t="shared" si="2430"/>
        <v>0</v>
      </c>
      <c r="BG864" s="54">
        <f t="shared" si="2431"/>
        <v>0</v>
      </c>
      <c r="BH864" s="54">
        <f t="shared" si="2432"/>
        <v>0</v>
      </c>
      <c r="BI864" s="54">
        <f t="shared" si="2433"/>
        <v>0</v>
      </c>
      <c r="BJ864" s="54">
        <f t="shared" si="2434"/>
        <v>0</v>
      </c>
      <c r="BK864" s="54">
        <f t="shared" si="2435"/>
        <v>0</v>
      </c>
      <c r="BL864" s="54">
        <f t="shared" si="2436"/>
        <v>0</v>
      </c>
      <c r="BM864" s="42"/>
      <c r="BO864" s="54">
        <f>'Norm-coeff'!$C$2+$AX864*'Norm-coeff'!$D$2+$AY864*'Norm-coeff'!$E$2+$AZ864*'Norm-coeff'!$F$2+$BA864*'Norm-coeff'!$G$2+$BB864*'Norm-coeff'!$H$2+$BC864*'Norm-coeff'!$I$2+$BD864*'Norm-coeff'!$J$2+$BE864*'Norm-coeff'!$K$2+$BF864*'Norm-coeff'!$L$2+$BG864*'Norm-coeff'!$M$2+$BH864*'Norm-coeff'!$N$2+$BI864*'Norm-coeff'!$O$2</f>
        <v>5.4045421474420303</v>
      </c>
      <c r="BP864" s="54">
        <f>'Norm-coeff'!$C$3+$AX864*'Norm-coeff'!$D$3+$AY864*'Norm-coeff'!$E$3+$AZ864*'Norm-coeff'!$F$3+$BA864*'Norm-coeff'!$G$3+$BB864*'Norm-coeff'!$H$3+$BC864*'Norm-coeff'!$I$3+$BD864*'Norm-coeff'!$J$3+$BE864*'Norm-coeff'!$K$3+$BF864*'Norm-coeff'!$L$3+$BG864*'Norm-coeff'!$M$3+$BH864*'Norm-coeff'!$N$3+$BI864*'Norm-coeff'!$O$3</f>
        <v>3.15319116612705</v>
      </c>
      <c r="BQ864" s="54">
        <f>'Norm-coeff'!$C$4+$AX864*'Norm-coeff'!$D$4+$AY864*'Norm-coeff'!$E$4+$AZ864*'Norm-coeff'!$F$4+$BA864*'Norm-coeff'!$G$4+$BB864*'Norm-coeff'!$H$4+$BC864*'Norm-coeff'!$I$4+$BD864*'Norm-coeff'!$J$4+$BE864*'Norm-coeff'!$K$4+$BF864*'Norm-coeff'!$L$4+$BG864*'Norm-coeff'!$M$4+$BH864*'Norm-coeff'!$N$4+$BI864*'Norm-coeff'!$O$4</f>
        <v>1.42115649462768</v>
      </c>
      <c r="BR864" s="54">
        <f>'Norm-coeff'!$C$5+$AX864*'Norm-coeff'!$D$5+$AY864*'Norm-coeff'!$E$5+$AZ864*'Norm-coeff'!$F$5+$BA864*'Norm-coeff'!$G$5+$BB864*'Norm-coeff'!$H$5+$BC864*'Norm-coeff'!$I$5+$BD864*'Norm-coeff'!$J$5+$BE864*'Norm-coeff'!$K$5+$BF864*'Norm-coeff'!$L$5+$BG864*'Norm-coeff'!$M$5+$BH864*'Norm-coeff'!$N$5+$BI864*'Norm-coeff'!$O$5</f>
        <v>1.0553329241296201</v>
      </c>
      <c r="BS864" s="54">
        <f>'Norm-coeff'!$C$6+$AX864*'Norm-coeff'!$D$6+$AY864*'Norm-coeff'!$E$6+$AZ864*'Norm-coeff'!$F$6+$BA864*'Norm-coeff'!$G$6+$BB864*'Norm-coeff'!$H$6+$BC864*'Norm-coeff'!$I$6+$BD864*'Norm-coeff'!$J$6+$BE864*'Norm-coeff'!$K$6+$BF864*'Norm-coeff'!$L$6+$BG864*'Norm-coeff'!$M$6+$BH864*'Norm-coeff'!$N$6+$BI864*'Norm-coeff'!$O$6</f>
        <v>-1.48700885495103E-2</v>
      </c>
      <c r="BT864" s="54">
        <f>'Norm-coeff'!$C$7+$AX864*'Norm-coeff'!$D$7+$AY864*'Norm-coeff'!$E$7+$AZ864*'Norm-coeff'!$F$7+$BA864*'Norm-coeff'!$G$7+$BB864*'Norm-coeff'!$H$7+$BC864*'Norm-coeff'!$I$7+$BD864*'Norm-coeff'!$J$7+$BE864*'Norm-coeff'!$K$7+$BF864*'Norm-coeff'!$L$7+$BG864*'Norm-coeff'!$M$7+$BH864*'Norm-coeff'!$N$7+$BI864*'Norm-coeff'!$O$7</f>
        <v>2.0907583608832998</v>
      </c>
      <c r="BU864" s="54">
        <f>'Norm-coeff'!$C$8+$AX864*'Norm-coeff'!$D$8+$AY864*'Norm-coeff'!$E$8+$AZ864*'Norm-coeff'!$F$8+$BA864*'Norm-coeff'!$G$8+$BB864*'Norm-coeff'!$H$8+$BC864*'Norm-coeff'!$I$8+$BD864*'Norm-coeff'!$J$8+$BE864*'Norm-coeff'!$K$8+$BF864*'Norm-coeff'!$L$8+$BG864*'Norm-coeff'!$M$8+$BH864*'Norm-coeff'!$N$8+$BI864*'Norm-coeff'!$O$8</f>
        <v>0.65894159836244504</v>
      </c>
      <c r="BV864" s="54">
        <f>'Norm-coeff'!$C$9+$AX864*'Norm-coeff'!$D$9+$AY864*'Norm-coeff'!$E$9+$AZ864*'Norm-coeff'!$F$9+$BA864*'Norm-coeff'!$G$9+$BB864*'Norm-coeff'!$H$9+$BC864*'Norm-coeff'!$I$9+$BD864*'Norm-coeff'!$J$9+$BE864*'Norm-coeff'!$K$9+$BF864*'Norm-coeff'!$L$9+$BG864*'Norm-coeff'!$M$9+$BH864*'Norm-coeff'!$N$9+$BI864*'Norm-coeff'!$O$9</f>
        <v>1.48961085014701</v>
      </c>
      <c r="BW864" s="54">
        <f>'Norm-coeff'!$C$10+$AX864*'Norm-coeff'!$D$10+$AY864*'Norm-coeff'!$E$10+$AZ864*'Norm-coeff'!$F$10+$BA864*'Norm-coeff'!$G$10+$BB864*'Norm-coeff'!$H$10+$BC864*'Norm-coeff'!$I$10+$BD864*'Norm-coeff'!$J$10+$BE864*'Norm-coeff'!$K$10+$BF864*'Norm-coeff'!$L$10+$BG864*'Norm-coeff'!$M$10+$BH864*'Norm-coeff'!$N$10+$BI864*'Norm-coeff'!$O$10</f>
        <v>1.42058735749591</v>
      </c>
      <c r="BX864" s="54">
        <f>'Norm-coeff'!$C$11+$AX864*'Norm-coeff'!$D$11+$AY864*'Norm-coeff'!$E$11+$AZ864*'Norm-coeff'!$F$11+$BA864*'Norm-coeff'!$G$11+$BB864*'Norm-coeff'!$H$11+$BC864*'Norm-coeff'!$I$11+$BD864*'Norm-coeff'!$J$11+$BE864*'Norm-coeff'!$K$11+$BF864*'Norm-coeff'!$L$11+$BG864*'Norm-coeff'!$M$11+$BH864*'Norm-coeff'!$N$11+$BI864*'Norm-coeff'!$O$11</f>
        <v>0.221233014421479</v>
      </c>
      <c r="BY864" s="54">
        <f>'Norm-coeff'!$C$12+$AX864*'Norm-coeff'!$D$12+$AY864*'Norm-coeff'!$E$12+$AZ864*'Norm-coeff'!$F$12+$BA864*'Norm-coeff'!$G$12+$BB864*'Norm-coeff'!$H$12+$BC864*'Norm-coeff'!$I$12+$BD864*'Norm-coeff'!$J$12+$BE864*'Norm-coeff'!$K$12+$BF864*'Norm-coeff'!$L$12+$BG864*'Norm-coeff'!$M$12+$BH864*'Norm-coeff'!$N$12+$BI864*'Norm-coeff'!$O$12</f>
        <v>0.283527502056037</v>
      </c>
      <c r="BZ864" s="54">
        <f>'Norm-coeff'!$C$13+$AX864*'Norm-coeff'!$D$13+$AY864*'Norm-coeff'!$E$13+$AZ864*'Norm-coeff'!$F$13+$BA864*'Norm-coeff'!$G$13+$BB864*'Norm-coeff'!$H$13+$BC864*'Norm-coeff'!$I$13+$BD864*'Norm-coeff'!$J$13+$BE864*'Norm-coeff'!$K$13+$BF864*'Norm-coeff'!$L$13+$BG864*'Norm-coeff'!$M$13+$BH864*'Norm-coeff'!$N$13+$BI864*'Norm-coeff'!$O$13</f>
        <v>-4.1864930554451202E-2</v>
      </c>
      <c r="CA864" s="54">
        <f>'Norm-coeff'!$C$14+$AX864*'Norm-coeff'!$D$14+$AY864*'Norm-coeff'!$E$14+$AZ864*'Norm-coeff'!$F$14+$BA864*'Norm-coeff'!$G$14+$BB864*'Norm-coeff'!$H$14+$BC864*'Norm-coeff'!$I$14+$BD864*'Norm-coeff'!$J$14+$BE864*'Norm-coeff'!$K$14+$BF864*'Norm-coeff'!$L$14+$BG864*'Norm-coeff'!$M$14+$BH864*'Norm-coeff'!$N$14+$BI864*'Norm-coeff'!$O$14</f>
        <v>4.2526983164477103</v>
      </c>
      <c r="CC864" s="54">
        <f t="shared" si="2437"/>
        <v>0</v>
      </c>
      <c r="CG864" s="54">
        <f t="shared" si="2438"/>
        <v>0</v>
      </c>
      <c r="CH864" s="54">
        <f t="shared" si="2421"/>
        <v>0</v>
      </c>
      <c r="CI864" s="54">
        <f t="shared" si="2439"/>
        <v>0</v>
      </c>
      <c r="CJ864" s="56">
        <f t="shared" si="2440"/>
        <v>0</v>
      </c>
      <c r="CK864" s="54">
        <f t="shared" si="2441"/>
        <v>0</v>
      </c>
      <c r="CL864" s="54">
        <f t="shared" si="2442"/>
        <v>0</v>
      </c>
      <c r="CM864" s="54">
        <f t="shared" si="2443"/>
        <v>0</v>
      </c>
      <c r="CN864" s="54">
        <f t="shared" si="2444"/>
        <v>0</v>
      </c>
      <c r="CO864" s="54">
        <f t="shared" si="2445"/>
        <v>0</v>
      </c>
      <c r="CP864" s="54">
        <f t="shared" si="2446"/>
        <v>0</v>
      </c>
      <c r="CQ864" s="54">
        <f t="shared" si="2447"/>
        <v>0</v>
      </c>
      <c r="CR864" s="54">
        <f t="shared" si="2448"/>
        <v>0</v>
      </c>
      <c r="CS864" s="54">
        <f t="shared" si="2449"/>
        <v>0</v>
      </c>
      <c r="CU864" s="54">
        <f t="shared" si="2450"/>
        <v>0</v>
      </c>
      <c r="CV864" s="54">
        <f t="shared" si="2451"/>
        <v>0</v>
      </c>
      <c r="CW864" s="54">
        <f t="shared" si="2452"/>
        <v>0</v>
      </c>
      <c r="CX864" s="54">
        <f t="shared" si="2453"/>
        <v>0</v>
      </c>
      <c r="CZ864" s="54">
        <f t="shared" si="2454"/>
        <v>0</v>
      </c>
      <c r="DA864" s="54">
        <f t="shared" si="2455"/>
        <v>0</v>
      </c>
      <c r="DB864" s="54">
        <f t="shared" si="2456"/>
        <v>0</v>
      </c>
      <c r="DC864" s="54">
        <f t="shared" si="2457"/>
        <v>0</v>
      </c>
      <c r="DD864" s="54">
        <f t="shared" si="2458"/>
        <v>0</v>
      </c>
      <c r="DE864" s="54">
        <f t="shared" si="2459"/>
        <v>0</v>
      </c>
      <c r="DF864" s="54">
        <f t="shared" si="2460"/>
        <v>0</v>
      </c>
      <c r="DG864" s="54">
        <f t="shared" si="2461"/>
        <v>2</v>
      </c>
      <c r="DH864" s="71">
        <f t="shared" si="2462"/>
        <v>0</v>
      </c>
      <c r="DI864" s="71">
        <f t="shared" si="2463"/>
        <v>0</v>
      </c>
      <c r="DJ864" s="54">
        <f t="shared" si="2464"/>
        <v>0</v>
      </c>
      <c r="DK864" s="54">
        <f t="shared" si="2465"/>
        <v>2</v>
      </c>
      <c r="DL864" s="4">
        <f t="shared" si="2395"/>
        <v>0</v>
      </c>
      <c r="DM864" s="3">
        <f t="shared" si="2466"/>
        <v>0</v>
      </c>
      <c r="DN864" s="3">
        <f t="shared" si="2467"/>
        <v>0</v>
      </c>
      <c r="DO864" s="4" t="e">
        <f t="shared" si="2468"/>
        <v>#DIV/0!</v>
      </c>
      <c r="DP864" s="57"/>
      <c r="DQ864" s="57"/>
      <c r="DR864" s="56">
        <f t="shared" si="2396"/>
        <v>2</v>
      </c>
      <c r="DS864" s="56">
        <f t="shared" si="2397"/>
        <v>0</v>
      </c>
      <c r="DT864" s="38">
        <f t="shared" si="2398"/>
        <v>0</v>
      </c>
      <c r="DU864" s="38">
        <f t="shared" si="2469"/>
        <v>2</v>
      </c>
      <c r="DV864" s="38">
        <f t="shared" si="2399"/>
        <v>0</v>
      </c>
      <c r="DW864" s="39">
        <f t="shared" si="2400"/>
        <v>0</v>
      </c>
      <c r="DX864" s="39">
        <f t="shared" si="2401"/>
        <v>0</v>
      </c>
      <c r="DY864" s="39">
        <f t="shared" si="2402"/>
        <v>0</v>
      </c>
      <c r="DZ864" s="39">
        <f t="shared" si="2403"/>
        <v>0</v>
      </c>
      <c r="EA864" s="39">
        <f t="shared" si="2404"/>
        <v>0</v>
      </c>
      <c r="EB864" s="37" t="e">
        <f t="shared" si="2470"/>
        <v>#DIV/0!</v>
      </c>
      <c r="EC864" s="37" t="e">
        <f t="shared" si="2471"/>
        <v>#DIV/0!</v>
      </c>
      <c r="ED864" s="37" t="e">
        <f t="shared" si="2472"/>
        <v>#DIV/0!</v>
      </c>
      <c r="EE864" s="37" t="e">
        <f t="shared" si="2473"/>
        <v>#DIV/0!</v>
      </c>
      <c r="EF864" s="39" t="e">
        <f t="shared" si="2474"/>
        <v>#DIV/0!</v>
      </c>
      <c r="EG864" s="37" t="e">
        <f t="shared" si="2475"/>
        <v>#DIV/0!</v>
      </c>
      <c r="EH864" s="37" t="e">
        <f t="shared" si="2476"/>
        <v>#DIV/0!</v>
      </c>
      <c r="EI864" s="11" t="b">
        <f t="shared" si="2477"/>
        <v>1</v>
      </c>
      <c r="EJ864" s="11" t="b">
        <f t="shared" si="2478"/>
        <v>0</v>
      </c>
      <c r="EK864" s="39" t="e">
        <f t="shared" si="2479"/>
        <v>#DIV/0!</v>
      </c>
      <c r="EL864" s="39" t="e">
        <f t="shared" si="2480"/>
        <v>#DIV/0!</v>
      </c>
      <c r="EM864" s="39" t="e">
        <f t="shared" si="2481"/>
        <v>#DIV/0!</v>
      </c>
      <c r="EN864" s="39" t="e">
        <f t="shared" si="2482"/>
        <v>#DIV/0!</v>
      </c>
      <c r="EO864" s="39" t="e">
        <f t="shared" si="2483"/>
        <v>#DIV/0!</v>
      </c>
      <c r="EP864" s="39" t="e">
        <f t="shared" si="2484"/>
        <v>#DIV/0!</v>
      </c>
      <c r="EQ864" s="39" t="e">
        <f t="shared" si="2485"/>
        <v>#DIV/0!</v>
      </c>
      <c r="ER864" s="39" t="e">
        <f t="shared" si="2486"/>
        <v>#DIV/0!</v>
      </c>
      <c r="ES864" s="58" t="str">
        <f t="shared" si="2487"/>
        <v>(OH,F,Cl)-dominate amphibole</v>
      </c>
      <c r="ET864" s="58" t="e">
        <f t="shared" si="2488"/>
        <v>#N/A</v>
      </c>
      <c r="EU864" s="56">
        <f t="shared" si="2405"/>
        <v>0</v>
      </c>
      <c r="EV864" s="56">
        <f t="shared" si="2406"/>
        <v>0</v>
      </c>
      <c r="EW864" s="56">
        <f t="shared" si="2407"/>
        <v>0</v>
      </c>
      <c r="EX864" s="56">
        <f t="shared" si="2408"/>
        <v>0</v>
      </c>
      <c r="EY864" s="56">
        <f t="shared" si="2409"/>
        <v>0</v>
      </c>
      <c r="EZ864" s="56">
        <f t="shared" si="2410"/>
        <v>0</v>
      </c>
      <c r="FA864" s="39">
        <f t="shared" si="2411"/>
        <v>0</v>
      </c>
      <c r="FB864" s="39">
        <f t="shared" si="2412"/>
        <v>0</v>
      </c>
      <c r="FC864" s="54">
        <f t="shared" si="2413"/>
        <v>0</v>
      </c>
      <c r="FD864" s="54">
        <f t="shared" si="2414"/>
        <v>0</v>
      </c>
      <c r="FE864" s="39">
        <f t="shared" si="2415"/>
        <v>0</v>
      </c>
      <c r="FF864" s="54">
        <f t="shared" si="2416"/>
        <v>0</v>
      </c>
      <c r="FG864" s="39">
        <f t="shared" si="2417"/>
        <v>0</v>
      </c>
      <c r="FH864" s="39">
        <f t="shared" si="2489"/>
        <v>0</v>
      </c>
      <c r="FI864" s="39">
        <f t="shared" si="2490"/>
        <v>0</v>
      </c>
      <c r="FJ864" s="39">
        <f t="shared" si="2491"/>
        <v>0</v>
      </c>
      <c r="FK864" s="39" t="e">
        <f t="shared" si="2492"/>
        <v>#DIV/0!</v>
      </c>
      <c r="FL864" s="39" t="e">
        <f t="shared" si="2493"/>
        <v>#DIV/0!</v>
      </c>
      <c r="FM864" s="39" t="e">
        <f t="shared" si="2494"/>
        <v>#DIV/0!</v>
      </c>
      <c r="FN864" s="39">
        <f t="shared" si="2495"/>
        <v>1</v>
      </c>
      <c r="FO864" s="39">
        <f t="shared" si="2418"/>
        <v>0</v>
      </c>
      <c r="FP864" s="39">
        <f t="shared" si="2419"/>
        <v>0</v>
      </c>
      <c r="FQ864" s="39">
        <f t="shared" si="2420"/>
        <v>0</v>
      </c>
      <c r="FR864" s="39">
        <f t="shared" si="2496"/>
        <v>0</v>
      </c>
      <c r="FS864" s="39">
        <f t="shared" si="2497"/>
        <v>0</v>
      </c>
      <c r="FU864" s="39" t="e">
        <f t="shared" si="2498"/>
        <v>#DIV/0!</v>
      </c>
      <c r="FV864" s="39" t="e">
        <f t="shared" si="2499"/>
        <v>#DIV/0!</v>
      </c>
      <c r="FW864" s="39" t="e">
        <f t="shared" si="2500"/>
        <v>#DIV/0!</v>
      </c>
      <c r="FY864" s="39" t="e">
        <f t="shared" si="2501"/>
        <v>#DIV/0!</v>
      </c>
      <c r="FZ864" s="39" t="e">
        <f t="shared" si="2502"/>
        <v>#DIV/0!</v>
      </c>
      <c r="GA864" s="39" t="e">
        <f t="shared" si="2503"/>
        <v>#DIV/0!</v>
      </c>
      <c r="GB864" s="39" t="e">
        <f t="shared" si="2504"/>
        <v>#DIV/0!</v>
      </c>
      <c r="GC864" s="39" t="e">
        <f t="shared" si="2505"/>
        <v>#DIV/0!</v>
      </c>
      <c r="GD864" s="39" t="e">
        <f t="shared" si="2506"/>
        <v>#DIV/0!</v>
      </c>
      <c r="GE864" s="39" t="e">
        <f t="shared" si="2507"/>
        <v>#DIV/0!</v>
      </c>
      <c r="GF864" s="39" t="e">
        <f t="shared" si="2508"/>
        <v>#DIV/0!</v>
      </c>
      <c r="GG864" s="39" t="e">
        <f t="shared" si="2509"/>
        <v>#DIV/0!</v>
      </c>
      <c r="GH864" s="39" t="e">
        <f t="shared" si="2510"/>
        <v>#DIV/0!</v>
      </c>
      <c r="GI864" s="39"/>
      <c r="GJ864" s="39" t="e">
        <f t="shared" si="2511"/>
        <v>#DIV/0!</v>
      </c>
      <c r="GK864" s="39" t="e">
        <f t="shared" si="2512"/>
        <v>#DIV/0!</v>
      </c>
      <c r="GL864" s="39" t="e">
        <f t="shared" si="2513"/>
        <v>#DIV/0!</v>
      </c>
      <c r="GM864" s="39" t="e">
        <f t="shared" si="2514"/>
        <v>#DIV/0!</v>
      </c>
      <c r="GN864" s="39" t="e">
        <f t="shared" si="2515"/>
        <v>#DIV/0!</v>
      </c>
      <c r="GO864" s="57"/>
      <c r="GP864" s="57" t="e">
        <f t="shared" si="2516"/>
        <v>#DIV/0!</v>
      </c>
      <c r="GQ864" s="59" t="e">
        <f t="shared" si="2517"/>
        <v>#DIV/0!</v>
      </c>
      <c r="GR864" s="41" t="e">
        <f t="shared" si="2518"/>
        <v>#DIV/0!</v>
      </c>
      <c r="GS864" s="57" t="e">
        <f t="shared" si="2519"/>
        <v>#DIV/0!</v>
      </c>
      <c r="GT864" s="57" t="e">
        <f t="shared" si="2520"/>
        <v>#DIV/0!</v>
      </c>
      <c r="GU864" s="57" t="e">
        <f t="shared" si="2521"/>
        <v>#DIV/0!</v>
      </c>
      <c r="GV864" s="57"/>
      <c r="GW864" s="42" t="e">
        <f t="shared" si="2522"/>
        <v>#DIV/0!</v>
      </c>
      <c r="GX864" s="42" t="e">
        <f t="shared" si="2523"/>
        <v>#DIV/0!</v>
      </c>
      <c r="GY864" s="42" t="e">
        <f t="shared" si="2524"/>
        <v>#DIV/0!</v>
      </c>
      <c r="GZ864" s="57"/>
      <c r="HA864" s="2" t="e">
        <f t="shared" si="2525"/>
        <v>#DIV/0!</v>
      </c>
      <c r="HB864" s="2" t="e">
        <f t="shared" si="2526"/>
        <v>#DIV/0!</v>
      </c>
      <c r="HC864" s="2" t="e">
        <f t="shared" si="2527"/>
        <v>#DIV/0!</v>
      </c>
      <c r="HD864" s="2" t="e">
        <f t="shared" si="2528"/>
        <v>#DIV/0!</v>
      </c>
      <c r="HE864" s="2" t="e">
        <f t="shared" si="2529"/>
        <v>#DIV/0!</v>
      </c>
      <c r="HF864" s="2" t="e">
        <f t="shared" si="2530"/>
        <v>#DIV/0!</v>
      </c>
      <c r="HG864" s="2" t="e">
        <f t="shared" si="2531"/>
        <v>#DIV/0!</v>
      </c>
      <c r="HH864" s="2" t="e">
        <f t="shared" si="2532"/>
        <v>#DIV/0!</v>
      </c>
      <c r="HI864" s="2" t="e">
        <f t="shared" si="2533"/>
        <v>#DIV/0!</v>
      </c>
      <c r="HJ864" s="11" t="e">
        <f t="shared" si="2534"/>
        <v>#DIV/0!</v>
      </c>
      <c r="HK864" s="60" t="e">
        <f t="shared" si="2535"/>
        <v>#DIV/0!</v>
      </c>
      <c r="HL864" s="57"/>
      <c r="HM864" s="57" t="e">
        <f t="shared" si="2536"/>
        <v>#DIV/0!</v>
      </c>
      <c r="HN864" s="57" t="e">
        <f t="shared" si="2537"/>
        <v>#DIV/0!</v>
      </c>
      <c r="HO864" s="57" t="e">
        <f t="shared" si="2538"/>
        <v>#DIV/0!</v>
      </c>
      <c r="HP864" s="57" t="e">
        <f t="shared" si="2539"/>
        <v>#DIV/0!</v>
      </c>
      <c r="HQ864" s="57" t="e">
        <f t="shared" si="2540"/>
        <v>#DIV/0!</v>
      </c>
      <c r="HR864" s="57"/>
      <c r="HS864" s="57" t="e">
        <f t="shared" si="2541"/>
        <v>#DIV/0!</v>
      </c>
      <c r="HT864" s="57" t="e">
        <f t="shared" si="2542"/>
        <v>#DIV/0!</v>
      </c>
      <c r="HU864" s="57" t="e">
        <f t="shared" si="2543"/>
        <v>#DIV/0!</v>
      </c>
      <c r="HV864" s="57" t="e">
        <f t="shared" si="2544"/>
        <v>#DIV/0!</v>
      </c>
      <c r="HW864" s="57" t="e">
        <f t="shared" si="2545"/>
        <v>#DIV/0!</v>
      </c>
      <c r="HX864" s="57"/>
      <c r="HY864" s="57" t="e">
        <f t="shared" si="2546"/>
        <v>#DIV/0!</v>
      </c>
      <c r="HZ864" s="57" t="e">
        <f t="shared" si="2547"/>
        <v>#DIV/0!</v>
      </c>
      <c r="IA864" s="57"/>
      <c r="IB864" s="61">
        <f t="shared" si="2548"/>
        <v>0</v>
      </c>
      <c r="IC864" s="57" t="str">
        <f t="shared" si="2549"/>
        <v/>
      </c>
      <c r="ID864" s="42"/>
      <c r="IE864" s="2" t="str">
        <f t="shared" si="2550"/>
        <v/>
      </c>
      <c r="IF864" s="60" t="e">
        <f t="shared" si="2551"/>
        <v>#DIV/0!</v>
      </c>
      <c r="IG864" s="60" t="str">
        <f t="shared" si="2552"/>
        <v/>
      </c>
      <c r="IH864" s="60" t="str">
        <f t="shared" si="2553"/>
        <v>zinco-</v>
      </c>
      <c r="II864" s="60" t="str">
        <f t="shared" si="2554"/>
        <v>mangano-</v>
      </c>
      <c r="IJ864" s="60" t="e">
        <f t="shared" si="2555"/>
        <v>#DIV/0!</v>
      </c>
      <c r="IK864" s="60" t="e">
        <f t="shared" si="2556"/>
        <v>#DIV/0!</v>
      </c>
      <c r="IL864" s="60" t="e">
        <f t="shared" si="2557"/>
        <v>#DIV/0!</v>
      </c>
      <c r="IM864" s="60" t="e">
        <f t="shared" si="2558"/>
        <v>#DIV/0!</v>
      </c>
      <c r="IN864" s="60" t="str">
        <f t="shared" si="2559"/>
        <v/>
      </c>
      <c r="IO864" s="60" t="str">
        <f t="shared" si="2560"/>
        <v/>
      </c>
      <c r="IP864" s="57"/>
      <c r="IQ864" s="57" t="str">
        <f t="shared" si="2561"/>
        <v>ERROR!!</v>
      </c>
    </row>
    <row r="865" spans="24:251">
      <c r="X865" s="29">
        <f t="shared" si="2562"/>
        <v>0</v>
      </c>
      <c r="Y865" s="29">
        <f t="shared" si="2563"/>
        <v>0</v>
      </c>
      <c r="Z865" s="29" t="e">
        <f t="shared" si="2564"/>
        <v>#DIV/0!</v>
      </c>
      <c r="AA865" s="29" t="e">
        <f t="shared" si="2565"/>
        <v>#DIV/0!</v>
      </c>
      <c r="AB865" s="29" t="e">
        <f t="shared" si="2566"/>
        <v>#DIV/0!</v>
      </c>
      <c r="AC865" s="29" t="e">
        <f t="shared" si="2567"/>
        <v>#DIV/0!</v>
      </c>
      <c r="AF865" s="23">
        <v>60.084299999999999</v>
      </c>
      <c r="AG865" s="23">
        <v>79.878799999999998</v>
      </c>
      <c r="AH865" s="23">
        <v>101.96120000000001</v>
      </c>
      <c r="AI865" s="23">
        <v>151.99039999999999</v>
      </c>
      <c r="AJ865" s="23">
        <v>159.69</v>
      </c>
      <c r="AK865" s="23">
        <v>71.846400000000003</v>
      </c>
      <c r="AL865" s="23">
        <v>70.9375</v>
      </c>
      <c r="AM865" s="23">
        <v>40.304400000000001</v>
      </c>
      <c r="AN865" s="23">
        <v>56.077399999999997</v>
      </c>
      <c r="AO865" s="23">
        <v>61.978999999999999</v>
      </c>
      <c r="AP865" s="23">
        <v>94.195999999999998</v>
      </c>
      <c r="AQ865" s="23">
        <v>18.998000000000001</v>
      </c>
      <c r="AR865" s="23">
        <v>35.450000000000003</v>
      </c>
      <c r="AS865" s="23">
        <v>29.88</v>
      </c>
      <c r="AT865" s="23">
        <v>74.691999999999993</v>
      </c>
      <c r="AU865" s="23">
        <v>81.39</v>
      </c>
      <c r="AX865" s="54">
        <f t="shared" si="2422"/>
        <v>0</v>
      </c>
      <c r="AY865" s="54">
        <f t="shared" si="2423"/>
        <v>0</v>
      </c>
      <c r="AZ865" s="54">
        <f t="shared" si="2424"/>
        <v>0</v>
      </c>
      <c r="BA865" s="54">
        <f t="shared" si="2425"/>
        <v>0</v>
      </c>
      <c r="BB865" s="54">
        <f t="shared" si="2426"/>
        <v>0</v>
      </c>
      <c r="BC865" s="54">
        <f t="shared" si="2427"/>
        <v>0</v>
      </c>
      <c r="BD865" s="54">
        <f t="shared" si="2428"/>
        <v>0</v>
      </c>
      <c r="BE865" s="54">
        <f t="shared" si="2429"/>
        <v>0</v>
      </c>
      <c r="BF865" s="54">
        <f t="shared" si="2430"/>
        <v>0</v>
      </c>
      <c r="BG865" s="54">
        <f t="shared" si="2431"/>
        <v>0</v>
      </c>
      <c r="BH865" s="54">
        <f t="shared" si="2432"/>
        <v>0</v>
      </c>
      <c r="BI865" s="54">
        <f t="shared" si="2433"/>
        <v>0</v>
      </c>
      <c r="BJ865" s="54">
        <f t="shared" si="2434"/>
        <v>0</v>
      </c>
      <c r="BK865" s="54">
        <f t="shared" si="2435"/>
        <v>0</v>
      </c>
      <c r="BL865" s="54">
        <f t="shared" si="2436"/>
        <v>0</v>
      </c>
      <c r="BM865" s="42"/>
      <c r="BO865" s="54">
        <f>'Norm-coeff'!$C$2+$AX865*'Norm-coeff'!$D$2+$AY865*'Norm-coeff'!$E$2+$AZ865*'Norm-coeff'!$F$2+$BA865*'Norm-coeff'!$G$2+$BB865*'Norm-coeff'!$H$2+$BC865*'Norm-coeff'!$I$2+$BD865*'Norm-coeff'!$J$2+$BE865*'Norm-coeff'!$K$2+$BF865*'Norm-coeff'!$L$2+$BG865*'Norm-coeff'!$M$2+$BH865*'Norm-coeff'!$N$2+$BI865*'Norm-coeff'!$O$2</f>
        <v>5.4045421474420303</v>
      </c>
      <c r="BP865" s="54">
        <f>'Norm-coeff'!$C$3+$AX865*'Norm-coeff'!$D$3+$AY865*'Norm-coeff'!$E$3+$AZ865*'Norm-coeff'!$F$3+$BA865*'Norm-coeff'!$G$3+$BB865*'Norm-coeff'!$H$3+$BC865*'Norm-coeff'!$I$3+$BD865*'Norm-coeff'!$J$3+$BE865*'Norm-coeff'!$K$3+$BF865*'Norm-coeff'!$L$3+$BG865*'Norm-coeff'!$M$3+$BH865*'Norm-coeff'!$N$3+$BI865*'Norm-coeff'!$O$3</f>
        <v>3.15319116612705</v>
      </c>
      <c r="BQ865" s="54">
        <f>'Norm-coeff'!$C$4+$AX865*'Norm-coeff'!$D$4+$AY865*'Norm-coeff'!$E$4+$AZ865*'Norm-coeff'!$F$4+$BA865*'Norm-coeff'!$G$4+$BB865*'Norm-coeff'!$H$4+$BC865*'Norm-coeff'!$I$4+$BD865*'Norm-coeff'!$J$4+$BE865*'Norm-coeff'!$K$4+$BF865*'Norm-coeff'!$L$4+$BG865*'Norm-coeff'!$M$4+$BH865*'Norm-coeff'!$N$4+$BI865*'Norm-coeff'!$O$4</f>
        <v>1.42115649462768</v>
      </c>
      <c r="BR865" s="54">
        <f>'Norm-coeff'!$C$5+$AX865*'Norm-coeff'!$D$5+$AY865*'Norm-coeff'!$E$5+$AZ865*'Norm-coeff'!$F$5+$BA865*'Norm-coeff'!$G$5+$BB865*'Norm-coeff'!$H$5+$BC865*'Norm-coeff'!$I$5+$BD865*'Norm-coeff'!$J$5+$BE865*'Norm-coeff'!$K$5+$BF865*'Norm-coeff'!$L$5+$BG865*'Norm-coeff'!$M$5+$BH865*'Norm-coeff'!$N$5+$BI865*'Norm-coeff'!$O$5</f>
        <v>1.0553329241296201</v>
      </c>
      <c r="BS865" s="54">
        <f>'Norm-coeff'!$C$6+$AX865*'Norm-coeff'!$D$6+$AY865*'Norm-coeff'!$E$6+$AZ865*'Norm-coeff'!$F$6+$BA865*'Norm-coeff'!$G$6+$BB865*'Norm-coeff'!$H$6+$BC865*'Norm-coeff'!$I$6+$BD865*'Norm-coeff'!$J$6+$BE865*'Norm-coeff'!$K$6+$BF865*'Norm-coeff'!$L$6+$BG865*'Norm-coeff'!$M$6+$BH865*'Norm-coeff'!$N$6+$BI865*'Norm-coeff'!$O$6</f>
        <v>-1.48700885495103E-2</v>
      </c>
      <c r="BT865" s="54">
        <f>'Norm-coeff'!$C$7+$AX865*'Norm-coeff'!$D$7+$AY865*'Norm-coeff'!$E$7+$AZ865*'Norm-coeff'!$F$7+$BA865*'Norm-coeff'!$G$7+$BB865*'Norm-coeff'!$H$7+$BC865*'Norm-coeff'!$I$7+$BD865*'Norm-coeff'!$J$7+$BE865*'Norm-coeff'!$K$7+$BF865*'Norm-coeff'!$L$7+$BG865*'Norm-coeff'!$M$7+$BH865*'Norm-coeff'!$N$7+$BI865*'Norm-coeff'!$O$7</f>
        <v>2.0907583608832998</v>
      </c>
      <c r="BU865" s="54">
        <f>'Norm-coeff'!$C$8+$AX865*'Norm-coeff'!$D$8+$AY865*'Norm-coeff'!$E$8+$AZ865*'Norm-coeff'!$F$8+$BA865*'Norm-coeff'!$G$8+$BB865*'Norm-coeff'!$H$8+$BC865*'Norm-coeff'!$I$8+$BD865*'Norm-coeff'!$J$8+$BE865*'Norm-coeff'!$K$8+$BF865*'Norm-coeff'!$L$8+$BG865*'Norm-coeff'!$M$8+$BH865*'Norm-coeff'!$N$8+$BI865*'Norm-coeff'!$O$8</f>
        <v>0.65894159836244504</v>
      </c>
      <c r="BV865" s="54">
        <f>'Norm-coeff'!$C$9+$AX865*'Norm-coeff'!$D$9+$AY865*'Norm-coeff'!$E$9+$AZ865*'Norm-coeff'!$F$9+$BA865*'Norm-coeff'!$G$9+$BB865*'Norm-coeff'!$H$9+$BC865*'Norm-coeff'!$I$9+$BD865*'Norm-coeff'!$J$9+$BE865*'Norm-coeff'!$K$9+$BF865*'Norm-coeff'!$L$9+$BG865*'Norm-coeff'!$M$9+$BH865*'Norm-coeff'!$N$9+$BI865*'Norm-coeff'!$O$9</f>
        <v>1.48961085014701</v>
      </c>
      <c r="BW865" s="54">
        <f>'Norm-coeff'!$C$10+$AX865*'Norm-coeff'!$D$10+$AY865*'Norm-coeff'!$E$10+$AZ865*'Norm-coeff'!$F$10+$BA865*'Norm-coeff'!$G$10+$BB865*'Norm-coeff'!$H$10+$BC865*'Norm-coeff'!$I$10+$BD865*'Norm-coeff'!$J$10+$BE865*'Norm-coeff'!$K$10+$BF865*'Norm-coeff'!$L$10+$BG865*'Norm-coeff'!$M$10+$BH865*'Norm-coeff'!$N$10+$BI865*'Norm-coeff'!$O$10</f>
        <v>1.42058735749591</v>
      </c>
      <c r="BX865" s="54">
        <f>'Norm-coeff'!$C$11+$AX865*'Norm-coeff'!$D$11+$AY865*'Norm-coeff'!$E$11+$AZ865*'Norm-coeff'!$F$11+$BA865*'Norm-coeff'!$G$11+$BB865*'Norm-coeff'!$H$11+$BC865*'Norm-coeff'!$I$11+$BD865*'Norm-coeff'!$J$11+$BE865*'Norm-coeff'!$K$11+$BF865*'Norm-coeff'!$L$11+$BG865*'Norm-coeff'!$M$11+$BH865*'Norm-coeff'!$N$11+$BI865*'Norm-coeff'!$O$11</f>
        <v>0.221233014421479</v>
      </c>
      <c r="BY865" s="54">
        <f>'Norm-coeff'!$C$12+$AX865*'Norm-coeff'!$D$12+$AY865*'Norm-coeff'!$E$12+$AZ865*'Norm-coeff'!$F$12+$BA865*'Norm-coeff'!$G$12+$BB865*'Norm-coeff'!$H$12+$BC865*'Norm-coeff'!$I$12+$BD865*'Norm-coeff'!$J$12+$BE865*'Norm-coeff'!$K$12+$BF865*'Norm-coeff'!$L$12+$BG865*'Norm-coeff'!$M$12+$BH865*'Norm-coeff'!$N$12+$BI865*'Norm-coeff'!$O$12</f>
        <v>0.283527502056037</v>
      </c>
      <c r="BZ865" s="54">
        <f>'Norm-coeff'!$C$13+$AX865*'Norm-coeff'!$D$13+$AY865*'Norm-coeff'!$E$13+$AZ865*'Norm-coeff'!$F$13+$BA865*'Norm-coeff'!$G$13+$BB865*'Norm-coeff'!$H$13+$BC865*'Norm-coeff'!$I$13+$BD865*'Norm-coeff'!$J$13+$BE865*'Norm-coeff'!$K$13+$BF865*'Norm-coeff'!$L$13+$BG865*'Norm-coeff'!$M$13+$BH865*'Norm-coeff'!$N$13+$BI865*'Norm-coeff'!$O$13</f>
        <v>-4.1864930554451202E-2</v>
      </c>
      <c r="CA865" s="54">
        <f>'Norm-coeff'!$C$14+$AX865*'Norm-coeff'!$D$14+$AY865*'Norm-coeff'!$E$14+$AZ865*'Norm-coeff'!$F$14+$BA865*'Norm-coeff'!$G$14+$BB865*'Norm-coeff'!$H$14+$BC865*'Norm-coeff'!$I$14+$BD865*'Norm-coeff'!$J$14+$BE865*'Norm-coeff'!$K$14+$BF865*'Norm-coeff'!$L$14+$BG865*'Norm-coeff'!$M$14+$BH865*'Norm-coeff'!$N$14+$BI865*'Norm-coeff'!$O$14</f>
        <v>4.2526983164477103</v>
      </c>
      <c r="CC865" s="54">
        <f t="shared" si="2437"/>
        <v>0</v>
      </c>
      <c r="CG865" s="54">
        <f t="shared" si="2438"/>
        <v>0</v>
      </c>
      <c r="CH865" s="54">
        <f t="shared" si="2421"/>
        <v>0</v>
      </c>
      <c r="CI865" s="54">
        <f t="shared" si="2439"/>
        <v>0</v>
      </c>
      <c r="CJ865" s="56">
        <f t="shared" si="2440"/>
        <v>0</v>
      </c>
      <c r="CK865" s="54">
        <f t="shared" si="2441"/>
        <v>0</v>
      </c>
      <c r="CL865" s="54">
        <f t="shared" si="2442"/>
        <v>0</v>
      </c>
      <c r="CM865" s="54">
        <f t="shared" si="2443"/>
        <v>0</v>
      </c>
      <c r="CN865" s="54">
        <f t="shared" si="2444"/>
        <v>0</v>
      </c>
      <c r="CO865" s="54">
        <f t="shared" si="2445"/>
        <v>0</v>
      </c>
      <c r="CP865" s="54">
        <f t="shared" si="2446"/>
        <v>0</v>
      </c>
      <c r="CQ865" s="54">
        <f t="shared" si="2447"/>
        <v>0</v>
      </c>
      <c r="CR865" s="54">
        <f t="shared" si="2448"/>
        <v>0</v>
      </c>
      <c r="CS865" s="54">
        <f t="shared" si="2449"/>
        <v>0</v>
      </c>
      <c r="CU865" s="54">
        <f t="shared" si="2450"/>
        <v>0</v>
      </c>
      <c r="CV865" s="54">
        <f t="shared" si="2451"/>
        <v>0</v>
      </c>
      <c r="CW865" s="54">
        <f t="shared" si="2452"/>
        <v>0</v>
      </c>
      <c r="CX865" s="54">
        <f t="shared" si="2453"/>
        <v>0</v>
      </c>
      <c r="CZ865" s="54">
        <f t="shared" si="2454"/>
        <v>0</v>
      </c>
      <c r="DA865" s="54">
        <f t="shared" si="2455"/>
        <v>0</v>
      </c>
      <c r="DB865" s="54">
        <f t="shared" si="2456"/>
        <v>0</v>
      </c>
      <c r="DC865" s="54">
        <f t="shared" si="2457"/>
        <v>0</v>
      </c>
      <c r="DD865" s="54">
        <f t="shared" si="2458"/>
        <v>0</v>
      </c>
      <c r="DE865" s="54">
        <f t="shared" si="2459"/>
        <v>0</v>
      </c>
      <c r="DF865" s="54">
        <f t="shared" si="2460"/>
        <v>0</v>
      </c>
      <c r="DG865" s="54">
        <f t="shared" si="2461"/>
        <v>2</v>
      </c>
      <c r="DH865" s="71">
        <f t="shared" si="2462"/>
        <v>0</v>
      </c>
      <c r="DI865" s="71">
        <f t="shared" si="2463"/>
        <v>0</v>
      </c>
      <c r="DJ865" s="54">
        <f t="shared" si="2464"/>
        <v>0</v>
      </c>
      <c r="DK865" s="54">
        <f t="shared" si="2465"/>
        <v>2</v>
      </c>
      <c r="DL865" s="4">
        <f t="shared" si="2395"/>
        <v>0</v>
      </c>
      <c r="DM865" s="3">
        <f t="shared" si="2466"/>
        <v>0</v>
      </c>
      <c r="DN865" s="3">
        <f t="shared" si="2467"/>
        <v>0</v>
      </c>
      <c r="DO865" s="4" t="e">
        <f t="shared" si="2468"/>
        <v>#DIV/0!</v>
      </c>
      <c r="DP865" s="57"/>
      <c r="DQ865" s="57"/>
      <c r="DR865" s="56">
        <f t="shared" si="2396"/>
        <v>2</v>
      </c>
      <c r="DS865" s="56">
        <f t="shared" si="2397"/>
        <v>0</v>
      </c>
      <c r="DT865" s="38">
        <f t="shared" si="2398"/>
        <v>0</v>
      </c>
      <c r="DU865" s="38">
        <f t="shared" si="2469"/>
        <v>2</v>
      </c>
      <c r="DV865" s="38">
        <f t="shared" si="2399"/>
        <v>0</v>
      </c>
      <c r="DW865" s="39">
        <f t="shared" si="2400"/>
        <v>0</v>
      </c>
      <c r="DX865" s="39">
        <f t="shared" si="2401"/>
        <v>0</v>
      </c>
      <c r="DY865" s="39">
        <f t="shared" si="2402"/>
        <v>0</v>
      </c>
      <c r="DZ865" s="39">
        <f t="shared" si="2403"/>
        <v>0</v>
      </c>
      <c r="EA865" s="39">
        <f t="shared" si="2404"/>
        <v>0</v>
      </c>
      <c r="EB865" s="37" t="e">
        <f t="shared" si="2470"/>
        <v>#DIV/0!</v>
      </c>
      <c r="EC865" s="37" t="e">
        <f t="shared" si="2471"/>
        <v>#DIV/0!</v>
      </c>
      <c r="ED865" s="37" t="e">
        <f t="shared" si="2472"/>
        <v>#DIV/0!</v>
      </c>
      <c r="EE865" s="37" t="e">
        <f t="shared" si="2473"/>
        <v>#DIV/0!</v>
      </c>
      <c r="EF865" s="39" t="e">
        <f t="shared" si="2474"/>
        <v>#DIV/0!</v>
      </c>
      <c r="EG865" s="37" t="e">
        <f t="shared" si="2475"/>
        <v>#DIV/0!</v>
      </c>
      <c r="EH865" s="37" t="e">
        <f t="shared" si="2476"/>
        <v>#DIV/0!</v>
      </c>
      <c r="EI865" s="11" t="b">
        <f t="shared" si="2477"/>
        <v>1</v>
      </c>
      <c r="EJ865" s="11" t="b">
        <f t="shared" si="2478"/>
        <v>0</v>
      </c>
      <c r="EK865" s="39" t="e">
        <f t="shared" si="2479"/>
        <v>#DIV/0!</v>
      </c>
      <c r="EL865" s="39" t="e">
        <f t="shared" si="2480"/>
        <v>#DIV/0!</v>
      </c>
      <c r="EM865" s="39" t="e">
        <f t="shared" si="2481"/>
        <v>#DIV/0!</v>
      </c>
      <c r="EN865" s="39" t="e">
        <f t="shared" si="2482"/>
        <v>#DIV/0!</v>
      </c>
      <c r="EO865" s="39" t="e">
        <f t="shared" si="2483"/>
        <v>#DIV/0!</v>
      </c>
      <c r="EP865" s="39" t="e">
        <f t="shared" si="2484"/>
        <v>#DIV/0!</v>
      </c>
      <c r="EQ865" s="39" t="e">
        <f t="shared" si="2485"/>
        <v>#DIV/0!</v>
      </c>
      <c r="ER865" s="39" t="e">
        <f t="shared" si="2486"/>
        <v>#DIV/0!</v>
      </c>
      <c r="ES865" s="58" t="str">
        <f t="shared" si="2487"/>
        <v>(OH,F,Cl)-dominate amphibole</v>
      </c>
      <c r="ET865" s="58" t="e">
        <f t="shared" si="2488"/>
        <v>#N/A</v>
      </c>
      <c r="EU865" s="56">
        <f t="shared" si="2405"/>
        <v>0</v>
      </c>
      <c r="EV865" s="56">
        <f t="shared" si="2406"/>
        <v>0</v>
      </c>
      <c r="EW865" s="56">
        <f t="shared" si="2407"/>
        <v>0</v>
      </c>
      <c r="EX865" s="56">
        <f t="shared" si="2408"/>
        <v>0</v>
      </c>
      <c r="EY865" s="56">
        <f t="shared" si="2409"/>
        <v>0</v>
      </c>
      <c r="EZ865" s="56">
        <f t="shared" si="2410"/>
        <v>0</v>
      </c>
      <c r="FA865" s="39">
        <f t="shared" si="2411"/>
        <v>0</v>
      </c>
      <c r="FB865" s="39">
        <f t="shared" si="2412"/>
        <v>0</v>
      </c>
      <c r="FC865" s="54">
        <f t="shared" si="2413"/>
        <v>0</v>
      </c>
      <c r="FD865" s="54">
        <f t="shared" si="2414"/>
        <v>0</v>
      </c>
      <c r="FE865" s="39">
        <f t="shared" si="2415"/>
        <v>0</v>
      </c>
      <c r="FF865" s="54">
        <f t="shared" si="2416"/>
        <v>0</v>
      </c>
      <c r="FG865" s="39">
        <f t="shared" si="2417"/>
        <v>0</v>
      </c>
      <c r="FH865" s="39">
        <f t="shared" si="2489"/>
        <v>0</v>
      </c>
      <c r="FI865" s="39">
        <f t="shared" si="2490"/>
        <v>0</v>
      </c>
      <c r="FJ865" s="39">
        <f t="shared" si="2491"/>
        <v>0</v>
      </c>
      <c r="FK865" s="39" t="e">
        <f t="shared" si="2492"/>
        <v>#DIV/0!</v>
      </c>
      <c r="FL865" s="39" t="e">
        <f t="shared" si="2493"/>
        <v>#DIV/0!</v>
      </c>
      <c r="FM865" s="39" t="e">
        <f t="shared" si="2494"/>
        <v>#DIV/0!</v>
      </c>
      <c r="FN865" s="39">
        <f t="shared" si="2495"/>
        <v>1</v>
      </c>
      <c r="FO865" s="39">
        <f t="shared" si="2418"/>
        <v>0</v>
      </c>
      <c r="FP865" s="39">
        <f t="shared" si="2419"/>
        <v>0</v>
      </c>
      <c r="FQ865" s="39">
        <f t="shared" si="2420"/>
        <v>0</v>
      </c>
      <c r="FR865" s="39">
        <f t="shared" si="2496"/>
        <v>0</v>
      </c>
      <c r="FS865" s="39">
        <f t="shared" si="2497"/>
        <v>0</v>
      </c>
      <c r="FU865" s="39" t="e">
        <f t="shared" si="2498"/>
        <v>#DIV/0!</v>
      </c>
      <c r="FV865" s="39" t="e">
        <f t="shared" si="2499"/>
        <v>#DIV/0!</v>
      </c>
      <c r="FW865" s="39" t="e">
        <f t="shared" si="2500"/>
        <v>#DIV/0!</v>
      </c>
      <c r="FY865" s="39" t="e">
        <f t="shared" si="2501"/>
        <v>#DIV/0!</v>
      </c>
      <c r="FZ865" s="39" t="e">
        <f t="shared" si="2502"/>
        <v>#DIV/0!</v>
      </c>
      <c r="GA865" s="39" t="e">
        <f t="shared" si="2503"/>
        <v>#DIV/0!</v>
      </c>
      <c r="GB865" s="39" t="e">
        <f t="shared" si="2504"/>
        <v>#DIV/0!</v>
      </c>
      <c r="GC865" s="39" t="e">
        <f t="shared" si="2505"/>
        <v>#DIV/0!</v>
      </c>
      <c r="GD865" s="39" t="e">
        <f t="shared" si="2506"/>
        <v>#DIV/0!</v>
      </c>
      <c r="GE865" s="39" t="e">
        <f t="shared" si="2507"/>
        <v>#DIV/0!</v>
      </c>
      <c r="GF865" s="39" t="e">
        <f t="shared" si="2508"/>
        <v>#DIV/0!</v>
      </c>
      <c r="GG865" s="39" t="e">
        <f t="shared" si="2509"/>
        <v>#DIV/0!</v>
      </c>
      <c r="GH865" s="39" t="e">
        <f t="shared" si="2510"/>
        <v>#DIV/0!</v>
      </c>
      <c r="GI865" s="39"/>
      <c r="GJ865" s="39" t="e">
        <f t="shared" si="2511"/>
        <v>#DIV/0!</v>
      </c>
      <c r="GK865" s="39" t="e">
        <f t="shared" si="2512"/>
        <v>#DIV/0!</v>
      </c>
      <c r="GL865" s="39" t="e">
        <f t="shared" si="2513"/>
        <v>#DIV/0!</v>
      </c>
      <c r="GM865" s="39" t="e">
        <f t="shared" si="2514"/>
        <v>#DIV/0!</v>
      </c>
      <c r="GN865" s="39" t="e">
        <f t="shared" si="2515"/>
        <v>#DIV/0!</v>
      </c>
      <c r="GO865" s="57"/>
      <c r="GP865" s="57" t="e">
        <f t="shared" si="2516"/>
        <v>#DIV/0!</v>
      </c>
      <c r="GQ865" s="59" t="e">
        <f t="shared" si="2517"/>
        <v>#DIV/0!</v>
      </c>
      <c r="GR865" s="41" t="e">
        <f t="shared" si="2518"/>
        <v>#DIV/0!</v>
      </c>
      <c r="GS865" s="57" t="e">
        <f t="shared" si="2519"/>
        <v>#DIV/0!</v>
      </c>
      <c r="GT865" s="57" t="e">
        <f t="shared" si="2520"/>
        <v>#DIV/0!</v>
      </c>
      <c r="GU865" s="57" t="e">
        <f t="shared" si="2521"/>
        <v>#DIV/0!</v>
      </c>
      <c r="GV865" s="57"/>
      <c r="GW865" s="42" t="e">
        <f t="shared" si="2522"/>
        <v>#DIV/0!</v>
      </c>
      <c r="GX865" s="42" t="e">
        <f t="shared" si="2523"/>
        <v>#DIV/0!</v>
      </c>
      <c r="GY865" s="42" t="e">
        <f t="shared" si="2524"/>
        <v>#DIV/0!</v>
      </c>
      <c r="GZ865" s="57"/>
      <c r="HA865" s="2" t="e">
        <f t="shared" si="2525"/>
        <v>#DIV/0!</v>
      </c>
      <c r="HB865" s="2" t="e">
        <f t="shared" si="2526"/>
        <v>#DIV/0!</v>
      </c>
      <c r="HC865" s="2" t="e">
        <f t="shared" si="2527"/>
        <v>#DIV/0!</v>
      </c>
      <c r="HD865" s="2" t="e">
        <f t="shared" si="2528"/>
        <v>#DIV/0!</v>
      </c>
      <c r="HE865" s="2" t="e">
        <f t="shared" si="2529"/>
        <v>#DIV/0!</v>
      </c>
      <c r="HF865" s="2" t="e">
        <f t="shared" si="2530"/>
        <v>#DIV/0!</v>
      </c>
      <c r="HG865" s="2" t="e">
        <f t="shared" si="2531"/>
        <v>#DIV/0!</v>
      </c>
      <c r="HH865" s="2" t="e">
        <f t="shared" si="2532"/>
        <v>#DIV/0!</v>
      </c>
      <c r="HI865" s="2" t="e">
        <f t="shared" si="2533"/>
        <v>#DIV/0!</v>
      </c>
      <c r="HJ865" s="11" t="e">
        <f t="shared" si="2534"/>
        <v>#DIV/0!</v>
      </c>
      <c r="HK865" s="60" t="e">
        <f t="shared" si="2535"/>
        <v>#DIV/0!</v>
      </c>
      <c r="HL865" s="57"/>
      <c r="HM865" s="57" t="e">
        <f t="shared" si="2536"/>
        <v>#DIV/0!</v>
      </c>
      <c r="HN865" s="57" t="e">
        <f t="shared" si="2537"/>
        <v>#DIV/0!</v>
      </c>
      <c r="HO865" s="57" t="e">
        <f t="shared" si="2538"/>
        <v>#DIV/0!</v>
      </c>
      <c r="HP865" s="57" t="e">
        <f t="shared" si="2539"/>
        <v>#DIV/0!</v>
      </c>
      <c r="HQ865" s="57" t="e">
        <f t="shared" si="2540"/>
        <v>#DIV/0!</v>
      </c>
      <c r="HR865" s="57"/>
      <c r="HS865" s="57" t="e">
        <f t="shared" si="2541"/>
        <v>#DIV/0!</v>
      </c>
      <c r="HT865" s="57" t="e">
        <f t="shared" si="2542"/>
        <v>#DIV/0!</v>
      </c>
      <c r="HU865" s="57" t="e">
        <f t="shared" si="2543"/>
        <v>#DIV/0!</v>
      </c>
      <c r="HV865" s="57" t="e">
        <f t="shared" si="2544"/>
        <v>#DIV/0!</v>
      </c>
      <c r="HW865" s="57" t="e">
        <f t="shared" si="2545"/>
        <v>#DIV/0!</v>
      </c>
      <c r="HX865" s="57"/>
      <c r="HY865" s="57" t="e">
        <f t="shared" si="2546"/>
        <v>#DIV/0!</v>
      </c>
      <c r="HZ865" s="57" t="e">
        <f t="shared" si="2547"/>
        <v>#DIV/0!</v>
      </c>
      <c r="IA865" s="57"/>
      <c r="IB865" s="61">
        <f t="shared" si="2548"/>
        <v>0</v>
      </c>
      <c r="IC865" s="57" t="str">
        <f t="shared" si="2549"/>
        <v/>
      </c>
      <c r="ID865" s="42"/>
      <c r="IE865" s="2" t="str">
        <f t="shared" si="2550"/>
        <v/>
      </c>
      <c r="IF865" s="60" t="e">
        <f t="shared" si="2551"/>
        <v>#DIV/0!</v>
      </c>
      <c r="IG865" s="60" t="str">
        <f t="shared" si="2552"/>
        <v/>
      </c>
      <c r="IH865" s="60" t="str">
        <f t="shared" si="2553"/>
        <v>zinco-</v>
      </c>
      <c r="II865" s="60" t="str">
        <f t="shared" si="2554"/>
        <v>mangano-</v>
      </c>
      <c r="IJ865" s="60" t="e">
        <f t="shared" si="2555"/>
        <v>#DIV/0!</v>
      </c>
      <c r="IK865" s="60" t="e">
        <f t="shared" si="2556"/>
        <v>#DIV/0!</v>
      </c>
      <c r="IL865" s="60" t="e">
        <f t="shared" si="2557"/>
        <v>#DIV/0!</v>
      </c>
      <c r="IM865" s="60" t="e">
        <f t="shared" si="2558"/>
        <v>#DIV/0!</v>
      </c>
      <c r="IN865" s="60" t="str">
        <f t="shared" si="2559"/>
        <v/>
      </c>
      <c r="IO865" s="60" t="str">
        <f t="shared" si="2560"/>
        <v/>
      </c>
      <c r="IP865" s="57"/>
      <c r="IQ865" s="57" t="str">
        <f t="shared" si="2561"/>
        <v>ERROR!!</v>
      </c>
    </row>
    <row r="866" spans="24:251">
      <c r="X866" s="29">
        <f t="shared" si="2562"/>
        <v>0</v>
      </c>
      <c r="Y866" s="29">
        <f t="shared" si="2563"/>
        <v>0</v>
      </c>
      <c r="Z866" s="29" t="e">
        <f t="shared" si="2564"/>
        <v>#DIV/0!</v>
      </c>
      <c r="AA866" s="29" t="e">
        <f t="shared" si="2565"/>
        <v>#DIV/0!</v>
      </c>
      <c r="AB866" s="29" t="e">
        <f t="shared" si="2566"/>
        <v>#DIV/0!</v>
      </c>
      <c r="AC866" s="29" t="e">
        <f t="shared" si="2567"/>
        <v>#DIV/0!</v>
      </c>
      <c r="AF866" s="23">
        <v>60.084299999999999</v>
      </c>
      <c r="AG866" s="23">
        <v>79.878799999999998</v>
      </c>
      <c r="AH866" s="23">
        <v>101.96120000000001</v>
      </c>
      <c r="AI866" s="23">
        <v>151.99039999999999</v>
      </c>
      <c r="AJ866" s="23">
        <v>159.69</v>
      </c>
      <c r="AK866" s="23">
        <v>71.846400000000003</v>
      </c>
      <c r="AL866" s="23">
        <v>70.9375</v>
      </c>
      <c r="AM866" s="23">
        <v>40.304400000000001</v>
      </c>
      <c r="AN866" s="23">
        <v>56.077399999999997</v>
      </c>
      <c r="AO866" s="23">
        <v>61.978999999999999</v>
      </c>
      <c r="AP866" s="23">
        <v>94.195999999999998</v>
      </c>
      <c r="AQ866" s="23">
        <v>18.998000000000001</v>
      </c>
      <c r="AR866" s="23">
        <v>35.450000000000003</v>
      </c>
      <c r="AS866" s="23">
        <v>29.88</v>
      </c>
      <c r="AT866" s="23">
        <v>74.691999999999993</v>
      </c>
      <c r="AU866" s="23">
        <v>81.39</v>
      </c>
      <c r="AX866" s="54">
        <f t="shared" si="2422"/>
        <v>0</v>
      </c>
      <c r="AY866" s="54">
        <f t="shared" si="2423"/>
        <v>0</v>
      </c>
      <c r="AZ866" s="54">
        <f t="shared" si="2424"/>
        <v>0</v>
      </c>
      <c r="BA866" s="54">
        <f t="shared" si="2425"/>
        <v>0</v>
      </c>
      <c r="BB866" s="54">
        <f t="shared" si="2426"/>
        <v>0</v>
      </c>
      <c r="BC866" s="54">
        <f t="shared" si="2427"/>
        <v>0</v>
      </c>
      <c r="BD866" s="54">
        <f t="shared" si="2428"/>
        <v>0</v>
      </c>
      <c r="BE866" s="54">
        <f t="shared" si="2429"/>
        <v>0</v>
      </c>
      <c r="BF866" s="54">
        <f t="shared" si="2430"/>
        <v>0</v>
      </c>
      <c r="BG866" s="54">
        <f t="shared" si="2431"/>
        <v>0</v>
      </c>
      <c r="BH866" s="54">
        <f t="shared" si="2432"/>
        <v>0</v>
      </c>
      <c r="BI866" s="54">
        <f t="shared" si="2433"/>
        <v>0</v>
      </c>
      <c r="BJ866" s="54">
        <f t="shared" si="2434"/>
        <v>0</v>
      </c>
      <c r="BK866" s="54">
        <f t="shared" si="2435"/>
        <v>0</v>
      </c>
      <c r="BL866" s="54">
        <f t="shared" si="2436"/>
        <v>0</v>
      </c>
      <c r="BM866" s="42"/>
      <c r="BO866" s="54">
        <f>'Norm-coeff'!$C$2+$AX866*'Norm-coeff'!$D$2+$AY866*'Norm-coeff'!$E$2+$AZ866*'Norm-coeff'!$F$2+$BA866*'Norm-coeff'!$G$2+$BB866*'Norm-coeff'!$H$2+$BC866*'Norm-coeff'!$I$2+$BD866*'Norm-coeff'!$J$2+$BE866*'Norm-coeff'!$K$2+$BF866*'Norm-coeff'!$L$2+$BG866*'Norm-coeff'!$M$2+$BH866*'Norm-coeff'!$N$2+$BI866*'Norm-coeff'!$O$2</f>
        <v>5.4045421474420303</v>
      </c>
      <c r="BP866" s="54">
        <f>'Norm-coeff'!$C$3+$AX866*'Norm-coeff'!$D$3+$AY866*'Norm-coeff'!$E$3+$AZ866*'Norm-coeff'!$F$3+$BA866*'Norm-coeff'!$G$3+$BB866*'Norm-coeff'!$H$3+$BC866*'Norm-coeff'!$I$3+$BD866*'Norm-coeff'!$J$3+$BE866*'Norm-coeff'!$K$3+$BF866*'Norm-coeff'!$L$3+$BG866*'Norm-coeff'!$M$3+$BH866*'Norm-coeff'!$N$3+$BI866*'Norm-coeff'!$O$3</f>
        <v>3.15319116612705</v>
      </c>
      <c r="BQ866" s="54">
        <f>'Norm-coeff'!$C$4+$AX866*'Norm-coeff'!$D$4+$AY866*'Norm-coeff'!$E$4+$AZ866*'Norm-coeff'!$F$4+$BA866*'Norm-coeff'!$G$4+$BB866*'Norm-coeff'!$H$4+$BC866*'Norm-coeff'!$I$4+$BD866*'Norm-coeff'!$J$4+$BE866*'Norm-coeff'!$K$4+$BF866*'Norm-coeff'!$L$4+$BG866*'Norm-coeff'!$M$4+$BH866*'Norm-coeff'!$N$4+$BI866*'Norm-coeff'!$O$4</f>
        <v>1.42115649462768</v>
      </c>
      <c r="BR866" s="54">
        <f>'Norm-coeff'!$C$5+$AX866*'Norm-coeff'!$D$5+$AY866*'Norm-coeff'!$E$5+$AZ866*'Norm-coeff'!$F$5+$BA866*'Norm-coeff'!$G$5+$BB866*'Norm-coeff'!$H$5+$BC866*'Norm-coeff'!$I$5+$BD866*'Norm-coeff'!$J$5+$BE866*'Norm-coeff'!$K$5+$BF866*'Norm-coeff'!$L$5+$BG866*'Norm-coeff'!$M$5+$BH866*'Norm-coeff'!$N$5+$BI866*'Norm-coeff'!$O$5</f>
        <v>1.0553329241296201</v>
      </c>
      <c r="BS866" s="54">
        <f>'Norm-coeff'!$C$6+$AX866*'Norm-coeff'!$D$6+$AY866*'Norm-coeff'!$E$6+$AZ866*'Norm-coeff'!$F$6+$BA866*'Norm-coeff'!$G$6+$BB866*'Norm-coeff'!$H$6+$BC866*'Norm-coeff'!$I$6+$BD866*'Norm-coeff'!$J$6+$BE866*'Norm-coeff'!$K$6+$BF866*'Norm-coeff'!$L$6+$BG866*'Norm-coeff'!$M$6+$BH866*'Norm-coeff'!$N$6+$BI866*'Norm-coeff'!$O$6</f>
        <v>-1.48700885495103E-2</v>
      </c>
      <c r="BT866" s="54">
        <f>'Norm-coeff'!$C$7+$AX866*'Norm-coeff'!$D$7+$AY866*'Norm-coeff'!$E$7+$AZ866*'Norm-coeff'!$F$7+$BA866*'Norm-coeff'!$G$7+$BB866*'Norm-coeff'!$H$7+$BC866*'Norm-coeff'!$I$7+$BD866*'Norm-coeff'!$J$7+$BE866*'Norm-coeff'!$K$7+$BF866*'Norm-coeff'!$L$7+$BG866*'Norm-coeff'!$M$7+$BH866*'Norm-coeff'!$N$7+$BI866*'Norm-coeff'!$O$7</f>
        <v>2.0907583608832998</v>
      </c>
      <c r="BU866" s="54">
        <f>'Norm-coeff'!$C$8+$AX866*'Norm-coeff'!$D$8+$AY866*'Norm-coeff'!$E$8+$AZ866*'Norm-coeff'!$F$8+$BA866*'Norm-coeff'!$G$8+$BB866*'Norm-coeff'!$H$8+$BC866*'Norm-coeff'!$I$8+$BD866*'Norm-coeff'!$J$8+$BE866*'Norm-coeff'!$K$8+$BF866*'Norm-coeff'!$L$8+$BG866*'Norm-coeff'!$M$8+$BH866*'Norm-coeff'!$N$8+$BI866*'Norm-coeff'!$O$8</f>
        <v>0.65894159836244504</v>
      </c>
      <c r="BV866" s="54">
        <f>'Norm-coeff'!$C$9+$AX866*'Norm-coeff'!$D$9+$AY866*'Norm-coeff'!$E$9+$AZ866*'Norm-coeff'!$F$9+$BA866*'Norm-coeff'!$G$9+$BB866*'Norm-coeff'!$H$9+$BC866*'Norm-coeff'!$I$9+$BD866*'Norm-coeff'!$J$9+$BE866*'Norm-coeff'!$K$9+$BF866*'Norm-coeff'!$L$9+$BG866*'Norm-coeff'!$M$9+$BH866*'Norm-coeff'!$N$9+$BI866*'Norm-coeff'!$O$9</f>
        <v>1.48961085014701</v>
      </c>
      <c r="BW866" s="54">
        <f>'Norm-coeff'!$C$10+$AX866*'Norm-coeff'!$D$10+$AY866*'Norm-coeff'!$E$10+$AZ866*'Norm-coeff'!$F$10+$BA866*'Norm-coeff'!$G$10+$BB866*'Norm-coeff'!$H$10+$BC866*'Norm-coeff'!$I$10+$BD866*'Norm-coeff'!$J$10+$BE866*'Norm-coeff'!$K$10+$BF866*'Norm-coeff'!$L$10+$BG866*'Norm-coeff'!$M$10+$BH866*'Norm-coeff'!$N$10+$BI866*'Norm-coeff'!$O$10</f>
        <v>1.42058735749591</v>
      </c>
      <c r="BX866" s="54">
        <f>'Norm-coeff'!$C$11+$AX866*'Norm-coeff'!$D$11+$AY866*'Norm-coeff'!$E$11+$AZ866*'Norm-coeff'!$F$11+$BA866*'Norm-coeff'!$G$11+$BB866*'Norm-coeff'!$H$11+$BC866*'Norm-coeff'!$I$11+$BD866*'Norm-coeff'!$J$11+$BE866*'Norm-coeff'!$K$11+$BF866*'Norm-coeff'!$L$11+$BG866*'Norm-coeff'!$M$11+$BH866*'Norm-coeff'!$N$11+$BI866*'Norm-coeff'!$O$11</f>
        <v>0.221233014421479</v>
      </c>
      <c r="BY866" s="54">
        <f>'Norm-coeff'!$C$12+$AX866*'Norm-coeff'!$D$12+$AY866*'Norm-coeff'!$E$12+$AZ866*'Norm-coeff'!$F$12+$BA866*'Norm-coeff'!$G$12+$BB866*'Norm-coeff'!$H$12+$BC866*'Norm-coeff'!$I$12+$BD866*'Norm-coeff'!$J$12+$BE866*'Norm-coeff'!$K$12+$BF866*'Norm-coeff'!$L$12+$BG866*'Norm-coeff'!$M$12+$BH866*'Norm-coeff'!$N$12+$BI866*'Norm-coeff'!$O$12</f>
        <v>0.283527502056037</v>
      </c>
      <c r="BZ866" s="54">
        <f>'Norm-coeff'!$C$13+$AX866*'Norm-coeff'!$D$13+$AY866*'Norm-coeff'!$E$13+$AZ866*'Norm-coeff'!$F$13+$BA866*'Norm-coeff'!$G$13+$BB866*'Norm-coeff'!$H$13+$BC866*'Norm-coeff'!$I$13+$BD866*'Norm-coeff'!$J$13+$BE866*'Norm-coeff'!$K$13+$BF866*'Norm-coeff'!$L$13+$BG866*'Norm-coeff'!$M$13+$BH866*'Norm-coeff'!$N$13+$BI866*'Norm-coeff'!$O$13</f>
        <v>-4.1864930554451202E-2</v>
      </c>
      <c r="CA866" s="54">
        <f>'Norm-coeff'!$C$14+$AX866*'Norm-coeff'!$D$14+$AY866*'Norm-coeff'!$E$14+$AZ866*'Norm-coeff'!$F$14+$BA866*'Norm-coeff'!$G$14+$BB866*'Norm-coeff'!$H$14+$BC866*'Norm-coeff'!$I$14+$BD866*'Norm-coeff'!$J$14+$BE866*'Norm-coeff'!$K$14+$BF866*'Norm-coeff'!$L$14+$BG866*'Norm-coeff'!$M$14+$BH866*'Norm-coeff'!$N$14+$BI866*'Norm-coeff'!$O$14</f>
        <v>4.2526983164477103</v>
      </c>
      <c r="CC866" s="54">
        <f t="shared" si="2437"/>
        <v>0</v>
      </c>
      <c r="CG866" s="54">
        <f t="shared" si="2438"/>
        <v>0</v>
      </c>
      <c r="CH866" s="54">
        <f t="shared" si="2421"/>
        <v>0</v>
      </c>
      <c r="CI866" s="54">
        <f t="shared" si="2439"/>
        <v>0</v>
      </c>
      <c r="CJ866" s="56">
        <f t="shared" si="2440"/>
        <v>0</v>
      </c>
      <c r="CK866" s="54">
        <f t="shared" si="2441"/>
        <v>0</v>
      </c>
      <c r="CL866" s="54">
        <f t="shared" si="2442"/>
        <v>0</v>
      </c>
      <c r="CM866" s="54">
        <f t="shared" si="2443"/>
        <v>0</v>
      </c>
      <c r="CN866" s="54">
        <f t="shared" si="2444"/>
        <v>0</v>
      </c>
      <c r="CO866" s="54">
        <f t="shared" si="2445"/>
        <v>0</v>
      </c>
      <c r="CP866" s="54">
        <f t="shared" si="2446"/>
        <v>0</v>
      </c>
      <c r="CQ866" s="54">
        <f t="shared" si="2447"/>
        <v>0</v>
      </c>
      <c r="CR866" s="54">
        <f t="shared" si="2448"/>
        <v>0</v>
      </c>
      <c r="CS866" s="54">
        <f t="shared" si="2449"/>
        <v>0</v>
      </c>
      <c r="CU866" s="54">
        <f t="shared" si="2450"/>
        <v>0</v>
      </c>
      <c r="CV866" s="54">
        <f t="shared" si="2451"/>
        <v>0</v>
      </c>
      <c r="CW866" s="54">
        <f t="shared" si="2452"/>
        <v>0</v>
      </c>
      <c r="CX866" s="54">
        <f t="shared" si="2453"/>
        <v>0</v>
      </c>
      <c r="CZ866" s="54">
        <f t="shared" si="2454"/>
        <v>0</v>
      </c>
      <c r="DA866" s="54">
        <f t="shared" si="2455"/>
        <v>0</v>
      </c>
      <c r="DB866" s="54">
        <f t="shared" si="2456"/>
        <v>0</v>
      </c>
      <c r="DC866" s="54">
        <f t="shared" si="2457"/>
        <v>0</v>
      </c>
      <c r="DD866" s="54">
        <f t="shared" si="2458"/>
        <v>0</v>
      </c>
      <c r="DE866" s="54">
        <f t="shared" si="2459"/>
        <v>0</v>
      </c>
      <c r="DF866" s="54">
        <f t="shared" si="2460"/>
        <v>0</v>
      </c>
      <c r="DG866" s="54">
        <f t="shared" si="2461"/>
        <v>2</v>
      </c>
      <c r="DH866" s="71">
        <f t="shared" si="2462"/>
        <v>0</v>
      </c>
      <c r="DI866" s="71">
        <f t="shared" si="2463"/>
        <v>0</v>
      </c>
      <c r="DJ866" s="54">
        <f t="shared" si="2464"/>
        <v>0</v>
      </c>
      <c r="DK866" s="54">
        <f t="shared" si="2465"/>
        <v>2</v>
      </c>
      <c r="DL866" s="4">
        <f t="shared" si="2395"/>
        <v>0</v>
      </c>
      <c r="DM866" s="3">
        <f t="shared" si="2466"/>
        <v>0</v>
      </c>
      <c r="DN866" s="3">
        <f t="shared" si="2467"/>
        <v>0</v>
      </c>
      <c r="DO866" s="4" t="e">
        <f t="shared" si="2468"/>
        <v>#DIV/0!</v>
      </c>
      <c r="DP866" s="57"/>
      <c r="DQ866" s="57"/>
      <c r="DR866" s="56">
        <f t="shared" si="2396"/>
        <v>2</v>
      </c>
      <c r="DS866" s="56">
        <f t="shared" si="2397"/>
        <v>0</v>
      </c>
      <c r="DT866" s="38">
        <f t="shared" si="2398"/>
        <v>0</v>
      </c>
      <c r="DU866" s="38">
        <f t="shared" si="2469"/>
        <v>2</v>
      </c>
      <c r="DV866" s="38">
        <f t="shared" si="2399"/>
        <v>0</v>
      </c>
      <c r="DW866" s="39">
        <f t="shared" si="2400"/>
        <v>0</v>
      </c>
      <c r="DX866" s="39">
        <f t="shared" si="2401"/>
        <v>0</v>
      </c>
      <c r="DY866" s="39">
        <f t="shared" si="2402"/>
        <v>0</v>
      </c>
      <c r="DZ866" s="39">
        <f t="shared" si="2403"/>
        <v>0</v>
      </c>
      <c r="EA866" s="39">
        <f t="shared" si="2404"/>
        <v>0</v>
      </c>
      <c r="EB866" s="37" t="e">
        <f t="shared" si="2470"/>
        <v>#DIV/0!</v>
      </c>
      <c r="EC866" s="37" t="e">
        <f t="shared" si="2471"/>
        <v>#DIV/0!</v>
      </c>
      <c r="ED866" s="37" t="e">
        <f t="shared" si="2472"/>
        <v>#DIV/0!</v>
      </c>
      <c r="EE866" s="37" t="e">
        <f t="shared" si="2473"/>
        <v>#DIV/0!</v>
      </c>
      <c r="EF866" s="39" t="e">
        <f t="shared" si="2474"/>
        <v>#DIV/0!</v>
      </c>
      <c r="EG866" s="37" t="e">
        <f t="shared" si="2475"/>
        <v>#DIV/0!</v>
      </c>
      <c r="EH866" s="37" t="e">
        <f t="shared" si="2476"/>
        <v>#DIV/0!</v>
      </c>
      <c r="EI866" s="11" t="b">
        <f t="shared" si="2477"/>
        <v>1</v>
      </c>
      <c r="EJ866" s="11" t="b">
        <f t="shared" si="2478"/>
        <v>0</v>
      </c>
      <c r="EK866" s="39" t="e">
        <f t="shared" si="2479"/>
        <v>#DIV/0!</v>
      </c>
      <c r="EL866" s="39" t="e">
        <f t="shared" si="2480"/>
        <v>#DIV/0!</v>
      </c>
      <c r="EM866" s="39" t="e">
        <f t="shared" si="2481"/>
        <v>#DIV/0!</v>
      </c>
      <c r="EN866" s="39" t="e">
        <f t="shared" si="2482"/>
        <v>#DIV/0!</v>
      </c>
      <c r="EO866" s="39" t="e">
        <f t="shared" si="2483"/>
        <v>#DIV/0!</v>
      </c>
      <c r="EP866" s="39" t="e">
        <f t="shared" si="2484"/>
        <v>#DIV/0!</v>
      </c>
      <c r="EQ866" s="39" t="e">
        <f t="shared" si="2485"/>
        <v>#DIV/0!</v>
      </c>
      <c r="ER866" s="39" t="e">
        <f t="shared" si="2486"/>
        <v>#DIV/0!</v>
      </c>
      <c r="ES866" s="58" t="str">
        <f t="shared" si="2487"/>
        <v>(OH,F,Cl)-dominate amphibole</v>
      </c>
      <c r="ET866" s="58" t="e">
        <f t="shared" si="2488"/>
        <v>#N/A</v>
      </c>
      <c r="EU866" s="56">
        <f t="shared" si="2405"/>
        <v>0</v>
      </c>
      <c r="EV866" s="56">
        <f t="shared" si="2406"/>
        <v>0</v>
      </c>
      <c r="EW866" s="56">
        <f t="shared" si="2407"/>
        <v>0</v>
      </c>
      <c r="EX866" s="56">
        <f t="shared" si="2408"/>
        <v>0</v>
      </c>
      <c r="EY866" s="56">
        <f t="shared" si="2409"/>
        <v>0</v>
      </c>
      <c r="EZ866" s="56">
        <f t="shared" si="2410"/>
        <v>0</v>
      </c>
      <c r="FA866" s="39">
        <f t="shared" si="2411"/>
        <v>0</v>
      </c>
      <c r="FB866" s="39">
        <f t="shared" si="2412"/>
        <v>0</v>
      </c>
      <c r="FC866" s="54">
        <f t="shared" si="2413"/>
        <v>0</v>
      </c>
      <c r="FD866" s="54">
        <f t="shared" si="2414"/>
        <v>0</v>
      </c>
      <c r="FE866" s="39">
        <f t="shared" si="2415"/>
        <v>0</v>
      </c>
      <c r="FF866" s="54">
        <f t="shared" si="2416"/>
        <v>0</v>
      </c>
      <c r="FG866" s="39">
        <f t="shared" si="2417"/>
        <v>0</v>
      </c>
      <c r="FH866" s="39">
        <f t="shared" si="2489"/>
        <v>0</v>
      </c>
      <c r="FI866" s="39">
        <f t="shared" si="2490"/>
        <v>0</v>
      </c>
      <c r="FJ866" s="39">
        <f t="shared" si="2491"/>
        <v>0</v>
      </c>
      <c r="FK866" s="39" t="e">
        <f t="shared" si="2492"/>
        <v>#DIV/0!</v>
      </c>
      <c r="FL866" s="39" t="e">
        <f t="shared" si="2493"/>
        <v>#DIV/0!</v>
      </c>
      <c r="FM866" s="39" t="e">
        <f t="shared" si="2494"/>
        <v>#DIV/0!</v>
      </c>
      <c r="FN866" s="39">
        <f t="shared" si="2495"/>
        <v>1</v>
      </c>
      <c r="FO866" s="39">
        <f t="shared" si="2418"/>
        <v>0</v>
      </c>
      <c r="FP866" s="39">
        <f t="shared" si="2419"/>
        <v>0</v>
      </c>
      <c r="FQ866" s="39">
        <f t="shared" si="2420"/>
        <v>0</v>
      </c>
      <c r="FR866" s="39">
        <f t="shared" si="2496"/>
        <v>0</v>
      </c>
      <c r="FS866" s="39">
        <f t="shared" si="2497"/>
        <v>0</v>
      </c>
      <c r="FU866" s="39" t="e">
        <f t="shared" si="2498"/>
        <v>#DIV/0!</v>
      </c>
      <c r="FV866" s="39" t="e">
        <f t="shared" si="2499"/>
        <v>#DIV/0!</v>
      </c>
      <c r="FW866" s="39" t="e">
        <f t="shared" si="2500"/>
        <v>#DIV/0!</v>
      </c>
      <c r="FY866" s="39" t="e">
        <f t="shared" si="2501"/>
        <v>#DIV/0!</v>
      </c>
      <c r="FZ866" s="39" t="e">
        <f t="shared" si="2502"/>
        <v>#DIV/0!</v>
      </c>
      <c r="GA866" s="39" t="e">
        <f t="shared" si="2503"/>
        <v>#DIV/0!</v>
      </c>
      <c r="GB866" s="39" t="e">
        <f t="shared" si="2504"/>
        <v>#DIV/0!</v>
      </c>
      <c r="GC866" s="39" t="e">
        <f t="shared" si="2505"/>
        <v>#DIV/0!</v>
      </c>
      <c r="GD866" s="39" t="e">
        <f t="shared" si="2506"/>
        <v>#DIV/0!</v>
      </c>
      <c r="GE866" s="39" t="e">
        <f t="shared" si="2507"/>
        <v>#DIV/0!</v>
      </c>
      <c r="GF866" s="39" t="e">
        <f t="shared" si="2508"/>
        <v>#DIV/0!</v>
      </c>
      <c r="GG866" s="39" t="e">
        <f t="shared" si="2509"/>
        <v>#DIV/0!</v>
      </c>
      <c r="GH866" s="39" t="e">
        <f t="shared" si="2510"/>
        <v>#DIV/0!</v>
      </c>
      <c r="GI866" s="39"/>
      <c r="GJ866" s="39" t="e">
        <f t="shared" si="2511"/>
        <v>#DIV/0!</v>
      </c>
      <c r="GK866" s="39" t="e">
        <f t="shared" si="2512"/>
        <v>#DIV/0!</v>
      </c>
      <c r="GL866" s="39" t="e">
        <f t="shared" si="2513"/>
        <v>#DIV/0!</v>
      </c>
      <c r="GM866" s="39" t="e">
        <f t="shared" si="2514"/>
        <v>#DIV/0!</v>
      </c>
      <c r="GN866" s="39" t="e">
        <f t="shared" si="2515"/>
        <v>#DIV/0!</v>
      </c>
      <c r="GO866" s="57"/>
      <c r="GP866" s="57" t="e">
        <f t="shared" si="2516"/>
        <v>#DIV/0!</v>
      </c>
      <c r="GQ866" s="59" t="e">
        <f t="shared" si="2517"/>
        <v>#DIV/0!</v>
      </c>
      <c r="GR866" s="41" t="e">
        <f t="shared" si="2518"/>
        <v>#DIV/0!</v>
      </c>
      <c r="GS866" s="57" t="e">
        <f t="shared" si="2519"/>
        <v>#DIV/0!</v>
      </c>
      <c r="GT866" s="57" t="e">
        <f t="shared" si="2520"/>
        <v>#DIV/0!</v>
      </c>
      <c r="GU866" s="57" t="e">
        <f t="shared" si="2521"/>
        <v>#DIV/0!</v>
      </c>
      <c r="GV866" s="57"/>
      <c r="GW866" s="42" t="e">
        <f t="shared" si="2522"/>
        <v>#DIV/0!</v>
      </c>
      <c r="GX866" s="42" t="e">
        <f t="shared" si="2523"/>
        <v>#DIV/0!</v>
      </c>
      <c r="GY866" s="42" t="e">
        <f t="shared" si="2524"/>
        <v>#DIV/0!</v>
      </c>
      <c r="GZ866" s="57"/>
      <c r="HA866" s="2" t="e">
        <f t="shared" si="2525"/>
        <v>#DIV/0!</v>
      </c>
      <c r="HB866" s="2" t="e">
        <f t="shared" si="2526"/>
        <v>#DIV/0!</v>
      </c>
      <c r="HC866" s="2" t="e">
        <f t="shared" si="2527"/>
        <v>#DIV/0!</v>
      </c>
      <c r="HD866" s="2" t="e">
        <f t="shared" si="2528"/>
        <v>#DIV/0!</v>
      </c>
      <c r="HE866" s="2" t="e">
        <f t="shared" si="2529"/>
        <v>#DIV/0!</v>
      </c>
      <c r="HF866" s="2" t="e">
        <f t="shared" si="2530"/>
        <v>#DIV/0!</v>
      </c>
      <c r="HG866" s="2" t="e">
        <f t="shared" si="2531"/>
        <v>#DIV/0!</v>
      </c>
      <c r="HH866" s="2" t="e">
        <f t="shared" si="2532"/>
        <v>#DIV/0!</v>
      </c>
      <c r="HI866" s="2" t="e">
        <f t="shared" si="2533"/>
        <v>#DIV/0!</v>
      </c>
      <c r="HJ866" s="11" t="e">
        <f t="shared" si="2534"/>
        <v>#DIV/0!</v>
      </c>
      <c r="HK866" s="60" t="e">
        <f t="shared" si="2535"/>
        <v>#DIV/0!</v>
      </c>
      <c r="HL866" s="57"/>
      <c r="HM866" s="57" t="e">
        <f t="shared" si="2536"/>
        <v>#DIV/0!</v>
      </c>
      <c r="HN866" s="57" t="e">
        <f t="shared" si="2537"/>
        <v>#DIV/0!</v>
      </c>
      <c r="HO866" s="57" t="e">
        <f t="shared" si="2538"/>
        <v>#DIV/0!</v>
      </c>
      <c r="HP866" s="57" t="e">
        <f t="shared" si="2539"/>
        <v>#DIV/0!</v>
      </c>
      <c r="HQ866" s="57" t="e">
        <f t="shared" si="2540"/>
        <v>#DIV/0!</v>
      </c>
      <c r="HR866" s="57"/>
      <c r="HS866" s="57" t="e">
        <f t="shared" si="2541"/>
        <v>#DIV/0!</v>
      </c>
      <c r="HT866" s="57" t="e">
        <f t="shared" si="2542"/>
        <v>#DIV/0!</v>
      </c>
      <c r="HU866" s="57" t="e">
        <f t="shared" si="2543"/>
        <v>#DIV/0!</v>
      </c>
      <c r="HV866" s="57" t="e">
        <f t="shared" si="2544"/>
        <v>#DIV/0!</v>
      </c>
      <c r="HW866" s="57" t="e">
        <f t="shared" si="2545"/>
        <v>#DIV/0!</v>
      </c>
      <c r="HX866" s="57"/>
      <c r="HY866" s="57" t="e">
        <f t="shared" si="2546"/>
        <v>#DIV/0!</v>
      </c>
      <c r="HZ866" s="57" t="e">
        <f t="shared" si="2547"/>
        <v>#DIV/0!</v>
      </c>
      <c r="IA866" s="57"/>
      <c r="IB866" s="61">
        <f t="shared" si="2548"/>
        <v>0</v>
      </c>
      <c r="IC866" s="57" t="str">
        <f t="shared" si="2549"/>
        <v/>
      </c>
      <c r="ID866" s="42"/>
      <c r="IE866" s="2" t="str">
        <f t="shared" si="2550"/>
        <v/>
      </c>
      <c r="IF866" s="60" t="e">
        <f t="shared" si="2551"/>
        <v>#DIV/0!</v>
      </c>
      <c r="IG866" s="60" t="str">
        <f t="shared" si="2552"/>
        <v/>
      </c>
      <c r="IH866" s="60" t="str">
        <f t="shared" si="2553"/>
        <v>zinco-</v>
      </c>
      <c r="II866" s="60" t="str">
        <f t="shared" si="2554"/>
        <v>mangano-</v>
      </c>
      <c r="IJ866" s="60" t="e">
        <f t="shared" si="2555"/>
        <v>#DIV/0!</v>
      </c>
      <c r="IK866" s="60" t="e">
        <f t="shared" si="2556"/>
        <v>#DIV/0!</v>
      </c>
      <c r="IL866" s="60" t="e">
        <f t="shared" si="2557"/>
        <v>#DIV/0!</v>
      </c>
      <c r="IM866" s="60" t="e">
        <f t="shared" si="2558"/>
        <v>#DIV/0!</v>
      </c>
      <c r="IN866" s="60" t="str">
        <f t="shared" si="2559"/>
        <v/>
      </c>
      <c r="IO866" s="60" t="str">
        <f t="shared" si="2560"/>
        <v/>
      </c>
      <c r="IP866" s="57"/>
      <c r="IQ866" s="57" t="str">
        <f t="shared" si="2561"/>
        <v>ERROR!!</v>
      </c>
    </row>
    <row r="867" spans="24:251">
      <c r="X867" s="29">
        <f t="shared" si="2562"/>
        <v>0</v>
      </c>
      <c r="Y867" s="29">
        <f t="shared" si="2563"/>
        <v>0</v>
      </c>
      <c r="Z867" s="29" t="e">
        <f t="shared" si="2564"/>
        <v>#DIV/0!</v>
      </c>
      <c r="AA867" s="29" t="e">
        <f t="shared" si="2565"/>
        <v>#DIV/0!</v>
      </c>
      <c r="AB867" s="29" t="e">
        <f t="shared" si="2566"/>
        <v>#DIV/0!</v>
      </c>
      <c r="AC867" s="29" t="e">
        <f t="shared" si="2567"/>
        <v>#DIV/0!</v>
      </c>
      <c r="AF867" s="23">
        <v>60.084299999999999</v>
      </c>
      <c r="AG867" s="23">
        <v>79.878799999999998</v>
      </c>
      <c r="AH867" s="23">
        <v>101.96120000000001</v>
      </c>
      <c r="AI867" s="23">
        <v>151.99039999999999</v>
      </c>
      <c r="AJ867" s="23">
        <v>159.69</v>
      </c>
      <c r="AK867" s="23">
        <v>71.846400000000003</v>
      </c>
      <c r="AL867" s="23">
        <v>70.9375</v>
      </c>
      <c r="AM867" s="23">
        <v>40.304400000000001</v>
      </c>
      <c r="AN867" s="23">
        <v>56.077399999999997</v>
      </c>
      <c r="AO867" s="23">
        <v>61.978999999999999</v>
      </c>
      <c r="AP867" s="23">
        <v>94.195999999999998</v>
      </c>
      <c r="AQ867" s="23">
        <v>18.998000000000001</v>
      </c>
      <c r="AR867" s="23">
        <v>35.450000000000003</v>
      </c>
      <c r="AS867" s="23">
        <v>29.88</v>
      </c>
      <c r="AT867" s="23">
        <v>74.691999999999993</v>
      </c>
      <c r="AU867" s="23">
        <v>81.39</v>
      </c>
      <c r="AX867" s="54">
        <f t="shared" si="2422"/>
        <v>0</v>
      </c>
      <c r="AY867" s="54">
        <f t="shared" si="2423"/>
        <v>0</v>
      </c>
      <c r="AZ867" s="54">
        <f t="shared" si="2424"/>
        <v>0</v>
      </c>
      <c r="BA867" s="54">
        <f t="shared" si="2425"/>
        <v>0</v>
      </c>
      <c r="BB867" s="54">
        <f t="shared" si="2426"/>
        <v>0</v>
      </c>
      <c r="BC867" s="54">
        <f t="shared" si="2427"/>
        <v>0</v>
      </c>
      <c r="BD867" s="54">
        <f t="shared" si="2428"/>
        <v>0</v>
      </c>
      <c r="BE867" s="54">
        <f t="shared" si="2429"/>
        <v>0</v>
      </c>
      <c r="BF867" s="54">
        <f t="shared" si="2430"/>
        <v>0</v>
      </c>
      <c r="BG867" s="54">
        <f t="shared" si="2431"/>
        <v>0</v>
      </c>
      <c r="BH867" s="54">
        <f t="shared" si="2432"/>
        <v>0</v>
      </c>
      <c r="BI867" s="54">
        <f t="shared" si="2433"/>
        <v>0</v>
      </c>
      <c r="BJ867" s="54">
        <f t="shared" si="2434"/>
        <v>0</v>
      </c>
      <c r="BK867" s="54">
        <f t="shared" si="2435"/>
        <v>0</v>
      </c>
      <c r="BL867" s="54">
        <f t="shared" si="2436"/>
        <v>0</v>
      </c>
      <c r="BM867" s="42"/>
      <c r="BO867" s="54">
        <f>'Norm-coeff'!$C$2+$AX867*'Norm-coeff'!$D$2+$AY867*'Norm-coeff'!$E$2+$AZ867*'Norm-coeff'!$F$2+$BA867*'Norm-coeff'!$G$2+$BB867*'Norm-coeff'!$H$2+$BC867*'Norm-coeff'!$I$2+$BD867*'Norm-coeff'!$J$2+$BE867*'Norm-coeff'!$K$2+$BF867*'Norm-coeff'!$L$2+$BG867*'Norm-coeff'!$M$2+$BH867*'Norm-coeff'!$N$2+$BI867*'Norm-coeff'!$O$2</f>
        <v>5.4045421474420303</v>
      </c>
      <c r="BP867" s="54">
        <f>'Norm-coeff'!$C$3+$AX867*'Norm-coeff'!$D$3+$AY867*'Norm-coeff'!$E$3+$AZ867*'Norm-coeff'!$F$3+$BA867*'Norm-coeff'!$G$3+$BB867*'Norm-coeff'!$H$3+$BC867*'Norm-coeff'!$I$3+$BD867*'Norm-coeff'!$J$3+$BE867*'Norm-coeff'!$K$3+$BF867*'Norm-coeff'!$L$3+$BG867*'Norm-coeff'!$M$3+$BH867*'Norm-coeff'!$N$3+$BI867*'Norm-coeff'!$O$3</f>
        <v>3.15319116612705</v>
      </c>
      <c r="BQ867" s="54">
        <f>'Norm-coeff'!$C$4+$AX867*'Norm-coeff'!$D$4+$AY867*'Norm-coeff'!$E$4+$AZ867*'Norm-coeff'!$F$4+$BA867*'Norm-coeff'!$G$4+$BB867*'Norm-coeff'!$H$4+$BC867*'Norm-coeff'!$I$4+$BD867*'Norm-coeff'!$J$4+$BE867*'Norm-coeff'!$K$4+$BF867*'Norm-coeff'!$L$4+$BG867*'Norm-coeff'!$M$4+$BH867*'Norm-coeff'!$N$4+$BI867*'Norm-coeff'!$O$4</f>
        <v>1.42115649462768</v>
      </c>
      <c r="BR867" s="54">
        <f>'Norm-coeff'!$C$5+$AX867*'Norm-coeff'!$D$5+$AY867*'Norm-coeff'!$E$5+$AZ867*'Norm-coeff'!$F$5+$BA867*'Norm-coeff'!$G$5+$BB867*'Norm-coeff'!$H$5+$BC867*'Norm-coeff'!$I$5+$BD867*'Norm-coeff'!$J$5+$BE867*'Norm-coeff'!$K$5+$BF867*'Norm-coeff'!$L$5+$BG867*'Norm-coeff'!$M$5+$BH867*'Norm-coeff'!$N$5+$BI867*'Norm-coeff'!$O$5</f>
        <v>1.0553329241296201</v>
      </c>
      <c r="BS867" s="54">
        <f>'Norm-coeff'!$C$6+$AX867*'Norm-coeff'!$D$6+$AY867*'Norm-coeff'!$E$6+$AZ867*'Norm-coeff'!$F$6+$BA867*'Norm-coeff'!$G$6+$BB867*'Norm-coeff'!$H$6+$BC867*'Norm-coeff'!$I$6+$BD867*'Norm-coeff'!$J$6+$BE867*'Norm-coeff'!$K$6+$BF867*'Norm-coeff'!$L$6+$BG867*'Norm-coeff'!$M$6+$BH867*'Norm-coeff'!$N$6+$BI867*'Norm-coeff'!$O$6</f>
        <v>-1.48700885495103E-2</v>
      </c>
      <c r="BT867" s="54">
        <f>'Norm-coeff'!$C$7+$AX867*'Norm-coeff'!$D$7+$AY867*'Norm-coeff'!$E$7+$AZ867*'Norm-coeff'!$F$7+$BA867*'Norm-coeff'!$G$7+$BB867*'Norm-coeff'!$H$7+$BC867*'Norm-coeff'!$I$7+$BD867*'Norm-coeff'!$J$7+$BE867*'Norm-coeff'!$K$7+$BF867*'Norm-coeff'!$L$7+$BG867*'Norm-coeff'!$M$7+$BH867*'Norm-coeff'!$N$7+$BI867*'Norm-coeff'!$O$7</f>
        <v>2.0907583608832998</v>
      </c>
      <c r="BU867" s="54">
        <f>'Norm-coeff'!$C$8+$AX867*'Norm-coeff'!$D$8+$AY867*'Norm-coeff'!$E$8+$AZ867*'Norm-coeff'!$F$8+$BA867*'Norm-coeff'!$G$8+$BB867*'Norm-coeff'!$H$8+$BC867*'Norm-coeff'!$I$8+$BD867*'Norm-coeff'!$J$8+$BE867*'Norm-coeff'!$K$8+$BF867*'Norm-coeff'!$L$8+$BG867*'Norm-coeff'!$M$8+$BH867*'Norm-coeff'!$N$8+$BI867*'Norm-coeff'!$O$8</f>
        <v>0.65894159836244504</v>
      </c>
      <c r="BV867" s="54">
        <f>'Norm-coeff'!$C$9+$AX867*'Norm-coeff'!$D$9+$AY867*'Norm-coeff'!$E$9+$AZ867*'Norm-coeff'!$F$9+$BA867*'Norm-coeff'!$G$9+$BB867*'Norm-coeff'!$H$9+$BC867*'Norm-coeff'!$I$9+$BD867*'Norm-coeff'!$J$9+$BE867*'Norm-coeff'!$K$9+$BF867*'Norm-coeff'!$L$9+$BG867*'Norm-coeff'!$M$9+$BH867*'Norm-coeff'!$N$9+$BI867*'Norm-coeff'!$O$9</f>
        <v>1.48961085014701</v>
      </c>
      <c r="BW867" s="54">
        <f>'Norm-coeff'!$C$10+$AX867*'Norm-coeff'!$D$10+$AY867*'Norm-coeff'!$E$10+$AZ867*'Norm-coeff'!$F$10+$BA867*'Norm-coeff'!$G$10+$BB867*'Norm-coeff'!$H$10+$BC867*'Norm-coeff'!$I$10+$BD867*'Norm-coeff'!$J$10+$BE867*'Norm-coeff'!$K$10+$BF867*'Norm-coeff'!$L$10+$BG867*'Norm-coeff'!$M$10+$BH867*'Norm-coeff'!$N$10+$BI867*'Norm-coeff'!$O$10</f>
        <v>1.42058735749591</v>
      </c>
      <c r="BX867" s="54">
        <f>'Norm-coeff'!$C$11+$AX867*'Norm-coeff'!$D$11+$AY867*'Norm-coeff'!$E$11+$AZ867*'Norm-coeff'!$F$11+$BA867*'Norm-coeff'!$G$11+$BB867*'Norm-coeff'!$H$11+$BC867*'Norm-coeff'!$I$11+$BD867*'Norm-coeff'!$J$11+$BE867*'Norm-coeff'!$K$11+$BF867*'Norm-coeff'!$L$11+$BG867*'Norm-coeff'!$M$11+$BH867*'Norm-coeff'!$N$11+$BI867*'Norm-coeff'!$O$11</f>
        <v>0.221233014421479</v>
      </c>
      <c r="BY867" s="54">
        <f>'Norm-coeff'!$C$12+$AX867*'Norm-coeff'!$D$12+$AY867*'Norm-coeff'!$E$12+$AZ867*'Norm-coeff'!$F$12+$BA867*'Norm-coeff'!$G$12+$BB867*'Norm-coeff'!$H$12+$BC867*'Norm-coeff'!$I$12+$BD867*'Norm-coeff'!$J$12+$BE867*'Norm-coeff'!$K$12+$BF867*'Norm-coeff'!$L$12+$BG867*'Norm-coeff'!$M$12+$BH867*'Norm-coeff'!$N$12+$BI867*'Norm-coeff'!$O$12</f>
        <v>0.283527502056037</v>
      </c>
      <c r="BZ867" s="54">
        <f>'Norm-coeff'!$C$13+$AX867*'Norm-coeff'!$D$13+$AY867*'Norm-coeff'!$E$13+$AZ867*'Norm-coeff'!$F$13+$BA867*'Norm-coeff'!$G$13+$BB867*'Norm-coeff'!$H$13+$BC867*'Norm-coeff'!$I$13+$BD867*'Norm-coeff'!$J$13+$BE867*'Norm-coeff'!$K$13+$BF867*'Norm-coeff'!$L$13+$BG867*'Norm-coeff'!$M$13+$BH867*'Norm-coeff'!$N$13+$BI867*'Norm-coeff'!$O$13</f>
        <v>-4.1864930554451202E-2</v>
      </c>
      <c r="CA867" s="54">
        <f>'Norm-coeff'!$C$14+$AX867*'Norm-coeff'!$D$14+$AY867*'Norm-coeff'!$E$14+$AZ867*'Norm-coeff'!$F$14+$BA867*'Norm-coeff'!$G$14+$BB867*'Norm-coeff'!$H$14+$BC867*'Norm-coeff'!$I$14+$BD867*'Norm-coeff'!$J$14+$BE867*'Norm-coeff'!$K$14+$BF867*'Norm-coeff'!$L$14+$BG867*'Norm-coeff'!$M$14+$BH867*'Norm-coeff'!$N$14+$BI867*'Norm-coeff'!$O$14</f>
        <v>4.2526983164477103</v>
      </c>
      <c r="CC867" s="54">
        <f t="shared" si="2437"/>
        <v>0</v>
      </c>
      <c r="CG867" s="54">
        <f t="shared" si="2438"/>
        <v>0</v>
      </c>
      <c r="CH867" s="54">
        <f t="shared" si="2421"/>
        <v>0</v>
      </c>
      <c r="CI867" s="54">
        <f t="shared" si="2439"/>
        <v>0</v>
      </c>
      <c r="CJ867" s="56">
        <f t="shared" si="2440"/>
        <v>0</v>
      </c>
      <c r="CK867" s="54">
        <f t="shared" si="2441"/>
        <v>0</v>
      </c>
      <c r="CL867" s="54">
        <f t="shared" si="2442"/>
        <v>0</v>
      </c>
      <c r="CM867" s="54">
        <f t="shared" si="2443"/>
        <v>0</v>
      </c>
      <c r="CN867" s="54">
        <f t="shared" si="2444"/>
        <v>0</v>
      </c>
      <c r="CO867" s="54">
        <f t="shared" si="2445"/>
        <v>0</v>
      </c>
      <c r="CP867" s="54">
        <f t="shared" si="2446"/>
        <v>0</v>
      </c>
      <c r="CQ867" s="54">
        <f t="shared" si="2447"/>
        <v>0</v>
      </c>
      <c r="CR867" s="54">
        <f t="shared" si="2448"/>
        <v>0</v>
      </c>
      <c r="CS867" s="54">
        <f t="shared" si="2449"/>
        <v>0</v>
      </c>
      <c r="CU867" s="54">
        <f t="shared" si="2450"/>
        <v>0</v>
      </c>
      <c r="CV867" s="54">
        <f t="shared" si="2451"/>
        <v>0</v>
      </c>
      <c r="CW867" s="54">
        <f t="shared" si="2452"/>
        <v>0</v>
      </c>
      <c r="CX867" s="54">
        <f t="shared" si="2453"/>
        <v>0</v>
      </c>
      <c r="CZ867" s="54">
        <f t="shared" si="2454"/>
        <v>0</v>
      </c>
      <c r="DA867" s="54">
        <f t="shared" si="2455"/>
        <v>0</v>
      </c>
      <c r="DB867" s="54">
        <f t="shared" si="2456"/>
        <v>0</v>
      </c>
      <c r="DC867" s="54">
        <f t="shared" si="2457"/>
        <v>0</v>
      </c>
      <c r="DD867" s="54">
        <f t="shared" si="2458"/>
        <v>0</v>
      </c>
      <c r="DE867" s="54">
        <f t="shared" si="2459"/>
        <v>0</v>
      </c>
      <c r="DF867" s="54">
        <f t="shared" si="2460"/>
        <v>0</v>
      </c>
      <c r="DG867" s="54">
        <f t="shared" si="2461"/>
        <v>2</v>
      </c>
      <c r="DH867" s="71">
        <f t="shared" si="2462"/>
        <v>0</v>
      </c>
      <c r="DI867" s="71">
        <f t="shared" si="2463"/>
        <v>0</v>
      </c>
      <c r="DJ867" s="54">
        <f t="shared" si="2464"/>
        <v>0</v>
      </c>
      <c r="DK867" s="54">
        <f t="shared" si="2465"/>
        <v>2</v>
      </c>
      <c r="DL867" s="4">
        <f t="shared" si="2395"/>
        <v>0</v>
      </c>
      <c r="DM867" s="3">
        <f t="shared" si="2466"/>
        <v>0</v>
      </c>
      <c r="DN867" s="3">
        <f t="shared" si="2467"/>
        <v>0</v>
      </c>
      <c r="DO867" s="4" t="e">
        <f t="shared" si="2468"/>
        <v>#DIV/0!</v>
      </c>
      <c r="DP867" s="57"/>
      <c r="DQ867" s="57"/>
      <c r="DR867" s="56">
        <f t="shared" si="2396"/>
        <v>2</v>
      </c>
      <c r="DS867" s="56">
        <f t="shared" si="2397"/>
        <v>0</v>
      </c>
      <c r="DT867" s="38">
        <f t="shared" si="2398"/>
        <v>0</v>
      </c>
      <c r="DU867" s="38">
        <f t="shared" si="2469"/>
        <v>2</v>
      </c>
      <c r="DV867" s="38">
        <f t="shared" si="2399"/>
        <v>0</v>
      </c>
      <c r="DW867" s="39">
        <f t="shared" si="2400"/>
        <v>0</v>
      </c>
      <c r="DX867" s="39">
        <f t="shared" si="2401"/>
        <v>0</v>
      </c>
      <c r="DY867" s="39">
        <f t="shared" si="2402"/>
        <v>0</v>
      </c>
      <c r="DZ867" s="39">
        <f t="shared" si="2403"/>
        <v>0</v>
      </c>
      <c r="EA867" s="39">
        <f t="shared" si="2404"/>
        <v>0</v>
      </c>
      <c r="EB867" s="37" t="e">
        <f t="shared" si="2470"/>
        <v>#DIV/0!</v>
      </c>
      <c r="EC867" s="37" t="e">
        <f t="shared" si="2471"/>
        <v>#DIV/0!</v>
      </c>
      <c r="ED867" s="37" t="e">
        <f t="shared" si="2472"/>
        <v>#DIV/0!</v>
      </c>
      <c r="EE867" s="37" t="e">
        <f t="shared" si="2473"/>
        <v>#DIV/0!</v>
      </c>
      <c r="EF867" s="39" t="e">
        <f t="shared" si="2474"/>
        <v>#DIV/0!</v>
      </c>
      <c r="EG867" s="37" t="e">
        <f t="shared" si="2475"/>
        <v>#DIV/0!</v>
      </c>
      <c r="EH867" s="37" t="e">
        <f t="shared" si="2476"/>
        <v>#DIV/0!</v>
      </c>
      <c r="EI867" s="11" t="b">
        <f t="shared" si="2477"/>
        <v>1</v>
      </c>
      <c r="EJ867" s="11" t="b">
        <f t="shared" si="2478"/>
        <v>0</v>
      </c>
      <c r="EK867" s="39" t="e">
        <f t="shared" si="2479"/>
        <v>#DIV/0!</v>
      </c>
      <c r="EL867" s="39" t="e">
        <f t="shared" si="2480"/>
        <v>#DIV/0!</v>
      </c>
      <c r="EM867" s="39" t="e">
        <f t="shared" si="2481"/>
        <v>#DIV/0!</v>
      </c>
      <c r="EN867" s="39" t="e">
        <f t="shared" si="2482"/>
        <v>#DIV/0!</v>
      </c>
      <c r="EO867" s="39" t="e">
        <f t="shared" si="2483"/>
        <v>#DIV/0!</v>
      </c>
      <c r="EP867" s="39" t="e">
        <f t="shared" si="2484"/>
        <v>#DIV/0!</v>
      </c>
      <c r="EQ867" s="39" t="e">
        <f t="shared" si="2485"/>
        <v>#DIV/0!</v>
      </c>
      <c r="ER867" s="39" t="e">
        <f t="shared" si="2486"/>
        <v>#DIV/0!</v>
      </c>
      <c r="ES867" s="58" t="str">
        <f t="shared" si="2487"/>
        <v>(OH,F,Cl)-dominate amphibole</v>
      </c>
      <c r="ET867" s="58" t="e">
        <f t="shared" si="2488"/>
        <v>#N/A</v>
      </c>
      <c r="EU867" s="56">
        <f t="shared" si="2405"/>
        <v>0</v>
      </c>
      <c r="EV867" s="56">
        <f t="shared" si="2406"/>
        <v>0</v>
      </c>
      <c r="EW867" s="56">
        <f t="shared" si="2407"/>
        <v>0</v>
      </c>
      <c r="EX867" s="56">
        <f t="shared" si="2408"/>
        <v>0</v>
      </c>
      <c r="EY867" s="56">
        <f t="shared" si="2409"/>
        <v>0</v>
      </c>
      <c r="EZ867" s="56">
        <f t="shared" si="2410"/>
        <v>0</v>
      </c>
      <c r="FA867" s="39">
        <f t="shared" si="2411"/>
        <v>0</v>
      </c>
      <c r="FB867" s="39">
        <f t="shared" si="2412"/>
        <v>0</v>
      </c>
      <c r="FC867" s="54">
        <f t="shared" si="2413"/>
        <v>0</v>
      </c>
      <c r="FD867" s="54">
        <f t="shared" si="2414"/>
        <v>0</v>
      </c>
      <c r="FE867" s="39">
        <f t="shared" si="2415"/>
        <v>0</v>
      </c>
      <c r="FF867" s="54">
        <f t="shared" si="2416"/>
        <v>0</v>
      </c>
      <c r="FG867" s="39">
        <f t="shared" si="2417"/>
        <v>0</v>
      </c>
      <c r="FH867" s="39">
        <f t="shared" si="2489"/>
        <v>0</v>
      </c>
      <c r="FI867" s="39">
        <f t="shared" si="2490"/>
        <v>0</v>
      </c>
      <c r="FJ867" s="39">
        <f t="shared" si="2491"/>
        <v>0</v>
      </c>
      <c r="FK867" s="39" t="e">
        <f t="shared" si="2492"/>
        <v>#DIV/0!</v>
      </c>
      <c r="FL867" s="39" t="e">
        <f t="shared" si="2493"/>
        <v>#DIV/0!</v>
      </c>
      <c r="FM867" s="39" t="e">
        <f t="shared" si="2494"/>
        <v>#DIV/0!</v>
      </c>
      <c r="FN867" s="39">
        <f t="shared" si="2495"/>
        <v>1</v>
      </c>
      <c r="FO867" s="39">
        <f t="shared" si="2418"/>
        <v>0</v>
      </c>
      <c r="FP867" s="39">
        <f t="shared" si="2419"/>
        <v>0</v>
      </c>
      <c r="FQ867" s="39">
        <f t="shared" si="2420"/>
        <v>0</v>
      </c>
      <c r="FR867" s="39">
        <f t="shared" si="2496"/>
        <v>0</v>
      </c>
      <c r="FS867" s="39">
        <f t="shared" si="2497"/>
        <v>0</v>
      </c>
      <c r="FU867" s="39" t="e">
        <f t="shared" si="2498"/>
        <v>#DIV/0!</v>
      </c>
      <c r="FV867" s="39" t="e">
        <f t="shared" si="2499"/>
        <v>#DIV/0!</v>
      </c>
      <c r="FW867" s="39" t="e">
        <f t="shared" si="2500"/>
        <v>#DIV/0!</v>
      </c>
      <c r="FY867" s="39" t="e">
        <f t="shared" si="2501"/>
        <v>#DIV/0!</v>
      </c>
      <c r="FZ867" s="39" t="e">
        <f t="shared" si="2502"/>
        <v>#DIV/0!</v>
      </c>
      <c r="GA867" s="39" t="e">
        <f t="shared" si="2503"/>
        <v>#DIV/0!</v>
      </c>
      <c r="GB867" s="39" t="e">
        <f t="shared" si="2504"/>
        <v>#DIV/0!</v>
      </c>
      <c r="GC867" s="39" t="e">
        <f t="shared" si="2505"/>
        <v>#DIV/0!</v>
      </c>
      <c r="GD867" s="39" t="e">
        <f t="shared" si="2506"/>
        <v>#DIV/0!</v>
      </c>
      <c r="GE867" s="39" t="e">
        <f t="shared" si="2507"/>
        <v>#DIV/0!</v>
      </c>
      <c r="GF867" s="39" t="e">
        <f t="shared" si="2508"/>
        <v>#DIV/0!</v>
      </c>
      <c r="GG867" s="39" t="e">
        <f t="shared" si="2509"/>
        <v>#DIV/0!</v>
      </c>
      <c r="GH867" s="39" t="e">
        <f t="shared" si="2510"/>
        <v>#DIV/0!</v>
      </c>
      <c r="GI867" s="39"/>
      <c r="GJ867" s="39" t="e">
        <f t="shared" si="2511"/>
        <v>#DIV/0!</v>
      </c>
      <c r="GK867" s="39" t="e">
        <f t="shared" si="2512"/>
        <v>#DIV/0!</v>
      </c>
      <c r="GL867" s="39" t="e">
        <f t="shared" si="2513"/>
        <v>#DIV/0!</v>
      </c>
      <c r="GM867" s="39" t="e">
        <f t="shared" si="2514"/>
        <v>#DIV/0!</v>
      </c>
      <c r="GN867" s="39" t="e">
        <f t="shared" si="2515"/>
        <v>#DIV/0!</v>
      </c>
      <c r="GO867" s="57"/>
      <c r="GP867" s="57" t="e">
        <f t="shared" si="2516"/>
        <v>#DIV/0!</v>
      </c>
      <c r="GQ867" s="59" t="e">
        <f t="shared" si="2517"/>
        <v>#DIV/0!</v>
      </c>
      <c r="GR867" s="41" t="e">
        <f t="shared" si="2518"/>
        <v>#DIV/0!</v>
      </c>
      <c r="GS867" s="57" t="e">
        <f t="shared" si="2519"/>
        <v>#DIV/0!</v>
      </c>
      <c r="GT867" s="57" t="e">
        <f t="shared" si="2520"/>
        <v>#DIV/0!</v>
      </c>
      <c r="GU867" s="57" t="e">
        <f t="shared" si="2521"/>
        <v>#DIV/0!</v>
      </c>
      <c r="GV867" s="57"/>
      <c r="GW867" s="42" t="e">
        <f t="shared" si="2522"/>
        <v>#DIV/0!</v>
      </c>
      <c r="GX867" s="42" t="e">
        <f t="shared" si="2523"/>
        <v>#DIV/0!</v>
      </c>
      <c r="GY867" s="42" t="e">
        <f t="shared" si="2524"/>
        <v>#DIV/0!</v>
      </c>
      <c r="GZ867" s="57"/>
      <c r="HA867" s="2" t="e">
        <f t="shared" si="2525"/>
        <v>#DIV/0!</v>
      </c>
      <c r="HB867" s="2" t="e">
        <f t="shared" si="2526"/>
        <v>#DIV/0!</v>
      </c>
      <c r="HC867" s="2" t="e">
        <f t="shared" si="2527"/>
        <v>#DIV/0!</v>
      </c>
      <c r="HD867" s="2" t="e">
        <f t="shared" si="2528"/>
        <v>#DIV/0!</v>
      </c>
      <c r="HE867" s="2" t="e">
        <f t="shared" si="2529"/>
        <v>#DIV/0!</v>
      </c>
      <c r="HF867" s="2" t="e">
        <f t="shared" si="2530"/>
        <v>#DIV/0!</v>
      </c>
      <c r="HG867" s="2" t="e">
        <f t="shared" si="2531"/>
        <v>#DIV/0!</v>
      </c>
      <c r="HH867" s="2" t="e">
        <f t="shared" si="2532"/>
        <v>#DIV/0!</v>
      </c>
      <c r="HI867" s="2" t="e">
        <f t="shared" si="2533"/>
        <v>#DIV/0!</v>
      </c>
      <c r="HJ867" s="11" t="e">
        <f t="shared" si="2534"/>
        <v>#DIV/0!</v>
      </c>
      <c r="HK867" s="60" t="e">
        <f t="shared" si="2535"/>
        <v>#DIV/0!</v>
      </c>
      <c r="HL867" s="57"/>
      <c r="HM867" s="57" t="e">
        <f t="shared" si="2536"/>
        <v>#DIV/0!</v>
      </c>
      <c r="HN867" s="57" t="e">
        <f t="shared" si="2537"/>
        <v>#DIV/0!</v>
      </c>
      <c r="HO867" s="57" t="e">
        <f t="shared" si="2538"/>
        <v>#DIV/0!</v>
      </c>
      <c r="HP867" s="57" t="e">
        <f t="shared" si="2539"/>
        <v>#DIV/0!</v>
      </c>
      <c r="HQ867" s="57" t="e">
        <f t="shared" si="2540"/>
        <v>#DIV/0!</v>
      </c>
      <c r="HR867" s="57"/>
      <c r="HS867" s="57" t="e">
        <f t="shared" si="2541"/>
        <v>#DIV/0!</v>
      </c>
      <c r="HT867" s="57" t="e">
        <f t="shared" si="2542"/>
        <v>#DIV/0!</v>
      </c>
      <c r="HU867" s="57" t="e">
        <f t="shared" si="2543"/>
        <v>#DIV/0!</v>
      </c>
      <c r="HV867" s="57" t="e">
        <f t="shared" si="2544"/>
        <v>#DIV/0!</v>
      </c>
      <c r="HW867" s="57" t="e">
        <f t="shared" si="2545"/>
        <v>#DIV/0!</v>
      </c>
      <c r="HX867" s="57"/>
      <c r="HY867" s="57" t="e">
        <f t="shared" si="2546"/>
        <v>#DIV/0!</v>
      </c>
      <c r="HZ867" s="57" t="e">
        <f t="shared" si="2547"/>
        <v>#DIV/0!</v>
      </c>
      <c r="IA867" s="57"/>
      <c r="IB867" s="61">
        <f t="shared" si="2548"/>
        <v>0</v>
      </c>
      <c r="IC867" s="57" t="str">
        <f t="shared" si="2549"/>
        <v/>
      </c>
      <c r="ID867" s="42"/>
      <c r="IE867" s="2" t="str">
        <f t="shared" si="2550"/>
        <v/>
      </c>
      <c r="IF867" s="60" t="e">
        <f t="shared" si="2551"/>
        <v>#DIV/0!</v>
      </c>
      <c r="IG867" s="60" t="str">
        <f t="shared" si="2552"/>
        <v/>
      </c>
      <c r="IH867" s="60" t="str">
        <f t="shared" si="2553"/>
        <v>zinco-</v>
      </c>
      <c r="II867" s="60" t="str">
        <f t="shared" si="2554"/>
        <v>mangano-</v>
      </c>
      <c r="IJ867" s="60" t="e">
        <f t="shared" si="2555"/>
        <v>#DIV/0!</v>
      </c>
      <c r="IK867" s="60" t="e">
        <f t="shared" si="2556"/>
        <v>#DIV/0!</v>
      </c>
      <c r="IL867" s="60" t="e">
        <f t="shared" si="2557"/>
        <v>#DIV/0!</v>
      </c>
      <c r="IM867" s="60" t="e">
        <f t="shared" si="2558"/>
        <v>#DIV/0!</v>
      </c>
      <c r="IN867" s="60" t="str">
        <f t="shared" si="2559"/>
        <v/>
      </c>
      <c r="IO867" s="60" t="str">
        <f t="shared" si="2560"/>
        <v/>
      </c>
      <c r="IP867" s="57"/>
      <c r="IQ867" s="57" t="str">
        <f t="shared" si="2561"/>
        <v>ERROR!!</v>
      </c>
    </row>
    <row r="868" spans="24:251">
      <c r="X868" s="29">
        <f t="shared" si="2562"/>
        <v>0</v>
      </c>
      <c r="Y868" s="29">
        <f t="shared" si="2563"/>
        <v>0</v>
      </c>
      <c r="Z868" s="29" t="e">
        <f t="shared" si="2564"/>
        <v>#DIV/0!</v>
      </c>
      <c r="AA868" s="29" t="e">
        <f t="shared" si="2565"/>
        <v>#DIV/0!</v>
      </c>
      <c r="AB868" s="29" t="e">
        <f t="shared" si="2566"/>
        <v>#DIV/0!</v>
      </c>
      <c r="AC868" s="29" t="e">
        <f t="shared" si="2567"/>
        <v>#DIV/0!</v>
      </c>
      <c r="AF868" s="23">
        <v>60.084299999999999</v>
      </c>
      <c r="AG868" s="23">
        <v>79.878799999999998</v>
      </c>
      <c r="AH868" s="23">
        <v>101.96120000000001</v>
      </c>
      <c r="AI868" s="23">
        <v>151.99039999999999</v>
      </c>
      <c r="AJ868" s="23">
        <v>159.69</v>
      </c>
      <c r="AK868" s="23">
        <v>71.846400000000003</v>
      </c>
      <c r="AL868" s="23">
        <v>70.9375</v>
      </c>
      <c r="AM868" s="23">
        <v>40.304400000000001</v>
      </c>
      <c r="AN868" s="23">
        <v>56.077399999999997</v>
      </c>
      <c r="AO868" s="23">
        <v>61.978999999999999</v>
      </c>
      <c r="AP868" s="23">
        <v>94.195999999999998</v>
      </c>
      <c r="AQ868" s="23">
        <v>18.998000000000001</v>
      </c>
      <c r="AR868" s="23">
        <v>35.450000000000003</v>
      </c>
      <c r="AS868" s="23">
        <v>29.88</v>
      </c>
      <c r="AT868" s="23">
        <v>74.691999999999993</v>
      </c>
      <c r="AU868" s="23">
        <v>81.39</v>
      </c>
      <c r="AX868" s="54">
        <f t="shared" si="2422"/>
        <v>0</v>
      </c>
      <c r="AY868" s="54">
        <f t="shared" si="2423"/>
        <v>0</v>
      </c>
      <c r="AZ868" s="54">
        <f t="shared" si="2424"/>
        <v>0</v>
      </c>
      <c r="BA868" s="54">
        <f t="shared" si="2425"/>
        <v>0</v>
      </c>
      <c r="BB868" s="54">
        <f t="shared" si="2426"/>
        <v>0</v>
      </c>
      <c r="BC868" s="54">
        <f t="shared" si="2427"/>
        <v>0</v>
      </c>
      <c r="BD868" s="54">
        <f t="shared" si="2428"/>
        <v>0</v>
      </c>
      <c r="BE868" s="54">
        <f t="shared" si="2429"/>
        <v>0</v>
      </c>
      <c r="BF868" s="54">
        <f t="shared" si="2430"/>
        <v>0</v>
      </c>
      <c r="BG868" s="54">
        <f t="shared" si="2431"/>
        <v>0</v>
      </c>
      <c r="BH868" s="54">
        <f t="shared" si="2432"/>
        <v>0</v>
      </c>
      <c r="BI868" s="54">
        <f t="shared" si="2433"/>
        <v>0</v>
      </c>
      <c r="BJ868" s="54">
        <f t="shared" si="2434"/>
        <v>0</v>
      </c>
      <c r="BK868" s="54">
        <f t="shared" si="2435"/>
        <v>0</v>
      </c>
      <c r="BL868" s="54">
        <f t="shared" si="2436"/>
        <v>0</v>
      </c>
      <c r="BM868" s="42"/>
      <c r="BO868" s="54">
        <f>'Norm-coeff'!$C$2+$AX868*'Norm-coeff'!$D$2+$AY868*'Norm-coeff'!$E$2+$AZ868*'Norm-coeff'!$F$2+$BA868*'Norm-coeff'!$G$2+$BB868*'Norm-coeff'!$H$2+$BC868*'Norm-coeff'!$I$2+$BD868*'Norm-coeff'!$J$2+$BE868*'Norm-coeff'!$K$2+$BF868*'Norm-coeff'!$L$2+$BG868*'Norm-coeff'!$M$2+$BH868*'Norm-coeff'!$N$2+$BI868*'Norm-coeff'!$O$2</f>
        <v>5.4045421474420303</v>
      </c>
      <c r="BP868" s="54">
        <f>'Norm-coeff'!$C$3+$AX868*'Norm-coeff'!$D$3+$AY868*'Norm-coeff'!$E$3+$AZ868*'Norm-coeff'!$F$3+$BA868*'Norm-coeff'!$G$3+$BB868*'Norm-coeff'!$H$3+$BC868*'Norm-coeff'!$I$3+$BD868*'Norm-coeff'!$J$3+$BE868*'Norm-coeff'!$K$3+$BF868*'Norm-coeff'!$L$3+$BG868*'Norm-coeff'!$M$3+$BH868*'Norm-coeff'!$N$3+$BI868*'Norm-coeff'!$O$3</f>
        <v>3.15319116612705</v>
      </c>
      <c r="BQ868" s="54">
        <f>'Norm-coeff'!$C$4+$AX868*'Norm-coeff'!$D$4+$AY868*'Norm-coeff'!$E$4+$AZ868*'Norm-coeff'!$F$4+$BA868*'Norm-coeff'!$G$4+$BB868*'Norm-coeff'!$H$4+$BC868*'Norm-coeff'!$I$4+$BD868*'Norm-coeff'!$J$4+$BE868*'Norm-coeff'!$K$4+$BF868*'Norm-coeff'!$L$4+$BG868*'Norm-coeff'!$M$4+$BH868*'Norm-coeff'!$N$4+$BI868*'Norm-coeff'!$O$4</f>
        <v>1.42115649462768</v>
      </c>
      <c r="BR868" s="54">
        <f>'Norm-coeff'!$C$5+$AX868*'Norm-coeff'!$D$5+$AY868*'Norm-coeff'!$E$5+$AZ868*'Norm-coeff'!$F$5+$BA868*'Norm-coeff'!$G$5+$BB868*'Norm-coeff'!$H$5+$BC868*'Norm-coeff'!$I$5+$BD868*'Norm-coeff'!$J$5+$BE868*'Norm-coeff'!$K$5+$BF868*'Norm-coeff'!$L$5+$BG868*'Norm-coeff'!$M$5+$BH868*'Norm-coeff'!$N$5+$BI868*'Norm-coeff'!$O$5</f>
        <v>1.0553329241296201</v>
      </c>
      <c r="BS868" s="54">
        <f>'Norm-coeff'!$C$6+$AX868*'Norm-coeff'!$D$6+$AY868*'Norm-coeff'!$E$6+$AZ868*'Norm-coeff'!$F$6+$BA868*'Norm-coeff'!$G$6+$BB868*'Norm-coeff'!$H$6+$BC868*'Norm-coeff'!$I$6+$BD868*'Norm-coeff'!$J$6+$BE868*'Norm-coeff'!$K$6+$BF868*'Norm-coeff'!$L$6+$BG868*'Norm-coeff'!$M$6+$BH868*'Norm-coeff'!$N$6+$BI868*'Norm-coeff'!$O$6</f>
        <v>-1.48700885495103E-2</v>
      </c>
      <c r="BT868" s="54">
        <f>'Norm-coeff'!$C$7+$AX868*'Norm-coeff'!$D$7+$AY868*'Norm-coeff'!$E$7+$AZ868*'Norm-coeff'!$F$7+$BA868*'Norm-coeff'!$G$7+$BB868*'Norm-coeff'!$H$7+$BC868*'Norm-coeff'!$I$7+$BD868*'Norm-coeff'!$J$7+$BE868*'Norm-coeff'!$K$7+$BF868*'Norm-coeff'!$L$7+$BG868*'Norm-coeff'!$M$7+$BH868*'Norm-coeff'!$N$7+$BI868*'Norm-coeff'!$O$7</f>
        <v>2.0907583608832998</v>
      </c>
      <c r="BU868" s="54">
        <f>'Norm-coeff'!$C$8+$AX868*'Norm-coeff'!$D$8+$AY868*'Norm-coeff'!$E$8+$AZ868*'Norm-coeff'!$F$8+$BA868*'Norm-coeff'!$G$8+$BB868*'Norm-coeff'!$H$8+$BC868*'Norm-coeff'!$I$8+$BD868*'Norm-coeff'!$J$8+$BE868*'Norm-coeff'!$K$8+$BF868*'Norm-coeff'!$L$8+$BG868*'Norm-coeff'!$M$8+$BH868*'Norm-coeff'!$N$8+$BI868*'Norm-coeff'!$O$8</f>
        <v>0.65894159836244504</v>
      </c>
      <c r="BV868" s="54">
        <f>'Norm-coeff'!$C$9+$AX868*'Norm-coeff'!$D$9+$AY868*'Norm-coeff'!$E$9+$AZ868*'Norm-coeff'!$F$9+$BA868*'Norm-coeff'!$G$9+$BB868*'Norm-coeff'!$H$9+$BC868*'Norm-coeff'!$I$9+$BD868*'Norm-coeff'!$J$9+$BE868*'Norm-coeff'!$K$9+$BF868*'Norm-coeff'!$L$9+$BG868*'Norm-coeff'!$M$9+$BH868*'Norm-coeff'!$N$9+$BI868*'Norm-coeff'!$O$9</f>
        <v>1.48961085014701</v>
      </c>
      <c r="BW868" s="54">
        <f>'Norm-coeff'!$C$10+$AX868*'Norm-coeff'!$D$10+$AY868*'Norm-coeff'!$E$10+$AZ868*'Norm-coeff'!$F$10+$BA868*'Norm-coeff'!$G$10+$BB868*'Norm-coeff'!$H$10+$BC868*'Norm-coeff'!$I$10+$BD868*'Norm-coeff'!$J$10+$BE868*'Norm-coeff'!$K$10+$BF868*'Norm-coeff'!$L$10+$BG868*'Norm-coeff'!$M$10+$BH868*'Norm-coeff'!$N$10+$BI868*'Norm-coeff'!$O$10</f>
        <v>1.42058735749591</v>
      </c>
      <c r="BX868" s="54">
        <f>'Norm-coeff'!$C$11+$AX868*'Norm-coeff'!$D$11+$AY868*'Norm-coeff'!$E$11+$AZ868*'Norm-coeff'!$F$11+$BA868*'Norm-coeff'!$G$11+$BB868*'Norm-coeff'!$H$11+$BC868*'Norm-coeff'!$I$11+$BD868*'Norm-coeff'!$J$11+$BE868*'Norm-coeff'!$K$11+$BF868*'Norm-coeff'!$L$11+$BG868*'Norm-coeff'!$M$11+$BH868*'Norm-coeff'!$N$11+$BI868*'Norm-coeff'!$O$11</f>
        <v>0.221233014421479</v>
      </c>
      <c r="BY868" s="54">
        <f>'Norm-coeff'!$C$12+$AX868*'Norm-coeff'!$D$12+$AY868*'Norm-coeff'!$E$12+$AZ868*'Norm-coeff'!$F$12+$BA868*'Norm-coeff'!$G$12+$BB868*'Norm-coeff'!$H$12+$BC868*'Norm-coeff'!$I$12+$BD868*'Norm-coeff'!$J$12+$BE868*'Norm-coeff'!$K$12+$BF868*'Norm-coeff'!$L$12+$BG868*'Norm-coeff'!$M$12+$BH868*'Norm-coeff'!$N$12+$BI868*'Norm-coeff'!$O$12</f>
        <v>0.283527502056037</v>
      </c>
      <c r="BZ868" s="54">
        <f>'Norm-coeff'!$C$13+$AX868*'Norm-coeff'!$D$13+$AY868*'Norm-coeff'!$E$13+$AZ868*'Norm-coeff'!$F$13+$BA868*'Norm-coeff'!$G$13+$BB868*'Norm-coeff'!$H$13+$BC868*'Norm-coeff'!$I$13+$BD868*'Norm-coeff'!$J$13+$BE868*'Norm-coeff'!$K$13+$BF868*'Norm-coeff'!$L$13+$BG868*'Norm-coeff'!$M$13+$BH868*'Norm-coeff'!$N$13+$BI868*'Norm-coeff'!$O$13</f>
        <v>-4.1864930554451202E-2</v>
      </c>
      <c r="CA868" s="54">
        <f>'Norm-coeff'!$C$14+$AX868*'Norm-coeff'!$D$14+$AY868*'Norm-coeff'!$E$14+$AZ868*'Norm-coeff'!$F$14+$BA868*'Norm-coeff'!$G$14+$BB868*'Norm-coeff'!$H$14+$BC868*'Norm-coeff'!$I$14+$BD868*'Norm-coeff'!$J$14+$BE868*'Norm-coeff'!$K$14+$BF868*'Norm-coeff'!$L$14+$BG868*'Norm-coeff'!$M$14+$BH868*'Norm-coeff'!$N$14+$BI868*'Norm-coeff'!$O$14</f>
        <v>4.2526983164477103</v>
      </c>
      <c r="CC868" s="54">
        <f t="shared" si="2437"/>
        <v>0</v>
      </c>
      <c r="CG868" s="54">
        <f t="shared" si="2438"/>
        <v>0</v>
      </c>
      <c r="CH868" s="54">
        <f t="shared" si="2421"/>
        <v>0</v>
      </c>
      <c r="CI868" s="54">
        <f t="shared" si="2439"/>
        <v>0</v>
      </c>
      <c r="CJ868" s="56">
        <f t="shared" si="2440"/>
        <v>0</v>
      </c>
      <c r="CK868" s="54">
        <f t="shared" si="2441"/>
        <v>0</v>
      </c>
      <c r="CL868" s="54">
        <f t="shared" si="2442"/>
        <v>0</v>
      </c>
      <c r="CM868" s="54">
        <f t="shared" si="2443"/>
        <v>0</v>
      </c>
      <c r="CN868" s="54">
        <f t="shared" si="2444"/>
        <v>0</v>
      </c>
      <c r="CO868" s="54">
        <f t="shared" si="2445"/>
        <v>0</v>
      </c>
      <c r="CP868" s="54">
        <f t="shared" si="2446"/>
        <v>0</v>
      </c>
      <c r="CQ868" s="54">
        <f t="shared" si="2447"/>
        <v>0</v>
      </c>
      <c r="CR868" s="54">
        <f t="shared" si="2448"/>
        <v>0</v>
      </c>
      <c r="CS868" s="54">
        <f t="shared" si="2449"/>
        <v>0</v>
      </c>
      <c r="CU868" s="54">
        <f t="shared" si="2450"/>
        <v>0</v>
      </c>
      <c r="CV868" s="54">
        <f t="shared" si="2451"/>
        <v>0</v>
      </c>
      <c r="CW868" s="54">
        <f t="shared" si="2452"/>
        <v>0</v>
      </c>
      <c r="CX868" s="54">
        <f t="shared" si="2453"/>
        <v>0</v>
      </c>
      <c r="CZ868" s="54">
        <f t="shared" si="2454"/>
        <v>0</v>
      </c>
      <c r="DA868" s="54">
        <f t="shared" si="2455"/>
        <v>0</v>
      </c>
      <c r="DB868" s="54">
        <f t="shared" si="2456"/>
        <v>0</v>
      </c>
      <c r="DC868" s="54">
        <f t="shared" si="2457"/>
        <v>0</v>
      </c>
      <c r="DD868" s="54">
        <f t="shared" si="2458"/>
        <v>0</v>
      </c>
      <c r="DE868" s="54">
        <f t="shared" si="2459"/>
        <v>0</v>
      </c>
      <c r="DF868" s="54">
        <f t="shared" si="2460"/>
        <v>0</v>
      </c>
      <c r="DG868" s="54">
        <f t="shared" si="2461"/>
        <v>2</v>
      </c>
      <c r="DH868" s="71">
        <f t="shared" si="2462"/>
        <v>0</v>
      </c>
      <c r="DI868" s="71">
        <f t="shared" si="2463"/>
        <v>0</v>
      </c>
      <c r="DJ868" s="54">
        <f t="shared" si="2464"/>
        <v>0</v>
      </c>
      <c r="DK868" s="54">
        <f t="shared" si="2465"/>
        <v>2</v>
      </c>
      <c r="DL868" s="4">
        <f t="shared" si="2395"/>
        <v>0</v>
      </c>
      <c r="DM868" s="3">
        <f t="shared" si="2466"/>
        <v>0</v>
      </c>
      <c r="DN868" s="3">
        <f t="shared" si="2467"/>
        <v>0</v>
      </c>
      <c r="DO868" s="4" t="e">
        <f t="shared" si="2468"/>
        <v>#DIV/0!</v>
      </c>
      <c r="DP868" s="57"/>
      <c r="DQ868" s="57"/>
      <c r="DR868" s="56">
        <f t="shared" si="2396"/>
        <v>2</v>
      </c>
      <c r="DS868" s="56">
        <f t="shared" si="2397"/>
        <v>0</v>
      </c>
      <c r="DT868" s="38">
        <f t="shared" si="2398"/>
        <v>0</v>
      </c>
      <c r="DU868" s="38">
        <f t="shared" si="2469"/>
        <v>2</v>
      </c>
      <c r="DV868" s="38">
        <f t="shared" si="2399"/>
        <v>0</v>
      </c>
      <c r="DW868" s="39">
        <f t="shared" si="2400"/>
        <v>0</v>
      </c>
      <c r="DX868" s="39">
        <f t="shared" si="2401"/>
        <v>0</v>
      </c>
      <c r="DY868" s="39">
        <f t="shared" si="2402"/>
        <v>0</v>
      </c>
      <c r="DZ868" s="39">
        <f t="shared" si="2403"/>
        <v>0</v>
      </c>
      <c r="EA868" s="39">
        <f t="shared" si="2404"/>
        <v>0</v>
      </c>
      <c r="EB868" s="37" t="e">
        <f t="shared" si="2470"/>
        <v>#DIV/0!</v>
      </c>
      <c r="EC868" s="37" t="e">
        <f t="shared" si="2471"/>
        <v>#DIV/0!</v>
      </c>
      <c r="ED868" s="37" t="e">
        <f t="shared" si="2472"/>
        <v>#DIV/0!</v>
      </c>
      <c r="EE868" s="37" t="e">
        <f t="shared" si="2473"/>
        <v>#DIV/0!</v>
      </c>
      <c r="EF868" s="39" t="e">
        <f t="shared" si="2474"/>
        <v>#DIV/0!</v>
      </c>
      <c r="EG868" s="37" t="e">
        <f t="shared" si="2475"/>
        <v>#DIV/0!</v>
      </c>
      <c r="EH868" s="37" t="e">
        <f t="shared" si="2476"/>
        <v>#DIV/0!</v>
      </c>
      <c r="EI868" s="11" t="b">
        <f t="shared" si="2477"/>
        <v>1</v>
      </c>
      <c r="EJ868" s="11" t="b">
        <f t="shared" si="2478"/>
        <v>0</v>
      </c>
      <c r="EK868" s="39" t="e">
        <f t="shared" si="2479"/>
        <v>#DIV/0!</v>
      </c>
      <c r="EL868" s="39" t="e">
        <f t="shared" si="2480"/>
        <v>#DIV/0!</v>
      </c>
      <c r="EM868" s="39" t="e">
        <f t="shared" si="2481"/>
        <v>#DIV/0!</v>
      </c>
      <c r="EN868" s="39" t="e">
        <f t="shared" si="2482"/>
        <v>#DIV/0!</v>
      </c>
      <c r="EO868" s="39" t="e">
        <f t="shared" si="2483"/>
        <v>#DIV/0!</v>
      </c>
      <c r="EP868" s="39" t="e">
        <f t="shared" si="2484"/>
        <v>#DIV/0!</v>
      </c>
      <c r="EQ868" s="39" t="e">
        <f t="shared" si="2485"/>
        <v>#DIV/0!</v>
      </c>
      <c r="ER868" s="39" t="e">
        <f t="shared" si="2486"/>
        <v>#DIV/0!</v>
      </c>
      <c r="ES868" s="58" t="str">
        <f t="shared" si="2487"/>
        <v>(OH,F,Cl)-dominate amphibole</v>
      </c>
      <c r="ET868" s="58" t="e">
        <f t="shared" si="2488"/>
        <v>#N/A</v>
      </c>
      <c r="EU868" s="56">
        <f t="shared" si="2405"/>
        <v>0</v>
      </c>
      <c r="EV868" s="56">
        <f t="shared" si="2406"/>
        <v>0</v>
      </c>
      <c r="EW868" s="56">
        <f t="shared" si="2407"/>
        <v>0</v>
      </c>
      <c r="EX868" s="56">
        <f t="shared" si="2408"/>
        <v>0</v>
      </c>
      <c r="EY868" s="56">
        <f t="shared" si="2409"/>
        <v>0</v>
      </c>
      <c r="EZ868" s="56">
        <f t="shared" si="2410"/>
        <v>0</v>
      </c>
      <c r="FA868" s="39">
        <f t="shared" si="2411"/>
        <v>0</v>
      </c>
      <c r="FB868" s="39">
        <f t="shared" si="2412"/>
        <v>0</v>
      </c>
      <c r="FC868" s="54">
        <f t="shared" si="2413"/>
        <v>0</v>
      </c>
      <c r="FD868" s="54">
        <f t="shared" si="2414"/>
        <v>0</v>
      </c>
      <c r="FE868" s="39">
        <f t="shared" si="2415"/>
        <v>0</v>
      </c>
      <c r="FF868" s="54">
        <f t="shared" si="2416"/>
        <v>0</v>
      </c>
      <c r="FG868" s="39">
        <f t="shared" si="2417"/>
        <v>0</v>
      </c>
      <c r="FH868" s="39">
        <f t="shared" si="2489"/>
        <v>0</v>
      </c>
      <c r="FI868" s="39">
        <f t="shared" si="2490"/>
        <v>0</v>
      </c>
      <c r="FJ868" s="39">
        <f t="shared" si="2491"/>
        <v>0</v>
      </c>
      <c r="FK868" s="39" t="e">
        <f t="shared" si="2492"/>
        <v>#DIV/0!</v>
      </c>
      <c r="FL868" s="39" t="e">
        <f t="shared" si="2493"/>
        <v>#DIV/0!</v>
      </c>
      <c r="FM868" s="39" t="e">
        <f t="shared" si="2494"/>
        <v>#DIV/0!</v>
      </c>
      <c r="FN868" s="39">
        <f t="shared" si="2495"/>
        <v>1</v>
      </c>
      <c r="FO868" s="39">
        <f t="shared" si="2418"/>
        <v>0</v>
      </c>
      <c r="FP868" s="39">
        <f t="shared" si="2419"/>
        <v>0</v>
      </c>
      <c r="FQ868" s="39">
        <f t="shared" si="2420"/>
        <v>0</v>
      </c>
      <c r="FR868" s="39">
        <f t="shared" si="2496"/>
        <v>0</v>
      </c>
      <c r="FS868" s="39">
        <f t="shared" si="2497"/>
        <v>0</v>
      </c>
      <c r="FU868" s="39" t="e">
        <f t="shared" si="2498"/>
        <v>#DIV/0!</v>
      </c>
      <c r="FV868" s="39" t="e">
        <f t="shared" si="2499"/>
        <v>#DIV/0!</v>
      </c>
      <c r="FW868" s="39" t="e">
        <f t="shared" si="2500"/>
        <v>#DIV/0!</v>
      </c>
      <c r="FY868" s="39" t="e">
        <f t="shared" si="2501"/>
        <v>#DIV/0!</v>
      </c>
      <c r="FZ868" s="39" t="e">
        <f t="shared" si="2502"/>
        <v>#DIV/0!</v>
      </c>
      <c r="GA868" s="39" t="e">
        <f t="shared" si="2503"/>
        <v>#DIV/0!</v>
      </c>
      <c r="GB868" s="39" t="e">
        <f t="shared" si="2504"/>
        <v>#DIV/0!</v>
      </c>
      <c r="GC868" s="39" t="e">
        <f t="shared" si="2505"/>
        <v>#DIV/0!</v>
      </c>
      <c r="GD868" s="39" t="e">
        <f t="shared" si="2506"/>
        <v>#DIV/0!</v>
      </c>
      <c r="GE868" s="39" t="e">
        <f t="shared" si="2507"/>
        <v>#DIV/0!</v>
      </c>
      <c r="GF868" s="39" t="e">
        <f t="shared" si="2508"/>
        <v>#DIV/0!</v>
      </c>
      <c r="GG868" s="39" t="e">
        <f t="shared" si="2509"/>
        <v>#DIV/0!</v>
      </c>
      <c r="GH868" s="39" t="e">
        <f t="shared" si="2510"/>
        <v>#DIV/0!</v>
      </c>
      <c r="GI868" s="39"/>
      <c r="GJ868" s="39" t="e">
        <f t="shared" si="2511"/>
        <v>#DIV/0!</v>
      </c>
      <c r="GK868" s="39" t="e">
        <f t="shared" si="2512"/>
        <v>#DIV/0!</v>
      </c>
      <c r="GL868" s="39" t="e">
        <f t="shared" si="2513"/>
        <v>#DIV/0!</v>
      </c>
      <c r="GM868" s="39" t="e">
        <f t="shared" si="2514"/>
        <v>#DIV/0!</v>
      </c>
      <c r="GN868" s="39" t="e">
        <f t="shared" si="2515"/>
        <v>#DIV/0!</v>
      </c>
      <c r="GO868" s="57"/>
      <c r="GP868" s="57" t="e">
        <f t="shared" si="2516"/>
        <v>#DIV/0!</v>
      </c>
      <c r="GQ868" s="59" t="e">
        <f t="shared" si="2517"/>
        <v>#DIV/0!</v>
      </c>
      <c r="GR868" s="41" t="e">
        <f t="shared" si="2518"/>
        <v>#DIV/0!</v>
      </c>
      <c r="GS868" s="57" t="e">
        <f t="shared" si="2519"/>
        <v>#DIV/0!</v>
      </c>
      <c r="GT868" s="57" t="e">
        <f t="shared" si="2520"/>
        <v>#DIV/0!</v>
      </c>
      <c r="GU868" s="57" t="e">
        <f t="shared" si="2521"/>
        <v>#DIV/0!</v>
      </c>
      <c r="GV868" s="57"/>
      <c r="GW868" s="42" t="e">
        <f t="shared" si="2522"/>
        <v>#DIV/0!</v>
      </c>
      <c r="GX868" s="42" t="e">
        <f t="shared" si="2523"/>
        <v>#DIV/0!</v>
      </c>
      <c r="GY868" s="42" t="e">
        <f t="shared" si="2524"/>
        <v>#DIV/0!</v>
      </c>
      <c r="GZ868" s="57"/>
      <c r="HA868" s="2" t="e">
        <f t="shared" si="2525"/>
        <v>#DIV/0!</v>
      </c>
      <c r="HB868" s="2" t="e">
        <f t="shared" si="2526"/>
        <v>#DIV/0!</v>
      </c>
      <c r="HC868" s="2" t="e">
        <f t="shared" si="2527"/>
        <v>#DIV/0!</v>
      </c>
      <c r="HD868" s="2" t="e">
        <f t="shared" si="2528"/>
        <v>#DIV/0!</v>
      </c>
      <c r="HE868" s="2" t="e">
        <f t="shared" si="2529"/>
        <v>#DIV/0!</v>
      </c>
      <c r="HF868" s="2" t="e">
        <f t="shared" si="2530"/>
        <v>#DIV/0!</v>
      </c>
      <c r="HG868" s="2" t="e">
        <f t="shared" si="2531"/>
        <v>#DIV/0!</v>
      </c>
      <c r="HH868" s="2" t="e">
        <f t="shared" si="2532"/>
        <v>#DIV/0!</v>
      </c>
      <c r="HI868" s="2" t="e">
        <f t="shared" si="2533"/>
        <v>#DIV/0!</v>
      </c>
      <c r="HJ868" s="11" t="e">
        <f t="shared" si="2534"/>
        <v>#DIV/0!</v>
      </c>
      <c r="HK868" s="60" t="e">
        <f t="shared" si="2535"/>
        <v>#DIV/0!</v>
      </c>
      <c r="HL868" s="57"/>
      <c r="HM868" s="57" t="e">
        <f t="shared" si="2536"/>
        <v>#DIV/0!</v>
      </c>
      <c r="HN868" s="57" t="e">
        <f t="shared" si="2537"/>
        <v>#DIV/0!</v>
      </c>
      <c r="HO868" s="57" t="e">
        <f t="shared" si="2538"/>
        <v>#DIV/0!</v>
      </c>
      <c r="HP868" s="57" t="e">
        <f t="shared" si="2539"/>
        <v>#DIV/0!</v>
      </c>
      <c r="HQ868" s="57" t="e">
        <f t="shared" si="2540"/>
        <v>#DIV/0!</v>
      </c>
      <c r="HR868" s="57"/>
      <c r="HS868" s="57" t="e">
        <f t="shared" si="2541"/>
        <v>#DIV/0!</v>
      </c>
      <c r="HT868" s="57" t="e">
        <f t="shared" si="2542"/>
        <v>#DIV/0!</v>
      </c>
      <c r="HU868" s="57" t="e">
        <f t="shared" si="2543"/>
        <v>#DIV/0!</v>
      </c>
      <c r="HV868" s="57" t="e">
        <f t="shared" si="2544"/>
        <v>#DIV/0!</v>
      </c>
      <c r="HW868" s="57" t="e">
        <f t="shared" si="2545"/>
        <v>#DIV/0!</v>
      </c>
      <c r="HX868" s="57"/>
      <c r="HY868" s="57" t="e">
        <f t="shared" si="2546"/>
        <v>#DIV/0!</v>
      </c>
      <c r="HZ868" s="57" t="e">
        <f t="shared" si="2547"/>
        <v>#DIV/0!</v>
      </c>
      <c r="IA868" s="57"/>
      <c r="IB868" s="61">
        <f t="shared" si="2548"/>
        <v>0</v>
      </c>
      <c r="IC868" s="57" t="str">
        <f t="shared" si="2549"/>
        <v/>
      </c>
      <c r="ID868" s="42"/>
      <c r="IE868" s="2" t="str">
        <f t="shared" si="2550"/>
        <v/>
      </c>
      <c r="IF868" s="60" t="e">
        <f t="shared" si="2551"/>
        <v>#DIV/0!</v>
      </c>
      <c r="IG868" s="60" t="str">
        <f t="shared" si="2552"/>
        <v/>
      </c>
      <c r="IH868" s="60" t="str">
        <f t="shared" si="2553"/>
        <v>zinco-</v>
      </c>
      <c r="II868" s="60" t="str">
        <f t="shared" si="2554"/>
        <v>mangano-</v>
      </c>
      <c r="IJ868" s="60" t="e">
        <f t="shared" si="2555"/>
        <v>#DIV/0!</v>
      </c>
      <c r="IK868" s="60" t="e">
        <f t="shared" si="2556"/>
        <v>#DIV/0!</v>
      </c>
      <c r="IL868" s="60" t="e">
        <f t="shared" si="2557"/>
        <v>#DIV/0!</v>
      </c>
      <c r="IM868" s="60" t="e">
        <f t="shared" si="2558"/>
        <v>#DIV/0!</v>
      </c>
      <c r="IN868" s="60" t="str">
        <f t="shared" si="2559"/>
        <v/>
      </c>
      <c r="IO868" s="60" t="str">
        <f t="shared" si="2560"/>
        <v/>
      </c>
      <c r="IP868" s="57"/>
      <c r="IQ868" s="57" t="str">
        <f t="shared" si="2561"/>
        <v>ERROR!!</v>
      </c>
    </row>
    <row r="869" spans="24:251">
      <c r="X869" s="29">
        <f t="shared" si="2562"/>
        <v>0</v>
      </c>
      <c r="Y869" s="29">
        <f t="shared" si="2563"/>
        <v>0</v>
      </c>
      <c r="Z869" s="29" t="e">
        <f t="shared" si="2564"/>
        <v>#DIV/0!</v>
      </c>
      <c r="AA869" s="29" t="e">
        <f t="shared" si="2565"/>
        <v>#DIV/0!</v>
      </c>
      <c r="AB869" s="29" t="e">
        <f t="shared" si="2566"/>
        <v>#DIV/0!</v>
      </c>
      <c r="AC869" s="29" t="e">
        <f t="shared" si="2567"/>
        <v>#DIV/0!</v>
      </c>
      <c r="AF869" s="23">
        <v>60.084299999999999</v>
      </c>
      <c r="AG869" s="23">
        <v>79.878799999999998</v>
      </c>
      <c r="AH869" s="23">
        <v>101.96120000000001</v>
      </c>
      <c r="AI869" s="23">
        <v>151.99039999999999</v>
      </c>
      <c r="AJ869" s="23">
        <v>159.69</v>
      </c>
      <c r="AK869" s="23">
        <v>71.846400000000003</v>
      </c>
      <c r="AL869" s="23">
        <v>70.9375</v>
      </c>
      <c r="AM869" s="23">
        <v>40.304400000000001</v>
      </c>
      <c r="AN869" s="23">
        <v>56.077399999999997</v>
      </c>
      <c r="AO869" s="23">
        <v>61.978999999999999</v>
      </c>
      <c r="AP869" s="23">
        <v>94.195999999999998</v>
      </c>
      <c r="AQ869" s="23">
        <v>18.998000000000001</v>
      </c>
      <c r="AR869" s="23">
        <v>35.450000000000003</v>
      </c>
      <c r="AS869" s="23">
        <v>29.88</v>
      </c>
      <c r="AT869" s="23">
        <v>74.691999999999993</v>
      </c>
      <c r="AU869" s="23">
        <v>81.39</v>
      </c>
      <c r="AX869" s="54">
        <f t="shared" si="2422"/>
        <v>0</v>
      </c>
      <c r="AY869" s="54">
        <f t="shared" si="2423"/>
        <v>0</v>
      </c>
      <c r="AZ869" s="54">
        <f t="shared" si="2424"/>
        <v>0</v>
      </c>
      <c r="BA869" s="54">
        <f t="shared" si="2425"/>
        <v>0</v>
      </c>
      <c r="BB869" s="54">
        <f t="shared" si="2426"/>
        <v>0</v>
      </c>
      <c r="BC869" s="54">
        <f t="shared" si="2427"/>
        <v>0</v>
      </c>
      <c r="BD869" s="54">
        <f t="shared" si="2428"/>
        <v>0</v>
      </c>
      <c r="BE869" s="54">
        <f t="shared" si="2429"/>
        <v>0</v>
      </c>
      <c r="BF869" s="54">
        <f t="shared" si="2430"/>
        <v>0</v>
      </c>
      <c r="BG869" s="54">
        <f t="shared" si="2431"/>
        <v>0</v>
      </c>
      <c r="BH869" s="54">
        <f t="shared" si="2432"/>
        <v>0</v>
      </c>
      <c r="BI869" s="54">
        <f t="shared" si="2433"/>
        <v>0</v>
      </c>
      <c r="BJ869" s="54">
        <f t="shared" si="2434"/>
        <v>0</v>
      </c>
      <c r="BK869" s="54">
        <f t="shared" si="2435"/>
        <v>0</v>
      </c>
      <c r="BL869" s="54">
        <f t="shared" si="2436"/>
        <v>0</v>
      </c>
      <c r="BM869" s="42"/>
      <c r="BO869" s="54">
        <f>'Norm-coeff'!$C$2+$AX869*'Norm-coeff'!$D$2+$AY869*'Norm-coeff'!$E$2+$AZ869*'Norm-coeff'!$F$2+$BA869*'Norm-coeff'!$G$2+$BB869*'Norm-coeff'!$H$2+$BC869*'Norm-coeff'!$I$2+$BD869*'Norm-coeff'!$J$2+$BE869*'Norm-coeff'!$K$2+$BF869*'Norm-coeff'!$L$2+$BG869*'Norm-coeff'!$M$2+$BH869*'Norm-coeff'!$N$2+$BI869*'Norm-coeff'!$O$2</f>
        <v>5.4045421474420303</v>
      </c>
      <c r="BP869" s="54">
        <f>'Norm-coeff'!$C$3+$AX869*'Norm-coeff'!$D$3+$AY869*'Norm-coeff'!$E$3+$AZ869*'Norm-coeff'!$F$3+$BA869*'Norm-coeff'!$G$3+$BB869*'Norm-coeff'!$H$3+$BC869*'Norm-coeff'!$I$3+$BD869*'Norm-coeff'!$J$3+$BE869*'Norm-coeff'!$K$3+$BF869*'Norm-coeff'!$L$3+$BG869*'Norm-coeff'!$M$3+$BH869*'Norm-coeff'!$N$3+$BI869*'Norm-coeff'!$O$3</f>
        <v>3.15319116612705</v>
      </c>
      <c r="BQ869" s="54">
        <f>'Norm-coeff'!$C$4+$AX869*'Norm-coeff'!$D$4+$AY869*'Norm-coeff'!$E$4+$AZ869*'Norm-coeff'!$F$4+$BA869*'Norm-coeff'!$G$4+$BB869*'Norm-coeff'!$H$4+$BC869*'Norm-coeff'!$I$4+$BD869*'Norm-coeff'!$J$4+$BE869*'Norm-coeff'!$K$4+$BF869*'Norm-coeff'!$L$4+$BG869*'Norm-coeff'!$M$4+$BH869*'Norm-coeff'!$N$4+$BI869*'Norm-coeff'!$O$4</f>
        <v>1.42115649462768</v>
      </c>
      <c r="BR869" s="54">
        <f>'Norm-coeff'!$C$5+$AX869*'Norm-coeff'!$D$5+$AY869*'Norm-coeff'!$E$5+$AZ869*'Norm-coeff'!$F$5+$BA869*'Norm-coeff'!$G$5+$BB869*'Norm-coeff'!$H$5+$BC869*'Norm-coeff'!$I$5+$BD869*'Norm-coeff'!$J$5+$BE869*'Norm-coeff'!$K$5+$BF869*'Norm-coeff'!$L$5+$BG869*'Norm-coeff'!$M$5+$BH869*'Norm-coeff'!$N$5+$BI869*'Norm-coeff'!$O$5</f>
        <v>1.0553329241296201</v>
      </c>
      <c r="BS869" s="54">
        <f>'Norm-coeff'!$C$6+$AX869*'Norm-coeff'!$D$6+$AY869*'Norm-coeff'!$E$6+$AZ869*'Norm-coeff'!$F$6+$BA869*'Norm-coeff'!$G$6+$BB869*'Norm-coeff'!$H$6+$BC869*'Norm-coeff'!$I$6+$BD869*'Norm-coeff'!$J$6+$BE869*'Norm-coeff'!$K$6+$BF869*'Norm-coeff'!$L$6+$BG869*'Norm-coeff'!$M$6+$BH869*'Norm-coeff'!$N$6+$BI869*'Norm-coeff'!$O$6</f>
        <v>-1.48700885495103E-2</v>
      </c>
      <c r="BT869" s="54">
        <f>'Norm-coeff'!$C$7+$AX869*'Norm-coeff'!$D$7+$AY869*'Norm-coeff'!$E$7+$AZ869*'Norm-coeff'!$F$7+$BA869*'Norm-coeff'!$G$7+$BB869*'Norm-coeff'!$H$7+$BC869*'Norm-coeff'!$I$7+$BD869*'Norm-coeff'!$J$7+$BE869*'Norm-coeff'!$K$7+$BF869*'Norm-coeff'!$L$7+$BG869*'Norm-coeff'!$M$7+$BH869*'Norm-coeff'!$N$7+$BI869*'Norm-coeff'!$O$7</f>
        <v>2.0907583608832998</v>
      </c>
      <c r="BU869" s="54">
        <f>'Norm-coeff'!$C$8+$AX869*'Norm-coeff'!$D$8+$AY869*'Norm-coeff'!$E$8+$AZ869*'Norm-coeff'!$F$8+$BA869*'Norm-coeff'!$G$8+$BB869*'Norm-coeff'!$H$8+$BC869*'Norm-coeff'!$I$8+$BD869*'Norm-coeff'!$J$8+$BE869*'Norm-coeff'!$K$8+$BF869*'Norm-coeff'!$L$8+$BG869*'Norm-coeff'!$M$8+$BH869*'Norm-coeff'!$N$8+$BI869*'Norm-coeff'!$O$8</f>
        <v>0.65894159836244504</v>
      </c>
      <c r="BV869" s="54">
        <f>'Norm-coeff'!$C$9+$AX869*'Norm-coeff'!$D$9+$AY869*'Norm-coeff'!$E$9+$AZ869*'Norm-coeff'!$F$9+$BA869*'Norm-coeff'!$G$9+$BB869*'Norm-coeff'!$H$9+$BC869*'Norm-coeff'!$I$9+$BD869*'Norm-coeff'!$J$9+$BE869*'Norm-coeff'!$K$9+$BF869*'Norm-coeff'!$L$9+$BG869*'Norm-coeff'!$M$9+$BH869*'Norm-coeff'!$N$9+$BI869*'Norm-coeff'!$O$9</f>
        <v>1.48961085014701</v>
      </c>
      <c r="BW869" s="54">
        <f>'Norm-coeff'!$C$10+$AX869*'Norm-coeff'!$D$10+$AY869*'Norm-coeff'!$E$10+$AZ869*'Norm-coeff'!$F$10+$BA869*'Norm-coeff'!$G$10+$BB869*'Norm-coeff'!$H$10+$BC869*'Norm-coeff'!$I$10+$BD869*'Norm-coeff'!$J$10+$BE869*'Norm-coeff'!$K$10+$BF869*'Norm-coeff'!$L$10+$BG869*'Norm-coeff'!$M$10+$BH869*'Norm-coeff'!$N$10+$BI869*'Norm-coeff'!$O$10</f>
        <v>1.42058735749591</v>
      </c>
      <c r="BX869" s="54">
        <f>'Norm-coeff'!$C$11+$AX869*'Norm-coeff'!$D$11+$AY869*'Norm-coeff'!$E$11+$AZ869*'Norm-coeff'!$F$11+$BA869*'Norm-coeff'!$G$11+$BB869*'Norm-coeff'!$H$11+$BC869*'Norm-coeff'!$I$11+$BD869*'Norm-coeff'!$J$11+$BE869*'Norm-coeff'!$K$11+$BF869*'Norm-coeff'!$L$11+$BG869*'Norm-coeff'!$M$11+$BH869*'Norm-coeff'!$N$11+$BI869*'Norm-coeff'!$O$11</f>
        <v>0.221233014421479</v>
      </c>
      <c r="BY869" s="54">
        <f>'Norm-coeff'!$C$12+$AX869*'Norm-coeff'!$D$12+$AY869*'Norm-coeff'!$E$12+$AZ869*'Norm-coeff'!$F$12+$BA869*'Norm-coeff'!$G$12+$BB869*'Norm-coeff'!$H$12+$BC869*'Norm-coeff'!$I$12+$BD869*'Norm-coeff'!$J$12+$BE869*'Norm-coeff'!$K$12+$BF869*'Norm-coeff'!$L$12+$BG869*'Norm-coeff'!$M$12+$BH869*'Norm-coeff'!$N$12+$BI869*'Norm-coeff'!$O$12</f>
        <v>0.283527502056037</v>
      </c>
      <c r="BZ869" s="54">
        <f>'Norm-coeff'!$C$13+$AX869*'Norm-coeff'!$D$13+$AY869*'Norm-coeff'!$E$13+$AZ869*'Norm-coeff'!$F$13+$BA869*'Norm-coeff'!$G$13+$BB869*'Norm-coeff'!$H$13+$BC869*'Norm-coeff'!$I$13+$BD869*'Norm-coeff'!$J$13+$BE869*'Norm-coeff'!$K$13+$BF869*'Norm-coeff'!$L$13+$BG869*'Norm-coeff'!$M$13+$BH869*'Norm-coeff'!$N$13+$BI869*'Norm-coeff'!$O$13</f>
        <v>-4.1864930554451202E-2</v>
      </c>
      <c r="CA869" s="54">
        <f>'Norm-coeff'!$C$14+$AX869*'Norm-coeff'!$D$14+$AY869*'Norm-coeff'!$E$14+$AZ869*'Norm-coeff'!$F$14+$BA869*'Norm-coeff'!$G$14+$BB869*'Norm-coeff'!$H$14+$BC869*'Norm-coeff'!$I$14+$BD869*'Norm-coeff'!$J$14+$BE869*'Norm-coeff'!$K$14+$BF869*'Norm-coeff'!$L$14+$BG869*'Norm-coeff'!$M$14+$BH869*'Norm-coeff'!$N$14+$BI869*'Norm-coeff'!$O$14</f>
        <v>4.2526983164477103</v>
      </c>
      <c r="CC869" s="54">
        <f t="shared" si="2437"/>
        <v>0</v>
      </c>
      <c r="CG869" s="54">
        <f t="shared" si="2438"/>
        <v>0</v>
      </c>
      <c r="CH869" s="54">
        <f t="shared" si="2421"/>
        <v>0</v>
      </c>
      <c r="CI869" s="54">
        <f t="shared" si="2439"/>
        <v>0</v>
      </c>
      <c r="CJ869" s="56">
        <f t="shared" si="2440"/>
        <v>0</v>
      </c>
      <c r="CK869" s="54">
        <f t="shared" si="2441"/>
        <v>0</v>
      </c>
      <c r="CL869" s="54">
        <f t="shared" si="2442"/>
        <v>0</v>
      </c>
      <c r="CM869" s="54">
        <f t="shared" si="2443"/>
        <v>0</v>
      </c>
      <c r="CN869" s="54">
        <f t="shared" si="2444"/>
        <v>0</v>
      </c>
      <c r="CO869" s="54">
        <f t="shared" si="2445"/>
        <v>0</v>
      </c>
      <c r="CP869" s="54">
        <f t="shared" si="2446"/>
        <v>0</v>
      </c>
      <c r="CQ869" s="54">
        <f t="shared" si="2447"/>
        <v>0</v>
      </c>
      <c r="CR869" s="54">
        <f t="shared" si="2448"/>
        <v>0</v>
      </c>
      <c r="CS869" s="54">
        <f t="shared" si="2449"/>
        <v>0</v>
      </c>
      <c r="CU869" s="54">
        <f t="shared" si="2450"/>
        <v>0</v>
      </c>
      <c r="CV869" s="54">
        <f t="shared" si="2451"/>
        <v>0</v>
      </c>
      <c r="CW869" s="54">
        <f t="shared" si="2452"/>
        <v>0</v>
      </c>
      <c r="CX869" s="54">
        <f t="shared" si="2453"/>
        <v>0</v>
      </c>
      <c r="CZ869" s="54">
        <f t="shared" si="2454"/>
        <v>0</v>
      </c>
      <c r="DA869" s="54">
        <f t="shared" si="2455"/>
        <v>0</v>
      </c>
      <c r="DB869" s="54">
        <f t="shared" si="2456"/>
        <v>0</v>
      </c>
      <c r="DC869" s="54">
        <f t="shared" si="2457"/>
        <v>0</v>
      </c>
      <c r="DD869" s="54">
        <f t="shared" si="2458"/>
        <v>0</v>
      </c>
      <c r="DE869" s="54">
        <f t="shared" si="2459"/>
        <v>0</v>
      </c>
      <c r="DF869" s="54">
        <f t="shared" si="2460"/>
        <v>0</v>
      </c>
      <c r="DG869" s="54">
        <f t="shared" si="2461"/>
        <v>2</v>
      </c>
      <c r="DH869" s="71">
        <f t="shared" si="2462"/>
        <v>0</v>
      </c>
      <c r="DI869" s="71">
        <f t="shared" si="2463"/>
        <v>0</v>
      </c>
      <c r="DJ869" s="54">
        <f t="shared" si="2464"/>
        <v>0</v>
      </c>
      <c r="DK869" s="54">
        <f t="shared" si="2465"/>
        <v>2</v>
      </c>
      <c r="DL869" s="4">
        <f t="shared" si="2395"/>
        <v>0</v>
      </c>
      <c r="DM869" s="3">
        <f t="shared" si="2466"/>
        <v>0</v>
      </c>
      <c r="DN869" s="3">
        <f t="shared" si="2467"/>
        <v>0</v>
      </c>
      <c r="DO869" s="4" t="e">
        <f t="shared" si="2468"/>
        <v>#DIV/0!</v>
      </c>
      <c r="DP869" s="57"/>
      <c r="DQ869" s="57"/>
      <c r="DR869" s="56">
        <f t="shared" si="2396"/>
        <v>2</v>
      </c>
      <c r="DS869" s="56">
        <f t="shared" si="2397"/>
        <v>0</v>
      </c>
      <c r="DT869" s="38">
        <f t="shared" si="2398"/>
        <v>0</v>
      </c>
      <c r="DU869" s="38">
        <f t="shared" si="2469"/>
        <v>2</v>
      </c>
      <c r="DV869" s="38">
        <f t="shared" si="2399"/>
        <v>0</v>
      </c>
      <c r="DW869" s="39">
        <f t="shared" si="2400"/>
        <v>0</v>
      </c>
      <c r="DX869" s="39">
        <f t="shared" si="2401"/>
        <v>0</v>
      </c>
      <c r="DY869" s="39">
        <f t="shared" si="2402"/>
        <v>0</v>
      </c>
      <c r="DZ869" s="39">
        <f t="shared" si="2403"/>
        <v>0</v>
      </c>
      <c r="EA869" s="39">
        <f t="shared" si="2404"/>
        <v>0</v>
      </c>
      <c r="EB869" s="37" t="e">
        <f t="shared" si="2470"/>
        <v>#DIV/0!</v>
      </c>
      <c r="EC869" s="37" t="e">
        <f t="shared" si="2471"/>
        <v>#DIV/0!</v>
      </c>
      <c r="ED869" s="37" t="e">
        <f t="shared" si="2472"/>
        <v>#DIV/0!</v>
      </c>
      <c r="EE869" s="37" t="e">
        <f t="shared" si="2473"/>
        <v>#DIV/0!</v>
      </c>
      <c r="EF869" s="39" t="e">
        <f t="shared" si="2474"/>
        <v>#DIV/0!</v>
      </c>
      <c r="EG869" s="37" t="e">
        <f t="shared" si="2475"/>
        <v>#DIV/0!</v>
      </c>
      <c r="EH869" s="37" t="e">
        <f t="shared" si="2476"/>
        <v>#DIV/0!</v>
      </c>
      <c r="EI869" s="11" t="b">
        <f t="shared" si="2477"/>
        <v>1</v>
      </c>
      <c r="EJ869" s="11" t="b">
        <f t="shared" si="2478"/>
        <v>0</v>
      </c>
      <c r="EK869" s="39" t="e">
        <f t="shared" si="2479"/>
        <v>#DIV/0!</v>
      </c>
      <c r="EL869" s="39" t="e">
        <f t="shared" si="2480"/>
        <v>#DIV/0!</v>
      </c>
      <c r="EM869" s="39" t="e">
        <f t="shared" si="2481"/>
        <v>#DIV/0!</v>
      </c>
      <c r="EN869" s="39" t="e">
        <f t="shared" si="2482"/>
        <v>#DIV/0!</v>
      </c>
      <c r="EO869" s="39" t="e">
        <f t="shared" si="2483"/>
        <v>#DIV/0!</v>
      </c>
      <c r="EP869" s="39" t="e">
        <f t="shared" si="2484"/>
        <v>#DIV/0!</v>
      </c>
      <c r="EQ869" s="39" t="e">
        <f t="shared" si="2485"/>
        <v>#DIV/0!</v>
      </c>
      <c r="ER869" s="39" t="e">
        <f t="shared" si="2486"/>
        <v>#DIV/0!</v>
      </c>
      <c r="ES869" s="58" t="str">
        <f t="shared" si="2487"/>
        <v>(OH,F,Cl)-dominate amphibole</v>
      </c>
      <c r="ET869" s="58" t="e">
        <f t="shared" si="2488"/>
        <v>#N/A</v>
      </c>
      <c r="EU869" s="56">
        <f t="shared" si="2405"/>
        <v>0</v>
      </c>
      <c r="EV869" s="56">
        <f t="shared" si="2406"/>
        <v>0</v>
      </c>
      <c r="EW869" s="56">
        <f t="shared" si="2407"/>
        <v>0</v>
      </c>
      <c r="EX869" s="56">
        <f t="shared" si="2408"/>
        <v>0</v>
      </c>
      <c r="EY869" s="56">
        <f t="shared" si="2409"/>
        <v>0</v>
      </c>
      <c r="EZ869" s="56">
        <f t="shared" si="2410"/>
        <v>0</v>
      </c>
      <c r="FA869" s="39">
        <f t="shared" si="2411"/>
        <v>0</v>
      </c>
      <c r="FB869" s="39">
        <f t="shared" si="2412"/>
        <v>0</v>
      </c>
      <c r="FC869" s="54">
        <f t="shared" si="2413"/>
        <v>0</v>
      </c>
      <c r="FD869" s="54">
        <f t="shared" si="2414"/>
        <v>0</v>
      </c>
      <c r="FE869" s="39">
        <f t="shared" si="2415"/>
        <v>0</v>
      </c>
      <c r="FF869" s="54">
        <f t="shared" si="2416"/>
        <v>0</v>
      </c>
      <c r="FG869" s="39">
        <f t="shared" si="2417"/>
        <v>0</v>
      </c>
      <c r="FH869" s="39">
        <f t="shared" si="2489"/>
        <v>0</v>
      </c>
      <c r="FI869" s="39">
        <f t="shared" si="2490"/>
        <v>0</v>
      </c>
      <c r="FJ869" s="39">
        <f t="shared" si="2491"/>
        <v>0</v>
      </c>
      <c r="FK869" s="39" t="e">
        <f t="shared" si="2492"/>
        <v>#DIV/0!</v>
      </c>
      <c r="FL869" s="39" t="e">
        <f t="shared" si="2493"/>
        <v>#DIV/0!</v>
      </c>
      <c r="FM869" s="39" t="e">
        <f t="shared" si="2494"/>
        <v>#DIV/0!</v>
      </c>
      <c r="FN869" s="39">
        <f t="shared" si="2495"/>
        <v>1</v>
      </c>
      <c r="FO869" s="39">
        <f t="shared" si="2418"/>
        <v>0</v>
      </c>
      <c r="FP869" s="39">
        <f t="shared" si="2419"/>
        <v>0</v>
      </c>
      <c r="FQ869" s="39">
        <f t="shared" si="2420"/>
        <v>0</v>
      </c>
      <c r="FR869" s="39">
        <f t="shared" si="2496"/>
        <v>0</v>
      </c>
      <c r="FS869" s="39">
        <f t="shared" si="2497"/>
        <v>0</v>
      </c>
      <c r="FU869" s="39" t="e">
        <f t="shared" si="2498"/>
        <v>#DIV/0!</v>
      </c>
      <c r="FV869" s="39" t="e">
        <f t="shared" si="2499"/>
        <v>#DIV/0!</v>
      </c>
      <c r="FW869" s="39" t="e">
        <f t="shared" si="2500"/>
        <v>#DIV/0!</v>
      </c>
      <c r="FY869" s="39" t="e">
        <f t="shared" si="2501"/>
        <v>#DIV/0!</v>
      </c>
      <c r="FZ869" s="39" t="e">
        <f t="shared" si="2502"/>
        <v>#DIV/0!</v>
      </c>
      <c r="GA869" s="39" t="e">
        <f t="shared" si="2503"/>
        <v>#DIV/0!</v>
      </c>
      <c r="GB869" s="39" t="e">
        <f t="shared" si="2504"/>
        <v>#DIV/0!</v>
      </c>
      <c r="GC869" s="39" t="e">
        <f t="shared" si="2505"/>
        <v>#DIV/0!</v>
      </c>
      <c r="GD869" s="39" t="e">
        <f t="shared" si="2506"/>
        <v>#DIV/0!</v>
      </c>
      <c r="GE869" s="39" t="e">
        <f t="shared" si="2507"/>
        <v>#DIV/0!</v>
      </c>
      <c r="GF869" s="39" t="e">
        <f t="shared" si="2508"/>
        <v>#DIV/0!</v>
      </c>
      <c r="GG869" s="39" t="e">
        <f t="shared" si="2509"/>
        <v>#DIV/0!</v>
      </c>
      <c r="GH869" s="39" t="e">
        <f t="shared" si="2510"/>
        <v>#DIV/0!</v>
      </c>
      <c r="GI869" s="39"/>
      <c r="GJ869" s="39" t="e">
        <f t="shared" si="2511"/>
        <v>#DIV/0!</v>
      </c>
      <c r="GK869" s="39" t="e">
        <f t="shared" si="2512"/>
        <v>#DIV/0!</v>
      </c>
      <c r="GL869" s="39" t="e">
        <f t="shared" si="2513"/>
        <v>#DIV/0!</v>
      </c>
      <c r="GM869" s="39" t="e">
        <f t="shared" si="2514"/>
        <v>#DIV/0!</v>
      </c>
      <c r="GN869" s="39" t="e">
        <f t="shared" si="2515"/>
        <v>#DIV/0!</v>
      </c>
      <c r="GO869" s="57"/>
      <c r="GP869" s="57" t="e">
        <f t="shared" si="2516"/>
        <v>#DIV/0!</v>
      </c>
      <c r="GQ869" s="59" t="e">
        <f t="shared" si="2517"/>
        <v>#DIV/0!</v>
      </c>
      <c r="GR869" s="41" t="e">
        <f t="shared" si="2518"/>
        <v>#DIV/0!</v>
      </c>
      <c r="GS869" s="57" t="e">
        <f t="shared" si="2519"/>
        <v>#DIV/0!</v>
      </c>
      <c r="GT869" s="57" t="e">
        <f t="shared" si="2520"/>
        <v>#DIV/0!</v>
      </c>
      <c r="GU869" s="57" t="e">
        <f t="shared" si="2521"/>
        <v>#DIV/0!</v>
      </c>
      <c r="GV869" s="57"/>
      <c r="GW869" s="42" t="e">
        <f t="shared" si="2522"/>
        <v>#DIV/0!</v>
      </c>
      <c r="GX869" s="42" t="e">
        <f t="shared" si="2523"/>
        <v>#DIV/0!</v>
      </c>
      <c r="GY869" s="42" t="e">
        <f t="shared" si="2524"/>
        <v>#DIV/0!</v>
      </c>
      <c r="GZ869" s="57"/>
      <c r="HA869" s="2" t="e">
        <f t="shared" si="2525"/>
        <v>#DIV/0!</v>
      </c>
      <c r="HB869" s="2" t="e">
        <f t="shared" si="2526"/>
        <v>#DIV/0!</v>
      </c>
      <c r="HC869" s="2" t="e">
        <f t="shared" si="2527"/>
        <v>#DIV/0!</v>
      </c>
      <c r="HD869" s="2" t="e">
        <f t="shared" si="2528"/>
        <v>#DIV/0!</v>
      </c>
      <c r="HE869" s="2" t="e">
        <f t="shared" si="2529"/>
        <v>#DIV/0!</v>
      </c>
      <c r="HF869" s="2" t="e">
        <f t="shared" si="2530"/>
        <v>#DIV/0!</v>
      </c>
      <c r="HG869" s="2" t="e">
        <f t="shared" si="2531"/>
        <v>#DIV/0!</v>
      </c>
      <c r="HH869" s="2" t="e">
        <f t="shared" si="2532"/>
        <v>#DIV/0!</v>
      </c>
      <c r="HI869" s="2" t="e">
        <f t="shared" si="2533"/>
        <v>#DIV/0!</v>
      </c>
      <c r="HJ869" s="11" t="e">
        <f t="shared" si="2534"/>
        <v>#DIV/0!</v>
      </c>
      <c r="HK869" s="60" t="e">
        <f t="shared" si="2535"/>
        <v>#DIV/0!</v>
      </c>
      <c r="HL869" s="57"/>
      <c r="HM869" s="57" t="e">
        <f t="shared" si="2536"/>
        <v>#DIV/0!</v>
      </c>
      <c r="HN869" s="57" t="e">
        <f t="shared" si="2537"/>
        <v>#DIV/0!</v>
      </c>
      <c r="HO869" s="57" t="e">
        <f t="shared" si="2538"/>
        <v>#DIV/0!</v>
      </c>
      <c r="HP869" s="57" t="e">
        <f t="shared" si="2539"/>
        <v>#DIV/0!</v>
      </c>
      <c r="HQ869" s="57" t="e">
        <f t="shared" si="2540"/>
        <v>#DIV/0!</v>
      </c>
      <c r="HR869" s="57"/>
      <c r="HS869" s="57" t="e">
        <f t="shared" si="2541"/>
        <v>#DIV/0!</v>
      </c>
      <c r="HT869" s="57" t="e">
        <f t="shared" si="2542"/>
        <v>#DIV/0!</v>
      </c>
      <c r="HU869" s="57" t="e">
        <f t="shared" si="2543"/>
        <v>#DIV/0!</v>
      </c>
      <c r="HV869" s="57" t="e">
        <f t="shared" si="2544"/>
        <v>#DIV/0!</v>
      </c>
      <c r="HW869" s="57" t="e">
        <f t="shared" si="2545"/>
        <v>#DIV/0!</v>
      </c>
      <c r="HX869" s="57"/>
      <c r="HY869" s="57" t="e">
        <f t="shared" si="2546"/>
        <v>#DIV/0!</v>
      </c>
      <c r="HZ869" s="57" t="e">
        <f t="shared" si="2547"/>
        <v>#DIV/0!</v>
      </c>
      <c r="IA869" s="57"/>
      <c r="IB869" s="61">
        <f t="shared" si="2548"/>
        <v>0</v>
      </c>
      <c r="IC869" s="57" t="str">
        <f t="shared" si="2549"/>
        <v/>
      </c>
      <c r="ID869" s="42"/>
      <c r="IE869" s="2" t="str">
        <f t="shared" si="2550"/>
        <v/>
      </c>
      <c r="IF869" s="60" t="e">
        <f t="shared" si="2551"/>
        <v>#DIV/0!</v>
      </c>
      <c r="IG869" s="60" t="str">
        <f t="shared" si="2552"/>
        <v/>
      </c>
      <c r="IH869" s="60" t="str">
        <f t="shared" si="2553"/>
        <v>zinco-</v>
      </c>
      <c r="II869" s="60" t="str">
        <f t="shared" si="2554"/>
        <v>mangano-</v>
      </c>
      <c r="IJ869" s="60" t="e">
        <f t="shared" si="2555"/>
        <v>#DIV/0!</v>
      </c>
      <c r="IK869" s="60" t="e">
        <f t="shared" si="2556"/>
        <v>#DIV/0!</v>
      </c>
      <c r="IL869" s="60" t="e">
        <f t="shared" si="2557"/>
        <v>#DIV/0!</v>
      </c>
      <c r="IM869" s="60" t="e">
        <f t="shared" si="2558"/>
        <v>#DIV/0!</v>
      </c>
      <c r="IN869" s="60" t="str">
        <f t="shared" si="2559"/>
        <v/>
      </c>
      <c r="IO869" s="60" t="str">
        <f t="shared" si="2560"/>
        <v/>
      </c>
      <c r="IP869" s="57"/>
      <c r="IQ869" s="57" t="str">
        <f t="shared" si="2561"/>
        <v>ERROR!!</v>
      </c>
    </row>
    <row r="870" spans="24:251">
      <c r="X870" s="29">
        <f t="shared" si="2562"/>
        <v>0</v>
      </c>
      <c r="Y870" s="29">
        <f t="shared" si="2563"/>
        <v>0</v>
      </c>
      <c r="Z870" s="29" t="e">
        <f t="shared" si="2564"/>
        <v>#DIV/0!</v>
      </c>
      <c r="AA870" s="29" t="e">
        <f t="shared" si="2565"/>
        <v>#DIV/0!</v>
      </c>
      <c r="AB870" s="29" t="e">
        <f t="shared" si="2566"/>
        <v>#DIV/0!</v>
      </c>
      <c r="AC870" s="29" t="e">
        <f t="shared" si="2567"/>
        <v>#DIV/0!</v>
      </c>
      <c r="AF870" s="23">
        <v>60.084299999999999</v>
      </c>
      <c r="AG870" s="23">
        <v>79.878799999999998</v>
      </c>
      <c r="AH870" s="23">
        <v>101.96120000000001</v>
      </c>
      <c r="AI870" s="23">
        <v>151.99039999999999</v>
      </c>
      <c r="AJ870" s="23">
        <v>159.69</v>
      </c>
      <c r="AK870" s="23">
        <v>71.846400000000003</v>
      </c>
      <c r="AL870" s="23">
        <v>70.9375</v>
      </c>
      <c r="AM870" s="23">
        <v>40.304400000000001</v>
      </c>
      <c r="AN870" s="23">
        <v>56.077399999999997</v>
      </c>
      <c r="AO870" s="23">
        <v>61.978999999999999</v>
      </c>
      <c r="AP870" s="23">
        <v>94.195999999999998</v>
      </c>
      <c r="AQ870" s="23">
        <v>18.998000000000001</v>
      </c>
      <c r="AR870" s="23">
        <v>35.450000000000003</v>
      </c>
      <c r="AS870" s="23">
        <v>29.88</v>
      </c>
      <c r="AT870" s="23">
        <v>74.691999999999993</v>
      </c>
      <c r="AU870" s="23">
        <v>81.39</v>
      </c>
      <c r="AX870" s="54">
        <f t="shared" si="2422"/>
        <v>0</v>
      </c>
      <c r="AY870" s="54">
        <f t="shared" si="2423"/>
        <v>0</v>
      </c>
      <c r="AZ870" s="54">
        <f t="shared" si="2424"/>
        <v>0</v>
      </c>
      <c r="BA870" s="54">
        <f t="shared" si="2425"/>
        <v>0</v>
      </c>
      <c r="BB870" s="54">
        <f t="shared" si="2426"/>
        <v>0</v>
      </c>
      <c r="BC870" s="54">
        <f t="shared" si="2427"/>
        <v>0</v>
      </c>
      <c r="BD870" s="54">
        <f t="shared" si="2428"/>
        <v>0</v>
      </c>
      <c r="BE870" s="54">
        <f t="shared" si="2429"/>
        <v>0</v>
      </c>
      <c r="BF870" s="54">
        <f t="shared" si="2430"/>
        <v>0</v>
      </c>
      <c r="BG870" s="54">
        <f t="shared" si="2431"/>
        <v>0</v>
      </c>
      <c r="BH870" s="54">
        <f t="shared" si="2432"/>
        <v>0</v>
      </c>
      <c r="BI870" s="54">
        <f t="shared" si="2433"/>
        <v>0</v>
      </c>
      <c r="BJ870" s="54">
        <f t="shared" si="2434"/>
        <v>0</v>
      </c>
      <c r="BK870" s="54">
        <f t="shared" si="2435"/>
        <v>0</v>
      </c>
      <c r="BL870" s="54">
        <f t="shared" si="2436"/>
        <v>0</v>
      </c>
      <c r="BM870" s="42"/>
      <c r="BO870" s="54">
        <f>'Norm-coeff'!$C$2+$AX870*'Norm-coeff'!$D$2+$AY870*'Norm-coeff'!$E$2+$AZ870*'Norm-coeff'!$F$2+$BA870*'Norm-coeff'!$G$2+$BB870*'Norm-coeff'!$H$2+$BC870*'Norm-coeff'!$I$2+$BD870*'Norm-coeff'!$J$2+$BE870*'Norm-coeff'!$K$2+$BF870*'Norm-coeff'!$L$2+$BG870*'Norm-coeff'!$M$2+$BH870*'Norm-coeff'!$N$2+$BI870*'Norm-coeff'!$O$2</f>
        <v>5.4045421474420303</v>
      </c>
      <c r="BP870" s="54">
        <f>'Norm-coeff'!$C$3+$AX870*'Norm-coeff'!$D$3+$AY870*'Norm-coeff'!$E$3+$AZ870*'Norm-coeff'!$F$3+$BA870*'Norm-coeff'!$G$3+$BB870*'Norm-coeff'!$H$3+$BC870*'Norm-coeff'!$I$3+$BD870*'Norm-coeff'!$J$3+$BE870*'Norm-coeff'!$K$3+$BF870*'Norm-coeff'!$L$3+$BG870*'Norm-coeff'!$M$3+$BH870*'Norm-coeff'!$N$3+$BI870*'Norm-coeff'!$O$3</f>
        <v>3.15319116612705</v>
      </c>
      <c r="BQ870" s="54">
        <f>'Norm-coeff'!$C$4+$AX870*'Norm-coeff'!$D$4+$AY870*'Norm-coeff'!$E$4+$AZ870*'Norm-coeff'!$F$4+$BA870*'Norm-coeff'!$G$4+$BB870*'Norm-coeff'!$H$4+$BC870*'Norm-coeff'!$I$4+$BD870*'Norm-coeff'!$J$4+$BE870*'Norm-coeff'!$K$4+$BF870*'Norm-coeff'!$L$4+$BG870*'Norm-coeff'!$M$4+$BH870*'Norm-coeff'!$N$4+$BI870*'Norm-coeff'!$O$4</f>
        <v>1.42115649462768</v>
      </c>
      <c r="BR870" s="54">
        <f>'Norm-coeff'!$C$5+$AX870*'Norm-coeff'!$D$5+$AY870*'Norm-coeff'!$E$5+$AZ870*'Norm-coeff'!$F$5+$BA870*'Norm-coeff'!$G$5+$BB870*'Norm-coeff'!$H$5+$BC870*'Norm-coeff'!$I$5+$BD870*'Norm-coeff'!$J$5+$BE870*'Norm-coeff'!$K$5+$BF870*'Norm-coeff'!$L$5+$BG870*'Norm-coeff'!$M$5+$BH870*'Norm-coeff'!$N$5+$BI870*'Norm-coeff'!$O$5</f>
        <v>1.0553329241296201</v>
      </c>
      <c r="BS870" s="54">
        <f>'Norm-coeff'!$C$6+$AX870*'Norm-coeff'!$D$6+$AY870*'Norm-coeff'!$E$6+$AZ870*'Norm-coeff'!$F$6+$BA870*'Norm-coeff'!$G$6+$BB870*'Norm-coeff'!$H$6+$BC870*'Norm-coeff'!$I$6+$BD870*'Norm-coeff'!$J$6+$BE870*'Norm-coeff'!$K$6+$BF870*'Norm-coeff'!$L$6+$BG870*'Norm-coeff'!$M$6+$BH870*'Norm-coeff'!$N$6+$BI870*'Norm-coeff'!$O$6</f>
        <v>-1.48700885495103E-2</v>
      </c>
      <c r="BT870" s="54">
        <f>'Norm-coeff'!$C$7+$AX870*'Norm-coeff'!$D$7+$AY870*'Norm-coeff'!$E$7+$AZ870*'Norm-coeff'!$F$7+$BA870*'Norm-coeff'!$G$7+$BB870*'Norm-coeff'!$H$7+$BC870*'Norm-coeff'!$I$7+$BD870*'Norm-coeff'!$J$7+$BE870*'Norm-coeff'!$K$7+$BF870*'Norm-coeff'!$L$7+$BG870*'Norm-coeff'!$M$7+$BH870*'Norm-coeff'!$N$7+$BI870*'Norm-coeff'!$O$7</f>
        <v>2.0907583608832998</v>
      </c>
      <c r="BU870" s="54">
        <f>'Norm-coeff'!$C$8+$AX870*'Norm-coeff'!$D$8+$AY870*'Norm-coeff'!$E$8+$AZ870*'Norm-coeff'!$F$8+$BA870*'Norm-coeff'!$G$8+$BB870*'Norm-coeff'!$H$8+$BC870*'Norm-coeff'!$I$8+$BD870*'Norm-coeff'!$J$8+$BE870*'Norm-coeff'!$K$8+$BF870*'Norm-coeff'!$L$8+$BG870*'Norm-coeff'!$M$8+$BH870*'Norm-coeff'!$N$8+$BI870*'Norm-coeff'!$O$8</f>
        <v>0.65894159836244504</v>
      </c>
      <c r="BV870" s="54">
        <f>'Norm-coeff'!$C$9+$AX870*'Norm-coeff'!$D$9+$AY870*'Norm-coeff'!$E$9+$AZ870*'Norm-coeff'!$F$9+$BA870*'Norm-coeff'!$G$9+$BB870*'Norm-coeff'!$H$9+$BC870*'Norm-coeff'!$I$9+$BD870*'Norm-coeff'!$J$9+$BE870*'Norm-coeff'!$K$9+$BF870*'Norm-coeff'!$L$9+$BG870*'Norm-coeff'!$M$9+$BH870*'Norm-coeff'!$N$9+$BI870*'Norm-coeff'!$O$9</f>
        <v>1.48961085014701</v>
      </c>
      <c r="BW870" s="54">
        <f>'Norm-coeff'!$C$10+$AX870*'Norm-coeff'!$D$10+$AY870*'Norm-coeff'!$E$10+$AZ870*'Norm-coeff'!$F$10+$BA870*'Norm-coeff'!$G$10+$BB870*'Norm-coeff'!$H$10+$BC870*'Norm-coeff'!$I$10+$BD870*'Norm-coeff'!$J$10+$BE870*'Norm-coeff'!$K$10+$BF870*'Norm-coeff'!$L$10+$BG870*'Norm-coeff'!$M$10+$BH870*'Norm-coeff'!$N$10+$BI870*'Norm-coeff'!$O$10</f>
        <v>1.42058735749591</v>
      </c>
      <c r="BX870" s="54">
        <f>'Norm-coeff'!$C$11+$AX870*'Norm-coeff'!$D$11+$AY870*'Norm-coeff'!$E$11+$AZ870*'Norm-coeff'!$F$11+$BA870*'Norm-coeff'!$G$11+$BB870*'Norm-coeff'!$H$11+$BC870*'Norm-coeff'!$I$11+$BD870*'Norm-coeff'!$J$11+$BE870*'Norm-coeff'!$K$11+$BF870*'Norm-coeff'!$L$11+$BG870*'Norm-coeff'!$M$11+$BH870*'Norm-coeff'!$N$11+$BI870*'Norm-coeff'!$O$11</f>
        <v>0.221233014421479</v>
      </c>
      <c r="BY870" s="54">
        <f>'Norm-coeff'!$C$12+$AX870*'Norm-coeff'!$D$12+$AY870*'Norm-coeff'!$E$12+$AZ870*'Norm-coeff'!$F$12+$BA870*'Norm-coeff'!$G$12+$BB870*'Norm-coeff'!$H$12+$BC870*'Norm-coeff'!$I$12+$BD870*'Norm-coeff'!$J$12+$BE870*'Norm-coeff'!$K$12+$BF870*'Norm-coeff'!$L$12+$BG870*'Norm-coeff'!$M$12+$BH870*'Norm-coeff'!$N$12+$BI870*'Norm-coeff'!$O$12</f>
        <v>0.283527502056037</v>
      </c>
      <c r="BZ870" s="54">
        <f>'Norm-coeff'!$C$13+$AX870*'Norm-coeff'!$D$13+$AY870*'Norm-coeff'!$E$13+$AZ870*'Norm-coeff'!$F$13+$BA870*'Norm-coeff'!$G$13+$BB870*'Norm-coeff'!$H$13+$BC870*'Norm-coeff'!$I$13+$BD870*'Norm-coeff'!$J$13+$BE870*'Norm-coeff'!$K$13+$BF870*'Norm-coeff'!$L$13+$BG870*'Norm-coeff'!$M$13+$BH870*'Norm-coeff'!$N$13+$BI870*'Norm-coeff'!$O$13</f>
        <v>-4.1864930554451202E-2</v>
      </c>
      <c r="CA870" s="54">
        <f>'Norm-coeff'!$C$14+$AX870*'Norm-coeff'!$D$14+$AY870*'Norm-coeff'!$E$14+$AZ870*'Norm-coeff'!$F$14+$BA870*'Norm-coeff'!$G$14+$BB870*'Norm-coeff'!$H$14+$BC870*'Norm-coeff'!$I$14+$BD870*'Norm-coeff'!$J$14+$BE870*'Norm-coeff'!$K$14+$BF870*'Norm-coeff'!$L$14+$BG870*'Norm-coeff'!$M$14+$BH870*'Norm-coeff'!$N$14+$BI870*'Norm-coeff'!$O$14</f>
        <v>4.2526983164477103</v>
      </c>
      <c r="CC870" s="54">
        <f t="shared" si="2437"/>
        <v>0</v>
      </c>
      <c r="CG870" s="54">
        <f t="shared" si="2438"/>
        <v>0</v>
      </c>
      <c r="CH870" s="54">
        <f t="shared" si="2421"/>
        <v>0</v>
      </c>
      <c r="CI870" s="54">
        <f t="shared" si="2439"/>
        <v>0</v>
      </c>
      <c r="CJ870" s="56">
        <f t="shared" si="2440"/>
        <v>0</v>
      </c>
      <c r="CK870" s="54">
        <f t="shared" si="2441"/>
        <v>0</v>
      </c>
      <c r="CL870" s="54">
        <f t="shared" si="2442"/>
        <v>0</v>
      </c>
      <c r="CM870" s="54">
        <f t="shared" si="2443"/>
        <v>0</v>
      </c>
      <c r="CN870" s="54">
        <f t="shared" si="2444"/>
        <v>0</v>
      </c>
      <c r="CO870" s="54">
        <f t="shared" si="2445"/>
        <v>0</v>
      </c>
      <c r="CP870" s="54">
        <f t="shared" si="2446"/>
        <v>0</v>
      </c>
      <c r="CQ870" s="54">
        <f t="shared" si="2447"/>
        <v>0</v>
      </c>
      <c r="CR870" s="54">
        <f t="shared" si="2448"/>
        <v>0</v>
      </c>
      <c r="CS870" s="54">
        <f t="shared" si="2449"/>
        <v>0</v>
      </c>
      <c r="CU870" s="54">
        <f t="shared" si="2450"/>
        <v>0</v>
      </c>
      <c r="CV870" s="54">
        <f t="shared" si="2451"/>
        <v>0</v>
      </c>
      <c r="CW870" s="54">
        <f t="shared" si="2452"/>
        <v>0</v>
      </c>
      <c r="CX870" s="54">
        <f t="shared" si="2453"/>
        <v>0</v>
      </c>
      <c r="CZ870" s="54">
        <f t="shared" si="2454"/>
        <v>0</v>
      </c>
      <c r="DA870" s="54">
        <f t="shared" si="2455"/>
        <v>0</v>
      </c>
      <c r="DB870" s="54">
        <f t="shared" si="2456"/>
        <v>0</v>
      </c>
      <c r="DC870" s="54">
        <f t="shared" si="2457"/>
        <v>0</v>
      </c>
      <c r="DD870" s="54">
        <f t="shared" si="2458"/>
        <v>0</v>
      </c>
      <c r="DE870" s="54">
        <f t="shared" si="2459"/>
        <v>0</v>
      </c>
      <c r="DF870" s="54">
        <f t="shared" si="2460"/>
        <v>0</v>
      </c>
      <c r="DG870" s="54">
        <f t="shared" si="2461"/>
        <v>2</v>
      </c>
      <c r="DH870" s="71">
        <f t="shared" si="2462"/>
        <v>0</v>
      </c>
      <c r="DI870" s="71">
        <f t="shared" si="2463"/>
        <v>0</v>
      </c>
      <c r="DJ870" s="54">
        <f t="shared" si="2464"/>
        <v>0</v>
      </c>
      <c r="DK870" s="54">
        <f t="shared" si="2465"/>
        <v>2</v>
      </c>
      <c r="DL870" s="4">
        <f t="shared" si="2395"/>
        <v>0</v>
      </c>
      <c r="DM870" s="3">
        <f t="shared" si="2466"/>
        <v>0</v>
      </c>
      <c r="DN870" s="3">
        <f t="shared" si="2467"/>
        <v>0</v>
      </c>
      <c r="DO870" s="4" t="e">
        <f t="shared" si="2468"/>
        <v>#DIV/0!</v>
      </c>
      <c r="DP870" s="57"/>
      <c r="DQ870" s="57"/>
      <c r="DR870" s="56">
        <f t="shared" si="2396"/>
        <v>2</v>
      </c>
      <c r="DS870" s="56">
        <f t="shared" si="2397"/>
        <v>0</v>
      </c>
      <c r="DT870" s="38">
        <f t="shared" si="2398"/>
        <v>0</v>
      </c>
      <c r="DU870" s="38">
        <f t="shared" si="2469"/>
        <v>2</v>
      </c>
      <c r="DV870" s="38">
        <f t="shared" si="2399"/>
        <v>0</v>
      </c>
      <c r="DW870" s="39">
        <f t="shared" si="2400"/>
        <v>0</v>
      </c>
      <c r="DX870" s="39">
        <f t="shared" si="2401"/>
        <v>0</v>
      </c>
      <c r="DY870" s="39">
        <f t="shared" si="2402"/>
        <v>0</v>
      </c>
      <c r="DZ870" s="39">
        <f t="shared" si="2403"/>
        <v>0</v>
      </c>
      <c r="EA870" s="39">
        <f t="shared" si="2404"/>
        <v>0</v>
      </c>
      <c r="EB870" s="37" t="e">
        <f t="shared" si="2470"/>
        <v>#DIV/0!</v>
      </c>
      <c r="EC870" s="37" t="e">
        <f t="shared" si="2471"/>
        <v>#DIV/0!</v>
      </c>
      <c r="ED870" s="37" t="e">
        <f t="shared" si="2472"/>
        <v>#DIV/0!</v>
      </c>
      <c r="EE870" s="37" t="e">
        <f t="shared" si="2473"/>
        <v>#DIV/0!</v>
      </c>
      <c r="EF870" s="39" t="e">
        <f t="shared" si="2474"/>
        <v>#DIV/0!</v>
      </c>
      <c r="EG870" s="37" t="e">
        <f t="shared" si="2475"/>
        <v>#DIV/0!</v>
      </c>
      <c r="EH870" s="37" t="e">
        <f t="shared" si="2476"/>
        <v>#DIV/0!</v>
      </c>
      <c r="EI870" s="11" t="b">
        <f t="shared" si="2477"/>
        <v>1</v>
      </c>
      <c r="EJ870" s="11" t="b">
        <f t="shared" si="2478"/>
        <v>0</v>
      </c>
      <c r="EK870" s="39" t="e">
        <f t="shared" si="2479"/>
        <v>#DIV/0!</v>
      </c>
      <c r="EL870" s="39" t="e">
        <f t="shared" si="2480"/>
        <v>#DIV/0!</v>
      </c>
      <c r="EM870" s="39" t="e">
        <f t="shared" si="2481"/>
        <v>#DIV/0!</v>
      </c>
      <c r="EN870" s="39" t="e">
        <f t="shared" si="2482"/>
        <v>#DIV/0!</v>
      </c>
      <c r="EO870" s="39" t="e">
        <f t="shared" si="2483"/>
        <v>#DIV/0!</v>
      </c>
      <c r="EP870" s="39" t="e">
        <f t="shared" si="2484"/>
        <v>#DIV/0!</v>
      </c>
      <c r="EQ870" s="39" t="e">
        <f t="shared" si="2485"/>
        <v>#DIV/0!</v>
      </c>
      <c r="ER870" s="39" t="e">
        <f t="shared" si="2486"/>
        <v>#DIV/0!</v>
      </c>
      <c r="ES870" s="58" t="str">
        <f t="shared" si="2487"/>
        <v>(OH,F,Cl)-dominate amphibole</v>
      </c>
      <c r="ET870" s="58" t="e">
        <f t="shared" si="2488"/>
        <v>#N/A</v>
      </c>
      <c r="EU870" s="56">
        <f t="shared" si="2405"/>
        <v>0</v>
      </c>
      <c r="EV870" s="56">
        <f t="shared" si="2406"/>
        <v>0</v>
      </c>
      <c r="EW870" s="56">
        <f t="shared" si="2407"/>
        <v>0</v>
      </c>
      <c r="EX870" s="56">
        <f t="shared" si="2408"/>
        <v>0</v>
      </c>
      <c r="EY870" s="56">
        <f t="shared" si="2409"/>
        <v>0</v>
      </c>
      <c r="EZ870" s="56">
        <f t="shared" si="2410"/>
        <v>0</v>
      </c>
      <c r="FA870" s="39">
        <f t="shared" si="2411"/>
        <v>0</v>
      </c>
      <c r="FB870" s="39">
        <f t="shared" si="2412"/>
        <v>0</v>
      </c>
      <c r="FC870" s="54">
        <f t="shared" si="2413"/>
        <v>0</v>
      </c>
      <c r="FD870" s="54">
        <f t="shared" si="2414"/>
        <v>0</v>
      </c>
      <c r="FE870" s="39">
        <f t="shared" si="2415"/>
        <v>0</v>
      </c>
      <c r="FF870" s="54">
        <f t="shared" si="2416"/>
        <v>0</v>
      </c>
      <c r="FG870" s="39">
        <f t="shared" si="2417"/>
        <v>0</v>
      </c>
      <c r="FH870" s="39">
        <f t="shared" si="2489"/>
        <v>0</v>
      </c>
      <c r="FI870" s="39">
        <f t="shared" si="2490"/>
        <v>0</v>
      </c>
      <c r="FJ870" s="39">
        <f t="shared" si="2491"/>
        <v>0</v>
      </c>
      <c r="FK870" s="39" t="e">
        <f t="shared" si="2492"/>
        <v>#DIV/0!</v>
      </c>
      <c r="FL870" s="39" t="e">
        <f t="shared" si="2493"/>
        <v>#DIV/0!</v>
      </c>
      <c r="FM870" s="39" t="e">
        <f t="shared" si="2494"/>
        <v>#DIV/0!</v>
      </c>
      <c r="FN870" s="39">
        <f t="shared" si="2495"/>
        <v>1</v>
      </c>
      <c r="FO870" s="39">
        <f t="shared" si="2418"/>
        <v>0</v>
      </c>
      <c r="FP870" s="39">
        <f t="shared" si="2419"/>
        <v>0</v>
      </c>
      <c r="FQ870" s="39">
        <f t="shared" si="2420"/>
        <v>0</v>
      </c>
      <c r="FR870" s="39">
        <f t="shared" si="2496"/>
        <v>0</v>
      </c>
      <c r="FS870" s="39">
        <f t="shared" si="2497"/>
        <v>0</v>
      </c>
      <c r="FU870" s="39" t="e">
        <f t="shared" si="2498"/>
        <v>#DIV/0!</v>
      </c>
      <c r="FV870" s="39" t="e">
        <f t="shared" si="2499"/>
        <v>#DIV/0!</v>
      </c>
      <c r="FW870" s="39" t="e">
        <f t="shared" si="2500"/>
        <v>#DIV/0!</v>
      </c>
      <c r="FY870" s="39" t="e">
        <f t="shared" si="2501"/>
        <v>#DIV/0!</v>
      </c>
      <c r="FZ870" s="39" t="e">
        <f t="shared" si="2502"/>
        <v>#DIV/0!</v>
      </c>
      <c r="GA870" s="39" t="e">
        <f t="shared" si="2503"/>
        <v>#DIV/0!</v>
      </c>
      <c r="GB870" s="39" t="e">
        <f t="shared" si="2504"/>
        <v>#DIV/0!</v>
      </c>
      <c r="GC870" s="39" t="e">
        <f t="shared" si="2505"/>
        <v>#DIV/0!</v>
      </c>
      <c r="GD870" s="39" t="e">
        <f t="shared" si="2506"/>
        <v>#DIV/0!</v>
      </c>
      <c r="GE870" s="39" t="e">
        <f t="shared" si="2507"/>
        <v>#DIV/0!</v>
      </c>
      <c r="GF870" s="39" t="e">
        <f t="shared" si="2508"/>
        <v>#DIV/0!</v>
      </c>
      <c r="GG870" s="39" t="e">
        <f t="shared" si="2509"/>
        <v>#DIV/0!</v>
      </c>
      <c r="GH870" s="39" t="e">
        <f t="shared" si="2510"/>
        <v>#DIV/0!</v>
      </c>
      <c r="GI870" s="39"/>
      <c r="GJ870" s="39" t="e">
        <f t="shared" si="2511"/>
        <v>#DIV/0!</v>
      </c>
      <c r="GK870" s="39" t="e">
        <f t="shared" si="2512"/>
        <v>#DIV/0!</v>
      </c>
      <c r="GL870" s="39" t="e">
        <f t="shared" si="2513"/>
        <v>#DIV/0!</v>
      </c>
      <c r="GM870" s="39" t="e">
        <f t="shared" si="2514"/>
        <v>#DIV/0!</v>
      </c>
      <c r="GN870" s="39" t="e">
        <f t="shared" si="2515"/>
        <v>#DIV/0!</v>
      </c>
      <c r="GO870" s="57"/>
      <c r="GP870" s="57" t="e">
        <f t="shared" si="2516"/>
        <v>#DIV/0!</v>
      </c>
      <c r="GQ870" s="59" t="e">
        <f t="shared" si="2517"/>
        <v>#DIV/0!</v>
      </c>
      <c r="GR870" s="41" t="e">
        <f t="shared" si="2518"/>
        <v>#DIV/0!</v>
      </c>
      <c r="GS870" s="57" t="e">
        <f t="shared" si="2519"/>
        <v>#DIV/0!</v>
      </c>
      <c r="GT870" s="57" t="e">
        <f t="shared" si="2520"/>
        <v>#DIV/0!</v>
      </c>
      <c r="GU870" s="57" t="e">
        <f t="shared" si="2521"/>
        <v>#DIV/0!</v>
      </c>
      <c r="GV870" s="57"/>
      <c r="GW870" s="42" t="e">
        <f t="shared" si="2522"/>
        <v>#DIV/0!</v>
      </c>
      <c r="GX870" s="42" t="e">
        <f t="shared" si="2523"/>
        <v>#DIV/0!</v>
      </c>
      <c r="GY870" s="42" t="e">
        <f t="shared" si="2524"/>
        <v>#DIV/0!</v>
      </c>
      <c r="GZ870" s="57"/>
      <c r="HA870" s="2" t="e">
        <f t="shared" si="2525"/>
        <v>#DIV/0!</v>
      </c>
      <c r="HB870" s="2" t="e">
        <f t="shared" si="2526"/>
        <v>#DIV/0!</v>
      </c>
      <c r="HC870" s="2" t="e">
        <f t="shared" si="2527"/>
        <v>#DIV/0!</v>
      </c>
      <c r="HD870" s="2" t="e">
        <f t="shared" si="2528"/>
        <v>#DIV/0!</v>
      </c>
      <c r="HE870" s="2" t="e">
        <f t="shared" si="2529"/>
        <v>#DIV/0!</v>
      </c>
      <c r="HF870" s="2" t="e">
        <f t="shared" si="2530"/>
        <v>#DIV/0!</v>
      </c>
      <c r="HG870" s="2" t="e">
        <f t="shared" si="2531"/>
        <v>#DIV/0!</v>
      </c>
      <c r="HH870" s="2" t="e">
        <f t="shared" si="2532"/>
        <v>#DIV/0!</v>
      </c>
      <c r="HI870" s="2" t="e">
        <f t="shared" si="2533"/>
        <v>#DIV/0!</v>
      </c>
      <c r="HJ870" s="11" t="e">
        <f t="shared" si="2534"/>
        <v>#DIV/0!</v>
      </c>
      <c r="HK870" s="60" t="e">
        <f t="shared" si="2535"/>
        <v>#DIV/0!</v>
      </c>
      <c r="HL870" s="57"/>
      <c r="HM870" s="57" t="e">
        <f t="shared" si="2536"/>
        <v>#DIV/0!</v>
      </c>
      <c r="HN870" s="57" t="e">
        <f t="shared" si="2537"/>
        <v>#DIV/0!</v>
      </c>
      <c r="HO870" s="57" t="e">
        <f t="shared" si="2538"/>
        <v>#DIV/0!</v>
      </c>
      <c r="HP870" s="57" t="e">
        <f t="shared" si="2539"/>
        <v>#DIV/0!</v>
      </c>
      <c r="HQ870" s="57" t="e">
        <f t="shared" si="2540"/>
        <v>#DIV/0!</v>
      </c>
      <c r="HR870" s="57"/>
      <c r="HS870" s="57" t="e">
        <f t="shared" si="2541"/>
        <v>#DIV/0!</v>
      </c>
      <c r="HT870" s="57" t="e">
        <f t="shared" si="2542"/>
        <v>#DIV/0!</v>
      </c>
      <c r="HU870" s="57" t="e">
        <f t="shared" si="2543"/>
        <v>#DIV/0!</v>
      </c>
      <c r="HV870" s="57" t="e">
        <f t="shared" si="2544"/>
        <v>#DIV/0!</v>
      </c>
      <c r="HW870" s="57" t="e">
        <f t="shared" si="2545"/>
        <v>#DIV/0!</v>
      </c>
      <c r="HX870" s="57"/>
      <c r="HY870" s="57" t="e">
        <f t="shared" si="2546"/>
        <v>#DIV/0!</v>
      </c>
      <c r="HZ870" s="57" t="e">
        <f t="shared" si="2547"/>
        <v>#DIV/0!</v>
      </c>
      <c r="IA870" s="57"/>
      <c r="IB870" s="61">
        <f t="shared" si="2548"/>
        <v>0</v>
      </c>
      <c r="IC870" s="57" t="str">
        <f t="shared" si="2549"/>
        <v/>
      </c>
      <c r="ID870" s="42"/>
      <c r="IE870" s="2" t="str">
        <f t="shared" si="2550"/>
        <v/>
      </c>
      <c r="IF870" s="60" t="e">
        <f t="shared" si="2551"/>
        <v>#DIV/0!</v>
      </c>
      <c r="IG870" s="60" t="str">
        <f t="shared" si="2552"/>
        <v/>
      </c>
      <c r="IH870" s="60" t="str">
        <f t="shared" si="2553"/>
        <v>zinco-</v>
      </c>
      <c r="II870" s="60" t="str">
        <f t="shared" si="2554"/>
        <v>mangano-</v>
      </c>
      <c r="IJ870" s="60" t="e">
        <f t="shared" si="2555"/>
        <v>#DIV/0!</v>
      </c>
      <c r="IK870" s="60" t="e">
        <f t="shared" si="2556"/>
        <v>#DIV/0!</v>
      </c>
      <c r="IL870" s="60" t="e">
        <f t="shared" si="2557"/>
        <v>#DIV/0!</v>
      </c>
      <c r="IM870" s="60" t="e">
        <f t="shared" si="2558"/>
        <v>#DIV/0!</v>
      </c>
      <c r="IN870" s="60" t="str">
        <f t="shared" si="2559"/>
        <v/>
      </c>
      <c r="IO870" s="60" t="str">
        <f t="shared" si="2560"/>
        <v/>
      </c>
      <c r="IP870" s="57"/>
      <c r="IQ870" s="57" t="str">
        <f t="shared" si="2561"/>
        <v>ERROR!!</v>
      </c>
    </row>
    <row r="871" spans="24:251">
      <c r="X871" s="29">
        <f t="shared" si="2562"/>
        <v>0</v>
      </c>
      <c r="Y871" s="29">
        <f t="shared" si="2563"/>
        <v>0</v>
      </c>
      <c r="Z871" s="29" t="e">
        <f t="shared" si="2564"/>
        <v>#DIV/0!</v>
      </c>
      <c r="AA871" s="29" t="e">
        <f t="shared" si="2565"/>
        <v>#DIV/0!</v>
      </c>
      <c r="AB871" s="29" t="e">
        <f t="shared" si="2566"/>
        <v>#DIV/0!</v>
      </c>
      <c r="AC871" s="29" t="e">
        <f t="shared" si="2567"/>
        <v>#DIV/0!</v>
      </c>
      <c r="AF871" s="23">
        <v>60.084299999999999</v>
      </c>
      <c r="AG871" s="23">
        <v>79.878799999999998</v>
      </c>
      <c r="AH871" s="23">
        <v>101.96120000000001</v>
      </c>
      <c r="AI871" s="23">
        <v>151.99039999999999</v>
      </c>
      <c r="AJ871" s="23">
        <v>159.69</v>
      </c>
      <c r="AK871" s="23">
        <v>71.846400000000003</v>
      </c>
      <c r="AL871" s="23">
        <v>70.9375</v>
      </c>
      <c r="AM871" s="23">
        <v>40.304400000000001</v>
      </c>
      <c r="AN871" s="23">
        <v>56.077399999999997</v>
      </c>
      <c r="AO871" s="23">
        <v>61.978999999999999</v>
      </c>
      <c r="AP871" s="23">
        <v>94.195999999999998</v>
      </c>
      <c r="AQ871" s="23">
        <v>18.998000000000001</v>
      </c>
      <c r="AR871" s="23">
        <v>35.450000000000003</v>
      </c>
      <c r="AS871" s="23">
        <v>29.88</v>
      </c>
      <c r="AT871" s="23">
        <v>74.691999999999993</v>
      </c>
      <c r="AU871" s="23">
        <v>81.39</v>
      </c>
      <c r="AX871" s="54">
        <f t="shared" si="2422"/>
        <v>0</v>
      </c>
      <c r="AY871" s="54">
        <f t="shared" si="2423"/>
        <v>0</v>
      </c>
      <c r="AZ871" s="54">
        <f t="shared" si="2424"/>
        <v>0</v>
      </c>
      <c r="BA871" s="54">
        <f t="shared" si="2425"/>
        <v>0</v>
      </c>
      <c r="BB871" s="54">
        <f t="shared" si="2426"/>
        <v>0</v>
      </c>
      <c r="BC871" s="54">
        <f t="shared" si="2427"/>
        <v>0</v>
      </c>
      <c r="BD871" s="54">
        <f t="shared" si="2428"/>
        <v>0</v>
      </c>
      <c r="BE871" s="54">
        <f t="shared" si="2429"/>
        <v>0</v>
      </c>
      <c r="BF871" s="54">
        <f t="shared" si="2430"/>
        <v>0</v>
      </c>
      <c r="BG871" s="54">
        <f t="shared" si="2431"/>
        <v>0</v>
      </c>
      <c r="BH871" s="54">
        <f t="shared" si="2432"/>
        <v>0</v>
      </c>
      <c r="BI871" s="54">
        <f t="shared" si="2433"/>
        <v>0</v>
      </c>
      <c r="BJ871" s="54">
        <f t="shared" si="2434"/>
        <v>0</v>
      </c>
      <c r="BK871" s="54">
        <f t="shared" si="2435"/>
        <v>0</v>
      </c>
      <c r="BL871" s="54">
        <f t="shared" si="2436"/>
        <v>0</v>
      </c>
      <c r="BM871" s="42"/>
      <c r="BO871" s="54">
        <f>'Norm-coeff'!$C$2+$AX871*'Norm-coeff'!$D$2+$AY871*'Norm-coeff'!$E$2+$AZ871*'Norm-coeff'!$F$2+$BA871*'Norm-coeff'!$G$2+$BB871*'Norm-coeff'!$H$2+$BC871*'Norm-coeff'!$I$2+$BD871*'Norm-coeff'!$J$2+$BE871*'Norm-coeff'!$K$2+$BF871*'Norm-coeff'!$L$2+$BG871*'Norm-coeff'!$M$2+$BH871*'Norm-coeff'!$N$2+$BI871*'Norm-coeff'!$O$2</f>
        <v>5.4045421474420303</v>
      </c>
      <c r="BP871" s="54">
        <f>'Norm-coeff'!$C$3+$AX871*'Norm-coeff'!$D$3+$AY871*'Norm-coeff'!$E$3+$AZ871*'Norm-coeff'!$F$3+$BA871*'Norm-coeff'!$G$3+$BB871*'Norm-coeff'!$H$3+$BC871*'Norm-coeff'!$I$3+$BD871*'Norm-coeff'!$J$3+$BE871*'Norm-coeff'!$K$3+$BF871*'Norm-coeff'!$L$3+$BG871*'Norm-coeff'!$M$3+$BH871*'Norm-coeff'!$N$3+$BI871*'Norm-coeff'!$O$3</f>
        <v>3.15319116612705</v>
      </c>
      <c r="BQ871" s="54">
        <f>'Norm-coeff'!$C$4+$AX871*'Norm-coeff'!$D$4+$AY871*'Norm-coeff'!$E$4+$AZ871*'Norm-coeff'!$F$4+$BA871*'Norm-coeff'!$G$4+$BB871*'Norm-coeff'!$H$4+$BC871*'Norm-coeff'!$I$4+$BD871*'Norm-coeff'!$J$4+$BE871*'Norm-coeff'!$K$4+$BF871*'Norm-coeff'!$L$4+$BG871*'Norm-coeff'!$M$4+$BH871*'Norm-coeff'!$N$4+$BI871*'Norm-coeff'!$O$4</f>
        <v>1.42115649462768</v>
      </c>
      <c r="BR871" s="54">
        <f>'Norm-coeff'!$C$5+$AX871*'Norm-coeff'!$D$5+$AY871*'Norm-coeff'!$E$5+$AZ871*'Norm-coeff'!$F$5+$BA871*'Norm-coeff'!$G$5+$BB871*'Norm-coeff'!$H$5+$BC871*'Norm-coeff'!$I$5+$BD871*'Norm-coeff'!$J$5+$BE871*'Norm-coeff'!$K$5+$BF871*'Norm-coeff'!$L$5+$BG871*'Norm-coeff'!$M$5+$BH871*'Norm-coeff'!$N$5+$BI871*'Norm-coeff'!$O$5</f>
        <v>1.0553329241296201</v>
      </c>
      <c r="BS871" s="54">
        <f>'Norm-coeff'!$C$6+$AX871*'Norm-coeff'!$D$6+$AY871*'Norm-coeff'!$E$6+$AZ871*'Norm-coeff'!$F$6+$BA871*'Norm-coeff'!$G$6+$BB871*'Norm-coeff'!$H$6+$BC871*'Norm-coeff'!$I$6+$BD871*'Norm-coeff'!$J$6+$BE871*'Norm-coeff'!$K$6+$BF871*'Norm-coeff'!$L$6+$BG871*'Norm-coeff'!$M$6+$BH871*'Norm-coeff'!$N$6+$BI871*'Norm-coeff'!$O$6</f>
        <v>-1.48700885495103E-2</v>
      </c>
      <c r="BT871" s="54">
        <f>'Norm-coeff'!$C$7+$AX871*'Norm-coeff'!$D$7+$AY871*'Norm-coeff'!$E$7+$AZ871*'Norm-coeff'!$F$7+$BA871*'Norm-coeff'!$G$7+$BB871*'Norm-coeff'!$H$7+$BC871*'Norm-coeff'!$I$7+$BD871*'Norm-coeff'!$J$7+$BE871*'Norm-coeff'!$K$7+$BF871*'Norm-coeff'!$L$7+$BG871*'Norm-coeff'!$M$7+$BH871*'Norm-coeff'!$N$7+$BI871*'Norm-coeff'!$O$7</f>
        <v>2.0907583608832998</v>
      </c>
      <c r="BU871" s="54">
        <f>'Norm-coeff'!$C$8+$AX871*'Norm-coeff'!$D$8+$AY871*'Norm-coeff'!$E$8+$AZ871*'Norm-coeff'!$F$8+$BA871*'Norm-coeff'!$G$8+$BB871*'Norm-coeff'!$H$8+$BC871*'Norm-coeff'!$I$8+$BD871*'Norm-coeff'!$J$8+$BE871*'Norm-coeff'!$K$8+$BF871*'Norm-coeff'!$L$8+$BG871*'Norm-coeff'!$M$8+$BH871*'Norm-coeff'!$N$8+$BI871*'Norm-coeff'!$O$8</f>
        <v>0.65894159836244504</v>
      </c>
      <c r="BV871" s="54">
        <f>'Norm-coeff'!$C$9+$AX871*'Norm-coeff'!$D$9+$AY871*'Norm-coeff'!$E$9+$AZ871*'Norm-coeff'!$F$9+$BA871*'Norm-coeff'!$G$9+$BB871*'Norm-coeff'!$H$9+$BC871*'Norm-coeff'!$I$9+$BD871*'Norm-coeff'!$J$9+$BE871*'Norm-coeff'!$K$9+$BF871*'Norm-coeff'!$L$9+$BG871*'Norm-coeff'!$M$9+$BH871*'Norm-coeff'!$N$9+$BI871*'Norm-coeff'!$O$9</f>
        <v>1.48961085014701</v>
      </c>
      <c r="BW871" s="54">
        <f>'Norm-coeff'!$C$10+$AX871*'Norm-coeff'!$D$10+$AY871*'Norm-coeff'!$E$10+$AZ871*'Norm-coeff'!$F$10+$BA871*'Norm-coeff'!$G$10+$BB871*'Norm-coeff'!$H$10+$BC871*'Norm-coeff'!$I$10+$BD871*'Norm-coeff'!$J$10+$BE871*'Norm-coeff'!$K$10+$BF871*'Norm-coeff'!$L$10+$BG871*'Norm-coeff'!$M$10+$BH871*'Norm-coeff'!$N$10+$BI871*'Norm-coeff'!$O$10</f>
        <v>1.42058735749591</v>
      </c>
      <c r="BX871" s="54">
        <f>'Norm-coeff'!$C$11+$AX871*'Norm-coeff'!$D$11+$AY871*'Norm-coeff'!$E$11+$AZ871*'Norm-coeff'!$F$11+$BA871*'Norm-coeff'!$G$11+$BB871*'Norm-coeff'!$H$11+$BC871*'Norm-coeff'!$I$11+$BD871*'Norm-coeff'!$J$11+$BE871*'Norm-coeff'!$K$11+$BF871*'Norm-coeff'!$L$11+$BG871*'Norm-coeff'!$M$11+$BH871*'Norm-coeff'!$N$11+$BI871*'Norm-coeff'!$O$11</f>
        <v>0.221233014421479</v>
      </c>
      <c r="BY871" s="54">
        <f>'Norm-coeff'!$C$12+$AX871*'Norm-coeff'!$D$12+$AY871*'Norm-coeff'!$E$12+$AZ871*'Norm-coeff'!$F$12+$BA871*'Norm-coeff'!$G$12+$BB871*'Norm-coeff'!$H$12+$BC871*'Norm-coeff'!$I$12+$BD871*'Norm-coeff'!$J$12+$BE871*'Norm-coeff'!$K$12+$BF871*'Norm-coeff'!$L$12+$BG871*'Norm-coeff'!$M$12+$BH871*'Norm-coeff'!$N$12+$BI871*'Norm-coeff'!$O$12</f>
        <v>0.283527502056037</v>
      </c>
      <c r="BZ871" s="54">
        <f>'Norm-coeff'!$C$13+$AX871*'Norm-coeff'!$D$13+$AY871*'Norm-coeff'!$E$13+$AZ871*'Norm-coeff'!$F$13+$BA871*'Norm-coeff'!$G$13+$BB871*'Norm-coeff'!$H$13+$BC871*'Norm-coeff'!$I$13+$BD871*'Norm-coeff'!$J$13+$BE871*'Norm-coeff'!$K$13+$BF871*'Norm-coeff'!$L$13+$BG871*'Norm-coeff'!$M$13+$BH871*'Norm-coeff'!$N$13+$BI871*'Norm-coeff'!$O$13</f>
        <v>-4.1864930554451202E-2</v>
      </c>
      <c r="CA871" s="54">
        <f>'Norm-coeff'!$C$14+$AX871*'Norm-coeff'!$D$14+$AY871*'Norm-coeff'!$E$14+$AZ871*'Norm-coeff'!$F$14+$BA871*'Norm-coeff'!$G$14+$BB871*'Norm-coeff'!$H$14+$BC871*'Norm-coeff'!$I$14+$BD871*'Norm-coeff'!$J$14+$BE871*'Norm-coeff'!$K$14+$BF871*'Norm-coeff'!$L$14+$BG871*'Norm-coeff'!$M$14+$BH871*'Norm-coeff'!$N$14+$BI871*'Norm-coeff'!$O$14</f>
        <v>4.2526983164477103</v>
      </c>
      <c r="CC871" s="54">
        <f t="shared" si="2437"/>
        <v>0</v>
      </c>
      <c r="CG871" s="54">
        <f t="shared" si="2438"/>
        <v>0</v>
      </c>
      <c r="CH871" s="54">
        <f t="shared" si="2421"/>
        <v>0</v>
      </c>
      <c r="CI871" s="54">
        <f t="shared" si="2439"/>
        <v>0</v>
      </c>
      <c r="CJ871" s="56">
        <f t="shared" si="2440"/>
        <v>0</v>
      </c>
      <c r="CK871" s="54">
        <f t="shared" si="2441"/>
        <v>0</v>
      </c>
      <c r="CL871" s="54">
        <f t="shared" si="2442"/>
        <v>0</v>
      </c>
      <c r="CM871" s="54">
        <f t="shared" si="2443"/>
        <v>0</v>
      </c>
      <c r="CN871" s="54">
        <f t="shared" si="2444"/>
        <v>0</v>
      </c>
      <c r="CO871" s="54">
        <f t="shared" si="2445"/>
        <v>0</v>
      </c>
      <c r="CP871" s="54">
        <f t="shared" si="2446"/>
        <v>0</v>
      </c>
      <c r="CQ871" s="54">
        <f t="shared" si="2447"/>
        <v>0</v>
      </c>
      <c r="CR871" s="54">
        <f t="shared" si="2448"/>
        <v>0</v>
      </c>
      <c r="CS871" s="54">
        <f t="shared" si="2449"/>
        <v>0</v>
      </c>
      <c r="CU871" s="54">
        <f t="shared" si="2450"/>
        <v>0</v>
      </c>
      <c r="CV871" s="54">
        <f t="shared" si="2451"/>
        <v>0</v>
      </c>
      <c r="CW871" s="54">
        <f t="shared" si="2452"/>
        <v>0</v>
      </c>
      <c r="CX871" s="54">
        <f t="shared" si="2453"/>
        <v>0</v>
      </c>
      <c r="CZ871" s="54">
        <f t="shared" si="2454"/>
        <v>0</v>
      </c>
      <c r="DA871" s="54">
        <f t="shared" si="2455"/>
        <v>0</v>
      </c>
      <c r="DB871" s="54">
        <f t="shared" si="2456"/>
        <v>0</v>
      </c>
      <c r="DC871" s="54">
        <f t="shared" si="2457"/>
        <v>0</v>
      </c>
      <c r="DD871" s="54">
        <f t="shared" si="2458"/>
        <v>0</v>
      </c>
      <c r="DE871" s="54">
        <f t="shared" si="2459"/>
        <v>0</v>
      </c>
      <c r="DF871" s="54">
        <f t="shared" si="2460"/>
        <v>0</v>
      </c>
      <c r="DG871" s="54">
        <f t="shared" si="2461"/>
        <v>2</v>
      </c>
      <c r="DH871" s="71">
        <f t="shared" si="2462"/>
        <v>0</v>
      </c>
      <c r="DI871" s="71">
        <f t="shared" si="2463"/>
        <v>0</v>
      </c>
      <c r="DJ871" s="54">
        <f t="shared" si="2464"/>
        <v>0</v>
      </c>
      <c r="DK871" s="54">
        <f t="shared" si="2465"/>
        <v>2</v>
      </c>
      <c r="DL871" s="4">
        <f t="shared" si="2395"/>
        <v>0</v>
      </c>
      <c r="DM871" s="3">
        <f t="shared" si="2466"/>
        <v>0</v>
      </c>
      <c r="DN871" s="3">
        <f t="shared" si="2467"/>
        <v>0</v>
      </c>
      <c r="DO871" s="4" t="e">
        <f t="shared" si="2468"/>
        <v>#DIV/0!</v>
      </c>
      <c r="DP871" s="57"/>
      <c r="DQ871" s="57"/>
      <c r="DR871" s="56">
        <f t="shared" si="2396"/>
        <v>2</v>
      </c>
      <c r="DS871" s="56">
        <f t="shared" si="2397"/>
        <v>0</v>
      </c>
      <c r="DT871" s="38">
        <f t="shared" si="2398"/>
        <v>0</v>
      </c>
      <c r="DU871" s="38">
        <f t="shared" si="2469"/>
        <v>2</v>
      </c>
      <c r="DV871" s="38">
        <f t="shared" si="2399"/>
        <v>0</v>
      </c>
      <c r="DW871" s="39">
        <f t="shared" si="2400"/>
        <v>0</v>
      </c>
      <c r="DX871" s="39">
        <f t="shared" si="2401"/>
        <v>0</v>
      </c>
      <c r="DY871" s="39">
        <f t="shared" si="2402"/>
        <v>0</v>
      </c>
      <c r="DZ871" s="39">
        <f t="shared" si="2403"/>
        <v>0</v>
      </c>
      <c r="EA871" s="39">
        <f t="shared" si="2404"/>
        <v>0</v>
      </c>
      <c r="EB871" s="37" t="e">
        <f t="shared" si="2470"/>
        <v>#DIV/0!</v>
      </c>
      <c r="EC871" s="37" t="e">
        <f t="shared" si="2471"/>
        <v>#DIV/0!</v>
      </c>
      <c r="ED871" s="37" t="e">
        <f t="shared" si="2472"/>
        <v>#DIV/0!</v>
      </c>
      <c r="EE871" s="37" t="e">
        <f t="shared" si="2473"/>
        <v>#DIV/0!</v>
      </c>
      <c r="EF871" s="39" t="e">
        <f t="shared" si="2474"/>
        <v>#DIV/0!</v>
      </c>
      <c r="EG871" s="37" t="e">
        <f t="shared" si="2475"/>
        <v>#DIV/0!</v>
      </c>
      <c r="EH871" s="37" t="e">
        <f t="shared" si="2476"/>
        <v>#DIV/0!</v>
      </c>
      <c r="EI871" s="11" t="b">
        <f t="shared" si="2477"/>
        <v>1</v>
      </c>
      <c r="EJ871" s="11" t="b">
        <f t="shared" si="2478"/>
        <v>0</v>
      </c>
      <c r="EK871" s="39" t="e">
        <f t="shared" si="2479"/>
        <v>#DIV/0!</v>
      </c>
      <c r="EL871" s="39" t="e">
        <f t="shared" si="2480"/>
        <v>#DIV/0!</v>
      </c>
      <c r="EM871" s="39" t="e">
        <f t="shared" si="2481"/>
        <v>#DIV/0!</v>
      </c>
      <c r="EN871" s="39" t="e">
        <f t="shared" si="2482"/>
        <v>#DIV/0!</v>
      </c>
      <c r="EO871" s="39" t="e">
        <f t="shared" si="2483"/>
        <v>#DIV/0!</v>
      </c>
      <c r="EP871" s="39" t="e">
        <f t="shared" si="2484"/>
        <v>#DIV/0!</v>
      </c>
      <c r="EQ871" s="39" t="e">
        <f t="shared" si="2485"/>
        <v>#DIV/0!</v>
      </c>
      <c r="ER871" s="39" t="e">
        <f t="shared" si="2486"/>
        <v>#DIV/0!</v>
      </c>
      <c r="ES871" s="58" t="str">
        <f t="shared" si="2487"/>
        <v>(OH,F,Cl)-dominate amphibole</v>
      </c>
      <c r="ET871" s="58" t="e">
        <f t="shared" si="2488"/>
        <v>#N/A</v>
      </c>
      <c r="EU871" s="56">
        <f t="shared" si="2405"/>
        <v>0</v>
      </c>
      <c r="EV871" s="56">
        <f t="shared" si="2406"/>
        <v>0</v>
      </c>
      <c r="EW871" s="56">
        <f t="shared" si="2407"/>
        <v>0</v>
      </c>
      <c r="EX871" s="56">
        <f t="shared" si="2408"/>
        <v>0</v>
      </c>
      <c r="EY871" s="56">
        <f t="shared" si="2409"/>
        <v>0</v>
      </c>
      <c r="EZ871" s="56">
        <f t="shared" si="2410"/>
        <v>0</v>
      </c>
      <c r="FA871" s="39">
        <f t="shared" si="2411"/>
        <v>0</v>
      </c>
      <c r="FB871" s="39">
        <f t="shared" si="2412"/>
        <v>0</v>
      </c>
      <c r="FC871" s="54">
        <f t="shared" si="2413"/>
        <v>0</v>
      </c>
      <c r="FD871" s="54">
        <f t="shared" si="2414"/>
        <v>0</v>
      </c>
      <c r="FE871" s="39">
        <f t="shared" si="2415"/>
        <v>0</v>
      </c>
      <c r="FF871" s="54">
        <f t="shared" si="2416"/>
        <v>0</v>
      </c>
      <c r="FG871" s="39">
        <f t="shared" si="2417"/>
        <v>0</v>
      </c>
      <c r="FH871" s="39">
        <f t="shared" si="2489"/>
        <v>0</v>
      </c>
      <c r="FI871" s="39">
        <f t="shared" si="2490"/>
        <v>0</v>
      </c>
      <c r="FJ871" s="39">
        <f t="shared" si="2491"/>
        <v>0</v>
      </c>
      <c r="FK871" s="39" t="e">
        <f t="shared" si="2492"/>
        <v>#DIV/0!</v>
      </c>
      <c r="FL871" s="39" t="e">
        <f t="shared" si="2493"/>
        <v>#DIV/0!</v>
      </c>
      <c r="FM871" s="39" t="e">
        <f t="shared" si="2494"/>
        <v>#DIV/0!</v>
      </c>
      <c r="FN871" s="39">
        <f t="shared" si="2495"/>
        <v>1</v>
      </c>
      <c r="FO871" s="39">
        <f t="shared" si="2418"/>
        <v>0</v>
      </c>
      <c r="FP871" s="39">
        <f t="shared" si="2419"/>
        <v>0</v>
      </c>
      <c r="FQ871" s="39">
        <f t="shared" si="2420"/>
        <v>0</v>
      </c>
      <c r="FR871" s="39">
        <f t="shared" si="2496"/>
        <v>0</v>
      </c>
      <c r="FS871" s="39">
        <f t="shared" si="2497"/>
        <v>0</v>
      </c>
      <c r="FU871" s="39" t="e">
        <f t="shared" si="2498"/>
        <v>#DIV/0!</v>
      </c>
      <c r="FV871" s="39" t="e">
        <f t="shared" si="2499"/>
        <v>#DIV/0!</v>
      </c>
      <c r="FW871" s="39" t="e">
        <f t="shared" si="2500"/>
        <v>#DIV/0!</v>
      </c>
      <c r="FY871" s="39" t="e">
        <f t="shared" si="2501"/>
        <v>#DIV/0!</v>
      </c>
      <c r="FZ871" s="39" t="e">
        <f t="shared" si="2502"/>
        <v>#DIV/0!</v>
      </c>
      <c r="GA871" s="39" t="e">
        <f t="shared" si="2503"/>
        <v>#DIV/0!</v>
      </c>
      <c r="GB871" s="39" t="e">
        <f t="shared" si="2504"/>
        <v>#DIV/0!</v>
      </c>
      <c r="GC871" s="39" t="e">
        <f t="shared" si="2505"/>
        <v>#DIV/0!</v>
      </c>
      <c r="GD871" s="39" t="e">
        <f t="shared" si="2506"/>
        <v>#DIV/0!</v>
      </c>
      <c r="GE871" s="39" t="e">
        <f t="shared" si="2507"/>
        <v>#DIV/0!</v>
      </c>
      <c r="GF871" s="39" t="e">
        <f t="shared" si="2508"/>
        <v>#DIV/0!</v>
      </c>
      <c r="GG871" s="39" t="e">
        <f t="shared" si="2509"/>
        <v>#DIV/0!</v>
      </c>
      <c r="GH871" s="39" t="e">
        <f t="shared" si="2510"/>
        <v>#DIV/0!</v>
      </c>
      <c r="GI871" s="39"/>
      <c r="GJ871" s="39" t="e">
        <f t="shared" si="2511"/>
        <v>#DIV/0!</v>
      </c>
      <c r="GK871" s="39" t="e">
        <f t="shared" si="2512"/>
        <v>#DIV/0!</v>
      </c>
      <c r="GL871" s="39" t="e">
        <f t="shared" si="2513"/>
        <v>#DIV/0!</v>
      </c>
      <c r="GM871" s="39" t="e">
        <f t="shared" si="2514"/>
        <v>#DIV/0!</v>
      </c>
      <c r="GN871" s="39" t="e">
        <f t="shared" si="2515"/>
        <v>#DIV/0!</v>
      </c>
      <c r="GO871" s="57"/>
      <c r="GP871" s="57" t="e">
        <f t="shared" si="2516"/>
        <v>#DIV/0!</v>
      </c>
      <c r="GQ871" s="59" t="e">
        <f t="shared" si="2517"/>
        <v>#DIV/0!</v>
      </c>
      <c r="GR871" s="41" t="e">
        <f t="shared" si="2518"/>
        <v>#DIV/0!</v>
      </c>
      <c r="GS871" s="57" t="e">
        <f t="shared" si="2519"/>
        <v>#DIV/0!</v>
      </c>
      <c r="GT871" s="57" t="e">
        <f t="shared" si="2520"/>
        <v>#DIV/0!</v>
      </c>
      <c r="GU871" s="57" t="e">
        <f t="shared" si="2521"/>
        <v>#DIV/0!</v>
      </c>
      <c r="GV871" s="57"/>
      <c r="GW871" s="42" t="e">
        <f t="shared" si="2522"/>
        <v>#DIV/0!</v>
      </c>
      <c r="GX871" s="42" t="e">
        <f t="shared" si="2523"/>
        <v>#DIV/0!</v>
      </c>
      <c r="GY871" s="42" t="e">
        <f t="shared" si="2524"/>
        <v>#DIV/0!</v>
      </c>
      <c r="GZ871" s="57"/>
      <c r="HA871" s="2" t="e">
        <f t="shared" si="2525"/>
        <v>#DIV/0!</v>
      </c>
      <c r="HB871" s="2" t="e">
        <f t="shared" si="2526"/>
        <v>#DIV/0!</v>
      </c>
      <c r="HC871" s="2" t="e">
        <f t="shared" si="2527"/>
        <v>#DIV/0!</v>
      </c>
      <c r="HD871" s="2" t="e">
        <f t="shared" si="2528"/>
        <v>#DIV/0!</v>
      </c>
      <c r="HE871" s="2" t="e">
        <f t="shared" si="2529"/>
        <v>#DIV/0!</v>
      </c>
      <c r="HF871" s="2" t="e">
        <f t="shared" si="2530"/>
        <v>#DIV/0!</v>
      </c>
      <c r="HG871" s="2" t="e">
        <f t="shared" si="2531"/>
        <v>#DIV/0!</v>
      </c>
      <c r="HH871" s="2" t="e">
        <f t="shared" si="2532"/>
        <v>#DIV/0!</v>
      </c>
      <c r="HI871" s="2" t="e">
        <f t="shared" si="2533"/>
        <v>#DIV/0!</v>
      </c>
      <c r="HJ871" s="11" t="e">
        <f t="shared" si="2534"/>
        <v>#DIV/0!</v>
      </c>
      <c r="HK871" s="60" t="e">
        <f t="shared" si="2535"/>
        <v>#DIV/0!</v>
      </c>
      <c r="HL871" s="57"/>
      <c r="HM871" s="57" t="e">
        <f t="shared" si="2536"/>
        <v>#DIV/0!</v>
      </c>
      <c r="HN871" s="57" t="e">
        <f t="shared" si="2537"/>
        <v>#DIV/0!</v>
      </c>
      <c r="HO871" s="57" t="e">
        <f t="shared" si="2538"/>
        <v>#DIV/0!</v>
      </c>
      <c r="HP871" s="57" t="e">
        <f t="shared" si="2539"/>
        <v>#DIV/0!</v>
      </c>
      <c r="HQ871" s="57" t="e">
        <f t="shared" si="2540"/>
        <v>#DIV/0!</v>
      </c>
      <c r="HR871" s="57"/>
      <c r="HS871" s="57" t="e">
        <f t="shared" si="2541"/>
        <v>#DIV/0!</v>
      </c>
      <c r="HT871" s="57" t="e">
        <f t="shared" si="2542"/>
        <v>#DIV/0!</v>
      </c>
      <c r="HU871" s="57" t="e">
        <f t="shared" si="2543"/>
        <v>#DIV/0!</v>
      </c>
      <c r="HV871" s="57" t="e">
        <f t="shared" si="2544"/>
        <v>#DIV/0!</v>
      </c>
      <c r="HW871" s="57" t="e">
        <f t="shared" si="2545"/>
        <v>#DIV/0!</v>
      </c>
      <c r="HX871" s="57"/>
      <c r="HY871" s="57" t="e">
        <f t="shared" si="2546"/>
        <v>#DIV/0!</v>
      </c>
      <c r="HZ871" s="57" t="e">
        <f t="shared" si="2547"/>
        <v>#DIV/0!</v>
      </c>
      <c r="IA871" s="57"/>
      <c r="IB871" s="61">
        <f t="shared" si="2548"/>
        <v>0</v>
      </c>
      <c r="IC871" s="57" t="str">
        <f t="shared" si="2549"/>
        <v/>
      </c>
      <c r="ID871" s="42"/>
      <c r="IE871" s="2" t="str">
        <f t="shared" si="2550"/>
        <v/>
      </c>
      <c r="IF871" s="60" t="e">
        <f t="shared" si="2551"/>
        <v>#DIV/0!</v>
      </c>
      <c r="IG871" s="60" t="str">
        <f t="shared" si="2552"/>
        <v/>
      </c>
      <c r="IH871" s="60" t="str">
        <f t="shared" si="2553"/>
        <v>zinco-</v>
      </c>
      <c r="II871" s="60" t="str">
        <f t="shared" si="2554"/>
        <v>mangano-</v>
      </c>
      <c r="IJ871" s="60" t="e">
        <f t="shared" si="2555"/>
        <v>#DIV/0!</v>
      </c>
      <c r="IK871" s="60" t="e">
        <f t="shared" si="2556"/>
        <v>#DIV/0!</v>
      </c>
      <c r="IL871" s="60" t="e">
        <f t="shared" si="2557"/>
        <v>#DIV/0!</v>
      </c>
      <c r="IM871" s="60" t="e">
        <f t="shared" si="2558"/>
        <v>#DIV/0!</v>
      </c>
      <c r="IN871" s="60" t="str">
        <f t="shared" si="2559"/>
        <v/>
      </c>
      <c r="IO871" s="60" t="str">
        <f t="shared" si="2560"/>
        <v/>
      </c>
      <c r="IP871" s="57"/>
      <c r="IQ871" s="57" t="str">
        <f t="shared" si="2561"/>
        <v>ERROR!!</v>
      </c>
    </row>
    <row r="872" spans="24:251">
      <c r="X872" s="29">
        <f t="shared" si="2562"/>
        <v>0</v>
      </c>
      <c r="Y872" s="29">
        <f t="shared" si="2563"/>
        <v>0</v>
      </c>
      <c r="Z872" s="29" t="e">
        <f t="shared" si="2564"/>
        <v>#DIV/0!</v>
      </c>
      <c r="AA872" s="29" t="e">
        <f t="shared" si="2565"/>
        <v>#DIV/0!</v>
      </c>
      <c r="AB872" s="29" t="e">
        <f t="shared" si="2566"/>
        <v>#DIV/0!</v>
      </c>
      <c r="AC872" s="29" t="e">
        <f t="shared" si="2567"/>
        <v>#DIV/0!</v>
      </c>
      <c r="AF872" s="23">
        <v>60.084299999999999</v>
      </c>
      <c r="AG872" s="23">
        <v>79.878799999999998</v>
      </c>
      <c r="AH872" s="23">
        <v>101.96120000000001</v>
      </c>
      <c r="AI872" s="23">
        <v>151.99039999999999</v>
      </c>
      <c r="AJ872" s="23">
        <v>159.69</v>
      </c>
      <c r="AK872" s="23">
        <v>71.846400000000003</v>
      </c>
      <c r="AL872" s="23">
        <v>70.9375</v>
      </c>
      <c r="AM872" s="23">
        <v>40.304400000000001</v>
      </c>
      <c r="AN872" s="23">
        <v>56.077399999999997</v>
      </c>
      <c r="AO872" s="23">
        <v>61.978999999999999</v>
      </c>
      <c r="AP872" s="23">
        <v>94.195999999999998</v>
      </c>
      <c r="AQ872" s="23">
        <v>18.998000000000001</v>
      </c>
      <c r="AR872" s="23">
        <v>35.450000000000003</v>
      </c>
      <c r="AS872" s="23">
        <v>29.88</v>
      </c>
      <c r="AT872" s="23">
        <v>74.691999999999993</v>
      </c>
      <c r="AU872" s="23">
        <v>81.39</v>
      </c>
      <c r="AX872" s="54">
        <f t="shared" si="2422"/>
        <v>0</v>
      </c>
      <c r="AY872" s="54">
        <f t="shared" si="2423"/>
        <v>0</v>
      </c>
      <c r="AZ872" s="54">
        <f t="shared" si="2424"/>
        <v>0</v>
      </c>
      <c r="BA872" s="54">
        <f t="shared" si="2425"/>
        <v>0</v>
      </c>
      <c r="BB872" s="54">
        <f t="shared" si="2426"/>
        <v>0</v>
      </c>
      <c r="BC872" s="54">
        <f t="shared" si="2427"/>
        <v>0</v>
      </c>
      <c r="BD872" s="54">
        <f t="shared" si="2428"/>
        <v>0</v>
      </c>
      <c r="BE872" s="54">
        <f t="shared" si="2429"/>
        <v>0</v>
      </c>
      <c r="BF872" s="54">
        <f t="shared" si="2430"/>
        <v>0</v>
      </c>
      <c r="BG872" s="54">
        <f t="shared" si="2431"/>
        <v>0</v>
      </c>
      <c r="BH872" s="54">
        <f t="shared" si="2432"/>
        <v>0</v>
      </c>
      <c r="BI872" s="54">
        <f t="shared" si="2433"/>
        <v>0</v>
      </c>
      <c r="BJ872" s="54">
        <f t="shared" si="2434"/>
        <v>0</v>
      </c>
      <c r="BK872" s="54">
        <f t="shared" si="2435"/>
        <v>0</v>
      </c>
      <c r="BL872" s="54">
        <f t="shared" si="2436"/>
        <v>0</v>
      </c>
      <c r="BM872" s="42"/>
      <c r="BO872" s="54">
        <f>'Norm-coeff'!$C$2+$AX872*'Norm-coeff'!$D$2+$AY872*'Norm-coeff'!$E$2+$AZ872*'Norm-coeff'!$F$2+$BA872*'Norm-coeff'!$G$2+$BB872*'Norm-coeff'!$H$2+$BC872*'Norm-coeff'!$I$2+$BD872*'Norm-coeff'!$J$2+$BE872*'Norm-coeff'!$K$2+$BF872*'Norm-coeff'!$L$2+$BG872*'Norm-coeff'!$M$2+$BH872*'Norm-coeff'!$N$2+$BI872*'Norm-coeff'!$O$2</f>
        <v>5.4045421474420303</v>
      </c>
      <c r="BP872" s="54">
        <f>'Norm-coeff'!$C$3+$AX872*'Norm-coeff'!$D$3+$AY872*'Norm-coeff'!$E$3+$AZ872*'Norm-coeff'!$F$3+$BA872*'Norm-coeff'!$G$3+$BB872*'Norm-coeff'!$H$3+$BC872*'Norm-coeff'!$I$3+$BD872*'Norm-coeff'!$J$3+$BE872*'Norm-coeff'!$K$3+$BF872*'Norm-coeff'!$L$3+$BG872*'Norm-coeff'!$M$3+$BH872*'Norm-coeff'!$N$3+$BI872*'Norm-coeff'!$O$3</f>
        <v>3.15319116612705</v>
      </c>
      <c r="BQ872" s="54">
        <f>'Norm-coeff'!$C$4+$AX872*'Norm-coeff'!$D$4+$AY872*'Norm-coeff'!$E$4+$AZ872*'Norm-coeff'!$F$4+$BA872*'Norm-coeff'!$G$4+$BB872*'Norm-coeff'!$H$4+$BC872*'Norm-coeff'!$I$4+$BD872*'Norm-coeff'!$J$4+$BE872*'Norm-coeff'!$K$4+$BF872*'Norm-coeff'!$L$4+$BG872*'Norm-coeff'!$M$4+$BH872*'Norm-coeff'!$N$4+$BI872*'Norm-coeff'!$O$4</f>
        <v>1.42115649462768</v>
      </c>
      <c r="BR872" s="54">
        <f>'Norm-coeff'!$C$5+$AX872*'Norm-coeff'!$D$5+$AY872*'Norm-coeff'!$E$5+$AZ872*'Norm-coeff'!$F$5+$BA872*'Norm-coeff'!$G$5+$BB872*'Norm-coeff'!$H$5+$BC872*'Norm-coeff'!$I$5+$BD872*'Norm-coeff'!$J$5+$BE872*'Norm-coeff'!$K$5+$BF872*'Norm-coeff'!$L$5+$BG872*'Norm-coeff'!$M$5+$BH872*'Norm-coeff'!$N$5+$BI872*'Norm-coeff'!$O$5</f>
        <v>1.0553329241296201</v>
      </c>
      <c r="BS872" s="54">
        <f>'Norm-coeff'!$C$6+$AX872*'Norm-coeff'!$D$6+$AY872*'Norm-coeff'!$E$6+$AZ872*'Norm-coeff'!$F$6+$BA872*'Norm-coeff'!$G$6+$BB872*'Norm-coeff'!$H$6+$BC872*'Norm-coeff'!$I$6+$BD872*'Norm-coeff'!$J$6+$BE872*'Norm-coeff'!$K$6+$BF872*'Norm-coeff'!$L$6+$BG872*'Norm-coeff'!$M$6+$BH872*'Norm-coeff'!$N$6+$BI872*'Norm-coeff'!$O$6</f>
        <v>-1.48700885495103E-2</v>
      </c>
      <c r="BT872" s="54">
        <f>'Norm-coeff'!$C$7+$AX872*'Norm-coeff'!$D$7+$AY872*'Norm-coeff'!$E$7+$AZ872*'Norm-coeff'!$F$7+$BA872*'Norm-coeff'!$G$7+$BB872*'Norm-coeff'!$H$7+$BC872*'Norm-coeff'!$I$7+$BD872*'Norm-coeff'!$J$7+$BE872*'Norm-coeff'!$K$7+$BF872*'Norm-coeff'!$L$7+$BG872*'Norm-coeff'!$M$7+$BH872*'Norm-coeff'!$N$7+$BI872*'Norm-coeff'!$O$7</f>
        <v>2.0907583608832998</v>
      </c>
      <c r="BU872" s="54">
        <f>'Norm-coeff'!$C$8+$AX872*'Norm-coeff'!$D$8+$AY872*'Norm-coeff'!$E$8+$AZ872*'Norm-coeff'!$F$8+$BA872*'Norm-coeff'!$G$8+$BB872*'Norm-coeff'!$H$8+$BC872*'Norm-coeff'!$I$8+$BD872*'Norm-coeff'!$J$8+$BE872*'Norm-coeff'!$K$8+$BF872*'Norm-coeff'!$L$8+$BG872*'Norm-coeff'!$M$8+$BH872*'Norm-coeff'!$N$8+$BI872*'Norm-coeff'!$O$8</f>
        <v>0.65894159836244504</v>
      </c>
      <c r="BV872" s="54">
        <f>'Norm-coeff'!$C$9+$AX872*'Norm-coeff'!$D$9+$AY872*'Norm-coeff'!$E$9+$AZ872*'Norm-coeff'!$F$9+$BA872*'Norm-coeff'!$G$9+$BB872*'Norm-coeff'!$H$9+$BC872*'Norm-coeff'!$I$9+$BD872*'Norm-coeff'!$J$9+$BE872*'Norm-coeff'!$K$9+$BF872*'Norm-coeff'!$L$9+$BG872*'Norm-coeff'!$M$9+$BH872*'Norm-coeff'!$N$9+$BI872*'Norm-coeff'!$O$9</f>
        <v>1.48961085014701</v>
      </c>
      <c r="BW872" s="54">
        <f>'Norm-coeff'!$C$10+$AX872*'Norm-coeff'!$D$10+$AY872*'Norm-coeff'!$E$10+$AZ872*'Norm-coeff'!$F$10+$BA872*'Norm-coeff'!$G$10+$BB872*'Norm-coeff'!$H$10+$BC872*'Norm-coeff'!$I$10+$BD872*'Norm-coeff'!$J$10+$BE872*'Norm-coeff'!$K$10+$BF872*'Norm-coeff'!$L$10+$BG872*'Norm-coeff'!$M$10+$BH872*'Norm-coeff'!$N$10+$BI872*'Norm-coeff'!$O$10</f>
        <v>1.42058735749591</v>
      </c>
      <c r="BX872" s="54">
        <f>'Norm-coeff'!$C$11+$AX872*'Norm-coeff'!$D$11+$AY872*'Norm-coeff'!$E$11+$AZ872*'Norm-coeff'!$F$11+$BA872*'Norm-coeff'!$G$11+$BB872*'Norm-coeff'!$H$11+$BC872*'Norm-coeff'!$I$11+$BD872*'Norm-coeff'!$J$11+$BE872*'Norm-coeff'!$K$11+$BF872*'Norm-coeff'!$L$11+$BG872*'Norm-coeff'!$M$11+$BH872*'Norm-coeff'!$N$11+$BI872*'Norm-coeff'!$O$11</f>
        <v>0.221233014421479</v>
      </c>
      <c r="BY872" s="54">
        <f>'Norm-coeff'!$C$12+$AX872*'Norm-coeff'!$D$12+$AY872*'Norm-coeff'!$E$12+$AZ872*'Norm-coeff'!$F$12+$BA872*'Norm-coeff'!$G$12+$BB872*'Norm-coeff'!$H$12+$BC872*'Norm-coeff'!$I$12+$BD872*'Norm-coeff'!$J$12+$BE872*'Norm-coeff'!$K$12+$BF872*'Norm-coeff'!$L$12+$BG872*'Norm-coeff'!$M$12+$BH872*'Norm-coeff'!$N$12+$BI872*'Norm-coeff'!$O$12</f>
        <v>0.283527502056037</v>
      </c>
      <c r="BZ872" s="54">
        <f>'Norm-coeff'!$C$13+$AX872*'Norm-coeff'!$D$13+$AY872*'Norm-coeff'!$E$13+$AZ872*'Norm-coeff'!$F$13+$BA872*'Norm-coeff'!$G$13+$BB872*'Norm-coeff'!$H$13+$BC872*'Norm-coeff'!$I$13+$BD872*'Norm-coeff'!$J$13+$BE872*'Norm-coeff'!$K$13+$BF872*'Norm-coeff'!$L$13+$BG872*'Norm-coeff'!$M$13+$BH872*'Norm-coeff'!$N$13+$BI872*'Norm-coeff'!$O$13</f>
        <v>-4.1864930554451202E-2</v>
      </c>
      <c r="CA872" s="54">
        <f>'Norm-coeff'!$C$14+$AX872*'Norm-coeff'!$D$14+$AY872*'Norm-coeff'!$E$14+$AZ872*'Norm-coeff'!$F$14+$BA872*'Norm-coeff'!$G$14+$BB872*'Norm-coeff'!$H$14+$BC872*'Norm-coeff'!$I$14+$BD872*'Norm-coeff'!$J$14+$BE872*'Norm-coeff'!$K$14+$BF872*'Norm-coeff'!$L$14+$BG872*'Norm-coeff'!$M$14+$BH872*'Norm-coeff'!$N$14+$BI872*'Norm-coeff'!$O$14</f>
        <v>4.2526983164477103</v>
      </c>
      <c r="CC872" s="54">
        <f t="shared" si="2437"/>
        <v>0</v>
      </c>
      <c r="CG872" s="54">
        <f t="shared" si="2438"/>
        <v>0</v>
      </c>
      <c r="CH872" s="54">
        <f t="shared" si="2421"/>
        <v>0</v>
      </c>
      <c r="CI872" s="54">
        <f t="shared" si="2439"/>
        <v>0</v>
      </c>
      <c r="CJ872" s="56">
        <f t="shared" si="2440"/>
        <v>0</v>
      </c>
      <c r="CK872" s="54">
        <f t="shared" si="2441"/>
        <v>0</v>
      </c>
      <c r="CL872" s="54">
        <f t="shared" si="2442"/>
        <v>0</v>
      </c>
      <c r="CM872" s="54">
        <f t="shared" si="2443"/>
        <v>0</v>
      </c>
      <c r="CN872" s="54">
        <f t="shared" si="2444"/>
        <v>0</v>
      </c>
      <c r="CO872" s="54">
        <f t="shared" si="2445"/>
        <v>0</v>
      </c>
      <c r="CP872" s="54">
        <f t="shared" si="2446"/>
        <v>0</v>
      </c>
      <c r="CQ872" s="54">
        <f t="shared" si="2447"/>
        <v>0</v>
      </c>
      <c r="CR872" s="54">
        <f t="shared" si="2448"/>
        <v>0</v>
      </c>
      <c r="CS872" s="54">
        <f t="shared" si="2449"/>
        <v>0</v>
      </c>
      <c r="CU872" s="54">
        <f t="shared" si="2450"/>
        <v>0</v>
      </c>
      <c r="CV872" s="54">
        <f t="shared" si="2451"/>
        <v>0</v>
      </c>
      <c r="CW872" s="54">
        <f t="shared" si="2452"/>
        <v>0</v>
      </c>
      <c r="CX872" s="54">
        <f t="shared" si="2453"/>
        <v>0</v>
      </c>
      <c r="CZ872" s="54">
        <f t="shared" si="2454"/>
        <v>0</v>
      </c>
      <c r="DA872" s="54">
        <f t="shared" si="2455"/>
        <v>0</v>
      </c>
      <c r="DB872" s="54">
        <f t="shared" si="2456"/>
        <v>0</v>
      </c>
      <c r="DC872" s="54">
        <f t="shared" si="2457"/>
        <v>0</v>
      </c>
      <c r="DD872" s="54">
        <f t="shared" si="2458"/>
        <v>0</v>
      </c>
      <c r="DE872" s="54">
        <f t="shared" si="2459"/>
        <v>0</v>
      </c>
      <c r="DF872" s="54">
        <f t="shared" si="2460"/>
        <v>0</v>
      </c>
      <c r="DG872" s="54">
        <f t="shared" si="2461"/>
        <v>2</v>
      </c>
      <c r="DH872" s="71">
        <f t="shared" si="2462"/>
        <v>0</v>
      </c>
      <c r="DI872" s="71">
        <f t="shared" si="2463"/>
        <v>0</v>
      </c>
      <c r="DJ872" s="54">
        <f t="shared" si="2464"/>
        <v>0</v>
      </c>
      <c r="DK872" s="54">
        <f t="shared" si="2465"/>
        <v>2</v>
      </c>
      <c r="DL872" s="4">
        <f t="shared" si="2395"/>
        <v>0</v>
      </c>
      <c r="DM872" s="3">
        <f t="shared" si="2466"/>
        <v>0</v>
      </c>
      <c r="DN872" s="3">
        <f t="shared" si="2467"/>
        <v>0</v>
      </c>
      <c r="DO872" s="4" t="e">
        <f t="shared" si="2468"/>
        <v>#DIV/0!</v>
      </c>
      <c r="DP872" s="57"/>
      <c r="DQ872" s="57"/>
      <c r="DR872" s="56">
        <f t="shared" si="2396"/>
        <v>2</v>
      </c>
      <c r="DS872" s="56">
        <f t="shared" si="2397"/>
        <v>0</v>
      </c>
      <c r="DT872" s="38">
        <f t="shared" si="2398"/>
        <v>0</v>
      </c>
      <c r="DU872" s="38">
        <f t="shared" si="2469"/>
        <v>2</v>
      </c>
      <c r="DV872" s="38">
        <f t="shared" si="2399"/>
        <v>0</v>
      </c>
      <c r="DW872" s="39">
        <f t="shared" si="2400"/>
        <v>0</v>
      </c>
      <c r="DX872" s="39">
        <f t="shared" si="2401"/>
        <v>0</v>
      </c>
      <c r="DY872" s="39">
        <f t="shared" si="2402"/>
        <v>0</v>
      </c>
      <c r="DZ872" s="39">
        <f t="shared" si="2403"/>
        <v>0</v>
      </c>
      <c r="EA872" s="39">
        <f t="shared" si="2404"/>
        <v>0</v>
      </c>
      <c r="EB872" s="37" t="e">
        <f t="shared" si="2470"/>
        <v>#DIV/0!</v>
      </c>
      <c r="EC872" s="37" t="e">
        <f t="shared" si="2471"/>
        <v>#DIV/0!</v>
      </c>
      <c r="ED872" s="37" t="e">
        <f t="shared" si="2472"/>
        <v>#DIV/0!</v>
      </c>
      <c r="EE872" s="37" t="e">
        <f t="shared" si="2473"/>
        <v>#DIV/0!</v>
      </c>
      <c r="EF872" s="39" t="e">
        <f t="shared" si="2474"/>
        <v>#DIV/0!</v>
      </c>
      <c r="EG872" s="37" t="e">
        <f t="shared" si="2475"/>
        <v>#DIV/0!</v>
      </c>
      <c r="EH872" s="37" t="e">
        <f t="shared" si="2476"/>
        <v>#DIV/0!</v>
      </c>
      <c r="EI872" s="11" t="b">
        <f t="shared" si="2477"/>
        <v>1</v>
      </c>
      <c r="EJ872" s="11" t="b">
        <f t="shared" si="2478"/>
        <v>0</v>
      </c>
      <c r="EK872" s="39" t="e">
        <f t="shared" si="2479"/>
        <v>#DIV/0!</v>
      </c>
      <c r="EL872" s="39" t="e">
        <f t="shared" si="2480"/>
        <v>#DIV/0!</v>
      </c>
      <c r="EM872" s="39" t="e">
        <f t="shared" si="2481"/>
        <v>#DIV/0!</v>
      </c>
      <c r="EN872" s="39" t="e">
        <f t="shared" si="2482"/>
        <v>#DIV/0!</v>
      </c>
      <c r="EO872" s="39" t="e">
        <f t="shared" si="2483"/>
        <v>#DIV/0!</v>
      </c>
      <c r="EP872" s="39" t="e">
        <f t="shared" si="2484"/>
        <v>#DIV/0!</v>
      </c>
      <c r="EQ872" s="39" t="e">
        <f t="shared" si="2485"/>
        <v>#DIV/0!</v>
      </c>
      <c r="ER872" s="39" t="e">
        <f t="shared" si="2486"/>
        <v>#DIV/0!</v>
      </c>
      <c r="ES872" s="58" t="str">
        <f t="shared" si="2487"/>
        <v>(OH,F,Cl)-dominate amphibole</v>
      </c>
      <c r="ET872" s="58" t="e">
        <f t="shared" si="2488"/>
        <v>#N/A</v>
      </c>
      <c r="EU872" s="56">
        <f t="shared" si="2405"/>
        <v>0</v>
      </c>
      <c r="EV872" s="56">
        <f t="shared" si="2406"/>
        <v>0</v>
      </c>
      <c r="EW872" s="56">
        <f t="shared" si="2407"/>
        <v>0</v>
      </c>
      <c r="EX872" s="56">
        <f t="shared" si="2408"/>
        <v>0</v>
      </c>
      <c r="EY872" s="56">
        <f t="shared" si="2409"/>
        <v>0</v>
      </c>
      <c r="EZ872" s="56">
        <f t="shared" si="2410"/>
        <v>0</v>
      </c>
      <c r="FA872" s="39">
        <f t="shared" si="2411"/>
        <v>0</v>
      </c>
      <c r="FB872" s="39">
        <f t="shared" si="2412"/>
        <v>0</v>
      </c>
      <c r="FC872" s="54">
        <f t="shared" si="2413"/>
        <v>0</v>
      </c>
      <c r="FD872" s="54">
        <f t="shared" si="2414"/>
        <v>0</v>
      </c>
      <c r="FE872" s="39">
        <f t="shared" si="2415"/>
        <v>0</v>
      </c>
      <c r="FF872" s="54">
        <f t="shared" si="2416"/>
        <v>0</v>
      </c>
      <c r="FG872" s="39">
        <f t="shared" si="2417"/>
        <v>0</v>
      </c>
      <c r="FH872" s="39">
        <f t="shared" si="2489"/>
        <v>0</v>
      </c>
      <c r="FI872" s="39">
        <f t="shared" si="2490"/>
        <v>0</v>
      </c>
      <c r="FJ872" s="39">
        <f t="shared" si="2491"/>
        <v>0</v>
      </c>
      <c r="FK872" s="39" t="e">
        <f t="shared" si="2492"/>
        <v>#DIV/0!</v>
      </c>
      <c r="FL872" s="39" t="e">
        <f t="shared" si="2493"/>
        <v>#DIV/0!</v>
      </c>
      <c r="FM872" s="39" t="e">
        <f t="shared" si="2494"/>
        <v>#DIV/0!</v>
      </c>
      <c r="FN872" s="39">
        <f t="shared" si="2495"/>
        <v>1</v>
      </c>
      <c r="FO872" s="39">
        <f t="shared" si="2418"/>
        <v>0</v>
      </c>
      <c r="FP872" s="39">
        <f t="shared" si="2419"/>
        <v>0</v>
      </c>
      <c r="FQ872" s="39">
        <f t="shared" si="2420"/>
        <v>0</v>
      </c>
      <c r="FR872" s="39">
        <f t="shared" si="2496"/>
        <v>0</v>
      </c>
      <c r="FS872" s="39">
        <f t="shared" si="2497"/>
        <v>0</v>
      </c>
      <c r="FU872" s="39" t="e">
        <f t="shared" si="2498"/>
        <v>#DIV/0!</v>
      </c>
      <c r="FV872" s="39" t="e">
        <f t="shared" si="2499"/>
        <v>#DIV/0!</v>
      </c>
      <c r="FW872" s="39" t="e">
        <f t="shared" si="2500"/>
        <v>#DIV/0!</v>
      </c>
      <c r="FY872" s="39" t="e">
        <f t="shared" si="2501"/>
        <v>#DIV/0!</v>
      </c>
      <c r="FZ872" s="39" t="e">
        <f t="shared" si="2502"/>
        <v>#DIV/0!</v>
      </c>
      <c r="GA872" s="39" t="e">
        <f t="shared" si="2503"/>
        <v>#DIV/0!</v>
      </c>
      <c r="GB872" s="39" t="e">
        <f t="shared" si="2504"/>
        <v>#DIV/0!</v>
      </c>
      <c r="GC872" s="39" t="e">
        <f t="shared" si="2505"/>
        <v>#DIV/0!</v>
      </c>
      <c r="GD872" s="39" t="e">
        <f t="shared" si="2506"/>
        <v>#DIV/0!</v>
      </c>
      <c r="GE872" s="39" t="e">
        <f t="shared" si="2507"/>
        <v>#DIV/0!</v>
      </c>
      <c r="GF872" s="39" t="e">
        <f t="shared" si="2508"/>
        <v>#DIV/0!</v>
      </c>
      <c r="GG872" s="39" t="e">
        <f t="shared" si="2509"/>
        <v>#DIV/0!</v>
      </c>
      <c r="GH872" s="39" t="e">
        <f t="shared" si="2510"/>
        <v>#DIV/0!</v>
      </c>
      <c r="GI872" s="39"/>
      <c r="GJ872" s="39" t="e">
        <f t="shared" si="2511"/>
        <v>#DIV/0!</v>
      </c>
      <c r="GK872" s="39" t="e">
        <f t="shared" si="2512"/>
        <v>#DIV/0!</v>
      </c>
      <c r="GL872" s="39" t="e">
        <f t="shared" si="2513"/>
        <v>#DIV/0!</v>
      </c>
      <c r="GM872" s="39" t="e">
        <f t="shared" si="2514"/>
        <v>#DIV/0!</v>
      </c>
      <c r="GN872" s="39" t="e">
        <f t="shared" si="2515"/>
        <v>#DIV/0!</v>
      </c>
      <c r="GO872" s="57"/>
      <c r="GP872" s="57" t="e">
        <f t="shared" si="2516"/>
        <v>#DIV/0!</v>
      </c>
      <c r="GQ872" s="59" t="e">
        <f t="shared" si="2517"/>
        <v>#DIV/0!</v>
      </c>
      <c r="GR872" s="41" t="e">
        <f t="shared" si="2518"/>
        <v>#DIV/0!</v>
      </c>
      <c r="GS872" s="57" t="e">
        <f t="shared" si="2519"/>
        <v>#DIV/0!</v>
      </c>
      <c r="GT872" s="57" t="e">
        <f t="shared" si="2520"/>
        <v>#DIV/0!</v>
      </c>
      <c r="GU872" s="57" t="e">
        <f t="shared" si="2521"/>
        <v>#DIV/0!</v>
      </c>
      <c r="GV872" s="57"/>
      <c r="GW872" s="42" t="e">
        <f t="shared" si="2522"/>
        <v>#DIV/0!</v>
      </c>
      <c r="GX872" s="42" t="e">
        <f t="shared" si="2523"/>
        <v>#DIV/0!</v>
      </c>
      <c r="GY872" s="42" t="e">
        <f t="shared" si="2524"/>
        <v>#DIV/0!</v>
      </c>
      <c r="GZ872" s="57"/>
      <c r="HA872" s="2" t="e">
        <f t="shared" si="2525"/>
        <v>#DIV/0!</v>
      </c>
      <c r="HB872" s="2" t="e">
        <f t="shared" si="2526"/>
        <v>#DIV/0!</v>
      </c>
      <c r="HC872" s="2" t="e">
        <f t="shared" si="2527"/>
        <v>#DIV/0!</v>
      </c>
      <c r="HD872" s="2" t="e">
        <f t="shared" si="2528"/>
        <v>#DIV/0!</v>
      </c>
      <c r="HE872" s="2" t="e">
        <f t="shared" si="2529"/>
        <v>#DIV/0!</v>
      </c>
      <c r="HF872" s="2" t="e">
        <f t="shared" si="2530"/>
        <v>#DIV/0!</v>
      </c>
      <c r="HG872" s="2" t="e">
        <f t="shared" si="2531"/>
        <v>#DIV/0!</v>
      </c>
      <c r="HH872" s="2" t="e">
        <f t="shared" si="2532"/>
        <v>#DIV/0!</v>
      </c>
      <c r="HI872" s="2" t="e">
        <f t="shared" si="2533"/>
        <v>#DIV/0!</v>
      </c>
      <c r="HJ872" s="11" t="e">
        <f t="shared" si="2534"/>
        <v>#DIV/0!</v>
      </c>
      <c r="HK872" s="60" t="e">
        <f t="shared" si="2535"/>
        <v>#DIV/0!</v>
      </c>
      <c r="HL872" s="57"/>
      <c r="HM872" s="57" t="e">
        <f t="shared" si="2536"/>
        <v>#DIV/0!</v>
      </c>
      <c r="HN872" s="57" t="e">
        <f t="shared" si="2537"/>
        <v>#DIV/0!</v>
      </c>
      <c r="HO872" s="57" t="e">
        <f t="shared" si="2538"/>
        <v>#DIV/0!</v>
      </c>
      <c r="HP872" s="57" t="e">
        <f t="shared" si="2539"/>
        <v>#DIV/0!</v>
      </c>
      <c r="HQ872" s="57" t="e">
        <f t="shared" si="2540"/>
        <v>#DIV/0!</v>
      </c>
      <c r="HR872" s="57"/>
      <c r="HS872" s="57" t="e">
        <f t="shared" si="2541"/>
        <v>#DIV/0!</v>
      </c>
      <c r="HT872" s="57" t="e">
        <f t="shared" si="2542"/>
        <v>#DIV/0!</v>
      </c>
      <c r="HU872" s="57" t="e">
        <f t="shared" si="2543"/>
        <v>#DIV/0!</v>
      </c>
      <c r="HV872" s="57" t="e">
        <f t="shared" si="2544"/>
        <v>#DIV/0!</v>
      </c>
      <c r="HW872" s="57" t="e">
        <f t="shared" si="2545"/>
        <v>#DIV/0!</v>
      </c>
      <c r="HX872" s="57"/>
      <c r="HY872" s="57" t="e">
        <f t="shared" si="2546"/>
        <v>#DIV/0!</v>
      </c>
      <c r="HZ872" s="57" t="e">
        <f t="shared" si="2547"/>
        <v>#DIV/0!</v>
      </c>
      <c r="IA872" s="57"/>
      <c r="IB872" s="61">
        <f t="shared" si="2548"/>
        <v>0</v>
      </c>
      <c r="IC872" s="57" t="str">
        <f t="shared" si="2549"/>
        <v/>
      </c>
      <c r="ID872" s="42"/>
      <c r="IE872" s="2" t="str">
        <f t="shared" si="2550"/>
        <v/>
      </c>
      <c r="IF872" s="60" t="e">
        <f t="shared" si="2551"/>
        <v>#DIV/0!</v>
      </c>
      <c r="IG872" s="60" t="str">
        <f t="shared" si="2552"/>
        <v/>
      </c>
      <c r="IH872" s="60" t="str">
        <f t="shared" si="2553"/>
        <v>zinco-</v>
      </c>
      <c r="II872" s="60" t="str">
        <f t="shared" si="2554"/>
        <v>mangano-</v>
      </c>
      <c r="IJ872" s="60" t="e">
        <f t="shared" si="2555"/>
        <v>#DIV/0!</v>
      </c>
      <c r="IK872" s="60" t="e">
        <f t="shared" si="2556"/>
        <v>#DIV/0!</v>
      </c>
      <c r="IL872" s="60" t="e">
        <f t="shared" si="2557"/>
        <v>#DIV/0!</v>
      </c>
      <c r="IM872" s="60" t="e">
        <f t="shared" si="2558"/>
        <v>#DIV/0!</v>
      </c>
      <c r="IN872" s="60" t="str">
        <f t="shared" si="2559"/>
        <v/>
      </c>
      <c r="IO872" s="60" t="str">
        <f t="shared" si="2560"/>
        <v/>
      </c>
      <c r="IP872" s="57"/>
      <c r="IQ872" s="57" t="str">
        <f t="shared" si="2561"/>
        <v>ERROR!!</v>
      </c>
    </row>
    <row r="873" spans="24:251">
      <c r="X873" s="29">
        <f t="shared" si="2562"/>
        <v>0</v>
      </c>
      <c r="Y873" s="29">
        <f t="shared" si="2563"/>
        <v>0</v>
      </c>
      <c r="Z873" s="29" t="e">
        <f t="shared" si="2564"/>
        <v>#DIV/0!</v>
      </c>
      <c r="AA873" s="29" t="e">
        <f t="shared" si="2565"/>
        <v>#DIV/0!</v>
      </c>
      <c r="AB873" s="29" t="e">
        <f t="shared" si="2566"/>
        <v>#DIV/0!</v>
      </c>
      <c r="AC873" s="29" t="e">
        <f t="shared" si="2567"/>
        <v>#DIV/0!</v>
      </c>
      <c r="AF873" s="23">
        <v>60.084299999999999</v>
      </c>
      <c r="AG873" s="23">
        <v>79.878799999999998</v>
      </c>
      <c r="AH873" s="23">
        <v>101.96120000000001</v>
      </c>
      <c r="AI873" s="23">
        <v>151.99039999999999</v>
      </c>
      <c r="AJ873" s="23">
        <v>159.69</v>
      </c>
      <c r="AK873" s="23">
        <v>71.846400000000003</v>
      </c>
      <c r="AL873" s="23">
        <v>70.9375</v>
      </c>
      <c r="AM873" s="23">
        <v>40.304400000000001</v>
      </c>
      <c r="AN873" s="23">
        <v>56.077399999999997</v>
      </c>
      <c r="AO873" s="23">
        <v>61.978999999999999</v>
      </c>
      <c r="AP873" s="23">
        <v>94.195999999999998</v>
      </c>
      <c r="AQ873" s="23">
        <v>18.998000000000001</v>
      </c>
      <c r="AR873" s="23">
        <v>35.450000000000003</v>
      </c>
      <c r="AS873" s="23">
        <v>29.88</v>
      </c>
      <c r="AT873" s="23">
        <v>74.691999999999993</v>
      </c>
      <c r="AU873" s="23">
        <v>81.39</v>
      </c>
      <c r="AX873" s="54">
        <f t="shared" si="2422"/>
        <v>0</v>
      </c>
      <c r="AY873" s="54">
        <f t="shared" si="2423"/>
        <v>0</v>
      </c>
      <c r="AZ873" s="54">
        <f t="shared" si="2424"/>
        <v>0</v>
      </c>
      <c r="BA873" s="54">
        <f t="shared" si="2425"/>
        <v>0</v>
      </c>
      <c r="BB873" s="54">
        <f t="shared" si="2426"/>
        <v>0</v>
      </c>
      <c r="BC873" s="54">
        <f t="shared" si="2427"/>
        <v>0</v>
      </c>
      <c r="BD873" s="54">
        <f t="shared" si="2428"/>
        <v>0</v>
      </c>
      <c r="BE873" s="54">
        <f t="shared" si="2429"/>
        <v>0</v>
      </c>
      <c r="BF873" s="54">
        <f t="shared" si="2430"/>
        <v>0</v>
      </c>
      <c r="BG873" s="54">
        <f t="shared" si="2431"/>
        <v>0</v>
      </c>
      <c r="BH873" s="54">
        <f t="shared" si="2432"/>
        <v>0</v>
      </c>
      <c r="BI873" s="54">
        <f t="shared" si="2433"/>
        <v>0</v>
      </c>
      <c r="BJ873" s="54">
        <f t="shared" si="2434"/>
        <v>0</v>
      </c>
      <c r="BK873" s="54">
        <f t="shared" si="2435"/>
        <v>0</v>
      </c>
      <c r="BL873" s="54">
        <f t="shared" si="2436"/>
        <v>0</v>
      </c>
      <c r="BM873" s="42"/>
      <c r="BO873" s="54">
        <f>'Norm-coeff'!$C$2+$AX873*'Norm-coeff'!$D$2+$AY873*'Norm-coeff'!$E$2+$AZ873*'Norm-coeff'!$F$2+$BA873*'Norm-coeff'!$G$2+$BB873*'Norm-coeff'!$H$2+$BC873*'Norm-coeff'!$I$2+$BD873*'Norm-coeff'!$J$2+$BE873*'Norm-coeff'!$K$2+$BF873*'Norm-coeff'!$L$2+$BG873*'Norm-coeff'!$M$2+$BH873*'Norm-coeff'!$N$2+$BI873*'Norm-coeff'!$O$2</f>
        <v>5.4045421474420303</v>
      </c>
      <c r="BP873" s="54">
        <f>'Norm-coeff'!$C$3+$AX873*'Norm-coeff'!$D$3+$AY873*'Norm-coeff'!$E$3+$AZ873*'Norm-coeff'!$F$3+$BA873*'Norm-coeff'!$G$3+$BB873*'Norm-coeff'!$H$3+$BC873*'Norm-coeff'!$I$3+$BD873*'Norm-coeff'!$J$3+$BE873*'Norm-coeff'!$K$3+$BF873*'Norm-coeff'!$L$3+$BG873*'Norm-coeff'!$M$3+$BH873*'Norm-coeff'!$N$3+$BI873*'Norm-coeff'!$O$3</f>
        <v>3.15319116612705</v>
      </c>
      <c r="BQ873" s="54">
        <f>'Norm-coeff'!$C$4+$AX873*'Norm-coeff'!$D$4+$AY873*'Norm-coeff'!$E$4+$AZ873*'Norm-coeff'!$F$4+$BA873*'Norm-coeff'!$G$4+$BB873*'Norm-coeff'!$H$4+$BC873*'Norm-coeff'!$I$4+$BD873*'Norm-coeff'!$J$4+$BE873*'Norm-coeff'!$K$4+$BF873*'Norm-coeff'!$L$4+$BG873*'Norm-coeff'!$M$4+$BH873*'Norm-coeff'!$N$4+$BI873*'Norm-coeff'!$O$4</f>
        <v>1.42115649462768</v>
      </c>
      <c r="BR873" s="54">
        <f>'Norm-coeff'!$C$5+$AX873*'Norm-coeff'!$D$5+$AY873*'Norm-coeff'!$E$5+$AZ873*'Norm-coeff'!$F$5+$BA873*'Norm-coeff'!$G$5+$BB873*'Norm-coeff'!$H$5+$BC873*'Norm-coeff'!$I$5+$BD873*'Norm-coeff'!$J$5+$BE873*'Norm-coeff'!$K$5+$BF873*'Norm-coeff'!$L$5+$BG873*'Norm-coeff'!$M$5+$BH873*'Norm-coeff'!$N$5+$BI873*'Norm-coeff'!$O$5</f>
        <v>1.0553329241296201</v>
      </c>
      <c r="BS873" s="54">
        <f>'Norm-coeff'!$C$6+$AX873*'Norm-coeff'!$D$6+$AY873*'Norm-coeff'!$E$6+$AZ873*'Norm-coeff'!$F$6+$BA873*'Norm-coeff'!$G$6+$BB873*'Norm-coeff'!$H$6+$BC873*'Norm-coeff'!$I$6+$BD873*'Norm-coeff'!$J$6+$BE873*'Norm-coeff'!$K$6+$BF873*'Norm-coeff'!$L$6+$BG873*'Norm-coeff'!$M$6+$BH873*'Norm-coeff'!$N$6+$BI873*'Norm-coeff'!$O$6</f>
        <v>-1.48700885495103E-2</v>
      </c>
      <c r="BT873" s="54">
        <f>'Norm-coeff'!$C$7+$AX873*'Norm-coeff'!$D$7+$AY873*'Norm-coeff'!$E$7+$AZ873*'Norm-coeff'!$F$7+$BA873*'Norm-coeff'!$G$7+$BB873*'Norm-coeff'!$H$7+$BC873*'Norm-coeff'!$I$7+$BD873*'Norm-coeff'!$J$7+$BE873*'Norm-coeff'!$K$7+$BF873*'Norm-coeff'!$L$7+$BG873*'Norm-coeff'!$M$7+$BH873*'Norm-coeff'!$N$7+$BI873*'Norm-coeff'!$O$7</f>
        <v>2.0907583608832998</v>
      </c>
      <c r="BU873" s="54">
        <f>'Norm-coeff'!$C$8+$AX873*'Norm-coeff'!$D$8+$AY873*'Norm-coeff'!$E$8+$AZ873*'Norm-coeff'!$F$8+$BA873*'Norm-coeff'!$G$8+$BB873*'Norm-coeff'!$H$8+$BC873*'Norm-coeff'!$I$8+$BD873*'Norm-coeff'!$J$8+$BE873*'Norm-coeff'!$K$8+$BF873*'Norm-coeff'!$L$8+$BG873*'Norm-coeff'!$M$8+$BH873*'Norm-coeff'!$N$8+$BI873*'Norm-coeff'!$O$8</f>
        <v>0.65894159836244504</v>
      </c>
      <c r="BV873" s="54">
        <f>'Norm-coeff'!$C$9+$AX873*'Norm-coeff'!$D$9+$AY873*'Norm-coeff'!$E$9+$AZ873*'Norm-coeff'!$F$9+$BA873*'Norm-coeff'!$G$9+$BB873*'Norm-coeff'!$H$9+$BC873*'Norm-coeff'!$I$9+$BD873*'Norm-coeff'!$J$9+$BE873*'Norm-coeff'!$K$9+$BF873*'Norm-coeff'!$L$9+$BG873*'Norm-coeff'!$M$9+$BH873*'Norm-coeff'!$N$9+$BI873*'Norm-coeff'!$O$9</f>
        <v>1.48961085014701</v>
      </c>
      <c r="BW873" s="54">
        <f>'Norm-coeff'!$C$10+$AX873*'Norm-coeff'!$D$10+$AY873*'Norm-coeff'!$E$10+$AZ873*'Norm-coeff'!$F$10+$BA873*'Norm-coeff'!$G$10+$BB873*'Norm-coeff'!$H$10+$BC873*'Norm-coeff'!$I$10+$BD873*'Norm-coeff'!$J$10+$BE873*'Norm-coeff'!$K$10+$BF873*'Norm-coeff'!$L$10+$BG873*'Norm-coeff'!$M$10+$BH873*'Norm-coeff'!$N$10+$BI873*'Norm-coeff'!$O$10</f>
        <v>1.42058735749591</v>
      </c>
      <c r="BX873" s="54">
        <f>'Norm-coeff'!$C$11+$AX873*'Norm-coeff'!$D$11+$AY873*'Norm-coeff'!$E$11+$AZ873*'Norm-coeff'!$F$11+$BA873*'Norm-coeff'!$G$11+$BB873*'Norm-coeff'!$H$11+$BC873*'Norm-coeff'!$I$11+$BD873*'Norm-coeff'!$J$11+$BE873*'Norm-coeff'!$K$11+$BF873*'Norm-coeff'!$L$11+$BG873*'Norm-coeff'!$M$11+$BH873*'Norm-coeff'!$N$11+$BI873*'Norm-coeff'!$O$11</f>
        <v>0.221233014421479</v>
      </c>
      <c r="BY873" s="54">
        <f>'Norm-coeff'!$C$12+$AX873*'Norm-coeff'!$D$12+$AY873*'Norm-coeff'!$E$12+$AZ873*'Norm-coeff'!$F$12+$BA873*'Norm-coeff'!$G$12+$BB873*'Norm-coeff'!$H$12+$BC873*'Norm-coeff'!$I$12+$BD873*'Norm-coeff'!$J$12+$BE873*'Norm-coeff'!$K$12+$BF873*'Norm-coeff'!$L$12+$BG873*'Norm-coeff'!$M$12+$BH873*'Norm-coeff'!$N$12+$BI873*'Norm-coeff'!$O$12</f>
        <v>0.283527502056037</v>
      </c>
      <c r="BZ873" s="54">
        <f>'Norm-coeff'!$C$13+$AX873*'Norm-coeff'!$D$13+$AY873*'Norm-coeff'!$E$13+$AZ873*'Norm-coeff'!$F$13+$BA873*'Norm-coeff'!$G$13+$BB873*'Norm-coeff'!$H$13+$BC873*'Norm-coeff'!$I$13+$BD873*'Norm-coeff'!$J$13+$BE873*'Norm-coeff'!$K$13+$BF873*'Norm-coeff'!$L$13+$BG873*'Norm-coeff'!$M$13+$BH873*'Norm-coeff'!$N$13+$BI873*'Norm-coeff'!$O$13</f>
        <v>-4.1864930554451202E-2</v>
      </c>
      <c r="CA873" s="54">
        <f>'Norm-coeff'!$C$14+$AX873*'Norm-coeff'!$D$14+$AY873*'Norm-coeff'!$E$14+$AZ873*'Norm-coeff'!$F$14+$BA873*'Norm-coeff'!$G$14+$BB873*'Norm-coeff'!$H$14+$BC873*'Norm-coeff'!$I$14+$BD873*'Norm-coeff'!$J$14+$BE873*'Norm-coeff'!$K$14+$BF873*'Norm-coeff'!$L$14+$BG873*'Norm-coeff'!$M$14+$BH873*'Norm-coeff'!$N$14+$BI873*'Norm-coeff'!$O$14</f>
        <v>4.2526983164477103</v>
      </c>
      <c r="CC873" s="54">
        <f t="shared" si="2437"/>
        <v>0</v>
      </c>
      <c r="CG873" s="54">
        <f t="shared" si="2438"/>
        <v>0</v>
      </c>
      <c r="CH873" s="54">
        <f t="shared" si="2421"/>
        <v>0</v>
      </c>
      <c r="CI873" s="54">
        <f t="shared" si="2439"/>
        <v>0</v>
      </c>
      <c r="CJ873" s="56">
        <f t="shared" si="2440"/>
        <v>0</v>
      </c>
      <c r="CK873" s="54">
        <f t="shared" si="2441"/>
        <v>0</v>
      </c>
      <c r="CL873" s="54">
        <f t="shared" si="2442"/>
        <v>0</v>
      </c>
      <c r="CM873" s="54">
        <f t="shared" si="2443"/>
        <v>0</v>
      </c>
      <c r="CN873" s="54">
        <f t="shared" si="2444"/>
        <v>0</v>
      </c>
      <c r="CO873" s="54">
        <f t="shared" si="2445"/>
        <v>0</v>
      </c>
      <c r="CP873" s="54">
        <f t="shared" si="2446"/>
        <v>0</v>
      </c>
      <c r="CQ873" s="54">
        <f t="shared" si="2447"/>
        <v>0</v>
      </c>
      <c r="CR873" s="54">
        <f t="shared" si="2448"/>
        <v>0</v>
      </c>
      <c r="CS873" s="54">
        <f t="shared" si="2449"/>
        <v>0</v>
      </c>
      <c r="CU873" s="54">
        <f t="shared" si="2450"/>
        <v>0</v>
      </c>
      <c r="CV873" s="54">
        <f t="shared" si="2451"/>
        <v>0</v>
      </c>
      <c r="CW873" s="54">
        <f t="shared" si="2452"/>
        <v>0</v>
      </c>
      <c r="CX873" s="54">
        <f t="shared" si="2453"/>
        <v>0</v>
      </c>
      <c r="CZ873" s="54">
        <f t="shared" si="2454"/>
        <v>0</v>
      </c>
      <c r="DA873" s="54">
        <f t="shared" si="2455"/>
        <v>0</v>
      </c>
      <c r="DB873" s="54">
        <f t="shared" si="2456"/>
        <v>0</v>
      </c>
      <c r="DC873" s="54">
        <f t="shared" si="2457"/>
        <v>0</v>
      </c>
      <c r="DD873" s="54">
        <f t="shared" si="2458"/>
        <v>0</v>
      </c>
      <c r="DE873" s="54">
        <f t="shared" si="2459"/>
        <v>0</v>
      </c>
      <c r="DF873" s="54">
        <f t="shared" si="2460"/>
        <v>0</v>
      </c>
      <c r="DG873" s="54">
        <f t="shared" si="2461"/>
        <v>2</v>
      </c>
      <c r="DH873" s="71">
        <f t="shared" si="2462"/>
        <v>0</v>
      </c>
      <c r="DI873" s="71">
        <f t="shared" si="2463"/>
        <v>0</v>
      </c>
      <c r="DJ873" s="54">
        <f t="shared" si="2464"/>
        <v>0</v>
      </c>
      <c r="DK873" s="54">
        <f t="shared" si="2465"/>
        <v>2</v>
      </c>
      <c r="DL873" s="4">
        <f t="shared" si="2395"/>
        <v>0</v>
      </c>
      <c r="DM873" s="3">
        <f t="shared" si="2466"/>
        <v>0</v>
      </c>
      <c r="DN873" s="3">
        <f t="shared" si="2467"/>
        <v>0</v>
      </c>
      <c r="DO873" s="4" t="e">
        <f t="shared" si="2468"/>
        <v>#DIV/0!</v>
      </c>
      <c r="DP873" s="57"/>
      <c r="DQ873" s="57"/>
      <c r="DR873" s="56">
        <f t="shared" si="2396"/>
        <v>2</v>
      </c>
      <c r="DS873" s="56">
        <f t="shared" si="2397"/>
        <v>0</v>
      </c>
      <c r="DT873" s="38">
        <f t="shared" si="2398"/>
        <v>0</v>
      </c>
      <c r="DU873" s="38">
        <f t="shared" si="2469"/>
        <v>2</v>
      </c>
      <c r="DV873" s="38">
        <f t="shared" si="2399"/>
        <v>0</v>
      </c>
      <c r="DW873" s="39">
        <f t="shared" si="2400"/>
        <v>0</v>
      </c>
      <c r="DX873" s="39">
        <f t="shared" si="2401"/>
        <v>0</v>
      </c>
      <c r="DY873" s="39">
        <f t="shared" si="2402"/>
        <v>0</v>
      </c>
      <c r="DZ873" s="39">
        <f t="shared" si="2403"/>
        <v>0</v>
      </c>
      <c r="EA873" s="39">
        <f t="shared" si="2404"/>
        <v>0</v>
      </c>
      <c r="EB873" s="37" t="e">
        <f t="shared" si="2470"/>
        <v>#DIV/0!</v>
      </c>
      <c r="EC873" s="37" t="e">
        <f t="shared" si="2471"/>
        <v>#DIV/0!</v>
      </c>
      <c r="ED873" s="37" t="e">
        <f t="shared" si="2472"/>
        <v>#DIV/0!</v>
      </c>
      <c r="EE873" s="37" t="e">
        <f t="shared" si="2473"/>
        <v>#DIV/0!</v>
      </c>
      <c r="EF873" s="39" t="e">
        <f t="shared" si="2474"/>
        <v>#DIV/0!</v>
      </c>
      <c r="EG873" s="37" t="e">
        <f t="shared" si="2475"/>
        <v>#DIV/0!</v>
      </c>
      <c r="EH873" s="37" t="e">
        <f t="shared" si="2476"/>
        <v>#DIV/0!</v>
      </c>
      <c r="EI873" s="11" t="b">
        <f t="shared" si="2477"/>
        <v>1</v>
      </c>
      <c r="EJ873" s="11" t="b">
        <f t="shared" si="2478"/>
        <v>0</v>
      </c>
      <c r="EK873" s="39" t="e">
        <f t="shared" si="2479"/>
        <v>#DIV/0!</v>
      </c>
      <c r="EL873" s="39" t="e">
        <f t="shared" si="2480"/>
        <v>#DIV/0!</v>
      </c>
      <c r="EM873" s="39" t="e">
        <f t="shared" si="2481"/>
        <v>#DIV/0!</v>
      </c>
      <c r="EN873" s="39" t="e">
        <f t="shared" si="2482"/>
        <v>#DIV/0!</v>
      </c>
      <c r="EO873" s="39" t="e">
        <f t="shared" si="2483"/>
        <v>#DIV/0!</v>
      </c>
      <c r="EP873" s="39" t="e">
        <f t="shared" si="2484"/>
        <v>#DIV/0!</v>
      </c>
      <c r="EQ873" s="39" t="e">
        <f t="shared" si="2485"/>
        <v>#DIV/0!</v>
      </c>
      <c r="ER873" s="39" t="e">
        <f t="shared" si="2486"/>
        <v>#DIV/0!</v>
      </c>
      <c r="ES873" s="58" t="str">
        <f t="shared" si="2487"/>
        <v>(OH,F,Cl)-dominate amphibole</v>
      </c>
      <c r="ET873" s="58" t="e">
        <f t="shared" si="2488"/>
        <v>#N/A</v>
      </c>
      <c r="EU873" s="56">
        <f t="shared" si="2405"/>
        <v>0</v>
      </c>
      <c r="EV873" s="56">
        <f t="shared" si="2406"/>
        <v>0</v>
      </c>
      <c r="EW873" s="56">
        <f t="shared" si="2407"/>
        <v>0</v>
      </c>
      <c r="EX873" s="56">
        <f t="shared" si="2408"/>
        <v>0</v>
      </c>
      <c r="EY873" s="56">
        <f t="shared" si="2409"/>
        <v>0</v>
      </c>
      <c r="EZ873" s="56">
        <f t="shared" si="2410"/>
        <v>0</v>
      </c>
      <c r="FA873" s="39">
        <f t="shared" si="2411"/>
        <v>0</v>
      </c>
      <c r="FB873" s="39">
        <f t="shared" si="2412"/>
        <v>0</v>
      </c>
      <c r="FC873" s="54">
        <f t="shared" si="2413"/>
        <v>0</v>
      </c>
      <c r="FD873" s="54">
        <f t="shared" si="2414"/>
        <v>0</v>
      </c>
      <c r="FE873" s="39">
        <f t="shared" si="2415"/>
        <v>0</v>
      </c>
      <c r="FF873" s="54">
        <f t="shared" si="2416"/>
        <v>0</v>
      </c>
      <c r="FG873" s="39">
        <f t="shared" si="2417"/>
        <v>0</v>
      </c>
      <c r="FH873" s="39">
        <f t="shared" si="2489"/>
        <v>0</v>
      </c>
      <c r="FI873" s="39">
        <f t="shared" si="2490"/>
        <v>0</v>
      </c>
      <c r="FJ873" s="39">
        <f t="shared" si="2491"/>
        <v>0</v>
      </c>
      <c r="FK873" s="39" t="e">
        <f t="shared" si="2492"/>
        <v>#DIV/0!</v>
      </c>
      <c r="FL873" s="39" t="e">
        <f t="shared" si="2493"/>
        <v>#DIV/0!</v>
      </c>
      <c r="FM873" s="39" t="e">
        <f t="shared" si="2494"/>
        <v>#DIV/0!</v>
      </c>
      <c r="FN873" s="39">
        <f t="shared" si="2495"/>
        <v>1</v>
      </c>
      <c r="FO873" s="39">
        <f t="shared" si="2418"/>
        <v>0</v>
      </c>
      <c r="FP873" s="39">
        <f t="shared" si="2419"/>
        <v>0</v>
      </c>
      <c r="FQ873" s="39">
        <f t="shared" si="2420"/>
        <v>0</v>
      </c>
      <c r="FR873" s="39">
        <f t="shared" si="2496"/>
        <v>0</v>
      </c>
      <c r="FS873" s="39">
        <f t="shared" si="2497"/>
        <v>0</v>
      </c>
      <c r="FU873" s="39" t="e">
        <f t="shared" si="2498"/>
        <v>#DIV/0!</v>
      </c>
      <c r="FV873" s="39" t="e">
        <f t="shared" si="2499"/>
        <v>#DIV/0!</v>
      </c>
      <c r="FW873" s="39" t="e">
        <f t="shared" si="2500"/>
        <v>#DIV/0!</v>
      </c>
      <c r="FY873" s="39" t="e">
        <f t="shared" si="2501"/>
        <v>#DIV/0!</v>
      </c>
      <c r="FZ873" s="39" t="e">
        <f t="shared" si="2502"/>
        <v>#DIV/0!</v>
      </c>
      <c r="GA873" s="39" t="e">
        <f t="shared" si="2503"/>
        <v>#DIV/0!</v>
      </c>
      <c r="GB873" s="39" t="e">
        <f t="shared" si="2504"/>
        <v>#DIV/0!</v>
      </c>
      <c r="GC873" s="39" t="e">
        <f t="shared" si="2505"/>
        <v>#DIV/0!</v>
      </c>
      <c r="GD873" s="39" t="e">
        <f t="shared" si="2506"/>
        <v>#DIV/0!</v>
      </c>
      <c r="GE873" s="39" t="e">
        <f t="shared" si="2507"/>
        <v>#DIV/0!</v>
      </c>
      <c r="GF873" s="39" t="e">
        <f t="shared" si="2508"/>
        <v>#DIV/0!</v>
      </c>
      <c r="GG873" s="39" t="e">
        <f t="shared" si="2509"/>
        <v>#DIV/0!</v>
      </c>
      <c r="GH873" s="39" t="e">
        <f t="shared" si="2510"/>
        <v>#DIV/0!</v>
      </c>
      <c r="GI873" s="39"/>
      <c r="GJ873" s="39" t="e">
        <f t="shared" si="2511"/>
        <v>#DIV/0!</v>
      </c>
      <c r="GK873" s="39" t="e">
        <f t="shared" si="2512"/>
        <v>#DIV/0!</v>
      </c>
      <c r="GL873" s="39" t="e">
        <f t="shared" si="2513"/>
        <v>#DIV/0!</v>
      </c>
      <c r="GM873" s="39" t="e">
        <f t="shared" si="2514"/>
        <v>#DIV/0!</v>
      </c>
      <c r="GN873" s="39" t="e">
        <f t="shared" si="2515"/>
        <v>#DIV/0!</v>
      </c>
      <c r="GO873" s="57"/>
      <c r="GP873" s="57" t="e">
        <f t="shared" si="2516"/>
        <v>#DIV/0!</v>
      </c>
      <c r="GQ873" s="59" t="e">
        <f t="shared" si="2517"/>
        <v>#DIV/0!</v>
      </c>
      <c r="GR873" s="41" t="e">
        <f t="shared" si="2518"/>
        <v>#DIV/0!</v>
      </c>
      <c r="GS873" s="57" t="e">
        <f t="shared" si="2519"/>
        <v>#DIV/0!</v>
      </c>
      <c r="GT873" s="57" t="e">
        <f t="shared" si="2520"/>
        <v>#DIV/0!</v>
      </c>
      <c r="GU873" s="57" t="e">
        <f t="shared" si="2521"/>
        <v>#DIV/0!</v>
      </c>
      <c r="GV873" s="57"/>
      <c r="GW873" s="42" t="e">
        <f t="shared" si="2522"/>
        <v>#DIV/0!</v>
      </c>
      <c r="GX873" s="42" t="e">
        <f t="shared" si="2523"/>
        <v>#DIV/0!</v>
      </c>
      <c r="GY873" s="42" t="e">
        <f t="shared" si="2524"/>
        <v>#DIV/0!</v>
      </c>
      <c r="GZ873" s="57"/>
      <c r="HA873" s="2" t="e">
        <f t="shared" si="2525"/>
        <v>#DIV/0!</v>
      </c>
      <c r="HB873" s="2" t="e">
        <f t="shared" si="2526"/>
        <v>#DIV/0!</v>
      </c>
      <c r="HC873" s="2" t="e">
        <f t="shared" si="2527"/>
        <v>#DIV/0!</v>
      </c>
      <c r="HD873" s="2" t="e">
        <f t="shared" si="2528"/>
        <v>#DIV/0!</v>
      </c>
      <c r="HE873" s="2" t="e">
        <f t="shared" si="2529"/>
        <v>#DIV/0!</v>
      </c>
      <c r="HF873" s="2" t="e">
        <f t="shared" si="2530"/>
        <v>#DIV/0!</v>
      </c>
      <c r="HG873" s="2" t="e">
        <f t="shared" si="2531"/>
        <v>#DIV/0!</v>
      </c>
      <c r="HH873" s="2" t="e">
        <f t="shared" si="2532"/>
        <v>#DIV/0!</v>
      </c>
      <c r="HI873" s="2" t="e">
        <f t="shared" si="2533"/>
        <v>#DIV/0!</v>
      </c>
      <c r="HJ873" s="11" t="e">
        <f t="shared" si="2534"/>
        <v>#DIV/0!</v>
      </c>
      <c r="HK873" s="60" t="e">
        <f t="shared" si="2535"/>
        <v>#DIV/0!</v>
      </c>
      <c r="HL873" s="57"/>
      <c r="HM873" s="57" t="e">
        <f t="shared" si="2536"/>
        <v>#DIV/0!</v>
      </c>
      <c r="HN873" s="57" t="e">
        <f t="shared" si="2537"/>
        <v>#DIV/0!</v>
      </c>
      <c r="HO873" s="57" t="e">
        <f t="shared" si="2538"/>
        <v>#DIV/0!</v>
      </c>
      <c r="HP873" s="57" t="e">
        <f t="shared" si="2539"/>
        <v>#DIV/0!</v>
      </c>
      <c r="HQ873" s="57" t="e">
        <f t="shared" si="2540"/>
        <v>#DIV/0!</v>
      </c>
      <c r="HR873" s="57"/>
      <c r="HS873" s="57" t="e">
        <f t="shared" si="2541"/>
        <v>#DIV/0!</v>
      </c>
      <c r="HT873" s="57" t="e">
        <f t="shared" si="2542"/>
        <v>#DIV/0!</v>
      </c>
      <c r="HU873" s="57" t="e">
        <f t="shared" si="2543"/>
        <v>#DIV/0!</v>
      </c>
      <c r="HV873" s="57" t="e">
        <f t="shared" si="2544"/>
        <v>#DIV/0!</v>
      </c>
      <c r="HW873" s="57" t="e">
        <f t="shared" si="2545"/>
        <v>#DIV/0!</v>
      </c>
      <c r="HX873" s="57"/>
      <c r="HY873" s="57" t="e">
        <f t="shared" si="2546"/>
        <v>#DIV/0!</v>
      </c>
      <c r="HZ873" s="57" t="e">
        <f t="shared" si="2547"/>
        <v>#DIV/0!</v>
      </c>
      <c r="IA873" s="57"/>
      <c r="IB873" s="61">
        <f t="shared" si="2548"/>
        <v>0</v>
      </c>
      <c r="IC873" s="57" t="str">
        <f t="shared" si="2549"/>
        <v/>
      </c>
      <c r="ID873" s="42"/>
      <c r="IE873" s="2" t="str">
        <f t="shared" si="2550"/>
        <v/>
      </c>
      <c r="IF873" s="60" t="e">
        <f t="shared" si="2551"/>
        <v>#DIV/0!</v>
      </c>
      <c r="IG873" s="60" t="str">
        <f t="shared" si="2552"/>
        <v/>
      </c>
      <c r="IH873" s="60" t="str">
        <f t="shared" si="2553"/>
        <v>zinco-</v>
      </c>
      <c r="II873" s="60" t="str">
        <f t="shared" si="2554"/>
        <v>mangano-</v>
      </c>
      <c r="IJ873" s="60" t="e">
        <f t="shared" si="2555"/>
        <v>#DIV/0!</v>
      </c>
      <c r="IK873" s="60" t="e">
        <f t="shared" si="2556"/>
        <v>#DIV/0!</v>
      </c>
      <c r="IL873" s="60" t="e">
        <f t="shared" si="2557"/>
        <v>#DIV/0!</v>
      </c>
      <c r="IM873" s="60" t="e">
        <f t="shared" si="2558"/>
        <v>#DIV/0!</v>
      </c>
      <c r="IN873" s="60" t="str">
        <f t="shared" si="2559"/>
        <v/>
      </c>
      <c r="IO873" s="60" t="str">
        <f t="shared" si="2560"/>
        <v/>
      </c>
      <c r="IP873" s="57"/>
      <c r="IQ873" s="57" t="str">
        <f t="shared" si="2561"/>
        <v>ERROR!!</v>
      </c>
    </row>
    <row r="874" spans="24:251">
      <c r="X874" s="29">
        <f t="shared" si="2562"/>
        <v>0</v>
      </c>
      <c r="Y874" s="29">
        <f t="shared" si="2563"/>
        <v>0</v>
      </c>
      <c r="Z874" s="29" t="e">
        <f t="shared" si="2564"/>
        <v>#DIV/0!</v>
      </c>
      <c r="AA874" s="29" t="e">
        <f t="shared" si="2565"/>
        <v>#DIV/0!</v>
      </c>
      <c r="AB874" s="29" t="e">
        <f t="shared" si="2566"/>
        <v>#DIV/0!</v>
      </c>
      <c r="AC874" s="29" t="e">
        <f t="shared" si="2567"/>
        <v>#DIV/0!</v>
      </c>
      <c r="AF874" s="23">
        <v>60.084299999999999</v>
      </c>
      <c r="AG874" s="23">
        <v>79.878799999999998</v>
      </c>
      <c r="AH874" s="23">
        <v>101.96120000000001</v>
      </c>
      <c r="AI874" s="23">
        <v>151.99039999999999</v>
      </c>
      <c r="AJ874" s="23">
        <v>159.69</v>
      </c>
      <c r="AK874" s="23">
        <v>71.846400000000003</v>
      </c>
      <c r="AL874" s="23">
        <v>70.9375</v>
      </c>
      <c r="AM874" s="23">
        <v>40.304400000000001</v>
      </c>
      <c r="AN874" s="23">
        <v>56.077399999999997</v>
      </c>
      <c r="AO874" s="23">
        <v>61.978999999999999</v>
      </c>
      <c r="AP874" s="23">
        <v>94.195999999999998</v>
      </c>
      <c r="AQ874" s="23">
        <v>18.998000000000001</v>
      </c>
      <c r="AR874" s="23">
        <v>35.450000000000003</v>
      </c>
      <c r="AS874" s="23">
        <v>29.88</v>
      </c>
      <c r="AT874" s="23">
        <v>74.691999999999993</v>
      </c>
      <c r="AU874" s="23">
        <v>81.39</v>
      </c>
      <c r="AX874" s="54">
        <f t="shared" si="2422"/>
        <v>0</v>
      </c>
      <c r="AY874" s="54">
        <f t="shared" si="2423"/>
        <v>0</v>
      </c>
      <c r="AZ874" s="54">
        <f t="shared" si="2424"/>
        <v>0</v>
      </c>
      <c r="BA874" s="54">
        <f t="shared" si="2425"/>
        <v>0</v>
      </c>
      <c r="BB874" s="54">
        <f t="shared" si="2426"/>
        <v>0</v>
      </c>
      <c r="BC874" s="54">
        <f t="shared" si="2427"/>
        <v>0</v>
      </c>
      <c r="BD874" s="54">
        <f t="shared" si="2428"/>
        <v>0</v>
      </c>
      <c r="BE874" s="54">
        <f t="shared" si="2429"/>
        <v>0</v>
      </c>
      <c r="BF874" s="54">
        <f t="shared" si="2430"/>
        <v>0</v>
      </c>
      <c r="BG874" s="54">
        <f t="shared" si="2431"/>
        <v>0</v>
      </c>
      <c r="BH874" s="54">
        <f t="shared" si="2432"/>
        <v>0</v>
      </c>
      <c r="BI874" s="54">
        <f t="shared" si="2433"/>
        <v>0</v>
      </c>
      <c r="BJ874" s="54">
        <f t="shared" si="2434"/>
        <v>0</v>
      </c>
      <c r="BK874" s="54">
        <f t="shared" si="2435"/>
        <v>0</v>
      </c>
      <c r="BL874" s="54">
        <f t="shared" si="2436"/>
        <v>0</v>
      </c>
      <c r="BM874" s="42"/>
      <c r="BO874" s="54">
        <f>'Norm-coeff'!$C$2+$AX874*'Norm-coeff'!$D$2+$AY874*'Norm-coeff'!$E$2+$AZ874*'Norm-coeff'!$F$2+$BA874*'Norm-coeff'!$G$2+$BB874*'Norm-coeff'!$H$2+$BC874*'Norm-coeff'!$I$2+$BD874*'Norm-coeff'!$J$2+$BE874*'Norm-coeff'!$K$2+$BF874*'Norm-coeff'!$L$2+$BG874*'Norm-coeff'!$M$2+$BH874*'Norm-coeff'!$N$2+$BI874*'Norm-coeff'!$O$2</f>
        <v>5.4045421474420303</v>
      </c>
      <c r="BP874" s="54">
        <f>'Norm-coeff'!$C$3+$AX874*'Norm-coeff'!$D$3+$AY874*'Norm-coeff'!$E$3+$AZ874*'Norm-coeff'!$F$3+$BA874*'Norm-coeff'!$G$3+$BB874*'Norm-coeff'!$H$3+$BC874*'Norm-coeff'!$I$3+$BD874*'Norm-coeff'!$J$3+$BE874*'Norm-coeff'!$K$3+$BF874*'Norm-coeff'!$L$3+$BG874*'Norm-coeff'!$M$3+$BH874*'Norm-coeff'!$N$3+$BI874*'Norm-coeff'!$O$3</f>
        <v>3.15319116612705</v>
      </c>
      <c r="BQ874" s="54">
        <f>'Norm-coeff'!$C$4+$AX874*'Norm-coeff'!$D$4+$AY874*'Norm-coeff'!$E$4+$AZ874*'Norm-coeff'!$F$4+$BA874*'Norm-coeff'!$G$4+$BB874*'Norm-coeff'!$H$4+$BC874*'Norm-coeff'!$I$4+$BD874*'Norm-coeff'!$J$4+$BE874*'Norm-coeff'!$K$4+$BF874*'Norm-coeff'!$L$4+$BG874*'Norm-coeff'!$M$4+$BH874*'Norm-coeff'!$N$4+$BI874*'Norm-coeff'!$O$4</f>
        <v>1.42115649462768</v>
      </c>
      <c r="BR874" s="54">
        <f>'Norm-coeff'!$C$5+$AX874*'Norm-coeff'!$D$5+$AY874*'Norm-coeff'!$E$5+$AZ874*'Norm-coeff'!$F$5+$BA874*'Norm-coeff'!$G$5+$BB874*'Norm-coeff'!$H$5+$BC874*'Norm-coeff'!$I$5+$BD874*'Norm-coeff'!$J$5+$BE874*'Norm-coeff'!$K$5+$BF874*'Norm-coeff'!$L$5+$BG874*'Norm-coeff'!$M$5+$BH874*'Norm-coeff'!$N$5+$BI874*'Norm-coeff'!$O$5</f>
        <v>1.0553329241296201</v>
      </c>
      <c r="BS874" s="54">
        <f>'Norm-coeff'!$C$6+$AX874*'Norm-coeff'!$D$6+$AY874*'Norm-coeff'!$E$6+$AZ874*'Norm-coeff'!$F$6+$BA874*'Norm-coeff'!$G$6+$BB874*'Norm-coeff'!$H$6+$BC874*'Norm-coeff'!$I$6+$BD874*'Norm-coeff'!$J$6+$BE874*'Norm-coeff'!$K$6+$BF874*'Norm-coeff'!$L$6+$BG874*'Norm-coeff'!$M$6+$BH874*'Norm-coeff'!$N$6+$BI874*'Norm-coeff'!$O$6</f>
        <v>-1.48700885495103E-2</v>
      </c>
      <c r="BT874" s="54">
        <f>'Norm-coeff'!$C$7+$AX874*'Norm-coeff'!$D$7+$AY874*'Norm-coeff'!$E$7+$AZ874*'Norm-coeff'!$F$7+$BA874*'Norm-coeff'!$G$7+$BB874*'Norm-coeff'!$H$7+$BC874*'Norm-coeff'!$I$7+$BD874*'Norm-coeff'!$J$7+$BE874*'Norm-coeff'!$K$7+$BF874*'Norm-coeff'!$L$7+$BG874*'Norm-coeff'!$M$7+$BH874*'Norm-coeff'!$N$7+$BI874*'Norm-coeff'!$O$7</f>
        <v>2.0907583608832998</v>
      </c>
      <c r="BU874" s="54">
        <f>'Norm-coeff'!$C$8+$AX874*'Norm-coeff'!$D$8+$AY874*'Norm-coeff'!$E$8+$AZ874*'Norm-coeff'!$F$8+$BA874*'Norm-coeff'!$G$8+$BB874*'Norm-coeff'!$H$8+$BC874*'Norm-coeff'!$I$8+$BD874*'Norm-coeff'!$J$8+$BE874*'Norm-coeff'!$K$8+$BF874*'Norm-coeff'!$L$8+$BG874*'Norm-coeff'!$M$8+$BH874*'Norm-coeff'!$N$8+$BI874*'Norm-coeff'!$O$8</f>
        <v>0.65894159836244504</v>
      </c>
      <c r="BV874" s="54">
        <f>'Norm-coeff'!$C$9+$AX874*'Norm-coeff'!$D$9+$AY874*'Norm-coeff'!$E$9+$AZ874*'Norm-coeff'!$F$9+$BA874*'Norm-coeff'!$G$9+$BB874*'Norm-coeff'!$H$9+$BC874*'Norm-coeff'!$I$9+$BD874*'Norm-coeff'!$J$9+$BE874*'Norm-coeff'!$K$9+$BF874*'Norm-coeff'!$L$9+$BG874*'Norm-coeff'!$M$9+$BH874*'Norm-coeff'!$N$9+$BI874*'Norm-coeff'!$O$9</f>
        <v>1.48961085014701</v>
      </c>
      <c r="BW874" s="54">
        <f>'Norm-coeff'!$C$10+$AX874*'Norm-coeff'!$D$10+$AY874*'Norm-coeff'!$E$10+$AZ874*'Norm-coeff'!$F$10+$BA874*'Norm-coeff'!$G$10+$BB874*'Norm-coeff'!$H$10+$BC874*'Norm-coeff'!$I$10+$BD874*'Norm-coeff'!$J$10+$BE874*'Norm-coeff'!$K$10+$BF874*'Norm-coeff'!$L$10+$BG874*'Norm-coeff'!$M$10+$BH874*'Norm-coeff'!$N$10+$BI874*'Norm-coeff'!$O$10</f>
        <v>1.42058735749591</v>
      </c>
      <c r="BX874" s="54">
        <f>'Norm-coeff'!$C$11+$AX874*'Norm-coeff'!$D$11+$AY874*'Norm-coeff'!$E$11+$AZ874*'Norm-coeff'!$F$11+$BA874*'Norm-coeff'!$G$11+$BB874*'Norm-coeff'!$H$11+$BC874*'Norm-coeff'!$I$11+$BD874*'Norm-coeff'!$J$11+$BE874*'Norm-coeff'!$K$11+$BF874*'Norm-coeff'!$L$11+$BG874*'Norm-coeff'!$M$11+$BH874*'Norm-coeff'!$N$11+$BI874*'Norm-coeff'!$O$11</f>
        <v>0.221233014421479</v>
      </c>
      <c r="BY874" s="54">
        <f>'Norm-coeff'!$C$12+$AX874*'Norm-coeff'!$D$12+$AY874*'Norm-coeff'!$E$12+$AZ874*'Norm-coeff'!$F$12+$BA874*'Norm-coeff'!$G$12+$BB874*'Norm-coeff'!$H$12+$BC874*'Norm-coeff'!$I$12+$BD874*'Norm-coeff'!$J$12+$BE874*'Norm-coeff'!$K$12+$BF874*'Norm-coeff'!$L$12+$BG874*'Norm-coeff'!$M$12+$BH874*'Norm-coeff'!$N$12+$BI874*'Norm-coeff'!$O$12</f>
        <v>0.283527502056037</v>
      </c>
      <c r="BZ874" s="54">
        <f>'Norm-coeff'!$C$13+$AX874*'Norm-coeff'!$D$13+$AY874*'Norm-coeff'!$E$13+$AZ874*'Norm-coeff'!$F$13+$BA874*'Norm-coeff'!$G$13+$BB874*'Norm-coeff'!$H$13+$BC874*'Norm-coeff'!$I$13+$BD874*'Norm-coeff'!$J$13+$BE874*'Norm-coeff'!$K$13+$BF874*'Norm-coeff'!$L$13+$BG874*'Norm-coeff'!$M$13+$BH874*'Norm-coeff'!$N$13+$BI874*'Norm-coeff'!$O$13</f>
        <v>-4.1864930554451202E-2</v>
      </c>
      <c r="CA874" s="54">
        <f>'Norm-coeff'!$C$14+$AX874*'Norm-coeff'!$D$14+$AY874*'Norm-coeff'!$E$14+$AZ874*'Norm-coeff'!$F$14+$BA874*'Norm-coeff'!$G$14+$BB874*'Norm-coeff'!$H$14+$BC874*'Norm-coeff'!$I$14+$BD874*'Norm-coeff'!$J$14+$BE874*'Norm-coeff'!$K$14+$BF874*'Norm-coeff'!$L$14+$BG874*'Norm-coeff'!$M$14+$BH874*'Norm-coeff'!$N$14+$BI874*'Norm-coeff'!$O$14</f>
        <v>4.2526983164477103</v>
      </c>
      <c r="CC874" s="54">
        <f t="shared" si="2437"/>
        <v>0</v>
      </c>
      <c r="CG874" s="54">
        <f t="shared" si="2438"/>
        <v>0</v>
      </c>
      <c r="CH874" s="54">
        <f t="shared" si="2421"/>
        <v>0</v>
      </c>
      <c r="CI874" s="54">
        <f t="shared" si="2439"/>
        <v>0</v>
      </c>
      <c r="CJ874" s="56">
        <f t="shared" si="2440"/>
        <v>0</v>
      </c>
      <c r="CK874" s="54">
        <f t="shared" si="2441"/>
        <v>0</v>
      </c>
      <c r="CL874" s="54">
        <f t="shared" si="2442"/>
        <v>0</v>
      </c>
      <c r="CM874" s="54">
        <f t="shared" si="2443"/>
        <v>0</v>
      </c>
      <c r="CN874" s="54">
        <f t="shared" si="2444"/>
        <v>0</v>
      </c>
      <c r="CO874" s="54">
        <f t="shared" si="2445"/>
        <v>0</v>
      </c>
      <c r="CP874" s="54">
        <f t="shared" si="2446"/>
        <v>0</v>
      </c>
      <c r="CQ874" s="54">
        <f t="shared" si="2447"/>
        <v>0</v>
      </c>
      <c r="CR874" s="54">
        <f t="shared" si="2448"/>
        <v>0</v>
      </c>
      <c r="CS874" s="54">
        <f t="shared" si="2449"/>
        <v>0</v>
      </c>
      <c r="CU874" s="54">
        <f t="shared" si="2450"/>
        <v>0</v>
      </c>
      <c r="CV874" s="54">
        <f t="shared" si="2451"/>
        <v>0</v>
      </c>
      <c r="CW874" s="54">
        <f t="shared" si="2452"/>
        <v>0</v>
      </c>
      <c r="CX874" s="54">
        <f t="shared" si="2453"/>
        <v>0</v>
      </c>
      <c r="CZ874" s="54">
        <f t="shared" si="2454"/>
        <v>0</v>
      </c>
      <c r="DA874" s="54">
        <f t="shared" si="2455"/>
        <v>0</v>
      </c>
      <c r="DB874" s="54">
        <f t="shared" si="2456"/>
        <v>0</v>
      </c>
      <c r="DC874" s="54">
        <f t="shared" si="2457"/>
        <v>0</v>
      </c>
      <c r="DD874" s="54">
        <f t="shared" si="2458"/>
        <v>0</v>
      </c>
      <c r="DE874" s="54">
        <f t="shared" si="2459"/>
        <v>0</v>
      </c>
      <c r="DF874" s="54">
        <f t="shared" si="2460"/>
        <v>0</v>
      </c>
      <c r="DG874" s="54">
        <f t="shared" si="2461"/>
        <v>2</v>
      </c>
      <c r="DH874" s="71">
        <f t="shared" si="2462"/>
        <v>0</v>
      </c>
      <c r="DI874" s="71">
        <f t="shared" si="2463"/>
        <v>0</v>
      </c>
      <c r="DJ874" s="54">
        <f t="shared" si="2464"/>
        <v>0</v>
      </c>
      <c r="DK874" s="54">
        <f t="shared" si="2465"/>
        <v>2</v>
      </c>
      <c r="DL874" s="4">
        <f t="shared" si="2395"/>
        <v>0</v>
      </c>
      <c r="DM874" s="3">
        <f t="shared" si="2466"/>
        <v>0</v>
      </c>
      <c r="DN874" s="3">
        <f t="shared" si="2467"/>
        <v>0</v>
      </c>
      <c r="DO874" s="4" t="e">
        <f t="shared" si="2468"/>
        <v>#DIV/0!</v>
      </c>
      <c r="DP874" s="57"/>
      <c r="DQ874" s="57"/>
      <c r="DR874" s="56">
        <f t="shared" si="2396"/>
        <v>2</v>
      </c>
      <c r="DS874" s="56">
        <f t="shared" si="2397"/>
        <v>0</v>
      </c>
      <c r="DT874" s="38">
        <f t="shared" si="2398"/>
        <v>0</v>
      </c>
      <c r="DU874" s="38">
        <f t="shared" si="2469"/>
        <v>2</v>
      </c>
      <c r="DV874" s="38">
        <f t="shared" si="2399"/>
        <v>0</v>
      </c>
      <c r="DW874" s="39">
        <f t="shared" si="2400"/>
        <v>0</v>
      </c>
      <c r="DX874" s="39">
        <f t="shared" si="2401"/>
        <v>0</v>
      </c>
      <c r="DY874" s="39">
        <f t="shared" si="2402"/>
        <v>0</v>
      </c>
      <c r="DZ874" s="39">
        <f t="shared" si="2403"/>
        <v>0</v>
      </c>
      <c r="EA874" s="39">
        <f t="shared" si="2404"/>
        <v>0</v>
      </c>
      <c r="EB874" s="37" t="e">
        <f t="shared" si="2470"/>
        <v>#DIV/0!</v>
      </c>
      <c r="EC874" s="37" t="e">
        <f t="shared" si="2471"/>
        <v>#DIV/0!</v>
      </c>
      <c r="ED874" s="37" t="e">
        <f t="shared" si="2472"/>
        <v>#DIV/0!</v>
      </c>
      <c r="EE874" s="37" t="e">
        <f t="shared" si="2473"/>
        <v>#DIV/0!</v>
      </c>
      <c r="EF874" s="39" t="e">
        <f t="shared" si="2474"/>
        <v>#DIV/0!</v>
      </c>
      <c r="EG874" s="37" t="e">
        <f t="shared" si="2475"/>
        <v>#DIV/0!</v>
      </c>
      <c r="EH874" s="37" t="e">
        <f t="shared" si="2476"/>
        <v>#DIV/0!</v>
      </c>
      <c r="EI874" s="11" t="b">
        <f t="shared" si="2477"/>
        <v>1</v>
      </c>
      <c r="EJ874" s="11" t="b">
        <f t="shared" si="2478"/>
        <v>0</v>
      </c>
      <c r="EK874" s="39" t="e">
        <f t="shared" si="2479"/>
        <v>#DIV/0!</v>
      </c>
      <c r="EL874" s="39" t="e">
        <f t="shared" si="2480"/>
        <v>#DIV/0!</v>
      </c>
      <c r="EM874" s="39" t="e">
        <f t="shared" si="2481"/>
        <v>#DIV/0!</v>
      </c>
      <c r="EN874" s="39" t="e">
        <f t="shared" si="2482"/>
        <v>#DIV/0!</v>
      </c>
      <c r="EO874" s="39" t="e">
        <f t="shared" si="2483"/>
        <v>#DIV/0!</v>
      </c>
      <c r="EP874" s="39" t="e">
        <f t="shared" si="2484"/>
        <v>#DIV/0!</v>
      </c>
      <c r="EQ874" s="39" t="e">
        <f t="shared" si="2485"/>
        <v>#DIV/0!</v>
      </c>
      <c r="ER874" s="39" t="e">
        <f t="shared" si="2486"/>
        <v>#DIV/0!</v>
      </c>
      <c r="ES874" s="58" t="str">
        <f t="shared" si="2487"/>
        <v>(OH,F,Cl)-dominate amphibole</v>
      </c>
      <c r="ET874" s="58" t="e">
        <f t="shared" si="2488"/>
        <v>#N/A</v>
      </c>
      <c r="EU874" s="56">
        <f t="shared" si="2405"/>
        <v>0</v>
      </c>
      <c r="EV874" s="56">
        <f t="shared" si="2406"/>
        <v>0</v>
      </c>
      <c r="EW874" s="56">
        <f t="shared" si="2407"/>
        <v>0</v>
      </c>
      <c r="EX874" s="56">
        <f t="shared" si="2408"/>
        <v>0</v>
      </c>
      <c r="EY874" s="56">
        <f t="shared" si="2409"/>
        <v>0</v>
      </c>
      <c r="EZ874" s="56">
        <f t="shared" si="2410"/>
        <v>0</v>
      </c>
      <c r="FA874" s="39">
        <f t="shared" si="2411"/>
        <v>0</v>
      </c>
      <c r="FB874" s="39">
        <f t="shared" si="2412"/>
        <v>0</v>
      </c>
      <c r="FC874" s="54">
        <f t="shared" si="2413"/>
        <v>0</v>
      </c>
      <c r="FD874" s="54">
        <f t="shared" si="2414"/>
        <v>0</v>
      </c>
      <c r="FE874" s="39">
        <f t="shared" si="2415"/>
        <v>0</v>
      </c>
      <c r="FF874" s="54">
        <f t="shared" si="2416"/>
        <v>0</v>
      </c>
      <c r="FG874" s="39">
        <f t="shared" si="2417"/>
        <v>0</v>
      </c>
      <c r="FH874" s="39">
        <f t="shared" si="2489"/>
        <v>0</v>
      </c>
      <c r="FI874" s="39">
        <f t="shared" si="2490"/>
        <v>0</v>
      </c>
      <c r="FJ874" s="39">
        <f t="shared" si="2491"/>
        <v>0</v>
      </c>
      <c r="FK874" s="39" t="e">
        <f t="shared" si="2492"/>
        <v>#DIV/0!</v>
      </c>
      <c r="FL874" s="39" t="e">
        <f t="shared" si="2493"/>
        <v>#DIV/0!</v>
      </c>
      <c r="FM874" s="39" t="e">
        <f t="shared" si="2494"/>
        <v>#DIV/0!</v>
      </c>
      <c r="FN874" s="39">
        <f t="shared" si="2495"/>
        <v>1</v>
      </c>
      <c r="FO874" s="39">
        <f t="shared" si="2418"/>
        <v>0</v>
      </c>
      <c r="FP874" s="39">
        <f t="shared" si="2419"/>
        <v>0</v>
      </c>
      <c r="FQ874" s="39">
        <f t="shared" si="2420"/>
        <v>0</v>
      </c>
      <c r="FR874" s="39">
        <f t="shared" si="2496"/>
        <v>0</v>
      </c>
      <c r="FS874" s="39">
        <f t="shared" si="2497"/>
        <v>0</v>
      </c>
      <c r="FU874" s="39" t="e">
        <f t="shared" si="2498"/>
        <v>#DIV/0!</v>
      </c>
      <c r="FV874" s="39" t="e">
        <f t="shared" si="2499"/>
        <v>#DIV/0!</v>
      </c>
      <c r="FW874" s="39" t="e">
        <f t="shared" si="2500"/>
        <v>#DIV/0!</v>
      </c>
      <c r="FY874" s="39" t="e">
        <f t="shared" si="2501"/>
        <v>#DIV/0!</v>
      </c>
      <c r="FZ874" s="39" t="e">
        <f t="shared" si="2502"/>
        <v>#DIV/0!</v>
      </c>
      <c r="GA874" s="39" t="e">
        <f t="shared" si="2503"/>
        <v>#DIV/0!</v>
      </c>
      <c r="GB874" s="39" t="e">
        <f t="shared" si="2504"/>
        <v>#DIV/0!</v>
      </c>
      <c r="GC874" s="39" t="e">
        <f t="shared" si="2505"/>
        <v>#DIV/0!</v>
      </c>
      <c r="GD874" s="39" t="e">
        <f t="shared" si="2506"/>
        <v>#DIV/0!</v>
      </c>
      <c r="GE874" s="39" t="e">
        <f t="shared" si="2507"/>
        <v>#DIV/0!</v>
      </c>
      <c r="GF874" s="39" t="e">
        <f t="shared" si="2508"/>
        <v>#DIV/0!</v>
      </c>
      <c r="GG874" s="39" t="e">
        <f t="shared" si="2509"/>
        <v>#DIV/0!</v>
      </c>
      <c r="GH874" s="39" t="e">
        <f t="shared" si="2510"/>
        <v>#DIV/0!</v>
      </c>
      <c r="GI874" s="39"/>
      <c r="GJ874" s="39" t="e">
        <f t="shared" si="2511"/>
        <v>#DIV/0!</v>
      </c>
      <c r="GK874" s="39" t="e">
        <f t="shared" si="2512"/>
        <v>#DIV/0!</v>
      </c>
      <c r="GL874" s="39" t="e">
        <f t="shared" si="2513"/>
        <v>#DIV/0!</v>
      </c>
      <c r="GM874" s="39" t="e">
        <f t="shared" si="2514"/>
        <v>#DIV/0!</v>
      </c>
      <c r="GN874" s="39" t="e">
        <f t="shared" si="2515"/>
        <v>#DIV/0!</v>
      </c>
      <c r="GO874" s="57"/>
      <c r="GP874" s="57" t="e">
        <f t="shared" si="2516"/>
        <v>#DIV/0!</v>
      </c>
      <c r="GQ874" s="59" t="e">
        <f t="shared" si="2517"/>
        <v>#DIV/0!</v>
      </c>
      <c r="GR874" s="41" t="e">
        <f t="shared" si="2518"/>
        <v>#DIV/0!</v>
      </c>
      <c r="GS874" s="57" t="e">
        <f t="shared" si="2519"/>
        <v>#DIV/0!</v>
      </c>
      <c r="GT874" s="57" t="e">
        <f t="shared" si="2520"/>
        <v>#DIV/0!</v>
      </c>
      <c r="GU874" s="57" t="e">
        <f t="shared" si="2521"/>
        <v>#DIV/0!</v>
      </c>
      <c r="GV874" s="57"/>
      <c r="GW874" s="42" t="e">
        <f t="shared" si="2522"/>
        <v>#DIV/0!</v>
      </c>
      <c r="GX874" s="42" t="e">
        <f t="shared" si="2523"/>
        <v>#DIV/0!</v>
      </c>
      <c r="GY874" s="42" t="e">
        <f t="shared" si="2524"/>
        <v>#DIV/0!</v>
      </c>
      <c r="GZ874" s="57"/>
      <c r="HA874" s="2" t="e">
        <f t="shared" si="2525"/>
        <v>#DIV/0!</v>
      </c>
      <c r="HB874" s="2" t="e">
        <f t="shared" si="2526"/>
        <v>#DIV/0!</v>
      </c>
      <c r="HC874" s="2" t="e">
        <f t="shared" si="2527"/>
        <v>#DIV/0!</v>
      </c>
      <c r="HD874" s="2" t="e">
        <f t="shared" si="2528"/>
        <v>#DIV/0!</v>
      </c>
      <c r="HE874" s="2" t="e">
        <f t="shared" si="2529"/>
        <v>#DIV/0!</v>
      </c>
      <c r="HF874" s="2" t="e">
        <f t="shared" si="2530"/>
        <v>#DIV/0!</v>
      </c>
      <c r="HG874" s="2" t="e">
        <f t="shared" si="2531"/>
        <v>#DIV/0!</v>
      </c>
      <c r="HH874" s="2" t="e">
        <f t="shared" si="2532"/>
        <v>#DIV/0!</v>
      </c>
      <c r="HI874" s="2" t="e">
        <f t="shared" si="2533"/>
        <v>#DIV/0!</v>
      </c>
      <c r="HJ874" s="11" t="e">
        <f t="shared" si="2534"/>
        <v>#DIV/0!</v>
      </c>
      <c r="HK874" s="60" t="e">
        <f t="shared" si="2535"/>
        <v>#DIV/0!</v>
      </c>
      <c r="HL874" s="57"/>
      <c r="HM874" s="57" t="e">
        <f t="shared" si="2536"/>
        <v>#DIV/0!</v>
      </c>
      <c r="HN874" s="57" t="e">
        <f t="shared" si="2537"/>
        <v>#DIV/0!</v>
      </c>
      <c r="HO874" s="57" t="e">
        <f t="shared" si="2538"/>
        <v>#DIV/0!</v>
      </c>
      <c r="HP874" s="57" t="e">
        <f t="shared" si="2539"/>
        <v>#DIV/0!</v>
      </c>
      <c r="HQ874" s="57" t="e">
        <f t="shared" si="2540"/>
        <v>#DIV/0!</v>
      </c>
      <c r="HR874" s="57"/>
      <c r="HS874" s="57" t="e">
        <f t="shared" si="2541"/>
        <v>#DIV/0!</v>
      </c>
      <c r="HT874" s="57" t="e">
        <f t="shared" si="2542"/>
        <v>#DIV/0!</v>
      </c>
      <c r="HU874" s="57" t="e">
        <f t="shared" si="2543"/>
        <v>#DIV/0!</v>
      </c>
      <c r="HV874" s="57" t="e">
        <f t="shared" si="2544"/>
        <v>#DIV/0!</v>
      </c>
      <c r="HW874" s="57" t="e">
        <f t="shared" si="2545"/>
        <v>#DIV/0!</v>
      </c>
      <c r="HX874" s="57"/>
      <c r="HY874" s="57" t="e">
        <f t="shared" si="2546"/>
        <v>#DIV/0!</v>
      </c>
      <c r="HZ874" s="57" t="e">
        <f t="shared" si="2547"/>
        <v>#DIV/0!</v>
      </c>
      <c r="IA874" s="57"/>
      <c r="IB874" s="61">
        <f t="shared" si="2548"/>
        <v>0</v>
      </c>
      <c r="IC874" s="57" t="str">
        <f t="shared" si="2549"/>
        <v/>
      </c>
      <c r="ID874" s="42"/>
      <c r="IE874" s="2" t="str">
        <f t="shared" si="2550"/>
        <v/>
      </c>
      <c r="IF874" s="60" t="e">
        <f t="shared" si="2551"/>
        <v>#DIV/0!</v>
      </c>
      <c r="IG874" s="60" t="str">
        <f t="shared" si="2552"/>
        <v/>
      </c>
      <c r="IH874" s="60" t="str">
        <f t="shared" si="2553"/>
        <v>zinco-</v>
      </c>
      <c r="II874" s="60" t="str">
        <f t="shared" si="2554"/>
        <v>mangano-</v>
      </c>
      <c r="IJ874" s="60" t="e">
        <f t="shared" si="2555"/>
        <v>#DIV/0!</v>
      </c>
      <c r="IK874" s="60" t="e">
        <f t="shared" si="2556"/>
        <v>#DIV/0!</v>
      </c>
      <c r="IL874" s="60" t="e">
        <f t="shared" si="2557"/>
        <v>#DIV/0!</v>
      </c>
      <c r="IM874" s="60" t="e">
        <f t="shared" si="2558"/>
        <v>#DIV/0!</v>
      </c>
      <c r="IN874" s="60" t="str">
        <f t="shared" si="2559"/>
        <v/>
      </c>
      <c r="IO874" s="60" t="str">
        <f t="shared" si="2560"/>
        <v/>
      </c>
      <c r="IP874" s="57"/>
      <c r="IQ874" s="57" t="str">
        <f t="shared" si="2561"/>
        <v>ERROR!!</v>
      </c>
    </row>
    <row r="875" spans="24:251">
      <c r="X875" s="29">
        <f t="shared" si="2562"/>
        <v>0</v>
      </c>
      <c r="Y875" s="29">
        <f t="shared" si="2563"/>
        <v>0</v>
      </c>
      <c r="Z875" s="29" t="e">
        <f t="shared" si="2564"/>
        <v>#DIV/0!</v>
      </c>
      <c r="AA875" s="29" t="e">
        <f t="shared" si="2565"/>
        <v>#DIV/0!</v>
      </c>
      <c r="AB875" s="29" t="e">
        <f t="shared" si="2566"/>
        <v>#DIV/0!</v>
      </c>
      <c r="AC875" s="29" t="e">
        <f t="shared" si="2567"/>
        <v>#DIV/0!</v>
      </c>
      <c r="AF875" s="23">
        <v>60.084299999999999</v>
      </c>
      <c r="AG875" s="23">
        <v>79.878799999999998</v>
      </c>
      <c r="AH875" s="23">
        <v>101.96120000000001</v>
      </c>
      <c r="AI875" s="23">
        <v>151.99039999999999</v>
      </c>
      <c r="AJ875" s="23">
        <v>159.69</v>
      </c>
      <c r="AK875" s="23">
        <v>71.846400000000003</v>
      </c>
      <c r="AL875" s="23">
        <v>70.9375</v>
      </c>
      <c r="AM875" s="23">
        <v>40.304400000000001</v>
      </c>
      <c r="AN875" s="23">
        <v>56.077399999999997</v>
      </c>
      <c r="AO875" s="23">
        <v>61.978999999999999</v>
      </c>
      <c r="AP875" s="23">
        <v>94.195999999999998</v>
      </c>
      <c r="AQ875" s="23">
        <v>18.998000000000001</v>
      </c>
      <c r="AR875" s="23">
        <v>35.450000000000003</v>
      </c>
      <c r="AS875" s="23">
        <v>29.88</v>
      </c>
      <c r="AT875" s="23">
        <v>74.691999999999993</v>
      </c>
      <c r="AU875" s="23">
        <v>81.39</v>
      </c>
      <c r="AX875" s="54">
        <f t="shared" si="2422"/>
        <v>0</v>
      </c>
      <c r="AY875" s="54">
        <f t="shared" si="2423"/>
        <v>0</v>
      </c>
      <c r="AZ875" s="54">
        <f t="shared" si="2424"/>
        <v>0</v>
      </c>
      <c r="BA875" s="54">
        <f t="shared" si="2425"/>
        <v>0</v>
      </c>
      <c r="BB875" s="54">
        <f t="shared" si="2426"/>
        <v>0</v>
      </c>
      <c r="BC875" s="54">
        <f t="shared" si="2427"/>
        <v>0</v>
      </c>
      <c r="BD875" s="54">
        <f t="shared" si="2428"/>
        <v>0</v>
      </c>
      <c r="BE875" s="54">
        <f t="shared" si="2429"/>
        <v>0</v>
      </c>
      <c r="BF875" s="54">
        <f t="shared" si="2430"/>
        <v>0</v>
      </c>
      <c r="BG875" s="54">
        <f t="shared" si="2431"/>
        <v>0</v>
      </c>
      <c r="BH875" s="54">
        <f t="shared" si="2432"/>
        <v>0</v>
      </c>
      <c r="BI875" s="54">
        <f t="shared" si="2433"/>
        <v>0</v>
      </c>
      <c r="BJ875" s="54">
        <f t="shared" si="2434"/>
        <v>0</v>
      </c>
      <c r="BK875" s="54">
        <f t="shared" si="2435"/>
        <v>0</v>
      </c>
      <c r="BL875" s="54">
        <f t="shared" si="2436"/>
        <v>0</v>
      </c>
      <c r="BM875" s="42"/>
      <c r="BO875" s="54">
        <f>'Norm-coeff'!$C$2+$AX875*'Norm-coeff'!$D$2+$AY875*'Norm-coeff'!$E$2+$AZ875*'Norm-coeff'!$F$2+$BA875*'Norm-coeff'!$G$2+$BB875*'Norm-coeff'!$H$2+$BC875*'Norm-coeff'!$I$2+$BD875*'Norm-coeff'!$J$2+$BE875*'Norm-coeff'!$K$2+$BF875*'Norm-coeff'!$L$2+$BG875*'Norm-coeff'!$M$2+$BH875*'Norm-coeff'!$N$2+$BI875*'Norm-coeff'!$O$2</f>
        <v>5.4045421474420303</v>
      </c>
      <c r="BP875" s="54">
        <f>'Norm-coeff'!$C$3+$AX875*'Norm-coeff'!$D$3+$AY875*'Norm-coeff'!$E$3+$AZ875*'Norm-coeff'!$F$3+$BA875*'Norm-coeff'!$G$3+$BB875*'Norm-coeff'!$H$3+$BC875*'Norm-coeff'!$I$3+$BD875*'Norm-coeff'!$J$3+$BE875*'Norm-coeff'!$K$3+$BF875*'Norm-coeff'!$L$3+$BG875*'Norm-coeff'!$M$3+$BH875*'Norm-coeff'!$N$3+$BI875*'Norm-coeff'!$O$3</f>
        <v>3.15319116612705</v>
      </c>
      <c r="BQ875" s="54">
        <f>'Norm-coeff'!$C$4+$AX875*'Norm-coeff'!$D$4+$AY875*'Norm-coeff'!$E$4+$AZ875*'Norm-coeff'!$F$4+$BA875*'Norm-coeff'!$G$4+$BB875*'Norm-coeff'!$H$4+$BC875*'Norm-coeff'!$I$4+$BD875*'Norm-coeff'!$J$4+$BE875*'Norm-coeff'!$K$4+$BF875*'Norm-coeff'!$L$4+$BG875*'Norm-coeff'!$M$4+$BH875*'Norm-coeff'!$N$4+$BI875*'Norm-coeff'!$O$4</f>
        <v>1.42115649462768</v>
      </c>
      <c r="BR875" s="54">
        <f>'Norm-coeff'!$C$5+$AX875*'Norm-coeff'!$D$5+$AY875*'Norm-coeff'!$E$5+$AZ875*'Norm-coeff'!$F$5+$BA875*'Norm-coeff'!$G$5+$BB875*'Norm-coeff'!$H$5+$BC875*'Norm-coeff'!$I$5+$BD875*'Norm-coeff'!$J$5+$BE875*'Norm-coeff'!$K$5+$BF875*'Norm-coeff'!$L$5+$BG875*'Norm-coeff'!$M$5+$BH875*'Norm-coeff'!$N$5+$BI875*'Norm-coeff'!$O$5</f>
        <v>1.0553329241296201</v>
      </c>
      <c r="BS875" s="54">
        <f>'Norm-coeff'!$C$6+$AX875*'Norm-coeff'!$D$6+$AY875*'Norm-coeff'!$E$6+$AZ875*'Norm-coeff'!$F$6+$BA875*'Norm-coeff'!$G$6+$BB875*'Norm-coeff'!$H$6+$BC875*'Norm-coeff'!$I$6+$BD875*'Norm-coeff'!$J$6+$BE875*'Norm-coeff'!$K$6+$BF875*'Norm-coeff'!$L$6+$BG875*'Norm-coeff'!$M$6+$BH875*'Norm-coeff'!$N$6+$BI875*'Norm-coeff'!$O$6</f>
        <v>-1.48700885495103E-2</v>
      </c>
      <c r="BT875" s="54">
        <f>'Norm-coeff'!$C$7+$AX875*'Norm-coeff'!$D$7+$AY875*'Norm-coeff'!$E$7+$AZ875*'Norm-coeff'!$F$7+$BA875*'Norm-coeff'!$G$7+$BB875*'Norm-coeff'!$H$7+$BC875*'Norm-coeff'!$I$7+$BD875*'Norm-coeff'!$J$7+$BE875*'Norm-coeff'!$K$7+$BF875*'Norm-coeff'!$L$7+$BG875*'Norm-coeff'!$M$7+$BH875*'Norm-coeff'!$N$7+$BI875*'Norm-coeff'!$O$7</f>
        <v>2.0907583608832998</v>
      </c>
      <c r="BU875" s="54">
        <f>'Norm-coeff'!$C$8+$AX875*'Norm-coeff'!$D$8+$AY875*'Norm-coeff'!$E$8+$AZ875*'Norm-coeff'!$F$8+$BA875*'Norm-coeff'!$G$8+$BB875*'Norm-coeff'!$H$8+$BC875*'Norm-coeff'!$I$8+$BD875*'Norm-coeff'!$J$8+$BE875*'Norm-coeff'!$K$8+$BF875*'Norm-coeff'!$L$8+$BG875*'Norm-coeff'!$M$8+$BH875*'Norm-coeff'!$N$8+$BI875*'Norm-coeff'!$O$8</f>
        <v>0.65894159836244504</v>
      </c>
      <c r="BV875" s="54">
        <f>'Norm-coeff'!$C$9+$AX875*'Norm-coeff'!$D$9+$AY875*'Norm-coeff'!$E$9+$AZ875*'Norm-coeff'!$F$9+$BA875*'Norm-coeff'!$G$9+$BB875*'Norm-coeff'!$H$9+$BC875*'Norm-coeff'!$I$9+$BD875*'Norm-coeff'!$J$9+$BE875*'Norm-coeff'!$K$9+$BF875*'Norm-coeff'!$L$9+$BG875*'Norm-coeff'!$M$9+$BH875*'Norm-coeff'!$N$9+$BI875*'Norm-coeff'!$O$9</f>
        <v>1.48961085014701</v>
      </c>
      <c r="BW875" s="54">
        <f>'Norm-coeff'!$C$10+$AX875*'Norm-coeff'!$D$10+$AY875*'Norm-coeff'!$E$10+$AZ875*'Norm-coeff'!$F$10+$BA875*'Norm-coeff'!$G$10+$BB875*'Norm-coeff'!$H$10+$BC875*'Norm-coeff'!$I$10+$BD875*'Norm-coeff'!$J$10+$BE875*'Norm-coeff'!$K$10+$BF875*'Norm-coeff'!$L$10+$BG875*'Norm-coeff'!$M$10+$BH875*'Norm-coeff'!$N$10+$BI875*'Norm-coeff'!$O$10</f>
        <v>1.42058735749591</v>
      </c>
      <c r="BX875" s="54">
        <f>'Norm-coeff'!$C$11+$AX875*'Norm-coeff'!$D$11+$AY875*'Norm-coeff'!$E$11+$AZ875*'Norm-coeff'!$F$11+$BA875*'Norm-coeff'!$G$11+$BB875*'Norm-coeff'!$H$11+$BC875*'Norm-coeff'!$I$11+$BD875*'Norm-coeff'!$J$11+$BE875*'Norm-coeff'!$K$11+$BF875*'Norm-coeff'!$L$11+$BG875*'Norm-coeff'!$M$11+$BH875*'Norm-coeff'!$N$11+$BI875*'Norm-coeff'!$O$11</f>
        <v>0.221233014421479</v>
      </c>
      <c r="BY875" s="54">
        <f>'Norm-coeff'!$C$12+$AX875*'Norm-coeff'!$D$12+$AY875*'Norm-coeff'!$E$12+$AZ875*'Norm-coeff'!$F$12+$BA875*'Norm-coeff'!$G$12+$BB875*'Norm-coeff'!$H$12+$BC875*'Norm-coeff'!$I$12+$BD875*'Norm-coeff'!$J$12+$BE875*'Norm-coeff'!$K$12+$BF875*'Norm-coeff'!$L$12+$BG875*'Norm-coeff'!$M$12+$BH875*'Norm-coeff'!$N$12+$BI875*'Norm-coeff'!$O$12</f>
        <v>0.283527502056037</v>
      </c>
      <c r="BZ875" s="54">
        <f>'Norm-coeff'!$C$13+$AX875*'Norm-coeff'!$D$13+$AY875*'Norm-coeff'!$E$13+$AZ875*'Norm-coeff'!$F$13+$BA875*'Norm-coeff'!$G$13+$BB875*'Norm-coeff'!$H$13+$BC875*'Norm-coeff'!$I$13+$BD875*'Norm-coeff'!$J$13+$BE875*'Norm-coeff'!$K$13+$BF875*'Norm-coeff'!$L$13+$BG875*'Norm-coeff'!$M$13+$BH875*'Norm-coeff'!$N$13+$BI875*'Norm-coeff'!$O$13</f>
        <v>-4.1864930554451202E-2</v>
      </c>
      <c r="CA875" s="54">
        <f>'Norm-coeff'!$C$14+$AX875*'Norm-coeff'!$D$14+$AY875*'Norm-coeff'!$E$14+$AZ875*'Norm-coeff'!$F$14+$BA875*'Norm-coeff'!$G$14+$BB875*'Norm-coeff'!$H$14+$BC875*'Norm-coeff'!$I$14+$BD875*'Norm-coeff'!$J$14+$BE875*'Norm-coeff'!$K$14+$BF875*'Norm-coeff'!$L$14+$BG875*'Norm-coeff'!$M$14+$BH875*'Norm-coeff'!$N$14+$BI875*'Norm-coeff'!$O$14</f>
        <v>4.2526983164477103</v>
      </c>
      <c r="CC875" s="54">
        <f t="shared" si="2437"/>
        <v>0</v>
      </c>
      <c r="CG875" s="54">
        <f t="shared" si="2438"/>
        <v>0</v>
      </c>
      <c r="CH875" s="54">
        <f t="shared" si="2421"/>
        <v>0</v>
      </c>
      <c r="CI875" s="54">
        <f t="shared" si="2439"/>
        <v>0</v>
      </c>
      <c r="CJ875" s="56">
        <f t="shared" si="2440"/>
        <v>0</v>
      </c>
      <c r="CK875" s="54">
        <f t="shared" si="2441"/>
        <v>0</v>
      </c>
      <c r="CL875" s="54">
        <f t="shared" si="2442"/>
        <v>0</v>
      </c>
      <c r="CM875" s="54">
        <f t="shared" si="2443"/>
        <v>0</v>
      </c>
      <c r="CN875" s="54">
        <f t="shared" si="2444"/>
        <v>0</v>
      </c>
      <c r="CO875" s="54">
        <f t="shared" si="2445"/>
        <v>0</v>
      </c>
      <c r="CP875" s="54">
        <f t="shared" si="2446"/>
        <v>0</v>
      </c>
      <c r="CQ875" s="54">
        <f t="shared" si="2447"/>
        <v>0</v>
      </c>
      <c r="CR875" s="54">
        <f t="shared" si="2448"/>
        <v>0</v>
      </c>
      <c r="CS875" s="54">
        <f t="shared" si="2449"/>
        <v>0</v>
      </c>
      <c r="CU875" s="54">
        <f t="shared" si="2450"/>
        <v>0</v>
      </c>
      <c r="CV875" s="54">
        <f t="shared" si="2451"/>
        <v>0</v>
      </c>
      <c r="CW875" s="54">
        <f t="shared" si="2452"/>
        <v>0</v>
      </c>
      <c r="CX875" s="54">
        <f t="shared" si="2453"/>
        <v>0</v>
      </c>
      <c r="CZ875" s="54">
        <f t="shared" si="2454"/>
        <v>0</v>
      </c>
      <c r="DA875" s="54">
        <f t="shared" si="2455"/>
        <v>0</v>
      </c>
      <c r="DB875" s="54">
        <f t="shared" si="2456"/>
        <v>0</v>
      </c>
      <c r="DC875" s="54">
        <f t="shared" si="2457"/>
        <v>0</v>
      </c>
      <c r="DD875" s="54">
        <f t="shared" si="2458"/>
        <v>0</v>
      </c>
      <c r="DE875" s="54">
        <f t="shared" si="2459"/>
        <v>0</v>
      </c>
      <c r="DF875" s="54">
        <f t="shared" si="2460"/>
        <v>0</v>
      </c>
      <c r="DG875" s="54">
        <f t="shared" si="2461"/>
        <v>2</v>
      </c>
      <c r="DH875" s="71">
        <f t="shared" si="2462"/>
        <v>0</v>
      </c>
      <c r="DI875" s="71">
        <f t="shared" si="2463"/>
        <v>0</v>
      </c>
      <c r="DJ875" s="54">
        <f t="shared" si="2464"/>
        <v>0</v>
      </c>
      <c r="DK875" s="54">
        <f t="shared" si="2465"/>
        <v>2</v>
      </c>
      <c r="DL875" s="4">
        <f t="shared" si="2395"/>
        <v>0</v>
      </c>
      <c r="DM875" s="3">
        <f t="shared" si="2466"/>
        <v>0</v>
      </c>
      <c r="DN875" s="3">
        <f t="shared" si="2467"/>
        <v>0</v>
      </c>
      <c r="DO875" s="4" t="e">
        <f t="shared" si="2468"/>
        <v>#DIV/0!</v>
      </c>
      <c r="DP875" s="57"/>
      <c r="DQ875" s="57"/>
      <c r="DR875" s="56">
        <f t="shared" si="2396"/>
        <v>2</v>
      </c>
      <c r="DS875" s="56">
        <f t="shared" si="2397"/>
        <v>0</v>
      </c>
      <c r="DT875" s="38">
        <f t="shared" si="2398"/>
        <v>0</v>
      </c>
      <c r="DU875" s="38">
        <f t="shared" si="2469"/>
        <v>2</v>
      </c>
      <c r="DV875" s="38">
        <f t="shared" si="2399"/>
        <v>0</v>
      </c>
      <c r="DW875" s="39">
        <f t="shared" si="2400"/>
        <v>0</v>
      </c>
      <c r="DX875" s="39">
        <f t="shared" si="2401"/>
        <v>0</v>
      </c>
      <c r="DY875" s="39">
        <f t="shared" si="2402"/>
        <v>0</v>
      </c>
      <c r="DZ875" s="39">
        <f t="shared" si="2403"/>
        <v>0</v>
      </c>
      <c r="EA875" s="39">
        <f t="shared" si="2404"/>
        <v>0</v>
      </c>
      <c r="EB875" s="37" t="e">
        <f t="shared" si="2470"/>
        <v>#DIV/0!</v>
      </c>
      <c r="EC875" s="37" t="e">
        <f t="shared" si="2471"/>
        <v>#DIV/0!</v>
      </c>
      <c r="ED875" s="37" t="e">
        <f t="shared" si="2472"/>
        <v>#DIV/0!</v>
      </c>
      <c r="EE875" s="37" t="e">
        <f t="shared" si="2473"/>
        <v>#DIV/0!</v>
      </c>
      <c r="EF875" s="39" t="e">
        <f t="shared" si="2474"/>
        <v>#DIV/0!</v>
      </c>
      <c r="EG875" s="37" t="e">
        <f t="shared" si="2475"/>
        <v>#DIV/0!</v>
      </c>
      <c r="EH875" s="37" t="e">
        <f t="shared" si="2476"/>
        <v>#DIV/0!</v>
      </c>
      <c r="EI875" s="11" t="b">
        <f t="shared" si="2477"/>
        <v>1</v>
      </c>
      <c r="EJ875" s="11" t="b">
        <f t="shared" si="2478"/>
        <v>0</v>
      </c>
      <c r="EK875" s="39" t="e">
        <f t="shared" si="2479"/>
        <v>#DIV/0!</v>
      </c>
      <c r="EL875" s="39" t="e">
        <f t="shared" si="2480"/>
        <v>#DIV/0!</v>
      </c>
      <c r="EM875" s="39" t="e">
        <f t="shared" si="2481"/>
        <v>#DIV/0!</v>
      </c>
      <c r="EN875" s="39" t="e">
        <f t="shared" si="2482"/>
        <v>#DIV/0!</v>
      </c>
      <c r="EO875" s="39" t="e">
        <f t="shared" si="2483"/>
        <v>#DIV/0!</v>
      </c>
      <c r="EP875" s="39" t="e">
        <f t="shared" si="2484"/>
        <v>#DIV/0!</v>
      </c>
      <c r="EQ875" s="39" t="e">
        <f t="shared" si="2485"/>
        <v>#DIV/0!</v>
      </c>
      <c r="ER875" s="39" t="e">
        <f t="shared" si="2486"/>
        <v>#DIV/0!</v>
      </c>
      <c r="ES875" s="58" t="str">
        <f t="shared" si="2487"/>
        <v>(OH,F,Cl)-dominate amphibole</v>
      </c>
      <c r="ET875" s="58" t="e">
        <f t="shared" si="2488"/>
        <v>#N/A</v>
      </c>
      <c r="EU875" s="56">
        <f t="shared" si="2405"/>
        <v>0</v>
      </c>
      <c r="EV875" s="56">
        <f t="shared" si="2406"/>
        <v>0</v>
      </c>
      <c r="EW875" s="56">
        <f t="shared" si="2407"/>
        <v>0</v>
      </c>
      <c r="EX875" s="56">
        <f t="shared" si="2408"/>
        <v>0</v>
      </c>
      <c r="EY875" s="56">
        <f t="shared" si="2409"/>
        <v>0</v>
      </c>
      <c r="EZ875" s="56">
        <f t="shared" si="2410"/>
        <v>0</v>
      </c>
      <c r="FA875" s="39">
        <f t="shared" si="2411"/>
        <v>0</v>
      </c>
      <c r="FB875" s="39">
        <f t="shared" si="2412"/>
        <v>0</v>
      </c>
      <c r="FC875" s="54">
        <f t="shared" si="2413"/>
        <v>0</v>
      </c>
      <c r="FD875" s="54">
        <f t="shared" si="2414"/>
        <v>0</v>
      </c>
      <c r="FE875" s="39">
        <f t="shared" si="2415"/>
        <v>0</v>
      </c>
      <c r="FF875" s="54">
        <f t="shared" si="2416"/>
        <v>0</v>
      </c>
      <c r="FG875" s="39">
        <f t="shared" si="2417"/>
        <v>0</v>
      </c>
      <c r="FH875" s="39">
        <f t="shared" si="2489"/>
        <v>0</v>
      </c>
      <c r="FI875" s="39">
        <f t="shared" si="2490"/>
        <v>0</v>
      </c>
      <c r="FJ875" s="39">
        <f t="shared" si="2491"/>
        <v>0</v>
      </c>
      <c r="FK875" s="39" t="e">
        <f t="shared" si="2492"/>
        <v>#DIV/0!</v>
      </c>
      <c r="FL875" s="39" t="e">
        <f t="shared" si="2493"/>
        <v>#DIV/0!</v>
      </c>
      <c r="FM875" s="39" t="e">
        <f t="shared" si="2494"/>
        <v>#DIV/0!</v>
      </c>
      <c r="FN875" s="39">
        <f t="shared" si="2495"/>
        <v>1</v>
      </c>
      <c r="FO875" s="39">
        <f t="shared" si="2418"/>
        <v>0</v>
      </c>
      <c r="FP875" s="39">
        <f t="shared" si="2419"/>
        <v>0</v>
      </c>
      <c r="FQ875" s="39">
        <f t="shared" si="2420"/>
        <v>0</v>
      </c>
      <c r="FR875" s="39">
        <f t="shared" si="2496"/>
        <v>0</v>
      </c>
      <c r="FS875" s="39">
        <f t="shared" si="2497"/>
        <v>0</v>
      </c>
      <c r="FU875" s="39" t="e">
        <f t="shared" si="2498"/>
        <v>#DIV/0!</v>
      </c>
      <c r="FV875" s="39" t="e">
        <f t="shared" si="2499"/>
        <v>#DIV/0!</v>
      </c>
      <c r="FW875" s="39" t="e">
        <f t="shared" si="2500"/>
        <v>#DIV/0!</v>
      </c>
      <c r="FY875" s="39" t="e">
        <f t="shared" si="2501"/>
        <v>#DIV/0!</v>
      </c>
      <c r="FZ875" s="39" t="e">
        <f t="shared" si="2502"/>
        <v>#DIV/0!</v>
      </c>
      <c r="GA875" s="39" t="e">
        <f t="shared" si="2503"/>
        <v>#DIV/0!</v>
      </c>
      <c r="GB875" s="39" t="e">
        <f t="shared" si="2504"/>
        <v>#DIV/0!</v>
      </c>
      <c r="GC875" s="39" t="e">
        <f t="shared" si="2505"/>
        <v>#DIV/0!</v>
      </c>
      <c r="GD875" s="39" t="e">
        <f t="shared" si="2506"/>
        <v>#DIV/0!</v>
      </c>
      <c r="GE875" s="39" t="e">
        <f t="shared" si="2507"/>
        <v>#DIV/0!</v>
      </c>
      <c r="GF875" s="39" t="e">
        <f t="shared" si="2508"/>
        <v>#DIV/0!</v>
      </c>
      <c r="GG875" s="39" t="e">
        <f t="shared" si="2509"/>
        <v>#DIV/0!</v>
      </c>
      <c r="GH875" s="39" t="e">
        <f t="shared" si="2510"/>
        <v>#DIV/0!</v>
      </c>
      <c r="GI875" s="39"/>
      <c r="GJ875" s="39" t="e">
        <f t="shared" si="2511"/>
        <v>#DIV/0!</v>
      </c>
      <c r="GK875" s="39" t="e">
        <f t="shared" si="2512"/>
        <v>#DIV/0!</v>
      </c>
      <c r="GL875" s="39" t="e">
        <f t="shared" si="2513"/>
        <v>#DIV/0!</v>
      </c>
      <c r="GM875" s="39" t="e">
        <f t="shared" si="2514"/>
        <v>#DIV/0!</v>
      </c>
      <c r="GN875" s="39" t="e">
        <f t="shared" si="2515"/>
        <v>#DIV/0!</v>
      </c>
      <c r="GO875" s="57"/>
      <c r="GP875" s="57" t="e">
        <f t="shared" si="2516"/>
        <v>#DIV/0!</v>
      </c>
      <c r="GQ875" s="59" t="e">
        <f t="shared" si="2517"/>
        <v>#DIV/0!</v>
      </c>
      <c r="GR875" s="41" t="e">
        <f t="shared" si="2518"/>
        <v>#DIV/0!</v>
      </c>
      <c r="GS875" s="57" t="e">
        <f t="shared" si="2519"/>
        <v>#DIV/0!</v>
      </c>
      <c r="GT875" s="57" t="e">
        <f t="shared" si="2520"/>
        <v>#DIV/0!</v>
      </c>
      <c r="GU875" s="57" t="e">
        <f t="shared" si="2521"/>
        <v>#DIV/0!</v>
      </c>
      <c r="GV875" s="57"/>
      <c r="GW875" s="42" t="e">
        <f t="shared" si="2522"/>
        <v>#DIV/0!</v>
      </c>
      <c r="GX875" s="42" t="e">
        <f t="shared" si="2523"/>
        <v>#DIV/0!</v>
      </c>
      <c r="GY875" s="42" t="e">
        <f t="shared" si="2524"/>
        <v>#DIV/0!</v>
      </c>
      <c r="GZ875" s="57"/>
      <c r="HA875" s="2" t="e">
        <f t="shared" si="2525"/>
        <v>#DIV/0!</v>
      </c>
      <c r="HB875" s="2" t="e">
        <f t="shared" si="2526"/>
        <v>#DIV/0!</v>
      </c>
      <c r="HC875" s="2" t="e">
        <f t="shared" si="2527"/>
        <v>#DIV/0!</v>
      </c>
      <c r="HD875" s="2" t="e">
        <f t="shared" si="2528"/>
        <v>#DIV/0!</v>
      </c>
      <c r="HE875" s="2" t="e">
        <f t="shared" si="2529"/>
        <v>#DIV/0!</v>
      </c>
      <c r="HF875" s="2" t="e">
        <f t="shared" si="2530"/>
        <v>#DIV/0!</v>
      </c>
      <c r="HG875" s="2" t="e">
        <f t="shared" si="2531"/>
        <v>#DIV/0!</v>
      </c>
      <c r="HH875" s="2" t="e">
        <f t="shared" si="2532"/>
        <v>#DIV/0!</v>
      </c>
      <c r="HI875" s="2" t="e">
        <f t="shared" si="2533"/>
        <v>#DIV/0!</v>
      </c>
      <c r="HJ875" s="11" t="e">
        <f t="shared" si="2534"/>
        <v>#DIV/0!</v>
      </c>
      <c r="HK875" s="60" t="e">
        <f t="shared" si="2535"/>
        <v>#DIV/0!</v>
      </c>
      <c r="HL875" s="57"/>
      <c r="HM875" s="57" t="e">
        <f t="shared" si="2536"/>
        <v>#DIV/0!</v>
      </c>
      <c r="HN875" s="57" t="e">
        <f t="shared" si="2537"/>
        <v>#DIV/0!</v>
      </c>
      <c r="HO875" s="57" t="e">
        <f t="shared" si="2538"/>
        <v>#DIV/0!</v>
      </c>
      <c r="HP875" s="57" t="e">
        <f t="shared" si="2539"/>
        <v>#DIV/0!</v>
      </c>
      <c r="HQ875" s="57" t="e">
        <f t="shared" si="2540"/>
        <v>#DIV/0!</v>
      </c>
      <c r="HR875" s="57"/>
      <c r="HS875" s="57" t="e">
        <f t="shared" si="2541"/>
        <v>#DIV/0!</v>
      </c>
      <c r="HT875" s="57" t="e">
        <f t="shared" si="2542"/>
        <v>#DIV/0!</v>
      </c>
      <c r="HU875" s="57" t="e">
        <f t="shared" si="2543"/>
        <v>#DIV/0!</v>
      </c>
      <c r="HV875" s="57" t="e">
        <f t="shared" si="2544"/>
        <v>#DIV/0!</v>
      </c>
      <c r="HW875" s="57" t="e">
        <f t="shared" si="2545"/>
        <v>#DIV/0!</v>
      </c>
      <c r="HX875" s="57"/>
      <c r="HY875" s="57" t="e">
        <f t="shared" si="2546"/>
        <v>#DIV/0!</v>
      </c>
      <c r="HZ875" s="57" t="e">
        <f t="shared" si="2547"/>
        <v>#DIV/0!</v>
      </c>
      <c r="IA875" s="57"/>
      <c r="IB875" s="61">
        <f t="shared" si="2548"/>
        <v>0</v>
      </c>
      <c r="IC875" s="57" t="str">
        <f t="shared" si="2549"/>
        <v/>
      </c>
      <c r="ID875" s="42"/>
      <c r="IE875" s="2" t="str">
        <f t="shared" si="2550"/>
        <v/>
      </c>
      <c r="IF875" s="60" t="e">
        <f t="shared" si="2551"/>
        <v>#DIV/0!</v>
      </c>
      <c r="IG875" s="60" t="str">
        <f t="shared" si="2552"/>
        <v/>
      </c>
      <c r="IH875" s="60" t="str">
        <f t="shared" si="2553"/>
        <v>zinco-</v>
      </c>
      <c r="II875" s="60" t="str">
        <f t="shared" si="2554"/>
        <v>mangano-</v>
      </c>
      <c r="IJ875" s="60" t="e">
        <f t="shared" si="2555"/>
        <v>#DIV/0!</v>
      </c>
      <c r="IK875" s="60" t="e">
        <f t="shared" si="2556"/>
        <v>#DIV/0!</v>
      </c>
      <c r="IL875" s="60" t="e">
        <f t="shared" si="2557"/>
        <v>#DIV/0!</v>
      </c>
      <c r="IM875" s="60" t="e">
        <f t="shared" si="2558"/>
        <v>#DIV/0!</v>
      </c>
      <c r="IN875" s="60" t="str">
        <f t="shared" si="2559"/>
        <v/>
      </c>
      <c r="IO875" s="60" t="str">
        <f t="shared" si="2560"/>
        <v/>
      </c>
      <c r="IP875" s="57"/>
      <c r="IQ875" s="57" t="str">
        <f t="shared" si="2561"/>
        <v>ERROR!!</v>
      </c>
    </row>
    <row r="876" spans="24:251">
      <c r="X876" s="29">
        <f t="shared" si="2562"/>
        <v>0</v>
      </c>
      <c r="Y876" s="29">
        <f t="shared" si="2563"/>
        <v>0</v>
      </c>
      <c r="Z876" s="29" t="e">
        <f t="shared" si="2564"/>
        <v>#DIV/0!</v>
      </c>
      <c r="AA876" s="29" t="e">
        <f t="shared" si="2565"/>
        <v>#DIV/0!</v>
      </c>
      <c r="AB876" s="29" t="e">
        <f t="shared" si="2566"/>
        <v>#DIV/0!</v>
      </c>
      <c r="AC876" s="29" t="e">
        <f t="shared" si="2567"/>
        <v>#DIV/0!</v>
      </c>
      <c r="AF876" s="23">
        <v>60.084299999999999</v>
      </c>
      <c r="AG876" s="23">
        <v>79.878799999999998</v>
      </c>
      <c r="AH876" s="23">
        <v>101.96120000000001</v>
      </c>
      <c r="AI876" s="23">
        <v>151.99039999999999</v>
      </c>
      <c r="AJ876" s="23">
        <v>159.69</v>
      </c>
      <c r="AK876" s="23">
        <v>71.846400000000003</v>
      </c>
      <c r="AL876" s="23">
        <v>70.9375</v>
      </c>
      <c r="AM876" s="23">
        <v>40.304400000000001</v>
      </c>
      <c r="AN876" s="23">
        <v>56.077399999999997</v>
      </c>
      <c r="AO876" s="23">
        <v>61.978999999999999</v>
      </c>
      <c r="AP876" s="23">
        <v>94.195999999999998</v>
      </c>
      <c r="AQ876" s="23">
        <v>18.998000000000001</v>
      </c>
      <c r="AR876" s="23">
        <v>35.450000000000003</v>
      </c>
      <c r="AS876" s="23">
        <v>29.88</v>
      </c>
      <c r="AT876" s="23">
        <v>74.691999999999993</v>
      </c>
      <c r="AU876" s="23">
        <v>81.39</v>
      </c>
      <c r="AX876" s="54">
        <f t="shared" si="2422"/>
        <v>0</v>
      </c>
      <c r="AY876" s="54">
        <f t="shared" si="2423"/>
        <v>0</v>
      </c>
      <c r="AZ876" s="54">
        <f t="shared" si="2424"/>
        <v>0</v>
      </c>
      <c r="BA876" s="54">
        <f t="shared" si="2425"/>
        <v>0</v>
      </c>
      <c r="BB876" s="54">
        <f t="shared" si="2426"/>
        <v>0</v>
      </c>
      <c r="BC876" s="54">
        <f t="shared" si="2427"/>
        <v>0</v>
      </c>
      <c r="BD876" s="54">
        <f t="shared" si="2428"/>
        <v>0</v>
      </c>
      <c r="BE876" s="54">
        <f t="shared" si="2429"/>
        <v>0</v>
      </c>
      <c r="BF876" s="54">
        <f t="shared" si="2430"/>
        <v>0</v>
      </c>
      <c r="BG876" s="54">
        <f t="shared" si="2431"/>
        <v>0</v>
      </c>
      <c r="BH876" s="54">
        <f t="shared" si="2432"/>
        <v>0</v>
      </c>
      <c r="BI876" s="54">
        <f t="shared" si="2433"/>
        <v>0</v>
      </c>
      <c r="BJ876" s="54">
        <f t="shared" si="2434"/>
        <v>0</v>
      </c>
      <c r="BK876" s="54">
        <f t="shared" si="2435"/>
        <v>0</v>
      </c>
      <c r="BL876" s="54">
        <f t="shared" si="2436"/>
        <v>0</v>
      </c>
      <c r="BM876" s="42"/>
      <c r="BO876" s="54">
        <f>'Norm-coeff'!$C$2+$AX876*'Norm-coeff'!$D$2+$AY876*'Norm-coeff'!$E$2+$AZ876*'Norm-coeff'!$F$2+$BA876*'Norm-coeff'!$G$2+$BB876*'Norm-coeff'!$H$2+$BC876*'Norm-coeff'!$I$2+$BD876*'Norm-coeff'!$J$2+$BE876*'Norm-coeff'!$K$2+$BF876*'Norm-coeff'!$L$2+$BG876*'Norm-coeff'!$M$2+$BH876*'Norm-coeff'!$N$2+$BI876*'Norm-coeff'!$O$2</f>
        <v>5.4045421474420303</v>
      </c>
      <c r="BP876" s="54">
        <f>'Norm-coeff'!$C$3+$AX876*'Norm-coeff'!$D$3+$AY876*'Norm-coeff'!$E$3+$AZ876*'Norm-coeff'!$F$3+$BA876*'Norm-coeff'!$G$3+$BB876*'Norm-coeff'!$H$3+$BC876*'Norm-coeff'!$I$3+$BD876*'Norm-coeff'!$J$3+$BE876*'Norm-coeff'!$K$3+$BF876*'Norm-coeff'!$L$3+$BG876*'Norm-coeff'!$M$3+$BH876*'Norm-coeff'!$N$3+$BI876*'Norm-coeff'!$O$3</f>
        <v>3.15319116612705</v>
      </c>
      <c r="BQ876" s="54">
        <f>'Norm-coeff'!$C$4+$AX876*'Norm-coeff'!$D$4+$AY876*'Norm-coeff'!$E$4+$AZ876*'Norm-coeff'!$F$4+$BA876*'Norm-coeff'!$G$4+$BB876*'Norm-coeff'!$H$4+$BC876*'Norm-coeff'!$I$4+$BD876*'Norm-coeff'!$J$4+$BE876*'Norm-coeff'!$K$4+$BF876*'Norm-coeff'!$L$4+$BG876*'Norm-coeff'!$M$4+$BH876*'Norm-coeff'!$N$4+$BI876*'Norm-coeff'!$O$4</f>
        <v>1.42115649462768</v>
      </c>
      <c r="BR876" s="54">
        <f>'Norm-coeff'!$C$5+$AX876*'Norm-coeff'!$D$5+$AY876*'Norm-coeff'!$E$5+$AZ876*'Norm-coeff'!$F$5+$BA876*'Norm-coeff'!$G$5+$BB876*'Norm-coeff'!$H$5+$BC876*'Norm-coeff'!$I$5+$BD876*'Norm-coeff'!$J$5+$BE876*'Norm-coeff'!$K$5+$BF876*'Norm-coeff'!$L$5+$BG876*'Norm-coeff'!$M$5+$BH876*'Norm-coeff'!$N$5+$BI876*'Norm-coeff'!$O$5</f>
        <v>1.0553329241296201</v>
      </c>
      <c r="BS876" s="54">
        <f>'Norm-coeff'!$C$6+$AX876*'Norm-coeff'!$D$6+$AY876*'Norm-coeff'!$E$6+$AZ876*'Norm-coeff'!$F$6+$BA876*'Norm-coeff'!$G$6+$BB876*'Norm-coeff'!$H$6+$BC876*'Norm-coeff'!$I$6+$BD876*'Norm-coeff'!$J$6+$BE876*'Norm-coeff'!$K$6+$BF876*'Norm-coeff'!$L$6+$BG876*'Norm-coeff'!$M$6+$BH876*'Norm-coeff'!$N$6+$BI876*'Norm-coeff'!$O$6</f>
        <v>-1.48700885495103E-2</v>
      </c>
      <c r="BT876" s="54">
        <f>'Norm-coeff'!$C$7+$AX876*'Norm-coeff'!$D$7+$AY876*'Norm-coeff'!$E$7+$AZ876*'Norm-coeff'!$F$7+$BA876*'Norm-coeff'!$G$7+$BB876*'Norm-coeff'!$H$7+$BC876*'Norm-coeff'!$I$7+$BD876*'Norm-coeff'!$J$7+$BE876*'Norm-coeff'!$K$7+$BF876*'Norm-coeff'!$L$7+$BG876*'Norm-coeff'!$M$7+$BH876*'Norm-coeff'!$N$7+$BI876*'Norm-coeff'!$O$7</f>
        <v>2.0907583608832998</v>
      </c>
      <c r="BU876" s="54">
        <f>'Norm-coeff'!$C$8+$AX876*'Norm-coeff'!$D$8+$AY876*'Norm-coeff'!$E$8+$AZ876*'Norm-coeff'!$F$8+$BA876*'Norm-coeff'!$G$8+$BB876*'Norm-coeff'!$H$8+$BC876*'Norm-coeff'!$I$8+$BD876*'Norm-coeff'!$J$8+$BE876*'Norm-coeff'!$K$8+$BF876*'Norm-coeff'!$L$8+$BG876*'Norm-coeff'!$M$8+$BH876*'Norm-coeff'!$N$8+$BI876*'Norm-coeff'!$O$8</f>
        <v>0.65894159836244504</v>
      </c>
      <c r="BV876" s="54">
        <f>'Norm-coeff'!$C$9+$AX876*'Norm-coeff'!$D$9+$AY876*'Norm-coeff'!$E$9+$AZ876*'Norm-coeff'!$F$9+$BA876*'Norm-coeff'!$G$9+$BB876*'Norm-coeff'!$H$9+$BC876*'Norm-coeff'!$I$9+$BD876*'Norm-coeff'!$J$9+$BE876*'Norm-coeff'!$K$9+$BF876*'Norm-coeff'!$L$9+$BG876*'Norm-coeff'!$M$9+$BH876*'Norm-coeff'!$N$9+$BI876*'Norm-coeff'!$O$9</f>
        <v>1.48961085014701</v>
      </c>
      <c r="BW876" s="54">
        <f>'Norm-coeff'!$C$10+$AX876*'Norm-coeff'!$D$10+$AY876*'Norm-coeff'!$E$10+$AZ876*'Norm-coeff'!$F$10+$BA876*'Norm-coeff'!$G$10+$BB876*'Norm-coeff'!$H$10+$BC876*'Norm-coeff'!$I$10+$BD876*'Norm-coeff'!$J$10+$BE876*'Norm-coeff'!$K$10+$BF876*'Norm-coeff'!$L$10+$BG876*'Norm-coeff'!$M$10+$BH876*'Norm-coeff'!$N$10+$BI876*'Norm-coeff'!$O$10</f>
        <v>1.42058735749591</v>
      </c>
      <c r="BX876" s="54">
        <f>'Norm-coeff'!$C$11+$AX876*'Norm-coeff'!$D$11+$AY876*'Norm-coeff'!$E$11+$AZ876*'Norm-coeff'!$F$11+$BA876*'Norm-coeff'!$G$11+$BB876*'Norm-coeff'!$H$11+$BC876*'Norm-coeff'!$I$11+$BD876*'Norm-coeff'!$J$11+$BE876*'Norm-coeff'!$K$11+$BF876*'Norm-coeff'!$L$11+$BG876*'Norm-coeff'!$M$11+$BH876*'Norm-coeff'!$N$11+$BI876*'Norm-coeff'!$O$11</f>
        <v>0.221233014421479</v>
      </c>
      <c r="BY876" s="54">
        <f>'Norm-coeff'!$C$12+$AX876*'Norm-coeff'!$D$12+$AY876*'Norm-coeff'!$E$12+$AZ876*'Norm-coeff'!$F$12+$BA876*'Norm-coeff'!$G$12+$BB876*'Norm-coeff'!$H$12+$BC876*'Norm-coeff'!$I$12+$BD876*'Norm-coeff'!$J$12+$BE876*'Norm-coeff'!$K$12+$BF876*'Norm-coeff'!$L$12+$BG876*'Norm-coeff'!$M$12+$BH876*'Norm-coeff'!$N$12+$BI876*'Norm-coeff'!$O$12</f>
        <v>0.283527502056037</v>
      </c>
      <c r="BZ876" s="54">
        <f>'Norm-coeff'!$C$13+$AX876*'Norm-coeff'!$D$13+$AY876*'Norm-coeff'!$E$13+$AZ876*'Norm-coeff'!$F$13+$BA876*'Norm-coeff'!$G$13+$BB876*'Norm-coeff'!$H$13+$BC876*'Norm-coeff'!$I$13+$BD876*'Norm-coeff'!$J$13+$BE876*'Norm-coeff'!$K$13+$BF876*'Norm-coeff'!$L$13+$BG876*'Norm-coeff'!$M$13+$BH876*'Norm-coeff'!$N$13+$BI876*'Norm-coeff'!$O$13</f>
        <v>-4.1864930554451202E-2</v>
      </c>
      <c r="CA876" s="54">
        <f>'Norm-coeff'!$C$14+$AX876*'Norm-coeff'!$D$14+$AY876*'Norm-coeff'!$E$14+$AZ876*'Norm-coeff'!$F$14+$BA876*'Norm-coeff'!$G$14+$BB876*'Norm-coeff'!$H$14+$BC876*'Norm-coeff'!$I$14+$BD876*'Norm-coeff'!$J$14+$BE876*'Norm-coeff'!$K$14+$BF876*'Norm-coeff'!$L$14+$BG876*'Norm-coeff'!$M$14+$BH876*'Norm-coeff'!$N$14+$BI876*'Norm-coeff'!$O$14</f>
        <v>4.2526983164477103</v>
      </c>
      <c r="CC876" s="54">
        <f t="shared" si="2437"/>
        <v>0</v>
      </c>
      <c r="CG876" s="54">
        <f t="shared" si="2438"/>
        <v>0</v>
      </c>
      <c r="CH876" s="54">
        <f t="shared" si="2421"/>
        <v>0</v>
      </c>
      <c r="CI876" s="54">
        <f t="shared" si="2439"/>
        <v>0</v>
      </c>
      <c r="CJ876" s="56">
        <f t="shared" si="2440"/>
        <v>0</v>
      </c>
      <c r="CK876" s="54">
        <f t="shared" si="2441"/>
        <v>0</v>
      </c>
      <c r="CL876" s="54">
        <f t="shared" si="2442"/>
        <v>0</v>
      </c>
      <c r="CM876" s="54">
        <f t="shared" si="2443"/>
        <v>0</v>
      </c>
      <c r="CN876" s="54">
        <f t="shared" si="2444"/>
        <v>0</v>
      </c>
      <c r="CO876" s="54">
        <f t="shared" si="2445"/>
        <v>0</v>
      </c>
      <c r="CP876" s="54">
        <f t="shared" si="2446"/>
        <v>0</v>
      </c>
      <c r="CQ876" s="54">
        <f t="shared" si="2447"/>
        <v>0</v>
      </c>
      <c r="CR876" s="54">
        <f t="shared" si="2448"/>
        <v>0</v>
      </c>
      <c r="CS876" s="54">
        <f t="shared" si="2449"/>
        <v>0</v>
      </c>
      <c r="CU876" s="54">
        <f t="shared" si="2450"/>
        <v>0</v>
      </c>
      <c r="CV876" s="54">
        <f t="shared" si="2451"/>
        <v>0</v>
      </c>
      <c r="CW876" s="54">
        <f t="shared" si="2452"/>
        <v>0</v>
      </c>
      <c r="CX876" s="54">
        <f t="shared" si="2453"/>
        <v>0</v>
      </c>
      <c r="CZ876" s="54">
        <f t="shared" si="2454"/>
        <v>0</v>
      </c>
      <c r="DA876" s="54">
        <f t="shared" si="2455"/>
        <v>0</v>
      </c>
      <c r="DB876" s="54">
        <f t="shared" si="2456"/>
        <v>0</v>
      </c>
      <c r="DC876" s="54">
        <f t="shared" si="2457"/>
        <v>0</v>
      </c>
      <c r="DD876" s="54">
        <f t="shared" si="2458"/>
        <v>0</v>
      </c>
      <c r="DE876" s="54">
        <f t="shared" si="2459"/>
        <v>0</v>
      </c>
      <c r="DF876" s="54">
        <f t="shared" si="2460"/>
        <v>0</v>
      </c>
      <c r="DG876" s="54">
        <f t="shared" si="2461"/>
        <v>2</v>
      </c>
      <c r="DH876" s="71">
        <f t="shared" si="2462"/>
        <v>0</v>
      </c>
      <c r="DI876" s="71">
        <f t="shared" si="2463"/>
        <v>0</v>
      </c>
      <c r="DJ876" s="54">
        <f t="shared" si="2464"/>
        <v>0</v>
      </c>
      <c r="DK876" s="54">
        <f t="shared" si="2465"/>
        <v>2</v>
      </c>
      <c r="DL876" s="4">
        <f t="shared" si="2395"/>
        <v>0</v>
      </c>
      <c r="DM876" s="3">
        <f t="shared" si="2466"/>
        <v>0</v>
      </c>
      <c r="DN876" s="3">
        <f t="shared" si="2467"/>
        <v>0</v>
      </c>
      <c r="DO876" s="4" t="e">
        <f t="shared" si="2468"/>
        <v>#DIV/0!</v>
      </c>
      <c r="DP876" s="57"/>
      <c r="DQ876" s="57"/>
      <c r="DR876" s="56">
        <f t="shared" si="2396"/>
        <v>2</v>
      </c>
      <c r="DS876" s="56">
        <f t="shared" si="2397"/>
        <v>0</v>
      </c>
      <c r="DT876" s="38">
        <f t="shared" si="2398"/>
        <v>0</v>
      </c>
      <c r="DU876" s="38">
        <f t="shared" si="2469"/>
        <v>2</v>
      </c>
      <c r="DV876" s="38">
        <f t="shared" si="2399"/>
        <v>0</v>
      </c>
      <c r="DW876" s="39">
        <f t="shared" si="2400"/>
        <v>0</v>
      </c>
      <c r="DX876" s="39">
        <f t="shared" si="2401"/>
        <v>0</v>
      </c>
      <c r="DY876" s="39">
        <f t="shared" si="2402"/>
        <v>0</v>
      </c>
      <c r="DZ876" s="39">
        <f t="shared" si="2403"/>
        <v>0</v>
      </c>
      <c r="EA876" s="39">
        <f t="shared" si="2404"/>
        <v>0</v>
      </c>
      <c r="EB876" s="37" t="e">
        <f t="shared" si="2470"/>
        <v>#DIV/0!</v>
      </c>
      <c r="EC876" s="37" t="e">
        <f t="shared" si="2471"/>
        <v>#DIV/0!</v>
      </c>
      <c r="ED876" s="37" t="e">
        <f t="shared" si="2472"/>
        <v>#DIV/0!</v>
      </c>
      <c r="EE876" s="37" t="e">
        <f t="shared" si="2473"/>
        <v>#DIV/0!</v>
      </c>
      <c r="EF876" s="39" t="e">
        <f t="shared" si="2474"/>
        <v>#DIV/0!</v>
      </c>
      <c r="EG876" s="37" t="e">
        <f t="shared" si="2475"/>
        <v>#DIV/0!</v>
      </c>
      <c r="EH876" s="37" t="e">
        <f t="shared" si="2476"/>
        <v>#DIV/0!</v>
      </c>
      <c r="EI876" s="11" t="b">
        <f t="shared" si="2477"/>
        <v>1</v>
      </c>
      <c r="EJ876" s="11" t="b">
        <f t="shared" si="2478"/>
        <v>0</v>
      </c>
      <c r="EK876" s="39" t="e">
        <f t="shared" si="2479"/>
        <v>#DIV/0!</v>
      </c>
      <c r="EL876" s="39" t="e">
        <f t="shared" si="2480"/>
        <v>#DIV/0!</v>
      </c>
      <c r="EM876" s="39" t="e">
        <f t="shared" si="2481"/>
        <v>#DIV/0!</v>
      </c>
      <c r="EN876" s="39" t="e">
        <f t="shared" si="2482"/>
        <v>#DIV/0!</v>
      </c>
      <c r="EO876" s="39" t="e">
        <f t="shared" si="2483"/>
        <v>#DIV/0!</v>
      </c>
      <c r="EP876" s="39" t="e">
        <f t="shared" si="2484"/>
        <v>#DIV/0!</v>
      </c>
      <c r="EQ876" s="39" t="e">
        <f t="shared" si="2485"/>
        <v>#DIV/0!</v>
      </c>
      <c r="ER876" s="39" t="e">
        <f t="shared" si="2486"/>
        <v>#DIV/0!</v>
      </c>
      <c r="ES876" s="58" t="str">
        <f t="shared" si="2487"/>
        <v>(OH,F,Cl)-dominate amphibole</v>
      </c>
      <c r="ET876" s="58" t="e">
        <f t="shared" si="2488"/>
        <v>#N/A</v>
      </c>
      <c r="EU876" s="56">
        <f t="shared" si="2405"/>
        <v>0</v>
      </c>
      <c r="EV876" s="56">
        <f t="shared" si="2406"/>
        <v>0</v>
      </c>
      <c r="EW876" s="56">
        <f t="shared" si="2407"/>
        <v>0</v>
      </c>
      <c r="EX876" s="56">
        <f t="shared" si="2408"/>
        <v>0</v>
      </c>
      <c r="EY876" s="56">
        <f t="shared" si="2409"/>
        <v>0</v>
      </c>
      <c r="EZ876" s="56">
        <f t="shared" si="2410"/>
        <v>0</v>
      </c>
      <c r="FA876" s="39">
        <f t="shared" si="2411"/>
        <v>0</v>
      </c>
      <c r="FB876" s="39">
        <f t="shared" si="2412"/>
        <v>0</v>
      </c>
      <c r="FC876" s="54">
        <f t="shared" si="2413"/>
        <v>0</v>
      </c>
      <c r="FD876" s="54">
        <f t="shared" si="2414"/>
        <v>0</v>
      </c>
      <c r="FE876" s="39">
        <f t="shared" si="2415"/>
        <v>0</v>
      </c>
      <c r="FF876" s="54">
        <f t="shared" si="2416"/>
        <v>0</v>
      </c>
      <c r="FG876" s="39">
        <f t="shared" si="2417"/>
        <v>0</v>
      </c>
      <c r="FH876" s="39">
        <f t="shared" si="2489"/>
        <v>0</v>
      </c>
      <c r="FI876" s="39">
        <f t="shared" si="2490"/>
        <v>0</v>
      </c>
      <c r="FJ876" s="39">
        <f t="shared" si="2491"/>
        <v>0</v>
      </c>
      <c r="FK876" s="39" t="e">
        <f t="shared" si="2492"/>
        <v>#DIV/0!</v>
      </c>
      <c r="FL876" s="39" t="e">
        <f t="shared" si="2493"/>
        <v>#DIV/0!</v>
      </c>
      <c r="FM876" s="39" t="e">
        <f t="shared" si="2494"/>
        <v>#DIV/0!</v>
      </c>
      <c r="FN876" s="39">
        <f t="shared" si="2495"/>
        <v>1</v>
      </c>
      <c r="FO876" s="39">
        <f t="shared" si="2418"/>
        <v>0</v>
      </c>
      <c r="FP876" s="39">
        <f t="shared" si="2419"/>
        <v>0</v>
      </c>
      <c r="FQ876" s="39">
        <f t="shared" si="2420"/>
        <v>0</v>
      </c>
      <c r="FR876" s="39">
        <f t="shared" si="2496"/>
        <v>0</v>
      </c>
      <c r="FS876" s="39">
        <f t="shared" si="2497"/>
        <v>0</v>
      </c>
      <c r="FU876" s="39" t="e">
        <f t="shared" si="2498"/>
        <v>#DIV/0!</v>
      </c>
      <c r="FV876" s="39" t="e">
        <f t="shared" si="2499"/>
        <v>#DIV/0!</v>
      </c>
      <c r="FW876" s="39" t="e">
        <f t="shared" si="2500"/>
        <v>#DIV/0!</v>
      </c>
      <c r="FY876" s="39" t="e">
        <f t="shared" si="2501"/>
        <v>#DIV/0!</v>
      </c>
      <c r="FZ876" s="39" t="e">
        <f t="shared" si="2502"/>
        <v>#DIV/0!</v>
      </c>
      <c r="GA876" s="39" t="e">
        <f t="shared" si="2503"/>
        <v>#DIV/0!</v>
      </c>
      <c r="GB876" s="39" t="e">
        <f t="shared" si="2504"/>
        <v>#DIV/0!</v>
      </c>
      <c r="GC876" s="39" t="e">
        <f t="shared" si="2505"/>
        <v>#DIV/0!</v>
      </c>
      <c r="GD876" s="39" t="e">
        <f t="shared" si="2506"/>
        <v>#DIV/0!</v>
      </c>
      <c r="GE876" s="39" t="e">
        <f t="shared" si="2507"/>
        <v>#DIV/0!</v>
      </c>
      <c r="GF876" s="39" t="e">
        <f t="shared" si="2508"/>
        <v>#DIV/0!</v>
      </c>
      <c r="GG876" s="39" t="e">
        <f t="shared" si="2509"/>
        <v>#DIV/0!</v>
      </c>
      <c r="GH876" s="39" t="e">
        <f t="shared" si="2510"/>
        <v>#DIV/0!</v>
      </c>
      <c r="GI876" s="39"/>
      <c r="GJ876" s="39" t="e">
        <f t="shared" si="2511"/>
        <v>#DIV/0!</v>
      </c>
      <c r="GK876" s="39" t="e">
        <f t="shared" si="2512"/>
        <v>#DIV/0!</v>
      </c>
      <c r="GL876" s="39" t="e">
        <f t="shared" si="2513"/>
        <v>#DIV/0!</v>
      </c>
      <c r="GM876" s="39" t="e">
        <f t="shared" si="2514"/>
        <v>#DIV/0!</v>
      </c>
      <c r="GN876" s="39" t="e">
        <f t="shared" si="2515"/>
        <v>#DIV/0!</v>
      </c>
      <c r="GO876" s="57"/>
      <c r="GP876" s="57" t="e">
        <f t="shared" si="2516"/>
        <v>#DIV/0!</v>
      </c>
      <c r="GQ876" s="59" t="e">
        <f t="shared" si="2517"/>
        <v>#DIV/0!</v>
      </c>
      <c r="GR876" s="41" t="e">
        <f t="shared" si="2518"/>
        <v>#DIV/0!</v>
      </c>
      <c r="GS876" s="57" t="e">
        <f t="shared" si="2519"/>
        <v>#DIV/0!</v>
      </c>
      <c r="GT876" s="57" t="e">
        <f t="shared" si="2520"/>
        <v>#DIV/0!</v>
      </c>
      <c r="GU876" s="57" t="e">
        <f t="shared" si="2521"/>
        <v>#DIV/0!</v>
      </c>
      <c r="GV876" s="57"/>
      <c r="GW876" s="42" t="e">
        <f t="shared" si="2522"/>
        <v>#DIV/0!</v>
      </c>
      <c r="GX876" s="42" t="e">
        <f t="shared" si="2523"/>
        <v>#DIV/0!</v>
      </c>
      <c r="GY876" s="42" t="e">
        <f t="shared" si="2524"/>
        <v>#DIV/0!</v>
      </c>
      <c r="GZ876" s="57"/>
      <c r="HA876" s="2" t="e">
        <f t="shared" si="2525"/>
        <v>#DIV/0!</v>
      </c>
      <c r="HB876" s="2" t="e">
        <f t="shared" si="2526"/>
        <v>#DIV/0!</v>
      </c>
      <c r="HC876" s="2" t="e">
        <f t="shared" si="2527"/>
        <v>#DIV/0!</v>
      </c>
      <c r="HD876" s="2" t="e">
        <f t="shared" si="2528"/>
        <v>#DIV/0!</v>
      </c>
      <c r="HE876" s="2" t="e">
        <f t="shared" si="2529"/>
        <v>#DIV/0!</v>
      </c>
      <c r="HF876" s="2" t="e">
        <f t="shared" si="2530"/>
        <v>#DIV/0!</v>
      </c>
      <c r="HG876" s="2" t="e">
        <f t="shared" si="2531"/>
        <v>#DIV/0!</v>
      </c>
      <c r="HH876" s="2" t="e">
        <f t="shared" si="2532"/>
        <v>#DIV/0!</v>
      </c>
      <c r="HI876" s="2" t="e">
        <f t="shared" si="2533"/>
        <v>#DIV/0!</v>
      </c>
      <c r="HJ876" s="11" t="e">
        <f t="shared" si="2534"/>
        <v>#DIV/0!</v>
      </c>
      <c r="HK876" s="60" t="e">
        <f t="shared" si="2535"/>
        <v>#DIV/0!</v>
      </c>
      <c r="HL876" s="57"/>
      <c r="HM876" s="57" t="e">
        <f t="shared" si="2536"/>
        <v>#DIV/0!</v>
      </c>
      <c r="HN876" s="57" t="e">
        <f t="shared" si="2537"/>
        <v>#DIV/0!</v>
      </c>
      <c r="HO876" s="57" t="e">
        <f t="shared" si="2538"/>
        <v>#DIV/0!</v>
      </c>
      <c r="HP876" s="57" t="e">
        <f t="shared" si="2539"/>
        <v>#DIV/0!</v>
      </c>
      <c r="HQ876" s="57" t="e">
        <f t="shared" si="2540"/>
        <v>#DIV/0!</v>
      </c>
      <c r="HR876" s="57"/>
      <c r="HS876" s="57" t="e">
        <f t="shared" si="2541"/>
        <v>#DIV/0!</v>
      </c>
      <c r="HT876" s="57" t="e">
        <f t="shared" si="2542"/>
        <v>#DIV/0!</v>
      </c>
      <c r="HU876" s="57" t="e">
        <f t="shared" si="2543"/>
        <v>#DIV/0!</v>
      </c>
      <c r="HV876" s="57" t="e">
        <f t="shared" si="2544"/>
        <v>#DIV/0!</v>
      </c>
      <c r="HW876" s="57" t="e">
        <f t="shared" si="2545"/>
        <v>#DIV/0!</v>
      </c>
      <c r="HX876" s="57"/>
      <c r="HY876" s="57" t="e">
        <f t="shared" si="2546"/>
        <v>#DIV/0!</v>
      </c>
      <c r="HZ876" s="57" t="e">
        <f t="shared" si="2547"/>
        <v>#DIV/0!</v>
      </c>
      <c r="IA876" s="57"/>
      <c r="IB876" s="61">
        <f t="shared" si="2548"/>
        <v>0</v>
      </c>
      <c r="IC876" s="57" t="str">
        <f t="shared" si="2549"/>
        <v/>
      </c>
      <c r="ID876" s="42"/>
      <c r="IE876" s="2" t="str">
        <f t="shared" si="2550"/>
        <v/>
      </c>
      <c r="IF876" s="60" t="e">
        <f t="shared" si="2551"/>
        <v>#DIV/0!</v>
      </c>
      <c r="IG876" s="60" t="str">
        <f t="shared" si="2552"/>
        <v/>
      </c>
      <c r="IH876" s="60" t="str">
        <f t="shared" si="2553"/>
        <v>zinco-</v>
      </c>
      <c r="II876" s="60" t="str">
        <f t="shared" si="2554"/>
        <v>mangano-</v>
      </c>
      <c r="IJ876" s="60" t="e">
        <f t="shared" si="2555"/>
        <v>#DIV/0!</v>
      </c>
      <c r="IK876" s="60" t="e">
        <f t="shared" si="2556"/>
        <v>#DIV/0!</v>
      </c>
      <c r="IL876" s="60" t="e">
        <f t="shared" si="2557"/>
        <v>#DIV/0!</v>
      </c>
      <c r="IM876" s="60" t="e">
        <f t="shared" si="2558"/>
        <v>#DIV/0!</v>
      </c>
      <c r="IN876" s="60" t="str">
        <f t="shared" si="2559"/>
        <v/>
      </c>
      <c r="IO876" s="60" t="str">
        <f t="shared" si="2560"/>
        <v/>
      </c>
      <c r="IP876" s="57"/>
      <c r="IQ876" s="57" t="str">
        <f t="shared" si="2561"/>
        <v>ERROR!!</v>
      </c>
    </row>
    <row r="877" spans="24:251">
      <c r="X877" s="29">
        <f t="shared" si="2562"/>
        <v>0</v>
      </c>
      <c r="Y877" s="29">
        <f t="shared" si="2563"/>
        <v>0</v>
      </c>
      <c r="Z877" s="29" t="e">
        <f t="shared" si="2564"/>
        <v>#DIV/0!</v>
      </c>
      <c r="AA877" s="29" t="e">
        <f t="shared" si="2565"/>
        <v>#DIV/0!</v>
      </c>
      <c r="AB877" s="29" t="e">
        <f t="shared" si="2566"/>
        <v>#DIV/0!</v>
      </c>
      <c r="AC877" s="29" t="e">
        <f t="shared" si="2567"/>
        <v>#DIV/0!</v>
      </c>
      <c r="AF877" s="23">
        <v>60.084299999999999</v>
      </c>
      <c r="AG877" s="23">
        <v>79.878799999999998</v>
      </c>
      <c r="AH877" s="23">
        <v>101.96120000000001</v>
      </c>
      <c r="AI877" s="23">
        <v>151.99039999999999</v>
      </c>
      <c r="AJ877" s="23">
        <v>159.69</v>
      </c>
      <c r="AK877" s="23">
        <v>71.846400000000003</v>
      </c>
      <c r="AL877" s="23">
        <v>70.9375</v>
      </c>
      <c r="AM877" s="23">
        <v>40.304400000000001</v>
      </c>
      <c r="AN877" s="23">
        <v>56.077399999999997</v>
      </c>
      <c r="AO877" s="23">
        <v>61.978999999999999</v>
      </c>
      <c r="AP877" s="23">
        <v>94.195999999999998</v>
      </c>
      <c r="AQ877" s="23">
        <v>18.998000000000001</v>
      </c>
      <c r="AR877" s="23">
        <v>35.450000000000003</v>
      </c>
      <c r="AS877" s="23">
        <v>29.88</v>
      </c>
      <c r="AT877" s="23">
        <v>74.691999999999993</v>
      </c>
      <c r="AU877" s="23">
        <v>81.39</v>
      </c>
      <c r="AX877" s="54">
        <f t="shared" si="2422"/>
        <v>0</v>
      </c>
      <c r="AY877" s="54">
        <f t="shared" si="2423"/>
        <v>0</v>
      </c>
      <c r="AZ877" s="54">
        <f t="shared" si="2424"/>
        <v>0</v>
      </c>
      <c r="BA877" s="54">
        <f t="shared" si="2425"/>
        <v>0</v>
      </c>
      <c r="BB877" s="54">
        <f t="shared" si="2426"/>
        <v>0</v>
      </c>
      <c r="BC877" s="54">
        <f t="shared" si="2427"/>
        <v>0</v>
      </c>
      <c r="BD877" s="54">
        <f t="shared" si="2428"/>
        <v>0</v>
      </c>
      <c r="BE877" s="54">
        <f t="shared" si="2429"/>
        <v>0</v>
      </c>
      <c r="BF877" s="54">
        <f t="shared" si="2430"/>
        <v>0</v>
      </c>
      <c r="BG877" s="54">
        <f t="shared" si="2431"/>
        <v>0</v>
      </c>
      <c r="BH877" s="54">
        <f t="shared" si="2432"/>
        <v>0</v>
      </c>
      <c r="BI877" s="54">
        <f t="shared" si="2433"/>
        <v>0</v>
      </c>
      <c r="BJ877" s="54">
        <f t="shared" si="2434"/>
        <v>0</v>
      </c>
      <c r="BK877" s="54">
        <f t="shared" si="2435"/>
        <v>0</v>
      </c>
      <c r="BL877" s="54">
        <f t="shared" si="2436"/>
        <v>0</v>
      </c>
      <c r="BM877" s="42"/>
      <c r="BO877" s="54">
        <f>'Norm-coeff'!$C$2+$AX877*'Norm-coeff'!$D$2+$AY877*'Norm-coeff'!$E$2+$AZ877*'Norm-coeff'!$F$2+$BA877*'Norm-coeff'!$G$2+$BB877*'Norm-coeff'!$H$2+$BC877*'Norm-coeff'!$I$2+$BD877*'Norm-coeff'!$J$2+$BE877*'Norm-coeff'!$K$2+$BF877*'Norm-coeff'!$L$2+$BG877*'Norm-coeff'!$M$2+$BH877*'Norm-coeff'!$N$2+$BI877*'Norm-coeff'!$O$2</f>
        <v>5.4045421474420303</v>
      </c>
      <c r="BP877" s="54">
        <f>'Norm-coeff'!$C$3+$AX877*'Norm-coeff'!$D$3+$AY877*'Norm-coeff'!$E$3+$AZ877*'Norm-coeff'!$F$3+$BA877*'Norm-coeff'!$G$3+$BB877*'Norm-coeff'!$H$3+$BC877*'Norm-coeff'!$I$3+$BD877*'Norm-coeff'!$J$3+$BE877*'Norm-coeff'!$K$3+$BF877*'Norm-coeff'!$L$3+$BG877*'Norm-coeff'!$M$3+$BH877*'Norm-coeff'!$N$3+$BI877*'Norm-coeff'!$O$3</f>
        <v>3.15319116612705</v>
      </c>
      <c r="BQ877" s="54">
        <f>'Norm-coeff'!$C$4+$AX877*'Norm-coeff'!$D$4+$AY877*'Norm-coeff'!$E$4+$AZ877*'Norm-coeff'!$F$4+$BA877*'Norm-coeff'!$G$4+$BB877*'Norm-coeff'!$H$4+$BC877*'Norm-coeff'!$I$4+$BD877*'Norm-coeff'!$J$4+$BE877*'Norm-coeff'!$K$4+$BF877*'Norm-coeff'!$L$4+$BG877*'Norm-coeff'!$M$4+$BH877*'Norm-coeff'!$N$4+$BI877*'Norm-coeff'!$O$4</f>
        <v>1.42115649462768</v>
      </c>
      <c r="BR877" s="54">
        <f>'Norm-coeff'!$C$5+$AX877*'Norm-coeff'!$D$5+$AY877*'Norm-coeff'!$E$5+$AZ877*'Norm-coeff'!$F$5+$BA877*'Norm-coeff'!$G$5+$BB877*'Norm-coeff'!$H$5+$BC877*'Norm-coeff'!$I$5+$BD877*'Norm-coeff'!$J$5+$BE877*'Norm-coeff'!$K$5+$BF877*'Norm-coeff'!$L$5+$BG877*'Norm-coeff'!$M$5+$BH877*'Norm-coeff'!$N$5+$BI877*'Norm-coeff'!$O$5</f>
        <v>1.0553329241296201</v>
      </c>
      <c r="BS877" s="54">
        <f>'Norm-coeff'!$C$6+$AX877*'Norm-coeff'!$D$6+$AY877*'Norm-coeff'!$E$6+$AZ877*'Norm-coeff'!$F$6+$BA877*'Norm-coeff'!$G$6+$BB877*'Norm-coeff'!$H$6+$BC877*'Norm-coeff'!$I$6+$BD877*'Norm-coeff'!$J$6+$BE877*'Norm-coeff'!$K$6+$BF877*'Norm-coeff'!$L$6+$BG877*'Norm-coeff'!$M$6+$BH877*'Norm-coeff'!$N$6+$BI877*'Norm-coeff'!$O$6</f>
        <v>-1.48700885495103E-2</v>
      </c>
      <c r="BT877" s="54">
        <f>'Norm-coeff'!$C$7+$AX877*'Norm-coeff'!$D$7+$AY877*'Norm-coeff'!$E$7+$AZ877*'Norm-coeff'!$F$7+$BA877*'Norm-coeff'!$G$7+$BB877*'Norm-coeff'!$H$7+$BC877*'Norm-coeff'!$I$7+$BD877*'Norm-coeff'!$J$7+$BE877*'Norm-coeff'!$K$7+$BF877*'Norm-coeff'!$L$7+$BG877*'Norm-coeff'!$M$7+$BH877*'Norm-coeff'!$N$7+$BI877*'Norm-coeff'!$O$7</f>
        <v>2.0907583608832998</v>
      </c>
      <c r="BU877" s="54">
        <f>'Norm-coeff'!$C$8+$AX877*'Norm-coeff'!$D$8+$AY877*'Norm-coeff'!$E$8+$AZ877*'Norm-coeff'!$F$8+$BA877*'Norm-coeff'!$G$8+$BB877*'Norm-coeff'!$H$8+$BC877*'Norm-coeff'!$I$8+$BD877*'Norm-coeff'!$J$8+$BE877*'Norm-coeff'!$K$8+$BF877*'Norm-coeff'!$L$8+$BG877*'Norm-coeff'!$M$8+$BH877*'Norm-coeff'!$N$8+$BI877*'Norm-coeff'!$O$8</f>
        <v>0.65894159836244504</v>
      </c>
      <c r="BV877" s="54">
        <f>'Norm-coeff'!$C$9+$AX877*'Norm-coeff'!$D$9+$AY877*'Norm-coeff'!$E$9+$AZ877*'Norm-coeff'!$F$9+$BA877*'Norm-coeff'!$G$9+$BB877*'Norm-coeff'!$H$9+$BC877*'Norm-coeff'!$I$9+$BD877*'Norm-coeff'!$J$9+$BE877*'Norm-coeff'!$K$9+$BF877*'Norm-coeff'!$L$9+$BG877*'Norm-coeff'!$M$9+$BH877*'Norm-coeff'!$N$9+$BI877*'Norm-coeff'!$O$9</f>
        <v>1.48961085014701</v>
      </c>
      <c r="BW877" s="54">
        <f>'Norm-coeff'!$C$10+$AX877*'Norm-coeff'!$D$10+$AY877*'Norm-coeff'!$E$10+$AZ877*'Norm-coeff'!$F$10+$BA877*'Norm-coeff'!$G$10+$BB877*'Norm-coeff'!$H$10+$BC877*'Norm-coeff'!$I$10+$BD877*'Norm-coeff'!$J$10+$BE877*'Norm-coeff'!$K$10+$BF877*'Norm-coeff'!$L$10+$BG877*'Norm-coeff'!$M$10+$BH877*'Norm-coeff'!$N$10+$BI877*'Norm-coeff'!$O$10</f>
        <v>1.42058735749591</v>
      </c>
      <c r="BX877" s="54">
        <f>'Norm-coeff'!$C$11+$AX877*'Norm-coeff'!$D$11+$AY877*'Norm-coeff'!$E$11+$AZ877*'Norm-coeff'!$F$11+$BA877*'Norm-coeff'!$G$11+$BB877*'Norm-coeff'!$H$11+$BC877*'Norm-coeff'!$I$11+$BD877*'Norm-coeff'!$J$11+$BE877*'Norm-coeff'!$K$11+$BF877*'Norm-coeff'!$L$11+$BG877*'Norm-coeff'!$M$11+$BH877*'Norm-coeff'!$N$11+$BI877*'Norm-coeff'!$O$11</f>
        <v>0.221233014421479</v>
      </c>
      <c r="BY877" s="54">
        <f>'Norm-coeff'!$C$12+$AX877*'Norm-coeff'!$D$12+$AY877*'Norm-coeff'!$E$12+$AZ877*'Norm-coeff'!$F$12+$BA877*'Norm-coeff'!$G$12+$BB877*'Norm-coeff'!$H$12+$BC877*'Norm-coeff'!$I$12+$BD877*'Norm-coeff'!$J$12+$BE877*'Norm-coeff'!$K$12+$BF877*'Norm-coeff'!$L$12+$BG877*'Norm-coeff'!$M$12+$BH877*'Norm-coeff'!$N$12+$BI877*'Norm-coeff'!$O$12</f>
        <v>0.283527502056037</v>
      </c>
      <c r="BZ877" s="54">
        <f>'Norm-coeff'!$C$13+$AX877*'Norm-coeff'!$D$13+$AY877*'Norm-coeff'!$E$13+$AZ877*'Norm-coeff'!$F$13+$BA877*'Norm-coeff'!$G$13+$BB877*'Norm-coeff'!$H$13+$BC877*'Norm-coeff'!$I$13+$BD877*'Norm-coeff'!$J$13+$BE877*'Norm-coeff'!$K$13+$BF877*'Norm-coeff'!$L$13+$BG877*'Norm-coeff'!$M$13+$BH877*'Norm-coeff'!$N$13+$BI877*'Norm-coeff'!$O$13</f>
        <v>-4.1864930554451202E-2</v>
      </c>
      <c r="CA877" s="54">
        <f>'Norm-coeff'!$C$14+$AX877*'Norm-coeff'!$D$14+$AY877*'Norm-coeff'!$E$14+$AZ877*'Norm-coeff'!$F$14+$BA877*'Norm-coeff'!$G$14+$BB877*'Norm-coeff'!$H$14+$BC877*'Norm-coeff'!$I$14+$BD877*'Norm-coeff'!$J$14+$BE877*'Norm-coeff'!$K$14+$BF877*'Norm-coeff'!$L$14+$BG877*'Norm-coeff'!$M$14+$BH877*'Norm-coeff'!$N$14+$BI877*'Norm-coeff'!$O$14</f>
        <v>4.2526983164477103</v>
      </c>
      <c r="CC877" s="54">
        <f t="shared" si="2437"/>
        <v>0</v>
      </c>
      <c r="CG877" s="54">
        <f t="shared" si="2438"/>
        <v>0</v>
      </c>
      <c r="CH877" s="54">
        <f t="shared" si="2421"/>
        <v>0</v>
      </c>
      <c r="CI877" s="54">
        <f t="shared" si="2439"/>
        <v>0</v>
      </c>
      <c r="CJ877" s="56">
        <f t="shared" si="2440"/>
        <v>0</v>
      </c>
      <c r="CK877" s="54">
        <f t="shared" si="2441"/>
        <v>0</v>
      </c>
      <c r="CL877" s="54">
        <f t="shared" si="2442"/>
        <v>0</v>
      </c>
      <c r="CM877" s="54">
        <f t="shared" si="2443"/>
        <v>0</v>
      </c>
      <c r="CN877" s="54">
        <f t="shared" si="2444"/>
        <v>0</v>
      </c>
      <c r="CO877" s="54">
        <f t="shared" si="2445"/>
        <v>0</v>
      </c>
      <c r="CP877" s="54">
        <f t="shared" si="2446"/>
        <v>0</v>
      </c>
      <c r="CQ877" s="54">
        <f t="shared" si="2447"/>
        <v>0</v>
      </c>
      <c r="CR877" s="54">
        <f t="shared" si="2448"/>
        <v>0</v>
      </c>
      <c r="CS877" s="54">
        <f t="shared" si="2449"/>
        <v>0</v>
      </c>
      <c r="CU877" s="54">
        <f t="shared" si="2450"/>
        <v>0</v>
      </c>
      <c r="CV877" s="54">
        <f t="shared" si="2451"/>
        <v>0</v>
      </c>
      <c r="CW877" s="54">
        <f t="shared" si="2452"/>
        <v>0</v>
      </c>
      <c r="CX877" s="54">
        <f t="shared" si="2453"/>
        <v>0</v>
      </c>
      <c r="CZ877" s="54">
        <f t="shared" si="2454"/>
        <v>0</v>
      </c>
      <c r="DA877" s="54">
        <f t="shared" si="2455"/>
        <v>0</v>
      </c>
      <c r="DB877" s="54">
        <f t="shared" si="2456"/>
        <v>0</v>
      </c>
      <c r="DC877" s="54">
        <f t="shared" si="2457"/>
        <v>0</v>
      </c>
      <c r="DD877" s="54">
        <f t="shared" si="2458"/>
        <v>0</v>
      </c>
      <c r="DE877" s="54">
        <f t="shared" si="2459"/>
        <v>0</v>
      </c>
      <c r="DF877" s="54">
        <f t="shared" si="2460"/>
        <v>0</v>
      </c>
      <c r="DG877" s="54">
        <f t="shared" si="2461"/>
        <v>2</v>
      </c>
      <c r="DH877" s="71">
        <f t="shared" si="2462"/>
        <v>0</v>
      </c>
      <c r="DI877" s="71">
        <f t="shared" si="2463"/>
        <v>0</v>
      </c>
      <c r="DJ877" s="54">
        <f t="shared" si="2464"/>
        <v>0</v>
      </c>
      <c r="DK877" s="54">
        <f t="shared" si="2465"/>
        <v>2</v>
      </c>
      <c r="DL877" s="4">
        <f t="shared" si="2395"/>
        <v>0</v>
      </c>
      <c r="DM877" s="3">
        <f t="shared" si="2466"/>
        <v>0</v>
      </c>
      <c r="DN877" s="3">
        <f t="shared" si="2467"/>
        <v>0</v>
      </c>
      <c r="DO877" s="4" t="e">
        <f t="shared" si="2468"/>
        <v>#DIV/0!</v>
      </c>
      <c r="DP877" s="57"/>
      <c r="DQ877" s="57"/>
      <c r="DR877" s="56">
        <f t="shared" si="2396"/>
        <v>2</v>
      </c>
      <c r="DS877" s="56">
        <f t="shared" si="2397"/>
        <v>0</v>
      </c>
      <c r="DT877" s="38">
        <f t="shared" si="2398"/>
        <v>0</v>
      </c>
      <c r="DU877" s="38">
        <f t="shared" si="2469"/>
        <v>2</v>
      </c>
      <c r="DV877" s="38">
        <f t="shared" si="2399"/>
        <v>0</v>
      </c>
      <c r="DW877" s="39">
        <f t="shared" si="2400"/>
        <v>0</v>
      </c>
      <c r="DX877" s="39">
        <f t="shared" si="2401"/>
        <v>0</v>
      </c>
      <c r="DY877" s="39">
        <f t="shared" si="2402"/>
        <v>0</v>
      </c>
      <c r="DZ877" s="39">
        <f t="shared" si="2403"/>
        <v>0</v>
      </c>
      <c r="EA877" s="39">
        <f t="shared" si="2404"/>
        <v>0</v>
      </c>
      <c r="EB877" s="37" t="e">
        <f t="shared" si="2470"/>
        <v>#DIV/0!</v>
      </c>
      <c r="EC877" s="37" t="e">
        <f t="shared" si="2471"/>
        <v>#DIV/0!</v>
      </c>
      <c r="ED877" s="37" t="e">
        <f t="shared" si="2472"/>
        <v>#DIV/0!</v>
      </c>
      <c r="EE877" s="37" t="e">
        <f t="shared" si="2473"/>
        <v>#DIV/0!</v>
      </c>
      <c r="EF877" s="39" t="e">
        <f t="shared" si="2474"/>
        <v>#DIV/0!</v>
      </c>
      <c r="EG877" s="37" t="e">
        <f t="shared" si="2475"/>
        <v>#DIV/0!</v>
      </c>
      <c r="EH877" s="37" t="e">
        <f t="shared" si="2476"/>
        <v>#DIV/0!</v>
      </c>
      <c r="EI877" s="11" t="b">
        <f t="shared" si="2477"/>
        <v>1</v>
      </c>
      <c r="EJ877" s="11" t="b">
        <f t="shared" si="2478"/>
        <v>0</v>
      </c>
      <c r="EK877" s="39" t="e">
        <f t="shared" si="2479"/>
        <v>#DIV/0!</v>
      </c>
      <c r="EL877" s="39" t="e">
        <f t="shared" si="2480"/>
        <v>#DIV/0!</v>
      </c>
      <c r="EM877" s="39" t="e">
        <f t="shared" si="2481"/>
        <v>#DIV/0!</v>
      </c>
      <c r="EN877" s="39" t="e">
        <f t="shared" si="2482"/>
        <v>#DIV/0!</v>
      </c>
      <c r="EO877" s="39" t="e">
        <f t="shared" si="2483"/>
        <v>#DIV/0!</v>
      </c>
      <c r="EP877" s="39" t="e">
        <f t="shared" si="2484"/>
        <v>#DIV/0!</v>
      </c>
      <c r="EQ877" s="39" t="e">
        <f t="shared" si="2485"/>
        <v>#DIV/0!</v>
      </c>
      <c r="ER877" s="39" t="e">
        <f t="shared" si="2486"/>
        <v>#DIV/0!</v>
      </c>
      <c r="ES877" s="58" t="str">
        <f t="shared" si="2487"/>
        <v>(OH,F,Cl)-dominate amphibole</v>
      </c>
      <c r="ET877" s="58" t="e">
        <f t="shared" si="2488"/>
        <v>#N/A</v>
      </c>
      <c r="EU877" s="56">
        <f t="shared" si="2405"/>
        <v>0</v>
      </c>
      <c r="EV877" s="56">
        <f t="shared" si="2406"/>
        <v>0</v>
      </c>
      <c r="EW877" s="56">
        <f t="shared" si="2407"/>
        <v>0</v>
      </c>
      <c r="EX877" s="56">
        <f t="shared" si="2408"/>
        <v>0</v>
      </c>
      <c r="EY877" s="56">
        <f t="shared" si="2409"/>
        <v>0</v>
      </c>
      <c r="EZ877" s="56">
        <f t="shared" si="2410"/>
        <v>0</v>
      </c>
      <c r="FA877" s="39">
        <f t="shared" si="2411"/>
        <v>0</v>
      </c>
      <c r="FB877" s="39">
        <f t="shared" si="2412"/>
        <v>0</v>
      </c>
      <c r="FC877" s="54">
        <f t="shared" si="2413"/>
        <v>0</v>
      </c>
      <c r="FD877" s="54">
        <f t="shared" si="2414"/>
        <v>0</v>
      </c>
      <c r="FE877" s="39">
        <f t="shared" si="2415"/>
        <v>0</v>
      </c>
      <c r="FF877" s="54">
        <f t="shared" si="2416"/>
        <v>0</v>
      </c>
      <c r="FG877" s="39">
        <f t="shared" si="2417"/>
        <v>0</v>
      </c>
      <c r="FH877" s="39">
        <f t="shared" si="2489"/>
        <v>0</v>
      </c>
      <c r="FI877" s="39">
        <f t="shared" si="2490"/>
        <v>0</v>
      </c>
      <c r="FJ877" s="39">
        <f t="shared" si="2491"/>
        <v>0</v>
      </c>
      <c r="FK877" s="39" t="e">
        <f t="shared" si="2492"/>
        <v>#DIV/0!</v>
      </c>
      <c r="FL877" s="39" t="e">
        <f t="shared" si="2493"/>
        <v>#DIV/0!</v>
      </c>
      <c r="FM877" s="39" t="e">
        <f t="shared" si="2494"/>
        <v>#DIV/0!</v>
      </c>
      <c r="FN877" s="39">
        <f t="shared" si="2495"/>
        <v>1</v>
      </c>
      <c r="FO877" s="39">
        <f t="shared" si="2418"/>
        <v>0</v>
      </c>
      <c r="FP877" s="39">
        <f t="shared" si="2419"/>
        <v>0</v>
      </c>
      <c r="FQ877" s="39">
        <f t="shared" si="2420"/>
        <v>0</v>
      </c>
      <c r="FR877" s="39">
        <f t="shared" si="2496"/>
        <v>0</v>
      </c>
      <c r="FS877" s="39">
        <f t="shared" si="2497"/>
        <v>0</v>
      </c>
      <c r="FU877" s="39" t="e">
        <f t="shared" si="2498"/>
        <v>#DIV/0!</v>
      </c>
      <c r="FV877" s="39" t="e">
        <f t="shared" si="2499"/>
        <v>#DIV/0!</v>
      </c>
      <c r="FW877" s="39" t="e">
        <f t="shared" si="2500"/>
        <v>#DIV/0!</v>
      </c>
      <c r="FY877" s="39" t="e">
        <f t="shared" si="2501"/>
        <v>#DIV/0!</v>
      </c>
      <c r="FZ877" s="39" t="e">
        <f t="shared" si="2502"/>
        <v>#DIV/0!</v>
      </c>
      <c r="GA877" s="39" t="e">
        <f t="shared" si="2503"/>
        <v>#DIV/0!</v>
      </c>
      <c r="GB877" s="39" t="e">
        <f t="shared" si="2504"/>
        <v>#DIV/0!</v>
      </c>
      <c r="GC877" s="39" t="e">
        <f t="shared" si="2505"/>
        <v>#DIV/0!</v>
      </c>
      <c r="GD877" s="39" t="e">
        <f t="shared" si="2506"/>
        <v>#DIV/0!</v>
      </c>
      <c r="GE877" s="39" t="e">
        <f t="shared" si="2507"/>
        <v>#DIV/0!</v>
      </c>
      <c r="GF877" s="39" t="e">
        <f t="shared" si="2508"/>
        <v>#DIV/0!</v>
      </c>
      <c r="GG877" s="39" t="e">
        <f t="shared" si="2509"/>
        <v>#DIV/0!</v>
      </c>
      <c r="GH877" s="39" t="e">
        <f t="shared" si="2510"/>
        <v>#DIV/0!</v>
      </c>
      <c r="GI877" s="39"/>
      <c r="GJ877" s="39" t="e">
        <f t="shared" si="2511"/>
        <v>#DIV/0!</v>
      </c>
      <c r="GK877" s="39" t="e">
        <f t="shared" si="2512"/>
        <v>#DIV/0!</v>
      </c>
      <c r="GL877" s="39" t="e">
        <f t="shared" si="2513"/>
        <v>#DIV/0!</v>
      </c>
      <c r="GM877" s="39" t="e">
        <f t="shared" si="2514"/>
        <v>#DIV/0!</v>
      </c>
      <c r="GN877" s="39" t="e">
        <f t="shared" si="2515"/>
        <v>#DIV/0!</v>
      </c>
      <c r="GO877" s="57"/>
      <c r="GP877" s="57" t="e">
        <f t="shared" si="2516"/>
        <v>#DIV/0!</v>
      </c>
      <c r="GQ877" s="59" t="e">
        <f t="shared" si="2517"/>
        <v>#DIV/0!</v>
      </c>
      <c r="GR877" s="41" t="e">
        <f t="shared" si="2518"/>
        <v>#DIV/0!</v>
      </c>
      <c r="GS877" s="57" t="e">
        <f t="shared" si="2519"/>
        <v>#DIV/0!</v>
      </c>
      <c r="GT877" s="57" t="e">
        <f t="shared" si="2520"/>
        <v>#DIV/0!</v>
      </c>
      <c r="GU877" s="57" t="e">
        <f t="shared" si="2521"/>
        <v>#DIV/0!</v>
      </c>
      <c r="GV877" s="57"/>
      <c r="GW877" s="42" t="e">
        <f t="shared" si="2522"/>
        <v>#DIV/0!</v>
      </c>
      <c r="GX877" s="42" t="e">
        <f t="shared" si="2523"/>
        <v>#DIV/0!</v>
      </c>
      <c r="GY877" s="42" t="e">
        <f t="shared" si="2524"/>
        <v>#DIV/0!</v>
      </c>
      <c r="GZ877" s="57"/>
      <c r="HA877" s="2" t="e">
        <f t="shared" si="2525"/>
        <v>#DIV/0!</v>
      </c>
      <c r="HB877" s="2" t="e">
        <f t="shared" si="2526"/>
        <v>#DIV/0!</v>
      </c>
      <c r="HC877" s="2" t="e">
        <f t="shared" si="2527"/>
        <v>#DIV/0!</v>
      </c>
      <c r="HD877" s="2" t="e">
        <f t="shared" si="2528"/>
        <v>#DIV/0!</v>
      </c>
      <c r="HE877" s="2" t="e">
        <f t="shared" si="2529"/>
        <v>#DIV/0!</v>
      </c>
      <c r="HF877" s="2" t="e">
        <f t="shared" si="2530"/>
        <v>#DIV/0!</v>
      </c>
      <c r="HG877" s="2" t="e">
        <f t="shared" si="2531"/>
        <v>#DIV/0!</v>
      </c>
      <c r="HH877" s="2" t="e">
        <f t="shared" si="2532"/>
        <v>#DIV/0!</v>
      </c>
      <c r="HI877" s="2" t="e">
        <f t="shared" si="2533"/>
        <v>#DIV/0!</v>
      </c>
      <c r="HJ877" s="11" t="e">
        <f t="shared" si="2534"/>
        <v>#DIV/0!</v>
      </c>
      <c r="HK877" s="60" t="e">
        <f t="shared" si="2535"/>
        <v>#DIV/0!</v>
      </c>
      <c r="HL877" s="57"/>
      <c r="HM877" s="57" t="e">
        <f t="shared" si="2536"/>
        <v>#DIV/0!</v>
      </c>
      <c r="HN877" s="57" t="e">
        <f t="shared" si="2537"/>
        <v>#DIV/0!</v>
      </c>
      <c r="HO877" s="57" t="e">
        <f t="shared" si="2538"/>
        <v>#DIV/0!</v>
      </c>
      <c r="HP877" s="57" t="e">
        <f t="shared" si="2539"/>
        <v>#DIV/0!</v>
      </c>
      <c r="HQ877" s="57" t="e">
        <f t="shared" si="2540"/>
        <v>#DIV/0!</v>
      </c>
      <c r="HR877" s="57"/>
      <c r="HS877" s="57" t="e">
        <f t="shared" si="2541"/>
        <v>#DIV/0!</v>
      </c>
      <c r="HT877" s="57" t="e">
        <f t="shared" si="2542"/>
        <v>#DIV/0!</v>
      </c>
      <c r="HU877" s="57" t="e">
        <f t="shared" si="2543"/>
        <v>#DIV/0!</v>
      </c>
      <c r="HV877" s="57" t="e">
        <f t="shared" si="2544"/>
        <v>#DIV/0!</v>
      </c>
      <c r="HW877" s="57" t="e">
        <f t="shared" si="2545"/>
        <v>#DIV/0!</v>
      </c>
      <c r="HX877" s="57"/>
      <c r="HY877" s="57" t="e">
        <f t="shared" si="2546"/>
        <v>#DIV/0!</v>
      </c>
      <c r="HZ877" s="57" t="e">
        <f t="shared" si="2547"/>
        <v>#DIV/0!</v>
      </c>
      <c r="IA877" s="57"/>
      <c r="IB877" s="61">
        <f t="shared" si="2548"/>
        <v>0</v>
      </c>
      <c r="IC877" s="57" t="str">
        <f t="shared" si="2549"/>
        <v/>
      </c>
      <c r="ID877" s="42"/>
      <c r="IE877" s="2" t="str">
        <f t="shared" si="2550"/>
        <v/>
      </c>
      <c r="IF877" s="60" t="e">
        <f t="shared" si="2551"/>
        <v>#DIV/0!</v>
      </c>
      <c r="IG877" s="60" t="str">
        <f t="shared" si="2552"/>
        <v/>
      </c>
      <c r="IH877" s="60" t="str">
        <f t="shared" si="2553"/>
        <v>zinco-</v>
      </c>
      <c r="II877" s="60" t="str">
        <f t="shared" si="2554"/>
        <v>mangano-</v>
      </c>
      <c r="IJ877" s="60" t="e">
        <f t="shared" si="2555"/>
        <v>#DIV/0!</v>
      </c>
      <c r="IK877" s="60" t="e">
        <f t="shared" si="2556"/>
        <v>#DIV/0!</v>
      </c>
      <c r="IL877" s="60" t="e">
        <f t="shared" si="2557"/>
        <v>#DIV/0!</v>
      </c>
      <c r="IM877" s="60" t="e">
        <f t="shared" si="2558"/>
        <v>#DIV/0!</v>
      </c>
      <c r="IN877" s="60" t="str">
        <f t="shared" si="2559"/>
        <v/>
      </c>
      <c r="IO877" s="60" t="str">
        <f t="shared" si="2560"/>
        <v/>
      </c>
      <c r="IP877" s="57"/>
      <c r="IQ877" s="57" t="str">
        <f t="shared" si="2561"/>
        <v>ERROR!!</v>
      </c>
    </row>
    <row r="878" spans="24:251">
      <c r="X878" s="29">
        <f t="shared" si="2562"/>
        <v>0</v>
      </c>
      <c r="Y878" s="29">
        <f t="shared" si="2563"/>
        <v>0</v>
      </c>
      <c r="Z878" s="29" t="e">
        <f t="shared" si="2564"/>
        <v>#DIV/0!</v>
      </c>
      <c r="AA878" s="29" t="e">
        <f t="shared" si="2565"/>
        <v>#DIV/0!</v>
      </c>
      <c r="AB878" s="29" t="e">
        <f t="shared" si="2566"/>
        <v>#DIV/0!</v>
      </c>
      <c r="AC878" s="29" t="e">
        <f t="shared" si="2567"/>
        <v>#DIV/0!</v>
      </c>
      <c r="AF878" s="23">
        <v>60.084299999999999</v>
      </c>
      <c r="AG878" s="23">
        <v>79.878799999999998</v>
      </c>
      <c r="AH878" s="23">
        <v>101.96120000000001</v>
      </c>
      <c r="AI878" s="23">
        <v>151.99039999999999</v>
      </c>
      <c r="AJ878" s="23">
        <v>159.69</v>
      </c>
      <c r="AK878" s="23">
        <v>71.846400000000003</v>
      </c>
      <c r="AL878" s="23">
        <v>70.9375</v>
      </c>
      <c r="AM878" s="23">
        <v>40.304400000000001</v>
      </c>
      <c r="AN878" s="23">
        <v>56.077399999999997</v>
      </c>
      <c r="AO878" s="23">
        <v>61.978999999999999</v>
      </c>
      <c r="AP878" s="23">
        <v>94.195999999999998</v>
      </c>
      <c r="AQ878" s="23">
        <v>18.998000000000001</v>
      </c>
      <c r="AR878" s="23">
        <v>35.450000000000003</v>
      </c>
      <c r="AS878" s="23">
        <v>29.88</v>
      </c>
      <c r="AT878" s="23">
        <v>74.691999999999993</v>
      </c>
      <c r="AU878" s="23">
        <v>81.39</v>
      </c>
      <c r="AX878" s="54">
        <f t="shared" si="2422"/>
        <v>0</v>
      </c>
      <c r="AY878" s="54">
        <f t="shared" si="2423"/>
        <v>0</v>
      </c>
      <c r="AZ878" s="54">
        <f t="shared" si="2424"/>
        <v>0</v>
      </c>
      <c r="BA878" s="54">
        <f t="shared" si="2425"/>
        <v>0</v>
      </c>
      <c r="BB878" s="54">
        <f t="shared" si="2426"/>
        <v>0</v>
      </c>
      <c r="BC878" s="54">
        <f t="shared" si="2427"/>
        <v>0</v>
      </c>
      <c r="BD878" s="54">
        <f t="shared" si="2428"/>
        <v>0</v>
      </c>
      <c r="BE878" s="54">
        <f t="shared" si="2429"/>
        <v>0</v>
      </c>
      <c r="BF878" s="54">
        <f t="shared" si="2430"/>
        <v>0</v>
      </c>
      <c r="BG878" s="54">
        <f t="shared" si="2431"/>
        <v>0</v>
      </c>
      <c r="BH878" s="54">
        <f t="shared" si="2432"/>
        <v>0</v>
      </c>
      <c r="BI878" s="54">
        <f t="shared" si="2433"/>
        <v>0</v>
      </c>
      <c r="BJ878" s="54">
        <f t="shared" si="2434"/>
        <v>0</v>
      </c>
      <c r="BK878" s="54">
        <f t="shared" si="2435"/>
        <v>0</v>
      </c>
      <c r="BL878" s="54">
        <f t="shared" si="2436"/>
        <v>0</v>
      </c>
      <c r="BM878" s="42"/>
      <c r="BO878" s="54">
        <f>'Norm-coeff'!$C$2+$AX878*'Norm-coeff'!$D$2+$AY878*'Norm-coeff'!$E$2+$AZ878*'Norm-coeff'!$F$2+$BA878*'Norm-coeff'!$G$2+$BB878*'Norm-coeff'!$H$2+$BC878*'Norm-coeff'!$I$2+$BD878*'Norm-coeff'!$J$2+$BE878*'Norm-coeff'!$K$2+$BF878*'Norm-coeff'!$L$2+$BG878*'Norm-coeff'!$M$2+$BH878*'Norm-coeff'!$N$2+$BI878*'Norm-coeff'!$O$2</f>
        <v>5.4045421474420303</v>
      </c>
      <c r="BP878" s="54">
        <f>'Norm-coeff'!$C$3+$AX878*'Norm-coeff'!$D$3+$AY878*'Norm-coeff'!$E$3+$AZ878*'Norm-coeff'!$F$3+$BA878*'Norm-coeff'!$G$3+$BB878*'Norm-coeff'!$H$3+$BC878*'Norm-coeff'!$I$3+$BD878*'Norm-coeff'!$J$3+$BE878*'Norm-coeff'!$K$3+$BF878*'Norm-coeff'!$L$3+$BG878*'Norm-coeff'!$M$3+$BH878*'Norm-coeff'!$N$3+$BI878*'Norm-coeff'!$O$3</f>
        <v>3.15319116612705</v>
      </c>
      <c r="BQ878" s="54">
        <f>'Norm-coeff'!$C$4+$AX878*'Norm-coeff'!$D$4+$AY878*'Norm-coeff'!$E$4+$AZ878*'Norm-coeff'!$F$4+$BA878*'Norm-coeff'!$G$4+$BB878*'Norm-coeff'!$H$4+$BC878*'Norm-coeff'!$I$4+$BD878*'Norm-coeff'!$J$4+$BE878*'Norm-coeff'!$K$4+$BF878*'Norm-coeff'!$L$4+$BG878*'Norm-coeff'!$M$4+$BH878*'Norm-coeff'!$N$4+$BI878*'Norm-coeff'!$O$4</f>
        <v>1.42115649462768</v>
      </c>
      <c r="BR878" s="54">
        <f>'Norm-coeff'!$C$5+$AX878*'Norm-coeff'!$D$5+$AY878*'Norm-coeff'!$E$5+$AZ878*'Norm-coeff'!$F$5+$BA878*'Norm-coeff'!$G$5+$BB878*'Norm-coeff'!$H$5+$BC878*'Norm-coeff'!$I$5+$BD878*'Norm-coeff'!$J$5+$BE878*'Norm-coeff'!$K$5+$BF878*'Norm-coeff'!$L$5+$BG878*'Norm-coeff'!$M$5+$BH878*'Norm-coeff'!$N$5+$BI878*'Norm-coeff'!$O$5</f>
        <v>1.0553329241296201</v>
      </c>
      <c r="BS878" s="54">
        <f>'Norm-coeff'!$C$6+$AX878*'Norm-coeff'!$D$6+$AY878*'Norm-coeff'!$E$6+$AZ878*'Norm-coeff'!$F$6+$BA878*'Norm-coeff'!$G$6+$BB878*'Norm-coeff'!$H$6+$BC878*'Norm-coeff'!$I$6+$BD878*'Norm-coeff'!$J$6+$BE878*'Norm-coeff'!$K$6+$BF878*'Norm-coeff'!$L$6+$BG878*'Norm-coeff'!$M$6+$BH878*'Norm-coeff'!$N$6+$BI878*'Norm-coeff'!$O$6</f>
        <v>-1.48700885495103E-2</v>
      </c>
      <c r="BT878" s="54">
        <f>'Norm-coeff'!$C$7+$AX878*'Norm-coeff'!$D$7+$AY878*'Norm-coeff'!$E$7+$AZ878*'Norm-coeff'!$F$7+$BA878*'Norm-coeff'!$G$7+$BB878*'Norm-coeff'!$H$7+$BC878*'Norm-coeff'!$I$7+$BD878*'Norm-coeff'!$J$7+$BE878*'Norm-coeff'!$K$7+$BF878*'Norm-coeff'!$L$7+$BG878*'Norm-coeff'!$M$7+$BH878*'Norm-coeff'!$N$7+$BI878*'Norm-coeff'!$O$7</f>
        <v>2.0907583608832998</v>
      </c>
      <c r="BU878" s="54">
        <f>'Norm-coeff'!$C$8+$AX878*'Norm-coeff'!$D$8+$AY878*'Norm-coeff'!$E$8+$AZ878*'Norm-coeff'!$F$8+$BA878*'Norm-coeff'!$G$8+$BB878*'Norm-coeff'!$H$8+$BC878*'Norm-coeff'!$I$8+$BD878*'Norm-coeff'!$J$8+$BE878*'Norm-coeff'!$K$8+$BF878*'Norm-coeff'!$L$8+$BG878*'Norm-coeff'!$M$8+$BH878*'Norm-coeff'!$N$8+$BI878*'Norm-coeff'!$O$8</f>
        <v>0.65894159836244504</v>
      </c>
      <c r="BV878" s="54">
        <f>'Norm-coeff'!$C$9+$AX878*'Norm-coeff'!$D$9+$AY878*'Norm-coeff'!$E$9+$AZ878*'Norm-coeff'!$F$9+$BA878*'Norm-coeff'!$G$9+$BB878*'Norm-coeff'!$H$9+$BC878*'Norm-coeff'!$I$9+$BD878*'Norm-coeff'!$J$9+$BE878*'Norm-coeff'!$K$9+$BF878*'Norm-coeff'!$L$9+$BG878*'Norm-coeff'!$M$9+$BH878*'Norm-coeff'!$N$9+$BI878*'Norm-coeff'!$O$9</f>
        <v>1.48961085014701</v>
      </c>
      <c r="BW878" s="54">
        <f>'Norm-coeff'!$C$10+$AX878*'Norm-coeff'!$D$10+$AY878*'Norm-coeff'!$E$10+$AZ878*'Norm-coeff'!$F$10+$BA878*'Norm-coeff'!$G$10+$BB878*'Norm-coeff'!$H$10+$BC878*'Norm-coeff'!$I$10+$BD878*'Norm-coeff'!$J$10+$BE878*'Norm-coeff'!$K$10+$BF878*'Norm-coeff'!$L$10+$BG878*'Norm-coeff'!$M$10+$BH878*'Norm-coeff'!$N$10+$BI878*'Norm-coeff'!$O$10</f>
        <v>1.42058735749591</v>
      </c>
      <c r="BX878" s="54">
        <f>'Norm-coeff'!$C$11+$AX878*'Norm-coeff'!$D$11+$AY878*'Norm-coeff'!$E$11+$AZ878*'Norm-coeff'!$F$11+$BA878*'Norm-coeff'!$G$11+$BB878*'Norm-coeff'!$H$11+$BC878*'Norm-coeff'!$I$11+$BD878*'Norm-coeff'!$J$11+$BE878*'Norm-coeff'!$K$11+$BF878*'Norm-coeff'!$L$11+$BG878*'Norm-coeff'!$M$11+$BH878*'Norm-coeff'!$N$11+$BI878*'Norm-coeff'!$O$11</f>
        <v>0.221233014421479</v>
      </c>
      <c r="BY878" s="54">
        <f>'Norm-coeff'!$C$12+$AX878*'Norm-coeff'!$D$12+$AY878*'Norm-coeff'!$E$12+$AZ878*'Norm-coeff'!$F$12+$BA878*'Norm-coeff'!$G$12+$BB878*'Norm-coeff'!$H$12+$BC878*'Norm-coeff'!$I$12+$BD878*'Norm-coeff'!$J$12+$BE878*'Norm-coeff'!$K$12+$BF878*'Norm-coeff'!$L$12+$BG878*'Norm-coeff'!$M$12+$BH878*'Norm-coeff'!$N$12+$BI878*'Norm-coeff'!$O$12</f>
        <v>0.283527502056037</v>
      </c>
      <c r="BZ878" s="54">
        <f>'Norm-coeff'!$C$13+$AX878*'Norm-coeff'!$D$13+$AY878*'Norm-coeff'!$E$13+$AZ878*'Norm-coeff'!$F$13+$BA878*'Norm-coeff'!$G$13+$BB878*'Norm-coeff'!$H$13+$BC878*'Norm-coeff'!$I$13+$BD878*'Norm-coeff'!$J$13+$BE878*'Norm-coeff'!$K$13+$BF878*'Norm-coeff'!$L$13+$BG878*'Norm-coeff'!$M$13+$BH878*'Norm-coeff'!$N$13+$BI878*'Norm-coeff'!$O$13</f>
        <v>-4.1864930554451202E-2</v>
      </c>
      <c r="CA878" s="54">
        <f>'Norm-coeff'!$C$14+$AX878*'Norm-coeff'!$D$14+$AY878*'Norm-coeff'!$E$14+$AZ878*'Norm-coeff'!$F$14+$BA878*'Norm-coeff'!$G$14+$BB878*'Norm-coeff'!$H$14+$BC878*'Norm-coeff'!$I$14+$BD878*'Norm-coeff'!$J$14+$BE878*'Norm-coeff'!$K$14+$BF878*'Norm-coeff'!$L$14+$BG878*'Norm-coeff'!$M$14+$BH878*'Norm-coeff'!$N$14+$BI878*'Norm-coeff'!$O$14</f>
        <v>4.2526983164477103</v>
      </c>
      <c r="CC878" s="54">
        <f t="shared" si="2437"/>
        <v>0</v>
      </c>
      <c r="CG878" s="54">
        <f t="shared" si="2438"/>
        <v>0</v>
      </c>
      <c r="CH878" s="54">
        <f t="shared" si="2421"/>
        <v>0</v>
      </c>
      <c r="CI878" s="54">
        <f t="shared" si="2439"/>
        <v>0</v>
      </c>
      <c r="CJ878" s="56">
        <f t="shared" si="2440"/>
        <v>0</v>
      </c>
      <c r="CK878" s="54">
        <f t="shared" si="2441"/>
        <v>0</v>
      </c>
      <c r="CL878" s="54">
        <f t="shared" si="2442"/>
        <v>0</v>
      </c>
      <c r="CM878" s="54">
        <f t="shared" si="2443"/>
        <v>0</v>
      </c>
      <c r="CN878" s="54">
        <f t="shared" si="2444"/>
        <v>0</v>
      </c>
      <c r="CO878" s="54">
        <f t="shared" si="2445"/>
        <v>0</v>
      </c>
      <c r="CP878" s="54">
        <f t="shared" si="2446"/>
        <v>0</v>
      </c>
      <c r="CQ878" s="54">
        <f t="shared" si="2447"/>
        <v>0</v>
      </c>
      <c r="CR878" s="54">
        <f t="shared" si="2448"/>
        <v>0</v>
      </c>
      <c r="CS878" s="54">
        <f t="shared" si="2449"/>
        <v>0</v>
      </c>
      <c r="CU878" s="54">
        <f t="shared" si="2450"/>
        <v>0</v>
      </c>
      <c r="CV878" s="54">
        <f t="shared" si="2451"/>
        <v>0</v>
      </c>
      <c r="CW878" s="54">
        <f t="shared" si="2452"/>
        <v>0</v>
      </c>
      <c r="CX878" s="54">
        <f t="shared" si="2453"/>
        <v>0</v>
      </c>
      <c r="CZ878" s="54">
        <f t="shared" si="2454"/>
        <v>0</v>
      </c>
      <c r="DA878" s="54">
        <f t="shared" si="2455"/>
        <v>0</v>
      </c>
      <c r="DB878" s="54">
        <f t="shared" si="2456"/>
        <v>0</v>
      </c>
      <c r="DC878" s="54">
        <f t="shared" si="2457"/>
        <v>0</v>
      </c>
      <c r="DD878" s="54">
        <f t="shared" si="2458"/>
        <v>0</v>
      </c>
      <c r="DE878" s="54">
        <f t="shared" si="2459"/>
        <v>0</v>
      </c>
      <c r="DF878" s="54">
        <f t="shared" si="2460"/>
        <v>0</v>
      </c>
      <c r="DG878" s="54">
        <f t="shared" si="2461"/>
        <v>2</v>
      </c>
      <c r="DH878" s="71">
        <f t="shared" si="2462"/>
        <v>0</v>
      </c>
      <c r="DI878" s="71">
        <f t="shared" si="2463"/>
        <v>0</v>
      </c>
      <c r="DJ878" s="54">
        <f t="shared" si="2464"/>
        <v>0</v>
      </c>
      <c r="DK878" s="54">
        <f t="shared" si="2465"/>
        <v>2</v>
      </c>
      <c r="DL878" s="4">
        <f t="shared" si="2395"/>
        <v>0</v>
      </c>
      <c r="DM878" s="3">
        <f t="shared" si="2466"/>
        <v>0</v>
      </c>
      <c r="DN878" s="3">
        <f t="shared" si="2467"/>
        <v>0</v>
      </c>
      <c r="DO878" s="4" t="e">
        <f t="shared" si="2468"/>
        <v>#DIV/0!</v>
      </c>
      <c r="DP878" s="57"/>
      <c r="DQ878" s="57"/>
      <c r="DR878" s="56">
        <f t="shared" si="2396"/>
        <v>2</v>
      </c>
      <c r="DS878" s="56">
        <f t="shared" si="2397"/>
        <v>0</v>
      </c>
      <c r="DT878" s="38">
        <f t="shared" si="2398"/>
        <v>0</v>
      </c>
      <c r="DU878" s="38">
        <f t="shared" si="2469"/>
        <v>2</v>
      </c>
      <c r="DV878" s="38">
        <f t="shared" si="2399"/>
        <v>0</v>
      </c>
      <c r="DW878" s="39">
        <f t="shared" si="2400"/>
        <v>0</v>
      </c>
      <c r="DX878" s="39">
        <f t="shared" si="2401"/>
        <v>0</v>
      </c>
      <c r="DY878" s="39">
        <f t="shared" si="2402"/>
        <v>0</v>
      </c>
      <c r="DZ878" s="39">
        <f t="shared" si="2403"/>
        <v>0</v>
      </c>
      <c r="EA878" s="39">
        <f t="shared" si="2404"/>
        <v>0</v>
      </c>
      <c r="EB878" s="37" t="e">
        <f t="shared" si="2470"/>
        <v>#DIV/0!</v>
      </c>
      <c r="EC878" s="37" t="e">
        <f t="shared" si="2471"/>
        <v>#DIV/0!</v>
      </c>
      <c r="ED878" s="37" t="e">
        <f t="shared" si="2472"/>
        <v>#DIV/0!</v>
      </c>
      <c r="EE878" s="37" t="e">
        <f t="shared" si="2473"/>
        <v>#DIV/0!</v>
      </c>
      <c r="EF878" s="39" t="e">
        <f t="shared" si="2474"/>
        <v>#DIV/0!</v>
      </c>
      <c r="EG878" s="37" t="e">
        <f t="shared" si="2475"/>
        <v>#DIV/0!</v>
      </c>
      <c r="EH878" s="37" t="e">
        <f t="shared" si="2476"/>
        <v>#DIV/0!</v>
      </c>
      <c r="EI878" s="11" t="b">
        <f t="shared" si="2477"/>
        <v>1</v>
      </c>
      <c r="EJ878" s="11" t="b">
        <f t="shared" si="2478"/>
        <v>0</v>
      </c>
      <c r="EK878" s="39" t="e">
        <f t="shared" si="2479"/>
        <v>#DIV/0!</v>
      </c>
      <c r="EL878" s="39" t="e">
        <f t="shared" si="2480"/>
        <v>#DIV/0!</v>
      </c>
      <c r="EM878" s="39" t="e">
        <f t="shared" si="2481"/>
        <v>#DIV/0!</v>
      </c>
      <c r="EN878" s="39" t="e">
        <f t="shared" si="2482"/>
        <v>#DIV/0!</v>
      </c>
      <c r="EO878" s="39" t="e">
        <f t="shared" si="2483"/>
        <v>#DIV/0!</v>
      </c>
      <c r="EP878" s="39" t="e">
        <f t="shared" si="2484"/>
        <v>#DIV/0!</v>
      </c>
      <c r="EQ878" s="39" t="e">
        <f t="shared" si="2485"/>
        <v>#DIV/0!</v>
      </c>
      <c r="ER878" s="39" t="e">
        <f t="shared" si="2486"/>
        <v>#DIV/0!</v>
      </c>
      <c r="ES878" s="58" t="str">
        <f t="shared" si="2487"/>
        <v>(OH,F,Cl)-dominate amphibole</v>
      </c>
      <c r="ET878" s="58" t="e">
        <f t="shared" si="2488"/>
        <v>#N/A</v>
      </c>
      <c r="EU878" s="56">
        <f t="shared" si="2405"/>
        <v>0</v>
      </c>
      <c r="EV878" s="56">
        <f t="shared" si="2406"/>
        <v>0</v>
      </c>
      <c r="EW878" s="56">
        <f t="shared" si="2407"/>
        <v>0</v>
      </c>
      <c r="EX878" s="56">
        <f t="shared" si="2408"/>
        <v>0</v>
      </c>
      <c r="EY878" s="56">
        <f t="shared" si="2409"/>
        <v>0</v>
      </c>
      <c r="EZ878" s="56">
        <f t="shared" si="2410"/>
        <v>0</v>
      </c>
      <c r="FA878" s="39">
        <f t="shared" si="2411"/>
        <v>0</v>
      </c>
      <c r="FB878" s="39">
        <f t="shared" si="2412"/>
        <v>0</v>
      </c>
      <c r="FC878" s="54">
        <f t="shared" si="2413"/>
        <v>0</v>
      </c>
      <c r="FD878" s="54">
        <f t="shared" si="2414"/>
        <v>0</v>
      </c>
      <c r="FE878" s="39">
        <f t="shared" si="2415"/>
        <v>0</v>
      </c>
      <c r="FF878" s="54">
        <f t="shared" si="2416"/>
        <v>0</v>
      </c>
      <c r="FG878" s="39">
        <f t="shared" si="2417"/>
        <v>0</v>
      </c>
      <c r="FH878" s="39">
        <f t="shared" si="2489"/>
        <v>0</v>
      </c>
      <c r="FI878" s="39">
        <f t="shared" si="2490"/>
        <v>0</v>
      </c>
      <c r="FJ878" s="39">
        <f t="shared" si="2491"/>
        <v>0</v>
      </c>
      <c r="FK878" s="39" t="e">
        <f t="shared" si="2492"/>
        <v>#DIV/0!</v>
      </c>
      <c r="FL878" s="39" t="e">
        <f t="shared" si="2493"/>
        <v>#DIV/0!</v>
      </c>
      <c r="FM878" s="39" t="e">
        <f t="shared" si="2494"/>
        <v>#DIV/0!</v>
      </c>
      <c r="FN878" s="39">
        <f t="shared" si="2495"/>
        <v>1</v>
      </c>
      <c r="FO878" s="39">
        <f t="shared" si="2418"/>
        <v>0</v>
      </c>
      <c r="FP878" s="39">
        <f t="shared" si="2419"/>
        <v>0</v>
      </c>
      <c r="FQ878" s="39">
        <f t="shared" si="2420"/>
        <v>0</v>
      </c>
      <c r="FR878" s="39">
        <f t="shared" si="2496"/>
        <v>0</v>
      </c>
      <c r="FS878" s="39">
        <f t="shared" si="2497"/>
        <v>0</v>
      </c>
      <c r="FU878" s="39" t="e">
        <f t="shared" si="2498"/>
        <v>#DIV/0!</v>
      </c>
      <c r="FV878" s="39" t="e">
        <f t="shared" si="2499"/>
        <v>#DIV/0!</v>
      </c>
      <c r="FW878" s="39" t="e">
        <f t="shared" si="2500"/>
        <v>#DIV/0!</v>
      </c>
      <c r="FY878" s="39" t="e">
        <f t="shared" si="2501"/>
        <v>#DIV/0!</v>
      </c>
      <c r="FZ878" s="39" t="e">
        <f t="shared" si="2502"/>
        <v>#DIV/0!</v>
      </c>
      <c r="GA878" s="39" t="e">
        <f t="shared" si="2503"/>
        <v>#DIV/0!</v>
      </c>
      <c r="GB878" s="39" t="e">
        <f t="shared" si="2504"/>
        <v>#DIV/0!</v>
      </c>
      <c r="GC878" s="39" t="e">
        <f t="shared" si="2505"/>
        <v>#DIV/0!</v>
      </c>
      <c r="GD878" s="39" t="e">
        <f t="shared" si="2506"/>
        <v>#DIV/0!</v>
      </c>
      <c r="GE878" s="39" t="e">
        <f t="shared" si="2507"/>
        <v>#DIV/0!</v>
      </c>
      <c r="GF878" s="39" t="e">
        <f t="shared" si="2508"/>
        <v>#DIV/0!</v>
      </c>
      <c r="GG878" s="39" t="e">
        <f t="shared" si="2509"/>
        <v>#DIV/0!</v>
      </c>
      <c r="GH878" s="39" t="e">
        <f t="shared" si="2510"/>
        <v>#DIV/0!</v>
      </c>
      <c r="GI878" s="39"/>
      <c r="GJ878" s="39" t="e">
        <f t="shared" si="2511"/>
        <v>#DIV/0!</v>
      </c>
      <c r="GK878" s="39" t="e">
        <f t="shared" si="2512"/>
        <v>#DIV/0!</v>
      </c>
      <c r="GL878" s="39" t="e">
        <f t="shared" si="2513"/>
        <v>#DIV/0!</v>
      </c>
      <c r="GM878" s="39" t="e">
        <f t="shared" si="2514"/>
        <v>#DIV/0!</v>
      </c>
      <c r="GN878" s="39" t="e">
        <f t="shared" si="2515"/>
        <v>#DIV/0!</v>
      </c>
      <c r="GO878" s="57"/>
      <c r="GP878" s="57" t="e">
        <f t="shared" si="2516"/>
        <v>#DIV/0!</v>
      </c>
      <c r="GQ878" s="59" t="e">
        <f t="shared" si="2517"/>
        <v>#DIV/0!</v>
      </c>
      <c r="GR878" s="41" t="e">
        <f t="shared" si="2518"/>
        <v>#DIV/0!</v>
      </c>
      <c r="GS878" s="57" t="e">
        <f t="shared" si="2519"/>
        <v>#DIV/0!</v>
      </c>
      <c r="GT878" s="57" t="e">
        <f t="shared" si="2520"/>
        <v>#DIV/0!</v>
      </c>
      <c r="GU878" s="57" t="e">
        <f t="shared" si="2521"/>
        <v>#DIV/0!</v>
      </c>
      <c r="GV878" s="57"/>
      <c r="GW878" s="42" t="e">
        <f t="shared" si="2522"/>
        <v>#DIV/0!</v>
      </c>
      <c r="GX878" s="42" t="e">
        <f t="shared" si="2523"/>
        <v>#DIV/0!</v>
      </c>
      <c r="GY878" s="42" t="e">
        <f t="shared" si="2524"/>
        <v>#DIV/0!</v>
      </c>
      <c r="GZ878" s="57"/>
      <c r="HA878" s="2" t="e">
        <f t="shared" si="2525"/>
        <v>#DIV/0!</v>
      </c>
      <c r="HB878" s="2" t="e">
        <f t="shared" si="2526"/>
        <v>#DIV/0!</v>
      </c>
      <c r="HC878" s="2" t="e">
        <f t="shared" si="2527"/>
        <v>#DIV/0!</v>
      </c>
      <c r="HD878" s="2" t="e">
        <f t="shared" si="2528"/>
        <v>#DIV/0!</v>
      </c>
      <c r="HE878" s="2" t="e">
        <f t="shared" si="2529"/>
        <v>#DIV/0!</v>
      </c>
      <c r="HF878" s="2" t="e">
        <f t="shared" si="2530"/>
        <v>#DIV/0!</v>
      </c>
      <c r="HG878" s="2" t="e">
        <f t="shared" si="2531"/>
        <v>#DIV/0!</v>
      </c>
      <c r="HH878" s="2" t="e">
        <f t="shared" si="2532"/>
        <v>#DIV/0!</v>
      </c>
      <c r="HI878" s="2" t="e">
        <f t="shared" si="2533"/>
        <v>#DIV/0!</v>
      </c>
      <c r="HJ878" s="11" t="e">
        <f t="shared" si="2534"/>
        <v>#DIV/0!</v>
      </c>
      <c r="HK878" s="60" t="e">
        <f t="shared" si="2535"/>
        <v>#DIV/0!</v>
      </c>
      <c r="HL878" s="57"/>
      <c r="HM878" s="57" t="e">
        <f t="shared" si="2536"/>
        <v>#DIV/0!</v>
      </c>
      <c r="HN878" s="57" t="e">
        <f t="shared" si="2537"/>
        <v>#DIV/0!</v>
      </c>
      <c r="HO878" s="57" t="e">
        <f t="shared" si="2538"/>
        <v>#DIV/0!</v>
      </c>
      <c r="HP878" s="57" t="e">
        <f t="shared" si="2539"/>
        <v>#DIV/0!</v>
      </c>
      <c r="HQ878" s="57" t="e">
        <f t="shared" si="2540"/>
        <v>#DIV/0!</v>
      </c>
      <c r="HR878" s="57"/>
      <c r="HS878" s="57" t="e">
        <f t="shared" si="2541"/>
        <v>#DIV/0!</v>
      </c>
      <c r="HT878" s="57" t="e">
        <f t="shared" si="2542"/>
        <v>#DIV/0!</v>
      </c>
      <c r="HU878" s="57" t="e">
        <f t="shared" si="2543"/>
        <v>#DIV/0!</v>
      </c>
      <c r="HV878" s="57" t="e">
        <f t="shared" si="2544"/>
        <v>#DIV/0!</v>
      </c>
      <c r="HW878" s="57" t="e">
        <f t="shared" si="2545"/>
        <v>#DIV/0!</v>
      </c>
      <c r="HX878" s="57"/>
      <c r="HY878" s="57" t="e">
        <f t="shared" si="2546"/>
        <v>#DIV/0!</v>
      </c>
      <c r="HZ878" s="57" t="e">
        <f t="shared" si="2547"/>
        <v>#DIV/0!</v>
      </c>
      <c r="IA878" s="57"/>
      <c r="IB878" s="61">
        <f t="shared" si="2548"/>
        <v>0</v>
      </c>
      <c r="IC878" s="57" t="str">
        <f t="shared" si="2549"/>
        <v/>
      </c>
      <c r="ID878" s="42"/>
      <c r="IE878" s="2" t="str">
        <f t="shared" si="2550"/>
        <v/>
      </c>
      <c r="IF878" s="60" t="e">
        <f t="shared" si="2551"/>
        <v>#DIV/0!</v>
      </c>
      <c r="IG878" s="60" t="str">
        <f t="shared" si="2552"/>
        <v/>
      </c>
      <c r="IH878" s="60" t="str">
        <f t="shared" si="2553"/>
        <v>zinco-</v>
      </c>
      <c r="II878" s="60" t="str">
        <f t="shared" si="2554"/>
        <v>mangano-</v>
      </c>
      <c r="IJ878" s="60" t="e">
        <f t="shared" si="2555"/>
        <v>#DIV/0!</v>
      </c>
      <c r="IK878" s="60" t="e">
        <f t="shared" si="2556"/>
        <v>#DIV/0!</v>
      </c>
      <c r="IL878" s="60" t="e">
        <f t="shared" si="2557"/>
        <v>#DIV/0!</v>
      </c>
      <c r="IM878" s="60" t="e">
        <f t="shared" si="2558"/>
        <v>#DIV/0!</v>
      </c>
      <c r="IN878" s="60" t="str">
        <f t="shared" si="2559"/>
        <v/>
      </c>
      <c r="IO878" s="60" t="str">
        <f t="shared" si="2560"/>
        <v/>
      </c>
      <c r="IP878" s="57"/>
      <c r="IQ878" s="57" t="str">
        <f t="shared" si="2561"/>
        <v>ERROR!!</v>
      </c>
    </row>
    <row r="879" spans="24:251">
      <c r="X879" s="29">
        <f t="shared" si="2562"/>
        <v>0</v>
      </c>
      <c r="Y879" s="29">
        <f t="shared" si="2563"/>
        <v>0</v>
      </c>
      <c r="Z879" s="29" t="e">
        <f t="shared" si="2564"/>
        <v>#DIV/0!</v>
      </c>
      <c r="AA879" s="29" t="e">
        <f t="shared" si="2565"/>
        <v>#DIV/0!</v>
      </c>
      <c r="AB879" s="29" t="e">
        <f t="shared" si="2566"/>
        <v>#DIV/0!</v>
      </c>
      <c r="AC879" s="29" t="e">
        <f t="shared" si="2567"/>
        <v>#DIV/0!</v>
      </c>
      <c r="AF879" s="23">
        <v>60.084299999999999</v>
      </c>
      <c r="AG879" s="23">
        <v>79.878799999999998</v>
      </c>
      <c r="AH879" s="23">
        <v>101.96120000000001</v>
      </c>
      <c r="AI879" s="23">
        <v>151.99039999999999</v>
      </c>
      <c r="AJ879" s="23">
        <v>159.69</v>
      </c>
      <c r="AK879" s="23">
        <v>71.846400000000003</v>
      </c>
      <c r="AL879" s="23">
        <v>70.9375</v>
      </c>
      <c r="AM879" s="23">
        <v>40.304400000000001</v>
      </c>
      <c r="AN879" s="23">
        <v>56.077399999999997</v>
      </c>
      <c r="AO879" s="23">
        <v>61.978999999999999</v>
      </c>
      <c r="AP879" s="23">
        <v>94.195999999999998</v>
      </c>
      <c r="AQ879" s="23">
        <v>18.998000000000001</v>
      </c>
      <c r="AR879" s="23">
        <v>35.450000000000003</v>
      </c>
      <c r="AS879" s="23">
        <v>29.88</v>
      </c>
      <c r="AT879" s="23">
        <v>74.691999999999993</v>
      </c>
      <c r="AU879" s="23">
        <v>81.39</v>
      </c>
      <c r="AX879" s="54">
        <f t="shared" si="2422"/>
        <v>0</v>
      </c>
      <c r="AY879" s="54">
        <f t="shared" si="2423"/>
        <v>0</v>
      </c>
      <c r="AZ879" s="54">
        <f t="shared" si="2424"/>
        <v>0</v>
      </c>
      <c r="BA879" s="54">
        <f t="shared" si="2425"/>
        <v>0</v>
      </c>
      <c r="BB879" s="54">
        <f t="shared" si="2426"/>
        <v>0</v>
      </c>
      <c r="BC879" s="54">
        <f t="shared" si="2427"/>
        <v>0</v>
      </c>
      <c r="BD879" s="54">
        <f t="shared" si="2428"/>
        <v>0</v>
      </c>
      <c r="BE879" s="54">
        <f t="shared" si="2429"/>
        <v>0</v>
      </c>
      <c r="BF879" s="54">
        <f t="shared" si="2430"/>
        <v>0</v>
      </c>
      <c r="BG879" s="54">
        <f t="shared" si="2431"/>
        <v>0</v>
      </c>
      <c r="BH879" s="54">
        <f t="shared" si="2432"/>
        <v>0</v>
      </c>
      <c r="BI879" s="54">
        <f t="shared" si="2433"/>
        <v>0</v>
      </c>
      <c r="BJ879" s="54">
        <f t="shared" si="2434"/>
        <v>0</v>
      </c>
      <c r="BK879" s="54">
        <f t="shared" si="2435"/>
        <v>0</v>
      </c>
      <c r="BL879" s="54">
        <f t="shared" si="2436"/>
        <v>0</v>
      </c>
      <c r="BM879" s="42"/>
      <c r="BO879" s="54">
        <f>'Norm-coeff'!$C$2+$AX879*'Norm-coeff'!$D$2+$AY879*'Norm-coeff'!$E$2+$AZ879*'Norm-coeff'!$F$2+$BA879*'Norm-coeff'!$G$2+$BB879*'Norm-coeff'!$H$2+$BC879*'Norm-coeff'!$I$2+$BD879*'Norm-coeff'!$J$2+$BE879*'Norm-coeff'!$K$2+$BF879*'Norm-coeff'!$L$2+$BG879*'Norm-coeff'!$M$2+$BH879*'Norm-coeff'!$N$2+$BI879*'Norm-coeff'!$O$2</f>
        <v>5.4045421474420303</v>
      </c>
      <c r="BP879" s="54">
        <f>'Norm-coeff'!$C$3+$AX879*'Norm-coeff'!$D$3+$AY879*'Norm-coeff'!$E$3+$AZ879*'Norm-coeff'!$F$3+$BA879*'Norm-coeff'!$G$3+$BB879*'Norm-coeff'!$H$3+$BC879*'Norm-coeff'!$I$3+$BD879*'Norm-coeff'!$J$3+$BE879*'Norm-coeff'!$K$3+$BF879*'Norm-coeff'!$L$3+$BG879*'Norm-coeff'!$M$3+$BH879*'Norm-coeff'!$N$3+$BI879*'Norm-coeff'!$O$3</f>
        <v>3.15319116612705</v>
      </c>
      <c r="BQ879" s="54">
        <f>'Norm-coeff'!$C$4+$AX879*'Norm-coeff'!$D$4+$AY879*'Norm-coeff'!$E$4+$AZ879*'Norm-coeff'!$F$4+$BA879*'Norm-coeff'!$G$4+$BB879*'Norm-coeff'!$H$4+$BC879*'Norm-coeff'!$I$4+$BD879*'Norm-coeff'!$J$4+$BE879*'Norm-coeff'!$K$4+$BF879*'Norm-coeff'!$L$4+$BG879*'Norm-coeff'!$M$4+$BH879*'Norm-coeff'!$N$4+$BI879*'Norm-coeff'!$O$4</f>
        <v>1.42115649462768</v>
      </c>
      <c r="BR879" s="54">
        <f>'Norm-coeff'!$C$5+$AX879*'Norm-coeff'!$D$5+$AY879*'Norm-coeff'!$E$5+$AZ879*'Norm-coeff'!$F$5+$BA879*'Norm-coeff'!$G$5+$BB879*'Norm-coeff'!$H$5+$BC879*'Norm-coeff'!$I$5+$BD879*'Norm-coeff'!$J$5+$BE879*'Norm-coeff'!$K$5+$BF879*'Norm-coeff'!$L$5+$BG879*'Norm-coeff'!$M$5+$BH879*'Norm-coeff'!$N$5+$BI879*'Norm-coeff'!$O$5</f>
        <v>1.0553329241296201</v>
      </c>
      <c r="BS879" s="54">
        <f>'Norm-coeff'!$C$6+$AX879*'Norm-coeff'!$D$6+$AY879*'Norm-coeff'!$E$6+$AZ879*'Norm-coeff'!$F$6+$BA879*'Norm-coeff'!$G$6+$BB879*'Norm-coeff'!$H$6+$BC879*'Norm-coeff'!$I$6+$BD879*'Norm-coeff'!$J$6+$BE879*'Norm-coeff'!$K$6+$BF879*'Norm-coeff'!$L$6+$BG879*'Norm-coeff'!$M$6+$BH879*'Norm-coeff'!$N$6+$BI879*'Norm-coeff'!$O$6</f>
        <v>-1.48700885495103E-2</v>
      </c>
      <c r="BT879" s="54">
        <f>'Norm-coeff'!$C$7+$AX879*'Norm-coeff'!$D$7+$AY879*'Norm-coeff'!$E$7+$AZ879*'Norm-coeff'!$F$7+$BA879*'Norm-coeff'!$G$7+$BB879*'Norm-coeff'!$H$7+$BC879*'Norm-coeff'!$I$7+$BD879*'Norm-coeff'!$J$7+$BE879*'Norm-coeff'!$K$7+$BF879*'Norm-coeff'!$L$7+$BG879*'Norm-coeff'!$M$7+$BH879*'Norm-coeff'!$N$7+$BI879*'Norm-coeff'!$O$7</f>
        <v>2.0907583608832998</v>
      </c>
      <c r="BU879" s="54">
        <f>'Norm-coeff'!$C$8+$AX879*'Norm-coeff'!$D$8+$AY879*'Norm-coeff'!$E$8+$AZ879*'Norm-coeff'!$F$8+$BA879*'Norm-coeff'!$G$8+$BB879*'Norm-coeff'!$H$8+$BC879*'Norm-coeff'!$I$8+$BD879*'Norm-coeff'!$J$8+$BE879*'Norm-coeff'!$K$8+$BF879*'Norm-coeff'!$L$8+$BG879*'Norm-coeff'!$M$8+$BH879*'Norm-coeff'!$N$8+$BI879*'Norm-coeff'!$O$8</f>
        <v>0.65894159836244504</v>
      </c>
      <c r="BV879" s="54">
        <f>'Norm-coeff'!$C$9+$AX879*'Norm-coeff'!$D$9+$AY879*'Norm-coeff'!$E$9+$AZ879*'Norm-coeff'!$F$9+$BA879*'Norm-coeff'!$G$9+$BB879*'Norm-coeff'!$H$9+$BC879*'Norm-coeff'!$I$9+$BD879*'Norm-coeff'!$J$9+$BE879*'Norm-coeff'!$K$9+$BF879*'Norm-coeff'!$L$9+$BG879*'Norm-coeff'!$M$9+$BH879*'Norm-coeff'!$N$9+$BI879*'Norm-coeff'!$O$9</f>
        <v>1.48961085014701</v>
      </c>
      <c r="BW879" s="54">
        <f>'Norm-coeff'!$C$10+$AX879*'Norm-coeff'!$D$10+$AY879*'Norm-coeff'!$E$10+$AZ879*'Norm-coeff'!$F$10+$BA879*'Norm-coeff'!$G$10+$BB879*'Norm-coeff'!$H$10+$BC879*'Norm-coeff'!$I$10+$BD879*'Norm-coeff'!$J$10+$BE879*'Norm-coeff'!$K$10+$BF879*'Norm-coeff'!$L$10+$BG879*'Norm-coeff'!$M$10+$BH879*'Norm-coeff'!$N$10+$BI879*'Norm-coeff'!$O$10</f>
        <v>1.42058735749591</v>
      </c>
      <c r="BX879" s="54">
        <f>'Norm-coeff'!$C$11+$AX879*'Norm-coeff'!$D$11+$AY879*'Norm-coeff'!$E$11+$AZ879*'Norm-coeff'!$F$11+$BA879*'Norm-coeff'!$G$11+$BB879*'Norm-coeff'!$H$11+$BC879*'Norm-coeff'!$I$11+$BD879*'Norm-coeff'!$J$11+$BE879*'Norm-coeff'!$K$11+$BF879*'Norm-coeff'!$L$11+$BG879*'Norm-coeff'!$M$11+$BH879*'Norm-coeff'!$N$11+$BI879*'Norm-coeff'!$O$11</f>
        <v>0.221233014421479</v>
      </c>
      <c r="BY879" s="54">
        <f>'Norm-coeff'!$C$12+$AX879*'Norm-coeff'!$D$12+$AY879*'Norm-coeff'!$E$12+$AZ879*'Norm-coeff'!$F$12+$BA879*'Norm-coeff'!$G$12+$BB879*'Norm-coeff'!$H$12+$BC879*'Norm-coeff'!$I$12+$BD879*'Norm-coeff'!$J$12+$BE879*'Norm-coeff'!$K$12+$BF879*'Norm-coeff'!$L$12+$BG879*'Norm-coeff'!$M$12+$BH879*'Norm-coeff'!$N$12+$BI879*'Norm-coeff'!$O$12</f>
        <v>0.283527502056037</v>
      </c>
      <c r="BZ879" s="54">
        <f>'Norm-coeff'!$C$13+$AX879*'Norm-coeff'!$D$13+$AY879*'Norm-coeff'!$E$13+$AZ879*'Norm-coeff'!$F$13+$BA879*'Norm-coeff'!$G$13+$BB879*'Norm-coeff'!$H$13+$BC879*'Norm-coeff'!$I$13+$BD879*'Norm-coeff'!$J$13+$BE879*'Norm-coeff'!$K$13+$BF879*'Norm-coeff'!$L$13+$BG879*'Norm-coeff'!$M$13+$BH879*'Norm-coeff'!$N$13+$BI879*'Norm-coeff'!$O$13</f>
        <v>-4.1864930554451202E-2</v>
      </c>
      <c r="CA879" s="54">
        <f>'Norm-coeff'!$C$14+$AX879*'Norm-coeff'!$D$14+$AY879*'Norm-coeff'!$E$14+$AZ879*'Norm-coeff'!$F$14+$BA879*'Norm-coeff'!$G$14+$BB879*'Norm-coeff'!$H$14+$BC879*'Norm-coeff'!$I$14+$BD879*'Norm-coeff'!$J$14+$BE879*'Norm-coeff'!$K$14+$BF879*'Norm-coeff'!$L$14+$BG879*'Norm-coeff'!$M$14+$BH879*'Norm-coeff'!$N$14+$BI879*'Norm-coeff'!$O$14</f>
        <v>4.2526983164477103</v>
      </c>
      <c r="CC879" s="54">
        <f t="shared" si="2437"/>
        <v>0</v>
      </c>
      <c r="CG879" s="54">
        <f t="shared" si="2438"/>
        <v>0</v>
      </c>
      <c r="CH879" s="54">
        <f t="shared" si="2421"/>
        <v>0</v>
      </c>
      <c r="CI879" s="54">
        <f t="shared" si="2439"/>
        <v>0</v>
      </c>
      <c r="CJ879" s="56">
        <f t="shared" si="2440"/>
        <v>0</v>
      </c>
      <c r="CK879" s="54">
        <f t="shared" si="2441"/>
        <v>0</v>
      </c>
      <c r="CL879" s="54">
        <f t="shared" si="2442"/>
        <v>0</v>
      </c>
      <c r="CM879" s="54">
        <f t="shared" si="2443"/>
        <v>0</v>
      </c>
      <c r="CN879" s="54">
        <f t="shared" si="2444"/>
        <v>0</v>
      </c>
      <c r="CO879" s="54">
        <f t="shared" si="2445"/>
        <v>0</v>
      </c>
      <c r="CP879" s="54">
        <f t="shared" si="2446"/>
        <v>0</v>
      </c>
      <c r="CQ879" s="54">
        <f t="shared" si="2447"/>
        <v>0</v>
      </c>
      <c r="CR879" s="54">
        <f t="shared" si="2448"/>
        <v>0</v>
      </c>
      <c r="CS879" s="54">
        <f t="shared" si="2449"/>
        <v>0</v>
      </c>
      <c r="CU879" s="54">
        <f t="shared" si="2450"/>
        <v>0</v>
      </c>
      <c r="CV879" s="54">
        <f t="shared" si="2451"/>
        <v>0</v>
      </c>
      <c r="CW879" s="54">
        <f t="shared" si="2452"/>
        <v>0</v>
      </c>
      <c r="CX879" s="54">
        <f t="shared" si="2453"/>
        <v>0</v>
      </c>
      <c r="CZ879" s="54">
        <f t="shared" si="2454"/>
        <v>0</v>
      </c>
      <c r="DA879" s="54">
        <f t="shared" si="2455"/>
        <v>0</v>
      </c>
      <c r="DB879" s="54">
        <f t="shared" si="2456"/>
        <v>0</v>
      </c>
      <c r="DC879" s="54">
        <f t="shared" si="2457"/>
        <v>0</v>
      </c>
      <c r="DD879" s="54">
        <f t="shared" si="2458"/>
        <v>0</v>
      </c>
      <c r="DE879" s="54">
        <f t="shared" si="2459"/>
        <v>0</v>
      </c>
      <c r="DF879" s="54">
        <f t="shared" si="2460"/>
        <v>0</v>
      </c>
      <c r="DG879" s="54">
        <f t="shared" si="2461"/>
        <v>2</v>
      </c>
      <c r="DH879" s="71">
        <f t="shared" si="2462"/>
        <v>0</v>
      </c>
      <c r="DI879" s="71">
        <f t="shared" si="2463"/>
        <v>0</v>
      </c>
      <c r="DJ879" s="54">
        <f t="shared" si="2464"/>
        <v>0</v>
      </c>
      <c r="DK879" s="54">
        <f t="shared" si="2465"/>
        <v>2</v>
      </c>
      <c r="DL879" s="4">
        <f t="shared" si="2395"/>
        <v>0</v>
      </c>
      <c r="DM879" s="3">
        <f t="shared" si="2466"/>
        <v>0</v>
      </c>
      <c r="DN879" s="3">
        <f t="shared" si="2467"/>
        <v>0</v>
      </c>
      <c r="DO879" s="4" t="e">
        <f t="shared" si="2468"/>
        <v>#DIV/0!</v>
      </c>
      <c r="DP879" s="57"/>
      <c r="DQ879" s="57"/>
      <c r="DR879" s="56">
        <f t="shared" si="2396"/>
        <v>2</v>
      </c>
      <c r="DS879" s="56">
        <f t="shared" si="2397"/>
        <v>0</v>
      </c>
      <c r="DT879" s="38">
        <f t="shared" si="2398"/>
        <v>0</v>
      </c>
      <c r="DU879" s="38">
        <f t="shared" si="2469"/>
        <v>2</v>
      </c>
      <c r="DV879" s="38">
        <f t="shared" si="2399"/>
        <v>0</v>
      </c>
      <c r="DW879" s="39">
        <f t="shared" si="2400"/>
        <v>0</v>
      </c>
      <c r="DX879" s="39">
        <f t="shared" si="2401"/>
        <v>0</v>
      </c>
      <c r="DY879" s="39">
        <f t="shared" si="2402"/>
        <v>0</v>
      </c>
      <c r="DZ879" s="39">
        <f t="shared" si="2403"/>
        <v>0</v>
      </c>
      <c r="EA879" s="39">
        <f t="shared" si="2404"/>
        <v>0</v>
      </c>
      <c r="EB879" s="37" t="e">
        <f t="shared" si="2470"/>
        <v>#DIV/0!</v>
      </c>
      <c r="EC879" s="37" t="e">
        <f t="shared" si="2471"/>
        <v>#DIV/0!</v>
      </c>
      <c r="ED879" s="37" t="e">
        <f t="shared" si="2472"/>
        <v>#DIV/0!</v>
      </c>
      <c r="EE879" s="37" t="e">
        <f t="shared" si="2473"/>
        <v>#DIV/0!</v>
      </c>
      <c r="EF879" s="39" t="e">
        <f t="shared" si="2474"/>
        <v>#DIV/0!</v>
      </c>
      <c r="EG879" s="37" t="e">
        <f t="shared" si="2475"/>
        <v>#DIV/0!</v>
      </c>
      <c r="EH879" s="37" t="e">
        <f t="shared" si="2476"/>
        <v>#DIV/0!</v>
      </c>
      <c r="EI879" s="11" t="b">
        <f t="shared" si="2477"/>
        <v>1</v>
      </c>
      <c r="EJ879" s="11" t="b">
        <f t="shared" si="2478"/>
        <v>0</v>
      </c>
      <c r="EK879" s="39" t="e">
        <f t="shared" si="2479"/>
        <v>#DIV/0!</v>
      </c>
      <c r="EL879" s="39" t="e">
        <f t="shared" si="2480"/>
        <v>#DIV/0!</v>
      </c>
      <c r="EM879" s="39" t="e">
        <f t="shared" si="2481"/>
        <v>#DIV/0!</v>
      </c>
      <c r="EN879" s="39" t="e">
        <f t="shared" si="2482"/>
        <v>#DIV/0!</v>
      </c>
      <c r="EO879" s="39" t="e">
        <f t="shared" si="2483"/>
        <v>#DIV/0!</v>
      </c>
      <c r="EP879" s="39" t="e">
        <f t="shared" si="2484"/>
        <v>#DIV/0!</v>
      </c>
      <c r="EQ879" s="39" t="e">
        <f t="shared" si="2485"/>
        <v>#DIV/0!</v>
      </c>
      <c r="ER879" s="39" t="e">
        <f t="shared" si="2486"/>
        <v>#DIV/0!</v>
      </c>
      <c r="ES879" s="58" t="str">
        <f t="shared" si="2487"/>
        <v>(OH,F,Cl)-dominate amphibole</v>
      </c>
      <c r="ET879" s="58" t="e">
        <f t="shared" si="2488"/>
        <v>#N/A</v>
      </c>
      <c r="EU879" s="56">
        <f t="shared" si="2405"/>
        <v>0</v>
      </c>
      <c r="EV879" s="56">
        <f t="shared" si="2406"/>
        <v>0</v>
      </c>
      <c r="EW879" s="56">
        <f t="shared" si="2407"/>
        <v>0</v>
      </c>
      <c r="EX879" s="56">
        <f t="shared" si="2408"/>
        <v>0</v>
      </c>
      <c r="EY879" s="56">
        <f t="shared" si="2409"/>
        <v>0</v>
      </c>
      <c r="EZ879" s="56">
        <f t="shared" si="2410"/>
        <v>0</v>
      </c>
      <c r="FA879" s="39">
        <f t="shared" si="2411"/>
        <v>0</v>
      </c>
      <c r="FB879" s="39">
        <f t="shared" si="2412"/>
        <v>0</v>
      </c>
      <c r="FC879" s="54">
        <f t="shared" si="2413"/>
        <v>0</v>
      </c>
      <c r="FD879" s="54">
        <f t="shared" si="2414"/>
        <v>0</v>
      </c>
      <c r="FE879" s="39">
        <f t="shared" si="2415"/>
        <v>0</v>
      </c>
      <c r="FF879" s="54">
        <f t="shared" si="2416"/>
        <v>0</v>
      </c>
      <c r="FG879" s="39">
        <f t="shared" si="2417"/>
        <v>0</v>
      </c>
      <c r="FH879" s="39">
        <f t="shared" si="2489"/>
        <v>0</v>
      </c>
      <c r="FI879" s="39">
        <f t="shared" si="2490"/>
        <v>0</v>
      </c>
      <c r="FJ879" s="39">
        <f t="shared" si="2491"/>
        <v>0</v>
      </c>
      <c r="FK879" s="39" t="e">
        <f t="shared" si="2492"/>
        <v>#DIV/0!</v>
      </c>
      <c r="FL879" s="39" t="e">
        <f t="shared" si="2493"/>
        <v>#DIV/0!</v>
      </c>
      <c r="FM879" s="39" t="e">
        <f t="shared" si="2494"/>
        <v>#DIV/0!</v>
      </c>
      <c r="FN879" s="39">
        <f t="shared" si="2495"/>
        <v>1</v>
      </c>
      <c r="FO879" s="39">
        <f t="shared" si="2418"/>
        <v>0</v>
      </c>
      <c r="FP879" s="39">
        <f t="shared" si="2419"/>
        <v>0</v>
      </c>
      <c r="FQ879" s="39">
        <f t="shared" si="2420"/>
        <v>0</v>
      </c>
      <c r="FR879" s="39">
        <f t="shared" si="2496"/>
        <v>0</v>
      </c>
      <c r="FS879" s="39">
        <f t="shared" si="2497"/>
        <v>0</v>
      </c>
      <c r="FU879" s="39" t="e">
        <f t="shared" si="2498"/>
        <v>#DIV/0!</v>
      </c>
      <c r="FV879" s="39" t="e">
        <f t="shared" si="2499"/>
        <v>#DIV/0!</v>
      </c>
      <c r="FW879" s="39" t="e">
        <f t="shared" si="2500"/>
        <v>#DIV/0!</v>
      </c>
      <c r="FY879" s="39" t="e">
        <f t="shared" si="2501"/>
        <v>#DIV/0!</v>
      </c>
      <c r="FZ879" s="39" t="e">
        <f t="shared" si="2502"/>
        <v>#DIV/0!</v>
      </c>
      <c r="GA879" s="39" t="e">
        <f t="shared" si="2503"/>
        <v>#DIV/0!</v>
      </c>
      <c r="GB879" s="39" t="e">
        <f t="shared" si="2504"/>
        <v>#DIV/0!</v>
      </c>
      <c r="GC879" s="39" t="e">
        <f t="shared" si="2505"/>
        <v>#DIV/0!</v>
      </c>
      <c r="GD879" s="39" t="e">
        <f t="shared" si="2506"/>
        <v>#DIV/0!</v>
      </c>
      <c r="GE879" s="39" t="e">
        <f t="shared" si="2507"/>
        <v>#DIV/0!</v>
      </c>
      <c r="GF879" s="39" t="e">
        <f t="shared" si="2508"/>
        <v>#DIV/0!</v>
      </c>
      <c r="GG879" s="39" t="e">
        <f t="shared" si="2509"/>
        <v>#DIV/0!</v>
      </c>
      <c r="GH879" s="39" t="e">
        <f t="shared" si="2510"/>
        <v>#DIV/0!</v>
      </c>
      <c r="GI879" s="39"/>
      <c r="GJ879" s="39" t="e">
        <f t="shared" si="2511"/>
        <v>#DIV/0!</v>
      </c>
      <c r="GK879" s="39" t="e">
        <f t="shared" si="2512"/>
        <v>#DIV/0!</v>
      </c>
      <c r="GL879" s="39" t="e">
        <f t="shared" si="2513"/>
        <v>#DIV/0!</v>
      </c>
      <c r="GM879" s="39" t="e">
        <f t="shared" si="2514"/>
        <v>#DIV/0!</v>
      </c>
      <c r="GN879" s="39" t="e">
        <f t="shared" si="2515"/>
        <v>#DIV/0!</v>
      </c>
      <c r="GO879" s="57"/>
      <c r="GP879" s="57" t="e">
        <f t="shared" si="2516"/>
        <v>#DIV/0!</v>
      </c>
      <c r="GQ879" s="59" t="e">
        <f t="shared" si="2517"/>
        <v>#DIV/0!</v>
      </c>
      <c r="GR879" s="41" t="e">
        <f t="shared" si="2518"/>
        <v>#DIV/0!</v>
      </c>
      <c r="GS879" s="57" t="e">
        <f t="shared" si="2519"/>
        <v>#DIV/0!</v>
      </c>
      <c r="GT879" s="57" t="e">
        <f t="shared" si="2520"/>
        <v>#DIV/0!</v>
      </c>
      <c r="GU879" s="57" t="e">
        <f t="shared" si="2521"/>
        <v>#DIV/0!</v>
      </c>
      <c r="GV879" s="57"/>
      <c r="GW879" s="42" t="e">
        <f t="shared" si="2522"/>
        <v>#DIV/0!</v>
      </c>
      <c r="GX879" s="42" t="e">
        <f t="shared" si="2523"/>
        <v>#DIV/0!</v>
      </c>
      <c r="GY879" s="42" t="e">
        <f t="shared" si="2524"/>
        <v>#DIV/0!</v>
      </c>
      <c r="GZ879" s="57"/>
      <c r="HA879" s="2" t="e">
        <f t="shared" si="2525"/>
        <v>#DIV/0!</v>
      </c>
      <c r="HB879" s="2" t="e">
        <f t="shared" si="2526"/>
        <v>#DIV/0!</v>
      </c>
      <c r="HC879" s="2" t="e">
        <f t="shared" si="2527"/>
        <v>#DIV/0!</v>
      </c>
      <c r="HD879" s="2" t="e">
        <f t="shared" si="2528"/>
        <v>#DIV/0!</v>
      </c>
      <c r="HE879" s="2" t="e">
        <f t="shared" si="2529"/>
        <v>#DIV/0!</v>
      </c>
      <c r="HF879" s="2" t="e">
        <f t="shared" si="2530"/>
        <v>#DIV/0!</v>
      </c>
      <c r="HG879" s="2" t="e">
        <f t="shared" si="2531"/>
        <v>#DIV/0!</v>
      </c>
      <c r="HH879" s="2" t="e">
        <f t="shared" si="2532"/>
        <v>#DIV/0!</v>
      </c>
      <c r="HI879" s="2" t="e">
        <f t="shared" si="2533"/>
        <v>#DIV/0!</v>
      </c>
      <c r="HJ879" s="11" t="e">
        <f t="shared" si="2534"/>
        <v>#DIV/0!</v>
      </c>
      <c r="HK879" s="60" t="e">
        <f t="shared" si="2535"/>
        <v>#DIV/0!</v>
      </c>
      <c r="HL879" s="57"/>
      <c r="HM879" s="57" t="e">
        <f t="shared" si="2536"/>
        <v>#DIV/0!</v>
      </c>
      <c r="HN879" s="57" t="e">
        <f t="shared" si="2537"/>
        <v>#DIV/0!</v>
      </c>
      <c r="HO879" s="57" t="e">
        <f t="shared" si="2538"/>
        <v>#DIV/0!</v>
      </c>
      <c r="HP879" s="57" t="e">
        <f t="shared" si="2539"/>
        <v>#DIV/0!</v>
      </c>
      <c r="HQ879" s="57" t="e">
        <f t="shared" si="2540"/>
        <v>#DIV/0!</v>
      </c>
      <c r="HR879" s="57"/>
      <c r="HS879" s="57" t="e">
        <f t="shared" si="2541"/>
        <v>#DIV/0!</v>
      </c>
      <c r="HT879" s="57" t="e">
        <f t="shared" si="2542"/>
        <v>#DIV/0!</v>
      </c>
      <c r="HU879" s="57" t="e">
        <f t="shared" si="2543"/>
        <v>#DIV/0!</v>
      </c>
      <c r="HV879" s="57" t="e">
        <f t="shared" si="2544"/>
        <v>#DIV/0!</v>
      </c>
      <c r="HW879" s="57" t="e">
        <f t="shared" si="2545"/>
        <v>#DIV/0!</v>
      </c>
      <c r="HX879" s="57"/>
      <c r="HY879" s="57" t="e">
        <f t="shared" si="2546"/>
        <v>#DIV/0!</v>
      </c>
      <c r="HZ879" s="57" t="e">
        <f t="shared" si="2547"/>
        <v>#DIV/0!</v>
      </c>
      <c r="IA879" s="57"/>
      <c r="IB879" s="61">
        <f t="shared" si="2548"/>
        <v>0</v>
      </c>
      <c r="IC879" s="57" t="str">
        <f t="shared" si="2549"/>
        <v/>
      </c>
      <c r="ID879" s="42"/>
      <c r="IE879" s="2" t="str">
        <f t="shared" si="2550"/>
        <v/>
      </c>
      <c r="IF879" s="60" t="e">
        <f t="shared" si="2551"/>
        <v>#DIV/0!</v>
      </c>
      <c r="IG879" s="60" t="str">
        <f t="shared" si="2552"/>
        <v/>
      </c>
      <c r="IH879" s="60" t="str">
        <f t="shared" si="2553"/>
        <v>zinco-</v>
      </c>
      <c r="II879" s="60" t="str">
        <f t="shared" si="2554"/>
        <v>mangano-</v>
      </c>
      <c r="IJ879" s="60" t="e">
        <f t="shared" si="2555"/>
        <v>#DIV/0!</v>
      </c>
      <c r="IK879" s="60" t="e">
        <f t="shared" si="2556"/>
        <v>#DIV/0!</v>
      </c>
      <c r="IL879" s="60" t="e">
        <f t="shared" si="2557"/>
        <v>#DIV/0!</v>
      </c>
      <c r="IM879" s="60" t="e">
        <f t="shared" si="2558"/>
        <v>#DIV/0!</v>
      </c>
      <c r="IN879" s="60" t="str">
        <f t="shared" si="2559"/>
        <v/>
      </c>
      <c r="IO879" s="60" t="str">
        <f t="shared" si="2560"/>
        <v/>
      </c>
      <c r="IP879" s="57"/>
      <c r="IQ879" s="57" t="str">
        <f t="shared" si="2561"/>
        <v>ERROR!!</v>
      </c>
    </row>
    <row r="880" spans="24:251">
      <c r="X880" s="29">
        <f t="shared" si="2562"/>
        <v>0</v>
      </c>
      <c r="Y880" s="29">
        <f t="shared" si="2563"/>
        <v>0</v>
      </c>
      <c r="Z880" s="29" t="e">
        <f t="shared" si="2564"/>
        <v>#DIV/0!</v>
      </c>
      <c r="AA880" s="29" t="e">
        <f t="shared" si="2565"/>
        <v>#DIV/0!</v>
      </c>
      <c r="AB880" s="29" t="e">
        <f t="shared" si="2566"/>
        <v>#DIV/0!</v>
      </c>
      <c r="AC880" s="29" t="e">
        <f t="shared" si="2567"/>
        <v>#DIV/0!</v>
      </c>
      <c r="AF880" s="23">
        <v>60.084299999999999</v>
      </c>
      <c r="AG880" s="23">
        <v>79.878799999999998</v>
      </c>
      <c r="AH880" s="23">
        <v>101.96120000000001</v>
      </c>
      <c r="AI880" s="23">
        <v>151.99039999999999</v>
      </c>
      <c r="AJ880" s="23">
        <v>159.69</v>
      </c>
      <c r="AK880" s="23">
        <v>71.846400000000003</v>
      </c>
      <c r="AL880" s="23">
        <v>70.9375</v>
      </c>
      <c r="AM880" s="23">
        <v>40.304400000000001</v>
      </c>
      <c r="AN880" s="23">
        <v>56.077399999999997</v>
      </c>
      <c r="AO880" s="23">
        <v>61.978999999999999</v>
      </c>
      <c r="AP880" s="23">
        <v>94.195999999999998</v>
      </c>
      <c r="AQ880" s="23">
        <v>18.998000000000001</v>
      </c>
      <c r="AR880" s="23">
        <v>35.450000000000003</v>
      </c>
      <c r="AS880" s="23">
        <v>29.88</v>
      </c>
      <c r="AT880" s="23">
        <v>74.691999999999993</v>
      </c>
      <c r="AU880" s="23">
        <v>81.39</v>
      </c>
      <c r="AX880" s="54">
        <f t="shared" si="2422"/>
        <v>0</v>
      </c>
      <c r="AY880" s="54">
        <f t="shared" si="2423"/>
        <v>0</v>
      </c>
      <c r="AZ880" s="54">
        <f t="shared" si="2424"/>
        <v>0</v>
      </c>
      <c r="BA880" s="54">
        <f t="shared" si="2425"/>
        <v>0</v>
      </c>
      <c r="BB880" s="54">
        <f t="shared" si="2426"/>
        <v>0</v>
      </c>
      <c r="BC880" s="54">
        <f t="shared" si="2427"/>
        <v>0</v>
      </c>
      <c r="BD880" s="54">
        <f t="shared" si="2428"/>
        <v>0</v>
      </c>
      <c r="BE880" s="54">
        <f t="shared" si="2429"/>
        <v>0</v>
      </c>
      <c r="BF880" s="54">
        <f t="shared" si="2430"/>
        <v>0</v>
      </c>
      <c r="BG880" s="54">
        <f t="shared" si="2431"/>
        <v>0</v>
      </c>
      <c r="BH880" s="54">
        <f t="shared" si="2432"/>
        <v>0</v>
      </c>
      <c r="BI880" s="54">
        <f t="shared" si="2433"/>
        <v>0</v>
      </c>
      <c r="BJ880" s="54">
        <f t="shared" si="2434"/>
        <v>0</v>
      </c>
      <c r="BK880" s="54">
        <f t="shared" si="2435"/>
        <v>0</v>
      </c>
      <c r="BL880" s="54">
        <f t="shared" si="2436"/>
        <v>0</v>
      </c>
      <c r="BM880" s="42"/>
      <c r="BO880" s="54">
        <f>'Norm-coeff'!$C$2+$AX880*'Norm-coeff'!$D$2+$AY880*'Norm-coeff'!$E$2+$AZ880*'Norm-coeff'!$F$2+$BA880*'Norm-coeff'!$G$2+$BB880*'Norm-coeff'!$H$2+$BC880*'Norm-coeff'!$I$2+$BD880*'Norm-coeff'!$J$2+$BE880*'Norm-coeff'!$K$2+$BF880*'Norm-coeff'!$L$2+$BG880*'Norm-coeff'!$M$2+$BH880*'Norm-coeff'!$N$2+$BI880*'Norm-coeff'!$O$2</f>
        <v>5.4045421474420303</v>
      </c>
      <c r="BP880" s="54">
        <f>'Norm-coeff'!$C$3+$AX880*'Norm-coeff'!$D$3+$AY880*'Norm-coeff'!$E$3+$AZ880*'Norm-coeff'!$F$3+$BA880*'Norm-coeff'!$G$3+$BB880*'Norm-coeff'!$H$3+$BC880*'Norm-coeff'!$I$3+$BD880*'Norm-coeff'!$J$3+$BE880*'Norm-coeff'!$K$3+$BF880*'Norm-coeff'!$L$3+$BG880*'Norm-coeff'!$M$3+$BH880*'Norm-coeff'!$N$3+$BI880*'Norm-coeff'!$O$3</f>
        <v>3.15319116612705</v>
      </c>
      <c r="BQ880" s="54">
        <f>'Norm-coeff'!$C$4+$AX880*'Norm-coeff'!$D$4+$AY880*'Norm-coeff'!$E$4+$AZ880*'Norm-coeff'!$F$4+$BA880*'Norm-coeff'!$G$4+$BB880*'Norm-coeff'!$H$4+$BC880*'Norm-coeff'!$I$4+$BD880*'Norm-coeff'!$J$4+$BE880*'Norm-coeff'!$K$4+$BF880*'Norm-coeff'!$L$4+$BG880*'Norm-coeff'!$M$4+$BH880*'Norm-coeff'!$N$4+$BI880*'Norm-coeff'!$O$4</f>
        <v>1.42115649462768</v>
      </c>
      <c r="BR880" s="54">
        <f>'Norm-coeff'!$C$5+$AX880*'Norm-coeff'!$D$5+$AY880*'Norm-coeff'!$E$5+$AZ880*'Norm-coeff'!$F$5+$BA880*'Norm-coeff'!$G$5+$BB880*'Norm-coeff'!$H$5+$BC880*'Norm-coeff'!$I$5+$BD880*'Norm-coeff'!$J$5+$BE880*'Norm-coeff'!$K$5+$BF880*'Norm-coeff'!$L$5+$BG880*'Norm-coeff'!$M$5+$BH880*'Norm-coeff'!$N$5+$BI880*'Norm-coeff'!$O$5</f>
        <v>1.0553329241296201</v>
      </c>
      <c r="BS880" s="54">
        <f>'Norm-coeff'!$C$6+$AX880*'Norm-coeff'!$D$6+$AY880*'Norm-coeff'!$E$6+$AZ880*'Norm-coeff'!$F$6+$BA880*'Norm-coeff'!$G$6+$BB880*'Norm-coeff'!$H$6+$BC880*'Norm-coeff'!$I$6+$BD880*'Norm-coeff'!$J$6+$BE880*'Norm-coeff'!$K$6+$BF880*'Norm-coeff'!$L$6+$BG880*'Norm-coeff'!$M$6+$BH880*'Norm-coeff'!$N$6+$BI880*'Norm-coeff'!$O$6</f>
        <v>-1.48700885495103E-2</v>
      </c>
      <c r="BT880" s="54">
        <f>'Norm-coeff'!$C$7+$AX880*'Norm-coeff'!$D$7+$AY880*'Norm-coeff'!$E$7+$AZ880*'Norm-coeff'!$F$7+$BA880*'Norm-coeff'!$G$7+$BB880*'Norm-coeff'!$H$7+$BC880*'Norm-coeff'!$I$7+$BD880*'Norm-coeff'!$J$7+$BE880*'Norm-coeff'!$K$7+$BF880*'Norm-coeff'!$L$7+$BG880*'Norm-coeff'!$M$7+$BH880*'Norm-coeff'!$N$7+$BI880*'Norm-coeff'!$O$7</f>
        <v>2.0907583608832998</v>
      </c>
      <c r="BU880" s="54">
        <f>'Norm-coeff'!$C$8+$AX880*'Norm-coeff'!$D$8+$AY880*'Norm-coeff'!$E$8+$AZ880*'Norm-coeff'!$F$8+$BA880*'Norm-coeff'!$G$8+$BB880*'Norm-coeff'!$H$8+$BC880*'Norm-coeff'!$I$8+$BD880*'Norm-coeff'!$J$8+$BE880*'Norm-coeff'!$K$8+$BF880*'Norm-coeff'!$L$8+$BG880*'Norm-coeff'!$M$8+$BH880*'Norm-coeff'!$N$8+$BI880*'Norm-coeff'!$O$8</f>
        <v>0.65894159836244504</v>
      </c>
      <c r="BV880" s="54">
        <f>'Norm-coeff'!$C$9+$AX880*'Norm-coeff'!$D$9+$AY880*'Norm-coeff'!$E$9+$AZ880*'Norm-coeff'!$F$9+$BA880*'Norm-coeff'!$G$9+$BB880*'Norm-coeff'!$H$9+$BC880*'Norm-coeff'!$I$9+$BD880*'Norm-coeff'!$J$9+$BE880*'Norm-coeff'!$K$9+$BF880*'Norm-coeff'!$L$9+$BG880*'Norm-coeff'!$M$9+$BH880*'Norm-coeff'!$N$9+$BI880*'Norm-coeff'!$O$9</f>
        <v>1.48961085014701</v>
      </c>
      <c r="BW880" s="54">
        <f>'Norm-coeff'!$C$10+$AX880*'Norm-coeff'!$D$10+$AY880*'Norm-coeff'!$E$10+$AZ880*'Norm-coeff'!$F$10+$BA880*'Norm-coeff'!$G$10+$BB880*'Norm-coeff'!$H$10+$BC880*'Norm-coeff'!$I$10+$BD880*'Norm-coeff'!$J$10+$BE880*'Norm-coeff'!$K$10+$BF880*'Norm-coeff'!$L$10+$BG880*'Norm-coeff'!$M$10+$BH880*'Norm-coeff'!$N$10+$BI880*'Norm-coeff'!$O$10</f>
        <v>1.42058735749591</v>
      </c>
      <c r="BX880" s="54">
        <f>'Norm-coeff'!$C$11+$AX880*'Norm-coeff'!$D$11+$AY880*'Norm-coeff'!$E$11+$AZ880*'Norm-coeff'!$F$11+$BA880*'Norm-coeff'!$G$11+$BB880*'Norm-coeff'!$H$11+$BC880*'Norm-coeff'!$I$11+$BD880*'Norm-coeff'!$J$11+$BE880*'Norm-coeff'!$K$11+$BF880*'Norm-coeff'!$L$11+$BG880*'Norm-coeff'!$M$11+$BH880*'Norm-coeff'!$N$11+$BI880*'Norm-coeff'!$O$11</f>
        <v>0.221233014421479</v>
      </c>
      <c r="BY880" s="54">
        <f>'Norm-coeff'!$C$12+$AX880*'Norm-coeff'!$D$12+$AY880*'Norm-coeff'!$E$12+$AZ880*'Norm-coeff'!$F$12+$BA880*'Norm-coeff'!$G$12+$BB880*'Norm-coeff'!$H$12+$BC880*'Norm-coeff'!$I$12+$BD880*'Norm-coeff'!$J$12+$BE880*'Norm-coeff'!$K$12+$BF880*'Norm-coeff'!$L$12+$BG880*'Norm-coeff'!$M$12+$BH880*'Norm-coeff'!$N$12+$BI880*'Norm-coeff'!$O$12</f>
        <v>0.283527502056037</v>
      </c>
      <c r="BZ880" s="54">
        <f>'Norm-coeff'!$C$13+$AX880*'Norm-coeff'!$D$13+$AY880*'Norm-coeff'!$E$13+$AZ880*'Norm-coeff'!$F$13+$BA880*'Norm-coeff'!$G$13+$BB880*'Norm-coeff'!$H$13+$BC880*'Norm-coeff'!$I$13+$BD880*'Norm-coeff'!$J$13+$BE880*'Norm-coeff'!$K$13+$BF880*'Norm-coeff'!$L$13+$BG880*'Norm-coeff'!$M$13+$BH880*'Norm-coeff'!$N$13+$BI880*'Norm-coeff'!$O$13</f>
        <v>-4.1864930554451202E-2</v>
      </c>
      <c r="CA880" s="54">
        <f>'Norm-coeff'!$C$14+$AX880*'Norm-coeff'!$D$14+$AY880*'Norm-coeff'!$E$14+$AZ880*'Norm-coeff'!$F$14+$BA880*'Norm-coeff'!$G$14+$BB880*'Norm-coeff'!$H$14+$BC880*'Norm-coeff'!$I$14+$BD880*'Norm-coeff'!$J$14+$BE880*'Norm-coeff'!$K$14+$BF880*'Norm-coeff'!$L$14+$BG880*'Norm-coeff'!$M$14+$BH880*'Norm-coeff'!$N$14+$BI880*'Norm-coeff'!$O$14</f>
        <v>4.2526983164477103</v>
      </c>
      <c r="CC880" s="54">
        <f t="shared" si="2437"/>
        <v>0</v>
      </c>
      <c r="CG880" s="54">
        <f t="shared" si="2438"/>
        <v>0</v>
      </c>
      <c r="CH880" s="54">
        <f t="shared" si="2421"/>
        <v>0</v>
      </c>
      <c r="CI880" s="54">
        <f t="shared" si="2439"/>
        <v>0</v>
      </c>
      <c r="CJ880" s="56">
        <f t="shared" si="2440"/>
        <v>0</v>
      </c>
      <c r="CK880" s="54">
        <f t="shared" si="2441"/>
        <v>0</v>
      </c>
      <c r="CL880" s="54">
        <f t="shared" si="2442"/>
        <v>0</v>
      </c>
      <c r="CM880" s="54">
        <f t="shared" si="2443"/>
        <v>0</v>
      </c>
      <c r="CN880" s="54">
        <f t="shared" si="2444"/>
        <v>0</v>
      </c>
      <c r="CO880" s="54">
        <f t="shared" si="2445"/>
        <v>0</v>
      </c>
      <c r="CP880" s="54">
        <f t="shared" si="2446"/>
        <v>0</v>
      </c>
      <c r="CQ880" s="54">
        <f t="shared" si="2447"/>
        <v>0</v>
      </c>
      <c r="CR880" s="54">
        <f t="shared" si="2448"/>
        <v>0</v>
      </c>
      <c r="CS880" s="54">
        <f t="shared" si="2449"/>
        <v>0</v>
      </c>
      <c r="CU880" s="54">
        <f t="shared" si="2450"/>
        <v>0</v>
      </c>
      <c r="CV880" s="54">
        <f t="shared" si="2451"/>
        <v>0</v>
      </c>
      <c r="CW880" s="54">
        <f t="shared" si="2452"/>
        <v>0</v>
      </c>
      <c r="CX880" s="54">
        <f t="shared" si="2453"/>
        <v>0</v>
      </c>
      <c r="CZ880" s="54">
        <f t="shared" si="2454"/>
        <v>0</v>
      </c>
      <c r="DA880" s="54">
        <f t="shared" si="2455"/>
        <v>0</v>
      </c>
      <c r="DB880" s="54">
        <f t="shared" si="2456"/>
        <v>0</v>
      </c>
      <c r="DC880" s="54">
        <f t="shared" si="2457"/>
        <v>0</v>
      </c>
      <c r="DD880" s="54">
        <f t="shared" si="2458"/>
        <v>0</v>
      </c>
      <c r="DE880" s="54">
        <f t="shared" si="2459"/>
        <v>0</v>
      </c>
      <c r="DF880" s="54">
        <f t="shared" si="2460"/>
        <v>0</v>
      </c>
      <c r="DG880" s="54">
        <f t="shared" si="2461"/>
        <v>2</v>
      </c>
      <c r="DH880" s="71">
        <f t="shared" si="2462"/>
        <v>0</v>
      </c>
      <c r="DI880" s="71">
        <f t="shared" si="2463"/>
        <v>0</v>
      </c>
      <c r="DJ880" s="54">
        <f t="shared" si="2464"/>
        <v>0</v>
      </c>
      <c r="DK880" s="54">
        <f t="shared" si="2465"/>
        <v>2</v>
      </c>
      <c r="DL880" s="4">
        <f t="shared" si="2395"/>
        <v>0</v>
      </c>
      <c r="DM880" s="3">
        <f t="shared" si="2466"/>
        <v>0</v>
      </c>
      <c r="DN880" s="3">
        <f t="shared" si="2467"/>
        <v>0</v>
      </c>
      <c r="DO880" s="4" t="e">
        <f t="shared" si="2468"/>
        <v>#DIV/0!</v>
      </c>
      <c r="DP880" s="57"/>
      <c r="DQ880" s="57"/>
      <c r="DR880" s="56">
        <f t="shared" si="2396"/>
        <v>2</v>
      </c>
      <c r="DS880" s="56">
        <f t="shared" si="2397"/>
        <v>0</v>
      </c>
      <c r="DT880" s="38">
        <f t="shared" si="2398"/>
        <v>0</v>
      </c>
      <c r="DU880" s="38">
        <f t="shared" si="2469"/>
        <v>2</v>
      </c>
      <c r="DV880" s="38">
        <f t="shared" si="2399"/>
        <v>0</v>
      </c>
      <c r="DW880" s="39">
        <f t="shared" si="2400"/>
        <v>0</v>
      </c>
      <c r="DX880" s="39">
        <f t="shared" si="2401"/>
        <v>0</v>
      </c>
      <c r="DY880" s="39">
        <f t="shared" si="2402"/>
        <v>0</v>
      </c>
      <c r="DZ880" s="39">
        <f t="shared" si="2403"/>
        <v>0</v>
      </c>
      <c r="EA880" s="39">
        <f t="shared" si="2404"/>
        <v>0</v>
      </c>
      <c r="EB880" s="37" t="e">
        <f t="shared" si="2470"/>
        <v>#DIV/0!</v>
      </c>
      <c r="EC880" s="37" t="e">
        <f t="shared" si="2471"/>
        <v>#DIV/0!</v>
      </c>
      <c r="ED880" s="37" t="e">
        <f t="shared" si="2472"/>
        <v>#DIV/0!</v>
      </c>
      <c r="EE880" s="37" t="e">
        <f t="shared" si="2473"/>
        <v>#DIV/0!</v>
      </c>
      <c r="EF880" s="39" t="e">
        <f t="shared" si="2474"/>
        <v>#DIV/0!</v>
      </c>
      <c r="EG880" s="37" t="e">
        <f t="shared" si="2475"/>
        <v>#DIV/0!</v>
      </c>
      <c r="EH880" s="37" t="e">
        <f t="shared" si="2476"/>
        <v>#DIV/0!</v>
      </c>
      <c r="EI880" s="11" t="b">
        <f t="shared" si="2477"/>
        <v>1</v>
      </c>
      <c r="EJ880" s="11" t="b">
        <f t="shared" si="2478"/>
        <v>0</v>
      </c>
      <c r="EK880" s="39" t="e">
        <f t="shared" si="2479"/>
        <v>#DIV/0!</v>
      </c>
      <c r="EL880" s="39" t="e">
        <f t="shared" si="2480"/>
        <v>#DIV/0!</v>
      </c>
      <c r="EM880" s="39" t="e">
        <f t="shared" si="2481"/>
        <v>#DIV/0!</v>
      </c>
      <c r="EN880" s="39" t="e">
        <f t="shared" si="2482"/>
        <v>#DIV/0!</v>
      </c>
      <c r="EO880" s="39" t="e">
        <f t="shared" si="2483"/>
        <v>#DIV/0!</v>
      </c>
      <c r="EP880" s="39" t="e">
        <f t="shared" si="2484"/>
        <v>#DIV/0!</v>
      </c>
      <c r="EQ880" s="39" t="e">
        <f t="shared" si="2485"/>
        <v>#DIV/0!</v>
      </c>
      <c r="ER880" s="39" t="e">
        <f t="shared" si="2486"/>
        <v>#DIV/0!</v>
      </c>
      <c r="ES880" s="58" t="str">
        <f t="shared" si="2487"/>
        <v>(OH,F,Cl)-dominate amphibole</v>
      </c>
      <c r="ET880" s="58" t="e">
        <f t="shared" si="2488"/>
        <v>#N/A</v>
      </c>
      <c r="EU880" s="56">
        <f t="shared" si="2405"/>
        <v>0</v>
      </c>
      <c r="EV880" s="56">
        <f t="shared" si="2406"/>
        <v>0</v>
      </c>
      <c r="EW880" s="56">
        <f t="shared" si="2407"/>
        <v>0</v>
      </c>
      <c r="EX880" s="56">
        <f t="shared" si="2408"/>
        <v>0</v>
      </c>
      <c r="EY880" s="56">
        <f t="shared" si="2409"/>
        <v>0</v>
      </c>
      <c r="EZ880" s="56">
        <f t="shared" si="2410"/>
        <v>0</v>
      </c>
      <c r="FA880" s="39">
        <f t="shared" si="2411"/>
        <v>0</v>
      </c>
      <c r="FB880" s="39">
        <f t="shared" si="2412"/>
        <v>0</v>
      </c>
      <c r="FC880" s="54">
        <f t="shared" si="2413"/>
        <v>0</v>
      </c>
      <c r="FD880" s="54">
        <f t="shared" si="2414"/>
        <v>0</v>
      </c>
      <c r="FE880" s="39">
        <f t="shared" si="2415"/>
        <v>0</v>
      </c>
      <c r="FF880" s="54">
        <f t="shared" si="2416"/>
        <v>0</v>
      </c>
      <c r="FG880" s="39">
        <f t="shared" si="2417"/>
        <v>0</v>
      </c>
      <c r="FH880" s="39">
        <f t="shared" si="2489"/>
        <v>0</v>
      </c>
      <c r="FI880" s="39">
        <f t="shared" si="2490"/>
        <v>0</v>
      </c>
      <c r="FJ880" s="39">
        <f t="shared" si="2491"/>
        <v>0</v>
      </c>
      <c r="FK880" s="39" t="e">
        <f t="shared" si="2492"/>
        <v>#DIV/0!</v>
      </c>
      <c r="FL880" s="39" t="e">
        <f t="shared" si="2493"/>
        <v>#DIV/0!</v>
      </c>
      <c r="FM880" s="39" t="e">
        <f t="shared" si="2494"/>
        <v>#DIV/0!</v>
      </c>
      <c r="FN880" s="39">
        <f t="shared" si="2495"/>
        <v>1</v>
      </c>
      <c r="FO880" s="39">
        <f t="shared" si="2418"/>
        <v>0</v>
      </c>
      <c r="FP880" s="39">
        <f t="shared" si="2419"/>
        <v>0</v>
      </c>
      <c r="FQ880" s="39">
        <f t="shared" si="2420"/>
        <v>0</v>
      </c>
      <c r="FR880" s="39">
        <f t="shared" si="2496"/>
        <v>0</v>
      </c>
      <c r="FS880" s="39">
        <f t="shared" si="2497"/>
        <v>0</v>
      </c>
      <c r="FU880" s="39" t="e">
        <f t="shared" si="2498"/>
        <v>#DIV/0!</v>
      </c>
      <c r="FV880" s="39" t="e">
        <f t="shared" si="2499"/>
        <v>#DIV/0!</v>
      </c>
      <c r="FW880" s="39" t="e">
        <f t="shared" si="2500"/>
        <v>#DIV/0!</v>
      </c>
      <c r="FY880" s="39" t="e">
        <f t="shared" si="2501"/>
        <v>#DIV/0!</v>
      </c>
      <c r="FZ880" s="39" t="e">
        <f t="shared" si="2502"/>
        <v>#DIV/0!</v>
      </c>
      <c r="GA880" s="39" t="e">
        <f t="shared" si="2503"/>
        <v>#DIV/0!</v>
      </c>
      <c r="GB880" s="39" t="e">
        <f t="shared" si="2504"/>
        <v>#DIV/0!</v>
      </c>
      <c r="GC880" s="39" t="e">
        <f t="shared" si="2505"/>
        <v>#DIV/0!</v>
      </c>
      <c r="GD880" s="39" t="e">
        <f t="shared" si="2506"/>
        <v>#DIV/0!</v>
      </c>
      <c r="GE880" s="39" t="e">
        <f t="shared" si="2507"/>
        <v>#DIV/0!</v>
      </c>
      <c r="GF880" s="39" t="e">
        <f t="shared" si="2508"/>
        <v>#DIV/0!</v>
      </c>
      <c r="GG880" s="39" t="e">
        <f t="shared" si="2509"/>
        <v>#DIV/0!</v>
      </c>
      <c r="GH880" s="39" t="e">
        <f t="shared" si="2510"/>
        <v>#DIV/0!</v>
      </c>
      <c r="GI880" s="39"/>
      <c r="GJ880" s="39" t="e">
        <f t="shared" si="2511"/>
        <v>#DIV/0!</v>
      </c>
      <c r="GK880" s="39" t="e">
        <f t="shared" si="2512"/>
        <v>#DIV/0!</v>
      </c>
      <c r="GL880" s="39" t="e">
        <f t="shared" si="2513"/>
        <v>#DIV/0!</v>
      </c>
      <c r="GM880" s="39" t="e">
        <f t="shared" si="2514"/>
        <v>#DIV/0!</v>
      </c>
      <c r="GN880" s="39" t="e">
        <f t="shared" si="2515"/>
        <v>#DIV/0!</v>
      </c>
      <c r="GO880" s="57"/>
      <c r="GP880" s="57" t="e">
        <f t="shared" si="2516"/>
        <v>#DIV/0!</v>
      </c>
      <c r="GQ880" s="59" t="e">
        <f t="shared" si="2517"/>
        <v>#DIV/0!</v>
      </c>
      <c r="GR880" s="41" t="e">
        <f t="shared" si="2518"/>
        <v>#DIV/0!</v>
      </c>
      <c r="GS880" s="57" t="e">
        <f t="shared" si="2519"/>
        <v>#DIV/0!</v>
      </c>
      <c r="GT880" s="57" t="e">
        <f t="shared" si="2520"/>
        <v>#DIV/0!</v>
      </c>
      <c r="GU880" s="57" t="e">
        <f t="shared" si="2521"/>
        <v>#DIV/0!</v>
      </c>
      <c r="GV880" s="57"/>
      <c r="GW880" s="42" t="e">
        <f t="shared" si="2522"/>
        <v>#DIV/0!</v>
      </c>
      <c r="GX880" s="42" t="e">
        <f t="shared" si="2523"/>
        <v>#DIV/0!</v>
      </c>
      <c r="GY880" s="42" t="e">
        <f t="shared" si="2524"/>
        <v>#DIV/0!</v>
      </c>
      <c r="GZ880" s="57"/>
      <c r="HA880" s="2" t="e">
        <f t="shared" si="2525"/>
        <v>#DIV/0!</v>
      </c>
      <c r="HB880" s="2" t="e">
        <f t="shared" si="2526"/>
        <v>#DIV/0!</v>
      </c>
      <c r="HC880" s="2" t="e">
        <f t="shared" si="2527"/>
        <v>#DIV/0!</v>
      </c>
      <c r="HD880" s="2" t="e">
        <f t="shared" si="2528"/>
        <v>#DIV/0!</v>
      </c>
      <c r="HE880" s="2" t="e">
        <f t="shared" si="2529"/>
        <v>#DIV/0!</v>
      </c>
      <c r="HF880" s="2" t="e">
        <f t="shared" si="2530"/>
        <v>#DIV/0!</v>
      </c>
      <c r="HG880" s="2" t="e">
        <f t="shared" si="2531"/>
        <v>#DIV/0!</v>
      </c>
      <c r="HH880" s="2" t="e">
        <f t="shared" si="2532"/>
        <v>#DIV/0!</v>
      </c>
      <c r="HI880" s="2" t="e">
        <f t="shared" si="2533"/>
        <v>#DIV/0!</v>
      </c>
      <c r="HJ880" s="11" t="e">
        <f t="shared" si="2534"/>
        <v>#DIV/0!</v>
      </c>
      <c r="HK880" s="60" t="e">
        <f t="shared" si="2535"/>
        <v>#DIV/0!</v>
      </c>
      <c r="HL880" s="57"/>
      <c r="HM880" s="57" t="e">
        <f t="shared" si="2536"/>
        <v>#DIV/0!</v>
      </c>
      <c r="HN880" s="57" t="e">
        <f t="shared" si="2537"/>
        <v>#DIV/0!</v>
      </c>
      <c r="HO880" s="57" t="e">
        <f t="shared" si="2538"/>
        <v>#DIV/0!</v>
      </c>
      <c r="HP880" s="57" t="e">
        <f t="shared" si="2539"/>
        <v>#DIV/0!</v>
      </c>
      <c r="HQ880" s="57" t="e">
        <f t="shared" si="2540"/>
        <v>#DIV/0!</v>
      </c>
      <c r="HR880" s="57"/>
      <c r="HS880" s="57" t="e">
        <f t="shared" si="2541"/>
        <v>#DIV/0!</v>
      </c>
      <c r="HT880" s="57" t="e">
        <f t="shared" si="2542"/>
        <v>#DIV/0!</v>
      </c>
      <c r="HU880" s="57" t="e">
        <f t="shared" si="2543"/>
        <v>#DIV/0!</v>
      </c>
      <c r="HV880" s="57" t="e">
        <f t="shared" si="2544"/>
        <v>#DIV/0!</v>
      </c>
      <c r="HW880" s="57" t="e">
        <f t="shared" si="2545"/>
        <v>#DIV/0!</v>
      </c>
      <c r="HX880" s="57"/>
      <c r="HY880" s="57" t="e">
        <f t="shared" si="2546"/>
        <v>#DIV/0!</v>
      </c>
      <c r="HZ880" s="57" t="e">
        <f t="shared" si="2547"/>
        <v>#DIV/0!</v>
      </c>
      <c r="IA880" s="57"/>
      <c r="IB880" s="61">
        <f t="shared" si="2548"/>
        <v>0</v>
      </c>
      <c r="IC880" s="57" t="str">
        <f t="shared" si="2549"/>
        <v/>
      </c>
      <c r="ID880" s="42"/>
      <c r="IE880" s="2" t="str">
        <f t="shared" si="2550"/>
        <v/>
      </c>
      <c r="IF880" s="60" t="e">
        <f t="shared" si="2551"/>
        <v>#DIV/0!</v>
      </c>
      <c r="IG880" s="60" t="str">
        <f t="shared" si="2552"/>
        <v/>
      </c>
      <c r="IH880" s="60" t="str">
        <f t="shared" si="2553"/>
        <v>zinco-</v>
      </c>
      <c r="II880" s="60" t="str">
        <f t="shared" si="2554"/>
        <v>mangano-</v>
      </c>
      <c r="IJ880" s="60" t="e">
        <f t="shared" si="2555"/>
        <v>#DIV/0!</v>
      </c>
      <c r="IK880" s="60" t="e">
        <f t="shared" si="2556"/>
        <v>#DIV/0!</v>
      </c>
      <c r="IL880" s="60" t="e">
        <f t="shared" si="2557"/>
        <v>#DIV/0!</v>
      </c>
      <c r="IM880" s="60" t="e">
        <f t="shared" si="2558"/>
        <v>#DIV/0!</v>
      </c>
      <c r="IN880" s="60" t="str">
        <f t="shared" si="2559"/>
        <v/>
      </c>
      <c r="IO880" s="60" t="str">
        <f t="shared" si="2560"/>
        <v/>
      </c>
      <c r="IP880" s="57"/>
      <c r="IQ880" s="57" t="str">
        <f t="shared" si="2561"/>
        <v>ERROR!!</v>
      </c>
    </row>
    <row r="881" spans="24:251">
      <c r="X881" s="29">
        <f t="shared" si="2562"/>
        <v>0</v>
      </c>
      <c r="Y881" s="29">
        <f t="shared" si="2563"/>
        <v>0</v>
      </c>
      <c r="Z881" s="29" t="e">
        <f t="shared" si="2564"/>
        <v>#DIV/0!</v>
      </c>
      <c r="AA881" s="29" t="e">
        <f t="shared" si="2565"/>
        <v>#DIV/0!</v>
      </c>
      <c r="AB881" s="29" t="e">
        <f t="shared" si="2566"/>
        <v>#DIV/0!</v>
      </c>
      <c r="AC881" s="29" t="e">
        <f t="shared" si="2567"/>
        <v>#DIV/0!</v>
      </c>
      <c r="AF881" s="23">
        <v>60.084299999999999</v>
      </c>
      <c r="AG881" s="23">
        <v>79.878799999999998</v>
      </c>
      <c r="AH881" s="23">
        <v>101.96120000000001</v>
      </c>
      <c r="AI881" s="23">
        <v>151.99039999999999</v>
      </c>
      <c r="AJ881" s="23">
        <v>159.69</v>
      </c>
      <c r="AK881" s="23">
        <v>71.846400000000003</v>
      </c>
      <c r="AL881" s="23">
        <v>70.9375</v>
      </c>
      <c r="AM881" s="23">
        <v>40.304400000000001</v>
      </c>
      <c r="AN881" s="23">
        <v>56.077399999999997</v>
      </c>
      <c r="AO881" s="23">
        <v>61.978999999999999</v>
      </c>
      <c r="AP881" s="23">
        <v>94.195999999999998</v>
      </c>
      <c r="AQ881" s="23">
        <v>18.998000000000001</v>
      </c>
      <c r="AR881" s="23">
        <v>35.450000000000003</v>
      </c>
      <c r="AS881" s="23">
        <v>29.88</v>
      </c>
      <c r="AT881" s="23">
        <v>74.691999999999993</v>
      </c>
      <c r="AU881" s="23">
        <v>81.39</v>
      </c>
      <c r="AX881" s="54">
        <f t="shared" si="2422"/>
        <v>0</v>
      </c>
      <c r="AY881" s="54">
        <f t="shared" si="2423"/>
        <v>0</v>
      </c>
      <c r="AZ881" s="54">
        <f t="shared" si="2424"/>
        <v>0</v>
      </c>
      <c r="BA881" s="54">
        <f t="shared" si="2425"/>
        <v>0</v>
      </c>
      <c r="BB881" s="54">
        <f t="shared" si="2426"/>
        <v>0</v>
      </c>
      <c r="BC881" s="54">
        <f t="shared" si="2427"/>
        <v>0</v>
      </c>
      <c r="BD881" s="54">
        <f t="shared" si="2428"/>
        <v>0</v>
      </c>
      <c r="BE881" s="54">
        <f t="shared" si="2429"/>
        <v>0</v>
      </c>
      <c r="BF881" s="54">
        <f t="shared" si="2430"/>
        <v>0</v>
      </c>
      <c r="BG881" s="54">
        <f t="shared" si="2431"/>
        <v>0</v>
      </c>
      <c r="BH881" s="54">
        <f t="shared" si="2432"/>
        <v>0</v>
      </c>
      <c r="BI881" s="54">
        <f t="shared" si="2433"/>
        <v>0</v>
      </c>
      <c r="BJ881" s="54">
        <f t="shared" si="2434"/>
        <v>0</v>
      </c>
      <c r="BK881" s="54">
        <f t="shared" si="2435"/>
        <v>0</v>
      </c>
      <c r="BL881" s="54">
        <f t="shared" si="2436"/>
        <v>0</v>
      </c>
      <c r="BM881" s="42"/>
      <c r="BO881" s="54">
        <f>'Norm-coeff'!$C$2+$AX881*'Norm-coeff'!$D$2+$AY881*'Norm-coeff'!$E$2+$AZ881*'Norm-coeff'!$F$2+$BA881*'Norm-coeff'!$G$2+$BB881*'Norm-coeff'!$H$2+$BC881*'Norm-coeff'!$I$2+$BD881*'Norm-coeff'!$J$2+$BE881*'Norm-coeff'!$K$2+$BF881*'Norm-coeff'!$L$2+$BG881*'Norm-coeff'!$M$2+$BH881*'Norm-coeff'!$N$2+$BI881*'Norm-coeff'!$O$2</f>
        <v>5.4045421474420303</v>
      </c>
      <c r="BP881" s="54">
        <f>'Norm-coeff'!$C$3+$AX881*'Norm-coeff'!$D$3+$AY881*'Norm-coeff'!$E$3+$AZ881*'Norm-coeff'!$F$3+$BA881*'Norm-coeff'!$G$3+$BB881*'Norm-coeff'!$H$3+$BC881*'Norm-coeff'!$I$3+$BD881*'Norm-coeff'!$J$3+$BE881*'Norm-coeff'!$K$3+$BF881*'Norm-coeff'!$L$3+$BG881*'Norm-coeff'!$M$3+$BH881*'Norm-coeff'!$N$3+$BI881*'Norm-coeff'!$O$3</f>
        <v>3.15319116612705</v>
      </c>
      <c r="BQ881" s="54">
        <f>'Norm-coeff'!$C$4+$AX881*'Norm-coeff'!$D$4+$AY881*'Norm-coeff'!$E$4+$AZ881*'Norm-coeff'!$F$4+$BA881*'Norm-coeff'!$G$4+$BB881*'Norm-coeff'!$H$4+$BC881*'Norm-coeff'!$I$4+$BD881*'Norm-coeff'!$J$4+$BE881*'Norm-coeff'!$K$4+$BF881*'Norm-coeff'!$L$4+$BG881*'Norm-coeff'!$M$4+$BH881*'Norm-coeff'!$N$4+$BI881*'Norm-coeff'!$O$4</f>
        <v>1.42115649462768</v>
      </c>
      <c r="BR881" s="54">
        <f>'Norm-coeff'!$C$5+$AX881*'Norm-coeff'!$D$5+$AY881*'Norm-coeff'!$E$5+$AZ881*'Norm-coeff'!$F$5+$BA881*'Norm-coeff'!$G$5+$BB881*'Norm-coeff'!$H$5+$BC881*'Norm-coeff'!$I$5+$BD881*'Norm-coeff'!$J$5+$BE881*'Norm-coeff'!$K$5+$BF881*'Norm-coeff'!$L$5+$BG881*'Norm-coeff'!$M$5+$BH881*'Norm-coeff'!$N$5+$BI881*'Norm-coeff'!$O$5</f>
        <v>1.0553329241296201</v>
      </c>
      <c r="BS881" s="54">
        <f>'Norm-coeff'!$C$6+$AX881*'Norm-coeff'!$D$6+$AY881*'Norm-coeff'!$E$6+$AZ881*'Norm-coeff'!$F$6+$BA881*'Norm-coeff'!$G$6+$BB881*'Norm-coeff'!$H$6+$BC881*'Norm-coeff'!$I$6+$BD881*'Norm-coeff'!$J$6+$BE881*'Norm-coeff'!$K$6+$BF881*'Norm-coeff'!$L$6+$BG881*'Norm-coeff'!$M$6+$BH881*'Norm-coeff'!$N$6+$BI881*'Norm-coeff'!$O$6</f>
        <v>-1.48700885495103E-2</v>
      </c>
      <c r="BT881" s="54">
        <f>'Norm-coeff'!$C$7+$AX881*'Norm-coeff'!$D$7+$AY881*'Norm-coeff'!$E$7+$AZ881*'Norm-coeff'!$F$7+$BA881*'Norm-coeff'!$G$7+$BB881*'Norm-coeff'!$H$7+$BC881*'Norm-coeff'!$I$7+$BD881*'Norm-coeff'!$J$7+$BE881*'Norm-coeff'!$K$7+$BF881*'Norm-coeff'!$L$7+$BG881*'Norm-coeff'!$M$7+$BH881*'Norm-coeff'!$N$7+$BI881*'Norm-coeff'!$O$7</f>
        <v>2.0907583608832998</v>
      </c>
      <c r="BU881" s="54">
        <f>'Norm-coeff'!$C$8+$AX881*'Norm-coeff'!$D$8+$AY881*'Norm-coeff'!$E$8+$AZ881*'Norm-coeff'!$F$8+$BA881*'Norm-coeff'!$G$8+$BB881*'Norm-coeff'!$H$8+$BC881*'Norm-coeff'!$I$8+$BD881*'Norm-coeff'!$J$8+$BE881*'Norm-coeff'!$K$8+$BF881*'Norm-coeff'!$L$8+$BG881*'Norm-coeff'!$M$8+$BH881*'Norm-coeff'!$N$8+$BI881*'Norm-coeff'!$O$8</f>
        <v>0.65894159836244504</v>
      </c>
      <c r="BV881" s="54">
        <f>'Norm-coeff'!$C$9+$AX881*'Norm-coeff'!$D$9+$AY881*'Norm-coeff'!$E$9+$AZ881*'Norm-coeff'!$F$9+$BA881*'Norm-coeff'!$G$9+$BB881*'Norm-coeff'!$H$9+$BC881*'Norm-coeff'!$I$9+$BD881*'Norm-coeff'!$J$9+$BE881*'Norm-coeff'!$K$9+$BF881*'Norm-coeff'!$L$9+$BG881*'Norm-coeff'!$M$9+$BH881*'Norm-coeff'!$N$9+$BI881*'Norm-coeff'!$O$9</f>
        <v>1.48961085014701</v>
      </c>
      <c r="BW881" s="54">
        <f>'Norm-coeff'!$C$10+$AX881*'Norm-coeff'!$D$10+$AY881*'Norm-coeff'!$E$10+$AZ881*'Norm-coeff'!$F$10+$BA881*'Norm-coeff'!$G$10+$BB881*'Norm-coeff'!$H$10+$BC881*'Norm-coeff'!$I$10+$BD881*'Norm-coeff'!$J$10+$BE881*'Norm-coeff'!$K$10+$BF881*'Norm-coeff'!$L$10+$BG881*'Norm-coeff'!$M$10+$BH881*'Norm-coeff'!$N$10+$BI881*'Norm-coeff'!$O$10</f>
        <v>1.42058735749591</v>
      </c>
      <c r="BX881" s="54">
        <f>'Norm-coeff'!$C$11+$AX881*'Norm-coeff'!$D$11+$AY881*'Norm-coeff'!$E$11+$AZ881*'Norm-coeff'!$F$11+$BA881*'Norm-coeff'!$G$11+$BB881*'Norm-coeff'!$H$11+$BC881*'Norm-coeff'!$I$11+$BD881*'Norm-coeff'!$J$11+$BE881*'Norm-coeff'!$K$11+$BF881*'Norm-coeff'!$L$11+$BG881*'Norm-coeff'!$M$11+$BH881*'Norm-coeff'!$N$11+$BI881*'Norm-coeff'!$O$11</f>
        <v>0.221233014421479</v>
      </c>
      <c r="BY881" s="54">
        <f>'Norm-coeff'!$C$12+$AX881*'Norm-coeff'!$D$12+$AY881*'Norm-coeff'!$E$12+$AZ881*'Norm-coeff'!$F$12+$BA881*'Norm-coeff'!$G$12+$BB881*'Norm-coeff'!$H$12+$BC881*'Norm-coeff'!$I$12+$BD881*'Norm-coeff'!$J$12+$BE881*'Norm-coeff'!$K$12+$BF881*'Norm-coeff'!$L$12+$BG881*'Norm-coeff'!$M$12+$BH881*'Norm-coeff'!$N$12+$BI881*'Norm-coeff'!$O$12</f>
        <v>0.283527502056037</v>
      </c>
      <c r="BZ881" s="54">
        <f>'Norm-coeff'!$C$13+$AX881*'Norm-coeff'!$D$13+$AY881*'Norm-coeff'!$E$13+$AZ881*'Norm-coeff'!$F$13+$BA881*'Norm-coeff'!$G$13+$BB881*'Norm-coeff'!$H$13+$BC881*'Norm-coeff'!$I$13+$BD881*'Norm-coeff'!$J$13+$BE881*'Norm-coeff'!$K$13+$BF881*'Norm-coeff'!$L$13+$BG881*'Norm-coeff'!$M$13+$BH881*'Norm-coeff'!$N$13+$BI881*'Norm-coeff'!$O$13</f>
        <v>-4.1864930554451202E-2</v>
      </c>
      <c r="CA881" s="54">
        <f>'Norm-coeff'!$C$14+$AX881*'Norm-coeff'!$D$14+$AY881*'Norm-coeff'!$E$14+$AZ881*'Norm-coeff'!$F$14+$BA881*'Norm-coeff'!$G$14+$BB881*'Norm-coeff'!$H$14+$BC881*'Norm-coeff'!$I$14+$BD881*'Norm-coeff'!$J$14+$BE881*'Norm-coeff'!$K$14+$BF881*'Norm-coeff'!$L$14+$BG881*'Norm-coeff'!$M$14+$BH881*'Norm-coeff'!$N$14+$BI881*'Norm-coeff'!$O$14</f>
        <v>4.2526983164477103</v>
      </c>
      <c r="CC881" s="54">
        <f t="shared" si="2437"/>
        <v>0</v>
      </c>
      <c r="CG881" s="54">
        <f t="shared" si="2438"/>
        <v>0</v>
      </c>
      <c r="CH881" s="54">
        <f t="shared" si="2421"/>
        <v>0</v>
      </c>
      <c r="CI881" s="54">
        <f t="shared" si="2439"/>
        <v>0</v>
      </c>
      <c r="CJ881" s="56">
        <f t="shared" si="2440"/>
        <v>0</v>
      </c>
      <c r="CK881" s="54">
        <f t="shared" si="2441"/>
        <v>0</v>
      </c>
      <c r="CL881" s="54">
        <f t="shared" si="2442"/>
        <v>0</v>
      </c>
      <c r="CM881" s="54">
        <f t="shared" si="2443"/>
        <v>0</v>
      </c>
      <c r="CN881" s="54">
        <f t="shared" si="2444"/>
        <v>0</v>
      </c>
      <c r="CO881" s="54">
        <f t="shared" si="2445"/>
        <v>0</v>
      </c>
      <c r="CP881" s="54">
        <f t="shared" si="2446"/>
        <v>0</v>
      </c>
      <c r="CQ881" s="54">
        <f t="shared" si="2447"/>
        <v>0</v>
      </c>
      <c r="CR881" s="54">
        <f t="shared" si="2448"/>
        <v>0</v>
      </c>
      <c r="CS881" s="54">
        <f t="shared" si="2449"/>
        <v>0</v>
      </c>
      <c r="CU881" s="54">
        <f t="shared" si="2450"/>
        <v>0</v>
      </c>
      <c r="CV881" s="54">
        <f t="shared" si="2451"/>
        <v>0</v>
      </c>
      <c r="CW881" s="54">
        <f t="shared" si="2452"/>
        <v>0</v>
      </c>
      <c r="CX881" s="54">
        <f t="shared" si="2453"/>
        <v>0</v>
      </c>
      <c r="CZ881" s="54">
        <f t="shared" si="2454"/>
        <v>0</v>
      </c>
      <c r="DA881" s="54">
        <f t="shared" si="2455"/>
        <v>0</v>
      </c>
      <c r="DB881" s="54">
        <f t="shared" si="2456"/>
        <v>0</v>
      </c>
      <c r="DC881" s="54">
        <f t="shared" si="2457"/>
        <v>0</v>
      </c>
      <c r="DD881" s="54">
        <f t="shared" si="2458"/>
        <v>0</v>
      </c>
      <c r="DE881" s="54">
        <f t="shared" si="2459"/>
        <v>0</v>
      </c>
      <c r="DF881" s="54">
        <f t="shared" si="2460"/>
        <v>0</v>
      </c>
      <c r="DG881" s="54">
        <f t="shared" si="2461"/>
        <v>2</v>
      </c>
      <c r="DH881" s="71">
        <f t="shared" si="2462"/>
        <v>0</v>
      </c>
      <c r="DI881" s="71">
        <f t="shared" si="2463"/>
        <v>0</v>
      </c>
      <c r="DJ881" s="54">
        <f t="shared" si="2464"/>
        <v>0</v>
      </c>
      <c r="DK881" s="54">
        <f t="shared" si="2465"/>
        <v>2</v>
      </c>
      <c r="DL881" s="4">
        <f t="shared" si="2395"/>
        <v>0</v>
      </c>
      <c r="DM881" s="3">
        <f t="shared" si="2466"/>
        <v>0</v>
      </c>
      <c r="DN881" s="3">
        <f t="shared" si="2467"/>
        <v>0</v>
      </c>
      <c r="DO881" s="4" t="e">
        <f t="shared" si="2468"/>
        <v>#DIV/0!</v>
      </c>
      <c r="DP881" s="57"/>
      <c r="DQ881" s="57"/>
      <c r="DR881" s="56">
        <f t="shared" si="2396"/>
        <v>2</v>
      </c>
      <c r="DS881" s="56">
        <f t="shared" si="2397"/>
        <v>0</v>
      </c>
      <c r="DT881" s="38">
        <f t="shared" si="2398"/>
        <v>0</v>
      </c>
      <c r="DU881" s="38">
        <f t="shared" si="2469"/>
        <v>2</v>
      </c>
      <c r="DV881" s="38">
        <f t="shared" si="2399"/>
        <v>0</v>
      </c>
      <c r="DW881" s="39">
        <f t="shared" si="2400"/>
        <v>0</v>
      </c>
      <c r="DX881" s="39">
        <f t="shared" si="2401"/>
        <v>0</v>
      </c>
      <c r="DY881" s="39">
        <f t="shared" si="2402"/>
        <v>0</v>
      </c>
      <c r="DZ881" s="39">
        <f t="shared" si="2403"/>
        <v>0</v>
      </c>
      <c r="EA881" s="39">
        <f t="shared" si="2404"/>
        <v>0</v>
      </c>
      <c r="EB881" s="37" t="e">
        <f t="shared" si="2470"/>
        <v>#DIV/0!</v>
      </c>
      <c r="EC881" s="37" t="e">
        <f t="shared" si="2471"/>
        <v>#DIV/0!</v>
      </c>
      <c r="ED881" s="37" t="e">
        <f t="shared" si="2472"/>
        <v>#DIV/0!</v>
      </c>
      <c r="EE881" s="37" t="e">
        <f t="shared" si="2473"/>
        <v>#DIV/0!</v>
      </c>
      <c r="EF881" s="39" t="e">
        <f t="shared" si="2474"/>
        <v>#DIV/0!</v>
      </c>
      <c r="EG881" s="37" t="e">
        <f t="shared" si="2475"/>
        <v>#DIV/0!</v>
      </c>
      <c r="EH881" s="37" t="e">
        <f t="shared" si="2476"/>
        <v>#DIV/0!</v>
      </c>
      <c r="EI881" s="11" t="b">
        <f t="shared" si="2477"/>
        <v>1</v>
      </c>
      <c r="EJ881" s="11" t="b">
        <f t="shared" si="2478"/>
        <v>0</v>
      </c>
      <c r="EK881" s="39" t="e">
        <f t="shared" si="2479"/>
        <v>#DIV/0!</v>
      </c>
      <c r="EL881" s="39" t="e">
        <f t="shared" si="2480"/>
        <v>#DIV/0!</v>
      </c>
      <c r="EM881" s="39" t="e">
        <f t="shared" si="2481"/>
        <v>#DIV/0!</v>
      </c>
      <c r="EN881" s="39" t="e">
        <f t="shared" si="2482"/>
        <v>#DIV/0!</v>
      </c>
      <c r="EO881" s="39" t="e">
        <f t="shared" si="2483"/>
        <v>#DIV/0!</v>
      </c>
      <c r="EP881" s="39" t="e">
        <f t="shared" si="2484"/>
        <v>#DIV/0!</v>
      </c>
      <c r="EQ881" s="39" t="e">
        <f t="shared" si="2485"/>
        <v>#DIV/0!</v>
      </c>
      <c r="ER881" s="39" t="e">
        <f t="shared" si="2486"/>
        <v>#DIV/0!</v>
      </c>
      <c r="ES881" s="58" t="str">
        <f t="shared" si="2487"/>
        <v>(OH,F,Cl)-dominate amphibole</v>
      </c>
      <c r="ET881" s="58" t="e">
        <f t="shared" si="2488"/>
        <v>#N/A</v>
      </c>
      <c r="EU881" s="56">
        <f t="shared" si="2405"/>
        <v>0</v>
      </c>
      <c r="EV881" s="56">
        <f t="shared" si="2406"/>
        <v>0</v>
      </c>
      <c r="EW881" s="56">
        <f t="shared" si="2407"/>
        <v>0</v>
      </c>
      <c r="EX881" s="56">
        <f t="shared" si="2408"/>
        <v>0</v>
      </c>
      <c r="EY881" s="56">
        <f t="shared" si="2409"/>
        <v>0</v>
      </c>
      <c r="EZ881" s="56">
        <f t="shared" si="2410"/>
        <v>0</v>
      </c>
      <c r="FA881" s="39">
        <f t="shared" si="2411"/>
        <v>0</v>
      </c>
      <c r="FB881" s="39">
        <f t="shared" si="2412"/>
        <v>0</v>
      </c>
      <c r="FC881" s="54">
        <f t="shared" si="2413"/>
        <v>0</v>
      </c>
      <c r="FD881" s="54">
        <f t="shared" si="2414"/>
        <v>0</v>
      </c>
      <c r="FE881" s="39">
        <f t="shared" si="2415"/>
        <v>0</v>
      </c>
      <c r="FF881" s="54">
        <f t="shared" si="2416"/>
        <v>0</v>
      </c>
      <c r="FG881" s="39">
        <f t="shared" si="2417"/>
        <v>0</v>
      </c>
      <c r="FH881" s="39">
        <f t="shared" si="2489"/>
        <v>0</v>
      </c>
      <c r="FI881" s="39">
        <f t="shared" si="2490"/>
        <v>0</v>
      </c>
      <c r="FJ881" s="39">
        <f t="shared" si="2491"/>
        <v>0</v>
      </c>
      <c r="FK881" s="39" t="e">
        <f t="shared" si="2492"/>
        <v>#DIV/0!</v>
      </c>
      <c r="FL881" s="39" t="e">
        <f t="shared" si="2493"/>
        <v>#DIV/0!</v>
      </c>
      <c r="FM881" s="39" t="e">
        <f t="shared" si="2494"/>
        <v>#DIV/0!</v>
      </c>
      <c r="FN881" s="39">
        <f t="shared" si="2495"/>
        <v>1</v>
      </c>
      <c r="FO881" s="39">
        <f t="shared" si="2418"/>
        <v>0</v>
      </c>
      <c r="FP881" s="39">
        <f t="shared" si="2419"/>
        <v>0</v>
      </c>
      <c r="FQ881" s="39">
        <f t="shared" si="2420"/>
        <v>0</v>
      </c>
      <c r="FR881" s="39">
        <f t="shared" si="2496"/>
        <v>0</v>
      </c>
      <c r="FS881" s="39">
        <f t="shared" si="2497"/>
        <v>0</v>
      </c>
      <c r="FU881" s="39" t="e">
        <f t="shared" si="2498"/>
        <v>#DIV/0!</v>
      </c>
      <c r="FV881" s="39" t="e">
        <f t="shared" si="2499"/>
        <v>#DIV/0!</v>
      </c>
      <c r="FW881" s="39" t="e">
        <f t="shared" si="2500"/>
        <v>#DIV/0!</v>
      </c>
      <c r="FY881" s="39" t="e">
        <f t="shared" si="2501"/>
        <v>#DIV/0!</v>
      </c>
      <c r="FZ881" s="39" t="e">
        <f t="shared" si="2502"/>
        <v>#DIV/0!</v>
      </c>
      <c r="GA881" s="39" t="e">
        <f t="shared" si="2503"/>
        <v>#DIV/0!</v>
      </c>
      <c r="GB881" s="39" t="e">
        <f t="shared" si="2504"/>
        <v>#DIV/0!</v>
      </c>
      <c r="GC881" s="39" t="e">
        <f t="shared" si="2505"/>
        <v>#DIV/0!</v>
      </c>
      <c r="GD881" s="39" t="e">
        <f t="shared" si="2506"/>
        <v>#DIV/0!</v>
      </c>
      <c r="GE881" s="39" t="e">
        <f t="shared" si="2507"/>
        <v>#DIV/0!</v>
      </c>
      <c r="GF881" s="39" t="e">
        <f t="shared" si="2508"/>
        <v>#DIV/0!</v>
      </c>
      <c r="GG881" s="39" t="e">
        <f t="shared" si="2509"/>
        <v>#DIV/0!</v>
      </c>
      <c r="GH881" s="39" t="e">
        <f t="shared" si="2510"/>
        <v>#DIV/0!</v>
      </c>
      <c r="GI881" s="39"/>
      <c r="GJ881" s="39" t="e">
        <f t="shared" si="2511"/>
        <v>#DIV/0!</v>
      </c>
      <c r="GK881" s="39" t="e">
        <f t="shared" si="2512"/>
        <v>#DIV/0!</v>
      </c>
      <c r="GL881" s="39" t="e">
        <f t="shared" si="2513"/>
        <v>#DIV/0!</v>
      </c>
      <c r="GM881" s="39" t="e">
        <f t="shared" si="2514"/>
        <v>#DIV/0!</v>
      </c>
      <c r="GN881" s="39" t="e">
        <f t="shared" si="2515"/>
        <v>#DIV/0!</v>
      </c>
      <c r="GO881" s="57"/>
      <c r="GP881" s="57" t="e">
        <f t="shared" si="2516"/>
        <v>#DIV/0!</v>
      </c>
      <c r="GQ881" s="59" t="e">
        <f t="shared" si="2517"/>
        <v>#DIV/0!</v>
      </c>
      <c r="GR881" s="41" t="e">
        <f t="shared" si="2518"/>
        <v>#DIV/0!</v>
      </c>
      <c r="GS881" s="57" t="e">
        <f t="shared" si="2519"/>
        <v>#DIV/0!</v>
      </c>
      <c r="GT881" s="57" t="e">
        <f t="shared" si="2520"/>
        <v>#DIV/0!</v>
      </c>
      <c r="GU881" s="57" t="e">
        <f t="shared" si="2521"/>
        <v>#DIV/0!</v>
      </c>
      <c r="GV881" s="57"/>
      <c r="GW881" s="42" t="e">
        <f t="shared" si="2522"/>
        <v>#DIV/0!</v>
      </c>
      <c r="GX881" s="42" t="e">
        <f t="shared" si="2523"/>
        <v>#DIV/0!</v>
      </c>
      <c r="GY881" s="42" t="e">
        <f t="shared" si="2524"/>
        <v>#DIV/0!</v>
      </c>
      <c r="GZ881" s="57"/>
      <c r="HA881" s="2" t="e">
        <f t="shared" si="2525"/>
        <v>#DIV/0!</v>
      </c>
      <c r="HB881" s="2" t="e">
        <f t="shared" si="2526"/>
        <v>#DIV/0!</v>
      </c>
      <c r="HC881" s="2" t="e">
        <f t="shared" si="2527"/>
        <v>#DIV/0!</v>
      </c>
      <c r="HD881" s="2" t="e">
        <f t="shared" si="2528"/>
        <v>#DIV/0!</v>
      </c>
      <c r="HE881" s="2" t="e">
        <f t="shared" si="2529"/>
        <v>#DIV/0!</v>
      </c>
      <c r="HF881" s="2" t="e">
        <f t="shared" si="2530"/>
        <v>#DIV/0!</v>
      </c>
      <c r="HG881" s="2" t="e">
        <f t="shared" si="2531"/>
        <v>#DIV/0!</v>
      </c>
      <c r="HH881" s="2" t="e">
        <f t="shared" si="2532"/>
        <v>#DIV/0!</v>
      </c>
      <c r="HI881" s="2" t="e">
        <f t="shared" si="2533"/>
        <v>#DIV/0!</v>
      </c>
      <c r="HJ881" s="11" t="e">
        <f t="shared" si="2534"/>
        <v>#DIV/0!</v>
      </c>
      <c r="HK881" s="60" t="e">
        <f t="shared" si="2535"/>
        <v>#DIV/0!</v>
      </c>
      <c r="HL881" s="57"/>
      <c r="HM881" s="57" t="e">
        <f t="shared" si="2536"/>
        <v>#DIV/0!</v>
      </c>
      <c r="HN881" s="57" t="e">
        <f t="shared" si="2537"/>
        <v>#DIV/0!</v>
      </c>
      <c r="HO881" s="57" t="e">
        <f t="shared" si="2538"/>
        <v>#DIV/0!</v>
      </c>
      <c r="HP881" s="57" t="e">
        <f t="shared" si="2539"/>
        <v>#DIV/0!</v>
      </c>
      <c r="HQ881" s="57" t="e">
        <f t="shared" si="2540"/>
        <v>#DIV/0!</v>
      </c>
      <c r="HR881" s="57"/>
      <c r="HS881" s="57" t="e">
        <f t="shared" si="2541"/>
        <v>#DIV/0!</v>
      </c>
      <c r="HT881" s="57" t="e">
        <f t="shared" si="2542"/>
        <v>#DIV/0!</v>
      </c>
      <c r="HU881" s="57" t="e">
        <f t="shared" si="2543"/>
        <v>#DIV/0!</v>
      </c>
      <c r="HV881" s="57" t="e">
        <f t="shared" si="2544"/>
        <v>#DIV/0!</v>
      </c>
      <c r="HW881" s="57" t="e">
        <f t="shared" si="2545"/>
        <v>#DIV/0!</v>
      </c>
      <c r="HX881" s="57"/>
      <c r="HY881" s="57" t="e">
        <f t="shared" si="2546"/>
        <v>#DIV/0!</v>
      </c>
      <c r="HZ881" s="57" t="e">
        <f t="shared" si="2547"/>
        <v>#DIV/0!</v>
      </c>
      <c r="IA881" s="57"/>
      <c r="IB881" s="61">
        <f t="shared" si="2548"/>
        <v>0</v>
      </c>
      <c r="IC881" s="57" t="str">
        <f t="shared" si="2549"/>
        <v/>
      </c>
      <c r="ID881" s="42"/>
      <c r="IE881" s="2" t="str">
        <f t="shared" si="2550"/>
        <v/>
      </c>
      <c r="IF881" s="60" t="e">
        <f t="shared" si="2551"/>
        <v>#DIV/0!</v>
      </c>
      <c r="IG881" s="60" t="str">
        <f t="shared" si="2552"/>
        <v/>
      </c>
      <c r="IH881" s="60" t="str">
        <f t="shared" si="2553"/>
        <v>zinco-</v>
      </c>
      <c r="II881" s="60" t="str">
        <f t="shared" si="2554"/>
        <v>mangano-</v>
      </c>
      <c r="IJ881" s="60" t="e">
        <f t="shared" si="2555"/>
        <v>#DIV/0!</v>
      </c>
      <c r="IK881" s="60" t="e">
        <f t="shared" si="2556"/>
        <v>#DIV/0!</v>
      </c>
      <c r="IL881" s="60" t="e">
        <f t="shared" si="2557"/>
        <v>#DIV/0!</v>
      </c>
      <c r="IM881" s="60" t="e">
        <f t="shared" si="2558"/>
        <v>#DIV/0!</v>
      </c>
      <c r="IN881" s="60" t="str">
        <f t="shared" si="2559"/>
        <v/>
      </c>
      <c r="IO881" s="60" t="str">
        <f t="shared" si="2560"/>
        <v/>
      </c>
      <c r="IP881" s="57"/>
      <c r="IQ881" s="57" t="str">
        <f t="shared" si="2561"/>
        <v>ERROR!!</v>
      </c>
    </row>
    <row r="882" spans="24:251">
      <c r="X882" s="29">
        <f t="shared" si="2562"/>
        <v>0</v>
      </c>
      <c r="Y882" s="29">
        <f t="shared" si="2563"/>
        <v>0</v>
      </c>
      <c r="Z882" s="29" t="e">
        <f t="shared" si="2564"/>
        <v>#DIV/0!</v>
      </c>
      <c r="AA882" s="29" t="e">
        <f t="shared" si="2565"/>
        <v>#DIV/0!</v>
      </c>
      <c r="AB882" s="29" t="e">
        <f t="shared" si="2566"/>
        <v>#DIV/0!</v>
      </c>
      <c r="AC882" s="29" t="e">
        <f t="shared" si="2567"/>
        <v>#DIV/0!</v>
      </c>
      <c r="AF882" s="23">
        <v>60.084299999999999</v>
      </c>
      <c r="AG882" s="23">
        <v>79.878799999999998</v>
      </c>
      <c r="AH882" s="23">
        <v>101.96120000000001</v>
      </c>
      <c r="AI882" s="23">
        <v>151.99039999999999</v>
      </c>
      <c r="AJ882" s="23">
        <v>159.69</v>
      </c>
      <c r="AK882" s="23">
        <v>71.846400000000003</v>
      </c>
      <c r="AL882" s="23">
        <v>70.9375</v>
      </c>
      <c r="AM882" s="23">
        <v>40.304400000000001</v>
      </c>
      <c r="AN882" s="23">
        <v>56.077399999999997</v>
      </c>
      <c r="AO882" s="23">
        <v>61.978999999999999</v>
      </c>
      <c r="AP882" s="23">
        <v>94.195999999999998</v>
      </c>
      <c r="AQ882" s="23">
        <v>18.998000000000001</v>
      </c>
      <c r="AR882" s="23">
        <v>35.450000000000003</v>
      </c>
      <c r="AS882" s="23">
        <v>29.88</v>
      </c>
      <c r="AT882" s="23">
        <v>74.691999999999993</v>
      </c>
      <c r="AU882" s="23">
        <v>81.39</v>
      </c>
      <c r="AX882" s="54">
        <f t="shared" si="2422"/>
        <v>0</v>
      </c>
      <c r="AY882" s="54">
        <f t="shared" si="2423"/>
        <v>0</v>
      </c>
      <c r="AZ882" s="54">
        <f t="shared" si="2424"/>
        <v>0</v>
      </c>
      <c r="BA882" s="54">
        <f t="shared" si="2425"/>
        <v>0</v>
      </c>
      <c r="BB882" s="54">
        <f t="shared" si="2426"/>
        <v>0</v>
      </c>
      <c r="BC882" s="54">
        <f t="shared" si="2427"/>
        <v>0</v>
      </c>
      <c r="BD882" s="54">
        <f t="shared" si="2428"/>
        <v>0</v>
      </c>
      <c r="BE882" s="54">
        <f t="shared" si="2429"/>
        <v>0</v>
      </c>
      <c r="BF882" s="54">
        <f t="shared" si="2430"/>
        <v>0</v>
      </c>
      <c r="BG882" s="54">
        <f t="shared" si="2431"/>
        <v>0</v>
      </c>
      <c r="BH882" s="54">
        <f t="shared" si="2432"/>
        <v>0</v>
      </c>
      <c r="BI882" s="54">
        <f t="shared" si="2433"/>
        <v>0</v>
      </c>
      <c r="BJ882" s="54">
        <f t="shared" si="2434"/>
        <v>0</v>
      </c>
      <c r="BK882" s="54">
        <f t="shared" si="2435"/>
        <v>0</v>
      </c>
      <c r="BL882" s="54">
        <f t="shared" si="2436"/>
        <v>0</v>
      </c>
      <c r="BM882" s="42"/>
      <c r="BO882" s="54">
        <f>'Norm-coeff'!$C$2+$AX882*'Norm-coeff'!$D$2+$AY882*'Norm-coeff'!$E$2+$AZ882*'Norm-coeff'!$F$2+$BA882*'Norm-coeff'!$G$2+$BB882*'Norm-coeff'!$H$2+$BC882*'Norm-coeff'!$I$2+$BD882*'Norm-coeff'!$J$2+$BE882*'Norm-coeff'!$K$2+$BF882*'Norm-coeff'!$L$2+$BG882*'Norm-coeff'!$M$2+$BH882*'Norm-coeff'!$N$2+$BI882*'Norm-coeff'!$O$2</f>
        <v>5.4045421474420303</v>
      </c>
      <c r="BP882" s="54">
        <f>'Norm-coeff'!$C$3+$AX882*'Norm-coeff'!$D$3+$AY882*'Norm-coeff'!$E$3+$AZ882*'Norm-coeff'!$F$3+$BA882*'Norm-coeff'!$G$3+$BB882*'Norm-coeff'!$H$3+$BC882*'Norm-coeff'!$I$3+$BD882*'Norm-coeff'!$J$3+$BE882*'Norm-coeff'!$K$3+$BF882*'Norm-coeff'!$L$3+$BG882*'Norm-coeff'!$M$3+$BH882*'Norm-coeff'!$N$3+$BI882*'Norm-coeff'!$O$3</f>
        <v>3.15319116612705</v>
      </c>
      <c r="BQ882" s="54">
        <f>'Norm-coeff'!$C$4+$AX882*'Norm-coeff'!$D$4+$AY882*'Norm-coeff'!$E$4+$AZ882*'Norm-coeff'!$F$4+$BA882*'Norm-coeff'!$G$4+$BB882*'Norm-coeff'!$H$4+$BC882*'Norm-coeff'!$I$4+$BD882*'Norm-coeff'!$J$4+$BE882*'Norm-coeff'!$K$4+$BF882*'Norm-coeff'!$L$4+$BG882*'Norm-coeff'!$M$4+$BH882*'Norm-coeff'!$N$4+$BI882*'Norm-coeff'!$O$4</f>
        <v>1.42115649462768</v>
      </c>
      <c r="BR882" s="54">
        <f>'Norm-coeff'!$C$5+$AX882*'Norm-coeff'!$D$5+$AY882*'Norm-coeff'!$E$5+$AZ882*'Norm-coeff'!$F$5+$BA882*'Norm-coeff'!$G$5+$BB882*'Norm-coeff'!$H$5+$BC882*'Norm-coeff'!$I$5+$BD882*'Norm-coeff'!$J$5+$BE882*'Norm-coeff'!$K$5+$BF882*'Norm-coeff'!$L$5+$BG882*'Norm-coeff'!$M$5+$BH882*'Norm-coeff'!$N$5+$BI882*'Norm-coeff'!$O$5</f>
        <v>1.0553329241296201</v>
      </c>
      <c r="BS882" s="54">
        <f>'Norm-coeff'!$C$6+$AX882*'Norm-coeff'!$D$6+$AY882*'Norm-coeff'!$E$6+$AZ882*'Norm-coeff'!$F$6+$BA882*'Norm-coeff'!$G$6+$BB882*'Norm-coeff'!$H$6+$BC882*'Norm-coeff'!$I$6+$BD882*'Norm-coeff'!$J$6+$BE882*'Norm-coeff'!$K$6+$BF882*'Norm-coeff'!$L$6+$BG882*'Norm-coeff'!$M$6+$BH882*'Norm-coeff'!$N$6+$BI882*'Norm-coeff'!$O$6</f>
        <v>-1.48700885495103E-2</v>
      </c>
      <c r="BT882" s="54">
        <f>'Norm-coeff'!$C$7+$AX882*'Norm-coeff'!$D$7+$AY882*'Norm-coeff'!$E$7+$AZ882*'Norm-coeff'!$F$7+$BA882*'Norm-coeff'!$G$7+$BB882*'Norm-coeff'!$H$7+$BC882*'Norm-coeff'!$I$7+$BD882*'Norm-coeff'!$J$7+$BE882*'Norm-coeff'!$K$7+$BF882*'Norm-coeff'!$L$7+$BG882*'Norm-coeff'!$M$7+$BH882*'Norm-coeff'!$N$7+$BI882*'Norm-coeff'!$O$7</f>
        <v>2.0907583608832998</v>
      </c>
      <c r="BU882" s="54">
        <f>'Norm-coeff'!$C$8+$AX882*'Norm-coeff'!$D$8+$AY882*'Norm-coeff'!$E$8+$AZ882*'Norm-coeff'!$F$8+$BA882*'Norm-coeff'!$G$8+$BB882*'Norm-coeff'!$H$8+$BC882*'Norm-coeff'!$I$8+$BD882*'Norm-coeff'!$J$8+$BE882*'Norm-coeff'!$K$8+$BF882*'Norm-coeff'!$L$8+$BG882*'Norm-coeff'!$M$8+$BH882*'Norm-coeff'!$N$8+$BI882*'Norm-coeff'!$O$8</f>
        <v>0.65894159836244504</v>
      </c>
      <c r="BV882" s="54">
        <f>'Norm-coeff'!$C$9+$AX882*'Norm-coeff'!$D$9+$AY882*'Norm-coeff'!$E$9+$AZ882*'Norm-coeff'!$F$9+$BA882*'Norm-coeff'!$G$9+$BB882*'Norm-coeff'!$H$9+$BC882*'Norm-coeff'!$I$9+$BD882*'Norm-coeff'!$J$9+$BE882*'Norm-coeff'!$K$9+$BF882*'Norm-coeff'!$L$9+$BG882*'Norm-coeff'!$M$9+$BH882*'Norm-coeff'!$N$9+$BI882*'Norm-coeff'!$O$9</f>
        <v>1.48961085014701</v>
      </c>
      <c r="BW882" s="54">
        <f>'Norm-coeff'!$C$10+$AX882*'Norm-coeff'!$D$10+$AY882*'Norm-coeff'!$E$10+$AZ882*'Norm-coeff'!$F$10+$BA882*'Norm-coeff'!$G$10+$BB882*'Norm-coeff'!$H$10+$BC882*'Norm-coeff'!$I$10+$BD882*'Norm-coeff'!$J$10+$BE882*'Norm-coeff'!$K$10+$BF882*'Norm-coeff'!$L$10+$BG882*'Norm-coeff'!$M$10+$BH882*'Norm-coeff'!$N$10+$BI882*'Norm-coeff'!$O$10</f>
        <v>1.42058735749591</v>
      </c>
      <c r="BX882" s="54">
        <f>'Norm-coeff'!$C$11+$AX882*'Norm-coeff'!$D$11+$AY882*'Norm-coeff'!$E$11+$AZ882*'Norm-coeff'!$F$11+$BA882*'Norm-coeff'!$G$11+$BB882*'Norm-coeff'!$H$11+$BC882*'Norm-coeff'!$I$11+$BD882*'Norm-coeff'!$J$11+$BE882*'Norm-coeff'!$K$11+$BF882*'Norm-coeff'!$L$11+$BG882*'Norm-coeff'!$M$11+$BH882*'Norm-coeff'!$N$11+$BI882*'Norm-coeff'!$O$11</f>
        <v>0.221233014421479</v>
      </c>
      <c r="BY882" s="54">
        <f>'Norm-coeff'!$C$12+$AX882*'Norm-coeff'!$D$12+$AY882*'Norm-coeff'!$E$12+$AZ882*'Norm-coeff'!$F$12+$BA882*'Norm-coeff'!$G$12+$BB882*'Norm-coeff'!$H$12+$BC882*'Norm-coeff'!$I$12+$BD882*'Norm-coeff'!$J$12+$BE882*'Norm-coeff'!$K$12+$BF882*'Norm-coeff'!$L$12+$BG882*'Norm-coeff'!$M$12+$BH882*'Norm-coeff'!$N$12+$BI882*'Norm-coeff'!$O$12</f>
        <v>0.283527502056037</v>
      </c>
      <c r="BZ882" s="54">
        <f>'Norm-coeff'!$C$13+$AX882*'Norm-coeff'!$D$13+$AY882*'Norm-coeff'!$E$13+$AZ882*'Norm-coeff'!$F$13+$BA882*'Norm-coeff'!$G$13+$BB882*'Norm-coeff'!$H$13+$BC882*'Norm-coeff'!$I$13+$BD882*'Norm-coeff'!$J$13+$BE882*'Norm-coeff'!$K$13+$BF882*'Norm-coeff'!$L$13+$BG882*'Norm-coeff'!$M$13+$BH882*'Norm-coeff'!$N$13+$BI882*'Norm-coeff'!$O$13</f>
        <v>-4.1864930554451202E-2</v>
      </c>
      <c r="CA882" s="54">
        <f>'Norm-coeff'!$C$14+$AX882*'Norm-coeff'!$D$14+$AY882*'Norm-coeff'!$E$14+$AZ882*'Norm-coeff'!$F$14+$BA882*'Norm-coeff'!$G$14+$BB882*'Norm-coeff'!$H$14+$BC882*'Norm-coeff'!$I$14+$BD882*'Norm-coeff'!$J$14+$BE882*'Norm-coeff'!$K$14+$BF882*'Norm-coeff'!$L$14+$BG882*'Norm-coeff'!$M$14+$BH882*'Norm-coeff'!$N$14+$BI882*'Norm-coeff'!$O$14</f>
        <v>4.2526983164477103</v>
      </c>
      <c r="CC882" s="54">
        <f t="shared" si="2437"/>
        <v>0</v>
      </c>
      <c r="CG882" s="54">
        <f t="shared" si="2438"/>
        <v>0</v>
      </c>
      <c r="CH882" s="54">
        <f t="shared" si="2421"/>
        <v>0</v>
      </c>
      <c r="CI882" s="54">
        <f t="shared" si="2439"/>
        <v>0</v>
      </c>
      <c r="CJ882" s="56">
        <f t="shared" si="2440"/>
        <v>0</v>
      </c>
      <c r="CK882" s="54">
        <f t="shared" si="2441"/>
        <v>0</v>
      </c>
      <c r="CL882" s="54">
        <f t="shared" si="2442"/>
        <v>0</v>
      </c>
      <c r="CM882" s="54">
        <f t="shared" si="2443"/>
        <v>0</v>
      </c>
      <c r="CN882" s="54">
        <f t="shared" si="2444"/>
        <v>0</v>
      </c>
      <c r="CO882" s="54">
        <f t="shared" si="2445"/>
        <v>0</v>
      </c>
      <c r="CP882" s="54">
        <f t="shared" si="2446"/>
        <v>0</v>
      </c>
      <c r="CQ882" s="54">
        <f t="shared" si="2447"/>
        <v>0</v>
      </c>
      <c r="CR882" s="54">
        <f t="shared" si="2448"/>
        <v>0</v>
      </c>
      <c r="CS882" s="54">
        <f t="shared" si="2449"/>
        <v>0</v>
      </c>
      <c r="CU882" s="54">
        <f t="shared" si="2450"/>
        <v>0</v>
      </c>
      <c r="CV882" s="54">
        <f t="shared" si="2451"/>
        <v>0</v>
      </c>
      <c r="CW882" s="54">
        <f t="shared" si="2452"/>
        <v>0</v>
      </c>
      <c r="CX882" s="54">
        <f t="shared" si="2453"/>
        <v>0</v>
      </c>
      <c r="CZ882" s="54">
        <f t="shared" si="2454"/>
        <v>0</v>
      </c>
      <c r="DA882" s="54">
        <f t="shared" si="2455"/>
        <v>0</v>
      </c>
      <c r="DB882" s="54">
        <f t="shared" si="2456"/>
        <v>0</v>
      </c>
      <c r="DC882" s="54">
        <f t="shared" si="2457"/>
        <v>0</v>
      </c>
      <c r="DD882" s="54">
        <f t="shared" si="2458"/>
        <v>0</v>
      </c>
      <c r="DE882" s="54">
        <f t="shared" si="2459"/>
        <v>0</v>
      </c>
      <c r="DF882" s="54">
        <f t="shared" si="2460"/>
        <v>0</v>
      </c>
      <c r="DG882" s="54">
        <f t="shared" si="2461"/>
        <v>2</v>
      </c>
      <c r="DH882" s="71">
        <f t="shared" si="2462"/>
        <v>0</v>
      </c>
      <c r="DI882" s="71">
        <f t="shared" si="2463"/>
        <v>0</v>
      </c>
      <c r="DJ882" s="54">
        <f t="shared" si="2464"/>
        <v>0</v>
      </c>
      <c r="DK882" s="54">
        <f t="shared" si="2465"/>
        <v>2</v>
      </c>
      <c r="DL882" s="4">
        <f t="shared" si="2395"/>
        <v>0</v>
      </c>
      <c r="DM882" s="3">
        <f t="shared" si="2466"/>
        <v>0</v>
      </c>
      <c r="DN882" s="3">
        <f t="shared" si="2467"/>
        <v>0</v>
      </c>
      <c r="DO882" s="4" t="e">
        <f t="shared" si="2468"/>
        <v>#DIV/0!</v>
      </c>
      <c r="DP882" s="57"/>
      <c r="DQ882" s="57"/>
      <c r="DR882" s="56">
        <f t="shared" si="2396"/>
        <v>2</v>
      </c>
      <c r="DS882" s="56">
        <f t="shared" si="2397"/>
        <v>0</v>
      </c>
      <c r="DT882" s="38">
        <f t="shared" si="2398"/>
        <v>0</v>
      </c>
      <c r="DU882" s="38">
        <f t="shared" si="2469"/>
        <v>2</v>
      </c>
      <c r="DV882" s="38">
        <f t="shared" si="2399"/>
        <v>0</v>
      </c>
      <c r="DW882" s="39">
        <f t="shared" si="2400"/>
        <v>0</v>
      </c>
      <c r="DX882" s="39">
        <f t="shared" si="2401"/>
        <v>0</v>
      </c>
      <c r="DY882" s="39">
        <f t="shared" si="2402"/>
        <v>0</v>
      </c>
      <c r="DZ882" s="39">
        <f t="shared" si="2403"/>
        <v>0</v>
      </c>
      <c r="EA882" s="39">
        <f t="shared" si="2404"/>
        <v>0</v>
      </c>
      <c r="EB882" s="37" t="e">
        <f t="shared" si="2470"/>
        <v>#DIV/0!</v>
      </c>
      <c r="EC882" s="37" t="e">
        <f t="shared" si="2471"/>
        <v>#DIV/0!</v>
      </c>
      <c r="ED882" s="37" t="e">
        <f t="shared" si="2472"/>
        <v>#DIV/0!</v>
      </c>
      <c r="EE882" s="37" t="e">
        <f t="shared" si="2473"/>
        <v>#DIV/0!</v>
      </c>
      <c r="EF882" s="39" t="e">
        <f t="shared" si="2474"/>
        <v>#DIV/0!</v>
      </c>
      <c r="EG882" s="37" t="e">
        <f t="shared" si="2475"/>
        <v>#DIV/0!</v>
      </c>
      <c r="EH882" s="37" t="e">
        <f t="shared" si="2476"/>
        <v>#DIV/0!</v>
      </c>
      <c r="EI882" s="11" t="b">
        <f t="shared" si="2477"/>
        <v>1</v>
      </c>
      <c r="EJ882" s="11" t="b">
        <f t="shared" si="2478"/>
        <v>0</v>
      </c>
      <c r="EK882" s="39" t="e">
        <f t="shared" si="2479"/>
        <v>#DIV/0!</v>
      </c>
      <c r="EL882" s="39" t="e">
        <f t="shared" si="2480"/>
        <v>#DIV/0!</v>
      </c>
      <c r="EM882" s="39" t="e">
        <f t="shared" si="2481"/>
        <v>#DIV/0!</v>
      </c>
      <c r="EN882" s="39" t="e">
        <f t="shared" si="2482"/>
        <v>#DIV/0!</v>
      </c>
      <c r="EO882" s="39" t="e">
        <f t="shared" si="2483"/>
        <v>#DIV/0!</v>
      </c>
      <c r="EP882" s="39" t="e">
        <f t="shared" si="2484"/>
        <v>#DIV/0!</v>
      </c>
      <c r="EQ882" s="39" t="e">
        <f t="shared" si="2485"/>
        <v>#DIV/0!</v>
      </c>
      <c r="ER882" s="39" t="e">
        <f t="shared" si="2486"/>
        <v>#DIV/0!</v>
      </c>
      <c r="ES882" s="58" t="str">
        <f t="shared" si="2487"/>
        <v>(OH,F,Cl)-dominate amphibole</v>
      </c>
      <c r="ET882" s="58" t="e">
        <f t="shared" si="2488"/>
        <v>#N/A</v>
      </c>
      <c r="EU882" s="56">
        <f t="shared" si="2405"/>
        <v>0</v>
      </c>
      <c r="EV882" s="56">
        <f t="shared" si="2406"/>
        <v>0</v>
      </c>
      <c r="EW882" s="56">
        <f t="shared" si="2407"/>
        <v>0</v>
      </c>
      <c r="EX882" s="56">
        <f t="shared" si="2408"/>
        <v>0</v>
      </c>
      <c r="EY882" s="56">
        <f t="shared" si="2409"/>
        <v>0</v>
      </c>
      <c r="EZ882" s="56">
        <f t="shared" si="2410"/>
        <v>0</v>
      </c>
      <c r="FA882" s="39">
        <f t="shared" si="2411"/>
        <v>0</v>
      </c>
      <c r="FB882" s="39">
        <f t="shared" si="2412"/>
        <v>0</v>
      </c>
      <c r="FC882" s="54">
        <f t="shared" si="2413"/>
        <v>0</v>
      </c>
      <c r="FD882" s="54">
        <f t="shared" si="2414"/>
        <v>0</v>
      </c>
      <c r="FE882" s="39">
        <f t="shared" si="2415"/>
        <v>0</v>
      </c>
      <c r="FF882" s="54">
        <f t="shared" si="2416"/>
        <v>0</v>
      </c>
      <c r="FG882" s="39">
        <f t="shared" si="2417"/>
        <v>0</v>
      </c>
      <c r="FH882" s="39">
        <f t="shared" si="2489"/>
        <v>0</v>
      </c>
      <c r="FI882" s="39">
        <f t="shared" si="2490"/>
        <v>0</v>
      </c>
      <c r="FJ882" s="39">
        <f t="shared" si="2491"/>
        <v>0</v>
      </c>
      <c r="FK882" s="39" t="e">
        <f t="shared" si="2492"/>
        <v>#DIV/0!</v>
      </c>
      <c r="FL882" s="39" t="e">
        <f t="shared" si="2493"/>
        <v>#DIV/0!</v>
      </c>
      <c r="FM882" s="39" t="e">
        <f t="shared" si="2494"/>
        <v>#DIV/0!</v>
      </c>
      <c r="FN882" s="39">
        <f t="shared" si="2495"/>
        <v>1</v>
      </c>
      <c r="FO882" s="39">
        <f t="shared" si="2418"/>
        <v>0</v>
      </c>
      <c r="FP882" s="39">
        <f t="shared" si="2419"/>
        <v>0</v>
      </c>
      <c r="FQ882" s="39">
        <f t="shared" si="2420"/>
        <v>0</v>
      </c>
      <c r="FR882" s="39">
        <f t="shared" si="2496"/>
        <v>0</v>
      </c>
      <c r="FS882" s="39">
        <f t="shared" si="2497"/>
        <v>0</v>
      </c>
      <c r="FU882" s="39" t="e">
        <f t="shared" si="2498"/>
        <v>#DIV/0!</v>
      </c>
      <c r="FV882" s="39" t="e">
        <f t="shared" si="2499"/>
        <v>#DIV/0!</v>
      </c>
      <c r="FW882" s="39" t="e">
        <f t="shared" si="2500"/>
        <v>#DIV/0!</v>
      </c>
      <c r="FY882" s="39" t="e">
        <f t="shared" si="2501"/>
        <v>#DIV/0!</v>
      </c>
      <c r="FZ882" s="39" t="e">
        <f t="shared" si="2502"/>
        <v>#DIV/0!</v>
      </c>
      <c r="GA882" s="39" t="e">
        <f t="shared" si="2503"/>
        <v>#DIV/0!</v>
      </c>
      <c r="GB882" s="39" t="e">
        <f t="shared" si="2504"/>
        <v>#DIV/0!</v>
      </c>
      <c r="GC882" s="39" t="e">
        <f t="shared" si="2505"/>
        <v>#DIV/0!</v>
      </c>
      <c r="GD882" s="39" t="e">
        <f t="shared" si="2506"/>
        <v>#DIV/0!</v>
      </c>
      <c r="GE882" s="39" t="e">
        <f t="shared" si="2507"/>
        <v>#DIV/0!</v>
      </c>
      <c r="GF882" s="39" t="e">
        <f t="shared" si="2508"/>
        <v>#DIV/0!</v>
      </c>
      <c r="GG882" s="39" t="e">
        <f t="shared" si="2509"/>
        <v>#DIV/0!</v>
      </c>
      <c r="GH882" s="39" t="e">
        <f t="shared" si="2510"/>
        <v>#DIV/0!</v>
      </c>
      <c r="GI882" s="39"/>
      <c r="GJ882" s="39" t="e">
        <f t="shared" si="2511"/>
        <v>#DIV/0!</v>
      </c>
      <c r="GK882" s="39" t="e">
        <f t="shared" si="2512"/>
        <v>#DIV/0!</v>
      </c>
      <c r="GL882" s="39" t="e">
        <f t="shared" si="2513"/>
        <v>#DIV/0!</v>
      </c>
      <c r="GM882" s="39" t="e">
        <f t="shared" si="2514"/>
        <v>#DIV/0!</v>
      </c>
      <c r="GN882" s="39" t="e">
        <f t="shared" si="2515"/>
        <v>#DIV/0!</v>
      </c>
      <c r="GO882" s="57"/>
      <c r="GP882" s="57" t="e">
        <f t="shared" si="2516"/>
        <v>#DIV/0!</v>
      </c>
      <c r="GQ882" s="59" t="e">
        <f t="shared" si="2517"/>
        <v>#DIV/0!</v>
      </c>
      <c r="GR882" s="41" t="e">
        <f t="shared" si="2518"/>
        <v>#DIV/0!</v>
      </c>
      <c r="GS882" s="57" t="e">
        <f t="shared" si="2519"/>
        <v>#DIV/0!</v>
      </c>
      <c r="GT882" s="57" t="e">
        <f t="shared" si="2520"/>
        <v>#DIV/0!</v>
      </c>
      <c r="GU882" s="57" t="e">
        <f t="shared" si="2521"/>
        <v>#DIV/0!</v>
      </c>
      <c r="GV882" s="57"/>
      <c r="GW882" s="42" t="e">
        <f t="shared" si="2522"/>
        <v>#DIV/0!</v>
      </c>
      <c r="GX882" s="42" t="e">
        <f t="shared" si="2523"/>
        <v>#DIV/0!</v>
      </c>
      <c r="GY882" s="42" t="e">
        <f t="shared" si="2524"/>
        <v>#DIV/0!</v>
      </c>
      <c r="GZ882" s="57"/>
      <c r="HA882" s="2" t="e">
        <f t="shared" si="2525"/>
        <v>#DIV/0!</v>
      </c>
      <c r="HB882" s="2" t="e">
        <f t="shared" si="2526"/>
        <v>#DIV/0!</v>
      </c>
      <c r="HC882" s="2" t="e">
        <f t="shared" si="2527"/>
        <v>#DIV/0!</v>
      </c>
      <c r="HD882" s="2" t="e">
        <f t="shared" si="2528"/>
        <v>#DIV/0!</v>
      </c>
      <c r="HE882" s="2" t="e">
        <f t="shared" si="2529"/>
        <v>#DIV/0!</v>
      </c>
      <c r="HF882" s="2" t="e">
        <f t="shared" si="2530"/>
        <v>#DIV/0!</v>
      </c>
      <c r="HG882" s="2" t="e">
        <f t="shared" si="2531"/>
        <v>#DIV/0!</v>
      </c>
      <c r="HH882" s="2" t="e">
        <f t="shared" si="2532"/>
        <v>#DIV/0!</v>
      </c>
      <c r="HI882" s="2" t="e">
        <f t="shared" si="2533"/>
        <v>#DIV/0!</v>
      </c>
      <c r="HJ882" s="11" t="e">
        <f t="shared" si="2534"/>
        <v>#DIV/0!</v>
      </c>
      <c r="HK882" s="60" t="e">
        <f t="shared" si="2535"/>
        <v>#DIV/0!</v>
      </c>
      <c r="HL882" s="57"/>
      <c r="HM882" s="57" t="e">
        <f t="shared" si="2536"/>
        <v>#DIV/0!</v>
      </c>
      <c r="HN882" s="57" t="e">
        <f t="shared" si="2537"/>
        <v>#DIV/0!</v>
      </c>
      <c r="HO882" s="57" t="e">
        <f t="shared" si="2538"/>
        <v>#DIV/0!</v>
      </c>
      <c r="HP882" s="57" t="e">
        <f t="shared" si="2539"/>
        <v>#DIV/0!</v>
      </c>
      <c r="HQ882" s="57" t="e">
        <f t="shared" si="2540"/>
        <v>#DIV/0!</v>
      </c>
      <c r="HR882" s="57"/>
      <c r="HS882" s="57" t="e">
        <f t="shared" si="2541"/>
        <v>#DIV/0!</v>
      </c>
      <c r="HT882" s="57" t="e">
        <f t="shared" si="2542"/>
        <v>#DIV/0!</v>
      </c>
      <c r="HU882" s="57" t="e">
        <f t="shared" si="2543"/>
        <v>#DIV/0!</v>
      </c>
      <c r="HV882" s="57" t="e">
        <f t="shared" si="2544"/>
        <v>#DIV/0!</v>
      </c>
      <c r="HW882" s="57" t="e">
        <f t="shared" si="2545"/>
        <v>#DIV/0!</v>
      </c>
      <c r="HX882" s="57"/>
      <c r="HY882" s="57" t="e">
        <f t="shared" si="2546"/>
        <v>#DIV/0!</v>
      </c>
      <c r="HZ882" s="57" t="e">
        <f t="shared" si="2547"/>
        <v>#DIV/0!</v>
      </c>
      <c r="IA882" s="57"/>
      <c r="IB882" s="61">
        <f t="shared" si="2548"/>
        <v>0</v>
      </c>
      <c r="IC882" s="57" t="str">
        <f t="shared" si="2549"/>
        <v/>
      </c>
      <c r="ID882" s="42"/>
      <c r="IE882" s="2" t="str">
        <f t="shared" si="2550"/>
        <v/>
      </c>
      <c r="IF882" s="60" t="e">
        <f t="shared" si="2551"/>
        <v>#DIV/0!</v>
      </c>
      <c r="IG882" s="60" t="str">
        <f t="shared" si="2552"/>
        <v/>
      </c>
      <c r="IH882" s="60" t="str">
        <f t="shared" si="2553"/>
        <v>zinco-</v>
      </c>
      <c r="II882" s="60" t="str">
        <f t="shared" si="2554"/>
        <v>mangano-</v>
      </c>
      <c r="IJ882" s="60" t="e">
        <f t="shared" si="2555"/>
        <v>#DIV/0!</v>
      </c>
      <c r="IK882" s="60" t="e">
        <f t="shared" si="2556"/>
        <v>#DIV/0!</v>
      </c>
      <c r="IL882" s="60" t="e">
        <f t="shared" si="2557"/>
        <v>#DIV/0!</v>
      </c>
      <c r="IM882" s="60" t="e">
        <f t="shared" si="2558"/>
        <v>#DIV/0!</v>
      </c>
      <c r="IN882" s="60" t="str">
        <f t="shared" si="2559"/>
        <v/>
      </c>
      <c r="IO882" s="60" t="str">
        <f t="shared" si="2560"/>
        <v/>
      </c>
      <c r="IP882" s="57"/>
      <c r="IQ882" s="57" t="str">
        <f t="shared" si="2561"/>
        <v>ERROR!!</v>
      </c>
    </row>
    <row r="883" spans="24:251">
      <c r="X883" s="29">
        <f t="shared" si="2562"/>
        <v>0</v>
      </c>
      <c r="Y883" s="29">
        <f t="shared" si="2563"/>
        <v>0</v>
      </c>
      <c r="Z883" s="29" t="e">
        <f t="shared" si="2564"/>
        <v>#DIV/0!</v>
      </c>
      <c r="AA883" s="29" t="e">
        <f t="shared" si="2565"/>
        <v>#DIV/0!</v>
      </c>
      <c r="AB883" s="29" t="e">
        <f t="shared" si="2566"/>
        <v>#DIV/0!</v>
      </c>
      <c r="AC883" s="29" t="e">
        <f t="shared" si="2567"/>
        <v>#DIV/0!</v>
      </c>
      <c r="AF883" s="23">
        <v>60.084299999999999</v>
      </c>
      <c r="AG883" s="23">
        <v>79.878799999999998</v>
      </c>
      <c r="AH883" s="23">
        <v>101.96120000000001</v>
      </c>
      <c r="AI883" s="23">
        <v>151.99039999999999</v>
      </c>
      <c r="AJ883" s="23">
        <v>159.69</v>
      </c>
      <c r="AK883" s="23">
        <v>71.846400000000003</v>
      </c>
      <c r="AL883" s="23">
        <v>70.9375</v>
      </c>
      <c r="AM883" s="23">
        <v>40.304400000000001</v>
      </c>
      <c r="AN883" s="23">
        <v>56.077399999999997</v>
      </c>
      <c r="AO883" s="23">
        <v>61.978999999999999</v>
      </c>
      <c r="AP883" s="23">
        <v>94.195999999999998</v>
      </c>
      <c r="AQ883" s="23">
        <v>18.998000000000001</v>
      </c>
      <c r="AR883" s="23">
        <v>35.450000000000003</v>
      </c>
      <c r="AS883" s="23">
        <v>29.88</v>
      </c>
      <c r="AT883" s="23">
        <v>74.691999999999993</v>
      </c>
      <c r="AU883" s="23">
        <v>81.39</v>
      </c>
      <c r="AX883" s="54">
        <f t="shared" si="2422"/>
        <v>0</v>
      </c>
      <c r="AY883" s="54">
        <f t="shared" si="2423"/>
        <v>0</v>
      </c>
      <c r="AZ883" s="54">
        <f t="shared" si="2424"/>
        <v>0</v>
      </c>
      <c r="BA883" s="54">
        <f t="shared" si="2425"/>
        <v>0</v>
      </c>
      <c r="BB883" s="54">
        <f t="shared" si="2426"/>
        <v>0</v>
      </c>
      <c r="BC883" s="54">
        <f t="shared" si="2427"/>
        <v>0</v>
      </c>
      <c r="BD883" s="54">
        <f t="shared" si="2428"/>
        <v>0</v>
      </c>
      <c r="BE883" s="54">
        <f t="shared" si="2429"/>
        <v>0</v>
      </c>
      <c r="BF883" s="54">
        <f t="shared" si="2430"/>
        <v>0</v>
      </c>
      <c r="BG883" s="54">
        <f t="shared" si="2431"/>
        <v>0</v>
      </c>
      <c r="BH883" s="54">
        <f t="shared" si="2432"/>
        <v>0</v>
      </c>
      <c r="BI883" s="54">
        <f t="shared" si="2433"/>
        <v>0</v>
      </c>
      <c r="BJ883" s="54">
        <f t="shared" si="2434"/>
        <v>0</v>
      </c>
      <c r="BK883" s="54">
        <f t="shared" si="2435"/>
        <v>0</v>
      </c>
      <c r="BL883" s="54">
        <f t="shared" si="2436"/>
        <v>0</v>
      </c>
      <c r="BM883" s="42"/>
      <c r="BO883" s="54">
        <f>'Norm-coeff'!$C$2+$AX883*'Norm-coeff'!$D$2+$AY883*'Norm-coeff'!$E$2+$AZ883*'Norm-coeff'!$F$2+$BA883*'Norm-coeff'!$G$2+$BB883*'Norm-coeff'!$H$2+$BC883*'Norm-coeff'!$I$2+$BD883*'Norm-coeff'!$J$2+$BE883*'Norm-coeff'!$K$2+$BF883*'Norm-coeff'!$L$2+$BG883*'Norm-coeff'!$M$2+$BH883*'Norm-coeff'!$N$2+$BI883*'Norm-coeff'!$O$2</f>
        <v>5.4045421474420303</v>
      </c>
      <c r="BP883" s="54">
        <f>'Norm-coeff'!$C$3+$AX883*'Norm-coeff'!$D$3+$AY883*'Norm-coeff'!$E$3+$AZ883*'Norm-coeff'!$F$3+$BA883*'Norm-coeff'!$G$3+$BB883*'Norm-coeff'!$H$3+$BC883*'Norm-coeff'!$I$3+$BD883*'Norm-coeff'!$J$3+$BE883*'Norm-coeff'!$K$3+$BF883*'Norm-coeff'!$L$3+$BG883*'Norm-coeff'!$M$3+$BH883*'Norm-coeff'!$N$3+$BI883*'Norm-coeff'!$O$3</f>
        <v>3.15319116612705</v>
      </c>
      <c r="BQ883" s="54">
        <f>'Norm-coeff'!$C$4+$AX883*'Norm-coeff'!$D$4+$AY883*'Norm-coeff'!$E$4+$AZ883*'Norm-coeff'!$F$4+$BA883*'Norm-coeff'!$G$4+$BB883*'Norm-coeff'!$H$4+$BC883*'Norm-coeff'!$I$4+$BD883*'Norm-coeff'!$J$4+$BE883*'Norm-coeff'!$K$4+$BF883*'Norm-coeff'!$L$4+$BG883*'Norm-coeff'!$M$4+$BH883*'Norm-coeff'!$N$4+$BI883*'Norm-coeff'!$O$4</f>
        <v>1.42115649462768</v>
      </c>
      <c r="BR883" s="54">
        <f>'Norm-coeff'!$C$5+$AX883*'Norm-coeff'!$D$5+$AY883*'Norm-coeff'!$E$5+$AZ883*'Norm-coeff'!$F$5+$BA883*'Norm-coeff'!$G$5+$BB883*'Norm-coeff'!$H$5+$BC883*'Norm-coeff'!$I$5+$BD883*'Norm-coeff'!$J$5+$BE883*'Norm-coeff'!$K$5+$BF883*'Norm-coeff'!$L$5+$BG883*'Norm-coeff'!$M$5+$BH883*'Norm-coeff'!$N$5+$BI883*'Norm-coeff'!$O$5</f>
        <v>1.0553329241296201</v>
      </c>
      <c r="BS883" s="54">
        <f>'Norm-coeff'!$C$6+$AX883*'Norm-coeff'!$D$6+$AY883*'Norm-coeff'!$E$6+$AZ883*'Norm-coeff'!$F$6+$BA883*'Norm-coeff'!$G$6+$BB883*'Norm-coeff'!$H$6+$BC883*'Norm-coeff'!$I$6+$BD883*'Norm-coeff'!$J$6+$BE883*'Norm-coeff'!$K$6+$BF883*'Norm-coeff'!$L$6+$BG883*'Norm-coeff'!$M$6+$BH883*'Norm-coeff'!$N$6+$BI883*'Norm-coeff'!$O$6</f>
        <v>-1.48700885495103E-2</v>
      </c>
      <c r="BT883" s="54">
        <f>'Norm-coeff'!$C$7+$AX883*'Norm-coeff'!$D$7+$AY883*'Norm-coeff'!$E$7+$AZ883*'Norm-coeff'!$F$7+$BA883*'Norm-coeff'!$G$7+$BB883*'Norm-coeff'!$H$7+$BC883*'Norm-coeff'!$I$7+$BD883*'Norm-coeff'!$J$7+$BE883*'Norm-coeff'!$K$7+$BF883*'Norm-coeff'!$L$7+$BG883*'Norm-coeff'!$M$7+$BH883*'Norm-coeff'!$N$7+$BI883*'Norm-coeff'!$O$7</f>
        <v>2.0907583608832998</v>
      </c>
      <c r="BU883" s="54">
        <f>'Norm-coeff'!$C$8+$AX883*'Norm-coeff'!$D$8+$AY883*'Norm-coeff'!$E$8+$AZ883*'Norm-coeff'!$F$8+$BA883*'Norm-coeff'!$G$8+$BB883*'Norm-coeff'!$H$8+$BC883*'Norm-coeff'!$I$8+$BD883*'Norm-coeff'!$J$8+$BE883*'Norm-coeff'!$K$8+$BF883*'Norm-coeff'!$L$8+$BG883*'Norm-coeff'!$M$8+$BH883*'Norm-coeff'!$N$8+$BI883*'Norm-coeff'!$O$8</f>
        <v>0.65894159836244504</v>
      </c>
      <c r="BV883" s="54">
        <f>'Norm-coeff'!$C$9+$AX883*'Norm-coeff'!$D$9+$AY883*'Norm-coeff'!$E$9+$AZ883*'Norm-coeff'!$F$9+$BA883*'Norm-coeff'!$G$9+$BB883*'Norm-coeff'!$H$9+$BC883*'Norm-coeff'!$I$9+$BD883*'Norm-coeff'!$J$9+$BE883*'Norm-coeff'!$K$9+$BF883*'Norm-coeff'!$L$9+$BG883*'Norm-coeff'!$M$9+$BH883*'Norm-coeff'!$N$9+$BI883*'Norm-coeff'!$O$9</f>
        <v>1.48961085014701</v>
      </c>
      <c r="BW883" s="54">
        <f>'Norm-coeff'!$C$10+$AX883*'Norm-coeff'!$D$10+$AY883*'Norm-coeff'!$E$10+$AZ883*'Norm-coeff'!$F$10+$BA883*'Norm-coeff'!$G$10+$BB883*'Norm-coeff'!$H$10+$BC883*'Norm-coeff'!$I$10+$BD883*'Norm-coeff'!$J$10+$BE883*'Norm-coeff'!$K$10+$BF883*'Norm-coeff'!$L$10+$BG883*'Norm-coeff'!$M$10+$BH883*'Norm-coeff'!$N$10+$BI883*'Norm-coeff'!$O$10</f>
        <v>1.42058735749591</v>
      </c>
      <c r="BX883" s="54">
        <f>'Norm-coeff'!$C$11+$AX883*'Norm-coeff'!$D$11+$AY883*'Norm-coeff'!$E$11+$AZ883*'Norm-coeff'!$F$11+$BA883*'Norm-coeff'!$G$11+$BB883*'Norm-coeff'!$H$11+$BC883*'Norm-coeff'!$I$11+$BD883*'Norm-coeff'!$J$11+$BE883*'Norm-coeff'!$K$11+$BF883*'Norm-coeff'!$L$11+$BG883*'Norm-coeff'!$M$11+$BH883*'Norm-coeff'!$N$11+$BI883*'Norm-coeff'!$O$11</f>
        <v>0.221233014421479</v>
      </c>
      <c r="BY883" s="54">
        <f>'Norm-coeff'!$C$12+$AX883*'Norm-coeff'!$D$12+$AY883*'Norm-coeff'!$E$12+$AZ883*'Norm-coeff'!$F$12+$BA883*'Norm-coeff'!$G$12+$BB883*'Norm-coeff'!$H$12+$BC883*'Norm-coeff'!$I$12+$BD883*'Norm-coeff'!$J$12+$BE883*'Norm-coeff'!$K$12+$BF883*'Norm-coeff'!$L$12+$BG883*'Norm-coeff'!$M$12+$BH883*'Norm-coeff'!$N$12+$BI883*'Norm-coeff'!$O$12</f>
        <v>0.283527502056037</v>
      </c>
      <c r="BZ883" s="54">
        <f>'Norm-coeff'!$C$13+$AX883*'Norm-coeff'!$D$13+$AY883*'Norm-coeff'!$E$13+$AZ883*'Norm-coeff'!$F$13+$BA883*'Norm-coeff'!$G$13+$BB883*'Norm-coeff'!$H$13+$BC883*'Norm-coeff'!$I$13+$BD883*'Norm-coeff'!$J$13+$BE883*'Norm-coeff'!$K$13+$BF883*'Norm-coeff'!$L$13+$BG883*'Norm-coeff'!$M$13+$BH883*'Norm-coeff'!$N$13+$BI883*'Norm-coeff'!$O$13</f>
        <v>-4.1864930554451202E-2</v>
      </c>
      <c r="CA883" s="54">
        <f>'Norm-coeff'!$C$14+$AX883*'Norm-coeff'!$D$14+$AY883*'Norm-coeff'!$E$14+$AZ883*'Norm-coeff'!$F$14+$BA883*'Norm-coeff'!$G$14+$BB883*'Norm-coeff'!$H$14+$BC883*'Norm-coeff'!$I$14+$BD883*'Norm-coeff'!$J$14+$BE883*'Norm-coeff'!$K$14+$BF883*'Norm-coeff'!$L$14+$BG883*'Norm-coeff'!$M$14+$BH883*'Norm-coeff'!$N$14+$BI883*'Norm-coeff'!$O$14</f>
        <v>4.2526983164477103</v>
      </c>
      <c r="CC883" s="54">
        <f t="shared" si="2437"/>
        <v>0</v>
      </c>
      <c r="CG883" s="54">
        <f t="shared" si="2438"/>
        <v>0</v>
      </c>
      <c r="CH883" s="54">
        <f t="shared" si="2421"/>
        <v>0</v>
      </c>
      <c r="CI883" s="54">
        <f t="shared" si="2439"/>
        <v>0</v>
      </c>
      <c r="CJ883" s="56">
        <f t="shared" si="2440"/>
        <v>0</v>
      </c>
      <c r="CK883" s="54">
        <f t="shared" si="2441"/>
        <v>0</v>
      </c>
      <c r="CL883" s="54">
        <f t="shared" si="2442"/>
        <v>0</v>
      </c>
      <c r="CM883" s="54">
        <f t="shared" si="2443"/>
        <v>0</v>
      </c>
      <c r="CN883" s="54">
        <f t="shared" si="2444"/>
        <v>0</v>
      </c>
      <c r="CO883" s="54">
        <f t="shared" si="2445"/>
        <v>0</v>
      </c>
      <c r="CP883" s="54">
        <f t="shared" si="2446"/>
        <v>0</v>
      </c>
      <c r="CQ883" s="54">
        <f t="shared" si="2447"/>
        <v>0</v>
      </c>
      <c r="CR883" s="54">
        <f t="shared" si="2448"/>
        <v>0</v>
      </c>
      <c r="CS883" s="54">
        <f t="shared" si="2449"/>
        <v>0</v>
      </c>
      <c r="CU883" s="54">
        <f t="shared" si="2450"/>
        <v>0</v>
      </c>
      <c r="CV883" s="54">
        <f t="shared" si="2451"/>
        <v>0</v>
      </c>
      <c r="CW883" s="54">
        <f t="shared" si="2452"/>
        <v>0</v>
      </c>
      <c r="CX883" s="54">
        <f t="shared" si="2453"/>
        <v>0</v>
      </c>
      <c r="CZ883" s="54">
        <f t="shared" si="2454"/>
        <v>0</v>
      </c>
      <c r="DA883" s="54">
        <f t="shared" si="2455"/>
        <v>0</v>
      </c>
      <c r="DB883" s="54">
        <f t="shared" si="2456"/>
        <v>0</v>
      </c>
      <c r="DC883" s="54">
        <f t="shared" si="2457"/>
        <v>0</v>
      </c>
      <c r="DD883" s="54">
        <f t="shared" si="2458"/>
        <v>0</v>
      </c>
      <c r="DE883" s="54">
        <f t="shared" si="2459"/>
        <v>0</v>
      </c>
      <c r="DF883" s="54">
        <f t="shared" si="2460"/>
        <v>0</v>
      </c>
      <c r="DG883" s="54">
        <f t="shared" si="2461"/>
        <v>2</v>
      </c>
      <c r="DH883" s="71">
        <f t="shared" si="2462"/>
        <v>0</v>
      </c>
      <c r="DI883" s="71">
        <f t="shared" si="2463"/>
        <v>0</v>
      </c>
      <c r="DJ883" s="54">
        <f t="shared" si="2464"/>
        <v>0</v>
      </c>
      <c r="DK883" s="54">
        <f t="shared" si="2465"/>
        <v>2</v>
      </c>
      <c r="DL883" s="4">
        <f t="shared" si="2395"/>
        <v>0</v>
      </c>
      <c r="DM883" s="3">
        <f t="shared" si="2466"/>
        <v>0</v>
      </c>
      <c r="DN883" s="3">
        <f t="shared" si="2467"/>
        <v>0</v>
      </c>
      <c r="DO883" s="4" t="e">
        <f t="shared" si="2468"/>
        <v>#DIV/0!</v>
      </c>
      <c r="DP883" s="57"/>
      <c r="DQ883" s="57"/>
      <c r="DR883" s="56">
        <f t="shared" si="2396"/>
        <v>2</v>
      </c>
      <c r="DS883" s="56">
        <f t="shared" si="2397"/>
        <v>0</v>
      </c>
      <c r="DT883" s="38">
        <f t="shared" si="2398"/>
        <v>0</v>
      </c>
      <c r="DU883" s="38">
        <f t="shared" si="2469"/>
        <v>2</v>
      </c>
      <c r="DV883" s="38">
        <f t="shared" si="2399"/>
        <v>0</v>
      </c>
      <c r="DW883" s="39">
        <f t="shared" si="2400"/>
        <v>0</v>
      </c>
      <c r="DX883" s="39">
        <f t="shared" si="2401"/>
        <v>0</v>
      </c>
      <c r="DY883" s="39">
        <f t="shared" si="2402"/>
        <v>0</v>
      </c>
      <c r="DZ883" s="39">
        <f t="shared" si="2403"/>
        <v>0</v>
      </c>
      <c r="EA883" s="39">
        <f t="shared" si="2404"/>
        <v>0</v>
      </c>
      <c r="EB883" s="37" t="e">
        <f t="shared" si="2470"/>
        <v>#DIV/0!</v>
      </c>
      <c r="EC883" s="37" t="e">
        <f t="shared" si="2471"/>
        <v>#DIV/0!</v>
      </c>
      <c r="ED883" s="37" t="e">
        <f t="shared" si="2472"/>
        <v>#DIV/0!</v>
      </c>
      <c r="EE883" s="37" t="e">
        <f t="shared" si="2473"/>
        <v>#DIV/0!</v>
      </c>
      <c r="EF883" s="39" t="e">
        <f t="shared" si="2474"/>
        <v>#DIV/0!</v>
      </c>
      <c r="EG883" s="37" t="e">
        <f t="shared" si="2475"/>
        <v>#DIV/0!</v>
      </c>
      <c r="EH883" s="37" t="e">
        <f t="shared" si="2476"/>
        <v>#DIV/0!</v>
      </c>
      <c r="EI883" s="11" t="b">
        <f t="shared" si="2477"/>
        <v>1</v>
      </c>
      <c r="EJ883" s="11" t="b">
        <f t="shared" si="2478"/>
        <v>0</v>
      </c>
      <c r="EK883" s="39" t="e">
        <f t="shared" si="2479"/>
        <v>#DIV/0!</v>
      </c>
      <c r="EL883" s="39" t="e">
        <f t="shared" si="2480"/>
        <v>#DIV/0!</v>
      </c>
      <c r="EM883" s="39" t="e">
        <f t="shared" si="2481"/>
        <v>#DIV/0!</v>
      </c>
      <c r="EN883" s="39" t="e">
        <f t="shared" si="2482"/>
        <v>#DIV/0!</v>
      </c>
      <c r="EO883" s="39" t="e">
        <f t="shared" si="2483"/>
        <v>#DIV/0!</v>
      </c>
      <c r="EP883" s="39" t="e">
        <f t="shared" si="2484"/>
        <v>#DIV/0!</v>
      </c>
      <c r="EQ883" s="39" t="e">
        <f t="shared" si="2485"/>
        <v>#DIV/0!</v>
      </c>
      <c r="ER883" s="39" t="e">
        <f t="shared" si="2486"/>
        <v>#DIV/0!</v>
      </c>
      <c r="ES883" s="58" t="str">
        <f t="shared" si="2487"/>
        <v>(OH,F,Cl)-dominate amphibole</v>
      </c>
      <c r="ET883" s="58" t="e">
        <f t="shared" si="2488"/>
        <v>#N/A</v>
      </c>
      <c r="EU883" s="56">
        <f t="shared" si="2405"/>
        <v>0</v>
      </c>
      <c r="EV883" s="56">
        <f t="shared" si="2406"/>
        <v>0</v>
      </c>
      <c r="EW883" s="56">
        <f t="shared" si="2407"/>
        <v>0</v>
      </c>
      <c r="EX883" s="56">
        <f t="shared" si="2408"/>
        <v>0</v>
      </c>
      <c r="EY883" s="56">
        <f t="shared" si="2409"/>
        <v>0</v>
      </c>
      <c r="EZ883" s="56">
        <f t="shared" si="2410"/>
        <v>0</v>
      </c>
      <c r="FA883" s="39">
        <f t="shared" si="2411"/>
        <v>0</v>
      </c>
      <c r="FB883" s="39">
        <f t="shared" si="2412"/>
        <v>0</v>
      </c>
      <c r="FC883" s="54">
        <f t="shared" si="2413"/>
        <v>0</v>
      </c>
      <c r="FD883" s="54">
        <f t="shared" si="2414"/>
        <v>0</v>
      </c>
      <c r="FE883" s="39">
        <f t="shared" si="2415"/>
        <v>0</v>
      </c>
      <c r="FF883" s="54">
        <f t="shared" si="2416"/>
        <v>0</v>
      </c>
      <c r="FG883" s="39">
        <f t="shared" si="2417"/>
        <v>0</v>
      </c>
      <c r="FH883" s="39">
        <f t="shared" si="2489"/>
        <v>0</v>
      </c>
      <c r="FI883" s="39">
        <f t="shared" si="2490"/>
        <v>0</v>
      </c>
      <c r="FJ883" s="39">
        <f t="shared" si="2491"/>
        <v>0</v>
      </c>
      <c r="FK883" s="39" t="e">
        <f t="shared" si="2492"/>
        <v>#DIV/0!</v>
      </c>
      <c r="FL883" s="39" t="e">
        <f t="shared" si="2493"/>
        <v>#DIV/0!</v>
      </c>
      <c r="FM883" s="39" t="e">
        <f t="shared" si="2494"/>
        <v>#DIV/0!</v>
      </c>
      <c r="FN883" s="39">
        <f t="shared" si="2495"/>
        <v>1</v>
      </c>
      <c r="FO883" s="39">
        <f t="shared" si="2418"/>
        <v>0</v>
      </c>
      <c r="FP883" s="39">
        <f t="shared" si="2419"/>
        <v>0</v>
      </c>
      <c r="FQ883" s="39">
        <f t="shared" si="2420"/>
        <v>0</v>
      </c>
      <c r="FR883" s="39">
        <f t="shared" si="2496"/>
        <v>0</v>
      </c>
      <c r="FS883" s="39">
        <f t="shared" si="2497"/>
        <v>0</v>
      </c>
      <c r="FU883" s="39" t="e">
        <f t="shared" si="2498"/>
        <v>#DIV/0!</v>
      </c>
      <c r="FV883" s="39" t="e">
        <f t="shared" si="2499"/>
        <v>#DIV/0!</v>
      </c>
      <c r="FW883" s="39" t="e">
        <f t="shared" si="2500"/>
        <v>#DIV/0!</v>
      </c>
      <c r="FY883" s="39" t="e">
        <f t="shared" si="2501"/>
        <v>#DIV/0!</v>
      </c>
      <c r="FZ883" s="39" t="e">
        <f t="shared" si="2502"/>
        <v>#DIV/0!</v>
      </c>
      <c r="GA883" s="39" t="e">
        <f t="shared" si="2503"/>
        <v>#DIV/0!</v>
      </c>
      <c r="GB883" s="39" t="e">
        <f t="shared" si="2504"/>
        <v>#DIV/0!</v>
      </c>
      <c r="GC883" s="39" t="e">
        <f t="shared" si="2505"/>
        <v>#DIV/0!</v>
      </c>
      <c r="GD883" s="39" t="e">
        <f t="shared" si="2506"/>
        <v>#DIV/0!</v>
      </c>
      <c r="GE883" s="39" t="e">
        <f t="shared" si="2507"/>
        <v>#DIV/0!</v>
      </c>
      <c r="GF883" s="39" t="e">
        <f t="shared" si="2508"/>
        <v>#DIV/0!</v>
      </c>
      <c r="GG883" s="39" t="e">
        <f t="shared" si="2509"/>
        <v>#DIV/0!</v>
      </c>
      <c r="GH883" s="39" t="e">
        <f t="shared" si="2510"/>
        <v>#DIV/0!</v>
      </c>
      <c r="GI883" s="39"/>
      <c r="GJ883" s="39" t="e">
        <f t="shared" si="2511"/>
        <v>#DIV/0!</v>
      </c>
      <c r="GK883" s="39" t="e">
        <f t="shared" si="2512"/>
        <v>#DIV/0!</v>
      </c>
      <c r="GL883" s="39" t="e">
        <f t="shared" si="2513"/>
        <v>#DIV/0!</v>
      </c>
      <c r="GM883" s="39" t="e">
        <f t="shared" si="2514"/>
        <v>#DIV/0!</v>
      </c>
      <c r="GN883" s="39" t="e">
        <f t="shared" si="2515"/>
        <v>#DIV/0!</v>
      </c>
      <c r="GO883" s="57"/>
      <c r="GP883" s="57" t="e">
        <f t="shared" si="2516"/>
        <v>#DIV/0!</v>
      </c>
      <c r="GQ883" s="59" t="e">
        <f t="shared" si="2517"/>
        <v>#DIV/0!</v>
      </c>
      <c r="GR883" s="41" t="e">
        <f t="shared" si="2518"/>
        <v>#DIV/0!</v>
      </c>
      <c r="GS883" s="57" t="e">
        <f t="shared" si="2519"/>
        <v>#DIV/0!</v>
      </c>
      <c r="GT883" s="57" t="e">
        <f t="shared" si="2520"/>
        <v>#DIV/0!</v>
      </c>
      <c r="GU883" s="57" t="e">
        <f t="shared" si="2521"/>
        <v>#DIV/0!</v>
      </c>
      <c r="GV883" s="57"/>
      <c r="GW883" s="42" t="e">
        <f t="shared" si="2522"/>
        <v>#DIV/0!</v>
      </c>
      <c r="GX883" s="42" t="e">
        <f t="shared" si="2523"/>
        <v>#DIV/0!</v>
      </c>
      <c r="GY883" s="42" t="e">
        <f t="shared" si="2524"/>
        <v>#DIV/0!</v>
      </c>
      <c r="GZ883" s="57"/>
      <c r="HA883" s="2" t="e">
        <f t="shared" si="2525"/>
        <v>#DIV/0!</v>
      </c>
      <c r="HB883" s="2" t="e">
        <f t="shared" si="2526"/>
        <v>#DIV/0!</v>
      </c>
      <c r="HC883" s="2" t="e">
        <f t="shared" si="2527"/>
        <v>#DIV/0!</v>
      </c>
      <c r="HD883" s="2" t="e">
        <f t="shared" si="2528"/>
        <v>#DIV/0!</v>
      </c>
      <c r="HE883" s="2" t="e">
        <f t="shared" si="2529"/>
        <v>#DIV/0!</v>
      </c>
      <c r="HF883" s="2" t="e">
        <f t="shared" si="2530"/>
        <v>#DIV/0!</v>
      </c>
      <c r="HG883" s="2" t="e">
        <f t="shared" si="2531"/>
        <v>#DIV/0!</v>
      </c>
      <c r="HH883" s="2" t="e">
        <f t="shared" si="2532"/>
        <v>#DIV/0!</v>
      </c>
      <c r="HI883" s="2" t="e">
        <f t="shared" si="2533"/>
        <v>#DIV/0!</v>
      </c>
      <c r="HJ883" s="11" t="e">
        <f t="shared" si="2534"/>
        <v>#DIV/0!</v>
      </c>
      <c r="HK883" s="60" t="e">
        <f t="shared" si="2535"/>
        <v>#DIV/0!</v>
      </c>
      <c r="HL883" s="57"/>
      <c r="HM883" s="57" t="e">
        <f t="shared" si="2536"/>
        <v>#DIV/0!</v>
      </c>
      <c r="HN883" s="57" t="e">
        <f t="shared" si="2537"/>
        <v>#DIV/0!</v>
      </c>
      <c r="HO883" s="57" t="e">
        <f t="shared" si="2538"/>
        <v>#DIV/0!</v>
      </c>
      <c r="HP883" s="57" t="e">
        <f t="shared" si="2539"/>
        <v>#DIV/0!</v>
      </c>
      <c r="HQ883" s="57" t="e">
        <f t="shared" si="2540"/>
        <v>#DIV/0!</v>
      </c>
      <c r="HR883" s="57"/>
      <c r="HS883" s="57" t="e">
        <f t="shared" si="2541"/>
        <v>#DIV/0!</v>
      </c>
      <c r="HT883" s="57" t="e">
        <f t="shared" si="2542"/>
        <v>#DIV/0!</v>
      </c>
      <c r="HU883" s="57" t="e">
        <f t="shared" si="2543"/>
        <v>#DIV/0!</v>
      </c>
      <c r="HV883" s="57" t="e">
        <f t="shared" si="2544"/>
        <v>#DIV/0!</v>
      </c>
      <c r="HW883" s="57" t="e">
        <f t="shared" si="2545"/>
        <v>#DIV/0!</v>
      </c>
      <c r="HX883" s="57"/>
      <c r="HY883" s="57" t="e">
        <f t="shared" si="2546"/>
        <v>#DIV/0!</v>
      </c>
      <c r="HZ883" s="57" t="e">
        <f t="shared" si="2547"/>
        <v>#DIV/0!</v>
      </c>
      <c r="IA883" s="57"/>
      <c r="IB883" s="61">
        <f t="shared" si="2548"/>
        <v>0</v>
      </c>
      <c r="IC883" s="57" t="str">
        <f t="shared" si="2549"/>
        <v/>
      </c>
      <c r="ID883" s="42"/>
      <c r="IE883" s="2" t="str">
        <f t="shared" si="2550"/>
        <v/>
      </c>
      <c r="IF883" s="60" t="e">
        <f t="shared" si="2551"/>
        <v>#DIV/0!</v>
      </c>
      <c r="IG883" s="60" t="str">
        <f t="shared" si="2552"/>
        <v/>
      </c>
      <c r="IH883" s="60" t="str">
        <f t="shared" si="2553"/>
        <v>zinco-</v>
      </c>
      <c r="II883" s="60" t="str">
        <f t="shared" si="2554"/>
        <v>mangano-</v>
      </c>
      <c r="IJ883" s="60" t="e">
        <f t="shared" si="2555"/>
        <v>#DIV/0!</v>
      </c>
      <c r="IK883" s="60" t="e">
        <f t="shared" si="2556"/>
        <v>#DIV/0!</v>
      </c>
      <c r="IL883" s="60" t="e">
        <f t="shared" si="2557"/>
        <v>#DIV/0!</v>
      </c>
      <c r="IM883" s="60" t="e">
        <f t="shared" si="2558"/>
        <v>#DIV/0!</v>
      </c>
      <c r="IN883" s="60" t="str">
        <f t="shared" si="2559"/>
        <v/>
      </c>
      <c r="IO883" s="60" t="str">
        <f t="shared" si="2560"/>
        <v/>
      </c>
      <c r="IP883" s="57"/>
      <c r="IQ883" s="57" t="str">
        <f t="shared" si="2561"/>
        <v>ERROR!!</v>
      </c>
    </row>
    <row r="884" spans="24:251">
      <c r="X884" s="29">
        <f t="shared" si="2562"/>
        <v>0</v>
      </c>
      <c r="Y884" s="29">
        <f t="shared" si="2563"/>
        <v>0</v>
      </c>
      <c r="Z884" s="29" t="e">
        <f t="shared" si="2564"/>
        <v>#DIV/0!</v>
      </c>
      <c r="AA884" s="29" t="e">
        <f t="shared" si="2565"/>
        <v>#DIV/0!</v>
      </c>
      <c r="AB884" s="29" t="e">
        <f t="shared" si="2566"/>
        <v>#DIV/0!</v>
      </c>
      <c r="AC884" s="29" t="e">
        <f t="shared" si="2567"/>
        <v>#DIV/0!</v>
      </c>
      <c r="AF884" s="23">
        <v>60.084299999999999</v>
      </c>
      <c r="AG884" s="23">
        <v>79.878799999999998</v>
      </c>
      <c r="AH884" s="23">
        <v>101.96120000000001</v>
      </c>
      <c r="AI884" s="23">
        <v>151.99039999999999</v>
      </c>
      <c r="AJ884" s="23">
        <v>159.69</v>
      </c>
      <c r="AK884" s="23">
        <v>71.846400000000003</v>
      </c>
      <c r="AL884" s="23">
        <v>70.9375</v>
      </c>
      <c r="AM884" s="23">
        <v>40.304400000000001</v>
      </c>
      <c r="AN884" s="23">
        <v>56.077399999999997</v>
      </c>
      <c r="AO884" s="23">
        <v>61.978999999999999</v>
      </c>
      <c r="AP884" s="23">
        <v>94.195999999999998</v>
      </c>
      <c r="AQ884" s="23">
        <v>18.998000000000001</v>
      </c>
      <c r="AR884" s="23">
        <v>35.450000000000003</v>
      </c>
      <c r="AS884" s="23">
        <v>29.88</v>
      </c>
      <c r="AT884" s="23">
        <v>74.691999999999993</v>
      </c>
      <c r="AU884" s="23">
        <v>81.39</v>
      </c>
      <c r="AX884" s="54">
        <f t="shared" si="2422"/>
        <v>0</v>
      </c>
      <c r="AY884" s="54">
        <f t="shared" si="2423"/>
        <v>0</v>
      </c>
      <c r="AZ884" s="54">
        <f t="shared" si="2424"/>
        <v>0</v>
      </c>
      <c r="BA884" s="54">
        <f t="shared" si="2425"/>
        <v>0</v>
      </c>
      <c r="BB884" s="54">
        <f t="shared" si="2426"/>
        <v>0</v>
      </c>
      <c r="BC884" s="54">
        <f t="shared" si="2427"/>
        <v>0</v>
      </c>
      <c r="BD884" s="54">
        <f t="shared" si="2428"/>
        <v>0</v>
      </c>
      <c r="BE884" s="54">
        <f t="shared" si="2429"/>
        <v>0</v>
      </c>
      <c r="BF884" s="54">
        <f t="shared" si="2430"/>
        <v>0</v>
      </c>
      <c r="BG884" s="54">
        <f t="shared" si="2431"/>
        <v>0</v>
      </c>
      <c r="BH884" s="54">
        <f t="shared" si="2432"/>
        <v>0</v>
      </c>
      <c r="BI884" s="54">
        <f t="shared" si="2433"/>
        <v>0</v>
      </c>
      <c r="BJ884" s="54">
        <f t="shared" si="2434"/>
        <v>0</v>
      </c>
      <c r="BK884" s="54">
        <f t="shared" si="2435"/>
        <v>0</v>
      </c>
      <c r="BL884" s="54">
        <f t="shared" si="2436"/>
        <v>0</v>
      </c>
      <c r="BM884" s="42"/>
      <c r="BO884" s="54">
        <f>'Norm-coeff'!$C$2+$AX884*'Norm-coeff'!$D$2+$AY884*'Norm-coeff'!$E$2+$AZ884*'Norm-coeff'!$F$2+$BA884*'Norm-coeff'!$G$2+$BB884*'Norm-coeff'!$H$2+$BC884*'Norm-coeff'!$I$2+$BD884*'Norm-coeff'!$J$2+$BE884*'Norm-coeff'!$K$2+$BF884*'Norm-coeff'!$L$2+$BG884*'Norm-coeff'!$M$2+$BH884*'Norm-coeff'!$N$2+$BI884*'Norm-coeff'!$O$2</f>
        <v>5.4045421474420303</v>
      </c>
      <c r="BP884" s="54">
        <f>'Norm-coeff'!$C$3+$AX884*'Norm-coeff'!$D$3+$AY884*'Norm-coeff'!$E$3+$AZ884*'Norm-coeff'!$F$3+$BA884*'Norm-coeff'!$G$3+$BB884*'Norm-coeff'!$H$3+$BC884*'Norm-coeff'!$I$3+$BD884*'Norm-coeff'!$J$3+$BE884*'Norm-coeff'!$K$3+$BF884*'Norm-coeff'!$L$3+$BG884*'Norm-coeff'!$M$3+$BH884*'Norm-coeff'!$N$3+$BI884*'Norm-coeff'!$O$3</f>
        <v>3.15319116612705</v>
      </c>
      <c r="BQ884" s="54">
        <f>'Norm-coeff'!$C$4+$AX884*'Norm-coeff'!$D$4+$AY884*'Norm-coeff'!$E$4+$AZ884*'Norm-coeff'!$F$4+$BA884*'Norm-coeff'!$G$4+$BB884*'Norm-coeff'!$H$4+$BC884*'Norm-coeff'!$I$4+$BD884*'Norm-coeff'!$J$4+$BE884*'Norm-coeff'!$K$4+$BF884*'Norm-coeff'!$L$4+$BG884*'Norm-coeff'!$M$4+$BH884*'Norm-coeff'!$N$4+$BI884*'Norm-coeff'!$O$4</f>
        <v>1.42115649462768</v>
      </c>
      <c r="BR884" s="54">
        <f>'Norm-coeff'!$C$5+$AX884*'Norm-coeff'!$D$5+$AY884*'Norm-coeff'!$E$5+$AZ884*'Norm-coeff'!$F$5+$BA884*'Norm-coeff'!$G$5+$BB884*'Norm-coeff'!$H$5+$BC884*'Norm-coeff'!$I$5+$BD884*'Norm-coeff'!$J$5+$BE884*'Norm-coeff'!$K$5+$BF884*'Norm-coeff'!$L$5+$BG884*'Norm-coeff'!$M$5+$BH884*'Norm-coeff'!$N$5+$BI884*'Norm-coeff'!$O$5</f>
        <v>1.0553329241296201</v>
      </c>
      <c r="BS884" s="54">
        <f>'Norm-coeff'!$C$6+$AX884*'Norm-coeff'!$D$6+$AY884*'Norm-coeff'!$E$6+$AZ884*'Norm-coeff'!$F$6+$BA884*'Norm-coeff'!$G$6+$BB884*'Norm-coeff'!$H$6+$BC884*'Norm-coeff'!$I$6+$BD884*'Norm-coeff'!$J$6+$BE884*'Norm-coeff'!$K$6+$BF884*'Norm-coeff'!$L$6+$BG884*'Norm-coeff'!$M$6+$BH884*'Norm-coeff'!$N$6+$BI884*'Norm-coeff'!$O$6</f>
        <v>-1.48700885495103E-2</v>
      </c>
      <c r="BT884" s="54">
        <f>'Norm-coeff'!$C$7+$AX884*'Norm-coeff'!$D$7+$AY884*'Norm-coeff'!$E$7+$AZ884*'Norm-coeff'!$F$7+$BA884*'Norm-coeff'!$G$7+$BB884*'Norm-coeff'!$H$7+$BC884*'Norm-coeff'!$I$7+$BD884*'Norm-coeff'!$J$7+$BE884*'Norm-coeff'!$K$7+$BF884*'Norm-coeff'!$L$7+$BG884*'Norm-coeff'!$M$7+$BH884*'Norm-coeff'!$N$7+$BI884*'Norm-coeff'!$O$7</f>
        <v>2.0907583608832998</v>
      </c>
      <c r="BU884" s="54">
        <f>'Norm-coeff'!$C$8+$AX884*'Norm-coeff'!$D$8+$AY884*'Norm-coeff'!$E$8+$AZ884*'Norm-coeff'!$F$8+$BA884*'Norm-coeff'!$G$8+$BB884*'Norm-coeff'!$H$8+$BC884*'Norm-coeff'!$I$8+$BD884*'Norm-coeff'!$J$8+$BE884*'Norm-coeff'!$K$8+$BF884*'Norm-coeff'!$L$8+$BG884*'Norm-coeff'!$M$8+$BH884*'Norm-coeff'!$N$8+$BI884*'Norm-coeff'!$O$8</f>
        <v>0.65894159836244504</v>
      </c>
      <c r="BV884" s="54">
        <f>'Norm-coeff'!$C$9+$AX884*'Norm-coeff'!$D$9+$AY884*'Norm-coeff'!$E$9+$AZ884*'Norm-coeff'!$F$9+$BA884*'Norm-coeff'!$G$9+$BB884*'Norm-coeff'!$H$9+$BC884*'Norm-coeff'!$I$9+$BD884*'Norm-coeff'!$J$9+$BE884*'Norm-coeff'!$K$9+$BF884*'Norm-coeff'!$L$9+$BG884*'Norm-coeff'!$M$9+$BH884*'Norm-coeff'!$N$9+$BI884*'Norm-coeff'!$O$9</f>
        <v>1.48961085014701</v>
      </c>
      <c r="BW884" s="54">
        <f>'Norm-coeff'!$C$10+$AX884*'Norm-coeff'!$D$10+$AY884*'Norm-coeff'!$E$10+$AZ884*'Norm-coeff'!$F$10+$BA884*'Norm-coeff'!$G$10+$BB884*'Norm-coeff'!$H$10+$BC884*'Norm-coeff'!$I$10+$BD884*'Norm-coeff'!$J$10+$BE884*'Norm-coeff'!$K$10+$BF884*'Norm-coeff'!$L$10+$BG884*'Norm-coeff'!$M$10+$BH884*'Norm-coeff'!$N$10+$BI884*'Norm-coeff'!$O$10</f>
        <v>1.42058735749591</v>
      </c>
      <c r="BX884" s="54">
        <f>'Norm-coeff'!$C$11+$AX884*'Norm-coeff'!$D$11+$AY884*'Norm-coeff'!$E$11+$AZ884*'Norm-coeff'!$F$11+$BA884*'Norm-coeff'!$G$11+$BB884*'Norm-coeff'!$H$11+$BC884*'Norm-coeff'!$I$11+$BD884*'Norm-coeff'!$J$11+$BE884*'Norm-coeff'!$K$11+$BF884*'Norm-coeff'!$L$11+$BG884*'Norm-coeff'!$M$11+$BH884*'Norm-coeff'!$N$11+$BI884*'Norm-coeff'!$O$11</f>
        <v>0.221233014421479</v>
      </c>
      <c r="BY884" s="54">
        <f>'Norm-coeff'!$C$12+$AX884*'Norm-coeff'!$D$12+$AY884*'Norm-coeff'!$E$12+$AZ884*'Norm-coeff'!$F$12+$BA884*'Norm-coeff'!$G$12+$BB884*'Norm-coeff'!$H$12+$BC884*'Norm-coeff'!$I$12+$BD884*'Norm-coeff'!$J$12+$BE884*'Norm-coeff'!$K$12+$BF884*'Norm-coeff'!$L$12+$BG884*'Norm-coeff'!$M$12+$BH884*'Norm-coeff'!$N$12+$BI884*'Norm-coeff'!$O$12</f>
        <v>0.283527502056037</v>
      </c>
      <c r="BZ884" s="54">
        <f>'Norm-coeff'!$C$13+$AX884*'Norm-coeff'!$D$13+$AY884*'Norm-coeff'!$E$13+$AZ884*'Norm-coeff'!$F$13+$BA884*'Norm-coeff'!$G$13+$BB884*'Norm-coeff'!$H$13+$BC884*'Norm-coeff'!$I$13+$BD884*'Norm-coeff'!$J$13+$BE884*'Norm-coeff'!$K$13+$BF884*'Norm-coeff'!$L$13+$BG884*'Norm-coeff'!$M$13+$BH884*'Norm-coeff'!$N$13+$BI884*'Norm-coeff'!$O$13</f>
        <v>-4.1864930554451202E-2</v>
      </c>
      <c r="CA884" s="54">
        <f>'Norm-coeff'!$C$14+$AX884*'Norm-coeff'!$D$14+$AY884*'Norm-coeff'!$E$14+$AZ884*'Norm-coeff'!$F$14+$BA884*'Norm-coeff'!$G$14+$BB884*'Norm-coeff'!$H$14+$BC884*'Norm-coeff'!$I$14+$BD884*'Norm-coeff'!$J$14+$BE884*'Norm-coeff'!$K$14+$BF884*'Norm-coeff'!$L$14+$BG884*'Norm-coeff'!$M$14+$BH884*'Norm-coeff'!$N$14+$BI884*'Norm-coeff'!$O$14</f>
        <v>4.2526983164477103</v>
      </c>
      <c r="CC884" s="54">
        <f t="shared" si="2437"/>
        <v>0</v>
      </c>
      <c r="CG884" s="54">
        <f t="shared" si="2438"/>
        <v>0</v>
      </c>
      <c r="CH884" s="54">
        <f t="shared" si="2421"/>
        <v>0</v>
      </c>
      <c r="CI884" s="54">
        <f t="shared" si="2439"/>
        <v>0</v>
      </c>
      <c r="CJ884" s="56">
        <f t="shared" si="2440"/>
        <v>0</v>
      </c>
      <c r="CK884" s="54">
        <f t="shared" si="2441"/>
        <v>0</v>
      </c>
      <c r="CL884" s="54">
        <f t="shared" si="2442"/>
        <v>0</v>
      </c>
      <c r="CM884" s="54">
        <f t="shared" si="2443"/>
        <v>0</v>
      </c>
      <c r="CN884" s="54">
        <f t="shared" si="2444"/>
        <v>0</v>
      </c>
      <c r="CO884" s="54">
        <f t="shared" si="2445"/>
        <v>0</v>
      </c>
      <c r="CP884" s="54">
        <f t="shared" si="2446"/>
        <v>0</v>
      </c>
      <c r="CQ884" s="54">
        <f t="shared" si="2447"/>
        <v>0</v>
      </c>
      <c r="CR884" s="54">
        <f t="shared" si="2448"/>
        <v>0</v>
      </c>
      <c r="CS884" s="54">
        <f t="shared" si="2449"/>
        <v>0</v>
      </c>
      <c r="CU884" s="54">
        <f t="shared" si="2450"/>
        <v>0</v>
      </c>
      <c r="CV884" s="54">
        <f t="shared" si="2451"/>
        <v>0</v>
      </c>
      <c r="CW884" s="54">
        <f t="shared" si="2452"/>
        <v>0</v>
      </c>
      <c r="CX884" s="54">
        <f t="shared" si="2453"/>
        <v>0</v>
      </c>
      <c r="CZ884" s="54">
        <f t="shared" si="2454"/>
        <v>0</v>
      </c>
      <c r="DA884" s="54">
        <f t="shared" si="2455"/>
        <v>0</v>
      </c>
      <c r="DB884" s="54">
        <f t="shared" si="2456"/>
        <v>0</v>
      </c>
      <c r="DC884" s="54">
        <f t="shared" si="2457"/>
        <v>0</v>
      </c>
      <c r="DD884" s="54">
        <f t="shared" si="2458"/>
        <v>0</v>
      </c>
      <c r="DE884" s="54">
        <f t="shared" si="2459"/>
        <v>0</v>
      </c>
      <c r="DF884" s="54">
        <f t="shared" si="2460"/>
        <v>0</v>
      </c>
      <c r="DG884" s="54">
        <f t="shared" si="2461"/>
        <v>2</v>
      </c>
      <c r="DH884" s="71">
        <f t="shared" si="2462"/>
        <v>0</v>
      </c>
      <c r="DI884" s="71">
        <f t="shared" si="2463"/>
        <v>0</v>
      </c>
      <c r="DJ884" s="54">
        <f t="shared" si="2464"/>
        <v>0</v>
      </c>
      <c r="DK884" s="54">
        <f t="shared" si="2465"/>
        <v>2</v>
      </c>
      <c r="DL884" s="4">
        <f t="shared" si="2395"/>
        <v>0</v>
      </c>
      <c r="DM884" s="3">
        <f t="shared" si="2466"/>
        <v>0</v>
      </c>
      <c r="DN884" s="3">
        <f t="shared" si="2467"/>
        <v>0</v>
      </c>
      <c r="DO884" s="4" t="e">
        <f t="shared" si="2468"/>
        <v>#DIV/0!</v>
      </c>
      <c r="DP884" s="57"/>
      <c r="DQ884" s="57"/>
      <c r="DR884" s="56">
        <f t="shared" si="2396"/>
        <v>2</v>
      </c>
      <c r="DS884" s="56">
        <f t="shared" si="2397"/>
        <v>0</v>
      </c>
      <c r="DT884" s="38">
        <f t="shared" si="2398"/>
        <v>0</v>
      </c>
      <c r="DU884" s="38">
        <f t="shared" si="2469"/>
        <v>2</v>
      </c>
      <c r="DV884" s="38">
        <f t="shared" si="2399"/>
        <v>0</v>
      </c>
      <c r="DW884" s="39">
        <f t="shared" si="2400"/>
        <v>0</v>
      </c>
      <c r="DX884" s="39">
        <f t="shared" si="2401"/>
        <v>0</v>
      </c>
      <c r="DY884" s="39">
        <f t="shared" si="2402"/>
        <v>0</v>
      </c>
      <c r="DZ884" s="39">
        <f t="shared" si="2403"/>
        <v>0</v>
      </c>
      <c r="EA884" s="39">
        <f t="shared" si="2404"/>
        <v>0</v>
      </c>
      <c r="EB884" s="37" t="e">
        <f t="shared" si="2470"/>
        <v>#DIV/0!</v>
      </c>
      <c r="EC884" s="37" t="e">
        <f t="shared" si="2471"/>
        <v>#DIV/0!</v>
      </c>
      <c r="ED884" s="37" t="e">
        <f t="shared" si="2472"/>
        <v>#DIV/0!</v>
      </c>
      <c r="EE884" s="37" t="e">
        <f t="shared" si="2473"/>
        <v>#DIV/0!</v>
      </c>
      <c r="EF884" s="39" t="e">
        <f t="shared" si="2474"/>
        <v>#DIV/0!</v>
      </c>
      <c r="EG884" s="37" t="e">
        <f t="shared" si="2475"/>
        <v>#DIV/0!</v>
      </c>
      <c r="EH884" s="37" t="e">
        <f t="shared" si="2476"/>
        <v>#DIV/0!</v>
      </c>
      <c r="EI884" s="11" t="b">
        <f t="shared" si="2477"/>
        <v>1</v>
      </c>
      <c r="EJ884" s="11" t="b">
        <f t="shared" si="2478"/>
        <v>0</v>
      </c>
      <c r="EK884" s="39" t="e">
        <f t="shared" si="2479"/>
        <v>#DIV/0!</v>
      </c>
      <c r="EL884" s="39" t="e">
        <f t="shared" si="2480"/>
        <v>#DIV/0!</v>
      </c>
      <c r="EM884" s="39" t="e">
        <f t="shared" si="2481"/>
        <v>#DIV/0!</v>
      </c>
      <c r="EN884" s="39" t="e">
        <f t="shared" si="2482"/>
        <v>#DIV/0!</v>
      </c>
      <c r="EO884" s="39" t="e">
        <f t="shared" si="2483"/>
        <v>#DIV/0!</v>
      </c>
      <c r="EP884" s="39" t="e">
        <f t="shared" si="2484"/>
        <v>#DIV/0!</v>
      </c>
      <c r="EQ884" s="39" t="e">
        <f t="shared" si="2485"/>
        <v>#DIV/0!</v>
      </c>
      <c r="ER884" s="39" t="e">
        <f t="shared" si="2486"/>
        <v>#DIV/0!</v>
      </c>
      <c r="ES884" s="58" t="str">
        <f t="shared" si="2487"/>
        <v>(OH,F,Cl)-dominate amphibole</v>
      </c>
      <c r="ET884" s="58" t="e">
        <f t="shared" si="2488"/>
        <v>#N/A</v>
      </c>
      <c r="EU884" s="56">
        <f t="shared" si="2405"/>
        <v>0</v>
      </c>
      <c r="EV884" s="56">
        <f t="shared" si="2406"/>
        <v>0</v>
      </c>
      <c r="EW884" s="56">
        <f t="shared" si="2407"/>
        <v>0</v>
      </c>
      <c r="EX884" s="56">
        <f t="shared" si="2408"/>
        <v>0</v>
      </c>
      <c r="EY884" s="56">
        <f t="shared" si="2409"/>
        <v>0</v>
      </c>
      <c r="EZ884" s="56">
        <f t="shared" si="2410"/>
        <v>0</v>
      </c>
      <c r="FA884" s="39">
        <f t="shared" si="2411"/>
        <v>0</v>
      </c>
      <c r="FB884" s="39">
        <f t="shared" si="2412"/>
        <v>0</v>
      </c>
      <c r="FC884" s="54">
        <f t="shared" si="2413"/>
        <v>0</v>
      </c>
      <c r="FD884" s="54">
        <f t="shared" si="2414"/>
        <v>0</v>
      </c>
      <c r="FE884" s="39">
        <f t="shared" si="2415"/>
        <v>0</v>
      </c>
      <c r="FF884" s="54">
        <f t="shared" si="2416"/>
        <v>0</v>
      </c>
      <c r="FG884" s="39">
        <f t="shared" si="2417"/>
        <v>0</v>
      </c>
      <c r="FH884" s="39">
        <f t="shared" si="2489"/>
        <v>0</v>
      </c>
      <c r="FI884" s="39">
        <f t="shared" si="2490"/>
        <v>0</v>
      </c>
      <c r="FJ884" s="39">
        <f t="shared" si="2491"/>
        <v>0</v>
      </c>
      <c r="FK884" s="39" t="e">
        <f t="shared" si="2492"/>
        <v>#DIV/0!</v>
      </c>
      <c r="FL884" s="39" t="e">
        <f t="shared" si="2493"/>
        <v>#DIV/0!</v>
      </c>
      <c r="FM884" s="39" t="e">
        <f t="shared" si="2494"/>
        <v>#DIV/0!</v>
      </c>
      <c r="FN884" s="39">
        <f t="shared" si="2495"/>
        <v>1</v>
      </c>
      <c r="FO884" s="39">
        <f t="shared" si="2418"/>
        <v>0</v>
      </c>
      <c r="FP884" s="39">
        <f t="shared" si="2419"/>
        <v>0</v>
      </c>
      <c r="FQ884" s="39">
        <f t="shared" si="2420"/>
        <v>0</v>
      </c>
      <c r="FR884" s="39">
        <f t="shared" si="2496"/>
        <v>0</v>
      </c>
      <c r="FS884" s="39">
        <f t="shared" si="2497"/>
        <v>0</v>
      </c>
      <c r="FU884" s="39" t="e">
        <f t="shared" si="2498"/>
        <v>#DIV/0!</v>
      </c>
      <c r="FV884" s="39" t="e">
        <f t="shared" si="2499"/>
        <v>#DIV/0!</v>
      </c>
      <c r="FW884" s="39" t="e">
        <f t="shared" si="2500"/>
        <v>#DIV/0!</v>
      </c>
      <c r="FY884" s="39" t="e">
        <f t="shared" si="2501"/>
        <v>#DIV/0!</v>
      </c>
      <c r="FZ884" s="39" t="e">
        <f t="shared" si="2502"/>
        <v>#DIV/0!</v>
      </c>
      <c r="GA884" s="39" t="e">
        <f t="shared" si="2503"/>
        <v>#DIV/0!</v>
      </c>
      <c r="GB884" s="39" t="e">
        <f t="shared" si="2504"/>
        <v>#DIV/0!</v>
      </c>
      <c r="GC884" s="39" t="e">
        <f t="shared" si="2505"/>
        <v>#DIV/0!</v>
      </c>
      <c r="GD884" s="39" t="e">
        <f t="shared" si="2506"/>
        <v>#DIV/0!</v>
      </c>
      <c r="GE884" s="39" t="e">
        <f t="shared" si="2507"/>
        <v>#DIV/0!</v>
      </c>
      <c r="GF884" s="39" t="e">
        <f t="shared" si="2508"/>
        <v>#DIV/0!</v>
      </c>
      <c r="GG884" s="39" t="e">
        <f t="shared" si="2509"/>
        <v>#DIV/0!</v>
      </c>
      <c r="GH884" s="39" t="e">
        <f t="shared" si="2510"/>
        <v>#DIV/0!</v>
      </c>
      <c r="GI884" s="39"/>
      <c r="GJ884" s="39" t="e">
        <f t="shared" si="2511"/>
        <v>#DIV/0!</v>
      </c>
      <c r="GK884" s="39" t="e">
        <f t="shared" si="2512"/>
        <v>#DIV/0!</v>
      </c>
      <c r="GL884" s="39" t="e">
        <f t="shared" si="2513"/>
        <v>#DIV/0!</v>
      </c>
      <c r="GM884" s="39" t="e">
        <f t="shared" si="2514"/>
        <v>#DIV/0!</v>
      </c>
      <c r="GN884" s="39" t="e">
        <f t="shared" si="2515"/>
        <v>#DIV/0!</v>
      </c>
      <c r="GO884" s="57"/>
      <c r="GP884" s="57" t="e">
        <f t="shared" si="2516"/>
        <v>#DIV/0!</v>
      </c>
      <c r="GQ884" s="59" t="e">
        <f t="shared" si="2517"/>
        <v>#DIV/0!</v>
      </c>
      <c r="GR884" s="41" t="e">
        <f t="shared" si="2518"/>
        <v>#DIV/0!</v>
      </c>
      <c r="GS884" s="57" t="e">
        <f t="shared" si="2519"/>
        <v>#DIV/0!</v>
      </c>
      <c r="GT884" s="57" t="e">
        <f t="shared" si="2520"/>
        <v>#DIV/0!</v>
      </c>
      <c r="GU884" s="57" t="e">
        <f t="shared" si="2521"/>
        <v>#DIV/0!</v>
      </c>
      <c r="GV884" s="57"/>
      <c r="GW884" s="42" t="e">
        <f t="shared" si="2522"/>
        <v>#DIV/0!</v>
      </c>
      <c r="GX884" s="42" t="e">
        <f t="shared" si="2523"/>
        <v>#DIV/0!</v>
      </c>
      <c r="GY884" s="42" t="e">
        <f t="shared" si="2524"/>
        <v>#DIV/0!</v>
      </c>
      <c r="GZ884" s="57"/>
      <c r="HA884" s="2" t="e">
        <f t="shared" si="2525"/>
        <v>#DIV/0!</v>
      </c>
      <c r="HB884" s="2" t="e">
        <f t="shared" si="2526"/>
        <v>#DIV/0!</v>
      </c>
      <c r="HC884" s="2" t="e">
        <f t="shared" si="2527"/>
        <v>#DIV/0!</v>
      </c>
      <c r="HD884" s="2" t="e">
        <f t="shared" si="2528"/>
        <v>#DIV/0!</v>
      </c>
      <c r="HE884" s="2" t="e">
        <f t="shared" si="2529"/>
        <v>#DIV/0!</v>
      </c>
      <c r="HF884" s="2" t="e">
        <f t="shared" si="2530"/>
        <v>#DIV/0!</v>
      </c>
      <c r="HG884" s="2" t="e">
        <f t="shared" si="2531"/>
        <v>#DIV/0!</v>
      </c>
      <c r="HH884" s="2" t="e">
        <f t="shared" si="2532"/>
        <v>#DIV/0!</v>
      </c>
      <c r="HI884" s="2" t="e">
        <f t="shared" si="2533"/>
        <v>#DIV/0!</v>
      </c>
      <c r="HJ884" s="11" t="e">
        <f t="shared" si="2534"/>
        <v>#DIV/0!</v>
      </c>
      <c r="HK884" s="60" t="e">
        <f t="shared" si="2535"/>
        <v>#DIV/0!</v>
      </c>
      <c r="HL884" s="57"/>
      <c r="HM884" s="57" t="e">
        <f t="shared" si="2536"/>
        <v>#DIV/0!</v>
      </c>
      <c r="HN884" s="57" t="e">
        <f t="shared" si="2537"/>
        <v>#DIV/0!</v>
      </c>
      <c r="HO884" s="57" t="e">
        <f t="shared" si="2538"/>
        <v>#DIV/0!</v>
      </c>
      <c r="HP884" s="57" t="e">
        <f t="shared" si="2539"/>
        <v>#DIV/0!</v>
      </c>
      <c r="HQ884" s="57" t="e">
        <f t="shared" si="2540"/>
        <v>#DIV/0!</v>
      </c>
      <c r="HR884" s="57"/>
      <c r="HS884" s="57" t="e">
        <f t="shared" si="2541"/>
        <v>#DIV/0!</v>
      </c>
      <c r="HT884" s="57" t="e">
        <f t="shared" si="2542"/>
        <v>#DIV/0!</v>
      </c>
      <c r="HU884" s="57" t="e">
        <f t="shared" si="2543"/>
        <v>#DIV/0!</v>
      </c>
      <c r="HV884" s="57" t="e">
        <f t="shared" si="2544"/>
        <v>#DIV/0!</v>
      </c>
      <c r="HW884" s="57" t="e">
        <f t="shared" si="2545"/>
        <v>#DIV/0!</v>
      </c>
      <c r="HX884" s="57"/>
      <c r="HY884" s="57" t="e">
        <f t="shared" si="2546"/>
        <v>#DIV/0!</v>
      </c>
      <c r="HZ884" s="57" t="e">
        <f t="shared" si="2547"/>
        <v>#DIV/0!</v>
      </c>
      <c r="IA884" s="57"/>
      <c r="IB884" s="61">
        <f t="shared" si="2548"/>
        <v>0</v>
      </c>
      <c r="IC884" s="57" t="str">
        <f t="shared" si="2549"/>
        <v/>
      </c>
      <c r="ID884" s="42"/>
      <c r="IE884" s="2" t="str">
        <f t="shared" si="2550"/>
        <v/>
      </c>
      <c r="IF884" s="60" t="e">
        <f t="shared" si="2551"/>
        <v>#DIV/0!</v>
      </c>
      <c r="IG884" s="60" t="str">
        <f t="shared" si="2552"/>
        <v/>
      </c>
      <c r="IH884" s="60" t="str">
        <f t="shared" si="2553"/>
        <v>zinco-</v>
      </c>
      <c r="II884" s="60" t="str">
        <f t="shared" si="2554"/>
        <v>mangano-</v>
      </c>
      <c r="IJ884" s="60" t="e">
        <f t="shared" si="2555"/>
        <v>#DIV/0!</v>
      </c>
      <c r="IK884" s="60" t="e">
        <f t="shared" si="2556"/>
        <v>#DIV/0!</v>
      </c>
      <c r="IL884" s="60" t="e">
        <f t="shared" si="2557"/>
        <v>#DIV/0!</v>
      </c>
      <c r="IM884" s="60" t="e">
        <f t="shared" si="2558"/>
        <v>#DIV/0!</v>
      </c>
      <c r="IN884" s="60" t="str">
        <f t="shared" si="2559"/>
        <v/>
      </c>
      <c r="IO884" s="60" t="str">
        <f t="shared" si="2560"/>
        <v/>
      </c>
      <c r="IP884" s="57"/>
      <c r="IQ884" s="57" t="str">
        <f t="shared" si="2561"/>
        <v>ERROR!!</v>
      </c>
    </row>
    <row r="885" spans="24:251">
      <c r="X885" s="29">
        <f t="shared" si="2562"/>
        <v>0</v>
      </c>
      <c r="Y885" s="29">
        <f t="shared" si="2563"/>
        <v>0</v>
      </c>
      <c r="Z885" s="29" t="e">
        <f t="shared" si="2564"/>
        <v>#DIV/0!</v>
      </c>
      <c r="AA885" s="29" t="e">
        <f t="shared" si="2565"/>
        <v>#DIV/0!</v>
      </c>
      <c r="AB885" s="29" t="e">
        <f t="shared" si="2566"/>
        <v>#DIV/0!</v>
      </c>
      <c r="AC885" s="29" t="e">
        <f t="shared" si="2567"/>
        <v>#DIV/0!</v>
      </c>
      <c r="AF885" s="23">
        <v>60.084299999999999</v>
      </c>
      <c r="AG885" s="23">
        <v>79.878799999999998</v>
      </c>
      <c r="AH885" s="23">
        <v>101.96120000000001</v>
      </c>
      <c r="AI885" s="23">
        <v>151.99039999999999</v>
      </c>
      <c r="AJ885" s="23">
        <v>159.69</v>
      </c>
      <c r="AK885" s="23">
        <v>71.846400000000003</v>
      </c>
      <c r="AL885" s="23">
        <v>70.9375</v>
      </c>
      <c r="AM885" s="23">
        <v>40.304400000000001</v>
      </c>
      <c r="AN885" s="23">
        <v>56.077399999999997</v>
      </c>
      <c r="AO885" s="23">
        <v>61.978999999999999</v>
      </c>
      <c r="AP885" s="23">
        <v>94.195999999999998</v>
      </c>
      <c r="AQ885" s="23">
        <v>18.998000000000001</v>
      </c>
      <c r="AR885" s="23">
        <v>35.450000000000003</v>
      </c>
      <c r="AS885" s="23">
        <v>29.88</v>
      </c>
      <c r="AT885" s="23">
        <v>74.691999999999993</v>
      </c>
      <c r="AU885" s="23">
        <v>81.39</v>
      </c>
      <c r="AX885" s="54">
        <f t="shared" si="2422"/>
        <v>0</v>
      </c>
      <c r="AY885" s="54">
        <f t="shared" si="2423"/>
        <v>0</v>
      </c>
      <c r="AZ885" s="54">
        <f t="shared" si="2424"/>
        <v>0</v>
      </c>
      <c r="BA885" s="54">
        <f t="shared" si="2425"/>
        <v>0</v>
      </c>
      <c r="BB885" s="54">
        <f t="shared" si="2426"/>
        <v>0</v>
      </c>
      <c r="BC885" s="54">
        <f t="shared" si="2427"/>
        <v>0</v>
      </c>
      <c r="BD885" s="54">
        <f t="shared" si="2428"/>
        <v>0</v>
      </c>
      <c r="BE885" s="54">
        <f t="shared" si="2429"/>
        <v>0</v>
      </c>
      <c r="BF885" s="54">
        <f t="shared" si="2430"/>
        <v>0</v>
      </c>
      <c r="BG885" s="54">
        <f t="shared" si="2431"/>
        <v>0</v>
      </c>
      <c r="BH885" s="54">
        <f t="shared" si="2432"/>
        <v>0</v>
      </c>
      <c r="BI885" s="54">
        <f t="shared" si="2433"/>
        <v>0</v>
      </c>
      <c r="BJ885" s="54">
        <f t="shared" si="2434"/>
        <v>0</v>
      </c>
      <c r="BK885" s="54">
        <f t="shared" si="2435"/>
        <v>0</v>
      </c>
      <c r="BL885" s="54">
        <f t="shared" si="2436"/>
        <v>0</v>
      </c>
      <c r="BM885" s="42"/>
      <c r="BO885" s="54">
        <f>'Norm-coeff'!$C$2+$AX885*'Norm-coeff'!$D$2+$AY885*'Norm-coeff'!$E$2+$AZ885*'Norm-coeff'!$F$2+$BA885*'Norm-coeff'!$G$2+$BB885*'Norm-coeff'!$H$2+$BC885*'Norm-coeff'!$I$2+$BD885*'Norm-coeff'!$J$2+$BE885*'Norm-coeff'!$K$2+$BF885*'Norm-coeff'!$L$2+$BG885*'Norm-coeff'!$M$2+$BH885*'Norm-coeff'!$N$2+$BI885*'Norm-coeff'!$O$2</f>
        <v>5.4045421474420303</v>
      </c>
      <c r="BP885" s="54">
        <f>'Norm-coeff'!$C$3+$AX885*'Norm-coeff'!$D$3+$AY885*'Norm-coeff'!$E$3+$AZ885*'Norm-coeff'!$F$3+$BA885*'Norm-coeff'!$G$3+$BB885*'Norm-coeff'!$H$3+$BC885*'Norm-coeff'!$I$3+$BD885*'Norm-coeff'!$J$3+$BE885*'Norm-coeff'!$K$3+$BF885*'Norm-coeff'!$L$3+$BG885*'Norm-coeff'!$M$3+$BH885*'Norm-coeff'!$N$3+$BI885*'Norm-coeff'!$O$3</f>
        <v>3.15319116612705</v>
      </c>
      <c r="BQ885" s="54">
        <f>'Norm-coeff'!$C$4+$AX885*'Norm-coeff'!$D$4+$AY885*'Norm-coeff'!$E$4+$AZ885*'Norm-coeff'!$F$4+$BA885*'Norm-coeff'!$G$4+$BB885*'Norm-coeff'!$H$4+$BC885*'Norm-coeff'!$I$4+$BD885*'Norm-coeff'!$J$4+$BE885*'Norm-coeff'!$K$4+$BF885*'Norm-coeff'!$L$4+$BG885*'Norm-coeff'!$M$4+$BH885*'Norm-coeff'!$N$4+$BI885*'Norm-coeff'!$O$4</f>
        <v>1.42115649462768</v>
      </c>
      <c r="BR885" s="54">
        <f>'Norm-coeff'!$C$5+$AX885*'Norm-coeff'!$D$5+$AY885*'Norm-coeff'!$E$5+$AZ885*'Norm-coeff'!$F$5+$BA885*'Norm-coeff'!$G$5+$BB885*'Norm-coeff'!$H$5+$BC885*'Norm-coeff'!$I$5+$BD885*'Norm-coeff'!$J$5+$BE885*'Norm-coeff'!$K$5+$BF885*'Norm-coeff'!$L$5+$BG885*'Norm-coeff'!$M$5+$BH885*'Norm-coeff'!$N$5+$BI885*'Norm-coeff'!$O$5</f>
        <v>1.0553329241296201</v>
      </c>
      <c r="BS885" s="54">
        <f>'Norm-coeff'!$C$6+$AX885*'Norm-coeff'!$D$6+$AY885*'Norm-coeff'!$E$6+$AZ885*'Norm-coeff'!$F$6+$BA885*'Norm-coeff'!$G$6+$BB885*'Norm-coeff'!$H$6+$BC885*'Norm-coeff'!$I$6+$BD885*'Norm-coeff'!$J$6+$BE885*'Norm-coeff'!$K$6+$BF885*'Norm-coeff'!$L$6+$BG885*'Norm-coeff'!$M$6+$BH885*'Norm-coeff'!$N$6+$BI885*'Norm-coeff'!$O$6</f>
        <v>-1.48700885495103E-2</v>
      </c>
      <c r="BT885" s="54">
        <f>'Norm-coeff'!$C$7+$AX885*'Norm-coeff'!$D$7+$AY885*'Norm-coeff'!$E$7+$AZ885*'Norm-coeff'!$F$7+$BA885*'Norm-coeff'!$G$7+$BB885*'Norm-coeff'!$H$7+$BC885*'Norm-coeff'!$I$7+$BD885*'Norm-coeff'!$J$7+$BE885*'Norm-coeff'!$K$7+$BF885*'Norm-coeff'!$L$7+$BG885*'Norm-coeff'!$M$7+$BH885*'Norm-coeff'!$N$7+$BI885*'Norm-coeff'!$O$7</f>
        <v>2.0907583608832998</v>
      </c>
      <c r="BU885" s="54">
        <f>'Norm-coeff'!$C$8+$AX885*'Norm-coeff'!$D$8+$AY885*'Norm-coeff'!$E$8+$AZ885*'Norm-coeff'!$F$8+$BA885*'Norm-coeff'!$G$8+$BB885*'Norm-coeff'!$H$8+$BC885*'Norm-coeff'!$I$8+$BD885*'Norm-coeff'!$J$8+$BE885*'Norm-coeff'!$K$8+$BF885*'Norm-coeff'!$L$8+$BG885*'Norm-coeff'!$M$8+$BH885*'Norm-coeff'!$N$8+$BI885*'Norm-coeff'!$O$8</f>
        <v>0.65894159836244504</v>
      </c>
      <c r="BV885" s="54">
        <f>'Norm-coeff'!$C$9+$AX885*'Norm-coeff'!$D$9+$AY885*'Norm-coeff'!$E$9+$AZ885*'Norm-coeff'!$F$9+$BA885*'Norm-coeff'!$G$9+$BB885*'Norm-coeff'!$H$9+$BC885*'Norm-coeff'!$I$9+$BD885*'Norm-coeff'!$J$9+$BE885*'Norm-coeff'!$K$9+$BF885*'Norm-coeff'!$L$9+$BG885*'Norm-coeff'!$M$9+$BH885*'Norm-coeff'!$N$9+$BI885*'Norm-coeff'!$O$9</f>
        <v>1.48961085014701</v>
      </c>
      <c r="BW885" s="54">
        <f>'Norm-coeff'!$C$10+$AX885*'Norm-coeff'!$D$10+$AY885*'Norm-coeff'!$E$10+$AZ885*'Norm-coeff'!$F$10+$BA885*'Norm-coeff'!$G$10+$BB885*'Norm-coeff'!$H$10+$BC885*'Norm-coeff'!$I$10+$BD885*'Norm-coeff'!$J$10+$BE885*'Norm-coeff'!$K$10+$BF885*'Norm-coeff'!$L$10+$BG885*'Norm-coeff'!$M$10+$BH885*'Norm-coeff'!$N$10+$BI885*'Norm-coeff'!$O$10</f>
        <v>1.42058735749591</v>
      </c>
      <c r="BX885" s="54">
        <f>'Norm-coeff'!$C$11+$AX885*'Norm-coeff'!$D$11+$AY885*'Norm-coeff'!$E$11+$AZ885*'Norm-coeff'!$F$11+$BA885*'Norm-coeff'!$G$11+$BB885*'Norm-coeff'!$H$11+$BC885*'Norm-coeff'!$I$11+$BD885*'Norm-coeff'!$J$11+$BE885*'Norm-coeff'!$K$11+$BF885*'Norm-coeff'!$L$11+$BG885*'Norm-coeff'!$M$11+$BH885*'Norm-coeff'!$N$11+$BI885*'Norm-coeff'!$O$11</f>
        <v>0.221233014421479</v>
      </c>
      <c r="BY885" s="54">
        <f>'Norm-coeff'!$C$12+$AX885*'Norm-coeff'!$D$12+$AY885*'Norm-coeff'!$E$12+$AZ885*'Norm-coeff'!$F$12+$BA885*'Norm-coeff'!$G$12+$BB885*'Norm-coeff'!$H$12+$BC885*'Norm-coeff'!$I$12+$BD885*'Norm-coeff'!$J$12+$BE885*'Norm-coeff'!$K$12+$BF885*'Norm-coeff'!$L$12+$BG885*'Norm-coeff'!$M$12+$BH885*'Norm-coeff'!$N$12+$BI885*'Norm-coeff'!$O$12</f>
        <v>0.283527502056037</v>
      </c>
      <c r="BZ885" s="54">
        <f>'Norm-coeff'!$C$13+$AX885*'Norm-coeff'!$D$13+$AY885*'Norm-coeff'!$E$13+$AZ885*'Norm-coeff'!$F$13+$BA885*'Norm-coeff'!$G$13+$BB885*'Norm-coeff'!$H$13+$BC885*'Norm-coeff'!$I$13+$BD885*'Norm-coeff'!$J$13+$BE885*'Norm-coeff'!$K$13+$BF885*'Norm-coeff'!$L$13+$BG885*'Norm-coeff'!$M$13+$BH885*'Norm-coeff'!$N$13+$BI885*'Norm-coeff'!$O$13</f>
        <v>-4.1864930554451202E-2</v>
      </c>
      <c r="CA885" s="54">
        <f>'Norm-coeff'!$C$14+$AX885*'Norm-coeff'!$D$14+$AY885*'Norm-coeff'!$E$14+$AZ885*'Norm-coeff'!$F$14+$BA885*'Norm-coeff'!$G$14+$BB885*'Norm-coeff'!$H$14+$BC885*'Norm-coeff'!$I$14+$BD885*'Norm-coeff'!$J$14+$BE885*'Norm-coeff'!$K$14+$BF885*'Norm-coeff'!$L$14+$BG885*'Norm-coeff'!$M$14+$BH885*'Norm-coeff'!$N$14+$BI885*'Norm-coeff'!$O$14</f>
        <v>4.2526983164477103</v>
      </c>
      <c r="CC885" s="54">
        <f t="shared" si="2437"/>
        <v>0</v>
      </c>
      <c r="CG885" s="54">
        <f t="shared" si="2438"/>
        <v>0</v>
      </c>
      <c r="CH885" s="54">
        <f t="shared" si="2421"/>
        <v>0</v>
      </c>
      <c r="CI885" s="54">
        <f t="shared" si="2439"/>
        <v>0</v>
      </c>
      <c r="CJ885" s="56">
        <f t="shared" si="2440"/>
        <v>0</v>
      </c>
      <c r="CK885" s="54">
        <f t="shared" si="2441"/>
        <v>0</v>
      </c>
      <c r="CL885" s="54">
        <f t="shared" si="2442"/>
        <v>0</v>
      </c>
      <c r="CM885" s="54">
        <f t="shared" si="2443"/>
        <v>0</v>
      </c>
      <c r="CN885" s="54">
        <f t="shared" si="2444"/>
        <v>0</v>
      </c>
      <c r="CO885" s="54">
        <f t="shared" si="2445"/>
        <v>0</v>
      </c>
      <c r="CP885" s="54">
        <f t="shared" si="2446"/>
        <v>0</v>
      </c>
      <c r="CQ885" s="54">
        <f t="shared" si="2447"/>
        <v>0</v>
      </c>
      <c r="CR885" s="54">
        <f t="shared" si="2448"/>
        <v>0</v>
      </c>
      <c r="CS885" s="54">
        <f t="shared" si="2449"/>
        <v>0</v>
      </c>
      <c r="CU885" s="54">
        <f t="shared" si="2450"/>
        <v>0</v>
      </c>
      <c r="CV885" s="54">
        <f t="shared" si="2451"/>
        <v>0</v>
      </c>
      <c r="CW885" s="54">
        <f t="shared" si="2452"/>
        <v>0</v>
      </c>
      <c r="CX885" s="54">
        <f t="shared" si="2453"/>
        <v>0</v>
      </c>
      <c r="CZ885" s="54">
        <f t="shared" si="2454"/>
        <v>0</v>
      </c>
      <c r="DA885" s="54">
        <f t="shared" si="2455"/>
        <v>0</v>
      </c>
      <c r="DB885" s="54">
        <f t="shared" si="2456"/>
        <v>0</v>
      </c>
      <c r="DC885" s="54">
        <f t="shared" si="2457"/>
        <v>0</v>
      </c>
      <c r="DD885" s="54">
        <f t="shared" si="2458"/>
        <v>0</v>
      </c>
      <c r="DE885" s="54">
        <f t="shared" si="2459"/>
        <v>0</v>
      </c>
      <c r="DF885" s="54">
        <f t="shared" si="2460"/>
        <v>0</v>
      </c>
      <c r="DG885" s="54">
        <f t="shared" si="2461"/>
        <v>2</v>
      </c>
      <c r="DH885" s="71">
        <f t="shared" si="2462"/>
        <v>0</v>
      </c>
      <c r="DI885" s="71">
        <f t="shared" si="2463"/>
        <v>0</v>
      </c>
      <c r="DJ885" s="54">
        <f t="shared" si="2464"/>
        <v>0</v>
      </c>
      <c r="DK885" s="54">
        <f t="shared" si="2465"/>
        <v>2</v>
      </c>
      <c r="DL885" s="4">
        <f t="shared" si="2395"/>
        <v>0</v>
      </c>
      <c r="DM885" s="3">
        <f t="shared" si="2466"/>
        <v>0</v>
      </c>
      <c r="DN885" s="3">
        <f t="shared" si="2467"/>
        <v>0</v>
      </c>
      <c r="DO885" s="4" t="e">
        <f t="shared" si="2468"/>
        <v>#DIV/0!</v>
      </c>
      <c r="DP885" s="57"/>
      <c r="DQ885" s="57"/>
      <c r="DR885" s="56">
        <f t="shared" si="2396"/>
        <v>2</v>
      </c>
      <c r="DS885" s="56">
        <f t="shared" si="2397"/>
        <v>0</v>
      </c>
      <c r="DT885" s="38">
        <f t="shared" si="2398"/>
        <v>0</v>
      </c>
      <c r="DU885" s="38">
        <f t="shared" si="2469"/>
        <v>2</v>
      </c>
      <c r="DV885" s="38">
        <f t="shared" si="2399"/>
        <v>0</v>
      </c>
      <c r="DW885" s="39">
        <f t="shared" si="2400"/>
        <v>0</v>
      </c>
      <c r="DX885" s="39">
        <f t="shared" si="2401"/>
        <v>0</v>
      </c>
      <c r="DY885" s="39">
        <f t="shared" si="2402"/>
        <v>0</v>
      </c>
      <c r="DZ885" s="39">
        <f t="shared" si="2403"/>
        <v>0</v>
      </c>
      <c r="EA885" s="39">
        <f t="shared" si="2404"/>
        <v>0</v>
      </c>
      <c r="EB885" s="37" t="e">
        <f t="shared" si="2470"/>
        <v>#DIV/0!</v>
      </c>
      <c r="EC885" s="37" t="e">
        <f t="shared" si="2471"/>
        <v>#DIV/0!</v>
      </c>
      <c r="ED885" s="37" t="e">
        <f t="shared" si="2472"/>
        <v>#DIV/0!</v>
      </c>
      <c r="EE885" s="37" t="e">
        <f t="shared" si="2473"/>
        <v>#DIV/0!</v>
      </c>
      <c r="EF885" s="39" t="e">
        <f t="shared" si="2474"/>
        <v>#DIV/0!</v>
      </c>
      <c r="EG885" s="37" t="e">
        <f t="shared" si="2475"/>
        <v>#DIV/0!</v>
      </c>
      <c r="EH885" s="37" t="e">
        <f t="shared" si="2476"/>
        <v>#DIV/0!</v>
      </c>
      <c r="EI885" s="11" t="b">
        <f t="shared" si="2477"/>
        <v>1</v>
      </c>
      <c r="EJ885" s="11" t="b">
        <f t="shared" si="2478"/>
        <v>0</v>
      </c>
      <c r="EK885" s="39" t="e">
        <f t="shared" si="2479"/>
        <v>#DIV/0!</v>
      </c>
      <c r="EL885" s="39" t="e">
        <f t="shared" si="2480"/>
        <v>#DIV/0!</v>
      </c>
      <c r="EM885" s="39" t="e">
        <f t="shared" si="2481"/>
        <v>#DIV/0!</v>
      </c>
      <c r="EN885" s="39" t="e">
        <f t="shared" si="2482"/>
        <v>#DIV/0!</v>
      </c>
      <c r="EO885" s="39" t="e">
        <f t="shared" si="2483"/>
        <v>#DIV/0!</v>
      </c>
      <c r="EP885" s="39" t="e">
        <f t="shared" si="2484"/>
        <v>#DIV/0!</v>
      </c>
      <c r="EQ885" s="39" t="e">
        <f t="shared" si="2485"/>
        <v>#DIV/0!</v>
      </c>
      <c r="ER885" s="39" t="e">
        <f t="shared" si="2486"/>
        <v>#DIV/0!</v>
      </c>
      <c r="ES885" s="58" t="str">
        <f t="shared" si="2487"/>
        <v>(OH,F,Cl)-dominate amphibole</v>
      </c>
      <c r="ET885" s="58" t="e">
        <f t="shared" si="2488"/>
        <v>#N/A</v>
      </c>
      <c r="EU885" s="56">
        <f t="shared" si="2405"/>
        <v>0</v>
      </c>
      <c r="EV885" s="56">
        <f t="shared" si="2406"/>
        <v>0</v>
      </c>
      <c r="EW885" s="56">
        <f t="shared" si="2407"/>
        <v>0</v>
      </c>
      <c r="EX885" s="56">
        <f t="shared" si="2408"/>
        <v>0</v>
      </c>
      <c r="EY885" s="56">
        <f t="shared" si="2409"/>
        <v>0</v>
      </c>
      <c r="EZ885" s="56">
        <f t="shared" si="2410"/>
        <v>0</v>
      </c>
      <c r="FA885" s="39">
        <f t="shared" si="2411"/>
        <v>0</v>
      </c>
      <c r="FB885" s="39">
        <f t="shared" si="2412"/>
        <v>0</v>
      </c>
      <c r="FC885" s="54">
        <f t="shared" si="2413"/>
        <v>0</v>
      </c>
      <c r="FD885" s="54">
        <f t="shared" si="2414"/>
        <v>0</v>
      </c>
      <c r="FE885" s="39">
        <f t="shared" si="2415"/>
        <v>0</v>
      </c>
      <c r="FF885" s="54">
        <f t="shared" si="2416"/>
        <v>0</v>
      </c>
      <c r="FG885" s="39">
        <f t="shared" si="2417"/>
        <v>0</v>
      </c>
      <c r="FH885" s="39">
        <f t="shared" si="2489"/>
        <v>0</v>
      </c>
      <c r="FI885" s="39">
        <f t="shared" si="2490"/>
        <v>0</v>
      </c>
      <c r="FJ885" s="39">
        <f t="shared" si="2491"/>
        <v>0</v>
      </c>
      <c r="FK885" s="39" t="e">
        <f t="shared" si="2492"/>
        <v>#DIV/0!</v>
      </c>
      <c r="FL885" s="39" t="e">
        <f t="shared" si="2493"/>
        <v>#DIV/0!</v>
      </c>
      <c r="FM885" s="39" t="e">
        <f t="shared" si="2494"/>
        <v>#DIV/0!</v>
      </c>
      <c r="FN885" s="39">
        <f t="shared" si="2495"/>
        <v>1</v>
      </c>
      <c r="FO885" s="39">
        <f t="shared" si="2418"/>
        <v>0</v>
      </c>
      <c r="FP885" s="39">
        <f t="shared" si="2419"/>
        <v>0</v>
      </c>
      <c r="FQ885" s="39">
        <f t="shared" si="2420"/>
        <v>0</v>
      </c>
      <c r="FR885" s="39">
        <f t="shared" si="2496"/>
        <v>0</v>
      </c>
      <c r="FS885" s="39">
        <f t="shared" si="2497"/>
        <v>0</v>
      </c>
      <c r="FU885" s="39" t="e">
        <f t="shared" si="2498"/>
        <v>#DIV/0!</v>
      </c>
      <c r="FV885" s="39" t="e">
        <f t="shared" si="2499"/>
        <v>#DIV/0!</v>
      </c>
      <c r="FW885" s="39" t="e">
        <f t="shared" si="2500"/>
        <v>#DIV/0!</v>
      </c>
      <c r="FY885" s="39" t="e">
        <f t="shared" si="2501"/>
        <v>#DIV/0!</v>
      </c>
      <c r="FZ885" s="39" t="e">
        <f t="shared" si="2502"/>
        <v>#DIV/0!</v>
      </c>
      <c r="GA885" s="39" t="e">
        <f t="shared" si="2503"/>
        <v>#DIV/0!</v>
      </c>
      <c r="GB885" s="39" t="e">
        <f t="shared" si="2504"/>
        <v>#DIV/0!</v>
      </c>
      <c r="GC885" s="39" t="e">
        <f t="shared" si="2505"/>
        <v>#DIV/0!</v>
      </c>
      <c r="GD885" s="39" t="e">
        <f t="shared" si="2506"/>
        <v>#DIV/0!</v>
      </c>
      <c r="GE885" s="39" t="e">
        <f t="shared" si="2507"/>
        <v>#DIV/0!</v>
      </c>
      <c r="GF885" s="39" t="e">
        <f t="shared" si="2508"/>
        <v>#DIV/0!</v>
      </c>
      <c r="GG885" s="39" t="e">
        <f t="shared" si="2509"/>
        <v>#DIV/0!</v>
      </c>
      <c r="GH885" s="39" t="e">
        <f t="shared" si="2510"/>
        <v>#DIV/0!</v>
      </c>
      <c r="GI885" s="39"/>
      <c r="GJ885" s="39" t="e">
        <f t="shared" si="2511"/>
        <v>#DIV/0!</v>
      </c>
      <c r="GK885" s="39" t="e">
        <f t="shared" si="2512"/>
        <v>#DIV/0!</v>
      </c>
      <c r="GL885" s="39" t="e">
        <f t="shared" si="2513"/>
        <v>#DIV/0!</v>
      </c>
      <c r="GM885" s="39" t="e">
        <f t="shared" si="2514"/>
        <v>#DIV/0!</v>
      </c>
      <c r="GN885" s="39" t="e">
        <f t="shared" si="2515"/>
        <v>#DIV/0!</v>
      </c>
      <c r="GO885" s="57"/>
      <c r="GP885" s="57" t="e">
        <f t="shared" si="2516"/>
        <v>#DIV/0!</v>
      </c>
      <c r="GQ885" s="59" t="e">
        <f t="shared" si="2517"/>
        <v>#DIV/0!</v>
      </c>
      <c r="GR885" s="41" t="e">
        <f t="shared" si="2518"/>
        <v>#DIV/0!</v>
      </c>
      <c r="GS885" s="57" t="e">
        <f t="shared" si="2519"/>
        <v>#DIV/0!</v>
      </c>
      <c r="GT885" s="57" t="e">
        <f t="shared" si="2520"/>
        <v>#DIV/0!</v>
      </c>
      <c r="GU885" s="57" t="e">
        <f t="shared" si="2521"/>
        <v>#DIV/0!</v>
      </c>
      <c r="GV885" s="57"/>
      <c r="GW885" s="42" t="e">
        <f t="shared" si="2522"/>
        <v>#DIV/0!</v>
      </c>
      <c r="GX885" s="42" t="e">
        <f t="shared" si="2523"/>
        <v>#DIV/0!</v>
      </c>
      <c r="GY885" s="42" t="e">
        <f t="shared" si="2524"/>
        <v>#DIV/0!</v>
      </c>
      <c r="GZ885" s="57"/>
      <c r="HA885" s="2" t="e">
        <f t="shared" si="2525"/>
        <v>#DIV/0!</v>
      </c>
      <c r="HB885" s="2" t="e">
        <f t="shared" si="2526"/>
        <v>#DIV/0!</v>
      </c>
      <c r="HC885" s="2" t="e">
        <f t="shared" si="2527"/>
        <v>#DIV/0!</v>
      </c>
      <c r="HD885" s="2" t="e">
        <f t="shared" si="2528"/>
        <v>#DIV/0!</v>
      </c>
      <c r="HE885" s="2" t="e">
        <f t="shared" si="2529"/>
        <v>#DIV/0!</v>
      </c>
      <c r="HF885" s="2" t="e">
        <f t="shared" si="2530"/>
        <v>#DIV/0!</v>
      </c>
      <c r="HG885" s="2" t="e">
        <f t="shared" si="2531"/>
        <v>#DIV/0!</v>
      </c>
      <c r="HH885" s="2" t="e">
        <f t="shared" si="2532"/>
        <v>#DIV/0!</v>
      </c>
      <c r="HI885" s="2" t="e">
        <f t="shared" si="2533"/>
        <v>#DIV/0!</v>
      </c>
      <c r="HJ885" s="11" t="e">
        <f t="shared" si="2534"/>
        <v>#DIV/0!</v>
      </c>
      <c r="HK885" s="60" t="e">
        <f t="shared" si="2535"/>
        <v>#DIV/0!</v>
      </c>
      <c r="HL885" s="57"/>
      <c r="HM885" s="57" t="e">
        <f t="shared" si="2536"/>
        <v>#DIV/0!</v>
      </c>
      <c r="HN885" s="57" t="e">
        <f t="shared" si="2537"/>
        <v>#DIV/0!</v>
      </c>
      <c r="HO885" s="57" t="e">
        <f t="shared" si="2538"/>
        <v>#DIV/0!</v>
      </c>
      <c r="HP885" s="57" t="e">
        <f t="shared" si="2539"/>
        <v>#DIV/0!</v>
      </c>
      <c r="HQ885" s="57" t="e">
        <f t="shared" si="2540"/>
        <v>#DIV/0!</v>
      </c>
      <c r="HR885" s="57"/>
      <c r="HS885" s="57" t="e">
        <f t="shared" si="2541"/>
        <v>#DIV/0!</v>
      </c>
      <c r="HT885" s="57" t="e">
        <f t="shared" si="2542"/>
        <v>#DIV/0!</v>
      </c>
      <c r="HU885" s="57" t="e">
        <f t="shared" si="2543"/>
        <v>#DIV/0!</v>
      </c>
      <c r="HV885" s="57" t="e">
        <f t="shared" si="2544"/>
        <v>#DIV/0!</v>
      </c>
      <c r="HW885" s="57" t="e">
        <f t="shared" si="2545"/>
        <v>#DIV/0!</v>
      </c>
      <c r="HX885" s="57"/>
      <c r="HY885" s="57" t="e">
        <f t="shared" si="2546"/>
        <v>#DIV/0!</v>
      </c>
      <c r="HZ885" s="57" t="e">
        <f t="shared" si="2547"/>
        <v>#DIV/0!</v>
      </c>
      <c r="IA885" s="57"/>
      <c r="IB885" s="61">
        <f t="shared" si="2548"/>
        <v>0</v>
      </c>
      <c r="IC885" s="57" t="str">
        <f t="shared" si="2549"/>
        <v/>
      </c>
      <c r="ID885" s="42"/>
      <c r="IE885" s="2" t="str">
        <f t="shared" si="2550"/>
        <v/>
      </c>
      <c r="IF885" s="60" t="e">
        <f t="shared" si="2551"/>
        <v>#DIV/0!</v>
      </c>
      <c r="IG885" s="60" t="str">
        <f t="shared" si="2552"/>
        <v/>
      </c>
      <c r="IH885" s="60" t="str">
        <f t="shared" si="2553"/>
        <v>zinco-</v>
      </c>
      <c r="II885" s="60" t="str">
        <f t="shared" si="2554"/>
        <v>mangano-</v>
      </c>
      <c r="IJ885" s="60" t="e">
        <f t="shared" si="2555"/>
        <v>#DIV/0!</v>
      </c>
      <c r="IK885" s="60" t="e">
        <f t="shared" si="2556"/>
        <v>#DIV/0!</v>
      </c>
      <c r="IL885" s="60" t="e">
        <f t="shared" si="2557"/>
        <v>#DIV/0!</v>
      </c>
      <c r="IM885" s="60" t="e">
        <f t="shared" si="2558"/>
        <v>#DIV/0!</v>
      </c>
      <c r="IN885" s="60" t="str">
        <f t="shared" si="2559"/>
        <v/>
      </c>
      <c r="IO885" s="60" t="str">
        <f t="shared" si="2560"/>
        <v/>
      </c>
      <c r="IP885" s="57"/>
      <c r="IQ885" s="57" t="str">
        <f t="shared" si="2561"/>
        <v>ERROR!!</v>
      </c>
    </row>
    <row r="886" spans="24:251">
      <c r="X886" s="29">
        <f t="shared" si="2562"/>
        <v>0</v>
      </c>
      <c r="Y886" s="29">
        <f t="shared" si="2563"/>
        <v>0</v>
      </c>
      <c r="Z886" s="29" t="e">
        <f t="shared" si="2564"/>
        <v>#DIV/0!</v>
      </c>
      <c r="AA886" s="29" t="e">
        <f t="shared" si="2565"/>
        <v>#DIV/0!</v>
      </c>
      <c r="AB886" s="29" t="e">
        <f t="shared" si="2566"/>
        <v>#DIV/0!</v>
      </c>
      <c r="AC886" s="29" t="e">
        <f t="shared" si="2567"/>
        <v>#DIV/0!</v>
      </c>
      <c r="AF886" s="23">
        <v>60.084299999999999</v>
      </c>
      <c r="AG886" s="23">
        <v>79.878799999999998</v>
      </c>
      <c r="AH886" s="23">
        <v>101.96120000000001</v>
      </c>
      <c r="AI886" s="23">
        <v>151.99039999999999</v>
      </c>
      <c r="AJ886" s="23">
        <v>159.69</v>
      </c>
      <c r="AK886" s="23">
        <v>71.846400000000003</v>
      </c>
      <c r="AL886" s="23">
        <v>70.9375</v>
      </c>
      <c r="AM886" s="23">
        <v>40.304400000000001</v>
      </c>
      <c r="AN886" s="23">
        <v>56.077399999999997</v>
      </c>
      <c r="AO886" s="23">
        <v>61.978999999999999</v>
      </c>
      <c r="AP886" s="23">
        <v>94.195999999999998</v>
      </c>
      <c r="AQ886" s="23">
        <v>18.998000000000001</v>
      </c>
      <c r="AR886" s="23">
        <v>35.450000000000003</v>
      </c>
      <c r="AS886" s="23">
        <v>29.88</v>
      </c>
      <c r="AT886" s="23">
        <v>74.691999999999993</v>
      </c>
      <c r="AU886" s="23">
        <v>81.39</v>
      </c>
      <c r="AX886" s="54">
        <f t="shared" si="2422"/>
        <v>0</v>
      </c>
      <c r="AY886" s="54">
        <f t="shared" si="2423"/>
        <v>0</v>
      </c>
      <c r="AZ886" s="54">
        <f t="shared" si="2424"/>
        <v>0</v>
      </c>
      <c r="BA886" s="54">
        <f t="shared" si="2425"/>
        <v>0</v>
      </c>
      <c r="BB886" s="54">
        <f t="shared" si="2426"/>
        <v>0</v>
      </c>
      <c r="BC886" s="54">
        <f t="shared" si="2427"/>
        <v>0</v>
      </c>
      <c r="BD886" s="54">
        <f t="shared" si="2428"/>
        <v>0</v>
      </c>
      <c r="BE886" s="54">
        <f t="shared" si="2429"/>
        <v>0</v>
      </c>
      <c r="BF886" s="54">
        <f t="shared" si="2430"/>
        <v>0</v>
      </c>
      <c r="BG886" s="54">
        <f t="shared" si="2431"/>
        <v>0</v>
      </c>
      <c r="BH886" s="54">
        <f t="shared" si="2432"/>
        <v>0</v>
      </c>
      <c r="BI886" s="54">
        <f t="shared" si="2433"/>
        <v>0</v>
      </c>
      <c r="BJ886" s="54">
        <f t="shared" si="2434"/>
        <v>0</v>
      </c>
      <c r="BK886" s="54">
        <f t="shared" si="2435"/>
        <v>0</v>
      </c>
      <c r="BL886" s="54">
        <f t="shared" si="2436"/>
        <v>0</v>
      </c>
      <c r="BM886" s="42"/>
      <c r="BO886" s="54">
        <f>'Norm-coeff'!$C$2+$AX886*'Norm-coeff'!$D$2+$AY886*'Norm-coeff'!$E$2+$AZ886*'Norm-coeff'!$F$2+$BA886*'Norm-coeff'!$G$2+$BB886*'Norm-coeff'!$H$2+$BC886*'Norm-coeff'!$I$2+$BD886*'Norm-coeff'!$J$2+$BE886*'Norm-coeff'!$K$2+$BF886*'Norm-coeff'!$L$2+$BG886*'Norm-coeff'!$M$2+$BH886*'Norm-coeff'!$N$2+$BI886*'Norm-coeff'!$O$2</f>
        <v>5.4045421474420303</v>
      </c>
      <c r="BP886" s="54">
        <f>'Norm-coeff'!$C$3+$AX886*'Norm-coeff'!$D$3+$AY886*'Norm-coeff'!$E$3+$AZ886*'Norm-coeff'!$F$3+$BA886*'Norm-coeff'!$G$3+$BB886*'Norm-coeff'!$H$3+$BC886*'Norm-coeff'!$I$3+$BD886*'Norm-coeff'!$J$3+$BE886*'Norm-coeff'!$K$3+$BF886*'Norm-coeff'!$L$3+$BG886*'Norm-coeff'!$M$3+$BH886*'Norm-coeff'!$N$3+$BI886*'Norm-coeff'!$O$3</f>
        <v>3.15319116612705</v>
      </c>
      <c r="BQ886" s="54">
        <f>'Norm-coeff'!$C$4+$AX886*'Norm-coeff'!$D$4+$AY886*'Norm-coeff'!$E$4+$AZ886*'Norm-coeff'!$F$4+$BA886*'Norm-coeff'!$G$4+$BB886*'Norm-coeff'!$H$4+$BC886*'Norm-coeff'!$I$4+$BD886*'Norm-coeff'!$J$4+$BE886*'Norm-coeff'!$K$4+$BF886*'Norm-coeff'!$L$4+$BG886*'Norm-coeff'!$M$4+$BH886*'Norm-coeff'!$N$4+$BI886*'Norm-coeff'!$O$4</f>
        <v>1.42115649462768</v>
      </c>
      <c r="BR886" s="54">
        <f>'Norm-coeff'!$C$5+$AX886*'Norm-coeff'!$D$5+$AY886*'Norm-coeff'!$E$5+$AZ886*'Norm-coeff'!$F$5+$BA886*'Norm-coeff'!$G$5+$BB886*'Norm-coeff'!$H$5+$BC886*'Norm-coeff'!$I$5+$BD886*'Norm-coeff'!$J$5+$BE886*'Norm-coeff'!$K$5+$BF886*'Norm-coeff'!$L$5+$BG886*'Norm-coeff'!$M$5+$BH886*'Norm-coeff'!$N$5+$BI886*'Norm-coeff'!$O$5</f>
        <v>1.0553329241296201</v>
      </c>
      <c r="BS886" s="54">
        <f>'Norm-coeff'!$C$6+$AX886*'Norm-coeff'!$D$6+$AY886*'Norm-coeff'!$E$6+$AZ886*'Norm-coeff'!$F$6+$BA886*'Norm-coeff'!$G$6+$BB886*'Norm-coeff'!$H$6+$BC886*'Norm-coeff'!$I$6+$BD886*'Norm-coeff'!$J$6+$BE886*'Norm-coeff'!$K$6+$BF886*'Norm-coeff'!$L$6+$BG886*'Norm-coeff'!$M$6+$BH886*'Norm-coeff'!$N$6+$BI886*'Norm-coeff'!$O$6</f>
        <v>-1.48700885495103E-2</v>
      </c>
      <c r="BT886" s="54">
        <f>'Norm-coeff'!$C$7+$AX886*'Norm-coeff'!$D$7+$AY886*'Norm-coeff'!$E$7+$AZ886*'Norm-coeff'!$F$7+$BA886*'Norm-coeff'!$G$7+$BB886*'Norm-coeff'!$H$7+$BC886*'Norm-coeff'!$I$7+$BD886*'Norm-coeff'!$J$7+$BE886*'Norm-coeff'!$K$7+$BF886*'Norm-coeff'!$L$7+$BG886*'Norm-coeff'!$M$7+$BH886*'Norm-coeff'!$N$7+$BI886*'Norm-coeff'!$O$7</f>
        <v>2.0907583608832998</v>
      </c>
      <c r="BU886" s="54">
        <f>'Norm-coeff'!$C$8+$AX886*'Norm-coeff'!$D$8+$AY886*'Norm-coeff'!$E$8+$AZ886*'Norm-coeff'!$F$8+$BA886*'Norm-coeff'!$G$8+$BB886*'Norm-coeff'!$H$8+$BC886*'Norm-coeff'!$I$8+$BD886*'Norm-coeff'!$J$8+$BE886*'Norm-coeff'!$K$8+$BF886*'Norm-coeff'!$L$8+$BG886*'Norm-coeff'!$M$8+$BH886*'Norm-coeff'!$N$8+$BI886*'Norm-coeff'!$O$8</f>
        <v>0.65894159836244504</v>
      </c>
      <c r="BV886" s="54">
        <f>'Norm-coeff'!$C$9+$AX886*'Norm-coeff'!$D$9+$AY886*'Norm-coeff'!$E$9+$AZ886*'Norm-coeff'!$F$9+$BA886*'Norm-coeff'!$G$9+$BB886*'Norm-coeff'!$H$9+$BC886*'Norm-coeff'!$I$9+$BD886*'Norm-coeff'!$J$9+$BE886*'Norm-coeff'!$K$9+$BF886*'Norm-coeff'!$L$9+$BG886*'Norm-coeff'!$M$9+$BH886*'Norm-coeff'!$N$9+$BI886*'Norm-coeff'!$O$9</f>
        <v>1.48961085014701</v>
      </c>
      <c r="BW886" s="54">
        <f>'Norm-coeff'!$C$10+$AX886*'Norm-coeff'!$D$10+$AY886*'Norm-coeff'!$E$10+$AZ886*'Norm-coeff'!$F$10+$BA886*'Norm-coeff'!$G$10+$BB886*'Norm-coeff'!$H$10+$BC886*'Norm-coeff'!$I$10+$BD886*'Norm-coeff'!$J$10+$BE886*'Norm-coeff'!$K$10+$BF886*'Norm-coeff'!$L$10+$BG886*'Norm-coeff'!$M$10+$BH886*'Norm-coeff'!$N$10+$BI886*'Norm-coeff'!$O$10</f>
        <v>1.42058735749591</v>
      </c>
      <c r="BX886" s="54">
        <f>'Norm-coeff'!$C$11+$AX886*'Norm-coeff'!$D$11+$AY886*'Norm-coeff'!$E$11+$AZ886*'Norm-coeff'!$F$11+$BA886*'Norm-coeff'!$G$11+$BB886*'Norm-coeff'!$H$11+$BC886*'Norm-coeff'!$I$11+$BD886*'Norm-coeff'!$J$11+$BE886*'Norm-coeff'!$K$11+$BF886*'Norm-coeff'!$L$11+$BG886*'Norm-coeff'!$M$11+$BH886*'Norm-coeff'!$N$11+$BI886*'Norm-coeff'!$O$11</f>
        <v>0.221233014421479</v>
      </c>
      <c r="BY886" s="54">
        <f>'Norm-coeff'!$C$12+$AX886*'Norm-coeff'!$D$12+$AY886*'Norm-coeff'!$E$12+$AZ886*'Norm-coeff'!$F$12+$BA886*'Norm-coeff'!$G$12+$BB886*'Norm-coeff'!$H$12+$BC886*'Norm-coeff'!$I$12+$BD886*'Norm-coeff'!$J$12+$BE886*'Norm-coeff'!$K$12+$BF886*'Norm-coeff'!$L$12+$BG886*'Norm-coeff'!$M$12+$BH886*'Norm-coeff'!$N$12+$BI886*'Norm-coeff'!$O$12</f>
        <v>0.283527502056037</v>
      </c>
      <c r="BZ886" s="54">
        <f>'Norm-coeff'!$C$13+$AX886*'Norm-coeff'!$D$13+$AY886*'Norm-coeff'!$E$13+$AZ886*'Norm-coeff'!$F$13+$BA886*'Norm-coeff'!$G$13+$BB886*'Norm-coeff'!$H$13+$BC886*'Norm-coeff'!$I$13+$BD886*'Norm-coeff'!$J$13+$BE886*'Norm-coeff'!$K$13+$BF886*'Norm-coeff'!$L$13+$BG886*'Norm-coeff'!$M$13+$BH886*'Norm-coeff'!$N$13+$BI886*'Norm-coeff'!$O$13</f>
        <v>-4.1864930554451202E-2</v>
      </c>
      <c r="CA886" s="54">
        <f>'Norm-coeff'!$C$14+$AX886*'Norm-coeff'!$D$14+$AY886*'Norm-coeff'!$E$14+$AZ886*'Norm-coeff'!$F$14+$BA886*'Norm-coeff'!$G$14+$BB886*'Norm-coeff'!$H$14+$BC886*'Norm-coeff'!$I$14+$BD886*'Norm-coeff'!$J$14+$BE886*'Norm-coeff'!$K$14+$BF886*'Norm-coeff'!$L$14+$BG886*'Norm-coeff'!$M$14+$BH886*'Norm-coeff'!$N$14+$BI886*'Norm-coeff'!$O$14</f>
        <v>4.2526983164477103</v>
      </c>
      <c r="CC886" s="54">
        <f t="shared" si="2437"/>
        <v>0</v>
      </c>
      <c r="CG886" s="54">
        <f t="shared" si="2438"/>
        <v>0</v>
      </c>
      <c r="CH886" s="54">
        <f t="shared" si="2421"/>
        <v>0</v>
      </c>
      <c r="CI886" s="54">
        <f t="shared" si="2439"/>
        <v>0</v>
      </c>
      <c r="CJ886" s="56">
        <f t="shared" si="2440"/>
        <v>0</v>
      </c>
      <c r="CK886" s="54">
        <f t="shared" si="2441"/>
        <v>0</v>
      </c>
      <c r="CL886" s="54">
        <f t="shared" si="2442"/>
        <v>0</v>
      </c>
      <c r="CM886" s="54">
        <f t="shared" si="2443"/>
        <v>0</v>
      </c>
      <c r="CN886" s="54">
        <f t="shared" si="2444"/>
        <v>0</v>
      </c>
      <c r="CO886" s="54">
        <f t="shared" si="2445"/>
        <v>0</v>
      </c>
      <c r="CP886" s="54">
        <f t="shared" si="2446"/>
        <v>0</v>
      </c>
      <c r="CQ886" s="54">
        <f t="shared" si="2447"/>
        <v>0</v>
      </c>
      <c r="CR886" s="54">
        <f t="shared" si="2448"/>
        <v>0</v>
      </c>
      <c r="CS886" s="54">
        <f t="shared" si="2449"/>
        <v>0</v>
      </c>
      <c r="CU886" s="54">
        <f t="shared" si="2450"/>
        <v>0</v>
      </c>
      <c r="CV886" s="54">
        <f t="shared" si="2451"/>
        <v>0</v>
      </c>
      <c r="CW886" s="54">
        <f t="shared" si="2452"/>
        <v>0</v>
      </c>
      <c r="CX886" s="54">
        <f t="shared" si="2453"/>
        <v>0</v>
      </c>
      <c r="CZ886" s="54">
        <f t="shared" si="2454"/>
        <v>0</v>
      </c>
      <c r="DA886" s="54">
        <f t="shared" si="2455"/>
        <v>0</v>
      </c>
      <c r="DB886" s="54">
        <f t="shared" si="2456"/>
        <v>0</v>
      </c>
      <c r="DC886" s="54">
        <f t="shared" si="2457"/>
        <v>0</v>
      </c>
      <c r="DD886" s="54">
        <f t="shared" si="2458"/>
        <v>0</v>
      </c>
      <c r="DE886" s="54">
        <f t="shared" si="2459"/>
        <v>0</v>
      </c>
      <c r="DF886" s="54">
        <f t="shared" si="2460"/>
        <v>0</v>
      </c>
      <c r="DG886" s="54">
        <f t="shared" si="2461"/>
        <v>2</v>
      </c>
      <c r="DH886" s="71">
        <f t="shared" si="2462"/>
        <v>0</v>
      </c>
      <c r="DI886" s="71">
        <f t="shared" si="2463"/>
        <v>0</v>
      </c>
      <c r="DJ886" s="54">
        <f t="shared" si="2464"/>
        <v>0</v>
      </c>
      <c r="DK886" s="54">
        <f t="shared" si="2465"/>
        <v>2</v>
      </c>
      <c r="DL886" s="4">
        <f t="shared" si="2395"/>
        <v>0</v>
      </c>
      <c r="DM886" s="3">
        <f t="shared" si="2466"/>
        <v>0</v>
      </c>
      <c r="DN886" s="3">
        <f t="shared" si="2467"/>
        <v>0</v>
      </c>
      <c r="DO886" s="4" t="e">
        <f t="shared" si="2468"/>
        <v>#DIV/0!</v>
      </c>
      <c r="DP886" s="57"/>
      <c r="DQ886" s="57"/>
      <c r="DR886" s="56">
        <f t="shared" si="2396"/>
        <v>2</v>
      </c>
      <c r="DS886" s="56">
        <f t="shared" si="2397"/>
        <v>0</v>
      </c>
      <c r="DT886" s="38">
        <f t="shared" si="2398"/>
        <v>0</v>
      </c>
      <c r="DU886" s="38">
        <f t="shared" si="2469"/>
        <v>2</v>
      </c>
      <c r="DV886" s="38">
        <f t="shared" si="2399"/>
        <v>0</v>
      </c>
      <c r="DW886" s="39">
        <f t="shared" si="2400"/>
        <v>0</v>
      </c>
      <c r="DX886" s="39">
        <f t="shared" si="2401"/>
        <v>0</v>
      </c>
      <c r="DY886" s="39">
        <f t="shared" si="2402"/>
        <v>0</v>
      </c>
      <c r="DZ886" s="39">
        <f t="shared" si="2403"/>
        <v>0</v>
      </c>
      <c r="EA886" s="39">
        <f t="shared" si="2404"/>
        <v>0</v>
      </c>
      <c r="EB886" s="37" t="e">
        <f t="shared" si="2470"/>
        <v>#DIV/0!</v>
      </c>
      <c r="EC886" s="37" t="e">
        <f t="shared" si="2471"/>
        <v>#DIV/0!</v>
      </c>
      <c r="ED886" s="37" t="e">
        <f t="shared" si="2472"/>
        <v>#DIV/0!</v>
      </c>
      <c r="EE886" s="37" t="e">
        <f t="shared" si="2473"/>
        <v>#DIV/0!</v>
      </c>
      <c r="EF886" s="39" t="e">
        <f t="shared" si="2474"/>
        <v>#DIV/0!</v>
      </c>
      <c r="EG886" s="37" t="e">
        <f t="shared" si="2475"/>
        <v>#DIV/0!</v>
      </c>
      <c r="EH886" s="37" t="e">
        <f t="shared" si="2476"/>
        <v>#DIV/0!</v>
      </c>
      <c r="EI886" s="11" t="b">
        <f t="shared" si="2477"/>
        <v>1</v>
      </c>
      <c r="EJ886" s="11" t="b">
        <f t="shared" si="2478"/>
        <v>0</v>
      </c>
      <c r="EK886" s="39" t="e">
        <f t="shared" si="2479"/>
        <v>#DIV/0!</v>
      </c>
      <c r="EL886" s="39" t="e">
        <f t="shared" si="2480"/>
        <v>#DIV/0!</v>
      </c>
      <c r="EM886" s="39" t="e">
        <f t="shared" si="2481"/>
        <v>#DIV/0!</v>
      </c>
      <c r="EN886" s="39" t="e">
        <f t="shared" si="2482"/>
        <v>#DIV/0!</v>
      </c>
      <c r="EO886" s="39" t="e">
        <f t="shared" si="2483"/>
        <v>#DIV/0!</v>
      </c>
      <c r="EP886" s="39" t="e">
        <f t="shared" si="2484"/>
        <v>#DIV/0!</v>
      </c>
      <c r="EQ886" s="39" t="e">
        <f t="shared" si="2485"/>
        <v>#DIV/0!</v>
      </c>
      <c r="ER886" s="39" t="e">
        <f t="shared" si="2486"/>
        <v>#DIV/0!</v>
      </c>
      <c r="ES886" s="58" t="str">
        <f t="shared" si="2487"/>
        <v>(OH,F,Cl)-dominate amphibole</v>
      </c>
      <c r="ET886" s="58" t="e">
        <f t="shared" si="2488"/>
        <v>#N/A</v>
      </c>
      <c r="EU886" s="56">
        <f t="shared" si="2405"/>
        <v>0</v>
      </c>
      <c r="EV886" s="56">
        <f t="shared" si="2406"/>
        <v>0</v>
      </c>
      <c r="EW886" s="56">
        <f t="shared" si="2407"/>
        <v>0</v>
      </c>
      <c r="EX886" s="56">
        <f t="shared" si="2408"/>
        <v>0</v>
      </c>
      <c r="EY886" s="56">
        <f t="shared" si="2409"/>
        <v>0</v>
      </c>
      <c r="EZ886" s="56">
        <f t="shared" si="2410"/>
        <v>0</v>
      </c>
      <c r="FA886" s="39">
        <f t="shared" si="2411"/>
        <v>0</v>
      </c>
      <c r="FB886" s="39">
        <f t="shared" si="2412"/>
        <v>0</v>
      </c>
      <c r="FC886" s="54">
        <f t="shared" si="2413"/>
        <v>0</v>
      </c>
      <c r="FD886" s="54">
        <f t="shared" si="2414"/>
        <v>0</v>
      </c>
      <c r="FE886" s="39">
        <f t="shared" si="2415"/>
        <v>0</v>
      </c>
      <c r="FF886" s="54">
        <f t="shared" si="2416"/>
        <v>0</v>
      </c>
      <c r="FG886" s="39">
        <f t="shared" si="2417"/>
        <v>0</v>
      </c>
      <c r="FH886" s="39">
        <f t="shared" si="2489"/>
        <v>0</v>
      </c>
      <c r="FI886" s="39">
        <f t="shared" si="2490"/>
        <v>0</v>
      </c>
      <c r="FJ886" s="39">
        <f t="shared" si="2491"/>
        <v>0</v>
      </c>
      <c r="FK886" s="39" t="e">
        <f t="shared" si="2492"/>
        <v>#DIV/0!</v>
      </c>
      <c r="FL886" s="39" t="e">
        <f t="shared" si="2493"/>
        <v>#DIV/0!</v>
      </c>
      <c r="FM886" s="39" t="e">
        <f t="shared" si="2494"/>
        <v>#DIV/0!</v>
      </c>
      <c r="FN886" s="39">
        <f t="shared" si="2495"/>
        <v>1</v>
      </c>
      <c r="FO886" s="39">
        <f t="shared" si="2418"/>
        <v>0</v>
      </c>
      <c r="FP886" s="39">
        <f t="shared" si="2419"/>
        <v>0</v>
      </c>
      <c r="FQ886" s="39">
        <f t="shared" si="2420"/>
        <v>0</v>
      </c>
      <c r="FR886" s="39">
        <f t="shared" si="2496"/>
        <v>0</v>
      </c>
      <c r="FS886" s="39">
        <f t="shared" si="2497"/>
        <v>0</v>
      </c>
      <c r="FU886" s="39" t="e">
        <f t="shared" si="2498"/>
        <v>#DIV/0!</v>
      </c>
      <c r="FV886" s="39" t="e">
        <f t="shared" si="2499"/>
        <v>#DIV/0!</v>
      </c>
      <c r="FW886" s="39" t="e">
        <f t="shared" si="2500"/>
        <v>#DIV/0!</v>
      </c>
      <c r="FY886" s="39" t="e">
        <f t="shared" si="2501"/>
        <v>#DIV/0!</v>
      </c>
      <c r="FZ886" s="39" t="e">
        <f t="shared" si="2502"/>
        <v>#DIV/0!</v>
      </c>
      <c r="GA886" s="39" t="e">
        <f t="shared" si="2503"/>
        <v>#DIV/0!</v>
      </c>
      <c r="GB886" s="39" t="e">
        <f t="shared" si="2504"/>
        <v>#DIV/0!</v>
      </c>
      <c r="GC886" s="39" t="e">
        <f t="shared" si="2505"/>
        <v>#DIV/0!</v>
      </c>
      <c r="GD886" s="39" t="e">
        <f t="shared" si="2506"/>
        <v>#DIV/0!</v>
      </c>
      <c r="GE886" s="39" t="e">
        <f t="shared" si="2507"/>
        <v>#DIV/0!</v>
      </c>
      <c r="GF886" s="39" t="e">
        <f t="shared" si="2508"/>
        <v>#DIV/0!</v>
      </c>
      <c r="GG886" s="39" t="e">
        <f t="shared" si="2509"/>
        <v>#DIV/0!</v>
      </c>
      <c r="GH886" s="39" t="e">
        <f t="shared" si="2510"/>
        <v>#DIV/0!</v>
      </c>
      <c r="GI886" s="39"/>
      <c r="GJ886" s="39" t="e">
        <f t="shared" si="2511"/>
        <v>#DIV/0!</v>
      </c>
      <c r="GK886" s="39" t="e">
        <f t="shared" si="2512"/>
        <v>#DIV/0!</v>
      </c>
      <c r="GL886" s="39" t="e">
        <f t="shared" si="2513"/>
        <v>#DIV/0!</v>
      </c>
      <c r="GM886" s="39" t="e">
        <f t="shared" si="2514"/>
        <v>#DIV/0!</v>
      </c>
      <c r="GN886" s="39" t="e">
        <f t="shared" si="2515"/>
        <v>#DIV/0!</v>
      </c>
      <c r="GO886" s="57"/>
      <c r="GP886" s="57" t="e">
        <f t="shared" si="2516"/>
        <v>#DIV/0!</v>
      </c>
      <c r="GQ886" s="59" t="e">
        <f t="shared" si="2517"/>
        <v>#DIV/0!</v>
      </c>
      <c r="GR886" s="41" t="e">
        <f t="shared" si="2518"/>
        <v>#DIV/0!</v>
      </c>
      <c r="GS886" s="57" t="e">
        <f t="shared" si="2519"/>
        <v>#DIV/0!</v>
      </c>
      <c r="GT886" s="57" t="e">
        <f t="shared" si="2520"/>
        <v>#DIV/0!</v>
      </c>
      <c r="GU886" s="57" t="e">
        <f t="shared" si="2521"/>
        <v>#DIV/0!</v>
      </c>
      <c r="GV886" s="57"/>
      <c r="GW886" s="42" t="e">
        <f t="shared" si="2522"/>
        <v>#DIV/0!</v>
      </c>
      <c r="GX886" s="42" t="e">
        <f t="shared" si="2523"/>
        <v>#DIV/0!</v>
      </c>
      <c r="GY886" s="42" t="e">
        <f t="shared" si="2524"/>
        <v>#DIV/0!</v>
      </c>
      <c r="GZ886" s="57"/>
      <c r="HA886" s="2" t="e">
        <f t="shared" si="2525"/>
        <v>#DIV/0!</v>
      </c>
      <c r="HB886" s="2" t="e">
        <f t="shared" si="2526"/>
        <v>#DIV/0!</v>
      </c>
      <c r="HC886" s="2" t="e">
        <f t="shared" si="2527"/>
        <v>#DIV/0!</v>
      </c>
      <c r="HD886" s="2" t="e">
        <f t="shared" si="2528"/>
        <v>#DIV/0!</v>
      </c>
      <c r="HE886" s="2" t="e">
        <f t="shared" si="2529"/>
        <v>#DIV/0!</v>
      </c>
      <c r="HF886" s="2" t="e">
        <f t="shared" si="2530"/>
        <v>#DIV/0!</v>
      </c>
      <c r="HG886" s="2" t="e">
        <f t="shared" si="2531"/>
        <v>#DIV/0!</v>
      </c>
      <c r="HH886" s="2" t="e">
        <f t="shared" si="2532"/>
        <v>#DIV/0!</v>
      </c>
      <c r="HI886" s="2" t="e">
        <f t="shared" si="2533"/>
        <v>#DIV/0!</v>
      </c>
      <c r="HJ886" s="11" t="e">
        <f t="shared" si="2534"/>
        <v>#DIV/0!</v>
      </c>
      <c r="HK886" s="60" t="e">
        <f t="shared" si="2535"/>
        <v>#DIV/0!</v>
      </c>
      <c r="HL886" s="57"/>
      <c r="HM886" s="57" t="e">
        <f t="shared" si="2536"/>
        <v>#DIV/0!</v>
      </c>
      <c r="HN886" s="57" t="e">
        <f t="shared" si="2537"/>
        <v>#DIV/0!</v>
      </c>
      <c r="HO886" s="57" t="e">
        <f t="shared" si="2538"/>
        <v>#DIV/0!</v>
      </c>
      <c r="HP886" s="57" t="e">
        <f t="shared" si="2539"/>
        <v>#DIV/0!</v>
      </c>
      <c r="HQ886" s="57" t="e">
        <f t="shared" si="2540"/>
        <v>#DIV/0!</v>
      </c>
      <c r="HR886" s="57"/>
      <c r="HS886" s="57" t="e">
        <f t="shared" si="2541"/>
        <v>#DIV/0!</v>
      </c>
      <c r="HT886" s="57" t="e">
        <f t="shared" si="2542"/>
        <v>#DIV/0!</v>
      </c>
      <c r="HU886" s="57" t="e">
        <f t="shared" si="2543"/>
        <v>#DIV/0!</v>
      </c>
      <c r="HV886" s="57" t="e">
        <f t="shared" si="2544"/>
        <v>#DIV/0!</v>
      </c>
      <c r="HW886" s="57" t="e">
        <f t="shared" si="2545"/>
        <v>#DIV/0!</v>
      </c>
      <c r="HX886" s="57"/>
      <c r="HY886" s="57" t="e">
        <f t="shared" si="2546"/>
        <v>#DIV/0!</v>
      </c>
      <c r="HZ886" s="57" t="e">
        <f t="shared" si="2547"/>
        <v>#DIV/0!</v>
      </c>
      <c r="IA886" s="57"/>
      <c r="IB886" s="61">
        <f t="shared" si="2548"/>
        <v>0</v>
      </c>
      <c r="IC886" s="57" t="str">
        <f t="shared" si="2549"/>
        <v/>
      </c>
      <c r="ID886" s="42"/>
      <c r="IE886" s="2" t="str">
        <f t="shared" si="2550"/>
        <v/>
      </c>
      <c r="IF886" s="60" t="e">
        <f t="shared" si="2551"/>
        <v>#DIV/0!</v>
      </c>
      <c r="IG886" s="60" t="str">
        <f t="shared" si="2552"/>
        <v/>
      </c>
      <c r="IH886" s="60" t="str">
        <f t="shared" si="2553"/>
        <v>zinco-</v>
      </c>
      <c r="II886" s="60" t="str">
        <f t="shared" si="2554"/>
        <v>mangano-</v>
      </c>
      <c r="IJ886" s="60" t="e">
        <f t="shared" si="2555"/>
        <v>#DIV/0!</v>
      </c>
      <c r="IK886" s="60" t="e">
        <f t="shared" si="2556"/>
        <v>#DIV/0!</v>
      </c>
      <c r="IL886" s="60" t="e">
        <f t="shared" si="2557"/>
        <v>#DIV/0!</v>
      </c>
      <c r="IM886" s="60" t="e">
        <f t="shared" si="2558"/>
        <v>#DIV/0!</v>
      </c>
      <c r="IN886" s="60" t="str">
        <f t="shared" si="2559"/>
        <v/>
      </c>
      <c r="IO886" s="60" t="str">
        <f t="shared" si="2560"/>
        <v/>
      </c>
      <c r="IP886" s="57"/>
      <c r="IQ886" s="57" t="str">
        <f t="shared" si="2561"/>
        <v>ERROR!!</v>
      </c>
    </row>
    <row r="887" spans="24:251">
      <c r="X887" s="29">
        <f t="shared" si="2562"/>
        <v>0</v>
      </c>
      <c r="Y887" s="29">
        <f t="shared" si="2563"/>
        <v>0</v>
      </c>
      <c r="Z887" s="29" t="e">
        <f t="shared" si="2564"/>
        <v>#DIV/0!</v>
      </c>
      <c r="AA887" s="29" t="e">
        <f t="shared" si="2565"/>
        <v>#DIV/0!</v>
      </c>
      <c r="AB887" s="29" t="e">
        <f t="shared" si="2566"/>
        <v>#DIV/0!</v>
      </c>
      <c r="AC887" s="29" t="e">
        <f t="shared" si="2567"/>
        <v>#DIV/0!</v>
      </c>
      <c r="AF887" s="23">
        <v>60.084299999999999</v>
      </c>
      <c r="AG887" s="23">
        <v>79.878799999999998</v>
      </c>
      <c r="AH887" s="23">
        <v>101.96120000000001</v>
      </c>
      <c r="AI887" s="23">
        <v>151.99039999999999</v>
      </c>
      <c r="AJ887" s="23">
        <v>159.69</v>
      </c>
      <c r="AK887" s="23">
        <v>71.846400000000003</v>
      </c>
      <c r="AL887" s="23">
        <v>70.9375</v>
      </c>
      <c r="AM887" s="23">
        <v>40.304400000000001</v>
      </c>
      <c r="AN887" s="23">
        <v>56.077399999999997</v>
      </c>
      <c r="AO887" s="23">
        <v>61.978999999999999</v>
      </c>
      <c r="AP887" s="23">
        <v>94.195999999999998</v>
      </c>
      <c r="AQ887" s="23">
        <v>18.998000000000001</v>
      </c>
      <c r="AR887" s="23">
        <v>35.450000000000003</v>
      </c>
      <c r="AS887" s="23">
        <v>29.88</v>
      </c>
      <c r="AT887" s="23">
        <v>74.691999999999993</v>
      </c>
      <c r="AU887" s="23">
        <v>81.39</v>
      </c>
      <c r="AX887" s="54">
        <f t="shared" si="2422"/>
        <v>0</v>
      </c>
      <c r="AY887" s="54">
        <f t="shared" si="2423"/>
        <v>0</v>
      </c>
      <c r="AZ887" s="54">
        <f t="shared" si="2424"/>
        <v>0</v>
      </c>
      <c r="BA887" s="54">
        <f t="shared" si="2425"/>
        <v>0</v>
      </c>
      <c r="BB887" s="54">
        <f t="shared" si="2426"/>
        <v>0</v>
      </c>
      <c r="BC887" s="54">
        <f t="shared" si="2427"/>
        <v>0</v>
      </c>
      <c r="BD887" s="54">
        <f t="shared" si="2428"/>
        <v>0</v>
      </c>
      <c r="BE887" s="54">
        <f t="shared" si="2429"/>
        <v>0</v>
      </c>
      <c r="BF887" s="54">
        <f t="shared" si="2430"/>
        <v>0</v>
      </c>
      <c r="BG887" s="54">
        <f t="shared" si="2431"/>
        <v>0</v>
      </c>
      <c r="BH887" s="54">
        <f t="shared" si="2432"/>
        <v>0</v>
      </c>
      <c r="BI887" s="54">
        <f t="shared" si="2433"/>
        <v>0</v>
      </c>
      <c r="BJ887" s="54">
        <f t="shared" si="2434"/>
        <v>0</v>
      </c>
      <c r="BK887" s="54">
        <f t="shared" si="2435"/>
        <v>0</v>
      </c>
      <c r="BL887" s="54">
        <f t="shared" si="2436"/>
        <v>0</v>
      </c>
      <c r="BM887" s="42"/>
      <c r="BO887" s="54">
        <f>'Norm-coeff'!$C$2+$AX887*'Norm-coeff'!$D$2+$AY887*'Norm-coeff'!$E$2+$AZ887*'Norm-coeff'!$F$2+$BA887*'Norm-coeff'!$G$2+$BB887*'Norm-coeff'!$H$2+$BC887*'Norm-coeff'!$I$2+$BD887*'Norm-coeff'!$J$2+$BE887*'Norm-coeff'!$K$2+$BF887*'Norm-coeff'!$L$2+$BG887*'Norm-coeff'!$M$2+$BH887*'Norm-coeff'!$N$2+$BI887*'Norm-coeff'!$O$2</f>
        <v>5.4045421474420303</v>
      </c>
      <c r="BP887" s="54">
        <f>'Norm-coeff'!$C$3+$AX887*'Norm-coeff'!$D$3+$AY887*'Norm-coeff'!$E$3+$AZ887*'Norm-coeff'!$F$3+$BA887*'Norm-coeff'!$G$3+$BB887*'Norm-coeff'!$H$3+$BC887*'Norm-coeff'!$I$3+$BD887*'Norm-coeff'!$J$3+$BE887*'Norm-coeff'!$K$3+$BF887*'Norm-coeff'!$L$3+$BG887*'Norm-coeff'!$M$3+$BH887*'Norm-coeff'!$N$3+$BI887*'Norm-coeff'!$O$3</f>
        <v>3.15319116612705</v>
      </c>
      <c r="BQ887" s="54">
        <f>'Norm-coeff'!$C$4+$AX887*'Norm-coeff'!$D$4+$AY887*'Norm-coeff'!$E$4+$AZ887*'Norm-coeff'!$F$4+$BA887*'Norm-coeff'!$G$4+$BB887*'Norm-coeff'!$H$4+$BC887*'Norm-coeff'!$I$4+$BD887*'Norm-coeff'!$J$4+$BE887*'Norm-coeff'!$K$4+$BF887*'Norm-coeff'!$L$4+$BG887*'Norm-coeff'!$M$4+$BH887*'Norm-coeff'!$N$4+$BI887*'Norm-coeff'!$O$4</f>
        <v>1.42115649462768</v>
      </c>
      <c r="BR887" s="54">
        <f>'Norm-coeff'!$C$5+$AX887*'Norm-coeff'!$D$5+$AY887*'Norm-coeff'!$E$5+$AZ887*'Norm-coeff'!$F$5+$BA887*'Norm-coeff'!$G$5+$BB887*'Norm-coeff'!$H$5+$BC887*'Norm-coeff'!$I$5+$BD887*'Norm-coeff'!$J$5+$BE887*'Norm-coeff'!$K$5+$BF887*'Norm-coeff'!$L$5+$BG887*'Norm-coeff'!$M$5+$BH887*'Norm-coeff'!$N$5+$BI887*'Norm-coeff'!$O$5</f>
        <v>1.0553329241296201</v>
      </c>
      <c r="BS887" s="54">
        <f>'Norm-coeff'!$C$6+$AX887*'Norm-coeff'!$D$6+$AY887*'Norm-coeff'!$E$6+$AZ887*'Norm-coeff'!$F$6+$BA887*'Norm-coeff'!$G$6+$BB887*'Norm-coeff'!$H$6+$BC887*'Norm-coeff'!$I$6+$BD887*'Norm-coeff'!$J$6+$BE887*'Norm-coeff'!$K$6+$BF887*'Norm-coeff'!$L$6+$BG887*'Norm-coeff'!$M$6+$BH887*'Norm-coeff'!$N$6+$BI887*'Norm-coeff'!$O$6</f>
        <v>-1.48700885495103E-2</v>
      </c>
      <c r="BT887" s="54">
        <f>'Norm-coeff'!$C$7+$AX887*'Norm-coeff'!$D$7+$AY887*'Norm-coeff'!$E$7+$AZ887*'Norm-coeff'!$F$7+$BA887*'Norm-coeff'!$G$7+$BB887*'Norm-coeff'!$H$7+$BC887*'Norm-coeff'!$I$7+$BD887*'Norm-coeff'!$J$7+$BE887*'Norm-coeff'!$K$7+$BF887*'Norm-coeff'!$L$7+$BG887*'Norm-coeff'!$M$7+$BH887*'Norm-coeff'!$N$7+$BI887*'Norm-coeff'!$O$7</f>
        <v>2.0907583608832998</v>
      </c>
      <c r="BU887" s="54">
        <f>'Norm-coeff'!$C$8+$AX887*'Norm-coeff'!$D$8+$AY887*'Norm-coeff'!$E$8+$AZ887*'Norm-coeff'!$F$8+$BA887*'Norm-coeff'!$G$8+$BB887*'Norm-coeff'!$H$8+$BC887*'Norm-coeff'!$I$8+$BD887*'Norm-coeff'!$J$8+$BE887*'Norm-coeff'!$K$8+$BF887*'Norm-coeff'!$L$8+$BG887*'Norm-coeff'!$M$8+$BH887*'Norm-coeff'!$N$8+$BI887*'Norm-coeff'!$O$8</f>
        <v>0.65894159836244504</v>
      </c>
      <c r="BV887" s="54">
        <f>'Norm-coeff'!$C$9+$AX887*'Norm-coeff'!$D$9+$AY887*'Norm-coeff'!$E$9+$AZ887*'Norm-coeff'!$F$9+$BA887*'Norm-coeff'!$G$9+$BB887*'Norm-coeff'!$H$9+$BC887*'Norm-coeff'!$I$9+$BD887*'Norm-coeff'!$J$9+$BE887*'Norm-coeff'!$K$9+$BF887*'Norm-coeff'!$L$9+$BG887*'Norm-coeff'!$M$9+$BH887*'Norm-coeff'!$N$9+$BI887*'Norm-coeff'!$O$9</f>
        <v>1.48961085014701</v>
      </c>
      <c r="BW887" s="54">
        <f>'Norm-coeff'!$C$10+$AX887*'Norm-coeff'!$D$10+$AY887*'Norm-coeff'!$E$10+$AZ887*'Norm-coeff'!$F$10+$BA887*'Norm-coeff'!$G$10+$BB887*'Norm-coeff'!$H$10+$BC887*'Norm-coeff'!$I$10+$BD887*'Norm-coeff'!$J$10+$BE887*'Norm-coeff'!$K$10+$BF887*'Norm-coeff'!$L$10+$BG887*'Norm-coeff'!$M$10+$BH887*'Norm-coeff'!$N$10+$BI887*'Norm-coeff'!$O$10</f>
        <v>1.42058735749591</v>
      </c>
      <c r="BX887" s="54">
        <f>'Norm-coeff'!$C$11+$AX887*'Norm-coeff'!$D$11+$AY887*'Norm-coeff'!$E$11+$AZ887*'Norm-coeff'!$F$11+$BA887*'Norm-coeff'!$G$11+$BB887*'Norm-coeff'!$H$11+$BC887*'Norm-coeff'!$I$11+$BD887*'Norm-coeff'!$J$11+$BE887*'Norm-coeff'!$K$11+$BF887*'Norm-coeff'!$L$11+$BG887*'Norm-coeff'!$M$11+$BH887*'Norm-coeff'!$N$11+$BI887*'Norm-coeff'!$O$11</f>
        <v>0.221233014421479</v>
      </c>
      <c r="BY887" s="54">
        <f>'Norm-coeff'!$C$12+$AX887*'Norm-coeff'!$D$12+$AY887*'Norm-coeff'!$E$12+$AZ887*'Norm-coeff'!$F$12+$BA887*'Norm-coeff'!$G$12+$BB887*'Norm-coeff'!$H$12+$BC887*'Norm-coeff'!$I$12+$BD887*'Norm-coeff'!$J$12+$BE887*'Norm-coeff'!$K$12+$BF887*'Norm-coeff'!$L$12+$BG887*'Norm-coeff'!$M$12+$BH887*'Norm-coeff'!$N$12+$BI887*'Norm-coeff'!$O$12</f>
        <v>0.283527502056037</v>
      </c>
      <c r="BZ887" s="54">
        <f>'Norm-coeff'!$C$13+$AX887*'Norm-coeff'!$D$13+$AY887*'Norm-coeff'!$E$13+$AZ887*'Norm-coeff'!$F$13+$BA887*'Norm-coeff'!$G$13+$BB887*'Norm-coeff'!$H$13+$BC887*'Norm-coeff'!$I$13+$BD887*'Norm-coeff'!$J$13+$BE887*'Norm-coeff'!$K$13+$BF887*'Norm-coeff'!$L$13+$BG887*'Norm-coeff'!$M$13+$BH887*'Norm-coeff'!$N$13+$BI887*'Norm-coeff'!$O$13</f>
        <v>-4.1864930554451202E-2</v>
      </c>
      <c r="CA887" s="54">
        <f>'Norm-coeff'!$C$14+$AX887*'Norm-coeff'!$D$14+$AY887*'Norm-coeff'!$E$14+$AZ887*'Norm-coeff'!$F$14+$BA887*'Norm-coeff'!$G$14+$BB887*'Norm-coeff'!$H$14+$BC887*'Norm-coeff'!$I$14+$BD887*'Norm-coeff'!$J$14+$BE887*'Norm-coeff'!$K$14+$BF887*'Norm-coeff'!$L$14+$BG887*'Norm-coeff'!$M$14+$BH887*'Norm-coeff'!$N$14+$BI887*'Norm-coeff'!$O$14</f>
        <v>4.2526983164477103</v>
      </c>
      <c r="CC887" s="54">
        <f t="shared" si="2437"/>
        <v>0</v>
      </c>
      <c r="CG887" s="54">
        <f t="shared" si="2438"/>
        <v>0</v>
      </c>
      <c r="CH887" s="54">
        <f t="shared" si="2421"/>
        <v>0</v>
      </c>
      <c r="CI887" s="54">
        <f t="shared" si="2439"/>
        <v>0</v>
      </c>
      <c r="CJ887" s="56">
        <f t="shared" si="2440"/>
        <v>0</v>
      </c>
      <c r="CK887" s="54">
        <f t="shared" si="2441"/>
        <v>0</v>
      </c>
      <c r="CL887" s="54">
        <f t="shared" si="2442"/>
        <v>0</v>
      </c>
      <c r="CM887" s="54">
        <f t="shared" si="2443"/>
        <v>0</v>
      </c>
      <c r="CN887" s="54">
        <f t="shared" si="2444"/>
        <v>0</v>
      </c>
      <c r="CO887" s="54">
        <f t="shared" si="2445"/>
        <v>0</v>
      </c>
      <c r="CP887" s="54">
        <f t="shared" si="2446"/>
        <v>0</v>
      </c>
      <c r="CQ887" s="54">
        <f t="shared" si="2447"/>
        <v>0</v>
      </c>
      <c r="CR887" s="54">
        <f t="shared" si="2448"/>
        <v>0</v>
      </c>
      <c r="CS887" s="54">
        <f t="shared" si="2449"/>
        <v>0</v>
      </c>
      <c r="CU887" s="54">
        <f t="shared" si="2450"/>
        <v>0</v>
      </c>
      <c r="CV887" s="54">
        <f t="shared" si="2451"/>
        <v>0</v>
      </c>
      <c r="CW887" s="54">
        <f t="shared" si="2452"/>
        <v>0</v>
      </c>
      <c r="CX887" s="54">
        <f t="shared" si="2453"/>
        <v>0</v>
      </c>
      <c r="CZ887" s="54">
        <f t="shared" si="2454"/>
        <v>0</v>
      </c>
      <c r="DA887" s="54">
        <f t="shared" si="2455"/>
        <v>0</v>
      </c>
      <c r="DB887" s="54">
        <f t="shared" si="2456"/>
        <v>0</v>
      </c>
      <c r="DC887" s="54">
        <f t="shared" si="2457"/>
        <v>0</v>
      </c>
      <c r="DD887" s="54">
        <f t="shared" si="2458"/>
        <v>0</v>
      </c>
      <c r="DE887" s="54">
        <f t="shared" si="2459"/>
        <v>0</v>
      </c>
      <c r="DF887" s="54">
        <f t="shared" si="2460"/>
        <v>0</v>
      </c>
      <c r="DG887" s="54">
        <f t="shared" si="2461"/>
        <v>2</v>
      </c>
      <c r="DH887" s="71">
        <f t="shared" si="2462"/>
        <v>0</v>
      </c>
      <c r="DI887" s="71">
        <f t="shared" si="2463"/>
        <v>0</v>
      </c>
      <c r="DJ887" s="54">
        <f t="shared" si="2464"/>
        <v>0</v>
      </c>
      <c r="DK887" s="54">
        <f t="shared" si="2465"/>
        <v>2</v>
      </c>
      <c r="DL887" s="4">
        <f t="shared" si="2395"/>
        <v>0</v>
      </c>
      <c r="DM887" s="3">
        <f t="shared" si="2466"/>
        <v>0</v>
      </c>
      <c r="DN887" s="3">
        <f t="shared" si="2467"/>
        <v>0</v>
      </c>
      <c r="DO887" s="4" t="e">
        <f t="shared" si="2468"/>
        <v>#DIV/0!</v>
      </c>
      <c r="DP887" s="57"/>
      <c r="DQ887" s="57"/>
      <c r="DR887" s="56">
        <f t="shared" si="2396"/>
        <v>2</v>
      </c>
      <c r="DS887" s="56">
        <f t="shared" si="2397"/>
        <v>0</v>
      </c>
      <c r="DT887" s="38">
        <f t="shared" si="2398"/>
        <v>0</v>
      </c>
      <c r="DU887" s="38">
        <f t="shared" si="2469"/>
        <v>2</v>
      </c>
      <c r="DV887" s="38">
        <f t="shared" si="2399"/>
        <v>0</v>
      </c>
      <c r="DW887" s="39">
        <f t="shared" si="2400"/>
        <v>0</v>
      </c>
      <c r="DX887" s="39">
        <f t="shared" si="2401"/>
        <v>0</v>
      </c>
      <c r="DY887" s="39">
        <f t="shared" si="2402"/>
        <v>0</v>
      </c>
      <c r="DZ887" s="39">
        <f t="shared" si="2403"/>
        <v>0</v>
      </c>
      <c r="EA887" s="39">
        <f t="shared" si="2404"/>
        <v>0</v>
      </c>
      <c r="EB887" s="37" t="e">
        <f t="shared" si="2470"/>
        <v>#DIV/0!</v>
      </c>
      <c r="EC887" s="37" t="e">
        <f t="shared" si="2471"/>
        <v>#DIV/0!</v>
      </c>
      <c r="ED887" s="37" t="e">
        <f t="shared" si="2472"/>
        <v>#DIV/0!</v>
      </c>
      <c r="EE887" s="37" t="e">
        <f t="shared" si="2473"/>
        <v>#DIV/0!</v>
      </c>
      <c r="EF887" s="39" t="e">
        <f t="shared" si="2474"/>
        <v>#DIV/0!</v>
      </c>
      <c r="EG887" s="37" t="e">
        <f t="shared" si="2475"/>
        <v>#DIV/0!</v>
      </c>
      <c r="EH887" s="37" t="e">
        <f t="shared" si="2476"/>
        <v>#DIV/0!</v>
      </c>
      <c r="EI887" s="11" t="b">
        <f t="shared" si="2477"/>
        <v>1</v>
      </c>
      <c r="EJ887" s="11" t="b">
        <f t="shared" si="2478"/>
        <v>0</v>
      </c>
      <c r="EK887" s="39" t="e">
        <f t="shared" si="2479"/>
        <v>#DIV/0!</v>
      </c>
      <c r="EL887" s="39" t="e">
        <f t="shared" si="2480"/>
        <v>#DIV/0!</v>
      </c>
      <c r="EM887" s="39" t="e">
        <f t="shared" si="2481"/>
        <v>#DIV/0!</v>
      </c>
      <c r="EN887" s="39" t="e">
        <f t="shared" si="2482"/>
        <v>#DIV/0!</v>
      </c>
      <c r="EO887" s="39" t="e">
        <f t="shared" si="2483"/>
        <v>#DIV/0!</v>
      </c>
      <c r="EP887" s="39" t="e">
        <f t="shared" si="2484"/>
        <v>#DIV/0!</v>
      </c>
      <c r="EQ887" s="39" t="e">
        <f t="shared" si="2485"/>
        <v>#DIV/0!</v>
      </c>
      <c r="ER887" s="39" t="e">
        <f t="shared" si="2486"/>
        <v>#DIV/0!</v>
      </c>
      <c r="ES887" s="58" t="str">
        <f t="shared" si="2487"/>
        <v>(OH,F,Cl)-dominate amphibole</v>
      </c>
      <c r="ET887" s="58" t="e">
        <f t="shared" si="2488"/>
        <v>#N/A</v>
      </c>
      <c r="EU887" s="56">
        <f t="shared" si="2405"/>
        <v>0</v>
      </c>
      <c r="EV887" s="56">
        <f t="shared" si="2406"/>
        <v>0</v>
      </c>
      <c r="EW887" s="56">
        <f t="shared" si="2407"/>
        <v>0</v>
      </c>
      <c r="EX887" s="56">
        <f t="shared" si="2408"/>
        <v>0</v>
      </c>
      <c r="EY887" s="56">
        <f t="shared" si="2409"/>
        <v>0</v>
      </c>
      <c r="EZ887" s="56">
        <f t="shared" si="2410"/>
        <v>0</v>
      </c>
      <c r="FA887" s="39">
        <f t="shared" si="2411"/>
        <v>0</v>
      </c>
      <c r="FB887" s="39">
        <f t="shared" si="2412"/>
        <v>0</v>
      </c>
      <c r="FC887" s="54">
        <f t="shared" si="2413"/>
        <v>0</v>
      </c>
      <c r="FD887" s="54">
        <f t="shared" si="2414"/>
        <v>0</v>
      </c>
      <c r="FE887" s="39">
        <f t="shared" si="2415"/>
        <v>0</v>
      </c>
      <c r="FF887" s="54">
        <f t="shared" si="2416"/>
        <v>0</v>
      </c>
      <c r="FG887" s="39">
        <f t="shared" si="2417"/>
        <v>0</v>
      </c>
      <c r="FH887" s="39">
        <f t="shared" si="2489"/>
        <v>0</v>
      </c>
      <c r="FI887" s="39">
        <f t="shared" si="2490"/>
        <v>0</v>
      </c>
      <c r="FJ887" s="39">
        <f t="shared" si="2491"/>
        <v>0</v>
      </c>
      <c r="FK887" s="39" t="e">
        <f t="shared" si="2492"/>
        <v>#DIV/0!</v>
      </c>
      <c r="FL887" s="39" t="e">
        <f t="shared" si="2493"/>
        <v>#DIV/0!</v>
      </c>
      <c r="FM887" s="39" t="e">
        <f t="shared" si="2494"/>
        <v>#DIV/0!</v>
      </c>
      <c r="FN887" s="39">
        <f t="shared" si="2495"/>
        <v>1</v>
      </c>
      <c r="FO887" s="39">
        <f t="shared" si="2418"/>
        <v>0</v>
      </c>
      <c r="FP887" s="39">
        <f t="shared" si="2419"/>
        <v>0</v>
      </c>
      <c r="FQ887" s="39">
        <f t="shared" si="2420"/>
        <v>0</v>
      </c>
      <c r="FR887" s="39">
        <f t="shared" si="2496"/>
        <v>0</v>
      </c>
      <c r="FS887" s="39">
        <f t="shared" si="2497"/>
        <v>0</v>
      </c>
      <c r="FU887" s="39" t="e">
        <f t="shared" si="2498"/>
        <v>#DIV/0!</v>
      </c>
      <c r="FV887" s="39" t="e">
        <f t="shared" si="2499"/>
        <v>#DIV/0!</v>
      </c>
      <c r="FW887" s="39" t="e">
        <f t="shared" si="2500"/>
        <v>#DIV/0!</v>
      </c>
      <c r="FY887" s="39" t="e">
        <f t="shared" si="2501"/>
        <v>#DIV/0!</v>
      </c>
      <c r="FZ887" s="39" t="e">
        <f t="shared" si="2502"/>
        <v>#DIV/0!</v>
      </c>
      <c r="GA887" s="39" t="e">
        <f t="shared" si="2503"/>
        <v>#DIV/0!</v>
      </c>
      <c r="GB887" s="39" t="e">
        <f t="shared" si="2504"/>
        <v>#DIV/0!</v>
      </c>
      <c r="GC887" s="39" t="e">
        <f t="shared" si="2505"/>
        <v>#DIV/0!</v>
      </c>
      <c r="GD887" s="39" t="e">
        <f t="shared" si="2506"/>
        <v>#DIV/0!</v>
      </c>
      <c r="GE887" s="39" t="e">
        <f t="shared" si="2507"/>
        <v>#DIV/0!</v>
      </c>
      <c r="GF887" s="39" t="e">
        <f t="shared" si="2508"/>
        <v>#DIV/0!</v>
      </c>
      <c r="GG887" s="39" t="e">
        <f t="shared" si="2509"/>
        <v>#DIV/0!</v>
      </c>
      <c r="GH887" s="39" t="e">
        <f t="shared" si="2510"/>
        <v>#DIV/0!</v>
      </c>
      <c r="GI887" s="39"/>
      <c r="GJ887" s="39" t="e">
        <f t="shared" si="2511"/>
        <v>#DIV/0!</v>
      </c>
      <c r="GK887" s="39" t="e">
        <f t="shared" si="2512"/>
        <v>#DIV/0!</v>
      </c>
      <c r="GL887" s="39" t="e">
        <f t="shared" si="2513"/>
        <v>#DIV/0!</v>
      </c>
      <c r="GM887" s="39" t="e">
        <f t="shared" si="2514"/>
        <v>#DIV/0!</v>
      </c>
      <c r="GN887" s="39" t="e">
        <f t="shared" si="2515"/>
        <v>#DIV/0!</v>
      </c>
      <c r="GO887" s="57"/>
      <c r="GP887" s="57" t="e">
        <f t="shared" si="2516"/>
        <v>#DIV/0!</v>
      </c>
      <c r="GQ887" s="59" t="e">
        <f t="shared" si="2517"/>
        <v>#DIV/0!</v>
      </c>
      <c r="GR887" s="41" t="e">
        <f t="shared" si="2518"/>
        <v>#DIV/0!</v>
      </c>
      <c r="GS887" s="57" t="e">
        <f t="shared" si="2519"/>
        <v>#DIV/0!</v>
      </c>
      <c r="GT887" s="57" t="e">
        <f t="shared" si="2520"/>
        <v>#DIV/0!</v>
      </c>
      <c r="GU887" s="57" t="e">
        <f t="shared" si="2521"/>
        <v>#DIV/0!</v>
      </c>
      <c r="GV887" s="57"/>
      <c r="GW887" s="42" t="e">
        <f t="shared" si="2522"/>
        <v>#DIV/0!</v>
      </c>
      <c r="GX887" s="42" t="e">
        <f t="shared" si="2523"/>
        <v>#DIV/0!</v>
      </c>
      <c r="GY887" s="42" t="e">
        <f t="shared" si="2524"/>
        <v>#DIV/0!</v>
      </c>
      <c r="GZ887" s="57"/>
      <c r="HA887" s="2" t="e">
        <f t="shared" si="2525"/>
        <v>#DIV/0!</v>
      </c>
      <c r="HB887" s="2" t="e">
        <f t="shared" si="2526"/>
        <v>#DIV/0!</v>
      </c>
      <c r="HC887" s="2" t="e">
        <f t="shared" si="2527"/>
        <v>#DIV/0!</v>
      </c>
      <c r="HD887" s="2" t="e">
        <f t="shared" si="2528"/>
        <v>#DIV/0!</v>
      </c>
      <c r="HE887" s="2" t="e">
        <f t="shared" si="2529"/>
        <v>#DIV/0!</v>
      </c>
      <c r="HF887" s="2" t="e">
        <f t="shared" si="2530"/>
        <v>#DIV/0!</v>
      </c>
      <c r="HG887" s="2" t="e">
        <f t="shared" si="2531"/>
        <v>#DIV/0!</v>
      </c>
      <c r="HH887" s="2" t="e">
        <f t="shared" si="2532"/>
        <v>#DIV/0!</v>
      </c>
      <c r="HI887" s="2" t="e">
        <f t="shared" si="2533"/>
        <v>#DIV/0!</v>
      </c>
      <c r="HJ887" s="11" t="e">
        <f t="shared" si="2534"/>
        <v>#DIV/0!</v>
      </c>
      <c r="HK887" s="60" t="e">
        <f t="shared" si="2535"/>
        <v>#DIV/0!</v>
      </c>
      <c r="HL887" s="57"/>
      <c r="HM887" s="57" t="e">
        <f t="shared" si="2536"/>
        <v>#DIV/0!</v>
      </c>
      <c r="HN887" s="57" t="e">
        <f t="shared" si="2537"/>
        <v>#DIV/0!</v>
      </c>
      <c r="HO887" s="57" t="e">
        <f t="shared" si="2538"/>
        <v>#DIV/0!</v>
      </c>
      <c r="HP887" s="57" t="e">
        <f t="shared" si="2539"/>
        <v>#DIV/0!</v>
      </c>
      <c r="HQ887" s="57" t="e">
        <f t="shared" si="2540"/>
        <v>#DIV/0!</v>
      </c>
      <c r="HR887" s="57"/>
      <c r="HS887" s="57" t="e">
        <f t="shared" si="2541"/>
        <v>#DIV/0!</v>
      </c>
      <c r="HT887" s="57" t="e">
        <f t="shared" si="2542"/>
        <v>#DIV/0!</v>
      </c>
      <c r="HU887" s="57" t="e">
        <f t="shared" si="2543"/>
        <v>#DIV/0!</v>
      </c>
      <c r="HV887" s="57" t="e">
        <f t="shared" si="2544"/>
        <v>#DIV/0!</v>
      </c>
      <c r="HW887" s="57" t="e">
        <f t="shared" si="2545"/>
        <v>#DIV/0!</v>
      </c>
      <c r="HX887" s="57"/>
      <c r="HY887" s="57" t="e">
        <f t="shared" si="2546"/>
        <v>#DIV/0!</v>
      </c>
      <c r="HZ887" s="57" t="e">
        <f t="shared" si="2547"/>
        <v>#DIV/0!</v>
      </c>
      <c r="IA887" s="57"/>
      <c r="IB887" s="61">
        <f t="shared" si="2548"/>
        <v>0</v>
      </c>
      <c r="IC887" s="57" t="str">
        <f t="shared" si="2549"/>
        <v/>
      </c>
      <c r="ID887" s="42"/>
      <c r="IE887" s="2" t="str">
        <f t="shared" si="2550"/>
        <v/>
      </c>
      <c r="IF887" s="60" t="e">
        <f t="shared" si="2551"/>
        <v>#DIV/0!</v>
      </c>
      <c r="IG887" s="60" t="str">
        <f t="shared" si="2552"/>
        <v/>
      </c>
      <c r="IH887" s="60" t="str">
        <f t="shared" si="2553"/>
        <v>zinco-</v>
      </c>
      <c r="II887" s="60" t="str">
        <f t="shared" si="2554"/>
        <v>mangano-</v>
      </c>
      <c r="IJ887" s="60" t="e">
        <f t="shared" si="2555"/>
        <v>#DIV/0!</v>
      </c>
      <c r="IK887" s="60" t="e">
        <f t="shared" si="2556"/>
        <v>#DIV/0!</v>
      </c>
      <c r="IL887" s="60" t="e">
        <f t="shared" si="2557"/>
        <v>#DIV/0!</v>
      </c>
      <c r="IM887" s="60" t="e">
        <f t="shared" si="2558"/>
        <v>#DIV/0!</v>
      </c>
      <c r="IN887" s="60" t="str">
        <f t="shared" si="2559"/>
        <v/>
      </c>
      <c r="IO887" s="60" t="str">
        <f t="shared" si="2560"/>
        <v/>
      </c>
      <c r="IP887" s="57"/>
      <c r="IQ887" s="57" t="str">
        <f t="shared" si="2561"/>
        <v>ERROR!!</v>
      </c>
    </row>
    <row r="888" spans="24:251">
      <c r="X888" s="29">
        <f t="shared" si="2562"/>
        <v>0</v>
      </c>
      <c r="Y888" s="29">
        <f t="shared" si="2563"/>
        <v>0</v>
      </c>
      <c r="Z888" s="29" t="e">
        <f t="shared" si="2564"/>
        <v>#DIV/0!</v>
      </c>
      <c r="AA888" s="29" t="e">
        <f t="shared" si="2565"/>
        <v>#DIV/0!</v>
      </c>
      <c r="AB888" s="29" t="e">
        <f t="shared" si="2566"/>
        <v>#DIV/0!</v>
      </c>
      <c r="AC888" s="29" t="e">
        <f t="shared" si="2567"/>
        <v>#DIV/0!</v>
      </c>
      <c r="AF888" s="23">
        <v>60.084299999999999</v>
      </c>
      <c r="AG888" s="23">
        <v>79.878799999999998</v>
      </c>
      <c r="AH888" s="23">
        <v>101.96120000000001</v>
      </c>
      <c r="AI888" s="23">
        <v>151.99039999999999</v>
      </c>
      <c r="AJ888" s="23">
        <v>159.69</v>
      </c>
      <c r="AK888" s="23">
        <v>71.846400000000003</v>
      </c>
      <c r="AL888" s="23">
        <v>70.9375</v>
      </c>
      <c r="AM888" s="23">
        <v>40.304400000000001</v>
      </c>
      <c r="AN888" s="23">
        <v>56.077399999999997</v>
      </c>
      <c r="AO888" s="23">
        <v>61.978999999999999</v>
      </c>
      <c r="AP888" s="23">
        <v>94.195999999999998</v>
      </c>
      <c r="AQ888" s="23">
        <v>18.998000000000001</v>
      </c>
      <c r="AR888" s="23">
        <v>35.450000000000003</v>
      </c>
      <c r="AS888" s="23">
        <v>29.88</v>
      </c>
      <c r="AT888" s="23">
        <v>74.691999999999993</v>
      </c>
      <c r="AU888" s="23">
        <v>81.39</v>
      </c>
      <c r="AX888" s="54">
        <f t="shared" si="2422"/>
        <v>0</v>
      </c>
      <c r="AY888" s="54">
        <f t="shared" si="2423"/>
        <v>0</v>
      </c>
      <c r="AZ888" s="54">
        <f t="shared" si="2424"/>
        <v>0</v>
      </c>
      <c r="BA888" s="54">
        <f t="shared" si="2425"/>
        <v>0</v>
      </c>
      <c r="BB888" s="54">
        <f t="shared" si="2426"/>
        <v>0</v>
      </c>
      <c r="BC888" s="54">
        <f t="shared" si="2427"/>
        <v>0</v>
      </c>
      <c r="BD888" s="54">
        <f t="shared" si="2428"/>
        <v>0</v>
      </c>
      <c r="BE888" s="54">
        <f t="shared" si="2429"/>
        <v>0</v>
      </c>
      <c r="BF888" s="54">
        <f t="shared" si="2430"/>
        <v>0</v>
      </c>
      <c r="BG888" s="54">
        <f t="shared" si="2431"/>
        <v>0</v>
      </c>
      <c r="BH888" s="54">
        <f t="shared" si="2432"/>
        <v>0</v>
      </c>
      <c r="BI888" s="54">
        <f t="shared" si="2433"/>
        <v>0</v>
      </c>
      <c r="BJ888" s="54">
        <f t="shared" si="2434"/>
        <v>0</v>
      </c>
      <c r="BK888" s="54">
        <f t="shared" si="2435"/>
        <v>0</v>
      </c>
      <c r="BL888" s="54">
        <f t="shared" si="2436"/>
        <v>0</v>
      </c>
      <c r="BM888" s="42"/>
      <c r="BO888" s="54">
        <f>'Norm-coeff'!$C$2+$AX888*'Norm-coeff'!$D$2+$AY888*'Norm-coeff'!$E$2+$AZ888*'Norm-coeff'!$F$2+$BA888*'Norm-coeff'!$G$2+$BB888*'Norm-coeff'!$H$2+$BC888*'Norm-coeff'!$I$2+$BD888*'Norm-coeff'!$J$2+$BE888*'Norm-coeff'!$K$2+$BF888*'Norm-coeff'!$L$2+$BG888*'Norm-coeff'!$M$2+$BH888*'Norm-coeff'!$N$2+$BI888*'Norm-coeff'!$O$2</f>
        <v>5.4045421474420303</v>
      </c>
      <c r="BP888" s="54">
        <f>'Norm-coeff'!$C$3+$AX888*'Norm-coeff'!$D$3+$AY888*'Norm-coeff'!$E$3+$AZ888*'Norm-coeff'!$F$3+$BA888*'Norm-coeff'!$G$3+$BB888*'Norm-coeff'!$H$3+$BC888*'Norm-coeff'!$I$3+$BD888*'Norm-coeff'!$J$3+$BE888*'Norm-coeff'!$K$3+$BF888*'Norm-coeff'!$L$3+$BG888*'Norm-coeff'!$M$3+$BH888*'Norm-coeff'!$N$3+$BI888*'Norm-coeff'!$O$3</f>
        <v>3.15319116612705</v>
      </c>
      <c r="BQ888" s="54">
        <f>'Norm-coeff'!$C$4+$AX888*'Norm-coeff'!$D$4+$AY888*'Norm-coeff'!$E$4+$AZ888*'Norm-coeff'!$F$4+$BA888*'Norm-coeff'!$G$4+$BB888*'Norm-coeff'!$H$4+$BC888*'Norm-coeff'!$I$4+$BD888*'Norm-coeff'!$J$4+$BE888*'Norm-coeff'!$K$4+$BF888*'Norm-coeff'!$L$4+$BG888*'Norm-coeff'!$M$4+$BH888*'Norm-coeff'!$N$4+$BI888*'Norm-coeff'!$O$4</f>
        <v>1.42115649462768</v>
      </c>
      <c r="BR888" s="54">
        <f>'Norm-coeff'!$C$5+$AX888*'Norm-coeff'!$D$5+$AY888*'Norm-coeff'!$E$5+$AZ888*'Norm-coeff'!$F$5+$BA888*'Norm-coeff'!$G$5+$BB888*'Norm-coeff'!$H$5+$BC888*'Norm-coeff'!$I$5+$BD888*'Norm-coeff'!$J$5+$BE888*'Norm-coeff'!$K$5+$BF888*'Norm-coeff'!$L$5+$BG888*'Norm-coeff'!$M$5+$BH888*'Norm-coeff'!$N$5+$BI888*'Norm-coeff'!$O$5</f>
        <v>1.0553329241296201</v>
      </c>
      <c r="BS888" s="54">
        <f>'Norm-coeff'!$C$6+$AX888*'Norm-coeff'!$D$6+$AY888*'Norm-coeff'!$E$6+$AZ888*'Norm-coeff'!$F$6+$BA888*'Norm-coeff'!$G$6+$BB888*'Norm-coeff'!$H$6+$BC888*'Norm-coeff'!$I$6+$BD888*'Norm-coeff'!$J$6+$BE888*'Norm-coeff'!$K$6+$BF888*'Norm-coeff'!$L$6+$BG888*'Norm-coeff'!$M$6+$BH888*'Norm-coeff'!$N$6+$BI888*'Norm-coeff'!$O$6</f>
        <v>-1.48700885495103E-2</v>
      </c>
      <c r="BT888" s="54">
        <f>'Norm-coeff'!$C$7+$AX888*'Norm-coeff'!$D$7+$AY888*'Norm-coeff'!$E$7+$AZ888*'Norm-coeff'!$F$7+$BA888*'Norm-coeff'!$G$7+$BB888*'Norm-coeff'!$H$7+$BC888*'Norm-coeff'!$I$7+$BD888*'Norm-coeff'!$J$7+$BE888*'Norm-coeff'!$K$7+$BF888*'Norm-coeff'!$L$7+$BG888*'Norm-coeff'!$M$7+$BH888*'Norm-coeff'!$N$7+$BI888*'Norm-coeff'!$O$7</f>
        <v>2.0907583608832998</v>
      </c>
      <c r="BU888" s="54">
        <f>'Norm-coeff'!$C$8+$AX888*'Norm-coeff'!$D$8+$AY888*'Norm-coeff'!$E$8+$AZ888*'Norm-coeff'!$F$8+$BA888*'Norm-coeff'!$G$8+$BB888*'Norm-coeff'!$H$8+$BC888*'Norm-coeff'!$I$8+$BD888*'Norm-coeff'!$J$8+$BE888*'Norm-coeff'!$K$8+$BF888*'Norm-coeff'!$L$8+$BG888*'Norm-coeff'!$M$8+$BH888*'Norm-coeff'!$N$8+$BI888*'Norm-coeff'!$O$8</f>
        <v>0.65894159836244504</v>
      </c>
      <c r="BV888" s="54">
        <f>'Norm-coeff'!$C$9+$AX888*'Norm-coeff'!$D$9+$AY888*'Norm-coeff'!$E$9+$AZ888*'Norm-coeff'!$F$9+$BA888*'Norm-coeff'!$G$9+$BB888*'Norm-coeff'!$H$9+$BC888*'Norm-coeff'!$I$9+$BD888*'Norm-coeff'!$J$9+$BE888*'Norm-coeff'!$K$9+$BF888*'Norm-coeff'!$L$9+$BG888*'Norm-coeff'!$M$9+$BH888*'Norm-coeff'!$N$9+$BI888*'Norm-coeff'!$O$9</f>
        <v>1.48961085014701</v>
      </c>
      <c r="BW888" s="54">
        <f>'Norm-coeff'!$C$10+$AX888*'Norm-coeff'!$D$10+$AY888*'Norm-coeff'!$E$10+$AZ888*'Norm-coeff'!$F$10+$BA888*'Norm-coeff'!$G$10+$BB888*'Norm-coeff'!$H$10+$BC888*'Norm-coeff'!$I$10+$BD888*'Norm-coeff'!$J$10+$BE888*'Norm-coeff'!$K$10+$BF888*'Norm-coeff'!$L$10+$BG888*'Norm-coeff'!$M$10+$BH888*'Norm-coeff'!$N$10+$BI888*'Norm-coeff'!$O$10</f>
        <v>1.42058735749591</v>
      </c>
      <c r="BX888" s="54">
        <f>'Norm-coeff'!$C$11+$AX888*'Norm-coeff'!$D$11+$AY888*'Norm-coeff'!$E$11+$AZ888*'Norm-coeff'!$F$11+$BA888*'Norm-coeff'!$G$11+$BB888*'Norm-coeff'!$H$11+$BC888*'Norm-coeff'!$I$11+$BD888*'Norm-coeff'!$J$11+$BE888*'Norm-coeff'!$K$11+$BF888*'Norm-coeff'!$L$11+$BG888*'Norm-coeff'!$M$11+$BH888*'Norm-coeff'!$N$11+$BI888*'Norm-coeff'!$O$11</f>
        <v>0.221233014421479</v>
      </c>
      <c r="BY888" s="54">
        <f>'Norm-coeff'!$C$12+$AX888*'Norm-coeff'!$D$12+$AY888*'Norm-coeff'!$E$12+$AZ888*'Norm-coeff'!$F$12+$BA888*'Norm-coeff'!$G$12+$BB888*'Norm-coeff'!$H$12+$BC888*'Norm-coeff'!$I$12+$BD888*'Norm-coeff'!$J$12+$BE888*'Norm-coeff'!$K$12+$BF888*'Norm-coeff'!$L$12+$BG888*'Norm-coeff'!$M$12+$BH888*'Norm-coeff'!$N$12+$BI888*'Norm-coeff'!$O$12</f>
        <v>0.283527502056037</v>
      </c>
      <c r="BZ888" s="54">
        <f>'Norm-coeff'!$C$13+$AX888*'Norm-coeff'!$D$13+$AY888*'Norm-coeff'!$E$13+$AZ888*'Norm-coeff'!$F$13+$BA888*'Norm-coeff'!$G$13+$BB888*'Norm-coeff'!$H$13+$BC888*'Norm-coeff'!$I$13+$BD888*'Norm-coeff'!$J$13+$BE888*'Norm-coeff'!$K$13+$BF888*'Norm-coeff'!$L$13+$BG888*'Norm-coeff'!$M$13+$BH888*'Norm-coeff'!$N$13+$BI888*'Norm-coeff'!$O$13</f>
        <v>-4.1864930554451202E-2</v>
      </c>
      <c r="CA888" s="54">
        <f>'Norm-coeff'!$C$14+$AX888*'Norm-coeff'!$D$14+$AY888*'Norm-coeff'!$E$14+$AZ888*'Norm-coeff'!$F$14+$BA888*'Norm-coeff'!$G$14+$BB888*'Norm-coeff'!$H$14+$BC888*'Norm-coeff'!$I$14+$BD888*'Norm-coeff'!$J$14+$BE888*'Norm-coeff'!$K$14+$BF888*'Norm-coeff'!$L$14+$BG888*'Norm-coeff'!$M$14+$BH888*'Norm-coeff'!$N$14+$BI888*'Norm-coeff'!$O$14</f>
        <v>4.2526983164477103</v>
      </c>
      <c r="CC888" s="54">
        <f t="shared" si="2437"/>
        <v>0</v>
      </c>
      <c r="CG888" s="54">
        <f t="shared" si="2438"/>
        <v>0</v>
      </c>
      <c r="CH888" s="54">
        <f t="shared" si="2421"/>
        <v>0</v>
      </c>
      <c r="CI888" s="54">
        <f t="shared" si="2439"/>
        <v>0</v>
      </c>
      <c r="CJ888" s="56">
        <f t="shared" si="2440"/>
        <v>0</v>
      </c>
      <c r="CK888" s="54">
        <f t="shared" si="2441"/>
        <v>0</v>
      </c>
      <c r="CL888" s="54">
        <f t="shared" si="2442"/>
        <v>0</v>
      </c>
      <c r="CM888" s="54">
        <f t="shared" si="2443"/>
        <v>0</v>
      </c>
      <c r="CN888" s="54">
        <f t="shared" si="2444"/>
        <v>0</v>
      </c>
      <c r="CO888" s="54">
        <f t="shared" si="2445"/>
        <v>0</v>
      </c>
      <c r="CP888" s="54">
        <f t="shared" si="2446"/>
        <v>0</v>
      </c>
      <c r="CQ888" s="54">
        <f t="shared" si="2447"/>
        <v>0</v>
      </c>
      <c r="CR888" s="54">
        <f t="shared" si="2448"/>
        <v>0</v>
      </c>
      <c r="CS888" s="54">
        <f t="shared" si="2449"/>
        <v>0</v>
      </c>
      <c r="CU888" s="54">
        <f t="shared" si="2450"/>
        <v>0</v>
      </c>
      <c r="CV888" s="54">
        <f t="shared" si="2451"/>
        <v>0</v>
      </c>
      <c r="CW888" s="54">
        <f t="shared" si="2452"/>
        <v>0</v>
      </c>
      <c r="CX888" s="54">
        <f t="shared" si="2453"/>
        <v>0</v>
      </c>
      <c r="CZ888" s="54">
        <f t="shared" si="2454"/>
        <v>0</v>
      </c>
      <c r="DA888" s="54">
        <f t="shared" si="2455"/>
        <v>0</v>
      </c>
      <c r="DB888" s="54">
        <f t="shared" si="2456"/>
        <v>0</v>
      </c>
      <c r="DC888" s="54">
        <f t="shared" si="2457"/>
        <v>0</v>
      </c>
      <c r="DD888" s="54">
        <f t="shared" si="2458"/>
        <v>0</v>
      </c>
      <c r="DE888" s="54">
        <f t="shared" si="2459"/>
        <v>0</v>
      </c>
      <c r="DF888" s="54">
        <f t="shared" si="2460"/>
        <v>0</v>
      </c>
      <c r="DG888" s="54">
        <f t="shared" si="2461"/>
        <v>2</v>
      </c>
      <c r="DH888" s="71">
        <f t="shared" si="2462"/>
        <v>0</v>
      </c>
      <c r="DI888" s="71">
        <f t="shared" si="2463"/>
        <v>0</v>
      </c>
      <c r="DJ888" s="54">
        <f t="shared" si="2464"/>
        <v>0</v>
      </c>
      <c r="DK888" s="54">
        <f t="shared" si="2465"/>
        <v>2</v>
      </c>
      <c r="DL888" s="4">
        <f t="shared" si="2395"/>
        <v>0</v>
      </c>
      <c r="DM888" s="3">
        <f t="shared" si="2466"/>
        <v>0</v>
      </c>
      <c r="DN888" s="3">
        <f t="shared" si="2467"/>
        <v>0</v>
      </c>
      <c r="DO888" s="4" t="e">
        <f t="shared" si="2468"/>
        <v>#DIV/0!</v>
      </c>
      <c r="DP888" s="57"/>
      <c r="DQ888" s="57"/>
      <c r="DR888" s="56">
        <f t="shared" si="2396"/>
        <v>2</v>
      </c>
      <c r="DS888" s="56">
        <f t="shared" si="2397"/>
        <v>0</v>
      </c>
      <c r="DT888" s="38">
        <f t="shared" si="2398"/>
        <v>0</v>
      </c>
      <c r="DU888" s="38">
        <f t="shared" si="2469"/>
        <v>2</v>
      </c>
      <c r="DV888" s="38">
        <f t="shared" si="2399"/>
        <v>0</v>
      </c>
      <c r="DW888" s="39">
        <f t="shared" si="2400"/>
        <v>0</v>
      </c>
      <c r="DX888" s="39">
        <f t="shared" si="2401"/>
        <v>0</v>
      </c>
      <c r="DY888" s="39">
        <f t="shared" si="2402"/>
        <v>0</v>
      </c>
      <c r="DZ888" s="39">
        <f t="shared" si="2403"/>
        <v>0</v>
      </c>
      <c r="EA888" s="39">
        <f t="shared" si="2404"/>
        <v>0</v>
      </c>
      <c r="EB888" s="37" t="e">
        <f t="shared" si="2470"/>
        <v>#DIV/0!</v>
      </c>
      <c r="EC888" s="37" t="e">
        <f t="shared" si="2471"/>
        <v>#DIV/0!</v>
      </c>
      <c r="ED888" s="37" t="e">
        <f t="shared" si="2472"/>
        <v>#DIV/0!</v>
      </c>
      <c r="EE888" s="37" t="e">
        <f t="shared" si="2473"/>
        <v>#DIV/0!</v>
      </c>
      <c r="EF888" s="39" t="e">
        <f t="shared" si="2474"/>
        <v>#DIV/0!</v>
      </c>
      <c r="EG888" s="37" t="e">
        <f t="shared" si="2475"/>
        <v>#DIV/0!</v>
      </c>
      <c r="EH888" s="37" t="e">
        <f t="shared" si="2476"/>
        <v>#DIV/0!</v>
      </c>
      <c r="EI888" s="11" t="b">
        <f t="shared" si="2477"/>
        <v>1</v>
      </c>
      <c r="EJ888" s="11" t="b">
        <f t="shared" si="2478"/>
        <v>0</v>
      </c>
      <c r="EK888" s="39" t="e">
        <f t="shared" si="2479"/>
        <v>#DIV/0!</v>
      </c>
      <c r="EL888" s="39" t="e">
        <f t="shared" si="2480"/>
        <v>#DIV/0!</v>
      </c>
      <c r="EM888" s="39" t="e">
        <f t="shared" si="2481"/>
        <v>#DIV/0!</v>
      </c>
      <c r="EN888" s="39" t="e">
        <f t="shared" si="2482"/>
        <v>#DIV/0!</v>
      </c>
      <c r="EO888" s="39" t="e">
        <f t="shared" si="2483"/>
        <v>#DIV/0!</v>
      </c>
      <c r="EP888" s="39" t="e">
        <f t="shared" si="2484"/>
        <v>#DIV/0!</v>
      </c>
      <c r="EQ888" s="39" t="e">
        <f t="shared" si="2485"/>
        <v>#DIV/0!</v>
      </c>
      <c r="ER888" s="39" t="e">
        <f t="shared" si="2486"/>
        <v>#DIV/0!</v>
      </c>
      <c r="ES888" s="58" t="str">
        <f t="shared" si="2487"/>
        <v>(OH,F,Cl)-dominate amphibole</v>
      </c>
      <c r="ET888" s="58" t="e">
        <f t="shared" si="2488"/>
        <v>#N/A</v>
      </c>
      <c r="EU888" s="56">
        <f t="shared" si="2405"/>
        <v>0</v>
      </c>
      <c r="EV888" s="56">
        <f t="shared" si="2406"/>
        <v>0</v>
      </c>
      <c r="EW888" s="56">
        <f t="shared" si="2407"/>
        <v>0</v>
      </c>
      <c r="EX888" s="56">
        <f t="shared" si="2408"/>
        <v>0</v>
      </c>
      <c r="EY888" s="56">
        <f t="shared" si="2409"/>
        <v>0</v>
      </c>
      <c r="EZ888" s="56">
        <f t="shared" si="2410"/>
        <v>0</v>
      </c>
      <c r="FA888" s="39">
        <f t="shared" si="2411"/>
        <v>0</v>
      </c>
      <c r="FB888" s="39">
        <f t="shared" si="2412"/>
        <v>0</v>
      </c>
      <c r="FC888" s="54">
        <f t="shared" si="2413"/>
        <v>0</v>
      </c>
      <c r="FD888" s="54">
        <f t="shared" si="2414"/>
        <v>0</v>
      </c>
      <c r="FE888" s="39">
        <f t="shared" si="2415"/>
        <v>0</v>
      </c>
      <c r="FF888" s="54">
        <f t="shared" si="2416"/>
        <v>0</v>
      </c>
      <c r="FG888" s="39">
        <f t="shared" si="2417"/>
        <v>0</v>
      </c>
      <c r="FH888" s="39">
        <f t="shared" si="2489"/>
        <v>0</v>
      </c>
      <c r="FI888" s="39">
        <f t="shared" si="2490"/>
        <v>0</v>
      </c>
      <c r="FJ888" s="39">
        <f t="shared" si="2491"/>
        <v>0</v>
      </c>
      <c r="FK888" s="39" t="e">
        <f t="shared" si="2492"/>
        <v>#DIV/0!</v>
      </c>
      <c r="FL888" s="39" t="e">
        <f t="shared" si="2493"/>
        <v>#DIV/0!</v>
      </c>
      <c r="FM888" s="39" t="e">
        <f t="shared" si="2494"/>
        <v>#DIV/0!</v>
      </c>
      <c r="FN888" s="39">
        <f t="shared" si="2495"/>
        <v>1</v>
      </c>
      <c r="FO888" s="39">
        <f t="shared" si="2418"/>
        <v>0</v>
      </c>
      <c r="FP888" s="39">
        <f t="shared" si="2419"/>
        <v>0</v>
      </c>
      <c r="FQ888" s="39">
        <f t="shared" si="2420"/>
        <v>0</v>
      </c>
      <c r="FR888" s="39">
        <f t="shared" si="2496"/>
        <v>0</v>
      </c>
      <c r="FS888" s="39">
        <f t="shared" si="2497"/>
        <v>0</v>
      </c>
      <c r="FU888" s="39" t="e">
        <f t="shared" si="2498"/>
        <v>#DIV/0!</v>
      </c>
      <c r="FV888" s="39" t="e">
        <f t="shared" si="2499"/>
        <v>#DIV/0!</v>
      </c>
      <c r="FW888" s="39" t="e">
        <f t="shared" si="2500"/>
        <v>#DIV/0!</v>
      </c>
      <c r="FY888" s="39" t="e">
        <f t="shared" si="2501"/>
        <v>#DIV/0!</v>
      </c>
      <c r="FZ888" s="39" t="e">
        <f t="shared" si="2502"/>
        <v>#DIV/0!</v>
      </c>
      <c r="GA888" s="39" t="e">
        <f t="shared" si="2503"/>
        <v>#DIV/0!</v>
      </c>
      <c r="GB888" s="39" t="e">
        <f t="shared" si="2504"/>
        <v>#DIV/0!</v>
      </c>
      <c r="GC888" s="39" t="e">
        <f t="shared" si="2505"/>
        <v>#DIV/0!</v>
      </c>
      <c r="GD888" s="39" t="e">
        <f t="shared" si="2506"/>
        <v>#DIV/0!</v>
      </c>
      <c r="GE888" s="39" t="e">
        <f t="shared" si="2507"/>
        <v>#DIV/0!</v>
      </c>
      <c r="GF888" s="39" t="e">
        <f t="shared" si="2508"/>
        <v>#DIV/0!</v>
      </c>
      <c r="GG888" s="39" t="e">
        <f t="shared" si="2509"/>
        <v>#DIV/0!</v>
      </c>
      <c r="GH888" s="39" t="e">
        <f t="shared" si="2510"/>
        <v>#DIV/0!</v>
      </c>
      <c r="GI888" s="39"/>
      <c r="GJ888" s="39" t="e">
        <f t="shared" si="2511"/>
        <v>#DIV/0!</v>
      </c>
      <c r="GK888" s="39" t="e">
        <f t="shared" si="2512"/>
        <v>#DIV/0!</v>
      </c>
      <c r="GL888" s="39" t="e">
        <f t="shared" si="2513"/>
        <v>#DIV/0!</v>
      </c>
      <c r="GM888" s="39" t="e">
        <f t="shared" si="2514"/>
        <v>#DIV/0!</v>
      </c>
      <c r="GN888" s="39" t="e">
        <f t="shared" si="2515"/>
        <v>#DIV/0!</v>
      </c>
      <c r="GO888" s="57"/>
      <c r="GP888" s="57" t="e">
        <f t="shared" si="2516"/>
        <v>#DIV/0!</v>
      </c>
      <c r="GQ888" s="59" t="e">
        <f t="shared" si="2517"/>
        <v>#DIV/0!</v>
      </c>
      <c r="GR888" s="41" t="e">
        <f t="shared" si="2518"/>
        <v>#DIV/0!</v>
      </c>
      <c r="GS888" s="57" t="e">
        <f t="shared" si="2519"/>
        <v>#DIV/0!</v>
      </c>
      <c r="GT888" s="57" t="e">
        <f t="shared" si="2520"/>
        <v>#DIV/0!</v>
      </c>
      <c r="GU888" s="57" t="e">
        <f t="shared" si="2521"/>
        <v>#DIV/0!</v>
      </c>
      <c r="GV888" s="57"/>
      <c r="GW888" s="42" t="e">
        <f t="shared" si="2522"/>
        <v>#DIV/0!</v>
      </c>
      <c r="GX888" s="42" t="e">
        <f t="shared" si="2523"/>
        <v>#DIV/0!</v>
      </c>
      <c r="GY888" s="42" t="e">
        <f t="shared" si="2524"/>
        <v>#DIV/0!</v>
      </c>
      <c r="GZ888" s="57"/>
      <c r="HA888" s="2" t="e">
        <f t="shared" si="2525"/>
        <v>#DIV/0!</v>
      </c>
      <c r="HB888" s="2" t="e">
        <f t="shared" si="2526"/>
        <v>#DIV/0!</v>
      </c>
      <c r="HC888" s="2" t="e">
        <f t="shared" si="2527"/>
        <v>#DIV/0!</v>
      </c>
      <c r="HD888" s="2" t="e">
        <f t="shared" si="2528"/>
        <v>#DIV/0!</v>
      </c>
      <c r="HE888" s="2" t="e">
        <f t="shared" si="2529"/>
        <v>#DIV/0!</v>
      </c>
      <c r="HF888" s="2" t="e">
        <f t="shared" si="2530"/>
        <v>#DIV/0!</v>
      </c>
      <c r="HG888" s="2" t="e">
        <f t="shared" si="2531"/>
        <v>#DIV/0!</v>
      </c>
      <c r="HH888" s="2" t="e">
        <f t="shared" si="2532"/>
        <v>#DIV/0!</v>
      </c>
      <c r="HI888" s="2" t="e">
        <f t="shared" si="2533"/>
        <v>#DIV/0!</v>
      </c>
      <c r="HJ888" s="11" t="e">
        <f t="shared" si="2534"/>
        <v>#DIV/0!</v>
      </c>
      <c r="HK888" s="60" t="e">
        <f t="shared" si="2535"/>
        <v>#DIV/0!</v>
      </c>
      <c r="HL888" s="57"/>
      <c r="HM888" s="57" t="e">
        <f t="shared" si="2536"/>
        <v>#DIV/0!</v>
      </c>
      <c r="HN888" s="57" t="e">
        <f t="shared" si="2537"/>
        <v>#DIV/0!</v>
      </c>
      <c r="HO888" s="57" t="e">
        <f t="shared" si="2538"/>
        <v>#DIV/0!</v>
      </c>
      <c r="HP888" s="57" t="e">
        <f t="shared" si="2539"/>
        <v>#DIV/0!</v>
      </c>
      <c r="HQ888" s="57" t="e">
        <f t="shared" si="2540"/>
        <v>#DIV/0!</v>
      </c>
      <c r="HR888" s="57"/>
      <c r="HS888" s="57" t="e">
        <f t="shared" si="2541"/>
        <v>#DIV/0!</v>
      </c>
      <c r="HT888" s="57" t="e">
        <f t="shared" si="2542"/>
        <v>#DIV/0!</v>
      </c>
      <c r="HU888" s="57" t="e">
        <f t="shared" si="2543"/>
        <v>#DIV/0!</v>
      </c>
      <c r="HV888" s="57" t="e">
        <f t="shared" si="2544"/>
        <v>#DIV/0!</v>
      </c>
      <c r="HW888" s="57" t="e">
        <f t="shared" si="2545"/>
        <v>#DIV/0!</v>
      </c>
      <c r="HX888" s="57"/>
      <c r="HY888" s="57" t="e">
        <f t="shared" si="2546"/>
        <v>#DIV/0!</v>
      </c>
      <c r="HZ888" s="57" t="e">
        <f t="shared" si="2547"/>
        <v>#DIV/0!</v>
      </c>
      <c r="IA888" s="57"/>
      <c r="IB888" s="61">
        <f t="shared" si="2548"/>
        <v>0</v>
      </c>
      <c r="IC888" s="57" t="str">
        <f t="shared" si="2549"/>
        <v/>
      </c>
      <c r="ID888" s="42"/>
      <c r="IE888" s="2" t="str">
        <f t="shared" si="2550"/>
        <v/>
      </c>
      <c r="IF888" s="60" t="e">
        <f t="shared" si="2551"/>
        <v>#DIV/0!</v>
      </c>
      <c r="IG888" s="60" t="str">
        <f t="shared" si="2552"/>
        <v/>
      </c>
      <c r="IH888" s="60" t="str">
        <f t="shared" si="2553"/>
        <v>zinco-</v>
      </c>
      <c r="II888" s="60" t="str">
        <f t="shared" si="2554"/>
        <v>mangano-</v>
      </c>
      <c r="IJ888" s="60" t="e">
        <f t="shared" si="2555"/>
        <v>#DIV/0!</v>
      </c>
      <c r="IK888" s="60" t="e">
        <f t="shared" si="2556"/>
        <v>#DIV/0!</v>
      </c>
      <c r="IL888" s="60" t="e">
        <f t="shared" si="2557"/>
        <v>#DIV/0!</v>
      </c>
      <c r="IM888" s="60" t="e">
        <f t="shared" si="2558"/>
        <v>#DIV/0!</v>
      </c>
      <c r="IN888" s="60" t="str">
        <f t="shared" si="2559"/>
        <v/>
      </c>
      <c r="IO888" s="60" t="str">
        <f t="shared" si="2560"/>
        <v/>
      </c>
      <c r="IP888" s="57"/>
      <c r="IQ888" s="57" t="str">
        <f t="shared" si="2561"/>
        <v>ERROR!!</v>
      </c>
    </row>
    <row r="889" spans="24:251">
      <c r="X889" s="29">
        <f t="shared" si="2562"/>
        <v>0</v>
      </c>
      <c r="Y889" s="29">
        <f t="shared" si="2563"/>
        <v>0</v>
      </c>
      <c r="Z889" s="29" t="e">
        <f t="shared" si="2564"/>
        <v>#DIV/0!</v>
      </c>
      <c r="AA889" s="29" t="e">
        <f t="shared" si="2565"/>
        <v>#DIV/0!</v>
      </c>
      <c r="AB889" s="29" t="e">
        <f t="shared" si="2566"/>
        <v>#DIV/0!</v>
      </c>
      <c r="AC889" s="29" t="e">
        <f t="shared" si="2567"/>
        <v>#DIV/0!</v>
      </c>
      <c r="AF889" s="23">
        <v>60.084299999999999</v>
      </c>
      <c r="AG889" s="23">
        <v>79.878799999999998</v>
      </c>
      <c r="AH889" s="23">
        <v>101.96120000000001</v>
      </c>
      <c r="AI889" s="23">
        <v>151.99039999999999</v>
      </c>
      <c r="AJ889" s="23">
        <v>159.69</v>
      </c>
      <c r="AK889" s="23">
        <v>71.846400000000003</v>
      </c>
      <c r="AL889" s="23">
        <v>70.9375</v>
      </c>
      <c r="AM889" s="23">
        <v>40.304400000000001</v>
      </c>
      <c r="AN889" s="23">
        <v>56.077399999999997</v>
      </c>
      <c r="AO889" s="23">
        <v>61.978999999999999</v>
      </c>
      <c r="AP889" s="23">
        <v>94.195999999999998</v>
      </c>
      <c r="AQ889" s="23">
        <v>18.998000000000001</v>
      </c>
      <c r="AR889" s="23">
        <v>35.450000000000003</v>
      </c>
      <c r="AS889" s="23">
        <v>29.88</v>
      </c>
      <c r="AT889" s="23">
        <v>74.691999999999993</v>
      </c>
      <c r="AU889" s="23">
        <v>81.39</v>
      </c>
      <c r="AX889" s="54">
        <f t="shared" si="2422"/>
        <v>0</v>
      </c>
      <c r="AY889" s="54">
        <f t="shared" si="2423"/>
        <v>0</v>
      </c>
      <c r="AZ889" s="54">
        <f t="shared" si="2424"/>
        <v>0</v>
      </c>
      <c r="BA889" s="54">
        <f t="shared" si="2425"/>
        <v>0</v>
      </c>
      <c r="BB889" s="54">
        <f t="shared" si="2426"/>
        <v>0</v>
      </c>
      <c r="BC889" s="54">
        <f t="shared" si="2427"/>
        <v>0</v>
      </c>
      <c r="BD889" s="54">
        <f t="shared" si="2428"/>
        <v>0</v>
      </c>
      <c r="BE889" s="54">
        <f t="shared" si="2429"/>
        <v>0</v>
      </c>
      <c r="BF889" s="54">
        <f t="shared" si="2430"/>
        <v>0</v>
      </c>
      <c r="BG889" s="54">
        <f t="shared" si="2431"/>
        <v>0</v>
      </c>
      <c r="BH889" s="54">
        <f t="shared" si="2432"/>
        <v>0</v>
      </c>
      <c r="BI889" s="54">
        <f t="shared" si="2433"/>
        <v>0</v>
      </c>
      <c r="BJ889" s="54">
        <f t="shared" si="2434"/>
        <v>0</v>
      </c>
      <c r="BK889" s="54">
        <f t="shared" si="2435"/>
        <v>0</v>
      </c>
      <c r="BL889" s="54">
        <f t="shared" si="2436"/>
        <v>0</v>
      </c>
      <c r="BM889" s="42"/>
      <c r="BO889" s="54">
        <f>'Norm-coeff'!$C$2+$AX889*'Norm-coeff'!$D$2+$AY889*'Norm-coeff'!$E$2+$AZ889*'Norm-coeff'!$F$2+$BA889*'Norm-coeff'!$G$2+$BB889*'Norm-coeff'!$H$2+$BC889*'Norm-coeff'!$I$2+$BD889*'Norm-coeff'!$J$2+$BE889*'Norm-coeff'!$K$2+$BF889*'Norm-coeff'!$L$2+$BG889*'Norm-coeff'!$M$2+$BH889*'Norm-coeff'!$N$2+$BI889*'Norm-coeff'!$O$2</f>
        <v>5.4045421474420303</v>
      </c>
      <c r="BP889" s="54">
        <f>'Norm-coeff'!$C$3+$AX889*'Norm-coeff'!$D$3+$AY889*'Norm-coeff'!$E$3+$AZ889*'Norm-coeff'!$F$3+$BA889*'Norm-coeff'!$G$3+$BB889*'Norm-coeff'!$H$3+$BC889*'Norm-coeff'!$I$3+$BD889*'Norm-coeff'!$J$3+$BE889*'Norm-coeff'!$K$3+$BF889*'Norm-coeff'!$L$3+$BG889*'Norm-coeff'!$M$3+$BH889*'Norm-coeff'!$N$3+$BI889*'Norm-coeff'!$O$3</f>
        <v>3.15319116612705</v>
      </c>
      <c r="BQ889" s="54">
        <f>'Norm-coeff'!$C$4+$AX889*'Norm-coeff'!$D$4+$AY889*'Norm-coeff'!$E$4+$AZ889*'Norm-coeff'!$F$4+$BA889*'Norm-coeff'!$G$4+$BB889*'Norm-coeff'!$H$4+$BC889*'Norm-coeff'!$I$4+$BD889*'Norm-coeff'!$J$4+$BE889*'Norm-coeff'!$K$4+$BF889*'Norm-coeff'!$L$4+$BG889*'Norm-coeff'!$M$4+$BH889*'Norm-coeff'!$N$4+$BI889*'Norm-coeff'!$O$4</f>
        <v>1.42115649462768</v>
      </c>
      <c r="BR889" s="54">
        <f>'Norm-coeff'!$C$5+$AX889*'Norm-coeff'!$D$5+$AY889*'Norm-coeff'!$E$5+$AZ889*'Norm-coeff'!$F$5+$BA889*'Norm-coeff'!$G$5+$BB889*'Norm-coeff'!$H$5+$BC889*'Norm-coeff'!$I$5+$BD889*'Norm-coeff'!$J$5+$BE889*'Norm-coeff'!$K$5+$BF889*'Norm-coeff'!$L$5+$BG889*'Norm-coeff'!$M$5+$BH889*'Norm-coeff'!$N$5+$BI889*'Norm-coeff'!$O$5</f>
        <v>1.0553329241296201</v>
      </c>
      <c r="BS889" s="54">
        <f>'Norm-coeff'!$C$6+$AX889*'Norm-coeff'!$D$6+$AY889*'Norm-coeff'!$E$6+$AZ889*'Norm-coeff'!$F$6+$BA889*'Norm-coeff'!$G$6+$BB889*'Norm-coeff'!$H$6+$BC889*'Norm-coeff'!$I$6+$BD889*'Norm-coeff'!$J$6+$BE889*'Norm-coeff'!$K$6+$BF889*'Norm-coeff'!$L$6+$BG889*'Norm-coeff'!$M$6+$BH889*'Norm-coeff'!$N$6+$BI889*'Norm-coeff'!$O$6</f>
        <v>-1.48700885495103E-2</v>
      </c>
      <c r="BT889" s="54">
        <f>'Norm-coeff'!$C$7+$AX889*'Norm-coeff'!$D$7+$AY889*'Norm-coeff'!$E$7+$AZ889*'Norm-coeff'!$F$7+$BA889*'Norm-coeff'!$G$7+$BB889*'Norm-coeff'!$H$7+$BC889*'Norm-coeff'!$I$7+$BD889*'Norm-coeff'!$J$7+$BE889*'Norm-coeff'!$K$7+$BF889*'Norm-coeff'!$L$7+$BG889*'Norm-coeff'!$M$7+$BH889*'Norm-coeff'!$N$7+$BI889*'Norm-coeff'!$O$7</f>
        <v>2.0907583608832998</v>
      </c>
      <c r="BU889" s="54">
        <f>'Norm-coeff'!$C$8+$AX889*'Norm-coeff'!$D$8+$AY889*'Norm-coeff'!$E$8+$AZ889*'Norm-coeff'!$F$8+$BA889*'Norm-coeff'!$G$8+$BB889*'Norm-coeff'!$H$8+$BC889*'Norm-coeff'!$I$8+$BD889*'Norm-coeff'!$J$8+$BE889*'Norm-coeff'!$K$8+$BF889*'Norm-coeff'!$L$8+$BG889*'Norm-coeff'!$M$8+$BH889*'Norm-coeff'!$N$8+$BI889*'Norm-coeff'!$O$8</f>
        <v>0.65894159836244504</v>
      </c>
      <c r="BV889" s="54">
        <f>'Norm-coeff'!$C$9+$AX889*'Norm-coeff'!$D$9+$AY889*'Norm-coeff'!$E$9+$AZ889*'Norm-coeff'!$F$9+$BA889*'Norm-coeff'!$G$9+$BB889*'Norm-coeff'!$H$9+$BC889*'Norm-coeff'!$I$9+$BD889*'Norm-coeff'!$J$9+$BE889*'Norm-coeff'!$K$9+$BF889*'Norm-coeff'!$L$9+$BG889*'Norm-coeff'!$M$9+$BH889*'Norm-coeff'!$N$9+$BI889*'Norm-coeff'!$O$9</f>
        <v>1.48961085014701</v>
      </c>
      <c r="BW889" s="54">
        <f>'Norm-coeff'!$C$10+$AX889*'Norm-coeff'!$D$10+$AY889*'Norm-coeff'!$E$10+$AZ889*'Norm-coeff'!$F$10+$BA889*'Norm-coeff'!$G$10+$BB889*'Norm-coeff'!$H$10+$BC889*'Norm-coeff'!$I$10+$BD889*'Norm-coeff'!$J$10+$BE889*'Norm-coeff'!$K$10+$BF889*'Norm-coeff'!$L$10+$BG889*'Norm-coeff'!$M$10+$BH889*'Norm-coeff'!$N$10+$BI889*'Norm-coeff'!$O$10</f>
        <v>1.42058735749591</v>
      </c>
      <c r="BX889" s="54">
        <f>'Norm-coeff'!$C$11+$AX889*'Norm-coeff'!$D$11+$AY889*'Norm-coeff'!$E$11+$AZ889*'Norm-coeff'!$F$11+$BA889*'Norm-coeff'!$G$11+$BB889*'Norm-coeff'!$H$11+$BC889*'Norm-coeff'!$I$11+$BD889*'Norm-coeff'!$J$11+$BE889*'Norm-coeff'!$K$11+$BF889*'Norm-coeff'!$L$11+$BG889*'Norm-coeff'!$M$11+$BH889*'Norm-coeff'!$N$11+$BI889*'Norm-coeff'!$O$11</f>
        <v>0.221233014421479</v>
      </c>
      <c r="BY889" s="54">
        <f>'Norm-coeff'!$C$12+$AX889*'Norm-coeff'!$D$12+$AY889*'Norm-coeff'!$E$12+$AZ889*'Norm-coeff'!$F$12+$BA889*'Norm-coeff'!$G$12+$BB889*'Norm-coeff'!$H$12+$BC889*'Norm-coeff'!$I$12+$BD889*'Norm-coeff'!$J$12+$BE889*'Norm-coeff'!$K$12+$BF889*'Norm-coeff'!$L$12+$BG889*'Norm-coeff'!$M$12+$BH889*'Norm-coeff'!$N$12+$BI889*'Norm-coeff'!$O$12</f>
        <v>0.283527502056037</v>
      </c>
      <c r="BZ889" s="54">
        <f>'Norm-coeff'!$C$13+$AX889*'Norm-coeff'!$D$13+$AY889*'Norm-coeff'!$E$13+$AZ889*'Norm-coeff'!$F$13+$BA889*'Norm-coeff'!$G$13+$BB889*'Norm-coeff'!$H$13+$BC889*'Norm-coeff'!$I$13+$BD889*'Norm-coeff'!$J$13+$BE889*'Norm-coeff'!$K$13+$BF889*'Norm-coeff'!$L$13+$BG889*'Norm-coeff'!$M$13+$BH889*'Norm-coeff'!$N$13+$BI889*'Norm-coeff'!$O$13</f>
        <v>-4.1864930554451202E-2</v>
      </c>
      <c r="CA889" s="54">
        <f>'Norm-coeff'!$C$14+$AX889*'Norm-coeff'!$D$14+$AY889*'Norm-coeff'!$E$14+$AZ889*'Norm-coeff'!$F$14+$BA889*'Norm-coeff'!$G$14+$BB889*'Norm-coeff'!$H$14+$BC889*'Norm-coeff'!$I$14+$BD889*'Norm-coeff'!$J$14+$BE889*'Norm-coeff'!$K$14+$BF889*'Norm-coeff'!$L$14+$BG889*'Norm-coeff'!$M$14+$BH889*'Norm-coeff'!$N$14+$BI889*'Norm-coeff'!$O$14</f>
        <v>4.2526983164477103</v>
      </c>
      <c r="CC889" s="54">
        <f t="shared" si="2437"/>
        <v>0</v>
      </c>
      <c r="CG889" s="54">
        <f t="shared" si="2438"/>
        <v>0</v>
      </c>
      <c r="CH889" s="54">
        <f t="shared" si="2421"/>
        <v>0</v>
      </c>
      <c r="CI889" s="54">
        <f t="shared" si="2439"/>
        <v>0</v>
      </c>
      <c r="CJ889" s="56">
        <f t="shared" si="2440"/>
        <v>0</v>
      </c>
      <c r="CK889" s="54">
        <f t="shared" si="2441"/>
        <v>0</v>
      </c>
      <c r="CL889" s="54">
        <f t="shared" si="2442"/>
        <v>0</v>
      </c>
      <c r="CM889" s="54">
        <f t="shared" si="2443"/>
        <v>0</v>
      </c>
      <c r="CN889" s="54">
        <f t="shared" si="2444"/>
        <v>0</v>
      </c>
      <c r="CO889" s="54">
        <f t="shared" si="2445"/>
        <v>0</v>
      </c>
      <c r="CP889" s="54">
        <f t="shared" si="2446"/>
        <v>0</v>
      </c>
      <c r="CQ889" s="54">
        <f t="shared" si="2447"/>
        <v>0</v>
      </c>
      <c r="CR889" s="54">
        <f t="shared" si="2448"/>
        <v>0</v>
      </c>
      <c r="CS889" s="54">
        <f t="shared" si="2449"/>
        <v>0</v>
      </c>
      <c r="CU889" s="54">
        <f t="shared" si="2450"/>
        <v>0</v>
      </c>
      <c r="CV889" s="54">
        <f t="shared" si="2451"/>
        <v>0</v>
      </c>
      <c r="CW889" s="54">
        <f t="shared" si="2452"/>
        <v>0</v>
      </c>
      <c r="CX889" s="54">
        <f t="shared" si="2453"/>
        <v>0</v>
      </c>
      <c r="CZ889" s="54">
        <f t="shared" si="2454"/>
        <v>0</v>
      </c>
      <c r="DA889" s="54">
        <f t="shared" si="2455"/>
        <v>0</v>
      </c>
      <c r="DB889" s="54">
        <f t="shared" si="2456"/>
        <v>0</v>
      </c>
      <c r="DC889" s="54">
        <f t="shared" si="2457"/>
        <v>0</v>
      </c>
      <c r="DD889" s="54">
        <f t="shared" si="2458"/>
        <v>0</v>
      </c>
      <c r="DE889" s="54">
        <f t="shared" si="2459"/>
        <v>0</v>
      </c>
      <c r="DF889" s="54">
        <f t="shared" si="2460"/>
        <v>0</v>
      </c>
      <c r="DG889" s="54">
        <f t="shared" si="2461"/>
        <v>2</v>
      </c>
      <c r="DH889" s="71">
        <f t="shared" si="2462"/>
        <v>0</v>
      </c>
      <c r="DI889" s="71">
        <f t="shared" si="2463"/>
        <v>0</v>
      </c>
      <c r="DJ889" s="54">
        <f t="shared" si="2464"/>
        <v>0</v>
      </c>
      <c r="DK889" s="54">
        <f t="shared" si="2465"/>
        <v>2</v>
      </c>
      <c r="DL889" s="4">
        <f t="shared" si="2395"/>
        <v>0</v>
      </c>
      <c r="DM889" s="3">
        <f t="shared" si="2466"/>
        <v>0</v>
      </c>
      <c r="DN889" s="3">
        <f t="shared" si="2467"/>
        <v>0</v>
      </c>
      <c r="DO889" s="4" t="e">
        <f t="shared" si="2468"/>
        <v>#DIV/0!</v>
      </c>
      <c r="DP889" s="57"/>
      <c r="DQ889" s="57"/>
      <c r="DR889" s="56">
        <f t="shared" si="2396"/>
        <v>2</v>
      </c>
      <c r="DS889" s="56">
        <f t="shared" si="2397"/>
        <v>0</v>
      </c>
      <c r="DT889" s="38">
        <f t="shared" si="2398"/>
        <v>0</v>
      </c>
      <c r="DU889" s="38">
        <f t="shared" si="2469"/>
        <v>2</v>
      </c>
      <c r="DV889" s="38">
        <f t="shared" si="2399"/>
        <v>0</v>
      </c>
      <c r="DW889" s="39">
        <f t="shared" si="2400"/>
        <v>0</v>
      </c>
      <c r="DX889" s="39">
        <f t="shared" si="2401"/>
        <v>0</v>
      </c>
      <c r="DY889" s="39">
        <f t="shared" si="2402"/>
        <v>0</v>
      </c>
      <c r="DZ889" s="39">
        <f t="shared" si="2403"/>
        <v>0</v>
      </c>
      <c r="EA889" s="39">
        <f t="shared" si="2404"/>
        <v>0</v>
      </c>
      <c r="EB889" s="37" t="e">
        <f t="shared" si="2470"/>
        <v>#DIV/0!</v>
      </c>
      <c r="EC889" s="37" t="e">
        <f t="shared" si="2471"/>
        <v>#DIV/0!</v>
      </c>
      <c r="ED889" s="37" t="e">
        <f t="shared" si="2472"/>
        <v>#DIV/0!</v>
      </c>
      <c r="EE889" s="37" t="e">
        <f t="shared" si="2473"/>
        <v>#DIV/0!</v>
      </c>
      <c r="EF889" s="39" t="e">
        <f t="shared" si="2474"/>
        <v>#DIV/0!</v>
      </c>
      <c r="EG889" s="37" t="e">
        <f t="shared" si="2475"/>
        <v>#DIV/0!</v>
      </c>
      <c r="EH889" s="37" t="e">
        <f t="shared" si="2476"/>
        <v>#DIV/0!</v>
      </c>
      <c r="EI889" s="11" t="b">
        <f t="shared" si="2477"/>
        <v>1</v>
      </c>
      <c r="EJ889" s="11" t="b">
        <f t="shared" si="2478"/>
        <v>0</v>
      </c>
      <c r="EK889" s="39" t="e">
        <f t="shared" si="2479"/>
        <v>#DIV/0!</v>
      </c>
      <c r="EL889" s="39" t="e">
        <f t="shared" si="2480"/>
        <v>#DIV/0!</v>
      </c>
      <c r="EM889" s="39" t="e">
        <f t="shared" si="2481"/>
        <v>#DIV/0!</v>
      </c>
      <c r="EN889" s="39" t="e">
        <f t="shared" si="2482"/>
        <v>#DIV/0!</v>
      </c>
      <c r="EO889" s="39" t="e">
        <f t="shared" si="2483"/>
        <v>#DIV/0!</v>
      </c>
      <c r="EP889" s="39" t="e">
        <f t="shared" si="2484"/>
        <v>#DIV/0!</v>
      </c>
      <c r="EQ889" s="39" t="e">
        <f t="shared" si="2485"/>
        <v>#DIV/0!</v>
      </c>
      <c r="ER889" s="39" t="e">
        <f t="shared" si="2486"/>
        <v>#DIV/0!</v>
      </c>
      <c r="ES889" s="58" t="str">
        <f t="shared" si="2487"/>
        <v>(OH,F,Cl)-dominate amphibole</v>
      </c>
      <c r="ET889" s="58" t="e">
        <f t="shared" si="2488"/>
        <v>#N/A</v>
      </c>
      <c r="EU889" s="56">
        <f t="shared" si="2405"/>
        <v>0</v>
      </c>
      <c r="EV889" s="56">
        <f t="shared" si="2406"/>
        <v>0</v>
      </c>
      <c r="EW889" s="56">
        <f t="shared" si="2407"/>
        <v>0</v>
      </c>
      <c r="EX889" s="56">
        <f t="shared" si="2408"/>
        <v>0</v>
      </c>
      <c r="EY889" s="56">
        <f t="shared" si="2409"/>
        <v>0</v>
      </c>
      <c r="EZ889" s="56">
        <f t="shared" si="2410"/>
        <v>0</v>
      </c>
      <c r="FA889" s="39">
        <f t="shared" si="2411"/>
        <v>0</v>
      </c>
      <c r="FB889" s="39">
        <f t="shared" si="2412"/>
        <v>0</v>
      </c>
      <c r="FC889" s="54">
        <f t="shared" si="2413"/>
        <v>0</v>
      </c>
      <c r="FD889" s="54">
        <f t="shared" si="2414"/>
        <v>0</v>
      </c>
      <c r="FE889" s="39">
        <f t="shared" si="2415"/>
        <v>0</v>
      </c>
      <c r="FF889" s="54">
        <f t="shared" si="2416"/>
        <v>0</v>
      </c>
      <c r="FG889" s="39">
        <f t="shared" si="2417"/>
        <v>0</v>
      </c>
      <c r="FH889" s="39">
        <f t="shared" si="2489"/>
        <v>0</v>
      </c>
      <c r="FI889" s="39">
        <f t="shared" si="2490"/>
        <v>0</v>
      </c>
      <c r="FJ889" s="39">
        <f t="shared" si="2491"/>
        <v>0</v>
      </c>
      <c r="FK889" s="39" t="e">
        <f t="shared" si="2492"/>
        <v>#DIV/0!</v>
      </c>
      <c r="FL889" s="39" t="e">
        <f t="shared" si="2493"/>
        <v>#DIV/0!</v>
      </c>
      <c r="FM889" s="39" t="e">
        <f t="shared" si="2494"/>
        <v>#DIV/0!</v>
      </c>
      <c r="FN889" s="39">
        <f t="shared" si="2495"/>
        <v>1</v>
      </c>
      <c r="FO889" s="39">
        <f t="shared" si="2418"/>
        <v>0</v>
      </c>
      <c r="FP889" s="39">
        <f t="shared" si="2419"/>
        <v>0</v>
      </c>
      <c r="FQ889" s="39">
        <f t="shared" si="2420"/>
        <v>0</v>
      </c>
      <c r="FR889" s="39">
        <f t="shared" si="2496"/>
        <v>0</v>
      </c>
      <c r="FS889" s="39">
        <f t="shared" si="2497"/>
        <v>0</v>
      </c>
      <c r="FU889" s="39" t="e">
        <f t="shared" si="2498"/>
        <v>#DIV/0!</v>
      </c>
      <c r="FV889" s="39" t="e">
        <f t="shared" si="2499"/>
        <v>#DIV/0!</v>
      </c>
      <c r="FW889" s="39" t="e">
        <f t="shared" si="2500"/>
        <v>#DIV/0!</v>
      </c>
      <c r="FY889" s="39" t="e">
        <f t="shared" si="2501"/>
        <v>#DIV/0!</v>
      </c>
      <c r="FZ889" s="39" t="e">
        <f t="shared" si="2502"/>
        <v>#DIV/0!</v>
      </c>
      <c r="GA889" s="39" t="e">
        <f t="shared" si="2503"/>
        <v>#DIV/0!</v>
      </c>
      <c r="GB889" s="39" t="e">
        <f t="shared" si="2504"/>
        <v>#DIV/0!</v>
      </c>
      <c r="GC889" s="39" t="e">
        <f t="shared" si="2505"/>
        <v>#DIV/0!</v>
      </c>
      <c r="GD889" s="39" t="e">
        <f t="shared" si="2506"/>
        <v>#DIV/0!</v>
      </c>
      <c r="GE889" s="39" t="e">
        <f t="shared" si="2507"/>
        <v>#DIV/0!</v>
      </c>
      <c r="GF889" s="39" t="e">
        <f t="shared" si="2508"/>
        <v>#DIV/0!</v>
      </c>
      <c r="GG889" s="39" t="e">
        <f t="shared" si="2509"/>
        <v>#DIV/0!</v>
      </c>
      <c r="GH889" s="39" t="e">
        <f t="shared" si="2510"/>
        <v>#DIV/0!</v>
      </c>
      <c r="GI889" s="39"/>
      <c r="GJ889" s="39" t="e">
        <f t="shared" si="2511"/>
        <v>#DIV/0!</v>
      </c>
      <c r="GK889" s="39" t="e">
        <f t="shared" si="2512"/>
        <v>#DIV/0!</v>
      </c>
      <c r="GL889" s="39" t="e">
        <f t="shared" si="2513"/>
        <v>#DIV/0!</v>
      </c>
      <c r="GM889" s="39" t="e">
        <f t="shared" si="2514"/>
        <v>#DIV/0!</v>
      </c>
      <c r="GN889" s="39" t="e">
        <f t="shared" si="2515"/>
        <v>#DIV/0!</v>
      </c>
      <c r="GO889" s="57"/>
      <c r="GP889" s="57" t="e">
        <f t="shared" si="2516"/>
        <v>#DIV/0!</v>
      </c>
      <c r="GQ889" s="59" t="e">
        <f t="shared" si="2517"/>
        <v>#DIV/0!</v>
      </c>
      <c r="GR889" s="41" t="e">
        <f t="shared" si="2518"/>
        <v>#DIV/0!</v>
      </c>
      <c r="GS889" s="57" t="e">
        <f t="shared" si="2519"/>
        <v>#DIV/0!</v>
      </c>
      <c r="GT889" s="57" t="e">
        <f t="shared" si="2520"/>
        <v>#DIV/0!</v>
      </c>
      <c r="GU889" s="57" t="e">
        <f t="shared" si="2521"/>
        <v>#DIV/0!</v>
      </c>
      <c r="GV889" s="57"/>
      <c r="GW889" s="42" t="e">
        <f t="shared" si="2522"/>
        <v>#DIV/0!</v>
      </c>
      <c r="GX889" s="42" t="e">
        <f t="shared" si="2523"/>
        <v>#DIV/0!</v>
      </c>
      <c r="GY889" s="42" t="e">
        <f t="shared" si="2524"/>
        <v>#DIV/0!</v>
      </c>
      <c r="GZ889" s="57"/>
      <c r="HA889" s="2" t="e">
        <f t="shared" si="2525"/>
        <v>#DIV/0!</v>
      </c>
      <c r="HB889" s="2" t="e">
        <f t="shared" si="2526"/>
        <v>#DIV/0!</v>
      </c>
      <c r="HC889" s="2" t="e">
        <f t="shared" si="2527"/>
        <v>#DIV/0!</v>
      </c>
      <c r="HD889" s="2" t="e">
        <f t="shared" si="2528"/>
        <v>#DIV/0!</v>
      </c>
      <c r="HE889" s="2" t="e">
        <f t="shared" si="2529"/>
        <v>#DIV/0!</v>
      </c>
      <c r="HF889" s="2" t="e">
        <f t="shared" si="2530"/>
        <v>#DIV/0!</v>
      </c>
      <c r="HG889" s="2" t="e">
        <f t="shared" si="2531"/>
        <v>#DIV/0!</v>
      </c>
      <c r="HH889" s="2" t="e">
        <f t="shared" si="2532"/>
        <v>#DIV/0!</v>
      </c>
      <c r="HI889" s="2" t="e">
        <f t="shared" si="2533"/>
        <v>#DIV/0!</v>
      </c>
      <c r="HJ889" s="11" t="e">
        <f t="shared" si="2534"/>
        <v>#DIV/0!</v>
      </c>
      <c r="HK889" s="60" t="e">
        <f t="shared" si="2535"/>
        <v>#DIV/0!</v>
      </c>
      <c r="HL889" s="57"/>
      <c r="HM889" s="57" t="e">
        <f t="shared" si="2536"/>
        <v>#DIV/0!</v>
      </c>
      <c r="HN889" s="57" t="e">
        <f t="shared" si="2537"/>
        <v>#DIV/0!</v>
      </c>
      <c r="HO889" s="57" t="e">
        <f t="shared" si="2538"/>
        <v>#DIV/0!</v>
      </c>
      <c r="HP889" s="57" t="e">
        <f t="shared" si="2539"/>
        <v>#DIV/0!</v>
      </c>
      <c r="HQ889" s="57" t="e">
        <f t="shared" si="2540"/>
        <v>#DIV/0!</v>
      </c>
      <c r="HR889" s="57"/>
      <c r="HS889" s="57" t="e">
        <f t="shared" si="2541"/>
        <v>#DIV/0!</v>
      </c>
      <c r="HT889" s="57" t="e">
        <f t="shared" si="2542"/>
        <v>#DIV/0!</v>
      </c>
      <c r="HU889" s="57" t="e">
        <f t="shared" si="2543"/>
        <v>#DIV/0!</v>
      </c>
      <c r="HV889" s="57" t="e">
        <f t="shared" si="2544"/>
        <v>#DIV/0!</v>
      </c>
      <c r="HW889" s="57" t="e">
        <f t="shared" si="2545"/>
        <v>#DIV/0!</v>
      </c>
      <c r="HX889" s="57"/>
      <c r="HY889" s="57" t="e">
        <f t="shared" si="2546"/>
        <v>#DIV/0!</v>
      </c>
      <c r="HZ889" s="57" t="e">
        <f t="shared" si="2547"/>
        <v>#DIV/0!</v>
      </c>
      <c r="IA889" s="57"/>
      <c r="IB889" s="61">
        <f t="shared" si="2548"/>
        <v>0</v>
      </c>
      <c r="IC889" s="57" t="str">
        <f t="shared" si="2549"/>
        <v/>
      </c>
      <c r="ID889" s="42"/>
      <c r="IE889" s="2" t="str">
        <f t="shared" si="2550"/>
        <v/>
      </c>
      <c r="IF889" s="60" t="e">
        <f t="shared" si="2551"/>
        <v>#DIV/0!</v>
      </c>
      <c r="IG889" s="60" t="str">
        <f t="shared" si="2552"/>
        <v/>
      </c>
      <c r="IH889" s="60" t="str">
        <f t="shared" si="2553"/>
        <v>zinco-</v>
      </c>
      <c r="II889" s="60" t="str">
        <f t="shared" si="2554"/>
        <v>mangano-</v>
      </c>
      <c r="IJ889" s="60" t="e">
        <f t="shared" si="2555"/>
        <v>#DIV/0!</v>
      </c>
      <c r="IK889" s="60" t="e">
        <f t="shared" si="2556"/>
        <v>#DIV/0!</v>
      </c>
      <c r="IL889" s="60" t="e">
        <f t="shared" si="2557"/>
        <v>#DIV/0!</v>
      </c>
      <c r="IM889" s="60" t="e">
        <f t="shared" si="2558"/>
        <v>#DIV/0!</v>
      </c>
      <c r="IN889" s="60" t="str">
        <f t="shared" si="2559"/>
        <v/>
      </c>
      <c r="IO889" s="60" t="str">
        <f t="shared" si="2560"/>
        <v/>
      </c>
      <c r="IP889" s="57"/>
      <c r="IQ889" s="57" t="str">
        <f t="shared" si="2561"/>
        <v>ERROR!!</v>
      </c>
    </row>
    <row r="890" spans="24:251">
      <c r="X890" s="29">
        <f t="shared" si="2562"/>
        <v>0</v>
      </c>
      <c r="Y890" s="29">
        <f t="shared" si="2563"/>
        <v>0</v>
      </c>
      <c r="Z890" s="29" t="e">
        <f t="shared" si="2564"/>
        <v>#DIV/0!</v>
      </c>
      <c r="AA890" s="29" t="e">
        <f t="shared" si="2565"/>
        <v>#DIV/0!</v>
      </c>
      <c r="AB890" s="29" t="e">
        <f t="shared" si="2566"/>
        <v>#DIV/0!</v>
      </c>
      <c r="AC890" s="29" t="e">
        <f t="shared" si="2567"/>
        <v>#DIV/0!</v>
      </c>
      <c r="AF890" s="23">
        <v>60.084299999999999</v>
      </c>
      <c r="AG890" s="23">
        <v>79.878799999999998</v>
      </c>
      <c r="AH890" s="23">
        <v>101.96120000000001</v>
      </c>
      <c r="AI890" s="23">
        <v>151.99039999999999</v>
      </c>
      <c r="AJ890" s="23">
        <v>159.69</v>
      </c>
      <c r="AK890" s="23">
        <v>71.846400000000003</v>
      </c>
      <c r="AL890" s="23">
        <v>70.9375</v>
      </c>
      <c r="AM890" s="23">
        <v>40.304400000000001</v>
      </c>
      <c r="AN890" s="23">
        <v>56.077399999999997</v>
      </c>
      <c r="AO890" s="23">
        <v>61.978999999999999</v>
      </c>
      <c r="AP890" s="23">
        <v>94.195999999999998</v>
      </c>
      <c r="AQ890" s="23">
        <v>18.998000000000001</v>
      </c>
      <c r="AR890" s="23">
        <v>35.450000000000003</v>
      </c>
      <c r="AS890" s="23">
        <v>29.88</v>
      </c>
      <c r="AT890" s="23">
        <v>74.691999999999993</v>
      </c>
      <c r="AU890" s="23">
        <v>81.39</v>
      </c>
      <c r="AX890" s="54">
        <f t="shared" si="2422"/>
        <v>0</v>
      </c>
      <c r="AY890" s="54">
        <f t="shared" si="2423"/>
        <v>0</v>
      </c>
      <c r="AZ890" s="54">
        <f t="shared" si="2424"/>
        <v>0</v>
      </c>
      <c r="BA890" s="54">
        <f t="shared" si="2425"/>
        <v>0</v>
      </c>
      <c r="BB890" s="54">
        <f t="shared" si="2426"/>
        <v>0</v>
      </c>
      <c r="BC890" s="54">
        <f t="shared" si="2427"/>
        <v>0</v>
      </c>
      <c r="BD890" s="54">
        <f t="shared" si="2428"/>
        <v>0</v>
      </c>
      <c r="BE890" s="54">
        <f t="shared" si="2429"/>
        <v>0</v>
      </c>
      <c r="BF890" s="54">
        <f t="shared" si="2430"/>
        <v>0</v>
      </c>
      <c r="BG890" s="54">
        <f t="shared" si="2431"/>
        <v>0</v>
      </c>
      <c r="BH890" s="54">
        <f t="shared" si="2432"/>
        <v>0</v>
      </c>
      <c r="BI890" s="54">
        <f t="shared" si="2433"/>
        <v>0</v>
      </c>
      <c r="BJ890" s="54">
        <f t="shared" si="2434"/>
        <v>0</v>
      </c>
      <c r="BK890" s="54">
        <f t="shared" si="2435"/>
        <v>0</v>
      </c>
      <c r="BL890" s="54">
        <f t="shared" si="2436"/>
        <v>0</v>
      </c>
      <c r="BM890" s="42"/>
      <c r="BO890" s="54">
        <f>'Norm-coeff'!$C$2+$AX890*'Norm-coeff'!$D$2+$AY890*'Norm-coeff'!$E$2+$AZ890*'Norm-coeff'!$F$2+$BA890*'Norm-coeff'!$G$2+$BB890*'Norm-coeff'!$H$2+$BC890*'Norm-coeff'!$I$2+$BD890*'Norm-coeff'!$J$2+$BE890*'Norm-coeff'!$K$2+$BF890*'Norm-coeff'!$L$2+$BG890*'Norm-coeff'!$M$2+$BH890*'Norm-coeff'!$N$2+$BI890*'Norm-coeff'!$O$2</f>
        <v>5.4045421474420303</v>
      </c>
      <c r="BP890" s="54">
        <f>'Norm-coeff'!$C$3+$AX890*'Norm-coeff'!$D$3+$AY890*'Norm-coeff'!$E$3+$AZ890*'Norm-coeff'!$F$3+$BA890*'Norm-coeff'!$G$3+$BB890*'Norm-coeff'!$H$3+$BC890*'Norm-coeff'!$I$3+$BD890*'Norm-coeff'!$J$3+$BE890*'Norm-coeff'!$K$3+$BF890*'Norm-coeff'!$L$3+$BG890*'Norm-coeff'!$M$3+$BH890*'Norm-coeff'!$N$3+$BI890*'Norm-coeff'!$O$3</f>
        <v>3.15319116612705</v>
      </c>
      <c r="BQ890" s="54">
        <f>'Norm-coeff'!$C$4+$AX890*'Norm-coeff'!$D$4+$AY890*'Norm-coeff'!$E$4+$AZ890*'Norm-coeff'!$F$4+$BA890*'Norm-coeff'!$G$4+$BB890*'Norm-coeff'!$H$4+$BC890*'Norm-coeff'!$I$4+$BD890*'Norm-coeff'!$J$4+$BE890*'Norm-coeff'!$K$4+$BF890*'Norm-coeff'!$L$4+$BG890*'Norm-coeff'!$M$4+$BH890*'Norm-coeff'!$N$4+$BI890*'Norm-coeff'!$O$4</f>
        <v>1.42115649462768</v>
      </c>
      <c r="BR890" s="54">
        <f>'Norm-coeff'!$C$5+$AX890*'Norm-coeff'!$D$5+$AY890*'Norm-coeff'!$E$5+$AZ890*'Norm-coeff'!$F$5+$BA890*'Norm-coeff'!$G$5+$BB890*'Norm-coeff'!$H$5+$BC890*'Norm-coeff'!$I$5+$BD890*'Norm-coeff'!$J$5+$BE890*'Norm-coeff'!$K$5+$BF890*'Norm-coeff'!$L$5+$BG890*'Norm-coeff'!$M$5+$BH890*'Norm-coeff'!$N$5+$BI890*'Norm-coeff'!$O$5</f>
        <v>1.0553329241296201</v>
      </c>
      <c r="BS890" s="54">
        <f>'Norm-coeff'!$C$6+$AX890*'Norm-coeff'!$D$6+$AY890*'Norm-coeff'!$E$6+$AZ890*'Norm-coeff'!$F$6+$BA890*'Norm-coeff'!$G$6+$BB890*'Norm-coeff'!$H$6+$BC890*'Norm-coeff'!$I$6+$BD890*'Norm-coeff'!$J$6+$BE890*'Norm-coeff'!$K$6+$BF890*'Norm-coeff'!$L$6+$BG890*'Norm-coeff'!$M$6+$BH890*'Norm-coeff'!$N$6+$BI890*'Norm-coeff'!$O$6</f>
        <v>-1.48700885495103E-2</v>
      </c>
      <c r="BT890" s="54">
        <f>'Norm-coeff'!$C$7+$AX890*'Norm-coeff'!$D$7+$AY890*'Norm-coeff'!$E$7+$AZ890*'Norm-coeff'!$F$7+$BA890*'Norm-coeff'!$G$7+$BB890*'Norm-coeff'!$H$7+$BC890*'Norm-coeff'!$I$7+$BD890*'Norm-coeff'!$J$7+$BE890*'Norm-coeff'!$K$7+$BF890*'Norm-coeff'!$L$7+$BG890*'Norm-coeff'!$M$7+$BH890*'Norm-coeff'!$N$7+$BI890*'Norm-coeff'!$O$7</f>
        <v>2.0907583608832998</v>
      </c>
      <c r="BU890" s="54">
        <f>'Norm-coeff'!$C$8+$AX890*'Norm-coeff'!$D$8+$AY890*'Norm-coeff'!$E$8+$AZ890*'Norm-coeff'!$F$8+$BA890*'Norm-coeff'!$G$8+$BB890*'Norm-coeff'!$H$8+$BC890*'Norm-coeff'!$I$8+$BD890*'Norm-coeff'!$J$8+$BE890*'Norm-coeff'!$K$8+$BF890*'Norm-coeff'!$L$8+$BG890*'Norm-coeff'!$M$8+$BH890*'Norm-coeff'!$N$8+$BI890*'Norm-coeff'!$O$8</f>
        <v>0.65894159836244504</v>
      </c>
      <c r="BV890" s="54">
        <f>'Norm-coeff'!$C$9+$AX890*'Norm-coeff'!$D$9+$AY890*'Norm-coeff'!$E$9+$AZ890*'Norm-coeff'!$F$9+$BA890*'Norm-coeff'!$G$9+$BB890*'Norm-coeff'!$H$9+$BC890*'Norm-coeff'!$I$9+$BD890*'Norm-coeff'!$J$9+$BE890*'Norm-coeff'!$K$9+$BF890*'Norm-coeff'!$L$9+$BG890*'Norm-coeff'!$M$9+$BH890*'Norm-coeff'!$N$9+$BI890*'Norm-coeff'!$O$9</f>
        <v>1.48961085014701</v>
      </c>
      <c r="BW890" s="54">
        <f>'Norm-coeff'!$C$10+$AX890*'Norm-coeff'!$D$10+$AY890*'Norm-coeff'!$E$10+$AZ890*'Norm-coeff'!$F$10+$BA890*'Norm-coeff'!$G$10+$BB890*'Norm-coeff'!$H$10+$BC890*'Norm-coeff'!$I$10+$BD890*'Norm-coeff'!$J$10+$BE890*'Norm-coeff'!$K$10+$BF890*'Norm-coeff'!$L$10+$BG890*'Norm-coeff'!$M$10+$BH890*'Norm-coeff'!$N$10+$BI890*'Norm-coeff'!$O$10</f>
        <v>1.42058735749591</v>
      </c>
      <c r="BX890" s="54">
        <f>'Norm-coeff'!$C$11+$AX890*'Norm-coeff'!$D$11+$AY890*'Norm-coeff'!$E$11+$AZ890*'Norm-coeff'!$F$11+$BA890*'Norm-coeff'!$G$11+$BB890*'Norm-coeff'!$H$11+$BC890*'Norm-coeff'!$I$11+$BD890*'Norm-coeff'!$J$11+$BE890*'Norm-coeff'!$K$11+$BF890*'Norm-coeff'!$L$11+$BG890*'Norm-coeff'!$M$11+$BH890*'Norm-coeff'!$N$11+$BI890*'Norm-coeff'!$O$11</f>
        <v>0.221233014421479</v>
      </c>
      <c r="BY890" s="54">
        <f>'Norm-coeff'!$C$12+$AX890*'Norm-coeff'!$D$12+$AY890*'Norm-coeff'!$E$12+$AZ890*'Norm-coeff'!$F$12+$BA890*'Norm-coeff'!$G$12+$BB890*'Norm-coeff'!$H$12+$BC890*'Norm-coeff'!$I$12+$BD890*'Norm-coeff'!$J$12+$BE890*'Norm-coeff'!$K$12+$BF890*'Norm-coeff'!$L$12+$BG890*'Norm-coeff'!$M$12+$BH890*'Norm-coeff'!$N$12+$BI890*'Norm-coeff'!$O$12</f>
        <v>0.283527502056037</v>
      </c>
      <c r="BZ890" s="54">
        <f>'Norm-coeff'!$C$13+$AX890*'Norm-coeff'!$D$13+$AY890*'Norm-coeff'!$E$13+$AZ890*'Norm-coeff'!$F$13+$BA890*'Norm-coeff'!$G$13+$BB890*'Norm-coeff'!$H$13+$BC890*'Norm-coeff'!$I$13+$BD890*'Norm-coeff'!$J$13+$BE890*'Norm-coeff'!$K$13+$BF890*'Norm-coeff'!$L$13+$BG890*'Norm-coeff'!$M$13+$BH890*'Norm-coeff'!$N$13+$BI890*'Norm-coeff'!$O$13</f>
        <v>-4.1864930554451202E-2</v>
      </c>
      <c r="CA890" s="54">
        <f>'Norm-coeff'!$C$14+$AX890*'Norm-coeff'!$D$14+$AY890*'Norm-coeff'!$E$14+$AZ890*'Norm-coeff'!$F$14+$BA890*'Norm-coeff'!$G$14+$BB890*'Norm-coeff'!$H$14+$BC890*'Norm-coeff'!$I$14+$BD890*'Norm-coeff'!$J$14+$BE890*'Norm-coeff'!$K$14+$BF890*'Norm-coeff'!$L$14+$BG890*'Norm-coeff'!$M$14+$BH890*'Norm-coeff'!$N$14+$BI890*'Norm-coeff'!$O$14</f>
        <v>4.2526983164477103</v>
      </c>
      <c r="CC890" s="54">
        <f t="shared" si="2437"/>
        <v>0</v>
      </c>
      <c r="CG890" s="54">
        <f t="shared" si="2438"/>
        <v>0</v>
      </c>
      <c r="CH890" s="54">
        <f t="shared" si="2421"/>
        <v>0</v>
      </c>
      <c r="CI890" s="54">
        <f t="shared" si="2439"/>
        <v>0</v>
      </c>
      <c r="CJ890" s="56">
        <f t="shared" si="2440"/>
        <v>0</v>
      </c>
      <c r="CK890" s="54">
        <f t="shared" si="2441"/>
        <v>0</v>
      </c>
      <c r="CL890" s="54">
        <f t="shared" si="2442"/>
        <v>0</v>
      </c>
      <c r="CM890" s="54">
        <f t="shared" si="2443"/>
        <v>0</v>
      </c>
      <c r="CN890" s="54">
        <f t="shared" si="2444"/>
        <v>0</v>
      </c>
      <c r="CO890" s="54">
        <f t="shared" si="2445"/>
        <v>0</v>
      </c>
      <c r="CP890" s="54">
        <f t="shared" si="2446"/>
        <v>0</v>
      </c>
      <c r="CQ890" s="54">
        <f t="shared" si="2447"/>
        <v>0</v>
      </c>
      <c r="CR890" s="54">
        <f t="shared" si="2448"/>
        <v>0</v>
      </c>
      <c r="CS890" s="54">
        <f t="shared" si="2449"/>
        <v>0</v>
      </c>
      <c r="CU890" s="54">
        <f t="shared" si="2450"/>
        <v>0</v>
      </c>
      <c r="CV890" s="54">
        <f t="shared" si="2451"/>
        <v>0</v>
      </c>
      <c r="CW890" s="54">
        <f t="shared" si="2452"/>
        <v>0</v>
      </c>
      <c r="CX890" s="54">
        <f t="shared" si="2453"/>
        <v>0</v>
      </c>
      <c r="CZ890" s="54">
        <f t="shared" si="2454"/>
        <v>0</v>
      </c>
      <c r="DA890" s="54">
        <f t="shared" si="2455"/>
        <v>0</v>
      </c>
      <c r="DB890" s="54">
        <f t="shared" si="2456"/>
        <v>0</v>
      </c>
      <c r="DC890" s="54">
        <f t="shared" si="2457"/>
        <v>0</v>
      </c>
      <c r="DD890" s="54">
        <f t="shared" si="2458"/>
        <v>0</v>
      </c>
      <c r="DE890" s="54">
        <f t="shared" si="2459"/>
        <v>0</v>
      </c>
      <c r="DF890" s="54">
        <f t="shared" si="2460"/>
        <v>0</v>
      </c>
      <c r="DG890" s="54">
        <f t="shared" si="2461"/>
        <v>2</v>
      </c>
      <c r="DH890" s="71">
        <f t="shared" si="2462"/>
        <v>0</v>
      </c>
      <c r="DI890" s="71">
        <f t="shared" si="2463"/>
        <v>0</v>
      </c>
      <c r="DJ890" s="54">
        <f t="shared" si="2464"/>
        <v>0</v>
      </c>
      <c r="DK890" s="54">
        <f t="shared" si="2465"/>
        <v>2</v>
      </c>
      <c r="DL890" s="4">
        <f t="shared" si="2395"/>
        <v>0</v>
      </c>
      <c r="DM890" s="3">
        <f t="shared" si="2466"/>
        <v>0</v>
      </c>
      <c r="DN890" s="3">
        <f t="shared" si="2467"/>
        <v>0</v>
      </c>
      <c r="DO890" s="4" t="e">
        <f t="shared" si="2468"/>
        <v>#DIV/0!</v>
      </c>
      <c r="DP890" s="57"/>
      <c r="DQ890" s="57"/>
      <c r="DR890" s="56">
        <f t="shared" si="2396"/>
        <v>2</v>
      </c>
      <c r="DS890" s="56">
        <f t="shared" si="2397"/>
        <v>0</v>
      </c>
      <c r="DT890" s="38">
        <f t="shared" si="2398"/>
        <v>0</v>
      </c>
      <c r="DU890" s="38">
        <f t="shared" si="2469"/>
        <v>2</v>
      </c>
      <c r="DV890" s="38">
        <f t="shared" si="2399"/>
        <v>0</v>
      </c>
      <c r="DW890" s="39">
        <f t="shared" si="2400"/>
        <v>0</v>
      </c>
      <c r="DX890" s="39">
        <f t="shared" si="2401"/>
        <v>0</v>
      </c>
      <c r="DY890" s="39">
        <f t="shared" si="2402"/>
        <v>0</v>
      </c>
      <c r="DZ890" s="39">
        <f t="shared" si="2403"/>
        <v>0</v>
      </c>
      <c r="EA890" s="39">
        <f t="shared" si="2404"/>
        <v>0</v>
      </c>
      <c r="EB890" s="37" t="e">
        <f t="shared" si="2470"/>
        <v>#DIV/0!</v>
      </c>
      <c r="EC890" s="37" t="e">
        <f t="shared" si="2471"/>
        <v>#DIV/0!</v>
      </c>
      <c r="ED890" s="37" t="e">
        <f t="shared" si="2472"/>
        <v>#DIV/0!</v>
      </c>
      <c r="EE890" s="37" t="e">
        <f t="shared" si="2473"/>
        <v>#DIV/0!</v>
      </c>
      <c r="EF890" s="39" t="e">
        <f t="shared" si="2474"/>
        <v>#DIV/0!</v>
      </c>
      <c r="EG890" s="37" t="e">
        <f t="shared" si="2475"/>
        <v>#DIV/0!</v>
      </c>
      <c r="EH890" s="37" t="e">
        <f t="shared" si="2476"/>
        <v>#DIV/0!</v>
      </c>
      <c r="EI890" s="11" t="b">
        <f t="shared" si="2477"/>
        <v>1</v>
      </c>
      <c r="EJ890" s="11" t="b">
        <f t="shared" si="2478"/>
        <v>0</v>
      </c>
      <c r="EK890" s="39" t="e">
        <f t="shared" si="2479"/>
        <v>#DIV/0!</v>
      </c>
      <c r="EL890" s="39" t="e">
        <f t="shared" si="2480"/>
        <v>#DIV/0!</v>
      </c>
      <c r="EM890" s="39" t="e">
        <f t="shared" si="2481"/>
        <v>#DIV/0!</v>
      </c>
      <c r="EN890" s="39" t="e">
        <f t="shared" si="2482"/>
        <v>#DIV/0!</v>
      </c>
      <c r="EO890" s="39" t="e">
        <f t="shared" si="2483"/>
        <v>#DIV/0!</v>
      </c>
      <c r="EP890" s="39" t="e">
        <f t="shared" si="2484"/>
        <v>#DIV/0!</v>
      </c>
      <c r="EQ890" s="39" t="e">
        <f t="shared" si="2485"/>
        <v>#DIV/0!</v>
      </c>
      <c r="ER890" s="39" t="e">
        <f t="shared" si="2486"/>
        <v>#DIV/0!</v>
      </c>
      <c r="ES890" s="58" t="str">
        <f t="shared" si="2487"/>
        <v>(OH,F,Cl)-dominate amphibole</v>
      </c>
      <c r="ET890" s="58" t="e">
        <f t="shared" si="2488"/>
        <v>#N/A</v>
      </c>
      <c r="EU890" s="56">
        <f t="shared" si="2405"/>
        <v>0</v>
      </c>
      <c r="EV890" s="56">
        <f t="shared" si="2406"/>
        <v>0</v>
      </c>
      <c r="EW890" s="56">
        <f t="shared" si="2407"/>
        <v>0</v>
      </c>
      <c r="EX890" s="56">
        <f t="shared" si="2408"/>
        <v>0</v>
      </c>
      <c r="EY890" s="56">
        <f t="shared" si="2409"/>
        <v>0</v>
      </c>
      <c r="EZ890" s="56">
        <f t="shared" si="2410"/>
        <v>0</v>
      </c>
      <c r="FA890" s="39">
        <f t="shared" si="2411"/>
        <v>0</v>
      </c>
      <c r="FB890" s="39">
        <f t="shared" si="2412"/>
        <v>0</v>
      </c>
      <c r="FC890" s="54">
        <f t="shared" si="2413"/>
        <v>0</v>
      </c>
      <c r="FD890" s="54">
        <f t="shared" si="2414"/>
        <v>0</v>
      </c>
      <c r="FE890" s="39">
        <f t="shared" si="2415"/>
        <v>0</v>
      </c>
      <c r="FF890" s="54">
        <f t="shared" si="2416"/>
        <v>0</v>
      </c>
      <c r="FG890" s="39">
        <f t="shared" si="2417"/>
        <v>0</v>
      </c>
      <c r="FH890" s="39">
        <f t="shared" si="2489"/>
        <v>0</v>
      </c>
      <c r="FI890" s="39">
        <f t="shared" si="2490"/>
        <v>0</v>
      </c>
      <c r="FJ890" s="39">
        <f t="shared" si="2491"/>
        <v>0</v>
      </c>
      <c r="FK890" s="39" t="e">
        <f t="shared" si="2492"/>
        <v>#DIV/0!</v>
      </c>
      <c r="FL890" s="39" t="e">
        <f t="shared" si="2493"/>
        <v>#DIV/0!</v>
      </c>
      <c r="FM890" s="39" t="e">
        <f t="shared" si="2494"/>
        <v>#DIV/0!</v>
      </c>
      <c r="FN890" s="39">
        <f t="shared" si="2495"/>
        <v>1</v>
      </c>
      <c r="FO890" s="39">
        <f t="shared" si="2418"/>
        <v>0</v>
      </c>
      <c r="FP890" s="39">
        <f t="shared" si="2419"/>
        <v>0</v>
      </c>
      <c r="FQ890" s="39">
        <f t="shared" si="2420"/>
        <v>0</v>
      </c>
      <c r="FR890" s="39">
        <f t="shared" si="2496"/>
        <v>0</v>
      </c>
      <c r="FS890" s="39">
        <f t="shared" si="2497"/>
        <v>0</v>
      </c>
      <c r="FU890" s="39" t="e">
        <f t="shared" si="2498"/>
        <v>#DIV/0!</v>
      </c>
      <c r="FV890" s="39" t="e">
        <f t="shared" si="2499"/>
        <v>#DIV/0!</v>
      </c>
      <c r="FW890" s="39" t="e">
        <f t="shared" si="2500"/>
        <v>#DIV/0!</v>
      </c>
      <c r="FY890" s="39" t="e">
        <f t="shared" si="2501"/>
        <v>#DIV/0!</v>
      </c>
      <c r="FZ890" s="39" t="e">
        <f t="shared" si="2502"/>
        <v>#DIV/0!</v>
      </c>
      <c r="GA890" s="39" t="e">
        <f t="shared" si="2503"/>
        <v>#DIV/0!</v>
      </c>
      <c r="GB890" s="39" t="e">
        <f t="shared" si="2504"/>
        <v>#DIV/0!</v>
      </c>
      <c r="GC890" s="39" t="e">
        <f t="shared" si="2505"/>
        <v>#DIV/0!</v>
      </c>
      <c r="GD890" s="39" t="e">
        <f t="shared" si="2506"/>
        <v>#DIV/0!</v>
      </c>
      <c r="GE890" s="39" t="e">
        <f t="shared" si="2507"/>
        <v>#DIV/0!</v>
      </c>
      <c r="GF890" s="39" t="e">
        <f t="shared" si="2508"/>
        <v>#DIV/0!</v>
      </c>
      <c r="GG890" s="39" t="e">
        <f t="shared" si="2509"/>
        <v>#DIV/0!</v>
      </c>
      <c r="GH890" s="39" t="e">
        <f t="shared" si="2510"/>
        <v>#DIV/0!</v>
      </c>
      <c r="GI890" s="39"/>
      <c r="GJ890" s="39" t="e">
        <f t="shared" si="2511"/>
        <v>#DIV/0!</v>
      </c>
      <c r="GK890" s="39" t="e">
        <f t="shared" si="2512"/>
        <v>#DIV/0!</v>
      </c>
      <c r="GL890" s="39" t="e">
        <f t="shared" si="2513"/>
        <v>#DIV/0!</v>
      </c>
      <c r="GM890" s="39" t="e">
        <f t="shared" si="2514"/>
        <v>#DIV/0!</v>
      </c>
      <c r="GN890" s="39" t="e">
        <f t="shared" si="2515"/>
        <v>#DIV/0!</v>
      </c>
      <c r="GO890" s="57"/>
      <c r="GP890" s="57" t="e">
        <f t="shared" si="2516"/>
        <v>#DIV/0!</v>
      </c>
      <c r="GQ890" s="59" t="e">
        <f t="shared" si="2517"/>
        <v>#DIV/0!</v>
      </c>
      <c r="GR890" s="41" t="e">
        <f t="shared" si="2518"/>
        <v>#DIV/0!</v>
      </c>
      <c r="GS890" s="57" t="e">
        <f t="shared" si="2519"/>
        <v>#DIV/0!</v>
      </c>
      <c r="GT890" s="57" t="e">
        <f t="shared" si="2520"/>
        <v>#DIV/0!</v>
      </c>
      <c r="GU890" s="57" t="e">
        <f t="shared" si="2521"/>
        <v>#DIV/0!</v>
      </c>
      <c r="GV890" s="57"/>
      <c r="GW890" s="42" t="e">
        <f t="shared" si="2522"/>
        <v>#DIV/0!</v>
      </c>
      <c r="GX890" s="42" t="e">
        <f t="shared" si="2523"/>
        <v>#DIV/0!</v>
      </c>
      <c r="GY890" s="42" t="e">
        <f t="shared" si="2524"/>
        <v>#DIV/0!</v>
      </c>
      <c r="GZ890" s="57"/>
      <c r="HA890" s="2" t="e">
        <f t="shared" si="2525"/>
        <v>#DIV/0!</v>
      </c>
      <c r="HB890" s="2" t="e">
        <f t="shared" si="2526"/>
        <v>#DIV/0!</v>
      </c>
      <c r="HC890" s="2" t="e">
        <f t="shared" si="2527"/>
        <v>#DIV/0!</v>
      </c>
      <c r="HD890" s="2" t="e">
        <f t="shared" si="2528"/>
        <v>#DIV/0!</v>
      </c>
      <c r="HE890" s="2" t="e">
        <f t="shared" si="2529"/>
        <v>#DIV/0!</v>
      </c>
      <c r="HF890" s="2" t="e">
        <f t="shared" si="2530"/>
        <v>#DIV/0!</v>
      </c>
      <c r="HG890" s="2" t="e">
        <f t="shared" si="2531"/>
        <v>#DIV/0!</v>
      </c>
      <c r="HH890" s="2" t="e">
        <f t="shared" si="2532"/>
        <v>#DIV/0!</v>
      </c>
      <c r="HI890" s="2" t="e">
        <f t="shared" si="2533"/>
        <v>#DIV/0!</v>
      </c>
      <c r="HJ890" s="11" t="e">
        <f t="shared" si="2534"/>
        <v>#DIV/0!</v>
      </c>
      <c r="HK890" s="60" t="e">
        <f t="shared" si="2535"/>
        <v>#DIV/0!</v>
      </c>
      <c r="HL890" s="57"/>
      <c r="HM890" s="57" t="e">
        <f t="shared" si="2536"/>
        <v>#DIV/0!</v>
      </c>
      <c r="HN890" s="57" t="e">
        <f t="shared" si="2537"/>
        <v>#DIV/0!</v>
      </c>
      <c r="HO890" s="57" t="e">
        <f t="shared" si="2538"/>
        <v>#DIV/0!</v>
      </c>
      <c r="HP890" s="57" t="e">
        <f t="shared" si="2539"/>
        <v>#DIV/0!</v>
      </c>
      <c r="HQ890" s="57" t="e">
        <f t="shared" si="2540"/>
        <v>#DIV/0!</v>
      </c>
      <c r="HR890" s="57"/>
      <c r="HS890" s="57" t="e">
        <f t="shared" si="2541"/>
        <v>#DIV/0!</v>
      </c>
      <c r="HT890" s="57" t="e">
        <f t="shared" si="2542"/>
        <v>#DIV/0!</v>
      </c>
      <c r="HU890" s="57" t="e">
        <f t="shared" si="2543"/>
        <v>#DIV/0!</v>
      </c>
      <c r="HV890" s="57" t="e">
        <f t="shared" si="2544"/>
        <v>#DIV/0!</v>
      </c>
      <c r="HW890" s="57" t="e">
        <f t="shared" si="2545"/>
        <v>#DIV/0!</v>
      </c>
      <c r="HX890" s="57"/>
      <c r="HY890" s="57" t="e">
        <f t="shared" si="2546"/>
        <v>#DIV/0!</v>
      </c>
      <c r="HZ890" s="57" t="e">
        <f t="shared" si="2547"/>
        <v>#DIV/0!</v>
      </c>
      <c r="IA890" s="57"/>
      <c r="IB890" s="61">
        <f t="shared" si="2548"/>
        <v>0</v>
      </c>
      <c r="IC890" s="57" t="str">
        <f t="shared" si="2549"/>
        <v/>
      </c>
      <c r="ID890" s="42"/>
      <c r="IE890" s="2" t="str">
        <f t="shared" si="2550"/>
        <v/>
      </c>
      <c r="IF890" s="60" t="e">
        <f t="shared" si="2551"/>
        <v>#DIV/0!</v>
      </c>
      <c r="IG890" s="60" t="str">
        <f t="shared" si="2552"/>
        <v/>
      </c>
      <c r="IH890" s="60" t="str">
        <f t="shared" si="2553"/>
        <v>zinco-</v>
      </c>
      <c r="II890" s="60" t="str">
        <f t="shared" si="2554"/>
        <v>mangano-</v>
      </c>
      <c r="IJ890" s="60" t="e">
        <f t="shared" si="2555"/>
        <v>#DIV/0!</v>
      </c>
      <c r="IK890" s="60" t="e">
        <f t="shared" si="2556"/>
        <v>#DIV/0!</v>
      </c>
      <c r="IL890" s="60" t="e">
        <f t="shared" si="2557"/>
        <v>#DIV/0!</v>
      </c>
      <c r="IM890" s="60" t="e">
        <f t="shared" si="2558"/>
        <v>#DIV/0!</v>
      </c>
      <c r="IN890" s="60" t="str">
        <f t="shared" si="2559"/>
        <v/>
      </c>
      <c r="IO890" s="60" t="str">
        <f t="shared" si="2560"/>
        <v/>
      </c>
      <c r="IP890" s="57"/>
      <c r="IQ890" s="57" t="str">
        <f t="shared" si="2561"/>
        <v>ERROR!!</v>
      </c>
    </row>
    <row r="891" spans="24:251">
      <c r="X891" s="29">
        <f t="shared" si="2562"/>
        <v>0</v>
      </c>
      <c r="Y891" s="29">
        <f t="shared" si="2563"/>
        <v>0</v>
      </c>
      <c r="Z891" s="29" t="e">
        <f t="shared" si="2564"/>
        <v>#DIV/0!</v>
      </c>
      <c r="AA891" s="29" t="e">
        <f t="shared" si="2565"/>
        <v>#DIV/0!</v>
      </c>
      <c r="AB891" s="29" t="e">
        <f t="shared" si="2566"/>
        <v>#DIV/0!</v>
      </c>
      <c r="AC891" s="29" t="e">
        <f t="shared" si="2567"/>
        <v>#DIV/0!</v>
      </c>
      <c r="AF891" s="23">
        <v>60.084299999999999</v>
      </c>
      <c r="AG891" s="23">
        <v>79.878799999999998</v>
      </c>
      <c r="AH891" s="23">
        <v>101.96120000000001</v>
      </c>
      <c r="AI891" s="23">
        <v>151.99039999999999</v>
      </c>
      <c r="AJ891" s="23">
        <v>159.69</v>
      </c>
      <c r="AK891" s="23">
        <v>71.846400000000003</v>
      </c>
      <c r="AL891" s="23">
        <v>70.9375</v>
      </c>
      <c r="AM891" s="23">
        <v>40.304400000000001</v>
      </c>
      <c r="AN891" s="23">
        <v>56.077399999999997</v>
      </c>
      <c r="AO891" s="23">
        <v>61.978999999999999</v>
      </c>
      <c r="AP891" s="23">
        <v>94.195999999999998</v>
      </c>
      <c r="AQ891" s="23">
        <v>18.998000000000001</v>
      </c>
      <c r="AR891" s="23">
        <v>35.450000000000003</v>
      </c>
      <c r="AS891" s="23">
        <v>29.88</v>
      </c>
      <c r="AT891" s="23">
        <v>74.691999999999993</v>
      </c>
      <c r="AU891" s="23">
        <v>81.39</v>
      </c>
      <c r="AX891" s="54">
        <f t="shared" si="2422"/>
        <v>0</v>
      </c>
      <c r="AY891" s="54">
        <f t="shared" si="2423"/>
        <v>0</v>
      </c>
      <c r="AZ891" s="54">
        <f t="shared" si="2424"/>
        <v>0</v>
      </c>
      <c r="BA891" s="54">
        <f t="shared" si="2425"/>
        <v>0</v>
      </c>
      <c r="BB891" s="54">
        <f t="shared" si="2426"/>
        <v>0</v>
      </c>
      <c r="BC891" s="54">
        <f t="shared" si="2427"/>
        <v>0</v>
      </c>
      <c r="BD891" s="54">
        <f t="shared" si="2428"/>
        <v>0</v>
      </c>
      <c r="BE891" s="54">
        <f t="shared" si="2429"/>
        <v>0</v>
      </c>
      <c r="BF891" s="54">
        <f t="shared" si="2430"/>
        <v>0</v>
      </c>
      <c r="BG891" s="54">
        <f t="shared" si="2431"/>
        <v>0</v>
      </c>
      <c r="BH891" s="54">
        <f t="shared" si="2432"/>
        <v>0</v>
      </c>
      <c r="BI891" s="54">
        <f t="shared" si="2433"/>
        <v>0</v>
      </c>
      <c r="BJ891" s="54">
        <f t="shared" si="2434"/>
        <v>0</v>
      </c>
      <c r="BK891" s="54">
        <f t="shared" si="2435"/>
        <v>0</v>
      </c>
      <c r="BL891" s="54">
        <f t="shared" si="2436"/>
        <v>0</v>
      </c>
      <c r="BM891" s="42"/>
      <c r="BO891" s="54">
        <f>'Norm-coeff'!$C$2+$AX891*'Norm-coeff'!$D$2+$AY891*'Norm-coeff'!$E$2+$AZ891*'Norm-coeff'!$F$2+$BA891*'Norm-coeff'!$G$2+$BB891*'Norm-coeff'!$H$2+$BC891*'Norm-coeff'!$I$2+$BD891*'Norm-coeff'!$J$2+$BE891*'Norm-coeff'!$K$2+$BF891*'Norm-coeff'!$L$2+$BG891*'Norm-coeff'!$M$2+$BH891*'Norm-coeff'!$N$2+$BI891*'Norm-coeff'!$O$2</f>
        <v>5.4045421474420303</v>
      </c>
      <c r="BP891" s="54">
        <f>'Norm-coeff'!$C$3+$AX891*'Norm-coeff'!$D$3+$AY891*'Norm-coeff'!$E$3+$AZ891*'Norm-coeff'!$F$3+$BA891*'Norm-coeff'!$G$3+$BB891*'Norm-coeff'!$H$3+$BC891*'Norm-coeff'!$I$3+$BD891*'Norm-coeff'!$J$3+$BE891*'Norm-coeff'!$K$3+$BF891*'Norm-coeff'!$L$3+$BG891*'Norm-coeff'!$M$3+$BH891*'Norm-coeff'!$N$3+$BI891*'Norm-coeff'!$O$3</f>
        <v>3.15319116612705</v>
      </c>
      <c r="BQ891" s="54">
        <f>'Norm-coeff'!$C$4+$AX891*'Norm-coeff'!$D$4+$AY891*'Norm-coeff'!$E$4+$AZ891*'Norm-coeff'!$F$4+$BA891*'Norm-coeff'!$G$4+$BB891*'Norm-coeff'!$H$4+$BC891*'Norm-coeff'!$I$4+$BD891*'Norm-coeff'!$J$4+$BE891*'Norm-coeff'!$K$4+$BF891*'Norm-coeff'!$L$4+$BG891*'Norm-coeff'!$M$4+$BH891*'Norm-coeff'!$N$4+$BI891*'Norm-coeff'!$O$4</f>
        <v>1.42115649462768</v>
      </c>
      <c r="BR891" s="54">
        <f>'Norm-coeff'!$C$5+$AX891*'Norm-coeff'!$D$5+$AY891*'Norm-coeff'!$E$5+$AZ891*'Norm-coeff'!$F$5+$BA891*'Norm-coeff'!$G$5+$BB891*'Norm-coeff'!$H$5+$BC891*'Norm-coeff'!$I$5+$BD891*'Norm-coeff'!$J$5+$BE891*'Norm-coeff'!$K$5+$BF891*'Norm-coeff'!$L$5+$BG891*'Norm-coeff'!$M$5+$BH891*'Norm-coeff'!$N$5+$BI891*'Norm-coeff'!$O$5</f>
        <v>1.0553329241296201</v>
      </c>
      <c r="BS891" s="54">
        <f>'Norm-coeff'!$C$6+$AX891*'Norm-coeff'!$D$6+$AY891*'Norm-coeff'!$E$6+$AZ891*'Norm-coeff'!$F$6+$BA891*'Norm-coeff'!$G$6+$BB891*'Norm-coeff'!$H$6+$BC891*'Norm-coeff'!$I$6+$BD891*'Norm-coeff'!$J$6+$BE891*'Norm-coeff'!$K$6+$BF891*'Norm-coeff'!$L$6+$BG891*'Norm-coeff'!$M$6+$BH891*'Norm-coeff'!$N$6+$BI891*'Norm-coeff'!$O$6</f>
        <v>-1.48700885495103E-2</v>
      </c>
      <c r="BT891" s="54">
        <f>'Norm-coeff'!$C$7+$AX891*'Norm-coeff'!$D$7+$AY891*'Norm-coeff'!$E$7+$AZ891*'Norm-coeff'!$F$7+$BA891*'Norm-coeff'!$G$7+$BB891*'Norm-coeff'!$H$7+$BC891*'Norm-coeff'!$I$7+$BD891*'Norm-coeff'!$J$7+$BE891*'Norm-coeff'!$K$7+$BF891*'Norm-coeff'!$L$7+$BG891*'Norm-coeff'!$M$7+$BH891*'Norm-coeff'!$N$7+$BI891*'Norm-coeff'!$O$7</f>
        <v>2.0907583608832998</v>
      </c>
      <c r="BU891" s="54">
        <f>'Norm-coeff'!$C$8+$AX891*'Norm-coeff'!$D$8+$AY891*'Norm-coeff'!$E$8+$AZ891*'Norm-coeff'!$F$8+$BA891*'Norm-coeff'!$G$8+$BB891*'Norm-coeff'!$H$8+$BC891*'Norm-coeff'!$I$8+$BD891*'Norm-coeff'!$J$8+$BE891*'Norm-coeff'!$K$8+$BF891*'Norm-coeff'!$L$8+$BG891*'Norm-coeff'!$M$8+$BH891*'Norm-coeff'!$N$8+$BI891*'Norm-coeff'!$O$8</f>
        <v>0.65894159836244504</v>
      </c>
      <c r="BV891" s="54">
        <f>'Norm-coeff'!$C$9+$AX891*'Norm-coeff'!$D$9+$AY891*'Norm-coeff'!$E$9+$AZ891*'Norm-coeff'!$F$9+$BA891*'Norm-coeff'!$G$9+$BB891*'Norm-coeff'!$H$9+$BC891*'Norm-coeff'!$I$9+$BD891*'Norm-coeff'!$J$9+$BE891*'Norm-coeff'!$K$9+$BF891*'Norm-coeff'!$L$9+$BG891*'Norm-coeff'!$M$9+$BH891*'Norm-coeff'!$N$9+$BI891*'Norm-coeff'!$O$9</f>
        <v>1.48961085014701</v>
      </c>
      <c r="BW891" s="54">
        <f>'Norm-coeff'!$C$10+$AX891*'Norm-coeff'!$D$10+$AY891*'Norm-coeff'!$E$10+$AZ891*'Norm-coeff'!$F$10+$BA891*'Norm-coeff'!$G$10+$BB891*'Norm-coeff'!$H$10+$BC891*'Norm-coeff'!$I$10+$BD891*'Norm-coeff'!$J$10+$BE891*'Norm-coeff'!$K$10+$BF891*'Norm-coeff'!$L$10+$BG891*'Norm-coeff'!$M$10+$BH891*'Norm-coeff'!$N$10+$BI891*'Norm-coeff'!$O$10</f>
        <v>1.42058735749591</v>
      </c>
      <c r="BX891" s="54">
        <f>'Norm-coeff'!$C$11+$AX891*'Norm-coeff'!$D$11+$AY891*'Norm-coeff'!$E$11+$AZ891*'Norm-coeff'!$F$11+$BA891*'Norm-coeff'!$G$11+$BB891*'Norm-coeff'!$H$11+$BC891*'Norm-coeff'!$I$11+$BD891*'Norm-coeff'!$J$11+$BE891*'Norm-coeff'!$K$11+$BF891*'Norm-coeff'!$L$11+$BG891*'Norm-coeff'!$M$11+$BH891*'Norm-coeff'!$N$11+$BI891*'Norm-coeff'!$O$11</f>
        <v>0.221233014421479</v>
      </c>
      <c r="BY891" s="54">
        <f>'Norm-coeff'!$C$12+$AX891*'Norm-coeff'!$D$12+$AY891*'Norm-coeff'!$E$12+$AZ891*'Norm-coeff'!$F$12+$BA891*'Norm-coeff'!$G$12+$BB891*'Norm-coeff'!$H$12+$BC891*'Norm-coeff'!$I$12+$BD891*'Norm-coeff'!$J$12+$BE891*'Norm-coeff'!$K$12+$BF891*'Norm-coeff'!$L$12+$BG891*'Norm-coeff'!$M$12+$BH891*'Norm-coeff'!$N$12+$BI891*'Norm-coeff'!$O$12</f>
        <v>0.283527502056037</v>
      </c>
      <c r="BZ891" s="54">
        <f>'Norm-coeff'!$C$13+$AX891*'Norm-coeff'!$D$13+$AY891*'Norm-coeff'!$E$13+$AZ891*'Norm-coeff'!$F$13+$BA891*'Norm-coeff'!$G$13+$BB891*'Norm-coeff'!$H$13+$BC891*'Norm-coeff'!$I$13+$BD891*'Norm-coeff'!$J$13+$BE891*'Norm-coeff'!$K$13+$BF891*'Norm-coeff'!$L$13+$BG891*'Norm-coeff'!$M$13+$BH891*'Norm-coeff'!$N$13+$BI891*'Norm-coeff'!$O$13</f>
        <v>-4.1864930554451202E-2</v>
      </c>
      <c r="CA891" s="54">
        <f>'Norm-coeff'!$C$14+$AX891*'Norm-coeff'!$D$14+$AY891*'Norm-coeff'!$E$14+$AZ891*'Norm-coeff'!$F$14+$BA891*'Norm-coeff'!$G$14+$BB891*'Norm-coeff'!$H$14+$BC891*'Norm-coeff'!$I$14+$BD891*'Norm-coeff'!$J$14+$BE891*'Norm-coeff'!$K$14+$BF891*'Norm-coeff'!$L$14+$BG891*'Norm-coeff'!$M$14+$BH891*'Norm-coeff'!$N$14+$BI891*'Norm-coeff'!$O$14</f>
        <v>4.2526983164477103</v>
      </c>
      <c r="CC891" s="54">
        <f t="shared" si="2437"/>
        <v>0</v>
      </c>
      <c r="CG891" s="54">
        <f t="shared" si="2438"/>
        <v>0</v>
      </c>
      <c r="CH891" s="54">
        <f t="shared" si="2421"/>
        <v>0</v>
      </c>
      <c r="CI891" s="54">
        <f t="shared" si="2439"/>
        <v>0</v>
      </c>
      <c r="CJ891" s="56">
        <f t="shared" si="2440"/>
        <v>0</v>
      </c>
      <c r="CK891" s="54">
        <f t="shared" si="2441"/>
        <v>0</v>
      </c>
      <c r="CL891" s="54">
        <f t="shared" si="2442"/>
        <v>0</v>
      </c>
      <c r="CM891" s="54">
        <f t="shared" si="2443"/>
        <v>0</v>
      </c>
      <c r="CN891" s="54">
        <f t="shared" si="2444"/>
        <v>0</v>
      </c>
      <c r="CO891" s="54">
        <f t="shared" si="2445"/>
        <v>0</v>
      </c>
      <c r="CP891" s="54">
        <f t="shared" si="2446"/>
        <v>0</v>
      </c>
      <c r="CQ891" s="54">
        <f t="shared" si="2447"/>
        <v>0</v>
      </c>
      <c r="CR891" s="54">
        <f t="shared" si="2448"/>
        <v>0</v>
      </c>
      <c r="CS891" s="54">
        <f t="shared" si="2449"/>
        <v>0</v>
      </c>
      <c r="CU891" s="54">
        <f t="shared" si="2450"/>
        <v>0</v>
      </c>
      <c r="CV891" s="54">
        <f t="shared" si="2451"/>
        <v>0</v>
      </c>
      <c r="CW891" s="54">
        <f t="shared" si="2452"/>
        <v>0</v>
      </c>
      <c r="CX891" s="54">
        <f t="shared" si="2453"/>
        <v>0</v>
      </c>
      <c r="CZ891" s="54">
        <f t="shared" si="2454"/>
        <v>0</v>
      </c>
      <c r="DA891" s="54">
        <f t="shared" si="2455"/>
        <v>0</v>
      </c>
      <c r="DB891" s="54">
        <f t="shared" si="2456"/>
        <v>0</v>
      </c>
      <c r="DC891" s="54">
        <f t="shared" si="2457"/>
        <v>0</v>
      </c>
      <c r="DD891" s="54">
        <f t="shared" si="2458"/>
        <v>0</v>
      </c>
      <c r="DE891" s="54">
        <f t="shared" si="2459"/>
        <v>0</v>
      </c>
      <c r="DF891" s="54">
        <f t="shared" si="2460"/>
        <v>0</v>
      </c>
      <c r="DG891" s="54">
        <f t="shared" si="2461"/>
        <v>2</v>
      </c>
      <c r="DH891" s="71">
        <f t="shared" si="2462"/>
        <v>0</v>
      </c>
      <c r="DI891" s="71">
        <f t="shared" si="2463"/>
        <v>0</v>
      </c>
      <c r="DJ891" s="54">
        <f t="shared" si="2464"/>
        <v>0</v>
      </c>
      <c r="DK891" s="54">
        <f t="shared" si="2465"/>
        <v>2</v>
      </c>
      <c r="DL891" s="4">
        <f t="shared" si="2395"/>
        <v>0</v>
      </c>
      <c r="DM891" s="3">
        <f t="shared" si="2466"/>
        <v>0</v>
      </c>
      <c r="DN891" s="3">
        <f t="shared" si="2467"/>
        <v>0</v>
      </c>
      <c r="DO891" s="4" t="e">
        <f t="shared" si="2468"/>
        <v>#DIV/0!</v>
      </c>
      <c r="DP891" s="57"/>
      <c r="DQ891" s="57"/>
      <c r="DR891" s="56">
        <f t="shared" si="2396"/>
        <v>2</v>
      </c>
      <c r="DS891" s="56">
        <f t="shared" si="2397"/>
        <v>0</v>
      </c>
      <c r="DT891" s="38">
        <f t="shared" si="2398"/>
        <v>0</v>
      </c>
      <c r="DU891" s="38">
        <f t="shared" si="2469"/>
        <v>2</v>
      </c>
      <c r="DV891" s="38">
        <f t="shared" si="2399"/>
        <v>0</v>
      </c>
      <c r="DW891" s="39">
        <f t="shared" si="2400"/>
        <v>0</v>
      </c>
      <c r="DX891" s="39">
        <f t="shared" si="2401"/>
        <v>0</v>
      </c>
      <c r="DY891" s="39">
        <f t="shared" si="2402"/>
        <v>0</v>
      </c>
      <c r="DZ891" s="39">
        <f t="shared" si="2403"/>
        <v>0</v>
      </c>
      <c r="EA891" s="39">
        <f t="shared" si="2404"/>
        <v>0</v>
      </c>
      <c r="EB891" s="37" t="e">
        <f t="shared" si="2470"/>
        <v>#DIV/0!</v>
      </c>
      <c r="EC891" s="37" t="e">
        <f t="shared" si="2471"/>
        <v>#DIV/0!</v>
      </c>
      <c r="ED891" s="37" t="e">
        <f t="shared" si="2472"/>
        <v>#DIV/0!</v>
      </c>
      <c r="EE891" s="37" t="e">
        <f t="shared" si="2473"/>
        <v>#DIV/0!</v>
      </c>
      <c r="EF891" s="39" t="e">
        <f t="shared" si="2474"/>
        <v>#DIV/0!</v>
      </c>
      <c r="EG891" s="37" t="e">
        <f t="shared" si="2475"/>
        <v>#DIV/0!</v>
      </c>
      <c r="EH891" s="37" t="e">
        <f t="shared" si="2476"/>
        <v>#DIV/0!</v>
      </c>
      <c r="EI891" s="11" t="b">
        <f t="shared" si="2477"/>
        <v>1</v>
      </c>
      <c r="EJ891" s="11" t="b">
        <f t="shared" si="2478"/>
        <v>0</v>
      </c>
      <c r="EK891" s="39" t="e">
        <f t="shared" si="2479"/>
        <v>#DIV/0!</v>
      </c>
      <c r="EL891" s="39" t="e">
        <f t="shared" si="2480"/>
        <v>#DIV/0!</v>
      </c>
      <c r="EM891" s="39" t="e">
        <f t="shared" si="2481"/>
        <v>#DIV/0!</v>
      </c>
      <c r="EN891" s="39" t="e">
        <f t="shared" si="2482"/>
        <v>#DIV/0!</v>
      </c>
      <c r="EO891" s="39" t="e">
        <f t="shared" si="2483"/>
        <v>#DIV/0!</v>
      </c>
      <c r="EP891" s="39" t="e">
        <f t="shared" si="2484"/>
        <v>#DIV/0!</v>
      </c>
      <c r="EQ891" s="39" t="e">
        <f t="shared" si="2485"/>
        <v>#DIV/0!</v>
      </c>
      <c r="ER891" s="39" t="e">
        <f t="shared" si="2486"/>
        <v>#DIV/0!</v>
      </c>
      <c r="ES891" s="58" t="str">
        <f t="shared" si="2487"/>
        <v>(OH,F,Cl)-dominate amphibole</v>
      </c>
      <c r="ET891" s="58" t="e">
        <f t="shared" si="2488"/>
        <v>#N/A</v>
      </c>
      <c r="EU891" s="56">
        <f t="shared" si="2405"/>
        <v>0</v>
      </c>
      <c r="EV891" s="56">
        <f t="shared" si="2406"/>
        <v>0</v>
      </c>
      <c r="EW891" s="56">
        <f t="shared" si="2407"/>
        <v>0</v>
      </c>
      <c r="EX891" s="56">
        <f t="shared" si="2408"/>
        <v>0</v>
      </c>
      <c r="EY891" s="56">
        <f t="shared" si="2409"/>
        <v>0</v>
      </c>
      <c r="EZ891" s="56">
        <f t="shared" si="2410"/>
        <v>0</v>
      </c>
      <c r="FA891" s="39">
        <f t="shared" si="2411"/>
        <v>0</v>
      </c>
      <c r="FB891" s="39">
        <f t="shared" si="2412"/>
        <v>0</v>
      </c>
      <c r="FC891" s="54">
        <f t="shared" si="2413"/>
        <v>0</v>
      </c>
      <c r="FD891" s="54">
        <f t="shared" si="2414"/>
        <v>0</v>
      </c>
      <c r="FE891" s="39">
        <f t="shared" si="2415"/>
        <v>0</v>
      </c>
      <c r="FF891" s="54">
        <f t="shared" si="2416"/>
        <v>0</v>
      </c>
      <c r="FG891" s="39">
        <f t="shared" si="2417"/>
        <v>0</v>
      </c>
      <c r="FH891" s="39">
        <f t="shared" si="2489"/>
        <v>0</v>
      </c>
      <c r="FI891" s="39">
        <f t="shared" si="2490"/>
        <v>0</v>
      </c>
      <c r="FJ891" s="39">
        <f t="shared" si="2491"/>
        <v>0</v>
      </c>
      <c r="FK891" s="39" t="e">
        <f t="shared" si="2492"/>
        <v>#DIV/0!</v>
      </c>
      <c r="FL891" s="39" t="e">
        <f t="shared" si="2493"/>
        <v>#DIV/0!</v>
      </c>
      <c r="FM891" s="39" t="e">
        <f t="shared" si="2494"/>
        <v>#DIV/0!</v>
      </c>
      <c r="FN891" s="39">
        <f t="shared" si="2495"/>
        <v>1</v>
      </c>
      <c r="FO891" s="39">
        <f t="shared" si="2418"/>
        <v>0</v>
      </c>
      <c r="FP891" s="39">
        <f t="shared" si="2419"/>
        <v>0</v>
      </c>
      <c r="FQ891" s="39">
        <f t="shared" si="2420"/>
        <v>0</v>
      </c>
      <c r="FR891" s="39">
        <f t="shared" si="2496"/>
        <v>0</v>
      </c>
      <c r="FS891" s="39">
        <f t="shared" si="2497"/>
        <v>0</v>
      </c>
      <c r="FU891" s="39" t="e">
        <f t="shared" si="2498"/>
        <v>#DIV/0!</v>
      </c>
      <c r="FV891" s="39" t="e">
        <f t="shared" si="2499"/>
        <v>#DIV/0!</v>
      </c>
      <c r="FW891" s="39" t="e">
        <f t="shared" si="2500"/>
        <v>#DIV/0!</v>
      </c>
      <c r="FY891" s="39" t="e">
        <f t="shared" si="2501"/>
        <v>#DIV/0!</v>
      </c>
      <c r="FZ891" s="39" t="e">
        <f t="shared" si="2502"/>
        <v>#DIV/0!</v>
      </c>
      <c r="GA891" s="39" t="e">
        <f t="shared" si="2503"/>
        <v>#DIV/0!</v>
      </c>
      <c r="GB891" s="39" t="e">
        <f t="shared" si="2504"/>
        <v>#DIV/0!</v>
      </c>
      <c r="GC891" s="39" t="e">
        <f t="shared" si="2505"/>
        <v>#DIV/0!</v>
      </c>
      <c r="GD891" s="39" t="e">
        <f t="shared" si="2506"/>
        <v>#DIV/0!</v>
      </c>
      <c r="GE891" s="39" t="e">
        <f t="shared" si="2507"/>
        <v>#DIV/0!</v>
      </c>
      <c r="GF891" s="39" t="e">
        <f t="shared" si="2508"/>
        <v>#DIV/0!</v>
      </c>
      <c r="GG891" s="39" t="e">
        <f t="shared" si="2509"/>
        <v>#DIV/0!</v>
      </c>
      <c r="GH891" s="39" t="e">
        <f t="shared" si="2510"/>
        <v>#DIV/0!</v>
      </c>
      <c r="GI891" s="39"/>
      <c r="GJ891" s="39" t="e">
        <f t="shared" si="2511"/>
        <v>#DIV/0!</v>
      </c>
      <c r="GK891" s="39" t="e">
        <f t="shared" si="2512"/>
        <v>#DIV/0!</v>
      </c>
      <c r="GL891" s="39" t="e">
        <f t="shared" si="2513"/>
        <v>#DIV/0!</v>
      </c>
      <c r="GM891" s="39" t="e">
        <f t="shared" si="2514"/>
        <v>#DIV/0!</v>
      </c>
      <c r="GN891" s="39" t="e">
        <f t="shared" si="2515"/>
        <v>#DIV/0!</v>
      </c>
      <c r="GO891" s="57"/>
      <c r="GP891" s="57" t="e">
        <f t="shared" si="2516"/>
        <v>#DIV/0!</v>
      </c>
      <c r="GQ891" s="59" t="e">
        <f t="shared" si="2517"/>
        <v>#DIV/0!</v>
      </c>
      <c r="GR891" s="41" t="e">
        <f t="shared" si="2518"/>
        <v>#DIV/0!</v>
      </c>
      <c r="GS891" s="57" t="e">
        <f t="shared" si="2519"/>
        <v>#DIV/0!</v>
      </c>
      <c r="GT891" s="57" t="e">
        <f t="shared" si="2520"/>
        <v>#DIV/0!</v>
      </c>
      <c r="GU891" s="57" t="e">
        <f t="shared" si="2521"/>
        <v>#DIV/0!</v>
      </c>
      <c r="GV891" s="57"/>
      <c r="GW891" s="42" t="e">
        <f t="shared" si="2522"/>
        <v>#DIV/0!</v>
      </c>
      <c r="GX891" s="42" t="e">
        <f t="shared" si="2523"/>
        <v>#DIV/0!</v>
      </c>
      <c r="GY891" s="42" t="e">
        <f t="shared" si="2524"/>
        <v>#DIV/0!</v>
      </c>
      <c r="GZ891" s="57"/>
      <c r="HA891" s="2" t="e">
        <f t="shared" si="2525"/>
        <v>#DIV/0!</v>
      </c>
      <c r="HB891" s="2" t="e">
        <f t="shared" si="2526"/>
        <v>#DIV/0!</v>
      </c>
      <c r="HC891" s="2" t="e">
        <f t="shared" si="2527"/>
        <v>#DIV/0!</v>
      </c>
      <c r="HD891" s="2" t="e">
        <f t="shared" si="2528"/>
        <v>#DIV/0!</v>
      </c>
      <c r="HE891" s="2" t="e">
        <f t="shared" si="2529"/>
        <v>#DIV/0!</v>
      </c>
      <c r="HF891" s="2" t="e">
        <f t="shared" si="2530"/>
        <v>#DIV/0!</v>
      </c>
      <c r="HG891" s="2" t="e">
        <f t="shared" si="2531"/>
        <v>#DIV/0!</v>
      </c>
      <c r="HH891" s="2" t="e">
        <f t="shared" si="2532"/>
        <v>#DIV/0!</v>
      </c>
      <c r="HI891" s="2" t="e">
        <f t="shared" si="2533"/>
        <v>#DIV/0!</v>
      </c>
      <c r="HJ891" s="11" t="e">
        <f t="shared" si="2534"/>
        <v>#DIV/0!</v>
      </c>
      <c r="HK891" s="60" t="e">
        <f t="shared" si="2535"/>
        <v>#DIV/0!</v>
      </c>
      <c r="HL891" s="57"/>
      <c r="HM891" s="57" t="e">
        <f t="shared" si="2536"/>
        <v>#DIV/0!</v>
      </c>
      <c r="HN891" s="57" t="e">
        <f t="shared" si="2537"/>
        <v>#DIV/0!</v>
      </c>
      <c r="HO891" s="57" t="e">
        <f t="shared" si="2538"/>
        <v>#DIV/0!</v>
      </c>
      <c r="HP891" s="57" t="e">
        <f t="shared" si="2539"/>
        <v>#DIV/0!</v>
      </c>
      <c r="HQ891" s="57" t="e">
        <f t="shared" si="2540"/>
        <v>#DIV/0!</v>
      </c>
      <c r="HR891" s="57"/>
      <c r="HS891" s="57" t="e">
        <f t="shared" si="2541"/>
        <v>#DIV/0!</v>
      </c>
      <c r="HT891" s="57" t="e">
        <f t="shared" si="2542"/>
        <v>#DIV/0!</v>
      </c>
      <c r="HU891" s="57" t="e">
        <f t="shared" si="2543"/>
        <v>#DIV/0!</v>
      </c>
      <c r="HV891" s="57" t="e">
        <f t="shared" si="2544"/>
        <v>#DIV/0!</v>
      </c>
      <c r="HW891" s="57" t="e">
        <f t="shared" si="2545"/>
        <v>#DIV/0!</v>
      </c>
      <c r="HX891" s="57"/>
      <c r="HY891" s="57" t="e">
        <f t="shared" si="2546"/>
        <v>#DIV/0!</v>
      </c>
      <c r="HZ891" s="57" t="e">
        <f t="shared" si="2547"/>
        <v>#DIV/0!</v>
      </c>
      <c r="IA891" s="57"/>
      <c r="IB891" s="61">
        <f t="shared" si="2548"/>
        <v>0</v>
      </c>
      <c r="IC891" s="57" t="str">
        <f t="shared" si="2549"/>
        <v/>
      </c>
      <c r="ID891" s="42"/>
      <c r="IE891" s="2" t="str">
        <f t="shared" si="2550"/>
        <v/>
      </c>
      <c r="IF891" s="60" t="e">
        <f t="shared" si="2551"/>
        <v>#DIV/0!</v>
      </c>
      <c r="IG891" s="60" t="str">
        <f t="shared" si="2552"/>
        <v/>
      </c>
      <c r="IH891" s="60" t="str">
        <f t="shared" si="2553"/>
        <v>zinco-</v>
      </c>
      <c r="II891" s="60" t="str">
        <f t="shared" si="2554"/>
        <v>mangano-</v>
      </c>
      <c r="IJ891" s="60" t="e">
        <f t="shared" si="2555"/>
        <v>#DIV/0!</v>
      </c>
      <c r="IK891" s="60" t="e">
        <f t="shared" si="2556"/>
        <v>#DIV/0!</v>
      </c>
      <c r="IL891" s="60" t="e">
        <f t="shared" si="2557"/>
        <v>#DIV/0!</v>
      </c>
      <c r="IM891" s="60" t="e">
        <f t="shared" si="2558"/>
        <v>#DIV/0!</v>
      </c>
      <c r="IN891" s="60" t="str">
        <f t="shared" si="2559"/>
        <v/>
      </c>
      <c r="IO891" s="60" t="str">
        <f t="shared" si="2560"/>
        <v/>
      </c>
      <c r="IP891" s="57"/>
      <c r="IQ891" s="57" t="str">
        <f t="shared" si="2561"/>
        <v>ERROR!!</v>
      </c>
    </row>
    <row r="892" spans="24:251">
      <c r="X892" s="29">
        <f t="shared" si="2562"/>
        <v>0</v>
      </c>
      <c r="Y892" s="29">
        <f t="shared" si="2563"/>
        <v>0</v>
      </c>
      <c r="Z892" s="29" t="e">
        <f t="shared" si="2564"/>
        <v>#DIV/0!</v>
      </c>
      <c r="AA892" s="29" t="e">
        <f t="shared" si="2565"/>
        <v>#DIV/0!</v>
      </c>
      <c r="AB892" s="29" t="e">
        <f t="shared" si="2566"/>
        <v>#DIV/0!</v>
      </c>
      <c r="AC892" s="29" t="e">
        <f t="shared" si="2567"/>
        <v>#DIV/0!</v>
      </c>
      <c r="AF892" s="23">
        <v>60.084299999999999</v>
      </c>
      <c r="AG892" s="23">
        <v>79.878799999999998</v>
      </c>
      <c r="AH892" s="23">
        <v>101.96120000000001</v>
      </c>
      <c r="AI892" s="23">
        <v>151.99039999999999</v>
      </c>
      <c r="AJ892" s="23">
        <v>159.69</v>
      </c>
      <c r="AK892" s="23">
        <v>71.846400000000003</v>
      </c>
      <c r="AL892" s="23">
        <v>70.9375</v>
      </c>
      <c r="AM892" s="23">
        <v>40.304400000000001</v>
      </c>
      <c r="AN892" s="23">
        <v>56.077399999999997</v>
      </c>
      <c r="AO892" s="23">
        <v>61.978999999999999</v>
      </c>
      <c r="AP892" s="23">
        <v>94.195999999999998</v>
      </c>
      <c r="AQ892" s="23">
        <v>18.998000000000001</v>
      </c>
      <c r="AR892" s="23">
        <v>35.450000000000003</v>
      </c>
      <c r="AS892" s="23">
        <v>29.88</v>
      </c>
      <c r="AT892" s="23">
        <v>74.691999999999993</v>
      </c>
      <c r="AU892" s="23">
        <v>81.39</v>
      </c>
      <c r="AX892" s="54">
        <f t="shared" si="2422"/>
        <v>0</v>
      </c>
      <c r="AY892" s="54">
        <f t="shared" si="2423"/>
        <v>0</v>
      </c>
      <c r="AZ892" s="54">
        <f t="shared" si="2424"/>
        <v>0</v>
      </c>
      <c r="BA892" s="54">
        <f t="shared" si="2425"/>
        <v>0</v>
      </c>
      <c r="BB892" s="54">
        <f t="shared" si="2426"/>
        <v>0</v>
      </c>
      <c r="BC892" s="54">
        <f t="shared" si="2427"/>
        <v>0</v>
      </c>
      <c r="BD892" s="54">
        <f t="shared" si="2428"/>
        <v>0</v>
      </c>
      <c r="BE892" s="54">
        <f t="shared" si="2429"/>
        <v>0</v>
      </c>
      <c r="BF892" s="54">
        <f t="shared" si="2430"/>
        <v>0</v>
      </c>
      <c r="BG892" s="54">
        <f t="shared" si="2431"/>
        <v>0</v>
      </c>
      <c r="BH892" s="54">
        <f t="shared" si="2432"/>
        <v>0</v>
      </c>
      <c r="BI892" s="54">
        <f t="shared" si="2433"/>
        <v>0</v>
      </c>
      <c r="BJ892" s="54">
        <f t="shared" si="2434"/>
        <v>0</v>
      </c>
      <c r="BK892" s="54">
        <f t="shared" si="2435"/>
        <v>0</v>
      </c>
      <c r="BL892" s="54">
        <f t="shared" si="2436"/>
        <v>0</v>
      </c>
      <c r="BM892" s="42"/>
      <c r="BO892" s="54">
        <f>'Norm-coeff'!$C$2+$AX892*'Norm-coeff'!$D$2+$AY892*'Norm-coeff'!$E$2+$AZ892*'Norm-coeff'!$F$2+$BA892*'Norm-coeff'!$G$2+$BB892*'Norm-coeff'!$H$2+$BC892*'Norm-coeff'!$I$2+$BD892*'Norm-coeff'!$J$2+$BE892*'Norm-coeff'!$K$2+$BF892*'Norm-coeff'!$L$2+$BG892*'Norm-coeff'!$M$2+$BH892*'Norm-coeff'!$N$2+$BI892*'Norm-coeff'!$O$2</f>
        <v>5.4045421474420303</v>
      </c>
      <c r="BP892" s="54">
        <f>'Norm-coeff'!$C$3+$AX892*'Norm-coeff'!$D$3+$AY892*'Norm-coeff'!$E$3+$AZ892*'Norm-coeff'!$F$3+$BA892*'Norm-coeff'!$G$3+$BB892*'Norm-coeff'!$H$3+$BC892*'Norm-coeff'!$I$3+$BD892*'Norm-coeff'!$J$3+$BE892*'Norm-coeff'!$K$3+$BF892*'Norm-coeff'!$L$3+$BG892*'Norm-coeff'!$M$3+$BH892*'Norm-coeff'!$N$3+$BI892*'Norm-coeff'!$O$3</f>
        <v>3.15319116612705</v>
      </c>
      <c r="BQ892" s="54">
        <f>'Norm-coeff'!$C$4+$AX892*'Norm-coeff'!$D$4+$AY892*'Norm-coeff'!$E$4+$AZ892*'Norm-coeff'!$F$4+$BA892*'Norm-coeff'!$G$4+$BB892*'Norm-coeff'!$H$4+$BC892*'Norm-coeff'!$I$4+$BD892*'Norm-coeff'!$J$4+$BE892*'Norm-coeff'!$K$4+$BF892*'Norm-coeff'!$L$4+$BG892*'Norm-coeff'!$M$4+$BH892*'Norm-coeff'!$N$4+$BI892*'Norm-coeff'!$O$4</f>
        <v>1.42115649462768</v>
      </c>
      <c r="BR892" s="54">
        <f>'Norm-coeff'!$C$5+$AX892*'Norm-coeff'!$D$5+$AY892*'Norm-coeff'!$E$5+$AZ892*'Norm-coeff'!$F$5+$BA892*'Norm-coeff'!$G$5+$BB892*'Norm-coeff'!$H$5+$BC892*'Norm-coeff'!$I$5+$BD892*'Norm-coeff'!$J$5+$BE892*'Norm-coeff'!$K$5+$BF892*'Norm-coeff'!$L$5+$BG892*'Norm-coeff'!$M$5+$BH892*'Norm-coeff'!$N$5+$BI892*'Norm-coeff'!$O$5</f>
        <v>1.0553329241296201</v>
      </c>
      <c r="BS892" s="54">
        <f>'Norm-coeff'!$C$6+$AX892*'Norm-coeff'!$D$6+$AY892*'Norm-coeff'!$E$6+$AZ892*'Norm-coeff'!$F$6+$BA892*'Norm-coeff'!$G$6+$BB892*'Norm-coeff'!$H$6+$BC892*'Norm-coeff'!$I$6+$BD892*'Norm-coeff'!$J$6+$BE892*'Norm-coeff'!$K$6+$BF892*'Norm-coeff'!$L$6+$BG892*'Norm-coeff'!$M$6+$BH892*'Norm-coeff'!$N$6+$BI892*'Norm-coeff'!$O$6</f>
        <v>-1.48700885495103E-2</v>
      </c>
      <c r="BT892" s="54">
        <f>'Norm-coeff'!$C$7+$AX892*'Norm-coeff'!$D$7+$AY892*'Norm-coeff'!$E$7+$AZ892*'Norm-coeff'!$F$7+$BA892*'Norm-coeff'!$G$7+$BB892*'Norm-coeff'!$H$7+$BC892*'Norm-coeff'!$I$7+$BD892*'Norm-coeff'!$J$7+$BE892*'Norm-coeff'!$K$7+$BF892*'Norm-coeff'!$L$7+$BG892*'Norm-coeff'!$M$7+$BH892*'Norm-coeff'!$N$7+$BI892*'Norm-coeff'!$O$7</f>
        <v>2.0907583608832998</v>
      </c>
      <c r="BU892" s="54">
        <f>'Norm-coeff'!$C$8+$AX892*'Norm-coeff'!$D$8+$AY892*'Norm-coeff'!$E$8+$AZ892*'Norm-coeff'!$F$8+$BA892*'Norm-coeff'!$G$8+$BB892*'Norm-coeff'!$H$8+$BC892*'Norm-coeff'!$I$8+$BD892*'Norm-coeff'!$J$8+$BE892*'Norm-coeff'!$K$8+$BF892*'Norm-coeff'!$L$8+$BG892*'Norm-coeff'!$M$8+$BH892*'Norm-coeff'!$N$8+$BI892*'Norm-coeff'!$O$8</f>
        <v>0.65894159836244504</v>
      </c>
      <c r="BV892" s="54">
        <f>'Norm-coeff'!$C$9+$AX892*'Norm-coeff'!$D$9+$AY892*'Norm-coeff'!$E$9+$AZ892*'Norm-coeff'!$F$9+$BA892*'Norm-coeff'!$G$9+$BB892*'Norm-coeff'!$H$9+$BC892*'Norm-coeff'!$I$9+$BD892*'Norm-coeff'!$J$9+$BE892*'Norm-coeff'!$K$9+$BF892*'Norm-coeff'!$L$9+$BG892*'Norm-coeff'!$M$9+$BH892*'Norm-coeff'!$N$9+$BI892*'Norm-coeff'!$O$9</f>
        <v>1.48961085014701</v>
      </c>
      <c r="BW892" s="54">
        <f>'Norm-coeff'!$C$10+$AX892*'Norm-coeff'!$D$10+$AY892*'Norm-coeff'!$E$10+$AZ892*'Norm-coeff'!$F$10+$BA892*'Norm-coeff'!$G$10+$BB892*'Norm-coeff'!$H$10+$BC892*'Norm-coeff'!$I$10+$BD892*'Norm-coeff'!$J$10+$BE892*'Norm-coeff'!$K$10+$BF892*'Norm-coeff'!$L$10+$BG892*'Norm-coeff'!$M$10+$BH892*'Norm-coeff'!$N$10+$BI892*'Norm-coeff'!$O$10</f>
        <v>1.42058735749591</v>
      </c>
      <c r="BX892" s="54">
        <f>'Norm-coeff'!$C$11+$AX892*'Norm-coeff'!$D$11+$AY892*'Norm-coeff'!$E$11+$AZ892*'Norm-coeff'!$F$11+$BA892*'Norm-coeff'!$G$11+$BB892*'Norm-coeff'!$H$11+$BC892*'Norm-coeff'!$I$11+$BD892*'Norm-coeff'!$J$11+$BE892*'Norm-coeff'!$K$11+$BF892*'Norm-coeff'!$L$11+$BG892*'Norm-coeff'!$M$11+$BH892*'Norm-coeff'!$N$11+$BI892*'Norm-coeff'!$O$11</f>
        <v>0.221233014421479</v>
      </c>
      <c r="BY892" s="54">
        <f>'Norm-coeff'!$C$12+$AX892*'Norm-coeff'!$D$12+$AY892*'Norm-coeff'!$E$12+$AZ892*'Norm-coeff'!$F$12+$BA892*'Norm-coeff'!$G$12+$BB892*'Norm-coeff'!$H$12+$BC892*'Norm-coeff'!$I$12+$BD892*'Norm-coeff'!$J$12+$BE892*'Norm-coeff'!$K$12+$BF892*'Norm-coeff'!$L$12+$BG892*'Norm-coeff'!$M$12+$BH892*'Norm-coeff'!$N$12+$BI892*'Norm-coeff'!$O$12</f>
        <v>0.283527502056037</v>
      </c>
      <c r="BZ892" s="54">
        <f>'Norm-coeff'!$C$13+$AX892*'Norm-coeff'!$D$13+$AY892*'Norm-coeff'!$E$13+$AZ892*'Norm-coeff'!$F$13+$BA892*'Norm-coeff'!$G$13+$BB892*'Norm-coeff'!$H$13+$BC892*'Norm-coeff'!$I$13+$BD892*'Norm-coeff'!$J$13+$BE892*'Norm-coeff'!$K$13+$BF892*'Norm-coeff'!$L$13+$BG892*'Norm-coeff'!$M$13+$BH892*'Norm-coeff'!$N$13+$BI892*'Norm-coeff'!$O$13</f>
        <v>-4.1864930554451202E-2</v>
      </c>
      <c r="CA892" s="54">
        <f>'Norm-coeff'!$C$14+$AX892*'Norm-coeff'!$D$14+$AY892*'Norm-coeff'!$E$14+$AZ892*'Norm-coeff'!$F$14+$BA892*'Norm-coeff'!$G$14+$BB892*'Norm-coeff'!$H$14+$BC892*'Norm-coeff'!$I$14+$BD892*'Norm-coeff'!$J$14+$BE892*'Norm-coeff'!$K$14+$BF892*'Norm-coeff'!$L$14+$BG892*'Norm-coeff'!$M$14+$BH892*'Norm-coeff'!$N$14+$BI892*'Norm-coeff'!$O$14</f>
        <v>4.2526983164477103</v>
      </c>
      <c r="CC892" s="54">
        <f t="shared" si="2437"/>
        <v>0</v>
      </c>
      <c r="CG892" s="54">
        <f t="shared" si="2438"/>
        <v>0</v>
      </c>
      <c r="CH892" s="54">
        <f t="shared" si="2421"/>
        <v>0</v>
      </c>
      <c r="CI892" s="54">
        <f t="shared" si="2439"/>
        <v>0</v>
      </c>
      <c r="CJ892" s="56">
        <f t="shared" si="2440"/>
        <v>0</v>
      </c>
      <c r="CK892" s="54">
        <f t="shared" si="2441"/>
        <v>0</v>
      </c>
      <c r="CL892" s="54">
        <f t="shared" si="2442"/>
        <v>0</v>
      </c>
      <c r="CM892" s="54">
        <f t="shared" si="2443"/>
        <v>0</v>
      </c>
      <c r="CN892" s="54">
        <f t="shared" si="2444"/>
        <v>0</v>
      </c>
      <c r="CO892" s="54">
        <f t="shared" si="2445"/>
        <v>0</v>
      </c>
      <c r="CP892" s="54">
        <f t="shared" si="2446"/>
        <v>0</v>
      </c>
      <c r="CQ892" s="54">
        <f t="shared" si="2447"/>
        <v>0</v>
      </c>
      <c r="CR892" s="54">
        <f t="shared" si="2448"/>
        <v>0</v>
      </c>
      <c r="CS892" s="54">
        <f t="shared" si="2449"/>
        <v>0</v>
      </c>
      <c r="CU892" s="54">
        <f t="shared" si="2450"/>
        <v>0</v>
      </c>
      <c r="CV892" s="54">
        <f t="shared" si="2451"/>
        <v>0</v>
      </c>
      <c r="CW892" s="54">
        <f t="shared" si="2452"/>
        <v>0</v>
      </c>
      <c r="CX892" s="54">
        <f t="shared" si="2453"/>
        <v>0</v>
      </c>
      <c r="CZ892" s="54">
        <f t="shared" si="2454"/>
        <v>0</v>
      </c>
      <c r="DA892" s="54">
        <f t="shared" si="2455"/>
        <v>0</v>
      </c>
      <c r="DB892" s="54">
        <f t="shared" si="2456"/>
        <v>0</v>
      </c>
      <c r="DC892" s="54">
        <f t="shared" si="2457"/>
        <v>0</v>
      </c>
      <c r="DD892" s="54">
        <f t="shared" si="2458"/>
        <v>0</v>
      </c>
      <c r="DE892" s="54">
        <f t="shared" si="2459"/>
        <v>0</v>
      </c>
      <c r="DF892" s="54">
        <f t="shared" si="2460"/>
        <v>0</v>
      </c>
      <c r="DG892" s="54">
        <f t="shared" si="2461"/>
        <v>2</v>
      </c>
      <c r="DH892" s="71">
        <f t="shared" si="2462"/>
        <v>0</v>
      </c>
      <c r="DI892" s="71">
        <f t="shared" si="2463"/>
        <v>0</v>
      </c>
      <c r="DJ892" s="54">
        <f t="shared" si="2464"/>
        <v>0</v>
      </c>
      <c r="DK892" s="54">
        <f t="shared" si="2465"/>
        <v>2</v>
      </c>
      <c r="DL892" s="4">
        <f t="shared" si="2395"/>
        <v>0</v>
      </c>
      <c r="DM892" s="3">
        <f t="shared" si="2466"/>
        <v>0</v>
      </c>
      <c r="DN892" s="3">
        <f t="shared" si="2467"/>
        <v>0</v>
      </c>
      <c r="DO892" s="4" t="e">
        <f t="shared" si="2468"/>
        <v>#DIV/0!</v>
      </c>
      <c r="DP892" s="57"/>
      <c r="DQ892" s="57"/>
      <c r="DR892" s="56">
        <f t="shared" si="2396"/>
        <v>2</v>
      </c>
      <c r="DS892" s="56">
        <f t="shared" si="2397"/>
        <v>0</v>
      </c>
      <c r="DT892" s="38">
        <f t="shared" si="2398"/>
        <v>0</v>
      </c>
      <c r="DU892" s="38">
        <f t="shared" si="2469"/>
        <v>2</v>
      </c>
      <c r="DV892" s="38">
        <f t="shared" si="2399"/>
        <v>0</v>
      </c>
      <c r="DW892" s="39">
        <f t="shared" si="2400"/>
        <v>0</v>
      </c>
      <c r="DX892" s="39">
        <f t="shared" si="2401"/>
        <v>0</v>
      </c>
      <c r="DY892" s="39">
        <f t="shared" si="2402"/>
        <v>0</v>
      </c>
      <c r="DZ892" s="39">
        <f t="shared" si="2403"/>
        <v>0</v>
      </c>
      <c r="EA892" s="39">
        <f t="shared" si="2404"/>
        <v>0</v>
      </c>
      <c r="EB892" s="37" t="e">
        <f t="shared" si="2470"/>
        <v>#DIV/0!</v>
      </c>
      <c r="EC892" s="37" t="e">
        <f t="shared" si="2471"/>
        <v>#DIV/0!</v>
      </c>
      <c r="ED892" s="37" t="e">
        <f t="shared" si="2472"/>
        <v>#DIV/0!</v>
      </c>
      <c r="EE892" s="37" t="e">
        <f t="shared" si="2473"/>
        <v>#DIV/0!</v>
      </c>
      <c r="EF892" s="39" t="e">
        <f t="shared" si="2474"/>
        <v>#DIV/0!</v>
      </c>
      <c r="EG892" s="37" t="e">
        <f t="shared" si="2475"/>
        <v>#DIV/0!</v>
      </c>
      <c r="EH892" s="37" t="e">
        <f t="shared" si="2476"/>
        <v>#DIV/0!</v>
      </c>
      <c r="EI892" s="11" t="b">
        <f t="shared" si="2477"/>
        <v>1</v>
      </c>
      <c r="EJ892" s="11" t="b">
        <f t="shared" si="2478"/>
        <v>0</v>
      </c>
      <c r="EK892" s="39" t="e">
        <f t="shared" si="2479"/>
        <v>#DIV/0!</v>
      </c>
      <c r="EL892" s="39" t="e">
        <f t="shared" si="2480"/>
        <v>#DIV/0!</v>
      </c>
      <c r="EM892" s="39" t="e">
        <f t="shared" si="2481"/>
        <v>#DIV/0!</v>
      </c>
      <c r="EN892" s="39" t="e">
        <f t="shared" si="2482"/>
        <v>#DIV/0!</v>
      </c>
      <c r="EO892" s="39" t="e">
        <f t="shared" si="2483"/>
        <v>#DIV/0!</v>
      </c>
      <c r="EP892" s="39" t="e">
        <f t="shared" si="2484"/>
        <v>#DIV/0!</v>
      </c>
      <c r="EQ892" s="39" t="e">
        <f t="shared" si="2485"/>
        <v>#DIV/0!</v>
      </c>
      <c r="ER892" s="39" t="e">
        <f t="shared" si="2486"/>
        <v>#DIV/0!</v>
      </c>
      <c r="ES892" s="58" t="str">
        <f t="shared" si="2487"/>
        <v>(OH,F,Cl)-dominate amphibole</v>
      </c>
      <c r="ET892" s="58" t="e">
        <f t="shared" si="2488"/>
        <v>#N/A</v>
      </c>
      <c r="EU892" s="56">
        <f t="shared" si="2405"/>
        <v>0</v>
      </c>
      <c r="EV892" s="56">
        <f t="shared" si="2406"/>
        <v>0</v>
      </c>
      <c r="EW892" s="56">
        <f t="shared" si="2407"/>
        <v>0</v>
      </c>
      <c r="EX892" s="56">
        <f t="shared" si="2408"/>
        <v>0</v>
      </c>
      <c r="EY892" s="56">
        <f t="shared" si="2409"/>
        <v>0</v>
      </c>
      <c r="EZ892" s="56">
        <f t="shared" si="2410"/>
        <v>0</v>
      </c>
      <c r="FA892" s="39">
        <f t="shared" si="2411"/>
        <v>0</v>
      </c>
      <c r="FB892" s="39">
        <f t="shared" si="2412"/>
        <v>0</v>
      </c>
      <c r="FC892" s="54">
        <f t="shared" si="2413"/>
        <v>0</v>
      </c>
      <c r="FD892" s="54">
        <f t="shared" si="2414"/>
        <v>0</v>
      </c>
      <c r="FE892" s="39">
        <f t="shared" si="2415"/>
        <v>0</v>
      </c>
      <c r="FF892" s="54">
        <f t="shared" si="2416"/>
        <v>0</v>
      </c>
      <c r="FG892" s="39">
        <f t="shared" si="2417"/>
        <v>0</v>
      </c>
      <c r="FH892" s="39">
        <f t="shared" si="2489"/>
        <v>0</v>
      </c>
      <c r="FI892" s="39">
        <f t="shared" si="2490"/>
        <v>0</v>
      </c>
      <c r="FJ892" s="39">
        <f t="shared" si="2491"/>
        <v>0</v>
      </c>
      <c r="FK892" s="39" t="e">
        <f t="shared" si="2492"/>
        <v>#DIV/0!</v>
      </c>
      <c r="FL892" s="39" t="e">
        <f t="shared" si="2493"/>
        <v>#DIV/0!</v>
      </c>
      <c r="FM892" s="39" t="e">
        <f t="shared" si="2494"/>
        <v>#DIV/0!</v>
      </c>
      <c r="FN892" s="39">
        <f t="shared" si="2495"/>
        <v>1</v>
      </c>
      <c r="FO892" s="39">
        <f t="shared" si="2418"/>
        <v>0</v>
      </c>
      <c r="FP892" s="39">
        <f t="shared" si="2419"/>
        <v>0</v>
      </c>
      <c r="FQ892" s="39">
        <f t="shared" si="2420"/>
        <v>0</v>
      </c>
      <c r="FR892" s="39">
        <f t="shared" si="2496"/>
        <v>0</v>
      </c>
      <c r="FS892" s="39">
        <f t="shared" si="2497"/>
        <v>0</v>
      </c>
      <c r="FU892" s="39" t="e">
        <f t="shared" si="2498"/>
        <v>#DIV/0!</v>
      </c>
      <c r="FV892" s="39" t="e">
        <f t="shared" si="2499"/>
        <v>#DIV/0!</v>
      </c>
      <c r="FW892" s="39" t="e">
        <f t="shared" si="2500"/>
        <v>#DIV/0!</v>
      </c>
      <c r="FY892" s="39" t="e">
        <f t="shared" si="2501"/>
        <v>#DIV/0!</v>
      </c>
      <c r="FZ892" s="39" t="e">
        <f t="shared" si="2502"/>
        <v>#DIV/0!</v>
      </c>
      <c r="GA892" s="39" t="e">
        <f t="shared" si="2503"/>
        <v>#DIV/0!</v>
      </c>
      <c r="GB892" s="39" t="e">
        <f t="shared" si="2504"/>
        <v>#DIV/0!</v>
      </c>
      <c r="GC892" s="39" t="e">
        <f t="shared" si="2505"/>
        <v>#DIV/0!</v>
      </c>
      <c r="GD892" s="39" t="e">
        <f t="shared" si="2506"/>
        <v>#DIV/0!</v>
      </c>
      <c r="GE892" s="39" t="e">
        <f t="shared" si="2507"/>
        <v>#DIV/0!</v>
      </c>
      <c r="GF892" s="39" t="e">
        <f t="shared" si="2508"/>
        <v>#DIV/0!</v>
      </c>
      <c r="GG892" s="39" t="e">
        <f t="shared" si="2509"/>
        <v>#DIV/0!</v>
      </c>
      <c r="GH892" s="39" t="e">
        <f t="shared" si="2510"/>
        <v>#DIV/0!</v>
      </c>
      <c r="GI892" s="39"/>
      <c r="GJ892" s="39" t="e">
        <f t="shared" si="2511"/>
        <v>#DIV/0!</v>
      </c>
      <c r="GK892" s="39" t="e">
        <f t="shared" si="2512"/>
        <v>#DIV/0!</v>
      </c>
      <c r="GL892" s="39" t="e">
        <f t="shared" si="2513"/>
        <v>#DIV/0!</v>
      </c>
      <c r="GM892" s="39" t="e">
        <f t="shared" si="2514"/>
        <v>#DIV/0!</v>
      </c>
      <c r="GN892" s="39" t="e">
        <f t="shared" si="2515"/>
        <v>#DIV/0!</v>
      </c>
      <c r="GO892" s="57"/>
      <c r="GP892" s="57" t="e">
        <f t="shared" si="2516"/>
        <v>#DIV/0!</v>
      </c>
      <c r="GQ892" s="59" t="e">
        <f t="shared" si="2517"/>
        <v>#DIV/0!</v>
      </c>
      <c r="GR892" s="41" t="e">
        <f t="shared" si="2518"/>
        <v>#DIV/0!</v>
      </c>
      <c r="GS892" s="57" t="e">
        <f t="shared" si="2519"/>
        <v>#DIV/0!</v>
      </c>
      <c r="GT892" s="57" t="e">
        <f t="shared" si="2520"/>
        <v>#DIV/0!</v>
      </c>
      <c r="GU892" s="57" t="e">
        <f t="shared" si="2521"/>
        <v>#DIV/0!</v>
      </c>
      <c r="GV892" s="57"/>
      <c r="GW892" s="42" t="e">
        <f t="shared" si="2522"/>
        <v>#DIV/0!</v>
      </c>
      <c r="GX892" s="42" t="e">
        <f t="shared" si="2523"/>
        <v>#DIV/0!</v>
      </c>
      <c r="GY892" s="42" t="e">
        <f t="shared" si="2524"/>
        <v>#DIV/0!</v>
      </c>
      <c r="GZ892" s="57"/>
      <c r="HA892" s="2" t="e">
        <f t="shared" si="2525"/>
        <v>#DIV/0!</v>
      </c>
      <c r="HB892" s="2" t="e">
        <f t="shared" si="2526"/>
        <v>#DIV/0!</v>
      </c>
      <c r="HC892" s="2" t="e">
        <f t="shared" si="2527"/>
        <v>#DIV/0!</v>
      </c>
      <c r="HD892" s="2" t="e">
        <f t="shared" si="2528"/>
        <v>#DIV/0!</v>
      </c>
      <c r="HE892" s="2" t="e">
        <f t="shared" si="2529"/>
        <v>#DIV/0!</v>
      </c>
      <c r="HF892" s="2" t="e">
        <f t="shared" si="2530"/>
        <v>#DIV/0!</v>
      </c>
      <c r="HG892" s="2" t="e">
        <f t="shared" si="2531"/>
        <v>#DIV/0!</v>
      </c>
      <c r="HH892" s="2" t="e">
        <f t="shared" si="2532"/>
        <v>#DIV/0!</v>
      </c>
      <c r="HI892" s="2" t="e">
        <f t="shared" si="2533"/>
        <v>#DIV/0!</v>
      </c>
      <c r="HJ892" s="11" t="e">
        <f t="shared" si="2534"/>
        <v>#DIV/0!</v>
      </c>
      <c r="HK892" s="60" t="e">
        <f t="shared" si="2535"/>
        <v>#DIV/0!</v>
      </c>
      <c r="HL892" s="57"/>
      <c r="HM892" s="57" t="e">
        <f t="shared" si="2536"/>
        <v>#DIV/0!</v>
      </c>
      <c r="HN892" s="57" t="e">
        <f t="shared" si="2537"/>
        <v>#DIV/0!</v>
      </c>
      <c r="HO892" s="57" t="e">
        <f t="shared" si="2538"/>
        <v>#DIV/0!</v>
      </c>
      <c r="HP892" s="57" t="e">
        <f t="shared" si="2539"/>
        <v>#DIV/0!</v>
      </c>
      <c r="HQ892" s="57" t="e">
        <f t="shared" si="2540"/>
        <v>#DIV/0!</v>
      </c>
      <c r="HR892" s="57"/>
      <c r="HS892" s="57" t="e">
        <f t="shared" si="2541"/>
        <v>#DIV/0!</v>
      </c>
      <c r="HT892" s="57" t="e">
        <f t="shared" si="2542"/>
        <v>#DIV/0!</v>
      </c>
      <c r="HU892" s="57" t="e">
        <f t="shared" si="2543"/>
        <v>#DIV/0!</v>
      </c>
      <c r="HV892" s="57" t="e">
        <f t="shared" si="2544"/>
        <v>#DIV/0!</v>
      </c>
      <c r="HW892" s="57" t="e">
        <f t="shared" si="2545"/>
        <v>#DIV/0!</v>
      </c>
      <c r="HX892" s="57"/>
      <c r="HY892" s="57" t="e">
        <f t="shared" si="2546"/>
        <v>#DIV/0!</v>
      </c>
      <c r="HZ892" s="57" t="e">
        <f t="shared" si="2547"/>
        <v>#DIV/0!</v>
      </c>
      <c r="IA892" s="57"/>
      <c r="IB892" s="61">
        <f t="shared" si="2548"/>
        <v>0</v>
      </c>
      <c r="IC892" s="57" t="str">
        <f t="shared" si="2549"/>
        <v/>
      </c>
      <c r="ID892" s="42"/>
      <c r="IE892" s="2" t="str">
        <f t="shared" si="2550"/>
        <v/>
      </c>
      <c r="IF892" s="60" t="e">
        <f t="shared" si="2551"/>
        <v>#DIV/0!</v>
      </c>
      <c r="IG892" s="60" t="str">
        <f t="shared" si="2552"/>
        <v/>
      </c>
      <c r="IH892" s="60" t="str">
        <f t="shared" si="2553"/>
        <v>zinco-</v>
      </c>
      <c r="II892" s="60" t="str">
        <f t="shared" si="2554"/>
        <v>mangano-</v>
      </c>
      <c r="IJ892" s="60" t="e">
        <f t="shared" si="2555"/>
        <v>#DIV/0!</v>
      </c>
      <c r="IK892" s="60" t="e">
        <f t="shared" si="2556"/>
        <v>#DIV/0!</v>
      </c>
      <c r="IL892" s="60" t="e">
        <f t="shared" si="2557"/>
        <v>#DIV/0!</v>
      </c>
      <c r="IM892" s="60" t="e">
        <f t="shared" si="2558"/>
        <v>#DIV/0!</v>
      </c>
      <c r="IN892" s="60" t="str">
        <f t="shared" si="2559"/>
        <v/>
      </c>
      <c r="IO892" s="60" t="str">
        <f t="shared" si="2560"/>
        <v/>
      </c>
      <c r="IP892" s="57"/>
      <c r="IQ892" s="57" t="str">
        <f t="shared" si="2561"/>
        <v>ERROR!!</v>
      </c>
    </row>
    <row r="893" spans="24:251">
      <c r="X893" s="29">
        <f t="shared" si="2562"/>
        <v>0</v>
      </c>
      <c r="Y893" s="29">
        <f t="shared" si="2563"/>
        <v>0</v>
      </c>
      <c r="Z893" s="29" t="e">
        <f t="shared" si="2564"/>
        <v>#DIV/0!</v>
      </c>
      <c r="AA893" s="29" t="e">
        <f t="shared" si="2565"/>
        <v>#DIV/0!</v>
      </c>
      <c r="AB893" s="29" t="e">
        <f t="shared" si="2566"/>
        <v>#DIV/0!</v>
      </c>
      <c r="AC893" s="29" t="e">
        <f t="shared" si="2567"/>
        <v>#DIV/0!</v>
      </c>
      <c r="AF893" s="23">
        <v>60.084299999999999</v>
      </c>
      <c r="AG893" s="23">
        <v>79.878799999999998</v>
      </c>
      <c r="AH893" s="23">
        <v>101.96120000000001</v>
      </c>
      <c r="AI893" s="23">
        <v>151.99039999999999</v>
      </c>
      <c r="AJ893" s="23">
        <v>159.69</v>
      </c>
      <c r="AK893" s="23">
        <v>71.846400000000003</v>
      </c>
      <c r="AL893" s="23">
        <v>70.9375</v>
      </c>
      <c r="AM893" s="23">
        <v>40.304400000000001</v>
      </c>
      <c r="AN893" s="23">
        <v>56.077399999999997</v>
      </c>
      <c r="AO893" s="23">
        <v>61.978999999999999</v>
      </c>
      <c r="AP893" s="23">
        <v>94.195999999999998</v>
      </c>
      <c r="AQ893" s="23">
        <v>18.998000000000001</v>
      </c>
      <c r="AR893" s="23">
        <v>35.450000000000003</v>
      </c>
      <c r="AS893" s="23">
        <v>29.88</v>
      </c>
      <c r="AT893" s="23">
        <v>74.691999999999993</v>
      </c>
      <c r="AU893" s="23">
        <v>81.39</v>
      </c>
      <c r="AX893" s="54">
        <f t="shared" si="2422"/>
        <v>0</v>
      </c>
      <c r="AY893" s="54">
        <f t="shared" si="2423"/>
        <v>0</v>
      </c>
      <c r="AZ893" s="54">
        <f t="shared" si="2424"/>
        <v>0</v>
      </c>
      <c r="BA893" s="54">
        <f t="shared" si="2425"/>
        <v>0</v>
      </c>
      <c r="BB893" s="54">
        <f t="shared" si="2426"/>
        <v>0</v>
      </c>
      <c r="BC893" s="54">
        <f t="shared" si="2427"/>
        <v>0</v>
      </c>
      <c r="BD893" s="54">
        <f t="shared" si="2428"/>
        <v>0</v>
      </c>
      <c r="BE893" s="54">
        <f t="shared" si="2429"/>
        <v>0</v>
      </c>
      <c r="BF893" s="54">
        <f t="shared" si="2430"/>
        <v>0</v>
      </c>
      <c r="BG893" s="54">
        <f t="shared" si="2431"/>
        <v>0</v>
      </c>
      <c r="BH893" s="54">
        <f t="shared" si="2432"/>
        <v>0</v>
      </c>
      <c r="BI893" s="54">
        <f t="shared" si="2433"/>
        <v>0</v>
      </c>
      <c r="BJ893" s="54">
        <f t="shared" si="2434"/>
        <v>0</v>
      </c>
      <c r="BK893" s="54">
        <f t="shared" si="2435"/>
        <v>0</v>
      </c>
      <c r="BL893" s="54">
        <f t="shared" si="2436"/>
        <v>0</v>
      </c>
      <c r="BM893" s="42"/>
      <c r="BO893" s="54">
        <f>'Norm-coeff'!$C$2+$AX893*'Norm-coeff'!$D$2+$AY893*'Norm-coeff'!$E$2+$AZ893*'Norm-coeff'!$F$2+$BA893*'Norm-coeff'!$G$2+$BB893*'Norm-coeff'!$H$2+$BC893*'Norm-coeff'!$I$2+$BD893*'Norm-coeff'!$J$2+$BE893*'Norm-coeff'!$K$2+$BF893*'Norm-coeff'!$L$2+$BG893*'Norm-coeff'!$M$2+$BH893*'Norm-coeff'!$N$2+$BI893*'Norm-coeff'!$O$2</f>
        <v>5.4045421474420303</v>
      </c>
      <c r="BP893" s="54">
        <f>'Norm-coeff'!$C$3+$AX893*'Norm-coeff'!$D$3+$AY893*'Norm-coeff'!$E$3+$AZ893*'Norm-coeff'!$F$3+$BA893*'Norm-coeff'!$G$3+$BB893*'Norm-coeff'!$H$3+$BC893*'Norm-coeff'!$I$3+$BD893*'Norm-coeff'!$J$3+$BE893*'Norm-coeff'!$K$3+$BF893*'Norm-coeff'!$L$3+$BG893*'Norm-coeff'!$M$3+$BH893*'Norm-coeff'!$N$3+$BI893*'Norm-coeff'!$O$3</f>
        <v>3.15319116612705</v>
      </c>
      <c r="BQ893" s="54">
        <f>'Norm-coeff'!$C$4+$AX893*'Norm-coeff'!$D$4+$AY893*'Norm-coeff'!$E$4+$AZ893*'Norm-coeff'!$F$4+$BA893*'Norm-coeff'!$G$4+$BB893*'Norm-coeff'!$H$4+$BC893*'Norm-coeff'!$I$4+$BD893*'Norm-coeff'!$J$4+$BE893*'Norm-coeff'!$K$4+$BF893*'Norm-coeff'!$L$4+$BG893*'Norm-coeff'!$M$4+$BH893*'Norm-coeff'!$N$4+$BI893*'Norm-coeff'!$O$4</f>
        <v>1.42115649462768</v>
      </c>
      <c r="BR893" s="54">
        <f>'Norm-coeff'!$C$5+$AX893*'Norm-coeff'!$D$5+$AY893*'Norm-coeff'!$E$5+$AZ893*'Norm-coeff'!$F$5+$BA893*'Norm-coeff'!$G$5+$BB893*'Norm-coeff'!$H$5+$BC893*'Norm-coeff'!$I$5+$BD893*'Norm-coeff'!$J$5+$BE893*'Norm-coeff'!$K$5+$BF893*'Norm-coeff'!$L$5+$BG893*'Norm-coeff'!$M$5+$BH893*'Norm-coeff'!$N$5+$BI893*'Norm-coeff'!$O$5</f>
        <v>1.0553329241296201</v>
      </c>
      <c r="BS893" s="54">
        <f>'Norm-coeff'!$C$6+$AX893*'Norm-coeff'!$D$6+$AY893*'Norm-coeff'!$E$6+$AZ893*'Norm-coeff'!$F$6+$BA893*'Norm-coeff'!$G$6+$BB893*'Norm-coeff'!$H$6+$BC893*'Norm-coeff'!$I$6+$BD893*'Norm-coeff'!$J$6+$BE893*'Norm-coeff'!$K$6+$BF893*'Norm-coeff'!$L$6+$BG893*'Norm-coeff'!$M$6+$BH893*'Norm-coeff'!$N$6+$BI893*'Norm-coeff'!$O$6</f>
        <v>-1.48700885495103E-2</v>
      </c>
      <c r="BT893" s="54">
        <f>'Norm-coeff'!$C$7+$AX893*'Norm-coeff'!$D$7+$AY893*'Norm-coeff'!$E$7+$AZ893*'Norm-coeff'!$F$7+$BA893*'Norm-coeff'!$G$7+$BB893*'Norm-coeff'!$H$7+$BC893*'Norm-coeff'!$I$7+$BD893*'Norm-coeff'!$J$7+$BE893*'Norm-coeff'!$K$7+$BF893*'Norm-coeff'!$L$7+$BG893*'Norm-coeff'!$M$7+$BH893*'Norm-coeff'!$N$7+$BI893*'Norm-coeff'!$O$7</f>
        <v>2.0907583608832998</v>
      </c>
      <c r="BU893" s="54">
        <f>'Norm-coeff'!$C$8+$AX893*'Norm-coeff'!$D$8+$AY893*'Norm-coeff'!$E$8+$AZ893*'Norm-coeff'!$F$8+$BA893*'Norm-coeff'!$G$8+$BB893*'Norm-coeff'!$H$8+$BC893*'Norm-coeff'!$I$8+$BD893*'Norm-coeff'!$J$8+$BE893*'Norm-coeff'!$K$8+$BF893*'Norm-coeff'!$L$8+$BG893*'Norm-coeff'!$M$8+$BH893*'Norm-coeff'!$N$8+$BI893*'Norm-coeff'!$O$8</f>
        <v>0.65894159836244504</v>
      </c>
      <c r="BV893" s="54">
        <f>'Norm-coeff'!$C$9+$AX893*'Norm-coeff'!$D$9+$AY893*'Norm-coeff'!$E$9+$AZ893*'Norm-coeff'!$F$9+$BA893*'Norm-coeff'!$G$9+$BB893*'Norm-coeff'!$H$9+$BC893*'Norm-coeff'!$I$9+$BD893*'Norm-coeff'!$J$9+$BE893*'Norm-coeff'!$K$9+$BF893*'Norm-coeff'!$L$9+$BG893*'Norm-coeff'!$M$9+$BH893*'Norm-coeff'!$N$9+$BI893*'Norm-coeff'!$O$9</f>
        <v>1.48961085014701</v>
      </c>
      <c r="BW893" s="54">
        <f>'Norm-coeff'!$C$10+$AX893*'Norm-coeff'!$D$10+$AY893*'Norm-coeff'!$E$10+$AZ893*'Norm-coeff'!$F$10+$BA893*'Norm-coeff'!$G$10+$BB893*'Norm-coeff'!$H$10+$BC893*'Norm-coeff'!$I$10+$BD893*'Norm-coeff'!$J$10+$BE893*'Norm-coeff'!$K$10+$BF893*'Norm-coeff'!$L$10+$BG893*'Norm-coeff'!$M$10+$BH893*'Norm-coeff'!$N$10+$BI893*'Norm-coeff'!$O$10</f>
        <v>1.42058735749591</v>
      </c>
      <c r="BX893" s="54">
        <f>'Norm-coeff'!$C$11+$AX893*'Norm-coeff'!$D$11+$AY893*'Norm-coeff'!$E$11+$AZ893*'Norm-coeff'!$F$11+$BA893*'Norm-coeff'!$G$11+$BB893*'Norm-coeff'!$H$11+$BC893*'Norm-coeff'!$I$11+$BD893*'Norm-coeff'!$J$11+$BE893*'Norm-coeff'!$K$11+$BF893*'Norm-coeff'!$L$11+$BG893*'Norm-coeff'!$M$11+$BH893*'Norm-coeff'!$N$11+$BI893*'Norm-coeff'!$O$11</f>
        <v>0.221233014421479</v>
      </c>
      <c r="BY893" s="54">
        <f>'Norm-coeff'!$C$12+$AX893*'Norm-coeff'!$D$12+$AY893*'Norm-coeff'!$E$12+$AZ893*'Norm-coeff'!$F$12+$BA893*'Norm-coeff'!$G$12+$BB893*'Norm-coeff'!$H$12+$BC893*'Norm-coeff'!$I$12+$BD893*'Norm-coeff'!$J$12+$BE893*'Norm-coeff'!$K$12+$BF893*'Norm-coeff'!$L$12+$BG893*'Norm-coeff'!$M$12+$BH893*'Norm-coeff'!$N$12+$BI893*'Norm-coeff'!$O$12</f>
        <v>0.283527502056037</v>
      </c>
      <c r="BZ893" s="54">
        <f>'Norm-coeff'!$C$13+$AX893*'Norm-coeff'!$D$13+$AY893*'Norm-coeff'!$E$13+$AZ893*'Norm-coeff'!$F$13+$BA893*'Norm-coeff'!$G$13+$BB893*'Norm-coeff'!$H$13+$BC893*'Norm-coeff'!$I$13+$BD893*'Norm-coeff'!$J$13+$BE893*'Norm-coeff'!$K$13+$BF893*'Norm-coeff'!$L$13+$BG893*'Norm-coeff'!$M$13+$BH893*'Norm-coeff'!$N$13+$BI893*'Norm-coeff'!$O$13</f>
        <v>-4.1864930554451202E-2</v>
      </c>
      <c r="CA893" s="54">
        <f>'Norm-coeff'!$C$14+$AX893*'Norm-coeff'!$D$14+$AY893*'Norm-coeff'!$E$14+$AZ893*'Norm-coeff'!$F$14+$BA893*'Norm-coeff'!$G$14+$BB893*'Norm-coeff'!$H$14+$BC893*'Norm-coeff'!$I$14+$BD893*'Norm-coeff'!$J$14+$BE893*'Norm-coeff'!$K$14+$BF893*'Norm-coeff'!$L$14+$BG893*'Norm-coeff'!$M$14+$BH893*'Norm-coeff'!$N$14+$BI893*'Norm-coeff'!$O$14</f>
        <v>4.2526983164477103</v>
      </c>
      <c r="CC893" s="54">
        <f t="shared" si="2437"/>
        <v>0</v>
      </c>
      <c r="CG893" s="54">
        <f t="shared" si="2438"/>
        <v>0</v>
      </c>
      <c r="CH893" s="54">
        <f t="shared" si="2421"/>
        <v>0</v>
      </c>
      <c r="CI893" s="54">
        <f t="shared" si="2439"/>
        <v>0</v>
      </c>
      <c r="CJ893" s="56">
        <f t="shared" si="2440"/>
        <v>0</v>
      </c>
      <c r="CK893" s="54">
        <f t="shared" si="2441"/>
        <v>0</v>
      </c>
      <c r="CL893" s="54">
        <f t="shared" si="2442"/>
        <v>0</v>
      </c>
      <c r="CM893" s="54">
        <f t="shared" si="2443"/>
        <v>0</v>
      </c>
      <c r="CN893" s="54">
        <f t="shared" si="2444"/>
        <v>0</v>
      </c>
      <c r="CO893" s="54">
        <f t="shared" si="2445"/>
        <v>0</v>
      </c>
      <c r="CP893" s="54">
        <f t="shared" si="2446"/>
        <v>0</v>
      </c>
      <c r="CQ893" s="54">
        <f t="shared" si="2447"/>
        <v>0</v>
      </c>
      <c r="CR893" s="54">
        <f t="shared" si="2448"/>
        <v>0</v>
      </c>
      <c r="CS893" s="54">
        <f t="shared" si="2449"/>
        <v>0</v>
      </c>
      <c r="CU893" s="54">
        <f t="shared" si="2450"/>
        <v>0</v>
      </c>
      <c r="CV893" s="54">
        <f t="shared" si="2451"/>
        <v>0</v>
      </c>
      <c r="CW893" s="54">
        <f t="shared" si="2452"/>
        <v>0</v>
      </c>
      <c r="CX893" s="54">
        <f t="shared" si="2453"/>
        <v>0</v>
      </c>
      <c r="CZ893" s="54">
        <f t="shared" si="2454"/>
        <v>0</v>
      </c>
      <c r="DA893" s="54">
        <f t="shared" si="2455"/>
        <v>0</v>
      </c>
      <c r="DB893" s="54">
        <f t="shared" si="2456"/>
        <v>0</v>
      </c>
      <c r="DC893" s="54">
        <f t="shared" si="2457"/>
        <v>0</v>
      </c>
      <c r="DD893" s="54">
        <f t="shared" si="2458"/>
        <v>0</v>
      </c>
      <c r="DE893" s="54">
        <f t="shared" si="2459"/>
        <v>0</v>
      </c>
      <c r="DF893" s="54">
        <f t="shared" si="2460"/>
        <v>0</v>
      </c>
      <c r="DG893" s="54">
        <f t="shared" si="2461"/>
        <v>2</v>
      </c>
      <c r="DH893" s="71">
        <f t="shared" si="2462"/>
        <v>0</v>
      </c>
      <c r="DI893" s="71">
        <f t="shared" si="2463"/>
        <v>0</v>
      </c>
      <c r="DJ893" s="54">
        <f t="shared" si="2464"/>
        <v>0</v>
      </c>
      <c r="DK893" s="54">
        <f t="shared" si="2465"/>
        <v>2</v>
      </c>
      <c r="DL893" s="4">
        <f t="shared" si="2395"/>
        <v>0</v>
      </c>
      <c r="DM893" s="3">
        <f t="shared" si="2466"/>
        <v>0</v>
      </c>
      <c r="DN893" s="3">
        <f t="shared" si="2467"/>
        <v>0</v>
      </c>
      <c r="DO893" s="4" t="e">
        <f t="shared" si="2468"/>
        <v>#DIV/0!</v>
      </c>
      <c r="DP893" s="57"/>
      <c r="DQ893" s="57"/>
      <c r="DR893" s="56">
        <f t="shared" si="2396"/>
        <v>2</v>
      </c>
      <c r="DS893" s="56">
        <f t="shared" si="2397"/>
        <v>0</v>
      </c>
      <c r="DT893" s="38">
        <f t="shared" si="2398"/>
        <v>0</v>
      </c>
      <c r="DU893" s="38">
        <f t="shared" si="2469"/>
        <v>2</v>
      </c>
      <c r="DV893" s="38">
        <f t="shared" si="2399"/>
        <v>0</v>
      </c>
      <c r="DW893" s="39">
        <f t="shared" si="2400"/>
        <v>0</v>
      </c>
      <c r="DX893" s="39">
        <f t="shared" si="2401"/>
        <v>0</v>
      </c>
      <c r="DY893" s="39">
        <f t="shared" si="2402"/>
        <v>0</v>
      </c>
      <c r="DZ893" s="39">
        <f t="shared" si="2403"/>
        <v>0</v>
      </c>
      <c r="EA893" s="39">
        <f t="shared" si="2404"/>
        <v>0</v>
      </c>
      <c r="EB893" s="37" t="e">
        <f t="shared" si="2470"/>
        <v>#DIV/0!</v>
      </c>
      <c r="EC893" s="37" t="e">
        <f t="shared" si="2471"/>
        <v>#DIV/0!</v>
      </c>
      <c r="ED893" s="37" t="e">
        <f t="shared" si="2472"/>
        <v>#DIV/0!</v>
      </c>
      <c r="EE893" s="37" t="e">
        <f t="shared" si="2473"/>
        <v>#DIV/0!</v>
      </c>
      <c r="EF893" s="39" t="e">
        <f t="shared" si="2474"/>
        <v>#DIV/0!</v>
      </c>
      <c r="EG893" s="37" t="e">
        <f t="shared" si="2475"/>
        <v>#DIV/0!</v>
      </c>
      <c r="EH893" s="37" t="e">
        <f t="shared" si="2476"/>
        <v>#DIV/0!</v>
      </c>
      <c r="EI893" s="11" t="b">
        <f t="shared" si="2477"/>
        <v>1</v>
      </c>
      <c r="EJ893" s="11" t="b">
        <f t="shared" si="2478"/>
        <v>0</v>
      </c>
      <c r="EK893" s="39" t="e">
        <f t="shared" si="2479"/>
        <v>#DIV/0!</v>
      </c>
      <c r="EL893" s="39" t="e">
        <f t="shared" si="2480"/>
        <v>#DIV/0!</v>
      </c>
      <c r="EM893" s="39" t="e">
        <f t="shared" si="2481"/>
        <v>#DIV/0!</v>
      </c>
      <c r="EN893" s="39" t="e">
        <f t="shared" si="2482"/>
        <v>#DIV/0!</v>
      </c>
      <c r="EO893" s="39" t="e">
        <f t="shared" si="2483"/>
        <v>#DIV/0!</v>
      </c>
      <c r="EP893" s="39" t="e">
        <f t="shared" si="2484"/>
        <v>#DIV/0!</v>
      </c>
      <c r="EQ893" s="39" t="e">
        <f t="shared" si="2485"/>
        <v>#DIV/0!</v>
      </c>
      <c r="ER893" s="39" t="e">
        <f t="shared" si="2486"/>
        <v>#DIV/0!</v>
      </c>
      <c r="ES893" s="58" t="str">
        <f t="shared" si="2487"/>
        <v>(OH,F,Cl)-dominate amphibole</v>
      </c>
      <c r="ET893" s="58" t="e">
        <f t="shared" si="2488"/>
        <v>#N/A</v>
      </c>
      <c r="EU893" s="56">
        <f t="shared" si="2405"/>
        <v>0</v>
      </c>
      <c r="EV893" s="56">
        <f t="shared" si="2406"/>
        <v>0</v>
      </c>
      <c r="EW893" s="56">
        <f t="shared" si="2407"/>
        <v>0</v>
      </c>
      <c r="EX893" s="56">
        <f t="shared" si="2408"/>
        <v>0</v>
      </c>
      <c r="EY893" s="56">
        <f t="shared" si="2409"/>
        <v>0</v>
      </c>
      <c r="EZ893" s="56">
        <f t="shared" si="2410"/>
        <v>0</v>
      </c>
      <c r="FA893" s="39">
        <f t="shared" si="2411"/>
        <v>0</v>
      </c>
      <c r="FB893" s="39">
        <f t="shared" si="2412"/>
        <v>0</v>
      </c>
      <c r="FC893" s="54">
        <f t="shared" si="2413"/>
        <v>0</v>
      </c>
      <c r="FD893" s="54">
        <f t="shared" si="2414"/>
        <v>0</v>
      </c>
      <c r="FE893" s="39">
        <f t="shared" si="2415"/>
        <v>0</v>
      </c>
      <c r="FF893" s="54">
        <f t="shared" si="2416"/>
        <v>0</v>
      </c>
      <c r="FG893" s="39">
        <f t="shared" si="2417"/>
        <v>0</v>
      </c>
      <c r="FH893" s="39">
        <f t="shared" si="2489"/>
        <v>0</v>
      </c>
      <c r="FI893" s="39">
        <f t="shared" si="2490"/>
        <v>0</v>
      </c>
      <c r="FJ893" s="39">
        <f t="shared" si="2491"/>
        <v>0</v>
      </c>
      <c r="FK893" s="39" t="e">
        <f t="shared" si="2492"/>
        <v>#DIV/0!</v>
      </c>
      <c r="FL893" s="39" t="e">
        <f t="shared" si="2493"/>
        <v>#DIV/0!</v>
      </c>
      <c r="FM893" s="39" t="e">
        <f t="shared" si="2494"/>
        <v>#DIV/0!</v>
      </c>
      <c r="FN893" s="39">
        <f t="shared" si="2495"/>
        <v>1</v>
      </c>
      <c r="FO893" s="39">
        <f t="shared" si="2418"/>
        <v>0</v>
      </c>
      <c r="FP893" s="39">
        <f t="shared" si="2419"/>
        <v>0</v>
      </c>
      <c r="FQ893" s="39">
        <f t="shared" si="2420"/>
        <v>0</v>
      </c>
      <c r="FR893" s="39">
        <f t="shared" si="2496"/>
        <v>0</v>
      </c>
      <c r="FS893" s="39">
        <f t="shared" si="2497"/>
        <v>0</v>
      </c>
      <c r="FU893" s="39" t="e">
        <f t="shared" si="2498"/>
        <v>#DIV/0!</v>
      </c>
      <c r="FV893" s="39" t="e">
        <f t="shared" si="2499"/>
        <v>#DIV/0!</v>
      </c>
      <c r="FW893" s="39" t="e">
        <f t="shared" si="2500"/>
        <v>#DIV/0!</v>
      </c>
      <c r="FY893" s="39" t="e">
        <f t="shared" si="2501"/>
        <v>#DIV/0!</v>
      </c>
      <c r="FZ893" s="39" t="e">
        <f t="shared" si="2502"/>
        <v>#DIV/0!</v>
      </c>
      <c r="GA893" s="39" t="e">
        <f t="shared" si="2503"/>
        <v>#DIV/0!</v>
      </c>
      <c r="GB893" s="39" t="e">
        <f t="shared" si="2504"/>
        <v>#DIV/0!</v>
      </c>
      <c r="GC893" s="39" t="e">
        <f t="shared" si="2505"/>
        <v>#DIV/0!</v>
      </c>
      <c r="GD893" s="39" t="e">
        <f t="shared" si="2506"/>
        <v>#DIV/0!</v>
      </c>
      <c r="GE893" s="39" t="e">
        <f t="shared" si="2507"/>
        <v>#DIV/0!</v>
      </c>
      <c r="GF893" s="39" t="e">
        <f t="shared" si="2508"/>
        <v>#DIV/0!</v>
      </c>
      <c r="GG893" s="39" t="e">
        <f t="shared" si="2509"/>
        <v>#DIV/0!</v>
      </c>
      <c r="GH893" s="39" t="e">
        <f t="shared" si="2510"/>
        <v>#DIV/0!</v>
      </c>
      <c r="GI893" s="39"/>
      <c r="GJ893" s="39" t="e">
        <f t="shared" si="2511"/>
        <v>#DIV/0!</v>
      </c>
      <c r="GK893" s="39" t="e">
        <f t="shared" si="2512"/>
        <v>#DIV/0!</v>
      </c>
      <c r="GL893" s="39" t="e">
        <f t="shared" si="2513"/>
        <v>#DIV/0!</v>
      </c>
      <c r="GM893" s="39" t="e">
        <f t="shared" si="2514"/>
        <v>#DIV/0!</v>
      </c>
      <c r="GN893" s="39" t="e">
        <f t="shared" si="2515"/>
        <v>#DIV/0!</v>
      </c>
      <c r="GO893" s="57"/>
      <c r="GP893" s="57" t="e">
        <f t="shared" si="2516"/>
        <v>#DIV/0!</v>
      </c>
      <c r="GQ893" s="59" t="e">
        <f t="shared" si="2517"/>
        <v>#DIV/0!</v>
      </c>
      <c r="GR893" s="41" t="e">
        <f t="shared" si="2518"/>
        <v>#DIV/0!</v>
      </c>
      <c r="GS893" s="57" t="e">
        <f t="shared" si="2519"/>
        <v>#DIV/0!</v>
      </c>
      <c r="GT893" s="57" t="e">
        <f t="shared" si="2520"/>
        <v>#DIV/0!</v>
      </c>
      <c r="GU893" s="57" t="e">
        <f t="shared" si="2521"/>
        <v>#DIV/0!</v>
      </c>
      <c r="GV893" s="57"/>
      <c r="GW893" s="42" t="e">
        <f t="shared" si="2522"/>
        <v>#DIV/0!</v>
      </c>
      <c r="GX893" s="42" t="e">
        <f t="shared" si="2523"/>
        <v>#DIV/0!</v>
      </c>
      <c r="GY893" s="42" t="e">
        <f t="shared" si="2524"/>
        <v>#DIV/0!</v>
      </c>
      <c r="GZ893" s="57"/>
      <c r="HA893" s="2" t="e">
        <f t="shared" si="2525"/>
        <v>#DIV/0!</v>
      </c>
      <c r="HB893" s="2" t="e">
        <f t="shared" si="2526"/>
        <v>#DIV/0!</v>
      </c>
      <c r="HC893" s="2" t="e">
        <f t="shared" si="2527"/>
        <v>#DIV/0!</v>
      </c>
      <c r="HD893" s="2" t="e">
        <f t="shared" si="2528"/>
        <v>#DIV/0!</v>
      </c>
      <c r="HE893" s="2" t="e">
        <f t="shared" si="2529"/>
        <v>#DIV/0!</v>
      </c>
      <c r="HF893" s="2" t="e">
        <f t="shared" si="2530"/>
        <v>#DIV/0!</v>
      </c>
      <c r="HG893" s="2" t="e">
        <f t="shared" si="2531"/>
        <v>#DIV/0!</v>
      </c>
      <c r="HH893" s="2" t="e">
        <f t="shared" si="2532"/>
        <v>#DIV/0!</v>
      </c>
      <c r="HI893" s="2" t="e">
        <f t="shared" si="2533"/>
        <v>#DIV/0!</v>
      </c>
      <c r="HJ893" s="11" t="e">
        <f t="shared" si="2534"/>
        <v>#DIV/0!</v>
      </c>
      <c r="HK893" s="60" t="e">
        <f t="shared" si="2535"/>
        <v>#DIV/0!</v>
      </c>
      <c r="HL893" s="57"/>
      <c r="HM893" s="57" t="e">
        <f t="shared" si="2536"/>
        <v>#DIV/0!</v>
      </c>
      <c r="HN893" s="57" t="e">
        <f t="shared" si="2537"/>
        <v>#DIV/0!</v>
      </c>
      <c r="HO893" s="57" t="e">
        <f t="shared" si="2538"/>
        <v>#DIV/0!</v>
      </c>
      <c r="HP893" s="57" t="e">
        <f t="shared" si="2539"/>
        <v>#DIV/0!</v>
      </c>
      <c r="HQ893" s="57" t="e">
        <f t="shared" si="2540"/>
        <v>#DIV/0!</v>
      </c>
      <c r="HR893" s="57"/>
      <c r="HS893" s="57" t="e">
        <f t="shared" si="2541"/>
        <v>#DIV/0!</v>
      </c>
      <c r="HT893" s="57" t="e">
        <f t="shared" si="2542"/>
        <v>#DIV/0!</v>
      </c>
      <c r="HU893" s="57" t="e">
        <f t="shared" si="2543"/>
        <v>#DIV/0!</v>
      </c>
      <c r="HV893" s="57" t="e">
        <f t="shared" si="2544"/>
        <v>#DIV/0!</v>
      </c>
      <c r="HW893" s="57" t="e">
        <f t="shared" si="2545"/>
        <v>#DIV/0!</v>
      </c>
      <c r="HX893" s="57"/>
      <c r="HY893" s="57" t="e">
        <f t="shared" si="2546"/>
        <v>#DIV/0!</v>
      </c>
      <c r="HZ893" s="57" t="e">
        <f t="shared" si="2547"/>
        <v>#DIV/0!</v>
      </c>
      <c r="IA893" s="57"/>
      <c r="IB893" s="61">
        <f t="shared" si="2548"/>
        <v>0</v>
      </c>
      <c r="IC893" s="57" t="str">
        <f t="shared" si="2549"/>
        <v/>
      </c>
      <c r="ID893" s="42"/>
      <c r="IE893" s="2" t="str">
        <f t="shared" si="2550"/>
        <v/>
      </c>
      <c r="IF893" s="60" t="e">
        <f t="shared" si="2551"/>
        <v>#DIV/0!</v>
      </c>
      <c r="IG893" s="60" t="str">
        <f t="shared" si="2552"/>
        <v/>
      </c>
      <c r="IH893" s="60" t="str">
        <f t="shared" si="2553"/>
        <v>zinco-</v>
      </c>
      <c r="II893" s="60" t="str">
        <f t="shared" si="2554"/>
        <v>mangano-</v>
      </c>
      <c r="IJ893" s="60" t="e">
        <f t="shared" si="2555"/>
        <v>#DIV/0!</v>
      </c>
      <c r="IK893" s="60" t="e">
        <f t="shared" si="2556"/>
        <v>#DIV/0!</v>
      </c>
      <c r="IL893" s="60" t="e">
        <f t="shared" si="2557"/>
        <v>#DIV/0!</v>
      </c>
      <c r="IM893" s="60" t="e">
        <f t="shared" si="2558"/>
        <v>#DIV/0!</v>
      </c>
      <c r="IN893" s="60" t="str">
        <f t="shared" si="2559"/>
        <v/>
      </c>
      <c r="IO893" s="60" t="str">
        <f t="shared" si="2560"/>
        <v/>
      </c>
      <c r="IP893" s="57"/>
      <c r="IQ893" s="57" t="str">
        <f t="shared" si="2561"/>
        <v>ERROR!!</v>
      </c>
    </row>
    <row r="894" spans="24:251">
      <c r="X894" s="29">
        <f t="shared" si="2562"/>
        <v>0</v>
      </c>
      <c r="Y894" s="29">
        <f t="shared" si="2563"/>
        <v>0</v>
      </c>
      <c r="Z894" s="29" t="e">
        <f t="shared" si="2564"/>
        <v>#DIV/0!</v>
      </c>
      <c r="AA894" s="29" t="e">
        <f t="shared" si="2565"/>
        <v>#DIV/0!</v>
      </c>
      <c r="AB894" s="29" t="e">
        <f t="shared" si="2566"/>
        <v>#DIV/0!</v>
      </c>
      <c r="AC894" s="29" t="e">
        <f t="shared" si="2567"/>
        <v>#DIV/0!</v>
      </c>
      <c r="AF894" s="23">
        <v>60.084299999999999</v>
      </c>
      <c r="AG894" s="23">
        <v>79.878799999999998</v>
      </c>
      <c r="AH894" s="23">
        <v>101.96120000000001</v>
      </c>
      <c r="AI894" s="23">
        <v>151.99039999999999</v>
      </c>
      <c r="AJ894" s="23">
        <v>159.69</v>
      </c>
      <c r="AK894" s="23">
        <v>71.846400000000003</v>
      </c>
      <c r="AL894" s="23">
        <v>70.9375</v>
      </c>
      <c r="AM894" s="23">
        <v>40.304400000000001</v>
      </c>
      <c r="AN894" s="23">
        <v>56.077399999999997</v>
      </c>
      <c r="AO894" s="23">
        <v>61.978999999999999</v>
      </c>
      <c r="AP894" s="23">
        <v>94.195999999999998</v>
      </c>
      <c r="AQ894" s="23">
        <v>18.998000000000001</v>
      </c>
      <c r="AR894" s="23">
        <v>35.450000000000003</v>
      </c>
      <c r="AS894" s="23">
        <v>29.88</v>
      </c>
      <c r="AT894" s="23">
        <v>74.691999999999993</v>
      </c>
      <c r="AU894" s="23">
        <v>81.39</v>
      </c>
      <c r="AX894" s="54">
        <f t="shared" si="2422"/>
        <v>0</v>
      </c>
      <c r="AY894" s="54">
        <f t="shared" si="2423"/>
        <v>0</v>
      </c>
      <c r="AZ894" s="54">
        <f t="shared" si="2424"/>
        <v>0</v>
      </c>
      <c r="BA894" s="54">
        <f t="shared" si="2425"/>
        <v>0</v>
      </c>
      <c r="BB894" s="54">
        <f t="shared" si="2426"/>
        <v>0</v>
      </c>
      <c r="BC894" s="54">
        <f t="shared" si="2427"/>
        <v>0</v>
      </c>
      <c r="BD894" s="54">
        <f t="shared" si="2428"/>
        <v>0</v>
      </c>
      <c r="BE894" s="54">
        <f t="shared" si="2429"/>
        <v>0</v>
      </c>
      <c r="BF894" s="54">
        <f t="shared" si="2430"/>
        <v>0</v>
      </c>
      <c r="BG894" s="54">
        <f t="shared" si="2431"/>
        <v>0</v>
      </c>
      <c r="BH894" s="54">
        <f t="shared" si="2432"/>
        <v>0</v>
      </c>
      <c r="BI894" s="54">
        <f t="shared" si="2433"/>
        <v>0</v>
      </c>
      <c r="BJ894" s="54">
        <f t="shared" si="2434"/>
        <v>0</v>
      </c>
      <c r="BK894" s="54">
        <f t="shared" si="2435"/>
        <v>0</v>
      </c>
      <c r="BL894" s="54">
        <f t="shared" si="2436"/>
        <v>0</v>
      </c>
      <c r="BM894" s="42"/>
      <c r="BO894" s="54">
        <f>'Norm-coeff'!$C$2+$AX894*'Norm-coeff'!$D$2+$AY894*'Norm-coeff'!$E$2+$AZ894*'Norm-coeff'!$F$2+$BA894*'Norm-coeff'!$G$2+$BB894*'Norm-coeff'!$H$2+$BC894*'Norm-coeff'!$I$2+$BD894*'Norm-coeff'!$J$2+$BE894*'Norm-coeff'!$K$2+$BF894*'Norm-coeff'!$L$2+$BG894*'Norm-coeff'!$M$2+$BH894*'Norm-coeff'!$N$2+$BI894*'Norm-coeff'!$O$2</f>
        <v>5.4045421474420303</v>
      </c>
      <c r="BP894" s="54">
        <f>'Norm-coeff'!$C$3+$AX894*'Norm-coeff'!$D$3+$AY894*'Norm-coeff'!$E$3+$AZ894*'Norm-coeff'!$F$3+$BA894*'Norm-coeff'!$G$3+$BB894*'Norm-coeff'!$H$3+$BC894*'Norm-coeff'!$I$3+$BD894*'Norm-coeff'!$J$3+$BE894*'Norm-coeff'!$K$3+$BF894*'Norm-coeff'!$L$3+$BG894*'Norm-coeff'!$M$3+$BH894*'Norm-coeff'!$N$3+$BI894*'Norm-coeff'!$O$3</f>
        <v>3.15319116612705</v>
      </c>
      <c r="BQ894" s="54">
        <f>'Norm-coeff'!$C$4+$AX894*'Norm-coeff'!$D$4+$AY894*'Norm-coeff'!$E$4+$AZ894*'Norm-coeff'!$F$4+$BA894*'Norm-coeff'!$G$4+$BB894*'Norm-coeff'!$H$4+$BC894*'Norm-coeff'!$I$4+$BD894*'Norm-coeff'!$J$4+$BE894*'Norm-coeff'!$K$4+$BF894*'Norm-coeff'!$L$4+$BG894*'Norm-coeff'!$M$4+$BH894*'Norm-coeff'!$N$4+$BI894*'Norm-coeff'!$O$4</f>
        <v>1.42115649462768</v>
      </c>
      <c r="BR894" s="54">
        <f>'Norm-coeff'!$C$5+$AX894*'Norm-coeff'!$D$5+$AY894*'Norm-coeff'!$E$5+$AZ894*'Norm-coeff'!$F$5+$BA894*'Norm-coeff'!$G$5+$BB894*'Norm-coeff'!$H$5+$BC894*'Norm-coeff'!$I$5+$BD894*'Norm-coeff'!$J$5+$BE894*'Norm-coeff'!$K$5+$BF894*'Norm-coeff'!$L$5+$BG894*'Norm-coeff'!$M$5+$BH894*'Norm-coeff'!$N$5+$BI894*'Norm-coeff'!$O$5</f>
        <v>1.0553329241296201</v>
      </c>
      <c r="BS894" s="54">
        <f>'Norm-coeff'!$C$6+$AX894*'Norm-coeff'!$D$6+$AY894*'Norm-coeff'!$E$6+$AZ894*'Norm-coeff'!$F$6+$BA894*'Norm-coeff'!$G$6+$BB894*'Norm-coeff'!$H$6+$BC894*'Norm-coeff'!$I$6+$BD894*'Norm-coeff'!$J$6+$BE894*'Norm-coeff'!$K$6+$BF894*'Norm-coeff'!$L$6+$BG894*'Norm-coeff'!$M$6+$BH894*'Norm-coeff'!$N$6+$BI894*'Norm-coeff'!$O$6</f>
        <v>-1.48700885495103E-2</v>
      </c>
      <c r="BT894" s="54">
        <f>'Norm-coeff'!$C$7+$AX894*'Norm-coeff'!$D$7+$AY894*'Norm-coeff'!$E$7+$AZ894*'Norm-coeff'!$F$7+$BA894*'Norm-coeff'!$G$7+$BB894*'Norm-coeff'!$H$7+$BC894*'Norm-coeff'!$I$7+$BD894*'Norm-coeff'!$J$7+$BE894*'Norm-coeff'!$K$7+$BF894*'Norm-coeff'!$L$7+$BG894*'Norm-coeff'!$M$7+$BH894*'Norm-coeff'!$N$7+$BI894*'Norm-coeff'!$O$7</f>
        <v>2.0907583608832998</v>
      </c>
      <c r="BU894" s="54">
        <f>'Norm-coeff'!$C$8+$AX894*'Norm-coeff'!$D$8+$AY894*'Norm-coeff'!$E$8+$AZ894*'Norm-coeff'!$F$8+$BA894*'Norm-coeff'!$G$8+$BB894*'Norm-coeff'!$H$8+$BC894*'Norm-coeff'!$I$8+$BD894*'Norm-coeff'!$J$8+$BE894*'Norm-coeff'!$K$8+$BF894*'Norm-coeff'!$L$8+$BG894*'Norm-coeff'!$M$8+$BH894*'Norm-coeff'!$N$8+$BI894*'Norm-coeff'!$O$8</f>
        <v>0.65894159836244504</v>
      </c>
      <c r="BV894" s="54">
        <f>'Norm-coeff'!$C$9+$AX894*'Norm-coeff'!$D$9+$AY894*'Norm-coeff'!$E$9+$AZ894*'Norm-coeff'!$F$9+$BA894*'Norm-coeff'!$G$9+$BB894*'Norm-coeff'!$H$9+$BC894*'Norm-coeff'!$I$9+$BD894*'Norm-coeff'!$J$9+$BE894*'Norm-coeff'!$K$9+$BF894*'Norm-coeff'!$L$9+$BG894*'Norm-coeff'!$M$9+$BH894*'Norm-coeff'!$N$9+$BI894*'Norm-coeff'!$O$9</f>
        <v>1.48961085014701</v>
      </c>
      <c r="BW894" s="54">
        <f>'Norm-coeff'!$C$10+$AX894*'Norm-coeff'!$D$10+$AY894*'Norm-coeff'!$E$10+$AZ894*'Norm-coeff'!$F$10+$BA894*'Norm-coeff'!$G$10+$BB894*'Norm-coeff'!$H$10+$BC894*'Norm-coeff'!$I$10+$BD894*'Norm-coeff'!$J$10+$BE894*'Norm-coeff'!$K$10+$BF894*'Norm-coeff'!$L$10+$BG894*'Norm-coeff'!$M$10+$BH894*'Norm-coeff'!$N$10+$BI894*'Norm-coeff'!$O$10</f>
        <v>1.42058735749591</v>
      </c>
      <c r="BX894" s="54">
        <f>'Norm-coeff'!$C$11+$AX894*'Norm-coeff'!$D$11+$AY894*'Norm-coeff'!$E$11+$AZ894*'Norm-coeff'!$F$11+$BA894*'Norm-coeff'!$G$11+$BB894*'Norm-coeff'!$H$11+$BC894*'Norm-coeff'!$I$11+$BD894*'Norm-coeff'!$J$11+$BE894*'Norm-coeff'!$K$11+$BF894*'Norm-coeff'!$L$11+$BG894*'Norm-coeff'!$M$11+$BH894*'Norm-coeff'!$N$11+$BI894*'Norm-coeff'!$O$11</f>
        <v>0.221233014421479</v>
      </c>
      <c r="BY894" s="54">
        <f>'Norm-coeff'!$C$12+$AX894*'Norm-coeff'!$D$12+$AY894*'Norm-coeff'!$E$12+$AZ894*'Norm-coeff'!$F$12+$BA894*'Norm-coeff'!$G$12+$BB894*'Norm-coeff'!$H$12+$BC894*'Norm-coeff'!$I$12+$BD894*'Norm-coeff'!$J$12+$BE894*'Norm-coeff'!$K$12+$BF894*'Norm-coeff'!$L$12+$BG894*'Norm-coeff'!$M$12+$BH894*'Norm-coeff'!$N$12+$BI894*'Norm-coeff'!$O$12</f>
        <v>0.283527502056037</v>
      </c>
      <c r="BZ894" s="54">
        <f>'Norm-coeff'!$C$13+$AX894*'Norm-coeff'!$D$13+$AY894*'Norm-coeff'!$E$13+$AZ894*'Norm-coeff'!$F$13+$BA894*'Norm-coeff'!$G$13+$BB894*'Norm-coeff'!$H$13+$BC894*'Norm-coeff'!$I$13+$BD894*'Norm-coeff'!$J$13+$BE894*'Norm-coeff'!$K$13+$BF894*'Norm-coeff'!$L$13+$BG894*'Norm-coeff'!$M$13+$BH894*'Norm-coeff'!$N$13+$BI894*'Norm-coeff'!$O$13</f>
        <v>-4.1864930554451202E-2</v>
      </c>
      <c r="CA894" s="54">
        <f>'Norm-coeff'!$C$14+$AX894*'Norm-coeff'!$D$14+$AY894*'Norm-coeff'!$E$14+$AZ894*'Norm-coeff'!$F$14+$BA894*'Norm-coeff'!$G$14+$BB894*'Norm-coeff'!$H$14+$BC894*'Norm-coeff'!$I$14+$BD894*'Norm-coeff'!$J$14+$BE894*'Norm-coeff'!$K$14+$BF894*'Norm-coeff'!$L$14+$BG894*'Norm-coeff'!$M$14+$BH894*'Norm-coeff'!$N$14+$BI894*'Norm-coeff'!$O$14</f>
        <v>4.2526983164477103</v>
      </c>
      <c r="CC894" s="54">
        <f t="shared" si="2437"/>
        <v>0</v>
      </c>
      <c r="CG894" s="54">
        <f t="shared" si="2438"/>
        <v>0</v>
      </c>
      <c r="CH894" s="54">
        <f t="shared" si="2421"/>
        <v>0</v>
      </c>
      <c r="CI894" s="54">
        <f t="shared" si="2439"/>
        <v>0</v>
      </c>
      <c r="CJ894" s="56">
        <f t="shared" si="2440"/>
        <v>0</v>
      </c>
      <c r="CK894" s="54">
        <f t="shared" si="2441"/>
        <v>0</v>
      </c>
      <c r="CL894" s="54">
        <f t="shared" si="2442"/>
        <v>0</v>
      </c>
      <c r="CM894" s="54">
        <f t="shared" si="2443"/>
        <v>0</v>
      </c>
      <c r="CN894" s="54">
        <f t="shared" si="2444"/>
        <v>0</v>
      </c>
      <c r="CO894" s="54">
        <f t="shared" si="2445"/>
        <v>0</v>
      </c>
      <c r="CP894" s="54">
        <f t="shared" si="2446"/>
        <v>0</v>
      </c>
      <c r="CQ894" s="54">
        <f t="shared" si="2447"/>
        <v>0</v>
      </c>
      <c r="CR894" s="54">
        <f t="shared" si="2448"/>
        <v>0</v>
      </c>
      <c r="CS894" s="54">
        <f t="shared" si="2449"/>
        <v>0</v>
      </c>
      <c r="CU894" s="54">
        <f t="shared" si="2450"/>
        <v>0</v>
      </c>
      <c r="CV894" s="54">
        <f t="shared" si="2451"/>
        <v>0</v>
      </c>
      <c r="CW894" s="54">
        <f t="shared" si="2452"/>
        <v>0</v>
      </c>
      <c r="CX894" s="54">
        <f t="shared" si="2453"/>
        <v>0</v>
      </c>
      <c r="CZ894" s="54">
        <f t="shared" si="2454"/>
        <v>0</v>
      </c>
      <c r="DA894" s="54">
        <f t="shared" si="2455"/>
        <v>0</v>
      </c>
      <c r="DB894" s="54">
        <f t="shared" si="2456"/>
        <v>0</v>
      </c>
      <c r="DC894" s="54">
        <f t="shared" si="2457"/>
        <v>0</v>
      </c>
      <c r="DD894" s="54">
        <f t="shared" si="2458"/>
        <v>0</v>
      </c>
      <c r="DE894" s="54">
        <f t="shared" si="2459"/>
        <v>0</v>
      </c>
      <c r="DF894" s="54">
        <f t="shared" si="2460"/>
        <v>0</v>
      </c>
      <c r="DG894" s="54">
        <f t="shared" si="2461"/>
        <v>2</v>
      </c>
      <c r="DH894" s="71">
        <f t="shared" si="2462"/>
        <v>0</v>
      </c>
      <c r="DI894" s="71">
        <f t="shared" si="2463"/>
        <v>0</v>
      </c>
      <c r="DJ894" s="54">
        <f t="shared" si="2464"/>
        <v>0</v>
      </c>
      <c r="DK894" s="54">
        <f t="shared" si="2465"/>
        <v>2</v>
      </c>
      <c r="DL894" s="4">
        <f t="shared" si="2395"/>
        <v>0</v>
      </c>
      <c r="DM894" s="3">
        <f t="shared" si="2466"/>
        <v>0</v>
      </c>
      <c r="DN894" s="3">
        <f t="shared" si="2467"/>
        <v>0</v>
      </c>
      <c r="DO894" s="4" t="e">
        <f t="shared" si="2468"/>
        <v>#DIV/0!</v>
      </c>
      <c r="DP894" s="57"/>
      <c r="DQ894" s="57"/>
      <c r="DR894" s="56">
        <f t="shared" si="2396"/>
        <v>2</v>
      </c>
      <c r="DS894" s="56">
        <f t="shared" si="2397"/>
        <v>0</v>
      </c>
      <c r="DT894" s="38">
        <f t="shared" si="2398"/>
        <v>0</v>
      </c>
      <c r="DU894" s="38">
        <f t="shared" si="2469"/>
        <v>2</v>
      </c>
      <c r="DV894" s="38">
        <f t="shared" si="2399"/>
        <v>0</v>
      </c>
      <c r="DW894" s="39">
        <f t="shared" si="2400"/>
        <v>0</v>
      </c>
      <c r="DX894" s="39">
        <f t="shared" si="2401"/>
        <v>0</v>
      </c>
      <c r="DY894" s="39">
        <f t="shared" si="2402"/>
        <v>0</v>
      </c>
      <c r="DZ894" s="39">
        <f t="shared" si="2403"/>
        <v>0</v>
      </c>
      <c r="EA894" s="39">
        <f t="shared" si="2404"/>
        <v>0</v>
      </c>
      <c r="EB894" s="37" t="e">
        <f t="shared" si="2470"/>
        <v>#DIV/0!</v>
      </c>
      <c r="EC894" s="37" t="e">
        <f t="shared" si="2471"/>
        <v>#DIV/0!</v>
      </c>
      <c r="ED894" s="37" t="e">
        <f t="shared" si="2472"/>
        <v>#DIV/0!</v>
      </c>
      <c r="EE894" s="37" t="e">
        <f t="shared" si="2473"/>
        <v>#DIV/0!</v>
      </c>
      <c r="EF894" s="39" t="e">
        <f t="shared" si="2474"/>
        <v>#DIV/0!</v>
      </c>
      <c r="EG894" s="37" t="e">
        <f t="shared" si="2475"/>
        <v>#DIV/0!</v>
      </c>
      <c r="EH894" s="37" t="e">
        <f t="shared" si="2476"/>
        <v>#DIV/0!</v>
      </c>
      <c r="EI894" s="11" t="b">
        <f t="shared" si="2477"/>
        <v>1</v>
      </c>
      <c r="EJ894" s="11" t="b">
        <f t="shared" si="2478"/>
        <v>0</v>
      </c>
      <c r="EK894" s="39" t="e">
        <f t="shared" si="2479"/>
        <v>#DIV/0!</v>
      </c>
      <c r="EL894" s="39" t="e">
        <f t="shared" si="2480"/>
        <v>#DIV/0!</v>
      </c>
      <c r="EM894" s="39" t="e">
        <f t="shared" si="2481"/>
        <v>#DIV/0!</v>
      </c>
      <c r="EN894" s="39" t="e">
        <f t="shared" si="2482"/>
        <v>#DIV/0!</v>
      </c>
      <c r="EO894" s="39" t="e">
        <f t="shared" si="2483"/>
        <v>#DIV/0!</v>
      </c>
      <c r="EP894" s="39" t="e">
        <f t="shared" si="2484"/>
        <v>#DIV/0!</v>
      </c>
      <c r="EQ894" s="39" t="e">
        <f t="shared" si="2485"/>
        <v>#DIV/0!</v>
      </c>
      <c r="ER894" s="39" t="e">
        <f t="shared" si="2486"/>
        <v>#DIV/0!</v>
      </c>
      <c r="ES894" s="58" t="str">
        <f t="shared" si="2487"/>
        <v>(OH,F,Cl)-dominate amphibole</v>
      </c>
      <c r="ET894" s="58" t="e">
        <f t="shared" si="2488"/>
        <v>#N/A</v>
      </c>
      <c r="EU894" s="56">
        <f t="shared" si="2405"/>
        <v>0</v>
      </c>
      <c r="EV894" s="56">
        <f t="shared" si="2406"/>
        <v>0</v>
      </c>
      <c r="EW894" s="56">
        <f t="shared" si="2407"/>
        <v>0</v>
      </c>
      <c r="EX894" s="56">
        <f t="shared" si="2408"/>
        <v>0</v>
      </c>
      <c r="EY894" s="56">
        <f t="shared" si="2409"/>
        <v>0</v>
      </c>
      <c r="EZ894" s="56">
        <f t="shared" si="2410"/>
        <v>0</v>
      </c>
      <c r="FA894" s="39">
        <f t="shared" si="2411"/>
        <v>0</v>
      </c>
      <c r="FB894" s="39">
        <f t="shared" si="2412"/>
        <v>0</v>
      </c>
      <c r="FC894" s="54">
        <f t="shared" si="2413"/>
        <v>0</v>
      </c>
      <c r="FD894" s="54">
        <f t="shared" si="2414"/>
        <v>0</v>
      </c>
      <c r="FE894" s="39">
        <f t="shared" si="2415"/>
        <v>0</v>
      </c>
      <c r="FF894" s="54">
        <f t="shared" si="2416"/>
        <v>0</v>
      </c>
      <c r="FG894" s="39">
        <f t="shared" si="2417"/>
        <v>0</v>
      </c>
      <c r="FH894" s="39">
        <f t="shared" si="2489"/>
        <v>0</v>
      </c>
      <c r="FI894" s="39">
        <f t="shared" si="2490"/>
        <v>0</v>
      </c>
      <c r="FJ894" s="39">
        <f t="shared" si="2491"/>
        <v>0</v>
      </c>
      <c r="FK894" s="39" t="e">
        <f t="shared" si="2492"/>
        <v>#DIV/0!</v>
      </c>
      <c r="FL894" s="39" t="e">
        <f t="shared" si="2493"/>
        <v>#DIV/0!</v>
      </c>
      <c r="FM894" s="39" t="e">
        <f t="shared" si="2494"/>
        <v>#DIV/0!</v>
      </c>
      <c r="FN894" s="39">
        <f t="shared" si="2495"/>
        <v>1</v>
      </c>
      <c r="FO894" s="39">
        <f t="shared" si="2418"/>
        <v>0</v>
      </c>
      <c r="FP894" s="39">
        <f t="shared" si="2419"/>
        <v>0</v>
      </c>
      <c r="FQ894" s="39">
        <f t="shared" si="2420"/>
        <v>0</v>
      </c>
      <c r="FR894" s="39">
        <f t="shared" si="2496"/>
        <v>0</v>
      </c>
      <c r="FS894" s="39">
        <f t="shared" si="2497"/>
        <v>0</v>
      </c>
      <c r="FU894" s="39" t="e">
        <f t="shared" si="2498"/>
        <v>#DIV/0!</v>
      </c>
      <c r="FV894" s="39" t="e">
        <f t="shared" si="2499"/>
        <v>#DIV/0!</v>
      </c>
      <c r="FW894" s="39" t="e">
        <f t="shared" si="2500"/>
        <v>#DIV/0!</v>
      </c>
      <c r="FY894" s="39" t="e">
        <f t="shared" si="2501"/>
        <v>#DIV/0!</v>
      </c>
      <c r="FZ894" s="39" t="e">
        <f t="shared" si="2502"/>
        <v>#DIV/0!</v>
      </c>
      <c r="GA894" s="39" t="e">
        <f t="shared" si="2503"/>
        <v>#DIV/0!</v>
      </c>
      <c r="GB894" s="39" t="e">
        <f t="shared" si="2504"/>
        <v>#DIV/0!</v>
      </c>
      <c r="GC894" s="39" t="e">
        <f t="shared" si="2505"/>
        <v>#DIV/0!</v>
      </c>
      <c r="GD894" s="39" t="e">
        <f t="shared" si="2506"/>
        <v>#DIV/0!</v>
      </c>
      <c r="GE894" s="39" t="e">
        <f t="shared" si="2507"/>
        <v>#DIV/0!</v>
      </c>
      <c r="GF894" s="39" t="e">
        <f t="shared" si="2508"/>
        <v>#DIV/0!</v>
      </c>
      <c r="GG894" s="39" t="e">
        <f t="shared" si="2509"/>
        <v>#DIV/0!</v>
      </c>
      <c r="GH894" s="39" t="e">
        <f t="shared" si="2510"/>
        <v>#DIV/0!</v>
      </c>
      <c r="GI894" s="39"/>
      <c r="GJ894" s="39" t="e">
        <f t="shared" si="2511"/>
        <v>#DIV/0!</v>
      </c>
      <c r="GK894" s="39" t="e">
        <f t="shared" si="2512"/>
        <v>#DIV/0!</v>
      </c>
      <c r="GL894" s="39" t="e">
        <f t="shared" si="2513"/>
        <v>#DIV/0!</v>
      </c>
      <c r="GM894" s="39" t="e">
        <f t="shared" si="2514"/>
        <v>#DIV/0!</v>
      </c>
      <c r="GN894" s="39" t="e">
        <f t="shared" si="2515"/>
        <v>#DIV/0!</v>
      </c>
      <c r="GO894" s="57"/>
      <c r="GP894" s="57" t="e">
        <f t="shared" si="2516"/>
        <v>#DIV/0!</v>
      </c>
      <c r="GQ894" s="59" t="e">
        <f t="shared" si="2517"/>
        <v>#DIV/0!</v>
      </c>
      <c r="GR894" s="41" t="e">
        <f t="shared" si="2518"/>
        <v>#DIV/0!</v>
      </c>
      <c r="GS894" s="57" t="e">
        <f t="shared" si="2519"/>
        <v>#DIV/0!</v>
      </c>
      <c r="GT894" s="57" t="e">
        <f t="shared" si="2520"/>
        <v>#DIV/0!</v>
      </c>
      <c r="GU894" s="57" t="e">
        <f t="shared" si="2521"/>
        <v>#DIV/0!</v>
      </c>
      <c r="GV894" s="57"/>
      <c r="GW894" s="42" t="e">
        <f t="shared" si="2522"/>
        <v>#DIV/0!</v>
      </c>
      <c r="GX894" s="42" t="e">
        <f t="shared" si="2523"/>
        <v>#DIV/0!</v>
      </c>
      <c r="GY894" s="42" t="e">
        <f t="shared" si="2524"/>
        <v>#DIV/0!</v>
      </c>
      <c r="GZ894" s="57"/>
      <c r="HA894" s="2" t="e">
        <f t="shared" si="2525"/>
        <v>#DIV/0!</v>
      </c>
      <c r="HB894" s="2" t="e">
        <f t="shared" si="2526"/>
        <v>#DIV/0!</v>
      </c>
      <c r="HC894" s="2" t="e">
        <f t="shared" si="2527"/>
        <v>#DIV/0!</v>
      </c>
      <c r="HD894" s="2" t="e">
        <f t="shared" si="2528"/>
        <v>#DIV/0!</v>
      </c>
      <c r="HE894" s="2" t="e">
        <f t="shared" si="2529"/>
        <v>#DIV/0!</v>
      </c>
      <c r="HF894" s="2" t="e">
        <f t="shared" si="2530"/>
        <v>#DIV/0!</v>
      </c>
      <c r="HG894" s="2" t="e">
        <f t="shared" si="2531"/>
        <v>#DIV/0!</v>
      </c>
      <c r="HH894" s="2" t="e">
        <f t="shared" si="2532"/>
        <v>#DIV/0!</v>
      </c>
      <c r="HI894" s="2" t="e">
        <f t="shared" si="2533"/>
        <v>#DIV/0!</v>
      </c>
      <c r="HJ894" s="11" t="e">
        <f t="shared" si="2534"/>
        <v>#DIV/0!</v>
      </c>
      <c r="HK894" s="60" t="e">
        <f t="shared" si="2535"/>
        <v>#DIV/0!</v>
      </c>
      <c r="HL894" s="57"/>
      <c r="HM894" s="57" t="e">
        <f t="shared" si="2536"/>
        <v>#DIV/0!</v>
      </c>
      <c r="HN894" s="57" t="e">
        <f t="shared" si="2537"/>
        <v>#DIV/0!</v>
      </c>
      <c r="HO894" s="57" t="e">
        <f t="shared" si="2538"/>
        <v>#DIV/0!</v>
      </c>
      <c r="HP894" s="57" t="e">
        <f t="shared" si="2539"/>
        <v>#DIV/0!</v>
      </c>
      <c r="HQ894" s="57" t="e">
        <f t="shared" si="2540"/>
        <v>#DIV/0!</v>
      </c>
      <c r="HR894" s="57"/>
      <c r="HS894" s="57" t="e">
        <f t="shared" si="2541"/>
        <v>#DIV/0!</v>
      </c>
      <c r="HT894" s="57" t="e">
        <f t="shared" si="2542"/>
        <v>#DIV/0!</v>
      </c>
      <c r="HU894" s="57" t="e">
        <f t="shared" si="2543"/>
        <v>#DIV/0!</v>
      </c>
      <c r="HV894" s="57" t="e">
        <f t="shared" si="2544"/>
        <v>#DIV/0!</v>
      </c>
      <c r="HW894" s="57" t="e">
        <f t="shared" si="2545"/>
        <v>#DIV/0!</v>
      </c>
      <c r="HX894" s="57"/>
      <c r="HY894" s="57" t="e">
        <f t="shared" si="2546"/>
        <v>#DIV/0!</v>
      </c>
      <c r="HZ894" s="57" t="e">
        <f t="shared" si="2547"/>
        <v>#DIV/0!</v>
      </c>
      <c r="IA894" s="57"/>
      <c r="IB894" s="61">
        <f t="shared" si="2548"/>
        <v>0</v>
      </c>
      <c r="IC894" s="57" t="str">
        <f t="shared" si="2549"/>
        <v/>
      </c>
      <c r="ID894" s="42"/>
      <c r="IE894" s="2" t="str">
        <f t="shared" si="2550"/>
        <v/>
      </c>
      <c r="IF894" s="60" t="e">
        <f t="shared" si="2551"/>
        <v>#DIV/0!</v>
      </c>
      <c r="IG894" s="60" t="str">
        <f t="shared" si="2552"/>
        <v/>
      </c>
      <c r="IH894" s="60" t="str">
        <f t="shared" si="2553"/>
        <v>zinco-</v>
      </c>
      <c r="II894" s="60" t="str">
        <f t="shared" si="2554"/>
        <v>mangano-</v>
      </c>
      <c r="IJ894" s="60" t="e">
        <f t="shared" si="2555"/>
        <v>#DIV/0!</v>
      </c>
      <c r="IK894" s="60" t="e">
        <f t="shared" si="2556"/>
        <v>#DIV/0!</v>
      </c>
      <c r="IL894" s="60" t="e">
        <f t="shared" si="2557"/>
        <v>#DIV/0!</v>
      </c>
      <c r="IM894" s="60" t="e">
        <f t="shared" si="2558"/>
        <v>#DIV/0!</v>
      </c>
      <c r="IN894" s="60" t="str">
        <f t="shared" si="2559"/>
        <v/>
      </c>
      <c r="IO894" s="60" t="str">
        <f t="shared" si="2560"/>
        <v/>
      </c>
      <c r="IP894" s="57"/>
      <c r="IQ894" s="57" t="str">
        <f t="shared" si="2561"/>
        <v>ERROR!!</v>
      </c>
    </row>
    <row r="895" spans="24:251">
      <c r="X895" s="29">
        <f t="shared" si="2562"/>
        <v>0</v>
      </c>
      <c r="Y895" s="29">
        <f t="shared" si="2563"/>
        <v>0</v>
      </c>
      <c r="Z895" s="29" t="e">
        <f t="shared" si="2564"/>
        <v>#DIV/0!</v>
      </c>
      <c r="AA895" s="29" t="e">
        <f t="shared" si="2565"/>
        <v>#DIV/0!</v>
      </c>
      <c r="AB895" s="29" t="e">
        <f t="shared" si="2566"/>
        <v>#DIV/0!</v>
      </c>
      <c r="AC895" s="29" t="e">
        <f t="shared" si="2567"/>
        <v>#DIV/0!</v>
      </c>
      <c r="AF895" s="23">
        <v>60.084299999999999</v>
      </c>
      <c r="AG895" s="23">
        <v>79.878799999999998</v>
      </c>
      <c r="AH895" s="23">
        <v>101.96120000000001</v>
      </c>
      <c r="AI895" s="23">
        <v>151.99039999999999</v>
      </c>
      <c r="AJ895" s="23">
        <v>159.69</v>
      </c>
      <c r="AK895" s="23">
        <v>71.846400000000003</v>
      </c>
      <c r="AL895" s="23">
        <v>70.9375</v>
      </c>
      <c r="AM895" s="23">
        <v>40.304400000000001</v>
      </c>
      <c r="AN895" s="23">
        <v>56.077399999999997</v>
      </c>
      <c r="AO895" s="23">
        <v>61.978999999999999</v>
      </c>
      <c r="AP895" s="23">
        <v>94.195999999999998</v>
      </c>
      <c r="AQ895" s="23">
        <v>18.998000000000001</v>
      </c>
      <c r="AR895" s="23">
        <v>35.450000000000003</v>
      </c>
      <c r="AS895" s="23">
        <v>29.88</v>
      </c>
      <c r="AT895" s="23">
        <v>74.691999999999993</v>
      </c>
      <c r="AU895" s="23">
        <v>81.39</v>
      </c>
      <c r="AX895" s="54">
        <f t="shared" si="2422"/>
        <v>0</v>
      </c>
      <c r="AY895" s="54">
        <f t="shared" si="2423"/>
        <v>0</v>
      </c>
      <c r="AZ895" s="54">
        <f t="shared" si="2424"/>
        <v>0</v>
      </c>
      <c r="BA895" s="54">
        <f t="shared" si="2425"/>
        <v>0</v>
      </c>
      <c r="BB895" s="54">
        <f t="shared" si="2426"/>
        <v>0</v>
      </c>
      <c r="BC895" s="54">
        <f t="shared" si="2427"/>
        <v>0</v>
      </c>
      <c r="BD895" s="54">
        <f t="shared" si="2428"/>
        <v>0</v>
      </c>
      <c r="BE895" s="54">
        <f t="shared" si="2429"/>
        <v>0</v>
      </c>
      <c r="BF895" s="54">
        <f t="shared" si="2430"/>
        <v>0</v>
      </c>
      <c r="BG895" s="54">
        <f t="shared" si="2431"/>
        <v>0</v>
      </c>
      <c r="BH895" s="54">
        <f t="shared" si="2432"/>
        <v>0</v>
      </c>
      <c r="BI895" s="54">
        <f t="shared" si="2433"/>
        <v>0</v>
      </c>
      <c r="BJ895" s="54">
        <f t="shared" si="2434"/>
        <v>0</v>
      </c>
      <c r="BK895" s="54">
        <f t="shared" si="2435"/>
        <v>0</v>
      </c>
      <c r="BL895" s="54">
        <f t="shared" si="2436"/>
        <v>0</v>
      </c>
      <c r="BM895" s="42"/>
      <c r="BO895" s="54">
        <f>'Norm-coeff'!$C$2+$AX895*'Norm-coeff'!$D$2+$AY895*'Norm-coeff'!$E$2+$AZ895*'Norm-coeff'!$F$2+$BA895*'Norm-coeff'!$G$2+$BB895*'Norm-coeff'!$H$2+$BC895*'Norm-coeff'!$I$2+$BD895*'Norm-coeff'!$J$2+$BE895*'Norm-coeff'!$K$2+$BF895*'Norm-coeff'!$L$2+$BG895*'Norm-coeff'!$M$2+$BH895*'Norm-coeff'!$N$2+$BI895*'Norm-coeff'!$O$2</f>
        <v>5.4045421474420303</v>
      </c>
      <c r="BP895" s="54">
        <f>'Norm-coeff'!$C$3+$AX895*'Norm-coeff'!$D$3+$AY895*'Norm-coeff'!$E$3+$AZ895*'Norm-coeff'!$F$3+$BA895*'Norm-coeff'!$G$3+$BB895*'Norm-coeff'!$H$3+$BC895*'Norm-coeff'!$I$3+$BD895*'Norm-coeff'!$J$3+$BE895*'Norm-coeff'!$K$3+$BF895*'Norm-coeff'!$L$3+$BG895*'Norm-coeff'!$M$3+$BH895*'Norm-coeff'!$N$3+$BI895*'Norm-coeff'!$O$3</f>
        <v>3.15319116612705</v>
      </c>
      <c r="BQ895" s="54">
        <f>'Norm-coeff'!$C$4+$AX895*'Norm-coeff'!$D$4+$AY895*'Norm-coeff'!$E$4+$AZ895*'Norm-coeff'!$F$4+$BA895*'Norm-coeff'!$G$4+$BB895*'Norm-coeff'!$H$4+$BC895*'Norm-coeff'!$I$4+$BD895*'Norm-coeff'!$J$4+$BE895*'Norm-coeff'!$K$4+$BF895*'Norm-coeff'!$L$4+$BG895*'Norm-coeff'!$M$4+$BH895*'Norm-coeff'!$N$4+$BI895*'Norm-coeff'!$O$4</f>
        <v>1.42115649462768</v>
      </c>
      <c r="BR895" s="54">
        <f>'Norm-coeff'!$C$5+$AX895*'Norm-coeff'!$D$5+$AY895*'Norm-coeff'!$E$5+$AZ895*'Norm-coeff'!$F$5+$BA895*'Norm-coeff'!$G$5+$BB895*'Norm-coeff'!$H$5+$BC895*'Norm-coeff'!$I$5+$BD895*'Norm-coeff'!$J$5+$BE895*'Norm-coeff'!$K$5+$BF895*'Norm-coeff'!$L$5+$BG895*'Norm-coeff'!$M$5+$BH895*'Norm-coeff'!$N$5+$BI895*'Norm-coeff'!$O$5</f>
        <v>1.0553329241296201</v>
      </c>
      <c r="BS895" s="54">
        <f>'Norm-coeff'!$C$6+$AX895*'Norm-coeff'!$D$6+$AY895*'Norm-coeff'!$E$6+$AZ895*'Norm-coeff'!$F$6+$BA895*'Norm-coeff'!$G$6+$BB895*'Norm-coeff'!$H$6+$BC895*'Norm-coeff'!$I$6+$BD895*'Norm-coeff'!$J$6+$BE895*'Norm-coeff'!$K$6+$BF895*'Norm-coeff'!$L$6+$BG895*'Norm-coeff'!$M$6+$BH895*'Norm-coeff'!$N$6+$BI895*'Norm-coeff'!$O$6</f>
        <v>-1.48700885495103E-2</v>
      </c>
      <c r="BT895" s="54">
        <f>'Norm-coeff'!$C$7+$AX895*'Norm-coeff'!$D$7+$AY895*'Norm-coeff'!$E$7+$AZ895*'Norm-coeff'!$F$7+$BA895*'Norm-coeff'!$G$7+$BB895*'Norm-coeff'!$H$7+$BC895*'Norm-coeff'!$I$7+$BD895*'Norm-coeff'!$J$7+$BE895*'Norm-coeff'!$K$7+$BF895*'Norm-coeff'!$L$7+$BG895*'Norm-coeff'!$M$7+$BH895*'Norm-coeff'!$N$7+$BI895*'Norm-coeff'!$O$7</f>
        <v>2.0907583608832998</v>
      </c>
      <c r="BU895" s="54">
        <f>'Norm-coeff'!$C$8+$AX895*'Norm-coeff'!$D$8+$AY895*'Norm-coeff'!$E$8+$AZ895*'Norm-coeff'!$F$8+$BA895*'Norm-coeff'!$G$8+$BB895*'Norm-coeff'!$H$8+$BC895*'Norm-coeff'!$I$8+$BD895*'Norm-coeff'!$J$8+$BE895*'Norm-coeff'!$K$8+$BF895*'Norm-coeff'!$L$8+$BG895*'Norm-coeff'!$M$8+$BH895*'Norm-coeff'!$N$8+$BI895*'Norm-coeff'!$O$8</f>
        <v>0.65894159836244504</v>
      </c>
      <c r="BV895" s="54">
        <f>'Norm-coeff'!$C$9+$AX895*'Norm-coeff'!$D$9+$AY895*'Norm-coeff'!$E$9+$AZ895*'Norm-coeff'!$F$9+$BA895*'Norm-coeff'!$G$9+$BB895*'Norm-coeff'!$H$9+$BC895*'Norm-coeff'!$I$9+$BD895*'Norm-coeff'!$J$9+$BE895*'Norm-coeff'!$K$9+$BF895*'Norm-coeff'!$L$9+$BG895*'Norm-coeff'!$M$9+$BH895*'Norm-coeff'!$N$9+$BI895*'Norm-coeff'!$O$9</f>
        <v>1.48961085014701</v>
      </c>
      <c r="BW895" s="54">
        <f>'Norm-coeff'!$C$10+$AX895*'Norm-coeff'!$D$10+$AY895*'Norm-coeff'!$E$10+$AZ895*'Norm-coeff'!$F$10+$BA895*'Norm-coeff'!$G$10+$BB895*'Norm-coeff'!$H$10+$BC895*'Norm-coeff'!$I$10+$BD895*'Norm-coeff'!$J$10+$BE895*'Norm-coeff'!$K$10+$BF895*'Norm-coeff'!$L$10+$BG895*'Norm-coeff'!$M$10+$BH895*'Norm-coeff'!$N$10+$BI895*'Norm-coeff'!$O$10</f>
        <v>1.42058735749591</v>
      </c>
      <c r="BX895" s="54">
        <f>'Norm-coeff'!$C$11+$AX895*'Norm-coeff'!$D$11+$AY895*'Norm-coeff'!$E$11+$AZ895*'Norm-coeff'!$F$11+$BA895*'Norm-coeff'!$G$11+$BB895*'Norm-coeff'!$H$11+$BC895*'Norm-coeff'!$I$11+$BD895*'Norm-coeff'!$J$11+$BE895*'Norm-coeff'!$K$11+$BF895*'Norm-coeff'!$L$11+$BG895*'Norm-coeff'!$M$11+$BH895*'Norm-coeff'!$N$11+$BI895*'Norm-coeff'!$O$11</f>
        <v>0.221233014421479</v>
      </c>
      <c r="BY895" s="54">
        <f>'Norm-coeff'!$C$12+$AX895*'Norm-coeff'!$D$12+$AY895*'Norm-coeff'!$E$12+$AZ895*'Norm-coeff'!$F$12+$BA895*'Norm-coeff'!$G$12+$BB895*'Norm-coeff'!$H$12+$BC895*'Norm-coeff'!$I$12+$BD895*'Norm-coeff'!$J$12+$BE895*'Norm-coeff'!$K$12+$BF895*'Norm-coeff'!$L$12+$BG895*'Norm-coeff'!$M$12+$BH895*'Norm-coeff'!$N$12+$BI895*'Norm-coeff'!$O$12</f>
        <v>0.283527502056037</v>
      </c>
      <c r="BZ895" s="54">
        <f>'Norm-coeff'!$C$13+$AX895*'Norm-coeff'!$D$13+$AY895*'Norm-coeff'!$E$13+$AZ895*'Norm-coeff'!$F$13+$BA895*'Norm-coeff'!$G$13+$BB895*'Norm-coeff'!$H$13+$BC895*'Norm-coeff'!$I$13+$BD895*'Norm-coeff'!$J$13+$BE895*'Norm-coeff'!$K$13+$BF895*'Norm-coeff'!$L$13+$BG895*'Norm-coeff'!$M$13+$BH895*'Norm-coeff'!$N$13+$BI895*'Norm-coeff'!$O$13</f>
        <v>-4.1864930554451202E-2</v>
      </c>
      <c r="CA895" s="54">
        <f>'Norm-coeff'!$C$14+$AX895*'Norm-coeff'!$D$14+$AY895*'Norm-coeff'!$E$14+$AZ895*'Norm-coeff'!$F$14+$BA895*'Norm-coeff'!$G$14+$BB895*'Norm-coeff'!$H$14+$BC895*'Norm-coeff'!$I$14+$BD895*'Norm-coeff'!$J$14+$BE895*'Norm-coeff'!$K$14+$BF895*'Norm-coeff'!$L$14+$BG895*'Norm-coeff'!$M$14+$BH895*'Norm-coeff'!$N$14+$BI895*'Norm-coeff'!$O$14</f>
        <v>4.2526983164477103</v>
      </c>
      <c r="CC895" s="54">
        <f t="shared" si="2437"/>
        <v>0</v>
      </c>
      <c r="CG895" s="54">
        <f t="shared" si="2438"/>
        <v>0</v>
      </c>
      <c r="CH895" s="54">
        <f t="shared" si="2421"/>
        <v>0</v>
      </c>
      <c r="CI895" s="54">
        <f t="shared" si="2439"/>
        <v>0</v>
      </c>
      <c r="CJ895" s="56">
        <f t="shared" si="2440"/>
        <v>0</v>
      </c>
      <c r="CK895" s="54">
        <f t="shared" si="2441"/>
        <v>0</v>
      </c>
      <c r="CL895" s="54">
        <f t="shared" si="2442"/>
        <v>0</v>
      </c>
      <c r="CM895" s="54">
        <f t="shared" si="2443"/>
        <v>0</v>
      </c>
      <c r="CN895" s="54">
        <f t="shared" si="2444"/>
        <v>0</v>
      </c>
      <c r="CO895" s="54">
        <f t="shared" si="2445"/>
        <v>0</v>
      </c>
      <c r="CP895" s="54">
        <f t="shared" si="2446"/>
        <v>0</v>
      </c>
      <c r="CQ895" s="54">
        <f t="shared" si="2447"/>
        <v>0</v>
      </c>
      <c r="CR895" s="54">
        <f t="shared" si="2448"/>
        <v>0</v>
      </c>
      <c r="CS895" s="54">
        <f t="shared" si="2449"/>
        <v>0</v>
      </c>
      <c r="CU895" s="54">
        <f t="shared" si="2450"/>
        <v>0</v>
      </c>
      <c r="CV895" s="54">
        <f t="shared" si="2451"/>
        <v>0</v>
      </c>
      <c r="CW895" s="54">
        <f t="shared" si="2452"/>
        <v>0</v>
      </c>
      <c r="CX895" s="54">
        <f t="shared" si="2453"/>
        <v>0</v>
      </c>
      <c r="CZ895" s="54">
        <f t="shared" si="2454"/>
        <v>0</v>
      </c>
      <c r="DA895" s="54">
        <f t="shared" si="2455"/>
        <v>0</v>
      </c>
      <c r="DB895" s="54">
        <f t="shared" si="2456"/>
        <v>0</v>
      </c>
      <c r="DC895" s="54">
        <f t="shared" si="2457"/>
        <v>0</v>
      </c>
      <c r="DD895" s="54">
        <f t="shared" si="2458"/>
        <v>0</v>
      </c>
      <c r="DE895" s="54">
        <f t="shared" si="2459"/>
        <v>0</v>
      </c>
      <c r="DF895" s="54">
        <f t="shared" si="2460"/>
        <v>0</v>
      </c>
      <c r="DG895" s="54">
        <f t="shared" si="2461"/>
        <v>2</v>
      </c>
      <c r="DH895" s="71">
        <f t="shared" si="2462"/>
        <v>0</v>
      </c>
      <c r="DI895" s="71">
        <f t="shared" si="2463"/>
        <v>0</v>
      </c>
      <c r="DJ895" s="54">
        <f t="shared" si="2464"/>
        <v>0</v>
      </c>
      <c r="DK895" s="54">
        <f t="shared" si="2465"/>
        <v>2</v>
      </c>
      <c r="DL895" s="4">
        <f t="shared" si="2395"/>
        <v>0</v>
      </c>
      <c r="DM895" s="3">
        <f t="shared" si="2466"/>
        <v>0</v>
      </c>
      <c r="DN895" s="3">
        <f t="shared" si="2467"/>
        <v>0</v>
      </c>
      <c r="DO895" s="4" t="e">
        <f t="shared" si="2468"/>
        <v>#DIV/0!</v>
      </c>
      <c r="DP895" s="57"/>
      <c r="DQ895" s="57"/>
      <c r="DR895" s="56">
        <f t="shared" si="2396"/>
        <v>2</v>
      </c>
      <c r="DS895" s="56">
        <f t="shared" si="2397"/>
        <v>0</v>
      </c>
      <c r="DT895" s="38">
        <f t="shared" si="2398"/>
        <v>0</v>
      </c>
      <c r="DU895" s="38">
        <f t="shared" si="2469"/>
        <v>2</v>
      </c>
      <c r="DV895" s="38">
        <f t="shared" si="2399"/>
        <v>0</v>
      </c>
      <c r="DW895" s="39">
        <f t="shared" si="2400"/>
        <v>0</v>
      </c>
      <c r="DX895" s="39">
        <f t="shared" si="2401"/>
        <v>0</v>
      </c>
      <c r="DY895" s="39">
        <f t="shared" si="2402"/>
        <v>0</v>
      </c>
      <c r="DZ895" s="39">
        <f t="shared" si="2403"/>
        <v>0</v>
      </c>
      <c r="EA895" s="39">
        <f t="shared" si="2404"/>
        <v>0</v>
      </c>
      <c r="EB895" s="37" t="e">
        <f t="shared" si="2470"/>
        <v>#DIV/0!</v>
      </c>
      <c r="EC895" s="37" t="e">
        <f t="shared" si="2471"/>
        <v>#DIV/0!</v>
      </c>
      <c r="ED895" s="37" t="e">
        <f t="shared" si="2472"/>
        <v>#DIV/0!</v>
      </c>
      <c r="EE895" s="37" t="e">
        <f t="shared" si="2473"/>
        <v>#DIV/0!</v>
      </c>
      <c r="EF895" s="39" t="e">
        <f t="shared" si="2474"/>
        <v>#DIV/0!</v>
      </c>
      <c r="EG895" s="37" t="e">
        <f t="shared" si="2475"/>
        <v>#DIV/0!</v>
      </c>
      <c r="EH895" s="37" t="e">
        <f t="shared" si="2476"/>
        <v>#DIV/0!</v>
      </c>
      <c r="EI895" s="11" t="b">
        <f t="shared" si="2477"/>
        <v>1</v>
      </c>
      <c r="EJ895" s="11" t="b">
        <f t="shared" si="2478"/>
        <v>0</v>
      </c>
      <c r="EK895" s="39" t="e">
        <f t="shared" si="2479"/>
        <v>#DIV/0!</v>
      </c>
      <c r="EL895" s="39" t="e">
        <f t="shared" si="2480"/>
        <v>#DIV/0!</v>
      </c>
      <c r="EM895" s="39" t="e">
        <f t="shared" si="2481"/>
        <v>#DIV/0!</v>
      </c>
      <c r="EN895" s="39" t="e">
        <f t="shared" si="2482"/>
        <v>#DIV/0!</v>
      </c>
      <c r="EO895" s="39" t="e">
        <f t="shared" si="2483"/>
        <v>#DIV/0!</v>
      </c>
      <c r="EP895" s="39" t="e">
        <f t="shared" si="2484"/>
        <v>#DIV/0!</v>
      </c>
      <c r="EQ895" s="39" t="e">
        <f t="shared" si="2485"/>
        <v>#DIV/0!</v>
      </c>
      <c r="ER895" s="39" t="e">
        <f t="shared" si="2486"/>
        <v>#DIV/0!</v>
      </c>
      <c r="ES895" s="58" t="str">
        <f t="shared" si="2487"/>
        <v>(OH,F,Cl)-dominate amphibole</v>
      </c>
      <c r="ET895" s="58" t="e">
        <f t="shared" si="2488"/>
        <v>#N/A</v>
      </c>
      <c r="EU895" s="56">
        <f t="shared" si="2405"/>
        <v>0</v>
      </c>
      <c r="EV895" s="56">
        <f t="shared" si="2406"/>
        <v>0</v>
      </c>
      <c r="EW895" s="56">
        <f t="shared" si="2407"/>
        <v>0</v>
      </c>
      <c r="EX895" s="56">
        <f t="shared" si="2408"/>
        <v>0</v>
      </c>
      <c r="EY895" s="56">
        <f t="shared" si="2409"/>
        <v>0</v>
      </c>
      <c r="EZ895" s="56">
        <f t="shared" si="2410"/>
        <v>0</v>
      </c>
      <c r="FA895" s="39">
        <f t="shared" si="2411"/>
        <v>0</v>
      </c>
      <c r="FB895" s="39">
        <f t="shared" si="2412"/>
        <v>0</v>
      </c>
      <c r="FC895" s="54">
        <f t="shared" si="2413"/>
        <v>0</v>
      </c>
      <c r="FD895" s="54">
        <f t="shared" si="2414"/>
        <v>0</v>
      </c>
      <c r="FE895" s="39">
        <f t="shared" si="2415"/>
        <v>0</v>
      </c>
      <c r="FF895" s="54">
        <f t="shared" si="2416"/>
        <v>0</v>
      </c>
      <c r="FG895" s="39">
        <f t="shared" si="2417"/>
        <v>0</v>
      </c>
      <c r="FH895" s="39">
        <f t="shared" si="2489"/>
        <v>0</v>
      </c>
      <c r="FI895" s="39">
        <f t="shared" si="2490"/>
        <v>0</v>
      </c>
      <c r="FJ895" s="39">
        <f t="shared" si="2491"/>
        <v>0</v>
      </c>
      <c r="FK895" s="39" t="e">
        <f t="shared" si="2492"/>
        <v>#DIV/0!</v>
      </c>
      <c r="FL895" s="39" t="e">
        <f t="shared" si="2493"/>
        <v>#DIV/0!</v>
      </c>
      <c r="FM895" s="39" t="e">
        <f t="shared" si="2494"/>
        <v>#DIV/0!</v>
      </c>
      <c r="FN895" s="39">
        <f t="shared" si="2495"/>
        <v>1</v>
      </c>
      <c r="FO895" s="39">
        <f t="shared" si="2418"/>
        <v>0</v>
      </c>
      <c r="FP895" s="39">
        <f t="shared" si="2419"/>
        <v>0</v>
      </c>
      <c r="FQ895" s="39">
        <f t="shared" si="2420"/>
        <v>0</v>
      </c>
      <c r="FR895" s="39">
        <f t="shared" si="2496"/>
        <v>0</v>
      </c>
      <c r="FS895" s="39">
        <f t="shared" si="2497"/>
        <v>0</v>
      </c>
      <c r="FU895" s="39" t="e">
        <f t="shared" si="2498"/>
        <v>#DIV/0!</v>
      </c>
      <c r="FV895" s="39" t="e">
        <f t="shared" si="2499"/>
        <v>#DIV/0!</v>
      </c>
      <c r="FW895" s="39" t="e">
        <f t="shared" si="2500"/>
        <v>#DIV/0!</v>
      </c>
      <c r="FY895" s="39" t="e">
        <f t="shared" si="2501"/>
        <v>#DIV/0!</v>
      </c>
      <c r="FZ895" s="39" t="e">
        <f t="shared" si="2502"/>
        <v>#DIV/0!</v>
      </c>
      <c r="GA895" s="39" t="e">
        <f t="shared" si="2503"/>
        <v>#DIV/0!</v>
      </c>
      <c r="GB895" s="39" t="e">
        <f t="shared" si="2504"/>
        <v>#DIV/0!</v>
      </c>
      <c r="GC895" s="39" t="e">
        <f t="shared" si="2505"/>
        <v>#DIV/0!</v>
      </c>
      <c r="GD895" s="39" t="e">
        <f t="shared" si="2506"/>
        <v>#DIV/0!</v>
      </c>
      <c r="GE895" s="39" t="e">
        <f t="shared" si="2507"/>
        <v>#DIV/0!</v>
      </c>
      <c r="GF895" s="39" t="e">
        <f t="shared" si="2508"/>
        <v>#DIV/0!</v>
      </c>
      <c r="GG895" s="39" t="e">
        <f t="shared" si="2509"/>
        <v>#DIV/0!</v>
      </c>
      <c r="GH895" s="39" t="e">
        <f t="shared" si="2510"/>
        <v>#DIV/0!</v>
      </c>
      <c r="GI895" s="39"/>
      <c r="GJ895" s="39" t="e">
        <f t="shared" si="2511"/>
        <v>#DIV/0!</v>
      </c>
      <c r="GK895" s="39" t="e">
        <f t="shared" si="2512"/>
        <v>#DIV/0!</v>
      </c>
      <c r="GL895" s="39" t="e">
        <f t="shared" si="2513"/>
        <v>#DIV/0!</v>
      </c>
      <c r="GM895" s="39" t="e">
        <f t="shared" si="2514"/>
        <v>#DIV/0!</v>
      </c>
      <c r="GN895" s="39" t="e">
        <f t="shared" si="2515"/>
        <v>#DIV/0!</v>
      </c>
      <c r="GO895" s="57"/>
      <c r="GP895" s="57" t="e">
        <f t="shared" si="2516"/>
        <v>#DIV/0!</v>
      </c>
      <c r="GQ895" s="59" t="e">
        <f t="shared" si="2517"/>
        <v>#DIV/0!</v>
      </c>
      <c r="GR895" s="41" t="e">
        <f t="shared" si="2518"/>
        <v>#DIV/0!</v>
      </c>
      <c r="GS895" s="57" t="e">
        <f t="shared" si="2519"/>
        <v>#DIV/0!</v>
      </c>
      <c r="GT895" s="57" t="e">
        <f t="shared" si="2520"/>
        <v>#DIV/0!</v>
      </c>
      <c r="GU895" s="57" t="e">
        <f t="shared" si="2521"/>
        <v>#DIV/0!</v>
      </c>
      <c r="GV895" s="57"/>
      <c r="GW895" s="42" t="e">
        <f t="shared" si="2522"/>
        <v>#DIV/0!</v>
      </c>
      <c r="GX895" s="42" t="e">
        <f t="shared" si="2523"/>
        <v>#DIV/0!</v>
      </c>
      <c r="GY895" s="42" t="e">
        <f t="shared" si="2524"/>
        <v>#DIV/0!</v>
      </c>
      <c r="GZ895" s="57"/>
      <c r="HA895" s="2" t="e">
        <f t="shared" si="2525"/>
        <v>#DIV/0!</v>
      </c>
      <c r="HB895" s="2" t="e">
        <f t="shared" si="2526"/>
        <v>#DIV/0!</v>
      </c>
      <c r="HC895" s="2" t="e">
        <f t="shared" si="2527"/>
        <v>#DIV/0!</v>
      </c>
      <c r="HD895" s="2" t="e">
        <f t="shared" si="2528"/>
        <v>#DIV/0!</v>
      </c>
      <c r="HE895" s="2" t="e">
        <f t="shared" si="2529"/>
        <v>#DIV/0!</v>
      </c>
      <c r="HF895" s="2" t="e">
        <f t="shared" si="2530"/>
        <v>#DIV/0!</v>
      </c>
      <c r="HG895" s="2" t="e">
        <f t="shared" si="2531"/>
        <v>#DIV/0!</v>
      </c>
      <c r="HH895" s="2" t="e">
        <f t="shared" si="2532"/>
        <v>#DIV/0!</v>
      </c>
      <c r="HI895" s="2" t="e">
        <f t="shared" si="2533"/>
        <v>#DIV/0!</v>
      </c>
      <c r="HJ895" s="11" t="e">
        <f t="shared" si="2534"/>
        <v>#DIV/0!</v>
      </c>
      <c r="HK895" s="60" t="e">
        <f t="shared" si="2535"/>
        <v>#DIV/0!</v>
      </c>
      <c r="HL895" s="57"/>
      <c r="HM895" s="57" t="e">
        <f t="shared" si="2536"/>
        <v>#DIV/0!</v>
      </c>
      <c r="HN895" s="57" t="e">
        <f t="shared" si="2537"/>
        <v>#DIV/0!</v>
      </c>
      <c r="HO895" s="57" t="e">
        <f t="shared" si="2538"/>
        <v>#DIV/0!</v>
      </c>
      <c r="HP895" s="57" t="e">
        <f t="shared" si="2539"/>
        <v>#DIV/0!</v>
      </c>
      <c r="HQ895" s="57" t="e">
        <f t="shared" si="2540"/>
        <v>#DIV/0!</v>
      </c>
      <c r="HR895" s="57"/>
      <c r="HS895" s="57" t="e">
        <f t="shared" si="2541"/>
        <v>#DIV/0!</v>
      </c>
      <c r="HT895" s="57" t="e">
        <f t="shared" si="2542"/>
        <v>#DIV/0!</v>
      </c>
      <c r="HU895" s="57" t="e">
        <f t="shared" si="2543"/>
        <v>#DIV/0!</v>
      </c>
      <c r="HV895" s="57" t="e">
        <f t="shared" si="2544"/>
        <v>#DIV/0!</v>
      </c>
      <c r="HW895" s="57" t="e">
        <f t="shared" si="2545"/>
        <v>#DIV/0!</v>
      </c>
      <c r="HX895" s="57"/>
      <c r="HY895" s="57" t="e">
        <f t="shared" si="2546"/>
        <v>#DIV/0!</v>
      </c>
      <c r="HZ895" s="57" t="e">
        <f t="shared" si="2547"/>
        <v>#DIV/0!</v>
      </c>
      <c r="IA895" s="57"/>
      <c r="IB895" s="61">
        <f t="shared" si="2548"/>
        <v>0</v>
      </c>
      <c r="IC895" s="57" t="str">
        <f t="shared" si="2549"/>
        <v/>
      </c>
      <c r="ID895" s="42"/>
      <c r="IE895" s="2" t="str">
        <f t="shared" si="2550"/>
        <v/>
      </c>
      <c r="IF895" s="60" t="e">
        <f t="shared" si="2551"/>
        <v>#DIV/0!</v>
      </c>
      <c r="IG895" s="60" t="str">
        <f t="shared" si="2552"/>
        <v/>
      </c>
      <c r="IH895" s="60" t="str">
        <f t="shared" si="2553"/>
        <v>zinco-</v>
      </c>
      <c r="II895" s="60" t="str">
        <f t="shared" si="2554"/>
        <v>mangano-</v>
      </c>
      <c r="IJ895" s="60" t="e">
        <f t="shared" si="2555"/>
        <v>#DIV/0!</v>
      </c>
      <c r="IK895" s="60" t="e">
        <f t="shared" si="2556"/>
        <v>#DIV/0!</v>
      </c>
      <c r="IL895" s="60" t="e">
        <f t="shared" si="2557"/>
        <v>#DIV/0!</v>
      </c>
      <c r="IM895" s="60" t="e">
        <f t="shared" si="2558"/>
        <v>#DIV/0!</v>
      </c>
      <c r="IN895" s="60" t="str">
        <f t="shared" si="2559"/>
        <v/>
      </c>
      <c r="IO895" s="60" t="str">
        <f t="shared" si="2560"/>
        <v/>
      </c>
      <c r="IP895" s="57"/>
      <c r="IQ895" s="57" t="str">
        <f t="shared" si="2561"/>
        <v>ERROR!!</v>
      </c>
    </row>
    <row r="896" spans="24:251">
      <c r="X896" s="29">
        <f t="shared" si="2562"/>
        <v>0</v>
      </c>
      <c r="Y896" s="29">
        <f t="shared" si="2563"/>
        <v>0</v>
      </c>
      <c r="Z896" s="29" t="e">
        <f t="shared" si="2564"/>
        <v>#DIV/0!</v>
      </c>
      <c r="AA896" s="29" t="e">
        <f t="shared" si="2565"/>
        <v>#DIV/0!</v>
      </c>
      <c r="AB896" s="29" t="e">
        <f t="shared" si="2566"/>
        <v>#DIV/0!</v>
      </c>
      <c r="AC896" s="29" t="e">
        <f t="shared" si="2567"/>
        <v>#DIV/0!</v>
      </c>
      <c r="AF896" s="23">
        <v>60.084299999999999</v>
      </c>
      <c r="AG896" s="23">
        <v>79.878799999999998</v>
      </c>
      <c r="AH896" s="23">
        <v>101.96120000000001</v>
      </c>
      <c r="AI896" s="23">
        <v>151.99039999999999</v>
      </c>
      <c r="AJ896" s="23">
        <v>159.69</v>
      </c>
      <c r="AK896" s="23">
        <v>71.846400000000003</v>
      </c>
      <c r="AL896" s="23">
        <v>70.9375</v>
      </c>
      <c r="AM896" s="23">
        <v>40.304400000000001</v>
      </c>
      <c r="AN896" s="23">
        <v>56.077399999999997</v>
      </c>
      <c r="AO896" s="23">
        <v>61.978999999999999</v>
      </c>
      <c r="AP896" s="23">
        <v>94.195999999999998</v>
      </c>
      <c r="AQ896" s="23">
        <v>18.998000000000001</v>
      </c>
      <c r="AR896" s="23">
        <v>35.450000000000003</v>
      </c>
      <c r="AS896" s="23">
        <v>29.88</v>
      </c>
      <c r="AT896" s="23">
        <v>74.691999999999993</v>
      </c>
      <c r="AU896" s="23">
        <v>81.39</v>
      </c>
      <c r="AX896" s="54">
        <f t="shared" si="2422"/>
        <v>0</v>
      </c>
      <c r="AY896" s="54">
        <f t="shared" si="2423"/>
        <v>0</v>
      </c>
      <c r="AZ896" s="54">
        <f t="shared" si="2424"/>
        <v>0</v>
      </c>
      <c r="BA896" s="54">
        <f t="shared" si="2425"/>
        <v>0</v>
      </c>
      <c r="BB896" s="54">
        <f t="shared" si="2426"/>
        <v>0</v>
      </c>
      <c r="BC896" s="54">
        <f t="shared" si="2427"/>
        <v>0</v>
      </c>
      <c r="BD896" s="54">
        <f t="shared" si="2428"/>
        <v>0</v>
      </c>
      <c r="BE896" s="54">
        <f t="shared" si="2429"/>
        <v>0</v>
      </c>
      <c r="BF896" s="54">
        <f t="shared" si="2430"/>
        <v>0</v>
      </c>
      <c r="BG896" s="54">
        <f t="shared" si="2431"/>
        <v>0</v>
      </c>
      <c r="BH896" s="54">
        <f t="shared" si="2432"/>
        <v>0</v>
      </c>
      <c r="BI896" s="54">
        <f t="shared" si="2433"/>
        <v>0</v>
      </c>
      <c r="BJ896" s="54">
        <f t="shared" si="2434"/>
        <v>0</v>
      </c>
      <c r="BK896" s="54">
        <f t="shared" si="2435"/>
        <v>0</v>
      </c>
      <c r="BL896" s="54">
        <f t="shared" si="2436"/>
        <v>0</v>
      </c>
      <c r="BM896" s="42"/>
      <c r="BO896" s="54">
        <f>'Norm-coeff'!$C$2+$AX896*'Norm-coeff'!$D$2+$AY896*'Norm-coeff'!$E$2+$AZ896*'Norm-coeff'!$F$2+$BA896*'Norm-coeff'!$G$2+$BB896*'Norm-coeff'!$H$2+$BC896*'Norm-coeff'!$I$2+$BD896*'Norm-coeff'!$J$2+$BE896*'Norm-coeff'!$K$2+$BF896*'Norm-coeff'!$L$2+$BG896*'Norm-coeff'!$M$2+$BH896*'Norm-coeff'!$N$2+$BI896*'Norm-coeff'!$O$2</f>
        <v>5.4045421474420303</v>
      </c>
      <c r="BP896" s="54">
        <f>'Norm-coeff'!$C$3+$AX896*'Norm-coeff'!$D$3+$AY896*'Norm-coeff'!$E$3+$AZ896*'Norm-coeff'!$F$3+$BA896*'Norm-coeff'!$G$3+$BB896*'Norm-coeff'!$H$3+$BC896*'Norm-coeff'!$I$3+$BD896*'Norm-coeff'!$J$3+$BE896*'Norm-coeff'!$K$3+$BF896*'Norm-coeff'!$L$3+$BG896*'Norm-coeff'!$M$3+$BH896*'Norm-coeff'!$N$3+$BI896*'Norm-coeff'!$O$3</f>
        <v>3.15319116612705</v>
      </c>
      <c r="BQ896" s="54">
        <f>'Norm-coeff'!$C$4+$AX896*'Norm-coeff'!$D$4+$AY896*'Norm-coeff'!$E$4+$AZ896*'Norm-coeff'!$F$4+$BA896*'Norm-coeff'!$G$4+$BB896*'Norm-coeff'!$H$4+$BC896*'Norm-coeff'!$I$4+$BD896*'Norm-coeff'!$J$4+$BE896*'Norm-coeff'!$K$4+$BF896*'Norm-coeff'!$L$4+$BG896*'Norm-coeff'!$M$4+$BH896*'Norm-coeff'!$N$4+$BI896*'Norm-coeff'!$O$4</f>
        <v>1.42115649462768</v>
      </c>
      <c r="BR896" s="54">
        <f>'Norm-coeff'!$C$5+$AX896*'Norm-coeff'!$D$5+$AY896*'Norm-coeff'!$E$5+$AZ896*'Norm-coeff'!$F$5+$BA896*'Norm-coeff'!$G$5+$BB896*'Norm-coeff'!$H$5+$BC896*'Norm-coeff'!$I$5+$BD896*'Norm-coeff'!$J$5+$BE896*'Norm-coeff'!$K$5+$BF896*'Norm-coeff'!$L$5+$BG896*'Norm-coeff'!$M$5+$BH896*'Norm-coeff'!$N$5+$BI896*'Norm-coeff'!$O$5</f>
        <v>1.0553329241296201</v>
      </c>
      <c r="BS896" s="54">
        <f>'Norm-coeff'!$C$6+$AX896*'Norm-coeff'!$D$6+$AY896*'Norm-coeff'!$E$6+$AZ896*'Norm-coeff'!$F$6+$BA896*'Norm-coeff'!$G$6+$BB896*'Norm-coeff'!$H$6+$BC896*'Norm-coeff'!$I$6+$BD896*'Norm-coeff'!$J$6+$BE896*'Norm-coeff'!$K$6+$BF896*'Norm-coeff'!$L$6+$BG896*'Norm-coeff'!$M$6+$BH896*'Norm-coeff'!$N$6+$BI896*'Norm-coeff'!$O$6</f>
        <v>-1.48700885495103E-2</v>
      </c>
      <c r="BT896" s="54">
        <f>'Norm-coeff'!$C$7+$AX896*'Norm-coeff'!$D$7+$AY896*'Norm-coeff'!$E$7+$AZ896*'Norm-coeff'!$F$7+$BA896*'Norm-coeff'!$G$7+$BB896*'Norm-coeff'!$H$7+$BC896*'Norm-coeff'!$I$7+$BD896*'Norm-coeff'!$J$7+$BE896*'Norm-coeff'!$K$7+$BF896*'Norm-coeff'!$L$7+$BG896*'Norm-coeff'!$M$7+$BH896*'Norm-coeff'!$N$7+$BI896*'Norm-coeff'!$O$7</f>
        <v>2.0907583608832998</v>
      </c>
      <c r="BU896" s="54">
        <f>'Norm-coeff'!$C$8+$AX896*'Norm-coeff'!$D$8+$AY896*'Norm-coeff'!$E$8+$AZ896*'Norm-coeff'!$F$8+$BA896*'Norm-coeff'!$G$8+$BB896*'Norm-coeff'!$H$8+$BC896*'Norm-coeff'!$I$8+$BD896*'Norm-coeff'!$J$8+$BE896*'Norm-coeff'!$K$8+$BF896*'Norm-coeff'!$L$8+$BG896*'Norm-coeff'!$M$8+$BH896*'Norm-coeff'!$N$8+$BI896*'Norm-coeff'!$O$8</f>
        <v>0.65894159836244504</v>
      </c>
      <c r="BV896" s="54">
        <f>'Norm-coeff'!$C$9+$AX896*'Norm-coeff'!$D$9+$AY896*'Norm-coeff'!$E$9+$AZ896*'Norm-coeff'!$F$9+$BA896*'Norm-coeff'!$G$9+$BB896*'Norm-coeff'!$H$9+$BC896*'Norm-coeff'!$I$9+$BD896*'Norm-coeff'!$J$9+$BE896*'Norm-coeff'!$K$9+$BF896*'Norm-coeff'!$L$9+$BG896*'Norm-coeff'!$M$9+$BH896*'Norm-coeff'!$N$9+$BI896*'Norm-coeff'!$O$9</f>
        <v>1.48961085014701</v>
      </c>
      <c r="BW896" s="54">
        <f>'Norm-coeff'!$C$10+$AX896*'Norm-coeff'!$D$10+$AY896*'Norm-coeff'!$E$10+$AZ896*'Norm-coeff'!$F$10+$BA896*'Norm-coeff'!$G$10+$BB896*'Norm-coeff'!$H$10+$BC896*'Norm-coeff'!$I$10+$BD896*'Norm-coeff'!$J$10+$BE896*'Norm-coeff'!$K$10+$BF896*'Norm-coeff'!$L$10+$BG896*'Norm-coeff'!$M$10+$BH896*'Norm-coeff'!$N$10+$BI896*'Norm-coeff'!$O$10</f>
        <v>1.42058735749591</v>
      </c>
      <c r="BX896" s="54">
        <f>'Norm-coeff'!$C$11+$AX896*'Norm-coeff'!$D$11+$AY896*'Norm-coeff'!$E$11+$AZ896*'Norm-coeff'!$F$11+$BA896*'Norm-coeff'!$G$11+$BB896*'Norm-coeff'!$H$11+$BC896*'Norm-coeff'!$I$11+$BD896*'Norm-coeff'!$J$11+$BE896*'Norm-coeff'!$K$11+$BF896*'Norm-coeff'!$L$11+$BG896*'Norm-coeff'!$M$11+$BH896*'Norm-coeff'!$N$11+$BI896*'Norm-coeff'!$O$11</f>
        <v>0.221233014421479</v>
      </c>
      <c r="BY896" s="54">
        <f>'Norm-coeff'!$C$12+$AX896*'Norm-coeff'!$D$12+$AY896*'Norm-coeff'!$E$12+$AZ896*'Norm-coeff'!$F$12+$BA896*'Norm-coeff'!$G$12+$BB896*'Norm-coeff'!$H$12+$BC896*'Norm-coeff'!$I$12+$BD896*'Norm-coeff'!$J$12+$BE896*'Norm-coeff'!$K$12+$BF896*'Norm-coeff'!$L$12+$BG896*'Norm-coeff'!$M$12+$BH896*'Norm-coeff'!$N$12+$BI896*'Norm-coeff'!$O$12</f>
        <v>0.283527502056037</v>
      </c>
      <c r="BZ896" s="54">
        <f>'Norm-coeff'!$C$13+$AX896*'Norm-coeff'!$D$13+$AY896*'Norm-coeff'!$E$13+$AZ896*'Norm-coeff'!$F$13+$BA896*'Norm-coeff'!$G$13+$BB896*'Norm-coeff'!$H$13+$BC896*'Norm-coeff'!$I$13+$BD896*'Norm-coeff'!$J$13+$BE896*'Norm-coeff'!$K$13+$BF896*'Norm-coeff'!$L$13+$BG896*'Norm-coeff'!$M$13+$BH896*'Norm-coeff'!$N$13+$BI896*'Norm-coeff'!$O$13</f>
        <v>-4.1864930554451202E-2</v>
      </c>
      <c r="CA896" s="54">
        <f>'Norm-coeff'!$C$14+$AX896*'Norm-coeff'!$D$14+$AY896*'Norm-coeff'!$E$14+$AZ896*'Norm-coeff'!$F$14+$BA896*'Norm-coeff'!$G$14+$BB896*'Norm-coeff'!$H$14+$BC896*'Norm-coeff'!$I$14+$BD896*'Norm-coeff'!$J$14+$BE896*'Norm-coeff'!$K$14+$BF896*'Norm-coeff'!$L$14+$BG896*'Norm-coeff'!$M$14+$BH896*'Norm-coeff'!$N$14+$BI896*'Norm-coeff'!$O$14</f>
        <v>4.2526983164477103</v>
      </c>
      <c r="CC896" s="54">
        <f t="shared" si="2437"/>
        <v>0</v>
      </c>
      <c r="CG896" s="54">
        <f t="shared" si="2438"/>
        <v>0</v>
      </c>
      <c r="CH896" s="54">
        <f t="shared" si="2421"/>
        <v>0</v>
      </c>
      <c r="CI896" s="54">
        <f t="shared" si="2439"/>
        <v>0</v>
      </c>
      <c r="CJ896" s="56">
        <f t="shared" si="2440"/>
        <v>0</v>
      </c>
      <c r="CK896" s="54">
        <f t="shared" si="2441"/>
        <v>0</v>
      </c>
      <c r="CL896" s="54">
        <f t="shared" si="2442"/>
        <v>0</v>
      </c>
      <c r="CM896" s="54">
        <f t="shared" si="2443"/>
        <v>0</v>
      </c>
      <c r="CN896" s="54">
        <f t="shared" si="2444"/>
        <v>0</v>
      </c>
      <c r="CO896" s="54">
        <f t="shared" si="2445"/>
        <v>0</v>
      </c>
      <c r="CP896" s="54">
        <f t="shared" si="2446"/>
        <v>0</v>
      </c>
      <c r="CQ896" s="54">
        <f t="shared" si="2447"/>
        <v>0</v>
      </c>
      <c r="CR896" s="54">
        <f t="shared" si="2448"/>
        <v>0</v>
      </c>
      <c r="CS896" s="54">
        <f t="shared" si="2449"/>
        <v>0</v>
      </c>
      <c r="CU896" s="54">
        <f t="shared" si="2450"/>
        <v>0</v>
      </c>
      <c r="CV896" s="54">
        <f t="shared" si="2451"/>
        <v>0</v>
      </c>
      <c r="CW896" s="54">
        <f t="shared" si="2452"/>
        <v>0</v>
      </c>
      <c r="CX896" s="54">
        <f t="shared" si="2453"/>
        <v>0</v>
      </c>
      <c r="CZ896" s="54">
        <f t="shared" si="2454"/>
        <v>0</v>
      </c>
      <c r="DA896" s="54">
        <f t="shared" si="2455"/>
        <v>0</v>
      </c>
      <c r="DB896" s="54">
        <f t="shared" si="2456"/>
        <v>0</v>
      </c>
      <c r="DC896" s="54">
        <f t="shared" si="2457"/>
        <v>0</v>
      </c>
      <c r="DD896" s="54">
        <f t="shared" si="2458"/>
        <v>0</v>
      </c>
      <c r="DE896" s="54">
        <f t="shared" si="2459"/>
        <v>0</v>
      </c>
      <c r="DF896" s="54">
        <f t="shared" si="2460"/>
        <v>0</v>
      </c>
      <c r="DG896" s="54">
        <f t="shared" si="2461"/>
        <v>2</v>
      </c>
      <c r="DH896" s="71">
        <f t="shared" si="2462"/>
        <v>0</v>
      </c>
      <c r="DI896" s="71">
        <f t="shared" si="2463"/>
        <v>0</v>
      </c>
      <c r="DJ896" s="54">
        <f t="shared" si="2464"/>
        <v>0</v>
      </c>
      <c r="DK896" s="54">
        <f t="shared" si="2465"/>
        <v>2</v>
      </c>
      <c r="DL896" s="4">
        <f t="shared" si="2395"/>
        <v>0</v>
      </c>
      <c r="DM896" s="3">
        <f t="shared" si="2466"/>
        <v>0</v>
      </c>
      <c r="DN896" s="3">
        <f t="shared" si="2467"/>
        <v>0</v>
      </c>
      <c r="DO896" s="4" t="e">
        <f t="shared" si="2468"/>
        <v>#DIV/0!</v>
      </c>
      <c r="DP896" s="57"/>
      <c r="DQ896" s="57"/>
      <c r="DR896" s="56">
        <f t="shared" si="2396"/>
        <v>2</v>
      </c>
      <c r="DS896" s="56">
        <f t="shared" si="2397"/>
        <v>0</v>
      </c>
      <c r="DT896" s="38">
        <f t="shared" si="2398"/>
        <v>0</v>
      </c>
      <c r="DU896" s="38">
        <f t="shared" si="2469"/>
        <v>2</v>
      </c>
      <c r="DV896" s="38">
        <f t="shared" si="2399"/>
        <v>0</v>
      </c>
      <c r="DW896" s="39">
        <f t="shared" si="2400"/>
        <v>0</v>
      </c>
      <c r="DX896" s="39">
        <f t="shared" si="2401"/>
        <v>0</v>
      </c>
      <c r="DY896" s="39">
        <f t="shared" si="2402"/>
        <v>0</v>
      </c>
      <c r="DZ896" s="39">
        <f t="shared" si="2403"/>
        <v>0</v>
      </c>
      <c r="EA896" s="39">
        <f t="shared" si="2404"/>
        <v>0</v>
      </c>
      <c r="EB896" s="37" t="e">
        <f t="shared" si="2470"/>
        <v>#DIV/0!</v>
      </c>
      <c r="EC896" s="37" t="e">
        <f t="shared" si="2471"/>
        <v>#DIV/0!</v>
      </c>
      <c r="ED896" s="37" t="e">
        <f t="shared" si="2472"/>
        <v>#DIV/0!</v>
      </c>
      <c r="EE896" s="37" t="e">
        <f t="shared" si="2473"/>
        <v>#DIV/0!</v>
      </c>
      <c r="EF896" s="39" t="e">
        <f t="shared" si="2474"/>
        <v>#DIV/0!</v>
      </c>
      <c r="EG896" s="37" t="e">
        <f t="shared" si="2475"/>
        <v>#DIV/0!</v>
      </c>
      <c r="EH896" s="37" t="e">
        <f t="shared" si="2476"/>
        <v>#DIV/0!</v>
      </c>
      <c r="EI896" s="11" t="b">
        <f t="shared" si="2477"/>
        <v>1</v>
      </c>
      <c r="EJ896" s="11" t="b">
        <f t="shared" si="2478"/>
        <v>0</v>
      </c>
      <c r="EK896" s="39" t="e">
        <f t="shared" si="2479"/>
        <v>#DIV/0!</v>
      </c>
      <c r="EL896" s="39" t="e">
        <f t="shared" si="2480"/>
        <v>#DIV/0!</v>
      </c>
      <c r="EM896" s="39" t="e">
        <f t="shared" si="2481"/>
        <v>#DIV/0!</v>
      </c>
      <c r="EN896" s="39" t="e">
        <f t="shared" si="2482"/>
        <v>#DIV/0!</v>
      </c>
      <c r="EO896" s="39" t="e">
        <f t="shared" si="2483"/>
        <v>#DIV/0!</v>
      </c>
      <c r="EP896" s="39" t="e">
        <f t="shared" si="2484"/>
        <v>#DIV/0!</v>
      </c>
      <c r="EQ896" s="39" t="e">
        <f t="shared" si="2485"/>
        <v>#DIV/0!</v>
      </c>
      <c r="ER896" s="39" t="e">
        <f t="shared" si="2486"/>
        <v>#DIV/0!</v>
      </c>
      <c r="ES896" s="58" t="str">
        <f t="shared" si="2487"/>
        <v>(OH,F,Cl)-dominate amphibole</v>
      </c>
      <c r="ET896" s="58" t="e">
        <f t="shared" si="2488"/>
        <v>#N/A</v>
      </c>
      <c r="EU896" s="56">
        <f t="shared" si="2405"/>
        <v>0</v>
      </c>
      <c r="EV896" s="56">
        <f t="shared" si="2406"/>
        <v>0</v>
      </c>
      <c r="EW896" s="56">
        <f t="shared" si="2407"/>
        <v>0</v>
      </c>
      <c r="EX896" s="56">
        <f t="shared" si="2408"/>
        <v>0</v>
      </c>
      <c r="EY896" s="56">
        <f t="shared" si="2409"/>
        <v>0</v>
      </c>
      <c r="EZ896" s="56">
        <f t="shared" si="2410"/>
        <v>0</v>
      </c>
      <c r="FA896" s="39">
        <f t="shared" si="2411"/>
        <v>0</v>
      </c>
      <c r="FB896" s="39">
        <f t="shared" si="2412"/>
        <v>0</v>
      </c>
      <c r="FC896" s="54">
        <f t="shared" si="2413"/>
        <v>0</v>
      </c>
      <c r="FD896" s="54">
        <f t="shared" si="2414"/>
        <v>0</v>
      </c>
      <c r="FE896" s="39">
        <f t="shared" si="2415"/>
        <v>0</v>
      </c>
      <c r="FF896" s="54">
        <f t="shared" si="2416"/>
        <v>0</v>
      </c>
      <c r="FG896" s="39">
        <f t="shared" si="2417"/>
        <v>0</v>
      </c>
      <c r="FH896" s="39">
        <f t="shared" si="2489"/>
        <v>0</v>
      </c>
      <c r="FI896" s="39">
        <f t="shared" si="2490"/>
        <v>0</v>
      </c>
      <c r="FJ896" s="39">
        <f t="shared" si="2491"/>
        <v>0</v>
      </c>
      <c r="FK896" s="39" t="e">
        <f t="shared" si="2492"/>
        <v>#DIV/0!</v>
      </c>
      <c r="FL896" s="39" t="e">
        <f t="shared" si="2493"/>
        <v>#DIV/0!</v>
      </c>
      <c r="FM896" s="39" t="e">
        <f t="shared" si="2494"/>
        <v>#DIV/0!</v>
      </c>
      <c r="FN896" s="39">
        <f t="shared" si="2495"/>
        <v>1</v>
      </c>
      <c r="FO896" s="39">
        <f t="shared" si="2418"/>
        <v>0</v>
      </c>
      <c r="FP896" s="39">
        <f t="shared" si="2419"/>
        <v>0</v>
      </c>
      <c r="FQ896" s="39">
        <f t="shared" si="2420"/>
        <v>0</v>
      </c>
      <c r="FR896" s="39">
        <f t="shared" si="2496"/>
        <v>0</v>
      </c>
      <c r="FS896" s="39">
        <f t="shared" si="2497"/>
        <v>0</v>
      </c>
      <c r="FU896" s="39" t="e">
        <f t="shared" si="2498"/>
        <v>#DIV/0!</v>
      </c>
      <c r="FV896" s="39" t="e">
        <f t="shared" si="2499"/>
        <v>#DIV/0!</v>
      </c>
      <c r="FW896" s="39" t="e">
        <f t="shared" si="2500"/>
        <v>#DIV/0!</v>
      </c>
      <c r="FY896" s="39" t="e">
        <f t="shared" si="2501"/>
        <v>#DIV/0!</v>
      </c>
      <c r="FZ896" s="39" t="e">
        <f t="shared" si="2502"/>
        <v>#DIV/0!</v>
      </c>
      <c r="GA896" s="39" t="e">
        <f t="shared" si="2503"/>
        <v>#DIV/0!</v>
      </c>
      <c r="GB896" s="39" t="e">
        <f t="shared" si="2504"/>
        <v>#DIV/0!</v>
      </c>
      <c r="GC896" s="39" t="e">
        <f t="shared" si="2505"/>
        <v>#DIV/0!</v>
      </c>
      <c r="GD896" s="39" t="e">
        <f t="shared" si="2506"/>
        <v>#DIV/0!</v>
      </c>
      <c r="GE896" s="39" t="e">
        <f t="shared" si="2507"/>
        <v>#DIV/0!</v>
      </c>
      <c r="GF896" s="39" t="e">
        <f t="shared" si="2508"/>
        <v>#DIV/0!</v>
      </c>
      <c r="GG896" s="39" t="e">
        <f t="shared" si="2509"/>
        <v>#DIV/0!</v>
      </c>
      <c r="GH896" s="39" t="e">
        <f t="shared" si="2510"/>
        <v>#DIV/0!</v>
      </c>
      <c r="GI896" s="39"/>
      <c r="GJ896" s="39" t="e">
        <f t="shared" si="2511"/>
        <v>#DIV/0!</v>
      </c>
      <c r="GK896" s="39" t="e">
        <f t="shared" si="2512"/>
        <v>#DIV/0!</v>
      </c>
      <c r="GL896" s="39" t="e">
        <f t="shared" si="2513"/>
        <v>#DIV/0!</v>
      </c>
      <c r="GM896" s="39" t="e">
        <f t="shared" si="2514"/>
        <v>#DIV/0!</v>
      </c>
      <c r="GN896" s="39" t="e">
        <f t="shared" si="2515"/>
        <v>#DIV/0!</v>
      </c>
      <c r="GO896" s="57"/>
      <c r="GP896" s="57" t="e">
        <f t="shared" si="2516"/>
        <v>#DIV/0!</v>
      </c>
      <c r="GQ896" s="59" t="e">
        <f t="shared" si="2517"/>
        <v>#DIV/0!</v>
      </c>
      <c r="GR896" s="41" t="e">
        <f t="shared" si="2518"/>
        <v>#DIV/0!</v>
      </c>
      <c r="GS896" s="57" t="e">
        <f t="shared" si="2519"/>
        <v>#DIV/0!</v>
      </c>
      <c r="GT896" s="57" t="e">
        <f t="shared" si="2520"/>
        <v>#DIV/0!</v>
      </c>
      <c r="GU896" s="57" t="e">
        <f t="shared" si="2521"/>
        <v>#DIV/0!</v>
      </c>
      <c r="GV896" s="57"/>
      <c r="GW896" s="42" t="e">
        <f t="shared" si="2522"/>
        <v>#DIV/0!</v>
      </c>
      <c r="GX896" s="42" t="e">
        <f t="shared" si="2523"/>
        <v>#DIV/0!</v>
      </c>
      <c r="GY896" s="42" t="e">
        <f t="shared" si="2524"/>
        <v>#DIV/0!</v>
      </c>
      <c r="GZ896" s="57"/>
      <c r="HA896" s="2" t="e">
        <f t="shared" si="2525"/>
        <v>#DIV/0!</v>
      </c>
      <c r="HB896" s="2" t="e">
        <f t="shared" si="2526"/>
        <v>#DIV/0!</v>
      </c>
      <c r="HC896" s="2" t="e">
        <f t="shared" si="2527"/>
        <v>#DIV/0!</v>
      </c>
      <c r="HD896" s="2" t="e">
        <f t="shared" si="2528"/>
        <v>#DIV/0!</v>
      </c>
      <c r="HE896" s="2" t="e">
        <f t="shared" si="2529"/>
        <v>#DIV/0!</v>
      </c>
      <c r="HF896" s="2" t="e">
        <f t="shared" si="2530"/>
        <v>#DIV/0!</v>
      </c>
      <c r="HG896" s="2" t="e">
        <f t="shared" si="2531"/>
        <v>#DIV/0!</v>
      </c>
      <c r="HH896" s="2" t="e">
        <f t="shared" si="2532"/>
        <v>#DIV/0!</v>
      </c>
      <c r="HI896" s="2" t="e">
        <f t="shared" si="2533"/>
        <v>#DIV/0!</v>
      </c>
      <c r="HJ896" s="11" t="e">
        <f t="shared" si="2534"/>
        <v>#DIV/0!</v>
      </c>
      <c r="HK896" s="60" t="e">
        <f t="shared" si="2535"/>
        <v>#DIV/0!</v>
      </c>
      <c r="HL896" s="57"/>
      <c r="HM896" s="57" t="e">
        <f t="shared" si="2536"/>
        <v>#DIV/0!</v>
      </c>
      <c r="HN896" s="57" t="e">
        <f t="shared" si="2537"/>
        <v>#DIV/0!</v>
      </c>
      <c r="HO896" s="57" t="e">
        <f t="shared" si="2538"/>
        <v>#DIV/0!</v>
      </c>
      <c r="HP896" s="57" t="e">
        <f t="shared" si="2539"/>
        <v>#DIV/0!</v>
      </c>
      <c r="HQ896" s="57" t="e">
        <f t="shared" si="2540"/>
        <v>#DIV/0!</v>
      </c>
      <c r="HR896" s="57"/>
      <c r="HS896" s="57" t="e">
        <f t="shared" si="2541"/>
        <v>#DIV/0!</v>
      </c>
      <c r="HT896" s="57" t="e">
        <f t="shared" si="2542"/>
        <v>#DIV/0!</v>
      </c>
      <c r="HU896" s="57" t="e">
        <f t="shared" si="2543"/>
        <v>#DIV/0!</v>
      </c>
      <c r="HV896" s="57" t="e">
        <f t="shared" si="2544"/>
        <v>#DIV/0!</v>
      </c>
      <c r="HW896" s="57" t="e">
        <f t="shared" si="2545"/>
        <v>#DIV/0!</v>
      </c>
      <c r="HX896" s="57"/>
      <c r="HY896" s="57" t="e">
        <f t="shared" si="2546"/>
        <v>#DIV/0!</v>
      </c>
      <c r="HZ896" s="57" t="e">
        <f t="shared" si="2547"/>
        <v>#DIV/0!</v>
      </c>
      <c r="IA896" s="57"/>
      <c r="IB896" s="61">
        <f t="shared" si="2548"/>
        <v>0</v>
      </c>
      <c r="IC896" s="57" t="str">
        <f t="shared" si="2549"/>
        <v/>
      </c>
      <c r="ID896" s="42"/>
      <c r="IE896" s="2" t="str">
        <f t="shared" si="2550"/>
        <v/>
      </c>
      <c r="IF896" s="60" t="e">
        <f t="shared" si="2551"/>
        <v>#DIV/0!</v>
      </c>
      <c r="IG896" s="60" t="str">
        <f t="shared" si="2552"/>
        <v/>
      </c>
      <c r="IH896" s="60" t="str">
        <f t="shared" si="2553"/>
        <v>zinco-</v>
      </c>
      <c r="II896" s="60" t="str">
        <f t="shared" si="2554"/>
        <v>mangano-</v>
      </c>
      <c r="IJ896" s="60" t="e">
        <f t="shared" si="2555"/>
        <v>#DIV/0!</v>
      </c>
      <c r="IK896" s="60" t="e">
        <f t="shared" si="2556"/>
        <v>#DIV/0!</v>
      </c>
      <c r="IL896" s="60" t="e">
        <f t="shared" si="2557"/>
        <v>#DIV/0!</v>
      </c>
      <c r="IM896" s="60" t="e">
        <f t="shared" si="2558"/>
        <v>#DIV/0!</v>
      </c>
      <c r="IN896" s="60" t="str">
        <f t="shared" si="2559"/>
        <v/>
      </c>
      <c r="IO896" s="60" t="str">
        <f t="shared" si="2560"/>
        <v/>
      </c>
      <c r="IP896" s="57"/>
      <c r="IQ896" s="57" t="str">
        <f t="shared" si="2561"/>
        <v>ERROR!!</v>
      </c>
    </row>
    <row r="897" spans="24:251">
      <c r="X897" s="29">
        <f t="shared" si="2562"/>
        <v>0</v>
      </c>
      <c r="Y897" s="29">
        <f t="shared" si="2563"/>
        <v>0</v>
      </c>
      <c r="Z897" s="29" t="e">
        <f t="shared" si="2564"/>
        <v>#DIV/0!</v>
      </c>
      <c r="AA897" s="29" t="e">
        <f t="shared" si="2565"/>
        <v>#DIV/0!</v>
      </c>
      <c r="AB897" s="29" t="e">
        <f t="shared" si="2566"/>
        <v>#DIV/0!</v>
      </c>
      <c r="AC897" s="29" t="e">
        <f t="shared" si="2567"/>
        <v>#DIV/0!</v>
      </c>
      <c r="AF897" s="23">
        <v>60.084299999999999</v>
      </c>
      <c r="AG897" s="23">
        <v>79.878799999999998</v>
      </c>
      <c r="AH897" s="23">
        <v>101.96120000000001</v>
      </c>
      <c r="AI897" s="23">
        <v>151.99039999999999</v>
      </c>
      <c r="AJ897" s="23">
        <v>159.69</v>
      </c>
      <c r="AK897" s="23">
        <v>71.846400000000003</v>
      </c>
      <c r="AL897" s="23">
        <v>70.9375</v>
      </c>
      <c r="AM897" s="23">
        <v>40.304400000000001</v>
      </c>
      <c r="AN897" s="23">
        <v>56.077399999999997</v>
      </c>
      <c r="AO897" s="23">
        <v>61.978999999999999</v>
      </c>
      <c r="AP897" s="23">
        <v>94.195999999999998</v>
      </c>
      <c r="AQ897" s="23">
        <v>18.998000000000001</v>
      </c>
      <c r="AR897" s="23">
        <v>35.450000000000003</v>
      </c>
      <c r="AS897" s="23">
        <v>29.88</v>
      </c>
      <c r="AT897" s="23">
        <v>74.691999999999993</v>
      </c>
      <c r="AU897" s="23">
        <v>81.39</v>
      </c>
      <c r="AX897" s="54">
        <f t="shared" si="2422"/>
        <v>0</v>
      </c>
      <c r="AY897" s="54">
        <f t="shared" si="2423"/>
        <v>0</v>
      </c>
      <c r="AZ897" s="54">
        <f t="shared" si="2424"/>
        <v>0</v>
      </c>
      <c r="BA897" s="54">
        <f t="shared" si="2425"/>
        <v>0</v>
      </c>
      <c r="BB897" s="54">
        <f t="shared" si="2426"/>
        <v>0</v>
      </c>
      <c r="BC897" s="54">
        <f t="shared" si="2427"/>
        <v>0</v>
      </c>
      <c r="BD897" s="54">
        <f t="shared" si="2428"/>
        <v>0</v>
      </c>
      <c r="BE897" s="54">
        <f t="shared" si="2429"/>
        <v>0</v>
      </c>
      <c r="BF897" s="54">
        <f t="shared" si="2430"/>
        <v>0</v>
      </c>
      <c r="BG897" s="54">
        <f t="shared" si="2431"/>
        <v>0</v>
      </c>
      <c r="BH897" s="54">
        <f t="shared" si="2432"/>
        <v>0</v>
      </c>
      <c r="BI897" s="54">
        <f t="shared" si="2433"/>
        <v>0</v>
      </c>
      <c r="BJ897" s="54">
        <f t="shared" si="2434"/>
        <v>0</v>
      </c>
      <c r="BK897" s="54">
        <f t="shared" si="2435"/>
        <v>0</v>
      </c>
      <c r="BL897" s="54">
        <f t="shared" si="2436"/>
        <v>0</v>
      </c>
      <c r="BM897" s="42"/>
      <c r="BO897" s="54">
        <f>'Norm-coeff'!$C$2+$AX897*'Norm-coeff'!$D$2+$AY897*'Norm-coeff'!$E$2+$AZ897*'Norm-coeff'!$F$2+$BA897*'Norm-coeff'!$G$2+$BB897*'Norm-coeff'!$H$2+$BC897*'Norm-coeff'!$I$2+$BD897*'Norm-coeff'!$J$2+$BE897*'Norm-coeff'!$K$2+$BF897*'Norm-coeff'!$L$2+$BG897*'Norm-coeff'!$M$2+$BH897*'Norm-coeff'!$N$2+$BI897*'Norm-coeff'!$O$2</f>
        <v>5.4045421474420303</v>
      </c>
      <c r="BP897" s="54">
        <f>'Norm-coeff'!$C$3+$AX897*'Norm-coeff'!$D$3+$AY897*'Norm-coeff'!$E$3+$AZ897*'Norm-coeff'!$F$3+$BA897*'Norm-coeff'!$G$3+$BB897*'Norm-coeff'!$H$3+$BC897*'Norm-coeff'!$I$3+$BD897*'Norm-coeff'!$J$3+$BE897*'Norm-coeff'!$K$3+$BF897*'Norm-coeff'!$L$3+$BG897*'Norm-coeff'!$M$3+$BH897*'Norm-coeff'!$N$3+$BI897*'Norm-coeff'!$O$3</f>
        <v>3.15319116612705</v>
      </c>
      <c r="BQ897" s="54">
        <f>'Norm-coeff'!$C$4+$AX897*'Norm-coeff'!$D$4+$AY897*'Norm-coeff'!$E$4+$AZ897*'Norm-coeff'!$F$4+$BA897*'Norm-coeff'!$G$4+$BB897*'Norm-coeff'!$H$4+$BC897*'Norm-coeff'!$I$4+$BD897*'Norm-coeff'!$J$4+$BE897*'Norm-coeff'!$K$4+$BF897*'Norm-coeff'!$L$4+$BG897*'Norm-coeff'!$M$4+$BH897*'Norm-coeff'!$N$4+$BI897*'Norm-coeff'!$O$4</f>
        <v>1.42115649462768</v>
      </c>
      <c r="BR897" s="54">
        <f>'Norm-coeff'!$C$5+$AX897*'Norm-coeff'!$D$5+$AY897*'Norm-coeff'!$E$5+$AZ897*'Norm-coeff'!$F$5+$BA897*'Norm-coeff'!$G$5+$BB897*'Norm-coeff'!$H$5+$BC897*'Norm-coeff'!$I$5+$BD897*'Norm-coeff'!$J$5+$BE897*'Norm-coeff'!$K$5+$BF897*'Norm-coeff'!$L$5+$BG897*'Norm-coeff'!$M$5+$BH897*'Norm-coeff'!$N$5+$BI897*'Norm-coeff'!$O$5</f>
        <v>1.0553329241296201</v>
      </c>
      <c r="BS897" s="54">
        <f>'Norm-coeff'!$C$6+$AX897*'Norm-coeff'!$D$6+$AY897*'Norm-coeff'!$E$6+$AZ897*'Norm-coeff'!$F$6+$BA897*'Norm-coeff'!$G$6+$BB897*'Norm-coeff'!$H$6+$BC897*'Norm-coeff'!$I$6+$BD897*'Norm-coeff'!$J$6+$BE897*'Norm-coeff'!$K$6+$BF897*'Norm-coeff'!$L$6+$BG897*'Norm-coeff'!$M$6+$BH897*'Norm-coeff'!$N$6+$BI897*'Norm-coeff'!$O$6</f>
        <v>-1.48700885495103E-2</v>
      </c>
      <c r="BT897" s="54">
        <f>'Norm-coeff'!$C$7+$AX897*'Norm-coeff'!$D$7+$AY897*'Norm-coeff'!$E$7+$AZ897*'Norm-coeff'!$F$7+$BA897*'Norm-coeff'!$G$7+$BB897*'Norm-coeff'!$H$7+$BC897*'Norm-coeff'!$I$7+$BD897*'Norm-coeff'!$J$7+$BE897*'Norm-coeff'!$K$7+$BF897*'Norm-coeff'!$L$7+$BG897*'Norm-coeff'!$M$7+$BH897*'Norm-coeff'!$N$7+$BI897*'Norm-coeff'!$O$7</f>
        <v>2.0907583608832998</v>
      </c>
      <c r="BU897" s="54">
        <f>'Norm-coeff'!$C$8+$AX897*'Norm-coeff'!$D$8+$AY897*'Norm-coeff'!$E$8+$AZ897*'Norm-coeff'!$F$8+$BA897*'Norm-coeff'!$G$8+$BB897*'Norm-coeff'!$H$8+$BC897*'Norm-coeff'!$I$8+$BD897*'Norm-coeff'!$J$8+$BE897*'Norm-coeff'!$K$8+$BF897*'Norm-coeff'!$L$8+$BG897*'Norm-coeff'!$M$8+$BH897*'Norm-coeff'!$N$8+$BI897*'Norm-coeff'!$O$8</f>
        <v>0.65894159836244504</v>
      </c>
      <c r="BV897" s="54">
        <f>'Norm-coeff'!$C$9+$AX897*'Norm-coeff'!$D$9+$AY897*'Norm-coeff'!$E$9+$AZ897*'Norm-coeff'!$F$9+$BA897*'Norm-coeff'!$G$9+$BB897*'Norm-coeff'!$H$9+$BC897*'Norm-coeff'!$I$9+$BD897*'Norm-coeff'!$J$9+$BE897*'Norm-coeff'!$K$9+$BF897*'Norm-coeff'!$L$9+$BG897*'Norm-coeff'!$M$9+$BH897*'Norm-coeff'!$N$9+$BI897*'Norm-coeff'!$O$9</f>
        <v>1.48961085014701</v>
      </c>
      <c r="BW897" s="54">
        <f>'Norm-coeff'!$C$10+$AX897*'Norm-coeff'!$D$10+$AY897*'Norm-coeff'!$E$10+$AZ897*'Norm-coeff'!$F$10+$BA897*'Norm-coeff'!$G$10+$BB897*'Norm-coeff'!$H$10+$BC897*'Norm-coeff'!$I$10+$BD897*'Norm-coeff'!$J$10+$BE897*'Norm-coeff'!$K$10+$BF897*'Norm-coeff'!$L$10+$BG897*'Norm-coeff'!$M$10+$BH897*'Norm-coeff'!$N$10+$BI897*'Norm-coeff'!$O$10</f>
        <v>1.42058735749591</v>
      </c>
      <c r="BX897" s="54">
        <f>'Norm-coeff'!$C$11+$AX897*'Norm-coeff'!$D$11+$AY897*'Norm-coeff'!$E$11+$AZ897*'Norm-coeff'!$F$11+$BA897*'Norm-coeff'!$G$11+$BB897*'Norm-coeff'!$H$11+$BC897*'Norm-coeff'!$I$11+$BD897*'Norm-coeff'!$J$11+$BE897*'Norm-coeff'!$K$11+$BF897*'Norm-coeff'!$L$11+$BG897*'Norm-coeff'!$M$11+$BH897*'Norm-coeff'!$N$11+$BI897*'Norm-coeff'!$O$11</f>
        <v>0.221233014421479</v>
      </c>
      <c r="BY897" s="54">
        <f>'Norm-coeff'!$C$12+$AX897*'Norm-coeff'!$D$12+$AY897*'Norm-coeff'!$E$12+$AZ897*'Norm-coeff'!$F$12+$BA897*'Norm-coeff'!$G$12+$BB897*'Norm-coeff'!$H$12+$BC897*'Norm-coeff'!$I$12+$BD897*'Norm-coeff'!$J$12+$BE897*'Norm-coeff'!$K$12+$BF897*'Norm-coeff'!$L$12+$BG897*'Norm-coeff'!$M$12+$BH897*'Norm-coeff'!$N$12+$BI897*'Norm-coeff'!$O$12</f>
        <v>0.283527502056037</v>
      </c>
      <c r="BZ897" s="54">
        <f>'Norm-coeff'!$C$13+$AX897*'Norm-coeff'!$D$13+$AY897*'Norm-coeff'!$E$13+$AZ897*'Norm-coeff'!$F$13+$BA897*'Norm-coeff'!$G$13+$BB897*'Norm-coeff'!$H$13+$BC897*'Norm-coeff'!$I$13+$BD897*'Norm-coeff'!$J$13+$BE897*'Norm-coeff'!$K$13+$BF897*'Norm-coeff'!$L$13+$BG897*'Norm-coeff'!$M$13+$BH897*'Norm-coeff'!$N$13+$BI897*'Norm-coeff'!$O$13</f>
        <v>-4.1864930554451202E-2</v>
      </c>
      <c r="CA897" s="54">
        <f>'Norm-coeff'!$C$14+$AX897*'Norm-coeff'!$D$14+$AY897*'Norm-coeff'!$E$14+$AZ897*'Norm-coeff'!$F$14+$BA897*'Norm-coeff'!$G$14+$BB897*'Norm-coeff'!$H$14+$BC897*'Norm-coeff'!$I$14+$BD897*'Norm-coeff'!$J$14+$BE897*'Norm-coeff'!$K$14+$BF897*'Norm-coeff'!$L$14+$BG897*'Norm-coeff'!$M$14+$BH897*'Norm-coeff'!$N$14+$BI897*'Norm-coeff'!$O$14</f>
        <v>4.2526983164477103</v>
      </c>
      <c r="CC897" s="54">
        <f t="shared" si="2437"/>
        <v>0</v>
      </c>
      <c r="CG897" s="54">
        <f t="shared" si="2438"/>
        <v>0</v>
      </c>
      <c r="CH897" s="54">
        <f t="shared" si="2421"/>
        <v>0</v>
      </c>
      <c r="CI897" s="54">
        <f t="shared" si="2439"/>
        <v>0</v>
      </c>
      <c r="CJ897" s="56">
        <f t="shared" si="2440"/>
        <v>0</v>
      </c>
      <c r="CK897" s="54">
        <f t="shared" si="2441"/>
        <v>0</v>
      </c>
      <c r="CL897" s="54">
        <f t="shared" si="2442"/>
        <v>0</v>
      </c>
      <c r="CM897" s="54">
        <f t="shared" si="2443"/>
        <v>0</v>
      </c>
      <c r="CN897" s="54">
        <f t="shared" si="2444"/>
        <v>0</v>
      </c>
      <c r="CO897" s="54">
        <f t="shared" si="2445"/>
        <v>0</v>
      </c>
      <c r="CP897" s="54">
        <f t="shared" si="2446"/>
        <v>0</v>
      </c>
      <c r="CQ897" s="54">
        <f t="shared" si="2447"/>
        <v>0</v>
      </c>
      <c r="CR897" s="54">
        <f t="shared" si="2448"/>
        <v>0</v>
      </c>
      <c r="CS897" s="54">
        <f t="shared" si="2449"/>
        <v>0</v>
      </c>
      <c r="CU897" s="54">
        <f t="shared" si="2450"/>
        <v>0</v>
      </c>
      <c r="CV897" s="54">
        <f t="shared" si="2451"/>
        <v>0</v>
      </c>
      <c r="CW897" s="54">
        <f t="shared" si="2452"/>
        <v>0</v>
      </c>
      <c r="CX897" s="54">
        <f t="shared" si="2453"/>
        <v>0</v>
      </c>
      <c r="CZ897" s="54">
        <f t="shared" si="2454"/>
        <v>0</v>
      </c>
      <c r="DA897" s="54">
        <f t="shared" si="2455"/>
        <v>0</v>
      </c>
      <c r="DB897" s="54">
        <f t="shared" si="2456"/>
        <v>0</v>
      </c>
      <c r="DC897" s="54">
        <f t="shared" si="2457"/>
        <v>0</v>
      </c>
      <c r="DD897" s="54">
        <f t="shared" si="2458"/>
        <v>0</v>
      </c>
      <c r="DE897" s="54">
        <f t="shared" si="2459"/>
        <v>0</v>
      </c>
      <c r="DF897" s="54">
        <f t="shared" si="2460"/>
        <v>0</v>
      </c>
      <c r="DG897" s="54">
        <f t="shared" si="2461"/>
        <v>2</v>
      </c>
      <c r="DH897" s="71">
        <f t="shared" si="2462"/>
        <v>0</v>
      </c>
      <c r="DI897" s="71">
        <f t="shared" si="2463"/>
        <v>0</v>
      </c>
      <c r="DJ897" s="54">
        <f t="shared" si="2464"/>
        <v>0</v>
      </c>
      <c r="DK897" s="54">
        <f t="shared" si="2465"/>
        <v>2</v>
      </c>
      <c r="DL897" s="4">
        <f t="shared" si="2395"/>
        <v>0</v>
      </c>
      <c r="DM897" s="3">
        <f t="shared" si="2466"/>
        <v>0</v>
      </c>
      <c r="DN897" s="3">
        <f t="shared" si="2467"/>
        <v>0</v>
      </c>
      <c r="DO897" s="4" t="e">
        <f t="shared" si="2468"/>
        <v>#DIV/0!</v>
      </c>
      <c r="DP897" s="57"/>
      <c r="DQ897" s="57"/>
      <c r="DR897" s="56">
        <f t="shared" si="2396"/>
        <v>2</v>
      </c>
      <c r="DS897" s="56">
        <f t="shared" si="2397"/>
        <v>0</v>
      </c>
      <c r="DT897" s="38">
        <f t="shared" si="2398"/>
        <v>0</v>
      </c>
      <c r="DU897" s="38">
        <f t="shared" si="2469"/>
        <v>2</v>
      </c>
      <c r="DV897" s="38">
        <f t="shared" si="2399"/>
        <v>0</v>
      </c>
      <c r="DW897" s="39">
        <f t="shared" si="2400"/>
        <v>0</v>
      </c>
      <c r="DX897" s="39">
        <f t="shared" si="2401"/>
        <v>0</v>
      </c>
      <c r="DY897" s="39">
        <f t="shared" si="2402"/>
        <v>0</v>
      </c>
      <c r="DZ897" s="39">
        <f t="shared" si="2403"/>
        <v>0</v>
      </c>
      <c r="EA897" s="39">
        <f t="shared" si="2404"/>
        <v>0</v>
      </c>
      <c r="EB897" s="37" t="e">
        <f t="shared" si="2470"/>
        <v>#DIV/0!</v>
      </c>
      <c r="EC897" s="37" t="e">
        <f t="shared" si="2471"/>
        <v>#DIV/0!</v>
      </c>
      <c r="ED897" s="37" t="e">
        <f t="shared" si="2472"/>
        <v>#DIV/0!</v>
      </c>
      <c r="EE897" s="37" t="e">
        <f t="shared" si="2473"/>
        <v>#DIV/0!</v>
      </c>
      <c r="EF897" s="39" t="e">
        <f t="shared" si="2474"/>
        <v>#DIV/0!</v>
      </c>
      <c r="EG897" s="37" t="e">
        <f t="shared" si="2475"/>
        <v>#DIV/0!</v>
      </c>
      <c r="EH897" s="37" t="e">
        <f t="shared" si="2476"/>
        <v>#DIV/0!</v>
      </c>
      <c r="EI897" s="11" t="b">
        <f t="shared" si="2477"/>
        <v>1</v>
      </c>
      <c r="EJ897" s="11" t="b">
        <f t="shared" si="2478"/>
        <v>0</v>
      </c>
      <c r="EK897" s="39" t="e">
        <f t="shared" si="2479"/>
        <v>#DIV/0!</v>
      </c>
      <c r="EL897" s="39" t="e">
        <f t="shared" si="2480"/>
        <v>#DIV/0!</v>
      </c>
      <c r="EM897" s="39" t="e">
        <f t="shared" si="2481"/>
        <v>#DIV/0!</v>
      </c>
      <c r="EN897" s="39" t="e">
        <f t="shared" si="2482"/>
        <v>#DIV/0!</v>
      </c>
      <c r="EO897" s="39" t="e">
        <f t="shared" si="2483"/>
        <v>#DIV/0!</v>
      </c>
      <c r="EP897" s="39" t="e">
        <f t="shared" si="2484"/>
        <v>#DIV/0!</v>
      </c>
      <c r="EQ897" s="39" t="e">
        <f t="shared" si="2485"/>
        <v>#DIV/0!</v>
      </c>
      <c r="ER897" s="39" t="e">
        <f t="shared" si="2486"/>
        <v>#DIV/0!</v>
      </c>
      <c r="ES897" s="58" t="str">
        <f t="shared" si="2487"/>
        <v>(OH,F,Cl)-dominate amphibole</v>
      </c>
      <c r="ET897" s="58" t="e">
        <f t="shared" si="2488"/>
        <v>#N/A</v>
      </c>
      <c r="EU897" s="56">
        <f t="shared" si="2405"/>
        <v>0</v>
      </c>
      <c r="EV897" s="56">
        <f t="shared" si="2406"/>
        <v>0</v>
      </c>
      <c r="EW897" s="56">
        <f t="shared" si="2407"/>
        <v>0</v>
      </c>
      <c r="EX897" s="56">
        <f t="shared" si="2408"/>
        <v>0</v>
      </c>
      <c r="EY897" s="56">
        <f t="shared" si="2409"/>
        <v>0</v>
      </c>
      <c r="EZ897" s="56">
        <f t="shared" si="2410"/>
        <v>0</v>
      </c>
      <c r="FA897" s="39">
        <f t="shared" si="2411"/>
        <v>0</v>
      </c>
      <c r="FB897" s="39">
        <f t="shared" si="2412"/>
        <v>0</v>
      </c>
      <c r="FC897" s="54">
        <f t="shared" si="2413"/>
        <v>0</v>
      </c>
      <c r="FD897" s="54">
        <f t="shared" si="2414"/>
        <v>0</v>
      </c>
      <c r="FE897" s="39">
        <f t="shared" si="2415"/>
        <v>0</v>
      </c>
      <c r="FF897" s="54">
        <f t="shared" si="2416"/>
        <v>0</v>
      </c>
      <c r="FG897" s="39">
        <f t="shared" si="2417"/>
        <v>0</v>
      </c>
      <c r="FH897" s="39">
        <f t="shared" si="2489"/>
        <v>0</v>
      </c>
      <c r="FI897" s="39">
        <f t="shared" si="2490"/>
        <v>0</v>
      </c>
      <c r="FJ897" s="39">
        <f t="shared" si="2491"/>
        <v>0</v>
      </c>
      <c r="FK897" s="39" t="e">
        <f t="shared" si="2492"/>
        <v>#DIV/0!</v>
      </c>
      <c r="FL897" s="39" t="e">
        <f t="shared" si="2493"/>
        <v>#DIV/0!</v>
      </c>
      <c r="FM897" s="39" t="e">
        <f t="shared" si="2494"/>
        <v>#DIV/0!</v>
      </c>
      <c r="FN897" s="39">
        <f t="shared" si="2495"/>
        <v>1</v>
      </c>
      <c r="FO897" s="39">
        <f t="shared" si="2418"/>
        <v>0</v>
      </c>
      <c r="FP897" s="39">
        <f t="shared" si="2419"/>
        <v>0</v>
      </c>
      <c r="FQ897" s="39">
        <f t="shared" si="2420"/>
        <v>0</v>
      </c>
      <c r="FR897" s="39">
        <f t="shared" si="2496"/>
        <v>0</v>
      </c>
      <c r="FS897" s="39">
        <f t="shared" si="2497"/>
        <v>0</v>
      </c>
      <c r="FU897" s="39" t="e">
        <f t="shared" si="2498"/>
        <v>#DIV/0!</v>
      </c>
      <c r="FV897" s="39" t="e">
        <f t="shared" si="2499"/>
        <v>#DIV/0!</v>
      </c>
      <c r="FW897" s="39" t="e">
        <f t="shared" si="2500"/>
        <v>#DIV/0!</v>
      </c>
      <c r="FY897" s="39" t="e">
        <f t="shared" si="2501"/>
        <v>#DIV/0!</v>
      </c>
      <c r="FZ897" s="39" t="e">
        <f t="shared" si="2502"/>
        <v>#DIV/0!</v>
      </c>
      <c r="GA897" s="39" t="e">
        <f t="shared" si="2503"/>
        <v>#DIV/0!</v>
      </c>
      <c r="GB897" s="39" t="e">
        <f t="shared" si="2504"/>
        <v>#DIV/0!</v>
      </c>
      <c r="GC897" s="39" t="e">
        <f t="shared" si="2505"/>
        <v>#DIV/0!</v>
      </c>
      <c r="GD897" s="39" t="e">
        <f t="shared" si="2506"/>
        <v>#DIV/0!</v>
      </c>
      <c r="GE897" s="39" t="e">
        <f t="shared" si="2507"/>
        <v>#DIV/0!</v>
      </c>
      <c r="GF897" s="39" t="e">
        <f t="shared" si="2508"/>
        <v>#DIV/0!</v>
      </c>
      <c r="GG897" s="39" t="e">
        <f t="shared" si="2509"/>
        <v>#DIV/0!</v>
      </c>
      <c r="GH897" s="39" t="e">
        <f t="shared" si="2510"/>
        <v>#DIV/0!</v>
      </c>
      <c r="GI897" s="39"/>
      <c r="GJ897" s="39" t="e">
        <f t="shared" si="2511"/>
        <v>#DIV/0!</v>
      </c>
      <c r="GK897" s="39" t="e">
        <f t="shared" si="2512"/>
        <v>#DIV/0!</v>
      </c>
      <c r="GL897" s="39" t="e">
        <f t="shared" si="2513"/>
        <v>#DIV/0!</v>
      </c>
      <c r="GM897" s="39" t="e">
        <f t="shared" si="2514"/>
        <v>#DIV/0!</v>
      </c>
      <c r="GN897" s="39" t="e">
        <f t="shared" si="2515"/>
        <v>#DIV/0!</v>
      </c>
      <c r="GO897" s="57"/>
      <c r="GP897" s="57" t="e">
        <f t="shared" si="2516"/>
        <v>#DIV/0!</v>
      </c>
      <c r="GQ897" s="59" t="e">
        <f t="shared" si="2517"/>
        <v>#DIV/0!</v>
      </c>
      <c r="GR897" s="41" t="e">
        <f t="shared" si="2518"/>
        <v>#DIV/0!</v>
      </c>
      <c r="GS897" s="57" t="e">
        <f t="shared" si="2519"/>
        <v>#DIV/0!</v>
      </c>
      <c r="GT897" s="57" t="e">
        <f t="shared" si="2520"/>
        <v>#DIV/0!</v>
      </c>
      <c r="GU897" s="57" t="e">
        <f t="shared" si="2521"/>
        <v>#DIV/0!</v>
      </c>
      <c r="GV897" s="57"/>
      <c r="GW897" s="42" t="e">
        <f t="shared" si="2522"/>
        <v>#DIV/0!</v>
      </c>
      <c r="GX897" s="42" t="e">
        <f t="shared" si="2523"/>
        <v>#DIV/0!</v>
      </c>
      <c r="GY897" s="42" t="e">
        <f t="shared" si="2524"/>
        <v>#DIV/0!</v>
      </c>
      <c r="GZ897" s="57"/>
      <c r="HA897" s="2" t="e">
        <f t="shared" si="2525"/>
        <v>#DIV/0!</v>
      </c>
      <c r="HB897" s="2" t="e">
        <f t="shared" si="2526"/>
        <v>#DIV/0!</v>
      </c>
      <c r="HC897" s="2" t="e">
        <f t="shared" si="2527"/>
        <v>#DIV/0!</v>
      </c>
      <c r="HD897" s="2" t="e">
        <f t="shared" si="2528"/>
        <v>#DIV/0!</v>
      </c>
      <c r="HE897" s="2" t="e">
        <f t="shared" si="2529"/>
        <v>#DIV/0!</v>
      </c>
      <c r="HF897" s="2" t="e">
        <f t="shared" si="2530"/>
        <v>#DIV/0!</v>
      </c>
      <c r="HG897" s="2" t="e">
        <f t="shared" si="2531"/>
        <v>#DIV/0!</v>
      </c>
      <c r="HH897" s="2" t="e">
        <f t="shared" si="2532"/>
        <v>#DIV/0!</v>
      </c>
      <c r="HI897" s="2" t="e">
        <f t="shared" si="2533"/>
        <v>#DIV/0!</v>
      </c>
      <c r="HJ897" s="11" t="e">
        <f t="shared" si="2534"/>
        <v>#DIV/0!</v>
      </c>
      <c r="HK897" s="60" t="e">
        <f t="shared" si="2535"/>
        <v>#DIV/0!</v>
      </c>
      <c r="HL897" s="57"/>
      <c r="HM897" s="57" t="e">
        <f t="shared" si="2536"/>
        <v>#DIV/0!</v>
      </c>
      <c r="HN897" s="57" t="e">
        <f t="shared" si="2537"/>
        <v>#DIV/0!</v>
      </c>
      <c r="HO897" s="57" t="e">
        <f t="shared" si="2538"/>
        <v>#DIV/0!</v>
      </c>
      <c r="HP897" s="57" t="e">
        <f t="shared" si="2539"/>
        <v>#DIV/0!</v>
      </c>
      <c r="HQ897" s="57" t="e">
        <f t="shared" si="2540"/>
        <v>#DIV/0!</v>
      </c>
      <c r="HR897" s="57"/>
      <c r="HS897" s="57" t="e">
        <f t="shared" si="2541"/>
        <v>#DIV/0!</v>
      </c>
      <c r="HT897" s="57" t="e">
        <f t="shared" si="2542"/>
        <v>#DIV/0!</v>
      </c>
      <c r="HU897" s="57" t="e">
        <f t="shared" si="2543"/>
        <v>#DIV/0!</v>
      </c>
      <c r="HV897" s="57" t="e">
        <f t="shared" si="2544"/>
        <v>#DIV/0!</v>
      </c>
      <c r="HW897" s="57" t="e">
        <f t="shared" si="2545"/>
        <v>#DIV/0!</v>
      </c>
      <c r="HX897" s="57"/>
      <c r="HY897" s="57" t="e">
        <f t="shared" si="2546"/>
        <v>#DIV/0!</v>
      </c>
      <c r="HZ897" s="57" t="e">
        <f t="shared" si="2547"/>
        <v>#DIV/0!</v>
      </c>
      <c r="IA897" s="57"/>
      <c r="IB897" s="61">
        <f t="shared" si="2548"/>
        <v>0</v>
      </c>
      <c r="IC897" s="57" t="str">
        <f t="shared" si="2549"/>
        <v/>
      </c>
      <c r="ID897" s="42"/>
      <c r="IE897" s="2" t="str">
        <f t="shared" si="2550"/>
        <v/>
      </c>
      <c r="IF897" s="60" t="e">
        <f t="shared" si="2551"/>
        <v>#DIV/0!</v>
      </c>
      <c r="IG897" s="60" t="str">
        <f t="shared" si="2552"/>
        <v/>
      </c>
      <c r="IH897" s="60" t="str">
        <f t="shared" si="2553"/>
        <v>zinco-</v>
      </c>
      <c r="II897" s="60" t="str">
        <f t="shared" si="2554"/>
        <v>mangano-</v>
      </c>
      <c r="IJ897" s="60" t="e">
        <f t="shared" si="2555"/>
        <v>#DIV/0!</v>
      </c>
      <c r="IK897" s="60" t="e">
        <f t="shared" si="2556"/>
        <v>#DIV/0!</v>
      </c>
      <c r="IL897" s="60" t="e">
        <f t="shared" si="2557"/>
        <v>#DIV/0!</v>
      </c>
      <c r="IM897" s="60" t="e">
        <f t="shared" si="2558"/>
        <v>#DIV/0!</v>
      </c>
      <c r="IN897" s="60" t="str">
        <f t="shared" si="2559"/>
        <v/>
      </c>
      <c r="IO897" s="60" t="str">
        <f t="shared" si="2560"/>
        <v/>
      </c>
      <c r="IP897" s="57"/>
      <c r="IQ897" s="57" t="str">
        <f t="shared" si="2561"/>
        <v>ERROR!!</v>
      </c>
    </row>
    <row r="898" spans="24:251">
      <c r="X898" s="29">
        <f t="shared" si="2562"/>
        <v>0</v>
      </c>
      <c r="Y898" s="29">
        <f t="shared" si="2563"/>
        <v>0</v>
      </c>
      <c r="Z898" s="29" t="e">
        <f t="shared" si="2564"/>
        <v>#DIV/0!</v>
      </c>
      <c r="AA898" s="29" t="e">
        <f t="shared" si="2565"/>
        <v>#DIV/0!</v>
      </c>
      <c r="AB898" s="29" t="e">
        <f t="shared" si="2566"/>
        <v>#DIV/0!</v>
      </c>
      <c r="AC898" s="29" t="e">
        <f t="shared" si="2567"/>
        <v>#DIV/0!</v>
      </c>
      <c r="AF898" s="23">
        <v>60.084299999999999</v>
      </c>
      <c r="AG898" s="23">
        <v>79.878799999999998</v>
      </c>
      <c r="AH898" s="23">
        <v>101.96120000000001</v>
      </c>
      <c r="AI898" s="23">
        <v>151.99039999999999</v>
      </c>
      <c r="AJ898" s="23">
        <v>159.69</v>
      </c>
      <c r="AK898" s="23">
        <v>71.846400000000003</v>
      </c>
      <c r="AL898" s="23">
        <v>70.9375</v>
      </c>
      <c r="AM898" s="23">
        <v>40.304400000000001</v>
      </c>
      <c r="AN898" s="23">
        <v>56.077399999999997</v>
      </c>
      <c r="AO898" s="23">
        <v>61.978999999999999</v>
      </c>
      <c r="AP898" s="23">
        <v>94.195999999999998</v>
      </c>
      <c r="AQ898" s="23">
        <v>18.998000000000001</v>
      </c>
      <c r="AR898" s="23">
        <v>35.450000000000003</v>
      </c>
      <c r="AS898" s="23">
        <v>29.88</v>
      </c>
      <c r="AT898" s="23">
        <v>74.691999999999993</v>
      </c>
      <c r="AU898" s="23">
        <v>81.39</v>
      </c>
      <c r="AX898" s="54">
        <f t="shared" si="2422"/>
        <v>0</v>
      </c>
      <c r="AY898" s="54">
        <f t="shared" si="2423"/>
        <v>0</v>
      </c>
      <c r="AZ898" s="54">
        <f t="shared" si="2424"/>
        <v>0</v>
      </c>
      <c r="BA898" s="54">
        <f t="shared" si="2425"/>
        <v>0</v>
      </c>
      <c r="BB898" s="54">
        <f t="shared" si="2426"/>
        <v>0</v>
      </c>
      <c r="BC898" s="54">
        <f t="shared" si="2427"/>
        <v>0</v>
      </c>
      <c r="BD898" s="54">
        <f t="shared" si="2428"/>
        <v>0</v>
      </c>
      <c r="BE898" s="54">
        <f t="shared" si="2429"/>
        <v>0</v>
      </c>
      <c r="BF898" s="54">
        <f t="shared" si="2430"/>
        <v>0</v>
      </c>
      <c r="BG898" s="54">
        <f t="shared" si="2431"/>
        <v>0</v>
      </c>
      <c r="BH898" s="54">
        <f t="shared" si="2432"/>
        <v>0</v>
      </c>
      <c r="BI898" s="54">
        <f t="shared" si="2433"/>
        <v>0</v>
      </c>
      <c r="BJ898" s="54">
        <f t="shared" si="2434"/>
        <v>0</v>
      </c>
      <c r="BK898" s="54">
        <f t="shared" si="2435"/>
        <v>0</v>
      </c>
      <c r="BL898" s="54">
        <f t="shared" si="2436"/>
        <v>0</v>
      </c>
      <c r="BM898" s="42"/>
      <c r="BO898" s="54">
        <f>'Norm-coeff'!$C$2+$AX898*'Norm-coeff'!$D$2+$AY898*'Norm-coeff'!$E$2+$AZ898*'Norm-coeff'!$F$2+$BA898*'Norm-coeff'!$G$2+$BB898*'Norm-coeff'!$H$2+$BC898*'Norm-coeff'!$I$2+$BD898*'Norm-coeff'!$J$2+$BE898*'Norm-coeff'!$K$2+$BF898*'Norm-coeff'!$L$2+$BG898*'Norm-coeff'!$M$2+$BH898*'Norm-coeff'!$N$2+$BI898*'Norm-coeff'!$O$2</f>
        <v>5.4045421474420303</v>
      </c>
      <c r="BP898" s="54">
        <f>'Norm-coeff'!$C$3+$AX898*'Norm-coeff'!$D$3+$AY898*'Norm-coeff'!$E$3+$AZ898*'Norm-coeff'!$F$3+$BA898*'Norm-coeff'!$G$3+$BB898*'Norm-coeff'!$H$3+$BC898*'Norm-coeff'!$I$3+$BD898*'Norm-coeff'!$J$3+$BE898*'Norm-coeff'!$K$3+$BF898*'Norm-coeff'!$L$3+$BG898*'Norm-coeff'!$M$3+$BH898*'Norm-coeff'!$N$3+$BI898*'Norm-coeff'!$O$3</f>
        <v>3.15319116612705</v>
      </c>
      <c r="BQ898" s="54">
        <f>'Norm-coeff'!$C$4+$AX898*'Norm-coeff'!$D$4+$AY898*'Norm-coeff'!$E$4+$AZ898*'Norm-coeff'!$F$4+$BA898*'Norm-coeff'!$G$4+$BB898*'Norm-coeff'!$H$4+$BC898*'Norm-coeff'!$I$4+$BD898*'Norm-coeff'!$J$4+$BE898*'Norm-coeff'!$K$4+$BF898*'Norm-coeff'!$L$4+$BG898*'Norm-coeff'!$M$4+$BH898*'Norm-coeff'!$N$4+$BI898*'Norm-coeff'!$O$4</f>
        <v>1.42115649462768</v>
      </c>
      <c r="BR898" s="54">
        <f>'Norm-coeff'!$C$5+$AX898*'Norm-coeff'!$D$5+$AY898*'Norm-coeff'!$E$5+$AZ898*'Norm-coeff'!$F$5+$BA898*'Norm-coeff'!$G$5+$BB898*'Norm-coeff'!$H$5+$BC898*'Norm-coeff'!$I$5+$BD898*'Norm-coeff'!$J$5+$BE898*'Norm-coeff'!$K$5+$BF898*'Norm-coeff'!$L$5+$BG898*'Norm-coeff'!$M$5+$BH898*'Norm-coeff'!$N$5+$BI898*'Norm-coeff'!$O$5</f>
        <v>1.0553329241296201</v>
      </c>
      <c r="BS898" s="54">
        <f>'Norm-coeff'!$C$6+$AX898*'Norm-coeff'!$D$6+$AY898*'Norm-coeff'!$E$6+$AZ898*'Norm-coeff'!$F$6+$BA898*'Norm-coeff'!$G$6+$BB898*'Norm-coeff'!$H$6+$BC898*'Norm-coeff'!$I$6+$BD898*'Norm-coeff'!$J$6+$BE898*'Norm-coeff'!$K$6+$BF898*'Norm-coeff'!$L$6+$BG898*'Norm-coeff'!$M$6+$BH898*'Norm-coeff'!$N$6+$BI898*'Norm-coeff'!$O$6</f>
        <v>-1.48700885495103E-2</v>
      </c>
      <c r="BT898" s="54">
        <f>'Norm-coeff'!$C$7+$AX898*'Norm-coeff'!$D$7+$AY898*'Norm-coeff'!$E$7+$AZ898*'Norm-coeff'!$F$7+$BA898*'Norm-coeff'!$G$7+$BB898*'Norm-coeff'!$H$7+$BC898*'Norm-coeff'!$I$7+$BD898*'Norm-coeff'!$J$7+$BE898*'Norm-coeff'!$K$7+$BF898*'Norm-coeff'!$L$7+$BG898*'Norm-coeff'!$M$7+$BH898*'Norm-coeff'!$N$7+$BI898*'Norm-coeff'!$O$7</f>
        <v>2.0907583608832998</v>
      </c>
      <c r="BU898" s="54">
        <f>'Norm-coeff'!$C$8+$AX898*'Norm-coeff'!$D$8+$AY898*'Norm-coeff'!$E$8+$AZ898*'Norm-coeff'!$F$8+$BA898*'Norm-coeff'!$G$8+$BB898*'Norm-coeff'!$H$8+$BC898*'Norm-coeff'!$I$8+$BD898*'Norm-coeff'!$J$8+$BE898*'Norm-coeff'!$K$8+$BF898*'Norm-coeff'!$L$8+$BG898*'Norm-coeff'!$M$8+$BH898*'Norm-coeff'!$N$8+$BI898*'Norm-coeff'!$O$8</f>
        <v>0.65894159836244504</v>
      </c>
      <c r="BV898" s="54">
        <f>'Norm-coeff'!$C$9+$AX898*'Norm-coeff'!$D$9+$AY898*'Norm-coeff'!$E$9+$AZ898*'Norm-coeff'!$F$9+$BA898*'Norm-coeff'!$G$9+$BB898*'Norm-coeff'!$H$9+$BC898*'Norm-coeff'!$I$9+$BD898*'Norm-coeff'!$J$9+$BE898*'Norm-coeff'!$K$9+$BF898*'Norm-coeff'!$L$9+$BG898*'Norm-coeff'!$M$9+$BH898*'Norm-coeff'!$N$9+$BI898*'Norm-coeff'!$O$9</f>
        <v>1.48961085014701</v>
      </c>
      <c r="BW898" s="54">
        <f>'Norm-coeff'!$C$10+$AX898*'Norm-coeff'!$D$10+$AY898*'Norm-coeff'!$E$10+$AZ898*'Norm-coeff'!$F$10+$BA898*'Norm-coeff'!$G$10+$BB898*'Norm-coeff'!$H$10+$BC898*'Norm-coeff'!$I$10+$BD898*'Norm-coeff'!$J$10+$BE898*'Norm-coeff'!$K$10+$BF898*'Norm-coeff'!$L$10+$BG898*'Norm-coeff'!$M$10+$BH898*'Norm-coeff'!$N$10+$BI898*'Norm-coeff'!$O$10</f>
        <v>1.42058735749591</v>
      </c>
      <c r="BX898" s="54">
        <f>'Norm-coeff'!$C$11+$AX898*'Norm-coeff'!$D$11+$AY898*'Norm-coeff'!$E$11+$AZ898*'Norm-coeff'!$F$11+$BA898*'Norm-coeff'!$G$11+$BB898*'Norm-coeff'!$H$11+$BC898*'Norm-coeff'!$I$11+$BD898*'Norm-coeff'!$J$11+$BE898*'Norm-coeff'!$K$11+$BF898*'Norm-coeff'!$L$11+$BG898*'Norm-coeff'!$M$11+$BH898*'Norm-coeff'!$N$11+$BI898*'Norm-coeff'!$O$11</f>
        <v>0.221233014421479</v>
      </c>
      <c r="BY898" s="54">
        <f>'Norm-coeff'!$C$12+$AX898*'Norm-coeff'!$D$12+$AY898*'Norm-coeff'!$E$12+$AZ898*'Norm-coeff'!$F$12+$BA898*'Norm-coeff'!$G$12+$BB898*'Norm-coeff'!$H$12+$BC898*'Norm-coeff'!$I$12+$BD898*'Norm-coeff'!$J$12+$BE898*'Norm-coeff'!$K$12+$BF898*'Norm-coeff'!$L$12+$BG898*'Norm-coeff'!$M$12+$BH898*'Norm-coeff'!$N$12+$BI898*'Norm-coeff'!$O$12</f>
        <v>0.283527502056037</v>
      </c>
      <c r="BZ898" s="54">
        <f>'Norm-coeff'!$C$13+$AX898*'Norm-coeff'!$D$13+$AY898*'Norm-coeff'!$E$13+$AZ898*'Norm-coeff'!$F$13+$BA898*'Norm-coeff'!$G$13+$BB898*'Norm-coeff'!$H$13+$BC898*'Norm-coeff'!$I$13+$BD898*'Norm-coeff'!$J$13+$BE898*'Norm-coeff'!$K$13+$BF898*'Norm-coeff'!$L$13+$BG898*'Norm-coeff'!$M$13+$BH898*'Norm-coeff'!$N$13+$BI898*'Norm-coeff'!$O$13</f>
        <v>-4.1864930554451202E-2</v>
      </c>
      <c r="CA898" s="54">
        <f>'Norm-coeff'!$C$14+$AX898*'Norm-coeff'!$D$14+$AY898*'Norm-coeff'!$E$14+$AZ898*'Norm-coeff'!$F$14+$BA898*'Norm-coeff'!$G$14+$BB898*'Norm-coeff'!$H$14+$BC898*'Norm-coeff'!$I$14+$BD898*'Norm-coeff'!$J$14+$BE898*'Norm-coeff'!$K$14+$BF898*'Norm-coeff'!$L$14+$BG898*'Norm-coeff'!$M$14+$BH898*'Norm-coeff'!$N$14+$BI898*'Norm-coeff'!$O$14</f>
        <v>4.2526983164477103</v>
      </c>
      <c r="CC898" s="54">
        <f t="shared" si="2437"/>
        <v>0</v>
      </c>
      <c r="CG898" s="54">
        <f t="shared" si="2438"/>
        <v>0</v>
      </c>
      <c r="CH898" s="54">
        <f t="shared" si="2421"/>
        <v>0</v>
      </c>
      <c r="CI898" s="54">
        <f t="shared" si="2439"/>
        <v>0</v>
      </c>
      <c r="CJ898" s="56">
        <f t="shared" si="2440"/>
        <v>0</v>
      </c>
      <c r="CK898" s="54">
        <f t="shared" si="2441"/>
        <v>0</v>
      </c>
      <c r="CL898" s="54">
        <f t="shared" si="2442"/>
        <v>0</v>
      </c>
      <c r="CM898" s="54">
        <f t="shared" si="2443"/>
        <v>0</v>
      </c>
      <c r="CN898" s="54">
        <f t="shared" si="2444"/>
        <v>0</v>
      </c>
      <c r="CO898" s="54">
        <f t="shared" si="2445"/>
        <v>0</v>
      </c>
      <c r="CP898" s="54">
        <f t="shared" si="2446"/>
        <v>0</v>
      </c>
      <c r="CQ898" s="54">
        <f t="shared" si="2447"/>
        <v>0</v>
      </c>
      <c r="CR898" s="54">
        <f t="shared" si="2448"/>
        <v>0</v>
      </c>
      <c r="CS898" s="54">
        <f t="shared" si="2449"/>
        <v>0</v>
      </c>
      <c r="CU898" s="54">
        <f t="shared" si="2450"/>
        <v>0</v>
      </c>
      <c r="CV898" s="54">
        <f t="shared" si="2451"/>
        <v>0</v>
      </c>
      <c r="CW898" s="54">
        <f t="shared" si="2452"/>
        <v>0</v>
      </c>
      <c r="CX898" s="54">
        <f t="shared" si="2453"/>
        <v>0</v>
      </c>
      <c r="CZ898" s="54">
        <f t="shared" si="2454"/>
        <v>0</v>
      </c>
      <c r="DA898" s="54">
        <f t="shared" si="2455"/>
        <v>0</v>
      </c>
      <c r="DB898" s="54">
        <f t="shared" si="2456"/>
        <v>0</v>
      </c>
      <c r="DC898" s="54">
        <f t="shared" si="2457"/>
        <v>0</v>
      </c>
      <c r="DD898" s="54">
        <f t="shared" si="2458"/>
        <v>0</v>
      </c>
      <c r="DE898" s="54">
        <f t="shared" si="2459"/>
        <v>0</v>
      </c>
      <c r="DF898" s="54">
        <f t="shared" si="2460"/>
        <v>0</v>
      </c>
      <c r="DG898" s="54">
        <f t="shared" si="2461"/>
        <v>2</v>
      </c>
      <c r="DH898" s="71">
        <f t="shared" si="2462"/>
        <v>0</v>
      </c>
      <c r="DI898" s="71">
        <f t="shared" si="2463"/>
        <v>0</v>
      </c>
      <c r="DJ898" s="54">
        <f t="shared" si="2464"/>
        <v>0</v>
      </c>
      <c r="DK898" s="54">
        <f t="shared" si="2465"/>
        <v>2</v>
      </c>
      <c r="DL898" s="4">
        <f t="shared" si="2395"/>
        <v>0</v>
      </c>
      <c r="DM898" s="3">
        <f t="shared" si="2466"/>
        <v>0</v>
      </c>
      <c r="DN898" s="3">
        <f t="shared" si="2467"/>
        <v>0</v>
      </c>
      <c r="DO898" s="4" t="e">
        <f t="shared" si="2468"/>
        <v>#DIV/0!</v>
      </c>
      <c r="DP898" s="57"/>
      <c r="DQ898" s="57"/>
      <c r="DR898" s="56">
        <f t="shared" si="2396"/>
        <v>2</v>
      </c>
      <c r="DS898" s="56">
        <f t="shared" si="2397"/>
        <v>0</v>
      </c>
      <c r="DT898" s="38">
        <f t="shared" si="2398"/>
        <v>0</v>
      </c>
      <c r="DU898" s="38">
        <f t="shared" si="2469"/>
        <v>2</v>
      </c>
      <c r="DV898" s="38">
        <f t="shared" si="2399"/>
        <v>0</v>
      </c>
      <c r="DW898" s="39">
        <f t="shared" si="2400"/>
        <v>0</v>
      </c>
      <c r="DX898" s="39">
        <f t="shared" si="2401"/>
        <v>0</v>
      </c>
      <c r="DY898" s="39">
        <f t="shared" si="2402"/>
        <v>0</v>
      </c>
      <c r="DZ898" s="39">
        <f t="shared" si="2403"/>
        <v>0</v>
      </c>
      <c r="EA898" s="39">
        <f t="shared" si="2404"/>
        <v>0</v>
      </c>
      <c r="EB898" s="37" t="e">
        <f t="shared" si="2470"/>
        <v>#DIV/0!</v>
      </c>
      <c r="EC898" s="37" t="e">
        <f t="shared" si="2471"/>
        <v>#DIV/0!</v>
      </c>
      <c r="ED898" s="37" t="e">
        <f t="shared" si="2472"/>
        <v>#DIV/0!</v>
      </c>
      <c r="EE898" s="37" t="e">
        <f t="shared" si="2473"/>
        <v>#DIV/0!</v>
      </c>
      <c r="EF898" s="39" t="e">
        <f t="shared" si="2474"/>
        <v>#DIV/0!</v>
      </c>
      <c r="EG898" s="37" t="e">
        <f t="shared" si="2475"/>
        <v>#DIV/0!</v>
      </c>
      <c r="EH898" s="37" t="e">
        <f t="shared" si="2476"/>
        <v>#DIV/0!</v>
      </c>
      <c r="EI898" s="11" t="b">
        <f t="shared" si="2477"/>
        <v>1</v>
      </c>
      <c r="EJ898" s="11" t="b">
        <f t="shared" si="2478"/>
        <v>0</v>
      </c>
      <c r="EK898" s="39" t="e">
        <f t="shared" si="2479"/>
        <v>#DIV/0!</v>
      </c>
      <c r="EL898" s="39" t="e">
        <f t="shared" si="2480"/>
        <v>#DIV/0!</v>
      </c>
      <c r="EM898" s="39" t="e">
        <f t="shared" si="2481"/>
        <v>#DIV/0!</v>
      </c>
      <c r="EN898" s="39" t="e">
        <f t="shared" si="2482"/>
        <v>#DIV/0!</v>
      </c>
      <c r="EO898" s="39" t="e">
        <f t="shared" si="2483"/>
        <v>#DIV/0!</v>
      </c>
      <c r="EP898" s="39" t="e">
        <f t="shared" si="2484"/>
        <v>#DIV/0!</v>
      </c>
      <c r="EQ898" s="39" t="e">
        <f t="shared" si="2485"/>
        <v>#DIV/0!</v>
      </c>
      <c r="ER898" s="39" t="e">
        <f t="shared" si="2486"/>
        <v>#DIV/0!</v>
      </c>
      <c r="ES898" s="58" t="str">
        <f t="shared" si="2487"/>
        <v>(OH,F,Cl)-dominate amphibole</v>
      </c>
      <c r="ET898" s="58" t="e">
        <f t="shared" si="2488"/>
        <v>#N/A</v>
      </c>
      <c r="EU898" s="56">
        <f t="shared" si="2405"/>
        <v>0</v>
      </c>
      <c r="EV898" s="56">
        <f t="shared" si="2406"/>
        <v>0</v>
      </c>
      <c r="EW898" s="56">
        <f t="shared" si="2407"/>
        <v>0</v>
      </c>
      <c r="EX898" s="56">
        <f t="shared" si="2408"/>
        <v>0</v>
      </c>
      <c r="EY898" s="56">
        <f t="shared" si="2409"/>
        <v>0</v>
      </c>
      <c r="EZ898" s="56">
        <f t="shared" si="2410"/>
        <v>0</v>
      </c>
      <c r="FA898" s="39">
        <f t="shared" si="2411"/>
        <v>0</v>
      </c>
      <c r="FB898" s="39">
        <f t="shared" si="2412"/>
        <v>0</v>
      </c>
      <c r="FC898" s="54">
        <f t="shared" si="2413"/>
        <v>0</v>
      </c>
      <c r="FD898" s="54">
        <f t="shared" si="2414"/>
        <v>0</v>
      </c>
      <c r="FE898" s="39">
        <f t="shared" si="2415"/>
        <v>0</v>
      </c>
      <c r="FF898" s="54">
        <f t="shared" si="2416"/>
        <v>0</v>
      </c>
      <c r="FG898" s="39">
        <f t="shared" si="2417"/>
        <v>0</v>
      </c>
      <c r="FH898" s="39">
        <f t="shared" si="2489"/>
        <v>0</v>
      </c>
      <c r="FI898" s="39">
        <f t="shared" si="2490"/>
        <v>0</v>
      </c>
      <c r="FJ898" s="39">
        <f t="shared" si="2491"/>
        <v>0</v>
      </c>
      <c r="FK898" s="39" t="e">
        <f t="shared" si="2492"/>
        <v>#DIV/0!</v>
      </c>
      <c r="FL898" s="39" t="e">
        <f t="shared" si="2493"/>
        <v>#DIV/0!</v>
      </c>
      <c r="FM898" s="39" t="e">
        <f t="shared" si="2494"/>
        <v>#DIV/0!</v>
      </c>
      <c r="FN898" s="39">
        <f t="shared" si="2495"/>
        <v>1</v>
      </c>
      <c r="FO898" s="39">
        <f t="shared" si="2418"/>
        <v>0</v>
      </c>
      <c r="FP898" s="39">
        <f t="shared" si="2419"/>
        <v>0</v>
      </c>
      <c r="FQ898" s="39">
        <f t="shared" si="2420"/>
        <v>0</v>
      </c>
      <c r="FR898" s="39">
        <f t="shared" si="2496"/>
        <v>0</v>
      </c>
      <c r="FS898" s="39">
        <f t="shared" si="2497"/>
        <v>0</v>
      </c>
      <c r="FU898" s="39" t="e">
        <f t="shared" si="2498"/>
        <v>#DIV/0!</v>
      </c>
      <c r="FV898" s="39" t="e">
        <f t="shared" si="2499"/>
        <v>#DIV/0!</v>
      </c>
      <c r="FW898" s="39" t="e">
        <f t="shared" si="2500"/>
        <v>#DIV/0!</v>
      </c>
      <c r="FY898" s="39" t="e">
        <f t="shared" si="2501"/>
        <v>#DIV/0!</v>
      </c>
      <c r="FZ898" s="39" t="e">
        <f t="shared" si="2502"/>
        <v>#DIV/0!</v>
      </c>
      <c r="GA898" s="39" t="e">
        <f t="shared" si="2503"/>
        <v>#DIV/0!</v>
      </c>
      <c r="GB898" s="39" t="e">
        <f t="shared" si="2504"/>
        <v>#DIV/0!</v>
      </c>
      <c r="GC898" s="39" t="e">
        <f t="shared" si="2505"/>
        <v>#DIV/0!</v>
      </c>
      <c r="GD898" s="39" t="e">
        <f t="shared" si="2506"/>
        <v>#DIV/0!</v>
      </c>
      <c r="GE898" s="39" t="e">
        <f t="shared" si="2507"/>
        <v>#DIV/0!</v>
      </c>
      <c r="GF898" s="39" t="e">
        <f t="shared" si="2508"/>
        <v>#DIV/0!</v>
      </c>
      <c r="GG898" s="39" t="e">
        <f t="shared" si="2509"/>
        <v>#DIV/0!</v>
      </c>
      <c r="GH898" s="39" t="e">
        <f t="shared" si="2510"/>
        <v>#DIV/0!</v>
      </c>
      <c r="GI898" s="39"/>
      <c r="GJ898" s="39" t="e">
        <f t="shared" si="2511"/>
        <v>#DIV/0!</v>
      </c>
      <c r="GK898" s="39" t="e">
        <f t="shared" si="2512"/>
        <v>#DIV/0!</v>
      </c>
      <c r="GL898" s="39" t="e">
        <f t="shared" si="2513"/>
        <v>#DIV/0!</v>
      </c>
      <c r="GM898" s="39" t="e">
        <f t="shared" si="2514"/>
        <v>#DIV/0!</v>
      </c>
      <c r="GN898" s="39" t="e">
        <f t="shared" si="2515"/>
        <v>#DIV/0!</v>
      </c>
      <c r="GO898" s="57"/>
      <c r="GP898" s="57" t="e">
        <f t="shared" si="2516"/>
        <v>#DIV/0!</v>
      </c>
      <c r="GQ898" s="59" t="e">
        <f t="shared" si="2517"/>
        <v>#DIV/0!</v>
      </c>
      <c r="GR898" s="41" t="e">
        <f t="shared" si="2518"/>
        <v>#DIV/0!</v>
      </c>
      <c r="GS898" s="57" t="e">
        <f t="shared" si="2519"/>
        <v>#DIV/0!</v>
      </c>
      <c r="GT898" s="57" t="e">
        <f t="shared" si="2520"/>
        <v>#DIV/0!</v>
      </c>
      <c r="GU898" s="57" t="e">
        <f t="shared" si="2521"/>
        <v>#DIV/0!</v>
      </c>
      <c r="GV898" s="57"/>
      <c r="GW898" s="42" t="e">
        <f t="shared" si="2522"/>
        <v>#DIV/0!</v>
      </c>
      <c r="GX898" s="42" t="e">
        <f t="shared" si="2523"/>
        <v>#DIV/0!</v>
      </c>
      <c r="GY898" s="42" t="e">
        <f t="shared" si="2524"/>
        <v>#DIV/0!</v>
      </c>
      <c r="GZ898" s="57"/>
      <c r="HA898" s="2" t="e">
        <f t="shared" si="2525"/>
        <v>#DIV/0!</v>
      </c>
      <c r="HB898" s="2" t="e">
        <f t="shared" si="2526"/>
        <v>#DIV/0!</v>
      </c>
      <c r="HC898" s="2" t="e">
        <f t="shared" si="2527"/>
        <v>#DIV/0!</v>
      </c>
      <c r="HD898" s="2" t="e">
        <f t="shared" si="2528"/>
        <v>#DIV/0!</v>
      </c>
      <c r="HE898" s="2" t="e">
        <f t="shared" si="2529"/>
        <v>#DIV/0!</v>
      </c>
      <c r="HF898" s="2" t="e">
        <f t="shared" si="2530"/>
        <v>#DIV/0!</v>
      </c>
      <c r="HG898" s="2" t="e">
        <f t="shared" si="2531"/>
        <v>#DIV/0!</v>
      </c>
      <c r="HH898" s="2" t="e">
        <f t="shared" si="2532"/>
        <v>#DIV/0!</v>
      </c>
      <c r="HI898" s="2" t="e">
        <f t="shared" si="2533"/>
        <v>#DIV/0!</v>
      </c>
      <c r="HJ898" s="11" t="e">
        <f t="shared" si="2534"/>
        <v>#DIV/0!</v>
      </c>
      <c r="HK898" s="60" t="e">
        <f t="shared" si="2535"/>
        <v>#DIV/0!</v>
      </c>
      <c r="HL898" s="57"/>
      <c r="HM898" s="57" t="e">
        <f t="shared" si="2536"/>
        <v>#DIV/0!</v>
      </c>
      <c r="HN898" s="57" t="e">
        <f t="shared" si="2537"/>
        <v>#DIV/0!</v>
      </c>
      <c r="HO898" s="57" t="e">
        <f t="shared" si="2538"/>
        <v>#DIV/0!</v>
      </c>
      <c r="HP898" s="57" t="e">
        <f t="shared" si="2539"/>
        <v>#DIV/0!</v>
      </c>
      <c r="HQ898" s="57" t="e">
        <f t="shared" si="2540"/>
        <v>#DIV/0!</v>
      </c>
      <c r="HR898" s="57"/>
      <c r="HS898" s="57" t="e">
        <f t="shared" si="2541"/>
        <v>#DIV/0!</v>
      </c>
      <c r="HT898" s="57" t="e">
        <f t="shared" si="2542"/>
        <v>#DIV/0!</v>
      </c>
      <c r="HU898" s="57" t="e">
        <f t="shared" si="2543"/>
        <v>#DIV/0!</v>
      </c>
      <c r="HV898" s="57" t="e">
        <f t="shared" si="2544"/>
        <v>#DIV/0!</v>
      </c>
      <c r="HW898" s="57" t="e">
        <f t="shared" si="2545"/>
        <v>#DIV/0!</v>
      </c>
      <c r="HX898" s="57"/>
      <c r="HY898" s="57" t="e">
        <f t="shared" si="2546"/>
        <v>#DIV/0!</v>
      </c>
      <c r="HZ898" s="57" t="e">
        <f t="shared" si="2547"/>
        <v>#DIV/0!</v>
      </c>
      <c r="IA898" s="57"/>
      <c r="IB898" s="61">
        <f t="shared" si="2548"/>
        <v>0</v>
      </c>
      <c r="IC898" s="57" t="str">
        <f t="shared" si="2549"/>
        <v/>
      </c>
      <c r="ID898" s="42"/>
      <c r="IE898" s="2" t="str">
        <f t="shared" si="2550"/>
        <v/>
      </c>
      <c r="IF898" s="60" t="e">
        <f t="shared" si="2551"/>
        <v>#DIV/0!</v>
      </c>
      <c r="IG898" s="60" t="str">
        <f t="shared" si="2552"/>
        <v/>
      </c>
      <c r="IH898" s="60" t="str">
        <f t="shared" si="2553"/>
        <v>zinco-</v>
      </c>
      <c r="II898" s="60" t="str">
        <f t="shared" si="2554"/>
        <v>mangano-</v>
      </c>
      <c r="IJ898" s="60" t="e">
        <f t="shared" si="2555"/>
        <v>#DIV/0!</v>
      </c>
      <c r="IK898" s="60" t="e">
        <f t="shared" si="2556"/>
        <v>#DIV/0!</v>
      </c>
      <c r="IL898" s="60" t="e">
        <f t="shared" si="2557"/>
        <v>#DIV/0!</v>
      </c>
      <c r="IM898" s="60" t="e">
        <f t="shared" si="2558"/>
        <v>#DIV/0!</v>
      </c>
      <c r="IN898" s="60" t="str">
        <f t="shared" si="2559"/>
        <v/>
      </c>
      <c r="IO898" s="60" t="str">
        <f t="shared" si="2560"/>
        <v/>
      </c>
      <c r="IP898" s="57"/>
      <c r="IQ898" s="57" t="str">
        <f t="shared" si="2561"/>
        <v>ERROR!!</v>
      </c>
    </row>
    <row r="899" spans="24:251">
      <c r="X899" s="29">
        <f t="shared" si="2562"/>
        <v>0</v>
      </c>
      <c r="Y899" s="29">
        <f t="shared" si="2563"/>
        <v>0</v>
      </c>
      <c r="Z899" s="29" t="e">
        <f t="shared" si="2564"/>
        <v>#DIV/0!</v>
      </c>
      <c r="AA899" s="29" t="e">
        <f t="shared" si="2565"/>
        <v>#DIV/0!</v>
      </c>
      <c r="AB899" s="29" t="e">
        <f t="shared" si="2566"/>
        <v>#DIV/0!</v>
      </c>
      <c r="AC899" s="29" t="e">
        <f t="shared" si="2567"/>
        <v>#DIV/0!</v>
      </c>
      <c r="AF899" s="23">
        <v>60.084299999999999</v>
      </c>
      <c r="AG899" s="23">
        <v>79.878799999999998</v>
      </c>
      <c r="AH899" s="23">
        <v>101.96120000000001</v>
      </c>
      <c r="AI899" s="23">
        <v>151.99039999999999</v>
      </c>
      <c r="AJ899" s="23">
        <v>159.69</v>
      </c>
      <c r="AK899" s="23">
        <v>71.846400000000003</v>
      </c>
      <c r="AL899" s="23">
        <v>70.9375</v>
      </c>
      <c r="AM899" s="23">
        <v>40.304400000000001</v>
      </c>
      <c r="AN899" s="23">
        <v>56.077399999999997</v>
      </c>
      <c r="AO899" s="23">
        <v>61.978999999999999</v>
      </c>
      <c r="AP899" s="23">
        <v>94.195999999999998</v>
      </c>
      <c r="AQ899" s="23">
        <v>18.998000000000001</v>
      </c>
      <c r="AR899" s="23">
        <v>35.450000000000003</v>
      </c>
      <c r="AS899" s="23">
        <v>29.88</v>
      </c>
      <c r="AT899" s="23">
        <v>74.691999999999993</v>
      </c>
      <c r="AU899" s="23">
        <v>81.39</v>
      </c>
      <c r="AX899" s="54">
        <f t="shared" si="2422"/>
        <v>0</v>
      </c>
      <c r="AY899" s="54">
        <f t="shared" si="2423"/>
        <v>0</v>
      </c>
      <c r="AZ899" s="54">
        <f t="shared" si="2424"/>
        <v>0</v>
      </c>
      <c r="BA899" s="54">
        <f t="shared" si="2425"/>
        <v>0</v>
      </c>
      <c r="BB899" s="54">
        <f t="shared" si="2426"/>
        <v>0</v>
      </c>
      <c r="BC899" s="54">
        <f t="shared" si="2427"/>
        <v>0</v>
      </c>
      <c r="BD899" s="54">
        <f t="shared" si="2428"/>
        <v>0</v>
      </c>
      <c r="BE899" s="54">
        <f t="shared" si="2429"/>
        <v>0</v>
      </c>
      <c r="BF899" s="54">
        <f t="shared" si="2430"/>
        <v>0</v>
      </c>
      <c r="BG899" s="54">
        <f t="shared" si="2431"/>
        <v>0</v>
      </c>
      <c r="BH899" s="54">
        <f t="shared" si="2432"/>
        <v>0</v>
      </c>
      <c r="BI899" s="54">
        <f t="shared" si="2433"/>
        <v>0</v>
      </c>
      <c r="BJ899" s="54">
        <f t="shared" si="2434"/>
        <v>0</v>
      </c>
      <c r="BK899" s="54">
        <f t="shared" si="2435"/>
        <v>0</v>
      </c>
      <c r="BL899" s="54">
        <f t="shared" si="2436"/>
        <v>0</v>
      </c>
      <c r="BM899" s="42"/>
      <c r="BO899" s="54">
        <f>'Norm-coeff'!$C$2+$AX899*'Norm-coeff'!$D$2+$AY899*'Norm-coeff'!$E$2+$AZ899*'Norm-coeff'!$F$2+$BA899*'Norm-coeff'!$G$2+$BB899*'Norm-coeff'!$H$2+$BC899*'Norm-coeff'!$I$2+$BD899*'Norm-coeff'!$J$2+$BE899*'Norm-coeff'!$K$2+$BF899*'Norm-coeff'!$L$2+$BG899*'Norm-coeff'!$M$2+$BH899*'Norm-coeff'!$N$2+$BI899*'Norm-coeff'!$O$2</f>
        <v>5.4045421474420303</v>
      </c>
      <c r="BP899" s="54">
        <f>'Norm-coeff'!$C$3+$AX899*'Norm-coeff'!$D$3+$AY899*'Norm-coeff'!$E$3+$AZ899*'Norm-coeff'!$F$3+$BA899*'Norm-coeff'!$G$3+$BB899*'Norm-coeff'!$H$3+$BC899*'Norm-coeff'!$I$3+$BD899*'Norm-coeff'!$J$3+$BE899*'Norm-coeff'!$K$3+$BF899*'Norm-coeff'!$L$3+$BG899*'Norm-coeff'!$M$3+$BH899*'Norm-coeff'!$N$3+$BI899*'Norm-coeff'!$O$3</f>
        <v>3.15319116612705</v>
      </c>
      <c r="BQ899" s="54">
        <f>'Norm-coeff'!$C$4+$AX899*'Norm-coeff'!$D$4+$AY899*'Norm-coeff'!$E$4+$AZ899*'Norm-coeff'!$F$4+$BA899*'Norm-coeff'!$G$4+$BB899*'Norm-coeff'!$H$4+$BC899*'Norm-coeff'!$I$4+$BD899*'Norm-coeff'!$J$4+$BE899*'Norm-coeff'!$K$4+$BF899*'Norm-coeff'!$L$4+$BG899*'Norm-coeff'!$M$4+$BH899*'Norm-coeff'!$N$4+$BI899*'Norm-coeff'!$O$4</f>
        <v>1.42115649462768</v>
      </c>
      <c r="BR899" s="54">
        <f>'Norm-coeff'!$C$5+$AX899*'Norm-coeff'!$D$5+$AY899*'Norm-coeff'!$E$5+$AZ899*'Norm-coeff'!$F$5+$BA899*'Norm-coeff'!$G$5+$BB899*'Norm-coeff'!$H$5+$BC899*'Norm-coeff'!$I$5+$BD899*'Norm-coeff'!$J$5+$BE899*'Norm-coeff'!$K$5+$BF899*'Norm-coeff'!$L$5+$BG899*'Norm-coeff'!$M$5+$BH899*'Norm-coeff'!$N$5+$BI899*'Norm-coeff'!$O$5</f>
        <v>1.0553329241296201</v>
      </c>
      <c r="BS899" s="54">
        <f>'Norm-coeff'!$C$6+$AX899*'Norm-coeff'!$D$6+$AY899*'Norm-coeff'!$E$6+$AZ899*'Norm-coeff'!$F$6+$BA899*'Norm-coeff'!$G$6+$BB899*'Norm-coeff'!$H$6+$BC899*'Norm-coeff'!$I$6+$BD899*'Norm-coeff'!$J$6+$BE899*'Norm-coeff'!$K$6+$BF899*'Norm-coeff'!$L$6+$BG899*'Norm-coeff'!$M$6+$BH899*'Norm-coeff'!$N$6+$BI899*'Norm-coeff'!$O$6</f>
        <v>-1.48700885495103E-2</v>
      </c>
      <c r="BT899" s="54">
        <f>'Norm-coeff'!$C$7+$AX899*'Norm-coeff'!$D$7+$AY899*'Norm-coeff'!$E$7+$AZ899*'Norm-coeff'!$F$7+$BA899*'Norm-coeff'!$G$7+$BB899*'Norm-coeff'!$H$7+$BC899*'Norm-coeff'!$I$7+$BD899*'Norm-coeff'!$J$7+$BE899*'Norm-coeff'!$K$7+$BF899*'Norm-coeff'!$L$7+$BG899*'Norm-coeff'!$M$7+$BH899*'Norm-coeff'!$N$7+$BI899*'Norm-coeff'!$O$7</f>
        <v>2.0907583608832998</v>
      </c>
      <c r="BU899" s="54">
        <f>'Norm-coeff'!$C$8+$AX899*'Norm-coeff'!$D$8+$AY899*'Norm-coeff'!$E$8+$AZ899*'Norm-coeff'!$F$8+$BA899*'Norm-coeff'!$G$8+$BB899*'Norm-coeff'!$H$8+$BC899*'Norm-coeff'!$I$8+$BD899*'Norm-coeff'!$J$8+$BE899*'Norm-coeff'!$K$8+$BF899*'Norm-coeff'!$L$8+$BG899*'Norm-coeff'!$M$8+$BH899*'Norm-coeff'!$N$8+$BI899*'Norm-coeff'!$O$8</f>
        <v>0.65894159836244504</v>
      </c>
      <c r="BV899" s="54">
        <f>'Norm-coeff'!$C$9+$AX899*'Norm-coeff'!$D$9+$AY899*'Norm-coeff'!$E$9+$AZ899*'Norm-coeff'!$F$9+$BA899*'Norm-coeff'!$G$9+$BB899*'Norm-coeff'!$H$9+$BC899*'Norm-coeff'!$I$9+$BD899*'Norm-coeff'!$J$9+$BE899*'Norm-coeff'!$K$9+$BF899*'Norm-coeff'!$L$9+$BG899*'Norm-coeff'!$M$9+$BH899*'Norm-coeff'!$N$9+$BI899*'Norm-coeff'!$O$9</f>
        <v>1.48961085014701</v>
      </c>
      <c r="BW899" s="54">
        <f>'Norm-coeff'!$C$10+$AX899*'Norm-coeff'!$D$10+$AY899*'Norm-coeff'!$E$10+$AZ899*'Norm-coeff'!$F$10+$BA899*'Norm-coeff'!$G$10+$BB899*'Norm-coeff'!$H$10+$BC899*'Norm-coeff'!$I$10+$BD899*'Norm-coeff'!$J$10+$BE899*'Norm-coeff'!$K$10+$BF899*'Norm-coeff'!$L$10+$BG899*'Norm-coeff'!$M$10+$BH899*'Norm-coeff'!$N$10+$BI899*'Norm-coeff'!$O$10</f>
        <v>1.42058735749591</v>
      </c>
      <c r="BX899" s="54">
        <f>'Norm-coeff'!$C$11+$AX899*'Norm-coeff'!$D$11+$AY899*'Norm-coeff'!$E$11+$AZ899*'Norm-coeff'!$F$11+$BA899*'Norm-coeff'!$G$11+$BB899*'Norm-coeff'!$H$11+$BC899*'Norm-coeff'!$I$11+$BD899*'Norm-coeff'!$J$11+$BE899*'Norm-coeff'!$K$11+$BF899*'Norm-coeff'!$L$11+$BG899*'Norm-coeff'!$M$11+$BH899*'Norm-coeff'!$N$11+$BI899*'Norm-coeff'!$O$11</f>
        <v>0.221233014421479</v>
      </c>
      <c r="BY899" s="54">
        <f>'Norm-coeff'!$C$12+$AX899*'Norm-coeff'!$D$12+$AY899*'Norm-coeff'!$E$12+$AZ899*'Norm-coeff'!$F$12+$BA899*'Norm-coeff'!$G$12+$BB899*'Norm-coeff'!$H$12+$BC899*'Norm-coeff'!$I$12+$BD899*'Norm-coeff'!$J$12+$BE899*'Norm-coeff'!$K$12+$BF899*'Norm-coeff'!$L$12+$BG899*'Norm-coeff'!$M$12+$BH899*'Norm-coeff'!$N$12+$BI899*'Norm-coeff'!$O$12</f>
        <v>0.283527502056037</v>
      </c>
      <c r="BZ899" s="54">
        <f>'Norm-coeff'!$C$13+$AX899*'Norm-coeff'!$D$13+$AY899*'Norm-coeff'!$E$13+$AZ899*'Norm-coeff'!$F$13+$BA899*'Norm-coeff'!$G$13+$BB899*'Norm-coeff'!$H$13+$BC899*'Norm-coeff'!$I$13+$BD899*'Norm-coeff'!$J$13+$BE899*'Norm-coeff'!$K$13+$BF899*'Norm-coeff'!$L$13+$BG899*'Norm-coeff'!$M$13+$BH899*'Norm-coeff'!$N$13+$BI899*'Norm-coeff'!$O$13</f>
        <v>-4.1864930554451202E-2</v>
      </c>
      <c r="CA899" s="54">
        <f>'Norm-coeff'!$C$14+$AX899*'Norm-coeff'!$D$14+$AY899*'Norm-coeff'!$E$14+$AZ899*'Norm-coeff'!$F$14+$BA899*'Norm-coeff'!$G$14+$BB899*'Norm-coeff'!$H$14+$BC899*'Norm-coeff'!$I$14+$BD899*'Norm-coeff'!$J$14+$BE899*'Norm-coeff'!$K$14+$BF899*'Norm-coeff'!$L$14+$BG899*'Norm-coeff'!$M$14+$BH899*'Norm-coeff'!$N$14+$BI899*'Norm-coeff'!$O$14</f>
        <v>4.2526983164477103</v>
      </c>
      <c r="CC899" s="54">
        <f t="shared" si="2437"/>
        <v>0</v>
      </c>
      <c r="CG899" s="54">
        <f t="shared" si="2438"/>
        <v>0</v>
      </c>
      <c r="CH899" s="54">
        <f t="shared" si="2421"/>
        <v>0</v>
      </c>
      <c r="CI899" s="54">
        <f t="shared" si="2439"/>
        <v>0</v>
      </c>
      <c r="CJ899" s="56">
        <f t="shared" si="2440"/>
        <v>0</v>
      </c>
      <c r="CK899" s="54">
        <f t="shared" si="2441"/>
        <v>0</v>
      </c>
      <c r="CL899" s="54">
        <f t="shared" si="2442"/>
        <v>0</v>
      </c>
      <c r="CM899" s="54">
        <f t="shared" si="2443"/>
        <v>0</v>
      </c>
      <c r="CN899" s="54">
        <f t="shared" si="2444"/>
        <v>0</v>
      </c>
      <c r="CO899" s="54">
        <f t="shared" si="2445"/>
        <v>0</v>
      </c>
      <c r="CP899" s="54">
        <f t="shared" si="2446"/>
        <v>0</v>
      </c>
      <c r="CQ899" s="54">
        <f t="shared" si="2447"/>
        <v>0</v>
      </c>
      <c r="CR899" s="54">
        <f t="shared" si="2448"/>
        <v>0</v>
      </c>
      <c r="CS899" s="54">
        <f t="shared" si="2449"/>
        <v>0</v>
      </c>
      <c r="CU899" s="54">
        <f t="shared" si="2450"/>
        <v>0</v>
      </c>
      <c r="CV899" s="54">
        <f t="shared" si="2451"/>
        <v>0</v>
      </c>
      <c r="CW899" s="54">
        <f t="shared" si="2452"/>
        <v>0</v>
      </c>
      <c r="CX899" s="54">
        <f t="shared" si="2453"/>
        <v>0</v>
      </c>
      <c r="CZ899" s="54">
        <f t="shared" si="2454"/>
        <v>0</v>
      </c>
      <c r="DA899" s="54">
        <f t="shared" si="2455"/>
        <v>0</v>
      </c>
      <c r="DB899" s="54">
        <f t="shared" si="2456"/>
        <v>0</v>
      </c>
      <c r="DC899" s="54">
        <f t="shared" si="2457"/>
        <v>0</v>
      </c>
      <c r="DD899" s="54">
        <f t="shared" si="2458"/>
        <v>0</v>
      </c>
      <c r="DE899" s="54">
        <f t="shared" si="2459"/>
        <v>0</v>
      </c>
      <c r="DF899" s="54">
        <f t="shared" si="2460"/>
        <v>0</v>
      </c>
      <c r="DG899" s="54">
        <f t="shared" si="2461"/>
        <v>2</v>
      </c>
      <c r="DH899" s="71">
        <f t="shared" si="2462"/>
        <v>0</v>
      </c>
      <c r="DI899" s="71">
        <f t="shared" si="2463"/>
        <v>0</v>
      </c>
      <c r="DJ899" s="54">
        <f t="shared" si="2464"/>
        <v>0</v>
      </c>
      <c r="DK899" s="54">
        <f t="shared" si="2465"/>
        <v>2</v>
      </c>
      <c r="DL899" s="4">
        <f t="shared" ref="DL899:DL962" si="2568">DM899+DN899</f>
        <v>0</v>
      </c>
      <c r="DM899" s="3">
        <f t="shared" si="2466"/>
        <v>0</v>
      </c>
      <c r="DN899" s="3">
        <f t="shared" si="2467"/>
        <v>0</v>
      </c>
      <c r="DO899" s="4" t="e">
        <f t="shared" si="2468"/>
        <v>#DIV/0!</v>
      </c>
      <c r="DP899" s="57"/>
      <c r="DQ899" s="57"/>
      <c r="DR899" s="56">
        <f t="shared" ref="DR899:DR962" si="2569">DG899</f>
        <v>2</v>
      </c>
      <c r="DS899" s="56">
        <f t="shared" ref="DS899:DS962" si="2570">DH899</f>
        <v>0</v>
      </c>
      <c r="DT899" s="38">
        <f t="shared" ref="DT899:DT962" si="2571">DI899</f>
        <v>0</v>
      </c>
      <c r="DU899" s="38">
        <f t="shared" si="2469"/>
        <v>2</v>
      </c>
      <c r="DV899" s="38">
        <f t="shared" ref="DV899:DV962" si="2572">DJ899</f>
        <v>0</v>
      </c>
      <c r="DW899" s="39">
        <f t="shared" ref="DW899:DW962" si="2573">CZ899</f>
        <v>0</v>
      </c>
      <c r="DX899" s="39">
        <f t="shared" ref="DX899:DX962" si="2574">DA899</f>
        <v>0</v>
      </c>
      <c r="DY899" s="39">
        <f t="shared" ref="DY899:DY962" si="2575">CY899</f>
        <v>0</v>
      </c>
      <c r="DZ899" s="39">
        <f t="shared" ref="DZ899:DZ962" si="2576">CV899+CW899+CX899</f>
        <v>0</v>
      </c>
      <c r="EA899" s="39">
        <f t="shared" ref="EA899:EA962" si="2577">SUM(CV899:DA899)</f>
        <v>0</v>
      </c>
      <c r="EB899" s="37" t="e">
        <f t="shared" si="2470"/>
        <v>#DIV/0!</v>
      </c>
      <c r="EC899" s="37" t="e">
        <f t="shared" si="2471"/>
        <v>#DIV/0!</v>
      </c>
      <c r="ED899" s="37" t="e">
        <f t="shared" si="2472"/>
        <v>#DIV/0!</v>
      </c>
      <c r="EE899" s="37" t="e">
        <f t="shared" si="2473"/>
        <v>#DIV/0!</v>
      </c>
      <c r="EF899" s="39" t="e">
        <f t="shared" si="2474"/>
        <v>#DIV/0!</v>
      </c>
      <c r="EG899" s="37" t="e">
        <f t="shared" si="2475"/>
        <v>#DIV/0!</v>
      </c>
      <c r="EH899" s="37" t="e">
        <f t="shared" si="2476"/>
        <v>#DIV/0!</v>
      </c>
      <c r="EI899" s="11" t="b">
        <f t="shared" si="2477"/>
        <v>1</v>
      </c>
      <c r="EJ899" s="11" t="b">
        <f t="shared" si="2478"/>
        <v>0</v>
      </c>
      <c r="EK899" s="39" t="e">
        <f t="shared" si="2479"/>
        <v>#DIV/0!</v>
      </c>
      <c r="EL899" s="39" t="e">
        <f t="shared" si="2480"/>
        <v>#DIV/0!</v>
      </c>
      <c r="EM899" s="39" t="e">
        <f t="shared" si="2481"/>
        <v>#DIV/0!</v>
      </c>
      <c r="EN899" s="39" t="e">
        <f t="shared" si="2482"/>
        <v>#DIV/0!</v>
      </c>
      <c r="EO899" s="39" t="e">
        <f t="shared" si="2483"/>
        <v>#DIV/0!</v>
      </c>
      <c r="EP899" s="39" t="e">
        <f t="shared" si="2484"/>
        <v>#DIV/0!</v>
      </c>
      <c r="EQ899" s="39" t="e">
        <f t="shared" si="2485"/>
        <v>#DIV/0!</v>
      </c>
      <c r="ER899" s="39" t="e">
        <f t="shared" si="2486"/>
        <v>#DIV/0!</v>
      </c>
      <c r="ES899" s="58" t="str">
        <f t="shared" si="2487"/>
        <v>(OH,F,Cl)-dominate amphibole</v>
      </c>
      <c r="ET899" s="58" t="e">
        <f t="shared" si="2488"/>
        <v>#N/A</v>
      </c>
      <c r="EU899" s="56">
        <f t="shared" ref="EU899:EU962" si="2578">CV899</f>
        <v>0</v>
      </c>
      <c r="EV899" s="56">
        <f t="shared" ref="EV899:EV962" si="2579">CW899</f>
        <v>0</v>
      </c>
      <c r="EW899" s="56">
        <f t="shared" ref="EW899:EW962" si="2580">CX899</f>
        <v>0</v>
      </c>
      <c r="EX899" s="56">
        <f t="shared" ref="EX899:EX962" si="2581">CQ899</f>
        <v>0</v>
      </c>
      <c r="EY899" s="56">
        <f t="shared" ref="EY899:EY962" si="2582">CS899</f>
        <v>0</v>
      </c>
      <c r="EZ899" s="56">
        <f t="shared" ref="EZ899:EZ962" si="2583">CR899</f>
        <v>0</v>
      </c>
      <c r="FA899" s="39">
        <f t="shared" ref="FA899:FA962" si="2584">CP899</f>
        <v>0</v>
      </c>
      <c r="FB899" s="39">
        <f t="shared" ref="FB899:FB962" si="2585">CO899</f>
        <v>0</v>
      </c>
      <c r="FC899" s="54">
        <f t="shared" ref="FC899:FC962" si="2586">CK899</f>
        <v>0</v>
      </c>
      <c r="FD899" s="54">
        <f t="shared" ref="FD899:FD962" si="2587">CM899</f>
        <v>0</v>
      </c>
      <c r="FE899" s="39">
        <f t="shared" ref="FE899:FE962" si="2588">CN899</f>
        <v>0</v>
      </c>
      <c r="FF899" s="54">
        <f t="shared" ref="FF899:FF962" si="2589">CL899</f>
        <v>0</v>
      </c>
      <c r="FG899" s="39">
        <f t="shared" ref="FG899:FG962" si="2590">CT899</f>
        <v>0</v>
      </c>
      <c r="FH899" s="39">
        <f t="shared" si="2489"/>
        <v>0</v>
      </c>
      <c r="FI899" s="39">
        <f t="shared" si="2490"/>
        <v>0</v>
      </c>
      <c r="FJ899" s="39">
        <f t="shared" si="2491"/>
        <v>0</v>
      </c>
      <c r="FK899" s="39" t="e">
        <f t="shared" si="2492"/>
        <v>#DIV/0!</v>
      </c>
      <c r="FL899" s="39" t="e">
        <f t="shared" si="2493"/>
        <v>#DIV/0!</v>
      </c>
      <c r="FM899" s="39" t="e">
        <f t="shared" si="2494"/>
        <v>#DIV/0!</v>
      </c>
      <c r="FN899" s="39">
        <f t="shared" si="2495"/>
        <v>1</v>
      </c>
      <c r="FO899" s="39">
        <f t="shared" ref="FO899:FO962" si="2591">DC899</f>
        <v>0</v>
      </c>
      <c r="FP899" s="39">
        <f t="shared" ref="FP899:FP962" si="2592">DD899</f>
        <v>0</v>
      </c>
      <c r="FQ899" s="39">
        <f t="shared" ref="FQ899:FQ962" si="2593">DE899</f>
        <v>0</v>
      </c>
      <c r="FR899" s="39">
        <f t="shared" si="2496"/>
        <v>0</v>
      </c>
      <c r="FS899" s="39">
        <f t="shared" si="2497"/>
        <v>0</v>
      </c>
      <c r="FU899" s="39" t="e">
        <f t="shared" si="2498"/>
        <v>#DIV/0!</v>
      </c>
      <c r="FV899" s="39" t="e">
        <f t="shared" si="2499"/>
        <v>#DIV/0!</v>
      </c>
      <c r="FW899" s="39" t="e">
        <f t="shared" si="2500"/>
        <v>#DIV/0!</v>
      </c>
      <c r="FY899" s="39" t="e">
        <f t="shared" si="2501"/>
        <v>#DIV/0!</v>
      </c>
      <c r="FZ899" s="39" t="e">
        <f t="shared" si="2502"/>
        <v>#DIV/0!</v>
      </c>
      <c r="GA899" s="39" t="e">
        <f t="shared" si="2503"/>
        <v>#DIV/0!</v>
      </c>
      <c r="GB899" s="39" t="e">
        <f t="shared" si="2504"/>
        <v>#DIV/0!</v>
      </c>
      <c r="GC899" s="39" t="e">
        <f t="shared" si="2505"/>
        <v>#DIV/0!</v>
      </c>
      <c r="GD899" s="39" t="e">
        <f t="shared" si="2506"/>
        <v>#DIV/0!</v>
      </c>
      <c r="GE899" s="39" t="e">
        <f t="shared" si="2507"/>
        <v>#DIV/0!</v>
      </c>
      <c r="GF899" s="39" t="e">
        <f t="shared" si="2508"/>
        <v>#DIV/0!</v>
      </c>
      <c r="GG899" s="39" t="e">
        <f t="shared" si="2509"/>
        <v>#DIV/0!</v>
      </c>
      <c r="GH899" s="39" t="e">
        <f t="shared" si="2510"/>
        <v>#DIV/0!</v>
      </c>
      <c r="GI899" s="39"/>
      <c r="GJ899" s="39" t="e">
        <f t="shared" si="2511"/>
        <v>#DIV/0!</v>
      </c>
      <c r="GK899" s="39" t="e">
        <f t="shared" si="2512"/>
        <v>#DIV/0!</v>
      </c>
      <c r="GL899" s="39" t="e">
        <f t="shared" si="2513"/>
        <v>#DIV/0!</v>
      </c>
      <c r="GM899" s="39" t="e">
        <f t="shared" si="2514"/>
        <v>#DIV/0!</v>
      </c>
      <c r="GN899" s="39" t="e">
        <f t="shared" si="2515"/>
        <v>#DIV/0!</v>
      </c>
      <c r="GO899" s="57"/>
      <c r="GP899" s="57" t="e">
        <f t="shared" si="2516"/>
        <v>#DIV/0!</v>
      </c>
      <c r="GQ899" s="59" t="e">
        <f t="shared" si="2517"/>
        <v>#DIV/0!</v>
      </c>
      <c r="GR899" s="41" t="e">
        <f t="shared" si="2518"/>
        <v>#DIV/0!</v>
      </c>
      <c r="GS899" s="57" t="e">
        <f t="shared" si="2519"/>
        <v>#DIV/0!</v>
      </c>
      <c r="GT899" s="57" t="e">
        <f t="shared" si="2520"/>
        <v>#DIV/0!</v>
      </c>
      <c r="GU899" s="57" t="e">
        <f t="shared" si="2521"/>
        <v>#DIV/0!</v>
      </c>
      <c r="GV899" s="57"/>
      <c r="GW899" s="42" t="e">
        <f t="shared" si="2522"/>
        <v>#DIV/0!</v>
      </c>
      <c r="GX899" s="42" t="e">
        <f t="shared" si="2523"/>
        <v>#DIV/0!</v>
      </c>
      <c r="GY899" s="42" t="e">
        <f t="shared" si="2524"/>
        <v>#DIV/0!</v>
      </c>
      <c r="GZ899" s="57"/>
      <c r="HA899" s="2" t="e">
        <f t="shared" si="2525"/>
        <v>#DIV/0!</v>
      </c>
      <c r="HB899" s="2" t="e">
        <f t="shared" si="2526"/>
        <v>#DIV/0!</v>
      </c>
      <c r="HC899" s="2" t="e">
        <f t="shared" si="2527"/>
        <v>#DIV/0!</v>
      </c>
      <c r="HD899" s="2" t="e">
        <f t="shared" si="2528"/>
        <v>#DIV/0!</v>
      </c>
      <c r="HE899" s="2" t="e">
        <f t="shared" si="2529"/>
        <v>#DIV/0!</v>
      </c>
      <c r="HF899" s="2" t="e">
        <f t="shared" si="2530"/>
        <v>#DIV/0!</v>
      </c>
      <c r="HG899" s="2" t="e">
        <f t="shared" si="2531"/>
        <v>#DIV/0!</v>
      </c>
      <c r="HH899" s="2" t="e">
        <f t="shared" si="2532"/>
        <v>#DIV/0!</v>
      </c>
      <c r="HI899" s="2" t="e">
        <f t="shared" si="2533"/>
        <v>#DIV/0!</v>
      </c>
      <c r="HJ899" s="11" t="e">
        <f t="shared" si="2534"/>
        <v>#DIV/0!</v>
      </c>
      <c r="HK899" s="60" t="e">
        <f t="shared" si="2535"/>
        <v>#DIV/0!</v>
      </c>
      <c r="HL899" s="57"/>
      <c r="HM899" s="57" t="e">
        <f t="shared" si="2536"/>
        <v>#DIV/0!</v>
      </c>
      <c r="HN899" s="57" t="e">
        <f t="shared" si="2537"/>
        <v>#DIV/0!</v>
      </c>
      <c r="HO899" s="57" t="e">
        <f t="shared" si="2538"/>
        <v>#DIV/0!</v>
      </c>
      <c r="HP899" s="57" t="e">
        <f t="shared" si="2539"/>
        <v>#DIV/0!</v>
      </c>
      <c r="HQ899" s="57" t="e">
        <f t="shared" si="2540"/>
        <v>#DIV/0!</v>
      </c>
      <c r="HR899" s="57"/>
      <c r="HS899" s="57" t="e">
        <f t="shared" si="2541"/>
        <v>#DIV/0!</v>
      </c>
      <c r="HT899" s="57" t="e">
        <f t="shared" si="2542"/>
        <v>#DIV/0!</v>
      </c>
      <c r="HU899" s="57" t="e">
        <f t="shared" si="2543"/>
        <v>#DIV/0!</v>
      </c>
      <c r="HV899" s="57" t="e">
        <f t="shared" si="2544"/>
        <v>#DIV/0!</v>
      </c>
      <c r="HW899" s="57" t="e">
        <f t="shared" si="2545"/>
        <v>#DIV/0!</v>
      </c>
      <c r="HX899" s="57"/>
      <c r="HY899" s="57" t="e">
        <f t="shared" si="2546"/>
        <v>#DIV/0!</v>
      </c>
      <c r="HZ899" s="57" t="e">
        <f t="shared" si="2547"/>
        <v>#DIV/0!</v>
      </c>
      <c r="IA899" s="57"/>
      <c r="IB899" s="61">
        <f t="shared" si="2548"/>
        <v>0</v>
      </c>
      <c r="IC899" s="57" t="str">
        <f t="shared" si="2549"/>
        <v/>
      </c>
      <c r="ID899" s="42"/>
      <c r="IE899" s="2" t="str">
        <f t="shared" si="2550"/>
        <v/>
      </c>
      <c r="IF899" s="60" t="e">
        <f t="shared" si="2551"/>
        <v>#DIV/0!</v>
      </c>
      <c r="IG899" s="60" t="str">
        <f t="shared" si="2552"/>
        <v/>
      </c>
      <c r="IH899" s="60" t="str">
        <f t="shared" si="2553"/>
        <v>zinco-</v>
      </c>
      <c r="II899" s="60" t="str">
        <f t="shared" si="2554"/>
        <v>mangano-</v>
      </c>
      <c r="IJ899" s="60" t="e">
        <f t="shared" si="2555"/>
        <v>#DIV/0!</v>
      </c>
      <c r="IK899" s="60" t="e">
        <f t="shared" si="2556"/>
        <v>#DIV/0!</v>
      </c>
      <c r="IL899" s="60" t="e">
        <f t="shared" si="2557"/>
        <v>#DIV/0!</v>
      </c>
      <c r="IM899" s="60" t="e">
        <f t="shared" si="2558"/>
        <v>#DIV/0!</v>
      </c>
      <c r="IN899" s="60" t="str">
        <f t="shared" si="2559"/>
        <v/>
      </c>
      <c r="IO899" s="60" t="str">
        <f t="shared" si="2560"/>
        <v/>
      </c>
      <c r="IP899" s="57"/>
      <c r="IQ899" s="57" t="str">
        <f t="shared" si="2561"/>
        <v>ERROR!!</v>
      </c>
    </row>
    <row r="900" spans="24:251">
      <c r="X900" s="29">
        <f t="shared" si="2562"/>
        <v>0</v>
      </c>
      <c r="Y900" s="29">
        <f t="shared" si="2563"/>
        <v>0</v>
      </c>
      <c r="Z900" s="29" t="e">
        <f t="shared" si="2564"/>
        <v>#DIV/0!</v>
      </c>
      <c r="AA900" s="29" t="e">
        <f t="shared" si="2565"/>
        <v>#DIV/0!</v>
      </c>
      <c r="AB900" s="29" t="e">
        <f t="shared" si="2566"/>
        <v>#DIV/0!</v>
      </c>
      <c r="AC900" s="29" t="e">
        <f t="shared" si="2567"/>
        <v>#DIV/0!</v>
      </c>
      <c r="AF900" s="23">
        <v>60.084299999999999</v>
      </c>
      <c r="AG900" s="23">
        <v>79.878799999999998</v>
      </c>
      <c r="AH900" s="23">
        <v>101.96120000000001</v>
      </c>
      <c r="AI900" s="23">
        <v>151.99039999999999</v>
      </c>
      <c r="AJ900" s="23">
        <v>159.69</v>
      </c>
      <c r="AK900" s="23">
        <v>71.846400000000003</v>
      </c>
      <c r="AL900" s="23">
        <v>70.9375</v>
      </c>
      <c r="AM900" s="23">
        <v>40.304400000000001</v>
      </c>
      <c r="AN900" s="23">
        <v>56.077399999999997</v>
      </c>
      <c r="AO900" s="23">
        <v>61.978999999999999</v>
      </c>
      <c r="AP900" s="23">
        <v>94.195999999999998</v>
      </c>
      <c r="AQ900" s="23">
        <v>18.998000000000001</v>
      </c>
      <c r="AR900" s="23">
        <v>35.450000000000003</v>
      </c>
      <c r="AS900" s="23">
        <v>29.88</v>
      </c>
      <c r="AT900" s="23">
        <v>74.691999999999993</v>
      </c>
      <c r="AU900" s="23">
        <v>81.39</v>
      </c>
      <c r="AX900" s="54">
        <f t="shared" si="2422"/>
        <v>0</v>
      </c>
      <c r="AY900" s="54">
        <f t="shared" si="2423"/>
        <v>0</v>
      </c>
      <c r="AZ900" s="54">
        <f t="shared" si="2424"/>
        <v>0</v>
      </c>
      <c r="BA900" s="54">
        <f t="shared" si="2425"/>
        <v>0</v>
      </c>
      <c r="BB900" s="54">
        <f t="shared" si="2426"/>
        <v>0</v>
      </c>
      <c r="BC900" s="54">
        <f t="shared" si="2427"/>
        <v>0</v>
      </c>
      <c r="BD900" s="54">
        <f t="shared" si="2428"/>
        <v>0</v>
      </c>
      <c r="BE900" s="54">
        <f t="shared" si="2429"/>
        <v>0</v>
      </c>
      <c r="BF900" s="54">
        <f t="shared" si="2430"/>
        <v>0</v>
      </c>
      <c r="BG900" s="54">
        <f t="shared" si="2431"/>
        <v>0</v>
      </c>
      <c r="BH900" s="54">
        <f t="shared" si="2432"/>
        <v>0</v>
      </c>
      <c r="BI900" s="54">
        <f t="shared" si="2433"/>
        <v>0</v>
      </c>
      <c r="BJ900" s="54">
        <f t="shared" si="2434"/>
        <v>0</v>
      </c>
      <c r="BK900" s="54">
        <f t="shared" si="2435"/>
        <v>0</v>
      </c>
      <c r="BL900" s="54">
        <f t="shared" si="2436"/>
        <v>0</v>
      </c>
      <c r="BM900" s="42"/>
      <c r="BO900" s="54">
        <f>'Norm-coeff'!$C$2+$AX900*'Norm-coeff'!$D$2+$AY900*'Norm-coeff'!$E$2+$AZ900*'Norm-coeff'!$F$2+$BA900*'Norm-coeff'!$G$2+$BB900*'Norm-coeff'!$H$2+$BC900*'Norm-coeff'!$I$2+$BD900*'Norm-coeff'!$J$2+$BE900*'Norm-coeff'!$K$2+$BF900*'Norm-coeff'!$L$2+$BG900*'Norm-coeff'!$M$2+$BH900*'Norm-coeff'!$N$2+$BI900*'Norm-coeff'!$O$2</f>
        <v>5.4045421474420303</v>
      </c>
      <c r="BP900" s="54">
        <f>'Norm-coeff'!$C$3+$AX900*'Norm-coeff'!$D$3+$AY900*'Norm-coeff'!$E$3+$AZ900*'Norm-coeff'!$F$3+$BA900*'Norm-coeff'!$G$3+$BB900*'Norm-coeff'!$H$3+$BC900*'Norm-coeff'!$I$3+$BD900*'Norm-coeff'!$J$3+$BE900*'Norm-coeff'!$K$3+$BF900*'Norm-coeff'!$L$3+$BG900*'Norm-coeff'!$M$3+$BH900*'Norm-coeff'!$N$3+$BI900*'Norm-coeff'!$O$3</f>
        <v>3.15319116612705</v>
      </c>
      <c r="BQ900" s="54">
        <f>'Norm-coeff'!$C$4+$AX900*'Norm-coeff'!$D$4+$AY900*'Norm-coeff'!$E$4+$AZ900*'Norm-coeff'!$F$4+$BA900*'Norm-coeff'!$G$4+$BB900*'Norm-coeff'!$H$4+$BC900*'Norm-coeff'!$I$4+$BD900*'Norm-coeff'!$J$4+$BE900*'Norm-coeff'!$K$4+$BF900*'Norm-coeff'!$L$4+$BG900*'Norm-coeff'!$M$4+$BH900*'Norm-coeff'!$N$4+$BI900*'Norm-coeff'!$O$4</f>
        <v>1.42115649462768</v>
      </c>
      <c r="BR900" s="54">
        <f>'Norm-coeff'!$C$5+$AX900*'Norm-coeff'!$D$5+$AY900*'Norm-coeff'!$E$5+$AZ900*'Norm-coeff'!$F$5+$BA900*'Norm-coeff'!$G$5+$BB900*'Norm-coeff'!$H$5+$BC900*'Norm-coeff'!$I$5+$BD900*'Norm-coeff'!$J$5+$BE900*'Norm-coeff'!$K$5+$BF900*'Norm-coeff'!$L$5+$BG900*'Norm-coeff'!$M$5+$BH900*'Norm-coeff'!$N$5+$BI900*'Norm-coeff'!$O$5</f>
        <v>1.0553329241296201</v>
      </c>
      <c r="BS900" s="54">
        <f>'Norm-coeff'!$C$6+$AX900*'Norm-coeff'!$D$6+$AY900*'Norm-coeff'!$E$6+$AZ900*'Norm-coeff'!$F$6+$BA900*'Norm-coeff'!$G$6+$BB900*'Norm-coeff'!$H$6+$BC900*'Norm-coeff'!$I$6+$BD900*'Norm-coeff'!$J$6+$BE900*'Norm-coeff'!$K$6+$BF900*'Norm-coeff'!$L$6+$BG900*'Norm-coeff'!$M$6+$BH900*'Norm-coeff'!$N$6+$BI900*'Norm-coeff'!$O$6</f>
        <v>-1.48700885495103E-2</v>
      </c>
      <c r="BT900" s="54">
        <f>'Norm-coeff'!$C$7+$AX900*'Norm-coeff'!$D$7+$AY900*'Norm-coeff'!$E$7+$AZ900*'Norm-coeff'!$F$7+$BA900*'Norm-coeff'!$G$7+$BB900*'Norm-coeff'!$H$7+$BC900*'Norm-coeff'!$I$7+$BD900*'Norm-coeff'!$J$7+$BE900*'Norm-coeff'!$K$7+$BF900*'Norm-coeff'!$L$7+$BG900*'Norm-coeff'!$M$7+$BH900*'Norm-coeff'!$N$7+$BI900*'Norm-coeff'!$O$7</f>
        <v>2.0907583608832998</v>
      </c>
      <c r="BU900" s="54">
        <f>'Norm-coeff'!$C$8+$AX900*'Norm-coeff'!$D$8+$AY900*'Norm-coeff'!$E$8+$AZ900*'Norm-coeff'!$F$8+$BA900*'Norm-coeff'!$G$8+$BB900*'Norm-coeff'!$H$8+$BC900*'Norm-coeff'!$I$8+$BD900*'Norm-coeff'!$J$8+$BE900*'Norm-coeff'!$K$8+$BF900*'Norm-coeff'!$L$8+$BG900*'Norm-coeff'!$M$8+$BH900*'Norm-coeff'!$N$8+$BI900*'Norm-coeff'!$O$8</f>
        <v>0.65894159836244504</v>
      </c>
      <c r="BV900" s="54">
        <f>'Norm-coeff'!$C$9+$AX900*'Norm-coeff'!$D$9+$AY900*'Norm-coeff'!$E$9+$AZ900*'Norm-coeff'!$F$9+$BA900*'Norm-coeff'!$G$9+$BB900*'Norm-coeff'!$H$9+$BC900*'Norm-coeff'!$I$9+$BD900*'Norm-coeff'!$J$9+$BE900*'Norm-coeff'!$K$9+$BF900*'Norm-coeff'!$L$9+$BG900*'Norm-coeff'!$M$9+$BH900*'Norm-coeff'!$N$9+$BI900*'Norm-coeff'!$O$9</f>
        <v>1.48961085014701</v>
      </c>
      <c r="BW900" s="54">
        <f>'Norm-coeff'!$C$10+$AX900*'Norm-coeff'!$D$10+$AY900*'Norm-coeff'!$E$10+$AZ900*'Norm-coeff'!$F$10+$BA900*'Norm-coeff'!$G$10+$BB900*'Norm-coeff'!$H$10+$BC900*'Norm-coeff'!$I$10+$BD900*'Norm-coeff'!$J$10+$BE900*'Norm-coeff'!$K$10+$BF900*'Norm-coeff'!$L$10+$BG900*'Norm-coeff'!$M$10+$BH900*'Norm-coeff'!$N$10+$BI900*'Norm-coeff'!$O$10</f>
        <v>1.42058735749591</v>
      </c>
      <c r="BX900" s="54">
        <f>'Norm-coeff'!$C$11+$AX900*'Norm-coeff'!$D$11+$AY900*'Norm-coeff'!$E$11+$AZ900*'Norm-coeff'!$F$11+$BA900*'Norm-coeff'!$G$11+$BB900*'Norm-coeff'!$H$11+$BC900*'Norm-coeff'!$I$11+$BD900*'Norm-coeff'!$J$11+$BE900*'Norm-coeff'!$K$11+$BF900*'Norm-coeff'!$L$11+$BG900*'Norm-coeff'!$M$11+$BH900*'Norm-coeff'!$N$11+$BI900*'Norm-coeff'!$O$11</f>
        <v>0.221233014421479</v>
      </c>
      <c r="BY900" s="54">
        <f>'Norm-coeff'!$C$12+$AX900*'Norm-coeff'!$D$12+$AY900*'Norm-coeff'!$E$12+$AZ900*'Norm-coeff'!$F$12+$BA900*'Norm-coeff'!$G$12+$BB900*'Norm-coeff'!$H$12+$BC900*'Norm-coeff'!$I$12+$BD900*'Norm-coeff'!$J$12+$BE900*'Norm-coeff'!$K$12+$BF900*'Norm-coeff'!$L$12+$BG900*'Norm-coeff'!$M$12+$BH900*'Norm-coeff'!$N$12+$BI900*'Norm-coeff'!$O$12</f>
        <v>0.283527502056037</v>
      </c>
      <c r="BZ900" s="54">
        <f>'Norm-coeff'!$C$13+$AX900*'Norm-coeff'!$D$13+$AY900*'Norm-coeff'!$E$13+$AZ900*'Norm-coeff'!$F$13+$BA900*'Norm-coeff'!$G$13+$BB900*'Norm-coeff'!$H$13+$BC900*'Norm-coeff'!$I$13+$BD900*'Norm-coeff'!$J$13+$BE900*'Norm-coeff'!$K$13+$BF900*'Norm-coeff'!$L$13+$BG900*'Norm-coeff'!$M$13+$BH900*'Norm-coeff'!$N$13+$BI900*'Norm-coeff'!$O$13</f>
        <v>-4.1864930554451202E-2</v>
      </c>
      <c r="CA900" s="54">
        <f>'Norm-coeff'!$C$14+$AX900*'Norm-coeff'!$D$14+$AY900*'Norm-coeff'!$E$14+$AZ900*'Norm-coeff'!$F$14+$BA900*'Norm-coeff'!$G$14+$BB900*'Norm-coeff'!$H$14+$BC900*'Norm-coeff'!$I$14+$BD900*'Norm-coeff'!$J$14+$BE900*'Norm-coeff'!$K$14+$BF900*'Norm-coeff'!$L$14+$BG900*'Norm-coeff'!$M$14+$BH900*'Norm-coeff'!$N$14+$BI900*'Norm-coeff'!$O$14</f>
        <v>4.2526983164477103</v>
      </c>
      <c r="CC900" s="54">
        <f t="shared" si="2437"/>
        <v>0</v>
      </c>
      <c r="CG900" s="54">
        <f t="shared" si="2438"/>
        <v>0</v>
      </c>
      <c r="CH900" s="54">
        <f t="shared" ref="CH900:CH963" si="2594">IF(OR(AZ900&lt;=0,BP900&lt;0),0,BP900)</f>
        <v>0</v>
      </c>
      <c r="CI900" s="54">
        <f t="shared" si="2439"/>
        <v>0</v>
      </c>
      <c r="CJ900" s="56">
        <f t="shared" si="2440"/>
        <v>0</v>
      </c>
      <c r="CK900" s="54">
        <f t="shared" si="2441"/>
        <v>0</v>
      </c>
      <c r="CL900" s="54">
        <f t="shared" si="2442"/>
        <v>0</v>
      </c>
      <c r="CM900" s="54">
        <f t="shared" si="2443"/>
        <v>0</v>
      </c>
      <c r="CN900" s="54">
        <f t="shared" si="2444"/>
        <v>0</v>
      </c>
      <c r="CO900" s="54">
        <f t="shared" si="2445"/>
        <v>0</v>
      </c>
      <c r="CP900" s="54">
        <f t="shared" si="2446"/>
        <v>0</v>
      </c>
      <c r="CQ900" s="54">
        <f t="shared" si="2447"/>
        <v>0</v>
      </c>
      <c r="CR900" s="54">
        <f t="shared" si="2448"/>
        <v>0</v>
      </c>
      <c r="CS900" s="54">
        <f t="shared" si="2449"/>
        <v>0</v>
      </c>
      <c r="CU900" s="54">
        <f t="shared" si="2450"/>
        <v>0</v>
      </c>
      <c r="CV900" s="54">
        <f t="shared" si="2451"/>
        <v>0</v>
      </c>
      <c r="CW900" s="54">
        <f t="shared" si="2452"/>
        <v>0</v>
      </c>
      <c r="CX900" s="54">
        <f t="shared" si="2453"/>
        <v>0</v>
      </c>
      <c r="CZ900" s="54">
        <f t="shared" si="2454"/>
        <v>0</v>
      </c>
      <c r="DA900" s="54">
        <f t="shared" si="2455"/>
        <v>0</v>
      </c>
      <c r="DB900" s="54">
        <f t="shared" si="2456"/>
        <v>0</v>
      </c>
      <c r="DC900" s="54">
        <f t="shared" si="2457"/>
        <v>0</v>
      </c>
      <c r="DD900" s="54">
        <f t="shared" si="2458"/>
        <v>0</v>
      </c>
      <c r="DE900" s="54">
        <f t="shared" si="2459"/>
        <v>0</v>
      </c>
      <c r="DF900" s="54">
        <f t="shared" si="2460"/>
        <v>0</v>
      </c>
      <c r="DG900" s="54">
        <f t="shared" si="2461"/>
        <v>2</v>
      </c>
      <c r="DH900" s="71">
        <f t="shared" si="2462"/>
        <v>0</v>
      </c>
      <c r="DI900" s="71">
        <f t="shared" si="2463"/>
        <v>0</v>
      </c>
      <c r="DJ900" s="54">
        <f t="shared" si="2464"/>
        <v>0</v>
      </c>
      <c r="DK900" s="54">
        <f t="shared" si="2465"/>
        <v>2</v>
      </c>
      <c r="DL900" s="4">
        <f t="shared" si="2568"/>
        <v>0</v>
      </c>
      <c r="DM900" s="3">
        <f t="shared" si="2466"/>
        <v>0</v>
      </c>
      <c r="DN900" s="3">
        <f t="shared" si="2467"/>
        <v>0</v>
      </c>
      <c r="DO900" s="4" t="e">
        <f t="shared" si="2468"/>
        <v>#DIV/0!</v>
      </c>
      <c r="DP900" s="57"/>
      <c r="DQ900" s="57"/>
      <c r="DR900" s="56">
        <f t="shared" si="2569"/>
        <v>2</v>
      </c>
      <c r="DS900" s="56">
        <f t="shared" si="2570"/>
        <v>0</v>
      </c>
      <c r="DT900" s="38">
        <f t="shared" si="2571"/>
        <v>0</v>
      </c>
      <c r="DU900" s="38">
        <f t="shared" si="2469"/>
        <v>2</v>
      </c>
      <c r="DV900" s="38">
        <f t="shared" si="2572"/>
        <v>0</v>
      </c>
      <c r="DW900" s="39">
        <f t="shared" si="2573"/>
        <v>0</v>
      </c>
      <c r="DX900" s="39">
        <f t="shared" si="2574"/>
        <v>0</v>
      </c>
      <c r="DY900" s="39">
        <f t="shared" si="2575"/>
        <v>0</v>
      </c>
      <c r="DZ900" s="39">
        <f t="shared" si="2576"/>
        <v>0</v>
      </c>
      <c r="EA900" s="39">
        <f t="shared" si="2577"/>
        <v>0</v>
      </c>
      <c r="EB900" s="37" t="e">
        <f t="shared" si="2470"/>
        <v>#DIV/0!</v>
      </c>
      <c r="EC900" s="37" t="e">
        <f t="shared" si="2471"/>
        <v>#DIV/0!</v>
      </c>
      <c r="ED900" s="37" t="e">
        <f t="shared" si="2472"/>
        <v>#DIV/0!</v>
      </c>
      <c r="EE900" s="37" t="e">
        <f t="shared" si="2473"/>
        <v>#DIV/0!</v>
      </c>
      <c r="EF900" s="39" t="e">
        <f t="shared" si="2474"/>
        <v>#DIV/0!</v>
      </c>
      <c r="EG900" s="37" t="e">
        <f t="shared" si="2475"/>
        <v>#DIV/0!</v>
      </c>
      <c r="EH900" s="37" t="e">
        <f t="shared" si="2476"/>
        <v>#DIV/0!</v>
      </c>
      <c r="EI900" s="11" t="b">
        <f t="shared" si="2477"/>
        <v>1</v>
      </c>
      <c r="EJ900" s="11" t="b">
        <f t="shared" si="2478"/>
        <v>0</v>
      </c>
      <c r="EK900" s="39" t="e">
        <f t="shared" si="2479"/>
        <v>#DIV/0!</v>
      </c>
      <c r="EL900" s="39" t="e">
        <f t="shared" si="2480"/>
        <v>#DIV/0!</v>
      </c>
      <c r="EM900" s="39" t="e">
        <f t="shared" si="2481"/>
        <v>#DIV/0!</v>
      </c>
      <c r="EN900" s="39" t="e">
        <f t="shared" si="2482"/>
        <v>#DIV/0!</v>
      </c>
      <c r="EO900" s="39" t="e">
        <f t="shared" si="2483"/>
        <v>#DIV/0!</v>
      </c>
      <c r="EP900" s="39" t="e">
        <f t="shared" si="2484"/>
        <v>#DIV/0!</v>
      </c>
      <c r="EQ900" s="39" t="e">
        <f t="shared" si="2485"/>
        <v>#DIV/0!</v>
      </c>
      <c r="ER900" s="39" t="e">
        <f t="shared" si="2486"/>
        <v>#DIV/0!</v>
      </c>
      <c r="ES900" s="58" t="str">
        <f t="shared" si="2487"/>
        <v>(OH,F,Cl)-dominate amphibole</v>
      </c>
      <c r="ET900" s="58" t="e">
        <f t="shared" si="2488"/>
        <v>#N/A</v>
      </c>
      <c r="EU900" s="56">
        <f t="shared" si="2578"/>
        <v>0</v>
      </c>
      <c r="EV900" s="56">
        <f t="shared" si="2579"/>
        <v>0</v>
      </c>
      <c r="EW900" s="56">
        <f t="shared" si="2580"/>
        <v>0</v>
      </c>
      <c r="EX900" s="56">
        <f t="shared" si="2581"/>
        <v>0</v>
      </c>
      <c r="EY900" s="56">
        <f t="shared" si="2582"/>
        <v>0</v>
      </c>
      <c r="EZ900" s="56">
        <f t="shared" si="2583"/>
        <v>0</v>
      </c>
      <c r="FA900" s="39">
        <f t="shared" si="2584"/>
        <v>0</v>
      </c>
      <c r="FB900" s="39">
        <f t="shared" si="2585"/>
        <v>0</v>
      </c>
      <c r="FC900" s="54">
        <f t="shared" si="2586"/>
        <v>0</v>
      </c>
      <c r="FD900" s="54">
        <f t="shared" si="2587"/>
        <v>0</v>
      </c>
      <c r="FE900" s="39">
        <f t="shared" si="2588"/>
        <v>0</v>
      </c>
      <c r="FF900" s="54">
        <f t="shared" si="2589"/>
        <v>0</v>
      </c>
      <c r="FG900" s="39">
        <f t="shared" si="2590"/>
        <v>0</v>
      </c>
      <c r="FH900" s="39">
        <f t="shared" si="2489"/>
        <v>0</v>
      </c>
      <c r="FI900" s="39">
        <f t="shared" si="2490"/>
        <v>0</v>
      </c>
      <c r="FJ900" s="39">
        <f t="shared" si="2491"/>
        <v>0</v>
      </c>
      <c r="FK900" s="39" t="e">
        <f t="shared" si="2492"/>
        <v>#DIV/0!</v>
      </c>
      <c r="FL900" s="39" t="e">
        <f t="shared" si="2493"/>
        <v>#DIV/0!</v>
      </c>
      <c r="FM900" s="39" t="e">
        <f t="shared" si="2494"/>
        <v>#DIV/0!</v>
      </c>
      <c r="FN900" s="39">
        <f t="shared" si="2495"/>
        <v>1</v>
      </c>
      <c r="FO900" s="39">
        <f t="shared" si="2591"/>
        <v>0</v>
      </c>
      <c r="FP900" s="39">
        <f t="shared" si="2592"/>
        <v>0</v>
      </c>
      <c r="FQ900" s="39">
        <f t="shared" si="2593"/>
        <v>0</v>
      </c>
      <c r="FR900" s="39">
        <f t="shared" si="2496"/>
        <v>0</v>
      </c>
      <c r="FS900" s="39">
        <f t="shared" si="2497"/>
        <v>0</v>
      </c>
      <c r="FU900" s="39" t="e">
        <f t="shared" si="2498"/>
        <v>#DIV/0!</v>
      </c>
      <c r="FV900" s="39" t="e">
        <f t="shared" si="2499"/>
        <v>#DIV/0!</v>
      </c>
      <c r="FW900" s="39" t="e">
        <f t="shared" si="2500"/>
        <v>#DIV/0!</v>
      </c>
      <c r="FY900" s="39" t="e">
        <f t="shared" si="2501"/>
        <v>#DIV/0!</v>
      </c>
      <c r="FZ900" s="39" t="e">
        <f t="shared" si="2502"/>
        <v>#DIV/0!</v>
      </c>
      <c r="GA900" s="39" t="e">
        <f t="shared" si="2503"/>
        <v>#DIV/0!</v>
      </c>
      <c r="GB900" s="39" t="e">
        <f t="shared" si="2504"/>
        <v>#DIV/0!</v>
      </c>
      <c r="GC900" s="39" t="e">
        <f t="shared" si="2505"/>
        <v>#DIV/0!</v>
      </c>
      <c r="GD900" s="39" t="e">
        <f t="shared" si="2506"/>
        <v>#DIV/0!</v>
      </c>
      <c r="GE900" s="39" t="e">
        <f t="shared" si="2507"/>
        <v>#DIV/0!</v>
      </c>
      <c r="GF900" s="39" t="e">
        <f t="shared" si="2508"/>
        <v>#DIV/0!</v>
      </c>
      <c r="GG900" s="39" t="e">
        <f t="shared" si="2509"/>
        <v>#DIV/0!</v>
      </c>
      <c r="GH900" s="39" t="e">
        <f t="shared" si="2510"/>
        <v>#DIV/0!</v>
      </c>
      <c r="GI900" s="39"/>
      <c r="GJ900" s="39" t="e">
        <f t="shared" si="2511"/>
        <v>#DIV/0!</v>
      </c>
      <c r="GK900" s="39" t="e">
        <f t="shared" si="2512"/>
        <v>#DIV/0!</v>
      </c>
      <c r="GL900" s="39" t="e">
        <f t="shared" si="2513"/>
        <v>#DIV/0!</v>
      </c>
      <c r="GM900" s="39" t="e">
        <f t="shared" si="2514"/>
        <v>#DIV/0!</v>
      </c>
      <c r="GN900" s="39" t="e">
        <f t="shared" si="2515"/>
        <v>#DIV/0!</v>
      </c>
      <c r="GO900" s="57"/>
      <c r="GP900" s="57" t="e">
        <f t="shared" si="2516"/>
        <v>#DIV/0!</v>
      </c>
      <c r="GQ900" s="59" t="e">
        <f t="shared" si="2517"/>
        <v>#DIV/0!</v>
      </c>
      <c r="GR900" s="41" t="e">
        <f t="shared" si="2518"/>
        <v>#DIV/0!</v>
      </c>
      <c r="GS900" s="57" t="e">
        <f t="shared" si="2519"/>
        <v>#DIV/0!</v>
      </c>
      <c r="GT900" s="57" t="e">
        <f t="shared" si="2520"/>
        <v>#DIV/0!</v>
      </c>
      <c r="GU900" s="57" t="e">
        <f t="shared" si="2521"/>
        <v>#DIV/0!</v>
      </c>
      <c r="GV900" s="57"/>
      <c r="GW900" s="42" t="e">
        <f t="shared" si="2522"/>
        <v>#DIV/0!</v>
      </c>
      <c r="GX900" s="42" t="e">
        <f t="shared" si="2523"/>
        <v>#DIV/0!</v>
      </c>
      <c r="GY900" s="42" t="e">
        <f t="shared" si="2524"/>
        <v>#DIV/0!</v>
      </c>
      <c r="GZ900" s="57"/>
      <c r="HA900" s="2" t="e">
        <f t="shared" si="2525"/>
        <v>#DIV/0!</v>
      </c>
      <c r="HB900" s="2" t="e">
        <f t="shared" si="2526"/>
        <v>#DIV/0!</v>
      </c>
      <c r="HC900" s="2" t="e">
        <f t="shared" si="2527"/>
        <v>#DIV/0!</v>
      </c>
      <c r="HD900" s="2" t="e">
        <f t="shared" si="2528"/>
        <v>#DIV/0!</v>
      </c>
      <c r="HE900" s="2" t="e">
        <f t="shared" si="2529"/>
        <v>#DIV/0!</v>
      </c>
      <c r="HF900" s="2" t="e">
        <f t="shared" si="2530"/>
        <v>#DIV/0!</v>
      </c>
      <c r="HG900" s="2" t="e">
        <f t="shared" si="2531"/>
        <v>#DIV/0!</v>
      </c>
      <c r="HH900" s="2" t="e">
        <f t="shared" si="2532"/>
        <v>#DIV/0!</v>
      </c>
      <c r="HI900" s="2" t="e">
        <f t="shared" si="2533"/>
        <v>#DIV/0!</v>
      </c>
      <c r="HJ900" s="11" t="e">
        <f t="shared" si="2534"/>
        <v>#DIV/0!</v>
      </c>
      <c r="HK900" s="60" t="e">
        <f t="shared" si="2535"/>
        <v>#DIV/0!</v>
      </c>
      <c r="HL900" s="57"/>
      <c r="HM900" s="57" t="e">
        <f t="shared" si="2536"/>
        <v>#DIV/0!</v>
      </c>
      <c r="HN900" s="57" t="e">
        <f t="shared" si="2537"/>
        <v>#DIV/0!</v>
      </c>
      <c r="HO900" s="57" t="e">
        <f t="shared" si="2538"/>
        <v>#DIV/0!</v>
      </c>
      <c r="HP900" s="57" t="e">
        <f t="shared" si="2539"/>
        <v>#DIV/0!</v>
      </c>
      <c r="HQ900" s="57" t="e">
        <f t="shared" si="2540"/>
        <v>#DIV/0!</v>
      </c>
      <c r="HR900" s="57"/>
      <c r="HS900" s="57" t="e">
        <f t="shared" si="2541"/>
        <v>#DIV/0!</v>
      </c>
      <c r="HT900" s="57" t="e">
        <f t="shared" si="2542"/>
        <v>#DIV/0!</v>
      </c>
      <c r="HU900" s="57" t="e">
        <f t="shared" si="2543"/>
        <v>#DIV/0!</v>
      </c>
      <c r="HV900" s="57" t="e">
        <f t="shared" si="2544"/>
        <v>#DIV/0!</v>
      </c>
      <c r="HW900" s="57" t="e">
        <f t="shared" si="2545"/>
        <v>#DIV/0!</v>
      </c>
      <c r="HX900" s="57"/>
      <c r="HY900" s="57" t="e">
        <f t="shared" si="2546"/>
        <v>#DIV/0!</v>
      </c>
      <c r="HZ900" s="57" t="e">
        <f t="shared" si="2547"/>
        <v>#DIV/0!</v>
      </c>
      <c r="IA900" s="57"/>
      <c r="IB900" s="61">
        <f t="shared" si="2548"/>
        <v>0</v>
      </c>
      <c r="IC900" s="57" t="str">
        <f t="shared" si="2549"/>
        <v/>
      </c>
      <c r="ID900" s="42"/>
      <c r="IE900" s="2" t="str">
        <f t="shared" si="2550"/>
        <v/>
      </c>
      <c r="IF900" s="60" t="e">
        <f t="shared" si="2551"/>
        <v>#DIV/0!</v>
      </c>
      <c r="IG900" s="60" t="str">
        <f t="shared" si="2552"/>
        <v/>
      </c>
      <c r="IH900" s="60" t="str">
        <f t="shared" si="2553"/>
        <v>zinco-</v>
      </c>
      <c r="II900" s="60" t="str">
        <f t="shared" si="2554"/>
        <v>mangano-</v>
      </c>
      <c r="IJ900" s="60" t="e">
        <f t="shared" si="2555"/>
        <v>#DIV/0!</v>
      </c>
      <c r="IK900" s="60" t="e">
        <f t="shared" si="2556"/>
        <v>#DIV/0!</v>
      </c>
      <c r="IL900" s="60" t="e">
        <f t="shared" si="2557"/>
        <v>#DIV/0!</v>
      </c>
      <c r="IM900" s="60" t="e">
        <f t="shared" si="2558"/>
        <v>#DIV/0!</v>
      </c>
      <c r="IN900" s="60" t="str">
        <f t="shared" si="2559"/>
        <v/>
      </c>
      <c r="IO900" s="60" t="str">
        <f t="shared" si="2560"/>
        <v/>
      </c>
      <c r="IP900" s="57"/>
      <c r="IQ900" s="57" t="str">
        <f t="shared" si="2561"/>
        <v>ERROR!!</v>
      </c>
    </row>
    <row r="901" spans="24:251">
      <c r="X901" s="29">
        <f t="shared" si="2562"/>
        <v>0</v>
      </c>
      <c r="Y901" s="29">
        <f t="shared" si="2563"/>
        <v>0</v>
      </c>
      <c r="Z901" s="29" t="e">
        <f t="shared" si="2564"/>
        <v>#DIV/0!</v>
      </c>
      <c r="AA901" s="29" t="e">
        <f t="shared" si="2565"/>
        <v>#DIV/0!</v>
      </c>
      <c r="AB901" s="29" t="e">
        <f t="shared" si="2566"/>
        <v>#DIV/0!</v>
      </c>
      <c r="AC901" s="29" t="e">
        <f t="shared" si="2567"/>
        <v>#DIV/0!</v>
      </c>
      <c r="AF901" s="23">
        <v>60.084299999999999</v>
      </c>
      <c r="AG901" s="23">
        <v>79.878799999999998</v>
      </c>
      <c r="AH901" s="23">
        <v>101.96120000000001</v>
      </c>
      <c r="AI901" s="23">
        <v>151.99039999999999</v>
      </c>
      <c r="AJ901" s="23">
        <v>159.69</v>
      </c>
      <c r="AK901" s="23">
        <v>71.846400000000003</v>
      </c>
      <c r="AL901" s="23">
        <v>70.9375</v>
      </c>
      <c r="AM901" s="23">
        <v>40.304400000000001</v>
      </c>
      <c r="AN901" s="23">
        <v>56.077399999999997</v>
      </c>
      <c r="AO901" s="23">
        <v>61.978999999999999</v>
      </c>
      <c r="AP901" s="23">
        <v>94.195999999999998</v>
      </c>
      <c r="AQ901" s="23">
        <v>18.998000000000001</v>
      </c>
      <c r="AR901" s="23">
        <v>35.450000000000003</v>
      </c>
      <c r="AS901" s="23">
        <v>29.88</v>
      </c>
      <c r="AT901" s="23">
        <v>74.691999999999993</v>
      </c>
      <c r="AU901" s="23">
        <v>81.39</v>
      </c>
      <c r="AX901" s="54">
        <f t="shared" si="2422"/>
        <v>0</v>
      </c>
      <c r="AY901" s="54">
        <f t="shared" si="2423"/>
        <v>0</v>
      </c>
      <c r="AZ901" s="54">
        <f t="shared" si="2424"/>
        <v>0</v>
      </c>
      <c r="BA901" s="54">
        <f t="shared" si="2425"/>
        <v>0</v>
      </c>
      <c r="BB901" s="54">
        <f t="shared" si="2426"/>
        <v>0</v>
      </c>
      <c r="BC901" s="54">
        <f t="shared" si="2427"/>
        <v>0</v>
      </c>
      <c r="BD901" s="54">
        <f t="shared" si="2428"/>
        <v>0</v>
      </c>
      <c r="BE901" s="54">
        <f t="shared" si="2429"/>
        <v>0</v>
      </c>
      <c r="BF901" s="54">
        <f t="shared" si="2430"/>
        <v>0</v>
      </c>
      <c r="BG901" s="54">
        <f t="shared" si="2431"/>
        <v>0</v>
      </c>
      <c r="BH901" s="54">
        <f t="shared" si="2432"/>
        <v>0</v>
      </c>
      <c r="BI901" s="54">
        <f t="shared" si="2433"/>
        <v>0</v>
      </c>
      <c r="BJ901" s="54">
        <f t="shared" si="2434"/>
        <v>0</v>
      </c>
      <c r="BK901" s="54">
        <f t="shared" si="2435"/>
        <v>0</v>
      </c>
      <c r="BL901" s="54">
        <f t="shared" si="2436"/>
        <v>0</v>
      </c>
      <c r="BM901" s="42"/>
      <c r="BO901" s="54">
        <f>'Norm-coeff'!$C$2+$AX901*'Norm-coeff'!$D$2+$AY901*'Norm-coeff'!$E$2+$AZ901*'Norm-coeff'!$F$2+$BA901*'Norm-coeff'!$G$2+$BB901*'Norm-coeff'!$H$2+$BC901*'Norm-coeff'!$I$2+$BD901*'Norm-coeff'!$J$2+$BE901*'Norm-coeff'!$K$2+$BF901*'Norm-coeff'!$L$2+$BG901*'Norm-coeff'!$M$2+$BH901*'Norm-coeff'!$N$2+$BI901*'Norm-coeff'!$O$2</f>
        <v>5.4045421474420303</v>
      </c>
      <c r="BP901" s="54">
        <f>'Norm-coeff'!$C$3+$AX901*'Norm-coeff'!$D$3+$AY901*'Norm-coeff'!$E$3+$AZ901*'Norm-coeff'!$F$3+$BA901*'Norm-coeff'!$G$3+$BB901*'Norm-coeff'!$H$3+$BC901*'Norm-coeff'!$I$3+$BD901*'Norm-coeff'!$J$3+$BE901*'Norm-coeff'!$K$3+$BF901*'Norm-coeff'!$L$3+$BG901*'Norm-coeff'!$M$3+$BH901*'Norm-coeff'!$N$3+$BI901*'Norm-coeff'!$O$3</f>
        <v>3.15319116612705</v>
      </c>
      <c r="BQ901" s="54">
        <f>'Norm-coeff'!$C$4+$AX901*'Norm-coeff'!$D$4+$AY901*'Norm-coeff'!$E$4+$AZ901*'Norm-coeff'!$F$4+$BA901*'Norm-coeff'!$G$4+$BB901*'Norm-coeff'!$H$4+$BC901*'Norm-coeff'!$I$4+$BD901*'Norm-coeff'!$J$4+$BE901*'Norm-coeff'!$K$4+$BF901*'Norm-coeff'!$L$4+$BG901*'Norm-coeff'!$M$4+$BH901*'Norm-coeff'!$N$4+$BI901*'Norm-coeff'!$O$4</f>
        <v>1.42115649462768</v>
      </c>
      <c r="BR901" s="54">
        <f>'Norm-coeff'!$C$5+$AX901*'Norm-coeff'!$D$5+$AY901*'Norm-coeff'!$E$5+$AZ901*'Norm-coeff'!$F$5+$BA901*'Norm-coeff'!$G$5+$BB901*'Norm-coeff'!$H$5+$BC901*'Norm-coeff'!$I$5+$BD901*'Norm-coeff'!$J$5+$BE901*'Norm-coeff'!$K$5+$BF901*'Norm-coeff'!$L$5+$BG901*'Norm-coeff'!$M$5+$BH901*'Norm-coeff'!$N$5+$BI901*'Norm-coeff'!$O$5</f>
        <v>1.0553329241296201</v>
      </c>
      <c r="BS901" s="54">
        <f>'Norm-coeff'!$C$6+$AX901*'Norm-coeff'!$D$6+$AY901*'Norm-coeff'!$E$6+$AZ901*'Norm-coeff'!$F$6+$BA901*'Norm-coeff'!$G$6+$BB901*'Norm-coeff'!$H$6+$BC901*'Norm-coeff'!$I$6+$BD901*'Norm-coeff'!$J$6+$BE901*'Norm-coeff'!$K$6+$BF901*'Norm-coeff'!$L$6+$BG901*'Norm-coeff'!$M$6+$BH901*'Norm-coeff'!$N$6+$BI901*'Norm-coeff'!$O$6</f>
        <v>-1.48700885495103E-2</v>
      </c>
      <c r="BT901" s="54">
        <f>'Norm-coeff'!$C$7+$AX901*'Norm-coeff'!$D$7+$AY901*'Norm-coeff'!$E$7+$AZ901*'Norm-coeff'!$F$7+$BA901*'Norm-coeff'!$G$7+$BB901*'Norm-coeff'!$H$7+$BC901*'Norm-coeff'!$I$7+$BD901*'Norm-coeff'!$J$7+$BE901*'Norm-coeff'!$K$7+$BF901*'Norm-coeff'!$L$7+$BG901*'Norm-coeff'!$M$7+$BH901*'Norm-coeff'!$N$7+$BI901*'Norm-coeff'!$O$7</f>
        <v>2.0907583608832998</v>
      </c>
      <c r="BU901" s="54">
        <f>'Norm-coeff'!$C$8+$AX901*'Norm-coeff'!$D$8+$AY901*'Norm-coeff'!$E$8+$AZ901*'Norm-coeff'!$F$8+$BA901*'Norm-coeff'!$G$8+$BB901*'Norm-coeff'!$H$8+$BC901*'Norm-coeff'!$I$8+$BD901*'Norm-coeff'!$J$8+$BE901*'Norm-coeff'!$K$8+$BF901*'Norm-coeff'!$L$8+$BG901*'Norm-coeff'!$M$8+$BH901*'Norm-coeff'!$N$8+$BI901*'Norm-coeff'!$O$8</f>
        <v>0.65894159836244504</v>
      </c>
      <c r="BV901" s="54">
        <f>'Norm-coeff'!$C$9+$AX901*'Norm-coeff'!$D$9+$AY901*'Norm-coeff'!$E$9+$AZ901*'Norm-coeff'!$F$9+$BA901*'Norm-coeff'!$G$9+$BB901*'Norm-coeff'!$H$9+$BC901*'Norm-coeff'!$I$9+$BD901*'Norm-coeff'!$J$9+$BE901*'Norm-coeff'!$K$9+$BF901*'Norm-coeff'!$L$9+$BG901*'Norm-coeff'!$M$9+$BH901*'Norm-coeff'!$N$9+$BI901*'Norm-coeff'!$O$9</f>
        <v>1.48961085014701</v>
      </c>
      <c r="BW901" s="54">
        <f>'Norm-coeff'!$C$10+$AX901*'Norm-coeff'!$D$10+$AY901*'Norm-coeff'!$E$10+$AZ901*'Norm-coeff'!$F$10+$BA901*'Norm-coeff'!$G$10+$BB901*'Norm-coeff'!$H$10+$BC901*'Norm-coeff'!$I$10+$BD901*'Norm-coeff'!$J$10+$BE901*'Norm-coeff'!$K$10+$BF901*'Norm-coeff'!$L$10+$BG901*'Norm-coeff'!$M$10+$BH901*'Norm-coeff'!$N$10+$BI901*'Norm-coeff'!$O$10</f>
        <v>1.42058735749591</v>
      </c>
      <c r="BX901" s="54">
        <f>'Norm-coeff'!$C$11+$AX901*'Norm-coeff'!$D$11+$AY901*'Norm-coeff'!$E$11+$AZ901*'Norm-coeff'!$F$11+$BA901*'Norm-coeff'!$G$11+$BB901*'Norm-coeff'!$H$11+$BC901*'Norm-coeff'!$I$11+$BD901*'Norm-coeff'!$J$11+$BE901*'Norm-coeff'!$K$11+$BF901*'Norm-coeff'!$L$11+$BG901*'Norm-coeff'!$M$11+$BH901*'Norm-coeff'!$N$11+$BI901*'Norm-coeff'!$O$11</f>
        <v>0.221233014421479</v>
      </c>
      <c r="BY901" s="54">
        <f>'Norm-coeff'!$C$12+$AX901*'Norm-coeff'!$D$12+$AY901*'Norm-coeff'!$E$12+$AZ901*'Norm-coeff'!$F$12+$BA901*'Norm-coeff'!$G$12+$BB901*'Norm-coeff'!$H$12+$BC901*'Norm-coeff'!$I$12+$BD901*'Norm-coeff'!$J$12+$BE901*'Norm-coeff'!$K$12+$BF901*'Norm-coeff'!$L$12+$BG901*'Norm-coeff'!$M$12+$BH901*'Norm-coeff'!$N$12+$BI901*'Norm-coeff'!$O$12</f>
        <v>0.283527502056037</v>
      </c>
      <c r="BZ901" s="54">
        <f>'Norm-coeff'!$C$13+$AX901*'Norm-coeff'!$D$13+$AY901*'Norm-coeff'!$E$13+$AZ901*'Norm-coeff'!$F$13+$BA901*'Norm-coeff'!$G$13+$BB901*'Norm-coeff'!$H$13+$BC901*'Norm-coeff'!$I$13+$BD901*'Norm-coeff'!$J$13+$BE901*'Norm-coeff'!$K$13+$BF901*'Norm-coeff'!$L$13+$BG901*'Norm-coeff'!$M$13+$BH901*'Norm-coeff'!$N$13+$BI901*'Norm-coeff'!$O$13</f>
        <v>-4.1864930554451202E-2</v>
      </c>
      <c r="CA901" s="54">
        <f>'Norm-coeff'!$C$14+$AX901*'Norm-coeff'!$D$14+$AY901*'Norm-coeff'!$E$14+$AZ901*'Norm-coeff'!$F$14+$BA901*'Norm-coeff'!$G$14+$BB901*'Norm-coeff'!$H$14+$BC901*'Norm-coeff'!$I$14+$BD901*'Norm-coeff'!$J$14+$BE901*'Norm-coeff'!$K$14+$BF901*'Norm-coeff'!$L$14+$BG901*'Norm-coeff'!$M$14+$BH901*'Norm-coeff'!$N$14+$BI901*'Norm-coeff'!$O$14</f>
        <v>4.2526983164477103</v>
      </c>
      <c r="CC901" s="54">
        <f t="shared" si="2437"/>
        <v>0</v>
      </c>
      <c r="CG901" s="54">
        <f t="shared" si="2438"/>
        <v>0</v>
      </c>
      <c r="CH901" s="54">
        <f t="shared" si="2594"/>
        <v>0</v>
      </c>
      <c r="CI901" s="54">
        <f t="shared" si="2439"/>
        <v>0</v>
      </c>
      <c r="CJ901" s="56">
        <f t="shared" si="2440"/>
        <v>0</v>
      </c>
      <c r="CK901" s="54">
        <f t="shared" si="2441"/>
        <v>0</v>
      </c>
      <c r="CL901" s="54">
        <f t="shared" si="2442"/>
        <v>0</v>
      </c>
      <c r="CM901" s="54">
        <f t="shared" si="2443"/>
        <v>0</v>
      </c>
      <c r="CN901" s="54">
        <f t="shared" si="2444"/>
        <v>0</v>
      </c>
      <c r="CO901" s="54">
        <f t="shared" si="2445"/>
        <v>0</v>
      </c>
      <c r="CP901" s="54">
        <f t="shared" si="2446"/>
        <v>0</v>
      </c>
      <c r="CQ901" s="54">
        <f t="shared" si="2447"/>
        <v>0</v>
      </c>
      <c r="CR901" s="54">
        <f t="shared" si="2448"/>
        <v>0</v>
      </c>
      <c r="CS901" s="54">
        <f t="shared" si="2449"/>
        <v>0</v>
      </c>
      <c r="CU901" s="54">
        <f t="shared" si="2450"/>
        <v>0</v>
      </c>
      <c r="CV901" s="54">
        <f t="shared" si="2451"/>
        <v>0</v>
      </c>
      <c r="CW901" s="54">
        <f t="shared" si="2452"/>
        <v>0</v>
      </c>
      <c r="CX901" s="54">
        <f t="shared" si="2453"/>
        <v>0</v>
      </c>
      <c r="CZ901" s="54">
        <f t="shared" si="2454"/>
        <v>0</v>
      </c>
      <c r="DA901" s="54">
        <f t="shared" si="2455"/>
        <v>0</v>
      </c>
      <c r="DB901" s="54">
        <f t="shared" si="2456"/>
        <v>0</v>
      </c>
      <c r="DC901" s="54">
        <f t="shared" si="2457"/>
        <v>0</v>
      </c>
      <c r="DD901" s="54">
        <f t="shared" si="2458"/>
        <v>0</v>
      </c>
      <c r="DE901" s="54">
        <f t="shared" si="2459"/>
        <v>0</v>
      </c>
      <c r="DF901" s="54">
        <f t="shared" si="2460"/>
        <v>0</v>
      </c>
      <c r="DG901" s="54">
        <f t="shared" si="2461"/>
        <v>2</v>
      </c>
      <c r="DH901" s="71">
        <f t="shared" si="2462"/>
        <v>0</v>
      </c>
      <c r="DI901" s="71">
        <f t="shared" si="2463"/>
        <v>0</v>
      </c>
      <c r="DJ901" s="54">
        <f t="shared" si="2464"/>
        <v>0</v>
      </c>
      <c r="DK901" s="54">
        <f t="shared" si="2465"/>
        <v>2</v>
      </c>
      <c r="DL901" s="4">
        <f t="shared" si="2568"/>
        <v>0</v>
      </c>
      <c r="DM901" s="3">
        <f t="shared" si="2466"/>
        <v>0</v>
      </c>
      <c r="DN901" s="3">
        <f t="shared" si="2467"/>
        <v>0</v>
      </c>
      <c r="DO901" s="4" t="e">
        <f t="shared" si="2468"/>
        <v>#DIV/0!</v>
      </c>
      <c r="DP901" s="57"/>
      <c r="DQ901" s="57"/>
      <c r="DR901" s="56">
        <f t="shared" si="2569"/>
        <v>2</v>
      </c>
      <c r="DS901" s="56">
        <f t="shared" si="2570"/>
        <v>0</v>
      </c>
      <c r="DT901" s="38">
        <f t="shared" si="2571"/>
        <v>0</v>
      </c>
      <c r="DU901" s="38">
        <f t="shared" si="2469"/>
        <v>2</v>
      </c>
      <c r="DV901" s="38">
        <f t="shared" si="2572"/>
        <v>0</v>
      </c>
      <c r="DW901" s="39">
        <f t="shared" si="2573"/>
        <v>0</v>
      </c>
      <c r="DX901" s="39">
        <f t="shared" si="2574"/>
        <v>0</v>
      </c>
      <c r="DY901" s="39">
        <f t="shared" si="2575"/>
        <v>0</v>
      </c>
      <c r="DZ901" s="39">
        <f t="shared" si="2576"/>
        <v>0</v>
      </c>
      <c r="EA901" s="39">
        <f t="shared" si="2577"/>
        <v>0</v>
      </c>
      <c r="EB901" s="37" t="e">
        <f t="shared" si="2470"/>
        <v>#DIV/0!</v>
      </c>
      <c r="EC901" s="37" t="e">
        <f t="shared" si="2471"/>
        <v>#DIV/0!</v>
      </c>
      <c r="ED901" s="37" t="e">
        <f t="shared" si="2472"/>
        <v>#DIV/0!</v>
      </c>
      <c r="EE901" s="37" t="e">
        <f t="shared" si="2473"/>
        <v>#DIV/0!</v>
      </c>
      <c r="EF901" s="39" t="e">
        <f t="shared" si="2474"/>
        <v>#DIV/0!</v>
      </c>
      <c r="EG901" s="37" t="e">
        <f t="shared" si="2475"/>
        <v>#DIV/0!</v>
      </c>
      <c r="EH901" s="37" t="e">
        <f t="shared" si="2476"/>
        <v>#DIV/0!</v>
      </c>
      <c r="EI901" s="11" t="b">
        <f t="shared" si="2477"/>
        <v>1</v>
      </c>
      <c r="EJ901" s="11" t="b">
        <f t="shared" si="2478"/>
        <v>0</v>
      </c>
      <c r="EK901" s="39" t="e">
        <f t="shared" si="2479"/>
        <v>#DIV/0!</v>
      </c>
      <c r="EL901" s="39" t="e">
        <f t="shared" si="2480"/>
        <v>#DIV/0!</v>
      </c>
      <c r="EM901" s="39" t="e">
        <f t="shared" si="2481"/>
        <v>#DIV/0!</v>
      </c>
      <c r="EN901" s="39" t="e">
        <f t="shared" si="2482"/>
        <v>#DIV/0!</v>
      </c>
      <c r="EO901" s="39" t="e">
        <f t="shared" si="2483"/>
        <v>#DIV/0!</v>
      </c>
      <c r="EP901" s="39" t="e">
        <f t="shared" si="2484"/>
        <v>#DIV/0!</v>
      </c>
      <c r="EQ901" s="39" t="e">
        <f t="shared" si="2485"/>
        <v>#DIV/0!</v>
      </c>
      <c r="ER901" s="39" t="e">
        <f t="shared" si="2486"/>
        <v>#DIV/0!</v>
      </c>
      <c r="ES901" s="58" t="str">
        <f t="shared" si="2487"/>
        <v>(OH,F,Cl)-dominate amphibole</v>
      </c>
      <c r="ET901" s="58" t="e">
        <f t="shared" si="2488"/>
        <v>#N/A</v>
      </c>
      <c r="EU901" s="56">
        <f t="shared" si="2578"/>
        <v>0</v>
      </c>
      <c r="EV901" s="56">
        <f t="shared" si="2579"/>
        <v>0</v>
      </c>
      <c r="EW901" s="56">
        <f t="shared" si="2580"/>
        <v>0</v>
      </c>
      <c r="EX901" s="56">
        <f t="shared" si="2581"/>
        <v>0</v>
      </c>
      <c r="EY901" s="56">
        <f t="shared" si="2582"/>
        <v>0</v>
      </c>
      <c r="EZ901" s="56">
        <f t="shared" si="2583"/>
        <v>0</v>
      </c>
      <c r="FA901" s="39">
        <f t="shared" si="2584"/>
        <v>0</v>
      </c>
      <c r="FB901" s="39">
        <f t="shared" si="2585"/>
        <v>0</v>
      </c>
      <c r="FC901" s="54">
        <f t="shared" si="2586"/>
        <v>0</v>
      </c>
      <c r="FD901" s="54">
        <f t="shared" si="2587"/>
        <v>0</v>
      </c>
      <c r="FE901" s="39">
        <f t="shared" si="2588"/>
        <v>0</v>
      </c>
      <c r="FF901" s="54">
        <f t="shared" si="2589"/>
        <v>0</v>
      </c>
      <c r="FG901" s="39">
        <f t="shared" si="2590"/>
        <v>0</v>
      </c>
      <c r="FH901" s="39">
        <f t="shared" si="2489"/>
        <v>0</v>
      </c>
      <c r="FI901" s="39">
        <f t="shared" si="2490"/>
        <v>0</v>
      </c>
      <c r="FJ901" s="39">
        <f t="shared" si="2491"/>
        <v>0</v>
      </c>
      <c r="FK901" s="39" t="e">
        <f t="shared" si="2492"/>
        <v>#DIV/0!</v>
      </c>
      <c r="FL901" s="39" t="e">
        <f t="shared" si="2493"/>
        <v>#DIV/0!</v>
      </c>
      <c r="FM901" s="39" t="e">
        <f t="shared" si="2494"/>
        <v>#DIV/0!</v>
      </c>
      <c r="FN901" s="39">
        <f t="shared" si="2495"/>
        <v>1</v>
      </c>
      <c r="FO901" s="39">
        <f t="shared" si="2591"/>
        <v>0</v>
      </c>
      <c r="FP901" s="39">
        <f t="shared" si="2592"/>
        <v>0</v>
      </c>
      <c r="FQ901" s="39">
        <f t="shared" si="2593"/>
        <v>0</v>
      </c>
      <c r="FR901" s="39">
        <f t="shared" si="2496"/>
        <v>0</v>
      </c>
      <c r="FS901" s="39">
        <f t="shared" si="2497"/>
        <v>0</v>
      </c>
      <c r="FU901" s="39" t="e">
        <f t="shared" si="2498"/>
        <v>#DIV/0!</v>
      </c>
      <c r="FV901" s="39" t="e">
        <f t="shared" si="2499"/>
        <v>#DIV/0!</v>
      </c>
      <c r="FW901" s="39" t="e">
        <f t="shared" si="2500"/>
        <v>#DIV/0!</v>
      </c>
      <c r="FY901" s="39" t="e">
        <f t="shared" si="2501"/>
        <v>#DIV/0!</v>
      </c>
      <c r="FZ901" s="39" t="e">
        <f t="shared" si="2502"/>
        <v>#DIV/0!</v>
      </c>
      <c r="GA901" s="39" t="e">
        <f t="shared" si="2503"/>
        <v>#DIV/0!</v>
      </c>
      <c r="GB901" s="39" t="e">
        <f t="shared" si="2504"/>
        <v>#DIV/0!</v>
      </c>
      <c r="GC901" s="39" t="e">
        <f t="shared" si="2505"/>
        <v>#DIV/0!</v>
      </c>
      <c r="GD901" s="39" t="e">
        <f t="shared" si="2506"/>
        <v>#DIV/0!</v>
      </c>
      <c r="GE901" s="39" t="e">
        <f t="shared" si="2507"/>
        <v>#DIV/0!</v>
      </c>
      <c r="GF901" s="39" t="e">
        <f t="shared" si="2508"/>
        <v>#DIV/0!</v>
      </c>
      <c r="GG901" s="39" t="e">
        <f t="shared" si="2509"/>
        <v>#DIV/0!</v>
      </c>
      <c r="GH901" s="39" t="e">
        <f t="shared" si="2510"/>
        <v>#DIV/0!</v>
      </c>
      <c r="GI901" s="39"/>
      <c r="GJ901" s="39" t="e">
        <f t="shared" si="2511"/>
        <v>#DIV/0!</v>
      </c>
      <c r="GK901" s="39" t="e">
        <f t="shared" si="2512"/>
        <v>#DIV/0!</v>
      </c>
      <c r="GL901" s="39" t="e">
        <f t="shared" si="2513"/>
        <v>#DIV/0!</v>
      </c>
      <c r="GM901" s="39" t="e">
        <f t="shared" si="2514"/>
        <v>#DIV/0!</v>
      </c>
      <c r="GN901" s="39" t="e">
        <f t="shared" si="2515"/>
        <v>#DIV/0!</v>
      </c>
      <c r="GO901" s="57"/>
      <c r="GP901" s="57" t="e">
        <f t="shared" si="2516"/>
        <v>#DIV/0!</v>
      </c>
      <c r="GQ901" s="59" t="e">
        <f t="shared" si="2517"/>
        <v>#DIV/0!</v>
      </c>
      <c r="GR901" s="41" t="e">
        <f t="shared" si="2518"/>
        <v>#DIV/0!</v>
      </c>
      <c r="GS901" s="57" t="e">
        <f t="shared" si="2519"/>
        <v>#DIV/0!</v>
      </c>
      <c r="GT901" s="57" t="e">
        <f t="shared" si="2520"/>
        <v>#DIV/0!</v>
      </c>
      <c r="GU901" s="57" t="e">
        <f t="shared" si="2521"/>
        <v>#DIV/0!</v>
      </c>
      <c r="GV901" s="57"/>
      <c r="GW901" s="42" t="e">
        <f t="shared" si="2522"/>
        <v>#DIV/0!</v>
      </c>
      <c r="GX901" s="42" t="e">
        <f t="shared" si="2523"/>
        <v>#DIV/0!</v>
      </c>
      <c r="GY901" s="42" t="e">
        <f t="shared" si="2524"/>
        <v>#DIV/0!</v>
      </c>
      <c r="GZ901" s="57"/>
      <c r="HA901" s="2" t="e">
        <f t="shared" si="2525"/>
        <v>#DIV/0!</v>
      </c>
      <c r="HB901" s="2" t="e">
        <f t="shared" si="2526"/>
        <v>#DIV/0!</v>
      </c>
      <c r="HC901" s="2" t="e">
        <f t="shared" si="2527"/>
        <v>#DIV/0!</v>
      </c>
      <c r="HD901" s="2" t="e">
        <f t="shared" si="2528"/>
        <v>#DIV/0!</v>
      </c>
      <c r="HE901" s="2" t="e">
        <f t="shared" si="2529"/>
        <v>#DIV/0!</v>
      </c>
      <c r="HF901" s="2" t="e">
        <f t="shared" si="2530"/>
        <v>#DIV/0!</v>
      </c>
      <c r="HG901" s="2" t="e">
        <f t="shared" si="2531"/>
        <v>#DIV/0!</v>
      </c>
      <c r="HH901" s="2" t="e">
        <f t="shared" si="2532"/>
        <v>#DIV/0!</v>
      </c>
      <c r="HI901" s="2" t="e">
        <f t="shared" si="2533"/>
        <v>#DIV/0!</v>
      </c>
      <c r="HJ901" s="11" t="e">
        <f t="shared" si="2534"/>
        <v>#DIV/0!</v>
      </c>
      <c r="HK901" s="60" t="e">
        <f t="shared" si="2535"/>
        <v>#DIV/0!</v>
      </c>
      <c r="HL901" s="57"/>
      <c r="HM901" s="57" t="e">
        <f t="shared" si="2536"/>
        <v>#DIV/0!</v>
      </c>
      <c r="HN901" s="57" t="e">
        <f t="shared" si="2537"/>
        <v>#DIV/0!</v>
      </c>
      <c r="HO901" s="57" t="e">
        <f t="shared" si="2538"/>
        <v>#DIV/0!</v>
      </c>
      <c r="HP901" s="57" t="e">
        <f t="shared" si="2539"/>
        <v>#DIV/0!</v>
      </c>
      <c r="HQ901" s="57" t="e">
        <f t="shared" si="2540"/>
        <v>#DIV/0!</v>
      </c>
      <c r="HR901" s="57"/>
      <c r="HS901" s="57" t="e">
        <f t="shared" si="2541"/>
        <v>#DIV/0!</v>
      </c>
      <c r="HT901" s="57" t="e">
        <f t="shared" si="2542"/>
        <v>#DIV/0!</v>
      </c>
      <c r="HU901" s="57" t="e">
        <f t="shared" si="2543"/>
        <v>#DIV/0!</v>
      </c>
      <c r="HV901" s="57" t="e">
        <f t="shared" si="2544"/>
        <v>#DIV/0!</v>
      </c>
      <c r="HW901" s="57" t="e">
        <f t="shared" si="2545"/>
        <v>#DIV/0!</v>
      </c>
      <c r="HX901" s="57"/>
      <c r="HY901" s="57" t="e">
        <f t="shared" si="2546"/>
        <v>#DIV/0!</v>
      </c>
      <c r="HZ901" s="57" t="e">
        <f t="shared" si="2547"/>
        <v>#DIV/0!</v>
      </c>
      <c r="IA901" s="57"/>
      <c r="IB901" s="61">
        <f t="shared" si="2548"/>
        <v>0</v>
      </c>
      <c r="IC901" s="57" t="str">
        <f t="shared" si="2549"/>
        <v/>
      </c>
      <c r="ID901" s="42"/>
      <c r="IE901" s="2" t="str">
        <f t="shared" si="2550"/>
        <v/>
      </c>
      <c r="IF901" s="60" t="e">
        <f t="shared" si="2551"/>
        <v>#DIV/0!</v>
      </c>
      <c r="IG901" s="60" t="str">
        <f t="shared" si="2552"/>
        <v/>
      </c>
      <c r="IH901" s="60" t="str">
        <f t="shared" si="2553"/>
        <v>zinco-</v>
      </c>
      <c r="II901" s="60" t="str">
        <f t="shared" si="2554"/>
        <v>mangano-</v>
      </c>
      <c r="IJ901" s="60" t="e">
        <f t="shared" si="2555"/>
        <v>#DIV/0!</v>
      </c>
      <c r="IK901" s="60" t="e">
        <f t="shared" si="2556"/>
        <v>#DIV/0!</v>
      </c>
      <c r="IL901" s="60" t="e">
        <f t="shared" si="2557"/>
        <v>#DIV/0!</v>
      </c>
      <c r="IM901" s="60" t="e">
        <f t="shared" si="2558"/>
        <v>#DIV/0!</v>
      </c>
      <c r="IN901" s="60" t="str">
        <f t="shared" si="2559"/>
        <v/>
      </c>
      <c r="IO901" s="60" t="str">
        <f t="shared" si="2560"/>
        <v/>
      </c>
      <c r="IP901" s="57"/>
      <c r="IQ901" s="57" t="str">
        <f t="shared" si="2561"/>
        <v>ERROR!!</v>
      </c>
    </row>
    <row r="902" spans="24:251">
      <c r="X902" s="29">
        <f t="shared" si="2562"/>
        <v>0</v>
      </c>
      <c r="Y902" s="29">
        <f t="shared" si="2563"/>
        <v>0</v>
      </c>
      <c r="Z902" s="29" t="e">
        <f t="shared" si="2564"/>
        <v>#DIV/0!</v>
      </c>
      <c r="AA902" s="29" t="e">
        <f t="shared" si="2565"/>
        <v>#DIV/0!</v>
      </c>
      <c r="AB902" s="29" t="e">
        <f t="shared" si="2566"/>
        <v>#DIV/0!</v>
      </c>
      <c r="AC902" s="29" t="e">
        <f t="shared" si="2567"/>
        <v>#DIV/0!</v>
      </c>
      <c r="AF902" s="23">
        <v>60.084299999999999</v>
      </c>
      <c r="AG902" s="23">
        <v>79.878799999999998</v>
      </c>
      <c r="AH902" s="23">
        <v>101.96120000000001</v>
      </c>
      <c r="AI902" s="23">
        <v>151.99039999999999</v>
      </c>
      <c r="AJ902" s="23">
        <v>159.69</v>
      </c>
      <c r="AK902" s="23">
        <v>71.846400000000003</v>
      </c>
      <c r="AL902" s="23">
        <v>70.9375</v>
      </c>
      <c r="AM902" s="23">
        <v>40.304400000000001</v>
      </c>
      <c r="AN902" s="23">
        <v>56.077399999999997</v>
      </c>
      <c r="AO902" s="23">
        <v>61.978999999999999</v>
      </c>
      <c r="AP902" s="23">
        <v>94.195999999999998</v>
      </c>
      <c r="AQ902" s="23">
        <v>18.998000000000001</v>
      </c>
      <c r="AR902" s="23">
        <v>35.450000000000003</v>
      </c>
      <c r="AS902" s="23">
        <v>29.88</v>
      </c>
      <c r="AT902" s="23">
        <v>74.691999999999993</v>
      </c>
      <c r="AU902" s="23">
        <v>81.39</v>
      </c>
      <c r="AX902" s="54">
        <f t="shared" ref="AX902:AX965" si="2595">G902/AF902</f>
        <v>0</v>
      </c>
      <c r="AY902" s="54">
        <f t="shared" ref="AY902:AY965" si="2596">H902/AG902</f>
        <v>0</v>
      </c>
      <c r="AZ902" s="54">
        <f t="shared" ref="AZ902:AZ965" si="2597">I902/AH902*2</f>
        <v>0</v>
      </c>
      <c r="BA902" s="54">
        <f t="shared" ref="BA902:BA965" si="2598">J902/AI902*2</f>
        <v>0</v>
      </c>
      <c r="BB902" s="54">
        <f t="shared" ref="BB902:BB965" si="2599">M902/AK902</f>
        <v>0</v>
      </c>
      <c r="BC902" s="54">
        <f t="shared" ref="BC902:BC965" si="2600">N902/AL902</f>
        <v>0</v>
      </c>
      <c r="BD902" s="54">
        <f t="shared" ref="BD902:BD965" si="2601">O902/AM902</f>
        <v>0</v>
      </c>
      <c r="BE902" s="54">
        <f t="shared" ref="BE902:BE965" si="2602">P902/AN902</f>
        <v>0</v>
      </c>
      <c r="BF902" s="54">
        <f t="shared" ref="BF902:BF965" si="2603">Q902/AO902*2</f>
        <v>0</v>
      </c>
      <c r="BG902" s="54">
        <f t="shared" ref="BG902:BG965" si="2604">R902/AP902*2</f>
        <v>0</v>
      </c>
      <c r="BH902" s="54">
        <f t="shared" ref="BH902:BH965" si="2605">S902/AQ902</f>
        <v>0</v>
      </c>
      <c r="BI902" s="54">
        <f t="shared" ref="BI902:BI965" si="2606">T902/AR902</f>
        <v>0</v>
      </c>
      <c r="BJ902" s="54">
        <f t="shared" ref="BJ902:BJ965" si="2607">W902/AS902*2</f>
        <v>0</v>
      </c>
      <c r="BK902" s="54">
        <f t="shared" ref="BK902:BK965" si="2608">U902/AT902</f>
        <v>0</v>
      </c>
      <c r="BL902" s="54">
        <f t="shared" ref="BL902:BL965" si="2609">V902/AU902</f>
        <v>0</v>
      </c>
      <c r="BM902" s="42"/>
      <c r="BO902" s="54">
        <f>'Norm-coeff'!$C$2+$AX902*'Norm-coeff'!$D$2+$AY902*'Norm-coeff'!$E$2+$AZ902*'Norm-coeff'!$F$2+$BA902*'Norm-coeff'!$G$2+$BB902*'Norm-coeff'!$H$2+$BC902*'Norm-coeff'!$I$2+$BD902*'Norm-coeff'!$J$2+$BE902*'Norm-coeff'!$K$2+$BF902*'Norm-coeff'!$L$2+$BG902*'Norm-coeff'!$M$2+$BH902*'Norm-coeff'!$N$2+$BI902*'Norm-coeff'!$O$2</f>
        <v>5.4045421474420303</v>
      </c>
      <c r="BP902" s="54">
        <f>'Norm-coeff'!$C$3+$AX902*'Norm-coeff'!$D$3+$AY902*'Norm-coeff'!$E$3+$AZ902*'Norm-coeff'!$F$3+$BA902*'Norm-coeff'!$G$3+$BB902*'Norm-coeff'!$H$3+$BC902*'Norm-coeff'!$I$3+$BD902*'Norm-coeff'!$J$3+$BE902*'Norm-coeff'!$K$3+$BF902*'Norm-coeff'!$L$3+$BG902*'Norm-coeff'!$M$3+$BH902*'Norm-coeff'!$N$3+$BI902*'Norm-coeff'!$O$3</f>
        <v>3.15319116612705</v>
      </c>
      <c r="BQ902" s="54">
        <f>'Norm-coeff'!$C$4+$AX902*'Norm-coeff'!$D$4+$AY902*'Norm-coeff'!$E$4+$AZ902*'Norm-coeff'!$F$4+$BA902*'Norm-coeff'!$G$4+$BB902*'Norm-coeff'!$H$4+$BC902*'Norm-coeff'!$I$4+$BD902*'Norm-coeff'!$J$4+$BE902*'Norm-coeff'!$K$4+$BF902*'Norm-coeff'!$L$4+$BG902*'Norm-coeff'!$M$4+$BH902*'Norm-coeff'!$N$4+$BI902*'Norm-coeff'!$O$4</f>
        <v>1.42115649462768</v>
      </c>
      <c r="BR902" s="54">
        <f>'Norm-coeff'!$C$5+$AX902*'Norm-coeff'!$D$5+$AY902*'Norm-coeff'!$E$5+$AZ902*'Norm-coeff'!$F$5+$BA902*'Norm-coeff'!$G$5+$BB902*'Norm-coeff'!$H$5+$BC902*'Norm-coeff'!$I$5+$BD902*'Norm-coeff'!$J$5+$BE902*'Norm-coeff'!$K$5+$BF902*'Norm-coeff'!$L$5+$BG902*'Norm-coeff'!$M$5+$BH902*'Norm-coeff'!$N$5+$BI902*'Norm-coeff'!$O$5</f>
        <v>1.0553329241296201</v>
      </c>
      <c r="BS902" s="54">
        <f>'Norm-coeff'!$C$6+$AX902*'Norm-coeff'!$D$6+$AY902*'Norm-coeff'!$E$6+$AZ902*'Norm-coeff'!$F$6+$BA902*'Norm-coeff'!$G$6+$BB902*'Norm-coeff'!$H$6+$BC902*'Norm-coeff'!$I$6+$BD902*'Norm-coeff'!$J$6+$BE902*'Norm-coeff'!$K$6+$BF902*'Norm-coeff'!$L$6+$BG902*'Norm-coeff'!$M$6+$BH902*'Norm-coeff'!$N$6+$BI902*'Norm-coeff'!$O$6</f>
        <v>-1.48700885495103E-2</v>
      </c>
      <c r="BT902" s="54">
        <f>'Norm-coeff'!$C$7+$AX902*'Norm-coeff'!$D$7+$AY902*'Norm-coeff'!$E$7+$AZ902*'Norm-coeff'!$F$7+$BA902*'Norm-coeff'!$G$7+$BB902*'Norm-coeff'!$H$7+$BC902*'Norm-coeff'!$I$7+$BD902*'Norm-coeff'!$J$7+$BE902*'Norm-coeff'!$K$7+$BF902*'Norm-coeff'!$L$7+$BG902*'Norm-coeff'!$M$7+$BH902*'Norm-coeff'!$N$7+$BI902*'Norm-coeff'!$O$7</f>
        <v>2.0907583608832998</v>
      </c>
      <c r="BU902" s="54">
        <f>'Norm-coeff'!$C$8+$AX902*'Norm-coeff'!$D$8+$AY902*'Norm-coeff'!$E$8+$AZ902*'Norm-coeff'!$F$8+$BA902*'Norm-coeff'!$G$8+$BB902*'Norm-coeff'!$H$8+$BC902*'Norm-coeff'!$I$8+$BD902*'Norm-coeff'!$J$8+$BE902*'Norm-coeff'!$K$8+$BF902*'Norm-coeff'!$L$8+$BG902*'Norm-coeff'!$M$8+$BH902*'Norm-coeff'!$N$8+$BI902*'Norm-coeff'!$O$8</f>
        <v>0.65894159836244504</v>
      </c>
      <c r="BV902" s="54">
        <f>'Norm-coeff'!$C$9+$AX902*'Norm-coeff'!$D$9+$AY902*'Norm-coeff'!$E$9+$AZ902*'Norm-coeff'!$F$9+$BA902*'Norm-coeff'!$G$9+$BB902*'Norm-coeff'!$H$9+$BC902*'Norm-coeff'!$I$9+$BD902*'Norm-coeff'!$J$9+$BE902*'Norm-coeff'!$K$9+$BF902*'Norm-coeff'!$L$9+$BG902*'Norm-coeff'!$M$9+$BH902*'Norm-coeff'!$N$9+$BI902*'Norm-coeff'!$O$9</f>
        <v>1.48961085014701</v>
      </c>
      <c r="BW902" s="54">
        <f>'Norm-coeff'!$C$10+$AX902*'Norm-coeff'!$D$10+$AY902*'Norm-coeff'!$E$10+$AZ902*'Norm-coeff'!$F$10+$BA902*'Norm-coeff'!$G$10+$BB902*'Norm-coeff'!$H$10+$BC902*'Norm-coeff'!$I$10+$BD902*'Norm-coeff'!$J$10+$BE902*'Norm-coeff'!$K$10+$BF902*'Norm-coeff'!$L$10+$BG902*'Norm-coeff'!$M$10+$BH902*'Norm-coeff'!$N$10+$BI902*'Norm-coeff'!$O$10</f>
        <v>1.42058735749591</v>
      </c>
      <c r="BX902" s="54">
        <f>'Norm-coeff'!$C$11+$AX902*'Norm-coeff'!$D$11+$AY902*'Norm-coeff'!$E$11+$AZ902*'Norm-coeff'!$F$11+$BA902*'Norm-coeff'!$G$11+$BB902*'Norm-coeff'!$H$11+$BC902*'Norm-coeff'!$I$11+$BD902*'Norm-coeff'!$J$11+$BE902*'Norm-coeff'!$K$11+$BF902*'Norm-coeff'!$L$11+$BG902*'Norm-coeff'!$M$11+$BH902*'Norm-coeff'!$N$11+$BI902*'Norm-coeff'!$O$11</f>
        <v>0.221233014421479</v>
      </c>
      <c r="BY902" s="54">
        <f>'Norm-coeff'!$C$12+$AX902*'Norm-coeff'!$D$12+$AY902*'Norm-coeff'!$E$12+$AZ902*'Norm-coeff'!$F$12+$BA902*'Norm-coeff'!$G$12+$BB902*'Norm-coeff'!$H$12+$BC902*'Norm-coeff'!$I$12+$BD902*'Norm-coeff'!$J$12+$BE902*'Norm-coeff'!$K$12+$BF902*'Norm-coeff'!$L$12+$BG902*'Norm-coeff'!$M$12+$BH902*'Norm-coeff'!$N$12+$BI902*'Norm-coeff'!$O$12</f>
        <v>0.283527502056037</v>
      </c>
      <c r="BZ902" s="54">
        <f>'Norm-coeff'!$C$13+$AX902*'Norm-coeff'!$D$13+$AY902*'Norm-coeff'!$E$13+$AZ902*'Norm-coeff'!$F$13+$BA902*'Norm-coeff'!$G$13+$BB902*'Norm-coeff'!$H$13+$BC902*'Norm-coeff'!$I$13+$BD902*'Norm-coeff'!$J$13+$BE902*'Norm-coeff'!$K$13+$BF902*'Norm-coeff'!$L$13+$BG902*'Norm-coeff'!$M$13+$BH902*'Norm-coeff'!$N$13+$BI902*'Norm-coeff'!$O$13</f>
        <v>-4.1864930554451202E-2</v>
      </c>
      <c r="CA902" s="54">
        <f>'Norm-coeff'!$C$14+$AX902*'Norm-coeff'!$D$14+$AY902*'Norm-coeff'!$E$14+$AZ902*'Norm-coeff'!$F$14+$BA902*'Norm-coeff'!$G$14+$BB902*'Norm-coeff'!$H$14+$BC902*'Norm-coeff'!$I$14+$BD902*'Norm-coeff'!$J$14+$BE902*'Norm-coeff'!$K$14+$BF902*'Norm-coeff'!$L$14+$BG902*'Norm-coeff'!$M$14+$BH902*'Norm-coeff'!$N$14+$BI902*'Norm-coeff'!$O$14</f>
        <v>4.2526983164477103</v>
      </c>
      <c r="CC902" s="54">
        <f t="shared" ref="CC902:CC965" si="2610">IF(AX902&lt;=0,0,BO902/AX902)</f>
        <v>0</v>
      </c>
      <c r="CG902" s="54">
        <f t="shared" ref="CG902:CG965" si="2611">IF(OR(BO902&lt;=0,AX902&lt;=0),0,BO902)</f>
        <v>0</v>
      </c>
      <c r="CH902" s="54">
        <f t="shared" si="2594"/>
        <v>0</v>
      </c>
      <c r="CI902" s="54">
        <f t="shared" ref="CI902:CI965" si="2612">IF(AY902*CC902-CL902&lt;=0,0,AY902*CC902-CL902)</f>
        <v>0</v>
      </c>
      <c r="CJ902" s="56">
        <f t="shared" ref="CJ902:CJ965" si="2613">SUM(CG902:CI902)</f>
        <v>0</v>
      </c>
      <c r="CK902" s="54">
        <f t="shared" ref="CK902:CK965" si="2614">IF(AZ902*CC902-CH902&lt;=0,0,AZ902*CC902-CH902)</f>
        <v>0</v>
      </c>
      <c r="CL902" s="54">
        <f t="shared" ref="CL902:CL965" si="2615">IF(OR(BU902&lt;=0,AY902&lt;=0),0,BU902)</f>
        <v>0</v>
      </c>
      <c r="CM902" s="54">
        <f t="shared" ref="CM902:CM965" si="2616">IF(OR(BQ902&lt;=0,BB902&lt;=0),0,BQ902)</f>
        <v>0</v>
      </c>
      <c r="CN902" s="54">
        <f t="shared" ref="CN902:CN965" si="2617">BA902*$CC902</f>
        <v>0</v>
      </c>
      <c r="CO902" s="54">
        <f t="shared" ref="CO902:CO965" si="2618">BK902*$CC902</f>
        <v>0</v>
      </c>
      <c r="CP902" s="54">
        <f t="shared" ref="CP902:CP965" si="2619">BL902*$CC902</f>
        <v>0</v>
      </c>
      <c r="CQ902" s="54">
        <f t="shared" ref="CQ902:CQ965" si="2620">IF(OR(BS902&lt;=0,BC902&lt;=0),0,BS902)</f>
        <v>0</v>
      </c>
      <c r="CR902" s="54">
        <f t="shared" ref="CR902:CR965" si="2621">IF(OR(BT902&lt;=0,BD902&lt;=0),0,IF(BT902&lt;=BD902*CC902,BT902,BD902*CC902))</f>
        <v>0</v>
      </c>
      <c r="CS902" s="54">
        <f t="shared" ref="CS902:CS965" si="2622">IF(OR(BR902&lt;=0,BB902&lt;=0),0,BR902)</f>
        <v>0</v>
      </c>
      <c r="CU902" s="54">
        <f t="shared" ref="CU902:CU965" si="2623">SUM(CK902:CT902)</f>
        <v>0</v>
      </c>
      <c r="CV902" s="54">
        <f t="shared" ref="CV902:CV965" si="2624">IF(BC902*$CC902-CQ902&lt;=0, 0, BC902*$CC902-CQ902)</f>
        <v>0</v>
      </c>
      <c r="CW902" s="54">
        <f t="shared" ref="CW902:CW965" si="2625">IF(BB902*CC902-CM902-CS902&lt;=0,0,BB902*CC902-CM902-CS902)</f>
        <v>0</v>
      </c>
      <c r="CX902" s="54">
        <f t="shared" ref="CX902:CX965" si="2626">IF(BD902*$CC902-CR902&lt;=0, 0, BD902*$CC902-CR902)</f>
        <v>0</v>
      </c>
      <c r="CZ902" s="54">
        <f t="shared" ref="CZ902:CZ965" si="2627">IF(OR(BV902&lt;=0,BE902&lt;=0),0,BV902)</f>
        <v>0</v>
      </c>
      <c r="DA902" s="54">
        <f t="shared" ref="DA902:DA965" si="2628">IF(OR(BW902&lt;=0,BF902&lt;=0),0,BW902)</f>
        <v>0</v>
      </c>
      <c r="DB902" s="54">
        <f t="shared" ref="DB902:DB965" si="2629">SUM(CV902:DA902)</f>
        <v>0</v>
      </c>
      <c r="DC902" s="54">
        <f t="shared" ref="DC902:DC965" si="2630">IF(BE902*$CC902-CZ902&lt;=0,0,BE902*$CC902-CZ902)</f>
        <v>0</v>
      </c>
      <c r="DD902" s="54">
        <f t="shared" ref="DD902:DD965" si="2631">IF(BF902*$CC902-DA902&lt;=0,0,BF902*$CC902-DA902)</f>
        <v>0</v>
      </c>
      <c r="DE902" s="54">
        <f t="shared" ref="DE902:DE965" si="2632">IF(OR(BX902&lt;=0,BG902&lt;=0),0,BX902)</f>
        <v>0</v>
      </c>
      <c r="DF902" s="54">
        <f t="shared" ref="DF902:DF965" si="2633">SUM(DC902:DE902)</f>
        <v>0</v>
      </c>
      <c r="DG902" s="54">
        <f t="shared" ref="DG902:DG965" si="2634">IF(CA902&lt;=0,0,IF(CA902&gt;=2,2,CA902))</f>
        <v>2</v>
      </c>
      <c r="DH902" s="71">
        <f t="shared" ref="DH902:DH965" si="2635">IF(OR(BY902&lt;=0,BH902&lt;=0),0,BY902)</f>
        <v>0</v>
      </c>
      <c r="DI902" s="71">
        <f t="shared" ref="DI902:DI965" si="2636">IF(OR(BZ902&lt;=0,BI902&lt;=0),0,BZ902)</f>
        <v>0</v>
      </c>
      <c r="DJ902" s="54">
        <f t="shared" ref="DJ902:DJ965" si="2637">IF(2-DG902-DH902-DI902&lt;=0,0,2-DG902-DH902-DI902)</f>
        <v>0</v>
      </c>
      <c r="DK902" s="54">
        <f t="shared" ref="DK902:DK965" si="2638">SUM(DG902:DJ902)</f>
        <v>2</v>
      </c>
      <c r="DL902" s="4">
        <f t="shared" si="2568"/>
        <v>0</v>
      </c>
      <c r="DM902" s="3">
        <f t="shared" ref="DM902:DM965" si="2639">CM902</f>
        <v>0</v>
      </c>
      <c r="DN902" s="3">
        <f t="shared" ref="DN902:DN965" si="2640">CS902+CW902</f>
        <v>0</v>
      </c>
      <c r="DO902" s="4" t="e">
        <f t="shared" ref="DO902:DO965" si="2641">DM902/(DM902+DN902)</f>
        <v>#DIV/0!</v>
      </c>
      <c r="DP902" s="57"/>
      <c r="DQ902" s="57"/>
      <c r="DR902" s="56">
        <f t="shared" si="2569"/>
        <v>2</v>
      </c>
      <c r="DS902" s="56">
        <f t="shared" si="2570"/>
        <v>0</v>
      </c>
      <c r="DT902" s="38">
        <f t="shared" si="2571"/>
        <v>0</v>
      </c>
      <c r="DU902" s="38">
        <f t="shared" ref="DU902:DU965" si="2642">DR902+DS902+DT902</f>
        <v>2</v>
      </c>
      <c r="DV902" s="38">
        <f t="shared" si="2572"/>
        <v>0</v>
      </c>
      <c r="DW902" s="39">
        <f t="shared" si="2573"/>
        <v>0</v>
      </c>
      <c r="DX902" s="39">
        <f t="shared" si="2574"/>
        <v>0</v>
      </c>
      <c r="DY902" s="39">
        <f t="shared" si="2575"/>
        <v>0</v>
      </c>
      <c r="DZ902" s="39">
        <f t="shared" si="2576"/>
        <v>0</v>
      </c>
      <c r="EA902" s="39">
        <f t="shared" si="2577"/>
        <v>0</v>
      </c>
      <c r="EB902" s="37" t="e">
        <f t="shared" ref="EB902:EB965" si="2643">DW902/EA902</f>
        <v>#DIV/0!</v>
      </c>
      <c r="EC902" s="37" t="e">
        <f t="shared" ref="EC902:EC965" si="2644">DX902/EA902</f>
        <v>#DIV/0!</v>
      </c>
      <c r="ED902" s="37" t="e">
        <f t="shared" ref="ED902:ED965" si="2645">DY902/EA902</f>
        <v>#DIV/0!</v>
      </c>
      <c r="EE902" s="37" t="e">
        <f t="shared" ref="EE902:EE965" si="2646">DZ902/EA902</f>
        <v>#DIV/0!</v>
      </c>
      <c r="EF902" s="39" t="e">
        <f t="shared" ref="EF902:EF965" si="2647">DW902/(DW902+DX902)</f>
        <v>#DIV/0!</v>
      </c>
      <c r="EG902" s="37" t="e">
        <f t="shared" ref="EG902:EG965" si="2648">(DW902+DZ902)/EA902</f>
        <v>#DIV/0!</v>
      </c>
      <c r="EH902" s="37" t="e">
        <f t="shared" ref="EH902:EH965" si="2649">(DX902+DY902)/EA902</f>
        <v>#DIV/0!</v>
      </c>
      <c r="EI902" s="11" t="b">
        <f t="shared" ref="EI902:EI965" si="2650">IF(DU902&gt;=DV902,TRUE,FALSE)</f>
        <v>1</v>
      </c>
      <c r="EJ902" s="11" t="b">
        <f t="shared" ref="EJ902:EJ965" si="2651">IF(DU902&gt;=DV902,FALSE,TRUE)</f>
        <v>0</v>
      </c>
      <c r="EK902" s="39" t="e">
        <f t="shared" ref="EK902:EK965" si="2652">IF(AND(EG902&gt;=0.75,EE902&gt;EB902),TRUE,FALSE)</f>
        <v>#DIV/0!</v>
      </c>
      <c r="EL902" s="39" t="e">
        <f t="shared" ref="EL902:EL965" si="2653">IF(AND(EG902&gt;=0.75,EB902&gt;=EE902),TRUE,FALSE)</f>
        <v>#DIV/0!</v>
      </c>
      <c r="EM902" s="39" t="e">
        <f t="shared" ref="EM902:EM965" si="2654">IF(AND(0.75&gt;EG902,EG902&gt;0.25,EB902&gt;=EE902,0.75&gt;EH902,EH902&gt;0.25,EC902&gt;=ED902),TRUE,FALSE)</f>
        <v>#DIV/0!</v>
      </c>
      <c r="EN902" s="39" t="e">
        <f t="shared" ref="EN902:EN965" si="2655">IF(AND(EH902&gt;=0.75,EC902&gt;=ED902),TRUE,FALSE)</f>
        <v>#DIV/0!</v>
      </c>
      <c r="EO902" s="39" t="e">
        <f t="shared" ref="EO902:EO965" si="2656">IF(AND(EH902&gt;=0.75,ED902&gt;EC902),TRUE,FALSE)</f>
        <v>#DIV/0!</v>
      </c>
      <c r="EP902" s="39" t="e">
        <f t="shared" ref="EP902:EP965" si="2657">IF(AND(0.75&gt;EG902,EG902&gt;0.25,EE902&gt;EB902,0.75&gt;EH902,EH902&gt;0.25,EC902&gt;=ED902),TRUE,FALSE)</f>
        <v>#DIV/0!</v>
      </c>
      <c r="EQ902" s="39" t="e">
        <f t="shared" ref="EQ902:EQ965" si="2658">IF(AND(0.75&gt;EG902,EG902&gt;0.25,EE902&gt;EB902,0.75&gt;EH902,EH902&gt;0.25,ED902&gt;EC902),TRUE,FALSE)</f>
        <v>#DIV/0!</v>
      </c>
      <c r="ER902" s="39" t="e">
        <f t="shared" ref="ER902:ER965" si="2659">IF(AND(0.75&gt;EG902,EG902&gt;0.25,EB902&gt;=EE902,0.75&gt;EH902,EH902&gt;0.25,ED902&gt;EC902),TRUE,FALSE)</f>
        <v>#DIV/0!</v>
      </c>
      <c r="ES902" s="58" t="str">
        <f t="shared" ref="ES902:ES965" si="2660">IF(EI902,$EI$2,$EJ$2)</f>
        <v>(OH,F,Cl)-dominate amphibole</v>
      </c>
      <c r="ET902" s="58" t="e">
        <f t="shared" ref="ET902:ET965" si="2661">IF(EI902=TRUE, INDEX(EK$2:ER$2,MATCH(TRUE,EK902:ER902,0)),"")</f>
        <v>#N/A</v>
      </c>
      <c r="EU902" s="56">
        <f t="shared" si="2578"/>
        <v>0</v>
      </c>
      <c r="EV902" s="56">
        <f t="shared" si="2579"/>
        <v>0</v>
      </c>
      <c r="EW902" s="56">
        <f t="shared" si="2580"/>
        <v>0</v>
      </c>
      <c r="EX902" s="56">
        <f t="shared" si="2581"/>
        <v>0</v>
      </c>
      <c r="EY902" s="56">
        <f t="shared" si="2582"/>
        <v>0</v>
      </c>
      <c r="EZ902" s="56">
        <f t="shared" si="2583"/>
        <v>0</v>
      </c>
      <c r="FA902" s="39">
        <f t="shared" si="2584"/>
        <v>0</v>
      </c>
      <c r="FB902" s="39">
        <f t="shared" si="2585"/>
        <v>0</v>
      </c>
      <c r="FC902" s="54">
        <f t="shared" si="2586"/>
        <v>0</v>
      </c>
      <c r="FD902" s="54">
        <f t="shared" si="2587"/>
        <v>0</v>
      </c>
      <c r="FE902" s="39">
        <f t="shared" si="2588"/>
        <v>0</v>
      </c>
      <c r="FF902" s="54">
        <f t="shared" si="2589"/>
        <v>0</v>
      </c>
      <c r="FG902" s="39">
        <f t="shared" si="2590"/>
        <v>0</v>
      </c>
      <c r="FH902" s="39">
        <f t="shared" ref="FH902:FH965" si="2662">EU902+EX902</f>
        <v>0</v>
      </c>
      <c r="FI902" s="39">
        <f t="shared" ref="FI902:FI965" si="2663">EW902+EZ902</f>
        <v>0</v>
      </c>
      <c r="FJ902" s="39">
        <f t="shared" ref="FJ902:FJ965" si="2664">EV902+EY902</f>
        <v>0</v>
      </c>
      <c r="FK902" s="39" t="e">
        <f t="shared" ref="FK902:FK965" si="2665">FJ902/(FH902+FI902+FJ902)</f>
        <v>#DIV/0!</v>
      </c>
      <c r="FL902" s="39" t="e">
        <f t="shared" ref="FL902:FL965" si="2666">FH902/(FH902+FI902+FJ902)</f>
        <v>#DIV/0!</v>
      </c>
      <c r="FM902" s="39" t="e">
        <f t="shared" ref="FM902:FM965" si="2667">EZ902/(EZ902+EY902+EX902+FA902+FB902+FD902)</f>
        <v>#DIV/0!</v>
      </c>
      <c r="FN902" s="39">
        <f t="shared" ref="FN902:FN965" si="2668">IF(1-FO902-FP902-FQ902&lt;=0,0,1-FO902-FP902-FQ902)</f>
        <v>1</v>
      </c>
      <c r="FO902" s="39">
        <f t="shared" si="2591"/>
        <v>0</v>
      </c>
      <c r="FP902" s="39">
        <f t="shared" si="2592"/>
        <v>0</v>
      </c>
      <c r="FQ902" s="39">
        <f t="shared" si="2593"/>
        <v>0</v>
      </c>
      <c r="FR902" s="39">
        <f t="shared" ref="FR902:FR965" si="2669">FP902+FQ902+2*FO902</f>
        <v>0</v>
      </c>
      <c r="FS902" s="39">
        <f t="shared" ref="FS902:FS965" si="2670">FC902+FD902+FE902+2*FF902-FG902-MIN(DV902,FD902)</f>
        <v>0</v>
      </c>
      <c r="FU902" s="39" t="e">
        <f t="shared" ref="FU902:FU965" si="2671">IF(AND(EK902=TRUE,FK902&lt;=0.5,FL902&lt;=1/7),TRUE,FALSE)</f>
        <v>#DIV/0!</v>
      </c>
      <c r="FV902" s="39" t="e">
        <f t="shared" ref="FV902:FV965" si="2672">IF(AND(EK902=TRUE,FK902&gt;0.5,FL902&lt;=1/7),TRUE,FALSE)</f>
        <v>#DIV/0!</v>
      </c>
      <c r="FW902" s="39" t="e">
        <f t="shared" ref="FW902:FW965" si="2673">IF(AND(EK902=TRUE,FL902&lt;=0.5, 4.5/7&gt;=FU902, FU902&gt;1/7),TRUE,FALSE)</f>
        <v>#DIV/0!</v>
      </c>
      <c r="FY902" s="39" t="e">
        <f t="shared" ref="FY902:FY965" si="2674">IF(AND(EL902=TRUE,FR902&lt;0.5,FS902&lt;=0.5,FM902&gt;=0.9),TRUE,FALSE)</f>
        <v>#DIV/0!</v>
      </c>
      <c r="FZ902" s="39" t="e">
        <f t="shared" ref="FZ902:FZ965" si="2675">IF(AND(EL902=TRUE,FR902&lt;0.5,1.5&gt;=FS902, FS902&gt;0.5,FF902&lt;0.5),TRUE,FALSE)</f>
        <v>#DIV/0!</v>
      </c>
      <c r="GA902" s="39" t="e">
        <f t="shared" ref="GA902:GA965" si="2676">IF(AND(EL902=TRUE,FR902&lt;0.5,FS902&gt;1.5,FF902&lt;0.5),TRUE,FALSE)</f>
        <v>#DIV/0!</v>
      </c>
      <c r="GB902" s="39" t="e">
        <f t="shared" ref="GB902:GB965" si="2677">IF(AND(EL902=TRUE,FR902&gt;=0.5,FS902&lt;=0.5,FF902&lt;0.5),TRUE,FALSE)</f>
        <v>#DIV/0!</v>
      </c>
      <c r="GC902" s="39" t="e">
        <f t="shared" ref="GC902:GC965" si="2678">IF(AND(EL902=TRUE,FR902&gt;=0.5,1.5&gt;=FS902,FS902&gt;0.5,FC902=MAX(FC902:FE902),FF902&lt;0.5),TRUE,FALSE)</f>
        <v>#DIV/0!</v>
      </c>
      <c r="GD902" s="39" t="e">
        <f t="shared" ref="GD902:GD965" si="2679">IF(AND(EL902=TRUE,FR902&gt;=0.5,FS902&gt;1.5,FF902&lt;0.5),TRUE,FALSE)</f>
        <v>#DIV/0!</v>
      </c>
      <c r="GE902" s="39" t="e">
        <f t="shared" ref="GE902:GE965" si="2680">IF(AND(EL902=TRUE,FO902=MAX(FN902:FQ902)),TRUE,FALSE)</f>
        <v>#DIV/0!</v>
      </c>
      <c r="GF902" s="39" t="e">
        <f t="shared" ref="GF902:GF965" si="2681">IF(AND(EI902=TRUE,EL902=TRUE,FR902&gt;=0.5,FF902&gt;=0.5),TRUE,FALSE)</f>
        <v>#DIV/0!</v>
      </c>
      <c r="GG902" s="39" t="e">
        <f t="shared" ref="GG902:GG965" si="2682">IF(AND(EL902=TRUE,FR902&gt;=0.5,1.5&gt;=FS902, FS902&gt;0.5,FD902=MAX(FC902:FE902),FF902&lt;0.5),TRUE,FALSE)</f>
        <v>#DIV/0!</v>
      </c>
      <c r="GH902" s="39" t="e">
        <f t="shared" ref="GH902:GH965" si="2683">IF(AND(EL902=TRUE,FR902&lt;0.5,FS902&lt;=0.5,FM902&lt;0.9),TRUE,FALSE)</f>
        <v>#DIV/0!</v>
      </c>
      <c r="GI902" s="39"/>
      <c r="GJ902" s="39" t="e">
        <f t="shared" ref="GJ902:GJ965" si="2684">IF(AND(EM902=TRUE,FR902&lt;0.5,FS902&lt;1.5),TRUE,FALSE)</f>
        <v>#DIV/0!</v>
      </c>
      <c r="GK902" s="39" t="e">
        <f t="shared" ref="GK902:GK965" si="2685">IF(AND(EM902=TRUE,FR902&lt;0.5,FS902&gt;=1.5),TRUE,FALSE)</f>
        <v>#DIV/0!</v>
      </c>
      <c r="GL902" s="39" t="e">
        <f t="shared" ref="GL902:GL965" si="2686">IF(AND(EM902=TRUE,FR902&gt;=0.5,FS902&lt;0.5),TRUE,FALSE)</f>
        <v>#DIV/0!</v>
      </c>
      <c r="GM902" s="39" t="e">
        <f t="shared" ref="GM902:GM965" si="2687">IF(AND(EM902=TRUE,FR902&gt;=0.5,FS902&lt;1.5,FS902&gt;=0.5),TRUE,FALSE)</f>
        <v>#DIV/0!</v>
      </c>
      <c r="GN902" s="39" t="e">
        <f t="shared" ref="GN902:GN965" si="2688">IF(AND(EM902=TRUE,FR902&gt;=0.5,FS902&gt;=1.5),TRUE,FALSE)</f>
        <v>#DIV/0!</v>
      </c>
      <c r="GO902" s="57"/>
      <c r="GP902" s="57" t="e">
        <f t="shared" ref="GP902:GP965" si="2689">IF(AND(EN902=TRUE,FR902&lt;0.5,FS902&gt;=1,FC902=MAX(FC902:FF902)),TRUE,FALSE)</f>
        <v>#DIV/0!</v>
      </c>
      <c r="GQ902" s="59" t="e">
        <f t="shared" ref="GQ902:GQ965" si="2690">IF(AND(EN902=TRUE,FR902&gt;=0.5,FS902&lt;1.5,FS902&gt;=0.5,FG902&lt;0.5,FC902=MAX(FC902:FF902)),TRUE,FALSE)</f>
        <v>#DIV/0!</v>
      </c>
      <c r="GR902" s="41" t="e">
        <f t="shared" ref="GR902:GR965" si="2691">IF(AND(EN902=TRUE,FR902&gt;=0.5,FS902&gt;=1.5,FG902&lt;0.5,FC902=MAX(FC902:FF902)),TRUE,FALSE)</f>
        <v>#DIV/0!</v>
      </c>
      <c r="GS902" s="57" t="e">
        <f t="shared" ref="GS902:GS965" si="2692">IF(AND(EN902=TRUE,FG902&gt;=0.5),TRUE,FALSE)</f>
        <v>#DIV/0!</v>
      </c>
      <c r="GT902" s="57" t="e">
        <f t="shared" ref="GT902:GT965" si="2693">IF(AND(EN902=TRUE,FN902=MAX(FN902:FQ902),FS902&gt;=0.5,FG902&lt;0.5,FD902=MAX(FC902:FE902)),TRUE,FALSE)</f>
        <v>#DIV/0!</v>
      </c>
      <c r="GU902" s="57" t="e">
        <f t="shared" ref="GU902:GU965" si="2694">IF(AND(EN902=TRUE,FN902&lt;&gt;MAX(FN902:FQ902),FR902&gt;=0.5,FS902&lt;1.5,FS902&gt;=0.5,FG902&lt;0.5,FD902=MAX(FC902:FE902)),TRUE,FALSE)</f>
        <v>#DIV/0!</v>
      </c>
      <c r="GV902" s="57"/>
      <c r="GW902" s="42" t="e">
        <f t="shared" ref="GW902:GW965" si="2695">IF(AND(EO902=TRUE,FR902&lt;0.5),TRUE,FALSE)</f>
        <v>#DIV/0!</v>
      </c>
      <c r="GX902" s="42" t="e">
        <f t="shared" ref="GX902:GX965" si="2696">IF(AND(EO902=TRUE,FR902&gt;=0.5,FG902&gt;=0.5),TRUE,FALSE)</f>
        <v>#DIV/0!</v>
      </c>
      <c r="GY902" s="42" t="e">
        <f t="shared" ref="GY902:GY965" si="2697">IF(AND(EO902=TRUE,FR902&gt;=0.5,FG902&lt;0.5),TRUE,FALSE)</f>
        <v>#DIV/0!</v>
      </c>
      <c r="GZ902" s="57"/>
      <c r="HA902" s="2" t="e">
        <f t="shared" ref="HA902:HA965" si="2698">IF(AND(EP902=TRUE,FR902&lt;0.5,FS902&lt;1.5,EU902&lt;&gt;MAX(EU902:EW902),EZ902=MAX(EX902:FB902)),TRUE,FALSE)</f>
        <v>#DIV/0!</v>
      </c>
      <c r="HB902" s="2" t="e">
        <f t="shared" ref="HB902:HB965" si="2699">IF(AND(EP902=TRUE,FR902&lt;0.5,FS902&gt;=1.5,EU902&lt;&gt;MAX(EU902:EW902),EZ902=MAX(EX902:FB902)),TRUE,FALSE)</f>
        <v>#DIV/0!</v>
      </c>
      <c r="HC902" s="2" t="e">
        <f t="shared" ref="HC902:HC965" si="2700">IF(AND(EP902=TRUE,FR902&gt;=0.5,FS902&lt;0.5,EU902&lt;&gt;MAX(EU902:EW902),EZ902=MAX(EX902:FB902)),TRUE,FALSE)</f>
        <v>#DIV/0!</v>
      </c>
      <c r="HD902" s="2" t="e">
        <f t="shared" ref="HD902:HD965" si="2701">IF(AND(EP902=TRUE,FR902&gt;=0.5,FS902&lt;1.5,FS902&gt;=0.5,EU902&lt;&gt;MAX(EU902:EW902),EZ902=MAX(EX902:FB902)),TRUE,FALSE)</f>
        <v>#DIV/0!</v>
      </c>
      <c r="HE902" s="2" t="e">
        <f t="shared" ref="HE902:HE965" si="2702">IF(AND(EP902=TRUE,FR902&gt;=0.5,FS902&gt;=1.5,EU902&lt;&gt;MAX(EU902:EW902),EZ902=MAX(EX902:FB902)),TRUE,FALSE)</f>
        <v>#DIV/0!</v>
      </c>
      <c r="HF902" s="2" t="e">
        <f t="shared" ref="HF902:HF965" si="2703">IF(AND(EP902=TRUE,FR902&lt;0.5,FS902&lt;1.5,EU902=MAX(EU902:EW902)),TRUE,FALSE)</f>
        <v>#DIV/0!</v>
      </c>
      <c r="HG902" s="2" t="e">
        <f t="shared" ref="HG902:HG965" si="2704">IF(AND(EP902=TRUE,FR902&lt;0.5,FS902&gt;=1.5,EU902=MAX(EU902:EW902)),TRUE,FALSE)</f>
        <v>#DIV/0!</v>
      </c>
      <c r="HH902" s="2" t="e">
        <f t="shared" ref="HH902:HH965" si="2705">IF(AND(EP902=TRUE,FR902&gt;=0.5,FS902&lt;0.5,EU902=MAX(EU902:EW902)),TRUE,FALSE)</f>
        <v>#DIV/0!</v>
      </c>
      <c r="HI902" s="2" t="e">
        <f t="shared" ref="HI902:HI965" si="2706">IF(AND(EP902=TRUE,FR902&gt;=0.5,FS902&lt;1.5,FS902&gt;=0.5,EU902=MAX(EU902:EW902)),TRUE,FALSE)</f>
        <v>#DIV/0!</v>
      </c>
      <c r="HJ902" s="11" t="e">
        <f t="shared" ref="HJ902:HJ965" si="2707">IF(AND(EP902=TRUE,FR902&gt;=0.5,FS902&gt;=1.5,EU902=MAX(EU902:EW902)),TRUE,FALSE)</f>
        <v>#DIV/0!</v>
      </c>
      <c r="HK902" s="60" t="e">
        <f t="shared" ref="HK902:HK965" si="2708">IF(AND(EP902=TRUE,FR902&lt;0.5,FS902&lt;1.5,EY902=MAX(EX902:FB902)),TRUE,FALSE)</f>
        <v>#DIV/0!</v>
      </c>
      <c r="HL902" s="57"/>
      <c r="HM902" s="57" t="e">
        <f t="shared" ref="HM902:HM965" si="2709">IF(AND(EQ902=TRUE,FR902&lt;0.5,FS902&lt;1.5),TRUE,FALSE)</f>
        <v>#DIV/0!</v>
      </c>
      <c r="HN902" s="57" t="e">
        <f t="shared" ref="HN902:HN965" si="2710">IF(AND(EQ902=TRUE,FR902&lt;0.5,FS902&gt;=1.5),TRUE,FALSE)</f>
        <v>#DIV/0!</v>
      </c>
      <c r="HO902" s="57" t="e">
        <f t="shared" ref="HO902:HO965" si="2711">IF(AND(EQ902=TRUE,FR902&gt;=0.5,FS902&lt;0.5),TRUE,FALSE)</f>
        <v>#DIV/0!</v>
      </c>
      <c r="HP902" s="57" t="e">
        <f t="shared" ref="HP902:HP965" si="2712">IF(AND(EQ902=TRUE,FR902&gt;=0.5,FS902&lt;1.5,FS902&gt;=0.5),TRUE,FALSE)</f>
        <v>#DIV/0!</v>
      </c>
      <c r="HQ902" s="57" t="e">
        <f t="shared" ref="HQ902:HQ965" si="2713">IF(AND(EQ902=TRUE,FR902&gt;=0.5,FS902&gt;=1.5),TRUE,FALSE)</f>
        <v>#DIV/0!</v>
      </c>
      <c r="HR902" s="57"/>
      <c r="HS902" s="57" t="e">
        <f t="shared" ref="HS902:HS965" si="2714">IF(AND(ER902=TRUE,FR902&lt;0.5,FS902&lt;1.5),TRUE,FALSE)</f>
        <v>#DIV/0!</v>
      </c>
      <c r="HT902" s="57" t="e">
        <f t="shared" ref="HT902:HT965" si="2715">IF(AND(ER902=TRUE,FR902&lt;0.5,FS902&gt;=1.5),TRUE,FALSE)</f>
        <v>#DIV/0!</v>
      </c>
      <c r="HU902" s="57" t="e">
        <f t="shared" ref="HU902:HU965" si="2716">IF(AND(ER902=TRUE,FR902&gt;=0.5,FS902&lt;0.5),TRUE,FALSE)</f>
        <v>#DIV/0!</v>
      </c>
      <c r="HV902" s="57" t="e">
        <f t="shared" ref="HV902:HV965" si="2717">IF(AND(ER902=TRUE,FR902&gt;=0.5,FS902&lt;1.5,FS902&gt;=0.5),TRUE,FALSE)</f>
        <v>#DIV/0!</v>
      </c>
      <c r="HW902" s="57" t="e">
        <f t="shared" ref="HW902:HW965" si="2718">IF(AND(ER902=TRUE,FR902&gt;=0.5,FS902&gt;=1.5),TRUE,FALSE)</f>
        <v>#DIV/0!</v>
      </c>
      <c r="HX902" s="57"/>
      <c r="HY902" s="57" t="e">
        <f t="shared" ref="HY902:HY965" si="2719">IF(AND(EJ902=TRUE,EN902=TRUE,FR902&gt;=0.5,FG902&lt;0.5,FF902&gt;=0.5),TRUE,FALSE)</f>
        <v>#DIV/0!</v>
      </c>
      <c r="HZ902" s="57" t="e">
        <f t="shared" ref="HZ902:HZ965" si="2720">IF(AND(EJ902=TRUE,EL902=TRUE,FR902&gt;=0.5,FG902&lt;0.5,FF902&gt;=0.5),TRUE,FALSE)</f>
        <v>#DIV/0!</v>
      </c>
      <c r="IA902" s="57"/>
      <c r="IB902" s="61">
        <f t="shared" ref="IB902:IB965" si="2721">COUNTIF(FU902:HZ902,TRUE)</f>
        <v>0</v>
      </c>
      <c r="IC902" s="57" t="str">
        <f t="shared" ref="IC902:IC965" si="2722" xml:space="preserve"> IF(IB902=1,INDEX(FU$2:HZ$2,MATCH(TRUE,FU902:HZ902,0)),"")</f>
        <v/>
      </c>
      <c r="ID902" s="42"/>
      <c r="IE902" s="2" t="str">
        <f t="shared" ref="IE902:IE965" si="2723">IF(AND(EI902=TRUE,FF902&lt;0.5,FF902&gt;0.3),IE$2,"")</f>
        <v/>
      </c>
      <c r="IF902" s="60" t="e">
        <f t="shared" ref="IF902:IF965" si="2724">IF(AND(EJ902=TRUE,HY902&lt;&gt;TRUE,HZ902&lt;&gt;TRUE),IF$2,"")</f>
        <v>#DIV/0!</v>
      </c>
      <c r="IG902" s="60" t="str">
        <f t="shared" ref="IG902:IG965" si="2725">IF(AND(FQ902=MAX(FN902:FQ902)),IG$2,"")</f>
        <v/>
      </c>
      <c r="IH902" s="60" t="str">
        <f t="shared" ref="IH902:IH965" si="2726">IF(AND(FA902=MAX(EX902:FB902)),IH$2,"")</f>
        <v>zinco-</v>
      </c>
      <c r="II902" s="60" t="str">
        <f t="shared" ref="II902:II965" si="2727">IF(AND(EX902=MAX(EX902:FB902)),II$2,"")</f>
        <v>mangano-</v>
      </c>
      <c r="IJ902" s="60" t="e">
        <f t="shared" ref="IJ902:IJ965" si="2728">IF(AND(EZ902=MAX(EX902:FB902),OR(GT902=TRUE,GU902=TRUE,GG902=TRUE,FZ902=TRUE)),IJ$2,"")</f>
        <v>#DIV/0!</v>
      </c>
      <c r="IK902" s="60" t="e">
        <f t="shared" ref="IK902:IK965" si="2729">IF(AND(EY902=MAX(EX902:FB902),FU902&lt;&gt;TRUE,FV902&lt;&gt;TRUE,FY902&lt;&gt;TRUE,GG902&lt;&gt;TRUE,GT902&lt;&gt;TRUE,GU902&lt;&gt;TRUE,HK902&lt;&gt;TRUE),IK$2,"")</f>
        <v>#DIV/0!</v>
      </c>
      <c r="IL902" s="60" t="e">
        <f t="shared" ref="IL902:IL965" si="2730">IF(AND(FE902=MAX(FC902:FE902),OR(FY902=TRUE,GH902=TRUE,GB902=TRUE,GL902=TRUE,FU902=TRUE,FV902=TRUE)),IL$2,"")</f>
        <v>#DIV/0!</v>
      </c>
      <c r="IM902" s="60" t="e">
        <f t="shared" ref="IM902:IM965" si="2731">IF(AND(FD902=MAX(FC902:FE902),FY902&lt;&gt;TRUE,GH902&lt;&gt;TRUE,GB902&lt;&gt;TRUE,GL902&lt;&gt;TRUE,FU902&lt;&gt;TRUE,FV902&lt;&gt;TRUE,GT902&lt;&gt;TRUE,GU902&lt;&gt;TRUE,GG902&lt;&gt;TRUE),IM$2,"")</f>
        <v>#DIV/0!</v>
      </c>
      <c r="IN902" s="60" t="str">
        <f t="shared" ref="IN902:IN965" si="2732">IF(AND(DT902=MAX(DR902:DT902),EI902=TRUE),IN$2,"")</f>
        <v/>
      </c>
      <c r="IO902" s="60" t="str">
        <f t="shared" ref="IO902:IO965" si="2733">IF(AND(DS902=MAX(DR902:DT902),EI902=TRUE),IO$2,"")</f>
        <v/>
      </c>
      <c r="IP902" s="57"/>
      <c r="IQ902" s="57" t="str">
        <f t="shared" ref="IQ902:IQ965" si="2734">IF(IB902=1,CONCATENATE(IE902,IF902,IG902,IH902,II902,IJ902,IK902,IL902,IM902,IN902,IO902,IC902),"ERROR!!")</f>
        <v>ERROR!!</v>
      </c>
    </row>
    <row r="903" spans="24:251">
      <c r="X903" s="29">
        <f t="shared" si="2562"/>
        <v>0</v>
      </c>
      <c r="Y903" s="29">
        <f t="shared" si="2563"/>
        <v>0</v>
      </c>
      <c r="Z903" s="29" t="e">
        <f t="shared" si="2564"/>
        <v>#DIV/0!</v>
      </c>
      <c r="AA903" s="29" t="e">
        <f t="shared" si="2565"/>
        <v>#DIV/0!</v>
      </c>
      <c r="AB903" s="29" t="e">
        <f t="shared" si="2566"/>
        <v>#DIV/0!</v>
      </c>
      <c r="AC903" s="29" t="e">
        <f t="shared" si="2567"/>
        <v>#DIV/0!</v>
      </c>
      <c r="AF903" s="23">
        <v>60.084299999999999</v>
      </c>
      <c r="AG903" s="23">
        <v>79.878799999999998</v>
      </c>
      <c r="AH903" s="23">
        <v>101.96120000000001</v>
      </c>
      <c r="AI903" s="23">
        <v>151.99039999999999</v>
      </c>
      <c r="AJ903" s="23">
        <v>159.69</v>
      </c>
      <c r="AK903" s="23">
        <v>71.846400000000003</v>
      </c>
      <c r="AL903" s="23">
        <v>70.9375</v>
      </c>
      <c r="AM903" s="23">
        <v>40.304400000000001</v>
      </c>
      <c r="AN903" s="23">
        <v>56.077399999999997</v>
      </c>
      <c r="AO903" s="23">
        <v>61.978999999999999</v>
      </c>
      <c r="AP903" s="23">
        <v>94.195999999999998</v>
      </c>
      <c r="AQ903" s="23">
        <v>18.998000000000001</v>
      </c>
      <c r="AR903" s="23">
        <v>35.450000000000003</v>
      </c>
      <c r="AS903" s="23">
        <v>29.88</v>
      </c>
      <c r="AT903" s="23">
        <v>74.691999999999993</v>
      </c>
      <c r="AU903" s="23">
        <v>81.39</v>
      </c>
      <c r="AX903" s="54">
        <f t="shared" si="2595"/>
        <v>0</v>
      </c>
      <c r="AY903" s="54">
        <f t="shared" si="2596"/>
        <v>0</v>
      </c>
      <c r="AZ903" s="54">
        <f t="shared" si="2597"/>
        <v>0</v>
      </c>
      <c r="BA903" s="54">
        <f t="shared" si="2598"/>
        <v>0</v>
      </c>
      <c r="BB903" s="54">
        <f t="shared" si="2599"/>
        <v>0</v>
      </c>
      <c r="BC903" s="54">
        <f t="shared" si="2600"/>
        <v>0</v>
      </c>
      <c r="BD903" s="54">
        <f t="shared" si="2601"/>
        <v>0</v>
      </c>
      <c r="BE903" s="54">
        <f t="shared" si="2602"/>
        <v>0</v>
      </c>
      <c r="BF903" s="54">
        <f t="shared" si="2603"/>
        <v>0</v>
      </c>
      <c r="BG903" s="54">
        <f t="shared" si="2604"/>
        <v>0</v>
      </c>
      <c r="BH903" s="54">
        <f t="shared" si="2605"/>
        <v>0</v>
      </c>
      <c r="BI903" s="54">
        <f t="shared" si="2606"/>
        <v>0</v>
      </c>
      <c r="BJ903" s="54">
        <f t="shared" si="2607"/>
        <v>0</v>
      </c>
      <c r="BK903" s="54">
        <f t="shared" si="2608"/>
        <v>0</v>
      </c>
      <c r="BL903" s="54">
        <f t="shared" si="2609"/>
        <v>0</v>
      </c>
      <c r="BM903" s="42"/>
      <c r="BO903" s="54">
        <f>'Norm-coeff'!$C$2+$AX903*'Norm-coeff'!$D$2+$AY903*'Norm-coeff'!$E$2+$AZ903*'Norm-coeff'!$F$2+$BA903*'Norm-coeff'!$G$2+$BB903*'Norm-coeff'!$H$2+$BC903*'Norm-coeff'!$I$2+$BD903*'Norm-coeff'!$J$2+$BE903*'Norm-coeff'!$K$2+$BF903*'Norm-coeff'!$L$2+$BG903*'Norm-coeff'!$M$2+$BH903*'Norm-coeff'!$N$2+$BI903*'Norm-coeff'!$O$2</f>
        <v>5.4045421474420303</v>
      </c>
      <c r="BP903" s="54">
        <f>'Norm-coeff'!$C$3+$AX903*'Norm-coeff'!$D$3+$AY903*'Norm-coeff'!$E$3+$AZ903*'Norm-coeff'!$F$3+$BA903*'Norm-coeff'!$G$3+$BB903*'Norm-coeff'!$H$3+$BC903*'Norm-coeff'!$I$3+$BD903*'Norm-coeff'!$J$3+$BE903*'Norm-coeff'!$K$3+$BF903*'Norm-coeff'!$L$3+$BG903*'Norm-coeff'!$M$3+$BH903*'Norm-coeff'!$N$3+$BI903*'Norm-coeff'!$O$3</f>
        <v>3.15319116612705</v>
      </c>
      <c r="BQ903" s="54">
        <f>'Norm-coeff'!$C$4+$AX903*'Norm-coeff'!$D$4+$AY903*'Norm-coeff'!$E$4+$AZ903*'Norm-coeff'!$F$4+$BA903*'Norm-coeff'!$G$4+$BB903*'Norm-coeff'!$H$4+$BC903*'Norm-coeff'!$I$4+$BD903*'Norm-coeff'!$J$4+$BE903*'Norm-coeff'!$K$4+$BF903*'Norm-coeff'!$L$4+$BG903*'Norm-coeff'!$M$4+$BH903*'Norm-coeff'!$N$4+$BI903*'Norm-coeff'!$O$4</f>
        <v>1.42115649462768</v>
      </c>
      <c r="BR903" s="54">
        <f>'Norm-coeff'!$C$5+$AX903*'Norm-coeff'!$D$5+$AY903*'Norm-coeff'!$E$5+$AZ903*'Norm-coeff'!$F$5+$BA903*'Norm-coeff'!$G$5+$BB903*'Norm-coeff'!$H$5+$BC903*'Norm-coeff'!$I$5+$BD903*'Norm-coeff'!$J$5+$BE903*'Norm-coeff'!$K$5+$BF903*'Norm-coeff'!$L$5+$BG903*'Norm-coeff'!$M$5+$BH903*'Norm-coeff'!$N$5+$BI903*'Norm-coeff'!$O$5</f>
        <v>1.0553329241296201</v>
      </c>
      <c r="BS903" s="54">
        <f>'Norm-coeff'!$C$6+$AX903*'Norm-coeff'!$D$6+$AY903*'Norm-coeff'!$E$6+$AZ903*'Norm-coeff'!$F$6+$BA903*'Norm-coeff'!$G$6+$BB903*'Norm-coeff'!$H$6+$BC903*'Norm-coeff'!$I$6+$BD903*'Norm-coeff'!$J$6+$BE903*'Norm-coeff'!$K$6+$BF903*'Norm-coeff'!$L$6+$BG903*'Norm-coeff'!$M$6+$BH903*'Norm-coeff'!$N$6+$BI903*'Norm-coeff'!$O$6</f>
        <v>-1.48700885495103E-2</v>
      </c>
      <c r="BT903" s="54">
        <f>'Norm-coeff'!$C$7+$AX903*'Norm-coeff'!$D$7+$AY903*'Norm-coeff'!$E$7+$AZ903*'Norm-coeff'!$F$7+$BA903*'Norm-coeff'!$G$7+$BB903*'Norm-coeff'!$H$7+$BC903*'Norm-coeff'!$I$7+$BD903*'Norm-coeff'!$J$7+$BE903*'Norm-coeff'!$K$7+$BF903*'Norm-coeff'!$L$7+$BG903*'Norm-coeff'!$M$7+$BH903*'Norm-coeff'!$N$7+$BI903*'Norm-coeff'!$O$7</f>
        <v>2.0907583608832998</v>
      </c>
      <c r="BU903" s="54">
        <f>'Norm-coeff'!$C$8+$AX903*'Norm-coeff'!$D$8+$AY903*'Norm-coeff'!$E$8+$AZ903*'Norm-coeff'!$F$8+$BA903*'Norm-coeff'!$G$8+$BB903*'Norm-coeff'!$H$8+$BC903*'Norm-coeff'!$I$8+$BD903*'Norm-coeff'!$J$8+$BE903*'Norm-coeff'!$K$8+$BF903*'Norm-coeff'!$L$8+$BG903*'Norm-coeff'!$M$8+$BH903*'Norm-coeff'!$N$8+$BI903*'Norm-coeff'!$O$8</f>
        <v>0.65894159836244504</v>
      </c>
      <c r="BV903" s="54">
        <f>'Norm-coeff'!$C$9+$AX903*'Norm-coeff'!$D$9+$AY903*'Norm-coeff'!$E$9+$AZ903*'Norm-coeff'!$F$9+$BA903*'Norm-coeff'!$G$9+$BB903*'Norm-coeff'!$H$9+$BC903*'Norm-coeff'!$I$9+$BD903*'Norm-coeff'!$J$9+$BE903*'Norm-coeff'!$K$9+$BF903*'Norm-coeff'!$L$9+$BG903*'Norm-coeff'!$M$9+$BH903*'Norm-coeff'!$N$9+$BI903*'Norm-coeff'!$O$9</f>
        <v>1.48961085014701</v>
      </c>
      <c r="BW903" s="54">
        <f>'Norm-coeff'!$C$10+$AX903*'Norm-coeff'!$D$10+$AY903*'Norm-coeff'!$E$10+$AZ903*'Norm-coeff'!$F$10+$BA903*'Norm-coeff'!$G$10+$BB903*'Norm-coeff'!$H$10+$BC903*'Norm-coeff'!$I$10+$BD903*'Norm-coeff'!$J$10+$BE903*'Norm-coeff'!$K$10+$BF903*'Norm-coeff'!$L$10+$BG903*'Norm-coeff'!$M$10+$BH903*'Norm-coeff'!$N$10+$BI903*'Norm-coeff'!$O$10</f>
        <v>1.42058735749591</v>
      </c>
      <c r="BX903" s="54">
        <f>'Norm-coeff'!$C$11+$AX903*'Norm-coeff'!$D$11+$AY903*'Norm-coeff'!$E$11+$AZ903*'Norm-coeff'!$F$11+$BA903*'Norm-coeff'!$G$11+$BB903*'Norm-coeff'!$H$11+$BC903*'Norm-coeff'!$I$11+$BD903*'Norm-coeff'!$J$11+$BE903*'Norm-coeff'!$K$11+$BF903*'Norm-coeff'!$L$11+$BG903*'Norm-coeff'!$M$11+$BH903*'Norm-coeff'!$N$11+$BI903*'Norm-coeff'!$O$11</f>
        <v>0.221233014421479</v>
      </c>
      <c r="BY903" s="54">
        <f>'Norm-coeff'!$C$12+$AX903*'Norm-coeff'!$D$12+$AY903*'Norm-coeff'!$E$12+$AZ903*'Norm-coeff'!$F$12+$BA903*'Norm-coeff'!$G$12+$BB903*'Norm-coeff'!$H$12+$BC903*'Norm-coeff'!$I$12+$BD903*'Norm-coeff'!$J$12+$BE903*'Norm-coeff'!$K$12+$BF903*'Norm-coeff'!$L$12+$BG903*'Norm-coeff'!$M$12+$BH903*'Norm-coeff'!$N$12+$BI903*'Norm-coeff'!$O$12</f>
        <v>0.283527502056037</v>
      </c>
      <c r="BZ903" s="54">
        <f>'Norm-coeff'!$C$13+$AX903*'Norm-coeff'!$D$13+$AY903*'Norm-coeff'!$E$13+$AZ903*'Norm-coeff'!$F$13+$BA903*'Norm-coeff'!$G$13+$BB903*'Norm-coeff'!$H$13+$BC903*'Norm-coeff'!$I$13+$BD903*'Norm-coeff'!$J$13+$BE903*'Norm-coeff'!$K$13+$BF903*'Norm-coeff'!$L$13+$BG903*'Norm-coeff'!$M$13+$BH903*'Norm-coeff'!$N$13+$BI903*'Norm-coeff'!$O$13</f>
        <v>-4.1864930554451202E-2</v>
      </c>
      <c r="CA903" s="54">
        <f>'Norm-coeff'!$C$14+$AX903*'Norm-coeff'!$D$14+$AY903*'Norm-coeff'!$E$14+$AZ903*'Norm-coeff'!$F$14+$BA903*'Norm-coeff'!$G$14+$BB903*'Norm-coeff'!$H$14+$BC903*'Norm-coeff'!$I$14+$BD903*'Norm-coeff'!$J$14+$BE903*'Norm-coeff'!$K$14+$BF903*'Norm-coeff'!$L$14+$BG903*'Norm-coeff'!$M$14+$BH903*'Norm-coeff'!$N$14+$BI903*'Norm-coeff'!$O$14</f>
        <v>4.2526983164477103</v>
      </c>
      <c r="CC903" s="54">
        <f t="shared" si="2610"/>
        <v>0</v>
      </c>
      <c r="CG903" s="54">
        <f t="shared" si="2611"/>
        <v>0</v>
      </c>
      <c r="CH903" s="54">
        <f t="shared" si="2594"/>
        <v>0</v>
      </c>
      <c r="CI903" s="54">
        <f t="shared" si="2612"/>
        <v>0</v>
      </c>
      <c r="CJ903" s="56">
        <f t="shared" si="2613"/>
        <v>0</v>
      </c>
      <c r="CK903" s="54">
        <f t="shared" si="2614"/>
        <v>0</v>
      </c>
      <c r="CL903" s="54">
        <f t="shared" si="2615"/>
        <v>0</v>
      </c>
      <c r="CM903" s="54">
        <f t="shared" si="2616"/>
        <v>0</v>
      </c>
      <c r="CN903" s="54">
        <f t="shared" si="2617"/>
        <v>0</v>
      </c>
      <c r="CO903" s="54">
        <f t="shared" si="2618"/>
        <v>0</v>
      </c>
      <c r="CP903" s="54">
        <f t="shared" si="2619"/>
        <v>0</v>
      </c>
      <c r="CQ903" s="54">
        <f t="shared" si="2620"/>
        <v>0</v>
      </c>
      <c r="CR903" s="54">
        <f t="shared" si="2621"/>
        <v>0</v>
      </c>
      <c r="CS903" s="54">
        <f t="shared" si="2622"/>
        <v>0</v>
      </c>
      <c r="CU903" s="54">
        <f t="shared" si="2623"/>
        <v>0</v>
      </c>
      <c r="CV903" s="54">
        <f t="shared" si="2624"/>
        <v>0</v>
      </c>
      <c r="CW903" s="54">
        <f t="shared" si="2625"/>
        <v>0</v>
      </c>
      <c r="CX903" s="54">
        <f t="shared" si="2626"/>
        <v>0</v>
      </c>
      <c r="CZ903" s="54">
        <f t="shared" si="2627"/>
        <v>0</v>
      </c>
      <c r="DA903" s="54">
        <f t="shared" si="2628"/>
        <v>0</v>
      </c>
      <c r="DB903" s="54">
        <f t="shared" si="2629"/>
        <v>0</v>
      </c>
      <c r="DC903" s="54">
        <f t="shared" si="2630"/>
        <v>0</v>
      </c>
      <c r="DD903" s="54">
        <f t="shared" si="2631"/>
        <v>0</v>
      </c>
      <c r="DE903" s="54">
        <f t="shared" si="2632"/>
        <v>0</v>
      </c>
      <c r="DF903" s="54">
        <f t="shared" si="2633"/>
        <v>0</v>
      </c>
      <c r="DG903" s="54">
        <f t="shared" si="2634"/>
        <v>2</v>
      </c>
      <c r="DH903" s="71">
        <f t="shared" si="2635"/>
        <v>0</v>
      </c>
      <c r="DI903" s="71">
        <f t="shared" si="2636"/>
        <v>0</v>
      </c>
      <c r="DJ903" s="54">
        <f t="shared" si="2637"/>
        <v>0</v>
      </c>
      <c r="DK903" s="54">
        <f t="shared" si="2638"/>
        <v>2</v>
      </c>
      <c r="DL903" s="4">
        <f t="shared" si="2568"/>
        <v>0</v>
      </c>
      <c r="DM903" s="3">
        <f t="shared" si="2639"/>
        <v>0</v>
      </c>
      <c r="DN903" s="3">
        <f t="shared" si="2640"/>
        <v>0</v>
      </c>
      <c r="DO903" s="4" t="e">
        <f t="shared" si="2641"/>
        <v>#DIV/0!</v>
      </c>
      <c r="DP903" s="57"/>
      <c r="DQ903" s="57"/>
      <c r="DR903" s="56">
        <f t="shared" si="2569"/>
        <v>2</v>
      </c>
      <c r="DS903" s="56">
        <f t="shared" si="2570"/>
        <v>0</v>
      </c>
      <c r="DT903" s="38">
        <f t="shared" si="2571"/>
        <v>0</v>
      </c>
      <c r="DU903" s="38">
        <f t="shared" si="2642"/>
        <v>2</v>
      </c>
      <c r="DV903" s="38">
        <f t="shared" si="2572"/>
        <v>0</v>
      </c>
      <c r="DW903" s="39">
        <f t="shared" si="2573"/>
        <v>0</v>
      </c>
      <c r="DX903" s="39">
        <f t="shared" si="2574"/>
        <v>0</v>
      </c>
      <c r="DY903" s="39">
        <f t="shared" si="2575"/>
        <v>0</v>
      </c>
      <c r="DZ903" s="39">
        <f t="shared" si="2576"/>
        <v>0</v>
      </c>
      <c r="EA903" s="39">
        <f t="shared" si="2577"/>
        <v>0</v>
      </c>
      <c r="EB903" s="37" t="e">
        <f t="shared" si="2643"/>
        <v>#DIV/0!</v>
      </c>
      <c r="EC903" s="37" t="e">
        <f t="shared" si="2644"/>
        <v>#DIV/0!</v>
      </c>
      <c r="ED903" s="37" t="e">
        <f t="shared" si="2645"/>
        <v>#DIV/0!</v>
      </c>
      <c r="EE903" s="37" t="e">
        <f t="shared" si="2646"/>
        <v>#DIV/0!</v>
      </c>
      <c r="EF903" s="39" t="e">
        <f t="shared" si="2647"/>
        <v>#DIV/0!</v>
      </c>
      <c r="EG903" s="37" t="e">
        <f t="shared" si="2648"/>
        <v>#DIV/0!</v>
      </c>
      <c r="EH903" s="37" t="e">
        <f t="shared" si="2649"/>
        <v>#DIV/0!</v>
      </c>
      <c r="EI903" s="11" t="b">
        <f t="shared" si="2650"/>
        <v>1</v>
      </c>
      <c r="EJ903" s="11" t="b">
        <f t="shared" si="2651"/>
        <v>0</v>
      </c>
      <c r="EK903" s="39" t="e">
        <f t="shared" si="2652"/>
        <v>#DIV/0!</v>
      </c>
      <c r="EL903" s="39" t="e">
        <f t="shared" si="2653"/>
        <v>#DIV/0!</v>
      </c>
      <c r="EM903" s="39" t="e">
        <f t="shared" si="2654"/>
        <v>#DIV/0!</v>
      </c>
      <c r="EN903" s="39" t="e">
        <f t="shared" si="2655"/>
        <v>#DIV/0!</v>
      </c>
      <c r="EO903" s="39" t="e">
        <f t="shared" si="2656"/>
        <v>#DIV/0!</v>
      </c>
      <c r="EP903" s="39" t="e">
        <f t="shared" si="2657"/>
        <v>#DIV/0!</v>
      </c>
      <c r="EQ903" s="39" t="e">
        <f t="shared" si="2658"/>
        <v>#DIV/0!</v>
      </c>
      <c r="ER903" s="39" t="e">
        <f t="shared" si="2659"/>
        <v>#DIV/0!</v>
      </c>
      <c r="ES903" s="58" t="str">
        <f t="shared" si="2660"/>
        <v>(OH,F,Cl)-dominate amphibole</v>
      </c>
      <c r="ET903" s="58" t="e">
        <f t="shared" si="2661"/>
        <v>#N/A</v>
      </c>
      <c r="EU903" s="56">
        <f t="shared" si="2578"/>
        <v>0</v>
      </c>
      <c r="EV903" s="56">
        <f t="shared" si="2579"/>
        <v>0</v>
      </c>
      <c r="EW903" s="56">
        <f t="shared" si="2580"/>
        <v>0</v>
      </c>
      <c r="EX903" s="56">
        <f t="shared" si="2581"/>
        <v>0</v>
      </c>
      <c r="EY903" s="56">
        <f t="shared" si="2582"/>
        <v>0</v>
      </c>
      <c r="EZ903" s="56">
        <f t="shared" si="2583"/>
        <v>0</v>
      </c>
      <c r="FA903" s="39">
        <f t="shared" si="2584"/>
        <v>0</v>
      </c>
      <c r="FB903" s="39">
        <f t="shared" si="2585"/>
        <v>0</v>
      </c>
      <c r="FC903" s="54">
        <f t="shared" si="2586"/>
        <v>0</v>
      </c>
      <c r="FD903" s="54">
        <f t="shared" si="2587"/>
        <v>0</v>
      </c>
      <c r="FE903" s="39">
        <f t="shared" si="2588"/>
        <v>0</v>
      </c>
      <c r="FF903" s="54">
        <f t="shared" si="2589"/>
        <v>0</v>
      </c>
      <c r="FG903" s="39">
        <f t="shared" si="2590"/>
        <v>0</v>
      </c>
      <c r="FH903" s="39">
        <f t="shared" si="2662"/>
        <v>0</v>
      </c>
      <c r="FI903" s="39">
        <f t="shared" si="2663"/>
        <v>0</v>
      </c>
      <c r="FJ903" s="39">
        <f t="shared" si="2664"/>
        <v>0</v>
      </c>
      <c r="FK903" s="39" t="e">
        <f t="shared" si="2665"/>
        <v>#DIV/0!</v>
      </c>
      <c r="FL903" s="39" t="e">
        <f t="shared" si="2666"/>
        <v>#DIV/0!</v>
      </c>
      <c r="FM903" s="39" t="e">
        <f t="shared" si="2667"/>
        <v>#DIV/0!</v>
      </c>
      <c r="FN903" s="39">
        <f t="shared" si="2668"/>
        <v>1</v>
      </c>
      <c r="FO903" s="39">
        <f t="shared" si="2591"/>
        <v>0</v>
      </c>
      <c r="FP903" s="39">
        <f t="shared" si="2592"/>
        <v>0</v>
      </c>
      <c r="FQ903" s="39">
        <f t="shared" si="2593"/>
        <v>0</v>
      </c>
      <c r="FR903" s="39">
        <f t="shared" si="2669"/>
        <v>0</v>
      </c>
      <c r="FS903" s="39">
        <f t="shared" si="2670"/>
        <v>0</v>
      </c>
      <c r="FU903" s="39" t="e">
        <f t="shared" si="2671"/>
        <v>#DIV/0!</v>
      </c>
      <c r="FV903" s="39" t="e">
        <f t="shared" si="2672"/>
        <v>#DIV/0!</v>
      </c>
      <c r="FW903" s="39" t="e">
        <f t="shared" si="2673"/>
        <v>#DIV/0!</v>
      </c>
      <c r="FY903" s="39" t="e">
        <f t="shared" si="2674"/>
        <v>#DIV/0!</v>
      </c>
      <c r="FZ903" s="39" t="e">
        <f t="shared" si="2675"/>
        <v>#DIV/0!</v>
      </c>
      <c r="GA903" s="39" t="e">
        <f t="shared" si="2676"/>
        <v>#DIV/0!</v>
      </c>
      <c r="GB903" s="39" t="e">
        <f t="shared" si="2677"/>
        <v>#DIV/0!</v>
      </c>
      <c r="GC903" s="39" t="e">
        <f t="shared" si="2678"/>
        <v>#DIV/0!</v>
      </c>
      <c r="GD903" s="39" t="e">
        <f t="shared" si="2679"/>
        <v>#DIV/0!</v>
      </c>
      <c r="GE903" s="39" t="e">
        <f t="shared" si="2680"/>
        <v>#DIV/0!</v>
      </c>
      <c r="GF903" s="39" t="e">
        <f t="shared" si="2681"/>
        <v>#DIV/0!</v>
      </c>
      <c r="GG903" s="39" t="e">
        <f t="shared" si="2682"/>
        <v>#DIV/0!</v>
      </c>
      <c r="GH903" s="39" t="e">
        <f t="shared" si="2683"/>
        <v>#DIV/0!</v>
      </c>
      <c r="GI903" s="39"/>
      <c r="GJ903" s="39" t="e">
        <f t="shared" si="2684"/>
        <v>#DIV/0!</v>
      </c>
      <c r="GK903" s="39" t="e">
        <f t="shared" si="2685"/>
        <v>#DIV/0!</v>
      </c>
      <c r="GL903" s="39" t="e">
        <f t="shared" si="2686"/>
        <v>#DIV/0!</v>
      </c>
      <c r="GM903" s="39" t="e">
        <f t="shared" si="2687"/>
        <v>#DIV/0!</v>
      </c>
      <c r="GN903" s="39" t="e">
        <f t="shared" si="2688"/>
        <v>#DIV/0!</v>
      </c>
      <c r="GO903" s="57"/>
      <c r="GP903" s="57" t="e">
        <f t="shared" si="2689"/>
        <v>#DIV/0!</v>
      </c>
      <c r="GQ903" s="59" t="e">
        <f t="shared" si="2690"/>
        <v>#DIV/0!</v>
      </c>
      <c r="GR903" s="41" t="e">
        <f t="shared" si="2691"/>
        <v>#DIV/0!</v>
      </c>
      <c r="GS903" s="57" t="e">
        <f t="shared" si="2692"/>
        <v>#DIV/0!</v>
      </c>
      <c r="GT903" s="57" t="e">
        <f t="shared" si="2693"/>
        <v>#DIV/0!</v>
      </c>
      <c r="GU903" s="57" t="e">
        <f t="shared" si="2694"/>
        <v>#DIV/0!</v>
      </c>
      <c r="GV903" s="57"/>
      <c r="GW903" s="42" t="e">
        <f t="shared" si="2695"/>
        <v>#DIV/0!</v>
      </c>
      <c r="GX903" s="42" t="e">
        <f t="shared" si="2696"/>
        <v>#DIV/0!</v>
      </c>
      <c r="GY903" s="42" t="e">
        <f t="shared" si="2697"/>
        <v>#DIV/0!</v>
      </c>
      <c r="GZ903" s="57"/>
      <c r="HA903" s="2" t="e">
        <f t="shared" si="2698"/>
        <v>#DIV/0!</v>
      </c>
      <c r="HB903" s="2" t="e">
        <f t="shared" si="2699"/>
        <v>#DIV/0!</v>
      </c>
      <c r="HC903" s="2" t="e">
        <f t="shared" si="2700"/>
        <v>#DIV/0!</v>
      </c>
      <c r="HD903" s="2" t="e">
        <f t="shared" si="2701"/>
        <v>#DIV/0!</v>
      </c>
      <c r="HE903" s="2" t="e">
        <f t="shared" si="2702"/>
        <v>#DIV/0!</v>
      </c>
      <c r="HF903" s="2" t="e">
        <f t="shared" si="2703"/>
        <v>#DIV/0!</v>
      </c>
      <c r="HG903" s="2" t="e">
        <f t="shared" si="2704"/>
        <v>#DIV/0!</v>
      </c>
      <c r="HH903" s="2" t="e">
        <f t="shared" si="2705"/>
        <v>#DIV/0!</v>
      </c>
      <c r="HI903" s="2" t="e">
        <f t="shared" si="2706"/>
        <v>#DIV/0!</v>
      </c>
      <c r="HJ903" s="11" t="e">
        <f t="shared" si="2707"/>
        <v>#DIV/0!</v>
      </c>
      <c r="HK903" s="60" t="e">
        <f t="shared" si="2708"/>
        <v>#DIV/0!</v>
      </c>
      <c r="HL903" s="57"/>
      <c r="HM903" s="57" t="e">
        <f t="shared" si="2709"/>
        <v>#DIV/0!</v>
      </c>
      <c r="HN903" s="57" t="e">
        <f t="shared" si="2710"/>
        <v>#DIV/0!</v>
      </c>
      <c r="HO903" s="57" t="e">
        <f t="shared" si="2711"/>
        <v>#DIV/0!</v>
      </c>
      <c r="HP903" s="57" t="e">
        <f t="shared" si="2712"/>
        <v>#DIV/0!</v>
      </c>
      <c r="HQ903" s="57" t="e">
        <f t="shared" si="2713"/>
        <v>#DIV/0!</v>
      </c>
      <c r="HR903" s="57"/>
      <c r="HS903" s="57" t="e">
        <f t="shared" si="2714"/>
        <v>#DIV/0!</v>
      </c>
      <c r="HT903" s="57" t="e">
        <f t="shared" si="2715"/>
        <v>#DIV/0!</v>
      </c>
      <c r="HU903" s="57" t="e">
        <f t="shared" si="2716"/>
        <v>#DIV/0!</v>
      </c>
      <c r="HV903" s="57" t="e">
        <f t="shared" si="2717"/>
        <v>#DIV/0!</v>
      </c>
      <c r="HW903" s="57" t="e">
        <f t="shared" si="2718"/>
        <v>#DIV/0!</v>
      </c>
      <c r="HX903" s="57"/>
      <c r="HY903" s="57" t="e">
        <f t="shared" si="2719"/>
        <v>#DIV/0!</v>
      </c>
      <c r="HZ903" s="57" t="e">
        <f t="shared" si="2720"/>
        <v>#DIV/0!</v>
      </c>
      <c r="IA903" s="57"/>
      <c r="IB903" s="61">
        <f t="shared" si="2721"/>
        <v>0</v>
      </c>
      <c r="IC903" s="57" t="str">
        <f t="shared" si="2722"/>
        <v/>
      </c>
      <c r="ID903" s="42"/>
      <c r="IE903" s="2" t="str">
        <f t="shared" si="2723"/>
        <v/>
      </c>
      <c r="IF903" s="60" t="e">
        <f t="shared" si="2724"/>
        <v>#DIV/0!</v>
      </c>
      <c r="IG903" s="60" t="str">
        <f t="shared" si="2725"/>
        <v/>
      </c>
      <c r="IH903" s="60" t="str">
        <f t="shared" si="2726"/>
        <v>zinco-</v>
      </c>
      <c r="II903" s="60" t="str">
        <f t="shared" si="2727"/>
        <v>mangano-</v>
      </c>
      <c r="IJ903" s="60" t="e">
        <f t="shared" si="2728"/>
        <v>#DIV/0!</v>
      </c>
      <c r="IK903" s="60" t="e">
        <f t="shared" si="2729"/>
        <v>#DIV/0!</v>
      </c>
      <c r="IL903" s="60" t="e">
        <f t="shared" si="2730"/>
        <v>#DIV/0!</v>
      </c>
      <c r="IM903" s="60" t="e">
        <f t="shared" si="2731"/>
        <v>#DIV/0!</v>
      </c>
      <c r="IN903" s="60" t="str">
        <f t="shared" si="2732"/>
        <v/>
      </c>
      <c r="IO903" s="60" t="str">
        <f t="shared" si="2733"/>
        <v/>
      </c>
      <c r="IP903" s="57"/>
      <c r="IQ903" s="57" t="str">
        <f t="shared" si="2734"/>
        <v>ERROR!!</v>
      </c>
    </row>
    <row r="904" spans="24:251">
      <c r="X904" s="29">
        <f t="shared" si="2562"/>
        <v>0</v>
      </c>
      <c r="Y904" s="29">
        <f t="shared" si="2563"/>
        <v>0</v>
      </c>
      <c r="Z904" s="29" t="e">
        <f t="shared" si="2564"/>
        <v>#DIV/0!</v>
      </c>
      <c r="AA904" s="29" t="e">
        <f t="shared" si="2565"/>
        <v>#DIV/0!</v>
      </c>
      <c r="AB904" s="29" t="e">
        <f t="shared" si="2566"/>
        <v>#DIV/0!</v>
      </c>
      <c r="AC904" s="29" t="e">
        <f t="shared" si="2567"/>
        <v>#DIV/0!</v>
      </c>
      <c r="AF904" s="23">
        <v>60.084299999999999</v>
      </c>
      <c r="AG904" s="23">
        <v>79.878799999999998</v>
      </c>
      <c r="AH904" s="23">
        <v>101.96120000000001</v>
      </c>
      <c r="AI904" s="23">
        <v>151.99039999999999</v>
      </c>
      <c r="AJ904" s="23">
        <v>159.69</v>
      </c>
      <c r="AK904" s="23">
        <v>71.846400000000003</v>
      </c>
      <c r="AL904" s="23">
        <v>70.9375</v>
      </c>
      <c r="AM904" s="23">
        <v>40.304400000000001</v>
      </c>
      <c r="AN904" s="23">
        <v>56.077399999999997</v>
      </c>
      <c r="AO904" s="23">
        <v>61.978999999999999</v>
      </c>
      <c r="AP904" s="23">
        <v>94.195999999999998</v>
      </c>
      <c r="AQ904" s="23">
        <v>18.998000000000001</v>
      </c>
      <c r="AR904" s="23">
        <v>35.450000000000003</v>
      </c>
      <c r="AS904" s="23">
        <v>29.88</v>
      </c>
      <c r="AT904" s="23">
        <v>74.691999999999993</v>
      </c>
      <c r="AU904" s="23">
        <v>81.39</v>
      </c>
      <c r="AX904" s="54">
        <f t="shared" si="2595"/>
        <v>0</v>
      </c>
      <c r="AY904" s="54">
        <f t="shared" si="2596"/>
        <v>0</v>
      </c>
      <c r="AZ904" s="54">
        <f t="shared" si="2597"/>
        <v>0</v>
      </c>
      <c r="BA904" s="54">
        <f t="shared" si="2598"/>
        <v>0</v>
      </c>
      <c r="BB904" s="54">
        <f t="shared" si="2599"/>
        <v>0</v>
      </c>
      <c r="BC904" s="54">
        <f t="shared" si="2600"/>
        <v>0</v>
      </c>
      <c r="BD904" s="54">
        <f t="shared" si="2601"/>
        <v>0</v>
      </c>
      <c r="BE904" s="54">
        <f t="shared" si="2602"/>
        <v>0</v>
      </c>
      <c r="BF904" s="54">
        <f t="shared" si="2603"/>
        <v>0</v>
      </c>
      <c r="BG904" s="54">
        <f t="shared" si="2604"/>
        <v>0</v>
      </c>
      <c r="BH904" s="54">
        <f t="shared" si="2605"/>
        <v>0</v>
      </c>
      <c r="BI904" s="54">
        <f t="shared" si="2606"/>
        <v>0</v>
      </c>
      <c r="BJ904" s="54">
        <f t="shared" si="2607"/>
        <v>0</v>
      </c>
      <c r="BK904" s="54">
        <f t="shared" si="2608"/>
        <v>0</v>
      </c>
      <c r="BL904" s="54">
        <f t="shared" si="2609"/>
        <v>0</v>
      </c>
      <c r="BM904" s="42"/>
      <c r="BO904" s="54">
        <f>'Norm-coeff'!$C$2+$AX904*'Norm-coeff'!$D$2+$AY904*'Norm-coeff'!$E$2+$AZ904*'Norm-coeff'!$F$2+$BA904*'Norm-coeff'!$G$2+$BB904*'Norm-coeff'!$H$2+$BC904*'Norm-coeff'!$I$2+$BD904*'Norm-coeff'!$J$2+$BE904*'Norm-coeff'!$K$2+$BF904*'Norm-coeff'!$L$2+$BG904*'Norm-coeff'!$M$2+$BH904*'Norm-coeff'!$N$2+$BI904*'Norm-coeff'!$O$2</f>
        <v>5.4045421474420303</v>
      </c>
      <c r="BP904" s="54">
        <f>'Norm-coeff'!$C$3+$AX904*'Norm-coeff'!$D$3+$AY904*'Norm-coeff'!$E$3+$AZ904*'Norm-coeff'!$F$3+$BA904*'Norm-coeff'!$G$3+$BB904*'Norm-coeff'!$H$3+$BC904*'Norm-coeff'!$I$3+$BD904*'Norm-coeff'!$J$3+$BE904*'Norm-coeff'!$K$3+$BF904*'Norm-coeff'!$L$3+$BG904*'Norm-coeff'!$M$3+$BH904*'Norm-coeff'!$N$3+$BI904*'Norm-coeff'!$O$3</f>
        <v>3.15319116612705</v>
      </c>
      <c r="BQ904" s="54">
        <f>'Norm-coeff'!$C$4+$AX904*'Norm-coeff'!$D$4+$AY904*'Norm-coeff'!$E$4+$AZ904*'Norm-coeff'!$F$4+$BA904*'Norm-coeff'!$G$4+$BB904*'Norm-coeff'!$H$4+$BC904*'Norm-coeff'!$I$4+$BD904*'Norm-coeff'!$J$4+$BE904*'Norm-coeff'!$K$4+$BF904*'Norm-coeff'!$L$4+$BG904*'Norm-coeff'!$M$4+$BH904*'Norm-coeff'!$N$4+$BI904*'Norm-coeff'!$O$4</f>
        <v>1.42115649462768</v>
      </c>
      <c r="BR904" s="54">
        <f>'Norm-coeff'!$C$5+$AX904*'Norm-coeff'!$D$5+$AY904*'Norm-coeff'!$E$5+$AZ904*'Norm-coeff'!$F$5+$BA904*'Norm-coeff'!$G$5+$BB904*'Norm-coeff'!$H$5+$BC904*'Norm-coeff'!$I$5+$BD904*'Norm-coeff'!$J$5+$BE904*'Norm-coeff'!$K$5+$BF904*'Norm-coeff'!$L$5+$BG904*'Norm-coeff'!$M$5+$BH904*'Norm-coeff'!$N$5+$BI904*'Norm-coeff'!$O$5</f>
        <v>1.0553329241296201</v>
      </c>
      <c r="BS904" s="54">
        <f>'Norm-coeff'!$C$6+$AX904*'Norm-coeff'!$D$6+$AY904*'Norm-coeff'!$E$6+$AZ904*'Norm-coeff'!$F$6+$BA904*'Norm-coeff'!$G$6+$BB904*'Norm-coeff'!$H$6+$BC904*'Norm-coeff'!$I$6+$BD904*'Norm-coeff'!$J$6+$BE904*'Norm-coeff'!$K$6+$BF904*'Norm-coeff'!$L$6+$BG904*'Norm-coeff'!$M$6+$BH904*'Norm-coeff'!$N$6+$BI904*'Norm-coeff'!$O$6</f>
        <v>-1.48700885495103E-2</v>
      </c>
      <c r="BT904" s="54">
        <f>'Norm-coeff'!$C$7+$AX904*'Norm-coeff'!$D$7+$AY904*'Norm-coeff'!$E$7+$AZ904*'Norm-coeff'!$F$7+$BA904*'Norm-coeff'!$G$7+$BB904*'Norm-coeff'!$H$7+$BC904*'Norm-coeff'!$I$7+$BD904*'Norm-coeff'!$J$7+$BE904*'Norm-coeff'!$K$7+$BF904*'Norm-coeff'!$L$7+$BG904*'Norm-coeff'!$M$7+$BH904*'Norm-coeff'!$N$7+$BI904*'Norm-coeff'!$O$7</f>
        <v>2.0907583608832998</v>
      </c>
      <c r="BU904" s="54">
        <f>'Norm-coeff'!$C$8+$AX904*'Norm-coeff'!$D$8+$AY904*'Norm-coeff'!$E$8+$AZ904*'Norm-coeff'!$F$8+$BA904*'Norm-coeff'!$G$8+$BB904*'Norm-coeff'!$H$8+$BC904*'Norm-coeff'!$I$8+$BD904*'Norm-coeff'!$J$8+$BE904*'Norm-coeff'!$K$8+$BF904*'Norm-coeff'!$L$8+$BG904*'Norm-coeff'!$M$8+$BH904*'Norm-coeff'!$N$8+$BI904*'Norm-coeff'!$O$8</f>
        <v>0.65894159836244504</v>
      </c>
      <c r="BV904" s="54">
        <f>'Norm-coeff'!$C$9+$AX904*'Norm-coeff'!$D$9+$AY904*'Norm-coeff'!$E$9+$AZ904*'Norm-coeff'!$F$9+$BA904*'Norm-coeff'!$G$9+$BB904*'Norm-coeff'!$H$9+$BC904*'Norm-coeff'!$I$9+$BD904*'Norm-coeff'!$J$9+$BE904*'Norm-coeff'!$K$9+$BF904*'Norm-coeff'!$L$9+$BG904*'Norm-coeff'!$M$9+$BH904*'Norm-coeff'!$N$9+$BI904*'Norm-coeff'!$O$9</f>
        <v>1.48961085014701</v>
      </c>
      <c r="BW904" s="54">
        <f>'Norm-coeff'!$C$10+$AX904*'Norm-coeff'!$D$10+$AY904*'Norm-coeff'!$E$10+$AZ904*'Norm-coeff'!$F$10+$BA904*'Norm-coeff'!$G$10+$BB904*'Norm-coeff'!$H$10+$BC904*'Norm-coeff'!$I$10+$BD904*'Norm-coeff'!$J$10+$BE904*'Norm-coeff'!$K$10+$BF904*'Norm-coeff'!$L$10+$BG904*'Norm-coeff'!$M$10+$BH904*'Norm-coeff'!$N$10+$BI904*'Norm-coeff'!$O$10</f>
        <v>1.42058735749591</v>
      </c>
      <c r="BX904" s="54">
        <f>'Norm-coeff'!$C$11+$AX904*'Norm-coeff'!$D$11+$AY904*'Norm-coeff'!$E$11+$AZ904*'Norm-coeff'!$F$11+$BA904*'Norm-coeff'!$G$11+$BB904*'Norm-coeff'!$H$11+$BC904*'Norm-coeff'!$I$11+$BD904*'Norm-coeff'!$J$11+$BE904*'Norm-coeff'!$K$11+$BF904*'Norm-coeff'!$L$11+$BG904*'Norm-coeff'!$M$11+$BH904*'Norm-coeff'!$N$11+$BI904*'Norm-coeff'!$O$11</f>
        <v>0.221233014421479</v>
      </c>
      <c r="BY904" s="54">
        <f>'Norm-coeff'!$C$12+$AX904*'Norm-coeff'!$D$12+$AY904*'Norm-coeff'!$E$12+$AZ904*'Norm-coeff'!$F$12+$BA904*'Norm-coeff'!$G$12+$BB904*'Norm-coeff'!$H$12+$BC904*'Norm-coeff'!$I$12+$BD904*'Norm-coeff'!$J$12+$BE904*'Norm-coeff'!$K$12+$BF904*'Norm-coeff'!$L$12+$BG904*'Norm-coeff'!$M$12+$BH904*'Norm-coeff'!$N$12+$BI904*'Norm-coeff'!$O$12</f>
        <v>0.283527502056037</v>
      </c>
      <c r="BZ904" s="54">
        <f>'Norm-coeff'!$C$13+$AX904*'Norm-coeff'!$D$13+$AY904*'Norm-coeff'!$E$13+$AZ904*'Norm-coeff'!$F$13+$BA904*'Norm-coeff'!$G$13+$BB904*'Norm-coeff'!$H$13+$BC904*'Norm-coeff'!$I$13+$BD904*'Norm-coeff'!$J$13+$BE904*'Norm-coeff'!$K$13+$BF904*'Norm-coeff'!$L$13+$BG904*'Norm-coeff'!$M$13+$BH904*'Norm-coeff'!$N$13+$BI904*'Norm-coeff'!$O$13</f>
        <v>-4.1864930554451202E-2</v>
      </c>
      <c r="CA904" s="54">
        <f>'Norm-coeff'!$C$14+$AX904*'Norm-coeff'!$D$14+$AY904*'Norm-coeff'!$E$14+$AZ904*'Norm-coeff'!$F$14+$BA904*'Norm-coeff'!$G$14+$BB904*'Norm-coeff'!$H$14+$BC904*'Norm-coeff'!$I$14+$BD904*'Norm-coeff'!$J$14+$BE904*'Norm-coeff'!$K$14+$BF904*'Norm-coeff'!$L$14+$BG904*'Norm-coeff'!$M$14+$BH904*'Norm-coeff'!$N$14+$BI904*'Norm-coeff'!$O$14</f>
        <v>4.2526983164477103</v>
      </c>
      <c r="CC904" s="54">
        <f t="shared" si="2610"/>
        <v>0</v>
      </c>
      <c r="CG904" s="54">
        <f t="shared" si="2611"/>
        <v>0</v>
      </c>
      <c r="CH904" s="54">
        <f t="shared" si="2594"/>
        <v>0</v>
      </c>
      <c r="CI904" s="54">
        <f t="shared" si="2612"/>
        <v>0</v>
      </c>
      <c r="CJ904" s="56">
        <f t="shared" si="2613"/>
        <v>0</v>
      </c>
      <c r="CK904" s="54">
        <f t="shared" si="2614"/>
        <v>0</v>
      </c>
      <c r="CL904" s="54">
        <f t="shared" si="2615"/>
        <v>0</v>
      </c>
      <c r="CM904" s="54">
        <f t="shared" si="2616"/>
        <v>0</v>
      </c>
      <c r="CN904" s="54">
        <f t="shared" si="2617"/>
        <v>0</v>
      </c>
      <c r="CO904" s="54">
        <f t="shared" si="2618"/>
        <v>0</v>
      </c>
      <c r="CP904" s="54">
        <f t="shared" si="2619"/>
        <v>0</v>
      </c>
      <c r="CQ904" s="54">
        <f t="shared" si="2620"/>
        <v>0</v>
      </c>
      <c r="CR904" s="54">
        <f t="shared" si="2621"/>
        <v>0</v>
      </c>
      <c r="CS904" s="54">
        <f t="shared" si="2622"/>
        <v>0</v>
      </c>
      <c r="CU904" s="54">
        <f t="shared" si="2623"/>
        <v>0</v>
      </c>
      <c r="CV904" s="54">
        <f t="shared" si="2624"/>
        <v>0</v>
      </c>
      <c r="CW904" s="54">
        <f t="shared" si="2625"/>
        <v>0</v>
      </c>
      <c r="CX904" s="54">
        <f t="shared" si="2626"/>
        <v>0</v>
      </c>
      <c r="CZ904" s="54">
        <f t="shared" si="2627"/>
        <v>0</v>
      </c>
      <c r="DA904" s="54">
        <f t="shared" si="2628"/>
        <v>0</v>
      </c>
      <c r="DB904" s="54">
        <f t="shared" si="2629"/>
        <v>0</v>
      </c>
      <c r="DC904" s="54">
        <f t="shared" si="2630"/>
        <v>0</v>
      </c>
      <c r="DD904" s="54">
        <f t="shared" si="2631"/>
        <v>0</v>
      </c>
      <c r="DE904" s="54">
        <f t="shared" si="2632"/>
        <v>0</v>
      </c>
      <c r="DF904" s="54">
        <f t="shared" si="2633"/>
        <v>0</v>
      </c>
      <c r="DG904" s="54">
        <f t="shared" si="2634"/>
        <v>2</v>
      </c>
      <c r="DH904" s="71">
        <f t="shared" si="2635"/>
        <v>0</v>
      </c>
      <c r="DI904" s="71">
        <f t="shared" si="2636"/>
        <v>0</v>
      </c>
      <c r="DJ904" s="54">
        <f t="shared" si="2637"/>
        <v>0</v>
      </c>
      <c r="DK904" s="54">
        <f t="shared" si="2638"/>
        <v>2</v>
      </c>
      <c r="DL904" s="4">
        <f t="shared" si="2568"/>
        <v>0</v>
      </c>
      <c r="DM904" s="3">
        <f t="shared" si="2639"/>
        <v>0</v>
      </c>
      <c r="DN904" s="3">
        <f t="shared" si="2640"/>
        <v>0</v>
      </c>
      <c r="DO904" s="4" t="e">
        <f t="shared" si="2641"/>
        <v>#DIV/0!</v>
      </c>
      <c r="DP904" s="57"/>
      <c r="DQ904" s="57"/>
      <c r="DR904" s="56">
        <f t="shared" si="2569"/>
        <v>2</v>
      </c>
      <c r="DS904" s="56">
        <f t="shared" si="2570"/>
        <v>0</v>
      </c>
      <c r="DT904" s="38">
        <f t="shared" si="2571"/>
        <v>0</v>
      </c>
      <c r="DU904" s="38">
        <f t="shared" si="2642"/>
        <v>2</v>
      </c>
      <c r="DV904" s="38">
        <f t="shared" si="2572"/>
        <v>0</v>
      </c>
      <c r="DW904" s="39">
        <f t="shared" si="2573"/>
        <v>0</v>
      </c>
      <c r="DX904" s="39">
        <f t="shared" si="2574"/>
        <v>0</v>
      </c>
      <c r="DY904" s="39">
        <f t="shared" si="2575"/>
        <v>0</v>
      </c>
      <c r="DZ904" s="39">
        <f t="shared" si="2576"/>
        <v>0</v>
      </c>
      <c r="EA904" s="39">
        <f t="shared" si="2577"/>
        <v>0</v>
      </c>
      <c r="EB904" s="37" t="e">
        <f t="shared" si="2643"/>
        <v>#DIV/0!</v>
      </c>
      <c r="EC904" s="37" t="e">
        <f t="shared" si="2644"/>
        <v>#DIV/0!</v>
      </c>
      <c r="ED904" s="37" t="e">
        <f t="shared" si="2645"/>
        <v>#DIV/0!</v>
      </c>
      <c r="EE904" s="37" t="e">
        <f t="shared" si="2646"/>
        <v>#DIV/0!</v>
      </c>
      <c r="EF904" s="39" t="e">
        <f t="shared" si="2647"/>
        <v>#DIV/0!</v>
      </c>
      <c r="EG904" s="37" t="e">
        <f t="shared" si="2648"/>
        <v>#DIV/0!</v>
      </c>
      <c r="EH904" s="37" t="e">
        <f t="shared" si="2649"/>
        <v>#DIV/0!</v>
      </c>
      <c r="EI904" s="11" t="b">
        <f t="shared" si="2650"/>
        <v>1</v>
      </c>
      <c r="EJ904" s="11" t="b">
        <f t="shared" si="2651"/>
        <v>0</v>
      </c>
      <c r="EK904" s="39" t="e">
        <f t="shared" si="2652"/>
        <v>#DIV/0!</v>
      </c>
      <c r="EL904" s="39" t="e">
        <f t="shared" si="2653"/>
        <v>#DIV/0!</v>
      </c>
      <c r="EM904" s="39" t="e">
        <f t="shared" si="2654"/>
        <v>#DIV/0!</v>
      </c>
      <c r="EN904" s="39" t="e">
        <f t="shared" si="2655"/>
        <v>#DIV/0!</v>
      </c>
      <c r="EO904" s="39" t="e">
        <f t="shared" si="2656"/>
        <v>#DIV/0!</v>
      </c>
      <c r="EP904" s="39" t="e">
        <f t="shared" si="2657"/>
        <v>#DIV/0!</v>
      </c>
      <c r="EQ904" s="39" t="e">
        <f t="shared" si="2658"/>
        <v>#DIV/0!</v>
      </c>
      <c r="ER904" s="39" t="e">
        <f t="shared" si="2659"/>
        <v>#DIV/0!</v>
      </c>
      <c r="ES904" s="58" t="str">
        <f t="shared" si="2660"/>
        <v>(OH,F,Cl)-dominate amphibole</v>
      </c>
      <c r="ET904" s="58" t="e">
        <f t="shared" si="2661"/>
        <v>#N/A</v>
      </c>
      <c r="EU904" s="56">
        <f t="shared" si="2578"/>
        <v>0</v>
      </c>
      <c r="EV904" s="56">
        <f t="shared" si="2579"/>
        <v>0</v>
      </c>
      <c r="EW904" s="56">
        <f t="shared" si="2580"/>
        <v>0</v>
      </c>
      <c r="EX904" s="56">
        <f t="shared" si="2581"/>
        <v>0</v>
      </c>
      <c r="EY904" s="56">
        <f t="shared" si="2582"/>
        <v>0</v>
      </c>
      <c r="EZ904" s="56">
        <f t="shared" si="2583"/>
        <v>0</v>
      </c>
      <c r="FA904" s="39">
        <f t="shared" si="2584"/>
        <v>0</v>
      </c>
      <c r="FB904" s="39">
        <f t="shared" si="2585"/>
        <v>0</v>
      </c>
      <c r="FC904" s="54">
        <f t="shared" si="2586"/>
        <v>0</v>
      </c>
      <c r="FD904" s="54">
        <f t="shared" si="2587"/>
        <v>0</v>
      </c>
      <c r="FE904" s="39">
        <f t="shared" si="2588"/>
        <v>0</v>
      </c>
      <c r="FF904" s="54">
        <f t="shared" si="2589"/>
        <v>0</v>
      </c>
      <c r="FG904" s="39">
        <f t="shared" si="2590"/>
        <v>0</v>
      </c>
      <c r="FH904" s="39">
        <f t="shared" si="2662"/>
        <v>0</v>
      </c>
      <c r="FI904" s="39">
        <f t="shared" si="2663"/>
        <v>0</v>
      </c>
      <c r="FJ904" s="39">
        <f t="shared" si="2664"/>
        <v>0</v>
      </c>
      <c r="FK904" s="39" t="e">
        <f t="shared" si="2665"/>
        <v>#DIV/0!</v>
      </c>
      <c r="FL904" s="39" t="e">
        <f t="shared" si="2666"/>
        <v>#DIV/0!</v>
      </c>
      <c r="FM904" s="39" t="e">
        <f t="shared" si="2667"/>
        <v>#DIV/0!</v>
      </c>
      <c r="FN904" s="39">
        <f t="shared" si="2668"/>
        <v>1</v>
      </c>
      <c r="FO904" s="39">
        <f t="shared" si="2591"/>
        <v>0</v>
      </c>
      <c r="FP904" s="39">
        <f t="shared" si="2592"/>
        <v>0</v>
      </c>
      <c r="FQ904" s="39">
        <f t="shared" si="2593"/>
        <v>0</v>
      </c>
      <c r="FR904" s="39">
        <f t="shared" si="2669"/>
        <v>0</v>
      </c>
      <c r="FS904" s="39">
        <f t="shared" si="2670"/>
        <v>0</v>
      </c>
      <c r="FU904" s="39" t="e">
        <f t="shared" si="2671"/>
        <v>#DIV/0!</v>
      </c>
      <c r="FV904" s="39" t="e">
        <f t="shared" si="2672"/>
        <v>#DIV/0!</v>
      </c>
      <c r="FW904" s="39" t="e">
        <f t="shared" si="2673"/>
        <v>#DIV/0!</v>
      </c>
      <c r="FY904" s="39" t="e">
        <f t="shared" si="2674"/>
        <v>#DIV/0!</v>
      </c>
      <c r="FZ904" s="39" t="e">
        <f t="shared" si="2675"/>
        <v>#DIV/0!</v>
      </c>
      <c r="GA904" s="39" t="e">
        <f t="shared" si="2676"/>
        <v>#DIV/0!</v>
      </c>
      <c r="GB904" s="39" t="e">
        <f t="shared" si="2677"/>
        <v>#DIV/0!</v>
      </c>
      <c r="GC904" s="39" t="e">
        <f t="shared" si="2678"/>
        <v>#DIV/0!</v>
      </c>
      <c r="GD904" s="39" t="e">
        <f t="shared" si="2679"/>
        <v>#DIV/0!</v>
      </c>
      <c r="GE904" s="39" t="e">
        <f t="shared" si="2680"/>
        <v>#DIV/0!</v>
      </c>
      <c r="GF904" s="39" t="e">
        <f t="shared" si="2681"/>
        <v>#DIV/0!</v>
      </c>
      <c r="GG904" s="39" t="e">
        <f t="shared" si="2682"/>
        <v>#DIV/0!</v>
      </c>
      <c r="GH904" s="39" t="e">
        <f t="shared" si="2683"/>
        <v>#DIV/0!</v>
      </c>
      <c r="GI904" s="39"/>
      <c r="GJ904" s="39" t="e">
        <f t="shared" si="2684"/>
        <v>#DIV/0!</v>
      </c>
      <c r="GK904" s="39" t="e">
        <f t="shared" si="2685"/>
        <v>#DIV/0!</v>
      </c>
      <c r="GL904" s="39" t="e">
        <f t="shared" si="2686"/>
        <v>#DIV/0!</v>
      </c>
      <c r="GM904" s="39" t="e">
        <f t="shared" si="2687"/>
        <v>#DIV/0!</v>
      </c>
      <c r="GN904" s="39" t="e">
        <f t="shared" si="2688"/>
        <v>#DIV/0!</v>
      </c>
      <c r="GO904" s="57"/>
      <c r="GP904" s="57" t="e">
        <f t="shared" si="2689"/>
        <v>#DIV/0!</v>
      </c>
      <c r="GQ904" s="59" t="e">
        <f t="shared" si="2690"/>
        <v>#DIV/0!</v>
      </c>
      <c r="GR904" s="41" t="e">
        <f t="shared" si="2691"/>
        <v>#DIV/0!</v>
      </c>
      <c r="GS904" s="57" t="e">
        <f t="shared" si="2692"/>
        <v>#DIV/0!</v>
      </c>
      <c r="GT904" s="57" t="e">
        <f t="shared" si="2693"/>
        <v>#DIV/0!</v>
      </c>
      <c r="GU904" s="57" t="e">
        <f t="shared" si="2694"/>
        <v>#DIV/0!</v>
      </c>
      <c r="GV904" s="57"/>
      <c r="GW904" s="42" t="e">
        <f t="shared" si="2695"/>
        <v>#DIV/0!</v>
      </c>
      <c r="GX904" s="42" t="e">
        <f t="shared" si="2696"/>
        <v>#DIV/0!</v>
      </c>
      <c r="GY904" s="42" t="e">
        <f t="shared" si="2697"/>
        <v>#DIV/0!</v>
      </c>
      <c r="GZ904" s="57"/>
      <c r="HA904" s="2" t="e">
        <f t="shared" si="2698"/>
        <v>#DIV/0!</v>
      </c>
      <c r="HB904" s="2" t="e">
        <f t="shared" si="2699"/>
        <v>#DIV/0!</v>
      </c>
      <c r="HC904" s="2" t="e">
        <f t="shared" si="2700"/>
        <v>#DIV/0!</v>
      </c>
      <c r="HD904" s="2" t="e">
        <f t="shared" si="2701"/>
        <v>#DIV/0!</v>
      </c>
      <c r="HE904" s="2" t="e">
        <f t="shared" si="2702"/>
        <v>#DIV/0!</v>
      </c>
      <c r="HF904" s="2" t="e">
        <f t="shared" si="2703"/>
        <v>#DIV/0!</v>
      </c>
      <c r="HG904" s="2" t="e">
        <f t="shared" si="2704"/>
        <v>#DIV/0!</v>
      </c>
      <c r="HH904" s="2" t="e">
        <f t="shared" si="2705"/>
        <v>#DIV/0!</v>
      </c>
      <c r="HI904" s="2" t="e">
        <f t="shared" si="2706"/>
        <v>#DIV/0!</v>
      </c>
      <c r="HJ904" s="11" t="e">
        <f t="shared" si="2707"/>
        <v>#DIV/0!</v>
      </c>
      <c r="HK904" s="60" t="e">
        <f t="shared" si="2708"/>
        <v>#DIV/0!</v>
      </c>
      <c r="HL904" s="57"/>
      <c r="HM904" s="57" t="e">
        <f t="shared" si="2709"/>
        <v>#DIV/0!</v>
      </c>
      <c r="HN904" s="57" t="e">
        <f t="shared" si="2710"/>
        <v>#DIV/0!</v>
      </c>
      <c r="HO904" s="57" t="e">
        <f t="shared" si="2711"/>
        <v>#DIV/0!</v>
      </c>
      <c r="HP904" s="57" t="e">
        <f t="shared" si="2712"/>
        <v>#DIV/0!</v>
      </c>
      <c r="HQ904" s="57" t="e">
        <f t="shared" si="2713"/>
        <v>#DIV/0!</v>
      </c>
      <c r="HR904" s="57"/>
      <c r="HS904" s="57" t="e">
        <f t="shared" si="2714"/>
        <v>#DIV/0!</v>
      </c>
      <c r="HT904" s="57" t="e">
        <f t="shared" si="2715"/>
        <v>#DIV/0!</v>
      </c>
      <c r="HU904" s="57" t="e">
        <f t="shared" si="2716"/>
        <v>#DIV/0!</v>
      </c>
      <c r="HV904" s="57" t="e">
        <f t="shared" si="2717"/>
        <v>#DIV/0!</v>
      </c>
      <c r="HW904" s="57" t="e">
        <f t="shared" si="2718"/>
        <v>#DIV/0!</v>
      </c>
      <c r="HX904" s="57"/>
      <c r="HY904" s="57" t="e">
        <f t="shared" si="2719"/>
        <v>#DIV/0!</v>
      </c>
      <c r="HZ904" s="57" t="e">
        <f t="shared" si="2720"/>
        <v>#DIV/0!</v>
      </c>
      <c r="IA904" s="57"/>
      <c r="IB904" s="61">
        <f t="shared" si="2721"/>
        <v>0</v>
      </c>
      <c r="IC904" s="57" t="str">
        <f t="shared" si="2722"/>
        <v/>
      </c>
      <c r="ID904" s="42"/>
      <c r="IE904" s="2" t="str">
        <f t="shared" si="2723"/>
        <v/>
      </c>
      <c r="IF904" s="60" t="e">
        <f t="shared" si="2724"/>
        <v>#DIV/0!</v>
      </c>
      <c r="IG904" s="60" t="str">
        <f t="shared" si="2725"/>
        <v/>
      </c>
      <c r="IH904" s="60" t="str">
        <f t="shared" si="2726"/>
        <v>zinco-</v>
      </c>
      <c r="II904" s="60" t="str">
        <f t="shared" si="2727"/>
        <v>mangano-</v>
      </c>
      <c r="IJ904" s="60" t="e">
        <f t="shared" si="2728"/>
        <v>#DIV/0!</v>
      </c>
      <c r="IK904" s="60" t="e">
        <f t="shared" si="2729"/>
        <v>#DIV/0!</v>
      </c>
      <c r="IL904" s="60" t="e">
        <f t="shared" si="2730"/>
        <v>#DIV/0!</v>
      </c>
      <c r="IM904" s="60" t="e">
        <f t="shared" si="2731"/>
        <v>#DIV/0!</v>
      </c>
      <c r="IN904" s="60" t="str">
        <f t="shared" si="2732"/>
        <v/>
      </c>
      <c r="IO904" s="60" t="str">
        <f t="shared" si="2733"/>
        <v/>
      </c>
      <c r="IP904" s="57"/>
      <c r="IQ904" s="57" t="str">
        <f t="shared" si="2734"/>
        <v>ERROR!!</v>
      </c>
    </row>
    <row r="905" spans="24:251">
      <c r="X905" s="29">
        <f t="shared" si="2562"/>
        <v>0</v>
      </c>
      <c r="Y905" s="29">
        <f t="shared" si="2563"/>
        <v>0</v>
      </c>
      <c r="Z905" s="29" t="e">
        <f t="shared" si="2564"/>
        <v>#DIV/0!</v>
      </c>
      <c r="AA905" s="29" t="e">
        <f t="shared" si="2565"/>
        <v>#DIV/0!</v>
      </c>
      <c r="AB905" s="29" t="e">
        <f t="shared" si="2566"/>
        <v>#DIV/0!</v>
      </c>
      <c r="AC905" s="29" t="e">
        <f t="shared" si="2567"/>
        <v>#DIV/0!</v>
      </c>
      <c r="AF905" s="23">
        <v>60.084299999999999</v>
      </c>
      <c r="AG905" s="23">
        <v>79.878799999999998</v>
      </c>
      <c r="AH905" s="23">
        <v>101.96120000000001</v>
      </c>
      <c r="AI905" s="23">
        <v>151.99039999999999</v>
      </c>
      <c r="AJ905" s="23">
        <v>159.69</v>
      </c>
      <c r="AK905" s="23">
        <v>71.846400000000003</v>
      </c>
      <c r="AL905" s="23">
        <v>70.9375</v>
      </c>
      <c r="AM905" s="23">
        <v>40.304400000000001</v>
      </c>
      <c r="AN905" s="23">
        <v>56.077399999999997</v>
      </c>
      <c r="AO905" s="23">
        <v>61.978999999999999</v>
      </c>
      <c r="AP905" s="23">
        <v>94.195999999999998</v>
      </c>
      <c r="AQ905" s="23">
        <v>18.998000000000001</v>
      </c>
      <c r="AR905" s="23">
        <v>35.450000000000003</v>
      </c>
      <c r="AS905" s="23">
        <v>29.88</v>
      </c>
      <c r="AT905" s="23">
        <v>74.691999999999993</v>
      </c>
      <c r="AU905" s="23">
        <v>81.39</v>
      </c>
      <c r="AX905" s="54">
        <f t="shared" si="2595"/>
        <v>0</v>
      </c>
      <c r="AY905" s="54">
        <f t="shared" si="2596"/>
        <v>0</v>
      </c>
      <c r="AZ905" s="54">
        <f t="shared" si="2597"/>
        <v>0</v>
      </c>
      <c r="BA905" s="54">
        <f t="shared" si="2598"/>
        <v>0</v>
      </c>
      <c r="BB905" s="54">
        <f t="shared" si="2599"/>
        <v>0</v>
      </c>
      <c r="BC905" s="54">
        <f t="shared" si="2600"/>
        <v>0</v>
      </c>
      <c r="BD905" s="54">
        <f t="shared" si="2601"/>
        <v>0</v>
      </c>
      <c r="BE905" s="54">
        <f t="shared" si="2602"/>
        <v>0</v>
      </c>
      <c r="BF905" s="54">
        <f t="shared" si="2603"/>
        <v>0</v>
      </c>
      <c r="BG905" s="54">
        <f t="shared" si="2604"/>
        <v>0</v>
      </c>
      <c r="BH905" s="54">
        <f t="shared" si="2605"/>
        <v>0</v>
      </c>
      <c r="BI905" s="54">
        <f t="shared" si="2606"/>
        <v>0</v>
      </c>
      <c r="BJ905" s="54">
        <f t="shared" si="2607"/>
        <v>0</v>
      </c>
      <c r="BK905" s="54">
        <f t="shared" si="2608"/>
        <v>0</v>
      </c>
      <c r="BL905" s="54">
        <f t="shared" si="2609"/>
        <v>0</v>
      </c>
      <c r="BM905" s="42"/>
      <c r="BO905" s="54">
        <f>'Norm-coeff'!$C$2+$AX905*'Norm-coeff'!$D$2+$AY905*'Norm-coeff'!$E$2+$AZ905*'Norm-coeff'!$F$2+$BA905*'Norm-coeff'!$G$2+$BB905*'Norm-coeff'!$H$2+$BC905*'Norm-coeff'!$I$2+$BD905*'Norm-coeff'!$J$2+$BE905*'Norm-coeff'!$K$2+$BF905*'Norm-coeff'!$L$2+$BG905*'Norm-coeff'!$M$2+$BH905*'Norm-coeff'!$N$2+$BI905*'Norm-coeff'!$O$2</f>
        <v>5.4045421474420303</v>
      </c>
      <c r="BP905" s="54">
        <f>'Norm-coeff'!$C$3+$AX905*'Norm-coeff'!$D$3+$AY905*'Norm-coeff'!$E$3+$AZ905*'Norm-coeff'!$F$3+$BA905*'Norm-coeff'!$G$3+$BB905*'Norm-coeff'!$H$3+$BC905*'Norm-coeff'!$I$3+$BD905*'Norm-coeff'!$J$3+$BE905*'Norm-coeff'!$K$3+$BF905*'Norm-coeff'!$L$3+$BG905*'Norm-coeff'!$M$3+$BH905*'Norm-coeff'!$N$3+$BI905*'Norm-coeff'!$O$3</f>
        <v>3.15319116612705</v>
      </c>
      <c r="BQ905" s="54">
        <f>'Norm-coeff'!$C$4+$AX905*'Norm-coeff'!$D$4+$AY905*'Norm-coeff'!$E$4+$AZ905*'Norm-coeff'!$F$4+$BA905*'Norm-coeff'!$G$4+$BB905*'Norm-coeff'!$H$4+$BC905*'Norm-coeff'!$I$4+$BD905*'Norm-coeff'!$J$4+$BE905*'Norm-coeff'!$K$4+$BF905*'Norm-coeff'!$L$4+$BG905*'Norm-coeff'!$M$4+$BH905*'Norm-coeff'!$N$4+$BI905*'Norm-coeff'!$O$4</f>
        <v>1.42115649462768</v>
      </c>
      <c r="BR905" s="54">
        <f>'Norm-coeff'!$C$5+$AX905*'Norm-coeff'!$D$5+$AY905*'Norm-coeff'!$E$5+$AZ905*'Norm-coeff'!$F$5+$BA905*'Norm-coeff'!$G$5+$BB905*'Norm-coeff'!$H$5+$BC905*'Norm-coeff'!$I$5+$BD905*'Norm-coeff'!$J$5+$BE905*'Norm-coeff'!$K$5+$BF905*'Norm-coeff'!$L$5+$BG905*'Norm-coeff'!$M$5+$BH905*'Norm-coeff'!$N$5+$BI905*'Norm-coeff'!$O$5</f>
        <v>1.0553329241296201</v>
      </c>
      <c r="BS905" s="54">
        <f>'Norm-coeff'!$C$6+$AX905*'Norm-coeff'!$D$6+$AY905*'Norm-coeff'!$E$6+$AZ905*'Norm-coeff'!$F$6+$BA905*'Norm-coeff'!$G$6+$BB905*'Norm-coeff'!$H$6+$BC905*'Norm-coeff'!$I$6+$BD905*'Norm-coeff'!$J$6+$BE905*'Norm-coeff'!$K$6+$BF905*'Norm-coeff'!$L$6+$BG905*'Norm-coeff'!$M$6+$BH905*'Norm-coeff'!$N$6+$BI905*'Norm-coeff'!$O$6</f>
        <v>-1.48700885495103E-2</v>
      </c>
      <c r="BT905" s="54">
        <f>'Norm-coeff'!$C$7+$AX905*'Norm-coeff'!$D$7+$AY905*'Norm-coeff'!$E$7+$AZ905*'Norm-coeff'!$F$7+$BA905*'Norm-coeff'!$G$7+$BB905*'Norm-coeff'!$H$7+$BC905*'Norm-coeff'!$I$7+$BD905*'Norm-coeff'!$J$7+$BE905*'Norm-coeff'!$K$7+$BF905*'Norm-coeff'!$L$7+$BG905*'Norm-coeff'!$M$7+$BH905*'Norm-coeff'!$N$7+$BI905*'Norm-coeff'!$O$7</f>
        <v>2.0907583608832998</v>
      </c>
      <c r="BU905" s="54">
        <f>'Norm-coeff'!$C$8+$AX905*'Norm-coeff'!$D$8+$AY905*'Norm-coeff'!$E$8+$AZ905*'Norm-coeff'!$F$8+$BA905*'Norm-coeff'!$G$8+$BB905*'Norm-coeff'!$H$8+$BC905*'Norm-coeff'!$I$8+$BD905*'Norm-coeff'!$J$8+$BE905*'Norm-coeff'!$K$8+$BF905*'Norm-coeff'!$L$8+$BG905*'Norm-coeff'!$M$8+$BH905*'Norm-coeff'!$N$8+$BI905*'Norm-coeff'!$O$8</f>
        <v>0.65894159836244504</v>
      </c>
      <c r="BV905" s="54">
        <f>'Norm-coeff'!$C$9+$AX905*'Norm-coeff'!$D$9+$AY905*'Norm-coeff'!$E$9+$AZ905*'Norm-coeff'!$F$9+$BA905*'Norm-coeff'!$G$9+$BB905*'Norm-coeff'!$H$9+$BC905*'Norm-coeff'!$I$9+$BD905*'Norm-coeff'!$J$9+$BE905*'Norm-coeff'!$K$9+$BF905*'Norm-coeff'!$L$9+$BG905*'Norm-coeff'!$M$9+$BH905*'Norm-coeff'!$N$9+$BI905*'Norm-coeff'!$O$9</f>
        <v>1.48961085014701</v>
      </c>
      <c r="BW905" s="54">
        <f>'Norm-coeff'!$C$10+$AX905*'Norm-coeff'!$D$10+$AY905*'Norm-coeff'!$E$10+$AZ905*'Norm-coeff'!$F$10+$BA905*'Norm-coeff'!$G$10+$BB905*'Norm-coeff'!$H$10+$BC905*'Norm-coeff'!$I$10+$BD905*'Norm-coeff'!$J$10+$BE905*'Norm-coeff'!$K$10+$BF905*'Norm-coeff'!$L$10+$BG905*'Norm-coeff'!$M$10+$BH905*'Norm-coeff'!$N$10+$BI905*'Norm-coeff'!$O$10</f>
        <v>1.42058735749591</v>
      </c>
      <c r="BX905" s="54">
        <f>'Norm-coeff'!$C$11+$AX905*'Norm-coeff'!$D$11+$AY905*'Norm-coeff'!$E$11+$AZ905*'Norm-coeff'!$F$11+$BA905*'Norm-coeff'!$G$11+$BB905*'Norm-coeff'!$H$11+$BC905*'Norm-coeff'!$I$11+$BD905*'Norm-coeff'!$J$11+$BE905*'Norm-coeff'!$K$11+$BF905*'Norm-coeff'!$L$11+$BG905*'Norm-coeff'!$M$11+$BH905*'Norm-coeff'!$N$11+$BI905*'Norm-coeff'!$O$11</f>
        <v>0.221233014421479</v>
      </c>
      <c r="BY905" s="54">
        <f>'Norm-coeff'!$C$12+$AX905*'Norm-coeff'!$D$12+$AY905*'Norm-coeff'!$E$12+$AZ905*'Norm-coeff'!$F$12+$BA905*'Norm-coeff'!$G$12+$BB905*'Norm-coeff'!$H$12+$BC905*'Norm-coeff'!$I$12+$BD905*'Norm-coeff'!$J$12+$BE905*'Norm-coeff'!$K$12+$BF905*'Norm-coeff'!$L$12+$BG905*'Norm-coeff'!$M$12+$BH905*'Norm-coeff'!$N$12+$BI905*'Norm-coeff'!$O$12</f>
        <v>0.283527502056037</v>
      </c>
      <c r="BZ905" s="54">
        <f>'Norm-coeff'!$C$13+$AX905*'Norm-coeff'!$D$13+$AY905*'Norm-coeff'!$E$13+$AZ905*'Norm-coeff'!$F$13+$BA905*'Norm-coeff'!$G$13+$BB905*'Norm-coeff'!$H$13+$BC905*'Norm-coeff'!$I$13+$BD905*'Norm-coeff'!$J$13+$BE905*'Norm-coeff'!$K$13+$BF905*'Norm-coeff'!$L$13+$BG905*'Norm-coeff'!$M$13+$BH905*'Norm-coeff'!$N$13+$BI905*'Norm-coeff'!$O$13</f>
        <v>-4.1864930554451202E-2</v>
      </c>
      <c r="CA905" s="54">
        <f>'Norm-coeff'!$C$14+$AX905*'Norm-coeff'!$D$14+$AY905*'Norm-coeff'!$E$14+$AZ905*'Norm-coeff'!$F$14+$BA905*'Norm-coeff'!$G$14+$BB905*'Norm-coeff'!$H$14+$BC905*'Norm-coeff'!$I$14+$BD905*'Norm-coeff'!$J$14+$BE905*'Norm-coeff'!$K$14+$BF905*'Norm-coeff'!$L$14+$BG905*'Norm-coeff'!$M$14+$BH905*'Norm-coeff'!$N$14+$BI905*'Norm-coeff'!$O$14</f>
        <v>4.2526983164477103</v>
      </c>
      <c r="CC905" s="54">
        <f t="shared" si="2610"/>
        <v>0</v>
      </c>
      <c r="CG905" s="54">
        <f t="shared" si="2611"/>
        <v>0</v>
      </c>
      <c r="CH905" s="54">
        <f t="shared" si="2594"/>
        <v>0</v>
      </c>
      <c r="CI905" s="54">
        <f t="shared" si="2612"/>
        <v>0</v>
      </c>
      <c r="CJ905" s="56">
        <f t="shared" si="2613"/>
        <v>0</v>
      </c>
      <c r="CK905" s="54">
        <f t="shared" si="2614"/>
        <v>0</v>
      </c>
      <c r="CL905" s="54">
        <f t="shared" si="2615"/>
        <v>0</v>
      </c>
      <c r="CM905" s="54">
        <f t="shared" si="2616"/>
        <v>0</v>
      </c>
      <c r="CN905" s="54">
        <f t="shared" si="2617"/>
        <v>0</v>
      </c>
      <c r="CO905" s="54">
        <f t="shared" si="2618"/>
        <v>0</v>
      </c>
      <c r="CP905" s="54">
        <f t="shared" si="2619"/>
        <v>0</v>
      </c>
      <c r="CQ905" s="54">
        <f t="shared" si="2620"/>
        <v>0</v>
      </c>
      <c r="CR905" s="54">
        <f t="shared" si="2621"/>
        <v>0</v>
      </c>
      <c r="CS905" s="54">
        <f t="shared" si="2622"/>
        <v>0</v>
      </c>
      <c r="CU905" s="54">
        <f t="shared" si="2623"/>
        <v>0</v>
      </c>
      <c r="CV905" s="54">
        <f t="shared" si="2624"/>
        <v>0</v>
      </c>
      <c r="CW905" s="54">
        <f t="shared" si="2625"/>
        <v>0</v>
      </c>
      <c r="CX905" s="54">
        <f t="shared" si="2626"/>
        <v>0</v>
      </c>
      <c r="CZ905" s="54">
        <f t="shared" si="2627"/>
        <v>0</v>
      </c>
      <c r="DA905" s="54">
        <f t="shared" si="2628"/>
        <v>0</v>
      </c>
      <c r="DB905" s="54">
        <f t="shared" si="2629"/>
        <v>0</v>
      </c>
      <c r="DC905" s="54">
        <f t="shared" si="2630"/>
        <v>0</v>
      </c>
      <c r="DD905" s="54">
        <f t="shared" si="2631"/>
        <v>0</v>
      </c>
      <c r="DE905" s="54">
        <f t="shared" si="2632"/>
        <v>0</v>
      </c>
      <c r="DF905" s="54">
        <f t="shared" si="2633"/>
        <v>0</v>
      </c>
      <c r="DG905" s="54">
        <f t="shared" si="2634"/>
        <v>2</v>
      </c>
      <c r="DH905" s="71">
        <f t="shared" si="2635"/>
        <v>0</v>
      </c>
      <c r="DI905" s="71">
        <f t="shared" si="2636"/>
        <v>0</v>
      </c>
      <c r="DJ905" s="54">
        <f t="shared" si="2637"/>
        <v>0</v>
      </c>
      <c r="DK905" s="54">
        <f t="shared" si="2638"/>
        <v>2</v>
      </c>
      <c r="DL905" s="4">
        <f t="shared" si="2568"/>
        <v>0</v>
      </c>
      <c r="DM905" s="3">
        <f t="shared" si="2639"/>
        <v>0</v>
      </c>
      <c r="DN905" s="3">
        <f t="shared" si="2640"/>
        <v>0</v>
      </c>
      <c r="DO905" s="4" t="e">
        <f t="shared" si="2641"/>
        <v>#DIV/0!</v>
      </c>
      <c r="DP905" s="57"/>
      <c r="DQ905" s="57"/>
      <c r="DR905" s="56">
        <f t="shared" si="2569"/>
        <v>2</v>
      </c>
      <c r="DS905" s="56">
        <f t="shared" si="2570"/>
        <v>0</v>
      </c>
      <c r="DT905" s="38">
        <f t="shared" si="2571"/>
        <v>0</v>
      </c>
      <c r="DU905" s="38">
        <f t="shared" si="2642"/>
        <v>2</v>
      </c>
      <c r="DV905" s="38">
        <f t="shared" si="2572"/>
        <v>0</v>
      </c>
      <c r="DW905" s="39">
        <f t="shared" si="2573"/>
        <v>0</v>
      </c>
      <c r="DX905" s="39">
        <f t="shared" si="2574"/>
        <v>0</v>
      </c>
      <c r="DY905" s="39">
        <f t="shared" si="2575"/>
        <v>0</v>
      </c>
      <c r="DZ905" s="39">
        <f t="shared" si="2576"/>
        <v>0</v>
      </c>
      <c r="EA905" s="39">
        <f t="shared" si="2577"/>
        <v>0</v>
      </c>
      <c r="EB905" s="37" t="e">
        <f t="shared" si="2643"/>
        <v>#DIV/0!</v>
      </c>
      <c r="EC905" s="37" t="e">
        <f t="shared" si="2644"/>
        <v>#DIV/0!</v>
      </c>
      <c r="ED905" s="37" t="e">
        <f t="shared" si="2645"/>
        <v>#DIV/0!</v>
      </c>
      <c r="EE905" s="37" t="e">
        <f t="shared" si="2646"/>
        <v>#DIV/0!</v>
      </c>
      <c r="EF905" s="39" t="e">
        <f t="shared" si="2647"/>
        <v>#DIV/0!</v>
      </c>
      <c r="EG905" s="37" t="e">
        <f t="shared" si="2648"/>
        <v>#DIV/0!</v>
      </c>
      <c r="EH905" s="37" t="e">
        <f t="shared" si="2649"/>
        <v>#DIV/0!</v>
      </c>
      <c r="EI905" s="11" t="b">
        <f t="shared" si="2650"/>
        <v>1</v>
      </c>
      <c r="EJ905" s="11" t="b">
        <f t="shared" si="2651"/>
        <v>0</v>
      </c>
      <c r="EK905" s="39" t="e">
        <f t="shared" si="2652"/>
        <v>#DIV/0!</v>
      </c>
      <c r="EL905" s="39" t="e">
        <f t="shared" si="2653"/>
        <v>#DIV/0!</v>
      </c>
      <c r="EM905" s="39" t="e">
        <f t="shared" si="2654"/>
        <v>#DIV/0!</v>
      </c>
      <c r="EN905" s="39" t="e">
        <f t="shared" si="2655"/>
        <v>#DIV/0!</v>
      </c>
      <c r="EO905" s="39" t="e">
        <f t="shared" si="2656"/>
        <v>#DIV/0!</v>
      </c>
      <c r="EP905" s="39" t="e">
        <f t="shared" si="2657"/>
        <v>#DIV/0!</v>
      </c>
      <c r="EQ905" s="39" t="e">
        <f t="shared" si="2658"/>
        <v>#DIV/0!</v>
      </c>
      <c r="ER905" s="39" t="e">
        <f t="shared" si="2659"/>
        <v>#DIV/0!</v>
      </c>
      <c r="ES905" s="58" t="str">
        <f t="shared" si="2660"/>
        <v>(OH,F,Cl)-dominate amphibole</v>
      </c>
      <c r="ET905" s="58" t="e">
        <f t="shared" si="2661"/>
        <v>#N/A</v>
      </c>
      <c r="EU905" s="56">
        <f t="shared" si="2578"/>
        <v>0</v>
      </c>
      <c r="EV905" s="56">
        <f t="shared" si="2579"/>
        <v>0</v>
      </c>
      <c r="EW905" s="56">
        <f t="shared" si="2580"/>
        <v>0</v>
      </c>
      <c r="EX905" s="56">
        <f t="shared" si="2581"/>
        <v>0</v>
      </c>
      <c r="EY905" s="56">
        <f t="shared" si="2582"/>
        <v>0</v>
      </c>
      <c r="EZ905" s="56">
        <f t="shared" si="2583"/>
        <v>0</v>
      </c>
      <c r="FA905" s="39">
        <f t="shared" si="2584"/>
        <v>0</v>
      </c>
      <c r="FB905" s="39">
        <f t="shared" si="2585"/>
        <v>0</v>
      </c>
      <c r="FC905" s="54">
        <f t="shared" si="2586"/>
        <v>0</v>
      </c>
      <c r="FD905" s="54">
        <f t="shared" si="2587"/>
        <v>0</v>
      </c>
      <c r="FE905" s="39">
        <f t="shared" si="2588"/>
        <v>0</v>
      </c>
      <c r="FF905" s="54">
        <f t="shared" si="2589"/>
        <v>0</v>
      </c>
      <c r="FG905" s="39">
        <f t="shared" si="2590"/>
        <v>0</v>
      </c>
      <c r="FH905" s="39">
        <f t="shared" si="2662"/>
        <v>0</v>
      </c>
      <c r="FI905" s="39">
        <f t="shared" si="2663"/>
        <v>0</v>
      </c>
      <c r="FJ905" s="39">
        <f t="shared" si="2664"/>
        <v>0</v>
      </c>
      <c r="FK905" s="39" t="e">
        <f t="shared" si="2665"/>
        <v>#DIV/0!</v>
      </c>
      <c r="FL905" s="39" t="e">
        <f t="shared" si="2666"/>
        <v>#DIV/0!</v>
      </c>
      <c r="FM905" s="39" t="e">
        <f t="shared" si="2667"/>
        <v>#DIV/0!</v>
      </c>
      <c r="FN905" s="39">
        <f t="shared" si="2668"/>
        <v>1</v>
      </c>
      <c r="FO905" s="39">
        <f t="shared" si="2591"/>
        <v>0</v>
      </c>
      <c r="FP905" s="39">
        <f t="shared" si="2592"/>
        <v>0</v>
      </c>
      <c r="FQ905" s="39">
        <f t="shared" si="2593"/>
        <v>0</v>
      </c>
      <c r="FR905" s="39">
        <f t="shared" si="2669"/>
        <v>0</v>
      </c>
      <c r="FS905" s="39">
        <f t="shared" si="2670"/>
        <v>0</v>
      </c>
      <c r="FU905" s="39" t="e">
        <f t="shared" si="2671"/>
        <v>#DIV/0!</v>
      </c>
      <c r="FV905" s="39" t="e">
        <f t="shared" si="2672"/>
        <v>#DIV/0!</v>
      </c>
      <c r="FW905" s="39" t="e">
        <f t="shared" si="2673"/>
        <v>#DIV/0!</v>
      </c>
      <c r="FY905" s="39" t="e">
        <f t="shared" si="2674"/>
        <v>#DIV/0!</v>
      </c>
      <c r="FZ905" s="39" t="e">
        <f t="shared" si="2675"/>
        <v>#DIV/0!</v>
      </c>
      <c r="GA905" s="39" t="e">
        <f t="shared" si="2676"/>
        <v>#DIV/0!</v>
      </c>
      <c r="GB905" s="39" t="e">
        <f t="shared" si="2677"/>
        <v>#DIV/0!</v>
      </c>
      <c r="GC905" s="39" t="e">
        <f t="shared" si="2678"/>
        <v>#DIV/0!</v>
      </c>
      <c r="GD905" s="39" t="e">
        <f t="shared" si="2679"/>
        <v>#DIV/0!</v>
      </c>
      <c r="GE905" s="39" t="e">
        <f t="shared" si="2680"/>
        <v>#DIV/0!</v>
      </c>
      <c r="GF905" s="39" t="e">
        <f t="shared" si="2681"/>
        <v>#DIV/0!</v>
      </c>
      <c r="GG905" s="39" t="e">
        <f t="shared" si="2682"/>
        <v>#DIV/0!</v>
      </c>
      <c r="GH905" s="39" t="e">
        <f t="shared" si="2683"/>
        <v>#DIV/0!</v>
      </c>
      <c r="GI905" s="39"/>
      <c r="GJ905" s="39" t="e">
        <f t="shared" si="2684"/>
        <v>#DIV/0!</v>
      </c>
      <c r="GK905" s="39" t="e">
        <f t="shared" si="2685"/>
        <v>#DIV/0!</v>
      </c>
      <c r="GL905" s="39" t="e">
        <f t="shared" si="2686"/>
        <v>#DIV/0!</v>
      </c>
      <c r="GM905" s="39" t="e">
        <f t="shared" si="2687"/>
        <v>#DIV/0!</v>
      </c>
      <c r="GN905" s="39" t="e">
        <f t="shared" si="2688"/>
        <v>#DIV/0!</v>
      </c>
      <c r="GO905" s="57"/>
      <c r="GP905" s="57" t="e">
        <f t="shared" si="2689"/>
        <v>#DIV/0!</v>
      </c>
      <c r="GQ905" s="59" t="e">
        <f t="shared" si="2690"/>
        <v>#DIV/0!</v>
      </c>
      <c r="GR905" s="41" t="e">
        <f t="shared" si="2691"/>
        <v>#DIV/0!</v>
      </c>
      <c r="GS905" s="57" t="e">
        <f t="shared" si="2692"/>
        <v>#DIV/0!</v>
      </c>
      <c r="GT905" s="57" t="e">
        <f t="shared" si="2693"/>
        <v>#DIV/0!</v>
      </c>
      <c r="GU905" s="57" t="e">
        <f t="shared" si="2694"/>
        <v>#DIV/0!</v>
      </c>
      <c r="GV905" s="57"/>
      <c r="GW905" s="42" t="e">
        <f t="shared" si="2695"/>
        <v>#DIV/0!</v>
      </c>
      <c r="GX905" s="42" t="e">
        <f t="shared" si="2696"/>
        <v>#DIV/0!</v>
      </c>
      <c r="GY905" s="42" t="e">
        <f t="shared" si="2697"/>
        <v>#DIV/0!</v>
      </c>
      <c r="GZ905" s="57"/>
      <c r="HA905" s="2" t="e">
        <f t="shared" si="2698"/>
        <v>#DIV/0!</v>
      </c>
      <c r="HB905" s="2" t="e">
        <f t="shared" si="2699"/>
        <v>#DIV/0!</v>
      </c>
      <c r="HC905" s="2" t="e">
        <f t="shared" si="2700"/>
        <v>#DIV/0!</v>
      </c>
      <c r="HD905" s="2" t="e">
        <f t="shared" si="2701"/>
        <v>#DIV/0!</v>
      </c>
      <c r="HE905" s="2" t="e">
        <f t="shared" si="2702"/>
        <v>#DIV/0!</v>
      </c>
      <c r="HF905" s="2" t="e">
        <f t="shared" si="2703"/>
        <v>#DIV/0!</v>
      </c>
      <c r="HG905" s="2" t="e">
        <f t="shared" si="2704"/>
        <v>#DIV/0!</v>
      </c>
      <c r="HH905" s="2" t="e">
        <f t="shared" si="2705"/>
        <v>#DIV/0!</v>
      </c>
      <c r="HI905" s="2" t="e">
        <f t="shared" si="2706"/>
        <v>#DIV/0!</v>
      </c>
      <c r="HJ905" s="11" t="e">
        <f t="shared" si="2707"/>
        <v>#DIV/0!</v>
      </c>
      <c r="HK905" s="60" t="e">
        <f t="shared" si="2708"/>
        <v>#DIV/0!</v>
      </c>
      <c r="HL905" s="57"/>
      <c r="HM905" s="57" t="e">
        <f t="shared" si="2709"/>
        <v>#DIV/0!</v>
      </c>
      <c r="HN905" s="57" t="e">
        <f t="shared" si="2710"/>
        <v>#DIV/0!</v>
      </c>
      <c r="HO905" s="57" t="e">
        <f t="shared" si="2711"/>
        <v>#DIV/0!</v>
      </c>
      <c r="HP905" s="57" t="e">
        <f t="shared" si="2712"/>
        <v>#DIV/0!</v>
      </c>
      <c r="HQ905" s="57" t="e">
        <f t="shared" si="2713"/>
        <v>#DIV/0!</v>
      </c>
      <c r="HR905" s="57"/>
      <c r="HS905" s="57" t="e">
        <f t="shared" si="2714"/>
        <v>#DIV/0!</v>
      </c>
      <c r="HT905" s="57" t="e">
        <f t="shared" si="2715"/>
        <v>#DIV/0!</v>
      </c>
      <c r="HU905" s="57" t="e">
        <f t="shared" si="2716"/>
        <v>#DIV/0!</v>
      </c>
      <c r="HV905" s="57" t="e">
        <f t="shared" si="2717"/>
        <v>#DIV/0!</v>
      </c>
      <c r="HW905" s="57" t="e">
        <f t="shared" si="2718"/>
        <v>#DIV/0!</v>
      </c>
      <c r="HX905" s="57"/>
      <c r="HY905" s="57" t="e">
        <f t="shared" si="2719"/>
        <v>#DIV/0!</v>
      </c>
      <c r="HZ905" s="57" t="e">
        <f t="shared" si="2720"/>
        <v>#DIV/0!</v>
      </c>
      <c r="IA905" s="57"/>
      <c r="IB905" s="61">
        <f t="shared" si="2721"/>
        <v>0</v>
      </c>
      <c r="IC905" s="57" t="str">
        <f t="shared" si="2722"/>
        <v/>
      </c>
      <c r="ID905" s="42"/>
      <c r="IE905" s="2" t="str">
        <f t="shared" si="2723"/>
        <v/>
      </c>
      <c r="IF905" s="60" t="e">
        <f t="shared" si="2724"/>
        <v>#DIV/0!</v>
      </c>
      <c r="IG905" s="60" t="str">
        <f t="shared" si="2725"/>
        <v/>
      </c>
      <c r="IH905" s="60" t="str">
        <f t="shared" si="2726"/>
        <v>zinco-</v>
      </c>
      <c r="II905" s="60" t="str">
        <f t="shared" si="2727"/>
        <v>mangano-</v>
      </c>
      <c r="IJ905" s="60" t="e">
        <f t="shared" si="2728"/>
        <v>#DIV/0!</v>
      </c>
      <c r="IK905" s="60" t="e">
        <f t="shared" si="2729"/>
        <v>#DIV/0!</v>
      </c>
      <c r="IL905" s="60" t="e">
        <f t="shared" si="2730"/>
        <v>#DIV/0!</v>
      </c>
      <c r="IM905" s="60" t="e">
        <f t="shared" si="2731"/>
        <v>#DIV/0!</v>
      </c>
      <c r="IN905" s="60" t="str">
        <f t="shared" si="2732"/>
        <v/>
      </c>
      <c r="IO905" s="60" t="str">
        <f t="shared" si="2733"/>
        <v/>
      </c>
      <c r="IP905" s="57"/>
      <c r="IQ905" s="57" t="str">
        <f t="shared" si="2734"/>
        <v>ERROR!!</v>
      </c>
    </row>
    <row r="906" spans="24:251">
      <c r="X906" s="29">
        <f t="shared" si="2562"/>
        <v>0</v>
      </c>
      <c r="Y906" s="29">
        <f t="shared" si="2563"/>
        <v>0</v>
      </c>
      <c r="Z906" s="29" t="e">
        <f t="shared" si="2564"/>
        <v>#DIV/0!</v>
      </c>
      <c r="AA906" s="29" t="e">
        <f t="shared" si="2565"/>
        <v>#DIV/0!</v>
      </c>
      <c r="AB906" s="29" t="e">
        <f t="shared" si="2566"/>
        <v>#DIV/0!</v>
      </c>
      <c r="AC906" s="29" t="e">
        <f t="shared" si="2567"/>
        <v>#DIV/0!</v>
      </c>
      <c r="AF906" s="23">
        <v>60.084299999999999</v>
      </c>
      <c r="AG906" s="23">
        <v>79.878799999999998</v>
      </c>
      <c r="AH906" s="23">
        <v>101.96120000000001</v>
      </c>
      <c r="AI906" s="23">
        <v>151.99039999999999</v>
      </c>
      <c r="AJ906" s="23">
        <v>159.69</v>
      </c>
      <c r="AK906" s="23">
        <v>71.846400000000003</v>
      </c>
      <c r="AL906" s="23">
        <v>70.9375</v>
      </c>
      <c r="AM906" s="23">
        <v>40.304400000000001</v>
      </c>
      <c r="AN906" s="23">
        <v>56.077399999999997</v>
      </c>
      <c r="AO906" s="23">
        <v>61.978999999999999</v>
      </c>
      <c r="AP906" s="23">
        <v>94.195999999999998</v>
      </c>
      <c r="AQ906" s="23">
        <v>18.998000000000001</v>
      </c>
      <c r="AR906" s="23">
        <v>35.450000000000003</v>
      </c>
      <c r="AS906" s="23">
        <v>29.88</v>
      </c>
      <c r="AT906" s="23">
        <v>74.691999999999993</v>
      </c>
      <c r="AU906" s="23">
        <v>81.39</v>
      </c>
      <c r="AX906" s="54">
        <f t="shared" si="2595"/>
        <v>0</v>
      </c>
      <c r="AY906" s="54">
        <f t="shared" si="2596"/>
        <v>0</v>
      </c>
      <c r="AZ906" s="54">
        <f t="shared" si="2597"/>
        <v>0</v>
      </c>
      <c r="BA906" s="54">
        <f t="shared" si="2598"/>
        <v>0</v>
      </c>
      <c r="BB906" s="54">
        <f t="shared" si="2599"/>
        <v>0</v>
      </c>
      <c r="BC906" s="54">
        <f t="shared" si="2600"/>
        <v>0</v>
      </c>
      <c r="BD906" s="54">
        <f t="shared" si="2601"/>
        <v>0</v>
      </c>
      <c r="BE906" s="54">
        <f t="shared" si="2602"/>
        <v>0</v>
      </c>
      <c r="BF906" s="54">
        <f t="shared" si="2603"/>
        <v>0</v>
      </c>
      <c r="BG906" s="54">
        <f t="shared" si="2604"/>
        <v>0</v>
      </c>
      <c r="BH906" s="54">
        <f t="shared" si="2605"/>
        <v>0</v>
      </c>
      <c r="BI906" s="54">
        <f t="shared" si="2606"/>
        <v>0</v>
      </c>
      <c r="BJ906" s="54">
        <f t="shared" si="2607"/>
        <v>0</v>
      </c>
      <c r="BK906" s="54">
        <f t="shared" si="2608"/>
        <v>0</v>
      </c>
      <c r="BL906" s="54">
        <f t="shared" si="2609"/>
        <v>0</v>
      </c>
      <c r="BM906" s="42"/>
      <c r="BO906" s="54">
        <f>'Norm-coeff'!$C$2+$AX906*'Norm-coeff'!$D$2+$AY906*'Norm-coeff'!$E$2+$AZ906*'Norm-coeff'!$F$2+$BA906*'Norm-coeff'!$G$2+$BB906*'Norm-coeff'!$H$2+$BC906*'Norm-coeff'!$I$2+$BD906*'Norm-coeff'!$J$2+$BE906*'Norm-coeff'!$K$2+$BF906*'Norm-coeff'!$L$2+$BG906*'Norm-coeff'!$M$2+$BH906*'Norm-coeff'!$N$2+$BI906*'Norm-coeff'!$O$2</f>
        <v>5.4045421474420303</v>
      </c>
      <c r="BP906" s="54">
        <f>'Norm-coeff'!$C$3+$AX906*'Norm-coeff'!$D$3+$AY906*'Norm-coeff'!$E$3+$AZ906*'Norm-coeff'!$F$3+$BA906*'Norm-coeff'!$G$3+$BB906*'Norm-coeff'!$H$3+$BC906*'Norm-coeff'!$I$3+$BD906*'Norm-coeff'!$J$3+$BE906*'Norm-coeff'!$K$3+$BF906*'Norm-coeff'!$L$3+$BG906*'Norm-coeff'!$M$3+$BH906*'Norm-coeff'!$N$3+$BI906*'Norm-coeff'!$O$3</f>
        <v>3.15319116612705</v>
      </c>
      <c r="BQ906" s="54">
        <f>'Norm-coeff'!$C$4+$AX906*'Norm-coeff'!$D$4+$AY906*'Norm-coeff'!$E$4+$AZ906*'Norm-coeff'!$F$4+$BA906*'Norm-coeff'!$G$4+$BB906*'Norm-coeff'!$H$4+$BC906*'Norm-coeff'!$I$4+$BD906*'Norm-coeff'!$J$4+$BE906*'Norm-coeff'!$K$4+$BF906*'Norm-coeff'!$L$4+$BG906*'Norm-coeff'!$M$4+$BH906*'Norm-coeff'!$N$4+$BI906*'Norm-coeff'!$O$4</f>
        <v>1.42115649462768</v>
      </c>
      <c r="BR906" s="54">
        <f>'Norm-coeff'!$C$5+$AX906*'Norm-coeff'!$D$5+$AY906*'Norm-coeff'!$E$5+$AZ906*'Norm-coeff'!$F$5+$BA906*'Norm-coeff'!$G$5+$BB906*'Norm-coeff'!$H$5+$BC906*'Norm-coeff'!$I$5+$BD906*'Norm-coeff'!$J$5+$BE906*'Norm-coeff'!$K$5+$BF906*'Norm-coeff'!$L$5+$BG906*'Norm-coeff'!$M$5+$BH906*'Norm-coeff'!$N$5+$BI906*'Norm-coeff'!$O$5</f>
        <v>1.0553329241296201</v>
      </c>
      <c r="BS906" s="54">
        <f>'Norm-coeff'!$C$6+$AX906*'Norm-coeff'!$D$6+$AY906*'Norm-coeff'!$E$6+$AZ906*'Norm-coeff'!$F$6+$BA906*'Norm-coeff'!$G$6+$BB906*'Norm-coeff'!$H$6+$BC906*'Norm-coeff'!$I$6+$BD906*'Norm-coeff'!$J$6+$BE906*'Norm-coeff'!$K$6+$BF906*'Norm-coeff'!$L$6+$BG906*'Norm-coeff'!$M$6+$BH906*'Norm-coeff'!$N$6+$BI906*'Norm-coeff'!$O$6</f>
        <v>-1.48700885495103E-2</v>
      </c>
      <c r="BT906" s="54">
        <f>'Norm-coeff'!$C$7+$AX906*'Norm-coeff'!$D$7+$AY906*'Norm-coeff'!$E$7+$AZ906*'Norm-coeff'!$F$7+$BA906*'Norm-coeff'!$G$7+$BB906*'Norm-coeff'!$H$7+$BC906*'Norm-coeff'!$I$7+$BD906*'Norm-coeff'!$J$7+$BE906*'Norm-coeff'!$K$7+$BF906*'Norm-coeff'!$L$7+$BG906*'Norm-coeff'!$M$7+$BH906*'Norm-coeff'!$N$7+$BI906*'Norm-coeff'!$O$7</f>
        <v>2.0907583608832998</v>
      </c>
      <c r="BU906" s="54">
        <f>'Norm-coeff'!$C$8+$AX906*'Norm-coeff'!$D$8+$AY906*'Norm-coeff'!$E$8+$AZ906*'Norm-coeff'!$F$8+$BA906*'Norm-coeff'!$G$8+$BB906*'Norm-coeff'!$H$8+$BC906*'Norm-coeff'!$I$8+$BD906*'Norm-coeff'!$J$8+$BE906*'Norm-coeff'!$K$8+$BF906*'Norm-coeff'!$L$8+$BG906*'Norm-coeff'!$M$8+$BH906*'Norm-coeff'!$N$8+$BI906*'Norm-coeff'!$O$8</f>
        <v>0.65894159836244504</v>
      </c>
      <c r="BV906" s="54">
        <f>'Norm-coeff'!$C$9+$AX906*'Norm-coeff'!$D$9+$AY906*'Norm-coeff'!$E$9+$AZ906*'Norm-coeff'!$F$9+$BA906*'Norm-coeff'!$G$9+$BB906*'Norm-coeff'!$H$9+$BC906*'Norm-coeff'!$I$9+$BD906*'Norm-coeff'!$J$9+$BE906*'Norm-coeff'!$K$9+$BF906*'Norm-coeff'!$L$9+$BG906*'Norm-coeff'!$M$9+$BH906*'Norm-coeff'!$N$9+$BI906*'Norm-coeff'!$O$9</f>
        <v>1.48961085014701</v>
      </c>
      <c r="BW906" s="54">
        <f>'Norm-coeff'!$C$10+$AX906*'Norm-coeff'!$D$10+$AY906*'Norm-coeff'!$E$10+$AZ906*'Norm-coeff'!$F$10+$BA906*'Norm-coeff'!$G$10+$BB906*'Norm-coeff'!$H$10+$BC906*'Norm-coeff'!$I$10+$BD906*'Norm-coeff'!$J$10+$BE906*'Norm-coeff'!$K$10+$BF906*'Norm-coeff'!$L$10+$BG906*'Norm-coeff'!$M$10+$BH906*'Norm-coeff'!$N$10+$BI906*'Norm-coeff'!$O$10</f>
        <v>1.42058735749591</v>
      </c>
      <c r="BX906" s="54">
        <f>'Norm-coeff'!$C$11+$AX906*'Norm-coeff'!$D$11+$AY906*'Norm-coeff'!$E$11+$AZ906*'Norm-coeff'!$F$11+$BA906*'Norm-coeff'!$G$11+$BB906*'Norm-coeff'!$H$11+$BC906*'Norm-coeff'!$I$11+$BD906*'Norm-coeff'!$J$11+$BE906*'Norm-coeff'!$K$11+$BF906*'Norm-coeff'!$L$11+$BG906*'Norm-coeff'!$M$11+$BH906*'Norm-coeff'!$N$11+$BI906*'Norm-coeff'!$O$11</f>
        <v>0.221233014421479</v>
      </c>
      <c r="BY906" s="54">
        <f>'Norm-coeff'!$C$12+$AX906*'Norm-coeff'!$D$12+$AY906*'Norm-coeff'!$E$12+$AZ906*'Norm-coeff'!$F$12+$BA906*'Norm-coeff'!$G$12+$BB906*'Norm-coeff'!$H$12+$BC906*'Norm-coeff'!$I$12+$BD906*'Norm-coeff'!$J$12+$BE906*'Norm-coeff'!$K$12+$BF906*'Norm-coeff'!$L$12+$BG906*'Norm-coeff'!$M$12+$BH906*'Norm-coeff'!$N$12+$BI906*'Norm-coeff'!$O$12</f>
        <v>0.283527502056037</v>
      </c>
      <c r="BZ906" s="54">
        <f>'Norm-coeff'!$C$13+$AX906*'Norm-coeff'!$D$13+$AY906*'Norm-coeff'!$E$13+$AZ906*'Norm-coeff'!$F$13+$BA906*'Norm-coeff'!$G$13+$BB906*'Norm-coeff'!$H$13+$BC906*'Norm-coeff'!$I$13+$BD906*'Norm-coeff'!$J$13+$BE906*'Norm-coeff'!$K$13+$BF906*'Norm-coeff'!$L$13+$BG906*'Norm-coeff'!$M$13+$BH906*'Norm-coeff'!$N$13+$BI906*'Norm-coeff'!$O$13</f>
        <v>-4.1864930554451202E-2</v>
      </c>
      <c r="CA906" s="54">
        <f>'Norm-coeff'!$C$14+$AX906*'Norm-coeff'!$D$14+$AY906*'Norm-coeff'!$E$14+$AZ906*'Norm-coeff'!$F$14+$BA906*'Norm-coeff'!$G$14+$BB906*'Norm-coeff'!$H$14+$BC906*'Norm-coeff'!$I$14+$BD906*'Norm-coeff'!$J$14+$BE906*'Norm-coeff'!$K$14+$BF906*'Norm-coeff'!$L$14+$BG906*'Norm-coeff'!$M$14+$BH906*'Norm-coeff'!$N$14+$BI906*'Norm-coeff'!$O$14</f>
        <v>4.2526983164477103</v>
      </c>
      <c r="CC906" s="54">
        <f t="shared" si="2610"/>
        <v>0</v>
      </c>
      <c r="CG906" s="54">
        <f t="shared" si="2611"/>
        <v>0</v>
      </c>
      <c r="CH906" s="54">
        <f t="shared" si="2594"/>
        <v>0</v>
      </c>
      <c r="CI906" s="54">
        <f t="shared" si="2612"/>
        <v>0</v>
      </c>
      <c r="CJ906" s="56">
        <f t="shared" si="2613"/>
        <v>0</v>
      </c>
      <c r="CK906" s="54">
        <f t="shared" si="2614"/>
        <v>0</v>
      </c>
      <c r="CL906" s="54">
        <f t="shared" si="2615"/>
        <v>0</v>
      </c>
      <c r="CM906" s="54">
        <f t="shared" si="2616"/>
        <v>0</v>
      </c>
      <c r="CN906" s="54">
        <f t="shared" si="2617"/>
        <v>0</v>
      </c>
      <c r="CO906" s="54">
        <f t="shared" si="2618"/>
        <v>0</v>
      </c>
      <c r="CP906" s="54">
        <f t="shared" si="2619"/>
        <v>0</v>
      </c>
      <c r="CQ906" s="54">
        <f t="shared" si="2620"/>
        <v>0</v>
      </c>
      <c r="CR906" s="54">
        <f t="shared" si="2621"/>
        <v>0</v>
      </c>
      <c r="CS906" s="54">
        <f t="shared" si="2622"/>
        <v>0</v>
      </c>
      <c r="CU906" s="54">
        <f t="shared" si="2623"/>
        <v>0</v>
      </c>
      <c r="CV906" s="54">
        <f t="shared" si="2624"/>
        <v>0</v>
      </c>
      <c r="CW906" s="54">
        <f t="shared" si="2625"/>
        <v>0</v>
      </c>
      <c r="CX906" s="54">
        <f t="shared" si="2626"/>
        <v>0</v>
      </c>
      <c r="CZ906" s="54">
        <f t="shared" si="2627"/>
        <v>0</v>
      </c>
      <c r="DA906" s="54">
        <f t="shared" si="2628"/>
        <v>0</v>
      </c>
      <c r="DB906" s="54">
        <f t="shared" si="2629"/>
        <v>0</v>
      </c>
      <c r="DC906" s="54">
        <f t="shared" si="2630"/>
        <v>0</v>
      </c>
      <c r="DD906" s="54">
        <f t="shared" si="2631"/>
        <v>0</v>
      </c>
      <c r="DE906" s="54">
        <f t="shared" si="2632"/>
        <v>0</v>
      </c>
      <c r="DF906" s="54">
        <f t="shared" si="2633"/>
        <v>0</v>
      </c>
      <c r="DG906" s="54">
        <f t="shared" si="2634"/>
        <v>2</v>
      </c>
      <c r="DH906" s="71">
        <f t="shared" si="2635"/>
        <v>0</v>
      </c>
      <c r="DI906" s="71">
        <f t="shared" si="2636"/>
        <v>0</v>
      </c>
      <c r="DJ906" s="54">
        <f t="shared" si="2637"/>
        <v>0</v>
      </c>
      <c r="DK906" s="54">
        <f t="shared" si="2638"/>
        <v>2</v>
      </c>
      <c r="DL906" s="4">
        <f t="shared" si="2568"/>
        <v>0</v>
      </c>
      <c r="DM906" s="3">
        <f t="shared" si="2639"/>
        <v>0</v>
      </c>
      <c r="DN906" s="3">
        <f t="shared" si="2640"/>
        <v>0</v>
      </c>
      <c r="DO906" s="4" t="e">
        <f t="shared" si="2641"/>
        <v>#DIV/0!</v>
      </c>
      <c r="DP906" s="57"/>
      <c r="DQ906" s="57"/>
      <c r="DR906" s="56">
        <f t="shared" si="2569"/>
        <v>2</v>
      </c>
      <c r="DS906" s="56">
        <f t="shared" si="2570"/>
        <v>0</v>
      </c>
      <c r="DT906" s="38">
        <f t="shared" si="2571"/>
        <v>0</v>
      </c>
      <c r="DU906" s="38">
        <f t="shared" si="2642"/>
        <v>2</v>
      </c>
      <c r="DV906" s="38">
        <f t="shared" si="2572"/>
        <v>0</v>
      </c>
      <c r="DW906" s="39">
        <f t="shared" si="2573"/>
        <v>0</v>
      </c>
      <c r="DX906" s="39">
        <f t="shared" si="2574"/>
        <v>0</v>
      </c>
      <c r="DY906" s="39">
        <f t="shared" si="2575"/>
        <v>0</v>
      </c>
      <c r="DZ906" s="39">
        <f t="shared" si="2576"/>
        <v>0</v>
      </c>
      <c r="EA906" s="39">
        <f t="shared" si="2577"/>
        <v>0</v>
      </c>
      <c r="EB906" s="37" t="e">
        <f t="shared" si="2643"/>
        <v>#DIV/0!</v>
      </c>
      <c r="EC906" s="37" t="e">
        <f t="shared" si="2644"/>
        <v>#DIV/0!</v>
      </c>
      <c r="ED906" s="37" t="e">
        <f t="shared" si="2645"/>
        <v>#DIV/0!</v>
      </c>
      <c r="EE906" s="37" t="e">
        <f t="shared" si="2646"/>
        <v>#DIV/0!</v>
      </c>
      <c r="EF906" s="39" t="e">
        <f t="shared" si="2647"/>
        <v>#DIV/0!</v>
      </c>
      <c r="EG906" s="37" t="e">
        <f t="shared" si="2648"/>
        <v>#DIV/0!</v>
      </c>
      <c r="EH906" s="37" t="e">
        <f t="shared" si="2649"/>
        <v>#DIV/0!</v>
      </c>
      <c r="EI906" s="11" t="b">
        <f t="shared" si="2650"/>
        <v>1</v>
      </c>
      <c r="EJ906" s="11" t="b">
        <f t="shared" si="2651"/>
        <v>0</v>
      </c>
      <c r="EK906" s="39" t="e">
        <f t="shared" si="2652"/>
        <v>#DIV/0!</v>
      </c>
      <c r="EL906" s="39" t="e">
        <f t="shared" si="2653"/>
        <v>#DIV/0!</v>
      </c>
      <c r="EM906" s="39" t="e">
        <f t="shared" si="2654"/>
        <v>#DIV/0!</v>
      </c>
      <c r="EN906" s="39" t="e">
        <f t="shared" si="2655"/>
        <v>#DIV/0!</v>
      </c>
      <c r="EO906" s="39" t="e">
        <f t="shared" si="2656"/>
        <v>#DIV/0!</v>
      </c>
      <c r="EP906" s="39" t="e">
        <f t="shared" si="2657"/>
        <v>#DIV/0!</v>
      </c>
      <c r="EQ906" s="39" t="e">
        <f t="shared" si="2658"/>
        <v>#DIV/0!</v>
      </c>
      <c r="ER906" s="39" t="e">
        <f t="shared" si="2659"/>
        <v>#DIV/0!</v>
      </c>
      <c r="ES906" s="58" t="str">
        <f t="shared" si="2660"/>
        <v>(OH,F,Cl)-dominate amphibole</v>
      </c>
      <c r="ET906" s="58" t="e">
        <f t="shared" si="2661"/>
        <v>#N/A</v>
      </c>
      <c r="EU906" s="56">
        <f t="shared" si="2578"/>
        <v>0</v>
      </c>
      <c r="EV906" s="56">
        <f t="shared" si="2579"/>
        <v>0</v>
      </c>
      <c r="EW906" s="56">
        <f t="shared" si="2580"/>
        <v>0</v>
      </c>
      <c r="EX906" s="56">
        <f t="shared" si="2581"/>
        <v>0</v>
      </c>
      <c r="EY906" s="56">
        <f t="shared" si="2582"/>
        <v>0</v>
      </c>
      <c r="EZ906" s="56">
        <f t="shared" si="2583"/>
        <v>0</v>
      </c>
      <c r="FA906" s="39">
        <f t="shared" si="2584"/>
        <v>0</v>
      </c>
      <c r="FB906" s="39">
        <f t="shared" si="2585"/>
        <v>0</v>
      </c>
      <c r="FC906" s="54">
        <f t="shared" si="2586"/>
        <v>0</v>
      </c>
      <c r="FD906" s="54">
        <f t="shared" si="2587"/>
        <v>0</v>
      </c>
      <c r="FE906" s="39">
        <f t="shared" si="2588"/>
        <v>0</v>
      </c>
      <c r="FF906" s="54">
        <f t="shared" si="2589"/>
        <v>0</v>
      </c>
      <c r="FG906" s="39">
        <f t="shared" si="2590"/>
        <v>0</v>
      </c>
      <c r="FH906" s="39">
        <f t="shared" si="2662"/>
        <v>0</v>
      </c>
      <c r="FI906" s="39">
        <f t="shared" si="2663"/>
        <v>0</v>
      </c>
      <c r="FJ906" s="39">
        <f t="shared" si="2664"/>
        <v>0</v>
      </c>
      <c r="FK906" s="39" t="e">
        <f t="shared" si="2665"/>
        <v>#DIV/0!</v>
      </c>
      <c r="FL906" s="39" t="e">
        <f t="shared" si="2666"/>
        <v>#DIV/0!</v>
      </c>
      <c r="FM906" s="39" t="e">
        <f t="shared" si="2667"/>
        <v>#DIV/0!</v>
      </c>
      <c r="FN906" s="39">
        <f t="shared" si="2668"/>
        <v>1</v>
      </c>
      <c r="FO906" s="39">
        <f t="shared" si="2591"/>
        <v>0</v>
      </c>
      <c r="FP906" s="39">
        <f t="shared" si="2592"/>
        <v>0</v>
      </c>
      <c r="FQ906" s="39">
        <f t="shared" si="2593"/>
        <v>0</v>
      </c>
      <c r="FR906" s="39">
        <f t="shared" si="2669"/>
        <v>0</v>
      </c>
      <c r="FS906" s="39">
        <f t="shared" si="2670"/>
        <v>0</v>
      </c>
      <c r="FU906" s="39" t="e">
        <f t="shared" si="2671"/>
        <v>#DIV/0!</v>
      </c>
      <c r="FV906" s="39" t="e">
        <f t="shared" si="2672"/>
        <v>#DIV/0!</v>
      </c>
      <c r="FW906" s="39" t="e">
        <f t="shared" si="2673"/>
        <v>#DIV/0!</v>
      </c>
      <c r="FY906" s="39" t="e">
        <f t="shared" si="2674"/>
        <v>#DIV/0!</v>
      </c>
      <c r="FZ906" s="39" t="e">
        <f t="shared" si="2675"/>
        <v>#DIV/0!</v>
      </c>
      <c r="GA906" s="39" t="e">
        <f t="shared" si="2676"/>
        <v>#DIV/0!</v>
      </c>
      <c r="GB906" s="39" t="e">
        <f t="shared" si="2677"/>
        <v>#DIV/0!</v>
      </c>
      <c r="GC906" s="39" t="e">
        <f t="shared" si="2678"/>
        <v>#DIV/0!</v>
      </c>
      <c r="GD906" s="39" t="e">
        <f t="shared" si="2679"/>
        <v>#DIV/0!</v>
      </c>
      <c r="GE906" s="39" t="e">
        <f t="shared" si="2680"/>
        <v>#DIV/0!</v>
      </c>
      <c r="GF906" s="39" t="e">
        <f t="shared" si="2681"/>
        <v>#DIV/0!</v>
      </c>
      <c r="GG906" s="39" t="e">
        <f t="shared" si="2682"/>
        <v>#DIV/0!</v>
      </c>
      <c r="GH906" s="39" t="e">
        <f t="shared" si="2683"/>
        <v>#DIV/0!</v>
      </c>
      <c r="GI906" s="39"/>
      <c r="GJ906" s="39" t="e">
        <f t="shared" si="2684"/>
        <v>#DIV/0!</v>
      </c>
      <c r="GK906" s="39" t="e">
        <f t="shared" si="2685"/>
        <v>#DIV/0!</v>
      </c>
      <c r="GL906" s="39" t="e">
        <f t="shared" si="2686"/>
        <v>#DIV/0!</v>
      </c>
      <c r="GM906" s="39" t="e">
        <f t="shared" si="2687"/>
        <v>#DIV/0!</v>
      </c>
      <c r="GN906" s="39" t="e">
        <f t="shared" si="2688"/>
        <v>#DIV/0!</v>
      </c>
      <c r="GO906" s="57"/>
      <c r="GP906" s="57" t="e">
        <f t="shared" si="2689"/>
        <v>#DIV/0!</v>
      </c>
      <c r="GQ906" s="59" t="e">
        <f t="shared" si="2690"/>
        <v>#DIV/0!</v>
      </c>
      <c r="GR906" s="41" t="e">
        <f t="shared" si="2691"/>
        <v>#DIV/0!</v>
      </c>
      <c r="GS906" s="57" t="e">
        <f t="shared" si="2692"/>
        <v>#DIV/0!</v>
      </c>
      <c r="GT906" s="57" t="e">
        <f t="shared" si="2693"/>
        <v>#DIV/0!</v>
      </c>
      <c r="GU906" s="57" t="e">
        <f t="shared" si="2694"/>
        <v>#DIV/0!</v>
      </c>
      <c r="GV906" s="57"/>
      <c r="GW906" s="42" t="e">
        <f t="shared" si="2695"/>
        <v>#DIV/0!</v>
      </c>
      <c r="GX906" s="42" t="e">
        <f t="shared" si="2696"/>
        <v>#DIV/0!</v>
      </c>
      <c r="GY906" s="42" t="e">
        <f t="shared" si="2697"/>
        <v>#DIV/0!</v>
      </c>
      <c r="GZ906" s="57"/>
      <c r="HA906" s="2" t="e">
        <f t="shared" si="2698"/>
        <v>#DIV/0!</v>
      </c>
      <c r="HB906" s="2" t="e">
        <f t="shared" si="2699"/>
        <v>#DIV/0!</v>
      </c>
      <c r="HC906" s="2" t="e">
        <f t="shared" si="2700"/>
        <v>#DIV/0!</v>
      </c>
      <c r="HD906" s="2" t="e">
        <f t="shared" si="2701"/>
        <v>#DIV/0!</v>
      </c>
      <c r="HE906" s="2" t="e">
        <f t="shared" si="2702"/>
        <v>#DIV/0!</v>
      </c>
      <c r="HF906" s="2" t="e">
        <f t="shared" si="2703"/>
        <v>#DIV/0!</v>
      </c>
      <c r="HG906" s="2" t="e">
        <f t="shared" si="2704"/>
        <v>#DIV/0!</v>
      </c>
      <c r="HH906" s="2" t="e">
        <f t="shared" si="2705"/>
        <v>#DIV/0!</v>
      </c>
      <c r="HI906" s="2" t="e">
        <f t="shared" si="2706"/>
        <v>#DIV/0!</v>
      </c>
      <c r="HJ906" s="11" t="e">
        <f t="shared" si="2707"/>
        <v>#DIV/0!</v>
      </c>
      <c r="HK906" s="60" t="e">
        <f t="shared" si="2708"/>
        <v>#DIV/0!</v>
      </c>
      <c r="HL906" s="57"/>
      <c r="HM906" s="57" t="e">
        <f t="shared" si="2709"/>
        <v>#DIV/0!</v>
      </c>
      <c r="HN906" s="57" t="e">
        <f t="shared" si="2710"/>
        <v>#DIV/0!</v>
      </c>
      <c r="HO906" s="57" t="e">
        <f t="shared" si="2711"/>
        <v>#DIV/0!</v>
      </c>
      <c r="HP906" s="57" t="e">
        <f t="shared" si="2712"/>
        <v>#DIV/0!</v>
      </c>
      <c r="HQ906" s="57" t="e">
        <f t="shared" si="2713"/>
        <v>#DIV/0!</v>
      </c>
      <c r="HR906" s="57"/>
      <c r="HS906" s="57" t="e">
        <f t="shared" si="2714"/>
        <v>#DIV/0!</v>
      </c>
      <c r="HT906" s="57" t="e">
        <f t="shared" si="2715"/>
        <v>#DIV/0!</v>
      </c>
      <c r="HU906" s="57" t="e">
        <f t="shared" si="2716"/>
        <v>#DIV/0!</v>
      </c>
      <c r="HV906" s="57" t="e">
        <f t="shared" si="2717"/>
        <v>#DIV/0!</v>
      </c>
      <c r="HW906" s="57" t="e">
        <f t="shared" si="2718"/>
        <v>#DIV/0!</v>
      </c>
      <c r="HX906" s="57"/>
      <c r="HY906" s="57" t="e">
        <f t="shared" si="2719"/>
        <v>#DIV/0!</v>
      </c>
      <c r="HZ906" s="57" t="e">
        <f t="shared" si="2720"/>
        <v>#DIV/0!</v>
      </c>
      <c r="IA906" s="57"/>
      <c r="IB906" s="61">
        <f t="shared" si="2721"/>
        <v>0</v>
      </c>
      <c r="IC906" s="57" t="str">
        <f t="shared" si="2722"/>
        <v/>
      </c>
      <c r="ID906" s="42"/>
      <c r="IE906" s="2" t="str">
        <f t="shared" si="2723"/>
        <v/>
      </c>
      <c r="IF906" s="60" t="e">
        <f t="shared" si="2724"/>
        <v>#DIV/0!</v>
      </c>
      <c r="IG906" s="60" t="str">
        <f t="shared" si="2725"/>
        <v/>
      </c>
      <c r="IH906" s="60" t="str">
        <f t="shared" si="2726"/>
        <v>zinco-</v>
      </c>
      <c r="II906" s="60" t="str">
        <f t="shared" si="2727"/>
        <v>mangano-</v>
      </c>
      <c r="IJ906" s="60" t="e">
        <f t="shared" si="2728"/>
        <v>#DIV/0!</v>
      </c>
      <c r="IK906" s="60" t="e">
        <f t="shared" si="2729"/>
        <v>#DIV/0!</v>
      </c>
      <c r="IL906" s="60" t="e">
        <f t="shared" si="2730"/>
        <v>#DIV/0!</v>
      </c>
      <c r="IM906" s="60" t="e">
        <f t="shared" si="2731"/>
        <v>#DIV/0!</v>
      </c>
      <c r="IN906" s="60" t="str">
        <f t="shared" si="2732"/>
        <v/>
      </c>
      <c r="IO906" s="60" t="str">
        <f t="shared" si="2733"/>
        <v/>
      </c>
      <c r="IP906" s="57"/>
      <c r="IQ906" s="57" t="str">
        <f t="shared" si="2734"/>
        <v>ERROR!!</v>
      </c>
    </row>
    <row r="907" spans="24:251">
      <c r="X907" s="29">
        <f t="shared" si="2562"/>
        <v>0</v>
      </c>
      <c r="Y907" s="29">
        <f t="shared" si="2563"/>
        <v>0</v>
      </c>
      <c r="Z907" s="29" t="e">
        <f t="shared" si="2564"/>
        <v>#DIV/0!</v>
      </c>
      <c r="AA907" s="29" t="e">
        <f t="shared" si="2565"/>
        <v>#DIV/0!</v>
      </c>
      <c r="AB907" s="29" t="e">
        <f t="shared" si="2566"/>
        <v>#DIV/0!</v>
      </c>
      <c r="AC907" s="29" t="e">
        <f t="shared" si="2567"/>
        <v>#DIV/0!</v>
      </c>
      <c r="AF907" s="23">
        <v>60.084299999999999</v>
      </c>
      <c r="AG907" s="23">
        <v>79.878799999999998</v>
      </c>
      <c r="AH907" s="23">
        <v>101.96120000000001</v>
      </c>
      <c r="AI907" s="23">
        <v>151.99039999999999</v>
      </c>
      <c r="AJ907" s="23">
        <v>159.69</v>
      </c>
      <c r="AK907" s="23">
        <v>71.846400000000003</v>
      </c>
      <c r="AL907" s="23">
        <v>70.9375</v>
      </c>
      <c r="AM907" s="23">
        <v>40.304400000000001</v>
      </c>
      <c r="AN907" s="23">
        <v>56.077399999999997</v>
      </c>
      <c r="AO907" s="23">
        <v>61.978999999999999</v>
      </c>
      <c r="AP907" s="23">
        <v>94.195999999999998</v>
      </c>
      <c r="AQ907" s="23">
        <v>18.998000000000001</v>
      </c>
      <c r="AR907" s="23">
        <v>35.450000000000003</v>
      </c>
      <c r="AS907" s="23">
        <v>29.88</v>
      </c>
      <c r="AT907" s="23">
        <v>74.691999999999993</v>
      </c>
      <c r="AU907" s="23">
        <v>81.39</v>
      </c>
      <c r="AX907" s="54">
        <f t="shared" si="2595"/>
        <v>0</v>
      </c>
      <c r="AY907" s="54">
        <f t="shared" si="2596"/>
        <v>0</v>
      </c>
      <c r="AZ907" s="54">
        <f t="shared" si="2597"/>
        <v>0</v>
      </c>
      <c r="BA907" s="54">
        <f t="shared" si="2598"/>
        <v>0</v>
      </c>
      <c r="BB907" s="54">
        <f t="shared" si="2599"/>
        <v>0</v>
      </c>
      <c r="BC907" s="54">
        <f t="shared" si="2600"/>
        <v>0</v>
      </c>
      <c r="BD907" s="54">
        <f t="shared" si="2601"/>
        <v>0</v>
      </c>
      <c r="BE907" s="54">
        <f t="shared" si="2602"/>
        <v>0</v>
      </c>
      <c r="BF907" s="54">
        <f t="shared" si="2603"/>
        <v>0</v>
      </c>
      <c r="BG907" s="54">
        <f t="shared" si="2604"/>
        <v>0</v>
      </c>
      <c r="BH907" s="54">
        <f t="shared" si="2605"/>
        <v>0</v>
      </c>
      <c r="BI907" s="54">
        <f t="shared" si="2606"/>
        <v>0</v>
      </c>
      <c r="BJ907" s="54">
        <f t="shared" si="2607"/>
        <v>0</v>
      </c>
      <c r="BK907" s="54">
        <f t="shared" si="2608"/>
        <v>0</v>
      </c>
      <c r="BL907" s="54">
        <f t="shared" si="2609"/>
        <v>0</v>
      </c>
      <c r="BM907" s="42"/>
      <c r="BO907" s="54">
        <f>'Norm-coeff'!$C$2+$AX907*'Norm-coeff'!$D$2+$AY907*'Norm-coeff'!$E$2+$AZ907*'Norm-coeff'!$F$2+$BA907*'Norm-coeff'!$G$2+$BB907*'Norm-coeff'!$H$2+$BC907*'Norm-coeff'!$I$2+$BD907*'Norm-coeff'!$J$2+$BE907*'Norm-coeff'!$K$2+$BF907*'Norm-coeff'!$L$2+$BG907*'Norm-coeff'!$M$2+$BH907*'Norm-coeff'!$N$2+$BI907*'Norm-coeff'!$O$2</f>
        <v>5.4045421474420303</v>
      </c>
      <c r="BP907" s="54">
        <f>'Norm-coeff'!$C$3+$AX907*'Norm-coeff'!$D$3+$AY907*'Norm-coeff'!$E$3+$AZ907*'Norm-coeff'!$F$3+$BA907*'Norm-coeff'!$G$3+$BB907*'Norm-coeff'!$H$3+$BC907*'Norm-coeff'!$I$3+$BD907*'Norm-coeff'!$J$3+$BE907*'Norm-coeff'!$K$3+$BF907*'Norm-coeff'!$L$3+$BG907*'Norm-coeff'!$M$3+$BH907*'Norm-coeff'!$N$3+$BI907*'Norm-coeff'!$O$3</f>
        <v>3.15319116612705</v>
      </c>
      <c r="BQ907" s="54">
        <f>'Norm-coeff'!$C$4+$AX907*'Norm-coeff'!$D$4+$AY907*'Norm-coeff'!$E$4+$AZ907*'Norm-coeff'!$F$4+$BA907*'Norm-coeff'!$G$4+$BB907*'Norm-coeff'!$H$4+$BC907*'Norm-coeff'!$I$4+$BD907*'Norm-coeff'!$J$4+$BE907*'Norm-coeff'!$K$4+$BF907*'Norm-coeff'!$L$4+$BG907*'Norm-coeff'!$M$4+$BH907*'Norm-coeff'!$N$4+$BI907*'Norm-coeff'!$O$4</f>
        <v>1.42115649462768</v>
      </c>
      <c r="BR907" s="54">
        <f>'Norm-coeff'!$C$5+$AX907*'Norm-coeff'!$D$5+$AY907*'Norm-coeff'!$E$5+$AZ907*'Norm-coeff'!$F$5+$BA907*'Norm-coeff'!$G$5+$BB907*'Norm-coeff'!$H$5+$BC907*'Norm-coeff'!$I$5+$BD907*'Norm-coeff'!$J$5+$BE907*'Norm-coeff'!$K$5+$BF907*'Norm-coeff'!$L$5+$BG907*'Norm-coeff'!$M$5+$BH907*'Norm-coeff'!$N$5+$BI907*'Norm-coeff'!$O$5</f>
        <v>1.0553329241296201</v>
      </c>
      <c r="BS907" s="54">
        <f>'Norm-coeff'!$C$6+$AX907*'Norm-coeff'!$D$6+$AY907*'Norm-coeff'!$E$6+$AZ907*'Norm-coeff'!$F$6+$BA907*'Norm-coeff'!$G$6+$BB907*'Norm-coeff'!$H$6+$BC907*'Norm-coeff'!$I$6+$BD907*'Norm-coeff'!$J$6+$BE907*'Norm-coeff'!$K$6+$BF907*'Norm-coeff'!$L$6+$BG907*'Norm-coeff'!$M$6+$BH907*'Norm-coeff'!$N$6+$BI907*'Norm-coeff'!$O$6</f>
        <v>-1.48700885495103E-2</v>
      </c>
      <c r="BT907" s="54">
        <f>'Norm-coeff'!$C$7+$AX907*'Norm-coeff'!$D$7+$AY907*'Norm-coeff'!$E$7+$AZ907*'Norm-coeff'!$F$7+$BA907*'Norm-coeff'!$G$7+$BB907*'Norm-coeff'!$H$7+$BC907*'Norm-coeff'!$I$7+$BD907*'Norm-coeff'!$J$7+$BE907*'Norm-coeff'!$K$7+$BF907*'Norm-coeff'!$L$7+$BG907*'Norm-coeff'!$M$7+$BH907*'Norm-coeff'!$N$7+$BI907*'Norm-coeff'!$O$7</f>
        <v>2.0907583608832998</v>
      </c>
      <c r="BU907" s="54">
        <f>'Norm-coeff'!$C$8+$AX907*'Norm-coeff'!$D$8+$AY907*'Norm-coeff'!$E$8+$AZ907*'Norm-coeff'!$F$8+$BA907*'Norm-coeff'!$G$8+$BB907*'Norm-coeff'!$H$8+$BC907*'Norm-coeff'!$I$8+$BD907*'Norm-coeff'!$J$8+$BE907*'Norm-coeff'!$K$8+$BF907*'Norm-coeff'!$L$8+$BG907*'Norm-coeff'!$M$8+$BH907*'Norm-coeff'!$N$8+$BI907*'Norm-coeff'!$O$8</f>
        <v>0.65894159836244504</v>
      </c>
      <c r="BV907" s="54">
        <f>'Norm-coeff'!$C$9+$AX907*'Norm-coeff'!$D$9+$AY907*'Norm-coeff'!$E$9+$AZ907*'Norm-coeff'!$F$9+$BA907*'Norm-coeff'!$G$9+$BB907*'Norm-coeff'!$H$9+$BC907*'Norm-coeff'!$I$9+$BD907*'Norm-coeff'!$J$9+$BE907*'Norm-coeff'!$K$9+$BF907*'Norm-coeff'!$L$9+$BG907*'Norm-coeff'!$M$9+$BH907*'Norm-coeff'!$N$9+$BI907*'Norm-coeff'!$O$9</f>
        <v>1.48961085014701</v>
      </c>
      <c r="BW907" s="54">
        <f>'Norm-coeff'!$C$10+$AX907*'Norm-coeff'!$D$10+$AY907*'Norm-coeff'!$E$10+$AZ907*'Norm-coeff'!$F$10+$BA907*'Norm-coeff'!$G$10+$BB907*'Norm-coeff'!$H$10+$BC907*'Norm-coeff'!$I$10+$BD907*'Norm-coeff'!$J$10+$BE907*'Norm-coeff'!$K$10+$BF907*'Norm-coeff'!$L$10+$BG907*'Norm-coeff'!$M$10+$BH907*'Norm-coeff'!$N$10+$BI907*'Norm-coeff'!$O$10</f>
        <v>1.42058735749591</v>
      </c>
      <c r="BX907" s="54">
        <f>'Norm-coeff'!$C$11+$AX907*'Norm-coeff'!$D$11+$AY907*'Norm-coeff'!$E$11+$AZ907*'Norm-coeff'!$F$11+$BA907*'Norm-coeff'!$G$11+$BB907*'Norm-coeff'!$H$11+$BC907*'Norm-coeff'!$I$11+$BD907*'Norm-coeff'!$J$11+$BE907*'Norm-coeff'!$K$11+$BF907*'Norm-coeff'!$L$11+$BG907*'Norm-coeff'!$M$11+$BH907*'Norm-coeff'!$N$11+$BI907*'Norm-coeff'!$O$11</f>
        <v>0.221233014421479</v>
      </c>
      <c r="BY907" s="54">
        <f>'Norm-coeff'!$C$12+$AX907*'Norm-coeff'!$D$12+$AY907*'Norm-coeff'!$E$12+$AZ907*'Norm-coeff'!$F$12+$BA907*'Norm-coeff'!$G$12+$BB907*'Norm-coeff'!$H$12+$BC907*'Norm-coeff'!$I$12+$BD907*'Norm-coeff'!$J$12+$BE907*'Norm-coeff'!$K$12+$BF907*'Norm-coeff'!$L$12+$BG907*'Norm-coeff'!$M$12+$BH907*'Norm-coeff'!$N$12+$BI907*'Norm-coeff'!$O$12</f>
        <v>0.283527502056037</v>
      </c>
      <c r="BZ907" s="54">
        <f>'Norm-coeff'!$C$13+$AX907*'Norm-coeff'!$D$13+$AY907*'Norm-coeff'!$E$13+$AZ907*'Norm-coeff'!$F$13+$BA907*'Norm-coeff'!$G$13+$BB907*'Norm-coeff'!$H$13+$BC907*'Norm-coeff'!$I$13+$BD907*'Norm-coeff'!$J$13+$BE907*'Norm-coeff'!$K$13+$BF907*'Norm-coeff'!$L$13+$BG907*'Norm-coeff'!$M$13+$BH907*'Norm-coeff'!$N$13+$BI907*'Norm-coeff'!$O$13</f>
        <v>-4.1864930554451202E-2</v>
      </c>
      <c r="CA907" s="54">
        <f>'Norm-coeff'!$C$14+$AX907*'Norm-coeff'!$D$14+$AY907*'Norm-coeff'!$E$14+$AZ907*'Norm-coeff'!$F$14+$BA907*'Norm-coeff'!$G$14+$BB907*'Norm-coeff'!$H$14+$BC907*'Norm-coeff'!$I$14+$BD907*'Norm-coeff'!$J$14+$BE907*'Norm-coeff'!$K$14+$BF907*'Norm-coeff'!$L$14+$BG907*'Norm-coeff'!$M$14+$BH907*'Norm-coeff'!$N$14+$BI907*'Norm-coeff'!$O$14</f>
        <v>4.2526983164477103</v>
      </c>
      <c r="CC907" s="54">
        <f t="shared" si="2610"/>
        <v>0</v>
      </c>
      <c r="CG907" s="54">
        <f t="shared" si="2611"/>
        <v>0</v>
      </c>
      <c r="CH907" s="54">
        <f t="shared" si="2594"/>
        <v>0</v>
      </c>
      <c r="CI907" s="54">
        <f t="shared" si="2612"/>
        <v>0</v>
      </c>
      <c r="CJ907" s="56">
        <f t="shared" si="2613"/>
        <v>0</v>
      </c>
      <c r="CK907" s="54">
        <f t="shared" si="2614"/>
        <v>0</v>
      </c>
      <c r="CL907" s="54">
        <f t="shared" si="2615"/>
        <v>0</v>
      </c>
      <c r="CM907" s="54">
        <f t="shared" si="2616"/>
        <v>0</v>
      </c>
      <c r="CN907" s="54">
        <f t="shared" si="2617"/>
        <v>0</v>
      </c>
      <c r="CO907" s="54">
        <f t="shared" si="2618"/>
        <v>0</v>
      </c>
      <c r="CP907" s="54">
        <f t="shared" si="2619"/>
        <v>0</v>
      </c>
      <c r="CQ907" s="54">
        <f t="shared" si="2620"/>
        <v>0</v>
      </c>
      <c r="CR907" s="54">
        <f t="shared" si="2621"/>
        <v>0</v>
      </c>
      <c r="CS907" s="54">
        <f t="shared" si="2622"/>
        <v>0</v>
      </c>
      <c r="CU907" s="54">
        <f t="shared" si="2623"/>
        <v>0</v>
      </c>
      <c r="CV907" s="54">
        <f t="shared" si="2624"/>
        <v>0</v>
      </c>
      <c r="CW907" s="54">
        <f t="shared" si="2625"/>
        <v>0</v>
      </c>
      <c r="CX907" s="54">
        <f t="shared" si="2626"/>
        <v>0</v>
      </c>
      <c r="CZ907" s="54">
        <f t="shared" si="2627"/>
        <v>0</v>
      </c>
      <c r="DA907" s="54">
        <f t="shared" si="2628"/>
        <v>0</v>
      </c>
      <c r="DB907" s="54">
        <f t="shared" si="2629"/>
        <v>0</v>
      </c>
      <c r="DC907" s="54">
        <f t="shared" si="2630"/>
        <v>0</v>
      </c>
      <c r="DD907" s="54">
        <f t="shared" si="2631"/>
        <v>0</v>
      </c>
      <c r="DE907" s="54">
        <f t="shared" si="2632"/>
        <v>0</v>
      </c>
      <c r="DF907" s="54">
        <f t="shared" si="2633"/>
        <v>0</v>
      </c>
      <c r="DG907" s="54">
        <f t="shared" si="2634"/>
        <v>2</v>
      </c>
      <c r="DH907" s="71">
        <f t="shared" si="2635"/>
        <v>0</v>
      </c>
      <c r="DI907" s="71">
        <f t="shared" si="2636"/>
        <v>0</v>
      </c>
      <c r="DJ907" s="54">
        <f t="shared" si="2637"/>
        <v>0</v>
      </c>
      <c r="DK907" s="54">
        <f t="shared" si="2638"/>
        <v>2</v>
      </c>
      <c r="DL907" s="4">
        <f t="shared" si="2568"/>
        <v>0</v>
      </c>
      <c r="DM907" s="3">
        <f t="shared" si="2639"/>
        <v>0</v>
      </c>
      <c r="DN907" s="3">
        <f t="shared" si="2640"/>
        <v>0</v>
      </c>
      <c r="DO907" s="4" t="e">
        <f t="shared" si="2641"/>
        <v>#DIV/0!</v>
      </c>
      <c r="DP907" s="57"/>
      <c r="DQ907" s="57"/>
      <c r="DR907" s="56">
        <f t="shared" si="2569"/>
        <v>2</v>
      </c>
      <c r="DS907" s="56">
        <f t="shared" si="2570"/>
        <v>0</v>
      </c>
      <c r="DT907" s="38">
        <f t="shared" si="2571"/>
        <v>0</v>
      </c>
      <c r="DU907" s="38">
        <f t="shared" si="2642"/>
        <v>2</v>
      </c>
      <c r="DV907" s="38">
        <f t="shared" si="2572"/>
        <v>0</v>
      </c>
      <c r="DW907" s="39">
        <f t="shared" si="2573"/>
        <v>0</v>
      </c>
      <c r="DX907" s="39">
        <f t="shared" si="2574"/>
        <v>0</v>
      </c>
      <c r="DY907" s="39">
        <f t="shared" si="2575"/>
        <v>0</v>
      </c>
      <c r="DZ907" s="39">
        <f t="shared" si="2576"/>
        <v>0</v>
      </c>
      <c r="EA907" s="39">
        <f t="shared" si="2577"/>
        <v>0</v>
      </c>
      <c r="EB907" s="37" t="e">
        <f t="shared" si="2643"/>
        <v>#DIV/0!</v>
      </c>
      <c r="EC907" s="37" t="e">
        <f t="shared" si="2644"/>
        <v>#DIV/0!</v>
      </c>
      <c r="ED907" s="37" t="e">
        <f t="shared" si="2645"/>
        <v>#DIV/0!</v>
      </c>
      <c r="EE907" s="37" t="e">
        <f t="shared" si="2646"/>
        <v>#DIV/0!</v>
      </c>
      <c r="EF907" s="39" t="e">
        <f t="shared" si="2647"/>
        <v>#DIV/0!</v>
      </c>
      <c r="EG907" s="37" t="e">
        <f t="shared" si="2648"/>
        <v>#DIV/0!</v>
      </c>
      <c r="EH907" s="37" t="e">
        <f t="shared" si="2649"/>
        <v>#DIV/0!</v>
      </c>
      <c r="EI907" s="11" t="b">
        <f t="shared" si="2650"/>
        <v>1</v>
      </c>
      <c r="EJ907" s="11" t="b">
        <f t="shared" si="2651"/>
        <v>0</v>
      </c>
      <c r="EK907" s="39" t="e">
        <f t="shared" si="2652"/>
        <v>#DIV/0!</v>
      </c>
      <c r="EL907" s="39" t="e">
        <f t="shared" si="2653"/>
        <v>#DIV/0!</v>
      </c>
      <c r="EM907" s="39" t="e">
        <f t="shared" si="2654"/>
        <v>#DIV/0!</v>
      </c>
      <c r="EN907" s="39" t="e">
        <f t="shared" si="2655"/>
        <v>#DIV/0!</v>
      </c>
      <c r="EO907" s="39" t="e">
        <f t="shared" si="2656"/>
        <v>#DIV/0!</v>
      </c>
      <c r="EP907" s="39" t="e">
        <f t="shared" si="2657"/>
        <v>#DIV/0!</v>
      </c>
      <c r="EQ907" s="39" t="e">
        <f t="shared" si="2658"/>
        <v>#DIV/0!</v>
      </c>
      <c r="ER907" s="39" t="e">
        <f t="shared" si="2659"/>
        <v>#DIV/0!</v>
      </c>
      <c r="ES907" s="58" t="str">
        <f t="shared" si="2660"/>
        <v>(OH,F,Cl)-dominate amphibole</v>
      </c>
      <c r="ET907" s="58" t="e">
        <f t="shared" si="2661"/>
        <v>#N/A</v>
      </c>
      <c r="EU907" s="56">
        <f t="shared" si="2578"/>
        <v>0</v>
      </c>
      <c r="EV907" s="56">
        <f t="shared" si="2579"/>
        <v>0</v>
      </c>
      <c r="EW907" s="56">
        <f t="shared" si="2580"/>
        <v>0</v>
      </c>
      <c r="EX907" s="56">
        <f t="shared" si="2581"/>
        <v>0</v>
      </c>
      <c r="EY907" s="56">
        <f t="shared" si="2582"/>
        <v>0</v>
      </c>
      <c r="EZ907" s="56">
        <f t="shared" si="2583"/>
        <v>0</v>
      </c>
      <c r="FA907" s="39">
        <f t="shared" si="2584"/>
        <v>0</v>
      </c>
      <c r="FB907" s="39">
        <f t="shared" si="2585"/>
        <v>0</v>
      </c>
      <c r="FC907" s="54">
        <f t="shared" si="2586"/>
        <v>0</v>
      </c>
      <c r="FD907" s="54">
        <f t="shared" si="2587"/>
        <v>0</v>
      </c>
      <c r="FE907" s="39">
        <f t="shared" si="2588"/>
        <v>0</v>
      </c>
      <c r="FF907" s="54">
        <f t="shared" si="2589"/>
        <v>0</v>
      </c>
      <c r="FG907" s="39">
        <f t="shared" si="2590"/>
        <v>0</v>
      </c>
      <c r="FH907" s="39">
        <f t="shared" si="2662"/>
        <v>0</v>
      </c>
      <c r="FI907" s="39">
        <f t="shared" si="2663"/>
        <v>0</v>
      </c>
      <c r="FJ907" s="39">
        <f t="shared" si="2664"/>
        <v>0</v>
      </c>
      <c r="FK907" s="39" t="e">
        <f t="shared" si="2665"/>
        <v>#DIV/0!</v>
      </c>
      <c r="FL907" s="39" t="e">
        <f t="shared" si="2666"/>
        <v>#DIV/0!</v>
      </c>
      <c r="FM907" s="39" t="e">
        <f t="shared" si="2667"/>
        <v>#DIV/0!</v>
      </c>
      <c r="FN907" s="39">
        <f t="shared" si="2668"/>
        <v>1</v>
      </c>
      <c r="FO907" s="39">
        <f t="shared" si="2591"/>
        <v>0</v>
      </c>
      <c r="FP907" s="39">
        <f t="shared" si="2592"/>
        <v>0</v>
      </c>
      <c r="FQ907" s="39">
        <f t="shared" si="2593"/>
        <v>0</v>
      </c>
      <c r="FR907" s="39">
        <f t="shared" si="2669"/>
        <v>0</v>
      </c>
      <c r="FS907" s="39">
        <f t="shared" si="2670"/>
        <v>0</v>
      </c>
      <c r="FU907" s="39" t="e">
        <f t="shared" si="2671"/>
        <v>#DIV/0!</v>
      </c>
      <c r="FV907" s="39" t="e">
        <f t="shared" si="2672"/>
        <v>#DIV/0!</v>
      </c>
      <c r="FW907" s="39" t="e">
        <f t="shared" si="2673"/>
        <v>#DIV/0!</v>
      </c>
      <c r="FY907" s="39" t="e">
        <f t="shared" si="2674"/>
        <v>#DIV/0!</v>
      </c>
      <c r="FZ907" s="39" t="e">
        <f t="shared" si="2675"/>
        <v>#DIV/0!</v>
      </c>
      <c r="GA907" s="39" t="e">
        <f t="shared" si="2676"/>
        <v>#DIV/0!</v>
      </c>
      <c r="GB907" s="39" t="e">
        <f t="shared" si="2677"/>
        <v>#DIV/0!</v>
      </c>
      <c r="GC907" s="39" t="e">
        <f t="shared" si="2678"/>
        <v>#DIV/0!</v>
      </c>
      <c r="GD907" s="39" t="e">
        <f t="shared" si="2679"/>
        <v>#DIV/0!</v>
      </c>
      <c r="GE907" s="39" t="e">
        <f t="shared" si="2680"/>
        <v>#DIV/0!</v>
      </c>
      <c r="GF907" s="39" t="e">
        <f t="shared" si="2681"/>
        <v>#DIV/0!</v>
      </c>
      <c r="GG907" s="39" t="e">
        <f t="shared" si="2682"/>
        <v>#DIV/0!</v>
      </c>
      <c r="GH907" s="39" t="e">
        <f t="shared" si="2683"/>
        <v>#DIV/0!</v>
      </c>
      <c r="GI907" s="39"/>
      <c r="GJ907" s="39" t="e">
        <f t="shared" si="2684"/>
        <v>#DIV/0!</v>
      </c>
      <c r="GK907" s="39" t="e">
        <f t="shared" si="2685"/>
        <v>#DIV/0!</v>
      </c>
      <c r="GL907" s="39" t="e">
        <f t="shared" si="2686"/>
        <v>#DIV/0!</v>
      </c>
      <c r="GM907" s="39" t="e">
        <f t="shared" si="2687"/>
        <v>#DIV/0!</v>
      </c>
      <c r="GN907" s="39" t="e">
        <f t="shared" si="2688"/>
        <v>#DIV/0!</v>
      </c>
      <c r="GO907" s="57"/>
      <c r="GP907" s="57" t="e">
        <f t="shared" si="2689"/>
        <v>#DIV/0!</v>
      </c>
      <c r="GQ907" s="59" t="e">
        <f t="shared" si="2690"/>
        <v>#DIV/0!</v>
      </c>
      <c r="GR907" s="41" t="e">
        <f t="shared" si="2691"/>
        <v>#DIV/0!</v>
      </c>
      <c r="GS907" s="57" t="e">
        <f t="shared" si="2692"/>
        <v>#DIV/0!</v>
      </c>
      <c r="GT907" s="57" t="e">
        <f t="shared" si="2693"/>
        <v>#DIV/0!</v>
      </c>
      <c r="GU907" s="57" t="e">
        <f t="shared" si="2694"/>
        <v>#DIV/0!</v>
      </c>
      <c r="GV907" s="57"/>
      <c r="GW907" s="42" t="e">
        <f t="shared" si="2695"/>
        <v>#DIV/0!</v>
      </c>
      <c r="GX907" s="42" t="e">
        <f t="shared" si="2696"/>
        <v>#DIV/0!</v>
      </c>
      <c r="GY907" s="42" t="e">
        <f t="shared" si="2697"/>
        <v>#DIV/0!</v>
      </c>
      <c r="GZ907" s="57"/>
      <c r="HA907" s="2" t="e">
        <f t="shared" si="2698"/>
        <v>#DIV/0!</v>
      </c>
      <c r="HB907" s="2" t="e">
        <f t="shared" si="2699"/>
        <v>#DIV/0!</v>
      </c>
      <c r="HC907" s="2" t="e">
        <f t="shared" si="2700"/>
        <v>#DIV/0!</v>
      </c>
      <c r="HD907" s="2" t="e">
        <f t="shared" si="2701"/>
        <v>#DIV/0!</v>
      </c>
      <c r="HE907" s="2" t="e">
        <f t="shared" si="2702"/>
        <v>#DIV/0!</v>
      </c>
      <c r="HF907" s="2" t="e">
        <f t="shared" si="2703"/>
        <v>#DIV/0!</v>
      </c>
      <c r="HG907" s="2" t="e">
        <f t="shared" si="2704"/>
        <v>#DIV/0!</v>
      </c>
      <c r="HH907" s="2" t="e">
        <f t="shared" si="2705"/>
        <v>#DIV/0!</v>
      </c>
      <c r="HI907" s="2" t="e">
        <f t="shared" si="2706"/>
        <v>#DIV/0!</v>
      </c>
      <c r="HJ907" s="11" t="e">
        <f t="shared" si="2707"/>
        <v>#DIV/0!</v>
      </c>
      <c r="HK907" s="60" t="e">
        <f t="shared" si="2708"/>
        <v>#DIV/0!</v>
      </c>
      <c r="HL907" s="57"/>
      <c r="HM907" s="57" t="e">
        <f t="shared" si="2709"/>
        <v>#DIV/0!</v>
      </c>
      <c r="HN907" s="57" t="e">
        <f t="shared" si="2710"/>
        <v>#DIV/0!</v>
      </c>
      <c r="HO907" s="57" t="e">
        <f t="shared" si="2711"/>
        <v>#DIV/0!</v>
      </c>
      <c r="HP907" s="57" t="e">
        <f t="shared" si="2712"/>
        <v>#DIV/0!</v>
      </c>
      <c r="HQ907" s="57" t="e">
        <f t="shared" si="2713"/>
        <v>#DIV/0!</v>
      </c>
      <c r="HR907" s="57"/>
      <c r="HS907" s="57" t="e">
        <f t="shared" si="2714"/>
        <v>#DIV/0!</v>
      </c>
      <c r="HT907" s="57" t="e">
        <f t="shared" si="2715"/>
        <v>#DIV/0!</v>
      </c>
      <c r="HU907" s="57" t="e">
        <f t="shared" si="2716"/>
        <v>#DIV/0!</v>
      </c>
      <c r="HV907" s="57" t="e">
        <f t="shared" si="2717"/>
        <v>#DIV/0!</v>
      </c>
      <c r="HW907" s="57" t="e">
        <f t="shared" si="2718"/>
        <v>#DIV/0!</v>
      </c>
      <c r="HX907" s="57"/>
      <c r="HY907" s="57" t="e">
        <f t="shared" si="2719"/>
        <v>#DIV/0!</v>
      </c>
      <c r="HZ907" s="57" t="e">
        <f t="shared" si="2720"/>
        <v>#DIV/0!</v>
      </c>
      <c r="IA907" s="57"/>
      <c r="IB907" s="61">
        <f t="shared" si="2721"/>
        <v>0</v>
      </c>
      <c r="IC907" s="57" t="str">
        <f t="shared" si="2722"/>
        <v/>
      </c>
      <c r="ID907" s="42"/>
      <c r="IE907" s="2" t="str">
        <f t="shared" si="2723"/>
        <v/>
      </c>
      <c r="IF907" s="60" t="e">
        <f t="shared" si="2724"/>
        <v>#DIV/0!</v>
      </c>
      <c r="IG907" s="60" t="str">
        <f t="shared" si="2725"/>
        <v/>
      </c>
      <c r="IH907" s="60" t="str">
        <f t="shared" si="2726"/>
        <v>zinco-</v>
      </c>
      <c r="II907" s="60" t="str">
        <f t="shared" si="2727"/>
        <v>mangano-</v>
      </c>
      <c r="IJ907" s="60" t="e">
        <f t="shared" si="2728"/>
        <v>#DIV/0!</v>
      </c>
      <c r="IK907" s="60" t="e">
        <f t="shared" si="2729"/>
        <v>#DIV/0!</v>
      </c>
      <c r="IL907" s="60" t="e">
        <f t="shared" si="2730"/>
        <v>#DIV/0!</v>
      </c>
      <c r="IM907" s="60" t="e">
        <f t="shared" si="2731"/>
        <v>#DIV/0!</v>
      </c>
      <c r="IN907" s="60" t="str">
        <f t="shared" si="2732"/>
        <v/>
      </c>
      <c r="IO907" s="60" t="str">
        <f t="shared" si="2733"/>
        <v/>
      </c>
      <c r="IP907" s="57"/>
      <c r="IQ907" s="57" t="str">
        <f t="shared" si="2734"/>
        <v>ERROR!!</v>
      </c>
    </row>
    <row r="908" spans="24:251">
      <c r="X908" s="29">
        <f t="shared" ref="X908:X971" si="2735">0.5*(S908/AQ908+T908/AR908)*16</f>
        <v>0</v>
      </c>
      <c r="Y908" s="29">
        <f t="shared" ref="Y908:Y971" si="2736">SUM(G908:W908)-X908-K908-L908</f>
        <v>0</v>
      </c>
      <c r="Z908" s="29" t="e">
        <f t="shared" ref="Z908:Z971" si="2737">M908/AK908*DO908/2*AJ908</f>
        <v>#DIV/0!</v>
      </c>
      <c r="AA908" s="29" t="e">
        <f t="shared" ref="AA908:AA971" si="2738">M908/AK908*(1-DO908)*AK908</f>
        <v>#DIV/0!</v>
      </c>
      <c r="AB908" s="29" t="e">
        <f t="shared" ref="AB908:AB971" si="2739">G908*DG908*18/AF908/CG908/2</f>
        <v>#DIV/0!</v>
      </c>
      <c r="AC908" s="29" t="e">
        <f t="shared" ref="AC908:AC971" si="2740">Y908-M908+Z908+AA908+AB908</f>
        <v>#DIV/0!</v>
      </c>
      <c r="AF908" s="23">
        <v>60.084299999999999</v>
      </c>
      <c r="AG908" s="23">
        <v>79.878799999999998</v>
      </c>
      <c r="AH908" s="23">
        <v>101.96120000000001</v>
      </c>
      <c r="AI908" s="23">
        <v>151.99039999999999</v>
      </c>
      <c r="AJ908" s="23">
        <v>159.69</v>
      </c>
      <c r="AK908" s="23">
        <v>71.846400000000003</v>
      </c>
      <c r="AL908" s="23">
        <v>70.9375</v>
      </c>
      <c r="AM908" s="23">
        <v>40.304400000000001</v>
      </c>
      <c r="AN908" s="23">
        <v>56.077399999999997</v>
      </c>
      <c r="AO908" s="23">
        <v>61.978999999999999</v>
      </c>
      <c r="AP908" s="23">
        <v>94.195999999999998</v>
      </c>
      <c r="AQ908" s="23">
        <v>18.998000000000001</v>
      </c>
      <c r="AR908" s="23">
        <v>35.450000000000003</v>
      </c>
      <c r="AS908" s="23">
        <v>29.88</v>
      </c>
      <c r="AT908" s="23">
        <v>74.691999999999993</v>
      </c>
      <c r="AU908" s="23">
        <v>81.39</v>
      </c>
      <c r="AX908" s="54">
        <f t="shared" si="2595"/>
        <v>0</v>
      </c>
      <c r="AY908" s="54">
        <f t="shared" si="2596"/>
        <v>0</v>
      </c>
      <c r="AZ908" s="54">
        <f t="shared" si="2597"/>
        <v>0</v>
      </c>
      <c r="BA908" s="54">
        <f t="shared" si="2598"/>
        <v>0</v>
      </c>
      <c r="BB908" s="54">
        <f t="shared" si="2599"/>
        <v>0</v>
      </c>
      <c r="BC908" s="54">
        <f t="shared" si="2600"/>
        <v>0</v>
      </c>
      <c r="BD908" s="54">
        <f t="shared" si="2601"/>
        <v>0</v>
      </c>
      <c r="BE908" s="54">
        <f t="shared" si="2602"/>
        <v>0</v>
      </c>
      <c r="BF908" s="54">
        <f t="shared" si="2603"/>
        <v>0</v>
      </c>
      <c r="BG908" s="54">
        <f t="shared" si="2604"/>
        <v>0</v>
      </c>
      <c r="BH908" s="54">
        <f t="shared" si="2605"/>
        <v>0</v>
      </c>
      <c r="BI908" s="54">
        <f t="shared" si="2606"/>
        <v>0</v>
      </c>
      <c r="BJ908" s="54">
        <f t="shared" si="2607"/>
        <v>0</v>
      </c>
      <c r="BK908" s="54">
        <f t="shared" si="2608"/>
        <v>0</v>
      </c>
      <c r="BL908" s="54">
        <f t="shared" si="2609"/>
        <v>0</v>
      </c>
      <c r="BM908" s="42"/>
      <c r="BO908" s="54">
        <f>'Norm-coeff'!$C$2+$AX908*'Norm-coeff'!$D$2+$AY908*'Norm-coeff'!$E$2+$AZ908*'Norm-coeff'!$F$2+$BA908*'Norm-coeff'!$G$2+$BB908*'Norm-coeff'!$H$2+$BC908*'Norm-coeff'!$I$2+$BD908*'Norm-coeff'!$J$2+$BE908*'Norm-coeff'!$K$2+$BF908*'Norm-coeff'!$L$2+$BG908*'Norm-coeff'!$M$2+$BH908*'Norm-coeff'!$N$2+$BI908*'Norm-coeff'!$O$2</f>
        <v>5.4045421474420303</v>
      </c>
      <c r="BP908" s="54">
        <f>'Norm-coeff'!$C$3+$AX908*'Norm-coeff'!$D$3+$AY908*'Norm-coeff'!$E$3+$AZ908*'Norm-coeff'!$F$3+$BA908*'Norm-coeff'!$G$3+$BB908*'Norm-coeff'!$H$3+$BC908*'Norm-coeff'!$I$3+$BD908*'Norm-coeff'!$J$3+$BE908*'Norm-coeff'!$K$3+$BF908*'Norm-coeff'!$L$3+$BG908*'Norm-coeff'!$M$3+$BH908*'Norm-coeff'!$N$3+$BI908*'Norm-coeff'!$O$3</f>
        <v>3.15319116612705</v>
      </c>
      <c r="BQ908" s="54">
        <f>'Norm-coeff'!$C$4+$AX908*'Norm-coeff'!$D$4+$AY908*'Norm-coeff'!$E$4+$AZ908*'Norm-coeff'!$F$4+$BA908*'Norm-coeff'!$G$4+$BB908*'Norm-coeff'!$H$4+$BC908*'Norm-coeff'!$I$4+$BD908*'Norm-coeff'!$J$4+$BE908*'Norm-coeff'!$K$4+$BF908*'Norm-coeff'!$L$4+$BG908*'Norm-coeff'!$M$4+$BH908*'Norm-coeff'!$N$4+$BI908*'Norm-coeff'!$O$4</f>
        <v>1.42115649462768</v>
      </c>
      <c r="BR908" s="54">
        <f>'Norm-coeff'!$C$5+$AX908*'Norm-coeff'!$D$5+$AY908*'Norm-coeff'!$E$5+$AZ908*'Norm-coeff'!$F$5+$BA908*'Norm-coeff'!$G$5+$BB908*'Norm-coeff'!$H$5+$BC908*'Norm-coeff'!$I$5+$BD908*'Norm-coeff'!$J$5+$BE908*'Norm-coeff'!$K$5+$BF908*'Norm-coeff'!$L$5+$BG908*'Norm-coeff'!$M$5+$BH908*'Norm-coeff'!$N$5+$BI908*'Norm-coeff'!$O$5</f>
        <v>1.0553329241296201</v>
      </c>
      <c r="BS908" s="54">
        <f>'Norm-coeff'!$C$6+$AX908*'Norm-coeff'!$D$6+$AY908*'Norm-coeff'!$E$6+$AZ908*'Norm-coeff'!$F$6+$BA908*'Norm-coeff'!$G$6+$BB908*'Norm-coeff'!$H$6+$BC908*'Norm-coeff'!$I$6+$BD908*'Norm-coeff'!$J$6+$BE908*'Norm-coeff'!$K$6+$BF908*'Norm-coeff'!$L$6+$BG908*'Norm-coeff'!$M$6+$BH908*'Norm-coeff'!$N$6+$BI908*'Norm-coeff'!$O$6</f>
        <v>-1.48700885495103E-2</v>
      </c>
      <c r="BT908" s="54">
        <f>'Norm-coeff'!$C$7+$AX908*'Norm-coeff'!$D$7+$AY908*'Norm-coeff'!$E$7+$AZ908*'Norm-coeff'!$F$7+$BA908*'Norm-coeff'!$G$7+$BB908*'Norm-coeff'!$H$7+$BC908*'Norm-coeff'!$I$7+$BD908*'Norm-coeff'!$J$7+$BE908*'Norm-coeff'!$K$7+$BF908*'Norm-coeff'!$L$7+$BG908*'Norm-coeff'!$M$7+$BH908*'Norm-coeff'!$N$7+$BI908*'Norm-coeff'!$O$7</f>
        <v>2.0907583608832998</v>
      </c>
      <c r="BU908" s="54">
        <f>'Norm-coeff'!$C$8+$AX908*'Norm-coeff'!$D$8+$AY908*'Norm-coeff'!$E$8+$AZ908*'Norm-coeff'!$F$8+$BA908*'Norm-coeff'!$G$8+$BB908*'Norm-coeff'!$H$8+$BC908*'Norm-coeff'!$I$8+$BD908*'Norm-coeff'!$J$8+$BE908*'Norm-coeff'!$K$8+$BF908*'Norm-coeff'!$L$8+$BG908*'Norm-coeff'!$M$8+$BH908*'Norm-coeff'!$N$8+$BI908*'Norm-coeff'!$O$8</f>
        <v>0.65894159836244504</v>
      </c>
      <c r="BV908" s="54">
        <f>'Norm-coeff'!$C$9+$AX908*'Norm-coeff'!$D$9+$AY908*'Norm-coeff'!$E$9+$AZ908*'Norm-coeff'!$F$9+$BA908*'Norm-coeff'!$G$9+$BB908*'Norm-coeff'!$H$9+$BC908*'Norm-coeff'!$I$9+$BD908*'Norm-coeff'!$J$9+$BE908*'Norm-coeff'!$K$9+$BF908*'Norm-coeff'!$L$9+$BG908*'Norm-coeff'!$M$9+$BH908*'Norm-coeff'!$N$9+$BI908*'Norm-coeff'!$O$9</f>
        <v>1.48961085014701</v>
      </c>
      <c r="BW908" s="54">
        <f>'Norm-coeff'!$C$10+$AX908*'Norm-coeff'!$D$10+$AY908*'Norm-coeff'!$E$10+$AZ908*'Norm-coeff'!$F$10+$BA908*'Norm-coeff'!$G$10+$BB908*'Norm-coeff'!$H$10+$BC908*'Norm-coeff'!$I$10+$BD908*'Norm-coeff'!$J$10+$BE908*'Norm-coeff'!$K$10+$BF908*'Norm-coeff'!$L$10+$BG908*'Norm-coeff'!$M$10+$BH908*'Norm-coeff'!$N$10+$BI908*'Norm-coeff'!$O$10</f>
        <v>1.42058735749591</v>
      </c>
      <c r="BX908" s="54">
        <f>'Norm-coeff'!$C$11+$AX908*'Norm-coeff'!$D$11+$AY908*'Norm-coeff'!$E$11+$AZ908*'Norm-coeff'!$F$11+$BA908*'Norm-coeff'!$G$11+$BB908*'Norm-coeff'!$H$11+$BC908*'Norm-coeff'!$I$11+$BD908*'Norm-coeff'!$J$11+$BE908*'Norm-coeff'!$K$11+$BF908*'Norm-coeff'!$L$11+$BG908*'Norm-coeff'!$M$11+$BH908*'Norm-coeff'!$N$11+$BI908*'Norm-coeff'!$O$11</f>
        <v>0.221233014421479</v>
      </c>
      <c r="BY908" s="54">
        <f>'Norm-coeff'!$C$12+$AX908*'Norm-coeff'!$D$12+$AY908*'Norm-coeff'!$E$12+$AZ908*'Norm-coeff'!$F$12+$BA908*'Norm-coeff'!$G$12+$BB908*'Norm-coeff'!$H$12+$BC908*'Norm-coeff'!$I$12+$BD908*'Norm-coeff'!$J$12+$BE908*'Norm-coeff'!$K$12+$BF908*'Norm-coeff'!$L$12+$BG908*'Norm-coeff'!$M$12+$BH908*'Norm-coeff'!$N$12+$BI908*'Norm-coeff'!$O$12</f>
        <v>0.283527502056037</v>
      </c>
      <c r="BZ908" s="54">
        <f>'Norm-coeff'!$C$13+$AX908*'Norm-coeff'!$D$13+$AY908*'Norm-coeff'!$E$13+$AZ908*'Norm-coeff'!$F$13+$BA908*'Norm-coeff'!$G$13+$BB908*'Norm-coeff'!$H$13+$BC908*'Norm-coeff'!$I$13+$BD908*'Norm-coeff'!$J$13+$BE908*'Norm-coeff'!$K$13+$BF908*'Norm-coeff'!$L$13+$BG908*'Norm-coeff'!$M$13+$BH908*'Norm-coeff'!$N$13+$BI908*'Norm-coeff'!$O$13</f>
        <v>-4.1864930554451202E-2</v>
      </c>
      <c r="CA908" s="54">
        <f>'Norm-coeff'!$C$14+$AX908*'Norm-coeff'!$D$14+$AY908*'Norm-coeff'!$E$14+$AZ908*'Norm-coeff'!$F$14+$BA908*'Norm-coeff'!$G$14+$BB908*'Norm-coeff'!$H$14+$BC908*'Norm-coeff'!$I$14+$BD908*'Norm-coeff'!$J$14+$BE908*'Norm-coeff'!$K$14+$BF908*'Norm-coeff'!$L$14+$BG908*'Norm-coeff'!$M$14+$BH908*'Norm-coeff'!$N$14+$BI908*'Norm-coeff'!$O$14</f>
        <v>4.2526983164477103</v>
      </c>
      <c r="CC908" s="54">
        <f t="shared" si="2610"/>
        <v>0</v>
      </c>
      <c r="CG908" s="54">
        <f t="shared" si="2611"/>
        <v>0</v>
      </c>
      <c r="CH908" s="54">
        <f t="shared" si="2594"/>
        <v>0</v>
      </c>
      <c r="CI908" s="54">
        <f t="shared" si="2612"/>
        <v>0</v>
      </c>
      <c r="CJ908" s="56">
        <f t="shared" si="2613"/>
        <v>0</v>
      </c>
      <c r="CK908" s="54">
        <f t="shared" si="2614"/>
        <v>0</v>
      </c>
      <c r="CL908" s="54">
        <f t="shared" si="2615"/>
        <v>0</v>
      </c>
      <c r="CM908" s="54">
        <f t="shared" si="2616"/>
        <v>0</v>
      </c>
      <c r="CN908" s="54">
        <f t="shared" si="2617"/>
        <v>0</v>
      </c>
      <c r="CO908" s="54">
        <f t="shared" si="2618"/>
        <v>0</v>
      </c>
      <c r="CP908" s="54">
        <f t="shared" si="2619"/>
        <v>0</v>
      </c>
      <c r="CQ908" s="54">
        <f t="shared" si="2620"/>
        <v>0</v>
      </c>
      <c r="CR908" s="54">
        <f t="shared" si="2621"/>
        <v>0</v>
      </c>
      <c r="CS908" s="54">
        <f t="shared" si="2622"/>
        <v>0</v>
      </c>
      <c r="CU908" s="54">
        <f t="shared" si="2623"/>
        <v>0</v>
      </c>
      <c r="CV908" s="54">
        <f t="shared" si="2624"/>
        <v>0</v>
      </c>
      <c r="CW908" s="54">
        <f t="shared" si="2625"/>
        <v>0</v>
      </c>
      <c r="CX908" s="54">
        <f t="shared" si="2626"/>
        <v>0</v>
      </c>
      <c r="CZ908" s="54">
        <f t="shared" si="2627"/>
        <v>0</v>
      </c>
      <c r="DA908" s="54">
        <f t="shared" si="2628"/>
        <v>0</v>
      </c>
      <c r="DB908" s="54">
        <f t="shared" si="2629"/>
        <v>0</v>
      </c>
      <c r="DC908" s="54">
        <f t="shared" si="2630"/>
        <v>0</v>
      </c>
      <c r="DD908" s="54">
        <f t="shared" si="2631"/>
        <v>0</v>
      </c>
      <c r="DE908" s="54">
        <f t="shared" si="2632"/>
        <v>0</v>
      </c>
      <c r="DF908" s="54">
        <f t="shared" si="2633"/>
        <v>0</v>
      </c>
      <c r="DG908" s="54">
        <f t="shared" si="2634"/>
        <v>2</v>
      </c>
      <c r="DH908" s="71">
        <f t="shared" si="2635"/>
        <v>0</v>
      </c>
      <c r="DI908" s="71">
        <f t="shared" si="2636"/>
        <v>0</v>
      </c>
      <c r="DJ908" s="54">
        <f t="shared" si="2637"/>
        <v>0</v>
      </c>
      <c r="DK908" s="54">
        <f t="shared" si="2638"/>
        <v>2</v>
      </c>
      <c r="DL908" s="4">
        <f t="shared" si="2568"/>
        <v>0</v>
      </c>
      <c r="DM908" s="3">
        <f t="shared" si="2639"/>
        <v>0</v>
      </c>
      <c r="DN908" s="3">
        <f t="shared" si="2640"/>
        <v>0</v>
      </c>
      <c r="DO908" s="4" t="e">
        <f t="shared" si="2641"/>
        <v>#DIV/0!</v>
      </c>
      <c r="DP908" s="57"/>
      <c r="DQ908" s="57"/>
      <c r="DR908" s="56">
        <f t="shared" si="2569"/>
        <v>2</v>
      </c>
      <c r="DS908" s="56">
        <f t="shared" si="2570"/>
        <v>0</v>
      </c>
      <c r="DT908" s="38">
        <f t="shared" si="2571"/>
        <v>0</v>
      </c>
      <c r="DU908" s="38">
        <f t="shared" si="2642"/>
        <v>2</v>
      </c>
      <c r="DV908" s="38">
        <f t="shared" si="2572"/>
        <v>0</v>
      </c>
      <c r="DW908" s="39">
        <f t="shared" si="2573"/>
        <v>0</v>
      </c>
      <c r="DX908" s="39">
        <f t="shared" si="2574"/>
        <v>0</v>
      </c>
      <c r="DY908" s="39">
        <f t="shared" si="2575"/>
        <v>0</v>
      </c>
      <c r="DZ908" s="39">
        <f t="shared" si="2576"/>
        <v>0</v>
      </c>
      <c r="EA908" s="39">
        <f t="shared" si="2577"/>
        <v>0</v>
      </c>
      <c r="EB908" s="37" t="e">
        <f t="shared" si="2643"/>
        <v>#DIV/0!</v>
      </c>
      <c r="EC908" s="37" t="e">
        <f t="shared" si="2644"/>
        <v>#DIV/0!</v>
      </c>
      <c r="ED908" s="37" t="e">
        <f t="shared" si="2645"/>
        <v>#DIV/0!</v>
      </c>
      <c r="EE908" s="37" t="e">
        <f t="shared" si="2646"/>
        <v>#DIV/0!</v>
      </c>
      <c r="EF908" s="39" t="e">
        <f t="shared" si="2647"/>
        <v>#DIV/0!</v>
      </c>
      <c r="EG908" s="37" t="e">
        <f t="shared" si="2648"/>
        <v>#DIV/0!</v>
      </c>
      <c r="EH908" s="37" t="e">
        <f t="shared" si="2649"/>
        <v>#DIV/0!</v>
      </c>
      <c r="EI908" s="11" t="b">
        <f t="shared" si="2650"/>
        <v>1</v>
      </c>
      <c r="EJ908" s="11" t="b">
        <f t="shared" si="2651"/>
        <v>0</v>
      </c>
      <c r="EK908" s="39" t="e">
        <f t="shared" si="2652"/>
        <v>#DIV/0!</v>
      </c>
      <c r="EL908" s="39" t="e">
        <f t="shared" si="2653"/>
        <v>#DIV/0!</v>
      </c>
      <c r="EM908" s="39" t="e">
        <f t="shared" si="2654"/>
        <v>#DIV/0!</v>
      </c>
      <c r="EN908" s="39" t="e">
        <f t="shared" si="2655"/>
        <v>#DIV/0!</v>
      </c>
      <c r="EO908" s="39" t="e">
        <f t="shared" si="2656"/>
        <v>#DIV/0!</v>
      </c>
      <c r="EP908" s="39" t="e">
        <f t="shared" si="2657"/>
        <v>#DIV/0!</v>
      </c>
      <c r="EQ908" s="39" t="e">
        <f t="shared" si="2658"/>
        <v>#DIV/0!</v>
      </c>
      <c r="ER908" s="39" t="e">
        <f t="shared" si="2659"/>
        <v>#DIV/0!</v>
      </c>
      <c r="ES908" s="58" t="str">
        <f t="shared" si="2660"/>
        <v>(OH,F,Cl)-dominate amphibole</v>
      </c>
      <c r="ET908" s="58" t="e">
        <f t="shared" si="2661"/>
        <v>#N/A</v>
      </c>
      <c r="EU908" s="56">
        <f t="shared" si="2578"/>
        <v>0</v>
      </c>
      <c r="EV908" s="56">
        <f t="shared" si="2579"/>
        <v>0</v>
      </c>
      <c r="EW908" s="56">
        <f t="shared" si="2580"/>
        <v>0</v>
      </c>
      <c r="EX908" s="56">
        <f t="shared" si="2581"/>
        <v>0</v>
      </c>
      <c r="EY908" s="56">
        <f t="shared" si="2582"/>
        <v>0</v>
      </c>
      <c r="EZ908" s="56">
        <f t="shared" si="2583"/>
        <v>0</v>
      </c>
      <c r="FA908" s="39">
        <f t="shared" si="2584"/>
        <v>0</v>
      </c>
      <c r="FB908" s="39">
        <f t="shared" si="2585"/>
        <v>0</v>
      </c>
      <c r="FC908" s="54">
        <f t="shared" si="2586"/>
        <v>0</v>
      </c>
      <c r="FD908" s="54">
        <f t="shared" si="2587"/>
        <v>0</v>
      </c>
      <c r="FE908" s="39">
        <f t="shared" si="2588"/>
        <v>0</v>
      </c>
      <c r="FF908" s="54">
        <f t="shared" si="2589"/>
        <v>0</v>
      </c>
      <c r="FG908" s="39">
        <f t="shared" si="2590"/>
        <v>0</v>
      </c>
      <c r="FH908" s="39">
        <f t="shared" si="2662"/>
        <v>0</v>
      </c>
      <c r="FI908" s="39">
        <f t="shared" si="2663"/>
        <v>0</v>
      </c>
      <c r="FJ908" s="39">
        <f t="shared" si="2664"/>
        <v>0</v>
      </c>
      <c r="FK908" s="39" t="e">
        <f t="shared" si="2665"/>
        <v>#DIV/0!</v>
      </c>
      <c r="FL908" s="39" t="e">
        <f t="shared" si="2666"/>
        <v>#DIV/0!</v>
      </c>
      <c r="FM908" s="39" t="e">
        <f t="shared" si="2667"/>
        <v>#DIV/0!</v>
      </c>
      <c r="FN908" s="39">
        <f t="shared" si="2668"/>
        <v>1</v>
      </c>
      <c r="FO908" s="39">
        <f t="shared" si="2591"/>
        <v>0</v>
      </c>
      <c r="FP908" s="39">
        <f t="shared" si="2592"/>
        <v>0</v>
      </c>
      <c r="FQ908" s="39">
        <f t="shared" si="2593"/>
        <v>0</v>
      </c>
      <c r="FR908" s="39">
        <f t="shared" si="2669"/>
        <v>0</v>
      </c>
      <c r="FS908" s="39">
        <f t="shared" si="2670"/>
        <v>0</v>
      </c>
      <c r="FU908" s="39" t="e">
        <f t="shared" si="2671"/>
        <v>#DIV/0!</v>
      </c>
      <c r="FV908" s="39" t="e">
        <f t="shared" si="2672"/>
        <v>#DIV/0!</v>
      </c>
      <c r="FW908" s="39" t="e">
        <f t="shared" si="2673"/>
        <v>#DIV/0!</v>
      </c>
      <c r="FY908" s="39" t="e">
        <f t="shared" si="2674"/>
        <v>#DIV/0!</v>
      </c>
      <c r="FZ908" s="39" t="e">
        <f t="shared" si="2675"/>
        <v>#DIV/0!</v>
      </c>
      <c r="GA908" s="39" t="e">
        <f t="shared" si="2676"/>
        <v>#DIV/0!</v>
      </c>
      <c r="GB908" s="39" t="e">
        <f t="shared" si="2677"/>
        <v>#DIV/0!</v>
      </c>
      <c r="GC908" s="39" t="e">
        <f t="shared" si="2678"/>
        <v>#DIV/0!</v>
      </c>
      <c r="GD908" s="39" t="e">
        <f t="shared" si="2679"/>
        <v>#DIV/0!</v>
      </c>
      <c r="GE908" s="39" t="e">
        <f t="shared" si="2680"/>
        <v>#DIV/0!</v>
      </c>
      <c r="GF908" s="39" t="e">
        <f t="shared" si="2681"/>
        <v>#DIV/0!</v>
      </c>
      <c r="GG908" s="39" t="e">
        <f t="shared" si="2682"/>
        <v>#DIV/0!</v>
      </c>
      <c r="GH908" s="39" t="e">
        <f t="shared" si="2683"/>
        <v>#DIV/0!</v>
      </c>
      <c r="GI908" s="39"/>
      <c r="GJ908" s="39" t="e">
        <f t="shared" si="2684"/>
        <v>#DIV/0!</v>
      </c>
      <c r="GK908" s="39" t="e">
        <f t="shared" si="2685"/>
        <v>#DIV/0!</v>
      </c>
      <c r="GL908" s="39" t="e">
        <f t="shared" si="2686"/>
        <v>#DIV/0!</v>
      </c>
      <c r="GM908" s="39" t="e">
        <f t="shared" si="2687"/>
        <v>#DIV/0!</v>
      </c>
      <c r="GN908" s="39" t="e">
        <f t="shared" si="2688"/>
        <v>#DIV/0!</v>
      </c>
      <c r="GO908" s="57"/>
      <c r="GP908" s="57" t="e">
        <f t="shared" si="2689"/>
        <v>#DIV/0!</v>
      </c>
      <c r="GQ908" s="59" t="e">
        <f t="shared" si="2690"/>
        <v>#DIV/0!</v>
      </c>
      <c r="GR908" s="41" t="e">
        <f t="shared" si="2691"/>
        <v>#DIV/0!</v>
      </c>
      <c r="GS908" s="57" t="e">
        <f t="shared" si="2692"/>
        <v>#DIV/0!</v>
      </c>
      <c r="GT908" s="57" t="e">
        <f t="shared" si="2693"/>
        <v>#DIV/0!</v>
      </c>
      <c r="GU908" s="57" t="e">
        <f t="shared" si="2694"/>
        <v>#DIV/0!</v>
      </c>
      <c r="GV908" s="57"/>
      <c r="GW908" s="42" t="e">
        <f t="shared" si="2695"/>
        <v>#DIV/0!</v>
      </c>
      <c r="GX908" s="42" t="e">
        <f t="shared" si="2696"/>
        <v>#DIV/0!</v>
      </c>
      <c r="GY908" s="42" t="e">
        <f t="shared" si="2697"/>
        <v>#DIV/0!</v>
      </c>
      <c r="GZ908" s="57"/>
      <c r="HA908" s="2" t="e">
        <f t="shared" si="2698"/>
        <v>#DIV/0!</v>
      </c>
      <c r="HB908" s="2" t="e">
        <f t="shared" si="2699"/>
        <v>#DIV/0!</v>
      </c>
      <c r="HC908" s="2" t="e">
        <f t="shared" si="2700"/>
        <v>#DIV/0!</v>
      </c>
      <c r="HD908" s="2" t="e">
        <f t="shared" si="2701"/>
        <v>#DIV/0!</v>
      </c>
      <c r="HE908" s="2" t="e">
        <f t="shared" si="2702"/>
        <v>#DIV/0!</v>
      </c>
      <c r="HF908" s="2" t="e">
        <f t="shared" si="2703"/>
        <v>#DIV/0!</v>
      </c>
      <c r="HG908" s="2" t="e">
        <f t="shared" si="2704"/>
        <v>#DIV/0!</v>
      </c>
      <c r="HH908" s="2" t="e">
        <f t="shared" si="2705"/>
        <v>#DIV/0!</v>
      </c>
      <c r="HI908" s="2" t="e">
        <f t="shared" si="2706"/>
        <v>#DIV/0!</v>
      </c>
      <c r="HJ908" s="11" t="e">
        <f t="shared" si="2707"/>
        <v>#DIV/0!</v>
      </c>
      <c r="HK908" s="60" t="e">
        <f t="shared" si="2708"/>
        <v>#DIV/0!</v>
      </c>
      <c r="HL908" s="57"/>
      <c r="HM908" s="57" t="e">
        <f t="shared" si="2709"/>
        <v>#DIV/0!</v>
      </c>
      <c r="HN908" s="57" t="e">
        <f t="shared" si="2710"/>
        <v>#DIV/0!</v>
      </c>
      <c r="HO908" s="57" t="e">
        <f t="shared" si="2711"/>
        <v>#DIV/0!</v>
      </c>
      <c r="HP908" s="57" t="e">
        <f t="shared" si="2712"/>
        <v>#DIV/0!</v>
      </c>
      <c r="HQ908" s="57" t="e">
        <f t="shared" si="2713"/>
        <v>#DIV/0!</v>
      </c>
      <c r="HR908" s="57"/>
      <c r="HS908" s="57" t="e">
        <f t="shared" si="2714"/>
        <v>#DIV/0!</v>
      </c>
      <c r="HT908" s="57" t="e">
        <f t="shared" si="2715"/>
        <v>#DIV/0!</v>
      </c>
      <c r="HU908" s="57" t="e">
        <f t="shared" si="2716"/>
        <v>#DIV/0!</v>
      </c>
      <c r="HV908" s="57" t="e">
        <f t="shared" si="2717"/>
        <v>#DIV/0!</v>
      </c>
      <c r="HW908" s="57" t="e">
        <f t="shared" si="2718"/>
        <v>#DIV/0!</v>
      </c>
      <c r="HX908" s="57"/>
      <c r="HY908" s="57" t="e">
        <f t="shared" si="2719"/>
        <v>#DIV/0!</v>
      </c>
      <c r="HZ908" s="57" t="e">
        <f t="shared" si="2720"/>
        <v>#DIV/0!</v>
      </c>
      <c r="IA908" s="57"/>
      <c r="IB908" s="61">
        <f t="shared" si="2721"/>
        <v>0</v>
      </c>
      <c r="IC908" s="57" t="str">
        <f t="shared" si="2722"/>
        <v/>
      </c>
      <c r="ID908" s="42"/>
      <c r="IE908" s="2" t="str">
        <f t="shared" si="2723"/>
        <v/>
      </c>
      <c r="IF908" s="60" t="e">
        <f t="shared" si="2724"/>
        <v>#DIV/0!</v>
      </c>
      <c r="IG908" s="60" t="str">
        <f t="shared" si="2725"/>
        <v/>
      </c>
      <c r="IH908" s="60" t="str">
        <f t="shared" si="2726"/>
        <v>zinco-</v>
      </c>
      <c r="II908" s="60" t="str">
        <f t="shared" si="2727"/>
        <v>mangano-</v>
      </c>
      <c r="IJ908" s="60" t="e">
        <f t="shared" si="2728"/>
        <v>#DIV/0!</v>
      </c>
      <c r="IK908" s="60" t="e">
        <f t="shared" si="2729"/>
        <v>#DIV/0!</v>
      </c>
      <c r="IL908" s="60" t="e">
        <f t="shared" si="2730"/>
        <v>#DIV/0!</v>
      </c>
      <c r="IM908" s="60" t="e">
        <f t="shared" si="2731"/>
        <v>#DIV/0!</v>
      </c>
      <c r="IN908" s="60" t="str">
        <f t="shared" si="2732"/>
        <v/>
      </c>
      <c r="IO908" s="60" t="str">
        <f t="shared" si="2733"/>
        <v/>
      </c>
      <c r="IP908" s="57"/>
      <c r="IQ908" s="57" t="str">
        <f t="shared" si="2734"/>
        <v>ERROR!!</v>
      </c>
    </row>
    <row r="909" spans="24:251">
      <c r="X909" s="29">
        <f t="shared" si="2735"/>
        <v>0</v>
      </c>
      <c r="Y909" s="29">
        <f t="shared" si="2736"/>
        <v>0</v>
      </c>
      <c r="Z909" s="29" t="e">
        <f t="shared" si="2737"/>
        <v>#DIV/0!</v>
      </c>
      <c r="AA909" s="29" t="e">
        <f t="shared" si="2738"/>
        <v>#DIV/0!</v>
      </c>
      <c r="AB909" s="29" t="e">
        <f t="shared" si="2739"/>
        <v>#DIV/0!</v>
      </c>
      <c r="AC909" s="29" t="e">
        <f t="shared" si="2740"/>
        <v>#DIV/0!</v>
      </c>
      <c r="AF909" s="23">
        <v>60.084299999999999</v>
      </c>
      <c r="AG909" s="23">
        <v>79.878799999999998</v>
      </c>
      <c r="AH909" s="23">
        <v>101.96120000000001</v>
      </c>
      <c r="AI909" s="23">
        <v>151.99039999999999</v>
      </c>
      <c r="AJ909" s="23">
        <v>159.69</v>
      </c>
      <c r="AK909" s="23">
        <v>71.846400000000003</v>
      </c>
      <c r="AL909" s="23">
        <v>70.9375</v>
      </c>
      <c r="AM909" s="23">
        <v>40.304400000000001</v>
      </c>
      <c r="AN909" s="23">
        <v>56.077399999999997</v>
      </c>
      <c r="AO909" s="23">
        <v>61.978999999999999</v>
      </c>
      <c r="AP909" s="23">
        <v>94.195999999999998</v>
      </c>
      <c r="AQ909" s="23">
        <v>18.998000000000001</v>
      </c>
      <c r="AR909" s="23">
        <v>35.450000000000003</v>
      </c>
      <c r="AS909" s="23">
        <v>29.88</v>
      </c>
      <c r="AT909" s="23">
        <v>74.691999999999993</v>
      </c>
      <c r="AU909" s="23">
        <v>81.39</v>
      </c>
      <c r="AX909" s="54">
        <f t="shared" si="2595"/>
        <v>0</v>
      </c>
      <c r="AY909" s="54">
        <f t="shared" si="2596"/>
        <v>0</v>
      </c>
      <c r="AZ909" s="54">
        <f t="shared" si="2597"/>
        <v>0</v>
      </c>
      <c r="BA909" s="54">
        <f t="shared" si="2598"/>
        <v>0</v>
      </c>
      <c r="BB909" s="54">
        <f t="shared" si="2599"/>
        <v>0</v>
      </c>
      <c r="BC909" s="54">
        <f t="shared" si="2600"/>
        <v>0</v>
      </c>
      <c r="BD909" s="54">
        <f t="shared" si="2601"/>
        <v>0</v>
      </c>
      <c r="BE909" s="54">
        <f t="shared" si="2602"/>
        <v>0</v>
      </c>
      <c r="BF909" s="54">
        <f t="shared" si="2603"/>
        <v>0</v>
      </c>
      <c r="BG909" s="54">
        <f t="shared" si="2604"/>
        <v>0</v>
      </c>
      <c r="BH909" s="54">
        <f t="shared" si="2605"/>
        <v>0</v>
      </c>
      <c r="BI909" s="54">
        <f t="shared" si="2606"/>
        <v>0</v>
      </c>
      <c r="BJ909" s="54">
        <f t="shared" si="2607"/>
        <v>0</v>
      </c>
      <c r="BK909" s="54">
        <f t="shared" si="2608"/>
        <v>0</v>
      </c>
      <c r="BL909" s="54">
        <f t="shared" si="2609"/>
        <v>0</v>
      </c>
      <c r="BM909" s="42"/>
      <c r="BO909" s="54">
        <f>'Norm-coeff'!$C$2+$AX909*'Norm-coeff'!$D$2+$AY909*'Norm-coeff'!$E$2+$AZ909*'Norm-coeff'!$F$2+$BA909*'Norm-coeff'!$G$2+$BB909*'Norm-coeff'!$H$2+$BC909*'Norm-coeff'!$I$2+$BD909*'Norm-coeff'!$J$2+$BE909*'Norm-coeff'!$K$2+$BF909*'Norm-coeff'!$L$2+$BG909*'Norm-coeff'!$M$2+$BH909*'Norm-coeff'!$N$2+$BI909*'Norm-coeff'!$O$2</f>
        <v>5.4045421474420303</v>
      </c>
      <c r="BP909" s="54">
        <f>'Norm-coeff'!$C$3+$AX909*'Norm-coeff'!$D$3+$AY909*'Norm-coeff'!$E$3+$AZ909*'Norm-coeff'!$F$3+$BA909*'Norm-coeff'!$G$3+$BB909*'Norm-coeff'!$H$3+$BC909*'Norm-coeff'!$I$3+$BD909*'Norm-coeff'!$J$3+$BE909*'Norm-coeff'!$K$3+$BF909*'Norm-coeff'!$L$3+$BG909*'Norm-coeff'!$M$3+$BH909*'Norm-coeff'!$N$3+$BI909*'Norm-coeff'!$O$3</f>
        <v>3.15319116612705</v>
      </c>
      <c r="BQ909" s="54">
        <f>'Norm-coeff'!$C$4+$AX909*'Norm-coeff'!$D$4+$AY909*'Norm-coeff'!$E$4+$AZ909*'Norm-coeff'!$F$4+$BA909*'Norm-coeff'!$G$4+$BB909*'Norm-coeff'!$H$4+$BC909*'Norm-coeff'!$I$4+$BD909*'Norm-coeff'!$J$4+$BE909*'Norm-coeff'!$K$4+$BF909*'Norm-coeff'!$L$4+$BG909*'Norm-coeff'!$M$4+$BH909*'Norm-coeff'!$N$4+$BI909*'Norm-coeff'!$O$4</f>
        <v>1.42115649462768</v>
      </c>
      <c r="BR909" s="54">
        <f>'Norm-coeff'!$C$5+$AX909*'Norm-coeff'!$D$5+$AY909*'Norm-coeff'!$E$5+$AZ909*'Norm-coeff'!$F$5+$BA909*'Norm-coeff'!$G$5+$BB909*'Norm-coeff'!$H$5+$BC909*'Norm-coeff'!$I$5+$BD909*'Norm-coeff'!$J$5+$BE909*'Norm-coeff'!$K$5+$BF909*'Norm-coeff'!$L$5+$BG909*'Norm-coeff'!$M$5+$BH909*'Norm-coeff'!$N$5+$BI909*'Norm-coeff'!$O$5</f>
        <v>1.0553329241296201</v>
      </c>
      <c r="BS909" s="54">
        <f>'Norm-coeff'!$C$6+$AX909*'Norm-coeff'!$D$6+$AY909*'Norm-coeff'!$E$6+$AZ909*'Norm-coeff'!$F$6+$BA909*'Norm-coeff'!$G$6+$BB909*'Norm-coeff'!$H$6+$BC909*'Norm-coeff'!$I$6+$BD909*'Norm-coeff'!$J$6+$BE909*'Norm-coeff'!$K$6+$BF909*'Norm-coeff'!$L$6+$BG909*'Norm-coeff'!$M$6+$BH909*'Norm-coeff'!$N$6+$BI909*'Norm-coeff'!$O$6</f>
        <v>-1.48700885495103E-2</v>
      </c>
      <c r="BT909" s="54">
        <f>'Norm-coeff'!$C$7+$AX909*'Norm-coeff'!$D$7+$AY909*'Norm-coeff'!$E$7+$AZ909*'Norm-coeff'!$F$7+$BA909*'Norm-coeff'!$G$7+$BB909*'Norm-coeff'!$H$7+$BC909*'Norm-coeff'!$I$7+$BD909*'Norm-coeff'!$J$7+$BE909*'Norm-coeff'!$K$7+$BF909*'Norm-coeff'!$L$7+$BG909*'Norm-coeff'!$M$7+$BH909*'Norm-coeff'!$N$7+$BI909*'Norm-coeff'!$O$7</f>
        <v>2.0907583608832998</v>
      </c>
      <c r="BU909" s="54">
        <f>'Norm-coeff'!$C$8+$AX909*'Norm-coeff'!$D$8+$AY909*'Norm-coeff'!$E$8+$AZ909*'Norm-coeff'!$F$8+$BA909*'Norm-coeff'!$G$8+$BB909*'Norm-coeff'!$H$8+$BC909*'Norm-coeff'!$I$8+$BD909*'Norm-coeff'!$J$8+$BE909*'Norm-coeff'!$K$8+$BF909*'Norm-coeff'!$L$8+$BG909*'Norm-coeff'!$M$8+$BH909*'Norm-coeff'!$N$8+$BI909*'Norm-coeff'!$O$8</f>
        <v>0.65894159836244504</v>
      </c>
      <c r="BV909" s="54">
        <f>'Norm-coeff'!$C$9+$AX909*'Norm-coeff'!$D$9+$AY909*'Norm-coeff'!$E$9+$AZ909*'Norm-coeff'!$F$9+$BA909*'Norm-coeff'!$G$9+$BB909*'Norm-coeff'!$H$9+$BC909*'Norm-coeff'!$I$9+$BD909*'Norm-coeff'!$J$9+$BE909*'Norm-coeff'!$K$9+$BF909*'Norm-coeff'!$L$9+$BG909*'Norm-coeff'!$M$9+$BH909*'Norm-coeff'!$N$9+$BI909*'Norm-coeff'!$O$9</f>
        <v>1.48961085014701</v>
      </c>
      <c r="BW909" s="54">
        <f>'Norm-coeff'!$C$10+$AX909*'Norm-coeff'!$D$10+$AY909*'Norm-coeff'!$E$10+$AZ909*'Norm-coeff'!$F$10+$BA909*'Norm-coeff'!$G$10+$BB909*'Norm-coeff'!$H$10+$BC909*'Norm-coeff'!$I$10+$BD909*'Norm-coeff'!$J$10+$BE909*'Norm-coeff'!$K$10+$BF909*'Norm-coeff'!$L$10+$BG909*'Norm-coeff'!$M$10+$BH909*'Norm-coeff'!$N$10+$BI909*'Norm-coeff'!$O$10</f>
        <v>1.42058735749591</v>
      </c>
      <c r="BX909" s="54">
        <f>'Norm-coeff'!$C$11+$AX909*'Norm-coeff'!$D$11+$AY909*'Norm-coeff'!$E$11+$AZ909*'Norm-coeff'!$F$11+$BA909*'Norm-coeff'!$G$11+$BB909*'Norm-coeff'!$H$11+$BC909*'Norm-coeff'!$I$11+$BD909*'Norm-coeff'!$J$11+$BE909*'Norm-coeff'!$K$11+$BF909*'Norm-coeff'!$L$11+$BG909*'Norm-coeff'!$M$11+$BH909*'Norm-coeff'!$N$11+$BI909*'Norm-coeff'!$O$11</f>
        <v>0.221233014421479</v>
      </c>
      <c r="BY909" s="54">
        <f>'Norm-coeff'!$C$12+$AX909*'Norm-coeff'!$D$12+$AY909*'Norm-coeff'!$E$12+$AZ909*'Norm-coeff'!$F$12+$BA909*'Norm-coeff'!$G$12+$BB909*'Norm-coeff'!$H$12+$BC909*'Norm-coeff'!$I$12+$BD909*'Norm-coeff'!$J$12+$BE909*'Norm-coeff'!$K$12+$BF909*'Norm-coeff'!$L$12+$BG909*'Norm-coeff'!$M$12+$BH909*'Norm-coeff'!$N$12+$BI909*'Norm-coeff'!$O$12</f>
        <v>0.283527502056037</v>
      </c>
      <c r="BZ909" s="54">
        <f>'Norm-coeff'!$C$13+$AX909*'Norm-coeff'!$D$13+$AY909*'Norm-coeff'!$E$13+$AZ909*'Norm-coeff'!$F$13+$BA909*'Norm-coeff'!$G$13+$BB909*'Norm-coeff'!$H$13+$BC909*'Norm-coeff'!$I$13+$BD909*'Norm-coeff'!$J$13+$BE909*'Norm-coeff'!$K$13+$BF909*'Norm-coeff'!$L$13+$BG909*'Norm-coeff'!$M$13+$BH909*'Norm-coeff'!$N$13+$BI909*'Norm-coeff'!$O$13</f>
        <v>-4.1864930554451202E-2</v>
      </c>
      <c r="CA909" s="54">
        <f>'Norm-coeff'!$C$14+$AX909*'Norm-coeff'!$D$14+$AY909*'Norm-coeff'!$E$14+$AZ909*'Norm-coeff'!$F$14+$BA909*'Norm-coeff'!$G$14+$BB909*'Norm-coeff'!$H$14+$BC909*'Norm-coeff'!$I$14+$BD909*'Norm-coeff'!$J$14+$BE909*'Norm-coeff'!$K$14+$BF909*'Norm-coeff'!$L$14+$BG909*'Norm-coeff'!$M$14+$BH909*'Norm-coeff'!$N$14+$BI909*'Norm-coeff'!$O$14</f>
        <v>4.2526983164477103</v>
      </c>
      <c r="CC909" s="54">
        <f t="shared" si="2610"/>
        <v>0</v>
      </c>
      <c r="CG909" s="54">
        <f t="shared" si="2611"/>
        <v>0</v>
      </c>
      <c r="CH909" s="54">
        <f t="shared" si="2594"/>
        <v>0</v>
      </c>
      <c r="CI909" s="54">
        <f t="shared" si="2612"/>
        <v>0</v>
      </c>
      <c r="CJ909" s="56">
        <f t="shared" si="2613"/>
        <v>0</v>
      </c>
      <c r="CK909" s="54">
        <f t="shared" si="2614"/>
        <v>0</v>
      </c>
      <c r="CL909" s="54">
        <f t="shared" si="2615"/>
        <v>0</v>
      </c>
      <c r="CM909" s="54">
        <f t="shared" si="2616"/>
        <v>0</v>
      </c>
      <c r="CN909" s="54">
        <f t="shared" si="2617"/>
        <v>0</v>
      </c>
      <c r="CO909" s="54">
        <f t="shared" si="2618"/>
        <v>0</v>
      </c>
      <c r="CP909" s="54">
        <f t="shared" si="2619"/>
        <v>0</v>
      </c>
      <c r="CQ909" s="54">
        <f t="shared" si="2620"/>
        <v>0</v>
      </c>
      <c r="CR909" s="54">
        <f t="shared" si="2621"/>
        <v>0</v>
      </c>
      <c r="CS909" s="54">
        <f t="shared" si="2622"/>
        <v>0</v>
      </c>
      <c r="CU909" s="54">
        <f t="shared" si="2623"/>
        <v>0</v>
      </c>
      <c r="CV909" s="54">
        <f t="shared" si="2624"/>
        <v>0</v>
      </c>
      <c r="CW909" s="54">
        <f t="shared" si="2625"/>
        <v>0</v>
      </c>
      <c r="CX909" s="54">
        <f t="shared" si="2626"/>
        <v>0</v>
      </c>
      <c r="CZ909" s="54">
        <f t="shared" si="2627"/>
        <v>0</v>
      </c>
      <c r="DA909" s="54">
        <f t="shared" si="2628"/>
        <v>0</v>
      </c>
      <c r="DB909" s="54">
        <f t="shared" si="2629"/>
        <v>0</v>
      </c>
      <c r="DC909" s="54">
        <f t="shared" si="2630"/>
        <v>0</v>
      </c>
      <c r="DD909" s="54">
        <f t="shared" si="2631"/>
        <v>0</v>
      </c>
      <c r="DE909" s="54">
        <f t="shared" si="2632"/>
        <v>0</v>
      </c>
      <c r="DF909" s="54">
        <f t="shared" si="2633"/>
        <v>0</v>
      </c>
      <c r="DG909" s="54">
        <f t="shared" si="2634"/>
        <v>2</v>
      </c>
      <c r="DH909" s="71">
        <f t="shared" si="2635"/>
        <v>0</v>
      </c>
      <c r="DI909" s="71">
        <f t="shared" si="2636"/>
        <v>0</v>
      </c>
      <c r="DJ909" s="54">
        <f t="shared" si="2637"/>
        <v>0</v>
      </c>
      <c r="DK909" s="54">
        <f t="shared" si="2638"/>
        <v>2</v>
      </c>
      <c r="DL909" s="4">
        <f t="shared" si="2568"/>
        <v>0</v>
      </c>
      <c r="DM909" s="3">
        <f t="shared" si="2639"/>
        <v>0</v>
      </c>
      <c r="DN909" s="3">
        <f t="shared" si="2640"/>
        <v>0</v>
      </c>
      <c r="DO909" s="4" t="e">
        <f t="shared" si="2641"/>
        <v>#DIV/0!</v>
      </c>
      <c r="DP909" s="57"/>
      <c r="DQ909" s="57"/>
      <c r="DR909" s="56">
        <f t="shared" si="2569"/>
        <v>2</v>
      </c>
      <c r="DS909" s="56">
        <f t="shared" si="2570"/>
        <v>0</v>
      </c>
      <c r="DT909" s="38">
        <f t="shared" si="2571"/>
        <v>0</v>
      </c>
      <c r="DU909" s="38">
        <f t="shared" si="2642"/>
        <v>2</v>
      </c>
      <c r="DV909" s="38">
        <f t="shared" si="2572"/>
        <v>0</v>
      </c>
      <c r="DW909" s="39">
        <f t="shared" si="2573"/>
        <v>0</v>
      </c>
      <c r="DX909" s="39">
        <f t="shared" si="2574"/>
        <v>0</v>
      </c>
      <c r="DY909" s="39">
        <f t="shared" si="2575"/>
        <v>0</v>
      </c>
      <c r="DZ909" s="39">
        <f t="shared" si="2576"/>
        <v>0</v>
      </c>
      <c r="EA909" s="39">
        <f t="shared" si="2577"/>
        <v>0</v>
      </c>
      <c r="EB909" s="37" t="e">
        <f t="shared" si="2643"/>
        <v>#DIV/0!</v>
      </c>
      <c r="EC909" s="37" t="e">
        <f t="shared" si="2644"/>
        <v>#DIV/0!</v>
      </c>
      <c r="ED909" s="37" t="e">
        <f t="shared" si="2645"/>
        <v>#DIV/0!</v>
      </c>
      <c r="EE909" s="37" t="e">
        <f t="shared" si="2646"/>
        <v>#DIV/0!</v>
      </c>
      <c r="EF909" s="39" t="e">
        <f t="shared" si="2647"/>
        <v>#DIV/0!</v>
      </c>
      <c r="EG909" s="37" t="e">
        <f t="shared" si="2648"/>
        <v>#DIV/0!</v>
      </c>
      <c r="EH909" s="37" t="e">
        <f t="shared" si="2649"/>
        <v>#DIV/0!</v>
      </c>
      <c r="EI909" s="11" t="b">
        <f t="shared" si="2650"/>
        <v>1</v>
      </c>
      <c r="EJ909" s="11" t="b">
        <f t="shared" si="2651"/>
        <v>0</v>
      </c>
      <c r="EK909" s="39" t="e">
        <f t="shared" si="2652"/>
        <v>#DIV/0!</v>
      </c>
      <c r="EL909" s="39" t="e">
        <f t="shared" si="2653"/>
        <v>#DIV/0!</v>
      </c>
      <c r="EM909" s="39" t="e">
        <f t="shared" si="2654"/>
        <v>#DIV/0!</v>
      </c>
      <c r="EN909" s="39" t="e">
        <f t="shared" si="2655"/>
        <v>#DIV/0!</v>
      </c>
      <c r="EO909" s="39" t="e">
        <f t="shared" si="2656"/>
        <v>#DIV/0!</v>
      </c>
      <c r="EP909" s="39" t="e">
        <f t="shared" si="2657"/>
        <v>#DIV/0!</v>
      </c>
      <c r="EQ909" s="39" t="e">
        <f t="shared" si="2658"/>
        <v>#DIV/0!</v>
      </c>
      <c r="ER909" s="39" t="e">
        <f t="shared" si="2659"/>
        <v>#DIV/0!</v>
      </c>
      <c r="ES909" s="58" t="str">
        <f t="shared" si="2660"/>
        <v>(OH,F,Cl)-dominate amphibole</v>
      </c>
      <c r="ET909" s="58" t="e">
        <f t="shared" si="2661"/>
        <v>#N/A</v>
      </c>
      <c r="EU909" s="56">
        <f t="shared" si="2578"/>
        <v>0</v>
      </c>
      <c r="EV909" s="56">
        <f t="shared" si="2579"/>
        <v>0</v>
      </c>
      <c r="EW909" s="56">
        <f t="shared" si="2580"/>
        <v>0</v>
      </c>
      <c r="EX909" s="56">
        <f t="shared" si="2581"/>
        <v>0</v>
      </c>
      <c r="EY909" s="56">
        <f t="shared" si="2582"/>
        <v>0</v>
      </c>
      <c r="EZ909" s="56">
        <f t="shared" si="2583"/>
        <v>0</v>
      </c>
      <c r="FA909" s="39">
        <f t="shared" si="2584"/>
        <v>0</v>
      </c>
      <c r="FB909" s="39">
        <f t="shared" si="2585"/>
        <v>0</v>
      </c>
      <c r="FC909" s="54">
        <f t="shared" si="2586"/>
        <v>0</v>
      </c>
      <c r="FD909" s="54">
        <f t="shared" si="2587"/>
        <v>0</v>
      </c>
      <c r="FE909" s="39">
        <f t="shared" si="2588"/>
        <v>0</v>
      </c>
      <c r="FF909" s="54">
        <f t="shared" si="2589"/>
        <v>0</v>
      </c>
      <c r="FG909" s="39">
        <f t="shared" si="2590"/>
        <v>0</v>
      </c>
      <c r="FH909" s="39">
        <f t="shared" si="2662"/>
        <v>0</v>
      </c>
      <c r="FI909" s="39">
        <f t="shared" si="2663"/>
        <v>0</v>
      </c>
      <c r="FJ909" s="39">
        <f t="shared" si="2664"/>
        <v>0</v>
      </c>
      <c r="FK909" s="39" t="e">
        <f t="shared" si="2665"/>
        <v>#DIV/0!</v>
      </c>
      <c r="FL909" s="39" t="e">
        <f t="shared" si="2666"/>
        <v>#DIV/0!</v>
      </c>
      <c r="FM909" s="39" t="e">
        <f t="shared" si="2667"/>
        <v>#DIV/0!</v>
      </c>
      <c r="FN909" s="39">
        <f t="shared" si="2668"/>
        <v>1</v>
      </c>
      <c r="FO909" s="39">
        <f t="shared" si="2591"/>
        <v>0</v>
      </c>
      <c r="FP909" s="39">
        <f t="shared" si="2592"/>
        <v>0</v>
      </c>
      <c r="FQ909" s="39">
        <f t="shared" si="2593"/>
        <v>0</v>
      </c>
      <c r="FR909" s="39">
        <f t="shared" si="2669"/>
        <v>0</v>
      </c>
      <c r="FS909" s="39">
        <f t="shared" si="2670"/>
        <v>0</v>
      </c>
      <c r="FU909" s="39" t="e">
        <f t="shared" si="2671"/>
        <v>#DIV/0!</v>
      </c>
      <c r="FV909" s="39" t="e">
        <f t="shared" si="2672"/>
        <v>#DIV/0!</v>
      </c>
      <c r="FW909" s="39" t="e">
        <f t="shared" si="2673"/>
        <v>#DIV/0!</v>
      </c>
      <c r="FY909" s="39" t="e">
        <f t="shared" si="2674"/>
        <v>#DIV/0!</v>
      </c>
      <c r="FZ909" s="39" t="e">
        <f t="shared" si="2675"/>
        <v>#DIV/0!</v>
      </c>
      <c r="GA909" s="39" t="e">
        <f t="shared" si="2676"/>
        <v>#DIV/0!</v>
      </c>
      <c r="GB909" s="39" t="e">
        <f t="shared" si="2677"/>
        <v>#DIV/0!</v>
      </c>
      <c r="GC909" s="39" t="e">
        <f t="shared" si="2678"/>
        <v>#DIV/0!</v>
      </c>
      <c r="GD909" s="39" t="e">
        <f t="shared" si="2679"/>
        <v>#DIV/0!</v>
      </c>
      <c r="GE909" s="39" t="e">
        <f t="shared" si="2680"/>
        <v>#DIV/0!</v>
      </c>
      <c r="GF909" s="39" t="e">
        <f t="shared" si="2681"/>
        <v>#DIV/0!</v>
      </c>
      <c r="GG909" s="39" t="e">
        <f t="shared" si="2682"/>
        <v>#DIV/0!</v>
      </c>
      <c r="GH909" s="39" t="e">
        <f t="shared" si="2683"/>
        <v>#DIV/0!</v>
      </c>
      <c r="GI909" s="39"/>
      <c r="GJ909" s="39" t="e">
        <f t="shared" si="2684"/>
        <v>#DIV/0!</v>
      </c>
      <c r="GK909" s="39" t="e">
        <f t="shared" si="2685"/>
        <v>#DIV/0!</v>
      </c>
      <c r="GL909" s="39" t="e">
        <f t="shared" si="2686"/>
        <v>#DIV/0!</v>
      </c>
      <c r="GM909" s="39" t="e">
        <f t="shared" si="2687"/>
        <v>#DIV/0!</v>
      </c>
      <c r="GN909" s="39" t="e">
        <f t="shared" si="2688"/>
        <v>#DIV/0!</v>
      </c>
      <c r="GO909" s="57"/>
      <c r="GP909" s="57" t="e">
        <f t="shared" si="2689"/>
        <v>#DIV/0!</v>
      </c>
      <c r="GQ909" s="59" t="e">
        <f t="shared" si="2690"/>
        <v>#DIV/0!</v>
      </c>
      <c r="GR909" s="41" t="e">
        <f t="shared" si="2691"/>
        <v>#DIV/0!</v>
      </c>
      <c r="GS909" s="57" t="e">
        <f t="shared" si="2692"/>
        <v>#DIV/0!</v>
      </c>
      <c r="GT909" s="57" t="e">
        <f t="shared" si="2693"/>
        <v>#DIV/0!</v>
      </c>
      <c r="GU909" s="57" t="e">
        <f t="shared" si="2694"/>
        <v>#DIV/0!</v>
      </c>
      <c r="GV909" s="57"/>
      <c r="GW909" s="42" t="e">
        <f t="shared" si="2695"/>
        <v>#DIV/0!</v>
      </c>
      <c r="GX909" s="42" t="e">
        <f t="shared" si="2696"/>
        <v>#DIV/0!</v>
      </c>
      <c r="GY909" s="42" t="e">
        <f t="shared" si="2697"/>
        <v>#DIV/0!</v>
      </c>
      <c r="GZ909" s="57"/>
      <c r="HA909" s="2" t="e">
        <f t="shared" si="2698"/>
        <v>#DIV/0!</v>
      </c>
      <c r="HB909" s="2" t="e">
        <f t="shared" si="2699"/>
        <v>#DIV/0!</v>
      </c>
      <c r="HC909" s="2" t="e">
        <f t="shared" si="2700"/>
        <v>#DIV/0!</v>
      </c>
      <c r="HD909" s="2" t="e">
        <f t="shared" si="2701"/>
        <v>#DIV/0!</v>
      </c>
      <c r="HE909" s="2" t="e">
        <f t="shared" si="2702"/>
        <v>#DIV/0!</v>
      </c>
      <c r="HF909" s="2" t="e">
        <f t="shared" si="2703"/>
        <v>#DIV/0!</v>
      </c>
      <c r="HG909" s="2" t="e">
        <f t="shared" si="2704"/>
        <v>#DIV/0!</v>
      </c>
      <c r="HH909" s="2" t="e">
        <f t="shared" si="2705"/>
        <v>#DIV/0!</v>
      </c>
      <c r="HI909" s="2" t="e">
        <f t="shared" si="2706"/>
        <v>#DIV/0!</v>
      </c>
      <c r="HJ909" s="11" t="e">
        <f t="shared" si="2707"/>
        <v>#DIV/0!</v>
      </c>
      <c r="HK909" s="60" t="e">
        <f t="shared" si="2708"/>
        <v>#DIV/0!</v>
      </c>
      <c r="HL909" s="57"/>
      <c r="HM909" s="57" t="e">
        <f t="shared" si="2709"/>
        <v>#DIV/0!</v>
      </c>
      <c r="HN909" s="57" t="e">
        <f t="shared" si="2710"/>
        <v>#DIV/0!</v>
      </c>
      <c r="HO909" s="57" t="e">
        <f t="shared" si="2711"/>
        <v>#DIV/0!</v>
      </c>
      <c r="HP909" s="57" t="e">
        <f t="shared" si="2712"/>
        <v>#DIV/0!</v>
      </c>
      <c r="HQ909" s="57" t="e">
        <f t="shared" si="2713"/>
        <v>#DIV/0!</v>
      </c>
      <c r="HR909" s="57"/>
      <c r="HS909" s="57" t="e">
        <f t="shared" si="2714"/>
        <v>#DIV/0!</v>
      </c>
      <c r="HT909" s="57" t="e">
        <f t="shared" si="2715"/>
        <v>#DIV/0!</v>
      </c>
      <c r="HU909" s="57" t="e">
        <f t="shared" si="2716"/>
        <v>#DIV/0!</v>
      </c>
      <c r="HV909" s="57" t="e">
        <f t="shared" si="2717"/>
        <v>#DIV/0!</v>
      </c>
      <c r="HW909" s="57" t="e">
        <f t="shared" si="2718"/>
        <v>#DIV/0!</v>
      </c>
      <c r="HX909" s="57"/>
      <c r="HY909" s="57" t="e">
        <f t="shared" si="2719"/>
        <v>#DIV/0!</v>
      </c>
      <c r="HZ909" s="57" t="e">
        <f t="shared" si="2720"/>
        <v>#DIV/0!</v>
      </c>
      <c r="IA909" s="57"/>
      <c r="IB909" s="61">
        <f t="shared" si="2721"/>
        <v>0</v>
      </c>
      <c r="IC909" s="57" t="str">
        <f t="shared" si="2722"/>
        <v/>
      </c>
      <c r="ID909" s="42"/>
      <c r="IE909" s="2" t="str">
        <f t="shared" si="2723"/>
        <v/>
      </c>
      <c r="IF909" s="60" t="e">
        <f t="shared" si="2724"/>
        <v>#DIV/0!</v>
      </c>
      <c r="IG909" s="60" t="str">
        <f t="shared" si="2725"/>
        <v/>
      </c>
      <c r="IH909" s="60" t="str">
        <f t="shared" si="2726"/>
        <v>zinco-</v>
      </c>
      <c r="II909" s="60" t="str">
        <f t="shared" si="2727"/>
        <v>mangano-</v>
      </c>
      <c r="IJ909" s="60" t="e">
        <f t="shared" si="2728"/>
        <v>#DIV/0!</v>
      </c>
      <c r="IK909" s="60" t="e">
        <f t="shared" si="2729"/>
        <v>#DIV/0!</v>
      </c>
      <c r="IL909" s="60" t="e">
        <f t="shared" si="2730"/>
        <v>#DIV/0!</v>
      </c>
      <c r="IM909" s="60" t="e">
        <f t="shared" si="2731"/>
        <v>#DIV/0!</v>
      </c>
      <c r="IN909" s="60" t="str">
        <f t="shared" si="2732"/>
        <v/>
      </c>
      <c r="IO909" s="60" t="str">
        <f t="shared" si="2733"/>
        <v/>
      </c>
      <c r="IP909" s="57"/>
      <c r="IQ909" s="57" t="str">
        <f t="shared" si="2734"/>
        <v>ERROR!!</v>
      </c>
    </row>
    <row r="910" spans="24:251">
      <c r="X910" s="29">
        <f t="shared" si="2735"/>
        <v>0</v>
      </c>
      <c r="Y910" s="29">
        <f t="shared" si="2736"/>
        <v>0</v>
      </c>
      <c r="Z910" s="29" t="e">
        <f t="shared" si="2737"/>
        <v>#DIV/0!</v>
      </c>
      <c r="AA910" s="29" t="e">
        <f t="shared" si="2738"/>
        <v>#DIV/0!</v>
      </c>
      <c r="AB910" s="29" t="e">
        <f t="shared" si="2739"/>
        <v>#DIV/0!</v>
      </c>
      <c r="AC910" s="29" t="e">
        <f t="shared" si="2740"/>
        <v>#DIV/0!</v>
      </c>
      <c r="AF910" s="23">
        <v>60.084299999999999</v>
      </c>
      <c r="AG910" s="23">
        <v>79.878799999999998</v>
      </c>
      <c r="AH910" s="23">
        <v>101.96120000000001</v>
      </c>
      <c r="AI910" s="23">
        <v>151.99039999999999</v>
      </c>
      <c r="AJ910" s="23">
        <v>159.69</v>
      </c>
      <c r="AK910" s="23">
        <v>71.846400000000003</v>
      </c>
      <c r="AL910" s="23">
        <v>70.9375</v>
      </c>
      <c r="AM910" s="23">
        <v>40.304400000000001</v>
      </c>
      <c r="AN910" s="23">
        <v>56.077399999999997</v>
      </c>
      <c r="AO910" s="23">
        <v>61.978999999999999</v>
      </c>
      <c r="AP910" s="23">
        <v>94.195999999999998</v>
      </c>
      <c r="AQ910" s="23">
        <v>18.998000000000001</v>
      </c>
      <c r="AR910" s="23">
        <v>35.450000000000003</v>
      </c>
      <c r="AS910" s="23">
        <v>29.88</v>
      </c>
      <c r="AT910" s="23">
        <v>74.691999999999993</v>
      </c>
      <c r="AU910" s="23">
        <v>81.39</v>
      </c>
      <c r="AX910" s="54">
        <f t="shared" si="2595"/>
        <v>0</v>
      </c>
      <c r="AY910" s="54">
        <f t="shared" si="2596"/>
        <v>0</v>
      </c>
      <c r="AZ910" s="54">
        <f t="shared" si="2597"/>
        <v>0</v>
      </c>
      <c r="BA910" s="54">
        <f t="shared" si="2598"/>
        <v>0</v>
      </c>
      <c r="BB910" s="54">
        <f t="shared" si="2599"/>
        <v>0</v>
      </c>
      <c r="BC910" s="54">
        <f t="shared" si="2600"/>
        <v>0</v>
      </c>
      <c r="BD910" s="54">
        <f t="shared" si="2601"/>
        <v>0</v>
      </c>
      <c r="BE910" s="54">
        <f t="shared" si="2602"/>
        <v>0</v>
      </c>
      <c r="BF910" s="54">
        <f t="shared" si="2603"/>
        <v>0</v>
      </c>
      <c r="BG910" s="54">
        <f t="shared" si="2604"/>
        <v>0</v>
      </c>
      <c r="BH910" s="54">
        <f t="shared" si="2605"/>
        <v>0</v>
      </c>
      <c r="BI910" s="54">
        <f t="shared" si="2606"/>
        <v>0</v>
      </c>
      <c r="BJ910" s="54">
        <f t="shared" si="2607"/>
        <v>0</v>
      </c>
      <c r="BK910" s="54">
        <f t="shared" si="2608"/>
        <v>0</v>
      </c>
      <c r="BL910" s="54">
        <f t="shared" si="2609"/>
        <v>0</v>
      </c>
      <c r="BM910" s="42"/>
      <c r="BO910" s="54">
        <f>'Norm-coeff'!$C$2+$AX910*'Norm-coeff'!$D$2+$AY910*'Norm-coeff'!$E$2+$AZ910*'Norm-coeff'!$F$2+$BA910*'Norm-coeff'!$G$2+$BB910*'Norm-coeff'!$H$2+$BC910*'Norm-coeff'!$I$2+$BD910*'Norm-coeff'!$J$2+$BE910*'Norm-coeff'!$K$2+$BF910*'Norm-coeff'!$L$2+$BG910*'Norm-coeff'!$M$2+$BH910*'Norm-coeff'!$N$2+$BI910*'Norm-coeff'!$O$2</f>
        <v>5.4045421474420303</v>
      </c>
      <c r="BP910" s="54">
        <f>'Norm-coeff'!$C$3+$AX910*'Norm-coeff'!$D$3+$AY910*'Norm-coeff'!$E$3+$AZ910*'Norm-coeff'!$F$3+$BA910*'Norm-coeff'!$G$3+$BB910*'Norm-coeff'!$H$3+$BC910*'Norm-coeff'!$I$3+$BD910*'Norm-coeff'!$J$3+$BE910*'Norm-coeff'!$K$3+$BF910*'Norm-coeff'!$L$3+$BG910*'Norm-coeff'!$M$3+$BH910*'Norm-coeff'!$N$3+$BI910*'Norm-coeff'!$O$3</f>
        <v>3.15319116612705</v>
      </c>
      <c r="BQ910" s="54">
        <f>'Norm-coeff'!$C$4+$AX910*'Norm-coeff'!$D$4+$AY910*'Norm-coeff'!$E$4+$AZ910*'Norm-coeff'!$F$4+$BA910*'Norm-coeff'!$G$4+$BB910*'Norm-coeff'!$H$4+$BC910*'Norm-coeff'!$I$4+$BD910*'Norm-coeff'!$J$4+$BE910*'Norm-coeff'!$K$4+$BF910*'Norm-coeff'!$L$4+$BG910*'Norm-coeff'!$M$4+$BH910*'Norm-coeff'!$N$4+$BI910*'Norm-coeff'!$O$4</f>
        <v>1.42115649462768</v>
      </c>
      <c r="BR910" s="54">
        <f>'Norm-coeff'!$C$5+$AX910*'Norm-coeff'!$D$5+$AY910*'Norm-coeff'!$E$5+$AZ910*'Norm-coeff'!$F$5+$BA910*'Norm-coeff'!$G$5+$BB910*'Norm-coeff'!$H$5+$BC910*'Norm-coeff'!$I$5+$BD910*'Norm-coeff'!$J$5+$BE910*'Norm-coeff'!$K$5+$BF910*'Norm-coeff'!$L$5+$BG910*'Norm-coeff'!$M$5+$BH910*'Norm-coeff'!$N$5+$BI910*'Norm-coeff'!$O$5</f>
        <v>1.0553329241296201</v>
      </c>
      <c r="BS910" s="54">
        <f>'Norm-coeff'!$C$6+$AX910*'Norm-coeff'!$D$6+$AY910*'Norm-coeff'!$E$6+$AZ910*'Norm-coeff'!$F$6+$BA910*'Norm-coeff'!$G$6+$BB910*'Norm-coeff'!$H$6+$BC910*'Norm-coeff'!$I$6+$BD910*'Norm-coeff'!$J$6+$BE910*'Norm-coeff'!$K$6+$BF910*'Norm-coeff'!$L$6+$BG910*'Norm-coeff'!$M$6+$BH910*'Norm-coeff'!$N$6+$BI910*'Norm-coeff'!$O$6</f>
        <v>-1.48700885495103E-2</v>
      </c>
      <c r="BT910" s="54">
        <f>'Norm-coeff'!$C$7+$AX910*'Norm-coeff'!$D$7+$AY910*'Norm-coeff'!$E$7+$AZ910*'Norm-coeff'!$F$7+$BA910*'Norm-coeff'!$G$7+$BB910*'Norm-coeff'!$H$7+$BC910*'Norm-coeff'!$I$7+$BD910*'Norm-coeff'!$J$7+$BE910*'Norm-coeff'!$K$7+$BF910*'Norm-coeff'!$L$7+$BG910*'Norm-coeff'!$M$7+$BH910*'Norm-coeff'!$N$7+$BI910*'Norm-coeff'!$O$7</f>
        <v>2.0907583608832998</v>
      </c>
      <c r="BU910" s="54">
        <f>'Norm-coeff'!$C$8+$AX910*'Norm-coeff'!$D$8+$AY910*'Norm-coeff'!$E$8+$AZ910*'Norm-coeff'!$F$8+$BA910*'Norm-coeff'!$G$8+$BB910*'Norm-coeff'!$H$8+$BC910*'Norm-coeff'!$I$8+$BD910*'Norm-coeff'!$J$8+$BE910*'Norm-coeff'!$K$8+$BF910*'Norm-coeff'!$L$8+$BG910*'Norm-coeff'!$M$8+$BH910*'Norm-coeff'!$N$8+$BI910*'Norm-coeff'!$O$8</f>
        <v>0.65894159836244504</v>
      </c>
      <c r="BV910" s="54">
        <f>'Norm-coeff'!$C$9+$AX910*'Norm-coeff'!$D$9+$AY910*'Norm-coeff'!$E$9+$AZ910*'Norm-coeff'!$F$9+$BA910*'Norm-coeff'!$G$9+$BB910*'Norm-coeff'!$H$9+$BC910*'Norm-coeff'!$I$9+$BD910*'Norm-coeff'!$J$9+$BE910*'Norm-coeff'!$K$9+$BF910*'Norm-coeff'!$L$9+$BG910*'Norm-coeff'!$M$9+$BH910*'Norm-coeff'!$N$9+$BI910*'Norm-coeff'!$O$9</f>
        <v>1.48961085014701</v>
      </c>
      <c r="BW910" s="54">
        <f>'Norm-coeff'!$C$10+$AX910*'Norm-coeff'!$D$10+$AY910*'Norm-coeff'!$E$10+$AZ910*'Norm-coeff'!$F$10+$BA910*'Norm-coeff'!$G$10+$BB910*'Norm-coeff'!$H$10+$BC910*'Norm-coeff'!$I$10+$BD910*'Norm-coeff'!$J$10+$BE910*'Norm-coeff'!$K$10+$BF910*'Norm-coeff'!$L$10+$BG910*'Norm-coeff'!$M$10+$BH910*'Norm-coeff'!$N$10+$BI910*'Norm-coeff'!$O$10</f>
        <v>1.42058735749591</v>
      </c>
      <c r="BX910" s="54">
        <f>'Norm-coeff'!$C$11+$AX910*'Norm-coeff'!$D$11+$AY910*'Norm-coeff'!$E$11+$AZ910*'Norm-coeff'!$F$11+$BA910*'Norm-coeff'!$G$11+$BB910*'Norm-coeff'!$H$11+$BC910*'Norm-coeff'!$I$11+$BD910*'Norm-coeff'!$J$11+$BE910*'Norm-coeff'!$K$11+$BF910*'Norm-coeff'!$L$11+$BG910*'Norm-coeff'!$M$11+$BH910*'Norm-coeff'!$N$11+$BI910*'Norm-coeff'!$O$11</f>
        <v>0.221233014421479</v>
      </c>
      <c r="BY910" s="54">
        <f>'Norm-coeff'!$C$12+$AX910*'Norm-coeff'!$D$12+$AY910*'Norm-coeff'!$E$12+$AZ910*'Norm-coeff'!$F$12+$BA910*'Norm-coeff'!$G$12+$BB910*'Norm-coeff'!$H$12+$BC910*'Norm-coeff'!$I$12+$BD910*'Norm-coeff'!$J$12+$BE910*'Norm-coeff'!$K$12+$BF910*'Norm-coeff'!$L$12+$BG910*'Norm-coeff'!$M$12+$BH910*'Norm-coeff'!$N$12+$BI910*'Norm-coeff'!$O$12</f>
        <v>0.283527502056037</v>
      </c>
      <c r="BZ910" s="54">
        <f>'Norm-coeff'!$C$13+$AX910*'Norm-coeff'!$D$13+$AY910*'Norm-coeff'!$E$13+$AZ910*'Norm-coeff'!$F$13+$BA910*'Norm-coeff'!$G$13+$BB910*'Norm-coeff'!$H$13+$BC910*'Norm-coeff'!$I$13+$BD910*'Norm-coeff'!$J$13+$BE910*'Norm-coeff'!$K$13+$BF910*'Norm-coeff'!$L$13+$BG910*'Norm-coeff'!$M$13+$BH910*'Norm-coeff'!$N$13+$BI910*'Norm-coeff'!$O$13</f>
        <v>-4.1864930554451202E-2</v>
      </c>
      <c r="CA910" s="54">
        <f>'Norm-coeff'!$C$14+$AX910*'Norm-coeff'!$D$14+$AY910*'Norm-coeff'!$E$14+$AZ910*'Norm-coeff'!$F$14+$BA910*'Norm-coeff'!$G$14+$BB910*'Norm-coeff'!$H$14+$BC910*'Norm-coeff'!$I$14+$BD910*'Norm-coeff'!$J$14+$BE910*'Norm-coeff'!$K$14+$BF910*'Norm-coeff'!$L$14+$BG910*'Norm-coeff'!$M$14+$BH910*'Norm-coeff'!$N$14+$BI910*'Norm-coeff'!$O$14</f>
        <v>4.2526983164477103</v>
      </c>
      <c r="CC910" s="54">
        <f t="shared" si="2610"/>
        <v>0</v>
      </c>
      <c r="CG910" s="54">
        <f t="shared" si="2611"/>
        <v>0</v>
      </c>
      <c r="CH910" s="54">
        <f t="shared" si="2594"/>
        <v>0</v>
      </c>
      <c r="CI910" s="54">
        <f t="shared" si="2612"/>
        <v>0</v>
      </c>
      <c r="CJ910" s="56">
        <f t="shared" si="2613"/>
        <v>0</v>
      </c>
      <c r="CK910" s="54">
        <f t="shared" si="2614"/>
        <v>0</v>
      </c>
      <c r="CL910" s="54">
        <f t="shared" si="2615"/>
        <v>0</v>
      </c>
      <c r="CM910" s="54">
        <f t="shared" si="2616"/>
        <v>0</v>
      </c>
      <c r="CN910" s="54">
        <f t="shared" si="2617"/>
        <v>0</v>
      </c>
      <c r="CO910" s="54">
        <f t="shared" si="2618"/>
        <v>0</v>
      </c>
      <c r="CP910" s="54">
        <f t="shared" si="2619"/>
        <v>0</v>
      </c>
      <c r="CQ910" s="54">
        <f t="shared" si="2620"/>
        <v>0</v>
      </c>
      <c r="CR910" s="54">
        <f t="shared" si="2621"/>
        <v>0</v>
      </c>
      <c r="CS910" s="54">
        <f t="shared" si="2622"/>
        <v>0</v>
      </c>
      <c r="CU910" s="54">
        <f t="shared" si="2623"/>
        <v>0</v>
      </c>
      <c r="CV910" s="54">
        <f t="shared" si="2624"/>
        <v>0</v>
      </c>
      <c r="CW910" s="54">
        <f t="shared" si="2625"/>
        <v>0</v>
      </c>
      <c r="CX910" s="54">
        <f t="shared" si="2626"/>
        <v>0</v>
      </c>
      <c r="CZ910" s="54">
        <f t="shared" si="2627"/>
        <v>0</v>
      </c>
      <c r="DA910" s="54">
        <f t="shared" si="2628"/>
        <v>0</v>
      </c>
      <c r="DB910" s="54">
        <f t="shared" si="2629"/>
        <v>0</v>
      </c>
      <c r="DC910" s="54">
        <f t="shared" si="2630"/>
        <v>0</v>
      </c>
      <c r="DD910" s="54">
        <f t="shared" si="2631"/>
        <v>0</v>
      </c>
      <c r="DE910" s="54">
        <f t="shared" si="2632"/>
        <v>0</v>
      </c>
      <c r="DF910" s="54">
        <f t="shared" si="2633"/>
        <v>0</v>
      </c>
      <c r="DG910" s="54">
        <f t="shared" si="2634"/>
        <v>2</v>
      </c>
      <c r="DH910" s="71">
        <f t="shared" si="2635"/>
        <v>0</v>
      </c>
      <c r="DI910" s="71">
        <f t="shared" si="2636"/>
        <v>0</v>
      </c>
      <c r="DJ910" s="54">
        <f t="shared" si="2637"/>
        <v>0</v>
      </c>
      <c r="DK910" s="54">
        <f t="shared" si="2638"/>
        <v>2</v>
      </c>
      <c r="DL910" s="4">
        <f t="shared" si="2568"/>
        <v>0</v>
      </c>
      <c r="DM910" s="3">
        <f t="shared" si="2639"/>
        <v>0</v>
      </c>
      <c r="DN910" s="3">
        <f t="shared" si="2640"/>
        <v>0</v>
      </c>
      <c r="DO910" s="4" t="e">
        <f t="shared" si="2641"/>
        <v>#DIV/0!</v>
      </c>
      <c r="DP910" s="57"/>
      <c r="DQ910" s="57"/>
      <c r="DR910" s="56">
        <f t="shared" si="2569"/>
        <v>2</v>
      </c>
      <c r="DS910" s="56">
        <f t="shared" si="2570"/>
        <v>0</v>
      </c>
      <c r="DT910" s="38">
        <f t="shared" si="2571"/>
        <v>0</v>
      </c>
      <c r="DU910" s="38">
        <f t="shared" si="2642"/>
        <v>2</v>
      </c>
      <c r="DV910" s="38">
        <f t="shared" si="2572"/>
        <v>0</v>
      </c>
      <c r="DW910" s="39">
        <f t="shared" si="2573"/>
        <v>0</v>
      </c>
      <c r="DX910" s="39">
        <f t="shared" si="2574"/>
        <v>0</v>
      </c>
      <c r="DY910" s="39">
        <f t="shared" si="2575"/>
        <v>0</v>
      </c>
      <c r="DZ910" s="39">
        <f t="shared" si="2576"/>
        <v>0</v>
      </c>
      <c r="EA910" s="39">
        <f t="shared" si="2577"/>
        <v>0</v>
      </c>
      <c r="EB910" s="37" t="e">
        <f t="shared" si="2643"/>
        <v>#DIV/0!</v>
      </c>
      <c r="EC910" s="37" t="e">
        <f t="shared" si="2644"/>
        <v>#DIV/0!</v>
      </c>
      <c r="ED910" s="37" t="e">
        <f t="shared" si="2645"/>
        <v>#DIV/0!</v>
      </c>
      <c r="EE910" s="37" t="e">
        <f t="shared" si="2646"/>
        <v>#DIV/0!</v>
      </c>
      <c r="EF910" s="39" t="e">
        <f t="shared" si="2647"/>
        <v>#DIV/0!</v>
      </c>
      <c r="EG910" s="37" t="e">
        <f t="shared" si="2648"/>
        <v>#DIV/0!</v>
      </c>
      <c r="EH910" s="37" t="e">
        <f t="shared" si="2649"/>
        <v>#DIV/0!</v>
      </c>
      <c r="EI910" s="11" t="b">
        <f t="shared" si="2650"/>
        <v>1</v>
      </c>
      <c r="EJ910" s="11" t="b">
        <f t="shared" si="2651"/>
        <v>0</v>
      </c>
      <c r="EK910" s="39" t="e">
        <f t="shared" si="2652"/>
        <v>#DIV/0!</v>
      </c>
      <c r="EL910" s="39" t="e">
        <f t="shared" si="2653"/>
        <v>#DIV/0!</v>
      </c>
      <c r="EM910" s="39" t="e">
        <f t="shared" si="2654"/>
        <v>#DIV/0!</v>
      </c>
      <c r="EN910" s="39" t="e">
        <f t="shared" si="2655"/>
        <v>#DIV/0!</v>
      </c>
      <c r="EO910" s="39" t="e">
        <f t="shared" si="2656"/>
        <v>#DIV/0!</v>
      </c>
      <c r="EP910" s="39" t="e">
        <f t="shared" si="2657"/>
        <v>#DIV/0!</v>
      </c>
      <c r="EQ910" s="39" t="e">
        <f t="shared" si="2658"/>
        <v>#DIV/0!</v>
      </c>
      <c r="ER910" s="39" t="e">
        <f t="shared" si="2659"/>
        <v>#DIV/0!</v>
      </c>
      <c r="ES910" s="58" t="str">
        <f t="shared" si="2660"/>
        <v>(OH,F,Cl)-dominate amphibole</v>
      </c>
      <c r="ET910" s="58" t="e">
        <f t="shared" si="2661"/>
        <v>#N/A</v>
      </c>
      <c r="EU910" s="56">
        <f t="shared" si="2578"/>
        <v>0</v>
      </c>
      <c r="EV910" s="56">
        <f t="shared" si="2579"/>
        <v>0</v>
      </c>
      <c r="EW910" s="56">
        <f t="shared" si="2580"/>
        <v>0</v>
      </c>
      <c r="EX910" s="56">
        <f t="shared" si="2581"/>
        <v>0</v>
      </c>
      <c r="EY910" s="56">
        <f t="shared" si="2582"/>
        <v>0</v>
      </c>
      <c r="EZ910" s="56">
        <f t="shared" si="2583"/>
        <v>0</v>
      </c>
      <c r="FA910" s="39">
        <f t="shared" si="2584"/>
        <v>0</v>
      </c>
      <c r="FB910" s="39">
        <f t="shared" si="2585"/>
        <v>0</v>
      </c>
      <c r="FC910" s="54">
        <f t="shared" si="2586"/>
        <v>0</v>
      </c>
      <c r="FD910" s="54">
        <f t="shared" si="2587"/>
        <v>0</v>
      </c>
      <c r="FE910" s="39">
        <f t="shared" si="2588"/>
        <v>0</v>
      </c>
      <c r="FF910" s="54">
        <f t="shared" si="2589"/>
        <v>0</v>
      </c>
      <c r="FG910" s="39">
        <f t="shared" si="2590"/>
        <v>0</v>
      </c>
      <c r="FH910" s="39">
        <f t="shared" si="2662"/>
        <v>0</v>
      </c>
      <c r="FI910" s="39">
        <f t="shared" si="2663"/>
        <v>0</v>
      </c>
      <c r="FJ910" s="39">
        <f t="shared" si="2664"/>
        <v>0</v>
      </c>
      <c r="FK910" s="39" t="e">
        <f t="shared" si="2665"/>
        <v>#DIV/0!</v>
      </c>
      <c r="FL910" s="39" t="e">
        <f t="shared" si="2666"/>
        <v>#DIV/0!</v>
      </c>
      <c r="FM910" s="39" t="e">
        <f t="shared" si="2667"/>
        <v>#DIV/0!</v>
      </c>
      <c r="FN910" s="39">
        <f t="shared" si="2668"/>
        <v>1</v>
      </c>
      <c r="FO910" s="39">
        <f t="shared" si="2591"/>
        <v>0</v>
      </c>
      <c r="FP910" s="39">
        <f t="shared" si="2592"/>
        <v>0</v>
      </c>
      <c r="FQ910" s="39">
        <f t="shared" si="2593"/>
        <v>0</v>
      </c>
      <c r="FR910" s="39">
        <f t="shared" si="2669"/>
        <v>0</v>
      </c>
      <c r="FS910" s="39">
        <f t="shared" si="2670"/>
        <v>0</v>
      </c>
      <c r="FU910" s="39" t="e">
        <f t="shared" si="2671"/>
        <v>#DIV/0!</v>
      </c>
      <c r="FV910" s="39" t="e">
        <f t="shared" si="2672"/>
        <v>#DIV/0!</v>
      </c>
      <c r="FW910" s="39" t="e">
        <f t="shared" si="2673"/>
        <v>#DIV/0!</v>
      </c>
      <c r="FY910" s="39" t="e">
        <f t="shared" si="2674"/>
        <v>#DIV/0!</v>
      </c>
      <c r="FZ910" s="39" t="e">
        <f t="shared" si="2675"/>
        <v>#DIV/0!</v>
      </c>
      <c r="GA910" s="39" t="e">
        <f t="shared" si="2676"/>
        <v>#DIV/0!</v>
      </c>
      <c r="GB910" s="39" t="e">
        <f t="shared" si="2677"/>
        <v>#DIV/0!</v>
      </c>
      <c r="GC910" s="39" t="e">
        <f t="shared" si="2678"/>
        <v>#DIV/0!</v>
      </c>
      <c r="GD910" s="39" t="e">
        <f t="shared" si="2679"/>
        <v>#DIV/0!</v>
      </c>
      <c r="GE910" s="39" t="e">
        <f t="shared" si="2680"/>
        <v>#DIV/0!</v>
      </c>
      <c r="GF910" s="39" t="e">
        <f t="shared" si="2681"/>
        <v>#DIV/0!</v>
      </c>
      <c r="GG910" s="39" t="e">
        <f t="shared" si="2682"/>
        <v>#DIV/0!</v>
      </c>
      <c r="GH910" s="39" t="e">
        <f t="shared" si="2683"/>
        <v>#DIV/0!</v>
      </c>
      <c r="GI910" s="39"/>
      <c r="GJ910" s="39" t="e">
        <f t="shared" si="2684"/>
        <v>#DIV/0!</v>
      </c>
      <c r="GK910" s="39" t="e">
        <f t="shared" si="2685"/>
        <v>#DIV/0!</v>
      </c>
      <c r="GL910" s="39" t="e">
        <f t="shared" si="2686"/>
        <v>#DIV/0!</v>
      </c>
      <c r="GM910" s="39" t="e">
        <f t="shared" si="2687"/>
        <v>#DIV/0!</v>
      </c>
      <c r="GN910" s="39" t="e">
        <f t="shared" si="2688"/>
        <v>#DIV/0!</v>
      </c>
      <c r="GO910" s="57"/>
      <c r="GP910" s="57" t="e">
        <f t="shared" si="2689"/>
        <v>#DIV/0!</v>
      </c>
      <c r="GQ910" s="59" t="e">
        <f t="shared" si="2690"/>
        <v>#DIV/0!</v>
      </c>
      <c r="GR910" s="41" t="e">
        <f t="shared" si="2691"/>
        <v>#DIV/0!</v>
      </c>
      <c r="GS910" s="57" t="e">
        <f t="shared" si="2692"/>
        <v>#DIV/0!</v>
      </c>
      <c r="GT910" s="57" t="e">
        <f t="shared" si="2693"/>
        <v>#DIV/0!</v>
      </c>
      <c r="GU910" s="57" t="e">
        <f t="shared" si="2694"/>
        <v>#DIV/0!</v>
      </c>
      <c r="GV910" s="57"/>
      <c r="GW910" s="42" t="e">
        <f t="shared" si="2695"/>
        <v>#DIV/0!</v>
      </c>
      <c r="GX910" s="42" t="e">
        <f t="shared" si="2696"/>
        <v>#DIV/0!</v>
      </c>
      <c r="GY910" s="42" t="e">
        <f t="shared" si="2697"/>
        <v>#DIV/0!</v>
      </c>
      <c r="GZ910" s="57"/>
      <c r="HA910" s="2" t="e">
        <f t="shared" si="2698"/>
        <v>#DIV/0!</v>
      </c>
      <c r="HB910" s="2" t="e">
        <f t="shared" si="2699"/>
        <v>#DIV/0!</v>
      </c>
      <c r="HC910" s="2" t="e">
        <f t="shared" si="2700"/>
        <v>#DIV/0!</v>
      </c>
      <c r="HD910" s="2" t="e">
        <f t="shared" si="2701"/>
        <v>#DIV/0!</v>
      </c>
      <c r="HE910" s="2" t="e">
        <f t="shared" si="2702"/>
        <v>#DIV/0!</v>
      </c>
      <c r="HF910" s="2" t="e">
        <f t="shared" si="2703"/>
        <v>#DIV/0!</v>
      </c>
      <c r="HG910" s="2" t="e">
        <f t="shared" si="2704"/>
        <v>#DIV/0!</v>
      </c>
      <c r="HH910" s="2" t="e">
        <f t="shared" si="2705"/>
        <v>#DIV/0!</v>
      </c>
      <c r="HI910" s="2" t="e">
        <f t="shared" si="2706"/>
        <v>#DIV/0!</v>
      </c>
      <c r="HJ910" s="11" t="e">
        <f t="shared" si="2707"/>
        <v>#DIV/0!</v>
      </c>
      <c r="HK910" s="60" t="e">
        <f t="shared" si="2708"/>
        <v>#DIV/0!</v>
      </c>
      <c r="HL910" s="57"/>
      <c r="HM910" s="57" t="e">
        <f t="shared" si="2709"/>
        <v>#DIV/0!</v>
      </c>
      <c r="HN910" s="57" t="e">
        <f t="shared" si="2710"/>
        <v>#DIV/0!</v>
      </c>
      <c r="HO910" s="57" t="e">
        <f t="shared" si="2711"/>
        <v>#DIV/0!</v>
      </c>
      <c r="HP910" s="57" t="e">
        <f t="shared" si="2712"/>
        <v>#DIV/0!</v>
      </c>
      <c r="HQ910" s="57" t="e">
        <f t="shared" si="2713"/>
        <v>#DIV/0!</v>
      </c>
      <c r="HR910" s="57"/>
      <c r="HS910" s="57" t="e">
        <f t="shared" si="2714"/>
        <v>#DIV/0!</v>
      </c>
      <c r="HT910" s="57" t="e">
        <f t="shared" si="2715"/>
        <v>#DIV/0!</v>
      </c>
      <c r="HU910" s="57" t="e">
        <f t="shared" si="2716"/>
        <v>#DIV/0!</v>
      </c>
      <c r="HV910" s="57" t="e">
        <f t="shared" si="2717"/>
        <v>#DIV/0!</v>
      </c>
      <c r="HW910" s="57" t="e">
        <f t="shared" si="2718"/>
        <v>#DIV/0!</v>
      </c>
      <c r="HX910" s="57"/>
      <c r="HY910" s="57" t="e">
        <f t="shared" si="2719"/>
        <v>#DIV/0!</v>
      </c>
      <c r="HZ910" s="57" t="e">
        <f t="shared" si="2720"/>
        <v>#DIV/0!</v>
      </c>
      <c r="IA910" s="57"/>
      <c r="IB910" s="61">
        <f t="shared" si="2721"/>
        <v>0</v>
      </c>
      <c r="IC910" s="57" t="str">
        <f t="shared" si="2722"/>
        <v/>
      </c>
      <c r="ID910" s="42"/>
      <c r="IE910" s="2" t="str">
        <f t="shared" si="2723"/>
        <v/>
      </c>
      <c r="IF910" s="60" t="e">
        <f t="shared" si="2724"/>
        <v>#DIV/0!</v>
      </c>
      <c r="IG910" s="60" t="str">
        <f t="shared" si="2725"/>
        <v/>
      </c>
      <c r="IH910" s="60" t="str">
        <f t="shared" si="2726"/>
        <v>zinco-</v>
      </c>
      <c r="II910" s="60" t="str">
        <f t="shared" si="2727"/>
        <v>mangano-</v>
      </c>
      <c r="IJ910" s="60" t="e">
        <f t="shared" si="2728"/>
        <v>#DIV/0!</v>
      </c>
      <c r="IK910" s="60" t="e">
        <f t="shared" si="2729"/>
        <v>#DIV/0!</v>
      </c>
      <c r="IL910" s="60" t="e">
        <f t="shared" si="2730"/>
        <v>#DIV/0!</v>
      </c>
      <c r="IM910" s="60" t="e">
        <f t="shared" si="2731"/>
        <v>#DIV/0!</v>
      </c>
      <c r="IN910" s="60" t="str">
        <f t="shared" si="2732"/>
        <v/>
      </c>
      <c r="IO910" s="60" t="str">
        <f t="shared" si="2733"/>
        <v/>
      </c>
      <c r="IP910" s="57"/>
      <c r="IQ910" s="57" t="str">
        <f t="shared" si="2734"/>
        <v>ERROR!!</v>
      </c>
    </row>
    <row r="911" spans="24:251">
      <c r="X911" s="29">
        <f t="shared" si="2735"/>
        <v>0</v>
      </c>
      <c r="Y911" s="29">
        <f t="shared" si="2736"/>
        <v>0</v>
      </c>
      <c r="Z911" s="29" t="e">
        <f t="shared" si="2737"/>
        <v>#DIV/0!</v>
      </c>
      <c r="AA911" s="29" t="e">
        <f t="shared" si="2738"/>
        <v>#DIV/0!</v>
      </c>
      <c r="AB911" s="29" t="e">
        <f t="shared" si="2739"/>
        <v>#DIV/0!</v>
      </c>
      <c r="AC911" s="29" t="e">
        <f t="shared" si="2740"/>
        <v>#DIV/0!</v>
      </c>
      <c r="AF911" s="23">
        <v>60.084299999999999</v>
      </c>
      <c r="AG911" s="23">
        <v>79.878799999999998</v>
      </c>
      <c r="AH911" s="23">
        <v>101.96120000000001</v>
      </c>
      <c r="AI911" s="23">
        <v>151.99039999999999</v>
      </c>
      <c r="AJ911" s="23">
        <v>159.69</v>
      </c>
      <c r="AK911" s="23">
        <v>71.846400000000003</v>
      </c>
      <c r="AL911" s="23">
        <v>70.9375</v>
      </c>
      <c r="AM911" s="23">
        <v>40.304400000000001</v>
      </c>
      <c r="AN911" s="23">
        <v>56.077399999999997</v>
      </c>
      <c r="AO911" s="23">
        <v>61.978999999999999</v>
      </c>
      <c r="AP911" s="23">
        <v>94.195999999999998</v>
      </c>
      <c r="AQ911" s="23">
        <v>18.998000000000001</v>
      </c>
      <c r="AR911" s="23">
        <v>35.450000000000003</v>
      </c>
      <c r="AS911" s="23">
        <v>29.88</v>
      </c>
      <c r="AT911" s="23">
        <v>74.691999999999993</v>
      </c>
      <c r="AU911" s="23">
        <v>81.39</v>
      </c>
      <c r="AX911" s="54">
        <f t="shared" si="2595"/>
        <v>0</v>
      </c>
      <c r="AY911" s="54">
        <f t="shared" si="2596"/>
        <v>0</v>
      </c>
      <c r="AZ911" s="54">
        <f t="shared" si="2597"/>
        <v>0</v>
      </c>
      <c r="BA911" s="54">
        <f t="shared" si="2598"/>
        <v>0</v>
      </c>
      <c r="BB911" s="54">
        <f t="shared" si="2599"/>
        <v>0</v>
      </c>
      <c r="BC911" s="54">
        <f t="shared" si="2600"/>
        <v>0</v>
      </c>
      <c r="BD911" s="54">
        <f t="shared" si="2601"/>
        <v>0</v>
      </c>
      <c r="BE911" s="54">
        <f t="shared" si="2602"/>
        <v>0</v>
      </c>
      <c r="BF911" s="54">
        <f t="shared" si="2603"/>
        <v>0</v>
      </c>
      <c r="BG911" s="54">
        <f t="shared" si="2604"/>
        <v>0</v>
      </c>
      <c r="BH911" s="54">
        <f t="shared" si="2605"/>
        <v>0</v>
      </c>
      <c r="BI911" s="54">
        <f t="shared" si="2606"/>
        <v>0</v>
      </c>
      <c r="BJ911" s="54">
        <f t="shared" si="2607"/>
        <v>0</v>
      </c>
      <c r="BK911" s="54">
        <f t="shared" si="2608"/>
        <v>0</v>
      </c>
      <c r="BL911" s="54">
        <f t="shared" si="2609"/>
        <v>0</v>
      </c>
      <c r="BM911" s="42"/>
      <c r="BO911" s="54">
        <f>'Norm-coeff'!$C$2+$AX911*'Norm-coeff'!$D$2+$AY911*'Norm-coeff'!$E$2+$AZ911*'Norm-coeff'!$F$2+$BA911*'Norm-coeff'!$G$2+$BB911*'Norm-coeff'!$H$2+$BC911*'Norm-coeff'!$I$2+$BD911*'Norm-coeff'!$J$2+$BE911*'Norm-coeff'!$K$2+$BF911*'Norm-coeff'!$L$2+$BG911*'Norm-coeff'!$M$2+$BH911*'Norm-coeff'!$N$2+$BI911*'Norm-coeff'!$O$2</f>
        <v>5.4045421474420303</v>
      </c>
      <c r="BP911" s="54">
        <f>'Norm-coeff'!$C$3+$AX911*'Norm-coeff'!$D$3+$AY911*'Norm-coeff'!$E$3+$AZ911*'Norm-coeff'!$F$3+$BA911*'Norm-coeff'!$G$3+$BB911*'Norm-coeff'!$H$3+$BC911*'Norm-coeff'!$I$3+$BD911*'Norm-coeff'!$J$3+$BE911*'Norm-coeff'!$K$3+$BF911*'Norm-coeff'!$L$3+$BG911*'Norm-coeff'!$M$3+$BH911*'Norm-coeff'!$N$3+$BI911*'Norm-coeff'!$O$3</f>
        <v>3.15319116612705</v>
      </c>
      <c r="BQ911" s="54">
        <f>'Norm-coeff'!$C$4+$AX911*'Norm-coeff'!$D$4+$AY911*'Norm-coeff'!$E$4+$AZ911*'Norm-coeff'!$F$4+$BA911*'Norm-coeff'!$G$4+$BB911*'Norm-coeff'!$H$4+$BC911*'Norm-coeff'!$I$4+$BD911*'Norm-coeff'!$J$4+$BE911*'Norm-coeff'!$K$4+$BF911*'Norm-coeff'!$L$4+$BG911*'Norm-coeff'!$M$4+$BH911*'Norm-coeff'!$N$4+$BI911*'Norm-coeff'!$O$4</f>
        <v>1.42115649462768</v>
      </c>
      <c r="BR911" s="54">
        <f>'Norm-coeff'!$C$5+$AX911*'Norm-coeff'!$D$5+$AY911*'Norm-coeff'!$E$5+$AZ911*'Norm-coeff'!$F$5+$BA911*'Norm-coeff'!$G$5+$BB911*'Norm-coeff'!$H$5+$BC911*'Norm-coeff'!$I$5+$BD911*'Norm-coeff'!$J$5+$BE911*'Norm-coeff'!$K$5+$BF911*'Norm-coeff'!$L$5+$BG911*'Norm-coeff'!$M$5+$BH911*'Norm-coeff'!$N$5+$BI911*'Norm-coeff'!$O$5</f>
        <v>1.0553329241296201</v>
      </c>
      <c r="BS911" s="54">
        <f>'Norm-coeff'!$C$6+$AX911*'Norm-coeff'!$D$6+$AY911*'Norm-coeff'!$E$6+$AZ911*'Norm-coeff'!$F$6+$BA911*'Norm-coeff'!$G$6+$BB911*'Norm-coeff'!$H$6+$BC911*'Norm-coeff'!$I$6+$BD911*'Norm-coeff'!$J$6+$BE911*'Norm-coeff'!$K$6+$BF911*'Norm-coeff'!$L$6+$BG911*'Norm-coeff'!$M$6+$BH911*'Norm-coeff'!$N$6+$BI911*'Norm-coeff'!$O$6</f>
        <v>-1.48700885495103E-2</v>
      </c>
      <c r="BT911" s="54">
        <f>'Norm-coeff'!$C$7+$AX911*'Norm-coeff'!$D$7+$AY911*'Norm-coeff'!$E$7+$AZ911*'Norm-coeff'!$F$7+$BA911*'Norm-coeff'!$G$7+$BB911*'Norm-coeff'!$H$7+$BC911*'Norm-coeff'!$I$7+$BD911*'Norm-coeff'!$J$7+$BE911*'Norm-coeff'!$K$7+$BF911*'Norm-coeff'!$L$7+$BG911*'Norm-coeff'!$M$7+$BH911*'Norm-coeff'!$N$7+$BI911*'Norm-coeff'!$O$7</f>
        <v>2.0907583608832998</v>
      </c>
      <c r="BU911" s="54">
        <f>'Norm-coeff'!$C$8+$AX911*'Norm-coeff'!$D$8+$AY911*'Norm-coeff'!$E$8+$AZ911*'Norm-coeff'!$F$8+$BA911*'Norm-coeff'!$G$8+$BB911*'Norm-coeff'!$H$8+$BC911*'Norm-coeff'!$I$8+$BD911*'Norm-coeff'!$J$8+$BE911*'Norm-coeff'!$K$8+$BF911*'Norm-coeff'!$L$8+$BG911*'Norm-coeff'!$M$8+$BH911*'Norm-coeff'!$N$8+$BI911*'Norm-coeff'!$O$8</f>
        <v>0.65894159836244504</v>
      </c>
      <c r="BV911" s="54">
        <f>'Norm-coeff'!$C$9+$AX911*'Norm-coeff'!$D$9+$AY911*'Norm-coeff'!$E$9+$AZ911*'Norm-coeff'!$F$9+$BA911*'Norm-coeff'!$G$9+$BB911*'Norm-coeff'!$H$9+$BC911*'Norm-coeff'!$I$9+$BD911*'Norm-coeff'!$J$9+$BE911*'Norm-coeff'!$K$9+$BF911*'Norm-coeff'!$L$9+$BG911*'Norm-coeff'!$M$9+$BH911*'Norm-coeff'!$N$9+$BI911*'Norm-coeff'!$O$9</f>
        <v>1.48961085014701</v>
      </c>
      <c r="BW911" s="54">
        <f>'Norm-coeff'!$C$10+$AX911*'Norm-coeff'!$D$10+$AY911*'Norm-coeff'!$E$10+$AZ911*'Norm-coeff'!$F$10+$BA911*'Norm-coeff'!$G$10+$BB911*'Norm-coeff'!$H$10+$BC911*'Norm-coeff'!$I$10+$BD911*'Norm-coeff'!$J$10+$BE911*'Norm-coeff'!$K$10+$BF911*'Norm-coeff'!$L$10+$BG911*'Norm-coeff'!$M$10+$BH911*'Norm-coeff'!$N$10+$BI911*'Norm-coeff'!$O$10</f>
        <v>1.42058735749591</v>
      </c>
      <c r="BX911" s="54">
        <f>'Norm-coeff'!$C$11+$AX911*'Norm-coeff'!$D$11+$AY911*'Norm-coeff'!$E$11+$AZ911*'Norm-coeff'!$F$11+$BA911*'Norm-coeff'!$G$11+$BB911*'Norm-coeff'!$H$11+$BC911*'Norm-coeff'!$I$11+$BD911*'Norm-coeff'!$J$11+$BE911*'Norm-coeff'!$K$11+$BF911*'Norm-coeff'!$L$11+$BG911*'Norm-coeff'!$M$11+$BH911*'Norm-coeff'!$N$11+$BI911*'Norm-coeff'!$O$11</f>
        <v>0.221233014421479</v>
      </c>
      <c r="BY911" s="54">
        <f>'Norm-coeff'!$C$12+$AX911*'Norm-coeff'!$D$12+$AY911*'Norm-coeff'!$E$12+$AZ911*'Norm-coeff'!$F$12+$BA911*'Norm-coeff'!$G$12+$BB911*'Norm-coeff'!$H$12+$BC911*'Norm-coeff'!$I$12+$BD911*'Norm-coeff'!$J$12+$BE911*'Norm-coeff'!$K$12+$BF911*'Norm-coeff'!$L$12+$BG911*'Norm-coeff'!$M$12+$BH911*'Norm-coeff'!$N$12+$BI911*'Norm-coeff'!$O$12</f>
        <v>0.283527502056037</v>
      </c>
      <c r="BZ911" s="54">
        <f>'Norm-coeff'!$C$13+$AX911*'Norm-coeff'!$D$13+$AY911*'Norm-coeff'!$E$13+$AZ911*'Norm-coeff'!$F$13+$BA911*'Norm-coeff'!$G$13+$BB911*'Norm-coeff'!$H$13+$BC911*'Norm-coeff'!$I$13+$BD911*'Norm-coeff'!$J$13+$BE911*'Norm-coeff'!$K$13+$BF911*'Norm-coeff'!$L$13+$BG911*'Norm-coeff'!$M$13+$BH911*'Norm-coeff'!$N$13+$BI911*'Norm-coeff'!$O$13</f>
        <v>-4.1864930554451202E-2</v>
      </c>
      <c r="CA911" s="54">
        <f>'Norm-coeff'!$C$14+$AX911*'Norm-coeff'!$D$14+$AY911*'Norm-coeff'!$E$14+$AZ911*'Norm-coeff'!$F$14+$BA911*'Norm-coeff'!$G$14+$BB911*'Norm-coeff'!$H$14+$BC911*'Norm-coeff'!$I$14+$BD911*'Norm-coeff'!$J$14+$BE911*'Norm-coeff'!$K$14+$BF911*'Norm-coeff'!$L$14+$BG911*'Norm-coeff'!$M$14+$BH911*'Norm-coeff'!$N$14+$BI911*'Norm-coeff'!$O$14</f>
        <v>4.2526983164477103</v>
      </c>
      <c r="CC911" s="54">
        <f t="shared" si="2610"/>
        <v>0</v>
      </c>
      <c r="CG911" s="54">
        <f t="shared" si="2611"/>
        <v>0</v>
      </c>
      <c r="CH911" s="54">
        <f t="shared" si="2594"/>
        <v>0</v>
      </c>
      <c r="CI911" s="54">
        <f t="shared" si="2612"/>
        <v>0</v>
      </c>
      <c r="CJ911" s="56">
        <f t="shared" si="2613"/>
        <v>0</v>
      </c>
      <c r="CK911" s="54">
        <f t="shared" si="2614"/>
        <v>0</v>
      </c>
      <c r="CL911" s="54">
        <f t="shared" si="2615"/>
        <v>0</v>
      </c>
      <c r="CM911" s="54">
        <f t="shared" si="2616"/>
        <v>0</v>
      </c>
      <c r="CN911" s="54">
        <f t="shared" si="2617"/>
        <v>0</v>
      </c>
      <c r="CO911" s="54">
        <f t="shared" si="2618"/>
        <v>0</v>
      </c>
      <c r="CP911" s="54">
        <f t="shared" si="2619"/>
        <v>0</v>
      </c>
      <c r="CQ911" s="54">
        <f t="shared" si="2620"/>
        <v>0</v>
      </c>
      <c r="CR911" s="54">
        <f t="shared" si="2621"/>
        <v>0</v>
      </c>
      <c r="CS911" s="54">
        <f t="shared" si="2622"/>
        <v>0</v>
      </c>
      <c r="CU911" s="54">
        <f t="shared" si="2623"/>
        <v>0</v>
      </c>
      <c r="CV911" s="54">
        <f t="shared" si="2624"/>
        <v>0</v>
      </c>
      <c r="CW911" s="54">
        <f t="shared" si="2625"/>
        <v>0</v>
      </c>
      <c r="CX911" s="54">
        <f t="shared" si="2626"/>
        <v>0</v>
      </c>
      <c r="CZ911" s="54">
        <f t="shared" si="2627"/>
        <v>0</v>
      </c>
      <c r="DA911" s="54">
        <f t="shared" si="2628"/>
        <v>0</v>
      </c>
      <c r="DB911" s="54">
        <f t="shared" si="2629"/>
        <v>0</v>
      </c>
      <c r="DC911" s="54">
        <f t="shared" si="2630"/>
        <v>0</v>
      </c>
      <c r="DD911" s="54">
        <f t="shared" si="2631"/>
        <v>0</v>
      </c>
      <c r="DE911" s="54">
        <f t="shared" si="2632"/>
        <v>0</v>
      </c>
      <c r="DF911" s="54">
        <f t="shared" si="2633"/>
        <v>0</v>
      </c>
      <c r="DG911" s="54">
        <f t="shared" si="2634"/>
        <v>2</v>
      </c>
      <c r="DH911" s="71">
        <f t="shared" si="2635"/>
        <v>0</v>
      </c>
      <c r="DI911" s="71">
        <f t="shared" si="2636"/>
        <v>0</v>
      </c>
      <c r="DJ911" s="54">
        <f t="shared" si="2637"/>
        <v>0</v>
      </c>
      <c r="DK911" s="54">
        <f t="shared" si="2638"/>
        <v>2</v>
      </c>
      <c r="DL911" s="4">
        <f t="shared" si="2568"/>
        <v>0</v>
      </c>
      <c r="DM911" s="3">
        <f t="shared" si="2639"/>
        <v>0</v>
      </c>
      <c r="DN911" s="3">
        <f t="shared" si="2640"/>
        <v>0</v>
      </c>
      <c r="DO911" s="4" t="e">
        <f t="shared" si="2641"/>
        <v>#DIV/0!</v>
      </c>
      <c r="DP911" s="57"/>
      <c r="DQ911" s="57"/>
      <c r="DR911" s="56">
        <f t="shared" si="2569"/>
        <v>2</v>
      </c>
      <c r="DS911" s="56">
        <f t="shared" si="2570"/>
        <v>0</v>
      </c>
      <c r="DT911" s="38">
        <f t="shared" si="2571"/>
        <v>0</v>
      </c>
      <c r="DU911" s="38">
        <f t="shared" si="2642"/>
        <v>2</v>
      </c>
      <c r="DV911" s="38">
        <f t="shared" si="2572"/>
        <v>0</v>
      </c>
      <c r="DW911" s="39">
        <f t="shared" si="2573"/>
        <v>0</v>
      </c>
      <c r="DX911" s="39">
        <f t="shared" si="2574"/>
        <v>0</v>
      </c>
      <c r="DY911" s="39">
        <f t="shared" si="2575"/>
        <v>0</v>
      </c>
      <c r="DZ911" s="39">
        <f t="shared" si="2576"/>
        <v>0</v>
      </c>
      <c r="EA911" s="39">
        <f t="shared" si="2577"/>
        <v>0</v>
      </c>
      <c r="EB911" s="37" t="e">
        <f t="shared" si="2643"/>
        <v>#DIV/0!</v>
      </c>
      <c r="EC911" s="37" t="e">
        <f t="shared" si="2644"/>
        <v>#DIV/0!</v>
      </c>
      <c r="ED911" s="37" t="e">
        <f t="shared" si="2645"/>
        <v>#DIV/0!</v>
      </c>
      <c r="EE911" s="37" t="e">
        <f t="shared" si="2646"/>
        <v>#DIV/0!</v>
      </c>
      <c r="EF911" s="39" t="e">
        <f t="shared" si="2647"/>
        <v>#DIV/0!</v>
      </c>
      <c r="EG911" s="37" t="e">
        <f t="shared" si="2648"/>
        <v>#DIV/0!</v>
      </c>
      <c r="EH911" s="37" t="e">
        <f t="shared" si="2649"/>
        <v>#DIV/0!</v>
      </c>
      <c r="EI911" s="11" t="b">
        <f t="shared" si="2650"/>
        <v>1</v>
      </c>
      <c r="EJ911" s="11" t="b">
        <f t="shared" si="2651"/>
        <v>0</v>
      </c>
      <c r="EK911" s="39" t="e">
        <f t="shared" si="2652"/>
        <v>#DIV/0!</v>
      </c>
      <c r="EL911" s="39" t="e">
        <f t="shared" si="2653"/>
        <v>#DIV/0!</v>
      </c>
      <c r="EM911" s="39" t="e">
        <f t="shared" si="2654"/>
        <v>#DIV/0!</v>
      </c>
      <c r="EN911" s="39" t="e">
        <f t="shared" si="2655"/>
        <v>#DIV/0!</v>
      </c>
      <c r="EO911" s="39" t="e">
        <f t="shared" si="2656"/>
        <v>#DIV/0!</v>
      </c>
      <c r="EP911" s="39" t="e">
        <f t="shared" si="2657"/>
        <v>#DIV/0!</v>
      </c>
      <c r="EQ911" s="39" t="e">
        <f t="shared" si="2658"/>
        <v>#DIV/0!</v>
      </c>
      <c r="ER911" s="39" t="e">
        <f t="shared" si="2659"/>
        <v>#DIV/0!</v>
      </c>
      <c r="ES911" s="58" t="str">
        <f t="shared" si="2660"/>
        <v>(OH,F,Cl)-dominate amphibole</v>
      </c>
      <c r="ET911" s="58" t="e">
        <f t="shared" si="2661"/>
        <v>#N/A</v>
      </c>
      <c r="EU911" s="56">
        <f t="shared" si="2578"/>
        <v>0</v>
      </c>
      <c r="EV911" s="56">
        <f t="shared" si="2579"/>
        <v>0</v>
      </c>
      <c r="EW911" s="56">
        <f t="shared" si="2580"/>
        <v>0</v>
      </c>
      <c r="EX911" s="56">
        <f t="shared" si="2581"/>
        <v>0</v>
      </c>
      <c r="EY911" s="56">
        <f t="shared" si="2582"/>
        <v>0</v>
      </c>
      <c r="EZ911" s="56">
        <f t="shared" si="2583"/>
        <v>0</v>
      </c>
      <c r="FA911" s="39">
        <f t="shared" si="2584"/>
        <v>0</v>
      </c>
      <c r="FB911" s="39">
        <f t="shared" si="2585"/>
        <v>0</v>
      </c>
      <c r="FC911" s="54">
        <f t="shared" si="2586"/>
        <v>0</v>
      </c>
      <c r="FD911" s="54">
        <f t="shared" si="2587"/>
        <v>0</v>
      </c>
      <c r="FE911" s="39">
        <f t="shared" si="2588"/>
        <v>0</v>
      </c>
      <c r="FF911" s="54">
        <f t="shared" si="2589"/>
        <v>0</v>
      </c>
      <c r="FG911" s="39">
        <f t="shared" si="2590"/>
        <v>0</v>
      </c>
      <c r="FH911" s="39">
        <f t="shared" si="2662"/>
        <v>0</v>
      </c>
      <c r="FI911" s="39">
        <f t="shared" si="2663"/>
        <v>0</v>
      </c>
      <c r="FJ911" s="39">
        <f t="shared" si="2664"/>
        <v>0</v>
      </c>
      <c r="FK911" s="39" t="e">
        <f t="shared" si="2665"/>
        <v>#DIV/0!</v>
      </c>
      <c r="FL911" s="39" t="e">
        <f t="shared" si="2666"/>
        <v>#DIV/0!</v>
      </c>
      <c r="FM911" s="39" t="e">
        <f t="shared" si="2667"/>
        <v>#DIV/0!</v>
      </c>
      <c r="FN911" s="39">
        <f t="shared" si="2668"/>
        <v>1</v>
      </c>
      <c r="FO911" s="39">
        <f t="shared" si="2591"/>
        <v>0</v>
      </c>
      <c r="FP911" s="39">
        <f t="shared" si="2592"/>
        <v>0</v>
      </c>
      <c r="FQ911" s="39">
        <f t="shared" si="2593"/>
        <v>0</v>
      </c>
      <c r="FR911" s="39">
        <f t="shared" si="2669"/>
        <v>0</v>
      </c>
      <c r="FS911" s="39">
        <f t="shared" si="2670"/>
        <v>0</v>
      </c>
      <c r="FU911" s="39" t="e">
        <f t="shared" si="2671"/>
        <v>#DIV/0!</v>
      </c>
      <c r="FV911" s="39" t="e">
        <f t="shared" si="2672"/>
        <v>#DIV/0!</v>
      </c>
      <c r="FW911" s="39" t="e">
        <f t="shared" si="2673"/>
        <v>#DIV/0!</v>
      </c>
      <c r="FY911" s="39" t="e">
        <f t="shared" si="2674"/>
        <v>#DIV/0!</v>
      </c>
      <c r="FZ911" s="39" t="e">
        <f t="shared" si="2675"/>
        <v>#DIV/0!</v>
      </c>
      <c r="GA911" s="39" t="e">
        <f t="shared" si="2676"/>
        <v>#DIV/0!</v>
      </c>
      <c r="GB911" s="39" t="e">
        <f t="shared" si="2677"/>
        <v>#DIV/0!</v>
      </c>
      <c r="GC911" s="39" t="e">
        <f t="shared" si="2678"/>
        <v>#DIV/0!</v>
      </c>
      <c r="GD911" s="39" t="e">
        <f t="shared" si="2679"/>
        <v>#DIV/0!</v>
      </c>
      <c r="GE911" s="39" t="e">
        <f t="shared" si="2680"/>
        <v>#DIV/0!</v>
      </c>
      <c r="GF911" s="39" t="e">
        <f t="shared" si="2681"/>
        <v>#DIV/0!</v>
      </c>
      <c r="GG911" s="39" t="e">
        <f t="shared" si="2682"/>
        <v>#DIV/0!</v>
      </c>
      <c r="GH911" s="39" t="e">
        <f t="shared" si="2683"/>
        <v>#DIV/0!</v>
      </c>
      <c r="GI911" s="39"/>
      <c r="GJ911" s="39" t="e">
        <f t="shared" si="2684"/>
        <v>#DIV/0!</v>
      </c>
      <c r="GK911" s="39" t="e">
        <f t="shared" si="2685"/>
        <v>#DIV/0!</v>
      </c>
      <c r="GL911" s="39" t="e">
        <f t="shared" si="2686"/>
        <v>#DIV/0!</v>
      </c>
      <c r="GM911" s="39" t="e">
        <f t="shared" si="2687"/>
        <v>#DIV/0!</v>
      </c>
      <c r="GN911" s="39" t="e">
        <f t="shared" si="2688"/>
        <v>#DIV/0!</v>
      </c>
      <c r="GO911" s="57"/>
      <c r="GP911" s="57" t="e">
        <f t="shared" si="2689"/>
        <v>#DIV/0!</v>
      </c>
      <c r="GQ911" s="59" t="e">
        <f t="shared" si="2690"/>
        <v>#DIV/0!</v>
      </c>
      <c r="GR911" s="41" t="e">
        <f t="shared" si="2691"/>
        <v>#DIV/0!</v>
      </c>
      <c r="GS911" s="57" t="e">
        <f t="shared" si="2692"/>
        <v>#DIV/0!</v>
      </c>
      <c r="GT911" s="57" t="e">
        <f t="shared" si="2693"/>
        <v>#DIV/0!</v>
      </c>
      <c r="GU911" s="57" t="e">
        <f t="shared" si="2694"/>
        <v>#DIV/0!</v>
      </c>
      <c r="GV911" s="57"/>
      <c r="GW911" s="42" t="e">
        <f t="shared" si="2695"/>
        <v>#DIV/0!</v>
      </c>
      <c r="GX911" s="42" t="e">
        <f t="shared" si="2696"/>
        <v>#DIV/0!</v>
      </c>
      <c r="GY911" s="42" t="e">
        <f t="shared" si="2697"/>
        <v>#DIV/0!</v>
      </c>
      <c r="GZ911" s="57"/>
      <c r="HA911" s="2" t="e">
        <f t="shared" si="2698"/>
        <v>#DIV/0!</v>
      </c>
      <c r="HB911" s="2" t="e">
        <f t="shared" si="2699"/>
        <v>#DIV/0!</v>
      </c>
      <c r="HC911" s="2" t="e">
        <f t="shared" si="2700"/>
        <v>#DIV/0!</v>
      </c>
      <c r="HD911" s="2" t="e">
        <f t="shared" si="2701"/>
        <v>#DIV/0!</v>
      </c>
      <c r="HE911" s="2" t="e">
        <f t="shared" si="2702"/>
        <v>#DIV/0!</v>
      </c>
      <c r="HF911" s="2" t="e">
        <f t="shared" si="2703"/>
        <v>#DIV/0!</v>
      </c>
      <c r="HG911" s="2" t="e">
        <f t="shared" si="2704"/>
        <v>#DIV/0!</v>
      </c>
      <c r="HH911" s="2" t="e">
        <f t="shared" si="2705"/>
        <v>#DIV/0!</v>
      </c>
      <c r="HI911" s="2" t="e">
        <f t="shared" si="2706"/>
        <v>#DIV/0!</v>
      </c>
      <c r="HJ911" s="11" t="e">
        <f t="shared" si="2707"/>
        <v>#DIV/0!</v>
      </c>
      <c r="HK911" s="60" t="e">
        <f t="shared" si="2708"/>
        <v>#DIV/0!</v>
      </c>
      <c r="HL911" s="57"/>
      <c r="HM911" s="57" t="e">
        <f t="shared" si="2709"/>
        <v>#DIV/0!</v>
      </c>
      <c r="HN911" s="57" t="e">
        <f t="shared" si="2710"/>
        <v>#DIV/0!</v>
      </c>
      <c r="HO911" s="57" t="e">
        <f t="shared" si="2711"/>
        <v>#DIV/0!</v>
      </c>
      <c r="HP911" s="57" t="e">
        <f t="shared" si="2712"/>
        <v>#DIV/0!</v>
      </c>
      <c r="HQ911" s="57" t="e">
        <f t="shared" si="2713"/>
        <v>#DIV/0!</v>
      </c>
      <c r="HR911" s="57"/>
      <c r="HS911" s="57" t="e">
        <f t="shared" si="2714"/>
        <v>#DIV/0!</v>
      </c>
      <c r="HT911" s="57" t="e">
        <f t="shared" si="2715"/>
        <v>#DIV/0!</v>
      </c>
      <c r="HU911" s="57" t="e">
        <f t="shared" si="2716"/>
        <v>#DIV/0!</v>
      </c>
      <c r="HV911" s="57" t="e">
        <f t="shared" si="2717"/>
        <v>#DIV/0!</v>
      </c>
      <c r="HW911" s="57" t="e">
        <f t="shared" si="2718"/>
        <v>#DIV/0!</v>
      </c>
      <c r="HX911" s="57"/>
      <c r="HY911" s="57" t="e">
        <f t="shared" si="2719"/>
        <v>#DIV/0!</v>
      </c>
      <c r="HZ911" s="57" t="e">
        <f t="shared" si="2720"/>
        <v>#DIV/0!</v>
      </c>
      <c r="IA911" s="57"/>
      <c r="IB911" s="61">
        <f t="shared" si="2721"/>
        <v>0</v>
      </c>
      <c r="IC911" s="57" t="str">
        <f t="shared" si="2722"/>
        <v/>
      </c>
      <c r="ID911" s="42"/>
      <c r="IE911" s="2" t="str">
        <f t="shared" si="2723"/>
        <v/>
      </c>
      <c r="IF911" s="60" t="e">
        <f t="shared" si="2724"/>
        <v>#DIV/0!</v>
      </c>
      <c r="IG911" s="60" t="str">
        <f t="shared" si="2725"/>
        <v/>
      </c>
      <c r="IH911" s="60" t="str">
        <f t="shared" si="2726"/>
        <v>zinco-</v>
      </c>
      <c r="II911" s="60" t="str">
        <f t="shared" si="2727"/>
        <v>mangano-</v>
      </c>
      <c r="IJ911" s="60" t="e">
        <f t="shared" si="2728"/>
        <v>#DIV/0!</v>
      </c>
      <c r="IK911" s="60" t="e">
        <f t="shared" si="2729"/>
        <v>#DIV/0!</v>
      </c>
      <c r="IL911" s="60" t="e">
        <f t="shared" si="2730"/>
        <v>#DIV/0!</v>
      </c>
      <c r="IM911" s="60" t="e">
        <f t="shared" si="2731"/>
        <v>#DIV/0!</v>
      </c>
      <c r="IN911" s="60" t="str">
        <f t="shared" si="2732"/>
        <v/>
      </c>
      <c r="IO911" s="60" t="str">
        <f t="shared" si="2733"/>
        <v/>
      </c>
      <c r="IP911" s="57"/>
      <c r="IQ911" s="57" t="str">
        <f t="shared" si="2734"/>
        <v>ERROR!!</v>
      </c>
    </row>
    <row r="912" spans="24:251">
      <c r="X912" s="29">
        <f t="shared" si="2735"/>
        <v>0</v>
      </c>
      <c r="Y912" s="29">
        <f t="shared" si="2736"/>
        <v>0</v>
      </c>
      <c r="Z912" s="29" t="e">
        <f t="shared" si="2737"/>
        <v>#DIV/0!</v>
      </c>
      <c r="AA912" s="29" t="e">
        <f t="shared" si="2738"/>
        <v>#DIV/0!</v>
      </c>
      <c r="AB912" s="29" t="e">
        <f t="shared" si="2739"/>
        <v>#DIV/0!</v>
      </c>
      <c r="AC912" s="29" t="e">
        <f t="shared" si="2740"/>
        <v>#DIV/0!</v>
      </c>
      <c r="AF912" s="23">
        <v>60.084299999999999</v>
      </c>
      <c r="AG912" s="23">
        <v>79.878799999999998</v>
      </c>
      <c r="AH912" s="23">
        <v>101.96120000000001</v>
      </c>
      <c r="AI912" s="23">
        <v>151.99039999999999</v>
      </c>
      <c r="AJ912" s="23">
        <v>159.69</v>
      </c>
      <c r="AK912" s="23">
        <v>71.846400000000003</v>
      </c>
      <c r="AL912" s="23">
        <v>70.9375</v>
      </c>
      <c r="AM912" s="23">
        <v>40.304400000000001</v>
      </c>
      <c r="AN912" s="23">
        <v>56.077399999999997</v>
      </c>
      <c r="AO912" s="23">
        <v>61.978999999999999</v>
      </c>
      <c r="AP912" s="23">
        <v>94.195999999999998</v>
      </c>
      <c r="AQ912" s="23">
        <v>18.998000000000001</v>
      </c>
      <c r="AR912" s="23">
        <v>35.450000000000003</v>
      </c>
      <c r="AS912" s="23">
        <v>29.88</v>
      </c>
      <c r="AT912" s="23">
        <v>74.691999999999993</v>
      </c>
      <c r="AU912" s="23">
        <v>81.39</v>
      </c>
      <c r="AX912" s="54">
        <f t="shared" si="2595"/>
        <v>0</v>
      </c>
      <c r="AY912" s="54">
        <f t="shared" si="2596"/>
        <v>0</v>
      </c>
      <c r="AZ912" s="54">
        <f t="shared" si="2597"/>
        <v>0</v>
      </c>
      <c r="BA912" s="54">
        <f t="shared" si="2598"/>
        <v>0</v>
      </c>
      <c r="BB912" s="54">
        <f t="shared" si="2599"/>
        <v>0</v>
      </c>
      <c r="BC912" s="54">
        <f t="shared" si="2600"/>
        <v>0</v>
      </c>
      <c r="BD912" s="54">
        <f t="shared" si="2601"/>
        <v>0</v>
      </c>
      <c r="BE912" s="54">
        <f t="shared" si="2602"/>
        <v>0</v>
      </c>
      <c r="BF912" s="54">
        <f t="shared" si="2603"/>
        <v>0</v>
      </c>
      <c r="BG912" s="54">
        <f t="shared" si="2604"/>
        <v>0</v>
      </c>
      <c r="BH912" s="54">
        <f t="shared" si="2605"/>
        <v>0</v>
      </c>
      <c r="BI912" s="54">
        <f t="shared" si="2606"/>
        <v>0</v>
      </c>
      <c r="BJ912" s="54">
        <f t="shared" si="2607"/>
        <v>0</v>
      </c>
      <c r="BK912" s="54">
        <f t="shared" si="2608"/>
        <v>0</v>
      </c>
      <c r="BL912" s="54">
        <f t="shared" si="2609"/>
        <v>0</v>
      </c>
      <c r="BM912" s="42"/>
      <c r="BO912" s="54">
        <f>'Norm-coeff'!$C$2+$AX912*'Norm-coeff'!$D$2+$AY912*'Norm-coeff'!$E$2+$AZ912*'Norm-coeff'!$F$2+$BA912*'Norm-coeff'!$G$2+$BB912*'Norm-coeff'!$H$2+$BC912*'Norm-coeff'!$I$2+$BD912*'Norm-coeff'!$J$2+$BE912*'Norm-coeff'!$K$2+$BF912*'Norm-coeff'!$L$2+$BG912*'Norm-coeff'!$M$2+$BH912*'Norm-coeff'!$N$2+$BI912*'Norm-coeff'!$O$2</f>
        <v>5.4045421474420303</v>
      </c>
      <c r="BP912" s="54">
        <f>'Norm-coeff'!$C$3+$AX912*'Norm-coeff'!$D$3+$AY912*'Norm-coeff'!$E$3+$AZ912*'Norm-coeff'!$F$3+$BA912*'Norm-coeff'!$G$3+$BB912*'Norm-coeff'!$H$3+$BC912*'Norm-coeff'!$I$3+$BD912*'Norm-coeff'!$J$3+$BE912*'Norm-coeff'!$K$3+$BF912*'Norm-coeff'!$L$3+$BG912*'Norm-coeff'!$M$3+$BH912*'Norm-coeff'!$N$3+$BI912*'Norm-coeff'!$O$3</f>
        <v>3.15319116612705</v>
      </c>
      <c r="BQ912" s="54">
        <f>'Norm-coeff'!$C$4+$AX912*'Norm-coeff'!$D$4+$AY912*'Norm-coeff'!$E$4+$AZ912*'Norm-coeff'!$F$4+$BA912*'Norm-coeff'!$G$4+$BB912*'Norm-coeff'!$H$4+$BC912*'Norm-coeff'!$I$4+$BD912*'Norm-coeff'!$J$4+$BE912*'Norm-coeff'!$K$4+$BF912*'Norm-coeff'!$L$4+$BG912*'Norm-coeff'!$M$4+$BH912*'Norm-coeff'!$N$4+$BI912*'Norm-coeff'!$O$4</f>
        <v>1.42115649462768</v>
      </c>
      <c r="BR912" s="54">
        <f>'Norm-coeff'!$C$5+$AX912*'Norm-coeff'!$D$5+$AY912*'Norm-coeff'!$E$5+$AZ912*'Norm-coeff'!$F$5+$BA912*'Norm-coeff'!$G$5+$BB912*'Norm-coeff'!$H$5+$BC912*'Norm-coeff'!$I$5+$BD912*'Norm-coeff'!$J$5+$BE912*'Norm-coeff'!$K$5+$BF912*'Norm-coeff'!$L$5+$BG912*'Norm-coeff'!$M$5+$BH912*'Norm-coeff'!$N$5+$BI912*'Norm-coeff'!$O$5</f>
        <v>1.0553329241296201</v>
      </c>
      <c r="BS912" s="54">
        <f>'Norm-coeff'!$C$6+$AX912*'Norm-coeff'!$D$6+$AY912*'Norm-coeff'!$E$6+$AZ912*'Norm-coeff'!$F$6+$BA912*'Norm-coeff'!$G$6+$BB912*'Norm-coeff'!$H$6+$BC912*'Norm-coeff'!$I$6+$BD912*'Norm-coeff'!$J$6+$BE912*'Norm-coeff'!$K$6+$BF912*'Norm-coeff'!$L$6+$BG912*'Norm-coeff'!$M$6+$BH912*'Norm-coeff'!$N$6+$BI912*'Norm-coeff'!$O$6</f>
        <v>-1.48700885495103E-2</v>
      </c>
      <c r="BT912" s="54">
        <f>'Norm-coeff'!$C$7+$AX912*'Norm-coeff'!$D$7+$AY912*'Norm-coeff'!$E$7+$AZ912*'Norm-coeff'!$F$7+$BA912*'Norm-coeff'!$G$7+$BB912*'Norm-coeff'!$H$7+$BC912*'Norm-coeff'!$I$7+$BD912*'Norm-coeff'!$J$7+$BE912*'Norm-coeff'!$K$7+$BF912*'Norm-coeff'!$L$7+$BG912*'Norm-coeff'!$M$7+$BH912*'Norm-coeff'!$N$7+$BI912*'Norm-coeff'!$O$7</f>
        <v>2.0907583608832998</v>
      </c>
      <c r="BU912" s="54">
        <f>'Norm-coeff'!$C$8+$AX912*'Norm-coeff'!$D$8+$AY912*'Norm-coeff'!$E$8+$AZ912*'Norm-coeff'!$F$8+$BA912*'Norm-coeff'!$G$8+$BB912*'Norm-coeff'!$H$8+$BC912*'Norm-coeff'!$I$8+$BD912*'Norm-coeff'!$J$8+$BE912*'Norm-coeff'!$K$8+$BF912*'Norm-coeff'!$L$8+$BG912*'Norm-coeff'!$M$8+$BH912*'Norm-coeff'!$N$8+$BI912*'Norm-coeff'!$O$8</f>
        <v>0.65894159836244504</v>
      </c>
      <c r="BV912" s="54">
        <f>'Norm-coeff'!$C$9+$AX912*'Norm-coeff'!$D$9+$AY912*'Norm-coeff'!$E$9+$AZ912*'Norm-coeff'!$F$9+$BA912*'Norm-coeff'!$G$9+$BB912*'Norm-coeff'!$H$9+$BC912*'Norm-coeff'!$I$9+$BD912*'Norm-coeff'!$J$9+$BE912*'Norm-coeff'!$K$9+$BF912*'Norm-coeff'!$L$9+$BG912*'Norm-coeff'!$M$9+$BH912*'Norm-coeff'!$N$9+$BI912*'Norm-coeff'!$O$9</f>
        <v>1.48961085014701</v>
      </c>
      <c r="BW912" s="54">
        <f>'Norm-coeff'!$C$10+$AX912*'Norm-coeff'!$D$10+$AY912*'Norm-coeff'!$E$10+$AZ912*'Norm-coeff'!$F$10+$BA912*'Norm-coeff'!$G$10+$BB912*'Norm-coeff'!$H$10+$BC912*'Norm-coeff'!$I$10+$BD912*'Norm-coeff'!$J$10+$BE912*'Norm-coeff'!$K$10+$BF912*'Norm-coeff'!$L$10+$BG912*'Norm-coeff'!$M$10+$BH912*'Norm-coeff'!$N$10+$BI912*'Norm-coeff'!$O$10</f>
        <v>1.42058735749591</v>
      </c>
      <c r="BX912" s="54">
        <f>'Norm-coeff'!$C$11+$AX912*'Norm-coeff'!$D$11+$AY912*'Norm-coeff'!$E$11+$AZ912*'Norm-coeff'!$F$11+$BA912*'Norm-coeff'!$G$11+$BB912*'Norm-coeff'!$H$11+$BC912*'Norm-coeff'!$I$11+$BD912*'Norm-coeff'!$J$11+$BE912*'Norm-coeff'!$K$11+$BF912*'Norm-coeff'!$L$11+$BG912*'Norm-coeff'!$M$11+$BH912*'Norm-coeff'!$N$11+$BI912*'Norm-coeff'!$O$11</f>
        <v>0.221233014421479</v>
      </c>
      <c r="BY912" s="54">
        <f>'Norm-coeff'!$C$12+$AX912*'Norm-coeff'!$D$12+$AY912*'Norm-coeff'!$E$12+$AZ912*'Norm-coeff'!$F$12+$BA912*'Norm-coeff'!$G$12+$BB912*'Norm-coeff'!$H$12+$BC912*'Norm-coeff'!$I$12+$BD912*'Norm-coeff'!$J$12+$BE912*'Norm-coeff'!$K$12+$BF912*'Norm-coeff'!$L$12+$BG912*'Norm-coeff'!$M$12+$BH912*'Norm-coeff'!$N$12+$BI912*'Norm-coeff'!$O$12</f>
        <v>0.283527502056037</v>
      </c>
      <c r="BZ912" s="54">
        <f>'Norm-coeff'!$C$13+$AX912*'Norm-coeff'!$D$13+$AY912*'Norm-coeff'!$E$13+$AZ912*'Norm-coeff'!$F$13+$BA912*'Norm-coeff'!$G$13+$BB912*'Norm-coeff'!$H$13+$BC912*'Norm-coeff'!$I$13+$BD912*'Norm-coeff'!$J$13+$BE912*'Norm-coeff'!$K$13+$BF912*'Norm-coeff'!$L$13+$BG912*'Norm-coeff'!$M$13+$BH912*'Norm-coeff'!$N$13+$BI912*'Norm-coeff'!$O$13</f>
        <v>-4.1864930554451202E-2</v>
      </c>
      <c r="CA912" s="54">
        <f>'Norm-coeff'!$C$14+$AX912*'Norm-coeff'!$D$14+$AY912*'Norm-coeff'!$E$14+$AZ912*'Norm-coeff'!$F$14+$BA912*'Norm-coeff'!$G$14+$BB912*'Norm-coeff'!$H$14+$BC912*'Norm-coeff'!$I$14+$BD912*'Norm-coeff'!$J$14+$BE912*'Norm-coeff'!$K$14+$BF912*'Norm-coeff'!$L$14+$BG912*'Norm-coeff'!$M$14+$BH912*'Norm-coeff'!$N$14+$BI912*'Norm-coeff'!$O$14</f>
        <v>4.2526983164477103</v>
      </c>
      <c r="CC912" s="54">
        <f t="shared" si="2610"/>
        <v>0</v>
      </c>
      <c r="CG912" s="54">
        <f t="shared" si="2611"/>
        <v>0</v>
      </c>
      <c r="CH912" s="54">
        <f t="shared" si="2594"/>
        <v>0</v>
      </c>
      <c r="CI912" s="54">
        <f t="shared" si="2612"/>
        <v>0</v>
      </c>
      <c r="CJ912" s="56">
        <f t="shared" si="2613"/>
        <v>0</v>
      </c>
      <c r="CK912" s="54">
        <f t="shared" si="2614"/>
        <v>0</v>
      </c>
      <c r="CL912" s="54">
        <f t="shared" si="2615"/>
        <v>0</v>
      </c>
      <c r="CM912" s="54">
        <f t="shared" si="2616"/>
        <v>0</v>
      </c>
      <c r="CN912" s="54">
        <f t="shared" si="2617"/>
        <v>0</v>
      </c>
      <c r="CO912" s="54">
        <f t="shared" si="2618"/>
        <v>0</v>
      </c>
      <c r="CP912" s="54">
        <f t="shared" si="2619"/>
        <v>0</v>
      </c>
      <c r="CQ912" s="54">
        <f t="shared" si="2620"/>
        <v>0</v>
      </c>
      <c r="CR912" s="54">
        <f t="shared" si="2621"/>
        <v>0</v>
      </c>
      <c r="CS912" s="54">
        <f t="shared" si="2622"/>
        <v>0</v>
      </c>
      <c r="CU912" s="54">
        <f t="shared" si="2623"/>
        <v>0</v>
      </c>
      <c r="CV912" s="54">
        <f t="shared" si="2624"/>
        <v>0</v>
      </c>
      <c r="CW912" s="54">
        <f t="shared" si="2625"/>
        <v>0</v>
      </c>
      <c r="CX912" s="54">
        <f t="shared" si="2626"/>
        <v>0</v>
      </c>
      <c r="CZ912" s="54">
        <f t="shared" si="2627"/>
        <v>0</v>
      </c>
      <c r="DA912" s="54">
        <f t="shared" si="2628"/>
        <v>0</v>
      </c>
      <c r="DB912" s="54">
        <f t="shared" si="2629"/>
        <v>0</v>
      </c>
      <c r="DC912" s="54">
        <f t="shared" si="2630"/>
        <v>0</v>
      </c>
      <c r="DD912" s="54">
        <f t="shared" si="2631"/>
        <v>0</v>
      </c>
      <c r="DE912" s="54">
        <f t="shared" si="2632"/>
        <v>0</v>
      </c>
      <c r="DF912" s="54">
        <f t="shared" si="2633"/>
        <v>0</v>
      </c>
      <c r="DG912" s="54">
        <f t="shared" si="2634"/>
        <v>2</v>
      </c>
      <c r="DH912" s="71">
        <f t="shared" si="2635"/>
        <v>0</v>
      </c>
      <c r="DI912" s="71">
        <f t="shared" si="2636"/>
        <v>0</v>
      </c>
      <c r="DJ912" s="54">
        <f t="shared" si="2637"/>
        <v>0</v>
      </c>
      <c r="DK912" s="54">
        <f t="shared" si="2638"/>
        <v>2</v>
      </c>
      <c r="DL912" s="4">
        <f t="shared" si="2568"/>
        <v>0</v>
      </c>
      <c r="DM912" s="3">
        <f t="shared" si="2639"/>
        <v>0</v>
      </c>
      <c r="DN912" s="3">
        <f t="shared" si="2640"/>
        <v>0</v>
      </c>
      <c r="DO912" s="4" t="e">
        <f t="shared" si="2641"/>
        <v>#DIV/0!</v>
      </c>
      <c r="DP912" s="57"/>
      <c r="DQ912" s="57"/>
      <c r="DR912" s="56">
        <f t="shared" si="2569"/>
        <v>2</v>
      </c>
      <c r="DS912" s="56">
        <f t="shared" si="2570"/>
        <v>0</v>
      </c>
      <c r="DT912" s="38">
        <f t="shared" si="2571"/>
        <v>0</v>
      </c>
      <c r="DU912" s="38">
        <f t="shared" si="2642"/>
        <v>2</v>
      </c>
      <c r="DV912" s="38">
        <f t="shared" si="2572"/>
        <v>0</v>
      </c>
      <c r="DW912" s="39">
        <f t="shared" si="2573"/>
        <v>0</v>
      </c>
      <c r="DX912" s="39">
        <f t="shared" si="2574"/>
        <v>0</v>
      </c>
      <c r="DY912" s="39">
        <f t="shared" si="2575"/>
        <v>0</v>
      </c>
      <c r="DZ912" s="39">
        <f t="shared" si="2576"/>
        <v>0</v>
      </c>
      <c r="EA912" s="39">
        <f t="shared" si="2577"/>
        <v>0</v>
      </c>
      <c r="EB912" s="37" t="e">
        <f t="shared" si="2643"/>
        <v>#DIV/0!</v>
      </c>
      <c r="EC912" s="37" t="e">
        <f t="shared" si="2644"/>
        <v>#DIV/0!</v>
      </c>
      <c r="ED912" s="37" t="e">
        <f t="shared" si="2645"/>
        <v>#DIV/0!</v>
      </c>
      <c r="EE912" s="37" t="e">
        <f t="shared" si="2646"/>
        <v>#DIV/0!</v>
      </c>
      <c r="EF912" s="39" t="e">
        <f t="shared" si="2647"/>
        <v>#DIV/0!</v>
      </c>
      <c r="EG912" s="37" t="e">
        <f t="shared" si="2648"/>
        <v>#DIV/0!</v>
      </c>
      <c r="EH912" s="37" t="e">
        <f t="shared" si="2649"/>
        <v>#DIV/0!</v>
      </c>
      <c r="EI912" s="11" t="b">
        <f t="shared" si="2650"/>
        <v>1</v>
      </c>
      <c r="EJ912" s="11" t="b">
        <f t="shared" si="2651"/>
        <v>0</v>
      </c>
      <c r="EK912" s="39" t="e">
        <f t="shared" si="2652"/>
        <v>#DIV/0!</v>
      </c>
      <c r="EL912" s="39" t="e">
        <f t="shared" si="2653"/>
        <v>#DIV/0!</v>
      </c>
      <c r="EM912" s="39" t="e">
        <f t="shared" si="2654"/>
        <v>#DIV/0!</v>
      </c>
      <c r="EN912" s="39" t="e">
        <f t="shared" si="2655"/>
        <v>#DIV/0!</v>
      </c>
      <c r="EO912" s="39" t="e">
        <f t="shared" si="2656"/>
        <v>#DIV/0!</v>
      </c>
      <c r="EP912" s="39" t="e">
        <f t="shared" si="2657"/>
        <v>#DIV/0!</v>
      </c>
      <c r="EQ912" s="39" t="e">
        <f t="shared" si="2658"/>
        <v>#DIV/0!</v>
      </c>
      <c r="ER912" s="39" t="e">
        <f t="shared" si="2659"/>
        <v>#DIV/0!</v>
      </c>
      <c r="ES912" s="58" t="str">
        <f t="shared" si="2660"/>
        <v>(OH,F,Cl)-dominate amphibole</v>
      </c>
      <c r="ET912" s="58" t="e">
        <f t="shared" si="2661"/>
        <v>#N/A</v>
      </c>
      <c r="EU912" s="56">
        <f t="shared" si="2578"/>
        <v>0</v>
      </c>
      <c r="EV912" s="56">
        <f t="shared" si="2579"/>
        <v>0</v>
      </c>
      <c r="EW912" s="56">
        <f t="shared" si="2580"/>
        <v>0</v>
      </c>
      <c r="EX912" s="56">
        <f t="shared" si="2581"/>
        <v>0</v>
      </c>
      <c r="EY912" s="56">
        <f t="shared" si="2582"/>
        <v>0</v>
      </c>
      <c r="EZ912" s="56">
        <f t="shared" si="2583"/>
        <v>0</v>
      </c>
      <c r="FA912" s="39">
        <f t="shared" si="2584"/>
        <v>0</v>
      </c>
      <c r="FB912" s="39">
        <f t="shared" si="2585"/>
        <v>0</v>
      </c>
      <c r="FC912" s="54">
        <f t="shared" si="2586"/>
        <v>0</v>
      </c>
      <c r="FD912" s="54">
        <f t="shared" si="2587"/>
        <v>0</v>
      </c>
      <c r="FE912" s="39">
        <f t="shared" si="2588"/>
        <v>0</v>
      </c>
      <c r="FF912" s="54">
        <f t="shared" si="2589"/>
        <v>0</v>
      </c>
      <c r="FG912" s="39">
        <f t="shared" si="2590"/>
        <v>0</v>
      </c>
      <c r="FH912" s="39">
        <f t="shared" si="2662"/>
        <v>0</v>
      </c>
      <c r="FI912" s="39">
        <f t="shared" si="2663"/>
        <v>0</v>
      </c>
      <c r="FJ912" s="39">
        <f t="shared" si="2664"/>
        <v>0</v>
      </c>
      <c r="FK912" s="39" t="e">
        <f t="shared" si="2665"/>
        <v>#DIV/0!</v>
      </c>
      <c r="FL912" s="39" t="e">
        <f t="shared" si="2666"/>
        <v>#DIV/0!</v>
      </c>
      <c r="FM912" s="39" t="e">
        <f t="shared" si="2667"/>
        <v>#DIV/0!</v>
      </c>
      <c r="FN912" s="39">
        <f t="shared" si="2668"/>
        <v>1</v>
      </c>
      <c r="FO912" s="39">
        <f t="shared" si="2591"/>
        <v>0</v>
      </c>
      <c r="FP912" s="39">
        <f t="shared" si="2592"/>
        <v>0</v>
      </c>
      <c r="FQ912" s="39">
        <f t="shared" si="2593"/>
        <v>0</v>
      </c>
      <c r="FR912" s="39">
        <f t="shared" si="2669"/>
        <v>0</v>
      </c>
      <c r="FS912" s="39">
        <f t="shared" si="2670"/>
        <v>0</v>
      </c>
      <c r="FU912" s="39" t="e">
        <f t="shared" si="2671"/>
        <v>#DIV/0!</v>
      </c>
      <c r="FV912" s="39" t="e">
        <f t="shared" si="2672"/>
        <v>#DIV/0!</v>
      </c>
      <c r="FW912" s="39" t="e">
        <f t="shared" si="2673"/>
        <v>#DIV/0!</v>
      </c>
      <c r="FY912" s="39" t="e">
        <f t="shared" si="2674"/>
        <v>#DIV/0!</v>
      </c>
      <c r="FZ912" s="39" t="e">
        <f t="shared" si="2675"/>
        <v>#DIV/0!</v>
      </c>
      <c r="GA912" s="39" t="e">
        <f t="shared" si="2676"/>
        <v>#DIV/0!</v>
      </c>
      <c r="GB912" s="39" t="e">
        <f t="shared" si="2677"/>
        <v>#DIV/0!</v>
      </c>
      <c r="GC912" s="39" t="e">
        <f t="shared" si="2678"/>
        <v>#DIV/0!</v>
      </c>
      <c r="GD912" s="39" t="e">
        <f t="shared" si="2679"/>
        <v>#DIV/0!</v>
      </c>
      <c r="GE912" s="39" t="e">
        <f t="shared" si="2680"/>
        <v>#DIV/0!</v>
      </c>
      <c r="GF912" s="39" t="e">
        <f t="shared" si="2681"/>
        <v>#DIV/0!</v>
      </c>
      <c r="GG912" s="39" t="e">
        <f t="shared" si="2682"/>
        <v>#DIV/0!</v>
      </c>
      <c r="GH912" s="39" t="e">
        <f t="shared" si="2683"/>
        <v>#DIV/0!</v>
      </c>
      <c r="GI912" s="39"/>
      <c r="GJ912" s="39" t="e">
        <f t="shared" si="2684"/>
        <v>#DIV/0!</v>
      </c>
      <c r="GK912" s="39" t="e">
        <f t="shared" si="2685"/>
        <v>#DIV/0!</v>
      </c>
      <c r="GL912" s="39" t="e">
        <f t="shared" si="2686"/>
        <v>#DIV/0!</v>
      </c>
      <c r="GM912" s="39" t="e">
        <f t="shared" si="2687"/>
        <v>#DIV/0!</v>
      </c>
      <c r="GN912" s="39" t="e">
        <f t="shared" si="2688"/>
        <v>#DIV/0!</v>
      </c>
      <c r="GO912" s="57"/>
      <c r="GP912" s="57" t="e">
        <f t="shared" si="2689"/>
        <v>#DIV/0!</v>
      </c>
      <c r="GQ912" s="59" t="e">
        <f t="shared" si="2690"/>
        <v>#DIV/0!</v>
      </c>
      <c r="GR912" s="41" t="e">
        <f t="shared" si="2691"/>
        <v>#DIV/0!</v>
      </c>
      <c r="GS912" s="57" t="e">
        <f t="shared" si="2692"/>
        <v>#DIV/0!</v>
      </c>
      <c r="GT912" s="57" t="e">
        <f t="shared" si="2693"/>
        <v>#DIV/0!</v>
      </c>
      <c r="GU912" s="57" t="e">
        <f t="shared" si="2694"/>
        <v>#DIV/0!</v>
      </c>
      <c r="GV912" s="57"/>
      <c r="GW912" s="42" t="e">
        <f t="shared" si="2695"/>
        <v>#DIV/0!</v>
      </c>
      <c r="GX912" s="42" t="e">
        <f t="shared" si="2696"/>
        <v>#DIV/0!</v>
      </c>
      <c r="GY912" s="42" t="e">
        <f t="shared" si="2697"/>
        <v>#DIV/0!</v>
      </c>
      <c r="GZ912" s="57"/>
      <c r="HA912" s="2" t="e">
        <f t="shared" si="2698"/>
        <v>#DIV/0!</v>
      </c>
      <c r="HB912" s="2" t="e">
        <f t="shared" si="2699"/>
        <v>#DIV/0!</v>
      </c>
      <c r="HC912" s="2" t="e">
        <f t="shared" si="2700"/>
        <v>#DIV/0!</v>
      </c>
      <c r="HD912" s="2" t="e">
        <f t="shared" si="2701"/>
        <v>#DIV/0!</v>
      </c>
      <c r="HE912" s="2" t="e">
        <f t="shared" si="2702"/>
        <v>#DIV/0!</v>
      </c>
      <c r="HF912" s="2" t="e">
        <f t="shared" si="2703"/>
        <v>#DIV/0!</v>
      </c>
      <c r="HG912" s="2" t="e">
        <f t="shared" si="2704"/>
        <v>#DIV/0!</v>
      </c>
      <c r="HH912" s="2" t="e">
        <f t="shared" si="2705"/>
        <v>#DIV/0!</v>
      </c>
      <c r="HI912" s="2" t="e">
        <f t="shared" si="2706"/>
        <v>#DIV/0!</v>
      </c>
      <c r="HJ912" s="11" t="e">
        <f t="shared" si="2707"/>
        <v>#DIV/0!</v>
      </c>
      <c r="HK912" s="60" t="e">
        <f t="shared" si="2708"/>
        <v>#DIV/0!</v>
      </c>
      <c r="HL912" s="57"/>
      <c r="HM912" s="57" t="e">
        <f t="shared" si="2709"/>
        <v>#DIV/0!</v>
      </c>
      <c r="HN912" s="57" t="e">
        <f t="shared" si="2710"/>
        <v>#DIV/0!</v>
      </c>
      <c r="HO912" s="57" t="e">
        <f t="shared" si="2711"/>
        <v>#DIV/0!</v>
      </c>
      <c r="HP912" s="57" t="e">
        <f t="shared" si="2712"/>
        <v>#DIV/0!</v>
      </c>
      <c r="HQ912" s="57" t="e">
        <f t="shared" si="2713"/>
        <v>#DIV/0!</v>
      </c>
      <c r="HR912" s="57"/>
      <c r="HS912" s="57" t="e">
        <f t="shared" si="2714"/>
        <v>#DIV/0!</v>
      </c>
      <c r="HT912" s="57" t="e">
        <f t="shared" si="2715"/>
        <v>#DIV/0!</v>
      </c>
      <c r="HU912" s="57" t="e">
        <f t="shared" si="2716"/>
        <v>#DIV/0!</v>
      </c>
      <c r="HV912" s="57" t="e">
        <f t="shared" si="2717"/>
        <v>#DIV/0!</v>
      </c>
      <c r="HW912" s="57" t="e">
        <f t="shared" si="2718"/>
        <v>#DIV/0!</v>
      </c>
      <c r="HX912" s="57"/>
      <c r="HY912" s="57" t="e">
        <f t="shared" si="2719"/>
        <v>#DIV/0!</v>
      </c>
      <c r="HZ912" s="57" t="e">
        <f t="shared" si="2720"/>
        <v>#DIV/0!</v>
      </c>
      <c r="IA912" s="57"/>
      <c r="IB912" s="61">
        <f t="shared" si="2721"/>
        <v>0</v>
      </c>
      <c r="IC912" s="57" t="str">
        <f t="shared" si="2722"/>
        <v/>
      </c>
      <c r="ID912" s="42"/>
      <c r="IE912" s="2" t="str">
        <f t="shared" si="2723"/>
        <v/>
      </c>
      <c r="IF912" s="60" t="e">
        <f t="shared" si="2724"/>
        <v>#DIV/0!</v>
      </c>
      <c r="IG912" s="60" t="str">
        <f t="shared" si="2725"/>
        <v/>
      </c>
      <c r="IH912" s="60" t="str">
        <f t="shared" si="2726"/>
        <v>zinco-</v>
      </c>
      <c r="II912" s="60" t="str">
        <f t="shared" si="2727"/>
        <v>mangano-</v>
      </c>
      <c r="IJ912" s="60" t="e">
        <f t="shared" si="2728"/>
        <v>#DIV/0!</v>
      </c>
      <c r="IK912" s="60" t="e">
        <f t="shared" si="2729"/>
        <v>#DIV/0!</v>
      </c>
      <c r="IL912" s="60" t="e">
        <f t="shared" si="2730"/>
        <v>#DIV/0!</v>
      </c>
      <c r="IM912" s="60" t="e">
        <f t="shared" si="2731"/>
        <v>#DIV/0!</v>
      </c>
      <c r="IN912" s="60" t="str">
        <f t="shared" si="2732"/>
        <v/>
      </c>
      <c r="IO912" s="60" t="str">
        <f t="shared" si="2733"/>
        <v/>
      </c>
      <c r="IP912" s="57"/>
      <c r="IQ912" s="57" t="str">
        <f t="shared" si="2734"/>
        <v>ERROR!!</v>
      </c>
    </row>
    <row r="913" spans="24:251">
      <c r="X913" s="29">
        <f t="shared" si="2735"/>
        <v>0</v>
      </c>
      <c r="Y913" s="29">
        <f t="shared" si="2736"/>
        <v>0</v>
      </c>
      <c r="Z913" s="29" t="e">
        <f t="shared" si="2737"/>
        <v>#DIV/0!</v>
      </c>
      <c r="AA913" s="29" t="e">
        <f t="shared" si="2738"/>
        <v>#DIV/0!</v>
      </c>
      <c r="AB913" s="29" t="e">
        <f t="shared" si="2739"/>
        <v>#DIV/0!</v>
      </c>
      <c r="AC913" s="29" t="e">
        <f t="shared" si="2740"/>
        <v>#DIV/0!</v>
      </c>
      <c r="AF913" s="23">
        <v>60.084299999999999</v>
      </c>
      <c r="AG913" s="23">
        <v>79.878799999999998</v>
      </c>
      <c r="AH913" s="23">
        <v>101.96120000000001</v>
      </c>
      <c r="AI913" s="23">
        <v>151.99039999999999</v>
      </c>
      <c r="AJ913" s="23">
        <v>159.69</v>
      </c>
      <c r="AK913" s="23">
        <v>71.846400000000003</v>
      </c>
      <c r="AL913" s="23">
        <v>70.9375</v>
      </c>
      <c r="AM913" s="23">
        <v>40.304400000000001</v>
      </c>
      <c r="AN913" s="23">
        <v>56.077399999999997</v>
      </c>
      <c r="AO913" s="23">
        <v>61.978999999999999</v>
      </c>
      <c r="AP913" s="23">
        <v>94.195999999999998</v>
      </c>
      <c r="AQ913" s="23">
        <v>18.998000000000001</v>
      </c>
      <c r="AR913" s="23">
        <v>35.450000000000003</v>
      </c>
      <c r="AS913" s="23">
        <v>29.88</v>
      </c>
      <c r="AT913" s="23">
        <v>74.691999999999993</v>
      </c>
      <c r="AU913" s="23">
        <v>81.39</v>
      </c>
      <c r="AX913" s="54">
        <f t="shared" si="2595"/>
        <v>0</v>
      </c>
      <c r="AY913" s="54">
        <f t="shared" si="2596"/>
        <v>0</v>
      </c>
      <c r="AZ913" s="54">
        <f t="shared" si="2597"/>
        <v>0</v>
      </c>
      <c r="BA913" s="54">
        <f t="shared" si="2598"/>
        <v>0</v>
      </c>
      <c r="BB913" s="54">
        <f t="shared" si="2599"/>
        <v>0</v>
      </c>
      <c r="BC913" s="54">
        <f t="shared" si="2600"/>
        <v>0</v>
      </c>
      <c r="BD913" s="54">
        <f t="shared" si="2601"/>
        <v>0</v>
      </c>
      <c r="BE913" s="54">
        <f t="shared" si="2602"/>
        <v>0</v>
      </c>
      <c r="BF913" s="54">
        <f t="shared" si="2603"/>
        <v>0</v>
      </c>
      <c r="BG913" s="54">
        <f t="shared" si="2604"/>
        <v>0</v>
      </c>
      <c r="BH913" s="54">
        <f t="shared" si="2605"/>
        <v>0</v>
      </c>
      <c r="BI913" s="54">
        <f t="shared" si="2606"/>
        <v>0</v>
      </c>
      <c r="BJ913" s="54">
        <f t="shared" si="2607"/>
        <v>0</v>
      </c>
      <c r="BK913" s="54">
        <f t="shared" si="2608"/>
        <v>0</v>
      </c>
      <c r="BL913" s="54">
        <f t="shared" si="2609"/>
        <v>0</v>
      </c>
      <c r="BM913" s="42"/>
      <c r="BO913" s="54">
        <f>'Norm-coeff'!$C$2+$AX913*'Norm-coeff'!$D$2+$AY913*'Norm-coeff'!$E$2+$AZ913*'Norm-coeff'!$F$2+$BA913*'Norm-coeff'!$G$2+$BB913*'Norm-coeff'!$H$2+$BC913*'Norm-coeff'!$I$2+$BD913*'Norm-coeff'!$J$2+$BE913*'Norm-coeff'!$K$2+$BF913*'Norm-coeff'!$L$2+$BG913*'Norm-coeff'!$M$2+$BH913*'Norm-coeff'!$N$2+$BI913*'Norm-coeff'!$O$2</f>
        <v>5.4045421474420303</v>
      </c>
      <c r="BP913" s="54">
        <f>'Norm-coeff'!$C$3+$AX913*'Norm-coeff'!$D$3+$AY913*'Norm-coeff'!$E$3+$AZ913*'Norm-coeff'!$F$3+$BA913*'Norm-coeff'!$G$3+$BB913*'Norm-coeff'!$H$3+$BC913*'Norm-coeff'!$I$3+$BD913*'Norm-coeff'!$J$3+$BE913*'Norm-coeff'!$K$3+$BF913*'Norm-coeff'!$L$3+$BG913*'Norm-coeff'!$M$3+$BH913*'Norm-coeff'!$N$3+$BI913*'Norm-coeff'!$O$3</f>
        <v>3.15319116612705</v>
      </c>
      <c r="BQ913" s="54">
        <f>'Norm-coeff'!$C$4+$AX913*'Norm-coeff'!$D$4+$AY913*'Norm-coeff'!$E$4+$AZ913*'Norm-coeff'!$F$4+$BA913*'Norm-coeff'!$G$4+$BB913*'Norm-coeff'!$H$4+$BC913*'Norm-coeff'!$I$4+$BD913*'Norm-coeff'!$J$4+$BE913*'Norm-coeff'!$K$4+$BF913*'Norm-coeff'!$L$4+$BG913*'Norm-coeff'!$M$4+$BH913*'Norm-coeff'!$N$4+$BI913*'Norm-coeff'!$O$4</f>
        <v>1.42115649462768</v>
      </c>
      <c r="BR913" s="54">
        <f>'Norm-coeff'!$C$5+$AX913*'Norm-coeff'!$D$5+$AY913*'Norm-coeff'!$E$5+$AZ913*'Norm-coeff'!$F$5+$BA913*'Norm-coeff'!$G$5+$BB913*'Norm-coeff'!$H$5+$BC913*'Norm-coeff'!$I$5+$BD913*'Norm-coeff'!$J$5+$BE913*'Norm-coeff'!$K$5+$BF913*'Norm-coeff'!$L$5+$BG913*'Norm-coeff'!$M$5+$BH913*'Norm-coeff'!$N$5+$BI913*'Norm-coeff'!$O$5</f>
        <v>1.0553329241296201</v>
      </c>
      <c r="BS913" s="54">
        <f>'Norm-coeff'!$C$6+$AX913*'Norm-coeff'!$D$6+$AY913*'Norm-coeff'!$E$6+$AZ913*'Norm-coeff'!$F$6+$BA913*'Norm-coeff'!$G$6+$BB913*'Norm-coeff'!$H$6+$BC913*'Norm-coeff'!$I$6+$BD913*'Norm-coeff'!$J$6+$BE913*'Norm-coeff'!$K$6+$BF913*'Norm-coeff'!$L$6+$BG913*'Norm-coeff'!$M$6+$BH913*'Norm-coeff'!$N$6+$BI913*'Norm-coeff'!$O$6</f>
        <v>-1.48700885495103E-2</v>
      </c>
      <c r="BT913" s="54">
        <f>'Norm-coeff'!$C$7+$AX913*'Norm-coeff'!$D$7+$AY913*'Norm-coeff'!$E$7+$AZ913*'Norm-coeff'!$F$7+$BA913*'Norm-coeff'!$G$7+$BB913*'Norm-coeff'!$H$7+$BC913*'Norm-coeff'!$I$7+$BD913*'Norm-coeff'!$J$7+$BE913*'Norm-coeff'!$K$7+$BF913*'Norm-coeff'!$L$7+$BG913*'Norm-coeff'!$M$7+$BH913*'Norm-coeff'!$N$7+$BI913*'Norm-coeff'!$O$7</f>
        <v>2.0907583608832998</v>
      </c>
      <c r="BU913" s="54">
        <f>'Norm-coeff'!$C$8+$AX913*'Norm-coeff'!$D$8+$AY913*'Norm-coeff'!$E$8+$AZ913*'Norm-coeff'!$F$8+$BA913*'Norm-coeff'!$G$8+$BB913*'Norm-coeff'!$H$8+$BC913*'Norm-coeff'!$I$8+$BD913*'Norm-coeff'!$J$8+$BE913*'Norm-coeff'!$K$8+$BF913*'Norm-coeff'!$L$8+$BG913*'Norm-coeff'!$M$8+$BH913*'Norm-coeff'!$N$8+$BI913*'Norm-coeff'!$O$8</f>
        <v>0.65894159836244504</v>
      </c>
      <c r="BV913" s="54">
        <f>'Norm-coeff'!$C$9+$AX913*'Norm-coeff'!$D$9+$AY913*'Norm-coeff'!$E$9+$AZ913*'Norm-coeff'!$F$9+$BA913*'Norm-coeff'!$G$9+$BB913*'Norm-coeff'!$H$9+$BC913*'Norm-coeff'!$I$9+$BD913*'Norm-coeff'!$J$9+$BE913*'Norm-coeff'!$K$9+$BF913*'Norm-coeff'!$L$9+$BG913*'Norm-coeff'!$M$9+$BH913*'Norm-coeff'!$N$9+$BI913*'Norm-coeff'!$O$9</f>
        <v>1.48961085014701</v>
      </c>
      <c r="BW913" s="54">
        <f>'Norm-coeff'!$C$10+$AX913*'Norm-coeff'!$D$10+$AY913*'Norm-coeff'!$E$10+$AZ913*'Norm-coeff'!$F$10+$BA913*'Norm-coeff'!$G$10+$BB913*'Norm-coeff'!$H$10+$BC913*'Norm-coeff'!$I$10+$BD913*'Norm-coeff'!$J$10+$BE913*'Norm-coeff'!$K$10+$BF913*'Norm-coeff'!$L$10+$BG913*'Norm-coeff'!$M$10+$BH913*'Norm-coeff'!$N$10+$BI913*'Norm-coeff'!$O$10</f>
        <v>1.42058735749591</v>
      </c>
      <c r="BX913" s="54">
        <f>'Norm-coeff'!$C$11+$AX913*'Norm-coeff'!$D$11+$AY913*'Norm-coeff'!$E$11+$AZ913*'Norm-coeff'!$F$11+$BA913*'Norm-coeff'!$G$11+$BB913*'Norm-coeff'!$H$11+$BC913*'Norm-coeff'!$I$11+$BD913*'Norm-coeff'!$J$11+$BE913*'Norm-coeff'!$K$11+$BF913*'Norm-coeff'!$L$11+$BG913*'Norm-coeff'!$M$11+$BH913*'Norm-coeff'!$N$11+$BI913*'Norm-coeff'!$O$11</f>
        <v>0.221233014421479</v>
      </c>
      <c r="BY913" s="54">
        <f>'Norm-coeff'!$C$12+$AX913*'Norm-coeff'!$D$12+$AY913*'Norm-coeff'!$E$12+$AZ913*'Norm-coeff'!$F$12+$BA913*'Norm-coeff'!$G$12+$BB913*'Norm-coeff'!$H$12+$BC913*'Norm-coeff'!$I$12+$BD913*'Norm-coeff'!$J$12+$BE913*'Norm-coeff'!$K$12+$BF913*'Norm-coeff'!$L$12+$BG913*'Norm-coeff'!$M$12+$BH913*'Norm-coeff'!$N$12+$BI913*'Norm-coeff'!$O$12</f>
        <v>0.283527502056037</v>
      </c>
      <c r="BZ913" s="54">
        <f>'Norm-coeff'!$C$13+$AX913*'Norm-coeff'!$D$13+$AY913*'Norm-coeff'!$E$13+$AZ913*'Norm-coeff'!$F$13+$BA913*'Norm-coeff'!$G$13+$BB913*'Norm-coeff'!$H$13+$BC913*'Norm-coeff'!$I$13+$BD913*'Norm-coeff'!$J$13+$BE913*'Norm-coeff'!$K$13+$BF913*'Norm-coeff'!$L$13+$BG913*'Norm-coeff'!$M$13+$BH913*'Norm-coeff'!$N$13+$BI913*'Norm-coeff'!$O$13</f>
        <v>-4.1864930554451202E-2</v>
      </c>
      <c r="CA913" s="54">
        <f>'Norm-coeff'!$C$14+$AX913*'Norm-coeff'!$D$14+$AY913*'Norm-coeff'!$E$14+$AZ913*'Norm-coeff'!$F$14+$BA913*'Norm-coeff'!$G$14+$BB913*'Norm-coeff'!$H$14+$BC913*'Norm-coeff'!$I$14+$BD913*'Norm-coeff'!$J$14+$BE913*'Norm-coeff'!$K$14+$BF913*'Norm-coeff'!$L$14+$BG913*'Norm-coeff'!$M$14+$BH913*'Norm-coeff'!$N$14+$BI913*'Norm-coeff'!$O$14</f>
        <v>4.2526983164477103</v>
      </c>
      <c r="CC913" s="54">
        <f t="shared" si="2610"/>
        <v>0</v>
      </c>
      <c r="CG913" s="54">
        <f t="shared" si="2611"/>
        <v>0</v>
      </c>
      <c r="CH913" s="54">
        <f t="shared" si="2594"/>
        <v>0</v>
      </c>
      <c r="CI913" s="54">
        <f t="shared" si="2612"/>
        <v>0</v>
      </c>
      <c r="CJ913" s="56">
        <f t="shared" si="2613"/>
        <v>0</v>
      </c>
      <c r="CK913" s="54">
        <f t="shared" si="2614"/>
        <v>0</v>
      </c>
      <c r="CL913" s="54">
        <f t="shared" si="2615"/>
        <v>0</v>
      </c>
      <c r="CM913" s="54">
        <f t="shared" si="2616"/>
        <v>0</v>
      </c>
      <c r="CN913" s="54">
        <f t="shared" si="2617"/>
        <v>0</v>
      </c>
      <c r="CO913" s="54">
        <f t="shared" si="2618"/>
        <v>0</v>
      </c>
      <c r="CP913" s="54">
        <f t="shared" si="2619"/>
        <v>0</v>
      </c>
      <c r="CQ913" s="54">
        <f t="shared" si="2620"/>
        <v>0</v>
      </c>
      <c r="CR913" s="54">
        <f t="shared" si="2621"/>
        <v>0</v>
      </c>
      <c r="CS913" s="54">
        <f t="shared" si="2622"/>
        <v>0</v>
      </c>
      <c r="CU913" s="54">
        <f t="shared" si="2623"/>
        <v>0</v>
      </c>
      <c r="CV913" s="54">
        <f t="shared" si="2624"/>
        <v>0</v>
      </c>
      <c r="CW913" s="54">
        <f t="shared" si="2625"/>
        <v>0</v>
      </c>
      <c r="CX913" s="54">
        <f t="shared" si="2626"/>
        <v>0</v>
      </c>
      <c r="CZ913" s="54">
        <f t="shared" si="2627"/>
        <v>0</v>
      </c>
      <c r="DA913" s="54">
        <f t="shared" si="2628"/>
        <v>0</v>
      </c>
      <c r="DB913" s="54">
        <f t="shared" si="2629"/>
        <v>0</v>
      </c>
      <c r="DC913" s="54">
        <f t="shared" si="2630"/>
        <v>0</v>
      </c>
      <c r="DD913" s="54">
        <f t="shared" si="2631"/>
        <v>0</v>
      </c>
      <c r="DE913" s="54">
        <f t="shared" si="2632"/>
        <v>0</v>
      </c>
      <c r="DF913" s="54">
        <f t="shared" si="2633"/>
        <v>0</v>
      </c>
      <c r="DG913" s="54">
        <f t="shared" si="2634"/>
        <v>2</v>
      </c>
      <c r="DH913" s="71">
        <f t="shared" si="2635"/>
        <v>0</v>
      </c>
      <c r="DI913" s="71">
        <f t="shared" si="2636"/>
        <v>0</v>
      </c>
      <c r="DJ913" s="54">
        <f t="shared" si="2637"/>
        <v>0</v>
      </c>
      <c r="DK913" s="54">
        <f t="shared" si="2638"/>
        <v>2</v>
      </c>
      <c r="DL913" s="4">
        <f t="shared" si="2568"/>
        <v>0</v>
      </c>
      <c r="DM913" s="3">
        <f t="shared" si="2639"/>
        <v>0</v>
      </c>
      <c r="DN913" s="3">
        <f t="shared" si="2640"/>
        <v>0</v>
      </c>
      <c r="DO913" s="4" t="e">
        <f t="shared" si="2641"/>
        <v>#DIV/0!</v>
      </c>
      <c r="DP913" s="57"/>
      <c r="DQ913" s="57"/>
      <c r="DR913" s="56">
        <f t="shared" si="2569"/>
        <v>2</v>
      </c>
      <c r="DS913" s="56">
        <f t="shared" si="2570"/>
        <v>0</v>
      </c>
      <c r="DT913" s="38">
        <f t="shared" si="2571"/>
        <v>0</v>
      </c>
      <c r="DU913" s="38">
        <f t="shared" si="2642"/>
        <v>2</v>
      </c>
      <c r="DV913" s="38">
        <f t="shared" si="2572"/>
        <v>0</v>
      </c>
      <c r="DW913" s="39">
        <f t="shared" si="2573"/>
        <v>0</v>
      </c>
      <c r="DX913" s="39">
        <f t="shared" si="2574"/>
        <v>0</v>
      </c>
      <c r="DY913" s="39">
        <f t="shared" si="2575"/>
        <v>0</v>
      </c>
      <c r="DZ913" s="39">
        <f t="shared" si="2576"/>
        <v>0</v>
      </c>
      <c r="EA913" s="39">
        <f t="shared" si="2577"/>
        <v>0</v>
      </c>
      <c r="EB913" s="37" t="e">
        <f t="shared" si="2643"/>
        <v>#DIV/0!</v>
      </c>
      <c r="EC913" s="37" t="e">
        <f t="shared" si="2644"/>
        <v>#DIV/0!</v>
      </c>
      <c r="ED913" s="37" t="e">
        <f t="shared" si="2645"/>
        <v>#DIV/0!</v>
      </c>
      <c r="EE913" s="37" t="e">
        <f t="shared" si="2646"/>
        <v>#DIV/0!</v>
      </c>
      <c r="EF913" s="39" t="e">
        <f t="shared" si="2647"/>
        <v>#DIV/0!</v>
      </c>
      <c r="EG913" s="37" t="e">
        <f t="shared" si="2648"/>
        <v>#DIV/0!</v>
      </c>
      <c r="EH913" s="37" t="e">
        <f t="shared" si="2649"/>
        <v>#DIV/0!</v>
      </c>
      <c r="EI913" s="11" t="b">
        <f t="shared" si="2650"/>
        <v>1</v>
      </c>
      <c r="EJ913" s="11" t="b">
        <f t="shared" si="2651"/>
        <v>0</v>
      </c>
      <c r="EK913" s="39" t="e">
        <f t="shared" si="2652"/>
        <v>#DIV/0!</v>
      </c>
      <c r="EL913" s="39" t="e">
        <f t="shared" si="2653"/>
        <v>#DIV/0!</v>
      </c>
      <c r="EM913" s="39" t="e">
        <f t="shared" si="2654"/>
        <v>#DIV/0!</v>
      </c>
      <c r="EN913" s="39" t="e">
        <f t="shared" si="2655"/>
        <v>#DIV/0!</v>
      </c>
      <c r="EO913" s="39" t="e">
        <f t="shared" si="2656"/>
        <v>#DIV/0!</v>
      </c>
      <c r="EP913" s="39" t="e">
        <f t="shared" si="2657"/>
        <v>#DIV/0!</v>
      </c>
      <c r="EQ913" s="39" t="e">
        <f t="shared" si="2658"/>
        <v>#DIV/0!</v>
      </c>
      <c r="ER913" s="39" t="e">
        <f t="shared" si="2659"/>
        <v>#DIV/0!</v>
      </c>
      <c r="ES913" s="58" t="str">
        <f t="shared" si="2660"/>
        <v>(OH,F,Cl)-dominate amphibole</v>
      </c>
      <c r="ET913" s="58" t="e">
        <f t="shared" si="2661"/>
        <v>#N/A</v>
      </c>
      <c r="EU913" s="56">
        <f t="shared" si="2578"/>
        <v>0</v>
      </c>
      <c r="EV913" s="56">
        <f t="shared" si="2579"/>
        <v>0</v>
      </c>
      <c r="EW913" s="56">
        <f t="shared" si="2580"/>
        <v>0</v>
      </c>
      <c r="EX913" s="56">
        <f t="shared" si="2581"/>
        <v>0</v>
      </c>
      <c r="EY913" s="56">
        <f t="shared" si="2582"/>
        <v>0</v>
      </c>
      <c r="EZ913" s="56">
        <f t="shared" si="2583"/>
        <v>0</v>
      </c>
      <c r="FA913" s="39">
        <f t="shared" si="2584"/>
        <v>0</v>
      </c>
      <c r="FB913" s="39">
        <f t="shared" si="2585"/>
        <v>0</v>
      </c>
      <c r="FC913" s="54">
        <f t="shared" si="2586"/>
        <v>0</v>
      </c>
      <c r="FD913" s="54">
        <f t="shared" si="2587"/>
        <v>0</v>
      </c>
      <c r="FE913" s="39">
        <f t="shared" si="2588"/>
        <v>0</v>
      </c>
      <c r="FF913" s="54">
        <f t="shared" si="2589"/>
        <v>0</v>
      </c>
      <c r="FG913" s="39">
        <f t="shared" si="2590"/>
        <v>0</v>
      </c>
      <c r="FH913" s="39">
        <f t="shared" si="2662"/>
        <v>0</v>
      </c>
      <c r="FI913" s="39">
        <f t="shared" si="2663"/>
        <v>0</v>
      </c>
      <c r="FJ913" s="39">
        <f t="shared" si="2664"/>
        <v>0</v>
      </c>
      <c r="FK913" s="39" t="e">
        <f t="shared" si="2665"/>
        <v>#DIV/0!</v>
      </c>
      <c r="FL913" s="39" t="e">
        <f t="shared" si="2666"/>
        <v>#DIV/0!</v>
      </c>
      <c r="FM913" s="39" t="e">
        <f t="shared" si="2667"/>
        <v>#DIV/0!</v>
      </c>
      <c r="FN913" s="39">
        <f t="shared" si="2668"/>
        <v>1</v>
      </c>
      <c r="FO913" s="39">
        <f t="shared" si="2591"/>
        <v>0</v>
      </c>
      <c r="FP913" s="39">
        <f t="shared" si="2592"/>
        <v>0</v>
      </c>
      <c r="FQ913" s="39">
        <f t="shared" si="2593"/>
        <v>0</v>
      </c>
      <c r="FR913" s="39">
        <f t="shared" si="2669"/>
        <v>0</v>
      </c>
      <c r="FS913" s="39">
        <f t="shared" si="2670"/>
        <v>0</v>
      </c>
      <c r="FU913" s="39" t="e">
        <f t="shared" si="2671"/>
        <v>#DIV/0!</v>
      </c>
      <c r="FV913" s="39" t="e">
        <f t="shared" si="2672"/>
        <v>#DIV/0!</v>
      </c>
      <c r="FW913" s="39" t="e">
        <f t="shared" si="2673"/>
        <v>#DIV/0!</v>
      </c>
      <c r="FY913" s="39" t="e">
        <f t="shared" si="2674"/>
        <v>#DIV/0!</v>
      </c>
      <c r="FZ913" s="39" t="e">
        <f t="shared" si="2675"/>
        <v>#DIV/0!</v>
      </c>
      <c r="GA913" s="39" t="e">
        <f t="shared" si="2676"/>
        <v>#DIV/0!</v>
      </c>
      <c r="GB913" s="39" t="e">
        <f t="shared" si="2677"/>
        <v>#DIV/0!</v>
      </c>
      <c r="GC913" s="39" t="e">
        <f t="shared" si="2678"/>
        <v>#DIV/0!</v>
      </c>
      <c r="GD913" s="39" t="e">
        <f t="shared" si="2679"/>
        <v>#DIV/0!</v>
      </c>
      <c r="GE913" s="39" t="e">
        <f t="shared" si="2680"/>
        <v>#DIV/0!</v>
      </c>
      <c r="GF913" s="39" t="e">
        <f t="shared" si="2681"/>
        <v>#DIV/0!</v>
      </c>
      <c r="GG913" s="39" t="e">
        <f t="shared" si="2682"/>
        <v>#DIV/0!</v>
      </c>
      <c r="GH913" s="39" t="e">
        <f t="shared" si="2683"/>
        <v>#DIV/0!</v>
      </c>
      <c r="GI913" s="39"/>
      <c r="GJ913" s="39" t="e">
        <f t="shared" si="2684"/>
        <v>#DIV/0!</v>
      </c>
      <c r="GK913" s="39" t="e">
        <f t="shared" si="2685"/>
        <v>#DIV/0!</v>
      </c>
      <c r="GL913" s="39" t="e">
        <f t="shared" si="2686"/>
        <v>#DIV/0!</v>
      </c>
      <c r="GM913" s="39" t="e">
        <f t="shared" si="2687"/>
        <v>#DIV/0!</v>
      </c>
      <c r="GN913" s="39" t="e">
        <f t="shared" si="2688"/>
        <v>#DIV/0!</v>
      </c>
      <c r="GO913" s="57"/>
      <c r="GP913" s="57" t="e">
        <f t="shared" si="2689"/>
        <v>#DIV/0!</v>
      </c>
      <c r="GQ913" s="59" t="e">
        <f t="shared" si="2690"/>
        <v>#DIV/0!</v>
      </c>
      <c r="GR913" s="41" t="e">
        <f t="shared" si="2691"/>
        <v>#DIV/0!</v>
      </c>
      <c r="GS913" s="57" t="e">
        <f t="shared" si="2692"/>
        <v>#DIV/0!</v>
      </c>
      <c r="GT913" s="57" t="e">
        <f t="shared" si="2693"/>
        <v>#DIV/0!</v>
      </c>
      <c r="GU913" s="57" t="e">
        <f t="shared" si="2694"/>
        <v>#DIV/0!</v>
      </c>
      <c r="GV913" s="57"/>
      <c r="GW913" s="42" t="e">
        <f t="shared" si="2695"/>
        <v>#DIV/0!</v>
      </c>
      <c r="GX913" s="42" t="e">
        <f t="shared" si="2696"/>
        <v>#DIV/0!</v>
      </c>
      <c r="GY913" s="42" t="e">
        <f t="shared" si="2697"/>
        <v>#DIV/0!</v>
      </c>
      <c r="GZ913" s="57"/>
      <c r="HA913" s="2" t="e">
        <f t="shared" si="2698"/>
        <v>#DIV/0!</v>
      </c>
      <c r="HB913" s="2" t="e">
        <f t="shared" si="2699"/>
        <v>#DIV/0!</v>
      </c>
      <c r="HC913" s="2" t="e">
        <f t="shared" si="2700"/>
        <v>#DIV/0!</v>
      </c>
      <c r="HD913" s="2" t="e">
        <f t="shared" si="2701"/>
        <v>#DIV/0!</v>
      </c>
      <c r="HE913" s="2" t="e">
        <f t="shared" si="2702"/>
        <v>#DIV/0!</v>
      </c>
      <c r="HF913" s="2" t="e">
        <f t="shared" si="2703"/>
        <v>#DIV/0!</v>
      </c>
      <c r="HG913" s="2" t="e">
        <f t="shared" si="2704"/>
        <v>#DIV/0!</v>
      </c>
      <c r="HH913" s="2" t="e">
        <f t="shared" si="2705"/>
        <v>#DIV/0!</v>
      </c>
      <c r="HI913" s="2" t="e">
        <f t="shared" si="2706"/>
        <v>#DIV/0!</v>
      </c>
      <c r="HJ913" s="11" t="e">
        <f t="shared" si="2707"/>
        <v>#DIV/0!</v>
      </c>
      <c r="HK913" s="60" t="e">
        <f t="shared" si="2708"/>
        <v>#DIV/0!</v>
      </c>
      <c r="HL913" s="57"/>
      <c r="HM913" s="57" t="e">
        <f t="shared" si="2709"/>
        <v>#DIV/0!</v>
      </c>
      <c r="HN913" s="57" t="e">
        <f t="shared" si="2710"/>
        <v>#DIV/0!</v>
      </c>
      <c r="HO913" s="57" t="e">
        <f t="shared" si="2711"/>
        <v>#DIV/0!</v>
      </c>
      <c r="HP913" s="57" t="e">
        <f t="shared" si="2712"/>
        <v>#DIV/0!</v>
      </c>
      <c r="HQ913" s="57" t="e">
        <f t="shared" si="2713"/>
        <v>#DIV/0!</v>
      </c>
      <c r="HR913" s="57"/>
      <c r="HS913" s="57" t="e">
        <f t="shared" si="2714"/>
        <v>#DIV/0!</v>
      </c>
      <c r="HT913" s="57" t="e">
        <f t="shared" si="2715"/>
        <v>#DIV/0!</v>
      </c>
      <c r="HU913" s="57" t="e">
        <f t="shared" si="2716"/>
        <v>#DIV/0!</v>
      </c>
      <c r="HV913" s="57" t="e">
        <f t="shared" si="2717"/>
        <v>#DIV/0!</v>
      </c>
      <c r="HW913" s="57" t="e">
        <f t="shared" si="2718"/>
        <v>#DIV/0!</v>
      </c>
      <c r="HX913" s="57"/>
      <c r="HY913" s="57" t="e">
        <f t="shared" si="2719"/>
        <v>#DIV/0!</v>
      </c>
      <c r="HZ913" s="57" t="e">
        <f t="shared" si="2720"/>
        <v>#DIV/0!</v>
      </c>
      <c r="IA913" s="57"/>
      <c r="IB913" s="61">
        <f t="shared" si="2721"/>
        <v>0</v>
      </c>
      <c r="IC913" s="57" t="str">
        <f t="shared" si="2722"/>
        <v/>
      </c>
      <c r="ID913" s="42"/>
      <c r="IE913" s="2" t="str">
        <f t="shared" si="2723"/>
        <v/>
      </c>
      <c r="IF913" s="60" t="e">
        <f t="shared" si="2724"/>
        <v>#DIV/0!</v>
      </c>
      <c r="IG913" s="60" t="str">
        <f t="shared" si="2725"/>
        <v/>
      </c>
      <c r="IH913" s="60" t="str">
        <f t="shared" si="2726"/>
        <v>zinco-</v>
      </c>
      <c r="II913" s="60" t="str">
        <f t="shared" si="2727"/>
        <v>mangano-</v>
      </c>
      <c r="IJ913" s="60" t="e">
        <f t="shared" si="2728"/>
        <v>#DIV/0!</v>
      </c>
      <c r="IK913" s="60" t="e">
        <f t="shared" si="2729"/>
        <v>#DIV/0!</v>
      </c>
      <c r="IL913" s="60" t="e">
        <f t="shared" si="2730"/>
        <v>#DIV/0!</v>
      </c>
      <c r="IM913" s="60" t="e">
        <f t="shared" si="2731"/>
        <v>#DIV/0!</v>
      </c>
      <c r="IN913" s="60" t="str">
        <f t="shared" si="2732"/>
        <v/>
      </c>
      <c r="IO913" s="60" t="str">
        <f t="shared" si="2733"/>
        <v/>
      </c>
      <c r="IP913" s="57"/>
      <c r="IQ913" s="57" t="str">
        <f t="shared" si="2734"/>
        <v>ERROR!!</v>
      </c>
    </row>
    <row r="914" spans="24:251">
      <c r="X914" s="29">
        <f t="shared" si="2735"/>
        <v>0</v>
      </c>
      <c r="Y914" s="29">
        <f t="shared" si="2736"/>
        <v>0</v>
      </c>
      <c r="Z914" s="29" t="e">
        <f t="shared" si="2737"/>
        <v>#DIV/0!</v>
      </c>
      <c r="AA914" s="29" t="e">
        <f t="shared" si="2738"/>
        <v>#DIV/0!</v>
      </c>
      <c r="AB914" s="29" t="e">
        <f t="shared" si="2739"/>
        <v>#DIV/0!</v>
      </c>
      <c r="AC914" s="29" t="e">
        <f t="shared" si="2740"/>
        <v>#DIV/0!</v>
      </c>
      <c r="AF914" s="23">
        <v>60.084299999999999</v>
      </c>
      <c r="AG914" s="23">
        <v>79.878799999999998</v>
      </c>
      <c r="AH914" s="23">
        <v>101.96120000000001</v>
      </c>
      <c r="AI914" s="23">
        <v>151.99039999999999</v>
      </c>
      <c r="AJ914" s="23">
        <v>159.69</v>
      </c>
      <c r="AK914" s="23">
        <v>71.846400000000003</v>
      </c>
      <c r="AL914" s="23">
        <v>70.9375</v>
      </c>
      <c r="AM914" s="23">
        <v>40.304400000000001</v>
      </c>
      <c r="AN914" s="23">
        <v>56.077399999999997</v>
      </c>
      <c r="AO914" s="23">
        <v>61.978999999999999</v>
      </c>
      <c r="AP914" s="23">
        <v>94.195999999999998</v>
      </c>
      <c r="AQ914" s="23">
        <v>18.998000000000001</v>
      </c>
      <c r="AR914" s="23">
        <v>35.450000000000003</v>
      </c>
      <c r="AS914" s="23">
        <v>29.88</v>
      </c>
      <c r="AT914" s="23">
        <v>74.691999999999993</v>
      </c>
      <c r="AU914" s="23">
        <v>81.39</v>
      </c>
      <c r="AX914" s="54">
        <f t="shared" si="2595"/>
        <v>0</v>
      </c>
      <c r="AY914" s="54">
        <f t="shared" si="2596"/>
        <v>0</v>
      </c>
      <c r="AZ914" s="54">
        <f t="shared" si="2597"/>
        <v>0</v>
      </c>
      <c r="BA914" s="54">
        <f t="shared" si="2598"/>
        <v>0</v>
      </c>
      <c r="BB914" s="54">
        <f t="shared" si="2599"/>
        <v>0</v>
      </c>
      <c r="BC914" s="54">
        <f t="shared" si="2600"/>
        <v>0</v>
      </c>
      <c r="BD914" s="54">
        <f t="shared" si="2601"/>
        <v>0</v>
      </c>
      <c r="BE914" s="54">
        <f t="shared" si="2602"/>
        <v>0</v>
      </c>
      <c r="BF914" s="54">
        <f t="shared" si="2603"/>
        <v>0</v>
      </c>
      <c r="BG914" s="54">
        <f t="shared" si="2604"/>
        <v>0</v>
      </c>
      <c r="BH914" s="54">
        <f t="shared" si="2605"/>
        <v>0</v>
      </c>
      <c r="BI914" s="54">
        <f t="shared" si="2606"/>
        <v>0</v>
      </c>
      <c r="BJ914" s="54">
        <f t="shared" si="2607"/>
        <v>0</v>
      </c>
      <c r="BK914" s="54">
        <f t="shared" si="2608"/>
        <v>0</v>
      </c>
      <c r="BL914" s="54">
        <f t="shared" si="2609"/>
        <v>0</v>
      </c>
      <c r="BM914" s="42"/>
      <c r="BO914" s="54">
        <f>'Norm-coeff'!$C$2+$AX914*'Norm-coeff'!$D$2+$AY914*'Norm-coeff'!$E$2+$AZ914*'Norm-coeff'!$F$2+$BA914*'Norm-coeff'!$G$2+$BB914*'Norm-coeff'!$H$2+$BC914*'Norm-coeff'!$I$2+$BD914*'Norm-coeff'!$J$2+$BE914*'Norm-coeff'!$K$2+$BF914*'Norm-coeff'!$L$2+$BG914*'Norm-coeff'!$M$2+$BH914*'Norm-coeff'!$N$2+$BI914*'Norm-coeff'!$O$2</f>
        <v>5.4045421474420303</v>
      </c>
      <c r="BP914" s="54">
        <f>'Norm-coeff'!$C$3+$AX914*'Norm-coeff'!$D$3+$AY914*'Norm-coeff'!$E$3+$AZ914*'Norm-coeff'!$F$3+$BA914*'Norm-coeff'!$G$3+$BB914*'Norm-coeff'!$H$3+$BC914*'Norm-coeff'!$I$3+$BD914*'Norm-coeff'!$J$3+$BE914*'Norm-coeff'!$K$3+$BF914*'Norm-coeff'!$L$3+$BG914*'Norm-coeff'!$M$3+$BH914*'Norm-coeff'!$N$3+$BI914*'Norm-coeff'!$O$3</f>
        <v>3.15319116612705</v>
      </c>
      <c r="BQ914" s="54">
        <f>'Norm-coeff'!$C$4+$AX914*'Norm-coeff'!$D$4+$AY914*'Norm-coeff'!$E$4+$AZ914*'Norm-coeff'!$F$4+$BA914*'Norm-coeff'!$G$4+$BB914*'Norm-coeff'!$H$4+$BC914*'Norm-coeff'!$I$4+$BD914*'Norm-coeff'!$J$4+$BE914*'Norm-coeff'!$K$4+$BF914*'Norm-coeff'!$L$4+$BG914*'Norm-coeff'!$M$4+$BH914*'Norm-coeff'!$N$4+$BI914*'Norm-coeff'!$O$4</f>
        <v>1.42115649462768</v>
      </c>
      <c r="BR914" s="54">
        <f>'Norm-coeff'!$C$5+$AX914*'Norm-coeff'!$D$5+$AY914*'Norm-coeff'!$E$5+$AZ914*'Norm-coeff'!$F$5+$BA914*'Norm-coeff'!$G$5+$BB914*'Norm-coeff'!$H$5+$BC914*'Norm-coeff'!$I$5+$BD914*'Norm-coeff'!$J$5+$BE914*'Norm-coeff'!$K$5+$BF914*'Norm-coeff'!$L$5+$BG914*'Norm-coeff'!$M$5+$BH914*'Norm-coeff'!$N$5+$BI914*'Norm-coeff'!$O$5</f>
        <v>1.0553329241296201</v>
      </c>
      <c r="BS914" s="54">
        <f>'Norm-coeff'!$C$6+$AX914*'Norm-coeff'!$D$6+$AY914*'Norm-coeff'!$E$6+$AZ914*'Norm-coeff'!$F$6+$BA914*'Norm-coeff'!$G$6+$BB914*'Norm-coeff'!$H$6+$BC914*'Norm-coeff'!$I$6+$BD914*'Norm-coeff'!$J$6+$BE914*'Norm-coeff'!$K$6+$BF914*'Norm-coeff'!$L$6+$BG914*'Norm-coeff'!$M$6+$BH914*'Norm-coeff'!$N$6+$BI914*'Norm-coeff'!$O$6</f>
        <v>-1.48700885495103E-2</v>
      </c>
      <c r="BT914" s="54">
        <f>'Norm-coeff'!$C$7+$AX914*'Norm-coeff'!$D$7+$AY914*'Norm-coeff'!$E$7+$AZ914*'Norm-coeff'!$F$7+$BA914*'Norm-coeff'!$G$7+$BB914*'Norm-coeff'!$H$7+$BC914*'Norm-coeff'!$I$7+$BD914*'Norm-coeff'!$J$7+$BE914*'Norm-coeff'!$K$7+$BF914*'Norm-coeff'!$L$7+$BG914*'Norm-coeff'!$M$7+$BH914*'Norm-coeff'!$N$7+$BI914*'Norm-coeff'!$O$7</f>
        <v>2.0907583608832998</v>
      </c>
      <c r="BU914" s="54">
        <f>'Norm-coeff'!$C$8+$AX914*'Norm-coeff'!$D$8+$AY914*'Norm-coeff'!$E$8+$AZ914*'Norm-coeff'!$F$8+$BA914*'Norm-coeff'!$G$8+$BB914*'Norm-coeff'!$H$8+$BC914*'Norm-coeff'!$I$8+$BD914*'Norm-coeff'!$J$8+$BE914*'Norm-coeff'!$K$8+$BF914*'Norm-coeff'!$L$8+$BG914*'Norm-coeff'!$M$8+$BH914*'Norm-coeff'!$N$8+$BI914*'Norm-coeff'!$O$8</f>
        <v>0.65894159836244504</v>
      </c>
      <c r="BV914" s="54">
        <f>'Norm-coeff'!$C$9+$AX914*'Norm-coeff'!$D$9+$AY914*'Norm-coeff'!$E$9+$AZ914*'Norm-coeff'!$F$9+$BA914*'Norm-coeff'!$G$9+$BB914*'Norm-coeff'!$H$9+$BC914*'Norm-coeff'!$I$9+$BD914*'Norm-coeff'!$J$9+$BE914*'Norm-coeff'!$K$9+$BF914*'Norm-coeff'!$L$9+$BG914*'Norm-coeff'!$M$9+$BH914*'Norm-coeff'!$N$9+$BI914*'Norm-coeff'!$O$9</f>
        <v>1.48961085014701</v>
      </c>
      <c r="BW914" s="54">
        <f>'Norm-coeff'!$C$10+$AX914*'Norm-coeff'!$D$10+$AY914*'Norm-coeff'!$E$10+$AZ914*'Norm-coeff'!$F$10+$BA914*'Norm-coeff'!$G$10+$BB914*'Norm-coeff'!$H$10+$BC914*'Norm-coeff'!$I$10+$BD914*'Norm-coeff'!$J$10+$BE914*'Norm-coeff'!$K$10+$BF914*'Norm-coeff'!$L$10+$BG914*'Norm-coeff'!$M$10+$BH914*'Norm-coeff'!$N$10+$BI914*'Norm-coeff'!$O$10</f>
        <v>1.42058735749591</v>
      </c>
      <c r="BX914" s="54">
        <f>'Norm-coeff'!$C$11+$AX914*'Norm-coeff'!$D$11+$AY914*'Norm-coeff'!$E$11+$AZ914*'Norm-coeff'!$F$11+$BA914*'Norm-coeff'!$G$11+$BB914*'Norm-coeff'!$H$11+$BC914*'Norm-coeff'!$I$11+$BD914*'Norm-coeff'!$J$11+$BE914*'Norm-coeff'!$K$11+$BF914*'Norm-coeff'!$L$11+$BG914*'Norm-coeff'!$M$11+$BH914*'Norm-coeff'!$N$11+$BI914*'Norm-coeff'!$O$11</f>
        <v>0.221233014421479</v>
      </c>
      <c r="BY914" s="54">
        <f>'Norm-coeff'!$C$12+$AX914*'Norm-coeff'!$D$12+$AY914*'Norm-coeff'!$E$12+$AZ914*'Norm-coeff'!$F$12+$BA914*'Norm-coeff'!$G$12+$BB914*'Norm-coeff'!$H$12+$BC914*'Norm-coeff'!$I$12+$BD914*'Norm-coeff'!$J$12+$BE914*'Norm-coeff'!$K$12+$BF914*'Norm-coeff'!$L$12+$BG914*'Norm-coeff'!$M$12+$BH914*'Norm-coeff'!$N$12+$BI914*'Norm-coeff'!$O$12</f>
        <v>0.283527502056037</v>
      </c>
      <c r="BZ914" s="54">
        <f>'Norm-coeff'!$C$13+$AX914*'Norm-coeff'!$D$13+$AY914*'Norm-coeff'!$E$13+$AZ914*'Norm-coeff'!$F$13+$BA914*'Norm-coeff'!$G$13+$BB914*'Norm-coeff'!$H$13+$BC914*'Norm-coeff'!$I$13+$BD914*'Norm-coeff'!$J$13+$BE914*'Norm-coeff'!$K$13+$BF914*'Norm-coeff'!$L$13+$BG914*'Norm-coeff'!$M$13+$BH914*'Norm-coeff'!$N$13+$BI914*'Norm-coeff'!$O$13</f>
        <v>-4.1864930554451202E-2</v>
      </c>
      <c r="CA914" s="54">
        <f>'Norm-coeff'!$C$14+$AX914*'Norm-coeff'!$D$14+$AY914*'Norm-coeff'!$E$14+$AZ914*'Norm-coeff'!$F$14+$BA914*'Norm-coeff'!$G$14+$BB914*'Norm-coeff'!$H$14+$BC914*'Norm-coeff'!$I$14+$BD914*'Norm-coeff'!$J$14+$BE914*'Norm-coeff'!$K$14+$BF914*'Norm-coeff'!$L$14+$BG914*'Norm-coeff'!$M$14+$BH914*'Norm-coeff'!$N$14+$BI914*'Norm-coeff'!$O$14</f>
        <v>4.2526983164477103</v>
      </c>
      <c r="CC914" s="54">
        <f t="shared" si="2610"/>
        <v>0</v>
      </c>
      <c r="CG914" s="54">
        <f t="shared" si="2611"/>
        <v>0</v>
      </c>
      <c r="CH914" s="54">
        <f t="shared" si="2594"/>
        <v>0</v>
      </c>
      <c r="CI914" s="54">
        <f t="shared" si="2612"/>
        <v>0</v>
      </c>
      <c r="CJ914" s="56">
        <f t="shared" si="2613"/>
        <v>0</v>
      </c>
      <c r="CK914" s="54">
        <f t="shared" si="2614"/>
        <v>0</v>
      </c>
      <c r="CL914" s="54">
        <f t="shared" si="2615"/>
        <v>0</v>
      </c>
      <c r="CM914" s="54">
        <f t="shared" si="2616"/>
        <v>0</v>
      </c>
      <c r="CN914" s="54">
        <f t="shared" si="2617"/>
        <v>0</v>
      </c>
      <c r="CO914" s="54">
        <f t="shared" si="2618"/>
        <v>0</v>
      </c>
      <c r="CP914" s="54">
        <f t="shared" si="2619"/>
        <v>0</v>
      </c>
      <c r="CQ914" s="54">
        <f t="shared" si="2620"/>
        <v>0</v>
      </c>
      <c r="CR914" s="54">
        <f t="shared" si="2621"/>
        <v>0</v>
      </c>
      <c r="CS914" s="54">
        <f t="shared" si="2622"/>
        <v>0</v>
      </c>
      <c r="CU914" s="54">
        <f t="shared" si="2623"/>
        <v>0</v>
      </c>
      <c r="CV914" s="54">
        <f t="shared" si="2624"/>
        <v>0</v>
      </c>
      <c r="CW914" s="54">
        <f t="shared" si="2625"/>
        <v>0</v>
      </c>
      <c r="CX914" s="54">
        <f t="shared" si="2626"/>
        <v>0</v>
      </c>
      <c r="CZ914" s="54">
        <f t="shared" si="2627"/>
        <v>0</v>
      </c>
      <c r="DA914" s="54">
        <f t="shared" si="2628"/>
        <v>0</v>
      </c>
      <c r="DB914" s="54">
        <f t="shared" si="2629"/>
        <v>0</v>
      </c>
      <c r="DC914" s="54">
        <f t="shared" si="2630"/>
        <v>0</v>
      </c>
      <c r="DD914" s="54">
        <f t="shared" si="2631"/>
        <v>0</v>
      </c>
      <c r="DE914" s="54">
        <f t="shared" si="2632"/>
        <v>0</v>
      </c>
      <c r="DF914" s="54">
        <f t="shared" si="2633"/>
        <v>0</v>
      </c>
      <c r="DG914" s="54">
        <f t="shared" si="2634"/>
        <v>2</v>
      </c>
      <c r="DH914" s="71">
        <f t="shared" si="2635"/>
        <v>0</v>
      </c>
      <c r="DI914" s="71">
        <f t="shared" si="2636"/>
        <v>0</v>
      </c>
      <c r="DJ914" s="54">
        <f t="shared" si="2637"/>
        <v>0</v>
      </c>
      <c r="DK914" s="54">
        <f t="shared" si="2638"/>
        <v>2</v>
      </c>
      <c r="DL914" s="4">
        <f t="shared" si="2568"/>
        <v>0</v>
      </c>
      <c r="DM914" s="3">
        <f t="shared" si="2639"/>
        <v>0</v>
      </c>
      <c r="DN914" s="3">
        <f t="shared" si="2640"/>
        <v>0</v>
      </c>
      <c r="DO914" s="4" t="e">
        <f t="shared" si="2641"/>
        <v>#DIV/0!</v>
      </c>
      <c r="DP914" s="57"/>
      <c r="DQ914" s="57"/>
      <c r="DR914" s="56">
        <f t="shared" si="2569"/>
        <v>2</v>
      </c>
      <c r="DS914" s="56">
        <f t="shared" si="2570"/>
        <v>0</v>
      </c>
      <c r="DT914" s="38">
        <f t="shared" si="2571"/>
        <v>0</v>
      </c>
      <c r="DU914" s="38">
        <f t="shared" si="2642"/>
        <v>2</v>
      </c>
      <c r="DV914" s="38">
        <f t="shared" si="2572"/>
        <v>0</v>
      </c>
      <c r="DW914" s="39">
        <f t="shared" si="2573"/>
        <v>0</v>
      </c>
      <c r="DX914" s="39">
        <f t="shared" si="2574"/>
        <v>0</v>
      </c>
      <c r="DY914" s="39">
        <f t="shared" si="2575"/>
        <v>0</v>
      </c>
      <c r="DZ914" s="39">
        <f t="shared" si="2576"/>
        <v>0</v>
      </c>
      <c r="EA914" s="39">
        <f t="shared" si="2577"/>
        <v>0</v>
      </c>
      <c r="EB914" s="37" t="e">
        <f t="shared" si="2643"/>
        <v>#DIV/0!</v>
      </c>
      <c r="EC914" s="37" t="e">
        <f t="shared" si="2644"/>
        <v>#DIV/0!</v>
      </c>
      <c r="ED914" s="37" t="e">
        <f t="shared" si="2645"/>
        <v>#DIV/0!</v>
      </c>
      <c r="EE914" s="37" t="e">
        <f t="shared" si="2646"/>
        <v>#DIV/0!</v>
      </c>
      <c r="EF914" s="39" t="e">
        <f t="shared" si="2647"/>
        <v>#DIV/0!</v>
      </c>
      <c r="EG914" s="37" t="e">
        <f t="shared" si="2648"/>
        <v>#DIV/0!</v>
      </c>
      <c r="EH914" s="37" t="e">
        <f t="shared" si="2649"/>
        <v>#DIV/0!</v>
      </c>
      <c r="EI914" s="11" t="b">
        <f t="shared" si="2650"/>
        <v>1</v>
      </c>
      <c r="EJ914" s="11" t="b">
        <f t="shared" si="2651"/>
        <v>0</v>
      </c>
      <c r="EK914" s="39" t="e">
        <f t="shared" si="2652"/>
        <v>#DIV/0!</v>
      </c>
      <c r="EL914" s="39" t="e">
        <f t="shared" si="2653"/>
        <v>#DIV/0!</v>
      </c>
      <c r="EM914" s="39" t="e">
        <f t="shared" si="2654"/>
        <v>#DIV/0!</v>
      </c>
      <c r="EN914" s="39" t="e">
        <f t="shared" si="2655"/>
        <v>#DIV/0!</v>
      </c>
      <c r="EO914" s="39" t="e">
        <f t="shared" si="2656"/>
        <v>#DIV/0!</v>
      </c>
      <c r="EP914" s="39" t="e">
        <f t="shared" si="2657"/>
        <v>#DIV/0!</v>
      </c>
      <c r="EQ914" s="39" t="e">
        <f t="shared" si="2658"/>
        <v>#DIV/0!</v>
      </c>
      <c r="ER914" s="39" t="e">
        <f t="shared" si="2659"/>
        <v>#DIV/0!</v>
      </c>
      <c r="ES914" s="58" t="str">
        <f t="shared" si="2660"/>
        <v>(OH,F,Cl)-dominate amphibole</v>
      </c>
      <c r="ET914" s="58" t="e">
        <f t="shared" si="2661"/>
        <v>#N/A</v>
      </c>
      <c r="EU914" s="56">
        <f t="shared" si="2578"/>
        <v>0</v>
      </c>
      <c r="EV914" s="56">
        <f t="shared" si="2579"/>
        <v>0</v>
      </c>
      <c r="EW914" s="56">
        <f t="shared" si="2580"/>
        <v>0</v>
      </c>
      <c r="EX914" s="56">
        <f t="shared" si="2581"/>
        <v>0</v>
      </c>
      <c r="EY914" s="56">
        <f t="shared" si="2582"/>
        <v>0</v>
      </c>
      <c r="EZ914" s="56">
        <f t="shared" si="2583"/>
        <v>0</v>
      </c>
      <c r="FA914" s="39">
        <f t="shared" si="2584"/>
        <v>0</v>
      </c>
      <c r="FB914" s="39">
        <f t="shared" si="2585"/>
        <v>0</v>
      </c>
      <c r="FC914" s="54">
        <f t="shared" si="2586"/>
        <v>0</v>
      </c>
      <c r="FD914" s="54">
        <f t="shared" si="2587"/>
        <v>0</v>
      </c>
      <c r="FE914" s="39">
        <f t="shared" si="2588"/>
        <v>0</v>
      </c>
      <c r="FF914" s="54">
        <f t="shared" si="2589"/>
        <v>0</v>
      </c>
      <c r="FG914" s="39">
        <f t="shared" si="2590"/>
        <v>0</v>
      </c>
      <c r="FH914" s="39">
        <f t="shared" si="2662"/>
        <v>0</v>
      </c>
      <c r="FI914" s="39">
        <f t="shared" si="2663"/>
        <v>0</v>
      </c>
      <c r="FJ914" s="39">
        <f t="shared" si="2664"/>
        <v>0</v>
      </c>
      <c r="FK914" s="39" t="e">
        <f t="shared" si="2665"/>
        <v>#DIV/0!</v>
      </c>
      <c r="FL914" s="39" t="e">
        <f t="shared" si="2666"/>
        <v>#DIV/0!</v>
      </c>
      <c r="FM914" s="39" t="e">
        <f t="shared" si="2667"/>
        <v>#DIV/0!</v>
      </c>
      <c r="FN914" s="39">
        <f t="shared" si="2668"/>
        <v>1</v>
      </c>
      <c r="FO914" s="39">
        <f t="shared" si="2591"/>
        <v>0</v>
      </c>
      <c r="FP914" s="39">
        <f t="shared" si="2592"/>
        <v>0</v>
      </c>
      <c r="FQ914" s="39">
        <f t="shared" si="2593"/>
        <v>0</v>
      </c>
      <c r="FR914" s="39">
        <f t="shared" si="2669"/>
        <v>0</v>
      </c>
      <c r="FS914" s="39">
        <f t="shared" si="2670"/>
        <v>0</v>
      </c>
      <c r="FU914" s="39" t="e">
        <f t="shared" si="2671"/>
        <v>#DIV/0!</v>
      </c>
      <c r="FV914" s="39" t="e">
        <f t="shared" si="2672"/>
        <v>#DIV/0!</v>
      </c>
      <c r="FW914" s="39" t="e">
        <f t="shared" si="2673"/>
        <v>#DIV/0!</v>
      </c>
      <c r="FY914" s="39" t="e">
        <f t="shared" si="2674"/>
        <v>#DIV/0!</v>
      </c>
      <c r="FZ914" s="39" t="e">
        <f t="shared" si="2675"/>
        <v>#DIV/0!</v>
      </c>
      <c r="GA914" s="39" t="e">
        <f t="shared" si="2676"/>
        <v>#DIV/0!</v>
      </c>
      <c r="GB914" s="39" t="e">
        <f t="shared" si="2677"/>
        <v>#DIV/0!</v>
      </c>
      <c r="GC914" s="39" t="e">
        <f t="shared" si="2678"/>
        <v>#DIV/0!</v>
      </c>
      <c r="GD914" s="39" t="e">
        <f t="shared" si="2679"/>
        <v>#DIV/0!</v>
      </c>
      <c r="GE914" s="39" t="e">
        <f t="shared" si="2680"/>
        <v>#DIV/0!</v>
      </c>
      <c r="GF914" s="39" t="e">
        <f t="shared" si="2681"/>
        <v>#DIV/0!</v>
      </c>
      <c r="GG914" s="39" t="e">
        <f t="shared" si="2682"/>
        <v>#DIV/0!</v>
      </c>
      <c r="GH914" s="39" t="e">
        <f t="shared" si="2683"/>
        <v>#DIV/0!</v>
      </c>
      <c r="GI914" s="39"/>
      <c r="GJ914" s="39" t="e">
        <f t="shared" si="2684"/>
        <v>#DIV/0!</v>
      </c>
      <c r="GK914" s="39" t="e">
        <f t="shared" si="2685"/>
        <v>#DIV/0!</v>
      </c>
      <c r="GL914" s="39" t="e">
        <f t="shared" si="2686"/>
        <v>#DIV/0!</v>
      </c>
      <c r="GM914" s="39" t="e">
        <f t="shared" si="2687"/>
        <v>#DIV/0!</v>
      </c>
      <c r="GN914" s="39" t="e">
        <f t="shared" si="2688"/>
        <v>#DIV/0!</v>
      </c>
      <c r="GO914" s="57"/>
      <c r="GP914" s="57" t="e">
        <f t="shared" si="2689"/>
        <v>#DIV/0!</v>
      </c>
      <c r="GQ914" s="59" t="e">
        <f t="shared" si="2690"/>
        <v>#DIV/0!</v>
      </c>
      <c r="GR914" s="41" t="e">
        <f t="shared" si="2691"/>
        <v>#DIV/0!</v>
      </c>
      <c r="GS914" s="57" t="e">
        <f t="shared" si="2692"/>
        <v>#DIV/0!</v>
      </c>
      <c r="GT914" s="57" t="e">
        <f t="shared" si="2693"/>
        <v>#DIV/0!</v>
      </c>
      <c r="GU914" s="57" t="e">
        <f t="shared" si="2694"/>
        <v>#DIV/0!</v>
      </c>
      <c r="GV914" s="57"/>
      <c r="GW914" s="42" t="e">
        <f t="shared" si="2695"/>
        <v>#DIV/0!</v>
      </c>
      <c r="GX914" s="42" t="e">
        <f t="shared" si="2696"/>
        <v>#DIV/0!</v>
      </c>
      <c r="GY914" s="42" t="e">
        <f t="shared" si="2697"/>
        <v>#DIV/0!</v>
      </c>
      <c r="GZ914" s="57"/>
      <c r="HA914" s="2" t="e">
        <f t="shared" si="2698"/>
        <v>#DIV/0!</v>
      </c>
      <c r="HB914" s="2" t="e">
        <f t="shared" si="2699"/>
        <v>#DIV/0!</v>
      </c>
      <c r="HC914" s="2" t="e">
        <f t="shared" si="2700"/>
        <v>#DIV/0!</v>
      </c>
      <c r="HD914" s="2" t="e">
        <f t="shared" si="2701"/>
        <v>#DIV/0!</v>
      </c>
      <c r="HE914" s="2" t="e">
        <f t="shared" si="2702"/>
        <v>#DIV/0!</v>
      </c>
      <c r="HF914" s="2" t="e">
        <f t="shared" si="2703"/>
        <v>#DIV/0!</v>
      </c>
      <c r="HG914" s="2" t="e">
        <f t="shared" si="2704"/>
        <v>#DIV/0!</v>
      </c>
      <c r="HH914" s="2" t="e">
        <f t="shared" si="2705"/>
        <v>#DIV/0!</v>
      </c>
      <c r="HI914" s="2" t="e">
        <f t="shared" si="2706"/>
        <v>#DIV/0!</v>
      </c>
      <c r="HJ914" s="11" t="e">
        <f t="shared" si="2707"/>
        <v>#DIV/0!</v>
      </c>
      <c r="HK914" s="60" t="e">
        <f t="shared" si="2708"/>
        <v>#DIV/0!</v>
      </c>
      <c r="HL914" s="57"/>
      <c r="HM914" s="57" t="e">
        <f t="shared" si="2709"/>
        <v>#DIV/0!</v>
      </c>
      <c r="HN914" s="57" t="e">
        <f t="shared" si="2710"/>
        <v>#DIV/0!</v>
      </c>
      <c r="HO914" s="57" t="e">
        <f t="shared" si="2711"/>
        <v>#DIV/0!</v>
      </c>
      <c r="HP914" s="57" t="e">
        <f t="shared" si="2712"/>
        <v>#DIV/0!</v>
      </c>
      <c r="HQ914" s="57" t="e">
        <f t="shared" si="2713"/>
        <v>#DIV/0!</v>
      </c>
      <c r="HR914" s="57"/>
      <c r="HS914" s="57" t="e">
        <f t="shared" si="2714"/>
        <v>#DIV/0!</v>
      </c>
      <c r="HT914" s="57" t="e">
        <f t="shared" si="2715"/>
        <v>#DIV/0!</v>
      </c>
      <c r="HU914" s="57" t="e">
        <f t="shared" si="2716"/>
        <v>#DIV/0!</v>
      </c>
      <c r="HV914" s="57" t="e">
        <f t="shared" si="2717"/>
        <v>#DIV/0!</v>
      </c>
      <c r="HW914" s="57" t="e">
        <f t="shared" si="2718"/>
        <v>#DIV/0!</v>
      </c>
      <c r="HX914" s="57"/>
      <c r="HY914" s="57" t="e">
        <f t="shared" si="2719"/>
        <v>#DIV/0!</v>
      </c>
      <c r="HZ914" s="57" t="e">
        <f t="shared" si="2720"/>
        <v>#DIV/0!</v>
      </c>
      <c r="IA914" s="57"/>
      <c r="IB914" s="61">
        <f t="shared" si="2721"/>
        <v>0</v>
      </c>
      <c r="IC914" s="57" t="str">
        <f t="shared" si="2722"/>
        <v/>
      </c>
      <c r="ID914" s="42"/>
      <c r="IE914" s="2" t="str">
        <f t="shared" si="2723"/>
        <v/>
      </c>
      <c r="IF914" s="60" t="e">
        <f t="shared" si="2724"/>
        <v>#DIV/0!</v>
      </c>
      <c r="IG914" s="60" t="str">
        <f t="shared" si="2725"/>
        <v/>
      </c>
      <c r="IH914" s="60" t="str">
        <f t="shared" si="2726"/>
        <v>zinco-</v>
      </c>
      <c r="II914" s="60" t="str">
        <f t="shared" si="2727"/>
        <v>mangano-</v>
      </c>
      <c r="IJ914" s="60" t="e">
        <f t="shared" si="2728"/>
        <v>#DIV/0!</v>
      </c>
      <c r="IK914" s="60" t="e">
        <f t="shared" si="2729"/>
        <v>#DIV/0!</v>
      </c>
      <c r="IL914" s="60" t="e">
        <f t="shared" si="2730"/>
        <v>#DIV/0!</v>
      </c>
      <c r="IM914" s="60" t="e">
        <f t="shared" si="2731"/>
        <v>#DIV/0!</v>
      </c>
      <c r="IN914" s="60" t="str">
        <f t="shared" si="2732"/>
        <v/>
      </c>
      <c r="IO914" s="60" t="str">
        <f t="shared" si="2733"/>
        <v/>
      </c>
      <c r="IP914" s="57"/>
      <c r="IQ914" s="57" t="str">
        <f t="shared" si="2734"/>
        <v>ERROR!!</v>
      </c>
    </row>
    <row r="915" spans="24:251">
      <c r="X915" s="29">
        <f t="shared" si="2735"/>
        <v>0</v>
      </c>
      <c r="Y915" s="29">
        <f t="shared" si="2736"/>
        <v>0</v>
      </c>
      <c r="Z915" s="29" t="e">
        <f t="shared" si="2737"/>
        <v>#DIV/0!</v>
      </c>
      <c r="AA915" s="29" t="e">
        <f t="shared" si="2738"/>
        <v>#DIV/0!</v>
      </c>
      <c r="AB915" s="29" t="e">
        <f t="shared" si="2739"/>
        <v>#DIV/0!</v>
      </c>
      <c r="AC915" s="29" t="e">
        <f t="shared" si="2740"/>
        <v>#DIV/0!</v>
      </c>
      <c r="AF915" s="23">
        <v>60.084299999999999</v>
      </c>
      <c r="AG915" s="23">
        <v>79.878799999999998</v>
      </c>
      <c r="AH915" s="23">
        <v>101.96120000000001</v>
      </c>
      <c r="AI915" s="23">
        <v>151.99039999999999</v>
      </c>
      <c r="AJ915" s="23">
        <v>159.69</v>
      </c>
      <c r="AK915" s="23">
        <v>71.846400000000003</v>
      </c>
      <c r="AL915" s="23">
        <v>70.9375</v>
      </c>
      <c r="AM915" s="23">
        <v>40.304400000000001</v>
      </c>
      <c r="AN915" s="23">
        <v>56.077399999999997</v>
      </c>
      <c r="AO915" s="23">
        <v>61.978999999999999</v>
      </c>
      <c r="AP915" s="23">
        <v>94.195999999999998</v>
      </c>
      <c r="AQ915" s="23">
        <v>18.998000000000001</v>
      </c>
      <c r="AR915" s="23">
        <v>35.450000000000003</v>
      </c>
      <c r="AS915" s="23">
        <v>29.88</v>
      </c>
      <c r="AT915" s="23">
        <v>74.691999999999993</v>
      </c>
      <c r="AU915" s="23">
        <v>81.39</v>
      </c>
      <c r="AX915" s="54">
        <f t="shared" si="2595"/>
        <v>0</v>
      </c>
      <c r="AY915" s="54">
        <f t="shared" si="2596"/>
        <v>0</v>
      </c>
      <c r="AZ915" s="54">
        <f t="shared" si="2597"/>
        <v>0</v>
      </c>
      <c r="BA915" s="54">
        <f t="shared" si="2598"/>
        <v>0</v>
      </c>
      <c r="BB915" s="54">
        <f t="shared" si="2599"/>
        <v>0</v>
      </c>
      <c r="BC915" s="54">
        <f t="shared" si="2600"/>
        <v>0</v>
      </c>
      <c r="BD915" s="54">
        <f t="shared" si="2601"/>
        <v>0</v>
      </c>
      <c r="BE915" s="54">
        <f t="shared" si="2602"/>
        <v>0</v>
      </c>
      <c r="BF915" s="54">
        <f t="shared" si="2603"/>
        <v>0</v>
      </c>
      <c r="BG915" s="54">
        <f t="shared" si="2604"/>
        <v>0</v>
      </c>
      <c r="BH915" s="54">
        <f t="shared" si="2605"/>
        <v>0</v>
      </c>
      <c r="BI915" s="54">
        <f t="shared" si="2606"/>
        <v>0</v>
      </c>
      <c r="BJ915" s="54">
        <f t="shared" si="2607"/>
        <v>0</v>
      </c>
      <c r="BK915" s="54">
        <f t="shared" si="2608"/>
        <v>0</v>
      </c>
      <c r="BL915" s="54">
        <f t="shared" si="2609"/>
        <v>0</v>
      </c>
      <c r="BM915" s="42"/>
      <c r="BO915" s="54">
        <f>'Norm-coeff'!$C$2+$AX915*'Norm-coeff'!$D$2+$AY915*'Norm-coeff'!$E$2+$AZ915*'Norm-coeff'!$F$2+$BA915*'Norm-coeff'!$G$2+$BB915*'Norm-coeff'!$H$2+$BC915*'Norm-coeff'!$I$2+$BD915*'Norm-coeff'!$J$2+$BE915*'Norm-coeff'!$K$2+$BF915*'Norm-coeff'!$L$2+$BG915*'Norm-coeff'!$M$2+$BH915*'Norm-coeff'!$N$2+$BI915*'Norm-coeff'!$O$2</f>
        <v>5.4045421474420303</v>
      </c>
      <c r="BP915" s="54">
        <f>'Norm-coeff'!$C$3+$AX915*'Norm-coeff'!$D$3+$AY915*'Norm-coeff'!$E$3+$AZ915*'Norm-coeff'!$F$3+$BA915*'Norm-coeff'!$G$3+$BB915*'Norm-coeff'!$H$3+$BC915*'Norm-coeff'!$I$3+$BD915*'Norm-coeff'!$J$3+$BE915*'Norm-coeff'!$K$3+$BF915*'Norm-coeff'!$L$3+$BG915*'Norm-coeff'!$M$3+$BH915*'Norm-coeff'!$N$3+$BI915*'Norm-coeff'!$O$3</f>
        <v>3.15319116612705</v>
      </c>
      <c r="BQ915" s="54">
        <f>'Norm-coeff'!$C$4+$AX915*'Norm-coeff'!$D$4+$AY915*'Norm-coeff'!$E$4+$AZ915*'Norm-coeff'!$F$4+$BA915*'Norm-coeff'!$G$4+$BB915*'Norm-coeff'!$H$4+$BC915*'Norm-coeff'!$I$4+$BD915*'Norm-coeff'!$J$4+$BE915*'Norm-coeff'!$K$4+$BF915*'Norm-coeff'!$L$4+$BG915*'Norm-coeff'!$M$4+$BH915*'Norm-coeff'!$N$4+$BI915*'Norm-coeff'!$O$4</f>
        <v>1.42115649462768</v>
      </c>
      <c r="BR915" s="54">
        <f>'Norm-coeff'!$C$5+$AX915*'Norm-coeff'!$D$5+$AY915*'Norm-coeff'!$E$5+$AZ915*'Norm-coeff'!$F$5+$BA915*'Norm-coeff'!$G$5+$BB915*'Norm-coeff'!$H$5+$BC915*'Norm-coeff'!$I$5+$BD915*'Norm-coeff'!$J$5+$BE915*'Norm-coeff'!$K$5+$BF915*'Norm-coeff'!$L$5+$BG915*'Norm-coeff'!$M$5+$BH915*'Norm-coeff'!$N$5+$BI915*'Norm-coeff'!$O$5</f>
        <v>1.0553329241296201</v>
      </c>
      <c r="BS915" s="54">
        <f>'Norm-coeff'!$C$6+$AX915*'Norm-coeff'!$D$6+$AY915*'Norm-coeff'!$E$6+$AZ915*'Norm-coeff'!$F$6+$BA915*'Norm-coeff'!$G$6+$BB915*'Norm-coeff'!$H$6+$BC915*'Norm-coeff'!$I$6+$BD915*'Norm-coeff'!$J$6+$BE915*'Norm-coeff'!$K$6+$BF915*'Norm-coeff'!$L$6+$BG915*'Norm-coeff'!$M$6+$BH915*'Norm-coeff'!$N$6+$BI915*'Norm-coeff'!$O$6</f>
        <v>-1.48700885495103E-2</v>
      </c>
      <c r="BT915" s="54">
        <f>'Norm-coeff'!$C$7+$AX915*'Norm-coeff'!$D$7+$AY915*'Norm-coeff'!$E$7+$AZ915*'Norm-coeff'!$F$7+$BA915*'Norm-coeff'!$G$7+$BB915*'Norm-coeff'!$H$7+$BC915*'Norm-coeff'!$I$7+$BD915*'Norm-coeff'!$J$7+$BE915*'Norm-coeff'!$K$7+$BF915*'Norm-coeff'!$L$7+$BG915*'Norm-coeff'!$M$7+$BH915*'Norm-coeff'!$N$7+$BI915*'Norm-coeff'!$O$7</f>
        <v>2.0907583608832998</v>
      </c>
      <c r="BU915" s="54">
        <f>'Norm-coeff'!$C$8+$AX915*'Norm-coeff'!$D$8+$AY915*'Norm-coeff'!$E$8+$AZ915*'Norm-coeff'!$F$8+$BA915*'Norm-coeff'!$G$8+$BB915*'Norm-coeff'!$H$8+$BC915*'Norm-coeff'!$I$8+$BD915*'Norm-coeff'!$J$8+$BE915*'Norm-coeff'!$K$8+$BF915*'Norm-coeff'!$L$8+$BG915*'Norm-coeff'!$M$8+$BH915*'Norm-coeff'!$N$8+$BI915*'Norm-coeff'!$O$8</f>
        <v>0.65894159836244504</v>
      </c>
      <c r="BV915" s="54">
        <f>'Norm-coeff'!$C$9+$AX915*'Norm-coeff'!$D$9+$AY915*'Norm-coeff'!$E$9+$AZ915*'Norm-coeff'!$F$9+$BA915*'Norm-coeff'!$G$9+$BB915*'Norm-coeff'!$H$9+$BC915*'Norm-coeff'!$I$9+$BD915*'Norm-coeff'!$J$9+$BE915*'Norm-coeff'!$K$9+$BF915*'Norm-coeff'!$L$9+$BG915*'Norm-coeff'!$M$9+$BH915*'Norm-coeff'!$N$9+$BI915*'Norm-coeff'!$O$9</f>
        <v>1.48961085014701</v>
      </c>
      <c r="BW915" s="54">
        <f>'Norm-coeff'!$C$10+$AX915*'Norm-coeff'!$D$10+$AY915*'Norm-coeff'!$E$10+$AZ915*'Norm-coeff'!$F$10+$BA915*'Norm-coeff'!$G$10+$BB915*'Norm-coeff'!$H$10+$BC915*'Norm-coeff'!$I$10+$BD915*'Norm-coeff'!$J$10+$BE915*'Norm-coeff'!$K$10+$BF915*'Norm-coeff'!$L$10+$BG915*'Norm-coeff'!$M$10+$BH915*'Norm-coeff'!$N$10+$BI915*'Norm-coeff'!$O$10</f>
        <v>1.42058735749591</v>
      </c>
      <c r="BX915" s="54">
        <f>'Norm-coeff'!$C$11+$AX915*'Norm-coeff'!$D$11+$AY915*'Norm-coeff'!$E$11+$AZ915*'Norm-coeff'!$F$11+$BA915*'Norm-coeff'!$G$11+$BB915*'Norm-coeff'!$H$11+$BC915*'Norm-coeff'!$I$11+$BD915*'Norm-coeff'!$J$11+$BE915*'Norm-coeff'!$K$11+$BF915*'Norm-coeff'!$L$11+$BG915*'Norm-coeff'!$M$11+$BH915*'Norm-coeff'!$N$11+$BI915*'Norm-coeff'!$O$11</f>
        <v>0.221233014421479</v>
      </c>
      <c r="BY915" s="54">
        <f>'Norm-coeff'!$C$12+$AX915*'Norm-coeff'!$D$12+$AY915*'Norm-coeff'!$E$12+$AZ915*'Norm-coeff'!$F$12+$BA915*'Norm-coeff'!$G$12+$BB915*'Norm-coeff'!$H$12+$BC915*'Norm-coeff'!$I$12+$BD915*'Norm-coeff'!$J$12+$BE915*'Norm-coeff'!$K$12+$BF915*'Norm-coeff'!$L$12+$BG915*'Norm-coeff'!$M$12+$BH915*'Norm-coeff'!$N$12+$BI915*'Norm-coeff'!$O$12</f>
        <v>0.283527502056037</v>
      </c>
      <c r="BZ915" s="54">
        <f>'Norm-coeff'!$C$13+$AX915*'Norm-coeff'!$D$13+$AY915*'Norm-coeff'!$E$13+$AZ915*'Norm-coeff'!$F$13+$BA915*'Norm-coeff'!$G$13+$BB915*'Norm-coeff'!$H$13+$BC915*'Norm-coeff'!$I$13+$BD915*'Norm-coeff'!$J$13+$BE915*'Norm-coeff'!$K$13+$BF915*'Norm-coeff'!$L$13+$BG915*'Norm-coeff'!$M$13+$BH915*'Norm-coeff'!$N$13+$BI915*'Norm-coeff'!$O$13</f>
        <v>-4.1864930554451202E-2</v>
      </c>
      <c r="CA915" s="54">
        <f>'Norm-coeff'!$C$14+$AX915*'Norm-coeff'!$D$14+$AY915*'Norm-coeff'!$E$14+$AZ915*'Norm-coeff'!$F$14+$BA915*'Norm-coeff'!$G$14+$BB915*'Norm-coeff'!$H$14+$BC915*'Norm-coeff'!$I$14+$BD915*'Norm-coeff'!$J$14+$BE915*'Norm-coeff'!$K$14+$BF915*'Norm-coeff'!$L$14+$BG915*'Norm-coeff'!$M$14+$BH915*'Norm-coeff'!$N$14+$BI915*'Norm-coeff'!$O$14</f>
        <v>4.2526983164477103</v>
      </c>
      <c r="CC915" s="54">
        <f t="shared" si="2610"/>
        <v>0</v>
      </c>
      <c r="CG915" s="54">
        <f t="shared" si="2611"/>
        <v>0</v>
      </c>
      <c r="CH915" s="54">
        <f t="shared" si="2594"/>
        <v>0</v>
      </c>
      <c r="CI915" s="54">
        <f t="shared" si="2612"/>
        <v>0</v>
      </c>
      <c r="CJ915" s="56">
        <f t="shared" si="2613"/>
        <v>0</v>
      </c>
      <c r="CK915" s="54">
        <f t="shared" si="2614"/>
        <v>0</v>
      </c>
      <c r="CL915" s="54">
        <f t="shared" si="2615"/>
        <v>0</v>
      </c>
      <c r="CM915" s="54">
        <f t="shared" si="2616"/>
        <v>0</v>
      </c>
      <c r="CN915" s="54">
        <f t="shared" si="2617"/>
        <v>0</v>
      </c>
      <c r="CO915" s="54">
        <f t="shared" si="2618"/>
        <v>0</v>
      </c>
      <c r="CP915" s="54">
        <f t="shared" si="2619"/>
        <v>0</v>
      </c>
      <c r="CQ915" s="54">
        <f t="shared" si="2620"/>
        <v>0</v>
      </c>
      <c r="CR915" s="54">
        <f t="shared" si="2621"/>
        <v>0</v>
      </c>
      <c r="CS915" s="54">
        <f t="shared" si="2622"/>
        <v>0</v>
      </c>
      <c r="CU915" s="54">
        <f t="shared" si="2623"/>
        <v>0</v>
      </c>
      <c r="CV915" s="54">
        <f t="shared" si="2624"/>
        <v>0</v>
      </c>
      <c r="CW915" s="54">
        <f t="shared" si="2625"/>
        <v>0</v>
      </c>
      <c r="CX915" s="54">
        <f t="shared" si="2626"/>
        <v>0</v>
      </c>
      <c r="CZ915" s="54">
        <f t="shared" si="2627"/>
        <v>0</v>
      </c>
      <c r="DA915" s="54">
        <f t="shared" si="2628"/>
        <v>0</v>
      </c>
      <c r="DB915" s="54">
        <f t="shared" si="2629"/>
        <v>0</v>
      </c>
      <c r="DC915" s="54">
        <f t="shared" si="2630"/>
        <v>0</v>
      </c>
      <c r="DD915" s="54">
        <f t="shared" si="2631"/>
        <v>0</v>
      </c>
      <c r="DE915" s="54">
        <f t="shared" si="2632"/>
        <v>0</v>
      </c>
      <c r="DF915" s="54">
        <f t="shared" si="2633"/>
        <v>0</v>
      </c>
      <c r="DG915" s="54">
        <f t="shared" si="2634"/>
        <v>2</v>
      </c>
      <c r="DH915" s="71">
        <f t="shared" si="2635"/>
        <v>0</v>
      </c>
      <c r="DI915" s="71">
        <f t="shared" si="2636"/>
        <v>0</v>
      </c>
      <c r="DJ915" s="54">
        <f t="shared" si="2637"/>
        <v>0</v>
      </c>
      <c r="DK915" s="54">
        <f t="shared" si="2638"/>
        <v>2</v>
      </c>
      <c r="DL915" s="4">
        <f t="shared" si="2568"/>
        <v>0</v>
      </c>
      <c r="DM915" s="3">
        <f t="shared" si="2639"/>
        <v>0</v>
      </c>
      <c r="DN915" s="3">
        <f t="shared" si="2640"/>
        <v>0</v>
      </c>
      <c r="DO915" s="4" t="e">
        <f t="shared" si="2641"/>
        <v>#DIV/0!</v>
      </c>
      <c r="DP915" s="57"/>
      <c r="DQ915" s="57"/>
      <c r="DR915" s="56">
        <f t="shared" si="2569"/>
        <v>2</v>
      </c>
      <c r="DS915" s="56">
        <f t="shared" si="2570"/>
        <v>0</v>
      </c>
      <c r="DT915" s="38">
        <f t="shared" si="2571"/>
        <v>0</v>
      </c>
      <c r="DU915" s="38">
        <f t="shared" si="2642"/>
        <v>2</v>
      </c>
      <c r="DV915" s="38">
        <f t="shared" si="2572"/>
        <v>0</v>
      </c>
      <c r="DW915" s="39">
        <f t="shared" si="2573"/>
        <v>0</v>
      </c>
      <c r="DX915" s="39">
        <f t="shared" si="2574"/>
        <v>0</v>
      </c>
      <c r="DY915" s="39">
        <f t="shared" si="2575"/>
        <v>0</v>
      </c>
      <c r="DZ915" s="39">
        <f t="shared" si="2576"/>
        <v>0</v>
      </c>
      <c r="EA915" s="39">
        <f t="shared" si="2577"/>
        <v>0</v>
      </c>
      <c r="EB915" s="37" t="e">
        <f t="shared" si="2643"/>
        <v>#DIV/0!</v>
      </c>
      <c r="EC915" s="37" t="e">
        <f t="shared" si="2644"/>
        <v>#DIV/0!</v>
      </c>
      <c r="ED915" s="37" t="e">
        <f t="shared" si="2645"/>
        <v>#DIV/0!</v>
      </c>
      <c r="EE915" s="37" t="e">
        <f t="shared" si="2646"/>
        <v>#DIV/0!</v>
      </c>
      <c r="EF915" s="39" t="e">
        <f t="shared" si="2647"/>
        <v>#DIV/0!</v>
      </c>
      <c r="EG915" s="37" t="e">
        <f t="shared" si="2648"/>
        <v>#DIV/0!</v>
      </c>
      <c r="EH915" s="37" t="e">
        <f t="shared" si="2649"/>
        <v>#DIV/0!</v>
      </c>
      <c r="EI915" s="11" t="b">
        <f t="shared" si="2650"/>
        <v>1</v>
      </c>
      <c r="EJ915" s="11" t="b">
        <f t="shared" si="2651"/>
        <v>0</v>
      </c>
      <c r="EK915" s="39" t="e">
        <f t="shared" si="2652"/>
        <v>#DIV/0!</v>
      </c>
      <c r="EL915" s="39" t="e">
        <f t="shared" si="2653"/>
        <v>#DIV/0!</v>
      </c>
      <c r="EM915" s="39" t="e">
        <f t="shared" si="2654"/>
        <v>#DIV/0!</v>
      </c>
      <c r="EN915" s="39" t="e">
        <f t="shared" si="2655"/>
        <v>#DIV/0!</v>
      </c>
      <c r="EO915" s="39" t="e">
        <f t="shared" si="2656"/>
        <v>#DIV/0!</v>
      </c>
      <c r="EP915" s="39" t="e">
        <f t="shared" si="2657"/>
        <v>#DIV/0!</v>
      </c>
      <c r="EQ915" s="39" t="e">
        <f t="shared" si="2658"/>
        <v>#DIV/0!</v>
      </c>
      <c r="ER915" s="39" t="e">
        <f t="shared" si="2659"/>
        <v>#DIV/0!</v>
      </c>
      <c r="ES915" s="58" t="str">
        <f t="shared" si="2660"/>
        <v>(OH,F,Cl)-dominate amphibole</v>
      </c>
      <c r="ET915" s="58" t="e">
        <f t="shared" si="2661"/>
        <v>#N/A</v>
      </c>
      <c r="EU915" s="56">
        <f t="shared" si="2578"/>
        <v>0</v>
      </c>
      <c r="EV915" s="56">
        <f t="shared" si="2579"/>
        <v>0</v>
      </c>
      <c r="EW915" s="56">
        <f t="shared" si="2580"/>
        <v>0</v>
      </c>
      <c r="EX915" s="56">
        <f t="shared" si="2581"/>
        <v>0</v>
      </c>
      <c r="EY915" s="56">
        <f t="shared" si="2582"/>
        <v>0</v>
      </c>
      <c r="EZ915" s="56">
        <f t="shared" si="2583"/>
        <v>0</v>
      </c>
      <c r="FA915" s="39">
        <f t="shared" si="2584"/>
        <v>0</v>
      </c>
      <c r="FB915" s="39">
        <f t="shared" si="2585"/>
        <v>0</v>
      </c>
      <c r="FC915" s="54">
        <f t="shared" si="2586"/>
        <v>0</v>
      </c>
      <c r="FD915" s="54">
        <f t="shared" si="2587"/>
        <v>0</v>
      </c>
      <c r="FE915" s="39">
        <f t="shared" si="2588"/>
        <v>0</v>
      </c>
      <c r="FF915" s="54">
        <f t="shared" si="2589"/>
        <v>0</v>
      </c>
      <c r="FG915" s="39">
        <f t="shared" si="2590"/>
        <v>0</v>
      </c>
      <c r="FH915" s="39">
        <f t="shared" si="2662"/>
        <v>0</v>
      </c>
      <c r="FI915" s="39">
        <f t="shared" si="2663"/>
        <v>0</v>
      </c>
      <c r="FJ915" s="39">
        <f t="shared" si="2664"/>
        <v>0</v>
      </c>
      <c r="FK915" s="39" t="e">
        <f t="shared" si="2665"/>
        <v>#DIV/0!</v>
      </c>
      <c r="FL915" s="39" t="e">
        <f t="shared" si="2666"/>
        <v>#DIV/0!</v>
      </c>
      <c r="FM915" s="39" t="e">
        <f t="shared" si="2667"/>
        <v>#DIV/0!</v>
      </c>
      <c r="FN915" s="39">
        <f t="shared" si="2668"/>
        <v>1</v>
      </c>
      <c r="FO915" s="39">
        <f t="shared" si="2591"/>
        <v>0</v>
      </c>
      <c r="FP915" s="39">
        <f t="shared" si="2592"/>
        <v>0</v>
      </c>
      <c r="FQ915" s="39">
        <f t="shared" si="2593"/>
        <v>0</v>
      </c>
      <c r="FR915" s="39">
        <f t="shared" si="2669"/>
        <v>0</v>
      </c>
      <c r="FS915" s="39">
        <f t="shared" si="2670"/>
        <v>0</v>
      </c>
      <c r="FU915" s="39" t="e">
        <f t="shared" si="2671"/>
        <v>#DIV/0!</v>
      </c>
      <c r="FV915" s="39" t="e">
        <f t="shared" si="2672"/>
        <v>#DIV/0!</v>
      </c>
      <c r="FW915" s="39" t="e">
        <f t="shared" si="2673"/>
        <v>#DIV/0!</v>
      </c>
      <c r="FY915" s="39" t="e">
        <f t="shared" si="2674"/>
        <v>#DIV/0!</v>
      </c>
      <c r="FZ915" s="39" t="e">
        <f t="shared" si="2675"/>
        <v>#DIV/0!</v>
      </c>
      <c r="GA915" s="39" t="e">
        <f t="shared" si="2676"/>
        <v>#DIV/0!</v>
      </c>
      <c r="GB915" s="39" t="e">
        <f t="shared" si="2677"/>
        <v>#DIV/0!</v>
      </c>
      <c r="GC915" s="39" t="e">
        <f t="shared" si="2678"/>
        <v>#DIV/0!</v>
      </c>
      <c r="GD915" s="39" t="e">
        <f t="shared" si="2679"/>
        <v>#DIV/0!</v>
      </c>
      <c r="GE915" s="39" t="e">
        <f t="shared" si="2680"/>
        <v>#DIV/0!</v>
      </c>
      <c r="GF915" s="39" t="e">
        <f t="shared" si="2681"/>
        <v>#DIV/0!</v>
      </c>
      <c r="GG915" s="39" t="e">
        <f t="shared" si="2682"/>
        <v>#DIV/0!</v>
      </c>
      <c r="GH915" s="39" t="e">
        <f t="shared" si="2683"/>
        <v>#DIV/0!</v>
      </c>
      <c r="GI915" s="39"/>
      <c r="GJ915" s="39" t="e">
        <f t="shared" si="2684"/>
        <v>#DIV/0!</v>
      </c>
      <c r="GK915" s="39" t="e">
        <f t="shared" si="2685"/>
        <v>#DIV/0!</v>
      </c>
      <c r="GL915" s="39" t="e">
        <f t="shared" si="2686"/>
        <v>#DIV/0!</v>
      </c>
      <c r="GM915" s="39" t="e">
        <f t="shared" si="2687"/>
        <v>#DIV/0!</v>
      </c>
      <c r="GN915" s="39" t="e">
        <f t="shared" si="2688"/>
        <v>#DIV/0!</v>
      </c>
      <c r="GO915" s="57"/>
      <c r="GP915" s="57" t="e">
        <f t="shared" si="2689"/>
        <v>#DIV/0!</v>
      </c>
      <c r="GQ915" s="59" t="e">
        <f t="shared" si="2690"/>
        <v>#DIV/0!</v>
      </c>
      <c r="GR915" s="41" t="e">
        <f t="shared" si="2691"/>
        <v>#DIV/0!</v>
      </c>
      <c r="GS915" s="57" t="e">
        <f t="shared" si="2692"/>
        <v>#DIV/0!</v>
      </c>
      <c r="GT915" s="57" t="e">
        <f t="shared" si="2693"/>
        <v>#DIV/0!</v>
      </c>
      <c r="GU915" s="57" t="e">
        <f t="shared" si="2694"/>
        <v>#DIV/0!</v>
      </c>
      <c r="GV915" s="57"/>
      <c r="GW915" s="42" t="e">
        <f t="shared" si="2695"/>
        <v>#DIV/0!</v>
      </c>
      <c r="GX915" s="42" t="e">
        <f t="shared" si="2696"/>
        <v>#DIV/0!</v>
      </c>
      <c r="GY915" s="42" t="e">
        <f t="shared" si="2697"/>
        <v>#DIV/0!</v>
      </c>
      <c r="GZ915" s="57"/>
      <c r="HA915" s="2" t="e">
        <f t="shared" si="2698"/>
        <v>#DIV/0!</v>
      </c>
      <c r="HB915" s="2" t="e">
        <f t="shared" si="2699"/>
        <v>#DIV/0!</v>
      </c>
      <c r="HC915" s="2" t="e">
        <f t="shared" si="2700"/>
        <v>#DIV/0!</v>
      </c>
      <c r="HD915" s="2" t="e">
        <f t="shared" si="2701"/>
        <v>#DIV/0!</v>
      </c>
      <c r="HE915" s="2" t="e">
        <f t="shared" si="2702"/>
        <v>#DIV/0!</v>
      </c>
      <c r="HF915" s="2" t="e">
        <f t="shared" si="2703"/>
        <v>#DIV/0!</v>
      </c>
      <c r="HG915" s="2" t="e">
        <f t="shared" si="2704"/>
        <v>#DIV/0!</v>
      </c>
      <c r="HH915" s="2" t="e">
        <f t="shared" si="2705"/>
        <v>#DIV/0!</v>
      </c>
      <c r="HI915" s="2" t="e">
        <f t="shared" si="2706"/>
        <v>#DIV/0!</v>
      </c>
      <c r="HJ915" s="11" t="e">
        <f t="shared" si="2707"/>
        <v>#DIV/0!</v>
      </c>
      <c r="HK915" s="60" t="e">
        <f t="shared" si="2708"/>
        <v>#DIV/0!</v>
      </c>
      <c r="HL915" s="57"/>
      <c r="HM915" s="57" t="e">
        <f t="shared" si="2709"/>
        <v>#DIV/0!</v>
      </c>
      <c r="HN915" s="57" t="e">
        <f t="shared" si="2710"/>
        <v>#DIV/0!</v>
      </c>
      <c r="HO915" s="57" t="e">
        <f t="shared" si="2711"/>
        <v>#DIV/0!</v>
      </c>
      <c r="HP915" s="57" t="e">
        <f t="shared" si="2712"/>
        <v>#DIV/0!</v>
      </c>
      <c r="HQ915" s="57" t="e">
        <f t="shared" si="2713"/>
        <v>#DIV/0!</v>
      </c>
      <c r="HR915" s="57"/>
      <c r="HS915" s="57" t="e">
        <f t="shared" si="2714"/>
        <v>#DIV/0!</v>
      </c>
      <c r="HT915" s="57" t="e">
        <f t="shared" si="2715"/>
        <v>#DIV/0!</v>
      </c>
      <c r="HU915" s="57" t="e">
        <f t="shared" si="2716"/>
        <v>#DIV/0!</v>
      </c>
      <c r="HV915" s="57" t="e">
        <f t="shared" si="2717"/>
        <v>#DIV/0!</v>
      </c>
      <c r="HW915" s="57" t="e">
        <f t="shared" si="2718"/>
        <v>#DIV/0!</v>
      </c>
      <c r="HX915" s="57"/>
      <c r="HY915" s="57" t="e">
        <f t="shared" si="2719"/>
        <v>#DIV/0!</v>
      </c>
      <c r="HZ915" s="57" t="e">
        <f t="shared" si="2720"/>
        <v>#DIV/0!</v>
      </c>
      <c r="IA915" s="57"/>
      <c r="IB915" s="61">
        <f t="shared" si="2721"/>
        <v>0</v>
      </c>
      <c r="IC915" s="57" t="str">
        <f t="shared" si="2722"/>
        <v/>
      </c>
      <c r="ID915" s="42"/>
      <c r="IE915" s="2" t="str">
        <f t="shared" si="2723"/>
        <v/>
      </c>
      <c r="IF915" s="60" t="e">
        <f t="shared" si="2724"/>
        <v>#DIV/0!</v>
      </c>
      <c r="IG915" s="60" t="str">
        <f t="shared" si="2725"/>
        <v/>
      </c>
      <c r="IH915" s="60" t="str">
        <f t="shared" si="2726"/>
        <v>zinco-</v>
      </c>
      <c r="II915" s="60" t="str">
        <f t="shared" si="2727"/>
        <v>mangano-</v>
      </c>
      <c r="IJ915" s="60" t="e">
        <f t="shared" si="2728"/>
        <v>#DIV/0!</v>
      </c>
      <c r="IK915" s="60" t="e">
        <f t="shared" si="2729"/>
        <v>#DIV/0!</v>
      </c>
      <c r="IL915" s="60" t="e">
        <f t="shared" si="2730"/>
        <v>#DIV/0!</v>
      </c>
      <c r="IM915" s="60" t="e">
        <f t="shared" si="2731"/>
        <v>#DIV/0!</v>
      </c>
      <c r="IN915" s="60" t="str">
        <f t="shared" si="2732"/>
        <v/>
      </c>
      <c r="IO915" s="60" t="str">
        <f t="shared" si="2733"/>
        <v/>
      </c>
      <c r="IP915" s="57"/>
      <c r="IQ915" s="57" t="str">
        <f t="shared" si="2734"/>
        <v>ERROR!!</v>
      </c>
    </row>
    <row r="916" spans="24:251">
      <c r="X916" s="29">
        <f t="shared" si="2735"/>
        <v>0</v>
      </c>
      <c r="Y916" s="29">
        <f t="shared" si="2736"/>
        <v>0</v>
      </c>
      <c r="Z916" s="29" t="e">
        <f t="shared" si="2737"/>
        <v>#DIV/0!</v>
      </c>
      <c r="AA916" s="29" t="e">
        <f t="shared" si="2738"/>
        <v>#DIV/0!</v>
      </c>
      <c r="AB916" s="29" t="e">
        <f t="shared" si="2739"/>
        <v>#DIV/0!</v>
      </c>
      <c r="AC916" s="29" t="e">
        <f t="shared" si="2740"/>
        <v>#DIV/0!</v>
      </c>
      <c r="AF916" s="23">
        <v>60.084299999999999</v>
      </c>
      <c r="AG916" s="23">
        <v>79.878799999999998</v>
      </c>
      <c r="AH916" s="23">
        <v>101.96120000000001</v>
      </c>
      <c r="AI916" s="23">
        <v>151.99039999999999</v>
      </c>
      <c r="AJ916" s="23">
        <v>159.69</v>
      </c>
      <c r="AK916" s="23">
        <v>71.846400000000003</v>
      </c>
      <c r="AL916" s="23">
        <v>70.9375</v>
      </c>
      <c r="AM916" s="23">
        <v>40.304400000000001</v>
      </c>
      <c r="AN916" s="23">
        <v>56.077399999999997</v>
      </c>
      <c r="AO916" s="23">
        <v>61.978999999999999</v>
      </c>
      <c r="AP916" s="23">
        <v>94.195999999999998</v>
      </c>
      <c r="AQ916" s="23">
        <v>18.998000000000001</v>
      </c>
      <c r="AR916" s="23">
        <v>35.450000000000003</v>
      </c>
      <c r="AS916" s="23">
        <v>29.88</v>
      </c>
      <c r="AT916" s="23">
        <v>74.691999999999993</v>
      </c>
      <c r="AU916" s="23">
        <v>81.39</v>
      </c>
      <c r="AX916" s="54">
        <f t="shared" si="2595"/>
        <v>0</v>
      </c>
      <c r="AY916" s="54">
        <f t="shared" si="2596"/>
        <v>0</v>
      </c>
      <c r="AZ916" s="54">
        <f t="shared" si="2597"/>
        <v>0</v>
      </c>
      <c r="BA916" s="54">
        <f t="shared" si="2598"/>
        <v>0</v>
      </c>
      <c r="BB916" s="54">
        <f t="shared" si="2599"/>
        <v>0</v>
      </c>
      <c r="BC916" s="54">
        <f t="shared" si="2600"/>
        <v>0</v>
      </c>
      <c r="BD916" s="54">
        <f t="shared" si="2601"/>
        <v>0</v>
      </c>
      <c r="BE916" s="54">
        <f t="shared" si="2602"/>
        <v>0</v>
      </c>
      <c r="BF916" s="54">
        <f t="shared" si="2603"/>
        <v>0</v>
      </c>
      <c r="BG916" s="54">
        <f t="shared" si="2604"/>
        <v>0</v>
      </c>
      <c r="BH916" s="54">
        <f t="shared" si="2605"/>
        <v>0</v>
      </c>
      <c r="BI916" s="54">
        <f t="shared" si="2606"/>
        <v>0</v>
      </c>
      <c r="BJ916" s="54">
        <f t="shared" si="2607"/>
        <v>0</v>
      </c>
      <c r="BK916" s="54">
        <f t="shared" si="2608"/>
        <v>0</v>
      </c>
      <c r="BL916" s="54">
        <f t="shared" si="2609"/>
        <v>0</v>
      </c>
      <c r="BM916" s="42"/>
      <c r="BO916" s="54">
        <f>'Norm-coeff'!$C$2+$AX916*'Norm-coeff'!$D$2+$AY916*'Norm-coeff'!$E$2+$AZ916*'Norm-coeff'!$F$2+$BA916*'Norm-coeff'!$G$2+$BB916*'Norm-coeff'!$H$2+$BC916*'Norm-coeff'!$I$2+$BD916*'Norm-coeff'!$J$2+$BE916*'Norm-coeff'!$K$2+$BF916*'Norm-coeff'!$L$2+$BG916*'Norm-coeff'!$M$2+$BH916*'Norm-coeff'!$N$2+$BI916*'Norm-coeff'!$O$2</f>
        <v>5.4045421474420303</v>
      </c>
      <c r="BP916" s="54">
        <f>'Norm-coeff'!$C$3+$AX916*'Norm-coeff'!$D$3+$AY916*'Norm-coeff'!$E$3+$AZ916*'Norm-coeff'!$F$3+$BA916*'Norm-coeff'!$G$3+$BB916*'Norm-coeff'!$H$3+$BC916*'Norm-coeff'!$I$3+$BD916*'Norm-coeff'!$J$3+$BE916*'Norm-coeff'!$K$3+$BF916*'Norm-coeff'!$L$3+$BG916*'Norm-coeff'!$M$3+$BH916*'Norm-coeff'!$N$3+$BI916*'Norm-coeff'!$O$3</f>
        <v>3.15319116612705</v>
      </c>
      <c r="BQ916" s="54">
        <f>'Norm-coeff'!$C$4+$AX916*'Norm-coeff'!$D$4+$AY916*'Norm-coeff'!$E$4+$AZ916*'Norm-coeff'!$F$4+$BA916*'Norm-coeff'!$G$4+$BB916*'Norm-coeff'!$H$4+$BC916*'Norm-coeff'!$I$4+$BD916*'Norm-coeff'!$J$4+$BE916*'Norm-coeff'!$K$4+$BF916*'Norm-coeff'!$L$4+$BG916*'Norm-coeff'!$M$4+$BH916*'Norm-coeff'!$N$4+$BI916*'Norm-coeff'!$O$4</f>
        <v>1.42115649462768</v>
      </c>
      <c r="BR916" s="54">
        <f>'Norm-coeff'!$C$5+$AX916*'Norm-coeff'!$D$5+$AY916*'Norm-coeff'!$E$5+$AZ916*'Norm-coeff'!$F$5+$BA916*'Norm-coeff'!$G$5+$BB916*'Norm-coeff'!$H$5+$BC916*'Norm-coeff'!$I$5+$BD916*'Norm-coeff'!$J$5+$BE916*'Norm-coeff'!$K$5+$BF916*'Norm-coeff'!$L$5+$BG916*'Norm-coeff'!$M$5+$BH916*'Norm-coeff'!$N$5+$BI916*'Norm-coeff'!$O$5</f>
        <v>1.0553329241296201</v>
      </c>
      <c r="BS916" s="54">
        <f>'Norm-coeff'!$C$6+$AX916*'Norm-coeff'!$D$6+$AY916*'Norm-coeff'!$E$6+$AZ916*'Norm-coeff'!$F$6+$BA916*'Norm-coeff'!$G$6+$BB916*'Norm-coeff'!$H$6+$BC916*'Norm-coeff'!$I$6+$BD916*'Norm-coeff'!$J$6+$BE916*'Norm-coeff'!$K$6+$BF916*'Norm-coeff'!$L$6+$BG916*'Norm-coeff'!$M$6+$BH916*'Norm-coeff'!$N$6+$BI916*'Norm-coeff'!$O$6</f>
        <v>-1.48700885495103E-2</v>
      </c>
      <c r="BT916" s="54">
        <f>'Norm-coeff'!$C$7+$AX916*'Norm-coeff'!$D$7+$AY916*'Norm-coeff'!$E$7+$AZ916*'Norm-coeff'!$F$7+$BA916*'Norm-coeff'!$G$7+$BB916*'Norm-coeff'!$H$7+$BC916*'Norm-coeff'!$I$7+$BD916*'Norm-coeff'!$J$7+$BE916*'Norm-coeff'!$K$7+$BF916*'Norm-coeff'!$L$7+$BG916*'Norm-coeff'!$M$7+$BH916*'Norm-coeff'!$N$7+$BI916*'Norm-coeff'!$O$7</f>
        <v>2.0907583608832998</v>
      </c>
      <c r="BU916" s="54">
        <f>'Norm-coeff'!$C$8+$AX916*'Norm-coeff'!$D$8+$AY916*'Norm-coeff'!$E$8+$AZ916*'Norm-coeff'!$F$8+$BA916*'Norm-coeff'!$G$8+$BB916*'Norm-coeff'!$H$8+$BC916*'Norm-coeff'!$I$8+$BD916*'Norm-coeff'!$J$8+$BE916*'Norm-coeff'!$K$8+$BF916*'Norm-coeff'!$L$8+$BG916*'Norm-coeff'!$M$8+$BH916*'Norm-coeff'!$N$8+$BI916*'Norm-coeff'!$O$8</f>
        <v>0.65894159836244504</v>
      </c>
      <c r="BV916" s="54">
        <f>'Norm-coeff'!$C$9+$AX916*'Norm-coeff'!$D$9+$AY916*'Norm-coeff'!$E$9+$AZ916*'Norm-coeff'!$F$9+$BA916*'Norm-coeff'!$G$9+$BB916*'Norm-coeff'!$H$9+$BC916*'Norm-coeff'!$I$9+$BD916*'Norm-coeff'!$J$9+$BE916*'Norm-coeff'!$K$9+$BF916*'Norm-coeff'!$L$9+$BG916*'Norm-coeff'!$M$9+$BH916*'Norm-coeff'!$N$9+$BI916*'Norm-coeff'!$O$9</f>
        <v>1.48961085014701</v>
      </c>
      <c r="BW916" s="54">
        <f>'Norm-coeff'!$C$10+$AX916*'Norm-coeff'!$D$10+$AY916*'Norm-coeff'!$E$10+$AZ916*'Norm-coeff'!$F$10+$BA916*'Norm-coeff'!$G$10+$BB916*'Norm-coeff'!$H$10+$BC916*'Norm-coeff'!$I$10+$BD916*'Norm-coeff'!$J$10+$BE916*'Norm-coeff'!$K$10+$BF916*'Norm-coeff'!$L$10+$BG916*'Norm-coeff'!$M$10+$BH916*'Norm-coeff'!$N$10+$BI916*'Norm-coeff'!$O$10</f>
        <v>1.42058735749591</v>
      </c>
      <c r="BX916" s="54">
        <f>'Norm-coeff'!$C$11+$AX916*'Norm-coeff'!$D$11+$AY916*'Norm-coeff'!$E$11+$AZ916*'Norm-coeff'!$F$11+$BA916*'Norm-coeff'!$G$11+$BB916*'Norm-coeff'!$H$11+$BC916*'Norm-coeff'!$I$11+$BD916*'Norm-coeff'!$J$11+$BE916*'Norm-coeff'!$K$11+$BF916*'Norm-coeff'!$L$11+$BG916*'Norm-coeff'!$M$11+$BH916*'Norm-coeff'!$N$11+$BI916*'Norm-coeff'!$O$11</f>
        <v>0.221233014421479</v>
      </c>
      <c r="BY916" s="54">
        <f>'Norm-coeff'!$C$12+$AX916*'Norm-coeff'!$D$12+$AY916*'Norm-coeff'!$E$12+$AZ916*'Norm-coeff'!$F$12+$BA916*'Norm-coeff'!$G$12+$BB916*'Norm-coeff'!$H$12+$BC916*'Norm-coeff'!$I$12+$BD916*'Norm-coeff'!$J$12+$BE916*'Norm-coeff'!$K$12+$BF916*'Norm-coeff'!$L$12+$BG916*'Norm-coeff'!$M$12+$BH916*'Norm-coeff'!$N$12+$BI916*'Norm-coeff'!$O$12</f>
        <v>0.283527502056037</v>
      </c>
      <c r="BZ916" s="54">
        <f>'Norm-coeff'!$C$13+$AX916*'Norm-coeff'!$D$13+$AY916*'Norm-coeff'!$E$13+$AZ916*'Norm-coeff'!$F$13+$BA916*'Norm-coeff'!$G$13+$BB916*'Norm-coeff'!$H$13+$BC916*'Norm-coeff'!$I$13+$BD916*'Norm-coeff'!$J$13+$BE916*'Norm-coeff'!$K$13+$BF916*'Norm-coeff'!$L$13+$BG916*'Norm-coeff'!$M$13+$BH916*'Norm-coeff'!$N$13+$BI916*'Norm-coeff'!$O$13</f>
        <v>-4.1864930554451202E-2</v>
      </c>
      <c r="CA916" s="54">
        <f>'Norm-coeff'!$C$14+$AX916*'Norm-coeff'!$D$14+$AY916*'Norm-coeff'!$E$14+$AZ916*'Norm-coeff'!$F$14+$BA916*'Norm-coeff'!$G$14+$BB916*'Norm-coeff'!$H$14+$BC916*'Norm-coeff'!$I$14+$BD916*'Norm-coeff'!$J$14+$BE916*'Norm-coeff'!$K$14+$BF916*'Norm-coeff'!$L$14+$BG916*'Norm-coeff'!$M$14+$BH916*'Norm-coeff'!$N$14+$BI916*'Norm-coeff'!$O$14</f>
        <v>4.2526983164477103</v>
      </c>
      <c r="CC916" s="54">
        <f t="shared" si="2610"/>
        <v>0</v>
      </c>
      <c r="CG916" s="54">
        <f t="shared" si="2611"/>
        <v>0</v>
      </c>
      <c r="CH916" s="54">
        <f t="shared" si="2594"/>
        <v>0</v>
      </c>
      <c r="CI916" s="54">
        <f t="shared" si="2612"/>
        <v>0</v>
      </c>
      <c r="CJ916" s="56">
        <f t="shared" si="2613"/>
        <v>0</v>
      </c>
      <c r="CK916" s="54">
        <f t="shared" si="2614"/>
        <v>0</v>
      </c>
      <c r="CL916" s="54">
        <f t="shared" si="2615"/>
        <v>0</v>
      </c>
      <c r="CM916" s="54">
        <f t="shared" si="2616"/>
        <v>0</v>
      </c>
      <c r="CN916" s="54">
        <f t="shared" si="2617"/>
        <v>0</v>
      </c>
      <c r="CO916" s="54">
        <f t="shared" si="2618"/>
        <v>0</v>
      </c>
      <c r="CP916" s="54">
        <f t="shared" si="2619"/>
        <v>0</v>
      </c>
      <c r="CQ916" s="54">
        <f t="shared" si="2620"/>
        <v>0</v>
      </c>
      <c r="CR916" s="54">
        <f t="shared" si="2621"/>
        <v>0</v>
      </c>
      <c r="CS916" s="54">
        <f t="shared" si="2622"/>
        <v>0</v>
      </c>
      <c r="CU916" s="54">
        <f t="shared" si="2623"/>
        <v>0</v>
      </c>
      <c r="CV916" s="54">
        <f t="shared" si="2624"/>
        <v>0</v>
      </c>
      <c r="CW916" s="54">
        <f t="shared" si="2625"/>
        <v>0</v>
      </c>
      <c r="CX916" s="54">
        <f t="shared" si="2626"/>
        <v>0</v>
      </c>
      <c r="CZ916" s="54">
        <f t="shared" si="2627"/>
        <v>0</v>
      </c>
      <c r="DA916" s="54">
        <f t="shared" si="2628"/>
        <v>0</v>
      </c>
      <c r="DB916" s="54">
        <f t="shared" si="2629"/>
        <v>0</v>
      </c>
      <c r="DC916" s="54">
        <f t="shared" si="2630"/>
        <v>0</v>
      </c>
      <c r="DD916" s="54">
        <f t="shared" si="2631"/>
        <v>0</v>
      </c>
      <c r="DE916" s="54">
        <f t="shared" si="2632"/>
        <v>0</v>
      </c>
      <c r="DF916" s="54">
        <f t="shared" si="2633"/>
        <v>0</v>
      </c>
      <c r="DG916" s="54">
        <f t="shared" si="2634"/>
        <v>2</v>
      </c>
      <c r="DH916" s="71">
        <f t="shared" si="2635"/>
        <v>0</v>
      </c>
      <c r="DI916" s="71">
        <f t="shared" si="2636"/>
        <v>0</v>
      </c>
      <c r="DJ916" s="54">
        <f t="shared" si="2637"/>
        <v>0</v>
      </c>
      <c r="DK916" s="54">
        <f t="shared" si="2638"/>
        <v>2</v>
      </c>
      <c r="DL916" s="4">
        <f t="shared" si="2568"/>
        <v>0</v>
      </c>
      <c r="DM916" s="3">
        <f t="shared" si="2639"/>
        <v>0</v>
      </c>
      <c r="DN916" s="3">
        <f t="shared" si="2640"/>
        <v>0</v>
      </c>
      <c r="DO916" s="4" t="e">
        <f t="shared" si="2641"/>
        <v>#DIV/0!</v>
      </c>
      <c r="DP916" s="57"/>
      <c r="DQ916" s="57"/>
      <c r="DR916" s="56">
        <f t="shared" si="2569"/>
        <v>2</v>
      </c>
      <c r="DS916" s="56">
        <f t="shared" si="2570"/>
        <v>0</v>
      </c>
      <c r="DT916" s="38">
        <f t="shared" si="2571"/>
        <v>0</v>
      </c>
      <c r="DU916" s="38">
        <f t="shared" si="2642"/>
        <v>2</v>
      </c>
      <c r="DV916" s="38">
        <f t="shared" si="2572"/>
        <v>0</v>
      </c>
      <c r="DW916" s="39">
        <f t="shared" si="2573"/>
        <v>0</v>
      </c>
      <c r="DX916" s="39">
        <f t="shared" si="2574"/>
        <v>0</v>
      </c>
      <c r="DY916" s="39">
        <f t="shared" si="2575"/>
        <v>0</v>
      </c>
      <c r="DZ916" s="39">
        <f t="shared" si="2576"/>
        <v>0</v>
      </c>
      <c r="EA916" s="39">
        <f t="shared" si="2577"/>
        <v>0</v>
      </c>
      <c r="EB916" s="37" t="e">
        <f t="shared" si="2643"/>
        <v>#DIV/0!</v>
      </c>
      <c r="EC916" s="37" t="e">
        <f t="shared" si="2644"/>
        <v>#DIV/0!</v>
      </c>
      <c r="ED916" s="37" t="e">
        <f t="shared" si="2645"/>
        <v>#DIV/0!</v>
      </c>
      <c r="EE916" s="37" t="e">
        <f t="shared" si="2646"/>
        <v>#DIV/0!</v>
      </c>
      <c r="EF916" s="39" t="e">
        <f t="shared" si="2647"/>
        <v>#DIV/0!</v>
      </c>
      <c r="EG916" s="37" t="e">
        <f t="shared" si="2648"/>
        <v>#DIV/0!</v>
      </c>
      <c r="EH916" s="37" t="e">
        <f t="shared" si="2649"/>
        <v>#DIV/0!</v>
      </c>
      <c r="EI916" s="11" t="b">
        <f t="shared" si="2650"/>
        <v>1</v>
      </c>
      <c r="EJ916" s="11" t="b">
        <f t="shared" si="2651"/>
        <v>0</v>
      </c>
      <c r="EK916" s="39" t="e">
        <f t="shared" si="2652"/>
        <v>#DIV/0!</v>
      </c>
      <c r="EL916" s="39" t="e">
        <f t="shared" si="2653"/>
        <v>#DIV/0!</v>
      </c>
      <c r="EM916" s="39" t="e">
        <f t="shared" si="2654"/>
        <v>#DIV/0!</v>
      </c>
      <c r="EN916" s="39" t="e">
        <f t="shared" si="2655"/>
        <v>#DIV/0!</v>
      </c>
      <c r="EO916" s="39" t="e">
        <f t="shared" si="2656"/>
        <v>#DIV/0!</v>
      </c>
      <c r="EP916" s="39" t="e">
        <f t="shared" si="2657"/>
        <v>#DIV/0!</v>
      </c>
      <c r="EQ916" s="39" t="e">
        <f t="shared" si="2658"/>
        <v>#DIV/0!</v>
      </c>
      <c r="ER916" s="39" t="e">
        <f t="shared" si="2659"/>
        <v>#DIV/0!</v>
      </c>
      <c r="ES916" s="58" t="str">
        <f t="shared" si="2660"/>
        <v>(OH,F,Cl)-dominate amphibole</v>
      </c>
      <c r="ET916" s="58" t="e">
        <f t="shared" si="2661"/>
        <v>#N/A</v>
      </c>
      <c r="EU916" s="56">
        <f t="shared" si="2578"/>
        <v>0</v>
      </c>
      <c r="EV916" s="56">
        <f t="shared" si="2579"/>
        <v>0</v>
      </c>
      <c r="EW916" s="56">
        <f t="shared" si="2580"/>
        <v>0</v>
      </c>
      <c r="EX916" s="56">
        <f t="shared" si="2581"/>
        <v>0</v>
      </c>
      <c r="EY916" s="56">
        <f t="shared" si="2582"/>
        <v>0</v>
      </c>
      <c r="EZ916" s="56">
        <f t="shared" si="2583"/>
        <v>0</v>
      </c>
      <c r="FA916" s="39">
        <f t="shared" si="2584"/>
        <v>0</v>
      </c>
      <c r="FB916" s="39">
        <f t="shared" si="2585"/>
        <v>0</v>
      </c>
      <c r="FC916" s="54">
        <f t="shared" si="2586"/>
        <v>0</v>
      </c>
      <c r="FD916" s="54">
        <f t="shared" si="2587"/>
        <v>0</v>
      </c>
      <c r="FE916" s="39">
        <f t="shared" si="2588"/>
        <v>0</v>
      </c>
      <c r="FF916" s="54">
        <f t="shared" si="2589"/>
        <v>0</v>
      </c>
      <c r="FG916" s="39">
        <f t="shared" si="2590"/>
        <v>0</v>
      </c>
      <c r="FH916" s="39">
        <f t="shared" si="2662"/>
        <v>0</v>
      </c>
      <c r="FI916" s="39">
        <f t="shared" si="2663"/>
        <v>0</v>
      </c>
      <c r="FJ916" s="39">
        <f t="shared" si="2664"/>
        <v>0</v>
      </c>
      <c r="FK916" s="39" t="e">
        <f t="shared" si="2665"/>
        <v>#DIV/0!</v>
      </c>
      <c r="FL916" s="39" t="e">
        <f t="shared" si="2666"/>
        <v>#DIV/0!</v>
      </c>
      <c r="FM916" s="39" t="e">
        <f t="shared" si="2667"/>
        <v>#DIV/0!</v>
      </c>
      <c r="FN916" s="39">
        <f t="shared" si="2668"/>
        <v>1</v>
      </c>
      <c r="FO916" s="39">
        <f t="shared" si="2591"/>
        <v>0</v>
      </c>
      <c r="FP916" s="39">
        <f t="shared" si="2592"/>
        <v>0</v>
      </c>
      <c r="FQ916" s="39">
        <f t="shared" si="2593"/>
        <v>0</v>
      </c>
      <c r="FR916" s="39">
        <f t="shared" si="2669"/>
        <v>0</v>
      </c>
      <c r="FS916" s="39">
        <f t="shared" si="2670"/>
        <v>0</v>
      </c>
      <c r="FU916" s="39" t="e">
        <f t="shared" si="2671"/>
        <v>#DIV/0!</v>
      </c>
      <c r="FV916" s="39" t="e">
        <f t="shared" si="2672"/>
        <v>#DIV/0!</v>
      </c>
      <c r="FW916" s="39" t="e">
        <f t="shared" si="2673"/>
        <v>#DIV/0!</v>
      </c>
      <c r="FY916" s="39" t="e">
        <f t="shared" si="2674"/>
        <v>#DIV/0!</v>
      </c>
      <c r="FZ916" s="39" t="e">
        <f t="shared" si="2675"/>
        <v>#DIV/0!</v>
      </c>
      <c r="GA916" s="39" t="e">
        <f t="shared" si="2676"/>
        <v>#DIV/0!</v>
      </c>
      <c r="GB916" s="39" t="e">
        <f t="shared" si="2677"/>
        <v>#DIV/0!</v>
      </c>
      <c r="GC916" s="39" t="e">
        <f t="shared" si="2678"/>
        <v>#DIV/0!</v>
      </c>
      <c r="GD916" s="39" t="e">
        <f t="shared" si="2679"/>
        <v>#DIV/0!</v>
      </c>
      <c r="GE916" s="39" t="e">
        <f t="shared" si="2680"/>
        <v>#DIV/0!</v>
      </c>
      <c r="GF916" s="39" t="e">
        <f t="shared" si="2681"/>
        <v>#DIV/0!</v>
      </c>
      <c r="GG916" s="39" t="e">
        <f t="shared" si="2682"/>
        <v>#DIV/0!</v>
      </c>
      <c r="GH916" s="39" t="e">
        <f t="shared" si="2683"/>
        <v>#DIV/0!</v>
      </c>
      <c r="GI916" s="39"/>
      <c r="GJ916" s="39" t="e">
        <f t="shared" si="2684"/>
        <v>#DIV/0!</v>
      </c>
      <c r="GK916" s="39" t="e">
        <f t="shared" si="2685"/>
        <v>#DIV/0!</v>
      </c>
      <c r="GL916" s="39" t="e">
        <f t="shared" si="2686"/>
        <v>#DIV/0!</v>
      </c>
      <c r="GM916" s="39" t="e">
        <f t="shared" si="2687"/>
        <v>#DIV/0!</v>
      </c>
      <c r="GN916" s="39" t="e">
        <f t="shared" si="2688"/>
        <v>#DIV/0!</v>
      </c>
      <c r="GO916" s="57"/>
      <c r="GP916" s="57" t="e">
        <f t="shared" si="2689"/>
        <v>#DIV/0!</v>
      </c>
      <c r="GQ916" s="59" t="e">
        <f t="shared" si="2690"/>
        <v>#DIV/0!</v>
      </c>
      <c r="GR916" s="41" t="e">
        <f t="shared" si="2691"/>
        <v>#DIV/0!</v>
      </c>
      <c r="GS916" s="57" t="e">
        <f t="shared" si="2692"/>
        <v>#DIV/0!</v>
      </c>
      <c r="GT916" s="57" t="e">
        <f t="shared" si="2693"/>
        <v>#DIV/0!</v>
      </c>
      <c r="GU916" s="57" t="e">
        <f t="shared" si="2694"/>
        <v>#DIV/0!</v>
      </c>
      <c r="GV916" s="57"/>
      <c r="GW916" s="42" t="e">
        <f t="shared" si="2695"/>
        <v>#DIV/0!</v>
      </c>
      <c r="GX916" s="42" t="e">
        <f t="shared" si="2696"/>
        <v>#DIV/0!</v>
      </c>
      <c r="GY916" s="42" t="e">
        <f t="shared" si="2697"/>
        <v>#DIV/0!</v>
      </c>
      <c r="GZ916" s="57"/>
      <c r="HA916" s="2" t="e">
        <f t="shared" si="2698"/>
        <v>#DIV/0!</v>
      </c>
      <c r="HB916" s="2" t="e">
        <f t="shared" si="2699"/>
        <v>#DIV/0!</v>
      </c>
      <c r="HC916" s="2" t="e">
        <f t="shared" si="2700"/>
        <v>#DIV/0!</v>
      </c>
      <c r="HD916" s="2" t="e">
        <f t="shared" si="2701"/>
        <v>#DIV/0!</v>
      </c>
      <c r="HE916" s="2" t="e">
        <f t="shared" si="2702"/>
        <v>#DIV/0!</v>
      </c>
      <c r="HF916" s="2" t="e">
        <f t="shared" si="2703"/>
        <v>#DIV/0!</v>
      </c>
      <c r="HG916" s="2" t="e">
        <f t="shared" si="2704"/>
        <v>#DIV/0!</v>
      </c>
      <c r="HH916" s="2" t="e">
        <f t="shared" si="2705"/>
        <v>#DIV/0!</v>
      </c>
      <c r="HI916" s="2" t="e">
        <f t="shared" si="2706"/>
        <v>#DIV/0!</v>
      </c>
      <c r="HJ916" s="11" t="e">
        <f t="shared" si="2707"/>
        <v>#DIV/0!</v>
      </c>
      <c r="HK916" s="60" t="e">
        <f t="shared" si="2708"/>
        <v>#DIV/0!</v>
      </c>
      <c r="HL916" s="57"/>
      <c r="HM916" s="57" t="e">
        <f t="shared" si="2709"/>
        <v>#DIV/0!</v>
      </c>
      <c r="HN916" s="57" t="e">
        <f t="shared" si="2710"/>
        <v>#DIV/0!</v>
      </c>
      <c r="HO916" s="57" t="e">
        <f t="shared" si="2711"/>
        <v>#DIV/0!</v>
      </c>
      <c r="HP916" s="57" t="e">
        <f t="shared" si="2712"/>
        <v>#DIV/0!</v>
      </c>
      <c r="HQ916" s="57" t="e">
        <f t="shared" si="2713"/>
        <v>#DIV/0!</v>
      </c>
      <c r="HR916" s="57"/>
      <c r="HS916" s="57" t="e">
        <f t="shared" si="2714"/>
        <v>#DIV/0!</v>
      </c>
      <c r="HT916" s="57" t="e">
        <f t="shared" si="2715"/>
        <v>#DIV/0!</v>
      </c>
      <c r="HU916" s="57" t="e">
        <f t="shared" si="2716"/>
        <v>#DIV/0!</v>
      </c>
      <c r="HV916" s="57" t="e">
        <f t="shared" si="2717"/>
        <v>#DIV/0!</v>
      </c>
      <c r="HW916" s="57" t="e">
        <f t="shared" si="2718"/>
        <v>#DIV/0!</v>
      </c>
      <c r="HX916" s="57"/>
      <c r="HY916" s="57" t="e">
        <f t="shared" si="2719"/>
        <v>#DIV/0!</v>
      </c>
      <c r="HZ916" s="57" t="e">
        <f t="shared" si="2720"/>
        <v>#DIV/0!</v>
      </c>
      <c r="IA916" s="57"/>
      <c r="IB916" s="61">
        <f t="shared" si="2721"/>
        <v>0</v>
      </c>
      <c r="IC916" s="57" t="str">
        <f t="shared" si="2722"/>
        <v/>
      </c>
      <c r="ID916" s="42"/>
      <c r="IE916" s="2" t="str">
        <f t="shared" si="2723"/>
        <v/>
      </c>
      <c r="IF916" s="60" t="e">
        <f t="shared" si="2724"/>
        <v>#DIV/0!</v>
      </c>
      <c r="IG916" s="60" t="str">
        <f t="shared" si="2725"/>
        <v/>
      </c>
      <c r="IH916" s="60" t="str">
        <f t="shared" si="2726"/>
        <v>zinco-</v>
      </c>
      <c r="II916" s="60" t="str">
        <f t="shared" si="2727"/>
        <v>mangano-</v>
      </c>
      <c r="IJ916" s="60" t="e">
        <f t="shared" si="2728"/>
        <v>#DIV/0!</v>
      </c>
      <c r="IK916" s="60" t="e">
        <f t="shared" si="2729"/>
        <v>#DIV/0!</v>
      </c>
      <c r="IL916" s="60" t="e">
        <f t="shared" si="2730"/>
        <v>#DIV/0!</v>
      </c>
      <c r="IM916" s="60" t="e">
        <f t="shared" si="2731"/>
        <v>#DIV/0!</v>
      </c>
      <c r="IN916" s="60" t="str">
        <f t="shared" si="2732"/>
        <v/>
      </c>
      <c r="IO916" s="60" t="str">
        <f t="shared" si="2733"/>
        <v/>
      </c>
      <c r="IP916" s="57"/>
      <c r="IQ916" s="57" t="str">
        <f t="shared" si="2734"/>
        <v>ERROR!!</v>
      </c>
    </row>
    <row r="917" spans="24:251">
      <c r="X917" s="29">
        <f t="shared" si="2735"/>
        <v>0</v>
      </c>
      <c r="Y917" s="29">
        <f t="shared" si="2736"/>
        <v>0</v>
      </c>
      <c r="Z917" s="29" t="e">
        <f t="shared" si="2737"/>
        <v>#DIV/0!</v>
      </c>
      <c r="AA917" s="29" t="e">
        <f t="shared" si="2738"/>
        <v>#DIV/0!</v>
      </c>
      <c r="AB917" s="29" t="e">
        <f t="shared" si="2739"/>
        <v>#DIV/0!</v>
      </c>
      <c r="AC917" s="29" t="e">
        <f t="shared" si="2740"/>
        <v>#DIV/0!</v>
      </c>
      <c r="AF917" s="23">
        <v>60.084299999999999</v>
      </c>
      <c r="AG917" s="23">
        <v>79.878799999999998</v>
      </c>
      <c r="AH917" s="23">
        <v>101.96120000000001</v>
      </c>
      <c r="AI917" s="23">
        <v>151.99039999999999</v>
      </c>
      <c r="AJ917" s="23">
        <v>159.69</v>
      </c>
      <c r="AK917" s="23">
        <v>71.846400000000003</v>
      </c>
      <c r="AL917" s="23">
        <v>70.9375</v>
      </c>
      <c r="AM917" s="23">
        <v>40.304400000000001</v>
      </c>
      <c r="AN917" s="23">
        <v>56.077399999999997</v>
      </c>
      <c r="AO917" s="23">
        <v>61.978999999999999</v>
      </c>
      <c r="AP917" s="23">
        <v>94.195999999999998</v>
      </c>
      <c r="AQ917" s="23">
        <v>18.998000000000001</v>
      </c>
      <c r="AR917" s="23">
        <v>35.450000000000003</v>
      </c>
      <c r="AS917" s="23">
        <v>29.88</v>
      </c>
      <c r="AT917" s="23">
        <v>74.691999999999993</v>
      </c>
      <c r="AU917" s="23">
        <v>81.39</v>
      </c>
      <c r="AX917" s="54">
        <f t="shared" si="2595"/>
        <v>0</v>
      </c>
      <c r="AY917" s="54">
        <f t="shared" si="2596"/>
        <v>0</v>
      </c>
      <c r="AZ917" s="54">
        <f t="shared" si="2597"/>
        <v>0</v>
      </c>
      <c r="BA917" s="54">
        <f t="shared" si="2598"/>
        <v>0</v>
      </c>
      <c r="BB917" s="54">
        <f t="shared" si="2599"/>
        <v>0</v>
      </c>
      <c r="BC917" s="54">
        <f t="shared" si="2600"/>
        <v>0</v>
      </c>
      <c r="BD917" s="54">
        <f t="shared" si="2601"/>
        <v>0</v>
      </c>
      <c r="BE917" s="54">
        <f t="shared" si="2602"/>
        <v>0</v>
      </c>
      <c r="BF917" s="54">
        <f t="shared" si="2603"/>
        <v>0</v>
      </c>
      <c r="BG917" s="54">
        <f t="shared" si="2604"/>
        <v>0</v>
      </c>
      <c r="BH917" s="54">
        <f t="shared" si="2605"/>
        <v>0</v>
      </c>
      <c r="BI917" s="54">
        <f t="shared" si="2606"/>
        <v>0</v>
      </c>
      <c r="BJ917" s="54">
        <f t="shared" si="2607"/>
        <v>0</v>
      </c>
      <c r="BK917" s="54">
        <f t="shared" si="2608"/>
        <v>0</v>
      </c>
      <c r="BL917" s="54">
        <f t="shared" si="2609"/>
        <v>0</v>
      </c>
      <c r="BM917" s="42"/>
      <c r="BO917" s="54">
        <f>'Norm-coeff'!$C$2+$AX917*'Norm-coeff'!$D$2+$AY917*'Norm-coeff'!$E$2+$AZ917*'Norm-coeff'!$F$2+$BA917*'Norm-coeff'!$G$2+$BB917*'Norm-coeff'!$H$2+$BC917*'Norm-coeff'!$I$2+$BD917*'Norm-coeff'!$J$2+$BE917*'Norm-coeff'!$K$2+$BF917*'Norm-coeff'!$L$2+$BG917*'Norm-coeff'!$M$2+$BH917*'Norm-coeff'!$N$2+$BI917*'Norm-coeff'!$O$2</f>
        <v>5.4045421474420303</v>
      </c>
      <c r="BP917" s="54">
        <f>'Norm-coeff'!$C$3+$AX917*'Norm-coeff'!$D$3+$AY917*'Norm-coeff'!$E$3+$AZ917*'Norm-coeff'!$F$3+$BA917*'Norm-coeff'!$G$3+$BB917*'Norm-coeff'!$H$3+$BC917*'Norm-coeff'!$I$3+$BD917*'Norm-coeff'!$J$3+$BE917*'Norm-coeff'!$K$3+$BF917*'Norm-coeff'!$L$3+$BG917*'Norm-coeff'!$M$3+$BH917*'Norm-coeff'!$N$3+$BI917*'Norm-coeff'!$O$3</f>
        <v>3.15319116612705</v>
      </c>
      <c r="BQ917" s="54">
        <f>'Norm-coeff'!$C$4+$AX917*'Norm-coeff'!$D$4+$AY917*'Norm-coeff'!$E$4+$AZ917*'Norm-coeff'!$F$4+$BA917*'Norm-coeff'!$G$4+$BB917*'Norm-coeff'!$H$4+$BC917*'Norm-coeff'!$I$4+$BD917*'Norm-coeff'!$J$4+$BE917*'Norm-coeff'!$K$4+$BF917*'Norm-coeff'!$L$4+$BG917*'Norm-coeff'!$M$4+$BH917*'Norm-coeff'!$N$4+$BI917*'Norm-coeff'!$O$4</f>
        <v>1.42115649462768</v>
      </c>
      <c r="BR917" s="54">
        <f>'Norm-coeff'!$C$5+$AX917*'Norm-coeff'!$D$5+$AY917*'Norm-coeff'!$E$5+$AZ917*'Norm-coeff'!$F$5+$BA917*'Norm-coeff'!$G$5+$BB917*'Norm-coeff'!$H$5+$BC917*'Norm-coeff'!$I$5+$BD917*'Norm-coeff'!$J$5+$BE917*'Norm-coeff'!$K$5+$BF917*'Norm-coeff'!$L$5+$BG917*'Norm-coeff'!$M$5+$BH917*'Norm-coeff'!$N$5+$BI917*'Norm-coeff'!$O$5</f>
        <v>1.0553329241296201</v>
      </c>
      <c r="BS917" s="54">
        <f>'Norm-coeff'!$C$6+$AX917*'Norm-coeff'!$D$6+$AY917*'Norm-coeff'!$E$6+$AZ917*'Norm-coeff'!$F$6+$BA917*'Norm-coeff'!$G$6+$BB917*'Norm-coeff'!$H$6+$BC917*'Norm-coeff'!$I$6+$BD917*'Norm-coeff'!$J$6+$BE917*'Norm-coeff'!$K$6+$BF917*'Norm-coeff'!$L$6+$BG917*'Norm-coeff'!$M$6+$BH917*'Norm-coeff'!$N$6+$BI917*'Norm-coeff'!$O$6</f>
        <v>-1.48700885495103E-2</v>
      </c>
      <c r="BT917" s="54">
        <f>'Norm-coeff'!$C$7+$AX917*'Norm-coeff'!$D$7+$AY917*'Norm-coeff'!$E$7+$AZ917*'Norm-coeff'!$F$7+$BA917*'Norm-coeff'!$G$7+$BB917*'Norm-coeff'!$H$7+$BC917*'Norm-coeff'!$I$7+$BD917*'Norm-coeff'!$J$7+$BE917*'Norm-coeff'!$K$7+$BF917*'Norm-coeff'!$L$7+$BG917*'Norm-coeff'!$M$7+$BH917*'Norm-coeff'!$N$7+$BI917*'Norm-coeff'!$O$7</f>
        <v>2.0907583608832998</v>
      </c>
      <c r="BU917" s="54">
        <f>'Norm-coeff'!$C$8+$AX917*'Norm-coeff'!$D$8+$AY917*'Norm-coeff'!$E$8+$AZ917*'Norm-coeff'!$F$8+$BA917*'Norm-coeff'!$G$8+$BB917*'Norm-coeff'!$H$8+$BC917*'Norm-coeff'!$I$8+$BD917*'Norm-coeff'!$J$8+$BE917*'Norm-coeff'!$K$8+$BF917*'Norm-coeff'!$L$8+$BG917*'Norm-coeff'!$M$8+$BH917*'Norm-coeff'!$N$8+$BI917*'Norm-coeff'!$O$8</f>
        <v>0.65894159836244504</v>
      </c>
      <c r="BV917" s="54">
        <f>'Norm-coeff'!$C$9+$AX917*'Norm-coeff'!$D$9+$AY917*'Norm-coeff'!$E$9+$AZ917*'Norm-coeff'!$F$9+$BA917*'Norm-coeff'!$G$9+$BB917*'Norm-coeff'!$H$9+$BC917*'Norm-coeff'!$I$9+$BD917*'Norm-coeff'!$J$9+$BE917*'Norm-coeff'!$K$9+$BF917*'Norm-coeff'!$L$9+$BG917*'Norm-coeff'!$M$9+$BH917*'Norm-coeff'!$N$9+$BI917*'Norm-coeff'!$O$9</f>
        <v>1.48961085014701</v>
      </c>
      <c r="BW917" s="54">
        <f>'Norm-coeff'!$C$10+$AX917*'Norm-coeff'!$D$10+$AY917*'Norm-coeff'!$E$10+$AZ917*'Norm-coeff'!$F$10+$BA917*'Norm-coeff'!$G$10+$BB917*'Norm-coeff'!$H$10+$BC917*'Norm-coeff'!$I$10+$BD917*'Norm-coeff'!$J$10+$BE917*'Norm-coeff'!$K$10+$BF917*'Norm-coeff'!$L$10+$BG917*'Norm-coeff'!$M$10+$BH917*'Norm-coeff'!$N$10+$BI917*'Norm-coeff'!$O$10</f>
        <v>1.42058735749591</v>
      </c>
      <c r="BX917" s="54">
        <f>'Norm-coeff'!$C$11+$AX917*'Norm-coeff'!$D$11+$AY917*'Norm-coeff'!$E$11+$AZ917*'Norm-coeff'!$F$11+$BA917*'Norm-coeff'!$G$11+$BB917*'Norm-coeff'!$H$11+$BC917*'Norm-coeff'!$I$11+$BD917*'Norm-coeff'!$J$11+$BE917*'Norm-coeff'!$K$11+$BF917*'Norm-coeff'!$L$11+$BG917*'Norm-coeff'!$M$11+$BH917*'Norm-coeff'!$N$11+$BI917*'Norm-coeff'!$O$11</f>
        <v>0.221233014421479</v>
      </c>
      <c r="BY917" s="54">
        <f>'Norm-coeff'!$C$12+$AX917*'Norm-coeff'!$D$12+$AY917*'Norm-coeff'!$E$12+$AZ917*'Norm-coeff'!$F$12+$BA917*'Norm-coeff'!$G$12+$BB917*'Norm-coeff'!$H$12+$BC917*'Norm-coeff'!$I$12+$BD917*'Norm-coeff'!$J$12+$BE917*'Norm-coeff'!$K$12+$BF917*'Norm-coeff'!$L$12+$BG917*'Norm-coeff'!$M$12+$BH917*'Norm-coeff'!$N$12+$BI917*'Norm-coeff'!$O$12</f>
        <v>0.283527502056037</v>
      </c>
      <c r="BZ917" s="54">
        <f>'Norm-coeff'!$C$13+$AX917*'Norm-coeff'!$D$13+$AY917*'Norm-coeff'!$E$13+$AZ917*'Norm-coeff'!$F$13+$BA917*'Norm-coeff'!$G$13+$BB917*'Norm-coeff'!$H$13+$BC917*'Norm-coeff'!$I$13+$BD917*'Norm-coeff'!$J$13+$BE917*'Norm-coeff'!$K$13+$BF917*'Norm-coeff'!$L$13+$BG917*'Norm-coeff'!$M$13+$BH917*'Norm-coeff'!$N$13+$BI917*'Norm-coeff'!$O$13</f>
        <v>-4.1864930554451202E-2</v>
      </c>
      <c r="CA917" s="54">
        <f>'Norm-coeff'!$C$14+$AX917*'Norm-coeff'!$D$14+$AY917*'Norm-coeff'!$E$14+$AZ917*'Norm-coeff'!$F$14+$BA917*'Norm-coeff'!$G$14+$BB917*'Norm-coeff'!$H$14+$BC917*'Norm-coeff'!$I$14+$BD917*'Norm-coeff'!$J$14+$BE917*'Norm-coeff'!$K$14+$BF917*'Norm-coeff'!$L$14+$BG917*'Norm-coeff'!$M$14+$BH917*'Norm-coeff'!$N$14+$BI917*'Norm-coeff'!$O$14</f>
        <v>4.2526983164477103</v>
      </c>
      <c r="CC917" s="54">
        <f t="shared" si="2610"/>
        <v>0</v>
      </c>
      <c r="CG917" s="54">
        <f t="shared" si="2611"/>
        <v>0</v>
      </c>
      <c r="CH917" s="54">
        <f t="shared" si="2594"/>
        <v>0</v>
      </c>
      <c r="CI917" s="54">
        <f t="shared" si="2612"/>
        <v>0</v>
      </c>
      <c r="CJ917" s="56">
        <f t="shared" si="2613"/>
        <v>0</v>
      </c>
      <c r="CK917" s="54">
        <f t="shared" si="2614"/>
        <v>0</v>
      </c>
      <c r="CL917" s="54">
        <f t="shared" si="2615"/>
        <v>0</v>
      </c>
      <c r="CM917" s="54">
        <f t="shared" si="2616"/>
        <v>0</v>
      </c>
      <c r="CN917" s="54">
        <f t="shared" si="2617"/>
        <v>0</v>
      </c>
      <c r="CO917" s="54">
        <f t="shared" si="2618"/>
        <v>0</v>
      </c>
      <c r="CP917" s="54">
        <f t="shared" si="2619"/>
        <v>0</v>
      </c>
      <c r="CQ917" s="54">
        <f t="shared" si="2620"/>
        <v>0</v>
      </c>
      <c r="CR917" s="54">
        <f t="shared" si="2621"/>
        <v>0</v>
      </c>
      <c r="CS917" s="54">
        <f t="shared" si="2622"/>
        <v>0</v>
      </c>
      <c r="CU917" s="54">
        <f t="shared" si="2623"/>
        <v>0</v>
      </c>
      <c r="CV917" s="54">
        <f t="shared" si="2624"/>
        <v>0</v>
      </c>
      <c r="CW917" s="54">
        <f t="shared" si="2625"/>
        <v>0</v>
      </c>
      <c r="CX917" s="54">
        <f t="shared" si="2626"/>
        <v>0</v>
      </c>
      <c r="CZ917" s="54">
        <f t="shared" si="2627"/>
        <v>0</v>
      </c>
      <c r="DA917" s="54">
        <f t="shared" si="2628"/>
        <v>0</v>
      </c>
      <c r="DB917" s="54">
        <f t="shared" si="2629"/>
        <v>0</v>
      </c>
      <c r="DC917" s="54">
        <f t="shared" si="2630"/>
        <v>0</v>
      </c>
      <c r="DD917" s="54">
        <f t="shared" si="2631"/>
        <v>0</v>
      </c>
      <c r="DE917" s="54">
        <f t="shared" si="2632"/>
        <v>0</v>
      </c>
      <c r="DF917" s="54">
        <f t="shared" si="2633"/>
        <v>0</v>
      </c>
      <c r="DG917" s="54">
        <f t="shared" si="2634"/>
        <v>2</v>
      </c>
      <c r="DH917" s="71">
        <f t="shared" si="2635"/>
        <v>0</v>
      </c>
      <c r="DI917" s="71">
        <f t="shared" si="2636"/>
        <v>0</v>
      </c>
      <c r="DJ917" s="54">
        <f t="shared" si="2637"/>
        <v>0</v>
      </c>
      <c r="DK917" s="54">
        <f t="shared" si="2638"/>
        <v>2</v>
      </c>
      <c r="DL917" s="4">
        <f t="shared" si="2568"/>
        <v>0</v>
      </c>
      <c r="DM917" s="3">
        <f t="shared" si="2639"/>
        <v>0</v>
      </c>
      <c r="DN917" s="3">
        <f t="shared" si="2640"/>
        <v>0</v>
      </c>
      <c r="DO917" s="4" t="e">
        <f t="shared" si="2641"/>
        <v>#DIV/0!</v>
      </c>
      <c r="DP917" s="57"/>
      <c r="DQ917" s="57"/>
      <c r="DR917" s="56">
        <f t="shared" si="2569"/>
        <v>2</v>
      </c>
      <c r="DS917" s="56">
        <f t="shared" si="2570"/>
        <v>0</v>
      </c>
      <c r="DT917" s="38">
        <f t="shared" si="2571"/>
        <v>0</v>
      </c>
      <c r="DU917" s="38">
        <f t="shared" si="2642"/>
        <v>2</v>
      </c>
      <c r="DV917" s="38">
        <f t="shared" si="2572"/>
        <v>0</v>
      </c>
      <c r="DW917" s="39">
        <f t="shared" si="2573"/>
        <v>0</v>
      </c>
      <c r="DX917" s="39">
        <f t="shared" si="2574"/>
        <v>0</v>
      </c>
      <c r="DY917" s="39">
        <f t="shared" si="2575"/>
        <v>0</v>
      </c>
      <c r="DZ917" s="39">
        <f t="shared" si="2576"/>
        <v>0</v>
      </c>
      <c r="EA917" s="39">
        <f t="shared" si="2577"/>
        <v>0</v>
      </c>
      <c r="EB917" s="37" t="e">
        <f t="shared" si="2643"/>
        <v>#DIV/0!</v>
      </c>
      <c r="EC917" s="37" t="e">
        <f t="shared" si="2644"/>
        <v>#DIV/0!</v>
      </c>
      <c r="ED917" s="37" t="e">
        <f t="shared" si="2645"/>
        <v>#DIV/0!</v>
      </c>
      <c r="EE917" s="37" t="e">
        <f t="shared" si="2646"/>
        <v>#DIV/0!</v>
      </c>
      <c r="EF917" s="39" t="e">
        <f t="shared" si="2647"/>
        <v>#DIV/0!</v>
      </c>
      <c r="EG917" s="37" t="e">
        <f t="shared" si="2648"/>
        <v>#DIV/0!</v>
      </c>
      <c r="EH917" s="37" t="e">
        <f t="shared" si="2649"/>
        <v>#DIV/0!</v>
      </c>
      <c r="EI917" s="11" t="b">
        <f t="shared" si="2650"/>
        <v>1</v>
      </c>
      <c r="EJ917" s="11" t="b">
        <f t="shared" si="2651"/>
        <v>0</v>
      </c>
      <c r="EK917" s="39" t="e">
        <f t="shared" si="2652"/>
        <v>#DIV/0!</v>
      </c>
      <c r="EL917" s="39" t="e">
        <f t="shared" si="2653"/>
        <v>#DIV/0!</v>
      </c>
      <c r="EM917" s="39" t="e">
        <f t="shared" si="2654"/>
        <v>#DIV/0!</v>
      </c>
      <c r="EN917" s="39" t="e">
        <f t="shared" si="2655"/>
        <v>#DIV/0!</v>
      </c>
      <c r="EO917" s="39" t="e">
        <f t="shared" si="2656"/>
        <v>#DIV/0!</v>
      </c>
      <c r="EP917" s="39" t="e">
        <f t="shared" si="2657"/>
        <v>#DIV/0!</v>
      </c>
      <c r="EQ917" s="39" t="e">
        <f t="shared" si="2658"/>
        <v>#DIV/0!</v>
      </c>
      <c r="ER917" s="39" t="e">
        <f t="shared" si="2659"/>
        <v>#DIV/0!</v>
      </c>
      <c r="ES917" s="58" t="str">
        <f t="shared" si="2660"/>
        <v>(OH,F,Cl)-dominate amphibole</v>
      </c>
      <c r="ET917" s="58" t="e">
        <f t="shared" si="2661"/>
        <v>#N/A</v>
      </c>
      <c r="EU917" s="56">
        <f t="shared" si="2578"/>
        <v>0</v>
      </c>
      <c r="EV917" s="56">
        <f t="shared" si="2579"/>
        <v>0</v>
      </c>
      <c r="EW917" s="56">
        <f t="shared" si="2580"/>
        <v>0</v>
      </c>
      <c r="EX917" s="56">
        <f t="shared" si="2581"/>
        <v>0</v>
      </c>
      <c r="EY917" s="56">
        <f t="shared" si="2582"/>
        <v>0</v>
      </c>
      <c r="EZ917" s="56">
        <f t="shared" si="2583"/>
        <v>0</v>
      </c>
      <c r="FA917" s="39">
        <f t="shared" si="2584"/>
        <v>0</v>
      </c>
      <c r="FB917" s="39">
        <f t="shared" si="2585"/>
        <v>0</v>
      </c>
      <c r="FC917" s="54">
        <f t="shared" si="2586"/>
        <v>0</v>
      </c>
      <c r="FD917" s="54">
        <f t="shared" si="2587"/>
        <v>0</v>
      </c>
      <c r="FE917" s="39">
        <f t="shared" si="2588"/>
        <v>0</v>
      </c>
      <c r="FF917" s="54">
        <f t="shared" si="2589"/>
        <v>0</v>
      </c>
      <c r="FG917" s="39">
        <f t="shared" si="2590"/>
        <v>0</v>
      </c>
      <c r="FH917" s="39">
        <f t="shared" si="2662"/>
        <v>0</v>
      </c>
      <c r="FI917" s="39">
        <f t="shared" si="2663"/>
        <v>0</v>
      </c>
      <c r="FJ917" s="39">
        <f t="shared" si="2664"/>
        <v>0</v>
      </c>
      <c r="FK917" s="39" t="e">
        <f t="shared" si="2665"/>
        <v>#DIV/0!</v>
      </c>
      <c r="FL917" s="39" t="e">
        <f t="shared" si="2666"/>
        <v>#DIV/0!</v>
      </c>
      <c r="FM917" s="39" t="e">
        <f t="shared" si="2667"/>
        <v>#DIV/0!</v>
      </c>
      <c r="FN917" s="39">
        <f t="shared" si="2668"/>
        <v>1</v>
      </c>
      <c r="FO917" s="39">
        <f t="shared" si="2591"/>
        <v>0</v>
      </c>
      <c r="FP917" s="39">
        <f t="shared" si="2592"/>
        <v>0</v>
      </c>
      <c r="FQ917" s="39">
        <f t="shared" si="2593"/>
        <v>0</v>
      </c>
      <c r="FR917" s="39">
        <f t="shared" si="2669"/>
        <v>0</v>
      </c>
      <c r="FS917" s="39">
        <f t="shared" si="2670"/>
        <v>0</v>
      </c>
      <c r="FU917" s="39" t="e">
        <f t="shared" si="2671"/>
        <v>#DIV/0!</v>
      </c>
      <c r="FV917" s="39" t="e">
        <f t="shared" si="2672"/>
        <v>#DIV/0!</v>
      </c>
      <c r="FW917" s="39" t="e">
        <f t="shared" si="2673"/>
        <v>#DIV/0!</v>
      </c>
      <c r="FY917" s="39" t="e">
        <f t="shared" si="2674"/>
        <v>#DIV/0!</v>
      </c>
      <c r="FZ917" s="39" t="e">
        <f t="shared" si="2675"/>
        <v>#DIV/0!</v>
      </c>
      <c r="GA917" s="39" t="e">
        <f t="shared" si="2676"/>
        <v>#DIV/0!</v>
      </c>
      <c r="GB917" s="39" t="e">
        <f t="shared" si="2677"/>
        <v>#DIV/0!</v>
      </c>
      <c r="GC917" s="39" t="e">
        <f t="shared" si="2678"/>
        <v>#DIV/0!</v>
      </c>
      <c r="GD917" s="39" t="e">
        <f t="shared" si="2679"/>
        <v>#DIV/0!</v>
      </c>
      <c r="GE917" s="39" t="e">
        <f t="shared" si="2680"/>
        <v>#DIV/0!</v>
      </c>
      <c r="GF917" s="39" t="e">
        <f t="shared" si="2681"/>
        <v>#DIV/0!</v>
      </c>
      <c r="GG917" s="39" t="e">
        <f t="shared" si="2682"/>
        <v>#DIV/0!</v>
      </c>
      <c r="GH917" s="39" t="e">
        <f t="shared" si="2683"/>
        <v>#DIV/0!</v>
      </c>
      <c r="GI917" s="39"/>
      <c r="GJ917" s="39" t="e">
        <f t="shared" si="2684"/>
        <v>#DIV/0!</v>
      </c>
      <c r="GK917" s="39" t="e">
        <f t="shared" si="2685"/>
        <v>#DIV/0!</v>
      </c>
      <c r="GL917" s="39" t="e">
        <f t="shared" si="2686"/>
        <v>#DIV/0!</v>
      </c>
      <c r="GM917" s="39" t="e">
        <f t="shared" si="2687"/>
        <v>#DIV/0!</v>
      </c>
      <c r="GN917" s="39" t="e">
        <f t="shared" si="2688"/>
        <v>#DIV/0!</v>
      </c>
      <c r="GO917" s="57"/>
      <c r="GP917" s="57" t="e">
        <f t="shared" si="2689"/>
        <v>#DIV/0!</v>
      </c>
      <c r="GQ917" s="59" t="e">
        <f t="shared" si="2690"/>
        <v>#DIV/0!</v>
      </c>
      <c r="GR917" s="41" t="e">
        <f t="shared" si="2691"/>
        <v>#DIV/0!</v>
      </c>
      <c r="GS917" s="57" t="e">
        <f t="shared" si="2692"/>
        <v>#DIV/0!</v>
      </c>
      <c r="GT917" s="57" t="e">
        <f t="shared" si="2693"/>
        <v>#DIV/0!</v>
      </c>
      <c r="GU917" s="57" t="e">
        <f t="shared" si="2694"/>
        <v>#DIV/0!</v>
      </c>
      <c r="GV917" s="57"/>
      <c r="GW917" s="42" t="e">
        <f t="shared" si="2695"/>
        <v>#DIV/0!</v>
      </c>
      <c r="GX917" s="42" t="e">
        <f t="shared" si="2696"/>
        <v>#DIV/0!</v>
      </c>
      <c r="GY917" s="42" t="e">
        <f t="shared" si="2697"/>
        <v>#DIV/0!</v>
      </c>
      <c r="GZ917" s="57"/>
      <c r="HA917" s="2" t="e">
        <f t="shared" si="2698"/>
        <v>#DIV/0!</v>
      </c>
      <c r="HB917" s="2" t="e">
        <f t="shared" si="2699"/>
        <v>#DIV/0!</v>
      </c>
      <c r="HC917" s="2" t="e">
        <f t="shared" si="2700"/>
        <v>#DIV/0!</v>
      </c>
      <c r="HD917" s="2" t="e">
        <f t="shared" si="2701"/>
        <v>#DIV/0!</v>
      </c>
      <c r="HE917" s="2" t="e">
        <f t="shared" si="2702"/>
        <v>#DIV/0!</v>
      </c>
      <c r="HF917" s="2" t="e">
        <f t="shared" si="2703"/>
        <v>#DIV/0!</v>
      </c>
      <c r="HG917" s="2" t="e">
        <f t="shared" si="2704"/>
        <v>#DIV/0!</v>
      </c>
      <c r="HH917" s="2" t="e">
        <f t="shared" si="2705"/>
        <v>#DIV/0!</v>
      </c>
      <c r="HI917" s="2" t="e">
        <f t="shared" si="2706"/>
        <v>#DIV/0!</v>
      </c>
      <c r="HJ917" s="11" t="e">
        <f t="shared" si="2707"/>
        <v>#DIV/0!</v>
      </c>
      <c r="HK917" s="60" t="e">
        <f t="shared" si="2708"/>
        <v>#DIV/0!</v>
      </c>
      <c r="HL917" s="57"/>
      <c r="HM917" s="57" t="e">
        <f t="shared" si="2709"/>
        <v>#DIV/0!</v>
      </c>
      <c r="HN917" s="57" t="e">
        <f t="shared" si="2710"/>
        <v>#DIV/0!</v>
      </c>
      <c r="HO917" s="57" t="e">
        <f t="shared" si="2711"/>
        <v>#DIV/0!</v>
      </c>
      <c r="HP917" s="57" t="e">
        <f t="shared" si="2712"/>
        <v>#DIV/0!</v>
      </c>
      <c r="HQ917" s="57" t="e">
        <f t="shared" si="2713"/>
        <v>#DIV/0!</v>
      </c>
      <c r="HR917" s="57"/>
      <c r="HS917" s="57" t="e">
        <f t="shared" si="2714"/>
        <v>#DIV/0!</v>
      </c>
      <c r="HT917" s="57" t="e">
        <f t="shared" si="2715"/>
        <v>#DIV/0!</v>
      </c>
      <c r="HU917" s="57" t="e">
        <f t="shared" si="2716"/>
        <v>#DIV/0!</v>
      </c>
      <c r="HV917" s="57" t="e">
        <f t="shared" si="2717"/>
        <v>#DIV/0!</v>
      </c>
      <c r="HW917" s="57" t="e">
        <f t="shared" si="2718"/>
        <v>#DIV/0!</v>
      </c>
      <c r="HX917" s="57"/>
      <c r="HY917" s="57" t="e">
        <f t="shared" si="2719"/>
        <v>#DIV/0!</v>
      </c>
      <c r="HZ917" s="57" t="e">
        <f t="shared" si="2720"/>
        <v>#DIV/0!</v>
      </c>
      <c r="IA917" s="57"/>
      <c r="IB917" s="61">
        <f t="shared" si="2721"/>
        <v>0</v>
      </c>
      <c r="IC917" s="57" t="str">
        <f t="shared" si="2722"/>
        <v/>
      </c>
      <c r="ID917" s="42"/>
      <c r="IE917" s="2" t="str">
        <f t="shared" si="2723"/>
        <v/>
      </c>
      <c r="IF917" s="60" t="e">
        <f t="shared" si="2724"/>
        <v>#DIV/0!</v>
      </c>
      <c r="IG917" s="60" t="str">
        <f t="shared" si="2725"/>
        <v/>
      </c>
      <c r="IH917" s="60" t="str">
        <f t="shared" si="2726"/>
        <v>zinco-</v>
      </c>
      <c r="II917" s="60" t="str">
        <f t="shared" si="2727"/>
        <v>mangano-</v>
      </c>
      <c r="IJ917" s="60" t="e">
        <f t="shared" si="2728"/>
        <v>#DIV/0!</v>
      </c>
      <c r="IK917" s="60" t="e">
        <f t="shared" si="2729"/>
        <v>#DIV/0!</v>
      </c>
      <c r="IL917" s="60" t="e">
        <f t="shared" si="2730"/>
        <v>#DIV/0!</v>
      </c>
      <c r="IM917" s="60" t="e">
        <f t="shared" si="2731"/>
        <v>#DIV/0!</v>
      </c>
      <c r="IN917" s="60" t="str">
        <f t="shared" si="2732"/>
        <v/>
      </c>
      <c r="IO917" s="60" t="str">
        <f t="shared" si="2733"/>
        <v/>
      </c>
      <c r="IP917" s="57"/>
      <c r="IQ917" s="57" t="str">
        <f t="shared" si="2734"/>
        <v>ERROR!!</v>
      </c>
    </row>
    <row r="918" spans="24:251">
      <c r="X918" s="29">
        <f t="shared" si="2735"/>
        <v>0</v>
      </c>
      <c r="Y918" s="29">
        <f t="shared" si="2736"/>
        <v>0</v>
      </c>
      <c r="Z918" s="29" t="e">
        <f t="shared" si="2737"/>
        <v>#DIV/0!</v>
      </c>
      <c r="AA918" s="29" t="e">
        <f t="shared" si="2738"/>
        <v>#DIV/0!</v>
      </c>
      <c r="AB918" s="29" t="e">
        <f t="shared" si="2739"/>
        <v>#DIV/0!</v>
      </c>
      <c r="AC918" s="29" t="e">
        <f t="shared" si="2740"/>
        <v>#DIV/0!</v>
      </c>
      <c r="AF918" s="23">
        <v>60.084299999999999</v>
      </c>
      <c r="AG918" s="23">
        <v>79.878799999999998</v>
      </c>
      <c r="AH918" s="23">
        <v>101.96120000000001</v>
      </c>
      <c r="AI918" s="23">
        <v>151.99039999999999</v>
      </c>
      <c r="AJ918" s="23">
        <v>159.69</v>
      </c>
      <c r="AK918" s="23">
        <v>71.846400000000003</v>
      </c>
      <c r="AL918" s="23">
        <v>70.9375</v>
      </c>
      <c r="AM918" s="23">
        <v>40.304400000000001</v>
      </c>
      <c r="AN918" s="23">
        <v>56.077399999999997</v>
      </c>
      <c r="AO918" s="23">
        <v>61.978999999999999</v>
      </c>
      <c r="AP918" s="23">
        <v>94.195999999999998</v>
      </c>
      <c r="AQ918" s="23">
        <v>18.998000000000001</v>
      </c>
      <c r="AR918" s="23">
        <v>35.450000000000003</v>
      </c>
      <c r="AS918" s="23">
        <v>29.88</v>
      </c>
      <c r="AT918" s="23">
        <v>74.691999999999993</v>
      </c>
      <c r="AU918" s="23">
        <v>81.39</v>
      </c>
      <c r="AX918" s="54">
        <f t="shared" si="2595"/>
        <v>0</v>
      </c>
      <c r="AY918" s="54">
        <f t="shared" si="2596"/>
        <v>0</v>
      </c>
      <c r="AZ918" s="54">
        <f t="shared" si="2597"/>
        <v>0</v>
      </c>
      <c r="BA918" s="54">
        <f t="shared" si="2598"/>
        <v>0</v>
      </c>
      <c r="BB918" s="54">
        <f t="shared" si="2599"/>
        <v>0</v>
      </c>
      <c r="BC918" s="54">
        <f t="shared" si="2600"/>
        <v>0</v>
      </c>
      <c r="BD918" s="54">
        <f t="shared" si="2601"/>
        <v>0</v>
      </c>
      <c r="BE918" s="54">
        <f t="shared" si="2602"/>
        <v>0</v>
      </c>
      <c r="BF918" s="54">
        <f t="shared" si="2603"/>
        <v>0</v>
      </c>
      <c r="BG918" s="54">
        <f t="shared" si="2604"/>
        <v>0</v>
      </c>
      <c r="BH918" s="54">
        <f t="shared" si="2605"/>
        <v>0</v>
      </c>
      <c r="BI918" s="54">
        <f t="shared" si="2606"/>
        <v>0</v>
      </c>
      <c r="BJ918" s="54">
        <f t="shared" si="2607"/>
        <v>0</v>
      </c>
      <c r="BK918" s="54">
        <f t="shared" si="2608"/>
        <v>0</v>
      </c>
      <c r="BL918" s="54">
        <f t="shared" si="2609"/>
        <v>0</v>
      </c>
      <c r="BM918" s="42"/>
      <c r="BO918" s="54">
        <f>'Norm-coeff'!$C$2+$AX918*'Norm-coeff'!$D$2+$AY918*'Norm-coeff'!$E$2+$AZ918*'Norm-coeff'!$F$2+$BA918*'Norm-coeff'!$G$2+$BB918*'Norm-coeff'!$H$2+$BC918*'Norm-coeff'!$I$2+$BD918*'Norm-coeff'!$J$2+$BE918*'Norm-coeff'!$K$2+$BF918*'Norm-coeff'!$L$2+$BG918*'Norm-coeff'!$M$2+$BH918*'Norm-coeff'!$N$2+$BI918*'Norm-coeff'!$O$2</f>
        <v>5.4045421474420303</v>
      </c>
      <c r="BP918" s="54">
        <f>'Norm-coeff'!$C$3+$AX918*'Norm-coeff'!$D$3+$AY918*'Norm-coeff'!$E$3+$AZ918*'Norm-coeff'!$F$3+$BA918*'Norm-coeff'!$G$3+$BB918*'Norm-coeff'!$H$3+$BC918*'Norm-coeff'!$I$3+$BD918*'Norm-coeff'!$J$3+$BE918*'Norm-coeff'!$K$3+$BF918*'Norm-coeff'!$L$3+$BG918*'Norm-coeff'!$M$3+$BH918*'Norm-coeff'!$N$3+$BI918*'Norm-coeff'!$O$3</f>
        <v>3.15319116612705</v>
      </c>
      <c r="BQ918" s="54">
        <f>'Norm-coeff'!$C$4+$AX918*'Norm-coeff'!$D$4+$AY918*'Norm-coeff'!$E$4+$AZ918*'Norm-coeff'!$F$4+$BA918*'Norm-coeff'!$G$4+$BB918*'Norm-coeff'!$H$4+$BC918*'Norm-coeff'!$I$4+$BD918*'Norm-coeff'!$J$4+$BE918*'Norm-coeff'!$K$4+$BF918*'Norm-coeff'!$L$4+$BG918*'Norm-coeff'!$M$4+$BH918*'Norm-coeff'!$N$4+$BI918*'Norm-coeff'!$O$4</f>
        <v>1.42115649462768</v>
      </c>
      <c r="BR918" s="54">
        <f>'Norm-coeff'!$C$5+$AX918*'Norm-coeff'!$D$5+$AY918*'Norm-coeff'!$E$5+$AZ918*'Norm-coeff'!$F$5+$BA918*'Norm-coeff'!$G$5+$BB918*'Norm-coeff'!$H$5+$BC918*'Norm-coeff'!$I$5+$BD918*'Norm-coeff'!$J$5+$BE918*'Norm-coeff'!$K$5+$BF918*'Norm-coeff'!$L$5+$BG918*'Norm-coeff'!$M$5+$BH918*'Norm-coeff'!$N$5+$BI918*'Norm-coeff'!$O$5</f>
        <v>1.0553329241296201</v>
      </c>
      <c r="BS918" s="54">
        <f>'Norm-coeff'!$C$6+$AX918*'Norm-coeff'!$D$6+$AY918*'Norm-coeff'!$E$6+$AZ918*'Norm-coeff'!$F$6+$BA918*'Norm-coeff'!$G$6+$BB918*'Norm-coeff'!$H$6+$BC918*'Norm-coeff'!$I$6+$BD918*'Norm-coeff'!$J$6+$BE918*'Norm-coeff'!$K$6+$BF918*'Norm-coeff'!$L$6+$BG918*'Norm-coeff'!$M$6+$BH918*'Norm-coeff'!$N$6+$BI918*'Norm-coeff'!$O$6</f>
        <v>-1.48700885495103E-2</v>
      </c>
      <c r="BT918" s="54">
        <f>'Norm-coeff'!$C$7+$AX918*'Norm-coeff'!$D$7+$AY918*'Norm-coeff'!$E$7+$AZ918*'Norm-coeff'!$F$7+$BA918*'Norm-coeff'!$G$7+$BB918*'Norm-coeff'!$H$7+$BC918*'Norm-coeff'!$I$7+$BD918*'Norm-coeff'!$J$7+$BE918*'Norm-coeff'!$K$7+$BF918*'Norm-coeff'!$L$7+$BG918*'Norm-coeff'!$M$7+$BH918*'Norm-coeff'!$N$7+$BI918*'Norm-coeff'!$O$7</f>
        <v>2.0907583608832998</v>
      </c>
      <c r="BU918" s="54">
        <f>'Norm-coeff'!$C$8+$AX918*'Norm-coeff'!$D$8+$AY918*'Norm-coeff'!$E$8+$AZ918*'Norm-coeff'!$F$8+$BA918*'Norm-coeff'!$G$8+$BB918*'Norm-coeff'!$H$8+$BC918*'Norm-coeff'!$I$8+$BD918*'Norm-coeff'!$J$8+$BE918*'Norm-coeff'!$K$8+$BF918*'Norm-coeff'!$L$8+$BG918*'Norm-coeff'!$M$8+$BH918*'Norm-coeff'!$N$8+$BI918*'Norm-coeff'!$O$8</f>
        <v>0.65894159836244504</v>
      </c>
      <c r="BV918" s="54">
        <f>'Norm-coeff'!$C$9+$AX918*'Norm-coeff'!$D$9+$AY918*'Norm-coeff'!$E$9+$AZ918*'Norm-coeff'!$F$9+$BA918*'Norm-coeff'!$G$9+$BB918*'Norm-coeff'!$H$9+$BC918*'Norm-coeff'!$I$9+$BD918*'Norm-coeff'!$J$9+$BE918*'Norm-coeff'!$K$9+$BF918*'Norm-coeff'!$L$9+$BG918*'Norm-coeff'!$M$9+$BH918*'Norm-coeff'!$N$9+$BI918*'Norm-coeff'!$O$9</f>
        <v>1.48961085014701</v>
      </c>
      <c r="BW918" s="54">
        <f>'Norm-coeff'!$C$10+$AX918*'Norm-coeff'!$D$10+$AY918*'Norm-coeff'!$E$10+$AZ918*'Norm-coeff'!$F$10+$BA918*'Norm-coeff'!$G$10+$BB918*'Norm-coeff'!$H$10+$BC918*'Norm-coeff'!$I$10+$BD918*'Norm-coeff'!$J$10+$BE918*'Norm-coeff'!$K$10+$BF918*'Norm-coeff'!$L$10+$BG918*'Norm-coeff'!$M$10+$BH918*'Norm-coeff'!$N$10+$BI918*'Norm-coeff'!$O$10</f>
        <v>1.42058735749591</v>
      </c>
      <c r="BX918" s="54">
        <f>'Norm-coeff'!$C$11+$AX918*'Norm-coeff'!$D$11+$AY918*'Norm-coeff'!$E$11+$AZ918*'Norm-coeff'!$F$11+$BA918*'Norm-coeff'!$G$11+$BB918*'Norm-coeff'!$H$11+$BC918*'Norm-coeff'!$I$11+$BD918*'Norm-coeff'!$J$11+$BE918*'Norm-coeff'!$K$11+$BF918*'Norm-coeff'!$L$11+$BG918*'Norm-coeff'!$M$11+$BH918*'Norm-coeff'!$N$11+$BI918*'Norm-coeff'!$O$11</f>
        <v>0.221233014421479</v>
      </c>
      <c r="BY918" s="54">
        <f>'Norm-coeff'!$C$12+$AX918*'Norm-coeff'!$D$12+$AY918*'Norm-coeff'!$E$12+$AZ918*'Norm-coeff'!$F$12+$BA918*'Norm-coeff'!$G$12+$BB918*'Norm-coeff'!$H$12+$BC918*'Norm-coeff'!$I$12+$BD918*'Norm-coeff'!$J$12+$BE918*'Norm-coeff'!$K$12+$BF918*'Norm-coeff'!$L$12+$BG918*'Norm-coeff'!$M$12+$BH918*'Norm-coeff'!$N$12+$BI918*'Norm-coeff'!$O$12</f>
        <v>0.283527502056037</v>
      </c>
      <c r="BZ918" s="54">
        <f>'Norm-coeff'!$C$13+$AX918*'Norm-coeff'!$D$13+$AY918*'Norm-coeff'!$E$13+$AZ918*'Norm-coeff'!$F$13+$BA918*'Norm-coeff'!$G$13+$BB918*'Norm-coeff'!$H$13+$BC918*'Norm-coeff'!$I$13+$BD918*'Norm-coeff'!$J$13+$BE918*'Norm-coeff'!$K$13+$BF918*'Norm-coeff'!$L$13+$BG918*'Norm-coeff'!$M$13+$BH918*'Norm-coeff'!$N$13+$BI918*'Norm-coeff'!$O$13</f>
        <v>-4.1864930554451202E-2</v>
      </c>
      <c r="CA918" s="54">
        <f>'Norm-coeff'!$C$14+$AX918*'Norm-coeff'!$D$14+$AY918*'Norm-coeff'!$E$14+$AZ918*'Norm-coeff'!$F$14+$BA918*'Norm-coeff'!$G$14+$BB918*'Norm-coeff'!$H$14+$BC918*'Norm-coeff'!$I$14+$BD918*'Norm-coeff'!$J$14+$BE918*'Norm-coeff'!$K$14+$BF918*'Norm-coeff'!$L$14+$BG918*'Norm-coeff'!$M$14+$BH918*'Norm-coeff'!$N$14+$BI918*'Norm-coeff'!$O$14</f>
        <v>4.2526983164477103</v>
      </c>
      <c r="CC918" s="54">
        <f t="shared" si="2610"/>
        <v>0</v>
      </c>
      <c r="CG918" s="54">
        <f t="shared" si="2611"/>
        <v>0</v>
      </c>
      <c r="CH918" s="54">
        <f t="shared" si="2594"/>
        <v>0</v>
      </c>
      <c r="CI918" s="54">
        <f t="shared" si="2612"/>
        <v>0</v>
      </c>
      <c r="CJ918" s="56">
        <f t="shared" si="2613"/>
        <v>0</v>
      </c>
      <c r="CK918" s="54">
        <f t="shared" si="2614"/>
        <v>0</v>
      </c>
      <c r="CL918" s="54">
        <f t="shared" si="2615"/>
        <v>0</v>
      </c>
      <c r="CM918" s="54">
        <f t="shared" si="2616"/>
        <v>0</v>
      </c>
      <c r="CN918" s="54">
        <f t="shared" si="2617"/>
        <v>0</v>
      </c>
      <c r="CO918" s="54">
        <f t="shared" si="2618"/>
        <v>0</v>
      </c>
      <c r="CP918" s="54">
        <f t="shared" si="2619"/>
        <v>0</v>
      </c>
      <c r="CQ918" s="54">
        <f t="shared" si="2620"/>
        <v>0</v>
      </c>
      <c r="CR918" s="54">
        <f t="shared" si="2621"/>
        <v>0</v>
      </c>
      <c r="CS918" s="54">
        <f t="shared" si="2622"/>
        <v>0</v>
      </c>
      <c r="CU918" s="54">
        <f t="shared" si="2623"/>
        <v>0</v>
      </c>
      <c r="CV918" s="54">
        <f t="shared" si="2624"/>
        <v>0</v>
      </c>
      <c r="CW918" s="54">
        <f t="shared" si="2625"/>
        <v>0</v>
      </c>
      <c r="CX918" s="54">
        <f t="shared" si="2626"/>
        <v>0</v>
      </c>
      <c r="CZ918" s="54">
        <f t="shared" si="2627"/>
        <v>0</v>
      </c>
      <c r="DA918" s="54">
        <f t="shared" si="2628"/>
        <v>0</v>
      </c>
      <c r="DB918" s="54">
        <f t="shared" si="2629"/>
        <v>0</v>
      </c>
      <c r="DC918" s="54">
        <f t="shared" si="2630"/>
        <v>0</v>
      </c>
      <c r="DD918" s="54">
        <f t="shared" si="2631"/>
        <v>0</v>
      </c>
      <c r="DE918" s="54">
        <f t="shared" si="2632"/>
        <v>0</v>
      </c>
      <c r="DF918" s="54">
        <f t="shared" si="2633"/>
        <v>0</v>
      </c>
      <c r="DG918" s="54">
        <f t="shared" si="2634"/>
        <v>2</v>
      </c>
      <c r="DH918" s="71">
        <f t="shared" si="2635"/>
        <v>0</v>
      </c>
      <c r="DI918" s="71">
        <f t="shared" si="2636"/>
        <v>0</v>
      </c>
      <c r="DJ918" s="54">
        <f t="shared" si="2637"/>
        <v>0</v>
      </c>
      <c r="DK918" s="54">
        <f t="shared" si="2638"/>
        <v>2</v>
      </c>
      <c r="DL918" s="4">
        <f t="shared" si="2568"/>
        <v>0</v>
      </c>
      <c r="DM918" s="3">
        <f t="shared" si="2639"/>
        <v>0</v>
      </c>
      <c r="DN918" s="3">
        <f t="shared" si="2640"/>
        <v>0</v>
      </c>
      <c r="DO918" s="4" t="e">
        <f t="shared" si="2641"/>
        <v>#DIV/0!</v>
      </c>
      <c r="DP918" s="57"/>
      <c r="DQ918" s="57"/>
      <c r="DR918" s="56">
        <f t="shared" si="2569"/>
        <v>2</v>
      </c>
      <c r="DS918" s="56">
        <f t="shared" si="2570"/>
        <v>0</v>
      </c>
      <c r="DT918" s="38">
        <f t="shared" si="2571"/>
        <v>0</v>
      </c>
      <c r="DU918" s="38">
        <f t="shared" si="2642"/>
        <v>2</v>
      </c>
      <c r="DV918" s="38">
        <f t="shared" si="2572"/>
        <v>0</v>
      </c>
      <c r="DW918" s="39">
        <f t="shared" si="2573"/>
        <v>0</v>
      </c>
      <c r="DX918" s="39">
        <f t="shared" si="2574"/>
        <v>0</v>
      </c>
      <c r="DY918" s="39">
        <f t="shared" si="2575"/>
        <v>0</v>
      </c>
      <c r="DZ918" s="39">
        <f t="shared" si="2576"/>
        <v>0</v>
      </c>
      <c r="EA918" s="39">
        <f t="shared" si="2577"/>
        <v>0</v>
      </c>
      <c r="EB918" s="37" t="e">
        <f t="shared" si="2643"/>
        <v>#DIV/0!</v>
      </c>
      <c r="EC918" s="37" t="e">
        <f t="shared" si="2644"/>
        <v>#DIV/0!</v>
      </c>
      <c r="ED918" s="37" t="e">
        <f t="shared" si="2645"/>
        <v>#DIV/0!</v>
      </c>
      <c r="EE918" s="37" t="e">
        <f t="shared" si="2646"/>
        <v>#DIV/0!</v>
      </c>
      <c r="EF918" s="39" t="e">
        <f t="shared" si="2647"/>
        <v>#DIV/0!</v>
      </c>
      <c r="EG918" s="37" t="e">
        <f t="shared" si="2648"/>
        <v>#DIV/0!</v>
      </c>
      <c r="EH918" s="37" t="e">
        <f t="shared" si="2649"/>
        <v>#DIV/0!</v>
      </c>
      <c r="EI918" s="11" t="b">
        <f t="shared" si="2650"/>
        <v>1</v>
      </c>
      <c r="EJ918" s="11" t="b">
        <f t="shared" si="2651"/>
        <v>0</v>
      </c>
      <c r="EK918" s="39" t="e">
        <f t="shared" si="2652"/>
        <v>#DIV/0!</v>
      </c>
      <c r="EL918" s="39" t="e">
        <f t="shared" si="2653"/>
        <v>#DIV/0!</v>
      </c>
      <c r="EM918" s="39" t="e">
        <f t="shared" si="2654"/>
        <v>#DIV/0!</v>
      </c>
      <c r="EN918" s="39" t="e">
        <f t="shared" si="2655"/>
        <v>#DIV/0!</v>
      </c>
      <c r="EO918" s="39" t="e">
        <f t="shared" si="2656"/>
        <v>#DIV/0!</v>
      </c>
      <c r="EP918" s="39" t="e">
        <f t="shared" si="2657"/>
        <v>#DIV/0!</v>
      </c>
      <c r="EQ918" s="39" t="e">
        <f t="shared" si="2658"/>
        <v>#DIV/0!</v>
      </c>
      <c r="ER918" s="39" t="e">
        <f t="shared" si="2659"/>
        <v>#DIV/0!</v>
      </c>
      <c r="ES918" s="58" t="str">
        <f t="shared" si="2660"/>
        <v>(OH,F,Cl)-dominate amphibole</v>
      </c>
      <c r="ET918" s="58" t="e">
        <f t="shared" si="2661"/>
        <v>#N/A</v>
      </c>
      <c r="EU918" s="56">
        <f t="shared" si="2578"/>
        <v>0</v>
      </c>
      <c r="EV918" s="56">
        <f t="shared" si="2579"/>
        <v>0</v>
      </c>
      <c r="EW918" s="56">
        <f t="shared" si="2580"/>
        <v>0</v>
      </c>
      <c r="EX918" s="56">
        <f t="shared" si="2581"/>
        <v>0</v>
      </c>
      <c r="EY918" s="56">
        <f t="shared" si="2582"/>
        <v>0</v>
      </c>
      <c r="EZ918" s="56">
        <f t="shared" si="2583"/>
        <v>0</v>
      </c>
      <c r="FA918" s="39">
        <f t="shared" si="2584"/>
        <v>0</v>
      </c>
      <c r="FB918" s="39">
        <f t="shared" si="2585"/>
        <v>0</v>
      </c>
      <c r="FC918" s="54">
        <f t="shared" si="2586"/>
        <v>0</v>
      </c>
      <c r="FD918" s="54">
        <f t="shared" si="2587"/>
        <v>0</v>
      </c>
      <c r="FE918" s="39">
        <f t="shared" si="2588"/>
        <v>0</v>
      </c>
      <c r="FF918" s="54">
        <f t="shared" si="2589"/>
        <v>0</v>
      </c>
      <c r="FG918" s="39">
        <f t="shared" si="2590"/>
        <v>0</v>
      </c>
      <c r="FH918" s="39">
        <f t="shared" si="2662"/>
        <v>0</v>
      </c>
      <c r="FI918" s="39">
        <f t="shared" si="2663"/>
        <v>0</v>
      </c>
      <c r="FJ918" s="39">
        <f t="shared" si="2664"/>
        <v>0</v>
      </c>
      <c r="FK918" s="39" t="e">
        <f t="shared" si="2665"/>
        <v>#DIV/0!</v>
      </c>
      <c r="FL918" s="39" t="e">
        <f t="shared" si="2666"/>
        <v>#DIV/0!</v>
      </c>
      <c r="FM918" s="39" t="e">
        <f t="shared" si="2667"/>
        <v>#DIV/0!</v>
      </c>
      <c r="FN918" s="39">
        <f t="shared" si="2668"/>
        <v>1</v>
      </c>
      <c r="FO918" s="39">
        <f t="shared" si="2591"/>
        <v>0</v>
      </c>
      <c r="FP918" s="39">
        <f t="shared" si="2592"/>
        <v>0</v>
      </c>
      <c r="FQ918" s="39">
        <f t="shared" si="2593"/>
        <v>0</v>
      </c>
      <c r="FR918" s="39">
        <f t="shared" si="2669"/>
        <v>0</v>
      </c>
      <c r="FS918" s="39">
        <f t="shared" si="2670"/>
        <v>0</v>
      </c>
      <c r="FU918" s="39" t="e">
        <f t="shared" si="2671"/>
        <v>#DIV/0!</v>
      </c>
      <c r="FV918" s="39" t="e">
        <f t="shared" si="2672"/>
        <v>#DIV/0!</v>
      </c>
      <c r="FW918" s="39" t="e">
        <f t="shared" si="2673"/>
        <v>#DIV/0!</v>
      </c>
      <c r="FY918" s="39" t="e">
        <f t="shared" si="2674"/>
        <v>#DIV/0!</v>
      </c>
      <c r="FZ918" s="39" t="e">
        <f t="shared" si="2675"/>
        <v>#DIV/0!</v>
      </c>
      <c r="GA918" s="39" t="e">
        <f t="shared" si="2676"/>
        <v>#DIV/0!</v>
      </c>
      <c r="GB918" s="39" t="e">
        <f t="shared" si="2677"/>
        <v>#DIV/0!</v>
      </c>
      <c r="GC918" s="39" t="e">
        <f t="shared" si="2678"/>
        <v>#DIV/0!</v>
      </c>
      <c r="GD918" s="39" t="e">
        <f t="shared" si="2679"/>
        <v>#DIV/0!</v>
      </c>
      <c r="GE918" s="39" t="e">
        <f t="shared" si="2680"/>
        <v>#DIV/0!</v>
      </c>
      <c r="GF918" s="39" t="e">
        <f t="shared" si="2681"/>
        <v>#DIV/0!</v>
      </c>
      <c r="GG918" s="39" t="e">
        <f t="shared" si="2682"/>
        <v>#DIV/0!</v>
      </c>
      <c r="GH918" s="39" t="e">
        <f t="shared" si="2683"/>
        <v>#DIV/0!</v>
      </c>
      <c r="GI918" s="39"/>
      <c r="GJ918" s="39" t="e">
        <f t="shared" si="2684"/>
        <v>#DIV/0!</v>
      </c>
      <c r="GK918" s="39" t="e">
        <f t="shared" si="2685"/>
        <v>#DIV/0!</v>
      </c>
      <c r="GL918" s="39" t="e">
        <f t="shared" si="2686"/>
        <v>#DIV/0!</v>
      </c>
      <c r="GM918" s="39" t="e">
        <f t="shared" si="2687"/>
        <v>#DIV/0!</v>
      </c>
      <c r="GN918" s="39" t="e">
        <f t="shared" si="2688"/>
        <v>#DIV/0!</v>
      </c>
      <c r="GO918" s="57"/>
      <c r="GP918" s="57" t="e">
        <f t="shared" si="2689"/>
        <v>#DIV/0!</v>
      </c>
      <c r="GQ918" s="59" t="e">
        <f t="shared" si="2690"/>
        <v>#DIV/0!</v>
      </c>
      <c r="GR918" s="41" t="e">
        <f t="shared" si="2691"/>
        <v>#DIV/0!</v>
      </c>
      <c r="GS918" s="57" t="e">
        <f t="shared" si="2692"/>
        <v>#DIV/0!</v>
      </c>
      <c r="GT918" s="57" t="e">
        <f t="shared" si="2693"/>
        <v>#DIV/0!</v>
      </c>
      <c r="GU918" s="57" t="e">
        <f t="shared" si="2694"/>
        <v>#DIV/0!</v>
      </c>
      <c r="GV918" s="57"/>
      <c r="GW918" s="42" t="e">
        <f t="shared" si="2695"/>
        <v>#DIV/0!</v>
      </c>
      <c r="GX918" s="42" t="e">
        <f t="shared" si="2696"/>
        <v>#DIV/0!</v>
      </c>
      <c r="GY918" s="42" t="e">
        <f t="shared" si="2697"/>
        <v>#DIV/0!</v>
      </c>
      <c r="GZ918" s="57"/>
      <c r="HA918" s="2" t="e">
        <f t="shared" si="2698"/>
        <v>#DIV/0!</v>
      </c>
      <c r="HB918" s="2" t="e">
        <f t="shared" si="2699"/>
        <v>#DIV/0!</v>
      </c>
      <c r="HC918" s="2" t="e">
        <f t="shared" si="2700"/>
        <v>#DIV/0!</v>
      </c>
      <c r="HD918" s="2" t="e">
        <f t="shared" si="2701"/>
        <v>#DIV/0!</v>
      </c>
      <c r="HE918" s="2" t="e">
        <f t="shared" si="2702"/>
        <v>#DIV/0!</v>
      </c>
      <c r="HF918" s="2" t="e">
        <f t="shared" si="2703"/>
        <v>#DIV/0!</v>
      </c>
      <c r="HG918" s="2" t="e">
        <f t="shared" si="2704"/>
        <v>#DIV/0!</v>
      </c>
      <c r="HH918" s="2" t="e">
        <f t="shared" si="2705"/>
        <v>#DIV/0!</v>
      </c>
      <c r="HI918" s="2" t="e">
        <f t="shared" si="2706"/>
        <v>#DIV/0!</v>
      </c>
      <c r="HJ918" s="11" t="e">
        <f t="shared" si="2707"/>
        <v>#DIV/0!</v>
      </c>
      <c r="HK918" s="60" t="e">
        <f t="shared" si="2708"/>
        <v>#DIV/0!</v>
      </c>
      <c r="HL918" s="57"/>
      <c r="HM918" s="57" t="e">
        <f t="shared" si="2709"/>
        <v>#DIV/0!</v>
      </c>
      <c r="HN918" s="57" t="e">
        <f t="shared" si="2710"/>
        <v>#DIV/0!</v>
      </c>
      <c r="HO918" s="57" t="e">
        <f t="shared" si="2711"/>
        <v>#DIV/0!</v>
      </c>
      <c r="HP918" s="57" t="e">
        <f t="shared" si="2712"/>
        <v>#DIV/0!</v>
      </c>
      <c r="HQ918" s="57" t="e">
        <f t="shared" si="2713"/>
        <v>#DIV/0!</v>
      </c>
      <c r="HR918" s="57"/>
      <c r="HS918" s="57" t="e">
        <f t="shared" si="2714"/>
        <v>#DIV/0!</v>
      </c>
      <c r="HT918" s="57" t="e">
        <f t="shared" si="2715"/>
        <v>#DIV/0!</v>
      </c>
      <c r="HU918" s="57" t="e">
        <f t="shared" si="2716"/>
        <v>#DIV/0!</v>
      </c>
      <c r="HV918" s="57" t="e">
        <f t="shared" si="2717"/>
        <v>#DIV/0!</v>
      </c>
      <c r="HW918" s="57" t="e">
        <f t="shared" si="2718"/>
        <v>#DIV/0!</v>
      </c>
      <c r="HX918" s="57"/>
      <c r="HY918" s="57" t="e">
        <f t="shared" si="2719"/>
        <v>#DIV/0!</v>
      </c>
      <c r="HZ918" s="57" t="e">
        <f t="shared" si="2720"/>
        <v>#DIV/0!</v>
      </c>
      <c r="IA918" s="57"/>
      <c r="IB918" s="61">
        <f t="shared" si="2721"/>
        <v>0</v>
      </c>
      <c r="IC918" s="57" t="str">
        <f t="shared" si="2722"/>
        <v/>
      </c>
      <c r="ID918" s="42"/>
      <c r="IE918" s="2" t="str">
        <f t="shared" si="2723"/>
        <v/>
      </c>
      <c r="IF918" s="60" t="e">
        <f t="shared" si="2724"/>
        <v>#DIV/0!</v>
      </c>
      <c r="IG918" s="60" t="str">
        <f t="shared" si="2725"/>
        <v/>
      </c>
      <c r="IH918" s="60" t="str">
        <f t="shared" si="2726"/>
        <v>zinco-</v>
      </c>
      <c r="II918" s="60" t="str">
        <f t="shared" si="2727"/>
        <v>mangano-</v>
      </c>
      <c r="IJ918" s="60" t="e">
        <f t="shared" si="2728"/>
        <v>#DIV/0!</v>
      </c>
      <c r="IK918" s="60" t="e">
        <f t="shared" si="2729"/>
        <v>#DIV/0!</v>
      </c>
      <c r="IL918" s="60" t="e">
        <f t="shared" si="2730"/>
        <v>#DIV/0!</v>
      </c>
      <c r="IM918" s="60" t="e">
        <f t="shared" si="2731"/>
        <v>#DIV/0!</v>
      </c>
      <c r="IN918" s="60" t="str">
        <f t="shared" si="2732"/>
        <v/>
      </c>
      <c r="IO918" s="60" t="str">
        <f t="shared" si="2733"/>
        <v/>
      </c>
      <c r="IP918" s="57"/>
      <c r="IQ918" s="57" t="str">
        <f t="shared" si="2734"/>
        <v>ERROR!!</v>
      </c>
    </row>
    <row r="919" spans="24:251">
      <c r="X919" s="29">
        <f t="shared" si="2735"/>
        <v>0</v>
      </c>
      <c r="Y919" s="29">
        <f t="shared" si="2736"/>
        <v>0</v>
      </c>
      <c r="Z919" s="29" t="e">
        <f t="shared" si="2737"/>
        <v>#DIV/0!</v>
      </c>
      <c r="AA919" s="29" t="e">
        <f t="shared" si="2738"/>
        <v>#DIV/0!</v>
      </c>
      <c r="AB919" s="29" t="e">
        <f t="shared" si="2739"/>
        <v>#DIV/0!</v>
      </c>
      <c r="AC919" s="29" t="e">
        <f t="shared" si="2740"/>
        <v>#DIV/0!</v>
      </c>
      <c r="AF919" s="23">
        <v>60.084299999999999</v>
      </c>
      <c r="AG919" s="23">
        <v>79.878799999999998</v>
      </c>
      <c r="AH919" s="23">
        <v>101.96120000000001</v>
      </c>
      <c r="AI919" s="23">
        <v>151.99039999999999</v>
      </c>
      <c r="AJ919" s="23">
        <v>159.69</v>
      </c>
      <c r="AK919" s="23">
        <v>71.846400000000003</v>
      </c>
      <c r="AL919" s="23">
        <v>70.9375</v>
      </c>
      <c r="AM919" s="23">
        <v>40.304400000000001</v>
      </c>
      <c r="AN919" s="23">
        <v>56.077399999999997</v>
      </c>
      <c r="AO919" s="23">
        <v>61.978999999999999</v>
      </c>
      <c r="AP919" s="23">
        <v>94.195999999999998</v>
      </c>
      <c r="AQ919" s="23">
        <v>18.998000000000001</v>
      </c>
      <c r="AR919" s="23">
        <v>35.450000000000003</v>
      </c>
      <c r="AS919" s="23">
        <v>29.88</v>
      </c>
      <c r="AT919" s="23">
        <v>74.691999999999993</v>
      </c>
      <c r="AU919" s="23">
        <v>81.39</v>
      </c>
      <c r="AX919" s="54">
        <f t="shared" si="2595"/>
        <v>0</v>
      </c>
      <c r="AY919" s="54">
        <f t="shared" si="2596"/>
        <v>0</v>
      </c>
      <c r="AZ919" s="54">
        <f t="shared" si="2597"/>
        <v>0</v>
      </c>
      <c r="BA919" s="54">
        <f t="shared" si="2598"/>
        <v>0</v>
      </c>
      <c r="BB919" s="54">
        <f t="shared" si="2599"/>
        <v>0</v>
      </c>
      <c r="BC919" s="54">
        <f t="shared" si="2600"/>
        <v>0</v>
      </c>
      <c r="BD919" s="54">
        <f t="shared" si="2601"/>
        <v>0</v>
      </c>
      <c r="BE919" s="54">
        <f t="shared" si="2602"/>
        <v>0</v>
      </c>
      <c r="BF919" s="54">
        <f t="shared" si="2603"/>
        <v>0</v>
      </c>
      <c r="BG919" s="54">
        <f t="shared" si="2604"/>
        <v>0</v>
      </c>
      <c r="BH919" s="54">
        <f t="shared" si="2605"/>
        <v>0</v>
      </c>
      <c r="BI919" s="54">
        <f t="shared" si="2606"/>
        <v>0</v>
      </c>
      <c r="BJ919" s="54">
        <f t="shared" si="2607"/>
        <v>0</v>
      </c>
      <c r="BK919" s="54">
        <f t="shared" si="2608"/>
        <v>0</v>
      </c>
      <c r="BL919" s="54">
        <f t="shared" si="2609"/>
        <v>0</v>
      </c>
      <c r="BM919" s="42"/>
      <c r="BO919" s="54">
        <f>'Norm-coeff'!$C$2+$AX919*'Norm-coeff'!$D$2+$AY919*'Norm-coeff'!$E$2+$AZ919*'Norm-coeff'!$F$2+$BA919*'Norm-coeff'!$G$2+$BB919*'Norm-coeff'!$H$2+$BC919*'Norm-coeff'!$I$2+$BD919*'Norm-coeff'!$J$2+$BE919*'Norm-coeff'!$K$2+$BF919*'Norm-coeff'!$L$2+$BG919*'Norm-coeff'!$M$2+$BH919*'Norm-coeff'!$N$2+$BI919*'Norm-coeff'!$O$2</f>
        <v>5.4045421474420303</v>
      </c>
      <c r="BP919" s="54">
        <f>'Norm-coeff'!$C$3+$AX919*'Norm-coeff'!$D$3+$AY919*'Norm-coeff'!$E$3+$AZ919*'Norm-coeff'!$F$3+$BA919*'Norm-coeff'!$G$3+$BB919*'Norm-coeff'!$H$3+$BC919*'Norm-coeff'!$I$3+$BD919*'Norm-coeff'!$J$3+$BE919*'Norm-coeff'!$K$3+$BF919*'Norm-coeff'!$L$3+$BG919*'Norm-coeff'!$M$3+$BH919*'Norm-coeff'!$N$3+$BI919*'Norm-coeff'!$O$3</f>
        <v>3.15319116612705</v>
      </c>
      <c r="BQ919" s="54">
        <f>'Norm-coeff'!$C$4+$AX919*'Norm-coeff'!$D$4+$AY919*'Norm-coeff'!$E$4+$AZ919*'Norm-coeff'!$F$4+$BA919*'Norm-coeff'!$G$4+$BB919*'Norm-coeff'!$H$4+$BC919*'Norm-coeff'!$I$4+$BD919*'Norm-coeff'!$J$4+$BE919*'Norm-coeff'!$K$4+$BF919*'Norm-coeff'!$L$4+$BG919*'Norm-coeff'!$M$4+$BH919*'Norm-coeff'!$N$4+$BI919*'Norm-coeff'!$O$4</f>
        <v>1.42115649462768</v>
      </c>
      <c r="BR919" s="54">
        <f>'Norm-coeff'!$C$5+$AX919*'Norm-coeff'!$D$5+$AY919*'Norm-coeff'!$E$5+$AZ919*'Norm-coeff'!$F$5+$BA919*'Norm-coeff'!$G$5+$BB919*'Norm-coeff'!$H$5+$BC919*'Norm-coeff'!$I$5+$BD919*'Norm-coeff'!$J$5+$BE919*'Norm-coeff'!$K$5+$BF919*'Norm-coeff'!$L$5+$BG919*'Norm-coeff'!$M$5+$BH919*'Norm-coeff'!$N$5+$BI919*'Norm-coeff'!$O$5</f>
        <v>1.0553329241296201</v>
      </c>
      <c r="BS919" s="54">
        <f>'Norm-coeff'!$C$6+$AX919*'Norm-coeff'!$D$6+$AY919*'Norm-coeff'!$E$6+$AZ919*'Norm-coeff'!$F$6+$BA919*'Norm-coeff'!$G$6+$BB919*'Norm-coeff'!$H$6+$BC919*'Norm-coeff'!$I$6+$BD919*'Norm-coeff'!$J$6+$BE919*'Norm-coeff'!$K$6+$BF919*'Norm-coeff'!$L$6+$BG919*'Norm-coeff'!$M$6+$BH919*'Norm-coeff'!$N$6+$BI919*'Norm-coeff'!$O$6</f>
        <v>-1.48700885495103E-2</v>
      </c>
      <c r="BT919" s="54">
        <f>'Norm-coeff'!$C$7+$AX919*'Norm-coeff'!$D$7+$AY919*'Norm-coeff'!$E$7+$AZ919*'Norm-coeff'!$F$7+$BA919*'Norm-coeff'!$G$7+$BB919*'Norm-coeff'!$H$7+$BC919*'Norm-coeff'!$I$7+$BD919*'Norm-coeff'!$J$7+$BE919*'Norm-coeff'!$K$7+$BF919*'Norm-coeff'!$L$7+$BG919*'Norm-coeff'!$M$7+$BH919*'Norm-coeff'!$N$7+$BI919*'Norm-coeff'!$O$7</f>
        <v>2.0907583608832998</v>
      </c>
      <c r="BU919" s="54">
        <f>'Norm-coeff'!$C$8+$AX919*'Norm-coeff'!$D$8+$AY919*'Norm-coeff'!$E$8+$AZ919*'Norm-coeff'!$F$8+$BA919*'Norm-coeff'!$G$8+$BB919*'Norm-coeff'!$H$8+$BC919*'Norm-coeff'!$I$8+$BD919*'Norm-coeff'!$J$8+$BE919*'Norm-coeff'!$K$8+$BF919*'Norm-coeff'!$L$8+$BG919*'Norm-coeff'!$M$8+$BH919*'Norm-coeff'!$N$8+$BI919*'Norm-coeff'!$O$8</f>
        <v>0.65894159836244504</v>
      </c>
      <c r="BV919" s="54">
        <f>'Norm-coeff'!$C$9+$AX919*'Norm-coeff'!$D$9+$AY919*'Norm-coeff'!$E$9+$AZ919*'Norm-coeff'!$F$9+$BA919*'Norm-coeff'!$G$9+$BB919*'Norm-coeff'!$H$9+$BC919*'Norm-coeff'!$I$9+$BD919*'Norm-coeff'!$J$9+$BE919*'Norm-coeff'!$K$9+$BF919*'Norm-coeff'!$L$9+$BG919*'Norm-coeff'!$M$9+$BH919*'Norm-coeff'!$N$9+$BI919*'Norm-coeff'!$O$9</f>
        <v>1.48961085014701</v>
      </c>
      <c r="BW919" s="54">
        <f>'Norm-coeff'!$C$10+$AX919*'Norm-coeff'!$D$10+$AY919*'Norm-coeff'!$E$10+$AZ919*'Norm-coeff'!$F$10+$BA919*'Norm-coeff'!$G$10+$BB919*'Norm-coeff'!$H$10+$BC919*'Norm-coeff'!$I$10+$BD919*'Norm-coeff'!$J$10+$BE919*'Norm-coeff'!$K$10+$BF919*'Norm-coeff'!$L$10+$BG919*'Norm-coeff'!$M$10+$BH919*'Norm-coeff'!$N$10+$BI919*'Norm-coeff'!$O$10</f>
        <v>1.42058735749591</v>
      </c>
      <c r="BX919" s="54">
        <f>'Norm-coeff'!$C$11+$AX919*'Norm-coeff'!$D$11+$AY919*'Norm-coeff'!$E$11+$AZ919*'Norm-coeff'!$F$11+$BA919*'Norm-coeff'!$G$11+$BB919*'Norm-coeff'!$H$11+$BC919*'Norm-coeff'!$I$11+$BD919*'Norm-coeff'!$J$11+$BE919*'Norm-coeff'!$K$11+$BF919*'Norm-coeff'!$L$11+$BG919*'Norm-coeff'!$M$11+$BH919*'Norm-coeff'!$N$11+$BI919*'Norm-coeff'!$O$11</f>
        <v>0.221233014421479</v>
      </c>
      <c r="BY919" s="54">
        <f>'Norm-coeff'!$C$12+$AX919*'Norm-coeff'!$D$12+$AY919*'Norm-coeff'!$E$12+$AZ919*'Norm-coeff'!$F$12+$BA919*'Norm-coeff'!$G$12+$BB919*'Norm-coeff'!$H$12+$BC919*'Norm-coeff'!$I$12+$BD919*'Norm-coeff'!$J$12+$BE919*'Norm-coeff'!$K$12+$BF919*'Norm-coeff'!$L$12+$BG919*'Norm-coeff'!$M$12+$BH919*'Norm-coeff'!$N$12+$BI919*'Norm-coeff'!$O$12</f>
        <v>0.283527502056037</v>
      </c>
      <c r="BZ919" s="54">
        <f>'Norm-coeff'!$C$13+$AX919*'Norm-coeff'!$D$13+$AY919*'Norm-coeff'!$E$13+$AZ919*'Norm-coeff'!$F$13+$BA919*'Norm-coeff'!$G$13+$BB919*'Norm-coeff'!$H$13+$BC919*'Norm-coeff'!$I$13+$BD919*'Norm-coeff'!$J$13+$BE919*'Norm-coeff'!$K$13+$BF919*'Norm-coeff'!$L$13+$BG919*'Norm-coeff'!$M$13+$BH919*'Norm-coeff'!$N$13+$BI919*'Norm-coeff'!$O$13</f>
        <v>-4.1864930554451202E-2</v>
      </c>
      <c r="CA919" s="54">
        <f>'Norm-coeff'!$C$14+$AX919*'Norm-coeff'!$D$14+$AY919*'Norm-coeff'!$E$14+$AZ919*'Norm-coeff'!$F$14+$BA919*'Norm-coeff'!$G$14+$BB919*'Norm-coeff'!$H$14+$BC919*'Norm-coeff'!$I$14+$BD919*'Norm-coeff'!$J$14+$BE919*'Norm-coeff'!$K$14+$BF919*'Norm-coeff'!$L$14+$BG919*'Norm-coeff'!$M$14+$BH919*'Norm-coeff'!$N$14+$BI919*'Norm-coeff'!$O$14</f>
        <v>4.2526983164477103</v>
      </c>
      <c r="CC919" s="54">
        <f t="shared" si="2610"/>
        <v>0</v>
      </c>
      <c r="CG919" s="54">
        <f t="shared" si="2611"/>
        <v>0</v>
      </c>
      <c r="CH919" s="54">
        <f t="shared" si="2594"/>
        <v>0</v>
      </c>
      <c r="CI919" s="54">
        <f t="shared" si="2612"/>
        <v>0</v>
      </c>
      <c r="CJ919" s="56">
        <f t="shared" si="2613"/>
        <v>0</v>
      </c>
      <c r="CK919" s="54">
        <f t="shared" si="2614"/>
        <v>0</v>
      </c>
      <c r="CL919" s="54">
        <f t="shared" si="2615"/>
        <v>0</v>
      </c>
      <c r="CM919" s="54">
        <f t="shared" si="2616"/>
        <v>0</v>
      </c>
      <c r="CN919" s="54">
        <f t="shared" si="2617"/>
        <v>0</v>
      </c>
      <c r="CO919" s="54">
        <f t="shared" si="2618"/>
        <v>0</v>
      </c>
      <c r="CP919" s="54">
        <f t="shared" si="2619"/>
        <v>0</v>
      </c>
      <c r="CQ919" s="54">
        <f t="shared" si="2620"/>
        <v>0</v>
      </c>
      <c r="CR919" s="54">
        <f t="shared" si="2621"/>
        <v>0</v>
      </c>
      <c r="CS919" s="54">
        <f t="shared" si="2622"/>
        <v>0</v>
      </c>
      <c r="CU919" s="54">
        <f t="shared" si="2623"/>
        <v>0</v>
      </c>
      <c r="CV919" s="54">
        <f t="shared" si="2624"/>
        <v>0</v>
      </c>
      <c r="CW919" s="54">
        <f t="shared" si="2625"/>
        <v>0</v>
      </c>
      <c r="CX919" s="54">
        <f t="shared" si="2626"/>
        <v>0</v>
      </c>
      <c r="CZ919" s="54">
        <f t="shared" si="2627"/>
        <v>0</v>
      </c>
      <c r="DA919" s="54">
        <f t="shared" si="2628"/>
        <v>0</v>
      </c>
      <c r="DB919" s="54">
        <f t="shared" si="2629"/>
        <v>0</v>
      </c>
      <c r="DC919" s="54">
        <f t="shared" si="2630"/>
        <v>0</v>
      </c>
      <c r="DD919" s="54">
        <f t="shared" si="2631"/>
        <v>0</v>
      </c>
      <c r="DE919" s="54">
        <f t="shared" si="2632"/>
        <v>0</v>
      </c>
      <c r="DF919" s="54">
        <f t="shared" si="2633"/>
        <v>0</v>
      </c>
      <c r="DG919" s="54">
        <f t="shared" si="2634"/>
        <v>2</v>
      </c>
      <c r="DH919" s="71">
        <f t="shared" si="2635"/>
        <v>0</v>
      </c>
      <c r="DI919" s="71">
        <f t="shared" si="2636"/>
        <v>0</v>
      </c>
      <c r="DJ919" s="54">
        <f t="shared" si="2637"/>
        <v>0</v>
      </c>
      <c r="DK919" s="54">
        <f t="shared" si="2638"/>
        <v>2</v>
      </c>
      <c r="DL919" s="4">
        <f t="shared" si="2568"/>
        <v>0</v>
      </c>
      <c r="DM919" s="3">
        <f t="shared" si="2639"/>
        <v>0</v>
      </c>
      <c r="DN919" s="3">
        <f t="shared" si="2640"/>
        <v>0</v>
      </c>
      <c r="DO919" s="4" t="e">
        <f t="shared" si="2641"/>
        <v>#DIV/0!</v>
      </c>
      <c r="DP919" s="57"/>
      <c r="DQ919" s="57"/>
      <c r="DR919" s="56">
        <f t="shared" si="2569"/>
        <v>2</v>
      </c>
      <c r="DS919" s="56">
        <f t="shared" si="2570"/>
        <v>0</v>
      </c>
      <c r="DT919" s="38">
        <f t="shared" si="2571"/>
        <v>0</v>
      </c>
      <c r="DU919" s="38">
        <f t="shared" si="2642"/>
        <v>2</v>
      </c>
      <c r="DV919" s="38">
        <f t="shared" si="2572"/>
        <v>0</v>
      </c>
      <c r="DW919" s="39">
        <f t="shared" si="2573"/>
        <v>0</v>
      </c>
      <c r="DX919" s="39">
        <f t="shared" si="2574"/>
        <v>0</v>
      </c>
      <c r="DY919" s="39">
        <f t="shared" si="2575"/>
        <v>0</v>
      </c>
      <c r="DZ919" s="39">
        <f t="shared" si="2576"/>
        <v>0</v>
      </c>
      <c r="EA919" s="39">
        <f t="shared" si="2577"/>
        <v>0</v>
      </c>
      <c r="EB919" s="37" t="e">
        <f t="shared" si="2643"/>
        <v>#DIV/0!</v>
      </c>
      <c r="EC919" s="37" t="e">
        <f t="shared" si="2644"/>
        <v>#DIV/0!</v>
      </c>
      <c r="ED919" s="37" t="e">
        <f t="shared" si="2645"/>
        <v>#DIV/0!</v>
      </c>
      <c r="EE919" s="37" t="e">
        <f t="shared" si="2646"/>
        <v>#DIV/0!</v>
      </c>
      <c r="EF919" s="39" t="e">
        <f t="shared" si="2647"/>
        <v>#DIV/0!</v>
      </c>
      <c r="EG919" s="37" t="e">
        <f t="shared" si="2648"/>
        <v>#DIV/0!</v>
      </c>
      <c r="EH919" s="37" t="e">
        <f t="shared" si="2649"/>
        <v>#DIV/0!</v>
      </c>
      <c r="EI919" s="11" t="b">
        <f t="shared" si="2650"/>
        <v>1</v>
      </c>
      <c r="EJ919" s="11" t="b">
        <f t="shared" si="2651"/>
        <v>0</v>
      </c>
      <c r="EK919" s="39" t="e">
        <f t="shared" si="2652"/>
        <v>#DIV/0!</v>
      </c>
      <c r="EL919" s="39" t="e">
        <f t="shared" si="2653"/>
        <v>#DIV/0!</v>
      </c>
      <c r="EM919" s="39" t="e">
        <f t="shared" si="2654"/>
        <v>#DIV/0!</v>
      </c>
      <c r="EN919" s="39" t="e">
        <f t="shared" si="2655"/>
        <v>#DIV/0!</v>
      </c>
      <c r="EO919" s="39" t="e">
        <f t="shared" si="2656"/>
        <v>#DIV/0!</v>
      </c>
      <c r="EP919" s="39" t="e">
        <f t="shared" si="2657"/>
        <v>#DIV/0!</v>
      </c>
      <c r="EQ919" s="39" t="e">
        <f t="shared" si="2658"/>
        <v>#DIV/0!</v>
      </c>
      <c r="ER919" s="39" t="e">
        <f t="shared" si="2659"/>
        <v>#DIV/0!</v>
      </c>
      <c r="ES919" s="58" t="str">
        <f t="shared" si="2660"/>
        <v>(OH,F,Cl)-dominate amphibole</v>
      </c>
      <c r="ET919" s="58" t="e">
        <f t="shared" si="2661"/>
        <v>#N/A</v>
      </c>
      <c r="EU919" s="56">
        <f t="shared" si="2578"/>
        <v>0</v>
      </c>
      <c r="EV919" s="56">
        <f t="shared" si="2579"/>
        <v>0</v>
      </c>
      <c r="EW919" s="56">
        <f t="shared" si="2580"/>
        <v>0</v>
      </c>
      <c r="EX919" s="56">
        <f t="shared" si="2581"/>
        <v>0</v>
      </c>
      <c r="EY919" s="56">
        <f t="shared" si="2582"/>
        <v>0</v>
      </c>
      <c r="EZ919" s="56">
        <f t="shared" si="2583"/>
        <v>0</v>
      </c>
      <c r="FA919" s="39">
        <f t="shared" si="2584"/>
        <v>0</v>
      </c>
      <c r="FB919" s="39">
        <f t="shared" si="2585"/>
        <v>0</v>
      </c>
      <c r="FC919" s="54">
        <f t="shared" si="2586"/>
        <v>0</v>
      </c>
      <c r="FD919" s="54">
        <f t="shared" si="2587"/>
        <v>0</v>
      </c>
      <c r="FE919" s="39">
        <f t="shared" si="2588"/>
        <v>0</v>
      </c>
      <c r="FF919" s="54">
        <f t="shared" si="2589"/>
        <v>0</v>
      </c>
      <c r="FG919" s="39">
        <f t="shared" si="2590"/>
        <v>0</v>
      </c>
      <c r="FH919" s="39">
        <f t="shared" si="2662"/>
        <v>0</v>
      </c>
      <c r="FI919" s="39">
        <f t="shared" si="2663"/>
        <v>0</v>
      </c>
      <c r="FJ919" s="39">
        <f t="shared" si="2664"/>
        <v>0</v>
      </c>
      <c r="FK919" s="39" t="e">
        <f t="shared" si="2665"/>
        <v>#DIV/0!</v>
      </c>
      <c r="FL919" s="39" t="e">
        <f t="shared" si="2666"/>
        <v>#DIV/0!</v>
      </c>
      <c r="FM919" s="39" t="e">
        <f t="shared" si="2667"/>
        <v>#DIV/0!</v>
      </c>
      <c r="FN919" s="39">
        <f t="shared" si="2668"/>
        <v>1</v>
      </c>
      <c r="FO919" s="39">
        <f t="shared" si="2591"/>
        <v>0</v>
      </c>
      <c r="FP919" s="39">
        <f t="shared" si="2592"/>
        <v>0</v>
      </c>
      <c r="FQ919" s="39">
        <f t="shared" si="2593"/>
        <v>0</v>
      </c>
      <c r="FR919" s="39">
        <f t="shared" si="2669"/>
        <v>0</v>
      </c>
      <c r="FS919" s="39">
        <f t="shared" si="2670"/>
        <v>0</v>
      </c>
      <c r="FU919" s="39" t="e">
        <f t="shared" si="2671"/>
        <v>#DIV/0!</v>
      </c>
      <c r="FV919" s="39" t="e">
        <f t="shared" si="2672"/>
        <v>#DIV/0!</v>
      </c>
      <c r="FW919" s="39" t="e">
        <f t="shared" si="2673"/>
        <v>#DIV/0!</v>
      </c>
      <c r="FY919" s="39" t="e">
        <f t="shared" si="2674"/>
        <v>#DIV/0!</v>
      </c>
      <c r="FZ919" s="39" t="e">
        <f t="shared" si="2675"/>
        <v>#DIV/0!</v>
      </c>
      <c r="GA919" s="39" t="e">
        <f t="shared" si="2676"/>
        <v>#DIV/0!</v>
      </c>
      <c r="GB919" s="39" t="e">
        <f t="shared" si="2677"/>
        <v>#DIV/0!</v>
      </c>
      <c r="GC919" s="39" t="e">
        <f t="shared" si="2678"/>
        <v>#DIV/0!</v>
      </c>
      <c r="GD919" s="39" t="e">
        <f t="shared" si="2679"/>
        <v>#DIV/0!</v>
      </c>
      <c r="GE919" s="39" t="e">
        <f t="shared" si="2680"/>
        <v>#DIV/0!</v>
      </c>
      <c r="GF919" s="39" t="e">
        <f t="shared" si="2681"/>
        <v>#DIV/0!</v>
      </c>
      <c r="GG919" s="39" t="e">
        <f t="shared" si="2682"/>
        <v>#DIV/0!</v>
      </c>
      <c r="GH919" s="39" t="e">
        <f t="shared" si="2683"/>
        <v>#DIV/0!</v>
      </c>
      <c r="GI919" s="39"/>
      <c r="GJ919" s="39" t="e">
        <f t="shared" si="2684"/>
        <v>#DIV/0!</v>
      </c>
      <c r="GK919" s="39" t="e">
        <f t="shared" si="2685"/>
        <v>#DIV/0!</v>
      </c>
      <c r="GL919" s="39" t="e">
        <f t="shared" si="2686"/>
        <v>#DIV/0!</v>
      </c>
      <c r="GM919" s="39" t="e">
        <f t="shared" si="2687"/>
        <v>#DIV/0!</v>
      </c>
      <c r="GN919" s="39" t="e">
        <f t="shared" si="2688"/>
        <v>#DIV/0!</v>
      </c>
      <c r="GO919" s="57"/>
      <c r="GP919" s="57" t="e">
        <f t="shared" si="2689"/>
        <v>#DIV/0!</v>
      </c>
      <c r="GQ919" s="59" t="e">
        <f t="shared" si="2690"/>
        <v>#DIV/0!</v>
      </c>
      <c r="GR919" s="41" t="e">
        <f t="shared" si="2691"/>
        <v>#DIV/0!</v>
      </c>
      <c r="GS919" s="57" t="e">
        <f t="shared" si="2692"/>
        <v>#DIV/0!</v>
      </c>
      <c r="GT919" s="57" t="e">
        <f t="shared" si="2693"/>
        <v>#DIV/0!</v>
      </c>
      <c r="GU919" s="57" t="e">
        <f t="shared" si="2694"/>
        <v>#DIV/0!</v>
      </c>
      <c r="GV919" s="57"/>
      <c r="GW919" s="42" t="e">
        <f t="shared" si="2695"/>
        <v>#DIV/0!</v>
      </c>
      <c r="GX919" s="42" t="e">
        <f t="shared" si="2696"/>
        <v>#DIV/0!</v>
      </c>
      <c r="GY919" s="42" t="e">
        <f t="shared" si="2697"/>
        <v>#DIV/0!</v>
      </c>
      <c r="GZ919" s="57"/>
      <c r="HA919" s="2" t="e">
        <f t="shared" si="2698"/>
        <v>#DIV/0!</v>
      </c>
      <c r="HB919" s="2" t="e">
        <f t="shared" si="2699"/>
        <v>#DIV/0!</v>
      </c>
      <c r="HC919" s="2" t="e">
        <f t="shared" si="2700"/>
        <v>#DIV/0!</v>
      </c>
      <c r="HD919" s="2" t="e">
        <f t="shared" si="2701"/>
        <v>#DIV/0!</v>
      </c>
      <c r="HE919" s="2" t="e">
        <f t="shared" si="2702"/>
        <v>#DIV/0!</v>
      </c>
      <c r="HF919" s="2" t="e">
        <f t="shared" si="2703"/>
        <v>#DIV/0!</v>
      </c>
      <c r="HG919" s="2" t="e">
        <f t="shared" si="2704"/>
        <v>#DIV/0!</v>
      </c>
      <c r="HH919" s="2" t="e">
        <f t="shared" si="2705"/>
        <v>#DIV/0!</v>
      </c>
      <c r="HI919" s="2" t="e">
        <f t="shared" si="2706"/>
        <v>#DIV/0!</v>
      </c>
      <c r="HJ919" s="11" t="e">
        <f t="shared" si="2707"/>
        <v>#DIV/0!</v>
      </c>
      <c r="HK919" s="60" t="e">
        <f t="shared" si="2708"/>
        <v>#DIV/0!</v>
      </c>
      <c r="HL919" s="57"/>
      <c r="HM919" s="57" t="e">
        <f t="shared" si="2709"/>
        <v>#DIV/0!</v>
      </c>
      <c r="HN919" s="57" t="e">
        <f t="shared" si="2710"/>
        <v>#DIV/0!</v>
      </c>
      <c r="HO919" s="57" t="e">
        <f t="shared" si="2711"/>
        <v>#DIV/0!</v>
      </c>
      <c r="HP919" s="57" t="e">
        <f t="shared" si="2712"/>
        <v>#DIV/0!</v>
      </c>
      <c r="HQ919" s="57" t="e">
        <f t="shared" si="2713"/>
        <v>#DIV/0!</v>
      </c>
      <c r="HR919" s="57"/>
      <c r="HS919" s="57" t="e">
        <f t="shared" si="2714"/>
        <v>#DIV/0!</v>
      </c>
      <c r="HT919" s="57" t="e">
        <f t="shared" si="2715"/>
        <v>#DIV/0!</v>
      </c>
      <c r="HU919" s="57" t="e">
        <f t="shared" si="2716"/>
        <v>#DIV/0!</v>
      </c>
      <c r="HV919" s="57" t="e">
        <f t="shared" si="2717"/>
        <v>#DIV/0!</v>
      </c>
      <c r="HW919" s="57" t="e">
        <f t="shared" si="2718"/>
        <v>#DIV/0!</v>
      </c>
      <c r="HX919" s="57"/>
      <c r="HY919" s="57" t="e">
        <f t="shared" si="2719"/>
        <v>#DIV/0!</v>
      </c>
      <c r="HZ919" s="57" t="e">
        <f t="shared" si="2720"/>
        <v>#DIV/0!</v>
      </c>
      <c r="IA919" s="57"/>
      <c r="IB919" s="61">
        <f t="shared" si="2721"/>
        <v>0</v>
      </c>
      <c r="IC919" s="57" t="str">
        <f t="shared" si="2722"/>
        <v/>
      </c>
      <c r="ID919" s="42"/>
      <c r="IE919" s="2" t="str">
        <f t="shared" si="2723"/>
        <v/>
      </c>
      <c r="IF919" s="60" t="e">
        <f t="shared" si="2724"/>
        <v>#DIV/0!</v>
      </c>
      <c r="IG919" s="60" t="str">
        <f t="shared" si="2725"/>
        <v/>
      </c>
      <c r="IH919" s="60" t="str">
        <f t="shared" si="2726"/>
        <v>zinco-</v>
      </c>
      <c r="II919" s="60" t="str">
        <f t="shared" si="2727"/>
        <v>mangano-</v>
      </c>
      <c r="IJ919" s="60" t="e">
        <f t="shared" si="2728"/>
        <v>#DIV/0!</v>
      </c>
      <c r="IK919" s="60" t="e">
        <f t="shared" si="2729"/>
        <v>#DIV/0!</v>
      </c>
      <c r="IL919" s="60" t="e">
        <f t="shared" si="2730"/>
        <v>#DIV/0!</v>
      </c>
      <c r="IM919" s="60" t="e">
        <f t="shared" si="2731"/>
        <v>#DIV/0!</v>
      </c>
      <c r="IN919" s="60" t="str">
        <f t="shared" si="2732"/>
        <v/>
      </c>
      <c r="IO919" s="60" t="str">
        <f t="shared" si="2733"/>
        <v/>
      </c>
      <c r="IP919" s="57"/>
      <c r="IQ919" s="57" t="str">
        <f t="shared" si="2734"/>
        <v>ERROR!!</v>
      </c>
    </row>
    <row r="920" spans="24:251">
      <c r="X920" s="29">
        <f t="shared" si="2735"/>
        <v>0</v>
      </c>
      <c r="Y920" s="29">
        <f t="shared" si="2736"/>
        <v>0</v>
      </c>
      <c r="Z920" s="29" t="e">
        <f t="shared" si="2737"/>
        <v>#DIV/0!</v>
      </c>
      <c r="AA920" s="29" t="e">
        <f t="shared" si="2738"/>
        <v>#DIV/0!</v>
      </c>
      <c r="AB920" s="29" t="e">
        <f t="shared" si="2739"/>
        <v>#DIV/0!</v>
      </c>
      <c r="AC920" s="29" t="e">
        <f t="shared" si="2740"/>
        <v>#DIV/0!</v>
      </c>
      <c r="AF920" s="23">
        <v>60.084299999999999</v>
      </c>
      <c r="AG920" s="23">
        <v>79.878799999999998</v>
      </c>
      <c r="AH920" s="23">
        <v>101.96120000000001</v>
      </c>
      <c r="AI920" s="23">
        <v>151.99039999999999</v>
      </c>
      <c r="AJ920" s="23">
        <v>159.69</v>
      </c>
      <c r="AK920" s="23">
        <v>71.846400000000003</v>
      </c>
      <c r="AL920" s="23">
        <v>70.9375</v>
      </c>
      <c r="AM920" s="23">
        <v>40.304400000000001</v>
      </c>
      <c r="AN920" s="23">
        <v>56.077399999999997</v>
      </c>
      <c r="AO920" s="23">
        <v>61.978999999999999</v>
      </c>
      <c r="AP920" s="23">
        <v>94.195999999999998</v>
      </c>
      <c r="AQ920" s="23">
        <v>18.998000000000001</v>
      </c>
      <c r="AR920" s="23">
        <v>35.450000000000003</v>
      </c>
      <c r="AS920" s="23">
        <v>29.88</v>
      </c>
      <c r="AT920" s="23">
        <v>74.691999999999993</v>
      </c>
      <c r="AU920" s="23">
        <v>81.39</v>
      </c>
      <c r="AX920" s="54">
        <f t="shared" si="2595"/>
        <v>0</v>
      </c>
      <c r="AY920" s="54">
        <f t="shared" si="2596"/>
        <v>0</v>
      </c>
      <c r="AZ920" s="54">
        <f t="shared" si="2597"/>
        <v>0</v>
      </c>
      <c r="BA920" s="54">
        <f t="shared" si="2598"/>
        <v>0</v>
      </c>
      <c r="BB920" s="54">
        <f t="shared" si="2599"/>
        <v>0</v>
      </c>
      <c r="BC920" s="54">
        <f t="shared" si="2600"/>
        <v>0</v>
      </c>
      <c r="BD920" s="54">
        <f t="shared" si="2601"/>
        <v>0</v>
      </c>
      <c r="BE920" s="54">
        <f t="shared" si="2602"/>
        <v>0</v>
      </c>
      <c r="BF920" s="54">
        <f t="shared" si="2603"/>
        <v>0</v>
      </c>
      <c r="BG920" s="54">
        <f t="shared" si="2604"/>
        <v>0</v>
      </c>
      <c r="BH920" s="54">
        <f t="shared" si="2605"/>
        <v>0</v>
      </c>
      <c r="BI920" s="54">
        <f t="shared" si="2606"/>
        <v>0</v>
      </c>
      <c r="BJ920" s="54">
        <f t="shared" si="2607"/>
        <v>0</v>
      </c>
      <c r="BK920" s="54">
        <f t="shared" si="2608"/>
        <v>0</v>
      </c>
      <c r="BL920" s="54">
        <f t="shared" si="2609"/>
        <v>0</v>
      </c>
      <c r="BM920" s="42"/>
      <c r="BO920" s="54">
        <f>'Norm-coeff'!$C$2+$AX920*'Norm-coeff'!$D$2+$AY920*'Norm-coeff'!$E$2+$AZ920*'Norm-coeff'!$F$2+$BA920*'Norm-coeff'!$G$2+$BB920*'Norm-coeff'!$H$2+$BC920*'Norm-coeff'!$I$2+$BD920*'Norm-coeff'!$J$2+$BE920*'Norm-coeff'!$K$2+$BF920*'Norm-coeff'!$L$2+$BG920*'Norm-coeff'!$M$2+$BH920*'Norm-coeff'!$N$2+$BI920*'Norm-coeff'!$O$2</f>
        <v>5.4045421474420303</v>
      </c>
      <c r="BP920" s="54">
        <f>'Norm-coeff'!$C$3+$AX920*'Norm-coeff'!$D$3+$AY920*'Norm-coeff'!$E$3+$AZ920*'Norm-coeff'!$F$3+$BA920*'Norm-coeff'!$G$3+$BB920*'Norm-coeff'!$H$3+$BC920*'Norm-coeff'!$I$3+$BD920*'Norm-coeff'!$J$3+$BE920*'Norm-coeff'!$K$3+$BF920*'Norm-coeff'!$L$3+$BG920*'Norm-coeff'!$M$3+$BH920*'Norm-coeff'!$N$3+$BI920*'Norm-coeff'!$O$3</f>
        <v>3.15319116612705</v>
      </c>
      <c r="BQ920" s="54">
        <f>'Norm-coeff'!$C$4+$AX920*'Norm-coeff'!$D$4+$AY920*'Norm-coeff'!$E$4+$AZ920*'Norm-coeff'!$F$4+$BA920*'Norm-coeff'!$G$4+$BB920*'Norm-coeff'!$H$4+$BC920*'Norm-coeff'!$I$4+$BD920*'Norm-coeff'!$J$4+$BE920*'Norm-coeff'!$K$4+$BF920*'Norm-coeff'!$L$4+$BG920*'Norm-coeff'!$M$4+$BH920*'Norm-coeff'!$N$4+$BI920*'Norm-coeff'!$O$4</f>
        <v>1.42115649462768</v>
      </c>
      <c r="BR920" s="54">
        <f>'Norm-coeff'!$C$5+$AX920*'Norm-coeff'!$D$5+$AY920*'Norm-coeff'!$E$5+$AZ920*'Norm-coeff'!$F$5+$BA920*'Norm-coeff'!$G$5+$BB920*'Norm-coeff'!$H$5+$BC920*'Norm-coeff'!$I$5+$BD920*'Norm-coeff'!$J$5+$BE920*'Norm-coeff'!$K$5+$BF920*'Norm-coeff'!$L$5+$BG920*'Norm-coeff'!$M$5+$BH920*'Norm-coeff'!$N$5+$BI920*'Norm-coeff'!$O$5</f>
        <v>1.0553329241296201</v>
      </c>
      <c r="BS920" s="54">
        <f>'Norm-coeff'!$C$6+$AX920*'Norm-coeff'!$D$6+$AY920*'Norm-coeff'!$E$6+$AZ920*'Norm-coeff'!$F$6+$BA920*'Norm-coeff'!$G$6+$BB920*'Norm-coeff'!$H$6+$BC920*'Norm-coeff'!$I$6+$BD920*'Norm-coeff'!$J$6+$BE920*'Norm-coeff'!$K$6+$BF920*'Norm-coeff'!$L$6+$BG920*'Norm-coeff'!$M$6+$BH920*'Norm-coeff'!$N$6+$BI920*'Norm-coeff'!$O$6</f>
        <v>-1.48700885495103E-2</v>
      </c>
      <c r="BT920" s="54">
        <f>'Norm-coeff'!$C$7+$AX920*'Norm-coeff'!$D$7+$AY920*'Norm-coeff'!$E$7+$AZ920*'Norm-coeff'!$F$7+$BA920*'Norm-coeff'!$G$7+$BB920*'Norm-coeff'!$H$7+$BC920*'Norm-coeff'!$I$7+$BD920*'Norm-coeff'!$J$7+$BE920*'Norm-coeff'!$K$7+$BF920*'Norm-coeff'!$L$7+$BG920*'Norm-coeff'!$M$7+$BH920*'Norm-coeff'!$N$7+$BI920*'Norm-coeff'!$O$7</f>
        <v>2.0907583608832998</v>
      </c>
      <c r="BU920" s="54">
        <f>'Norm-coeff'!$C$8+$AX920*'Norm-coeff'!$D$8+$AY920*'Norm-coeff'!$E$8+$AZ920*'Norm-coeff'!$F$8+$BA920*'Norm-coeff'!$G$8+$BB920*'Norm-coeff'!$H$8+$BC920*'Norm-coeff'!$I$8+$BD920*'Norm-coeff'!$J$8+$BE920*'Norm-coeff'!$K$8+$BF920*'Norm-coeff'!$L$8+$BG920*'Norm-coeff'!$M$8+$BH920*'Norm-coeff'!$N$8+$BI920*'Norm-coeff'!$O$8</f>
        <v>0.65894159836244504</v>
      </c>
      <c r="BV920" s="54">
        <f>'Norm-coeff'!$C$9+$AX920*'Norm-coeff'!$D$9+$AY920*'Norm-coeff'!$E$9+$AZ920*'Norm-coeff'!$F$9+$BA920*'Norm-coeff'!$G$9+$BB920*'Norm-coeff'!$H$9+$BC920*'Norm-coeff'!$I$9+$BD920*'Norm-coeff'!$J$9+$BE920*'Norm-coeff'!$K$9+$BF920*'Norm-coeff'!$L$9+$BG920*'Norm-coeff'!$M$9+$BH920*'Norm-coeff'!$N$9+$BI920*'Norm-coeff'!$O$9</f>
        <v>1.48961085014701</v>
      </c>
      <c r="BW920" s="54">
        <f>'Norm-coeff'!$C$10+$AX920*'Norm-coeff'!$D$10+$AY920*'Norm-coeff'!$E$10+$AZ920*'Norm-coeff'!$F$10+$BA920*'Norm-coeff'!$G$10+$BB920*'Norm-coeff'!$H$10+$BC920*'Norm-coeff'!$I$10+$BD920*'Norm-coeff'!$J$10+$BE920*'Norm-coeff'!$K$10+$BF920*'Norm-coeff'!$L$10+$BG920*'Norm-coeff'!$M$10+$BH920*'Norm-coeff'!$N$10+$BI920*'Norm-coeff'!$O$10</f>
        <v>1.42058735749591</v>
      </c>
      <c r="BX920" s="54">
        <f>'Norm-coeff'!$C$11+$AX920*'Norm-coeff'!$D$11+$AY920*'Norm-coeff'!$E$11+$AZ920*'Norm-coeff'!$F$11+$BA920*'Norm-coeff'!$G$11+$BB920*'Norm-coeff'!$H$11+$BC920*'Norm-coeff'!$I$11+$BD920*'Norm-coeff'!$J$11+$BE920*'Norm-coeff'!$K$11+$BF920*'Norm-coeff'!$L$11+$BG920*'Norm-coeff'!$M$11+$BH920*'Norm-coeff'!$N$11+$BI920*'Norm-coeff'!$O$11</f>
        <v>0.221233014421479</v>
      </c>
      <c r="BY920" s="54">
        <f>'Norm-coeff'!$C$12+$AX920*'Norm-coeff'!$D$12+$AY920*'Norm-coeff'!$E$12+$AZ920*'Norm-coeff'!$F$12+$BA920*'Norm-coeff'!$G$12+$BB920*'Norm-coeff'!$H$12+$BC920*'Norm-coeff'!$I$12+$BD920*'Norm-coeff'!$J$12+$BE920*'Norm-coeff'!$K$12+$BF920*'Norm-coeff'!$L$12+$BG920*'Norm-coeff'!$M$12+$BH920*'Norm-coeff'!$N$12+$BI920*'Norm-coeff'!$O$12</f>
        <v>0.283527502056037</v>
      </c>
      <c r="BZ920" s="54">
        <f>'Norm-coeff'!$C$13+$AX920*'Norm-coeff'!$D$13+$AY920*'Norm-coeff'!$E$13+$AZ920*'Norm-coeff'!$F$13+$BA920*'Norm-coeff'!$G$13+$BB920*'Norm-coeff'!$H$13+$BC920*'Norm-coeff'!$I$13+$BD920*'Norm-coeff'!$J$13+$BE920*'Norm-coeff'!$K$13+$BF920*'Norm-coeff'!$L$13+$BG920*'Norm-coeff'!$M$13+$BH920*'Norm-coeff'!$N$13+$BI920*'Norm-coeff'!$O$13</f>
        <v>-4.1864930554451202E-2</v>
      </c>
      <c r="CA920" s="54">
        <f>'Norm-coeff'!$C$14+$AX920*'Norm-coeff'!$D$14+$AY920*'Norm-coeff'!$E$14+$AZ920*'Norm-coeff'!$F$14+$BA920*'Norm-coeff'!$G$14+$BB920*'Norm-coeff'!$H$14+$BC920*'Norm-coeff'!$I$14+$BD920*'Norm-coeff'!$J$14+$BE920*'Norm-coeff'!$K$14+$BF920*'Norm-coeff'!$L$14+$BG920*'Norm-coeff'!$M$14+$BH920*'Norm-coeff'!$N$14+$BI920*'Norm-coeff'!$O$14</f>
        <v>4.2526983164477103</v>
      </c>
      <c r="CC920" s="54">
        <f t="shared" si="2610"/>
        <v>0</v>
      </c>
      <c r="CG920" s="54">
        <f t="shared" si="2611"/>
        <v>0</v>
      </c>
      <c r="CH920" s="54">
        <f t="shared" si="2594"/>
        <v>0</v>
      </c>
      <c r="CI920" s="54">
        <f t="shared" si="2612"/>
        <v>0</v>
      </c>
      <c r="CJ920" s="56">
        <f t="shared" si="2613"/>
        <v>0</v>
      </c>
      <c r="CK920" s="54">
        <f t="shared" si="2614"/>
        <v>0</v>
      </c>
      <c r="CL920" s="54">
        <f t="shared" si="2615"/>
        <v>0</v>
      </c>
      <c r="CM920" s="54">
        <f t="shared" si="2616"/>
        <v>0</v>
      </c>
      <c r="CN920" s="54">
        <f t="shared" si="2617"/>
        <v>0</v>
      </c>
      <c r="CO920" s="54">
        <f t="shared" si="2618"/>
        <v>0</v>
      </c>
      <c r="CP920" s="54">
        <f t="shared" si="2619"/>
        <v>0</v>
      </c>
      <c r="CQ920" s="54">
        <f t="shared" si="2620"/>
        <v>0</v>
      </c>
      <c r="CR920" s="54">
        <f t="shared" si="2621"/>
        <v>0</v>
      </c>
      <c r="CS920" s="54">
        <f t="shared" si="2622"/>
        <v>0</v>
      </c>
      <c r="CU920" s="54">
        <f t="shared" si="2623"/>
        <v>0</v>
      </c>
      <c r="CV920" s="54">
        <f t="shared" si="2624"/>
        <v>0</v>
      </c>
      <c r="CW920" s="54">
        <f t="shared" si="2625"/>
        <v>0</v>
      </c>
      <c r="CX920" s="54">
        <f t="shared" si="2626"/>
        <v>0</v>
      </c>
      <c r="CZ920" s="54">
        <f t="shared" si="2627"/>
        <v>0</v>
      </c>
      <c r="DA920" s="54">
        <f t="shared" si="2628"/>
        <v>0</v>
      </c>
      <c r="DB920" s="54">
        <f t="shared" si="2629"/>
        <v>0</v>
      </c>
      <c r="DC920" s="54">
        <f t="shared" si="2630"/>
        <v>0</v>
      </c>
      <c r="DD920" s="54">
        <f t="shared" si="2631"/>
        <v>0</v>
      </c>
      <c r="DE920" s="54">
        <f t="shared" si="2632"/>
        <v>0</v>
      </c>
      <c r="DF920" s="54">
        <f t="shared" si="2633"/>
        <v>0</v>
      </c>
      <c r="DG920" s="54">
        <f t="shared" si="2634"/>
        <v>2</v>
      </c>
      <c r="DH920" s="71">
        <f t="shared" si="2635"/>
        <v>0</v>
      </c>
      <c r="DI920" s="71">
        <f t="shared" si="2636"/>
        <v>0</v>
      </c>
      <c r="DJ920" s="54">
        <f t="shared" si="2637"/>
        <v>0</v>
      </c>
      <c r="DK920" s="54">
        <f t="shared" si="2638"/>
        <v>2</v>
      </c>
      <c r="DL920" s="4">
        <f t="shared" si="2568"/>
        <v>0</v>
      </c>
      <c r="DM920" s="3">
        <f t="shared" si="2639"/>
        <v>0</v>
      </c>
      <c r="DN920" s="3">
        <f t="shared" si="2640"/>
        <v>0</v>
      </c>
      <c r="DO920" s="4" t="e">
        <f t="shared" si="2641"/>
        <v>#DIV/0!</v>
      </c>
      <c r="DP920" s="57"/>
      <c r="DQ920" s="57"/>
      <c r="DR920" s="56">
        <f t="shared" si="2569"/>
        <v>2</v>
      </c>
      <c r="DS920" s="56">
        <f t="shared" si="2570"/>
        <v>0</v>
      </c>
      <c r="DT920" s="38">
        <f t="shared" si="2571"/>
        <v>0</v>
      </c>
      <c r="DU920" s="38">
        <f t="shared" si="2642"/>
        <v>2</v>
      </c>
      <c r="DV920" s="38">
        <f t="shared" si="2572"/>
        <v>0</v>
      </c>
      <c r="DW920" s="39">
        <f t="shared" si="2573"/>
        <v>0</v>
      </c>
      <c r="DX920" s="39">
        <f t="shared" si="2574"/>
        <v>0</v>
      </c>
      <c r="DY920" s="39">
        <f t="shared" si="2575"/>
        <v>0</v>
      </c>
      <c r="DZ920" s="39">
        <f t="shared" si="2576"/>
        <v>0</v>
      </c>
      <c r="EA920" s="39">
        <f t="shared" si="2577"/>
        <v>0</v>
      </c>
      <c r="EB920" s="37" t="e">
        <f t="shared" si="2643"/>
        <v>#DIV/0!</v>
      </c>
      <c r="EC920" s="37" t="e">
        <f t="shared" si="2644"/>
        <v>#DIV/0!</v>
      </c>
      <c r="ED920" s="37" t="e">
        <f t="shared" si="2645"/>
        <v>#DIV/0!</v>
      </c>
      <c r="EE920" s="37" t="e">
        <f t="shared" si="2646"/>
        <v>#DIV/0!</v>
      </c>
      <c r="EF920" s="39" t="e">
        <f t="shared" si="2647"/>
        <v>#DIV/0!</v>
      </c>
      <c r="EG920" s="37" t="e">
        <f t="shared" si="2648"/>
        <v>#DIV/0!</v>
      </c>
      <c r="EH920" s="37" t="e">
        <f t="shared" si="2649"/>
        <v>#DIV/0!</v>
      </c>
      <c r="EI920" s="11" t="b">
        <f t="shared" si="2650"/>
        <v>1</v>
      </c>
      <c r="EJ920" s="11" t="b">
        <f t="shared" si="2651"/>
        <v>0</v>
      </c>
      <c r="EK920" s="39" t="e">
        <f t="shared" si="2652"/>
        <v>#DIV/0!</v>
      </c>
      <c r="EL920" s="39" t="e">
        <f t="shared" si="2653"/>
        <v>#DIV/0!</v>
      </c>
      <c r="EM920" s="39" t="e">
        <f t="shared" si="2654"/>
        <v>#DIV/0!</v>
      </c>
      <c r="EN920" s="39" t="e">
        <f t="shared" si="2655"/>
        <v>#DIV/0!</v>
      </c>
      <c r="EO920" s="39" t="e">
        <f t="shared" si="2656"/>
        <v>#DIV/0!</v>
      </c>
      <c r="EP920" s="39" t="e">
        <f t="shared" si="2657"/>
        <v>#DIV/0!</v>
      </c>
      <c r="EQ920" s="39" t="e">
        <f t="shared" si="2658"/>
        <v>#DIV/0!</v>
      </c>
      <c r="ER920" s="39" t="e">
        <f t="shared" si="2659"/>
        <v>#DIV/0!</v>
      </c>
      <c r="ES920" s="58" t="str">
        <f t="shared" si="2660"/>
        <v>(OH,F,Cl)-dominate amphibole</v>
      </c>
      <c r="ET920" s="58" t="e">
        <f t="shared" si="2661"/>
        <v>#N/A</v>
      </c>
      <c r="EU920" s="56">
        <f t="shared" si="2578"/>
        <v>0</v>
      </c>
      <c r="EV920" s="56">
        <f t="shared" si="2579"/>
        <v>0</v>
      </c>
      <c r="EW920" s="56">
        <f t="shared" si="2580"/>
        <v>0</v>
      </c>
      <c r="EX920" s="56">
        <f t="shared" si="2581"/>
        <v>0</v>
      </c>
      <c r="EY920" s="56">
        <f t="shared" si="2582"/>
        <v>0</v>
      </c>
      <c r="EZ920" s="56">
        <f t="shared" si="2583"/>
        <v>0</v>
      </c>
      <c r="FA920" s="39">
        <f t="shared" si="2584"/>
        <v>0</v>
      </c>
      <c r="FB920" s="39">
        <f t="shared" si="2585"/>
        <v>0</v>
      </c>
      <c r="FC920" s="54">
        <f t="shared" si="2586"/>
        <v>0</v>
      </c>
      <c r="FD920" s="54">
        <f t="shared" si="2587"/>
        <v>0</v>
      </c>
      <c r="FE920" s="39">
        <f t="shared" si="2588"/>
        <v>0</v>
      </c>
      <c r="FF920" s="54">
        <f t="shared" si="2589"/>
        <v>0</v>
      </c>
      <c r="FG920" s="39">
        <f t="shared" si="2590"/>
        <v>0</v>
      </c>
      <c r="FH920" s="39">
        <f t="shared" si="2662"/>
        <v>0</v>
      </c>
      <c r="FI920" s="39">
        <f t="shared" si="2663"/>
        <v>0</v>
      </c>
      <c r="FJ920" s="39">
        <f t="shared" si="2664"/>
        <v>0</v>
      </c>
      <c r="FK920" s="39" t="e">
        <f t="shared" si="2665"/>
        <v>#DIV/0!</v>
      </c>
      <c r="FL920" s="39" t="e">
        <f t="shared" si="2666"/>
        <v>#DIV/0!</v>
      </c>
      <c r="FM920" s="39" t="e">
        <f t="shared" si="2667"/>
        <v>#DIV/0!</v>
      </c>
      <c r="FN920" s="39">
        <f t="shared" si="2668"/>
        <v>1</v>
      </c>
      <c r="FO920" s="39">
        <f t="shared" si="2591"/>
        <v>0</v>
      </c>
      <c r="FP920" s="39">
        <f t="shared" si="2592"/>
        <v>0</v>
      </c>
      <c r="FQ920" s="39">
        <f t="shared" si="2593"/>
        <v>0</v>
      </c>
      <c r="FR920" s="39">
        <f t="shared" si="2669"/>
        <v>0</v>
      </c>
      <c r="FS920" s="39">
        <f t="shared" si="2670"/>
        <v>0</v>
      </c>
      <c r="FU920" s="39" t="e">
        <f t="shared" si="2671"/>
        <v>#DIV/0!</v>
      </c>
      <c r="FV920" s="39" t="e">
        <f t="shared" si="2672"/>
        <v>#DIV/0!</v>
      </c>
      <c r="FW920" s="39" t="e">
        <f t="shared" si="2673"/>
        <v>#DIV/0!</v>
      </c>
      <c r="FY920" s="39" t="e">
        <f t="shared" si="2674"/>
        <v>#DIV/0!</v>
      </c>
      <c r="FZ920" s="39" t="e">
        <f t="shared" si="2675"/>
        <v>#DIV/0!</v>
      </c>
      <c r="GA920" s="39" t="e">
        <f t="shared" si="2676"/>
        <v>#DIV/0!</v>
      </c>
      <c r="GB920" s="39" t="e">
        <f t="shared" si="2677"/>
        <v>#DIV/0!</v>
      </c>
      <c r="GC920" s="39" t="e">
        <f t="shared" si="2678"/>
        <v>#DIV/0!</v>
      </c>
      <c r="GD920" s="39" t="e">
        <f t="shared" si="2679"/>
        <v>#DIV/0!</v>
      </c>
      <c r="GE920" s="39" t="e">
        <f t="shared" si="2680"/>
        <v>#DIV/0!</v>
      </c>
      <c r="GF920" s="39" t="e">
        <f t="shared" si="2681"/>
        <v>#DIV/0!</v>
      </c>
      <c r="GG920" s="39" t="e">
        <f t="shared" si="2682"/>
        <v>#DIV/0!</v>
      </c>
      <c r="GH920" s="39" t="e">
        <f t="shared" si="2683"/>
        <v>#DIV/0!</v>
      </c>
      <c r="GI920" s="39"/>
      <c r="GJ920" s="39" t="e">
        <f t="shared" si="2684"/>
        <v>#DIV/0!</v>
      </c>
      <c r="GK920" s="39" t="e">
        <f t="shared" si="2685"/>
        <v>#DIV/0!</v>
      </c>
      <c r="GL920" s="39" t="e">
        <f t="shared" si="2686"/>
        <v>#DIV/0!</v>
      </c>
      <c r="GM920" s="39" t="e">
        <f t="shared" si="2687"/>
        <v>#DIV/0!</v>
      </c>
      <c r="GN920" s="39" t="e">
        <f t="shared" si="2688"/>
        <v>#DIV/0!</v>
      </c>
      <c r="GO920" s="57"/>
      <c r="GP920" s="57" t="e">
        <f t="shared" si="2689"/>
        <v>#DIV/0!</v>
      </c>
      <c r="GQ920" s="59" t="e">
        <f t="shared" si="2690"/>
        <v>#DIV/0!</v>
      </c>
      <c r="GR920" s="41" t="e">
        <f t="shared" si="2691"/>
        <v>#DIV/0!</v>
      </c>
      <c r="GS920" s="57" t="e">
        <f t="shared" si="2692"/>
        <v>#DIV/0!</v>
      </c>
      <c r="GT920" s="57" t="e">
        <f t="shared" si="2693"/>
        <v>#DIV/0!</v>
      </c>
      <c r="GU920" s="57" t="e">
        <f t="shared" si="2694"/>
        <v>#DIV/0!</v>
      </c>
      <c r="GV920" s="57"/>
      <c r="GW920" s="42" t="e">
        <f t="shared" si="2695"/>
        <v>#DIV/0!</v>
      </c>
      <c r="GX920" s="42" t="e">
        <f t="shared" si="2696"/>
        <v>#DIV/0!</v>
      </c>
      <c r="GY920" s="42" t="e">
        <f t="shared" si="2697"/>
        <v>#DIV/0!</v>
      </c>
      <c r="GZ920" s="57"/>
      <c r="HA920" s="2" t="e">
        <f t="shared" si="2698"/>
        <v>#DIV/0!</v>
      </c>
      <c r="HB920" s="2" t="e">
        <f t="shared" si="2699"/>
        <v>#DIV/0!</v>
      </c>
      <c r="HC920" s="2" t="e">
        <f t="shared" si="2700"/>
        <v>#DIV/0!</v>
      </c>
      <c r="HD920" s="2" t="e">
        <f t="shared" si="2701"/>
        <v>#DIV/0!</v>
      </c>
      <c r="HE920" s="2" t="e">
        <f t="shared" si="2702"/>
        <v>#DIV/0!</v>
      </c>
      <c r="HF920" s="2" t="e">
        <f t="shared" si="2703"/>
        <v>#DIV/0!</v>
      </c>
      <c r="HG920" s="2" t="e">
        <f t="shared" si="2704"/>
        <v>#DIV/0!</v>
      </c>
      <c r="HH920" s="2" t="e">
        <f t="shared" si="2705"/>
        <v>#DIV/0!</v>
      </c>
      <c r="HI920" s="2" t="e">
        <f t="shared" si="2706"/>
        <v>#DIV/0!</v>
      </c>
      <c r="HJ920" s="11" t="e">
        <f t="shared" si="2707"/>
        <v>#DIV/0!</v>
      </c>
      <c r="HK920" s="60" t="e">
        <f t="shared" si="2708"/>
        <v>#DIV/0!</v>
      </c>
      <c r="HL920" s="57"/>
      <c r="HM920" s="57" t="e">
        <f t="shared" si="2709"/>
        <v>#DIV/0!</v>
      </c>
      <c r="HN920" s="57" t="e">
        <f t="shared" si="2710"/>
        <v>#DIV/0!</v>
      </c>
      <c r="HO920" s="57" t="e">
        <f t="shared" si="2711"/>
        <v>#DIV/0!</v>
      </c>
      <c r="HP920" s="57" t="e">
        <f t="shared" si="2712"/>
        <v>#DIV/0!</v>
      </c>
      <c r="HQ920" s="57" t="e">
        <f t="shared" si="2713"/>
        <v>#DIV/0!</v>
      </c>
      <c r="HR920" s="57"/>
      <c r="HS920" s="57" t="e">
        <f t="shared" si="2714"/>
        <v>#DIV/0!</v>
      </c>
      <c r="HT920" s="57" t="e">
        <f t="shared" si="2715"/>
        <v>#DIV/0!</v>
      </c>
      <c r="HU920" s="57" t="e">
        <f t="shared" si="2716"/>
        <v>#DIV/0!</v>
      </c>
      <c r="HV920" s="57" t="e">
        <f t="shared" si="2717"/>
        <v>#DIV/0!</v>
      </c>
      <c r="HW920" s="57" t="e">
        <f t="shared" si="2718"/>
        <v>#DIV/0!</v>
      </c>
      <c r="HX920" s="57"/>
      <c r="HY920" s="57" t="e">
        <f t="shared" si="2719"/>
        <v>#DIV/0!</v>
      </c>
      <c r="HZ920" s="57" t="e">
        <f t="shared" si="2720"/>
        <v>#DIV/0!</v>
      </c>
      <c r="IA920" s="57"/>
      <c r="IB920" s="61">
        <f t="shared" si="2721"/>
        <v>0</v>
      </c>
      <c r="IC920" s="57" t="str">
        <f t="shared" si="2722"/>
        <v/>
      </c>
      <c r="ID920" s="42"/>
      <c r="IE920" s="2" t="str">
        <f t="shared" si="2723"/>
        <v/>
      </c>
      <c r="IF920" s="60" t="e">
        <f t="shared" si="2724"/>
        <v>#DIV/0!</v>
      </c>
      <c r="IG920" s="60" t="str">
        <f t="shared" si="2725"/>
        <v/>
      </c>
      <c r="IH920" s="60" t="str">
        <f t="shared" si="2726"/>
        <v>zinco-</v>
      </c>
      <c r="II920" s="60" t="str">
        <f t="shared" si="2727"/>
        <v>mangano-</v>
      </c>
      <c r="IJ920" s="60" t="e">
        <f t="shared" si="2728"/>
        <v>#DIV/0!</v>
      </c>
      <c r="IK920" s="60" t="e">
        <f t="shared" si="2729"/>
        <v>#DIV/0!</v>
      </c>
      <c r="IL920" s="60" t="e">
        <f t="shared" si="2730"/>
        <v>#DIV/0!</v>
      </c>
      <c r="IM920" s="60" t="e">
        <f t="shared" si="2731"/>
        <v>#DIV/0!</v>
      </c>
      <c r="IN920" s="60" t="str">
        <f t="shared" si="2732"/>
        <v/>
      </c>
      <c r="IO920" s="60" t="str">
        <f t="shared" si="2733"/>
        <v/>
      </c>
      <c r="IP920" s="57"/>
      <c r="IQ920" s="57" t="str">
        <f t="shared" si="2734"/>
        <v>ERROR!!</v>
      </c>
    </row>
    <row r="921" spans="24:251">
      <c r="X921" s="29">
        <f t="shared" si="2735"/>
        <v>0</v>
      </c>
      <c r="Y921" s="29">
        <f t="shared" si="2736"/>
        <v>0</v>
      </c>
      <c r="Z921" s="29" t="e">
        <f t="shared" si="2737"/>
        <v>#DIV/0!</v>
      </c>
      <c r="AA921" s="29" t="e">
        <f t="shared" si="2738"/>
        <v>#DIV/0!</v>
      </c>
      <c r="AB921" s="29" t="e">
        <f t="shared" si="2739"/>
        <v>#DIV/0!</v>
      </c>
      <c r="AC921" s="29" t="e">
        <f t="shared" si="2740"/>
        <v>#DIV/0!</v>
      </c>
      <c r="AF921" s="23">
        <v>60.084299999999999</v>
      </c>
      <c r="AG921" s="23">
        <v>79.878799999999998</v>
      </c>
      <c r="AH921" s="23">
        <v>101.96120000000001</v>
      </c>
      <c r="AI921" s="23">
        <v>151.99039999999999</v>
      </c>
      <c r="AJ921" s="23">
        <v>159.69</v>
      </c>
      <c r="AK921" s="23">
        <v>71.846400000000003</v>
      </c>
      <c r="AL921" s="23">
        <v>70.9375</v>
      </c>
      <c r="AM921" s="23">
        <v>40.304400000000001</v>
      </c>
      <c r="AN921" s="23">
        <v>56.077399999999997</v>
      </c>
      <c r="AO921" s="23">
        <v>61.978999999999999</v>
      </c>
      <c r="AP921" s="23">
        <v>94.195999999999998</v>
      </c>
      <c r="AQ921" s="23">
        <v>18.998000000000001</v>
      </c>
      <c r="AR921" s="23">
        <v>35.450000000000003</v>
      </c>
      <c r="AS921" s="23">
        <v>29.88</v>
      </c>
      <c r="AT921" s="23">
        <v>74.691999999999993</v>
      </c>
      <c r="AU921" s="23">
        <v>81.39</v>
      </c>
      <c r="AX921" s="54">
        <f t="shared" si="2595"/>
        <v>0</v>
      </c>
      <c r="AY921" s="54">
        <f t="shared" si="2596"/>
        <v>0</v>
      </c>
      <c r="AZ921" s="54">
        <f t="shared" si="2597"/>
        <v>0</v>
      </c>
      <c r="BA921" s="54">
        <f t="shared" si="2598"/>
        <v>0</v>
      </c>
      <c r="BB921" s="54">
        <f t="shared" si="2599"/>
        <v>0</v>
      </c>
      <c r="BC921" s="54">
        <f t="shared" si="2600"/>
        <v>0</v>
      </c>
      <c r="BD921" s="54">
        <f t="shared" si="2601"/>
        <v>0</v>
      </c>
      <c r="BE921" s="54">
        <f t="shared" si="2602"/>
        <v>0</v>
      </c>
      <c r="BF921" s="54">
        <f t="shared" si="2603"/>
        <v>0</v>
      </c>
      <c r="BG921" s="54">
        <f t="shared" si="2604"/>
        <v>0</v>
      </c>
      <c r="BH921" s="54">
        <f t="shared" si="2605"/>
        <v>0</v>
      </c>
      <c r="BI921" s="54">
        <f t="shared" si="2606"/>
        <v>0</v>
      </c>
      <c r="BJ921" s="54">
        <f t="shared" si="2607"/>
        <v>0</v>
      </c>
      <c r="BK921" s="54">
        <f t="shared" si="2608"/>
        <v>0</v>
      </c>
      <c r="BL921" s="54">
        <f t="shared" si="2609"/>
        <v>0</v>
      </c>
      <c r="BM921" s="42"/>
      <c r="BO921" s="54">
        <f>'Norm-coeff'!$C$2+$AX921*'Norm-coeff'!$D$2+$AY921*'Norm-coeff'!$E$2+$AZ921*'Norm-coeff'!$F$2+$BA921*'Norm-coeff'!$G$2+$BB921*'Norm-coeff'!$H$2+$BC921*'Norm-coeff'!$I$2+$BD921*'Norm-coeff'!$J$2+$BE921*'Norm-coeff'!$K$2+$BF921*'Norm-coeff'!$L$2+$BG921*'Norm-coeff'!$M$2+$BH921*'Norm-coeff'!$N$2+$BI921*'Norm-coeff'!$O$2</f>
        <v>5.4045421474420303</v>
      </c>
      <c r="BP921" s="54">
        <f>'Norm-coeff'!$C$3+$AX921*'Norm-coeff'!$D$3+$AY921*'Norm-coeff'!$E$3+$AZ921*'Norm-coeff'!$F$3+$BA921*'Norm-coeff'!$G$3+$BB921*'Norm-coeff'!$H$3+$BC921*'Norm-coeff'!$I$3+$BD921*'Norm-coeff'!$J$3+$BE921*'Norm-coeff'!$K$3+$BF921*'Norm-coeff'!$L$3+$BG921*'Norm-coeff'!$M$3+$BH921*'Norm-coeff'!$N$3+$BI921*'Norm-coeff'!$O$3</f>
        <v>3.15319116612705</v>
      </c>
      <c r="BQ921" s="54">
        <f>'Norm-coeff'!$C$4+$AX921*'Norm-coeff'!$D$4+$AY921*'Norm-coeff'!$E$4+$AZ921*'Norm-coeff'!$F$4+$BA921*'Norm-coeff'!$G$4+$BB921*'Norm-coeff'!$H$4+$BC921*'Norm-coeff'!$I$4+$BD921*'Norm-coeff'!$J$4+$BE921*'Norm-coeff'!$K$4+$BF921*'Norm-coeff'!$L$4+$BG921*'Norm-coeff'!$M$4+$BH921*'Norm-coeff'!$N$4+$BI921*'Norm-coeff'!$O$4</f>
        <v>1.42115649462768</v>
      </c>
      <c r="BR921" s="54">
        <f>'Norm-coeff'!$C$5+$AX921*'Norm-coeff'!$D$5+$AY921*'Norm-coeff'!$E$5+$AZ921*'Norm-coeff'!$F$5+$BA921*'Norm-coeff'!$G$5+$BB921*'Norm-coeff'!$H$5+$BC921*'Norm-coeff'!$I$5+$BD921*'Norm-coeff'!$J$5+$BE921*'Norm-coeff'!$K$5+$BF921*'Norm-coeff'!$L$5+$BG921*'Norm-coeff'!$M$5+$BH921*'Norm-coeff'!$N$5+$BI921*'Norm-coeff'!$O$5</f>
        <v>1.0553329241296201</v>
      </c>
      <c r="BS921" s="54">
        <f>'Norm-coeff'!$C$6+$AX921*'Norm-coeff'!$D$6+$AY921*'Norm-coeff'!$E$6+$AZ921*'Norm-coeff'!$F$6+$BA921*'Norm-coeff'!$G$6+$BB921*'Norm-coeff'!$H$6+$BC921*'Norm-coeff'!$I$6+$BD921*'Norm-coeff'!$J$6+$BE921*'Norm-coeff'!$K$6+$BF921*'Norm-coeff'!$L$6+$BG921*'Norm-coeff'!$M$6+$BH921*'Norm-coeff'!$N$6+$BI921*'Norm-coeff'!$O$6</f>
        <v>-1.48700885495103E-2</v>
      </c>
      <c r="BT921" s="54">
        <f>'Norm-coeff'!$C$7+$AX921*'Norm-coeff'!$D$7+$AY921*'Norm-coeff'!$E$7+$AZ921*'Norm-coeff'!$F$7+$BA921*'Norm-coeff'!$G$7+$BB921*'Norm-coeff'!$H$7+$BC921*'Norm-coeff'!$I$7+$BD921*'Norm-coeff'!$J$7+$BE921*'Norm-coeff'!$K$7+$BF921*'Norm-coeff'!$L$7+$BG921*'Norm-coeff'!$M$7+$BH921*'Norm-coeff'!$N$7+$BI921*'Norm-coeff'!$O$7</f>
        <v>2.0907583608832998</v>
      </c>
      <c r="BU921" s="54">
        <f>'Norm-coeff'!$C$8+$AX921*'Norm-coeff'!$D$8+$AY921*'Norm-coeff'!$E$8+$AZ921*'Norm-coeff'!$F$8+$BA921*'Norm-coeff'!$G$8+$BB921*'Norm-coeff'!$H$8+$BC921*'Norm-coeff'!$I$8+$BD921*'Norm-coeff'!$J$8+$BE921*'Norm-coeff'!$K$8+$BF921*'Norm-coeff'!$L$8+$BG921*'Norm-coeff'!$M$8+$BH921*'Norm-coeff'!$N$8+$BI921*'Norm-coeff'!$O$8</f>
        <v>0.65894159836244504</v>
      </c>
      <c r="BV921" s="54">
        <f>'Norm-coeff'!$C$9+$AX921*'Norm-coeff'!$D$9+$AY921*'Norm-coeff'!$E$9+$AZ921*'Norm-coeff'!$F$9+$BA921*'Norm-coeff'!$G$9+$BB921*'Norm-coeff'!$H$9+$BC921*'Norm-coeff'!$I$9+$BD921*'Norm-coeff'!$J$9+$BE921*'Norm-coeff'!$K$9+$BF921*'Norm-coeff'!$L$9+$BG921*'Norm-coeff'!$M$9+$BH921*'Norm-coeff'!$N$9+$BI921*'Norm-coeff'!$O$9</f>
        <v>1.48961085014701</v>
      </c>
      <c r="BW921" s="54">
        <f>'Norm-coeff'!$C$10+$AX921*'Norm-coeff'!$D$10+$AY921*'Norm-coeff'!$E$10+$AZ921*'Norm-coeff'!$F$10+$BA921*'Norm-coeff'!$G$10+$BB921*'Norm-coeff'!$H$10+$BC921*'Norm-coeff'!$I$10+$BD921*'Norm-coeff'!$J$10+$BE921*'Norm-coeff'!$K$10+$BF921*'Norm-coeff'!$L$10+$BG921*'Norm-coeff'!$M$10+$BH921*'Norm-coeff'!$N$10+$BI921*'Norm-coeff'!$O$10</f>
        <v>1.42058735749591</v>
      </c>
      <c r="BX921" s="54">
        <f>'Norm-coeff'!$C$11+$AX921*'Norm-coeff'!$D$11+$AY921*'Norm-coeff'!$E$11+$AZ921*'Norm-coeff'!$F$11+$BA921*'Norm-coeff'!$G$11+$BB921*'Norm-coeff'!$H$11+$BC921*'Norm-coeff'!$I$11+$BD921*'Norm-coeff'!$J$11+$BE921*'Norm-coeff'!$K$11+$BF921*'Norm-coeff'!$L$11+$BG921*'Norm-coeff'!$M$11+$BH921*'Norm-coeff'!$N$11+$BI921*'Norm-coeff'!$O$11</f>
        <v>0.221233014421479</v>
      </c>
      <c r="BY921" s="54">
        <f>'Norm-coeff'!$C$12+$AX921*'Norm-coeff'!$D$12+$AY921*'Norm-coeff'!$E$12+$AZ921*'Norm-coeff'!$F$12+$BA921*'Norm-coeff'!$G$12+$BB921*'Norm-coeff'!$H$12+$BC921*'Norm-coeff'!$I$12+$BD921*'Norm-coeff'!$J$12+$BE921*'Norm-coeff'!$K$12+$BF921*'Norm-coeff'!$L$12+$BG921*'Norm-coeff'!$M$12+$BH921*'Norm-coeff'!$N$12+$BI921*'Norm-coeff'!$O$12</f>
        <v>0.283527502056037</v>
      </c>
      <c r="BZ921" s="54">
        <f>'Norm-coeff'!$C$13+$AX921*'Norm-coeff'!$D$13+$AY921*'Norm-coeff'!$E$13+$AZ921*'Norm-coeff'!$F$13+$BA921*'Norm-coeff'!$G$13+$BB921*'Norm-coeff'!$H$13+$BC921*'Norm-coeff'!$I$13+$BD921*'Norm-coeff'!$J$13+$BE921*'Norm-coeff'!$K$13+$BF921*'Norm-coeff'!$L$13+$BG921*'Norm-coeff'!$M$13+$BH921*'Norm-coeff'!$N$13+$BI921*'Norm-coeff'!$O$13</f>
        <v>-4.1864930554451202E-2</v>
      </c>
      <c r="CA921" s="54">
        <f>'Norm-coeff'!$C$14+$AX921*'Norm-coeff'!$D$14+$AY921*'Norm-coeff'!$E$14+$AZ921*'Norm-coeff'!$F$14+$BA921*'Norm-coeff'!$G$14+$BB921*'Norm-coeff'!$H$14+$BC921*'Norm-coeff'!$I$14+$BD921*'Norm-coeff'!$J$14+$BE921*'Norm-coeff'!$K$14+$BF921*'Norm-coeff'!$L$14+$BG921*'Norm-coeff'!$M$14+$BH921*'Norm-coeff'!$N$14+$BI921*'Norm-coeff'!$O$14</f>
        <v>4.2526983164477103</v>
      </c>
      <c r="CC921" s="54">
        <f t="shared" si="2610"/>
        <v>0</v>
      </c>
      <c r="CG921" s="54">
        <f t="shared" si="2611"/>
        <v>0</v>
      </c>
      <c r="CH921" s="54">
        <f t="shared" si="2594"/>
        <v>0</v>
      </c>
      <c r="CI921" s="54">
        <f t="shared" si="2612"/>
        <v>0</v>
      </c>
      <c r="CJ921" s="56">
        <f t="shared" si="2613"/>
        <v>0</v>
      </c>
      <c r="CK921" s="54">
        <f t="shared" si="2614"/>
        <v>0</v>
      </c>
      <c r="CL921" s="54">
        <f t="shared" si="2615"/>
        <v>0</v>
      </c>
      <c r="CM921" s="54">
        <f t="shared" si="2616"/>
        <v>0</v>
      </c>
      <c r="CN921" s="54">
        <f t="shared" si="2617"/>
        <v>0</v>
      </c>
      <c r="CO921" s="54">
        <f t="shared" si="2618"/>
        <v>0</v>
      </c>
      <c r="CP921" s="54">
        <f t="shared" si="2619"/>
        <v>0</v>
      </c>
      <c r="CQ921" s="54">
        <f t="shared" si="2620"/>
        <v>0</v>
      </c>
      <c r="CR921" s="54">
        <f t="shared" si="2621"/>
        <v>0</v>
      </c>
      <c r="CS921" s="54">
        <f t="shared" si="2622"/>
        <v>0</v>
      </c>
      <c r="CU921" s="54">
        <f t="shared" si="2623"/>
        <v>0</v>
      </c>
      <c r="CV921" s="54">
        <f t="shared" si="2624"/>
        <v>0</v>
      </c>
      <c r="CW921" s="54">
        <f t="shared" si="2625"/>
        <v>0</v>
      </c>
      <c r="CX921" s="54">
        <f t="shared" si="2626"/>
        <v>0</v>
      </c>
      <c r="CZ921" s="54">
        <f t="shared" si="2627"/>
        <v>0</v>
      </c>
      <c r="DA921" s="54">
        <f t="shared" si="2628"/>
        <v>0</v>
      </c>
      <c r="DB921" s="54">
        <f t="shared" si="2629"/>
        <v>0</v>
      </c>
      <c r="DC921" s="54">
        <f t="shared" si="2630"/>
        <v>0</v>
      </c>
      <c r="DD921" s="54">
        <f t="shared" si="2631"/>
        <v>0</v>
      </c>
      <c r="DE921" s="54">
        <f t="shared" si="2632"/>
        <v>0</v>
      </c>
      <c r="DF921" s="54">
        <f t="shared" si="2633"/>
        <v>0</v>
      </c>
      <c r="DG921" s="54">
        <f t="shared" si="2634"/>
        <v>2</v>
      </c>
      <c r="DH921" s="71">
        <f t="shared" si="2635"/>
        <v>0</v>
      </c>
      <c r="DI921" s="71">
        <f t="shared" si="2636"/>
        <v>0</v>
      </c>
      <c r="DJ921" s="54">
        <f t="shared" si="2637"/>
        <v>0</v>
      </c>
      <c r="DK921" s="54">
        <f t="shared" si="2638"/>
        <v>2</v>
      </c>
      <c r="DL921" s="4">
        <f t="shared" si="2568"/>
        <v>0</v>
      </c>
      <c r="DM921" s="3">
        <f t="shared" si="2639"/>
        <v>0</v>
      </c>
      <c r="DN921" s="3">
        <f t="shared" si="2640"/>
        <v>0</v>
      </c>
      <c r="DO921" s="4" t="e">
        <f t="shared" si="2641"/>
        <v>#DIV/0!</v>
      </c>
      <c r="DP921" s="57"/>
      <c r="DQ921" s="57"/>
      <c r="DR921" s="56">
        <f t="shared" si="2569"/>
        <v>2</v>
      </c>
      <c r="DS921" s="56">
        <f t="shared" si="2570"/>
        <v>0</v>
      </c>
      <c r="DT921" s="38">
        <f t="shared" si="2571"/>
        <v>0</v>
      </c>
      <c r="DU921" s="38">
        <f t="shared" si="2642"/>
        <v>2</v>
      </c>
      <c r="DV921" s="38">
        <f t="shared" si="2572"/>
        <v>0</v>
      </c>
      <c r="DW921" s="39">
        <f t="shared" si="2573"/>
        <v>0</v>
      </c>
      <c r="DX921" s="39">
        <f t="shared" si="2574"/>
        <v>0</v>
      </c>
      <c r="DY921" s="39">
        <f t="shared" si="2575"/>
        <v>0</v>
      </c>
      <c r="DZ921" s="39">
        <f t="shared" si="2576"/>
        <v>0</v>
      </c>
      <c r="EA921" s="39">
        <f t="shared" si="2577"/>
        <v>0</v>
      </c>
      <c r="EB921" s="37" t="e">
        <f t="shared" si="2643"/>
        <v>#DIV/0!</v>
      </c>
      <c r="EC921" s="37" t="e">
        <f t="shared" si="2644"/>
        <v>#DIV/0!</v>
      </c>
      <c r="ED921" s="37" t="e">
        <f t="shared" si="2645"/>
        <v>#DIV/0!</v>
      </c>
      <c r="EE921" s="37" t="e">
        <f t="shared" si="2646"/>
        <v>#DIV/0!</v>
      </c>
      <c r="EF921" s="39" t="e">
        <f t="shared" si="2647"/>
        <v>#DIV/0!</v>
      </c>
      <c r="EG921" s="37" t="e">
        <f t="shared" si="2648"/>
        <v>#DIV/0!</v>
      </c>
      <c r="EH921" s="37" t="e">
        <f t="shared" si="2649"/>
        <v>#DIV/0!</v>
      </c>
      <c r="EI921" s="11" t="b">
        <f t="shared" si="2650"/>
        <v>1</v>
      </c>
      <c r="EJ921" s="11" t="b">
        <f t="shared" si="2651"/>
        <v>0</v>
      </c>
      <c r="EK921" s="39" t="e">
        <f t="shared" si="2652"/>
        <v>#DIV/0!</v>
      </c>
      <c r="EL921" s="39" t="e">
        <f t="shared" si="2653"/>
        <v>#DIV/0!</v>
      </c>
      <c r="EM921" s="39" t="e">
        <f t="shared" si="2654"/>
        <v>#DIV/0!</v>
      </c>
      <c r="EN921" s="39" t="e">
        <f t="shared" si="2655"/>
        <v>#DIV/0!</v>
      </c>
      <c r="EO921" s="39" t="e">
        <f t="shared" si="2656"/>
        <v>#DIV/0!</v>
      </c>
      <c r="EP921" s="39" t="e">
        <f t="shared" si="2657"/>
        <v>#DIV/0!</v>
      </c>
      <c r="EQ921" s="39" t="e">
        <f t="shared" si="2658"/>
        <v>#DIV/0!</v>
      </c>
      <c r="ER921" s="39" t="e">
        <f t="shared" si="2659"/>
        <v>#DIV/0!</v>
      </c>
      <c r="ES921" s="58" t="str">
        <f t="shared" si="2660"/>
        <v>(OH,F,Cl)-dominate amphibole</v>
      </c>
      <c r="ET921" s="58" t="e">
        <f t="shared" si="2661"/>
        <v>#N/A</v>
      </c>
      <c r="EU921" s="56">
        <f t="shared" si="2578"/>
        <v>0</v>
      </c>
      <c r="EV921" s="56">
        <f t="shared" si="2579"/>
        <v>0</v>
      </c>
      <c r="EW921" s="56">
        <f t="shared" si="2580"/>
        <v>0</v>
      </c>
      <c r="EX921" s="56">
        <f t="shared" si="2581"/>
        <v>0</v>
      </c>
      <c r="EY921" s="56">
        <f t="shared" si="2582"/>
        <v>0</v>
      </c>
      <c r="EZ921" s="56">
        <f t="shared" si="2583"/>
        <v>0</v>
      </c>
      <c r="FA921" s="39">
        <f t="shared" si="2584"/>
        <v>0</v>
      </c>
      <c r="FB921" s="39">
        <f t="shared" si="2585"/>
        <v>0</v>
      </c>
      <c r="FC921" s="54">
        <f t="shared" si="2586"/>
        <v>0</v>
      </c>
      <c r="FD921" s="54">
        <f t="shared" si="2587"/>
        <v>0</v>
      </c>
      <c r="FE921" s="39">
        <f t="shared" si="2588"/>
        <v>0</v>
      </c>
      <c r="FF921" s="54">
        <f t="shared" si="2589"/>
        <v>0</v>
      </c>
      <c r="FG921" s="39">
        <f t="shared" si="2590"/>
        <v>0</v>
      </c>
      <c r="FH921" s="39">
        <f t="shared" si="2662"/>
        <v>0</v>
      </c>
      <c r="FI921" s="39">
        <f t="shared" si="2663"/>
        <v>0</v>
      </c>
      <c r="FJ921" s="39">
        <f t="shared" si="2664"/>
        <v>0</v>
      </c>
      <c r="FK921" s="39" t="e">
        <f t="shared" si="2665"/>
        <v>#DIV/0!</v>
      </c>
      <c r="FL921" s="39" t="e">
        <f t="shared" si="2666"/>
        <v>#DIV/0!</v>
      </c>
      <c r="FM921" s="39" t="e">
        <f t="shared" si="2667"/>
        <v>#DIV/0!</v>
      </c>
      <c r="FN921" s="39">
        <f t="shared" si="2668"/>
        <v>1</v>
      </c>
      <c r="FO921" s="39">
        <f t="shared" si="2591"/>
        <v>0</v>
      </c>
      <c r="FP921" s="39">
        <f t="shared" si="2592"/>
        <v>0</v>
      </c>
      <c r="FQ921" s="39">
        <f t="shared" si="2593"/>
        <v>0</v>
      </c>
      <c r="FR921" s="39">
        <f t="shared" si="2669"/>
        <v>0</v>
      </c>
      <c r="FS921" s="39">
        <f t="shared" si="2670"/>
        <v>0</v>
      </c>
      <c r="FU921" s="39" t="e">
        <f t="shared" si="2671"/>
        <v>#DIV/0!</v>
      </c>
      <c r="FV921" s="39" t="e">
        <f t="shared" si="2672"/>
        <v>#DIV/0!</v>
      </c>
      <c r="FW921" s="39" t="e">
        <f t="shared" si="2673"/>
        <v>#DIV/0!</v>
      </c>
      <c r="FY921" s="39" t="e">
        <f t="shared" si="2674"/>
        <v>#DIV/0!</v>
      </c>
      <c r="FZ921" s="39" t="e">
        <f t="shared" si="2675"/>
        <v>#DIV/0!</v>
      </c>
      <c r="GA921" s="39" t="e">
        <f t="shared" si="2676"/>
        <v>#DIV/0!</v>
      </c>
      <c r="GB921" s="39" t="e">
        <f t="shared" si="2677"/>
        <v>#DIV/0!</v>
      </c>
      <c r="GC921" s="39" t="e">
        <f t="shared" si="2678"/>
        <v>#DIV/0!</v>
      </c>
      <c r="GD921" s="39" t="e">
        <f t="shared" si="2679"/>
        <v>#DIV/0!</v>
      </c>
      <c r="GE921" s="39" t="e">
        <f t="shared" si="2680"/>
        <v>#DIV/0!</v>
      </c>
      <c r="GF921" s="39" t="e">
        <f t="shared" si="2681"/>
        <v>#DIV/0!</v>
      </c>
      <c r="GG921" s="39" t="e">
        <f t="shared" si="2682"/>
        <v>#DIV/0!</v>
      </c>
      <c r="GH921" s="39" t="e">
        <f t="shared" si="2683"/>
        <v>#DIV/0!</v>
      </c>
      <c r="GI921" s="39"/>
      <c r="GJ921" s="39" t="e">
        <f t="shared" si="2684"/>
        <v>#DIV/0!</v>
      </c>
      <c r="GK921" s="39" t="e">
        <f t="shared" si="2685"/>
        <v>#DIV/0!</v>
      </c>
      <c r="GL921" s="39" t="e">
        <f t="shared" si="2686"/>
        <v>#DIV/0!</v>
      </c>
      <c r="GM921" s="39" t="e">
        <f t="shared" si="2687"/>
        <v>#DIV/0!</v>
      </c>
      <c r="GN921" s="39" t="e">
        <f t="shared" si="2688"/>
        <v>#DIV/0!</v>
      </c>
      <c r="GO921" s="57"/>
      <c r="GP921" s="57" t="e">
        <f t="shared" si="2689"/>
        <v>#DIV/0!</v>
      </c>
      <c r="GQ921" s="59" t="e">
        <f t="shared" si="2690"/>
        <v>#DIV/0!</v>
      </c>
      <c r="GR921" s="41" t="e">
        <f t="shared" si="2691"/>
        <v>#DIV/0!</v>
      </c>
      <c r="GS921" s="57" t="e">
        <f t="shared" si="2692"/>
        <v>#DIV/0!</v>
      </c>
      <c r="GT921" s="57" t="e">
        <f t="shared" si="2693"/>
        <v>#DIV/0!</v>
      </c>
      <c r="GU921" s="57" t="e">
        <f t="shared" si="2694"/>
        <v>#DIV/0!</v>
      </c>
      <c r="GV921" s="57"/>
      <c r="GW921" s="42" t="e">
        <f t="shared" si="2695"/>
        <v>#DIV/0!</v>
      </c>
      <c r="GX921" s="42" t="e">
        <f t="shared" si="2696"/>
        <v>#DIV/0!</v>
      </c>
      <c r="GY921" s="42" t="e">
        <f t="shared" si="2697"/>
        <v>#DIV/0!</v>
      </c>
      <c r="GZ921" s="57"/>
      <c r="HA921" s="2" t="e">
        <f t="shared" si="2698"/>
        <v>#DIV/0!</v>
      </c>
      <c r="HB921" s="2" t="e">
        <f t="shared" si="2699"/>
        <v>#DIV/0!</v>
      </c>
      <c r="HC921" s="2" t="e">
        <f t="shared" si="2700"/>
        <v>#DIV/0!</v>
      </c>
      <c r="HD921" s="2" t="e">
        <f t="shared" si="2701"/>
        <v>#DIV/0!</v>
      </c>
      <c r="HE921" s="2" t="e">
        <f t="shared" si="2702"/>
        <v>#DIV/0!</v>
      </c>
      <c r="HF921" s="2" t="e">
        <f t="shared" si="2703"/>
        <v>#DIV/0!</v>
      </c>
      <c r="HG921" s="2" t="e">
        <f t="shared" si="2704"/>
        <v>#DIV/0!</v>
      </c>
      <c r="HH921" s="2" t="e">
        <f t="shared" si="2705"/>
        <v>#DIV/0!</v>
      </c>
      <c r="HI921" s="2" t="e">
        <f t="shared" si="2706"/>
        <v>#DIV/0!</v>
      </c>
      <c r="HJ921" s="11" t="e">
        <f t="shared" si="2707"/>
        <v>#DIV/0!</v>
      </c>
      <c r="HK921" s="60" t="e">
        <f t="shared" si="2708"/>
        <v>#DIV/0!</v>
      </c>
      <c r="HL921" s="57"/>
      <c r="HM921" s="57" t="e">
        <f t="shared" si="2709"/>
        <v>#DIV/0!</v>
      </c>
      <c r="HN921" s="57" t="e">
        <f t="shared" si="2710"/>
        <v>#DIV/0!</v>
      </c>
      <c r="HO921" s="57" t="e">
        <f t="shared" si="2711"/>
        <v>#DIV/0!</v>
      </c>
      <c r="HP921" s="57" t="e">
        <f t="shared" si="2712"/>
        <v>#DIV/0!</v>
      </c>
      <c r="HQ921" s="57" t="e">
        <f t="shared" si="2713"/>
        <v>#DIV/0!</v>
      </c>
      <c r="HR921" s="57"/>
      <c r="HS921" s="57" t="e">
        <f t="shared" si="2714"/>
        <v>#DIV/0!</v>
      </c>
      <c r="HT921" s="57" t="e">
        <f t="shared" si="2715"/>
        <v>#DIV/0!</v>
      </c>
      <c r="HU921" s="57" t="e">
        <f t="shared" si="2716"/>
        <v>#DIV/0!</v>
      </c>
      <c r="HV921" s="57" t="e">
        <f t="shared" si="2717"/>
        <v>#DIV/0!</v>
      </c>
      <c r="HW921" s="57" t="e">
        <f t="shared" si="2718"/>
        <v>#DIV/0!</v>
      </c>
      <c r="HX921" s="57"/>
      <c r="HY921" s="57" t="e">
        <f t="shared" si="2719"/>
        <v>#DIV/0!</v>
      </c>
      <c r="HZ921" s="57" t="e">
        <f t="shared" si="2720"/>
        <v>#DIV/0!</v>
      </c>
      <c r="IA921" s="57"/>
      <c r="IB921" s="61">
        <f t="shared" si="2721"/>
        <v>0</v>
      </c>
      <c r="IC921" s="57" t="str">
        <f t="shared" si="2722"/>
        <v/>
      </c>
      <c r="ID921" s="42"/>
      <c r="IE921" s="2" t="str">
        <f t="shared" si="2723"/>
        <v/>
      </c>
      <c r="IF921" s="60" t="e">
        <f t="shared" si="2724"/>
        <v>#DIV/0!</v>
      </c>
      <c r="IG921" s="60" t="str">
        <f t="shared" si="2725"/>
        <v/>
      </c>
      <c r="IH921" s="60" t="str">
        <f t="shared" si="2726"/>
        <v>zinco-</v>
      </c>
      <c r="II921" s="60" t="str">
        <f t="shared" si="2727"/>
        <v>mangano-</v>
      </c>
      <c r="IJ921" s="60" t="e">
        <f t="shared" si="2728"/>
        <v>#DIV/0!</v>
      </c>
      <c r="IK921" s="60" t="e">
        <f t="shared" si="2729"/>
        <v>#DIV/0!</v>
      </c>
      <c r="IL921" s="60" t="e">
        <f t="shared" si="2730"/>
        <v>#DIV/0!</v>
      </c>
      <c r="IM921" s="60" t="e">
        <f t="shared" si="2731"/>
        <v>#DIV/0!</v>
      </c>
      <c r="IN921" s="60" t="str">
        <f t="shared" si="2732"/>
        <v/>
      </c>
      <c r="IO921" s="60" t="str">
        <f t="shared" si="2733"/>
        <v/>
      </c>
      <c r="IP921" s="57"/>
      <c r="IQ921" s="57" t="str">
        <f t="shared" si="2734"/>
        <v>ERROR!!</v>
      </c>
    </row>
    <row r="922" spans="24:251">
      <c r="X922" s="29">
        <f t="shared" si="2735"/>
        <v>0</v>
      </c>
      <c r="Y922" s="29">
        <f t="shared" si="2736"/>
        <v>0</v>
      </c>
      <c r="Z922" s="29" t="e">
        <f t="shared" si="2737"/>
        <v>#DIV/0!</v>
      </c>
      <c r="AA922" s="29" t="e">
        <f t="shared" si="2738"/>
        <v>#DIV/0!</v>
      </c>
      <c r="AB922" s="29" t="e">
        <f t="shared" si="2739"/>
        <v>#DIV/0!</v>
      </c>
      <c r="AC922" s="29" t="e">
        <f t="shared" si="2740"/>
        <v>#DIV/0!</v>
      </c>
      <c r="AF922" s="23">
        <v>60.084299999999999</v>
      </c>
      <c r="AG922" s="23">
        <v>79.878799999999998</v>
      </c>
      <c r="AH922" s="23">
        <v>101.96120000000001</v>
      </c>
      <c r="AI922" s="23">
        <v>151.99039999999999</v>
      </c>
      <c r="AJ922" s="23">
        <v>159.69</v>
      </c>
      <c r="AK922" s="23">
        <v>71.846400000000003</v>
      </c>
      <c r="AL922" s="23">
        <v>70.9375</v>
      </c>
      <c r="AM922" s="23">
        <v>40.304400000000001</v>
      </c>
      <c r="AN922" s="23">
        <v>56.077399999999997</v>
      </c>
      <c r="AO922" s="23">
        <v>61.978999999999999</v>
      </c>
      <c r="AP922" s="23">
        <v>94.195999999999998</v>
      </c>
      <c r="AQ922" s="23">
        <v>18.998000000000001</v>
      </c>
      <c r="AR922" s="23">
        <v>35.450000000000003</v>
      </c>
      <c r="AS922" s="23">
        <v>29.88</v>
      </c>
      <c r="AT922" s="23">
        <v>74.691999999999993</v>
      </c>
      <c r="AU922" s="23">
        <v>81.39</v>
      </c>
      <c r="AX922" s="54">
        <f t="shared" si="2595"/>
        <v>0</v>
      </c>
      <c r="AY922" s="54">
        <f t="shared" si="2596"/>
        <v>0</v>
      </c>
      <c r="AZ922" s="54">
        <f t="shared" si="2597"/>
        <v>0</v>
      </c>
      <c r="BA922" s="54">
        <f t="shared" si="2598"/>
        <v>0</v>
      </c>
      <c r="BB922" s="54">
        <f t="shared" si="2599"/>
        <v>0</v>
      </c>
      <c r="BC922" s="54">
        <f t="shared" si="2600"/>
        <v>0</v>
      </c>
      <c r="BD922" s="54">
        <f t="shared" si="2601"/>
        <v>0</v>
      </c>
      <c r="BE922" s="54">
        <f t="shared" si="2602"/>
        <v>0</v>
      </c>
      <c r="BF922" s="54">
        <f t="shared" si="2603"/>
        <v>0</v>
      </c>
      <c r="BG922" s="54">
        <f t="shared" si="2604"/>
        <v>0</v>
      </c>
      <c r="BH922" s="54">
        <f t="shared" si="2605"/>
        <v>0</v>
      </c>
      <c r="BI922" s="54">
        <f t="shared" si="2606"/>
        <v>0</v>
      </c>
      <c r="BJ922" s="54">
        <f t="shared" si="2607"/>
        <v>0</v>
      </c>
      <c r="BK922" s="54">
        <f t="shared" si="2608"/>
        <v>0</v>
      </c>
      <c r="BL922" s="54">
        <f t="shared" si="2609"/>
        <v>0</v>
      </c>
      <c r="BM922" s="42"/>
      <c r="BO922" s="54">
        <f>'Norm-coeff'!$C$2+$AX922*'Norm-coeff'!$D$2+$AY922*'Norm-coeff'!$E$2+$AZ922*'Norm-coeff'!$F$2+$BA922*'Norm-coeff'!$G$2+$BB922*'Norm-coeff'!$H$2+$BC922*'Norm-coeff'!$I$2+$BD922*'Norm-coeff'!$J$2+$BE922*'Norm-coeff'!$K$2+$BF922*'Norm-coeff'!$L$2+$BG922*'Norm-coeff'!$M$2+$BH922*'Norm-coeff'!$N$2+$BI922*'Norm-coeff'!$O$2</f>
        <v>5.4045421474420303</v>
      </c>
      <c r="BP922" s="54">
        <f>'Norm-coeff'!$C$3+$AX922*'Norm-coeff'!$D$3+$AY922*'Norm-coeff'!$E$3+$AZ922*'Norm-coeff'!$F$3+$BA922*'Norm-coeff'!$G$3+$BB922*'Norm-coeff'!$H$3+$BC922*'Norm-coeff'!$I$3+$BD922*'Norm-coeff'!$J$3+$BE922*'Norm-coeff'!$K$3+$BF922*'Norm-coeff'!$L$3+$BG922*'Norm-coeff'!$M$3+$BH922*'Norm-coeff'!$N$3+$BI922*'Norm-coeff'!$O$3</f>
        <v>3.15319116612705</v>
      </c>
      <c r="BQ922" s="54">
        <f>'Norm-coeff'!$C$4+$AX922*'Norm-coeff'!$D$4+$AY922*'Norm-coeff'!$E$4+$AZ922*'Norm-coeff'!$F$4+$BA922*'Norm-coeff'!$G$4+$BB922*'Norm-coeff'!$H$4+$BC922*'Norm-coeff'!$I$4+$BD922*'Norm-coeff'!$J$4+$BE922*'Norm-coeff'!$K$4+$BF922*'Norm-coeff'!$L$4+$BG922*'Norm-coeff'!$M$4+$BH922*'Norm-coeff'!$N$4+$BI922*'Norm-coeff'!$O$4</f>
        <v>1.42115649462768</v>
      </c>
      <c r="BR922" s="54">
        <f>'Norm-coeff'!$C$5+$AX922*'Norm-coeff'!$D$5+$AY922*'Norm-coeff'!$E$5+$AZ922*'Norm-coeff'!$F$5+$BA922*'Norm-coeff'!$G$5+$BB922*'Norm-coeff'!$H$5+$BC922*'Norm-coeff'!$I$5+$BD922*'Norm-coeff'!$J$5+$BE922*'Norm-coeff'!$K$5+$BF922*'Norm-coeff'!$L$5+$BG922*'Norm-coeff'!$M$5+$BH922*'Norm-coeff'!$N$5+$BI922*'Norm-coeff'!$O$5</f>
        <v>1.0553329241296201</v>
      </c>
      <c r="BS922" s="54">
        <f>'Norm-coeff'!$C$6+$AX922*'Norm-coeff'!$D$6+$AY922*'Norm-coeff'!$E$6+$AZ922*'Norm-coeff'!$F$6+$BA922*'Norm-coeff'!$G$6+$BB922*'Norm-coeff'!$H$6+$BC922*'Norm-coeff'!$I$6+$BD922*'Norm-coeff'!$J$6+$BE922*'Norm-coeff'!$K$6+$BF922*'Norm-coeff'!$L$6+$BG922*'Norm-coeff'!$M$6+$BH922*'Norm-coeff'!$N$6+$BI922*'Norm-coeff'!$O$6</f>
        <v>-1.48700885495103E-2</v>
      </c>
      <c r="BT922" s="54">
        <f>'Norm-coeff'!$C$7+$AX922*'Norm-coeff'!$D$7+$AY922*'Norm-coeff'!$E$7+$AZ922*'Norm-coeff'!$F$7+$BA922*'Norm-coeff'!$G$7+$BB922*'Norm-coeff'!$H$7+$BC922*'Norm-coeff'!$I$7+$BD922*'Norm-coeff'!$J$7+$BE922*'Norm-coeff'!$K$7+$BF922*'Norm-coeff'!$L$7+$BG922*'Norm-coeff'!$M$7+$BH922*'Norm-coeff'!$N$7+$BI922*'Norm-coeff'!$O$7</f>
        <v>2.0907583608832998</v>
      </c>
      <c r="BU922" s="54">
        <f>'Norm-coeff'!$C$8+$AX922*'Norm-coeff'!$D$8+$AY922*'Norm-coeff'!$E$8+$AZ922*'Norm-coeff'!$F$8+$BA922*'Norm-coeff'!$G$8+$BB922*'Norm-coeff'!$H$8+$BC922*'Norm-coeff'!$I$8+$BD922*'Norm-coeff'!$J$8+$BE922*'Norm-coeff'!$K$8+$BF922*'Norm-coeff'!$L$8+$BG922*'Norm-coeff'!$M$8+$BH922*'Norm-coeff'!$N$8+$BI922*'Norm-coeff'!$O$8</f>
        <v>0.65894159836244504</v>
      </c>
      <c r="BV922" s="54">
        <f>'Norm-coeff'!$C$9+$AX922*'Norm-coeff'!$D$9+$AY922*'Norm-coeff'!$E$9+$AZ922*'Norm-coeff'!$F$9+$BA922*'Norm-coeff'!$G$9+$BB922*'Norm-coeff'!$H$9+$BC922*'Norm-coeff'!$I$9+$BD922*'Norm-coeff'!$J$9+$BE922*'Norm-coeff'!$K$9+$BF922*'Norm-coeff'!$L$9+$BG922*'Norm-coeff'!$M$9+$BH922*'Norm-coeff'!$N$9+$BI922*'Norm-coeff'!$O$9</f>
        <v>1.48961085014701</v>
      </c>
      <c r="BW922" s="54">
        <f>'Norm-coeff'!$C$10+$AX922*'Norm-coeff'!$D$10+$AY922*'Norm-coeff'!$E$10+$AZ922*'Norm-coeff'!$F$10+$BA922*'Norm-coeff'!$G$10+$BB922*'Norm-coeff'!$H$10+$BC922*'Norm-coeff'!$I$10+$BD922*'Norm-coeff'!$J$10+$BE922*'Norm-coeff'!$K$10+$BF922*'Norm-coeff'!$L$10+$BG922*'Norm-coeff'!$M$10+$BH922*'Norm-coeff'!$N$10+$BI922*'Norm-coeff'!$O$10</f>
        <v>1.42058735749591</v>
      </c>
      <c r="BX922" s="54">
        <f>'Norm-coeff'!$C$11+$AX922*'Norm-coeff'!$D$11+$AY922*'Norm-coeff'!$E$11+$AZ922*'Norm-coeff'!$F$11+$BA922*'Norm-coeff'!$G$11+$BB922*'Norm-coeff'!$H$11+$BC922*'Norm-coeff'!$I$11+$BD922*'Norm-coeff'!$J$11+$BE922*'Norm-coeff'!$K$11+$BF922*'Norm-coeff'!$L$11+$BG922*'Norm-coeff'!$M$11+$BH922*'Norm-coeff'!$N$11+$BI922*'Norm-coeff'!$O$11</f>
        <v>0.221233014421479</v>
      </c>
      <c r="BY922" s="54">
        <f>'Norm-coeff'!$C$12+$AX922*'Norm-coeff'!$D$12+$AY922*'Norm-coeff'!$E$12+$AZ922*'Norm-coeff'!$F$12+$BA922*'Norm-coeff'!$G$12+$BB922*'Norm-coeff'!$H$12+$BC922*'Norm-coeff'!$I$12+$BD922*'Norm-coeff'!$J$12+$BE922*'Norm-coeff'!$K$12+$BF922*'Norm-coeff'!$L$12+$BG922*'Norm-coeff'!$M$12+$BH922*'Norm-coeff'!$N$12+$BI922*'Norm-coeff'!$O$12</f>
        <v>0.283527502056037</v>
      </c>
      <c r="BZ922" s="54">
        <f>'Norm-coeff'!$C$13+$AX922*'Norm-coeff'!$D$13+$AY922*'Norm-coeff'!$E$13+$AZ922*'Norm-coeff'!$F$13+$BA922*'Norm-coeff'!$G$13+$BB922*'Norm-coeff'!$H$13+$BC922*'Norm-coeff'!$I$13+$BD922*'Norm-coeff'!$J$13+$BE922*'Norm-coeff'!$K$13+$BF922*'Norm-coeff'!$L$13+$BG922*'Norm-coeff'!$M$13+$BH922*'Norm-coeff'!$N$13+$BI922*'Norm-coeff'!$O$13</f>
        <v>-4.1864930554451202E-2</v>
      </c>
      <c r="CA922" s="54">
        <f>'Norm-coeff'!$C$14+$AX922*'Norm-coeff'!$D$14+$AY922*'Norm-coeff'!$E$14+$AZ922*'Norm-coeff'!$F$14+$BA922*'Norm-coeff'!$G$14+$BB922*'Norm-coeff'!$H$14+$BC922*'Norm-coeff'!$I$14+$BD922*'Norm-coeff'!$J$14+$BE922*'Norm-coeff'!$K$14+$BF922*'Norm-coeff'!$L$14+$BG922*'Norm-coeff'!$M$14+$BH922*'Norm-coeff'!$N$14+$BI922*'Norm-coeff'!$O$14</f>
        <v>4.2526983164477103</v>
      </c>
      <c r="CC922" s="54">
        <f t="shared" si="2610"/>
        <v>0</v>
      </c>
      <c r="CG922" s="54">
        <f t="shared" si="2611"/>
        <v>0</v>
      </c>
      <c r="CH922" s="54">
        <f t="shared" si="2594"/>
        <v>0</v>
      </c>
      <c r="CI922" s="54">
        <f t="shared" si="2612"/>
        <v>0</v>
      </c>
      <c r="CJ922" s="56">
        <f t="shared" si="2613"/>
        <v>0</v>
      </c>
      <c r="CK922" s="54">
        <f t="shared" si="2614"/>
        <v>0</v>
      </c>
      <c r="CL922" s="54">
        <f t="shared" si="2615"/>
        <v>0</v>
      </c>
      <c r="CM922" s="54">
        <f t="shared" si="2616"/>
        <v>0</v>
      </c>
      <c r="CN922" s="54">
        <f t="shared" si="2617"/>
        <v>0</v>
      </c>
      <c r="CO922" s="54">
        <f t="shared" si="2618"/>
        <v>0</v>
      </c>
      <c r="CP922" s="54">
        <f t="shared" si="2619"/>
        <v>0</v>
      </c>
      <c r="CQ922" s="54">
        <f t="shared" si="2620"/>
        <v>0</v>
      </c>
      <c r="CR922" s="54">
        <f t="shared" si="2621"/>
        <v>0</v>
      </c>
      <c r="CS922" s="54">
        <f t="shared" si="2622"/>
        <v>0</v>
      </c>
      <c r="CU922" s="54">
        <f t="shared" si="2623"/>
        <v>0</v>
      </c>
      <c r="CV922" s="54">
        <f t="shared" si="2624"/>
        <v>0</v>
      </c>
      <c r="CW922" s="54">
        <f t="shared" si="2625"/>
        <v>0</v>
      </c>
      <c r="CX922" s="54">
        <f t="shared" si="2626"/>
        <v>0</v>
      </c>
      <c r="CZ922" s="54">
        <f t="shared" si="2627"/>
        <v>0</v>
      </c>
      <c r="DA922" s="54">
        <f t="shared" si="2628"/>
        <v>0</v>
      </c>
      <c r="DB922" s="54">
        <f t="shared" si="2629"/>
        <v>0</v>
      </c>
      <c r="DC922" s="54">
        <f t="shared" si="2630"/>
        <v>0</v>
      </c>
      <c r="DD922" s="54">
        <f t="shared" si="2631"/>
        <v>0</v>
      </c>
      <c r="DE922" s="54">
        <f t="shared" si="2632"/>
        <v>0</v>
      </c>
      <c r="DF922" s="54">
        <f t="shared" si="2633"/>
        <v>0</v>
      </c>
      <c r="DG922" s="54">
        <f t="shared" si="2634"/>
        <v>2</v>
      </c>
      <c r="DH922" s="71">
        <f t="shared" si="2635"/>
        <v>0</v>
      </c>
      <c r="DI922" s="71">
        <f t="shared" si="2636"/>
        <v>0</v>
      </c>
      <c r="DJ922" s="54">
        <f t="shared" si="2637"/>
        <v>0</v>
      </c>
      <c r="DK922" s="54">
        <f t="shared" si="2638"/>
        <v>2</v>
      </c>
      <c r="DL922" s="4">
        <f t="shared" si="2568"/>
        <v>0</v>
      </c>
      <c r="DM922" s="3">
        <f t="shared" si="2639"/>
        <v>0</v>
      </c>
      <c r="DN922" s="3">
        <f t="shared" si="2640"/>
        <v>0</v>
      </c>
      <c r="DO922" s="4" t="e">
        <f t="shared" si="2641"/>
        <v>#DIV/0!</v>
      </c>
      <c r="DP922" s="57"/>
      <c r="DQ922" s="57"/>
      <c r="DR922" s="56">
        <f t="shared" si="2569"/>
        <v>2</v>
      </c>
      <c r="DS922" s="56">
        <f t="shared" si="2570"/>
        <v>0</v>
      </c>
      <c r="DT922" s="38">
        <f t="shared" si="2571"/>
        <v>0</v>
      </c>
      <c r="DU922" s="38">
        <f t="shared" si="2642"/>
        <v>2</v>
      </c>
      <c r="DV922" s="38">
        <f t="shared" si="2572"/>
        <v>0</v>
      </c>
      <c r="DW922" s="39">
        <f t="shared" si="2573"/>
        <v>0</v>
      </c>
      <c r="DX922" s="39">
        <f t="shared" si="2574"/>
        <v>0</v>
      </c>
      <c r="DY922" s="39">
        <f t="shared" si="2575"/>
        <v>0</v>
      </c>
      <c r="DZ922" s="39">
        <f t="shared" si="2576"/>
        <v>0</v>
      </c>
      <c r="EA922" s="39">
        <f t="shared" si="2577"/>
        <v>0</v>
      </c>
      <c r="EB922" s="37" t="e">
        <f t="shared" si="2643"/>
        <v>#DIV/0!</v>
      </c>
      <c r="EC922" s="37" t="e">
        <f t="shared" si="2644"/>
        <v>#DIV/0!</v>
      </c>
      <c r="ED922" s="37" t="e">
        <f t="shared" si="2645"/>
        <v>#DIV/0!</v>
      </c>
      <c r="EE922" s="37" t="e">
        <f t="shared" si="2646"/>
        <v>#DIV/0!</v>
      </c>
      <c r="EF922" s="39" t="e">
        <f t="shared" si="2647"/>
        <v>#DIV/0!</v>
      </c>
      <c r="EG922" s="37" t="e">
        <f t="shared" si="2648"/>
        <v>#DIV/0!</v>
      </c>
      <c r="EH922" s="37" t="e">
        <f t="shared" si="2649"/>
        <v>#DIV/0!</v>
      </c>
      <c r="EI922" s="11" t="b">
        <f t="shared" si="2650"/>
        <v>1</v>
      </c>
      <c r="EJ922" s="11" t="b">
        <f t="shared" si="2651"/>
        <v>0</v>
      </c>
      <c r="EK922" s="39" t="e">
        <f t="shared" si="2652"/>
        <v>#DIV/0!</v>
      </c>
      <c r="EL922" s="39" t="e">
        <f t="shared" si="2653"/>
        <v>#DIV/0!</v>
      </c>
      <c r="EM922" s="39" t="e">
        <f t="shared" si="2654"/>
        <v>#DIV/0!</v>
      </c>
      <c r="EN922" s="39" t="e">
        <f t="shared" si="2655"/>
        <v>#DIV/0!</v>
      </c>
      <c r="EO922" s="39" t="e">
        <f t="shared" si="2656"/>
        <v>#DIV/0!</v>
      </c>
      <c r="EP922" s="39" t="e">
        <f t="shared" si="2657"/>
        <v>#DIV/0!</v>
      </c>
      <c r="EQ922" s="39" t="e">
        <f t="shared" si="2658"/>
        <v>#DIV/0!</v>
      </c>
      <c r="ER922" s="39" t="e">
        <f t="shared" si="2659"/>
        <v>#DIV/0!</v>
      </c>
      <c r="ES922" s="58" t="str">
        <f t="shared" si="2660"/>
        <v>(OH,F,Cl)-dominate amphibole</v>
      </c>
      <c r="ET922" s="58" t="e">
        <f t="shared" si="2661"/>
        <v>#N/A</v>
      </c>
      <c r="EU922" s="56">
        <f t="shared" si="2578"/>
        <v>0</v>
      </c>
      <c r="EV922" s="56">
        <f t="shared" si="2579"/>
        <v>0</v>
      </c>
      <c r="EW922" s="56">
        <f t="shared" si="2580"/>
        <v>0</v>
      </c>
      <c r="EX922" s="56">
        <f t="shared" si="2581"/>
        <v>0</v>
      </c>
      <c r="EY922" s="56">
        <f t="shared" si="2582"/>
        <v>0</v>
      </c>
      <c r="EZ922" s="56">
        <f t="shared" si="2583"/>
        <v>0</v>
      </c>
      <c r="FA922" s="39">
        <f t="shared" si="2584"/>
        <v>0</v>
      </c>
      <c r="FB922" s="39">
        <f t="shared" si="2585"/>
        <v>0</v>
      </c>
      <c r="FC922" s="54">
        <f t="shared" si="2586"/>
        <v>0</v>
      </c>
      <c r="FD922" s="54">
        <f t="shared" si="2587"/>
        <v>0</v>
      </c>
      <c r="FE922" s="39">
        <f t="shared" si="2588"/>
        <v>0</v>
      </c>
      <c r="FF922" s="54">
        <f t="shared" si="2589"/>
        <v>0</v>
      </c>
      <c r="FG922" s="39">
        <f t="shared" si="2590"/>
        <v>0</v>
      </c>
      <c r="FH922" s="39">
        <f t="shared" si="2662"/>
        <v>0</v>
      </c>
      <c r="FI922" s="39">
        <f t="shared" si="2663"/>
        <v>0</v>
      </c>
      <c r="FJ922" s="39">
        <f t="shared" si="2664"/>
        <v>0</v>
      </c>
      <c r="FK922" s="39" t="e">
        <f t="shared" si="2665"/>
        <v>#DIV/0!</v>
      </c>
      <c r="FL922" s="39" t="e">
        <f t="shared" si="2666"/>
        <v>#DIV/0!</v>
      </c>
      <c r="FM922" s="39" t="e">
        <f t="shared" si="2667"/>
        <v>#DIV/0!</v>
      </c>
      <c r="FN922" s="39">
        <f t="shared" si="2668"/>
        <v>1</v>
      </c>
      <c r="FO922" s="39">
        <f t="shared" si="2591"/>
        <v>0</v>
      </c>
      <c r="FP922" s="39">
        <f t="shared" si="2592"/>
        <v>0</v>
      </c>
      <c r="FQ922" s="39">
        <f t="shared" si="2593"/>
        <v>0</v>
      </c>
      <c r="FR922" s="39">
        <f t="shared" si="2669"/>
        <v>0</v>
      </c>
      <c r="FS922" s="39">
        <f t="shared" si="2670"/>
        <v>0</v>
      </c>
      <c r="FU922" s="39" t="e">
        <f t="shared" si="2671"/>
        <v>#DIV/0!</v>
      </c>
      <c r="FV922" s="39" t="e">
        <f t="shared" si="2672"/>
        <v>#DIV/0!</v>
      </c>
      <c r="FW922" s="39" t="e">
        <f t="shared" si="2673"/>
        <v>#DIV/0!</v>
      </c>
      <c r="FY922" s="39" t="e">
        <f t="shared" si="2674"/>
        <v>#DIV/0!</v>
      </c>
      <c r="FZ922" s="39" t="e">
        <f t="shared" si="2675"/>
        <v>#DIV/0!</v>
      </c>
      <c r="GA922" s="39" t="e">
        <f t="shared" si="2676"/>
        <v>#DIV/0!</v>
      </c>
      <c r="GB922" s="39" t="e">
        <f t="shared" si="2677"/>
        <v>#DIV/0!</v>
      </c>
      <c r="GC922" s="39" t="e">
        <f t="shared" si="2678"/>
        <v>#DIV/0!</v>
      </c>
      <c r="GD922" s="39" t="e">
        <f t="shared" si="2679"/>
        <v>#DIV/0!</v>
      </c>
      <c r="GE922" s="39" t="e">
        <f t="shared" si="2680"/>
        <v>#DIV/0!</v>
      </c>
      <c r="GF922" s="39" t="e">
        <f t="shared" si="2681"/>
        <v>#DIV/0!</v>
      </c>
      <c r="GG922" s="39" t="e">
        <f t="shared" si="2682"/>
        <v>#DIV/0!</v>
      </c>
      <c r="GH922" s="39" t="e">
        <f t="shared" si="2683"/>
        <v>#DIV/0!</v>
      </c>
      <c r="GI922" s="39"/>
      <c r="GJ922" s="39" t="e">
        <f t="shared" si="2684"/>
        <v>#DIV/0!</v>
      </c>
      <c r="GK922" s="39" t="e">
        <f t="shared" si="2685"/>
        <v>#DIV/0!</v>
      </c>
      <c r="GL922" s="39" t="e">
        <f t="shared" si="2686"/>
        <v>#DIV/0!</v>
      </c>
      <c r="GM922" s="39" t="e">
        <f t="shared" si="2687"/>
        <v>#DIV/0!</v>
      </c>
      <c r="GN922" s="39" t="e">
        <f t="shared" si="2688"/>
        <v>#DIV/0!</v>
      </c>
      <c r="GO922" s="57"/>
      <c r="GP922" s="57" t="e">
        <f t="shared" si="2689"/>
        <v>#DIV/0!</v>
      </c>
      <c r="GQ922" s="59" t="e">
        <f t="shared" si="2690"/>
        <v>#DIV/0!</v>
      </c>
      <c r="GR922" s="41" t="e">
        <f t="shared" si="2691"/>
        <v>#DIV/0!</v>
      </c>
      <c r="GS922" s="57" t="e">
        <f t="shared" si="2692"/>
        <v>#DIV/0!</v>
      </c>
      <c r="GT922" s="57" t="e">
        <f t="shared" si="2693"/>
        <v>#DIV/0!</v>
      </c>
      <c r="GU922" s="57" t="e">
        <f t="shared" si="2694"/>
        <v>#DIV/0!</v>
      </c>
      <c r="GV922" s="57"/>
      <c r="GW922" s="42" t="e">
        <f t="shared" si="2695"/>
        <v>#DIV/0!</v>
      </c>
      <c r="GX922" s="42" t="e">
        <f t="shared" si="2696"/>
        <v>#DIV/0!</v>
      </c>
      <c r="GY922" s="42" t="e">
        <f t="shared" si="2697"/>
        <v>#DIV/0!</v>
      </c>
      <c r="GZ922" s="57"/>
      <c r="HA922" s="2" t="e">
        <f t="shared" si="2698"/>
        <v>#DIV/0!</v>
      </c>
      <c r="HB922" s="2" t="e">
        <f t="shared" si="2699"/>
        <v>#DIV/0!</v>
      </c>
      <c r="HC922" s="2" t="e">
        <f t="shared" si="2700"/>
        <v>#DIV/0!</v>
      </c>
      <c r="HD922" s="2" t="e">
        <f t="shared" si="2701"/>
        <v>#DIV/0!</v>
      </c>
      <c r="HE922" s="2" t="e">
        <f t="shared" si="2702"/>
        <v>#DIV/0!</v>
      </c>
      <c r="HF922" s="2" t="e">
        <f t="shared" si="2703"/>
        <v>#DIV/0!</v>
      </c>
      <c r="HG922" s="2" t="e">
        <f t="shared" si="2704"/>
        <v>#DIV/0!</v>
      </c>
      <c r="HH922" s="2" t="e">
        <f t="shared" si="2705"/>
        <v>#DIV/0!</v>
      </c>
      <c r="HI922" s="2" t="e">
        <f t="shared" si="2706"/>
        <v>#DIV/0!</v>
      </c>
      <c r="HJ922" s="11" t="e">
        <f t="shared" si="2707"/>
        <v>#DIV/0!</v>
      </c>
      <c r="HK922" s="60" t="e">
        <f t="shared" si="2708"/>
        <v>#DIV/0!</v>
      </c>
      <c r="HL922" s="57"/>
      <c r="HM922" s="57" t="e">
        <f t="shared" si="2709"/>
        <v>#DIV/0!</v>
      </c>
      <c r="HN922" s="57" t="e">
        <f t="shared" si="2710"/>
        <v>#DIV/0!</v>
      </c>
      <c r="HO922" s="57" t="e">
        <f t="shared" si="2711"/>
        <v>#DIV/0!</v>
      </c>
      <c r="HP922" s="57" t="e">
        <f t="shared" si="2712"/>
        <v>#DIV/0!</v>
      </c>
      <c r="HQ922" s="57" t="e">
        <f t="shared" si="2713"/>
        <v>#DIV/0!</v>
      </c>
      <c r="HR922" s="57"/>
      <c r="HS922" s="57" t="e">
        <f t="shared" si="2714"/>
        <v>#DIV/0!</v>
      </c>
      <c r="HT922" s="57" t="e">
        <f t="shared" si="2715"/>
        <v>#DIV/0!</v>
      </c>
      <c r="HU922" s="57" t="e">
        <f t="shared" si="2716"/>
        <v>#DIV/0!</v>
      </c>
      <c r="HV922" s="57" t="e">
        <f t="shared" si="2717"/>
        <v>#DIV/0!</v>
      </c>
      <c r="HW922" s="57" t="e">
        <f t="shared" si="2718"/>
        <v>#DIV/0!</v>
      </c>
      <c r="HX922" s="57"/>
      <c r="HY922" s="57" t="e">
        <f t="shared" si="2719"/>
        <v>#DIV/0!</v>
      </c>
      <c r="HZ922" s="57" t="e">
        <f t="shared" si="2720"/>
        <v>#DIV/0!</v>
      </c>
      <c r="IA922" s="57"/>
      <c r="IB922" s="61">
        <f t="shared" si="2721"/>
        <v>0</v>
      </c>
      <c r="IC922" s="57" t="str">
        <f t="shared" si="2722"/>
        <v/>
      </c>
      <c r="ID922" s="42"/>
      <c r="IE922" s="2" t="str">
        <f t="shared" si="2723"/>
        <v/>
      </c>
      <c r="IF922" s="60" t="e">
        <f t="shared" si="2724"/>
        <v>#DIV/0!</v>
      </c>
      <c r="IG922" s="60" t="str">
        <f t="shared" si="2725"/>
        <v/>
      </c>
      <c r="IH922" s="60" t="str">
        <f t="shared" si="2726"/>
        <v>zinco-</v>
      </c>
      <c r="II922" s="60" t="str">
        <f t="shared" si="2727"/>
        <v>mangano-</v>
      </c>
      <c r="IJ922" s="60" t="e">
        <f t="shared" si="2728"/>
        <v>#DIV/0!</v>
      </c>
      <c r="IK922" s="60" t="e">
        <f t="shared" si="2729"/>
        <v>#DIV/0!</v>
      </c>
      <c r="IL922" s="60" t="e">
        <f t="shared" si="2730"/>
        <v>#DIV/0!</v>
      </c>
      <c r="IM922" s="60" t="e">
        <f t="shared" si="2731"/>
        <v>#DIV/0!</v>
      </c>
      <c r="IN922" s="60" t="str">
        <f t="shared" si="2732"/>
        <v/>
      </c>
      <c r="IO922" s="60" t="str">
        <f t="shared" si="2733"/>
        <v/>
      </c>
      <c r="IP922" s="57"/>
      <c r="IQ922" s="57" t="str">
        <f t="shared" si="2734"/>
        <v>ERROR!!</v>
      </c>
    </row>
    <row r="923" spans="24:251">
      <c r="X923" s="29">
        <f t="shared" si="2735"/>
        <v>0</v>
      </c>
      <c r="Y923" s="29">
        <f t="shared" si="2736"/>
        <v>0</v>
      </c>
      <c r="Z923" s="29" t="e">
        <f t="shared" si="2737"/>
        <v>#DIV/0!</v>
      </c>
      <c r="AA923" s="29" t="e">
        <f t="shared" si="2738"/>
        <v>#DIV/0!</v>
      </c>
      <c r="AB923" s="29" t="e">
        <f t="shared" si="2739"/>
        <v>#DIV/0!</v>
      </c>
      <c r="AC923" s="29" t="e">
        <f t="shared" si="2740"/>
        <v>#DIV/0!</v>
      </c>
      <c r="AF923" s="23">
        <v>60.084299999999999</v>
      </c>
      <c r="AG923" s="23">
        <v>79.878799999999998</v>
      </c>
      <c r="AH923" s="23">
        <v>101.96120000000001</v>
      </c>
      <c r="AI923" s="23">
        <v>151.99039999999999</v>
      </c>
      <c r="AJ923" s="23">
        <v>159.69</v>
      </c>
      <c r="AK923" s="23">
        <v>71.846400000000003</v>
      </c>
      <c r="AL923" s="23">
        <v>70.9375</v>
      </c>
      <c r="AM923" s="23">
        <v>40.304400000000001</v>
      </c>
      <c r="AN923" s="23">
        <v>56.077399999999997</v>
      </c>
      <c r="AO923" s="23">
        <v>61.978999999999999</v>
      </c>
      <c r="AP923" s="23">
        <v>94.195999999999998</v>
      </c>
      <c r="AQ923" s="23">
        <v>18.998000000000001</v>
      </c>
      <c r="AR923" s="23">
        <v>35.450000000000003</v>
      </c>
      <c r="AS923" s="23">
        <v>29.88</v>
      </c>
      <c r="AT923" s="23">
        <v>74.691999999999993</v>
      </c>
      <c r="AU923" s="23">
        <v>81.39</v>
      </c>
      <c r="AX923" s="54">
        <f t="shared" si="2595"/>
        <v>0</v>
      </c>
      <c r="AY923" s="54">
        <f t="shared" si="2596"/>
        <v>0</v>
      </c>
      <c r="AZ923" s="54">
        <f t="shared" si="2597"/>
        <v>0</v>
      </c>
      <c r="BA923" s="54">
        <f t="shared" si="2598"/>
        <v>0</v>
      </c>
      <c r="BB923" s="54">
        <f t="shared" si="2599"/>
        <v>0</v>
      </c>
      <c r="BC923" s="54">
        <f t="shared" si="2600"/>
        <v>0</v>
      </c>
      <c r="BD923" s="54">
        <f t="shared" si="2601"/>
        <v>0</v>
      </c>
      <c r="BE923" s="54">
        <f t="shared" si="2602"/>
        <v>0</v>
      </c>
      <c r="BF923" s="54">
        <f t="shared" si="2603"/>
        <v>0</v>
      </c>
      <c r="BG923" s="54">
        <f t="shared" si="2604"/>
        <v>0</v>
      </c>
      <c r="BH923" s="54">
        <f t="shared" si="2605"/>
        <v>0</v>
      </c>
      <c r="BI923" s="54">
        <f t="shared" si="2606"/>
        <v>0</v>
      </c>
      <c r="BJ923" s="54">
        <f t="shared" si="2607"/>
        <v>0</v>
      </c>
      <c r="BK923" s="54">
        <f t="shared" si="2608"/>
        <v>0</v>
      </c>
      <c r="BL923" s="54">
        <f t="shared" si="2609"/>
        <v>0</v>
      </c>
      <c r="BM923" s="42"/>
      <c r="BO923" s="54">
        <f>'Norm-coeff'!$C$2+$AX923*'Norm-coeff'!$D$2+$AY923*'Norm-coeff'!$E$2+$AZ923*'Norm-coeff'!$F$2+$BA923*'Norm-coeff'!$G$2+$BB923*'Norm-coeff'!$H$2+$BC923*'Norm-coeff'!$I$2+$BD923*'Norm-coeff'!$J$2+$BE923*'Norm-coeff'!$K$2+$BF923*'Norm-coeff'!$L$2+$BG923*'Norm-coeff'!$M$2+$BH923*'Norm-coeff'!$N$2+$BI923*'Norm-coeff'!$O$2</f>
        <v>5.4045421474420303</v>
      </c>
      <c r="BP923" s="54">
        <f>'Norm-coeff'!$C$3+$AX923*'Norm-coeff'!$D$3+$AY923*'Norm-coeff'!$E$3+$AZ923*'Norm-coeff'!$F$3+$BA923*'Norm-coeff'!$G$3+$BB923*'Norm-coeff'!$H$3+$BC923*'Norm-coeff'!$I$3+$BD923*'Norm-coeff'!$J$3+$BE923*'Norm-coeff'!$K$3+$BF923*'Norm-coeff'!$L$3+$BG923*'Norm-coeff'!$M$3+$BH923*'Norm-coeff'!$N$3+$BI923*'Norm-coeff'!$O$3</f>
        <v>3.15319116612705</v>
      </c>
      <c r="BQ923" s="54">
        <f>'Norm-coeff'!$C$4+$AX923*'Norm-coeff'!$D$4+$AY923*'Norm-coeff'!$E$4+$AZ923*'Norm-coeff'!$F$4+$BA923*'Norm-coeff'!$G$4+$BB923*'Norm-coeff'!$H$4+$BC923*'Norm-coeff'!$I$4+$BD923*'Norm-coeff'!$J$4+$BE923*'Norm-coeff'!$K$4+$BF923*'Norm-coeff'!$L$4+$BG923*'Norm-coeff'!$M$4+$BH923*'Norm-coeff'!$N$4+$BI923*'Norm-coeff'!$O$4</f>
        <v>1.42115649462768</v>
      </c>
      <c r="BR923" s="54">
        <f>'Norm-coeff'!$C$5+$AX923*'Norm-coeff'!$D$5+$AY923*'Norm-coeff'!$E$5+$AZ923*'Norm-coeff'!$F$5+$BA923*'Norm-coeff'!$G$5+$BB923*'Norm-coeff'!$H$5+$BC923*'Norm-coeff'!$I$5+$BD923*'Norm-coeff'!$J$5+$BE923*'Norm-coeff'!$K$5+$BF923*'Norm-coeff'!$L$5+$BG923*'Norm-coeff'!$M$5+$BH923*'Norm-coeff'!$N$5+$BI923*'Norm-coeff'!$O$5</f>
        <v>1.0553329241296201</v>
      </c>
      <c r="BS923" s="54">
        <f>'Norm-coeff'!$C$6+$AX923*'Norm-coeff'!$D$6+$AY923*'Norm-coeff'!$E$6+$AZ923*'Norm-coeff'!$F$6+$BA923*'Norm-coeff'!$G$6+$BB923*'Norm-coeff'!$H$6+$BC923*'Norm-coeff'!$I$6+$BD923*'Norm-coeff'!$J$6+$BE923*'Norm-coeff'!$K$6+$BF923*'Norm-coeff'!$L$6+$BG923*'Norm-coeff'!$M$6+$BH923*'Norm-coeff'!$N$6+$BI923*'Norm-coeff'!$O$6</f>
        <v>-1.48700885495103E-2</v>
      </c>
      <c r="BT923" s="54">
        <f>'Norm-coeff'!$C$7+$AX923*'Norm-coeff'!$D$7+$AY923*'Norm-coeff'!$E$7+$AZ923*'Norm-coeff'!$F$7+$BA923*'Norm-coeff'!$G$7+$BB923*'Norm-coeff'!$H$7+$BC923*'Norm-coeff'!$I$7+$BD923*'Norm-coeff'!$J$7+$BE923*'Norm-coeff'!$K$7+$BF923*'Norm-coeff'!$L$7+$BG923*'Norm-coeff'!$M$7+$BH923*'Norm-coeff'!$N$7+$BI923*'Norm-coeff'!$O$7</f>
        <v>2.0907583608832998</v>
      </c>
      <c r="BU923" s="54">
        <f>'Norm-coeff'!$C$8+$AX923*'Norm-coeff'!$D$8+$AY923*'Norm-coeff'!$E$8+$AZ923*'Norm-coeff'!$F$8+$BA923*'Norm-coeff'!$G$8+$BB923*'Norm-coeff'!$H$8+$BC923*'Norm-coeff'!$I$8+$BD923*'Norm-coeff'!$J$8+$BE923*'Norm-coeff'!$K$8+$BF923*'Norm-coeff'!$L$8+$BG923*'Norm-coeff'!$M$8+$BH923*'Norm-coeff'!$N$8+$BI923*'Norm-coeff'!$O$8</f>
        <v>0.65894159836244504</v>
      </c>
      <c r="BV923" s="54">
        <f>'Norm-coeff'!$C$9+$AX923*'Norm-coeff'!$D$9+$AY923*'Norm-coeff'!$E$9+$AZ923*'Norm-coeff'!$F$9+$BA923*'Norm-coeff'!$G$9+$BB923*'Norm-coeff'!$H$9+$BC923*'Norm-coeff'!$I$9+$BD923*'Norm-coeff'!$J$9+$BE923*'Norm-coeff'!$K$9+$BF923*'Norm-coeff'!$L$9+$BG923*'Norm-coeff'!$M$9+$BH923*'Norm-coeff'!$N$9+$BI923*'Norm-coeff'!$O$9</f>
        <v>1.48961085014701</v>
      </c>
      <c r="BW923" s="54">
        <f>'Norm-coeff'!$C$10+$AX923*'Norm-coeff'!$D$10+$AY923*'Norm-coeff'!$E$10+$AZ923*'Norm-coeff'!$F$10+$BA923*'Norm-coeff'!$G$10+$BB923*'Norm-coeff'!$H$10+$BC923*'Norm-coeff'!$I$10+$BD923*'Norm-coeff'!$J$10+$BE923*'Norm-coeff'!$K$10+$BF923*'Norm-coeff'!$L$10+$BG923*'Norm-coeff'!$M$10+$BH923*'Norm-coeff'!$N$10+$BI923*'Norm-coeff'!$O$10</f>
        <v>1.42058735749591</v>
      </c>
      <c r="BX923" s="54">
        <f>'Norm-coeff'!$C$11+$AX923*'Norm-coeff'!$D$11+$AY923*'Norm-coeff'!$E$11+$AZ923*'Norm-coeff'!$F$11+$BA923*'Norm-coeff'!$G$11+$BB923*'Norm-coeff'!$H$11+$BC923*'Norm-coeff'!$I$11+$BD923*'Norm-coeff'!$J$11+$BE923*'Norm-coeff'!$K$11+$BF923*'Norm-coeff'!$L$11+$BG923*'Norm-coeff'!$M$11+$BH923*'Norm-coeff'!$N$11+$BI923*'Norm-coeff'!$O$11</f>
        <v>0.221233014421479</v>
      </c>
      <c r="BY923" s="54">
        <f>'Norm-coeff'!$C$12+$AX923*'Norm-coeff'!$D$12+$AY923*'Norm-coeff'!$E$12+$AZ923*'Norm-coeff'!$F$12+$BA923*'Norm-coeff'!$G$12+$BB923*'Norm-coeff'!$H$12+$BC923*'Norm-coeff'!$I$12+$BD923*'Norm-coeff'!$J$12+$BE923*'Norm-coeff'!$K$12+$BF923*'Norm-coeff'!$L$12+$BG923*'Norm-coeff'!$M$12+$BH923*'Norm-coeff'!$N$12+$BI923*'Norm-coeff'!$O$12</f>
        <v>0.283527502056037</v>
      </c>
      <c r="BZ923" s="54">
        <f>'Norm-coeff'!$C$13+$AX923*'Norm-coeff'!$D$13+$AY923*'Norm-coeff'!$E$13+$AZ923*'Norm-coeff'!$F$13+$BA923*'Norm-coeff'!$G$13+$BB923*'Norm-coeff'!$H$13+$BC923*'Norm-coeff'!$I$13+$BD923*'Norm-coeff'!$J$13+$BE923*'Norm-coeff'!$K$13+$BF923*'Norm-coeff'!$L$13+$BG923*'Norm-coeff'!$M$13+$BH923*'Norm-coeff'!$N$13+$BI923*'Norm-coeff'!$O$13</f>
        <v>-4.1864930554451202E-2</v>
      </c>
      <c r="CA923" s="54">
        <f>'Norm-coeff'!$C$14+$AX923*'Norm-coeff'!$D$14+$AY923*'Norm-coeff'!$E$14+$AZ923*'Norm-coeff'!$F$14+$BA923*'Norm-coeff'!$G$14+$BB923*'Norm-coeff'!$H$14+$BC923*'Norm-coeff'!$I$14+$BD923*'Norm-coeff'!$J$14+$BE923*'Norm-coeff'!$K$14+$BF923*'Norm-coeff'!$L$14+$BG923*'Norm-coeff'!$M$14+$BH923*'Norm-coeff'!$N$14+$BI923*'Norm-coeff'!$O$14</f>
        <v>4.2526983164477103</v>
      </c>
      <c r="CC923" s="54">
        <f t="shared" si="2610"/>
        <v>0</v>
      </c>
      <c r="CG923" s="54">
        <f t="shared" si="2611"/>
        <v>0</v>
      </c>
      <c r="CH923" s="54">
        <f t="shared" si="2594"/>
        <v>0</v>
      </c>
      <c r="CI923" s="54">
        <f t="shared" si="2612"/>
        <v>0</v>
      </c>
      <c r="CJ923" s="56">
        <f t="shared" si="2613"/>
        <v>0</v>
      </c>
      <c r="CK923" s="54">
        <f t="shared" si="2614"/>
        <v>0</v>
      </c>
      <c r="CL923" s="54">
        <f t="shared" si="2615"/>
        <v>0</v>
      </c>
      <c r="CM923" s="54">
        <f t="shared" si="2616"/>
        <v>0</v>
      </c>
      <c r="CN923" s="54">
        <f t="shared" si="2617"/>
        <v>0</v>
      </c>
      <c r="CO923" s="54">
        <f t="shared" si="2618"/>
        <v>0</v>
      </c>
      <c r="CP923" s="54">
        <f t="shared" si="2619"/>
        <v>0</v>
      </c>
      <c r="CQ923" s="54">
        <f t="shared" si="2620"/>
        <v>0</v>
      </c>
      <c r="CR923" s="54">
        <f t="shared" si="2621"/>
        <v>0</v>
      </c>
      <c r="CS923" s="54">
        <f t="shared" si="2622"/>
        <v>0</v>
      </c>
      <c r="CU923" s="54">
        <f t="shared" si="2623"/>
        <v>0</v>
      </c>
      <c r="CV923" s="54">
        <f t="shared" si="2624"/>
        <v>0</v>
      </c>
      <c r="CW923" s="54">
        <f t="shared" si="2625"/>
        <v>0</v>
      </c>
      <c r="CX923" s="54">
        <f t="shared" si="2626"/>
        <v>0</v>
      </c>
      <c r="CZ923" s="54">
        <f t="shared" si="2627"/>
        <v>0</v>
      </c>
      <c r="DA923" s="54">
        <f t="shared" si="2628"/>
        <v>0</v>
      </c>
      <c r="DB923" s="54">
        <f t="shared" si="2629"/>
        <v>0</v>
      </c>
      <c r="DC923" s="54">
        <f t="shared" si="2630"/>
        <v>0</v>
      </c>
      <c r="DD923" s="54">
        <f t="shared" si="2631"/>
        <v>0</v>
      </c>
      <c r="DE923" s="54">
        <f t="shared" si="2632"/>
        <v>0</v>
      </c>
      <c r="DF923" s="54">
        <f t="shared" si="2633"/>
        <v>0</v>
      </c>
      <c r="DG923" s="54">
        <f t="shared" si="2634"/>
        <v>2</v>
      </c>
      <c r="DH923" s="71">
        <f t="shared" si="2635"/>
        <v>0</v>
      </c>
      <c r="DI923" s="71">
        <f t="shared" si="2636"/>
        <v>0</v>
      </c>
      <c r="DJ923" s="54">
        <f t="shared" si="2637"/>
        <v>0</v>
      </c>
      <c r="DK923" s="54">
        <f t="shared" si="2638"/>
        <v>2</v>
      </c>
      <c r="DL923" s="4">
        <f t="shared" si="2568"/>
        <v>0</v>
      </c>
      <c r="DM923" s="3">
        <f t="shared" si="2639"/>
        <v>0</v>
      </c>
      <c r="DN923" s="3">
        <f t="shared" si="2640"/>
        <v>0</v>
      </c>
      <c r="DO923" s="4" t="e">
        <f t="shared" si="2641"/>
        <v>#DIV/0!</v>
      </c>
      <c r="DP923" s="57"/>
      <c r="DQ923" s="57"/>
      <c r="DR923" s="56">
        <f t="shared" si="2569"/>
        <v>2</v>
      </c>
      <c r="DS923" s="56">
        <f t="shared" si="2570"/>
        <v>0</v>
      </c>
      <c r="DT923" s="38">
        <f t="shared" si="2571"/>
        <v>0</v>
      </c>
      <c r="DU923" s="38">
        <f t="shared" si="2642"/>
        <v>2</v>
      </c>
      <c r="DV923" s="38">
        <f t="shared" si="2572"/>
        <v>0</v>
      </c>
      <c r="DW923" s="39">
        <f t="shared" si="2573"/>
        <v>0</v>
      </c>
      <c r="DX923" s="39">
        <f t="shared" si="2574"/>
        <v>0</v>
      </c>
      <c r="DY923" s="39">
        <f t="shared" si="2575"/>
        <v>0</v>
      </c>
      <c r="DZ923" s="39">
        <f t="shared" si="2576"/>
        <v>0</v>
      </c>
      <c r="EA923" s="39">
        <f t="shared" si="2577"/>
        <v>0</v>
      </c>
      <c r="EB923" s="37" t="e">
        <f t="shared" si="2643"/>
        <v>#DIV/0!</v>
      </c>
      <c r="EC923" s="37" t="e">
        <f t="shared" si="2644"/>
        <v>#DIV/0!</v>
      </c>
      <c r="ED923" s="37" t="e">
        <f t="shared" si="2645"/>
        <v>#DIV/0!</v>
      </c>
      <c r="EE923" s="37" t="e">
        <f t="shared" si="2646"/>
        <v>#DIV/0!</v>
      </c>
      <c r="EF923" s="39" t="e">
        <f t="shared" si="2647"/>
        <v>#DIV/0!</v>
      </c>
      <c r="EG923" s="37" t="e">
        <f t="shared" si="2648"/>
        <v>#DIV/0!</v>
      </c>
      <c r="EH923" s="37" t="e">
        <f t="shared" si="2649"/>
        <v>#DIV/0!</v>
      </c>
      <c r="EI923" s="11" t="b">
        <f t="shared" si="2650"/>
        <v>1</v>
      </c>
      <c r="EJ923" s="11" t="b">
        <f t="shared" si="2651"/>
        <v>0</v>
      </c>
      <c r="EK923" s="39" t="e">
        <f t="shared" si="2652"/>
        <v>#DIV/0!</v>
      </c>
      <c r="EL923" s="39" t="e">
        <f t="shared" si="2653"/>
        <v>#DIV/0!</v>
      </c>
      <c r="EM923" s="39" t="e">
        <f t="shared" si="2654"/>
        <v>#DIV/0!</v>
      </c>
      <c r="EN923" s="39" t="e">
        <f t="shared" si="2655"/>
        <v>#DIV/0!</v>
      </c>
      <c r="EO923" s="39" t="e">
        <f t="shared" si="2656"/>
        <v>#DIV/0!</v>
      </c>
      <c r="EP923" s="39" t="e">
        <f t="shared" si="2657"/>
        <v>#DIV/0!</v>
      </c>
      <c r="EQ923" s="39" t="e">
        <f t="shared" si="2658"/>
        <v>#DIV/0!</v>
      </c>
      <c r="ER923" s="39" t="e">
        <f t="shared" si="2659"/>
        <v>#DIV/0!</v>
      </c>
      <c r="ES923" s="58" t="str">
        <f t="shared" si="2660"/>
        <v>(OH,F,Cl)-dominate amphibole</v>
      </c>
      <c r="ET923" s="58" t="e">
        <f t="shared" si="2661"/>
        <v>#N/A</v>
      </c>
      <c r="EU923" s="56">
        <f t="shared" si="2578"/>
        <v>0</v>
      </c>
      <c r="EV923" s="56">
        <f t="shared" si="2579"/>
        <v>0</v>
      </c>
      <c r="EW923" s="56">
        <f t="shared" si="2580"/>
        <v>0</v>
      </c>
      <c r="EX923" s="56">
        <f t="shared" si="2581"/>
        <v>0</v>
      </c>
      <c r="EY923" s="56">
        <f t="shared" si="2582"/>
        <v>0</v>
      </c>
      <c r="EZ923" s="56">
        <f t="shared" si="2583"/>
        <v>0</v>
      </c>
      <c r="FA923" s="39">
        <f t="shared" si="2584"/>
        <v>0</v>
      </c>
      <c r="FB923" s="39">
        <f t="shared" si="2585"/>
        <v>0</v>
      </c>
      <c r="FC923" s="54">
        <f t="shared" si="2586"/>
        <v>0</v>
      </c>
      <c r="FD923" s="54">
        <f t="shared" si="2587"/>
        <v>0</v>
      </c>
      <c r="FE923" s="39">
        <f t="shared" si="2588"/>
        <v>0</v>
      </c>
      <c r="FF923" s="54">
        <f t="shared" si="2589"/>
        <v>0</v>
      </c>
      <c r="FG923" s="39">
        <f t="shared" si="2590"/>
        <v>0</v>
      </c>
      <c r="FH923" s="39">
        <f t="shared" si="2662"/>
        <v>0</v>
      </c>
      <c r="FI923" s="39">
        <f t="shared" si="2663"/>
        <v>0</v>
      </c>
      <c r="FJ923" s="39">
        <f t="shared" si="2664"/>
        <v>0</v>
      </c>
      <c r="FK923" s="39" t="e">
        <f t="shared" si="2665"/>
        <v>#DIV/0!</v>
      </c>
      <c r="FL923" s="39" t="e">
        <f t="shared" si="2666"/>
        <v>#DIV/0!</v>
      </c>
      <c r="FM923" s="39" t="e">
        <f t="shared" si="2667"/>
        <v>#DIV/0!</v>
      </c>
      <c r="FN923" s="39">
        <f t="shared" si="2668"/>
        <v>1</v>
      </c>
      <c r="FO923" s="39">
        <f t="shared" si="2591"/>
        <v>0</v>
      </c>
      <c r="FP923" s="39">
        <f t="shared" si="2592"/>
        <v>0</v>
      </c>
      <c r="FQ923" s="39">
        <f t="shared" si="2593"/>
        <v>0</v>
      </c>
      <c r="FR923" s="39">
        <f t="shared" si="2669"/>
        <v>0</v>
      </c>
      <c r="FS923" s="39">
        <f t="shared" si="2670"/>
        <v>0</v>
      </c>
      <c r="FU923" s="39" t="e">
        <f t="shared" si="2671"/>
        <v>#DIV/0!</v>
      </c>
      <c r="FV923" s="39" t="e">
        <f t="shared" si="2672"/>
        <v>#DIV/0!</v>
      </c>
      <c r="FW923" s="39" t="e">
        <f t="shared" si="2673"/>
        <v>#DIV/0!</v>
      </c>
      <c r="FY923" s="39" t="e">
        <f t="shared" si="2674"/>
        <v>#DIV/0!</v>
      </c>
      <c r="FZ923" s="39" t="e">
        <f t="shared" si="2675"/>
        <v>#DIV/0!</v>
      </c>
      <c r="GA923" s="39" t="e">
        <f t="shared" si="2676"/>
        <v>#DIV/0!</v>
      </c>
      <c r="GB923" s="39" t="e">
        <f t="shared" si="2677"/>
        <v>#DIV/0!</v>
      </c>
      <c r="GC923" s="39" t="e">
        <f t="shared" si="2678"/>
        <v>#DIV/0!</v>
      </c>
      <c r="GD923" s="39" t="e">
        <f t="shared" si="2679"/>
        <v>#DIV/0!</v>
      </c>
      <c r="GE923" s="39" t="e">
        <f t="shared" si="2680"/>
        <v>#DIV/0!</v>
      </c>
      <c r="GF923" s="39" t="e">
        <f t="shared" si="2681"/>
        <v>#DIV/0!</v>
      </c>
      <c r="GG923" s="39" t="e">
        <f t="shared" si="2682"/>
        <v>#DIV/0!</v>
      </c>
      <c r="GH923" s="39" t="e">
        <f t="shared" si="2683"/>
        <v>#DIV/0!</v>
      </c>
      <c r="GI923" s="39"/>
      <c r="GJ923" s="39" t="e">
        <f t="shared" si="2684"/>
        <v>#DIV/0!</v>
      </c>
      <c r="GK923" s="39" t="e">
        <f t="shared" si="2685"/>
        <v>#DIV/0!</v>
      </c>
      <c r="GL923" s="39" t="e">
        <f t="shared" si="2686"/>
        <v>#DIV/0!</v>
      </c>
      <c r="GM923" s="39" t="e">
        <f t="shared" si="2687"/>
        <v>#DIV/0!</v>
      </c>
      <c r="GN923" s="39" t="e">
        <f t="shared" si="2688"/>
        <v>#DIV/0!</v>
      </c>
      <c r="GO923" s="57"/>
      <c r="GP923" s="57" t="e">
        <f t="shared" si="2689"/>
        <v>#DIV/0!</v>
      </c>
      <c r="GQ923" s="59" t="e">
        <f t="shared" si="2690"/>
        <v>#DIV/0!</v>
      </c>
      <c r="GR923" s="41" t="e">
        <f t="shared" si="2691"/>
        <v>#DIV/0!</v>
      </c>
      <c r="GS923" s="57" t="e">
        <f t="shared" si="2692"/>
        <v>#DIV/0!</v>
      </c>
      <c r="GT923" s="57" t="e">
        <f t="shared" si="2693"/>
        <v>#DIV/0!</v>
      </c>
      <c r="GU923" s="57" t="e">
        <f t="shared" si="2694"/>
        <v>#DIV/0!</v>
      </c>
      <c r="GV923" s="57"/>
      <c r="GW923" s="42" t="e">
        <f t="shared" si="2695"/>
        <v>#DIV/0!</v>
      </c>
      <c r="GX923" s="42" t="e">
        <f t="shared" si="2696"/>
        <v>#DIV/0!</v>
      </c>
      <c r="GY923" s="42" t="e">
        <f t="shared" si="2697"/>
        <v>#DIV/0!</v>
      </c>
      <c r="GZ923" s="57"/>
      <c r="HA923" s="2" t="e">
        <f t="shared" si="2698"/>
        <v>#DIV/0!</v>
      </c>
      <c r="HB923" s="2" t="e">
        <f t="shared" si="2699"/>
        <v>#DIV/0!</v>
      </c>
      <c r="HC923" s="2" t="e">
        <f t="shared" si="2700"/>
        <v>#DIV/0!</v>
      </c>
      <c r="HD923" s="2" t="e">
        <f t="shared" si="2701"/>
        <v>#DIV/0!</v>
      </c>
      <c r="HE923" s="2" t="e">
        <f t="shared" si="2702"/>
        <v>#DIV/0!</v>
      </c>
      <c r="HF923" s="2" t="e">
        <f t="shared" si="2703"/>
        <v>#DIV/0!</v>
      </c>
      <c r="HG923" s="2" t="e">
        <f t="shared" si="2704"/>
        <v>#DIV/0!</v>
      </c>
      <c r="HH923" s="2" t="e">
        <f t="shared" si="2705"/>
        <v>#DIV/0!</v>
      </c>
      <c r="HI923" s="2" t="e">
        <f t="shared" si="2706"/>
        <v>#DIV/0!</v>
      </c>
      <c r="HJ923" s="11" t="e">
        <f t="shared" si="2707"/>
        <v>#DIV/0!</v>
      </c>
      <c r="HK923" s="60" t="e">
        <f t="shared" si="2708"/>
        <v>#DIV/0!</v>
      </c>
      <c r="HL923" s="57"/>
      <c r="HM923" s="57" t="e">
        <f t="shared" si="2709"/>
        <v>#DIV/0!</v>
      </c>
      <c r="HN923" s="57" t="e">
        <f t="shared" si="2710"/>
        <v>#DIV/0!</v>
      </c>
      <c r="HO923" s="57" t="e">
        <f t="shared" si="2711"/>
        <v>#DIV/0!</v>
      </c>
      <c r="HP923" s="57" t="e">
        <f t="shared" si="2712"/>
        <v>#DIV/0!</v>
      </c>
      <c r="HQ923" s="57" t="e">
        <f t="shared" si="2713"/>
        <v>#DIV/0!</v>
      </c>
      <c r="HR923" s="57"/>
      <c r="HS923" s="57" t="e">
        <f t="shared" si="2714"/>
        <v>#DIV/0!</v>
      </c>
      <c r="HT923" s="57" t="e">
        <f t="shared" si="2715"/>
        <v>#DIV/0!</v>
      </c>
      <c r="HU923" s="57" t="e">
        <f t="shared" si="2716"/>
        <v>#DIV/0!</v>
      </c>
      <c r="HV923" s="57" t="e">
        <f t="shared" si="2717"/>
        <v>#DIV/0!</v>
      </c>
      <c r="HW923" s="57" t="e">
        <f t="shared" si="2718"/>
        <v>#DIV/0!</v>
      </c>
      <c r="HX923" s="57"/>
      <c r="HY923" s="57" t="e">
        <f t="shared" si="2719"/>
        <v>#DIV/0!</v>
      </c>
      <c r="HZ923" s="57" t="e">
        <f t="shared" si="2720"/>
        <v>#DIV/0!</v>
      </c>
      <c r="IA923" s="57"/>
      <c r="IB923" s="61">
        <f t="shared" si="2721"/>
        <v>0</v>
      </c>
      <c r="IC923" s="57" t="str">
        <f t="shared" si="2722"/>
        <v/>
      </c>
      <c r="ID923" s="42"/>
      <c r="IE923" s="2" t="str">
        <f t="shared" si="2723"/>
        <v/>
      </c>
      <c r="IF923" s="60" t="e">
        <f t="shared" si="2724"/>
        <v>#DIV/0!</v>
      </c>
      <c r="IG923" s="60" t="str">
        <f t="shared" si="2725"/>
        <v/>
      </c>
      <c r="IH923" s="60" t="str">
        <f t="shared" si="2726"/>
        <v>zinco-</v>
      </c>
      <c r="II923" s="60" t="str">
        <f t="shared" si="2727"/>
        <v>mangano-</v>
      </c>
      <c r="IJ923" s="60" t="e">
        <f t="shared" si="2728"/>
        <v>#DIV/0!</v>
      </c>
      <c r="IK923" s="60" t="e">
        <f t="shared" si="2729"/>
        <v>#DIV/0!</v>
      </c>
      <c r="IL923" s="60" t="e">
        <f t="shared" si="2730"/>
        <v>#DIV/0!</v>
      </c>
      <c r="IM923" s="60" t="e">
        <f t="shared" si="2731"/>
        <v>#DIV/0!</v>
      </c>
      <c r="IN923" s="60" t="str">
        <f t="shared" si="2732"/>
        <v/>
      </c>
      <c r="IO923" s="60" t="str">
        <f t="shared" si="2733"/>
        <v/>
      </c>
      <c r="IP923" s="57"/>
      <c r="IQ923" s="57" t="str">
        <f t="shared" si="2734"/>
        <v>ERROR!!</v>
      </c>
    </row>
    <row r="924" spans="24:251">
      <c r="X924" s="29">
        <f t="shared" si="2735"/>
        <v>0</v>
      </c>
      <c r="Y924" s="29">
        <f t="shared" si="2736"/>
        <v>0</v>
      </c>
      <c r="Z924" s="29" t="e">
        <f t="shared" si="2737"/>
        <v>#DIV/0!</v>
      </c>
      <c r="AA924" s="29" t="e">
        <f t="shared" si="2738"/>
        <v>#DIV/0!</v>
      </c>
      <c r="AB924" s="29" t="e">
        <f t="shared" si="2739"/>
        <v>#DIV/0!</v>
      </c>
      <c r="AC924" s="29" t="e">
        <f t="shared" si="2740"/>
        <v>#DIV/0!</v>
      </c>
      <c r="AF924" s="23">
        <v>60.084299999999999</v>
      </c>
      <c r="AG924" s="23">
        <v>79.878799999999998</v>
      </c>
      <c r="AH924" s="23">
        <v>101.96120000000001</v>
      </c>
      <c r="AI924" s="23">
        <v>151.99039999999999</v>
      </c>
      <c r="AJ924" s="23">
        <v>159.69</v>
      </c>
      <c r="AK924" s="23">
        <v>71.846400000000003</v>
      </c>
      <c r="AL924" s="23">
        <v>70.9375</v>
      </c>
      <c r="AM924" s="23">
        <v>40.304400000000001</v>
      </c>
      <c r="AN924" s="23">
        <v>56.077399999999997</v>
      </c>
      <c r="AO924" s="23">
        <v>61.978999999999999</v>
      </c>
      <c r="AP924" s="23">
        <v>94.195999999999998</v>
      </c>
      <c r="AQ924" s="23">
        <v>18.998000000000001</v>
      </c>
      <c r="AR924" s="23">
        <v>35.450000000000003</v>
      </c>
      <c r="AS924" s="23">
        <v>29.88</v>
      </c>
      <c r="AT924" s="23">
        <v>74.691999999999993</v>
      </c>
      <c r="AU924" s="23">
        <v>81.39</v>
      </c>
      <c r="AX924" s="54">
        <f t="shared" si="2595"/>
        <v>0</v>
      </c>
      <c r="AY924" s="54">
        <f t="shared" si="2596"/>
        <v>0</v>
      </c>
      <c r="AZ924" s="54">
        <f t="shared" si="2597"/>
        <v>0</v>
      </c>
      <c r="BA924" s="54">
        <f t="shared" si="2598"/>
        <v>0</v>
      </c>
      <c r="BB924" s="54">
        <f t="shared" si="2599"/>
        <v>0</v>
      </c>
      <c r="BC924" s="54">
        <f t="shared" si="2600"/>
        <v>0</v>
      </c>
      <c r="BD924" s="54">
        <f t="shared" si="2601"/>
        <v>0</v>
      </c>
      <c r="BE924" s="54">
        <f t="shared" si="2602"/>
        <v>0</v>
      </c>
      <c r="BF924" s="54">
        <f t="shared" si="2603"/>
        <v>0</v>
      </c>
      <c r="BG924" s="54">
        <f t="shared" si="2604"/>
        <v>0</v>
      </c>
      <c r="BH924" s="54">
        <f t="shared" si="2605"/>
        <v>0</v>
      </c>
      <c r="BI924" s="54">
        <f t="shared" si="2606"/>
        <v>0</v>
      </c>
      <c r="BJ924" s="54">
        <f t="shared" si="2607"/>
        <v>0</v>
      </c>
      <c r="BK924" s="54">
        <f t="shared" si="2608"/>
        <v>0</v>
      </c>
      <c r="BL924" s="54">
        <f t="shared" si="2609"/>
        <v>0</v>
      </c>
      <c r="BM924" s="42"/>
      <c r="BO924" s="54">
        <f>'Norm-coeff'!$C$2+$AX924*'Norm-coeff'!$D$2+$AY924*'Norm-coeff'!$E$2+$AZ924*'Norm-coeff'!$F$2+$BA924*'Norm-coeff'!$G$2+$BB924*'Norm-coeff'!$H$2+$BC924*'Norm-coeff'!$I$2+$BD924*'Norm-coeff'!$J$2+$BE924*'Norm-coeff'!$K$2+$BF924*'Norm-coeff'!$L$2+$BG924*'Norm-coeff'!$M$2+$BH924*'Norm-coeff'!$N$2+$BI924*'Norm-coeff'!$O$2</f>
        <v>5.4045421474420303</v>
      </c>
      <c r="BP924" s="54">
        <f>'Norm-coeff'!$C$3+$AX924*'Norm-coeff'!$D$3+$AY924*'Norm-coeff'!$E$3+$AZ924*'Norm-coeff'!$F$3+$BA924*'Norm-coeff'!$G$3+$BB924*'Norm-coeff'!$H$3+$BC924*'Norm-coeff'!$I$3+$BD924*'Norm-coeff'!$J$3+$BE924*'Norm-coeff'!$K$3+$BF924*'Norm-coeff'!$L$3+$BG924*'Norm-coeff'!$M$3+$BH924*'Norm-coeff'!$N$3+$BI924*'Norm-coeff'!$O$3</f>
        <v>3.15319116612705</v>
      </c>
      <c r="BQ924" s="54">
        <f>'Norm-coeff'!$C$4+$AX924*'Norm-coeff'!$D$4+$AY924*'Norm-coeff'!$E$4+$AZ924*'Norm-coeff'!$F$4+$BA924*'Norm-coeff'!$G$4+$BB924*'Norm-coeff'!$H$4+$BC924*'Norm-coeff'!$I$4+$BD924*'Norm-coeff'!$J$4+$BE924*'Norm-coeff'!$K$4+$BF924*'Norm-coeff'!$L$4+$BG924*'Norm-coeff'!$M$4+$BH924*'Norm-coeff'!$N$4+$BI924*'Norm-coeff'!$O$4</f>
        <v>1.42115649462768</v>
      </c>
      <c r="BR924" s="54">
        <f>'Norm-coeff'!$C$5+$AX924*'Norm-coeff'!$D$5+$AY924*'Norm-coeff'!$E$5+$AZ924*'Norm-coeff'!$F$5+$BA924*'Norm-coeff'!$G$5+$BB924*'Norm-coeff'!$H$5+$BC924*'Norm-coeff'!$I$5+$BD924*'Norm-coeff'!$J$5+$BE924*'Norm-coeff'!$K$5+$BF924*'Norm-coeff'!$L$5+$BG924*'Norm-coeff'!$M$5+$BH924*'Norm-coeff'!$N$5+$BI924*'Norm-coeff'!$O$5</f>
        <v>1.0553329241296201</v>
      </c>
      <c r="BS924" s="54">
        <f>'Norm-coeff'!$C$6+$AX924*'Norm-coeff'!$D$6+$AY924*'Norm-coeff'!$E$6+$AZ924*'Norm-coeff'!$F$6+$BA924*'Norm-coeff'!$G$6+$BB924*'Norm-coeff'!$H$6+$BC924*'Norm-coeff'!$I$6+$BD924*'Norm-coeff'!$J$6+$BE924*'Norm-coeff'!$K$6+$BF924*'Norm-coeff'!$L$6+$BG924*'Norm-coeff'!$M$6+$BH924*'Norm-coeff'!$N$6+$BI924*'Norm-coeff'!$O$6</f>
        <v>-1.48700885495103E-2</v>
      </c>
      <c r="BT924" s="54">
        <f>'Norm-coeff'!$C$7+$AX924*'Norm-coeff'!$D$7+$AY924*'Norm-coeff'!$E$7+$AZ924*'Norm-coeff'!$F$7+$BA924*'Norm-coeff'!$G$7+$BB924*'Norm-coeff'!$H$7+$BC924*'Norm-coeff'!$I$7+$BD924*'Norm-coeff'!$J$7+$BE924*'Norm-coeff'!$K$7+$BF924*'Norm-coeff'!$L$7+$BG924*'Norm-coeff'!$M$7+$BH924*'Norm-coeff'!$N$7+$BI924*'Norm-coeff'!$O$7</f>
        <v>2.0907583608832998</v>
      </c>
      <c r="BU924" s="54">
        <f>'Norm-coeff'!$C$8+$AX924*'Norm-coeff'!$D$8+$AY924*'Norm-coeff'!$E$8+$AZ924*'Norm-coeff'!$F$8+$BA924*'Norm-coeff'!$G$8+$BB924*'Norm-coeff'!$H$8+$BC924*'Norm-coeff'!$I$8+$BD924*'Norm-coeff'!$J$8+$BE924*'Norm-coeff'!$K$8+$BF924*'Norm-coeff'!$L$8+$BG924*'Norm-coeff'!$M$8+$BH924*'Norm-coeff'!$N$8+$BI924*'Norm-coeff'!$O$8</f>
        <v>0.65894159836244504</v>
      </c>
      <c r="BV924" s="54">
        <f>'Norm-coeff'!$C$9+$AX924*'Norm-coeff'!$D$9+$AY924*'Norm-coeff'!$E$9+$AZ924*'Norm-coeff'!$F$9+$BA924*'Norm-coeff'!$G$9+$BB924*'Norm-coeff'!$H$9+$BC924*'Norm-coeff'!$I$9+$BD924*'Norm-coeff'!$J$9+$BE924*'Norm-coeff'!$K$9+$BF924*'Norm-coeff'!$L$9+$BG924*'Norm-coeff'!$M$9+$BH924*'Norm-coeff'!$N$9+$BI924*'Norm-coeff'!$O$9</f>
        <v>1.48961085014701</v>
      </c>
      <c r="BW924" s="54">
        <f>'Norm-coeff'!$C$10+$AX924*'Norm-coeff'!$D$10+$AY924*'Norm-coeff'!$E$10+$AZ924*'Norm-coeff'!$F$10+$BA924*'Norm-coeff'!$G$10+$BB924*'Norm-coeff'!$H$10+$BC924*'Norm-coeff'!$I$10+$BD924*'Norm-coeff'!$J$10+$BE924*'Norm-coeff'!$K$10+$BF924*'Norm-coeff'!$L$10+$BG924*'Norm-coeff'!$M$10+$BH924*'Norm-coeff'!$N$10+$BI924*'Norm-coeff'!$O$10</f>
        <v>1.42058735749591</v>
      </c>
      <c r="BX924" s="54">
        <f>'Norm-coeff'!$C$11+$AX924*'Norm-coeff'!$D$11+$AY924*'Norm-coeff'!$E$11+$AZ924*'Norm-coeff'!$F$11+$BA924*'Norm-coeff'!$G$11+$BB924*'Norm-coeff'!$H$11+$BC924*'Norm-coeff'!$I$11+$BD924*'Norm-coeff'!$J$11+$BE924*'Norm-coeff'!$K$11+$BF924*'Norm-coeff'!$L$11+$BG924*'Norm-coeff'!$M$11+$BH924*'Norm-coeff'!$N$11+$BI924*'Norm-coeff'!$O$11</f>
        <v>0.221233014421479</v>
      </c>
      <c r="BY924" s="54">
        <f>'Norm-coeff'!$C$12+$AX924*'Norm-coeff'!$D$12+$AY924*'Norm-coeff'!$E$12+$AZ924*'Norm-coeff'!$F$12+$BA924*'Norm-coeff'!$G$12+$BB924*'Norm-coeff'!$H$12+$BC924*'Norm-coeff'!$I$12+$BD924*'Norm-coeff'!$J$12+$BE924*'Norm-coeff'!$K$12+$BF924*'Norm-coeff'!$L$12+$BG924*'Norm-coeff'!$M$12+$BH924*'Norm-coeff'!$N$12+$BI924*'Norm-coeff'!$O$12</f>
        <v>0.283527502056037</v>
      </c>
      <c r="BZ924" s="54">
        <f>'Norm-coeff'!$C$13+$AX924*'Norm-coeff'!$D$13+$AY924*'Norm-coeff'!$E$13+$AZ924*'Norm-coeff'!$F$13+$BA924*'Norm-coeff'!$G$13+$BB924*'Norm-coeff'!$H$13+$BC924*'Norm-coeff'!$I$13+$BD924*'Norm-coeff'!$J$13+$BE924*'Norm-coeff'!$K$13+$BF924*'Norm-coeff'!$L$13+$BG924*'Norm-coeff'!$M$13+$BH924*'Norm-coeff'!$N$13+$BI924*'Norm-coeff'!$O$13</f>
        <v>-4.1864930554451202E-2</v>
      </c>
      <c r="CA924" s="54">
        <f>'Norm-coeff'!$C$14+$AX924*'Norm-coeff'!$D$14+$AY924*'Norm-coeff'!$E$14+$AZ924*'Norm-coeff'!$F$14+$BA924*'Norm-coeff'!$G$14+$BB924*'Norm-coeff'!$H$14+$BC924*'Norm-coeff'!$I$14+$BD924*'Norm-coeff'!$J$14+$BE924*'Norm-coeff'!$K$14+$BF924*'Norm-coeff'!$L$14+$BG924*'Norm-coeff'!$M$14+$BH924*'Norm-coeff'!$N$14+$BI924*'Norm-coeff'!$O$14</f>
        <v>4.2526983164477103</v>
      </c>
      <c r="CC924" s="54">
        <f t="shared" si="2610"/>
        <v>0</v>
      </c>
      <c r="CG924" s="54">
        <f t="shared" si="2611"/>
        <v>0</v>
      </c>
      <c r="CH924" s="54">
        <f t="shared" si="2594"/>
        <v>0</v>
      </c>
      <c r="CI924" s="54">
        <f t="shared" si="2612"/>
        <v>0</v>
      </c>
      <c r="CJ924" s="56">
        <f t="shared" si="2613"/>
        <v>0</v>
      </c>
      <c r="CK924" s="54">
        <f t="shared" si="2614"/>
        <v>0</v>
      </c>
      <c r="CL924" s="54">
        <f t="shared" si="2615"/>
        <v>0</v>
      </c>
      <c r="CM924" s="54">
        <f t="shared" si="2616"/>
        <v>0</v>
      </c>
      <c r="CN924" s="54">
        <f t="shared" si="2617"/>
        <v>0</v>
      </c>
      <c r="CO924" s="54">
        <f t="shared" si="2618"/>
        <v>0</v>
      </c>
      <c r="CP924" s="54">
        <f t="shared" si="2619"/>
        <v>0</v>
      </c>
      <c r="CQ924" s="54">
        <f t="shared" si="2620"/>
        <v>0</v>
      </c>
      <c r="CR924" s="54">
        <f t="shared" si="2621"/>
        <v>0</v>
      </c>
      <c r="CS924" s="54">
        <f t="shared" si="2622"/>
        <v>0</v>
      </c>
      <c r="CU924" s="54">
        <f t="shared" si="2623"/>
        <v>0</v>
      </c>
      <c r="CV924" s="54">
        <f t="shared" si="2624"/>
        <v>0</v>
      </c>
      <c r="CW924" s="54">
        <f t="shared" si="2625"/>
        <v>0</v>
      </c>
      <c r="CX924" s="54">
        <f t="shared" si="2626"/>
        <v>0</v>
      </c>
      <c r="CZ924" s="54">
        <f t="shared" si="2627"/>
        <v>0</v>
      </c>
      <c r="DA924" s="54">
        <f t="shared" si="2628"/>
        <v>0</v>
      </c>
      <c r="DB924" s="54">
        <f t="shared" si="2629"/>
        <v>0</v>
      </c>
      <c r="DC924" s="54">
        <f t="shared" si="2630"/>
        <v>0</v>
      </c>
      <c r="DD924" s="54">
        <f t="shared" si="2631"/>
        <v>0</v>
      </c>
      <c r="DE924" s="54">
        <f t="shared" si="2632"/>
        <v>0</v>
      </c>
      <c r="DF924" s="54">
        <f t="shared" si="2633"/>
        <v>0</v>
      </c>
      <c r="DG924" s="54">
        <f t="shared" si="2634"/>
        <v>2</v>
      </c>
      <c r="DH924" s="71">
        <f t="shared" si="2635"/>
        <v>0</v>
      </c>
      <c r="DI924" s="71">
        <f t="shared" si="2636"/>
        <v>0</v>
      </c>
      <c r="DJ924" s="54">
        <f t="shared" si="2637"/>
        <v>0</v>
      </c>
      <c r="DK924" s="54">
        <f t="shared" si="2638"/>
        <v>2</v>
      </c>
      <c r="DL924" s="4">
        <f t="shared" si="2568"/>
        <v>0</v>
      </c>
      <c r="DM924" s="3">
        <f t="shared" si="2639"/>
        <v>0</v>
      </c>
      <c r="DN924" s="3">
        <f t="shared" si="2640"/>
        <v>0</v>
      </c>
      <c r="DO924" s="4" t="e">
        <f t="shared" si="2641"/>
        <v>#DIV/0!</v>
      </c>
      <c r="DP924" s="57"/>
      <c r="DQ924" s="57"/>
      <c r="DR924" s="56">
        <f t="shared" si="2569"/>
        <v>2</v>
      </c>
      <c r="DS924" s="56">
        <f t="shared" si="2570"/>
        <v>0</v>
      </c>
      <c r="DT924" s="38">
        <f t="shared" si="2571"/>
        <v>0</v>
      </c>
      <c r="DU924" s="38">
        <f t="shared" si="2642"/>
        <v>2</v>
      </c>
      <c r="DV924" s="38">
        <f t="shared" si="2572"/>
        <v>0</v>
      </c>
      <c r="DW924" s="39">
        <f t="shared" si="2573"/>
        <v>0</v>
      </c>
      <c r="DX924" s="39">
        <f t="shared" si="2574"/>
        <v>0</v>
      </c>
      <c r="DY924" s="39">
        <f t="shared" si="2575"/>
        <v>0</v>
      </c>
      <c r="DZ924" s="39">
        <f t="shared" si="2576"/>
        <v>0</v>
      </c>
      <c r="EA924" s="39">
        <f t="shared" si="2577"/>
        <v>0</v>
      </c>
      <c r="EB924" s="37" t="e">
        <f t="shared" si="2643"/>
        <v>#DIV/0!</v>
      </c>
      <c r="EC924" s="37" t="e">
        <f t="shared" si="2644"/>
        <v>#DIV/0!</v>
      </c>
      <c r="ED924" s="37" t="e">
        <f t="shared" si="2645"/>
        <v>#DIV/0!</v>
      </c>
      <c r="EE924" s="37" t="e">
        <f t="shared" si="2646"/>
        <v>#DIV/0!</v>
      </c>
      <c r="EF924" s="39" t="e">
        <f t="shared" si="2647"/>
        <v>#DIV/0!</v>
      </c>
      <c r="EG924" s="37" t="e">
        <f t="shared" si="2648"/>
        <v>#DIV/0!</v>
      </c>
      <c r="EH924" s="37" t="e">
        <f t="shared" si="2649"/>
        <v>#DIV/0!</v>
      </c>
      <c r="EI924" s="11" t="b">
        <f t="shared" si="2650"/>
        <v>1</v>
      </c>
      <c r="EJ924" s="11" t="b">
        <f t="shared" si="2651"/>
        <v>0</v>
      </c>
      <c r="EK924" s="39" t="e">
        <f t="shared" si="2652"/>
        <v>#DIV/0!</v>
      </c>
      <c r="EL924" s="39" t="e">
        <f t="shared" si="2653"/>
        <v>#DIV/0!</v>
      </c>
      <c r="EM924" s="39" t="e">
        <f t="shared" si="2654"/>
        <v>#DIV/0!</v>
      </c>
      <c r="EN924" s="39" t="e">
        <f t="shared" si="2655"/>
        <v>#DIV/0!</v>
      </c>
      <c r="EO924" s="39" t="e">
        <f t="shared" si="2656"/>
        <v>#DIV/0!</v>
      </c>
      <c r="EP924" s="39" t="e">
        <f t="shared" si="2657"/>
        <v>#DIV/0!</v>
      </c>
      <c r="EQ924" s="39" t="e">
        <f t="shared" si="2658"/>
        <v>#DIV/0!</v>
      </c>
      <c r="ER924" s="39" t="e">
        <f t="shared" si="2659"/>
        <v>#DIV/0!</v>
      </c>
      <c r="ES924" s="58" t="str">
        <f t="shared" si="2660"/>
        <v>(OH,F,Cl)-dominate amphibole</v>
      </c>
      <c r="ET924" s="58" t="e">
        <f t="shared" si="2661"/>
        <v>#N/A</v>
      </c>
      <c r="EU924" s="56">
        <f t="shared" si="2578"/>
        <v>0</v>
      </c>
      <c r="EV924" s="56">
        <f t="shared" si="2579"/>
        <v>0</v>
      </c>
      <c r="EW924" s="56">
        <f t="shared" si="2580"/>
        <v>0</v>
      </c>
      <c r="EX924" s="56">
        <f t="shared" si="2581"/>
        <v>0</v>
      </c>
      <c r="EY924" s="56">
        <f t="shared" si="2582"/>
        <v>0</v>
      </c>
      <c r="EZ924" s="56">
        <f t="shared" si="2583"/>
        <v>0</v>
      </c>
      <c r="FA924" s="39">
        <f t="shared" si="2584"/>
        <v>0</v>
      </c>
      <c r="FB924" s="39">
        <f t="shared" si="2585"/>
        <v>0</v>
      </c>
      <c r="FC924" s="54">
        <f t="shared" si="2586"/>
        <v>0</v>
      </c>
      <c r="FD924" s="54">
        <f t="shared" si="2587"/>
        <v>0</v>
      </c>
      <c r="FE924" s="39">
        <f t="shared" si="2588"/>
        <v>0</v>
      </c>
      <c r="FF924" s="54">
        <f t="shared" si="2589"/>
        <v>0</v>
      </c>
      <c r="FG924" s="39">
        <f t="shared" si="2590"/>
        <v>0</v>
      </c>
      <c r="FH924" s="39">
        <f t="shared" si="2662"/>
        <v>0</v>
      </c>
      <c r="FI924" s="39">
        <f t="shared" si="2663"/>
        <v>0</v>
      </c>
      <c r="FJ924" s="39">
        <f t="shared" si="2664"/>
        <v>0</v>
      </c>
      <c r="FK924" s="39" t="e">
        <f t="shared" si="2665"/>
        <v>#DIV/0!</v>
      </c>
      <c r="FL924" s="39" t="e">
        <f t="shared" si="2666"/>
        <v>#DIV/0!</v>
      </c>
      <c r="FM924" s="39" t="e">
        <f t="shared" si="2667"/>
        <v>#DIV/0!</v>
      </c>
      <c r="FN924" s="39">
        <f t="shared" si="2668"/>
        <v>1</v>
      </c>
      <c r="FO924" s="39">
        <f t="shared" si="2591"/>
        <v>0</v>
      </c>
      <c r="FP924" s="39">
        <f t="shared" si="2592"/>
        <v>0</v>
      </c>
      <c r="FQ924" s="39">
        <f t="shared" si="2593"/>
        <v>0</v>
      </c>
      <c r="FR924" s="39">
        <f t="shared" si="2669"/>
        <v>0</v>
      </c>
      <c r="FS924" s="39">
        <f t="shared" si="2670"/>
        <v>0</v>
      </c>
      <c r="FU924" s="39" t="e">
        <f t="shared" si="2671"/>
        <v>#DIV/0!</v>
      </c>
      <c r="FV924" s="39" t="e">
        <f t="shared" si="2672"/>
        <v>#DIV/0!</v>
      </c>
      <c r="FW924" s="39" t="e">
        <f t="shared" si="2673"/>
        <v>#DIV/0!</v>
      </c>
      <c r="FY924" s="39" t="e">
        <f t="shared" si="2674"/>
        <v>#DIV/0!</v>
      </c>
      <c r="FZ924" s="39" t="e">
        <f t="shared" si="2675"/>
        <v>#DIV/0!</v>
      </c>
      <c r="GA924" s="39" t="e">
        <f t="shared" si="2676"/>
        <v>#DIV/0!</v>
      </c>
      <c r="GB924" s="39" t="e">
        <f t="shared" si="2677"/>
        <v>#DIV/0!</v>
      </c>
      <c r="GC924" s="39" t="e">
        <f t="shared" si="2678"/>
        <v>#DIV/0!</v>
      </c>
      <c r="GD924" s="39" t="e">
        <f t="shared" si="2679"/>
        <v>#DIV/0!</v>
      </c>
      <c r="GE924" s="39" t="e">
        <f t="shared" si="2680"/>
        <v>#DIV/0!</v>
      </c>
      <c r="GF924" s="39" t="e">
        <f t="shared" si="2681"/>
        <v>#DIV/0!</v>
      </c>
      <c r="GG924" s="39" t="e">
        <f t="shared" si="2682"/>
        <v>#DIV/0!</v>
      </c>
      <c r="GH924" s="39" t="e">
        <f t="shared" si="2683"/>
        <v>#DIV/0!</v>
      </c>
      <c r="GI924" s="39"/>
      <c r="GJ924" s="39" t="e">
        <f t="shared" si="2684"/>
        <v>#DIV/0!</v>
      </c>
      <c r="GK924" s="39" t="e">
        <f t="shared" si="2685"/>
        <v>#DIV/0!</v>
      </c>
      <c r="GL924" s="39" t="e">
        <f t="shared" si="2686"/>
        <v>#DIV/0!</v>
      </c>
      <c r="GM924" s="39" t="e">
        <f t="shared" si="2687"/>
        <v>#DIV/0!</v>
      </c>
      <c r="GN924" s="39" t="e">
        <f t="shared" si="2688"/>
        <v>#DIV/0!</v>
      </c>
      <c r="GO924" s="57"/>
      <c r="GP924" s="57" t="e">
        <f t="shared" si="2689"/>
        <v>#DIV/0!</v>
      </c>
      <c r="GQ924" s="59" t="e">
        <f t="shared" si="2690"/>
        <v>#DIV/0!</v>
      </c>
      <c r="GR924" s="41" t="e">
        <f t="shared" si="2691"/>
        <v>#DIV/0!</v>
      </c>
      <c r="GS924" s="57" t="e">
        <f t="shared" si="2692"/>
        <v>#DIV/0!</v>
      </c>
      <c r="GT924" s="57" t="e">
        <f t="shared" si="2693"/>
        <v>#DIV/0!</v>
      </c>
      <c r="GU924" s="57" t="e">
        <f t="shared" si="2694"/>
        <v>#DIV/0!</v>
      </c>
      <c r="GV924" s="57"/>
      <c r="GW924" s="42" t="e">
        <f t="shared" si="2695"/>
        <v>#DIV/0!</v>
      </c>
      <c r="GX924" s="42" t="e">
        <f t="shared" si="2696"/>
        <v>#DIV/0!</v>
      </c>
      <c r="GY924" s="42" t="e">
        <f t="shared" si="2697"/>
        <v>#DIV/0!</v>
      </c>
      <c r="GZ924" s="57"/>
      <c r="HA924" s="2" t="e">
        <f t="shared" si="2698"/>
        <v>#DIV/0!</v>
      </c>
      <c r="HB924" s="2" t="e">
        <f t="shared" si="2699"/>
        <v>#DIV/0!</v>
      </c>
      <c r="HC924" s="2" t="e">
        <f t="shared" si="2700"/>
        <v>#DIV/0!</v>
      </c>
      <c r="HD924" s="2" t="e">
        <f t="shared" si="2701"/>
        <v>#DIV/0!</v>
      </c>
      <c r="HE924" s="2" t="e">
        <f t="shared" si="2702"/>
        <v>#DIV/0!</v>
      </c>
      <c r="HF924" s="2" t="e">
        <f t="shared" si="2703"/>
        <v>#DIV/0!</v>
      </c>
      <c r="HG924" s="2" t="e">
        <f t="shared" si="2704"/>
        <v>#DIV/0!</v>
      </c>
      <c r="HH924" s="2" t="e">
        <f t="shared" si="2705"/>
        <v>#DIV/0!</v>
      </c>
      <c r="HI924" s="2" t="e">
        <f t="shared" si="2706"/>
        <v>#DIV/0!</v>
      </c>
      <c r="HJ924" s="11" t="e">
        <f t="shared" si="2707"/>
        <v>#DIV/0!</v>
      </c>
      <c r="HK924" s="60" t="e">
        <f t="shared" si="2708"/>
        <v>#DIV/0!</v>
      </c>
      <c r="HL924" s="57"/>
      <c r="HM924" s="57" t="e">
        <f t="shared" si="2709"/>
        <v>#DIV/0!</v>
      </c>
      <c r="HN924" s="57" t="e">
        <f t="shared" si="2710"/>
        <v>#DIV/0!</v>
      </c>
      <c r="HO924" s="57" t="e">
        <f t="shared" si="2711"/>
        <v>#DIV/0!</v>
      </c>
      <c r="HP924" s="57" t="e">
        <f t="shared" si="2712"/>
        <v>#DIV/0!</v>
      </c>
      <c r="HQ924" s="57" t="e">
        <f t="shared" si="2713"/>
        <v>#DIV/0!</v>
      </c>
      <c r="HR924" s="57"/>
      <c r="HS924" s="57" t="e">
        <f t="shared" si="2714"/>
        <v>#DIV/0!</v>
      </c>
      <c r="HT924" s="57" t="e">
        <f t="shared" si="2715"/>
        <v>#DIV/0!</v>
      </c>
      <c r="HU924" s="57" t="e">
        <f t="shared" si="2716"/>
        <v>#DIV/0!</v>
      </c>
      <c r="HV924" s="57" t="e">
        <f t="shared" si="2717"/>
        <v>#DIV/0!</v>
      </c>
      <c r="HW924" s="57" t="e">
        <f t="shared" si="2718"/>
        <v>#DIV/0!</v>
      </c>
      <c r="HX924" s="57"/>
      <c r="HY924" s="57" t="e">
        <f t="shared" si="2719"/>
        <v>#DIV/0!</v>
      </c>
      <c r="HZ924" s="57" t="e">
        <f t="shared" si="2720"/>
        <v>#DIV/0!</v>
      </c>
      <c r="IA924" s="57"/>
      <c r="IB924" s="61">
        <f t="shared" si="2721"/>
        <v>0</v>
      </c>
      <c r="IC924" s="57" t="str">
        <f t="shared" si="2722"/>
        <v/>
      </c>
      <c r="ID924" s="42"/>
      <c r="IE924" s="2" t="str">
        <f t="shared" si="2723"/>
        <v/>
      </c>
      <c r="IF924" s="60" t="e">
        <f t="shared" si="2724"/>
        <v>#DIV/0!</v>
      </c>
      <c r="IG924" s="60" t="str">
        <f t="shared" si="2725"/>
        <v/>
      </c>
      <c r="IH924" s="60" t="str">
        <f t="shared" si="2726"/>
        <v>zinco-</v>
      </c>
      <c r="II924" s="60" t="str">
        <f t="shared" si="2727"/>
        <v>mangano-</v>
      </c>
      <c r="IJ924" s="60" t="e">
        <f t="shared" si="2728"/>
        <v>#DIV/0!</v>
      </c>
      <c r="IK924" s="60" t="e">
        <f t="shared" si="2729"/>
        <v>#DIV/0!</v>
      </c>
      <c r="IL924" s="60" t="e">
        <f t="shared" si="2730"/>
        <v>#DIV/0!</v>
      </c>
      <c r="IM924" s="60" t="e">
        <f t="shared" si="2731"/>
        <v>#DIV/0!</v>
      </c>
      <c r="IN924" s="60" t="str">
        <f t="shared" si="2732"/>
        <v/>
      </c>
      <c r="IO924" s="60" t="str">
        <f t="shared" si="2733"/>
        <v/>
      </c>
      <c r="IP924" s="57"/>
      <c r="IQ924" s="57" t="str">
        <f t="shared" si="2734"/>
        <v>ERROR!!</v>
      </c>
    </row>
    <row r="925" spans="24:251">
      <c r="X925" s="29">
        <f t="shared" si="2735"/>
        <v>0</v>
      </c>
      <c r="Y925" s="29">
        <f t="shared" si="2736"/>
        <v>0</v>
      </c>
      <c r="Z925" s="29" t="e">
        <f t="shared" si="2737"/>
        <v>#DIV/0!</v>
      </c>
      <c r="AA925" s="29" t="e">
        <f t="shared" si="2738"/>
        <v>#DIV/0!</v>
      </c>
      <c r="AB925" s="29" t="e">
        <f t="shared" si="2739"/>
        <v>#DIV/0!</v>
      </c>
      <c r="AC925" s="29" t="e">
        <f t="shared" si="2740"/>
        <v>#DIV/0!</v>
      </c>
      <c r="AF925" s="23">
        <v>60.084299999999999</v>
      </c>
      <c r="AG925" s="23">
        <v>79.878799999999998</v>
      </c>
      <c r="AH925" s="23">
        <v>101.96120000000001</v>
      </c>
      <c r="AI925" s="23">
        <v>151.99039999999999</v>
      </c>
      <c r="AJ925" s="23">
        <v>159.69</v>
      </c>
      <c r="AK925" s="23">
        <v>71.846400000000003</v>
      </c>
      <c r="AL925" s="23">
        <v>70.9375</v>
      </c>
      <c r="AM925" s="23">
        <v>40.304400000000001</v>
      </c>
      <c r="AN925" s="23">
        <v>56.077399999999997</v>
      </c>
      <c r="AO925" s="23">
        <v>61.978999999999999</v>
      </c>
      <c r="AP925" s="23">
        <v>94.195999999999998</v>
      </c>
      <c r="AQ925" s="23">
        <v>18.998000000000001</v>
      </c>
      <c r="AR925" s="23">
        <v>35.450000000000003</v>
      </c>
      <c r="AS925" s="23">
        <v>29.88</v>
      </c>
      <c r="AT925" s="23">
        <v>74.691999999999993</v>
      </c>
      <c r="AU925" s="23">
        <v>81.39</v>
      </c>
      <c r="AX925" s="54">
        <f t="shared" si="2595"/>
        <v>0</v>
      </c>
      <c r="AY925" s="54">
        <f t="shared" si="2596"/>
        <v>0</v>
      </c>
      <c r="AZ925" s="54">
        <f t="shared" si="2597"/>
        <v>0</v>
      </c>
      <c r="BA925" s="54">
        <f t="shared" si="2598"/>
        <v>0</v>
      </c>
      <c r="BB925" s="54">
        <f t="shared" si="2599"/>
        <v>0</v>
      </c>
      <c r="BC925" s="54">
        <f t="shared" si="2600"/>
        <v>0</v>
      </c>
      <c r="BD925" s="54">
        <f t="shared" si="2601"/>
        <v>0</v>
      </c>
      <c r="BE925" s="54">
        <f t="shared" si="2602"/>
        <v>0</v>
      </c>
      <c r="BF925" s="54">
        <f t="shared" si="2603"/>
        <v>0</v>
      </c>
      <c r="BG925" s="54">
        <f t="shared" si="2604"/>
        <v>0</v>
      </c>
      <c r="BH925" s="54">
        <f t="shared" si="2605"/>
        <v>0</v>
      </c>
      <c r="BI925" s="54">
        <f t="shared" si="2606"/>
        <v>0</v>
      </c>
      <c r="BJ925" s="54">
        <f t="shared" si="2607"/>
        <v>0</v>
      </c>
      <c r="BK925" s="54">
        <f t="shared" si="2608"/>
        <v>0</v>
      </c>
      <c r="BL925" s="54">
        <f t="shared" si="2609"/>
        <v>0</v>
      </c>
      <c r="BM925" s="42"/>
      <c r="BO925" s="54">
        <f>'Norm-coeff'!$C$2+$AX925*'Norm-coeff'!$D$2+$AY925*'Norm-coeff'!$E$2+$AZ925*'Norm-coeff'!$F$2+$BA925*'Norm-coeff'!$G$2+$BB925*'Norm-coeff'!$H$2+$BC925*'Norm-coeff'!$I$2+$BD925*'Norm-coeff'!$J$2+$BE925*'Norm-coeff'!$K$2+$BF925*'Norm-coeff'!$L$2+$BG925*'Norm-coeff'!$M$2+$BH925*'Norm-coeff'!$N$2+$BI925*'Norm-coeff'!$O$2</f>
        <v>5.4045421474420303</v>
      </c>
      <c r="BP925" s="54">
        <f>'Norm-coeff'!$C$3+$AX925*'Norm-coeff'!$D$3+$AY925*'Norm-coeff'!$E$3+$AZ925*'Norm-coeff'!$F$3+$BA925*'Norm-coeff'!$G$3+$BB925*'Norm-coeff'!$H$3+$BC925*'Norm-coeff'!$I$3+$BD925*'Norm-coeff'!$J$3+$BE925*'Norm-coeff'!$K$3+$BF925*'Norm-coeff'!$L$3+$BG925*'Norm-coeff'!$M$3+$BH925*'Norm-coeff'!$N$3+$BI925*'Norm-coeff'!$O$3</f>
        <v>3.15319116612705</v>
      </c>
      <c r="BQ925" s="54">
        <f>'Norm-coeff'!$C$4+$AX925*'Norm-coeff'!$D$4+$AY925*'Norm-coeff'!$E$4+$AZ925*'Norm-coeff'!$F$4+$BA925*'Norm-coeff'!$G$4+$BB925*'Norm-coeff'!$H$4+$BC925*'Norm-coeff'!$I$4+$BD925*'Norm-coeff'!$J$4+$BE925*'Norm-coeff'!$K$4+$BF925*'Norm-coeff'!$L$4+$BG925*'Norm-coeff'!$M$4+$BH925*'Norm-coeff'!$N$4+$BI925*'Norm-coeff'!$O$4</f>
        <v>1.42115649462768</v>
      </c>
      <c r="BR925" s="54">
        <f>'Norm-coeff'!$C$5+$AX925*'Norm-coeff'!$D$5+$AY925*'Norm-coeff'!$E$5+$AZ925*'Norm-coeff'!$F$5+$BA925*'Norm-coeff'!$G$5+$BB925*'Norm-coeff'!$H$5+$BC925*'Norm-coeff'!$I$5+$BD925*'Norm-coeff'!$J$5+$BE925*'Norm-coeff'!$K$5+$BF925*'Norm-coeff'!$L$5+$BG925*'Norm-coeff'!$M$5+$BH925*'Norm-coeff'!$N$5+$BI925*'Norm-coeff'!$O$5</f>
        <v>1.0553329241296201</v>
      </c>
      <c r="BS925" s="54">
        <f>'Norm-coeff'!$C$6+$AX925*'Norm-coeff'!$D$6+$AY925*'Norm-coeff'!$E$6+$AZ925*'Norm-coeff'!$F$6+$BA925*'Norm-coeff'!$G$6+$BB925*'Norm-coeff'!$H$6+$BC925*'Norm-coeff'!$I$6+$BD925*'Norm-coeff'!$J$6+$BE925*'Norm-coeff'!$K$6+$BF925*'Norm-coeff'!$L$6+$BG925*'Norm-coeff'!$M$6+$BH925*'Norm-coeff'!$N$6+$BI925*'Norm-coeff'!$O$6</f>
        <v>-1.48700885495103E-2</v>
      </c>
      <c r="BT925" s="54">
        <f>'Norm-coeff'!$C$7+$AX925*'Norm-coeff'!$D$7+$AY925*'Norm-coeff'!$E$7+$AZ925*'Norm-coeff'!$F$7+$BA925*'Norm-coeff'!$G$7+$BB925*'Norm-coeff'!$H$7+$BC925*'Norm-coeff'!$I$7+$BD925*'Norm-coeff'!$J$7+$BE925*'Norm-coeff'!$K$7+$BF925*'Norm-coeff'!$L$7+$BG925*'Norm-coeff'!$M$7+$BH925*'Norm-coeff'!$N$7+$BI925*'Norm-coeff'!$O$7</f>
        <v>2.0907583608832998</v>
      </c>
      <c r="BU925" s="54">
        <f>'Norm-coeff'!$C$8+$AX925*'Norm-coeff'!$D$8+$AY925*'Norm-coeff'!$E$8+$AZ925*'Norm-coeff'!$F$8+$BA925*'Norm-coeff'!$G$8+$BB925*'Norm-coeff'!$H$8+$BC925*'Norm-coeff'!$I$8+$BD925*'Norm-coeff'!$J$8+$BE925*'Norm-coeff'!$K$8+$BF925*'Norm-coeff'!$L$8+$BG925*'Norm-coeff'!$M$8+$BH925*'Norm-coeff'!$N$8+$BI925*'Norm-coeff'!$O$8</f>
        <v>0.65894159836244504</v>
      </c>
      <c r="BV925" s="54">
        <f>'Norm-coeff'!$C$9+$AX925*'Norm-coeff'!$D$9+$AY925*'Norm-coeff'!$E$9+$AZ925*'Norm-coeff'!$F$9+$BA925*'Norm-coeff'!$G$9+$BB925*'Norm-coeff'!$H$9+$BC925*'Norm-coeff'!$I$9+$BD925*'Norm-coeff'!$J$9+$BE925*'Norm-coeff'!$K$9+$BF925*'Norm-coeff'!$L$9+$BG925*'Norm-coeff'!$M$9+$BH925*'Norm-coeff'!$N$9+$BI925*'Norm-coeff'!$O$9</f>
        <v>1.48961085014701</v>
      </c>
      <c r="BW925" s="54">
        <f>'Norm-coeff'!$C$10+$AX925*'Norm-coeff'!$D$10+$AY925*'Norm-coeff'!$E$10+$AZ925*'Norm-coeff'!$F$10+$BA925*'Norm-coeff'!$G$10+$BB925*'Norm-coeff'!$H$10+$BC925*'Norm-coeff'!$I$10+$BD925*'Norm-coeff'!$J$10+$BE925*'Norm-coeff'!$K$10+$BF925*'Norm-coeff'!$L$10+$BG925*'Norm-coeff'!$M$10+$BH925*'Norm-coeff'!$N$10+$BI925*'Norm-coeff'!$O$10</f>
        <v>1.42058735749591</v>
      </c>
      <c r="BX925" s="54">
        <f>'Norm-coeff'!$C$11+$AX925*'Norm-coeff'!$D$11+$AY925*'Norm-coeff'!$E$11+$AZ925*'Norm-coeff'!$F$11+$BA925*'Norm-coeff'!$G$11+$BB925*'Norm-coeff'!$H$11+$BC925*'Norm-coeff'!$I$11+$BD925*'Norm-coeff'!$J$11+$BE925*'Norm-coeff'!$K$11+$BF925*'Norm-coeff'!$L$11+$BG925*'Norm-coeff'!$M$11+$BH925*'Norm-coeff'!$N$11+$BI925*'Norm-coeff'!$O$11</f>
        <v>0.221233014421479</v>
      </c>
      <c r="BY925" s="54">
        <f>'Norm-coeff'!$C$12+$AX925*'Norm-coeff'!$D$12+$AY925*'Norm-coeff'!$E$12+$AZ925*'Norm-coeff'!$F$12+$BA925*'Norm-coeff'!$G$12+$BB925*'Norm-coeff'!$H$12+$BC925*'Norm-coeff'!$I$12+$BD925*'Norm-coeff'!$J$12+$BE925*'Norm-coeff'!$K$12+$BF925*'Norm-coeff'!$L$12+$BG925*'Norm-coeff'!$M$12+$BH925*'Norm-coeff'!$N$12+$BI925*'Norm-coeff'!$O$12</f>
        <v>0.283527502056037</v>
      </c>
      <c r="BZ925" s="54">
        <f>'Norm-coeff'!$C$13+$AX925*'Norm-coeff'!$D$13+$AY925*'Norm-coeff'!$E$13+$AZ925*'Norm-coeff'!$F$13+$BA925*'Norm-coeff'!$G$13+$BB925*'Norm-coeff'!$H$13+$BC925*'Norm-coeff'!$I$13+$BD925*'Norm-coeff'!$J$13+$BE925*'Norm-coeff'!$K$13+$BF925*'Norm-coeff'!$L$13+$BG925*'Norm-coeff'!$M$13+$BH925*'Norm-coeff'!$N$13+$BI925*'Norm-coeff'!$O$13</f>
        <v>-4.1864930554451202E-2</v>
      </c>
      <c r="CA925" s="54">
        <f>'Norm-coeff'!$C$14+$AX925*'Norm-coeff'!$D$14+$AY925*'Norm-coeff'!$E$14+$AZ925*'Norm-coeff'!$F$14+$BA925*'Norm-coeff'!$G$14+$BB925*'Norm-coeff'!$H$14+$BC925*'Norm-coeff'!$I$14+$BD925*'Norm-coeff'!$J$14+$BE925*'Norm-coeff'!$K$14+$BF925*'Norm-coeff'!$L$14+$BG925*'Norm-coeff'!$M$14+$BH925*'Norm-coeff'!$N$14+$BI925*'Norm-coeff'!$O$14</f>
        <v>4.2526983164477103</v>
      </c>
      <c r="CC925" s="54">
        <f t="shared" si="2610"/>
        <v>0</v>
      </c>
      <c r="CG925" s="54">
        <f t="shared" si="2611"/>
        <v>0</v>
      </c>
      <c r="CH925" s="54">
        <f t="shared" si="2594"/>
        <v>0</v>
      </c>
      <c r="CI925" s="54">
        <f t="shared" si="2612"/>
        <v>0</v>
      </c>
      <c r="CJ925" s="56">
        <f t="shared" si="2613"/>
        <v>0</v>
      </c>
      <c r="CK925" s="54">
        <f t="shared" si="2614"/>
        <v>0</v>
      </c>
      <c r="CL925" s="54">
        <f t="shared" si="2615"/>
        <v>0</v>
      </c>
      <c r="CM925" s="54">
        <f t="shared" si="2616"/>
        <v>0</v>
      </c>
      <c r="CN925" s="54">
        <f t="shared" si="2617"/>
        <v>0</v>
      </c>
      <c r="CO925" s="54">
        <f t="shared" si="2618"/>
        <v>0</v>
      </c>
      <c r="CP925" s="54">
        <f t="shared" si="2619"/>
        <v>0</v>
      </c>
      <c r="CQ925" s="54">
        <f t="shared" si="2620"/>
        <v>0</v>
      </c>
      <c r="CR925" s="54">
        <f t="shared" si="2621"/>
        <v>0</v>
      </c>
      <c r="CS925" s="54">
        <f t="shared" si="2622"/>
        <v>0</v>
      </c>
      <c r="CU925" s="54">
        <f t="shared" si="2623"/>
        <v>0</v>
      </c>
      <c r="CV925" s="54">
        <f t="shared" si="2624"/>
        <v>0</v>
      </c>
      <c r="CW925" s="54">
        <f t="shared" si="2625"/>
        <v>0</v>
      </c>
      <c r="CX925" s="54">
        <f t="shared" si="2626"/>
        <v>0</v>
      </c>
      <c r="CZ925" s="54">
        <f t="shared" si="2627"/>
        <v>0</v>
      </c>
      <c r="DA925" s="54">
        <f t="shared" si="2628"/>
        <v>0</v>
      </c>
      <c r="DB925" s="54">
        <f t="shared" si="2629"/>
        <v>0</v>
      </c>
      <c r="DC925" s="54">
        <f t="shared" si="2630"/>
        <v>0</v>
      </c>
      <c r="DD925" s="54">
        <f t="shared" si="2631"/>
        <v>0</v>
      </c>
      <c r="DE925" s="54">
        <f t="shared" si="2632"/>
        <v>0</v>
      </c>
      <c r="DF925" s="54">
        <f t="shared" si="2633"/>
        <v>0</v>
      </c>
      <c r="DG925" s="54">
        <f t="shared" si="2634"/>
        <v>2</v>
      </c>
      <c r="DH925" s="71">
        <f t="shared" si="2635"/>
        <v>0</v>
      </c>
      <c r="DI925" s="71">
        <f t="shared" si="2636"/>
        <v>0</v>
      </c>
      <c r="DJ925" s="54">
        <f t="shared" si="2637"/>
        <v>0</v>
      </c>
      <c r="DK925" s="54">
        <f t="shared" si="2638"/>
        <v>2</v>
      </c>
      <c r="DL925" s="4">
        <f t="shared" si="2568"/>
        <v>0</v>
      </c>
      <c r="DM925" s="3">
        <f t="shared" si="2639"/>
        <v>0</v>
      </c>
      <c r="DN925" s="3">
        <f t="shared" si="2640"/>
        <v>0</v>
      </c>
      <c r="DO925" s="4" t="e">
        <f t="shared" si="2641"/>
        <v>#DIV/0!</v>
      </c>
      <c r="DP925" s="57"/>
      <c r="DQ925" s="57"/>
      <c r="DR925" s="56">
        <f t="shared" si="2569"/>
        <v>2</v>
      </c>
      <c r="DS925" s="56">
        <f t="shared" si="2570"/>
        <v>0</v>
      </c>
      <c r="DT925" s="38">
        <f t="shared" si="2571"/>
        <v>0</v>
      </c>
      <c r="DU925" s="38">
        <f t="shared" si="2642"/>
        <v>2</v>
      </c>
      <c r="DV925" s="38">
        <f t="shared" si="2572"/>
        <v>0</v>
      </c>
      <c r="DW925" s="39">
        <f t="shared" si="2573"/>
        <v>0</v>
      </c>
      <c r="DX925" s="39">
        <f t="shared" si="2574"/>
        <v>0</v>
      </c>
      <c r="DY925" s="39">
        <f t="shared" si="2575"/>
        <v>0</v>
      </c>
      <c r="DZ925" s="39">
        <f t="shared" si="2576"/>
        <v>0</v>
      </c>
      <c r="EA925" s="39">
        <f t="shared" si="2577"/>
        <v>0</v>
      </c>
      <c r="EB925" s="37" t="e">
        <f t="shared" si="2643"/>
        <v>#DIV/0!</v>
      </c>
      <c r="EC925" s="37" t="e">
        <f t="shared" si="2644"/>
        <v>#DIV/0!</v>
      </c>
      <c r="ED925" s="37" t="e">
        <f t="shared" si="2645"/>
        <v>#DIV/0!</v>
      </c>
      <c r="EE925" s="37" t="e">
        <f t="shared" si="2646"/>
        <v>#DIV/0!</v>
      </c>
      <c r="EF925" s="39" t="e">
        <f t="shared" si="2647"/>
        <v>#DIV/0!</v>
      </c>
      <c r="EG925" s="37" t="e">
        <f t="shared" si="2648"/>
        <v>#DIV/0!</v>
      </c>
      <c r="EH925" s="37" t="e">
        <f t="shared" si="2649"/>
        <v>#DIV/0!</v>
      </c>
      <c r="EI925" s="11" t="b">
        <f t="shared" si="2650"/>
        <v>1</v>
      </c>
      <c r="EJ925" s="11" t="b">
        <f t="shared" si="2651"/>
        <v>0</v>
      </c>
      <c r="EK925" s="39" t="e">
        <f t="shared" si="2652"/>
        <v>#DIV/0!</v>
      </c>
      <c r="EL925" s="39" t="e">
        <f t="shared" si="2653"/>
        <v>#DIV/0!</v>
      </c>
      <c r="EM925" s="39" t="e">
        <f t="shared" si="2654"/>
        <v>#DIV/0!</v>
      </c>
      <c r="EN925" s="39" t="e">
        <f t="shared" si="2655"/>
        <v>#DIV/0!</v>
      </c>
      <c r="EO925" s="39" t="e">
        <f t="shared" si="2656"/>
        <v>#DIV/0!</v>
      </c>
      <c r="EP925" s="39" t="e">
        <f t="shared" si="2657"/>
        <v>#DIV/0!</v>
      </c>
      <c r="EQ925" s="39" t="e">
        <f t="shared" si="2658"/>
        <v>#DIV/0!</v>
      </c>
      <c r="ER925" s="39" t="e">
        <f t="shared" si="2659"/>
        <v>#DIV/0!</v>
      </c>
      <c r="ES925" s="58" t="str">
        <f t="shared" si="2660"/>
        <v>(OH,F,Cl)-dominate amphibole</v>
      </c>
      <c r="ET925" s="58" t="e">
        <f t="shared" si="2661"/>
        <v>#N/A</v>
      </c>
      <c r="EU925" s="56">
        <f t="shared" si="2578"/>
        <v>0</v>
      </c>
      <c r="EV925" s="56">
        <f t="shared" si="2579"/>
        <v>0</v>
      </c>
      <c r="EW925" s="56">
        <f t="shared" si="2580"/>
        <v>0</v>
      </c>
      <c r="EX925" s="56">
        <f t="shared" si="2581"/>
        <v>0</v>
      </c>
      <c r="EY925" s="56">
        <f t="shared" si="2582"/>
        <v>0</v>
      </c>
      <c r="EZ925" s="56">
        <f t="shared" si="2583"/>
        <v>0</v>
      </c>
      <c r="FA925" s="39">
        <f t="shared" si="2584"/>
        <v>0</v>
      </c>
      <c r="FB925" s="39">
        <f t="shared" si="2585"/>
        <v>0</v>
      </c>
      <c r="FC925" s="54">
        <f t="shared" si="2586"/>
        <v>0</v>
      </c>
      <c r="FD925" s="54">
        <f t="shared" si="2587"/>
        <v>0</v>
      </c>
      <c r="FE925" s="39">
        <f t="shared" si="2588"/>
        <v>0</v>
      </c>
      <c r="FF925" s="54">
        <f t="shared" si="2589"/>
        <v>0</v>
      </c>
      <c r="FG925" s="39">
        <f t="shared" si="2590"/>
        <v>0</v>
      </c>
      <c r="FH925" s="39">
        <f t="shared" si="2662"/>
        <v>0</v>
      </c>
      <c r="FI925" s="39">
        <f t="shared" si="2663"/>
        <v>0</v>
      </c>
      <c r="FJ925" s="39">
        <f t="shared" si="2664"/>
        <v>0</v>
      </c>
      <c r="FK925" s="39" t="e">
        <f t="shared" si="2665"/>
        <v>#DIV/0!</v>
      </c>
      <c r="FL925" s="39" t="e">
        <f t="shared" si="2666"/>
        <v>#DIV/0!</v>
      </c>
      <c r="FM925" s="39" t="e">
        <f t="shared" si="2667"/>
        <v>#DIV/0!</v>
      </c>
      <c r="FN925" s="39">
        <f t="shared" si="2668"/>
        <v>1</v>
      </c>
      <c r="FO925" s="39">
        <f t="shared" si="2591"/>
        <v>0</v>
      </c>
      <c r="FP925" s="39">
        <f t="shared" si="2592"/>
        <v>0</v>
      </c>
      <c r="FQ925" s="39">
        <f t="shared" si="2593"/>
        <v>0</v>
      </c>
      <c r="FR925" s="39">
        <f t="shared" si="2669"/>
        <v>0</v>
      </c>
      <c r="FS925" s="39">
        <f t="shared" si="2670"/>
        <v>0</v>
      </c>
      <c r="FU925" s="39" t="e">
        <f t="shared" si="2671"/>
        <v>#DIV/0!</v>
      </c>
      <c r="FV925" s="39" t="e">
        <f t="shared" si="2672"/>
        <v>#DIV/0!</v>
      </c>
      <c r="FW925" s="39" t="e">
        <f t="shared" si="2673"/>
        <v>#DIV/0!</v>
      </c>
      <c r="FY925" s="39" t="e">
        <f t="shared" si="2674"/>
        <v>#DIV/0!</v>
      </c>
      <c r="FZ925" s="39" t="e">
        <f t="shared" si="2675"/>
        <v>#DIV/0!</v>
      </c>
      <c r="GA925" s="39" t="e">
        <f t="shared" si="2676"/>
        <v>#DIV/0!</v>
      </c>
      <c r="GB925" s="39" t="e">
        <f t="shared" si="2677"/>
        <v>#DIV/0!</v>
      </c>
      <c r="GC925" s="39" t="e">
        <f t="shared" si="2678"/>
        <v>#DIV/0!</v>
      </c>
      <c r="GD925" s="39" t="e">
        <f t="shared" si="2679"/>
        <v>#DIV/0!</v>
      </c>
      <c r="GE925" s="39" t="e">
        <f t="shared" si="2680"/>
        <v>#DIV/0!</v>
      </c>
      <c r="GF925" s="39" t="e">
        <f t="shared" si="2681"/>
        <v>#DIV/0!</v>
      </c>
      <c r="GG925" s="39" t="e">
        <f t="shared" si="2682"/>
        <v>#DIV/0!</v>
      </c>
      <c r="GH925" s="39" t="e">
        <f t="shared" si="2683"/>
        <v>#DIV/0!</v>
      </c>
      <c r="GI925" s="39"/>
      <c r="GJ925" s="39" t="e">
        <f t="shared" si="2684"/>
        <v>#DIV/0!</v>
      </c>
      <c r="GK925" s="39" t="e">
        <f t="shared" si="2685"/>
        <v>#DIV/0!</v>
      </c>
      <c r="GL925" s="39" t="e">
        <f t="shared" si="2686"/>
        <v>#DIV/0!</v>
      </c>
      <c r="GM925" s="39" t="e">
        <f t="shared" si="2687"/>
        <v>#DIV/0!</v>
      </c>
      <c r="GN925" s="39" t="e">
        <f t="shared" si="2688"/>
        <v>#DIV/0!</v>
      </c>
      <c r="GO925" s="57"/>
      <c r="GP925" s="57" t="e">
        <f t="shared" si="2689"/>
        <v>#DIV/0!</v>
      </c>
      <c r="GQ925" s="59" t="e">
        <f t="shared" si="2690"/>
        <v>#DIV/0!</v>
      </c>
      <c r="GR925" s="41" t="e">
        <f t="shared" si="2691"/>
        <v>#DIV/0!</v>
      </c>
      <c r="GS925" s="57" t="e">
        <f t="shared" si="2692"/>
        <v>#DIV/0!</v>
      </c>
      <c r="GT925" s="57" t="e">
        <f t="shared" si="2693"/>
        <v>#DIV/0!</v>
      </c>
      <c r="GU925" s="57" t="e">
        <f t="shared" si="2694"/>
        <v>#DIV/0!</v>
      </c>
      <c r="GV925" s="57"/>
      <c r="GW925" s="42" t="e">
        <f t="shared" si="2695"/>
        <v>#DIV/0!</v>
      </c>
      <c r="GX925" s="42" t="e">
        <f t="shared" si="2696"/>
        <v>#DIV/0!</v>
      </c>
      <c r="GY925" s="42" t="e">
        <f t="shared" si="2697"/>
        <v>#DIV/0!</v>
      </c>
      <c r="GZ925" s="57"/>
      <c r="HA925" s="2" t="e">
        <f t="shared" si="2698"/>
        <v>#DIV/0!</v>
      </c>
      <c r="HB925" s="2" t="e">
        <f t="shared" si="2699"/>
        <v>#DIV/0!</v>
      </c>
      <c r="HC925" s="2" t="e">
        <f t="shared" si="2700"/>
        <v>#DIV/0!</v>
      </c>
      <c r="HD925" s="2" t="e">
        <f t="shared" si="2701"/>
        <v>#DIV/0!</v>
      </c>
      <c r="HE925" s="2" t="e">
        <f t="shared" si="2702"/>
        <v>#DIV/0!</v>
      </c>
      <c r="HF925" s="2" t="e">
        <f t="shared" si="2703"/>
        <v>#DIV/0!</v>
      </c>
      <c r="HG925" s="2" t="e">
        <f t="shared" si="2704"/>
        <v>#DIV/0!</v>
      </c>
      <c r="HH925" s="2" t="e">
        <f t="shared" si="2705"/>
        <v>#DIV/0!</v>
      </c>
      <c r="HI925" s="2" t="e">
        <f t="shared" si="2706"/>
        <v>#DIV/0!</v>
      </c>
      <c r="HJ925" s="11" t="e">
        <f t="shared" si="2707"/>
        <v>#DIV/0!</v>
      </c>
      <c r="HK925" s="60" t="e">
        <f t="shared" si="2708"/>
        <v>#DIV/0!</v>
      </c>
      <c r="HL925" s="57"/>
      <c r="HM925" s="57" t="e">
        <f t="shared" si="2709"/>
        <v>#DIV/0!</v>
      </c>
      <c r="HN925" s="57" t="e">
        <f t="shared" si="2710"/>
        <v>#DIV/0!</v>
      </c>
      <c r="HO925" s="57" t="e">
        <f t="shared" si="2711"/>
        <v>#DIV/0!</v>
      </c>
      <c r="HP925" s="57" t="e">
        <f t="shared" si="2712"/>
        <v>#DIV/0!</v>
      </c>
      <c r="HQ925" s="57" t="e">
        <f t="shared" si="2713"/>
        <v>#DIV/0!</v>
      </c>
      <c r="HR925" s="57"/>
      <c r="HS925" s="57" t="e">
        <f t="shared" si="2714"/>
        <v>#DIV/0!</v>
      </c>
      <c r="HT925" s="57" t="e">
        <f t="shared" si="2715"/>
        <v>#DIV/0!</v>
      </c>
      <c r="HU925" s="57" t="e">
        <f t="shared" si="2716"/>
        <v>#DIV/0!</v>
      </c>
      <c r="HV925" s="57" t="e">
        <f t="shared" si="2717"/>
        <v>#DIV/0!</v>
      </c>
      <c r="HW925" s="57" t="e">
        <f t="shared" si="2718"/>
        <v>#DIV/0!</v>
      </c>
      <c r="HX925" s="57"/>
      <c r="HY925" s="57" t="e">
        <f t="shared" si="2719"/>
        <v>#DIV/0!</v>
      </c>
      <c r="HZ925" s="57" t="e">
        <f t="shared" si="2720"/>
        <v>#DIV/0!</v>
      </c>
      <c r="IA925" s="57"/>
      <c r="IB925" s="61">
        <f t="shared" si="2721"/>
        <v>0</v>
      </c>
      <c r="IC925" s="57" t="str">
        <f t="shared" si="2722"/>
        <v/>
      </c>
      <c r="ID925" s="42"/>
      <c r="IE925" s="2" t="str">
        <f t="shared" si="2723"/>
        <v/>
      </c>
      <c r="IF925" s="60" t="e">
        <f t="shared" si="2724"/>
        <v>#DIV/0!</v>
      </c>
      <c r="IG925" s="60" t="str">
        <f t="shared" si="2725"/>
        <v/>
      </c>
      <c r="IH925" s="60" t="str">
        <f t="shared" si="2726"/>
        <v>zinco-</v>
      </c>
      <c r="II925" s="60" t="str">
        <f t="shared" si="2727"/>
        <v>mangano-</v>
      </c>
      <c r="IJ925" s="60" t="e">
        <f t="shared" si="2728"/>
        <v>#DIV/0!</v>
      </c>
      <c r="IK925" s="60" t="e">
        <f t="shared" si="2729"/>
        <v>#DIV/0!</v>
      </c>
      <c r="IL925" s="60" t="e">
        <f t="shared" si="2730"/>
        <v>#DIV/0!</v>
      </c>
      <c r="IM925" s="60" t="e">
        <f t="shared" si="2731"/>
        <v>#DIV/0!</v>
      </c>
      <c r="IN925" s="60" t="str">
        <f t="shared" si="2732"/>
        <v/>
      </c>
      <c r="IO925" s="60" t="str">
        <f t="shared" si="2733"/>
        <v/>
      </c>
      <c r="IP925" s="57"/>
      <c r="IQ925" s="57" t="str">
        <f t="shared" si="2734"/>
        <v>ERROR!!</v>
      </c>
    </row>
    <row r="926" spans="24:251">
      <c r="X926" s="29">
        <f t="shared" si="2735"/>
        <v>0</v>
      </c>
      <c r="Y926" s="29">
        <f t="shared" si="2736"/>
        <v>0</v>
      </c>
      <c r="Z926" s="29" t="e">
        <f t="shared" si="2737"/>
        <v>#DIV/0!</v>
      </c>
      <c r="AA926" s="29" t="e">
        <f t="shared" si="2738"/>
        <v>#DIV/0!</v>
      </c>
      <c r="AB926" s="29" t="e">
        <f t="shared" si="2739"/>
        <v>#DIV/0!</v>
      </c>
      <c r="AC926" s="29" t="e">
        <f t="shared" si="2740"/>
        <v>#DIV/0!</v>
      </c>
      <c r="AF926" s="23">
        <v>60.084299999999999</v>
      </c>
      <c r="AG926" s="23">
        <v>79.878799999999998</v>
      </c>
      <c r="AH926" s="23">
        <v>101.96120000000001</v>
      </c>
      <c r="AI926" s="23">
        <v>151.99039999999999</v>
      </c>
      <c r="AJ926" s="23">
        <v>159.69</v>
      </c>
      <c r="AK926" s="23">
        <v>71.846400000000003</v>
      </c>
      <c r="AL926" s="23">
        <v>70.9375</v>
      </c>
      <c r="AM926" s="23">
        <v>40.304400000000001</v>
      </c>
      <c r="AN926" s="23">
        <v>56.077399999999997</v>
      </c>
      <c r="AO926" s="23">
        <v>61.978999999999999</v>
      </c>
      <c r="AP926" s="23">
        <v>94.195999999999998</v>
      </c>
      <c r="AQ926" s="23">
        <v>18.998000000000001</v>
      </c>
      <c r="AR926" s="23">
        <v>35.450000000000003</v>
      </c>
      <c r="AS926" s="23">
        <v>29.88</v>
      </c>
      <c r="AT926" s="23">
        <v>74.691999999999993</v>
      </c>
      <c r="AU926" s="23">
        <v>81.39</v>
      </c>
      <c r="AX926" s="54">
        <f t="shared" si="2595"/>
        <v>0</v>
      </c>
      <c r="AY926" s="54">
        <f t="shared" si="2596"/>
        <v>0</v>
      </c>
      <c r="AZ926" s="54">
        <f t="shared" si="2597"/>
        <v>0</v>
      </c>
      <c r="BA926" s="54">
        <f t="shared" si="2598"/>
        <v>0</v>
      </c>
      <c r="BB926" s="54">
        <f t="shared" si="2599"/>
        <v>0</v>
      </c>
      <c r="BC926" s="54">
        <f t="shared" si="2600"/>
        <v>0</v>
      </c>
      <c r="BD926" s="54">
        <f t="shared" si="2601"/>
        <v>0</v>
      </c>
      <c r="BE926" s="54">
        <f t="shared" si="2602"/>
        <v>0</v>
      </c>
      <c r="BF926" s="54">
        <f t="shared" si="2603"/>
        <v>0</v>
      </c>
      <c r="BG926" s="54">
        <f t="shared" si="2604"/>
        <v>0</v>
      </c>
      <c r="BH926" s="54">
        <f t="shared" si="2605"/>
        <v>0</v>
      </c>
      <c r="BI926" s="54">
        <f t="shared" si="2606"/>
        <v>0</v>
      </c>
      <c r="BJ926" s="54">
        <f t="shared" si="2607"/>
        <v>0</v>
      </c>
      <c r="BK926" s="54">
        <f t="shared" si="2608"/>
        <v>0</v>
      </c>
      <c r="BL926" s="54">
        <f t="shared" si="2609"/>
        <v>0</v>
      </c>
      <c r="BM926" s="42"/>
      <c r="BO926" s="54">
        <f>'Norm-coeff'!$C$2+$AX926*'Norm-coeff'!$D$2+$AY926*'Norm-coeff'!$E$2+$AZ926*'Norm-coeff'!$F$2+$BA926*'Norm-coeff'!$G$2+$BB926*'Norm-coeff'!$H$2+$BC926*'Norm-coeff'!$I$2+$BD926*'Norm-coeff'!$J$2+$BE926*'Norm-coeff'!$K$2+$BF926*'Norm-coeff'!$L$2+$BG926*'Norm-coeff'!$M$2+$BH926*'Norm-coeff'!$N$2+$BI926*'Norm-coeff'!$O$2</f>
        <v>5.4045421474420303</v>
      </c>
      <c r="BP926" s="54">
        <f>'Norm-coeff'!$C$3+$AX926*'Norm-coeff'!$D$3+$AY926*'Norm-coeff'!$E$3+$AZ926*'Norm-coeff'!$F$3+$BA926*'Norm-coeff'!$G$3+$BB926*'Norm-coeff'!$H$3+$BC926*'Norm-coeff'!$I$3+$BD926*'Norm-coeff'!$J$3+$BE926*'Norm-coeff'!$K$3+$BF926*'Norm-coeff'!$L$3+$BG926*'Norm-coeff'!$M$3+$BH926*'Norm-coeff'!$N$3+$BI926*'Norm-coeff'!$O$3</f>
        <v>3.15319116612705</v>
      </c>
      <c r="BQ926" s="54">
        <f>'Norm-coeff'!$C$4+$AX926*'Norm-coeff'!$D$4+$AY926*'Norm-coeff'!$E$4+$AZ926*'Norm-coeff'!$F$4+$BA926*'Norm-coeff'!$G$4+$BB926*'Norm-coeff'!$H$4+$BC926*'Norm-coeff'!$I$4+$BD926*'Norm-coeff'!$J$4+$BE926*'Norm-coeff'!$K$4+$BF926*'Norm-coeff'!$L$4+$BG926*'Norm-coeff'!$M$4+$BH926*'Norm-coeff'!$N$4+$BI926*'Norm-coeff'!$O$4</f>
        <v>1.42115649462768</v>
      </c>
      <c r="BR926" s="54">
        <f>'Norm-coeff'!$C$5+$AX926*'Norm-coeff'!$D$5+$AY926*'Norm-coeff'!$E$5+$AZ926*'Norm-coeff'!$F$5+$BA926*'Norm-coeff'!$G$5+$BB926*'Norm-coeff'!$H$5+$BC926*'Norm-coeff'!$I$5+$BD926*'Norm-coeff'!$J$5+$BE926*'Norm-coeff'!$K$5+$BF926*'Norm-coeff'!$L$5+$BG926*'Norm-coeff'!$M$5+$BH926*'Norm-coeff'!$N$5+$BI926*'Norm-coeff'!$O$5</f>
        <v>1.0553329241296201</v>
      </c>
      <c r="BS926" s="54">
        <f>'Norm-coeff'!$C$6+$AX926*'Norm-coeff'!$D$6+$AY926*'Norm-coeff'!$E$6+$AZ926*'Norm-coeff'!$F$6+$BA926*'Norm-coeff'!$G$6+$BB926*'Norm-coeff'!$H$6+$BC926*'Norm-coeff'!$I$6+$BD926*'Norm-coeff'!$J$6+$BE926*'Norm-coeff'!$K$6+$BF926*'Norm-coeff'!$L$6+$BG926*'Norm-coeff'!$M$6+$BH926*'Norm-coeff'!$N$6+$BI926*'Norm-coeff'!$O$6</f>
        <v>-1.48700885495103E-2</v>
      </c>
      <c r="BT926" s="54">
        <f>'Norm-coeff'!$C$7+$AX926*'Norm-coeff'!$D$7+$AY926*'Norm-coeff'!$E$7+$AZ926*'Norm-coeff'!$F$7+$BA926*'Norm-coeff'!$G$7+$BB926*'Norm-coeff'!$H$7+$BC926*'Norm-coeff'!$I$7+$BD926*'Norm-coeff'!$J$7+$BE926*'Norm-coeff'!$K$7+$BF926*'Norm-coeff'!$L$7+$BG926*'Norm-coeff'!$M$7+$BH926*'Norm-coeff'!$N$7+$BI926*'Norm-coeff'!$O$7</f>
        <v>2.0907583608832998</v>
      </c>
      <c r="BU926" s="54">
        <f>'Norm-coeff'!$C$8+$AX926*'Norm-coeff'!$D$8+$AY926*'Norm-coeff'!$E$8+$AZ926*'Norm-coeff'!$F$8+$BA926*'Norm-coeff'!$G$8+$BB926*'Norm-coeff'!$H$8+$BC926*'Norm-coeff'!$I$8+$BD926*'Norm-coeff'!$J$8+$BE926*'Norm-coeff'!$K$8+$BF926*'Norm-coeff'!$L$8+$BG926*'Norm-coeff'!$M$8+$BH926*'Norm-coeff'!$N$8+$BI926*'Norm-coeff'!$O$8</f>
        <v>0.65894159836244504</v>
      </c>
      <c r="BV926" s="54">
        <f>'Norm-coeff'!$C$9+$AX926*'Norm-coeff'!$D$9+$AY926*'Norm-coeff'!$E$9+$AZ926*'Norm-coeff'!$F$9+$BA926*'Norm-coeff'!$G$9+$BB926*'Norm-coeff'!$H$9+$BC926*'Norm-coeff'!$I$9+$BD926*'Norm-coeff'!$J$9+$BE926*'Norm-coeff'!$K$9+$BF926*'Norm-coeff'!$L$9+$BG926*'Norm-coeff'!$M$9+$BH926*'Norm-coeff'!$N$9+$BI926*'Norm-coeff'!$O$9</f>
        <v>1.48961085014701</v>
      </c>
      <c r="BW926" s="54">
        <f>'Norm-coeff'!$C$10+$AX926*'Norm-coeff'!$D$10+$AY926*'Norm-coeff'!$E$10+$AZ926*'Norm-coeff'!$F$10+$BA926*'Norm-coeff'!$G$10+$BB926*'Norm-coeff'!$H$10+$BC926*'Norm-coeff'!$I$10+$BD926*'Norm-coeff'!$J$10+$BE926*'Norm-coeff'!$K$10+$BF926*'Norm-coeff'!$L$10+$BG926*'Norm-coeff'!$M$10+$BH926*'Norm-coeff'!$N$10+$BI926*'Norm-coeff'!$O$10</f>
        <v>1.42058735749591</v>
      </c>
      <c r="BX926" s="54">
        <f>'Norm-coeff'!$C$11+$AX926*'Norm-coeff'!$D$11+$AY926*'Norm-coeff'!$E$11+$AZ926*'Norm-coeff'!$F$11+$BA926*'Norm-coeff'!$G$11+$BB926*'Norm-coeff'!$H$11+$BC926*'Norm-coeff'!$I$11+$BD926*'Norm-coeff'!$J$11+$BE926*'Norm-coeff'!$K$11+$BF926*'Norm-coeff'!$L$11+$BG926*'Norm-coeff'!$M$11+$BH926*'Norm-coeff'!$N$11+$BI926*'Norm-coeff'!$O$11</f>
        <v>0.221233014421479</v>
      </c>
      <c r="BY926" s="54">
        <f>'Norm-coeff'!$C$12+$AX926*'Norm-coeff'!$D$12+$AY926*'Norm-coeff'!$E$12+$AZ926*'Norm-coeff'!$F$12+$BA926*'Norm-coeff'!$G$12+$BB926*'Norm-coeff'!$H$12+$BC926*'Norm-coeff'!$I$12+$BD926*'Norm-coeff'!$J$12+$BE926*'Norm-coeff'!$K$12+$BF926*'Norm-coeff'!$L$12+$BG926*'Norm-coeff'!$M$12+$BH926*'Norm-coeff'!$N$12+$BI926*'Norm-coeff'!$O$12</f>
        <v>0.283527502056037</v>
      </c>
      <c r="BZ926" s="54">
        <f>'Norm-coeff'!$C$13+$AX926*'Norm-coeff'!$D$13+$AY926*'Norm-coeff'!$E$13+$AZ926*'Norm-coeff'!$F$13+$BA926*'Norm-coeff'!$G$13+$BB926*'Norm-coeff'!$H$13+$BC926*'Norm-coeff'!$I$13+$BD926*'Norm-coeff'!$J$13+$BE926*'Norm-coeff'!$K$13+$BF926*'Norm-coeff'!$L$13+$BG926*'Norm-coeff'!$M$13+$BH926*'Norm-coeff'!$N$13+$BI926*'Norm-coeff'!$O$13</f>
        <v>-4.1864930554451202E-2</v>
      </c>
      <c r="CA926" s="54">
        <f>'Norm-coeff'!$C$14+$AX926*'Norm-coeff'!$D$14+$AY926*'Norm-coeff'!$E$14+$AZ926*'Norm-coeff'!$F$14+$BA926*'Norm-coeff'!$G$14+$BB926*'Norm-coeff'!$H$14+$BC926*'Norm-coeff'!$I$14+$BD926*'Norm-coeff'!$J$14+$BE926*'Norm-coeff'!$K$14+$BF926*'Norm-coeff'!$L$14+$BG926*'Norm-coeff'!$M$14+$BH926*'Norm-coeff'!$N$14+$BI926*'Norm-coeff'!$O$14</f>
        <v>4.2526983164477103</v>
      </c>
      <c r="CC926" s="54">
        <f t="shared" si="2610"/>
        <v>0</v>
      </c>
      <c r="CG926" s="54">
        <f t="shared" si="2611"/>
        <v>0</v>
      </c>
      <c r="CH926" s="54">
        <f t="shared" si="2594"/>
        <v>0</v>
      </c>
      <c r="CI926" s="54">
        <f t="shared" si="2612"/>
        <v>0</v>
      </c>
      <c r="CJ926" s="56">
        <f t="shared" si="2613"/>
        <v>0</v>
      </c>
      <c r="CK926" s="54">
        <f t="shared" si="2614"/>
        <v>0</v>
      </c>
      <c r="CL926" s="54">
        <f t="shared" si="2615"/>
        <v>0</v>
      </c>
      <c r="CM926" s="54">
        <f t="shared" si="2616"/>
        <v>0</v>
      </c>
      <c r="CN926" s="54">
        <f t="shared" si="2617"/>
        <v>0</v>
      </c>
      <c r="CO926" s="54">
        <f t="shared" si="2618"/>
        <v>0</v>
      </c>
      <c r="CP926" s="54">
        <f t="shared" si="2619"/>
        <v>0</v>
      </c>
      <c r="CQ926" s="54">
        <f t="shared" si="2620"/>
        <v>0</v>
      </c>
      <c r="CR926" s="54">
        <f t="shared" si="2621"/>
        <v>0</v>
      </c>
      <c r="CS926" s="54">
        <f t="shared" si="2622"/>
        <v>0</v>
      </c>
      <c r="CU926" s="54">
        <f t="shared" si="2623"/>
        <v>0</v>
      </c>
      <c r="CV926" s="54">
        <f t="shared" si="2624"/>
        <v>0</v>
      </c>
      <c r="CW926" s="54">
        <f t="shared" si="2625"/>
        <v>0</v>
      </c>
      <c r="CX926" s="54">
        <f t="shared" si="2626"/>
        <v>0</v>
      </c>
      <c r="CZ926" s="54">
        <f t="shared" si="2627"/>
        <v>0</v>
      </c>
      <c r="DA926" s="54">
        <f t="shared" si="2628"/>
        <v>0</v>
      </c>
      <c r="DB926" s="54">
        <f t="shared" si="2629"/>
        <v>0</v>
      </c>
      <c r="DC926" s="54">
        <f t="shared" si="2630"/>
        <v>0</v>
      </c>
      <c r="DD926" s="54">
        <f t="shared" si="2631"/>
        <v>0</v>
      </c>
      <c r="DE926" s="54">
        <f t="shared" si="2632"/>
        <v>0</v>
      </c>
      <c r="DF926" s="54">
        <f t="shared" si="2633"/>
        <v>0</v>
      </c>
      <c r="DG926" s="54">
        <f t="shared" si="2634"/>
        <v>2</v>
      </c>
      <c r="DH926" s="71">
        <f t="shared" si="2635"/>
        <v>0</v>
      </c>
      <c r="DI926" s="71">
        <f t="shared" si="2636"/>
        <v>0</v>
      </c>
      <c r="DJ926" s="54">
        <f t="shared" si="2637"/>
        <v>0</v>
      </c>
      <c r="DK926" s="54">
        <f t="shared" si="2638"/>
        <v>2</v>
      </c>
      <c r="DL926" s="4">
        <f t="shared" si="2568"/>
        <v>0</v>
      </c>
      <c r="DM926" s="3">
        <f t="shared" si="2639"/>
        <v>0</v>
      </c>
      <c r="DN926" s="3">
        <f t="shared" si="2640"/>
        <v>0</v>
      </c>
      <c r="DO926" s="4" t="e">
        <f t="shared" si="2641"/>
        <v>#DIV/0!</v>
      </c>
      <c r="DP926" s="57"/>
      <c r="DQ926" s="57"/>
      <c r="DR926" s="56">
        <f t="shared" si="2569"/>
        <v>2</v>
      </c>
      <c r="DS926" s="56">
        <f t="shared" si="2570"/>
        <v>0</v>
      </c>
      <c r="DT926" s="38">
        <f t="shared" si="2571"/>
        <v>0</v>
      </c>
      <c r="DU926" s="38">
        <f t="shared" si="2642"/>
        <v>2</v>
      </c>
      <c r="DV926" s="38">
        <f t="shared" si="2572"/>
        <v>0</v>
      </c>
      <c r="DW926" s="39">
        <f t="shared" si="2573"/>
        <v>0</v>
      </c>
      <c r="DX926" s="39">
        <f t="shared" si="2574"/>
        <v>0</v>
      </c>
      <c r="DY926" s="39">
        <f t="shared" si="2575"/>
        <v>0</v>
      </c>
      <c r="DZ926" s="39">
        <f t="shared" si="2576"/>
        <v>0</v>
      </c>
      <c r="EA926" s="39">
        <f t="shared" si="2577"/>
        <v>0</v>
      </c>
      <c r="EB926" s="37" t="e">
        <f t="shared" si="2643"/>
        <v>#DIV/0!</v>
      </c>
      <c r="EC926" s="37" t="e">
        <f t="shared" si="2644"/>
        <v>#DIV/0!</v>
      </c>
      <c r="ED926" s="37" t="e">
        <f t="shared" si="2645"/>
        <v>#DIV/0!</v>
      </c>
      <c r="EE926" s="37" t="e">
        <f t="shared" si="2646"/>
        <v>#DIV/0!</v>
      </c>
      <c r="EF926" s="39" t="e">
        <f t="shared" si="2647"/>
        <v>#DIV/0!</v>
      </c>
      <c r="EG926" s="37" t="e">
        <f t="shared" si="2648"/>
        <v>#DIV/0!</v>
      </c>
      <c r="EH926" s="37" t="e">
        <f t="shared" si="2649"/>
        <v>#DIV/0!</v>
      </c>
      <c r="EI926" s="11" t="b">
        <f t="shared" si="2650"/>
        <v>1</v>
      </c>
      <c r="EJ926" s="11" t="b">
        <f t="shared" si="2651"/>
        <v>0</v>
      </c>
      <c r="EK926" s="39" t="e">
        <f t="shared" si="2652"/>
        <v>#DIV/0!</v>
      </c>
      <c r="EL926" s="39" t="e">
        <f t="shared" si="2653"/>
        <v>#DIV/0!</v>
      </c>
      <c r="EM926" s="39" t="e">
        <f t="shared" si="2654"/>
        <v>#DIV/0!</v>
      </c>
      <c r="EN926" s="39" t="e">
        <f t="shared" si="2655"/>
        <v>#DIV/0!</v>
      </c>
      <c r="EO926" s="39" t="e">
        <f t="shared" si="2656"/>
        <v>#DIV/0!</v>
      </c>
      <c r="EP926" s="39" t="e">
        <f t="shared" si="2657"/>
        <v>#DIV/0!</v>
      </c>
      <c r="EQ926" s="39" t="e">
        <f t="shared" si="2658"/>
        <v>#DIV/0!</v>
      </c>
      <c r="ER926" s="39" t="e">
        <f t="shared" si="2659"/>
        <v>#DIV/0!</v>
      </c>
      <c r="ES926" s="58" t="str">
        <f t="shared" si="2660"/>
        <v>(OH,F,Cl)-dominate amphibole</v>
      </c>
      <c r="ET926" s="58" t="e">
        <f t="shared" si="2661"/>
        <v>#N/A</v>
      </c>
      <c r="EU926" s="56">
        <f t="shared" si="2578"/>
        <v>0</v>
      </c>
      <c r="EV926" s="56">
        <f t="shared" si="2579"/>
        <v>0</v>
      </c>
      <c r="EW926" s="56">
        <f t="shared" si="2580"/>
        <v>0</v>
      </c>
      <c r="EX926" s="56">
        <f t="shared" si="2581"/>
        <v>0</v>
      </c>
      <c r="EY926" s="56">
        <f t="shared" si="2582"/>
        <v>0</v>
      </c>
      <c r="EZ926" s="56">
        <f t="shared" si="2583"/>
        <v>0</v>
      </c>
      <c r="FA926" s="39">
        <f t="shared" si="2584"/>
        <v>0</v>
      </c>
      <c r="FB926" s="39">
        <f t="shared" si="2585"/>
        <v>0</v>
      </c>
      <c r="FC926" s="54">
        <f t="shared" si="2586"/>
        <v>0</v>
      </c>
      <c r="FD926" s="54">
        <f t="shared" si="2587"/>
        <v>0</v>
      </c>
      <c r="FE926" s="39">
        <f t="shared" si="2588"/>
        <v>0</v>
      </c>
      <c r="FF926" s="54">
        <f t="shared" si="2589"/>
        <v>0</v>
      </c>
      <c r="FG926" s="39">
        <f t="shared" si="2590"/>
        <v>0</v>
      </c>
      <c r="FH926" s="39">
        <f t="shared" si="2662"/>
        <v>0</v>
      </c>
      <c r="FI926" s="39">
        <f t="shared" si="2663"/>
        <v>0</v>
      </c>
      <c r="FJ926" s="39">
        <f t="shared" si="2664"/>
        <v>0</v>
      </c>
      <c r="FK926" s="39" t="e">
        <f t="shared" si="2665"/>
        <v>#DIV/0!</v>
      </c>
      <c r="FL926" s="39" t="e">
        <f t="shared" si="2666"/>
        <v>#DIV/0!</v>
      </c>
      <c r="FM926" s="39" t="e">
        <f t="shared" si="2667"/>
        <v>#DIV/0!</v>
      </c>
      <c r="FN926" s="39">
        <f t="shared" si="2668"/>
        <v>1</v>
      </c>
      <c r="FO926" s="39">
        <f t="shared" si="2591"/>
        <v>0</v>
      </c>
      <c r="FP926" s="39">
        <f t="shared" si="2592"/>
        <v>0</v>
      </c>
      <c r="FQ926" s="39">
        <f t="shared" si="2593"/>
        <v>0</v>
      </c>
      <c r="FR926" s="39">
        <f t="shared" si="2669"/>
        <v>0</v>
      </c>
      <c r="FS926" s="39">
        <f t="shared" si="2670"/>
        <v>0</v>
      </c>
      <c r="FU926" s="39" t="e">
        <f t="shared" si="2671"/>
        <v>#DIV/0!</v>
      </c>
      <c r="FV926" s="39" t="e">
        <f t="shared" si="2672"/>
        <v>#DIV/0!</v>
      </c>
      <c r="FW926" s="39" t="e">
        <f t="shared" si="2673"/>
        <v>#DIV/0!</v>
      </c>
      <c r="FY926" s="39" t="e">
        <f t="shared" si="2674"/>
        <v>#DIV/0!</v>
      </c>
      <c r="FZ926" s="39" t="e">
        <f t="shared" si="2675"/>
        <v>#DIV/0!</v>
      </c>
      <c r="GA926" s="39" t="e">
        <f t="shared" si="2676"/>
        <v>#DIV/0!</v>
      </c>
      <c r="GB926" s="39" t="e">
        <f t="shared" si="2677"/>
        <v>#DIV/0!</v>
      </c>
      <c r="GC926" s="39" t="e">
        <f t="shared" si="2678"/>
        <v>#DIV/0!</v>
      </c>
      <c r="GD926" s="39" t="e">
        <f t="shared" si="2679"/>
        <v>#DIV/0!</v>
      </c>
      <c r="GE926" s="39" t="e">
        <f t="shared" si="2680"/>
        <v>#DIV/0!</v>
      </c>
      <c r="GF926" s="39" t="e">
        <f t="shared" si="2681"/>
        <v>#DIV/0!</v>
      </c>
      <c r="GG926" s="39" t="e">
        <f t="shared" si="2682"/>
        <v>#DIV/0!</v>
      </c>
      <c r="GH926" s="39" t="e">
        <f t="shared" si="2683"/>
        <v>#DIV/0!</v>
      </c>
      <c r="GI926" s="39"/>
      <c r="GJ926" s="39" t="e">
        <f t="shared" si="2684"/>
        <v>#DIV/0!</v>
      </c>
      <c r="GK926" s="39" t="e">
        <f t="shared" si="2685"/>
        <v>#DIV/0!</v>
      </c>
      <c r="GL926" s="39" t="e">
        <f t="shared" si="2686"/>
        <v>#DIV/0!</v>
      </c>
      <c r="GM926" s="39" t="e">
        <f t="shared" si="2687"/>
        <v>#DIV/0!</v>
      </c>
      <c r="GN926" s="39" t="e">
        <f t="shared" si="2688"/>
        <v>#DIV/0!</v>
      </c>
      <c r="GO926" s="57"/>
      <c r="GP926" s="57" t="e">
        <f t="shared" si="2689"/>
        <v>#DIV/0!</v>
      </c>
      <c r="GQ926" s="59" t="e">
        <f t="shared" si="2690"/>
        <v>#DIV/0!</v>
      </c>
      <c r="GR926" s="41" t="e">
        <f t="shared" si="2691"/>
        <v>#DIV/0!</v>
      </c>
      <c r="GS926" s="57" t="e">
        <f t="shared" si="2692"/>
        <v>#DIV/0!</v>
      </c>
      <c r="GT926" s="57" t="e">
        <f t="shared" si="2693"/>
        <v>#DIV/0!</v>
      </c>
      <c r="GU926" s="57" t="e">
        <f t="shared" si="2694"/>
        <v>#DIV/0!</v>
      </c>
      <c r="GV926" s="57"/>
      <c r="GW926" s="42" t="e">
        <f t="shared" si="2695"/>
        <v>#DIV/0!</v>
      </c>
      <c r="GX926" s="42" t="e">
        <f t="shared" si="2696"/>
        <v>#DIV/0!</v>
      </c>
      <c r="GY926" s="42" t="e">
        <f t="shared" si="2697"/>
        <v>#DIV/0!</v>
      </c>
      <c r="GZ926" s="57"/>
      <c r="HA926" s="2" t="e">
        <f t="shared" si="2698"/>
        <v>#DIV/0!</v>
      </c>
      <c r="HB926" s="2" t="e">
        <f t="shared" si="2699"/>
        <v>#DIV/0!</v>
      </c>
      <c r="HC926" s="2" t="e">
        <f t="shared" si="2700"/>
        <v>#DIV/0!</v>
      </c>
      <c r="HD926" s="2" t="e">
        <f t="shared" si="2701"/>
        <v>#DIV/0!</v>
      </c>
      <c r="HE926" s="2" t="e">
        <f t="shared" si="2702"/>
        <v>#DIV/0!</v>
      </c>
      <c r="HF926" s="2" t="e">
        <f t="shared" si="2703"/>
        <v>#DIV/0!</v>
      </c>
      <c r="HG926" s="2" t="e">
        <f t="shared" si="2704"/>
        <v>#DIV/0!</v>
      </c>
      <c r="HH926" s="2" t="e">
        <f t="shared" si="2705"/>
        <v>#DIV/0!</v>
      </c>
      <c r="HI926" s="2" t="e">
        <f t="shared" si="2706"/>
        <v>#DIV/0!</v>
      </c>
      <c r="HJ926" s="11" t="e">
        <f t="shared" si="2707"/>
        <v>#DIV/0!</v>
      </c>
      <c r="HK926" s="60" t="e">
        <f t="shared" si="2708"/>
        <v>#DIV/0!</v>
      </c>
      <c r="HL926" s="57"/>
      <c r="HM926" s="57" t="e">
        <f t="shared" si="2709"/>
        <v>#DIV/0!</v>
      </c>
      <c r="HN926" s="57" t="e">
        <f t="shared" si="2710"/>
        <v>#DIV/0!</v>
      </c>
      <c r="HO926" s="57" t="e">
        <f t="shared" si="2711"/>
        <v>#DIV/0!</v>
      </c>
      <c r="HP926" s="57" t="e">
        <f t="shared" si="2712"/>
        <v>#DIV/0!</v>
      </c>
      <c r="HQ926" s="57" t="e">
        <f t="shared" si="2713"/>
        <v>#DIV/0!</v>
      </c>
      <c r="HR926" s="57"/>
      <c r="HS926" s="57" t="e">
        <f t="shared" si="2714"/>
        <v>#DIV/0!</v>
      </c>
      <c r="HT926" s="57" t="e">
        <f t="shared" si="2715"/>
        <v>#DIV/0!</v>
      </c>
      <c r="HU926" s="57" t="e">
        <f t="shared" si="2716"/>
        <v>#DIV/0!</v>
      </c>
      <c r="HV926" s="57" t="e">
        <f t="shared" si="2717"/>
        <v>#DIV/0!</v>
      </c>
      <c r="HW926" s="57" t="e">
        <f t="shared" si="2718"/>
        <v>#DIV/0!</v>
      </c>
      <c r="HX926" s="57"/>
      <c r="HY926" s="57" t="e">
        <f t="shared" si="2719"/>
        <v>#DIV/0!</v>
      </c>
      <c r="HZ926" s="57" t="e">
        <f t="shared" si="2720"/>
        <v>#DIV/0!</v>
      </c>
      <c r="IA926" s="57"/>
      <c r="IB926" s="61">
        <f t="shared" si="2721"/>
        <v>0</v>
      </c>
      <c r="IC926" s="57" t="str">
        <f t="shared" si="2722"/>
        <v/>
      </c>
      <c r="ID926" s="42"/>
      <c r="IE926" s="2" t="str">
        <f t="shared" si="2723"/>
        <v/>
      </c>
      <c r="IF926" s="60" t="e">
        <f t="shared" si="2724"/>
        <v>#DIV/0!</v>
      </c>
      <c r="IG926" s="60" t="str">
        <f t="shared" si="2725"/>
        <v/>
      </c>
      <c r="IH926" s="60" t="str">
        <f t="shared" si="2726"/>
        <v>zinco-</v>
      </c>
      <c r="II926" s="60" t="str">
        <f t="shared" si="2727"/>
        <v>mangano-</v>
      </c>
      <c r="IJ926" s="60" t="e">
        <f t="shared" si="2728"/>
        <v>#DIV/0!</v>
      </c>
      <c r="IK926" s="60" t="e">
        <f t="shared" si="2729"/>
        <v>#DIV/0!</v>
      </c>
      <c r="IL926" s="60" t="e">
        <f t="shared" si="2730"/>
        <v>#DIV/0!</v>
      </c>
      <c r="IM926" s="60" t="e">
        <f t="shared" si="2731"/>
        <v>#DIV/0!</v>
      </c>
      <c r="IN926" s="60" t="str">
        <f t="shared" si="2732"/>
        <v/>
      </c>
      <c r="IO926" s="60" t="str">
        <f t="shared" si="2733"/>
        <v/>
      </c>
      <c r="IP926" s="57"/>
      <c r="IQ926" s="57" t="str">
        <f t="shared" si="2734"/>
        <v>ERROR!!</v>
      </c>
    </row>
    <row r="927" spans="24:251">
      <c r="X927" s="29">
        <f t="shared" si="2735"/>
        <v>0</v>
      </c>
      <c r="Y927" s="29">
        <f t="shared" si="2736"/>
        <v>0</v>
      </c>
      <c r="Z927" s="29" t="e">
        <f t="shared" si="2737"/>
        <v>#DIV/0!</v>
      </c>
      <c r="AA927" s="29" t="e">
        <f t="shared" si="2738"/>
        <v>#DIV/0!</v>
      </c>
      <c r="AB927" s="29" t="e">
        <f t="shared" si="2739"/>
        <v>#DIV/0!</v>
      </c>
      <c r="AC927" s="29" t="e">
        <f t="shared" si="2740"/>
        <v>#DIV/0!</v>
      </c>
      <c r="AF927" s="23">
        <v>60.084299999999999</v>
      </c>
      <c r="AG927" s="23">
        <v>79.878799999999998</v>
      </c>
      <c r="AH927" s="23">
        <v>101.96120000000001</v>
      </c>
      <c r="AI927" s="23">
        <v>151.99039999999999</v>
      </c>
      <c r="AJ927" s="23">
        <v>159.69</v>
      </c>
      <c r="AK927" s="23">
        <v>71.846400000000003</v>
      </c>
      <c r="AL927" s="23">
        <v>70.9375</v>
      </c>
      <c r="AM927" s="23">
        <v>40.304400000000001</v>
      </c>
      <c r="AN927" s="23">
        <v>56.077399999999997</v>
      </c>
      <c r="AO927" s="23">
        <v>61.978999999999999</v>
      </c>
      <c r="AP927" s="23">
        <v>94.195999999999998</v>
      </c>
      <c r="AQ927" s="23">
        <v>18.998000000000001</v>
      </c>
      <c r="AR927" s="23">
        <v>35.450000000000003</v>
      </c>
      <c r="AS927" s="23">
        <v>29.88</v>
      </c>
      <c r="AT927" s="23">
        <v>74.691999999999993</v>
      </c>
      <c r="AU927" s="23">
        <v>81.39</v>
      </c>
      <c r="AX927" s="54">
        <f t="shared" si="2595"/>
        <v>0</v>
      </c>
      <c r="AY927" s="54">
        <f t="shared" si="2596"/>
        <v>0</v>
      </c>
      <c r="AZ927" s="54">
        <f t="shared" si="2597"/>
        <v>0</v>
      </c>
      <c r="BA927" s="54">
        <f t="shared" si="2598"/>
        <v>0</v>
      </c>
      <c r="BB927" s="54">
        <f t="shared" si="2599"/>
        <v>0</v>
      </c>
      <c r="BC927" s="54">
        <f t="shared" si="2600"/>
        <v>0</v>
      </c>
      <c r="BD927" s="54">
        <f t="shared" si="2601"/>
        <v>0</v>
      </c>
      <c r="BE927" s="54">
        <f t="shared" si="2602"/>
        <v>0</v>
      </c>
      <c r="BF927" s="54">
        <f t="shared" si="2603"/>
        <v>0</v>
      </c>
      <c r="BG927" s="54">
        <f t="shared" si="2604"/>
        <v>0</v>
      </c>
      <c r="BH927" s="54">
        <f t="shared" si="2605"/>
        <v>0</v>
      </c>
      <c r="BI927" s="54">
        <f t="shared" si="2606"/>
        <v>0</v>
      </c>
      <c r="BJ927" s="54">
        <f t="shared" si="2607"/>
        <v>0</v>
      </c>
      <c r="BK927" s="54">
        <f t="shared" si="2608"/>
        <v>0</v>
      </c>
      <c r="BL927" s="54">
        <f t="shared" si="2609"/>
        <v>0</v>
      </c>
      <c r="BM927" s="42"/>
      <c r="BO927" s="54">
        <f>'Norm-coeff'!$C$2+$AX927*'Norm-coeff'!$D$2+$AY927*'Norm-coeff'!$E$2+$AZ927*'Norm-coeff'!$F$2+$BA927*'Norm-coeff'!$G$2+$BB927*'Norm-coeff'!$H$2+$BC927*'Norm-coeff'!$I$2+$BD927*'Norm-coeff'!$J$2+$BE927*'Norm-coeff'!$K$2+$BF927*'Norm-coeff'!$L$2+$BG927*'Norm-coeff'!$M$2+$BH927*'Norm-coeff'!$N$2+$BI927*'Norm-coeff'!$O$2</f>
        <v>5.4045421474420303</v>
      </c>
      <c r="BP927" s="54">
        <f>'Norm-coeff'!$C$3+$AX927*'Norm-coeff'!$D$3+$AY927*'Norm-coeff'!$E$3+$AZ927*'Norm-coeff'!$F$3+$BA927*'Norm-coeff'!$G$3+$BB927*'Norm-coeff'!$H$3+$BC927*'Norm-coeff'!$I$3+$BD927*'Norm-coeff'!$J$3+$BE927*'Norm-coeff'!$K$3+$BF927*'Norm-coeff'!$L$3+$BG927*'Norm-coeff'!$M$3+$BH927*'Norm-coeff'!$N$3+$BI927*'Norm-coeff'!$O$3</f>
        <v>3.15319116612705</v>
      </c>
      <c r="BQ927" s="54">
        <f>'Norm-coeff'!$C$4+$AX927*'Norm-coeff'!$D$4+$AY927*'Norm-coeff'!$E$4+$AZ927*'Norm-coeff'!$F$4+$BA927*'Norm-coeff'!$G$4+$BB927*'Norm-coeff'!$H$4+$BC927*'Norm-coeff'!$I$4+$BD927*'Norm-coeff'!$J$4+$BE927*'Norm-coeff'!$K$4+$BF927*'Norm-coeff'!$L$4+$BG927*'Norm-coeff'!$M$4+$BH927*'Norm-coeff'!$N$4+$BI927*'Norm-coeff'!$O$4</f>
        <v>1.42115649462768</v>
      </c>
      <c r="BR927" s="54">
        <f>'Norm-coeff'!$C$5+$AX927*'Norm-coeff'!$D$5+$AY927*'Norm-coeff'!$E$5+$AZ927*'Norm-coeff'!$F$5+$BA927*'Norm-coeff'!$G$5+$BB927*'Norm-coeff'!$H$5+$BC927*'Norm-coeff'!$I$5+$BD927*'Norm-coeff'!$J$5+$BE927*'Norm-coeff'!$K$5+$BF927*'Norm-coeff'!$L$5+$BG927*'Norm-coeff'!$M$5+$BH927*'Norm-coeff'!$N$5+$BI927*'Norm-coeff'!$O$5</f>
        <v>1.0553329241296201</v>
      </c>
      <c r="BS927" s="54">
        <f>'Norm-coeff'!$C$6+$AX927*'Norm-coeff'!$D$6+$AY927*'Norm-coeff'!$E$6+$AZ927*'Norm-coeff'!$F$6+$BA927*'Norm-coeff'!$G$6+$BB927*'Norm-coeff'!$H$6+$BC927*'Norm-coeff'!$I$6+$BD927*'Norm-coeff'!$J$6+$BE927*'Norm-coeff'!$K$6+$BF927*'Norm-coeff'!$L$6+$BG927*'Norm-coeff'!$M$6+$BH927*'Norm-coeff'!$N$6+$BI927*'Norm-coeff'!$O$6</f>
        <v>-1.48700885495103E-2</v>
      </c>
      <c r="BT927" s="54">
        <f>'Norm-coeff'!$C$7+$AX927*'Norm-coeff'!$D$7+$AY927*'Norm-coeff'!$E$7+$AZ927*'Norm-coeff'!$F$7+$BA927*'Norm-coeff'!$G$7+$BB927*'Norm-coeff'!$H$7+$BC927*'Norm-coeff'!$I$7+$BD927*'Norm-coeff'!$J$7+$BE927*'Norm-coeff'!$K$7+$BF927*'Norm-coeff'!$L$7+$BG927*'Norm-coeff'!$M$7+$BH927*'Norm-coeff'!$N$7+$BI927*'Norm-coeff'!$O$7</f>
        <v>2.0907583608832998</v>
      </c>
      <c r="BU927" s="54">
        <f>'Norm-coeff'!$C$8+$AX927*'Norm-coeff'!$D$8+$AY927*'Norm-coeff'!$E$8+$AZ927*'Norm-coeff'!$F$8+$BA927*'Norm-coeff'!$G$8+$BB927*'Norm-coeff'!$H$8+$BC927*'Norm-coeff'!$I$8+$BD927*'Norm-coeff'!$J$8+$BE927*'Norm-coeff'!$K$8+$BF927*'Norm-coeff'!$L$8+$BG927*'Norm-coeff'!$M$8+$BH927*'Norm-coeff'!$N$8+$BI927*'Norm-coeff'!$O$8</f>
        <v>0.65894159836244504</v>
      </c>
      <c r="BV927" s="54">
        <f>'Norm-coeff'!$C$9+$AX927*'Norm-coeff'!$D$9+$AY927*'Norm-coeff'!$E$9+$AZ927*'Norm-coeff'!$F$9+$BA927*'Norm-coeff'!$G$9+$BB927*'Norm-coeff'!$H$9+$BC927*'Norm-coeff'!$I$9+$BD927*'Norm-coeff'!$J$9+$BE927*'Norm-coeff'!$K$9+$BF927*'Norm-coeff'!$L$9+$BG927*'Norm-coeff'!$M$9+$BH927*'Norm-coeff'!$N$9+$BI927*'Norm-coeff'!$O$9</f>
        <v>1.48961085014701</v>
      </c>
      <c r="BW927" s="54">
        <f>'Norm-coeff'!$C$10+$AX927*'Norm-coeff'!$D$10+$AY927*'Norm-coeff'!$E$10+$AZ927*'Norm-coeff'!$F$10+$BA927*'Norm-coeff'!$G$10+$BB927*'Norm-coeff'!$H$10+$BC927*'Norm-coeff'!$I$10+$BD927*'Norm-coeff'!$J$10+$BE927*'Norm-coeff'!$K$10+$BF927*'Norm-coeff'!$L$10+$BG927*'Norm-coeff'!$M$10+$BH927*'Norm-coeff'!$N$10+$BI927*'Norm-coeff'!$O$10</f>
        <v>1.42058735749591</v>
      </c>
      <c r="BX927" s="54">
        <f>'Norm-coeff'!$C$11+$AX927*'Norm-coeff'!$D$11+$AY927*'Norm-coeff'!$E$11+$AZ927*'Norm-coeff'!$F$11+$BA927*'Norm-coeff'!$G$11+$BB927*'Norm-coeff'!$H$11+$BC927*'Norm-coeff'!$I$11+$BD927*'Norm-coeff'!$J$11+$BE927*'Norm-coeff'!$K$11+$BF927*'Norm-coeff'!$L$11+$BG927*'Norm-coeff'!$M$11+$BH927*'Norm-coeff'!$N$11+$BI927*'Norm-coeff'!$O$11</f>
        <v>0.221233014421479</v>
      </c>
      <c r="BY927" s="54">
        <f>'Norm-coeff'!$C$12+$AX927*'Norm-coeff'!$D$12+$AY927*'Norm-coeff'!$E$12+$AZ927*'Norm-coeff'!$F$12+$BA927*'Norm-coeff'!$G$12+$BB927*'Norm-coeff'!$H$12+$BC927*'Norm-coeff'!$I$12+$BD927*'Norm-coeff'!$J$12+$BE927*'Norm-coeff'!$K$12+$BF927*'Norm-coeff'!$L$12+$BG927*'Norm-coeff'!$M$12+$BH927*'Norm-coeff'!$N$12+$BI927*'Norm-coeff'!$O$12</f>
        <v>0.283527502056037</v>
      </c>
      <c r="BZ927" s="54">
        <f>'Norm-coeff'!$C$13+$AX927*'Norm-coeff'!$D$13+$AY927*'Norm-coeff'!$E$13+$AZ927*'Norm-coeff'!$F$13+$BA927*'Norm-coeff'!$G$13+$BB927*'Norm-coeff'!$H$13+$BC927*'Norm-coeff'!$I$13+$BD927*'Norm-coeff'!$J$13+$BE927*'Norm-coeff'!$K$13+$BF927*'Norm-coeff'!$L$13+$BG927*'Norm-coeff'!$M$13+$BH927*'Norm-coeff'!$N$13+$BI927*'Norm-coeff'!$O$13</f>
        <v>-4.1864930554451202E-2</v>
      </c>
      <c r="CA927" s="54">
        <f>'Norm-coeff'!$C$14+$AX927*'Norm-coeff'!$D$14+$AY927*'Norm-coeff'!$E$14+$AZ927*'Norm-coeff'!$F$14+$BA927*'Norm-coeff'!$G$14+$BB927*'Norm-coeff'!$H$14+$BC927*'Norm-coeff'!$I$14+$BD927*'Norm-coeff'!$J$14+$BE927*'Norm-coeff'!$K$14+$BF927*'Norm-coeff'!$L$14+$BG927*'Norm-coeff'!$M$14+$BH927*'Norm-coeff'!$N$14+$BI927*'Norm-coeff'!$O$14</f>
        <v>4.2526983164477103</v>
      </c>
      <c r="CC927" s="54">
        <f t="shared" si="2610"/>
        <v>0</v>
      </c>
      <c r="CG927" s="54">
        <f t="shared" si="2611"/>
        <v>0</v>
      </c>
      <c r="CH927" s="54">
        <f t="shared" si="2594"/>
        <v>0</v>
      </c>
      <c r="CI927" s="54">
        <f t="shared" si="2612"/>
        <v>0</v>
      </c>
      <c r="CJ927" s="56">
        <f t="shared" si="2613"/>
        <v>0</v>
      </c>
      <c r="CK927" s="54">
        <f t="shared" si="2614"/>
        <v>0</v>
      </c>
      <c r="CL927" s="54">
        <f t="shared" si="2615"/>
        <v>0</v>
      </c>
      <c r="CM927" s="54">
        <f t="shared" si="2616"/>
        <v>0</v>
      </c>
      <c r="CN927" s="54">
        <f t="shared" si="2617"/>
        <v>0</v>
      </c>
      <c r="CO927" s="54">
        <f t="shared" si="2618"/>
        <v>0</v>
      </c>
      <c r="CP927" s="54">
        <f t="shared" si="2619"/>
        <v>0</v>
      </c>
      <c r="CQ927" s="54">
        <f t="shared" si="2620"/>
        <v>0</v>
      </c>
      <c r="CR927" s="54">
        <f t="shared" si="2621"/>
        <v>0</v>
      </c>
      <c r="CS927" s="54">
        <f t="shared" si="2622"/>
        <v>0</v>
      </c>
      <c r="CU927" s="54">
        <f t="shared" si="2623"/>
        <v>0</v>
      </c>
      <c r="CV927" s="54">
        <f t="shared" si="2624"/>
        <v>0</v>
      </c>
      <c r="CW927" s="54">
        <f t="shared" si="2625"/>
        <v>0</v>
      </c>
      <c r="CX927" s="54">
        <f t="shared" si="2626"/>
        <v>0</v>
      </c>
      <c r="CZ927" s="54">
        <f t="shared" si="2627"/>
        <v>0</v>
      </c>
      <c r="DA927" s="54">
        <f t="shared" si="2628"/>
        <v>0</v>
      </c>
      <c r="DB927" s="54">
        <f t="shared" si="2629"/>
        <v>0</v>
      </c>
      <c r="DC927" s="54">
        <f t="shared" si="2630"/>
        <v>0</v>
      </c>
      <c r="DD927" s="54">
        <f t="shared" si="2631"/>
        <v>0</v>
      </c>
      <c r="DE927" s="54">
        <f t="shared" si="2632"/>
        <v>0</v>
      </c>
      <c r="DF927" s="54">
        <f t="shared" si="2633"/>
        <v>0</v>
      </c>
      <c r="DG927" s="54">
        <f t="shared" si="2634"/>
        <v>2</v>
      </c>
      <c r="DH927" s="71">
        <f t="shared" si="2635"/>
        <v>0</v>
      </c>
      <c r="DI927" s="71">
        <f t="shared" si="2636"/>
        <v>0</v>
      </c>
      <c r="DJ927" s="54">
        <f t="shared" si="2637"/>
        <v>0</v>
      </c>
      <c r="DK927" s="54">
        <f t="shared" si="2638"/>
        <v>2</v>
      </c>
      <c r="DL927" s="4">
        <f t="shared" si="2568"/>
        <v>0</v>
      </c>
      <c r="DM927" s="3">
        <f t="shared" si="2639"/>
        <v>0</v>
      </c>
      <c r="DN927" s="3">
        <f t="shared" si="2640"/>
        <v>0</v>
      </c>
      <c r="DO927" s="4" t="e">
        <f t="shared" si="2641"/>
        <v>#DIV/0!</v>
      </c>
      <c r="DP927" s="57"/>
      <c r="DQ927" s="57"/>
      <c r="DR927" s="56">
        <f t="shared" si="2569"/>
        <v>2</v>
      </c>
      <c r="DS927" s="56">
        <f t="shared" si="2570"/>
        <v>0</v>
      </c>
      <c r="DT927" s="38">
        <f t="shared" si="2571"/>
        <v>0</v>
      </c>
      <c r="DU927" s="38">
        <f t="shared" si="2642"/>
        <v>2</v>
      </c>
      <c r="DV927" s="38">
        <f t="shared" si="2572"/>
        <v>0</v>
      </c>
      <c r="DW927" s="39">
        <f t="shared" si="2573"/>
        <v>0</v>
      </c>
      <c r="DX927" s="39">
        <f t="shared" si="2574"/>
        <v>0</v>
      </c>
      <c r="DY927" s="39">
        <f t="shared" si="2575"/>
        <v>0</v>
      </c>
      <c r="DZ927" s="39">
        <f t="shared" si="2576"/>
        <v>0</v>
      </c>
      <c r="EA927" s="39">
        <f t="shared" si="2577"/>
        <v>0</v>
      </c>
      <c r="EB927" s="37" t="e">
        <f t="shared" si="2643"/>
        <v>#DIV/0!</v>
      </c>
      <c r="EC927" s="37" t="e">
        <f t="shared" si="2644"/>
        <v>#DIV/0!</v>
      </c>
      <c r="ED927" s="37" t="e">
        <f t="shared" si="2645"/>
        <v>#DIV/0!</v>
      </c>
      <c r="EE927" s="37" t="e">
        <f t="shared" si="2646"/>
        <v>#DIV/0!</v>
      </c>
      <c r="EF927" s="39" t="e">
        <f t="shared" si="2647"/>
        <v>#DIV/0!</v>
      </c>
      <c r="EG927" s="37" t="e">
        <f t="shared" si="2648"/>
        <v>#DIV/0!</v>
      </c>
      <c r="EH927" s="37" t="e">
        <f t="shared" si="2649"/>
        <v>#DIV/0!</v>
      </c>
      <c r="EI927" s="11" t="b">
        <f t="shared" si="2650"/>
        <v>1</v>
      </c>
      <c r="EJ927" s="11" t="b">
        <f t="shared" si="2651"/>
        <v>0</v>
      </c>
      <c r="EK927" s="39" t="e">
        <f t="shared" si="2652"/>
        <v>#DIV/0!</v>
      </c>
      <c r="EL927" s="39" t="e">
        <f t="shared" si="2653"/>
        <v>#DIV/0!</v>
      </c>
      <c r="EM927" s="39" t="e">
        <f t="shared" si="2654"/>
        <v>#DIV/0!</v>
      </c>
      <c r="EN927" s="39" t="e">
        <f t="shared" si="2655"/>
        <v>#DIV/0!</v>
      </c>
      <c r="EO927" s="39" t="e">
        <f t="shared" si="2656"/>
        <v>#DIV/0!</v>
      </c>
      <c r="EP927" s="39" t="e">
        <f t="shared" si="2657"/>
        <v>#DIV/0!</v>
      </c>
      <c r="EQ927" s="39" t="e">
        <f t="shared" si="2658"/>
        <v>#DIV/0!</v>
      </c>
      <c r="ER927" s="39" t="e">
        <f t="shared" si="2659"/>
        <v>#DIV/0!</v>
      </c>
      <c r="ES927" s="58" t="str">
        <f t="shared" si="2660"/>
        <v>(OH,F,Cl)-dominate amphibole</v>
      </c>
      <c r="ET927" s="58" t="e">
        <f t="shared" si="2661"/>
        <v>#N/A</v>
      </c>
      <c r="EU927" s="56">
        <f t="shared" si="2578"/>
        <v>0</v>
      </c>
      <c r="EV927" s="56">
        <f t="shared" si="2579"/>
        <v>0</v>
      </c>
      <c r="EW927" s="56">
        <f t="shared" si="2580"/>
        <v>0</v>
      </c>
      <c r="EX927" s="56">
        <f t="shared" si="2581"/>
        <v>0</v>
      </c>
      <c r="EY927" s="56">
        <f t="shared" si="2582"/>
        <v>0</v>
      </c>
      <c r="EZ927" s="56">
        <f t="shared" si="2583"/>
        <v>0</v>
      </c>
      <c r="FA927" s="39">
        <f t="shared" si="2584"/>
        <v>0</v>
      </c>
      <c r="FB927" s="39">
        <f t="shared" si="2585"/>
        <v>0</v>
      </c>
      <c r="FC927" s="54">
        <f t="shared" si="2586"/>
        <v>0</v>
      </c>
      <c r="FD927" s="54">
        <f t="shared" si="2587"/>
        <v>0</v>
      </c>
      <c r="FE927" s="39">
        <f t="shared" si="2588"/>
        <v>0</v>
      </c>
      <c r="FF927" s="54">
        <f t="shared" si="2589"/>
        <v>0</v>
      </c>
      <c r="FG927" s="39">
        <f t="shared" si="2590"/>
        <v>0</v>
      </c>
      <c r="FH927" s="39">
        <f t="shared" si="2662"/>
        <v>0</v>
      </c>
      <c r="FI927" s="39">
        <f t="shared" si="2663"/>
        <v>0</v>
      </c>
      <c r="FJ927" s="39">
        <f t="shared" si="2664"/>
        <v>0</v>
      </c>
      <c r="FK927" s="39" t="e">
        <f t="shared" si="2665"/>
        <v>#DIV/0!</v>
      </c>
      <c r="FL927" s="39" t="e">
        <f t="shared" si="2666"/>
        <v>#DIV/0!</v>
      </c>
      <c r="FM927" s="39" t="e">
        <f t="shared" si="2667"/>
        <v>#DIV/0!</v>
      </c>
      <c r="FN927" s="39">
        <f t="shared" si="2668"/>
        <v>1</v>
      </c>
      <c r="FO927" s="39">
        <f t="shared" si="2591"/>
        <v>0</v>
      </c>
      <c r="FP927" s="39">
        <f t="shared" si="2592"/>
        <v>0</v>
      </c>
      <c r="FQ927" s="39">
        <f t="shared" si="2593"/>
        <v>0</v>
      </c>
      <c r="FR927" s="39">
        <f t="shared" si="2669"/>
        <v>0</v>
      </c>
      <c r="FS927" s="39">
        <f t="shared" si="2670"/>
        <v>0</v>
      </c>
      <c r="FU927" s="39" t="e">
        <f t="shared" si="2671"/>
        <v>#DIV/0!</v>
      </c>
      <c r="FV927" s="39" t="e">
        <f t="shared" si="2672"/>
        <v>#DIV/0!</v>
      </c>
      <c r="FW927" s="39" t="e">
        <f t="shared" si="2673"/>
        <v>#DIV/0!</v>
      </c>
      <c r="FY927" s="39" t="e">
        <f t="shared" si="2674"/>
        <v>#DIV/0!</v>
      </c>
      <c r="FZ927" s="39" t="e">
        <f t="shared" si="2675"/>
        <v>#DIV/0!</v>
      </c>
      <c r="GA927" s="39" t="e">
        <f t="shared" si="2676"/>
        <v>#DIV/0!</v>
      </c>
      <c r="GB927" s="39" t="e">
        <f t="shared" si="2677"/>
        <v>#DIV/0!</v>
      </c>
      <c r="GC927" s="39" t="e">
        <f t="shared" si="2678"/>
        <v>#DIV/0!</v>
      </c>
      <c r="GD927" s="39" t="e">
        <f t="shared" si="2679"/>
        <v>#DIV/0!</v>
      </c>
      <c r="GE927" s="39" t="e">
        <f t="shared" si="2680"/>
        <v>#DIV/0!</v>
      </c>
      <c r="GF927" s="39" t="e">
        <f t="shared" si="2681"/>
        <v>#DIV/0!</v>
      </c>
      <c r="GG927" s="39" t="e">
        <f t="shared" si="2682"/>
        <v>#DIV/0!</v>
      </c>
      <c r="GH927" s="39" t="e">
        <f t="shared" si="2683"/>
        <v>#DIV/0!</v>
      </c>
      <c r="GI927" s="39"/>
      <c r="GJ927" s="39" t="e">
        <f t="shared" si="2684"/>
        <v>#DIV/0!</v>
      </c>
      <c r="GK927" s="39" t="e">
        <f t="shared" si="2685"/>
        <v>#DIV/0!</v>
      </c>
      <c r="GL927" s="39" t="e">
        <f t="shared" si="2686"/>
        <v>#DIV/0!</v>
      </c>
      <c r="GM927" s="39" t="e">
        <f t="shared" si="2687"/>
        <v>#DIV/0!</v>
      </c>
      <c r="GN927" s="39" t="e">
        <f t="shared" si="2688"/>
        <v>#DIV/0!</v>
      </c>
      <c r="GO927" s="57"/>
      <c r="GP927" s="57" t="e">
        <f t="shared" si="2689"/>
        <v>#DIV/0!</v>
      </c>
      <c r="GQ927" s="59" t="e">
        <f t="shared" si="2690"/>
        <v>#DIV/0!</v>
      </c>
      <c r="GR927" s="41" t="e">
        <f t="shared" si="2691"/>
        <v>#DIV/0!</v>
      </c>
      <c r="GS927" s="57" t="e">
        <f t="shared" si="2692"/>
        <v>#DIV/0!</v>
      </c>
      <c r="GT927" s="57" t="e">
        <f t="shared" si="2693"/>
        <v>#DIV/0!</v>
      </c>
      <c r="GU927" s="57" t="e">
        <f t="shared" si="2694"/>
        <v>#DIV/0!</v>
      </c>
      <c r="GV927" s="57"/>
      <c r="GW927" s="42" t="e">
        <f t="shared" si="2695"/>
        <v>#DIV/0!</v>
      </c>
      <c r="GX927" s="42" t="e">
        <f t="shared" si="2696"/>
        <v>#DIV/0!</v>
      </c>
      <c r="GY927" s="42" t="e">
        <f t="shared" si="2697"/>
        <v>#DIV/0!</v>
      </c>
      <c r="GZ927" s="57"/>
      <c r="HA927" s="2" t="e">
        <f t="shared" si="2698"/>
        <v>#DIV/0!</v>
      </c>
      <c r="HB927" s="2" t="e">
        <f t="shared" si="2699"/>
        <v>#DIV/0!</v>
      </c>
      <c r="HC927" s="2" t="e">
        <f t="shared" si="2700"/>
        <v>#DIV/0!</v>
      </c>
      <c r="HD927" s="2" t="e">
        <f t="shared" si="2701"/>
        <v>#DIV/0!</v>
      </c>
      <c r="HE927" s="2" t="e">
        <f t="shared" si="2702"/>
        <v>#DIV/0!</v>
      </c>
      <c r="HF927" s="2" t="e">
        <f t="shared" si="2703"/>
        <v>#DIV/0!</v>
      </c>
      <c r="HG927" s="2" t="e">
        <f t="shared" si="2704"/>
        <v>#DIV/0!</v>
      </c>
      <c r="HH927" s="2" t="e">
        <f t="shared" si="2705"/>
        <v>#DIV/0!</v>
      </c>
      <c r="HI927" s="2" t="e">
        <f t="shared" si="2706"/>
        <v>#DIV/0!</v>
      </c>
      <c r="HJ927" s="11" t="e">
        <f t="shared" si="2707"/>
        <v>#DIV/0!</v>
      </c>
      <c r="HK927" s="60" t="e">
        <f t="shared" si="2708"/>
        <v>#DIV/0!</v>
      </c>
      <c r="HL927" s="57"/>
      <c r="HM927" s="57" t="e">
        <f t="shared" si="2709"/>
        <v>#DIV/0!</v>
      </c>
      <c r="HN927" s="57" t="e">
        <f t="shared" si="2710"/>
        <v>#DIV/0!</v>
      </c>
      <c r="HO927" s="57" t="e">
        <f t="shared" si="2711"/>
        <v>#DIV/0!</v>
      </c>
      <c r="HP927" s="57" t="e">
        <f t="shared" si="2712"/>
        <v>#DIV/0!</v>
      </c>
      <c r="HQ927" s="57" t="e">
        <f t="shared" si="2713"/>
        <v>#DIV/0!</v>
      </c>
      <c r="HR927" s="57"/>
      <c r="HS927" s="57" t="e">
        <f t="shared" si="2714"/>
        <v>#DIV/0!</v>
      </c>
      <c r="HT927" s="57" t="e">
        <f t="shared" si="2715"/>
        <v>#DIV/0!</v>
      </c>
      <c r="HU927" s="57" t="e">
        <f t="shared" si="2716"/>
        <v>#DIV/0!</v>
      </c>
      <c r="HV927" s="57" t="e">
        <f t="shared" si="2717"/>
        <v>#DIV/0!</v>
      </c>
      <c r="HW927" s="57" t="e">
        <f t="shared" si="2718"/>
        <v>#DIV/0!</v>
      </c>
      <c r="HX927" s="57"/>
      <c r="HY927" s="57" t="e">
        <f t="shared" si="2719"/>
        <v>#DIV/0!</v>
      </c>
      <c r="HZ927" s="57" t="e">
        <f t="shared" si="2720"/>
        <v>#DIV/0!</v>
      </c>
      <c r="IA927" s="57"/>
      <c r="IB927" s="61">
        <f t="shared" si="2721"/>
        <v>0</v>
      </c>
      <c r="IC927" s="57" t="str">
        <f t="shared" si="2722"/>
        <v/>
      </c>
      <c r="ID927" s="42"/>
      <c r="IE927" s="2" t="str">
        <f t="shared" si="2723"/>
        <v/>
      </c>
      <c r="IF927" s="60" t="e">
        <f t="shared" si="2724"/>
        <v>#DIV/0!</v>
      </c>
      <c r="IG927" s="60" t="str">
        <f t="shared" si="2725"/>
        <v/>
      </c>
      <c r="IH927" s="60" t="str">
        <f t="shared" si="2726"/>
        <v>zinco-</v>
      </c>
      <c r="II927" s="60" t="str">
        <f t="shared" si="2727"/>
        <v>mangano-</v>
      </c>
      <c r="IJ927" s="60" t="e">
        <f t="shared" si="2728"/>
        <v>#DIV/0!</v>
      </c>
      <c r="IK927" s="60" t="e">
        <f t="shared" si="2729"/>
        <v>#DIV/0!</v>
      </c>
      <c r="IL927" s="60" t="e">
        <f t="shared" si="2730"/>
        <v>#DIV/0!</v>
      </c>
      <c r="IM927" s="60" t="e">
        <f t="shared" si="2731"/>
        <v>#DIV/0!</v>
      </c>
      <c r="IN927" s="60" t="str">
        <f t="shared" si="2732"/>
        <v/>
      </c>
      <c r="IO927" s="60" t="str">
        <f t="shared" si="2733"/>
        <v/>
      </c>
      <c r="IP927" s="57"/>
      <c r="IQ927" s="57" t="str">
        <f t="shared" si="2734"/>
        <v>ERROR!!</v>
      </c>
    </row>
    <row r="928" spans="24:251">
      <c r="X928" s="29">
        <f t="shared" si="2735"/>
        <v>0</v>
      </c>
      <c r="Y928" s="29">
        <f t="shared" si="2736"/>
        <v>0</v>
      </c>
      <c r="Z928" s="29" t="e">
        <f t="shared" si="2737"/>
        <v>#DIV/0!</v>
      </c>
      <c r="AA928" s="29" t="e">
        <f t="shared" si="2738"/>
        <v>#DIV/0!</v>
      </c>
      <c r="AB928" s="29" t="e">
        <f t="shared" si="2739"/>
        <v>#DIV/0!</v>
      </c>
      <c r="AC928" s="29" t="e">
        <f t="shared" si="2740"/>
        <v>#DIV/0!</v>
      </c>
      <c r="AF928" s="23">
        <v>60.084299999999999</v>
      </c>
      <c r="AG928" s="23">
        <v>79.878799999999998</v>
      </c>
      <c r="AH928" s="23">
        <v>101.96120000000001</v>
      </c>
      <c r="AI928" s="23">
        <v>151.99039999999999</v>
      </c>
      <c r="AJ928" s="23">
        <v>159.69</v>
      </c>
      <c r="AK928" s="23">
        <v>71.846400000000003</v>
      </c>
      <c r="AL928" s="23">
        <v>70.9375</v>
      </c>
      <c r="AM928" s="23">
        <v>40.304400000000001</v>
      </c>
      <c r="AN928" s="23">
        <v>56.077399999999997</v>
      </c>
      <c r="AO928" s="23">
        <v>61.978999999999999</v>
      </c>
      <c r="AP928" s="23">
        <v>94.195999999999998</v>
      </c>
      <c r="AQ928" s="23">
        <v>18.998000000000001</v>
      </c>
      <c r="AR928" s="23">
        <v>35.450000000000003</v>
      </c>
      <c r="AS928" s="23">
        <v>29.88</v>
      </c>
      <c r="AT928" s="23">
        <v>74.691999999999993</v>
      </c>
      <c r="AU928" s="23">
        <v>81.39</v>
      </c>
      <c r="AX928" s="54">
        <f t="shared" si="2595"/>
        <v>0</v>
      </c>
      <c r="AY928" s="54">
        <f t="shared" si="2596"/>
        <v>0</v>
      </c>
      <c r="AZ928" s="54">
        <f t="shared" si="2597"/>
        <v>0</v>
      </c>
      <c r="BA928" s="54">
        <f t="shared" si="2598"/>
        <v>0</v>
      </c>
      <c r="BB928" s="54">
        <f t="shared" si="2599"/>
        <v>0</v>
      </c>
      <c r="BC928" s="54">
        <f t="shared" si="2600"/>
        <v>0</v>
      </c>
      <c r="BD928" s="54">
        <f t="shared" si="2601"/>
        <v>0</v>
      </c>
      <c r="BE928" s="54">
        <f t="shared" si="2602"/>
        <v>0</v>
      </c>
      <c r="BF928" s="54">
        <f t="shared" si="2603"/>
        <v>0</v>
      </c>
      <c r="BG928" s="54">
        <f t="shared" si="2604"/>
        <v>0</v>
      </c>
      <c r="BH928" s="54">
        <f t="shared" si="2605"/>
        <v>0</v>
      </c>
      <c r="BI928" s="54">
        <f t="shared" si="2606"/>
        <v>0</v>
      </c>
      <c r="BJ928" s="54">
        <f t="shared" si="2607"/>
        <v>0</v>
      </c>
      <c r="BK928" s="54">
        <f t="shared" si="2608"/>
        <v>0</v>
      </c>
      <c r="BL928" s="54">
        <f t="shared" si="2609"/>
        <v>0</v>
      </c>
      <c r="BM928" s="42"/>
      <c r="BO928" s="54">
        <f>'Norm-coeff'!$C$2+$AX928*'Norm-coeff'!$D$2+$AY928*'Norm-coeff'!$E$2+$AZ928*'Norm-coeff'!$F$2+$BA928*'Norm-coeff'!$G$2+$BB928*'Norm-coeff'!$H$2+$BC928*'Norm-coeff'!$I$2+$BD928*'Norm-coeff'!$J$2+$BE928*'Norm-coeff'!$K$2+$BF928*'Norm-coeff'!$L$2+$BG928*'Norm-coeff'!$M$2+$BH928*'Norm-coeff'!$N$2+$BI928*'Norm-coeff'!$O$2</f>
        <v>5.4045421474420303</v>
      </c>
      <c r="BP928" s="54">
        <f>'Norm-coeff'!$C$3+$AX928*'Norm-coeff'!$D$3+$AY928*'Norm-coeff'!$E$3+$AZ928*'Norm-coeff'!$F$3+$BA928*'Norm-coeff'!$G$3+$BB928*'Norm-coeff'!$H$3+$BC928*'Norm-coeff'!$I$3+$BD928*'Norm-coeff'!$J$3+$BE928*'Norm-coeff'!$K$3+$BF928*'Norm-coeff'!$L$3+$BG928*'Norm-coeff'!$M$3+$BH928*'Norm-coeff'!$N$3+$BI928*'Norm-coeff'!$O$3</f>
        <v>3.15319116612705</v>
      </c>
      <c r="BQ928" s="54">
        <f>'Norm-coeff'!$C$4+$AX928*'Norm-coeff'!$D$4+$AY928*'Norm-coeff'!$E$4+$AZ928*'Norm-coeff'!$F$4+$BA928*'Norm-coeff'!$G$4+$BB928*'Norm-coeff'!$H$4+$BC928*'Norm-coeff'!$I$4+$BD928*'Norm-coeff'!$J$4+$BE928*'Norm-coeff'!$K$4+$BF928*'Norm-coeff'!$L$4+$BG928*'Norm-coeff'!$M$4+$BH928*'Norm-coeff'!$N$4+$BI928*'Norm-coeff'!$O$4</f>
        <v>1.42115649462768</v>
      </c>
      <c r="BR928" s="54">
        <f>'Norm-coeff'!$C$5+$AX928*'Norm-coeff'!$D$5+$AY928*'Norm-coeff'!$E$5+$AZ928*'Norm-coeff'!$F$5+$BA928*'Norm-coeff'!$G$5+$BB928*'Norm-coeff'!$H$5+$BC928*'Norm-coeff'!$I$5+$BD928*'Norm-coeff'!$J$5+$BE928*'Norm-coeff'!$K$5+$BF928*'Norm-coeff'!$L$5+$BG928*'Norm-coeff'!$M$5+$BH928*'Norm-coeff'!$N$5+$BI928*'Norm-coeff'!$O$5</f>
        <v>1.0553329241296201</v>
      </c>
      <c r="BS928" s="54">
        <f>'Norm-coeff'!$C$6+$AX928*'Norm-coeff'!$D$6+$AY928*'Norm-coeff'!$E$6+$AZ928*'Norm-coeff'!$F$6+$BA928*'Norm-coeff'!$G$6+$BB928*'Norm-coeff'!$H$6+$BC928*'Norm-coeff'!$I$6+$BD928*'Norm-coeff'!$J$6+$BE928*'Norm-coeff'!$K$6+$BF928*'Norm-coeff'!$L$6+$BG928*'Norm-coeff'!$M$6+$BH928*'Norm-coeff'!$N$6+$BI928*'Norm-coeff'!$O$6</f>
        <v>-1.48700885495103E-2</v>
      </c>
      <c r="BT928" s="54">
        <f>'Norm-coeff'!$C$7+$AX928*'Norm-coeff'!$D$7+$AY928*'Norm-coeff'!$E$7+$AZ928*'Norm-coeff'!$F$7+$BA928*'Norm-coeff'!$G$7+$BB928*'Norm-coeff'!$H$7+$BC928*'Norm-coeff'!$I$7+$BD928*'Norm-coeff'!$J$7+$BE928*'Norm-coeff'!$K$7+$BF928*'Norm-coeff'!$L$7+$BG928*'Norm-coeff'!$M$7+$BH928*'Norm-coeff'!$N$7+$BI928*'Norm-coeff'!$O$7</f>
        <v>2.0907583608832998</v>
      </c>
      <c r="BU928" s="54">
        <f>'Norm-coeff'!$C$8+$AX928*'Norm-coeff'!$D$8+$AY928*'Norm-coeff'!$E$8+$AZ928*'Norm-coeff'!$F$8+$BA928*'Norm-coeff'!$G$8+$BB928*'Norm-coeff'!$H$8+$BC928*'Norm-coeff'!$I$8+$BD928*'Norm-coeff'!$J$8+$BE928*'Norm-coeff'!$K$8+$BF928*'Norm-coeff'!$L$8+$BG928*'Norm-coeff'!$M$8+$BH928*'Norm-coeff'!$N$8+$BI928*'Norm-coeff'!$O$8</f>
        <v>0.65894159836244504</v>
      </c>
      <c r="BV928" s="54">
        <f>'Norm-coeff'!$C$9+$AX928*'Norm-coeff'!$D$9+$AY928*'Norm-coeff'!$E$9+$AZ928*'Norm-coeff'!$F$9+$BA928*'Norm-coeff'!$G$9+$BB928*'Norm-coeff'!$H$9+$BC928*'Norm-coeff'!$I$9+$BD928*'Norm-coeff'!$J$9+$BE928*'Norm-coeff'!$K$9+$BF928*'Norm-coeff'!$L$9+$BG928*'Norm-coeff'!$M$9+$BH928*'Norm-coeff'!$N$9+$BI928*'Norm-coeff'!$O$9</f>
        <v>1.48961085014701</v>
      </c>
      <c r="BW928" s="54">
        <f>'Norm-coeff'!$C$10+$AX928*'Norm-coeff'!$D$10+$AY928*'Norm-coeff'!$E$10+$AZ928*'Norm-coeff'!$F$10+$BA928*'Norm-coeff'!$G$10+$BB928*'Norm-coeff'!$H$10+$BC928*'Norm-coeff'!$I$10+$BD928*'Norm-coeff'!$J$10+$BE928*'Norm-coeff'!$K$10+$BF928*'Norm-coeff'!$L$10+$BG928*'Norm-coeff'!$M$10+$BH928*'Norm-coeff'!$N$10+$BI928*'Norm-coeff'!$O$10</f>
        <v>1.42058735749591</v>
      </c>
      <c r="BX928" s="54">
        <f>'Norm-coeff'!$C$11+$AX928*'Norm-coeff'!$D$11+$AY928*'Norm-coeff'!$E$11+$AZ928*'Norm-coeff'!$F$11+$BA928*'Norm-coeff'!$G$11+$BB928*'Norm-coeff'!$H$11+$BC928*'Norm-coeff'!$I$11+$BD928*'Norm-coeff'!$J$11+$BE928*'Norm-coeff'!$K$11+$BF928*'Norm-coeff'!$L$11+$BG928*'Norm-coeff'!$M$11+$BH928*'Norm-coeff'!$N$11+$BI928*'Norm-coeff'!$O$11</f>
        <v>0.221233014421479</v>
      </c>
      <c r="BY928" s="54">
        <f>'Norm-coeff'!$C$12+$AX928*'Norm-coeff'!$D$12+$AY928*'Norm-coeff'!$E$12+$AZ928*'Norm-coeff'!$F$12+$BA928*'Norm-coeff'!$G$12+$BB928*'Norm-coeff'!$H$12+$BC928*'Norm-coeff'!$I$12+$BD928*'Norm-coeff'!$J$12+$BE928*'Norm-coeff'!$K$12+$BF928*'Norm-coeff'!$L$12+$BG928*'Norm-coeff'!$M$12+$BH928*'Norm-coeff'!$N$12+$BI928*'Norm-coeff'!$O$12</f>
        <v>0.283527502056037</v>
      </c>
      <c r="BZ928" s="54">
        <f>'Norm-coeff'!$C$13+$AX928*'Norm-coeff'!$D$13+$AY928*'Norm-coeff'!$E$13+$AZ928*'Norm-coeff'!$F$13+$BA928*'Norm-coeff'!$G$13+$BB928*'Norm-coeff'!$H$13+$BC928*'Norm-coeff'!$I$13+$BD928*'Norm-coeff'!$J$13+$BE928*'Norm-coeff'!$K$13+$BF928*'Norm-coeff'!$L$13+$BG928*'Norm-coeff'!$M$13+$BH928*'Norm-coeff'!$N$13+$BI928*'Norm-coeff'!$O$13</f>
        <v>-4.1864930554451202E-2</v>
      </c>
      <c r="CA928" s="54">
        <f>'Norm-coeff'!$C$14+$AX928*'Norm-coeff'!$D$14+$AY928*'Norm-coeff'!$E$14+$AZ928*'Norm-coeff'!$F$14+$BA928*'Norm-coeff'!$G$14+$BB928*'Norm-coeff'!$H$14+$BC928*'Norm-coeff'!$I$14+$BD928*'Norm-coeff'!$J$14+$BE928*'Norm-coeff'!$K$14+$BF928*'Norm-coeff'!$L$14+$BG928*'Norm-coeff'!$M$14+$BH928*'Norm-coeff'!$N$14+$BI928*'Norm-coeff'!$O$14</f>
        <v>4.2526983164477103</v>
      </c>
      <c r="CC928" s="54">
        <f t="shared" si="2610"/>
        <v>0</v>
      </c>
      <c r="CG928" s="54">
        <f t="shared" si="2611"/>
        <v>0</v>
      </c>
      <c r="CH928" s="54">
        <f t="shared" si="2594"/>
        <v>0</v>
      </c>
      <c r="CI928" s="54">
        <f t="shared" si="2612"/>
        <v>0</v>
      </c>
      <c r="CJ928" s="56">
        <f t="shared" si="2613"/>
        <v>0</v>
      </c>
      <c r="CK928" s="54">
        <f t="shared" si="2614"/>
        <v>0</v>
      </c>
      <c r="CL928" s="54">
        <f t="shared" si="2615"/>
        <v>0</v>
      </c>
      <c r="CM928" s="54">
        <f t="shared" si="2616"/>
        <v>0</v>
      </c>
      <c r="CN928" s="54">
        <f t="shared" si="2617"/>
        <v>0</v>
      </c>
      <c r="CO928" s="54">
        <f t="shared" si="2618"/>
        <v>0</v>
      </c>
      <c r="CP928" s="54">
        <f t="shared" si="2619"/>
        <v>0</v>
      </c>
      <c r="CQ928" s="54">
        <f t="shared" si="2620"/>
        <v>0</v>
      </c>
      <c r="CR928" s="54">
        <f t="shared" si="2621"/>
        <v>0</v>
      </c>
      <c r="CS928" s="54">
        <f t="shared" si="2622"/>
        <v>0</v>
      </c>
      <c r="CU928" s="54">
        <f t="shared" si="2623"/>
        <v>0</v>
      </c>
      <c r="CV928" s="54">
        <f t="shared" si="2624"/>
        <v>0</v>
      </c>
      <c r="CW928" s="54">
        <f t="shared" si="2625"/>
        <v>0</v>
      </c>
      <c r="CX928" s="54">
        <f t="shared" si="2626"/>
        <v>0</v>
      </c>
      <c r="CZ928" s="54">
        <f t="shared" si="2627"/>
        <v>0</v>
      </c>
      <c r="DA928" s="54">
        <f t="shared" si="2628"/>
        <v>0</v>
      </c>
      <c r="DB928" s="54">
        <f t="shared" si="2629"/>
        <v>0</v>
      </c>
      <c r="DC928" s="54">
        <f t="shared" si="2630"/>
        <v>0</v>
      </c>
      <c r="DD928" s="54">
        <f t="shared" si="2631"/>
        <v>0</v>
      </c>
      <c r="DE928" s="54">
        <f t="shared" si="2632"/>
        <v>0</v>
      </c>
      <c r="DF928" s="54">
        <f t="shared" si="2633"/>
        <v>0</v>
      </c>
      <c r="DG928" s="54">
        <f t="shared" si="2634"/>
        <v>2</v>
      </c>
      <c r="DH928" s="71">
        <f t="shared" si="2635"/>
        <v>0</v>
      </c>
      <c r="DI928" s="71">
        <f t="shared" si="2636"/>
        <v>0</v>
      </c>
      <c r="DJ928" s="54">
        <f t="shared" si="2637"/>
        <v>0</v>
      </c>
      <c r="DK928" s="54">
        <f t="shared" si="2638"/>
        <v>2</v>
      </c>
      <c r="DL928" s="4">
        <f t="shared" si="2568"/>
        <v>0</v>
      </c>
      <c r="DM928" s="3">
        <f t="shared" si="2639"/>
        <v>0</v>
      </c>
      <c r="DN928" s="3">
        <f t="shared" si="2640"/>
        <v>0</v>
      </c>
      <c r="DO928" s="4" t="e">
        <f t="shared" si="2641"/>
        <v>#DIV/0!</v>
      </c>
      <c r="DP928" s="57"/>
      <c r="DQ928" s="57"/>
      <c r="DR928" s="56">
        <f t="shared" si="2569"/>
        <v>2</v>
      </c>
      <c r="DS928" s="56">
        <f t="shared" si="2570"/>
        <v>0</v>
      </c>
      <c r="DT928" s="38">
        <f t="shared" si="2571"/>
        <v>0</v>
      </c>
      <c r="DU928" s="38">
        <f t="shared" si="2642"/>
        <v>2</v>
      </c>
      <c r="DV928" s="38">
        <f t="shared" si="2572"/>
        <v>0</v>
      </c>
      <c r="DW928" s="39">
        <f t="shared" si="2573"/>
        <v>0</v>
      </c>
      <c r="DX928" s="39">
        <f t="shared" si="2574"/>
        <v>0</v>
      </c>
      <c r="DY928" s="39">
        <f t="shared" si="2575"/>
        <v>0</v>
      </c>
      <c r="DZ928" s="39">
        <f t="shared" si="2576"/>
        <v>0</v>
      </c>
      <c r="EA928" s="39">
        <f t="shared" si="2577"/>
        <v>0</v>
      </c>
      <c r="EB928" s="37" t="e">
        <f t="shared" si="2643"/>
        <v>#DIV/0!</v>
      </c>
      <c r="EC928" s="37" t="e">
        <f t="shared" si="2644"/>
        <v>#DIV/0!</v>
      </c>
      <c r="ED928" s="37" t="e">
        <f t="shared" si="2645"/>
        <v>#DIV/0!</v>
      </c>
      <c r="EE928" s="37" t="e">
        <f t="shared" si="2646"/>
        <v>#DIV/0!</v>
      </c>
      <c r="EF928" s="39" t="e">
        <f t="shared" si="2647"/>
        <v>#DIV/0!</v>
      </c>
      <c r="EG928" s="37" t="e">
        <f t="shared" si="2648"/>
        <v>#DIV/0!</v>
      </c>
      <c r="EH928" s="37" t="e">
        <f t="shared" si="2649"/>
        <v>#DIV/0!</v>
      </c>
      <c r="EI928" s="11" t="b">
        <f t="shared" si="2650"/>
        <v>1</v>
      </c>
      <c r="EJ928" s="11" t="b">
        <f t="shared" si="2651"/>
        <v>0</v>
      </c>
      <c r="EK928" s="39" t="e">
        <f t="shared" si="2652"/>
        <v>#DIV/0!</v>
      </c>
      <c r="EL928" s="39" t="e">
        <f t="shared" si="2653"/>
        <v>#DIV/0!</v>
      </c>
      <c r="EM928" s="39" t="e">
        <f t="shared" si="2654"/>
        <v>#DIV/0!</v>
      </c>
      <c r="EN928" s="39" t="e">
        <f t="shared" si="2655"/>
        <v>#DIV/0!</v>
      </c>
      <c r="EO928" s="39" t="e">
        <f t="shared" si="2656"/>
        <v>#DIV/0!</v>
      </c>
      <c r="EP928" s="39" t="e">
        <f t="shared" si="2657"/>
        <v>#DIV/0!</v>
      </c>
      <c r="EQ928" s="39" t="e">
        <f t="shared" si="2658"/>
        <v>#DIV/0!</v>
      </c>
      <c r="ER928" s="39" t="e">
        <f t="shared" si="2659"/>
        <v>#DIV/0!</v>
      </c>
      <c r="ES928" s="58" t="str">
        <f t="shared" si="2660"/>
        <v>(OH,F,Cl)-dominate amphibole</v>
      </c>
      <c r="ET928" s="58" t="e">
        <f t="shared" si="2661"/>
        <v>#N/A</v>
      </c>
      <c r="EU928" s="56">
        <f t="shared" si="2578"/>
        <v>0</v>
      </c>
      <c r="EV928" s="56">
        <f t="shared" si="2579"/>
        <v>0</v>
      </c>
      <c r="EW928" s="56">
        <f t="shared" si="2580"/>
        <v>0</v>
      </c>
      <c r="EX928" s="56">
        <f t="shared" si="2581"/>
        <v>0</v>
      </c>
      <c r="EY928" s="56">
        <f t="shared" si="2582"/>
        <v>0</v>
      </c>
      <c r="EZ928" s="56">
        <f t="shared" si="2583"/>
        <v>0</v>
      </c>
      <c r="FA928" s="39">
        <f t="shared" si="2584"/>
        <v>0</v>
      </c>
      <c r="FB928" s="39">
        <f t="shared" si="2585"/>
        <v>0</v>
      </c>
      <c r="FC928" s="54">
        <f t="shared" si="2586"/>
        <v>0</v>
      </c>
      <c r="FD928" s="54">
        <f t="shared" si="2587"/>
        <v>0</v>
      </c>
      <c r="FE928" s="39">
        <f t="shared" si="2588"/>
        <v>0</v>
      </c>
      <c r="FF928" s="54">
        <f t="shared" si="2589"/>
        <v>0</v>
      </c>
      <c r="FG928" s="39">
        <f t="shared" si="2590"/>
        <v>0</v>
      </c>
      <c r="FH928" s="39">
        <f t="shared" si="2662"/>
        <v>0</v>
      </c>
      <c r="FI928" s="39">
        <f t="shared" si="2663"/>
        <v>0</v>
      </c>
      <c r="FJ928" s="39">
        <f t="shared" si="2664"/>
        <v>0</v>
      </c>
      <c r="FK928" s="39" t="e">
        <f t="shared" si="2665"/>
        <v>#DIV/0!</v>
      </c>
      <c r="FL928" s="39" t="e">
        <f t="shared" si="2666"/>
        <v>#DIV/0!</v>
      </c>
      <c r="FM928" s="39" t="e">
        <f t="shared" si="2667"/>
        <v>#DIV/0!</v>
      </c>
      <c r="FN928" s="39">
        <f t="shared" si="2668"/>
        <v>1</v>
      </c>
      <c r="FO928" s="39">
        <f t="shared" si="2591"/>
        <v>0</v>
      </c>
      <c r="FP928" s="39">
        <f t="shared" si="2592"/>
        <v>0</v>
      </c>
      <c r="FQ928" s="39">
        <f t="shared" si="2593"/>
        <v>0</v>
      </c>
      <c r="FR928" s="39">
        <f t="shared" si="2669"/>
        <v>0</v>
      </c>
      <c r="FS928" s="39">
        <f t="shared" si="2670"/>
        <v>0</v>
      </c>
      <c r="FU928" s="39" t="e">
        <f t="shared" si="2671"/>
        <v>#DIV/0!</v>
      </c>
      <c r="FV928" s="39" t="e">
        <f t="shared" si="2672"/>
        <v>#DIV/0!</v>
      </c>
      <c r="FW928" s="39" t="e">
        <f t="shared" si="2673"/>
        <v>#DIV/0!</v>
      </c>
      <c r="FY928" s="39" t="e">
        <f t="shared" si="2674"/>
        <v>#DIV/0!</v>
      </c>
      <c r="FZ928" s="39" t="e">
        <f t="shared" si="2675"/>
        <v>#DIV/0!</v>
      </c>
      <c r="GA928" s="39" t="e">
        <f t="shared" si="2676"/>
        <v>#DIV/0!</v>
      </c>
      <c r="GB928" s="39" t="e">
        <f t="shared" si="2677"/>
        <v>#DIV/0!</v>
      </c>
      <c r="GC928" s="39" t="e">
        <f t="shared" si="2678"/>
        <v>#DIV/0!</v>
      </c>
      <c r="GD928" s="39" t="e">
        <f t="shared" si="2679"/>
        <v>#DIV/0!</v>
      </c>
      <c r="GE928" s="39" t="e">
        <f t="shared" si="2680"/>
        <v>#DIV/0!</v>
      </c>
      <c r="GF928" s="39" t="e">
        <f t="shared" si="2681"/>
        <v>#DIV/0!</v>
      </c>
      <c r="GG928" s="39" t="e">
        <f t="shared" si="2682"/>
        <v>#DIV/0!</v>
      </c>
      <c r="GH928" s="39" t="e">
        <f t="shared" si="2683"/>
        <v>#DIV/0!</v>
      </c>
      <c r="GI928" s="39"/>
      <c r="GJ928" s="39" t="e">
        <f t="shared" si="2684"/>
        <v>#DIV/0!</v>
      </c>
      <c r="GK928" s="39" t="e">
        <f t="shared" si="2685"/>
        <v>#DIV/0!</v>
      </c>
      <c r="GL928" s="39" t="e">
        <f t="shared" si="2686"/>
        <v>#DIV/0!</v>
      </c>
      <c r="GM928" s="39" t="e">
        <f t="shared" si="2687"/>
        <v>#DIV/0!</v>
      </c>
      <c r="GN928" s="39" t="e">
        <f t="shared" si="2688"/>
        <v>#DIV/0!</v>
      </c>
      <c r="GO928" s="57"/>
      <c r="GP928" s="57" t="e">
        <f t="shared" si="2689"/>
        <v>#DIV/0!</v>
      </c>
      <c r="GQ928" s="59" t="e">
        <f t="shared" si="2690"/>
        <v>#DIV/0!</v>
      </c>
      <c r="GR928" s="41" t="e">
        <f t="shared" si="2691"/>
        <v>#DIV/0!</v>
      </c>
      <c r="GS928" s="57" t="e">
        <f t="shared" si="2692"/>
        <v>#DIV/0!</v>
      </c>
      <c r="GT928" s="57" t="e">
        <f t="shared" si="2693"/>
        <v>#DIV/0!</v>
      </c>
      <c r="GU928" s="57" t="e">
        <f t="shared" si="2694"/>
        <v>#DIV/0!</v>
      </c>
      <c r="GV928" s="57"/>
      <c r="GW928" s="42" t="e">
        <f t="shared" si="2695"/>
        <v>#DIV/0!</v>
      </c>
      <c r="GX928" s="42" t="e">
        <f t="shared" si="2696"/>
        <v>#DIV/0!</v>
      </c>
      <c r="GY928" s="42" t="e">
        <f t="shared" si="2697"/>
        <v>#DIV/0!</v>
      </c>
      <c r="GZ928" s="57"/>
      <c r="HA928" s="2" t="e">
        <f t="shared" si="2698"/>
        <v>#DIV/0!</v>
      </c>
      <c r="HB928" s="2" t="e">
        <f t="shared" si="2699"/>
        <v>#DIV/0!</v>
      </c>
      <c r="HC928" s="2" t="e">
        <f t="shared" si="2700"/>
        <v>#DIV/0!</v>
      </c>
      <c r="HD928" s="2" t="e">
        <f t="shared" si="2701"/>
        <v>#DIV/0!</v>
      </c>
      <c r="HE928" s="2" t="e">
        <f t="shared" si="2702"/>
        <v>#DIV/0!</v>
      </c>
      <c r="HF928" s="2" t="e">
        <f t="shared" si="2703"/>
        <v>#DIV/0!</v>
      </c>
      <c r="HG928" s="2" t="e">
        <f t="shared" si="2704"/>
        <v>#DIV/0!</v>
      </c>
      <c r="HH928" s="2" t="e">
        <f t="shared" si="2705"/>
        <v>#DIV/0!</v>
      </c>
      <c r="HI928" s="2" t="e">
        <f t="shared" si="2706"/>
        <v>#DIV/0!</v>
      </c>
      <c r="HJ928" s="11" t="e">
        <f t="shared" si="2707"/>
        <v>#DIV/0!</v>
      </c>
      <c r="HK928" s="60" t="e">
        <f t="shared" si="2708"/>
        <v>#DIV/0!</v>
      </c>
      <c r="HL928" s="57"/>
      <c r="HM928" s="57" t="e">
        <f t="shared" si="2709"/>
        <v>#DIV/0!</v>
      </c>
      <c r="HN928" s="57" t="e">
        <f t="shared" si="2710"/>
        <v>#DIV/0!</v>
      </c>
      <c r="HO928" s="57" t="e">
        <f t="shared" si="2711"/>
        <v>#DIV/0!</v>
      </c>
      <c r="HP928" s="57" t="e">
        <f t="shared" si="2712"/>
        <v>#DIV/0!</v>
      </c>
      <c r="HQ928" s="57" t="e">
        <f t="shared" si="2713"/>
        <v>#DIV/0!</v>
      </c>
      <c r="HR928" s="57"/>
      <c r="HS928" s="57" t="e">
        <f t="shared" si="2714"/>
        <v>#DIV/0!</v>
      </c>
      <c r="HT928" s="57" t="e">
        <f t="shared" si="2715"/>
        <v>#DIV/0!</v>
      </c>
      <c r="HU928" s="57" t="e">
        <f t="shared" si="2716"/>
        <v>#DIV/0!</v>
      </c>
      <c r="HV928" s="57" t="e">
        <f t="shared" si="2717"/>
        <v>#DIV/0!</v>
      </c>
      <c r="HW928" s="57" t="e">
        <f t="shared" si="2718"/>
        <v>#DIV/0!</v>
      </c>
      <c r="HX928" s="57"/>
      <c r="HY928" s="57" t="e">
        <f t="shared" si="2719"/>
        <v>#DIV/0!</v>
      </c>
      <c r="HZ928" s="57" t="e">
        <f t="shared" si="2720"/>
        <v>#DIV/0!</v>
      </c>
      <c r="IA928" s="57"/>
      <c r="IB928" s="61">
        <f t="shared" si="2721"/>
        <v>0</v>
      </c>
      <c r="IC928" s="57" t="str">
        <f t="shared" si="2722"/>
        <v/>
      </c>
      <c r="ID928" s="42"/>
      <c r="IE928" s="2" t="str">
        <f t="shared" si="2723"/>
        <v/>
      </c>
      <c r="IF928" s="60" t="e">
        <f t="shared" si="2724"/>
        <v>#DIV/0!</v>
      </c>
      <c r="IG928" s="60" t="str">
        <f t="shared" si="2725"/>
        <v/>
      </c>
      <c r="IH928" s="60" t="str">
        <f t="shared" si="2726"/>
        <v>zinco-</v>
      </c>
      <c r="II928" s="60" t="str">
        <f t="shared" si="2727"/>
        <v>mangano-</v>
      </c>
      <c r="IJ928" s="60" t="e">
        <f t="shared" si="2728"/>
        <v>#DIV/0!</v>
      </c>
      <c r="IK928" s="60" t="e">
        <f t="shared" si="2729"/>
        <v>#DIV/0!</v>
      </c>
      <c r="IL928" s="60" t="e">
        <f t="shared" si="2730"/>
        <v>#DIV/0!</v>
      </c>
      <c r="IM928" s="60" t="e">
        <f t="shared" si="2731"/>
        <v>#DIV/0!</v>
      </c>
      <c r="IN928" s="60" t="str">
        <f t="shared" si="2732"/>
        <v/>
      </c>
      <c r="IO928" s="60" t="str">
        <f t="shared" si="2733"/>
        <v/>
      </c>
      <c r="IP928" s="57"/>
      <c r="IQ928" s="57" t="str">
        <f t="shared" si="2734"/>
        <v>ERROR!!</v>
      </c>
    </row>
    <row r="929" spans="24:251">
      <c r="X929" s="29">
        <f t="shared" si="2735"/>
        <v>0</v>
      </c>
      <c r="Y929" s="29">
        <f t="shared" si="2736"/>
        <v>0</v>
      </c>
      <c r="Z929" s="29" t="e">
        <f t="shared" si="2737"/>
        <v>#DIV/0!</v>
      </c>
      <c r="AA929" s="29" t="e">
        <f t="shared" si="2738"/>
        <v>#DIV/0!</v>
      </c>
      <c r="AB929" s="29" t="e">
        <f t="shared" si="2739"/>
        <v>#DIV/0!</v>
      </c>
      <c r="AC929" s="29" t="e">
        <f t="shared" si="2740"/>
        <v>#DIV/0!</v>
      </c>
      <c r="AF929" s="23">
        <v>60.084299999999999</v>
      </c>
      <c r="AG929" s="23">
        <v>79.878799999999998</v>
      </c>
      <c r="AH929" s="23">
        <v>101.96120000000001</v>
      </c>
      <c r="AI929" s="23">
        <v>151.99039999999999</v>
      </c>
      <c r="AJ929" s="23">
        <v>159.69</v>
      </c>
      <c r="AK929" s="23">
        <v>71.846400000000003</v>
      </c>
      <c r="AL929" s="23">
        <v>70.9375</v>
      </c>
      <c r="AM929" s="23">
        <v>40.304400000000001</v>
      </c>
      <c r="AN929" s="23">
        <v>56.077399999999997</v>
      </c>
      <c r="AO929" s="23">
        <v>61.978999999999999</v>
      </c>
      <c r="AP929" s="23">
        <v>94.195999999999998</v>
      </c>
      <c r="AQ929" s="23">
        <v>18.998000000000001</v>
      </c>
      <c r="AR929" s="23">
        <v>35.450000000000003</v>
      </c>
      <c r="AS929" s="23">
        <v>29.88</v>
      </c>
      <c r="AT929" s="23">
        <v>74.691999999999993</v>
      </c>
      <c r="AU929" s="23">
        <v>81.39</v>
      </c>
      <c r="AX929" s="54">
        <f t="shared" si="2595"/>
        <v>0</v>
      </c>
      <c r="AY929" s="54">
        <f t="shared" si="2596"/>
        <v>0</v>
      </c>
      <c r="AZ929" s="54">
        <f t="shared" si="2597"/>
        <v>0</v>
      </c>
      <c r="BA929" s="54">
        <f t="shared" si="2598"/>
        <v>0</v>
      </c>
      <c r="BB929" s="54">
        <f t="shared" si="2599"/>
        <v>0</v>
      </c>
      <c r="BC929" s="54">
        <f t="shared" si="2600"/>
        <v>0</v>
      </c>
      <c r="BD929" s="54">
        <f t="shared" si="2601"/>
        <v>0</v>
      </c>
      <c r="BE929" s="54">
        <f t="shared" si="2602"/>
        <v>0</v>
      </c>
      <c r="BF929" s="54">
        <f t="shared" si="2603"/>
        <v>0</v>
      </c>
      <c r="BG929" s="54">
        <f t="shared" si="2604"/>
        <v>0</v>
      </c>
      <c r="BH929" s="54">
        <f t="shared" si="2605"/>
        <v>0</v>
      </c>
      <c r="BI929" s="54">
        <f t="shared" si="2606"/>
        <v>0</v>
      </c>
      <c r="BJ929" s="54">
        <f t="shared" si="2607"/>
        <v>0</v>
      </c>
      <c r="BK929" s="54">
        <f t="shared" si="2608"/>
        <v>0</v>
      </c>
      <c r="BL929" s="54">
        <f t="shared" si="2609"/>
        <v>0</v>
      </c>
      <c r="BM929" s="42"/>
      <c r="BO929" s="54">
        <f>'Norm-coeff'!$C$2+$AX929*'Norm-coeff'!$D$2+$AY929*'Norm-coeff'!$E$2+$AZ929*'Norm-coeff'!$F$2+$BA929*'Norm-coeff'!$G$2+$BB929*'Norm-coeff'!$H$2+$BC929*'Norm-coeff'!$I$2+$BD929*'Norm-coeff'!$J$2+$BE929*'Norm-coeff'!$K$2+$BF929*'Norm-coeff'!$L$2+$BG929*'Norm-coeff'!$M$2+$BH929*'Norm-coeff'!$N$2+$BI929*'Norm-coeff'!$O$2</f>
        <v>5.4045421474420303</v>
      </c>
      <c r="BP929" s="54">
        <f>'Norm-coeff'!$C$3+$AX929*'Norm-coeff'!$D$3+$AY929*'Norm-coeff'!$E$3+$AZ929*'Norm-coeff'!$F$3+$BA929*'Norm-coeff'!$G$3+$BB929*'Norm-coeff'!$H$3+$BC929*'Norm-coeff'!$I$3+$BD929*'Norm-coeff'!$J$3+$BE929*'Norm-coeff'!$K$3+$BF929*'Norm-coeff'!$L$3+$BG929*'Norm-coeff'!$M$3+$BH929*'Norm-coeff'!$N$3+$BI929*'Norm-coeff'!$O$3</f>
        <v>3.15319116612705</v>
      </c>
      <c r="BQ929" s="54">
        <f>'Norm-coeff'!$C$4+$AX929*'Norm-coeff'!$D$4+$AY929*'Norm-coeff'!$E$4+$AZ929*'Norm-coeff'!$F$4+$BA929*'Norm-coeff'!$G$4+$BB929*'Norm-coeff'!$H$4+$BC929*'Norm-coeff'!$I$4+$BD929*'Norm-coeff'!$J$4+$BE929*'Norm-coeff'!$K$4+$BF929*'Norm-coeff'!$L$4+$BG929*'Norm-coeff'!$M$4+$BH929*'Norm-coeff'!$N$4+$BI929*'Norm-coeff'!$O$4</f>
        <v>1.42115649462768</v>
      </c>
      <c r="BR929" s="54">
        <f>'Norm-coeff'!$C$5+$AX929*'Norm-coeff'!$D$5+$AY929*'Norm-coeff'!$E$5+$AZ929*'Norm-coeff'!$F$5+$BA929*'Norm-coeff'!$G$5+$BB929*'Norm-coeff'!$H$5+$BC929*'Norm-coeff'!$I$5+$BD929*'Norm-coeff'!$J$5+$BE929*'Norm-coeff'!$K$5+$BF929*'Norm-coeff'!$L$5+$BG929*'Norm-coeff'!$M$5+$BH929*'Norm-coeff'!$N$5+$BI929*'Norm-coeff'!$O$5</f>
        <v>1.0553329241296201</v>
      </c>
      <c r="BS929" s="54">
        <f>'Norm-coeff'!$C$6+$AX929*'Norm-coeff'!$D$6+$AY929*'Norm-coeff'!$E$6+$AZ929*'Norm-coeff'!$F$6+$BA929*'Norm-coeff'!$G$6+$BB929*'Norm-coeff'!$H$6+$BC929*'Norm-coeff'!$I$6+$BD929*'Norm-coeff'!$J$6+$BE929*'Norm-coeff'!$K$6+$BF929*'Norm-coeff'!$L$6+$BG929*'Norm-coeff'!$M$6+$BH929*'Norm-coeff'!$N$6+$BI929*'Norm-coeff'!$O$6</f>
        <v>-1.48700885495103E-2</v>
      </c>
      <c r="BT929" s="54">
        <f>'Norm-coeff'!$C$7+$AX929*'Norm-coeff'!$D$7+$AY929*'Norm-coeff'!$E$7+$AZ929*'Norm-coeff'!$F$7+$BA929*'Norm-coeff'!$G$7+$BB929*'Norm-coeff'!$H$7+$BC929*'Norm-coeff'!$I$7+$BD929*'Norm-coeff'!$J$7+$BE929*'Norm-coeff'!$K$7+$BF929*'Norm-coeff'!$L$7+$BG929*'Norm-coeff'!$M$7+$BH929*'Norm-coeff'!$N$7+$BI929*'Norm-coeff'!$O$7</f>
        <v>2.0907583608832998</v>
      </c>
      <c r="BU929" s="54">
        <f>'Norm-coeff'!$C$8+$AX929*'Norm-coeff'!$D$8+$AY929*'Norm-coeff'!$E$8+$AZ929*'Norm-coeff'!$F$8+$BA929*'Norm-coeff'!$G$8+$BB929*'Norm-coeff'!$H$8+$BC929*'Norm-coeff'!$I$8+$BD929*'Norm-coeff'!$J$8+$BE929*'Norm-coeff'!$K$8+$BF929*'Norm-coeff'!$L$8+$BG929*'Norm-coeff'!$M$8+$BH929*'Norm-coeff'!$N$8+$BI929*'Norm-coeff'!$O$8</f>
        <v>0.65894159836244504</v>
      </c>
      <c r="BV929" s="54">
        <f>'Norm-coeff'!$C$9+$AX929*'Norm-coeff'!$D$9+$AY929*'Norm-coeff'!$E$9+$AZ929*'Norm-coeff'!$F$9+$BA929*'Norm-coeff'!$G$9+$BB929*'Norm-coeff'!$H$9+$BC929*'Norm-coeff'!$I$9+$BD929*'Norm-coeff'!$J$9+$BE929*'Norm-coeff'!$K$9+$BF929*'Norm-coeff'!$L$9+$BG929*'Norm-coeff'!$M$9+$BH929*'Norm-coeff'!$N$9+$BI929*'Norm-coeff'!$O$9</f>
        <v>1.48961085014701</v>
      </c>
      <c r="BW929" s="54">
        <f>'Norm-coeff'!$C$10+$AX929*'Norm-coeff'!$D$10+$AY929*'Norm-coeff'!$E$10+$AZ929*'Norm-coeff'!$F$10+$BA929*'Norm-coeff'!$G$10+$BB929*'Norm-coeff'!$H$10+$BC929*'Norm-coeff'!$I$10+$BD929*'Norm-coeff'!$J$10+$BE929*'Norm-coeff'!$K$10+$BF929*'Norm-coeff'!$L$10+$BG929*'Norm-coeff'!$M$10+$BH929*'Norm-coeff'!$N$10+$BI929*'Norm-coeff'!$O$10</f>
        <v>1.42058735749591</v>
      </c>
      <c r="BX929" s="54">
        <f>'Norm-coeff'!$C$11+$AX929*'Norm-coeff'!$D$11+$AY929*'Norm-coeff'!$E$11+$AZ929*'Norm-coeff'!$F$11+$BA929*'Norm-coeff'!$G$11+$BB929*'Norm-coeff'!$H$11+$BC929*'Norm-coeff'!$I$11+$BD929*'Norm-coeff'!$J$11+$BE929*'Norm-coeff'!$K$11+$BF929*'Norm-coeff'!$L$11+$BG929*'Norm-coeff'!$M$11+$BH929*'Norm-coeff'!$N$11+$BI929*'Norm-coeff'!$O$11</f>
        <v>0.221233014421479</v>
      </c>
      <c r="BY929" s="54">
        <f>'Norm-coeff'!$C$12+$AX929*'Norm-coeff'!$D$12+$AY929*'Norm-coeff'!$E$12+$AZ929*'Norm-coeff'!$F$12+$BA929*'Norm-coeff'!$G$12+$BB929*'Norm-coeff'!$H$12+$BC929*'Norm-coeff'!$I$12+$BD929*'Norm-coeff'!$J$12+$BE929*'Norm-coeff'!$K$12+$BF929*'Norm-coeff'!$L$12+$BG929*'Norm-coeff'!$M$12+$BH929*'Norm-coeff'!$N$12+$BI929*'Norm-coeff'!$O$12</f>
        <v>0.283527502056037</v>
      </c>
      <c r="BZ929" s="54">
        <f>'Norm-coeff'!$C$13+$AX929*'Norm-coeff'!$D$13+$AY929*'Norm-coeff'!$E$13+$AZ929*'Norm-coeff'!$F$13+$BA929*'Norm-coeff'!$G$13+$BB929*'Norm-coeff'!$H$13+$BC929*'Norm-coeff'!$I$13+$BD929*'Norm-coeff'!$J$13+$BE929*'Norm-coeff'!$K$13+$BF929*'Norm-coeff'!$L$13+$BG929*'Norm-coeff'!$M$13+$BH929*'Norm-coeff'!$N$13+$BI929*'Norm-coeff'!$O$13</f>
        <v>-4.1864930554451202E-2</v>
      </c>
      <c r="CA929" s="54">
        <f>'Norm-coeff'!$C$14+$AX929*'Norm-coeff'!$D$14+$AY929*'Norm-coeff'!$E$14+$AZ929*'Norm-coeff'!$F$14+$BA929*'Norm-coeff'!$G$14+$BB929*'Norm-coeff'!$H$14+$BC929*'Norm-coeff'!$I$14+$BD929*'Norm-coeff'!$J$14+$BE929*'Norm-coeff'!$K$14+$BF929*'Norm-coeff'!$L$14+$BG929*'Norm-coeff'!$M$14+$BH929*'Norm-coeff'!$N$14+$BI929*'Norm-coeff'!$O$14</f>
        <v>4.2526983164477103</v>
      </c>
      <c r="CC929" s="54">
        <f t="shared" si="2610"/>
        <v>0</v>
      </c>
      <c r="CG929" s="54">
        <f t="shared" si="2611"/>
        <v>0</v>
      </c>
      <c r="CH929" s="54">
        <f t="shared" si="2594"/>
        <v>0</v>
      </c>
      <c r="CI929" s="54">
        <f t="shared" si="2612"/>
        <v>0</v>
      </c>
      <c r="CJ929" s="56">
        <f t="shared" si="2613"/>
        <v>0</v>
      </c>
      <c r="CK929" s="54">
        <f t="shared" si="2614"/>
        <v>0</v>
      </c>
      <c r="CL929" s="54">
        <f t="shared" si="2615"/>
        <v>0</v>
      </c>
      <c r="CM929" s="54">
        <f t="shared" si="2616"/>
        <v>0</v>
      </c>
      <c r="CN929" s="54">
        <f t="shared" si="2617"/>
        <v>0</v>
      </c>
      <c r="CO929" s="54">
        <f t="shared" si="2618"/>
        <v>0</v>
      </c>
      <c r="CP929" s="54">
        <f t="shared" si="2619"/>
        <v>0</v>
      </c>
      <c r="CQ929" s="54">
        <f t="shared" si="2620"/>
        <v>0</v>
      </c>
      <c r="CR929" s="54">
        <f t="shared" si="2621"/>
        <v>0</v>
      </c>
      <c r="CS929" s="54">
        <f t="shared" si="2622"/>
        <v>0</v>
      </c>
      <c r="CU929" s="54">
        <f t="shared" si="2623"/>
        <v>0</v>
      </c>
      <c r="CV929" s="54">
        <f t="shared" si="2624"/>
        <v>0</v>
      </c>
      <c r="CW929" s="54">
        <f t="shared" si="2625"/>
        <v>0</v>
      </c>
      <c r="CX929" s="54">
        <f t="shared" si="2626"/>
        <v>0</v>
      </c>
      <c r="CZ929" s="54">
        <f t="shared" si="2627"/>
        <v>0</v>
      </c>
      <c r="DA929" s="54">
        <f t="shared" si="2628"/>
        <v>0</v>
      </c>
      <c r="DB929" s="54">
        <f t="shared" si="2629"/>
        <v>0</v>
      </c>
      <c r="DC929" s="54">
        <f t="shared" si="2630"/>
        <v>0</v>
      </c>
      <c r="DD929" s="54">
        <f t="shared" si="2631"/>
        <v>0</v>
      </c>
      <c r="DE929" s="54">
        <f t="shared" si="2632"/>
        <v>0</v>
      </c>
      <c r="DF929" s="54">
        <f t="shared" si="2633"/>
        <v>0</v>
      </c>
      <c r="DG929" s="54">
        <f t="shared" si="2634"/>
        <v>2</v>
      </c>
      <c r="DH929" s="71">
        <f t="shared" si="2635"/>
        <v>0</v>
      </c>
      <c r="DI929" s="71">
        <f t="shared" si="2636"/>
        <v>0</v>
      </c>
      <c r="DJ929" s="54">
        <f t="shared" si="2637"/>
        <v>0</v>
      </c>
      <c r="DK929" s="54">
        <f t="shared" si="2638"/>
        <v>2</v>
      </c>
      <c r="DL929" s="4">
        <f t="shared" si="2568"/>
        <v>0</v>
      </c>
      <c r="DM929" s="3">
        <f t="shared" si="2639"/>
        <v>0</v>
      </c>
      <c r="DN929" s="3">
        <f t="shared" si="2640"/>
        <v>0</v>
      </c>
      <c r="DO929" s="4" t="e">
        <f t="shared" si="2641"/>
        <v>#DIV/0!</v>
      </c>
      <c r="DP929" s="57"/>
      <c r="DQ929" s="57"/>
      <c r="DR929" s="56">
        <f t="shared" si="2569"/>
        <v>2</v>
      </c>
      <c r="DS929" s="56">
        <f t="shared" si="2570"/>
        <v>0</v>
      </c>
      <c r="DT929" s="38">
        <f t="shared" si="2571"/>
        <v>0</v>
      </c>
      <c r="DU929" s="38">
        <f t="shared" si="2642"/>
        <v>2</v>
      </c>
      <c r="DV929" s="38">
        <f t="shared" si="2572"/>
        <v>0</v>
      </c>
      <c r="DW929" s="39">
        <f t="shared" si="2573"/>
        <v>0</v>
      </c>
      <c r="DX929" s="39">
        <f t="shared" si="2574"/>
        <v>0</v>
      </c>
      <c r="DY929" s="39">
        <f t="shared" si="2575"/>
        <v>0</v>
      </c>
      <c r="DZ929" s="39">
        <f t="shared" si="2576"/>
        <v>0</v>
      </c>
      <c r="EA929" s="39">
        <f t="shared" si="2577"/>
        <v>0</v>
      </c>
      <c r="EB929" s="37" t="e">
        <f t="shared" si="2643"/>
        <v>#DIV/0!</v>
      </c>
      <c r="EC929" s="37" t="e">
        <f t="shared" si="2644"/>
        <v>#DIV/0!</v>
      </c>
      <c r="ED929" s="37" t="e">
        <f t="shared" si="2645"/>
        <v>#DIV/0!</v>
      </c>
      <c r="EE929" s="37" t="e">
        <f t="shared" si="2646"/>
        <v>#DIV/0!</v>
      </c>
      <c r="EF929" s="39" t="e">
        <f t="shared" si="2647"/>
        <v>#DIV/0!</v>
      </c>
      <c r="EG929" s="37" t="e">
        <f t="shared" si="2648"/>
        <v>#DIV/0!</v>
      </c>
      <c r="EH929" s="37" t="e">
        <f t="shared" si="2649"/>
        <v>#DIV/0!</v>
      </c>
      <c r="EI929" s="11" t="b">
        <f t="shared" si="2650"/>
        <v>1</v>
      </c>
      <c r="EJ929" s="11" t="b">
        <f t="shared" si="2651"/>
        <v>0</v>
      </c>
      <c r="EK929" s="39" t="e">
        <f t="shared" si="2652"/>
        <v>#DIV/0!</v>
      </c>
      <c r="EL929" s="39" t="e">
        <f t="shared" si="2653"/>
        <v>#DIV/0!</v>
      </c>
      <c r="EM929" s="39" t="e">
        <f t="shared" si="2654"/>
        <v>#DIV/0!</v>
      </c>
      <c r="EN929" s="39" t="e">
        <f t="shared" si="2655"/>
        <v>#DIV/0!</v>
      </c>
      <c r="EO929" s="39" t="e">
        <f t="shared" si="2656"/>
        <v>#DIV/0!</v>
      </c>
      <c r="EP929" s="39" t="e">
        <f t="shared" si="2657"/>
        <v>#DIV/0!</v>
      </c>
      <c r="EQ929" s="39" t="e">
        <f t="shared" si="2658"/>
        <v>#DIV/0!</v>
      </c>
      <c r="ER929" s="39" t="e">
        <f t="shared" si="2659"/>
        <v>#DIV/0!</v>
      </c>
      <c r="ES929" s="58" t="str">
        <f t="shared" si="2660"/>
        <v>(OH,F,Cl)-dominate amphibole</v>
      </c>
      <c r="ET929" s="58" t="e">
        <f t="shared" si="2661"/>
        <v>#N/A</v>
      </c>
      <c r="EU929" s="56">
        <f t="shared" si="2578"/>
        <v>0</v>
      </c>
      <c r="EV929" s="56">
        <f t="shared" si="2579"/>
        <v>0</v>
      </c>
      <c r="EW929" s="56">
        <f t="shared" si="2580"/>
        <v>0</v>
      </c>
      <c r="EX929" s="56">
        <f t="shared" si="2581"/>
        <v>0</v>
      </c>
      <c r="EY929" s="56">
        <f t="shared" si="2582"/>
        <v>0</v>
      </c>
      <c r="EZ929" s="56">
        <f t="shared" si="2583"/>
        <v>0</v>
      </c>
      <c r="FA929" s="39">
        <f t="shared" si="2584"/>
        <v>0</v>
      </c>
      <c r="FB929" s="39">
        <f t="shared" si="2585"/>
        <v>0</v>
      </c>
      <c r="FC929" s="54">
        <f t="shared" si="2586"/>
        <v>0</v>
      </c>
      <c r="FD929" s="54">
        <f t="shared" si="2587"/>
        <v>0</v>
      </c>
      <c r="FE929" s="39">
        <f t="shared" si="2588"/>
        <v>0</v>
      </c>
      <c r="FF929" s="54">
        <f t="shared" si="2589"/>
        <v>0</v>
      </c>
      <c r="FG929" s="39">
        <f t="shared" si="2590"/>
        <v>0</v>
      </c>
      <c r="FH929" s="39">
        <f t="shared" si="2662"/>
        <v>0</v>
      </c>
      <c r="FI929" s="39">
        <f t="shared" si="2663"/>
        <v>0</v>
      </c>
      <c r="FJ929" s="39">
        <f t="shared" si="2664"/>
        <v>0</v>
      </c>
      <c r="FK929" s="39" t="e">
        <f t="shared" si="2665"/>
        <v>#DIV/0!</v>
      </c>
      <c r="FL929" s="39" t="e">
        <f t="shared" si="2666"/>
        <v>#DIV/0!</v>
      </c>
      <c r="FM929" s="39" t="e">
        <f t="shared" si="2667"/>
        <v>#DIV/0!</v>
      </c>
      <c r="FN929" s="39">
        <f t="shared" si="2668"/>
        <v>1</v>
      </c>
      <c r="FO929" s="39">
        <f t="shared" si="2591"/>
        <v>0</v>
      </c>
      <c r="FP929" s="39">
        <f t="shared" si="2592"/>
        <v>0</v>
      </c>
      <c r="FQ929" s="39">
        <f t="shared" si="2593"/>
        <v>0</v>
      </c>
      <c r="FR929" s="39">
        <f t="shared" si="2669"/>
        <v>0</v>
      </c>
      <c r="FS929" s="39">
        <f t="shared" si="2670"/>
        <v>0</v>
      </c>
      <c r="FU929" s="39" t="e">
        <f t="shared" si="2671"/>
        <v>#DIV/0!</v>
      </c>
      <c r="FV929" s="39" t="e">
        <f t="shared" si="2672"/>
        <v>#DIV/0!</v>
      </c>
      <c r="FW929" s="39" t="e">
        <f t="shared" si="2673"/>
        <v>#DIV/0!</v>
      </c>
      <c r="FY929" s="39" t="e">
        <f t="shared" si="2674"/>
        <v>#DIV/0!</v>
      </c>
      <c r="FZ929" s="39" t="e">
        <f t="shared" si="2675"/>
        <v>#DIV/0!</v>
      </c>
      <c r="GA929" s="39" t="e">
        <f t="shared" si="2676"/>
        <v>#DIV/0!</v>
      </c>
      <c r="GB929" s="39" t="e">
        <f t="shared" si="2677"/>
        <v>#DIV/0!</v>
      </c>
      <c r="GC929" s="39" t="e">
        <f t="shared" si="2678"/>
        <v>#DIV/0!</v>
      </c>
      <c r="GD929" s="39" t="e">
        <f t="shared" si="2679"/>
        <v>#DIV/0!</v>
      </c>
      <c r="GE929" s="39" t="e">
        <f t="shared" si="2680"/>
        <v>#DIV/0!</v>
      </c>
      <c r="GF929" s="39" t="e">
        <f t="shared" si="2681"/>
        <v>#DIV/0!</v>
      </c>
      <c r="GG929" s="39" t="e">
        <f t="shared" si="2682"/>
        <v>#DIV/0!</v>
      </c>
      <c r="GH929" s="39" t="e">
        <f t="shared" si="2683"/>
        <v>#DIV/0!</v>
      </c>
      <c r="GI929" s="39"/>
      <c r="GJ929" s="39" t="e">
        <f t="shared" si="2684"/>
        <v>#DIV/0!</v>
      </c>
      <c r="GK929" s="39" t="e">
        <f t="shared" si="2685"/>
        <v>#DIV/0!</v>
      </c>
      <c r="GL929" s="39" t="e">
        <f t="shared" si="2686"/>
        <v>#DIV/0!</v>
      </c>
      <c r="GM929" s="39" t="e">
        <f t="shared" si="2687"/>
        <v>#DIV/0!</v>
      </c>
      <c r="GN929" s="39" t="e">
        <f t="shared" si="2688"/>
        <v>#DIV/0!</v>
      </c>
      <c r="GO929" s="57"/>
      <c r="GP929" s="57" t="e">
        <f t="shared" si="2689"/>
        <v>#DIV/0!</v>
      </c>
      <c r="GQ929" s="59" t="e">
        <f t="shared" si="2690"/>
        <v>#DIV/0!</v>
      </c>
      <c r="GR929" s="41" t="e">
        <f t="shared" si="2691"/>
        <v>#DIV/0!</v>
      </c>
      <c r="GS929" s="57" t="e">
        <f t="shared" si="2692"/>
        <v>#DIV/0!</v>
      </c>
      <c r="GT929" s="57" t="e">
        <f t="shared" si="2693"/>
        <v>#DIV/0!</v>
      </c>
      <c r="GU929" s="57" t="e">
        <f t="shared" si="2694"/>
        <v>#DIV/0!</v>
      </c>
      <c r="GV929" s="57"/>
      <c r="GW929" s="42" t="e">
        <f t="shared" si="2695"/>
        <v>#DIV/0!</v>
      </c>
      <c r="GX929" s="42" t="e">
        <f t="shared" si="2696"/>
        <v>#DIV/0!</v>
      </c>
      <c r="GY929" s="42" t="e">
        <f t="shared" si="2697"/>
        <v>#DIV/0!</v>
      </c>
      <c r="GZ929" s="57"/>
      <c r="HA929" s="2" t="e">
        <f t="shared" si="2698"/>
        <v>#DIV/0!</v>
      </c>
      <c r="HB929" s="2" t="e">
        <f t="shared" si="2699"/>
        <v>#DIV/0!</v>
      </c>
      <c r="HC929" s="2" t="e">
        <f t="shared" si="2700"/>
        <v>#DIV/0!</v>
      </c>
      <c r="HD929" s="2" t="e">
        <f t="shared" si="2701"/>
        <v>#DIV/0!</v>
      </c>
      <c r="HE929" s="2" t="e">
        <f t="shared" si="2702"/>
        <v>#DIV/0!</v>
      </c>
      <c r="HF929" s="2" t="e">
        <f t="shared" si="2703"/>
        <v>#DIV/0!</v>
      </c>
      <c r="HG929" s="2" t="e">
        <f t="shared" si="2704"/>
        <v>#DIV/0!</v>
      </c>
      <c r="HH929" s="2" t="e">
        <f t="shared" si="2705"/>
        <v>#DIV/0!</v>
      </c>
      <c r="HI929" s="2" t="e">
        <f t="shared" si="2706"/>
        <v>#DIV/0!</v>
      </c>
      <c r="HJ929" s="11" t="e">
        <f t="shared" si="2707"/>
        <v>#DIV/0!</v>
      </c>
      <c r="HK929" s="60" t="e">
        <f t="shared" si="2708"/>
        <v>#DIV/0!</v>
      </c>
      <c r="HL929" s="57"/>
      <c r="HM929" s="57" t="e">
        <f t="shared" si="2709"/>
        <v>#DIV/0!</v>
      </c>
      <c r="HN929" s="57" t="e">
        <f t="shared" si="2710"/>
        <v>#DIV/0!</v>
      </c>
      <c r="HO929" s="57" t="e">
        <f t="shared" si="2711"/>
        <v>#DIV/0!</v>
      </c>
      <c r="HP929" s="57" t="e">
        <f t="shared" si="2712"/>
        <v>#DIV/0!</v>
      </c>
      <c r="HQ929" s="57" t="e">
        <f t="shared" si="2713"/>
        <v>#DIV/0!</v>
      </c>
      <c r="HR929" s="57"/>
      <c r="HS929" s="57" t="e">
        <f t="shared" si="2714"/>
        <v>#DIV/0!</v>
      </c>
      <c r="HT929" s="57" t="e">
        <f t="shared" si="2715"/>
        <v>#DIV/0!</v>
      </c>
      <c r="HU929" s="57" t="e">
        <f t="shared" si="2716"/>
        <v>#DIV/0!</v>
      </c>
      <c r="HV929" s="57" t="e">
        <f t="shared" si="2717"/>
        <v>#DIV/0!</v>
      </c>
      <c r="HW929" s="57" t="e">
        <f t="shared" si="2718"/>
        <v>#DIV/0!</v>
      </c>
      <c r="HX929" s="57"/>
      <c r="HY929" s="57" t="e">
        <f t="shared" si="2719"/>
        <v>#DIV/0!</v>
      </c>
      <c r="HZ929" s="57" t="e">
        <f t="shared" si="2720"/>
        <v>#DIV/0!</v>
      </c>
      <c r="IA929" s="57"/>
      <c r="IB929" s="61">
        <f t="shared" si="2721"/>
        <v>0</v>
      </c>
      <c r="IC929" s="57" t="str">
        <f t="shared" si="2722"/>
        <v/>
      </c>
      <c r="ID929" s="42"/>
      <c r="IE929" s="2" t="str">
        <f t="shared" si="2723"/>
        <v/>
      </c>
      <c r="IF929" s="60" t="e">
        <f t="shared" si="2724"/>
        <v>#DIV/0!</v>
      </c>
      <c r="IG929" s="60" t="str">
        <f t="shared" si="2725"/>
        <v/>
      </c>
      <c r="IH929" s="60" t="str">
        <f t="shared" si="2726"/>
        <v>zinco-</v>
      </c>
      <c r="II929" s="60" t="str">
        <f t="shared" si="2727"/>
        <v>mangano-</v>
      </c>
      <c r="IJ929" s="60" t="e">
        <f t="shared" si="2728"/>
        <v>#DIV/0!</v>
      </c>
      <c r="IK929" s="60" t="e">
        <f t="shared" si="2729"/>
        <v>#DIV/0!</v>
      </c>
      <c r="IL929" s="60" t="e">
        <f t="shared" si="2730"/>
        <v>#DIV/0!</v>
      </c>
      <c r="IM929" s="60" t="e">
        <f t="shared" si="2731"/>
        <v>#DIV/0!</v>
      </c>
      <c r="IN929" s="60" t="str">
        <f t="shared" si="2732"/>
        <v/>
      </c>
      <c r="IO929" s="60" t="str">
        <f t="shared" si="2733"/>
        <v/>
      </c>
      <c r="IP929" s="57"/>
      <c r="IQ929" s="57" t="str">
        <f t="shared" si="2734"/>
        <v>ERROR!!</v>
      </c>
    </row>
    <row r="930" spans="24:251">
      <c r="X930" s="29">
        <f t="shared" si="2735"/>
        <v>0</v>
      </c>
      <c r="Y930" s="29">
        <f t="shared" si="2736"/>
        <v>0</v>
      </c>
      <c r="Z930" s="29" t="e">
        <f t="shared" si="2737"/>
        <v>#DIV/0!</v>
      </c>
      <c r="AA930" s="29" t="e">
        <f t="shared" si="2738"/>
        <v>#DIV/0!</v>
      </c>
      <c r="AB930" s="29" t="e">
        <f t="shared" si="2739"/>
        <v>#DIV/0!</v>
      </c>
      <c r="AC930" s="29" t="e">
        <f t="shared" si="2740"/>
        <v>#DIV/0!</v>
      </c>
      <c r="AF930" s="23">
        <v>60.084299999999999</v>
      </c>
      <c r="AG930" s="23">
        <v>79.878799999999998</v>
      </c>
      <c r="AH930" s="23">
        <v>101.96120000000001</v>
      </c>
      <c r="AI930" s="23">
        <v>151.99039999999999</v>
      </c>
      <c r="AJ930" s="23">
        <v>159.69</v>
      </c>
      <c r="AK930" s="23">
        <v>71.846400000000003</v>
      </c>
      <c r="AL930" s="23">
        <v>70.9375</v>
      </c>
      <c r="AM930" s="23">
        <v>40.304400000000001</v>
      </c>
      <c r="AN930" s="23">
        <v>56.077399999999997</v>
      </c>
      <c r="AO930" s="23">
        <v>61.978999999999999</v>
      </c>
      <c r="AP930" s="23">
        <v>94.195999999999998</v>
      </c>
      <c r="AQ930" s="23">
        <v>18.998000000000001</v>
      </c>
      <c r="AR930" s="23">
        <v>35.450000000000003</v>
      </c>
      <c r="AS930" s="23">
        <v>29.88</v>
      </c>
      <c r="AT930" s="23">
        <v>74.691999999999993</v>
      </c>
      <c r="AU930" s="23">
        <v>81.39</v>
      </c>
      <c r="AX930" s="54">
        <f t="shared" si="2595"/>
        <v>0</v>
      </c>
      <c r="AY930" s="54">
        <f t="shared" si="2596"/>
        <v>0</v>
      </c>
      <c r="AZ930" s="54">
        <f t="shared" si="2597"/>
        <v>0</v>
      </c>
      <c r="BA930" s="54">
        <f t="shared" si="2598"/>
        <v>0</v>
      </c>
      <c r="BB930" s="54">
        <f t="shared" si="2599"/>
        <v>0</v>
      </c>
      <c r="BC930" s="54">
        <f t="shared" si="2600"/>
        <v>0</v>
      </c>
      <c r="BD930" s="54">
        <f t="shared" si="2601"/>
        <v>0</v>
      </c>
      <c r="BE930" s="54">
        <f t="shared" si="2602"/>
        <v>0</v>
      </c>
      <c r="BF930" s="54">
        <f t="shared" si="2603"/>
        <v>0</v>
      </c>
      <c r="BG930" s="54">
        <f t="shared" si="2604"/>
        <v>0</v>
      </c>
      <c r="BH930" s="54">
        <f t="shared" si="2605"/>
        <v>0</v>
      </c>
      <c r="BI930" s="54">
        <f t="shared" si="2606"/>
        <v>0</v>
      </c>
      <c r="BJ930" s="54">
        <f t="shared" si="2607"/>
        <v>0</v>
      </c>
      <c r="BK930" s="54">
        <f t="shared" si="2608"/>
        <v>0</v>
      </c>
      <c r="BL930" s="54">
        <f t="shared" si="2609"/>
        <v>0</v>
      </c>
      <c r="BM930" s="42"/>
      <c r="BO930" s="54">
        <f>'Norm-coeff'!$C$2+$AX930*'Norm-coeff'!$D$2+$AY930*'Norm-coeff'!$E$2+$AZ930*'Norm-coeff'!$F$2+$BA930*'Norm-coeff'!$G$2+$BB930*'Norm-coeff'!$H$2+$BC930*'Norm-coeff'!$I$2+$BD930*'Norm-coeff'!$J$2+$BE930*'Norm-coeff'!$K$2+$BF930*'Norm-coeff'!$L$2+$BG930*'Norm-coeff'!$M$2+$BH930*'Norm-coeff'!$N$2+$BI930*'Norm-coeff'!$O$2</f>
        <v>5.4045421474420303</v>
      </c>
      <c r="BP930" s="54">
        <f>'Norm-coeff'!$C$3+$AX930*'Norm-coeff'!$D$3+$AY930*'Norm-coeff'!$E$3+$AZ930*'Norm-coeff'!$F$3+$BA930*'Norm-coeff'!$G$3+$BB930*'Norm-coeff'!$H$3+$BC930*'Norm-coeff'!$I$3+$BD930*'Norm-coeff'!$J$3+$BE930*'Norm-coeff'!$K$3+$BF930*'Norm-coeff'!$L$3+$BG930*'Norm-coeff'!$M$3+$BH930*'Norm-coeff'!$N$3+$BI930*'Norm-coeff'!$O$3</f>
        <v>3.15319116612705</v>
      </c>
      <c r="BQ930" s="54">
        <f>'Norm-coeff'!$C$4+$AX930*'Norm-coeff'!$D$4+$AY930*'Norm-coeff'!$E$4+$AZ930*'Norm-coeff'!$F$4+$BA930*'Norm-coeff'!$G$4+$BB930*'Norm-coeff'!$H$4+$BC930*'Norm-coeff'!$I$4+$BD930*'Norm-coeff'!$J$4+$BE930*'Norm-coeff'!$K$4+$BF930*'Norm-coeff'!$L$4+$BG930*'Norm-coeff'!$M$4+$BH930*'Norm-coeff'!$N$4+$BI930*'Norm-coeff'!$O$4</f>
        <v>1.42115649462768</v>
      </c>
      <c r="BR930" s="54">
        <f>'Norm-coeff'!$C$5+$AX930*'Norm-coeff'!$D$5+$AY930*'Norm-coeff'!$E$5+$AZ930*'Norm-coeff'!$F$5+$BA930*'Norm-coeff'!$G$5+$BB930*'Norm-coeff'!$H$5+$BC930*'Norm-coeff'!$I$5+$BD930*'Norm-coeff'!$J$5+$BE930*'Norm-coeff'!$K$5+$BF930*'Norm-coeff'!$L$5+$BG930*'Norm-coeff'!$M$5+$BH930*'Norm-coeff'!$N$5+$BI930*'Norm-coeff'!$O$5</f>
        <v>1.0553329241296201</v>
      </c>
      <c r="BS930" s="54">
        <f>'Norm-coeff'!$C$6+$AX930*'Norm-coeff'!$D$6+$AY930*'Norm-coeff'!$E$6+$AZ930*'Norm-coeff'!$F$6+$BA930*'Norm-coeff'!$G$6+$BB930*'Norm-coeff'!$H$6+$BC930*'Norm-coeff'!$I$6+$BD930*'Norm-coeff'!$J$6+$BE930*'Norm-coeff'!$K$6+$BF930*'Norm-coeff'!$L$6+$BG930*'Norm-coeff'!$M$6+$BH930*'Norm-coeff'!$N$6+$BI930*'Norm-coeff'!$O$6</f>
        <v>-1.48700885495103E-2</v>
      </c>
      <c r="BT930" s="54">
        <f>'Norm-coeff'!$C$7+$AX930*'Norm-coeff'!$D$7+$AY930*'Norm-coeff'!$E$7+$AZ930*'Norm-coeff'!$F$7+$BA930*'Norm-coeff'!$G$7+$BB930*'Norm-coeff'!$H$7+$BC930*'Norm-coeff'!$I$7+$BD930*'Norm-coeff'!$J$7+$BE930*'Norm-coeff'!$K$7+$BF930*'Norm-coeff'!$L$7+$BG930*'Norm-coeff'!$M$7+$BH930*'Norm-coeff'!$N$7+$BI930*'Norm-coeff'!$O$7</f>
        <v>2.0907583608832998</v>
      </c>
      <c r="BU930" s="54">
        <f>'Norm-coeff'!$C$8+$AX930*'Norm-coeff'!$D$8+$AY930*'Norm-coeff'!$E$8+$AZ930*'Norm-coeff'!$F$8+$BA930*'Norm-coeff'!$G$8+$BB930*'Norm-coeff'!$H$8+$BC930*'Norm-coeff'!$I$8+$BD930*'Norm-coeff'!$J$8+$BE930*'Norm-coeff'!$K$8+$BF930*'Norm-coeff'!$L$8+$BG930*'Norm-coeff'!$M$8+$BH930*'Norm-coeff'!$N$8+$BI930*'Norm-coeff'!$O$8</f>
        <v>0.65894159836244504</v>
      </c>
      <c r="BV930" s="54">
        <f>'Norm-coeff'!$C$9+$AX930*'Norm-coeff'!$D$9+$AY930*'Norm-coeff'!$E$9+$AZ930*'Norm-coeff'!$F$9+$BA930*'Norm-coeff'!$G$9+$BB930*'Norm-coeff'!$H$9+$BC930*'Norm-coeff'!$I$9+$BD930*'Norm-coeff'!$J$9+$BE930*'Norm-coeff'!$K$9+$BF930*'Norm-coeff'!$L$9+$BG930*'Norm-coeff'!$M$9+$BH930*'Norm-coeff'!$N$9+$BI930*'Norm-coeff'!$O$9</f>
        <v>1.48961085014701</v>
      </c>
      <c r="BW930" s="54">
        <f>'Norm-coeff'!$C$10+$AX930*'Norm-coeff'!$D$10+$AY930*'Norm-coeff'!$E$10+$AZ930*'Norm-coeff'!$F$10+$BA930*'Norm-coeff'!$G$10+$BB930*'Norm-coeff'!$H$10+$BC930*'Norm-coeff'!$I$10+$BD930*'Norm-coeff'!$J$10+$BE930*'Norm-coeff'!$K$10+$BF930*'Norm-coeff'!$L$10+$BG930*'Norm-coeff'!$M$10+$BH930*'Norm-coeff'!$N$10+$BI930*'Norm-coeff'!$O$10</f>
        <v>1.42058735749591</v>
      </c>
      <c r="BX930" s="54">
        <f>'Norm-coeff'!$C$11+$AX930*'Norm-coeff'!$D$11+$AY930*'Norm-coeff'!$E$11+$AZ930*'Norm-coeff'!$F$11+$BA930*'Norm-coeff'!$G$11+$BB930*'Norm-coeff'!$H$11+$BC930*'Norm-coeff'!$I$11+$BD930*'Norm-coeff'!$J$11+$BE930*'Norm-coeff'!$K$11+$BF930*'Norm-coeff'!$L$11+$BG930*'Norm-coeff'!$M$11+$BH930*'Norm-coeff'!$N$11+$BI930*'Norm-coeff'!$O$11</f>
        <v>0.221233014421479</v>
      </c>
      <c r="BY930" s="54">
        <f>'Norm-coeff'!$C$12+$AX930*'Norm-coeff'!$D$12+$AY930*'Norm-coeff'!$E$12+$AZ930*'Norm-coeff'!$F$12+$BA930*'Norm-coeff'!$G$12+$BB930*'Norm-coeff'!$H$12+$BC930*'Norm-coeff'!$I$12+$BD930*'Norm-coeff'!$J$12+$BE930*'Norm-coeff'!$K$12+$BF930*'Norm-coeff'!$L$12+$BG930*'Norm-coeff'!$M$12+$BH930*'Norm-coeff'!$N$12+$BI930*'Norm-coeff'!$O$12</f>
        <v>0.283527502056037</v>
      </c>
      <c r="BZ930" s="54">
        <f>'Norm-coeff'!$C$13+$AX930*'Norm-coeff'!$D$13+$AY930*'Norm-coeff'!$E$13+$AZ930*'Norm-coeff'!$F$13+$BA930*'Norm-coeff'!$G$13+$BB930*'Norm-coeff'!$H$13+$BC930*'Norm-coeff'!$I$13+$BD930*'Norm-coeff'!$J$13+$BE930*'Norm-coeff'!$K$13+$BF930*'Norm-coeff'!$L$13+$BG930*'Norm-coeff'!$M$13+$BH930*'Norm-coeff'!$N$13+$BI930*'Norm-coeff'!$O$13</f>
        <v>-4.1864930554451202E-2</v>
      </c>
      <c r="CA930" s="54">
        <f>'Norm-coeff'!$C$14+$AX930*'Norm-coeff'!$D$14+$AY930*'Norm-coeff'!$E$14+$AZ930*'Norm-coeff'!$F$14+$BA930*'Norm-coeff'!$G$14+$BB930*'Norm-coeff'!$H$14+$BC930*'Norm-coeff'!$I$14+$BD930*'Norm-coeff'!$J$14+$BE930*'Norm-coeff'!$K$14+$BF930*'Norm-coeff'!$L$14+$BG930*'Norm-coeff'!$M$14+$BH930*'Norm-coeff'!$N$14+$BI930*'Norm-coeff'!$O$14</f>
        <v>4.2526983164477103</v>
      </c>
      <c r="CC930" s="54">
        <f t="shared" si="2610"/>
        <v>0</v>
      </c>
      <c r="CG930" s="54">
        <f t="shared" si="2611"/>
        <v>0</v>
      </c>
      <c r="CH930" s="54">
        <f t="shared" si="2594"/>
        <v>0</v>
      </c>
      <c r="CI930" s="54">
        <f t="shared" si="2612"/>
        <v>0</v>
      </c>
      <c r="CJ930" s="56">
        <f t="shared" si="2613"/>
        <v>0</v>
      </c>
      <c r="CK930" s="54">
        <f t="shared" si="2614"/>
        <v>0</v>
      </c>
      <c r="CL930" s="54">
        <f t="shared" si="2615"/>
        <v>0</v>
      </c>
      <c r="CM930" s="54">
        <f t="shared" si="2616"/>
        <v>0</v>
      </c>
      <c r="CN930" s="54">
        <f t="shared" si="2617"/>
        <v>0</v>
      </c>
      <c r="CO930" s="54">
        <f t="shared" si="2618"/>
        <v>0</v>
      </c>
      <c r="CP930" s="54">
        <f t="shared" si="2619"/>
        <v>0</v>
      </c>
      <c r="CQ930" s="54">
        <f t="shared" si="2620"/>
        <v>0</v>
      </c>
      <c r="CR930" s="54">
        <f t="shared" si="2621"/>
        <v>0</v>
      </c>
      <c r="CS930" s="54">
        <f t="shared" si="2622"/>
        <v>0</v>
      </c>
      <c r="CU930" s="54">
        <f t="shared" si="2623"/>
        <v>0</v>
      </c>
      <c r="CV930" s="54">
        <f t="shared" si="2624"/>
        <v>0</v>
      </c>
      <c r="CW930" s="54">
        <f t="shared" si="2625"/>
        <v>0</v>
      </c>
      <c r="CX930" s="54">
        <f t="shared" si="2626"/>
        <v>0</v>
      </c>
      <c r="CZ930" s="54">
        <f t="shared" si="2627"/>
        <v>0</v>
      </c>
      <c r="DA930" s="54">
        <f t="shared" si="2628"/>
        <v>0</v>
      </c>
      <c r="DB930" s="54">
        <f t="shared" si="2629"/>
        <v>0</v>
      </c>
      <c r="DC930" s="54">
        <f t="shared" si="2630"/>
        <v>0</v>
      </c>
      <c r="DD930" s="54">
        <f t="shared" si="2631"/>
        <v>0</v>
      </c>
      <c r="DE930" s="54">
        <f t="shared" si="2632"/>
        <v>0</v>
      </c>
      <c r="DF930" s="54">
        <f t="shared" si="2633"/>
        <v>0</v>
      </c>
      <c r="DG930" s="54">
        <f t="shared" si="2634"/>
        <v>2</v>
      </c>
      <c r="DH930" s="71">
        <f t="shared" si="2635"/>
        <v>0</v>
      </c>
      <c r="DI930" s="71">
        <f t="shared" si="2636"/>
        <v>0</v>
      </c>
      <c r="DJ930" s="54">
        <f t="shared" si="2637"/>
        <v>0</v>
      </c>
      <c r="DK930" s="54">
        <f t="shared" si="2638"/>
        <v>2</v>
      </c>
      <c r="DL930" s="4">
        <f t="shared" si="2568"/>
        <v>0</v>
      </c>
      <c r="DM930" s="3">
        <f t="shared" si="2639"/>
        <v>0</v>
      </c>
      <c r="DN930" s="3">
        <f t="shared" si="2640"/>
        <v>0</v>
      </c>
      <c r="DO930" s="4" t="e">
        <f t="shared" si="2641"/>
        <v>#DIV/0!</v>
      </c>
      <c r="DP930" s="57"/>
      <c r="DQ930" s="57"/>
      <c r="DR930" s="56">
        <f t="shared" si="2569"/>
        <v>2</v>
      </c>
      <c r="DS930" s="56">
        <f t="shared" si="2570"/>
        <v>0</v>
      </c>
      <c r="DT930" s="38">
        <f t="shared" si="2571"/>
        <v>0</v>
      </c>
      <c r="DU930" s="38">
        <f t="shared" si="2642"/>
        <v>2</v>
      </c>
      <c r="DV930" s="38">
        <f t="shared" si="2572"/>
        <v>0</v>
      </c>
      <c r="DW930" s="39">
        <f t="shared" si="2573"/>
        <v>0</v>
      </c>
      <c r="DX930" s="39">
        <f t="shared" si="2574"/>
        <v>0</v>
      </c>
      <c r="DY930" s="39">
        <f t="shared" si="2575"/>
        <v>0</v>
      </c>
      <c r="DZ930" s="39">
        <f t="shared" si="2576"/>
        <v>0</v>
      </c>
      <c r="EA930" s="39">
        <f t="shared" si="2577"/>
        <v>0</v>
      </c>
      <c r="EB930" s="37" t="e">
        <f t="shared" si="2643"/>
        <v>#DIV/0!</v>
      </c>
      <c r="EC930" s="37" t="e">
        <f t="shared" si="2644"/>
        <v>#DIV/0!</v>
      </c>
      <c r="ED930" s="37" t="e">
        <f t="shared" si="2645"/>
        <v>#DIV/0!</v>
      </c>
      <c r="EE930" s="37" t="e">
        <f t="shared" si="2646"/>
        <v>#DIV/0!</v>
      </c>
      <c r="EF930" s="39" t="e">
        <f t="shared" si="2647"/>
        <v>#DIV/0!</v>
      </c>
      <c r="EG930" s="37" t="e">
        <f t="shared" si="2648"/>
        <v>#DIV/0!</v>
      </c>
      <c r="EH930" s="37" t="e">
        <f t="shared" si="2649"/>
        <v>#DIV/0!</v>
      </c>
      <c r="EI930" s="11" t="b">
        <f t="shared" si="2650"/>
        <v>1</v>
      </c>
      <c r="EJ930" s="11" t="b">
        <f t="shared" si="2651"/>
        <v>0</v>
      </c>
      <c r="EK930" s="39" t="e">
        <f t="shared" si="2652"/>
        <v>#DIV/0!</v>
      </c>
      <c r="EL930" s="39" t="e">
        <f t="shared" si="2653"/>
        <v>#DIV/0!</v>
      </c>
      <c r="EM930" s="39" t="e">
        <f t="shared" si="2654"/>
        <v>#DIV/0!</v>
      </c>
      <c r="EN930" s="39" t="e">
        <f t="shared" si="2655"/>
        <v>#DIV/0!</v>
      </c>
      <c r="EO930" s="39" t="e">
        <f t="shared" si="2656"/>
        <v>#DIV/0!</v>
      </c>
      <c r="EP930" s="39" t="e">
        <f t="shared" si="2657"/>
        <v>#DIV/0!</v>
      </c>
      <c r="EQ930" s="39" t="e">
        <f t="shared" si="2658"/>
        <v>#DIV/0!</v>
      </c>
      <c r="ER930" s="39" t="e">
        <f t="shared" si="2659"/>
        <v>#DIV/0!</v>
      </c>
      <c r="ES930" s="58" t="str">
        <f t="shared" si="2660"/>
        <v>(OH,F,Cl)-dominate amphibole</v>
      </c>
      <c r="ET930" s="58" t="e">
        <f t="shared" si="2661"/>
        <v>#N/A</v>
      </c>
      <c r="EU930" s="56">
        <f t="shared" si="2578"/>
        <v>0</v>
      </c>
      <c r="EV930" s="56">
        <f t="shared" si="2579"/>
        <v>0</v>
      </c>
      <c r="EW930" s="56">
        <f t="shared" si="2580"/>
        <v>0</v>
      </c>
      <c r="EX930" s="56">
        <f t="shared" si="2581"/>
        <v>0</v>
      </c>
      <c r="EY930" s="56">
        <f t="shared" si="2582"/>
        <v>0</v>
      </c>
      <c r="EZ930" s="56">
        <f t="shared" si="2583"/>
        <v>0</v>
      </c>
      <c r="FA930" s="39">
        <f t="shared" si="2584"/>
        <v>0</v>
      </c>
      <c r="FB930" s="39">
        <f t="shared" si="2585"/>
        <v>0</v>
      </c>
      <c r="FC930" s="54">
        <f t="shared" si="2586"/>
        <v>0</v>
      </c>
      <c r="FD930" s="54">
        <f t="shared" si="2587"/>
        <v>0</v>
      </c>
      <c r="FE930" s="39">
        <f t="shared" si="2588"/>
        <v>0</v>
      </c>
      <c r="FF930" s="54">
        <f t="shared" si="2589"/>
        <v>0</v>
      </c>
      <c r="FG930" s="39">
        <f t="shared" si="2590"/>
        <v>0</v>
      </c>
      <c r="FH930" s="39">
        <f t="shared" si="2662"/>
        <v>0</v>
      </c>
      <c r="FI930" s="39">
        <f t="shared" si="2663"/>
        <v>0</v>
      </c>
      <c r="FJ930" s="39">
        <f t="shared" si="2664"/>
        <v>0</v>
      </c>
      <c r="FK930" s="39" t="e">
        <f t="shared" si="2665"/>
        <v>#DIV/0!</v>
      </c>
      <c r="FL930" s="39" t="e">
        <f t="shared" si="2666"/>
        <v>#DIV/0!</v>
      </c>
      <c r="FM930" s="39" t="e">
        <f t="shared" si="2667"/>
        <v>#DIV/0!</v>
      </c>
      <c r="FN930" s="39">
        <f t="shared" si="2668"/>
        <v>1</v>
      </c>
      <c r="FO930" s="39">
        <f t="shared" si="2591"/>
        <v>0</v>
      </c>
      <c r="FP930" s="39">
        <f t="shared" si="2592"/>
        <v>0</v>
      </c>
      <c r="FQ930" s="39">
        <f t="shared" si="2593"/>
        <v>0</v>
      </c>
      <c r="FR930" s="39">
        <f t="shared" si="2669"/>
        <v>0</v>
      </c>
      <c r="FS930" s="39">
        <f t="shared" si="2670"/>
        <v>0</v>
      </c>
      <c r="FU930" s="39" t="e">
        <f t="shared" si="2671"/>
        <v>#DIV/0!</v>
      </c>
      <c r="FV930" s="39" t="e">
        <f t="shared" si="2672"/>
        <v>#DIV/0!</v>
      </c>
      <c r="FW930" s="39" t="e">
        <f t="shared" si="2673"/>
        <v>#DIV/0!</v>
      </c>
      <c r="FY930" s="39" t="e">
        <f t="shared" si="2674"/>
        <v>#DIV/0!</v>
      </c>
      <c r="FZ930" s="39" t="e">
        <f t="shared" si="2675"/>
        <v>#DIV/0!</v>
      </c>
      <c r="GA930" s="39" t="e">
        <f t="shared" si="2676"/>
        <v>#DIV/0!</v>
      </c>
      <c r="GB930" s="39" t="e">
        <f t="shared" si="2677"/>
        <v>#DIV/0!</v>
      </c>
      <c r="GC930" s="39" t="e">
        <f t="shared" si="2678"/>
        <v>#DIV/0!</v>
      </c>
      <c r="GD930" s="39" t="e">
        <f t="shared" si="2679"/>
        <v>#DIV/0!</v>
      </c>
      <c r="GE930" s="39" t="e">
        <f t="shared" si="2680"/>
        <v>#DIV/0!</v>
      </c>
      <c r="GF930" s="39" t="e">
        <f t="shared" si="2681"/>
        <v>#DIV/0!</v>
      </c>
      <c r="GG930" s="39" t="e">
        <f t="shared" si="2682"/>
        <v>#DIV/0!</v>
      </c>
      <c r="GH930" s="39" t="e">
        <f t="shared" si="2683"/>
        <v>#DIV/0!</v>
      </c>
      <c r="GI930" s="39"/>
      <c r="GJ930" s="39" t="e">
        <f t="shared" si="2684"/>
        <v>#DIV/0!</v>
      </c>
      <c r="GK930" s="39" t="e">
        <f t="shared" si="2685"/>
        <v>#DIV/0!</v>
      </c>
      <c r="GL930" s="39" t="e">
        <f t="shared" si="2686"/>
        <v>#DIV/0!</v>
      </c>
      <c r="GM930" s="39" t="e">
        <f t="shared" si="2687"/>
        <v>#DIV/0!</v>
      </c>
      <c r="GN930" s="39" t="e">
        <f t="shared" si="2688"/>
        <v>#DIV/0!</v>
      </c>
      <c r="GO930" s="57"/>
      <c r="GP930" s="57" t="e">
        <f t="shared" si="2689"/>
        <v>#DIV/0!</v>
      </c>
      <c r="GQ930" s="59" t="e">
        <f t="shared" si="2690"/>
        <v>#DIV/0!</v>
      </c>
      <c r="GR930" s="41" t="e">
        <f t="shared" si="2691"/>
        <v>#DIV/0!</v>
      </c>
      <c r="GS930" s="57" t="e">
        <f t="shared" si="2692"/>
        <v>#DIV/0!</v>
      </c>
      <c r="GT930" s="57" t="e">
        <f t="shared" si="2693"/>
        <v>#DIV/0!</v>
      </c>
      <c r="GU930" s="57" t="e">
        <f t="shared" si="2694"/>
        <v>#DIV/0!</v>
      </c>
      <c r="GV930" s="57"/>
      <c r="GW930" s="42" t="e">
        <f t="shared" si="2695"/>
        <v>#DIV/0!</v>
      </c>
      <c r="GX930" s="42" t="e">
        <f t="shared" si="2696"/>
        <v>#DIV/0!</v>
      </c>
      <c r="GY930" s="42" t="e">
        <f t="shared" si="2697"/>
        <v>#DIV/0!</v>
      </c>
      <c r="GZ930" s="57"/>
      <c r="HA930" s="2" t="e">
        <f t="shared" si="2698"/>
        <v>#DIV/0!</v>
      </c>
      <c r="HB930" s="2" t="e">
        <f t="shared" si="2699"/>
        <v>#DIV/0!</v>
      </c>
      <c r="HC930" s="2" t="e">
        <f t="shared" si="2700"/>
        <v>#DIV/0!</v>
      </c>
      <c r="HD930" s="2" t="e">
        <f t="shared" si="2701"/>
        <v>#DIV/0!</v>
      </c>
      <c r="HE930" s="2" t="e">
        <f t="shared" si="2702"/>
        <v>#DIV/0!</v>
      </c>
      <c r="HF930" s="2" t="e">
        <f t="shared" si="2703"/>
        <v>#DIV/0!</v>
      </c>
      <c r="HG930" s="2" t="e">
        <f t="shared" si="2704"/>
        <v>#DIV/0!</v>
      </c>
      <c r="HH930" s="2" t="e">
        <f t="shared" si="2705"/>
        <v>#DIV/0!</v>
      </c>
      <c r="HI930" s="2" t="e">
        <f t="shared" si="2706"/>
        <v>#DIV/0!</v>
      </c>
      <c r="HJ930" s="11" t="e">
        <f t="shared" si="2707"/>
        <v>#DIV/0!</v>
      </c>
      <c r="HK930" s="60" t="e">
        <f t="shared" si="2708"/>
        <v>#DIV/0!</v>
      </c>
      <c r="HL930" s="57"/>
      <c r="HM930" s="57" t="e">
        <f t="shared" si="2709"/>
        <v>#DIV/0!</v>
      </c>
      <c r="HN930" s="57" t="e">
        <f t="shared" si="2710"/>
        <v>#DIV/0!</v>
      </c>
      <c r="HO930" s="57" t="e">
        <f t="shared" si="2711"/>
        <v>#DIV/0!</v>
      </c>
      <c r="HP930" s="57" t="e">
        <f t="shared" si="2712"/>
        <v>#DIV/0!</v>
      </c>
      <c r="HQ930" s="57" t="e">
        <f t="shared" si="2713"/>
        <v>#DIV/0!</v>
      </c>
      <c r="HR930" s="57"/>
      <c r="HS930" s="57" t="e">
        <f t="shared" si="2714"/>
        <v>#DIV/0!</v>
      </c>
      <c r="HT930" s="57" t="e">
        <f t="shared" si="2715"/>
        <v>#DIV/0!</v>
      </c>
      <c r="HU930" s="57" t="e">
        <f t="shared" si="2716"/>
        <v>#DIV/0!</v>
      </c>
      <c r="HV930" s="57" t="e">
        <f t="shared" si="2717"/>
        <v>#DIV/0!</v>
      </c>
      <c r="HW930" s="57" t="e">
        <f t="shared" si="2718"/>
        <v>#DIV/0!</v>
      </c>
      <c r="HX930" s="57"/>
      <c r="HY930" s="57" t="e">
        <f t="shared" si="2719"/>
        <v>#DIV/0!</v>
      </c>
      <c r="HZ930" s="57" t="e">
        <f t="shared" si="2720"/>
        <v>#DIV/0!</v>
      </c>
      <c r="IA930" s="57"/>
      <c r="IB930" s="61">
        <f t="shared" si="2721"/>
        <v>0</v>
      </c>
      <c r="IC930" s="57" t="str">
        <f t="shared" si="2722"/>
        <v/>
      </c>
      <c r="ID930" s="42"/>
      <c r="IE930" s="2" t="str">
        <f t="shared" si="2723"/>
        <v/>
      </c>
      <c r="IF930" s="60" t="e">
        <f t="shared" si="2724"/>
        <v>#DIV/0!</v>
      </c>
      <c r="IG930" s="60" t="str">
        <f t="shared" si="2725"/>
        <v/>
      </c>
      <c r="IH930" s="60" t="str">
        <f t="shared" si="2726"/>
        <v>zinco-</v>
      </c>
      <c r="II930" s="60" t="str">
        <f t="shared" si="2727"/>
        <v>mangano-</v>
      </c>
      <c r="IJ930" s="60" t="e">
        <f t="shared" si="2728"/>
        <v>#DIV/0!</v>
      </c>
      <c r="IK930" s="60" t="e">
        <f t="shared" si="2729"/>
        <v>#DIV/0!</v>
      </c>
      <c r="IL930" s="60" t="e">
        <f t="shared" si="2730"/>
        <v>#DIV/0!</v>
      </c>
      <c r="IM930" s="60" t="e">
        <f t="shared" si="2731"/>
        <v>#DIV/0!</v>
      </c>
      <c r="IN930" s="60" t="str">
        <f t="shared" si="2732"/>
        <v/>
      </c>
      <c r="IO930" s="60" t="str">
        <f t="shared" si="2733"/>
        <v/>
      </c>
      <c r="IP930" s="57"/>
      <c r="IQ930" s="57" t="str">
        <f t="shared" si="2734"/>
        <v>ERROR!!</v>
      </c>
    </row>
    <row r="931" spans="24:251">
      <c r="X931" s="29">
        <f t="shared" si="2735"/>
        <v>0</v>
      </c>
      <c r="Y931" s="29">
        <f t="shared" si="2736"/>
        <v>0</v>
      </c>
      <c r="Z931" s="29" t="e">
        <f t="shared" si="2737"/>
        <v>#DIV/0!</v>
      </c>
      <c r="AA931" s="29" t="e">
        <f t="shared" si="2738"/>
        <v>#DIV/0!</v>
      </c>
      <c r="AB931" s="29" t="e">
        <f t="shared" si="2739"/>
        <v>#DIV/0!</v>
      </c>
      <c r="AC931" s="29" t="e">
        <f t="shared" si="2740"/>
        <v>#DIV/0!</v>
      </c>
      <c r="AF931" s="23">
        <v>60.084299999999999</v>
      </c>
      <c r="AG931" s="23">
        <v>79.878799999999998</v>
      </c>
      <c r="AH931" s="23">
        <v>101.96120000000001</v>
      </c>
      <c r="AI931" s="23">
        <v>151.99039999999999</v>
      </c>
      <c r="AJ931" s="23">
        <v>159.69</v>
      </c>
      <c r="AK931" s="23">
        <v>71.846400000000003</v>
      </c>
      <c r="AL931" s="23">
        <v>70.9375</v>
      </c>
      <c r="AM931" s="23">
        <v>40.304400000000001</v>
      </c>
      <c r="AN931" s="23">
        <v>56.077399999999997</v>
      </c>
      <c r="AO931" s="23">
        <v>61.978999999999999</v>
      </c>
      <c r="AP931" s="23">
        <v>94.195999999999998</v>
      </c>
      <c r="AQ931" s="23">
        <v>18.998000000000001</v>
      </c>
      <c r="AR931" s="23">
        <v>35.450000000000003</v>
      </c>
      <c r="AS931" s="23">
        <v>29.88</v>
      </c>
      <c r="AT931" s="23">
        <v>74.691999999999993</v>
      </c>
      <c r="AU931" s="23">
        <v>81.39</v>
      </c>
      <c r="AX931" s="54">
        <f t="shared" si="2595"/>
        <v>0</v>
      </c>
      <c r="AY931" s="54">
        <f t="shared" si="2596"/>
        <v>0</v>
      </c>
      <c r="AZ931" s="54">
        <f t="shared" si="2597"/>
        <v>0</v>
      </c>
      <c r="BA931" s="54">
        <f t="shared" si="2598"/>
        <v>0</v>
      </c>
      <c r="BB931" s="54">
        <f t="shared" si="2599"/>
        <v>0</v>
      </c>
      <c r="BC931" s="54">
        <f t="shared" si="2600"/>
        <v>0</v>
      </c>
      <c r="BD931" s="54">
        <f t="shared" si="2601"/>
        <v>0</v>
      </c>
      <c r="BE931" s="54">
        <f t="shared" si="2602"/>
        <v>0</v>
      </c>
      <c r="BF931" s="54">
        <f t="shared" si="2603"/>
        <v>0</v>
      </c>
      <c r="BG931" s="54">
        <f t="shared" si="2604"/>
        <v>0</v>
      </c>
      <c r="BH931" s="54">
        <f t="shared" si="2605"/>
        <v>0</v>
      </c>
      <c r="BI931" s="54">
        <f t="shared" si="2606"/>
        <v>0</v>
      </c>
      <c r="BJ931" s="54">
        <f t="shared" si="2607"/>
        <v>0</v>
      </c>
      <c r="BK931" s="54">
        <f t="shared" si="2608"/>
        <v>0</v>
      </c>
      <c r="BL931" s="54">
        <f t="shared" si="2609"/>
        <v>0</v>
      </c>
      <c r="BM931" s="42"/>
      <c r="BO931" s="54">
        <f>'Norm-coeff'!$C$2+$AX931*'Norm-coeff'!$D$2+$AY931*'Norm-coeff'!$E$2+$AZ931*'Norm-coeff'!$F$2+$BA931*'Norm-coeff'!$G$2+$BB931*'Norm-coeff'!$H$2+$BC931*'Norm-coeff'!$I$2+$BD931*'Norm-coeff'!$J$2+$BE931*'Norm-coeff'!$K$2+$BF931*'Norm-coeff'!$L$2+$BG931*'Norm-coeff'!$M$2+$BH931*'Norm-coeff'!$N$2+$BI931*'Norm-coeff'!$O$2</f>
        <v>5.4045421474420303</v>
      </c>
      <c r="BP931" s="54">
        <f>'Norm-coeff'!$C$3+$AX931*'Norm-coeff'!$D$3+$AY931*'Norm-coeff'!$E$3+$AZ931*'Norm-coeff'!$F$3+$BA931*'Norm-coeff'!$G$3+$BB931*'Norm-coeff'!$H$3+$BC931*'Norm-coeff'!$I$3+$BD931*'Norm-coeff'!$J$3+$BE931*'Norm-coeff'!$K$3+$BF931*'Norm-coeff'!$L$3+$BG931*'Norm-coeff'!$M$3+$BH931*'Norm-coeff'!$N$3+$BI931*'Norm-coeff'!$O$3</f>
        <v>3.15319116612705</v>
      </c>
      <c r="BQ931" s="54">
        <f>'Norm-coeff'!$C$4+$AX931*'Norm-coeff'!$D$4+$AY931*'Norm-coeff'!$E$4+$AZ931*'Norm-coeff'!$F$4+$BA931*'Norm-coeff'!$G$4+$BB931*'Norm-coeff'!$H$4+$BC931*'Norm-coeff'!$I$4+$BD931*'Norm-coeff'!$J$4+$BE931*'Norm-coeff'!$K$4+$BF931*'Norm-coeff'!$L$4+$BG931*'Norm-coeff'!$M$4+$BH931*'Norm-coeff'!$N$4+$BI931*'Norm-coeff'!$O$4</f>
        <v>1.42115649462768</v>
      </c>
      <c r="BR931" s="54">
        <f>'Norm-coeff'!$C$5+$AX931*'Norm-coeff'!$D$5+$AY931*'Norm-coeff'!$E$5+$AZ931*'Norm-coeff'!$F$5+$BA931*'Norm-coeff'!$G$5+$BB931*'Norm-coeff'!$H$5+$BC931*'Norm-coeff'!$I$5+$BD931*'Norm-coeff'!$J$5+$BE931*'Norm-coeff'!$K$5+$BF931*'Norm-coeff'!$L$5+$BG931*'Norm-coeff'!$M$5+$BH931*'Norm-coeff'!$N$5+$BI931*'Norm-coeff'!$O$5</f>
        <v>1.0553329241296201</v>
      </c>
      <c r="BS931" s="54">
        <f>'Norm-coeff'!$C$6+$AX931*'Norm-coeff'!$D$6+$AY931*'Norm-coeff'!$E$6+$AZ931*'Norm-coeff'!$F$6+$BA931*'Norm-coeff'!$G$6+$BB931*'Norm-coeff'!$H$6+$BC931*'Norm-coeff'!$I$6+$BD931*'Norm-coeff'!$J$6+$BE931*'Norm-coeff'!$K$6+$BF931*'Norm-coeff'!$L$6+$BG931*'Norm-coeff'!$M$6+$BH931*'Norm-coeff'!$N$6+$BI931*'Norm-coeff'!$O$6</f>
        <v>-1.48700885495103E-2</v>
      </c>
      <c r="BT931" s="54">
        <f>'Norm-coeff'!$C$7+$AX931*'Norm-coeff'!$D$7+$AY931*'Norm-coeff'!$E$7+$AZ931*'Norm-coeff'!$F$7+$BA931*'Norm-coeff'!$G$7+$BB931*'Norm-coeff'!$H$7+$BC931*'Norm-coeff'!$I$7+$BD931*'Norm-coeff'!$J$7+$BE931*'Norm-coeff'!$K$7+$BF931*'Norm-coeff'!$L$7+$BG931*'Norm-coeff'!$M$7+$BH931*'Norm-coeff'!$N$7+$BI931*'Norm-coeff'!$O$7</f>
        <v>2.0907583608832998</v>
      </c>
      <c r="BU931" s="54">
        <f>'Norm-coeff'!$C$8+$AX931*'Norm-coeff'!$D$8+$AY931*'Norm-coeff'!$E$8+$AZ931*'Norm-coeff'!$F$8+$BA931*'Norm-coeff'!$G$8+$BB931*'Norm-coeff'!$H$8+$BC931*'Norm-coeff'!$I$8+$BD931*'Norm-coeff'!$J$8+$BE931*'Norm-coeff'!$K$8+$BF931*'Norm-coeff'!$L$8+$BG931*'Norm-coeff'!$M$8+$BH931*'Norm-coeff'!$N$8+$BI931*'Norm-coeff'!$O$8</f>
        <v>0.65894159836244504</v>
      </c>
      <c r="BV931" s="54">
        <f>'Norm-coeff'!$C$9+$AX931*'Norm-coeff'!$D$9+$AY931*'Norm-coeff'!$E$9+$AZ931*'Norm-coeff'!$F$9+$BA931*'Norm-coeff'!$G$9+$BB931*'Norm-coeff'!$H$9+$BC931*'Norm-coeff'!$I$9+$BD931*'Norm-coeff'!$J$9+$BE931*'Norm-coeff'!$K$9+$BF931*'Norm-coeff'!$L$9+$BG931*'Norm-coeff'!$M$9+$BH931*'Norm-coeff'!$N$9+$BI931*'Norm-coeff'!$O$9</f>
        <v>1.48961085014701</v>
      </c>
      <c r="BW931" s="54">
        <f>'Norm-coeff'!$C$10+$AX931*'Norm-coeff'!$D$10+$AY931*'Norm-coeff'!$E$10+$AZ931*'Norm-coeff'!$F$10+$BA931*'Norm-coeff'!$G$10+$BB931*'Norm-coeff'!$H$10+$BC931*'Norm-coeff'!$I$10+$BD931*'Norm-coeff'!$J$10+$BE931*'Norm-coeff'!$K$10+$BF931*'Norm-coeff'!$L$10+$BG931*'Norm-coeff'!$M$10+$BH931*'Norm-coeff'!$N$10+$BI931*'Norm-coeff'!$O$10</f>
        <v>1.42058735749591</v>
      </c>
      <c r="BX931" s="54">
        <f>'Norm-coeff'!$C$11+$AX931*'Norm-coeff'!$D$11+$AY931*'Norm-coeff'!$E$11+$AZ931*'Norm-coeff'!$F$11+$BA931*'Norm-coeff'!$G$11+$BB931*'Norm-coeff'!$H$11+$BC931*'Norm-coeff'!$I$11+$BD931*'Norm-coeff'!$J$11+$BE931*'Norm-coeff'!$K$11+$BF931*'Norm-coeff'!$L$11+$BG931*'Norm-coeff'!$M$11+$BH931*'Norm-coeff'!$N$11+$BI931*'Norm-coeff'!$O$11</f>
        <v>0.221233014421479</v>
      </c>
      <c r="BY931" s="54">
        <f>'Norm-coeff'!$C$12+$AX931*'Norm-coeff'!$D$12+$AY931*'Norm-coeff'!$E$12+$AZ931*'Norm-coeff'!$F$12+$BA931*'Norm-coeff'!$G$12+$BB931*'Norm-coeff'!$H$12+$BC931*'Norm-coeff'!$I$12+$BD931*'Norm-coeff'!$J$12+$BE931*'Norm-coeff'!$K$12+$BF931*'Norm-coeff'!$L$12+$BG931*'Norm-coeff'!$M$12+$BH931*'Norm-coeff'!$N$12+$BI931*'Norm-coeff'!$O$12</f>
        <v>0.283527502056037</v>
      </c>
      <c r="BZ931" s="54">
        <f>'Norm-coeff'!$C$13+$AX931*'Norm-coeff'!$D$13+$AY931*'Norm-coeff'!$E$13+$AZ931*'Norm-coeff'!$F$13+$BA931*'Norm-coeff'!$G$13+$BB931*'Norm-coeff'!$H$13+$BC931*'Norm-coeff'!$I$13+$BD931*'Norm-coeff'!$J$13+$BE931*'Norm-coeff'!$K$13+$BF931*'Norm-coeff'!$L$13+$BG931*'Norm-coeff'!$M$13+$BH931*'Norm-coeff'!$N$13+$BI931*'Norm-coeff'!$O$13</f>
        <v>-4.1864930554451202E-2</v>
      </c>
      <c r="CA931" s="54">
        <f>'Norm-coeff'!$C$14+$AX931*'Norm-coeff'!$D$14+$AY931*'Norm-coeff'!$E$14+$AZ931*'Norm-coeff'!$F$14+$BA931*'Norm-coeff'!$G$14+$BB931*'Norm-coeff'!$H$14+$BC931*'Norm-coeff'!$I$14+$BD931*'Norm-coeff'!$J$14+$BE931*'Norm-coeff'!$K$14+$BF931*'Norm-coeff'!$L$14+$BG931*'Norm-coeff'!$M$14+$BH931*'Norm-coeff'!$N$14+$BI931*'Norm-coeff'!$O$14</f>
        <v>4.2526983164477103</v>
      </c>
      <c r="CC931" s="54">
        <f t="shared" si="2610"/>
        <v>0</v>
      </c>
      <c r="CG931" s="54">
        <f t="shared" si="2611"/>
        <v>0</v>
      </c>
      <c r="CH931" s="54">
        <f t="shared" si="2594"/>
        <v>0</v>
      </c>
      <c r="CI931" s="54">
        <f t="shared" si="2612"/>
        <v>0</v>
      </c>
      <c r="CJ931" s="56">
        <f t="shared" si="2613"/>
        <v>0</v>
      </c>
      <c r="CK931" s="54">
        <f t="shared" si="2614"/>
        <v>0</v>
      </c>
      <c r="CL931" s="54">
        <f t="shared" si="2615"/>
        <v>0</v>
      </c>
      <c r="CM931" s="54">
        <f t="shared" si="2616"/>
        <v>0</v>
      </c>
      <c r="CN931" s="54">
        <f t="shared" si="2617"/>
        <v>0</v>
      </c>
      <c r="CO931" s="54">
        <f t="shared" si="2618"/>
        <v>0</v>
      </c>
      <c r="CP931" s="54">
        <f t="shared" si="2619"/>
        <v>0</v>
      </c>
      <c r="CQ931" s="54">
        <f t="shared" si="2620"/>
        <v>0</v>
      </c>
      <c r="CR931" s="54">
        <f t="shared" si="2621"/>
        <v>0</v>
      </c>
      <c r="CS931" s="54">
        <f t="shared" si="2622"/>
        <v>0</v>
      </c>
      <c r="CU931" s="54">
        <f t="shared" si="2623"/>
        <v>0</v>
      </c>
      <c r="CV931" s="54">
        <f t="shared" si="2624"/>
        <v>0</v>
      </c>
      <c r="CW931" s="54">
        <f t="shared" si="2625"/>
        <v>0</v>
      </c>
      <c r="CX931" s="54">
        <f t="shared" si="2626"/>
        <v>0</v>
      </c>
      <c r="CZ931" s="54">
        <f t="shared" si="2627"/>
        <v>0</v>
      </c>
      <c r="DA931" s="54">
        <f t="shared" si="2628"/>
        <v>0</v>
      </c>
      <c r="DB931" s="54">
        <f t="shared" si="2629"/>
        <v>0</v>
      </c>
      <c r="DC931" s="54">
        <f t="shared" si="2630"/>
        <v>0</v>
      </c>
      <c r="DD931" s="54">
        <f t="shared" si="2631"/>
        <v>0</v>
      </c>
      <c r="DE931" s="54">
        <f t="shared" si="2632"/>
        <v>0</v>
      </c>
      <c r="DF931" s="54">
        <f t="shared" si="2633"/>
        <v>0</v>
      </c>
      <c r="DG931" s="54">
        <f t="shared" si="2634"/>
        <v>2</v>
      </c>
      <c r="DH931" s="71">
        <f t="shared" si="2635"/>
        <v>0</v>
      </c>
      <c r="DI931" s="71">
        <f t="shared" si="2636"/>
        <v>0</v>
      </c>
      <c r="DJ931" s="54">
        <f t="shared" si="2637"/>
        <v>0</v>
      </c>
      <c r="DK931" s="54">
        <f t="shared" si="2638"/>
        <v>2</v>
      </c>
      <c r="DL931" s="4">
        <f t="shared" si="2568"/>
        <v>0</v>
      </c>
      <c r="DM931" s="3">
        <f t="shared" si="2639"/>
        <v>0</v>
      </c>
      <c r="DN931" s="3">
        <f t="shared" si="2640"/>
        <v>0</v>
      </c>
      <c r="DO931" s="4" t="e">
        <f t="shared" si="2641"/>
        <v>#DIV/0!</v>
      </c>
      <c r="DP931" s="57"/>
      <c r="DQ931" s="57"/>
      <c r="DR931" s="56">
        <f t="shared" si="2569"/>
        <v>2</v>
      </c>
      <c r="DS931" s="56">
        <f t="shared" si="2570"/>
        <v>0</v>
      </c>
      <c r="DT931" s="38">
        <f t="shared" si="2571"/>
        <v>0</v>
      </c>
      <c r="DU931" s="38">
        <f t="shared" si="2642"/>
        <v>2</v>
      </c>
      <c r="DV931" s="38">
        <f t="shared" si="2572"/>
        <v>0</v>
      </c>
      <c r="DW931" s="39">
        <f t="shared" si="2573"/>
        <v>0</v>
      </c>
      <c r="DX931" s="39">
        <f t="shared" si="2574"/>
        <v>0</v>
      </c>
      <c r="DY931" s="39">
        <f t="shared" si="2575"/>
        <v>0</v>
      </c>
      <c r="DZ931" s="39">
        <f t="shared" si="2576"/>
        <v>0</v>
      </c>
      <c r="EA931" s="39">
        <f t="shared" si="2577"/>
        <v>0</v>
      </c>
      <c r="EB931" s="37" t="e">
        <f t="shared" si="2643"/>
        <v>#DIV/0!</v>
      </c>
      <c r="EC931" s="37" t="e">
        <f t="shared" si="2644"/>
        <v>#DIV/0!</v>
      </c>
      <c r="ED931" s="37" t="e">
        <f t="shared" si="2645"/>
        <v>#DIV/0!</v>
      </c>
      <c r="EE931" s="37" t="e">
        <f t="shared" si="2646"/>
        <v>#DIV/0!</v>
      </c>
      <c r="EF931" s="39" t="e">
        <f t="shared" si="2647"/>
        <v>#DIV/0!</v>
      </c>
      <c r="EG931" s="37" t="e">
        <f t="shared" si="2648"/>
        <v>#DIV/0!</v>
      </c>
      <c r="EH931" s="37" t="e">
        <f t="shared" si="2649"/>
        <v>#DIV/0!</v>
      </c>
      <c r="EI931" s="11" t="b">
        <f t="shared" si="2650"/>
        <v>1</v>
      </c>
      <c r="EJ931" s="11" t="b">
        <f t="shared" si="2651"/>
        <v>0</v>
      </c>
      <c r="EK931" s="39" t="e">
        <f t="shared" si="2652"/>
        <v>#DIV/0!</v>
      </c>
      <c r="EL931" s="39" t="e">
        <f t="shared" si="2653"/>
        <v>#DIV/0!</v>
      </c>
      <c r="EM931" s="39" t="e">
        <f t="shared" si="2654"/>
        <v>#DIV/0!</v>
      </c>
      <c r="EN931" s="39" t="e">
        <f t="shared" si="2655"/>
        <v>#DIV/0!</v>
      </c>
      <c r="EO931" s="39" t="e">
        <f t="shared" si="2656"/>
        <v>#DIV/0!</v>
      </c>
      <c r="EP931" s="39" t="e">
        <f t="shared" si="2657"/>
        <v>#DIV/0!</v>
      </c>
      <c r="EQ931" s="39" t="e">
        <f t="shared" si="2658"/>
        <v>#DIV/0!</v>
      </c>
      <c r="ER931" s="39" t="e">
        <f t="shared" si="2659"/>
        <v>#DIV/0!</v>
      </c>
      <c r="ES931" s="58" t="str">
        <f t="shared" si="2660"/>
        <v>(OH,F,Cl)-dominate amphibole</v>
      </c>
      <c r="ET931" s="58" t="e">
        <f t="shared" si="2661"/>
        <v>#N/A</v>
      </c>
      <c r="EU931" s="56">
        <f t="shared" si="2578"/>
        <v>0</v>
      </c>
      <c r="EV931" s="56">
        <f t="shared" si="2579"/>
        <v>0</v>
      </c>
      <c r="EW931" s="56">
        <f t="shared" si="2580"/>
        <v>0</v>
      </c>
      <c r="EX931" s="56">
        <f t="shared" si="2581"/>
        <v>0</v>
      </c>
      <c r="EY931" s="56">
        <f t="shared" si="2582"/>
        <v>0</v>
      </c>
      <c r="EZ931" s="56">
        <f t="shared" si="2583"/>
        <v>0</v>
      </c>
      <c r="FA931" s="39">
        <f t="shared" si="2584"/>
        <v>0</v>
      </c>
      <c r="FB931" s="39">
        <f t="shared" si="2585"/>
        <v>0</v>
      </c>
      <c r="FC931" s="54">
        <f t="shared" si="2586"/>
        <v>0</v>
      </c>
      <c r="FD931" s="54">
        <f t="shared" si="2587"/>
        <v>0</v>
      </c>
      <c r="FE931" s="39">
        <f t="shared" si="2588"/>
        <v>0</v>
      </c>
      <c r="FF931" s="54">
        <f t="shared" si="2589"/>
        <v>0</v>
      </c>
      <c r="FG931" s="39">
        <f t="shared" si="2590"/>
        <v>0</v>
      </c>
      <c r="FH931" s="39">
        <f t="shared" si="2662"/>
        <v>0</v>
      </c>
      <c r="FI931" s="39">
        <f t="shared" si="2663"/>
        <v>0</v>
      </c>
      <c r="FJ931" s="39">
        <f t="shared" si="2664"/>
        <v>0</v>
      </c>
      <c r="FK931" s="39" t="e">
        <f t="shared" si="2665"/>
        <v>#DIV/0!</v>
      </c>
      <c r="FL931" s="39" t="e">
        <f t="shared" si="2666"/>
        <v>#DIV/0!</v>
      </c>
      <c r="FM931" s="39" t="e">
        <f t="shared" si="2667"/>
        <v>#DIV/0!</v>
      </c>
      <c r="FN931" s="39">
        <f t="shared" si="2668"/>
        <v>1</v>
      </c>
      <c r="FO931" s="39">
        <f t="shared" si="2591"/>
        <v>0</v>
      </c>
      <c r="FP931" s="39">
        <f t="shared" si="2592"/>
        <v>0</v>
      </c>
      <c r="FQ931" s="39">
        <f t="shared" si="2593"/>
        <v>0</v>
      </c>
      <c r="FR931" s="39">
        <f t="shared" si="2669"/>
        <v>0</v>
      </c>
      <c r="FS931" s="39">
        <f t="shared" si="2670"/>
        <v>0</v>
      </c>
      <c r="FU931" s="39" t="e">
        <f t="shared" si="2671"/>
        <v>#DIV/0!</v>
      </c>
      <c r="FV931" s="39" t="e">
        <f t="shared" si="2672"/>
        <v>#DIV/0!</v>
      </c>
      <c r="FW931" s="39" t="e">
        <f t="shared" si="2673"/>
        <v>#DIV/0!</v>
      </c>
      <c r="FY931" s="39" t="e">
        <f t="shared" si="2674"/>
        <v>#DIV/0!</v>
      </c>
      <c r="FZ931" s="39" t="e">
        <f t="shared" si="2675"/>
        <v>#DIV/0!</v>
      </c>
      <c r="GA931" s="39" t="e">
        <f t="shared" si="2676"/>
        <v>#DIV/0!</v>
      </c>
      <c r="GB931" s="39" t="e">
        <f t="shared" si="2677"/>
        <v>#DIV/0!</v>
      </c>
      <c r="GC931" s="39" t="e">
        <f t="shared" si="2678"/>
        <v>#DIV/0!</v>
      </c>
      <c r="GD931" s="39" t="e">
        <f t="shared" si="2679"/>
        <v>#DIV/0!</v>
      </c>
      <c r="GE931" s="39" t="e">
        <f t="shared" si="2680"/>
        <v>#DIV/0!</v>
      </c>
      <c r="GF931" s="39" t="e">
        <f t="shared" si="2681"/>
        <v>#DIV/0!</v>
      </c>
      <c r="GG931" s="39" t="e">
        <f t="shared" si="2682"/>
        <v>#DIV/0!</v>
      </c>
      <c r="GH931" s="39" t="e">
        <f t="shared" si="2683"/>
        <v>#DIV/0!</v>
      </c>
      <c r="GI931" s="39"/>
      <c r="GJ931" s="39" t="e">
        <f t="shared" si="2684"/>
        <v>#DIV/0!</v>
      </c>
      <c r="GK931" s="39" t="e">
        <f t="shared" si="2685"/>
        <v>#DIV/0!</v>
      </c>
      <c r="GL931" s="39" t="e">
        <f t="shared" si="2686"/>
        <v>#DIV/0!</v>
      </c>
      <c r="GM931" s="39" t="e">
        <f t="shared" si="2687"/>
        <v>#DIV/0!</v>
      </c>
      <c r="GN931" s="39" t="e">
        <f t="shared" si="2688"/>
        <v>#DIV/0!</v>
      </c>
      <c r="GO931" s="57"/>
      <c r="GP931" s="57" t="e">
        <f t="shared" si="2689"/>
        <v>#DIV/0!</v>
      </c>
      <c r="GQ931" s="59" t="e">
        <f t="shared" si="2690"/>
        <v>#DIV/0!</v>
      </c>
      <c r="GR931" s="41" t="e">
        <f t="shared" si="2691"/>
        <v>#DIV/0!</v>
      </c>
      <c r="GS931" s="57" t="e">
        <f t="shared" si="2692"/>
        <v>#DIV/0!</v>
      </c>
      <c r="GT931" s="57" t="e">
        <f t="shared" si="2693"/>
        <v>#DIV/0!</v>
      </c>
      <c r="GU931" s="57" t="e">
        <f t="shared" si="2694"/>
        <v>#DIV/0!</v>
      </c>
      <c r="GV931" s="57"/>
      <c r="GW931" s="42" t="e">
        <f t="shared" si="2695"/>
        <v>#DIV/0!</v>
      </c>
      <c r="GX931" s="42" t="e">
        <f t="shared" si="2696"/>
        <v>#DIV/0!</v>
      </c>
      <c r="GY931" s="42" t="e">
        <f t="shared" si="2697"/>
        <v>#DIV/0!</v>
      </c>
      <c r="GZ931" s="57"/>
      <c r="HA931" s="2" t="e">
        <f t="shared" si="2698"/>
        <v>#DIV/0!</v>
      </c>
      <c r="HB931" s="2" t="e">
        <f t="shared" si="2699"/>
        <v>#DIV/0!</v>
      </c>
      <c r="HC931" s="2" t="e">
        <f t="shared" si="2700"/>
        <v>#DIV/0!</v>
      </c>
      <c r="HD931" s="2" t="e">
        <f t="shared" si="2701"/>
        <v>#DIV/0!</v>
      </c>
      <c r="HE931" s="2" t="e">
        <f t="shared" si="2702"/>
        <v>#DIV/0!</v>
      </c>
      <c r="HF931" s="2" t="e">
        <f t="shared" si="2703"/>
        <v>#DIV/0!</v>
      </c>
      <c r="HG931" s="2" t="e">
        <f t="shared" si="2704"/>
        <v>#DIV/0!</v>
      </c>
      <c r="HH931" s="2" t="e">
        <f t="shared" si="2705"/>
        <v>#DIV/0!</v>
      </c>
      <c r="HI931" s="2" t="e">
        <f t="shared" si="2706"/>
        <v>#DIV/0!</v>
      </c>
      <c r="HJ931" s="11" t="e">
        <f t="shared" si="2707"/>
        <v>#DIV/0!</v>
      </c>
      <c r="HK931" s="60" t="e">
        <f t="shared" si="2708"/>
        <v>#DIV/0!</v>
      </c>
      <c r="HL931" s="57"/>
      <c r="HM931" s="57" t="e">
        <f t="shared" si="2709"/>
        <v>#DIV/0!</v>
      </c>
      <c r="HN931" s="57" t="e">
        <f t="shared" si="2710"/>
        <v>#DIV/0!</v>
      </c>
      <c r="HO931" s="57" t="e">
        <f t="shared" si="2711"/>
        <v>#DIV/0!</v>
      </c>
      <c r="HP931" s="57" t="e">
        <f t="shared" si="2712"/>
        <v>#DIV/0!</v>
      </c>
      <c r="HQ931" s="57" t="e">
        <f t="shared" si="2713"/>
        <v>#DIV/0!</v>
      </c>
      <c r="HR931" s="57"/>
      <c r="HS931" s="57" t="e">
        <f t="shared" si="2714"/>
        <v>#DIV/0!</v>
      </c>
      <c r="HT931" s="57" t="e">
        <f t="shared" si="2715"/>
        <v>#DIV/0!</v>
      </c>
      <c r="HU931" s="57" t="e">
        <f t="shared" si="2716"/>
        <v>#DIV/0!</v>
      </c>
      <c r="HV931" s="57" t="e">
        <f t="shared" si="2717"/>
        <v>#DIV/0!</v>
      </c>
      <c r="HW931" s="57" t="e">
        <f t="shared" si="2718"/>
        <v>#DIV/0!</v>
      </c>
      <c r="HX931" s="57"/>
      <c r="HY931" s="57" t="e">
        <f t="shared" si="2719"/>
        <v>#DIV/0!</v>
      </c>
      <c r="HZ931" s="57" t="e">
        <f t="shared" si="2720"/>
        <v>#DIV/0!</v>
      </c>
      <c r="IA931" s="57"/>
      <c r="IB931" s="61">
        <f t="shared" si="2721"/>
        <v>0</v>
      </c>
      <c r="IC931" s="57" t="str">
        <f t="shared" si="2722"/>
        <v/>
      </c>
      <c r="ID931" s="42"/>
      <c r="IE931" s="2" t="str">
        <f t="shared" si="2723"/>
        <v/>
      </c>
      <c r="IF931" s="60" t="e">
        <f t="shared" si="2724"/>
        <v>#DIV/0!</v>
      </c>
      <c r="IG931" s="60" t="str">
        <f t="shared" si="2725"/>
        <v/>
      </c>
      <c r="IH931" s="60" t="str">
        <f t="shared" si="2726"/>
        <v>zinco-</v>
      </c>
      <c r="II931" s="60" t="str">
        <f t="shared" si="2727"/>
        <v>mangano-</v>
      </c>
      <c r="IJ931" s="60" t="e">
        <f t="shared" si="2728"/>
        <v>#DIV/0!</v>
      </c>
      <c r="IK931" s="60" t="e">
        <f t="shared" si="2729"/>
        <v>#DIV/0!</v>
      </c>
      <c r="IL931" s="60" t="e">
        <f t="shared" si="2730"/>
        <v>#DIV/0!</v>
      </c>
      <c r="IM931" s="60" t="e">
        <f t="shared" si="2731"/>
        <v>#DIV/0!</v>
      </c>
      <c r="IN931" s="60" t="str">
        <f t="shared" si="2732"/>
        <v/>
      </c>
      <c r="IO931" s="60" t="str">
        <f t="shared" si="2733"/>
        <v/>
      </c>
      <c r="IP931" s="57"/>
      <c r="IQ931" s="57" t="str">
        <f t="shared" si="2734"/>
        <v>ERROR!!</v>
      </c>
    </row>
    <row r="932" spans="24:251">
      <c r="X932" s="29">
        <f t="shared" si="2735"/>
        <v>0</v>
      </c>
      <c r="Y932" s="29">
        <f t="shared" si="2736"/>
        <v>0</v>
      </c>
      <c r="Z932" s="29" t="e">
        <f t="shared" si="2737"/>
        <v>#DIV/0!</v>
      </c>
      <c r="AA932" s="29" t="e">
        <f t="shared" si="2738"/>
        <v>#DIV/0!</v>
      </c>
      <c r="AB932" s="29" t="e">
        <f t="shared" si="2739"/>
        <v>#DIV/0!</v>
      </c>
      <c r="AC932" s="29" t="e">
        <f t="shared" si="2740"/>
        <v>#DIV/0!</v>
      </c>
      <c r="AF932" s="23">
        <v>60.084299999999999</v>
      </c>
      <c r="AG932" s="23">
        <v>79.878799999999998</v>
      </c>
      <c r="AH932" s="23">
        <v>101.96120000000001</v>
      </c>
      <c r="AI932" s="23">
        <v>151.99039999999999</v>
      </c>
      <c r="AJ932" s="23">
        <v>159.69</v>
      </c>
      <c r="AK932" s="23">
        <v>71.846400000000003</v>
      </c>
      <c r="AL932" s="23">
        <v>70.9375</v>
      </c>
      <c r="AM932" s="23">
        <v>40.304400000000001</v>
      </c>
      <c r="AN932" s="23">
        <v>56.077399999999997</v>
      </c>
      <c r="AO932" s="23">
        <v>61.978999999999999</v>
      </c>
      <c r="AP932" s="23">
        <v>94.195999999999998</v>
      </c>
      <c r="AQ932" s="23">
        <v>18.998000000000001</v>
      </c>
      <c r="AR932" s="23">
        <v>35.450000000000003</v>
      </c>
      <c r="AS932" s="23">
        <v>29.88</v>
      </c>
      <c r="AT932" s="23">
        <v>74.691999999999993</v>
      </c>
      <c r="AU932" s="23">
        <v>81.39</v>
      </c>
      <c r="AX932" s="54">
        <f t="shared" si="2595"/>
        <v>0</v>
      </c>
      <c r="AY932" s="54">
        <f t="shared" si="2596"/>
        <v>0</v>
      </c>
      <c r="AZ932" s="54">
        <f t="shared" si="2597"/>
        <v>0</v>
      </c>
      <c r="BA932" s="54">
        <f t="shared" si="2598"/>
        <v>0</v>
      </c>
      <c r="BB932" s="54">
        <f t="shared" si="2599"/>
        <v>0</v>
      </c>
      <c r="BC932" s="54">
        <f t="shared" si="2600"/>
        <v>0</v>
      </c>
      <c r="BD932" s="54">
        <f t="shared" si="2601"/>
        <v>0</v>
      </c>
      <c r="BE932" s="54">
        <f t="shared" si="2602"/>
        <v>0</v>
      </c>
      <c r="BF932" s="54">
        <f t="shared" si="2603"/>
        <v>0</v>
      </c>
      <c r="BG932" s="54">
        <f t="shared" si="2604"/>
        <v>0</v>
      </c>
      <c r="BH932" s="54">
        <f t="shared" si="2605"/>
        <v>0</v>
      </c>
      <c r="BI932" s="54">
        <f t="shared" si="2606"/>
        <v>0</v>
      </c>
      <c r="BJ932" s="54">
        <f t="shared" si="2607"/>
        <v>0</v>
      </c>
      <c r="BK932" s="54">
        <f t="shared" si="2608"/>
        <v>0</v>
      </c>
      <c r="BL932" s="54">
        <f t="shared" si="2609"/>
        <v>0</v>
      </c>
      <c r="BM932" s="42"/>
      <c r="BO932" s="54">
        <f>'Norm-coeff'!$C$2+$AX932*'Norm-coeff'!$D$2+$AY932*'Norm-coeff'!$E$2+$AZ932*'Norm-coeff'!$F$2+$BA932*'Norm-coeff'!$G$2+$BB932*'Norm-coeff'!$H$2+$BC932*'Norm-coeff'!$I$2+$BD932*'Norm-coeff'!$J$2+$BE932*'Norm-coeff'!$K$2+$BF932*'Norm-coeff'!$L$2+$BG932*'Norm-coeff'!$M$2+$BH932*'Norm-coeff'!$N$2+$BI932*'Norm-coeff'!$O$2</f>
        <v>5.4045421474420303</v>
      </c>
      <c r="BP932" s="54">
        <f>'Norm-coeff'!$C$3+$AX932*'Norm-coeff'!$D$3+$AY932*'Norm-coeff'!$E$3+$AZ932*'Norm-coeff'!$F$3+$BA932*'Norm-coeff'!$G$3+$BB932*'Norm-coeff'!$H$3+$BC932*'Norm-coeff'!$I$3+$BD932*'Norm-coeff'!$J$3+$BE932*'Norm-coeff'!$K$3+$BF932*'Norm-coeff'!$L$3+$BG932*'Norm-coeff'!$M$3+$BH932*'Norm-coeff'!$N$3+$BI932*'Norm-coeff'!$O$3</f>
        <v>3.15319116612705</v>
      </c>
      <c r="BQ932" s="54">
        <f>'Norm-coeff'!$C$4+$AX932*'Norm-coeff'!$D$4+$AY932*'Norm-coeff'!$E$4+$AZ932*'Norm-coeff'!$F$4+$BA932*'Norm-coeff'!$G$4+$BB932*'Norm-coeff'!$H$4+$BC932*'Norm-coeff'!$I$4+$BD932*'Norm-coeff'!$J$4+$BE932*'Norm-coeff'!$K$4+$BF932*'Norm-coeff'!$L$4+$BG932*'Norm-coeff'!$M$4+$BH932*'Norm-coeff'!$N$4+$BI932*'Norm-coeff'!$O$4</f>
        <v>1.42115649462768</v>
      </c>
      <c r="BR932" s="54">
        <f>'Norm-coeff'!$C$5+$AX932*'Norm-coeff'!$D$5+$AY932*'Norm-coeff'!$E$5+$AZ932*'Norm-coeff'!$F$5+$BA932*'Norm-coeff'!$G$5+$BB932*'Norm-coeff'!$H$5+$BC932*'Norm-coeff'!$I$5+$BD932*'Norm-coeff'!$J$5+$BE932*'Norm-coeff'!$K$5+$BF932*'Norm-coeff'!$L$5+$BG932*'Norm-coeff'!$M$5+$BH932*'Norm-coeff'!$N$5+$BI932*'Norm-coeff'!$O$5</f>
        <v>1.0553329241296201</v>
      </c>
      <c r="BS932" s="54">
        <f>'Norm-coeff'!$C$6+$AX932*'Norm-coeff'!$D$6+$AY932*'Norm-coeff'!$E$6+$AZ932*'Norm-coeff'!$F$6+$BA932*'Norm-coeff'!$G$6+$BB932*'Norm-coeff'!$H$6+$BC932*'Norm-coeff'!$I$6+$BD932*'Norm-coeff'!$J$6+$BE932*'Norm-coeff'!$K$6+$BF932*'Norm-coeff'!$L$6+$BG932*'Norm-coeff'!$M$6+$BH932*'Norm-coeff'!$N$6+$BI932*'Norm-coeff'!$O$6</f>
        <v>-1.48700885495103E-2</v>
      </c>
      <c r="BT932" s="54">
        <f>'Norm-coeff'!$C$7+$AX932*'Norm-coeff'!$D$7+$AY932*'Norm-coeff'!$E$7+$AZ932*'Norm-coeff'!$F$7+$BA932*'Norm-coeff'!$G$7+$BB932*'Norm-coeff'!$H$7+$BC932*'Norm-coeff'!$I$7+$BD932*'Norm-coeff'!$J$7+$BE932*'Norm-coeff'!$K$7+$BF932*'Norm-coeff'!$L$7+$BG932*'Norm-coeff'!$M$7+$BH932*'Norm-coeff'!$N$7+$BI932*'Norm-coeff'!$O$7</f>
        <v>2.0907583608832998</v>
      </c>
      <c r="BU932" s="54">
        <f>'Norm-coeff'!$C$8+$AX932*'Norm-coeff'!$D$8+$AY932*'Norm-coeff'!$E$8+$AZ932*'Norm-coeff'!$F$8+$BA932*'Norm-coeff'!$G$8+$BB932*'Norm-coeff'!$H$8+$BC932*'Norm-coeff'!$I$8+$BD932*'Norm-coeff'!$J$8+$BE932*'Norm-coeff'!$K$8+$BF932*'Norm-coeff'!$L$8+$BG932*'Norm-coeff'!$M$8+$BH932*'Norm-coeff'!$N$8+$BI932*'Norm-coeff'!$O$8</f>
        <v>0.65894159836244504</v>
      </c>
      <c r="BV932" s="54">
        <f>'Norm-coeff'!$C$9+$AX932*'Norm-coeff'!$D$9+$AY932*'Norm-coeff'!$E$9+$AZ932*'Norm-coeff'!$F$9+$BA932*'Norm-coeff'!$G$9+$BB932*'Norm-coeff'!$H$9+$BC932*'Norm-coeff'!$I$9+$BD932*'Norm-coeff'!$J$9+$BE932*'Norm-coeff'!$K$9+$BF932*'Norm-coeff'!$L$9+$BG932*'Norm-coeff'!$M$9+$BH932*'Norm-coeff'!$N$9+$BI932*'Norm-coeff'!$O$9</f>
        <v>1.48961085014701</v>
      </c>
      <c r="BW932" s="54">
        <f>'Norm-coeff'!$C$10+$AX932*'Norm-coeff'!$D$10+$AY932*'Norm-coeff'!$E$10+$AZ932*'Norm-coeff'!$F$10+$BA932*'Norm-coeff'!$G$10+$BB932*'Norm-coeff'!$H$10+$BC932*'Norm-coeff'!$I$10+$BD932*'Norm-coeff'!$J$10+$BE932*'Norm-coeff'!$K$10+$BF932*'Norm-coeff'!$L$10+$BG932*'Norm-coeff'!$M$10+$BH932*'Norm-coeff'!$N$10+$BI932*'Norm-coeff'!$O$10</f>
        <v>1.42058735749591</v>
      </c>
      <c r="BX932" s="54">
        <f>'Norm-coeff'!$C$11+$AX932*'Norm-coeff'!$D$11+$AY932*'Norm-coeff'!$E$11+$AZ932*'Norm-coeff'!$F$11+$BA932*'Norm-coeff'!$G$11+$BB932*'Norm-coeff'!$H$11+$BC932*'Norm-coeff'!$I$11+$BD932*'Norm-coeff'!$J$11+$BE932*'Norm-coeff'!$K$11+$BF932*'Norm-coeff'!$L$11+$BG932*'Norm-coeff'!$M$11+$BH932*'Norm-coeff'!$N$11+$BI932*'Norm-coeff'!$O$11</f>
        <v>0.221233014421479</v>
      </c>
      <c r="BY932" s="54">
        <f>'Norm-coeff'!$C$12+$AX932*'Norm-coeff'!$D$12+$AY932*'Norm-coeff'!$E$12+$AZ932*'Norm-coeff'!$F$12+$BA932*'Norm-coeff'!$G$12+$BB932*'Norm-coeff'!$H$12+$BC932*'Norm-coeff'!$I$12+$BD932*'Norm-coeff'!$J$12+$BE932*'Norm-coeff'!$K$12+$BF932*'Norm-coeff'!$L$12+$BG932*'Norm-coeff'!$M$12+$BH932*'Norm-coeff'!$N$12+$BI932*'Norm-coeff'!$O$12</f>
        <v>0.283527502056037</v>
      </c>
      <c r="BZ932" s="54">
        <f>'Norm-coeff'!$C$13+$AX932*'Norm-coeff'!$D$13+$AY932*'Norm-coeff'!$E$13+$AZ932*'Norm-coeff'!$F$13+$BA932*'Norm-coeff'!$G$13+$BB932*'Norm-coeff'!$H$13+$BC932*'Norm-coeff'!$I$13+$BD932*'Norm-coeff'!$J$13+$BE932*'Norm-coeff'!$K$13+$BF932*'Norm-coeff'!$L$13+$BG932*'Norm-coeff'!$M$13+$BH932*'Norm-coeff'!$N$13+$BI932*'Norm-coeff'!$O$13</f>
        <v>-4.1864930554451202E-2</v>
      </c>
      <c r="CA932" s="54">
        <f>'Norm-coeff'!$C$14+$AX932*'Norm-coeff'!$D$14+$AY932*'Norm-coeff'!$E$14+$AZ932*'Norm-coeff'!$F$14+$BA932*'Norm-coeff'!$G$14+$BB932*'Norm-coeff'!$H$14+$BC932*'Norm-coeff'!$I$14+$BD932*'Norm-coeff'!$J$14+$BE932*'Norm-coeff'!$K$14+$BF932*'Norm-coeff'!$L$14+$BG932*'Norm-coeff'!$M$14+$BH932*'Norm-coeff'!$N$14+$BI932*'Norm-coeff'!$O$14</f>
        <v>4.2526983164477103</v>
      </c>
      <c r="CC932" s="54">
        <f t="shared" si="2610"/>
        <v>0</v>
      </c>
      <c r="CG932" s="54">
        <f t="shared" si="2611"/>
        <v>0</v>
      </c>
      <c r="CH932" s="54">
        <f t="shared" si="2594"/>
        <v>0</v>
      </c>
      <c r="CI932" s="54">
        <f t="shared" si="2612"/>
        <v>0</v>
      </c>
      <c r="CJ932" s="56">
        <f t="shared" si="2613"/>
        <v>0</v>
      </c>
      <c r="CK932" s="54">
        <f t="shared" si="2614"/>
        <v>0</v>
      </c>
      <c r="CL932" s="54">
        <f t="shared" si="2615"/>
        <v>0</v>
      </c>
      <c r="CM932" s="54">
        <f t="shared" si="2616"/>
        <v>0</v>
      </c>
      <c r="CN932" s="54">
        <f t="shared" si="2617"/>
        <v>0</v>
      </c>
      <c r="CO932" s="54">
        <f t="shared" si="2618"/>
        <v>0</v>
      </c>
      <c r="CP932" s="54">
        <f t="shared" si="2619"/>
        <v>0</v>
      </c>
      <c r="CQ932" s="54">
        <f t="shared" si="2620"/>
        <v>0</v>
      </c>
      <c r="CR932" s="54">
        <f t="shared" si="2621"/>
        <v>0</v>
      </c>
      <c r="CS932" s="54">
        <f t="shared" si="2622"/>
        <v>0</v>
      </c>
      <c r="CU932" s="54">
        <f t="shared" si="2623"/>
        <v>0</v>
      </c>
      <c r="CV932" s="54">
        <f t="shared" si="2624"/>
        <v>0</v>
      </c>
      <c r="CW932" s="54">
        <f t="shared" si="2625"/>
        <v>0</v>
      </c>
      <c r="CX932" s="54">
        <f t="shared" si="2626"/>
        <v>0</v>
      </c>
      <c r="CZ932" s="54">
        <f t="shared" si="2627"/>
        <v>0</v>
      </c>
      <c r="DA932" s="54">
        <f t="shared" si="2628"/>
        <v>0</v>
      </c>
      <c r="DB932" s="54">
        <f t="shared" si="2629"/>
        <v>0</v>
      </c>
      <c r="DC932" s="54">
        <f t="shared" si="2630"/>
        <v>0</v>
      </c>
      <c r="DD932" s="54">
        <f t="shared" si="2631"/>
        <v>0</v>
      </c>
      <c r="DE932" s="54">
        <f t="shared" si="2632"/>
        <v>0</v>
      </c>
      <c r="DF932" s="54">
        <f t="shared" si="2633"/>
        <v>0</v>
      </c>
      <c r="DG932" s="54">
        <f t="shared" si="2634"/>
        <v>2</v>
      </c>
      <c r="DH932" s="71">
        <f t="shared" si="2635"/>
        <v>0</v>
      </c>
      <c r="DI932" s="71">
        <f t="shared" si="2636"/>
        <v>0</v>
      </c>
      <c r="DJ932" s="54">
        <f t="shared" si="2637"/>
        <v>0</v>
      </c>
      <c r="DK932" s="54">
        <f t="shared" si="2638"/>
        <v>2</v>
      </c>
      <c r="DL932" s="4">
        <f t="shared" si="2568"/>
        <v>0</v>
      </c>
      <c r="DM932" s="3">
        <f t="shared" si="2639"/>
        <v>0</v>
      </c>
      <c r="DN932" s="3">
        <f t="shared" si="2640"/>
        <v>0</v>
      </c>
      <c r="DO932" s="4" t="e">
        <f t="shared" si="2641"/>
        <v>#DIV/0!</v>
      </c>
      <c r="DP932" s="57"/>
      <c r="DQ932" s="57"/>
      <c r="DR932" s="56">
        <f t="shared" si="2569"/>
        <v>2</v>
      </c>
      <c r="DS932" s="56">
        <f t="shared" si="2570"/>
        <v>0</v>
      </c>
      <c r="DT932" s="38">
        <f t="shared" si="2571"/>
        <v>0</v>
      </c>
      <c r="DU932" s="38">
        <f t="shared" si="2642"/>
        <v>2</v>
      </c>
      <c r="DV932" s="38">
        <f t="shared" si="2572"/>
        <v>0</v>
      </c>
      <c r="DW932" s="39">
        <f t="shared" si="2573"/>
        <v>0</v>
      </c>
      <c r="DX932" s="39">
        <f t="shared" si="2574"/>
        <v>0</v>
      </c>
      <c r="DY932" s="39">
        <f t="shared" si="2575"/>
        <v>0</v>
      </c>
      <c r="DZ932" s="39">
        <f t="shared" si="2576"/>
        <v>0</v>
      </c>
      <c r="EA932" s="39">
        <f t="shared" si="2577"/>
        <v>0</v>
      </c>
      <c r="EB932" s="37" t="e">
        <f t="shared" si="2643"/>
        <v>#DIV/0!</v>
      </c>
      <c r="EC932" s="37" t="e">
        <f t="shared" si="2644"/>
        <v>#DIV/0!</v>
      </c>
      <c r="ED932" s="37" t="e">
        <f t="shared" si="2645"/>
        <v>#DIV/0!</v>
      </c>
      <c r="EE932" s="37" t="e">
        <f t="shared" si="2646"/>
        <v>#DIV/0!</v>
      </c>
      <c r="EF932" s="39" t="e">
        <f t="shared" si="2647"/>
        <v>#DIV/0!</v>
      </c>
      <c r="EG932" s="37" t="e">
        <f t="shared" si="2648"/>
        <v>#DIV/0!</v>
      </c>
      <c r="EH932" s="37" t="e">
        <f t="shared" si="2649"/>
        <v>#DIV/0!</v>
      </c>
      <c r="EI932" s="11" t="b">
        <f t="shared" si="2650"/>
        <v>1</v>
      </c>
      <c r="EJ932" s="11" t="b">
        <f t="shared" si="2651"/>
        <v>0</v>
      </c>
      <c r="EK932" s="39" t="e">
        <f t="shared" si="2652"/>
        <v>#DIV/0!</v>
      </c>
      <c r="EL932" s="39" t="e">
        <f t="shared" si="2653"/>
        <v>#DIV/0!</v>
      </c>
      <c r="EM932" s="39" t="e">
        <f t="shared" si="2654"/>
        <v>#DIV/0!</v>
      </c>
      <c r="EN932" s="39" t="e">
        <f t="shared" si="2655"/>
        <v>#DIV/0!</v>
      </c>
      <c r="EO932" s="39" t="e">
        <f t="shared" si="2656"/>
        <v>#DIV/0!</v>
      </c>
      <c r="EP932" s="39" t="e">
        <f t="shared" si="2657"/>
        <v>#DIV/0!</v>
      </c>
      <c r="EQ932" s="39" t="e">
        <f t="shared" si="2658"/>
        <v>#DIV/0!</v>
      </c>
      <c r="ER932" s="39" t="e">
        <f t="shared" si="2659"/>
        <v>#DIV/0!</v>
      </c>
      <c r="ES932" s="58" t="str">
        <f t="shared" si="2660"/>
        <v>(OH,F,Cl)-dominate amphibole</v>
      </c>
      <c r="ET932" s="58" t="e">
        <f t="shared" si="2661"/>
        <v>#N/A</v>
      </c>
      <c r="EU932" s="56">
        <f t="shared" si="2578"/>
        <v>0</v>
      </c>
      <c r="EV932" s="56">
        <f t="shared" si="2579"/>
        <v>0</v>
      </c>
      <c r="EW932" s="56">
        <f t="shared" si="2580"/>
        <v>0</v>
      </c>
      <c r="EX932" s="56">
        <f t="shared" si="2581"/>
        <v>0</v>
      </c>
      <c r="EY932" s="56">
        <f t="shared" si="2582"/>
        <v>0</v>
      </c>
      <c r="EZ932" s="56">
        <f t="shared" si="2583"/>
        <v>0</v>
      </c>
      <c r="FA932" s="39">
        <f t="shared" si="2584"/>
        <v>0</v>
      </c>
      <c r="FB932" s="39">
        <f t="shared" si="2585"/>
        <v>0</v>
      </c>
      <c r="FC932" s="54">
        <f t="shared" si="2586"/>
        <v>0</v>
      </c>
      <c r="FD932" s="54">
        <f t="shared" si="2587"/>
        <v>0</v>
      </c>
      <c r="FE932" s="39">
        <f t="shared" si="2588"/>
        <v>0</v>
      </c>
      <c r="FF932" s="54">
        <f t="shared" si="2589"/>
        <v>0</v>
      </c>
      <c r="FG932" s="39">
        <f t="shared" si="2590"/>
        <v>0</v>
      </c>
      <c r="FH932" s="39">
        <f t="shared" si="2662"/>
        <v>0</v>
      </c>
      <c r="FI932" s="39">
        <f t="shared" si="2663"/>
        <v>0</v>
      </c>
      <c r="FJ932" s="39">
        <f t="shared" si="2664"/>
        <v>0</v>
      </c>
      <c r="FK932" s="39" t="e">
        <f t="shared" si="2665"/>
        <v>#DIV/0!</v>
      </c>
      <c r="FL932" s="39" t="e">
        <f t="shared" si="2666"/>
        <v>#DIV/0!</v>
      </c>
      <c r="FM932" s="39" t="e">
        <f t="shared" si="2667"/>
        <v>#DIV/0!</v>
      </c>
      <c r="FN932" s="39">
        <f t="shared" si="2668"/>
        <v>1</v>
      </c>
      <c r="FO932" s="39">
        <f t="shared" si="2591"/>
        <v>0</v>
      </c>
      <c r="FP932" s="39">
        <f t="shared" si="2592"/>
        <v>0</v>
      </c>
      <c r="FQ932" s="39">
        <f t="shared" si="2593"/>
        <v>0</v>
      </c>
      <c r="FR932" s="39">
        <f t="shared" si="2669"/>
        <v>0</v>
      </c>
      <c r="FS932" s="39">
        <f t="shared" si="2670"/>
        <v>0</v>
      </c>
      <c r="FU932" s="39" t="e">
        <f t="shared" si="2671"/>
        <v>#DIV/0!</v>
      </c>
      <c r="FV932" s="39" t="e">
        <f t="shared" si="2672"/>
        <v>#DIV/0!</v>
      </c>
      <c r="FW932" s="39" t="e">
        <f t="shared" si="2673"/>
        <v>#DIV/0!</v>
      </c>
      <c r="FY932" s="39" t="e">
        <f t="shared" si="2674"/>
        <v>#DIV/0!</v>
      </c>
      <c r="FZ932" s="39" t="e">
        <f t="shared" si="2675"/>
        <v>#DIV/0!</v>
      </c>
      <c r="GA932" s="39" t="e">
        <f t="shared" si="2676"/>
        <v>#DIV/0!</v>
      </c>
      <c r="GB932" s="39" t="e">
        <f t="shared" si="2677"/>
        <v>#DIV/0!</v>
      </c>
      <c r="GC932" s="39" t="e">
        <f t="shared" si="2678"/>
        <v>#DIV/0!</v>
      </c>
      <c r="GD932" s="39" t="e">
        <f t="shared" si="2679"/>
        <v>#DIV/0!</v>
      </c>
      <c r="GE932" s="39" t="e">
        <f t="shared" si="2680"/>
        <v>#DIV/0!</v>
      </c>
      <c r="GF932" s="39" t="e">
        <f t="shared" si="2681"/>
        <v>#DIV/0!</v>
      </c>
      <c r="GG932" s="39" t="e">
        <f t="shared" si="2682"/>
        <v>#DIV/0!</v>
      </c>
      <c r="GH932" s="39" t="e">
        <f t="shared" si="2683"/>
        <v>#DIV/0!</v>
      </c>
      <c r="GI932" s="39"/>
      <c r="GJ932" s="39" t="e">
        <f t="shared" si="2684"/>
        <v>#DIV/0!</v>
      </c>
      <c r="GK932" s="39" t="e">
        <f t="shared" si="2685"/>
        <v>#DIV/0!</v>
      </c>
      <c r="GL932" s="39" t="e">
        <f t="shared" si="2686"/>
        <v>#DIV/0!</v>
      </c>
      <c r="GM932" s="39" t="e">
        <f t="shared" si="2687"/>
        <v>#DIV/0!</v>
      </c>
      <c r="GN932" s="39" t="e">
        <f t="shared" si="2688"/>
        <v>#DIV/0!</v>
      </c>
      <c r="GO932" s="57"/>
      <c r="GP932" s="57" t="e">
        <f t="shared" si="2689"/>
        <v>#DIV/0!</v>
      </c>
      <c r="GQ932" s="59" t="e">
        <f t="shared" si="2690"/>
        <v>#DIV/0!</v>
      </c>
      <c r="GR932" s="41" t="e">
        <f t="shared" si="2691"/>
        <v>#DIV/0!</v>
      </c>
      <c r="GS932" s="57" t="e">
        <f t="shared" si="2692"/>
        <v>#DIV/0!</v>
      </c>
      <c r="GT932" s="57" t="e">
        <f t="shared" si="2693"/>
        <v>#DIV/0!</v>
      </c>
      <c r="GU932" s="57" t="e">
        <f t="shared" si="2694"/>
        <v>#DIV/0!</v>
      </c>
      <c r="GV932" s="57"/>
      <c r="GW932" s="42" t="e">
        <f t="shared" si="2695"/>
        <v>#DIV/0!</v>
      </c>
      <c r="GX932" s="42" t="e">
        <f t="shared" si="2696"/>
        <v>#DIV/0!</v>
      </c>
      <c r="GY932" s="42" t="e">
        <f t="shared" si="2697"/>
        <v>#DIV/0!</v>
      </c>
      <c r="GZ932" s="57"/>
      <c r="HA932" s="2" t="e">
        <f t="shared" si="2698"/>
        <v>#DIV/0!</v>
      </c>
      <c r="HB932" s="2" t="e">
        <f t="shared" si="2699"/>
        <v>#DIV/0!</v>
      </c>
      <c r="HC932" s="2" t="e">
        <f t="shared" si="2700"/>
        <v>#DIV/0!</v>
      </c>
      <c r="HD932" s="2" t="e">
        <f t="shared" si="2701"/>
        <v>#DIV/0!</v>
      </c>
      <c r="HE932" s="2" t="e">
        <f t="shared" si="2702"/>
        <v>#DIV/0!</v>
      </c>
      <c r="HF932" s="2" t="e">
        <f t="shared" si="2703"/>
        <v>#DIV/0!</v>
      </c>
      <c r="HG932" s="2" t="e">
        <f t="shared" si="2704"/>
        <v>#DIV/0!</v>
      </c>
      <c r="HH932" s="2" t="e">
        <f t="shared" si="2705"/>
        <v>#DIV/0!</v>
      </c>
      <c r="HI932" s="2" t="e">
        <f t="shared" si="2706"/>
        <v>#DIV/0!</v>
      </c>
      <c r="HJ932" s="11" t="e">
        <f t="shared" si="2707"/>
        <v>#DIV/0!</v>
      </c>
      <c r="HK932" s="60" t="e">
        <f t="shared" si="2708"/>
        <v>#DIV/0!</v>
      </c>
      <c r="HL932" s="57"/>
      <c r="HM932" s="57" t="e">
        <f t="shared" si="2709"/>
        <v>#DIV/0!</v>
      </c>
      <c r="HN932" s="57" t="e">
        <f t="shared" si="2710"/>
        <v>#DIV/0!</v>
      </c>
      <c r="HO932" s="57" t="e">
        <f t="shared" si="2711"/>
        <v>#DIV/0!</v>
      </c>
      <c r="HP932" s="57" t="e">
        <f t="shared" si="2712"/>
        <v>#DIV/0!</v>
      </c>
      <c r="HQ932" s="57" t="e">
        <f t="shared" si="2713"/>
        <v>#DIV/0!</v>
      </c>
      <c r="HR932" s="57"/>
      <c r="HS932" s="57" t="e">
        <f t="shared" si="2714"/>
        <v>#DIV/0!</v>
      </c>
      <c r="HT932" s="57" t="e">
        <f t="shared" si="2715"/>
        <v>#DIV/0!</v>
      </c>
      <c r="HU932" s="57" t="e">
        <f t="shared" si="2716"/>
        <v>#DIV/0!</v>
      </c>
      <c r="HV932" s="57" t="e">
        <f t="shared" si="2717"/>
        <v>#DIV/0!</v>
      </c>
      <c r="HW932" s="57" t="e">
        <f t="shared" si="2718"/>
        <v>#DIV/0!</v>
      </c>
      <c r="HX932" s="57"/>
      <c r="HY932" s="57" t="e">
        <f t="shared" si="2719"/>
        <v>#DIV/0!</v>
      </c>
      <c r="HZ932" s="57" t="e">
        <f t="shared" si="2720"/>
        <v>#DIV/0!</v>
      </c>
      <c r="IA932" s="57"/>
      <c r="IB932" s="61">
        <f t="shared" si="2721"/>
        <v>0</v>
      </c>
      <c r="IC932" s="57" t="str">
        <f t="shared" si="2722"/>
        <v/>
      </c>
      <c r="ID932" s="42"/>
      <c r="IE932" s="2" t="str">
        <f t="shared" si="2723"/>
        <v/>
      </c>
      <c r="IF932" s="60" t="e">
        <f t="shared" si="2724"/>
        <v>#DIV/0!</v>
      </c>
      <c r="IG932" s="60" t="str">
        <f t="shared" si="2725"/>
        <v/>
      </c>
      <c r="IH932" s="60" t="str">
        <f t="shared" si="2726"/>
        <v>zinco-</v>
      </c>
      <c r="II932" s="60" t="str">
        <f t="shared" si="2727"/>
        <v>mangano-</v>
      </c>
      <c r="IJ932" s="60" t="e">
        <f t="shared" si="2728"/>
        <v>#DIV/0!</v>
      </c>
      <c r="IK932" s="60" t="e">
        <f t="shared" si="2729"/>
        <v>#DIV/0!</v>
      </c>
      <c r="IL932" s="60" t="e">
        <f t="shared" si="2730"/>
        <v>#DIV/0!</v>
      </c>
      <c r="IM932" s="60" t="e">
        <f t="shared" si="2731"/>
        <v>#DIV/0!</v>
      </c>
      <c r="IN932" s="60" t="str">
        <f t="shared" si="2732"/>
        <v/>
      </c>
      <c r="IO932" s="60" t="str">
        <f t="shared" si="2733"/>
        <v/>
      </c>
      <c r="IP932" s="57"/>
      <c r="IQ932" s="57" t="str">
        <f t="shared" si="2734"/>
        <v>ERROR!!</v>
      </c>
    </row>
    <row r="933" spans="24:251">
      <c r="X933" s="29">
        <f t="shared" si="2735"/>
        <v>0</v>
      </c>
      <c r="Y933" s="29">
        <f t="shared" si="2736"/>
        <v>0</v>
      </c>
      <c r="Z933" s="29" t="e">
        <f t="shared" si="2737"/>
        <v>#DIV/0!</v>
      </c>
      <c r="AA933" s="29" t="e">
        <f t="shared" si="2738"/>
        <v>#DIV/0!</v>
      </c>
      <c r="AB933" s="29" t="e">
        <f t="shared" si="2739"/>
        <v>#DIV/0!</v>
      </c>
      <c r="AC933" s="29" t="e">
        <f t="shared" si="2740"/>
        <v>#DIV/0!</v>
      </c>
      <c r="AF933" s="23">
        <v>60.084299999999999</v>
      </c>
      <c r="AG933" s="23">
        <v>79.878799999999998</v>
      </c>
      <c r="AH933" s="23">
        <v>101.96120000000001</v>
      </c>
      <c r="AI933" s="23">
        <v>151.99039999999999</v>
      </c>
      <c r="AJ933" s="23">
        <v>159.69</v>
      </c>
      <c r="AK933" s="23">
        <v>71.846400000000003</v>
      </c>
      <c r="AL933" s="23">
        <v>70.9375</v>
      </c>
      <c r="AM933" s="23">
        <v>40.304400000000001</v>
      </c>
      <c r="AN933" s="23">
        <v>56.077399999999997</v>
      </c>
      <c r="AO933" s="23">
        <v>61.978999999999999</v>
      </c>
      <c r="AP933" s="23">
        <v>94.195999999999998</v>
      </c>
      <c r="AQ933" s="23">
        <v>18.998000000000001</v>
      </c>
      <c r="AR933" s="23">
        <v>35.450000000000003</v>
      </c>
      <c r="AS933" s="23">
        <v>29.88</v>
      </c>
      <c r="AT933" s="23">
        <v>74.691999999999993</v>
      </c>
      <c r="AU933" s="23">
        <v>81.39</v>
      </c>
      <c r="AX933" s="54">
        <f t="shared" si="2595"/>
        <v>0</v>
      </c>
      <c r="AY933" s="54">
        <f t="shared" si="2596"/>
        <v>0</v>
      </c>
      <c r="AZ933" s="54">
        <f t="shared" si="2597"/>
        <v>0</v>
      </c>
      <c r="BA933" s="54">
        <f t="shared" si="2598"/>
        <v>0</v>
      </c>
      <c r="BB933" s="54">
        <f t="shared" si="2599"/>
        <v>0</v>
      </c>
      <c r="BC933" s="54">
        <f t="shared" si="2600"/>
        <v>0</v>
      </c>
      <c r="BD933" s="54">
        <f t="shared" si="2601"/>
        <v>0</v>
      </c>
      <c r="BE933" s="54">
        <f t="shared" si="2602"/>
        <v>0</v>
      </c>
      <c r="BF933" s="54">
        <f t="shared" si="2603"/>
        <v>0</v>
      </c>
      <c r="BG933" s="54">
        <f t="shared" si="2604"/>
        <v>0</v>
      </c>
      <c r="BH933" s="54">
        <f t="shared" si="2605"/>
        <v>0</v>
      </c>
      <c r="BI933" s="54">
        <f t="shared" si="2606"/>
        <v>0</v>
      </c>
      <c r="BJ933" s="54">
        <f t="shared" si="2607"/>
        <v>0</v>
      </c>
      <c r="BK933" s="54">
        <f t="shared" si="2608"/>
        <v>0</v>
      </c>
      <c r="BL933" s="54">
        <f t="shared" si="2609"/>
        <v>0</v>
      </c>
      <c r="BM933" s="42"/>
      <c r="BO933" s="54">
        <f>'Norm-coeff'!$C$2+$AX933*'Norm-coeff'!$D$2+$AY933*'Norm-coeff'!$E$2+$AZ933*'Norm-coeff'!$F$2+$BA933*'Norm-coeff'!$G$2+$BB933*'Norm-coeff'!$H$2+$BC933*'Norm-coeff'!$I$2+$BD933*'Norm-coeff'!$J$2+$BE933*'Norm-coeff'!$K$2+$BF933*'Norm-coeff'!$L$2+$BG933*'Norm-coeff'!$M$2+$BH933*'Norm-coeff'!$N$2+$BI933*'Norm-coeff'!$O$2</f>
        <v>5.4045421474420303</v>
      </c>
      <c r="BP933" s="54">
        <f>'Norm-coeff'!$C$3+$AX933*'Norm-coeff'!$D$3+$AY933*'Norm-coeff'!$E$3+$AZ933*'Norm-coeff'!$F$3+$BA933*'Norm-coeff'!$G$3+$BB933*'Norm-coeff'!$H$3+$BC933*'Norm-coeff'!$I$3+$BD933*'Norm-coeff'!$J$3+$BE933*'Norm-coeff'!$K$3+$BF933*'Norm-coeff'!$L$3+$BG933*'Norm-coeff'!$M$3+$BH933*'Norm-coeff'!$N$3+$BI933*'Norm-coeff'!$O$3</f>
        <v>3.15319116612705</v>
      </c>
      <c r="BQ933" s="54">
        <f>'Norm-coeff'!$C$4+$AX933*'Norm-coeff'!$D$4+$AY933*'Norm-coeff'!$E$4+$AZ933*'Norm-coeff'!$F$4+$BA933*'Norm-coeff'!$G$4+$BB933*'Norm-coeff'!$H$4+$BC933*'Norm-coeff'!$I$4+$BD933*'Norm-coeff'!$J$4+$BE933*'Norm-coeff'!$K$4+$BF933*'Norm-coeff'!$L$4+$BG933*'Norm-coeff'!$M$4+$BH933*'Norm-coeff'!$N$4+$BI933*'Norm-coeff'!$O$4</f>
        <v>1.42115649462768</v>
      </c>
      <c r="BR933" s="54">
        <f>'Norm-coeff'!$C$5+$AX933*'Norm-coeff'!$D$5+$AY933*'Norm-coeff'!$E$5+$AZ933*'Norm-coeff'!$F$5+$BA933*'Norm-coeff'!$G$5+$BB933*'Norm-coeff'!$H$5+$BC933*'Norm-coeff'!$I$5+$BD933*'Norm-coeff'!$J$5+$BE933*'Norm-coeff'!$K$5+$BF933*'Norm-coeff'!$L$5+$BG933*'Norm-coeff'!$M$5+$BH933*'Norm-coeff'!$N$5+$BI933*'Norm-coeff'!$O$5</f>
        <v>1.0553329241296201</v>
      </c>
      <c r="BS933" s="54">
        <f>'Norm-coeff'!$C$6+$AX933*'Norm-coeff'!$D$6+$AY933*'Norm-coeff'!$E$6+$AZ933*'Norm-coeff'!$F$6+$BA933*'Norm-coeff'!$G$6+$BB933*'Norm-coeff'!$H$6+$BC933*'Norm-coeff'!$I$6+$BD933*'Norm-coeff'!$J$6+$BE933*'Norm-coeff'!$K$6+$BF933*'Norm-coeff'!$L$6+$BG933*'Norm-coeff'!$M$6+$BH933*'Norm-coeff'!$N$6+$BI933*'Norm-coeff'!$O$6</f>
        <v>-1.48700885495103E-2</v>
      </c>
      <c r="BT933" s="54">
        <f>'Norm-coeff'!$C$7+$AX933*'Norm-coeff'!$D$7+$AY933*'Norm-coeff'!$E$7+$AZ933*'Norm-coeff'!$F$7+$BA933*'Norm-coeff'!$G$7+$BB933*'Norm-coeff'!$H$7+$BC933*'Norm-coeff'!$I$7+$BD933*'Norm-coeff'!$J$7+$BE933*'Norm-coeff'!$K$7+$BF933*'Norm-coeff'!$L$7+$BG933*'Norm-coeff'!$M$7+$BH933*'Norm-coeff'!$N$7+$BI933*'Norm-coeff'!$O$7</f>
        <v>2.0907583608832998</v>
      </c>
      <c r="BU933" s="54">
        <f>'Norm-coeff'!$C$8+$AX933*'Norm-coeff'!$D$8+$AY933*'Norm-coeff'!$E$8+$AZ933*'Norm-coeff'!$F$8+$BA933*'Norm-coeff'!$G$8+$BB933*'Norm-coeff'!$H$8+$BC933*'Norm-coeff'!$I$8+$BD933*'Norm-coeff'!$J$8+$BE933*'Norm-coeff'!$K$8+$BF933*'Norm-coeff'!$L$8+$BG933*'Norm-coeff'!$M$8+$BH933*'Norm-coeff'!$N$8+$BI933*'Norm-coeff'!$O$8</f>
        <v>0.65894159836244504</v>
      </c>
      <c r="BV933" s="54">
        <f>'Norm-coeff'!$C$9+$AX933*'Norm-coeff'!$D$9+$AY933*'Norm-coeff'!$E$9+$AZ933*'Norm-coeff'!$F$9+$BA933*'Norm-coeff'!$G$9+$BB933*'Norm-coeff'!$H$9+$BC933*'Norm-coeff'!$I$9+$BD933*'Norm-coeff'!$J$9+$BE933*'Norm-coeff'!$K$9+$BF933*'Norm-coeff'!$L$9+$BG933*'Norm-coeff'!$M$9+$BH933*'Norm-coeff'!$N$9+$BI933*'Norm-coeff'!$O$9</f>
        <v>1.48961085014701</v>
      </c>
      <c r="BW933" s="54">
        <f>'Norm-coeff'!$C$10+$AX933*'Norm-coeff'!$D$10+$AY933*'Norm-coeff'!$E$10+$AZ933*'Norm-coeff'!$F$10+$BA933*'Norm-coeff'!$G$10+$BB933*'Norm-coeff'!$H$10+$BC933*'Norm-coeff'!$I$10+$BD933*'Norm-coeff'!$J$10+$BE933*'Norm-coeff'!$K$10+$BF933*'Norm-coeff'!$L$10+$BG933*'Norm-coeff'!$M$10+$BH933*'Norm-coeff'!$N$10+$BI933*'Norm-coeff'!$O$10</f>
        <v>1.42058735749591</v>
      </c>
      <c r="BX933" s="54">
        <f>'Norm-coeff'!$C$11+$AX933*'Norm-coeff'!$D$11+$AY933*'Norm-coeff'!$E$11+$AZ933*'Norm-coeff'!$F$11+$BA933*'Norm-coeff'!$G$11+$BB933*'Norm-coeff'!$H$11+$BC933*'Norm-coeff'!$I$11+$BD933*'Norm-coeff'!$J$11+$BE933*'Norm-coeff'!$K$11+$BF933*'Norm-coeff'!$L$11+$BG933*'Norm-coeff'!$M$11+$BH933*'Norm-coeff'!$N$11+$BI933*'Norm-coeff'!$O$11</f>
        <v>0.221233014421479</v>
      </c>
      <c r="BY933" s="54">
        <f>'Norm-coeff'!$C$12+$AX933*'Norm-coeff'!$D$12+$AY933*'Norm-coeff'!$E$12+$AZ933*'Norm-coeff'!$F$12+$BA933*'Norm-coeff'!$G$12+$BB933*'Norm-coeff'!$H$12+$BC933*'Norm-coeff'!$I$12+$BD933*'Norm-coeff'!$J$12+$BE933*'Norm-coeff'!$K$12+$BF933*'Norm-coeff'!$L$12+$BG933*'Norm-coeff'!$M$12+$BH933*'Norm-coeff'!$N$12+$BI933*'Norm-coeff'!$O$12</f>
        <v>0.283527502056037</v>
      </c>
      <c r="BZ933" s="54">
        <f>'Norm-coeff'!$C$13+$AX933*'Norm-coeff'!$D$13+$AY933*'Norm-coeff'!$E$13+$AZ933*'Norm-coeff'!$F$13+$BA933*'Norm-coeff'!$G$13+$BB933*'Norm-coeff'!$H$13+$BC933*'Norm-coeff'!$I$13+$BD933*'Norm-coeff'!$J$13+$BE933*'Norm-coeff'!$K$13+$BF933*'Norm-coeff'!$L$13+$BG933*'Norm-coeff'!$M$13+$BH933*'Norm-coeff'!$N$13+$BI933*'Norm-coeff'!$O$13</f>
        <v>-4.1864930554451202E-2</v>
      </c>
      <c r="CA933" s="54">
        <f>'Norm-coeff'!$C$14+$AX933*'Norm-coeff'!$D$14+$AY933*'Norm-coeff'!$E$14+$AZ933*'Norm-coeff'!$F$14+$BA933*'Norm-coeff'!$G$14+$BB933*'Norm-coeff'!$H$14+$BC933*'Norm-coeff'!$I$14+$BD933*'Norm-coeff'!$J$14+$BE933*'Norm-coeff'!$K$14+$BF933*'Norm-coeff'!$L$14+$BG933*'Norm-coeff'!$M$14+$BH933*'Norm-coeff'!$N$14+$BI933*'Norm-coeff'!$O$14</f>
        <v>4.2526983164477103</v>
      </c>
      <c r="CC933" s="54">
        <f t="shared" si="2610"/>
        <v>0</v>
      </c>
      <c r="CG933" s="54">
        <f t="shared" si="2611"/>
        <v>0</v>
      </c>
      <c r="CH933" s="54">
        <f t="shared" si="2594"/>
        <v>0</v>
      </c>
      <c r="CI933" s="54">
        <f t="shared" si="2612"/>
        <v>0</v>
      </c>
      <c r="CJ933" s="56">
        <f t="shared" si="2613"/>
        <v>0</v>
      </c>
      <c r="CK933" s="54">
        <f t="shared" si="2614"/>
        <v>0</v>
      </c>
      <c r="CL933" s="54">
        <f t="shared" si="2615"/>
        <v>0</v>
      </c>
      <c r="CM933" s="54">
        <f t="shared" si="2616"/>
        <v>0</v>
      </c>
      <c r="CN933" s="54">
        <f t="shared" si="2617"/>
        <v>0</v>
      </c>
      <c r="CO933" s="54">
        <f t="shared" si="2618"/>
        <v>0</v>
      </c>
      <c r="CP933" s="54">
        <f t="shared" si="2619"/>
        <v>0</v>
      </c>
      <c r="CQ933" s="54">
        <f t="shared" si="2620"/>
        <v>0</v>
      </c>
      <c r="CR933" s="54">
        <f t="shared" si="2621"/>
        <v>0</v>
      </c>
      <c r="CS933" s="54">
        <f t="shared" si="2622"/>
        <v>0</v>
      </c>
      <c r="CU933" s="54">
        <f t="shared" si="2623"/>
        <v>0</v>
      </c>
      <c r="CV933" s="54">
        <f t="shared" si="2624"/>
        <v>0</v>
      </c>
      <c r="CW933" s="54">
        <f t="shared" si="2625"/>
        <v>0</v>
      </c>
      <c r="CX933" s="54">
        <f t="shared" si="2626"/>
        <v>0</v>
      </c>
      <c r="CZ933" s="54">
        <f t="shared" si="2627"/>
        <v>0</v>
      </c>
      <c r="DA933" s="54">
        <f t="shared" si="2628"/>
        <v>0</v>
      </c>
      <c r="DB933" s="54">
        <f t="shared" si="2629"/>
        <v>0</v>
      </c>
      <c r="DC933" s="54">
        <f t="shared" si="2630"/>
        <v>0</v>
      </c>
      <c r="DD933" s="54">
        <f t="shared" si="2631"/>
        <v>0</v>
      </c>
      <c r="DE933" s="54">
        <f t="shared" si="2632"/>
        <v>0</v>
      </c>
      <c r="DF933" s="54">
        <f t="shared" si="2633"/>
        <v>0</v>
      </c>
      <c r="DG933" s="54">
        <f t="shared" si="2634"/>
        <v>2</v>
      </c>
      <c r="DH933" s="71">
        <f t="shared" si="2635"/>
        <v>0</v>
      </c>
      <c r="DI933" s="71">
        <f t="shared" si="2636"/>
        <v>0</v>
      </c>
      <c r="DJ933" s="54">
        <f t="shared" si="2637"/>
        <v>0</v>
      </c>
      <c r="DK933" s="54">
        <f t="shared" si="2638"/>
        <v>2</v>
      </c>
      <c r="DL933" s="4">
        <f t="shared" si="2568"/>
        <v>0</v>
      </c>
      <c r="DM933" s="3">
        <f t="shared" si="2639"/>
        <v>0</v>
      </c>
      <c r="DN933" s="3">
        <f t="shared" si="2640"/>
        <v>0</v>
      </c>
      <c r="DO933" s="4" t="e">
        <f t="shared" si="2641"/>
        <v>#DIV/0!</v>
      </c>
      <c r="DP933" s="57"/>
      <c r="DQ933" s="57"/>
      <c r="DR933" s="56">
        <f t="shared" si="2569"/>
        <v>2</v>
      </c>
      <c r="DS933" s="56">
        <f t="shared" si="2570"/>
        <v>0</v>
      </c>
      <c r="DT933" s="38">
        <f t="shared" si="2571"/>
        <v>0</v>
      </c>
      <c r="DU933" s="38">
        <f t="shared" si="2642"/>
        <v>2</v>
      </c>
      <c r="DV933" s="38">
        <f t="shared" si="2572"/>
        <v>0</v>
      </c>
      <c r="DW933" s="39">
        <f t="shared" si="2573"/>
        <v>0</v>
      </c>
      <c r="DX933" s="39">
        <f t="shared" si="2574"/>
        <v>0</v>
      </c>
      <c r="DY933" s="39">
        <f t="shared" si="2575"/>
        <v>0</v>
      </c>
      <c r="DZ933" s="39">
        <f t="shared" si="2576"/>
        <v>0</v>
      </c>
      <c r="EA933" s="39">
        <f t="shared" si="2577"/>
        <v>0</v>
      </c>
      <c r="EB933" s="37" t="e">
        <f t="shared" si="2643"/>
        <v>#DIV/0!</v>
      </c>
      <c r="EC933" s="37" t="e">
        <f t="shared" si="2644"/>
        <v>#DIV/0!</v>
      </c>
      <c r="ED933" s="37" t="e">
        <f t="shared" si="2645"/>
        <v>#DIV/0!</v>
      </c>
      <c r="EE933" s="37" t="e">
        <f t="shared" si="2646"/>
        <v>#DIV/0!</v>
      </c>
      <c r="EF933" s="39" t="e">
        <f t="shared" si="2647"/>
        <v>#DIV/0!</v>
      </c>
      <c r="EG933" s="37" t="e">
        <f t="shared" si="2648"/>
        <v>#DIV/0!</v>
      </c>
      <c r="EH933" s="37" t="e">
        <f t="shared" si="2649"/>
        <v>#DIV/0!</v>
      </c>
      <c r="EI933" s="11" t="b">
        <f t="shared" si="2650"/>
        <v>1</v>
      </c>
      <c r="EJ933" s="11" t="b">
        <f t="shared" si="2651"/>
        <v>0</v>
      </c>
      <c r="EK933" s="39" t="e">
        <f t="shared" si="2652"/>
        <v>#DIV/0!</v>
      </c>
      <c r="EL933" s="39" t="e">
        <f t="shared" si="2653"/>
        <v>#DIV/0!</v>
      </c>
      <c r="EM933" s="39" t="e">
        <f t="shared" si="2654"/>
        <v>#DIV/0!</v>
      </c>
      <c r="EN933" s="39" t="e">
        <f t="shared" si="2655"/>
        <v>#DIV/0!</v>
      </c>
      <c r="EO933" s="39" t="e">
        <f t="shared" si="2656"/>
        <v>#DIV/0!</v>
      </c>
      <c r="EP933" s="39" t="e">
        <f t="shared" si="2657"/>
        <v>#DIV/0!</v>
      </c>
      <c r="EQ933" s="39" t="e">
        <f t="shared" si="2658"/>
        <v>#DIV/0!</v>
      </c>
      <c r="ER933" s="39" t="e">
        <f t="shared" si="2659"/>
        <v>#DIV/0!</v>
      </c>
      <c r="ES933" s="58" t="str">
        <f t="shared" si="2660"/>
        <v>(OH,F,Cl)-dominate amphibole</v>
      </c>
      <c r="ET933" s="58" t="e">
        <f t="shared" si="2661"/>
        <v>#N/A</v>
      </c>
      <c r="EU933" s="56">
        <f t="shared" si="2578"/>
        <v>0</v>
      </c>
      <c r="EV933" s="56">
        <f t="shared" si="2579"/>
        <v>0</v>
      </c>
      <c r="EW933" s="56">
        <f t="shared" si="2580"/>
        <v>0</v>
      </c>
      <c r="EX933" s="56">
        <f t="shared" si="2581"/>
        <v>0</v>
      </c>
      <c r="EY933" s="56">
        <f t="shared" si="2582"/>
        <v>0</v>
      </c>
      <c r="EZ933" s="56">
        <f t="shared" si="2583"/>
        <v>0</v>
      </c>
      <c r="FA933" s="39">
        <f t="shared" si="2584"/>
        <v>0</v>
      </c>
      <c r="FB933" s="39">
        <f t="shared" si="2585"/>
        <v>0</v>
      </c>
      <c r="FC933" s="54">
        <f t="shared" si="2586"/>
        <v>0</v>
      </c>
      <c r="FD933" s="54">
        <f t="shared" si="2587"/>
        <v>0</v>
      </c>
      <c r="FE933" s="39">
        <f t="shared" si="2588"/>
        <v>0</v>
      </c>
      <c r="FF933" s="54">
        <f t="shared" si="2589"/>
        <v>0</v>
      </c>
      <c r="FG933" s="39">
        <f t="shared" si="2590"/>
        <v>0</v>
      </c>
      <c r="FH933" s="39">
        <f t="shared" si="2662"/>
        <v>0</v>
      </c>
      <c r="FI933" s="39">
        <f t="shared" si="2663"/>
        <v>0</v>
      </c>
      <c r="FJ933" s="39">
        <f t="shared" si="2664"/>
        <v>0</v>
      </c>
      <c r="FK933" s="39" t="e">
        <f t="shared" si="2665"/>
        <v>#DIV/0!</v>
      </c>
      <c r="FL933" s="39" t="e">
        <f t="shared" si="2666"/>
        <v>#DIV/0!</v>
      </c>
      <c r="FM933" s="39" t="e">
        <f t="shared" si="2667"/>
        <v>#DIV/0!</v>
      </c>
      <c r="FN933" s="39">
        <f t="shared" si="2668"/>
        <v>1</v>
      </c>
      <c r="FO933" s="39">
        <f t="shared" si="2591"/>
        <v>0</v>
      </c>
      <c r="FP933" s="39">
        <f t="shared" si="2592"/>
        <v>0</v>
      </c>
      <c r="FQ933" s="39">
        <f t="shared" si="2593"/>
        <v>0</v>
      </c>
      <c r="FR933" s="39">
        <f t="shared" si="2669"/>
        <v>0</v>
      </c>
      <c r="FS933" s="39">
        <f t="shared" si="2670"/>
        <v>0</v>
      </c>
      <c r="FU933" s="39" t="e">
        <f t="shared" si="2671"/>
        <v>#DIV/0!</v>
      </c>
      <c r="FV933" s="39" t="e">
        <f t="shared" si="2672"/>
        <v>#DIV/0!</v>
      </c>
      <c r="FW933" s="39" t="e">
        <f t="shared" si="2673"/>
        <v>#DIV/0!</v>
      </c>
      <c r="FY933" s="39" t="e">
        <f t="shared" si="2674"/>
        <v>#DIV/0!</v>
      </c>
      <c r="FZ933" s="39" t="e">
        <f t="shared" si="2675"/>
        <v>#DIV/0!</v>
      </c>
      <c r="GA933" s="39" t="e">
        <f t="shared" si="2676"/>
        <v>#DIV/0!</v>
      </c>
      <c r="GB933" s="39" t="e">
        <f t="shared" si="2677"/>
        <v>#DIV/0!</v>
      </c>
      <c r="GC933" s="39" t="e">
        <f t="shared" si="2678"/>
        <v>#DIV/0!</v>
      </c>
      <c r="GD933" s="39" t="e">
        <f t="shared" si="2679"/>
        <v>#DIV/0!</v>
      </c>
      <c r="GE933" s="39" t="e">
        <f t="shared" si="2680"/>
        <v>#DIV/0!</v>
      </c>
      <c r="GF933" s="39" t="e">
        <f t="shared" si="2681"/>
        <v>#DIV/0!</v>
      </c>
      <c r="GG933" s="39" t="e">
        <f t="shared" si="2682"/>
        <v>#DIV/0!</v>
      </c>
      <c r="GH933" s="39" t="e">
        <f t="shared" si="2683"/>
        <v>#DIV/0!</v>
      </c>
      <c r="GI933" s="39"/>
      <c r="GJ933" s="39" t="e">
        <f t="shared" si="2684"/>
        <v>#DIV/0!</v>
      </c>
      <c r="GK933" s="39" t="e">
        <f t="shared" si="2685"/>
        <v>#DIV/0!</v>
      </c>
      <c r="GL933" s="39" t="e">
        <f t="shared" si="2686"/>
        <v>#DIV/0!</v>
      </c>
      <c r="GM933" s="39" t="e">
        <f t="shared" si="2687"/>
        <v>#DIV/0!</v>
      </c>
      <c r="GN933" s="39" t="e">
        <f t="shared" si="2688"/>
        <v>#DIV/0!</v>
      </c>
      <c r="GO933" s="57"/>
      <c r="GP933" s="57" t="e">
        <f t="shared" si="2689"/>
        <v>#DIV/0!</v>
      </c>
      <c r="GQ933" s="59" t="e">
        <f t="shared" si="2690"/>
        <v>#DIV/0!</v>
      </c>
      <c r="GR933" s="41" t="e">
        <f t="shared" si="2691"/>
        <v>#DIV/0!</v>
      </c>
      <c r="GS933" s="57" t="e">
        <f t="shared" si="2692"/>
        <v>#DIV/0!</v>
      </c>
      <c r="GT933" s="57" t="e">
        <f t="shared" si="2693"/>
        <v>#DIV/0!</v>
      </c>
      <c r="GU933" s="57" t="e">
        <f t="shared" si="2694"/>
        <v>#DIV/0!</v>
      </c>
      <c r="GV933" s="57"/>
      <c r="GW933" s="42" t="e">
        <f t="shared" si="2695"/>
        <v>#DIV/0!</v>
      </c>
      <c r="GX933" s="42" t="e">
        <f t="shared" si="2696"/>
        <v>#DIV/0!</v>
      </c>
      <c r="GY933" s="42" t="e">
        <f t="shared" si="2697"/>
        <v>#DIV/0!</v>
      </c>
      <c r="GZ933" s="57"/>
      <c r="HA933" s="2" t="e">
        <f t="shared" si="2698"/>
        <v>#DIV/0!</v>
      </c>
      <c r="HB933" s="2" t="e">
        <f t="shared" si="2699"/>
        <v>#DIV/0!</v>
      </c>
      <c r="HC933" s="2" t="e">
        <f t="shared" si="2700"/>
        <v>#DIV/0!</v>
      </c>
      <c r="HD933" s="2" t="e">
        <f t="shared" si="2701"/>
        <v>#DIV/0!</v>
      </c>
      <c r="HE933" s="2" t="e">
        <f t="shared" si="2702"/>
        <v>#DIV/0!</v>
      </c>
      <c r="HF933" s="2" t="e">
        <f t="shared" si="2703"/>
        <v>#DIV/0!</v>
      </c>
      <c r="HG933" s="2" t="e">
        <f t="shared" si="2704"/>
        <v>#DIV/0!</v>
      </c>
      <c r="HH933" s="2" t="e">
        <f t="shared" si="2705"/>
        <v>#DIV/0!</v>
      </c>
      <c r="HI933" s="2" t="e">
        <f t="shared" si="2706"/>
        <v>#DIV/0!</v>
      </c>
      <c r="HJ933" s="11" t="e">
        <f t="shared" si="2707"/>
        <v>#DIV/0!</v>
      </c>
      <c r="HK933" s="60" t="e">
        <f t="shared" si="2708"/>
        <v>#DIV/0!</v>
      </c>
      <c r="HL933" s="57"/>
      <c r="HM933" s="57" t="e">
        <f t="shared" si="2709"/>
        <v>#DIV/0!</v>
      </c>
      <c r="HN933" s="57" t="e">
        <f t="shared" si="2710"/>
        <v>#DIV/0!</v>
      </c>
      <c r="HO933" s="57" t="e">
        <f t="shared" si="2711"/>
        <v>#DIV/0!</v>
      </c>
      <c r="HP933" s="57" t="e">
        <f t="shared" si="2712"/>
        <v>#DIV/0!</v>
      </c>
      <c r="HQ933" s="57" t="e">
        <f t="shared" si="2713"/>
        <v>#DIV/0!</v>
      </c>
      <c r="HR933" s="57"/>
      <c r="HS933" s="57" t="e">
        <f t="shared" si="2714"/>
        <v>#DIV/0!</v>
      </c>
      <c r="HT933" s="57" t="e">
        <f t="shared" si="2715"/>
        <v>#DIV/0!</v>
      </c>
      <c r="HU933" s="57" t="e">
        <f t="shared" si="2716"/>
        <v>#DIV/0!</v>
      </c>
      <c r="HV933" s="57" t="e">
        <f t="shared" si="2717"/>
        <v>#DIV/0!</v>
      </c>
      <c r="HW933" s="57" t="e">
        <f t="shared" si="2718"/>
        <v>#DIV/0!</v>
      </c>
      <c r="HX933" s="57"/>
      <c r="HY933" s="57" t="e">
        <f t="shared" si="2719"/>
        <v>#DIV/0!</v>
      </c>
      <c r="HZ933" s="57" t="e">
        <f t="shared" si="2720"/>
        <v>#DIV/0!</v>
      </c>
      <c r="IA933" s="57"/>
      <c r="IB933" s="61">
        <f t="shared" si="2721"/>
        <v>0</v>
      </c>
      <c r="IC933" s="57" t="str">
        <f t="shared" si="2722"/>
        <v/>
      </c>
      <c r="ID933" s="42"/>
      <c r="IE933" s="2" t="str">
        <f t="shared" si="2723"/>
        <v/>
      </c>
      <c r="IF933" s="60" t="e">
        <f t="shared" si="2724"/>
        <v>#DIV/0!</v>
      </c>
      <c r="IG933" s="60" t="str">
        <f t="shared" si="2725"/>
        <v/>
      </c>
      <c r="IH933" s="60" t="str">
        <f t="shared" si="2726"/>
        <v>zinco-</v>
      </c>
      <c r="II933" s="60" t="str">
        <f t="shared" si="2727"/>
        <v>mangano-</v>
      </c>
      <c r="IJ933" s="60" t="e">
        <f t="shared" si="2728"/>
        <v>#DIV/0!</v>
      </c>
      <c r="IK933" s="60" t="e">
        <f t="shared" si="2729"/>
        <v>#DIV/0!</v>
      </c>
      <c r="IL933" s="60" t="e">
        <f t="shared" si="2730"/>
        <v>#DIV/0!</v>
      </c>
      <c r="IM933" s="60" t="e">
        <f t="shared" si="2731"/>
        <v>#DIV/0!</v>
      </c>
      <c r="IN933" s="60" t="str">
        <f t="shared" si="2732"/>
        <v/>
      </c>
      <c r="IO933" s="60" t="str">
        <f t="shared" si="2733"/>
        <v/>
      </c>
      <c r="IP933" s="57"/>
      <c r="IQ933" s="57" t="str">
        <f t="shared" si="2734"/>
        <v>ERROR!!</v>
      </c>
    </row>
    <row r="934" spans="24:251">
      <c r="X934" s="29">
        <f t="shared" si="2735"/>
        <v>0</v>
      </c>
      <c r="Y934" s="29">
        <f t="shared" si="2736"/>
        <v>0</v>
      </c>
      <c r="Z934" s="29" t="e">
        <f t="shared" si="2737"/>
        <v>#DIV/0!</v>
      </c>
      <c r="AA934" s="29" t="e">
        <f t="shared" si="2738"/>
        <v>#DIV/0!</v>
      </c>
      <c r="AB934" s="29" t="e">
        <f t="shared" si="2739"/>
        <v>#DIV/0!</v>
      </c>
      <c r="AC934" s="29" t="e">
        <f t="shared" si="2740"/>
        <v>#DIV/0!</v>
      </c>
      <c r="AF934" s="23">
        <v>60.084299999999999</v>
      </c>
      <c r="AG934" s="23">
        <v>79.878799999999998</v>
      </c>
      <c r="AH934" s="23">
        <v>101.96120000000001</v>
      </c>
      <c r="AI934" s="23">
        <v>151.99039999999999</v>
      </c>
      <c r="AJ934" s="23">
        <v>159.69</v>
      </c>
      <c r="AK934" s="23">
        <v>71.846400000000003</v>
      </c>
      <c r="AL934" s="23">
        <v>70.9375</v>
      </c>
      <c r="AM934" s="23">
        <v>40.304400000000001</v>
      </c>
      <c r="AN934" s="23">
        <v>56.077399999999997</v>
      </c>
      <c r="AO934" s="23">
        <v>61.978999999999999</v>
      </c>
      <c r="AP934" s="23">
        <v>94.195999999999998</v>
      </c>
      <c r="AQ934" s="23">
        <v>18.998000000000001</v>
      </c>
      <c r="AR934" s="23">
        <v>35.450000000000003</v>
      </c>
      <c r="AS934" s="23">
        <v>29.88</v>
      </c>
      <c r="AT934" s="23">
        <v>74.691999999999993</v>
      </c>
      <c r="AU934" s="23">
        <v>81.39</v>
      </c>
      <c r="AX934" s="54">
        <f t="shared" si="2595"/>
        <v>0</v>
      </c>
      <c r="AY934" s="54">
        <f t="shared" si="2596"/>
        <v>0</v>
      </c>
      <c r="AZ934" s="54">
        <f t="shared" si="2597"/>
        <v>0</v>
      </c>
      <c r="BA934" s="54">
        <f t="shared" si="2598"/>
        <v>0</v>
      </c>
      <c r="BB934" s="54">
        <f t="shared" si="2599"/>
        <v>0</v>
      </c>
      <c r="BC934" s="54">
        <f t="shared" si="2600"/>
        <v>0</v>
      </c>
      <c r="BD934" s="54">
        <f t="shared" si="2601"/>
        <v>0</v>
      </c>
      <c r="BE934" s="54">
        <f t="shared" si="2602"/>
        <v>0</v>
      </c>
      <c r="BF934" s="54">
        <f t="shared" si="2603"/>
        <v>0</v>
      </c>
      <c r="BG934" s="54">
        <f t="shared" si="2604"/>
        <v>0</v>
      </c>
      <c r="BH934" s="54">
        <f t="shared" si="2605"/>
        <v>0</v>
      </c>
      <c r="BI934" s="54">
        <f t="shared" si="2606"/>
        <v>0</v>
      </c>
      <c r="BJ934" s="54">
        <f t="shared" si="2607"/>
        <v>0</v>
      </c>
      <c r="BK934" s="54">
        <f t="shared" si="2608"/>
        <v>0</v>
      </c>
      <c r="BL934" s="54">
        <f t="shared" si="2609"/>
        <v>0</v>
      </c>
      <c r="BM934" s="42"/>
      <c r="BO934" s="54">
        <f>'Norm-coeff'!$C$2+$AX934*'Norm-coeff'!$D$2+$AY934*'Norm-coeff'!$E$2+$AZ934*'Norm-coeff'!$F$2+$BA934*'Norm-coeff'!$G$2+$BB934*'Norm-coeff'!$H$2+$BC934*'Norm-coeff'!$I$2+$BD934*'Norm-coeff'!$J$2+$BE934*'Norm-coeff'!$K$2+$BF934*'Norm-coeff'!$L$2+$BG934*'Norm-coeff'!$M$2+$BH934*'Norm-coeff'!$N$2+$BI934*'Norm-coeff'!$O$2</f>
        <v>5.4045421474420303</v>
      </c>
      <c r="BP934" s="54">
        <f>'Norm-coeff'!$C$3+$AX934*'Norm-coeff'!$D$3+$AY934*'Norm-coeff'!$E$3+$AZ934*'Norm-coeff'!$F$3+$BA934*'Norm-coeff'!$G$3+$BB934*'Norm-coeff'!$H$3+$BC934*'Norm-coeff'!$I$3+$BD934*'Norm-coeff'!$J$3+$BE934*'Norm-coeff'!$K$3+$BF934*'Norm-coeff'!$L$3+$BG934*'Norm-coeff'!$M$3+$BH934*'Norm-coeff'!$N$3+$BI934*'Norm-coeff'!$O$3</f>
        <v>3.15319116612705</v>
      </c>
      <c r="BQ934" s="54">
        <f>'Norm-coeff'!$C$4+$AX934*'Norm-coeff'!$D$4+$AY934*'Norm-coeff'!$E$4+$AZ934*'Norm-coeff'!$F$4+$BA934*'Norm-coeff'!$G$4+$BB934*'Norm-coeff'!$H$4+$BC934*'Norm-coeff'!$I$4+$BD934*'Norm-coeff'!$J$4+$BE934*'Norm-coeff'!$K$4+$BF934*'Norm-coeff'!$L$4+$BG934*'Norm-coeff'!$M$4+$BH934*'Norm-coeff'!$N$4+$BI934*'Norm-coeff'!$O$4</f>
        <v>1.42115649462768</v>
      </c>
      <c r="BR934" s="54">
        <f>'Norm-coeff'!$C$5+$AX934*'Norm-coeff'!$D$5+$AY934*'Norm-coeff'!$E$5+$AZ934*'Norm-coeff'!$F$5+$BA934*'Norm-coeff'!$G$5+$BB934*'Norm-coeff'!$H$5+$BC934*'Norm-coeff'!$I$5+$BD934*'Norm-coeff'!$J$5+$BE934*'Norm-coeff'!$K$5+$BF934*'Norm-coeff'!$L$5+$BG934*'Norm-coeff'!$M$5+$BH934*'Norm-coeff'!$N$5+$BI934*'Norm-coeff'!$O$5</f>
        <v>1.0553329241296201</v>
      </c>
      <c r="BS934" s="54">
        <f>'Norm-coeff'!$C$6+$AX934*'Norm-coeff'!$D$6+$AY934*'Norm-coeff'!$E$6+$AZ934*'Norm-coeff'!$F$6+$BA934*'Norm-coeff'!$G$6+$BB934*'Norm-coeff'!$H$6+$BC934*'Norm-coeff'!$I$6+$BD934*'Norm-coeff'!$J$6+$BE934*'Norm-coeff'!$K$6+$BF934*'Norm-coeff'!$L$6+$BG934*'Norm-coeff'!$M$6+$BH934*'Norm-coeff'!$N$6+$BI934*'Norm-coeff'!$O$6</f>
        <v>-1.48700885495103E-2</v>
      </c>
      <c r="BT934" s="54">
        <f>'Norm-coeff'!$C$7+$AX934*'Norm-coeff'!$D$7+$AY934*'Norm-coeff'!$E$7+$AZ934*'Norm-coeff'!$F$7+$BA934*'Norm-coeff'!$G$7+$BB934*'Norm-coeff'!$H$7+$BC934*'Norm-coeff'!$I$7+$BD934*'Norm-coeff'!$J$7+$BE934*'Norm-coeff'!$K$7+$BF934*'Norm-coeff'!$L$7+$BG934*'Norm-coeff'!$M$7+$BH934*'Norm-coeff'!$N$7+$BI934*'Norm-coeff'!$O$7</f>
        <v>2.0907583608832998</v>
      </c>
      <c r="BU934" s="54">
        <f>'Norm-coeff'!$C$8+$AX934*'Norm-coeff'!$D$8+$AY934*'Norm-coeff'!$E$8+$AZ934*'Norm-coeff'!$F$8+$BA934*'Norm-coeff'!$G$8+$BB934*'Norm-coeff'!$H$8+$BC934*'Norm-coeff'!$I$8+$BD934*'Norm-coeff'!$J$8+$BE934*'Norm-coeff'!$K$8+$BF934*'Norm-coeff'!$L$8+$BG934*'Norm-coeff'!$M$8+$BH934*'Norm-coeff'!$N$8+$BI934*'Norm-coeff'!$O$8</f>
        <v>0.65894159836244504</v>
      </c>
      <c r="BV934" s="54">
        <f>'Norm-coeff'!$C$9+$AX934*'Norm-coeff'!$D$9+$AY934*'Norm-coeff'!$E$9+$AZ934*'Norm-coeff'!$F$9+$BA934*'Norm-coeff'!$G$9+$BB934*'Norm-coeff'!$H$9+$BC934*'Norm-coeff'!$I$9+$BD934*'Norm-coeff'!$J$9+$BE934*'Norm-coeff'!$K$9+$BF934*'Norm-coeff'!$L$9+$BG934*'Norm-coeff'!$M$9+$BH934*'Norm-coeff'!$N$9+$BI934*'Norm-coeff'!$O$9</f>
        <v>1.48961085014701</v>
      </c>
      <c r="BW934" s="54">
        <f>'Norm-coeff'!$C$10+$AX934*'Norm-coeff'!$D$10+$AY934*'Norm-coeff'!$E$10+$AZ934*'Norm-coeff'!$F$10+$BA934*'Norm-coeff'!$G$10+$BB934*'Norm-coeff'!$H$10+$BC934*'Norm-coeff'!$I$10+$BD934*'Norm-coeff'!$J$10+$BE934*'Norm-coeff'!$K$10+$BF934*'Norm-coeff'!$L$10+$BG934*'Norm-coeff'!$M$10+$BH934*'Norm-coeff'!$N$10+$BI934*'Norm-coeff'!$O$10</f>
        <v>1.42058735749591</v>
      </c>
      <c r="BX934" s="54">
        <f>'Norm-coeff'!$C$11+$AX934*'Norm-coeff'!$D$11+$AY934*'Norm-coeff'!$E$11+$AZ934*'Norm-coeff'!$F$11+$BA934*'Norm-coeff'!$G$11+$BB934*'Norm-coeff'!$H$11+$BC934*'Norm-coeff'!$I$11+$BD934*'Norm-coeff'!$J$11+$BE934*'Norm-coeff'!$K$11+$BF934*'Norm-coeff'!$L$11+$BG934*'Norm-coeff'!$M$11+$BH934*'Norm-coeff'!$N$11+$BI934*'Norm-coeff'!$O$11</f>
        <v>0.221233014421479</v>
      </c>
      <c r="BY934" s="54">
        <f>'Norm-coeff'!$C$12+$AX934*'Norm-coeff'!$D$12+$AY934*'Norm-coeff'!$E$12+$AZ934*'Norm-coeff'!$F$12+$BA934*'Norm-coeff'!$G$12+$BB934*'Norm-coeff'!$H$12+$BC934*'Norm-coeff'!$I$12+$BD934*'Norm-coeff'!$J$12+$BE934*'Norm-coeff'!$K$12+$BF934*'Norm-coeff'!$L$12+$BG934*'Norm-coeff'!$M$12+$BH934*'Norm-coeff'!$N$12+$BI934*'Norm-coeff'!$O$12</f>
        <v>0.283527502056037</v>
      </c>
      <c r="BZ934" s="54">
        <f>'Norm-coeff'!$C$13+$AX934*'Norm-coeff'!$D$13+$AY934*'Norm-coeff'!$E$13+$AZ934*'Norm-coeff'!$F$13+$BA934*'Norm-coeff'!$G$13+$BB934*'Norm-coeff'!$H$13+$BC934*'Norm-coeff'!$I$13+$BD934*'Norm-coeff'!$J$13+$BE934*'Norm-coeff'!$K$13+$BF934*'Norm-coeff'!$L$13+$BG934*'Norm-coeff'!$M$13+$BH934*'Norm-coeff'!$N$13+$BI934*'Norm-coeff'!$O$13</f>
        <v>-4.1864930554451202E-2</v>
      </c>
      <c r="CA934" s="54">
        <f>'Norm-coeff'!$C$14+$AX934*'Norm-coeff'!$D$14+$AY934*'Norm-coeff'!$E$14+$AZ934*'Norm-coeff'!$F$14+$BA934*'Norm-coeff'!$G$14+$BB934*'Norm-coeff'!$H$14+$BC934*'Norm-coeff'!$I$14+$BD934*'Norm-coeff'!$J$14+$BE934*'Norm-coeff'!$K$14+$BF934*'Norm-coeff'!$L$14+$BG934*'Norm-coeff'!$M$14+$BH934*'Norm-coeff'!$N$14+$BI934*'Norm-coeff'!$O$14</f>
        <v>4.2526983164477103</v>
      </c>
      <c r="CC934" s="54">
        <f t="shared" si="2610"/>
        <v>0</v>
      </c>
      <c r="CG934" s="54">
        <f t="shared" si="2611"/>
        <v>0</v>
      </c>
      <c r="CH934" s="54">
        <f t="shared" si="2594"/>
        <v>0</v>
      </c>
      <c r="CI934" s="54">
        <f t="shared" si="2612"/>
        <v>0</v>
      </c>
      <c r="CJ934" s="56">
        <f t="shared" si="2613"/>
        <v>0</v>
      </c>
      <c r="CK934" s="54">
        <f t="shared" si="2614"/>
        <v>0</v>
      </c>
      <c r="CL934" s="54">
        <f t="shared" si="2615"/>
        <v>0</v>
      </c>
      <c r="CM934" s="54">
        <f t="shared" si="2616"/>
        <v>0</v>
      </c>
      <c r="CN934" s="54">
        <f t="shared" si="2617"/>
        <v>0</v>
      </c>
      <c r="CO934" s="54">
        <f t="shared" si="2618"/>
        <v>0</v>
      </c>
      <c r="CP934" s="54">
        <f t="shared" si="2619"/>
        <v>0</v>
      </c>
      <c r="CQ934" s="54">
        <f t="shared" si="2620"/>
        <v>0</v>
      </c>
      <c r="CR934" s="54">
        <f t="shared" si="2621"/>
        <v>0</v>
      </c>
      <c r="CS934" s="54">
        <f t="shared" si="2622"/>
        <v>0</v>
      </c>
      <c r="CU934" s="54">
        <f t="shared" si="2623"/>
        <v>0</v>
      </c>
      <c r="CV934" s="54">
        <f t="shared" si="2624"/>
        <v>0</v>
      </c>
      <c r="CW934" s="54">
        <f t="shared" si="2625"/>
        <v>0</v>
      </c>
      <c r="CX934" s="54">
        <f t="shared" si="2626"/>
        <v>0</v>
      </c>
      <c r="CZ934" s="54">
        <f t="shared" si="2627"/>
        <v>0</v>
      </c>
      <c r="DA934" s="54">
        <f t="shared" si="2628"/>
        <v>0</v>
      </c>
      <c r="DB934" s="54">
        <f t="shared" si="2629"/>
        <v>0</v>
      </c>
      <c r="DC934" s="54">
        <f t="shared" si="2630"/>
        <v>0</v>
      </c>
      <c r="DD934" s="54">
        <f t="shared" si="2631"/>
        <v>0</v>
      </c>
      <c r="DE934" s="54">
        <f t="shared" si="2632"/>
        <v>0</v>
      </c>
      <c r="DF934" s="54">
        <f t="shared" si="2633"/>
        <v>0</v>
      </c>
      <c r="DG934" s="54">
        <f t="shared" si="2634"/>
        <v>2</v>
      </c>
      <c r="DH934" s="71">
        <f t="shared" si="2635"/>
        <v>0</v>
      </c>
      <c r="DI934" s="71">
        <f t="shared" si="2636"/>
        <v>0</v>
      </c>
      <c r="DJ934" s="54">
        <f t="shared" si="2637"/>
        <v>0</v>
      </c>
      <c r="DK934" s="54">
        <f t="shared" si="2638"/>
        <v>2</v>
      </c>
      <c r="DL934" s="4">
        <f t="shared" si="2568"/>
        <v>0</v>
      </c>
      <c r="DM934" s="3">
        <f t="shared" si="2639"/>
        <v>0</v>
      </c>
      <c r="DN934" s="3">
        <f t="shared" si="2640"/>
        <v>0</v>
      </c>
      <c r="DO934" s="4" t="e">
        <f t="shared" si="2641"/>
        <v>#DIV/0!</v>
      </c>
      <c r="DP934" s="57"/>
      <c r="DQ934" s="57"/>
      <c r="DR934" s="56">
        <f t="shared" si="2569"/>
        <v>2</v>
      </c>
      <c r="DS934" s="56">
        <f t="shared" si="2570"/>
        <v>0</v>
      </c>
      <c r="DT934" s="38">
        <f t="shared" si="2571"/>
        <v>0</v>
      </c>
      <c r="DU934" s="38">
        <f t="shared" si="2642"/>
        <v>2</v>
      </c>
      <c r="DV934" s="38">
        <f t="shared" si="2572"/>
        <v>0</v>
      </c>
      <c r="DW934" s="39">
        <f t="shared" si="2573"/>
        <v>0</v>
      </c>
      <c r="DX934" s="39">
        <f t="shared" si="2574"/>
        <v>0</v>
      </c>
      <c r="DY934" s="39">
        <f t="shared" si="2575"/>
        <v>0</v>
      </c>
      <c r="DZ934" s="39">
        <f t="shared" si="2576"/>
        <v>0</v>
      </c>
      <c r="EA934" s="39">
        <f t="shared" si="2577"/>
        <v>0</v>
      </c>
      <c r="EB934" s="37" t="e">
        <f t="shared" si="2643"/>
        <v>#DIV/0!</v>
      </c>
      <c r="EC934" s="37" t="e">
        <f t="shared" si="2644"/>
        <v>#DIV/0!</v>
      </c>
      <c r="ED934" s="37" t="e">
        <f t="shared" si="2645"/>
        <v>#DIV/0!</v>
      </c>
      <c r="EE934" s="37" t="e">
        <f t="shared" si="2646"/>
        <v>#DIV/0!</v>
      </c>
      <c r="EF934" s="39" t="e">
        <f t="shared" si="2647"/>
        <v>#DIV/0!</v>
      </c>
      <c r="EG934" s="37" t="e">
        <f t="shared" si="2648"/>
        <v>#DIV/0!</v>
      </c>
      <c r="EH934" s="37" t="e">
        <f t="shared" si="2649"/>
        <v>#DIV/0!</v>
      </c>
      <c r="EI934" s="11" t="b">
        <f t="shared" si="2650"/>
        <v>1</v>
      </c>
      <c r="EJ934" s="11" t="b">
        <f t="shared" si="2651"/>
        <v>0</v>
      </c>
      <c r="EK934" s="39" t="e">
        <f t="shared" si="2652"/>
        <v>#DIV/0!</v>
      </c>
      <c r="EL934" s="39" t="e">
        <f t="shared" si="2653"/>
        <v>#DIV/0!</v>
      </c>
      <c r="EM934" s="39" t="e">
        <f t="shared" si="2654"/>
        <v>#DIV/0!</v>
      </c>
      <c r="EN934" s="39" t="e">
        <f t="shared" si="2655"/>
        <v>#DIV/0!</v>
      </c>
      <c r="EO934" s="39" t="e">
        <f t="shared" si="2656"/>
        <v>#DIV/0!</v>
      </c>
      <c r="EP934" s="39" t="e">
        <f t="shared" si="2657"/>
        <v>#DIV/0!</v>
      </c>
      <c r="EQ934" s="39" t="e">
        <f t="shared" si="2658"/>
        <v>#DIV/0!</v>
      </c>
      <c r="ER934" s="39" t="e">
        <f t="shared" si="2659"/>
        <v>#DIV/0!</v>
      </c>
      <c r="ES934" s="58" t="str">
        <f t="shared" si="2660"/>
        <v>(OH,F,Cl)-dominate amphibole</v>
      </c>
      <c r="ET934" s="58" t="e">
        <f t="shared" si="2661"/>
        <v>#N/A</v>
      </c>
      <c r="EU934" s="56">
        <f t="shared" si="2578"/>
        <v>0</v>
      </c>
      <c r="EV934" s="56">
        <f t="shared" si="2579"/>
        <v>0</v>
      </c>
      <c r="EW934" s="56">
        <f t="shared" si="2580"/>
        <v>0</v>
      </c>
      <c r="EX934" s="56">
        <f t="shared" si="2581"/>
        <v>0</v>
      </c>
      <c r="EY934" s="56">
        <f t="shared" si="2582"/>
        <v>0</v>
      </c>
      <c r="EZ934" s="56">
        <f t="shared" si="2583"/>
        <v>0</v>
      </c>
      <c r="FA934" s="39">
        <f t="shared" si="2584"/>
        <v>0</v>
      </c>
      <c r="FB934" s="39">
        <f t="shared" si="2585"/>
        <v>0</v>
      </c>
      <c r="FC934" s="54">
        <f t="shared" si="2586"/>
        <v>0</v>
      </c>
      <c r="FD934" s="54">
        <f t="shared" si="2587"/>
        <v>0</v>
      </c>
      <c r="FE934" s="39">
        <f t="shared" si="2588"/>
        <v>0</v>
      </c>
      <c r="FF934" s="54">
        <f t="shared" si="2589"/>
        <v>0</v>
      </c>
      <c r="FG934" s="39">
        <f t="shared" si="2590"/>
        <v>0</v>
      </c>
      <c r="FH934" s="39">
        <f t="shared" si="2662"/>
        <v>0</v>
      </c>
      <c r="FI934" s="39">
        <f t="shared" si="2663"/>
        <v>0</v>
      </c>
      <c r="FJ934" s="39">
        <f t="shared" si="2664"/>
        <v>0</v>
      </c>
      <c r="FK934" s="39" t="e">
        <f t="shared" si="2665"/>
        <v>#DIV/0!</v>
      </c>
      <c r="FL934" s="39" t="e">
        <f t="shared" si="2666"/>
        <v>#DIV/0!</v>
      </c>
      <c r="FM934" s="39" t="e">
        <f t="shared" si="2667"/>
        <v>#DIV/0!</v>
      </c>
      <c r="FN934" s="39">
        <f t="shared" si="2668"/>
        <v>1</v>
      </c>
      <c r="FO934" s="39">
        <f t="shared" si="2591"/>
        <v>0</v>
      </c>
      <c r="FP934" s="39">
        <f t="shared" si="2592"/>
        <v>0</v>
      </c>
      <c r="FQ934" s="39">
        <f t="shared" si="2593"/>
        <v>0</v>
      </c>
      <c r="FR934" s="39">
        <f t="shared" si="2669"/>
        <v>0</v>
      </c>
      <c r="FS934" s="39">
        <f t="shared" si="2670"/>
        <v>0</v>
      </c>
      <c r="FU934" s="39" t="e">
        <f t="shared" si="2671"/>
        <v>#DIV/0!</v>
      </c>
      <c r="FV934" s="39" t="e">
        <f t="shared" si="2672"/>
        <v>#DIV/0!</v>
      </c>
      <c r="FW934" s="39" t="e">
        <f t="shared" si="2673"/>
        <v>#DIV/0!</v>
      </c>
      <c r="FY934" s="39" t="e">
        <f t="shared" si="2674"/>
        <v>#DIV/0!</v>
      </c>
      <c r="FZ934" s="39" t="e">
        <f t="shared" si="2675"/>
        <v>#DIV/0!</v>
      </c>
      <c r="GA934" s="39" t="e">
        <f t="shared" si="2676"/>
        <v>#DIV/0!</v>
      </c>
      <c r="GB934" s="39" t="e">
        <f t="shared" si="2677"/>
        <v>#DIV/0!</v>
      </c>
      <c r="GC934" s="39" t="e">
        <f t="shared" si="2678"/>
        <v>#DIV/0!</v>
      </c>
      <c r="GD934" s="39" t="e">
        <f t="shared" si="2679"/>
        <v>#DIV/0!</v>
      </c>
      <c r="GE934" s="39" t="e">
        <f t="shared" si="2680"/>
        <v>#DIV/0!</v>
      </c>
      <c r="GF934" s="39" t="e">
        <f t="shared" si="2681"/>
        <v>#DIV/0!</v>
      </c>
      <c r="GG934" s="39" t="e">
        <f t="shared" si="2682"/>
        <v>#DIV/0!</v>
      </c>
      <c r="GH934" s="39" t="e">
        <f t="shared" si="2683"/>
        <v>#DIV/0!</v>
      </c>
      <c r="GI934" s="39"/>
      <c r="GJ934" s="39" t="e">
        <f t="shared" si="2684"/>
        <v>#DIV/0!</v>
      </c>
      <c r="GK934" s="39" t="e">
        <f t="shared" si="2685"/>
        <v>#DIV/0!</v>
      </c>
      <c r="GL934" s="39" t="e">
        <f t="shared" si="2686"/>
        <v>#DIV/0!</v>
      </c>
      <c r="GM934" s="39" t="e">
        <f t="shared" si="2687"/>
        <v>#DIV/0!</v>
      </c>
      <c r="GN934" s="39" t="e">
        <f t="shared" si="2688"/>
        <v>#DIV/0!</v>
      </c>
      <c r="GO934" s="57"/>
      <c r="GP934" s="57" t="e">
        <f t="shared" si="2689"/>
        <v>#DIV/0!</v>
      </c>
      <c r="GQ934" s="59" t="e">
        <f t="shared" si="2690"/>
        <v>#DIV/0!</v>
      </c>
      <c r="GR934" s="41" t="e">
        <f t="shared" si="2691"/>
        <v>#DIV/0!</v>
      </c>
      <c r="GS934" s="57" t="e">
        <f t="shared" si="2692"/>
        <v>#DIV/0!</v>
      </c>
      <c r="GT934" s="57" t="e">
        <f t="shared" si="2693"/>
        <v>#DIV/0!</v>
      </c>
      <c r="GU934" s="57" t="e">
        <f t="shared" si="2694"/>
        <v>#DIV/0!</v>
      </c>
      <c r="GV934" s="57"/>
      <c r="GW934" s="42" t="e">
        <f t="shared" si="2695"/>
        <v>#DIV/0!</v>
      </c>
      <c r="GX934" s="42" t="e">
        <f t="shared" si="2696"/>
        <v>#DIV/0!</v>
      </c>
      <c r="GY934" s="42" t="e">
        <f t="shared" si="2697"/>
        <v>#DIV/0!</v>
      </c>
      <c r="GZ934" s="57"/>
      <c r="HA934" s="2" t="e">
        <f t="shared" si="2698"/>
        <v>#DIV/0!</v>
      </c>
      <c r="HB934" s="2" t="e">
        <f t="shared" si="2699"/>
        <v>#DIV/0!</v>
      </c>
      <c r="HC934" s="2" t="e">
        <f t="shared" si="2700"/>
        <v>#DIV/0!</v>
      </c>
      <c r="HD934" s="2" t="e">
        <f t="shared" si="2701"/>
        <v>#DIV/0!</v>
      </c>
      <c r="HE934" s="2" t="e">
        <f t="shared" si="2702"/>
        <v>#DIV/0!</v>
      </c>
      <c r="HF934" s="2" t="e">
        <f t="shared" si="2703"/>
        <v>#DIV/0!</v>
      </c>
      <c r="HG934" s="2" t="e">
        <f t="shared" si="2704"/>
        <v>#DIV/0!</v>
      </c>
      <c r="HH934" s="2" t="e">
        <f t="shared" si="2705"/>
        <v>#DIV/0!</v>
      </c>
      <c r="HI934" s="2" t="e">
        <f t="shared" si="2706"/>
        <v>#DIV/0!</v>
      </c>
      <c r="HJ934" s="11" t="e">
        <f t="shared" si="2707"/>
        <v>#DIV/0!</v>
      </c>
      <c r="HK934" s="60" t="e">
        <f t="shared" si="2708"/>
        <v>#DIV/0!</v>
      </c>
      <c r="HL934" s="57"/>
      <c r="HM934" s="57" t="e">
        <f t="shared" si="2709"/>
        <v>#DIV/0!</v>
      </c>
      <c r="HN934" s="57" t="e">
        <f t="shared" si="2710"/>
        <v>#DIV/0!</v>
      </c>
      <c r="HO934" s="57" t="e">
        <f t="shared" si="2711"/>
        <v>#DIV/0!</v>
      </c>
      <c r="HP934" s="57" t="e">
        <f t="shared" si="2712"/>
        <v>#DIV/0!</v>
      </c>
      <c r="HQ934" s="57" t="e">
        <f t="shared" si="2713"/>
        <v>#DIV/0!</v>
      </c>
      <c r="HR934" s="57"/>
      <c r="HS934" s="57" t="e">
        <f t="shared" si="2714"/>
        <v>#DIV/0!</v>
      </c>
      <c r="HT934" s="57" t="e">
        <f t="shared" si="2715"/>
        <v>#DIV/0!</v>
      </c>
      <c r="HU934" s="57" t="e">
        <f t="shared" si="2716"/>
        <v>#DIV/0!</v>
      </c>
      <c r="HV934" s="57" t="e">
        <f t="shared" si="2717"/>
        <v>#DIV/0!</v>
      </c>
      <c r="HW934" s="57" t="e">
        <f t="shared" si="2718"/>
        <v>#DIV/0!</v>
      </c>
      <c r="HX934" s="57"/>
      <c r="HY934" s="57" t="e">
        <f t="shared" si="2719"/>
        <v>#DIV/0!</v>
      </c>
      <c r="HZ934" s="57" t="e">
        <f t="shared" si="2720"/>
        <v>#DIV/0!</v>
      </c>
      <c r="IA934" s="57"/>
      <c r="IB934" s="61">
        <f t="shared" si="2721"/>
        <v>0</v>
      </c>
      <c r="IC934" s="57" t="str">
        <f t="shared" si="2722"/>
        <v/>
      </c>
      <c r="ID934" s="42"/>
      <c r="IE934" s="2" t="str">
        <f t="shared" si="2723"/>
        <v/>
      </c>
      <c r="IF934" s="60" t="e">
        <f t="shared" si="2724"/>
        <v>#DIV/0!</v>
      </c>
      <c r="IG934" s="60" t="str">
        <f t="shared" si="2725"/>
        <v/>
      </c>
      <c r="IH934" s="60" t="str">
        <f t="shared" si="2726"/>
        <v>zinco-</v>
      </c>
      <c r="II934" s="60" t="str">
        <f t="shared" si="2727"/>
        <v>mangano-</v>
      </c>
      <c r="IJ934" s="60" t="e">
        <f t="shared" si="2728"/>
        <v>#DIV/0!</v>
      </c>
      <c r="IK934" s="60" t="e">
        <f t="shared" si="2729"/>
        <v>#DIV/0!</v>
      </c>
      <c r="IL934" s="60" t="e">
        <f t="shared" si="2730"/>
        <v>#DIV/0!</v>
      </c>
      <c r="IM934" s="60" t="e">
        <f t="shared" si="2731"/>
        <v>#DIV/0!</v>
      </c>
      <c r="IN934" s="60" t="str">
        <f t="shared" si="2732"/>
        <v/>
      </c>
      <c r="IO934" s="60" t="str">
        <f t="shared" si="2733"/>
        <v/>
      </c>
      <c r="IP934" s="57"/>
      <c r="IQ934" s="57" t="str">
        <f t="shared" si="2734"/>
        <v>ERROR!!</v>
      </c>
    </row>
    <row r="935" spans="24:251">
      <c r="X935" s="29">
        <f t="shared" si="2735"/>
        <v>0</v>
      </c>
      <c r="Y935" s="29">
        <f t="shared" si="2736"/>
        <v>0</v>
      </c>
      <c r="Z935" s="29" t="e">
        <f t="shared" si="2737"/>
        <v>#DIV/0!</v>
      </c>
      <c r="AA935" s="29" t="e">
        <f t="shared" si="2738"/>
        <v>#DIV/0!</v>
      </c>
      <c r="AB935" s="29" t="e">
        <f t="shared" si="2739"/>
        <v>#DIV/0!</v>
      </c>
      <c r="AC935" s="29" t="e">
        <f t="shared" si="2740"/>
        <v>#DIV/0!</v>
      </c>
      <c r="AF935" s="23">
        <v>60.084299999999999</v>
      </c>
      <c r="AG935" s="23">
        <v>79.878799999999998</v>
      </c>
      <c r="AH935" s="23">
        <v>101.96120000000001</v>
      </c>
      <c r="AI935" s="23">
        <v>151.99039999999999</v>
      </c>
      <c r="AJ935" s="23">
        <v>159.69</v>
      </c>
      <c r="AK935" s="23">
        <v>71.846400000000003</v>
      </c>
      <c r="AL935" s="23">
        <v>70.9375</v>
      </c>
      <c r="AM935" s="23">
        <v>40.304400000000001</v>
      </c>
      <c r="AN935" s="23">
        <v>56.077399999999997</v>
      </c>
      <c r="AO935" s="23">
        <v>61.978999999999999</v>
      </c>
      <c r="AP935" s="23">
        <v>94.195999999999998</v>
      </c>
      <c r="AQ935" s="23">
        <v>18.998000000000001</v>
      </c>
      <c r="AR935" s="23">
        <v>35.450000000000003</v>
      </c>
      <c r="AS935" s="23">
        <v>29.88</v>
      </c>
      <c r="AT935" s="23">
        <v>74.691999999999993</v>
      </c>
      <c r="AU935" s="23">
        <v>81.39</v>
      </c>
      <c r="AX935" s="54">
        <f t="shared" si="2595"/>
        <v>0</v>
      </c>
      <c r="AY935" s="54">
        <f t="shared" si="2596"/>
        <v>0</v>
      </c>
      <c r="AZ935" s="54">
        <f t="shared" si="2597"/>
        <v>0</v>
      </c>
      <c r="BA935" s="54">
        <f t="shared" si="2598"/>
        <v>0</v>
      </c>
      <c r="BB935" s="54">
        <f t="shared" si="2599"/>
        <v>0</v>
      </c>
      <c r="BC935" s="54">
        <f t="shared" si="2600"/>
        <v>0</v>
      </c>
      <c r="BD935" s="54">
        <f t="shared" si="2601"/>
        <v>0</v>
      </c>
      <c r="BE935" s="54">
        <f t="shared" si="2602"/>
        <v>0</v>
      </c>
      <c r="BF935" s="54">
        <f t="shared" si="2603"/>
        <v>0</v>
      </c>
      <c r="BG935" s="54">
        <f t="shared" si="2604"/>
        <v>0</v>
      </c>
      <c r="BH935" s="54">
        <f t="shared" si="2605"/>
        <v>0</v>
      </c>
      <c r="BI935" s="54">
        <f t="shared" si="2606"/>
        <v>0</v>
      </c>
      <c r="BJ935" s="54">
        <f t="shared" si="2607"/>
        <v>0</v>
      </c>
      <c r="BK935" s="54">
        <f t="shared" si="2608"/>
        <v>0</v>
      </c>
      <c r="BL935" s="54">
        <f t="shared" si="2609"/>
        <v>0</v>
      </c>
      <c r="BM935" s="42"/>
      <c r="BO935" s="54">
        <f>'Norm-coeff'!$C$2+$AX935*'Norm-coeff'!$D$2+$AY935*'Norm-coeff'!$E$2+$AZ935*'Norm-coeff'!$F$2+$BA935*'Norm-coeff'!$G$2+$BB935*'Norm-coeff'!$H$2+$BC935*'Norm-coeff'!$I$2+$BD935*'Norm-coeff'!$J$2+$BE935*'Norm-coeff'!$K$2+$BF935*'Norm-coeff'!$L$2+$BG935*'Norm-coeff'!$M$2+$BH935*'Norm-coeff'!$N$2+$BI935*'Norm-coeff'!$O$2</f>
        <v>5.4045421474420303</v>
      </c>
      <c r="BP935" s="54">
        <f>'Norm-coeff'!$C$3+$AX935*'Norm-coeff'!$D$3+$AY935*'Norm-coeff'!$E$3+$AZ935*'Norm-coeff'!$F$3+$BA935*'Norm-coeff'!$G$3+$BB935*'Norm-coeff'!$H$3+$BC935*'Norm-coeff'!$I$3+$BD935*'Norm-coeff'!$J$3+$BE935*'Norm-coeff'!$K$3+$BF935*'Norm-coeff'!$L$3+$BG935*'Norm-coeff'!$M$3+$BH935*'Norm-coeff'!$N$3+$BI935*'Norm-coeff'!$O$3</f>
        <v>3.15319116612705</v>
      </c>
      <c r="BQ935" s="54">
        <f>'Norm-coeff'!$C$4+$AX935*'Norm-coeff'!$D$4+$AY935*'Norm-coeff'!$E$4+$AZ935*'Norm-coeff'!$F$4+$BA935*'Norm-coeff'!$G$4+$BB935*'Norm-coeff'!$H$4+$BC935*'Norm-coeff'!$I$4+$BD935*'Norm-coeff'!$J$4+$BE935*'Norm-coeff'!$K$4+$BF935*'Norm-coeff'!$L$4+$BG935*'Norm-coeff'!$M$4+$BH935*'Norm-coeff'!$N$4+$BI935*'Norm-coeff'!$O$4</f>
        <v>1.42115649462768</v>
      </c>
      <c r="BR935" s="54">
        <f>'Norm-coeff'!$C$5+$AX935*'Norm-coeff'!$D$5+$AY935*'Norm-coeff'!$E$5+$AZ935*'Norm-coeff'!$F$5+$BA935*'Norm-coeff'!$G$5+$BB935*'Norm-coeff'!$H$5+$BC935*'Norm-coeff'!$I$5+$BD935*'Norm-coeff'!$J$5+$BE935*'Norm-coeff'!$K$5+$BF935*'Norm-coeff'!$L$5+$BG935*'Norm-coeff'!$M$5+$BH935*'Norm-coeff'!$N$5+$BI935*'Norm-coeff'!$O$5</f>
        <v>1.0553329241296201</v>
      </c>
      <c r="BS935" s="54">
        <f>'Norm-coeff'!$C$6+$AX935*'Norm-coeff'!$D$6+$AY935*'Norm-coeff'!$E$6+$AZ935*'Norm-coeff'!$F$6+$BA935*'Norm-coeff'!$G$6+$BB935*'Norm-coeff'!$H$6+$BC935*'Norm-coeff'!$I$6+$BD935*'Norm-coeff'!$J$6+$BE935*'Norm-coeff'!$K$6+$BF935*'Norm-coeff'!$L$6+$BG935*'Norm-coeff'!$M$6+$BH935*'Norm-coeff'!$N$6+$BI935*'Norm-coeff'!$O$6</f>
        <v>-1.48700885495103E-2</v>
      </c>
      <c r="BT935" s="54">
        <f>'Norm-coeff'!$C$7+$AX935*'Norm-coeff'!$D$7+$AY935*'Norm-coeff'!$E$7+$AZ935*'Norm-coeff'!$F$7+$BA935*'Norm-coeff'!$G$7+$BB935*'Norm-coeff'!$H$7+$BC935*'Norm-coeff'!$I$7+$BD935*'Norm-coeff'!$J$7+$BE935*'Norm-coeff'!$K$7+$BF935*'Norm-coeff'!$L$7+$BG935*'Norm-coeff'!$M$7+$BH935*'Norm-coeff'!$N$7+$BI935*'Norm-coeff'!$O$7</f>
        <v>2.0907583608832998</v>
      </c>
      <c r="BU935" s="54">
        <f>'Norm-coeff'!$C$8+$AX935*'Norm-coeff'!$D$8+$AY935*'Norm-coeff'!$E$8+$AZ935*'Norm-coeff'!$F$8+$BA935*'Norm-coeff'!$G$8+$BB935*'Norm-coeff'!$H$8+$BC935*'Norm-coeff'!$I$8+$BD935*'Norm-coeff'!$J$8+$BE935*'Norm-coeff'!$K$8+$BF935*'Norm-coeff'!$L$8+$BG935*'Norm-coeff'!$M$8+$BH935*'Norm-coeff'!$N$8+$BI935*'Norm-coeff'!$O$8</f>
        <v>0.65894159836244504</v>
      </c>
      <c r="BV935" s="54">
        <f>'Norm-coeff'!$C$9+$AX935*'Norm-coeff'!$D$9+$AY935*'Norm-coeff'!$E$9+$AZ935*'Norm-coeff'!$F$9+$BA935*'Norm-coeff'!$G$9+$BB935*'Norm-coeff'!$H$9+$BC935*'Norm-coeff'!$I$9+$BD935*'Norm-coeff'!$J$9+$BE935*'Norm-coeff'!$K$9+$BF935*'Norm-coeff'!$L$9+$BG935*'Norm-coeff'!$M$9+$BH935*'Norm-coeff'!$N$9+$BI935*'Norm-coeff'!$O$9</f>
        <v>1.48961085014701</v>
      </c>
      <c r="BW935" s="54">
        <f>'Norm-coeff'!$C$10+$AX935*'Norm-coeff'!$D$10+$AY935*'Norm-coeff'!$E$10+$AZ935*'Norm-coeff'!$F$10+$BA935*'Norm-coeff'!$G$10+$BB935*'Norm-coeff'!$H$10+$BC935*'Norm-coeff'!$I$10+$BD935*'Norm-coeff'!$J$10+$BE935*'Norm-coeff'!$K$10+$BF935*'Norm-coeff'!$L$10+$BG935*'Norm-coeff'!$M$10+$BH935*'Norm-coeff'!$N$10+$BI935*'Norm-coeff'!$O$10</f>
        <v>1.42058735749591</v>
      </c>
      <c r="BX935" s="54">
        <f>'Norm-coeff'!$C$11+$AX935*'Norm-coeff'!$D$11+$AY935*'Norm-coeff'!$E$11+$AZ935*'Norm-coeff'!$F$11+$BA935*'Norm-coeff'!$G$11+$BB935*'Norm-coeff'!$H$11+$BC935*'Norm-coeff'!$I$11+$BD935*'Norm-coeff'!$J$11+$BE935*'Norm-coeff'!$K$11+$BF935*'Norm-coeff'!$L$11+$BG935*'Norm-coeff'!$M$11+$BH935*'Norm-coeff'!$N$11+$BI935*'Norm-coeff'!$O$11</f>
        <v>0.221233014421479</v>
      </c>
      <c r="BY935" s="54">
        <f>'Norm-coeff'!$C$12+$AX935*'Norm-coeff'!$D$12+$AY935*'Norm-coeff'!$E$12+$AZ935*'Norm-coeff'!$F$12+$BA935*'Norm-coeff'!$G$12+$BB935*'Norm-coeff'!$H$12+$BC935*'Norm-coeff'!$I$12+$BD935*'Norm-coeff'!$J$12+$BE935*'Norm-coeff'!$K$12+$BF935*'Norm-coeff'!$L$12+$BG935*'Norm-coeff'!$M$12+$BH935*'Norm-coeff'!$N$12+$BI935*'Norm-coeff'!$O$12</f>
        <v>0.283527502056037</v>
      </c>
      <c r="BZ935" s="54">
        <f>'Norm-coeff'!$C$13+$AX935*'Norm-coeff'!$D$13+$AY935*'Norm-coeff'!$E$13+$AZ935*'Norm-coeff'!$F$13+$BA935*'Norm-coeff'!$G$13+$BB935*'Norm-coeff'!$H$13+$BC935*'Norm-coeff'!$I$13+$BD935*'Norm-coeff'!$J$13+$BE935*'Norm-coeff'!$K$13+$BF935*'Norm-coeff'!$L$13+$BG935*'Norm-coeff'!$M$13+$BH935*'Norm-coeff'!$N$13+$BI935*'Norm-coeff'!$O$13</f>
        <v>-4.1864930554451202E-2</v>
      </c>
      <c r="CA935" s="54">
        <f>'Norm-coeff'!$C$14+$AX935*'Norm-coeff'!$D$14+$AY935*'Norm-coeff'!$E$14+$AZ935*'Norm-coeff'!$F$14+$BA935*'Norm-coeff'!$G$14+$BB935*'Norm-coeff'!$H$14+$BC935*'Norm-coeff'!$I$14+$BD935*'Norm-coeff'!$J$14+$BE935*'Norm-coeff'!$K$14+$BF935*'Norm-coeff'!$L$14+$BG935*'Norm-coeff'!$M$14+$BH935*'Norm-coeff'!$N$14+$BI935*'Norm-coeff'!$O$14</f>
        <v>4.2526983164477103</v>
      </c>
      <c r="CC935" s="54">
        <f t="shared" si="2610"/>
        <v>0</v>
      </c>
      <c r="CG935" s="54">
        <f t="shared" si="2611"/>
        <v>0</v>
      </c>
      <c r="CH935" s="54">
        <f t="shared" si="2594"/>
        <v>0</v>
      </c>
      <c r="CI935" s="54">
        <f t="shared" si="2612"/>
        <v>0</v>
      </c>
      <c r="CJ935" s="56">
        <f t="shared" si="2613"/>
        <v>0</v>
      </c>
      <c r="CK935" s="54">
        <f t="shared" si="2614"/>
        <v>0</v>
      </c>
      <c r="CL935" s="54">
        <f t="shared" si="2615"/>
        <v>0</v>
      </c>
      <c r="CM935" s="54">
        <f t="shared" si="2616"/>
        <v>0</v>
      </c>
      <c r="CN935" s="54">
        <f t="shared" si="2617"/>
        <v>0</v>
      </c>
      <c r="CO935" s="54">
        <f t="shared" si="2618"/>
        <v>0</v>
      </c>
      <c r="CP935" s="54">
        <f t="shared" si="2619"/>
        <v>0</v>
      </c>
      <c r="CQ935" s="54">
        <f t="shared" si="2620"/>
        <v>0</v>
      </c>
      <c r="CR935" s="54">
        <f t="shared" si="2621"/>
        <v>0</v>
      </c>
      <c r="CS935" s="54">
        <f t="shared" si="2622"/>
        <v>0</v>
      </c>
      <c r="CU935" s="54">
        <f t="shared" si="2623"/>
        <v>0</v>
      </c>
      <c r="CV935" s="54">
        <f t="shared" si="2624"/>
        <v>0</v>
      </c>
      <c r="CW935" s="54">
        <f t="shared" si="2625"/>
        <v>0</v>
      </c>
      <c r="CX935" s="54">
        <f t="shared" si="2626"/>
        <v>0</v>
      </c>
      <c r="CZ935" s="54">
        <f t="shared" si="2627"/>
        <v>0</v>
      </c>
      <c r="DA935" s="54">
        <f t="shared" si="2628"/>
        <v>0</v>
      </c>
      <c r="DB935" s="54">
        <f t="shared" si="2629"/>
        <v>0</v>
      </c>
      <c r="DC935" s="54">
        <f t="shared" si="2630"/>
        <v>0</v>
      </c>
      <c r="DD935" s="54">
        <f t="shared" si="2631"/>
        <v>0</v>
      </c>
      <c r="DE935" s="54">
        <f t="shared" si="2632"/>
        <v>0</v>
      </c>
      <c r="DF935" s="54">
        <f t="shared" si="2633"/>
        <v>0</v>
      </c>
      <c r="DG935" s="54">
        <f t="shared" si="2634"/>
        <v>2</v>
      </c>
      <c r="DH935" s="71">
        <f t="shared" si="2635"/>
        <v>0</v>
      </c>
      <c r="DI935" s="71">
        <f t="shared" si="2636"/>
        <v>0</v>
      </c>
      <c r="DJ935" s="54">
        <f t="shared" si="2637"/>
        <v>0</v>
      </c>
      <c r="DK935" s="54">
        <f t="shared" si="2638"/>
        <v>2</v>
      </c>
      <c r="DL935" s="4">
        <f t="shared" si="2568"/>
        <v>0</v>
      </c>
      <c r="DM935" s="3">
        <f t="shared" si="2639"/>
        <v>0</v>
      </c>
      <c r="DN935" s="3">
        <f t="shared" si="2640"/>
        <v>0</v>
      </c>
      <c r="DO935" s="4" t="e">
        <f t="shared" si="2641"/>
        <v>#DIV/0!</v>
      </c>
      <c r="DP935" s="57"/>
      <c r="DQ935" s="57"/>
      <c r="DR935" s="56">
        <f t="shared" si="2569"/>
        <v>2</v>
      </c>
      <c r="DS935" s="56">
        <f t="shared" si="2570"/>
        <v>0</v>
      </c>
      <c r="DT935" s="38">
        <f t="shared" si="2571"/>
        <v>0</v>
      </c>
      <c r="DU935" s="38">
        <f t="shared" si="2642"/>
        <v>2</v>
      </c>
      <c r="DV935" s="38">
        <f t="shared" si="2572"/>
        <v>0</v>
      </c>
      <c r="DW935" s="39">
        <f t="shared" si="2573"/>
        <v>0</v>
      </c>
      <c r="DX935" s="39">
        <f t="shared" si="2574"/>
        <v>0</v>
      </c>
      <c r="DY935" s="39">
        <f t="shared" si="2575"/>
        <v>0</v>
      </c>
      <c r="DZ935" s="39">
        <f t="shared" si="2576"/>
        <v>0</v>
      </c>
      <c r="EA935" s="39">
        <f t="shared" si="2577"/>
        <v>0</v>
      </c>
      <c r="EB935" s="37" t="e">
        <f t="shared" si="2643"/>
        <v>#DIV/0!</v>
      </c>
      <c r="EC935" s="37" t="e">
        <f t="shared" si="2644"/>
        <v>#DIV/0!</v>
      </c>
      <c r="ED935" s="37" t="e">
        <f t="shared" si="2645"/>
        <v>#DIV/0!</v>
      </c>
      <c r="EE935" s="37" t="e">
        <f t="shared" si="2646"/>
        <v>#DIV/0!</v>
      </c>
      <c r="EF935" s="39" t="e">
        <f t="shared" si="2647"/>
        <v>#DIV/0!</v>
      </c>
      <c r="EG935" s="37" t="e">
        <f t="shared" si="2648"/>
        <v>#DIV/0!</v>
      </c>
      <c r="EH935" s="37" t="e">
        <f t="shared" si="2649"/>
        <v>#DIV/0!</v>
      </c>
      <c r="EI935" s="11" t="b">
        <f t="shared" si="2650"/>
        <v>1</v>
      </c>
      <c r="EJ935" s="11" t="b">
        <f t="shared" si="2651"/>
        <v>0</v>
      </c>
      <c r="EK935" s="39" t="e">
        <f t="shared" si="2652"/>
        <v>#DIV/0!</v>
      </c>
      <c r="EL935" s="39" t="e">
        <f t="shared" si="2653"/>
        <v>#DIV/0!</v>
      </c>
      <c r="EM935" s="39" t="e">
        <f t="shared" si="2654"/>
        <v>#DIV/0!</v>
      </c>
      <c r="EN935" s="39" t="e">
        <f t="shared" si="2655"/>
        <v>#DIV/0!</v>
      </c>
      <c r="EO935" s="39" t="e">
        <f t="shared" si="2656"/>
        <v>#DIV/0!</v>
      </c>
      <c r="EP935" s="39" t="e">
        <f t="shared" si="2657"/>
        <v>#DIV/0!</v>
      </c>
      <c r="EQ935" s="39" t="e">
        <f t="shared" si="2658"/>
        <v>#DIV/0!</v>
      </c>
      <c r="ER935" s="39" t="e">
        <f t="shared" si="2659"/>
        <v>#DIV/0!</v>
      </c>
      <c r="ES935" s="58" t="str">
        <f t="shared" si="2660"/>
        <v>(OH,F,Cl)-dominate amphibole</v>
      </c>
      <c r="ET935" s="58" t="e">
        <f t="shared" si="2661"/>
        <v>#N/A</v>
      </c>
      <c r="EU935" s="56">
        <f t="shared" si="2578"/>
        <v>0</v>
      </c>
      <c r="EV935" s="56">
        <f t="shared" si="2579"/>
        <v>0</v>
      </c>
      <c r="EW935" s="56">
        <f t="shared" si="2580"/>
        <v>0</v>
      </c>
      <c r="EX935" s="56">
        <f t="shared" si="2581"/>
        <v>0</v>
      </c>
      <c r="EY935" s="56">
        <f t="shared" si="2582"/>
        <v>0</v>
      </c>
      <c r="EZ935" s="56">
        <f t="shared" si="2583"/>
        <v>0</v>
      </c>
      <c r="FA935" s="39">
        <f t="shared" si="2584"/>
        <v>0</v>
      </c>
      <c r="FB935" s="39">
        <f t="shared" si="2585"/>
        <v>0</v>
      </c>
      <c r="FC935" s="54">
        <f t="shared" si="2586"/>
        <v>0</v>
      </c>
      <c r="FD935" s="54">
        <f t="shared" si="2587"/>
        <v>0</v>
      </c>
      <c r="FE935" s="39">
        <f t="shared" si="2588"/>
        <v>0</v>
      </c>
      <c r="FF935" s="54">
        <f t="shared" si="2589"/>
        <v>0</v>
      </c>
      <c r="FG935" s="39">
        <f t="shared" si="2590"/>
        <v>0</v>
      </c>
      <c r="FH935" s="39">
        <f t="shared" si="2662"/>
        <v>0</v>
      </c>
      <c r="FI935" s="39">
        <f t="shared" si="2663"/>
        <v>0</v>
      </c>
      <c r="FJ935" s="39">
        <f t="shared" si="2664"/>
        <v>0</v>
      </c>
      <c r="FK935" s="39" t="e">
        <f t="shared" si="2665"/>
        <v>#DIV/0!</v>
      </c>
      <c r="FL935" s="39" t="e">
        <f t="shared" si="2666"/>
        <v>#DIV/0!</v>
      </c>
      <c r="FM935" s="39" t="e">
        <f t="shared" si="2667"/>
        <v>#DIV/0!</v>
      </c>
      <c r="FN935" s="39">
        <f t="shared" si="2668"/>
        <v>1</v>
      </c>
      <c r="FO935" s="39">
        <f t="shared" si="2591"/>
        <v>0</v>
      </c>
      <c r="FP935" s="39">
        <f t="shared" si="2592"/>
        <v>0</v>
      </c>
      <c r="FQ935" s="39">
        <f t="shared" si="2593"/>
        <v>0</v>
      </c>
      <c r="FR935" s="39">
        <f t="shared" si="2669"/>
        <v>0</v>
      </c>
      <c r="FS935" s="39">
        <f t="shared" si="2670"/>
        <v>0</v>
      </c>
      <c r="FU935" s="39" t="e">
        <f t="shared" si="2671"/>
        <v>#DIV/0!</v>
      </c>
      <c r="FV935" s="39" t="e">
        <f t="shared" si="2672"/>
        <v>#DIV/0!</v>
      </c>
      <c r="FW935" s="39" t="e">
        <f t="shared" si="2673"/>
        <v>#DIV/0!</v>
      </c>
      <c r="FY935" s="39" t="e">
        <f t="shared" si="2674"/>
        <v>#DIV/0!</v>
      </c>
      <c r="FZ935" s="39" t="e">
        <f t="shared" si="2675"/>
        <v>#DIV/0!</v>
      </c>
      <c r="GA935" s="39" t="e">
        <f t="shared" si="2676"/>
        <v>#DIV/0!</v>
      </c>
      <c r="GB935" s="39" t="e">
        <f t="shared" si="2677"/>
        <v>#DIV/0!</v>
      </c>
      <c r="GC935" s="39" t="e">
        <f t="shared" si="2678"/>
        <v>#DIV/0!</v>
      </c>
      <c r="GD935" s="39" t="e">
        <f t="shared" si="2679"/>
        <v>#DIV/0!</v>
      </c>
      <c r="GE935" s="39" t="e">
        <f t="shared" si="2680"/>
        <v>#DIV/0!</v>
      </c>
      <c r="GF935" s="39" t="e">
        <f t="shared" si="2681"/>
        <v>#DIV/0!</v>
      </c>
      <c r="GG935" s="39" t="e">
        <f t="shared" si="2682"/>
        <v>#DIV/0!</v>
      </c>
      <c r="GH935" s="39" t="e">
        <f t="shared" si="2683"/>
        <v>#DIV/0!</v>
      </c>
      <c r="GI935" s="39"/>
      <c r="GJ935" s="39" t="e">
        <f t="shared" si="2684"/>
        <v>#DIV/0!</v>
      </c>
      <c r="GK935" s="39" t="e">
        <f t="shared" si="2685"/>
        <v>#DIV/0!</v>
      </c>
      <c r="GL935" s="39" t="e">
        <f t="shared" si="2686"/>
        <v>#DIV/0!</v>
      </c>
      <c r="GM935" s="39" t="e">
        <f t="shared" si="2687"/>
        <v>#DIV/0!</v>
      </c>
      <c r="GN935" s="39" t="e">
        <f t="shared" si="2688"/>
        <v>#DIV/0!</v>
      </c>
      <c r="GO935" s="57"/>
      <c r="GP935" s="57" t="e">
        <f t="shared" si="2689"/>
        <v>#DIV/0!</v>
      </c>
      <c r="GQ935" s="59" t="e">
        <f t="shared" si="2690"/>
        <v>#DIV/0!</v>
      </c>
      <c r="GR935" s="41" t="e">
        <f t="shared" si="2691"/>
        <v>#DIV/0!</v>
      </c>
      <c r="GS935" s="57" t="e">
        <f t="shared" si="2692"/>
        <v>#DIV/0!</v>
      </c>
      <c r="GT935" s="57" t="e">
        <f t="shared" si="2693"/>
        <v>#DIV/0!</v>
      </c>
      <c r="GU935" s="57" t="e">
        <f t="shared" si="2694"/>
        <v>#DIV/0!</v>
      </c>
      <c r="GV935" s="57"/>
      <c r="GW935" s="42" t="e">
        <f t="shared" si="2695"/>
        <v>#DIV/0!</v>
      </c>
      <c r="GX935" s="42" t="e">
        <f t="shared" si="2696"/>
        <v>#DIV/0!</v>
      </c>
      <c r="GY935" s="42" t="e">
        <f t="shared" si="2697"/>
        <v>#DIV/0!</v>
      </c>
      <c r="GZ935" s="57"/>
      <c r="HA935" s="2" t="e">
        <f t="shared" si="2698"/>
        <v>#DIV/0!</v>
      </c>
      <c r="HB935" s="2" t="e">
        <f t="shared" si="2699"/>
        <v>#DIV/0!</v>
      </c>
      <c r="HC935" s="2" t="e">
        <f t="shared" si="2700"/>
        <v>#DIV/0!</v>
      </c>
      <c r="HD935" s="2" t="e">
        <f t="shared" si="2701"/>
        <v>#DIV/0!</v>
      </c>
      <c r="HE935" s="2" t="e">
        <f t="shared" si="2702"/>
        <v>#DIV/0!</v>
      </c>
      <c r="HF935" s="2" t="e">
        <f t="shared" si="2703"/>
        <v>#DIV/0!</v>
      </c>
      <c r="HG935" s="2" t="e">
        <f t="shared" si="2704"/>
        <v>#DIV/0!</v>
      </c>
      <c r="HH935" s="2" t="e">
        <f t="shared" si="2705"/>
        <v>#DIV/0!</v>
      </c>
      <c r="HI935" s="2" t="e">
        <f t="shared" si="2706"/>
        <v>#DIV/0!</v>
      </c>
      <c r="HJ935" s="11" t="e">
        <f t="shared" si="2707"/>
        <v>#DIV/0!</v>
      </c>
      <c r="HK935" s="60" t="e">
        <f t="shared" si="2708"/>
        <v>#DIV/0!</v>
      </c>
      <c r="HL935" s="57"/>
      <c r="HM935" s="57" t="e">
        <f t="shared" si="2709"/>
        <v>#DIV/0!</v>
      </c>
      <c r="HN935" s="57" t="e">
        <f t="shared" si="2710"/>
        <v>#DIV/0!</v>
      </c>
      <c r="HO935" s="57" t="e">
        <f t="shared" si="2711"/>
        <v>#DIV/0!</v>
      </c>
      <c r="HP935" s="57" t="e">
        <f t="shared" si="2712"/>
        <v>#DIV/0!</v>
      </c>
      <c r="HQ935" s="57" t="e">
        <f t="shared" si="2713"/>
        <v>#DIV/0!</v>
      </c>
      <c r="HR935" s="57"/>
      <c r="HS935" s="57" t="e">
        <f t="shared" si="2714"/>
        <v>#DIV/0!</v>
      </c>
      <c r="HT935" s="57" t="e">
        <f t="shared" si="2715"/>
        <v>#DIV/0!</v>
      </c>
      <c r="HU935" s="57" t="e">
        <f t="shared" si="2716"/>
        <v>#DIV/0!</v>
      </c>
      <c r="HV935" s="57" t="e">
        <f t="shared" si="2717"/>
        <v>#DIV/0!</v>
      </c>
      <c r="HW935" s="57" t="e">
        <f t="shared" si="2718"/>
        <v>#DIV/0!</v>
      </c>
      <c r="HX935" s="57"/>
      <c r="HY935" s="57" t="e">
        <f t="shared" si="2719"/>
        <v>#DIV/0!</v>
      </c>
      <c r="HZ935" s="57" t="e">
        <f t="shared" si="2720"/>
        <v>#DIV/0!</v>
      </c>
      <c r="IA935" s="57"/>
      <c r="IB935" s="61">
        <f t="shared" si="2721"/>
        <v>0</v>
      </c>
      <c r="IC935" s="57" t="str">
        <f t="shared" si="2722"/>
        <v/>
      </c>
      <c r="ID935" s="42"/>
      <c r="IE935" s="2" t="str">
        <f t="shared" si="2723"/>
        <v/>
      </c>
      <c r="IF935" s="60" t="e">
        <f t="shared" si="2724"/>
        <v>#DIV/0!</v>
      </c>
      <c r="IG935" s="60" t="str">
        <f t="shared" si="2725"/>
        <v/>
      </c>
      <c r="IH935" s="60" t="str">
        <f t="shared" si="2726"/>
        <v>zinco-</v>
      </c>
      <c r="II935" s="60" t="str">
        <f t="shared" si="2727"/>
        <v>mangano-</v>
      </c>
      <c r="IJ935" s="60" t="e">
        <f t="shared" si="2728"/>
        <v>#DIV/0!</v>
      </c>
      <c r="IK935" s="60" t="e">
        <f t="shared" si="2729"/>
        <v>#DIV/0!</v>
      </c>
      <c r="IL935" s="60" t="e">
        <f t="shared" si="2730"/>
        <v>#DIV/0!</v>
      </c>
      <c r="IM935" s="60" t="e">
        <f t="shared" si="2731"/>
        <v>#DIV/0!</v>
      </c>
      <c r="IN935" s="60" t="str">
        <f t="shared" si="2732"/>
        <v/>
      </c>
      <c r="IO935" s="60" t="str">
        <f t="shared" si="2733"/>
        <v/>
      </c>
      <c r="IP935" s="57"/>
      <c r="IQ935" s="57" t="str">
        <f t="shared" si="2734"/>
        <v>ERROR!!</v>
      </c>
    </row>
    <row r="936" spans="24:251">
      <c r="X936" s="29">
        <f t="shared" si="2735"/>
        <v>0</v>
      </c>
      <c r="Y936" s="29">
        <f t="shared" si="2736"/>
        <v>0</v>
      </c>
      <c r="Z936" s="29" t="e">
        <f t="shared" si="2737"/>
        <v>#DIV/0!</v>
      </c>
      <c r="AA936" s="29" t="e">
        <f t="shared" si="2738"/>
        <v>#DIV/0!</v>
      </c>
      <c r="AB936" s="29" t="e">
        <f t="shared" si="2739"/>
        <v>#DIV/0!</v>
      </c>
      <c r="AC936" s="29" t="e">
        <f t="shared" si="2740"/>
        <v>#DIV/0!</v>
      </c>
      <c r="AF936" s="23">
        <v>60.084299999999999</v>
      </c>
      <c r="AG936" s="23">
        <v>79.878799999999998</v>
      </c>
      <c r="AH936" s="23">
        <v>101.96120000000001</v>
      </c>
      <c r="AI936" s="23">
        <v>151.99039999999999</v>
      </c>
      <c r="AJ936" s="23">
        <v>159.69</v>
      </c>
      <c r="AK936" s="23">
        <v>71.846400000000003</v>
      </c>
      <c r="AL936" s="23">
        <v>70.9375</v>
      </c>
      <c r="AM936" s="23">
        <v>40.304400000000001</v>
      </c>
      <c r="AN936" s="23">
        <v>56.077399999999997</v>
      </c>
      <c r="AO936" s="23">
        <v>61.978999999999999</v>
      </c>
      <c r="AP936" s="23">
        <v>94.195999999999998</v>
      </c>
      <c r="AQ936" s="23">
        <v>18.998000000000001</v>
      </c>
      <c r="AR936" s="23">
        <v>35.450000000000003</v>
      </c>
      <c r="AS936" s="23">
        <v>29.88</v>
      </c>
      <c r="AT936" s="23">
        <v>74.691999999999993</v>
      </c>
      <c r="AU936" s="23">
        <v>81.39</v>
      </c>
      <c r="AX936" s="54">
        <f t="shared" si="2595"/>
        <v>0</v>
      </c>
      <c r="AY936" s="54">
        <f t="shared" si="2596"/>
        <v>0</v>
      </c>
      <c r="AZ936" s="54">
        <f t="shared" si="2597"/>
        <v>0</v>
      </c>
      <c r="BA936" s="54">
        <f t="shared" si="2598"/>
        <v>0</v>
      </c>
      <c r="BB936" s="54">
        <f t="shared" si="2599"/>
        <v>0</v>
      </c>
      <c r="BC936" s="54">
        <f t="shared" si="2600"/>
        <v>0</v>
      </c>
      <c r="BD936" s="54">
        <f t="shared" si="2601"/>
        <v>0</v>
      </c>
      <c r="BE936" s="54">
        <f t="shared" si="2602"/>
        <v>0</v>
      </c>
      <c r="BF936" s="54">
        <f t="shared" si="2603"/>
        <v>0</v>
      </c>
      <c r="BG936" s="54">
        <f t="shared" si="2604"/>
        <v>0</v>
      </c>
      <c r="BH936" s="54">
        <f t="shared" si="2605"/>
        <v>0</v>
      </c>
      <c r="BI936" s="54">
        <f t="shared" si="2606"/>
        <v>0</v>
      </c>
      <c r="BJ936" s="54">
        <f t="shared" si="2607"/>
        <v>0</v>
      </c>
      <c r="BK936" s="54">
        <f t="shared" si="2608"/>
        <v>0</v>
      </c>
      <c r="BL936" s="54">
        <f t="shared" si="2609"/>
        <v>0</v>
      </c>
      <c r="BM936" s="42"/>
      <c r="BO936" s="54">
        <f>'Norm-coeff'!$C$2+$AX936*'Norm-coeff'!$D$2+$AY936*'Norm-coeff'!$E$2+$AZ936*'Norm-coeff'!$F$2+$BA936*'Norm-coeff'!$G$2+$BB936*'Norm-coeff'!$H$2+$BC936*'Norm-coeff'!$I$2+$BD936*'Norm-coeff'!$J$2+$BE936*'Norm-coeff'!$K$2+$BF936*'Norm-coeff'!$L$2+$BG936*'Norm-coeff'!$M$2+$BH936*'Norm-coeff'!$N$2+$BI936*'Norm-coeff'!$O$2</f>
        <v>5.4045421474420303</v>
      </c>
      <c r="BP936" s="54">
        <f>'Norm-coeff'!$C$3+$AX936*'Norm-coeff'!$D$3+$AY936*'Norm-coeff'!$E$3+$AZ936*'Norm-coeff'!$F$3+$BA936*'Norm-coeff'!$G$3+$BB936*'Norm-coeff'!$H$3+$BC936*'Norm-coeff'!$I$3+$BD936*'Norm-coeff'!$J$3+$BE936*'Norm-coeff'!$K$3+$BF936*'Norm-coeff'!$L$3+$BG936*'Norm-coeff'!$M$3+$BH936*'Norm-coeff'!$N$3+$BI936*'Norm-coeff'!$O$3</f>
        <v>3.15319116612705</v>
      </c>
      <c r="BQ936" s="54">
        <f>'Norm-coeff'!$C$4+$AX936*'Norm-coeff'!$D$4+$AY936*'Norm-coeff'!$E$4+$AZ936*'Norm-coeff'!$F$4+$BA936*'Norm-coeff'!$G$4+$BB936*'Norm-coeff'!$H$4+$BC936*'Norm-coeff'!$I$4+$BD936*'Norm-coeff'!$J$4+$BE936*'Norm-coeff'!$K$4+$BF936*'Norm-coeff'!$L$4+$BG936*'Norm-coeff'!$M$4+$BH936*'Norm-coeff'!$N$4+$BI936*'Norm-coeff'!$O$4</f>
        <v>1.42115649462768</v>
      </c>
      <c r="BR936" s="54">
        <f>'Norm-coeff'!$C$5+$AX936*'Norm-coeff'!$D$5+$AY936*'Norm-coeff'!$E$5+$AZ936*'Norm-coeff'!$F$5+$BA936*'Norm-coeff'!$G$5+$BB936*'Norm-coeff'!$H$5+$BC936*'Norm-coeff'!$I$5+$BD936*'Norm-coeff'!$J$5+$BE936*'Norm-coeff'!$K$5+$BF936*'Norm-coeff'!$L$5+$BG936*'Norm-coeff'!$M$5+$BH936*'Norm-coeff'!$N$5+$BI936*'Norm-coeff'!$O$5</f>
        <v>1.0553329241296201</v>
      </c>
      <c r="BS936" s="54">
        <f>'Norm-coeff'!$C$6+$AX936*'Norm-coeff'!$D$6+$AY936*'Norm-coeff'!$E$6+$AZ936*'Norm-coeff'!$F$6+$BA936*'Norm-coeff'!$G$6+$BB936*'Norm-coeff'!$H$6+$BC936*'Norm-coeff'!$I$6+$BD936*'Norm-coeff'!$J$6+$BE936*'Norm-coeff'!$K$6+$BF936*'Norm-coeff'!$L$6+$BG936*'Norm-coeff'!$M$6+$BH936*'Norm-coeff'!$N$6+$BI936*'Norm-coeff'!$O$6</f>
        <v>-1.48700885495103E-2</v>
      </c>
      <c r="BT936" s="54">
        <f>'Norm-coeff'!$C$7+$AX936*'Norm-coeff'!$D$7+$AY936*'Norm-coeff'!$E$7+$AZ936*'Norm-coeff'!$F$7+$BA936*'Norm-coeff'!$G$7+$BB936*'Norm-coeff'!$H$7+$BC936*'Norm-coeff'!$I$7+$BD936*'Norm-coeff'!$J$7+$BE936*'Norm-coeff'!$K$7+$BF936*'Norm-coeff'!$L$7+$BG936*'Norm-coeff'!$M$7+$BH936*'Norm-coeff'!$N$7+$BI936*'Norm-coeff'!$O$7</f>
        <v>2.0907583608832998</v>
      </c>
      <c r="BU936" s="54">
        <f>'Norm-coeff'!$C$8+$AX936*'Norm-coeff'!$D$8+$AY936*'Norm-coeff'!$E$8+$AZ936*'Norm-coeff'!$F$8+$BA936*'Norm-coeff'!$G$8+$BB936*'Norm-coeff'!$H$8+$BC936*'Norm-coeff'!$I$8+$BD936*'Norm-coeff'!$J$8+$BE936*'Norm-coeff'!$K$8+$BF936*'Norm-coeff'!$L$8+$BG936*'Norm-coeff'!$M$8+$BH936*'Norm-coeff'!$N$8+$BI936*'Norm-coeff'!$O$8</f>
        <v>0.65894159836244504</v>
      </c>
      <c r="BV936" s="54">
        <f>'Norm-coeff'!$C$9+$AX936*'Norm-coeff'!$D$9+$AY936*'Norm-coeff'!$E$9+$AZ936*'Norm-coeff'!$F$9+$BA936*'Norm-coeff'!$G$9+$BB936*'Norm-coeff'!$H$9+$BC936*'Norm-coeff'!$I$9+$BD936*'Norm-coeff'!$J$9+$BE936*'Norm-coeff'!$K$9+$BF936*'Norm-coeff'!$L$9+$BG936*'Norm-coeff'!$M$9+$BH936*'Norm-coeff'!$N$9+$BI936*'Norm-coeff'!$O$9</f>
        <v>1.48961085014701</v>
      </c>
      <c r="BW936" s="54">
        <f>'Norm-coeff'!$C$10+$AX936*'Norm-coeff'!$D$10+$AY936*'Norm-coeff'!$E$10+$AZ936*'Norm-coeff'!$F$10+$BA936*'Norm-coeff'!$G$10+$BB936*'Norm-coeff'!$H$10+$BC936*'Norm-coeff'!$I$10+$BD936*'Norm-coeff'!$J$10+$BE936*'Norm-coeff'!$K$10+$BF936*'Norm-coeff'!$L$10+$BG936*'Norm-coeff'!$M$10+$BH936*'Norm-coeff'!$N$10+$BI936*'Norm-coeff'!$O$10</f>
        <v>1.42058735749591</v>
      </c>
      <c r="BX936" s="54">
        <f>'Norm-coeff'!$C$11+$AX936*'Norm-coeff'!$D$11+$AY936*'Norm-coeff'!$E$11+$AZ936*'Norm-coeff'!$F$11+$BA936*'Norm-coeff'!$G$11+$BB936*'Norm-coeff'!$H$11+$BC936*'Norm-coeff'!$I$11+$BD936*'Norm-coeff'!$J$11+$BE936*'Norm-coeff'!$K$11+$BF936*'Norm-coeff'!$L$11+$BG936*'Norm-coeff'!$M$11+$BH936*'Norm-coeff'!$N$11+$BI936*'Norm-coeff'!$O$11</f>
        <v>0.221233014421479</v>
      </c>
      <c r="BY936" s="54">
        <f>'Norm-coeff'!$C$12+$AX936*'Norm-coeff'!$D$12+$AY936*'Norm-coeff'!$E$12+$AZ936*'Norm-coeff'!$F$12+$BA936*'Norm-coeff'!$G$12+$BB936*'Norm-coeff'!$H$12+$BC936*'Norm-coeff'!$I$12+$BD936*'Norm-coeff'!$J$12+$BE936*'Norm-coeff'!$K$12+$BF936*'Norm-coeff'!$L$12+$BG936*'Norm-coeff'!$M$12+$BH936*'Norm-coeff'!$N$12+$BI936*'Norm-coeff'!$O$12</f>
        <v>0.283527502056037</v>
      </c>
      <c r="BZ936" s="54">
        <f>'Norm-coeff'!$C$13+$AX936*'Norm-coeff'!$D$13+$AY936*'Norm-coeff'!$E$13+$AZ936*'Norm-coeff'!$F$13+$BA936*'Norm-coeff'!$G$13+$BB936*'Norm-coeff'!$H$13+$BC936*'Norm-coeff'!$I$13+$BD936*'Norm-coeff'!$J$13+$BE936*'Norm-coeff'!$K$13+$BF936*'Norm-coeff'!$L$13+$BG936*'Norm-coeff'!$M$13+$BH936*'Norm-coeff'!$N$13+$BI936*'Norm-coeff'!$O$13</f>
        <v>-4.1864930554451202E-2</v>
      </c>
      <c r="CA936" s="54">
        <f>'Norm-coeff'!$C$14+$AX936*'Norm-coeff'!$D$14+$AY936*'Norm-coeff'!$E$14+$AZ936*'Norm-coeff'!$F$14+$BA936*'Norm-coeff'!$G$14+$BB936*'Norm-coeff'!$H$14+$BC936*'Norm-coeff'!$I$14+$BD936*'Norm-coeff'!$J$14+$BE936*'Norm-coeff'!$K$14+$BF936*'Norm-coeff'!$L$14+$BG936*'Norm-coeff'!$M$14+$BH936*'Norm-coeff'!$N$14+$BI936*'Norm-coeff'!$O$14</f>
        <v>4.2526983164477103</v>
      </c>
      <c r="CC936" s="54">
        <f t="shared" si="2610"/>
        <v>0</v>
      </c>
      <c r="CG936" s="54">
        <f t="shared" si="2611"/>
        <v>0</v>
      </c>
      <c r="CH936" s="54">
        <f t="shared" si="2594"/>
        <v>0</v>
      </c>
      <c r="CI936" s="54">
        <f t="shared" si="2612"/>
        <v>0</v>
      </c>
      <c r="CJ936" s="56">
        <f t="shared" si="2613"/>
        <v>0</v>
      </c>
      <c r="CK936" s="54">
        <f t="shared" si="2614"/>
        <v>0</v>
      </c>
      <c r="CL936" s="54">
        <f t="shared" si="2615"/>
        <v>0</v>
      </c>
      <c r="CM936" s="54">
        <f t="shared" si="2616"/>
        <v>0</v>
      </c>
      <c r="CN936" s="54">
        <f t="shared" si="2617"/>
        <v>0</v>
      </c>
      <c r="CO936" s="54">
        <f t="shared" si="2618"/>
        <v>0</v>
      </c>
      <c r="CP936" s="54">
        <f t="shared" si="2619"/>
        <v>0</v>
      </c>
      <c r="CQ936" s="54">
        <f t="shared" si="2620"/>
        <v>0</v>
      </c>
      <c r="CR936" s="54">
        <f t="shared" si="2621"/>
        <v>0</v>
      </c>
      <c r="CS936" s="54">
        <f t="shared" si="2622"/>
        <v>0</v>
      </c>
      <c r="CU936" s="54">
        <f t="shared" si="2623"/>
        <v>0</v>
      </c>
      <c r="CV936" s="54">
        <f t="shared" si="2624"/>
        <v>0</v>
      </c>
      <c r="CW936" s="54">
        <f t="shared" si="2625"/>
        <v>0</v>
      </c>
      <c r="CX936" s="54">
        <f t="shared" si="2626"/>
        <v>0</v>
      </c>
      <c r="CZ936" s="54">
        <f t="shared" si="2627"/>
        <v>0</v>
      </c>
      <c r="DA936" s="54">
        <f t="shared" si="2628"/>
        <v>0</v>
      </c>
      <c r="DB936" s="54">
        <f t="shared" si="2629"/>
        <v>0</v>
      </c>
      <c r="DC936" s="54">
        <f t="shared" si="2630"/>
        <v>0</v>
      </c>
      <c r="DD936" s="54">
        <f t="shared" si="2631"/>
        <v>0</v>
      </c>
      <c r="DE936" s="54">
        <f t="shared" si="2632"/>
        <v>0</v>
      </c>
      <c r="DF936" s="54">
        <f t="shared" si="2633"/>
        <v>0</v>
      </c>
      <c r="DG936" s="54">
        <f t="shared" si="2634"/>
        <v>2</v>
      </c>
      <c r="DH936" s="71">
        <f t="shared" si="2635"/>
        <v>0</v>
      </c>
      <c r="DI936" s="71">
        <f t="shared" si="2636"/>
        <v>0</v>
      </c>
      <c r="DJ936" s="54">
        <f t="shared" si="2637"/>
        <v>0</v>
      </c>
      <c r="DK936" s="54">
        <f t="shared" si="2638"/>
        <v>2</v>
      </c>
      <c r="DL936" s="4">
        <f t="shared" si="2568"/>
        <v>0</v>
      </c>
      <c r="DM936" s="3">
        <f t="shared" si="2639"/>
        <v>0</v>
      </c>
      <c r="DN936" s="3">
        <f t="shared" si="2640"/>
        <v>0</v>
      </c>
      <c r="DO936" s="4" t="e">
        <f t="shared" si="2641"/>
        <v>#DIV/0!</v>
      </c>
      <c r="DP936" s="57"/>
      <c r="DQ936" s="57"/>
      <c r="DR936" s="56">
        <f t="shared" si="2569"/>
        <v>2</v>
      </c>
      <c r="DS936" s="56">
        <f t="shared" si="2570"/>
        <v>0</v>
      </c>
      <c r="DT936" s="38">
        <f t="shared" si="2571"/>
        <v>0</v>
      </c>
      <c r="DU936" s="38">
        <f t="shared" si="2642"/>
        <v>2</v>
      </c>
      <c r="DV936" s="38">
        <f t="shared" si="2572"/>
        <v>0</v>
      </c>
      <c r="DW936" s="39">
        <f t="shared" si="2573"/>
        <v>0</v>
      </c>
      <c r="DX936" s="39">
        <f t="shared" si="2574"/>
        <v>0</v>
      </c>
      <c r="DY936" s="39">
        <f t="shared" si="2575"/>
        <v>0</v>
      </c>
      <c r="DZ936" s="39">
        <f t="shared" si="2576"/>
        <v>0</v>
      </c>
      <c r="EA936" s="39">
        <f t="shared" si="2577"/>
        <v>0</v>
      </c>
      <c r="EB936" s="37" t="e">
        <f t="shared" si="2643"/>
        <v>#DIV/0!</v>
      </c>
      <c r="EC936" s="37" t="e">
        <f t="shared" si="2644"/>
        <v>#DIV/0!</v>
      </c>
      <c r="ED936" s="37" t="e">
        <f t="shared" si="2645"/>
        <v>#DIV/0!</v>
      </c>
      <c r="EE936" s="37" t="e">
        <f t="shared" si="2646"/>
        <v>#DIV/0!</v>
      </c>
      <c r="EF936" s="39" t="e">
        <f t="shared" si="2647"/>
        <v>#DIV/0!</v>
      </c>
      <c r="EG936" s="37" t="e">
        <f t="shared" si="2648"/>
        <v>#DIV/0!</v>
      </c>
      <c r="EH936" s="37" t="e">
        <f t="shared" si="2649"/>
        <v>#DIV/0!</v>
      </c>
      <c r="EI936" s="11" t="b">
        <f t="shared" si="2650"/>
        <v>1</v>
      </c>
      <c r="EJ936" s="11" t="b">
        <f t="shared" si="2651"/>
        <v>0</v>
      </c>
      <c r="EK936" s="39" t="e">
        <f t="shared" si="2652"/>
        <v>#DIV/0!</v>
      </c>
      <c r="EL936" s="39" t="e">
        <f t="shared" si="2653"/>
        <v>#DIV/0!</v>
      </c>
      <c r="EM936" s="39" t="e">
        <f t="shared" si="2654"/>
        <v>#DIV/0!</v>
      </c>
      <c r="EN936" s="39" t="e">
        <f t="shared" si="2655"/>
        <v>#DIV/0!</v>
      </c>
      <c r="EO936" s="39" t="e">
        <f t="shared" si="2656"/>
        <v>#DIV/0!</v>
      </c>
      <c r="EP936" s="39" t="e">
        <f t="shared" si="2657"/>
        <v>#DIV/0!</v>
      </c>
      <c r="EQ936" s="39" t="e">
        <f t="shared" si="2658"/>
        <v>#DIV/0!</v>
      </c>
      <c r="ER936" s="39" t="e">
        <f t="shared" si="2659"/>
        <v>#DIV/0!</v>
      </c>
      <c r="ES936" s="58" t="str">
        <f t="shared" si="2660"/>
        <v>(OH,F,Cl)-dominate amphibole</v>
      </c>
      <c r="ET936" s="58" t="e">
        <f t="shared" si="2661"/>
        <v>#N/A</v>
      </c>
      <c r="EU936" s="56">
        <f t="shared" si="2578"/>
        <v>0</v>
      </c>
      <c r="EV936" s="56">
        <f t="shared" si="2579"/>
        <v>0</v>
      </c>
      <c r="EW936" s="56">
        <f t="shared" si="2580"/>
        <v>0</v>
      </c>
      <c r="EX936" s="56">
        <f t="shared" si="2581"/>
        <v>0</v>
      </c>
      <c r="EY936" s="56">
        <f t="shared" si="2582"/>
        <v>0</v>
      </c>
      <c r="EZ936" s="56">
        <f t="shared" si="2583"/>
        <v>0</v>
      </c>
      <c r="FA936" s="39">
        <f t="shared" si="2584"/>
        <v>0</v>
      </c>
      <c r="FB936" s="39">
        <f t="shared" si="2585"/>
        <v>0</v>
      </c>
      <c r="FC936" s="54">
        <f t="shared" si="2586"/>
        <v>0</v>
      </c>
      <c r="FD936" s="54">
        <f t="shared" si="2587"/>
        <v>0</v>
      </c>
      <c r="FE936" s="39">
        <f t="shared" si="2588"/>
        <v>0</v>
      </c>
      <c r="FF936" s="54">
        <f t="shared" si="2589"/>
        <v>0</v>
      </c>
      <c r="FG936" s="39">
        <f t="shared" si="2590"/>
        <v>0</v>
      </c>
      <c r="FH936" s="39">
        <f t="shared" si="2662"/>
        <v>0</v>
      </c>
      <c r="FI936" s="39">
        <f t="shared" si="2663"/>
        <v>0</v>
      </c>
      <c r="FJ936" s="39">
        <f t="shared" si="2664"/>
        <v>0</v>
      </c>
      <c r="FK936" s="39" t="e">
        <f t="shared" si="2665"/>
        <v>#DIV/0!</v>
      </c>
      <c r="FL936" s="39" t="e">
        <f t="shared" si="2666"/>
        <v>#DIV/0!</v>
      </c>
      <c r="FM936" s="39" t="e">
        <f t="shared" si="2667"/>
        <v>#DIV/0!</v>
      </c>
      <c r="FN936" s="39">
        <f t="shared" si="2668"/>
        <v>1</v>
      </c>
      <c r="FO936" s="39">
        <f t="shared" si="2591"/>
        <v>0</v>
      </c>
      <c r="FP936" s="39">
        <f t="shared" si="2592"/>
        <v>0</v>
      </c>
      <c r="FQ936" s="39">
        <f t="shared" si="2593"/>
        <v>0</v>
      </c>
      <c r="FR936" s="39">
        <f t="shared" si="2669"/>
        <v>0</v>
      </c>
      <c r="FS936" s="39">
        <f t="shared" si="2670"/>
        <v>0</v>
      </c>
      <c r="FU936" s="39" t="e">
        <f t="shared" si="2671"/>
        <v>#DIV/0!</v>
      </c>
      <c r="FV936" s="39" t="e">
        <f t="shared" si="2672"/>
        <v>#DIV/0!</v>
      </c>
      <c r="FW936" s="39" t="e">
        <f t="shared" si="2673"/>
        <v>#DIV/0!</v>
      </c>
      <c r="FY936" s="39" t="e">
        <f t="shared" si="2674"/>
        <v>#DIV/0!</v>
      </c>
      <c r="FZ936" s="39" t="e">
        <f t="shared" si="2675"/>
        <v>#DIV/0!</v>
      </c>
      <c r="GA936" s="39" t="e">
        <f t="shared" si="2676"/>
        <v>#DIV/0!</v>
      </c>
      <c r="GB936" s="39" t="e">
        <f t="shared" si="2677"/>
        <v>#DIV/0!</v>
      </c>
      <c r="GC936" s="39" t="e">
        <f t="shared" si="2678"/>
        <v>#DIV/0!</v>
      </c>
      <c r="GD936" s="39" t="e">
        <f t="shared" si="2679"/>
        <v>#DIV/0!</v>
      </c>
      <c r="GE936" s="39" t="e">
        <f t="shared" si="2680"/>
        <v>#DIV/0!</v>
      </c>
      <c r="GF936" s="39" t="e">
        <f t="shared" si="2681"/>
        <v>#DIV/0!</v>
      </c>
      <c r="GG936" s="39" t="e">
        <f t="shared" si="2682"/>
        <v>#DIV/0!</v>
      </c>
      <c r="GH936" s="39" t="e">
        <f t="shared" si="2683"/>
        <v>#DIV/0!</v>
      </c>
      <c r="GI936" s="39"/>
      <c r="GJ936" s="39" t="e">
        <f t="shared" si="2684"/>
        <v>#DIV/0!</v>
      </c>
      <c r="GK936" s="39" t="e">
        <f t="shared" si="2685"/>
        <v>#DIV/0!</v>
      </c>
      <c r="GL936" s="39" t="e">
        <f t="shared" si="2686"/>
        <v>#DIV/0!</v>
      </c>
      <c r="GM936" s="39" t="e">
        <f t="shared" si="2687"/>
        <v>#DIV/0!</v>
      </c>
      <c r="GN936" s="39" t="e">
        <f t="shared" si="2688"/>
        <v>#DIV/0!</v>
      </c>
      <c r="GO936" s="57"/>
      <c r="GP936" s="57" t="e">
        <f t="shared" si="2689"/>
        <v>#DIV/0!</v>
      </c>
      <c r="GQ936" s="59" t="e">
        <f t="shared" si="2690"/>
        <v>#DIV/0!</v>
      </c>
      <c r="GR936" s="41" t="e">
        <f t="shared" si="2691"/>
        <v>#DIV/0!</v>
      </c>
      <c r="GS936" s="57" t="e">
        <f t="shared" si="2692"/>
        <v>#DIV/0!</v>
      </c>
      <c r="GT936" s="57" t="e">
        <f t="shared" si="2693"/>
        <v>#DIV/0!</v>
      </c>
      <c r="GU936" s="57" t="e">
        <f t="shared" si="2694"/>
        <v>#DIV/0!</v>
      </c>
      <c r="GV936" s="57"/>
      <c r="GW936" s="42" t="e">
        <f t="shared" si="2695"/>
        <v>#DIV/0!</v>
      </c>
      <c r="GX936" s="42" t="e">
        <f t="shared" si="2696"/>
        <v>#DIV/0!</v>
      </c>
      <c r="GY936" s="42" t="e">
        <f t="shared" si="2697"/>
        <v>#DIV/0!</v>
      </c>
      <c r="GZ936" s="57"/>
      <c r="HA936" s="2" t="e">
        <f t="shared" si="2698"/>
        <v>#DIV/0!</v>
      </c>
      <c r="HB936" s="2" t="e">
        <f t="shared" si="2699"/>
        <v>#DIV/0!</v>
      </c>
      <c r="HC936" s="2" t="e">
        <f t="shared" si="2700"/>
        <v>#DIV/0!</v>
      </c>
      <c r="HD936" s="2" t="e">
        <f t="shared" si="2701"/>
        <v>#DIV/0!</v>
      </c>
      <c r="HE936" s="2" t="e">
        <f t="shared" si="2702"/>
        <v>#DIV/0!</v>
      </c>
      <c r="HF936" s="2" t="e">
        <f t="shared" si="2703"/>
        <v>#DIV/0!</v>
      </c>
      <c r="HG936" s="2" t="e">
        <f t="shared" si="2704"/>
        <v>#DIV/0!</v>
      </c>
      <c r="HH936" s="2" t="e">
        <f t="shared" si="2705"/>
        <v>#DIV/0!</v>
      </c>
      <c r="HI936" s="2" t="e">
        <f t="shared" si="2706"/>
        <v>#DIV/0!</v>
      </c>
      <c r="HJ936" s="11" t="e">
        <f t="shared" si="2707"/>
        <v>#DIV/0!</v>
      </c>
      <c r="HK936" s="60" t="e">
        <f t="shared" si="2708"/>
        <v>#DIV/0!</v>
      </c>
      <c r="HL936" s="57"/>
      <c r="HM936" s="57" t="e">
        <f t="shared" si="2709"/>
        <v>#DIV/0!</v>
      </c>
      <c r="HN936" s="57" t="e">
        <f t="shared" si="2710"/>
        <v>#DIV/0!</v>
      </c>
      <c r="HO936" s="57" t="e">
        <f t="shared" si="2711"/>
        <v>#DIV/0!</v>
      </c>
      <c r="HP936" s="57" t="e">
        <f t="shared" si="2712"/>
        <v>#DIV/0!</v>
      </c>
      <c r="HQ936" s="57" t="e">
        <f t="shared" si="2713"/>
        <v>#DIV/0!</v>
      </c>
      <c r="HR936" s="57"/>
      <c r="HS936" s="57" t="e">
        <f t="shared" si="2714"/>
        <v>#DIV/0!</v>
      </c>
      <c r="HT936" s="57" t="e">
        <f t="shared" si="2715"/>
        <v>#DIV/0!</v>
      </c>
      <c r="HU936" s="57" t="e">
        <f t="shared" si="2716"/>
        <v>#DIV/0!</v>
      </c>
      <c r="HV936" s="57" t="e">
        <f t="shared" si="2717"/>
        <v>#DIV/0!</v>
      </c>
      <c r="HW936" s="57" t="e">
        <f t="shared" si="2718"/>
        <v>#DIV/0!</v>
      </c>
      <c r="HX936" s="57"/>
      <c r="HY936" s="57" t="e">
        <f t="shared" si="2719"/>
        <v>#DIV/0!</v>
      </c>
      <c r="HZ936" s="57" t="e">
        <f t="shared" si="2720"/>
        <v>#DIV/0!</v>
      </c>
      <c r="IA936" s="57"/>
      <c r="IB936" s="61">
        <f t="shared" si="2721"/>
        <v>0</v>
      </c>
      <c r="IC936" s="57" t="str">
        <f t="shared" si="2722"/>
        <v/>
      </c>
      <c r="ID936" s="42"/>
      <c r="IE936" s="2" t="str">
        <f t="shared" si="2723"/>
        <v/>
      </c>
      <c r="IF936" s="60" t="e">
        <f t="shared" si="2724"/>
        <v>#DIV/0!</v>
      </c>
      <c r="IG936" s="60" t="str">
        <f t="shared" si="2725"/>
        <v/>
      </c>
      <c r="IH936" s="60" t="str">
        <f t="shared" si="2726"/>
        <v>zinco-</v>
      </c>
      <c r="II936" s="60" t="str">
        <f t="shared" si="2727"/>
        <v>mangano-</v>
      </c>
      <c r="IJ936" s="60" t="e">
        <f t="shared" si="2728"/>
        <v>#DIV/0!</v>
      </c>
      <c r="IK936" s="60" t="e">
        <f t="shared" si="2729"/>
        <v>#DIV/0!</v>
      </c>
      <c r="IL936" s="60" t="e">
        <f t="shared" si="2730"/>
        <v>#DIV/0!</v>
      </c>
      <c r="IM936" s="60" t="e">
        <f t="shared" si="2731"/>
        <v>#DIV/0!</v>
      </c>
      <c r="IN936" s="60" t="str">
        <f t="shared" si="2732"/>
        <v/>
      </c>
      <c r="IO936" s="60" t="str">
        <f t="shared" si="2733"/>
        <v/>
      </c>
      <c r="IP936" s="57"/>
      <c r="IQ936" s="57" t="str">
        <f t="shared" si="2734"/>
        <v>ERROR!!</v>
      </c>
    </row>
    <row r="937" spans="24:251">
      <c r="X937" s="29">
        <f t="shared" si="2735"/>
        <v>0</v>
      </c>
      <c r="Y937" s="29">
        <f t="shared" si="2736"/>
        <v>0</v>
      </c>
      <c r="Z937" s="29" t="e">
        <f t="shared" si="2737"/>
        <v>#DIV/0!</v>
      </c>
      <c r="AA937" s="29" t="e">
        <f t="shared" si="2738"/>
        <v>#DIV/0!</v>
      </c>
      <c r="AB937" s="29" t="e">
        <f t="shared" si="2739"/>
        <v>#DIV/0!</v>
      </c>
      <c r="AC937" s="29" t="e">
        <f t="shared" si="2740"/>
        <v>#DIV/0!</v>
      </c>
      <c r="AF937" s="23">
        <v>60.084299999999999</v>
      </c>
      <c r="AG937" s="23">
        <v>79.878799999999998</v>
      </c>
      <c r="AH937" s="23">
        <v>101.96120000000001</v>
      </c>
      <c r="AI937" s="23">
        <v>151.99039999999999</v>
      </c>
      <c r="AJ937" s="23">
        <v>159.69</v>
      </c>
      <c r="AK937" s="23">
        <v>71.846400000000003</v>
      </c>
      <c r="AL937" s="23">
        <v>70.9375</v>
      </c>
      <c r="AM937" s="23">
        <v>40.304400000000001</v>
      </c>
      <c r="AN937" s="23">
        <v>56.077399999999997</v>
      </c>
      <c r="AO937" s="23">
        <v>61.978999999999999</v>
      </c>
      <c r="AP937" s="23">
        <v>94.195999999999998</v>
      </c>
      <c r="AQ937" s="23">
        <v>18.998000000000001</v>
      </c>
      <c r="AR937" s="23">
        <v>35.450000000000003</v>
      </c>
      <c r="AS937" s="23">
        <v>29.88</v>
      </c>
      <c r="AT937" s="23">
        <v>74.691999999999993</v>
      </c>
      <c r="AU937" s="23">
        <v>81.39</v>
      </c>
      <c r="AX937" s="54">
        <f t="shared" si="2595"/>
        <v>0</v>
      </c>
      <c r="AY937" s="54">
        <f t="shared" si="2596"/>
        <v>0</v>
      </c>
      <c r="AZ937" s="54">
        <f t="shared" si="2597"/>
        <v>0</v>
      </c>
      <c r="BA937" s="54">
        <f t="shared" si="2598"/>
        <v>0</v>
      </c>
      <c r="BB937" s="54">
        <f t="shared" si="2599"/>
        <v>0</v>
      </c>
      <c r="BC937" s="54">
        <f t="shared" si="2600"/>
        <v>0</v>
      </c>
      <c r="BD937" s="54">
        <f t="shared" si="2601"/>
        <v>0</v>
      </c>
      <c r="BE937" s="54">
        <f t="shared" si="2602"/>
        <v>0</v>
      </c>
      <c r="BF937" s="54">
        <f t="shared" si="2603"/>
        <v>0</v>
      </c>
      <c r="BG937" s="54">
        <f t="shared" si="2604"/>
        <v>0</v>
      </c>
      <c r="BH937" s="54">
        <f t="shared" si="2605"/>
        <v>0</v>
      </c>
      <c r="BI937" s="54">
        <f t="shared" si="2606"/>
        <v>0</v>
      </c>
      <c r="BJ937" s="54">
        <f t="shared" si="2607"/>
        <v>0</v>
      </c>
      <c r="BK937" s="54">
        <f t="shared" si="2608"/>
        <v>0</v>
      </c>
      <c r="BL937" s="54">
        <f t="shared" si="2609"/>
        <v>0</v>
      </c>
      <c r="BM937" s="42"/>
      <c r="BO937" s="54">
        <f>'Norm-coeff'!$C$2+$AX937*'Norm-coeff'!$D$2+$AY937*'Norm-coeff'!$E$2+$AZ937*'Norm-coeff'!$F$2+$BA937*'Norm-coeff'!$G$2+$BB937*'Norm-coeff'!$H$2+$BC937*'Norm-coeff'!$I$2+$BD937*'Norm-coeff'!$J$2+$BE937*'Norm-coeff'!$K$2+$BF937*'Norm-coeff'!$L$2+$BG937*'Norm-coeff'!$M$2+$BH937*'Norm-coeff'!$N$2+$BI937*'Norm-coeff'!$O$2</f>
        <v>5.4045421474420303</v>
      </c>
      <c r="BP937" s="54">
        <f>'Norm-coeff'!$C$3+$AX937*'Norm-coeff'!$D$3+$AY937*'Norm-coeff'!$E$3+$AZ937*'Norm-coeff'!$F$3+$BA937*'Norm-coeff'!$G$3+$BB937*'Norm-coeff'!$H$3+$BC937*'Norm-coeff'!$I$3+$BD937*'Norm-coeff'!$J$3+$BE937*'Norm-coeff'!$K$3+$BF937*'Norm-coeff'!$L$3+$BG937*'Norm-coeff'!$M$3+$BH937*'Norm-coeff'!$N$3+$BI937*'Norm-coeff'!$O$3</f>
        <v>3.15319116612705</v>
      </c>
      <c r="BQ937" s="54">
        <f>'Norm-coeff'!$C$4+$AX937*'Norm-coeff'!$D$4+$AY937*'Norm-coeff'!$E$4+$AZ937*'Norm-coeff'!$F$4+$BA937*'Norm-coeff'!$G$4+$BB937*'Norm-coeff'!$H$4+$BC937*'Norm-coeff'!$I$4+$BD937*'Norm-coeff'!$J$4+$BE937*'Norm-coeff'!$K$4+$BF937*'Norm-coeff'!$L$4+$BG937*'Norm-coeff'!$M$4+$BH937*'Norm-coeff'!$N$4+$BI937*'Norm-coeff'!$O$4</f>
        <v>1.42115649462768</v>
      </c>
      <c r="BR937" s="54">
        <f>'Norm-coeff'!$C$5+$AX937*'Norm-coeff'!$D$5+$AY937*'Norm-coeff'!$E$5+$AZ937*'Norm-coeff'!$F$5+$BA937*'Norm-coeff'!$G$5+$BB937*'Norm-coeff'!$H$5+$BC937*'Norm-coeff'!$I$5+$BD937*'Norm-coeff'!$J$5+$BE937*'Norm-coeff'!$K$5+$BF937*'Norm-coeff'!$L$5+$BG937*'Norm-coeff'!$M$5+$BH937*'Norm-coeff'!$N$5+$BI937*'Norm-coeff'!$O$5</f>
        <v>1.0553329241296201</v>
      </c>
      <c r="BS937" s="54">
        <f>'Norm-coeff'!$C$6+$AX937*'Norm-coeff'!$D$6+$AY937*'Norm-coeff'!$E$6+$AZ937*'Norm-coeff'!$F$6+$BA937*'Norm-coeff'!$G$6+$BB937*'Norm-coeff'!$H$6+$BC937*'Norm-coeff'!$I$6+$BD937*'Norm-coeff'!$J$6+$BE937*'Norm-coeff'!$K$6+$BF937*'Norm-coeff'!$L$6+$BG937*'Norm-coeff'!$M$6+$BH937*'Norm-coeff'!$N$6+$BI937*'Norm-coeff'!$O$6</f>
        <v>-1.48700885495103E-2</v>
      </c>
      <c r="BT937" s="54">
        <f>'Norm-coeff'!$C$7+$AX937*'Norm-coeff'!$D$7+$AY937*'Norm-coeff'!$E$7+$AZ937*'Norm-coeff'!$F$7+$BA937*'Norm-coeff'!$G$7+$BB937*'Norm-coeff'!$H$7+$BC937*'Norm-coeff'!$I$7+$BD937*'Norm-coeff'!$J$7+$BE937*'Norm-coeff'!$K$7+$BF937*'Norm-coeff'!$L$7+$BG937*'Norm-coeff'!$M$7+$BH937*'Norm-coeff'!$N$7+$BI937*'Norm-coeff'!$O$7</f>
        <v>2.0907583608832998</v>
      </c>
      <c r="BU937" s="54">
        <f>'Norm-coeff'!$C$8+$AX937*'Norm-coeff'!$D$8+$AY937*'Norm-coeff'!$E$8+$AZ937*'Norm-coeff'!$F$8+$BA937*'Norm-coeff'!$G$8+$BB937*'Norm-coeff'!$H$8+$BC937*'Norm-coeff'!$I$8+$BD937*'Norm-coeff'!$J$8+$BE937*'Norm-coeff'!$K$8+$BF937*'Norm-coeff'!$L$8+$BG937*'Norm-coeff'!$M$8+$BH937*'Norm-coeff'!$N$8+$BI937*'Norm-coeff'!$O$8</f>
        <v>0.65894159836244504</v>
      </c>
      <c r="BV937" s="54">
        <f>'Norm-coeff'!$C$9+$AX937*'Norm-coeff'!$D$9+$AY937*'Norm-coeff'!$E$9+$AZ937*'Norm-coeff'!$F$9+$BA937*'Norm-coeff'!$G$9+$BB937*'Norm-coeff'!$H$9+$BC937*'Norm-coeff'!$I$9+$BD937*'Norm-coeff'!$J$9+$BE937*'Norm-coeff'!$K$9+$BF937*'Norm-coeff'!$L$9+$BG937*'Norm-coeff'!$M$9+$BH937*'Norm-coeff'!$N$9+$BI937*'Norm-coeff'!$O$9</f>
        <v>1.48961085014701</v>
      </c>
      <c r="BW937" s="54">
        <f>'Norm-coeff'!$C$10+$AX937*'Norm-coeff'!$D$10+$AY937*'Norm-coeff'!$E$10+$AZ937*'Norm-coeff'!$F$10+$BA937*'Norm-coeff'!$G$10+$BB937*'Norm-coeff'!$H$10+$BC937*'Norm-coeff'!$I$10+$BD937*'Norm-coeff'!$J$10+$BE937*'Norm-coeff'!$K$10+$BF937*'Norm-coeff'!$L$10+$BG937*'Norm-coeff'!$M$10+$BH937*'Norm-coeff'!$N$10+$BI937*'Norm-coeff'!$O$10</f>
        <v>1.42058735749591</v>
      </c>
      <c r="BX937" s="54">
        <f>'Norm-coeff'!$C$11+$AX937*'Norm-coeff'!$D$11+$AY937*'Norm-coeff'!$E$11+$AZ937*'Norm-coeff'!$F$11+$BA937*'Norm-coeff'!$G$11+$BB937*'Norm-coeff'!$H$11+$BC937*'Norm-coeff'!$I$11+$BD937*'Norm-coeff'!$J$11+$BE937*'Norm-coeff'!$K$11+$BF937*'Norm-coeff'!$L$11+$BG937*'Norm-coeff'!$M$11+$BH937*'Norm-coeff'!$N$11+$BI937*'Norm-coeff'!$O$11</f>
        <v>0.221233014421479</v>
      </c>
      <c r="BY937" s="54">
        <f>'Norm-coeff'!$C$12+$AX937*'Norm-coeff'!$D$12+$AY937*'Norm-coeff'!$E$12+$AZ937*'Norm-coeff'!$F$12+$BA937*'Norm-coeff'!$G$12+$BB937*'Norm-coeff'!$H$12+$BC937*'Norm-coeff'!$I$12+$BD937*'Norm-coeff'!$J$12+$BE937*'Norm-coeff'!$K$12+$BF937*'Norm-coeff'!$L$12+$BG937*'Norm-coeff'!$M$12+$BH937*'Norm-coeff'!$N$12+$BI937*'Norm-coeff'!$O$12</f>
        <v>0.283527502056037</v>
      </c>
      <c r="BZ937" s="54">
        <f>'Norm-coeff'!$C$13+$AX937*'Norm-coeff'!$D$13+$AY937*'Norm-coeff'!$E$13+$AZ937*'Norm-coeff'!$F$13+$BA937*'Norm-coeff'!$G$13+$BB937*'Norm-coeff'!$H$13+$BC937*'Norm-coeff'!$I$13+$BD937*'Norm-coeff'!$J$13+$BE937*'Norm-coeff'!$K$13+$BF937*'Norm-coeff'!$L$13+$BG937*'Norm-coeff'!$M$13+$BH937*'Norm-coeff'!$N$13+$BI937*'Norm-coeff'!$O$13</f>
        <v>-4.1864930554451202E-2</v>
      </c>
      <c r="CA937" s="54">
        <f>'Norm-coeff'!$C$14+$AX937*'Norm-coeff'!$D$14+$AY937*'Norm-coeff'!$E$14+$AZ937*'Norm-coeff'!$F$14+$BA937*'Norm-coeff'!$G$14+$BB937*'Norm-coeff'!$H$14+$BC937*'Norm-coeff'!$I$14+$BD937*'Norm-coeff'!$J$14+$BE937*'Norm-coeff'!$K$14+$BF937*'Norm-coeff'!$L$14+$BG937*'Norm-coeff'!$M$14+$BH937*'Norm-coeff'!$N$14+$BI937*'Norm-coeff'!$O$14</f>
        <v>4.2526983164477103</v>
      </c>
      <c r="CC937" s="54">
        <f t="shared" si="2610"/>
        <v>0</v>
      </c>
      <c r="CG937" s="54">
        <f t="shared" si="2611"/>
        <v>0</v>
      </c>
      <c r="CH937" s="54">
        <f t="shared" si="2594"/>
        <v>0</v>
      </c>
      <c r="CI937" s="54">
        <f t="shared" si="2612"/>
        <v>0</v>
      </c>
      <c r="CJ937" s="56">
        <f t="shared" si="2613"/>
        <v>0</v>
      </c>
      <c r="CK937" s="54">
        <f t="shared" si="2614"/>
        <v>0</v>
      </c>
      <c r="CL937" s="54">
        <f t="shared" si="2615"/>
        <v>0</v>
      </c>
      <c r="CM937" s="54">
        <f t="shared" si="2616"/>
        <v>0</v>
      </c>
      <c r="CN937" s="54">
        <f t="shared" si="2617"/>
        <v>0</v>
      </c>
      <c r="CO937" s="54">
        <f t="shared" si="2618"/>
        <v>0</v>
      </c>
      <c r="CP937" s="54">
        <f t="shared" si="2619"/>
        <v>0</v>
      </c>
      <c r="CQ937" s="54">
        <f t="shared" si="2620"/>
        <v>0</v>
      </c>
      <c r="CR937" s="54">
        <f t="shared" si="2621"/>
        <v>0</v>
      </c>
      <c r="CS937" s="54">
        <f t="shared" si="2622"/>
        <v>0</v>
      </c>
      <c r="CU937" s="54">
        <f t="shared" si="2623"/>
        <v>0</v>
      </c>
      <c r="CV937" s="54">
        <f t="shared" si="2624"/>
        <v>0</v>
      </c>
      <c r="CW937" s="54">
        <f t="shared" si="2625"/>
        <v>0</v>
      </c>
      <c r="CX937" s="54">
        <f t="shared" si="2626"/>
        <v>0</v>
      </c>
      <c r="CZ937" s="54">
        <f t="shared" si="2627"/>
        <v>0</v>
      </c>
      <c r="DA937" s="54">
        <f t="shared" si="2628"/>
        <v>0</v>
      </c>
      <c r="DB937" s="54">
        <f t="shared" si="2629"/>
        <v>0</v>
      </c>
      <c r="DC937" s="54">
        <f t="shared" si="2630"/>
        <v>0</v>
      </c>
      <c r="DD937" s="54">
        <f t="shared" si="2631"/>
        <v>0</v>
      </c>
      <c r="DE937" s="54">
        <f t="shared" si="2632"/>
        <v>0</v>
      </c>
      <c r="DF937" s="54">
        <f t="shared" si="2633"/>
        <v>0</v>
      </c>
      <c r="DG937" s="54">
        <f t="shared" si="2634"/>
        <v>2</v>
      </c>
      <c r="DH937" s="71">
        <f t="shared" si="2635"/>
        <v>0</v>
      </c>
      <c r="DI937" s="71">
        <f t="shared" si="2636"/>
        <v>0</v>
      </c>
      <c r="DJ937" s="54">
        <f t="shared" si="2637"/>
        <v>0</v>
      </c>
      <c r="DK937" s="54">
        <f t="shared" si="2638"/>
        <v>2</v>
      </c>
      <c r="DL937" s="4">
        <f t="shared" si="2568"/>
        <v>0</v>
      </c>
      <c r="DM937" s="3">
        <f t="shared" si="2639"/>
        <v>0</v>
      </c>
      <c r="DN937" s="3">
        <f t="shared" si="2640"/>
        <v>0</v>
      </c>
      <c r="DO937" s="4" t="e">
        <f t="shared" si="2641"/>
        <v>#DIV/0!</v>
      </c>
      <c r="DP937" s="57"/>
      <c r="DQ937" s="57"/>
      <c r="DR937" s="56">
        <f t="shared" si="2569"/>
        <v>2</v>
      </c>
      <c r="DS937" s="56">
        <f t="shared" si="2570"/>
        <v>0</v>
      </c>
      <c r="DT937" s="38">
        <f t="shared" si="2571"/>
        <v>0</v>
      </c>
      <c r="DU937" s="38">
        <f t="shared" si="2642"/>
        <v>2</v>
      </c>
      <c r="DV937" s="38">
        <f t="shared" si="2572"/>
        <v>0</v>
      </c>
      <c r="DW937" s="39">
        <f t="shared" si="2573"/>
        <v>0</v>
      </c>
      <c r="DX937" s="39">
        <f t="shared" si="2574"/>
        <v>0</v>
      </c>
      <c r="DY937" s="39">
        <f t="shared" si="2575"/>
        <v>0</v>
      </c>
      <c r="DZ937" s="39">
        <f t="shared" si="2576"/>
        <v>0</v>
      </c>
      <c r="EA937" s="39">
        <f t="shared" si="2577"/>
        <v>0</v>
      </c>
      <c r="EB937" s="37" t="e">
        <f t="shared" si="2643"/>
        <v>#DIV/0!</v>
      </c>
      <c r="EC937" s="37" t="e">
        <f t="shared" si="2644"/>
        <v>#DIV/0!</v>
      </c>
      <c r="ED937" s="37" t="e">
        <f t="shared" si="2645"/>
        <v>#DIV/0!</v>
      </c>
      <c r="EE937" s="37" t="e">
        <f t="shared" si="2646"/>
        <v>#DIV/0!</v>
      </c>
      <c r="EF937" s="39" t="e">
        <f t="shared" si="2647"/>
        <v>#DIV/0!</v>
      </c>
      <c r="EG937" s="37" t="e">
        <f t="shared" si="2648"/>
        <v>#DIV/0!</v>
      </c>
      <c r="EH937" s="37" t="e">
        <f t="shared" si="2649"/>
        <v>#DIV/0!</v>
      </c>
      <c r="EI937" s="11" t="b">
        <f t="shared" si="2650"/>
        <v>1</v>
      </c>
      <c r="EJ937" s="11" t="b">
        <f t="shared" si="2651"/>
        <v>0</v>
      </c>
      <c r="EK937" s="39" t="e">
        <f t="shared" si="2652"/>
        <v>#DIV/0!</v>
      </c>
      <c r="EL937" s="39" t="e">
        <f t="shared" si="2653"/>
        <v>#DIV/0!</v>
      </c>
      <c r="EM937" s="39" t="e">
        <f t="shared" si="2654"/>
        <v>#DIV/0!</v>
      </c>
      <c r="EN937" s="39" t="e">
        <f t="shared" si="2655"/>
        <v>#DIV/0!</v>
      </c>
      <c r="EO937" s="39" t="e">
        <f t="shared" si="2656"/>
        <v>#DIV/0!</v>
      </c>
      <c r="EP937" s="39" t="e">
        <f t="shared" si="2657"/>
        <v>#DIV/0!</v>
      </c>
      <c r="EQ937" s="39" t="e">
        <f t="shared" si="2658"/>
        <v>#DIV/0!</v>
      </c>
      <c r="ER937" s="39" t="e">
        <f t="shared" si="2659"/>
        <v>#DIV/0!</v>
      </c>
      <c r="ES937" s="58" t="str">
        <f t="shared" si="2660"/>
        <v>(OH,F,Cl)-dominate amphibole</v>
      </c>
      <c r="ET937" s="58" t="e">
        <f t="shared" si="2661"/>
        <v>#N/A</v>
      </c>
      <c r="EU937" s="56">
        <f t="shared" si="2578"/>
        <v>0</v>
      </c>
      <c r="EV937" s="56">
        <f t="shared" si="2579"/>
        <v>0</v>
      </c>
      <c r="EW937" s="56">
        <f t="shared" si="2580"/>
        <v>0</v>
      </c>
      <c r="EX937" s="56">
        <f t="shared" si="2581"/>
        <v>0</v>
      </c>
      <c r="EY937" s="56">
        <f t="shared" si="2582"/>
        <v>0</v>
      </c>
      <c r="EZ937" s="56">
        <f t="shared" si="2583"/>
        <v>0</v>
      </c>
      <c r="FA937" s="39">
        <f t="shared" si="2584"/>
        <v>0</v>
      </c>
      <c r="FB937" s="39">
        <f t="shared" si="2585"/>
        <v>0</v>
      </c>
      <c r="FC937" s="54">
        <f t="shared" si="2586"/>
        <v>0</v>
      </c>
      <c r="FD937" s="54">
        <f t="shared" si="2587"/>
        <v>0</v>
      </c>
      <c r="FE937" s="39">
        <f t="shared" si="2588"/>
        <v>0</v>
      </c>
      <c r="FF937" s="54">
        <f t="shared" si="2589"/>
        <v>0</v>
      </c>
      <c r="FG937" s="39">
        <f t="shared" si="2590"/>
        <v>0</v>
      </c>
      <c r="FH937" s="39">
        <f t="shared" si="2662"/>
        <v>0</v>
      </c>
      <c r="FI937" s="39">
        <f t="shared" si="2663"/>
        <v>0</v>
      </c>
      <c r="FJ937" s="39">
        <f t="shared" si="2664"/>
        <v>0</v>
      </c>
      <c r="FK937" s="39" t="e">
        <f t="shared" si="2665"/>
        <v>#DIV/0!</v>
      </c>
      <c r="FL937" s="39" t="e">
        <f t="shared" si="2666"/>
        <v>#DIV/0!</v>
      </c>
      <c r="FM937" s="39" t="e">
        <f t="shared" si="2667"/>
        <v>#DIV/0!</v>
      </c>
      <c r="FN937" s="39">
        <f t="shared" si="2668"/>
        <v>1</v>
      </c>
      <c r="FO937" s="39">
        <f t="shared" si="2591"/>
        <v>0</v>
      </c>
      <c r="FP937" s="39">
        <f t="shared" si="2592"/>
        <v>0</v>
      </c>
      <c r="FQ937" s="39">
        <f t="shared" si="2593"/>
        <v>0</v>
      </c>
      <c r="FR937" s="39">
        <f t="shared" si="2669"/>
        <v>0</v>
      </c>
      <c r="FS937" s="39">
        <f t="shared" si="2670"/>
        <v>0</v>
      </c>
      <c r="FU937" s="39" t="e">
        <f t="shared" si="2671"/>
        <v>#DIV/0!</v>
      </c>
      <c r="FV937" s="39" t="e">
        <f t="shared" si="2672"/>
        <v>#DIV/0!</v>
      </c>
      <c r="FW937" s="39" t="e">
        <f t="shared" si="2673"/>
        <v>#DIV/0!</v>
      </c>
      <c r="FY937" s="39" t="e">
        <f t="shared" si="2674"/>
        <v>#DIV/0!</v>
      </c>
      <c r="FZ937" s="39" t="e">
        <f t="shared" si="2675"/>
        <v>#DIV/0!</v>
      </c>
      <c r="GA937" s="39" t="e">
        <f t="shared" si="2676"/>
        <v>#DIV/0!</v>
      </c>
      <c r="GB937" s="39" t="e">
        <f t="shared" si="2677"/>
        <v>#DIV/0!</v>
      </c>
      <c r="GC937" s="39" t="e">
        <f t="shared" si="2678"/>
        <v>#DIV/0!</v>
      </c>
      <c r="GD937" s="39" t="e">
        <f t="shared" si="2679"/>
        <v>#DIV/0!</v>
      </c>
      <c r="GE937" s="39" t="e">
        <f t="shared" si="2680"/>
        <v>#DIV/0!</v>
      </c>
      <c r="GF937" s="39" t="e">
        <f t="shared" si="2681"/>
        <v>#DIV/0!</v>
      </c>
      <c r="GG937" s="39" t="e">
        <f t="shared" si="2682"/>
        <v>#DIV/0!</v>
      </c>
      <c r="GH937" s="39" t="e">
        <f t="shared" si="2683"/>
        <v>#DIV/0!</v>
      </c>
      <c r="GI937" s="39"/>
      <c r="GJ937" s="39" t="e">
        <f t="shared" si="2684"/>
        <v>#DIV/0!</v>
      </c>
      <c r="GK937" s="39" t="e">
        <f t="shared" si="2685"/>
        <v>#DIV/0!</v>
      </c>
      <c r="GL937" s="39" t="e">
        <f t="shared" si="2686"/>
        <v>#DIV/0!</v>
      </c>
      <c r="GM937" s="39" t="e">
        <f t="shared" si="2687"/>
        <v>#DIV/0!</v>
      </c>
      <c r="GN937" s="39" t="e">
        <f t="shared" si="2688"/>
        <v>#DIV/0!</v>
      </c>
      <c r="GO937" s="57"/>
      <c r="GP937" s="57" t="e">
        <f t="shared" si="2689"/>
        <v>#DIV/0!</v>
      </c>
      <c r="GQ937" s="59" t="e">
        <f t="shared" si="2690"/>
        <v>#DIV/0!</v>
      </c>
      <c r="GR937" s="41" t="e">
        <f t="shared" si="2691"/>
        <v>#DIV/0!</v>
      </c>
      <c r="GS937" s="57" t="e">
        <f t="shared" si="2692"/>
        <v>#DIV/0!</v>
      </c>
      <c r="GT937" s="57" t="e">
        <f t="shared" si="2693"/>
        <v>#DIV/0!</v>
      </c>
      <c r="GU937" s="57" t="e">
        <f t="shared" si="2694"/>
        <v>#DIV/0!</v>
      </c>
      <c r="GV937" s="57"/>
      <c r="GW937" s="42" t="e">
        <f t="shared" si="2695"/>
        <v>#DIV/0!</v>
      </c>
      <c r="GX937" s="42" t="e">
        <f t="shared" si="2696"/>
        <v>#DIV/0!</v>
      </c>
      <c r="GY937" s="42" t="e">
        <f t="shared" si="2697"/>
        <v>#DIV/0!</v>
      </c>
      <c r="GZ937" s="57"/>
      <c r="HA937" s="2" t="e">
        <f t="shared" si="2698"/>
        <v>#DIV/0!</v>
      </c>
      <c r="HB937" s="2" t="e">
        <f t="shared" si="2699"/>
        <v>#DIV/0!</v>
      </c>
      <c r="HC937" s="2" t="e">
        <f t="shared" si="2700"/>
        <v>#DIV/0!</v>
      </c>
      <c r="HD937" s="2" t="e">
        <f t="shared" si="2701"/>
        <v>#DIV/0!</v>
      </c>
      <c r="HE937" s="2" t="e">
        <f t="shared" si="2702"/>
        <v>#DIV/0!</v>
      </c>
      <c r="HF937" s="2" t="e">
        <f t="shared" si="2703"/>
        <v>#DIV/0!</v>
      </c>
      <c r="HG937" s="2" t="e">
        <f t="shared" si="2704"/>
        <v>#DIV/0!</v>
      </c>
      <c r="HH937" s="2" t="e">
        <f t="shared" si="2705"/>
        <v>#DIV/0!</v>
      </c>
      <c r="HI937" s="2" t="e">
        <f t="shared" si="2706"/>
        <v>#DIV/0!</v>
      </c>
      <c r="HJ937" s="11" t="e">
        <f t="shared" si="2707"/>
        <v>#DIV/0!</v>
      </c>
      <c r="HK937" s="60" t="e">
        <f t="shared" si="2708"/>
        <v>#DIV/0!</v>
      </c>
      <c r="HL937" s="57"/>
      <c r="HM937" s="57" t="e">
        <f t="shared" si="2709"/>
        <v>#DIV/0!</v>
      </c>
      <c r="HN937" s="57" t="e">
        <f t="shared" si="2710"/>
        <v>#DIV/0!</v>
      </c>
      <c r="HO937" s="57" t="e">
        <f t="shared" si="2711"/>
        <v>#DIV/0!</v>
      </c>
      <c r="HP937" s="57" t="e">
        <f t="shared" si="2712"/>
        <v>#DIV/0!</v>
      </c>
      <c r="HQ937" s="57" t="e">
        <f t="shared" si="2713"/>
        <v>#DIV/0!</v>
      </c>
      <c r="HR937" s="57"/>
      <c r="HS937" s="57" t="e">
        <f t="shared" si="2714"/>
        <v>#DIV/0!</v>
      </c>
      <c r="HT937" s="57" t="e">
        <f t="shared" si="2715"/>
        <v>#DIV/0!</v>
      </c>
      <c r="HU937" s="57" t="e">
        <f t="shared" si="2716"/>
        <v>#DIV/0!</v>
      </c>
      <c r="HV937" s="57" t="e">
        <f t="shared" si="2717"/>
        <v>#DIV/0!</v>
      </c>
      <c r="HW937" s="57" t="e">
        <f t="shared" si="2718"/>
        <v>#DIV/0!</v>
      </c>
      <c r="HX937" s="57"/>
      <c r="HY937" s="57" t="e">
        <f t="shared" si="2719"/>
        <v>#DIV/0!</v>
      </c>
      <c r="HZ937" s="57" t="e">
        <f t="shared" si="2720"/>
        <v>#DIV/0!</v>
      </c>
      <c r="IA937" s="57"/>
      <c r="IB937" s="61">
        <f t="shared" si="2721"/>
        <v>0</v>
      </c>
      <c r="IC937" s="57" t="str">
        <f t="shared" si="2722"/>
        <v/>
      </c>
      <c r="ID937" s="42"/>
      <c r="IE937" s="2" t="str">
        <f t="shared" si="2723"/>
        <v/>
      </c>
      <c r="IF937" s="60" t="e">
        <f t="shared" si="2724"/>
        <v>#DIV/0!</v>
      </c>
      <c r="IG937" s="60" t="str">
        <f t="shared" si="2725"/>
        <v/>
      </c>
      <c r="IH937" s="60" t="str">
        <f t="shared" si="2726"/>
        <v>zinco-</v>
      </c>
      <c r="II937" s="60" t="str">
        <f t="shared" si="2727"/>
        <v>mangano-</v>
      </c>
      <c r="IJ937" s="60" t="e">
        <f t="shared" si="2728"/>
        <v>#DIV/0!</v>
      </c>
      <c r="IK937" s="60" t="e">
        <f t="shared" si="2729"/>
        <v>#DIV/0!</v>
      </c>
      <c r="IL937" s="60" t="e">
        <f t="shared" si="2730"/>
        <v>#DIV/0!</v>
      </c>
      <c r="IM937" s="60" t="e">
        <f t="shared" si="2731"/>
        <v>#DIV/0!</v>
      </c>
      <c r="IN937" s="60" t="str">
        <f t="shared" si="2732"/>
        <v/>
      </c>
      <c r="IO937" s="60" t="str">
        <f t="shared" si="2733"/>
        <v/>
      </c>
      <c r="IP937" s="57"/>
      <c r="IQ937" s="57" t="str">
        <f t="shared" si="2734"/>
        <v>ERROR!!</v>
      </c>
    </row>
    <row r="938" spans="24:251">
      <c r="X938" s="29">
        <f t="shared" si="2735"/>
        <v>0</v>
      </c>
      <c r="Y938" s="29">
        <f t="shared" si="2736"/>
        <v>0</v>
      </c>
      <c r="Z938" s="29" t="e">
        <f t="shared" si="2737"/>
        <v>#DIV/0!</v>
      </c>
      <c r="AA938" s="29" t="e">
        <f t="shared" si="2738"/>
        <v>#DIV/0!</v>
      </c>
      <c r="AB938" s="29" t="e">
        <f t="shared" si="2739"/>
        <v>#DIV/0!</v>
      </c>
      <c r="AC938" s="29" t="e">
        <f t="shared" si="2740"/>
        <v>#DIV/0!</v>
      </c>
      <c r="AF938" s="23">
        <v>60.084299999999999</v>
      </c>
      <c r="AG938" s="23">
        <v>79.878799999999998</v>
      </c>
      <c r="AH938" s="23">
        <v>101.96120000000001</v>
      </c>
      <c r="AI938" s="23">
        <v>151.99039999999999</v>
      </c>
      <c r="AJ938" s="23">
        <v>159.69</v>
      </c>
      <c r="AK938" s="23">
        <v>71.846400000000003</v>
      </c>
      <c r="AL938" s="23">
        <v>70.9375</v>
      </c>
      <c r="AM938" s="23">
        <v>40.304400000000001</v>
      </c>
      <c r="AN938" s="23">
        <v>56.077399999999997</v>
      </c>
      <c r="AO938" s="23">
        <v>61.978999999999999</v>
      </c>
      <c r="AP938" s="23">
        <v>94.195999999999998</v>
      </c>
      <c r="AQ938" s="23">
        <v>18.998000000000001</v>
      </c>
      <c r="AR938" s="23">
        <v>35.450000000000003</v>
      </c>
      <c r="AS938" s="23">
        <v>29.88</v>
      </c>
      <c r="AT938" s="23">
        <v>74.691999999999993</v>
      </c>
      <c r="AU938" s="23">
        <v>81.39</v>
      </c>
      <c r="AX938" s="54">
        <f t="shared" si="2595"/>
        <v>0</v>
      </c>
      <c r="AY938" s="54">
        <f t="shared" si="2596"/>
        <v>0</v>
      </c>
      <c r="AZ938" s="54">
        <f t="shared" si="2597"/>
        <v>0</v>
      </c>
      <c r="BA938" s="54">
        <f t="shared" si="2598"/>
        <v>0</v>
      </c>
      <c r="BB938" s="54">
        <f t="shared" si="2599"/>
        <v>0</v>
      </c>
      <c r="BC938" s="54">
        <f t="shared" si="2600"/>
        <v>0</v>
      </c>
      <c r="BD938" s="54">
        <f t="shared" si="2601"/>
        <v>0</v>
      </c>
      <c r="BE938" s="54">
        <f t="shared" si="2602"/>
        <v>0</v>
      </c>
      <c r="BF938" s="54">
        <f t="shared" si="2603"/>
        <v>0</v>
      </c>
      <c r="BG938" s="54">
        <f t="shared" si="2604"/>
        <v>0</v>
      </c>
      <c r="BH938" s="54">
        <f t="shared" si="2605"/>
        <v>0</v>
      </c>
      <c r="BI938" s="54">
        <f t="shared" si="2606"/>
        <v>0</v>
      </c>
      <c r="BJ938" s="54">
        <f t="shared" si="2607"/>
        <v>0</v>
      </c>
      <c r="BK938" s="54">
        <f t="shared" si="2608"/>
        <v>0</v>
      </c>
      <c r="BL938" s="54">
        <f t="shared" si="2609"/>
        <v>0</v>
      </c>
      <c r="BM938" s="42"/>
      <c r="BO938" s="54">
        <f>'Norm-coeff'!$C$2+$AX938*'Norm-coeff'!$D$2+$AY938*'Norm-coeff'!$E$2+$AZ938*'Norm-coeff'!$F$2+$BA938*'Norm-coeff'!$G$2+$BB938*'Norm-coeff'!$H$2+$BC938*'Norm-coeff'!$I$2+$BD938*'Norm-coeff'!$J$2+$BE938*'Norm-coeff'!$K$2+$BF938*'Norm-coeff'!$L$2+$BG938*'Norm-coeff'!$M$2+$BH938*'Norm-coeff'!$N$2+$BI938*'Norm-coeff'!$O$2</f>
        <v>5.4045421474420303</v>
      </c>
      <c r="BP938" s="54">
        <f>'Norm-coeff'!$C$3+$AX938*'Norm-coeff'!$D$3+$AY938*'Norm-coeff'!$E$3+$AZ938*'Norm-coeff'!$F$3+$BA938*'Norm-coeff'!$G$3+$BB938*'Norm-coeff'!$H$3+$BC938*'Norm-coeff'!$I$3+$BD938*'Norm-coeff'!$J$3+$BE938*'Norm-coeff'!$K$3+$BF938*'Norm-coeff'!$L$3+$BG938*'Norm-coeff'!$M$3+$BH938*'Norm-coeff'!$N$3+$BI938*'Norm-coeff'!$O$3</f>
        <v>3.15319116612705</v>
      </c>
      <c r="BQ938" s="54">
        <f>'Norm-coeff'!$C$4+$AX938*'Norm-coeff'!$D$4+$AY938*'Norm-coeff'!$E$4+$AZ938*'Norm-coeff'!$F$4+$BA938*'Norm-coeff'!$G$4+$BB938*'Norm-coeff'!$H$4+$BC938*'Norm-coeff'!$I$4+$BD938*'Norm-coeff'!$J$4+$BE938*'Norm-coeff'!$K$4+$BF938*'Norm-coeff'!$L$4+$BG938*'Norm-coeff'!$M$4+$BH938*'Norm-coeff'!$N$4+$BI938*'Norm-coeff'!$O$4</f>
        <v>1.42115649462768</v>
      </c>
      <c r="BR938" s="54">
        <f>'Norm-coeff'!$C$5+$AX938*'Norm-coeff'!$D$5+$AY938*'Norm-coeff'!$E$5+$AZ938*'Norm-coeff'!$F$5+$BA938*'Norm-coeff'!$G$5+$BB938*'Norm-coeff'!$H$5+$BC938*'Norm-coeff'!$I$5+$BD938*'Norm-coeff'!$J$5+$BE938*'Norm-coeff'!$K$5+$BF938*'Norm-coeff'!$L$5+$BG938*'Norm-coeff'!$M$5+$BH938*'Norm-coeff'!$N$5+$BI938*'Norm-coeff'!$O$5</f>
        <v>1.0553329241296201</v>
      </c>
      <c r="BS938" s="54">
        <f>'Norm-coeff'!$C$6+$AX938*'Norm-coeff'!$D$6+$AY938*'Norm-coeff'!$E$6+$AZ938*'Norm-coeff'!$F$6+$BA938*'Norm-coeff'!$G$6+$BB938*'Norm-coeff'!$H$6+$BC938*'Norm-coeff'!$I$6+$BD938*'Norm-coeff'!$J$6+$BE938*'Norm-coeff'!$K$6+$BF938*'Norm-coeff'!$L$6+$BG938*'Norm-coeff'!$M$6+$BH938*'Norm-coeff'!$N$6+$BI938*'Norm-coeff'!$O$6</f>
        <v>-1.48700885495103E-2</v>
      </c>
      <c r="BT938" s="54">
        <f>'Norm-coeff'!$C$7+$AX938*'Norm-coeff'!$D$7+$AY938*'Norm-coeff'!$E$7+$AZ938*'Norm-coeff'!$F$7+$BA938*'Norm-coeff'!$G$7+$BB938*'Norm-coeff'!$H$7+$BC938*'Norm-coeff'!$I$7+$BD938*'Norm-coeff'!$J$7+$BE938*'Norm-coeff'!$K$7+$BF938*'Norm-coeff'!$L$7+$BG938*'Norm-coeff'!$M$7+$BH938*'Norm-coeff'!$N$7+$BI938*'Norm-coeff'!$O$7</f>
        <v>2.0907583608832998</v>
      </c>
      <c r="BU938" s="54">
        <f>'Norm-coeff'!$C$8+$AX938*'Norm-coeff'!$D$8+$AY938*'Norm-coeff'!$E$8+$AZ938*'Norm-coeff'!$F$8+$BA938*'Norm-coeff'!$G$8+$BB938*'Norm-coeff'!$H$8+$BC938*'Norm-coeff'!$I$8+$BD938*'Norm-coeff'!$J$8+$BE938*'Norm-coeff'!$K$8+$BF938*'Norm-coeff'!$L$8+$BG938*'Norm-coeff'!$M$8+$BH938*'Norm-coeff'!$N$8+$BI938*'Norm-coeff'!$O$8</f>
        <v>0.65894159836244504</v>
      </c>
      <c r="BV938" s="54">
        <f>'Norm-coeff'!$C$9+$AX938*'Norm-coeff'!$D$9+$AY938*'Norm-coeff'!$E$9+$AZ938*'Norm-coeff'!$F$9+$BA938*'Norm-coeff'!$G$9+$BB938*'Norm-coeff'!$H$9+$BC938*'Norm-coeff'!$I$9+$BD938*'Norm-coeff'!$J$9+$BE938*'Norm-coeff'!$K$9+$BF938*'Norm-coeff'!$L$9+$BG938*'Norm-coeff'!$M$9+$BH938*'Norm-coeff'!$N$9+$BI938*'Norm-coeff'!$O$9</f>
        <v>1.48961085014701</v>
      </c>
      <c r="BW938" s="54">
        <f>'Norm-coeff'!$C$10+$AX938*'Norm-coeff'!$D$10+$AY938*'Norm-coeff'!$E$10+$AZ938*'Norm-coeff'!$F$10+$BA938*'Norm-coeff'!$G$10+$BB938*'Norm-coeff'!$H$10+$BC938*'Norm-coeff'!$I$10+$BD938*'Norm-coeff'!$J$10+$BE938*'Norm-coeff'!$K$10+$BF938*'Norm-coeff'!$L$10+$BG938*'Norm-coeff'!$M$10+$BH938*'Norm-coeff'!$N$10+$BI938*'Norm-coeff'!$O$10</f>
        <v>1.42058735749591</v>
      </c>
      <c r="BX938" s="54">
        <f>'Norm-coeff'!$C$11+$AX938*'Norm-coeff'!$D$11+$AY938*'Norm-coeff'!$E$11+$AZ938*'Norm-coeff'!$F$11+$BA938*'Norm-coeff'!$G$11+$BB938*'Norm-coeff'!$H$11+$BC938*'Norm-coeff'!$I$11+$BD938*'Norm-coeff'!$J$11+$BE938*'Norm-coeff'!$K$11+$BF938*'Norm-coeff'!$L$11+$BG938*'Norm-coeff'!$M$11+$BH938*'Norm-coeff'!$N$11+$BI938*'Norm-coeff'!$O$11</f>
        <v>0.221233014421479</v>
      </c>
      <c r="BY938" s="54">
        <f>'Norm-coeff'!$C$12+$AX938*'Norm-coeff'!$D$12+$AY938*'Norm-coeff'!$E$12+$AZ938*'Norm-coeff'!$F$12+$BA938*'Norm-coeff'!$G$12+$BB938*'Norm-coeff'!$H$12+$BC938*'Norm-coeff'!$I$12+$BD938*'Norm-coeff'!$J$12+$BE938*'Norm-coeff'!$K$12+$BF938*'Norm-coeff'!$L$12+$BG938*'Norm-coeff'!$M$12+$BH938*'Norm-coeff'!$N$12+$BI938*'Norm-coeff'!$O$12</f>
        <v>0.283527502056037</v>
      </c>
      <c r="BZ938" s="54">
        <f>'Norm-coeff'!$C$13+$AX938*'Norm-coeff'!$D$13+$AY938*'Norm-coeff'!$E$13+$AZ938*'Norm-coeff'!$F$13+$BA938*'Norm-coeff'!$G$13+$BB938*'Norm-coeff'!$H$13+$BC938*'Norm-coeff'!$I$13+$BD938*'Norm-coeff'!$J$13+$BE938*'Norm-coeff'!$K$13+$BF938*'Norm-coeff'!$L$13+$BG938*'Norm-coeff'!$M$13+$BH938*'Norm-coeff'!$N$13+$BI938*'Norm-coeff'!$O$13</f>
        <v>-4.1864930554451202E-2</v>
      </c>
      <c r="CA938" s="54">
        <f>'Norm-coeff'!$C$14+$AX938*'Norm-coeff'!$D$14+$AY938*'Norm-coeff'!$E$14+$AZ938*'Norm-coeff'!$F$14+$BA938*'Norm-coeff'!$G$14+$BB938*'Norm-coeff'!$H$14+$BC938*'Norm-coeff'!$I$14+$BD938*'Norm-coeff'!$J$14+$BE938*'Norm-coeff'!$K$14+$BF938*'Norm-coeff'!$L$14+$BG938*'Norm-coeff'!$M$14+$BH938*'Norm-coeff'!$N$14+$BI938*'Norm-coeff'!$O$14</f>
        <v>4.2526983164477103</v>
      </c>
      <c r="CC938" s="54">
        <f t="shared" si="2610"/>
        <v>0</v>
      </c>
      <c r="CG938" s="54">
        <f t="shared" si="2611"/>
        <v>0</v>
      </c>
      <c r="CH938" s="54">
        <f t="shared" si="2594"/>
        <v>0</v>
      </c>
      <c r="CI938" s="54">
        <f t="shared" si="2612"/>
        <v>0</v>
      </c>
      <c r="CJ938" s="56">
        <f t="shared" si="2613"/>
        <v>0</v>
      </c>
      <c r="CK938" s="54">
        <f t="shared" si="2614"/>
        <v>0</v>
      </c>
      <c r="CL938" s="54">
        <f t="shared" si="2615"/>
        <v>0</v>
      </c>
      <c r="CM938" s="54">
        <f t="shared" si="2616"/>
        <v>0</v>
      </c>
      <c r="CN938" s="54">
        <f t="shared" si="2617"/>
        <v>0</v>
      </c>
      <c r="CO938" s="54">
        <f t="shared" si="2618"/>
        <v>0</v>
      </c>
      <c r="CP938" s="54">
        <f t="shared" si="2619"/>
        <v>0</v>
      </c>
      <c r="CQ938" s="54">
        <f t="shared" si="2620"/>
        <v>0</v>
      </c>
      <c r="CR938" s="54">
        <f t="shared" si="2621"/>
        <v>0</v>
      </c>
      <c r="CS938" s="54">
        <f t="shared" si="2622"/>
        <v>0</v>
      </c>
      <c r="CU938" s="54">
        <f t="shared" si="2623"/>
        <v>0</v>
      </c>
      <c r="CV938" s="54">
        <f t="shared" si="2624"/>
        <v>0</v>
      </c>
      <c r="CW938" s="54">
        <f t="shared" si="2625"/>
        <v>0</v>
      </c>
      <c r="CX938" s="54">
        <f t="shared" si="2626"/>
        <v>0</v>
      </c>
      <c r="CZ938" s="54">
        <f t="shared" si="2627"/>
        <v>0</v>
      </c>
      <c r="DA938" s="54">
        <f t="shared" si="2628"/>
        <v>0</v>
      </c>
      <c r="DB938" s="54">
        <f t="shared" si="2629"/>
        <v>0</v>
      </c>
      <c r="DC938" s="54">
        <f t="shared" si="2630"/>
        <v>0</v>
      </c>
      <c r="DD938" s="54">
        <f t="shared" si="2631"/>
        <v>0</v>
      </c>
      <c r="DE938" s="54">
        <f t="shared" si="2632"/>
        <v>0</v>
      </c>
      <c r="DF938" s="54">
        <f t="shared" si="2633"/>
        <v>0</v>
      </c>
      <c r="DG938" s="54">
        <f t="shared" si="2634"/>
        <v>2</v>
      </c>
      <c r="DH938" s="71">
        <f t="shared" si="2635"/>
        <v>0</v>
      </c>
      <c r="DI938" s="71">
        <f t="shared" si="2636"/>
        <v>0</v>
      </c>
      <c r="DJ938" s="54">
        <f t="shared" si="2637"/>
        <v>0</v>
      </c>
      <c r="DK938" s="54">
        <f t="shared" si="2638"/>
        <v>2</v>
      </c>
      <c r="DL938" s="4">
        <f t="shared" si="2568"/>
        <v>0</v>
      </c>
      <c r="DM938" s="3">
        <f t="shared" si="2639"/>
        <v>0</v>
      </c>
      <c r="DN938" s="3">
        <f t="shared" si="2640"/>
        <v>0</v>
      </c>
      <c r="DO938" s="4" t="e">
        <f t="shared" si="2641"/>
        <v>#DIV/0!</v>
      </c>
      <c r="DP938" s="57"/>
      <c r="DQ938" s="57"/>
      <c r="DR938" s="56">
        <f t="shared" si="2569"/>
        <v>2</v>
      </c>
      <c r="DS938" s="56">
        <f t="shared" si="2570"/>
        <v>0</v>
      </c>
      <c r="DT938" s="38">
        <f t="shared" si="2571"/>
        <v>0</v>
      </c>
      <c r="DU938" s="38">
        <f t="shared" si="2642"/>
        <v>2</v>
      </c>
      <c r="DV938" s="38">
        <f t="shared" si="2572"/>
        <v>0</v>
      </c>
      <c r="DW938" s="39">
        <f t="shared" si="2573"/>
        <v>0</v>
      </c>
      <c r="DX938" s="39">
        <f t="shared" si="2574"/>
        <v>0</v>
      </c>
      <c r="DY938" s="39">
        <f t="shared" si="2575"/>
        <v>0</v>
      </c>
      <c r="DZ938" s="39">
        <f t="shared" si="2576"/>
        <v>0</v>
      </c>
      <c r="EA938" s="39">
        <f t="shared" si="2577"/>
        <v>0</v>
      </c>
      <c r="EB938" s="37" t="e">
        <f t="shared" si="2643"/>
        <v>#DIV/0!</v>
      </c>
      <c r="EC938" s="37" t="e">
        <f t="shared" si="2644"/>
        <v>#DIV/0!</v>
      </c>
      <c r="ED938" s="37" t="e">
        <f t="shared" si="2645"/>
        <v>#DIV/0!</v>
      </c>
      <c r="EE938" s="37" t="e">
        <f t="shared" si="2646"/>
        <v>#DIV/0!</v>
      </c>
      <c r="EF938" s="39" t="e">
        <f t="shared" si="2647"/>
        <v>#DIV/0!</v>
      </c>
      <c r="EG938" s="37" t="e">
        <f t="shared" si="2648"/>
        <v>#DIV/0!</v>
      </c>
      <c r="EH938" s="37" t="e">
        <f t="shared" si="2649"/>
        <v>#DIV/0!</v>
      </c>
      <c r="EI938" s="11" t="b">
        <f t="shared" si="2650"/>
        <v>1</v>
      </c>
      <c r="EJ938" s="11" t="b">
        <f t="shared" si="2651"/>
        <v>0</v>
      </c>
      <c r="EK938" s="39" t="e">
        <f t="shared" si="2652"/>
        <v>#DIV/0!</v>
      </c>
      <c r="EL938" s="39" t="e">
        <f t="shared" si="2653"/>
        <v>#DIV/0!</v>
      </c>
      <c r="EM938" s="39" t="e">
        <f t="shared" si="2654"/>
        <v>#DIV/0!</v>
      </c>
      <c r="EN938" s="39" t="e">
        <f t="shared" si="2655"/>
        <v>#DIV/0!</v>
      </c>
      <c r="EO938" s="39" t="e">
        <f t="shared" si="2656"/>
        <v>#DIV/0!</v>
      </c>
      <c r="EP938" s="39" t="e">
        <f t="shared" si="2657"/>
        <v>#DIV/0!</v>
      </c>
      <c r="EQ938" s="39" t="e">
        <f t="shared" si="2658"/>
        <v>#DIV/0!</v>
      </c>
      <c r="ER938" s="39" t="e">
        <f t="shared" si="2659"/>
        <v>#DIV/0!</v>
      </c>
      <c r="ES938" s="58" t="str">
        <f t="shared" si="2660"/>
        <v>(OH,F,Cl)-dominate amphibole</v>
      </c>
      <c r="ET938" s="58" t="e">
        <f t="shared" si="2661"/>
        <v>#N/A</v>
      </c>
      <c r="EU938" s="56">
        <f t="shared" si="2578"/>
        <v>0</v>
      </c>
      <c r="EV938" s="56">
        <f t="shared" si="2579"/>
        <v>0</v>
      </c>
      <c r="EW938" s="56">
        <f t="shared" si="2580"/>
        <v>0</v>
      </c>
      <c r="EX938" s="56">
        <f t="shared" si="2581"/>
        <v>0</v>
      </c>
      <c r="EY938" s="56">
        <f t="shared" si="2582"/>
        <v>0</v>
      </c>
      <c r="EZ938" s="56">
        <f t="shared" si="2583"/>
        <v>0</v>
      </c>
      <c r="FA938" s="39">
        <f t="shared" si="2584"/>
        <v>0</v>
      </c>
      <c r="FB938" s="39">
        <f t="shared" si="2585"/>
        <v>0</v>
      </c>
      <c r="FC938" s="54">
        <f t="shared" si="2586"/>
        <v>0</v>
      </c>
      <c r="FD938" s="54">
        <f t="shared" si="2587"/>
        <v>0</v>
      </c>
      <c r="FE938" s="39">
        <f t="shared" si="2588"/>
        <v>0</v>
      </c>
      <c r="FF938" s="54">
        <f t="shared" si="2589"/>
        <v>0</v>
      </c>
      <c r="FG938" s="39">
        <f t="shared" si="2590"/>
        <v>0</v>
      </c>
      <c r="FH938" s="39">
        <f t="shared" si="2662"/>
        <v>0</v>
      </c>
      <c r="FI938" s="39">
        <f t="shared" si="2663"/>
        <v>0</v>
      </c>
      <c r="FJ938" s="39">
        <f t="shared" si="2664"/>
        <v>0</v>
      </c>
      <c r="FK938" s="39" t="e">
        <f t="shared" si="2665"/>
        <v>#DIV/0!</v>
      </c>
      <c r="FL938" s="39" t="e">
        <f t="shared" si="2666"/>
        <v>#DIV/0!</v>
      </c>
      <c r="FM938" s="39" t="e">
        <f t="shared" si="2667"/>
        <v>#DIV/0!</v>
      </c>
      <c r="FN938" s="39">
        <f t="shared" si="2668"/>
        <v>1</v>
      </c>
      <c r="FO938" s="39">
        <f t="shared" si="2591"/>
        <v>0</v>
      </c>
      <c r="FP938" s="39">
        <f t="shared" si="2592"/>
        <v>0</v>
      </c>
      <c r="FQ938" s="39">
        <f t="shared" si="2593"/>
        <v>0</v>
      </c>
      <c r="FR938" s="39">
        <f t="shared" si="2669"/>
        <v>0</v>
      </c>
      <c r="FS938" s="39">
        <f t="shared" si="2670"/>
        <v>0</v>
      </c>
      <c r="FU938" s="39" t="e">
        <f t="shared" si="2671"/>
        <v>#DIV/0!</v>
      </c>
      <c r="FV938" s="39" t="e">
        <f t="shared" si="2672"/>
        <v>#DIV/0!</v>
      </c>
      <c r="FW938" s="39" t="e">
        <f t="shared" si="2673"/>
        <v>#DIV/0!</v>
      </c>
      <c r="FY938" s="39" t="e">
        <f t="shared" si="2674"/>
        <v>#DIV/0!</v>
      </c>
      <c r="FZ938" s="39" t="e">
        <f t="shared" si="2675"/>
        <v>#DIV/0!</v>
      </c>
      <c r="GA938" s="39" t="e">
        <f t="shared" si="2676"/>
        <v>#DIV/0!</v>
      </c>
      <c r="GB938" s="39" t="e">
        <f t="shared" si="2677"/>
        <v>#DIV/0!</v>
      </c>
      <c r="GC938" s="39" t="e">
        <f t="shared" si="2678"/>
        <v>#DIV/0!</v>
      </c>
      <c r="GD938" s="39" t="e">
        <f t="shared" si="2679"/>
        <v>#DIV/0!</v>
      </c>
      <c r="GE938" s="39" t="e">
        <f t="shared" si="2680"/>
        <v>#DIV/0!</v>
      </c>
      <c r="GF938" s="39" t="e">
        <f t="shared" si="2681"/>
        <v>#DIV/0!</v>
      </c>
      <c r="GG938" s="39" t="e">
        <f t="shared" si="2682"/>
        <v>#DIV/0!</v>
      </c>
      <c r="GH938" s="39" t="e">
        <f t="shared" si="2683"/>
        <v>#DIV/0!</v>
      </c>
      <c r="GI938" s="39"/>
      <c r="GJ938" s="39" t="e">
        <f t="shared" si="2684"/>
        <v>#DIV/0!</v>
      </c>
      <c r="GK938" s="39" t="e">
        <f t="shared" si="2685"/>
        <v>#DIV/0!</v>
      </c>
      <c r="GL938" s="39" t="e">
        <f t="shared" si="2686"/>
        <v>#DIV/0!</v>
      </c>
      <c r="GM938" s="39" t="e">
        <f t="shared" si="2687"/>
        <v>#DIV/0!</v>
      </c>
      <c r="GN938" s="39" t="e">
        <f t="shared" si="2688"/>
        <v>#DIV/0!</v>
      </c>
      <c r="GO938" s="57"/>
      <c r="GP938" s="57" t="e">
        <f t="shared" si="2689"/>
        <v>#DIV/0!</v>
      </c>
      <c r="GQ938" s="59" t="e">
        <f t="shared" si="2690"/>
        <v>#DIV/0!</v>
      </c>
      <c r="GR938" s="41" t="e">
        <f t="shared" si="2691"/>
        <v>#DIV/0!</v>
      </c>
      <c r="GS938" s="57" t="e">
        <f t="shared" si="2692"/>
        <v>#DIV/0!</v>
      </c>
      <c r="GT938" s="57" t="e">
        <f t="shared" si="2693"/>
        <v>#DIV/0!</v>
      </c>
      <c r="GU938" s="57" t="e">
        <f t="shared" si="2694"/>
        <v>#DIV/0!</v>
      </c>
      <c r="GV938" s="57"/>
      <c r="GW938" s="42" t="e">
        <f t="shared" si="2695"/>
        <v>#DIV/0!</v>
      </c>
      <c r="GX938" s="42" t="e">
        <f t="shared" si="2696"/>
        <v>#DIV/0!</v>
      </c>
      <c r="GY938" s="42" t="e">
        <f t="shared" si="2697"/>
        <v>#DIV/0!</v>
      </c>
      <c r="GZ938" s="57"/>
      <c r="HA938" s="2" t="e">
        <f t="shared" si="2698"/>
        <v>#DIV/0!</v>
      </c>
      <c r="HB938" s="2" t="e">
        <f t="shared" si="2699"/>
        <v>#DIV/0!</v>
      </c>
      <c r="HC938" s="2" t="e">
        <f t="shared" si="2700"/>
        <v>#DIV/0!</v>
      </c>
      <c r="HD938" s="2" t="e">
        <f t="shared" si="2701"/>
        <v>#DIV/0!</v>
      </c>
      <c r="HE938" s="2" t="e">
        <f t="shared" si="2702"/>
        <v>#DIV/0!</v>
      </c>
      <c r="HF938" s="2" t="e">
        <f t="shared" si="2703"/>
        <v>#DIV/0!</v>
      </c>
      <c r="HG938" s="2" t="e">
        <f t="shared" si="2704"/>
        <v>#DIV/0!</v>
      </c>
      <c r="HH938" s="2" t="e">
        <f t="shared" si="2705"/>
        <v>#DIV/0!</v>
      </c>
      <c r="HI938" s="2" t="e">
        <f t="shared" si="2706"/>
        <v>#DIV/0!</v>
      </c>
      <c r="HJ938" s="11" t="e">
        <f t="shared" si="2707"/>
        <v>#DIV/0!</v>
      </c>
      <c r="HK938" s="60" t="e">
        <f t="shared" si="2708"/>
        <v>#DIV/0!</v>
      </c>
      <c r="HL938" s="57"/>
      <c r="HM938" s="57" t="e">
        <f t="shared" si="2709"/>
        <v>#DIV/0!</v>
      </c>
      <c r="HN938" s="57" t="e">
        <f t="shared" si="2710"/>
        <v>#DIV/0!</v>
      </c>
      <c r="HO938" s="57" t="e">
        <f t="shared" si="2711"/>
        <v>#DIV/0!</v>
      </c>
      <c r="HP938" s="57" t="e">
        <f t="shared" si="2712"/>
        <v>#DIV/0!</v>
      </c>
      <c r="HQ938" s="57" t="e">
        <f t="shared" si="2713"/>
        <v>#DIV/0!</v>
      </c>
      <c r="HR938" s="57"/>
      <c r="HS938" s="57" t="e">
        <f t="shared" si="2714"/>
        <v>#DIV/0!</v>
      </c>
      <c r="HT938" s="57" t="e">
        <f t="shared" si="2715"/>
        <v>#DIV/0!</v>
      </c>
      <c r="HU938" s="57" t="e">
        <f t="shared" si="2716"/>
        <v>#DIV/0!</v>
      </c>
      <c r="HV938" s="57" t="e">
        <f t="shared" si="2717"/>
        <v>#DIV/0!</v>
      </c>
      <c r="HW938" s="57" t="e">
        <f t="shared" si="2718"/>
        <v>#DIV/0!</v>
      </c>
      <c r="HX938" s="57"/>
      <c r="HY938" s="57" t="e">
        <f t="shared" si="2719"/>
        <v>#DIV/0!</v>
      </c>
      <c r="HZ938" s="57" t="e">
        <f t="shared" si="2720"/>
        <v>#DIV/0!</v>
      </c>
      <c r="IA938" s="57"/>
      <c r="IB938" s="61">
        <f t="shared" si="2721"/>
        <v>0</v>
      </c>
      <c r="IC938" s="57" t="str">
        <f t="shared" si="2722"/>
        <v/>
      </c>
      <c r="ID938" s="42"/>
      <c r="IE938" s="2" t="str">
        <f t="shared" si="2723"/>
        <v/>
      </c>
      <c r="IF938" s="60" t="e">
        <f t="shared" si="2724"/>
        <v>#DIV/0!</v>
      </c>
      <c r="IG938" s="60" t="str">
        <f t="shared" si="2725"/>
        <v/>
      </c>
      <c r="IH938" s="60" t="str">
        <f t="shared" si="2726"/>
        <v>zinco-</v>
      </c>
      <c r="II938" s="60" t="str">
        <f t="shared" si="2727"/>
        <v>mangano-</v>
      </c>
      <c r="IJ938" s="60" t="e">
        <f t="shared" si="2728"/>
        <v>#DIV/0!</v>
      </c>
      <c r="IK938" s="60" t="e">
        <f t="shared" si="2729"/>
        <v>#DIV/0!</v>
      </c>
      <c r="IL938" s="60" t="e">
        <f t="shared" si="2730"/>
        <v>#DIV/0!</v>
      </c>
      <c r="IM938" s="60" t="e">
        <f t="shared" si="2731"/>
        <v>#DIV/0!</v>
      </c>
      <c r="IN938" s="60" t="str">
        <f t="shared" si="2732"/>
        <v/>
      </c>
      <c r="IO938" s="60" t="str">
        <f t="shared" si="2733"/>
        <v/>
      </c>
      <c r="IP938" s="57"/>
      <c r="IQ938" s="57" t="str">
        <f t="shared" si="2734"/>
        <v>ERROR!!</v>
      </c>
    </row>
    <row r="939" spans="24:251">
      <c r="X939" s="29">
        <f t="shared" si="2735"/>
        <v>0</v>
      </c>
      <c r="Y939" s="29">
        <f t="shared" si="2736"/>
        <v>0</v>
      </c>
      <c r="Z939" s="29" t="e">
        <f t="shared" si="2737"/>
        <v>#DIV/0!</v>
      </c>
      <c r="AA939" s="29" t="e">
        <f t="shared" si="2738"/>
        <v>#DIV/0!</v>
      </c>
      <c r="AB939" s="29" t="e">
        <f t="shared" si="2739"/>
        <v>#DIV/0!</v>
      </c>
      <c r="AC939" s="29" t="e">
        <f t="shared" si="2740"/>
        <v>#DIV/0!</v>
      </c>
      <c r="AF939" s="23">
        <v>60.084299999999999</v>
      </c>
      <c r="AG939" s="23">
        <v>79.878799999999998</v>
      </c>
      <c r="AH939" s="23">
        <v>101.96120000000001</v>
      </c>
      <c r="AI939" s="23">
        <v>151.99039999999999</v>
      </c>
      <c r="AJ939" s="23">
        <v>159.69</v>
      </c>
      <c r="AK939" s="23">
        <v>71.846400000000003</v>
      </c>
      <c r="AL939" s="23">
        <v>70.9375</v>
      </c>
      <c r="AM939" s="23">
        <v>40.304400000000001</v>
      </c>
      <c r="AN939" s="23">
        <v>56.077399999999997</v>
      </c>
      <c r="AO939" s="23">
        <v>61.978999999999999</v>
      </c>
      <c r="AP939" s="23">
        <v>94.195999999999998</v>
      </c>
      <c r="AQ939" s="23">
        <v>18.998000000000001</v>
      </c>
      <c r="AR939" s="23">
        <v>35.450000000000003</v>
      </c>
      <c r="AS939" s="23">
        <v>29.88</v>
      </c>
      <c r="AT939" s="23">
        <v>74.691999999999993</v>
      </c>
      <c r="AU939" s="23">
        <v>81.39</v>
      </c>
      <c r="AX939" s="54">
        <f t="shared" si="2595"/>
        <v>0</v>
      </c>
      <c r="AY939" s="54">
        <f t="shared" si="2596"/>
        <v>0</v>
      </c>
      <c r="AZ939" s="54">
        <f t="shared" si="2597"/>
        <v>0</v>
      </c>
      <c r="BA939" s="54">
        <f t="shared" si="2598"/>
        <v>0</v>
      </c>
      <c r="BB939" s="54">
        <f t="shared" si="2599"/>
        <v>0</v>
      </c>
      <c r="BC939" s="54">
        <f t="shared" si="2600"/>
        <v>0</v>
      </c>
      <c r="BD939" s="54">
        <f t="shared" si="2601"/>
        <v>0</v>
      </c>
      <c r="BE939" s="54">
        <f t="shared" si="2602"/>
        <v>0</v>
      </c>
      <c r="BF939" s="54">
        <f t="shared" si="2603"/>
        <v>0</v>
      </c>
      <c r="BG939" s="54">
        <f t="shared" si="2604"/>
        <v>0</v>
      </c>
      <c r="BH939" s="54">
        <f t="shared" si="2605"/>
        <v>0</v>
      </c>
      <c r="BI939" s="54">
        <f t="shared" si="2606"/>
        <v>0</v>
      </c>
      <c r="BJ939" s="54">
        <f t="shared" si="2607"/>
        <v>0</v>
      </c>
      <c r="BK939" s="54">
        <f t="shared" si="2608"/>
        <v>0</v>
      </c>
      <c r="BL939" s="54">
        <f t="shared" si="2609"/>
        <v>0</v>
      </c>
      <c r="BM939" s="42"/>
      <c r="BO939" s="54">
        <f>'Norm-coeff'!$C$2+$AX939*'Norm-coeff'!$D$2+$AY939*'Norm-coeff'!$E$2+$AZ939*'Norm-coeff'!$F$2+$BA939*'Norm-coeff'!$G$2+$BB939*'Norm-coeff'!$H$2+$BC939*'Norm-coeff'!$I$2+$BD939*'Norm-coeff'!$J$2+$BE939*'Norm-coeff'!$K$2+$BF939*'Norm-coeff'!$L$2+$BG939*'Norm-coeff'!$M$2+$BH939*'Norm-coeff'!$N$2+$BI939*'Norm-coeff'!$O$2</f>
        <v>5.4045421474420303</v>
      </c>
      <c r="BP939" s="54">
        <f>'Norm-coeff'!$C$3+$AX939*'Norm-coeff'!$D$3+$AY939*'Norm-coeff'!$E$3+$AZ939*'Norm-coeff'!$F$3+$BA939*'Norm-coeff'!$G$3+$BB939*'Norm-coeff'!$H$3+$BC939*'Norm-coeff'!$I$3+$BD939*'Norm-coeff'!$J$3+$BE939*'Norm-coeff'!$K$3+$BF939*'Norm-coeff'!$L$3+$BG939*'Norm-coeff'!$M$3+$BH939*'Norm-coeff'!$N$3+$BI939*'Norm-coeff'!$O$3</f>
        <v>3.15319116612705</v>
      </c>
      <c r="BQ939" s="54">
        <f>'Norm-coeff'!$C$4+$AX939*'Norm-coeff'!$D$4+$AY939*'Norm-coeff'!$E$4+$AZ939*'Norm-coeff'!$F$4+$BA939*'Norm-coeff'!$G$4+$BB939*'Norm-coeff'!$H$4+$BC939*'Norm-coeff'!$I$4+$BD939*'Norm-coeff'!$J$4+$BE939*'Norm-coeff'!$K$4+$BF939*'Norm-coeff'!$L$4+$BG939*'Norm-coeff'!$M$4+$BH939*'Norm-coeff'!$N$4+$BI939*'Norm-coeff'!$O$4</f>
        <v>1.42115649462768</v>
      </c>
      <c r="BR939" s="54">
        <f>'Norm-coeff'!$C$5+$AX939*'Norm-coeff'!$D$5+$AY939*'Norm-coeff'!$E$5+$AZ939*'Norm-coeff'!$F$5+$BA939*'Norm-coeff'!$G$5+$BB939*'Norm-coeff'!$H$5+$BC939*'Norm-coeff'!$I$5+$BD939*'Norm-coeff'!$J$5+$BE939*'Norm-coeff'!$K$5+$BF939*'Norm-coeff'!$L$5+$BG939*'Norm-coeff'!$M$5+$BH939*'Norm-coeff'!$N$5+$BI939*'Norm-coeff'!$O$5</f>
        <v>1.0553329241296201</v>
      </c>
      <c r="BS939" s="54">
        <f>'Norm-coeff'!$C$6+$AX939*'Norm-coeff'!$D$6+$AY939*'Norm-coeff'!$E$6+$AZ939*'Norm-coeff'!$F$6+$BA939*'Norm-coeff'!$G$6+$BB939*'Norm-coeff'!$H$6+$BC939*'Norm-coeff'!$I$6+$BD939*'Norm-coeff'!$J$6+$BE939*'Norm-coeff'!$K$6+$BF939*'Norm-coeff'!$L$6+$BG939*'Norm-coeff'!$M$6+$BH939*'Norm-coeff'!$N$6+$BI939*'Norm-coeff'!$O$6</f>
        <v>-1.48700885495103E-2</v>
      </c>
      <c r="BT939" s="54">
        <f>'Norm-coeff'!$C$7+$AX939*'Norm-coeff'!$D$7+$AY939*'Norm-coeff'!$E$7+$AZ939*'Norm-coeff'!$F$7+$BA939*'Norm-coeff'!$G$7+$BB939*'Norm-coeff'!$H$7+$BC939*'Norm-coeff'!$I$7+$BD939*'Norm-coeff'!$J$7+$BE939*'Norm-coeff'!$K$7+$BF939*'Norm-coeff'!$L$7+$BG939*'Norm-coeff'!$M$7+$BH939*'Norm-coeff'!$N$7+$BI939*'Norm-coeff'!$O$7</f>
        <v>2.0907583608832998</v>
      </c>
      <c r="BU939" s="54">
        <f>'Norm-coeff'!$C$8+$AX939*'Norm-coeff'!$D$8+$AY939*'Norm-coeff'!$E$8+$AZ939*'Norm-coeff'!$F$8+$BA939*'Norm-coeff'!$G$8+$BB939*'Norm-coeff'!$H$8+$BC939*'Norm-coeff'!$I$8+$BD939*'Norm-coeff'!$J$8+$BE939*'Norm-coeff'!$K$8+$BF939*'Norm-coeff'!$L$8+$BG939*'Norm-coeff'!$M$8+$BH939*'Norm-coeff'!$N$8+$BI939*'Norm-coeff'!$O$8</f>
        <v>0.65894159836244504</v>
      </c>
      <c r="BV939" s="54">
        <f>'Norm-coeff'!$C$9+$AX939*'Norm-coeff'!$D$9+$AY939*'Norm-coeff'!$E$9+$AZ939*'Norm-coeff'!$F$9+$BA939*'Norm-coeff'!$G$9+$BB939*'Norm-coeff'!$H$9+$BC939*'Norm-coeff'!$I$9+$BD939*'Norm-coeff'!$J$9+$BE939*'Norm-coeff'!$K$9+$BF939*'Norm-coeff'!$L$9+$BG939*'Norm-coeff'!$M$9+$BH939*'Norm-coeff'!$N$9+$BI939*'Norm-coeff'!$O$9</f>
        <v>1.48961085014701</v>
      </c>
      <c r="BW939" s="54">
        <f>'Norm-coeff'!$C$10+$AX939*'Norm-coeff'!$D$10+$AY939*'Norm-coeff'!$E$10+$AZ939*'Norm-coeff'!$F$10+$BA939*'Norm-coeff'!$G$10+$BB939*'Norm-coeff'!$H$10+$BC939*'Norm-coeff'!$I$10+$BD939*'Norm-coeff'!$J$10+$BE939*'Norm-coeff'!$K$10+$BF939*'Norm-coeff'!$L$10+$BG939*'Norm-coeff'!$M$10+$BH939*'Norm-coeff'!$N$10+$BI939*'Norm-coeff'!$O$10</f>
        <v>1.42058735749591</v>
      </c>
      <c r="BX939" s="54">
        <f>'Norm-coeff'!$C$11+$AX939*'Norm-coeff'!$D$11+$AY939*'Norm-coeff'!$E$11+$AZ939*'Norm-coeff'!$F$11+$BA939*'Norm-coeff'!$G$11+$BB939*'Norm-coeff'!$H$11+$BC939*'Norm-coeff'!$I$11+$BD939*'Norm-coeff'!$J$11+$BE939*'Norm-coeff'!$K$11+$BF939*'Norm-coeff'!$L$11+$BG939*'Norm-coeff'!$M$11+$BH939*'Norm-coeff'!$N$11+$BI939*'Norm-coeff'!$O$11</f>
        <v>0.221233014421479</v>
      </c>
      <c r="BY939" s="54">
        <f>'Norm-coeff'!$C$12+$AX939*'Norm-coeff'!$D$12+$AY939*'Norm-coeff'!$E$12+$AZ939*'Norm-coeff'!$F$12+$BA939*'Norm-coeff'!$G$12+$BB939*'Norm-coeff'!$H$12+$BC939*'Norm-coeff'!$I$12+$BD939*'Norm-coeff'!$J$12+$BE939*'Norm-coeff'!$K$12+$BF939*'Norm-coeff'!$L$12+$BG939*'Norm-coeff'!$M$12+$BH939*'Norm-coeff'!$N$12+$BI939*'Norm-coeff'!$O$12</f>
        <v>0.283527502056037</v>
      </c>
      <c r="BZ939" s="54">
        <f>'Norm-coeff'!$C$13+$AX939*'Norm-coeff'!$D$13+$AY939*'Norm-coeff'!$E$13+$AZ939*'Norm-coeff'!$F$13+$BA939*'Norm-coeff'!$G$13+$BB939*'Norm-coeff'!$H$13+$BC939*'Norm-coeff'!$I$13+$BD939*'Norm-coeff'!$J$13+$BE939*'Norm-coeff'!$K$13+$BF939*'Norm-coeff'!$L$13+$BG939*'Norm-coeff'!$M$13+$BH939*'Norm-coeff'!$N$13+$BI939*'Norm-coeff'!$O$13</f>
        <v>-4.1864930554451202E-2</v>
      </c>
      <c r="CA939" s="54">
        <f>'Norm-coeff'!$C$14+$AX939*'Norm-coeff'!$D$14+$AY939*'Norm-coeff'!$E$14+$AZ939*'Norm-coeff'!$F$14+$BA939*'Norm-coeff'!$G$14+$BB939*'Norm-coeff'!$H$14+$BC939*'Norm-coeff'!$I$14+$BD939*'Norm-coeff'!$J$14+$BE939*'Norm-coeff'!$K$14+$BF939*'Norm-coeff'!$L$14+$BG939*'Norm-coeff'!$M$14+$BH939*'Norm-coeff'!$N$14+$BI939*'Norm-coeff'!$O$14</f>
        <v>4.2526983164477103</v>
      </c>
      <c r="CC939" s="54">
        <f t="shared" si="2610"/>
        <v>0</v>
      </c>
      <c r="CG939" s="54">
        <f t="shared" si="2611"/>
        <v>0</v>
      </c>
      <c r="CH939" s="54">
        <f t="shared" si="2594"/>
        <v>0</v>
      </c>
      <c r="CI939" s="54">
        <f t="shared" si="2612"/>
        <v>0</v>
      </c>
      <c r="CJ939" s="56">
        <f t="shared" si="2613"/>
        <v>0</v>
      </c>
      <c r="CK939" s="54">
        <f t="shared" si="2614"/>
        <v>0</v>
      </c>
      <c r="CL939" s="54">
        <f t="shared" si="2615"/>
        <v>0</v>
      </c>
      <c r="CM939" s="54">
        <f t="shared" si="2616"/>
        <v>0</v>
      </c>
      <c r="CN939" s="54">
        <f t="shared" si="2617"/>
        <v>0</v>
      </c>
      <c r="CO939" s="54">
        <f t="shared" si="2618"/>
        <v>0</v>
      </c>
      <c r="CP939" s="54">
        <f t="shared" si="2619"/>
        <v>0</v>
      </c>
      <c r="CQ939" s="54">
        <f t="shared" si="2620"/>
        <v>0</v>
      </c>
      <c r="CR939" s="54">
        <f t="shared" si="2621"/>
        <v>0</v>
      </c>
      <c r="CS939" s="54">
        <f t="shared" si="2622"/>
        <v>0</v>
      </c>
      <c r="CU939" s="54">
        <f t="shared" si="2623"/>
        <v>0</v>
      </c>
      <c r="CV939" s="54">
        <f t="shared" si="2624"/>
        <v>0</v>
      </c>
      <c r="CW939" s="54">
        <f t="shared" si="2625"/>
        <v>0</v>
      </c>
      <c r="CX939" s="54">
        <f t="shared" si="2626"/>
        <v>0</v>
      </c>
      <c r="CZ939" s="54">
        <f t="shared" si="2627"/>
        <v>0</v>
      </c>
      <c r="DA939" s="54">
        <f t="shared" si="2628"/>
        <v>0</v>
      </c>
      <c r="DB939" s="54">
        <f t="shared" si="2629"/>
        <v>0</v>
      </c>
      <c r="DC939" s="54">
        <f t="shared" si="2630"/>
        <v>0</v>
      </c>
      <c r="DD939" s="54">
        <f t="shared" si="2631"/>
        <v>0</v>
      </c>
      <c r="DE939" s="54">
        <f t="shared" si="2632"/>
        <v>0</v>
      </c>
      <c r="DF939" s="54">
        <f t="shared" si="2633"/>
        <v>0</v>
      </c>
      <c r="DG939" s="54">
        <f t="shared" si="2634"/>
        <v>2</v>
      </c>
      <c r="DH939" s="71">
        <f t="shared" si="2635"/>
        <v>0</v>
      </c>
      <c r="DI939" s="71">
        <f t="shared" si="2636"/>
        <v>0</v>
      </c>
      <c r="DJ939" s="54">
        <f t="shared" si="2637"/>
        <v>0</v>
      </c>
      <c r="DK939" s="54">
        <f t="shared" si="2638"/>
        <v>2</v>
      </c>
      <c r="DL939" s="4">
        <f t="shared" si="2568"/>
        <v>0</v>
      </c>
      <c r="DM939" s="3">
        <f t="shared" si="2639"/>
        <v>0</v>
      </c>
      <c r="DN939" s="3">
        <f t="shared" si="2640"/>
        <v>0</v>
      </c>
      <c r="DO939" s="4" t="e">
        <f t="shared" si="2641"/>
        <v>#DIV/0!</v>
      </c>
      <c r="DP939" s="57"/>
      <c r="DQ939" s="57"/>
      <c r="DR939" s="56">
        <f t="shared" si="2569"/>
        <v>2</v>
      </c>
      <c r="DS939" s="56">
        <f t="shared" si="2570"/>
        <v>0</v>
      </c>
      <c r="DT939" s="38">
        <f t="shared" si="2571"/>
        <v>0</v>
      </c>
      <c r="DU939" s="38">
        <f t="shared" si="2642"/>
        <v>2</v>
      </c>
      <c r="DV939" s="38">
        <f t="shared" si="2572"/>
        <v>0</v>
      </c>
      <c r="DW939" s="39">
        <f t="shared" si="2573"/>
        <v>0</v>
      </c>
      <c r="DX939" s="39">
        <f t="shared" si="2574"/>
        <v>0</v>
      </c>
      <c r="DY939" s="39">
        <f t="shared" si="2575"/>
        <v>0</v>
      </c>
      <c r="DZ939" s="39">
        <f t="shared" si="2576"/>
        <v>0</v>
      </c>
      <c r="EA939" s="39">
        <f t="shared" si="2577"/>
        <v>0</v>
      </c>
      <c r="EB939" s="37" t="e">
        <f t="shared" si="2643"/>
        <v>#DIV/0!</v>
      </c>
      <c r="EC939" s="37" t="e">
        <f t="shared" si="2644"/>
        <v>#DIV/0!</v>
      </c>
      <c r="ED939" s="37" t="e">
        <f t="shared" si="2645"/>
        <v>#DIV/0!</v>
      </c>
      <c r="EE939" s="37" t="e">
        <f t="shared" si="2646"/>
        <v>#DIV/0!</v>
      </c>
      <c r="EF939" s="39" t="e">
        <f t="shared" si="2647"/>
        <v>#DIV/0!</v>
      </c>
      <c r="EG939" s="37" t="e">
        <f t="shared" si="2648"/>
        <v>#DIV/0!</v>
      </c>
      <c r="EH939" s="37" t="e">
        <f t="shared" si="2649"/>
        <v>#DIV/0!</v>
      </c>
      <c r="EI939" s="11" t="b">
        <f t="shared" si="2650"/>
        <v>1</v>
      </c>
      <c r="EJ939" s="11" t="b">
        <f t="shared" si="2651"/>
        <v>0</v>
      </c>
      <c r="EK939" s="39" t="e">
        <f t="shared" si="2652"/>
        <v>#DIV/0!</v>
      </c>
      <c r="EL939" s="39" t="e">
        <f t="shared" si="2653"/>
        <v>#DIV/0!</v>
      </c>
      <c r="EM939" s="39" t="e">
        <f t="shared" si="2654"/>
        <v>#DIV/0!</v>
      </c>
      <c r="EN939" s="39" t="e">
        <f t="shared" si="2655"/>
        <v>#DIV/0!</v>
      </c>
      <c r="EO939" s="39" t="e">
        <f t="shared" si="2656"/>
        <v>#DIV/0!</v>
      </c>
      <c r="EP939" s="39" t="e">
        <f t="shared" si="2657"/>
        <v>#DIV/0!</v>
      </c>
      <c r="EQ939" s="39" t="e">
        <f t="shared" si="2658"/>
        <v>#DIV/0!</v>
      </c>
      <c r="ER939" s="39" t="e">
        <f t="shared" si="2659"/>
        <v>#DIV/0!</v>
      </c>
      <c r="ES939" s="58" t="str">
        <f t="shared" si="2660"/>
        <v>(OH,F,Cl)-dominate amphibole</v>
      </c>
      <c r="ET939" s="58" t="e">
        <f t="shared" si="2661"/>
        <v>#N/A</v>
      </c>
      <c r="EU939" s="56">
        <f t="shared" si="2578"/>
        <v>0</v>
      </c>
      <c r="EV939" s="56">
        <f t="shared" si="2579"/>
        <v>0</v>
      </c>
      <c r="EW939" s="56">
        <f t="shared" si="2580"/>
        <v>0</v>
      </c>
      <c r="EX939" s="56">
        <f t="shared" si="2581"/>
        <v>0</v>
      </c>
      <c r="EY939" s="56">
        <f t="shared" si="2582"/>
        <v>0</v>
      </c>
      <c r="EZ939" s="56">
        <f t="shared" si="2583"/>
        <v>0</v>
      </c>
      <c r="FA939" s="39">
        <f t="shared" si="2584"/>
        <v>0</v>
      </c>
      <c r="FB939" s="39">
        <f t="shared" si="2585"/>
        <v>0</v>
      </c>
      <c r="FC939" s="54">
        <f t="shared" si="2586"/>
        <v>0</v>
      </c>
      <c r="FD939" s="54">
        <f t="shared" si="2587"/>
        <v>0</v>
      </c>
      <c r="FE939" s="39">
        <f t="shared" si="2588"/>
        <v>0</v>
      </c>
      <c r="FF939" s="54">
        <f t="shared" si="2589"/>
        <v>0</v>
      </c>
      <c r="FG939" s="39">
        <f t="shared" si="2590"/>
        <v>0</v>
      </c>
      <c r="FH939" s="39">
        <f t="shared" si="2662"/>
        <v>0</v>
      </c>
      <c r="FI939" s="39">
        <f t="shared" si="2663"/>
        <v>0</v>
      </c>
      <c r="FJ939" s="39">
        <f t="shared" si="2664"/>
        <v>0</v>
      </c>
      <c r="FK939" s="39" t="e">
        <f t="shared" si="2665"/>
        <v>#DIV/0!</v>
      </c>
      <c r="FL939" s="39" t="e">
        <f t="shared" si="2666"/>
        <v>#DIV/0!</v>
      </c>
      <c r="FM939" s="39" t="e">
        <f t="shared" si="2667"/>
        <v>#DIV/0!</v>
      </c>
      <c r="FN939" s="39">
        <f t="shared" si="2668"/>
        <v>1</v>
      </c>
      <c r="FO939" s="39">
        <f t="shared" si="2591"/>
        <v>0</v>
      </c>
      <c r="FP939" s="39">
        <f t="shared" si="2592"/>
        <v>0</v>
      </c>
      <c r="FQ939" s="39">
        <f t="shared" si="2593"/>
        <v>0</v>
      </c>
      <c r="FR939" s="39">
        <f t="shared" si="2669"/>
        <v>0</v>
      </c>
      <c r="FS939" s="39">
        <f t="shared" si="2670"/>
        <v>0</v>
      </c>
      <c r="FU939" s="39" t="e">
        <f t="shared" si="2671"/>
        <v>#DIV/0!</v>
      </c>
      <c r="FV939" s="39" t="e">
        <f t="shared" si="2672"/>
        <v>#DIV/0!</v>
      </c>
      <c r="FW939" s="39" t="e">
        <f t="shared" si="2673"/>
        <v>#DIV/0!</v>
      </c>
      <c r="FY939" s="39" t="e">
        <f t="shared" si="2674"/>
        <v>#DIV/0!</v>
      </c>
      <c r="FZ939" s="39" t="e">
        <f t="shared" si="2675"/>
        <v>#DIV/0!</v>
      </c>
      <c r="GA939" s="39" t="e">
        <f t="shared" si="2676"/>
        <v>#DIV/0!</v>
      </c>
      <c r="GB939" s="39" t="e">
        <f t="shared" si="2677"/>
        <v>#DIV/0!</v>
      </c>
      <c r="GC939" s="39" t="e">
        <f t="shared" si="2678"/>
        <v>#DIV/0!</v>
      </c>
      <c r="GD939" s="39" t="e">
        <f t="shared" si="2679"/>
        <v>#DIV/0!</v>
      </c>
      <c r="GE939" s="39" t="e">
        <f t="shared" si="2680"/>
        <v>#DIV/0!</v>
      </c>
      <c r="GF939" s="39" t="e">
        <f t="shared" si="2681"/>
        <v>#DIV/0!</v>
      </c>
      <c r="GG939" s="39" t="e">
        <f t="shared" si="2682"/>
        <v>#DIV/0!</v>
      </c>
      <c r="GH939" s="39" t="e">
        <f t="shared" si="2683"/>
        <v>#DIV/0!</v>
      </c>
      <c r="GI939" s="39"/>
      <c r="GJ939" s="39" t="e">
        <f t="shared" si="2684"/>
        <v>#DIV/0!</v>
      </c>
      <c r="GK939" s="39" t="e">
        <f t="shared" si="2685"/>
        <v>#DIV/0!</v>
      </c>
      <c r="GL939" s="39" t="e">
        <f t="shared" si="2686"/>
        <v>#DIV/0!</v>
      </c>
      <c r="GM939" s="39" t="e">
        <f t="shared" si="2687"/>
        <v>#DIV/0!</v>
      </c>
      <c r="GN939" s="39" t="e">
        <f t="shared" si="2688"/>
        <v>#DIV/0!</v>
      </c>
      <c r="GO939" s="57"/>
      <c r="GP939" s="57" t="e">
        <f t="shared" si="2689"/>
        <v>#DIV/0!</v>
      </c>
      <c r="GQ939" s="59" t="e">
        <f t="shared" si="2690"/>
        <v>#DIV/0!</v>
      </c>
      <c r="GR939" s="41" t="e">
        <f t="shared" si="2691"/>
        <v>#DIV/0!</v>
      </c>
      <c r="GS939" s="57" t="e">
        <f t="shared" si="2692"/>
        <v>#DIV/0!</v>
      </c>
      <c r="GT939" s="57" t="e">
        <f t="shared" si="2693"/>
        <v>#DIV/0!</v>
      </c>
      <c r="GU939" s="57" t="e">
        <f t="shared" si="2694"/>
        <v>#DIV/0!</v>
      </c>
      <c r="GV939" s="57"/>
      <c r="GW939" s="42" t="e">
        <f t="shared" si="2695"/>
        <v>#DIV/0!</v>
      </c>
      <c r="GX939" s="42" t="e">
        <f t="shared" si="2696"/>
        <v>#DIV/0!</v>
      </c>
      <c r="GY939" s="42" t="e">
        <f t="shared" si="2697"/>
        <v>#DIV/0!</v>
      </c>
      <c r="GZ939" s="57"/>
      <c r="HA939" s="2" t="e">
        <f t="shared" si="2698"/>
        <v>#DIV/0!</v>
      </c>
      <c r="HB939" s="2" t="e">
        <f t="shared" si="2699"/>
        <v>#DIV/0!</v>
      </c>
      <c r="HC939" s="2" t="e">
        <f t="shared" si="2700"/>
        <v>#DIV/0!</v>
      </c>
      <c r="HD939" s="2" t="e">
        <f t="shared" si="2701"/>
        <v>#DIV/0!</v>
      </c>
      <c r="HE939" s="2" t="e">
        <f t="shared" si="2702"/>
        <v>#DIV/0!</v>
      </c>
      <c r="HF939" s="2" t="e">
        <f t="shared" si="2703"/>
        <v>#DIV/0!</v>
      </c>
      <c r="HG939" s="2" t="e">
        <f t="shared" si="2704"/>
        <v>#DIV/0!</v>
      </c>
      <c r="HH939" s="2" t="e">
        <f t="shared" si="2705"/>
        <v>#DIV/0!</v>
      </c>
      <c r="HI939" s="2" t="e">
        <f t="shared" si="2706"/>
        <v>#DIV/0!</v>
      </c>
      <c r="HJ939" s="11" t="e">
        <f t="shared" si="2707"/>
        <v>#DIV/0!</v>
      </c>
      <c r="HK939" s="60" t="e">
        <f t="shared" si="2708"/>
        <v>#DIV/0!</v>
      </c>
      <c r="HL939" s="57"/>
      <c r="HM939" s="57" t="e">
        <f t="shared" si="2709"/>
        <v>#DIV/0!</v>
      </c>
      <c r="HN939" s="57" t="e">
        <f t="shared" si="2710"/>
        <v>#DIV/0!</v>
      </c>
      <c r="HO939" s="57" t="e">
        <f t="shared" si="2711"/>
        <v>#DIV/0!</v>
      </c>
      <c r="HP939" s="57" t="e">
        <f t="shared" si="2712"/>
        <v>#DIV/0!</v>
      </c>
      <c r="HQ939" s="57" t="e">
        <f t="shared" si="2713"/>
        <v>#DIV/0!</v>
      </c>
      <c r="HR939" s="57"/>
      <c r="HS939" s="57" t="e">
        <f t="shared" si="2714"/>
        <v>#DIV/0!</v>
      </c>
      <c r="HT939" s="57" t="e">
        <f t="shared" si="2715"/>
        <v>#DIV/0!</v>
      </c>
      <c r="HU939" s="57" t="e">
        <f t="shared" si="2716"/>
        <v>#DIV/0!</v>
      </c>
      <c r="HV939" s="57" t="e">
        <f t="shared" si="2717"/>
        <v>#DIV/0!</v>
      </c>
      <c r="HW939" s="57" t="e">
        <f t="shared" si="2718"/>
        <v>#DIV/0!</v>
      </c>
      <c r="HX939" s="57"/>
      <c r="HY939" s="57" t="e">
        <f t="shared" si="2719"/>
        <v>#DIV/0!</v>
      </c>
      <c r="HZ939" s="57" t="e">
        <f t="shared" si="2720"/>
        <v>#DIV/0!</v>
      </c>
      <c r="IA939" s="57"/>
      <c r="IB939" s="61">
        <f t="shared" si="2721"/>
        <v>0</v>
      </c>
      <c r="IC939" s="57" t="str">
        <f t="shared" si="2722"/>
        <v/>
      </c>
      <c r="ID939" s="42"/>
      <c r="IE939" s="2" t="str">
        <f t="shared" si="2723"/>
        <v/>
      </c>
      <c r="IF939" s="60" t="e">
        <f t="shared" si="2724"/>
        <v>#DIV/0!</v>
      </c>
      <c r="IG939" s="60" t="str">
        <f t="shared" si="2725"/>
        <v/>
      </c>
      <c r="IH939" s="60" t="str">
        <f t="shared" si="2726"/>
        <v>zinco-</v>
      </c>
      <c r="II939" s="60" t="str">
        <f t="shared" si="2727"/>
        <v>mangano-</v>
      </c>
      <c r="IJ939" s="60" t="e">
        <f t="shared" si="2728"/>
        <v>#DIV/0!</v>
      </c>
      <c r="IK939" s="60" t="e">
        <f t="shared" si="2729"/>
        <v>#DIV/0!</v>
      </c>
      <c r="IL939" s="60" t="e">
        <f t="shared" si="2730"/>
        <v>#DIV/0!</v>
      </c>
      <c r="IM939" s="60" t="e">
        <f t="shared" si="2731"/>
        <v>#DIV/0!</v>
      </c>
      <c r="IN939" s="60" t="str">
        <f t="shared" si="2732"/>
        <v/>
      </c>
      <c r="IO939" s="60" t="str">
        <f t="shared" si="2733"/>
        <v/>
      </c>
      <c r="IP939" s="57"/>
      <c r="IQ939" s="57" t="str">
        <f t="shared" si="2734"/>
        <v>ERROR!!</v>
      </c>
    </row>
    <row r="940" spans="24:251">
      <c r="X940" s="29">
        <f t="shared" si="2735"/>
        <v>0</v>
      </c>
      <c r="Y940" s="29">
        <f t="shared" si="2736"/>
        <v>0</v>
      </c>
      <c r="Z940" s="29" t="e">
        <f t="shared" si="2737"/>
        <v>#DIV/0!</v>
      </c>
      <c r="AA940" s="29" t="e">
        <f t="shared" si="2738"/>
        <v>#DIV/0!</v>
      </c>
      <c r="AB940" s="29" t="e">
        <f t="shared" si="2739"/>
        <v>#DIV/0!</v>
      </c>
      <c r="AC940" s="29" t="e">
        <f t="shared" si="2740"/>
        <v>#DIV/0!</v>
      </c>
      <c r="AF940" s="23">
        <v>60.084299999999999</v>
      </c>
      <c r="AG940" s="23">
        <v>79.878799999999998</v>
      </c>
      <c r="AH940" s="23">
        <v>101.96120000000001</v>
      </c>
      <c r="AI940" s="23">
        <v>151.99039999999999</v>
      </c>
      <c r="AJ940" s="23">
        <v>159.69</v>
      </c>
      <c r="AK940" s="23">
        <v>71.846400000000003</v>
      </c>
      <c r="AL940" s="23">
        <v>70.9375</v>
      </c>
      <c r="AM940" s="23">
        <v>40.304400000000001</v>
      </c>
      <c r="AN940" s="23">
        <v>56.077399999999997</v>
      </c>
      <c r="AO940" s="23">
        <v>61.978999999999999</v>
      </c>
      <c r="AP940" s="23">
        <v>94.195999999999998</v>
      </c>
      <c r="AQ940" s="23">
        <v>18.998000000000001</v>
      </c>
      <c r="AR940" s="23">
        <v>35.450000000000003</v>
      </c>
      <c r="AS940" s="23">
        <v>29.88</v>
      </c>
      <c r="AT940" s="23">
        <v>74.691999999999993</v>
      </c>
      <c r="AU940" s="23">
        <v>81.39</v>
      </c>
      <c r="AX940" s="54">
        <f t="shared" si="2595"/>
        <v>0</v>
      </c>
      <c r="AY940" s="54">
        <f t="shared" si="2596"/>
        <v>0</v>
      </c>
      <c r="AZ940" s="54">
        <f t="shared" si="2597"/>
        <v>0</v>
      </c>
      <c r="BA940" s="54">
        <f t="shared" si="2598"/>
        <v>0</v>
      </c>
      <c r="BB940" s="54">
        <f t="shared" si="2599"/>
        <v>0</v>
      </c>
      <c r="BC940" s="54">
        <f t="shared" si="2600"/>
        <v>0</v>
      </c>
      <c r="BD940" s="54">
        <f t="shared" si="2601"/>
        <v>0</v>
      </c>
      <c r="BE940" s="54">
        <f t="shared" si="2602"/>
        <v>0</v>
      </c>
      <c r="BF940" s="54">
        <f t="shared" si="2603"/>
        <v>0</v>
      </c>
      <c r="BG940" s="54">
        <f t="shared" si="2604"/>
        <v>0</v>
      </c>
      <c r="BH940" s="54">
        <f t="shared" si="2605"/>
        <v>0</v>
      </c>
      <c r="BI940" s="54">
        <f t="shared" si="2606"/>
        <v>0</v>
      </c>
      <c r="BJ940" s="54">
        <f t="shared" si="2607"/>
        <v>0</v>
      </c>
      <c r="BK940" s="54">
        <f t="shared" si="2608"/>
        <v>0</v>
      </c>
      <c r="BL940" s="54">
        <f t="shared" si="2609"/>
        <v>0</v>
      </c>
      <c r="BM940" s="42"/>
      <c r="BO940" s="54">
        <f>'Norm-coeff'!$C$2+$AX940*'Norm-coeff'!$D$2+$AY940*'Norm-coeff'!$E$2+$AZ940*'Norm-coeff'!$F$2+$BA940*'Norm-coeff'!$G$2+$BB940*'Norm-coeff'!$H$2+$BC940*'Norm-coeff'!$I$2+$BD940*'Norm-coeff'!$J$2+$BE940*'Norm-coeff'!$K$2+$BF940*'Norm-coeff'!$L$2+$BG940*'Norm-coeff'!$M$2+$BH940*'Norm-coeff'!$N$2+$BI940*'Norm-coeff'!$O$2</f>
        <v>5.4045421474420303</v>
      </c>
      <c r="BP940" s="54">
        <f>'Norm-coeff'!$C$3+$AX940*'Norm-coeff'!$D$3+$AY940*'Norm-coeff'!$E$3+$AZ940*'Norm-coeff'!$F$3+$BA940*'Norm-coeff'!$G$3+$BB940*'Norm-coeff'!$H$3+$BC940*'Norm-coeff'!$I$3+$BD940*'Norm-coeff'!$J$3+$BE940*'Norm-coeff'!$K$3+$BF940*'Norm-coeff'!$L$3+$BG940*'Norm-coeff'!$M$3+$BH940*'Norm-coeff'!$N$3+$BI940*'Norm-coeff'!$O$3</f>
        <v>3.15319116612705</v>
      </c>
      <c r="BQ940" s="54">
        <f>'Norm-coeff'!$C$4+$AX940*'Norm-coeff'!$D$4+$AY940*'Norm-coeff'!$E$4+$AZ940*'Norm-coeff'!$F$4+$BA940*'Norm-coeff'!$G$4+$BB940*'Norm-coeff'!$H$4+$BC940*'Norm-coeff'!$I$4+$BD940*'Norm-coeff'!$J$4+$BE940*'Norm-coeff'!$K$4+$BF940*'Norm-coeff'!$L$4+$BG940*'Norm-coeff'!$M$4+$BH940*'Norm-coeff'!$N$4+$BI940*'Norm-coeff'!$O$4</f>
        <v>1.42115649462768</v>
      </c>
      <c r="BR940" s="54">
        <f>'Norm-coeff'!$C$5+$AX940*'Norm-coeff'!$D$5+$AY940*'Norm-coeff'!$E$5+$AZ940*'Norm-coeff'!$F$5+$BA940*'Norm-coeff'!$G$5+$BB940*'Norm-coeff'!$H$5+$BC940*'Norm-coeff'!$I$5+$BD940*'Norm-coeff'!$J$5+$BE940*'Norm-coeff'!$K$5+$BF940*'Norm-coeff'!$L$5+$BG940*'Norm-coeff'!$M$5+$BH940*'Norm-coeff'!$N$5+$BI940*'Norm-coeff'!$O$5</f>
        <v>1.0553329241296201</v>
      </c>
      <c r="BS940" s="54">
        <f>'Norm-coeff'!$C$6+$AX940*'Norm-coeff'!$D$6+$AY940*'Norm-coeff'!$E$6+$AZ940*'Norm-coeff'!$F$6+$BA940*'Norm-coeff'!$G$6+$BB940*'Norm-coeff'!$H$6+$BC940*'Norm-coeff'!$I$6+$BD940*'Norm-coeff'!$J$6+$BE940*'Norm-coeff'!$K$6+$BF940*'Norm-coeff'!$L$6+$BG940*'Norm-coeff'!$M$6+$BH940*'Norm-coeff'!$N$6+$BI940*'Norm-coeff'!$O$6</f>
        <v>-1.48700885495103E-2</v>
      </c>
      <c r="BT940" s="54">
        <f>'Norm-coeff'!$C$7+$AX940*'Norm-coeff'!$D$7+$AY940*'Norm-coeff'!$E$7+$AZ940*'Norm-coeff'!$F$7+$BA940*'Norm-coeff'!$G$7+$BB940*'Norm-coeff'!$H$7+$BC940*'Norm-coeff'!$I$7+$BD940*'Norm-coeff'!$J$7+$BE940*'Norm-coeff'!$K$7+$BF940*'Norm-coeff'!$L$7+$BG940*'Norm-coeff'!$M$7+$BH940*'Norm-coeff'!$N$7+$BI940*'Norm-coeff'!$O$7</f>
        <v>2.0907583608832998</v>
      </c>
      <c r="BU940" s="54">
        <f>'Norm-coeff'!$C$8+$AX940*'Norm-coeff'!$D$8+$AY940*'Norm-coeff'!$E$8+$AZ940*'Norm-coeff'!$F$8+$BA940*'Norm-coeff'!$G$8+$BB940*'Norm-coeff'!$H$8+$BC940*'Norm-coeff'!$I$8+$BD940*'Norm-coeff'!$J$8+$BE940*'Norm-coeff'!$K$8+$BF940*'Norm-coeff'!$L$8+$BG940*'Norm-coeff'!$M$8+$BH940*'Norm-coeff'!$N$8+$BI940*'Norm-coeff'!$O$8</f>
        <v>0.65894159836244504</v>
      </c>
      <c r="BV940" s="54">
        <f>'Norm-coeff'!$C$9+$AX940*'Norm-coeff'!$D$9+$AY940*'Norm-coeff'!$E$9+$AZ940*'Norm-coeff'!$F$9+$BA940*'Norm-coeff'!$G$9+$BB940*'Norm-coeff'!$H$9+$BC940*'Norm-coeff'!$I$9+$BD940*'Norm-coeff'!$J$9+$BE940*'Norm-coeff'!$K$9+$BF940*'Norm-coeff'!$L$9+$BG940*'Norm-coeff'!$M$9+$BH940*'Norm-coeff'!$N$9+$BI940*'Norm-coeff'!$O$9</f>
        <v>1.48961085014701</v>
      </c>
      <c r="BW940" s="54">
        <f>'Norm-coeff'!$C$10+$AX940*'Norm-coeff'!$D$10+$AY940*'Norm-coeff'!$E$10+$AZ940*'Norm-coeff'!$F$10+$BA940*'Norm-coeff'!$G$10+$BB940*'Norm-coeff'!$H$10+$BC940*'Norm-coeff'!$I$10+$BD940*'Norm-coeff'!$J$10+$BE940*'Norm-coeff'!$K$10+$BF940*'Norm-coeff'!$L$10+$BG940*'Norm-coeff'!$M$10+$BH940*'Norm-coeff'!$N$10+$BI940*'Norm-coeff'!$O$10</f>
        <v>1.42058735749591</v>
      </c>
      <c r="BX940" s="54">
        <f>'Norm-coeff'!$C$11+$AX940*'Norm-coeff'!$D$11+$AY940*'Norm-coeff'!$E$11+$AZ940*'Norm-coeff'!$F$11+$BA940*'Norm-coeff'!$G$11+$BB940*'Norm-coeff'!$H$11+$BC940*'Norm-coeff'!$I$11+$BD940*'Norm-coeff'!$J$11+$BE940*'Norm-coeff'!$K$11+$BF940*'Norm-coeff'!$L$11+$BG940*'Norm-coeff'!$M$11+$BH940*'Norm-coeff'!$N$11+$BI940*'Norm-coeff'!$O$11</f>
        <v>0.221233014421479</v>
      </c>
      <c r="BY940" s="54">
        <f>'Norm-coeff'!$C$12+$AX940*'Norm-coeff'!$D$12+$AY940*'Norm-coeff'!$E$12+$AZ940*'Norm-coeff'!$F$12+$BA940*'Norm-coeff'!$G$12+$BB940*'Norm-coeff'!$H$12+$BC940*'Norm-coeff'!$I$12+$BD940*'Norm-coeff'!$J$12+$BE940*'Norm-coeff'!$K$12+$BF940*'Norm-coeff'!$L$12+$BG940*'Norm-coeff'!$M$12+$BH940*'Norm-coeff'!$N$12+$BI940*'Norm-coeff'!$O$12</f>
        <v>0.283527502056037</v>
      </c>
      <c r="BZ940" s="54">
        <f>'Norm-coeff'!$C$13+$AX940*'Norm-coeff'!$D$13+$AY940*'Norm-coeff'!$E$13+$AZ940*'Norm-coeff'!$F$13+$BA940*'Norm-coeff'!$G$13+$BB940*'Norm-coeff'!$H$13+$BC940*'Norm-coeff'!$I$13+$BD940*'Norm-coeff'!$J$13+$BE940*'Norm-coeff'!$K$13+$BF940*'Norm-coeff'!$L$13+$BG940*'Norm-coeff'!$M$13+$BH940*'Norm-coeff'!$N$13+$BI940*'Norm-coeff'!$O$13</f>
        <v>-4.1864930554451202E-2</v>
      </c>
      <c r="CA940" s="54">
        <f>'Norm-coeff'!$C$14+$AX940*'Norm-coeff'!$D$14+$AY940*'Norm-coeff'!$E$14+$AZ940*'Norm-coeff'!$F$14+$BA940*'Norm-coeff'!$G$14+$BB940*'Norm-coeff'!$H$14+$BC940*'Norm-coeff'!$I$14+$BD940*'Norm-coeff'!$J$14+$BE940*'Norm-coeff'!$K$14+$BF940*'Norm-coeff'!$L$14+$BG940*'Norm-coeff'!$M$14+$BH940*'Norm-coeff'!$N$14+$BI940*'Norm-coeff'!$O$14</f>
        <v>4.2526983164477103</v>
      </c>
      <c r="CC940" s="54">
        <f t="shared" si="2610"/>
        <v>0</v>
      </c>
      <c r="CG940" s="54">
        <f t="shared" si="2611"/>
        <v>0</v>
      </c>
      <c r="CH940" s="54">
        <f t="shared" si="2594"/>
        <v>0</v>
      </c>
      <c r="CI940" s="54">
        <f t="shared" si="2612"/>
        <v>0</v>
      </c>
      <c r="CJ940" s="56">
        <f t="shared" si="2613"/>
        <v>0</v>
      </c>
      <c r="CK940" s="54">
        <f t="shared" si="2614"/>
        <v>0</v>
      </c>
      <c r="CL940" s="54">
        <f t="shared" si="2615"/>
        <v>0</v>
      </c>
      <c r="CM940" s="54">
        <f t="shared" si="2616"/>
        <v>0</v>
      </c>
      <c r="CN940" s="54">
        <f t="shared" si="2617"/>
        <v>0</v>
      </c>
      <c r="CO940" s="54">
        <f t="shared" si="2618"/>
        <v>0</v>
      </c>
      <c r="CP940" s="54">
        <f t="shared" si="2619"/>
        <v>0</v>
      </c>
      <c r="CQ940" s="54">
        <f t="shared" si="2620"/>
        <v>0</v>
      </c>
      <c r="CR940" s="54">
        <f t="shared" si="2621"/>
        <v>0</v>
      </c>
      <c r="CS940" s="54">
        <f t="shared" si="2622"/>
        <v>0</v>
      </c>
      <c r="CU940" s="54">
        <f t="shared" si="2623"/>
        <v>0</v>
      </c>
      <c r="CV940" s="54">
        <f t="shared" si="2624"/>
        <v>0</v>
      </c>
      <c r="CW940" s="54">
        <f t="shared" si="2625"/>
        <v>0</v>
      </c>
      <c r="CX940" s="54">
        <f t="shared" si="2626"/>
        <v>0</v>
      </c>
      <c r="CZ940" s="54">
        <f t="shared" si="2627"/>
        <v>0</v>
      </c>
      <c r="DA940" s="54">
        <f t="shared" si="2628"/>
        <v>0</v>
      </c>
      <c r="DB940" s="54">
        <f t="shared" si="2629"/>
        <v>0</v>
      </c>
      <c r="DC940" s="54">
        <f t="shared" si="2630"/>
        <v>0</v>
      </c>
      <c r="DD940" s="54">
        <f t="shared" si="2631"/>
        <v>0</v>
      </c>
      <c r="DE940" s="54">
        <f t="shared" si="2632"/>
        <v>0</v>
      </c>
      <c r="DF940" s="54">
        <f t="shared" si="2633"/>
        <v>0</v>
      </c>
      <c r="DG940" s="54">
        <f t="shared" si="2634"/>
        <v>2</v>
      </c>
      <c r="DH940" s="71">
        <f t="shared" si="2635"/>
        <v>0</v>
      </c>
      <c r="DI940" s="71">
        <f t="shared" si="2636"/>
        <v>0</v>
      </c>
      <c r="DJ940" s="54">
        <f t="shared" si="2637"/>
        <v>0</v>
      </c>
      <c r="DK940" s="54">
        <f t="shared" si="2638"/>
        <v>2</v>
      </c>
      <c r="DL940" s="4">
        <f t="shared" si="2568"/>
        <v>0</v>
      </c>
      <c r="DM940" s="3">
        <f t="shared" si="2639"/>
        <v>0</v>
      </c>
      <c r="DN940" s="3">
        <f t="shared" si="2640"/>
        <v>0</v>
      </c>
      <c r="DO940" s="4" t="e">
        <f t="shared" si="2641"/>
        <v>#DIV/0!</v>
      </c>
      <c r="DP940" s="57"/>
      <c r="DQ940" s="57"/>
      <c r="DR940" s="56">
        <f t="shared" si="2569"/>
        <v>2</v>
      </c>
      <c r="DS940" s="56">
        <f t="shared" si="2570"/>
        <v>0</v>
      </c>
      <c r="DT940" s="38">
        <f t="shared" si="2571"/>
        <v>0</v>
      </c>
      <c r="DU940" s="38">
        <f t="shared" si="2642"/>
        <v>2</v>
      </c>
      <c r="DV940" s="38">
        <f t="shared" si="2572"/>
        <v>0</v>
      </c>
      <c r="DW940" s="39">
        <f t="shared" si="2573"/>
        <v>0</v>
      </c>
      <c r="DX940" s="39">
        <f t="shared" si="2574"/>
        <v>0</v>
      </c>
      <c r="DY940" s="39">
        <f t="shared" si="2575"/>
        <v>0</v>
      </c>
      <c r="DZ940" s="39">
        <f t="shared" si="2576"/>
        <v>0</v>
      </c>
      <c r="EA940" s="39">
        <f t="shared" si="2577"/>
        <v>0</v>
      </c>
      <c r="EB940" s="37" t="e">
        <f t="shared" si="2643"/>
        <v>#DIV/0!</v>
      </c>
      <c r="EC940" s="37" t="e">
        <f t="shared" si="2644"/>
        <v>#DIV/0!</v>
      </c>
      <c r="ED940" s="37" t="e">
        <f t="shared" si="2645"/>
        <v>#DIV/0!</v>
      </c>
      <c r="EE940" s="37" t="e">
        <f t="shared" si="2646"/>
        <v>#DIV/0!</v>
      </c>
      <c r="EF940" s="39" t="e">
        <f t="shared" si="2647"/>
        <v>#DIV/0!</v>
      </c>
      <c r="EG940" s="37" t="e">
        <f t="shared" si="2648"/>
        <v>#DIV/0!</v>
      </c>
      <c r="EH940" s="37" t="e">
        <f t="shared" si="2649"/>
        <v>#DIV/0!</v>
      </c>
      <c r="EI940" s="11" t="b">
        <f t="shared" si="2650"/>
        <v>1</v>
      </c>
      <c r="EJ940" s="11" t="b">
        <f t="shared" si="2651"/>
        <v>0</v>
      </c>
      <c r="EK940" s="39" t="e">
        <f t="shared" si="2652"/>
        <v>#DIV/0!</v>
      </c>
      <c r="EL940" s="39" t="e">
        <f t="shared" si="2653"/>
        <v>#DIV/0!</v>
      </c>
      <c r="EM940" s="39" t="e">
        <f t="shared" si="2654"/>
        <v>#DIV/0!</v>
      </c>
      <c r="EN940" s="39" t="e">
        <f t="shared" si="2655"/>
        <v>#DIV/0!</v>
      </c>
      <c r="EO940" s="39" t="e">
        <f t="shared" si="2656"/>
        <v>#DIV/0!</v>
      </c>
      <c r="EP940" s="39" t="e">
        <f t="shared" si="2657"/>
        <v>#DIV/0!</v>
      </c>
      <c r="EQ940" s="39" t="e">
        <f t="shared" si="2658"/>
        <v>#DIV/0!</v>
      </c>
      <c r="ER940" s="39" t="e">
        <f t="shared" si="2659"/>
        <v>#DIV/0!</v>
      </c>
      <c r="ES940" s="58" t="str">
        <f t="shared" si="2660"/>
        <v>(OH,F,Cl)-dominate amphibole</v>
      </c>
      <c r="ET940" s="58" t="e">
        <f t="shared" si="2661"/>
        <v>#N/A</v>
      </c>
      <c r="EU940" s="56">
        <f t="shared" si="2578"/>
        <v>0</v>
      </c>
      <c r="EV940" s="56">
        <f t="shared" si="2579"/>
        <v>0</v>
      </c>
      <c r="EW940" s="56">
        <f t="shared" si="2580"/>
        <v>0</v>
      </c>
      <c r="EX940" s="56">
        <f t="shared" si="2581"/>
        <v>0</v>
      </c>
      <c r="EY940" s="56">
        <f t="shared" si="2582"/>
        <v>0</v>
      </c>
      <c r="EZ940" s="56">
        <f t="shared" si="2583"/>
        <v>0</v>
      </c>
      <c r="FA940" s="39">
        <f t="shared" si="2584"/>
        <v>0</v>
      </c>
      <c r="FB940" s="39">
        <f t="shared" si="2585"/>
        <v>0</v>
      </c>
      <c r="FC940" s="54">
        <f t="shared" si="2586"/>
        <v>0</v>
      </c>
      <c r="FD940" s="54">
        <f t="shared" si="2587"/>
        <v>0</v>
      </c>
      <c r="FE940" s="39">
        <f t="shared" si="2588"/>
        <v>0</v>
      </c>
      <c r="FF940" s="54">
        <f t="shared" si="2589"/>
        <v>0</v>
      </c>
      <c r="FG940" s="39">
        <f t="shared" si="2590"/>
        <v>0</v>
      </c>
      <c r="FH940" s="39">
        <f t="shared" si="2662"/>
        <v>0</v>
      </c>
      <c r="FI940" s="39">
        <f t="shared" si="2663"/>
        <v>0</v>
      </c>
      <c r="FJ940" s="39">
        <f t="shared" si="2664"/>
        <v>0</v>
      </c>
      <c r="FK940" s="39" t="e">
        <f t="shared" si="2665"/>
        <v>#DIV/0!</v>
      </c>
      <c r="FL940" s="39" t="e">
        <f t="shared" si="2666"/>
        <v>#DIV/0!</v>
      </c>
      <c r="FM940" s="39" t="e">
        <f t="shared" si="2667"/>
        <v>#DIV/0!</v>
      </c>
      <c r="FN940" s="39">
        <f t="shared" si="2668"/>
        <v>1</v>
      </c>
      <c r="FO940" s="39">
        <f t="shared" si="2591"/>
        <v>0</v>
      </c>
      <c r="FP940" s="39">
        <f t="shared" si="2592"/>
        <v>0</v>
      </c>
      <c r="FQ940" s="39">
        <f t="shared" si="2593"/>
        <v>0</v>
      </c>
      <c r="FR940" s="39">
        <f t="shared" si="2669"/>
        <v>0</v>
      </c>
      <c r="FS940" s="39">
        <f t="shared" si="2670"/>
        <v>0</v>
      </c>
      <c r="FU940" s="39" t="e">
        <f t="shared" si="2671"/>
        <v>#DIV/0!</v>
      </c>
      <c r="FV940" s="39" t="e">
        <f t="shared" si="2672"/>
        <v>#DIV/0!</v>
      </c>
      <c r="FW940" s="39" t="e">
        <f t="shared" si="2673"/>
        <v>#DIV/0!</v>
      </c>
      <c r="FY940" s="39" t="e">
        <f t="shared" si="2674"/>
        <v>#DIV/0!</v>
      </c>
      <c r="FZ940" s="39" t="e">
        <f t="shared" si="2675"/>
        <v>#DIV/0!</v>
      </c>
      <c r="GA940" s="39" t="e">
        <f t="shared" si="2676"/>
        <v>#DIV/0!</v>
      </c>
      <c r="GB940" s="39" t="e">
        <f t="shared" si="2677"/>
        <v>#DIV/0!</v>
      </c>
      <c r="GC940" s="39" t="e">
        <f t="shared" si="2678"/>
        <v>#DIV/0!</v>
      </c>
      <c r="GD940" s="39" t="e">
        <f t="shared" si="2679"/>
        <v>#DIV/0!</v>
      </c>
      <c r="GE940" s="39" t="e">
        <f t="shared" si="2680"/>
        <v>#DIV/0!</v>
      </c>
      <c r="GF940" s="39" t="e">
        <f t="shared" si="2681"/>
        <v>#DIV/0!</v>
      </c>
      <c r="GG940" s="39" t="e">
        <f t="shared" si="2682"/>
        <v>#DIV/0!</v>
      </c>
      <c r="GH940" s="39" t="e">
        <f t="shared" si="2683"/>
        <v>#DIV/0!</v>
      </c>
      <c r="GI940" s="39"/>
      <c r="GJ940" s="39" t="e">
        <f t="shared" si="2684"/>
        <v>#DIV/0!</v>
      </c>
      <c r="GK940" s="39" t="e">
        <f t="shared" si="2685"/>
        <v>#DIV/0!</v>
      </c>
      <c r="GL940" s="39" t="e">
        <f t="shared" si="2686"/>
        <v>#DIV/0!</v>
      </c>
      <c r="GM940" s="39" t="e">
        <f t="shared" si="2687"/>
        <v>#DIV/0!</v>
      </c>
      <c r="GN940" s="39" t="e">
        <f t="shared" si="2688"/>
        <v>#DIV/0!</v>
      </c>
      <c r="GO940" s="57"/>
      <c r="GP940" s="57" t="e">
        <f t="shared" si="2689"/>
        <v>#DIV/0!</v>
      </c>
      <c r="GQ940" s="59" t="e">
        <f t="shared" si="2690"/>
        <v>#DIV/0!</v>
      </c>
      <c r="GR940" s="41" t="e">
        <f t="shared" si="2691"/>
        <v>#DIV/0!</v>
      </c>
      <c r="GS940" s="57" t="e">
        <f t="shared" si="2692"/>
        <v>#DIV/0!</v>
      </c>
      <c r="GT940" s="57" t="e">
        <f t="shared" si="2693"/>
        <v>#DIV/0!</v>
      </c>
      <c r="GU940" s="57" t="e">
        <f t="shared" si="2694"/>
        <v>#DIV/0!</v>
      </c>
      <c r="GV940" s="57"/>
      <c r="GW940" s="42" t="e">
        <f t="shared" si="2695"/>
        <v>#DIV/0!</v>
      </c>
      <c r="GX940" s="42" t="e">
        <f t="shared" si="2696"/>
        <v>#DIV/0!</v>
      </c>
      <c r="GY940" s="42" t="e">
        <f t="shared" si="2697"/>
        <v>#DIV/0!</v>
      </c>
      <c r="GZ940" s="57"/>
      <c r="HA940" s="2" t="e">
        <f t="shared" si="2698"/>
        <v>#DIV/0!</v>
      </c>
      <c r="HB940" s="2" t="e">
        <f t="shared" si="2699"/>
        <v>#DIV/0!</v>
      </c>
      <c r="HC940" s="2" t="e">
        <f t="shared" si="2700"/>
        <v>#DIV/0!</v>
      </c>
      <c r="HD940" s="2" t="e">
        <f t="shared" si="2701"/>
        <v>#DIV/0!</v>
      </c>
      <c r="HE940" s="2" t="e">
        <f t="shared" si="2702"/>
        <v>#DIV/0!</v>
      </c>
      <c r="HF940" s="2" t="e">
        <f t="shared" si="2703"/>
        <v>#DIV/0!</v>
      </c>
      <c r="HG940" s="2" t="e">
        <f t="shared" si="2704"/>
        <v>#DIV/0!</v>
      </c>
      <c r="HH940" s="2" t="e">
        <f t="shared" si="2705"/>
        <v>#DIV/0!</v>
      </c>
      <c r="HI940" s="2" t="e">
        <f t="shared" si="2706"/>
        <v>#DIV/0!</v>
      </c>
      <c r="HJ940" s="11" t="e">
        <f t="shared" si="2707"/>
        <v>#DIV/0!</v>
      </c>
      <c r="HK940" s="60" t="e">
        <f t="shared" si="2708"/>
        <v>#DIV/0!</v>
      </c>
      <c r="HL940" s="57"/>
      <c r="HM940" s="57" t="e">
        <f t="shared" si="2709"/>
        <v>#DIV/0!</v>
      </c>
      <c r="HN940" s="57" t="e">
        <f t="shared" si="2710"/>
        <v>#DIV/0!</v>
      </c>
      <c r="HO940" s="57" t="e">
        <f t="shared" si="2711"/>
        <v>#DIV/0!</v>
      </c>
      <c r="HP940" s="57" t="e">
        <f t="shared" si="2712"/>
        <v>#DIV/0!</v>
      </c>
      <c r="HQ940" s="57" t="e">
        <f t="shared" si="2713"/>
        <v>#DIV/0!</v>
      </c>
      <c r="HR940" s="57"/>
      <c r="HS940" s="57" t="e">
        <f t="shared" si="2714"/>
        <v>#DIV/0!</v>
      </c>
      <c r="HT940" s="57" t="e">
        <f t="shared" si="2715"/>
        <v>#DIV/0!</v>
      </c>
      <c r="HU940" s="57" t="e">
        <f t="shared" si="2716"/>
        <v>#DIV/0!</v>
      </c>
      <c r="HV940" s="57" t="e">
        <f t="shared" si="2717"/>
        <v>#DIV/0!</v>
      </c>
      <c r="HW940" s="57" t="e">
        <f t="shared" si="2718"/>
        <v>#DIV/0!</v>
      </c>
      <c r="HX940" s="57"/>
      <c r="HY940" s="57" t="e">
        <f t="shared" si="2719"/>
        <v>#DIV/0!</v>
      </c>
      <c r="HZ940" s="57" t="e">
        <f t="shared" si="2720"/>
        <v>#DIV/0!</v>
      </c>
      <c r="IA940" s="57"/>
      <c r="IB940" s="61">
        <f t="shared" si="2721"/>
        <v>0</v>
      </c>
      <c r="IC940" s="57" t="str">
        <f t="shared" si="2722"/>
        <v/>
      </c>
      <c r="ID940" s="42"/>
      <c r="IE940" s="2" t="str">
        <f t="shared" si="2723"/>
        <v/>
      </c>
      <c r="IF940" s="60" t="e">
        <f t="shared" si="2724"/>
        <v>#DIV/0!</v>
      </c>
      <c r="IG940" s="60" t="str">
        <f t="shared" si="2725"/>
        <v/>
      </c>
      <c r="IH940" s="60" t="str">
        <f t="shared" si="2726"/>
        <v>zinco-</v>
      </c>
      <c r="II940" s="60" t="str">
        <f t="shared" si="2727"/>
        <v>mangano-</v>
      </c>
      <c r="IJ940" s="60" t="e">
        <f t="shared" si="2728"/>
        <v>#DIV/0!</v>
      </c>
      <c r="IK940" s="60" t="e">
        <f t="shared" si="2729"/>
        <v>#DIV/0!</v>
      </c>
      <c r="IL940" s="60" t="e">
        <f t="shared" si="2730"/>
        <v>#DIV/0!</v>
      </c>
      <c r="IM940" s="60" t="e">
        <f t="shared" si="2731"/>
        <v>#DIV/0!</v>
      </c>
      <c r="IN940" s="60" t="str">
        <f t="shared" si="2732"/>
        <v/>
      </c>
      <c r="IO940" s="60" t="str">
        <f t="shared" si="2733"/>
        <v/>
      </c>
      <c r="IP940" s="57"/>
      <c r="IQ940" s="57" t="str">
        <f t="shared" si="2734"/>
        <v>ERROR!!</v>
      </c>
    </row>
    <row r="941" spans="24:251">
      <c r="X941" s="29">
        <f t="shared" si="2735"/>
        <v>0</v>
      </c>
      <c r="Y941" s="29">
        <f t="shared" si="2736"/>
        <v>0</v>
      </c>
      <c r="Z941" s="29" t="e">
        <f t="shared" si="2737"/>
        <v>#DIV/0!</v>
      </c>
      <c r="AA941" s="29" t="e">
        <f t="shared" si="2738"/>
        <v>#DIV/0!</v>
      </c>
      <c r="AB941" s="29" t="e">
        <f t="shared" si="2739"/>
        <v>#DIV/0!</v>
      </c>
      <c r="AC941" s="29" t="e">
        <f t="shared" si="2740"/>
        <v>#DIV/0!</v>
      </c>
      <c r="AF941" s="23">
        <v>60.084299999999999</v>
      </c>
      <c r="AG941" s="23">
        <v>79.878799999999998</v>
      </c>
      <c r="AH941" s="23">
        <v>101.96120000000001</v>
      </c>
      <c r="AI941" s="23">
        <v>151.99039999999999</v>
      </c>
      <c r="AJ941" s="23">
        <v>159.69</v>
      </c>
      <c r="AK941" s="23">
        <v>71.846400000000003</v>
      </c>
      <c r="AL941" s="23">
        <v>70.9375</v>
      </c>
      <c r="AM941" s="23">
        <v>40.304400000000001</v>
      </c>
      <c r="AN941" s="23">
        <v>56.077399999999997</v>
      </c>
      <c r="AO941" s="23">
        <v>61.978999999999999</v>
      </c>
      <c r="AP941" s="23">
        <v>94.195999999999998</v>
      </c>
      <c r="AQ941" s="23">
        <v>18.998000000000001</v>
      </c>
      <c r="AR941" s="23">
        <v>35.450000000000003</v>
      </c>
      <c r="AS941" s="23">
        <v>29.88</v>
      </c>
      <c r="AT941" s="23">
        <v>74.691999999999993</v>
      </c>
      <c r="AU941" s="23">
        <v>81.39</v>
      </c>
      <c r="AX941" s="54">
        <f t="shared" si="2595"/>
        <v>0</v>
      </c>
      <c r="AY941" s="54">
        <f t="shared" si="2596"/>
        <v>0</v>
      </c>
      <c r="AZ941" s="54">
        <f t="shared" si="2597"/>
        <v>0</v>
      </c>
      <c r="BA941" s="54">
        <f t="shared" si="2598"/>
        <v>0</v>
      </c>
      <c r="BB941" s="54">
        <f t="shared" si="2599"/>
        <v>0</v>
      </c>
      <c r="BC941" s="54">
        <f t="shared" si="2600"/>
        <v>0</v>
      </c>
      <c r="BD941" s="54">
        <f t="shared" si="2601"/>
        <v>0</v>
      </c>
      <c r="BE941" s="54">
        <f t="shared" si="2602"/>
        <v>0</v>
      </c>
      <c r="BF941" s="54">
        <f t="shared" si="2603"/>
        <v>0</v>
      </c>
      <c r="BG941" s="54">
        <f t="shared" si="2604"/>
        <v>0</v>
      </c>
      <c r="BH941" s="54">
        <f t="shared" si="2605"/>
        <v>0</v>
      </c>
      <c r="BI941" s="54">
        <f t="shared" si="2606"/>
        <v>0</v>
      </c>
      <c r="BJ941" s="54">
        <f t="shared" si="2607"/>
        <v>0</v>
      </c>
      <c r="BK941" s="54">
        <f t="shared" si="2608"/>
        <v>0</v>
      </c>
      <c r="BL941" s="54">
        <f t="shared" si="2609"/>
        <v>0</v>
      </c>
      <c r="BM941" s="42"/>
      <c r="BO941" s="54">
        <f>'Norm-coeff'!$C$2+$AX941*'Norm-coeff'!$D$2+$AY941*'Norm-coeff'!$E$2+$AZ941*'Norm-coeff'!$F$2+$BA941*'Norm-coeff'!$G$2+$BB941*'Norm-coeff'!$H$2+$BC941*'Norm-coeff'!$I$2+$BD941*'Norm-coeff'!$J$2+$BE941*'Norm-coeff'!$K$2+$BF941*'Norm-coeff'!$L$2+$BG941*'Norm-coeff'!$M$2+$BH941*'Norm-coeff'!$N$2+$BI941*'Norm-coeff'!$O$2</f>
        <v>5.4045421474420303</v>
      </c>
      <c r="BP941" s="54">
        <f>'Norm-coeff'!$C$3+$AX941*'Norm-coeff'!$D$3+$AY941*'Norm-coeff'!$E$3+$AZ941*'Norm-coeff'!$F$3+$BA941*'Norm-coeff'!$G$3+$BB941*'Norm-coeff'!$H$3+$BC941*'Norm-coeff'!$I$3+$BD941*'Norm-coeff'!$J$3+$BE941*'Norm-coeff'!$K$3+$BF941*'Norm-coeff'!$L$3+$BG941*'Norm-coeff'!$M$3+$BH941*'Norm-coeff'!$N$3+$BI941*'Norm-coeff'!$O$3</f>
        <v>3.15319116612705</v>
      </c>
      <c r="BQ941" s="54">
        <f>'Norm-coeff'!$C$4+$AX941*'Norm-coeff'!$D$4+$AY941*'Norm-coeff'!$E$4+$AZ941*'Norm-coeff'!$F$4+$BA941*'Norm-coeff'!$G$4+$BB941*'Norm-coeff'!$H$4+$BC941*'Norm-coeff'!$I$4+$BD941*'Norm-coeff'!$J$4+$BE941*'Norm-coeff'!$K$4+$BF941*'Norm-coeff'!$L$4+$BG941*'Norm-coeff'!$M$4+$BH941*'Norm-coeff'!$N$4+$BI941*'Norm-coeff'!$O$4</f>
        <v>1.42115649462768</v>
      </c>
      <c r="BR941" s="54">
        <f>'Norm-coeff'!$C$5+$AX941*'Norm-coeff'!$D$5+$AY941*'Norm-coeff'!$E$5+$AZ941*'Norm-coeff'!$F$5+$BA941*'Norm-coeff'!$G$5+$BB941*'Norm-coeff'!$H$5+$BC941*'Norm-coeff'!$I$5+$BD941*'Norm-coeff'!$J$5+$BE941*'Norm-coeff'!$K$5+$BF941*'Norm-coeff'!$L$5+$BG941*'Norm-coeff'!$M$5+$BH941*'Norm-coeff'!$N$5+$BI941*'Norm-coeff'!$O$5</f>
        <v>1.0553329241296201</v>
      </c>
      <c r="BS941" s="54">
        <f>'Norm-coeff'!$C$6+$AX941*'Norm-coeff'!$D$6+$AY941*'Norm-coeff'!$E$6+$AZ941*'Norm-coeff'!$F$6+$BA941*'Norm-coeff'!$G$6+$BB941*'Norm-coeff'!$H$6+$BC941*'Norm-coeff'!$I$6+$BD941*'Norm-coeff'!$J$6+$BE941*'Norm-coeff'!$K$6+$BF941*'Norm-coeff'!$L$6+$BG941*'Norm-coeff'!$M$6+$BH941*'Norm-coeff'!$N$6+$BI941*'Norm-coeff'!$O$6</f>
        <v>-1.48700885495103E-2</v>
      </c>
      <c r="BT941" s="54">
        <f>'Norm-coeff'!$C$7+$AX941*'Norm-coeff'!$D$7+$AY941*'Norm-coeff'!$E$7+$AZ941*'Norm-coeff'!$F$7+$BA941*'Norm-coeff'!$G$7+$BB941*'Norm-coeff'!$H$7+$BC941*'Norm-coeff'!$I$7+$BD941*'Norm-coeff'!$J$7+$BE941*'Norm-coeff'!$K$7+$BF941*'Norm-coeff'!$L$7+$BG941*'Norm-coeff'!$M$7+$BH941*'Norm-coeff'!$N$7+$BI941*'Norm-coeff'!$O$7</f>
        <v>2.0907583608832998</v>
      </c>
      <c r="BU941" s="54">
        <f>'Norm-coeff'!$C$8+$AX941*'Norm-coeff'!$D$8+$AY941*'Norm-coeff'!$E$8+$AZ941*'Norm-coeff'!$F$8+$BA941*'Norm-coeff'!$G$8+$BB941*'Norm-coeff'!$H$8+$BC941*'Norm-coeff'!$I$8+$BD941*'Norm-coeff'!$J$8+$BE941*'Norm-coeff'!$K$8+$BF941*'Norm-coeff'!$L$8+$BG941*'Norm-coeff'!$M$8+$BH941*'Norm-coeff'!$N$8+$BI941*'Norm-coeff'!$O$8</f>
        <v>0.65894159836244504</v>
      </c>
      <c r="BV941" s="54">
        <f>'Norm-coeff'!$C$9+$AX941*'Norm-coeff'!$D$9+$AY941*'Norm-coeff'!$E$9+$AZ941*'Norm-coeff'!$F$9+$BA941*'Norm-coeff'!$G$9+$BB941*'Norm-coeff'!$H$9+$BC941*'Norm-coeff'!$I$9+$BD941*'Norm-coeff'!$J$9+$BE941*'Norm-coeff'!$K$9+$BF941*'Norm-coeff'!$L$9+$BG941*'Norm-coeff'!$M$9+$BH941*'Norm-coeff'!$N$9+$BI941*'Norm-coeff'!$O$9</f>
        <v>1.48961085014701</v>
      </c>
      <c r="BW941" s="54">
        <f>'Norm-coeff'!$C$10+$AX941*'Norm-coeff'!$D$10+$AY941*'Norm-coeff'!$E$10+$AZ941*'Norm-coeff'!$F$10+$BA941*'Norm-coeff'!$G$10+$BB941*'Norm-coeff'!$H$10+$BC941*'Norm-coeff'!$I$10+$BD941*'Norm-coeff'!$J$10+$BE941*'Norm-coeff'!$K$10+$BF941*'Norm-coeff'!$L$10+$BG941*'Norm-coeff'!$M$10+$BH941*'Norm-coeff'!$N$10+$BI941*'Norm-coeff'!$O$10</f>
        <v>1.42058735749591</v>
      </c>
      <c r="BX941" s="54">
        <f>'Norm-coeff'!$C$11+$AX941*'Norm-coeff'!$D$11+$AY941*'Norm-coeff'!$E$11+$AZ941*'Norm-coeff'!$F$11+$BA941*'Norm-coeff'!$G$11+$BB941*'Norm-coeff'!$H$11+$BC941*'Norm-coeff'!$I$11+$BD941*'Norm-coeff'!$J$11+$BE941*'Norm-coeff'!$K$11+$BF941*'Norm-coeff'!$L$11+$BG941*'Norm-coeff'!$M$11+$BH941*'Norm-coeff'!$N$11+$BI941*'Norm-coeff'!$O$11</f>
        <v>0.221233014421479</v>
      </c>
      <c r="BY941" s="54">
        <f>'Norm-coeff'!$C$12+$AX941*'Norm-coeff'!$D$12+$AY941*'Norm-coeff'!$E$12+$AZ941*'Norm-coeff'!$F$12+$BA941*'Norm-coeff'!$G$12+$BB941*'Norm-coeff'!$H$12+$BC941*'Norm-coeff'!$I$12+$BD941*'Norm-coeff'!$J$12+$BE941*'Norm-coeff'!$K$12+$BF941*'Norm-coeff'!$L$12+$BG941*'Norm-coeff'!$M$12+$BH941*'Norm-coeff'!$N$12+$BI941*'Norm-coeff'!$O$12</f>
        <v>0.283527502056037</v>
      </c>
      <c r="BZ941" s="54">
        <f>'Norm-coeff'!$C$13+$AX941*'Norm-coeff'!$D$13+$AY941*'Norm-coeff'!$E$13+$AZ941*'Norm-coeff'!$F$13+$BA941*'Norm-coeff'!$G$13+$BB941*'Norm-coeff'!$H$13+$BC941*'Norm-coeff'!$I$13+$BD941*'Norm-coeff'!$J$13+$BE941*'Norm-coeff'!$K$13+$BF941*'Norm-coeff'!$L$13+$BG941*'Norm-coeff'!$M$13+$BH941*'Norm-coeff'!$N$13+$BI941*'Norm-coeff'!$O$13</f>
        <v>-4.1864930554451202E-2</v>
      </c>
      <c r="CA941" s="54">
        <f>'Norm-coeff'!$C$14+$AX941*'Norm-coeff'!$D$14+$AY941*'Norm-coeff'!$E$14+$AZ941*'Norm-coeff'!$F$14+$BA941*'Norm-coeff'!$G$14+$BB941*'Norm-coeff'!$H$14+$BC941*'Norm-coeff'!$I$14+$BD941*'Norm-coeff'!$J$14+$BE941*'Norm-coeff'!$K$14+$BF941*'Norm-coeff'!$L$14+$BG941*'Norm-coeff'!$M$14+$BH941*'Norm-coeff'!$N$14+$BI941*'Norm-coeff'!$O$14</f>
        <v>4.2526983164477103</v>
      </c>
      <c r="CC941" s="54">
        <f t="shared" si="2610"/>
        <v>0</v>
      </c>
      <c r="CG941" s="54">
        <f t="shared" si="2611"/>
        <v>0</v>
      </c>
      <c r="CH941" s="54">
        <f t="shared" si="2594"/>
        <v>0</v>
      </c>
      <c r="CI941" s="54">
        <f t="shared" si="2612"/>
        <v>0</v>
      </c>
      <c r="CJ941" s="56">
        <f t="shared" si="2613"/>
        <v>0</v>
      </c>
      <c r="CK941" s="54">
        <f t="shared" si="2614"/>
        <v>0</v>
      </c>
      <c r="CL941" s="54">
        <f t="shared" si="2615"/>
        <v>0</v>
      </c>
      <c r="CM941" s="54">
        <f t="shared" si="2616"/>
        <v>0</v>
      </c>
      <c r="CN941" s="54">
        <f t="shared" si="2617"/>
        <v>0</v>
      </c>
      <c r="CO941" s="54">
        <f t="shared" si="2618"/>
        <v>0</v>
      </c>
      <c r="CP941" s="54">
        <f t="shared" si="2619"/>
        <v>0</v>
      </c>
      <c r="CQ941" s="54">
        <f t="shared" si="2620"/>
        <v>0</v>
      </c>
      <c r="CR941" s="54">
        <f t="shared" si="2621"/>
        <v>0</v>
      </c>
      <c r="CS941" s="54">
        <f t="shared" si="2622"/>
        <v>0</v>
      </c>
      <c r="CU941" s="54">
        <f t="shared" si="2623"/>
        <v>0</v>
      </c>
      <c r="CV941" s="54">
        <f t="shared" si="2624"/>
        <v>0</v>
      </c>
      <c r="CW941" s="54">
        <f t="shared" si="2625"/>
        <v>0</v>
      </c>
      <c r="CX941" s="54">
        <f t="shared" si="2626"/>
        <v>0</v>
      </c>
      <c r="CZ941" s="54">
        <f t="shared" si="2627"/>
        <v>0</v>
      </c>
      <c r="DA941" s="54">
        <f t="shared" si="2628"/>
        <v>0</v>
      </c>
      <c r="DB941" s="54">
        <f t="shared" si="2629"/>
        <v>0</v>
      </c>
      <c r="DC941" s="54">
        <f t="shared" si="2630"/>
        <v>0</v>
      </c>
      <c r="DD941" s="54">
        <f t="shared" si="2631"/>
        <v>0</v>
      </c>
      <c r="DE941" s="54">
        <f t="shared" si="2632"/>
        <v>0</v>
      </c>
      <c r="DF941" s="54">
        <f t="shared" si="2633"/>
        <v>0</v>
      </c>
      <c r="DG941" s="54">
        <f t="shared" si="2634"/>
        <v>2</v>
      </c>
      <c r="DH941" s="71">
        <f t="shared" si="2635"/>
        <v>0</v>
      </c>
      <c r="DI941" s="71">
        <f t="shared" si="2636"/>
        <v>0</v>
      </c>
      <c r="DJ941" s="54">
        <f t="shared" si="2637"/>
        <v>0</v>
      </c>
      <c r="DK941" s="54">
        <f t="shared" si="2638"/>
        <v>2</v>
      </c>
      <c r="DL941" s="4">
        <f t="shared" si="2568"/>
        <v>0</v>
      </c>
      <c r="DM941" s="3">
        <f t="shared" si="2639"/>
        <v>0</v>
      </c>
      <c r="DN941" s="3">
        <f t="shared" si="2640"/>
        <v>0</v>
      </c>
      <c r="DO941" s="4" t="e">
        <f t="shared" si="2641"/>
        <v>#DIV/0!</v>
      </c>
      <c r="DP941" s="57"/>
      <c r="DQ941" s="57"/>
      <c r="DR941" s="56">
        <f t="shared" si="2569"/>
        <v>2</v>
      </c>
      <c r="DS941" s="56">
        <f t="shared" si="2570"/>
        <v>0</v>
      </c>
      <c r="DT941" s="38">
        <f t="shared" si="2571"/>
        <v>0</v>
      </c>
      <c r="DU941" s="38">
        <f t="shared" si="2642"/>
        <v>2</v>
      </c>
      <c r="DV941" s="38">
        <f t="shared" si="2572"/>
        <v>0</v>
      </c>
      <c r="DW941" s="39">
        <f t="shared" si="2573"/>
        <v>0</v>
      </c>
      <c r="DX941" s="39">
        <f t="shared" si="2574"/>
        <v>0</v>
      </c>
      <c r="DY941" s="39">
        <f t="shared" si="2575"/>
        <v>0</v>
      </c>
      <c r="DZ941" s="39">
        <f t="shared" si="2576"/>
        <v>0</v>
      </c>
      <c r="EA941" s="39">
        <f t="shared" si="2577"/>
        <v>0</v>
      </c>
      <c r="EB941" s="37" t="e">
        <f t="shared" si="2643"/>
        <v>#DIV/0!</v>
      </c>
      <c r="EC941" s="37" t="e">
        <f t="shared" si="2644"/>
        <v>#DIV/0!</v>
      </c>
      <c r="ED941" s="37" t="e">
        <f t="shared" si="2645"/>
        <v>#DIV/0!</v>
      </c>
      <c r="EE941" s="37" t="e">
        <f t="shared" si="2646"/>
        <v>#DIV/0!</v>
      </c>
      <c r="EF941" s="39" t="e">
        <f t="shared" si="2647"/>
        <v>#DIV/0!</v>
      </c>
      <c r="EG941" s="37" t="e">
        <f t="shared" si="2648"/>
        <v>#DIV/0!</v>
      </c>
      <c r="EH941" s="37" t="e">
        <f t="shared" si="2649"/>
        <v>#DIV/0!</v>
      </c>
      <c r="EI941" s="11" t="b">
        <f t="shared" si="2650"/>
        <v>1</v>
      </c>
      <c r="EJ941" s="11" t="b">
        <f t="shared" si="2651"/>
        <v>0</v>
      </c>
      <c r="EK941" s="39" t="e">
        <f t="shared" si="2652"/>
        <v>#DIV/0!</v>
      </c>
      <c r="EL941" s="39" t="e">
        <f t="shared" si="2653"/>
        <v>#DIV/0!</v>
      </c>
      <c r="EM941" s="39" t="e">
        <f t="shared" si="2654"/>
        <v>#DIV/0!</v>
      </c>
      <c r="EN941" s="39" t="e">
        <f t="shared" si="2655"/>
        <v>#DIV/0!</v>
      </c>
      <c r="EO941" s="39" t="e">
        <f t="shared" si="2656"/>
        <v>#DIV/0!</v>
      </c>
      <c r="EP941" s="39" t="e">
        <f t="shared" si="2657"/>
        <v>#DIV/0!</v>
      </c>
      <c r="EQ941" s="39" t="e">
        <f t="shared" si="2658"/>
        <v>#DIV/0!</v>
      </c>
      <c r="ER941" s="39" t="e">
        <f t="shared" si="2659"/>
        <v>#DIV/0!</v>
      </c>
      <c r="ES941" s="58" t="str">
        <f t="shared" si="2660"/>
        <v>(OH,F,Cl)-dominate amphibole</v>
      </c>
      <c r="ET941" s="58" t="e">
        <f t="shared" si="2661"/>
        <v>#N/A</v>
      </c>
      <c r="EU941" s="56">
        <f t="shared" si="2578"/>
        <v>0</v>
      </c>
      <c r="EV941" s="56">
        <f t="shared" si="2579"/>
        <v>0</v>
      </c>
      <c r="EW941" s="56">
        <f t="shared" si="2580"/>
        <v>0</v>
      </c>
      <c r="EX941" s="56">
        <f t="shared" si="2581"/>
        <v>0</v>
      </c>
      <c r="EY941" s="56">
        <f t="shared" si="2582"/>
        <v>0</v>
      </c>
      <c r="EZ941" s="56">
        <f t="shared" si="2583"/>
        <v>0</v>
      </c>
      <c r="FA941" s="39">
        <f t="shared" si="2584"/>
        <v>0</v>
      </c>
      <c r="FB941" s="39">
        <f t="shared" si="2585"/>
        <v>0</v>
      </c>
      <c r="FC941" s="54">
        <f t="shared" si="2586"/>
        <v>0</v>
      </c>
      <c r="FD941" s="54">
        <f t="shared" si="2587"/>
        <v>0</v>
      </c>
      <c r="FE941" s="39">
        <f t="shared" si="2588"/>
        <v>0</v>
      </c>
      <c r="FF941" s="54">
        <f t="shared" si="2589"/>
        <v>0</v>
      </c>
      <c r="FG941" s="39">
        <f t="shared" si="2590"/>
        <v>0</v>
      </c>
      <c r="FH941" s="39">
        <f t="shared" si="2662"/>
        <v>0</v>
      </c>
      <c r="FI941" s="39">
        <f t="shared" si="2663"/>
        <v>0</v>
      </c>
      <c r="FJ941" s="39">
        <f t="shared" si="2664"/>
        <v>0</v>
      </c>
      <c r="FK941" s="39" t="e">
        <f t="shared" si="2665"/>
        <v>#DIV/0!</v>
      </c>
      <c r="FL941" s="39" t="e">
        <f t="shared" si="2666"/>
        <v>#DIV/0!</v>
      </c>
      <c r="FM941" s="39" t="e">
        <f t="shared" si="2667"/>
        <v>#DIV/0!</v>
      </c>
      <c r="FN941" s="39">
        <f t="shared" si="2668"/>
        <v>1</v>
      </c>
      <c r="FO941" s="39">
        <f t="shared" si="2591"/>
        <v>0</v>
      </c>
      <c r="FP941" s="39">
        <f t="shared" si="2592"/>
        <v>0</v>
      </c>
      <c r="FQ941" s="39">
        <f t="shared" si="2593"/>
        <v>0</v>
      </c>
      <c r="FR941" s="39">
        <f t="shared" si="2669"/>
        <v>0</v>
      </c>
      <c r="FS941" s="39">
        <f t="shared" si="2670"/>
        <v>0</v>
      </c>
      <c r="FU941" s="39" t="e">
        <f t="shared" si="2671"/>
        <v>#DIV/0!</v>
      </c>
      <c r="FV941" s="39" t="e">
        <f t="shared" si="2672"/>
        <v>#DIV/0!</v>
      </c>
      <c r="FW941" s="39" t="e">
        <f t="shared" si="2673"/>
        <v>#DIV/0!</v>
      </c>
      <c r="FY941" s="39" t="e">
        <f t="shared" si="2674"/>
        <v>#DIV/0!</v>
      </c>
      <c r="FZ941" s="39" t="e">
        <f t="shared" si="2675"/>
        <v>#DIV/0!</v>
      </c>
      <c r="GA941" s="39" t="e">
        <f t="shared" si="2676"/>
        <v>#DIV/0!</v>
      </c>
      <c r="GB941" s="39" t="e">
        <f t="shared" si="2677"/>
        <v>#DIV/0!</v>
      </c>
      <c r="GC941" s="39" t="e">
        <f t="shared" si="2678"/>
        <v>#DIV/0!</v>
      </c>
      <c r="GD941" s="39" t="e">
        <f t="shared" si="2679"/>
        <v>#DIV/0!</v>
      </c>
      <c r="GE941" s="39" t="e">
        <f t="shared" si="2680"/>
        <v>#DIV/0!</v>
      </c>
      <c r="GF941" s="39" t="e">
        <f t="shared" si="2681"/>
        <v>#DIV/0!</v>
      </c>
      <c r="GG941" s="39" t="e">
        <f t="shared" si="2682"/>
        <v>#DIV/0!</v>
      </c>
      <c r="GH941" s="39" t="e">
        <f t="shared" si="2683"/>
        <v>#DIV/0!</v>
      </c>
      <c r="GI941" s="39"/>
      <c r="GJ941" s="39" t="e">
        <f t="shared" si="2684"/>
        <v>#DIV/0!</v>
      </c>
      <c r="GK941" s="39" t="e">
        <f t="shared" si="2685"/>
        <v>#DIV/0!</v>
      </c>
      <c r="GL941" s="39" t="e">
        <f t="shared" si="2686"/>
        <v>#DIV/0!</v>
      </c>
      <c r="GM941" s="39" t="e">
        <f t="shared" si="2687"/>
        <v>#DIV/0!</v>
      </c>
      <c r="GN941" s="39" t="e">
        <f t="shared" si="2688"/>
        <v>#DIV/0!</v>
      </c>
      <c r="GO941" s="57"/>
      <c r="GP941" s="57" t="e">
        <f t="shared" si="2689"/>
        <v>#DIV/0!</v>
      </c>
      <c r="GQ941" s="59" t="e">
        <f t="shared" si="2690"/>
        <v>#DIV/0!</v>
      </c>
      <c r="GR941" s="41" t="e">
        <f t="shared" si="2691"/>
        <v>#DIV/0!</v>
      </c>
      <c r="GS941" s="57" t="e">
        <f t="shared" si="2692"/>
        <v>#DIV/0!</v>
      </c>
      <c r="GT941" s="57" t="e">
        <f t="shared" si="2693"/>
        <v>#DIV/0!</v>
      </c>
      <c r="GU941" s="57" t="e">
        <f t="shared" si="2694"/>
        <v>#DIV/0!</v>
      </c>
      <c r="GV941" s="57"/>
      <c r="GW941" s="42" t="e">
        <f t="shared" si="2695"/>
        <v>#DIV/0!</v>
      </c>
      <c r="GX941" s="42" t="e">
        <f t="shared" si="2696"/>
        <v>#DIV/0!</v>
      </c>
      <c r="GY941" s="42" t="e">
        <f t="shared" si="2697"/>
        <v>#DIV/0!</v>
      </c>
      <c r="GZ941" s="57"/>
      <c r="HA941" s="2" t="e">
        <f t="shared" si="2698"/>
        <v>#DIV/0!</v>
      </c>
      <c r="HB941" s="2" t="e">
        <f t="shared" si="2699"/>
        <v>#DIV/0!</v>
      </c>
      <c r="HC941" s="2" t="e">
        <f t="shared" si="2700"/>
        <v>#DIV/0!</v>
      </c>
      <c r="HD941" s="2" t="e">
        <f t="shared" si="2701"/>
        <v>#DIV/0!</v>
      </c>
      <c r="HE941" s="2" t="e">
        <f t="shared" si="2702"/>
        <v>#DIV/0!</v>
      </c>
      <c r="HF941" s="2" t="e">
        <f t="shared" si="2703"/>
        <v>#DIV/0!</v>
      </c>
      <c r="HG941" s="2" t="e">
        <f t="shared" si="2704"/>
        <v>#DIV/0!</v>
      </c>
      <c r="HH941" s="2" t="e">
        <f t="shared" si="2705"/>
        <v>#DIV/0!</v>
      </c>
      <c r="HI941" s="2" t="e">
        <f t="shared" si="2706"/>
        <v>#DIV/0!</v>
      </c>
      <c r="HJ941" s="11" t="e">
        <f t="shared" si="2707"/>
        <v>#DIV/0!</v>
      </c>
      <c r="HK941" s="60" t="e">
        <f t="shared" si="2708"/>
        <v>#DIV/0!</v>
      </c>
      <c r="HL941" s="57"/>
      <c r="HM941" s="57" t="e">
        <f t="shared" si="2709"/>
        <v>#DIV/0!</v>
      </c>
      <c r="HN941" s="57" t="e">
        <f t="shared" si="2710"/>
        <v>#DIV/0!</v>
      </c>
      <c r="HO941" s="57" t="e">
        <f t="shared" si="2711"/>
        <v>#DIV/0!</v>
      </c>
      <c r="HP941" s="57" t="e">
        <f t="shared" si="2712"/>
        <v>#DIV/0!</v>
      </c>
      <c r="HQ941" s="57" t="e">
        <f t="shared" si="2713"/>
        <v>#DIV/0!</v>
      </c>
      <c r="HR941" s="57"/>
      <c r="HS941" s="57" t="e">
        <f t="shared" si="2714"/>
        <v>#DIV/0!</v>
      </c>
      <c r="HT941" s="57" t="e">
        <f t="shared" si="2715"/>
        <v>#DIV/0!</v>
      </c>
      <c r="HU941" s="57" t="e">
        <f t="shared" si="2716"/>
        <v>#DIV/0!</v>
      </c>
      <c r="HV941" s="57" t="e">
        <f t="shared" si="2717"/>
        <v>#DIV/0!</v>
      </c>
      <c r="HW941" s="57" t="e">
        <f t="shared" si="2718"/>
        <v>#DIV/0!</v>
      </c>
      <c r="HX941" s="57"/>
      <c r="HY941" s="57" t="e">
        <f t="shared" si="2719"/>
        <v>#DIV/0!</v>
      </c>
      <c r="HZ941" s="57" t="e">
        <f t="shared" si="2720"/>
        <v>#DIV/0!</v>
      </c>
      <c r="IA941" s="57"/>
      <c r="IB941" s="61">
        <f t="shared" si="2721"/>
        <v>0</v>
      </c>
      <c r="IC941" s="57" t="str">
        <f t="shared" si="2722"/>
        <v/>
      </c>
      <c r="ID941" s="42"/>
      <c r="IE941" s="2" t="str">
        <f t="shared" si="2723"/>
        <v/>
      </c>
      <c r="IF941" s="60" t="e">
        <f t="shared" si="2724"/>
        <v>#DIV/0!</v>
      </c>
      <c r="IG941" s="60" t="str">
        <f t="shared" si="2725"/>
        <v/>
      </c>
      <c r="IH941" s="60" t="str">
        <f t="shared" si="2726"/>
        <v>zinco-</v>
      </c>
      <c r="II941" s="60" t="str">
        <f t="shared" si="2727"/>
        <v>mangano-</v>
      </c>
      <c r="IJ941" s="60" t="e">
        <f t="shared" si="2728"/>
        <v>#DIV/0!</v>
      </c>
      <c r="IK941" s="60" t="e">
        <f t="shared" si="2729"/>
        <v>#DIV/0!</v>
      </c>
      <c r="IL941" s="60" t="e">
        <f t="shared" si="2730"/>
        <v>#DIV/0!</v>
      </c>
      <c r="IM941" s="60" t="e">
        <f t="shared" si="2731"/>
        <v>#DIV/0!</v>
      </c>
      <c r="IN941" s="60" t="str">
        <f t="shared" si="2732"/>
        <v/>
      </c>
      <c r="IO941" s="60" t="str">
        <f t="shared" si="2733"/>
        <v/>
      </c>
      <c r="IP941" s="57"/>
      <c r="IQ941" s="57" t="str">
        <f t="shared" si="2734"/>
        <v>ERROR!!</v>
      </c>
    </row>
    <row r="942" spans="24:251">
      <c r="X942" s="29">
        <f t="shared" si="2735"/>
        <v>0</v>
      </c>
      <c r="Y942" s="29">
        <f t="shared" si="2736"/>
        <v>0</v>
      </c>
      <c r="Z942" s="29" t="e">
        <f t="shared" si="2737"/>
        <v>#DIV/0!</v>
      </c>
      <c r="AA942" s="29" t="e">
        <f t="shared" si="2738"/>
        <v>#DIV/0!</v>
      </c>
      <c r="AB942" s="29" t="e">
        <f t="shared" si="2739"/>
        <v>#DIV/0!</v>
      </c>
      <c r="AC942" s="29" t="e">
        <f t="shared" si="2740"/>
        <v>#DIV/0!</v>
      </c>
      <c r="AF942" s="23">
        <v>60.084299999999999</v>
      </c>
      <c r="AG942" s="23">
        <v>79.878799999999998</v>
      </c>
      <c r="AH942" s="23">
        <v>101.96120000000001</v>
      </c>
      <c r="AI942" s="23">
        <v>151.99039999999999</v>
      </c>
      <c r="AJ942" s="23">
        <v>159.69</v>
      </c>
      <c r="AK942" s="23">
        <v>71.846400000000003</v>
      </c>
      <c r="AL942" s="23">
        <v>70.9375</v>
      </c>
      <c r="AM942" s="23">
        <v>40.304400000000001</v>
      </c>
      <c r="AN942" s="23">
        <v>56.077399999999997</v>
      </c>
      <c r="AO942" s="23">
        <v>61.978999999999999</v>
      </c>
      <c r="AP942" s="23">
        <v>94.195999999999998</v>
      </c>
      <c r="AQ942" s="23">
        <v>18.998000000000001</v>
      </c>
      <c r="AR942" s="23">
        <v>35.450000000000003</v>
      </c>
      <c r="AS942" s="23">
        <v>29.88</v>
      </c>
      <c r="AT942" s="23">
        <v>74.691999999999993</v>
      </c>
      <c r="AU942" s="23">
        <v>81.39</v>
      </c>
      <c r="AX942" s="54">
        <f t="shared" si="2595"/>
        <v>0</v>
      </c>
      <c r="AY942" s="54">
        <f t="shared" si="2596"/>
        <v>0</v>
      </c>
      <c r="AZ942" s="54">
        <f t="shared" si="2597"/>
        <v>0</v>
      </c>
      <c r="BA942" s="54">
        <f t="shared" si="2598"/>
        <v>0</v>
      </c>
      <c r="BB942" s="54">
        <f t="shared" si="2599"/>
        <v>0</v>
      </c>
      <c r="BC942" s="54">
        <f t="shared" si="2600"/>
        <v>0</v>
      </c>
      <c r="BD942" s="54">
        <f t="shared" si="2601"/>
        <v>0</v>
      </c>
      <c r="BE942" s="54">
        <f t="shared" si="2602"/>
        <v>0</v>
      </c>
      <c r="BF942" s="54">
        <f t="shared" si="2603"/>
        <v>0</v>
      </c>
      <c r="BG942" s="54">
        <f t="shared" si="2604"/>
        <v>0</v>
      </c>
      <c r="BH942" s="54">
        <f t="shared" si="2605"/>
        <v>0</v>
      </c>
      <c r="BI942" s="54">
        <f t="shared" si="2606"/>
        <v>0</v>
      </c>
      <c r="BJ942" s="54">
        <f t="shared" si="2607"/>
        <v>0</v>
      </c>
      <c r="BK942" s="54">
        <f t="shared" si="2608"/>
        <v>0</v>
      </c>
      <c r="BL942" s="54">
        <f t="shared" si="2609"/>
        <v>0</v>
      </c>
      <c r="BM942" s="42"/>
      <c r="BO942" s="54">
        <f>'Norm-coeff'!$C$2+$AX942*'Norm-coeff'!$D$2+$AY942*'Norm-coeff'!$E$2+$AZ942*'Norm-coeff'!$F$2+$BA942*'Norm-coeff'!$G$2+$BB942*'Norm-coeff'!$H$2+$BC942*'Norm-coeff'!$I$2+$BD942*'Norm-coeff'!$J$2+$BE942*'Norm-coeff'!$K$2+$BF942*'Norm-coeff'!$L$2+$BG942*'Norm-coeff'!$M$2+$BH942*'Norm-coeff'!$N$2+$BI942*'Norm-coeff'!$O$2</f>
        <v>5.4045421474420303</v>
      </c>
      <c r="BP942" s="54">
        <f>'Norm-coeff'!$C$3+$AX942*'Norm-coeff'!$D$3+$AY942*'Norm-coeff'!$E$3+$AZ942*'Norm-coeff'!$F$3+$BA942*'Norm-coeff'!$G$3+$BB942*'Norm-coeff'!$H$3+$BC942*'Norm-coeff'!$I$3+$BD942*'Norm-coeff'!$J$3+$BE942*'Norm-coeff'!$K$3+$BF942*'Norm-coeff'!$L$3+$BG942*'Norm-coeff'!$M$3+$BH942*'Norm-coeff'!$N$3+$BI942*'Norm-coeff'!$O$3</f>
        <v>3.15319116612705</v>
      </c>
      <c r="BQ942" s="54">
        <f>'Norm-coeff'!$C$4+$AX942*'Norm-coeff'!$D$4+$AY942*'Norm-coeff'!$E$4+$AZ942*'Norm-coeff'!$F$4+$BA942*'Norm-coeff'!$G$4+$BB942*'Norm-coeff'!$H$4+$BC942*'Norm-coeff'!$I$4+$BD942*'Norm-coeff'!$J$4+$BE942*'Norm-coeff'!$K$4+$BF942*'Norm-coeff'!$L$4+$BG942*'Norm-coeff'!$M$4+$BH942*'Norm-coeff'!$N$4+$BI942*'Norm-coeff'!$O$4</f>
        <v>1.42115649462768</v>
      </c>
      <c r="BR942" s="54">
        <f>'Norm-coeff'!$C$5+$AX942*'Norm-coeff'!$D$5+$AY942*'Norm-coeff'!$E$5+$AZ942*'Norm-coeff'!$F$5+$BA942*'Norm-coeff'!$G$5+$BB942*'Norm-coeff'!$H$5+$BC942*'Norm-coeff'!$I$5+$BD942*'Norm-coeff'!$J$5+$BE942*'Norm-coeff'!$K$5+$BF942*'Norm-coeff'!$L$5+$BG942*'Norm-coeff'!$M$5+$BH942*'Norm-coeff'!$N$5+$BI942*'Norm-coeff'!$O$5</f>
        <v>1.0553329241296201</v>
      </c>
      <c r="BS942" s="54">
        <f>'Norm-coeff'!$C$6+$AX942*'Norm-coeff'!$D$6+$AY942*'Norm-coeff'!$E$6+$AZ942*'Norm-coeff'!$F$6+$BA942*'Norm-coeff'!$G$6+$BB942*'Norm-coeff'!$H$6+$BC942*'Norm-coeff'!$I$6+$BD942*'Norm-coeff'!$J$6+$BE942*'Norm-coeff'!$K$6+$BF942*'Norm-coeff'!$L$6+$BG942*'Norm-coeff'!$M$6+$BH942*'Norm-coeff'!$N$6+$BI942*'Norm-coeff'!$O$6</f>
        <v>-1.48700885495103E-2</v>
      </c>
      <c r="BT942" s="54">
        <f>'Norm-coeff'!$C$7+$AX942*'Norm-coeff'!$D$7+$AY942*'Norm-coeff'!$E$7+$AZ942*'Norm-coeff'!$F$7+$BA942*'Norm-coeff'!$G$7+$BB942*'Norm-coeff'!$H$7+$BC942*'Norm-coeff'!$I$7+$BD942*'Norm-coeff'!$J$7+$BE942*'Norm-coeff'!$K$7+$BF942*'Norm-coeff'!$L$7+$BG942*'Norm-coeff'!$M$7+$BH942*'Norm-coeff'!$N$7+$BI942*'Norm-coeff'!$O$7</f>
        <v>2.0907583608832998</v>
      </c>
      <c r="BU942" s="54">
        <f>'Norm-coeff'!$C$8+$AX942*'Norm-coeff'!$D$8+$AY942*'Norm-coeff'!$E$8+$AZ942*'Norm-coeff'!$F$8+$BA942*'Norm-coeff'!$G$8+$BB942*'Norm-coeff'!$H$8+$BC942*'Norm-coeff'!$I$8+$BD942*'Norm-coeff'!$J$8+$BE942*'Norm-coeff'!$K$8+$BF942*'Norm-coeff'!$L$8+$BG942*'Norm-coeff'!$M$8+$BH942*'Norm-coeff'!$N$8+$BI942*'Norm-coeff'!$O$8</f>
        <v>0.65894159836244504</v>
      </c>
      <c r="BV942" s="54">
        <f>'Norm-coeff'!$C$9+$AX942*'Norm-coeff'!$D$9+$AY942*'Norm-coeff'!$E$9+$AZ942*'Norm-coeff'!$F$9+$BA942*'Norm-coeff'!$G$9+$BB942*'Norm-coeff'!$H$9+$BC942*'Norm-coeff'!$I$9+$BD942*'Norm-coeff'!$J$9+$BE942*'Norm-coeff'!$K$9+$BF942*'Norm-coeff'!$L$9+$BG942*'Norm-coeff'!$M$9+$BH942*'Norm-coeff'!$N$9+$BI942*'Norm-coeff'!$O$9</f>
        <v>1.48961085014701</v>
      </c>
      <c r="BW942" s="54">
        <f>'Norm-coeff'!$C$10+$AX942*'Norm-coeff'!$D$10+$AY942*'Norm-coeff'!$E$10+$AZ942*'Norm-coeff'!$F$10+$BA942*'Norm-coeff'!$G$10+$BB942*'Norm-coeff'!$H$10+$BC942*'Norm-coeff'!$I$10+$BD942*'Norm-coeff'!$J$10+$BE942*'Norm-coeff'!$K$10+$BF942*'Norm-coeff'!$L$10+$BG942*'Norm-coeff'!$M$10+$BH942*'Norm-coeff'!$N$10+$BI942*'Norm-coeff'!$O$10</f>
        <v>1.42058735749591</v>
      </c>
      <c r="BX942" s="54">
        <f>'Norm-coeff'!$C$11+$AX942*'Norm-coeff'!$D$11+$AY942*'Norm-coeff'!$E$11+$AZ942*'Norm-coeff'!$F$11+$BA942*'Norm-coeff'!$G$11+$BB942*'Norm-coeff'!$H$11+$BC942*'Norm-coeff'!$I$11+$BD942*'Norm-coeff'!$J$11+$BE942*'Norm-coeff'!$K$11+$BF942*'Norm-coeff'!$L$11+$BG942*'Norm-coeff'!$M$11+$BH942*'Norm-coeff'!$N$11+$BI942*'Norm-coeff'!$O$11</f>
        <v>0.221233014421479</v>
      </c>
      <c r="BY942" s="54">
        <f>'Norm-coeff'!$C$12+$AX942*'Norm-coeff'!$D$12+$AY942*'Norm-coeff'!$E$12+$AZ942*'Norm-coeff'!$F$12+$BA942*'Norm-coeff'!$G$12+$BB942*'Norm-coeff'!$H$12+$BC942*'Norm-coeff'!$I$12+$BD942*'Norm-coeff'!$J$12+$BE942*'Norm-coeff'!$K$12+$BF942*'Norm-coeff'!$L$12+$BG942*'Norm-coeff'!$M$12+$BH942*'Norm-coeff'!$N$12+$BI942*'Norm-coeff'!$O$12</f>
        <v>0.283527502056037</v>
      </c>
      <c r="BZ942" s="54">
        <f>'Norm-coeff'!$C$13+$AX942*'Norm-coeff'!$D$13+$AY942*'Norm-coeff'!$E$13+$AZ942*'Norm-coeff'!$F$13+$BA942*'Norm-coeff'!$G$13+$BB942*'Norm-coeff'!$H$13+$BC942*'Norm-coeff'!$I$13+$BD942*'Norm-coeff'!$J$13+$BE942*'Norm-coeff'!$K$13+$BF942*'Norm-coeff'!$L$13+$BG942*'Norm-coeff'!$M$13+$BH942*'Norm-coeff'!$N$13+$BI942*'Norm-coeff'!$O$13</f>
        <v>-4.1864930554451202E-2</v>
      </c>
      <c r="CA942" s="54">
        <f>'Norm-coeff'!$C$14+$AX942*'Norm-coeff'!$D$14+$AY942*'Norm-coeff'!$E$14+$AZ942*'Norm-coeff'!$F$14+$BA942*'Norm-coeff'!$G$14+$BB942*'Norm-coeff'!$H$14+$BC942*'Norm-coeff'!$I$14+$BD942*'Norm-coeff'!$J$14+$BE942*'Norm-coeff'!$K$14+$BF942*'Norm-coeff'!$L$14+$BG942*'Norm-coeff'!$M$14+$BH942*'Norm-coeff'!$N$14+$BI942*'Norm-coeff'!$O$14</f>
        <v>4.2526983164477103</v>
      </c>
      <c r="CC942" s="54">
        <f t="shared" si="2610"/>
        <v>0</v>
      </c>
      <c r="CG942" s="54">
        <f t="shared" si="2611"/>
        <v>0</v>
      </c>
      <c r="CH942" s="54">
        <f t="shared" si="2594"/>
        <v>0</v>
      </c>
      <c r="CI942" s="54">
        <f t="shared" si="2612"/>
        <v>0</v>
      </c>
      <c r="CJ942" s="56">
        <f t="shared" si="2613"/>
        <v>0</v>
      </c>
      <c r="CK942" s="54">
        <f t="shared" si="2614"/>
        <v>0</v>
      </c>
      <c r="CL942" s="54">
        <f t="shared" si="2615"/>
        <v>0</v>
      </c>
      <c r="CM942" s="54">
        <f t="shared" si="2616"/>
        <v>0</v>
      </c>
      <c r="CN942" s="54">
        <f t="shared" si="2617"/>
        <v>0</v>
      </c>
      <c r="CO942" s="54">
        <f t="shared" si="2618"/>
        <v>0</v>
      </c>
      <c r="CP942" s="54">
        <f t="shared" si="2619"/>
        <v>0</v>
      </c>
      <c r="CQ942" s="54">
        <f t="shared" si="2620"/>
        <v>0</v>
      </c>
      <c r="CR942" s="54">
        <f t="shared" si="2621"/>
        <v>0</v>
      </c>
      <c r="CS942" s="54">
        <f t="shared" si="2622"/>
        <v>0</v>
      </c>
      <c r="CU942" s="54">
        <f t="shared" si="2623"/>
        <v>0</v>
      </c>
      <c r="CV942" s="54">
        <f t="shared" si="2624"/>
        <v>0</v>
      </c>
      <c r="CW942" s="54">
        <f t="shared" si="2625"/>
        <v>0</v>
      </c>
      <c r="CX942" s="54">
        <f t="shared" si="2626"/>
        <v>0</v>
      </c>
      <c r="CZ942" s="54">
        <f t="shared" si="2627"/>
        <v>0</v>
      </c>
      <c r="DA942" s="54">
        <f t="shared" si="2628"/>
        <v>0</v>
      </c>
      <c r="DB942" s="54">
        <f t="shared" si="2629"/>
        <v>0</v>
      </c>
      <c r="DC942" s="54">
        <f t="shared" si="2630"/>
        <v>0</v>
      </c>
      <c r="DD942" s="54">
        <f t="shared" si="2631"/>
        <v>0</v>
      </c>
      <c r="DE942" s="54">
        <f t="shared" si="2632"/>
        <v>0</v>
      </c>
      <c r="DF942" s="54">
        <f t="shared" si="2633"/>
        <v>0</v>
      </c>
      <c r="DG942" s="54">
        <f t="shared" si="2634"/>
        <v>2</v>
      </c>
      <c r="DH942" s="71">
        <f t="shared" si="2635"/>
        <v>0</v>
      </c>
      <c r="DI942" s="71">
        <f t="shared" si="2636"/>
        <v>0</v>
      </c>
      <c r="DJ942" s="54">
        <f t="shared" si="2637"/>
        <v>0</v>
      </c>
      <c r="DK942" s="54">
        <f t="shared" si="2638"/>
        <v>2</v>
      </c>
      <c r="DL942" s="4">
        <f t="shared" si="2568"/>
        <v>0</v>
      </c>
      <c r="DM942" s="3">
        <f t="shared" si="2639"/>
        <v>0</v>
      </c>
      <c r="DN942" s="3">
        <f t="shared" si="2640"/>
        <v>0</v>
      </c>
      <c r="DO942" s="4" t="e">
        <f t="shared" si="2641"/>
        <v>#DIV/0!</v>
      </c>
      <c r="DP942" s="57"/>
      <c r="DQ942" s="57"/>
      <c r="DR942" s="56">
        <f t="shared" si="2569"/>
        <v>2</v>
      </c>
      <c r="DS942" s="56">
        <f t="shared" si="2570"/>
        <v>0</v>
      </c>
      <c r="DT942" s="38">
        <f t="shared" si="2571"/>
        <v>0</v>
      </c>
      <c r="DU942" s="38">
        <f t="shared" si="2642"/>
        <v>2</v>
      </c>
      <c r="DV942" s="38">
        <f t="shared" si="2572"/>
        <v>0</v>
      </c>
      <c r="DW942" s="39">
        <f t="shared" si="2573"/>
        <v>0</v>
      </c>
      <c r="DX942" s="39">
        <f t="shared" si="2574"/>
        <v>0</v>
      </c>
      <c r="DY942" s="39">
        <f t="shared" si="2575"/>
        <v>0</v>
      </c>
      <c r="DZ942" s="39">
        <f t="shared" si="2576"/>
        <v>0</v>
      </c>
      <c r="EA942" s="39">
        <f t="shared" si="2577"/>
        <v>0</v>
      </c>
      <c r="EB942" s="37" t="e">
        <f t="shared" si="2643"/>
        <v>#DIV/0!</v>
      </c>
      <c r="EC942" s="37" t="e">
        <f t="shared" si="2644"/>
        <v>#DIV/0!</v>
      </c>
      <c r="ED942" s="37" t="e">
        <f t="shared" si="2645"/>
        <v>#DIV/0!</v>
      </c>
      <c r="EE942" s="37" t="e">
        <f t="shared" si="2646"/>
        <v>#DIV/0!</v>
      </c>
      <c r="EF942" s="39" t="e">
        <f t="shared" si="2647"/>
        <v>#DIV/0!</v>
      </c>
      <c r="EG942" s="37" t="e">
        <f t="shared" si="2648"/>
        <v>#DIV/0!</v>
      </c>
      <c r="EH942" s="37" t="e">
        <f t="shared" si="2649"/>
        <v>#DIV/0!</v>
      </c>
      <c r="EI942" s="11" t="b">
        <f t="shared" si="2650"/>
        <v>1</v>
      </c>
      <c r="EJ942" s="11" t="b">
        <f t="shared" si="2651"/>
        <v>0</v>
      </c>
      <c r="EK942" s="39" t="e">
        <f t="shared" si="2652"/>
        <v>#DIV/0!</v>
      </c>
      <c r="EL942" s="39" t="e">
        <f t="shared" si="2653"/>
        <v>#DIV/0!</v>
      </c>
      <c r="EM942" s="39" t="e">
        <f t="shared" si="2654"/>
        <v>#DIV/0!</v>
      </c>
      <c r="EN942" s="39" t="e">
        <f t="shared" si="2655"/>
        <v>#DIV/0!</v>
      </c>
      <c r="EO942" s="39" t="e">
        <f t="shared" si="2656"/>
        <v>#DIV/0!</v>
      </c>
      <c r="EP942" s="39" t="e">
        <f t="shared" si="2657"/>
        <v>#DIV/0!</v>
      </c>
      <c r="EQ942" s="39" t="e">
        <f t="shared" si="2658"/>
        <v>#DIV/0!</v>
      </c>
      <c r="ER942" s="39" t="e">
        <f t="shared" si="2659"/>
        <v>#DIV/0!</v>
      </c>
      <c r="ES942" s="58" t="str">
        <f t="shared" si="2660"/>
        <v>(OH,F,Cl)-dominate amphibole</v>
      </c>
      <c r="ET942" s="58" t="e">
        <f t="shared" si="2661"/>
        <v>#N/A</v>
      </c>
      <c r="EU942" s="56">
        <f t="shared" si="2578"/>
        <v>0</v>
      </c>
      <c r="EV942" s="56">
        <f t="shared" si="2579"/>
        <v>0</v>
      </c>
      <c r="EW942" s="56">
        <f t="shared" si="2580"/>
        <v>0</v>
      </c>
      <c r="EX942" s="56">
        <f t="shared" si="2581"/>
        <v>0</v>
      </c>
      <c r="EY942" s="56">
        <f t="shared" si="2582"/>
        <v>0</v>
      </c>
      <c r="EZ942" s="56">
        <f t="shared" si="2583"/>
        <v>0</v>
      </c>
      <c r="FA942" s="39">
        <f t="shared" si="2584"/>
        <v>0</v>
      </c>
      <c r="FB942" s="39">
        <f t="shared" si="2585"/>
        <v>0</v>
      </c>
      <c r="FC942" s="54">
        <f t="shared" si="2586"/>
        <v>0</v>
      </c>
      <c r="FD942" s="54">
        <f t="shared" si="2587"/>
        <v>0</v>
      </c>
      <c r="FE942" s="39">
        <f t="shared" si="2588"/>
        <v>0</v>
      </c>
      <c r="FF942" s="54">
        <f t="shared" si="2589"/>
        <v>0</v>
      </c>
      <c r="FG942" s="39">
        <f t="shared" si="2590"/>
        <v>0</v>
      </c>
      <c r="FH942" s="39">
        <f t="shared" si="2662"/>
        <v>0</v>
      </c>
      <c r="FI942" s="39">
        <f t="shared" si="2663"/>
        <v>0</v>
      </c>
      <c r="FJ942" s="39">
        <f t="shared" si="2664"/>
        <v>0</v>
      </c>
      <c r="FK942" s="39" t="e">
        <f t="shared" si="2665"/>
        <v>#DIV/0!</v>
      </c>
      <c r="FL942" s="39" t="e">
        <f t="shared" si="2666"/>
        <v>#DIV/0!</v>
      </c>
      <c r="FM942" s="39" t="e">
        <f t="shared" si="2667"/>
        <v>#DIV/0!</v>
      </c>
      <c r="FN942" s="39">
        <f t="shared" si="2668"/>
        <v>1</v>
      </c>
      <c r="FO942" s="39">
        <f t="shared" si="2591"/>
        <v>0</v>
      </c>
      <c r="FP942" s="39">
        <f t="shared" si="2592"/>
        <v>0</v>
      </c>
      <c r="FQ942" s="39">
        <f t="shared" si="2593"/>
        <v>0</v>
      </c>
      <c r="FR942" s="39">
        <f t="shared" si="2669"/>
        <v>0</v>
      </c>
      <c r="FS942" s="39">
        <f t="shared" si="2670"/>
        <v>0</v>
      </c>
      <c r="FU942" s="39" t="e">
        <f t="shared" si="2671"/>
        <v>#DIV/0!</v>
      </c>
      <c r="FV942" s="39" t="e">
        <f t="shared" si="2672"/>
        <v>#DIV/0!</v>
      </c>
      <c r="FW942" s="39" t="e">
        <f t="shared" si="2673"/>
        <v>#DIV/0!</v>
      </c>
      <c r="FY942" s="39" t="e">
        <f t="shared" si="2674"/>
        <v>#DIV/0!</v>
      </c>
      <c r="FZ942" s="39" t="e">
        <f t="shared" si="2675"/>
        <v>#DIV/0!</v>
      </c>
      <c r="GA942" s="39" t="e">
        <f t="shared" si="2676"/>
        <v>#DIV/0!</v>
      </c>
      <c r="GB942" s="39" t="e">
        <f t="shared" si="2677"/>
        <v>#DIV/0!</v>
      </c>
      <c r="GC942" s="39" t="e">
        <f t="shared" si="2678"/>
        <v>#DIV/0!</v>
      </c>
      <c r="GD942" s="39" t="e">
        <f t="shared" si="2679"/>
        <v>#DIV/0!</v>
      </c>
      <c r="GE942" s="39" t="e">
        <f t="shared" si="2680"/>
        <v>#DIV/0!</v>
      </c>
      <c r="GF942" s="39" t="e">
        <f t="shared" si="2681"/>
        <v>#DIV/0!</v>
      </c>
      <c r="GG942" s="39" t="e">
        <f t="shared" si="2682"/>
        <v>#DIV/0!</v>
      </c>
      <c r="GH942" s="39" t="e">
        <f t="shared" si="2683"/>
        <v>#DIV/0!</v>
      </c>
      <c r="GI942" s="39"/>
      <c r="GJ942" s="39" t="e">
        <f t="shared" si="2684"/>
        <v>#DIV/0!</v>
      </c>
      <c r="GK942" s="39" t="e">
        <f t="shared" si="2685"/>
        <v>#DIV/0!</v>
      </c>
      <c r="GL942" s="39" t="e">
        <f t="shared" si="2686"/>
        <v>#DIV/0!</v>
      </c>
      <c r="GM942" s="39" t="e">
        <f t="shared" si="2687"/>
        <v>#DIV/0!</v>
      </c>
      <c r="GN942" s="39" t="e">
        <f t="shared" si="2688"/>
        <v>#DIV/0!</v>
      </c>
      <c r="GO942" s="57"/>
      <c r="GP942" s="57" t="e">
        <f t="shared" si="2689"/>
        <v>#DIV/0!</v>
      </c>
      <c r="GQ942" s="59" t="e">
        <f t="shared" si="2690"/>
        <v>#DIV/0!</v>
      </c>
      <c r="GR942" s="41" t="e">
        <f t="shared" si="2691"/>
        <v>#DIV/0!</v>
      </c>
      <c r="GS942" s="57" t="e">
        <f t="shared" si="2692"/>
        <v>#DIV/0!</v>
      </c>
      <c r="GT942" s="57" t="e">
        <f t="shared" si="2693"/>
        <v>#DIV/0!</v>
      </c>
      <c r="GU942" s="57" t="e">
        <f t="shared" si="2694"/>
        <v>#DIV/0!</v>
      </c>
      <c r="GV942" s="57"/>
      <c r="GW942" s="42" t="e">
        <f t="shared" si="2695"/>
        <v>#DIV/0!</v>
      </c>
      <c r="GX942" s="42" t="e">
        <f t="shared" si="2696"/>
        <v>#DIV/0!</v>
      </c>
      <c r="GY942" s="42" t="e">
        <f t="shared" si="2697"/>
        <v>#DIV/0!</v>
      </c>
      <c r="GZ942" s="57"/>
      <c r="HA942" s="2" t="e">
        <f t="shared" si="2698"/>
        <v>#DIV/0!</v>
      </c>
      <c r="HB942" s="2" t="e">
        <f t="shared" si="2699"/>
        <v>#DIV/0!</v>
      </c>
      <c r="HC942" s="2" t="e">
        <f t="shared" si="2700"/>
        <v>#DIV/0!</v>
      </c>
      <c r="HD942" s="2" t="e">
        <f t="shared" si="2701"/>
        <v>#DIV/0!</v>
      </c>
      <c r="HE942" s="2" t="e">
        <f t="shared" si="2702"/>
        <v>#DIV/0!</v>
      </c>
      <c r="HF942" s="2" t="e">
        <f t="shared" si="2703"/>
        <v>#DIV/0!</v>
      </c>
      <c r="HG942" s="2" t="e">
        <f t="shared" si="2704"/>
        <v>#DIV/0!</v>
      </c>
      <c r="HH942" s="2" t="e">
        <f t="shared" si="2705"/>
        <v>#DIV/0!</v>
      </c>
      <c r="HI942" s="2" t="e">
        <f t="shared" si="2706"/>
        <v>#DIV/0!</v>
      </c>
      <c r="HJ942" s="11" t="e">
        <f t="shared" si="2707"/>
        <v>#DIV/0!</v>
      </c>
      <c r="HK942" s="60" t="e">
        <f t="shared" si="2708"/>
        <v>#DIV/0!</v>
      </c>
      <c r="HL942" s="57"/>
      <c r="HM942" s="57" t="e">
        <f t="shared" si="2709"/>
        <v>#DIV/0!</v>
      </c>
      <c r="HN942" s="57" t="e">
        <f t="shared" si="2710"/>
        <v>#DIV/0!</v>
      </c>
      <c r="HO942" s="57" t="e">
        <f t="shared" si="2711"/>
        <v>#DIV/0!</v>
      </c>
      <c r="HP942" s="57" t="e">
        <f t="shared" si="2712"/>
        <v>#DIV/0!</v>
      </c>
      <c r="HQ942" s="57" t="e">
        <f t="shared" si="2713"/>
        <v>#DIV/0!</v>
      </c>
      <c r="HR942" s="57"/>
      <c r="HS942" s="57" t="e">
        <f t="shared" si="2714"/>
        <v>#DIV/0!</v>
      </c>
      <c r="HT942" s="57" t="e">
        <f t="shared" si="2715"/>
        <v>#DIV/0!</v>
      </c>
      <c r="HU942" s="57" t="e">
        <f t="shared" si="2716"/>
        <v>#DIV/0!</v>
      </c>
      <c r="HV942" s="57" t="e">
        <f t="shared" si="2717"/>
        <v>#DIV/0!</v>
      </c>
      <c r="HW942" s="57" t="e">
        <f t="shared" si="2718"/>
        <v>#DIV/0!</v>
      </c>
      <c r="HX942" s="57"/>
      <c r="HY942" s="57" t="e">
        <f t="shared" si="2719"/>
        <v>#DIV/0!</v>
      </c>
      <c r="HZ942" s="57" t="e">
        <f t="shared" si="2720"/>
        <v>#DIV/0!</v>
      </c>
      <c r="IA942" s="57"/>
      <c r="IB942" s="61">
        <f t="shared" si="2721"/>
        <v>0</v>
      </c>
      <c r="IC942" s="57" t="str">
        <f t="shared" si="2722"/>
        <v/>
      </c>
      <c r="ID942" s="42"/>
      <c r="IE942" s="2" t="str">
        <f t="shared" si="2723"/>
        <v/>
      </c>
      <c r="IF942" s="60" t="e">
        <f t="shared" si="2724"/>
        <v>#DIV/0!</v>
      </c>
      <c r="IG942" s="60" t="str">
        <f t="shared" si="2725"/>
        <v/>
      </c>
      <c r="IH942" s="60" t="str">
        <f t="shared" si="2726"/>
        <v>zinco-</v>
      </c>
      <c r="II942" s="60" t="str">
        <f t="shared" si="2727"/>
        <v>mangano-</v>
      </c>
      <c r="IJ942" s="60" t="e">
        <f t="shared" si="2728"/>
        <v>#DIV/0!</v>
      </c>
      <c r="IK942" s="60" t="e">
        <f t="shared" si="2729"/>
        <v>#DIV/0!</v>
      </c>
      <c r="IL942" s="60" t="e">
        <f t="shared" si="2730"/>
        <v>#DIV/0!</v>
      </c>
      <c r="IM942" s="60" t="e">
        <f t="shared" si="2731"/>
        <v>#DIV/0!</v>
      </c>
      <c r="IN942" s="60" t="str">
        <f t="shared" si="2732"/>
        <v/>
      </c>
      <c r="IO942" s="60" t="str">
        <f t="shared" si="2733"/>
        <v/>
      </c>
      <c r="IP942" s="57"/>
      <c r="IQ942" s="57" t="str">
        <f t="shared" si="2734"/>
        <v>ERROR!!</v>
      </c>
    </row>
    <row r="943" spans="24:251">
      <c r="X943" s="29">
        <f t="shared" si="2735"/>
        <v>0</v>
      </c>
      <c r="Y943" s="29">
        <f t="shared" si="2736"/>
        <v>0</v>
      </c>
      <c r="Z943" s="29" t="e">
        <f t="shared" si="2737"/>
        <v>#DIV/0!</v>
      </c>
      <c r="AA943" s="29" t="e">
        <f t="shared" si="2738"/>
        <v>#DIV/0!</v>
      </c>
      <c r="AB943" s="29" t="e">
        <f t="shared" si="2739"/>
        <v>#DIV/0!</v>
      </c>
      <c r="AC943" s="29" t="e">
        <f t="shared" si="2740"/>
        <v>#DIV/0!</v>
      </c>
      <c r="AF943" s="23">
        <v>60.084299999999999</v>
      </c>
      <c r="AG943" s="23">
        <v>79.878799999999998</v>
      </c>
      <c r="AH943" s="23">
        <v>101.96120000000001</v>
      </c>
      <c r="AI943" s="23">
        <v>151.99039999999999</v>
      </c>
      <c r="AJ943" s="23">
        <v>159.69</v>
      </c>
      <c r="AK943" s="23">
        <v>71.846400000000003</v>
      </c>
      <c r="AL943" s="23">
        <v>70.9375</v>
      </c>
      <c r="AM943" s="23">
        <v>40.304400000000001</v>
      </c>
      <c r="AN943" s="23">
        <v>56.077399999999997</v>
      </c>
      <c r="AO943" s="23">
        <v>61.978999999999999</v>
      </c>
      <c r="AP943" s="23">
        <v>94.195999999999998</v>
      </c>
      <c r="AQ943" s="23">
        <v>18.998000000000001</v>
      </c>
      <c r="AR943" s="23">
        <v>35.450000000000003</v>
      </c>
      <c r="AS943" s="23">
        <v>29.88</v>
      </c>
      <c r="AT943" s="23">
        <v>74.691999999999993</v>
      </c>
      <c r="AU943" s="23">
        <v>81.39</v>
      </c>
      <c r="AX943" s="54">
        <f t="shared" si="2595"/>
        <v>0</v>
      </c>
      <c r="AY943" s="54">
        <f t="shared" si="2596"/>
        <v>0</v>
      </c>
      <c r="AZ943" s="54">
        <f t="shared" si="2597"/>
        <v>0</v>
      </c>
      <c r="BA943" s="54">
        <f t="shared" si="2598"/>
        <v>0</v>
      </c>
      <c r="BB943" s="54">
        <f t="shared" si="2599"/>
        <v>0</v>
      </c>
      <c r="BC943" s="54">
        <f t="shared" si="2600"/>
        <v>0</v>
      </c>
      <c r="BD943" s="54">
        <f t="shared" si="2601"/>
        <v>0</v>
      </c>
      <c r="BE943" s="54">
        <f t="shared" si="2602"/>
        <v>0</v>
      </c>
      <c r="BF943" s="54">
        <f t="shared" si="2603"/>
        <v>0</v>
      </c>
      <c r="BG943" s="54">
        <f t="shared" si="2604"/>
        <v>0</v>
      </c>
      <c r="BH943" s="54">
        <f t="shared" si="2605"/>
        <v>0</v>
      </c>
      <c r="BI943" s="54">
        <f t="shared" si="2606"/>
        <v>0</v>
      </c>
      <c r="BJ943" s="54">
        <f t="shared" si="2607"/>
        <v>0</v>
      </c>
      <c r="BK943" s="54">
        <f t="shared" si="2608"/>
        <v>0</v>
      </c>
      <c r="BL943" s="54">
        <f t="shared" si="2609"/>
        <v>0</v>
      </c>
      <c r="BM943" s="42"/>
      <c r="BO943" s="54">
        <f>'Norm-coeff'!$C$2+$AX943*'Norm-coeff'!$D$2+$AY943*'Norm-coeff'!$E$2+$AZ943*'Norm-coeff'!$F$2+$BA943*'Norm-coeff'!$G$2+$BB943*'Norm-coeff'!$H$2+$BC943*'Norm-coeff'!$I$2+$BD943*'Norm-coeff'!$J$2+$BE943*'Norm-coeff'!$K$2+$BF943*'Norm-coeff'!$L$2+$BG943*'Norm-coeff'!$M$2+$BH943*'Norm-coeff'!$N$2+$BI943*'Norm-coeff'!$O$2</f>
        <v>5.4045421474420303</v>
      </c>
      <c r="BP943" s="54">
        <f>'Norm-coeff'!$C$3+$AX943*'Norm-coeff'!$D$3+$AY943*'Norm-coeff'!$E$3+$AZ943*'Norm-coeff'!$F$3+$BA943*'Norm-coeff'!$G$3+$BB943*'Norm-coeff'!$H$3+$BC943*'Norm-coeff'!$I$3+$BD943*'Norm-coeff'!$J$3+$BE943*'Norm-coeff'!$K$3+$BF943*'Norm-coeff'!$L$3+$BG943*'Norm-coeff'!$M$3+$BH943*'Norm-coeff'!$N$3+$BI943*'Norm-coeff'!$O$3</f>
        <v>3.15319116612705</v>
      </c>
      <c r="BQ943" s="54">
        <f>'Norm-coeff'!$C$4+$AX943*'Norm-coeff'!$D$4+$AY943*'Norm-coeff'!$E$4+$AZ943*'Norm-coeff'!$F$4+$BA943*'Norm-coeff'!$G$4+$BB943*'Norm-coeff'!$H$4+$BC943*'Norm-coeff'!$I$4+$BD943*'Norm-coeff'!$J$4+$BE943*'Norm-coeff'!$K$4+$BF943*'Norm-coeff'!$L$4+$BG943*'Norm-coeff'!$M$4+$BH943*'Norm-coeff'!$N$4+$BI943*'Norm-coeff'!$O$4</f>
        <v>1.42115649462768</v>
      </c>
      <c r="BR943" s="54">
        <f>'Norm-coeff'!$C$5+$AX943*'Norm-coeff'!$D$5+$AY943*'Norm-coeff'!$E$5+$AZ943*'Norm-coeff'!$F$5+$BA943*'Norm-coeff'!$G$5+$BB943*'Norm-coeff'!$H$5+$BC943*'Norm-coeff'!$I$5+$BD943*'Norm-coeff'!$J$5+$BE943*'Norm-coeff'!$K$5+$BF943*'Norm-coeff'!$L$5+$BG943*'Norm-coeff'!$M$5+$BH943*'Norm-coeff'!$N$5+$BI943*'Norm-coeff'!$O$5</f>
        <v>1.0553329241296201</v>
      </c>
      <c r="BS943" s="54">
        <f>'Norm-coeff'!$C$6+$AX943*'Norm-coeff'!$D$6+$AY943*'Norm-coeff'!$E$6+$AZ943*'Norm-coeff'!$F$6+$BA943*'Norm-coeff'!$G$6+$BB943*'Norm-coeff'!$H$6+$BC943*'Norm-coeff'!$I$6+$BD943*'Norm-coeff'!$J$6+$BE943*'Norm-coeff'!$K$6+$BF943*'Norm-coeff'!$L$6+$BG943*'Norm-coeff'!$M$6+$BH943*'Norm-coeff'!$N$6+$BI943*'Norm-coeff'!$O$6</f>
        <v>-1.48700885495103E-2</v>
      </c>
      <c r="BT943" s="54">
        <f>'Norm-coeff'!$C$7+$AX943*'Norm-coeff'!$D$7+$AY943*'Norm-coeff'!$E$7+$AZ943*'Norm-coeff'!$F$7+$BA943*'Norm-coeff'!$G$7+$BB943*'Norm-coeff'!$H$7+$BC943*'Norm-coeff'!$I$7+$BD943*'Norm-coeff'!$J$7+$BE943*'Norm-coeff'!$K$7+$BF943*'Norm-coeff'!$L$7+$BG943*'Norm-coeff'!$M$7+$BH943*'Norm-coeff'!$N$7+$BI943*'Norm-coeff'!$O$7</f>
        <v>2.0907583608832998</v>
      </c>
      <c r="BU943" s="54">
        <f>'Norm-coeff'!$C$8+$AX943*'Norm-coeff'!$D$8+$AY943*'Norm-coeff'!$E$8+$AZ943*'Norm-coeff'!$F$8+$BA943*'Norm-coeff'!$G$8+$BB943*'Norm-coeff'!$H$8+$BC943*'Norm-coeff'!$I$8+$BD943*'Norm-coeff'!$J$8+$BE943*'Norm-coeff'!$K$8+$BF943*'Norm-coeff'!$L$8+$BG943*'Norm-coeff'!$M$8+$BH943*'Norm-coeff'!$N$8+$BI943*'Norm-coeff'!$O$8</f>
        <v>0.65894159836244504</v>
      </c>
      <c r="BV943" s="54">
        <f>'Norm-coeff'!$C$9+$AX943*'Norm-coeff'!$D$9+$AY943*'Norm-coeff'!$E$9+$AZ943*'Norm-coeff'!$F$9+$BA943*'Norm-coeff'!$G$9+$BB943*'Norm-coeff'!$H$9+$BC943*'Norm-coeff'!$I$9+$BD943*'Norm-coeff'!$J$9+$BE943*'Norm-coeff'!$K$9+$BF943*'Norm-coeff'!$L$9+$BG943*'Norm-coeff'!$M$9+$BH943*'Norm-coeff'!$N$9+$BI943*'Norm-coeff'!$O$9</f>
        <v>1.48961085014701</v>
      </c>
      <c r="BW943" s="54">
        <f>'Norm-coeff'!$C$10+$AX943*'Norm-coeff'!$D$10+$AY943*'Norm-coeff'!$E$10+$AZ943*'Norm-coeff'!$F$10+$BA943*'Norm-coeff'!$G$10+$BB943*'Norm-coeff'!$H$10+$BC943*'Norm-coeff'!$I$10+$BD943*'Norm-coeff'!$J$10+$BE943*'Norm-coeff'!$K$10+$BF943*'Norm-coeff'!$L$10+$BG943*'Norm-coeff'!$M$10+$BH943*'Norm-coeff'!$N$10+$BI943*'Norm-coeff'!$O$10</f>
        <v>1.42058735749591</v>
      </c>
      <c r="BX943" s="54">
        <f>'Norm-coeff'!$C$11+$AX943*'Norm-coeff'!$D$11+$AY943*'Norm-coeff'!$E$11+$AZ943*'Norm-coeff'!$F$11+$BA943*'Norm-coeff'!$G$11+$BB943*'Norm-coeff'!$H$11+$BC943*'Norm-coeff'!$I$11+$BD943*'Norm-coeff'!$J$11+$BE943*'Norm-coeff'!$K$11+$BF943*'Norm-coeff'!$L$11+$BG943*'Norm-coeff'!$M$11+$BH943*'Norm-coeff'!$N$11+$BI943*'Norm-coeff'!$O$11</f>
        <v>0.221233014421479</v>
      </c>
      <c r="BY943" s="54">
        <f>'Norm-coeff'!$C$12+$AX943*'Norm-coeff'!$D$12+$AY943*'Norm-coeff'!$E$12+$AZ943*'Norm-coeff'!$F$12+$BA943*'Norm-coeff'!$G$12+$BB943*'Norm-coeff'!$H$12+$BC943*'Norm-coeff'!$I$12+$BD943*'Norm-coeff'!$J$12+$BE943*'Norm-coeff'!$K$12+$BF943*'Norm-coeff'!$L$12+$BG943*'Norm-coeff'!$M$12+$BH943*'Norm-coeff'!$N$12+$BI943*'Norm-coeff'!$O$12</f>
        <v>0.283527502056037</v>
      </c>
      <c r="BZ943" s="54">
        <f>'Norm-coeff'!$C$13+$AX943*'Norm-coeff'!$D$13+$AY943*'Norm-coeff'!$E$13+$AZ943*'Norm-coeff'!$F$13+$BA943*'Norm-coeff'!$G$13+$BB943*'Norm-coeff'!$H$13+$BC943*'Norm-coeff'!$I$13+$BD943*'Norm-coeff'!$J$13+$BE943*'Norm-coeff'!$K$13+$BF943*'Norm-coeff'!$L$13+$BG943*'Norm-coeff'!$M$13+$BH943*'Norm-coeff'!$N$13+$BI943*'Norm-coeff'!$O$13</f>
        <v>-4.1864930554451202E-2</v>
      </c>
      <c r="CA943" s="54">
        <f>'Norm-coeff'!$C$14+$AX943*'Norm-coeff'!$D$14+$AY943*'Norm-coeff'!$E$14+$AZ943*'Norm-coeff'!$F$14+$BA943*'Norm-coeff'!$G$14+$BB943*'Norm-coeff'!$H$14+$BC943*'Norm-coeff'!$I$14+$BD943*'Norm-coeff'!$J$14+$BE943*'Norm-coeff'!$K$14+$BF943*'Norm-coeff'!$L$14+$BG943*'Norm-coeff'!$M$14+$BH943*'Norm-coeff'!$N$14+$BI943*'Norm-coeff'!$O$14</f>
        <v>4.2526983164477103</v>
      </c>
      <c r="CC943" s="54">
        <f t="shared" si="2610"/>
        <v>0</v>
      </c>
      <c r="CG943" s="54">
        <f t="shared" si="2611"/>
        <v>0</v>
      </c>
      <c r="CH943" s="54">
        <f t="shared" si="2594"/>
        <v>0</v>
      </c>
      <c r="CI943" s="54">
        <f t="shared" si="2612"/>
        <v>0</v>
      </c>
      <c r="CJ943" s="56">
        <f t="shared" si="2613"/>
        <v>0</v>
      </c>
      <c r="CK943" s="54">
        <f t="shared" si="2614"/>
        <v>0</v>
      </c>
      <c r="CL943" s="54">
        <f t="shared" si="2615"/>
        <v>0</v>
      </c>
      <c r="CM943" s="54">
        <f t="shared" si="2616"/>
        <v>0</v>
      </c>
      <c r="CN943" s="54">
        <f t="shared" si="2617"/>
        <v>0</v>
      </c>
      <c r="CO943" s="54">
        <f t="shared" si="2618"/>
        <v>0</v>
      </c>
      <c r="CP943" s="54">
        <f t="shared" si="2619"/>
        <v>0</v>
      </c>
      <c r="CQ943" s="54">
        <f t="shared" si="2620"/>
        <v>0</v>
      </c>
      <c r="CR943" s="54">
        <f t="shared" si="2621"/>
        <v>0</v>
      </c>
      <c r="CS943" s="54">
        <f t="shared" si="2622"/>
        <v>0</v>
      </c>
      <c r="CU943" s="54">
        <f t="shared" si="2623"/>
        <v>0</v>
      </c>
      <c r="CV943" s="54">
        <f t="shared" si="2624"/>
        <v>0</v>
      </c>
      <c r="CW943" s="54">
        <f t="shared" si="2625"/>
        <v>0</v>
      </c>
      <c r="CX943" s="54">
        <f t="shared" si="2626"/>
        <v>0</v>
      </c>
      <c r="CZ943" s="54">
        <f t="shared" si="2627"/>
        <v>0</v>
      </c>
      <c r="DA943" s="54">
        <f t="shared" si="2628"/>
        <v>0</v>
      </c>
      <c r="DB943" s="54">
        <f t="shared" si="2629"/>
        <v>0</v>
      </c>
      <c r="DC943" s="54">
        <f t="shared" si="2630"/>
        <v>0</v>
      </c>
      <c r="DD943" s="54">
        <f t="shared" si="2631"/>
        <v>0</v>
      </c>
      <c r="DE943" s="54">
        <f t="shared" si="2632"/>
        <v>0</v>
      </c>
      <c r="DF943" s="54">
        <f t="shared" si="2633"/>
        <v>0</v>
      </c>
      <c r="DG943" s="54">
        <f t="shared" si="2634"/>
        <v>2</v>
      </c>
      <c r="DH943" s="71">
        <f t="shared" si="2635"/>
        <v>0</v>
      </c>
      <c r="DI943" s="71">
        <f t="shared" si="2636"/>
        <v>0</v>
      </c>
      <c r="DJ943" s="54">
        <f t="shared" si="2637"/>
        <v>0</v>
      </c>
      <c r="DK943" s="54">
        <f t="shared" si="2638"/>
        <v>2</v>
      </c>
      <c r="DL943" s="4">
        <f t="shared" si="2568"/>
        <v>0</v>
      </c>
      <c r="DM943" s="3">
        <f t="shared" si="2639"/>
        <v>0</v>
      </c>
      <c r="DN943" s="3">
        <f t="shared" si="2640"/>
        <v>0</v>
      </c>
      <c r="DO943" s="4" t="e">
        <f t="shared" si="2641"/>
        <v>#DIV/0!</v>
      </c>
      <c r="DP943" s="57"/>
      <c r="DQ943" s="57"/>
      <c r="DR943" s="56">
        <f t="shared" si="2569"/>
        <v>2</v>
      </c>
      <c r="DS943" s="56">
        <f t="shared" si="2570"/>
        <v>0</v>
      </c>
      <c r="DT943" s="38">
        <f t="shared" si="2571"/>
        <v>0</v>
      </c>
      <c r="DU943" s="38">
        <f t="shared" si="2642"/>
        <v>2</v>
      </c>
      <c r="DV943" s="38">
        <f t="shared" si="2572"/>
        <v>0</v>
      </c>
      <c r="DW943" s="39">
        <f t="shared" si="2573"/>
        <v>0</v>
      </c>
      <c r="DX943" s="39">
        <f t="shared" si="2574"/>
        <v>0</v>
      </c>
      <c r="DY943" s="39">
        <f t="shared" si="2575"/>
        <v>0</v>
      </c>
      <c r="DZ943" s="39">
        <f t="shared" si="2576"/>
        <v>0</v>
      </c>
      <c r="EA943" s="39">
        <f t="shared" si="2577"/>
        <v>0</v>
      </c>
      <c r="EB943" s="37" t="e">
        <f t="shared" si="2643"/>
        <v>#DIV/0!</v>
      </c>
      <c r="EC943" s="37" t="e">
        <f t="shared" si="2644"/>
        <v>#DIV/0!</v>
      </c>
      <c r="ED943" s="37" t="e">
        <f t="shared" si="2645"/>
        <v>#DIV/0!</v>
      </c>
      <c r="EE943" s="37" t="e">
        <f t="shared" si="2646"/>
        <v>#DIV/0!</v>
      </c>
      <c r="EF943" s="39" t="e">
        <f t="shared" si="2647"/>
        <v>#DIV/0!</v>
      </c>
      <c r="EG943" s="37" t="e">
        <f t="shared" si="2648"/>
        <v>#DIV/0!</v>
      </c>
      <c r="EH943" s="37" t="e">
        <f t="shared" si="2649"/>
        <v>#DIV/0!</v>
      </c>
      <c r="EI943" s="11" t="b">
        <f t="shared" si="2650"/>
        <v>1</v>
      </c>
      <c r="EJ943" s="11" t="b">
        <f t="shared" si="2651"/>
        <v>0</v>
      </c>
      <c r="EK943" s="39" t="e">
        <f t="shared" si="2652"/>
        <v>#DIV/0!</v>
      </c>
      <c r="EL943" s="39" t="e">
        <f t="shared" si="2653"/>
        <v>#DIV/0!</v>
      </c>
      <c r="EM943" s="39" t="e">
        <f t="shared" si="2654"/>
        <v>#DIV/0!</v>
      </c>
      <c r="EN943" s="39" t="e">
        <f t="shared" si="2655"/>
        <v>#DIV/0!</v>
      </c>
      <c r="EO943" s="39" t="e">
        <f t="shared" si="2656"/>
        <v>#DIV/0!</v>
      </c>
      <c r="EP943" s="39" t="e">
        <f t="shared" si="2657"/>
        <v>#DIV/0!</v>
      </c>
      <c r="EQ943" s="39" t="e">
        <f t="shared" si="2658"/>
        <v>#DIV/0!</v>
      </c>
      <c r="ER943" s="39" t="e">
        <f t="shared" si="2659"/>
        <v>#DIV/0!</v>
      </c>
      <c r="ES943" s="58" t="str">
        <f t="shared" si="2660"/>
        <v>(OH,F,Cl)-dominate amphibole</v>
      </c>
      <c r="ET943" s="58" t="e">
        <f t="shared" si="2661"/>
        <v>#N/A</v>
      </c>
      <c r="EU943" s="56">
        <f t="shared" si="2578"/>
        <v>0</v>
      </c>
      <c r="EV943" s="56">
        <f t="shared" si="2579"/>
        <v>0</v>
      </c>
      <c r="EW943" s="56">
        <f t="shared" si="2580"/>
        <v>0</v>
      </c>
      <c r="EX943" s="56">
        <f t="shared" si="2581"/>
        <v>0</v>
      </c>
      <c r="EY943" s="56">
        <f t="shared" si="2582"/>
        <v>0</v>
      </c>
      <c r="EZ943" s="56">
        <f t="shared" si="2583"/>
        <v>0</v>
      </c>
      <c r="FA943" s="39">
        <f t="shared" si="2584"/>
        <v>0</v>
      </c>
      <c r="FB943" s="39">
        <f t="shared" si="2585"/>
        <v>0</v>
      </c>
      <c r="FC943" s="54">
        <f t="shared" si="2586"/>
        <v>0</v>
      </c>
      <c r="FD943" s="54">
        <f t="shared" si="2587"/>
        <v>0</v>
      </c>
      <c r="FE943" s="39">
        <f t="shared" si="2588"/>
        <v>0</v>
      </c>
      <c r="FF943" s="54">
        <f t="shared" si="2589"/>
        <v>0</v>
      </c>
      <c r="FG943" s="39">
        <f t="shared" si="2590"/>
        <v>0</v>
      </c>
      <c r="FH943" s="39">
        <f t="shared" si="2662"/>
        <v>0</v>
      </c>
      <c r="FI943" s="39">
        <f t="shared" si="2663"/>
        <v>0</v>
      </c>
      <c r="FJ943" s="39">
        <f t="shared" si="2664"/>
        <v>0</v>
      </c>
      <c r="FK943" s="39" t="e">
        <f t="shared" si="2665"/>
        <v>#DIV/0!</v>
      </c>
      <c r="FL943" s="39" t="e">
        <f t="shared" si="2666"/>
        <v>#DIV/0!</v>
      </c>
      <c r="FM943" s="39" t="e">
        <f t="shared" si="2667"/>
        <v>#DIV/0!</v>
      </c>
      <c r="FN943" s="39">
        <f t="shared" si="2668"/>
        <v>1</v>
      </c>
      <c r="FO943" s="39">
        <f t="shared" si="2591"/>
        <v>0</v>
      </c>
      <c r="FP943" s="39">
        <f t="shared" si="2592"/>
        <v>0</v>
      </c>
      <c r="FQ943" s="39">
        <f t="shared" si="2593"/>
        <v>0</v>
      </c>
      <c r="FR943" s="39">
        <f t="shared" si="2669"/>
        <v>0</v>
      </c>
      <c r="FS943" s="39">
        <f t="shared" si="2670"/>
        <v>0</v>
      </c>
      <c r="FU943" s="39" t="e">
        <f t="shared" si="2671"/>
        <v>#DIV/0!</v>
      </c>
      <c r="FV943" s="39" t="e">
        <f t="shared" si="2672"/>
        <v>#DIV/0!</v>
      </c>
      <c r="FW943" s="39" t="e">
        <f t="shared" si="2673"/>
        <v>#DIV/0!</v>
      </c>
      <c r="FY943" s="39" t="e">
        <f t="shared" si="2674"/>
        <v>#DIV/0!</v>
      </c>
      <c r="FZ943" s="39" t="e">
        <f t="shared" si="2675"/>
        <v>#DIV/0!</v>
      </c>
      <c r="GA943" s="39" t="e">
        <f t="shared" si="2676"/>
        <v>#DIV/0!</v>
      </c>
      <c r="GB943" s="39" t="e">
        <f t="shared" si="2677"/>
        <v>#DIV/0!</v>
      </c>
      <c r="GC943" s="39" t="e">
        <f t="shared" si="2678"/>
        <v>#DIV/0!</v>
      </c>
      <c r="GD943" s="39" t="e">
        <f t="shared" si="2679"/>
        <v>#DIV/0!</v>
      </c>
      <c r="GE943" s="39" t="e">
        <f t="shared" si="2680"/>
        <v>#DIV/0!</v>
      </c>
      <c r="GF943" s="39" t="e">
        <f t="shared" si="2681"/>
        <v>#DIV/0!</v>
      </c>
      <c r="GG943" s="39" t="e">
        <f t="shared" si="2682"/>
        <v>#DIV/0!</v>
      </c>
      <c r="GH943" s="39" t="e">
        <f t="shared" si="2683"/>
        <v>#DIV/0!</v>
      </c>
      <c r="GI943" s="39"/>
      <c r="GJ943" s="39" t="e">
        <f t="shared" si="2684"/>
        <v>#DIV/0!</v>
      </c>
      <c r="GK943" s="39" t="e">
        <f t="shared" si="2685"/>
        <v>#DIV/0!</v>
      </c>
      <c r="GL943" s="39" t="e">
        <f t="shared" si="2686"/>
        <v>#DIV/0!</v>
      </c>
      <c r="GM943" s="39" t="e">
        <f t="shared" si="2687"/>
        <v>#DIV/0!</v>
      </c>
      <c r="GN943" s="39" t="e">
        <f t="shared" si="2688"/>
        <v>#DIV/0!</v>
      </c>
      <c r="GO943" s="57"/>
      <c r="GP943" s="57" t="e">
        <f t="shared" si="2689"/>
        <v>#DIV/0!</v>
      </c>
      <c r="GQ943" s="59" t="e">
        <f t="shared" si="2690"/>
        <v>#DIV/0!</v>
      </c>
      <c r="GR943" s="41" t="e">
        <f t="shared" si="2691"/>
        <v>#DIV/0!</v>
      </c>
      <c r="GS943" s="57" t="e">
        <f t="shared" si="2692"/>
        <v>#DIV/0!</v>
      </c>
      <c r="GT943" s="57" t="e">
        <f t="shared" si="2693"/>
        <v>#DIV/0!</v>
      </c>
      <c r="GU943" s="57" t="e">
        <f t="shared" si="2694"/>
        <v>#DIV/0!</v>
      </c>
      <c r="GV943" s="57"/>
      <c r="GW943" s="42" t="e">
        <f t="shared" si="2695"/>
        <v>#DIV/0!</v>
      </c>
      <c r="GX943" s="42" t="e">
        <f t="shared" si="2696"/>
        <v>#DIV/0!</v>
      </c>
      <c r="GY943" s="42" t="e">
        <f t="shared" si="2697"/>
        <v>#DIV/0!</v>
      </c>
      <c r="GZ943" s="57"/>
      <c r="HA943" s="2" t="e">
        <f t="shared" si="2698"/>
        <v>#DIV/0!</v>
      </c>
      <c r="HB943" s="2" t="e">
        <f t="shared" si="2699"/>
        <v>#DIV/0!</v>
      </c>
      <c r="HC943" s="2" t="e">
        <f t="shared" si="2700"/>
        <v>#DIV/0!</v>
      </c>
      <c r="HD943" s="2" t="e">
        <f t="shared" si="2701"/>
        <v>#DIV/0!</v>
      </c>
      <c r="HE943" s="2" t="e">
        <f t="shared" si="2702"/>
        <v>#DIV/0!</v>
      </c>
      <c r="HF943" s="2" t="e">
        <f t="shared" si="2703"/>
        <v>#DIV/0!</v>
      </c>
      <c r="HG943" s="2" t="e">
        <f t="shared" si="2704"/>
        <v>#DIV/0!</v>
      </c>
      <c r="HH943" s="2" t="e">
        <f t="shared" si="2705"/>
        <v>#DIV/0!</v>
      </c>
      <c r="HI943" s="2" t="e">
        <f t="shared" si="2706"/>
        <v>#DIV/0!</v>
      </c>
      <c r="HJ943" s="11" t="e">
        <f t="shared" si="2707"/>
        <v>#DIV/0!</v>
      </c>
      <c r="HK943" s="60" t="e">
        <f t="shared" si="2708"/>
        <v>#DIV/0!</v>
      </c>
      <c r="HL943" s="57"/>
      <c r="HM943" s="57" t="e">
        <f t="shared" si="2709"/>
        <v>#DIV/0!</v>
      </c>
      <c r="HN943" s="57" t="e">
        <f t="shared" si="2710"/>
        <v>#DIV/0!</v>
      </c>
      <c r="HO943" s="57" t="e">
        <f t="shared" si="2711"/>
        <v>#DIV/0!</v>
      </c>
      <c r="HP943" s="57" t="e">
        <f t="shared" si="2712"/>
        <v>#DIV/0!</v>
      </c>
      <c r="HQ943" s="57" t="e">
        <f t="shared" si="2713"/>
        <v>#DIV/0!</v>
      </c>
      <c r="HR943" s="57"/>
      <c r="HS943" s="57" t="e">
        <f t="shared" si="2714"/>
        <v>#DIV/0!</v>
      </c>
      <c r="HT943" s="57" t="e">
        <f t="shared" si="2715"/>
        <v>#DIV/0!</v>
      </c>
      <c r="HU943" s="57" t="e">
        <f t="shared" si="2716"/>
        <v>#DIV/0!</v>
      </c>
      <c r="HV943" s="57" t="e">
        <f t="shared" si="2717"/>
        <v>#DIV/0!</v>
      </c>
      <c r="HW943" s="57" t="e">
        <f t="shared" si="2718"/>
        <v>#DIV/0!</v>
      </c>
      <c r="HX943" s="57"/>
      <c r="HY943" s="57" t="e">
        <f t="shared" si="2719"/>
        <v>#DIV/0!</v>
      </c>
      <c r="HZ943" s="57" t="e">
        <f t="shared" si="2720"/>
        <v>#DIV/0!</v>
      </c>
      <c r="IA943" s="57"/>
      <c r="IB943" s="61">
        <f t="shared" si="2721"/>
        <v>0</v>
      </c>
      <c r="IC943" s="57" t="str">
        <f t="shared" si="2722"/>
        <v/>
      </c>
      <c r="ID943" s="42"/>
      <c r="IE943" s="2" t="str">
        <f t="shared" si="2723"/>
        <v/>
      </c>
      <c r="IF943" s="60" t="e">
        <f t="shared" si="2724"/>
        <v>#DIV/0!</v>
      </c>
      <c r="IG943" s="60" t="str">
        <f t="shared" si="2725"/>
        <v/>
      </c>
      <c r="IH943" s="60" t="str">
        <f t="shared" si="2726"/>
        <v>zinco-</v>
      </c>
      <c r="II943" s="60" t="str">
        <f t="shared" si="2727"/>
        <v>mangano-</v>
      </c>
      <c r="IJ943" s="60" t="e">
        <f t="shared" si="2728"/>
        <v>#DIV/0!</v>
      </c>
      <c r="IK943" s="60" t="e">
        <f t="shared" si="2729"/>
        <v>#DIV/0!</v>
      </c>
      <c r="IL943" s="60" t="e">
        <f t="shared" si="2730"/>
        <v>#DIV/0!</v>
      </c>
      <c r="IM943" s="60" t="e">
        <f t="shared" si="2731"/>
        <v>#DIV/0!</v>
      </c>
      <c r="IN943" s="60" t="str">
        <f t="shared" si="2732"/>
        <v/>
      </c>
      <c r="IO943" s="60" t="str">
        <f t="shared" si="2733"/>
        <v/>
      </c>
      <c r="IP943" s="57"/>
      <c r="IQ943" s="57" t="str">
        <f t="shared" si="2734"/>
        <v>ERROR!!</v>
      </c>
    </row>
    <row r="944" spans="24:251">
      <c r="X944" s="29">
        <f t="shared" si="2735"/>
        <v>0</v>
      </c>
      <c r="Y944" s="29">
        <f t="shared" si="2736"/>
        <v>0</v>
      </c>
      <c r="Z944" s="29" t="e">
        <f t="shared" si="2737"/>
        <v>#DIV/0!</v>
      </c>
      <c r="AA944" s="29" t="e">
        <f t="shared" si="2738"/>
        <v>#DIV/0!</v>
      </c>
      <c r="AB944" s="29" t="e">
        <f t="shared" si="2739"/>
        <v>#DIV/0!</v>
      </c>
      <c r="AC944" s="29" t="e">
        <f t="shared" si="2740"/>
        <v>#DIV/0!</v>
      </c>
      <c r="AF944" s="23">
        <v>60.084299999999999</v>
      </c>
      <c r="AG944" s="23">
        <v>79.878799999999998</v>
      </c>
      <c r="AH944" s="23">
        <v>101.96120000000001</v>
      </c>
      <c r="AI944" s="23">
        <v>151.99039999999999</v>
      </c>
      <c r="AJ944" s="23">
        <v>159.69</v>
      </c>
      <c r="AK944" s="23">
        <v>71.846400000000003</v>
      </c>
      <c r="AL944" s="23">
        <v>70.9375</v>
      </c>
      <c r="AM944" s="23">
        <v>40.304400000000001</v>
      </c>
      <c r="AN944" s="23">
        <v>56.077399999999997</v>
      </c>
      <c r="AO944" s="23">
        <v>61.978999999999999</v>
      </c>
      <c r="AP944" s="23">
        <v>94.195999999999998</v>
      </c>
      <c r="AQ944" s="23">
        <v>18.998000000000001</v>
      </c>
      <c r="AR944" s="23">
        <v>35.450000000000003</v>
      </c>
      <c r="AS944" s="23">
        <v>29.88</v>
      </c>
      <c r="AT944" s="23">
        <v>74.691999999999993</v>
      </c>
      <c r="AU944" s="23">
        <v>81.39</v>
      </c>
      <c r="AX944" s="54">
        <f t="shared" si="2595"/>
        <v>0</v>
      </c>
      <c r="AY944" s="54">
        <f t="shared" si="2596"/>
        <v>0</v>
      </c>
      <c r="AZ944" s="54">
        <f t="shared" si="2597"/>
        <v>0</v>
      </c>
      <c r="BA944" s="54">
        <f t="shared" si="2598"/>
        <v>0</v>
      </c>
      <c r="BB944" s="54">
        <f t="shared" si="2599"/>
        <v>0</v>
      </c>
      <c r="BC944" s="54">
        <f t="shared" si="2600"/>
        <v>0</v>
      </c>
      <c r="BD944" s="54">
        <f t="shared" si="2601"/>
        <v>0</v>
      </c>
      <c r="BE944" s="54">
        <f t="shared" si="2602"/>
        <v>0</v>
      </c>
      <c r="BF944" s="54">
        <f t="shared" si="2603"/>
        <v>0</v>
      </c>
      <c r="BG944" s="54">
        <f t="shared" si="2604"/>
        <v>0</v>
      </c>
      <c r="BH944" s="54">
        <f t="shared" si="2605"/>
        <v>0</v>
      </c>
      <c r="BI944" s="54">
        <f t="shared" si="2606"/>
        <v>0</v>
      </c>
      <c r="BJ944" s="54">
        <f t="shared" si="2607"/>
        <v>0</v>
      </c>
      <c r="BK944" s="54">
        <f t="shared" si="2608"/>
        <v>0</v>
      </c>
      <c r="BL944" s="54">
        <f t="shared" si="2609"/>
        <v>0</v>
      </c>
      <c r="BM944" s="42"/>
      <c r="BO944" s="54">
        <f>'Norm-coeff'!$C$2+$AX944*'Norm-coeff'!$D$2+$AY944*'Norm-coeff'!$E$2+$AZ944*'Norm-coeff'!$F$2+$BA944*'Norm-coeff'!$G$2+$BB944*'Norm-coeff'!$H$2+$BC944*'Norm-coeff'!$I$2+$BD944*'Norm-coeff'!$J$2+$BE944*'Norm-coeff'!$K$2+$BF944*'Norm-coeff'!$L$2+$BG944*'Norm-coeff'!$M$2+$BH944*'Norm-coeff'!$N$2+$BI944*'Norm-coeff'!$O$2</f>
        <v>5.4045421474420303</v>
      </c>
      <c r="BP944" s="54">
        <f>'Norm-coeff'!$C$3+$AX944*'Norm-coeff'!$D$3+$AY944*'Norm-coeff'!$E$3+$AZ944*'Norm-coeff'!$F$3+$BA944*'Norm-coeff'!$G$3+$BB944*'Norm-coeff'!$H$3+$BC944*'Norm-coeff'!$I$3+$BD944*'Norm-coeff'!$J$3+$BE944*'Norm-coeff'!$K$3+$BF944*'Norm-coeff'!$L$3+$BG944*'Norm-coeff'!$M$3+$BH944*'Norm-coeff'!$N$3+$BI944*'Norm-coeff'!$O$3</f>
        <v>3.15319116612705</v>
      </c>
      <c r="BQ944" s="54">
        <f>'Norm-coeff'!$C$4+$AX944*'Norm-coeff'!$D$4+$AY944*'Norm-coeff'!$E$4+$AZ944*'Norm-coeff'!$F$4+$BA944*'Norm-coeff'!$G$4+$BB944*'Norm-coeff'!$H$4+$BC944*'Norm-coeff'!$I$4+$BD944*'Norm-coeff'!$J$4+$BE944*'Norm-coeff'!$K$4+$BF944*'Norm-coeff'!$L$4+$BG944*'Norm-coeff'!$M$4+$BH944*'Norm-coeff'!$N$4+$BI944*'Norm-coeff'!$O$4</f>
        <v>1.42115649462768</v>
      </c>
      <c r="BR944" s="54">
        <f>'Norm-coeff'!$C$5+$AX944*'Norm-coeff'!$D$5+$AY944*'Norm-coeff'!$E$5+$AZ944*'Norm-coeff'!$F$5+$BA944*'Norm-coeff'!$G$5+$BB944*'Norm-coeff'!$H$5+$BC944*'Norm-coeff'!$I$5+$BD944*'Norm-coeff'!$J$5+$BE944*'Norm-coeff'!$K$5+$BF944*'Norm-coeff'!$L$5+$BG944*'Norm-coeff'!$M$5+$BH944*'Norm-coeff'!$N$5+$BI944*'Norm-coeff'!$O$5</f>
        <v>1.0553329241296201</v>
      </c>
      <c r="BS944" s="54">
        <f>'Norm-coeff'!$C$6+$AX944*'Norm-coeff'!$D$6+$AY944*'Norm-coeff'!$E$6+$AZ944*'Norm-coeff'!$F$6+$BA944*'Norm-coeff'!$G$6+$BB944*'Norm-coeff'!$H$6+$BC944*'Norm-coeff'!$I$6+$BD944*'Norm-coeff'!$J$6+$BE944*'Norm-coeff'!$K$6+$BF944*'Norm-coeff'!$L$6+$BG944*'Norm-coeff'!$M$6+$BH944*'Norm-coeff'!$N$6+$BI944*'Norm-coeff'!$O$6</f>
        <v>-1.48700885495103E-2</v>
      </c>
      <c r="BT944" s="54">
        <f>'Norm-coeff'!$C$7+$AX944*'Norm-coeff'!$D$7+$AY944*'Norm-coeff'!$E$7+$AZ944*'Norm-coeff'!$F$7+$BA944*'Norm-coeff'!$G$7+$BB944*'Norm-coeff'!$H$7+$BC944*'Norm-coeff'!$I$7+$BD944*'Norm-coeff'!$J$7+$BE944*'Norm-coeff'!$K$7+$BF944*'Norm-coeff'!$L$7+$BG944*'Norm-coeff'!$M$7+$BH944*'Norm-coeff'!$N$7+$BI944*'Norm-coeff'!$O$7</f>
        <v>2.0907583608832998</v>
      </c>
      <c r="BU944" s="54">
        <f>'Norm-coeff'!$C$8+$AX944*'Norm-coeff'!$D$8+$AY944*'Norm-coeff'!$E$8+$AZ944*'Norm-coeff'!$F$8+$BA944*'Norm-coeff'!$G$8+$BB944*'Norm-coeff'!$H$8+$BC944*'Norm-coeff'!$I$8+$BD944*'Norm-coeff'!$J$8+$BE944*'Norm-coeff'!$K$8+$BF944*'Norm-coeff'!$L$8+$BG944*'Norm-coeff'!$M$8+$BH944*'Norm-coeff'!$N$8+$BI944*'Norm-coeff'!$O$8</f>
        <v>0.65894159836244504</v>
      </c>
      <c r="BV944" s="54">
        <f>'Norm-coeff'!$C$9+$AX944*'Norm-coeff'!$D$9+$AY944*'Norm-coeff'!$E$9+$AZ944*'Norm-coeff'!$F$9+$BA944*'Norm-coeff'!$G$9+$BB944*'Norm-coeff'!$H$9+$BC944*'Norm-coeff'!$I$9+$BD944*'Norm-coeff'!$J$9+$BE944*'Norm-coeff'!$K$9+$BF944*'Norm-coeff'!$L$9+$BG944*'Norm-coeff'!$M$9+$BH944*'Norm-coeff'!$N$9+$BI944*'Norm-coeff'!$O$9</f>
        <v>1.48961085014701</v>
      </c>
      <c r="BW944" s="54">
        <f>'Norm-coeff'!$C$10+$AX944*'Norm-coeff'!$D$10+$AY944*'Norm-coeff'!$E$10+$AZ944*'Norm-coeff'!$F$10+$BA944*'Norm-coeff'!$G$10+$BB944*'Norm-coeff'!$H$10+$BC944*'Norm-coeff'!$I$10+$BD944*'Norm-coeff'!$J$10+$BE944*'Norm-coeff'!$K$10+$BF944*'Norm-coeff'!$L$10+$BG944*'Norm-coeff'!$M$10+$BH944*'Norm-coeff'!$N$10+$BI944*'Norm-coeff'!$O$10</f>
        <v>1.42058735749591</v>
      </c>
      <c r="BX944" s="54">
        <f>'Norm-coeff'!$C$11+$AX944*'Norm-coeff'!$D$11+$AY944*'Norm-coeff'!$E$11+$AZ944*'Norm-coeff'!$F$11+$BA944*'Norm-coeff'!$G$11+$BB944*'Norm-coeff'!$H$11+$BC944*'Norm-coeff'!$I$11+$BD944*'Norm-coeff'!$J$11+$BE944*'Norm-coeff'!$K$11+$BF944*'Norm-coeff'!$L$11+$BG944*'Norm-coeff'!$M$11+$BH944*'Norm-coeff'!$N$11+$BI944*'Norm-coeff'!$O$11</f>
        <v>0.221233014421479</v>
      </c>
      <c r="BY944" s="54">
        <f>'Norm-coeff'!$C$12+$AX944*'Norm-coeff'!$D$12+$AY944*'Norm-coeff'!$E$12+$AZ944*'Norm-coeff'!$F$12+$BA944*'Norm-coeff'!$G$12+$BB944*'Norm-coeff'!$H$12+$BC944*'Norm-coeff'!$I$12+$BD944*'Norm-coeff'!$J$12+$BE944*'Norm-coeff'!$K$12+$BF944*'Norm-coeff'!$L$12+$BG944*'Norm-coeff'!$M$12+$BH944*'Norm-coeff'!$N$12+$BI944*'Norm-coeff'!$O$12</f>
        <v>0.283527502056037</v>
      </c>
      <c r="BZ944" s="54">
        <f>'Norm-coeff'!$C$13+$AX944*'Norm-coeff'!$D$13+$AY944*'Norm-coeff'!$E$13+$AZ944*'Norm-coeff'!$F$13+$BA944*'Norm-coeff'!$G$13+$BB944*'Norm-coeff'!$H$13+$BC944*'Norm-coeff'!$I$13+$BD944*'Norm-coeff'!$J$13+$BE944*'Norm-coeff'!$K$13+$BF944*'Norm-coeff'!$L$13+$BG944*'Norm-coeff'!$M$13+$BH944*'Norm-coeff'!$N$13+$BI944*'Norm-coeff'!$O$13</f>
        <v>-4.1864930554451202E-2</v>
      </c>
      <c r="CA944" s="54">
        <f>'Norm-coeff'!$C$14+$AX944*'Norm-coeff'!$D$14+$AY944*'Norm-coeff'!$E$14+$AZ944*'Norm-coeff'!$F$14+$BA944*'Norm-coeff'!$G$14+$BB944*'Norm-coeff'!$H$14+$BC944*'Norm-coeff'!$I$14+$BD944*'Norm-coeff'!$J$14+$BE944*'Norm-coeff'!$K$14+$BF944*'Norm-coeff'!$L$14+$BG944*'Norm-coeff'!$M$14+$BH944*'Norm-coeff'!$N$14+$BI944*'Norm-coeff'!$O$14</f>
        <v>4.2526983164477103</v>
      </c>
      <c r="CC944" s="54">
        <f t="shared" si="2610"/>
        <v>0</v>
      </c>
      <c r="CG944" s="54">
        <f t="shared" si="2611"/>
        <v>0</v>
      </c>
      <c r="CH944" s="54">
        <f t="shared" si="2594"/>
        <v>0</v>
      </c>
      <c r="CI944" s="54">
        <f t="shared" si="2612"/>
        <v>0</v>
      </c>
      <c r="CJ944" s="56">
        <f t="shared" si="2613"/>
        <v>0</v>
      </c>
      <c r="CK944" s="54">
        <f t="shared" si="2614"/>
        <v>0</v>
      </c>
      <c r="CL944" s="54">
        <f t="shared" si="2615"/>
        <v>0</v>
      </c>
      <c r="CM944" s="54">
        <f t="shared" si="2616"/>
        <v>0</v>
      </c>
      <c r="CN944" s="54">
        <f t="shared" si="2617"/>
        <v>0</v>
      </c>
      <c r="CO944" s="54">
        <f t="shared" si="2618"/>
        <v>0</v>
      </c>
      <c r="CP944" s="54">
        <f t="shared" si="2619"/>
        <v>0</v>
      </c>
      <c r="CQ944" s="54">
        <f t="shared" si="2620"/>
        <v>0</v>
      </c>
      <c r="CR944" s="54">
        <f t="shared" si="2621"/>
        <v>0</v>
      </c>
      <c r="CS944" s="54">
        <f t="shared" si="2622"/>
        <v>0</v>
      </c>
      <c r="CU944" s="54">
        <f t="shared" si="2623"/>
        <v>0</v>
      </c>
      <c r="CV944" s="54">
        <f t="shared" si="2624"/>
        <v>0</v>
      </c>
      <c r="CW944" s="54">
        <f t="shared" si="2625"/>
        <v>0</v>
      </c>
      <c r="CX944" s="54">
        <f t="shared" si="2626"/>
        <v>0</v>
      </c>
      <c r="CZ944" s="54">
        <f t="shared" si="2627"/>
        <v>0</v>
      </c>
      <c r="DA944" s="54">
        <f t="shared" si="2628"/>
        <v>0</v>
      </c>
      <c r="DB944" s="54">
        <f t="shared" si="2629"/>
        <v>0</v>
      </c>
      <c r="DC944" s="54">
        <f t="shared" si="2630"/>
        <v>0</v>
      </c>
      <c r="DD944" s="54">
        <f t="shared" si="2631"/>
        <v>0</v>
      </c>
      <c r="DE944" s="54">
        <f t="shared" si="2632"/>
        <v>0</v>
      </c>
      <c r="DF944" s="54">
        <f t="shared" si="2633"/>
        <v>0</v>
      </c>
      <c r="DG944" s="54">
        <f t="shared" si="2634"/>
        <v>2</v>
      </c>
      <c r="DH944" s="71">
        <f t="shared" si="2635"/>
        <v>0</v>
      </c>
      <c r="DI944" s="71">
        <f t="shared" si="2636"/>
        <v>0</v>
      </c>
      <c r="DJ944" s="54">
        <f t="shared" si="2637"/>
        <v>0</v>
      </c>
      <c r="DK944" s="54">
        <f t="shared" si="2638"/>
        <v>2</v>
      </c>
      <c r="DL944" s="4">
        <f t="shared" si="2568"/>
        <v>0</v>
      </c>
      <c r="DM944" s="3">
        <f t="shared" si="2639"/>
        <v>0</v>
      </c>
      <c r="DN944" s="3">
        <f t="shared" si="2640"/>
        <v>0</v>
      </c>
      <c r="DO944" s="4" t="e">
        <f t="shared" si="2641"/>
        <v>#DIV/0!</v>
      </c>
      <c r="DP944" s="57"/>
      <c r="DQ944" s="57"/>
      <c r="DR944" s="56">
        <f t="shared" si="2569"/>
        <v>2</v>
      </c>
      <c r="DS944" s="56">
        <f t="shared" si="2570"/>
        <v>0</v>
      </c>
      <c r="DT944" s="38">
        <f t="shared" si="2571"/>
        <v>0</v>
      </c>
      <c r="DU944" s="38">
        <f t="shared" si="2642"/>
        <v>2</v>
      </c>
      <c r="DV944" s="38">
        <f t="shared" si="2572"/>
        <v>0</v>
      </c>
      <c r="DW944" s="39">
        <f t="shared" si="2573"/>
        <v>0</v>
      </c>
      <c r="DX944" s="39">
        <f t="shared" si="2574"/>
        <v>0</v>
      </c>
      <c r="DY944" s="39">
        <f t="shared" si="2575"/>
        <v>0</v>
      </c>
      <c r="DZ944" s="39">
        <f t="shared" si="2576"/>
        <v>0</v>
      </c>
      <c r="EA944" s="39">
        <f t="shared" si="2577"/>
        <v>0</v>
      </c>
      <c r="EB944" s="37" t="e">
        <f t="shared" si="2643"/>
        <v>#DIV/0!</v>
      </c>
      <c r="EC944" s="37" t="e">
        <f t="shared" si="2644"/>
        <v>#DIV/0!</v>
      </c>
      <c r="ED944" s="37" t="e">
        <f t="shared" si="2645"/>
        <v>#DIV/0!</v>
      </c>
      <c r="EE944" s="37" t="e">
        <f t="shared" si="2646"/>
        <v>#DIV/0!</v>
      </c>
      <c r="EF944" s="39" t="e">
        <f t="shared" si="2647"/>
        <v>#DIV/0!</v>
      </c>
      <c r="EG944" s="37" t="e">
        <f t="shared" si="2648"/>
        <v>#DIV/0!</v>
      </c>
      <c r="EH944" s="37" t="e">
        <f t="shared" si="2649"/>
        <v>#DIV/0!</v>
      </c>
      <c r="EI944" s="11" t="b">
        <f t="shared" si="2650"/>
        <v>1</v>
      </c>
      <c r="EJ944" s="11" t="b">
        <f t="shared" si="2651"/>
        <v>0</v>
      </c>
      <c r="EK944" s="39" t="e">
        <f t="shared" si="2652"/>
        <v>#DIV/0!</v>
      </c>
      <c r="EL944" s="39" t="e">
        <f t="shared" si="2653"/>
        <v>#DIV/0!</v>
      </c>
      <c r="EM944" s="39" t="e">
        <f t="shared" si="2654"/>
        <v>#DIV/0!</v>
      </c>
      <c r="EN944" s="39" t="e">
        <f t="shared" si="2655"/>
        <v>#DIV/0!</v>
      </c>
      <c r="EO944" s="39" t="e">
        <f t="shared" si="2656"/>
        <v>#DIV/0!</v>
      </c>
      <c r="EP944" s="39" t="e">
        <f t="shared" si="2657"/>
        <v>#DIV/0!</v>
      </c>
      <c r="EQ944" s="39" t="e">
        <f t="shared" si="2658"/>
        <v>#DIV/0!</v>
      </c>
      <c r="ER944" s="39" t="e">
        <f t="shared" si="2659"/>
        <v>#DIV/0!</v>
      </c>
      <c r="ES944" s="58" t="str">
        <f t="shared" si="2660"/>
        <v>(OH,F,Cl)-dominate amphibole</v>
      </c>
      <c r="ET944" s="58" t="e">
        <f t="shared" si="2661"/>
        <v>#N/A</v>
      </c>
      <c r="EU944" s="56">
        <f t="shared" si="2578"/>
        <v>0</v>
      </c>
      <c r="EV944" s="56">
        <f t="shared" si="2579"/>
        <v>0</v>
      </c>
      <c r="EW944" s="56">
        <f t="shared" si="2580"/>
        <v>0</v>
      </c>
      <c r="EX944" s="56">
        <f t="shared" si="2581"/>
        <v>0</v>
      </c>
      <c r="EY944" s="56">
        <f t="shared" si="2582"/>
        <v>0</v>
      </c>
      <c r="EZ944" s="56">
        <f t="shared" si="2583"/>
        <v>0</v>
      </c>
      <c r="FA944" s="39">
        <f t="shared" si="2584"/>
        <v>0</v>
      </c>
      <c r="FB944" s="39">
        <f t="shared" si="2585"/>
        <v>0</v>
      </c>
      <c r="FC944" s="54">
        <f t="shared" si="2586"/>
        <v>0</v>
      </c>
      <c r="FD944" s="54">
        <f t="shared" si="2587"/>
        <v>0</v>
      </c>
      <c r="FE944" s="39">
        <f t="shared" si="2588"/>
        <v>0</v>
      </c>
      <c r="FF944" s="54">
        <f t="shared" si="2589"/>
        <v>0</v>
      </c>
      <c r="FG944" s="39">
        <f t="shared" si="2590"/>
        <v>0</v>
      </c>
      <c r="FH944" s="39">
        <f t="shared" si="2662"/>
        <v>0</v>
      </c>
      <c r="FI944" s="39">
        <f t="shared" si="2663"/>
        <v>0</v>
      </c>
      <c r="FJ944" s="39">
        <f t="shared" si="2664"/>
        <v>0</v>
      </c>
      <c r="FK944" s="39" t="e">
        <f t="shared" si="2665"/>
        <v>#DIV/0!</v>
      </c>
      <c r="FL944" s="39" t="e">
        <f t="shared" si="2666"/>
        <v>#DIV/0!</v>
      </c>
      <c r="FM944" s="39" t="e">
        <f t="shared" si="2667"/>
        <v>#DIV/0!</v>
      </c>
      <c r="FN944" s="39">
        <f t="shared" si="2668"/>
        <v>1</v>
      </c>
      <c r="FO944" s="39">
        <f t="shared" si="2591"/>
        <v>0</v>
      </c>
      <c r="FP944" s="39">
        <f t="shared" si="2592"/>
        <v>0</v>
      </c>
      <c r="FQ944" s="39">
        <f t="shared" si="2593"/>
        <v>0</v>
      </c>
      <c r="FR944" s="39">
        <f t="shared" si="2669"/>
        <v>0</v>
      </c>
      <c r="FS944" s="39">
        <f t="shared" si="2670"/>
        <v>0</v>
      </c>
      <c r="FU944" s="39" t="e">
        <f t="shared" si="2671"/>
        <v>#DIV/0!</v>
      </c>
      <c r="FV944" s="39" t="e">
        <f t="shared" si="2672"/>
        <v>#DIV/0!</v>
      </c>
      <c r="FW944" s="39" t="e">
        <f t="shared" si="2673"/>
        <v>#DIV/0!</v>
      </c>
      <c r="FY944" s="39" t="e">
        <f t="shared" si="2674"/>
        <v>#DIV/0!</v>
      </c>
      <c r="FZ944" s="39" t="e">
        <f t="shared" si="2675"/>
        <v>#DIV/0!</v>
      </c>
      <c r="GA944" s="39" t="e">
        <f t="shared" si="2676"/>
        <v>#DIV/0!</v>
      </c>
      <c r="GB944" s="39" t="e">
        <f t="shared" si="2677"/>
        <v>#DIV/0!</v>
      </c>
      <c r="GC944" s="39" t="e">
        <f t="shared" si="2678"/>
        <v>#DIV/0!</v>
      </c>
      <c r="GD944" s="39" t="e">
        <f t="shared" si="2679"/>
        <v>#DIV/0!</v>
      </c>
      <c r="GE944" s="39" t="e">
        <f t="shared" si="2680"/>
        <v>#DIV/0!</v>
      </c>
      <c r="GF944" s="39" t="e">
        <f t="shared" si="2681"/>
        <v>#DIV/0!</v>
      </c>
      <c r="GG944" s="39" t="e">
        <f t="shared" si="2682"/>
        <v>#DIV/0!</v>
      </c>
      <c r="GH944" s="39" t="e">
        <f t="shared" si="2683"/>
        <v>#DIV/0!</v>
      </c>
      <c r="GI944" s="39"/>
      <c r="GJ944" s="39" t="e">
        <f t="shared" si="2684"/>
        <v>#DIV/0!</v>
      </c>
      <c r="GK944" s="39" t="e">
        <f t="shared" si="2685"/>
        <v>#DIV/0!</v>
      </c>
      <c r="GL944" s="39" t="e">
        <f t="shared" si="2686"/>
        <v>#DIV/0!</v>
      </c>
      <c r="GM944" s="39" t="e">
        <f t="shared" si="2687"/>
        <v>#DIV/0!</v>
      </c>
      <c r="GN944" s="39" t="e">
        <f t="shared" si="2688"/>
        <v>#DIV/0!</v>
      </c>
      <c r="GO944" s="57"/>
      <c r="GP944" s="57" t="e">
        <f t="shared" si="2689"/>
        <v>#DIV/0!</v>
      </c>
      <c r="GQ944" s="59" t="e">
        <f t="shared" si="2690"/>
        <v>#DIV/0!</v>
      </c>
      <c r="GR944" s="41" t="e">
        <f t="shared" si="2691"/>
        <v>#DIV/0!</v>
      </c>
      <c r="GS944" s="57" t="e">
        <f t="shared" si="2692"/>
        <v>#DIV/0!</v>
      </c>
      <c r="GT944" s="57" t="e">
        <f t="shared" si="2693"/>
        <v>#DIV/0!</v>
      </c>
      <c r="GU944" s="57" t="e">
        <f t="shared" si="2694"/>
        <v>#DIV/0!</v>
      </c>
      <c r="GV944" s="57"/>
      <c r="GW944" s="42" t="e">
        <f t="shared" si="2695"/>
        <v>#DIV/0!</v>
      </c>
      <c r="GX944" s="42" t="e">
        <f t="shared" si="2696"/>
        <v>#DIV/0!</v>
      </c>
      <c r="GY944" s="42" t="e">
        <f t="shared" si="2697"/>
        <v>#DIV/0!</v>
      </c>
      <c r="GZ944" s="57"/>
      <c r="HA944" s="2" t="e">
        <f t="shared" si="2698"/>
        <v>#DIV/0!</v>
      </c>
      <c r="HB944" s="2" t="e">
        <f t="shared" si="2699"/>
        <v>#DIV/0!</v>
      </c>
      <c r="HC944" s="2" t="e">
        <f t="shared" si="2700"/>
        <v>#DIV/0!</v>
      </c>
      <c r="HD944" s="2" t="e">
        <f t="shared" si="2701"/>
        <v>#DIV/0!</v>
      </c>
      <c r="HE944" s="2" t="e">
        <f t="shared" si="2702"/>
        <v>#DIV/0!</v>
      </c>
      <c r="HF944" s="2" t="e">
        <f t="shared" si="2703"/>
        <v>#DIV/0!</v>
      </c>
      <c r="HG944" s="2" t="e">
        <f t="shared" si="2704"/>
        <v>#DIV/0!</v>
      </c>
      <c r="HH944" s="2" t="e">
        <f t="shared" si="2705"/>
        <v>#DIV/0!</v>
      </c>
      <c r="HI944" s="2" t="e">
        <f t="shared" si="2706"/>
        <v>#DIV/0!</v>
      </c>
      <c r="HJ944" s="11" t="e">
        <f t="shared" si="2707"/>
        <v>#DIV/0!</v>
      </c>
      <c r="HK944" s="60" t="e">
        <f t="shared" si="2708"/>
        <v>#DIV/0!</v>
      </c>
      <c r="HL944" s="57"/>
      <c r="HM944" s="57" t="e">
        <f t="shared" si="2709"/>
        <v>#DIV/0!</v>
      </c>
      <c r="HN944" s="57" t="e">
        <f t="shared" si="2710"/>
        <v>#DIV/0!</v>
      </c>
      <c r="HO944" s="57" t="e">
        <f t="shared" si="2711"/>
        <v>#DIV/0!</v>
      </c>
      <c r="HP944" s="57" t="e">
        <f t="shared" si="2712"/>
        <v>#DIV/0!</v>
      </c>
      <c r="HQ944" s="57" t="e">
        <f t="shared" si="2713"/>
        <v>#DIV/0!</v>
      </c>
      <c r="HR944" s="57"/>
      <c r="HS944" s="57" t="e">
        <f t="shared" si="2714"/>
        <v>#DIV/0!</v>
      </c>
      <c r="HT944" s="57" t="e">
        <f t="shared" si="2715"/>
        <v>#DIV/0!</v>
      </c>
      <c r="HU944" s="57" t="e">
        <f t="shared" si="2716"/>
        <v>#DIV/0!</v>
      </c>
      <c r="HV944" s="57" t="e">
        <f t="shared" si="2717"/>
        <v>#DIV/0!</v>
      </c>
      <c r="HW944" s="57" t="e">
        <f t="shared" si="2718"/>
        <v>#DIV/0!</v>
      </c>
      <c r="HX944" s="57"/>
      <c r="HY944" s="57" t="e">
        <f t="shared" si="2719"/>
        <v>#DIV/0!</v>
      </c>
      <c r="HZ944" s="57" t="e">
        <f t="shared" si="2720"/>
        <v>#DIV/0!</v>
      </c>
      <c r="IA944" s="57"/>
      <c r="IB944" s="61">
        <f t="shared" si="2721"/>
        <v>0</v>
      </c>
      <c r="IC944" s="57" t="str">
        <f t="shared" si="2722"/>
        <v/>
      </c>
      <c r="ID944" s="42"/>
      <c r="IE944" s="2" t="str">
        <f t="shared" si="2723"/>
        <v/>
      </c>
      <c r="IF944" s="60" t="e">
        <f t="shared" si="2724"/>
        <v>#DIV/0!</v>
      </c>
      <c r="IG944" s="60" t="str">
        <f t="shared" si="2725"/>
        <v/>
      </c>
      <c r="IH944" s="60" t="str">
        <f t="shared" si="2726"/>
        <v>zinco-</v>
      </c>
      <c r="II944" s="60" t="str">
        <f t="shared" si="2727"/>
        <v>mangano-</v>
      </c>
      <c r="IJ944" s="60" t="e">
        <f t="shared" si="2728"/>
        <v>#DIV/0!</v>
      </c>
      <c r="IK944" s="60" t="e">
        <f t="shared" si="2729"/>
        <v>#DIV/0!</v>
      </c>
      <c r="IL944" s="60" t="e">
        <f t="shared" si="2730"/>
        <v>#DIV/0!</v>
      </c>
      <c r="IM944" s="60" t="e">
        <f t="shared" si="2731"/>
        <v>#DIV/0!</v>
      </c>
      <c r="IN944" s="60" t="str">
        <f t="shared" si="2732"/>
        <v/>
      </c>
      <c r="IO944" s="60" t="str">
        <f t="shared" si="2733"/>
        <v/>
      </c>
      <c r="IP944" s="57"/>
      <c r="IQ944" s="57" t="str">
        <f t="shared" si="2734"/>
        <v>ERROR!!</v>
      </c>
    </row>
    <row r="945" spans="24:251">
      <c r="X945" s="29">
        <f t="shared" si="2735"/>
        <v>0</v>
      </c>
      <c r="Y945" s="29">
        <f t="shared" si="2736"/>
        <v>0</v>
      </c>
      <c r="Z945" s="29" t="e">
        <f t="shared" si="2737"/>
        <v>#DIV/0!</v>
      </c>
      <c r="AA945" s="29" t="e">
        <f t="shared" si="2738"/>
        <v>#DIV/0!</v>
      </c>
      <c r="AB945" s="29" t="e">
        <f t="shared" si="2739"/>
        <v>#DIV/0!</v>
      </c>
      <c r="AC945" s="29" t="e">
        <f t="shared" si="2740"/>
        <v>#DIV/0!</v>
      </c>
      <c r="AF945" s="23">
        <v>60.084299999999999</v>
      </c>
      <c r="AG945" s="23">
        <v>79.878799999999998</v>
      </c>
      <c r="AH945" s="23">
        <v>101.96120000000001</v>
      </c>
      <c r="AI945" s="23">
        <v>151.99039999999999</v>
      </c>
      <c r="AJ945" s="23">
        <v>159.69</v>
      </c>
      <c r="AK945" s="23">
        <v>71.846400000000003</v>
      </c>
      <c r="AL945" s="23">
        <v>70.9375</v>
      </c>
      <c r="AM945" s="23">
        <v>40.304400000000001</v>
      </c>
      <c r="AN945" s="23">
        <v>56.077399999999997</v>
      </c>
      <c r="AO945" s="23">
        <v>61.978999999999999</v>
      </c>
      <c r="AP945" s="23">
        <v>94.195999999999998</v>
      </c>
      <c r="AQ945" s="23">
        <v>18.998000000000001</v>
      </c>
      <c r="AR945" s="23">
        <v>35.450000000000003</v>
      </c>
      <c r="AS945" s="23">
        <v>29.88</v>
      </c>
      <c r="AT945" s="23">
        <v>74.691999999999993</v>
      </c>
      <c r="AU945" s="23">
        <v>81.39</v>
      </c>
      <c r="AX945" s="54">
        <f t="shared" si="2595"/>
        <v>0</v>
      </c>
      <c r="AY945" s="54">
        <f t="shared" si="2596"/>
        <v>0</v>
      </c>
      <c r="AZ945" s="54">
        <f t="shared" si="2597"/>
        <v>0</v>
      </c>
      <c r="BA945" s="54">
        <f t="shared" si="2598"/>
        <v>0</v>
      </c>
      <c r="BB945" s="54">
        <f t="shared" si="2599"/>
        <v>0</v>
      </c>
      <c r="BC945" s="54">
        <f t="shared" si="2600"/>
        <v>0</v>
      </c>
      <c r="BD945" s="54">
        <f t="shared" si="2601"/>
        <v>0</v>
      </c>
      <c r="BE945" s="54">
        <f t="shared" si="2602"/>
        <v>0</v>
      </c>
      <c r="BF945" s="54">
        <f t="shared" si="2603"/>
        <v>0</v>
      </c>
      <c r="BG945" s="54">
        <f t="shared" si="2604"/>
        <v>0</v>
      </c>
      <c r="BH945" s="54">
        <f t="shared" si="2605"/>
        <v>0</v>
      </c>
      <c r="BI945" s="54">
        <f t="shared" si="2606"/>
        <v>0</v>
      </c>
      <c r="BJ945" s="54">
        <f t="shared" si="2607"/>
        <v>0</v>
      </c>
      <c r="BK945" s="54">
        <f t="shared" si="2608"/>
        <v>0</v>
      </c>
      <c r="BL945" s="54">
        <f t="shared" si="2609"/>
        <v>0</v>
      </c>
      <c r="BM945" s="42"/>
      <c r="BO945" s="54">
        <f>'Norm-coeff'!$C$2+$AX945*'Norm-coeff'!$D$2+$AY945*'Norm-coeff'!$E$2+$AZ945*'Norm-coeff'!$F$2+$BA945*'Norm-coeff'!$G$2+$BB945*'Norm-coeff'!$H$2+$BC945*'Norm-coeff'!$I$2+$BD945*'Norm-coeff'!$J$2+$BE945*'Norm-coeff'!$K$2+$BF945*'Norm-coeff'!$L$2+$BG945*'Norm-coeff'!$M$2+$BH945*'Norm-coeff'!$N$2+$BI945*'Norm-coeff'!$O$2</f>
        <v>5.4045421474420303</v>
      </c>
      <c r="BP945" s="54">
        <f>'Norm-coeff'!$C$3+$AX945*'Norm-coeff'!$D$3+$AY945*'Norm-coeff'!$E$3+$AZ945*'Norm-coeff'!$F$3+$BA945*'Norm-coeff'!$G$3+$BB945*'Norm-coeff'!$H$3+$BC945*'Norm-coeff'!$I$3+$BD945*'Norm-coeff'!$J$3+$BE945*'Norm-coeff'!$K$3+$BF945*'Norm-coeff'!$L$3+$BG945*'Norm-coeff'!$M$3+$BH945*'Norm-coeff'!$N$3+$BI945*'Norm-coeff'!$O$3</f>
        <v>3.15319116612705</v>
      </c>
      <c r="BQ945" s="54">
        <f>'Norm-coeff'!$C$4+$AX945*'Norm-coeff'!$D$4+$AY945*'Norm-coeff'!$E$4+$AZ945*'Norm-coeff'!$F$4+$BA945*'Norm-coeff'!$G$4+$BB945*'Norm-coeff'!$H$4+$BC945*'Norm-coeff'!$I$4+$BD945*'Norm-coeff'!$J$4+$BE945*'Norm-coeff'!$K$4+$BF945*'Norm-coeff'!$L$4+$BG945*'Norm-coeff'!$M$4+$BH945*'Norm-coeff'!$N$4+$BI945*'Norm-coeff'!$O$4</f>
        <v>1.42115649462768</v>
      </c>
      <c r="BR945" s="54">
        <f>'Norm-coeff'!$C$5+$AX945*'Norm-coeff'!$D$5+$AY945*'Norm-coeff'!$E$5+$AZ945*'Norm-coeff'!$F$5+$BA945*'Norm-coeff'!$G$5+$BB945*'Norm-coeff'!$H$5+$BC945*'Norm-coeff'!$I$5+$BD945*'Norm-coeff'!$J$5+$BE945*'Norm-coeff'!$K$5+$BF945*'Norm-coeff'!$L$5+$BG945*'Norm-coeff'!$M$5+$BH945*'Norm-coeff'!$N$5+$BI945*'Norm-coeff'!$O$5</f>
        <v>1.0553329241296201</v>
      </c>
      <c r="BS945" s="54">
        <f>'Norm-coeff'!$C$6+$AX945*'Norm-coeff'!$D$6+$AY945*'Norm-coeff'!$E$6+$AZ945*'Norm-coeff'!$F$6+$BA945*'Norm-coeff'!$G$6+$BB945*'Norm-coeff'!$H$6+$BC945*'Norm-coeff'!$I$6+$BD945*'Norm-coeff'!$J$6+$BE945*'Norm-coeff'!$K$6+$BF945*'Norm-coeff'!$L$6+$BG945*'Norm-coeff'!$M$6+$BH945*'Norm-coeff'!$N$6+$BI945*'Norm-coeff'!$O$6</f>
        <v>-1.48700885495103E-2</v>
      </c>
      <c r="BT945" s="54">
        <f>'Norm-coeff'!$C$7+$AX945*'Norm-coeff'!$D$7+$AY945*'Norm-coeff'!$E$7+$AZ945*'Norm-coeff'!$F$7+$BA945*'Norm-coeff'!$G$7+$BB945*'Norm-coeff'!$H$7+$BC945*'Norm-coeff'!$I$7+$BD945*'Norm-coeff'!$J$7+$BE945*'Norm-coeff'!$K$7+$BF945*'Norm-coeff'!$L$7+$BG945*'Norm-coeff'!$M$7+$BH945*'Norm-coeff'!$N$7+$BI945*'Norm-coeff'!$O$7</f>
        <v>2.0907583608832998</v>
      </c>
      <c r="BU945" s="54">
        <f>'Norm-coeff'!$C$8+$AX945*'Norm-coeff'!$D$8+$AY945*'Norm-coeff'!$E$8+$AZ945*'Norm-coeff'!$F$8+$BA945*'Norm-coeff'!$G$8+$BB945*'Norm-coeff'!$H$8+$BC945*'Norm-coeff'!$I$8+$BD945*'Norm-coeff'!$J$8+$BE945*'Norm-coeff'!$K$8+$BF945*'Norm-coeff'!$L$8+$BG945*'Norm-coeff'!$M$8+$BH945*'Norm-coeff'!$N$8+$BI945*'Norm-coeff'!$O$8</f>
        <v>0.65894159836244504</v>
      </c>
      <c r="BV945" s="54">
        <f>'Norm-coeff'!$C$9+$AX945*'Norm-coeff'!$D$9+$AY945*'Norm-coeff'!$E$9+$AZ945*'Norm-coeff'!$F$9+$BA945*'Norm-coeff'!$G$9+$BB945*'Norm-coeff'!$H$9+$BC945*'Norm-coeff'!$I$9+$BD945*'Norm-coeff'!$J$9+$BE945*'Norm-coeff'!$K$9+$BF945*'Norm-coeff'!$L$9+$BG945*'Norm-coeff'!$M$9+$BH945*'Norm-coeff'!$N$9+$BI945*'Norm-coeff'!$O$9</f>
        <v>1.48961085014701</v>
      </c>
      <c r="BW945" s="54">
        <f>'Norm-coeff'!$C$10+$AX945*'Norm-coeff'!$D$10+$AY945*'Norm-coeff'!$E$10+$AZ945*'Norm-coeff'!$F$10+$BA945*'Norm-coeff'!$G$10+$BB945*'Norm-coeff'!$H$10+$BC945*'Norm-coeff'!$I$10+$BD945*'Norm-coeff'!$J$10+$BE945*'Norm-coeff'!$K$10+$BF945*'Norm-coeff'!$L$10+$BG945*'Norm-coeff'!$M$10+$BH945*'Norm-coeff'!$N$10+$BI945*'Norm-coeff'!$O$10</f>
        <v>1.42058735749591</v>
      </c>
      <c r="BX945" s="54">
        <f>'Norm-coeff'!$C$11+$AX945*'Norm-coeff'!$D$11+$AY945*'Norm-coeff'!$E$11+$AZ945*'Norm-coeff'!$F$11+$BA945*'Norm-coeff'!$G$11+$BB945*'Norm-coeff'!$H$11+$BC945*'Norm-coeff'!$I$11+$BD945*'Norm-coeff'!$J$11+$BE945*'Norm-coeff'!$K$11+$BF945*'Norm-coeff'!$L$11+$BG945*'Norm-coeff'!$M$11+$BH945*'Norm-coeff'!$N$11+$BI945*'Norm-coeff'!$O$11</f>
        <v>0.221233014421479</v>
      </c>
      <c r="BY945" s="54">
        <f>'Norm-coeff'!$C$12+$AX945*'Norm-coeff'!$D$12+$AY945*'Norm-coeff'!$E$12+$AZ945*'Norm-coeff'!$F$12+$BA945*'Norm-coeff'!$G$12+$BB945*'Norm-coeff'!$H$12+$BC945*'Norm-coeff'!$I$12+$BD945*'Norm-coeff'!$J$12+$BE945*'Norm-coeff'!$K$12+$BF945*'Norm-coeff'!$L$12+$BG945*'Norm-coeff'!$M$12+$BH945*'Norm-coeff'!$N$12+$BI945*'Norm-coeff'!$O$12</f>
        <v>0.283527502056037</v>
      </c>
      <c r="BZ945" s="54">
        <f>'Norm-coeff'!$C$13+$AX945*'Norm-coeff'!$D$13+$AY945*'Norm-coeff'!$E$13+$AZ945*'Norm-coeff'!$F$13+$BA945*'Norm-coeff'!$G$13+$BB945*'Norm-coeff'!$H$13+$BC945*'Norm-coeff'!$I$13+$BD945*'Norm-coeff'!$J$13+$BE945*'Norm-coeff'!$K$13+$BF945*'Norm-coeff'!$L$13+$BG945*'Norm-coeff'!$M$13+$BH945*'Norm-coeff'!$N$13+$BI945*'Norm-coeff'!$O$13</f>
        <v>-4.1864930554451202E-2</v>
      </c>
      <c r="CA945" s="54">
        <f>'Norm-coeff'!$C$14+$AX945*'Norm-coeff'!$D$14+$AY945*'Norm-coeff'!$E$14+$AZ945*'Norm-coeff'!$F$14+$BA945*'Norm-coeff'!$G$14+$BB945*'Norm-coeff'!$H$14+$BC945*'Norm-coeff'!$I$14+$BD945*'Norm-coeff'!$J$14+$BE945*'Norm-coeff'!$K$14+$BF945*'Norm-coeff'!$L$14+$BG945*'Norm-coeff'!$M$14+$BH945*'Norm-coeff'!$N$14+$BI945*'Norm-coeff'!$O$14</f>
        <v>4.2526983164477103</v>
      </c>
      <c r="CC945" s="54">
        <f t="shared" si="2610"/>
        <v>0</v>
      </c>
      <c r="CG945" s="54">
        <f t="shared" si="2611"/>
        <v>0</v>
      </c>
      <c r="CH945" s="54">
        <f t="shared" si="2594"/>
        <v>0</v>
      </c>
      <c r="CI945" s="54">
        <f t="shared" si="2612"/>
        <v>0</v>
      </c>
      <c r="CJ945" s="56">
        <f t="shared" si="2613"/>
        <v>0</v>
      </c>
      <c r="CK945" s="54">
        <f t="shared" si="2614"/>
        <v>0</v>
      </c>
      <c r="CL945" s="54">
        <f t="shared" si="2615"/>
        <v>0</v>
      </c>
      <c r="CM945" s="54">
        <f t="shared" si="2616"/>
        <v>0</v>
      </c>
      <c r="CN945" s="54">
        <f t="shared" si="2617"/>
        <v>0</v>
      </c>
      <c r="CO945" s="54">
        <f t="shared" si="2618"/>
        <v>0</v>
      </c>
      <c r="CP945" s="54">
        <f t="shared" si="2619"/>
        <v>0</v>
      </c>
      <c r="CQ945" s="54">
        <f t="shared" si="2620"/>
        <v>0</v>
      </c>
      <c r="CR945" s="54">
        <f t="shared" si="2621"/>
        <v>0</v>
      </c>
      <c r="CS945" s="54">
        <f t="shared" si="2622"/>
        <v>0</v>
      </c>
      <c r="CU945" s="54">
        <f t="shared" si="2623"/>
        <v>0</v>
      </c>
      <c r="CV945" s="54">
        <f t="shared" si="2624"/>
        <v>0</v>
      </c>
      <c r="CW945" s="54">
        <f t="shared" si="2625"/>
        <v>0</v>
      </c>
      <c r="CX945" s="54">
        <f t="shared" si="2626"/>
        <v>0</v>
      </c>
      <c r="CZ945" s="54">
        <f t="shared" si="2627"/>
        <v>0</v>
      </c>
      <c r="DA945" s="54">
        <f t="shared" si="2628"/>
        <v>0</v>
      </c>
      <c r="DB945" s="54">
        <f t="shared" si="2629"/>
        <v>0</v>
      </c>
      <c r="DC945" s="54">
        <f t="shared" si="2630"/>
        <v>0</v>
      </c>
      <c r="DD945" s="54">
        <f t="shared" si="2631"/>
        <v>0</v>
      </c>
      <c r="DE945" s="54">
        <f t="shared" si="2632"/>
        <v>0</v>
      </c>
      <c r="DF945" s="54">
        <f t="shared" si="2633"/>
        <v>0</v>
      </c>
      <c r="DG945" s="54">
        <f t="shared" si="2634"/>
        <v>2</v>
      </c>
      <c r="DH945" s="71">
        <f t="shared" si="2635"/>
        <v>0</v>
      </c>
      <c r="DI945" s="71">
        <f t="shared" si="2636"/>
        <v>0</v>
      </c>
      <c r="DJ945" s="54">
        <f t="shared" si="2637"/>
        <v>0</v>
      </c>
      <c r="DK945" s="54">
        <f t="shared" si="2638"/>
        <v>2</v>
      </c>
      <c r="DL945" s="4">
        <f t="shared" si="2568"/>
        <v>0</v>
      </c>
      <c r="DM945" s="3">
        <f t="shared" si="2639"/>
        <v>0</v>
      </c>
      <c r="DN945" s="3">
        <f t="shared" si="2640"/>
        <v>0</v>
      </c>
      <c r="DO945" s="4" t="e">
        <f t="shared" si="2641"/>
        <v>#DIV/0!</v>
      </c>
      <c r="DP945" s="57"/>
      <c r="DQ945" s="57"/>
      <c r="DR945" s="56">
        <f t="shared" si="2569"/>
        <v>2</v>
      </c>
      <c r="DS945" s="56">
        <f t="shared" si="2570"/>
        <v>0</v>
      </c>
      <c r="DT945" s="38">
        <f t="shared" si="2571"/>
        <v>0</v>
      </c>
      <c r="DU945" s="38">
        <f t="shared" si="2642"/>
        <v>2</v>
      </c>
      <c r="DV945" s="38">
        <f t="shared" si="2572"/>
        <v>0</v>
      </c>
      <c r="DW945" s="39">
        <f t="shared" si="2573"/>
        <v>0</v>
      </c>
      <c r="DX945" s="39">
        <f t="shared" si="2574"/>
        <v>0</v>
      </c>
      <c r="DY945" s="39">
        <f t="shared" si="2575"/>
        <v>0</v>
      </c>
      <c r="DZ945" s="39">
        <f t="shared" si="2576"/>
        <v>0</v>
      </c>
      <c r="EA945" s="39">
        <f t="shared" si="2577"/>
        <v>0</v>
      </c>
      <c r="EB945" s="37" t="e">
        <f t="shared" si="2643"/>
        <v>#DIV/0!</v>
      </c>
      <c r="EC945" s="37" t="e">
        <f t="shared" si="2644"/>
        <v>#DIV/0!</v>
      </c>
      <c r="ED945" s="37" t="e">
        <f t="shared" si="2645"/>
        <v>#DIV/0!</v>
      </c>
      <c r="EE945" s="37" t="e">
        <f t="shared" si="2646"/>
        <v>#DIV/0!</v>
      </c>
      <c r="EF945" s="39" t="e">
        <f t="shared" si="2647"/>
        <v>#DIV/0!</v>
      </c>
      <c r="EG945" s="37" t="e">
        <f t="shared" si="2648"/>
        <v>#DIV/0!</v>
      </c>
      <c r="EH945" s="37" t="e">
        <f t="shared" si="2649"/>
        <v>#DIV/0!</v>
      </c>
      <c r="EI945" s="11" t="b">
        <f t="shared" si="2650"/>
        <v>1</v>
      </c>
      <c r="EJ945" s="11" t="b">
        <f t="shared" si="2651"/>
        <v>0</v>
      </c>
      <c r="EK945" s="39" t="e">
        <f t="shared" si="2652"/>
        <v>#DIV/0!</v>
      </c>
      <c r="EL945" s="39" t="e">
        <f t="shared" si="2653"/>
        <v>#DIV/0!</v>
      </c>
      <c r="EM945" s="39" t="e">
        <f t="shared" si="2654"/>
        <v>#DIV/0!</v>
      </c>
      <c r="EN945" s="39" t="e">
        <f t="shared" si="2655"/>
        <v>#DIV/0!</v>
      </c>
      <c r="EO945" s="39" t="e">
        <f t="shared" si="2656"/>
        <v>#DIV/0!</v>
      </c>
      <c r="EP945" s="39" t="e">
        <f t="shared" si="2657"/>
        <v>#DIV/0!</v>
      </c>
      <c r="EQ945" s="39" t="e">
        <f t="shared" si="2658"/>
        <v>#DIV/0!</v>
      </c>
      <c r="ER945" s="39" t="e">
        <f t="shared" si="2659"/>
        <v>#DIV/0!</v>
      </c>
      <c r="ES945" s="58" t="str">
        <f t="shared" si="2660"/>
        <v>(OH,F,Cl)-dominate amphibole</v>
      </c>
      <c r="ET945" s="58" t="e">
        <f t="shared" si="2661"/>
        <v>#N/A</v>
      </c>
      <c r="EU945" s="56">
        <f t="shared" si="2578"/>
        <v>0</v>
      </c>
      <c r="EV945" s="56">
        <f t="shared" si="2579"/>
        <v>0</v>
      </c>
      <c r="EW945" s="56">
        <f t="shared" si="2580"/>
        <v>0</v>
      </c>
      <c r="EX945" s="56">
        <f t="shared" si="2581"/>
        <v>0</v>
      </c>
      <c r="EY945" s="56">
        <f t="shared" si="2582"/>
        <v>0</v>
      </c>
      <c r="EZ945" s="56">
        <f t="shared" si="2583"/>
        <v>0</v>
      </c>
      <c r="FA945" s="39">
        <f t="shared" si="2584"/>
        <v>0</v>
      </c>
      <c r="FB945" s="39">
        <f t="shared" si="2585"/>
        <v>0</v>
      </c>
      <c r="FC945" s="54">
        <f t="shared" si="2586"/>
        <v>0</v>
      </c>
      <c r="FD945" s="54">
        <f t="shared" si="2587"/>
        <v>0</v>
      </c>
      <c r="FE945" s="39">
        <f t="shared" si="2588"/>
        <v>0</v>
      </c>
      <c r="FF945" s="54">
        <f t="shared" si="2589"/>
        <v>0</v>
      </c>
      <c r="FG945" s="39">
        <f t="shared" si="2590"/>
        <v>0</v>
      </c>
      <c r="FH945" s="39">
        <f t="shared" si="2662"/>
        <v>0</v>
      </c>
      <c r="FI945" s="39">
        <f t="shared" si="2663"/>
        <v>0</v>
      </c>
      <c r="FJ945" s="39">
        <f t="shared" si="2664"/>
        <v>0</v>
      </c>
      <c r="FK945" s="39" t="e">
        <f t="shared" si="2665"/>
        <v>#DIV/0!</v>
      </c>
      <c r="FL945" s="39" t="e">
        <f t="shared" si="2666"/>
        <v>#DIV/0!</v>
      </c>
      <c r="FM945" s="39" t="e">
        <f t="shared" si="2667"/>
        <v>#DIV/0!</v>
      </c>
      <c r="FN945" s="39">
        <f t="shared" si="2668"/>
        <v>1</v>
      </c>
      <c r="FO945" s="39">
        <f t="shared" si="2591"/>
        <v>0</v>
      </c>
      <c r="FP945" s="39">
        <f t="shared" si="2592"/>
        <v>0</v>
      </c>
      <c r="FQ945" s="39">
        <f t="shared" si="2593"/>
        <v>0</v>
      </c>
      <c r="FR945" s="39">
        <f t="shared" si="2669"/>
        <v>0</v>
      </c>
      <c r="FS945" s="39">
        <f t="shared" si="2670"/>
        <v>0</v>
      </c>
      <c r="FU945" s="39" t="e">
        <f t="shared" si="2671"/>
        <v>#DIV/0!</v>
      </c>
      <c r="FV945" s="39" t="e">
        <f t="shared" si="2672"/>
        <v>#DIV/0!</v>
      </c>
      <c r="FW945" s="39" t="e">
        <f t="shared" si="2673"/>
        <v>#DIV/0!</v>
      </c>
      <c r="FY945" s="39" t="e">
        <f t="shared" si="2674"/>
        <v>#DIV/0!</v>
      </c>
      <c r="FZ945" s="39" t="e">
        <f t="shared" si="2675"/>
        <v>#DIV/0!</v>
      </c>
      <c r="GA945" s="39" t="e">
        <f t="shared" si="2676"/>
        <v>#DIV/0!</v>
      </c>
      <c r="GB945" s="39" t="e">
        <f t="shared" si="2677"/>
        <v>#DIV/0!</v>
      </c>
      <c r="GC945" s="39" t="e">
        <f t="shared" si="2678"/>
        <v>#DIV/0!</v>
      </c>
      <c r="GD945" s="39" t="e">
        <f t="shared" si="2679"/>
        <v>#DIV/0!</v>
      </c>
      <c r="GE945" s="39" t="e">
        <f t="shared" si="2680"/>
        <v>#DIV/0!</v>
      </c>
      <c r="GF945" s="39" t="e">
        <f t="shared" si="2681"/>
        <v>#DIV/0!</v>
      </c>
      <c r="GG945" s="39" t="e">
        <f t="shared" si="2682"/>
        <v>#DIV/0!</v>
      </c>
      <c r="GH945" s="39" t="e">
        <f t="shared" si="2683"/>
        <v>#DIV/0!</v>
      </c>
      <c r="GI945" s="39"/>
      <c r="GJ945" s="39" t="e">
        <f t="shared" si="2684"/>
        <v>#DIV/0!</v>
      </c>
      <c r="GK945" s="39" t="e">
        <f t="shared" si="2685"/>
        <v>#DIV/0!</v>
      </c>
      <c r="GL945" s="39" t="e">
        <f t="shared" si="2686"/>
        <v>#DIV/0!</v>
      </c>
      <c r="GM945" s="39" t="e">
        <f t="shared" si="2687"/>
        <v>#DIV/0!</v>
      </c>
      <c r="GN945" s="39" t="e">
        <f t="shared" si="2688"/>
        <v>#DIV/0!</v>
      </c>
      <c r="GO945" s="57"/>
      <c r="GP945" s="57" t="e">
        <f t="shared" si="2689"/>
        <v>#DIV/0!</v>
      </c>
      <c r="GQ945" s="59" t="e">
        <f t="shared" si="2690"/>
        <v>#DIV/0!</v>
      </c>
      <c r="GR945" s="41" t="e">
        <f t="shared" si="2691"/>
        <v>#DIV/0!</v>
      </c>
      <c r="GS945" s="57" t="e">
        <f t="shared" si="2692"/>
        <v>#DIV/0!</v>
      </c>
      <c r="GT945" s="57" t="e">
        <f t="shared" si="2693"/>
        <v>#DIV/0!</v>
      </c>
      <c r="GU945" s="57" t="e">
        <f t="shared" si="2694"/>
        <v>#DIV/0!</v>
      </c>
      <c r="GV945" s="57"/>
      <c r="GW945" s="42" t="e">
        <f t="shared" si="2695"/>
        <v>#DIV/0!</v>
      </c>
      <c r="GX945" s="42" t="e">
        <f t="shared" si="2696"/>
        <v>#DIV/0!</v>
      </c>
      <c r="GY945" s="42" t="e">
        <f t="shared" si="2697"/>
        <v>#DIV/0!</v>
      </c>
      <c r="GZ945" s="57"/>
      <c r="HA945" s="2" t="e">
        <f t="shared" si="2698"/>
        <v>#DIV/0!</v>
      </c>
      <c r="HB945" s="2" t="e">
        <f t="shared" si="2699"/>
        <v>#DIV/0!</v>
      </c>
      <c r="HC945" s="2" t="e">
        <f t="shared" si="2700"/>
        <v>#DIV/0!</v>
      </c>
      <c r="HD945" s="2" t="e">
        <f t="shared" si="2701"/>
        <v>#DIV/0!</v>
      </c>
      <c r="HE945" s="2" t="e">
        <f t="shared" si="2702"/>
        <v>#DIV/0!</v>
      </c>
      <c r="HF945" s="2" t="e">
        <f t="shared" si="2703"/>
        <v>#DIV/0!</v>
      </c>
      <c r="HG945" s="2" t="e">
        <f t="shared" si="2704"/>
        <v>#DIV/0!</v>
      </c>
      <c r="HH945" s="2" t="e">
        <f t="shared" si="2705"/>
        <v>#DIV/0!</v>
      </c>
      <c r="HI945" s="2" t="e">
        <f t="shared" si="2706"/>
        <v>#DIV/0!</v>
      </c>
      <c r="HJ945" s="11" t="e">
        <f t="shared" si="2707"/>
        <v>#DIV/0!</v>
      </c>
      <c r="HK945" s="60" t="e">
        <f t="shared" si="2708"/>
        <v>#DIV/0!</v>
      </c>
      <c r="HL945" s="57"/>
      <c r="HM945" s="57" t="e">
        <f t="shared" si="2709"/>
        <v>#DIV/0!</v>
      </c>
      <c r="HN945" s="57" t="e">
        <f t="shared" si="2710"/>
        <v>#DIV/0!</v>
      </c>
      <c r="HO945" s="57" t="e">
        <f t="shared" si="2711"/>
        <v>#DIV/0!</v>
      </c>
      <c r="HP945" s="57" t="e">
        <f t="shared" si="2712"/>
        <v>#DIV/0!</v>
      </c>
      <c r="HQ945" s="57" t="e">
        <f t="shared" si="2713"/>
        <v>#DIV/0!</v>
      </c>
      <c r="HR945" s="57"/>
      <c r="HS945" s="57" t="e">
        <f t="shared" si="2714"/>
        <v>#DIV/0!</v>
      </c>
      <c r="HT945" s="57" t="e">
        <f t="shared" si="2715"/>
        <v>#DIV/0!</v>
      </c>
      <c r="HU945" s="57" t="e">
        <f t="shared" si="2716"/>
        <v>#DIV/0!</v>
      </c>
      <c r="HV945" s="57" t="e">
        <f t="shared" si="2717"/>
        <v>#DIV/0!</v>
      </c>
      <c r="HW945" s="57" t="e">
        <f t="shared" si="2718"/>
        <v>#DIV/0!</v>
      </c>
      <c r="HX945" s="57"/>
      <c r="HY945" s="57" t="e">
        <f t="shared" si="2719"/>
        <v>#DIV/0!</v>
      </c>
      <c r="HZ945" s="57" t="e">
        <f t="shared" si="2720"/>
        <v>#DIV/0!</v>
      </c>
      <c r="IA945" s="57"/>
      <c r="IB945" s="61">
        <f t="shared" si="2721"/>
        <v>0</v>
      </c>
      <c r="IC945" s="57" t="str">
        <f t="shared" si="2722"/>
        <v/>
      </c>
      <c r="ID945" s="42"/>
      <c r="IE945" s="2" t="str">
        <f t="shared" si="2723"/>
        <v/>
      </c>
      <c r="IF945" s="60" t="e">
        <f t="shared" si="2724"/>
        <v>#DIV/0!</v>
      </c>
      <c r="IG945" s="60" t="str">
        <f t="shared" si="2725"/>
        <v/>
      </c>
      <c r="IH945" s="60" t="str">
        <f t="shared" si="2726"/>
        <v>zinco-</v>
      </c>
      <c r="II945" s="60" t="str">
        <f t="shared" si="2727"/>
        <v>mangano-</v>
      </c>
      <c r="IJ945" s="60" t="e">
        <f t="shared" si="2728"/>
        <v>#DIV/0!</v>
      </c>
      <c r="IK945" s="60" t="e">
        <f t="shared" si="2729"/>
        <v>#DIV/0!</v>
      </c>
      <c r="IL945" s="60" t="e">
        <f t="shared" si="2730"/>
        <v>#DIV/0!</v>
      </c>
      <c r="IM945" s="60" t="e">
        <f t="shared" si="2731"/>
        <v>#DIV/0!</v>
      </c>
      <c r="IN945" s="60" t="str">
        <f t="shared" si="2732"/>
        <v/>
      </c>
      <c r="IO945" s="60" t="str">
        <f t="shared" si="2733"/>
        <v/>
      </c>
      <c r="IP945" s="57"/>
      <c r="IQ945" s="57" t="str">
        <f t="shared" si="2734"/>
        <v>ERROR!!</v>
      </c>
    </row>
    <row r="946" spans="24:251">
      <c r="X946" s="29">
        <f t="shared" si="2735"/>
        <v>0</v>
      </c>
      <c r="Y946" s="29">
        <f t="shared" si="2736"/>
        <v>0</v>
      </c>
      <c r="Z946" s="29" t="e">
        <f t="shared" si="2737"/>
        <v>#DIV/0!</v>
      </c>
      <c r="AA946" s="29" t="e">
        <f t="shared" si="2738"/>
        <v>#DIV/0!</v>
      </c>
      <c r="AB946" s="29" t="e">
        <f t="shared" si="2739"/>
        <v>#DIV/0!</v>
      </c>
      <c r="AC946" s="29" t="e">
        <f t="shared" si="2740"/>
        <v>#DIV/0!</v>
      </c>
      <c r="AF946" s="23">
        <v>60.084299999999999</v>
      </c>
      <c r="AG946" s="23">
        <v>79.878799999999998</v>
      </c>
      <c r="AH946" s="23">
        <v>101.96120000000001</v>
      </c>
      <c r="AI946" s="23">
        <v>151.99039999999999</v>
      </c>
      <c r="AJ946" s="23">
        <v>159.69</v>
      </c>
      <c r="AK946" s="23">
        <v>71.846400000000003</v>
      </c>
      <c r="AL946" s="23">
        <v>70.9375</v>
      </c>
      <c r="AM946" s="23">
        <v>40.304400000000001</v>
      </c>
      <c r="AN946" s="23">
        <v>56.077399999999997</v>
      </c>
      <c r="AO946" s="23">
        <v>61.978999999999999</v>
      </c>
      <c r="AP946" s="23">
        <v>94.195999999999998</v>
      </c>
      <c r="AQ946" s="23">
        <v>18.998000000000001</v>
      </c>
      <c r="AR946" s="23">
        <v>35.450000000000003</v>
      </c>
      <c r="AS946" s="23">
        <v>29.88</v>
      </c>
      <c r="AT946" s="23">
        <v>74.691999999999993</v>
      </c>
      <c r="AU946" s="23">
        <v>81.39</v>
      </c>
      <c r="AX946" s="54">
        <f t="shared" si="2595"/>
        <v>0</v>
      </c>
      <c r="AY946" s="54">
        <f t="shared" si="2596"/>
        <v>0</v>
      </c>
      <c r="AZ946" s="54">
        <f t="shared" si="2597"/>
        <v>0</v>
      </c>
      <c r="BA946" s="54">
        <f t="shared" si="2598"/>
        <v>0</v>
      </c>
      <c r="BB946" s="54">
        <f t="shared" si="2599"/>
        <v>0</v>
      </c>
      <c r="BC946" s="54">
        <f t="shared" si="2600"/>
        <v>0</v>
      </c>
      <c r="BD946" s="54">
        <f t="shared" si="2601"/>
        <v>0</v>
      </c>
      <c r="BE946" s="54">
        <f t="shared" si="2602"/>
        <v>0</v>
      </c>
      <c r="BF946" s="54">
        <f t="shared" si="2603"/>
        <v>0</v>
      </c>
      <c r="BG946" s="54">
        <f t="shared" si="2604"/>
        <v>0</v>
      </c>
      <c r="BH946" s="54">
        <f t="shared" si="2605"/>
        <v>0</v>
      </c>
      <c r="BI946" s="54">
        <f t="shared" si="2606"/>
        <v>0</v>
      </c>
      <c r="BJ946" s="54">
        <f t="shared" si="2607"/>
        <v>0</v>
      </c>
      <c r="BK946" s="54">
        <f t="shared" si="2608"/>
        <v>0</v>
      </c>
      <c r="BL946" s="54">
        <f t="shared" si="2609"/>
        <v>0</v>
      </c>
      <c r="BM946" s="42"/>
      <c r="BO946" s="54">
        <f>'Norm-coeff'!$C$2+$AX946*'Norm-coeff'!$D$2+$AY946*'Norm-coeff'!$E$2+$AZ946*'Norm-coeff'!$F$2+$BA946*'Norm-coeff'!$G$2+$BB946*'Norm-coeff'!$H$2+$BC946*'Norm-coeff'!$I$2+$BD946*'Norm-coeff'!$J$2+$BE946*'Norm-coeff'!$K$2+$BF946*'Norm-coeff'!$L$2+$BG946*'Norm-coeff'!$M$2+$BH946*'Norm-coeff'!$N$2+$BI946*'Norm-coeff'!$O$2</f>
        <v>5.4045421474420303</v>
      </c>
      <c r="BP946" s="54">
        <f>'Norm-coeff'!$C$3+$AX946*'Norm-coeff'!$D$3+$AY946*'Norm-coeff'!$E$3+$AZ946*'Norm-coeff'!$F$3+$BA946*'Norm-coeff'!$G$3+$BB946*'Norm-coeff'!$H$3+$BC946*'Norm-coeff'!$I$3+$BD946*'Norm-coeff'!$J$3+$BE946*'Norm-coeff'!$K$3+$BF946*'Norm-coeff'!$L$3+$BG946*'Norm-coeff'!$M$3+$BH946*'Norm-coeff'!$N$3+$BI946*'Norm-coeff'!$O$3</f>
        <v>3.15319116612705</v>
      </c>
      <c r="BQ946" s="54">
        <f>'Norm-coeff'!$C$4+$AX946*'Norm-coeff'!$D$4+$AY946*'Norm-coeff'!$E$4+$AZ946*'Norm-coeff'!$F$4+$BA946*'Norm-coeff'!$G$4+$BB946*'Norm-coeff'!$H$4+$BC946*'Norm-coeff'!$I$4+$BD946*'Norm-coeff'!$J$4+$BE946*'Norm-coeff'!$K$4+$BF946*'Norm-coeff'!$L$4+$BG946*'Norm-coeff'!$M$4+$BH946*'Norm-coeff'!$N$4+$BI946*'Norm-coeff'!$O$4</f>
        <v>1.42115649462768</v>
      </c>
      <c r="BR946" s="54">
        <f>'Norm-coeff'!$C$5+$AX946*'Norm-coeff'!$D$5+$AY946*'Norm-coeff'!$E$5+$AZ946*'Norm-coeff'!$F$5+$BA946*'Norm-coeff'!$G$5+$BB946*'Norm-coeff'!$H$5+$BC946*'Norm-coeff'!$I$5+$BD946*'Norm-coeff'!$J$5+$BE946*'Norm-coeff'!$K$5+$BF946*'Norm-coeff'!$L$5+$BG946*'Norm-coeff'!$M$5+$BH946*'Norm-coeff'!$N$5+$BI946*'Norm-coeff'!$O$5</f>
        <v>1.0553329241296201</v>
      </c>
      <c r="BS946" s="54">
        <f>'Norm-coeff'!$C$6+$AX946*'Norm-coeff'!$D$6+$AY946*'Norm-coeff'!$E$6+$AZ946*'Norm-coeff'!$F$6+$BA946*'Norm-coeff'!$G$6+$BB946*'Norm-coeff'!$H$6+$BC946*'Norm-coeff'!$I$6+$BD946*'Norm-coeff'!$J$6+$BE946*'Norm-coeff'!$K$6+$BF946*'Norm-coeff'!$L$6+$BG946*'Norm-coeff'!$M$6+$BH946*'Norm-coeff'!$N$6+$BI946*'Norm-coeff'!$O$6</f>
        <v>-1.48700885495103E-2</v>
      </c>
      <c r="BT946" s="54">
        <f>'Norm-coeff'!$C$7+$AX946*'Norm-coeff'!$D$7+$AY946*'Norm-coeff'!$E$7+$AZ946*'Norm-coeff'!$F$7+$BA946*'Norm-coeff'!$G$7+$BB946*'Norm-coeff'!$H$7+$BC946*'Norm-coeff'!$I$7+$BD946*'Norm-coeff'!$J$7+$BE946*'Norm-coeff'!$K$7+$BF946*'Norm-coeff'!$L$7+$BG946*'Norm-coeff'!$M$7+$BH946*'Norm-coeff'!$N$7+$BI946*'Norm-coeff'!$O$7</f>
        <v>2.0907583608832998</v>
      </c>
      <c r="BU946" s="54">
        <f>'Norm-coeff'!$C$8+$AX946*'Norm-coeff'!$D$8+$AY946*'Norm-coeff'!$E$8+$AZ946*'Norm-coeff'!$F$8+$BA946*'Norm-coeff'!$G$8+$BB946*'Norm-coeff'!$H$8+$BC946*'Norm-coeff'!$I$8+$BD946*'Norm-coeff'!$J$8+$BE946*'Norm-coeff'!$K$8+$BF946*'Norm-coeff'!$L$8+$BG946*'Norm-coeff'!$M$8+$BH946*'Norm-coeff'!$N$8+$BI946*'Norm-coeff'!$O$8</f>
        <v>0.65894159836244504</v>
      </c>
      <c r="BV946" s="54">
        <f>'Norm-coeff'!$C$9+$AX946*'Norm-coeff'!$D$9+$AY946*'Norm-coeff'!$E$9+$AZ946*'Norm-coeff'!$F$9+$BA946*'Norm-coeff'!$G$9+$BB946*'Norm-coeff'!$H$9+$BC946*'Norm-coeff'!$I$9+$BD946*'Norm-coeff'!$J$9+$BE946*'Norm-coeff'!$K$9+$BF946*'Norm-coeff'!$L$9+$BG946*'Norm-coeff'!$M$9+$BH946*'Norm-coeff'!$N$9+$BI946*'Norm-coeff'!$O$9</f>
        <v>1.48961085014701</v>
      </c>
      <c r="BW946" s="54">
        <f>'Norm-coeff'!$C$10+$AX946*'Norm-coeff'!$D$10+$AY946*'Norm-coeff'!$E$10+$AZ946*'Norm-coeff'!$F$10+$BA946*'Norm-coeff'!$G$10+$BB946*'Norm-coeff'!$H$10+$BC946*'Norm-coeff'!$I$10+$BD946*'Norm-coeff'!$J$10+$BE946*'Norm-coeff'!$K$10+$BF946*'Norm-coeff'!$L$10+$BG946*'Norm-coeff'!$M$10+$BH946*'Norm-coeff'!$N$10+$BI946*'Norm-coeff'!$O$10</f>
        <v>1.42058735749591</v>
      </c>
      <c r="BX946" s="54">
        <f>'Norm-coeff'!$C$11+$AX946*'Norm-coeff'!$D$11+$AY946*'Norm-coeff'!$E$11+$AZ946*'Norm-coeff'!$F$11+$BA946*'Norm-coeff'!$G$11+$BB946*'Norm-coeff'!$H$11+$BC946*'Norm-coeff'!$I$11+$BD946*'Norm-coeff'!$J$11+$BE946*'Norm-coeff'!$K$11+$BF946*'Norm-coeff'!$L$11+$BG946*'Norm-coeff'!$M$11+$BH946*'Norm-coeff'!$N$11+$BI946*'Norm-coeff'!$O$11</f>
        <v>0.221233014421479</v>
      </c>
      <c r="BY946" s="54">
        <f>'Norm-coeff'!$C$12+$AX946*'Norm-coeff'!$D$12+$AY946*'Norm-coeff'!$E$12+$AZ946*'Norm-coeff'!$F$12+$BA946*'Norm-coeff'!$G$12+$BB946*'Norm-coeff'!$H$12+$BC946*'Norm-coeff'!$I$12+$BD946*'Norm-coeff'!$J$12+$BE946*'Norm-coeff'!$K$12+$BF946*'Norm-coeff'!$L$12+$BG946*'Norm-coeff'!$M$12+$BH946*'Norm-coeff'!$N$12+$BI946*'Norm-coeff'!$O$12</f>
        <v>0.283527502056037</v>
      </c>
      <c r="BZ946" s="54">
        <f>'Norm-coeff'!$C$13+$AX946*'Norm-coeff'!$D$13+$AY946*'Norm-coeff'!$E$13+$AZ946*'Norm-coeff'!$F$13+$BA946*'Norm-coeff'!$G$13+$BB946*'Norm-coeff'!$H$13+$BC946*'Norm-coeff'!$I$13+$BD946*'Norm-coeff'!$J$13+$BE946*'Norm-coeff'!$K$13+$BF946*'Norm-coeff'!$L$13+$BG946*'Norm-coeff'!$M$13+$BH946*'Norm-coeff'!$N$13+$BI946*'Norm-coeff'!$O$13</f>
        <v>-4.1864930554451202E-2</v>
      </c>
      <c r="CA946" s="54">
        <f>'Norm-coeff'!$C$14+$AX946*'Norm-coeff'!$D$14+$AY946*'Norm-coeff'!$E$14+$AZ946*'Norm-coeff'!$F$14+$BA946*'Norm-coeff'!$G$14+$BB946*'Norm-coeff'!$H$14+$BC946*'Norm-coeff'!$I$14+$BD946*'Norm-coeff'!$J$14+$BE946*'Norm-coeff'!$K$14+$BF946*'Norm-coeff'!$L$14+$BG946*'Norm-coeff'!$M$14+$BH946*'Norm-coeff'!$N$14+$BI946*'Norm-coeff'!$O$14</f>
        <v>4.2526983164477103</v>
      </c>
      <c r="CC946" s="54">
        <f t="shared" si="2610"/>
        <v>0</v>
      </c>
      <c r="CG946" s="54">
        <f t="shared" si="2611"/>
        <v>0</v>
      </c>
      <c r="CH946" s="54">
        <f t="shared" si="2594"/>
        <v>0</v>
      </c>
      <c r="CI946" s="54">
        <f t="shared" si="2612"/>
        <v>0</v>
      </c>
      <c r="CJ946" s="56">
        <f t="shared" si="2613"/>
        <v>0</v>
      </c>
      <c r="CK946" s="54">
        <f t="shared" si="2614"/>
        <v>0</v>
      </c>
      <c r="CL946" s="54">
        <f t="shared" si="2615"/>
        <v>0</v>
      </c>
      <c r="CM946" s="54">
        <f t="shared" si="2616"/>
        <v>0</v>
      </c>
      <c r="CN946" s="54">
        <f t="shared" si="2617"/>
        <v>0</v>
      </c>
      <c r="CO946" s="54">
        <f t="shared" si="2618"/>
        <v>0</v>
      </c>
      <c r="CP946" s="54">
        <f t="shared" si="2619"/>
        <v>0</v>
      </c>
      <c r="CQ946" s="54">
        <f t="shared" si="2620"/>
        <v>0</v>
      </c>
      <c r="CR946" s="54">
        <f t="shared" si="2621"/>
        <v>0</v>
      </c>
      <c r="CS946" s="54">
        <f t="shared" si="2622"/>
        <v>0</v>
      </c>
      <c r="CU946" s="54">
        <f t="shared" si="2623"/>
        <v>0</v>
      </c>
      <c r="CV946" s="54">
        <f t="shared" si="2624"/>
        <v>0</v>
      </c>
      <c r="CW946" s="54">
        <f t="shared" si="2625"/>
        <v>0</v>
      </c>
      <c r="CX946" s="54">
        <f t="shared" si="2626"/>
        <v>0</v>
      </c>
      <c r="CZ946" s="54">
        <f t="shared" si="2627"/>
        <v>0</v>
      </c>
      <c r="DA946" s="54">
        <f t="shared" si="2628"/>
        <v>0</v>
      </c>
      <c r="DB946" s="54">
        <f t="shared" si="2629"/>
        <v>0</v>
      </c>
      <c r="DC946" s="54">
        <f t="shared" si="2630"/>
        <v>0</v>
      </c>
      <c r="DD946" s="54">
        <f t="shared" si="2631"/>
        <v>0</v>
      </c>
      <c r="DE946" s="54">
        <f t="shared" si="2632"/>
        <v>0</v>
      </c>
      <c r="DF946" s="54">
        <f t="shared" si="2633"/>
        <v>0</v>
      </c>
      <c r="DG946" s="54">
        <f t="shared" si="2634"/>
        <v>2</v>
      </c>
      <c r="DH946" s="71">
        <f t="shared" si="2635"/>
        <v>0</v>
      </c>
      <c r="DI946" s="71">
        <f t="shared" si="2636"/>
        <v>0</v>
      </c>
      <c r="DJ946" s="54">
        <f t="shared" si="2637"/>
        <v>0</v>
      </c>
      <c r="DK946" s="54">
        <f t="shared" si="2638"/>
        <v>2</v>
      </c>
      <c r="DL946" s="4">
        <f t="shared" si="2568"/>
        <v>0</v>
      </c>
      <c r="DM946" s="3">
        <f t="shared" si="2639"/>
        <v>0</v>
      </c>
      <c r="DN946" s="3">
        <f t="shared" si="2640"/>
        <v>0</v>
      </c>
      <c r="DO946" s="4" t="e">
        <f t="shared" si="2641"/>
        <v>#DIV/0!</v>
      </c>
      <c r="DP946" s="57"/>
      <c r="DQ946" s="57"/>
      <c r="DR946" s="56">
        <f t="shared" si="2569"/>
        <v>2</v>
      </c>
      <c r="DS946" s="56">
        <f t="shared" si="2570"/>
        <v>0</v>
      </c>
      <c r="DT946" s="38">
        <f t="shared" si="2571"/>
        <v>0</v>
      </c>
      <c r="DU946" s="38">
        <f t="shared" si="2642"/>
        <v>2</v>
      </c>
      <c r="DV946" s="38">
        <f t="shared" si="2572"/>
        <v>0</v>
      </c>
      <c r="DW946" s="39">
        <f t="shared" si="2573"/>
        <v>0</v>
      </c>
      <c r="DX946" s="39">
        <f t="shared" si="2574"/>
        <v>0</v>
      </c>
      <c r="DY946" s="39">
        <f t="shared" si="2575"/>
        <v>0</v>
      </c>
      <c r="DZ946" s="39">
        <f t="shared" si="2576"/>
        <v>0</v>
      </c>
      <c r="EA946" s="39">
        <f t="shared" si="2577"/>
        <v>0</v>
      </c>
      <c r="EB946" s="37" t="e">
        <f t="shared" si="2643"/>
        <v>#DIV/0!</v>
      </c>
      <c r="EC946" s="37" t="e">
        <f t="shared" si="2644"/>
        <v>#DIV/0!</v>
      </c>
      <c r="ED946" s="37" t="e">
        <f t="shared" si="2645"/>
        <v>#DIV/0!</v>
      </c>
      <c r="EE946" s="37" t="e">
        <f t="shared" si="2646"/>
        <v>#DIV/0!</v>
      </c>
      <c r="EF946" s="39" t="e">
        <f t="shared" si="2647"/>
        <v>#DIV/0!</v>
      </c>
      <c r="EG946" s="37" t="e">
        <f t="shared" si="2648"/>
        <v>#DIV/0!</v>
      </c>
      <c r="EH946" s="37" t="e">
        <f t="shared" si="2649"/>
        <v>#DIV/0!</v>
      </c>
      <c r="EI946" s="11" t="b">
        <f t="shared" si="2650"/>
        <v>1</v>
      </c>
      <c r="EJ946" s="11" t="b">
        <f t="shared" si="2651"/>
        <v>0</v>
      </c>
      <c r="EK946" s="39" t="e">
        <f t="shared" si="2652"/>
        <v>#DIV/0!</v>
      </c>
      <c r="EL946" s="39" t="e">
        <f t="shared" si="2653"/>
        <v>#DIV/0!</v>
      </c>
      <c r="EM946" s="39" t="e">
        <f t="shared" si="2654"/>
        <v>#DIV/0!</v>
      </c>
      <c r="EN946" s="39" t="e">
        <f t="shared" si="2655"/>
        <v>#DIV/0!</v>
      </c>
      <c r="EO946" s="39" t="e">
        <f t="shared" si="2656"/>
        <v>#DIV/0!</v>
      </c>
      <c r="EP946" s="39" t="e">
        <f t="shared" si="2657"/>
        <v>#DIV/0!</v>
      </c>
      <c r="EQ946" s="39" t="e">
        <f t="shared" si="2658"/>
        <v>#DIV/0!</v>
      </c>
      <c r="ER946" s="39" t="e">
        <f t="shared" si="2659"/>
        <v>#DIV/0!</v>
      </c>
      <c r="ES946" s="58" t="str">
        <f t="shared" si="2660"/>
        <v>(OH,F,Cl)-dominate amphibole</v>
      </c>
      <c r="ET946" s="58" t="e">
        <f t="shared" si="2661"/>
        <v>#N/A</v>
      </c>
      <c r="EU946" s="56">
        <f t="shared" si="2578"/>
        <v>0</v>
      </c>
      <c r="EV946" s="56">
        <f t="shared" si="2579"/>
        <v>0</v>
      </c>
      <c r="EW946" s="56">
        <f t="shared" si="2580"/>
        <v>0</v>
      </c>
      <c r="EX946" s="56">
        <f t="shared" si="2581"/>
        <v>0</v>
      </c>
      <c r="EY946" s="56">
        <f t="shared" si="2582"/>
        <v>0</v>
      </c>
      <c r="EZ946" s="56">
        <f t="shared" si="2583"/>
        <v>0</v>
      </c>
      <c r="FA946" s="39">
        <f t="shared" si="2584"/>
        <v>0</v>
      </c>
      <c r="FB946" s="39">
        <f t="shared" si="2585"/>
        <v>0</v>
      </c>
      <c r="FC946" s="54">
        <f t="shared" si="2586"/>
        <v>0</v>
      </c>
      <c r="FD946" s="54">
        <f t="shared" si="2587"/>
        <v>0</v>
      </c>
      <c r="FE946" s="39">
        <f t="shared" si="2588"/>
        <v>0</v>
      </c>
      <c r="FF946" s="54">
        <f t="shared" si="2589"/>
        <v>0</v>
      </c>
      <c r="FG946" s="39">
        <f t="shared" si="2590"/>
        <v>0</v>
      </c>
      <c r="FH946" s="39">
        <f t="shared" si="2662"/>
        <v>0</v>
      </c>
      <c r="FI946" s="39">
        <f t="shared" si="2663"/>
        <v>0</v>
      </c>
      <c r="FJ946" s="39">
        <f t="shared" si="2664"/>
        <v>0</v>
      </c>
      <c r="FK946" s="39" t="e">
        <f t="shared" si="2665"/>
        <v>#DIV/0!</v>
      </c>
      <c r="FL946" s="39" t="e">
        <f t="shared" si="2666"/>
        <v>#DIV/0!</v>
      </c>
      <c r="FM946" s="39" t="e">
        <f t="shared" si="2667"/>
        <v>#DIV/0!</v>
      </c>
      <c r="FN946" s="39">
        <f t="shared" si="2668"/>
        <v>1</v>
      </c>
      <c r="FO946" s="39">
        <f t="shared" si="2591"/>
        <v>0</v>
      </c>
      <c r="FP946" s="39">
        <f t="shared" si="2592"/>
        <v>0</v>
      </c>
      <c r="FQ946" s="39">
        <f t="shared" si="2593"/>
        <v>0</v>
      </c>
      <c r="FR946" s="39">
        <f t="shared" si="2669"/>
        <v>0</v>
      </c>
      <c r="FS946" s="39">
        <f t="shared" si="2670"/>
        <v>0</v>
      </c>
      <c r="FU946" s="39" t="e">
        <f t="shared" si="2671"/>
        <v>#DIV/0!</v>
      </c>
      <c r="FV946" s="39" t="e">
        <f t="shared" si="2672"/>
        <v>#DIV/0!</v>
      </c>
      <c r="FW946" s="39" t="e">
        <f t="shared" si="2673"/>
        <v>#DIV/0!</v>
      </c>
      <c r="FY946" s="39" t="e">
        <f t="shared" si="2674"/>
        <v>#DIV/0!</v>
      </c>
      <c r="FZ946" s="39" t="e">
        <f t="shared" si="2675"/>
        <v>#DIV/0!</v>
      </c>
      <c r="GA946" s="39" t="e">
        <f t="shared" si="2676"/>
        <v>#DIV/0!</v>
      </c>
      <c r="GB946" s="39" t="e">
        <f t="shared" si="2677"/>
        <v>#DIV/0!</v>
      </c>
      <c r="GC946" s="39" t="e">
        <f t="shared" si="2678"/>
        <v>#DIV/0!</v>
      </c>
      <c r="GD946" s="39" t="e">
        <f t="shared" si="2679"/>
        <v>#DIV/0!</v>
      </c>
      <c r="GE946" s="39" t="e">
        <f t="shared" si="2680"/>
        <v>#DIV/0!</v>
      </c>
      <c r="GF946" s="39" t="e">
        <f t="shared" si="2681"/>
        <v>#DIV/0!</v>
      </c>
      <c r="GG946" s="39" t="e">
        <f t="shared" si="2682"/>
        <v>#DIV/0!</v>
      </c>
      <c r="GH946" s="39" t="e">
        <f t="shared" si="2683"/>
        <v>#DIV/0!</v>
      </c>
      <c r="GI946" s="39"/>
      <c r="GJ946" s="39" t="e">
        <f t="shared" si="2684"/>
        <v>#DIV/0!</v>
      </c>
      <c r="GK946" s="39" t="e">
        <f t="shared" si="2685"/>
        <v>#DIV/0!</v>
      </c>
      <c r="GL946" s="39" t="e">
        <f t="shared" si="2686"/>
        <v>#DIV/0!</v>
      </c>
      <c r="GM946" s="39" t="e">
        <f t="shared" si="2687"/>
        <v>#DIV/0!</v>
      </c>
      <c r="GN946" s="39" t="e">
        <f t="shared" si="2688"/>
        <v>#DIV/0!</v>
      </c>
      <c r="GO946" s="57"/>
      <c r="GP946" s="57" t="e">
        <f t="shared" si="2689"/>
        <v>#DIV/0!</v>
      </c>
      <c r="GQ946" s="59" t="e">
        <f t="shared" si="2690"/>
        <v>#DIV/0!</v>
      </c>
      <c r="GR946" s="41" t="e">
        <f t="shared" si="2691"/>
        <v>#DIV/0!</v>
      </c>
      <c r="GS946" s="57" t="e">
        <f t="shared" si="2692"/>
        <v>#DIV/0!</v>
      </c>
      <c r="GT946" s="57" t="e">
        <f t="shared" si="2693"/>
        <v>#DIV/0!</v>
      </c>
      <c r="GU946" s="57" t="e">
        <f t="shared" si="2694"/>
        <v>#DIV/0!</v>
      </c>
      <c r="GV946" s="57"/>
      <c r="GW946" s="42" t="e">
        <f t="shared" si="2695"/>
        <v>#DIV/0!</v>
      </c>
      <c r="GX946" s="42" t="e">
        <f t="shared" si="2696"/>
        <v>#DIV/0!</v>
      </c>
      <c r="GY946" s="42" t="e">
        <f t="shared" si="2697"/>
        <v>#DIV/0!</v>
      </c>
      <c r="GZ946" s="57"/>
      <c r="HA946" s="2" t="e">
        <f t="shared" si="2698"/>
        <v>#DIV/0!</v>
      </c>
      <c r="HB946" s="2" t="e">
        <f t="shared" si="2699"/>
        <v>#DIV/0!</v>
      </c>
      <c r="HC946" s="2" t="e">
        <f t="shared" si="2700"/>
        <v>#DIV/0!</v>
      </c>
      <c r="HD946" s="2" t="e">
        <f t="shared" si="2701"/>
        <v>#DIV/0!</v>
      </c>
      <c r="HE946" s="2" t="e">
        <f t="shared" si="2702"/>
        <v>#DIV/0!</v>
      </c>
      <c r="HF946" s="2" t="e">
        <f t="shared" si="2703"/>
        <v>#DIV/0!</v>
      </c>
      <c r="HG946" s="2" t="e">
        <f t="shared" si="2704"/>
        <v>#DIV/0!</v>
      </c>
      <c r="HH946" s="2" t="e">
        <f t="shared" si="2705"/>
        <v>#DIV/0!</v>
      </c>
      <c r="HI946" s="2" t="e">
        <f t="shared" si="2706"/>
        <v>#DIV/0!</v>
      </c>
      <c r="HJ946" s="11" t="e">
        <f t="shared" si="2707"/>
        <v>#DIV/0!</v>
      </c>
      <c r="HK946" s="60" t="e">
        <f t="shared" si="2708"/>
        <v>#DIV/0!</v>
      </c>
      <c r="HL946" s="57"/>
      <c r="HM946" s="57" t="e">
        <f t="shared" si="2709"/>
        <v>#DIV/0!</v>
      </c>
      <c r="HN946" s="57" t="e">
        <f t="shared" si="2710"/>
        <v>#DIV/0!</v>
      </c>
      <c r="HO946" s="57" t="e">
        <f t="shared" si="2711"/>
        <v>#DIV/0!</v>
      </c>
      <c r="HP946" s="57" t="e">
        <f t="shared" si="2712"/>
        <v>#DIV/0!</v>
      </c>
      <c r="HQ946" s="57" t="e">
        <f t="shared" si="2713"/>
        <v>#DIV/0!</v>
      </c>
      <c r="HR946" s="57"/>
      <c r="HS946" s="57" t="e">
        <f t="shared" si="2714"/>
        <v>#DIV/0!</v>
      </c>
      <c r="HT946" s="57" t="e">
        <f t="shared" si="2715"/>
        <v>#DIV/0!</v>
      </c>
      <c r="HU946" s="57" t="e">
        <f t="shared" si="2716"/>
        <v>#DIV/0!</v>
      </c>
      <c r="HV946" s="57" t="e">
        <f t="shared" si="2717"/>
        <v>#DIV/0!</v>
      </c>
      <c r="HW946" s="57" t="e">
        <f t="shared" si="2718"/>
        <v>#DIV/0!</v>
      </c>
      <c r="HX946" s="57"/>
      <c r="HY946" s="57" t="e">
        <f t="shared" si="2719"/>
        <v>#DIV/0!</v>
      </c>
      <c r="HZ946" s="57" t="e">
        <f t="shared" si="2720"/>
        <v>#DIV/0!</v>
      </c>
      <c r="IA946" s="57"/>
      <c r="IB946" s="61">
        <f t="shared" si="2721"/>
        <v>0</v>
      </c>
      <c r="IC946" s="57" t="str">
        <f t="shared" si="2722"/>
        <v/>
      </c>
      <c r="ID946" s="42"/>
      <c r="IE946" s="2" t="str">
        <f t="shared" si="2723"/>
        <v/>
      </c>
      <c r="IF946" s="60" t="e">
        <f t="shared" si="2724"/>
        <v>#DIV/0!</v>
      </c>
      <c r="IG946" s="60" t="str">
        <f t="shared" si="2725"/>
        <v/>
      </c>
      <c r="IH946" s="60" t="str">
        <f t="shared" si="2726"/>
        <v>zinco-</v>
      </c>
      <c r="II946" s="60" t="str">
        <f t="shared" si="2727"/>
        <v>mangano-</v>
      </c>
      <c r="IJ946" s="60" t="e">
        <f t="shared" si="2728"/>
        <v>#DIV/0!</v>
      </c>
      <c r="IK946" s="60" t="e">
        <f t="shared" si="2729"/>
        <v>#DIV/0!</v>
      </c>
      <c r="IL946" s="60" t="e">
        <f t="shared" si="2730"/>
        <v>#DIV/0!</v>
      </c>
      <c r="IM946" s="60" t="e">
        <f t="shared" si="2731"/>
        <v>#DIV/0!</v>
      </c>
      <c r="IN946" s="60" t="str">
        <f t="shared" si="2732"/>
        <v/>
      </c>
      <c r="IO946" s="60" t="str">
        <f t="shared" si="2733"/>
        <v/>
      </c>
      <c r="IP946" s="57"/>
      <c r="IQ946" s="57" t="str">
        <f t="shared" si="2734"/>
        <v>ERROR!!</v>
      </c>
    </row>
    <row r="947" spans="24:251">
      <c r="X947" s="29">
        <f t="shared" si="2735"/>
        <v>0</v>
      </c>
      <c r="Y947" s="29">
        <f t="shared" si="2736"/>
        <v>0</v>
      </c>
      <c r="Z947" s="29" t="e">
        <f t="shared" si="2737"/>
        <v>#DIV/0!</v>
      </c>
      <c r="AA947" s="29" t="e">
        <f t="shared" si="2738"/>
        <v>#DIV/0!</v>
      </c>
      <c r="AB947" s="29" t="e">
        <f t="shared" si="2739"/>
        <v>#DIV/0!</v>
      </c>
      <c r="AC947" s="29" t="e">
        <f t="shared" si="2740"/>
        <v>#DIV/0!</v>
      </c>
      <c r="AF947" s="23">
        <v>60.084299999999999</v>
      </c>
      <c r="AG947" s="23">
        <v>79.878799999999998</v>
      </c>
      <c r="AH947" s="23">
        <v>101.96120000000001</v>
      </c>
      <c r="AI947" s="23">
        <v>151.99039999999999</v>
      </c>
      <c r="AJ947" s="23">
        <v>159.69</v>
      </c>
      <c r="AK947" s="23">
        <v>71.846400000000003</v>
      </c>
      <c r="AL947" s="23">
        <v>70.9375</v>
      </c>
      <c r="AM947" s="23">
        <v>40.304400000000001</v>
      </c>
      <c r="AN947" s="23">
        <v>56.077399999999997</v>
      </c>
      <c r="AO947" s="23">
        <v>61.978999999999999</v>
      </c>
      <c r="AP947" s="23">
        <v>94.195999999999998</v>
      </c>
      <c r="AQ947" s="23">
        <v>18.998000000000001</v>
      </c>
      <c r="AR947" s="23">
        <v>35.450000000000003</v>
      </c>
      <c r="AS947" s="23">
        <v>29.88</v>
      </c>
      <c r="AT947" s="23">
        <v>74.691999999999993</v>
      </c>
      <c r="AU947" s="23">
        <v>81.39</v>
      </c>
      <c r="AX947" s="54">
        <f t="shared" si="2595"/>
        <v>0</v>
      </c>
      <c r="AY947" s="54">
        <f t="shared" si="2596"/>
        <v>0</v>
      </c>
      <c r="AZ947" s="54">
        <f t="shared" si="2597"/>
        <v>0</v>
      </c>
      <c r="BA947" s="54">
        <f t="shared" si="2598"/>
        <v>0</v>
      </c>
      <c r="BB947" s="54">
        <f t="shared" si="2599"/>
        <v>0</v>
      </c>
      <c r="BC947" s="54">
        <f t="shared" si="2600"/>
        <v>0</v>
      </c>
      <c r="BD947" s="54">
        <f t="shared" si="2601"/>
        <v>0</v>
      </c>
      <c r="BE947" s="54">
        <f t="shared" si="2602"/>
        <v>0</v>
      </c>
      <c r="BF947" s="54">
        <f t="shared" si="2603"/>
        <v>0</v>
      </c>
      <c r="BG947" s="54">
        <f t="shared" si="2604"/>
        <v>0</v>
      </c>
      <c r="BH947" s="54">
        <f t="shared" si="2605"/>
        <v>0</v>
      </c>
      <c r="BI947" s="54">
        <f t="shared" si="2606"/>
        <v>0</v>
      </c>
      <c r="BJ947" s="54">
        <f t="shared" si="2607"/>
        <v>0</v>
      </c>
      <c r="BK947" s="54">
        <f t="shared" si="2608"/>
        <v>0</v>
      </c>
      <c r="BL947" s="54">
        <f t="shared" si="2609"/>
        <v>0</v>
      </c>
      <c r="BM947" s="42"/>
      <c r="BO947" s="54">
        <f>'Norm-coeff'!$C$2+$AX947*'Norm-coeff'!$D$2+$AY947*'Norm-coeff'!$E$2+$AZ947*'Norm-coeff'!$F$2+$BA947*'Norm-coeff'!$G$2+$BB947*'Norm-coeff'!$H$2+$BC947*'Norm-coeff'!$I$2+$BD947*'Norm-coeff'!$J$2+$BE947*'Norm-coeff'!$K$2+$BF947*'Norm-coeff'!$L$2+$BG947*'Norm-coeff'!$M$2+$BH947*'Norm-coeff'!$N$2+$BI947*'Norm-coeff'!$O$2</f>
        <v>5.4045421474420303</v>
      </c>
      <c r="BP947" s="54">
        <f>'Norm-coeff'!$C$3+$AX947*'Norm-coeff'!$D$3+$AY947*'Norm-coeff'!$E$3+$AZ947*'Norm-coeff'!$F$3+$BA947*'Norm-coeff'!$G$3+$BB947*'Norm-coeff'!$H$3+$BC947*'Norm-coeff'!$I$3+$BD947*'Norm-coeff'!$J$3+$BE947*'Norm-coeff'!$K$3+$BF947*'Norm-coeff'!$L$3+$BG947*'Norm-coeff'!$M$3+$BH947*'Norm-coeff'!$N$3+$BI947*'Norm-coeff'!$O$3</f>
        <v>3.15319116612705</v>
      </c>
      <c r="BQ947" s="54">
        <f>'Norm-coeff'!$C$4+$AX947*'Norm-coeff'!$D$4+$AY947*'Norm-coeff'!$E$4+$AZ947*'Norm-coeff'!$F$4+$BA947*'Norm-coeff'!$G$4+$BB947*'Norm-coeff'!$H$4+$BC947*'Norm-coeff'!$I$4+$BD947*'Norm-coeff'!$J$4+$BE947*'Norm-coeff'!$K$4+$BF947*'Norm-coeff'!$L$4+$BG947*'Norm-coeff'!$M$4+$BH947*'Norm-coeff'!$N$4+$BI947*'Norm-coeff'!$O$4</f>
        <v>1.42115649462768</v>
      </c>
      <c r="BR947" s="54">
        <f>'Norm-coeff'!$C$5+$AX947*'Norm-coeff'!$D$5+$AY947*'Norm-coeff'!$E$5+$AZ947*'Norm-coeff'!$F$5+$BA947*'Norm-coeff'!$G$5+$BB947*'Norm-coeff'!$H$5+$BC947*'Norm-coeff'!$I$5+$BD947*'Norm-coeff'!$J$5+$BE947*'Norm-coeff'!$K$5+$BF947*'Norm-coeff'!$L$5+$BG947*'Norm-coeff'!$M$5+$BH947*'Norm-coeff'!$N$5+$BI947*'Norm-coeff'!$O$5</f>
        <v>1.0553329241296201</v>
      </c>
      <c r="BS947" s="54">
        <f>'Norm-coeff'!$C$6+$AX947*'Norm-coeff'!$D$6+$AY947*'Norm-coeff'!$E$6+$AZ947*'Norm-coeff'!$F$6+$BA947*'Norm-coeff'!$G$6+$BB947*'Norm-coeff'!$H$6+$BC947*'Norm-coeff'!$I$6+$BD947*'Norm-coeff'!$J$6+$BE947*'Norm-coeff'!$K$6+$BF947*'Norm-coeff'!$L$6+$BG947*'Norm-coeff'!$M$6+$BH947*'Norm-coeff'!$N$6+$BI947*'Norm-coeff'!$O$6</f>
        <v>-1.48700885495103E-2</v>
      </c>
      <c r="BT947" s="54">
        <f>'Norm-coeff'!$C$7+$AX947*'Norm-coeff'!$D$7+$AY947*'Norm-coeff'!$E$7+$AZ947*'Norm-coeff'!$F$7+$BA947*'Norm-coeff'!$G$7+$BB947*'Norm-coeff'!$H$7+$BC947*'Norm-coeff'!$I$7+$BD947*'Norm-coeff'!$J$7+$BE947*'Norm-coeff'!$K$7+$BF947*'Norm-coeff'!$L$7+$BG947*'Norm-coeff'!$M$7+$BH947*'Norm-coeff'!$N$7+$BI947*'Norm-coeff'!$O$7</f>
        <v>2.0907583608832998</v>
      </c>
      <c r="BU947" s="54">
        <f>'Norm-coeff'!$C$8+$AX947*'Norm-coeff'!$D$8+$AY947*'Norm-coeff'!$E$8+$AZ947*'Norm-coeff'!$F$8+$BA947*'Norm-coeff'!$G$8+$BB947*'Norm-coeff'!$H$8+$BC947*'Norm-coeff'!$I$8+$BD947*'Norm-coeff'!$J$8+$BE947*'Norm-coeff'!$K$8+$BF947*'Norm-coeff'!$L$8+$BG947*'Norm-coeff'!$M$8+$BH947*'Norm-coeff'!$N$8+$BI947*'Norm-coeff'!$O$8</f>
        <v>0.65894159836244504</v>
      </c>
      <c r="BV947" s="54">
        <f>'Norm-coeff'!$C$9+$AX947*'Norm-coeff'!$D$9+$AY947*'Norm-coeff'!$E$9+$AZ947*'Norm-coeff'!$F$9+$BA947*'Norm-coeff'!$G$9+$BB947*'Norm-coeff'!$H$9+$BC947*'Norm-coeff'!$I$9+$BD947*'Norm-coeff'!$J$9+$BE947*'Norm-coeff'!$K$9+$BF947*'Norm-coeff'!$L$9+$BG947*'Norm-coeff'!$M$9+$BH947*'Norm-coeff'!$N$9+$BI947*'Norm-coeff'!$O$9</f>
        <v>1.48961085014701</v>
      </c>
      <c r="BW947" s="54">
        <f>'Norm-coeff'!$C$10+$AX947*'Norm-coeff'!$D$10+$AY947*'Norm-coeff'!$E$10+$AZ947*'Norm-coeff'!$F$10+$BA947*'Norm-coeff'!$G$10+$BB947*'Norm-coeff'!$H$10+$BC947*'Norm-coeff'!$I$10+$BD947*'Norm-coeff'!$J$10+$BE947*'Norm-coeff'!$K$10+$BF947*'Norm-coeff'!$L$10+$BG947*'Norm-coeff'!$M$10+$BH947*'Norm-coeff'!$N$10+$BI947*'Norm-coeff'!$O$10</f>
        <v>1.42058735749591</v>
      </c>
      <c r="BX947" s="54">
        <f>'Norm-coeff'!$C$11+$AX947*'Norm-coeff'!$D$11+$AY947*'Norm-coeff'!$E$11+$AZ947*'Norm-coeff'!$F$11+$BA947*'Norm-coeff'!$G$11+$BB947*'Norm-coeff'!$H$11+$BC947*'Norm-coeff'!$I$11+$BD947*'Norm-coeff'!$J$11+$BE947*'Norm-coeff'!$K$11+$BF947*'Norm-coeff'!$L$11+$BG947*'Norm-coeff'!$M$11+$BH947*'Norm-coeff'!$N$11+$BI947*'Norm-coeff'!$O$11</f>
        <v>0.221233014421479</v>
      </c>
      <c r="BY947" s="54">
        <f>'Norm-coeff'!$C$12+$AX947*'Norm-coeff'!$D$12+$AY947*'Norm-coeff'!$E$12+$AZ947*'Norm-coeff'!$F$12+$BA947*'Norm-coeff'!$G$12+$BB947*'Norm-coeff'!$H$12+$BC947*'Norm-coeff'!$I$12+$BD947*'Norm-coeff'!$J$12+$BE947*'Norm-coeff'!$K$12+$BF947*'Norm-coeff'!$L$12+$BG947*'Norm-coeff'!$M$12+$BH947*'Norm-coeff'!$N$12+$BI947*'Norm-coeff'!$O$12</f>
        <v>0.283527502056037</v>
      </c>
      <c r="BZ947" s="54">
        <f>'Norm-coeff'!$C$13+$AX947*'Norm-coeff'!$D$13+$AY947*'Norm-coeff'!$E$13+$AZ947*'Norm-coeff'!$F$13+$BA947*'Norm-coeff'!$G$13+$BB947*'Norm-coeff'!$H$13+$BC947*'Norm-coeff'!$I$13+$BD947*'Norm-coeff'!$J$13+$BE947*'Norm-coeff'!$K$13+$BF947*'Norm-coeff'!$L$13+$BG947*'Norm-coeff'!$M$13+$BH947*'Norm-coeff'!$N$13+$BI947*'Norm-coeff'!$O$13</f>
        <v>-4.1864930554451202E-2</v>
      </c>
      <c r="CA947" s="54">
        <f>'Norm-coeff'!$C$14+$AX947*'Norm-coeff'!$D$14+$AY947*'Norm-coeff'!$E$14+$AZ947*'Norm-coeff'!$F$14+$BA947*'Norm-coeff'!$G$14+$BB947*'Norm-coeff'!$H$14+$BC947*'Norm-coeff'!$I$14+$BD947*'Norm-coeff'!$J$14+$BE947*'Norm-coeff'!$K$14+$BF947*'Norm-coeff'!$L$14+$BG947*'Norm-coeff'!$M$14+$BH947*'Norm-coeff'!$N$14+$BI947*'Norm-coeff'!$O$14</f>
        <v>4.2526983164477103</v>
      </c>
      <c r="CC947" s="54">
        <f t="shared" si="2610"/>
        <v>0</v>
      </c>
      <c r="CG947" s="54">
        <f t="shared" si="2611"/>
        <v>0</v>
      </c>
      <c r="CH947" s="54">
        <f t="shared" si="2594"/>
        <v>0</v>
      </c>
      <c r="CI947" s="54">
        <f t="shared" si="2612"/>
        <v>0</v>
      </c>
      <c r="CJ947" s="56">
        <f t="shared" si="2613"/>
        <v>0</v>
      </c>
      <c r="CK947" s="54">
        <f t="shared" si="2614"/>
        <v>0</v>
      </c>
      <c r="CL947" s="54">
        <f t="shared" si="2615"/>
        <v>0</v>
      </c>
      <c r="CM947" s="54">
        <f t="shared" si="2616"/>
        <v>0</v>
      </c>
      <c r="CN947" s="54">
        <f t="shared" si="2617"/>
        <v>0</v>
      </c>
      <c r="CO947" s="54">
        <f t="shared" si="2618"/>
        <v>0</v>
      </c>
      <c r="CP947" s="54">
        <f t="shared" si="2619"/>
        <v>0</v>
      </c>
      <c r="CQ947" s="54">
        <f t="shared" si="2620"/>
        <v>0</v>
      </c>
      <c r="CR947" s="54">
        <f t="shared" si="2621"/>
        <v>0</v>
      </c>
      <c r="CS947" s="54">
        <f t="shared" si="2622"/>
        <v>0</v>
      </c>
      <c r="CU947" s="54">
        <f t="shared" si="2623"/>
        <v>0</v>
      </c>
      <c r="CV947" s="54">
        <f t="shared" si="2624"/>
        <v>0</v>
      </c>
      <c r="CW947" s="54">
        <f t="shared" si="2625"/>
        <v>0</v>
      </c>
      <c r="CX947" s="54">
        <f t="shared" si="2626"/>
        <v>0</v>
      </c>
      <c r="CZ947" s="54">
        <f t="shared" si="2627"/>
        <v>0</v>
      </c>
      <c r="DA947" s="54">
        <f t="shared" si="2628"/>
        <v>0</v>
      </c>
      <c r="DB947" s="54">
        <f t="shared" si="2629"/>
        <v>0</v>
      </c>
      <c r="DC947" s="54">
        <f t="shared" si="2630"/>
        <v>0</v>
      </c>
      <c r="DD947" s="54">
        <f t="shared" si="2631"/>
        <v>0</v>
      </c>
      <c r="DE947" s="54">
        <f t="shared" si="2632"/>
        <v>0</v>
      </c>
      <c r="DF947" s="54">
        <f t="shared" si="2633"/>
        <v>0</v>
      </c>
      <c r="DG947" s="54">
        <f t="shared" si="2634"/>
        <v>2</v>
      </c>
      <c r="DH947" s="71">
        <f t="shared" si="2635"/>
        <v>0</v>
      </c>
      <c r="DI947" s="71">
        <f t="shared" si="2636"/>
        <v>0</v>
      </c>
      <c r="DJ947" s="54">
        <f t="shared" si="2637"/>
        <v>0</v>
      </c>
      <c r="DK947" s="54">
        <f t="shared" si="2638"/>
        <v>2</v>
      </c>
      <c r="DL947" s="4">
        <f t="shared" si="2568"/>
        <v>0</v>
      </c>
      <c r="DM947" s="3">
        <f t="shared" si="2639"/>
        <v>0</v>
      </c>
      <c r="DN947" s="3">
        <f t="shared" si="2640"/>
        <v>0</v>
      </c>
      <c r="DO947" s="4" t="e">
        <f t="shared" si="2641"/>
        <v>#DIV/0!</v>
      </c>
      <c r="DP947" s="57"/>
      <c r="DQ947" s="57"/>
      <c r="DR947" s="56">
        <f t="shared" si="2569"/>
        <v>2</v>
      </c>
      <c r="DS947" s="56">
        <f t="shared" si="2570"/>
        <v>0</v>
      </c>
      <c r="DT947" s="38">
        <f t="shared" si="2571"/>
        <v>0</v>
      </c>
      <c r="DU947" s="38">
        <f t="shared" si="2642"/>
        <v>2</v>
      </c>
      <c r="DV947" s="38">
        <f t="shared" si="2572"/>
        <v>0</v>
      </c>
      <c r="DW947" s="39">
        <f t="shared" si="2573"/>
        <v>0</v>
      </c>
      <c r="DX947" s="39">
        <f t="shared" si="2574"/>
        <v>0</v>
      </c>
      <c r="DY947" s="39">
        <f t="shared" si="2575"/>
        <v>0</v>
      </c>
      <c r="DZ947" s="39">
        <f t="shared" si="2576"/>
        <v>0</v>
      </c>
      <c r="EA947" s="39">
        <f t="shared" si="2577"/>
        <v>0</v>
      </c>
      <c r="EB947" s="37" t="e">
        <f t="shared" si="2643"/>
        <v>#DIV/0!</v>
      </c>
      <c r="EC947" s="37" t="e">
        <f t="shared" si="2644"/>
        <v>#DIV/0!</v>
      </c>
      <c r="ED947" s="37" t="e">
        <f t="shared" si="2645"/>
        <v>#DIV/0!</v>
      </c>
      <c r="EE947" s="37" t="e">
        <f t="shared" si="2646"/>
        <v>#DIV/0!</v>
      </c>
      <c r="EF947" s="39" t="e">
        <f t="shared" si="2647"/>
        <v>#DIV/0!</v>
      </c>
      <c r="EG947" s="37" t="e">
        <f t="shared" si="2648"/>
        <v>#DIV/0!</v>
      </c>
      <c r="EH947" s="37" t="e">
        <f t="shared" si="2649"/>
        <v>#DIV/0!</v>
      </c>
      <c r="EI947" s="11" t="b">
        <f t="shared" si="2650"/>
        <v>1</v>
      </c>
      <c r="EJ947" s="11" t="b">
        <f t="shared" si="2651"/>
        <v>0</v>
      </c>
      <c r="EK947" s="39" t="e">
        <f t="shared" si="2652"/>
        <v>#DIV/0!</v>
      </c>
      <c r="EL947" s="39" t="e">
        <f t="shared" si="2653"/>
        <v>#DIV/0!</v>
      </c>
      <c r="EM947" s="39" t="e">
        <f t="shared" si="2654"/>
        <v>#DIV/0!</v>
      </c>
      <c r="EN947" s="39" t="e">
        <f t="shared" si="2655"/>
        <v>#DIV/0!</v>
      </c>
      <c r="EO947" s="39" t="e">
        <f t="shared" si="2656"/>
        <v>#DIV/0!</v>
      </c>
      <c r="EP947" s="39" t="e">
        <f t="shared" si="2657"/>
        <v>#DIV/0!</v>
      </c>
      <c r="EQ947" s="39" t="e">
        <f t="shared" si="2658"/>
        <v>#DIV/0!</v>
      </c>
      <c r="ER947" s="39" t="e">
        <f t="shared" si="2659"/>
        <v>#DIV/0!</v>
      </c>
      <c r="ES947" s="58" t="str">
        <f t="shared" si="2660"/>
        <v>(OH,F,Cl)-dominate amphibole</v>
      </c>
      <c r="ET947" s="58" t="e">
        <f t="shared" si="2661"/>
        <v>#N/A</v>
      </c>
      <c r="EU947" s="56">
        <f t="shared" si="2578"/>
        <v>0</v>
      </c>
      <c r="EV947" s="56">
        <f t="shared" si="2579"/>
        <v>0</v>
      </c>
      <c r="EW947" s="56">
        <f t="shared" si="2580"/>
        <v>0</v>
      </c>
      <c r="EX947" s="56">
        <f t="shared" si="2581"/>
        <v>0</v>
      </c>
      <c r="EY947" s="56">
        <f t="shared" si="2582"/>
        <v>0</v>
      </c>
      <c r="EZ947" s="56">
        <f t="shared" si="2583"/>
        <v>0</v>
      </c>
      <c r="FA947" s="39">
        <f t="shared" si="2584"/>
        <v>0</v>
      </c>
      <c r="FB947" s="39">
        <f t="shared" si="2585"/>
        <v>0</v>
      </c>
      <c r="FC947" s="54">
        <f t="shared" si="2586"/>
        <v>0</v>
      </c>
      <c r="FD947" s="54">
        <f t="shared" si="2587"/>
        <v>0</v>
      </c>
      <c r="FE947" s="39">
        <f t="shared" si="2588"/>
        <v>0</v>
      </c>
      <c r="FF947" s="54">
        <f t="shared" si="2589"/>
        <v>0</v>
      </c>
      <c r="FG947" s="39">
        <f t="shared" si="2590"/>
        <v>0</v>
      </c>
      <c r="FH947" s="39">
        <f t="shared" si="2662"/>
        <v>0</v>
      </c>
      <c r="FI947" s="39">
        <f t="shared" si="2663"/>
        <v>0</v>
      </c>
      <c r="FJ947" s="39">
        <f t="shared" si="2664"/>
        <v>0</v>
      </c>
      <c r="FK947" s="39" t="e">
        <f t="shared" si="2665"/>
        <v>#DIV/0!</v>
      </c>
      <c r="FL947" s="39" t="e">
        <f t="shared" si="2666"/>
        <v>#DIV/0!</v>
      </c>
      <c r="FM947" s="39" t="e">
        <f t="shared" si="2667"/>
        <v>#DIV/0!</v>
      </c>
      <c r="FN947" s="39">
        <f t="shared" si="2668"/>
        <v>1</v>
      </c>
      <c r="FO947" s="39">
        <f t="shared" si="2591"/>
        <v>0</v>
      </c>
      <c r="FP947" s="39">
        <f t="shared" si="2592"/>
        <v>0</v>
      </c>
      <c r="FQ947" s="39">
        <f t="shared" si="2593"/>
        <v>0</v>
      </c>
      <c r="FR947" s="39">
        <f t="shared" si="2669"/>
        <v>0</v>
      </c>
      <c r="FS947" s="39">
        <f t="shared" si="2670"/>
        <v>0</v>
      </c>
      <c r="FU947" s="39" t="e">
        <f t="shared" si="2671"/>
        <v>#DIV/0!</v>
      </c>
      <c r="FV947" s="39" t="e">
        <f t="shared" si="2672"/>
        <v>#DIV/0!</v>
      </c>
      <c r="FW947" s="39" t="e">
        <f t="shared" si="2673"/>
        <v>#DIV/0!</v>
      </c>
      <c r="FY947" s="39" t="e">
        <f t="shared" si="2674"/>
        <v>#DIV/0!</v>
      </c>
      <c r="FZ947" s="39" t="e">
        <f t="shared" si="2675"/>
        <v>#DIV/0!</v>
      </c>
      <c r="GA947" s="39" t="e">
        <f t="shared" si="2676"/>
        <v>#DIV/0!</v>
      </c>
      <c r="GB947" s="39" t="e">
        <f t="shared" si="2677"/>
        <v>#DIV/0!</v>
      </c>
      <c r="GC947" s="39" t="e">
        <f t="shared" si="2678"/>
        <v>#DIV/0!</v>
      </c>
      <c r="GD947" s="39" t="e">
        <f t="shared" si="2679"/>
        <v>#DIV/0!</v>
      </c>
      <c r="GE947" s="39" t="e">
        <f t="shared" si="2680"/>
        <v>#DIV/0!</v>
      </c>
      <c r="GF947" s="39" t="e">
        <f t="shared" si="2681"/>
        <v>#DIV/0!</v>
      </c>
      <c r="GG947" s="39" t="e">
        <f t="shared" si="2682"/>
        <v>#DIV/0!</v>
      </c>
      <c r="GH947" s="39" t="e">
        <f t="shared" si="2683"/>
        <v>#DIV/0!</v>
      </c>
      <c r="GI947" s="39"/>
      <c r="GJ947" s="39" t="e">
        <f t="shared" si="2684"/>
        <v>#DIV/0!</v>
      </c>
      <c r="GK947" s="39" t="e">
        <f t="shared" si="2685"/>
        <v>#DIV/0!</v>
      </c>
      <c r="GL947" s="39" t="e">
        <f t="shared" si="2686"/>
        <v>#DIV/0!</v>
      </c>
      <c r="GM947" s="39" t="e">
        <f t="shared" si="2687"/>
        <v>#DIV/0!</v>
      </c>
      <c r="GN947" s="39" t="e">
        <f t="shared" si="2688"/>
        <v>#DIV/0!</v>
      </c>
      <c r="GO947" s="57"/>
      <c r="GP947" s="57" t="e">
        <f t="shared" si="2689"/>
        <v>#DIV/0!</v>
      </c>
      <c r="GQ947" s="59" t="e">
        <f t="shared" si="2690"/>
        <v>#DIV/0!</v>
      </c>
      <c r="GR947" s="41" t="e">
        <f t="shared" si="2691"/>
        <v>#DIV/0!</v>
      </c>
      <c r="GS947" s="57" t="e">
        <f t="shared" si="2692"/>
        <v>#DIV/0!</v>
      </c>
      <c r="GT947" s="57" t="e">
        <f t="shared" si="2693"/>
        <v>#DIV/0!</v>
      </c>
      <c r="GU947" s="57" t="e">
        <f t="shared" si="2694"/>
        <v>#DIV/0!</v>
      </c>
      <c r="GV947" s="57"/>
      <c r="GW947" s="42" t="e">
        <f t="shared" si="2695"/>
        <v>#DIV/0!</v>
      </c>
      <c r="GX947" s="42" t="e">
        <f t="shared" si="2696"/>
        <v>#DIV/0!</v>
      </c>
      <c r="GY947" s="42" t="e">
        <f t="shared" si="2697"/>
        <v>#DIV/0!</v>
      </c>
      <c r="GZ947" s="57"/>
      <c r="HA947" s="2" t="e">
        <f t="shared" si="2698"/>
        <v>#DIV/0!</v>
      </c>
      <c r="HB947" s="2" t="e">
        <f t="shared" si="2699"/>
        <v>#DIV/0!</v>
      </c>
      <c r="HC947" s="2" t="e">
        <f t="shared" si="2700"/>
        <v>#DIV/0!</v>
      </c>
      <c r="HD947" s="2" t="e">
        <f t="shared" si="2701"/>
        <v>#DIV/0!</v>
      </c>
      <c r="HE947" s="2" t="e">
        <f t="shared" si="2702"/>
        <v>#DIV/0!</v>
      </c>
      <c r="HF947" s="2" t="e">
        <f t="shared" si="2703"/>
        <v>#DIV/0!</v>
      </c>
      <c r="HG947" s="2" t="e">
        <f t="shared" si="2704"/>
        <v>#DIV/0!</v>
      </c>
      <c r="HH947" s="2" t="e">
        <f t="shared" si="2705"/>
        <v>#DIV/0!</v>
      </c>
      <c r="HI947" s="2" t="e">
        <f t="shared" si="2706"/>
        <v>#DIV/0!</v>
      </c>
      <c r="HJ947" s="11" t="e">
        <f t="shared" si="2707"/>
        <v>#DIV/0!</v>
      </c>
      <c r="HK947" s="60" t="e">
        <f t="shared" si="2708"/>
        <v>#DIV/0!</v>
      </c>
      <c r="HL947" s="57"/>
      <c r="HM947" s="57" t="e">
        <f t="shared" si="2709"/>
        <v>#DIV/0!</v>
      </c>
      <c r="HN947" s="57" t="e">
        <f t="shared" si="2710"/>
        <v>#DIV/0!</v>
      </c>
      <c r="HO947" s="57" t="e">
        <f t="shared" si="2711"/>
        <v>#DIV/0!</v>
      </c>
      <c r="HP947" s="57" t="e">
        <f t="shared" si="2712"/>
        <v>#DIV/0!</v>
      </c>
      <c r="HQ947" s="57" t="e">
        <f t="shared" si="2713"/>
        <v>#DIV/0!</v>
      </c>
      <c r="HR947" s="57"/>
      <c r="HS947" s="57" t="e">
        <f t="shared" si="2714"/>
        <v>#DIV/0!</v>
      </c>
      <c r="HT947" s="57" t="e">
        <f t="shared" si="2715"/>
        <v>#DIV/0!</v>
      </c>
      <c r="HU947" s="57" t="e">
        <f t="shared" si="2716"/>
        <v>#DIV/0!</v>
      </c>
      <c r="HV947" s="57" t="e">
        <f t="shared" si="2717"/>
        <v>#DIV/0!</v>
      </c>
      <c r="HW947" s="57" t="e">
        <f t="shared" si="2718"/>
        <v>#DIV/0!</v>
      </c>
      <c r="HX947" s="57"/>
      <c r="HY947" s="57" t="e">
        <f t="shared" si="2719"/>
        <v>#DIV/0!</v>
      </c>
      <c r="HZ947" s="57" t="e">
        <f t="shared" si="2720"/>
        <v>#DIV/0!</v>
      </c>
      <c r="IA947" s="57"/>
      <c r="IB947" s="61">
        <f t="shared" si="2721"/>
        <v>0</v>
      </c>
      <c r="IC947" s="57" t="str">
        <f t="shared" si="2722"/>
        <v/>
      </c>
      <c r="ID947" s="42"/>
      <c r="IE947" s="2" t="str">
        <f t="shared" si="2723"/>
        <v/>
      </c>
      <c r="IF947" s="60" t="e">
        <f t="shared" si="2724"/>
        <v>#DIV/0!</v>
      </c>
      <c r="IG947" s="60" t="str">
        <f t="shared" si="2725"/>
        <v/>
      </c>
      <c r="IH947" s="60" t="str">
        <f t="shared" si="2726"/>
        <v>zinco-</v>
      </c>
      <c r="II947" s="60" t="str">
        <f t="shared" si="2727"/>
        <v>mangano-</v>
      </c>
      <c r="IJ947" s="60" t="e">
        <f t="shared" si="2728"/>
        <v>#DIV/0!</v>
      </c>
      <c r="IK947" s="60" t="e">
        <f t="shared" si="2729"/>
        <v>#DIV/0!</v>
      </c>
      <c r="IL947" s="60" t="e">
        <f t="shared" si="2730"/>
        <v>#DIV/0!</v>
      </c>
      <c r="IM947" s="60" t="e">
        <f t="shared" si="2731"/>
        <v>#DIV/0!</v>
      </c>
      <c r="IN947" s="60" t="str">
        <f t="shared" si="2732"/>
        <v/>
      </c>
      <c r="IO947" s="60" t="str">
        <f t="shared" si="2733"/>
        <v/>
      </c>
      <c r="IP947" s="57"/>
      <c r="IQ947" s="57" t="str">
        <f t="shared" si="2734"/>
        <v>ERROR!!</v>
      </c>
    </row>
    <row r="948" spans="24:251">
      <c r="X948" s="29">
        <f t="shared" si="2735"/>
        <v>0</v>
      </c>
      <c r="Y948" s="29">
        <f t="shared" si="2736"/>
        <v>0</v>
      </c>
      <c r="Z948" s="29" t="e">
        <f t="shared" si="2737"/>
        <v>#DIV/0!</v>
      </c>
      <c r="AA948" s="29" t="e">
        <f t="shared" si="2738"/>
        <v>#DIV/0!</v>
      </c>
      <c r="AB948" s="29" t="e">
        <f t="shared" si="2739"/>
        <v>#DIV/0!</v>
      </c>
      <c r="AC948" s="29" t="e">
        <f t="shared" si="2740"/>
        <v>#DIV/0!</v>
      </c>
      <c r="AF948" s="23">
        <v>60.084299999999999</v>
      </c>
      <c r="AG948" s="23">
        <v>79.878799999999998</v>
      </c>
      <c r="AH948" s="23">
        <v>101.96120000000001</v>
      </c>
      <c r="AI948" s="23">
        <v>151.99039999999999</v>
      </c>
      <c r="AJ948" s="23">
        <v>159.69</v>
      </c>
      <c r="AK948" s="23">
        <v>71.846400000000003</v>
      </c>
      <c r="AL948" s="23">
        <v>70.9375</v>
      </c>
      <c r="AM948" s="23">
        <v>40.304400000000001</v>
      </c>
      <c r="AN948" s="23">
        <v>56.077399999999997</v>
      </c>
      <c r="AO948" s="23">
        <v>61.978999999999999</v>
      </c>
      <c r="AP948" s="23">
        <v>94.195999999999998</v>
      </c>
      <c r="AQ948" s="23">
        <v>18.998000000000001</v>
      </c>
      <c r="AR948" s="23">
        <v>35.450000000000003</v>
      </c>
      <c r="AS948" s="23">
        <v>29.88</v>
      </c>
      <c r="AT948" s="23">
        <v>74.691999999999993</v>
      </c>
      <c r="AU948" s="23">
        <v>81.39</v>
      </c>
      <c r="AX948" s="54">
        <f t="shared" si="2595"/>
        <v>0</v>
      </c>
      <c r="AY948" s="54">
        <f t="shared" si="2596"/>
        <v>0</v>
      </c>
      <c r="AZ948" s="54">
        <f t="shared" si="2597"/>
        <v>0</v>
      </c>
      <c r="BA948" s="54">
        <f t="shared" si="2598"/>
        <v>0</v>
      </c>
      <c r="BB948" s="54">
        <f t="shared" si="2599"/>
        <v>0</v>
      </c>
      <c r="BC948" s="54">
        <f t="shared" si="2600"/>
        <v>0</v>
      </c>
      <c r="BD948" s="54">
        <f t="shared" si="2601"/>
        <v>0</v>
      </c>
      <c r="BE948" s="54">
        <f t="shared" si="2602"/>
        <v>0</v>
      </c>
      <c r="BF948" s="54">
        <f t="shared" si="2603"/>
        <v>0</v>
      </c>
      <c r="BG948" s="54">
        <f t="shared" si="2604"/>
        <v>0</v>
      </c>
      <c r="BH948" s="54">
        <f t="shared" si="2605"/>
        <v>0</v>
      </c>
      <c r="BI948" s="54">
        <f t="shared" si="2606"/>
        <v>0</v>
      </c>
      <c r="BJ948" s="54">
        <f t="shared" si="2607"/>
        <v>0</v>
      </c>
      <c r="BK948" s="54">
        <f t="shared" si="2608"/>
        <v>0</v>
      </c>
      <c r="BL948" s="54">
        <f t="shared" si="2609"/>
        <v>0</v>
      </c>
      <c r="BM948" s="42"/>
      <c r="BO948" s="54">
        <f>'Norm-coeff'!$C$2+$AX948*'Norm-coeff'!$D$2+$AY948*'Norm-coeff'!$E$2+$AZ948*'Norm-coeff'!$F$2+$BA948*'Norm-coeff'!$G$2+$BB948*'Norm-coeff'!$H$2+$BC948*'Norm-coeff'!$I$2+$BD948*'Norm-coeff'!$J$2+$BE948*'Norm-coeff'!$K$2+$BF948*'Norm-coeff'!$L$2+$BG948*'Norm-coeff'!$M$2+$BH948*'Norm-coeff'!$N$2+$BI948*'Norm-coeff'!$O$2</f>
        <v>5.4045421474420303</v>
      </c>
      <c r="BP948" s="54">
        <f>'Norm-coeff'!$C$3+$AX948*'Norm-coeff'!$D$3+$AY948*'Norm-coeff'!$E$3+$AZ948*'Norm-coeff'!$F$3+$BA948*'Norm-coeff'!$G$3+$BB948*'Norm-coeff'!$H$3+$BC948*'Norm-coeff'!$I$3+$BD948*'Norm-coeff'!$J$3+$BE948*'Norm-coeff'!$K$3+$BF948*'Norm-coeff'!$L$3+$BG948*'Norm-coeff'!$M$3+$BH948*'Norm-coeff'!$N$3+$BI948*'Norm-coeff'!$O$3</f>
        <v>3.15319116612705</v>
      </c>
      <c r="BQ948" s="54">
        <f>'Norm-coeff'!$C$4+$AX948*'Norm-coeff'!$D$4+$AY948*'Norm-coeff'!$E$4+$AZ948*'Norm-coeff'!$F$4+$BA948*'Norm-coeff'!$G$4+$BB948*'Norm-coeff'!$H$4+$BC948*'Norm-coeff'!$I$4+$BD948*'Norm-coeff'!$J$4+$BE948*'Norm-coeff'!$K$4+$BF948*'Norm-coeff'!$L$4+$BG948*'Norm-coeff'!$M$4+$BH948*'Norm-coeff'!$N$4+$BI948*'Norm-coeff'!$O$4</f>
        <v>1.42115649462768</v>
      </c>
      <c r="BR948" s="54">
        <f>'Norm-coeff'!$C$5+$AX948*'Norm-coeff'!$D$5+$AY948*'Norm-coeff'!$E$5+$AZ948*'Norm-coeff'!$F$5+$BA948*'Norm-coeff'!$G$5+$BB948*'Norm-coeff'!$H$5+$BC948*'Norm-coeff'!$I$5+$BD948*'Norm-coeff'!$J$5+$BE948*'Norm-coeff'!$K$5+$BF948*'Norm-coeff'!$L$5+$BG948*'Norm-coeff'!$M$5+$BH948*'Norm-coeff'!$N$5+$BI948*'Norm-coeff'!$O$5</f>
        <v>1.0553329241296201</v>
      </c>
      <c r="BS948" s="54">
        <f>'Norm-coeff'!$C$6+$AX948*'Norm-coeff'!$D$6+$AY948*'Norm-coeff'!$E$6+$AZ948*'Norm-coeff'!$F$6+$BA948*'Norm-coeff'!$G$6+$BB948*'Norm-coeff'!$H$6+$BC948*'Norm-coeff'!$I$6+$BD948*'Norm-coeff'!$J$6+$BE948*'Norm-coeff'!$K$6+$BF948*'Norm-coeff'!$L$6+$BG948*'Norm-coeff'!$M$6+$BH948*'Norm-coeff'!$N$6+$BI948*'Norm-coeff'!$O$6</f>
        <v>-1.48700885495103E-2</v>
      </c>
      <c r="BT948" s="54">
        <f>'Norm-coeff'!$C$7+$AX948*'Norm-coeff'!$D$7+$AY948*'Norm-coeff'!$E$7+$AZ948*'Norm-coeff'!$F$7+$BA948*'Norm-coeff'!$G$7+$BB948*'Norm-coeff'!$H$7+$BC948*'Norm-coeff'!$I$7+$BD948*'Norm-coeff'!$J$7+$BE948*'Norm-coeff'!$K$7+$BF948*'Norm-coeff'!$L$7+$BG948*'Norm-coeff'!$M$7+$BH948*'Norm-coeff'!$N$7+$BI948*'Norm-coeff'!$O$7</f>
        <v>2.0907583608832998</v>
      </c>
      <c r="BU948" s="54">
        <f>'Norm-coeff'!$C$8+$AX948*'Norm-coeff'!$D$8+$AY948*'Norm-coeff'!$E$8+$AZ948*'Norm-coeff'!$F$8+$BA948*'Norm-coeff'!$G$8+$BB948*'Norm-coeff'!$H$8+$BC948*'Norm-coeff'!$I$8+$BD948*'Norm-coeff'!$J$8+$BE948*'Norm-coeff'!$K$8+$BF948*'Norm-coeff'!$L$8+$BG948*'Norm-coeff'!$M$8+$BH948*'Norm-coeff'!$N$8+$BI948*'Norm-coeff'!$O$8</f>
        <v>0.65894159836244504</v>
      </c>
      <c r="BV948" s="54">
        <f>'Norm-coeff'!$C$9+$AX948*'Norm-coeff'!$D$9+$AY948*'Norm-coeff'!$E$9+$AZ948*'Norm-coeff'!$F$9+$BA948*'Norm-coeff'!$G$9+$BB948*'Norm-coeff'!$H$9+$BC948*'Norm-coeff'!$I$9+$BD948*'Norm-coeff'!$J$9+$BE948*'Norm-coeff'!$K$9+$BF948*'Norm-coeff'!$L$9+$BG948*'Norm-coeff'!$M$9+$BH948*'Norm-coeff'!$N$9+$BI948*'Norm-coeff'!$O$9</f>
        <v>1.48961085014701</v>
      </c>
      <c r="BW948" s="54">
        <f>'Norm-coeff'!$C$10+$AX948*'Norm-coeff'!$D$10+$AY948*'Norm-coeff'!$E$10+$AZ948*'Norm-coeff'!$F$10+$BA948*'Norm-coeff'!$G$10+$BB948*'Norm-coeff'!$H$10+$BC948*'Norm-coeff'!$I$10+$BD948*'Norm-coeff'!$J$10+$BE948*'Norm-coeff'!$K$10+$BF948*'Norm-coeff'!$L$10+$BG948*'Norm-coeff'!$M$10+$BH948*'Norm-coeff'!$N$10+$BI948*'Norm-coeff'!$O$10</f>
        <v>1.42058735749591</v>
      </c>
      <c r="BX948" s="54">
        <f>'Norm-coeff'!$C$11+$AX948*'Norm-coeff'!$D$11+$AY948*'Norm-coeff'!$E$11+$AZ948*'Norm-coeff'!$F$11+$BA948*'Norm-coeff'!$G$11+$BB948*'Norm-coeff'!$H$11+$BC948*'Norm-coeff'!$I$11+$BD948*'Norm-coeff'!$J$11+$BE948*'Norm-coeff'!$K$11+$BF948*'Norm-coeff'!$L$11+$BG948*'Norm-coeff'!$M$11+$BH948*'Norm-coeff'!$N$11+$BI948*'Norm-coeff'!$O$11</f>
        <v>0.221233014421479</v>
      </c>
      <c r="BY948" s="54">
        <f>'Norm-coeff'!$C$12+$AX948*'Norm-coeff'!$D$12+$AY948*'Norm-coeff'!$E$12+$AZ948*'Norm-coeff'!$F$12+$BA948*'Norm-coeff'!$G$12+$BB948*'Norm-coeff'!$H$12+$BC948*'Norm-coeff'!$I$12+$BD948*'Norm-coeff'!$J$12+$BE948*'Norm-coeff'!$K$12+$BF948*'Norm-coeff'!$L$12+$BG948*'Norm-coeff'!$M$12+$BH948*'Norm-coeff'!$N$12+$BI948*'Norm-coeff'!$O$12</f>
        <v>0.283527502056037</v>
      </c>
      <c r="BZ948" s="54">
        <f>'Norm-coeff'!$C$13+$AX948*'Norm-coeff'!$D$13+$AY948*'Norm-coeff'!$E$13+$AZ948*'Norm-coeff'!$F$13+$BA948*'Norm-coeff'!$G$13+$BB948*'Norm-coeff'!$H$13+$BC948*'Norm-coeff'!$I$13+$BD948*'Norm-coeff'!$J$13+$BE948*'Norm-coeff'!$K$13+$BF948*'Norm-coeff'!$L$13+$BG948*'Norm-coeff'!$M$13+$BH948*'Norm-coeff'!$N$13+$BI948*'Norm-coeff'!$O$13</f>
        <v>-4.1864930554451202E-2</v>
      </c>
      <c r="CA948" s="54">
        <f>'Norm-coeff'!$C$14+$AX948*'Norm-coeff'!$D$14+$AY948*'Norm-coeff'!$E$14+$AZ948*'Norm-coeff'!$F$14+$BA948*'Norm-coeff'!$G$14+$BB948*'Norm-coeff'!$H$14+$BC948*'Norm-coeff'!$I$14+$BD948*'Norm-coeff'!$J$14+$BE948*'Norm-coeff'!$K$14+$BF948*'Norm-coeff'!$L$14+$BG948*'Norm-coeff'!$M$14+$BH948*'Norm-coeff'!$N$14+$BI948*'Norm-coeff'!$O$14</f>
        <v>4.2526983164477103</v>
      </c>
      <c r="CC948" s="54">
        <f t="shared" si="2610"/>
        <v>0</v>
      </c>
      <c r="CG948" s="54">
        <f t="shared" si="2611"/>
        <v>0</v>
      </c>
      <c r="CH948" s="54">
        <f t="shared" si="2594"/>
        <v>0</v>
      </c>
      <c r="CI948" s="54">
        <f t="shared" si="2612"/>
        <v>0</v>
      </c>
      <c r="CJ948" s="56">
        <f t="shared" si="2613"/>
        <v>0</v>
      </c>
      <c r="CK948" s="54">
        <f t="shared" si="2614"/>
        <v>0</v>
      </c>
      <c r="CL948" s="54">
        <f t="shared" si="2615"/>
        <v>0</v>
      </c>
      <c r="CM948" s="54">
        <f t="shared" si="2616"/>
        <v>0</v>
      </c>
      <c r="CN948" s="54">
        <f t="shared" si="2617"/>
        <v>0</v>
      </c>
      <c r="CO948" s="54">
        <f t="shared" si="2618"/>
        <v>0</v>
      </c>
      <c r="CP948" s="54">
        <f t="shared" si="2619"/>
        <v>0</v>
      </c>
      <c r="CQ948" s="54">
        <f t="shared" si="2620"/>
        <v>0</v>
      </c>
      <c r="CR948" s="54">
        <f t="shared" si="2621"/>
        <v>0</v>
      </c>
      <c r="CS948" s="54">
        <f t="shared" si="2622"/>
        <v>0</v>
      </c>
      <c r="CU948" s="54">
        <f t="shared" si="2623"/>
        <v>0</v>
      </c>
      <c r="CV948" s="54">
        <f t="shared" si="2624"/>
        <v>0</v>
      </c>
      <c r="CW948" s="54">
        <f t="shared" si="2625"/>
        <v>0</v>
      </c>
      <c r="CX948" s="54">
        <f t="shared" si="2626"/>
        <v>0</v>
      </c>
      <c r="CZ948" s="54">
        <f t="shared" si="2627"/>
        <v>0</v>
      </c>
      <c r="DA948" s="54">
        <f t="shared" si="2628"/>
        <v>0</v>
      </c>
      <c r="DB948" s="54">
        <f t="shared" si="2629"/>
        <v>0</v>
      </c>
      <c r="DC948" s="54">
        <f t="shared" si="2630"/>
        <v>0</v>
      </c>
      <c r="DD948" s="54">
        <f t="shared" si="2631"/>
        <v>0</v>
      </c>
      <c r="DE948" s="54">
        <f t="shared" si="2632"/>
        <v>0</v>
      </c>
      <c r="DF948" s="54">
        <f t="shared" si="2633"/>
        <v>0</v>
      </c>
      <c r="DG948" s="54">
        <f t="shared" si="2634"/>
        <v>2</v>
      </c>
      <c r="DH948" s="71">
        <f t="shared" si="2635"/>
        <v>0</v>
      </c>
      <c r="DI948" s="71">
        <f t="shared" si="2636"/>
        <v>0</v>
      </c>
      <c r="DJ948" s="54">
        <f t="shared" si="2637"/>
        <v>0</v>
      </c>
      <c r="DK948" s="54">
        <f t="shared" si="2638"/>
        <v>2</v>
      </c>
      <c r="DL948" s="4">
        <f t="shared" si="2568"/>
        <v>0</v>
      </c>
      <c r="DM948" s="3">
        <f t="shared" si="2639"/>
        <v>0</v>
      </c>
      <c r="DN948" s="3">
        <f t="shared" si="2640"/>
        <v>0</v>
      </c>
      <c r="DO948" s="4" t="e">
        <f t="shared" si="2641"/>
        <v>#DIV/0!</v>
      </c>
      <c r="DP948" s="57"/>
      <c r="DQ948" s="57"/>
      <c r="DR948" s="56">
        <f t="shared" si="2569"/>
        <v>2</v>
      </c>
      <c r="DS948" s="56">
        <f t="shared" si="2570"/>
        <v>0</v>
      </c>
      <c r="DT948" s="38">
        <f t="shared" si="2571"/>
        <v>0</v>
      </c>
      <c r="DU948" s="38">
        <f t="shared" si="2642"/>
        <v>2</v>
      </c>
      <c r="DV948" s="38">
        <f t="shared" si="2572"/>
        <v>0</v>
      </c>
      <c r="DW948" s="39">
        <f t="shared" si="2573"/>
        <v>0</v>
      </c>
      <c r="DX948" s="39">
        <f t="shared" si="2574"/>
        <v>0</v>
      </c>
      <c r="DY948" s="39">
        <f t="shared" si="2575"/>
        <v>0</v>
      </c>
      <c r="DZ948" s="39">
        <f t="shared" si="2576"/>
        <v>0</v>
      </c>
      <c r="EA948" s="39">
        <f t="shared" si="2577"/>
        <v>0</v>
      </c>
      <c r="EB948" s="37" t="e">
        <f t="shared" si="2643"/>
        <v>#DIV/0!</v>
      </c>
      <c r="EC948" s="37" t="e">
        <f t="shared" si="2644"/>
        <v>#DIV/0!</v>
      </c>
      <c r="ED948" s="37" t="e">
        <f t="shared" si="2645"/>
        <v>#DIV/0!</v>
      </c>
      <c r="EE948" s="37" t="e">
        <f t="shared" si="2646"/>
        <v>#DIV/0!</v>
      </c>
      <c r="EF948" s="39" t="e">
        <f t="shared" si="2647"/>
        <v>#DIV/0!</v>
      </c>
      <c r="EG948" s="37" t="e">
        <f t="shared" si="2648"/>
        <v>#DIV/0!</v>
      </c>
      <c r="EH948" s="37" t="e">
        <f t="shared" si="2649"/>
        <v>#DIV/0!</v>
      </c>
      <c r="EI948" s="11" t="b">
        <f t="shared" si="2650"/>
        <v>1</v>
      </c>
      <c r="EJ948" s="11" t="b">
        <f t="shared" si="2651"/>
        <v>0</v>
      </c>
      <c r="EK948" s="39" t="e">
        <f t="shared" si="2652"/>
        <v>#DIV/0!</v>
      </c>
      <c r="EL948" s="39" t="e">
        <f t="shared" si="2653"/>
        <v>#DIV/0!</v>
      </c>
      <c r="EM948" s="39" t="e">
        <f t="shared" si="2654"/>
        <v>#DIV/0!</v>
      </c>
      <c r="EN948" s="39" t="e">
        <f t="shared" si="2655"/>
        <v>#DIV/0!</v>
      </c>
      <c r="EO948" s="39" t="e">
        <f t="shared" si="2656"/>
        <v>#DIV/0!</v>
      </c>
      <c r="EP948" s="39" t="e">
        <f t="shared" si="2657"/>
        <v>#DIV/0!</v>
      </c>
      <c r="EQ948" s="39" t="e">
        <f t="shared" si="2658"/>
        <v>#DIV/0!</v>
      </c>
      <c r="ER948" s="39" t="e">
        <f t="shared" si="2659"/>
        <v>#DIV/0!</v>
      </c>
      <c r="ES948" s="58" t="str">
        <f t="shared" si="2660"/>
        <v>(OH,F,Cl)-dominate amphibole</v>
      </c>
      <c r="ET948" s="58" t="e">
        <f t="shared" si="2661"/>
        <v>#N/A</v>
      </c>
      <c r="EU948" s="56">
        <f t="shared" si="2578"/>
        <v>0</v>
      </c>
      <c r="EV948" s="56">
        <f t="shared" si="2579"/>
        <v>0</v>
      </c>
      <c r="EW948" s="56">
        <f t="shared" si="2580"/>
        <v>0</v>
      </c>
      <c r="EX948" s="56">
        <f t="shared" si="2581"/>
        <v>0</v>
      </c>
      <c r="EY948" s="56">
        <f t="shared" si="2582"/>
        <v>0</v>
      </c>
      <c r="EZ948" s="56">
        <f t="shared" si="2583"/>
        <v>0</v>
      </c>
      <c r="FA948" s="39">
        <f t="shared" si="2584"/>
        <v>0</v>
      </c>
      <c r="FB948" s="39">
        <f t="shared" si="2585"/>
        <v>0</v>
      </c>
      <c r="FC948" s="54">
        <f t="shared" si="2586"/>
        <v>0</v>
      </c>
      <c r="FD948" s="54">
        <f t="shared" si="2587"/>
        <v>0</v>
      </c>
      <c r="FE948" s="39">
        <f t="shared" si="2588"/>
        <v>0</v>
      </c>
      <c r="FF948" s="54">
        <f t="shared" si="2589"/>
        <v>0</v>
      </c>
      <c r="FG948" s="39">
        <f t="shared" si="2590"/>
        <v>0</v>
      </c>
      <c r="FH948" s="39">
        <f t="shared" si="2662"/>
        <v>0</v>
      </c>
      <c r="FI948" s="39">
        <f t="shared" si="2663"/>
        <v>0</v>
      </c>
      <c r="FJ948" s="39">
        <f t="shared" si="2664"/>
        <v>0</v>
      </c>
      <c r="FK948" s="39" t="e">
        <f t="shared" si="2665"/>
        <v>#DIV/0!</v>
      </c>
      <c r="FL948" s="39" t="e">
        <f t="shared" si="2666"/>
        <v>#DIV/0!</v>
      </c>
      <c r="FM948" s="39" t="e">
        <f t="shared" si="2667"/>
        <v>#DIV/0!</v>
      </c>
      <c r="FN948" s="39">
        <f t="shared" si="2668"/>
        <v>1</v>
      </c>
      <c r="FO948" s="39">
        <f t="shared" si="2591"/>
        <v>0</v>
      </c>
      <c r="FP948" s="39">
        <f t="shared" si="2592"/>
        <v>0</v>
      </c>
      <c r="FQ948" s="39">
        <f t="shared" si="2593"/>
        <v>0</v>
      </c>
      <c r="FR948" s="39">
        <f t="shared" si="2669"/>
        <v>0</v>
      </c>
      <c r="FS948" s="39">
        <f t="shared" si="2670"/>
        <v>0</v>
      </c>
      <c r="FU948" s="39" t="e">
        <f t="shared" si="2671"/>
        <v>#DIV/0!</v>
      </c>
      <c r="FV948" s="39" t="e">
        <f t="shared" si="2672"/>
        <v>#DIV/0!</v>
      </c>
      <c r="FW948" s="39" t="e">
        <f t="shared" si="2673"/>
        <v>#DIV/0!</v>
      </c>
      <c r="FY948" s="39" t="e">
        <f t="shared" si="2674"/>
        <v>#DIV/0!</v>
      </c>
      <c r="FZ948" s="39" t="e">
        <f t="shared" si="2675"/>
        <v>#DIV/0!</v>
      </c>
      <c r="GA948" s="39" t="e">
        <f t="shared" si="2676"/>
        <v>#DIV/0!</v>
      </c>
      <c r="GB948" s="39" t="e">
        <f t="shared" si="2677"/>
        <v>#DIV/0!</v>
      </c>
      <c r="GC948" s="39" t="e">
        <f t="shared" si="2678"/>
        <v>#DIV/0!</v>
      </c>
      <c r="GD948" s="39" t="e">
        <f t="shared" si="2679"/>
        <v>#DIV/0!</v>
      </c>
      <c r="GE948" s="39" t="e">
        <f t="shared" si="2680"/>
        <v>#DIV/0!</v>
      </c>
      <c r="GF948" s="39" t="e">
        <f t="shared" si="2681"/>
        <v>#DIV/0!</v>
      </c>
      <c r="GG948" s="39" t="e">
        <f t="shared" si="2682"/>
        <v>#DIV/0!</v>
      </c>
      <c r="GH948" s="39" t="e">
        <f t="shared" si="2683"/>
        <v>#DIV/0!</v>
      </c>
      <c r="GI948" s="39"/>
      <c r="GJ948" s="39" t="e">
        <f t="shared" si="2684"/>
        <v>#DIV/0!</v>
      </c>
      <c r="GK948" s="39" t="e">
        <f t="shared" si="2685"/>
        <v>#DIV/0!</v>
      </c>
      <c r="GL948" s="39" t="e">
        <f t="shared" si="2686"/>
        <v>#DIV/0!</v>
      </c>
      <c r="GM948" s="39" t="e">
        <f t="shared" si="2687"/>
        <v>#DIV/0!</v>
      </c>
      <c r="GN948" s="39" t="e">
        <f t="shared" si="2688"/>
        <v>#DIV/0!</v>
      </c>
      <c r="GO948" s="57"/>
      <c r="GP948" s="57" t="e">
        <f t="shared" si="2689"/>
        <v>#DIV/0!</v>
      </c>
      <c r="GQ948" s="59" t="e">
        <f t="shared" si="2690"/>
        <v>#DIV/0!</v>
      </c>
      <c r="GR948" s="41" t="e">
        <f t="shared" si="2691"/>
        <v>#DIV/0!</v>
      </c>
      <c r="GS948" s="57" t="e">
        <f t="shared" si="2692"/>
        <v>#DIV/0!</v>
      </c>
      <c r="GT948" s="57" t="e">
        <f t="shared" si="2693"/>
        <v>#DIV/0!</v>
      </c>
      <c r="GU948" s="57" t="e">
        <f t="shared" si="2694"/>
        <v>#DIV/0!</v>
      </c>
      <c r="GV948" s="57"/>
      <c r="GW948" s="42" t="e">
        <f t="shared" si="2695"/>
        <v>#DIV/0!</v>
      </c>
      <c r="GX948" s="42" t="e">
        <f t="shared" si="2696"/>
        <v>#DIV/0!</v>
      </c>
      <c r="GY948" s="42" t="e">
        <f t="shared" si="2697"/>
        <v>#DIV/0!</v>
      </c>
      <c r="GZ948" s="57"/>
      <c r="HA948" s="2" t="e">
        <f t="shared" si="2698"/>
        <v>#DIV/0!</v>
      </c>
      <c r="HB948" s="2" t="e">
        <f t="shared" si="2699"/>
        <v>#DIV/0!</v>
      </c>
      <c r="HC948" s="2" t="e">
        <f t="shared" si="2700"/>
        <v>#DIV/0!</v>
      </c>
      <c r="HD948" s="2" t="e">
        <f t="shared" si="2701"/>
        <v>#DIV/0!</v>
      </c>
      <c r="HE948" s="2" t="e">
        <f t="shared" si="2702"/>
        <v>#DIV/0!</v>
      </c>
      <c r="HF948" s="2" t="e">
        <f t="shared" si="2703"/>
        <v>#DIV/0!</v>
      </c>
      <c r="HG948" s="2" t="e">
        <f t="shared" si="2704"/>
        <v>#DIV/0!</v>
      </c>
      <c r="HH948" s="2" t="e">
        <f t="shared" si="2705"/>
        <v>#DIV/0!</v>
      </c>
      <c r="HI948" s="2" t="e">
        <f t="shared" si="2706"/>
        <v>#DIV/0!</v>
      </c>
      <c r="HJ948" s="11" t="e">
        <f t="shared" si="2707"/>
        <v>#DIV/0!</v>
      </c>
      <c r="HK948" s="60" t="e">
        <f t="shared" si="2708"/>
        <v>#DIV/0!</v>
      </c>
      <c r="HL948" s="57"/>
      <c r="HM948" s="57" t="e">
        <f t="shared" si="2709"/>
        <v>#DIV/0!</v>
      </c>
      <c r="HN948" s="57" t="e">
        <f t="shared" si="2710"/>
        <v>#DIV/0!</v>
      </c>
      <c r="HO948" s="57" t="e">
        <f t="shared" si="2711"/>
        <v>#DIV/0!</v>
      </c>
      <c r="HP948" s="57" t="e">
        <f t="shared" si="2712"/>
        <v>#DIV/0!</v>
      </c>
      <c r="HQ948" s="57" t="e">
        <f t="shared" si="2713"/>
        <v>#DIV/0!</v>
      </c>
      <c r="HR948" s="57"/>
      <c r="HS948" s="57" t="e">
        <f t="shared" si="2714"/>
        <v>#DIV/0!</v>
      </c>
      <c r="HT948" s="57" t="e">
        <f t="shared" si="2715"/>
        <v>#DIV/0!</v>
      </c>
      <c r="HU948" s="57" t="e">
        <f t="shared" si="2716"/>
        <v>#DIV/0!</v>
      </c>
      <c r="HV948" s="57" t="e">
        <f t="shared" si="2717"/>
        <v>#DIV/0!</v>
      </c>
      <c r="HW948" s="57" t="e">
        <f t="shared" si="2718"/>
        <v>#DIV/0!</v>
      </c>
      <c r="HX948" s="57"/>
      <c r="HY948" s="57" t="e">
        <f t="shared" si="2719"/>
        <v>#DIV/0!</v>
      </c>
      <c r="HZ948" s="57" t="e">
        <f t="shared" si="2720"/>
        <v>#DIV/0!</v>
      </c>
      <c r="IA948" s="57"/>
      <c r="IB948" s="61">
        <f t="shared" si="2721"/>
        <v>0</v>
      </c>
      <c r="IC948" s="57" t="str">
        <f t="shared" si="2722"/>
        <v/>
      </c>
      <c r="ID948" s="42"/>
      <c r="IE948" s="2" t="str">
        <f t="shared" si="2723"/>
        <v/>
      </c>
      <c r="IF948" s="60" t="e">
        <f t="shared" si="2724"/>
        <v>#DIV/0!</v>
      </c>
      <c r="IG948" s="60" t="str">
        <f t="shared" si="2725"/>
        <v/>
      </c>
      <c r="IH948" s="60" t="str">
        <f t="shared" si="2726"/>
        <v>zinco-</v>
      </c>
      <c r="II948" s="60" t="str">
        <f t="shared" si="2727"/>
        <v>mangano-</v>
      </c>
      <c r="IJ948" s="60" t="e">
        <f t="shared" si="2728"/>
        <v>#DIV/0!</v>
      </c>
      <c r="IK948" s="60" t="e">
        <f t="shared" si="2729"/>
        <v>#DIV/0!</v>
      </c>
      <c r="IL948" s="60" t="e">
        <f t="shared" si="2730"/>
        <v>#DIV/0!</v>
      </c>
      <c r="IM948" s="60" t="e">
        <f t="shared" si="2731"/>
        <v>#DIV/0!</v>
      </c>
      <c r="IN948" s="60" t="str">
        <f t="shared" si="2732"/>
        <v/>
      </c>
      <c r="IO948" s="60" t="str">
        <f t="shared" si="2733"/>
        <v/>
      </c>
      <c r="IP948" s="57"/>
      <c r="IQ948" s="57" t="str">
        <f t="shared" si="2734"/>
        <v>ERROR!!</v>
      </c>
    </row>
    <row r="949" spans="24:251">
      <c r="X949" s="29">
        <f t="shared" si="2735"/>
        <v>0</v>
      </c>
      <c r="Y949" s="29">
        <f t="shared" si="2736"/>
        <v>0</v>
      </c>
      <c r="Z949" s="29" t="e">
        <f t="shared" si="2737"/>
        <v>#DIV/0!</v>
      </c>
      <c r="AA949" s="29" t="e">
        <f t="shared" si="2738"/>
        <v>#DIV/0!</v>
      </c>
      <c r="AB949" s="29" t="e">
        <f t="shared" si="2739"/>
        <v>#DIV/0!</v>
      </c>
      <c r="AC949" s="29" t="e">
        <f t="shared" si="2740"/>
        <v>#DIV/0!</v>
      </c>
      <c r="AF949" s="23">
        <v>60.084299999999999</v>
      </c>
      <c r="AG949" s="23">
        <v>79.878799999999998</v>
      </c>
      <c r="AH949" s="23">
        <v>101.96120000000001</v>
      </c>
      <c r="AI949" s="23">
        <v>151.99039999999999</v>
      </c>
      <c r="AJ949" s="23">
        <v>159.69</v>
      </c>
      <c r="AK949" s="23">
        <v>71.846400000000003</v>
      </c>
      <c r="AL949" s="23">
        <v>70.9375</v>
      </c>
      <c r="AM949" s="23">
        <v>40.304400000000001</v>
      </c>
      <c r="AN949" s="23">
        <v>56.077399999999997</v>
      </c>
      <c r="AO949" s="23">
        <v>61.978999999999999</v>
      </c>
      <c r="AP949" s="23">
        <v>94.195999999999998</v>
      </c>
      <c r="AQ949" s="23">
        <v>18.998000000000001</v>
      </c>
      <c r="AR949" s="23">
        <v>35.450000000000003</v>
      </c>
      <c r="AS949" s="23">
        <v>29.88</v>
      </c>
      <c r="AT949" s="23">
        <v>74.691999999999993</v>
      </c>
      <c r="AU949" s="23">
        <v>81.39</v>
      </c>
      <c r="AX949" s="54">
        <f t="shared" si="2595"/>
        <v>0</v>
      </c>
      <c r="AY949" s="54">
        <f t="shared" si="2596"/>
        <v>0</v>
      </c>
      <c r="AZ949" s="54">
        <f t="shared" si="2597"/>
        <v>0</v>
      </c>
      <c r="BA949" s="54">
        <f t="shared" si="2598"/>
        <v>0</v>
      </c>
      <c r="BB949" s="54">
        <f t="shared" si="2599"/>
        <v>0</v>
      </c>
      <c r="BC949" s="54">
        <f t="shared" si="2600"/>
        <v>0</v>
      </c>
      <c r="BD949" s="54">
        <f t="shared" si="2601"/>
        <v>0</v>
      </c>
      <c r="BE949" s="54">
        <f t="shared" si="2602"/>
        <v>0</v>
      </c>
      <c r="BF949" s="54">
        <f t="shared" si="2603"/>
        <v>0</v>
      </c>
      <c r="BG949" s="54">
        <f t="shared" si="2604"/>
        <v>0</v>
      </c>
      <c r="BH949" s="54">
        <f t="shared" si="2605"/>
        <v>0</v>
      </c>
      <c r="BI949" s="54">
        <f t="shared" si="2606"/>
        <v>0</v>
      </c>
      <c r="BJ949" s="54">
        <f t="shared" si="2607"/>
        <v>0</v>
      </c>
      <c r="BK949" s="54">
        <f t="shared" si="2608"/>
        <v>0</v>
      </c>
      <c r="BL949" s="54">
        <f t="shared" si="2609"/>
        <v>0</v>
      </c>
      <c r="BM949" s="42"/>
      <c r="BO949" s="54">
        <f>'Norm-coeff'!$C$2+$AX949*'Norm-coeff'!$D$2+$AY949*'Norm-coeff'!$E$2+$AZ949*'Norm-coeff'!$F$2+$BA949*'Norm-coeff'!$G$2+$BB949*'Norm-coeff'!$H$2+$BC949*'Norm-coeff'!$I$2+$BD949*'Norm-coeff'!$J$2+$BE949*'Norm-coeff'!$K$2+$BF949*'Norm-coeff'!$L$2+$BG949*'Norm-coeff'!$M$2+$BH949*'Norm-coeff'!$N$2+$BI949*'Norm-coeff'!$O$2</f>
        <v>5.4045421474420303</v>
      </c>
      <c r="BP949" s="54">
        <f>'Norm-coeff'!$C$3+$AX949*'Norm-coeff'!$D$3+$AY949*'Norm-coeff'!$E$3+$AZ949*'Norm-coeff'!$F$3+$BA949*'Norm-coeff'!$G$3+$BB949*'Norm-coeff'!$H$3+$BC949*'Norm-coeff'!$I$3+$BD949*'Norm-coeff'!$J$3+$BE949*'Norm-coeff'!$K$3+$BF949*'Norm-coeff'!$L$3+$BG949*'Norm-coeff'!$M$3+$BH949*'Norm-coeff'!$N$3+$BI949*'Norm-coeff'!$O$3</f>
        <v>3.15319116612705</v>
      </c>
      <c r="BQ949" s="54">
        <f>'Norm-coeff'!$C$4+$AX949*'Norm-coeff'!$D$4+$AY949*'Norm-coeff'!$E$4+$AZ949*'Norm-coeff'!$F$4+$BA949*'Norm-coeff'!$G$4+$BB949*'Norm-coeff'!$H$4+$BC949*'Norm-coeff'!$I$4+$BD949*'Norm-coeff'!$J$4+$BE949*'Norm-coeff'!$K$4+$BF949*'Norm-coeff'!$L$4+$BG949*'Norm-coeff'!$M$4+$BH949*'Norm-coeff'!$N$4+$BI949*'Norm-coeff'!$O$4</f>
        <v>1.42115649462768</v>
      </c>
      <c r="BR949" s="54">
        <f>'Norm-coeff'!$C$5+$AX949*'Norm-coeff'!$D$5+$AY949*'Norm-coeff'!$E$5+$AZ949*'Norm-coeff'!$F$5+$BA949*'Norm-coeff'!$G$5+$BB949*'Norm-coeff'!$H$5+$BC949*'Norm-coeff'!$I$5+$BD949*'Norm-coeff'!$J$5+$BE949*'Norm-coeff'!$K$5+$BF949*'Norm-coeff'!$L$5+$BG949*'Norm-coeff'!$M$5+$BH949*'Norm-coeff'!$N$5+$BI949*'Norm-coeff'!$O$5</f>
        <v>1.0553329241296201</v>
      </c>
      <c r="BS949" s="54">
        <f>'Norm-coeff'!$C$6+$AX949*'Norm-coeff'!$D$6+$AY949*'Norm-coeff'!$E$6+$AZ949*'Norm-coeff'!$F$6+$BA949*'Norm-coeff'!$G$6+$BB949*'Norm-coeff'!$H$6+$BC949*'Norm-coeff'!$I$6+$BD949*'Norm-coeff'!$J$6+$BE949*'Norm-coeff'!$K$6+$BF949*'Norm-coeff'!$L$6+$BG949*'Norm-coeff'!$M$6+$BH949*'Norm-coeff'!$N$6+$BI949*'Norm-coeff'!$O$6</f>
        <v>-1.48700885495103E-2</v>
      </c>
      <c r="BT949" s="54">
        <f>'Norm-coeff'!$C$7+$AX949*'Norm-coeff'!$D$7+$AY949*'Norm-coeff'!$E$7+$AZ949*'Norm-coeff'!$F$7+$BA949*'Norm-coeff'!$G$7+$BB949*'Norm-coeff'!$H$7+$BC949*'Norm-coeff'!$I$7+$BD949*'Norm-coeff'!$J$7+$BE949*'Norm-coeff'!$K$7+$BF949*'Norm-coeff'!$L$7+$BG949*'Norm-coeff'!$M$7+$BH949*'Norm-coeff'!$N$7+$BI949*'Norm-coeff'!$O$7</f>
        <v>2.0907583608832998</v>
      </c>
      <c r="BU949" s="54">
        <f>'Norm-coeff'!$C$8+$AX949*'Norm-coeff'!$D$8+$AY949*'Norm-coeff'!$E$8+$AZ949*'Norm-coeff'!$F$8+$BA949*'Norm-coeff'!$G$8+$BB949*'Norm-coeff'!$H$8+$BC949*'Norm-coeff'!$I$8+$BD949*'Norm-coeff'!$J$8+$BE949*'Norm-coeff'!$K$8+$BF949*'Norm-coeff'!$L$8+$BG949*'Norm-coeff'!$M$8+$BH949*'Norm-coeff'!$N$8+$BI949*'Norm-coeff'!$O$8</f>
        <v>0.65894159836244504</v>
      </c>
      <c r="BV949" s="54">
        <f>'Norm-coeff'!$C$9+$AX949*'Norm-coeff'!$D$9+$AY949*'Norm-coeff'!$E$9+$AZ949*'Norm-coeff'!$F$9+$BA949*'Norm-coeff'!$G$9+$BB949*'Norm-coeff'!$H$9+$BC949*'Norm-coeff'!$I$9+$BD949*'Norm-coeff'!$J$9+$BE949*'Norm-coeff'!$K$9+$BF949*'Norm-coeff'!$L$9+$BG949*'Norm-coeff'!$M$9+$BH949*'Norm-coeff'!$N$9+$BI949*'Norm-coeff'!$O$9</f>
        <v>1.48961085014701</v>
      </c>
      <c r="BW949" s="54">
        <f>'Norm-coeff'!$C$10+$AX949*'Norm-coeff'!$D$10+$AY949*'Norm-coeff'!$E$10+$AZ949*'Norm-coeff'!$F$10+$BA949*'Norm-coeff'!$G$10+$BB949*'Norm-coeff'!$H$10+$BC949*'Norm-coeff'!$I$10+$BD949*'Norm-coeff'!$J$10+$BE949*'Norm-coeff'!$K$10+$BF949*'Norm-coeff'!$L$10+$BG949*'Norm-coeff'!$M$10+$BH949*'Norm-coeff'!$N$10+$BI949*'Norm-coeff'!$O$10</f>
        <v>1.42058735749591</v>
      </c>
      <c r="BX949" s="54">
        <f>'Norm-coeff'!$C$11+$AX949*'Norm-coeff'!$D$11+$AY949*'Norm-coeff'!$E$11+$AZ949*'Norm-coeff'!$F$11+$BA949*'Norm-coeff'!$G$11+$BB949*'Norm-coeff'!$H$11+$BC949*'Norm-coeff'!$I$11+$BD949*'Norm-coeff'!$J$11+$BE949*'Norm-coeff'!$K$11+$BF949*'Norm-coeff'!$L$11+$BG949*'Norm-coeff'!$M$11+$BH949*'Norm-coeff'!$N$11+$BI949*'Norm-coeff'!$O$11</f>
        <v>0.221233014421479</v>
      </c>
      <c r="BY949" s="54">
        <f>'Norm-coeff'!$C$12+$AX949*'Norm-coeff'!$D$12+$AY949*'Norm-coeff'!$E$12+$AZ949*'Norm-coeff'!$F$12+$BA949*'Norm-coeff'!$G$12+$BB949*'Norm-coeff'!$H$12+$BC949*'Norm-coeff'!$I$12+$BD949*'Norm-coeff'!$J$12+$BE949*'Norm-coeff'!$K$12+$BF949*'Norm-coeff'!$L$12+$BG949*'Norm-coeff'!$M$12+$BH949*'Norm-coeff'!$N$12+$BI949*'Norm-coeff'!$O$12</f>
        <v>0.283527502056037</v>
      </c>
      <c r="BZ949" s="54">
        <f>'Norm-coeff'!$C$13+$AX949*'Norm-coeff'!$D$13+$AY949*'Norm-coeff'!$E$13+$AZ949*'Norm-coeff'!$F$13+$BA949*'Norm-coeff'!$G$13+$BB949*'Norm-coeff'!$H$13+$BC949*'Norm-coeff'!$I$13+$BD949*'Norm-coeff'!$J$13+$BE949*'Norm-coeff'!$K$13+$BF949*'Norm-coeff'!$L$13+$BG949*'Norm-coeff'!$M$13+$BH949*'Norm-coeff'!$N$13+$BI949*'Norm-coeff'!$O$13</f>
        <v>-4.1864930554451202E-2</v>
      </c>
      <c r="CA949" s="54">
        <f>'Norm-coeff'!$C$14+$AX949*'Norm-coeff'!$D$14+$AY949*'Norm-coeff'!$E$14+$AZ949*'Norm-coeff'!$F$14+$BA949*'Norm-coeff'!$G$14+$BB949*'Norm-coeff'!$H$14+$BC949*'Norm-coeff'!$I$14+$BD949*'Norm-coeff'!$J$14+$BE949*'Norm-coeff'!$K$14+$BF949*'Norm-coeff'!$L$14+$BG949*'Norm-coeff'!$M$14+$BH949*'Norm-coeff'!$N$14+$BI949*'Norm-coeff'!$O$14</f>
        <v>4.2526983164477103</v>
      </c>
      <c r="CC949" s="54">
        <f t="shared" si="2610"/>
        <v>0</v>
      </c>
      <c r="CG949" s="54">
        <f t="shared" si="2611"/>
        <v>0</v>
      </c>
      <c r="CH949" s="54">
        <f t="shared" si="2594"/>
        <v>0</v>
      </c>
      <c r="CI949" s="54">
        <f t="shared" si="2612"/>
        <v>0</v>
      </c>
      <c r="CJ949" s="56">
        <f t="shared" si="2613"/>
        <v>0</v>
      </c>
      <c r="CK949" s="54">
        <f t="shared" si="2614"/>
        <v>0</v>
      </c>
      <c r="CL949" s="54">
        <f t="shared" si="2615"/>
        <v>0</v>
      </c>
      <c r="CM949" s="54">
        <f t="shared" si="2616"/>
        <v>0</v>
      </c>
      <c r="CN949" s="54">
        <f t="shared" si="2617"/>
        <v>0</v>
      </c>
      <c r="CO949" s="54">
        <f t="shared" si="2618"/>
        <v>0</v>
      </c>
      <c r="CP949" s="54">
        <f t="shared" si="2619"/>
        <v>0</v>
      </c>
      <c r="CQ949" s="54">
        <f t="shared" si="2620"/>
        <v>0</v>
      </c>
      <c r="CR949" s="54">
        <f t="shared" si="2621"/>
        <v>0</v>
      </c>
      <c r="CS949" s="54">
        <f t="shared" si="2622"/>
        <v>0</v>
      </c>
      <c r="CU949" s="54">
        <f t="shared" si="2623"/>
        <v>0</v>
      </c>
      <c r="CV949" s="54">
        <f t="shared" si="2624"/>
        <v>0</v>
      </c>
      <c r="CW949" s="54">
        <f t="shared" si="2625"/>
        <v>0</v>
      </c>
      <c r="CX949" s="54">
        <f t="shared" si="2626"/>
        <v>0</v>
      </c>
      <c r="CZ949" s="54">
        <f t="shared" si="2627"/>
        <v>0</v>
      </c>
      <c r="DA949" s="54">
        <f t="shared" si="2628"/>
        <v>0</v>
      </c>
      <c r="DB949" s="54">
        <f t="shared" si="2629"/>
        <v>0</v>
      </c>
      <c r="DC949" s="54">
        <f t="shared" si="2630"/>
        <v>0</v>
      </c>
      <c r="DD949" s="54">
        <f t="shared" si="2631"/>
        <v>0</v>
      </c>
      <c r="DE949" s="54">
        <f t="shared" si="2632"/>
        <v>0</v>
      </c>
      <c r="DF949" s="54">
        <f t="shared" si="2633"/>
        <v>0</v>
      </c>
      <c r="DG949" s="54">
        <f t="shared" si="2634"/>
        <v>2</v>
      </c>
      <c r="DH949" s="71">
        <f t="shared" si="2635"/>
        <v>0</v>
      </c>
      <c r="DI949" s="71">
        <f t="shared" si="2636"/>
        <v>0</v>
      </c>
      <c r="DJ949" s="54">
        <f t="shared" si="2637"/>
        <v>0</v>
      </c>
      <c r="DK949" s="54">
        <f t="shared" si="2638"/>
        <v>2</v>
      </c>
      <c r="DL949" s="4">
        <f t="shared" si="2568"/>
        <v>0</v>
      </c>
      <c r="DM949" s="3">
        <f t="shared" si="2639"/>
        <v>0</v>
      </c>
      <c r="DN949" s="3">
        <f t="shared" si="2640"/>
        <v>0</v>
      </c>
      <c r="DO949" s="4" t="e">
        <f t="shared" si="2641"/>
        <v>#DIV/0!</v>
      </c>
      <c r="DP949" s="57"/>
      <c r="DQ949" s="57"/>
      <c r="DR949" s="56">
        <f t="shared" si="2569"/>
        <v>2</v>
      </c>
      <c r="DS949" s="56">
        <f t="shared" si="2570"/>
        <v>0</v>
      </c>
      <c r="DT949" s="38">
        <f t="shared" si="2571"/>
        <v>0</v>
      </c>
      <c r="DU949" s="38">
        <f t="shared" si="2642"/>
        <v>2</v>
      </c>
      <c r="DV949" s="38">
        <f t="shared" si="2572"/>
        <v>0</v>
      </c>
      <c r="DW949" s="39">
        <f t="shared" si="2573"/>
        <v>0</v>
      </c>
      <c r="DX949" s="39">
        <f t="shared" si="2574"/>
        <v>0</v>
      </c>
      <c r="DY949" s="39">
        <f t="shared" si="2575"/>
        <v>0</v>
      </c>
      <c r="DZ949" s="39">
        <f t="shared" si="2576"/>
        <v>0</v>
      </c>
      <c r="EA949" s="39">
        <f t="shared" si="2577"/>
        <v>0</v>
      </c>
      <c r="EB949" s="37" t="e">
        <f t="shared" si="2643"/>
        <v>#DIV/0!</v>
      </c>
      <c r="EC949" s="37" t="e">
        <f t="shared" si="2644"/>
        <v>#DIV/0!</v>
      </c>
      <c r="ED949" s="37" t="e">
        <f t="shared" si="2645"/>
        <v>#DIV/0!</v>
      </c>
      <c r="EE949" s="37" t="e">
        <f t="shared" si="2646"/>
        <v>#DIV/0!</v>
      </c>
      <c r="EF949" s="39" t="e">
        <f t="shared" si="2647"/>
        <v>#DIV/0!</v>
      </c>
      <c r="EG949" s="37" t="e">
        <f t="shared" si="2648"/>
        <v>#DIV/0!</v>
      </c>
      <c r="EH949" s="37" t="e">
        <f t="shared" si="2649"/>
        <v>#DIV/0!</v>
      </c>
      <c r="EI949" s="11" t="b">
        <f t="shared" si="2650"/>
        <v>1</v>
      </c>
      <c r="EJ949" s="11" t="b">
        <f t="shared" si="2651"/>
        <v>0</v>
      </c>
      <c r="EK949" s="39" t="e">
        <f t="shared" si="2652"/>
        <v>#DIV/0!</v>
      </c>
      <c r="EL949" s="39" t="e">
        <f t="shared" si="2653"/>
        <v>#DIV/0!</v>
      </c>
      <c r="EM949" s="39" t="e">
        <f t="shared" si="2654"/>
        <v>#DIV/0!</v>
      </c>
      <c r="EN949" s="39" t="e">
        <f t="shared" si="2655"/>
        <v>#DIV/0!</v>
      </c>
      <c r="EO949" s="39" t="e">
        <f t="shared" si="2656"/>
        <v>#DIV/0!</v>
      </c>
      <c r="EP949" s="39" t="e">
        <f t="shared" si="2657"/>
        <v>#DIV/0!</v>
      </c>
      <c r="EQ949" s="39" t="e">
        <f t="shared" si="2658"/>
        <v>#DIV/0!</v>
      </c>
      <c r="ER949" s="39" t="e">
        <f t="shared" si="2659"/>
        <v>#DIV/0!</v>
      </c>
      <c r="ES949" s="58" t="str">
        <f t="shared" si="2660"/>
        <v>(OH,F,Cl)-dominate amphibole</v>
      </c>
      <c r="ET949" s="58" t="e">
        <f t="shared" si="2661"/>
        <v>#N/A</v>
      </c>
      <c r="EU949" s="56">
        <f t="shared" si="2578"/>
        <v>0</v>
      </c>
      <c r="EV949" s="56">
        <f t="shared" si="2579"/>
        <v>0</v>
      </c>
      <c r="EW949" s="56">
        <f t="shared" si="2580"/>
        <v>0</v>
      </c>
      <c r="EX949" s="56">
        <f t="shared" si="2581"/>
        <v>0</v>
      </c>
      <c r="EY949" s="56">
        <f t="shared" si="2582"/>
        <v>0</v>
      </c>
      <c r="EZ949" s="56">
        <f t="shared" si="2583"/>
        <v>0</v>
      </c>
      <c r="FA949" s="39">
        <f t="shared" si="2584"/>
        <v>0</v>
      </c>
      <c r="FB949" s="39">
        <f t="shared" si="2585"/>
        <v>0</v>
      </c>
      <c r="FC949" s="54">
        <f t="shared" si="2586"/>
        <v>0</v>
      </c>
      <c r="FD949" s="54">
        <f t="shared" si="2587"/>
        <v>0</v>
      </c>
      <c r="FE949" s="39">
        <f t="shared" si="2588"/>
        <v>0</v>
      </c>
      <c r="FF949" s="54">
        <f t="shared" si="2589"/>
        <v>0</v>
      </c>
      <c r="FG949" s="39">
        <f t="shared" si="2590"/>
        <v>0</v>
      </c>
      <c r="FH949" s="39">
        <f t="shared" si="2662"/>
        <v>0</v>
      </c>
      <c r="FI949" s="39">
        <f t="shared" si="2663"/>
        <v>0</v>
      </c>
      <c r="FJ949" s="39">
        <f t="shared" si="2664"/>
        <v>0</v>
      </c>
      <c r="FK949" s="39" t="e">
        <f t="shared" si="2665"/>
        <v>#DIV/0!</v>
      </c>
      <c r="FL949" s="39" t="e">
        <f t="shared" si="2666"/>
        <v>#DIV/0!</v>
      </c>
      <c r="FM949" s="39" t="e">
        <f t="shared" si="2667"/>
        <v>#DIV/0!</v>
      </c>
      <c r="FN949" s="39">
        <f t="shared" si="2668"/>
        <v>1</v>
      </c>
      <c r="FO949" s="39">
        <f t="shared" si="2591"/>
        <v>0</v>
      </c>
      <c r="FP949" s="39">
        <f t="shared" si="2592"/>
        <v>0</v>
      </c>
      <c r="FQ949" s="39">
        <f t="shared" si="2593"/>
        <v>0</v>
      </c>
      <c r="FR949" s="39">
        <f t="shared" si="2669"/>
        <v>0</v>
      </c>
      <c r="FS949" s="39">
        <f t="shared" si="2670"/>
        <v>0</v>
      </c>
      <c r="FU949" s="39" t="e">
        <f t="shared" si="2671"/>
        <v>#DIV/0!</v>
      </c>
      <c r="FV949" s="39" t="e">
        <f t="shared" si="2672"/>
        <v>#DIV/0!</v>
      </c>
      <c r="FW949" s="39" t="e">
        <f t="shared" si="2673"/>
        <v>#DIV/0!</v>
      </c>
      <c r="FY949" s="39" t="e">
        <f t="shared" si="2674"/>
        <v>#DIV/0!</v>
      </c>
      <c r="FZ949" s="39" t="e">
        <f t="shared" si="2675"/>
        <v>#DIV/0!</v>
      </c>
      <c r="GA949" s="39" t="e">
        <f t="shared" si="2676"/>
        <v>#DIV/0!</v>
      </c>
      <c r="GB949" s="39" t="e">
        <f t="shared" si="2677"/>
        <v>#DIV/0!</v>
      </c>
      <c r="GC949" s="39" t="e">
        <f t="shared" si="2678"/>
        <v>#DIV/0!</v>
      </c>
      <c r="GD949" s="39" t="e">
        <f t="shared" si="2679"/>
        <v>#DIV/0!</v>
      </c>
      <c r="GE949" s="39" t="e">
        <f t="shared" si="2680"/>
        <v>#DIV/0!</v>
      </c>
      <c r="GF949" s="39" t="e">
        <f t="shared" si="2681"/>
        <v>#DIV/0!</v>
      </c>
      <c r="GG949" s="39" t="e">
        <f t="shared" si="2682"/>
        <v>#DIV/0!</v>
      </c>
      <c r="GH949" s="39" t="e">
        <f t="shared" si="2683"/>
        <v>#DIV/0!</v>
      </c>
      <c r="GI949" s="39"/>
      <c r="GJ949" s="39" t="e">
        <f t="shared" si="2684"/>
        <v>#DIV/0!</v>
      </c>
      <c r="GK949" s="39" t="e">
        <f t="shared" si="2685"/>
        <v>#DIV/0!</v>
      </c>
      <c r="GL949" s="39" t="e">
        <f t="shared" si="2686"/>
        <v>#DIV/0!</v>
      </c>
      <c r="GM949" s="39" t="e">
        <f t="shared" si="2687"/>
        <v>#DIV/0!</v>
      </c>
      <c r="GN949" s="39" t="e">
        <f t="shared" si="2688"/>
        <v>#DIV/0!</v>
      </c>
      <c r="GO949" s="57"/>
      <c r="GP949" s="57" t="e">
        <f t="shared" si="2689"/>
        <v>#DIV/0!</v>
      </c>
      <c r="GQ949" s="59" t="e">
        <f t="shared" si="2690"/>
        <v>#DIV/0!</v>
      </c>
      <c r="GR949" s="41" t="e">
        <f t="shared" si="2691"/>
        <v>#DIV/0!</v>
      </c>
      <c r="GS949" s="57" t="e">
        <f t="shared" si="2692"/>
        <v>#DIV/0!</v>
      </c>
      <c r="GT949" s="57" t="e">
        <f t="shared" si="2693"/>
        <v>#DIV/0!</v>
      </c>
      <c r="GU949" s="57" t="e">
        <f t="shared" si="2694"/>
        <v>#DIV/0!</v>
      </c>
      <c r="GV949" s="57"/>
      <c r="GW949" s="42" t="e">
        <f t="shared" si="2695"/>
        <v>#DIV/0!</v>
      </c>
      <c r="GX949" s="42" t="e">
        <f t="shared" si="2696"/>
        <v>#DIV/0!</v>
      </c>
      <c r="GY949" s="42" t="e">
        <f t="shared" si="2697"/>
        <v>#DIV/0!</v>
      </c>
      <c r="GZ949" s="57"/>
      <c r="HA949" s="2" t="e">
        <f t="shared" si="2698"/>
        <v>#DIV/0!</v>
      </c>
      <c r="HB949" s="2" t="e">
        <f t="shared" si="2699"/>
        <v>#DIV/0!</v>
      </c>
      <c r="HC949" s="2" t="e">
        <f t="shared" si="2700"/>
        <v>#DIV/0!</v>
      </c>
      <c r="HD949" s="2" t="e">
        <f t="shared" si="2701"/>
        <v>#DIV/0!</v>
      </c>
      <c r="HE949" s="2" t="e">
        <f t="shared" si="2702"/>
        <v>#DIV/0!</v>
      </c>
      <c r="HF949" s="2" t="e">
        <f t="shared" si="2703"/>
        <v>#DIV/0!</v>
      </c>
      <c r="HG949" s="2" t="e">
        <f t="shared" si="2704"/>
        <v>#DIV/0!</v>
      </c>
      <c r="HH949" s="2" t="e">
        <f t="shared" si="2705"/>
        <v>#DIV/0!</v>
      </c>
      <c r="HI949" s="2" t="e">
        <f t="shared" si="2706"/>
        <v>#DIV/0!</v>
      </c>
      <c r="HJ949" s="11" t="e">
        <f t="shared" si="2707"/>
        <v>#DIV/0!</v>
      </c>
      <c r="HK949" s="60" t="e">
        <f t="shared" si="2708"/>
        <v>#DIV/0!</v>
      </c>
      <c r="HL949" s="57"/>
      <c r="HM949" s="57" t="e">
        <f t="shared" si="2709"/>
        <v>#DIV/0!</v>
      </c>
      <c r="HN949" s="57" t="e">
        <f t="shared" si="2710"/>
        <v>#DIV/0!</v>
      </c>
      <c r="HO949" s="57" t="e">
        <f t="shared" si="2711"/>
        <v>#DIV/0!</v>
      </c>
      <c r="HP949" s="57" t="e">
        <f t="shared" si="2712"/>
        <v>#DIV/0!</v>
      </c>
      <c r="HQ949" s="57" t="e">
        <f t="shared" si="2713"/>
        <v>#DIV/0!</v>
      </c>
      <c r="HR949" s="57"/>
      <c r="HS949" s="57" t="e">
        <f t="shared" si="2714"/>
        <v>#DIV/0!</v>
      </c>
      <c r="HT949" s="57" t="e">
        <f t="shared" si="2715"/>
        <v>#DIV/0!</v>
      </c>
      <c r="HU949" s="57" t="e">
        <f t="shared" si="2716"/>
        <v>#DIV/0!</v>
      </c>
      <c r="HV949" s="57" t="e">
        <f t="shared" si="2717"/>
        <v>#DIV/0!</v>
      </c>
      <c r="HW949" s="57" t="e">
        <f t="shared" si="2718"/>
        <v>#DIV/0!</v>
      </c>
      <c r="HX949" s="57"/>
      <c r="HY949" s="57" t="e">
        <f t="shared" si="2719"/>
        <v>#DIV/0!</v>
      </c>
      <c r="HZ949" s="57" t="e">
        <f t="shared" si="2720"/>
        <v>#DIV/0!</v>
      </c>
      <c r="IA949" s="57"/>
      <c r="IB949" s="61">
        <f t="shared" si="2721"/>
        <v>0</v>
      </c>
      <c r="IC949" s="57" t="str">
        <f t="shared" si="2722"/>
        <v/>
      </c>
      <c r="ID949" s="42"/>
      <c r="IE949" s="2" t="str">
        <f t="shared" si="2723"/>
        <v/>
      </c>
      <c r="IF949" s="60" t="e">
        <f t="shared" si="2724"/>
        <v>#DIV/0!</v>
      </c>
      <c r="IG949" s="60" t="str">
        <f t="shared" si="2725"/>
        <v/>
      </c>
      <c r="IH949" s="60" t="str">
        <f t="shared" si="2726"/>
        <v>zinco-</v>
      </c>
      <c r="II949" s="60" t="str">
        <f t="shared" si="2727"/>
        <v>mangano-</v>
      </c>
      <c r="IJ949" s="60" t="e">
        <f t="shared" si="2728"/>
        <v>#DIV/0!</v>
      </c>
      <c r="IK949" s="60" t="e">
        <f t="shared" si="2729"/>
        <v>#DIV/0!</v>
      </c>
      <c r="IL949" s="60" t="e">
        <f t="shared" si="2730"/>
        <v>#DIV/0!</v>
      </c>
      <c r="IM949" s="60" t="e">
        <f t="shared" si="2731"/>
        <v>#DIV/0!</v>
      </c>
      <c r="IN949" s="60" t="str">
        <f t="shared" si="2732"/>
        <v/>
      </c>
      <c r="IO949" s="60" t="str">
        <f t="shared" si="2733"/>
        <v/>
      </c>
      <c r="IP949" s="57"/>
      <c r="IQ949" s="57" t="str">
        <f t="shared" si="2734"/>
        <v>ERROR!!</v>
      </c>
    </row>
    <row r="950" spans="24:251">
      <c r="X950" s="29">
        <f t="shared" si="2735"/>
        <v>0</v>
      </c>
      <c r="Y950" s="29">
        <f t="shared" si="2736"/>
        <v>0</v>
      </c>
      <c r="Z950" s="29" t="e">
        <f t="shared" si="2737"/>
        <v>#DIV/0!</v>
      </c>
      <c r="AA950" s="29" t="e">
        <f t="shared" si="2738"/>
        <v>#DIV/0!</v>
      </c>
      <c r="AB950" s="29" t="e">
        <f t="shared" si="2739"/>
        <v>#DIV/0!</v>
      </c>
      <c r="AC950" s="29" t="e">
        <f t="shared" si="2740"/>
        <v>#DIV/0!</v>
      </c>
      <c r="AF950" s="23">
        <v>60.084299999999999</v>
      </c>
      <c r="AG950" s="23">
        <v>79.878799999999998</v>
      </c>
      <c r="AH950" s="23">
        <v>101.96120000000001</v>
      </c>
      <c r="AI950" s="23">
        <v>151.99039999999999</v>
      </c>
      <c r="AJ950" s="23">
        <v>159.69</v>
      </c>
      <c r="AK950" s="23">
        <v>71.846400000000003</v>
      </c>
      <c r="AL950" s="23">
        <v>70.9375</v>
      </c>
      <c r="AM950" s="23">
        <v>40.304400000000001</v>
      </c>
      <c r="AN950" s="23">
        <v>56.077399999999997</v>
      </c>
      <c r="AO950" s="23">
        <v>61.978999999999999</v>
      </c>
      <c r="AP950" s="23">
        <v>94.195999999999998</v>
      </c>
      <c r="AQ950" s="23">
        <v>18.998000000000001</v>
      </c>
      <c r="AR950" s="23">
        <v>35.450000000000003</v>
      </c>
      <c r="AS950" s="23">
        <v>29.88</v>
      </c>
      <c r="AT950" s="23">
        <v>74.691999999999993</v>
      </c>
      <c r="AU950" s="23">
        <v>81.39</v>
      </c>
      <c r="AX950" s="54">
        <f t="shared" si="2595"/>
        <v>0</v>
      </c>
      <c r="AY950" s="54">
        <f t="shared" si="2596"/>
        <v>0</v>
      </c>
      <c r="AZ950" s="54">
        <f t="shared" si="2597"/>
        <v>0</v>
      </c>
      <c r="BA950" s="54">
        <f t="shared" si="2598"/>
        <v>0</v>
      </c>
      <c r="BB950" s="54">
        <f t="shared" si="2599"/>
        <v>0</v>
      </c>
      <c r="BC950" s="54">
        <f t="shared" si="2600"/>
        <v>0</v>
      </c>
      <c r="BD950" s="54">
        <f t="shared" si="2601"/>
        <v>0</v>
      </c>
      <c r="BE950" s="54">
        <f t="shared" si="2602"/>
        <v>0</v>
      </c>
      <c r="BF950" s="54">
        <f t="shared" si="2603"/>
        <v>0</v>
      </c>
      <c r="BG950" s="54">
        <f t="shared" si="2604"/>
        <v>0</v>
      </c>
      <c r="BH950" s="54">
        <f t="shared" si="2605"/>
        <v>0</v>
      </c>
      <c r="BI950" s="54">
        <f t="shared" si="2606"/>
        <v>0</v>
      </c>
      <c r="BJ950" s="54">
        <f t="shared" si="2607"/>
        <v>0</v>
      </c>
      <c r="BK950" s="54">
        <f t="shared" si="2608"/>
        <v>0</v>
      </c>
      <c r="BL950" s="54">
        <f t="shared" si="2609"/>
        <v>0</v>
      </c>
      <c r="BM950" s="42"/>
      <c r="BO950" s="54">
        <f>'Norm-coeff'!$C$2+$AX950*'Norm-coeff'!$D$2+$AY950*'Norm-coeff'!$E$2+$AZ950*'Norm-coeff'!$F$2+$BA950*'Norm-coeff'!$G$2+$BB950*'Norm-coeff'!$H$2+$BC950*'Norm-coeff'!$I$2+$BD950*'Norm-coeff'!$J$2+$BE950*'Norm-coeff'!$K$2+$BF950*'Norm-coeff'!$L$2+$BG950*'Norm-coeff'!$M$2+$BH950*'Norm-coeff'!$N$2+$BI950*'Norm-coeff'!$O$2</f>
        <v>5.4045421474420303</v>
      </c>
      <c r="BP950" s="54">
        <f>'Norm-coeff'!$C$3+$AX950*'Norm-coeff'!$D$3+$AY950*'Norm-coeff'!$E$3+$AZ950*'Norm-coeff'!$F$3+$BA950*'Norm-coeff'!$G$3+$BB950*'Norm-coeff'!$H$3+$BC950*'Norm-coeff'!$I$3+$BD950*'Norm-coeff'!$J$3+$BE950*'Norm-coeff'!$K$3+$BF950*'Norm-coeff'!$L$3+$BG950*'Norm-coeff'!$M$3+$BH950*'Norm-coeff'!$N$3+$BI950*'Norm-coeff'!$O$3</f>
        <v>3.15319116612705</v>
      </c>
      <c r="BQ950" s="54">
        <f>'Norm-coeff'!$C$4+$AX950*'Norm-coeff'!$D$4+$AY950*'Norm-coeff'!$E$4+$AZ950*'Norm-coeff'!$F$4+$BA950*'Norm-coeff'!$G$4+$BB950*'Norm-coeff'!$H$4+$BC950*'Norm-coeff'!$I$4+$BD950*'Norm-coeff'!$J$4+$BE950*'Norm-coeff'!$K$4+$BF950*'Norm-coeff'!$L$4+$BG950*'Norm-coeff'!$M$4+$BH950*'Norm-coeff'!$N$4+$BI950*'Norm-coeff'!$O$4</f>
        <v>1.42115649462768</v>
      </c>
      <c r="BR950" s="54">
        <f>'Norm-coeff'!$C$5+$AX950*'Norm-coeff'!$D$5+$AY950*'Norm-coeff'!$E$5+$AZ950*'Norm-coeff'!$F$5+$BA950*'Norm-coeff'!$G$5+$BB950*'Norm-coeff'!$H$5+$BC950*'Norm-coeff'!$I$5+$BD950*'Norm-coeff'!$J$5+$BE950*'Norm-coeff'!$K$5+$BF950*'Norm-coeff'!$L$5+$BG950*'Norm-coeff'!$M$5+$BH950*'Norm-coeff'!$N$5+$BI950*'Norm-coeff'!$O$5</f>
        <v>1.0553329241296201</v>
      </c>
      <c r="BS950" s="54">
        <f>'Norm-coeff'!$C$6+$AX950*'Norm-coeff'!$D$6+$AY950*'Norm-coeff'!$E$6+$AZ950*'Norm-coeff'!$F$6+$BA950*'Norm-coeff'!$G$6+$BB950*'Norm-coeff'!$H$6+$BC950*'Norm-coeff'!$I$6+$BD950*'Norm-coeff'!$J$6+$BE950*'Norm-coeff'!$K$6+$BF950*'Norm-coeff'!$L$6+$BG950*'Norm-coeff'!$M$6+$BH950*'Norm-coeff'!$N$6+$BI950*'Norm-coeff'!$O$6</f>
        <v>-1.48700885495103E-2</v>
      </c>
      <c r="BT950" s="54">
        <f>'Norm-coeff'!$C$7+$AX950*'Norm-coeff'!$D$7+$AY950*'Norm-coeff'!$E$7+$AZ950*'Norm-coeff'!$F$7+$BA950*'Norm-coeff'!$G$7+$BB950*'Norm-coeff'!$H$7+$BC950*'Norm-coeff'!$I$7+$BD950*'Norm-coeff'!$J$7+$BE950*'Norm-coeff'!$K$7+$BF950*'Norm-coeff'!$L$7+$BG950*'Norm-coeff'!$M$7+$BH950*'Norm-coeff'!$N$7+$BI950*'Norm-coeff'!$O$7</f>
        <v>2.0907583608832998</v>
      </c>
      <c r="BU950" s="54">
        <f>'Norm-coeff'!$C$8+$AX950*'Norm-coeff'!$D$8+$AY950*'Norm-coeff'!$E$8+$AZ950*'Norm-coeff'!$F$8+$BA950*'Norm-coeff'!$G$8+$BB950*'Norm-coeff'!$H$8+$BC950*'Norm-coeff'!$I$8+$BD950*'Norm-coeff'!$J$8+$BE950*'Norm-coeff'!$K$8+$BF950*'Norm-coeff'!$L$8+$BG950*'Norm-coeff'!$M$8+$BH950*'Norm-coeff'!$N$8+$BI950*'Norm-coeff'!$O$8</f>
        <v>0.65894159836244504</v>
      </c>
      <c r="BV950" s="54">
        <f>'Norm-coeff'!$C$9+$AX950*'Norm-coeff'!$D$9+$AY950*'Norm-coeff'!$E$9+$AZ950*'Norm-coeff'!$F$9+$BA950*'Norm-coeff'!$G$9+$BB950*'Norm-coeff'!$H$9+$BC950*'Norm-coeff'!$I$9+$BD950*'Norm-coeff'!$J$9+$BE950*'Norm-coeff'!$K$9+$BF950*'Norm-coeff'!$L$9+$BG950*'Norm-coeff'!$M$9+$BH950*'Norm-coeff'!$N$9+$BI950*'Norm-coeff'!$O$9</f>
        <v>1.48961085014701</v>
      </c>
      <c r="BW950" s="54">
        <f>'Norm-coeff'!$C$10+$AX950*'Norm-coeff'!$D$10+$AY950*'Norm-coeff'!$E$10+$AZ950*'Norm-coeff'!$F$10+$BA950*'Norm-coeff'!$G$10+$BB950*'Norm-coeff'!$H$10+$BC950*'Norm-coeff'!$I$10+$BD950*'Norm-coeff'!$J$10+$BE950*'Norm-coeff'!$K$10+$BF950*'Norm-coeff'!$L$10+$BG950*'Norm-coeff'!$M$10+$BH950*'Norm-coeff'!$N$10+$BI950*'Norm-coeff'!$O$10</f>
        <v>1.42058735749591</v>
      </c>
      <c r="BX950" s="54">
        <f>'Norm-coeff'!$C$11+$AX950*'Norm-coeff'!$D$11+$AY950*'Norm-coeff'!$E$11+$AZ950*'Norm-coeff'!$F$11+$BA950*'Norm-coeff'!$G$11+$BB950*'Norm-coeff'!$H$11+$BC950*'Norm-coeff'!$I$11+$BD950*'Norm-coeff'!$J$11+$BE950*'Norm-coeff'!$K$11+$BF950*'Norm-coeff'!$L$11+$BG950*'Norm-coeff'!$M$11+$BH950*'Norm-coeff'!$N$11+$BI950*'Norm-coeff'!$O$11</f>
        <v>0.221233014421479</v>
      </c>
      <c r="BY950" s="54">
        <f>'Norm-coeff'!$C$12+$AX950*'Norm-coeff'!$D$12+$AY950*'Norm-coeff'!$E$12+$AZ950*'Norm-coeff'!$F$12+$BA950*'Norm-coeff'!$G$12+$BB950*'Norm-coeff'!$H$12+$BC950*'Norm-coeff'!$I$12+$BD950*'Norm-coeff'!$J$12+$BE950*'Norm-coeff'!$K$12+$BF950*'Norm-coeff'!$L$12+$BG950*'Norm-coeff'!$M$12+$BH950*'Norm-coeff'!$N$12+$BI950*'Norm-coeff'!$O$12</f>
        <v>0.283527502056037</v>
      </c>
      <c r="BZ950" s="54">
        <f>'Norm-coeff'!$C$13+$AX950*'Norm-coeff'!$D$13+$AY950*'Norm-coeff'!$E$13+$AZ950*'Norm-coeff'!$F$13+$BA950*'Norm-coeff'!$G$13+$BB950*'Norm-coeff'!$H$13+$BC950*'Norm-coeff'!$I$13+$BD950*'Norm-coeff'!$J$13+$BE950*'Norm-coeff'!$K$13+$BF950*'Norm-coeff'!$L$13+$BG950*'Norm-coeff'!$M$13+$BH950*'Norm-coeff'!$N$13+$BI950*'Norm-coeff'!$O$13</f>
        <v>-4.1864930554451202E-2</v>
      </c>
      <c r="CA950" s="54">
        <f>'Norm-coeff'!$C$14+$AX950*'Norm-coeff'!$D$14+$AY950*'Norm-coeff'!$E$14+$AZ950*'Norm-coeff'!$F$14+$BA950*'Norm-coeff'!$G$14+$BB950*'Norm-coeff'!$H$14+$BC950*'Norm-coeff'!$I$14+$BD950*'Norm-coeff'!$J$14+$BE950*'Norm-coeff'!$K$14+$BF950*'Norm-coeff'!$L$14+$BG950*'Norm-coeff'!$M$14+$BH950*'Norm-coeff'!$N$14+$BI950*'Norm-coeff'!$O$14</f>
        <v>4.2526983164477103</v>
      </c>
      <c r="CC950" s="54">
        <f t="shared" si="2610"/>
        <v>0</v>
      </c>
      <c r="CG950" s="54">
        <f t="shared" si="2611"/>
        <v>0</v>
      </c>
      <c r="CH950" s="54">
        <f t="shared" si="2594"/>
        <v>0</v>
      </c>
      <c r="CI950" s="54">
        <f t="shared" si="2612"/>
        <v>0</v>
      </c>
      <c r="CJ950" s="56">
        <f t="shared" si="2613"/>
        <v>0</v>
      </c>
      <c r="CK950" s="54">
        <f t="shared" si="2614"/>
        <v>0</v>
      </c>
      <c r="CL950" s="54">
        <f t="shared" si="2615"/>
        <v>0</v>
      </c>
      <c r="CM950" s="54">
        <f t="shared" si="2616"/>
        <v>0</v>
      </c>
      <c r="CN950" s="54">
        <f t="shared" si="2617"/>
        <v>0</v>
      </c>
      <c r="CO950" s="54">
        <f t="shared" si="2618"/>
        <v>0</v>
      </c>
      <c r="CP950" s="54">
        <f t="shared" si="2619"/>
        <v>0</v>
      </c>
      <c r="CQ950" s="54">
        <f t="shared" si="2620"/>
        <v>0</v>
      </c>
      <c r="CR950" s="54">
        <f t="shared" si="2621"/>
        <v>0</v>
      </c>
      <c r="CS950" s="54">
        <f t="shared" si="2622"/>
        <v>0</v>
      </c>
      <c r="CU950" s="54">
        <f t="shared" si="2623"/>
        <v>0</v>
      </c>
      <c r="CV950" s="54">
        <f t="shared" si="2624"/>
        <v>0</v>
      </c>
      <c r="CW950" s="54">
        <f t="shared" si="2625"/>
        <v>0</v>
      </c>
      <c r="CX950" s="54">
        <f t="shared" si="2626"/>
        <v>0</v>
      </c>
      <c r="CZ950" s="54">
        <f t="shared" si="2627"/>
        <v>0</v>
      </c>
      <c r="DA950" s="54">
        <f t="shared" si="2628"/>
        <v>0</v>
      </c>
      <c r="DB950" s="54">
        <f t="shared" si="2629"/>
        <v>0</v>
      </c>
      <c r="DC950" s="54">
        <f t="shared" si="2630"/>
        <v>0</v>
      </c>
      <c r="DD950" s="54">
        <f t="shared" si="2631"/>
        <v>0</v>
      </c>
      <c r="DE950" s="54">
        <f t="shared" si="2632"/>
        <v>0</v>
      </c>
      <c r="DF950" s="54">
        <f t="shared" si="2633"/>
        <v>0</v>
      </c>
      <c r="DG950" s="54">
        <f t="shared" si="2634"/>
        <v>2</v>
      </c>
      <c r="DH950" s="71">
        <f t="shared" si="2635"/>
        <v>0</v>
      </c>
      <c r="DI950" s="71">
        <f t="shared" si="2636"/>
        <v>0</v>
      </c>
      <c r="DJ950" s="54">
        <f t="shared" si="2637"/>
        <v>0</v>
      </c>
      <c r="DK950" s="54">
        <f t="shared" si="2638"/>
        <v>2</v>
      </c>
      <c r="DL950" s="4">
        <f t="shared" si="2568"/>
        <v>0</v>
      </c>
      <c r="DM950" s="3">
        <f t="shared" si="2639"/>
        <v>0</v>
      </c>
      <c r="DN950" s="3">
        <f t="shared" si="2640"/>
        <v>0</v>
      </c>
      <c r="DO950" s="4" t="e">
        <f t="shared" si="2641"/>
        <v>#DIV/0!</v>
      </c>
      <c r="DP950" s="57"/>
      <c r="DQ950" s="57"/>
      <c r="DR950" s="56">
        <f t="shared" si="2569"/>
        <v>2</v>
      </c>
      <c r="DS950" s="56">
        <f t="shared" si="2570"/>
        <v>0</v>
      </c>
      <c r="DT950" s="38">
        <f t="shared" si="2571"/>
        <v>0</v>
      </c>
      <c r="DU950" s="38">
        <f t="shared" si="2642"/>
        <v>2</v>
      </c>
      <c r="DV950" s="38">
        <f t="shared" si="2572"/>
        <v>0</v>
      </c>
      <c r="DW950" s="39">
        <f t="shared" si="2573"/>
        <v>0</v>
      </c>
      <c r="DX950" s="39">
        <f t="shared" si="2574"/>
        <v>0</v>
      </c>
      <c r="DY950" s="39">
        <f t="shared" si="2575"/>
        <v>0</v>
      </c>
      <c r="DZ950" s="39">
        <f t="shared" si="2576"/>
        <v>0</v>
      </c>
      <c r="EA950" s="39">
        <f t="shared" si="2577"/>
        <v>0</v>
      </c>
      <c r="EB950" s="37" t="e">
        <f t="shared" si="2643"/>
        <v>#DIV/0!</v>
      </c>
      <c r="EC950" s="37" t="e">
        <f t="shared" si="2644"/>
        <v>#DIV/0!</v>
      </c>
      <c r="ED950" s="37" t="e">
        <f t="shared" si="2645"/>
        <v>#DIV/0!</v>
      </c>
      <c r="EE950" s="37" t="e">
        <f t="shared" si="2646"/>
        <v>#DIV/0!</v>
      </c>
      <c r="EF950" s="39" t="e">
        <f t="shared" si="2647"/>
        <v>#DIV/0!</v>
      </c>
      <c r="EG950" s="37" t="e">
        <f t="shared" si="2648"/>
        <v>#DIV/0!</v>
      </c>
      <c r="EH950" s="37" t="e">
        <f t="shared" si="2649"/>
        <v>#DIV/0!</v>
      </c>
      <c r="EI950" s="11" t="b">
        <f t="shared" si="2650"/>
        <v>1</v>
      </c>
      <c r="EJ950" s="11" t="b">
        <f t="shared" si="2651"/>
        <v>0</v>
      </c>
      <c r="EK950" s="39" t="e">
        <f t="shared" si="2652"/>
        <v>#DIV/0!</v>
      </c>
      <c r="EL950" s="39" t="e">
        <f t="shared" si="2653"/>
        <v>#DIV/0!</v>
      </c>
      <c r="EM950" s="39" t="e">
        <f t="shared" si="2654"/>
        <v>#DIV/0!</v>
      </c>
      <c r="EN950" s="39" t="e">
        <f t="shared" si="2655"/>
        <v>#DIV/0!</v>
      </c>
      <c r="EO950" s="39" t="e">
        <f t="shared" si="2656"/>
        <v>#DIV/0!</v>
      </c>
      <c r="EP950" s="39" t="e">
        <f t="shared" si="2657"/>
        <v>#DIV/0!</v>
      </c>
      <c r="EQ950" s="39" t="e">
        <f t="shared" si="2658"/>
        <v>#DIV/0!</v>
      </c>
      <c r="ER950" s="39" t="e">
        <f t="shared" si="2659"/>
        <v>#DIV/0!</v>
      </c>
      <c r="ES950" s="58" t="str">
        <f t="shared" si="2660"/>
        <v>(OH,F,Cl)-dominate amphibole</v>
      </c>
      <c r="ET950" s="58" t="e">
        <f t="shared" si="2661"/>
        <v>#N/A</v>
      </c>
      <c r="EU950" s="56">
        <f t="shared" si="2578"/>
        <v>0</v>
      </c>
      <c r="EV950" s="56">
        <f t="shared" si="2579"/>
        <v>0</v>
      </c>
      <c r="EW950" s="56">
        <f t="shared" si="2580"/>
        <v>0</v>
      </c>
      <c r="EX950" s="56">
        <f t="shared" si="2581"/>
        <v>0</v>
      </c>
      <c r="EY950" s="56">
        <f t="shared" si="2582"/>
        <v>0</v>
      </c>
      <c r="EZ950" s="56">
        <f t="shared" si="2583"/>
        <v>0</v>
      </c>
      <c r="FA950" s="39">
        <f t="shared" si="2584"/>
        <v>0</v>
      </c>
      <c r="FB950" s="39">
        <f t="shared" si="2585"/>
        <v>0</v>
      </c>
      <c r="FC950" s="54">
        <f t="shared" si="2586"/>
        <v>0</v>
      </c>
      <c r="FD950" s="54">
        <f t="shared" si="2587"/>
        <v>0</v>
      </c>
      <c r="FE950" s="39">
        <f t="shared" si="2588"/>
        <v>0</v>
      </c>
      <c r="FF950" s="54">
        <f t="shared" si="2589"/>
        <v>0</v>
      </c>
      <c r="FG950" s="39">
        <f t="shared" si="2590"/>
        <v>0</v>
      </c>
      <c r="FH950" s="39">
        <f t="shared" si="2662"/>
        <v>0</v>
      </c>
      <c r="FI950" s="39">
        <f t="shared" si="2663"/>
        <v>0</v>
      </c>
      <c r="FJ950" s="39">
        <f t="shared" si="2664"/>
        <v>0</v>
      </c>
      <c r="FK950" s="39" t="e">
        <f t="shared" si="2665"/>
        <v>#DIV/0!</v>
      </c>
      <c r="FL950" s="39" t="e">
        <f t="shared" si="2666"/>
        <v>#DIV/0!</v>
      </c>
      <c r="FM950" s="39" t="e">
        <f t="shared" si="2667"/>
        <v>#DIV/0!</v>
      </c>
      <c r="FN950" s="39">
        <f t="shared" si="2668"/>
        <v>1</v>
      </c>
      <c r="FO950" s="39">
        <f t="shared" si="2591"/>
        <v>0</v>
      </c>
      <c r="FP950" s="39">
        <f t="shared" si="2592"/>
        <v>0</v>
      </c>
      <c r="FQ950" s="39">
        <f t="shared" si="2593"/>
        <v>0</v>
      </c>
      <c r="FR950" s="39">
        <f t="shared" si="2669"/>
        <v>0</v>
      </c>
      <c r="FS950" s="39">
        <f t="shared" si="2670"/>
        <v>0</v>
      </c>
      <c r="FU950" s="39" t="e">
        <f t="shared" si="2671"/>
        <v>#DIV/0!</v>
      </c>
      <c r="FV950" s="39" t="e">
        <f t="shared" si="2672"/>
        <v>#DIV/0!</v>
      </c>
      <c r="FW950" s="39" t="e">
        <f t="shared" si="2673"/>
        <v>#DIV/0!</v>
      </c>
      <c r="FY950" s="39" t="e">
        <f t="shared" si="2674"/>
        <v>#DIV/0!</v>
      </c>
      <c r="FZ950" s="39" t="e">
        <f t="shared" si="2675"/>
        <v>#DIV/0!</v>
      </c>
      <c r="GA950" s="39" t="e">
        <f t="shared" si="2676"/>
        <v>#DIV/0!</v>
      </c>
      <c r="GB950" s="39" t="e">
        <f t="shared" si="2677"/>
        <v>#DIV/0!</v>
      </c>
      <c r="GC950" s="39" t="e">
        <f t="shared" si="2678"/>
        <v>#DIV/0!</v>
      </c>
      <c r="GD950" s="39" t="e">
        <f t="shared" si="2679"/>
        <v>#DIV/0!</v>
      </c>
      <c r="GE950" s="39" t="e">
        <f t="shared" si="2680"/>
        <v>#DIV/0!</v>
      </c>
      <c r="GF950" s="39" t="e">
        <f t="shared" si="2681"/>
        <v>#DIV/0!</v>
      </c>
      <c r="GG950" s="39" t="e">
        <f t="shared" si="2682"/>
        <v>#DIV/0!</v>
      </c>
      <c r="GH950" s="39" t="e">
        <f t="shared" si="2683"/>
        <v>#DIV/0!</v>
      </c>
      <c r="GI950" s="39"/>
      <c r="GJ950" s="39" t="e">
        <f t="shared" si="2684"/>
        <v>#DIV/0!</v>
      </c>
      <c r="GK950" s="39" t="e">
        <f t="shared" si="2685"/>
        <v>#DIV/0!</v>
      </c>
      <c r="GL950" s="39" t="e">
        <f t="shared" si="2686"/>
        <v>#DIV/0!</v>
      </c>
      <c r="GM950" s="39" t="e">
        <f t="shared" si="2687"/>
        <v>#DIV/0!</v>
      </c>
      <c r="GN950" s="39" t="e">
        <f t="shared" si="2688"/>
        <v>#DIV/0!</v>
      </c>
      <c r="GO950" s="57"/>
      <c r="GP950" s="57" t="e">
        <f t="shared" si="2689"/>
        <v>#DIV/0!</v>
      </c>
      <c r="GQ950" s="59" t="e">
        <f t="shared" si="2690"/>
        <v>#DIV/0!</v>
      </c>
      <c r="GR950" s="41" t="e">
        <f t="shared" si="2691"/>
        <v>#DIV/0!</v>
      </c>
      <c r="GS950" s="57" t="e">
        <f t="shared" si="2692"/>
        <v>#DIV/0!</v>
      </c>
      <c r="GT950" s="57" t="e">
        <f t="shared" si="2693"/>
        <v>#DIV/0!</v>
      </c>
      <c r="GU950" s="57" t="e">
        <f t="shared" si="2694"/>
        <v>#DIV/0!</v>
      </c>
      <c r="GV950" s="57"/>
      <c r="GW950" s="42" t="e">
        <f t="shared" si="2695"/>
        <v>#DIV/0!</v>
      </c>
      <c r="GX950" s="42" t="e">
        <f t="shared" si="2696"/>
        <v>#DIV/0!</v>
      </c>
      <c r="GY950" s="42" t="e">
        <f t="shared" si="2697"/>
        <v>#DIV/0!</v>
      </c>
      <c r="GZ950" s="57"/>
      <c r="HA950" s="2" t="e">
        <f t="shared" si="2698"/>
        <v>#DIV/0!</v>
      </c>
      <c r="HB950" s="2" t="e">
        <f t="shared" si="2699"/>
        <v>#DIV/0!</v>
      </c>
      <c r="HC950" s="2" t="e">
        <f t="shared" si="2700"/>
        <v>#DIV/0!</v>
      </c>
      <c r="HD950" s="2" t="e">
        <f t="shared" si="2701"/>
        <v>#DIV/0!</v>
      </c>
      <c r="HE950" s="2" t="e">
        <f t="shared" si="2702"/>
        <v>#DIV/0!</v>
      </c>
      <c r="HF950" s="2" t="e">
        <f t="shared" si="2703"/>
        <v>#DIV/0!</v>
      </c>
      <c r="HG950" s="2" t="e">
        <f t="shared" si="2704"/>
        <v>#DIV/0!</v>
      </c>
      <c r="HH950" s="2" t="e">
        <f t="shared" si="2705"/>
        <v>#DIV/0!</v>
      </c>
      <c r="HI950" s="2" t="e">
        <f t="shared" si="2706"/>
        <v>#DIV/0!</v>
      </c>
      <c r="HJ950" s="11" t="e">
        <f t="shared" si="2707"/>
        <v>#DIV/0!</v>
      </c>
      <c r="HK950" s="60" t="e">
        <f t="shared" si="2708"/>
        <v>#DIV/0!</v>
      </c>
      <c r="HL950" s="57"/>
      <c r="HM950" s="57" t="e">
        <f t="shared" si="2709"/>
        <v>#DIV/0!</v>
      </c>
      <c r="HN950" s="57" t="e">
        <f t="shared" si="2710"/>
        <v>#DIV/0!</v>
      </c>
      <c r="HO950" s="57" t="e">
        <f t="shared" si="2711"/>
        <v>#DIV/0!</v>
      </c>
      <c r="HP950" s="57" t="e">
        <f t="shared" si="2712"/>
        <v>#DIV/0!</v>
      </c>
      <c r="HQ950" s="57" t="e">
        <f t="shared" si="2713"/>
        <v>#DIV/0!</v>
      </c>
      <c r="HR950" s="57"/>
      <c r="HS950" s="57" t="e">
        <f t="shared" si="2714"/>
        <v>#DIV/0!</v>
      </c>
      <c r="HT950" s="57" t="e">
        <f t="shared" si="2715"/>
        <v>#DIV/0!</v>
      </c>
      <c r="HU950" s="57" t="e">
        <f t="shared" si="2716"/>
        <v>#DIV/0!</v>
      </c>
      <c r="HV950" s="57" t="e">
        <f t="shared" si="2717"/>
        <v>#DIV/0!</v>
      </c>
      <c r="HW950" s="57" t="e">
        <f t="shared" si="2718"/>
        <v>#DIV/0!</v>
      </c>
      <c r="HX950" s="57"/>
      <c r="HY950" s="57" t="e">
        <f t="shared" si="2719"/>
        <v>#DIV/0!</v>
      </c>
      <c r="HZ950" s="57" t="e">
        <f t="shared" si="2720"/>
        <v>#DIV/0!</v>
      </c>
      <c r="IA950" s="57"/>
      <c r="IB950" s="61">
        <f t="shared" si="2721"/>
        <v>0</v>
      </c>
      <c r="IC950" s="57" t="str">
        <f t="shared" si="2722"/>
        <v/>
      </c>
      <c r="ID950" s="42"/>
      <c r="IE950" s="2" t="str">
        <f t="shared" si="2723"/>
        <v/>
      </c>
      <c r="IF950" s="60" t="e">
        <f t="shared" si="2724"/>
        <v>#DIV/0!</v>
      </c>
      <c r="IG950" s="60" t="str">
        <f t="shared" si="2725"/>
        <v/>
      </c>
      <c r="IH950" s="60" t="str">
        <f t="shared" si="2726"/>
        <v>zinco-</v>
      </c>
      <c r="II950" s="60" t="str">
        <f t="shared" si="2727"/>
        <v>mangano-</v>
      </c>
      <c r="IJ950" s="60" t="e">
        <f t="shared" si="2728"/>
        <v>#DIV/0!</v>
      </c>
      <c r="IK950" s="60" t="e">
        <f t="shared" si="2729"/>
        <v>#DIV/0!</v>
      </c>
      <c r="IL950" s="60" t="e">
        <f t="shared" si="2730"/>
        <v>#DIV/0!</v>
      </c>
      <c r="IM950" s="60" t="e">
        <f t="shared" si="2731"/>
        <v>#DIV/0!</v>
      </c>
      <c r="IN950" s="60" t="str">
        <f t="shared" si="2732"/>
        <v/>
      </c>
      <c r="IO950" s="60" t="str">
        <f t="shared" si="2733"/>
        <v/>
      </c>
      <c r="IP950" s="57"/>
      <c r="IQ950" s="57" t="str">
        <f t="shared" si="2734"/>
        <v>ERROR!!</v>
      </c>
    </row>
    <row r="951" spans="24:251">
      <c r="X951" s="29">
        <f t="shared" si="2735"/>
        <v>0</v>
      </c>
      <c r="Y951" s="29">
        <f t="shared" si="2736"/>
        <v>0</v>
      </c>
      <c r="Z951" s="29" t="e">
        <f t="shared" si="2737"/>
        <v>#DIV/0!</v>
      </c>
      <c r="AA951" s="29" t="e">
        <f t="shared" si="2738"/>
        <v>#DIV/0!</v>
      </c>
      <c r="AB951" s="29" t="e">
        <f t="shared" si="2739"/>
        <v>#DIV/0!</v>
      </c>
      <c r="AC951" s="29" t="e">
        <f t="shared" si="2740"/>
        <v>#DIV/0!</v>
      </c>
      <c r="AF951" s="23">
        <v>60.084299999999999</v>
      </c>
      <c r="AG951" s="23">
        <v>79.878799999999998</v>
      </c>
      <c r="AH951" s="23">
        <v>101.96120000000001</v>
      </c>
      <c r="AI951" s="23">
        <v>151.99039999999999</v>
      </c>
      <c r="AJ951" s="23">
        <v>159.69</v>
      </c>
      <c r="AK951" s="23">
        <v>71.846400000000003</v>
      </c>
      <c r="AL951" s="23">
        <v>70.9375</v>
      </c>
      <c r="AM951" s="23">
        <v>40.304400000000001</v>
      </c>
      <c r="AN951" s="23">
        <v>56.077399999999997</v>
      </c>
      <c r="AO951" s="23">
        <v>61.978999999999999</v>
      </c>
      <c r="AP951" s="23">
        <v>94.195999999999998</v>
      </c>
      <c r="AQ951" s="23">
        <v>18.998000000000001</v>
      </c>
      <c r="AR951" s="23">
        <v>35.450000000000003</v>
      </c>
      <c r="AS951" s="23">
        <v>29.88</v>
      </c>
      <c r="AT951" s="23">
        <v>74.691999999999993</v>
      </c>
      <c r="AU951" s="23">
        <v>81.39</v>
      </c>
      <c r="AX951" s="54">
        <f t="shared" si="2595"/>
        <v>0</v>
      </c>
      <c r="AY951" s="54">
        <f t="shared" si="2596"/>
        <v>0</v>
      </c>
      <c r="AZ951" s="54">
        <f t="shared" si="2597"/>
        <v>0</v>
      </c>
      <c r="BA951" s="54">
        <f t="shared" si="2598"/>
        <v>0</v>
      </c>
      <c r="BB951" s="54">
        <f t="shared" si="2599"/>
        <v>0</v>
      </c>
      <c r="BC951" s="54">
        <f t="shared" si="2600"/>
        <v>0</v>
      </c>
      <c r="BD951" s="54">
        <f t="shared" si="2601"/>
        <v>0</v>
      </c>
      <c r="BE951" s="54">
        <f t="shared" si="2602"/>
        <v>0</v>
      </c>
      <c r="BF951" s="54">
        <f t="shared" si="2603"/>
        <v>0</v>
      </c>
      <c r="BG951" s="54">
        <f t="shared" si="2604"/>
        <v>0</v>
      </c>
      <c r="BH951" s="54">
        <f t="shared" si="2605"/>
        <v>0</v>
      </c>
      <c r="BI951" s="54">
        <f t="shared" si="2606"/>
        <v>0</v>
      </c>
      <c r="BJ951" s="54">
        <f t="shared" si="2607"/>
        <v>0</v>
      </c>
      <c r="BK951" s="54">
        <f t="shared" si="2608"/>
        <v>0</v>
      </c>
      <c r="BL951" s="54">
        <f t="shared" si="2609"/>
        <v>0</v>
      </c>
      <c r="BM951" s="42"/>
      <c r="BO951" s="54">
        <f>'Norm-coeff'!$C$2+$AX951*'Norm-coeff'!$D$2+$AY951*'Norm-coeff'!$E$2+$AZ951*'Norm-coeff'!$F$2+$BA951*'Norm-coeff'!$G$2+$BB951*'Norm-coeff'!$H$2+$BC951*'Norm-coeff'!$I$2+$BD951*'Norm-coeff'!$J$2+$BE951*'Norm-coeff'!$K$2+$BF951*'Norm-coeff'!$L$2+$BG951*'Norm-coeff'!$M$2+$BH951*'Norm-coeff'!$N$2+$BI951*'Norm-coeff'!$O$2</f>
        <v>5.4045421474420303</v>
      </c>
      <c r="BP951" s="54">
        <f>'Norm-coeff'!$C$3+$AX951*'Norm-coeff'!$D$3+$AY951*'Norm-coeff'!$E$3+$AZ951*'Norm-coeff'!$F$3+$BA951*'Norm-coeff'!$G$3+$BB951*'Norm-coeff'!$H$3+$BC951*'Norm-coeff'!$I$3+$BD951*'Norm-coeff'!$J$3+$BE951*'Norm-coeff'!$K$3+$BF951*'Norm-coeff'!$L$3+$BG951*'Norm-coeff'!$M$3+$BH951*'Norm-coeff'!$N$3+$BI951*'Norm-coeff'!$O$3</f>
        <v>3.15319116612705</v>
      </c>
      <c r="BQ951" s="54">
        <f>'Norm-coeff'!$C$4+$AX951*'Norm-coeff'!$D$4+$AY951*'Norm-coeff'!$E$4+$AZ951*'Norm-coeff'!$F$4+$BA951*'Norm-coeff'!$G$4+$BB951*'Norm-coeff'!$H$4+$BC951*'Norm-coeff'!$I$4+$BD951*'Norm-coeff'!$J$4+$BE951*'Norm-coeff'!$K$4+$BF951*'Norm-coeff'!$L$4+$BG951*'Norm-coeff'!$M$4+$BH951*'Norm-coeff'!$N$4+$BI951*'Norm-coeff'!$O$4</f>
        <v>1.42115649462768</v>
      </c>
      <c r="BR951" s="54">
        <f>'Norm-coeff'!$C$5+$AX951*'Norm-coeff'!$D$5+$AY951*'Norm-coeff'!$E$5+$AZ951*'Norm-coeff'!$F$5+$BA951*'Norm-coeff'!$G$5+$BB951*'Norm-coeff'!$H$5+$BC951*'Norm-coeff'!$I$5+$BD951*'Norm-coeff'!$J$5+$BE951*'Norm-coeff'!$K$5+$BF951*'Norm-coeff'!$L$5+$BG951*'Norm-coeff'!$M$5+$BH951*'Norm-coeff'!$N$5+$BI951*'Norm-coeff'!$O$5</f>
        <v>1.0553329241296201</v>
      </c>
      <c r="BS951" s="54">
        <f>'Norm-coeff'!$C$6+$AX951*'Norm-coeff'!$D$6+$AY951*'Norm-coeff'!$E$6+$AZ951*'Norm-coeff'!$F$6+$BA951*'Norm-coeff'!$G$6+$BB951*'Norm-coeff'!$H$6+$BC951*'Norm-coeff'!$I$6+$BD951*'Norm-coeff'!$J$6+$BE951*'Norm-coeff'!$K$6+$BF951*'Norm-coeff'!$L$6+$BG951*'Norm-coeff'!$M$6+$BH951*'Norm-coeff'!$N$6+$BI951*'Norm-coeff'!$O$6</f>
        <v>-1.48700885495103E-2</v>
      </c>
      <c r="BT951" s="54">
        <f>'Norm-coeff'!$C$7+$AX951*'Norm-coeff'!$D$7+$AY951*'Norm-coeff'!$E$7+$AZ951*'Norm-coeff'!$F$7+$BA951*'Norm-coeff'!$G$7+$BB951*'Norm-coeff'!$H$7+$BC951*'Norm-coeff'!$I$7+$BD951*'Norm-coeff'!$J$7+$BE951*'Norm-coeff'!$K$7+$BF951*'Norm-coeff'!$L$7+$BG951*'Norm-coeff'!$M$7+$BH951*'Norm-coeff'!$N$7+$BI951*'Norm-coeff'!$O$7</f>
        <v>2.0907583608832998</v>
      </c>
      <c r="BU951" s="54">
        <f>'Norm-coeff'!$C$8+$AX951*'Norm-coeff'!$D$8+$AY951*'Norm-coeff'!$E$8+$AZ951*'Norm-coeff'!$F$8+$BA951*'Norm-coeff'!$G$8+$BB951*'Norm-coeff'!$H$8+$BC951*'Norm-coeff'!$I$8+$BD951*'Norm-coeff'!$J$8+$BE951*'Norm-coeff'!$K$8+$BF951*'Norm-coeff'!$L$8+$BG951*'Norm-coeff'!$M$8+$BH951*'Norm-coeff'!$N$8+$BI951*'Norm-coeff'!$O$8</f>
        <v>0.65894159836244504</v>
      </c>
      <c r="BV951" s="54">
        <f>'Norm-coeff'!$C$9+$AX951*'Norm-coeff'!$D$9+$AY951*'Norm-coeff'!$E$9+$AZ951*'Norm-coeff'!$F$9+$BA951*'Norm-coeff'!$G$9+$BB951*'Norm-coeff'!$H$9+$BC951*'Norm-coeff'!$I$9+$BD951*'Norm-coeff'!$J$9+$BE951*'Norm-coeff'!$K$9+$BF951*'Norm-coeff'!$L$9+$BG951*'Norm-coeff'!$M$9+$BH951*'Norm-coeff'!$N$9+$BI951*'Norm-coeff'!$O$9</f>
        <v>1.48961085014701</v>
      </c>
      <c r="BW951" s="54">
        <f>'Norm-coeff'!$C$10+$AX951*'Norm-coeff'!$D$10+$AY951*'Norm-coeff'!$E$10+$AZ951*'Norm-coeff'!$F$10+$BA951*'Norm-coeff'!$G$10+$BB951*'Norm-coeff'!$H$10+$BC951*'Norm-coeff'!$I$10+$BD951*'Norm-coeff'!$J$10+$BE951*'Norm-coeff'!$K$10+$BF951*'Norm-coeff'!$L$10+$BG951*'Norm-coeff'!$M$10+$BH951*'Norm-coeff'!$N$10+$BI951*'Norm-coeff'!$O$10</f>
        <v>1.42058735749591</v>
      </c>
      <c r="BX951" s="54">
        <f>'Norm-coeff'!$C$11+$AX951*'Norm-coeff'!$D$11+$AY951*'Norm-coeff'!$E$11+$AZ951*'Norm-coeff'!$F$11+$BA951*'Norm-coeff'!$G$11+$BB951*'Norm-coeff'!$H$11+$BC951*'Norm-coeff'!$I$11+$BD951*'Norm-coeff'!$J$11+$BE951*'Norm-coeff'!$K$11+$BF951*'Norm-coeff'!$L$11+$BG951*'Norm-coeff'!$M$11+$BH951*'Norm-coeff'!$N$11+$BI951*'Norm-coeff'!$O$11</f>
        <v>0.221233014421479</v>
      </c>
      <c r="BY951" s="54">
        <f>'Norm-coeff'!$C$12+$AX951*'Norm-coeff'!$D$12+$AY951*'Norm-coeff'!$E$12+$AZ951*'Norm-coeff'!$F$12+$BA951*'Norm-coeff'!$G$12+$BB951*'Norm-coeff'!$H$12+$BC951*'Norm-coeff'!$I$12+$BD951*'Norm-coeff'!$J$12+$BE951*'Norm-coeff'!$K$12+$BF951*'Norm-coeff'!$L$12+$BG951*'Norm-coeff'!$M$12+$BH951*'Norm-coeff'!$N$12+$BI951*'Norm-coeff'!$O$12</f>
        <v>0.283527502056037</v>
      </c>
      <c r="BZ951" s="54">
        <f>'Norm-coeff'!$C$13+$AX951*'Norm-coeff'!$D$13+$AY951*'Norm-coeff'!$E$13+$AZ951*'Norm-coeff'!$F$13+$BA951*'Norm-coeff'!$G$13+$BB951*'Norm-coeff'!$H$13+$BC951*'Norm-coeff'!$I$13+$BD951*'Norm-coeff'!$J$13+$BE951*'Norm-coeff'!$K$13+$BF951*'Norm-coeff'!$L$13+$BG951*'Norm-coeff'!$M$13+$BH951*'Norm-coeff'!$N$13+$BI951*'Norm-coeff'!$O$13</f>
        <v>-4.1864930554451202E-2</v>
      </c>
      <c r="CA951" s="54">
        <f>'Norm-coeff'!$C$14+$AX951*'Norm-coeff'!$D$14+$AY951*'Norm-coeff'!$E$14+$AZ951*'Norm-coeff'!$F$14+$BA951*'Norm-coeff'!$G$14+$BB951*'Norm-coeff'!$H$14+$BC951*'Norm-coeff'!$I$14+$BD951*'Norm-coeff'!$J$14+$BE951*'Norm-coeff'!$K$14+$BF951*'Norm-coeff'!$L$14+$BG951*'Norm-coeff'!$M$14+$BH951*'Norm-coeff'!$N$14+$BI951*'Norm-coeff'!$O$14</f>
        <v>4.2526983164477103</v>
      </c>
      <c r="CC951" s="54">
        <f t="shared" si="2610"/>
        <v>0</v>
      </c>
      <c r="CG951" s="54">
        <f t="shared" si="2611"/>
        <v>0</v>
      </c>
      <c r="CH951" s="54">
        <f t="shared" si="2594"/>
        <v>0</v>
      </c>
      <c r="CI951" s="54">
        <f t="shared" si="2612"/>
        <v>0</v>
      </c>
      <c r="CJ951" s="56">
        <f t="shared" si="2613"/>
        <v>0</v>
      </c>
      <c r="CK951" s="54">
        <f t="shared" si="2614"/>
        <v>0</v>
      </c>
      <c r="CL951" s="54">
        <f t="shared" si="2615"/>
        <v>0</v>
      </c>
      <c r="CM951" s="54">
        <f t="shared" si="2616"/>
        <v>0</v>
      </c>
      <c r="CN951" s="54">
        <f t="shared" si="2617"/>
        <v>0</v>
      </c>
      <c r="CO951" s="54">
        <f t="shared" si="2618"/>
        <v>0</v>
      </c>
      <c r="CP951" s="54">
        <f t="shared" si="2619"/>
        <v>0</v>
      </c>
      <c r="CQ951" s="54">
        <f t="shared" si="2620"/>
        <v>0</v>
      </c>
      <c r="CR951" s="54">
        <f t="shared" si="2621"/>
        <v>0</v>
      </c>
      <c r="CS951" s="54">
        <f t="shared" si="2622"/>
        <v>0</v>
      </c>
      <c r="CU951" s="54">
        <f t="shared" si="2623"/>
        <v>0</v>
      </c>
      <c r="CV951" s="54">
        <f t="shared" si="2624"/>
        <v>0</v>
      </c>
      <c r="CW951" s="54">
        <f t="shared" si="2625"/>
        <v>0</v>
      </c>
      <c r="CX951" s="54">
        <f t="shared" si="2626"/>
        <v>0</v>
      </c>
      <c r="CZ951" s="54">
        <f t="shared" si="2627"/>
        <v>0</v>
      </c>
      <c r="DA951" s="54">
        <f t="shared" si="2628"/>
        <v>0</v>
      </c>
      <c r="DB951" s="54">
        <f t="shared" si="2629"/>
        <v>0</v>
      </c>
      <c r="DC951" s="54">
        <f t="shared" si="2630"/>
        <v>0</v>
      </c>
      <c r="DD951" s="54">
        <f t="shared" si="2631"/>
        <v>0</v>
      </c>
      <c r="DE951" s="54">
        <f t="shared" si="2632"/>
        <v>0</v>
      </c>
      <c r="DF951" s="54">
        <f t="shared" si="2633"/>
        <v>0</v>
      </c>
      <c r="DG951" s="54">
        <f t="shared" si="2634"/>
        <v>2</v>
      </c>
      <c r="DH951" s="71">
        <f t="shared" si="2635"/>
        <v>0</v>
      </c>
      <c r="DI951" s="71">
        <f t="shared" si="2636"/>
        <v>0</v>
      </c>
      <c r="DJ951" s="54">
        <f t="shared" si="2637"/>
        <v>0</v>
      </c>
      <c r="DK951" s="54">
        <f t="shared" si="2638"/>
        <v>2</v>
      </c>
      <c r="DL951" s="4">
        <f t="shared" si="2568"/>
        <v>0</v>
      </c>
      <c r="DM951" s="3">
        <f t="shared" si="2639"/>
        <v>0</v>
      </c>
      <c r="DN951" s="3">
        <f t="shared" si="2640"/>
        <v>0</v>
      </c>
      <c r="DO951" s="4" t="e">
        <f t="shared" si="2641"/>
        <v>#DIV/0!</v>
      </c>
      <c r="DP951" s="57"/>
      <c r="DQ951" s="57"/>
      <c r="DR951" s="56">
        <f t="shared" si="2569"/>
        <v>2</v>
      </c>
      <c r="DS951" s="56">
        <f t="shared" si="2570"/>
        <v>0</v>
      </c>
      <c r="DT951" s="38">
        <f t="shared" si="2571"/>
        <v>0</v>
      </c>
      <c r="DU951" s="38">
        <f t="shared" si="2642"/>
        <v>2</v>
      </c>
      <c r="DV951" s="38">
        <f t="shared" si="2572"/>
        <v>0</v>
      </c>
      <c r="DW951" s="39">
        <f t="shared" si="2573"/>
        <v>0</v>
      </c>
      <c r="DX951" s="39">
        <f t="shared" si="2574"/>
        <v>0</v>
      </c>
      <c r="DY951" s="39">
        <f t="shared" si="2575"/>
        <v>0</v>
      </c>
      <c r="DZ951" s="39">
        <f t="shared" si="2576"/>
        <v>0</v>
      </c>
      <c r="EA951" s="39">
        <f t="shared" si="2577"/>
        <v>0</v>
      </c>
      <c r="EB951" s="37" t="e">
        <f t="shared" si="2643"/>
        <v>#DIV/0!</v>
      </c>
      <c r="EC951" s="37" t="e">
        <f t="shared" si="2644"/>
        <v>#DIV/0!</v>
      </c>
      <c r="ED951" s="37" t="e">
        <f t="shared" si="2645"/>
        <v>#DIV/0!</v>
      </c>
      <c r="EE951" s="37" t="e">
        <f t="shared" si="2646"/>
        <v>#DIV/0!</v>
      </c>
      <c r="EF951" s="39" t="e">
        <f t="shared" si="2647"/>
        <v>#DIV/0!</v>
      </c>
      <c r="EG951" s="37" t="e">
        <f t="shared" si="2648"/>
        <v>#DIV/0!</v>
      </c>
      <c r="EH951" s="37" t="e">
        <f t="shared" si="2649"/>
        <v>#DIV/0!</v>
      </c>
      <c r="EI951" s="11" t="b">
        <f t="shared" si="2650"/>
        <v>1</v>
      </c>
      <c r="EJ951" s="11" t="b">
        <f t="shared" si="2651"/>
        <v>0</v>
      </c>
      <c r="EK951" s="39" t="e">
        <f t="shared" si="2652"/>
        <v>#DIV/0!</v>
      </c>
      <c r="EL951" s="39" t="e">
        <f t="shared" si="2653"/>
        <v>#DIV/0!</v>
      </c>
      <c r="EM951" s="39" t="e">
        <f t="shared" si="2654"/>
        <v>#DIV/0!</v>
      </c>
      <c r="EN951" s="39" t="e">
        <f t="shared" si="2655"/>
        <v>#DIV/0!</v>
      </c>
      <c r="EO951" s="39" t="e">
        <f t="shared" si="2656"/>
        <v>#DIV/0!</v>
      </c>
      <c r="EP951" s="39" t="e">
        <f t="shared" si="2657"/>
        <v>#DIV/0!</v>
      </c>
      <c r="EQ951" s="39" t="e">
        <f t="shared" si="2658"/>
        <v>#DIV/0!</v>
      </c>
      <c r="ER951" s="39" t="e">
        <f t="shared" si="2659"/>
        <v>#DIV/0!</v>
      </c>
      <c r="ES951" s="58" t="str">
        <f t="shared" si="2660"/>
        <v>(OH,F,Cl)-dominate amphibole</v>
      </c>
      <c r="ET951" s="58" t="e">
        <f t="shared" si="2661"/>
        <v>#N/A</v>
      </c>
      <c r="EU951" s="56">
        <f t="shared" si="2578"/>
        <v>0</v>
      </c>
      <c r="EV951" s="56">
        <f t="shared" si="2579"/>
        <v>0</v>
      </c>
      <c r="EW951" s="56">
        <f t="shared" si="2580"/>
        <v>0</v>
      </c>
      <c r="EX951" s="56">
        <f t="shared" si="2581"/>
        <v>0</v>
      </c>
      <c r="EY951" s="56">
        <f t="shared" si="2582"/>
        <v>0</v>
      </c>
      <c r="EZ951" s="56">
        <f t="shared" si="2583"/>
        <v>0</v>
      </c>
      <c r="FA951" s="39">
        <f t="shared" si="2584"/>
        <v>0</v>
      </c>
      <c r="FB951" s="39">
        <f t="shared" si="2585"/>
        <v>0</v>
      </c>
      <c r="FC951" s="54">
        <f t="shared" si="2586"/>
        <v>0</v>
      </c>
      <c r="FD951" s="54">
        <f t="shared" si="2587"/>
        <v>0</v>
      </c>
      <c r="FE951" s="39">
        <f t="shared" si="2588"/>
        <v>0</v>
      </c>
      <c r="FF951" s="54">
        <f t="shared" si="2589"/>
        <v>0</v>
      </c>
      <c r="FG951" s="39">
        <f t="shared" si="2590"/>
        <v>0</v>
      </c>
      <c r="FH951" s="39">
        <f t="shared" si="2662"/>
        <v>0</v>
      </c>
      <c r="FI951" s="39">
        <f t="shared" si="2663"/>
        <v>0</v>
      </c>
      <c r="FJ951" s="39">
        <f t="shared" si="2664"/>
        <v>0</v>
      </c>
      <c r="FK951" s="39" t="e">
        <f t="shared" si="2665"/>
        <v>#DIV/0!</v>
      </c>
      <c r="FL951" s="39" t="e">
        <f t="shared" si="2666"/>
        <v>#DIV/0!</v>
      </c>
      <c r="FM951" s="39" t="e">
        <f t="shared" si="2667"/>
        <v>#DIV/0!</v>
      </c>
      <c r="FN951" s="39">
        <f t="shared" si="2668"/>
        <v>1</v>
      </c>
      <c r="FO951" s="39">
        <f t="shared" si="2591"/>
        <v>0</v>
      </c>
      <c r="FP951" s="39">
        <f t="shared" si="2592"/>
        <v>0</v>
      </c>
      <c r="FQ951" s="39">
        <f t="shared" si="2593"/>
        <v>0</v>
      </c>
      <c r="FR951" s="39">
        <f t="shared" si="2669"/>
        <v>0</v>
      </c>
      <c r="FS951" s="39">
        <f t="shared" si="2670"/>
        <v>0</v>
      </c>
      <c r="FU951" s="39" t="e">
        <f t="shared" si="2671"/>
        <v>#DIV/0!</v>
      </c>
      <c r="FV951" s="39" t="e">
        <f t="shared" si="2672"/>
        <v>#DIV/0!</v>
      </c>
      <c r="FW951" s="39" t="e">
        <f t="shared" si="2673"/>
        <v>#DIV/0!</v>
      </c>
      <c r="FY951" s="39" t="e">
        <f t="shared" si="2674"/>
        <v>#DIV/0!</v>
      </c>
      <c r="FZ951" s="39" t="e">
        <f t="shared" si="2675"/>
        <v>#DIV/0!</v>
      </c>
      <c r="GA951" s="39" t="e">
        <f t="shared" si="2676"/>
        <v>#DIV/0!</v>
      </c>
      <c r="GB951" s="39" t="e">
        <f t="shared" si="2677"/>
        <v>#DIV/0!</v>
      </c>
      <c r="GC951" s="39" t="e">
        <f t="shared" si="2678"/>
        <v>#DIV/0!</v>
      </c>
      <c r="GD951" s="39" t="e">
        <f t="shared" si="2679"/>
        <v>#DIV/0!</v>
      </c>
      <c r="GE951" s="39" t="e">
        <f t="shared" si="2680"/>
        <v>#DIV/0!</v>
      </c>
      <c r="GF951" s="39" t="e">
        <f t="shared" si="2681"/>
        <v>#DIV/0!</v>
      </c>
      <c r="GG951" s="39" t="e">
        <f t="shared" si="2682"/>
        <v>#DIV/0!</v>
      </c>
      <c r="GH951" s="39" t="e">
        <f t="shared" si="2683"/>
        <v>#DIV/0!</v>
      </c>
      <c r="GI951" s="39"/>
      <c r="GJ951" s="39" t="e">
        <f t="shared" si="2684"/>
        <v>#DIV/0!</v>
      </c>
      <c r="GK951" s="39" t="e">
        <f t="shared" si="2685"/>
        <v>#DIV/0!</v>
      </c>
      <c r="GL951" s="39" t="e">
        <f t="shared" si="2686"/>
        <v>#DIV/0!</v>
      </c>
      <c r="GM951" s="39" t="e">
        <f t="shared" si="2687"/>
        <v>#DIV/0!</v>
      </c>
      <c r="GN951" s="39" t="e">
        <f t="shared" si="2688"/>
        <v>#DIV/0!</v>
      </c>
      <c r="GO951" s="57"/>
      <c r="GP951" s="57" t="e">
        <f t="shared" si="2689"/>
        <v>#DIV/0!</v>
      </c>
      <c r="GQ951" s="59" t="e">
        <f t="shared" si="2690"/>
        <v>#DIV/0!</v>
      </c>
      <c r="GR951" s="41" t="e">
        <f t="shared" si="2691"/>
        <v>#DIV/0!</v>
      </c>
      <c r="GS951" s="57" t="e">
        <f t="shared" si="2692"/>
        <v>#DIV/0!</v>
      </c>
      <c r="GT951" s="57" t="e">
        <f t="shared" si="2693"/>
        <v>#DIV/0!</v>
      </c>
      <c r="GU951" s="57" t="e">
        <f t="shared" si="2694"/>
        <v>#DIV/0!</v>
      </c>
      <c r="GV951" s="57"/>
      <c r="GW951" s="42" t="e">
        <f t="shared" si="2695"/>
        <v>#DIV/0!</v>
      </c>
      <c r="GX951" s="42" t="e">
        <f t="shared" si="2696"/>
        <v>#DIV/0!</v>
      </c>
      <c r="GY951" s="42" t="e">
        <f t="shared" si="2697"/>
        <v>#DIV/0!</v>
      </c>
      <c r="GZ951" s="57"/>
      <c r="HA951" s="2" t="e">
        <f t="shared" si="2698"/>
        <v>#DIV/0!</v>
      </c>
      <c r="HB951" s="2" t="e">
        <f t="shared" si="2699"/>
        <v>#DIV/0!</v>
      </c>
      <c r="HC951" s="2" t="e">
        <f t="shared" si="2700"/>
        <v>#DIV/0!</v>
      </c>
      <c r="HD951" s="2" t="e">
        <f t="shared" si="2701"/>
        <v>#DIV/0!</v>
      </c>
      <c r="HE951" s="2" t="e">
        <f t="shared" si="2702"/>
        <v>#DIV/0!</v>
      </c>
      <c r="HF951" s="2" t="e">
        <f t="shared" si="2703"/>
        <v>#DIV/0!</v>
      </c>
      <c r="HG951" s="2" t="e">
        <f t="shared" si="2704"/>
        <v>#DIV/0!</v>
      </c>
      <c r="HH951" s="2" t="e">
        <f t="shared" si="2705"/>
        <v>#DIV/0!</v>
      </c>
      <c r="HI951" s="2" t="e">
        <f t="shared" si="2706"/>
        <v>#DIV/0!</v>
      </c>
      <c r="HJ951" s="11" t="e">
        <f t="shared" si="2707"/>
        <v>#DIV/0!</v>
      </c>
      <c r="HK951" s="60" t="e">
        <f t="shared" si="2708"/>
        <v>#DIV/0!</v>
      </c>
      <c r="HL951" s="57"/>
      <c r="HM951" s="57" t="e">
        <f t="shared" si="2709"/>
        <v>#DIV/0!</v>
      </c>
      <c r="HN951" s="57" t="e">
        <f t="shared" si="2710"/>
        <v>#DIV/0!</v>
      </c>
      <c r="HO951" s="57" t="e">
        <f t="shared" si="2711"/>
        <v>#DIV/0!</v>
      </c>
      <c r="HP951" s="57" t="e">
        <f t="shared" si="2712"/>
        <v>#DIV/0!</v>
      </c>
      <c r="HQ951" s="57" t="e">
        <f t="shared" si="2713"/>
        <v>#DIV/0!</v>
      </c>
      <c r="HR951" s="57"/>
      <c r="HS951" s="57" t="e">
        <f t="shared" si="2714"/>
        <v>#DIV/0!</v>
      </c>
      <c r="HT951" s="57" t="e">
        <f t="shared" si="2715"/>
        <v>#DIV/0!</v>
      </c>
      <c r="HU951" s="57" t="e">
        <f t="shared" si="2716"/>
        <v>#DIV/0!</v>
      </c>
      <c r="HV951" s="57" t="e">
        <f t="shared" si="2717"/>
        <v>#DIV/0!</v>
      </c>
      <c r="HW951" s="57" t="e">
        <f t="shared" si="2718"/>
        <v>#DIV/0!</v>
      </c>
      <c r="HX951" s="57"/>
      <c r="HY951" s="57" t="e">
        <f t="shared" si="2719"/>
        <v>#DIV/0!</v>
      </c>
      <c r="HZ951" s="57" t="e">
        <f t="shared" si="2720"/>
        <v>#DIV/0!</v>
      </c>
      <c r="IA951" s="57"/>
      <c r="IB951" s="61">
        <f t="shared" si="2721"/>
        <v>0</v>
      </c>
      <c r="IC951" s="57" t="str">
        <f t="shared" si="2722"/>
        <v/>
      </c>
      <c r="ID951" s="42"/>
      <c r="IE951" s="2" t="str">
        <f t="shared" si="2723"/>
        <v/>
      </c>
      <c r="IF951" s="60" t="e">
        <f t="shared" si="2724"/>
        <v>#DIV/0!</v>
      </c>
      <c r="IG951" s="60" t="str">
        <f t="shared" si="2725"/>
        <v/>
      </c>
      <c r="IH951" s="60" t="str">
        <f t="shared" si="2726"/>
        <v>zinco-</v>
      </c>
      <c r="II951" s="60" t="str">
        <f t="shared" si="2727"/>
        <v>mangano-</v>
      </c>
      <c r="IJ951" s="60" t="e">
        <f t="shared" si="2728"/>
        <v>#DIV/0!</v>
      </c>
      <c r="IK951" s="60" t="e">
        <f t="shared" si="2729"/>
        <v>#DIV/0!</v>
      </c>
      <c r="IL951" s="60" t="e">
        <f t="shared" si="2730"/>
        <v>#DIV/0!</v>
      </c>
      <c r="IM951" s="60" t="e">
        <f t="shared" si="2731"/>
        <v>#DIV/0!</v>
      </c>
      <c r="IN951" s="60" t="str">
        <f t="shared" si="2732"/>
        <v/>
      </c>
      <c r="IO951" s="60" t="str">
        <f t="shared" si="2733"/>
        <v/>
      </c>
      <c r="IP951" s="57"/>
      <c r="IQ951" s="57" t="str">
        <f t="shared" si="2734"/>
        <v>ERROR!!</v>
      </c>
    </row>
    <row r="952" spans="24:251">
      <c r="X952" s="29">
        <f t="shared" si="2735"/>
        <v>0</v>
      </c>
      <c r="Y952" s="29">
        <f t="shared" si="2736"/>
        <v>0</v>
      </c>
      <c r="Z952" s="29" t="e">
        <f t="shared" si="2737"/>
        <v>#DIV/0!</v>
      </c>
      <c r="AA952" s="29" t="e">
        <f t="shared" si="2738"/>
        <v>#DIV/0!</v>
      </c>
      <c r="AB952" s="29" t="e">
        <f t="shared" si="2739"/>
        <v>#DIV/0!</v>
      </c>
      <c r="AC952" s="29" t="e">
        <f t="shared" si="2740"/>
        <v>#DIV/0!</v>
      </c>
      <c r="AF952" s="23">
        <v>60.084299999999999</v>
      </c>
      <c r="AG952" s="23">
        <v>79.878799999999998</v>
      </c>
      <c r="AH952" s="23">
        <v>101.96120000000001</v>
      </c>
      <c r="AI952" s="23">
        <v>151.99039999999999</v>
      </c>
      <c r="AJ952" s="23">
        <v>159.69</v>
      </c>
      <c r="AK952" s="23">
        <v>71.846400000000003</v>
      </c>
      <c r="AL952" s="23">
        <v>70.9375</v>
      </c>
      <c r="AM952" s="23">
        <v>40.304400000000001</v>
      </c>
      <c r="AN952" s="23">
        <v>56.077399999999997</v>
      </c>
      <c r="AO952" s="23">
        <v>61.978999999999999</v>
      </c>
      <c r="AP952" s="23">
        <v>94.195999999999998</v>
      </c>
      <c r="AQ952" s="23">
        <v>18.998000000000001</v>
      </c>
      <c r="AR952" s="23">
        <v>35.450000000000003</v>
      </c>
      <c r="AS952" s="23">
        <v>29.88</v>
      </c>
      <c r="AT952" s="23">
        <v>74.691999999999993</v>
      </c>
      <c r="AU952" s="23">
        <v>81.39</v>
      </c>
      <c r="AX952" s="54">
        <f t="shared" si="2595"/>
        <v>0</v>
      </c>
      <c r="AY952" s="54">
        <f t="shared" si="2596"/>
        <v>0</v>
      </c>
      <c r="AZ952" s="54">
        <f t="shared" si="2597"/>
        <v>0</v>
      </c>
      <c r="BA952" s="54">
        <f t="shared" si="2598"/>
        <v>0</v>
      </c>
      <c r="BB952" s="54">
        <f t="shared" si="2599"/>
        <v>0</v>
      </c>
      <c r="BC952" s="54">
        <f t="shared" si="2600"/>
        <v>0</v>
      </c>
      <c r="BD952" s="54">
        <f t="shared" si="2601"/>
        <v>0</v>
      </c>
      <c r="BE952" s="54">
        <f t="shared" si="2602"/>
        <v>0</v>
      </c>
      <c r="BF952" s="54">
        <f t="shared" si="2603"/>
        <v>0</v>
      </c>
      <c r="BG952" s="54">
        <f t="shared" si="2604"/>
        <v>0</v>
      </c>
      <c r="BH952" s="54">
        <f t="shared" si="2605"/>
        <v>0</v>
      </c>
      <c r="BI952" s="54">
        <f t="shared" si="2606"/>
        <v>0</v>
      </c>
      <c r="BJ952" s="54">
        <f t="shared" si="2607"/>
        <v>0</v>
      </c>
      <c r="BK952" s="54">
        <f t="shared" si="2608"/>
        <v>0</v>
      </c>
      <c r="BL952" s="54">
        <f t="shared" si="2609"/>
        <v>0</v>
      </c>
      <c r="BM952" s="42"/>
      <c r="BO952" s="54">
        <f>'Norm-coeff'!$C$2+$AX952*'Norm-coeff'!$D$2+$AY952*'Norm-coeff'!$E$2+$AZ952*'Norm-coeff'!$F$2+$BA952*'Norm-coeff'!$G$2+$BB952*'Norm-coeff'!$H$2+$BC952*'Norm-coeff'!$I$2+$BD952*'Norm-coeff'!$J$2+$BE952*'Norm-coeff'!$K$2+$BF952*'Norm-coeff'!$L$2+$BG952*'Norm-coeff'!$M$2+$BH952*'Norm-coeff'!$N$2+$BI952*'Norm-coeff'!$O$2</f>
        <v>5.4045421474420303</v>
      </c>
      <c r="BP952" s="54">
        <f>'Norm-coeff'!$C$3+$AX952*'Norm-coeff'!$D$3+$AY952*'Norm-coeff'!$E$3+$AZ952*'Norm-coeff'!$F$3+$BA952*'Norm-coeff'!$G$3+$BB952*'Norm-coeff'!$H$3+$BC952*'Norm-coeff'!$I$3+$BD952*'Norm-coeff'!$J$3+$BE952*'Norm-coeff'!$K$3+$BF952*'Norm-coeff'!$L$3+$BG952*'Norm-coeff'!$M$3+$BH952*'Norm-coeff'!$N$3+$BI952*'Norm-coeff'!$O$3</f>
        <v>3.15319116612705</v>
      </c>
      <c r="BQ952" s="54">
        <f>'Norm-coeff'!$C$4+$AX952*'Norm-coeff'!$D$4+$AY952*'Norm-coeff'!$E$4+$AZ952*'Norm-coeff'!$F$4+$BA952*'Norm-coeff'!$G$4+$BB952*'Norm-coeff'!$H$4+$BC952*'Norm-coeff'!$I$4+$BD952*'Norm-coeff'!$J$4+$BE952*'Norm-coeff'!$K$4+$BF952*'Norm-coeff'!$L$4+$BG952*'Norm-coeff'!$M$4+$BH952*'Norm-coeff'!$N$4+$BI952*'Norm-coeff'!$O$4</f>
        <v>1.42115649462768</v>
      </c>
      <c r="BR952" s="54">
        <f>'Norm-coeff'!$C$5+$AX952*'Norm-coeff'!$D$5+$AY952*'Norm-coeff'!$E$5+$AZ952*'Norm-coeff'!$F$5+$BA952*'Norm-coeff'!$G$5+$BB952*'Norm-coeff'!$H$5+$BC952*'Norm-coeff'!$I$5+$BD952*'Norm-coeff'!$J$5+$BE952*'Norm-coeff'!$K$5+$BF952*'Norm-coeff'!$L$5+$BG952*'Norm-coeff'!$M$5+$BH952*'Norm-coeff'!$N$5+$BI952*'Norm-coeff'!$O$5</f>
        <v>1.0553329241296201</v>
      </c>
      <c r="BS952" s="54">
        <f>'Norm-coeff'!$C$6+$AX952*'Norm-coeff'!$D$6+$AY952*'Norm-coeff'!$E$6+$AZ952*'Norm-coeff'!$F$6+$BA952*'Norm-coeff'!$G$6+$BB952*'Norm-coeff'!$H$6+$BC952*'Norm-coeff'!$I$6+$BD952*'Norm-coeff'!$J$6+$BE952*'Norm-coeff'!$K$6+$BF952*'Norm-coeff'!$L$6+$BG952*'Norm-coeff'!$M$6+$BH952*'Norm-coeff'!$N$6+$BI952*'Norm-coeff'!$O$6</f>
        <v>-1.48700885495103E-2</v>
      </c>
      <c r="BT952" s="54">
        <f>'Norm-coeff'!$C$7+$AX952*'Norm-coeff'!$D$7+$AY952*'Norm-coeff'!$E$7+$AZ952*'Norm-coeff'!$F$7+$BA952*'Norm-coeff'!$G$7+$BB952*'Norm-coeff'!$H$7+$BC952*'Norm-coeff'!$I$7+$BD952*'Norm-coeff'!$J$7+$BE952*'Norm-coeff'!$K$7+$BF952*'Norm-coeff'!$L$7+$BG952*'Norm-coeff'!$M$7+$BH952*'Norm-coeff'!$N$7+$BI952*'Norm-coeff'!$O$7</f>
        <v>2.0907583608832998</v>
      </c>
      <c r="BU952" s="54">
        <f>'Norm-coeff'!$C$8+$AX952*'Norm-coeff'!$D$8+$AY952*'Norm-coeff'!$E$8+$AZ952*'Norm-coeff'!$F$8+$BA952*'Norm-coeff'!$G$8+$BB952*'Norm-coeff'!$H$8+$BC952*'Norm-coeff'!$I$8+$BD952*'Norm-coeff'!$J$8+$BE952*'Norm-coeff'!$K$8+$BF952*'Norm-coeff'!$L$8+$BG952*'Norm-coeff'!$M$8+$BH952*'Norm-coeff'!$N$8+$BI952*'Norm-coeff'!$O$8</f>
        <v>0.65894159836244504</v>
      </c>
      <c r="BV952" s="54">
        <f>'Norm-coeff'!$C$9+$AX952*'Norm-coeff'!$D$9+$AY952*'Norm-coeff'!$E$9+$AZ952*'Norm-coeff'!$F$9+$BA952*'Norm-coeff'!$G$9+$BB952*'Norm-coeff'!$H$9+$BC952*'Norm-coeff'!$I$9+$BD952*'Norm-coeff'!$J$9+$BE952*'Norm-coeff'!$K$9+$BF952*'Norm-coeff'!$L$9+$BG952*'Norm-coeff'!$M$9+$BH952*'Norm-coeff'!$N$9+$BI952*'Norm-coeff'!$O$9</f>
        <v>1.48961085014701</v>
      </c>
      <c r="BW952" s="54">
        <f>'Norm-coeff'!$C$10+$AX952*'Norm-coeff'!$D$10+$AY952*'Norm-coeff'!$E$10+$AZ952*'Norm-coeff'!$F$10+$BA952*'Norm-coeff'!$G$10+$BB952*'Norm-coeff'!$H$10+$BC952*'Norm-coeff'!$I$10+$BD952*'Norm-coeff'!$J$10+$BE952*'Norm-coeff'!$K$10+$BF952*'Norm-coeff'!$L$10+$BG952*'Norm-coeff'!$M$10+$BH952*'Norm-coeff'!$N$10+$BI952*'Norm-coeff'!$O$10</f>
        <v>1.42058735749591</v>
      </c>
      <c r="BX952" s="54">
        <f>'Norm-coeff'!$C$11+$AX952*'Norm-coeff'!$D$11+$AY952*'Norm-coeff'!$E$11+$AZ952*'Norm-coeff'!$F$11+$BA952*'Norm-coeff'!$G$11+$BB952*'Norm-coeff'!$H$11+$BC952*'Norm-coeff'!$I$11+$BD952*'Norm-coeff'!$J$11+$BE952*'Norm-coeff'!$K$11+$BF952*'Norm-coeff'!$L$11+$BG952*'Norm-coeff'!$M$11+$BH952*'Norm-coeff'!$N$11+$BI952*'Norm-coeff'!$O$11</f>
        <v>0.221233014421479</v>
      </c>
      <c r="BY952" s="54">
        <f>'Norm-coeff'!$C$12+$AX952*'Norm-coeff'!$D$12+$AY952*'Norm-coeff'!$E$12+$AZ952*'Norm-coeff'!$F$12+$BA952*'Norm-coeff'!$G$12+$BB952*'Norm-coeff'!$H$12+$BC952*'Norm-coeff'!$I$12+$BD952*'Norm-coeff'!$J$12+$BE952*'Norm-coeff'!$K$12+$BF952*'Norm-coeff'!$L$12+$BG952*'Norm-coeff'!$M$12+$BH952*'Norm-coeff'!$N$12+$BI952*'Norm-coeff'!$O$12</f>
        <v>0.283527502056037</v>
      </c>
      <c r="BZ952" s="54">
        <f>'Norm-coeff'!$C$13+$AX952*'Norm-coeff'!$D$13+$AY952*'Norm-coeff'!$E$13+$AZ952*'Norm-coeff'!$F$13+$BA952*'Norm-coeff'!$G$13+$BB952*'Norm-coeff'!$H$13+$BC952*'Norm-coeff'!$I$13+$BD952*'Norm-coeff'!$J$13+$BE952*'Norm-coeff'!$K$13+$BF952*'Norm-coeff'!$L$13+$BG952*'Norm-coeff'!$M$13+$BH952*'Norm-coeff'!$N$13+$BI952*'Norm-coeff'!$O$13</f>
        <v>-4.1864930554451202E-2</v>
      </c>
      <c r="CA952" s="54">
        <f>'Norm-coeff'!$C$14+$AX952*'Norm-coeff'!$D$14+$AY952*'Norm-coeff'!$E$14+$AZ952*'Norm-coeff'!$F$14+$BA952*'Norm-coeff'!$G$14+$BB952*'Norm-coeff'!$H$14+$BC952*'Norm-coeff'!$I$14+$BD952*'Norm-coeff'!$J$14+$BE952*'Norm-coeff'!$K$14+$BF952*'Norm-coeff'!$L$14+$BG952*'Norm-coeff'!$M$14+$BH952*'Norm-coeff'!$N$14+$BI952*'Norm-coeff'!$O$14</f>
        <v>4.2526983164477103</v>
      </c>
      <c r="CC952" s="54">
        <f t="shared" si="2610"/>
        <v>0</v>
      </c>
      <c r="CG952" s="54">
        <f t="shared" si="2611"/>
        <v>0</v>
      </c>
      <c r="CH952" s="54">
        <f t="shared" si="2594"/>
        <v>0</v>
      </c>
      <c r="CI952" s="54">
        <f t="shared" si="2612"/>
        <v>0</v>
      </c>
      <c r="CJ952" s="56">
        <f t="shared" si="2613"/>
        <v>0</v>
      </c>
      <c r="CK952" s="54">
        <f t="shared" si="2614"/>
        <v>0</v>
      </c>
      <c r="CL952" s="54">
        <f t="shared" si="2615"/>
        <v>0</v>
      </c>
      <c r="CM952" s="54">
        <f t="shared" si="2616"/>
        <v>0</v>
      </c>
      <c r="CN952" s="54">
        <f t="shared" si="2617"/>
        <v>0</v>
      </c>
      <c r="CO952" s="54">
        <f t="shared" si="2618"/>
        <v>0</v>
      </c>
      <c r="CP952" s="54">
        <f t="shared" si="2619"/>
        <v>0</v>
      </c>
      <c r="CQ952" s="54">
        <f t="shared" si="2620"/>
        <v>0</v>
      </c>
      <c r="CR952" s="54">
        <f t="shared" si="2621"/>
        <v>0</v>
      </c>
      <c r="CS952" s="54">
        <f t="shared" si="2622"/>
        <v>0</v>
      </c>
      <c r="CU952" s="54">
        <f t="shared" si="2623"/>
        <v>0</v>
      </c>
      <c r="CV952" s="54">
        <f t="shared" si="2624"/>
        <v>0</v>
      </c>
      <c r="CW952" s="54">
        <f t="shared" si="2625"/>
        <v>0</v>
      </c>
      <c r="CX952" s="54">
        <f t="shared" si="2626"/>
        <v>0</v>
      </c>
      <c r="CZ952" s="54">
        <f t="shared" si="2627"/>
        <v>0</v>
      </c>
      <c r="DA952" s="54">
        <f t="shared" si="2628"/>
        <v>0</v>
      </c>
      <c r="DB952" s="54">
        <f t="shared" si="2629"/>
        <v>0</v>
      </c>
      <c r="DC952" s="54">
        <f t="shared" si="2630"/>
        <v>0</v>
      </c>
      <c r="DD952" s="54">
        <f t="shared" si="2631"/>
        <v>0</v>
      </c>
      <c r="DE952" s="54">
        <f t="shared" si="2632"/>
        <v>0</v>
      </c>
      <c r="DF952" s="54">
        <f t="shared" si="2633"/>
        <v>0</v>
      </c>
      <c r="DG952" s="54">
        <f t="shared" si="2634"/>
        <v>2</v>
      </c>
      <c r="DH952" s="71">
        <f t="shared" si="2635"/>
        <v>0</v>
      </c>
      <c r="DI952" s="71">
        <f t="shared" si="2636"/>
        <v>0</v>
      </c>
      <c r="DJ952" s="54">
        <f t="shared" si="2637"/>
        <v>0</v>
      </c>
      <c r="DK952" s="54">
        <f t="shared" si="2638"/>
        <v>2</v>
      </c>
      <c r="DL952" s="4">
        <f t="shared" si="2568"/>
        <v>0</v>
      </c>
      <c r="DM952" s="3">
        <f t="shared" si="2639"/>
        <v>0</v>
      </c>
      <c r="DN952" s="3">
        <f t="shared" si="2640"/>
        <v>0</v>
      </c>
      <c r="DO952" s="4" t="e">
        <f t="shared" si="2641"/>
        <v>#DIV/0!</v>
      </c>
      <c r="DP952" s="57"/>
      <c r="DQ952" s="57"/>
      <c r="DR952" s="56">
        <f t="shared" si="2569"/>
        <v>2</v>
      </c>
      <c r="DS952" s="56">
        <f t="shared" si="2570"/>
        <v>0</v>
      </c>
      <c r="DT952" s="38">
        <f t="shared" si="2571"/>
        <v>0</v>
      </c>
      <c r="DU952" s="38">
        <f t="shared" si="2642"/>
        <v>2</v>
      </c>
      <c r="DV952" s="38">
        <f t="shared" si="2572"/>
        <v>0</v>
      </c>
      <c r="DW952" s="39">
        <f t="shared" si="2573"/>
        <v>0</v>
      </c>
      <c r="DX952" s="39">
        <f t="shared" si="2574"/>
        <v>0</v>
      </c>
      <c r="DY952" s="39">
        <f t="shared" si="2575"/>
        <v>0</v>
      </c>
      <c r="DZ952" s="39">
        <f t="shared" si="2576"/>
        <v>0</v>
      </c>
      <c r="EA952" s="39">
        <f t="shared" si="2577"/>
        <v>0</v>
      </c>
      <c r="EB952" s="37" t="e">
        <f t="shared" si="2643"/>
        <v>#DIV/0!</v>
      </c>
      <c r="EC952" s="37" t="e">
        <f t="shared" si="2644"/>
        <v>#DIV/0!</v>
      </c>
      <c r="ED952" s="37" t="e">
        <f t="shared" si="2645"/>
        <v>#DIV/0!</v>
      </c>
      <c r="EE952" s="37" t="e">
        <f t="shared" si="2646"/>
        <v>#DIV/0!</v>
      </c>
      <c r="EF952" s="39" t="e">
        <f t="shared" si="2647"/>
        <v>#DIV/0!</v>
      </c>
      <c r="EG952" s="37" t="e">
        <f t="shared" si="2648"/>
        <v>#DIV/0!</v>
      </c>
      <c r="EH952" s="37" t="e">
        <f t="shared" si="2649"/>
        <v>#DIV/0!</v>
      </c>
      <c r="EI952" s="11" t="b">
        <f t="shared" si="2650"/>
        <v>1</v>
      </c>
      <c r="EJ952" s="11" t="b">
        <f t="shared" si="2651"/>
        <v>0</v>
      </c>
      <c r="EK952" s="39" t="e">
        <f t="shared" si="2652"/>
        <v>#DIV/0!</v>
      </c>
      <c r="EL952" s="39" t="e">
        <f t="shared" si="2653"/>
        <v>#DIV/0!</v>
      </c>
      <c r="EM952" s="39" t="e">
        <f t="shared" si="2654"/>
        <v>#DIV/0!</v>
      </c>
      <c r="EN952" s="39" t="e">
        <f t="shared" si="2655"/>
        <v>#DIV/0!</v>
      </c>
      <c r="EO952" s="39" t="e">
        <f t="shared" si="2656"/>
        <v>#DIV/0!</v>
      </c>
      <c r="EP952" s="39" t="e">
        <f t="shared" si="2657"/>
        <v>#DIV/0!</v>
      </c>
      <c r="EQ952" s="39" t="e">
        <f t="shared" si="2658"/>
        <v>#DIV/0!</v>
      </c>
      <c r="ER952" s="39" t="e">
        <f t="shared" si="2659"/>
        <v>#DIV/0!</v>
      </c>
      <c r="ES952" s="58" t="str">
        <f t="shared" si="2660"/>
        <v>(OH,F,Cl)-dominate amphibole</v>
      </c>
      <c r="ET952" s="58" t="e">
        <f t="shared" si="2661"/>
        <v>#N/A</v>
      </c>
      <c r="EU952" s="56">
        <f t="shared" si="2578"/>
        <v>0</v>
      </c>
      <c r="EV952" s="56">
        <f t="shared" si="2579"/>
        <v>0</v>
      </c>
      <c r="EW952" s="56">
        <f t="shared" si="2580"/>
        <v>0</v>
      </c>
      <c r="EX952" s="56">
        <f t="shared" si="2581"/>
        <v>0</v>
      </c>
      <c r="EY952" s="56">
        <f t="shared" si="2582"/>
        <v>0</v>
      </c>
      <c r="EZ952" s="56">
        <f t="shared" si="2583"/>
        <v>0</v>
      </c>
      <c r="FA952" s="39">
        <f t="shared" si="2584"/>
        <v>0</v>
      </c>
      <c r="FB952" s="39">
        <f t="shared" si="2585"/>
        <v>0</v>
      </c>
      <c r="FC952" s="54">
        <f t="shared" si="2586"/>
        <v>0</v>
      </c>
      <c r="FD952" s="54">
        <f t="shared" si="2587"/>
        <v>0</v>
      </c>
      <c r="FE952" s="39">
        <f t="shared" si="2588"/>
        <v>0</v>
      </c>
      <c r="FF952" s="54">
        <f t="shared" si="2589"/>
        <v>0</v>
      </c>
      <c r="FG952" s="39">
        <f t="shared" si="2590"/>
        <v>0</v>
      </c>
      <c r="FH952" s="39">
        <f t="shared" si="2662"/>
        <v>0</v>
      </c>
      <c r="FI952" s="39">
        <f t="shared" si="2663"/>
        <v>0</v>
      </c>
      <c r="FJ952" s="39">
        <f t="shared" si="2664"/>
        <v>0</v>
      </c>
      <c r="FK952" s="39" t="e">
        <f t="shared" si="2665"/>
        <v>#DIV/0!</v>
      </c>
      <c r="FL952" s="39" t="e">
        <f t="shared" si="2666"/>
        <v>#DIV/0!</v>
      </c>
      <c r="FM952" s="39" t="e">
        <f t="shared" si="2667"/>
        <v>#DIV/0!</v>
      </c>
      <c r="FN952" s="39">
        <f t="shared" si="2668"/>
        <v>1</v>
      </c>
      <c r="FO952" s="39">
        <f t="shared" si="2591"/>
        <v>0</v>
      </c>
      <c r="FP952" s="39">
        <f t="shared" si="2592"/>
        <v>0</v>
      </c>
      <c r="FQ952" s="39">
        <f t="shared" si="2593"/>
        <v>0</v>
      </c>
      <c r="FR952" s="39">
        <f t="shared" si="2669"/>
        <v>0</v>
      </c>
      <c r="FS952" s="39">
        <f t="shared" si="2670"/>
        <v>0</v>
      </c>
      <c r="FU952" s="39" t="e">
        <f t="shared" si="2671"/>
        <v>#DIV/0!</v>
      </c>
      <c r="FV952" s="39" t="e">
        <f t="shared" si="2672"/>
        <v>#DIV/0!</v>
      </c>
      <c r="FW952" s="39" t="e">
        <f t="shared" si="2673"/>
        <v>#DIV/0!</v>
      </c>
      <c r="FY952" s="39" t="e">
        <f t="shared" si="2674"/>
        <v>#DIV/0!</v>
      </c>
      <c r="FZ952" s="39" t="e">
        <f t="shared" si="2675"/>
        <v>#DIV/0!</v>
      </c>
      <c r="GA952" s="39" t="e">
        <f t="shared" si="2676"/>
        <v>#DIV/0!</v>
      </c>
      <c r="GB952" s="39" t="e">
        <f t="shared" si="2677"/>
        <v>#DIV/0!</v>
      </c>
      <c r="GC952" s="39" t="e">
        <f t="shared" si="2678"/>
        <v>#DIV/0!</v>
      </c>
      <c r="GD952" s="39" t="e">
        <f t="shared" si="2679"/>
        <v>#DIV/0!</v>
      </c>
      <c r="GE952" s="39" t="e">
        <f t="shared" si="2680"/>
        <v>#DIV/0!</v>
      </c>
      <c r="GF952" s="39" t="e">
        <f t="shared" si="2681"/>
        <v>#DIV/0!</v>
      </c>
      <c r="GG952" s="39" t="e">
        <f t="shared" si="2682"/>
        <v>#DIV/0!</v>
      </c>
      <c r="GH952" s="39" t="e">
        <f t="shared" si="2683"/>
        <v>#DIV/0!</v>
      </c>
      <c r="GI952" s="39"/>
      <c r="GJ952" s="39" t="e">
        <f t="shared" si="2684"/>
        <v>#DIV/0!</v>
      </c>
      <c r="GK952" s="39" t="e">
        <f t="shared" si="2685"/>
        <v>#DIV/0!</v>
      </c>
      <c r="GL952" s="39" t="e">
        <f t="shared" si="2686"/>
        <v>#DIV/0!</v>
      </c>
      <c r="GM952" s="39" t="e">
        <f t="shared" si="2687"/>
        <v>#DIV/0!</v>
      </c>
      <c r="GN952" s="39" t="e">
        <f t="shared" si="2688"/>
        <v>#DIV/0!</v>
      </c>
      <c r="GO952" s="57"/>
      <c r="GP952" s="57" t="e">
        <f t="shared" si="2689"/>
        <v>#DIV/0!</v>
      </c>
      <c r="GQ952" s="59" t="e">
        <f t="shared" si="2690"/>
        <v>#DIV/0!</v>
      </c>
      <c r="GR952" s="41" t="e">
        <f t="shared" si="2691"/>
        <v>#DIV/0!</v>
      </c>
      <c r="GS952" s="57" t="e">
        <f t="shared" si="2692"/>
        <v>#DIV/0!</v>
      </c>
      <c r="GT952" s="57" t="e">
        <f t="shared" si="2693"/>
        <v>#DIV/0!</v>
      </c>
      <c r="GU952" s="57" t="e">
        <f t="shared" si="2694"/>
        <v>#DIV/0!</v>
      </c>
      <c r="GV952" s="57"/>
      <c r="GW952" s="42" t="e">
        <f t="shared" si="2695"/>
        <v>#DIV/0!</v>
      </c>
      <c r="GX952" s="42" t="e">
        <f t="shared" si="2696"/>
        <v>#DIV/0!</v>
      </c>
      <c r="GY952" s="42" t="e">
        <f t="shared" si="2697"/>
        <v>#DIV/0!</v>
      </c>
      <c r="GZ952" s="57"/>
      <c r="HA952" s="2" t="e">
        <f t="shared" si="2698"/>
        <v>#DIV/0!</v>
      </c>
      <c r="HB952" s="2" t="e">
        <f t="shared" si="2699"/>
        <v>#DIV/0!</v>
      </c>
      <c r="HC952" s="2" t="e">
        <f t="shared" si="2700"/>
        <v>#DIV/0!</v>
      </c>
      <c r="HD952" s="2" t="e">
        <f t="shared" si="2701"/>
        <v>#DIV/0!</v>
      </c>
      <c r="HE952" s="2" t="e">
        <f t="shared" si="2702"/>
        <v>#DIV/0!</v>
      </c>
      <c r="HF952" s="2" t="e">
        <f t="shared" si="2703"/>
        <v>#DIV/0!</v>
      </c>
      <c r="HG952" s="2" t="e">
        <f t="shared" si="2704"/>
        <v>#DIV/0!</v>
      </c>
      <c r="HH952" s="2" t="e">
        <f t="shared" si="2705"/>
        <v>#DIV/0!</v>
      </c>
      <c r="HI952" s="2" t="e">
        <f t="shared" si="2706"/>
        <v>#DIV/0!</v>
      </c>
      <c r="HJ952" s="11" t="e">
        <f t="shared" si="2707"/>
        <v>#DIV/0!</v>
      </c>
      <c r="HK952" s="60" t="e">
        <f t="shared" si="2708"/>
        <v>#DIV/0!</v>
      </c>
      <c r="HL952" s="57"/>
      <c r="HM952" s="57" t="e">
        <f t="shared" si="2709"/>
        <v>#DIV/0!</v>
      </c>
      <c r="HN952" s="57" t="e">
        <f t="shared" si="2710"/>
        <v>#DIV/0!</v>
      </c>
      <c r="HO952" s="57" t="e">
        <f t="shared" si="2711"/>
        <v>#DIV/0!</v>
      </c>
      <c r="HP952" s="57" t="e">
        <f t="shared" si="2712"/>
        <v>#DIV/0!</v>
      </c>
      <c r="HQ952" s="57" t="e">
        <f t="shared" si="2713"/>
        <v>#DIV/0!</v>
      </c>
      <c r="HR952" s="57"/>
      <c r="HS952" s="57" t="e">
        <f t="shared" si="2714"/>
        <v>#DIV/0!</v>
      </c>
      <c r="HT952" s="57" t="e">
        <f t="shared" si="2715"/>
        <v>#DIV/0!</v>
      </c>
      <c r="HU952" s="57" t="e">
        <f t="shared" si="2716"/>
        <v>#DIV/0!</v>
      </c>
      <c r="HV952" s="57" t="e">
        <f t="shared" si="2717"/>
        <v>#DIV/0!</v>
      </c>
      <c r="HW952" s="57" t="e">
        <f t="shared" si="2718"/>
        <v>#DIV/0!</v>
      </c>
      <c r="HX952" s="57"/>
      <c r="HY952" s="57" t="e">
        <f t="shared" si="2719"/>
        <v>#DIV/0!</v>
      </c>
      <c r="HZ952" s="57" t="e">
        <f t="shared" si="2720"/>
        <v>#DIV/0!</v>
      </c>
      <c r="IA952" s="57"/>
      <c r="IB952" s="61">
        <f t="shared" si="2721"/>
        <v>0</v>
      </c>
      <c r="IC952" s="57" t="str">
        <f t="shared" si="2722"/>
        <v/>
      </c>
      <c r="ID952" s="42"/>
      <c r="IE952" s="2" t="str">
        <f t="shared" si="2723"/>
        <v/>
      </c>
      <c r="IF952" s="60" t="e">
        <f t="shared" si="2724"/>
        <v>#DIV/0!</v>
      </c>
      <c r="IG952" s="60" t="str">
        <f t="shared" si="2725"/>
        <v/>
      </c>
      <c r="IH952" s="60" t="str">
        <f t="shared" si="2726"/>
        <v>zinco-</v>
      </c>
      <c r="II952" s="60" t="str">
        <f t="shared" si="2727"/>
        <v>mangano-</v>
      </c>
      <c r="IJ952" s="60" t="e">
        <f t="shared" si="2728"/>
        <v>#DIV/0!</v>
      </c>
      <c r="IK952" s="60" t="e">
        <f t="shared" si="2729"/>
        <v>#DIV/0!</v>
      </c>
      <c r="IL952" s="60" t="e">
        <f t="shared" si="2730"/>
        <v>#DIV/0!</v>
      </c>
      <c r="IM952" s="60" t="e">
        <f t="shared" si="2731"/>
        <v>#DIV/0!</v>
      </c>
      <c r="IN952" s="60" t="str">
        <f t="shared" si="2732"/>
        <v/>
      </c>
      <c r="IO952" s="60" t="str">
        <f t="shared" si="2733"/>
        <v/>
      </c>
      <c r="IP952" s="57"/>
      <c r="IQ952" s="57" t="str">
        <f t="shared" si="2734"/>
        <v>ERROR!!</v>
      </c>
    </row>
    <row r="953" spans="24:251">
      <c r="X953" s="29">
        <f t="shared" si="2735"/>
        <v>0</v>
      </c>
      <c r="Y953" s="29">
        <f t="shared" si="2736"/>
        <v>0</v>
      </c>
      <c r="Z953" s="29" t="e">
        <f t="shared" si="2737"/>
        <v>#DIV/0!</v>
      </c>
      <c r="AA953" s="29" t="e">
        <f t="shared" si="2738"/>
        <v>#DIV/0!</v>
      </c>
      <c r="AB953" s="29" t="e">
        <f t="shared" si="2739"/>
        <v>#DIV/0!</v>
      </c>
      <c r="AC953" s="29" t="e">
        <f t="shared" si="2740"/>
        <v>#DIV/0!</v>
      </c>
      <c r="AF953" s="23">
        <v>60.084299999999999</v>
      </c>
      <c r="AG953" s="23">
        <v>79.878799999999998</v>
      </c>
      <c r="AH953" s="23">
        <v>101.96120000000001</v>
      </c>
      <c r="AI953" s="23">
        <v>151.99039999999999</v>
      </c>
      <c r="AJ953" s="23">
        <v>159.69</v>
      </c>
      <c r="AK953" s="23">
        <v>71.846400000000003</v>
      </c>
      <c r="AL953" s="23">
        <v>70.9375</v>
      </c>
      <c r="AM953" s="23">
        <v>40.304400000000001</v>
      </c>
      <c r="AN953" s="23">
        <v>56.077399999999997</v>
      </c>
      <c r="AO953" s="23">
        <v>61.978999999999999</v>
      </c>
      <c r="AP953" s="23">
        <v>94.195999999999998</v>
      </c>
      <c r="AQ953" s="23">
        <v>18.998000000000001</v>
      </c>
      <c r="AR953" s="23">
        <v>35.450000000000003</v>
      </c>
      <c r="AS953" s="23">
        <v>29.88</v>
      </c>
      <c r="AT953" s="23">
        <v>74.691999999999993</v>
      </c>
      <c r="AU953" s="23">
        <v>81.39</v>
      </c>
      <c r="AX953" s="54">
        <f t="shared" si="2595"/>
        <v>0</v>
      </c>
      <c r="AY953" s="54">
        <f t="shared" si="2596"/>
        <v>0</v>
      </c>
      <c r="AZ953" s="54">
        <f t="shared" si="2597"/>
        <v>0</v>
      </c>
      <c r="BA953" s="54">
        <f t="shared" si="2598"/>
        <v>0</v>
      </c>
      <c r="BB953" s="54">
        <f t="shared" si="2599"/>
        <v>0</v>
      </c>
      <c r="BC953" s="54">
        <f t="shared" si="2600"/>
        <v>0</v>
      </c>
      <c r="BD953" s="54">
        <f t="shared" si="2601"/>
        <v>0</v>
      </c>
      <c r="BE953" s="54">
        <f t="shared" si="2602"/>
        <v>0</v>
      </c>
      <c r="BF953" s="54">
        <f t="shared" si="2603"/>
        <v>0</v>
      </c>
      <c r="BG953" s="54">
        <f t="shared" si="2604"/>
        <v>0</v>
      </c>
      <c r="BH953" s="54">
        <f t="shared" si="2605"/>
        <v>0</v>
      </c>
      <c r="BI953" s="54">
        <f t="shared" si="2606"/>
        <v>0</v>
      </c>
      <c r="BJ953" s="54">
        <f t="shared" si="2607"/>
        <v>0</v>
      </c>
      <c r="BK953" s="54">
        <f t="shared" si="2608"/>
        <v>0</v>
      </c>
      <c r="BL953" s="54">
        <f t="shared" si="2609"/>
        <v>0</v>
      </c>
      <c r="BM953" s="42"/>
      <c r="BO953" s="54">
        <f>'Norm-coeff'!$C$2+$AX953*'Norm-coeff'!$D$2+$AY953*'Norm-coeff'!$E$2+$AZ953*'Norm-coeff'!$F$2+$BA953*'Norm-coeff'!$G$2+$BB953*'Norm-coeff'!$H$2+$BC953*'Norm-coeff'!$I$2+$BD953*'Norm-coeff'!$J$2+$BE953*'Norm-coeff'!$K$2+$BF953*'Norm-coeff'!$L$2+$BG953*'Norm-coeff'!$M$2+$BH953*'Norm-coeff'!$N$2+$BI953*'Norm-coeff'!$O$2</f>
        <v>5.4045421474420303</v>
      </c>
      <c r="BP953" s="54">
        <f>'Norm-coeff'!$C$3+$AX953*'Norm-coeff'!$D$3+$AY953*'Norm-coeff'!$E$3+$AZ953*'Norm-coeff'!$F$3+$BA953*'Norm-coeff'!$G$3+$BB953*'Norm-coeff'!$H$3+$BC953*'Norm-coeff'!$I$3+$BD953*'Norm-coeff'!$J$3+$BE953*'Norm-coeff'!$K$3+$BF953*'Norm-coeff'!$L$3+$BG953*'Norm-coeff'!$M$3+$BH953*'Norm-coeff'!$N$3+$BI953*'Norm-coeff'!$O$3</f>
        <v>3.15319116612705</v>
      </c>
      <c r="BQ953" s="54">
        <f>'Norm-coeff'!$C$4+$AX953*'Norm-coeff'!$D$4+$AY953*'Norm-coeff'!$E$4+$AZ953*'Norm-coeff'!$F$4+$BA953*'Norm-coeff'!$G$4+$BB953*'Norm-coeff'!$H$4+$BC953*'Norm-coeff'!$I$4+$BD953*'Norm-coeff'!$J$4+$BE953*'Norm-coeff'!$K$4+$BF953*'Norm-coeff'!$L$4+$BG953*'Norm-coeff'!$M$4+$BH953*'Norm-coeff'!$N$4+$BI953*'Norm-coeff'!$O$4</f>
        <v>1.42115649462768</v>
      </c>
      <c r="BR953" s="54">
        <f>'Norm-coeff'!$C$5+$AX953*'Norm-coeff'!$D$5+$AY953*'Norm-coeff'!$E$5+$AZ953*'Norm-coeff'!$F$5+$BA953*'Norm-coeff'!$G$5+$BB953*'Norm-coeff'!$H$5+$BC953*'Norm-coeff'!$I$5+$BD953*'Norm-coeff'!$J$5+$BE953*'Norm-coeff'!$K$5+$BF953*'Norm-coeff'!$L$5+$BG953*'Norm-coeff'!$M$5+$BH953*'Norm-coeff'!$N$5+$BI953*'Norm-coeff'!$O$5</f>
        <v>1.0553329241296201</v>
      </c>
      <c r="BS953" s="54">
        <f>'Norm-coeff'!$C$6+$AX953*'Norm-coeff'!$D$6+$AY953*'Norm-coeff'!$E$6+$AZ953*'Norm-coeff'!$F$6+$BA953*'Norm-coeff'!$G$6+$BB953*'Norm-coeff'!$H$6+$BC953*'Norm-coeff'!$I$6+$BD953*'Norm-coeff'!$J$6+$BE953*'Norm-coeff'!$K$6+$BF953*'Norm-coeff'!$L$6+$BG953*'Norm-coeff'!$M$6+$BH953*'Norm-coeff'!$N$6+$BI953*'Norm-coeff'!$O$6</f>
        <v>-1.48700885495103E-2</v>
      </c>
      <c r="BT953" s="54">
        <f>'Norm-coeff'!$C$7+$AX953*'Norm-coeff'!$D$7+$AY953*'Norm-coeff'!$E$7+$AZ953*'Norm-coeff'!$F$7+$BA953*'Norm-coeff'!$G$7+$BB953*'Norm-coeff'!$H$7+$BC953*'Norm-coeff'!$I$7+$BD953*'Norm-coeff'!$J$7+$BE953*'Norm-coeff'!$K$7+$BF953*'Norm-coeff'!$L$7+$BG953*'Norm-coeff'!$M$7+$BH953*'Norm-coeff'!$N$7+$BI953*'Norm-coeff'!$O$7</f>
        <v>2.0907583608832998</v>
      </c>
      <c r="BU953" s="54">
        <f>'Norm-coeff'!$C$8+$AX953*'Norm-coeff'!$D$8+$AY953*'Norm-coeff'!$E$8+$AZ953*'Norm-coeff'!$F$8+$BA953*'Norm-coeff'!$G$8+$BB953*'Norm-coeff'!$H$8+$BC953*'Norm-coeff'!$I$8+$BD953*'Norm-coeff'!$J$8+$BE953*'Norm-coeff'!$K$8+$BF953*'Norm-coeff'!$L$8+$BG953*'Norm-coeff'!$M$8+$BH953*'Norm-coeff'!$N$8+$BI953*'Norm-coeff'!$O$8</f>
        <v>0.65894159836244504</v>
      </c>
      <c r="BV953" s="54">
        <f>'Norm-coeff'!$C$9+$AX953*'Norm-coeff'!$D$9+$AY953*'Norm-coeff'!$E$9+$AZ953*'Norm-coeff'!$F$9+$BA953*'Norm-coeff'!$G$9+$BB953*'Norm-coeff'!$H$9+$BC953*'Norm-coeff'!$I$9+$BD953*'Norm-coeff'!$J$9+$BE953*'Norm-coeff'!$K$9+$BF953*'Norm-coeff'!$L$9+$BG953*'Norm-coeff'!$M$9+$BH953*'Norm-coeff'!$N$9+$BI953*'Norm-coeff'!$O$9</f>
        <v>1.48961085014701</v>
      </c>
      <c r="BW953" s="54">
        <f>'Norm-coeff'!$C$10+$AX953*'Norm-coeff'!$D$10+$AY953*'Norm-coeff'!$E$10+$AZ953*'Norm-coeff'!$F$10+$BA953*'Norm-coeff'!$G$10+$BB953*'Norm-coeff'!$H$10+$BC953*'Norm-coeff'!$I$10+$BD953*'Norm-coeff'!$J$10+$BE953*'Norm-coeff'!$K$10+$BF953*'Norm-coeff'!$L$10+$BG953*'Norm-coeff'!$M$10+$BH953*'Norm-coeff'!$N$10+$BI953*'Norm-coeff'!$O$10</f>
        <v>1.42058735749591</v>
      </c>
      <c r="BX953" s="54">
        <f>'Norm-coeff'!$C$11+$AX953*'Norm-coeff'!$D$11+$AY953*'Norm-coeff'!$E$11+$AZ953*'Norm-coeff'!$F$11+$BA953*'Norm-coeff'!$G$11+$BB953*'Norm-coeff'!$H$11+$BC953*'Norm-coeff'!$I$11+$BD953*'Norm-coeff'!$J$11+$BE953*'Norm-coeff'!$K$11+$BF953*'Norm-coeff'!$L$11+$BG953*'Norm-coeff'!$M$11+$BH953*'Norm-coeff'!$N$11+$BI953*'Norm-coeff'!$O$11</f>
        <v>0.221233014421479</v>
      </c>
      <c r="BY953" s="54">
        <f>'Norm-coeff'!$C$12+$AX953*'Norm-coeff'!$D$12+$AY953*'Norm-coeff'!$E$12+$AZ953*'Norm-coeff'!$F$12+$BA953*'Norm-coeff'!$G$12+$BB953*'Norm-coeff'!$H$12+$BC953*'Norm-coeff'!$I$12+$BD953*'Norm-coeff'!$J$12+$BE953*'Norm-coeff'!$K$12+$BF953*'Norm-coeff'!$L$12+$BG953*'Norm-coeff'!$M$12+$BH953*'Norm-coeff'!$N$12+$BI953*'Norm-coeff'!$O$12</f>
        <v>0.283527502056037</v>
      </c>
      <c r="BZ953" s="54">
        <f>'Norm-coeff'!$C$13+$AX953*'Norm-coeff'!$D$13+$AY953*'Norm-coeff'!$E$13+$AZ953*'Norm-coeff'!$F$13+$BA953*'Norm-coeff'!$G$13+$BB953*'Norm-coeff'!$H$13+$BC953*'Norm-coeff'!$I$13+$BD953*'Norm-coeff'!$J$13+$BE953*'Norm-coeff'!$K$13+$BF953*'Norm-coeff'!$L$13+$BG953*'Norm-coeff'!$M$13+$BH953*'Norm-coeff'!$N$13+$BI953*'Norm-coeff'!$O$13</f>
        <v>-4.1864930554451202E-2</v>
      </c>
      <c r="CA953" s="54">
        <f>'Norm-coeff'!$C$14+$AX953*'Norm-coeff'!$D$14+$AY953*'Norm-coeff'!$E$14+$AZ953*'Norm-coeff'!$F$14+$BA953*'Norm-coeff'!$G$14+$BB953*'Norm-coeff'!$H$14+$BC953*'Norm-coeff'!$I$14+$BD953*'Norm-coeff'!$J$14+$BE953*'Norm-coeff'!$K$14+$BF953*'Norm-coeff'!$L$14+$BG953*'Norm-coeff'!$M$14+$BH953*'Norm-coeff'!$N$14+$BI953*'Norm-coeff'!$O$14</f>
        <v>4.2526983164477103</v>
      </c>
      <c r="CC953" s="54">
        <f t="shared" si="2610"/>
        <v>0</v>
      </c>
      <c r="CG953" s="54">
        <f t="shared" si="2611"/>
        <v>0</v>
      </c>
      <c r="CH953" s="54">
        <f t="shared" si="2594"/>
        <v>0</v>
      </c>
      <c r="CI953" s="54">
        <f t="shared" si="2612"/>
        <v>0</v>
      </c>
      <c r="CJ953" s="56">
        <f t="shared" si="2613"/>
        <v>0</v>
      </c>
      <c r="CK953" s="54">
        <f t="shared" si="2614"/>
        <v>0</v>
      </c>
      <c r="CL953" s="54">
        <f t="shared" si="2615"/>
        <v>0</v>
      </c>
      <c r="CM953" s="54">
        <f t="shared" si="2616"/>
        <v>0</v>
      </c>
      <c r="CN953" s="54">
        <f t="shared" si="2617"/>
        <v>0</v>
      </c>
      <c r="CO953" s="54">
        <f t="shared" si="2618"/>
        <v>0</v>
      </c>
      <c r="CP953" s="54">
        <f t="shared" si="2619"/>
        <v>0</v>
      </c>
      <c r="CQ953" s="54">
        <f t="shared" si="2620"/>
        <v>0</v>
      </c>
      <c r="CR953" s="54">
        <f t="shared" si="2621"/>
        <v>0</v>
      </c>
      <c r="CS953" s="54">
        <f t="shared" si="2622"/>
        <v>0</v>
      </c>
      <c r="CU953" s="54">
        <f t="shared" si="2623"/>
        <v>0</v>
      </c>
      <c r="CV953" s="54">
        <f t="shared" si="2624"/>
        <v>0</v>
      </c>
      <c r="CW953" s="54">
        <f t="shared" si="2625"/>
        <v>0</v>
      </c>
      <c r="CX953" s="54">
        <f t="shared" si="2626"/>
        <v>0</v>
      </c>
      <c r="CZ953" s="54">
        <f t="shared" si="2627"/>
        <v>0</v>
      </c>
      <c r="DA953" s="54">
        <f t="shared" si="2628"/>
        <v>0</v>
      </c>
      <c r="DB953" s="54">
        <f t="shared" si="2629"/>
        <v>0</v>
      </c>
      <c r="DC953" s="54">
        <f t="shared" si="2630"/>
        <v>0</v>
      </c>
      <c r="DD953" s="54">
        <f t="shared" si="2631"/>
        <v>0</v>
      </c>
      <c r="DE953" s="54">
        <f t="shared" si="2632"/>
        <v>0</v>
      </c>
      <c r="DF953" s="54">
        <f t="shared" si="2633"/>
        <v>0</v>
      </c>
      <c r="DG953" s="54">
        <f t="shared" si="2634"/>
        <v>2</v>
      </c>
      <c r="DH953" s="71">
        <f t="shared" si="2635"/>
        <v>0</v>
      </c>
      <c r="DI953" s="71">
        <f t="shared" si="2636"/>
        <v>0</v>
      </c>
      <c r="DJ953" s="54">
        <f t="shared" si="2637"/>
        <v>0</v>
      </c>
      <c r="DK953" s="54">
        <f t="shared" si="2638"/>
        <v>2</v>
      </c>
      <c r="DL953" s="4">
        <f t="shared" si="2568"/>
        <v>0</v>
      </c>
      <c r="DM953" s="3">
        <f t="shared" si="2639"/>
        <v>0</v>
      </c>
      <c r="DN953" s="3">
        <f t="shared" si="2640"/>
        <v>0</v>
      </c>
      <c r="DO953" s="4" t="e">
        <f t="shared" si="2641"/>
        <v>#DIV/0!</v>
      </c>
      <c r="DP953" s="57"/>
      <c r="DQ953" s="57"/>
      <c r="DR953" s="56">
        <f t="shared" si="2569"/>
        <v>2</v>
      </c>
      <c r="DS953" s="56">
        <f t="shared" si="2570"/>
        <v>0</v>
      </c>
      <c r="DT953" s="38">
        <f t="shared" si="2571"/>
        <v>0</v>
      </c>
      <c r="DU953" s="38">
        <f t="shared" si="2642"/>
        <v>2</v>
      </c>
      <c r="DV953" s="38">
        <f t="shared" si="2572"/>
        <v>0</v>
      </c>
      <c r="DW953" s="39">
        <f t="shared" si="2573"/>
        <v>0</v>
      </c>
      <c r="DX953" s="39">
        <f t="shared" si="2574"/>
        <v>0</v>
      </c>
      <c r="DY953" s="39">
        <f t="shared" si="2575"/>
        <v>0</v>
      </c>
      <c r="DZ953" s="39">
        <f t="shared" si="2576"/>
        <v>0</v>
      </c>
      <c r="EA953" s="39">
        <f t="shared" si="2577"/>
        <v>0</v>
      </c>
      <c r="EB953" s="37" t="e">
        <f t="shared" si="2643"/>
        <v>#DIV/0!</v>
      </c>
      <c r="EC953" s="37" t="e">
        <f t="shared" si="2644"/>
        <v>#DIV/0!</v>
      </c>
      <c r="ED953" s="37" t="e">
        <f t="shared" si="2645"/>
        <v>#DIV/0!</v>
      </c>
      <c r="EE953" s="37" t="e">
        <f t="shared" si="2646"/>
        <v>#DIV/0!</v>
      </c>
      <c r="EF953" s="39" t="e">
        <f t="shared" si="2647"/>
        <v>#DIV/0!</v>
      </c>
      <c r="EG953" s="37" t="e">
        <f t="shared" si="2648"/>
        <v>#DIV/0!</v>
      </c>
      <c r="EH953" s="37" t="e">
        <f t="shared" si="2649"/>
        <v>#DIV/0!</v>
      </c>
      <c r="EI953" s="11" t="b">
        <f t="shared" si="2650"/>
        <v>1</v>
      </c>
      <c r="EJ953" s="11" t="b">
        <f t="shared" si="2651"/>
        <v>0</v>
      </c>
      <c r="EK953" s="39" t="e">
        <f t="shared" si="2652"/>
        <v>#DIV/0!</v>
      </c>
      <c r="EL953" s="39" t="e">
        <f t="shared" si="2653"/>
        <v>#DIV/0!</v>
      </c>
      <c r="EM953" s="39" t="e">
        <f t="shared" si="2654"/>
        <v>#DIV/0!</v>
      </c>
      <c r="EN953" s="39" t="e">
        <f t="shared" si="2655"/>
        <v>#DIV/0!</v>
      </c>
      <c r="EO953" s="39" t="e">
        <f t="shared" si="2656"/>
        <v>#DIV/0!</v>
      </c>
      <c r="EP953" s="39" t="e">
        <f t="shared" si="2657"/>
        <v>#DIV/0!</v>
      </c>
      <c r="EQ953" s="39" t="e">
        <f t="shared" si="2658"/>
        <v>#DIV/0!</v>
      </c>
      <c r="ER953" s="39" t="e">
        <f t="shared" si="2659"/>
        <v>#DIV/0!</v>
      </c>
      <c r="ES953" s="58" t="str">
        <f t="shared" si="2660"/>
        <v>(OH,F,Cl)-dominate amphibole</v>
      </c>
      <c r="ET953" s="58" t="e">
        <f t="shared" si="2661"/>
        <v>#N/A</v>
      </c>
      <c r="EU953" s="56">
        <f t="shared" si="2578"/>
        <v>0</v>
      </c>
      <c r="EV953" s="56">
        <f t="shared" si="2579"/>
        <v>0</v>
      </c>
      <c r="EW953" s="56">
        <f t="shared" si="2580"/>
        <v>0</v>
      </c>
      <c r="EX953" s="56">
        <f t="shared" si="2581"/>
        <v>0</v>
      </c>
      <c r="EY953" s="56">
        <f t="shared" si="2582"/>
        <v>0</v>
      </c>
      <c r="EZ953" s="56">
        <f t="shared" si="2583"/>
        <v>0</v>
      </c>
      <c r="FA953" s="39">
        <f t="shared" si="2584"/>
        <v>0</v>
      </c>
      <c r="FB953" s="39">
        <f t="shared" si="2585"/>
        <v>0</v>
      </c>
      <c r="FC953" s="54">
        <f t="shared" si="2586"/>
        <v>0</v>
      </c>
      <c r="FD953" s="54">
        <f t="shared" si="2587"/>
        <v>0</v>
      </c>
      <c r="FE953" s="39">
        <f t="shared" si="2588"/>
        <v>0</v>
      </c>
      <c r="FF953" s="54">
        <f t="shared" si="2589"/>
        <v>0</v>
      </c>
      <c r="FG953" s="39">
        <f t="shared" si="2590"/>
        <v>0</v>
      </c>
      <c r="FH953" s="39">
        <f t="shared" si="2662"/>
        <v>0</v>
      </c>
      <c r="FI953" s="39">
        <f t="shared" si="2663"/>
        <v>0</v>
      </c>
      <c r="FJ953" s="39">
        <f t="shared" si="2664"/>
        <v>0</v>
      </c>
      <c r="FK953" s="39" t="e">
        <f t="shared" si="2665"/>
        <v>#DIV/0!</v>
      </c>
      <c r="FL953" s="39" t="e">
        <f t="shared" si="2666"/>
        <v>#DIV/0!</v>
      </c>
      <c r="FM953" s="39" t="e">
        <f t="shared" si="2667"/>
        <v>#DIV/0!</v>
      </c>
      <c r="FN953" s="39">
        <f t="shared" si="2668"/>
        <v>1</v>
      </c>
      <c r="FO953" s="39">
        <f t="shared" si="2591"/>
        <v>0</v>
      </c>
      <c r="FP953" s="39">
        <f t="shared" si="2592"/>
        <v>0</v>
      </c>
      <c r="FQ953" s="39">
        <f t="shared" si="2593"/>
        <v>0</v>
      </c>
      <c r="FR953" s="39">
        <f t="shared" si="2669"/>
        <v>0</v>
      </c>
      <c r="FS953" s="39">
        <f t="shared" si="2670"/>
        <v>0</v>
      </c>
      <c r="FU953" s="39" t="e">
        <f t="shared" si="2671"/>
        <v>#DIV/0!</v>
      </c>
      <c r="FV953" s="39" t="e">
        <f t="shared" si="2672"/>
        <v>#DIV/0!</v>
      </c>
      <c r="FW953" s="39" t="e">
        <f t="shared" si="2673"/>
        <v>#DIV/0!</v>
      </c>
      <c r="FY953" s="39" t="e">
        <f t="shared" si="2674"/>
        <v>#DIV/0!</v>
      </c>
      <c r="FZ953" s="39" t="e">
        <f t="shared" si="2675"/>
        <v>#DIV/0!</v>
      </c>
      <c r="GA953" s="39" t="e">
        <f t="shared" si="2676"/>
        <v>#DIV/0!</v>
      </c>
      <c r="GB953" s="39" t="e">
        <f t="shared" si="2677"/>
        <v>#DIV/0!</v>
      </c>
      <c r="GC953" s="39" t="e">
        <f t="shared" si="2678"/>
        <v>#DIV/0!</v>
      </c>
      <c r="GD953" s="39" t="e">
        <f t="shared" si="2679"/>
        <v>#DIV/0!</v>
      </c>
      <c r="GE953" s="39" t="e">
        <f t="shared" si="2680"/>
        <v>#DIV/0!</v>
      </c>
      <c r="GF953" s="39" t="e">
        <f t="shared" si="2681"/>
        <v>#DIV/0!</v>
      </c>
      <c r="GG953" s="39" t="e">
        <f t="shared" si="2682"/>
        <v>#DIV/0!</v>
      </c>
      <c r="GH953" s="39" t="e">
        <f t="shared" si="2683"/>
        <v>#DIV/0!</v>
      </c>
      <c r="GI953" s="39"/>
      <c r="GJ953" s="39" t="e">
        <f t="shared" si="2684"/>
        <v>#DIV/0!</v>
      </c>
      <c r="GK953" s="39" t="e">
        <f t="shared" si="2685"/>
        <v>#DIV/0!</v>
      </c>
      <c r="GL953" s="39" t="e">
        <f t="shared" si="2686"/>
        <v>#DIV/0!</v>
      </c>
      <c r="GM953" s="39" t="e">
        <f t="shared" si="2687"/>
        <v>#DIV/0!</v>
      </c>
      <c r="GN953" s="39" t="e">
        <f t="shared" si="2688"/>
        <v>#DIV/0!</v>
      </c>
      <c r="GO953" s="57"/>
      <c r="GP953" s="57" t="e">
        <f t="shared" si="2689"/>
        <v>#DIV/0!</v>
      </c>
      <c r="GQ953" s="59" t="e">
        <f t="shared" si="2690"/>
        <v>#DIV/0!</v>
      </c>
      <c r="GR953" s="41" t="e">
        <f t="shared" si="2691"/>
        <v>#DIV/0!</v>
      </c>
      <c r="GS953" s="57" t="e">
        <f t="shared" si="2692"/>
        <v>#DIV/0!</v>
      </c>
      <c r="GT953" s="57" t="e">
        <f t="shared" si="2693"/>
        <v>#DIV/0!</v>
      </c>
      <c r="GU953" s="57" t="e">
        <f t="shared" si="2694"/>
        <v>#DIV/0!</v>
      </c>
      <c r="GV953" s="57"/>
      <c r="GW953" s="42" t="e">
        <f t="shared" si="2695"/>
        <v>#DIV/0!</v>
      </c>
      <c r="GX953" s="42" t="e">
        <f t="shared" si="2696"/>
        <v>#DIV/0!</v>
      </c>
      <c r="GY953" s="42" t="e">
        <f t="shared" si="2697"/>
        <v>#DIV/0!</v>
      </c>
      <c r="GZ953" s="57"/>
      <c r="HA953" s="2" t="e">
        <f t="shared" si="2698"/>
        <v>#DIV/0!</v>
      </c>
      <c r="HB953" s="2" t="e">
        <f t="shared" si="2699"/>
        <v>#DIV/0!</v>
      </c>
      <c r="HC953" s="2" t="e">
        <f t="shared" si="2700"/>
        <v>#DIV/0!</v>
      </c>
      <c r="HD953" s="2" t="e">
        <f t="shared" si="2701"/>
        <v>#DIV/0!</v>
      </c>
      <c r="HE953" s="2" t="e">
        <f t="shared" si="2702"/>
        <v>#DIV/0!</v>
      </c>
      <c r="HF953" s="2" t="e">
        <f t="shared" si="2703"/>
        <v>#DIV/0!</v>
      </c>
      <c r="HG953" s="2" t="e">
        <f t="shared" si="2704"/>
        <v>#DIV/0!</v>
      </c>
      <c r="HH953" s="2" t="e">
        <f t="shared" si="2705"/>
        <v>#DIV/0!</v>
      </c>
      <c r="HI953" s="2" t="e">
        <f t="shared" si="2706"/>
        <v>#DIV/0!</v>
      </c>
      <c r="HJ953" s="11" t="e">
        <f t="shared" si="2707"/>
        <v>#DIV/0!</v>
      </c>
      <c r="HK953" s="60" t="e">
        <f t="shared" si="2708"/>
        <v>#DIV/0!</v>
      </c>
      <c r="HL953" s="57"/>
      <c r="HM953" s="57" t="e">
        <f t="shared" si="2709"/>
        <v>#DIV/0!</v>
      </c>
      <c r="HN953" s="57" t="e">
        <f t="shared" si="2710"/>
        <v>#DIV/0!</v>
      </c>
      <c r="HO953" s="57" t="e">
        <f t="shared" si="2711"/>
        <v>#DIV/0!</v>
      </c>
      <c r="HP953" s="57" t="e">
        <f t="shared" si="2712"/>
        <v>#DIV/0!</v>
      </c>
      <c r="HQ953" s="57" t="e">
        <f t="shared" si="2713"/>
        <v>#DIV/0!</v>
      </c>
      <c r="HR953" s="57"/>
      <c r="HS953" s="57" t="e">
        <f t="shared" si="2714"/>
        <v>#DIV/0!</v>
      </c>
      <c r="HT953" s="57" t="e">
        <f t="shared" si="2715"/>
        <v>#DIV/0!</v>
      </c>
      <c r="HU953" s="57" t="e">
        <f t="shared" si="2716"/>
        <v>#DIV/0!</v>
      </c>
      <c r="HV953" s="57" t="e">
        <f t="shared" si="2717"/>
        <v>#DIV/0!</v>
      </c>
      <c r="HW953" s="57" t="e">
        <f t="shared" si="2718"/>
        <v>#DIV/0!</v>
      </c>
      <c r="HX953" s="57"/>
      <c r="HY953" s="57" t="e">
        <f t="shared" si="2719"/>
        <v>#DIV/0!</v>
      </c>
      <c r="HZ953" s="57" t="e">
        <f t="shared" si="2720"/>
        <v>#DIV/0!</v>
      </c>
      <c r="IA953" s="57"/>
      <c r="IB953" s="61">
        <f t="shared" si="2721"/>
        <v>0</v>
      </c>
      <c r="IC953" s="57" t="str">
        <f t="shared" si="2722"/>
        <v/>
      </c>
      <c r="ID953" s="42"/>
      <c r="IE953" s="2" t="str">
        <f t="shared" si="2723"/>
        <v/>
      </c>
      <c r="IF953" s="60" t="e">
        <f t="shared" si="2724"/>
        <v>#DIV/0!</v>
      </c>
      <c r="IG953" s="60" t="str">
        <f t="shared" si="2725"/>
        <v/>
      </c>
      <c r="IH953" s="60" t="str">
        <f t="shared" si="2726"/>
        <v>zinco-</v>
      </c>
      <c r="II953" s="60" t="str">
        <f t="shared" si="2727"/>
        <v>mangano-</v>
      </c>
      <c r="IJ953" s="60" t="e">
        <f t="shared" si="2728"/>
        <v>#DIV/0!</v>
      </c>
      <c r="IK953" s="60" t="e">
        <f t="shared" si="2729"/>
        <v>#DIV/0!</v>
      </c>
      <c r="IL953" s="60" t="e">
        <f t="shared" si="2730"/>
        <v>#DIV/0!</v>
      </c>
      <c r="IM953" s="60" t="e">
        <f t="shared" si="2731"/>
        <v>#DIV/0!</v>
      </c>
      <c r="IN953" s="60" t="str">
        <f t="shared" si="2732"/>
        <v/>
      </c>
      <c r="IO953" s="60" t="str">
        <f t="shared" si="2733"/>
        <v/>
      </c>
      <c r="IP953" s="57"/>
      <c r="IQ953" s="57" t="str">
        <f t="shared" si="2734"/>
        <v>ERROR!!</v>
      </c>
    </row>
    <row r="954" spans="24:251">
      <c r="X954" s="29">
        <f t="shared" si="2735"/>
        <v>0</v>
      </c>
      <c r="Y954" s="29">
        <f t="shared" si="2736"/>
        <v>0</v>
      </c>
      <c r="Z954" s="29" t="e">
        <f t="shared" si="2737"/>
        <v>#DIV/0!</v>
      </c>
      <c r="AA954" s="29" t="e">
        <f t="shared" si="2738"/>
        <v>#DIV/0!</v>
      </c>
      <c r="AB954" s="29" t="e">
        <f t="shared" si="2739"/>
        <v>#DIV/0!</v>
      </c>
      <c r="AC954" s="29" t="e">
        <f t="shared" si="2740"/>
        <v>#DIV/0!</v>
      </c>
      <c r="AF954" s="23">
        <v>60.084299999999999</v>
      </c>
      <c r="AG954" s="23">
        <v>79.878799999999998</v>
      </c>
      <c r="AH954" s="23">
        <v>101.96120000000001</v>
      </c>
      <c r="AI954" s="23">
        <v>151.99039999999999</v>
      </c>
      <c r="AJ954" s="23">
        <v>159.69</v>
      </c>
      <c r="AK954" s="23">
        <v>71.846400000000003</v>
      </c>
      <c r="AL954" s="23">
        <v>70.9375</v>
      </c>
      <c r="AM954" s="23">
        <v>40.304400000000001</v>
      </c>
      <c r="AN954" s="23">
        <v>56.077399999999997</v>
      </c>
      <c r="AO954" s="23">
        <v>61.978999999999999</v>
      </c>
      <c r="AP954" s="23">
        <v>94.195999999999998</v>
      </c>
      <c r="AQ954" s="23">
        <v>18.998000000000001</v>
      </c>
      <c r="AR954" s="23">
        <v>35.450000000000003</v>
      </c>
      <c r="AS954" s="23">
        <v>29.88</v>
      </c>
      <c r="AT954" s="23">
        <v>74.691999999999993</v>
      </c>
      <c r="AU954" s="23">
        <v>81.39</v>
      </c>
      <c r="AX954" s="54">
        <f t="shared" si="2595"/>
        <v>0</v>
      </c>
      <c r="AY954" s="54">
        <f t="shared" si="2596"/>
        <v>0</v>
      </c>
      <c r="AZ954" s="54">
        <f t="shared" si="2597"/>
        <v>0</v>
      </c>
      <c r="BA954" s="54">
        <f t="shared" si="2598"/>
        <v>0</v>
      </c>
      <c r="BB954" s="54">
        <f t="shared" si="2599"/>
        <v>0</v>
      </c>
      <c r="BC954" s="54">
        <f t="shared" si="2600"/>
        <v>0</v>
      </c>
      <c r="BD954" s="54">
        <f t="shared" si="2601"/>
        <v>0</v>
      </c>
      <c r="BE954" s="54">
        <f t="shared" si="2602"/>
        <v>0</v>
      </c>
      <c r="BF954" s="54">
        <f t="shared" si="2603"/>
        <v>0</v>
      </c>
      <c r="BG954" s="54">
        <f t="shared" si="2604"/>
        <v>0</v>
      </c>
      <c r="BH954" s="54">
        <f t="shared" si="2605"/>
        <v>0</v>
      </c>
      <c r="BI954" s="54">
        <f t="shared" si="2606"/>
        <v>0</v>
      </c>
      <c r="BJ954" s="54">
        <f t="shared" si="2607"/>
        <v>0</v>
      </c>
      <c r="BK954" s="54">
        <f t="shared" si="2608"/>
        <v>0</v>
      </c>
      <c r="BL954" s="54">
        <f t="shared" si="2609"/>
        <v>0</v>
      </c>
      <c r="BM954" s="42"/>
      <c r="BO954" s="54">
        <f>'Norm-coeff'!$C$2+$AX954*'Norm-coeff'!$D$2+$AY954*'Norm-coeff'!$E$2+$AZ954*'Norm-coeff'!$F$2+$BA954*'Norm-coeff'!$G$2+$BB954*'Norm-coeff'!$H$2+$BC954*'Norm-coeff'!$I$2+$BD954*'Norm-coeff'!$J$2+$BE954*'Norm-coeff'!$K$2+$BF954*'Norm-coeff'!$L$2+$BG954*'Norm-coeff'!$M$2+$BH954*'Norm-coeff'!$N$2+$BI954*'Norm-coeff'!$O$2</f>
        <v>5.4045421474420303</v>
      </c>
      <c r="BP954" s="54">
        <f>'Norm-coeff'!$C$3+$AX954*'Norm-coeff'!$D$3+$AY954*'Norm-coeff'!$E$3+$AZ954*'Norm-coeff'!$F$3+$BA954*'Norm-coeff'!$G$3+$BB954*'Norm-coeff'!$H$3+$BC954*'Norm-coeff'!$I$3+$BD954*'Norm-coeff'!$J$3+$BE954*'Norm-coeff'!$K$3+$BF954*'Norm-coeff'!$L$3+$BG954*'Norm-coeff'!$M$3+$BH954*'Norm-coeff'!$N$3+$BI954*'Norm-coeff'!$O$3</f>
        <v>3.15319116612705</v>
      </c>
      <c r="BQ954" s="54">
        <f>'Norm-coeff'!$C$4+$AX954*'Norm-coeff'!$D$4+$AY954*'Norm-coeff'!$E$4+$AZ954*'Norm-coeff'!$F$4+$BA954*'Norm-coeff'!$G$4+$BB954*'Norm-coeff'!$H$4+$BC954*'Norm-coeff'!$I$4+$BD954*'Norm-coeff'!$J$4+$BE954*'Norm-coeff'!$K$4+$BF954*'Norm-coeff'!$L$4+$BG954*'Norm-coeff'!$M$4+$BH954*'Norm-coeff'!$N$4+$BI954*'Norm-coeff'!$O$4</f>
        <v>1.42115649462768</v>
      </c>
      <c r="BR954" s="54">
        <f>'Norm-coeff'!$C$5+$AX954*'Norm-coeff'!$D$5+$AY954*'Norm-coeff'!$E$5+$AZ954*'Norm-coeff'!$F$5+$BA954*'Norm-coeff'!$G$5+$BB954*'Norm-coeff'!$H$5+$BC954*'Norm-coeff'!$I$5+$BD954*'Norm-coeff'!$J$5+$BE954*'Norm-coeff'!$K$5+$BF954*'Norm-coeff'!$L$5+$BG954*'Norm-coeff'!$M$5+$BH954*'Norm-coeff'!$N$5+$BI954*'Norm-coeff'!$O$5</f>
        <v>1.0553329241296201</v>
      </c>
      <c r="BS954" s="54">
        <f>'Norm-coeff'!$C$6+$AX954*'Norm-coeff'!$D$6+$AY954*'Norm-coeff'!$E$6+$AZ954*'Norm-coeff'!$F$6+$BA954*'Norm-coeff'!$G$6+$BB954*'Norm-coeff'!$H$6+$BC954*'Norm-coeff'!$I$6+$BD954*'Norm-coeff'!$J$6+$BE954*'Norm-coeff'!$K$6+$BF954*'Norm-coeff'!$L$6+$BG954*'Norm-coeff'!$M$6+$BH954*'Norm-coeff'!$N$6+$BI954*'Norm-coeff'!$O$6</f>
        <v>-1.48700885495103E-2</v>
      </c>
      <c r="BT954" s="54">
        <f>'Norm-coeff'!$C$7+$AX954*'Norm-coeff'!$D$7+$AY954*'Norm-coeff'!$E$7+$AZ954*'Norm-coeff'!$F$7+$BA954*'Norm-coeff'!$G$7+$BB954*'Norm-coeff'!$H$7+$BC954*'Norm-coeff'!$I$7+$BD954*'Norm-coeff'!$J$7+$BE954*'Norm-coeff'!$K$7+$BF954*'Norm-coeff'!$L$7+$BG954*'Norm-coeff'!$M$7+$BH954*'Norm-coeff'!$N$7+$BI954*'Norm-coeff'!$O$7</f>
        <v>2.0907583608832998</v>
      </c>
      <c r="BU954" s="54">
        <f>'Norm-coeff'!$C$8+$AX954*'Norm-coeff'!$D$8+$AY954*'Norm-coeff'!$E$8+$AZ954*'Norm-coeff'!$F$8+$BA954*'Norm-coeff'!$G$8+$BB954*'Norm-coeff'!$H$8+$BC954*'Norm-coeff'!$I$8+$BD954*'Norm-coeff'!$J$8+$BE954*'Norm-coeff'!$K$8+$BF954*'Norm-coeff'!$L$8+$BG954*'Norm-coeff'!$M$8+$BH954*'Norm-coeff'!$N$8+$BI954*'Norm-coeff'!$O$8</f>
        <v>0.65894159836244504</v>
      </c>
      <c r="BV954" s="54">
        <f>'Norm-coeff'!$C$9+$AX954*'Norm-coeff'!$D$9+$AY954*'Norm-coeff'!$E$9+$AZ954*'Norm-coeff'!$F$9+$BA954*'Norm-coeff'!$G$9+$BB954*'Norm-coeff'!$H$9+$BC954*'Norm-coeff'!$I$9+$BD954*'Norm-coeff'!$J$9+$BE954*'Norm-coeff'!$K$9+$BF954*'Norm-coeff'!$L$9+$BG954*'Norm-coeff'!$M$9+$BH954*'Norm-coeff'!$N$9+$BI954*'Norm-coeff'!$O$9</f>
        <v>1.48961085014701</v>
      </c>
      <c r="BW954" s="54">
        <f>'Norm-coeff'!$C$10+$AX954*'Norm-coeff'!$D$10+$AY954*'Norm-coeff'!$E$10+$AZ954*'Norm-coeff'!$F$10+$BA954*'Norm-coeff'!$G$10+$BB954*'Norm-coeff'!$H$10+$BC954*'Norm-coeff'!$I$10+$BD954*'Norm-coeff'!$J$10+$BE954*'Norm-coeff'!$K$10+$BF954*'Norm-coeff'!$L$10+$BG954*'Norm-coeff'!$M$10+$BH954*'Norm-coeff'!$N$10+$BI954*'Norm-coeff'!$O$10</f>
        <v>1.42058735749591</v>
      </c>
      <c r="BX954" s="54">
        <f>'Norm-coeff'!$C$11+$AX954*'Norm-coeff'!$D$11+$AY954*'Norm-coeff'!$E$11+$AZ954*'Norm-coeff'!$F$11+$BA954*'Norm-coeff'!$G$11+$BB954*'Norm-coeff'!$H$11+$BC954*'Norm-coeff'!$I$11+$BD954*'Norm-coeff'!$J$11+$BE954*'Norm-coeff'!$K$11+$BF954*'Norm-coeff'!$L$11+$BG954*'Norm-coeff'!$M$11+$BH954*'Norm-coeff'!$N$11+$BI954*'Norm-coeff'!$O$11</f>
        <v>0.221233014421479</v>
      </c>
      <c r="BY954" s="54">
        <f>'Norm-coeff'!$C$12+$AX954*'Norm-coeff'!$D$12+$AY954*'Norm-coeff'!$E$12+$AZ954*'Norm-coeff'!$F$12+$BA954*'Norm-coeff'!$G$12+$BB954*'Norm-coeff'!$H$12+$BC954*'Norm-coeff'!$I$12+$BD954*'Norm-coeff'!$J$12+$BE954*'Norm-coeff'!$K$12+$BF954*'Norm-coeff'!$L$12+$BG954*'Norm-coeff'!$M$12+$BH954*'Norm-coeff'!$N$12+$BI954*'Norm-coeff'!$O$12</f>
        <v>0.283527502056037</v>
      </c>
      <c r="BZ954" s="54">
        <f>'Norm-coeff'!$C$13+$AX954*'Norm-coeff'!$D$13+$AY954*'Norm-coeff'!$E$13+$AZ954*'Norm-coeff'!$F$13+$BA954*'Norm-coeff'!$G$13+$BB954*'Norm-coeff'!$H$13+$BC954*'Norm-coeff'!$I$13+$BD954*'Norm-coeff'!$J$13+$BE954*'Norm-coeff'!$K$13+$BF954*'Norm-coeff'!$L$13+$BG954*'Norm-coeff'!$M$13+$BH954*'Norm-coeff'!$N$13+$BI954*'Norm-coeff'!$O$13</f>
        <v>-4.1864930554451202E-2</v>
      </c>
      <c r="CA954" s="54">
        <f>'Norm-coeff'!$C$14+$AX954*'Norm-coeff'!$D$14+$AY954*'Norm-coeff'!$E$14+$AZ954*'Norm-coeff'!$F$14+$BA954*'Norm-coeff'!$G$14+$BB954*'Norm-coeff'!$H$14+$BC954*'Norm-coeff'!$I$14+$BD954*'Norm-coeff'!$J$14+$BE954*'Norm-coeff'!$K$14+$BF954*'Norm-coeff'!$L$14+$BG954*'Norm-coeff'!$M$14+$BH954*'Norm-coeff'!$N$14+$BI954*'Norm-coeff'!$O$14</f>
        <v>4.2526983164477103</v>
      </c>
      <c r="CC954" s="54">
        <f t="shared" si="2610"/>
        <v>0</v>
      </c>
      <c r="CG954" s="54">
        <f t="shared" si="2611"/>
        <v>0</v>
      </c>
      <c r="CH954" s="54">
        <f t="shared" si="2594"/>
        <v>0</v>
      </c>
      <c r="CI954" s="54">
        <f t="shared" si="2612"/>
        <v>0</v>
      </c>
      <c r="CJ954" s="56">
        <f t="shared" si="2613"/>
        <v>0</v>
      </c>
      <c r="CK954" s="54">
        <f t="shared" si="2614"/>
        <v>0</v>
      </c>
      <c r="CL954" s="54">
        <f t="shared" si="2615"/>
        <v>0</v>
      </c>
      <c r="CM954" s="54">
        <f t="shared" si="2616"/>
        <v>0</v>
      </c>
      <c r="CN954" s="54">
        <f t="shared" si="2617"/>
        <v>0</v>
      </c>
      <c r="CO954" s="54">
        <f t="shared" si="2618"/>
        <v>0</v>
      </c>
      <c r="CP954" s="54">
        <f t="shared" si="2619"/>
        <v>0</v>
      </c>
      <c r="CQ954" s="54">
        <f t="shared" si="2620"/>
        <v>0</v>
      </c>
      <c r="CR954" s="54">
        <f t="shared" si="2621"/>
        <v>0</v>
      </c>
      <c r="CS954" s="54">
        <f t="shared" si="2622"/>
        <v>0</v>
      </c>
      <c r="CU954" s="54">
        <f t="shared" si="2623"/>
        <v>0</v>
      </c>
      <c r="CV954" s="54">
        <f t="shared" si="2624"/>
        <v>0</v>
      </c>
      <c r="CW954" s="54">
        <f t="shared" si="2625"/>
        <v>0</v>
      </c>
      <c r="CX954" s="54">
        <f t="shared" si="2626"/>
        <v>0</v>
      </c>
      <c r="CZ954" s="54">
        <f t="shared" si="2627"/>
        <v>0</v>
      </c>
      <c r="DA954" s="54">
        <f t="shared" si="2628"/>
        <v>0</v>
      </c>
      <c r="DB954" s="54">
        <f t="shared" si="2629"/>
        <v>0</v>
      </c>
      <c r="DC954" s="54">
        <f t="shared" si="2630"/>
        <v>0</v>
      </c>
      <c r="DD954" s="54">
        <f t="shared" si="2631"/>
        <v>0</v>
      </c>
      <c r="DE954" s="54">
        <f t="shared" si="2632"/>
        <v>0</v>
      </c>
      <c r="DF954" s="54">
        <f t="shared" si="2633"/>
        <v>0</v>
      </c>
      <c r="DG954" s="54">
        <f t="shared" si="2634"/>
        <v>2</v>
      </c>
      <c r="DH954" s="71">
        <f t="shared" si="2635"/>
        <v>0</v>
      </c>
      <c r="DI954" s="71">
        <f t="shared" si="2636"/>
        <v>0</v>
      </c>
      <c r="DJ954" s="54">
        <f t="shared" si="2637"/>
        <v>0</v>
      </c>
      <c r="DK954" s="54">
        <f t="shared" si="2638"/>
        <v>2</v>
      </c>
      <c r="DL954" s="4">
        <f t="shared" si="2568"/>
        <v>0</v>
      </c>
      <c r="DM954" s="3">
        <f t="shared" si="2639"/>
        <v>0</v>
      </c>
      <c r="DN954" s="3">
        <f t="shared" si="2640"/>
        <v>0</v>
      </c>
      <c r="DO954" s="4" t="e">
        <f t="shared" si="2641"/>
        <v>#DIV/0!</v>
      </c>
      <c r="DP954" s="57"/>
      <c r="DQ954" s="57"/>
      <c r="DR954" s="56">
        <f t="shared" si="2569"/>
        <v>2</v>
      </c>
      <c r="DS954" s="56">
        <f t="shared" si="2570"/>
        <v>0</v>
      </c>
      <c r="DT954" s="38">
        <f t="shared" si="2571"/>
        <v>0</v>
      </c>
      <c r="DU954" s="38">
        <f t="shared" si="2642"/>
        <v>2</v>
      </c>
      <c r="DV954" s="38">
        <f t="shared" si="2572"/>
        <v>0</v>
      </c>
      <c r="DW954" s="39">
        <f t="shared" si="2573"/>
        <v>0</v>
      </c>
      <c r="DX954" s="39">
        <f t="shared" si="2574"/>
        <v>0</v>
      </c>
      <c r="DY954" s="39">
        <f t="shared" si="2575"/>
        <v>0</v>
      </c>
      <c r="DZ954" s="39">
        <f t="shared" si="2576"/>
        <v>0</v>
      </c>
      <c r="EA954" s="39">
        <f t="shared" si="2577"/>
        <v>0</v>
      </c>
      <c r="EB954" s="37" t="e">
        <f t="shared" si="2643"/>
        <v>#DIV/0!</v>
      </c>
      <c r="EC954" s="37" t="e">
        <f t="shared" si="2644"/>
        <v>#DIV/0!</v>
      </c>
      <c r="ED954" s="37" t="e">
        <f t="shared" si="2645"/>
        <v>#DIV/0!</v>
      </c>
      <c r="EE954" s="37" t="e">
        <f t="shared" si="2646"/>
        <v>#DIV/0!</v>
      </c>
      <c r="EF954" s="39" t="e">
        <f t="shared" si="2647"/>
        <v>#DIV/0!</v>
      </c>
      <c r="EG954" s="37" t="e">
        <f t="shared" si="2648"/>
        <v>#DIV/0!</v>
      </c>
      <c r="EH954" s="37" t="e">
        <f t="shared" si="2649"/>
        <v>#DIV/0!</v>
      </c>
      <c r="EI954" s="11" t="b">
        <f t="shared" si="2650"/>
        <v>1</v>
      </c>
      <c r="EJ954" s="11" t="b">
        <f t="shared" si="2651"/>
        <v>0</v>
      </c>
      <c r="EK954" s="39" t="e">
        <f t="shared" si="2652"/>
        <v>#DIV/0!</v>
      </c>
      <c r="EL954" s="39" t="e">
        <f t="shared" si="2653"/>
        <v>#DIV/0!</v>
      </c>
      <c r="EM954" s="39" t="e">
        <f t="shared" si="2654"/>
        <v>#DIV/0!</v>
      </c>
      <c r="EN954" s="39" t="e">
        <f t="shared" si="2655"/>
        <v>#DIV/0!</v>
      </c>
      <c r="EO954" s="39" t="e">
        <f t="shared" si="2656"/>
        <v>#DIV/0!</v>
      </c>
      <c r="EP954" s="39" t="e">
        <f t="shared" si="2657"/>
        <v>#DIV/0!</v>
      </c>
      <c r="EQ954" s="39" t="e">
        <f t="shared" si="2658"/>
        <v>#DIV/0!</v>
      </c>
      <c r="ER954" s="39" t="e">
        <f t="shared" si="2659"/>
        <v>#DIV/0!</v>
      </c>
      <c r="ES954" s="58" t="str">
        <f t="shared" si="2660"/>
        <v>(OH,F,Cl)-dominate amphibole</v>
      </c>
      <c r="ET954" s="58" t="e">
        <f t="shared" si="2661"/>
        <v>#N/A</v>
      </c>
      <c r="EU954" s="56">
        <f t="shared" si="2578"/>
        <v>0</v>
      </c>
      <c r="EV954" s="56">
        <f t="shared" si="2579"/>
        <v>0</v>
      </c>
      <c r="EW954" s="56">
        <f t="shared" si="2580"/>
        <v>0</v>
      </c>
      <c r="EX954" s="56">
        <f t="shared" si="2581"/>
        <v>0</v>
      </c>
      <c r="EY954" s="56">
        <f t="shared" si="2582"/>
        <v>0</v>
      </c>
      <c r="EZ954" s="56">
        <f t="shared" si="2583"/>
        <v>0</v>
      </c>
      <c r="FA954" s="39">
        <f t="shared" si="2584"/>
        <v>0</v>
      </c>
      <c r="FB954" s="39">
        <f t="shared" si="2585"/>
        <v>0</v>
      </c>
      <c r="FC954" s="54">
        <f t="shared" si="2586"/>
        <v>0</v>
      </c>
      <c r="FD954" s="54">
        <f t="shared" si="2587"/>
        <v>0</v>
      </c>
      <c r="FE954" s="39">
        <f t="shared" si="2588"/>
        <v>0</v>
      </c>
      <c r="FF954" s="54">
        <f t="shared" si="2589"/>
        <v>0</v>
      </c>
      <c r="FG954" s="39">
        <f t="shared" si="2590"/>
        <v>0</v>
      </c>
      <c r="FH954" s="39">
        <f t="shared" si="2662"/>
        <v>0</v>
      </c>
      <c r="FI954" s="39">
        <f t="shared" si="2663"/>
        <v>0</v>
      </c>
      <c r="FJ954" s="39">
        <f t="shared" si="2664"/>
        <v>0</v>
      </c>
      <c r="FK954" s="39" t="e">
        <f t="shared" si="2665"/>
        <v>#DIV/0!</v>
      </c>
      <c r="FL954" s="39" t="e">
        <f t="shared" si="2666"/>
        <v>#DIV/0!</v>
      </c>
      <c r="FM954" s="39" t="e">
        <f t="shared" si="2667"/>
        <v>#DIV/0!</v>
      </c>
      <c r="FN954" s="39">
        <f t="shared" si="2668"/>
        <v>1</v>
      </c>
      <c r="FO954" s="39">
        <f t="shared" si="2591"/>
        <v>0</v>
      </c>
      <c r="FP954" s="39">
        <f t="shared" si="2592"/>
        <v>0</v>
      </c>
      <c r="FQ954" s="39">
        <f t="shared" si="2593"/>
        <v>0</v>
      </c>
      <c r="FR954" s="39">
        <f t="shared" si="2669"/>
        <v>0</v>
      </c>
      <c r="FS954" s="39">
        <f t="shared" si="2670"/>
        <v>0</v>
      </c>
      <c r="FU954" s="39" t="e">
        <f t="shared" si="2671"/>
        <v>#DIV/0!</v>
      </c>
      <c r="FV954" s="39" t="e">
        <f t="shared" si="2672"/>
        <v>#DIV/0!</v>
      </c>
      <c r="FW954" s="39" t="e">
        <f t="shared" si="2673"/>
        <v>#DIV/0!</v>
      </c>
      <c r="FY954" s="39" t="e">
        <f t="shared" si="2674"/>
        <v>#DIV/0!</v>
      </c>
      <c r="FZ954" s="39" t="e">
        <f t="shared" si="2675"/>
        <v>#DIV/0!</v>
      </c>
      <c r="GA954" s="39" t="e">
        <f t="shared" si="2676"/>
        <v>#DIV/0!</v>
      </c>
      <c r="GB954" s="39" t="e">
        <f t="shared" si="2677"/>
        <v>#DIV/0!</v>
      </c>
      <c r="GC954" s="39" t="e">
        <f t="shared" si="2678"/>
        <v>#DIV/0!</v>
      </c>
      <c r="GD954" s="39" t="e">
        <f t="shared" si="2679"/>
        <v>#DIV/0!</v>
      </c>
      <c r="GE954" s="39" t="e">
        <f t="shared" si="2680"/>
        <v>#DIV/0!</v>
      </c>
      <c r="GF954" s="39" t="e">
        <f t="shared" si="2681"/>
        <v>#DIV/0!</v>
      </c>
      <c r="GG954" s="39" t="e">
        <f t="shared" si="2682"/>
        <v>#DIV/0!</v>
      </c>
      <c r="GH954" s="39" t="e">
        <f t="shared" si="2683"/>
        <v>#DIV/0!</v>
      </c>
      <c r="GI954" s="39"/>
      <c r="GJ954" s="39" t="e">
        <f t="shared" si="2684"/>
        <v>#DIV/0!</v>
      </c>
      <c r="GK954" s="39" t="e">
        <f t="shared" si="2685"/>
        <v>#DIV/0!</v>
      </c>
      <c r="GL954" s="39" t="e">
        <f t="shared" si="2686"/>
        <v>#DIV/0!</v>
      </c>
      <c r="GM954" s="39" t="e">
        <f t="shared" si="2687"/>
        <v>#DIV/0!</v>
      </c>
      <c r="GN954" s="39" t="e">
        <f t="shared" si="2688"/>
        <v>#DIV/0!</v>
      </c>
      <c r="GO954" s="57"/>
      <c r="GP954" s="57" t="e">
        <f t="shared" si="2689"/>
        <v>#DIV/0!</v>
      </c>
      <c r="GQ954" s="59" t="e">
        <f t="shared" si="2690"/>
        <v>#DIV/0!</v>
      </c>
      <c r="GR954" s="41" t="e">
        <f t="shared" si="2691"/>
        <v>#DIV/0!</v>
      </c>
      <c r="GS954" s="57" t="e">
        <f t="shared" si="2692"/>
        <v>#DIV/0!</v>
      </c>
      <c r="GT954" s="57" t="e">
        <f t="shared" si="2693"/>
        <v>#DIV/0!</v>
      </c>
      <c r="GU954" s="57" t="e">
        <f t="shared" si="2694"/>
        <v>#DIV/0!</v>
      </c>
      <c r="GV954" s="57"/>
      <c r="GW954" s="42" t="e">
        <f t="shared" si="2695"/>
        <v>#DIV/0!</v>
      </c>
      <c r="GX954" s="42" t="e">
        <f t="shared" si="2696"/>
        <v>#DIV/0!</v>
      </c>
      <c r="GY954" s="42" t="e">
        <f t="shared" si="2697"/>
        <v>#DIV/0!</v>
      </c>
      <c r="GZ954" s="57"/>
      <c r="HA954" s="2" t="e">
        <f t="shared" si="2698"/>
        <v>#DIV/0!</v>
      </c>
      <c r="HB954" s="2" t="e">
        <f t="shared" si="2699"/>
        <v>#DIV/0!</v>
      </c>
      <c r="HC954" s="2" t="e">
        <f t="shared" si="2700"/>
        <v>#DIV/0!</v>
      </c>
      <c r="HD954" s="2" t="e">
        <f t="shared" si="2701"/>
        <v>#DIV/0!</v>
      </c>
      <c r="HE954" s="2" t="e">
        <f t="shared" si="2702"/>
        <v>#DIV/0!</v>
      </c>
      <c r="HF954" s="2" t="e">
        <f t="shared" si="2703"/>
        <v>#DIV/0!</v>
      </c>
      <c r="HG954" s="2" t="e">
        <f t="shared" si="2704"/>
        <v>#DIV/0!</v>
      </c>
      <c r="HH954" s="2" t="e">
        <f t="shared" si="2705"/>
        <v>#DIV/0!</v>
      </c>
      <c r="HI954" s="2" t="e">
        <f t="shared" si="2706"/>
        <v>#DIV/0!</v>
      </c>
      <c r="HJ954" s="11" t="e">
        <f t="shared" si="2707"/>
        <v>#DIV/0!</v>
      </c>
      <c r="HK954" s="60" t="e">
        <f t="shared" si="2708"/>
        <v>#DIV/0!</v>
      </c>
      <c r="HL954" s="57"/>
      <c r="HM954" s="57" t="e">
        <f t="shared" si="2709"/>
        <v>#DIV/0!</v>
      </c>
      <c r="HN954" s="57" t="e">
        <f t="shared" si="2710"/>
        <v>#DIV/0!</v>
      </c>
      <c r="HO954" s="57" t="e">
        <f t="shared" si="2711"/>
        <v>#DIV/0!</v>
      </c>
      <c r="HP954" s="57" t="e">
        <f t="shared" si="2712"/>
        <v>#DIV/0!</v>
      </c>
      <c r="HQ954" s="57" t="e">
        <f t="shared" si="2713"/>
        <v>#DIV/0!</v>
      </c>
      <c r="HR954" s="57"/>
      <c r="HS954" s="57" t="e">
        <f t="shared" si="2714"/>
        <v>#DIV/0!</v>
      </c>
      <c r="HT954" s="57" t="e">
        <f t="shared" si="2715"/>
        <v>#DIV/0!</v>
      </c>
      <c r="HU954" s="57" t="e">
        <f t="shared" si="2716"/>
        <v>#DIV/0!</v>
      </c>
      <c r="HV954" s="57" t="e">
        <f t="shared" si="2717"/>
        <v>#DIV/0!</v>
      </c>
      <c r="HW954" s="57" t="e">
        <f t="shared" si="2718"/>
        <v>#DIV/0!</v>
      </c>
      <c r="HX954" s="57"/>
      <c r="HY954" s="57" t="e">
        <f t="shared" si="2719"/>
        <v>#DIV/0!</v>
      </c>
      <c r="HZ954" s="57" t="e">
        <f t="shared" si="2720"/>
        <v>#DIV/0!</v>
      </c>
      <c r="IA954" s="57"/>
      <c r="IB954" s="61">
        <f t="shared" si="2721"/>
        <v>0</v>
      </c>
      <c r="IC954" s="57" t="str">
        <f t="shared" si="2722"/>
        <v/>
      </c>
      <c r="ID954" s="42"/>
      <c r="IE954" s="2" t="str">
        <f t="shared" si="2723"/>
        <v/>
      </c>
      <c r="IF954" s="60" t="e">
        <f t="shared" si="2724"/>
        <v>#DIV/0!</v>
      </c>
      <c r="IG954" s="60" t="str">
        <f t="shared" si="2725"/>
        <v/>
      </c>
      <c r="IH954" s="60" t="str">
        <f t="shared" si="2726"/>
        <v>zinco-</v>
      </c>
      <c r="II954" s="60" t="str">
        <f t="shared" si="2727"/>
        <v>mangano-</v>
      </c>
      <c r="IJ954" s="60" t="e">
        <f t="shared" si="2728"/>
        <v>#DIV/0!</v>
      </c>
      <c r="IK954" s="60" t="e">
        <f t="shared" si="2729"/>
        <v>#DIV/0!</v>
      </c>
      <c r="IL954" s="60" t="e">
        <f t="shared" si="2730"/>
        <v>#DIV/0!</v>
      </c>
      <c r="IM954" s="60" t="e">
        <f t="shared" si="2731"/>
        <v>#DIV/0!</v>
      </c>
      <c r="IN954" s="60" t="str">
        <f t="shared" si="2732"/>
        <v/>
      </c>
      <c r="IO954" s="60" t="str">
        <f t="shared" si="2733"/>
        <v/>
      </c>
      <c r="IP954" s="57"/>
      <c r="IQ954" s="57" t="str">
        <f t="shared" si="2734"/>
        <v>ERROR!!</v>
      </c>
    </row>
    <row r="955" spans="24:251">
      <c r="X955" s="29">
        <f t="shared" si="2735"/>
        <v>0</v>
      </c>
      <c r="Y955" s="29">
        <f t="shared" si="2736"/>
        <v>0</v>
      </c>
      <c r="Z955" s="29" t="e">
        <f t="shared" si="2737"/>
        <v>#DIV/0!</v>
      </c>
      <c r="AA955" s="29" t="e">
        <f t="shared" si="2738"/>
        <v>#DIV/0!</v>
      </c>
      <c r="AB955" s="29" t="e">
        <f t="shared" si="2739"/>
        <v>#DIV/0!</v>
      </c>
      <c r="AC955" s="29" t="e">
        <f t="shared" si="2740"/>
        <v>#DIV/0!</v>
      </c>
      <c r="AF955" s="23">
        <v>60.084299999999999</v>
      </c>
      <c r="AG955" s="23">
        <v>79.878799999999998</v>
      </c>
      <c r="AH955" s="23">
        <v>101.96120000000001</v>
      </c>
      <c r="AI955" s="23">
        <v>151.99039999999999</v>
      </c>
      <c r="AJ955" s="23">
        <v>159.69</v>
      </c>
      <c r="AK955" s="23">
        <v>71.846400000000003</v>
      </c>
      <c r="AL955" s="23">
        <v>70.9375</v>
      </c>
      <c r="AM955" s="23">
        <v>40.304400000000001</v>
      </c>
      <c r="AN955" s="23">
        <v>56.077399999999997</v>
      </c>
      <c r="AO955" s="23">
        <v>61.978999999999999</v>
      </c>
      <c r="AP955" s="23">
        <v>94.195999999999998</v>
      </c>
      <c r="AQ955" s="23">
        <v>18.998000000000001</v>
      </c>
      <c r="AR955" s="23">
        <v>35.450000000000003</v>
      </c>
      <c r="AS955" s="23">
        <v>29.88</v>
      </c>
      <c r="AT955" s="23">
        <v>74.691999999999993</v>
      </c>
      <c r="AU955" s="23">
        <v>81.39</v>
      </c>
      <c r="AX955" s="54">
        <f t="shared" si="2595"/>
        <v>0</v>
      </c>
      <c r="AY955" s="54">
        <f t="shared" si="2596"/>
        <v>0</v>
      </c>
      <c r="AZ955" s="54">
        <f t="shared" si="2597"/>
        <v>0</v>
      </c>
      <c r="BA955" s="54">
        <f t="shared" si="2598"/>
        <v>0</v>
      </c>
      <c r="BB955" s="54">
        <f t="shared" si="2599"/>
        <v>0</v>
      </c>
      <c r="BC955" s="54">
        <f t="shared" si="2600"/>
        <v>0</v>
      </c>
      <c r="BD955" s="54">
        <f t="shared" si="2601"/>
        <v>0</v>
      </c>
      <c r="BE955" s="54">
        <f t="shared" si="2602"/>
        <v>0</v>
      </c>
      <c r="BF955" s="54">
        <f t="shared" si="2603"/>
        <v>0</v>
      </c>
      <c r="BG955" s="54">
        <f t="shared" si="2604"/>
        <v>0</v>
      </c>
      <c r="BH955" s="54">
        <f t="shared" si="2605"/>
        <v>0</v>
      </c>
      <c r="BI955" s="54">
        <f t="shared" si="2606"/>
        <v>0</v>
      </c>
      <c r="BJ955" s="54">
        <f t="shared" si="2607"/>
        <v>0</v>
      </c>
      <c r="BK955" s="54">
        <f t="shared" si="2608"/>
        <v>0</v>
      </c>
      <c r="BL955" s="54">
        <f t="shared" si="2609"/>
        <v>0</v>
      </c>
      <c r="BM955" s="42"/>
      <c r="BO955" s="54">
        <f>'Norm-coeff'!$C$2+$AX955*'Norm-coeff'!$D$2+$AY955*'Norm-coeff'!$E$2+$AZ955*'Norm-coeff'!$F$2+$BA955*'Norm-coeff'!$G$2+$BB955*'Norm-coeff'!$H$2+$BC955*'Norm-coeff'!$I$2+$BD955*'Norm-coeff'!$J$2+$BE955*'Norm-coeff'!$K$2+$BF955*'Norm-coeff'!$L$2+$BG955*'Norm-coeff'!$M$2+$BH955*'Norm-coeff'!$N$2+$BI955*'Norm-coeff'!$O$2</f>
        <v>5.4045421474420303</v>
      </c>
      <c r="BP955" s="54">
        <f>'Norm-coeff'!$C$3+$AX955*'Norm-coeff'!$D$3+$AY955*'Norm-coeff'!$E$3+$AZ955*'Norm-coeff'!$F$3+$BA955*'Norm-coeff'!$G$3+$BB955*'Norm-coeff'!$H$3+$BC955*'Norm-coeff'!$I$3+$BD955*'Norm-coeff'!$J$3+$BE955*'Norm-coeff'!$K$3+$BF955*'Norm-coeff'!$L$3+$BG955*'Norm-coeff'!$M$3+$BH955*'Norm-coeff'!$N$3+$BI955*'Norm-coeff'!$O$3</f>
        <v>3.15319116612705</v>
      </c>
      <c r="BQ955" s="54">
        <f>'Norm-coeff'!$C$4+$AX955*'Norm-coeff'!$D$4+$AY955*'Norm-coeff'!$E$4+$AZ955*'Norm-coeff'!$F$4+$BA955*'Norm-coeff'!$G$4+$BB955*'Norm-coeff'!$H$4+$BC955*'Norm-coeff'!$I$4+$BD955*'Norm-coeff'!$J$4+$BE955*'Norm-coeff'!$K$4+$BF955*'Norm-coeff'!$L$4+$BG955*'Norm-coeff'!$M$4+$BH955*'Norm-coeff'!$N$4+$BI955*'Norm-coeff'!$O$4</f>
        <v>1.42115649462768</v>
      </c>
      <c r="BR955" s="54">
        <f>'Norm-coeff'!$C$5+$AX955*'Norm-coeff'!$D$5+$AY955*'Norm-coeff'!$E$5+$AZ955*'Norm-coeff'!$F$5+$BA955*'Norm-coeff'!$G$5+$BB955*'Norm-coeff'!$H$5+$BC955*'Norm-coeff'!$I$5+$BD955*'Norm-coeff'!$J$5+$BE955*'Norm-coeff'!$K$5+$BF955*'Norm-coeff'!$L$5+$BG955*'Norm-coeff'!$M$5+$BH955*'Norm-coeff'!$N$5+$BI955*'Norm-coeff'!$O$5</f>
        <v>1.0553329241296201</v>
      </c>
      <c r="BS955" s="54">
        <f>'Norm-coeff'!$C$6+$AX955*'Norm-coeff'!$D$6+$AY955*'Norm-coeff'!$E$6+$AZ955*'Norm-coeff'!$F$6+$BA955*'Norm-coeff'!$G$6+$BB955*'Norm-coeff'!$H$6+$BC955*'Norm-coeff'!$I$6+$BD955*'Norm-coeff'!$J$6+$BE955*'Norm-coeff'!$K$6+$BF955*'Norm-coeff'!$L$6+$BG955*'Norm-coeff'!$M$6+$BH955*'Norm-coeff'!$N$6+$BI955*'Norm-coeff'!$O$6</f>
        <v>-1.48700885495103E-2</v>
      </c>
      <c r="BT955" s="54">
        <f>'Norm-coeff'!$C$7+$AX955*'Norm-coeff'!$D$7+$AY955*'Norm-coeff'!$E$7+$AZ955*'Norm-coeff'!$F$7+$BA955*'Norm-coeff'!$G$7+$BB955*'Norm-coeff'!$H$7+$BC955*'Norm-coeff'!$I$7+$BD955*'Norm-coeff'!$J$7+$BE955*'Norm-coeff'!$K$7+$BF955*'Norm-coeff'!$L$7+$BG955*'Norm-coeff'!$M$7+$BH955*'Norm-coeff'!$N$7+$BI955*'Norm-coeff'!$O$7</f>
        <v>2.0907583608832998</v>
      </c>
      <c r="BU955" s="54">
        <f>'Norm-coeff'!$C$8+$AX955*'Norm-coeff'!$D$8+$AY955*'Norm-coeff'!$E$8+$AZ955*'Norm-coeff'!$F$8+$BA955*'Norm-coeff'!$G$8+$BB955*'Norm-coeff'!$H$8+$BC955*'Norm-coeff'!$I$8+$BD955*'Norm-coeff'!$J$8+$BE955*'Norm-coeff'!$K$8+$BF955*'Norm-coeff'!$L$8+$BG955*'Norm-coeff'!$M$8+$BH955*'Norm-coeff'!$N$8+$BI955*'Norm-coeff'!$O$8</f>
        <v>0.65894159836244504</v>
      </c>
      <c r="BV955" s="54">
        <f>'Norm-coeff'!$C$9+$AX955*'Norm-coeff'!$D$9+$AY955*'Norm-coeff'!$E$9+$AZ955*'Norm-coeff'!$F$9+$BA955*'Norm-coeff'!$G$9+$BB955*'Norm-coeff'!$H$9+$BC955*'Norm-coeff'!$I$9+$BD955*'Norm-coeff'!$J$9+$BE955*'Norm-coeff'!$K$9+$BF955*'Norm-coeff'!$L$9+$BG955*'Norm-coeff'!$M$9+$BH955*'Norm-coeff'!$N$9+$BI955*'Norm-coeff'!$O$9</f>
        <v>1.48961085014701</v>
      </c>
      <c r="BW955" s="54">
        <f>'Norm-coeff'!$C$10+$AX955*'Norm-coeff'!$D$10+$AY955*'Norm-coeff'!$E$10+$AZ955*'Norm-coeff'!$F$10+$BA955*'Norm-coeff'!$G$10+$BB955*'Norm-coeff'!$H$10+$BC955*'Norm-coeff'!$I$10+$BD955*'Norm-coeff'!$J$10+$BE955*'Norm-coeff'!$K$10+$BF955*'Norm-coeff'!$L$10+$BG955*'Norm-coeff'!$M$10+$BH955*'Norm-coeff'!$N$10+$BI955*'Norm-coeff'!$O$10</f>
        <v>1.42058735749591</v>
      </c>
      <c r="BX955" s="54">
        <f>'Norm-coeff'!$C$11+$AX955*'Norm-coeff'!$D$11+$AY955*'Norm-coeff'!$E$11+$AZ955*'Norm-coeff'!$F$11+$BA955*'Norm-coeff'!$G$11+$BB955*'Norm-coeff'!$H$11+$BC955*'Norm-coeff'!$I$11+$BD955*'Norm-coeff'!$J$11+$BE955*'Norm-coeff'!$K$11+$BF955*'Norm-coeff'!$L$11+$BG955*'Norm-coeff'!$M$11+$BH955*'Norm-coeff'!$N$11+$BI955*'Norm-coeff'!$O$11</f>
        <v>0.221233014421479</v>
      </c>
      <c r="BY955" s="54">
        <f>'Norm-coeff'!$C$12+$AX955*'Norm-coeff'!$D$12+$AY955*'Norm-coeff'!$E$12+$AZ955*'Norm-coeff'!$F$12+$BA955*'Norm-coeff'!$G$12+$BB955*'Norm-coeff'!$H$12+$BC955*'Norm-coeff'!$I$12+$BD955*'Norm-coeff'!$J$12+$BE955*'Norm-coeff'!$K$12+$BF955*'Norm-coeff'!$L$12+$BG955*'Norm-coeff'!$M$12+$BH955*'Norm-coeff'!$N$12+$BI955*'Norm-coeff'!$O$12</f>
        <v>0.283527502056037</v>
      </c>
      <c r="BZ955" s="54">
        <f>'Norm-coeff'!$C$13+$AX955*'Norm-coeff'!$D$13+$AY955*'Norm-coeff'!$E$13+$AZ955*'Norm-coeff'!$F$13+$BA955*'Norm-coeff'!$G$13+$BB955*'Norm-coeff'!$H$13+$BC955*'Norm-coeff'!$I$13+$BD955*'Norm-coeff'!$J$13+$BE955*'Norm-coeff'!$K$13+$BF955*'Norm-coeff'!$L$13+$BG955*'Norm-coeff'!$M$13+$BH955*'Norm-coeff'!$N$13+$BI955*'Norm-coeff'!$O$13</f>
        <v>-4.1864930554451202E-2</v>
      </c>
      <c r="CA955" s="54">
        <f>'Norm-coeff'!$C$14+$AX955*'Norm-coeff'!$D$14+$AY955*'Norm-coeff'!$E$14+$AZ955*'Norm-coeff'!$F$14+$BA955*'Norm-coeff'!$G$14+$BB955*'Norm-coeff'!$H$14+$BC955*'Norm-coeff'!$I$14+$BD955*'Norm-coeff'!$J$14+$BE955*'Norm-coeff'!$K$14+$BF955*'Norm-coeff'!$L$14+$BG955*'Norm-coeff'!$M$14+$BH955*'Norm-coeff'!$N$14+$BI955*'Norm-coeff'!$O$14</f>
        <v>4.2526983164477103</v>
      </c>
      <c r="CC955" s="54">
        <f t="shared" si="2610"/>
        <v>0</v>
      </c>
      <c r="CG955" s="54">
        <f t="shared" si="2611"/>
        <v>0</v>
      </c>
      <c r="CH955" s="54">
        <f t="shared" si="2594"/>
        <v>0</v>
      </c>
      <c r="CI955" s="54">
        <f t="shared" si="2612"/>
        <v>0</v>
      </c>
      <c r="CJ955" s="56">
        <f t="shared" si="2613"/>
        <v>0</v>
      </c>
      <c r="CK955" s="54">
        <f t="shared" si="2614"/>
        <v>0</v>
      </c>
      <c r="CL955" s="54">
        <f t="shared" si="2615"/>
        <v>0</v>
      </c>
      <c r="CM955" s="54">
        <f t="shared" si="2616"/>
        <v>0</v>
      </c>
      <c r="CN955" s="54">
        <f t="shared" si="2617"/>
        <v>0</v>
      </c>
      <c r="CO955" s="54">
        <f t="shared" si="2618"/>
        <v>0</v>
      </c>
      <c r="CP955" s="54">
        <f t="shared" si="2619"/>
        <v>0</v>
      </c>
      <c r="CQ955" s="54">
        <f t="shared" si="2620"/>
        <v>0</v>
      </c>
      <c r="CR955" s="54">
        <f t="shared" si="2621"/>
        <v>0</v>
      </c>
      <c r="CS955" s="54">
        <f t="shared" si="2622"/>
        <v>0</v>
      </c>
      <c r="CU955" s="54">
        <f t="shared" si="2623"/>
        <v>0</v>
      </c>
      <c r="CV955" s="54">
        <f t="shared" si="2624"/>
        <v>0</v>
      </c>
      <c r="CW955" s="54">
        <f t="shared" si="2625"/>
        <v>0</v>
      </c>
      <c r="CX955" s="54">
        <f t="shared" si="2626"/>
        <v>0</v>
      </c>
      <c r="CZ955" s="54">
        <f t="shared" si="2627"/>
        <v>0</v>
      </c>
      <c r="DA955" s="54">
        <f t="shared" si="2628"/>
        <v>0</v>
      </c>
      <c r="DB955" s="54">
        <f t="shared" si="2629"/>
        <v>0</v>
      </c>
      <c r="DC955" s="54">
        <f t="shared" si="2630"/>
        <v>0</v>
      </c>
      <c r="DD955" s="54">
        <f t="shared" si="2631"/>
        <v>0</v>
      </c>
      <c r="DE955" s="54">
        <f t="shared" si="2632"/>
        <v>0</v>
      </c>
      <c r="DF955" s="54">
        <f t="shared" si="2633"/>
        <v>0</v>
      </c>
      <c r="DG955" s="54">
        <f t="shared" si="2634"/>
        <v>2</v>
      </c>
      <c r="DH955" s="71">
        <f t="shared" si="2635"/>
        <v>0</v>
      </c>
      <c r="DI955" s="71">
        <f t="shared" si="2636"/>
        <v>0</v>
      </c>
      <c r="DJ955" s="54">
        <f t="shared" si="2637"/>
        <v>0</v>
      </c>
      <c r="DK955" s="54">
        <f t="shared" si="2638"/>
        <v>2</v>
      </c>
      <c r="DL955" s="4">
        <f t="shared" si="2568"/>
        <v>0</v>
      </c>
      <c r="DM955" s="3">
        <f t="shared" si="2639"/>
        <v>0</v>
      </c>
      <c r="DN955" s="3">
        <f t="shared" si="2640"/>
        <v>0</v>
      </c>
      <c r="DO955" s="4" t="e">
        <f t="shared" si="2641"/>
        <v>#DIV/0!</v>
      </c>
      <c r="DP955" s="57"/>
      <c r="DQ955" s="57"/>
      <c r="DR955" s="56">
        <f t="shared" si="2569"/>
        <v>2</v>
      </c>
      <c r="DS955" s="56">
        <f t="shared" si="2570"/>
        <v>0</v>
      </c>
      <c r="DT955" s="38">
        <f t="shared" si="2571"/>
        <v>0</v>
      </c>
      <c r="DU955" s="38">
        <f t="shared" si="2642"/>
        <v>2</v>
      </c>
      <c r="DV955" s="38">
        <f t="shared" si="2572"/>
        <v>0</v>
      </c>
      <c r="DW955" s="39">
        <f t="shared" si="2573"/>
        <v>0</v>
      </c>
      <c r="DX955" s="39">
        <f t="shared" si="2574"/>
        <v>0</v>
      </c>
      <c r="DY955" s="39">
        <f t="shared" si="2575"/>
        <v>0</v>
      </c>
      <c r="DZ955" s="39">
        <f t="shared" si="2576"/>
        <v>0</v>
      </c>
      <c r="EA955" s="39">
        <f t="shared" si="2577"/>
        <v>0</v>
      </c>
      <c r="EB955" s="37" t="e">
        <f t="shared" si="2643"/>
        <v>#DIV/0!</v>
      </c>
      <c r="EC955" s="37" t="e">
        <f t="shared" si="2644"/>
        <v>#DIV/0!</v>
      </c>
      <c r="ED955" s="37" t="e">
        <f t="shared" si="2645"/>
        <v>#DIV/0!</v>
      </c>
      <c r="EE955" s="37" t="e">
        <f t="shared" si="2646"/>
        <v>#DIV/0!</v>
      </c>
      <c r="EF955" s="39" t="e">
        <f t="shared" si="2647"/>
        <v>#DIV/0!</v>
      </c>
      <c r="EG955" s="37" t="e">
        <f t="shared" si="2648"/>
        <v>#DIV/0!</v>
      </c>
      <c r="EH955" s="37" t="e">
        <f t="shared" si="2649"/>
        <v>#DIV/0!</v>
      </c>
      <c r="EI955" s="11" t="b">
        <f t="shared" si="2650"/>
        <v>1</v>
      </c>
      <c r="EJ955" s="11" t="b">
        <f t="shared" si="2651"/>
        <v>0</v>
      </c>
      <c r="EK955" s="39" t="e">
        <f t="shared" si="2652"/>
        <v>#DIV/0!</v>
      </c>
      <c r="EL955" s="39" t="e">
        <f t="shared" si="2653"/>
        <v>#DIV/0!</v>
      </c>
      <c r="EM955" s="39" t="e">
        <f t="shared" si="2654"/>
        <v>#DIV/0!</v>
      </c>
      <c r="EN955" s="39" t="e">
        <f t="shared" si="2655"/>
        <v>#DIV/0!</v>
      </c>
      <c r="EO955" s="39" t="e">
        <f t="shared" si="2656"/>
        <v>#DIV/0!</v>
      </c>
      <c r="EP955" s="39" t="e">
        <f t="shared" si="2657"/>
        <v>#DIV/0!</v>
      </c>
      <c r="EQ955" s="39" t="e">
        <f t="shared" si="2658"/>
        <v>#DIV/0!</v>
      </c>
      <c r="ER955" s="39" t="e">
        <f t="shared" si="2659"/>
        <v>#DIV/0!</v>
      </c>
      <c r="ES955" s="58" t="str">
        <f t="shared" si="2660"/>
        <v>(OH,F,Cl)-dominate amphibole</v>
      </c>
      <c r="ET955" s="58" t="e">
        <f t="shared" si="2661"/>
        <v>#N/A</v>
      </c>
      <c r="EU955" s="56">
        <f t="shared" si="2578"/>
        <v>0</v>
      </c>
      <c r="EV955" s="56">
        <f t="shared" si="2579"/>
        <v>0</v>
      </c>
      <c r="EW955" s="56">
        <f t="shared" si="2580"/>
        <v>0</v>
      </c>
      <c r="EX955" s="56">
        <f t="shared" si="2581"/>
        <v>0</v>
      </c>
      <c r="EY955" s="56">
        <f t="shared" si="2582"/>
        <v>0</v>
      </c>
      <c r="EZ955" s="56">
        <f t="shared" si="2583"/>
        <v>0</v>
      </c>
      <c r="FA955" s="39">
        <f t="shared" si="2584"/>
        <v>0</v>
      </c>
      <c r="FB955" s="39">
        <f t="shared" si="2585"/>
        <v>0</v>
      </c>
      <c r="FC955" s="54">
        <f t="shared" si="2586"/>
        <v>0</v>
      </c>
      <c r="FD955" s="54">
        <f t="shared" si="2587"/>
        <v>0</v>
      </c>
      <c r="FE955" s="39">
        <f t="shared" si="2588"/>
        <v>0</v>
      </c>
      <c r="FF955" s="54">
        <f t="shared" si="2589"/>
        <v>0</v>
      </c>
      <c r="FG955" s="39">
        <f t="shared" si="2590"/>
        <v>0</v>
      </c>
      <c r="FH955" s="39">
        <f t="shared" si="2662"/>
        <v>0</v>
      </c>
      <c r="FI955" s="39">
        <f t="shared" si="2663"/>
        <v>0</v>
      </c>
      <c r="FJ955" s="39">
        <f t="shared" si="2664"/>
        <v>0</v>
      </c>
      <c r="FK955" s="39" t="e">
        <f t="shared" si="2665"/>
        <v>#DIV/0!</v>
      </c>
      <c r="FL955" s="39" t="e">
        <f t="shared" si="2666"/>
        <v>#DIV/0!</v>
      </c>
      <c r="FM955" s="39" t="e">
        <f t="shared" si="2667"/>
        <v>#DIV/0!</v>
      </c>
      <c r="FN955" s="39">
        <f t="shared" si="2668"/>
        <v>1</v>
      </c>
      <c r="FO955" s="39">
        <f t="shared" si="2591"/>
        <v>0</v>
      </c>
      <c r="FP955" s="39">
        <f t="shared" si="2592"/>
        <v>0</v>
      </c>
      <c r="FQ955" s="39">
        <f t="shared" si="2593"/>
        <v>0</v>
      </c>
      <c r="FR955" s="39">
        <f t="shared" si="2669"/>
        <v>0</v>
      </c>
      <c r="FS955" s="39">
        <f t="shared" si="2670"/>
        <v>0</v>
      </c>
      <c r="FU955" s="39" t="e">
        <f t="shared" si="2671"/>
        <v>#DIV/0!</v>
      </c>
      <c r="FV955" s="39" t="e">
        <f t="shared" si="2672"/>
        <v>#DIV/0!</v>
      </c>
      <c r="FW955" s="39" t="e">
        <f t="shared" si="2673"/>
        <v>#DIV/0!</v>
      </c>
      <c r="FY955" s="39" t="e">
        <f t="shared" si="2674"/>
        <v>#DIV/0!</v>
      </c>
      <c r="FZ955" s="39" t="e">
        <f t="shared" si="2675"/>
        <v>#DIV/0!</v>
      </c>
      <c r="GA955" s="39" t="e">
        <f t="shared" si="2676"/>
        <v>#DIV/0!</v>
      </c>
      <c r="GB955" s="39" t="e">
        <f t="shared" si="2677"/>
        <v>#DIV/0!</v>
      </c>
      <c r="GC955" s="39" t="e">
        <f t="shared" si="2678"/>
        <v>#DIV/0!</v>
      </c>
      <c r="GD955" s="39" t="e">
        <f t="shared" si="2679"/>
        <v>#DIV/0!</v>
      </c>
      <c r="GE955" s="39" t="e">
        <f t="shared" si="2680"/>
        <v>#DIV/0!</v>
      </c>
      <c r="GF955" s="39" t="e">
        <f t="shared" si="2681"/>
        <v>#DIV/0!</v>
      </c>
      <c r="GG955" s="39" t="e">
        <f t="shared" si="2682"/>
        <v>#DIV/0!</v>
      </c>
      <c r="GH955" s="39" t="e">
        <f t="shared" si="2683"/>
        <v>#DIV/0!</v>
      </c>
      <c r="GI955" s="39"/>
      <c r="GJ955" s="39" t="e">
        <f t="shared" si="2684"/>
        <v>#DIV/0!</v>
      </c>
      <c r="GK955" s="39" t="e">
        <f t="shared" si="2685"/>
        <v>#DIV/0!</v>
      </c>
      <c r="GL955" s="39" t="e">
        <f t="shared" si="2686"/>
        <v>#DIV/0!</v>
      </c>
      <c r="GM955" s="39" t="e">
        <f t="shared" si="2687"/>
        <v>#DIV/0!</v>
      </c>
      <c r="GN955" s="39" t="e">
        <f t="shared" si="2688"/>
        <v>#DIV/0!</v>
      </c>
      <c r="GO955" s="57"/>
      <c r="GP955" s="57" t="e">
        <f t="shared" si="2689"/>
        <v>#DIV/0!</v>
      </c>
      <c r="GQ955" s="59" t="e">
        <f t="shared" si="2690"/>
        <v>#DIV/0!</v>
      </c>
      <c r="GR955" s="41" t="e">
        <f t="shared" si="2691"/>
        <v>#DIV/0!</v>
      </c>
      <c r="GS955" s="57" t="e">
        <f t="shared" si="2692"/>
        <v>#DIV/0!</v>
      </c>
      <c r="GT955" s="57" t="e">
        <f t="shared" si="2693"/>
        <v>#DIV/0!</v>
      </c>
      <c r="GU955" s="57" t="e">
        <f t="shared" si="2694"/>
        <v>#DIV/0!</v>
      </c>
      <c r="GV955" s="57"/>
      <c r="GW955" s="42" t="e">
        <f t="shared" si="2695"/>
        <v>#DIV/0!</v>
      </c>
      <c r="GX955" s="42" t="e">
        <f t="shared" si="2696"/>
        <v>#DIV/0!</v>
      </c>
      <c r="GY955" s="42" t="e">
        <f t="shared" si="2697"/>
        <v>#DIV/0!</v>
      </c>
      <c r="GZ955" s="57"/>
      <c r="HA955" s="2" t="e">
        <f t="shared" si="2698"/>
        <v>#DIV/0!</v>
      </c>
      <c r="HB955" s="2" t="e">
        <f t="shared" si="2699"/>
        <v>#DIV/0!</v>
      </c>
      <c r="HC955" s="2" t="e">
        <f t="shared" si="2700"/>
        <v>#DIV/0!</v>
      </c>
      <c r="HD955" s="2" t="e">
        <f t="shared" si="2701"/>
        <v>#DIV/0!</v>
      </c>
      <c r="HE955" s="2" t="e">
        <f t="shared" si="2702"/>
        <v>#DIV/0!</v>
      </c>
      <c r="HF955" s="2" t="e">
        <f t="shared" si="2703"/>
        <v>#DIV/0!</v>
      </c>
      <c r="HG955" s="2" t="e">
        <f t="shared" si="2704"/>
        <v>#DIV/0!</v>
      </c>
      <c r="HH955" s="2" t="e">
        <f t="shared" si="2705"/>
        <v>#DIV/0!</v>
      </c>
      <c r="HI955" s="2" t="e">
        <f t="shared" si="2706"/>
        <v>#DIV/0!</v>
      </c>
      <c r="HJ955" s="11" t="e">
        <f t="shared" si="2707"/>
        <v>#DIV/0!</v>
      </c>
      <c r="HK955" s="60" t="e">
        <f t="shared" si="2708"/>
        <v>#DIV/0!</v>
      </c>
      <c r="HL955" s="57"/>
      <c r="HM955" s="57" t="e">
        <f t="shared" si="2709"/>
        <v>#DIV/0!</v>
      </c>
      <c r="HN955" s="57" t="e">
        <f t="shared" si="2710"/>
        <v>#DIV/0!</v>
      </c>
      <c r="HO955" s="57" t="e">
        <f t="shared" si="2711"/>
        <v>#DIV/0!</v>
      </c>
      <c r="HP955" s="57" t="e">
        <f t="shared" si="2712"/>
        <v>#DIV/0!</v>
      </c>
      <c r="HQ955" s="57" t="e">
        <f t="shared" si="2713"/>
        <v>#DIV/0!</v>
      </c>
      <c r="HR955" s="57"/>
      <c r="HS955" s="57" t="e">
        <f t="shared" si="2714"/>
        <v>#DIV/0!</v>
      </c>
      <c r="HT955" s="57" t="e">
        <f t="shared" si="2715"/>
        <v>#DIV/0!</v>
      </c>
      <c r="HU955" s="57" t="e">
        <f t="shared" si="2716"/>
        <v>#DIV/0!</v>
      </c>
      <c r="HV955" s="57" t="e">
        <f t="shared" si="2717"/>
        <v>#DIV/0!</v>
      </c>
      <c r="HW955" s="57" t="e">
        <f t="shared" si="2718"/>
        <v>#DIV/0!</v>
      </c>
      <c r="HX955" s="57"/>
      <c r="HY955" s="57" t="e">
        <f t="shared" si="2719"/>
        <v>#DIV/0!</v>
      </c>
      <c r="HZ955" s="57" t="e">
        <f t="shared" si="2720"/>
        <v>#DIV/0!</v>
      </c>
      <c r="IA955" s="57"/>
      <c r="IB955" s="61">
        <f t="shared" si="2721"/>
        <v>0</v>
      </c>
      <c r="IC955" s="57" t="str">
        <f t="shared" si="2722"/>
        <v/>
      </c>
      <c r="ID955" s="42"/>
      <c r="IE955" s="2" t="str">
        <f t="shared" si="2723"/>
        <v/>
      </c>
      <c r="IF955" s="60" t="e">
        <f t="shared" si="2724"/>
        <v>#DIV/0!</v>
      </c>
      <c r="IG955" s="60" t="str">
        <f t="shared" si="2725"/>
        <v/>
      </c>
      <c r="IH955" s="60" t="str">
        <f t="shared" si="2726"/>
        <v>zinco-</v>
      </c>
      <c r="II955" s="60" t="str">
        <f t="shared" si="2727"/>
        <v>mangano-</v>
      </c>
      <c r="IJ955" s="60" t="e">
        <f t="shared" si="2728"/>
        <v>#DIV/0!</v>
      </c>
      <c r="IK955" s="60" t="e">
        <f t="shared" si="2729"/>
        <v>#DIV/0!</v>
      </c>
      <c r="IL955" s="60" t="e">
        <f t="shared" si="2730"/>
        <v>#DIV/0!</v>
      </c>
      <c r="IM955" s="60" t="e">
        <f t="shared" si="2731"/>
        <v>#DIV/0!</v>
      </c>
      <c r="IN955" s="60" t="str">
        <f t="shared" si="2732"/>
        <v/>
      </c>
      <c r="IO955" s="60" t="str">
        <f t="shared" si="2733"/>
        <v/>
      </c>
      <c r="IP955" s="57"/>
      <c r="IQ955" s="57" t="str">
        <f t="shared" si="2734"/>
        <v>ERROR!!</v>
      </c>
    </row>
    <row r="956" spans="24:251">
      <c r="X956" s="29">
        <f t="shared" si="2735"/>
        <v>0</v>
      </c>
      <c r="Y956" s="29">
        <f t="shared" si="2736"/>
        <v>0</v>
      </c>
      <c r="Z956" s="29" t="e">
        <f t="shared" si="2737"/>
        <v>#DIV/0!</v>
      </c>
      <c r="AA956" s="29" t="e">
        <f t="shared" si="2738"/>
        <v>#DIV/0!</v>
      </c>
      <c r="AB956" s="29" t="e">
        <f t="shared" si="2739"/>
        <v>#DIV/0!</v>
      </c>
      <c r="AC956" s="29" t="e">
        <f t="shared" si="2740"/>
        <v>#DIV/0!</v>
      </c>
      <c r="AF956" s="23">
        <v>60.084299999999999</v>
      </c>
      <c r="AG956" s="23">
        <v>79.878799999999998</v>
      </c>
      <c r="AH956" s="23">
        <v>101.96120000000001</v>
      </c>
      <c r="AI956" s="23">
        <v>151.99039999999999</v>
      </c>
      <c r="AJ956" s="23">
        <v>159.69</v>
      </c>
      <c r="AK956" s="23">
        <v>71.846400000000003</v>
      </c>
      <c r="AL956" s="23">
        <v>70.9375</v>
      </c>
      <c r="AM956" s="23">
        <v>40.304400000000001</v>
      </c>
      <c r="AN956" s="23">
        <v>56.077399999999997</v>
      </c>
      <c r="AO956" s="23">
        <v>61.978999999999999</v>
      </c>
      <c r="AP956" s="23">
        <v>94.195999999999998</v>
      </c>
      <c r="AQ956" s="23">
        <v>18.998000000000001</v>
      </c>
      <c r="AR956" s="23">
        <v>35.450000000000003</v>
      </c>
      <c r="AS956" s="23">
        <v>29.88</v>
      </c>
      <c r="AT956" s="23">
        <v>74.691999999999993</v>
      </c>
      <c r="AU956" s="23">
        <v>81.39</v>
      </c>
      <c r="AX956" s="54">
        <f t="shared" si="2595"/>
        <v>0</v>
      </c>
      <c r="AY956" s="54">
        <f t="shared" si="2596"/>
        <v>0</v>
      </c>
      <c r="AZ956" s="54">
        <f t="shared" si="2597"/>
        <v>0</v>
      </c>
      <c r="BA956" s="54">
        <f t="shared" si="2598"/>
        <v>0</v>
      </c>
      <c r="BB956" s="54">
        <f t="shared" si="2599"/>
        <v>0</v>
      </c>
      <c r="BC956" s="54">
        <f t="shared" si="2600"/>
        <v>0</v>
      </c>
      <c r="BD956" s="54">
        <f t="shared" si="2601"/>
        <v>0</v>
      </c>
      <c r="BE956" s="54">
        <f t="shared" si="2602"/>
        <v>0</v>
      </c>
      <c r="BF956" s="54">
        <f t="shared" si="2603"/>
        <v>0</v>
      </c>
      <c r="BG956" s="54">
        <f t="shared" si="2604"/>
        <v>0</v>
      </c>
      <c r="BH956" s="54">
        <f t="shared" si="2605"/>
        <v>0</v>
      </c>
      <c r="BI956" s="54">
        <f t="shared" si="2606"/>
        <v>0</v>
      </c>
      <c r="BJ956" s="54">
        <f t="shared" si="2607"/>
        <v>0</v>
      </c>
      <c r="BK956" s="54">
        <f t="shared" si="2608"/>
        <v>0</v>
      </c>
      <c r="BL956" s="54">
        <f t="shared" si="2609"/>
        <v>0</v>
      </c>
      <c r="BM956" s="42"/>
      <c r="BO956" s="54">
        <f>'Norm-coeff'!$C$2+$AX956*'Norm-coeff'!$D$2+$AY956*'Norm-coeff'!$E$2+$AZ956*'Norm-coeff'!$F$2+$BA956*'Norm-coeff'!$G$2+$BB956*'Norm-coeff'!$H$2+$BC956*'Norm-coeff'!$I$2+$BD956*'Norm-coeff'!$J$2+$BE956*'Norm-coeff'!$K$2+$BF956*'Norm-coeff'!$L$2+$BG956*'Norm-coeff'!$M$2+$BH956*'Norm-coeff'!$N$2+$BI956*'Norm-coeff'!$O$2</f>
        <v>5.4045421474420303</v>
      </c>
      <c r="BP956" s="54">
        <f>'Norm-coeff'!$C$3+$AX956*'Norm-coeff'!$D$3+$AY956*'Norm-coeff'!$E$3+$AZ956*'Norm-coeff'!$F$3+$BA956*'Norm-coeff'!$G$3+$BB956*'Norm-coeff'!$H$3+$BC956*'Norm-coeff'!$I$3+$BD956*'Norm-coeff'!$J$3+$BE956*'Norm-coeff'!$K$3+$BF956*'Norm-coeff'!$L$3+$BG956*'Norm-coeff'!$M$3+$BH956*'Norm-coeff'!$N$3+$BI956*'Norm-coeff'!$O$3</f>
        <v>3.15319116612705</v>
      </c>
      <c r="BQ956" s="54">
        <f>'Norm-coeff'!$C$4+$AX956*'Norm-coeff'!$D$4+$AY956*'Norm-coeff'!$E$4+$AZ956*'Norm-coeff'!$F$4+$BA956*'Norm-coeff'!$G$4+$BB956*'Norm-coeff'!$H$4+$BC956*'Norm-coeff'!$I$4+$BD956*'Norm-coeff'!$J$4+$BE956*'Norm-coeff'!$K$4+$BF956*'Norm-coeff'!$L$4+$BG956*'Norm-coeff'!$M$4+$BH956*'Norm-coeff'!$N$4+$BI956*'Norm-coeff'!$O$4</f>
        <v>1.42115649462768</v>
      </c>
      <c r="BR956" s="54">
        <f>'Norm-coeff'!$C$5+$AX956*'Norm-coeff'!$D$5+$AY956*'Norm-coeff'!$E$5+$AZ956*'Norm-coeff'!$F$5+$BA956*'Norm-coeff'!$G$5+$BB956*'Norm-coeff'!$H$5+$BC956*'Norm-coeff'!$I$5+$BD956*'Norm-coeff'!$J$5+$BE956*'Norm-coeff'!$K$5+$BF956*'Norm-coeff'!$L$5+$BG956*'Norm-coeff'!$M$5+$BH956*'Norm-coeff'!$N$5+$BI956*'Norm-coeff'!$O$5</f>
        <v>1.0553329241296201</v>
      </c>
      <c r="BS956" s="54">
        <f>'Norm-coeff'!$C$6+$AX956*'Norm-coeff'!$D$6+$AY956*'Norm-coeff'!$E$6+$AZ956*'Norm-coeff'!$F$6+$BA956*'Norm-coeff'!$G$6+$BB956*'Norm-coeff'!$H$6+$BC956*'Norm-coeff'!$I$6+$BD956*'Norm-coeff'!$J$6+$BE956*'Norm-coeff'!$K$6+$BF956*'Norm-coeff'!$L$6+$BG956*'Norm-coeff'!$M$6+$BH956*'Norm-coeff'!$N$6+$BI956*'Norm-coeff'!$O$6</f>
        <v>-1.48700885495103E-2</v>
      </c>
      <c r="BT956" s="54">
        <f>'Norm-coeff'!$C$7+$AX956*'Norm-coeff'!$D$7+$AY956*'Norm-coeff'!$E$7+$AZ956*'Norm-coeff'!$F$7+$BA956*'Norm-coeff'!$G$7+$BB956*'Norm-coeff'!$H$7+$BC956*'Norm-coeff'!$I$7+$BD956*'Norm-coeff'!$J$7+$BE956*'Norm-coeff'!$K$7+$BF956*'Norm-coeff'!$L$7+$BG956*'Norm-coeff'!$M$7+$BH956*'Norm-coeff'!$N$7+$BI956*'Norm-coeff'!$O$7</f>
        <v>2.0907583608832998</v>
      </c>
      <c r="BU956" s="54">
        <f>'Norm-coeff'!$C$8+$AX956*'Norm-coeff'!$D$8+$AY956*'Norm-coeff'!$E$8+$AZ956*'Norm-coeff'!$F$8+$BA956*'Norm-coeff'!$G$8+$BB956*'Norm-coeff'!$H$8+$BC956*'Norm-coeff'!$I$8+$BD956*'Norm-coeff'!$J$8+$BE956*'Norm-coeff'!$K$8+$BF956*'Norm-coeff'!$L$8+$BG956*'Norm-coeff'!$M$8+$BH956*'Norm-coeff'!$N$8+$BI956*'Norm-coeff'!$O$8</f>
        <v>0.65894159836244504</v>
      </c>
      <c r="BV956" s="54">
        <f>'Norm-coeff'!$C$9+$AX956*'Norm-coeff'!$D$9+$AY956*'Norm-coeff'!$E$9+$AZ956*'Norm-coeff'!$F$9+$BA956*'Norm-coeff'!$G$9+$BB956*'Norm-coeff'!$H$9+$BC956*'Norm-coeff'!$I$9+$BD956*'Norm-coeff'!$J$9+$BE956*'Norm-coeff'!$K$9+$BF956*'Norm-coeff'!$L$9+$BG956*'Norm-coeff'!$M$9+$BH956*'Norm-coeff'!$N$9+$BI956*'Norm-coeff'!$O$9</f>
        <v>1.48961085014701</v>
      </c>
      <c r="BW956" s="54">
        <f>'Norm-coeff'!$C$10+$AX956*'Norm-coeff'!$D$10+$AY956*'Norm-coeff'!$E$10+$AZ956*'Norm-coeff'!$F$10+$BA956*'Norm-coeff'!$G$10+$BB956*'Norm-coeff'!$H$10+$BC956*'Norm-coeff'!$I$10+$BD956*'Norm-coeff'!$J$10+$BE956*'Norm-coeff'!$K$10+$BF956*'Norm-coeff'!$L$10+$BG956*'Norm-coeff'!$M$10+$BH956*'Norm-coeff'!$N$10+$BI956*'Norm-coeff'!$O$10</f>
        <v>1.42058735749591</v>
      </c>
      <c r="BX956" s="54">
        <f>'Norm-coeff'!$C$11+$AX956*'Norm-coeff'!$D$11+$AY956*'Norm-coeff'!$E$11+$AZ956*'Norm-coeff'!$F$11+$BA956*'Norm-coeff'!$G$11+$BB956*'Norm-coeff'!$H$11+$BC956*'Norm-coeff'!$I$11+$BD956*'Norm-coeff'!$J$11+$BE956*'Norm-coeff'!$K$11+$BF956*'Norm-coeff'!$L$11+$BG956*'Norm-coeff'!$M$11+$BH956*'Norm-coeff'!$N$11+$BI956*'Norm-coeff'!$O$11</f>
        <v>0.221233014421479</v>
      </c>
      <c r="BY956" s="54">
        <f>'Norm-coeff'!$C$12+$AX956*'Norm-coeff'!$D$12+$AY956*'Norm-coeff'!$E$12+$AZ956*'Norm-coeff'!$F$12+$BA956*'Norm-coeff'!$G$12+$BB956*'Norm-coeff'!$H$12+$BC956*'Norm-coeff'!$I$12+$BD956*'Norm-coeff'!$J$12+$BE956*'Norm-coeff'!$K$12+$BF956*'Norm-coeff'!$L$12+$BG956*'Norm-coeff'!$M$12+$BH956*'Norm-coeff'!$N$12+$BI956*'Norm-coeff'!$O$12</f>
        <v>0.283527502056037</v>
      </c>
      <c r="BZ956" s="54">
        <f>'Norm-coeff'!$C$13+$AX956*'Norm-coeff'!$D$13+$AY956*'Norm-coeff'!$E$13+$AZ956*'Norm-coeff'!$F$13+$BA956*'Norm-coeff'!$G$13+$BB956*'Norm-coeff'!$H$13+$BC956*'Norm-coeff'!$I$13+$BD956*'Norm-coeff'!$J$13+$BE956*'Norm-coeff'!$K$13+$BF956*'Norm-coeff'!$L$13+$BG956*'Norm-coeff'!$M$13+$BH956*'Norm-coeff'!$N$13+$BI956*'Norm-coeff'!$O$13</f>
        <v>-4.1864930554451202E-2</v>
      </c>
      <c r="CA956" s="54">
        <f>'Norm-coeff'!$C$14+$AX956*'Norm-coeff'!$D$14+$AY956*'Norm-coeff'!$E$14+$AZ956*'Norm-coeff'!$F$14+$BA956*'Norm-coeff'!$G$14+$BB956*'Norm-coeff'!$H$14+$BC956*'Norm-coeff'!$I$14+$BD956*'Norm-coeff'!$J$14+$BE956*'Norm-coeff'!$K$14+$BF956*'Norm-coeff'!$L$14+$BG956*'Norm-coeff'!$M$14+$BH956*'Norm-coeff'!$N$14+$BI956*'Norm-coeff'!$O$14</f>
        <v>4.2526983164477103</v>
      </c>
      <c r="CC956" s="54">
        <f t="shared" si="2610"/>
        <v>0</v>
      </c>
      <c r="CG956" s="54">
        <f t="shared" si="2611"/>
        <v>0</v>
      </c>
      <c r="CH956" s="54">
        <f t="shared" si="2594"/>
        <v>0</v>
      </c>
      <c r="CI956" s="54">
        <f t="shared" si="2612"/>
        <v>0</v>
      </c>
      <c r="CJ956" s="56">
        <f t="shared" si="2613"/>
        <v>0</v>
      </c>
      <c r="CK956" s="54">
        <f t="shared" si="2614"/>
        <v>0</v>
      </c>
      <c r="CL956" s="54">
        <f t="shared" si="2615"/>
        <v>0</v>
      </c>
      <c r="CM956" s="54">
        <f t="shared" si="2616"/>
        <v>0</v>
      </c>
      <c r="CN956" s="54">
        <f t="shared" si="2617"/>
        <v>0</v>
      </c>
      <c r="CO956" s="54">
        <f t="shared" si="2618"/>
        <v>0</v>
      </c>
      <c r="CP956" s="54">
        <f t="shared" si="2619"/>
        <v>0</v>
      </c>
      <c r="CQ956" s="54">
        <f t="shared" si="2620"/>
        <v>0</v>
      </c>
      <c r="CR956" s="54">
        <f t="shared" si="2621"/>
        <v>0</v>
      </c>
      <c r="CS956" s="54">
        <f t="shared" si="2622"/>
        <v>0</v>
      </c>
      <c r="CU956" s="54">
        <f t="shared" si="2623"/>
        <v>0</v>
      </c>
      <c r="CV956" s="54">
        <f t="shared" si="2624"/>
        <v>0</v>
      </c>
      <c r="CW956" s="54">
        <f t="shared" si="2625"/>
        <v>0</v>
      </c>
      <c r="CX956" s="54">
        <f t="shared" si="2626"/>
        <v>0</v>
      </c>
      <c r="CZ956" s="54">
        <f t="shared" si="2627"/>
        <v>0</v>
      </c>
      <c r="DA956" s="54">
        <f t="shared" si="2628"/>
        <v>0</v>
      </c>
      <c r="DB956" s="54">
        <f t="shared" si="2629"/>
        <v>0</v>
      </c>
      <c r="DC956" s="54">
        <f t="shared" si="2630"/>
        <v>0</v>
      </c>
      <c r="DD956" s="54">
        <f t="shared" si="2631"/>
        <v>0</v>
      </c>
      <c r="DE956" s="54">
        <f t="shared" si="2632"/>
        <v>0</v>
      </c>
      <c r="DF956" s="54">
        <f t="shared" si="2633"/>
        <v>0</v>
      </c>
      <c r="DG956" s="54">
        <f t="shared" si="2634"/>
        <v>2</v>
      </c>
      <c r="DH956" s="71">
        <f t="shared" si="2635"/>
        <v>0</v>
      </c>
      <c r="DI956" s="71">
        <f t="shared" si="2636"/>
        <v>0</v>
      </c>
      <c r="DJ956" s="54">
        <f t="shared" si="2637"/>
        <v>0</v>
      </c>
      <c r="DK956" s="54">
        <f t="shared" si="2638"/>
        <v>2</v>
      </c>
      <c r="DL956" s="4">
        <f t="shared" si="2568"/>
        <v>0</v>
      </c>
      <c r="DM956" s="3">
        <f t="shared" si="2639"/>
        <v>0</v>
      </c>
      <c r="DN956" s="3">
        <f t="shared" si="2640"/>
        <v>0</v>
      </c>
      <c r="DO956" s="4" t="e">
        <f t="shared" si="2641"/>
        <v>#DIV/0!</v>
      </c>
      <c r="DP956" s="57"/>
      <c r="DQ956" s="57"/>
      <c r="DR956" s="56">
        <f t="shared" si="2569"/>
        <v>2</v>
      </c>
      <c r="DS956" s="56">
        <f t="shared" si="2570"/>
        <v>0</v>
      </c>
      <c r="DT956" s="38">
        <f t="shared" si="2571"/>
        <v>0</v>
      </c>
      <c r="DU956" s="38">
        <f t="shared" si="2642"/>
        <v>2</v>
      </c>
      <c r="DV956" s="38">
        <f t="shared" si="2572"/>
        <v>0</v>
      </c>
      <c r="DW956" s="39">
        <f t="shared" si="2573"/>
        <v>0</v>
      </c>
      <c r="DX956" s="39">
        <f t="shared" si="2574"/>
        <v>0</v>
      </c>
      <c r="DY956" s="39">
        <f t="shared" si="2575"/>
        <v>0</v>
      </c>
      <c r="DZ956" s="39">
        <f t="shared" si="2576"/>
        <v>0</v>
      </c>
      <c r="EA956" s="39">
        <f t="shared" si="2577"/>
        <v>0</v>
      </c>
      <c r="EB956" s="37" t="e">
        <f t="shared" si="2643"/>
        <v>#DIV/0!</v>
      </c>
      <c r="EC956" s="37" t="e">
        <f t="shared" si="2644"/>
        <v>#DIV/0!</v>
      </c>
      <c r="ED956" s="37" t="e">
        <f t="shared" si="2645"/>
        <v>#DIV/0!</v>
      </c>
      <c r="EE956" s="37" t="e">
        <f t="shared" si="2646"/>
        <v>#DIV/0!</v>
      </c>
      <c r="EF956" s="39" t="e">
        <f t="shared" si="2647"/>
        <v>#DIV/0!</v>
      </c>
      <c r="EG956" s="37" t="e">
        <f t="shared" si="2648"/>
        <v>#DIV/0!</v>
      </c>
      <c r="EH956" s="37" t="e">
        <f t="shared" si="2649"/>
        <v>#DIV/0!</v>
      </c>
      <c r="EI956" s="11" t="b">
        <f t="shared" si="2650"/>
        <v>1</v>
      </c>
      <c r="EJ956" s="11" t="b">
        <f t="shared" si="2651"/>
        <v>0</v>
      </c>
      <c r="EK956" s="39" t="e">
        <f t="shared" si="2652"/>
        <v>#DIV/0!</v>
      </c>
      <c r="EL956" s="39" t="e">
        <f t="shared" si="2653"/>
        <v>#DIV/0!</v>
      </c>
      <c r="EM956" s="39" t="e">
        <f t="shared" si="2654"/>
        <v>#DIV/0!</v>
      </c>
      <c r="EN956" s="39" t="e">
        <f t="shared" si="2655"/>
        <v>#DIV/0!</v>
      </c>
      <c r="EO956" s="39" t="e">
        <f t="shared" si="2656"/>
        <v>#DIV/0!</v>
      </c>
      <c r="EP956" s="39" t="e">
        <f t="shared" si="2657"/>
        <v>#DIV/0!</v>
      </c>
      <c r="EQ956" s="39" t="e">
        <f t="shared" si="2658"/>
        <v>#DIV/0!</v>
      </c>
      <c r="ER956" s="39" t="e">
        <f t="shared" si="2659"/>
        <v>#DIV/0!</v>
      </c>
      <c r="ES956" s="58" t="str">
        <f t="shared" si="2660"/>
        <v>(OH,F,Cl)-dominate amphibole</v>
      </c>
      <c r="ET956" s="58" t="e">
        <f t="shared" si="2661"/>
        <v>#N/A</v>
      </c>
      <c r="EU956" s="56">
        <f t="shared" si="2578"/>
        <v>0</v>
      </c>
      <c r="EV956" s="56">
        <f t="shared" si="2579"/>
        <v>0</v>
      </c>
      <c r="EW956" s="56">
        <f t="shared" si="2580"/>
        <v>0</v>
      </c>
      <c r="EX956" s="56">
        <f t="shared" si="2581"/>
        <v>0</v>
      </c>
      <c r="EY956" s="56">
        <f t="shared" si="2582"/>
        <v>0</v>
      </c>
      <c r="EZ956" s="56">
        <f t="shared" si="2583"/>
        <v>0</v>
      </c>
      <c r="FA956" s="39">
        <f t="shared" si="2584"/>
        <v>0</v>
      </c>
      <c r="FB956" s="39">
        <f t="shared" si="2585"/>
        <v>0</v>
      </c>
      <c r="FC956" s="54">
        <f t="shared" si="2586"/>
        <v>0</v>
      </c>
      <c r="FD956" s="54">
        <f t="shared" si="2587"/>
        <v>0</v>
      </c>
      <c r="FE956" s="39">
        <f t="shared" si="2588"/>
        <v>0</v>
      </c>
      <c r="FF956" s="54">
        <f t="shared" si="2589"/>
        <v>0</v>
      </c>
      <c r="FG956" s="39">
        <f t="shared" si="2590"/>
        <v>0</v>
      </c>
      <c r="FH956" s="39">
        <f t="shared" si="2662"/>
        <v>0</v>
      </c>
      <c r="FI956" s="39">
        <f t="shared" si="2663"/>
        <v>0</v>
      </c>
      <c r="FJ956" s="39">
        <f t="shared" si="2664"/>
        <v>0</v>
      </c>
      <c r="FK956" s="39" t="e">
        <f t="shared" si="2665"/>
        <v>#DIV/0!</v>
      </c>
      <c r="FL956" s="39" t="e">
        <f t="shared" si="2666"/>
        <v>#DIV/0!</v>
      </c>
      <c r="FM956" s="39" t="e">
        <f t="shared" si="2667"/>
        <v>#DIV/0!</v>
      </c>
      <c r="FN956" s="39">
        <f t="shared" si="2668"/>
        <v>1</v>
      </c>
      <c r="FO956" s="39">
        <f t="shared" si="2591"/>
        <v>0</v>
      </c>
      <c r="FP956" s="39">
        <f t="shared" si="2592"/>
        <v>0</v>
      </c>
      <c r="FQ956" s="39">
        <f t="shared" si="2593"/>
        <v>0</v>
      </c>
      <c r="FR956" s="39">
        <f t="shared" si="2669"/>
        <v>0</v>
      </c>
      <c r="FS956" s="39">
        <f t="shared" si="2670"/>
        <v>0</v>
      </c>
      <c r="FU956" s="39" t="e">
        <f t="shared" si="2671"/>
        <v>#DIV/0!</v>
      </c>
      <c r="FV956" s="39" t="e">
        <f t="shared" si="2672"/>
        <v>#DIV/0!</v>
      </c>
      <c r="FW956" s="39" t="e">
        <f t="shared" si="2673"/>
        <v>#DIV/0!</v>
      </c>
      <c r="FY956" s="39" t="e">
        <f t="shared" si="2674"/>
        <v>#DIV/0!</v>
      </c>
      <c r="FZ956" s="39" t="e">
        <f t="shared" si="2675"/>
        <v>#DIV/0!</v>
      </c>
      <c r="GA956" s="39" t="e">
        <f t="shared" si="2676"/>
        <v>#DIV/0!</v>
      </c>
      <c r="GB956" s="39" t="e">
        <f t="shared" si="2677"/>
        <v>#DIV/0!</v>
      </c>
      <c r="GC956" s="39" t="e">
        <f t="shared" si="2678"/>
        <v>#DIV/0!</v>
      </c>
      <c r="GD956" s="39" t="e">
        <f t="shared" si="2679"/>
        <v>#DIV/0!</v>
      </c>
      <c r="GE956" s="39" t="e">
        <f t="shared" si="2680"/>
        <v>#DIV/0!</v>
      </c>
      <c r="GF956" s="39" t="e">
        <f t="shared" si="2681"/>
        <v>#DIV/0!</v>
      </c>
      <c r="GG956" s="39" t="e">
        <f t="shared" si="2682"/>
        <v>#DIV/0!</v>
      </c>
      <c r="GH956" s="39" t="e">
        <f t="shared" si="2683"/>
        <v>#DIV/0!</v>
      </c>
      <c r="GI956" s="39"/>
      <c r="GJ956" s="39" t="e">
        <f t="shared" si="2684"/>
        <v>#DIV/0!</v>
      </c>
      <c r="GK956" s="39" t="e">
        <f t="shared" si="2685"/>
        <v>#DIV/0!</v>
      </c>
      <c r="GL956" s="39" t="e">
        <f t="shared" si="2686"/>
        <v>#DIV/0!</v>
      </c>
      <c r="GM956" s="39" t="e">
        <f t="shared" si="2687"/>
        <v>#DIV/0!</v>
      </c>
      <c r="GN956" s="39" t="e">
        <f t="shared" si="2688"/>
        <v>#DIV/0!</v>
      </c>
      <c r="GO956" s="57"/>
      <c r="GP956" s="57" t="e">
        <f t="shared" si="2689"/>
        <v>#DIV/0!</v>
      </c>
      <c r="GQ956" s="59" t="e">
        <f t="shared" si="2690"/>
        <v>#DIV/0!</v>
      </c>
      <c r="GR956" s="41" t="e">
        <f t="shared" si="2691"/>
        <v>#DIV/0!</v>
      </c>
      <c r="GS956" s="57" t="e">
        <f t="shared" si="2692"/>
        <v>#DIV/0!</v>
      </c>
      <c r="GT956" s="57" t="e">
        <f t="shared" si="2693"/>
        <v>#DIV/0!</v>
      </c>
      <c r="GU956" s="57" t="e">
        <f t="shared" si="2694"/>
        <v>#DIV/0!</v>
      </c>
      <c r="GV956" s="57"/>
      <c r="GW956" s="42" t="e">
        <f t="shared" si="2695"/>
        <v>#DIV/0!</v>
      </c>
      <c r="GX956" s="42" t="e">
        <f t="shared" si="2696"/>
        <v>#DIV/0!</v>
      </c>
      <c r="GY956" s="42" t="e">
        <f t="shared" si="2697"/>
        <v>#DIV/0!</v>
      </c>
      <c r="GZ956" s="57"/>
      <c r="HA956" s="2" t="e">
        <f t="shared" si="2698"/>
        <v>#DIV/0!</v>
      </c>
      <c r="HB956" s="2" t="e">
        <f t="shared" si="2699"/>
        <v>#DIV/0!</v>
      </c>
      <c r="HC956" s="2" t="e">
        <f t="shared" si="2700"/>
        <v>#DIV/0!</v>
      </c>
      <c r="HD956" s="2" t="e">
        <f t="shared" si="2701"/>
        <v>#DIV/0!</v>
      </c>
      <c r="HE956" s="2" t="e">
        <f t="shared" si="2702"/>
        <v>#DIV/0!</v>
      </c>
      <c r="HF956" s="2" t="e">
        <f t="shared" si="2703"/>
        <v>#DIV/0!</v>
      </c>
      <c r="HG956" s="2" t="e">
        <f t="shared" si="2704"/>
        <v>#DIV/0!</v>
      </c>
      <c r="HH956" s="2" t="e">
        <f t="shared" si="2705"/>
        <v>#DIV/0!</v>
      </c>
      <c r="HI956" s="2" t="e">
        <f t="shared" si="2706"/>
        <v>#DIV/0!</v>
      </c>
      <c r="HJ956" s="11" t="e">
        <f t="shared" si="2707"/>
        <v>#DIV/0!</v>
      </c>
      <c r="HK956" s="60" t="e">
        <f t="shared" si="2708"/>
        <v>#DIV/0!</v>
      </c>
      <c r="HL956" s="57"/>
      <c r="HM956" s="57" t="e">
        <f t="shared" si="2709"/>
        <v>#DIV/0!</v>
      </c>
      <c r="HN956" s="57" t="e">
        <f t="shared" si="2710"/>
        <v>#DIV/0!</v>
      </c>
      <c r="HO956" s="57" t="e">
        <f t="shared" si="2711"/>
        <v>#DIV/0!</v>
      </c>
      <c r="HP956" s="57" t="e">
        <f t="shared" si="2712"/>
        <v>#DIV/0!</v>
      </c>
      <c r="HQ956" s="57" t="e">
        <f t="shared" si="2713"/>
        <v>#DIV/0!</v>
      </c>
      <c r="HR956" s="57"/>
      <c r="HS956" s="57" t="e">
        <f t="shared" si="2714"/>
        <v>#DIV/0!</v>
      </c>
      <c r="HT956" s="57" t="e">
        <f t="shared" si="2715"/>
        <v>#DIV/0!</v>
      </c>
      <c r="HU956" s="57" t="e">
        <f t="shared" si="2716"/>
        <v>#DIV/0!</v>
      </c>
      <c r="HV956" s="57" t="e">
        <f t="shared" si="2717"/>
        <v>#DIV/0!</v>
      </c>
      <c r="HW956" s="57" t="e">
        <f t="shared" si="2718"/>
        <v>#DIV/0!</v>
      </c>
      <c r="HX956" s="57"/>
      <c r="HY956" s="57" t="e">
        <f t="shared" si="2719"/>
        <v>#DIV/0!</v>
      </c>
      <c r="HZ956" s="57" t="e">
        <f t="shared" si="2720"/>
        <v>#DIV/0!</v>
      </c>
      <c r="IA956" s="57"/>
      <c r="IB956" s="61">
        <f t="shared" si="2721"/>
        <v>0</v>
      </c>
      <c r="IC956" s="57" t="str">
        <f t="shared" si="2722"/>
        <v/>
      </c>
      <c r="ID956" s="42"/>
      <c r="IE956" s="2" t="str">
        <f t="shared" si="2723"/>
        <v/>
      </c>
      <c r="IF956" s="60" t="e">
        <f t="shared" si="2724"/>
        <v>#DIV/0!</v>
      </c>
      <c r="IG956" s="60" t="str">
        <f t="shared" si="2725"/>
        <v/>
      </c>
      <c r="IH956" s="60" t="str">
        <f t="shared" si="2726"/>
        <v>zinco-</v>
      </c>
      <c r="II956" s="60" t="str">
        <f t="shared" si="2727"/>
        <v>mangano-</v>
      </c>
      <c r="IJ956" s="60" t="e">
        <f t="shared" si="2728"/>
        <v>#DIV/0!</v>
      </c>
      <c r="IK956" s="60" t="e">
        <f t="shared" si="2729"/>
        <v>#DIV/0!</v>
      </c>
      <c r="IL956" s="60" t="e">
        <f t="shared" si="2730"/>
        <v>#DIV/0!</v>
      </c>
      <c r="IM956" s="60" t="e">
        <f t="shared" si="2731"/>
        <v>#DIV/0!</v>
      </c>
      <c r="IN956" s="60" t="str">
        <f t="shared" si="2732"/>
        <v/>
      </c>
      <c r="IO956" s="60" t="str">
        <f t="shared" si="2733"/>
        <v/>
      </c>
      <c r="IP956" s="57"/>
      <c r="IQ956" s="57" t="str">
        <f t="shared" si="2734"/>
        <v>ERROR!!</v>
      </c>
    </row>
    <row r="957" spans="24:251">
      <c r="X957" s="29">
        <f t="shared" si="2735"/>
        <v>0</v>
      </c>
      <c r="Y957" s="29">
        <f t="shared" si="2736"/>
        <v>0</v>
      </c>
      <c r="Z957" s="29" t="e">
        <f t="shared" si="2737"/>
        <v>#DIV/0!</v>
      </c>
      <c r="AA957" s="29" t="e">
        <f t="shared" si="2738"/>
        <v>#DIV/0!</v>
      </c>
      <c r="AB957" s="29" t="e">
        <f t="shared" si="2739"/>
        <v>#DIV/0!</v>
      </c>
      <c r="AC957" s="29" t="e">
        <f t="shared" si="2740"/>
        <v>#DIV/0!</v>
      </c>
      <c r="AF957" s="23">
        <v>60.084299999999999</v>
      </c>
      <c r="AG957" s="23">
        <v>79.878799999999998</v>
      </c>
      <c r="AH957" s="23">
        <v>101.96120000000001</v>
      </c>
      <c r="AI957" s="23">
        <v>151.99039999999999</v>
      </c>
      <c r="AJ957" s="23">
        <v>159.69</v>
      </c>
      <c r="AK957" s="23">
        <v>71.846400000000003</v>
      </c>
      <c r="AL957" s="23">
        <v>70.9375</v>
      </c>
      <c r="AM957" s="23">
        <v>40.304400000000001</v>
      </c>
      <c r="AN957" s="23">
        <v>56.077399999999997</v>
      </c>
      <c r="AO957" s="23">
        <v>61.978999999999999</v>
      </c>
      <c r="AP957" s="23">
        <v>94.195999999999998</v>
      </c>
      <c r="AQ957" s="23">
        <v>18.998000000000001</v>
      </c>
      <c r="AR957" s="23">
        <v>35.450000000000003</v>
      </c>
      <c r="AS957" s="23">
        <v>29.88</v>
      </c>
      <c r="AT957" s="23">
        <v>74.691999999999993</v>
      </c>
      <c r="AU957" s="23">
        <v>81.39</v>
      </c>
      <c r="AX957" s="54">
        <f t="shared" si="2595"/>
        <v>0</v>
      </c>
      <c r="AY957" s="54">
        <f t="shared" si="2596"/>
        <v>0</v>
      </c>
      <c r="AZ957" s="54">
        <f t="shared" si="2597"/>
        <v>0</v>
      </c>
      <c r="BA957" s="54">
        <f t="shared" si="2598"/>
        <v>0</v>
      </c>
      <c r="BB957" s="54">
        <f t="shared" si="2599"/>
        <v>0</v>
      </c>
      <c r="BC957" s="54">
        <f t="shared" si="2600"/>
        <v>0</v>
      </c>
      <c r="BD957" s="54">
        <f t="shared" si="2601"/>
        <v>0</v>
      </c>
      <c r="BE957" s="54">
        <f t="shared" si="2602"/>
        <v>0</v>
      </c>
      <c r="BF957" s="54">
        <f t="shared" si="2603"/>
        <v>0</v>
      </c>
      <c r="BG957" s="54">
        <f t="shared" si="2604"/>
        <v>0</v>
      </c>
      <c r="BH957" s="54">
        <f t="shared" si="2605"/>
        <v>0</v>
      </c>
      <c r="BI957" s="54">
        <f t="shared" si="2606"/>
        <v>0</v>
      </c>
      <c r="BJ957" s="54">
        <f t="shared" si="2607"/>
        <v>0</v>
      </c>
      <c r="BK957" s="54">
        <f t="shared" si="2608"/>
        <v>0</v>
      </c>
      <c r="BL957" s="54">
        <f t="shared" si="2609"/>
        <v>0</v>
      </c>
      <c r="BM957" s="42"/>
      <c r="BO957" s="54">
        <f>'Norm-coeff'!$C$2+$AX957*'Norm-coeff'!$D$2+$AY957*'Norm-coeff'!$E$2+$AZ957*'Norm-coeff'!$F$2+$BA957*'Norm-coeff'!$G$2+$BB957*'Norm-coeff'!$H$2+$BC957*'Norm-coeff'!$I$2+$BD957*'Norm-coeff'!$J$2+$BE957*'Norm-coeff'!$K$2+$BF957*'Norm-coeff'!$L$2+$BG957*'Norm-coeff'!$M$2+$BH957*'Norm-coeff'!$N$2+$BI957*'Norm-coeff'!$O$2</f>
        <v>5.4045421474420303</v>
      </c>
      <c r="BP957" s="54">
        <f>'Norm-coeff'!$C$3+$AX957*'Norm-coeff'!$D$3+$AY957*'Norm-coeff'!$E$3+$AZ957*'Norm-coeff'!$F$3+$BA957*'Norm-coeff'!$G$3+$BB957*'Norm-coeff'!$H$3+$BC957*'Norm-coeff'!$I$3+$BD957*'Norm-coeff'!$J$3+$BE957*'Norm-coeff'!$K$3+$BF957*'Norm-coeff'!$L$3+$BG957*'Norm-coeff'!$M$3+$BH957*'Norm-coeff'!$N$3+$BI957*'Norm-coeff'!$O$3</f>
        <v>3.15319116612705</v>
      </c>
      <c r="BQ957" s="54">
        <f>'Norm-coeff'!$C$4+$AX957*'Norm-coeff'!$D$4+$AY957*'Norm-coeff'!$E$4+$AZ957*'Norm-coeff'!$F$4+$BA957*'Norm-coeff'!$G$4+$BB957*'Norm-coeff'!$H$4+$BC957*'Norm-coeff'!$I$4+$BD957*'Norm-coeff'!$J$4+$BE957*'Norm-coeff'!$K$4+$BF957*'Norm-coeff'!$L$4+$BG957*'Norm-coeff'!$M$4+$BH957*'Norm-coeff'!$N$4+$BI957*'Norm-coeff'!$O$4</f>
        <v>1.42115649462768</v>
      </c>
      <c r="BR957" s="54">
        <f>'Norm-coeff'!$C$5+$AX957*'Norm-coeff'!$D$5+$AY957*'Norm-coeff'!$E$5+$AZ957*'Norm-coeff'!$F$5+$BA957*'Norm-coeff'!$G$5+$BB957*'Norm-coeff'!$H$5+$BC957*'Norm-coeff'!$I$5+$BD957*'Norm-coeff'!$J$5+$BE957*'Norm-coeff'!$K$5+$BF957*'Norm-coeff'!$L$5+$BG957*'Norm-coeff'!$M$5+$BH957*'Norm-coeff'!$N$5+$BI957*'Norm-coeff'!$O$5</f>
        <v>1.0553329241296201</v>
      </c>
      <c r="BS957" s="54">
        <f>'Norm-coeff'!$C$6+$AX957*'Norm-coeff'!$D$6+$AY957*'Norm-coeff'!$E$6+$AZ957*'Norm-coeff'!$F$6+$BA957*'Norm-coeff'!$G$6+$BB957*'Norm-coeff'!$H$6+$BC957*'Norm-coeff'!$I$6+$BD957*'Norm-coeff'!$J$6+$BE957*'Norm-coeff'!$K$6+$BF957*'Norm-coeff'!$L$6+$BG957*'Norm-coeff'!$M$6+$BH957*'Norm-coeff'!$N$6+$BI957*'Norm-coeff'!$O$6</f>
        <v>-1.48700885495103E-2</v>
      </c>
      <c r="BT957" s="54">
        <f>'Norm-coeff'!$C$7+$AX957*'Norm-coeff'!$D$7+$AY957*'Norm-coeff'!$E$7+$AZ957*'Norm-coeff'!$F$7+$BA957*'Norm-coeff'!$G$7+$BB957*'Norm-coeff'!$H$7+$BC957*'Norm-coeff'!$I$7+$BD957*'Norm-coeff'!$J$7+$BE957*'Norm-coeff'!$K$7+$BF957*'Norm-coeff'!$L$7+$BG957*'Norm-coeff'!$M$7+$BH957*'Norm-coeff'!$N$7+$BI957*'Norm-coeff'!$O$7</f>
        <v>2.0907583608832998</v>
      </c>
      <c r="BU957" s="54">
        <f>'Norm-coeff'!$C$8+$AX957*'Norm-coeff'!$D$8+$AY957*'Norm-coeff'!$E$8+$AZ957*'Norm-coeff'!$F$8+$BA957*'Norm-coeff'!$G$8+$BB957*'Norm-coeff'!$H$8+$BC957*'Norm-coeff'!$I$8+$BD957*'Norm-coeff'!$J$8+$BE957*'Norm-coeff'!$K$8+$BF957*'Norm-coeff'!$L$8+$BG957*'Norm-coeff'!$M$8+$BH957*'Norm-coeff'!$N$8+$BI957*'Norm-coeff'!$O$8</f>
        <v>0.65894159836244504</v>
      </c>
      <c r="BV957" s="54">
        <f>'Norm-coeff'!$C$9+$AX957*'Norm-coeff'!$D$9+$AY957*'Norm-coeff'!$E$9+$AZ957*'Norm-coeff'!$F$9+$BA957*'Norm-coeff'!$G$9+$BB957*'Norm-coeff'!$H$9+$BC957*'Norm-coeff'!$I$9+$BD957*'Norm-coeff'!$J$9+$BE957*'Norm-coeff'!$K$9+$BF957*'Norm-coeff'!$L$9+$BG957*'Norm-coeff'!$M$9+$BH957*'Norm-coeff'!$N$9+$BI957*'Norm-coeff'!$O$9</f>
        <v>1.48961085014701</v>
      </c>
      <c r="BW957" s="54">
        <f>'Norm-coeff'!$C$10+$AX957*'Norm-coeff'!$D$10+$AY957*'Norm-coeff'!$E$10+$AZ957*'Norm-coeff'!$F$10+$BA957*'Norm-coeff'!$G$10+$BB957*'Norm-coeff'!$H$10+$BC957*'Norm-coeff'!$I$10+$BD957*'Norm-coeff'!$J$10+$BE957*'Norm-coeff'!$K$10+$BF957*'Norm-coeff'!$L$10+$BG957*'Norm-coeff'!$M$10+$BH957*'Norm-coeff'!$N$10+$BI957*'Norm-coeff'!$O$10</f>
        <v>1.42058735749591</v>
      </c>
      <c r="BX957" s="54">
        <f>'Norm-coeff'!$C$11+$AX957*'Norm-coeff'!$D$11+$AY957*'Norm-coeff'!$E$11+$AZ957*'Norm-coeff'!$F$11+$BA957*'Norm-coeff'!$G$11+$BB957*'Norm-coeff'!$H$11+$BC957*'Norm-coeff'!$I$11+$BD957*'Norm-coeff'!$J$11+$BE957*'Norm-coeff'!$K$11+$BF957*'Norm-coeff'!$L$11+$BG957*'Norm-coeff'!$M$11+$BH957*'Norm-coeff'!$N$11+$BI957*'Norm-coeff'!$O$11</f>
        <v>0.221233014421479</v>
      </c>
      <c r="BY957" s="54">
        <f>'Norm-coeff'!$C$12+$AX957*'Norm-coeff'!$D$12+$AY957*'Norm-coeff'!$E$12+$AZ957*'Norm-coeff'!$F$12+$BA957*'Norm-coeff'!$G$12+$BB957*'Norm-coeff'!$H$12+$BC957*'Norm-coeff'!$I$12+$BD957*'Norm-coeff'!$J$12+$BE957*'Norm-coeff'!$K$12+$BF957*'Norm-coeff'!$L$12+$BG957*'Norm-coeff'!$M$12+$BH957*'Norm-coeff'!$N$12+$BI957*'Norm-coeff'!$O$12</f>
        <v>0.283527502056037</v>
      </c>
      <c r="BZ957" s="54">
        <f>'Norm-coeff'!$C$13+$AX957*'Norm-coeff'!$D$13+$AY957*'Norm-coeff'!$E$13+$AZ957*'Norm-coeff'!$F$13+$BA957*'Norm-coeff'!$G$13+$BB957*'Norm-coeff'!$H$13+$BC957*'Norm-coeff'!$I$13+$BD957*'Norm-coeff'!$J$13+$BE957*'Norm-coeff'!$K$13+$BF957*'Norm-coeff'!$L$13+$BG957*'Norm-coeff'!$M$13+$BH957*'Norm-coeff'!$N$13+$BI957*'Norm-coeff'!$O$13</f>
        <v>-4.1864930554451202E-2</v>
      </c>
      <c r="CA957" s="54">
        <f>'Norm-coeff'!$C$14+$AX957*'Norm-coeff'!$D$14+$AY957*'Norm-coeff'!$E$14+$AZ957*'Norm-coeff'!$F$14+$BA957*'Norm-coeff'!$G$14+$BB957*'Norm-coeff'!$H$14+$BC957*'Norm-coeff'!$I$14+$BD957*'Norm-coeff'!$J$14+$BE957*'Norm-coeff'!$K$14+$BF957*'Norm-coeff'!$L$14+$BG957*'Norm-coeff'!$M$14+$BH957*'Norm-coeff'!$N$14+$BI957*'Norm-coeff'!$O$14</f>
        <v>4.2526983164477103</v>
      </c>
      <c r="CC957" s="54">
        <f t="shared" si="2610"/>
        <v>0</v>
      </c>
      <c r="CG957" s="54">
        <f t="shared" si="2611"/>
        <v>0</v>
      </c>
      <c r="CH957" s="54">
        <f t="shared" si="2594"/>
        <v>0</v>
      </c>
      <c r="CI957" s="54">
        <f t="shared" si="2612"/>
        <v>0</v>
      </c>
      <c r="CJ957" s="56">
        <f t="shared" si="2613"/>
        <v>0</v>
      </c>
      <c r="CK957" s="54">
        <f t="shared" si="2614"/>
        <v>0</v>
      </c>
      <c r="CL957" s="54">
        <f t="shared" si="2615"/>
        <v>0</v>
      </c>
      <c r="CM957" s="54">
        <f t="shared" si="2616"/>
        <v>0</v>
      </c>
      <c r="CN957" s="54">
        <f t="shared" si="2617"/>
        <v>0</v>
      </c>
      <c r="CO957" s="54">
        <f t="shared" si="2618"/>
        <v>0</v>
      </c>
      <c r="CP957" s="54">
        <f t="shared" si="2619"/>
        <v>0</v>
      </c>
      <c r="CQ957" s="54">
        <f t="shared" si="2620"/>
        <v>0</v>
      </c>
      <c r="CR957" s="54">
        <f t="shared" si="2621"/>
        <v>0</v>
      </c>
      <c r="CS957" s="54">
        <f t="shared" si="2622"/>
        <v>0</v>
      </c>
      <c r="CU957" s="54">
        <f t="shared" si="2623"/>
        <v>0</v>
      </c>
      <c r="CV957" s="54">
        <f t="shared" si="2624"/>
        <v>0</v>
      </c>
      <c r="CW957" s="54">
        <f t="shared" si="2625"/>
        <v>0</v>
      </c>
      <c r="CX957" s="54">
        <f t="shared" si="2626"/>
        <v>0</v>
      </c>
      <c r="CZ957" s="54">
        <f t="shared" si="2627"/>
        <v>0</v>
      </c>
      <c r="DA957" s="54">
        <f t="shared" si="2628"/>
        <v>0</v>
      </c>
      <c r="DB957" s="54">
        <f t="shared" si="2629"/>
        <v>0</v>
      </c>
      <c r="DC957" s="54">
        <f t="shared" si="2630"/>
        <v>0</v>
      </c>
      <c r="DD957" s="54">
        <f t="shared" si="2631"/>
        <v>0</v>
      </c>
      <c r="DE957" s="54">
        <f t="shared" si="2632"/>
        <v>0</v>
      </c>
      <c r="DF957" s="54">
        <f t="shared" si="2633"/>
        <v>0</v>
      </c>
      <c r="DG957" s="54">
        <f t="shared" si="2634"/>
        <v>2</v>
      </c>
      <c r="DH957" s="71">
        <f t="shared" si="2635"/>
        <v>0</v>
      </c>
      <c r="DI957" s="71">
        <f t="shared" si="2636"/>
        <v>0</v>
      </c>
      <c r="DJ957" s="54">
        <f t="shared" si="2637"/>
        <v>0</v>
      </c>
      <c r="DK957" s="54">
        <f t="shared" si="2638"/>
        <v>2</v>
      </c>
      <c r="DL957" s="4">
        <f t="shared" si="2568"/>
        <v>0</v>
      </c>
      <c r="DM957" s="3">
        <f t="shared" si="2639"/>
        <v>0</v>
      </c>
      <c r="DN957" s="3">
        <f t="shared" si="2640"/>
        <v>0</v>
      </c>
      <c r="DO957" s="4" t="e">
        <f t="shared" si="2641"/>
        <v>#DIV/0!</v>
      </c>
      <c r="DP957" s="57"/>
      <c r="DQ957" s="57"/>
      <c r="DR957" s="56">
        <f t="shared" si="2569"/>
        <v>2</v>
      </c>
      <c r="DS957" s="56">
        <f t="shared" si="2570"/>
        <v>0</v>
      </c>
      <c r="DT957" s="38">
        <f t="shared" si="2571"/>
        <v>0</v>
      </c>
      <c r="DU957" s="38">
        <f t="shared" si="2642"/>
        <v>2</v>
      </c>
      <c r="DV957" s="38">
        <f t="shared" si="2572"/>
        <v>0</v>
      </c>
      <c r="DW957" s="39">
        <f t="shared" si="2573"/>
        <v>0</v>
      </c>
      <c r="DX957" s="39">
        <f t="shared" si="2574"/>
        <v>0</v>
      </c>
      <c r="DY957" s="39">
        <f t="shared" si="2575"/>
        <v>0</v>
      </c>
      <c r="DZ957" s="39">
        <f t="shared" si="2576"/>
        <v>0</v>
      </c>
      <c r="EA957" s="39">
        <f t="shared" si="2577"/>
        <v>0</v>
      </c>
      <c r="EB957" s="37" t="e">
        <f t="shared" si="2643"/>
        <v>#DIV/0!</v>
      </c>
      <c r="EC957" s="37" t="e">
        <f t="shared" si="2644"/>
        <v>#DIV/0!</v>
      </c>
      <c r="ED957" s="37" t="e">
        <f t="shared" si="2645"/>
        <v>#DIV/0!</v>
      </c>
      <c r="EE957" s="37" t="e">
        <f t="shared" si="2646"/>
        <v>#DIV/0!</v>
      </c>
      <c r="EF957" s="39" t="e">
        <f t="shared" si="2647"/>
        <v>#DIV/0!</v>
      </c>
      <c r="EG957" s="37" t="e">
        <f t="shared" si="2648"/>
        <v>#DIV/0!</v>
      </c>
      <c r="EH957" s="37" t="e">
        <f t="shared" si="2649"/>
        <v>#DIV/0!</v>
      </c>
      <c r="EI957" s="11" t="b">
        <f t="shared" si="2650"/>
        <v>1</v>
      </c>
      <c r="EJ957" s="11" t="b">
        <f t="shared" si="2651"/>
        <v>0</v>
      </c>
      <c r="EK957" s="39" t="e">
        <f t="shared" si="2652"/>
        <v>#DIV/0!</v>
      </c>
      <c r="EL957" s="39" t="e">
        <f t="shared" si="2653"/>
        <v>#DIV/0!</v>
      </c>
      <c r="EM957" s="39" t="e">
        <f t="shared" si="2654"/>
        <v>#DIV/0!</v>
      </c>
      <c r="EN957" s="39" t="e">
        <f t="shared" si="2655"/>
        <v>#DIV/0!</v>
      </c>
      <c r="EO957" s="39" t="e">
        <f t="shared" si="2656"/>
        <v>#DIV/0!</v>
      </c>
      <c r="EP957" s="39" t="e">
        <f t="shared" si="2657"/>
        <v>#DIV/0!</v>
      </c>
      <c r="EQ957" s="39" t="e">
        <f t="shared" si="2658"/>
        <v>#DIV/0!</v>
      </c>
      <c r="ER957" s="39" t="e">
        <f t="shared" si="2659"/>
        <v>#DIV/0!</v>
      </c>
      <c r="ES957" s="58" t="str">
        <f t="shared" si="2660"/>
        <v>(OH,F,Cl)-dominate amphibole</v>
      </c>
      <c r="ET957" s="58" t="e">
        <f t="shared" si="2661"/>
        <v>#N/A</v>
      </c>
      <c r="EU957" s="56">
        <f t="shared" si="2578"/>
        <v>0</v>
      </c>
      <c r="EV957" s="56">
        <f t="shared" si="2579"/>
        <v>0</v>
      </c>
      <c r="EW957" s="56">
        <f t="shared" si="2580"/>
        <v>0</v>
      </c>
      <c r="EX957" s="56">
        <f t="shared" si="2581"/>
        <v>0</v>
      </c>
      <c r="EY957" s="56">
        <f t="shared" si="2582"/>
        <v>0</v>
      </c>
      <c r="EZ957" s="56">
        <f t="shared" si="2583"/>
        <v>0</v>
      </c>
      <c r="FA957" s="39">
        <f t="shared" si="2584"/>
        <v>0</v>
      </c>
      <c r="FB957" s="39">
        <f t="shared" si="2585"/>
        <v>0</v>
      </c>
      <c r="FC957" s="54">
        <f t="shared" si="2586"/>
        <v>0</v>
      </c>
      <c r="FD957" s="54">
        <f t="shared" si="2587"/>
        <v>0</v>
      </c>
      <c r="FE957" s="39">
        <f t="shared" si="2588"/>
        <v>0</v>
      </c>
      <c r="FF957" s="54">
        <f t="shared" si="2589"/>
        <v>0</v>
      </c>
      <c r="FG957" s="39">
        <f t="shared" si="2590"/>
        <v>0</v>
      </c>
      <c r="FH957" s="39">
        <f t="shared" si="2662"/>
        <v>0</v>
      </c>
      <c r="FI957" s="39">
        <f t="shared" si="2663"/>
        <v>0</v>
      </c>
      <c r="FJ957" s="39">
        <f t="shared" si="2664"/>
        <v>0</v>
      </c>
      <c r="FK957" s="39" t="e">
        <f t="shared" si="2665"/>
        <v>#DIV/0!</v>
      </c>
      <c r="FL957" s="39" t="e">
        <f t="shared" si="2666"/>
        <v>#DIV/0!</v>
      </c>
      <c r="FM957" s="39" t="e">
        <f t="shared" si="2667"/>
        <v>#DIV/0!</v>
      </c>
      <c r="FN957" s="39">
        <f t="shared" si="2668"/>
        <v>1</v>
      </c>
      <c r="FO957" s="39">
        <f t="shared" si="2591"/>
        <v>0</v>
      </c>
      <c r="FP957" s="39">
        <f t="shared" si="2592"/>
        <v>0</v>
      </c>
      <c r="FQ957" s="39">
        <f t="shared" si="2593"/>
        <v>0</v>
      </c>
      <c r="FR957" s="39">
        <f t="shared" si="2669"/>
        <v>0</v>
      </c>
      <c r="FS957" s="39">
        <f t="shared" si="2670"/>
        <v>0</v>
      </c>
      <c r="FU957" s="39" t="e">
        <f t="shared" si="2671"/>
        <v>#DIV/0!</v>
      </c>
      <c r="FV957" s="39" t="e">
        <f t="shared" si="2672"/>
        <v>#DIV/0!</v>
      </c>
      <c r="FW957" s="39" t="e">
        <f t="shared" si="2673"/>
        <v>#DIV/0!</v>
      </c>
      <c r="FY957" s="39" t="e">
        <f t="shared" si="2674"/>
        <v>#DIV/0!</v>
      </c>
      <c r="FZ957" s="39" t="e">
        <f t="shared" si="2675"/>
        <v>#DIV/0!</v>
      </c>
      <c r="GA957" s="39" t="e">
        <f t="shared" si="2676"/>
        <v>#DIV/0!</v>
      </c>
      <c r="GB957" s="39" t="e">
        <f t="shared" si="2677"/>
        <v>#DIV/0!</v>
      </c>
      <c r="GC957" s="39" t="e">
        <f t="shared" si="2678"/>
        <v>#DIV/0!</v>
      </c>
      <c r="GD957" s="39" t="e">
        <f t="shared" si="2679"/>
        <v>#DIV/0!</v>
      </c>
      <c r="GE957" s="39" t="e">
        <f t="shared" si="2680"/>
        <v>#DIV/0!</v>
      </c>
      <c r="GF957" s="39" t="e">
        <f t="shared" si="2681"/>
        <v>#DIV/0!</v>
      </c>
      <c r="GG957" s="39" t="e">
        <f t="shared" si="2682"/>
        <v>#DIV/0!</v>
      </c>
      <c r="GH957" s="39" t="e">
        <f t="shared" si="2683"/>
        <v>#DIV/0!</v>
      </c>
      <c r="GI957" s="39"/>
      <c r="GJ957" s="39" t="e">
        <f t="shared" si="2684"/>
        <v>#DIV/0!</v>
      </c>
      <c r="GK957" s="39" t="e">
        <f t="shared" si="2685"/>
        <v>#DIV/0!</v>
      </c>
      <c r="GL957" s="39" t="e">
        <f t="shared" si="2686"/>
        <v>#DIV/0!</v>
      </c>
      <c r="GM957" s="39" t="e">
        <f t="shared" si="2687"/>
        <v>#DIV/0!</v>
      </c>
      <c r="GN957" s="39" t="e">
        <f t="shared" si="2688"/>
        <v>#DIV/0!</v>
      </c>
      <c r="GO957" s="57"/>
      <c r="GP957" s="57" t="e">
        <f t="shared" si="2689"/>
        <v>#DIV/0!</v>
      </c>
      <c r="GQ957" s="59" t="e">
        <f t="shared" si="2690"/>
        <v>#DIV/0!</v>
      </c>
      <c r="GR957" s="41" t="e">
        <f t="shared" si="2691"/>
        <v>#DIV/0!</v>
      </c>
      <c r="GS957" s="57" t="e">
        <f t="shared" si="2692"/>
        <v>#DIV/0!</v>
      </c>
      <c r="GT957" s="57" t="e">
        <f t="shared" si="2693"/>
        <v>#DIV/0!</v>
      </c>
      <c r="GU957" s="57" t="e">
        <f t="shared" si="2694"/>
        <v>#DIV/0!</v>
      </c>
      <c r="GV957" s="57"/>
      <c r="GW957" s="42" t="e">
        <f t="shared" si="2695"/>
        <v>#DIV/0!</v>
      </c>
      <c r="GX957" s="42" t="e">
        <f t="shared" si="2696"/>
        <v>#DIV/0!</v>
      </c>
      <c r="GY957" s="42" t="e">
        <f t="shared" si="2697"/>
        <v>#DIV/0!</v>
      </c>
      <c r="GZ957" s="57"/>
      <c r="HA957" s="2" t="e">
        <f t="shared" si="2698"/>
        <v>#DIV/0!</v>
      </c>
      <c r="HB957" s="2" t="e">
        <f t="shared" si="2699"/>
        <v>#DIV/0!</v>
      </c>
      <c r="HC957" s="2" t="e">
        <f t="shared" si="2700"/>
        <v>#DIV/0!</v>
      </c>
      <c r="HD957" s="2" t="e">
        <f t="shared" si="2701"/>
        <v>#DIV/0!</v>
      </c>
      <c r="HE957" s="2" t="e">
        <f t="shared" si="2702"/>
        <v>#DIV/0!</v>
      </c>
      <c r="HF957" s="2" t="e">
        <f t="shared" si="2703"/>
        <v>#DIV/0!</v>
      </c>
      <c r="HG957" s="2" t="e">
        <f t="shared" si="2704"/>
        <v>#DIV/0!</v>
      </c>
      <c r="HH957" s="2" t="e">
        <f t="shared" si="2705"/>
        <v>#DIV/0!</v>
      </c>
      <c r="HI957" s="2" t="e">
        <f t="shared" si="2706"/>
        <v>#DIV/0!</v>
      </c>
      <c r="HJ957" s="11" t="e">
        <f t="shared" si="2707"/>
        <v>#DIV/0!</v>
      </c>
      <c r="HK957" s="60" t="e">
        <f t="shared" si="2708"/>
        <v>#DIV/0!</v>
      </c>
      <c r="HL957" s="57"/>
      <c r="HM957" s="57" t="e">
        <f t="shared" si="2709"/>
        <v>#DIV/0!</v>
      </c>
      <c r="HN957" s="57" t="e">
        <f t="shared" si="2710"/>
        <v>#DIV/0!</v>
      </c>
      <c r="HO957" s="57" t="e">
        <f t="shared" si="2711"/>
        <v>#DIV/0!</v>
      </c>
      <c r="HP957" s="57" t="e">
        <f t="shared" si="2712"/>
        <v>#DIV/0!</v>
      </c>
      <c r="HQ957" s="57" t="e">
        <f t="shared" si="2713"/>
        <v>#DIV/0!</v>
      </c>
      <c r="HR957" s="57"/>
      <c r="HS957" s="57" t="e">
        <f t="shared" si="2714"/>
        <v>#DIV/0!</v>
      </c>
      <c r="HT957" s="57" t="e">
        <f t="shared" si="2715"/>
        <v>#DIV/0!</v>
      </c>
      <c r="HU957" s="57" t="e">
        <f t="shared" si="2716"/>
        <v>#DIV/0!</v>
      </c>
      <c r="HV957" s="57" t="e">
        <f t="shared" si="2717"/>
        <v>#DIV/0!</v>
      </c>
      <c r="HW957" s="57" t="e">
        <f t="shared" si="2718"/>
        <v>#DIV/0!</v>
      </c>
      <c r="HX957" s="57"/>
      <c r="HY957" s="57" t="e">
        <f t="shared" si="2719"/>
        <v>#DIV/0!</v>
      </c>
      <c r="HZ957" s="57" t="e">
        <f t="shared" si="2720"/>
        <v>#DIV/0!</v>
      </c>
      <c r="IA957" s="57"/>
      <c r="IB957" s="61">
        <f t="shared" si="2721"/>
        <v>0</v>
      </c>
      <c r="IC957" s="57" t="str">
        <f t="shared" si="2722"/>
        <v/>
      </c>
      <c r="ID957" s="42"/>
      <c r="IE957" s="2" t="str">
        <f t="shared" si="2723"/>
        <v/>
      </c>
      <c r="IF957" s="60" t="e">
        <f t="shared" si="2724"/>
        <v>#DIV/0!</v>
      </c>
      <c r="IG957" s="60" t="str">
        <f t="shared" si="2725"/>
        <v/>
      </c>
      <c r="IH957" s="60" t="str">
        <f t="shared" si="2726"/>
        <v>zinco-</v>
      </c>
      <c r="II957" s="60" t="str">
        <f t="shared" si="2727"/>
        <v>mangano-</v>
      </c>
      <c r="IJ957" s="60" t="e">
        <f t="shared" si="2728"/>
        <v>#DIV/0!</v>
      </c>
      <c r="IK957" s="60" t="e">
        <f t="shared" si="2729"/>
        <v>#DIV/0!</v>
      </c>
      <c r="IL957" s="60" t="e">
        <f t="shared" si="2730"/>
        <v>#DIV/0!</v>
      </c>
      <c r="IM957" s="60" t="e">
        <f t="shared" si="2731"/>
        <v>#DIV/0!</v>
      </c>
      <c r="IN957" s="60" t="str">
        <f t="shared" si="2732"/>
        <v/>
      </c>
      <c r="IO957" s="60" t="str">
        <f t="shared" si="2733"/>
        <v/>
      </c>
      <c r="IP957" s="57"/>
      <c r="IQ957" s="57" t="str">
        <f t="shared" si="2734"/>
        <v>ERROR!!</v>
      </c>
    </row>
    <row r="958" spans="24:251">
      <c r="X958" s="29">
        <f t="shared" si="2735"/>
        <v>0</v>
      </c>
      <c r="Y958" s="29">
        <f t="shared" si="2736"/>
        <v>0</v>
      </c>
      <c r="Z958" s="29" t="e">
        <f t="shared" si="2737"/>
        <v>#DIV/0!</v>
      </c>
      <c r="AA958" s="29" t="e">
        <f t="shared" si="2738"/>
        <v>#DIV/0!</v>
      </c>
      <c r="AB958" s="29" t="e">
        <f t="shared" si="2739"/>
        <v>#DIV/0!</v>
      </c>
      <c r="AC958" s="29" t="e">
        <f t="shared" si="2740"/>
        <v>#DIV/0!</v>
      </c>
      <c r="AF958" s="23">
        <v>60.084299999999999</v>
      </c>
      <c r="AG958" s="23">
        <v>79.878799999999998</v>
      </c>
      <c r="AH958" s="23">
        <v>101.96120000000001</v>
      </c>
      <c r="AI958" s="23">
        <v>151.99039999999999</v>
      </c>
      <c r="AJ958" s="23">
        <v>159.69</v>
      </c>
      <c r="AK958" s="23">
        <v>71.846400000000003</v>
      </c>
      <c r="AL958" s="23">
        <v>70.9375</v>
      </c>
      <c r="AM958" s="23">
        <v>40.304400000000001</v>
      </c>
      <c r="AN958" s="23">
        <v>56.077399999999997</v>
      </c>
      <c r="AO958" s="23">
        <v>61.978999999999999</v>
      </c>
      <c r="AP958" s="23">
        <v>94.195999999999998</v>
      </c>
      <c r="AQ958" s="23">
        <v>18.998000000000001</v>
      </c>
      <c r="AR958" s="23">
        <v>35.450000000000003</v>
      </c>
      <c r="AS958" s="23">
        <v>29.88</v>
      </c>
      <c r="AT958" s="23">
        <v>74.691999999999993</v>
      </c>
      <c r="AU958" s="23">
        <v>81.39</v>
      </c>
      <c r="AX958" s="54">
        <f t="shared" si="2595"/>
        <v>0</v>
      </c>
      <c r="AY958" s="54">
        <f t="shared" si="2596"/>
        <v>0</v>
      </c>
      <c r="AZ958" s="54">
        <f t="shared" si="2597"/>
        <v>0</v>
      </c>
      <c r="BA958" s="54">
        <f t="shared" si="2598"/>
        <v>0</v>
      </c>
      <c r="BB958" s="54">
        <f t="shared" si="2599"/>
        <v>0</v>
      </c>
      <c r="BC958" s="54">
        <f t="shared" si="2600"/>
        <v>0</v>
      </c>
      <c r="BD958" s="54">
        <f t="shared" si="2601"/>
        <v>0</v>
      </c>
      <c r="BE958" s="54">
        <f t="shared" si="2602"/>
        <v>0</v>
      </c>
      <c r="BF958" s="54">
        <f t="shared" si="2603"/>
        <v>0</v>
      </c>
      <c r="BG958" s="54">
        <f t="shared" si="2604"/>
        <v>0</v>
      </c>
      <c r="BH958" s="54">
        <f t="shared" si="2605"/>
        <v>0</v>
      </c>
      <c r="BI958" s="54">
        <f t="shared" si="2606"/>
        <v>0</v>
      </c>
      <c r="BJ958" s="54">
        <f t="shared" si="2607"/>
        <v>0</v>
      </c>
      <c r="BK958" s="54">
        <f t="shared" si="2608"/>
        <v>0</v>
      </c>
      <c r="BL958" s="54">
        <f t="shared" si="2609"/>
        <v>0</v>
      </c>
      <c r="BM958" s="42"/>
      <c r="BO958" s="54">
        <f>'Norm-coeff'!$C$2+$AX958*'Norm-coeff'!$D$2+$AY958*'Norm-coeff'!$E$2+$AZ958*'Norm-coeff'!$F$2+$BA958*'Norm-coeff'!$G$2+$BB958*'Norm-coeff'!$H$2+$BC958*'Norm-coeff'!$I$2+$BD958*'Norm-coeff'!$J$2+$BE958*'Norm-coeff'!$K$2+$BF958*'Norm-coeff'!$L$2+$BG958*'Norm-coeff'!$M$2+$BH958*'Norm-coeff'!$N$2+$BI958*'Norm-coeff'!$O$2</f>
        <v>5.4045421474420303</v>
      </c>
      <c r="BP958" s="54">
        <f>'Norm-coeff'!$C$3+$AX958*'Norm-coeff'!$D$3+$AY958*'Norm-coeff'!$E$3+$AZ958*'Norm-coeff'!$F$3+$BA958*'Norm-coeff'!$G$3+$BB958*'Norm-coeff'!$H$3+$BC958*'Norm-coeff'!$I$3+$BD958*'Norm-coeff'!$J$3+$BE958*'Norm-coeff'!$K$3+$BF958*'Norm-coeff'!$L$3+$BG958*'Norm-coeff'!$M$3+$BH958*'Norm-coeff'!$N$3+$BI958*'Norm-coeff'!$O$3</f>
        <v>3.15319116612705</v>
      </c>
      <c r="BQ958" s="54">
        <f>'Norm-coeff'!$C$4+$AX958*'Norm-coeff'!$D$4+$AY958*'Norm-coeff'!$E$4+$AZ958*'Norm-coeff'!$F$4+$BA958*'Norm-coeff'!$G$4+$BB958*'Norm-coeff'!$H$4+$BC958*'Norm-coeff'!$I$4+$BD958*'Norm-coeff'!$J$4+$BE958*'Norm-coeff'!$K$4+$BF958*'Norm-coeff'!$L$4+$BG958*'Norm-coeff'!$M$4+$BH958*'Norm-coeff'!$N$4+$BI958*'Norm-coeff'!$O$4</f>
        <v>1.42115649462768</v>
      </c>
      <c r="BR958" s="54">
        <f>'Norm-coeff'!$C$5+$AX958*'Norm-coeff'!$D$5+$AY958*'Norm-coeff'!$E$5+$AZ958*'Norm-coeff'!$F$5+$BA958*'Norm-coeff'!$G$5+$BB958*'Norm-coeff'!$H$5+$BC958*'Norm-coeff'!$I$5+$BD958*'Norm-coeff'!$J$5+$BE958*'Norm-coeff'!$K$5+$BF958*'Norm-coeff'!$L$5+$BG958*'Norm-coeff'!$M$5+$BH958*'Norm-coeff'!$N$5+$BI958*'Norm-coeff'!$O$5</f>
        <v>1.0553329241296201</v>
      </c>
      <c r="BS958" s="54">
        <f>'Norm-coeff'!$C$6+$AX958*'Norm-coeff'!$D$6+$AY958*'Norm-coeff'!$E$6+$AZ958*'Norm-coeff'!$F$6+$BA958*'Norm-coeff'!$G$6+$BB958*'Norm-coeff'!$H$6+$BC958*'Norm-coeff'!$I$6+$BD958*'Norm-coeff'!$J$6+$BE958*'Norm-coeff'!$K$6+$BF958*'Norm-coeff'!$L$6+$BG958*'Norm-coeff'!$M$6+$BH958*'Norm-coeff'!$N$6+$BI958*'Norm-coeff'!$O$6</f>
        <v>-1.48700885495103E-2</v>
      </c>
      <c r="BT958" s="54">
        <f>'Norm-coeff'!$C$7+$AX958*'Norm-coeff'!$D$7+$AY958*'Norm-coeff'!$E$7+$AZ958*'Norm-coeff'!$F$7+$BA958*'Norm-coeff'!$G$7+$BB958*'Norm-coeff'!$H$7+$BC958*'Norm-coeff'!$I$7+$BD958*'Norm-coeff'!$J$7+$BE958*'Norm-coeff'!$K$7+$BF958*'Norm-coeff'!$L$7+$BG958*'Norm-coeff'!$M$7+$BH958*'Norm-coeff'!$N$7+$BI958*'Norm-coeff'!$O$7</f>
        <v>2.0907583608832998</v>
      </c>
      <c r="BU958" s="54">
        <f>'Norm-coeff'!$C$8+$AX958*'Norm-coeff'!$D$8+$AY958*'Norm-coeff'!$E$8+$AZ958*'Norm-coeff'!$F$8+$BA958*'Norm-coeff'!$G$8+$BB958*'Norm-coeff'!$H$8+$BC958*'Norm-coeff'!$I$8+$BD958*'Norm-coeff'!$J$8+$BE958*'Norm-coeff'!$K$8+$BF958*'Norm-coeff'!$L$8+$BG958*'Norm-coeff'!$M$8+$BH958*'Norm-coeff'!$N$8+$BI958*'Norm-coeff'!$O$8</f>
        <v>0.65894159836244504</v>
      </c>
      <c r="BV958" s="54">
        <f>'Norm-coeff'!$C$9+$AX958*'Norm-coeff'!$D$9+$AY958*'Norm-coeff'!$E$9+$AZ958*'Norm-coeff'!$F$9+$BA958*'Norm-coeff'!$G$9+$BB958*'Norm-coeff'!$H$9+$BC958*'Norm-coeff'!$I$9+$BD958*'Norm-coeff'!$J$9+$BE958*'Norm-coeff'!$K$9+$BF958*'Norm-coeff'!$L$9+$BG958*'Norm-coeff'!$M$9+$BH958*'Norm-coeff'!$N$9+$BI958*'Norm-coeff'!$O$9</f>
        <v>1.48961085014701</v>
      </c>
      <c r="BW958" s="54">
        <f>'Norm-coeff'!$C$10+$AX958*'Norm-coeff'!$D$10+$AY958*'Norm-coeff'!$E$10+$AZ958*'Norm-coeff'!$F$10+$BA958*'Norm-coeff'!$G$10+$BB958*'Norm-coeff'!$H$10+$BC958*'Norm-coeff'!$I$10+$BD958*'Norm-coeff'!$J$10+$BE958*'Norm-coeff'!$K$10+$BF958*'Norm-coeff'!$L$10+$BG958*'Norm-coeff'!$M$10+$BH958*'Norm-coeff'!$N$10+$BI958*'Norm-coeff'!$O$10</f>
        <v>1.42058735749591</v>
      </c>
      <c r="BX958" s="54">
        <f>'Norm-coeff'!$C$11+$AX958*'Norm-coeff'!$D$11+$AY958*'Norm-coeff'!$E$11+$AZ958*'Norm-coeff'!$F$11+$BA958*'Norm-coeff'!$G$11+$BB958*'Norm-coeff'!$H$11+$BC958*'Norm-coeff'!$I$11+$BD958*'Norm-coeff'!$J$11+$BE958*'Norm-coeff'!$K$11+$BF958*'Norm-coeff'!$L$11+$BG958*'Norm-coeff'!$M$11+$BH958*'Norm-coeff'!$N$11+$BI958*'Norm-coeff'!$O$11</f>
        <v>0.221233014421479</v>
      </c>
      <c r="BY958" s="54">
        <f>'Norm-coeff'!$C$12+$AX958*'Norm-coeff'!$D$12+$AY958*'Norm-coeff'!$E$12+$AZ958*'Norm-coeff'!$F$12+$BA958*'Norm-coeff'!$G$12+$BB958*'Norm-coeff'!$H$12+$BC958*'Norm-coeff'!$I$12+$BD958*'Norm-coeff'!$J$12+$BE958*'Norm-coeff'!$K$12+$BF958*'Norm-coeff'!$L$12+$BG958*'Norm-coeff'!$M$12+$BH958*'Norm-coeff'!$N$12+$BI958*'Norm-coeff'!$O$12</f>
        <v>0.283527502056037</v>
      </c>
      <c r="BZ958" s="54">
        <f>'Norm-coeff'!$C$13+$AX958*'Norm-coeff'!$D$13+$AY958*'Norm-coeff'!$E$13+$AZ958*'Norm-coeff'!$F$13+$BA958*'Norm-coeff'!$G$13+$BB958*'Norm-coeff'!$H$13+$BC958*'Norm-coeff'!$I$13+$BD958*'Norm-coeff'!$J$13+$BE958*'Norm-coeff'!$K$13+$BF958*'Norm-coeff'!$L$13+$BG958*'Norm-coeff'!$M$13+$BH958*'Norm-coeff'!$N$13+$BI958*'Norm-coeff'!$O$13</f>
        <v>-4.1864930554451202E-2</v>
      </c>
      <c r="CA958" s="54">
        <f>'Norm-coeff'!$C$14+$AX958*'Norm-coeff'!$D$14+$AY958*'Norm-coeff'!$E$14+$AZ958*'Norm-coeff'!$F$14+$BA958*'Norm-coeff'!$G$14+$BB958*'Norm-coeff'!$H$14+$BC958*'Norm-coeff'!$I$14+$BD958*'Norm-coeff'!$J$14+$BE958*'Norm-coeff'!$K$14+$BF958*'Norm-coeff'!$L$14+$BG958*'Norm-coeff'!$M$14+$BH958*'Norm-coeff'!$N$14+$BI958*'Norm-coeff'!$O$14</f>
        <v>4.2526983164477103</v>
      </c>
      <c r="CC958" s="54">
        <f t="shared" si="2610"/>
        <v>0</v>
      </c>
      <c r="CG958" s="54">
        <f t="shared" si="2611"/>
        <v>0</v>
      </c>
      <c r="CH958" s="54">
        <f t="shared" si="2594"/>
        <v>0</v>
      </c>
      <c r="CI958" s="54">
        <f t="shared" si="2612"/>
        <v>0</v>
      </c>
      <c r="CJ958" s="56">
        <f t="shared" si="2613"/>
        <v>0</v>
      </c>
      <c r="CK958" s="54">
        <f t="shared" si="2614"/>
        <v>0</v>
      </c>
      <c r="CL958" s="54">
        <f t="shared" si="2615"/>
        <v>0</v>
      </c>
      <c r="CM958" s="54">
        <f t="shared" si="2616"/>
        <v>0</v>
      </c>
      <c r="CN958" s="54">
        <f t="shared" si="2617"/>
        <v>0</v>
      </c>
      <c r="CO958" s="54">
        <f t="shared" si="2618"/>
        <v>0</v>
      </c>
      <c r="CP958" s="54">
        <f t="shared" si="2619"/>
        <v>0</v>
      </c>
      <c r="CQ958" s="54">
        <f t="shared" si="2620"/>
        <v>0</v>
      </c>
      <c r="CR958" s="54">
        <f t="shared" si="2621"/>
        <v>0</v>
      </c>
      <c r="CS958" s="54">
        <f t="shared" si="2622"/>
        <v>0</v>
      </c>
      <c r="CU958" s="54">
        <f t="shared" si="2623"/>
        <v>0</v>
      </c>
      <c r="CV958" s="54">
        <f t="shared" si="2624"/>
        <v>0</v>
      </c>
      <c r="CW958" s="54">
        <f t="shared" si="2625"/>
        <v>0</v>
      </c>
      <c r="CX958" s="54">
        <f t="shared" si="2626"/>
        <v>0</v>
      </c>
      <c r="CZ958" s="54">
        <f t="shared" si="2627"/>
        <v>0</v>
      </c>
      <c r="DA958" s="54">
        <f t="shared" si="2628"/>
        <v>0</v>
      </c>
      <c r="DB958" s="54">
        <f t="shared" si="2629"/>
        <v>0</v>
      </c>
      <c r="DC958" s="54">
        <f t="shared" si="2630"/>
        <v>0</v>
      </c>
      <c r="DD958" s="54">
        <f t="shared" si="2631"/>
        <v>0</v>
      </c>
      <c r="DE958" s="54">
        <f t="shared" si="2632"/>
        <v>0</v>
      </c>
      <c r="DF958" s="54">
        <f t="shared" si="2633"/>
        <v>0</v>
      </c>
      <c r="DG958" s="54">
        <f t="shared" si="2634"/>
        <v>2</v>
      </c>
      <c r="DH958" s="71">
        <f t="shared" si="2635"/>
        <v>0</v>
      </c>
      <c r="DI958" s="71">
        <f t="shared" si="2636"/>
        <v>0</v>
      </c>
      <c r="DJ958" s="54">
        <f t="shared" si="2637"/>
        <v>0</v>
      </c>
      <c r="DK958" s="54">
        <f t="shared" si="2638"/>
        <v>2</v>
      </c>
      <c r="DL958" s="4">
        <f t="shared" si="2568"/>
        <v>0</v>
      </c>
      <c r="DM958" s="3">
        <f t="shared" si="2639"/>
        <v>0</v>
      </c>
      <c r="DN958" s="3">
        <f t="shared" si="2640"/>
        <v>0</v>
      </c>
      <c r="DO958" s="4" t="e">
        <f t="shared" si="2641"/>
        <v>#DIV/0!</v>
      </c>
      <c r="DP958" s="57"/>
      <c r="DQ958" s="57"/>
      <c r="DR958" s="56">
        <f t="shared" si="2569"/>
        <v>2</v>
      </c>
      <c r="DS958" s="56">
        <f t="shared" si="2570"/>
        <v>0</v>
      </c>
      <c r="DT958" s="38">
        <f t="shared" si="2571"/>
        <v>0</v>
      </c>
      <c r="DU958" s="38">
        <f t="shared" si="2642"/>
        <v>2</v>
      </c>
      <c r="DV958" s="38">
        <f t="shared" si="2572"/>
        <v>0</v>
      </c>
      <c r="DW958" s="39">
        <f t="shared" si="2573"/>
        <v>0</v>
      </c>
      <c r="DX958" s="39">
        <f t="shared" si="2574"/>
        <v>0</v>
      </c>
      <c r="DY958" s="39">
        <f t="shared" si="2575"/>
        <v>0</v>
      </c>
      <c r="DZ958" s="39">
        <f t="shared" si="2576"/>
        <v>0</v>
      </c>
      <c r="EA958" s="39">
        <f t="shared" si="2577"/>
        <v>0</v>
      </c>
      <c r="EB958" s="37" t="e">
        <f t="shared" si="2643"/>
        <v>#DIV/0!</v>
      </c>
      <c r="EC958" s="37" t="e">
        <f t="shared" si="2644"/>
        <v>#DIV/0!</v>
      </c>
      <c r="ED958" s="37" t="e">
        <f t="shared" si="2645"/>
        <v>#DIV/0!</v>
      </c>
      <c r="EE958" s="37" t="e">
        <f t="shared" si="2646"/>
        <v>#DIV/0!</v>
      </c>
      <c r="EF958" s="39" t="e">
        <f t="shared" si="2647"/>
        <v>#DIV/0!</v>
      </c>
      <c r="EG958" s="37" t="e">
        <f t="shared" si="2648"/>
        <v>#DIV/0!</v>
      </c>
      <c r="EH958" s="37" t="e">
        <f t="shared" si="2649"/>
        <v>#DIV/0!</v>
      </c>
      <c r="EI958" s="11" t="b">
        <f t="shared" si="2650"/>
        <v>1</v>
      </c>
      <c r="EJ958" s="11" t="b">
        <f t="shared" si="2651"/>
        <v>0</v>
      </c>
      <c r="EK958" s="39" t="e">
        <f t="shared" si="2652"/>
        <v>#DIV/0!</v>
      </c>
      <c r="EL958" s="39" t="e">
        <f t="shared" si="2653"/>
        <v>#DIV/0!</v>
      </c>
      <c r="EM958" s="39" t="e">
        <f t="shared" si="2654"/>
        <v>#DIV/0!</v>
      </c>
      <c r="EN958" s="39" t="e">
        <f t="shared" si="2655"/>
        <v>#DIV/0!</v>
      </c>
      <c r="EO958" s="39" t="e">
        <f t="shared" si="2656"/>
        <v>#DIV/0!</v>
      </c>
      <c r="EP958" s="39" t="e">
        <f t="shared" si="2657"/>
        <v>#DIV/0!</v>
      </c>
      <c r="EQ958" s="39" t="e">
        <f t="shared" si="2658"/>
        <v>#DIV/0!</v>
      </c>
      <c r="ER958" s="39" t="e">
        <f t="shared" si="2659"/>
        <v>#DIV/0!</v>
      </c>
      <c r="ES958" s="58" t="str">
        <f t="shared" si="2660"/>
        <v>(OH,F,Cl)-dominate amphibole</v>
      </c>
      <c r="ET958" s="58" t="e">
        <f t="shared" si="2661"/>
        <v>#N/A</v>
      </c>
      <c r="EU958" s="56">
        <f t="shared" si="2578"/>
        <v>0</v>
      </c>
      <c r="EV958" s="56">
        <f t="shared" si="2579"/>
        <v>0</v>
      </c>
      <c r="EW958" s="56">
        <f t="shared" si="2580"/>
        <v>0</v>
      </c>
      <c r="EX958" s="56">
        <f t="shared" si="2581"/>
        <v>0</v>
      </c>
      <c r="EY958" s="56">
        <f t="shared" si="2582"/>
        <v>0</v>
      </c>
      <c r="EZ958" s="56">
        <f t="shared" si="2583"/>
        <v>0</v>
      </c>
      <c r="FA958" s="39">
        <f t="shared" si="2584"/>
        <v>0</v>
      </c>
      <c r="FB958" s="39">
        <f t="shared" si="2585"/>
        <v>0</v>
      </c>
      <c r="FC958" s="54">
        <f t="shared" si="2586"/>
        <v>0</v>
      </c>
      <c r="FD958" s="54">
        <f t="shared" si="2587"/>
        <v>0</v>
      </c>
      <c r="FE958" s="39">
        <f t="shared" si="2588"/>
        <v>0</v>
      </c>
      <c r="FF958" s="54">
        <f t="shared" si="2589"/>
        <v>0</v>
      </c>
      <c r="FG958" s="39">
        <f t="shared" si="2590"/>
        <v>0</v>
      </c>
      <c r="FH958" s="39">
        <f t="shared" si="2662"/>
        <v>0</v>
      </c>
      <c r="FI958" s="39">
        <f t="shared" si="2663"/>
        <v>0</v>
      </c>
      <c r="FJ958" s="39">
        <f t="shared" si="2664"/>
        <v>0</v>
      </c>
      <c r="FK958" s="39" t="e">
        <f t="shared" si="2665"/>
        <v>#DIV/0!</v>
      </c>
      <c r="FL958" s="39" t="e">
        <f t="shared" si="2666"/>
        <v>#DIV/0!</v>
      </c>
      <c r="FM958" s="39" t="e">
        <f t="shared" si="2667"/>
        <v>#DIV/0!</v>
      </c>
      <c r="FN958" s="39">
        <f t="shared" si="2668"/>
        <v>1</v>
      </c>
      <c r="FO958" s="39">
        <f t="shared" si="2591"/>
        <v>0</v>
      </c>
      <c r="FP958" s="39">
        <f t="shared" si="2592"/>
        <v>0</v>
      </c>
      <c r="FQ958" s="39">
        <f t="shared" si="2593"/>
        <v>0</v>
      </c>
      <c r="FR958" s="39">
        <f t="shared" si="2669"/>
        <v>0</v>
      </c>
      <c r="FS958" s="39">
        <f t="shared" si="2670"/>
        <v>0</v>
      </c>
      <c r="FU958" s="39" t="e">
        <f t="shared" si="2671"/>
        <v>#DIV/0!</v>
      </c>
      <c r="FV958" s="39" t="e">
        <f t="shared" si="2672"/>
        <v>#DIV/0!</v>
      </c>
      <c r="FW958" s="39" t="e">
        <f t="shared" si="2673"/>
        <v>#DIV/0!</v>
      </c>
      <c r="FY958" s="39" t="e">
        <f t="shared" si="2674"/>
        <v>#DIV/0!</v>
      </c>
      <c r="FZ958" s="39" t="e">
        <f t="shared" si="2675"/>
        <v>#DIV/0!</v>
      </c>
      <c r="GA958" s="39" t="e">
        <f t="shared" si="2676"/>
        <v>#DIV/0!</v>
      </c>
      <c r="GB958" s="39" t="e">
        <f t="shared" si="2677"/>
        <v>#DIV/0!</v>
      </c>
      <c r="GC958" s="39" t="e">
        <f t="shared" si="2678"/>
        <v>#DIV/0!</v>
      </c>
      <c r="GD958" s="39" t="e">
        <f t="shared" si="2679"/>
        <v>#DIV/0!</v>
      </c>
      <c r="GE958" s="39" t="e">
        <f t="shared" si="2680"/>
        <v>#DIV/0!</v>
      </c>
      <c r="GF958" s="39" t="e">
        <f t="shared" si="2681"/>
        <v>#DIV/0!</v>
      </c>
      <c r="GG958" s="39" t="e">
        <f t="shared" si="2682"/>
        <v>#DIV/0!</v>
      </c>
      <c r="GH958" s="39" t="e">
        <f t="shared" si="2683"/>
        <v>#DIV/0!</v>
      </c>
      <c r="GI958" s="39"/>
      <c r="GJ958" s="39" t="e">
        <f t="shared" si="2684"/>
        <v>#DIV/0!</v>
      </c>
      <c r="GK958" s="39" t="e">
        <f t="shared" si="2685"/>
        <v>#DIV/0!</v>
      </c>
      <c r="GL958" s="39" t="e">
        <f t="shared" si="2686"/>
        <v>#DIV/0!</v>
      </c>
      <c r="GM958" s="39" t="e">
        <f t="shared" si="2687"/>
        <v>#DIV/0!</v>
      </c>
      <c r="GN958" s="39" t="e">
        <f t="shared" si="2688"/>
        <v>#DIV/0!</v>
      </c>
      <c r="GO958" s="57"/>
      <c r="GP958" s="57" t="e">
        <f t="shared" si="2689"/>
        <v>#DIV/0!</v>
      </c>
      <c r="GQ958" s="59" t="e">
        <f t="shared" si="2690"/>
        <v>#DIV/0!</v>
      </c>
      <c r="GR958" s="41" t="e">
        <f t="shared" si="2691"/>
        <v>#DIV/0!</v>
      </c>
      <c r="GS958" s="57" t="e">
        <f t="shared" si="2692"/>
        <v>#DIV/0!</v>
      </c>
      <c r="GT958" s="57" t="e">
        <f t="shared" si="2693"/>
        <v>#DIV/0!</v>
      </c>
      <c r="GU958" s="57" t="e">
        <f t="shared" si="2694"/>
        <v>#DIV/0!</v>
      </c>
      <c r="GV958" s="57"/>
      <c r="GW958" s="42" t="e">
        <f t="shared" si="2695"/>
        <v>#DIV/0!</v>
      </c>
      <c r="GX958" s="42" t="e">
        <f t="shared" si="2696"/>
        <v>#DIV/0!</v>
      </c>
      <c r="GY958" s="42" t="e">
        <f t="shared" si="2697"/>
        <v>#DIV/0!</v>
      </c>
      <c r="GZ958" s="57"/>
      <c r="HA958" s="2" t="e">
        <f t="shared" si="2698"/>
        <v>#DIV/0!</v>
      </c>
      <c r="HB958" s="2" t="e">
        <f t="shared" si="2699"/>
        <v>#DIV/0!</v>
      </c>
      <c r="HC958" s="2" t="e">
        <f t="shared" si="2700"/>
        <v>#DIV/0!</v>
      </c>
      <c r="HD958" s="2" t="e">
        <f t="shared" si="2701"/>
        <v>#DIV/0!</v>
      </c>
      <c r="HE958" s="2" t="e">
        <f t="shared" si="2702"/>
        <v>#DIV/0!</v>
      </c>
      <c r="HF958" s="2" t="e">
        <f t="shared" si="2703"/>
        <v>#DIV/0!</v>
      </c>
      <c r="HG958" s="2" t="e">
        <f t="shared" si="2704"/>
        <v>#DIV/0!</v>
      </c>
      <c r="HH958" s="2" t="e">
        <f t="shared" si="2705"/>
        <v>#DIV/0!</v>
      </c>
      <c r="HI958" s="2" t="e">
        <f t="shared" si="2706"/>
        <v>#DIV/0!</v>
      </c>
      <c r="HJ958" s="11" t="e">
        <f t="shared" si="2707"/>
        <v>#DIV/0!</v>
      </c>
      <c r="HK958" s="60" t="e">
        <f t="shared" si="2708"/>
        <v>#DIV/0!</v>
      </c>
      <c r="HL958" s="57"/>
      <c r="HM958" s="57" t="e">
        <f t="shared" si="2709"/>
        <v>#DIV/0!</v>
      </c>
      <c r="HN958" s="57" t="e">
        <f t="shared" si="2710"/>
        <v>#DIV/0!</v>
      </c>
      <c r="HO958" s="57" t="e">
        <f t="shared" si="2711"/>
        <v>#DIV/0!</v>
      </c>
      <c r="HP958" s="57" t="e">
        <f t="shared" si="2712"/>
        <v>#DIV/0!</v>
      </c>
      <c r="HQ958" s="57" t="e">
        <f t="shared" si="2713"/>
        <v>#DIV/0!</v>
      </c>
      <c r="HR958" s="57"/>
      <c r="HS958" s="57" t="e">
        <f t="shared" si="2714"/>
        <v>#DIV/0!</v>
      </c>
      <c r="HT958" s="57" t="e">
        <f t="shared" si="2715"/>
        <v>#DIV/0!</v>
      </c>
      <c r="HU958" s="57" t="e">
        <f t="shared" si="2716"/>
        <v>#DIV/0!</v>
      </c>
      <c r="HV958" s="57" t="e">
        <f t="shared" si="2717"/>
        <v>#DIV/0!</v>
      </c>
      <c r="HW958" s="57" t="e">
        <f t="shared" si="2718"/>
        <v>#DIV/0!</v>
      </c>
      <c r="HX958" s="57"/>
      <c r="HY958" s="57" t="e">
        <f t="shared" si="2719"/>
        <v>#DIV/0!</v>
      </c>
      <c r="HZ958" s="57" t="e">
        <f t="shared" si="2720"/>
        <v>#DIV/0!</v>
      </c>
      <c r="IA958" s="57"/>
      <c r="IB958" s="61">
        <f t="shared" si="2721"/>
        <v>0</v>
      </c>
      <c r="IC958" s="57" t="str">
        <f t="shared" si="2722"/>
        <v/>
      </c>
      <c r="ID958" s="42"/>
      <c r="IE958" s="2" t="str">
        <f t="shared" si="2723"/>
        <v/>
      </c>
      <c r="IF958" s="60" t="e">
        <f t="shared" si="2724"/>
        <v>#DIV/0!</v>
      </c>
      <c r="IG958" s="60" t="str">
        <f t="shared" si="2725"/>
        <v/>
      </c>
      <c r="IH958" s="60" t="str">
        <f t="shared" si="2726"/>
        <v>zinco-</v>
      </c>
      <c r="II958" s="60" t="str">
        <f t="shared" si="2727"/>
        <v>mangano-</v>
      </c>
      <c r="IJ958" s="60" t="e">
        <f t="shared" si="2728"/>
        <v>#DIV/0!</v>
      </c>
      <c r="IK958" s="60" t="e">
        <f t="shared" si="2729"/>
        <v>#DIV/0!</v>
      </c>
      <c r="IL958" s="60" t="e">
        <f t="shared" si="2730"/>
        <v>#DIV/0!</v>
      </c>
      <c r="IM958" s="60" t="e">
        <f t="shared" si="2731"/>
        <v>#DIV/0!</v>
      </c>
      <c r="IN958" s="60" t="str">
        <f t="shared" si="2732"/>
        <v/>
      </c>
      <c r="IO958" s="60" t="str">
        <f t="shared" si="2733"/>
        <v/>
      </c>
      <c r="IP958" s="57"/>
      <c r="IQ958" s="57" t="str">
        <f t="shared" si="2734"/>
        <v>ERROR!!</v>
      </c>
    </row>
    <row r="959" spans="24:251">
      <c r="X959" s="29">
        <f t="shared" si="2735"/>
        <v>0</v>
      </c>
      <c r="Y959" s="29">
        <f t="shared" si="2736"/>
        <v>0</v>
      </c>
      <c r="Z959" s="29" t="e">
        <f t="shared" si="2737"/>
        <v>#DIV/0!</v>
      </c>
      <c r="AA959" s="29" t="e">
        <f t="shared" si="2738"/>
        <v>#DIV/0!</v>
      </c>
      <c r="AB959" s="29" t="e">
        <f t="shared" si="2739"/>
        <v>#DIV/0!</v>
      </c>
      <c r="AC959" s="29" t="e">
        <f t="shared" si="2740"/>
        <v>#DIV/0!</v>
      </c>
      <c r="AF959" s="23">
        <v>60.084299999999999</v>
      </c>
      <c r="AG959" s="23">
        <v>79.878799999999998</v>
      </c>
      <c r="AH959" s="23">
        <v>101.96120000000001</v>
      </c>
      <c r="AI959" s="23">
        <v>151.99039999999999</v>
      </c>
      <c r="AJ959" s="23">
        <v>159.69</v>
      </c>
      <c r="AK959" s="23">
        <v>71.846400000000003</v>
      </c>
      <c r="AL959" s="23">
        <v>70.9375</v>
      </c>
      <c r="AM959" s="23">
        <v>40.304400000000001</v>
      </c>
      <c r="AN959" s="23">
        <v>56.077399999999997</v>
      </c>
      <c r="AO959" s="23">
        <v>61.978999999999999</v>
      </c>
      <c r="AP959" s="23">
        <v>94.195999999999998</v>
      </c>
      <c r="AQ959" s="23">
        <v>18.998000000000001</v>
      </c>
      <c r="AR959" s="23">
        <v>35.450000000000003</v>
      </c>
      <c r="AS959" s="23">
        <v>29.88</v>
      </c>
      <c r="AT959" s="23">
        <v>74.691999999999993</v>
      </c>
      <c r="AU959" s="23">
        <v>81.39</v>
      </c>
      <c r="AX959" s="54">
        <f t="shared" si="2595"/>
        <v>0</v>
      </c>
      <c r="AY959" s="54">
        <f t="shared" si="2596"/>
        <v>0</v>
      </c>
      <c r="AZ959" s="54">
        <f t="shared" si="2597"/>
        <v>0</v>
      </c>
      <c r="BA959" s="54">
        <f t="shared" si="2598"/>
        <v>0</v>
      </c>
      <c r="BB959" s="54">
        <f t="shared" si="2599"/>
        <v>0</v>
      </c>
      <c r="BC959" s="54">
        <f t="shared" si="2600"/>
        <v>0</v>
      </c>
      <c r="BD959" s="54">
        <f t="shared" si="2601"/>
        <v>0</v>
      </c>
      <c r="BE959" s="54">
        <f t="shared" si="2602"/>
        <v>0</v>
      </c>
      <c r="BF959" s="54">
        <f t="shared" si="2603"/>
        <v>0</v>
      </c>
      <c r="BG959" s="54">
        <f t="shared" si="2604"/>
        <v>0</v>
      </c>
      <c r="BH959" s="54">
        <f t="shared" si="2605"/>
        <v>0</v>
      </c>
      <c r="BI959" s="54">
        <f t="shared" si="2606"/>
        <v>0</v>
      </c>
      <c r="BJ959" s="54">
        <f t="shared" si="2607"/>
        <v>0</v>
      </c>
      <c r="BK959" s="54">
        <f t="shared" si="2608"/>
        <v>0</v>
      </c>
      <c r="BL959" s="54">
        <f t="shared" si="2609"/>
        <v>0</v>
      </c>
      <c r="BM959" s="42"/>
      <c r="BO959" s="54">
        <f>'Norm-coeff'!$C$2+$AX959*'Norm-coeff'!$D$2+$AY959*'Norm-coeff'!$E$2+$AZ959*'Norm-coeff'!$F$2+$BA959*'Norm-coeff'!$G$2+$BB959*'Norm-coeff'!$H$2+$BC959*'Norm-coeff'!$I$2+$BD959*'Norm-coeff'!$J$2+$BE959*'Norm-coeff'!$K$2+$BF959*'Norm-coeff'!$L$2+$BG959*'Norm-coeff'!$M$2+$BH959*'Norm-coeff'!$N$2+$BI959*'Norm-coeff'!$O$2</f>
        <v>5.4045421474420303</v>
      </c>
      <c r="BP959" s="54">
        <f>'Norm-coeff'!$C$3+$AX959*'Norm-coeff'!$D$3+$AY959*'Norm-coeff'!$E$3+$AZ959*'Norm-coeff'!$F$3+$BA959*'Norm-coeff'!$G$3+$BB959*'Norm-coeff'!$H$3+$BC959*'Norm-coeff'!$I$3+$BD959*'Norm-coeff'!$J$3+$BE959*'Norm-coeff'!$K$3+$BF959*'Norm-coeff'!$L$3+$BG959*'Norm-coeff'!$M$3+$BH959*'Norm-coeff'!$N$3+$BI959*'Norm-coeff'!$O$3</f>
        <v>3.15319116612705</v>
      </c>
      <c r="BQ959" s="54">
        <f>'Norm-coeff'!$C$4+$AX959*'Norm-coeff'!$D$4+$AY959*'Norm-coeff'!$E$4+$AZ959*'Norm-coeff'!$F$4+$BA959*'Norm-coeff'!$G$4+$BB959*'Norm-coeff'!$H$4+$BC959*'Norm-coeff'!$I$4+$BD959*'Norm-coeff'!$J$4+$BE959*'Norm-coeff'!$K$4+$BF959*'Norm-coeff'!$L$4+$BG959*'Norm-coeff'!$M$4+$BH959*'Norm-coeff'!$N$4+$BI959*'Norm-coeff'!$O$4</f>
        <v>1.42115649462768</v>
      </c>
      <c r="BR959" s="54">
        <f>'Norm-coeff'!$C$5+$AX959*'Norm-coeff'!$D$5+$AY959*'Norm-coeff'!$E$5+$AZ959*'Norm-coeff'!$F$5+$BA959*'Norm-coeff'!$G$5+$BB959*'Norm-coeff'!$H$5+$BC959*'Norm-coeff'!$I$5+$BD959*'Norm-coeff'!$J$5+$BE959*'Norm-coeff'!$K$5+$BF959*'Norm-coeff'!$L$5+$BG959*'Norm-coeff'!$M$5+$BH959*'Norm-coeff'!$N$5+$BI959*'Norm-coeff'!$O$5</f>
        <v>1.0553329241296201</v>
      </c>
      <c r="BS959" s="54">
        <f>'Norm-coeff'!$C$6+$AX959*'Norm-coeff'!$D$6+$AY959*'Norm-coeff'!$E$6+$AZ959*'Norm-coeff'!$F$6+$BA959*'Norm-coeff'!$G$6+$BB959*'Norm-coeff'!$H$6+$BC959*'Norm-coeff'!$I$6+$BD959*'Norm-coeff'!$J$6+$BE959*'Norm-coeff'!$K$6+$BF959*'Norm-coeff'!$L$6+$BG959*'Norm-coeff'!$M$6+$BH959*'Norm-coeff'!$N$6+$BI959*'Norm-coeff'!$O$6</f>
        <v>-1.48700885495103E-2</v>
      </c>
      <c r="BT959" s="54">
        <f>'Norm-coeff'!$C$7+$AX959*'Norm-coeff'!$D$7+$AY959*'Norm-coeff'!$E$7+$AZ959*'Norm-coeff'!$F$7+$BA959*'Norm-coeff'!$G$7+$BB959*'Norm-coeff'!$H$7+$BC959*'Norm-coeff'!$I$7+$BD959*'Norm-coeff'!$J$7+$BE959*'Norm-coeff'!$K$7+$BF959*'Norm-coeff'!$L$7+$BG959*'Norm-coeff'!$M$7+$BH959*'Norm-coeff'!$N$7+$BI959*'Norm-coeff'!$O$7</f>
        <v>2.0907583608832998</v>
      </c>
      <c r="BU959" s="54">
        <f>'Norm-coeff'!$C$8+$AX959*'Norm-coeff'!$D$8+$AY959*'Norm-coeff'!$E$8+$AZ959*'Norm-coeff'!$F$8+$BA959*'Norm-coeff'!$G$8+$BB959*'Norm-coeff'!$H$8+$BC959*'Norm-coeff'!$I$8+$BD959*'Norm-coeff'!$J$8+$BE959*'Norm-coeff'!$K$8+$BF959*'Norm-coeff'!$L$8+$BG959*'Norm-coeff'!$M$8+$BH959*'Norm-coeff'!$N$8+$BI959*'Norm-coeff'!$O$8</f>
        <v>0.65894159836244504</v>
      </c>
      <c r="BV959" s="54">
        <f>'Norm-coeff'!$C$9+$AX959*'Norm-coeff'!$D$9+$AY959*'Norm-coeff'!$E$9+$AZ959*'Norm-coeff'!$F$9+$BA959*'Norm-coeff'!$G$9+$BB959*'Norm-coeff'!$H$9+$BC959*'Norm-coeff'!$I$9+$BD959*'Norm-coeff'!$J$9+$BE959*'Norm-coeff'!$K$9+$BF959*'Norm-coeff'!$L$9+$BG959*'Norm-coeff'!$M$9+$BH959*'Norm-coeff'!$N$9+$BI959*'Norm-coeff'!$O$9</f>
        <v>1.48961085014701</v>
      </c>
      <c r="BW959" s="54">
        <f>'Norm-coeff'!$C$10+$AX959*'Norm-coeff'!$D$10+$AY959*'Norm-coeff'!$E$10+$AZ959*'Norm-coeff'!$F$10+$BA959*'Norm-coeff'!$G$10+$BB959*'Norm-coeff'!$H$10+$BC959*'Norm-coeff'!$I$10+$BD959*'Norm-coeff'!$J$10+$BE959*'Norm-coeff'!$K$10+$BF959*'Norm-coeff'!$L$10+$BG959*'Norm-coeff'!$M$10+$BH959*'Norm-coeff'!$N$10+$BI959*'Norm-coeff'!$O$10</f>
        <v>1.42058735749591</v>
      </c>
      <c r="BX959" s="54">
        <f>'Norm-coeff'!$C$11+$AX959*'Norm-coeff'!$D$11+$AY959*'Norm-coeff'!$E$11+$AZ959*'Norm-coeff'!$F$11+$BA959*'Norm-coeff'!$G$11+$BB959*'Norm-coeff'!$H$11+$BC959*'Norm-coeff'!$I$11+$BD959*'Norm-coeff'!$J$11+$BE959*'Norm-coeff'!$K$11+$BF959*'Norm-coeff'!$L$11+$BG959*'Norm-coeff'!$M$11+$BH959*'Norm-coeff'!$N$11+$BI959*'Norm-coeff'!$O$11</f>
        <v>0.221233014421479</v>
      </c>
      <c r="BY959" s="54">
        <f>'Norm-coeff'!$C$12+$AX959*'Norm-coeff'!$D$12+$AY959*'Norm-coeff'!$E$12+$AZ959*'Norm-coeff'!$F$12+$BA959*'Norm-coeff'!$G$12+$BB959*'Norm-coeff'!$H$12+$BC959*'Norm-coeff'!$I$12+$BD959*'Norm-coeff'!$J$12+$BE959*'Norm-coeff'!$K$12+$BF959*'Norm-coeff'!$L$12+$BG959*'Norm-coeff'!$M$12+$BH959*'Norm-coeff'!$N$12+$BI959*'Norm-coeff'!$O$12</f>
        <v>0.283527502056037</v>
      </c>
      <c r="BZ959" s="54">
        <f>'Norm-coeff'!$C$13+$AX959*'Norm-coeff'!$D$13+$AY959*'Norm-coeff'!$E$13+$AZ959*'Norm-coeff'!$F$13+$BA959*'Norm-coeff'!$G$13+$BB959*'Norm-coeff'!$H$13+$BC959*'Norm-coeff'!$I$13+$BD959*'Norm-coeff'!$J$13+$BE959*'Norm-coeff'!$K$13+$BF959*'Norm-coeff'!$L$13+$BG959*'Norm-coeff'!$M$13+$BH959*'Norm-coeff'!$N$13+$BI959*'Norm-coeff'!$O$13</f>
        <v>-4.1864930554451202E-2</v>
      </c>
      <c r="CA959" s="54">
        <f>'Norm-coeff'!$C$14+$AX959*'Norm-coeff'!$D$14+$AY959*'Norm-coeff'!$E$14+$AZ959*'Norm-coeff'!$F$14+$BA959*'Norm-coeff'!$G$14+$BB959*'Norm-coeff'!$H$14+$BC959*'Norm-coeff'!$I$14+$BD959*'Norm-coeff'!$J$14+$BE959*'Norm-coeff'!$K$14+$BF959*'Norm-coeff'!$L$14+$BG959*'Norm-coeff'!$M$14+$BH959*'Norm-coeff'!$N$14+$BI959*'Norm-coeff'!$O$14</f>
        <v>4.2526983164477103</v>
      </c>
      <c r="CC959" s="54">
        <f t="shared" si="2610"/>
        <v>0</v>
      </c>
      <c r="CG959" s="54">
        <f t="shared" si="2611"/>
        <v>0</v>
      </c>
      <c r="CH959" s="54">
        <f t="shared" si="2594"/>
        <v>0</v>
      </c>
      <c r="CI959" s="54">
        <f t="shared" si="2612"/>
        <v>0</v>
      </c>
      <c r="CJ959" s="56">
        <f t="shared" si="2613"/>
        <v>0</v>
      </c>
      <c r="CK959" s="54">
        <f t="shared" si="2614"/>
        <v>0</v>
      </c>
      <c r="CL959" s="54">
        <f t="shared" si="2615"/>
        <v>0</v>
      </c>
      <c r="CM959" s="54">
        <f t="shared" si="2616"/>
        <v>0</v>
      </c>
      <c r="CN959" s="54">
        <f t="shared" si="2617"/>
        <v>0</v>
      </c>
      <c r="CO959" s="54">
        <f t="shared" si="2618"/>
        <v>0</v>
      </c>
      <c r="CP959" s="54">
        <f t="shared" si="2619"/>
        <v>0</v>
      </c>
      <c r="CQ959" s="54">
        <f t="shared" si="2620"/>
        <v>0</v>
      </c>
      <c r="CR959" s="54">
        <f t="shared" si="2621"/>
        <v>0</v>
      </c>
      <c r="CS959" s="54">
        <f t="shared" si="2622"/>
        <v>0</v>
      </c>
      <c r="CU959" s="54">
        <f t="shared" si="2623"/>
        <v>0</v>
      </c>
      <c r="CV959" s="54">
        <f t="shared" si="2624"/>
        <v>0</v>
      </c>
      <c r="CW959" s="54">
        <f t="shared" si="2625"/>
        <v>0</v>
      </c>
      <c r="CX959" s="54">
        <f t="shared" si="2626"/>
        <v>0</v>
      </c>
      <c r="CZ959" s="54">
        <f t="shared" si="2627"/>
        <v>0</v>
      </c>
      <c r="DA959" s="54">
        <f t="shared" si="2628"/>
        <v>0</v>
      </c>
      <c r="DB959" s="54">
        <f t="shared" si="2629"/>
        <v>0</v>
      </c>
      <c r="DC959" s="54">
        <f t="shared" si="2630"/>
        <v>0</v>
      </c>
      <c r="DD959" s="54">
        <f t="shared" si="2631"/>
        <v>0</v>
      </c>
      <c r="DE959" s="54">
        <f t="shared" si="2632"/>
        <v>0</v>
      </c>
      <c r="DF959" s="54">
        <f t="shared" si="2633"/>
        <v>0</v>
      </c>
      <c r="DG959" s="54">
        <f t="shared" si="2634"/>
        <v>2</v>
      </c>
      <c r="DH959" s="71">
        <f t="shared" si="2635"/>
        <v>0</v>
      </c>
      <c r="DI959" s="71">
        <f t="shared" si="2636"/>
        <v>0</v>
      </c>
      <c r="DJ959" s="54">
        <f t="shared" si="2637"/>
        <v>0</v>
      </c>
      <c r="DK959" s="54">
        <f t="shared" si="2638"/>
        <v>2</v>
      </c>
      <c r="DL959" s="4">
        <f t="shared" si="2568"/>
        <v>0</v>
      </c>
      <c r="DM959" s="3">
        <f t="shared" si="2639"/>
        <v>0</v>
      </c>
      <c r="DN959" s="3">
        <f t="shared" si="2640"/>
        <v>0</v>
      </c>
      <c r="DO959" s="4" t="e">
        <f t="shared" si="2641"/>
        <v>#DIV/0!</v>
      </c>
      <c r="DP959" s="57"/>
      <c r="DQ959" s="57"/>
      <c r="DR959" s="56">
        <f t="shared" si="2569"/>
        <v>2</v>
      </c>
      <c r="DS959" s="56">
        <f t="shared" si="2570"/>
        <v>0</v>
      </c>
      <c r="DT959" s="38">
        <f t="shared" si="2571"/>
        <v>0</v>
      </c>
      <c r="DU959" s="38">
        <f t="shared" si="2642"/>
        <v>2</v>
      </c>
      <c r="DV959" s="38">
        <f t="shared" si="2572"/>
        <v>0</v>
      </c>
      <c r="DW959" s="39">
        <f t="shared" si="2573"/>
        <v>0</v>
      </c>
      <c r="DX959" s="39">
        <f t="shared" si="2574"/>
        <v>0</v>
      </c>
      <c r="DY959" s="39">
        <f t="shared" si="2575"/>
        <v>0</v>
      </c>
      <c r="DZ959" s="39">
        <f t="shared" si="2576"/>
        <v>0</v>
      </c>
      <c r="EA959" s="39">
        <f t="shared" si="2577"/>
        <v>0</v>
      </c>
      <c r="EB959" s="37" t="e">
        <f t="shared" si="2643"/>
        <v>#DIV/0!</v>
      </c>
      <c r="EC959" s="37" t="e">
        <f t="shared" si="2644"/>
        <v>#DIV/0!</v>
      </c>
      <c r="ED959" s="37" t="e">
        <f t="shared" si="2645"/>
        <v>#DIV/0!</v>
      </c>
      <c r="EE959" s="37" t="e">
        <f t="shared" si="2646"/>
        <v>#DIV/0!</v>
      </c>
      <c r="EF959" s="39" t="e">
        <f t="shared" si="2647"/>
        <v>#DIV/0!</v>
      </c>
      <c r="EG959" s="37" t="e">
        <f t="shared" si="2648"/>
        <v>#DIV/0!</v>
      </c>
      <c r="EH959" s="37" t="e">
        <f t="shared" si="2649"/>
        <v>#DIV/0!</v>
      </c>
      <c r="EI959" s="11" t="b">
        <f t="shared" si="2650"/>
        <v>1</v>
      </c>
      <c r="EJ959" s="11" t="b">
        <f t="shared" si="2651"/>
        <v>0</v>
      </c>
      <c r="EK959" s="39" t="e">
        <f t="shared" si="2652"/>
        <v>#DIV/0!</v>
      </c>
      <c r="EL959" s="39" t="e">
        <f t="shared" si="2653"/>
        <v>#DIV/0!</v>
      </c>
      <c r="EM959" s="39" t="e">
        <f t="shared" si="2654"/>
        <v>#DIV/0!</v>
      </c>
      <c r="EN959" s="39" t="e">
        <f t="shared" si="2655"/>
        <v>#DIV/0!</v>
      </c>
      <c r="EO959" s="39" t="e">
        <f t="shared" si="2656"/>
        <v>#DIV/0!</v>
      </c>
      <c r="EP959" s="39" t="e">
        <f t="shared" si="2657"/>
        <v>#DIV/0!</v>
      </c>
      <c r="EQ959" s="39" t="e">
        <f t="shared" si="2658"/>
        <v>#DIV/0!</v>
      </c>
      <c r="ER959" s="39" t="e">
        <f t="shared" si="2659"/>
        <v>#DIV/0!</v>
      </c>
      <c r="ES959" s="58" t="str">
        <f t="shared" si="2660"/>
        <v>(OH,F,Cl)-dominate amphibole</v>
      </c>
      <c r="ET959" s="58" t="e">
        <f t="shared" si="2661"/>
        <v>#N/A</v>
      </c>
      <c r="EU959" s="56">
        <f t="shared" si="2578"/>
        <v>0</v>
      </c>
      <c r="EV959" s="56">
        <f t="shared" si="2579"/>
        <v>0</v>
      </c>
      <c r="EW959" s="56">
        <f t="shared" si="2580"/>
        <v>0</v>
      </c>
      <c r="EX959" s="56">
        <f t="shared" si="2581"/>
        <v>0</v>
      </c>
      <c r="EY959" s="56">
        <f t="shared" si="2582"/>
        <v>0</v>
      </c>
      <c r="EZ959" s="56">
        <f t="shared" si="2583"/>
        <v>0</v>
      </c>
      <c r="FA959" s="39">
        <f t="shared" si="2584"/>
        <v>0</v>
      </c>
      <c r="FB959" s="39">
        <f t="shared" si="2585"/>
        <v>0</v>
      </c>
      <c r="FC959" s="54">
        <f t="shared" si="2586"/>
        <v>0</v>
      </c>
      <c r="FD959" s="54">
        <f t="shared" si="2587"/>
        <v>0</v>
      </c>
      <c r="FE959" s="39">
        <f t="shared" si="2588"/>
        <v>0</v>
      </c>
      <c r="FF959" s="54">
        <f t="shared" si="2589"/>
        <v>0</v>
      </c>
      <c r="FG959" s="39">
        <f t="shared" si="2590"/>
        <v>0</v>
      </c>
      <c r="FH959" s="39">
        <f t="shared" si="2662"/>
        <v>0</v>
      </c>
      <c r="FI959" s="39">
        <f t="shared" si="2663"/>
        <v>0</v>
      </c>
      <c r="FJ959" s="39">
        <f t="shared" si="2664"/>
        <v>0</v>
      </c>
      <c r="FK959" s="39" t="e">
        <f t="shared" si="2665"/>
        <v>#DIV/0!</v>
      </c>
      <c r="FL959" s="39" t="e">
        <f t="shared" si="2666"/>
        <v>#DIV/0!</v>
      </c>
      <c r="FM959" s="39" t="e">
        <f t="shared" si="2667"/>
        <v>#DIV/0!</v>
      </c>
      <c r="FN959" s="39">
        <f t="shared" si="2668"/>
        <v>1</v>
      </c>
      <c r="FO959" s="39">
        <f t="shared" si="2591"/>
        <v>0</v>
      </c>
      <c r="FP959" s="39">
        <f t="shared" si="2592"/>
        <v>0</v>
      </c>
      <c r="FQ959" s="39">
        <f t="shared" si="2593"/>
        <v>0</v>
      </c>
      <c r="FR959" s="39">
        <f t="shared" si="2669"/>
        <v>0</v>
      </c>
      <c r="FS959" s="39">
        <f t="shared" si="2670"/>
        <v>0</v>
      </c>
      <c r="FU959" s="39" t="e">
        <f t="shared" si="2671"/>
        <v>#DIV/0!</v>
      </c>
      <c r="FV959" s="39" t="e">
        <f t="shared" si="2672"/>
        <v>#DIV/0!</v>
      </c>
      <c r="FW959" s="39" t="e">
        <f t="shared" si="2673"/>
        <v>#DIV/0!</v>
      </c>
      <c r="FY959" s="39" t="e">
        <f t="shared" si="2674"/>
        <v>#DIV/0!</v>
      </c>
      <c r="FZ959" s="39" t="e">
        <f t="shared" si="2675"/>
        <v>#DIV/0!</v>
      </c>
      <c r="GA959" s="39" t="e">
        <f t="shared" si="2676"/>
        <v>#DIV/0!</v>
      </c>
      <c r="GB959" s="39" t="e">
        <f t="shared" si="2677"/>
        <v>#DIV/0!</v>
      </c>
      <c r="GC959" s="39" t="e">
        <f t="shared" si="2678"/>
        <v>#DIV/0!</v>
      </c>
      <c r="GD959" s="39" t="e">
        <f t="shared" si="2679"/>
        <v>#DIV/0!</v>
      </c>
      <c r="GE959" s="39" t="e">
        <f t="shared" si="2680"/>
        <v>#DIV/0!</v>
      </c>
      <c r="GF959" s="39" t="e">
        <f t="shared" si="2681"/>
        <v>#DIV/0!</v>
      </c>
      <c r="GG959" s="39" t="e">
        <f t="shared" si="2682"/>
        <v>#DIV/0!</v>
      </c>
      <c r="GH959" s="39" t="e">
        <f t="shared" si="2683"/>
        <v>#DIV/0!</v>
      </c>
      <c r="GI959" s="39"/>
      <c r="GJ959" s="39" t="e">
        <f t="shared" si="2684"/>
        <v>#DIV/0!</v>
      </c>
      <c r="GK959" s="39" t="e">
        <f t="shared" si="2685"/>
        <v>#DIV/0!</v>
      </c>
      <c r="GL959" s="39" t="e">
        <f t="shared" si="2686"/>
        <v>#DIV/0!</v>
      </c>
      <c r="GM959" s="39" t="e">
        <f t="shared" si="2687"/>
        <v>#DIV/0!</v>
      </c>
      <c r="GN959" s="39" t="e">
        <f t="shared" si="2688"/>
        <v>#DIV/0!</v>
      </c>
      <c r="GO959" s="57"/>
      <c r="GP959" s="57" t="e">
        <f t="shared" si="2689"/>
        <v>#DIV/0!</v>
      </c>
      <c r="GQ959" s="59" t="e">
        <f t="shared" si="2690"/>
        <v>#DIV/0!</v>
      </c>
      <c r="GR959" s="41" t="e">
        <f t="shared" si="2691"/>
        <v>#DIV/0!</v>
      </c>
      <c r="GS959" s="57" t="e">
        <f t="shared" si="2692"/>
        <v>#DIV/0!</v>
      </c>
      <c r="GT959" s="57" t="e">
        <f t="shared" si="2693"/>
        <v>#DIV/0!</v>
      </c>
      <c r="GU959" s="57" t="e">
        <f t="shared" si="2694"/>
        <v>#DIV/0!</v>
      </c>
      <c r="GV959" s="57"/>
      <c r="GW959" s="42" t="e">
        <f t="shared" si="2695"/>
        <v>#DIV/0!</v>
      </c>
      <c r="GX959" s="42" t="e">
        <f t="shared" si="2696"/>
        <v>#DIV/0!</v>
      </c>
      <c r="GY959" s="42" t="e">
        <f t="shared" si="2697"/>
        <v>#DIV/0!</v>
      </c>
      <c r="GZ959" s="57"/>
      <c r="HA959" s="2" t="e">
        <f t="shared" si="2698"/>
        <v>#DIV/0!</v>
      </c>
      <c r="HB959" s="2" t="e">
        <f t="shared" si="2699"/>
        <v>#DIV/0!</v>
      </c>
      <c r="HC959" s="2" t="e">
        <f t="shared" si="2700"/>
        <v>#DIV/0!</v>
      </c>
      <c r="HD959" s="2" t="e">
        <f t="shared" si="2701"/>
        <v>#DIV/0!</v>
      </c>
      <c r="HE959" s="2" t="e">
        <f t="shared" si="2702"/>
        <v>#DIV/0!</v>
      </c>
      <c r="HF959" s="2" t="e">
        <f t="shared" si="2703"/>
        <v>#DIV/0!</v>
      </c>
      <c r="HG959" s="2" t="e">
        <f t="shared" si="2704"/>
        <v>#DIV/0!</v>
      </c>
      <c r="HH959" s="2" t="e">
        <f t="shared" si="2705"/>
        <v>#DIV/0!</v>
      </c>
      <c r="HI959" s="2" t="e">
        <f t="shared" si="2706"/>
        <v>#DIV/0!</v>
      </c>
      <c r="HJ959" s="11" t="e">
        <f t="shared" si="2707"/>
        <v>#DIV/0!</v>
      </c>
      <c r="HK959" s="60" t="e">
        <f t="shared" si="2708"/>
        <v>#DIV/0!</v>
      </c>
      <c r="HL959" s="57"/>
      <c r="HM959" s="57" t="e">
        <f t="shared" si="2709"/>
        <v>#DIV/0!</v>
      </c>
      <c r="HN959" s="57" t="e">
        <f t="shared" si="2710"/>
        <v>#DIV/0!</v>
      </c>
      <c r="HO959" s="57" t="e">
        <f t="shared" si="2711"/>
        <v>#DIV/0!</v>
      </c>
      <c r="HP959" s="57" t="e">
        <f t="shared" si="2712"/>
        <v>#DIV/0!</v>
      </c>
      <c r="HQ959" s="57" t="e">
        <f t="shared" si="2713"/>
        <v>#DIV/0!</v>
      </c>
      <c r="HR959" s="57"/>
      <c r="HS959" s="57" t="e">
        <f t="shared" si="2714"/>
        <v>#DIV/0!</v>
      </c>
      <c r="HT959" s="57" t="e">
        <f t="shared" si="2715"/>
        <v>#DIV/0!</v>
      </c>
      <c r="HU959" s="57" t="e">
        <f t="shared" si="2716"/>
        <v>#DIV/0!</v>
      </c>
      <c r="HV959" s="57" t="e">
        <f t="shared" si="2717"/>
        <v>#DIV/0!</v>
      </c>
      <c r="HW959" s="57" t="e">
        <f t="shared" si="2718"/>
        <v>#DIV/0!</v>
      </c>
      <c r="HX959" s="57"/>
      <c r="HY959" s="57" t="e">
        <f t="shared" si="2719"/>
        <v>#DIV/0!</v>
      </c>
      <c r="HZ959" s="57" t="e">
        <f t="shared" si="2720"/>
        <v>#DIV/0!</v>
      </c>
      <c r="IA959" s="57"/>
      <c r="IB959" s="61">
        <f t="shared" si="2721"/>
        <v>0</v>
      </c>
      <c r="IC959" s="57" t="str">
        <f t="shared" si="2722"/>
        <v/>
      </c>
      <c r="ID959" s="42"/>
      <c r="IE959" s="2" t="str">
        <f t="shared" si="2723"/>
        <v/>
      </c>
      <c r="IF959" s="60" t="e">
        <f t="shared" si="2724"/>
        <v>#DIV/0!</v>
      </c>
      <c r="IG959" s="60" t="str">
        <f t="shared" si="2725"/>
        <v/>
      </c>
      <c r="IH959" s="60" t="str">
        <f t="shared" si="2726"/>
        <v>zinco-</v>
      </c>
      <c r="II959" s="60" t="str">
        <f t="shared" si="2727"/>
        <v>mangano-</v>
      </c>
      <c r="IJ959" s="60" t="e">
        <f t="shared" si="2728"/>
        <v>#DIV/0!</v>
      </c>
      <c r="IK959" s="60" t="e">
        <f t="shared" si="2729"/>
        <v>#DIV/0!</v>
      </c>
      <c r="IL959" s="60" t="e">
        <f t="shared" si="2730"/>
        <v>#DIV/0!</v>
      </c>
      <c r="IM959" s="60" t="e">
        <f t="shared" si="2731"/>
        <v>#DIV/0!</v>
      </c>
      <c r="IN959" s="60" t="str">
        <f t="shared" si="2732"/>
        <v/>
      </c>
      <c r="IO959" s="60" t="str">
        <f t="shared" si="2733"/>
        <v/>
      </c>
      <c r="IP959" s="57"/>
      <c r="IQ959" s="57" t="str">
        <f t="shared" si="2734"/>
        <v>ERROR!!</v>
      </c>
    </row>
    <row r="960" spans="24:251">
      <c r="X960" s="29">
        <f t="shared" si="2735"/>
        <v>0</v>
      </c>
      <c r="Y960" s="29">
        <f t="shared" si="2736"/>
        <v>0</v>
      </c>
      <c r="Z960" s="29" t="e">
        <f t="shared" si="2737"/>
        <v>#DIV/0!</v>
      </c>
      <c r="AA960" s="29" t="e">
        <f t="shared" si="2738"/>
        <v>#DIV/0!</v>
      </c>
      <c r="AB960" s="29" t="e">
        <f t="shared" si="2739"/>
        <v>#DIV/0!</v>
      </c>
      <c r="AC960" s="29" t="e">
        <f t="shared" si="2740"/>
        <v>#DIV/0!</v>
      </c>
      <c r="AF960" s="23">
        <v>60.084299999999999</v>
      </c>
      <c r="AG960" s="23">
        <v>79.878799999999998</v>
      </c>
      <c r="AH960" s="23">
        <v>101.96120000000001</v>
      </c>
      <c r="AI960" s="23">
        <v>151.99039999999999</v>
      </c>
      <c r="AJ960" s="23">
        <v>159.69</v>
      </c>
      <c r="AK960" s="23">
        <v>71.846400000000003</v>
      </c>
      <c r="AL960" s="23">
        <v>70.9375</v>
      </c>
      <c r="AM960" s="23">
        <v>40.304400000000001</v>
      </c>
      <c r="AN960" s="23">
        <v>56.077399999999997</v>
      </c>
      <c r="AO960" s="23">
        <v>61.978999999999999</v>
      </c>
      <c r="AP960" s="23">
        <v>94.195999999999998</v>
      </c>
      <c r="AQ960" s="23">
        <v>18.998000000000001</v>
      </c>
      <c r="AR960" s="23">
        <v>35.450000000000003</v>
      </c>
      <c r="AS960" s="23">
        <v>29.88</v>
      </c>
      <c r="AT960" s="23">
        <v>74.691999999999993</v>
      </c>
      <c r="AU960" s="23">
        <v>81.39</v>
      </c>
      <c r="AX960" s="54">
        <f t="shared" si="2595"/>
        <v>0</v>
      </c>
      <c r="AY960" s="54">
        <f t="shared" si="2596"/>
        <v>0</v>
      </c>
      <c r="AZ960" s="54">
        <f t="shared" si="2597"/>
        <v>0</v>
      </c>
      <c r="BA960" s="54">
        <f t="shared" si="2598"/>
        <v>0</v>
      </c>
      <c r="BB960" s="54">
        <f t="shared" si="2599"/>
        <v>0</v>
      </c>
      <c r="BC960" s="54">
        <f t="shared" si="2600"/>
        <v>0</v>
      </c>
      <c r="BD960" s="54">
        <f t="shared" si="2601"/>
        <v>0</v>
      </c>
      <c r="BE960" s="54">
        <f t="shared" si="2602"/>
        <v>0</v>
      </c>
      <c r="BF960" s="54">
        <f t="shared" si="2603"/>
        <v>0</v>
      </c>
      <c r="BG960" s="54">
        <f t="shared" si="2604"/>
        <v>0</v>
      </c>
      <c r="BH960" s="54">
        <f t="shared" si="2605"/>
        <v>0</v>
      </c>
      <c r="BI960" s="54">
        <f t="shared" si="2606"/>
        <v>0</v>
      </c>
      <c r="BJ960" s="54">
        <f t="shared" si="2607"/>
        <v>0</v>
      </c>
      <c r="BK960" s="54">
        <f t="shared" si="2608"/>
        <v>0</v>
      </c>
      <c r="BL960" s="54">
        <f t="shared" si="2609"/>
        <v>0</v>
      </c>
      <c r="BM960" s="42"/>
      <c r="BO960" s="54">
        <f>'Norm-coeff'!$C$2+$AX960*'Norm-coeff'!$D$2+$AY960*'Norm-coeff'!$E$2+$AZ960*'Norm-coeff'!$F$2+$BA960*'Norm-coeff'!$G$2+$BB960*'Norm-coeff'!$H$2+$BC960*'Norm-coeff'!$I$2+$BD960*'Norm-coeff'!$J$2+$BE960*'Norm-coeff'!$K$2+$BF960*'Norm-coeff'!$L$2+$BG960*'Norm-coeff'!$M$2+$BH960*'Norm-coeff'!$N$2+$BI960*'Norm-coeff'!$O$2</f>
        <v>5.4045421474420303</v>
      </c>
      <c r="BP960" s="54">
        <f>'Norm-coeff'!$C$3+$AX960*'Norm-coeff'!$D$3+$AY960*'Norm-coeff'!$E$3+$AZ960*'Norm-coeff'!$F$3+$BA960*'Norm-coeff'!$G$3+$BB960*'Norm-coeff'!$H$3+$BC960*'Norm-coeff'!$I$3+$BD960*'Norm-coeff'!$J$3+$BE960*'Norm-coeff'!$K$3+$BF960*'Norm-coeff'!$L$3+$BG960*'Norm-coeff'!$M$3+$BH960*'Norm-coeff'!$N$3+$BI960*'Norm-coeff'!$O$3</f>
        <v>3.15319116612705</v>
      </c>
      <c r="BQ960" s="54">
        <f>'Norm-coeff'!$C$4+$AX960*'Norm-coeff'!$D$4+$AY960*'Norm-coeff'!$E$4+$AZ960*'Norm-coeff'!$F$4+$BA960*'Norm-coeff'!$G$4+$BB960*'Norm-coeff'!$H$4+$BC960*'Norm-coeff'!$I$4+$BD960*'Norm-coeff'!$J$4+$BE960*'Norm-coeff'!$K$4+$BF960*'Norm-coeff'!$L$4+$BG960*'Norm-coeff'!$M$4+$BH960*'Norm-coeff'!$N$4+$BI960*'Norm-coeff'!$O$4</f>
        <v>1.42115649462768</v>
      </c>
      <c r="BR960" s="54">
        <f>'Norm-coeff'!$C$5+$AX960*'Norm-coeff'!$D$5+$AY960*'Norm-coeff'!$E$5+$AZ960*'Norm-coeff'!$F$5+$BA960*'Norm-coeff'!$G$5+$BB960*'Norm-coeff'!$H$5+$BC960*'Norm-coeff'!$I$5+$BD960*'Norm-coeff'!$J$5+$BE960*'Norm-coeff'!$K$5+$BF960*'Norm-coeff'!$L$5+$BG960*'Norm-coeff'!$M$5+$BH960*'Norm-coeff'!$N$5+$BI960*'Norm-coeff'!$O$5</f>
        <v>1.0553329241296201</v>
      </c>
      <c r="BS960" s="54">
        <f>'Norm-coeff'!$C$6+$AX960*'Norm-coeff'!$D$6+$AY960*'Norm-coeff'!$E$6+$AZ960*'Norm-coeff'!$F$6+$BA960*'Norm-coeff'!$G$6+$BB960*'Norm-coeff'!$H$6+$BC960*'Norm-coeff'!$I$6+$BD960*'Norm-coeff'!$J$6+$BE960*'Norm-coeff'!$K$6+$BF960*'Norm-coeff'!$L$6+$BG960*'Norm-coeff'!$M$6+$BH960*'Norm-coeff'!$N$6+$BI960*'Norm-coeff'!$O$6</f>
        <v>-1.48700885495103E-2</v>
      </c>
      <c r="BT960" s="54">
        <f>'Norm-coeff'!$C$7+$AX960*'Norm-coeff'!$D$7+$AY960*'Norm-coeff'!$E$7+$AZ960*'Norm-coeff'!$F$7+$BA960*'Norm-coeff'!$G$7+$BB960*'Norm-coeff'!$H$7+$BC960*'Norm-coeff'!$I$7+$BD960*'Norm-coeff'!$J$7+$BE960*'Norm-coeff'!$K$7+$BF960*'Norm-coeff'!$L$7+$BG960*'Norm-coeff'!$M$7+$BH960*'Norm-coeff'!$N$7+$BI960*'Norm-coeff'!$O$7</f>
        <v>2.0907583608832998</v>
      </c>
      <c r="BU960" s="54">
        <f>'Norm-coeff'!$C$8+$AX960*'Norm-coeff'!$D$8+$AY960*'Norm-coeff'!$E$8+$AZ960*'Norm-coeff'!$F$8+$BA960*'Norm-coeff'!$G$8+$BB960*'Norm-coeff'!$H$8+$BC960*'Norm-coeff'!$I$8+$BD960*'Norm-coeff'!$J$8+$BE960*'Norm-coeff'!$K$8+$BF960*'Norm-coeff'!$L$8+$BG960*'Norm-coeff'!$M$8+$BH960*'Norm-coeff'!$N$8+$BI960*'Norm-coeff'!$O$8</f>
        <v>0.65894159836244504</v>
      </c>
      <c r="BV960" s="54">
        <f>'Norm-coeff'!$C$9+$AX960*'Norm-coeff'!$D$9+$AY960*'Norm-coeff'!$E$9+$AZ960*'Norm-coeff'!$F$9+$BA960*'Norm-coeff'!$G$9+$BB960*'Norm-coeff'!$H$9+$BC960*'Norm-coeff'!$I$9+$BD960*'Norm-coeff'!$J$9+$BE960*'Norm-coeff'!$K$9+$BF960*'Norm-coeff'!$L$9+$BG960*'Norm-coeff'!$M$9+$BH960*'Norm-coeff'!$N$9+$BI960*'Norm-coeff'!$O$9</f>
        <v>1.48961085014701</v>
      </c>
      <c r="BW960" s="54">
        <f>'Norm-coeff'!$C$10+$AX960*'Norm-coeff'!$D$10+$AY960*'Norm-coeff'!$E$10+$AZ960*'Norm-coeff'!$F$10+$BA960*'Norm-coeff'!$G$10+$BB960*'Norm-coeff'!$H$10+$BC960*'Norm-coeff'!$I$10+$BD960*'Norm-coeff'!$J$10+$BE960*'Norm-coeff'!$K$10+$BF960*'Norm-coeff'!$L$10+$BG960*'Norm-coeff'!$M$10+$BH960*'Norm-coeff'!$N$10+$BI960*'Norm-coeff'!$O$10</f>
        <v>1.42058735749591</v>
      </c>
      <c r="BX960" s="54">
        <f>'Norm-coeff'!$C$11+$AX960*'Norm-coeff'!$D$11+$AY960*'Norm-coeff'!$E$11+$AZ960*'Norm-coeff'!$F$11+$BA960*'Norm-coeff'!$G$11+$BB960*'Norm-coeff'!$H$11+$BC960*'Norm-coeff'!$I$11+$BD960*'Norm-coeff'!$J$11+$BE960*'Norm-coeff'!$K$11+$BF960*'Norm-coeff'!$L$11+$BG960*'Norm-coeff'!$M$11+$BH960*'Norm-coeff'!$N$11+$BI960*'Norm-coeff'!$O$11</f>
        <v>0.221233014421479</v>
      </c>
      <c r="BY960" s="54">
        <f>'Norm-coeff'!$C$12+$AX960*'Norm-coeff'!$D$12+$AY960*'Norm-coeff'!$E$12+$AZ960*'Norm-coeff'!$F$12+$BA960*'Norm-coeff'!$G$12+$BB960*'Norm-coeff'!$H$12+$BC960*'Norm-coeff'!$I$12+$BD960*'Norm-coeff'!$J$12+$BE960*'Norm-coeff'!$K$12+$BF960*'Norm-coeff'!$L$12+$BG960*'Norm-coeff'!$M$12+$BH960*'Norm-coeff'!$N$12+$BI960*'Norm-coeff'!$O$12</f>
        <v>0.283527502056037</v>
      </c>
      <c r="BZ960" s="54">
        <f>'Norm-coeff'!$C$13+$AX960*'Norm-coeff'!$D$13+$AY960*'Norm-coeff'!$E$13+$AZ960*'Norm-coeff'!$F$13+$BA960*'Norm-coeff'!$G$13+$BB960*'Norm-coeff'!$H$13+$BC960*'Norm-coeff'!$I$13+$BD960*'Norm-coeff'!$J$13+$BE960*'Norm-coeff'!$K$13+$BF960*'Norm-coeff'!$L$13+$BG960*'Norm-coeff'!$M$13+$BH960*'Norm-coeff'!$N$13+$BI960*'Norm-coeff'!$O$13</f>
        <v>-4.1864930554451202E-2</v>
      </c>
      <c r="CA960" s="54">
        <f>'Norm-coeff'!$C$14+$AX960*'Norm-coeff'!$D$14+$AY960*'Norm-coeff'!$E$14+$AZ960*'Norm-coeff'!$F$14+$BA960*'Norm-coeff'!$G$14+$BB960*'Norm-coeff'!$H$14+$BC960*'Norm-coeff'!$I$14+$BD960*'Norm-coeff'!$J$14+$BE960*'Norm-coeff'!$K$14+$BF960*'Norm-coeff'!$L$14+$BG960*'Norm-coeff'!$M$14+$BH960*'Norm-coeff'!$N$14+$BI960*'Norm-coeff'!$O$14</f>
        <v>4.2526983164477103</v>
      </c>
      <c r="CC960" s="54">
        <f t="shared" si="2610"/>
        <v>0</v>
      </c>
      <c r="CG960" s="54">
        <f t="shared" si="2611"/>
        <v>0</v>
      </c>
      <c r="CH960" s="54">
        <f t="shared" si="2594"/>
        <v>0</v>
      </c>
      <c r="CI960" s="54">
        <f t="shared" si="2612"/>
        <v>0</v>
      </c>
      <c r="CJ960" s="56">
        <f t="shared" si="2613"/>
        <v>0</v>
      </c>
      <c r="CK960" s="54">
        <f t="shared" si="2614"/>
        <v>0</v>
      </c>
      <c r="CL960" s="54">
        <f t="shared" si="2615"/>
        <v>0</v>
      </c>
      <c r="CM960" s="54">
        <f t="shared" si="2616"/>
        <v>0</v>
      </c>
      <c r="CN960" s="54">
        <f t="shared" si="2617"/>
        <v>0</v>
      </c>
      <c r="CO960" s="54">
        <f t="shared" si="2618"/>
        <v>0</v>
      </c>
      <c r="CP960" s="54">
        <f t="shared" si="2619"/>
        <v>0</v>
      </c>
      <c r="CQ960" s="54">
        <f t="shared" si="2620"/>
        <v>0</v>
      </c>
      <c r="CR960" s="54">
        <f t="shared" si="2621"/>
        <v>0</v>
      </c>
      <c r="CS960" s="54">
        <f t="shared" si="2622"/>
        <v>0</v>
      </c>
      <c r="CU960" s="54">
        <f t="shared" si="2623"/>
        <v>0</v>
      </c>
      <c r="CV960" s="54">
        <f t="shared" si="2624"/>
        <v>0</v>
      </c>
      <c r="CW960" s="54">
        <f t="shared" si="2625"/>
        <v>0</v>
      </c>
      <c r="CX960" s="54">
        <f t="shared" si="2626"/>
        <v>0</v>
      </c>
      <c r="CZ960" s="54">
        <f t="shared" si="2627"/>
        <v>0</v>
      </c>
      <c r="DA960" s="54">
        <f t="shared" si="2628"/>
        <v>0</v>
      </c>
      <c r="DB960" s="54">
        <f t="shared" si="2629"/>
        <v>0</v>
      </c>
      <c r="DC960" s="54">
        <f t="shared" si="2630"/>
        <v>0</v>
      </c>
      <c r="DD960" s="54">
        <f t="shared" si="2631"/>
        <v>0</v>
      </c>
      <c r="DE960" s="54">
        <f t="shared" si="2632"/>
        <v>0</v>
      </c>
      <c r="DF960" s="54">
        <f t="shared" si="2633"/>
        <v>0</v>
      </c>
      <c r="DG960" s="54">
        <f t="shared" si="2634"/>
        <v>2</v>
      </c>
      <c r="DH960" s="71">
        <f t="shared" si="2635"/>
        <v>0</v>
      </c>
      <c r="DI960" s="71">
        <f t="shared" si="2636"/>
        <v>0</v>
      </c>
      <c r="DJ960" s="54">
        <f t="shared" si="2637"/>
        <v>0</v>
      </c>
      <c r="DK960" s="54">
        <f t="shared" si="2638"/>
        <v>2</v>
      </c>
      <c r="DL960" s="4">
        <f t="shared" si="2568"/>
        <v>0</v>
      </c>
      <c r="DM960" s="3">
        <f t="shared" si="2639"/>
        <v>0</v>
      </c>
      <c r="DN960" s="3">
        <f t="shared" si="2640"/>
        <v>0</v>
      </c>
      <c r="DO960" s="4" t="e">
        <f t="shared" si="2641"/>
        <v>#DIV/0!</v>
      </c>
      <c r="DP960" s="57"/>
      <c r="DQ960" s="57"/>
      <c r="DR960" s="56">
        <f t="shared" si="2569"/>
        <v>2</v>
      </c>
      <c r="DS960" s="56">
        <f t="shared" si="2570"/>
        <v>0</v>
      </c>
      <c r="DT960" s="38">
        <f t="shared" si="2571"/>
        <v>0</v>
      </c>
      <c r="DU960" s="38">
        <f t="shared" si="2642"/>
        <v>2</v>
      </c>
      <c r="DV960" s="38">
        <f t="shared" si="2572"/>
        <v>0</v>
      </c>
      <c r="DW960" s="39">
        <f t="shared" si="2573"/>
        <v>0</v>
      </c>
      <c r="DX960" s="39">
        <f t="shared" si="2574"/>
        <v>0</v>
      </c>
      <c r="DY960" s="39">
        <f t="shared" si="2575"/>
        <v>0</v>
      </c>
      <c r="DZ960" s="39">
        <f t="shared" si="2576"/>
        <v>0</v>
      </c>
      <c r="EA960" s="39">
        <f t="shared" si="2577"/>
        <v>0</v>
      </c>
      <c r="EB960" s="37" t="e">
        <f t="shared" si="2643"/>
        <v>#DIV/0!</v>
      </c>
      <c r="EC960" s="37" t="e">
        <f t="shared" si="2644"/>
        <v>#DIV/0!</v>
      </c>
      <c r="ED960" s="37" t="e">
        <f t="shared" si="2645"/>
        <v>#DIV/0!</v>
      </c>
      <c r="EE960" s="37" t="e">
        <f t="shared" si="2646"/>
        <v>#DIV/0!</v>
      </c>
      <c r="EF960" s="39" t="e">
        <f t="shared" si="2647"/>
        <v>#DIV/0!</v>
      </c>
      <c r="EG960" s="37" t="e">
        <f t="shared" si="2648"/>
        <v>#DIV/0!</v>
      </c>
      <c r="EH960" s="37" t="e">
        <f t="shared" si="2649"/>
        <v>#DIV/0!</v>
      </c>
      <c r="EI960" s="11" t="b">
        <f t="shared" si="2650"/>
        <v>1</v>
      </c>
      <c r="EJ960" s="11" t="b">
        <f t="shared" si="2651"/>
        <v>0</v>
      </c>
      <c r="EK960" s="39" t="e">
        <f t="shared" si="2652"/>
        <v>#DIV/0!</v>
      </c>
      <c r="EL960" s="39" t="e">
        <f t="shared" si="2653"/>
        <v>#DIV/0!</v>
      </c>
      <c r="EM960" s="39" t="e">
        <f t="shared" si="2654"/>
        <v>#DIV/0!</v>
      </c>
      <c r="EN960" s="39" t="e">
        <f t="shared" si="2655"/>
        <v>#DIV/0!</v>
      </c>
      <c r="EO960" s="39" t="e">
        <f t="shared" si="2656"/>
        <v>#DIV/0!</v>
      </c>
      <c r="EP960" s="39" t="e">
        <f t="shared" si="2657"/>
        <v>#DIV/0!</v>
      </c>
      <c r="EQ960" s="39" t="e">
        <f t="shared" si="2658"/>
        <v>#DIV/0!</v>
      </c>
      <c r="ER960" s="39" t="e">
        <f t="shared" si="2659"/>
        <v>#DIV/0!</v>
      </c>
      <c r="ES960" s="58" t="str">
        <f t="shared" si="2660"/>
        <v>(OH,F,Cl)-dominate amphibole</v>
      </c>
      <c r="ET960" s="58" t="e">
        <f t="shared" si="2661"/>
        <v>#N/A</v>
      </c>
      <c r="EU960" s="56">
        <f t="shared" si="2578"/>
        <v>0</v>
      </c>
      <c r="EV960" s="56">
        <f t="shared" si="2579"/>
        <v>0</v>
      </c>
      <c r="EW960" s="56">
        <f t="shared" si="2580"/>
        <v>0</v>
      </c>
      <c r="EX960" s="56">
        <f t="shared" si="2581"/>
        <v>0</v>
      </c>
      <c r="EY960" s="56">
        <f t="shared" si="2582"/>
        <v>0</v>
      </c>
      <c r="EZ960" s="56">
        <f t="shared" si="2583"/>
        <v>0</v>
      </c>
      <c r="FA960" s="39">
        <f t="shared" si="2584"/>
        <v>0</v>
      </c>
      <c r="FB960" s="39">
        <f t="shared" si="2585"/>
        <v>0</v>
      </c>
      <c r="FC960" s="54">
        <f t="shared" si="2586"/>
        <v>0</v>
      </c>
      <c r="FD960" s="54">
        <f t="shared" si="2587"/>
        <v>0</v>
      </c>
      <c r="FE960" s="39">
        <f t="shared" si="2588"/>
        <v>0</v>
      </c>
      <c r="FF960" s="54">
        <f t="shared" si="2589"/>
        <v>0</v>
      </c>
      <c r="FG960" s="39">
        <f t="shared" si="2590"/>
        <v>0</v>
      </c>
      <c r="FH960" s="39">
        <f t="shared" si="2662"/>
        <v>0</v>
      </c>
      <c r="FI960" s="39">
        <f t="shared" si="2663"/>
        <v>0</v>
      </c>
      <c r="FJ960" s="39">
        <f t="shared" si="2664"/>
        <v>0</v>
      </c>
      <c r="FK960" s="39" t="e">
        <f t="shared" si="2665"/>
        <v>#DIV/0!</v>
      </c>
      <c r="FL960" s="39" t="e">
        <f t="shared" si="2666"/>
        <v>#DIV/0!</v>
      </c>
      <c r="FM960" s="39" t="e">
        <f t="shared" si="2667"/>
        <v>#DIV/0!</v>
      </c>
      <c r="FN960" s="39">
        <f t="shared" si="2668"/>
        <v>1</v>
      </c>
      <c r="FO960" s="39">
        <f t="shared" si="2591"/>
        <v>0</v>
      </c>
      <c r="FP960" s="39">
        <f t="shared" si="2592"/>
        <v>0</v>
      </c>
      <c r="FQ960" s="39">
        <f t="shared" si="2593"/>
        <v>0</v>
      </c>
      <c r="FR960" s="39">
        <f t="shared" si="2669"/>
        <v>0</v>
      </c>
      <c r="FS960" s="39">
        <f t="shared" si="2670"/>
        <v>0</v>
      </c>
      <c r="FU960" s="39" t="e">
        <f t="shared" si="2671"/>
        <v>#DIV/0!</v>
      </c>
      <c r="FV960" s="39" t="e">
        <f t="shared" si="2672"/>
        <v>#DIV/0!</v>
      </c>
      <c r="FW960" s="39" t="e">
        <f t="shared" si="2673"/>
        <v>#DIV/0!</v>
      </c>
      <c r="FY960" s="39" t="e">
        <f t="shared" si="2674"/>
        <v>#DIV/0!</v>
      </c>
      <c r="FZ960" s="39" t="e">
        <f t="shared" si="2675"/>
        <v>#DIV/0!</v>
      </c>
      <c r="GA960" s="39" t="e">
        <f t="shared" si="2676"/>
        <v>#DIV/0!</v>
      </c>
      <c r="GB960" s="39" t="e">
        <f t="shared" si="2677"/>
        <v>#DIV/0!</v>
      </c>
      <c r="GC960" s="39" t="e">
        <f t="shared" si="2678"/>
        <v>#DIV/0!</v>
      </c>
      <c r="GD960" s="39" t="e">
        <f t="shared" si="2679"/>
        <v>#DIV/0!</v>
      </c>
      <c r="GE960" s="39" t="e">
        <f t="shared" si="2680"/>
        <v>#DIV/0!</v>
      </c>
      <c r="GF960" s="39" t="e">
        <f t="shared" si="2681"/>
        <v>#DIV/0!</v>
      </c>
      <c r="GG960" s="39" t="e">
        <f t="shared" si="2682"/>
        <v>#DIV/0!</v>
      </c>
      <c r="GH960" s="39" t="e">
        <f t="shared" si="2683"/>
        <v>#DIV/0!</v>
      </c>
      <c r="GI960" s="39"/>
      <c r="GJ960" s="39" t="e">
        <f t="shared" si="2684"/>
        <v>#DIV/0!</v>
      </c>
      <c r="GK960" s="39" t="e">
        <f t="shared" si="2685"/>
        <v>#DIV/0!</v>
      </c>
      <c r="GL960" s="39" t="e">
        <f t="shared" si="2686"/>
        <v>#DIV/0!</v>
      </c>
      <c r="GM960" s="39" t="e">
        <f t="shared" si="2687"/>
        <v>#DIV/0!</v>
      </c>
      <c r="GN960" s="39" t="e">
        <f t="shared" si="2688"/>
        <v>#DIV/0!</v>
      </c>
      <c r="GO960" s="57"/>
      <c r="GP960" s="57" t="e">
        <f t="shared" si="2689"/>
        <v>#DIV/0!</v>
      </c>
      <c r="GQ960" s="59" t="e">
        <f t="shared" si="2690"/>
        <v>#DIV/0!</v>
      </c>
      <c r="GR960" s="41" t="e">
        <f t="shared" si="2691"/>
        <v>#DIV/0!</v>
      </c>
      <c r="GS960" s="57" t="e">
        <f t="shared" si="2692"/>
        <v>#DIV/0!</v>
      </c>
      <c r="GT960" s="57" t="e">
        <f t="shared" si="2693"/>
        <v>#DIV/0!</v>
      </c>
      <c r="GU960" s="57" t="e">
        <f t="shared" si="2694"/>
        <v>#DIV/0!</v>
      </c>
      <c r="GV960" s="57"/>
      <c r="GW960" s="42" t="e">
        <f t="shared" si="2695"/>
        <v>#DIV/0!</v>
      </c>
      <c r="GX960" s="42" t="e">
        <f t="shared" si="2696"/>
        <v>#DIV/0!</v>
      </c>
      <c r="GY960" s="42" t="e">
        <f t="shared" si="2697"/>
        <v>#DIV/0!</v>
      </c>
      <c r="GZ960" s="57"/>
      <c r="HA960" s="2" t="e">
        <f t="shared" si="2698"/>
        <v>#DIV/0!</v>
      </c>
      <c r="HB960" s="2" t="e">
        <f t="shared" si="2699"/>
        <v>#DIV/0!</v>
      </c>
      <c r="HC960" s="2" t="e">
        <f t="shared" si="2700"/>
        <v>#DIV/0!</v>
      </c>
      <c r="HD960" s="2" t="e">
        <f t="shared" si="2701"/>
        <v>#DIV/0!</v>
      </c>
      <c r="HE960" s="2" t="e">
        <f t="shared" si="2702"/>
        <v>#DIV/0!</v>
      </c>
      <c r="HF960" s="2" t="e">
        <f t="shared" si="2703"/>
        <v>#DIV/0!</v>
      </c>
      <c r="HG960" s="2" t="e">
        <f t="shared" si="2704"/>
        <v>#DIV/0!</v>
      </c>
      <c r="HH960" s="2" t="e">
        <f t="shared" si="2705"/>
        <v>#DIV/0!</v>
      </c>
      <c r="HI960" s="2" t="e">
        <f t="shared" si="2706"/>
        <v>#DIV/0!</v>
      </c>
      <c r="HJ960" s="11" t="e">
        <f t="shared" si="2707"/>
        <v>#DIV/0!</v>
      </c>
      <c r="HK960" s="60" t="e">
        <f t="shared" si="2708"/>
        <v>#DIV/0!</v>
      </c>
      <c r="HL960" s="57"/>
      <c r="HM960" s="57" t="e">
        <f t="shared" si="2709"/>
        <v>#DIV/0!</v>
      </c>
      <c r="HN960" s="57" t="e">
        <f t="shared" si="2710"/>
        <v>#DIV/0!</v>
      </c>
      <c r="HO960" s="57" t="e">
        <f t="shared" si="2711"/>
        <v>#DIV/0!</v>
      </c>
      <c r="HP960" s="57" t="e">
        <f t="shared" si="2712"/>
        <v>#DIV/0!</v>
      </c>
      <c r="HQ960" s="57" t="e">
        <f t="shared" si="2713"/>
        <v>#DIV/0!</v>
      </c>
      <c r="HR960" s="57"/>
      <c r="HS960" s="57" t="e">
        <f t="shared" si="2714"/>
        <v>#DIV/0!</v>
      </c>
      <c r="HT960" s="57" t="e">
        <f t="shared" si="2715"/>
        <v>#DIV/0!</v>
      </c>
      <c r="HU960" s="57" t="e">
        <f t="shared" si="2716"/>
        <v>#DIV/0!</v>
      </c>
      <c r="HV960" s="57" t="e">
        <f t="shared" si="2717"/>
        <v>#DIV/0!</v>
      </c>
      <c r="HW960" s="57" t="e">
        <f t="shared" si="2718"/>
        <v>#DIV/0!</v>
      </c>
      <c r="HX960" s="57"/>
      <c r="HY960" s="57" t="e">
        <f t="shared" si="2719"/>
        <v>#DIV/0!</v>
      </c>
      <c r="HZ960" s="57" t="e">
        <f t="shared" si="2720"/>
        <v>#DIV/0!</v>
      </c>
      <c r="IA960" s="57"/>
      <c r="IB960" s="61">
        <f t="shared" si="2721"/>
        <v>0</v>
      </c>
      <c r="IC960" s="57" t="str">
        <f t="shared" si="2722"/>
        <v/>
      </c>
      <c r="ID960" s="42"/>
      <c r="IE960" s="2" t="str">
        <f t="shared" si="2723"/>
        <v/>
      </c>
      <c r="IF960" s="60" t="e">
        <f t="shared" si="2724"/>
        <v>#DIV/0!</v>
      </c>
      <c r="IG960" s="60" t="str">
        <f t="shared" si="2725"/>
        <v/>
      </c>
      <c r="IH960" s="60" t="str">
        <f t="shared" si="2726"/>
        <v>zinco-</v>
      </c>
      <c r="II960" s="60" t="str">
        <f t="shared" si="2727"/>
        <v>mangano-</v>
      </c>
      <c r="IJ960" s="60" t="e">
        <f t="shared" si="2728"/>
        <v>#DIV/0!</v>
      </c>
      <c r="IK960" s="60" t="e">
        <f t="shared" si="2729"/>
        <v>#DIV/0!</v>
      </c>
      <c r="IL960" s="60" t="e">
        <f t="shared" si="2730"/>
        <v>#DIV/0!</v>
      </c>
      <c r="IM960" s="60" t="e">
        <f t="shared" si="2731"/>
        <v>#DIV/0!</v>
      </c>
      <c r="IN960" s="60" t="str">
        <f t="shared" si="2732"/>
        <v/>
      </c>
      <c r="IO960" s="60" t="str">
        <f t="shared" si="2733"/>
        <v/>
      </c>
      <c r="IP960" s="57"/>
      <c r="IQ960" s="57" t="str">
        <f t="shared" si="2734"/>
        <v>ERROR!!</v>
      </c>
    </row>
    <row r="961" spans="24:251">
      <c r="X961" s="29">
        <f t="shared" si="2735"/>
        <v>0</v>
      </c>
      <c r="Y961" s="29">
        <f t="shared" si="2736"/>
        <v>0</v>
      </c>
      <c r="Z961" s="29" t="e">
        <f t="shared" si="2737"/>
        <v>#DIV/0!</v>
      </c>
      <c r="AA961" s="29" t="e">
        <f t="shared" si="2738"/>
        <v>#DIV/0!</v>
      </c>
      <c r="AB961" s="29" t="e">
        <f t="shared" si="2739"/>
        <v>#DIV/0!</v>
      </c>
      <c r="AC961" s="29" t="e">
        <f t="shared" si="2740"/>
        <v>#DIV/0!</v>
      </c>
      <c r="AF961" s="23">
        <v>60.084299999999999</v>
      </c>
      <c r="AG961" s="23">
        <v>79.878799999999998</v>
      </c>
      <c r="AH961" s="23">
        <v>101.96120000000001</v>
      </c>
      <c r="AI961" s="23">
        <v>151.99039999999999</v>
      </c>
      <c r="AJ961" s="23">
        <v>159.69</v>
      </c>
      <c r="AK961" s="23">
        <v>71.846400000000003</v>
      </c>
      <c r="AL961" s="23">
        <v>70.9375</v>
      </c>
      <c r="AM961" s="23">
        <v>40.304400000000001</v>
      </c>
      <c r="AN961" s="23">
        <v>56.077399999999997</v>
      </c>
      <c r="AO961" s="23">
        <v>61.978999999999999</v>
      </c>
      <c r="AP961" s="23">
        <v>94.195999999999998</v>
      </c>
      <c r="AQ961" s="23">
        <v>18.998000000000001</v>
      </c>
      <c r="AR961" s="23">
        <v>35.450000000000003</v>
      </c>
      <c r="AS961" s="23">
        <v>29.88</v>
      </c>
      <c r="AT961" s="23">
        <v>74.691999999999993</v>
      </c>
      <c r="AU961" s="23">
        <v>81.39</v>
      </c>
      <c r="AX961" s="54">
        <f t="shared" si="2595"/>
        <v>0</v>
      </c>
      <c r="AY961" s="54">
        <f t="shared" si="2596"/>
        <v>0</v>
      </c>
      <c r="AZ961" s="54">
        <f t="shared" si="2597"/>
        <v>0</v>
      </c>
      <c r="BA961" s="54">
        <f t="shared" si="2598"/>
        <v>0</v>
      </c>
      <c r="BB961" s="54">
        <f t="shared" si="2599"/>
        <v>0</v>
      </c>
      <c r="BC961" s="54">
        <f t="shared" si="2600"/>
        <v>0</v>
      </c>
      <c r="BD961" s="54">
        <f t="shared" si="2601"/>
        <v>0</v>
      </c>
      <c r="BE961" s="54">
        <f t="shared" si="2602"/>
        <v>0</v>
      </c>
      <c r="BF961" s="54">
        <f t="shared" si="2603"/>
        <v>0</v>
      </c>
      <c r="BG961" s="54">
        <f t="shared" si="2604"/>
        <v>0</v>
      </c>
      <c r="BH961" s="54">
        <f t="shared" si="2605"/>
        <v>0</v>
      </c>
      <c r="BI961" s="54">
        <f t="shared" si="2606"/>
        <v>0</v>
      </c>
      <c r="BJ961" s="54">
        <f t="shared" si="2607"/>
        <v>0</v>
      </c>
      <c r="BK961" s="54">
        <f t="shared" si="2608"/>
        <v>0</v>
      </c>
      <c r="BL961" s="54">
        <f t="shared" si="2609"/>
        <v>0</v>
      </c>
      <c r="BM961" s="42"/>
      <c r="BO961" s="54">
        <f>'Norm-coeff'!$C$2+$AX961*'Norm-coeff'!$D$2+$AY961*'Norm-coeff'!$E$2+$AZ961*'Norm-coeff'!$F$2+$BA961*'Norm-coeff'!$G$2+$BB961*'Norm-coeff'!$H$2+$BC961*'Norm-coeff'!$I$2+$BD961*'Norm-coeff'!$J$2+$BE961*'Norm-coeff'!$K$2+$BF961*'Norm-coeff'!$L$2+$BG961*'Norm-coeff'!$M$2+$BH961*'Norm-coeff'!$N$2+$BI961*'Norm-coeff'!$O$2</f>
        <v>5.4045421474420303</v>
      </c>
      <c r="BP961" s="54">
        <f>'Norm-coeff'!$C$3+$AX961*'Norm-coeff'!$D$3+$AY961*'Norm-coeff'!$E$3+$AZ961*'Norm-coeff'!$F$3+$BA961*'Norm-coeff'!$G$3+$BB961*'Norm-coeff'!$H$3+$BC961*'Norm-coeff'!$I$3+$BD961*'Norm-coeff'!$J$3+$BE961*'Norm-coeff'!$K$3+$BF961*'Norm-coeff'!$L$3+$BG961*'Norm-coeff'!$M$3+$BH961*'Norm-coeff'!$N$3+$BI961*'Norm-coeff'!$O$3</f>
        <v>3.15319116612705</v>
      </c>
      <c r="BQ961" s="54">
        <f>'Norm-coeff'!$C$4+$AX961*'Norm-coeff'!$D$4+$AY961*'Norm-coeff'!$E$4+$AZ961*'Norm-coeff'!$F$4+$BA961*'Norm-coeff'!$G$4+$BB961*'Norm-coeff'!$H$4+$BC961*'Norm-coeff'!$I$4+$BD961*'Norm-coeff'!$J$4+$BE961*'Norm-coeff'!$K$4+$BF961*'Norm-coeff'!$L$4+$BG961*'Norm-coeff'!$M$4+$BH961*'Norm-coeff'!$N$4+$BI961*'Norm-coeff'!$O$4</f>
        <v>1.42115649462768</v>
      </c>
      <c r="BR961" s="54">
        <f>'Norm-coeff'!$C$5+$AX961*'Norm-coeff'!$D$5+$AY961*'Norm-coeff'!$E$5+$AZ961*'Norm-coeff'!$F$5+$BA961*'Norm-coeff'!$G$5+$BB961*'Norm-coeff'!$H$5+$BC961*'Norm-coeff'!$I$5+$BD961*'Norm-coeff'!$J$5+$BE961*'Norm-coeff'!$K$5+$BF961*'Norm-coeff'!$L$5+$BG961*'Norm-coeff'!$M$5+$BH961*'Norm-coeff'!$N$5+$BI961*'Norm-coeff'!$O$5</f>
        <v>1.0553329241296201</v>
      </c>
      <c r="BS961" s="54">
        <f>'Norm-coeff'!$C$6+$AX961*'Norm-coeff'!$D$6+$AY961*'Norm-coeff'!$E$6+$AZ961*'Norm-coeff'!$F$6+$BA961*'Norm-coeff'!$G$6+$BB961*'Norm-coeff'!$H$6+$BC961*'Norm-coeff'!$I$6+$BD961*'Norm-coeff'!$J$6+$BE961*'Norm-coeff'!$K$6+$BF961*'Norm-coeff'!$L$6+$BG961*'Norm-coeff'!$M$6+$BH961*'Norm-coeff'!$N$6+$BI961*'Norm-coeff'!$O$6</f>
        <v>-1.48700885495103E-2</v>
      </c>
      <c r="BT961" s="54">
        <f>'Norm-coeff'!$C$7+$AX961*'Norm-coeff'!$D$7+$AY961*'Norm-coeff'!$E$7+$AZ961*'Norm-coeff'!$F$7+$BA961*'Norm-coeff'!$G$7+$BB961*'Norm-coeff'!$H$7+$BC961*'Norm-coeff'!$I$7+$BD961*'Norm-coeff'!$J$7+$BE961*'Norm-coeff'!$K$7+$BF961*'Norm-coeff'!$L$7+$BG961*'Norm-coeff'!$M$7+$BH961*'Norm-coeff'!$N$7+$BI961*'Norm-coeff'!$O$7</f>
        <v>2.0907583608832998</v>
      </c>
      <c r="BU961" s="54">
        <f>'Norm-coeff'!$C$8+$AX961*'Norm-coeff'!$D$8+$AY961*'Norm-coeff'!$E$8+$AZ961*'Norm-coeff'!$F$8+$BA961*'Norm-coeff'!$G$8+$BB961*'Norm-coeff'!$H$8+$BC961*'Norm-coeff'!$I$8+$BD961*'Norm-coeff'!$J$8+$BE961*'Norm-coeff'!$K$8+$BF961*'Norm-coeff'!$L$8+$BG961*'Norm-coeff'!$M$8+$BH961*'Norm-coeff'!$N$8+$BI961*'Norm-coeff'!$O$8</f>
        <v>0.65894159836244504</v>
      </c>
      <c r="BV961" s="54">
        <f>'Norm-coeff'!$C$9+$AX961*'Norm-coeff'!$D$9+$AY961*'Norm-coeff'!$E$9+$AZ961*'Norm-coeff'!$F$9+$BA961*'Norm-coeff'!$G$9+$BB961*'Norm-coeff'!$H$9+$BC961*'Norm-coeff'!$I$9+$BD961*'Norm-coeff'!$J$9+$BE961*'Norm-coeff'!$K$9+$BF961*'Norm-coeff'!$L$9+$BG961*'Norm-coeff'!$M$9+$BH961*'Norm-coeff'!$N$9+$BI961*'Norm-coeff'!$O$9</f>
        <v>1.48961085014701</v>
      </c>
      <c r="BW961" s="54">
        <f>'Norm-coeff'!$C$10+$AX961*'Norm-coeff'!$D$10+$AY961*'Norm-coeff'!$E$10+$AZ961*'Norm-coeff'!$F$10+$BA961*'Norm-coeff'!$G$10+$BB961*'Norm-coeff'!$H$10+$BC961*'Norm-coeff'!$I$10+$BD961*'Norm-coeff'!$J$10+$BE961*'Norm-coeff'!$K$10+$BF961*'Norm-coeff'!$L$10+$BG961*'Norm-coeff'!$M$10+$BH961*'Norm-coeff'!$N$10+$BI961*'Norm-coeff'!$O$10</f>
        <v>1.42058735749591</v>
      </c>
      <c r="BX961" s="54">
        <f>'Norm-coeff'!$C$11+$AX961*'Norm-coeff'!$D$11+$AY961*'Norm-coeff'!$E$11+$AZ961*'Norm-coeff'!$F$11+$BA961*'Norm-coeff'!$G$11+$BB961*'Norm-coeff'!$H$11+$BC961*'Norm-coeff'!$I$11+$BD961*'Norm-coeff'!$J$11+$BE961*'Norm-coeff'!$K$11+$BF961*'Norm-coeff'!$L$11+$BG961*'Norm-coeff'!$M$11+$BH961*'Norm-coeff'!$N$11+$BI961*'Norm-coeff'!$O$11</f>
        <v>0.221233014421479</v>
      </c>
      <c r="BY961" s="54">
        <f>'Norm-coeff'!$C$12+$AX961*'Norm-coeff'!$D$12+$AY961*'Norm-coeff'!$E$12+$AZ961*'Norm-coeff'!$F$12+$BA961*'Norm-coeff'!$G$12+$BB961*'Norm-coeff'!$H$12+$BC961*'Norm-coeff'!$I$12+$BD961*'Norm-coeff'!$J$12+$BE961*'Norm-coeff'!$K$12+$BF961*'Norm-coeff'!$L$12+$BG961*'Norm-coeff'!$M$12+$BH961*'Norm-coeff'!$N$12+$BI961*'Norm-coeff'!$O$12</f>
        <v>0.283527502056037</v>
      </c>
      <c r="BZ961" s="54">
        <f>'Norm-coeff'!$C$13+$AX961*'Norm-coeff'!$D$13+$AY961*'Norm-coeff'!$E$13+$AZ961*'Norm-coeff'!$F$13+$BA961*'Norm-coeff'!$G$13+$BB961*'Norm-coeff'!$H$13+$BC961*'Norm-coeff'!$I$13+$BD961*'Norm-coeff'!$J$13+$BE961*'Norm-coeff'!$K$13+$BF961*'Norm-coeff'!$L$13+$BG961*'Norm-coeff'!$M$13+$BH961*'Norm-coeff'!$N$13+$BI961*'Norm-coeff'!$O$13</f>
        <v>-4.1864930554451202E-2</v>
      </c>
      <c r="CA961" s="54">
        <f>'Norm-coeff'!$C$14+$AX961*'Norm-coeff'!$D$14+$AY961*'Norm-coeff'!$E$14+$AZ961*'Norm-coeff'!$F$14+$BA961*'Norm-coeff'!$G$14+$BB961*'Norm-coeff'!$H$14+$BC961*'Norm-coeff'!$I$14+$BD961*'Norm-coeff'!$J$14+$BE961*'Norm-coeff'!$K$14+$BF961*'Norm-coeff'!$L$14+$BG961*'Norm-coeff'!$M$14+$BH961*'Norm-coeff'!$N$14+$BI961*'Norm-coeff'!$O$14</f>
        <v>4.2526983164477103</v>
      </c>
      <c r="CC961" s="54">
        <f t="shared" si="2610"/>
        <v>0</v>
      </c>
      <c r="CG961" s="54">
        <f t="shared" si="2611"/>
        <v>0</v>
      </c>
      <c r="CH961" s="54">
        <f t="shared" si="2594"/>
        <v>0</v>
      </c>
      <c r="CI961" s="54">
        <f t="shared" si="2612"/>
        <v>0</v>
      </c>
      <c r="CJ961" s="56">
        <f t="shared" si="2613"/>
        <v>0</v>
      </c>
      <c r="CK961" s="54">
        <f t="shared" si="2614"/>
        <v>0</v>
      </c>
      <c r="CL961" s="54">
        <f t="shared" si="2615"/>
        <v>0</v>
      </c>
      <c r="CM961" s="54">
        <f t="shared" si="2616"/>
        <v>0</v>
      </c>
      <c r="CN961" s="54">
        <f t="shared" si="2617"/>
        <v>0</v>
      </c>
      <c r="CO961" s="54">
        <f t="shared" si="2618"/>
        <v>0</v>
      </c>
      <c r="CP961" s="54">
        <f t="shared" si="2619"/>
        <v>0</v>
      </c>
      <c r="CQ961" s="54">
        <f t="shared" si="2620"/>
        <v>0</v>
      </c>
      <c r="CR961" s="54">
        <f t="shared" si="2621"/>
        <v>0</v>
      </c>
      <c r="CS961" s="54">
        <f t="shared" si="2622"/>
        <v>0</v>
      </c>
      <c r="CU961" s="54">
        <f t="shared" si="2623"/>
        <v>0</v>
      </c>
      <c r="CV961" s="54">
        <f t="shared" si="2624"/>
        <v>0</v>
      </c>
      <c r="CW961" s="54">
        <f t="shared" si="2625"/>
        <v>0</v>
      </c>
      <c r="CX961" s="54">
        <f t="shared" si="2626"/>
        <v>0</v>
      </c>
      <c r="CZ961" s="54">
        <f t="shared" si="2627"/>
        <v>0</v>
      </c>
      <c r="DA961" s="54">
        <f t="shared" si="2628"/>
        <v>0</v>
      </c>
      <c r="DB961" s="54">
        <f t="shared" si="2629"/>
        <v>0</v>
      </c>
      <c r="DC961" s="54">
        <f t="shared" si="2630"/>
        <v>0</v>
      </c>
      <c r="DD961" s="54">
        <f t="shared" si="2631"/>
        <v>0</v>
      </c>
      <c r="DE961" s="54">
        <f t="shared" si="2632"/>
        <v>0</v>
      </c>
      <c r="DF961" s="54">
        <f t="shared" si="2633"/>
        <v>0</v>
      </c>
      <c r="DG961" s="54">
        <f t="shared" si="2634"/>
        <v>2</v>
      </c>
      <c r="DH961" s="71">
        <f t="shared" si="2635"/>
        <v>0</v>
      </c>
      <c r="DI961" s="71">
        <f t="shared" si="2636"/>
        <v>0</v>
      </c>
      <c r="DJ961" s="54">
        <f t="shared" si="2637"/>
        <v>0</v>
      </c>
      <c r="DK961" s="54">
        <f t="shared" si="2638"/>
        <v>2</v>
      </c>
      <c r="DL961" s="4">
        <f t="shared" si="2568"/>
        <v>0</v>
      </c>
      <c r="DM961" s="3">
        <f t="shared" si="2639"/>
        <v>0</v>
      </c>
      <c r="DN961" s="3">
        <f t="shared" si="2640"/>
        <v>0</v>
      </c>
      <c r="DO961" s="4" t="e">
        <f t="shared" si="2641"/>
        <v>#DIV/0!</v>
      </c>
      <c r="DP961" s="57"/>
      <c r="DQ961" s="57"/>
      <c r="DR961" s="56">
        <f t="shared" si="2569"/>
        <v>2</v>
      </c>
      <c r="DS961" s="56">
        <f t="shared" si="2570"/>
        <v>0</v>
      </c>
      <c r="DT961" s="38">
        <f t="shared" si="2571"/>
        <v>0</v>
      </c>
      <c r="DU961" s="38">
        <f t="shared" si="2642"/>
        <v>2</v>
      </c>
      <c r="DV961" s="38">
        <f t="shared" si="2572"/>
        <v>0</v>
      </c>
      <c r="DW961" s="39">
        <f t="shared" si="2573"/>
        <v>0</v>
      </c>
      <c r="DX961" s="39">
        <f t="shared" si="2574"/>
        <v>0</v>
      </c>
      <c r="DY961" s="39">
        <f t="shared" si="2575"/>
        <v>0</v>
      </c>
      <c r="DZ961" s="39">
        <f t="shared" si="2576"/>
        <v>0</v>
      </c>
      <c r="EA961" s="39">
        <f t="shared" si="2577"/>
        <v>0</v>
      </c>
      <c r="EB961" s="37" t="e">
        <f t="shared" si="2643"/>
        <v>#DIV/0!</v>
      </c>
      <c r="EC961" s="37" t="e">
        <f t="shared" si="2644"/>
        <v>#DIV/0!</v>
      </c>
      <c r="ED961" s="37" t="e">
        <f t="shared" si="2645"/>
        <v>#DIV/0!</v>
      </c>
      <c r="EE961" s="37" t="e">
        <f t="shared" si="2646"/>
        <v>#DIV/0!</v>
      </c>
      <c r="EF961" s="39" t="e">
        <f t="shared" si="2647"/>
        <v>#DIV/0!</v>
      </c>
      <c r="EG961" s="37" t="e">
        <f t="shared" si="2648"/>
        <v>#DIV/0!</v>
      </c>
      <c r="EH961" s="37" t="e">
        <f t="shared" si="2649"/>
        <v>#DIV/0!</v>
      </c>
      <c r="EI961" s="11" t="b">
        <f t="shared" si="2650"/>
        <v>1</v>
      </c>
      <c r="EJ961" s="11" t="b">
        <f t="shared" si="2651"/>
        <v>0</v>
      </c>
      <c r="EK961" s="39" t="e">
        <f t="shared" si="2652"/>
        <v>#DIV/0!</v>
      </c>
      <c r="EL961" s="39" t="e">
        <f t="shared" si="2653"/>
        <v>#DIV/0!</v>
      </c>
      <c r="EM961" s="39" t="e">
        <f t="shared" si="2654"/>
        <v>#DIV/0!</v>
      </c>
      <c r="EN961" s="39" t="e">
        <f t="shared" si="2655"/>
        <v>#DIV/0!</v>
      </c>
      <c r="EO961" s="39" t="e">
        <f t="shared" si="2656"/>
        <v>#DIV/0!</v>
      </c>
      <c r="EP961" s="39" t="e">
        <f t="shared" si="2657"/>
        <v>#DIV/0!</v>
      </c>
      <c r="EQ961" s="39" t="e">
        <f t="shared" si="2658"/>
        <v>#DIV/0!</v>
      </c>
      <c r="ER961" s="39" t="e">
        <f t="shared" si="2659"/>
        <v>#DIV/0!</v>
      </c>
      <c r="ES961" s="58" t="str">
        <f t="shared" si="2660"/>
        <v>(OH,F,Cl)-dominate amphibole</v>
      </c>
      <c r="ET961" s="58" t="e">
        <f t="shared" si="2661"/>
        <v>#N/A</v>
      </c>
      <c r="EU961" s="56">
        <f t="shared" si="2578"/>
        <v>0</v>
      </c>
      <c r="EV961" s="56">
        <f t="shared" si="2579"/>
        <v>0</v>
      </c>
      <c r="EW961" s="56">
        <f t="shared" si="2580"/>
        <v>0</v>
      </c>
      <c r="EX961" s="56">
        <f t="shared" si="2581"/>
        <v>0</v>
      </c>
      <c r="EY961" s="56">
        <f t="shared" si="2582"/>
        <v>0</v>
      </c>
      <c r="EZ961" s="56">
        <f t="shared" si="2583"/>
        <v>0</v>
      </c>
      <c r="FA961" s="39">
        <f t="shared" si="2584"/>
        <v>0</v>
      </c>
      <c r="FB961" s="39">
        <f t="shared" si="2585"/>
        <v>0</v>
      </c>
      <c r="FC961" s="54">
        <f t="shared" si="2586"/>
        <v>0</v>
      </c>
      <c r="FD961" s="54">
        <f t="shared" si="2587"/>
        <v>0</v>
      </c>
      <c r="FE961" s="39">
        <f t="shared" si="2588"/>
        <v>0</v>
      </c>
      <c r="FF961" s="54">
        <f t="shared" si="2589"/>
        <v>0</v>
      </c>
      <c r="FG961" s="39">
        <f t="shared" si="2590"/>
        <v>0</v>
      </c>
      <c r="FH961" s="39">
        <f t="shared" si="2662"/>
        <v>0</v>
      </c>
      <c r="FI961" s="39">
        <f t="shared" si="2663"/>
        <v>0</v>
      </c>
      <c r="FJ961" s="39">
        <f t="shared" si="2664"/>
        <v>0</v>
      </c>
      <c r="FK961" s="39" t="e">
        <f t="shared" si="2665"/>
        <v>#DIV/0!</v>
      </c>
      <c r="FL961" s="39" t="e">
        <f t="shared" si="2666"/>
        <v>#DIV/0!</v>
      </c>
      <c r="FM961" s="39" t="e">
        <f t="shared" si="2667"/>
        <v>#DIV/0!</v>
      </c>
      <c r="FN961" s="39">
        <f t="shared" si="2668"/>
        <v>1</v>
      </c>
      <c r="FO961" s="39">
        <f t="shared" si="2591"/>
        <v>0</v>
      </c>
      <c r="FP961" s="39">
        <f t="shared" si="2592"/>
        <v>0</v>
      </c>
      <c r="FQ961" s="39">
        <f t="shared" si="2593"/>
        <v>0</v>
      </c>
      <c r="FR961" s="39">
        <f t="shared" si="2669"/>
        <v>0</v>
      </c>
      <c r="FS961" s="39">
        <f t="shared" si="2670"/>
        <v>0</v>
      </c>
      <c r="FU961" s="39" t="e">
        <f t="shared" si="2671"/>
        <v>#DIV/0!</v>
      </c>
      <c r="FV961" s="39" t="e">
        <f t="shared" si="2672"/>
        <v>#DIV/0!</v>
      </c>
      <c r="FW961" s="39" t="e">
        <f t="shared" si="2673"/>
        <v>#DIV/0!</v>
      </c>
      <c r="FY961" s="39" t="e">
        <f t="shared" si="2674"/>
        <v>#DIV/0!</v>
      </c>
      <c r="FZ961" s="39" t="e">
        <f t="shared" si="2675"/>
        <v>#DIV/0!</v>
      </c>
      <c r="GA961" s="39" t="e">
        <f t="shared" si="2676"/>
        <v>#DIV/0!</v>
      </c>
      <c r="GB961" s="39" t="e">
        <f t="shared" si="2677"/>
        <v>#DIV/0!</v>
      </c>
      <c r="GC961" s="39" t="e">
        <f t="shared" si="2678"/>
        <v>#DIV/0!</v>
      </c>
      <c r="GD961" s="39" t="e">
        <f t="shared" si="2679"/>
        <v>#DIV/0!</v>
      </c>
      <c r="GE961" s="39" t="e">
        <f t="shared" si="2680"/>
        <v>#DIV/0!</v>
      </c>
      <c r="GF961" s="39" t="e">
        <f t="shared" si="2681"/>
        <v>#DIV/0!</v>
      </c>
      <c r="GG961" s="39" t="e">
        <f t="shared" si="2682"/>
        <v>#DIV/0!</v>
      </c>
      <c r="GH961" s="39" t="e">
        <f t="shared" si="2683"/>
        <v>#DIV/0!</v>
      </c>
      <c r="GI961" s="39"/>
      <c r="GJ961" s="39" t="e">
        <f t="shared" si="2684"/>
        <v>#DIV/0!</v>
      </c>
      <c r="GK961" s="39" t="e">
        <f t="shared" si="2685"/>
        <v>#DIV/0!</v>
      </c>
      <c r="GL961" s="39" t="e">
        <f t="shared" si="2686"/>
        <v>#DIV/0!</v>
      </c>
      <c r="GM961" s="39" t="e">
        <f t="shared" si="2687"/>
        <v>#DIV/0!</v>
      </c>
      <c r="GN961" s="39" t="e">
        <f t="shared" si="2688"/>
        <v>#DIV/0!</v>
      </c>
      <c r="GO961" s="57"/>
      <c r="GP961" s="57" t="e">
        <f t="shared" si="2689"/>
        <v>#DIV/0!</v>
      </c>
      <c r="GQ961" s="59" t="e">
        <f t="shared" si="2690"/>
        <v>#DIV/0!</v>
      </c>
      <c r="GR961" s="41" t="e">
        <f t="shared" si="2691"/>
        <v>#DIV/0!</v>
      </c>
      <c r="GS961" s="57" t="e">
        <f t="shared" si="2692"/>
        <v>#DIV/0!</v>
      </c>
      <c r="GT961" s="57" t="e">
        <f t="shared" si="2693"/>
        <v>#DIV/0!</v>
      </c>
      <c r="GU961" s="57" t="e">
        <f t="shared" si="2694"/>
        <v>#DIV/0!</v>
      </c>
      <c r="GV961" s="57"/>
      <c r="GW961" s="42" t="e">
        <f t="shared" si="2695"/>
        <v>#DIV/0!</v>
      </c>
      <c r="GX961" s="42" t="e">
        <f t="shared" si="2696"/>
        <v>#DIV/0!</v>
      </c>
      <c r="GY961" s="42" t="e">
        <f t="shared" si="2697"/>
        <v>#DIV/0!</v>
      </c>
      <c r="GZ961" s="57"/>
      <c r="HA961" s="2" t="e">
        <f t="shared" si="2698"/>
        <v>#DIV/0!</v>
      </c>
      <c r="HB961" s="2" t="e">
        <f t="shared" si="2699"/>
        <v>#DIV/0!</v>
      </c>
      <c r="HC961" s="2" t="e">
        <f t="shared" si="2700"/>
        <v>#DIV/0!</v>
      </c>
      <c r="HD961" s="2" t="e">
        <f t="shared" si="2701"/>
        <v>#DIV/0!</v>
      </c>
      <c r="HE961" s="2" t="e">
        <f t="shared" si="2702"/>
        <v>#DIV/0!</v>
      </c>
      <c r="HF961" s="2" t="e">
        <f t="shared" si="2703"/>
        <v>#DIV/0!</v>
      </c>
      <c r="HG961" s="2" t="e">
        <f t="shared" si="2704"/>
        <v>#DIV/0!</v>
      </c>
      <c r="HH961" s="2" t="e">
        <f t="shared" si="2705"/>
        <v>#DIV/0!</v>
      </c>
      <c r="HI961" s="2" t="e">
        <f t="shared" si="2706"/>
        <v>#DIV/0!</v>
      </c>
      <c r="HJ961" s="11" t="e">
        <f t="shared" si="2707"/>
        <v>#DIV/0!</v>
      </c>
      <c r="HK961" s="60" t="e">
        <f t="shared" si="2708"/>
        <v>#DIV/0!</v>
      </c>
      <c r="HL961" s="57"/>
      <c r="HM961" s="57" t="e">
        <f t="shared" si="2709"/>
        <v>#DIV/0!</v>
      </c>
      <c r="HN961" s="57" t="e">
        <f t="shared" si="2710"/>
        <v>#DIV/0!</v>
      </c>
      <c r="HO961" s="57" t="e">
        <f t="shared" si="2711"/>
        <v>#DIV/0!</v>
      </c>
      <c r="HP961" s="57" t="e">
        <f t="shared" si="2712"/>
        <v>#DIV/0!</v>
      </c>
      <c r="HQ961" s="57" t="e">
        <f t="shared" si="2713"/>
        <v>#DIV/0!</v>
      </c>
      <c r="HR961" s="57"/>
      <c r="HS961" s="57" t="e">
        <f t="shared" si="2714"/>
        <v>#DIV/0!</v>
      </c>
      <c r="HT961" s="57" t="e">
        <f t="shared" si="2715"/>
        <v>#DIV/0!</v>
      </c>
      <c r="HU961" s="57" t="e">
        <f t="shared" si="2716"/>
        <v>#DIV/0!</v>
      </c>
      <c r="HV961" s="57" t="e">
        <f t="shared" si="2717"/>
        <v>#DIV/0!</v>
      </c>
      <c r="HW961" s="57" t="e">
        <f t="shared" si="2718"/>
        <v>#DIV/0!</v>
      </c>
      <c r="HX961" s="57"/>
      <c r="HY961" s="57" t="e">
        <f t="shared" si="2719"/>
        <v>#DIV/0!</v>
      </c>
      <c r="HZ961" s="57" t="e">
        <f t="shared" si="2720"/>
        <v>#DIV/0!</v>
      </c>
      <c r="IA961" s="57"/>
      <c r="IB961" s="61">
        <f t="shared" si="2721"/>
        <v>0</v>
      </c>
      <c r="IC961" s="57" t="str">
        <f t="shared" si="2722"/>
        <v/>
      </c>
      <c r="ID961" s="42"/>
      <c r="IE961" s="2" t="str">
        <f t="shared" si="2723"/>
        <v/>
      </c>
      <c r="IF961" s="60" t="e">
        <f t="shared" si="2724"/>
        <v>#DIV/0!</v>
      </c>
      <c r="IG961" s="60" t="str">
        <f t="shared" si="2725"/>
        <v/>
      </c>
      <c r="IH961" s="60" t="str">
        <f t="shared" si="2726"/>
        <v>zinco-</v>
      </c>
      <c r="II961" s="60" t="str">
        <f t="shared" si="2727"/>
        <v>mangano-</v>
      </c>
      <c r="IJ961" s="60" t="e">
        <f t="shared" si="2728"/>
        <v>#DIV/0!</v>
      </c>
      <c r="IK961" s="60" t="e">
        <f t="shared" si="2729"/>
        <v>#DIV/0!</v>
      </c>
      <c r="IL961" s="60" t="e">
        <f t="shared" si="2730"/>
        <v>#DIV/0!</v>
      </c>
      <c r="IM961" s="60" t="e">
        <f t="shared" si="2731"/>
        <v>#DIV/0!</v>
      </c>
      <c r="IN961" s="60" t="str">
        <f t="shared" si="2732"/>
        <v/>
      </c>
      <c r="IO961" s="60" t="str">
        <f t="shared" si="2733"/>
        <v/>
      </c>
      <c r="IP961" s="57"/>
      <c r="IQ961" s="57" t="str">
        <f t="shared" si="2734"/>
        <v>ERROR!!</v>
      </c>
    </row>
    <row r="962" spans="24:251">
      <c r="X962" s="29">
        <f t="shared" si="2735"/>
        <v>0</v>
      </c>
      <c r="Y962" s="29">
        <f t="shared" si="2736"/>
        <v>0</v>
      </c>
      <c r="Z962" s="29" t="e">
        <f t="shared" si="2737"/>
        <v>#DIV/0!</v>
      </c>
      <c r="AA962" s="29" t="e">
        <f t="shared" si="2738"/>
        <v>#DIV/0!</v>
      </c>
      <c r="AB962" s="29" t="e">
        <f t="shared" si="2739"/>
        <v>#DIV/0!</v>
      </c>
      <c r="AC962" s="29" t="e">
        <f t="shared" si="2740"/>
        <v>#DIV/0!</v>
      </c>
      <c r="AF962" s="23">
        <v>60.084299999999999</v>
      </c>
      <c r="AG962" s="23">
        <v>79.878799999999998</v>
      </c>
      <c r="AH962" s="23">
        <v>101.96120000000001</v>
      </c>
      <c r="AI962" s="23">
        <v>151.99039999999999</v>
      </c>
      <c r="AJ962" s="23">
        <v>159.69</v>
      </c>
      <c r="AK962" s="23">
        <v>71.846400000000003</v>
      </c>
      <c r="AL962" s="23">
        <v>70.9375</v>
      </c>
      <c r="AM962" s="23">
        <v>40.304400000000001</v>
      </c>
      <c r="AN962" s="23">
        <v>56.077399999999997</v>
      </c>
      <c r="AO962" s="23">
        <v>61.978999999999999</v>
      </c>
      <c r="AP962" s="23">
        <v>94.195999999999998</v>
      </c>
      <c r="AQ962" s="23">
        <v>18.998000000000001</v>
      </c>
      <c r="AR962" s="23">
        <v>35.450000000000003</v>
      </c>
      <c r="AS962" s="23">
        <v>29.88</v>
      </c>
      <c r="AT962" s="23">
        <v>74.691999999999993</v>
      </c>
      <c r="AU962" s="23">
        <v>81.39</v>
      </c>
      <c r="AX962" s="54">
        <f t="shared" si="2595"/>
        <v>0</v>
      </c>
      <c r="AY962" s="54">
        <f t="shared" si="2596"/>
        <v>0</v>
      </c>
      <c r="AZ962" s="54">
        <f t="shared" si="2597"/>
        <v>0</v>
      </c>
      <c r="BA962" s="54">
        <f t="shared" si="2598"/>
        <v>0</v>
      </c>
      <c r="BB962" s="54">
        <f t="shared" si="2599"/>
        <v>0</v>
      </c>
      <c r="BC962" s="54">
        <f t="shared" si="2600"/>
        <v>0</v>
      </c>
      <c r="BD962" s="54">
        <f t="shared" si="2601"/>
        <v>0</v>
      </c>
      <c r="BE962" s="54">
        <f t="shared" si="2602"/>
        <v>0</v>
      </c>
      <c r="BF962" s="54">
        <f t="shared" si="2603"/>
        <v>0</v>
      </c>
      <c r="BG962" s="54">
        <f t="shared" si="2604"/>
        <v>0</v>
      </c>
      <c r="BH962" s="54">
        <f t="shared" si="2605"/>
        <v>0</v>
      </c>
      <c r="BI962" s="54">
        <f t="shared" si="2606"/>
        <v>0</v>
      </c>
      <c r="BJ962" s="54">
        <f t="shared" si="2607"/>
        <v>0</v>
      </c>
      <c r="BK962" s="54">
        <f t="shared" si="2608"/>
        <v>0</v>
      </c>
      <c r="BL962" s="54">
        <f t="shared" si="2609"/>
        <v>0</v>
      </c>
      <c r="BM962" s="42"/>
      <c r="BO962" s="54">
        <f>'Norm-coeff'!$C$2+$AX962*'Norm-coeff'!$D$2+$AY962*'Norm-coeff'!$E$2+$AZ962*'Norm-coeff'!$F$2+$BA962*'Norm-coeff'!$G$2+$BB962*'Norm-coeff'!$H$2+$BC962*'Norm-coeff'!$I$2+$BD962*'Norm-coeff'!$J$2+$BE962*'Norm-coeff'!$K$2+$BF962*'Norm-coeff'!$L$2+$BG962*'Norm-coeff'!$M$2+$BH962*'Norm-coeff'!$N$2+$BI962*'Norm-coeff'!$O$2</f>
        <v>5.4045421474420303</v>
      </c>
      <c r="BP962" s="54">
        <f>'Norm-coeff'!$C$3+$AX962*'Norm-coeff'!$D$3+$AY962*'Norm-coeff'!$E$3+$AZ962*'Norm-coeff'!$F$3+$BA962*'Norm-coeff'!$G$3+$BB962*'Norm-coeff'!$H$3+$BC962*'Norm-coeff'!$I$3+$BD962*'Norm-coeff'!$J$3+$BE962*'Norm-coeff'!$K$3+$BF962*'Norm-coeff'!$L$3+$BG962*'Norm-coeff'!$M$3+$BH962*'Norm-coeff'!$N$3+$BI962*'Norm-coeff'!$O$3</f>
        <v>3.15319116612705</v>
      </c>
      <c r="BQ962" s="54">
        <f>'Norm-coeff'!$C$4+$AX962*'Norm-coeff'!$D$4+$AY962*'Norm-coeff'!$E$4+$AZ962*'Norm-coeff'!$F$4+$BA962*'Norm-coeff'!$G$4+$BB962*'Norm-coeff'!$H$4+$BC962*'Norm-coeff'!$I$4+$BD962*'Norm-coeff'!$J$4+$BE962*'Norm-coeff'!$K$4+$BF962*'Norm-coeff'!$L$4+$BG962*'Norm-coeff'!$M$4+$BH962*'Norm-coeff'!$N$4+$BI962*'Norm-coeff'!$O$4</f>
        <v>1.42115649462768</v>
      </c>
      <c r="BR962" s="54">
        <f>'Norm-coeff'!$C$5+$AX962*'Norm-coeff'!$D$5+$AY962*'Norm-coeff'!$E$5+$AZ962*'Norm-coeff'!$F$5+$BA962*'Norm-coeff'!$G$5+$BB962*'Norm-coeff'!$H$5+$BC962*'Norm-coeff'!$I$5+$BD962*'Norm-coeff'!$J$5+$BE962*'Norm-coeff'!$K$5+$BF962*'Norm-coeff'!$L$5+$BG962*'Norm-coeff'!$M$5+$BH962*'Norm-coeff'!$N$5+$BI962*'Norm-coeff'!$O$5</f>
        <v>1.0553329241296201</v>
      </c>
      <c r="BS962" s="54">
        <f>'Norm-coeff'!$C$6+$AX962*'Norm-coeff'!$D$6+$AY962*'Norm-coeff'!$E$6+$AZ962*'Norm-coeff'!$F$6+$BA962*'Norm-coeff'!$G$6+$BB962*'Norm-coeff'!$H$6+$BC962*'Norm-coeff'!$I$6+$BD962*'Norm-coeff'!$J$6+$BE962*'Norm-coeff'!$K$6+$BF962*'Norm-coeff'!$L$6+$BG962*'Norm-coeff'!$M$6+$BH962*'Norm-coeff'!$N$6+$BI962*'Norm-coeff'!$O$6</f>
        <v>-1.48700885495103E-2</v>
      </c>
      <c r="BT962" s="54">
        <f>'Norm-coeff'!$C$7+$AX962*'Norm-coeff'!$D$7+$AY962*'Norm-coeff'!$E$7+$AZ962*'Norm-coeff'!$F$7+$BA962*'Norm-coeff'!$G$7+$BB962*'Norm-coeff'!$H$7+$BC962*'Norm-coeff'!$I$7+$BD962*'Norm-coeff'!$J$7+$BE962*'Norm-coeff'!$K$7+$BF962*'Norm-coeff'!$L$7+$BG962*'Norm-coeff'!$M$7+$BH962*'Norm-coeff'!$N$7+$BI962*'Norm-coeff'!$O$7</f>
        <v>2.0907583608832998</v>
      </c>
      <c r="BU962" s="54">
        <f>'Norm-coeff'!$C$8+$AX962*'Norm-coeff'!$D$8+$AY962*'Norm-coeff'!$E$8+$AZ962*'Norm-coeff'!$F$8+$BA962*'Norm-coeff'!$G$8+$BB962*'Norm-coeff'!$H$8+$BC962*'Norm-coeff'!$I$8+$BD962*'Norm-coeff'!$J$8+$BE962*'Norm-coeff'!$K$8+$BF962*'Norm-coeff'!$L$8+$BG962*'Norm-coeff'!$M$8+$BH962*'Norm-coeff'!$N$8+$BI962*'Norm-coeff'!$O$8</f>
        <v>0.65894159836244504</v>
      </c>
      <c r="BV962" s="54">
        <f>'Norm-coeff'!$C$9+$AX962*'Norm-coeff'!$D$9+$AY962*'Norm-coeff'!$E$9+$AZ962*'Norm-coeff'!$F$9+$BA962*'Norm-coeff'!$G$9+$BB962*'Norm-coeff'!$H$9+$BC962*'Norm-coeff'!$I$9+$BD962*'Norm-coeff'!$J$9+$BE962*'Norm-coeff'!$K$9+$BF962*'Norm-coeff'!$L$9+$BG962*'Norm-coeff'!$M$9+$BH962*'Norm-coeff'!$N$9+$BI962*'Norm-coeff'!$O$9</f>
        <v>1.48961085014701</v>
      </c>
      <c r="BW962" s="54">
        <f>'Norm-coeff'!$C$10+$AX962*'Norm-coeff'!$D$10+$AY962*'Norm-coeff'!$E$10+$AZ962*'Norm-coeff'!$F$10+$BA962*'Norm-coeff'!$G$10+$BB962*'Norm-coeff'!$H$10+$BC962*'Norm-coeff'!$I$10+$BD962*'Norm-coeff'!$J$10+$BE962*'Norm-coeff'!$K$10+$BF962*'Norm-coeff'!$L$10+$BG962*'Norm-coeff'!$M$10+$BH962*'Norm-coeff'!$N$10+$BI962*'Norm-coeff'!$O$10</f>
        <v>1.42058735749591</v>
      </c>
      <c r="BX962" s="54">
        <f>'Norm-coeff'!$C$11+$AX962*'Norm-coeff'!$D$11+$AY962*'Norm-coeff'!$E$11+$AZ962*'Norm-coeff'!$F$11+$BA962*'Norm-coeff'!$G$11+$BB962*'Norm-coeff'!$H$11+$BC962*'Norm-coeff'!$I$11+$BD962*'Norm-coeff'!$J$11+$BE962*'Norm-coeff'!$K$11+$BF962*'Norm-coeff'!$L$11+$BG962*'Norm-coeff'!$M$11+$BH962*'Norm-coeff'!$N$11+$BI962*'Norm-coeff'!$O$11</f>
        <v>0.221233014421479</v>
      </c>
      <c r="BY962" s="54">
        <f>'Norm-coeff'!$C$12+$AX962*'Norm-coeff'!$D$12+$AY962*'Norm-coeff'!$E$12+$AZ962*'Norm-coeff'!$F$12+$BA962*'Norm-coeff'!$G$12+$BB962*'Norm-coeff'!$H$12+$BC962*'Norm-coeff'!$I$12+$BD962*'Norm-coeff'!$J$12+$BE962*'Norm-coeff'!$K$12+$BF962*'Norm-coeff'!$L$12+$BG962*'Norm-coeff'!$M$12+$BH962*'Norm-coeff'!$N$12+$BI962*'Norm-coeff'!$O$12</f>
        <v>0.283527502056037</v>
      </c>
      <c r="BZ962" s="54">
        <f>'Norm-coeff'!$C$13+$AX962*'Norm-coeff'!$D$13+$AY962*'Norm-coeff'!$E$13+$AZ962*'Norm-coeff'!$F$13+$BA962*'Norm-coeff'!$G$13+$BB962*'Norm-coeff'!$H$13+$BC962*'Norm-coeff'!$I$13+$BD962*'Norm-coeff'!$J$13+$BE962*'Norm-coeff'!$K$13+$BF962*'Norm-coeff'!$L$13+$BG962*'Norm-coeff'!$M$13+$BH962*'Norm-coeff'!$N$13+$BI962*'Norm-coeff'!$O$13</f>
        <v>-4.1864930554451202E-2</v>
      </c>
      <c r="CA962" s="54">
        <f>'Norm-coeff'!$C$14+$AX962*'Norm-coeff'!$D$14+$AY962*'Norm-coeff'!$E$14+$AZ962*'Norm-coeff'!$F$14+$BA962*'Norm-coeff'!$G$14+$BB962*'Norm-coeff'!$H$14+$BC962*'Norm-coeff'!$I$14+$BD962*'Norm-coeff'!$J$14+$BE962*'Norm-coeff'!$K$14+$BF962*'Norm-coeff'!$L$14+$BG962*'Norm-coeff'!$M$14+$BH962*'Norm-coeff'!$N$14+$BI962*'Norm-coeff'!$O$14</f>
        <v>4.2526983164477103</v>
      </c>
      <c r="CC962" s="54">
        <f t="shared" si="2610"/>
        <v>0</v>
      </c>
      <c r="CG962" s="54">
        <f t="shared" si="2611"/>
        <v>0</v>
      </c>
      <c r="CH962" s="54">
        <f t="shared" si="2594"/>
        <v>0</v>
      </c>
      <c r="CI962" s="54">
        <f t="shared" si="2612"/>
        <v>0</v>
      </c>
      <c r="CJ962" s="56">
        <f t="shared" si="2613"/>
        <v>0</v>
      </c>
      <c r="CK962" s="54">
        <f t="shared" si="2614"/>
        <v>0</v>
      </c>
      <c r="CL962" s="54">
        <f t="shared" si="2615"/>
        <v>0</v>
      </c>
      <c r="CM962" s="54">
        <f t="shared" si="2616"/>
        <v>0</v>
      </c>
      <c r="CN962" s="54">
        <f t="shared" si="2617"/>
        <v>0</v>
      </c>
      <c r="CO962" s="54">
        <f t="shared" si="2618"/>
        <v>0</v>
      </c>
      <c r="CP962" s="54">
        <f t="shared" si="2619"/>
        <v>0</v>
      </c>
      <c r="CQ962" s="54">
        <f t="shared" si="2620"/>
        <v>0</v>
      </c>
      <c r="CR962" s="54">
        <f t="shared" si="2621"/>
        <v>0</v>
      </c>
      <c r="CS962" s="54">
        <f t="shared" si="2622"/>
        <v>0</v>
      </c>
      <c r="CU962" s="54">
        <f t="shared" si="2623"/>
        <v>0</v>
      </c>
      <c r="CV962" s="54">
        <f t="shared" si="2624"/>
        <v>0</v>
      </c>
      <c r="CW962" s="54">
        <f t="shared" si="2625"/>
        <v>0</v>
      </c>
      <c r="CX962" s="54">
        <f t="shared" si="2626"/>
        <v>0</v>
      </c>
      <c r="CZ962" s="54">
        <f t="shared" si="2627"/>
        <v>0</v>
      </c>
      <c r="DA962" s="54">
        <f t="shared" si="2628"/>
        <v>0</v>
      </c>
      <c r="DB962" s="54">
        <f t="shared" si="2629"/>
        <v>0</v>
      </c>
      <c r="DC962" s="54">
        <f t="shared" si="2630"/>
        <v>0</v>
      </c>
      <c r="DD962" s="54">
        <f t="shared" si="2631"/>
        <v>0</v>
      </c>
      <c r="DE962" s="54">
        <f t="shared" si="2632"/>
        <v>0</v>
      </c>
      <c r="DF962" s="54">
        <f t="shared" si="2633"/>
        <v>0</v>
      </c>
      <c r="DG962" s="54">
        <f t="shared" si="2634"/>
        <v>2</v>
      </c>
      <c r="DH962" s="71">
        <f t="shared" si="2635"/>
        <v>0</v>
      </c>
      <c r="DI962" s="71">
        <f t="shared" si="2636"/>
        <v>0</v>
      </c>
      <c r="DJ962" s="54">
        <f t="shared" si="2637"/>
        <v>0</v>
      </c>
      <c r="DK962" s="54">
        <f t="shared" si="2638"/>
        <v>2</v>
      </c>
      <c r="DL962" s="4">
        <f t="shared" si="2568"/>
        <v>0</v>
      </c>
      <c r="DM962" s="3">
        <f t="shared" si="2639"/>
        <v>0</v>
      </c>
      <c r="DN962" s="3">
        <f t="shared" si="2640"/>
        <v>0</v>
      </c>
      <c r="DO962" s="4" t="e">
        <f t="shared" si="2641"/>
        <v>#DIV/0!</v>
      </c>
      <c r="DP962" s="57"/>
      <c r="DQ962" s="57"/>
      <c r="DR962" s="56">
        <f t="shared" si="2569"/>
        <v>2</v>
      </c>
      <c r="DS962" s="56">
        <f t="shared" si="2570"/>
        <v>0</v>
      </c>
      <c r="DT962" s="38">
        <f t="shared" si="2571"/>
        <v>0</v>
      </c>
      <c r="DU962" s="38">
        <f t="shared" si="2642"/>
        <v>2</v>
      </c>
      <c r="DV962" s="38">
        <f t="shared" si="2572"/>
        <v>0</v>
      </c>
      <c r="DW962" s="39">
        <f t="shared" si="2573"/>
        <v>0</v>
      </c>
      <c r="DX962" s="39">
        <f t="shared" si="2574"/>
        <v>0</v>
      </c>
      <c r="DY962" s="39">
        <f t="shared" si="2575"/>
        <v>0</v>
      </c>
      <c r="DZ962" s="39">
        <f t="shared" si="2576"/>
        <v>0</v>
      </c>
      <c r="EA962" s="39">
        <f t="shared" si="2577"/>
        <v>0</v>
      </c>
      <c r="EB962" s="37" t="e">
        <f t="shared" si="2643"/>
        <v>#DIV/0!</v>
      </c>
      <c r="EC962" s="37" t="e">
        <f t="shared" si="2644"/>
        <v>#DIV/0!</v>
      </c>
      <c r="ED962" s="37" t="e">
        <f t="shared" si="2645"/>
        <v>#DIV/0!</v>
      </c>
      <c r="EE962" s="37" t="e">
        <f t="shared" si="2646"/>
        <v>#DIV/0!</v>
      </c>
      <c r="EF962" s="39" t="e">
        <f t="shared" si="2647"/>
        <v>#DIV/0!</v>
      </c>
      <c r="EG962" s="37" t="e">
        <f t="shared" si="2648"/>
        <v>#DIV/0!</v>
      </c>
      <c r="EH962" s="37" t="e">
        <f t="shared" si="2649"/>
        <v>#DIV/0!</v>
      </c>
      <c r="EI962" s="11" t="b">
        <f t="shared" si="2650"/>
        <v>1</v>
      </c>
      <c r="EJ962" s="11" t="b">
        <f t="shared" si="2651"/>
        <v>0</v>
      </c>
      <c r="EK962" s="39" t="e">
        <f t="shared" si="2652"/>
        <v>#DIV/0!</v>
      </c>
      <c r="EL962" s="39" t="e">
        <f t="shared" si="2653"/>
        <v>#DIV/0!</v>
      </c>
      <c r="EM962" s="39" t="e">
        <f t="shared" si="2654"/>
        <v>#DIV/0!</v>
      </c>
      <c r="EN962" s="39" t="e">
        <f t="shared" si="2655"/>
        <v>#DIV/0!</v>
      </c>
      <c r="EO962" s="39" t="e">
        <f t="shared" si="2656"/>
        <v>#DIV/0!</v>
      </c>
      <c r="EP962" s="39" t="e">
        <f t="shared" si="2657"/>
        <v>#DIV/0!</v>
      </c>
      <c r="EQ962" s="39" t="e">
        <f t="shared" si="2658"/>
        <v>#DIV/0!</v>
      </c>
      <c r="ER962" s="39" t="e">
        <f t="shared" si="2659"/>
        <v>#DIV/0!</v>
      </c>
      <c r="ES962" s="58" t="str">
        <f t="shared" si="2660"/>
        <v>(OH,F,Cl)-dominate amphibole</v>
      </c>
      <c r="ET962" s="58" t="e">
        <f t="shared" si="2661"/>
        <v>#N/A</v>
      </c>
      <c r="EU962" s="56">
        <f t="shared" si="2578"/>
        <v>0</v>
      </c>
      <c r="EV962" s="56">
        <f t="shared" si="2579"/>
        <v>0</v>
      </c>
      <c r="EW962" s="56">
        <f t="shared" si="2580"/>
        <v>0</v>
      </c>
      <c r="EX962" s="56">
        <f t="shared" si="2581"/>
        <v>0</v>
      </c>
      <c r="EY962" s="56">
        <f t="shared" si="2582"/>
        <v>0</v>
      </c>
      <c r="EZ962" s="56">
        <f t="shared" si="2583"/>
        <v>0</v>
      </c>
      <c r="FA962" s="39">
        <f t="shared" si="2584"/>
        <v>0</v>
      </c>
      <c r="FB962" s="39">
        <f t="shared" si="2585"/>
        <v>0</v>
      </c>
      <c r="FC962" s="54">
        <f t="shared" si="2586"/>
        <v>0</v>
      </c>
      <c r="FD962" s="54">
        <f t="shared" si="2587"/>
        <v>0</v>
      </c>
      <c r="FE962" s="39">
        <f t="shared" si="2588"/>
        <v>0</v>
      </c>
      <c r="FF962" s="54">
        <f t="shared" si="2589"/>
        <v>0</v>
      </c>
      <c r="FG962" s="39">
        <f t="shared" si="2590"/>
        <v>0</v>
      </c>
      <c r="FH962" s="39">
        <f t="shared" si="2662"/>
        <v>0</v>
      </c>
      <c r="FI962" s="39">
        <f t="shared" si="2663"/>
        <v>0</v>
      </c>
      <c r="FJ962" s="39">
        <f t="shared" si="2664"/>
        <v>0</v>
      </c>
      <c r="FK962" s="39" t="e">
        <f t="shared" si="2665"/>
        <v>#DIV/0!</v>
      </c>
      <c r="FL962" s="39" t="e">
        <f t="shared" si="2666"/>
        <v>#DIV/0!</v>
      </c>
      <c r="FM962" s="39" t="e">
        <f t="shared" si="2667"/>
        <v>#DIV/0!</v>
      </c>
      <c r="FN962" s="39">
        <f t="shared" si="2668"/>
        <v>1</v>
      </c>
      <c r="FO962" s="39">
        <f t="shared" si="2591"/>
        <v>0</v>
      </c>
      <c r="FP962" s="39">
        <f t="shared" si="2592"/>
        <v>0</v>
      </c>
      <c r="FQ962" s="39">
        <f t="shared" si="2593"/>
        <v>0</v>
      </c>
      <c r="FR962" s="39">
        <f t="shared" si="2669"/>
        <v>0</v>
      </c>
      <c r="FS962" s="39">
        <f t="shared" si="2670"/>
        <v>0</v>
      </c>
      <c r="FU962" s="39" t="e">
        <f t="shared" si="2671"/>
        <v>#DIV/0!</v>
      </c>
      <c r="FV962" s="39" t="e">
        <f t="shared" si="2672"/>
        <v>#DIV/0!</v>
      </c>
      <c r="FW962" s="39" t="e">
        <f t="shared" si="2673"/>
        <v>#DIV/0!</v>
      </c>
      <c r="FY962" s="39" t="e">
        <f t="shared" si="2674"/>
        <v>#DIV/0!</v>
      </c>
      <c r="FZ962" s="39" t="e">
        <f t="shared" si="2675"/>
        <v>#DIV/0!</v>
      </c>
      <c r="GA962" s="39" t="e">
        <f t="shared" si="2676"/>
        <v>#DIV/0!</v>
      </c>
      <c r="GB962" s="39" t="e">
        <f t="shared" si="2677"/>
        <v>#DIV/0!</v>
      </c>
      <c r="GC962" s="39" t="e">
        <f t="shared" si="2678"/>
        <v>#DIV/0!</v>
      </c>
      <c r="GD962" s="39" t="e">
        <f t="shared" si="2679"/>
        <v>#DIV/0!</v>
      </c>
      <c r="GE962" s="39" t="e">
        <f t="shared" si="2680"/>
        <v>#DIV/0!</v>
      </c>
      <c r="GF962" s="39" t="e">
        <f t="shared" si="2681"/>
        <v>#DIV/0!</v>
      </c>
      <c r="GG962" s="39" t="e">
        <f t="shared" si="2682"/>
        <v>#DIV/0!</v>
      </c>
      <c r="GH962" s="39" t="e">
        <f t="shared" si="2683"/>
        <v>#DIV/0!</v>
      </c>
      <c r="GI962" s="39"/>
      <c r="GJ962" s="39" t="e">
        <f t="shared" si="2684"/>
        <v>#DIV/0!</v>
      </c>
      <c r="GK962" s="39" t="e">
        <f t="shared" si="2685"/>
        <v>#DIV/0!</v>
      </c>
      <c r="GL962" s="39" t="e">
        <f t="shared" si="2686"/>
        <v>#DIV/0!</v>
      </c>
      <c r="GM962" s="39" t="e">
        <f t="shared" si="2687"/>
        <v>#DIV/0!</v>
      </c>
      <c r="GN962" s="39" t="e">
        <f t="shared" si="2688"/>
        <v>#DIV/0!</v>
      </c>
      <c r="GO962" s="57"/>
      <c r="GP962" s="57" t="e">
        <f t="shared" si="2689"/>
        <v>#DIV/0!</v>
      </c>
      <c r="GQ962" s="59" t="e">
        <f t="shared" si="2690"/>
        <v>#DIV/0!</v>
      </c>
      <c r="GR962" s="41" t="e">
        <f t="shared" si="2691"/>
        <v>#DIV/0!</v>
      </c>
      <c r="GS962" s="57" t="e">
        <f t="shared" si="2692"/>
        <v>#DIV/0!</v>
      </c>
      <c r="GT962" s="57" t="e">
        <f t="shared" si="2693"/>
        <v>#DIV/0!</v>
      </c>
      <c r="GU962" s="57" t="e">
        <f t="shared" si="2694"/>
        <v>#DIV/0!</v>
      </c>
      <c r="GV962" s="57"/>
      <c r="GW962" s="42" t="e">
        <f t="shared" si="2695"/>
        <v>#DIV/0!</v>
      </c>
      <c r="GX962" s="42" t="e">
        <f t="shared" si="2696"/>
        <v>#DIV/0!</v>
      </c>
      <c r="GY962" s="42" t="e">
        <f t="shared" si="2697"/>
        <v>#DIV/0!</v>
      </c>
      <c r="GZ962" s="57"/>
      <c r="HA962" s="2" t="e">
        <f t="shared" si="2698"/>
        <v>#DIV/0!</v>
      </c>
      <c r="HB962" s="2" t="e">
        <f t="shared" si="2699"/>
        <v>#DIV/0!</v>
      </c>
      <c r="HC962" s="2" t="e">
        <f t="shared" si="2700"/>
        <v>#DIV/0!</v>
      </c>
      <c r="HD962" s="2" t="e">
        <f t="shared" si="2701"/>
        <v>#DIV/0!</v>
      </c>
      <c r="HE962" s="2" t="e">
        <f t="shared" si="2702"/>
        <v>#DIV/0!</v>
      </c>
      <c r="HF962" s="2" t="e">
        <f t="shared" si="2703"/>
        <v>#DIV/0!</v>
      </c>
      <c r="HG962" s="2" t="e">
        <f t="shared" si="2704"/>
        <v>#DIV/0!</v>
      </c>
      <c r="HH962" s="2" t="e">
        <f t="shared" si="2705"/>
        <v>#DIV/0!</v>
      </c>
      <c r="HI962" s="2" t="e">
        <f t="shared" si="2706"/>
        <v>#DIV/0!</v>
      </c>
      <c r="HJ962" s="11" t="e">
        <f t="shared" si="2707"/>
        <v>#DIV/0!</v>
      </c>
      <c r="HK962" s="60" t="e">
        <f t="shared" si="2708"/>
        <v>#DIV/0!</v>
      </c>
      <c r="HL962" s="57"/>
      <c r="HM962" s="57" t="e">
        <f t="shared" si="2709"/>
        <v>#DIV/0!</v>
      </c>
      <c r="HN962" s="57" t="e">
        <f t="shared" si="2710"/>
        <v>#DIV/0!</v>
      </c>
      <c r="HO962" s="57" t="e">
        <f t="shared" si="2711"/>
        <v>#DIV/0!</v>
      </c>
      <c r="HP962" s="57" t="e">
        <f t="shared" si="2712"/>
        <v>#DIV/0!</v>
      </c>
      <c r="HQ962" s="57" t="e">
        <f t="shared" si="2713"/>
        <v>#DIV/0!</v>
      </c>
      <c r="HR962" s="57"/>
      <c r="HS962" s="57" t="e">
        <f t="shared" si="2714"/>
        <v>#DIV/0!</v>
      </c>
      <c r="HT962" s="57" t="e">
        <f t="shared" si="2715"/>
        <v>#DIV/0!</v>
      </c>
      <c r="HU962" s="57" t="e">
        <f t="shared" si="2716"/>
        <v>#DIV/0!</v>
      </c>
      <c r="HV962" s="57" t="e">
        <f t="shared" si="2717"/>
        <v>#DIV/0!</v>
      </c>
      <c r="HW962" s="57" t="e">
        <f t="shared" si="2718"/>
        <v>#DIV/0!</v>
      </c>
      <c r="HX962" s="57"/>
      <c r="HY962" s="57" t="e">
        <f t="shared" si="2719"/>
        <v>#DIV/0!</v>
      </c>
      <c r="HZ962" s="57" t="e">
        <f t="shared" si="2720"/>
        <v>#DIV/0!</v>
      </c>
      <c r="IA962" s="57"/>
      <c r="IB962" s="61">
        <f t="shared" si="2721"/>
        <v>0</v>
      </c>
      <c r="IC962" s="57" t="str">
        <f t="shared" si="2722"/>
        <v/>
      </c>
      <c r="ID962" s="42"/>
      <c r="IE962" s="2" t="str">
        <f t="shared" si="2723"/>
        <v/>
      </c>
      <c r="IF962" s="60" t="e">
        <f t="shared" si="2724"/>
        <v>#DIV/0!</v>
      </c>
      <c r="IG962" s="60" t="str">
        <f t="shared" si="2725"/>
        <v/>
      </c>
      <c r="IH962" s="60" t="str">
        <f t="shared" si="2726"/>
        <v>zinco-</v>
      </c>
      <c r="II962" s="60" t="str">
        <f t="shared" si="2727"/>
        <v>mangano-</v>
      </c>
      <c r="IJ962" s="60" t="e">
        <f t="shared" si="2728"/>
        <v>#DIV/0!</v>
      </c>
      <c r="IK962" s="60" t="e">
        <f t="shared" si="2729"/>
        <v>#DIV/0!</v>
      </c>
      <c r="IL962" s="60" t="e">
        <f t="shared" si="2730"/>
        <v>#DIV/0!</v>
      </c>
      <c r="IM962" s="60" t="e">
        <f t="shared" si="2731"/>
        <v>#DIV/0!</v>
      </c>
      <c r="IN962" s="60" t="str">
        <f t="shared" si="2732"/>
        <v/>
      </c>
      <c r="IO962" s="60" t="str">
        <f t="shared" si="2733"/>
        <v/>
      </c>
      <c r="IP962" s="57"/>
      <c r="IQ962" s="57" t="str">
        <f t="shared" si="2734"/>
        <v>ERROR!!</v>
      </c>
    </row>
    <row r="963" spans="24:251">
      <c r="X963" s="29">
        <f t="shared" si="2735"/>
        <v>0</v>
      </c>
      <c r="Y963" s="29">
        <f t="shared" si="2736"/>
        <v>0</v>
      </c>
      <c r="Z963" s="29" t="e">
        <f t="shared" si="2737"/>
        <v>#DIV/0!</v>
      </c>
      <c r="AA963" s="29" t="e">
        <f t="shared" si="2738"/>
        <v>#DIV/0!</v>
      </c>
      <c r="AB963" s="29" t="e">
        <f t="shared" si="2739"/>
        <v>#DIV/0!</v>
      </c>
      <c r="AC963" s="29" t="e">
        <f t="shared" si="2740"/>
        <v>#DIV/0!</v>
      </c>
      <c r="AF963" s="23">
        <v>60.084299999999999</v>
      </c>
      <c r="AG963" s="23">
        <v>79.878799999999998</v>
      </c>
      <c r="AH963" s="23">
        <v>101.96120000000001</v>
      </c>
      <c r="AI963" s="23">
        <v>151.99039999999999</v>
      </c>
      <c r="AJ963" s="23">
        <v>159.69</v>
      </c>
      <c r="AK963" s="23">
        <v>71.846400000000003</v>
      </c>
      <c r="AL963" s="23">
        <v>70.9375</v>
      </c>
      <c r="AM963" s="23">
        <v>40.304400000000001</v>
      </c>
      <c r="AN963" s="23">
        <v>56.077399999999997</v>
      </c>
      <c r="AO963" s="23">
        <v>61.978999999999999</v>
      </c>
      <c r="AP963" s="23">
        <v>94.195999999999998</v>
      </c>
      <c r="AQ963" s="23">
        <v>18.998000000000001</v>
      </c>
      <c r="AR963" s="23">
        <v>35.450000000000003</v>
      </c>
      <c r="AS963" s="23">
        <v>29.88</v>
      </c>
      <c r="AT963" s="23">
        <v>74.691999999999993</v>
      </c>
      <c r="AU963" s="23">
        <v>81.39</v>
      </c>
      <c r="AX963" s="54">
        <f t="shared" si="2595"/>
        <v>0</v>
      </c>
      <c r="AY963" s="54">
        <f t="shared" si="2596"/>
        <v>0</v>
      </c>
      <c r="AZ963" s="54">
        <f t="shared" si="2597"/>
        <v>0</v>
      </c>
      <c r="BA963" s="54">
        <f t="shared" si="2598"/>
        <v>0</v>
      </c>
      <c r="BB963" s="54">
        <f t="shared" si="2599"/>
        <v>0</v>
      </c>
      <c r="BC963" s="54">
        <f t="shared" si="2600"/>
        <v>0</v>
      </c>
      <c r="BD963" s="54">
        <f t="shared" si="2601"/>
        <v>0</v>
      </c>
      <c r="BE963" s="54">
        <f t="shared" si="2602"/>
        <v>0</v>
      </c>
      <c r="BF963" s="54">
        <f t="shared" si="2603"/>
        <v>0</v>
      </c>
      <c r="BG963" s="54">
        <f t="shared" si="2604"/>
        <v>0</v>
      </c>
      <c r="BH963" s="54">
        <f t="shared" si="2605"/>
        <v>0</v>
      </c>
      <c r="BI963" s="54">
        <f t="shared" si="2606"/>
        <v>0</v>
      </c>
      <c r="BJ963" s="54">
        <f t="shared" si="2607"/>
        <v>0</v>
      </c>
      <c r="BK963" s="54">
        <f t="shared" si="2608"/>
        <v>0</v>
      </c>
      <c r="BL963" s="54">
        <f t="shared" si="2609"/>
        <v>0</v>
      </c>
      <c r="BM963" s="42"/>
      <c r="BO963" s="54">
        <f>'Norm-coeff'!$C$2+$AX963*'Norm-coeff'!$D$2+$AY963*'Norm-coeff'!$E$2+$AZ963*'Norm-coeff'!$F$2+$BA963*'Norm-coeff'!$G$2+$BB963*'Norm-coeff'!$H$2+$BC963*'Norm-coeff'!$I$2+$BD963*'Norm-coeff'!$J$2+$BE963*'Norm-coeff'!$K$2+$BF963*'Norm-coeff'!$L$2+$BG963*'Norm-coeff'!$M$2+$BH963*'Norm-coeff'!$N$2+$BI963*'Norm-coeff'!$O$2</f>
        <v>5.4045421474420303</v>
      </c>
      <c r="BP963" s="54">
        <f>'Norm-coeff'!$C$3+$AX963*'Norm-coeff'!$D$3+$AY963*'Norm-coeff'!$E$3+$AZ963*'Norm-coeff'!$F$3+$BA963*'Norm-coeff'!$G$3+$BB963*'Norm-coeff'!$H$3+$BC963*'Norm-coeff'!$I$3+$BD963*'Norm-coeff'!$J$3+$BE963*'Norm-coeff'!$K$3+$BF963*'Norm-coeff'!$L$3+$BG963*'Norm-coeff'!$M$3+$BH963*'Norm-coeff'!$N$3+$BI963*'Norm-coeff'!$O$3</f>
        <v>3.15319116612705</v>
      </c>
      <c r="BQ963" s="54">
        <f>'Norm-coeff'!$C$4+$AX963*'Norm-coeff'!$D$4+$AY963*'Norm-coeff'!$E$4+$AZ963*'Norm-coeff'!$F$4+$BA963*'Norm-coeff'!$G$4+$BB963*'Norm-coeff'!$H$4+$BC963*'Norm-coeff'!$I$4+$BD963*'Norm-coeff'!$J$4+$BE963*'Norm-coeff'!$K$4+$BF963*'Norm-coeff'!$L$4+$BG963*'Norm-coeff'!$M$4+$BH963*'Norm-coeff'!$N$4+$BI963*'Norm-coeff'!$O$4</f>
        <v>1.42115649462768</v>
      </c>
      <c r="BR963" s="54">
        <f>'Norm-coeff'!$C$5+$AX963*'Norm-coeff'!$D$5+$AY963*'Norm-coeff'!$E$5+$AZ963*'Norm-coeff'!$F$5+$BA963*'Norm-coeff'!$G$5+$BB963*'Norm-coeff'!$H$5+$BC963*'Norm-coeff'!$I$5+$BD963*'Norm-coeff'!$J$5+$BE963*'Norm-coeff'!$K$5+$BF963*'Norm-coeff'!$L$5+$BG963*'Norm-coeff'!$M$5+$BH963*'Norm-coeff'!$N$5+$BI963*'Norm-coeff'!$O$5</f>
        <v>1.0553329241296201</v>
      </c>
      <c r="BS963" s="54">
        <f>'Norm-coeff'!$C$6+$AX963*'Norm-coeff'!$D$6+$AY963*'Norm-coeff'!$E$6+$AZ963*'Norm-coeff'!$F$6+$BA963*'Norm-coeff'!$G$6+$BB963*'Norm-coeff'!$H$6+$BC963*'Norm-coeff'!$I$6+$BD963*'Norm-coeff'!$J$6+$BE963*'Norm-coeff'!$K$6+$BF963*'Norm-coeff'!$L$6+$BG963*'Norm-coeff'!$M$6+$BH963*'Norm-coeff'!$N$6+$BI963*'Norm-coeff'!$O$6</f>
        <v>-1.48700885495103E-2</v>
      </c>
      <c r="BT963" s="54">
        <f>'Norm-coeff'!$C$7+$AX963*'Norm-coeff'!$D$7+$AY963*'Norm-coeff'!$E$7+$AZ963*'Norm-coeff'!$F$7+$BA963*'Norm-coeff'!$G$7+$BB963*'Norm-coeff'!$H$7+$BC963*'Norm-coeff'!$I$7+$BD963*'Norm-coeff'!$J$7+$BE963*'Norm-coeff'!$K$7+$BF963*'Norm-coeff'!$L$7+$BG963*'Norm-coeff'!$M$7+$BH963*'Norm-coeff'!$N$7+$BI963*'Norm-coeff'!$O$7</f>
        <v>2.0907583608832998</v>
      </c>
      <c r="BU963" s="54">
        <f>'Norm-coeff'!$C$8+$AX963*'Norm-coeff'!$D$8+$AY963*'Norm-coeff'!$E$8+$AZ963*'Norm-coeff'!$F$8+$BA963*'Norm-coeff'!$G$8+$BB963*'Norm-coeff'!$H$8+$BC963*'Norm-coeff'!$I$8+$BD963*'Norm-coeff'!$J$8+$BE963*'Norm-coeff'!$K$8+$BF963*'Norm-coeff'!$L$8+$BG963*'Norm-coeff'!$M$8+$BH963*'Norm-coeff'!$N$8+$BI963*'Norm-coeff'!$O$8</f>
        <v>0.65894159836244504</v>
      </c>
      <c r="BV963" s="54">
        <f>'Norm-coeff'!$C$9+$AX963*'Norm-coeff'!$D$9+$AY963*'Norm-coeff'!$E$9+$AZ963*'Norm-coeff'!$F$9+$BA963*'Norm-coeff'!$G$9+$BB963*'Norm-coeff'!$H$9+$BC963*'Norm-coeff'!$I$9+$BD963*'Norm-coeff'!$J$9+$BE963*'Norm-coeff'!$K$9+$BF963*'Norm-coeff'!$L$9+$BG963*'Norm-coeff'!$M$9+$BH963*'Norm-coeff'!$N$9+$BI963*'Norm-coeff'!$O$9</f>
        <v>1.48961085014701</v>
      </c>
      <c r="BW963" s="54">
        <f>'Norm-coeff'!$C$10+$AX963*'Norm-coeff'!$D$10+$AY963*'Norm-coeff'!$E$10+$AZ963*'Norm-coeff'!$F$10+$BA963*'Norm-coeff'!$G$10+$BB963*'Norm-coeff'!$H$10+$BC963*'Norm-coeff'!$I$10+$BD963*'Norm-coeff'!$J$10+$BE963*'Norm-coeff'!$K$10+$BF963*'Norm-coeff'!$L$10+$BG963*'Norm-coeff'!$M$10+$BH963*'Norm-coeff'!$N$10+$BI963*'Norm-coeff'!$O$10</f>
        <v>1.42058735749591</v>
      </c>
      <c r="BX963" s="54">
        <f>'Norm-coeff'!$C$11+$AX963*'Norm-coeff'!$D$11+$AY963*'Norm-coeff'!$E$11+$AZ963*'Norm-coeff'!$F$11+$BA963*'Norm-coeff'!$G$11+$BB963*'Norm-coeff'!$H$11+$BC963*'Norm-coeff'!$I$11+$BD963*'Norm-coeff'!$J$11+$BE963*'Norm-coeff'!$K$11+$BF963*'Norm-coeff'!$L$11+$BG963*'Norm-coeff'!$M$11+$BH963*'Norm-coeff'!$N$11+$BI963*'Norm-coeff'!$O$11</f>
        <v>0.221233014421479</v>
      </c>
      <c r="BY963" s="54">
        <f>'Norm-coeff'!$C$12+$AX963*'Norm-coeff'!$D$12+$AY963*'Norm-coeff'!$E$12+$AZ963*'Norm-coeff'!$F$12+$BA963*'Norm-coeff'!$G$12+$BB963*'Norm-coeff'!$H$12+$BC963*'Norm-coeff'!$I$12+$BD963*'Norm-coeff'!$J$12+$BE963*'Norm-coeff'!$K$12+$BF963*'Norm-coeff'!$L$12+$BG963*'Norm-coeff'!$M$12+$BH963*'Norm-coeff'!$N$12+$BI963*'Norm-coeff'!$O$12</f>
        <v>0.283527502056037</v>
      </c>
      <c r="BZ963" s="54">
        <f>'Norm-coeff'!$C$13+$AX963*'Norm-coeff'!$D$13+$AY963*'Norm-coeff'!$E$13+$AZ963*'Norm-coeff'!$F$13+$BA963*'Norm-coeff'!$G$13+$BB963*'Norm-coeff'!$H$13+$BC963*'Norm-coeff'!$I$13+$BD963*'Norm-coeff'!$J$13+$BE963*'Norm-coeff'!$K$13+$BF963*'Norm-coeff'!$L$13+$BG963*'Norm-coeff'!$M$13+$BH963*'Norm-coeff'!$N$13+$BI963*'Norm-coeff'!$O$13</f>
        <v>-4.1864930554451202E-2</v>
      </c>
      <c r="CA963" s="54">
        <f>'Norm-coeff'!$C$14+$AX963*'Norm-coeff'!$D$14+$AY963*'Norm-coeff'!$E$14+$AZ963*'Norm-coeff'!$F$14+$BA963*'Norm-coeff'!$G$14+$BB963*'Norm-coeff'!$H$14+$BC963*'Norm-coeff'!$I$14+$BD963*'Norm-coeff'!$J$14+$BE963*'Norm-coeff'!$K$14+$BF963*'Norm-coeff'!$L$14+$BG963*'Norm-coeff'!$M$14+$BH963*'Norm-coeff'!$N$14+$BI963*'Norm-coeff'!$O$14</f>
        <v>4.2526983164477103</v>
      </c>
      <c r="CC963" s="54">
        <f t="shared" si="2610"/>
        <v>0</v>
      </c>
      <c r="CG963" s="54">
        <f t="shared" si="2611"/>
        <v>0</v>
      </c>
      <c r="CH963" s="54">
        <f t="shared" si="2594"/>
        <v>0</v>
      </c>
      <c r="CI963" s="54">
        <f t="shared" si="2612"/>
        <v>0</v>
      </c>
      <c r="CJ963" s="56">
        <f t="shared" si="2613"/>
        <v>0</v>
      </c>
      <c r="CK963" s="54">
        <f t="shared" si="2614"/>
        <v>0</v>
      </c>
      <c r="CL963" s="54">
        <f t="shared" si="2615"/>
        <v>0</v>
      </c>
      <c r="CM963" s="54">
        <f t="shared" si="2616"/>
        <v>0</v>
      </c>
      <c r="CN963" s="54">
        <f t="shared" si="2617"/>
        <v>0</v>
      </c>
      <c r="CO963" s="54">
        <f t="shared" si="2618"/>
        <v>0</v>
      </c>
      <c r="CP963" s="54">
        <f t="shared" si="2619"/>
        <v>0</v>
      </c>
      <c r="CQ963" s="54">
        <f t="shared" si="2620"/>
        <v>0</v>
      </c>
      <c r="CR963" s="54">
        <f t="shared" si="2621"/>
        <v>0</v>
      </c>
      <c r="CS963" s="54">
        <f t="shared" si="2622"/>
        <v>0</v>
      </c>
      <c r="CU963" s="54">
        <f t="shared" si="2623"/>
        <v>0</v>
      </c>
      <c r="CV963" s="54">
        <f t="shared" si="2624"/>
        <v>0</v>
      </c>
      <c r="CW963" s="54">
        <f t="shared" si="2625"/>
        <v>0</v>
      </c>
      <c r="CX963" s="54">
        <f t="shared" si="2626"/>
        <v>0</v>
      </c>
      <c r="CZ963" s="54">
        <f t="shared" si="2627"/>
        <v>0</v>
      </c>
      <c r="DA963" s="54">
        <f t="shared" si="2628"/>
        <v>0</v>
      </c>
      <c r="DB963" s="54">
        <f t="shared" si="2629"/>
        <v>0</v>
      </c>
      <c r="DC963" s="54">
        <f t="shared" si="2630"/>
        <v>0</v>
      </c>
      <c r="DD963" s="54">
        <f t="shared" si="2631"/>
        <v>0</v>
      </c>
      <c r="DE963" s="54">
        <f t="shared" si="2632"/>
        <v>0</v>
      </c>
      <c r="DF963" s="54">
        <f t="shared" si="2633"/>
        <v>0</v>
      </c>
      <c r="DG963" s="54">
        <f t="shared" si="2634"/>
        <v>2</v>
      </c>
      <c r="DH963" s="71">
        <f t="shared" si="2635"/>
        <v>0</v>
      </c>
      <c r="DI963" s="71">
        <f t="shared" si="2636"/>
        <v>0</v>
      </c>
      <c r="DJ963" s="54">
        <f t="shared" si="2637"/>
        <v>0</v>
      </c>
      <c r="DK963" s="54">
        <f t="shared" si="2638"/>
        <v>2</v>
      </c>
      <c r="DL963" s="4">
        <f t="shared" ref="DL963:DL1026" si="2741">DM963+DN963</f>
        <v>0</v>
      </c>
      <c r="DM963" s="3">
        <f t="shared" si="2639"/>
        <v>0</v>
      </c>
      <c r="DN963" s="3">
        <f t="shared" si="2640"/>
        <v>0</v>
      </c>
      <c r="DO963" s="4" t="e">
        <f t="shared" si="2641"/>
        <v>#DIV/0!</v>
      </c>
      <c r="DP963" s="57"/>
      <c r="DQ963" s="57"/>
      <c r="DR963" s="56">
        <f t="shared" ref="DR963:DR1026" si="2742">DG963</f>
        <v>2</v>
      </c>
      <c r="DS963" s="56">
        <f t="shared" ref="DS963:DS1026" si="2743">DH963</f>
        <v>0</v>
      </c>
      <c r="DT963" s="38">
        <f t="shared" ref="DT963:DT1026" si="2744">DI963</f>
        <v>0</v>
      </c>
      <c r="DU963" s="38">
        <f t="shared" si="2642"/>
        <v>2</v>
      </c>
      <c r="DV963" s="38">
        <f t="shared" ref="DV963:DV1026" si="2745">DJ963</f>
        <v>0</v>
      </c>
      <c r="DW963" s="39">
        <f t="shared" ref="DW963:DW1026" si="2746">CZ963</f>
        <v>0</v>
      </c>
      <c r="DX963" s="39">
        <f t="shared" ref="DX963:DX1026" si="2747">DA963</f>
        <v>0</v>
      </c>
      <c r="DY963" s="39">
        <f t="shared" ref="DY963:DY1026" si="2748">CY963</f>
        <v>0</v>
      </c>
      <c r="DZ963" s="39">
        <f t="shared" ref="DZ963:DZ1026" si="2749">CV963+CW963+CX963</f>
        <v>0</v>
      </c>
      <c r="EA963" s="39">
        <f t="shared" ref="EA963:EA1026" si="2750">SUM(CV963:DA963)</f>
        <v>0</v>
      </c>
      <c r="EB963" s="37" t="e">
        <f t="shared" si="2643"/>
        <v>#DIV/0!</v>
      </c>
      <c r="EC963" s="37" t="e">
        <f t="shared" si="2644"/>
        <v>#DIV/0!</v>
      </c>
      <c r="ED963" s="37" t="e">
        <f t="shared" si="2645"/>
        <v>#DIV/0!</v>
      </c>
      <c r="EE963" s="37" t="e">
        <f t="shared" si="2646"/>
        <v>#DIV/0!</v>
      </c>
      <c r="EF963" s="39" t="e">
        <f t="shared" si="2647"/>
        <v>#DIV/0!</v>
      </c>
      <c r="EG963" s="37" t="e">
        <f t="shared" si="2648"/>
        <v>#DIV/0!</v>
      </c>
      <c r="EH963" s="37" t="e">
        <f t="shared" si="2649"/>
        <v>#DIV/0!</v>
      </c>
      <c r="EI963" s="11" t="b">
        <f t="shared" si="2650"/>
        <v>1</v>
      </c>
      <c r="EJ963" s="11" t="b">
        <f t="shared" si="2651"/>
        <v>0</v>
      </c>
      <c r="EK963" s="39" t="e">
        <f t="shared" si="2652"/>
        <v>#DIV/0!</v>
      </c>
      <c r="EL963" s="39" t="e">
        <f t="shared" si="2653"/>
        <v>#DIV/0!</v>
      </c>
      <c r="EM963" s="39" t="e">
        <f t="shared" si="2654"/>
        <v>#DIV/0!</v>
      </c>
      <c r="EN963" s="39" t="e">
        <f t="shared" si="2655"/>
        <v>#DIV/0!</v>
      </c>
      <c r="EO963" s="39" t="e">
        <f t="shared" si="2656"/>
        <v>#DIV/0!</v>
      </c>
      <c r="EP963" s="39" t="e">
        <f t="shared" si="2657"/>
        <v>#DIV/0!</v>
      </c>
      <c r="EQ963" s="39" t="e">
        <f t="shared" si="2658"/>
        <v>#DIV/0!</v>
      </c>
      <c r="ER963" s="39" t="e">
        <f t="shared" si="2659"/>
        <v>#DIV/0!</v>
      </c>
      <c r="ES963" s="58" t="str">
        <f t="shared" si="2660"/>
        <v>(OH,F,Cl)-dominate amphibole</v>
      </c>
      <c r="ET963" s="58" t="e">
        <f t="shared" si="2661"/>
        <v>#N/A</v>
      </c>
      <c r="EU963" s="56">
        <f t="shared" ref="EU963:EU1026" si="2751">CV963</f>
        <v>0</v>
      </c>
      <c r="EV963" s="56">
        <f t="shared" ref="EV963:EV1026" si="2752">CW963</f>
        <v>0</v>
      </c>
      <c r="EW963" s="56">
        <f t="shared" ref="EW963:EW1026" si="2753">CX963</f>
        <v>0</v>
      </c>
      <c r="EX963" s="56">
        <f t="shared" ref="EX963:EX1026" si="2754">CQ963</f>
        <v>0</v>
      </c>
      <c r="EY963" s="56">
        <f t="shared" ref="EY963:EY1026" si="2755">CS963</f>
        <v>0</v>
      </c>
      <c r="EZ963" s="56">
        <f t="shared" ref="EZ963:EZ1026" si="2756">CR963</f>
        <v>0</v>
      </c>
      <c r="FA963" s="39">
        <f t="shared" ref="FA963:FA1026" si="2757">CP963</f>
        <v>0</v>
      </c>
      <c r="FB963" s="39">
        <f t="shared" ref="FB963:FB1026" si="2758">CO963</f>
        <v>0</v>
      </c>
      <c r="FC963" s="54">
        <f t="shared" ref="FC963:FC1026" si="2759">CK963</f>
        <v>0</v>
      </c>
      <c r="FD963" s="54">
        <f t="shared" ref="FD963:FD1026" si="2760">CM963</f>
        <v>0</v>
      </c>
      <c r="FE963" s="39">
        <f t="shared" ref="FE963:FE1026" si="2761">CN963</f>
        <v>0</v>
      </c>
      <c r="FF963" s="54">
        <f t="shared" ref="FF963:FF1026" si="2762">CL963</f>
        <v>0</v>
      </c>
      <c r="FG963" s="39">
        <f t="shared" ref="FG963:FG1026" si="2763">CT963</f>
        <v>0</v>
      </c>
      <c r="FH963" s="39">
        <f t="shared" si="2662"/>
        <v>0</v>
      </c>
      <c r="FI963" s="39">
        <f t="shared" si="2663"/>
        <v>0</v>
      </c>
      <c r="FJ963" s="39">
        <f t="shared" si="2664"/>
        <v>0</v>
      </c>
      <c r="FK963" s="39" t="e">
        <f t="shared" si="2665"/>
        <v>#DIV/0!</v>
      </c>
      <c r="FL963" s="39" t="e">
        <f t="shared" si="2666"/>
        <v>#DIV/0!</v>
      </c>
      <c r="FM963" s="39" t="e">
        <f t="shared" si="2667"/>
        <v>#DIV/0!</v>
      </c>
      <c r="FN963" s="39">
        <f t="shared" si="2668"/>
        <v>1</v>
      </c>
      <c r="FO963" s="39">
        <f t="shared" ref="FO963:FO1026" si="2764">DC963</f>
        <v>0</v>
      </c>
      <c r="FP963" s="39">
        <f t="shared" ref="FP963:FP1026" si="2765">DD963</f>
        <v>0</v>
      </c>
      <c r="FQ963" s="39">
        <f t="shared" ref="FQ963:FQ1026" si="2766">DE963</f>
        <v>0</v>
      </c>
      <c r="FR963" s="39">
        <f t="shared" si="2669"/>
        <v>0</v>
      </c>
      <c r="FS963" s="39">
        <f t="shared" si="2670"/>
        <v>0</v>
      </c>
      <c r="FU963" s="39" t="e">
        <f t="shared" si="2671"/>
        <v>#DIV/0!</v>
      </c>
      <c r="FV963" s="39" t="e">
        <f t="shared" si="2672"/>
        <v>#DIV/0!</v>
      </c>
      <c r="FW963" s="39" t="e">
        <f t="shared" si="2673"/>
        <v>#DIV/0!</v>
      </c>
      <c r="FY963" s="39" t="e">
        <f t="shared" si="2674"/>
        <v>#DIV/0!</v>
      </c>
      <c r="FZ963" s="39" t="e">
        <f t="shared" si="2675"/>
        <v>#DIV/0!</v>
      </c>
      <c r="GA963" s="39" t="e">
        <f t="shared" si="2676"/>
        <v>#DIV/0!</v>
      </c>
      <c r="GB963" s="39" t="e">
        <f t="shared" si="2677"/>
        <v>#DIV/0!</v>
      </c>
      <c r="GC963" s="39" t="e">
        <f t="shared" si="2678"/>
        <v>#DIV/0!</v>
      </c>
      <c r="GD963" s="39" t="e">
        <f t="shared" si="2679"/>
        <v>#DIV/0!</v>
      </c>
      <c r="GE963" s="39" t="e">
        <f t="shared" si="2680"/>
        <v>#DIV/0!</v>
      </c>
      <c r="GF963" s="39" t="e">
        <f t="shared" si="2681"/>
        <v>#DIV/0!</v>
      </c>
      <c r="GG963" s="39" t="e">
        <f t="shared" si="2682"/>
        <v>#DIV/0!</v>
      </c>
      <c r="GH963" s="39" t="e">
        <f t="shared" si="2683"/>
        <v>#DIV/0!</v>
      </c>
      <c r="GI963" s="39"/>
      <c r="GJ963" s="39" t="e">
        <f t="shared" si="2684"/>
        <v>#DIV/0!</v>
      </c>
      <c r="GK963" s="39" t="e">
        <f t="shared" si="2685"/>
        <v>#DIV/0!</v>
      </c>
      <c r="GL963" s="39" t="e">
        <f t="shared" si="2686"/>
        <v>#DIV/0!</v>
      </c>
      <c r="GM963" s="39" t="e">
        <f t="shared" si="2687"/>
        <v>#DIV/0!</v>
      </c>
      <c r="GN963" s="39" t="e">
        <f t="shared" si="2688"/>
        <v>#DIV/0!</v>
      </c>
      <c r="GO963" s="57"/>
      <c r="GP963" s="57" t="e">
        <f t="shared" si="2689"/>
        <v>#DIV/0!</v>
      </c>
      <c r="GQ963" s="59" t="e">
        <f t="shared" si="2690"/>
        <v>#DIV/0!</v>
      </c>
      <c r="GR963" s="41" t="e">
        <f t="shared" si="2691"/>
        <v>#DIV/0!</v>
      </c>
      <c r="GS963" s="57" t="e">
        <f t="shared" si="2692"/>
        <v>#DIV/0!</v>
      </c>
      <c r="GT963" s="57" t="e">
        <f t="shared" si="2693"/>
        <v>#DIV/0!</v>
      </c>
      <c r="GU963" s="57" t="e">
        <f t="shared" si="2694"/>
        <v>#DIV/0!</v>
      </c>
      <c r="GV963" s="57"/>
      <c r="GW963" s="42" t="e">
        <f t="shared" si="2695"/>
        <v>#DIV/0!</v>
      </c>
      <c r="GX963" s="42" t="e">
        <f t="shared" si="2696"/>
        <v>#DIV/0!</v>
      </c>
      <c r="GY963" s="42" t="e">
        <f t="shared" si="2697"/>
        <v>#DIV/0!</v>
      </c>
      <c r="GZ963" s="57"/>
      <c r="HA963" s="2" t="e">
        <f t="shared" si="2698"/>
        <v>#DIV/0!</v>
      </c>
      <c r="HB963" s="2" t="e">
        <f t="shared" si="2699"/>
        <v>#DIV/0!</v>
      </c>
      <c r="HC963" s="2" t="e">
        <f t="shared" si="2700"/>
        <v>#DIV/0!</v>
      </c>
      <c r="HD963" s="2" t="e">
        <f t="shared" si="2701"/>
        <v>#DIV/0!</v>
      </c>
      <c r="HE963" s="2" t="e">
        <f t="shared" si="2702"/>
        <v>#DIV/0!</v>
      </c>
      <c r="HF963" s="2" t="e">
        <f t="shared" si="2703"/>
        <v>#DIV/0!</v>
      </c>
      <c r="HG963" s="2" t="e">
        <f t="shared" si="2704"/>
        <v>#DIV/0!</v>
      </c>
      <c r="HH963" s="2" t="e">
        <f t="shared" si="2705"/>
        <v>#DIV/0!</v>
      </c>
      <c r="HI963" s="2" t="e">
        <f t="shared" si="2706"/>
        <v>#DIV/0!</v>
      </c>
      <c r="HJ963" s="11" t="e">
        <f t="shared" si="2707"/>
        <v>#DIV/0!</v>
      </c>
      <c r="HK963" s="60" t="e">
        <f t="shared" si="2708"/>
        <v>#DIV/0!</v>
      </c>
      <c r="HL963" s="57"/>
      <c r="HM963" s="57" t="e">
        <f t="shared" si="2709"/>
        <v>#DIV/0!</v>
      </c>
      <c r="HN963" s="57" t="e">
        <f t="shared" si="2710"/>
        <v>#DIV/0!</v>
      </c>
      <c r="HO963" s="57" t="e">
        <f t="shared" si="2711"/>
        <v>#DIV/0!</v>
      </c>
      <c r="HP963" s="57" t="e">
        <f t="shared" si="2712"/>
        <v>#DIV/0!</v>
      </c>
      <c r="HQ963" s="57" t="e">
        <f t="shared" si="2713"/>
        <v>#DIV/0!</v>
      </c>
      <c r="HR963" s="57"/>
      <c r="HS963" s="57" t="e">
        <f t="shared" si="2714"/>
        <v>#DIV/0!</v>
      </c>
      <c r="HT963" s="57" t="e">
        <f t="shared" si="2715"/>
        <v>#DIV/0!</v>
      </c>
      <c r="HU963" s="57" t="e">
        <f t="shared" si="2716"/>
        <v>#DIV/0!</v>
      </c>
      <c r="HV963" s="57" t="e">
        <f t="shared" si="2717"/>
        <v>#DIV/0!</v>
      </c>
      <c r="HW963" s="57" t="e">
        <f t="shared" si="2718"/>
        <v>#DIV/0!</v>
      </c>
      <c r="HX963" s="57"/>
      <c r="HY963" s="57" t="e">
        <f t="shared" si="2719"/>
        <v>#DIV/0!</v>
      </c>
      <c r="HZ963" s="57" t="e">
        <f t="shared" si="2720"/>
        <v>#DIV/0!</v>
      </c>
      <c r="IA963" s="57"/>
      <c r="IB963" s="61">
        <f t="shared" si="2721"/>
        <v>0</v>
      </c>
      <c r="IC963" s="57" t="str">
        <f t="shared" si="2722"/>
        <v/>
      </c>
      <c r="ID963" s="42"/>
      <c r="IE963" s="2" t="str">
        <f t="shared" si="2723"/>
        <v/>
      </c>
      <c r="IF963" s="60" t="e">
        <f t="shared" si="2724"/>
        <v>#DIV/0!</v>
      </c>
      <c r="IG963" s="60" t="str">
        <f t="shared" si="2725"/>
        <v/>
      </c>
      <c r="IH963" s="60" t="str">
        <f t="shared" si="2726"/>
        <v>zinco-</v>
      </c>
      <c r="II963" s="60" t="str">
        <f t="shared" si="2727"/>
        <v>mangano-</v>
      </c>
      <c r="IJ963" s="60" t="e">
        <f t="shared" si="2728"/>
        <v>#DIV/0!</v>
      </c>
      <c r="IK963" s="60" t="e">
        <f t="shared" si="2729"/>
        <v>#DIV/0!</v>
      </c>
      <c r="IL963" s="60" t="e">
        <f t="shared" si="2730"/>
        <v>#DIV/0!</v>
      </c>
      <c r="IM963" s="60" t="e">
        <f t="shared" si="2731"/>
        <v>#DIV/0!</v>
      </c>
      <c r="IN963" s="60" t="str">
        <f t="shared" si="2732"/>
        <v/>
      </c>
      <c r="IO963" s="60" t="str">
        <f t="shared" si="2733"/>
        <v/>
      </c>
      <c r="IP963" s="57"/>
      <c r="IQ963" s="57" t="str">
        <f t="shared" si="2734"/>
        <v>ERROR!!</v>
      </c>
    </row>
    <row r="964" spans="24:251">
      <c r="X964" s="29">
        <f t="shared" si="2735"/>
        <v>0</v>
      </c>
      <c r="Y964" s="29">
        <f t="shared" si="2736"/>
        <v>0</v>
      </c>
      <c r="Z964" s="29" t="e">
        <f t="shared" si="2737"/>
        <v>#DIV/0!</v>
      </c>
      <c r="AA964" s="29" t="e">
        <f t="shared" si="2738"/>
        <v>#DIV/0!</v>
      </c>
      <c r="AB964" s="29" t="e">
        <f t="shared" si="2739"/>
        <v>#DIV/0!</v>
      </c>
      <c r="AC964" s="29" t="e">
        <f t="shared" si="2740"/>
        <v>#DIV/0!</v>
      </c>
      <c r="AF964" s="23">
        <v>60.084299999999999</v>
      </c>
      <c r="AG964" s="23">
        <v>79.878799999999998</v>
      </c>
      <c r="AH964" s="23">
        <v>101.96120000000001</v>
      </c>
      <c r="AI964" s="23">
        <v>151.99039999999999</v>
      </c>
      <c r="AJ964" s="23">
        <v>159.69</v>
      </c>
      <c r="AK964" s="23">
        <v>71.846400000000003</v>
      </c>
      <c r="AL964" s="23">
        <v>70.9375</v>
      </c>
      <c r="AM964" s="23">
        <v>40.304400000000001</v>
      </c>
      <c r="AN964" s="23">
        <v>56.077399999999997</v>
      </c>
      <c r="AO964" s="23">
        <v>61.978999999999999</v>
      </c>
      <c r="AP964" s="23">
        <v>94.195999999999998</v>
      </c>
      <c r="AQ964" s="23">
        <v>18.998000000000001</v>
      </c>
      <c r="AR964" s="23">
        <v>35.450000000000003</v>
      </c>
      <c r="AS964" s="23">
        <v>29.88</v>
      </c>
      <c r="AT964" s="23">
        <v>74.691999999999993</v>
      </c>
      <c r="AU964" s="23">
        <v>81.39</v>
      </c>
      <c r="AX964" s="54">
        <f t="shared" si="2595"/>
        <v>0</v>
      </c>
      <c r="AY964" s="54">
        <f t="shared" si="2596"/>
        <v>0</v>
      </c>
      <c r="AZ964" s="54">
        <f t="shared" si="2597"/>
        <v>0</v>
      </c>
      <c r="BA964" s="54">
        <f t="shared" si="2598"/>
        <v>0</v>
      </c>
      <c r="BB964" s="54">
        <f t="shared" si="2599"/>
        <v>0</v>
      </c>
      <c r="BC964" s="54">
        <f t="shared" si="2600"/>
        <v>0</v>
      </c>
      <c r="BD964" s="54">
        <f t="shared" si="2601"/>
        <v>0</v>
      </c>
      <c r="BE964" s="54">
        <f t="shared" si="2602"/>
        <v>0</v>
      </c>
      <c r="BF964" s="54">
        <f t="shared" si="2603"/>
        <v>0</v>
      </c>
      <c r="BG964" s="54">
        <f t="shared" si="2604"/>
        <v>0</v>
      </c>
      <c r="BH964" s="54">
        <f t="shared" si="2605"/>
        <v>0</v>
      </c>
      <c r="BI964" s="54">
        <f t="shared" si="2606"/>
        <v>0</v>
      </c>
      <c r="BJ964" s="54">
        <f t="shared" si="2607"/>
        <v>0</v>
      </c>
      <c r="BK964" s="54">
        <f t="shared" si="2608"/>
        <v>0</v>
      </c>
      <c r="BL964" s="54">
        <f t="shared" si="2609"/>
        <v>0</v>
      </c>
      <c r="BM964" s="42"/>
      <c r="BO964" s="54">
        <f>'Norm-coeff'!$C$2+$AX964*'Norm-coeff'!$D$2+$AY964*'Norm-coeff'!$E$2+$AZ964*'Norm-coeff'!$F$2+$BA964*'Norm-coeff'!$G$2+$BB964*'Norm-coeff'!$H$2+$BC964*'Norm-coeff'!$I$2+$BD964*'Norm-coeff'!$J$2+$BE964*'Norm-coeff'!$K$2+$BF964*'Norm-coeff'!$L$2+$BG964*'Norm-coeff'!$M$2+$BH964*'Norm-coeff'!$N$2+$BI964*'Norm-coeff'!$O$2</f>
        <v>5.4045421474420303</v>
      </c>
      <c r="BP964" s="54">
        <f>'Norm-coeff'!$C$3+$AX964*'Norm-coeff'!$D$3+$AY964*'Norm-coeff'!$E$3+$AZ964*'Norm-coeff'!$F$3+$BA964*'Norm-coeff'!$G$3+$BB964*'Norm-coeff'!$H$3+$BC964*'Norm-coeff'!$I$3+$BD964*'Norm-coeff'!$J$3+$BE964*'Norm-coeff'!$K$3+$BF964*'Norm-coeff'!$L$3+$BG964*'Norm-coeff'!$M$3+$BH964*'Norm-coeff'!$N$3+$BI964*'Norm-coeff'!$O$3</f>
        <v>3.15319116612705</v>
      </c>
      <c r="BQ964" s="54">
        <f>'Norm-coeff'!$C$4+$AX964*'Norm-coeff'!$D$4+$AY964*'Norm-coeff'!$E$4+$AZ964*'Norm-coeff'!$F$4+$BA964*'Norm-coeff'!$G$4+$BB964*'Norm-coeff'!$H$4+$BC964*'Norm-coeff'!$I$4+$BD964*'Norm-coeff'!$J$4+$BE964*'Norm-coeff'!$K$4+$BF964*'Norm-coeff'!$L$4+$BG964*'Norm-coeff'!$M$4+$BH964*'Norm-coeff'!$N$4+$BI964*'Norm-coeff'!$O$4</f>
        <v>1.42115649462768</v>
      </c>
      <c r="BR964" s="54">
        <f>'Norm-coeff'!$C$5+$AX964*'Norm-coeff'!$D$5+$AY964*'Norm-coeff'!$E$5+$AZ964*'Norm-coeff'!$F$5+$BA964*'Norm-coeff'!$G$5+$BB964*'Norm-coeff'!$H$5+$BC964*'Norm-coeff'!$I$5+$BD964*'Norm-coeff'!$J$5+$BE964*'Norm-coeff'!$K$5+$BF964*'Norm-coeff'!$L$5+$BG964*'Norm-coeff'!$M$5+$BH964*'Norm-coeff'!$N$5+$BI964*'Norm-coeff'!$O$5</f>
        <v>1.0553329241296201</v>
      </c>
      <c r="BS964" s="54">
        <f>'Norm-coeff'!$C$6+$AX964*'Norm-coeff'!$D$6+$AY964*'Norm-coeff'!$E$6+$AZ964*'Norm-coeff'!$F$6+$BA964*'Norm-coeff'!$G$6+$BB964*'Norm-coeff'!$H$6+$BC964*'Norm-coeff'!$I$6+$BD964*'Norm-coeff'!$J$6+$BE964*'Norm-coeff'!$K$6+$BF964*'Norm-coeff'!$L$6+$BG964*'Norm-coeff'!$M$6+$BH964*'Norm-coeff'!$N$6+$BI964*'Norm-coeff'!$O$6</f>
        <v>-1.48700885495103E-2</v>
      </c>
      <c r="BT964" s="54">
        <f>'Norm-coeff'!$C$7+$AX964*'Norm-coeff'!$D$7+$AY964*'Norm-coeff'!$E$7+$AZ964*'Norm-coeff'!$F$7+$BA964*'Norm-coeff'!$G$7+$BB964*'Norm-coeff'!$H$7+$BC964*'Norm-coeff'!$I$7+$BD964*'Norm-coeff'!$J$7+$BE964*'Norm-coeff'!$K$7+$BF964*'Norm-coeff'!$L$7+$BG964*'Norm-coeff'!$M$7+$BH964*'Norm-coeff'!$N$7+$BI964*'Norm-coeff'!$O$7</f>
        <v>2.0907583608832998</v>
      </c>
      <c r="BU964" s="54">
        <f>'Norm-coeff'!$C$8+$AX964*'Norm-coeff'!$D$8+$AY964*'Norm-coeff'!$E$8+$AZ964*'Norm-coeff'!$F$8+$BA964*'Norm-coeff'!$G$8+$BB964*'Norm-coeff'!$H$8+$BC964*'Norm-coeff'!$I$8+$BD964*'Norm-coeff'!$J$8+$BE964*'Norm-coeff'!$K$8+$BF964*'Norm-coeff'!$L$8+$BG964*'Norm-coeff'!$M$8+$BH964*'Norm-coeff'!$N$8+$BI964*'Norm-coeff'!$O$8</f>
        <v>0.65894159836244504</v>
      </c>
      <c r="BV964" s="54">
        <f>'Norm-coeff'!$C$9+$AX964*'Norm-coeff'!$D$9+$AY964*'Norm-coeff'!$E$9+$AZ964*'Norm-coeff'!$F$9+$BA964*'Norm-coeff'!$G$9+$BB964*'Norm-coeff'!$H$9+$BC964*'Norm-coeff'!$I$9+$BD964*'Norm-coeff'!$J$9+$BE964*'Norm-coeff'!$K$9+$BF964*'Norm-coeff'!$L$9+$BG964*'Norm-coeff'!$M$9+$BH964*'Norm-coeff'!$N$9+$BI964*'Norm-coeff'!$O$9</f>
        <v>1.48961085014701</v>
      </c>
      <c r="BW964" s="54">
        <f>'Norm-coeff'!$C$10+$AX964*'Norm-coeff'!$D$10+$AY964*'Norm-coeff'!$E$10+$AZ964*'Norm-coeff'!$F$10+$BA964*'Norm-coeff'!$G$10+$BB964*'Norm-coeff'!$H$10+$BC964*'Norm-coeff'!$I$10+$BD964*'Norm-coeff'!$J$10+$BE964*'Norm-coeff'!$K$10+$BF964*'Norm-coeff'!$L$10+$BG964*'Norm-coeff'!$M$10+$BH964*'Norm-coeff'!$N$10+$BI964*'Norm-coeff'!$O$10</f>
        <v>1.42058735749591</v>
      </c>
      <c r="BX964" s="54">
        <f>'Norm-coeff'!$C$11+$AX964*'Norm-coeff'!$D$11+$AY964*'Norm-coeff'!$E$11+$AZ964*'Norm-coeff'!$F$11+$BA964*'Norm-coeff'!$G$11+$BB964*'Norm-coeff'!$H$11+$BC964*'Norm-coeff'!$I$11+$BD964*'Norm-coeff'!$J$11+$BE964*'Norm-coeff'!$K$11+$BF964*'Norm-coeff'!$L$11+$BG964*'Norm-coeff'!$M$11+$BH964*'Norm-coeff'!$N$11+$BI964*'Norm-coeff'!$O$11</f>
        <v>0.221233014421479</v>
      </c>
      <c r="BY964" s="54">
        <f>'Norm-coeff'!$C$12+$AX964*'Norm-coeff'!$D$12+$AY964*'Norm-coeff'!$E$12+$AZ964*'Norm-coeff'!$F$12+$BA964*'Norm-coeff'!$G$12+$BB964*'Norm-coeff'!$H$12+$BC964*'Norm-coeff'!$I$12+$BD964*'Norm-coeff'!$J$12+$BE964*'Norm-coeff'!$K$12+$BF964*'Norm-coeff'!$L$12+$BG964*'Norm-coeff'!$M$12+$BH964*'Norm-coeff'!$N$12+$BI964*'Norm-coeff'!$O$12</f>
        <v>0.283527502056037</v>
      </c>
      <c r="BZ964" s="54">
        <f>'Norm-coeff'!$C$13+$AX964*'Norm-coeff'!$D$13+$AY964*'Norm-coeff'!$E$13+$AZ964*'Norm-coeff'!$F$13+$BA964*'Norm-coeff'!$G$13+$BB964*'Norm-coeff'!$H$13+$BC964*'Norm-coeff'!$I$13+$BD964*'Norm-coeff'!$J$13+$BE964*'Norm-coeff'!$K$13+$BF964*'Norm-coeff'!$L$13+$BG964*'Norm-coeff'!$M$13+$BH964*'Norm-coeff'!$N$13+$BI964*'Norm-coeff'!$O$13</f>
        <v>-4.1864930554451202E-2</v>
      </c>
      <c r="CA964" s="54">
        <f>'Norm-coeff'!$C$14+$AX964*'Norm-coeff'!$D$14+$AY964*'Norm-coeff'!$E$14+$AZ964*'Norm-coeff'!$F$14+$BA964*'Norm-coeff'!$G$14+$BB964*'Norm-coeff'!$H$14+$BC964*'Norm-coeff'!$I$14+$BD964*'Norm-coeff'!$J$14+$BE964*'Norm-coeff'!$K$14+$BF964*'Norm-coeff'!$L$14+$BG964*'Norm-coeff'!$M$14+$BH964*'Norm-coeff'!$N$14+$BI964*'Norm-coeff'!$O$14</f>
        <v>4.2526983164477103</v>
      </c>
      <c r="CC964" s="54">
        <f t="shared" si="2610"/>
        <v>0</v>
      </c>
      <c r="CG964" s="54">
        <f t="shared" si="2611"/>
        <v>0</v>
      </c>
      <c r="CH964" s="54">
        <f t="shared" ref="CH964:CH1027" si="2767">IF(OR(AZ964&lt;=0,BP964&lt;0),0,BP964)</f>
        <v>0</v>
      </c>
      <c r="CI964" s="54">
        <f t="shared" si="2612"/>
        <v>0</v>
      </c>
      <c r="CJ964" s="56">
        <f t="shared" si="2613"/>
        <v>0</v>
      </c>
      <c r="CK964" s="54">
        <f t="shared" si="2614"/>
        <v>0</v>
      </c>
      <c r="CL964" s="54">
        <f t="shared" si="2615"/>
        <v>0</v>
      </c>
      <c r="CM964" s="54">
        <f t="shared" si="2616"/>
        <v>0</v>
      </c>
      <c r="CN964" s="54">
        <f t="shared" si="2617"/>
        <v>0</v>
      </c>
      <c r="CO964" s="54">
        <f t="shared" si="2618"/>
        <v>0</v>
      </c>
      <c r="CP964" s="54">
        <f t="shared" si="2619"/>
        <v>0</v>
      </c>
      <c r="CQ964" s="54">
        <f t="shared" si="2620"/>
        <v>0</v>
      </c>
      <c r="CR964" s="54">
        <f t="shared" si="2621"/>
        <v>0</v>
      </c>
      <c r="CS964" s="54">
        <f t="shared" si="2622"/>
        <v>0</v>
      </c>
      <c r="CU964" s="54">
        <f t="shared" si="2623"/>
        <v>0</v>
      </c>
      <c r="CV964" s="54">
        <f t="shared" si="2624"/>
        <v>0</v>
      </c>
      <c r="CW964" s="54">
        <f t="shared" si="2625"/>
        <v>0</v>
      </c>
      <c r="CX964" s="54">
        <f t="shared" si="2626"/>
        <v>0</v>
      </c>
      <c r="CZ964" s="54">
        <f t="shared" si="2627"/>
        <v>0</v>
      </c>
      <c r="DA964" s="54">
        <f t="shared" si="2628"/>
        <v>0</v>
      </c>
      <c r="DB964" s="54">
        <f t="shared" si="2629"/>
        <v>0</v>
      </c>
      <c r="DC964" s="54">
        <f t="shared" si="2630"/>
        <v>0</v>
      </c>
      <c r="DD964" s="54">
        <f t="shared" si="2631"/>
        <v>0</v>
      </c>
      <c r="DE964" s="54">
        <f t="shared" si="2632"/>
        <v>0</v>
      </c>
      <c r="DF964" s="54">
        <f t="shared" si="2633"/>
        <v>0</v>
      </c>
      <c r="DG964" s="54">
        <f t="shared" si="2634"/>
        <v>2</v>
      </c>
      <c r="DH964" s="71">
        <f t="shared" si="2635"/>
        <v>0</v>
      </c>
      <c r="DI964" s="71">
        <f t="shared" si="2636"/>
        <v>0</v>
      </c>
      <c r="DJ964" s="54">
        <f t="shared" si="2637"/>
        <v>0</v>
      </c>
      <c r="DK964" s="54">
        <f t="shared" si="2638"/>
        <v>2</v>
      </c>
      <c r="DL964" s="4">
        <f t="shared" si="2741"/>
        <v>0</v>
      </c>
      <c r="DM964" s="3">
        <f t="shared" si="2639"/>
        <v>0</v>
      </c>
      <c r="DN964" s="3">
        <f t="shared" si="2640"/>
        <v>0</v>
      </c>
      <c r="DO964" s="4" t="e">
        <f t="shared" si="2641"/>
        <v>#DIV/0!</v>
      </c>
      <c r="DP964" s="57"/>
      <c r="DQ964" s="57"/>
      <c r="DR964" s="56">
        <f t="shared" si="2742"/>
        <v>2</v>
      </c>
      <c r="DS964" s="56">
        <f t="shared" si="2743"/>
        <v>0</v>
      </c>
      <c r="DT964" s="38">
        <f t="shared" si="2744"/>
        <v>0</v>
      </c>
      <c r="DU964" s="38">
        <f t="shared" si="2642"/>
        <v>2</v>
      </c>
      <c r="DV964" s="38">
        <f t="shared" si="2745"/>
        <v>0</v>
      </c>
      <c r="DW964" s="39">
        <f t="shared" si="2746"/>
        <v>0</v>
      </c>
      <c r="DX964" s="39">
        <f t="shared" si="2747"/>
        <v>0</v>
      </c>
      <c r="DY964" s="39">
        <f t="shared" si="2748"/>
        <v>0</v>
      </c>
      <c r="DZ964" s="39">
        <f t="shared" si="2749"/>
        <v>0</v>
      </c>
      <c r="EA964" s="39">
        <f t="shared" si="2750"/>
        <v>0</v>
      </c>
      <c r="EB964" s="37" t="e">
        <f t="shared" si="2643"/>
        <v>#DIV/0!</v>
      </c>
      <c r="EC964" s="37" t="e">
        <f t="shared" si="2644"/>
        <v>#DIV/0!</v>
      </c>
      <c r="ED964" s="37" t="e">
        <f t="shared" si="2645"/>
        <v>#DIV/0!</v>
      </c>
      <c r="EE964" s="37" t="e">
        <f t="shared" si="2646"/>
        <v>#DIV/0!</v>
      </c>
      <c r="EF964" s="39" t="e">
        <f t="shared" si="2647"/>
        <v>#DIV/0!</v>
      </c>
      <c r="EG964" s="37" t="e">
        <f t="shared" si="2648"/>
        <v>#DIV/0!</v>
      </c>
      <c r="EH964" s="37" t="e">
        <f t="shared" si="2649"/>
        <v>#DIV/0!</v>
      </c>
      <c r="EI964" s="11" t="b">
        <f t="shared" si="2650"/>
        <v>1</v>
      </c>
      <c r="EJ964" s="11" t="b">
        <f t="shared" si="2651"/>
        <v>0</v>
      </c>
      <c r="EK964" s="39" t="e">
        <f t="shared" si="2652"/>
        <v>#DIV/0!</v>
      </c>
      <c r="EL964" s="39" t="e">
        <f t="shared" si="2653"/>
        <v>#DIV/0!</v>
      </c>
      <c r="EM964" s="39" t="e">
        <f t="shared" si="2654"/>
        <v>#DIV/0!</v>
      </c>
      <c r="EN964" s="39" t="e">
        <f t="shared" si="2655"/>
        <v>#DIV/0!</v>
      </c>
      <c r="EO964" s="39" t="e">
        <f t="shared" si="2656"/>
        <v>#DIV/0!</v>
      </c>
      <c r="EP964" s="39" t="e">
        <f t="shared" si="2657"/>
        <v>#DIV/0!</v>
      </c>
      <c r="EQ964" s="39" t="e">
        <f t="shared" si="2658"/>
        <v>#DIV/0!</v>
      </c>
      <c r="ER964" s="39" t="e">
        <f t="shared" si="2659"/>
        <v>#DIV/0!</v>
      </c>
      <c r="ES964" s="58" t="str">
        <f t="shared" si="2660"/>
        <v>(OH,F,Cl)-dominate amphibole</v>
      </c>
      <c r="ET964" s="58" t="e">
        <f t="shared" si="2661"/>
        <v>#N/A</v>
      </c>
      <c r="EU964" s="56">
        <f t="shared" si="2751"/>
        <v>0</v>
      </c>
      <c r="EV964" s="56">
        <f t="shared" si="2752"/>
        <v>0</v>
      </c>
      <c r="EW964" s="56">
        <f t="shared" si="2753"/>
        <v>0</v>
      </c>
      <c r="EX964" s="56">
        <f t="shared" si="2754"/>
        <v>0</v>
      </c>
      <c r="EY964" s="56">
        <f t="shared" si="2755"/>
        <v>0</v>
      </c>
      <c r="EZ964" s="56">
        <f t="shared" si="2756"/>
        <v>0</v>
      </c>
      <c r="FA964" s="39">
        <f t="shared" si="2757"/>
        <v>0</v>
      </c>
      <c r="FB964" s="39">
        <f t="shared" si="2758"/>
        <v>0</v>
      </c>
      <c r="FC964" s="54">
        <f t="shared" si="2759"/>
        <v>0</v>
      </c>
      <c r="FD964" s="54">
        <f t="shared" si="2760"/>
        <v>0</v>
      </c>
      <c r="FE964" s="39">
        <f t="shared" si="2761"/>
        <v>0</v>
      </c>
      <c r="FF964" s="54">
        <f t="shared" si="2762"/>
        <v>0</v>
      </c>
      <c r="FG964" s="39">
        <f t="shared" si="2763"/>
        <v>0</v>
      </c>
      <c r="FH964" s="39">
        <f t="shared" si="2662"/>
        <v>0</v>
      </c>
      <c r="FI964" s="39">
        <f t="shared" si="2663"/>
        <v>0</v>
      </c>
      <c r="FJ964" s="39">
        <f t="shared" si="2664"/>
        <v>0</v>
      </c>
      <c r="FK964" s="39" t="e">
        <f t="shared" si="2665"/>
        <v>#DIV/0!</v>
      </c>
      <c r="FL964" s="39" t="e">
        <f t="shared" si="2666"/>
        <v>#DIV/0!</v>
      </c>
      <c r="FM964" s="39" t="e">
        <f t="shared" si="2667"/>
        <v>#DIV/0!</v>
      </c>
      <c r="FN964" s="39">
        <f t="shared" si="2668"/>
        <v>1</v>
      </c>
      <c r="FO964" s="39">
        <f t="shared" si="2764"/>
        <v>0</v>
      </c>
      <c r="FP964" s="39">
        <f t="shared" si="2765"/>
        <v>0</v>
      </c>
      <c r="FQ964" s="39">
        <f t="shared" si="2766"/>
        <v>0</v>
      </c>
      <c r="FR964" s="39">
        <f t="shared" si="2669"/>
        <v>0</v>
      </c>
      <c r="FS964" s="39">
        <f t="shared" si="2670"/>
        <v>0</v>
      </c>
      <c r="FU964" s="39" t="e">
        <f t="shared" si="2671"/>
        <v>#DIV/0!</v>
      </c>
      <c r="FV964" s="39" t="e">
        <f t="shared" si="2672"/>
        <v>#DIV/0!</v>
      </c>
      <c r="FW964" s="39" t="e">
        <f t="shared" si="2673"/>
        <v>#DIV/0!</v>
      </c>
      <c r="FY964" s="39" t="e">
        <f t="shared" si="2674"/>
        <v>#DIV/0!</v>
      </c>
      <c r="FZ964" s="39" t="e">
        <f t="shared" si="2675"/>
        <v>#DIV/0!</v>
      </c>
      <c r="GA964" s="39" t="e">
        <f t="shared" si="2676"/>
        <v>#DIV/0!</v>
      </c>
      <c r="GB964" s="39" t="e">
        <f t="shared" si="2677"/>
        <v>#DIV/0!</v>
      </c>
      <c r="GC964" s="39" t="e">
        <f t="shared" si="2678"/>
        <v>#DIV/0!</v>
      </c>
      <c r="GD964" s="39" t="e">
        <f t="shared" si="2679"/>
        <v>#DIV/0!</v>
      </c>
      <c r="GE964" s="39" t="e">
        <f t="shared" si="2680"/>
        <v>#DIV/0!</v>
      </c>
      <c r="GF964" s="39" t="e">
        <f t="shared" si="2681"/>
        <v>#DIV/0!</v>
      </c>
      <c r="GG964" s="39" t="e">
        <f t="shared" si="2682"/>
        <v>#DIV/0!</v>
      </c>
      <c r="GH964" s="39" t="e">
        <f t="shared" si="2683"/>
        <v>#DIV/0!</v>
      </c>
      <c r="GI964" s="39"/>
      <c r="GJ964" s="39" t="e">
        <f t="shared" si="2684"/>
        <v>#DIV/0!</v>
      </c>
      <c r="GK964" s="39" t="e">
        <f t="shared" si="2685"/>
        <v>#DIV/0!</v>
      </c>
      <c r="GL964" s="39" t="e">
        <f t="shared" si="2686"/>
        <v>#DIV/0!</v>
      </c>
      <c r="GM964" s="39" t="e">
        <f t="shared" si="2687"/>
        <v>#DIV/0!</v>
      </c>
      <c r="GN964" s="39" t="e">
        <f t="shared" si="2688"/>
        <v>#DIV/0!</v>
      </c>
      <c r="GO964" s="57"/>
      <c r="GP964" s="57" t="e">
        <f t="shared" si="2689"/>
        <v>#DIV/0!</v>
      </c>
      <c r="GQ964" s="59" t="e">
        <f t="shared" si="2690"/>
        <v>#DIV/0!</v>
      </c>
      <c r="GR964" s="41" t="e">
        <f t="shared" si="2691"/>
        <v>#DIV/0!</v>
      </c>
      <c r="GS964" s="57" t="e">
        <f t="shared" si="2692"/>
        <v>#DIV/0!</v>
      </c>
      <c r="GT964" s="57" t="e">
        <f t="shared" si="2693"/>
        <v>#DIV/0!</v>
      </c>
      <c r="GU964" s="57" t="e">
        <f t="shared" si="2694"/>
        <v>#DIV/0!</v>
      </c>
      <c r="GV964" s="57"/>
      <c r="GW964" s="42" t="e">
        <f t="shared" si="2695"/>
        <v>#DIV/0!</v>
      </c>
      <c r="GX964" s="42" t="e">
        <f t="shared" si="2696"/>
        <v>#DIV/0!</v>
      </c>
      <c r="GY964" s="42" t="e">
        <f t="shared" si="2697"/>
        <v>#DIV/0!</v>
      </c>
      <c r="GZ964" s="57"/>
      <c r="HA964" s="2" t="e">
        <f t="shared" si="2698"/>
        <v>#DIV/0!</v>
      </c>
      <c r="HB964" s="2" t="e">
        <f t="shared" si="2699"/>
        <v>#DIV/0!</v>
      </c>
      <c r="HC964" s="2" t="e">
        <f t="shared" si="2700"/>
        <v>#DIV/0!</v>
      </c>
      <c r="HD964" s="2" t="e">
        <f t="shared" si="2701"/>
        <v>#DIV/0!</v>
      </c>
      <c r="HE964" s="2" t="e">
        <f t="shared" si="2702"/>
        <v>#DIV/0!</v>
      </c>
      <c r="HF964" s="2" t="e">
        <f t="shared" si="2703"/>
        <v>#DIV/0!</v>
      </c>
      <c r="HG964" s="2" t="e">
        <f t="shared" si="2704"/>
        <v>#DIV/0!</v>
      </c>
      <c r="HH964" s="2" t="e">
        <f t="shared" si="2705"/>
        <v>#DIV/0!</v>
      </c>
      <c r="HI964" s="2" t="e">
        <f t="shared" si="2706"/>
        <v>#DIV/0!</v>
      </c>
      <c r="HJ964" s="11" t="e">
        <f t="shared" si="2707"/>
        <v>#DIV/0!</v>
      </c>
      <c r="HK964" s="60" t="e">
        <f t="shared" si="2708"/>
        <v>#DIV/0!</v>
      </c>
      <c r="HL964" s="57"/>
      <c r="HM964" s="57" t="e">
        <f t="shared" si="2709"/>
        <v>#DIV/0!</v>
      </c>
      <c r="HN964" s="57" t="e">
        <f t="shared" si="2710"/>
        <v>#DIV/0!</v>
      </c>
      <c r="HO964" s="57" t="e">
        <f t="shared" si="2711"/>
        <v>#DIV/0!</v>
      </c>
      <c r="HP964" s="57" t="e">
        <f t="shared" si="2712"/>
        <v>#DIV/0!</v>
      </c>
      <c r="HQ964" s="57" t="e">
        <f t="shared" si="2713"/>
        <v>#DIV/0!</v>
      </c>
      <c r="HR964" s="57"/>
      <c r="HS964" s="57" t="e">
        <f t="shared" si="2714"/>
        <v>#DIV/0!</v>
      </c>
      <c r="HT964" s="57" t="e">
        <f t="shared" si="2715"/>
        <v>#DIV/0!</v>
      </c>
      <c r="HU964" s="57" t="e">
        <f t="shared" si="2716"/>
        <v>#DIV/0!</v>
      </c>
      <c r="HV964" s="57" t="e">
        <f t="shared" si="2717"/>
        <v>#DIV/0!</v>
      </c>
      <c r="HW964" s="57" t="e">
        <f t="shared" si="2718"/>
        <v>#DIV/0!</v>
      </c>
      <c r="HX964" s="57"/>
      <c r="HY964" s="57" t="e">
        <f t="shared" si="2719"/>
        <v>#DIV/0!</v>
      </c>
      <c r="HZ964" s="57" t="e">
        <f t="shared" si="2720"/>
        <v>#DIV/0!</v>
      </c>
      <c r="IA964" s="57"/>
      <c r="IB964" s="61">
        <f t="shared" si="2721"/>
        <v>0</v>
      </c>
      <c r="IC964" s="57" t="str">
        <f t="shared" si="2722"/>
        <v/>
      </c>
      <c r="ID964" s="42"/>
      <c r="IE964" s="2" t="str">
        <f t="shared" si="2723"/>
        <v/>
      </c>
      <c r="IF964" s="60" t="e">
        <f t="shared" si="2724"/>
        <v>#DIV/0!</v>
      </c>
      <c r="IG964" s="60" t="str">
        <f t="shared" si="2725"/>
        <v/>
      </c>
      <c r="IH964" s="60" t="str">
        <f t="shared" si="2726"/>
        <v>zinco-</v>
      </c>
      <c r="II964" s="60" t="str">
        <f t="shared" si="2727"/>
        <v>mangano-</v>
      </c>
      <c r="IJ964" s="60" t="e">
        <f t="shared" si="2728"/>
        <v>#DIV/0!</v>
      </c>
      <c r="IK964" s="60" t="e">
        <f t="shared" si="2729"/>
        <v>#DIV/0!</v>
      </c>
      <c r="IL964" s="60" t="e">
        <f t="shared" si="2730"/>
        <v>#DIV/0!</v>
      </c>
      <c r="IM964" s="60" t="e">
        <f t="shared" si="2731"/>
        <v>#DIV/0!</v>
      </c>
      <c r="IN964" s="60" t="str">
        <f t="shared" si="2732"/>
        <v/>
      </c>
      <c r="IO964" s="60" t="str">
        <f t="shared" si="2733"/>
        <v/>
      </c>
      <c r="IP964" s="57"/>
      <c r="IQ964" s="57" t="str">
        <f t="shared" si="2734"/>
        <v>ERROR!!</v>
      </c>
    </row>
    <row r="965" spans="24:251">
      <c r="X965" s="29">
        <f t="shared" si="2735"/>
        <v>0</v>
      </c>
      <c r="Y965" s="29">
        <f t="shared" si="2736"/>
        <v>0</v>
      </c>
      <c r="Z965" s="29" t="e">
        <f t="shared" si="2737"/>
        <v>#DIV/0!</v>
      </c>
      <c r="AA965" s="29" t="e">
        <f t="shared" si="2738"/>
        <v>#DIV/0!</v>
      </c>
      <c r="AB965" s="29" t="e">
        <f t="shared" si="2739"/>
        <v>#DIV/0!</v>
      </c>
      <c r="AC965" s="29" t="e">
        <f t="shared" si="2740"/>
        <v>#DIV/0!</v>
      </c>
      <c r="AF965" s="23">
        <v>60.084299999999999</v>
      </c>
      <c r="AG965" s="23">
        <v>79.878799999999998</v>
      </c>
      <c r="AH965" s="23">
        <v>101.96120000000001</v>
      </c>
      <c r="AI965" s="23">
        <v>151.99039999999999</v>
      </c>
      <c r="AJ965" s="23">
        <v>159.69</v>
      </c>
      <c r="AK965" s="23">
        <v>71.846400000000003</v>
      </c>
      <c r="AL965" s="23">
        <v>70.9375</v>
      </c>
      <c r="AM965" s="23">
        <v>40.304400000000001</v>
      </c>
      <c r="AN965" s="23">
        <v>56.077399999999997</v>
      </c>
      <c r="AO965" s="23">
        <v>61.978999999999999</v>
      </c>
      <c r="AP965" s="23">
        <v>94.195999999999998</v>
      </c>
      <c r="AQ965" s="23">
        <v>18.998000000000001</v>
      </c>
      <c r="AR965" s="23">
        <v>35.450000000000003</v>
      </c>
      <c r="AS965" s="23">
        <v>29.88</v>
      </c>
      <c r="AT965" s="23">
        <v>74.691999999999993</v>
      </c>
      <c r="AU965" s="23">
        <v>81.39</v>
      </c>
      <c r="AX965" s="54">
        <f t="shared" si="2595"/>
        <v>0</v>
      </c>
      <c r="AY965" s="54">
        <f t="shared" si="2596"/>
        <v>0</v>
      </c>
      <c r="AZ965" s="54">
        <f t="shared" si="2597"/>
        <v>0</v>
      </c>
      <c r="BA965" s="54">
        <f t="shared" si="2598"/>
        <v>0</v>
      </c>
      <c r="BB965" s="54">
        <f t="shared" si="2599"/>
        <v>0</v>
      </c>
      <c r="BC965" s="54">
        <f t="shared" si="2600"/>
        <v>0</v>
      </c>
      <c r="BD965" s="54">
        <f t="shared" si="2601"/>
        <v>0</v>
      </c>
      <c r="BE965" s="54">
        <f t="shared" si="2602"/>
        <v>0</v>
      </c>
      <c r="BF965" s="54">
        <f t="shared" si="2603"/>
        <v>0</v>
      </c>
      <c r="BG965" s="54">
        <f t="shared" si="2604"/>
        <v>0</v>
      </c>
      <c r="BH965" s="54">
        <f t="shared" si="2605"/>
        <v>0</v>
      </c>
      <c r="BI965" s="54">
        <f t="shared" si="2606"/>
        <v>0</v>
      </c>
      <c r="BJ965" s="54">
        <f t="shared" si="2607"/>
        <v>0</v>
      </c>
      <c r="BK965" s="54">
        <f t="shared" si="2608"/>
        <v>0</v>
      </c>
      <c r="BL965" s="54">
        <f t="shared" si="2609"/>
        <v>0</v>
      </c>
      <c r="BM965" s="42"/>
      <c r="BO965" s="54">
        <f>'Norm-coeff'!$C$2+$AX965*'Norm-coeff'!$D$2+$AY965*'Norm-coeff'!$E$2+$AZ965*'Norm-coeff'!$F$2+$BA965*'Norm-coeff'!$G$2+$BB965*'Norm-coeff'!$H$2+$BC965*'Norm-coeff'!$I$2+$BD965*'Norm-coeff'!$J$2+$BE965*'Norm-coeff'!$K$2+$BF965*'Norm-coeff'!$L$2+$BG965*'Norm-coeff'!$M$2+$BH965*'Norm-coeff'!$N$2+$BI965*'Norm-coeff'!$O$2</f>
        <v>5.4045421474420303</v>
      </c>
      <c r="BP965" s="54">
        <f>'Norm-coeff'!$C$3+$AX965*'Norm-coeff'!$D$3+$AY965*'Norm-coeff'!$E$3+$AZ965*'Norm-coeff'!$F$3+$BA965*'Norm-coeff'!$G$3+$BB965*'Norm-coeff'!$H$3+$BC965*'Norm-coeff'!$I$3+$BD965*'Norm-coeff'!$J$3+$BE965*'Norm-coeff'!$K$3+$BF965*'Norm-coeff'!$L$3+$BG965*'Norm-coeff'!$M$3+$BH965*'Norm-coeff'!$N$3+$BI965*'Norm-coeff'!$O$3</f>
        <v>3.15319116612705</v>
      </c>
      <c r="BQ965" s="54">
        <f>'Norm-coeff'!$C$4+$AX965*'Norm-coeff'!$D$4+$AY965*'Norm-coeff'!$E$4+$AZ965*'Norm-coeff'!$F$4+$BA965*'Norm-coeff'!$G$4+$BB965*'Norm-coeff'!$H$4+$BC965*'Norm-coeff'!$I$4+$BD965*'Norm-coeff'!$J$4+$BE965*'Norm-coeff'!$K$4+$BF965*'Norm-coeff'!$L$4+$BG965*'Norm-coeff'!$M$4+$BH965*'Norm-coeff'!$N$4+$BI965*'Norm-coeff'!$O$4</f>
        <v>1.42115649462768</v>
      </c>
      <c r="BR965" s="54">
        <f>'Norm-coeff'!$C$5+$AX965*'Norm-coeff'!$D$5+$AY965*'Norm-coeff'!$E$5+$AZ965*'Norm-coeff'!$F$5+$BA965*'Norm-coeff'!$G$5+$BB965*'Norm-coeff'!$H$5+$BC965*'Norm-coeff'!$I$5+$BD965*'Norm-coeff'!$J$5+$BE965*'Norm-coeff'!$K$5+$BF965*'Norm-coeff'!$L$5+$BG965*'Norm-coeff'!$M$5+$BH965*'Norm-coeff'!$N$5+$BI965*'Norm-coeff'!$O$5</f>
        <v>1.0553329241296201</v>
      </c>
      <c r="BS965" s="54">
        <f>'Norm-coeff'!$C$6+$AX965*'Norm-coeff'!$D$6+$AY965*'Norm-coeff'!$E$6+$AZ965*'Norm-coeff'!$F$6+$BA965*'Norm-coeff'!$G$6+$BB965*'Norm-coeff'!$H$6+$BC965*'Norm-coeff'!$I$6+$BD965*'Norm-coeff'!$J$6+$BE965*'Norm-coeff'!$K$6+$BF965*'Norm-coeff'!$L$6+$BG965*'Norm-coeff'!$M$6+$BH965*'Norm-coeff'!$N$6+$BI965*'Norm-coeff'!$O$6</f>
        <v>-1.48700885495103E-2</v>
      </c>
      <c r="BT965" s="54">
        <f>'Norm-coeff'!$C$7+$AX965*'Norm-coeff'!$D$7+$AY965*'Norm-coeff'!$E$7+$AZ965*'Norm-coeff'!$F$7+$BA965*'Norm-coeff'!$G$7+$BB965*'Norm-coeff'!$H$7+$BC965*'Norm-coeff'!$I$7+$BD965*'Norm-coeff'!$J$7+$BE965*'Norm-coeff'!$K$7+$BF965*'Norm-coeff'!$L$7+$BG965*'Norm-coeff'!$M$7+$BH965*'Norm-coeff'!$N$7+$BI965*'Norm-coeff'!$O$7</f>
        <v>2.0907583608832998</v>
      </c>
      <c r="BU965" s="54">
        <f>'Norm-coeff'!$C$8+$AX965*'Norm-coeff'!$D$8+$AY965*'Norm-coeff'!$E$8+$AZ965*'Norm-coeff'!$F$8+$BA965*'Norm-coeff'!$G$8+$BB965*'Norm-coeff'!$H$8+$BC965*'Norm-coeff'!$I$8+$BD965*'Norm-coeff'!$J$8+$BE965*'Norm-coeff'!$K$8+$BF965*'Norm-coeff'!$L$8+$BG965*'Norm-coeff'!$M$8+$BH965*'Norm-coeff'!$N$8+$BI965*'Norm-coeff'!$O$8</f>
        <v>0.65894159836244504</v>
      </c>
      <c r="BV965" s="54">
        <f>'Norm-coeff'!$C$9+$AX965*'Norm-coeff'!$D$9+$AY965*'Norm-coeff'!$E$9+$AZ965*'Norm-coeff'!$F$9+$BA965*'Norm-coeff'!$G$9+$BB965*'Norm-coeff'!$H$9+$BC965*'Norm-coeff'!$I$9+$BD965*'Norm-coeff'!$J$9+$BE965*'Norm-coeff'!$K$9+$BF965*'Norm-coeff'!$L$9+$BG965*'Norm-coeff'!$M$9+$BH965*'Norm-coeff'!$N$9+$BI965*'Norm-coeff'!$O$9</f>
        <v>1.48961085014701</v>
      </c>
      <c r="BW965" s="54">
        <f>'Norm-coeff'!$C$10+$AX965*'Norm-coeff'!$D$10+$AY965*'Norm-coeff'!$E$10+$AZ965*'Norm-coeff'!$F$10+$BA965*'Norm-coeff'!$G$10+$BB965*'Norm-coeff'!$H$10+$BC965*'Norm-coeff'!$I$10+$BD965*'Norm-coeff'!$J$10+$BE965*'Norm-coeff'!$K$10+$BF965*'Norm-coeff'!$L$10+$BG965*'Norm-coeff'!$M$10+$BH965*'Norm-coeff'!$N$10+$BI965*'Norm-coeff'!$O$10</f>
        <v>1.42058735749591</v>
      </c>
      <c r="BX965" s="54">
        <f>'Norm-coeff'!$C$11+$AX965*'Norm-coeff'!$D$11+$AY965*'Norm-coeff'!$E$11+$AZ965*'Norm-coeff'!$F$11+$BA965*'Norm-coeff'!$G$11+$BB965*'Norm-coeff'!$H$11+$BC965*'Norm-coeff'!$I$11+$BD965*'Norm-coeff'!$J$11+$BE965*'Norm-coeff'!$K$11+$BF965*'Norm-coeff'!$L$11+$BG965*'Norm-coeff'!$M$11+$BH965*'Norm-coeff'!$N$11+$BI965*'Norm-coeff'!$O$11</f>
        <v>0.221233014421479</v>
      </c>
      <c r="BY965" s="54">
        <f>'Norm-coeff'!$C$12+$AX965*'Norm-coeff'!$D$12+$AY965*'Norm-coeff'!$E$12+$AZ965*'Norm-coeff'!$F$12+$BA965*'Norm-coeff'!$G$12+$BB965*'Norm-coeff'!$H$12+$BC965*'Norm-coeff'!$I$12+$BD965*'Norm-coeff'!$J$12+$BE965*'Norm-coeff'!$K$12+$BF965*'Norm-coeff'!$L$12+$BG965*'Norm-coeff'!$M$12+$BH965*'Norm-coeff'!$N$12+$BI965*'Norm-coeff'!$O$12</f>
        <v>0.283527502056037</v>
      </c>
      <c r="BZ965" s="54">
        <f>'Norm-coeff'!$C$13+$AX965*'Norm-coeff'!$D$13+$AY965*'Norm-coeff'!$E$13+$AZ965*'Norm-coeff'!$F$13+$BA965*'Norm-coeff'!$G$13+$BB965*'Norm-coeff'!$H$13+$BC965*'Norm-coeff'!$I$13+$BD965*'Norm-coeff'!$J$13+$BE965*'Norm-coeff'!$K$13+$BF965*'Norm-coeff'!$L$13+$BG965*'Norm-coeff'!$M$13+$BH965*'Norm-coeff'!$N$13+$BI965*'Norm-coeff'!$O$13</f>
        <v>-4.1864930554451202E-2</v>
      </c>
      <c r="CA965" s="54">
        <f>'Norm-coeff'!$C$14+$AX965*'Norm-coeff'!$D$14+$AY965*'Norm-coeff'!$E$14+$AZ965*'Norm-coeff'!$F$14+$BA965*'Norm-coeff'!$G$14+$BB965*'Norm-coeff'!$H$14+$BC965*'Norm-coeff'!$I$14+$BD965*'Norm-coeff'!$J$14+$BE965*'Norm-coeff'!$K$14+$BF965*'Norm-coeff'!$L$14+$BG965*'Norm-coeff'!$M$14+$BH965*'Norm-coeff'!$N$14+$BI965*'Norm-coeff'!$O$14</f>
        <v>4.2526983164477103</v>
      </c>
      <c r="CC965" s="54">
        <f t="shared" si="2610"/>
        <v>0</v>
      </c>
      <c r="CG965" s="54">
        <f t="shared" si="2611"/>
        <v>0</v>
      </c>
      <c r="CH965" s="54">
        <f t="shared" si="2767"/>
        <v>0</v>
      </c>
      <c r="CI965" s="54">
        <f t="shared" si="2612"/>
        <v>0</v>
      </c>
      <c r="CJ965" s="56">
        <f t="shared" si="2613"/>
        <v>0</v>
      </c>
      <c r="CK965" s="54">
        <f t="shared" si="2614"/>
        <v>0</v>
      </c>
      <c r="CL965" s="54">
        <f t="shared" si="2615"/>
        <v>0</v>
      </c>
      <c r="CM965" s="54">
        <f t="shared" si="2616"/>
        <v>0</v>
      </c>
      <c r="CN965" s="54">
        <f t="shared" si="2617"/>
        <v>0</v>
      </c>
      <c r="CO965" s="54">
        <f t="shared" si="2618"/>
        <v>0</v>
      </c>
      <c r="CP965" s="54">
        <f t="shared" si="2619"/>
        <v>0</v>
      </c>
      <c r="CQ965" s="54">
        <f t="shared" si="2620"/>
        <v>0</v>
      </c>
      <c r="CR965" s="54">
        <f t="shared" si="2621"/>
        <v>0</v>
      </c>
      <c r="CS965" s="54">
        <f t="shared" si="2622"/>
        <v>0</v>
      </c>
      <c r="CU965" s="54">
        <f t="shared" si="2623"/>
        <v>0</v>
      </c>
      <c r="CV965" s="54">
        <f t="shared" si="2624"/>
        <v>0</v>
      </c>
      <c r="CW965" s="54">
        <f t="shared" si="2625"/>
        <v>0</v>
      </c>
      <c r="CX965" s="54">
        <f t="shared" si="2626"/>
        <v>0</v>
      </c>
      <c r="CZ965" s="54">
        <f t="shared" si="2627"/>
        <v>0</v>
      </c>
      <c r="DA965" s="54">
        <f t="shared" si="2628"/>
        <v>0</v>
      </c>
      <c r="DB965" s="54">
        <f t="shared" si="2629"/>
        <v>0</v>
      </c>
      <c r="DC965" s="54">
        <f t="shared" si="2630"/>
        <v>0</v>
      </c>
      <c r="DD965" s="54">
        <f t="shared" si="2631"/>
        <v>0</v>
      </c>
      <c r="DE965" s="54">
        <f t="shared" si="2632"/>
        <v>0</v>
      </c>
      <c r="DF965" s="54">
        <f t="shared" si="2633"/>
        <v>0</v>
      </c>
      <c r="DG965" s="54">
        <f t="shared" si="2634"/>
        <v>2</v>
      </c>
      <c r="DH965" s="71">
        <f t="shared" si="2635"/>
        <v>0</v>
      </c>
      <c r="DI965" s="71">
        <f t="shared" si="2636"/>
        <v>0</v>
      </c>
      <c r="DJ965" s="54">
        <f t="shared" si="2637"/>
        <v>0</v>
      </c>
      <c r="DK965" s="54">
        <f t="shared" si="2638"/>
        <v>2</v>
      </c>
      <c r="DL965" s="4">
        <f t="shared" si="2741"/>
        <v>0</v>
      </c>
      <c r="DM965" s="3">
        <f t="shared" si="2639"/>
        <v>0</v>
      </c>
      <c r="DN965" s="3">
        <f t="shared" si="2640"/>
        <v>0</v>
      </c>
      <c r="DO965" s="4" t="e">
        <f t="shared" si="2641"/>
        <v>#DIV/0!</v>
      </c>
      <c r="DP965" s="57"/>
      <c r="DQ965" s="57"/>
      <c r="DR965" s="56">
        <f t="shared" si="2742"/>
        <v>2</v>
      </c>
      <c r="DS965" s="56">
        <f t="shared" si="2743"/>
        <v>0</v>
      </c>
      <c r="DT965" s="38">
        <f t="shared" si="2744"/>
        <v>0</v>
      </c>
      <c r="DU965" s="38">
        <f t="shared" si="2642"/>
        <v>2</v>
      </c>
      <c r="DV965" s="38">
        <f t="shared" si="2745"/>
        <v>0</v>
      </c>
      <c r="DW965" s="39">
        <f t="shared" si="2746"/>
        <v>0</v>
      </c>
      <c r="DX965" s="39">
        <f t="shared" si="2747"/>
        <v>0</v>
      </c>
      <c r="DY965" s="39">
        <f t="shared" si="2748"/>
        <v>0</v>
      </c>
      <c r="DZ965" s="39">
        <f t="shared" si="2749"/>
        <v>0</v>
      </c>
      <c r="EA965" s="39">
        <f t="shared" si="2750"/>
        <v>0</v>
      </c>
      <c r="EB965" s="37" t="e">
        <f t="shared" si="2643"/>
        <v>#DIV/0!</v>
      </c>
      <c r="EC965" s="37" t="e">
        <f t="shared" si="2644"/>
        <v>#DIV/0!</v>
      </c>
      <c r="ED965" s="37" t="e">
        <f t="shared" si="2645"/>
        <v>#DIV/0!</v>
      </c>
      <c r="EE965" s="37" t="e">
        <f t="shared" si="2646"/>
        <v>#DIV/0!</v>
      </c>
      <c r="EF965" s="39" t="e">
        <f t="shared" si="2647"/>
        <v>#DIV/0!</v>
      </c>
      <c r="EG965" s="37" t="e">
        <f t="shared" si="2648"/>
        <v>#DIV/0!</v>
      </c>
      <c r="EH965" s="37" t="e">
        <f t="shared" si="2649"/>
        <v>#DIV/0!</v>
      </c>
      <c r="EI965" s="11" t="b">
        <f t="shared" si="2650"/>
        <v>1</v>
      </c>
      <c r="EJ965" s="11" t="b">
        <f t="shared" si="2651"/>
        <v>0</v>
      </c>
      <c r="EK965" s="39" t="e">
        <f t="shared" si="2652"/>
        <v>#DIV/0!</v>
      </c>
      <c r="EL965" s="39" t="e">
        <f t="shared" si="2653"/>
        <v>#DIV/0!</v>
      </c>
      <c r="EM965" s="39" t="e">
        <f t="shared" si="2654"/>
        <v>#DIV/0!</v>
      </c>
      <c r="EN965" s="39" t="e">
        <f t="shared" si="2655"/>
        <v>#DIV/0!</v>
      </c>
      <c r="EO965" s="39" t="e">
        <f t="shared" si="2656"/>
        <v>#DIV/0!</v>
      </c>
      <c r="EP965" s="39" t="e">
        <f t="shared" si="2657"/>
        <v>#DIV/0!</v>
      </c>
      <c r="EQ965" s="39" t="e">
        <f t="shared" si="2658"/>
        <v>#DIV/0!</v>
      </c>
      <c r="ER965" s="39" t="e">
        <f t="shared" si="2659"/>
        <v>#DIV/0!</v>
      </c>
      <c r="ES965" s="58" t="str">
        <f t="shared" si="2660"/>
        <v>(OH,F,Cl)-dominate amphibole</v>
      </c>
      <c r="ET965" s="58" t="e">
        <f t="shared" si="2661"/>
        <v>#N/A</v>
      </c>
      <c r="EU965" s="56">
        <f t="shared" si="2751"/>
        <v>0</v>
      </c>
      <c r="EV965" s="56">
        <f t="shared" si="2752"/>
        <v>0</v>
      </c>
      <c r="EW965" s="56">
        <f t="shared" si="2753"/>
        <v>0</v>
      </c>
      <c r="EX965" s="56">
        <f t="shared" si="2754"/>
        <v>0</v>
      </c>
      <c r="EY965" s="56">
        <f t="shared" si="2755"/>
        <v>0</v>
      </c>
      <c r="EZ965" s="56">
        <f t="shared" si="2756"/>
        <v>0</v>
      </c>
      <c r="FA965" s="39">
        <f t="shared" si="2757"/>
        <v>0</v>
      </c>
      <c r="FB965" s="39">
        <f t="shared" si="2758"/>
        <v>0</v>
      </c>
      <c r="FC965" s="54">
        <f t="shared" si="2759"/>
        <v>0</v>
      </c>
      <c r="FD965" s="54">
        <f t="shared" si="2760"/>
        <v>0</v>
      </c>
      <c r="FE965" s="39">
        <f t="shared" si="2761"/>
        <v>0</v>
      </c>
      <c r="FF965" s="54">
        <f t="shared" si="2762"/>
        <v>0</v>
      </c>
      <c r="FG965" s="39">
        <f t="shared" si="2763"/>
        <v>0</v>
      </c>
      <c r="FH965" s="39">
        <f t="shared" si="2662"/>
        <v>0</v>
      </c>
      <c r="FI965" s="39">
        <f t="shared" si="2663"/>
        <v>0</v>
      </c>
      <c r="FJ965" s="39">
        <f t="shared" si="2664"/>
        <v>0</v>
      </c>
      <c r="FK965" s="39" t="e">
        <f t="shared" si="2665"/>
        <v>#DIV/0!</v>
      </c>
      <c r="FL965" s="39" t="e">
        <f t="shared" si="2666"/>
        <v>#DIV/0!</v>
      </c>
      <c r="FM965" s="39" t="e">
        <f t="shared" si="2667"/>
        <v>#DIV/0!</v>
      </c>
      <c r="FN965" s="39">
        <f t="shared" si="2668"/>
        <v>1</v>
      </c>
      <c r="FO965" s="39">
        <f t="shared" si="2764"/>
        <v>0</v>
      </c>
      <c r="FP965" s="39">
        <f t="shared" si="2765"/>
        <v>0</v>
      </c>
      <c r="FQ965" s="39">
        <f t="shared" si="2766"/>
        <v>0</v>
      </c>
      <c r="FR965" s="39">
        <f t="shared" si="2669"/>
        <v>0</v>
      </c>
      <c r="FS965" s="39">
        <f t="shared" si="2670"/>
        <v>0</v>
      </c>
      <c r="FU965" s="39" t="e">
        <f t="shared" si="2671"/>
        <v>#DIV/0!</v>
      </c>
      <c r="FV965" s="39" t="e">
        <f t="shared" si="2672"/>
        <v>#DIV/0!</v>
      </c>
      <c r="FW965" s="39" t="e">
        <f t="shared" si="2673"/>
        <v>#DIV/0!</v>
      </c>
      <c r="FY965" s="39" t="e">
        <f t="shared" si="2674"/>
        <v>#DIV/0!</v>
      </c>
      <c r="FZ965" s="39" t="e">
        <f t="shared" si="2675"/>
        <v>#DIV/0!</v>
      </c>
      <c r="GA965" s="39" t="e">
        <f t="shared" si="2676"/>
        <v>#DIV/0!</v>
      </c>
      <c r="GB965" s="39" t="e">
        <f t="shared" si="2677"/>
        <v>#DIV/0!</v>
      </c>
      <c r="GC965" s="39" t="e">
        <f t="shared" si="2678"/>
        <v>#DIV/0!</v>
      </c>
      <c r="GD965" s="39" t="e">
        <f t="shared" si="2679"/>
        <v>#DIV/0!</v>
      </c>
      <c r="GE965" s="39" t="e">
        <f t="shared" si="2680"/>
        <v>#DIV/0!</v>
      </c>
      <c r="GF965" s="39" t="e">
        <f t="shared" si="2681"/>
        <v>#DIV/0!</v>
      </c>
      <c r="GG965" s="39" t="e">
        <f t="shared" si="2682"/>
        <v>#DIV/0!</v>
      </c>
      <c r="GH965" s="39" t="e">
        <f t="shared" si="2683"/>
        <v>#DIV/0!</v>
      </c>
      <c r="GI965" s="39"/>
      <c r="GJ965" s="39" t="e">
        <f t="shared" si="2684"/>
        <v>#DIV/0!</v>
      </c>
      <c r="GK965" s="39" t="e">
        <f t="shared" si="2685"/>
        <v>#DIV/0!</v>
      </c>
      <c r="GL965" s="39" t="e">
        <f t="shared" si="2686"/>
        <v>#DIV/0!</v>
      </c>
      <c r="GM965" s="39" t="e">
        <f t="shared" si="2687"/>
        <v>#DIV/0!</v>
      </c>
      <c r="GN965" s="39" t="e">
        <f t="shared" si="2688"/>
        <v>#DIV/0!</v>
      </c>
      <c r="GO965" s="57"/>
      <c r="GP965" s="57" t="e">
        <f t="shared" si="2689"/>
        <v>#DIV/0!</v>
      </c>
      <c r="GQ965" s="59" t="e">
        <f t="shared" si="2690"/>
        <v>#DIV/0!</v>
      </c>
      <c r="GR965" s="41" t="e">
        <f t="shared" si="2691"/>
        <v>#DIV/0!</v>
      </c>
      <c r="GS965" s="57" t="e">
        <f t="shared" si="2692"/>
        <v>#DIV/0!</v>
      </c>
      <c r="GT965" s="57" t="e">
        <f t="shared" si="2693"/>
        <v>#DIV/0!</v>
      </c>
      <c r="GU965" s="57" t="e">
        <f t="shared" si="2694"/>
        <v>#DIV/0!</v>
      </c>
      <c r="GV965" s="57"/>
      <c r="GW965" s="42" t="e">
        <f t="shared" si="2695"/>
        <v>#DIV/0!</v>
      </c>
      <c r="GX965" s="42" t="e">
        <f t="shared" si="2696"/>
        <v>#DIV/0!</v>
      </c>
      <c r="GY965" s="42" t="e">
        <f t="shared" si="2697"/>
        <v>#DIV/0!</v>
      </c>
      <c r="GZ965" s="57"/>
      <c r="HA965" s="2" t="e">
        <f t="shared" si="2698"/>
        <v>#DIV/0!</v>
      </c>
      <c r="HB965" s="2" t="e">
        <f t="shared" si="2699"/>
        <v>#DIV/0!</v>
      </c>
      <c r="HC965" s="2" t="e">
        <f t="shared" si="2700"/>
        <v>#DIV/0!</v>
      </c>
      <c r="HD965" s="2" t="e">
        <f t="shared" si="2701"/>
        <v>#DIV/0!</v>
      </c>
      <c r="HE965" s="2" t="e">
        <f t="shared" si="2702"/>
        <v>#DIV/0!</v>
      </c>
      <c r="HF965" s="2" t="e">
        <f t="shared" si="2703"/>
        <v>#DIV/0!</v>
      </c>
      <c r="HG965" s="2" t="e">
        <f t="shared" si="2704"/>
        <v>#DIV/0!</v>
      </c>
      <c r="HH965" s="2" t="e">
        <f t="shared" si="2705"/>
        <v>#DIV/0!</v>
      </c>
      <c r="HI965" s="2" t="e">
        <f t="shared" si="2706"/>
        <v>#DIV/0!</v>
      </c>
      <c r="HJ965" s="11" t="e">
        <f t="shared" si="2707"/>
        <v>#DIV/0!</v>
      </c>
      <c r="HK965" s="60" t="e">
        <f t="shared" si="2708"/>
        <v>#DIV/0!</v>
      </c>
      <c r="HL965" s="57"/>
      <c r="HM965" s="57" t="e">
        <f t="shared" si="2709"/>
        <v>#DIV/0!</v>
      </c>
      <c r="HN965" s="57" t="e">
        <f t="shared" si="2710"/>
        <v>#DIV/0!</v>
      </c>
      <c r="HO965" s="57" t="e">
        <f t="shared" si="2711"/>
        <v>#DIV/0!</v>
      </c>
      <c r="HP965" s="57" t="e">
        <f t="shared" si="2712"/>
        <v>#DIV/0!</v>
      </c>
      <c r="HQ965" s="57" t="e">
        <f t="shared" si="2713"/>
        <v>#DIV/0!</v>
      </c>
      <c r="HR965" s="57"/>
      <c r="HS965" s="57" t="e">
        <f t="shared" si="2714"/>
        <v>#DIV/0!</v>
      </c>
      <c r="HT965" s="57" t="e">
        <f t="shared" si="2715"/>
        <v>#DIV/0!</v>
      </c>
      <c r="HU965" s="57" t="e">
        <f t="shared" si="2716"/>
        <v>#DIV/0!</v>
      </c>
      <c r="HV965" s="57" t="e">
        <f t="shared" si="2717"/>
        <v>#DIV/0!</v>
      </c>
      <c r="HW965" s="57" t="e">
        <f t="shared" si="2718"/>
        <v>#DIV/0!</v>
      </c>
      <c r="HX965" s="57"/>
      <c r="HY965" s="57" t="e">
        <f t="shared" si="2719"/>
        <v>#DIV/0!</v>
      </c>
      <c r="HZ965" s="57" t="e">
        <f t="shared" si="2720"/>
        <v>#DIV/0!</v>
      </c>
      <c r="IA965" s="57"/>
      <c r="IB965" s="61">
        <f t="shared" si="2721"/>
        <v>0</v>
      </c>
      <c r="IC965" s="57" t="str">
        <f t="shared" si="2722"/>
        <v/>
      </c>
      <c r="ID965" s="42"/>
      <c r="IE965" s="2" t="str">
        <f t="shared" si="2723"/>
        <v/>
      </c>
      <c r="IF965" s="60" t="e">
        <f t="shared" si="2724"/>
        <v>#DIV/0!</v>
      </c>
      <c r="IG965" s="60" t="str">
        <f t="shared" si="2725"/>
        <v/>
      </c>
      <c r="IH965" s="60" t="str">
        <f t="shared" si="2726"/>
        <v>zinco-</v>
      </c>
      <c r="II965" s="60" t="str">
        <f t="shared" si="2727"/>
        <v>mangano-</v>
      </c>
      <c r="IJ965" s="60" t="e">
        <f t="shared" si="2728"/>
        <v>#DIV/0!</v>
      </c>
      <c r="IK965" s="60" t="e">
        <f t="shared" si="2729"/>
        <v>#DIV/0!</v>
      </c>
      <c r="IL965" s="60" t="e">
        <f t="shared" si="2730"/>
        <v>#DIV/0!</v>
      </c>
      <c r="IM965" s="60" t="e">
        <f t="shared" si="2731"/>
        <v>#DIV/0!</v>
      </c>
      <c r="IN965" s="60" t="str">
        <f t="shared" si="2732"/>
        <v/>
      </c>
      <c r="IO965" s="60" t="str">
        <f t="shared" si="2733"/>
        <v/>
      </c>
      <c r="IP965" s="57"/>
      <c r="IQ965" s="57" t="str">
        <f t="shared" si="2734"/>
        <v>ERROR!!</v>
      </c>
    </row>
    <row r="966" spans="24:251">
      <c r="X966" s="29">
        <f t="shared" si="2735"/>
        <v>0</v>
      </c>
      <c r="Y966" s="29">
        <f t="shared" si="2736"/>
        <v>0</v>
      </c>
      <c r="Z966" s="29" t="e">
        <f t="shared" si="2737"/>
        <v>#DIV/0!</v>
      </c>
      <c r="AA966" s="29" t="e">
        <f t="shared" si="2738"/>
        <v>#DIV/0!</v>
      </c>
      <c r="AB966" s="29" t="e">
        <f t="shared" si="2739"/>
        <v>#DIV/0!</v>
      </c>
      <c r="AC966" s="29" t="e">
        <f t="shared" si="2740"/>
        <v>#DIV/0!</v>
      </c>
      <c r="AF966" s="23">
        <v>60.084299999999999</v>
      </c>
      <c r="AG966" s="23">
        <v>79.878799999999998</v>
      </c>
      <c r="AH966" s="23">
        <v>101.96120000000001</v>
      </c>
      <c r="AI966" s="23">
        <v>151.99039999999999</v>
      </c>
      <c r="AJ966" s="23">
        <v>159.69</v>
      </c>
      <c r="AK966" s="23">
        <v>71.846400000000003</v>
      </c>
      <c r="AL966" s="23">
        <v>70.9375</v>
      </c>
      <c r="AM966" s="23">
        <v>40.304400000000001</v>
      </c>
      <c r="AN966" s="23">
        <v>56.077399999999997</v>
      </c>
      <c r="AO966" s="23">
        <v>61.978999999999999</v>
      </c>
      <c r="AP966" s="23">
        <v>94.195999999999998</v>
      </c>
      <c r="AQ966" s="23">
        <v>18.998000000000001</v>
      </c>
      <c r="AR966" s="23">
        <v>35.450000000000003</v>
      </c>
      <c r="AS966" s="23">
        <v>29.88</v>
      </c>
      <c r="AT966" s="23">
        <v>74.691999999999993</v>
      </c>
      <c r="AU966" s="23">
        <v>81.39</v>
      </c>
      <c r="AX966" s="54">
        <f t="shared" ref="AX966:AX1029" si="2768">G966/AF966</f>
        <v>0</v>
      </c>
      <c r="AY966" s="54">
        <f t="shared" ref="AY966:AY1029" si="2769">H966/AG966</f>
        <v>0</v>
      </c>
      <c r="AZ966" s="54">
        <f t="shared" ref="AZ966:AZ1029" si="2770">I966/AH966*2</f>
        <v>0</v>
      </c>
      <c r="BA966" s="54">
        <f t="shared" ref="BA966:BA1029" si="2771">J966/AI966*2</f>
        <v>0</v>
      </c>
      <c r="BB966" s="54">
        <f t="shared" ref="BB966:BB1029" si="2772">M966/AK966</f>
        <v>0</v>
      </c>
      <c r="BC966" s="54">
        <f t="shared" ref="BC966:BC1029" si="2773">N966/AL966</f>
        <v>0</v>
      </c>
      <c r="BD966" s="54">
        <f t="shared" ref="BD966:BD1029" si="2774">O966/AM966</f>
        <v>0</v>
      </c>
      <c r="BE966" s="54">
        <f t="shared" ref="BE966:BE1029" si="2775">P966/AN966</f>
        <v>0</v>
      </c>
      <c r="BF966" s="54">
        <f t="shared" ref="BF966:BF1029" si="2776">Q966/AO966*2</f>
        <v>0</v>
      </c>
      <c r="BG966" s="54">
        <f t="shared" ref="BG966:BG1029" si="2777">R966/AP966*2</f>
        <v>0</v>
      </c>
      <c r="BH966" s="54">
        <f t="shared" ref="BH966:BH1029" si="2778">S966/AQ966</f>
        <v>0</v>
      </c>
      <c r="BI966" s="54">
        <f t="shared" ref="BI966:BI1029" si="2779">T966/AR966</f>
        <v>0</v>
      </c>
      <c r="BJ966" s="54">
        <f t="shared" ref="BJ966:BJ1029" si="2780">W966/AS966*2</f>
        <v>0</v>
      </c>
      <c r="BK966" s="54">
        <f t="shared" ref="BK966:BK1029" si="2781">U966/AT966</f>
        <v>0</v>
      </c>
      <c r="BL966" s="54">
        <f t="shared" ref="BL966:BL1029" si="2782">V966/AU966</f>
        <v>0</v>
      </c>
      <c r="BM966" s="42"/>
      <c r="BO966" s="54">
        <f>'Norm-coeff'!$C$2+$AX966*'Norm-coeff'!$D$2+$AY966*'Norm-coeff'!$E$2+$AZ966*'Norm-coeff'!$F$2+$BA966*'Norm-coeff'!$G$2+$BB966*'Norm-coeff'!$H$2+$BC966*'Norm-coeff'!$I$2+$BD966*'Norm-coeff'!$J$2+$BE966*'Norm-coeff'!$K$2+$BF966*'Norm-coeff'!$L$2+$BG966*'Norm-coeff'!$M$2+$BH966*'Norm-coeff'!$N$2+$BI966*'Norm-coeff'!$O$2</f>
        <v>5.4045421474420303</v>
      </c>
      <c r="BP966" s="54">
        <f>'Norm-coeff'!$C$3+$AX966*'Norm-coeff'!$D$3+$AY966*'Norm-coeff'!$E$3+$AZ966*'Norm-coeff'!$F$3+$BA966*'Norm-coeff'!$G$3+$BB966*'Norm-coeff'!$H$3+$BC966*'Norm-coeff'!$I$3+$BD966*'Norm-coeff'!$J$3+$BE966*'Norm-coeff'!$K$3+$BF966*'Norm-coeff'!$L$3+$BG966*'Norm-coeff'!$M$3+$BH966*'Norm-coeff'!$N$3+$BI966*'Norm-coeff'!$O$3</f>
        <v>3.15319116612705</v>
      </c>
      <c r="BQ966" s="54">
        <f>'Norm-coeff'!$C$4+$AX966*'Norm-coeff'!$D$4+$AY966*'Norm-coeff'!$E$4+$AZ966*'Norm-coeff'!$F$4+$BA966*'Norm-coeff'!$G$4+$BB966*'Norm-coeff'!$H$4+$BC966*'Norm-coeff'!$I$4+$BD966*'Norm-coeff'!$J$4+$BE966*'Norm-coeff'!$K$4+$BF966*'Norm-coeff'!$L$4+$BG966*'Norm-coeff'!$M$4+$BH966*'Norm-coeff'!$N$4+$BI966*'Norm-coeff'!$O$4</f>
        <v>1.42115649462768</v>
      </c>
      <c r="BR966" s="54">
        <f>'Norm-coeff'!$C$5+$AX966*'Norm-coeff'!$D$5+$AY966*'Norm-coeff'!$E$5+$AZ966*'Norm-coeff'!$F$5+$BA966*'Norm-coeff'!$G$5+$BB966*'Norm-coeff'!$H$5+$BC966*'Norm-coeff'!$I$5+$BD966*'Norm-coeff'!$J$5+$BE966*'Norm-coeff'!$K$5+$BF966*'Norm-coeff'!$L$5+$BG966*'Norm-coeff'!$M$5+$BH966*'Norm-coeff'!$N$5+$BI966*'Norm-coeff'!$O$5</f>
        <v>1.0553329241296201</v>
      </c>
      <c r="BS966" s="54">
        <f>'Norm-coeff'!$C$6+$AX966*'Norm-coeff'!$D$6+$AY966*'Norm-coeff'!$E$6+$AZ966*'Norm-coeff'!$F$6+$BA966*'Norm-coeff'!$G$6+$BB966*'Norm-coeff'!$H$6+$BC966*'Norm-coeff'!$I$6+$BD966*'Norm-coeff'!$J$6+$BE966*'Norm-coeff'!$K$6+$BF966*'Norm-coeff'!$L$6+$BG966*'Norm-coeff'!$M$6+$BH966*'Norm-coeff'!$N$6+$BI966*'Norm-coeff'!$O$6</f>
        <v>-1.48700885495103E-2</v>
      </c>
      <c r="BT966" s="54">
        <f>'Norm-coeff'!$C$7+$AX966*'Norm-coeff'!$D$7+$AY966*'Norm-coeff'!$E$7+$AZ966*'Norm-coeff'!$F$7+$BA966*'Norm-coeff'!$G$7+$BB966*'Norm-coeff'!$H$7+$BC966*'Norm-coeff'!$I$7+$BD966*'Norm-coeff'!$J$7+$BE966*'Norm-coeff'!$K$7+$BF966*'Norm-coeff'!$L$7+$BG966*'Norm-coeff'!$M$7+$BH966*'Norm-coeff'!$N$7+$BI966*'Norm-coeff'!$O$7</f>
        <v>2.0907583608832998</v>
      </c>
      <c r="BU966" s="54">
        <f>'Norm-coeff'!$C$8+$AX966*'Norm-coeff'!$D$8+$AY966*'Norm-coeff'!$E$8+$AZ966*'Norm-coeff'!$F$8+$BA966*'Norm-coeff'!$G$8+$BB966*'Norm-coeff'!$H$8+$BC966*'Norm-coeff'!$I$8+$BD966*'Norm-coeff'!$J$8+$BE966*'Norm-coeff'!$K$8+$BF966*'Norm-coeff'!$L$8+$BG966*'Norm-coeff'!$M$8+$BH966*'Norm-coeff'!$N$8+$BI966*'Norm-coeff'!$O$8</f>
        <v>0.65894159836244504</v>
      </c>
      <c r="BV966" s="54">
        <f>'Norm-coeff'!$C$9+$AX966*'Norm-coeff'!$D$9+$AY966*'Norm-coeff'!$E$9+$AZ966*'Norm-coeff'!$F$9+$BA966*'Norm-coeff'!$G$9+$BB966*'Norm-coeff'!$H$9+$BC966*'Norm-coeff'!$I$9+$BD966*'Norm-coeff'!$J$9+$BE966*'Norm-coeff'!$K$9+$BF966*'Norm-coeff'!$L$9+$BG966*'Norm-coeff'!$M$9+$BH966*'Norm-coeff'!$N$9+$BI966*'Norm-coeff'!$O$9</f>
        <v>1.48961085014701</v>
      </c>
      <c r="BW966" s="54">
        <f>'Norm-coeff'!$C$10+$AX966*'Norm-coeff'!$D$10+$AY966*'Norm-coeff'!$E$10+$AZ966*'Norm-coeff'!$F$10+$BA966*'Norm-coeff'!$G$10+$BB966*'Norm-coeff'!$H$10+$BC966*'Norm-coeff'!$I$10+$BD966*'Norm-coeff'!$J$10+$BE966*'Norm-coeff'!$K$10+$BF966*'Norm-coeff'!$L$10+$BG966*'Norm-coeff'!$M$10+$BH966*'Norm-coeff'!$N$10+$BI966*'Norm-coeff'!$O$10</f>
        <v>1.42058735749591</v>
      </c>
      <c r="BX966" s="54">
        <f>'Norm-coeff'!$C$11+$AX966*'Norm-coeff'!$D$11+$AY966*'Norm-coeff'!$E$11+$AZ966*'Norm-coeff'!$F$11+$BA966*'Norm-coeff'!$G$11+$BB966*'Norm-coeff'!$H$11+$BC966*'Norm-coeff'!$I$11+$BD966*'Norm-coeff'!$J$11+$BE966*'Norm-coeff'!$K$11+$BF966*'Norm-coeff'!$L$11+$BG966*'Norm-coeff'!$M$11+$BH966*'Norm-coeff'!$N$11+$BI966*'Norm-coeff'!$O$11</f>
        <v>0.221233014421479</v>
      </c>
      <c r="BY966" s="54">
        <f>'Norm-coeff'!$C$12+$AX966*'Norm-coeff'!$D$12+$AY966*'Norm-coeff'!$E$12+$AZ966*'Norm-coeff'!$F$12+$BA966*'Norm-coeff'!$G$12+$BB966*'Norm-coeff'!$H$12+$BC966*'Norm-coeff'!$I$12+$BD966*'Norm-coeff'!$J$12+$BE966*'Norm-coeff'!$K$12+$BF966*'Norm-coeff'!$L$12+$BG966*'Norm-coeff'!$M$12+$BH966*'Norm-coeff'!$N$12+$BI966*'Norm-coeff'!$O$12</f>
        <v>0.283527502056037</v>
      </c>
      <c r="BZ966" s="54">
        <f>'Norm-coeff'!$C$13+$AX966*'Norm-coeff'!$D$13+$AY966*'Norm-coeff'!$E$13+$AZ966*'Norm-coeff'!$F$13+$BA966*'Norm-coeff'!$G$13+$BB966*'Norm-coeff'!$H$13+$BC966*'Norm-coeff'!$I$13+$BD966*'Norm-coeff'!$J$13+$BE966*'Norm-coeff'!$K$13+$BF966*'Norm-coeff'!$L$13+$BG966*'Norm-coeff'!$M$13+$BH966*'Norm-coeff'!$N$13+$BI966*'Norm-coeff'!$O$13</f>
        <v>-4.1864930554451202E-2</v>
      </c>
      <c r="CA966" s="54">
        <f>'Norm-coeff'!$C$14+$AX966*'Norm-coeff'!$D$14+$AY966*'Norm-coeff'!$E$14+$AZ966*'Norm-coeff'!$F$14+$BA966*'Norm-coeff'!$G$14+$BB966*'Norm-coeff'!$H$14+$BC966*'Norm-coeff'!$I$14+$BD966*'Norm-coeff'!$J$14+$BE966*'Norm-coeff'!$K$14+$BF966*'Norm-coeff'!$L$14+$BG966*'Norm-coeff'!$M$14+$BH966*'Norm-coeff'!$N$14+$BI966*'Norm-coeff'!$O$14</f>
        <v>4.2526983164477103</v>
      </c>
      <c r="CC966" s="54">
        <f t="shared" ref="CC966:CC1029" si="2783">IF(AX966&lt;=0,0,BO966/AX966)</f>
        <v>0</v>
      </c>
      <c r="CG966" s="54">
        <f t="shared" ref="CG966:CG1029" si="2784">IF(OR(BO966&lt;=0,AX966&lt;=0),0,BO966)</f>
        <v>0</v>
      </c>
      <c r="CH966" s="54">
        <f t="shared" si="2767"/>
        <v>0</v>
      </c>
      <c r="CI966" s="54">
        <f t="shared" ref="CI966:CI1029" si="2785">IF(AY966*CC966-CL966&lt;=0,0,AY966*CC966-CL966)</f>
        <v>0</v>
      </c>
      <c r="CJ966" s="56">
        <f t="shared" ref="CJ966:CJ1029" si="2786">SUM(CG966:CI966)</f>
        <v>0</v>
      </c>
      <c r="CK966" s="54">
        <f t="shared" ref="CK966:CK1029" si="2787">IF(AZ966*CC966-CH966&lt;=0,0,AZ966*CC966-CH966)</f>
        <v>0</v>
      </c>
      <c r="CL966" s="54">
        <f t="shared" ref="CL966:CL1029" si="2788">IF(OR(BU966&lt;=0,AY966&lt;=0),0,BU966)</f>
        <v>0</v>
      </c>
      <c r="CM966" s="54">
        <f t="shared" ref="CM966:CM1029" si="2789">IF(OR(BQ966&lt;=0,BB966&lt;=0),0,BQ966)</f>
        <v>0</v>
      </c>
      <c r="CN966" s="54">
        <f t="shared" ref="CN966:CN1029" si="2790">BA966*$CC966</f>
        <v>0</v>
      </c>
      <c r="CO966" s="54">
        <f t="shared" ref="CO966:CO1029" si="2791">BK966*$CC966</f>
        <v>0</v>
      </c>
      <c r="CP966" s="54">
        <f t="shared" ref="CP966:CP1029" si="2792">BL966*$CC966</f>
        <v>0</v>
      </c>
      <c r="CQ966" s="54">
        <f t="shared" ref="CQ966:CQ1029" si="2793">IF(OR(BS966&lt;=0,BC966&lt;=0),0,BS966)</f>
        <v>0</v>
      </c>
      <c r="CR966" s="54">
        <f t="shared" ref="CR966:CR1029" si="2794">IF(OR(BT966&lt;=0,BD966&lt;=0),0,IF(BT966&lt;=BD966*CC966,BT966,BD966*CC966))</f>
        <v>0</v>
      </c>
      <c r="CS966" s="54">
        <f t="shared" ref="CS966:CS1029" si="2795">IF(OR(BR966&lt;=0,BB966&lt;=0),0,BR966)</f>
        <v>0</v>
      </c>
      <c r="CU966" s="54">
        <f t="shared" ref="CU966:CU1029" si="2796">SUM(CK966:CT966)</f>
        <v>0</v>
      </c>
      <c r="CV966" s="54">
        <f t="shared" ref="CV966:CV1029" si="2797">IF(BC966*$CC966-CQ966&lt;=0, 0, BC966*$CC966-CQ966)</f>
        <v>0</v>
      </c>
      <c r="CW966" s="54">
        <f t="shared" ref="CW966:CW1029" si="2798">IF(BB966*CC966-CM966-CS966&lt;=0,0,BB966*CC966-CM966-CS966)</f>
        <v>0</v>
      </c>
      <c r="CX966" s="54">
        <f t="shared" ref="CX966:CX1029" si="2799">IF(BD966*$CC966-CR966&lt;=0, 0, BD966*$CC966-CR966)</f>
        <v>0</v>
      </c>
      <c r="CZ966" s="54">
        <f t="shared" ref="CZ966:CZ1029" si="2800">IF(OR(BV966&lt;=0,BE966&lt;=0),0,BV966)</f>
        <v>0</v>
      </c>
      <c r="DA966" s="54">
        <f t="shared" ref="DA966:DA1029" si="2801">IF(OR(BW966&lt;=0,BF966&lt;=0),0,BW966)</f>
        <v>0</v>
      </c>
      <c r="DB966" s="54">
        <f t="shared" ref="DB966:DB1029" si="2802">SUM(CV966:DA966)</f>
        <v>0</v>
      </c>
      <c r="DC966" s="54">
        <f t="shared" ref="DC966:DC1029" si="2803">IF(BE966*$CC966-CZ966&lt;=0,0,BE966*$CC966-CZ966)</f>
        <v>0</v>
      </c>
      <c r="DD966" s="54">
        <f t="shared" ref="DD966:DD1029" si="2804">IF(BF966*$CC966-DA966&lt;=0,0,BF966*$CC966-DA966)</f>
        <v>0</v>
      </c>
      <c r="DE966" s="54">
        <f t="shared" ref="DE966:DE1029" si="2805">IF(OR(BX966&lt;=0,BG966&lt;=0),0,BX966)</f>
        <v>0</v>
      </c>
      <c r="DF966" s="54">
        <f t="shared" ref="DF966:DF1029" si="2806">SUM(DC966:DE966)</f>
        <v>0</v>
      </c>
      <c r="DG966" s="54">
        <f t="shared" ref="DG966:DG1029" si="2807">IF(CA966&lt;=0,0,IF(CA966&gt;=2,2,CA966))</f>
        <v>2</v>
      </c>
      <c r="DH966" s="71">
        <f t="shared" ref="DH966:DH1029" si="2808">IF(OR(BY966&lt;=0,BH966&lt;=0),0,BY966)</f>
        <v>0</v>
      </c>
      <c r="DI966" s="71">
        <f t="shared" ref="DI966:DI1029" si="2809">IF(OR(BZ966&lt;=0,BI966&lt;=0),0,BZ966)</f>
        <v>0</v>
      </c>
      <c r="DJ966" s="54">
        <f t="shared" ref="DJ966:DJ1029" si="2810">IF(2-DG966-DH966-DI966&lt;=0,0,2-DG966-DH966-DI966)</f>
        <v>0</v>
      </c>
      <c r="DK966" s="54">
        <f t="shared" ref="DK966:DK1029" si="2811">SUM(DG966:DJ966)</f>
        <v>2</v>
      </c>
      <c r="DL966" s="4">
        <f t="shared" si="2741"/>
        <v>0</v>
      </c>
      <c r="DM966" s="3">
        <f t="shared" ref="DM966:DM1029" si="2812">CM966</f>
        <v>0</v>
      </c>
      <c r="DN966" s="3">
        <f t="shared" ref="DN966:DN1029" si="2813">CS966+CW966</f>
        <v>0</v>
      </c>
      <c r="DO966" s="4" t="e">
        <f t="shared" ref="DO966:DO1029" si="2814">DM966/(DM966+DN966)</f>
        <v>#DIV/0!</v>
      </c>
      <c r="DP966" s="57"/>
      <c r="DQ966" s="57"/>
      <c r="DR966" s="56">
        <f t="shared" si="2742"/>
        <v>2</v>
      </c>
      <c r="DS966" s="56">
        <f t="shared" si="2743"/>
        <v>0</v>
      </c>
      <c r="DT966" s="38">
        <f t="shared" si="2744"/>
        <v>0</v>
      </c>
      <c r="DU966" s="38">
        <f t="shared" ref="DU966:DU1029" si="2815">DR966+DS966+DT966</f>
        <v>2</v>
      </c>
      <c r="DV966" s="38">
        <f t="shared" si="2745"/>
        <v>0</v>
      </c>
      <c r="DW966" s="39">
        <f t="shared" si="2746"/>
        <v>0</v>
      </c>
      <c r="DX966" s="39">
        <f t="shared" si="2747"/>
        <v>0</v>
      </c>
      <c r="DY966" s="39">
        <f t="shared" si="2748"/>
        <v>0</v>
      </c>
      <c r="DZ966" s="39">
        <f t="shared" si="2749"/>
        <v>0</v>
      </c>
      <c r="EA966" s="39">
        <f t="shared" si="2750"/>
        <v>0</v>
      </c>
      <c r="EB966" s="37" t="e">
        <f t="shared" ref="EB966:EB1029" si="2816">DW966/EA966</f>
        <v>#DIV/0!</v>
      </c>
      <c r="EC966" s="37" t="e">
        <f t="shared" ref="EC966:EC1029" si="2817">DX966/EA966</f>
        <v>#DIV/0!</v>
      </c>
      <c r="ED966" s="37" t="e">
        <f t="shared" ref="ED966:ED1029" si="2818">DY966/EA966</f>
        <v>#DIV/0!</v>
      </c>
      <c r="EE966" s="37" t="e">
        <f t="shared" ref="EE966:EE1029" si="2819">DZ966/EA966</f>
        <v>#DIV/0!</v>
      </c>
      <c r="EF966" s="39" t="e">
        <f t="shared" ref="EF966:EF1029" si="2820">DW966/(DW966+DX966)</f>
        <v>#DIV/0!</v>
      </c>
      <c r="EG966" s="37" t="e">
        <f t="shared" ref="EG966:EG1029" si="2821">(DW966+DZ966)/EA966</f>
        <v>#DIV/0!</v>
      </c>
      <c r="EH966" s="37" t="e">
        <f t="shared" ref="EH966:EH1029" si="2822">(DX966+DY966)/EA966</f>
        <v>#DIV/0!</v>
      </c>
      <c r="EI966" s="11" t="b">
        <f t="shared" ref="EI966:EI1029" si="2823">IF(DU966&gt;=DV966,TRUE,FALSE)</f>
        <v>1</v>
      </c>
      <c r="EJ966" s="11" t="b">
        <f t="shared" ref="EJ966:EJ1029" si="2824">IF(DU966&gt;=DV966,FALSE,TRUE)</f>
        <v>0</v>
      </c>
      <c r="EK966" s="39" t="e">
        <f t="shared" ref="EK966:EK1029" si="2825">IF(AND(EG966&gt;=0.75,EE966&gt;EB966),TRUE,FALSE)</f>
        <v>#DIV/0!</v>
      </c>
      <c r="EL966" s="39" t="e">
        <f t="shared" ref="EL966:EL1029" si="2826">IF(AND(EG966&gt;=0.75,EB966&gt;=EE966),TRUE,FALSE)</f>
        <v>#DIV/0!</v>
      </c>
      <c r="EM966" s="39" t="e">
        <f t="shared" ref="EM966:EM1029" si="2827">IF(AND(0.75&gt;EG966,EG966&gt;0.25,EB966&gt;=EE966,0.75&gt;EH966,EH966&gt;0.25,EC966&gt;=ED966),TRUE,FALSE)</f>
        <v>#DIV/0!</v>
      </c>
      <c r="EN966" s="39" t="e">
        <f t="shared" ref="EN966:EN1029" si="2828">IF(AND(EH966&gt;=0.75,EC966&gt;=ED966),TRUE,FALSE)</f>
        <v>#DIV/0!</v>
      </c>
      <c r="EO966" s="39" t="e">
        <f t="shared" ref="EO966:EO1029" si="2829">IF(AND(EH966&gt;=0.75,ED966&gt;EC966),TRUE,FALSE)</f>
        <v>#DIV/0!</v>
      </c>
      <c r="EP966" s="39" t="e">
        <f t="shared" ref="EP966:EP1029" si="2830">IF(AND(0.75&gt;EG966,EG966&gt;0.25,EE966&gt;EB966,0.75&gt;EH966,EH966&gt;0.25,EC966&gt;=ED966),TRUE,FALSE)</f>
        <v>#DIV/0!</v>
      </c>
      <c r="EQ966" s="39" t="e">
        <f t="shared" ref="EQ966:EQ1029" si="2831">IF(AND(0.75&gt;EG966,EG966&gt;0.25,EE966&gt;EB966,0.75&gt;EH966,EH966&gt;0.25,ED966&gt;EC966),TRUE,FALSE)</f>
        <v>#DIV/0!</v>
      </c>
      <c r="ER966" s="39" t="e">
        <f t="shared" ref="ER966:ER1029" si="2832">IF(AND(0.75&gt;EG966,EG966&gt;0.25,EB966&gt;=EE966,0.75&gt;EH966,EH966&gt;0.25,ED966&gt;EC966),TRUE,FALSE)</f>
        <v>#DIV/0!</v>
      </c>
      <c r="ES966" s="58" t="str">
        <f t="shared" ref="ES966:ES1029" si="2833">IF(EI966,$EI$2,$EJ$2)</f>
        <v>(OH,F,Cl)-dominate amphibole</v>
      </c>
      <c r="ET966" s="58" t="e">
        <f t="shared" ref="ET966:ET1029" si="2834">IF(EI966=TRUE, INDEX(EK$2:ER$2,MATCH(TRUE,EK966:ER966,0)),"")</f>
        <v>#N/A</v>
      </c>
      <c r="EU966" s="56">
        <f t="shared" si="2751"/>
        <v>0</v>
      </c>
      <c r="EV966" s="56">
        <f t="shared" si="2752"/>
        <v>0</v>
      </c>
      <c r="EW966" s="56">
        <f t="shared" si="2753"/>
        <v>0</v>
      </c>
      <c r="EX966" s="56">
        <f t="shared" si="2754"/>
        <v>0</v>
      </c>
      <c r="EY966" s="56">
        <f t="shared" si="2755"/>
        <v>0</v>
      </c>
      <c r="EZ966" s="56">
        <f t="shared" si="2756"/>
        <v>0</v>
      </c>
      <c r="FA966" s="39">
        <f t="shared" si="2757"/>
        <v>0</v>
      </c>
      <c r="FB966" s="39">
        <f t="shared" si="2758"/>
        <v>0</v>
      </c>
      <c r="FC966" s="54">
        <f t="shared" si="2759"/>
        <v>0</v>
      </c>
      <c r="FD966" s="54">
        <f t="shared" si="2760"/>
        <v>0</v>
      </c>
      <c r="FE966" s="39">
        <f t="shared" si="2761"/>
        <v>0</v>
      </c>
      <c r="FF966" s="54">
        <f t="shared" si="2762"/>
        <v>0</v>
      </c>
      <c r="FG966" s="39">
        <f t="shared" si="2763"/>
        <v>0</v>
      </c>
      <c r="FH966" s="39">
        <f t="shared" ref="FH966:FH1029" si="2835">EU966+EX966</f>
        <v>0</v>
      </c>
      <c r="FI966" s="39">
        <f t="shared" ref="FI966:FI1029" si="2836">EW966+EZ966</f>
        <v>0</v>
      </c>
      <c r="FJ966" s="39">
        <f t="shared" ref="FJ966:FJ1029" si="2837">EV966+EY966</f>
        <v>0</v>
      </c>
      <c r="FK966" s="39" t="e">
        <f t="shared" ref="FK966:FK1029" si="2838">FJ966/(FH966+FI966+FJ966)</f>
        <v>#DIV/0!</v>
      </c>
      <c r="FL966" s="39" t="e">
        <f t="shared" ref="FL966:FL1029" si="2839">FH966/(FH966+FI966+FJ966)</f>
        <v>#DIV/0!</v>
      </c>
      <c r="FM966" s="39" t="e">
        <f t="shared" ref="FM966:FM1029" si="2840">EZ966/(EZ966+EY966+EX966+FA966+FB966+FD966)</f>
        <v>#DIV/0!</v>
      </c>
      <c r="FN966" s="39">
        <f t="shared" ref="FN966:FN1029" si="2841">IF(1-FO966-FP966-FQ966&lt;=0,0,1-FO966-FP966-FQ966)</f>
        <v>1</v>
      </c>
      <c r="FO966" s="39">
        <f t="shared" si="2764"/>
        <v>0</v>
      </c>
      <c r="FP966" s="39">
        <f t="shared" si="2765"/>
        <v>0</v>
      </c>
      <c r="FQ966" s="39">
        <f t="shared" si="2766"/>
        <v>0</v>
      </c>
      <c r="FR966" s="39">
        <f t="shared" ref="FR966:FR1029" si="2842">FP966+FQ966+2*FO966</f>
        <v>0</v>
      </c>
      <c r="FS966" s="39">
        <f t="shared" ref="FS966:FS1029" si="2843">FC966+FD966+FE966+2*FF966-FG966-MIN(DV966,FD966)</f>
        <v>0</v>
      </c>
      <c r="FU966" s="39" t="e">
        <f t="shared" ref="FU966:FU1029" si="2844">IF(AND(EK966=TRUE,FK966&lt;=0.5,FL966&lt;=1/7),TRUE,FALSE)</f>
        <v>#DIV/0!</v>
      </c>
      <c r="FV966" s="39" t="e">
        <f t="shared" ref="FV966:FV1029" si="2845">IF(AND(EK966=TRUE,FK966&gt;0.5,FL966&lt;=1/7),TRUE,FALSE)</f>
        <v>#DIV/0!</v>
      </c>
      <c r="FW966" s="39" t="e">
        <f t="shared" ref="FW966:FW1029" si="2846">IF(AND(EK966=TRUE,FL966&lt;=0.5, 4.5/7&gt;=FU966, FU966&gt;1/7),TRUE,FALSE)</f>
        <v>#DIV/0!</v>
      </c>
      <c r="FY966" s="39" t="e">
        <f t="shared" ref="FY966:FY1029" si="2847">IF(AND(EL966=TRUE,FR966&lt;0.5,FS966&lt;=0.5,FM966&gt;=0.9),TRUE,FALSE)</f>
        <v>#DIV/0!</v>
      </c>
      <c r="FZ966" s="39" t="e">
        <f t="shared" ref="FZ966:FZ1029" si="2848">IF(AND(EL966=TRUE,FR966&lt;0.5,1.5&gt;=FS966, FS966&gt;0.5,FF966&lt;0.5),TRUE,FALSE)</f>
        <v>#DIV/0!</v>
      </c>
      <c r="GA966" s="39" t="e">
        <f t="shared" ref="GA966:GA1029" si="2849">IF(AND(EL966=TRUE,FR966&lt;0.5,FS966&gt;1.5,FF966&lt;0.5),TRUE,FALSE)</f>
        <v>#DIV/0!</v>
      </c>
      <c r="GB966" s="39" t="e">
        <f t="shared" ref="GB966:GB1029" si="2850">IF(AND(EL966=TRUE,FR966&gt;=0.5,FS966&lt;=0.5,FF966&lt;0.5),TRUE,FALSE)</f>
        <v>#DIV/0!</v>
      </c>
      <c r="GC966" s="39" t="e">
        <f t="shared" ref="GC966:GC1029" si="2851">IF(AND(EL966=TRUE,FR966&gt;=0.5,1.5&gt;=FS966,FS966&gt;0.5,FC966=MAX(FC966:FE966),FF966&lt;0.5),TRUE,FALSE)</f>
        <v>#DIV/0!</v>
      </c>
      <c r="GD966" s="39" t="e">
        <f t="shared" ref="GD966:GD1029" si="2852">IF(AND(EL966=TRUE,FR966&gt;=0.5,FS966&gt;1.5,FF966&lt;0.5),TRUE,FALSE)</f>
        <v>#DIV/0!</v>
      </c>
      <c r="GE966" s="39" t="e">
        <f t="shared" ref="GE966:GE1029" si="2853">IF(AND(EL966=TRUE,FO966=MAX(FN966:FQ966)),TRUE,FALSE)</f>
        <v>#DIV/0!</v>
      </c>
      <c r="GF966" s="39" t="e">
        <f t="shared" ref="GF966:GF1029" si="2854">IF(AND(EI966=TRUE,EL966=TRUE,FR966&gt;=0.5,FF966&gt;=0.5),TRUE,FALSE)</f>
        <v>#DIV/0!</v>
      </c>
      <c r="GG966" s="39" t="e">
        <f t="shared" ref="GG966:GG1029" si="2855">IF(AND(EL966=TRUE,FR966&gt;=0.5,1.5&gt;=FS966, FS966&gt;0.5,FD966=MAX(FC966:FE966),FF966&lt;0.5),TRUE,FALSE)</f>
        <v>#DIV/0!</v>
      </c>
      <c r="GH966" s="39" t="e">
        <f t="shared" ref="GH966:GH1029" si="2856">IF(AND(EL966=TRUE,FR966&lt;0.5,FS966&lt;=0.5,FM966&lt;0.9),TRUE,FALSE)</f>
        <v>#DIV/0!</v>
      </c>
      <c r="GI966" s="39"/>
      <c r="GJ966" s="39" t="e">
        <f t="shared" ref="GJ966:GJ1029" si="2857">IF(AND(EM966=TRUE,FR966&lt;0.5,FS966&lt;1.5),TRUE,FALSE)</f>
        <v>#DIV/0!</v>
      </c>
      <c r="GK966" s="39" t="e">
        <f t="shared" ref="GK966:GK1029" si="2858">IF(AND(EM966=TRUE,FR966&lt;0.5,FS966&gt;=1.5),TRUE,FALSE)</f>
        <v>#DIV/0!</v>
      </c>
      <c r="GL966" s="39" t="e">
        <f t="shared" ref="GL966:GL1029" si="2859">IF(AND(EM966=TRUE,FR966&gt;=0.5,FS966&lt;0.5),TRUE,FALSE)</f>
        <v>#DIV/0!</v>
      </c>
      <c r="GM966" s="39" t="e">
        <f t="shared" ref="GM966:GM1029" si="2860">IF(AND(EM966=TRUE,FR966&gt;=0.5,FS966&lt;1.5,FS966&gt;=0.5),TRUE,FALSE)</f>
        <v>#DIV/0!</v>
      </c>
      <c r="GN966" s="39" t="e">
        <f t="shared" ref="GN966:GN1029" si="2861">IF(AND(EM966=TRUE,FR966&gt;=0.5,FS966&gt;=1.5),TRUE,FALSE)</f>
        <v>#DIV/0!</v>
      </c>
      <c r="GO966" s="57"/>
      <c r="GP966" s="57" t="e">
        <f t="shared" ref="GP966:GP1029" si="2862">IF(AND(EN966=TRUE,FR966&lt;0.5,FS966&gt;=1,FC966=MAX(FC966:FF966)),TRUE,FALSE)</f>
        <v>#DIV/0!</v>
      </c>
      <c r="GQ966" s="59" t="e">
        <f t="shared" ref="GQ966:GQ1029" si="2863">IF(AND(EN966=TRUE,FR966&gt;=0.5,FS966&lt;1.5,FS966&gt;=0.5,FG966&lt;0.5,FC966=MAX(FC966:FF966)),TRUE,FALSE)</f>
        <v>#DIV/0!</v>
      </c>
      <c r="GR966" s="41" t="e">
        <f t="shared" ref="GR966:GR1029" si="2864">IF(AND(EN966=TRUE,FR966&gt;=0.5,FS966&gt;=1.5,FG966&lt;0.5,FC966=MAX(FC966:FF966)),TRUE,FALSE)</f>
        <v>#DIV/0!</v>
      </c>
      <c r="GS966" s="57" t="e">
        <f t="shared" ref="GS966:GS1029" si="2865">IF(AND(EN966=TRUE,FG966&gt;=0.5),TRUE,FALSE)</f>
        <v>#DIV/0!</v>
      </c>
      <c r="GT966" s="57" t="e">
        <f t="shared" ref="GT966:GT1029" si="2866">IF(AND(EN966=TRUE,FN966=MAX(FN966:FQ966),FS966&gt;=0.5,FG966&lt;0.5,FD966=MAX(FC966:FE966)),TRUE,FALSE)</f>
        <v>#DIV/0!</v>
      </c>
      <c r="GU966" s="57" t="e">
        <f t="shared" ref="GU966:GU1029" si="2867">IF(AND(EN966=TRUE,FN966&lt;&gt;MAX(FN966:FQ966),FR966&gt;=0.5,FS966&lt;1.5,FS966&gt;=0.5,FG966&lt;0.5,FD966=MAX(FC966:FE966)),TRUE,FALSE)</f>
        <v>#DIV/0!</v>
      </c>
      <c r="GV966" s="57"/>
      <c r="GW966" s="42" t="e">
        <f t="shared" ref="GW966:GW1029" si="2868">IF(AND(EO966=TRUE,FR966&lt;0.5),TRUE,FALSE)</f>
        <v>#DIV/0!</v>
      </c>
      <c r="GX966" s="42" t="e">
        <f t="shared" ref="GX966:GX1029" si="2869">IF(AND(EO966=TRUE,FR966&gt;=0.5,FG966&gt;=0.5),TRUE,FALSE)</f>
        <v>#DIV/0!</v>
      </c>
      <c r="GY966" s="42" t="e">
        <f t="shared" ref="GY966:GY1029" si="2870">IF(AND(EO966=TRUE,FR966&gt;=0.5,FG966&lt;0.5),TRUE,FALSE)</f>
        <v>#DIV/0!</v>
      </c>
      <c r="GZ966" s="57"/>
      <c r="HA966" s="2" t="e">
        <f t="shared" ref="HA966:HA1029" si="2871">IF(AND(EP966=TRUE,FR966&lt;0.5,FS966&lt;1.5,EU966&lt;&gt;MAX(EU966:EW966),EZ966=MAX(EX966:FB966)),TRUE,FALSE)</f>
        <v>#DIV/0!</v>
      </c>
      <c r="HB966" s="2" t="e">
        <f t="shared" ref="HB966:HB1029" si="2872">IF(AND(EP966=TRUE,FR966&lt;0.5,FS966&gt;=1.5,EU966&lt;&gt;MAX(EU966:EW966),EZ966=MAX(EX966:FB966)),TRUE,FALSE)</f>
        <v>#DIV/0!</v>
      </c>
      <c r="HC966" s="2" t="e">
        <f t="shared" ref="HC966:HC1029" si="2873">IF(AND(EP966=TRUE,FR966&gt;=0.5,FS966&lt;0.5,EU966&lt;&gt;MAX(EU966:EW966),EZ966=MAX(EX966:FB966)),TRUE,FALSE)</f>
        <v>#DIV/0!</v>
      </c>
      <c r="HD966" s="2" t="e">
        <f t="shared" ref="HD966:HD1029" si="2874">IF(AND(EP966=TRUE,FR966&gt;=0.5,FS966&lt;1.5,FS966&gt;=0.5,EU966&lt;&gt;MAX(EU966:EW966),EZ966=MAX(EX966:FB966)),TRUE,FALSE)</f>
        <v>#DIV/0!</v>
      </c>
      <c r="HE966" s="2" t="e">
        <f t="shared" ref="HE966:HE1029" si="2875">IF(AND(EP966=TRUE,FR966&gt;=0.5,FS966&gt;=1.5,EU966&lt;&gt;MAX(EU966:EW966),EZ966=MAX(EX966:FB966)),TRUE,FALSE)</f>
        <v>#DIV/0!</v>
      </c>
      <c r="HF966" s="2" t="e">
        <f t="shared" ref="HF966:HF1029" si="2876">IF(AND(EP966=TRUE,FR966&lt;0.5,FS966&lt;1.5,EU966=MAX(EU966:EW966)),TRUE,FALSE)</f>
        <v>#DIV/0!</v>
      </c>
      <c r="HG966" s="2" t="e">
        <f t="shared" ref="HG966:HG1029" si="2877">IF(AND(EP966=TRUE,FR966&lt;0.5,FS966&gt;=1.5,EU966=MAX(EU966:EW966)),TRUE,FALSE)</f>
        <v>#DIV/0!</v>
      </c>
      <c r="HH966" s="2" t="e">
        <f t="shared" ref="HH966:HH1029" si="2878">IF(AND(EP966=TRUE,FR966&gt;=0.5,FS966&lt;0.5,EU966=MAX(EU966:EW966)),TRUE,FALSE)</f>
        <v>#DIV/0!</v>
      </c>
      <c r="HI966" s="2" t="e">
        <f t="shared" ref="HI966:HI1029" si="2879">IF(AND(EP966=TRUE,FR966&gt;=0.5,FS966&lt;1.5,FS966&gt;=0.5,EU966=MAX(EU966:EW966)),TRUE,FALSE)</f>
        <v>#DIV/0!</v>
      </c>
      <c r="HJ966" s="11" t="e">
        <f t="shared" ref="HJ966:HJ1029" si="2880">IF(AND(EP966=TRUE,FR966&gt;=0.5,FS966&gt;=1.5,EU966=MAX(EU966:EW966)),TRUE,FALSE)</f>
        <v>#DIV/0!</v>
      </c>
      <c r="HK966" s="60" t="e">
        <f t="shared" ref="HK966:HK1029" si="2881">IF(AND(EP966=TRUE,FR966&lt;0.5,FS966&lt;1.5,EY966=MAX(EX966:FB966)),TRUE,FALSE)</f>
        <v>#DIV/0!</v>
      </c>
      <c r="HL966" s="57"/>
      <c r="HM966" s="57" t="e">
        <f t="shared" ref="HM966:HM1029" si="2882">IF(AND(EQ966=TRUE,FR966&lt;0.5,FS966&lt;1.5),TRUE,FALSE)</f>
        <v>#DIV/0!</v>
      </c>
      <c r="HN966" s="57" t="e">
        <f t="shared" ref="HN966:HN1029" si="2883">IF(AND(EQ966=TRUE,FR966&lt;0.5,FS966&gt;=1.5),TRUE,FALSE)</f>
        <v>#DIV/0!</v>
      </c>
      <c r="HO966" s="57" t="e">
        <f t="shared" ref="HO966:HO1029" si="2884">IF(AND(EQ966=TRUE,FR966&gt;=0.5,FS966&lt;0.5),TRUE,FALSE)</f>
        <v>#DIV/0!</v>
      </c>
      <c r="HP966" s="57" t="e">
        <f t="shared" ref="HP966:HP1029" si="2885">IF(AND(EQ966=TRUE,FR966&gt;=0.5,FS966&lt;1.5,FS966&gt;=0.5),TRUE,FALSE)</f>
        <v>#DIV/0!</v>
      </c>
      <c r="HQ966" s="57" t="e">
        <f t="shared" ref="HQ966:HQ1029" si="2886">IF(AND(EQ966=TRUE,FR966&gt;=0.5,FS966&gt;=1.5),TRUE,FALSE)</f>
        <v>#DIV/0!</v>
      </c>
      <c r="HR966" s="57"/>
      <c r="HS966" s="57" t="e">
        <f t="shared" ref="HS966:HS1029" si="2887">IF(AND(ER966=TRUE,FR966&lt;0.5,FS966&lt;1.5),TRUE,FALSE)</f>
        <v>#DIV/0!</v>
      </c>
      <c r="HT966" s="57" t="e">
        <f t="shared" ref="HT966:HT1029" si="2888">IF(AND(ER966=TRUE,FR966&lt;0.5,FS966&gt;=1.5),TRUE,FALSE)</f>
        <v>#DIV/0!</v>
      </c>
      <c r="HU966" s="57" t="e">
        <f t="shared" ref="HU966:HU1029" si="2889">IF(AND(ER966=TRUE,FR966&gt;=0.5,FS966&lt;0.5),TRUE,FALSE)</f>
        <v>#DIV/0!</v>
      </c>
      <c r="HV966" s="57" t="e">
        <f t="shared" ref="HV966:HV1029" si="2890">IF(AND(ER966=TRUE,FR966&gt;=0.5,FS966&lt;1.5,FS966&gt;=0.5),TRUE,FALSE)</f>
        <v>#DIV/0!</v>
      </c>
      <c r="HW966" s="57" t="e">
        <f t="shared" ref="HW966:HW1029" si="2891">IF(AND(ER966=TRUE,FR966&gt;=0.5,FS966&gt;=1.5),TRUE,FALSE)</f>
        <v>#DIV/0!</v>
      </c>
      <c r="HX966" s="57"/>
      <c r="HY966" s="57" t="e">
        <f t="shared" ref="HY966:HY1029" si="2892">IF(AND(EJ966=TRUE,EN966=TRUE,FR966&gt;=0.5,FG966&lt;0.5,FF966&gt;=0.5),TRUE,FALSE)</f>
        <v>#DIV/0!</v>
      </c>
      <c r="HZ966" s="57" t="e">
        <f t="shared" ref="HZ966:HZ1029" si="2893">IF(AND(EJ966=TRUE,EL966=TRUE,FR966&gt;=0.5,FG966&lt;0.5,FF966&gt;=0.5),TRUE,FALSE)</f>
        <v>#DIV/0!</v>
      </c>
      <c r="IA966" s="57"/>
      <c r="IB966" s="61">
        <f t="shared" ref="IB966:IB1029" si="2894">COUNTIF(FU966:HZ966,TRUE)</f>
        <v>0</v>
      </c>
      <c r="IC966" s="57" t="str">
        <f t="shared" ref="IC966:IC1029" si="2895" xml:space="preserve"> IF(IB966=1,INDEX(FU$2:HZ$2,MATCH(TRUE,FU966:HZ966,0)),"")</f>
        <v/>
      </c>
      <c r="ID966" s="42"/>
      <c r="IE966" s="2" t="str">
        <f t="shared" ref="IE966:IE1029" si="2896">IF(AND(EI966=TRUE,FF966&lt;0.5,FF966&gt;0.3),IE$2,"")</f>
        <v/>
      </c>
      <c r="IF966" s="60" t="e">
        <f t="shared" ref="IF966:IF1029" si="2897">IF(AND(EJ966=TRUE,HY966&lt;&gt;TRUE,HZ966&lt;&gt;TRUE),IF$2,"")</f>
        <v>#DIV/0!</v>
      </c>
      <c r="IG966" s="60" t="str">
        <f t="shared" ref="IG966:IG1029" si="2898">IF(AND(FQ966=MAX(FN966:FQ966)),IG$2,"")</f>
        <v/>
      </c>
      <c r="IH966" s="60" t="str">
        <f t="shared" ref="IH966:IH1029" si="2899">IF(AND(FA966=MAX(EX966:FB966)),IH$2,"")</f>
        <v>zinco-</v>
      </c>
      <c r="II966" s="60" t="str">
        <f t="shared" ref="II966:II1029" si="2900">IF(AND(EX966=MAX(EX966:FB966)),II$2,"")</f>
        <v>mangano-</v>
      </c>
      <c r="IJ966" s="60" t="e">
        <f t="shared" ref="IJ966:IJ1029" si="2901">IF(AND(EZ966=MAX(EX966:FB966),OR(GT966=TRUE,GU966=TRUE,GG966=TRUE,FZ966=TRUE)),IJ$2,"")</f>
        <v>#DIV/0!</v>
      </c>
      <c r="IK966" s="60" t="e">
        <f t="shared" ref="IK966:IK1029" si="2902">IF(AND(EY966=MAX(EX966:FB966),FU966&lt;&gt;TRUE,FV966&lt;&gt;TRUE,FY966&lt;&gt;TRUE,GG966&lt;&gt;TRUE,GT966&lt;&gt;TRUE,GU966&lt;&gt;TRUE,HK966&lt;&gt;TRUE),IK$2,"")</f>
        <v>#DIV/0!</v>
      </c>
      <c r="IL966" s="60" t="e">
        <f t="shared" ref="IL966:IL1029" si="2903">IF(AND(FE966=MAX(FC966:FE966),OR(FY966=TRUE,GH966=TRUE,GB966=TRUE,GL966=TRUE,FU966=TRUE,FV966=TRUE)),IL$2,"")</f>
        <v>#DIV/0!</v>
      </c>
      <c r="IM966" s="60" t="e">
        <f t="shared" ref="IM966:IM1029" si="2904">IF(AND(FD966=MAX(FC966:FE966),FY966&lt;&gt;TRUE,GH966&lt;&gt;TRUE,GB966&lt;&gt;TRUE,GL966&lt;&gt;TRUE,FU966&lt;&gt;TRUE,FV966&lt;&gt;TRUE,GT966&lt;&gt;TRUE,GU966&lt;&gt;TRUE,GG966&lt;&gt;TRUE),IM$2,"")</f>
        <v>#DIV/0!</v>
      </c>
      <c r="IN966" s="60" t="str">
        <f t="shared" ref="IN966:IN1029" si="2905">IF(AND(DT966=MAX(DR966:DT966),EI966=TRUE),IN$2,"")</f>
        <v/>
      </c>
      <c r="IO966" s="60" t="str">
        <f t="shared" ref="IO966:IO1029" si="2906">IF(AND(DS966=MAX(DR966:DT966),EI966=TRUE),IO$2,"")</f>
        <v/>
      </c>
      <c r="IP966" s="57"/>
      <c r="IQ966" s="57" t="str">
        <f t="shared" ref="IQ966:IQ1029" si="2907">IF(IB966=1,CONCATENATE(IE966,IF966,IG966,IH966,II966,IJ966,IK966,IL966,IM966,IN966,IO966,IC966),"ERROR!!")</f>
        <v>ERROR!!</v>
      </c>
    </row>
    <row r="967" spans="24:251">
      <c r="X967" s="29">
        <f t="shared" si="2735"/>
        <v>0</v>
      </c>
      <c r="Y967" s="29">
        <f t="shared" si="2736"/>
        <v>0</v>
      </c>
      <c r="Z967" s="29" t="e">
        <f t="shared" si="2737"/>
        <v>#DIV/0!</v>
      </c>
      <c r="AA967" s="29" t="e">
        <f t="shared" si="2738"/>
        <v>#DIV/0!</v>
      </c>
      <c r="AB967" s="29" t="e">
        <f t="shared" si="2739"/>
        <v>#DIV/0!</v>
      </c>
      <c r="AC967" s="29" t="e">
        <f t="shared" si="2740"/>
        <v>#DIV/0!</v>
      </c>
      <c r="AF967" s="23">
        <v>60.084299999999999</v>
      </c>
      <c r="AG967" s="23">
        <v>79.878799999999998</v>
      </c>
      <c r="AH967" s="23">
        <v>101.96120000000001</v>
      </c>
      <c r="AI967" s="23">
        <v>151.99039999999999</v>
      </c>
      <c r="AJ967" s="23">
        <v>159.69</v>
      </c>
      <c r="AK967" s="23">
        <v>71.846400000000003</v>
      </c>
      <c r="AL967" s="23">
        <v>70.9375</v>
      </c>
      <c r="AM967" s="23">
        <v>40.304400000000001</v>
      </c>
      <c r="AN967" s="23">
        <v>56.077399999999997</v>
      </c>
      <c r="AO967" s="23">
        <v>61.978999999999999</v>
      </c>
      <c r="AP967" s="23">
        <v>94.195999999999998</v>
      </c>
      <c r="AQ967" s="23">
        <v>18.998000000000001</v>
      </c>
      <c r="AR967" s="23">
        <v>35.450000000000003</v>
      </c>
      <c r="AS967" s="23">
        <v>29.88</v>
      </c>
      <c r="AT967" s="23">
        <v>74.691999999999993</v>
      </c>
      <c r="AU967" s="23">
        <v>81.39</v>
      </c>
      <c r="AX967" s="54">
        <f t="shared" si="2768"/>
        <v>0</v>
      </c>
      <c r="AY967" s="54">
        <f t="shared" si="2769"/>
        <v>0</v>
      </c>
      <c r="AZ967" s="54">
        <f t="shared" si="2770"/>
        <v>0</v>
      </c>
      <c r="BA967" s="54">
        <f t="shared" si="2771"/>
        <v>0</v>
      </c>
      <c r="BB967" s="54">
        <f t="shared" si="2772"/>
        <v>0</v>
      </c>
      <c r="BC967" s="54">
        <f t="shared" si="2773"/>
        <v>0</v>
      </c>
      <c r="BD967" s="54">
        <f t="shared" si="2774"/>
        <v>0</v>
      </c>
      <c r="BE967" s="54">
        <f t="shared" si="2775"/>
        <v>0</v>
      </c>
      <c r="BF967" s="54">
        <f t="shared" si="2776"/>
        <v>0</v>
      </c>
      <c r="BG967" s="54">
        <f t="shared" si="2777"/>
        <v>0</v>
      </c>
      <c r="BH967" s="54">
        <f t="shared" si="2778"/>
        <v>0</v>
      </c>
      <c r="BI967" s="54">
        <f t="shared" si="2779"/>
        <v>0</v>
      </c>
      <c r="BJ967" s="54">
        <f t="shared" si="2780"/>
        <v>0</v>
      </c>
      <c r="BK967" s="54">
        <f t="shared" si="2781"/>
        <v>0</v>
      </c>
      <c r="BL967" s="54">
        <f t="shared" si="2782"/>
        <v>0</v>
      </c>
      <c r="BM967" s="42"/>
      <c r="BO967" s="54">
        <f>'Norm-coeff'!$C$2+$AX967*'Norm-coeff'!$D$2+$AY967*'Norm-coeff'!$E$2+$AZ967*'Norm-coeff'!$F$2+$BA967*'Norm-coeff'!$G$2+$BB967*'Norm-coeff'!$H$2+$BC967*'Norm-coeff'!$I$2+$BD967*'Norm-coeff'!$J$2+$BE967*'Norm-coeff'!$K$2+$BF967*'Norm-coeff'!$L$2+$BG967*'Norm-coeff'!$M$2+$BH967*'Norm-coeff'!$N$2+$BI967*'Norm-coeff'!$O$2</f>
        <v>5.4045421474420303</v>
      </c>
      <c r="BP967" s="54">
        <f>'Norm-coeff'!$C$3+$AX967*'Norm-coeff'!$D$3+$AY967*'Norm-coeff'!$E$3+$AZ967*'Norm-coeff'!$F$3+$BA967*'Norm-coeff'!$G$3+$BB967*'Norm-coeff'!$H$3+$BC967*'Norm-coeff'!$I$3+$BD967*'Norm-coeff'!$J$3+$BE967*'Norm-coeff'!$K$3+$BF967*'Norm-coeff'!$L$3+$BG967*'Norm-coeff'!$M$3+$BH967*'Norm-coeff'!$N$3+$BI967*'Norm-coeff'!$O$3</f>
        <v>3.15319116612705</v>
      </c>
      <c r="BQ967" s="54">
        <f>'Norm-coeff'!$C$4+$AX967*'Norm-coeff'!$D$4+$AY967*'Norm-coeff'!$E$4+$AZ967*'Norm-coeff'!$F$4+$BA967*'Norm-coeff'!$G$4+$BB967*'Norm-coeff'!$H$4+$BC967*'Norm-coeff'!$I$4+$BD967*'Norm-coeff'!$J$4+$BE967*'Norm-coeff'!$K$4+$BF967*'Norm-coeff'!$L$4+$BG967*'Norm-coeff'!$M$4+$BH967*'Norm-coeff'!$N$4+$BI967*'Norm-coeff'!$O$4</f>
        <v>1.42115649462768</v>
      </c>
      <c r="BR967" s="54">
        <f>'Norm-coeff'!$C$5+$AX967*'Norm-coeff'!$D$5+$AY967*'Norm-coeff'!$E$5+$AZ967*'Norm-coeff'!$F$5+$BA967*'Norm-coeff'!$G$5+$BB967*'Norm-coeff'!$H$5+$BC967*'Norm-coeff'!$I$5+$BD967*'Norm-coeff'!$J$5+$BE967*'Norm-coeff'!$K$5+$BF967*'Norm-coeff'!$L$5+$BG967*'Norm-coeff'!$M$5+$BH967*'Norm-coeff'!$N$5+$BI967*'Norm-coeff'!$O$5</f>
        <v>1.0553329241296201</v>
      </c>
      <c r="BS967" s="54">
        <f>'Norm-coeff'!$C$6+$AX967*'Norm-coeff'!$D$6+$AY967*'Norm-coeff'!$E$6+$AZ967*'Norm-coeff'!$F$6+$BA967*'Norm-coeff'!$G$6+$BB967*'Norm-coeff'!$H$6+$BC967*'Norm-coeff'!$I$6+$BD967*'Norm-coeff'!$J$6+$BE967*'Norm-coeff'!$K$6+$BF967*'Norm-coeff'!$L$6+$BG967*'Norm-coeff'!$M$6+$BH967*'Norm-coeff'!$N$6+$BI967*'Norm-coeff'!$O$6</f>
        <v>-1.48700885495103E-2</v>
      </c>
      <c r="BT967" s="54">
        <f>'Norm-coeff'!$C$7+$AX967*'Norm-coeff'!$D$7+$AY967*'Norm-coeff'!$E$7+$AZ967*'Norm-coeff'!$F$7+$BA967*'Norm-coeff'!$G$7+$BB967*'Norm-coeff'!$H$7+$BC967*'Norm-coeff'!$I$7+$BD967*'Norm-coeff'!$J$7+$BE967*'Norm-coeff'!$K$7+$BF967*'Norm-coeff'!$L$7+$BG967*'Norm-coeff'!$M$7+$BH967*'Norm-coeff'!$N$7+$BI967*'Norm-coeff'!$O$7</f>
        <v>2.0907583608832998</v>
      </c>
      <c r="BU967" s="54">
        <f>'Norm-coeff'!$C$8+$AX967*'Norm-coeff'!$D$8+$AY967*'Norm-coeff'!$E$8+$AZ967*'Norm-coeff'!$F$8+$BA967*'Norm-coeff'!$G$8+$BB967*'Norm-coeff'!$H$8+$BC967*'Norm-coeff'!$I$8+$BD967*'Norm-coeff'!$J$8+$BE967*'Norm-coeff'!$K$8+$BF967*'Norm-coeff'!$L$8+$BG967*'Norm-coeff'!$M$8+$BH967*'Norm-coeff'!$N$8+$BI967*'Norm-coeff'!$O$8</f>
        <v>0.65894159836244504</v>
      </c>
      <c r="BV967" s="54">
        <f>'Norm-coeff'!$C$9+$AX967*'Norm-coeff'!$D$9+$AY967*'Norm-coeff'!$E$9+$AZ967*'Norm-coeff'!$F$9+$BA967*'Norm-coeff'!$G$9+$BB967*'Norm-coeff'!$H$9+$BC967*'Norm-coeff'!$I$9+$BD967*'Norm-coeff'!$J$9+$BE967*'Norm-coeff'!$K$9+$BF967*'Norm-coeff'!$L$9+$BG967*'Norm-coeff'!$M$9+$BH967*'Norm-coeff'!$N$9+$BI967*'Norm-coeff'!$O$9</f>
        <v>1.48961085014701</v>
      </c>
      <c r="BW967" s="54">
        <f>'Norm-coeff'!$C$10+$AX967*'Norm-coeff'!$D$10+$AY967*'Norm-coeff'!$E$10+$AZ967*'Norm-coeff'!$F$10+$BA967*'Norm-coeff'!$G$10+$BB967*'Norm-coeff'!$H$10+$BC967*'Norm-coeff'!$I$10+$BD967*'Norm-coeff'!$J$10+$BE967*'Norm-coeff'!$K$10+$BF967*'Norm-coeff'!$L$10+$BG967*'Norm-coeff'!$M$10+$BH967*'Norm-coeff'!$N$10+$BI967*'Norm-coeff'!$O$10</f>
        <v>1.42058735749591</v>
      </c>
      <c r="BX967" s="54">
        <f>'Norm-coeff'!$C$11+$AX967*'Norm-coeff'!$D$11+$AY967*'Norm-coeff'!$E$11+$AZ967*'Norm-coeff'!$F$11+$BA967*'Norm-coeff'!$G$11+$BB967*'Norm-coeff'!$H$11+$BC967*'Norm-coeff'!$I$11+$BD967*'Norm-coeff'!$J$11+$BE967*'Norm-coeff'!$K$11+$BF967*'Norm-coeff'!$L$11+$BG967*'Norm-coeff'!$M$11+$BH967*'Norm-coeff'!$N$11+$BI967*'Norm-coeff'!$O$11</f>
        <v>0.221233014421479</v>
      </c>
      <c r="BY967" s="54">
        <f>'Norm-coeff'!$C$12+$AX967*'Norm-coeff'!$D$12+$AY967*'Norm-coeff'!$E$12+$AZ967*'Norm-coeff'!$F$12+$BA967*'Norm-coeff'!$G$12+$BB967*'Norm-coeff'!$H$12+$BC967*'Norm-coeff'!$I$12+$BD967*'Norm-coeff'!$J$12+$BE967*'Norm-coeff'!$K$12+$BF967*'Norm-coeff'!$L$12+$BG967*'Norm-coeff'!$M$12+$BH967*'Norm-coeff'!$N$12+$BI967*'Norm-coeff'!$O$12</f>
        <v>0.283527502056037</v>
      </c>
      <c r="BZ967" s="54">
        <f>'Norm-coeff'!$C$13+$AX967*'Norm-coeff'!$D$13+$AY967*'Norm-coeff'!$E$13+$AZ967*'Norm-coeff'!$F$13+$BA967*'Norm-coeff'!$G$13+$BB967*'Norm-coeff'!$H$13+$BC967*'Norm-coeff'!$I$13+$BD967*'Norm-coeff'!$J$13+$BE967*'Norm-coeff'!$K$13+$BF967*'Norm-coeff'!$L$13+$BG967*'Norm-coeff'!$M$13+$BH967*'Norm-coeff'!$N$13+$BI967*'Norm-coeff'!$O$13</f>
        <v>-4.1864930554451202E-2</v>
      </c>
      <c r="CA967" s="54">
        <f>'Norm-coeff'!$C$14+$AX967*'Norm-coeff'!$D$14+$AY967*'Norm-coeff'!$E$14+$AZ967*'Norm-coeff'!$F$14+$BA967*'Norm-coeff'!$G$14+$BB967*'Norm-coeff'!$H$14+$BC967*'Norm-coeff'!$I$14+$BD967*'Norm-coeff'!$J$14+$BE967*'Norm-coeff'!$K$14+$BF967*'Norm-coeff'!$L$14+$BG967*'Norm-coeff'!$M$14+$BH967*'Norm-coeff'!$N$14+$BI967*'Norm-coeff'!$O$14</f>
        <v>4.2526983164477103</v>
      </c>
      <c r="CC967" s="54">
        <f t="shared" si="2783"/>
        <v>0</v>
      </c>
      <c r="CG967" s="54">
        <f t="shared" si="2784"/>
        <v>0</v>
      </c>
      <c r="CH967" s="54">
        <f t="shared" si="2767"/>
        <v>0</v>
      </c>
      <c r="CI967" s="54">
        <f t="shared" si="2785"/>
        <v>0</v>
      </c>
      <c r="CJ967" s="56">
        <f t="shared" si="2786"/>
        <v>0</v>
      </c>
      <c r="CK967" s="54">
        <f t="shared" si="2787"/>
        <v>0</v>
      </c>
      <c r="CL967" s="54">
        <f t="shared" si="2788"/>
        <v>0</v>
      </c>
      <c r="CM967" s="54">
        <f t="shared" si="2789"/>
        <v>0</v>
      </c>
      <c r="CN967" s="54">
        <f t="shared" si="2790"/>
        <v>0</v>
      </c>
      <c r="CO967" s="54">
        <f t="shared" si="2791"/>
        <v>0</v>
      </c>
      <c r="CP967" s="54">
        <f t="shared" si="2792"/>
        <v>0</v>
      </c>
      <c r="CQ967" s="54">
        <f t="shared" si="2793"/>
        <v>0</v>
      </c>
      <c r="CR967" s="54">
        <f t="shared" si="2794"/>
        <v>0</v>
      </c>
      <c r="CS967" s="54">
        <f t="shared" si="2795"/>
        <v>0</v>
      </c>
      <c r="CU967" s="54">
        <f t="shared" si="2796"/>
        <v>0</v>
      </c>
      <c r="CV967" s="54">
        <f t="shared" si="2797"/>
        <v>0</v>
      </c>
      <c r="CW967" s="54">
        <f t="shared" si="2798"/>
        <v>0</v>
      </c>
      <c r="CX967" s="54">
        <f t="shared" si="2799"/>
        <v>0</v>
      </c>
      <c r="CZ967" s="54">
        <f t="shared" si="2800"/>
        <v>0</v>
      </c>
      <c r="DA967" s="54">
        <f t="shared" si="2801"/>
        <v>0</v>
      </c>
      <c r="DB967" s="54">
        <f t="shared" si="2802"/>
        <v>0</v>
      </c>
      <c r="DC967" s="54">
        <f t="shared" si="2803"/>
        <v>0</v>
      </c>
      <c r="DD967" s="54">
        <f t="shared" si="2804"/>
        <v>0</v>
      </c>
      <c r="DE967" s="54">
        <f t="shared" si="2805"/>
        <v>0</v>
      </c>
      <c r="DF967" s="54">
        <f t="shared" si="2806"/>
        <v>0</v>
      </c>
      <c r="DG967" s="54">
        <f t="shared" si="2807"/>
        <v>2</v>
      </c>
      <c r="DH967" s="71">
        <f t="shared" si="2808"/>
        <v>0</v>
      </c>
      <c r="DI967" s="71">
        <f t="shared" si="2809"/>
        <v>0</v>
      </c>
      <c r="DJ967" s="54">
        <f t="shared" si="2810"/>
        <v>0</v>
      </c>
      <c r="DK967" s="54">
        <f t="shared" si="2811"/>
        <v>2</v>
      </c>
      <c r="DL967" s="4">
        <f t="shared" si="2741"/>
        <v>0</v>
      </c>
      <c r="DM967" s="3">
        <f t="shared" si="2812"/>
        <v>0</v>
      </c>
      <c r="DN967" s="3">
        <f t="shared" si="2813"/>
        <v>0</v>
      </c>
      <c r="DO967" s="4" t="e">
        <f t="shared" si="2814"/>
        <v>#DIV/0!</v>
      </c>
      <c r="DP967" s="57"/>
      <c r="DQ967" s="57"/>
      <c r="DR967" s="56">
        <f t="shared" si="2742"/>
        <v>2</v>
      </c>
      <c r="DS967" s="56">
        <f t="shared" si="2743"/>
        <v>0</v>
      </c>
      <c r="DT967" s="38">
        <f t="shared" si="2744"/>
        <v>0</v>
      </c>
      <c r="DU967" s="38">
        <f t="shared" si="2815"/>
        <v>2</v>
      </c>
      <c r="DV967" s="38">
        <f t="shared" si="2745"/>
        <v>0</v>
      </c>
      <c r="DW967" s="39">
        <f t="shared" si="2746"/>
        <v>0</v>
      </c>
      <c r="DX967" s="39">
        <f t="shared" si="2747"/>
        <v>0</v>
      </c>
      <c r="DY967" s="39">
        <f t="shared" si="2748"/>
        <v>0</v>
      </c>
      <c r="DZ967" s="39">
        <f t="shared" si="2749"/>
        <v>0</v>
      </c>
      <c r="EA967" s="39">
        <f t="shared" si="2750"/>
        <v>0</v>
      </c>
      <c r="EB967" s="37" t="e">
        <f t="shared" si="2816"/>
        <v>#DIV/0!</v>
      </c>
      <c r="EC967" s="37" t="e">
        <f t="shared" si="2817"/>
        <v>#DIV/0!</v>
      </c>
      <c r="ED967" s="37" t="e">
        <f t="shared" si="2818"/>
        <v>#DIV/0!</v>
      </c>
      <c r="EE967" s="37" t="e">
        <f t="shared" si="2819"/>
        <v>#DIV/0!</v>
      </c>
      <c r="EF967" s="39" t="e">
        <f t="shared" si="2820"/>
        <v>#DIV/0!</v>
      </c>
      <c r="EG967" s="37" t="e">
        <f t="shared" si="2821"/>
        <v>#DIV/0!</v>
      </c>
      <c r="EH967" s="37" t="e">
        <f t="shared" si="2822"/>
        <v>#DIV/0!</v>
      </c>
      <c r="EI967" s="11" t="b">
        <f t="shared" si="2823"/>
        <v>1</v>
      </c>
      <c r="EJ967" s="11" t="b">
        <f t="shared" si="2824"/>
        <v>0</v>
      </c>
      <c r="EK967" s="39" t="e">
        <f t="shared" si="2825"/>
        <v>#DIV/0!</v>
      </c>
      <c r="EL967" s="39" t="e">
        <f t="shared" si="2826"/>
        <v>#DIV/0!</v>
      </c>
      <c r="EM967" s="39" t="e">
        <f t="shared" si="2827"/>
        <v>#DIV/0!</v>
      </c>
      <c r="EN967" s="39" t="e">
        <f t="shared" si="2828"/>
        <v>#DIV/0!</v>
      </c>
      <c r="EO967" s="39" t="e">
        <f t="shared" si="2829"/>
        <v>#DIV/0!</v>
      </c>
      <c r="EP967" s="39" t="e">
        <f t="shared" si="2830"/>
        <v>#DIV/0!</v>
      </c>
      <c r="EQ967" s="39" t="e">
        <f t="shared" si="2831"/>
        <v>#DIV/0!</v>
      </c>
      <c r="ER967" s="39" t="e">
        <f t="shared" si="2832"/>
        <v>#DIV/0!</v>
      </c>
      <c r="ES967" s="58" t="str">
        <f t="shared" si="2833"/>
        <v>(OH,F,Cl)-dominate amphibole</v>
      </c>
      <c r="ET967" s="58" t="e">
        <f t="shared" si="2834"/>
        <v>#N/A</v>
      </c>
      <c r="EU967" s="56">
        <f t="shared" si="2751"/>
        <v>0</v>
      </c>
      <c r="EV967" s="56">
        <f t="shared" si="2752"/>
        <v>0</v>
      </c>
      <c r="EW967" s="56">
        <f t="shared" si="2753"/>
        <v>0</v>
      </c>
      <c r="EX967" s="56">
        <f t="shared" si="2754"/>
        <v>0</v>
      </c>
      <c r="EY967" s="56">
        <f t="shared" si="2755"/>
        <v>0</v>
      </c>
      <c r="EZ967" s="56">
        <f t="shared" si="2756"/>
        <v>0</v>
      </c>
      <c r="FA967" s="39">
        <f t="shared" si="2757"/>
        <v>0</v>
      </c>
      <c r="FB967" s="39">
        <f t="shared" si="2758"/>
        <v>0</v>
      </c>
      <c r="FC967" s="54">
        <f t="shared" si="2759"/>
        <v>0</v>
      </c>
      <c r="FD967" s="54">
        <f t="shared" si="2760"/>
        <v>0</v>
      </c>
      <c r="FE967" s="39">
        <f t="shared" si="2761"/>
        <v>0</v>
      </c>
      <c r="FF967" s="54">
        <f t="shared" si="2762"/>
        <v>0</v>
      </c>
      <c r="FG967" s="39">
        <f t="shared" si="2763"/>
        <v>0</v>
      </c>
      <c r="FH967" s="39">
        <f t="shared" si="2835"/>
        <v>0</v>
      </c>
      <c r="FI967" s="39">
        <f t="shared" si="2836"/>
        <v>0</v>
      </c>
      <c r="FJ967" s="39">
        <f t="shared" si="2837"/>
        <v>0</v>
      </c>
      <c r="FK967" s="39" t="e">
        <f t="shared" si="2838"/>
        <v>#DIV/0!</v>
      </c>
      <c r="FL967" s="39" t="e">
        <f t="shared" si="2839"/>
        <v>#DIV/0!</v>
      </c>
      <c r="FM967" s="39" t="e">
        <f t="shared" si="2840"/>
        <v>#DIV/0!</v>
      </c>
      <c r="FN967" s="39">
        <f t="shared" si="2841"/>
        <v>1</v>
      </c>
      <c r="FO967" s="39">
        <f t="shared" si="2764"/>
        <v>0</v>
      </c>
      <c r="FP967" s="39">
        <f t="shared" si="2765"/>
        <v>0</v>
      </c>
      <c r="FQ967" s="39">
        <f t="shared" si="2766"/>
        <v>0</v>
      </c>
      <c r="FR967" s="39">
        <f t="shared" si="2842"/>
        <v>0</v>
      </c>
      <c r="FS967" s="39">
        <f t="shared" si="2843"/>
        <v>0</v>
      </c>
      <c r="FU967" s="39" t="e">
        <f t="shared" si="2844"/>
        <v>#DIV/0!</v>
      </c>
      <c r="FV967" s="39" t="e">
        <f t="shared" si="2845"/>
        <v>#DIV/0!</v>
      </c>
      <c r="FW967" s="39" t="e">
        <f t="shared" si="2846"/>
        <v>#DIV/0!</v>
      </c>
      <c r="FY967" s="39" t="e">
        <f t="shared" si="2847"/>
        <v>#DIV/0!</v>
      </c>
      <c r="FZ967" s="39" t="e">
        <f t="shared" si="2848"/>
        <v>#DIV/0!</v>
      </c>
      <c r="GA967" s="39" t="e">
        <f t="shared" si="2849"/>
        <v>#DIV/0!</v>
      </c>
      <c r="GB967" s="39" t="e">
        <f t="shared" si="2850"/>
        <v>#DIV/0!</v>
      </c>
      <c r="GC967" s="39" t="e">
        <f t="shared" si="2851"/>
        <v>#DIV/0!</v>
      </c>
      <c r="GD967" s="39" t="e">
        <f t="shared" si="2852"/>
        <v>#DIV/0!</v>
      </c>
      <c r="GE967" s="39" t="e">
        <f t="shared" si="2853"/>
        <v>#DIV/0!</v>
      </c>
      <c r="GF967" s="39" t="e">
        <f t="shared" si="2854"/>
        <v>#DIV/0!</v>
      </c>
      <c r="GG967" s="39" t="e">
        <f t="shared" si="2855"/>
        <v>#DIV/0!</v>
      </c>
      <c r="GH967" s="39" t="e">
        <f t="shared" si="2856"/>
        <v>#DIV/0!</v>
      </c>
      <c r="GI967" s="39"/>
      <c r="GJ967" s="39" t="e">
        <f t="shared" si="2857"/>
        <v>#DIV/0!</v>
      </c>
      <c r="GK967" s="39" t="e">
        <f t="shared" si="2858"/>
        <v>#DIV/0!</v>
      </c>
      <c r="GL967" s="39" t="e">
        <f t="shared" si="2859"/>
        <v>#DIV/0!</v>
      </c>
      <c r="GM967" s="39" t="e">
        <f t="shared" si="2860"/>
        <v>#DIV/0!</v>
      </c>
      <c r="GN967" s="39" t="e">
        <f t="shared" si="2861"/>
        <v>#DIV/0!</v>
      </c>
      <c r="GO967" s="57"/>
      <c r="GP967" s="57" t="e">
        <f t="shared" si="2862"/>
        <v>#DIV/0!</v>
      </c>
      <c r="GQ967" s="59" t="e">
        <f t="shared" si="2863"/>
        <v>#DIV/0!</v>
      </c>
      <c r="GR967" s="41" t="e">
        <f t="shared" si="2864"/>
        <v>#DIV/0!</v>
      </c>
      <c r="GS967" s="57" t="e">
        <f t="shared" si="2865"/>
        <v>#DIV/0!</v>
      </c>
      <c r="GT967" s="57" t="e">
        <f t="shared" si="2866"/>
        <v>#DIV/0!</v>
      </c>
      <c r="GU967" s="57" t="e">
        <f t="shared" si="2867"/>
        <v>#DIV/0!</v>
      </c>
      <c r="GV967" s="57"/>
      <c r="GW967" s="42" t="e">
        <f t="shared" si="2868"/>
        <v>#DIV/0!</v>
      </c>
      <c r="GX967" s="42" t="e">
        <f t="shared" si="2869"/>
        <v>#DIV/0!</v>
      </c>
      <c r="GY967" s="42" t="e">
        <f t="shared" si="2870"/>
        <v>#DIV/0!</v>
      </c>
      <c r="GZ967" s="57"/>
      <c r="HA967" s="2" t="e">
        <f t="shared" si="2871"/>
        <v>#DIV/0!</v>
      </c>
      <c r="HB967" s="2" t="e">
        <f t="shared" si="2872"/>
        <v>#DIV/0!</v>
      </c>
      <c r="HC967" s="2" t="e">
        <f t="shared" si="2873"/>
        <v>#DIV/0!</v>
      </c>
      <c r="HD967" s="2" t="e">
        <f t="shared" si="2874"/>
        <v>#DIV/0!</v>
      </c>
      <c r="HE967" s="2" t="e">
        <f t="shared" si="2875"/>
        <v>#DIV/0!</v>
      </c>
      <c r="HF967" s="2" t="e">
        <f t="shared" si="2876"/>
        <v>#DIV/0!</v>
      </c>
      <c r="HG967" s="2" t="e">
        <f t="shared" si="2877"/>
        <v>#DIV/0!</v>
      </c>
      <c r="HH967" s="2" t="e">
        <f t="shared" si="2878"/>
        <v>#DIV/0!</v>
      </c>
      <c r="HI967" s="2" t="e">
        <f t="shared" si="2879"/>
        <v>#DIV/0!</v>
      </c>
      <c r="HJ967" s="11" t="e">
        <f t="shared" si="2880"/>
        <v>#DIV/0!</v>
      </c>
      <c r="HK967" s="60" t="e">
        <f t="shared" si="2881"/>
        <v>#DIV/0!</v>
      </c>
      <c r="HL967" s="57"/>
      <c r="HM967" s="57" t="e">
        <f t="shared" si="2882"/>
        <v>#DIV/0!</v>
      </c>
      <c r="HN967" s="57" t="e">
        <f t="shared" si="2883"/>
        <v>#DIV/0!</v>
      </c>
      <c r="HO967" s="57" t="e">
        <f t="shared" si="2884"/>
        <v>#DIV/0!</v>
      </c>
      <c r="HP967" s="57" t="e">
        <f t="shared" si="2885"/>
        <v>#DIV/0!</v>
      </c>
      <c r="HQ967" s="57" t="e">
        <f t="shared" si="2886"/>
        <v>#DIV/0!</v>
      </c>
      <c r="HR967" s="57"/>
      <c r="HS967" s="57" t="e">
        <f t="shared" si="2887"/>
        <v>#DIV/0!</v>
      </c>
      <c r="HT967" s="57" t="e">
        <f t="shared" si="2888"/>
        <v>#DIV/0!</v>
      </c>
      <c r="HU967" s="57" t="e">
        <f t="shared" si="2889"/>
        <v>#DIV/0!</v>
      </c>
      <c r="HV967" s="57" t="e">
        <f t="shared" si="2890"/>
        <v>#DIV/0!</v>
      </c>
      <c r="HW967" s="57" t="e">
        <f t="shared" si="2891"/>
        <v>#DIV/0!</v>
      </c>
      <c r="HX967" s="57"/>
      <c r="HY967" s="57" t="e">
        <f t="shared" si="2892"/>
        <v>#DIV/0!</v>
      </c>
      <c r="HZ967" s="57" t="e">
        <f t="shared" si="2893"/>
        <v>#DIV/0!</v>
      </c>
      <c r="IA967" s="57"/>
      <c r="IB967" s="61">
        <f t="shared" si="2894"/>
        <v>0</v>
      </c>
      <c r="IC967" s="57" t="str">
        <f t="shared" si="2895"/>
        <v/>
      </c>
      <c r="ID967" s="42"/>
      <c r="IE967" s="2" t="str">
        <f t="shared" si="2896"/>
        <v/>
      </c>
      <c r="IF967" s="60" t="e">
        <f t="shared" si="2897"/>
        <v>#DIV/0!</v>
      </c>
      <c r="IG967" s="60" t="str">
        <f t="shared" si="2898"/>
        <v/>
      </c>
      <c r="IH967" s="60" t="str">
        <f t="shared" si="2899"/>
        <v>zinco-</v>
      </c>
      <c r="II967" s="60" t="str">
        <f t="shared" si="2900"/>
        <v>mangano-</v>
      </c>
      <c r="IJ967" s="60" t="e">
        <f t="shared" si="2901"/>
        <v>#DIV/0!</v>
      </c>
      <c r="IK967" s="60" t="e">
        <f t="shared" si="2902"/>
        <v>#DIV/0!</v>
      </c>
      <c r="IL967" s="60" t="e">
        <f t="shared" si="2903"/>
        <v>#DIV/0!</v>
      </c>
      <c r="IM967" s="60" t="e">
        <f t="shared" si="2904"/>
        <v>#DIV/0!</v>
      </c>
      <c r="IN967" s="60" t="str">
        <f t="shared" si="2905"/>
        <v/>
      </c>
      <c r="IO967" s="60" t="str">
        <f t="shared" si="2906"/>
        <v/>
      </c>
      <c r="IP967" s="57"/>
      <c r="IQ967" s="57" t="str">
        <f t="shared" si="2907"/>
        <v>ERROR!!</v>
      </c>
    </row>
    <row r="968" spans="24:251">
      <c r="X968" s="29">
        <f t="shared" si="2735"/>
        <v>0</v>
      </c>
      <c r="Y968" s="29">
        <f t="shared" si="2736"/>
        <v>0</v>
      </c>
      <c r="Z968" s="29" t="e">
        <f t="shared" si="2737"/>
        <v>#DIV/0!</v>
      </c>
      <c r="AA968" s="29" t="e">
        <f t="shared" si="2738"/>
        <v>#DIV/0!</v>
      </c>
      <c r="AB968" s="29" t="e">
        <f t="shared" si="2739"/>
        <v>#DIV/0!</v>
      </c>
      <c r="AC968" s="29" t="e">
        <f t="shared" si="2740"/>
        <v>#DIV/0!</v>
      </c>
      <c r="AF968" s="23">
        <v>60.084299999999999</v>
      </c>
      <c r="AG968" s="23">
        <v>79.878799999999998</v>
      </c>
      <c r="AH968" s="23">
        <v>101.96120000000001</v>
      </c>
      <c r="AI968" s="23">
        <v>151.99039999999999</v>
      </c>
      <c r="AJ968" s="23">
        <v>159.69</v>
      </c>
      <c r="AK968" s="23">
        <v>71.846400000000003</v>
      </c>
      <c r="AL968" s="23">
        <v>70.9375</v>
      </c>
      <c r="AM968" s="23">
        <v>40.304400000000001</v>
      </c>
      <c r="AN968" s="23">
        <v>56.077399999999997</v>
      </c>
      <c r="AO968" s="23">
        <v>61.978999999999999</v>
      </c>
      <c r="AP968" s="23">
        <v>94.195999999999998</v>
      </c>
      <c r="AQ968" s="23">
        <v>18.998000000000001</v>
      </c>
      <c r="AR968" s="23">
        <v>35.450000000000003</v>
      </c>
      <c r="AS968" s="23">
        <v>29.88</v>
      </c>
      <c r="AT968" s="23">
        <v>74.691999999999993</v>
      </c>
      <c r="AU968" s="23">
        <v>81.39</v>
      </c>
      <c r="AX968" s="54">
        <f t="shared" si="2768"/>
        <v>0</v>
      </c>
      <c r="AY968" s="54">
        <f t="shared" si="2769"/>
        <v>0</v>
      </c>
      <c r="AZ968" s="54">
        <f t="shared" si="2770"/>
        <v>0</v>
      </c>
      <c r="BA968" s="54">
        <f t="shared" si="2771"/>
        <v>0</v>
      </c>
      <c r="BB968" s="54">
        <f t="shared" si="2772"/>
        <v>0</v>
      </c>
      <c r="BC968" s="54">
        <f t="shared" si="2773"/>
        <v>0</v>
      </c>
      <c r="BD968" s="54">
        <f t="shared" si="2774"/>
        <v>0</v>
      </c>
      <c r="BE968" s="54">
        <f t="shared" si="2775"/>
        <v>0</v>
      </c>
      <c r="BF968" s="54">
        <f t="shared" si="2776"/>
        <v>0</v>
      </c>
      <c r="BG968" s="54">
        <f t="shared" si="2777"/>
        <v>0</v>
      </c>
      <c r="BH968" s="54">
        <f t="shared" si="2778"/>
        <v>0</v>
      </c>
      <c r="BI968" s="54">
        <f t="shared" si="2779"/>
        <v>0</v>
      </c>
      <c r="BJ968" s="54">
        <f t="shared" si="2780"/>
        <v>0</v>
      </c>
      <c r="BK968" s="54">
        <f t="shared" si="2781"/>
        <v>0</v>
      </c>
      <c r="BL968" s="54">
        <f t="shared" si="2782"/>
        <v>0</v>
      </c>
      <c r="BM968" s="42"/>
      <c r="BO968" s="54">
        <f>'Norm-coeff'!$C$2+$AX968*'Norm-coeff'!$D$2+$AY968*'Norm-coeff'!$E$2+$AZ968*'Norm-coeff'!$F$2+$BA968*'Norm-coeff'!$G$2+$BB968*'Norm-coeff'!$H$2+$BC968*'Norm-coeff'!$I$2+$BD968*'Norm-coeff'!$J$2+$BE968*'Norm-coeff'!$K$2+$BF968*'Norm-coeff'!$L$2+$BG968*'Norm-coeff'!$M$2+$BH968*'Norm-coeff'!$N$2+$BI968*'Norm-coeff'!$O$2</f>
        <v>5.4045421474420303</v>
      </c>
      <c r="BP968" s="54">
        <f>'Norm-coeff'!$C$3+$AX968*'Norm-coeff'!$D$3+$AY968*'Norm-coeff'!$E$3+$AZ968*'Norm-coeff'!$F$3+$BA968*'Norm-coeff'!$G$3+$BB968*'Norm-coeff'!$H$3+$BC968*'Norm-coeff'!$I$3+$BD968*'Norm-coeff'!$J$3+$BE968*'Norm-coeff'!$K$3+$BF968*'Norm-coeff'!$L$3+$BG968*'Norm-coeff'!$M$3+$BH968*'Norm-coeff'!$N$3+$BI968*'Norm-coeff'!$O$3</f>
        <v>3.15319116612705</v>
      </c>
      <c r="BQ968" s="54">
        <f>'Norm-coeff'!$C$4+$AX968*'Norm-coeff'!$D$4+$AY968*'Norm-coeff'!$E$4+$AZ968*'Norm-coeff'!$F$4+$BA968*'Norm-coeff'!$G$4+$BB968*'Norm-coeff'!$H$4+$BC968*'Norm-coeff'!$I$4+$BD968*'Norm-coeff'!$J$4+$BE968*'Norm-coeff'!$K$4+$BF968*'Norm-coeff'!$L$4+$BG968*'Norm-coeff'!$M$4+$BH968*'Norm-coeff'!$N$4+$BI968*'Norm-coeff'!$O$4</f>
        <v>1.42115649462768</v>
      </c>
      <c r="BR968" s="54">
        <f>'Norm-coeff'!$C$5+$AX968*'Norm-coeff'!$D$5+$AY968*'Norm-coeff'!$E$5+$AZ968*'Norm-coeff'!$F$5+$BA968*'Norm-coeff'!$G$5+$BB968*'Norm-coeff'!$H$5+$BC968*'Norm-coeff'!$I$5+$BD968*'Norm-coeff'!$J$5+$BE968*'Norm-coeff'!$K$5+$BF968*'Norm-coeff'!$L$5+$BG968*'Norm-coeff'!$M$5+$BH968*'Norm-coeff'!$N$5+$BI968*'Norm-coeff'!$O$5</f>
        <v>1.0553329241296201</v>
      </c>
      <c r="BS968" s="54">
        <f>'Norm-coeff'!$C$6+$AX968*'Norm-coeff'!$D$6+$AY968*'Norm-coeff'!$E$6+$AZ968*'Norm-coeff'!$F$6+$BA968*'Norm-coeff'!$G$6+$BB968*'Norm-coeff'!$H$6+$BC968*'Norm-coeff'!$I$6+$BD968*'Norm-coeff'!$J$6+$BE968*'Norm-coeff'!$K$6+$BF968*'Norm-coeff'!$L$6+$BG968*'Norm-coeff'!$M$6+$BH968*'Norm-coeff'!$N$6+$BI968*'Norm-coeff'!$O$6</f>
        <v>-1.48700885495103E-2</v>
      </c>
      <c r="BT968" s="54">
        <f>'Norm-coeff'!$C$7+$AX968*'Norm-coeff'!$D$7+$AY968*'Norm-coeff'!$E$7+$AZ968*'Norm-coeff'!$F$7+$BA968*'Norm-coeff'!$G$7+$BB968*'Norm-coeff'!$H$7+$BC968*'Norm-coeff'!$I$7+$BD968*'Norm-coeff'!$J$7+$BE968*'Norm-coeff'!$K$7+$BF968*'Norm-coeff'!$L$7+$BG968*'Norm-coeff'!$M$7+$BH968*'Norm-coeff'!$N$7+$BI968*'Norm-coeff'!$O$7</f>
        <v>2.0907583608832998</v>
      </c>
      <c r="BU968" s="54">
        <f>'Norm-coeff'!$C$8+$AX968*'Norm-coeff'!$D$8+$AY968*'Norm-coeff'!$E$8+$AZ968*'Norm-coeff'!$F$8+$BA968*'Norm-coeff'!$G$8+$BB968*'Norm-coeff'!$H$8+$BC968*'Norm-coeff'!$I$8+$BD968*'Norm-coeff'!$J$8+$BE968*'Norm-coeff'!$K$8+$BF968*'Norm-coeff'!$L$8+$BG968*'Norm-coeff'!$M$8+$BH968*'Norm-coeff'!$N$8+$BI968*'Norm-coeff'!$O$8</f>
        <v>0.65894159836244504</v>
      </c>
      <c r="BV968" s="54">
        <f>'Norm-coeff'!$C$9+$AX968*'Norm-coeff'!$D$9+$AY968*'Norm-coeff'!$E$9+$AZ968*'Norm-coeff'!$F$9+$BA968*'Norm-coeff'!$G$9+$BB968*'Norm-coeff'!$H$9+$BC968*'Norm-coeff'!$I$9+$BD968*'Norm-coeff'!$J$9+$BE968*'Norm-coeff'!$K$9+$BF968*'Norm-coeff'!$L$9+$BG968*'Norm-coeff'!$M$9+$BH968*'Norm-coeff'!$N$9+$BI968*'Norm-coeff'!$O$9</f>
        <v>1.48961085014701</v>
      </c>
      <c r="BW968" s="54">
        <f>'Norm-coeff'!$C$10+$AX968*'Norm-coeff'!$D$10+$AY968*'Norm-coeff'!$E$10+$AZ968*'Norm-coeff'!$F$10+$BA968*'Norm-coeff'!$G$10+$BB968*'Norm-coeff'!$H$10+$BC968*'Norm-coeff'!$I$10+$BD968*'Norm-coeff'!$J$10+$BE968*'Norm-coeff'!$K$10+$BF968*'Norm-coeff'!$L$10+$BG968*'Norm-coeff'!$M$10+$BH968*'Norm-coeff'!$N$10+$BI968*'Norm-coeff'!$O$10</f>
        <v>1.42058735749591</v>
      </c>
      <c r="BX968" s="54">
        <f>'Norm-coeff'!$C$11+$AX968*'Norm-coeff'!$D$11+$AY968*'Norm-coeff'!$E$11+$AZ968*'Norm-coeff'!$F$11+$BA968*'Norm-coeff'!$G$11+$BB968*'Norm-coeff'!$H$11+$BC968*'Norm-coeff'!$I$11+$BD968*'Norm-coeff'!$J$11+$BE968*'Norm-coeff'!$K$11+$BF968*'Norm-coeff'!$L$11+$BG968*'Norm-coeff'!$M$11+$BH968*'Norm-coeff'!$N$11+$BI968*'Norm-coeff'!$O$11</f>
        <v>0.221233014421479</v>
      </c>
      <c r="BY968" s="54">
        <f>'Norm-coeff'!$C$12+$AX968*'Norm-coeff'!$D$12+$AY968*'Norm-coeff'!$E$12+$AZ968*'Norm-coeff'!$F$12+$BA968*'Norm-coeff'!$G$12+$BB968*'Norm-coeff'!$H$12+$BC968*'Norm-coeff'!$I$12+$BD968*'Norm-coeff'!$J$12+$BE968*'Norm-coeff'!$K$12+$BF968*'Norm-coeff'!$L$12+$BG968*'Norm-coeff'!$M$12+$BH968*'Norm-coeff'!$N$12+$BI968*'Norm-coeff'!$O$12</f>
        <v>0.283527502056037</v>
      </c>
      <c r="BZ968" s="54">
        <f>'Norm-coeff'!$C$13+$AX968*'Norm-coeff'!$D$13+$AY968*'Norm-coeff'!$E$13+$AZ968*'Norm-coeff'!$F$13+$BA968*'Norm-coeff'!$G$13+$BB968*'Norm-coeff'!$H$13+$BC968*'Norm-coeff'!$I$13+$BD968*'Norm-coeff'!$J$13+$BE968*'Norm-coeff'!$K$13+$BF968*'Norm-coeff'!$L$13+$BG968*'Norm-coeff'!$M$13+$BH968*'Norm-coeff'!$N$13+$BI968*'Norm-coeff'!$O$13</f>
        <v>-4.1864930554451202E-2</v>
      </c>
      <c r="CA968" s="54">
        <f>'Norm-coeff'!$C$14+$AX968*'Norm-coeff'!$D$14+$AY968*'Norm-coeff'!$E$14+$AZ968*'Norm-coeff'!$F$14+$BA968*'Norm-coeff'!$G$14+$BB968*'Norm-coeff'!$H$14+$BC968*'Norm-coeff'!$I$14+$BD968*'Norm-coeff'!$J$14+$BE968*'Norm-coeff'!$K$14+$BF968*'Norm-coeff'!$L$14+$BG968*'Norm-coeff'!$M$14+$BH968*'Norm-coeff'!$N$14+$BI968*'Norm-coeff'!$O$14</f>
        <v>4.2526983164477103</v>
      </c>
      <c r="CC968" s="54">
        <f t="shared" si="2783"/>
        <v>0</v>
      </c>
      <c r="CG968" s="54">
        <f t="shared" si="2784"/>
        <v>0</v>
      </c>
      <c r="CH968" s="54">
        <f t="shared" si="2767"/>
        <v>0</v>
      </c>
      <c r="CI968" s="54">
        <f t="shared" si="2785"/>
        <v>0</v>
      </c>
      <c r="CJ968" s="56">
        <f t="shared" si="2786"/>
        <v>0</v>
      </c>
      <c r="CK968" s="54">
        <f t="shared" si="2787"/>
        <v>0</v>
      </c>
      <c r="CL968" s="54">
        <f t="shared" si="2788"/>
        <v>0</v>
      </c>
      <c r="CM968" s="54">
        <f t="shared" si="2789"/>
        <v>0</v>
      </c>
      <c r="CN968" s="54">
        <f t="shared" si="2790"/>
        <v>0</v>
      </c>
      <c r="CO968" s="54">
        <f t="shared" si="2791"/>
        <v>0</v>
      </c>
      <c r="CP968" s="54">
        <f t="shared" si="2792"/>
        <v>0</v>
      </c>
      <c r="CQ968" s="54">
        <f t="shared" si="2793"/>
        <v>0</v>
      </c>
      <c r="CR968" s="54">
        <f t="shared" si="2794"/>
        <v>0</v>
      </c>
      <c r="CS968" s="54">
        <f t="shared" si="2795"/>
        <v>0</v>
      </c>
      <c r="CU968" s="54">
        <f t="shared" si="2796"/>
        <v>0</v>
      </c>
      <c r="CV968" s="54">
        <f t="shared" si="2797"/>
        <v>0</v>
      </c>
      <c r="CW968" s="54">
        <f t="shared" si="2798"/>
        <v>0</v>
      </c>
      <c r="CX968" s="54">
        <f t="shared" si="2799"/>
        <v>0</v>
      </c>
      <c r="CZ968" s="54">
        <f t="shared" si="2800"/>
        <v>0</v>
      </c>
      <c r="DA968" s="54">
        <f t="shared" si="2801"/>
        <v>0</v>
      </c>
      <c r="DB968" s="54">
        <f t="shared" si="2802"/>
        <v>0</v>
      </c>
      <c r="DC968" s="54">
        <f t="shared" si="2803"/>
        <v>0</v>
      </c>
      <c r="DD968" s="54">
        <f t="shared" si="2804"/>
        <v>0</v>
      </c>
      <c r="DE968" s="54">
        <f t="shared" si="2805"/>
        <v>0</v>
      </c>
      <c r="DF968" s="54">
        <f t="shared" si="2806"/>
        <v>0</v>
      </c>
      <c r="DG968" s="54">
        <f t="shared" si="2807"/>
        <v>2</v>
      </c>
      <c r="DH968" s="71">
        <f t="shared" si="2808"/>
        <v>0</v>
      </c>
      <c r="DI968" s="71">
        <f t="shared" si="2809"/>
        <v>0</v>
      </c>
      <c r="DJ968" s="54">
        <f t="shared" si="2810"/>
        <v>0</v>
      </c>
      <c r="DK968" s="54">
        <f t="shared" si="2811"/>
        <v>2</v>
      </c>
      <c r="DL968" s="4">
        <f t="shared" si="2741"/>
        <v>0</v>
      </c>
      <c r="DM968" s="3">
        <f t="shared" si="2812"/>
        <v>0</v>
      </c>
      <c r="DN968" s="3">
        <f t="shared" si="2813"/>
        <v>0</v>
      </c>
      <c r="DO968" s="4" t="e">
        <f t="shared" si="2814"/>
        <v>#DIV/0!</v>
      </c>
      <c r="DP968" s="57"/>
      <c r="DQ968" s="57"/>
      <c r="DR968" s="56">
        <f t="shared" si="2742"/>
        <v>2</v>
      </c>
      <c r="DS968" s="56">
        <f t="shared" si="2743"/>
        <v>0</v>
      </c>
      <c r="DT968" s="38">
        <f t="shared" si="2744"/>
        <v>0</v>
      </c>
      <c r="DU968" s="38">
        <f t="shared" si="2815"/>
        <v>2</v>
      </c>
      <c r="DV968" s="38">
        <f t="shared" si="2745"/>
        <v>0</v>
      </c>
      <c r="DW968" s="39">
        <f t="shared" si="2746"/>
        <v>0</v>
      </c>
      <c r="DX968" s="39">
        <f t="shared" si="2747"/>
        <v>0</v>
      </c>
      <c r="DY968" s="39">
        <f t="shared" si="2748"/>
        <v>0</v>
      </c>
      <c r="DZ968" s="39">
        <f t="shared" si="2749"/>
        <v>0</v>
      </c>
      <c r="EA968" s="39">
        <f t="shared" si="2750"/>
        <v>0</v>
      </c>
      <c r="EB968" s="37" t="e">
        <f t="shared" si="2816"/>
        <v>#DIV/0!</v>
      </c>
      <c r="EC968" s="37" t="e">
        <f t="shared" si="2817"/>
        <v>#DIV/0!</v>
      </c>
      <c r="ED968" s="37" t="e">
        <f t="shared" si="2818"/>
        <v>#DIV/0!</v>
      </c>
      <c r="EE968" s="37" t="e">
        <f t="shared" si="2819"/>
        <v>#DIV/0!</v>
      </c>
      <c r="EF968" s="39" t="e">
        <f t="shared" si="2820"/>
        <v>#DIV/0!</v>
      </c>
      <c r="EG968" s="37" t="e">
        <f t="shared" si="2821"/>
        <v>#DIV/0!</v>
      </c>
      <c r="EH968" s="37" t="e">
        <f t="shared" si="2822"/>
        <v>#DIV/0!</v>
      </c>
      <c r="EI968" s="11" t="b">
        <f t="shared" si="2823"/>
        <v>1</v>
      </c>
      <c r="EJ968" s="11" t="b">
        <f t="shared" si="2824"/>
        <v>0</v>
      </c>
      <c r="EK968" s="39" t="e">
        <f t="shared" si="2825"/>
        <v>#DIV/0!</v>
      </c>
      <c r="EL968" s="39" t="e">
        <f t="shared" si="2826"/>
        <v>#DIV/0!</v>
      </c>
      <c r="EM968" s="39" t="e">
        <f t="shared" si="2827"/>
        <v>#DIV/0!</v>
      </c>
      <c r="EN968" s="39" t="e">
        <f t="shared" si="2828"/>
        <v>#DIV/0!</v>
      </c>
      <c r="EO968" s="39" t="e">
        <f t="shared" si="2829"/>
        <v>#DIV/0!</v>
      </c>
      <c r="EP968" s="39" t="e">
        <f t="shared" si="2830"/>
        <v>#DIV/0!</v>
      </c>
      <c r="EQ968" s="39" t="e">
        <f t="shared" si="2831"/>
        <v>#DIV/0!</v>
      </c>
      <c r="ER968" s="39" t="e">
        <f t="shared" si="2832"/>
        <v>#DIV/0!</v>
      </c>
      <c r="ES968" s="58" t="str">
        <f t="shared" si="2833"/>
        <v>(OH,F,Cl)-dominate amphibole</v>
      </c>
      <c r="ET968" s="58" t="e">
        <f t="shared" si="2834"/>
        <v>#N/A</v>
      </c>
      <c r="EU968" s="56">
        <f t="shared" si="2751"/>
        <v>0</v>
      </c>
      <c r="EV968" s="56">
        <f t="shared" si="2752"/>
        <v>0</v>
      </c>
      <c r="EW968" s="56">
        <f t="shared" si="2753"/>
        <v>0</v>
      </c>
      <c r="EX968" s="56">
        <f t="shared" si="2754"/>
        <v>0</v>
      </c>
      <c r="EY968" s="56">
        <f t="shared" si="2755"/>
        <v>0</v>
      </c>
      <c r="EZ968" s="56">
        <f t="shared" si="2756"/>
        <v>0</v>
      </c>
      <c r="FA968" s="39">
        <f t="shared" si="2757"/>
        <v>0</v>
      </c>
      <c r="FB968" s="39">
        <f t="shared" si="2758"/>
        <v>0</v>
      </c>
      <c r="FC968" s="54">
        <f t="shared" si="2759"/>
        <v>0</v>
      </c>
      <c r="FD968" s="54">
        <f t="shared" si="2760"/>
        <v>0</v>
      </c>
      <c r="FE968" s="39">
        <f t="shared" si="2761"/>
        <v>0</v>
      </c>
      <c r="FF968" s="54">
        <f t="shared" si="2762"/>
        <v>0</v>
      </c>
      <c r="FG968" s="39">
        <f t="shared" si="2763"/>
        <v>0</v>
      </c>
      <c r="FH968" s="39">
        <f t="shared" si="2835"/>
        <v>0</v>
      </c>
      <c r="FI968" s="39">
        <f t="shared" si="2836"/>
        <v>0</v>
      </c>
      <c r="FJ968" s="39">
        <f t="shared" si="2837"/>
        <v>0</v>
      </c>
      <c r="FK968" s="39" t="e">
        <f t="shared" si="2838"/>
        <v>#DIV/0!</v>
      </c>
      <c r="FL968" s="39" t="e">
        <f t="shared" si="2839"/>
        <v>#DIV/0!</v>
      </c>
      <c r="FM968" s="39" t="e">
        <f t="shared" si="2840"/>
        <v>#DIV/0!</v>
      </c>
      <c r="FN968" s="39">
        <f t="shared" si="2841"/>
        <v>1</v>
      </c>
      <c r="FO968" s="39">
        <f t="shared" si="2764"/>
        <v>0</v>
      </c>
      <c r="FP968" s="39">
        <f t="shared" si="2765"/>
        <v>0</v>
      </c>
      <c r="FQ968" s="39">
        <f t="shared" si="2766"/>
        <v>0</v>
      </c>
      <c r="FR968" s="39">
        <f t="shared" si="2842"/>
        <v>0</v>
      </c>
      <c r="FS968" s="39">
        <f t="shared" si="2843"/>
        <v>0</v>
      </c>
      <c r="FU968" s="39" t="e">
        <f t="shared" si="2844"/>
        <v>#DIV/0!</v>
      </c>
      <c r="FV968" s="39" t="e">
        <f t="shared" si="2845"/>
        <v>#DIV/0!</v>
      </c>
      <c r="FW968" s="39" t="e">
        <f t="shared" si="2846"/>
        <v>#DIV/0!</v>
      </c>
      <c r="FY968" s="39" t="e">
        <f t="shared" si="2847"/>
        <v>#DIV/0!</v>
      </c>
      <c r="FZ968" s="39" t="e">
        <f t="shared" si="2848"/>
        <v>#DIV/0!</v>
      </c>
      <c r="GA968" s="39" t="e">
        <f t="shared" si="2849"/>
        <v>#DIV/0!</v>
      </c>
      <c r="GB968" s="39" t="e">
        <f t="shared" si="2850"/>
        <v>#DIV/0!</v>
      </c>
      <c r="GC968" s="39" t="e">
        <f t="shared" si="2851"/>
        <v>#DIV/0!</v>
      </c>
      <c r="GD968" s="39" t="e">
        <f t="shared" si="2852"/>
        <v>#DIV/0!</v>
      </c>
      <c r="GE968" s="39" t="e">
        <f t="shared" si="2853"/>
        <v>#DIV/0!</v>
      </c>
      <c r="GF968" s="39" t="e">
        <f t="shared" si="2854"/>
        <v>#DIV/0!</v>
      </c>
      <c r="GG968" s="39" t="e">
        <f t="shared" si="2855"/>
        <v>#DIV/0!</v>
      </c>
      <c r="GH968" s="39" t="e">
        <f t="shared" si="2856"/>
        <v>#DIV/0!</v>
      </c>
      <c r="GI968" s="39"/>
      <c r="GJ968" s="39" t="e">
        <f t="shared" si="2857"/>
        <v>#DIV/0!</v>
      </c>
      <c r="GK968" s="39" t="e">
        <f t="shared" si="2858"/>
        <v>#DIV/0!</v>
      </c>
      <c r="GL968" s="39" t="e">
        <f t="shared" si="2859"/>
        <v>#DIV/0!</v>
      </c>
      <c r="GM968" s="39" t="e">
        <f t="shared" si="2860"/>
        <v>#DIV/0!</v>
      </c>
      <c r="GN968" s="39" t="e">
        <f t="shared" si="2861"/>
        <v>#DIV/0!</v>
      </c>
      <c r="GO968" s="57"/>
      <c r="GP968" s="57" t="e">
        <f t="shared" si="2862"/>
        <v>#DIV/0!</v>
      </c>
      <c r="GQ968" s="59" t="e">
        <f t="shared" si="2863"/>
        <v>#DIV/0!</v>
      </c>
      <c r="GR968" s="41" t="e">
        <f t="shared" si="2864"/>
        <v>#DIV/0!</v>
      </c>
      <c r="GS968" s="57" t="e">
        <f t="shared" si="2865"/>
        <v>#DIV/0!</v>
      </c>
      <c r="GT968" s="57" t="e">
        <f t="shared" si="2866"/>
        <v>#DIV/0!</v>
      </c>
      <c r="GU968" s="57" t="e">
        <f t="shared" si="2867"/>
        <v>#DIV/0!</v>
      </c>
      <c r="GV968" s="57"/>
      <c r="GW968" s="42" t="e">
        <f t="shared" si="2868"/>
        <v>#DIV/0!</v>
      </c>
      <c r="GX968" s="42" t="e">
        <f t="shared" si="2869"/>
        <v>#DIV/0!</v>
      </c>
      <c r="GY968" s="42" t="e">
        <f t="shared" si="2870"/>
        <v>#DIV/0!</v>
      </c>
      <c r="GZ968" s="57"/>
      <c r="HA968" s="2" t="e">
        <f t="shared" si="2871"/>
        <v>#DIV/0!</v>
      </c>
      <c r="HB968" s="2" t="e">
        <f t="shared" si="2872"/>
        <v>#DIV/0!</v>
      </c>
      <c r="HC968" s="2" t="e">
        <f t="shared" si="2873"/>
        <v>#DIV/0!</v>
      </c>
      <c r="HD968" s="2" t="e">
        <f t="shared" si="2874"/>
        <v>#DIV/0!</v>
      </c>
      <c r="HE968" s="2" t="e">
        <f t="shared" si="2875"/>
        <v>#DIV/0!</v>
      </c>
      <c r="HF968" s="2" t="e">
        <f t="shared" si="2876"/>
        <v>#DIV/0!</v>
      </c>
      <c r="HG968" s="2" t="e">
        <f t="shared" si="2877"/>
        <v>#DIV/0!</v>
      </c>
      <c r="HH968" s="2" t="e">
        <f t="shared" si="2878"/>
        <v>#DIV/0!</v>
      </c>
      <c r="HI968" s="2" t="e">
        <f t="shared" si="2879"/>
        <v>#DIV/0!</v>
      </c>
      <c r="HJ968" s="11" t="e">
        <f t="shared" si="2880"/>
        <v>#DIV/0!</v>
      </c>
      <c r="HK968" s="60" t="e">
        <f t="shared" si="2881"/>
        <v>#DIV/0!</v>
      </c>
      <c r="HL968" s="57"/>
      <c r="HM968" s="57" t="e">
        <f t="shared" si="2882"/>
        <v>#DIV/0!</v>
      </c>
      <c r="HN968" s="57" t="e">
        <f t="shared" si="2883"/>
        <v>#DIV/0!</v>
      </c>
      <c r="HO968" s="57" t="e">
        <f t="shared" si="2884"/>
        <v>#DIV/0!</v>
      </c>
      <c r="HP968" s="57" t="e">
        <f t="shared" si="2885"/>
        <v>#DIV/0!</v>
      </c>
      <c r="HQ968" s="57" t="e">
        <f t="shared" si="2886"/>
        <v>#DIV/0!</v>
      </c>
      <c r="HR968" s="57"/>
      <c r="HS968" s="57" t="e">
        <f t="shared" si="2887"/>
        <v>#DIV/0!</v>
      </c>
      <c r="HT968" s="57" t="e">
        <f t="shared" si="2888"/>
        <v>#DIV/0!</v>
      </c>
      <c r="HU968" s="57" t="e">
        <f t="shared" si="2889"/>
        <v>#DIV/0!</v>
      </c>
      <c r="HV968" s="57" t="e">
        <f t="shared" si="2890"/>
        <v>#DIV/0!</v>
      </c>
      <c r="HW968" s="57" t="e">
        <f t="shared" si="2891"/>
        <v>#DIV/0!</v>
      </c>
      <c r="HX968" s="57"/>
      <c r="HY968" s="57" t="e">
        <f t="shared" si="2892"/>
        <v>#DIV/0!</v>
      </c>
      <c r="HZ968" s="57" t="e">
        <f t="shared" si="2893"/>
        <v>#DIV/0!</v>
      </c>
      <c r="IA968" s="57"/>
      <c r="IB968" s="61">
        <f t="shared" si="2894"/>
        <v>0</v>
      </c>
      <c r="IC968" s="57" t="str">
        <f t="shared" si="2895"/>
        <v/>
      </c>
      <c r="ID968" s="42"/>
      <c r="IE968" s="2" t="str">
        <f t="shared" si="2896"/>
        <v/>
      </c>
      <c r="IF968" s="60" t="e">
        <f t="shared" si="2897"/>
        <v>#DIV/0!</v>
      </c>
      <c r="IG968" s="60" t="str">
        <f t="shared" si="2898"/>
        <v/>
      </c>
      <c r="IH968" s="60" t="str">
        <f t="shared" si="2899"/>
        <v>zinco-</v>
      </c>
      <c r="II968" s="60" t="str">
        <f t="shared" si="2900"/>
        <v>mangano-</v>
      </c>
      <c r="IJ968" s="60" t="e">
        <f t="shared" si="2901"/>
        <v>#DIV/0!</v>
      </c>
      <c r="IK968" s="60" t="e">
        <f t="shared" si="2902"/>
        <v>#DIV/0!</v>
      </c>
      <c r="IL968" s="60" t="e">
        <f t="shared" si="2903"/>
        <v>#DIV/0!</v>
      </c>
      <c r="IM968" s="60" t="e">
        <f t="shared" si="2904"/>
        <v>#DIV/0!</v>
      </c>
      <c r="IN968" s="60" t="str">
        <f t="shared" si="2905"/>
        <v/>
      </c>
      <c r="IO968" s="60" t="str">
        <f t="shared" si="2906"/>
        <v/>
      </c>
      <c r="IP968" s="57"/>
      <c r="IQ968" s="57" t="str">
        <f t="shared" si="2907"/>
        <v>ERROR!!</v>
      </c>
    </row>
    <row r="969" spans="24:251">
      <c r="X969" s="29">
        <f t="shared" si="2735"/>
        <v>0</v>
      </c>
      <c r="Y969" s="29">
        <f t="shared" si="2736"/>
        <v>0</v>
      </c>
      <c r="Z969" s="29" t="e">
        <f t="shared" si="2737"/>
        <v>#DIV/0!</v>
      </c>
      <c r="AA969" s="29" t="e">
        <f t="shared" si="2738"/>
        <v>#DIV/0!</v>
      </c>
      <c r="AB969" s="29" t="e">
        <f t="shared" si="2739"/>
        <v>#DIV/0!</v>
      </c>
      <c r="AC969" s="29" t="e">
        <f t="shared" si="2740"/>
        <v>#DIV/0!</v>
      </c>
      <c r="AF969" s="23">
        <v>60.084299999999999</v>
      </c>
      <c r="AG969" s="23">
        <v>79.878799999999998</v>
      </c>
      <c r="AH969" s="23">
        <v>101.96120000000001</v>
      </c>
      <c r="AI969" s="23">
        <v>151.99039999999999</v>
      </c>
      <c r="AJ969" s="23">
        <v>159.69</v>
      </c>
      <c r="AK969" s="23">
        <v>71.846400000000003</v>
      </c>
      <c r="AL969" s="23">
        <v>70.9375</v>
      </c>
      <c r="AM969" s="23">
        <v>40.304400000000001</v>
      </c>
      <c r="AN969" s="23">
        <v>56.077399999999997</v>
      </c>
      <c r="AO969" s="23">
        <v>61.978999999999999</v>
      </c>
      <c r="AP969" s="23">
        <v>94.195999999999998</v>
      </c>
      <c r="AQ969" s="23">
        <v>18.998000000000001</v>
      </c>
      <c r="AR969" s="23">
        <v>35.450000000000003</v>
      </c>
      <c r="AS969" s="23">
        <v>29.88</v>
      </c>
      <c r="AT969" s="23">
        <v>74.691999999999993</v>
      </c>
      <c r="AU969" s="23">
        <v>81.39</v>
      </c>
      <c r="AX969" s="54">
        <f t="shared" si="2768"/>
        <v>0</v>
      </c>
      <c r="AY969" s="54">
        <f t="shared" si="2769"/>
        <v>0</v>
      </c>
      <c r="AZ969" s="54">
        <f t="shared" si="2770"/>
        <v>0</v>
      </c>
      <c r="BA969" s="54">
        <f t="shared" si="2771"/>
        <v>0</v>
      </c>
      <c r="BB969" s="54">
        <f t="shared" si="2772"/>
        <v>0</v>
      </c>
      <c r="BC969" s="54">
        <f t="shared" si="2773"/>
        <v>0</v>
      </c>
      <c r="BD969" s="54">
        <f t="shared" si="2774"/>
        <v>0</v>
      </c>
      <c r="BE969" s="54">
        <f t="shared" si="2775"/>
        <v>0</v>
      </c>
      <c r="BF969" s="54">
        <f t="shared" si="2776"/>
        <v>0</v>
      </c>
      <c r="BG969" s="54">
        <f t="shared" si="2777"/>
        <v>0</v>
      </c>
      <c r="BH969" s="54">
        <f t="shared" si="2778"/>
        <v>0</v>
      </c>
      <c r="BI969" s="54">
        <f t="shared" si="2779"/>
        <v>0</v>
      </c>
      <c r="BJ969" s="54">
        <f t="shared" si="2780"/>
        <v>0</v>
      </c>
      <c r="BK969" s="54">
        <f t="shared" si="2781"/>
        <v>0</v>
      </c>
      <c r="BL969" s="54">
        <f t="shared" si="2782"/>
        <v>0</v>
      </c>
      <c r="BM969" s="42"/>
      <c r="BO969" s="54">
        <f>'Norm-coeff'!$C$2+$AX969*'Norm-coeff'!$D$2+$AY969*'Norm-coeff'!$E$2+$AZ969*'Norm-coeff'!$F$2+$BA969*'Norm-coeff'!$G$2+$BB969*'Norm-coeff'!$H$2+$BC969*'Norm-coeff'!$I$2+$BD969*'Norm-coeff'!$J$2+$BE969*'Norm-coeff'!$K$2+$BF969*'Norm-coeff'!$L$2+$BG969*'Norm-coeff'!$M$2+$BH969*'Norm-coeff'!$N$2+$BI969*'Norm-coeff'!$O$2</f>
        <v>5.4045421474420303</v>
      </c>
      <c r="BP969" s="54">
        <f>'Norm-coeff'!$C$3+$AX969*'Norm-coeff'!$D$3+$AY969*'Norm-coeff'!$E$3+$AZ969*'Norm-coeff'!$F$3+$BA969*'Norm-coeff'!$G$3+$BB969*'Norm-coeff'!$H$3+$BC969*'Norm-coeff'!$I$3+$BD969*'Norm-coeff'!$J$3+$BE969*'Norm-coeff'!$K$3+$BF969*'Norm-coeff'!$L$3+$BG969*'Norm-coeff'!$M$3+$BH969*'Norm-coeff'!$N$3+$BI969*'Norm-coeff'!$O$3</f>
        <v>3.15319116612705</v>
      </c>
      <c r="BQ969" s="54">
        <f>'Norm-coeff'!$C$4+$AX969*'Norm-coeff'!$D$4+$AY969*'Norm-coeff'!$E$4+$AZ969*'Norm-coeff'!$F$4+$BA969*'Norm-coeff'!$G$4+$BB969*'Norm-coeff'!$H$4+$BC969*'Norm-coeff'!$I$4+$BD969*'Norm-coeff'!$J$4+$BE969*'Norm-coeff'!$K$4+$BF969*'Norm-coeff'!$L$4+$BG969*'Norm-coeff'!$M$4+$BH969*'Norm-coeff'!$N$4+$BI969*'Norm-coeff'!$O$4</f>
        <v>1.42115649462768</v>
      </c>
      <c r="BR969" s="54">
        <f>'Norm-coeff'!$C$5+$AX969*'Norm-coeff'!$D$5+$AY969*'Norm-coeff'!$E$5+$AZ969*'Norm-coeff'!$F$5+$BA969*'Norm-coeff'!$G$5+$BB969*'Norm-coeff'!$H$5+$BC969*'Norm-coeff'!$I$5+$BD969*'Norm-coeff'!$J$5+$BE969*'Norm-coeff'!$K$5+$BF969*'Norm-coeff'!$L$5+$BG969*'Norm-coeff'!$M$5+$BH969*'Norm-coeff'!$N$5+$BI969*'Norm-coeff'!$O$5</f>
        <v>1.0553329241296201</v>
      </c>
      <c r="BS969" s="54">
        <f>'Norm-coeff'!$C$6+$AX969*'Norm-coeff'!$D$6+$AY969*'Norm-coeff'!$E$6+$AZ969*'Norm-coeff'!$F$6+$BA969*'Norm-coeff'!$G$6+$BB969*'Norm-coeff'!$H$6+$BC969*'Norm-coeff'!$I$6+$BD969*'Norm-coeff'!$J$6+$BE969*'Norm-coeff'!$K$6+$BF969*'Norm-coeff'!$L$6+$BG969*'Norm-coeff'!$M$6+$BH969*'Norm-coeff'!$N$6+$BI969*'Norm-coeff'!$O$6</f>
        <v>-1.48700885495103E-2</v>
      </c>
      <c r="BT969" s="54">
        <f>'Norm-coeff'!$C$7+$AX969*'Norm-coeff'!$D$7+$AY969*'Norm-coeff'!$E$7+$AZ969*'Norm-coeff'!$F$7+$BA969*'Norm-coeff'!$G$7+$BB969*'Norm-coeff'!$H$7+$BC969*'Norm-coeff'!$I$7+$BD969*'Norm-coeff'!$J$7+$BE969*'Norm-coeff'!$K$7+$BF969*'Norm-coeff'!$L$7+$BG969*'Norm-coeff'!$M$7+$BH969*'Norm-coeff'!$N$7+$BI969*'Norm-coeff'!$O$7</f>
        <v>2.0907583608832998</v>
      </c>
      <c r="BU969" s="54">
        <f>'Norm-coeff'!$C$8+$AX969*'Norm-coeff'!$D$8+$AY969*'Norm-coeff'!$E$8+$AZ969*'Norm-coeff'!$F$8+$BA969*'Norm-coeff'!$G$8+$BB969*'Norm-coeff'!$H$8+$BC969*'Norm-coeff'!$I$8+$BD969*'Norm-coeff'!$J$8+$BE969*'Norm-coeff'!$K$8+$BF969*'Norm-coeff'!$L$8+$BG969*'Norm-coeff'!$M$8+$BH969*'Norm-coeff'!$N$8+$BI969*'Norm-coeff'!$O$8</f>
        <v>0.65894159836244504</v>
      </c>
      <c r="BV969" s="54">
        <f>'Norm-coeff'!$C$9+$AX969*'Norm-coeff'!$D$9+$AY969*'Norm-coeff'!$E$9+$AZ969*'Norm-coeff'!$F$9+$BA969*'Norm-coeff'!$G$9+$BB969*'Norm-coeff'!$H$9+$BC969*'Norm-coeff'!$I$9+$BD969*'Norm-coeff'!$J$9+$BE969*'Norm-coeff'!$K$9+$BF969*'Norm-coeff'!$L$9+$BG969*'Norm-coeff'!$M$9+$BH969*'Norm-coeff'!$N$9+$BI969*'Norm-coeff'!$O$9</f>
        <v>1.48961085014701</v>
      </c>
      <c r="BW969" s="54">
        <f>'Norm-coeff'!$C$10+$AX969*'Norm-coeff'!$D$10+$AY969*'Norm-coeff'!$E$10+$AZ969*'Norm-coeff'!$F$10+$BA969*'Norm-coeff'!$G$10+$BB969*'Norm-coeff'!$H$10+$BC969*'Norm-coeff'!$I$10+$BD969*'Norm-coeff'!$J$10+$BE969*'Norm-coeff'!$K$10+$BF969*'Norm-coeff'!$L$10+$BG969*'Norm-coeff'!$M$10+$BH969*'Norm-coeff'!$N$10+$BI969*'Norm-coeff'!$O$10</f>
        <v>1.42058735749591</v>
      </c>
      <c r="BX969" s="54">
        <f>'Norm-coeff'!$C$11+$AX969*'Norm-coeff'!$D$11+$AY969*'Norm-coeff'!$E$11+$AZ969*'Norm-coeff'!$F$11+$BA969*'Norm-coeff'!$G$11+$BB969*'Norm-coeff'!$H$11+$BC969*'Norm-coeff'!$I$11+$BD969*'Norm-coeff'!$J$11+$BE969*'Norm-coeff'!$K$11+$BF969*'Norm-coeff'!$L$11+$BG969*'Norm-coeff'!$M$11+$BH969*'Norm-coeff'!$N$11+$BI969*'Norm-coeff'!$O$11</f>
        <v>0.221233014421479</v>
      </c>
      <c r="BY969" s="54">
        <f>'Norm-coeff'!$C$12+$AX969*'Norm-coeff'!$D$12+$AY969*'Norm-coeff'!$E$12+$AZ969*'Norm-coeff'!$F$12+$BA969*'Norm-coeff'!$G$12+$BB969*'Norm-coeff'!$H$12+$BC969*'Norm-coeff'!$I$12+$BD969*'Norm-coeff'!$J$12+$BE969*'Norm-coeff'!$K$12+$BF969*'Norm-coeff'!$L$12+$BG969*'Norm-coeff'!$M$12+$BH969*'Norm-coeff'!$N$12+$BI969*'Norm-coeff'!$O$12</f>
        <v>0.283527502056037</v>
      </c>
      <c r="BZ969" s="54">
        <f>'Norm-coeff'!$C$13+$AX969*'Norm-coeff'!$D$13+$AY969*'Norm-coeff'!$E$13+$AZ969*'Norm-coeff'!$F$13+$BA969*'Norm-coeff'!$G$13+$BB969*'Norm-coeff'!$H$13+$BC969*'Norm-coeff'!$I$13+$BD969*'Norm-coeff'!$J$13+$BE969*'Norm-coeff'!$K$13+$BF969*'Norm-coeff'!$L$13+$BG969*'Norm-coeff'!$M$13+$BH969*'Norm-coeff'!$N$13+$BI969*'Norm-coeff'!$O$13</f>
        <v>-4.1864930554451202E-2</v>
      </c>
      <c r="CA969" s="54">
        <f>'Norm-coeff'!$C$14+$AX969*'Norm-coeff'!$D$14+$AY969*'Norm-coeff'!$E$14+$AZ969*'Norm-coeff'!$F$14+$BA969*'Norm-coeff'!$G$14+$BB969*'Norm-coeff'!$H$14+$BC969*'Norm-coeff'!$I$14+$BD969*'Norm-coeff'!$J$14+$BE969*'Norm-coeff'!$K$14+$BF969*'Norm-coeff'!$L$14+$BG969*'Norm-coeff'!$M$14+$BH969*'Norm-coeff'!$N$14+$BI969*'Norm-coeff'!$O$14</f>
        <v>4.2526983164477103</v>
      </c>
      <c r="CC969" s="54">
        <f t="shared" si="2783"/>
        <v>0</v>
      </c>
      <c r="CG969" s="54">
        <f t="shared" si="2784"/>
        <v>0</v>
      </c>
      <c r="CH969" s="54">
        <f t="shared" si="2767"/>
        <v>0</v>
      </c>
      <c r="CI969" s="54">
        <f t="shared" si="2785"/>
        <v>0</v>
      </c>
      <c r="CJ969" s="56">
        <f t="shared" si="2786"/>
        <v>0</v>
      </c>
      <c r="CK969" s="54">
        <f t="shared" si="2787"/>
        <v>0</v>
      </c>
      <c r="CL969" s="54">
        <f t="shared" si="2788"/>
        <v>0</v>
      </c>
      <c r="CM969" s="54">
        <f t="shared" si="2789"/>
        <v>0</v>
      </c>
      <c r="CN969" s="54">
        <f t="shared" si="2790"/>
        <v>0</v>
      </c>
      <c r="CO969" s="54">
        <f t="shared" si="2791"/>
        <v>0</v>
      </c>
      <c r="CP969" s="54">
        <f t="shared" si="2792"/>
        <v>0</v>
      </c>
      <c r="CQ969" s="54">
        <f t="shared" si="2793"/>
        <v>0</v>
      </c>
      <c r="CR969" s="54">
        <f t="shared" si="2794"/>
        <v>0</v>
      </c>
      <c r="CS969" s="54">
        <f t="shared" si="2795"/>
        <v>0</v>
      </c>
      <c r="CU969" s="54">
        <f t="shared" si="2796"/>
        <v>0</v>
      </c>
      <c r="CV969" s="54">
        <f t="shared" si="2797"/>
        <v>0</v>
      </c>
      <c r="CW969" s="54">
        <f t="shared" si="2798"/>
        <v>0</v>
      </c>
      <c r="CX969" s="54">
        <f t="shared" si="2799"/>
        <v>0</v>
      </c>
      <c r="CZ969" s="54">
        <f t="shared" si="2800"/>
        <v>0</v>
      </c>
      <c r="DA969" s="54">
        <f t="shared" si="2801"/>
        <v>0</v>
      </c>
      <c r="DB969" s="54">
        <f t="shared" si="2802"/>
        <v>0</v>
      </c>
      <c r="DC969" s="54">
        <f t="shared" si="2803"/>
        <v>0</v>
      </c>
      <c r="DD969" s="54">
        <f t="shared" si="2804"/>
        <v>0</v>
      </c>
      <c r="DE969" s="54">
        <f t="shared" si="2805"/>
        <v>0</v>
      </c>
      <c r="DF969" s="54">
        <f t="shared" si="2806"/>
        <v>0</v>
      </c>
      <c r="DG969" s="54">
        <f t="shared" si="2807"/>
        <v>2</v>
      </c>
      <c r="DH969" s="71">
        <f t="shared" si="2808"/>
        <v>0</v>
      </c>
      <c r="DI969" s="71">
        <f t="shared" si="2809"/>
        <v>0</v>
      </c>
      <c r="DJ969" s="54">
        <f t="shared" si="2810"/>
        <v>0</v>
      </c>
      <c r="DK969" s="54">
        <f t="shared" si="2811"/>
        <v>2</v>
      </c>
      <c r="DL969" s="4">
        <f t="shared" si="2741"/>
        <v>0</v>
      </c>
      <c r="DM969" s="3">
        <f t="shared" si="2812"/>
        <v>0</v>
      </c>
      <c r="DN969" s="3">
        <f t="shared" si="2813"/>
        <v>0</v>
      </c>
      <c r="DO969" s="4" t="e">
        <f t="shared" si="2814"/>
        <v>#DIV/0!</v>
      </c>
      <c r="DP969" s="57"/>
      <c r="DQ969" s="57"/>
      <c r="DR969" s="56">
        <f t="shared" si="2742"/>
        <v>2</v>
      </c>
      <c r="DS969" s="56">
        <f t="shared" si="2743"/>
        <v>0</v>
      </c>
      <c r="DT969" s="38">
        <f t="shared" si="2744"/>
        <v>0</v>
      </c>
      <c r="DU969" s="38">
        <f t="shared" si="2815"/>
        <v>2</v>
      </c>
      <c r="DV969" s="38">
        <f t="shared" si="2745"/>
        <v>0</v>
      </c>
      <c r="DW969" s="39">
        <f t="shared" si="2746"/>
        <v>0</v>
      </c>
      <c r="DX969" s="39">
        <f t="shared" si="2747"/>
        <v>0</v>
      </c>
      <c r="DY969" s="39">
        <f t="shared" si="2748"/>
        <v>0</v>
      </c>
      <c r="DZ969" s="39">
        <f t="shared" si="2749"/>
        <v>0</v>
      </c>
      <c r="EA969" s="39">
        <f t="shared" si="2750"/>
        <v>0</v>
      </c>
      <c r="EB969" s="37" t="e">
        <f t="shared" si="2816"/>
        <v>#DIV/0!</v>
      </c>
      <c r="EC969" s="37" t="e">
        <f t="shared" si="2817"/>
        <v>#DIV/0!</v>
      </c>
      <c r="ED969" s="37" t="e">
        <f t="shared" si="2818"/>
        <v>#DIV/0!</v>
      </c>
      <c r="EE969" s="37" t="e">
        <f t="shared" si="2819"/>
        <v>#DIV/0!</v>
      </c>
      <c r="EF969" s="39" t="e">
        <f t="shared" si="2820"/>
        <v>#DIV/0!</v>
      </c>
      <c r="EG969" s="37" t="e">
        <f t="shared" si="2821"/>
        <v>#DIV/0!</v>
      </c>
      <c r="EH969" s="37" t="e">
        <f t="shared" si="2822"/>
        <v>#DIV/0!</v>
      </c>
      <c r="EI969" s="11" t="b">
        <f t="shared" si="2823"/>
        <v>1</v>
      </c>
      <c r="EJ969" s="11" t="b">
        <f t="shared" si="2824"/>
        <v>0</v>
      </c>
      <c r="EK969" s="39" t="e">
        <f t="shared" si="2825"/>
        <v>#DIV/0!</v>
      </c>
      <c r="EL969" s="39" t="e">
        <f t="shared" si="2826"/>
        <v>#DIV/0!</v>
      </c>
      <c r="EM969" s="39" t="e">
        <f t="shared" si="2827"/>
        <v>#DIV/0!</v>
      </c>
      <c r="EN969" s="39" t="e">
        <f t="shared" si="2828"/>
        <v>#DIV/0!</v>
      </c>
      <c r="EO969" s="39" t="e">
        <f t="shared" si="2829"/>
        <v>#DIV/0!</v>
      </c>
      <c r="EP969" s="39" t="e">
        <f t="shared" si="2830"/>
        <v>#DIV/0!</v>
      </c>
      <c r="EQ969" s="39" t="e">
        <f t="shared" si="2831"/>
        <v>#DIV/0!</v>
      </c>
      <c r="ER969" s="39" t="e">
        <f t="shared" si="2832"/>
        <v>#DIV/0!</v>
      </c>
      <c r="ES969" s="58" t="str">
        <f t="shared" si="2833"/>
        <v>(OH,F,Cl)-dominate amphibole</v>
      </c>
      <c r="ET969" s="58" t="e">
        <f t="shared" si="2834"/>
        <v>#N/A</v>
      </c>
      <c r="EU969" s="56">
        <f t="shared" si="2751"/>
        <v>0</v>
      </c>
      <c r="EV969" s="56">
        <f t="shared" si="2752"/>
        <v>0</v>
      </c>
      <c r="EW969" s="56">
        <f t="shared" si="2753"/>
        <v>0</v>
      </c>
      <c r="EX969" s="56">
        <f t="shared" si="2754"/>
        <v>0</v>
      </c>
      <c r="EY969" s="56">
        <f t="shared" si="2755"/>
        <v>0</v>
      </c>
      <c r="EZ969" s="56">
        <f t="shared" si="2756"/>
        <v>0</v>
      </c>
      <c r="FA969" s="39">
        <f t="shared" si="2757"/>
        <v>0</v>
      </c>
      <c r="FB969" s="39">
        <f t="shared" si="2758"/>
        <v>0</v>
      </c>
      <c r="FC969" s="54">
        <f t="shared" si="2759"/>
        <v>0</v>
      </c>
      <c r="FD969" s="54">
        <f t="shared" si="2760"/>
        <v>0</v>
      </c>
      <c r="FE969" s="39">
        <f t="shared" si="2761"/>
        <v>0</v>
      </c>
      <c r="FF969" s="54">
        <f t="shared" si="2762"/>
        <v>0</v>
      </c>
      <c r="FG969" s="39">
        <f t="shared" si="2763"/>
        <v>0</v>
      </c>
      <c r="FH969" s="39">
        <f t="shared" si="2835"/>
        <v>0</v>
      </c>
      <c r="FI969" s="39">
        <f t="shared" si="2836"/>
        <v>0</v>
      </c>
      <c r="FJ969" s="39">
        <f t="shared" si="2837"/>
        <v>0</v>
      </c>
      <c r="FK969" s="39" t="e">
        <f t="shared" si="2838"/>
        <v>#DIV/0!</v>
      </c>
      <c r="FL969" s="39" t="e">
        <f t="shared" si="2839"/>
        <v>#DIV/0!</v>
      </c>
      <c r="FM969" s="39" t="e">
        <f t="shared" si="2840"/>
        <v>#DIV/0!</v>
      </c>
      <c r="FN969" s="39">
        <f t="shared" si="2841"/>
        <v>1</v>
      </c>
      <c r="FO969" s="39">
        <f t="shared" si="2764"/>
        <v>0</v>
      </c>
      <c r="FP969" s="39">
        <f t="shared" si="2765"/>
        <v>0</v>
      </c>
      <c r="FQ969" s="39">
        <f t="shared" si="2766"/>
        <v>0</v>
      </c>
      <c r="FR969" s="39">
        <f t="shared" si="2842"/>
        <v>0</v>
      </c>
      <c r="FS969" s="39">
        <f t="shared" si="2843"/>
        <v>0</v>
      </c>
      <c r="FU969" s="39" t="e">
        <f t="shared" si="2844"/>
        <v>#DIV/0!</v>
      </c>
      <c r="FV969" s="39" t="e">
        <f t="shared" si="2845"/>
        <v>#DIV/0!</v>
      </c>
      <c r="FW969" s="39" t="e">
        <f t="shared" si="2846"/>
        <v>#DIV/0!</v>
      </c>
      <c r="FY969" s="39" t="e">
        <f t="shared" si="2847"/>
        <v>#DIV/0!</v>
      </c>
      <c r="FZ969" s="39" t="e">
        <f t="shared" si="2848"/>
        <v>#DIV/0!</v>
      </c>
      <c r="GA969" s="39" t="e">
        <f t="shared" si="2849"/>
        <v>#DIV/0!</v>
      </c>
      <c r="GB969" s="39" t="e">
        <f t="shared" si="2850"/>
        <v>#DIV/0!</v>
      </c>
      <c r="GC969" s="39" t="e">
        <f t="shared" si="2851"/>
        <v>#DIV/0!</v>
      </c>
      <c r="GD969" s="39" t="e">
        <f t="shared" si="2852"/>
        <v>#DIV/0!</v>
      </c>
      <c r="GE969" s="39" t="e">
        <f t="shared" si="2853"/>
        <v>#DIV/0!</v>
      </c>
      <c r="GF969" s="39" t="e">
        <f t="shared" si="2854"/>
        <v>#DIV/0!</v>
      </c>
      <c r="GG969" s="39" t="e">
        <f t="shared" si="2855"/>
        <v>#DIV/0!</v>
      </c>
      <c r="GH969" s="39" t="e">
        <f t="shared" si="2856"/>
        <v>#DIV/0!</v>
      </c>
      <c r="GI969" s="39"/>
      <c r="GJ969" s="39" t="e">
        <f t="shared" si="2857"/>
        <v>#DIV/0!</v>
      </c>
      <c r="GK969" s="39" t="e">
        <f t="shared" si="2858"/>
        <v>#DIV/0!</v>
      </c>
      <c r="GL969" s="39" t="e">
        <f t="shared" si="2859"/>
        <v>#DIV/0!</v>
      </c>
      <c r="GM969" s="39" t="e">
        <f t="shared" si="2860"/>
        <v>#DIV/0!</v>
      </c>
      <c r="GN969" s="39" t="e">
        <f t="shared" si="2861"/>
        <v>#DIV/0!</v>
      </c>
      <c r="GO969" s="57"/>
      <c r="GP969" s="57" t="e">
        <f t="shared" si="2862"/>
        <v>#DIV/0!</v>
      </c>
      <c r="GQ969" s="59" t="e">
        <f t="shared" si="2863"/>
        <v>#DIV/0!</v>
      </c>
      <c r="GR969" s="41" t="e">
        <f t="shared" si="2864"/>
        <v>#DIV/0!</v>
      </c>
      <c r="GS969" s="57" t="e">
        <f t="shared" si="2865"/>
        <v>#DIV/0!</v>
      </c>
      <c r="GT969" s="57" t="e">
        <f t="shared" si="2866"/>
        <v>#DIV/0!</v>
      </c>
      <c r="GU969" s="57" t="e">
        <f t="shared" si="2867"/>
        <v>#DIV/0!</v>
      </c>
      <c r="GV969" s="57"/>
      <c r="GW969" s="42" t="e">
        <f t="shared" si="2868"/>
        <v>#DIV/0!</v>
      </c>
      <c r="GX969" s="42" t="e">
        <f t="shared" si="2869"/>
        <v>#DIV/0!</v>
      </c>
      <c r="GY969" s="42" t="e">
        <f t="shared" si="2870"/>
        <v>#DIV/0!</v>
      </c>
      <c r="GZ969" s="57"/>
      <c r="HA969" s="2" t="e">
        <f t="shared" si="2871"/>
        <v>#DIV/0!</v>
      </c>
      <c r="HB969" s="2" t="e">
        <f t="shared" si="2872"/>
        <v>#DIV/0!</v>
      </c>
      <c r="HC969" s="2" t="e">
        <f t="shared" si="2873"/>
        <v>#DIV/0!</v>
      </c>
      <c r="HD969" s="2" t="e">
        <f t="shared" si="2874"/>
        <v>#DIV/0!</v>
      </c>
      <c r="HE969" s="2" t="e">
        <f t="shared" si="2875"/>
        <v>#DIV/0!</v>
      </c>
      <c r="HF969" s="2" t="e">
        <f t="shared" si="2876"/>
        <v>#DIV/0!</v>
      </c>
      <c r="HG969" s="2" t="e">
        <f t="shared" si="2877"/>
        <v>#DIV/0!</v>
      </c>
      <c r="HH969" s="2" t="e">
        <f t="shared" si="2878"/>
        <v>#DIV/0!</v>
      </c>
      <c r="HI969" s="2" t="e">
        <f t="shared" si="2879"/>
        <v>#DIV/0!</v>
      </c>
      <c r="HJ969" s="11" t="e">
        <f t="shared" si="2880"/>
        <v>#DIV/0!</v>
      </c>
      <c r="HK969" s="60" t="e">
        <f t="shared" si="2881"/>
        <v>#DIV/0!</v>
      </c>
      <c r="HL969" s="57"/>
      <c r="HM969" s="57" t="e">
        <f t="shared" si="2882"/>
        <v>#DIV/0!</v>
      </c>
      <c r="HN969" s="57" t="e">
        <f t="shared" si="2883"/>
        <v>#DIV/0!</v>
      </c>
      <c r="HO969" s="57" t="e">
        <f t="shared" si="2884"/>
        <v>#DIV/0!</v>
      </c>
      <c r="HP969" s="57" t="e">
        <f t="shared" si="2885"/>
        <v>#DIV/0!</v>
      </c>
      <c r="HQ969" s="57" t="e">
        <f t="shared" si="2886"/>
        <v>#DIV/0!</v>
      </c>
      <c r="HR969" s="57"/>
      <c r="HS969" s="57" t="e">
        <f t="shared" si="2887"/>
        <v>#DIV/0!</v>
      </c>
      <c r="HT969" s="57" t="e">
        <f t="shared" si="2888"/>
        <v>#DIV/0!</v>
      </c>
      <c r="HU969" s="57" t="e">
        <f t="shared" si="2889"/>
        <v>#DIV/0!</v>
      </c>
      <c r="HV969" s="57" t="e">
        <f t="shared" si="2890"/>
        <v>#DIV/0!</v>
      </c>
      <c r="HW969" s="57" t="e">
        <f t="shared" si="2891"/>
        <v>#DIV/0!</v>
      </c>
      <c r="HX969" s="57"/>
      <c r="HY969" s="57" t="e">
        <f t="shared" si="2892"/>
        <v>#DIV/0!</v>
      </c>
      <c r="HZ969" s="57" t="e">
        <f t="shared" si="2893"/>
        <v>#DIV/0!</v>
      </c>
      <c r="IA969" s="57"/>
      <c r="IB969" s="61">
        <f t="shared" si="2894"/>
        <v>0</v>
      </c>
      <c r="IC969" s="57" t="str">
        <f t="shared" si="2895"/>
        <v/>
      </c>
      <c r="ID969" s="42"/>
      <c r="IE969" s="2" t="str">
        <f t="shared" si="2896"/>
        <v/>
      </c>
      <c r="IF969" s="60" t="e">
        <f t="shared" si="2897"/>
        <v>#DIV/0!</v>
      </c>
      <c r="IG969" s="60" t="str">
        <f t="shared" si="2898"/>
        <v/>
      </c>
      <c r="IH969" s="60" t="str">
        <f t="shared" si="2899"/>
        <v>zinco-</v>
      </c>
      <c r="II969" s="60" t="str">
        <f t="shared" si="2900"/>
        <v>mangano-</v>
      </c>
      <c r="IJ969" s="60" t="e">
        <f t="shared" si="2901"/>
        <v>#DIV/0!</v>
      </c>
      <c r="IK969" s="60" t="e">
        <f t="shared" si="2902"/>
        <v>#DIV/0!</v>
      </c>
      <c r="IL969" s="60" t="e">
        <f t="shared" si="2903"/>
        <v>#DIV/0!</v>
      </c>
      <c r="IM969" s="60" t="e">
        <f t="shared" si="2904"/>
        <v>#DIV/0!</v>
      </c>
      <c r="IN969" s="60" t="str">
        <f t="shared" si="2905"/>
        <v/>
      </c>
      <c r="IO969" s="60" t="str">
        <f t="shared" si="2906"/>
        <v/>
      </c>
      <c r="IP969" s="57"/>
      <c r="IQ969" s="57" t="str">
        <f t="shared" si="2907"/>
        <v>ERROR!!</v>
      </c>
    </row>
    <row r="970" spans="24:251">
      <c r="X970" s="29">
        <f t="shared" si="2735"/>
        <v>0</v>
      </c>
      <c r="Y970" s="29">
        <f t="shared" si="2736"/>
        <v>0</v>
      </c>
      <c r="Z970" s="29" t="e">
        <f t="shared" si="2737"/>
        <v>#DIV/0!</v>
      </c>
      <c r="AA970" s="29" t="e">
        <f t="shared" si="2738"/>
        <v>#DIV/0!</v>
      </c>
      <c r="AB970" s="29" t="e">
        <f t="shared" si="2739"/>
        <v>#DIV/0!</v>
      </c>
      <c r="AC970" s="29" t="e">
        <f t="shared" si="2740"/>
        <v>#DIV/0!</v>
      </c>
      <c r="AF970" s="23">
        <v>60.084299999999999</v>
      </c>
      <c r="AG970" s="23">
        <v>79.878799999999998</v>
      </c>
      <c r="AH970" s="23">
        <v>101.96120000000001</v>
      </c>
      <c r="AI970" s="23">
        <v>151.99039999999999</v>
      </c>
      <c r="AJ970" s="23">
        <v>159.69</v>
      </c>
      <c r="AK970" s="23">
        <v>71.846400000000003</v>
      </c>
      <c r="AL970" s="23">
        <v>70.9375</v>
      </c>
      <c r="AM970" s="23">
        <v>40.304400000000001</v>
      </c>
      <c r="AN970" s="23">
        <v>56.077399999999997</v>
      </c>
      <c r="AO970" s="23">
        <v>61.978999999999999</v>
      </c>
      <c r="AP970" s="23">
        <v>94.195999999999998</v>
      </c>
      <c r="AQ970" s="23">
        <v>18.998000000000001</v>
      </c>
      <c r="AR970" s="23">
        <v>35.450000000000003</v>
      </c>
      <c r="AS970" s="23">
        <v>29.88</v>
      </c>
      <c r="AT970" s="23">
        <v>74.691999999999993</v>
      </c>
      <c r="AU970" s="23">
        <v>81.39</v>
      </c>
      <c r="AX970" s="54">
        <f t="shared" si="2768"/>
        <v>0</v>
      </c>
      <c r="AY970" s="54">
        <f t="shared" si="2769"/>
        <v>0</v>
      </c>
      <c r="AZ970" s="54">
        <f t="shared" si="2770"/>
        <v>0</v>
      </c>
      <c r="BA970" s="54">
        <f t="shared" si="2771"/>
        <v>0</v>
      </c>
      <c r="BB970" s="54">
        <f t="shared" si="2772"/>
        <v>0</v>
      </c>
      <c r="BC970" s="54">
        <f t="shared" si="2773"/>
        <v>0</v>
      </c>
      <c r="BD970" s="54">
        <f t="shared" si="2774"/>
        <v>0</v>
      </c>
      <c r="BE970" s="54">
        <f t="shared" si="2775"/>
        <v>0</v>
      </c>
      <c r="BF970" s="54">
        <f t="shared" si="2776"/>
        <v>0</v>
      </c>
      <c r="BG970" s="54">
        <f t="shared" si="2777"/>
        <v>0</v>
      </c>
      <c r="BH970" s="54">
        <f t="shared" si="2778"/>
        <v>0</v>
      </c>
      <c r="BI970" s="54">
        <f t="shared" si="2779"/>
        <v>0</v>
      </c>
      <c r="BJ970" s="54">
        <f t="shared" si="2780"/>
        <v>0</v>
      </c>
      <c r="BK970" s="54">
        <f t="shared" si="2781"/>
        <v>0</v>
      </c>
      <c r="BL970" s="54">
        <f t="shared" si="2782"/>
        <v>0</v>
      </c>
      <c r="BM970" s="42"/>
      <c r="BO970" s="54">
        <f>'Norm-coeff'!$C$2+$AX970*'Norm-coeff'!$D$2+$AY970*'Norm-coeff'!$E$2+$AZ970*'Norm-coeff'!$F$2+$BA970*'Norm-coeff'!$G$2+$BB970*'Norm-coeff'!$H$2+$BC970*'Norm-coeff'!$I$2+$BD970*'Norm-coeff'!$J$2+$BE970*'Norm-coeff'!$K$2+$BF970*'Norm-coeff'!$L$2+$BG970*'Norm-coeff'!$M$2+$BH970*'Norm-coeff'!$N$2+$BI970*'Norm-coeff'!$O$2</f>
        <v>5.4045421474420303</v>
      </c>
      <c r="BP970" s="54">
        <f>'Norm-coeff'!$C$3+$AX970*'Norm-coeff'!$D$3+$AY970*'Norm-coeff'!$E$3+$AZ970*'Norm-coeff'!$F$3+$BA970*'Norm-coeff'!$G$3+$BB970*'Norm-coeff'!$H$3+$BC970*'Norm-coeff'!$I$3+$BD970*'Norm-coeff'!$J$3+$BE970*'Norm-coeff'!$K$3+$BF970*'Norm-coeff'!$L$3+$BG970*'Norm-coeff'!$M$3+$BH970*'Norm-coeff'!$N$3+$BI970*'Norm-coeff'!$O$3</f>
        <v>3.15319116612705</v>
      </c>
      <c r="BQ970" s="54">
        <f>'Norm-coeff'!$C$4+$AX970*'Norm-coeff'!$D$4+$AY970*'Norm-coeff'!$E$4+$AZ970*'Norm-coeff'!$F$4+$BA970*'Norm-coeff'!$G$4+$BB970*'Norm-coeff'!$H$4+$BC970*'Norm-coeff'!$I$4+$BD970*'Norm-coeff'!$J$4+$BE970*'Norm-coeff'!$K$4+$BF970*'Norm-coeff'!$L$4+$BG970*'Norm-coeff'!$M$4+$BH970*'Norm-coeff'!$N$4+$BI970*'Norm-coeff'!$O$4</f>
        <v>1.42115649462768</v>
      </c>
      <c r="BR970" s="54">
        <f>'Norm-coeff'!$C$5+$AX970*'Norm-coeff'!$D$5+$AY970*'Norm-coeff'!$E$5+$AZ970*'Norm-coeff'!$F$5+$BA970*'Norm-coeff'!$G$5+$BB970*'Norm-coeff'!$H$5+$BC970*'Norm-coeff'!$I$5+$BD970*'Norm-coeff'!$J$5+$BE970*'Norm-coeff'!$K$5+$BF970*'Norm-coeff'!$L$5+$BG970*'Norm-coeff'!$M$5+$BH970*'Norm-coeff'!$N$5+$BI970*'Norm-coeff'!$O$5</f>
        <v>1.0553329241296201</v>
      </c>
      <c r="BS970" s="54">
        <f>'Norm-coeff'!$C$6+$AX970*'Norm-coeff'!$D$6+$AY970*'Norm-coeff'!$E$6+$AZ970*'Norm-coeff'!$F$6+$BA970*'Norm-coeff'!$G$6+$BB970*'Norm-coeff'!$H$6+$BC970*'Norm-coeff'!$I$6+$BD970*'Norm-coeff'!$J$6+$BE970*'Norm-coeff'!$K$6+$BF970*'Norm-coeff'!$L$6+$BG970*'Norm-coeff'!$M$6+$BH970*'Norm-coeff'!$N$6+$BI970*'Norm-coeff'!$O$6</f>
        <v>-1.48700885495103E-2</v>
      </c>
      <c r="BT970" s="54">
        <f>'Norm-coeff'!$C$7+$AX970*'Norm-coeff'!$D$7+$AY970*'Norm-coeff'!$E$7+$AZ970*'Norm-coeff'!$F$7+$BA970*'Norm-coeff'!$G$7+$BB970*'Norm-coeff'!$H$7+$BC970*'Norm-coeff'!$I$7+$BD970*'Norm-coeff'!$J$7+$BE970*'Norm-coeff'!$K$7+$BF970*'Norm-coeff'!$L$7+$BG970*'Norm-coeff'!$M$7+$BH970*'Norm-coeff'!$N$7+$BI970*'Norm-coeff'!$O$7</f>
        <v>2.0907583608832998</v>
      </c>
      <c r="BU970" s="54">
        <f>'Norm-coeff'!$C$8+$AX970*'Norm-coeff'!$D$8+$AY970*'Norm-coeff'!$E$8+$AZ970*'Norm-coeff'!$F$8+$BA970*'Norm-coeff'!$G$8+$BB970*'Norm-coeff'!$H$8+$BC970*'Norm-coeff'!$I$8+$BD970*'Norm-coeff'!$J$8+$BE970*'Norm-coeff'!$K$8+$BF970*'Norm-coeff'!$L$8+$BG970*'Norm-coeff'!$M$8+$BH970*'Norm-coeff'!$N$8+$BI970*'Norm-coeff'!$O$8</f>
        <v>0.65894159836244504</v>
      </c>
      <c r="BV970" s="54">
        <f>'Norm-coeff'!$C$9+$AX970*'Norm-coeff'!$D$9+$AY970*'Norm-coeff'!$E$9+$AZ970*'Norm-coeff'!$F$9+$BA970*'Norm-coeff'!$G$9+$BB970*'Norm-coeff'!$H$9+$BC970*'Norm-coeff'!$I$9+$BD970*'Norm-coeff'!$J$9+$BE970*'Norm-coeff'!$K$9+$BF970*'Norm-coeff'!$L$9+$BG970*'Norm-coeff'!$M$9+$BH970*'Norm-coeff'!$N$9+$BI970*'Norm-coeff'!$O$9</f>
        <v>1.48961085014701</v>
      </c>
      <c r="BW970" s="54">
        <f>'Norm-coeff'!$C$10+$AX970*'Norm-coeff'!$D$10+$AY970*'Norm-coeff'!$E$10+$AZ970*'Norm-coeff'!$F$10+$BA970*'Norm-coeff'!$G$10+$BB970*'Norm-coeff'!$H$10+$BC970*'Norm-coeff'!$I$10+$BD970*'Norm-coeff'!$J$10+$BE970*'Norm-coeff'!$K$10+$BF970*'Norm-coeff'!$L$10+$BG970*'Norm-coeff'!$M$10+$BH970*'Norm-coeff'!$N$10+$BI970*'Norm-coeff'!$O$10</f>
        <v>1.42058735749591</v>
      </c>
      <c r="BX970" s="54">
        <f>'Norm-coeff'!$C$11+$AX970*'Norm-coeff'!$D$11+$AY970*'Norm-coeff'!$E$11+$AZ970*'Norm-coeff'!$F$11+$BA970*'Norm-coeff'!$G$11+$BB970*'Norm-coeff'!$H$11+$BC970*'Norm-coeff'!$I$11+$BD970*'Norm-coeff'!$J$11+$BE970*'Norm-coeff'!$K$11+$BF970*'Norm-coeff'!$L$11+$BG970*'Norm-coeff'!$M$11+$BH970*'Norm-coeff'!$N$11+$BI970*'Norm-coeff'!$O$11</f>
        <v>0.221233014421479</v>
      </c>
      <c r="BY970" s="54">
        <f>'Norm-coeff'!$C$12+$AX970*'Norm-coeff'!$D$12+$AY970*'Norm-coeff'!$E$12+$AZ970*'Norm-coeff'!$F$12+$BA970*'Norm-coeff'!$G$12+$BB970*'Norm-coeff'!$H$12+$BC970*'Norm-coeff'!$I$12+$BD970*'Norm-coeff'!$J$12+$BE970*'Norm-coeff'!$K$12+$BF970*'Norm-coeff'!$L$12+$BG970*'Norm-coeff'!$M$12+$BH970*'Norm-coeff'!$N$12+$BI970*'Norm-coeff'!$O$12</f>
        <v>0.283527502056037</v>
      </c>
      <c r="BZ970" s="54">
        <f>'Norm-coeff'!$C$13+$AX970*'Norm-coeff'!$D$13+$AY970*'Norm-coeff'!$E$13+$AZ970*'Norm-coeff'!$F$13+$BA970*'Norm-coeff'!$G$13+$BB970*'Norm-coeff'!$H$13+$BC970*'Norm-coeff'!$I$13+$BD970*'Norm-coeff'!$J$13+$BE970*'Norm-coeff'!$K$13+$BF970*'Norm-coeff'!$L$13+$BG970*'Norm-coeff'!$M$13+$BH970*'Norm-coeff'!$N$13+$BI970*'Norm-coeff'!$O$13</f>
        <v>-4.1864930554451202E-2</v>
      </c>
      <c r="CA970" s="54">
        <f>'Norm-coeff'!$C$14+$AX970*'Norm-coeff'!$D$14+$AY970*'Norm-coeff'!$E$14+$AZ970*'Norm-coeff'!$F$14+$BA970*'Norm-coeff'!$G$14+$BB970*'Norm-coeff'!$H$14+$BC970*'Norm-coeff'!$I$14+$BD970*'Norm-coeff'!$J$14+$BE970*'Norm-coeff'!$K$14+$BF970*'Norm-coeff'!$L$14+$BG970*'Norm-coeff'!$M$14+$BH970*'Norm-coeff'!$N$14+$BI970*'Norm-coeff'!$O$14</f>
        <v>4.2526983164477103</v>
      </c>
      <c r="CC970" s="54">
        <f t="shared" si="2783"/>
        <v>0</v>
      </c>
      <c r="CG970" s="54">
        <f t="shared" si="2784"/>
        <v>0</v>
      </c>
      <c r="CH970" s="54">
        <f t="shared" si="2767"/>
        <v>0</v>
      </c>
      <c r="CI970" s="54">
        <f t="shared" si="2785"/>
        <v>0</v>
      </c>
      <c r="CJ970" s="56">
        <f t="shared" si="2786"/>
        <v>0</v>
      </c>
      <c r="CK970" s="54">
        <f t="shared" si="2787"/>
        <v>0</v>
      </c>
      <c r="CL970" s="54">
        <f t="shared" si="2788"/>
        <v>0</v>
      </c>
      <c r="CM970" s="54">
        <f t="shared" si="2789"/>
        <v>0</v>
      </c>
      <c r="CN970" s="54">
        <f t="shared" si="2790"/>
        <v>0</v>
      </c>
      <c r="CO970" s="54">
        <f t="shared" si="2791"/>
        <v>0</v>
      </c>
      <c r="CP970" s="54">
        <f t="shared" si="2792"/>
        <v>0</v>
      </c>
      <c r="CQ970" s="54">
        <f t="shared" si="2793"/>
        <v>0</v>
      </c>
      <c r="CR970" s="54">
        <f t="shared" si="2794"/>
        <v>0</v>
      </c>
      <c r="CS970" s="54">
        <f t="shared" si="2795"/>
        <v>0</v>
      </c>
      <c r="CU970" s="54">
        <f t="shared" si="2796"/>
        <v>0</v>
      </c>
      <c r="CV970" s="54">
        <f t="shared" si="2797"/>
        <v>0</v>
      </c>
      <c r="CW970" s="54">
        <f t="shared" si="2798"/>
        <v>0</v>
      </c>
      <c r="CX970" s="54">
        <f t="shared" si="2799"/>
        <v>0</v>
      </c>
      <c r="CZ970" s="54">
        <f t="shared" si="2800"/>
        <v>0</v>
      </c>
      <c r="DA970" s="54">
        <f t="shared" si="2801"/>
        <v>0</v>
      </c>
      <c r="DB970" s="54">
        <f t="shared" si="2802"/>
        <v>0</v>
      </c>
      <c r="DC970" s="54">
        <f t="shared" si="2803"/>
        <v>0</v>
      </c>
      <c r="DD970" s="54">
        <f t="shared" si="2804"/>
        <v>0</v>
      </c>
      <c r="DE970" s="54">
        <f t="shared" si="2805"/>
        <v>0</v>
      </c>
      <c r="DF970" s="54">
        <f t="shared" si="2806"/>
        <v>0</v>
      </c>
      <c r="DG970" s="54">
        <f t="shared" si="2807"/>
        <v>2</v>
      </c>
      <c r="DH970" s="71">
        <f t="shared" si="2808"/>
        <v>0</v>
      </c>
      <c r="DI970" s="71">
        <f t="shared" si="2809"/>
        <v>0</v>
      </c>
      <c r="DJ970" s="54">
        <f t="shared" si="2810"/>
        <v>0</v>
      </c>
      <c r="DK970" s="54">
        <f t="shared" si="2811"/>
        <v>2</v>
      </c>
      <c r="DL970" s="4">
        <f t="shared" si="2741"/>
        <v>0</v>
      </c>
      <c r="DM970" s="3">
        <f t="shared" si="2812"/>
        <v>0</v>
      </c>
      <c r="DN970" s="3">
        <f t="shared" si="2813"/>
        <v>0</v>
      </c>
      <c r="DO970" s="4" t="e">
        <f t="shared" si="2814"/>
        <v>#DIV/0!</v>
      </c>
      <c r="DP970" s="57"/>
      <c r="DQ970" s="57"/>
      <c r="DR970" s="56">
        <f t="shared" si="2742"/>
        <v>2</v>
      </c>
      <c r="DS970" s="56">
        <f t="shared" si="2743"/>
        <v>0</v>
      </c>
      <c r="DT970" s="38">
        <f t="shared" si="2744"/>
        <v>0</v>
      </c>
      <c r="DU970" s="38">
        <f t="shared" si="2815"/>
        <v>2</v>
      </c>
      <c r="DV970" s="38">
        <f t="shared" si="2745"/>
        <v>0</v>
      </c>
      <c r="DW970" s="39">
        <f t="shared" si="2746"/>
        <v>0</v>
      </c>
      <c r="DX970" s="39">
        <f t="shared" si="2747"/>
        <v>0</v>
      </c>
      <c r="DY970" s="39">
        <f t="shared" si="2748"/>
        <v>0</v>
      </c>
      <c r="DZ970" s="39">
        <f t="shared" si="2749"/>
        <v>0</v>
      </c>
      <c r="EA970" s="39">
        <f t="shared" si="2750"/>
        <v>0</v>
      </c>
      <c r="EB970" s="37" t="e">
        <f t="shared" si="2816"/>
        <v>#DIV/0!</v>
      </c>
      <c r="EC970" s="37" t="e">
        <f t="shared" si="2817"/>
        <v>#DIV/0!</v>
      </c>
      <c r="ED970" s="37" t="e">
        <f t="shared" si="2818"/>
        <v>#DIV/0!</v>
      </c>
      <c r="EE970" s="37" t="e">
        <f t="shared" si="2819"/>
        <v>#DIV/0!</v>
      </c>
      <c r="EF970" s="39" t="e">
        <f t="shared" si="2820"/>
        <v>#DIV/0!</v>
      </c>
      <c r="EG970" s="37" t="e">
        <f t="shared" si="2821"/>
        <v>#DIV/0!</v>
      </c>
      <c r="EH970" s="37" t="e">
        <f t="shared" si="2822"/>
        <v>#DIV/0!</v>
      </c>
      <c r="EI970" s="11" t="b">
        <f t="shared" si="2823"/>
        <v>1</v>
      </c>
      <c r="EJ970" s="11" t="b">
        <f t="shared" si="2824"/>
        <v>0</v>
      </c>
      <c r="EK970" s="39" t="e">
        <f t="shared" si="2825"/>
        <v>#DIV/0!</v>
      </c>
      <c r="EL970" s="39" t="e">
        <f t="shared" si="2826"/>
        <v>#DIV/0!</v>
      </c>
      <c r="EM970" s="39" t="e">
        <f t="shared" si="2827"/>
        <v>#DIV/0!</v>
      </c>
      <c r="EN970" s="39" t="e">
        <f t="shared" si="2828"/>
        <v>#DIV/0!</v>
      </c>
      <c r="EO970" s="39" t="e">
        <f t="shared" si="2829"/>
        <v>#DIV/0!</v>
      </c>
      <c r="EP970" s="39" t="e">
        <f t="shared" si="2830"/>
        <v>#DIV/0!</v>
      </c>
      <c r="EQ970" s="39" t="e">
        <f t="shared" si="2831"/>
        <v>#DIV/0!</v>
      </c>
      <c r="ER970" s="39" t="e">
        <f t="shared" si="2832"/>
        <v>#DIV/0!</v>
      </c>
      <c r="ES970" s="58" t="str">
        <f t="shared" si="2833"/>
        <v>(OH,F,Cl)-dominate amphibole</v>
      </c>
      <c r="ET970" s="58" t="e">
        <f t="shared" si="2834"/>
        <v>#N/A</v>
      </c>
      <c r="EU970" s="56">
        <f t="shared" si="2751"/>
        <v>0</v>
      </c>
      <c r="EV970" s="56">
        <f t="shared" si="2752"/>
        <v>0</v>
      </c>
      <c r="EW970" s="56">
        <f t="shared" si="2753"/>
        <v>0</v>
      </c>
      <c r="EX970" s="56">
        <f t="shared" si="2754"/>
        <v>0</v>
      </c>
      <c r="EY970" s="56">
        <f t="shared" si="2755"/>
        <v>0</v>
      </c>
      <c r="EZ970" s="56">
        <f t="shared" si="2756"/>
        <v>0</v>
      </c>
      <c r="FA970" s="39">
        <f t="shared" si="2757"/>
        <v>0</v>
      </c>
      <c r="FB970" s="39">
        <f t="shared" si="2758"/>
        <v>0</v>
      </c>
      <c r="FC970" s="54">
        <f t="shared" si="2759"/>
        <v>0</v>
      </c>
      <c r="FD970" s="54">
        <f t="shared" si="2760"/>
        <v>0</v>
      </c>
      <c r="FE970" s="39">
        <f t="shared" si="2761"/>
        <v>0</v>
      </c>
      <c r="FF970" s="54">
        <f t="shared" si="2762"/>
        <v>0</v>
      </c>
      <c r="FG970" s="39">
        <f t="shared" si="2763"/>
        <v>0</v>
      </c>
      <c r="FH970" s="39">
        <f t="shared" si="2835"/>
        <v>0</v>
      </c>
      <c r="FI970" s="39">
        <f t="shared" si="2836"/>
        <v>0</v>
      </c>
      <c r="FJ970" s="39">
        <f t="shared" si="2837"/>
        <v>0</v>
      </c>
      <c r="FK970" s="39" t="e">
        <f t="shared" si="2838"/>
        <v>#DIV/0!</v>
      </c>
      <c r="FL970" s="39" t="e">
        <f t="shared" si="2839"/>
        <v>#DIV/0!</v>
      </c>
      <c r="FM970" s="39" t="e">
        <f t="shared" si="2840"/>
        <v>#DIV/0!</v>
      </c>
      <c r="FN970" s="39">
        <f t="shared" si="2841"/>
        <v>1</v>
      </c>
      <c r="FO970" s="39">
        <f t="shared" si="2764"/>
        <v>0</v>
      </c>
      <c r="FP970" s="39">
        <f t="shared" si="2765"/>
        <v>0</v>
      </c>
      <c r="FQ970" s="39">
        <f t="shared" si="2766"/>
        <v>0</v>
      </c>
      <c r="FR970" s="39">
        <f t="shared" si="2842"/>
        <v>0</v>
      </c>
      <c r="FS970" s="39">
        <f t="shared" si="2843"/>
        <v>0</v>
      </c>
      <c r="FU970" s="39" t="e">
        <f t="shared" si="2844"/>
        <v>#DIV/0!</v>
      </c>
      <c r="FV970" s="39" t="e">
        <f t="shared" si="2845"/>
        <v>#DIV/0!</v>
      </c>
      <c r="FW970" s="39" t="e">
        <f t="shared" si="2846"/>
        <v>#DIV/0!</v>
      </c>
      <c r="FY970" s="39" t="e">
        <f t="shared" si="2847"/>
        <v>#DIV/0!</v>
      </c>
      <c r="FZ970" s="39" t="e">
        <f t="shared" si="2848"/>
        <v>#DIV/0!</v>
      </c>
      <c r="GA970" s="39" t="e">
        <f t="shared" si="2849"/>
        <v>#DIV/0!</v>
      </c>
      <c r="GB970" s="39" t="e">
        <f t="shared" si="2850"/>
        <v>#DIV/0!</v>
      </c>
      <c r="GC970" s="39" t="e">
        <f t="shared" si="2851"/>
        <v>#DIV/0!</v>
      </c>
      <c r="GD970" s="39" t="e">
        <f t="shared" si="2852"/>
        <v>#DIV/0!</v>
      </c>
      <c r="GE970" s="39" t="e">
        <f t="shared" si="2853"/>
        <v>#DIV/0!</v>
      </c>
      <c r="GF970" s="39" t="e">
        <f t="shared" si="2854"/>
        <v>#DIV/0!</v>
      </c>
      <c r="GG970" s="39" t="e">
        <f t="shared" si="2855"/>
        <v>#DIV/0!</v>
      </c>
      <c r="GH970" s="39" t="e">
        <f t="shared" si="2856"/>
        <v>#DIV/0!</v>
      </c>
      <c r="GI970" s="39"/>
      <c r="GJ970" s="39" t="e">
        <f t="shared" si="2857"/>
        <v>#DIV/0!</v>
      </c>
      <c r="GK970" s="39" t="e">
        <f t="shared" si="2858"/>
        <v>#DIV/0!</v>
      </c>
      <c r="GL970" s="39" t="e">
        <f t="shared" si="2859"/>
        <v>#DIV/0!</v>
      </c>
      <c r="GM970" s="39" t="e">
        <f t="shared" si="2860"/>
        <v>#DIV/0!</v>
      </c>
      <c r="GN970" s="39" t="e">
        <f t="shared" si="2861"/>
        <v>#DIV/0!</v>
      </c>
      <c r="GO970" s="57"/>
      <c r="GP970" s="57" t="e">
        <f t="shared" si="2862"/>
        <v>#DIV/0!</v>
      </c>
      <c r="GQ970" s="59" t="e">
        <f t="shared" si="2863"/>
        <v>#DIV/0!</v>
      </c>
      <c r="GR970" s="41" t="e">
        <f t="shared" si="2864"/>
        <v>#DIV/0!</v>
      </c>
      <c r="GS970" s="57" t="e">
        <f t="shared" si="2865"/>
        <v>#DIV/0!</v>
      </c>
      <c r="GT970" s="57" t="e">
        <f t="shared" si="2866"/>
        <v>#DIV/0!</v>
      </c>
      <c r="GU970" s="57" t="e">
        <f t="shared" si="2867"/>
        <v>#DIV/0!</v>
      </c>
      <c r="GV970" s="57"/>
      <c r="GW970" s="42" t="e">
        <f t="shared" si="2868"/>
        <v>#DIV/0!</v>
      </c>
      <c r="GX970" s="42" t="e">
        <f t="shared" si="2869"/>
        <v>#DIV/0!</v>
      </c>
      <c r="GY970" s="42" t="e">
        <f t="shared" si="2870"/>
        <v>#DIV/0!</v>
      </c>
      <c r="GZ970" s="57"/>
      <c r="HA970" s="2" t="e">
        <f t="shared" si="2871"/>
        <v>#DIV/0!</v>
      </c>
      <c r="HB970" s="2" t="e">
        <f t="shared" si="2872"/>
        <v>#DIV/0!</v>
      </c>
      <c r="HC970" s="2" t="e">
        <f t="shared" si="2873"/>
        <v>#DIV/0!</v>
      </c>
      <c r="HD970" s="2" t="e">
        <f t="shared" si="2874"/>
        <v>#DIV/0!</v>
      </c>
      <c r="HE970" s="2" t="e">
        <f t="shared" si="2875"/>
        <v>#DIV/0!</v>
      </c>
      <c r="HF970" s="2" t="e">
        <f t="shared" si="2876"/>
        <v>#DIV/0!</v>
      </c>
      <c r="HG970" s="2" t="e">
        <f t="shared" si="2877"/>
        <v>#DIV/0!</v>
      </c>
      <c r="HH970" s="2" t="e">
        <f t="shared" si="2878"/>
        <v>#DIV/0!</v>
      </c>
      <c r="HI970" s="2" t="e">
        <f t="shared" si="2879"/>
        <v>#DIV/0!</v>
      </c>
      <c r="HJ970" s="11" t="e">
        <f t="shared" si="2880"/>
        <v>#DIV/0!</v>
      </c>
      <c r="HK970" s="60" t="e">
        <f t="shared" si="2881"/>
        <v>#DIV/0!</v>
      </c>
      <c r="HL970" s="57"/>
      <c r="HM970" s="57" t="e">
        <f t="shared" si="2882"/>
        <v>#DIV/0!</v>
      </c>
      <c r="HN970" s="57" t="e">
        <f t="shared" si="2883"/>
        <v>#DIV/0!</v>
      </c>
      <c r="HO970" s="57" t="e">
        <f t="shared" si="2884"/>
        <v>#DIV/0!</v>
      </c>
      <c r="HP970" s="57" t="e">
        <f t="shared" si="2885"/>
        <v>#DIV/0!</v>
      </c>
      <c r="HQ970" s="57" t="e">
        <f t="shared" si="2886"/>
        <v>#DIV/0!</v>
      </c>
      <c r="HR970" s="57"/>
      <c r="HS970" s="57" t="e">
        <f t="shared" si="2887"/>
        <v>#DIV/0!</v>
      </c>
      <c r="HT970" s="57" t="e">
        <f t="shared" si="2888"/>
        <v>#DIV/0!</v>
      </c>
      <c r="HU970" s="57" t="e">
        <f t="shared" si="2889"/>
        <v>#DIV/0!</v>
      </c>
      <c r="HV970" s="57" t="e">
        <f t="shared" si="2890"/>
        <v>#DIV/0!</v>
      </c>
      <c r="HW970" s="57" t="e">
        <f t="shared" si="2891"/>
        <v>#DIV/0!</v>
      </c>
      <c r="HX970" s="57"/>
      <c r="HY970" s="57" t="e">
        <f t="shared" si="2892"/>
        <v>#DIV/0!</v>
      </c>
      <c r="HZ970" s="57" t="e">
        <f t="shared" si="2893"/>
        <v>#DIV/0!</v>
      </c>
      <c r="IA970" s="57"/>
      <c r="IB970" s="61">
        <f t="shared" si="2894"/>
        <v>0</v>
      </c>
      <c r="IC970" s="57" t="str">
        <f t="shared" si="2895"/>
        <v/>
      </c>
      <c r="ID970" s="42"/>
      <c r="IE970" s="2" t="str">
        <f t="shared" si="2896"/>
        <v/>
      </c>
      <c r="IF970" s="60" t="e">
        <f t="shared" si="2897"/>
        <v>#DIV/0!</v>
      </c>
      <c r="IG970" s="60" t="str">
        <f t="shared" si="2898"/>
        <v/>
      </c>
      <c r="IH970" s="60" t="str">
        <f t="shared" si="2899"/>
        <v>zinco-</v>
      </c>
      <c r="II970" s="60" t="str">
        <f t="shared" si="2900"/>
        <v>mangano-</v>
      </c>
      <c r="IJ970" s="60" t="e">
        <f t="shared" si="2901"/>
        <v>#DIV/0!</v>
      </c>
      <c r="IK970" s="60" t="e">
        <f t="shared" si="2902"/>
        <v>#DIV/0!</v>
      </c>
      <c r="IL970" s="60" t="e">
        <f t="shared" si="2903"/>
        <v>#DIV/0!</v>
      </c>
      <c r="IM970" s="60" t="e">
        <f t="shared" si="2904"/>
        <v>#DIV/0!</v>
      </c>
      <c r="IN970" s="60" t="str">
        <f t="shared" si="2905"/>
        <v/>
      </c>
      <c r="IO970" s="60" t="str">
        <f t="shared" si="2906"/>
        <v/>
      </c>
      <c r="IP970" s="57"/>
      <c r="IQ970" s="57" t="str">
        <f t="shared" si="2907"/>
        <v>ERROR!!</v>
      </c>
    </row>
    <row r="971" spans="24:251">
      <c r="X971" s="29">
        <f t="shared" si="2735"/>
        <v>0</v>
      </c>
      <c r="Y971" s="29">
        <f t="shared" si="2736"/>
        <v>0</v>
      </c>
      <c r="Z971" s="29" t="e">
        <f t="shared" si="2737"/>
        <v>#DIV/0!</v>
      </c>
      <c r="AA971" s="29" t="e">
        <f t="shared" si="2738"/>
        <v>#DIV/0!</v>
      </c>
      <c r="AB971" s="29" t="e">
        <f t="shared" si="2739"/>
        <v>#DIV/0!</v>
      </c>
      <c r="AC971" s="29" t="e">
        <f t="shared" si="2740"/>
        <v>#DIV/0!</v>
      </c>
      <c r="AF971" s="23">
        <v>60.084299999999999</v>
      </c>
      <c r="AG971" s="23">
        <v>79.878799999999998</v>
      </c>
      <c r="AH971" s="23">
        <v>101.96120000000001</v>
      </c>
      <c r="AI971" s="23">
        <v>151.99039999999999</v>
      </c>
      <c r="AJ971" s="23">
        <v>159.69</v>
      </c>
      <c r="AK971" s="23">
        <v>71.846400000000003</v>
      </c>
      <c r="AL971" s="23">
        <v>70.9375</v>
      </c>
      <c r="AM971" s="23">
        <v>40.304400000000001</v>
      </c>
      <c r="AN971" s="23">
        <v>56.077399999999997</v>
      </c>
      <c r="AO971" s="23">
        <v>61.978999999999999</v>
      </c>
      <c r="AP971" s="23">
        <v>94.195999999999998</v>
      </c>
      <c r="AQ971" s="23">
        <v>18.998000000000001</v>
      </c>
      <c r="AR971" s="23">
        <v>35.450000000000003</v>
      </c>
      <c r="AS971" s="23">
        <v>29.88</v>
      </c>
      <c r="AT971" s="23">
        <v>74.691999999999993</v>
      </c>
      <c r="AU971" s="23">
        <v>81.39</v>
      </c>
      <c r="AX971" s="54">
        <f t="shared" si="2768"/>
        <v>0</v>
      </c>
      <c r="AY971" s="54">
        <f t="shared" si="2769"/>
        <v>0</v>
      </c>
      <c r="AZ971" s="54">
        <f t="shared" si="2770"/>
        <v>0</v>
      </c>
      <c r="BA971" s="54">
        <f t="shared" si="2771"/>
        <v>0</v>
      </c>
      <c r="BB971" s="54">
        <f t="shared" si="2772"/>
        <v>0</v>
      </c>
      <c r="BC971" s="54">
        <f t="shared" si="2773"/>
        <v>0</v>
      </c>
      <c r="BD971" s="54">
        <f t="shared" si="2774"/>
        <v>0</v>
      </c>
      <c r="BE971" s="54">
        <f t="shared" si="2775"/>
        <v>0</v>
      </c>
      <c r="BF971" s="54">
        <f t="shared" si="2776"/>
        <v>0</v>
      </c>
      <c r="BG971" s="54">
        <f t="shared" si="2777"/>
        <v>0</v>
      </c>
      <c r="BH971" s="54">
        <f t="shared" si="2778"/>
        <v>0</v>
      </c>
      <c r="BI971" s="54">
        <f t="shared" si="2779"/>
        <v>0</v>
      </c>
      <c r="BJ971" s="54">
        <f t="shared" si="2780"/>
        <v>0</v>
      </c>
      <c r="BK971" s="54">
        <f t="shared" si="2781"/>
        <v>0</v>
      </c>
      <c r="BL971" s="54">
        <f t="shared" si="2782"/>
        <v>0</v>
      </c>
      <c r="BM971" s="42"/>
      <c r="BO971" s="54">
        <f>'Norm-coeff'!$C$2+$AX971*'Norm-coeff'!$D$2+$AY971*'Norm-coeff'!$E$2+$AZ971*'Norm-coeff'!$F$2+$BA971*'Norm-coeff'!$G$2+$BB971*'Norm-coeff'!$H$2+$BC971*'Norm-coeff'!$I$2+$BD971*'Norm-coeff'!$J$2+$BE971*'Norm-coeff'!$K$2+$BF971*'Norm-coeff'!$L$2+$BG971*'Norm-coeff'!$M$2+$BH971*'Norm-coeff'!$N$2+$BI971*'Norm-coeff'!$O$2</f>
        <v>5.4045421474420303</v>
      </c>
      <c r="BP971" s="54">
        <f>'Norm-coeff'!$C$3+$AX971*'Norm-coeff'!$D$3+$AY971*'Norm-coeff'!$E$3+$AZ971*'Norm-coeff'!$F$3+$BA971*'Norm-coeff'!$G$3+$BB971*'Norm-coeff'!$H$3+$BC971*'Norm-coeff'!$I$3+$BD971*'Norm-coeff'!$J$3+$BE971*'Norm-coeff'!$K$3+$BF971*'Norm-coeff'!$L$3+$BG971*'Norm-coeff'!$M$3+$BH971*'Norm-coeff'!$N$3+$BI971*'Norm-coeff'!$O$3</f>
        <v>3.15319116612705</v>
      </c>
      <c r="BQ971" s="54">
        <f>'Norm-coeff'!$C$4+$AX971*'Norm-coeff'!$D$4+$AY971*'Norm-coeff'!$E$4+$AZ971*'Norm-coeff'!$F$4+$BA971*'Norm-coeff'!$G$4+$BB971*'Norm-coeff'!$H$4+$BC971*'Norm-coeff'!$I$4+$BD971*'Norm-coeff'!$J$4+$BE971*'Norm-coeff'!$K$4+$BF971*'Norm-coeff'!$L$4+$BG971*'Norm-coeff'!$M$4+$BH971*'Norm-coeff'!$N$4+$BI971*'Norm-coeff'!$O$4</f>
        <v>1.42115649462768</v>
      </c>
      <c r="BR971" s="54">
        <f>'Norm-coeff'!$C$5+$AX971*'Norm-coeff'!$D$5+$AY971*'Norm-coeff'!$E$5+$AZ971*'Norm-coeff'!$F$5+$BA971*'Norm-coeff'!$G$5+$BB971*'Norm-coeff'!$H$5+$BC971*'Norm-coeff'!$I$5+$BD971*'Norm-coeff'!$J$5+$BE971*'Norm-coeff'!$K$5+$BF971*'Norm-coeff'!$L$5+$BG971*'Norm-coeff'!$M$5+$BH971*'Norm-coeff'!$N$5+$BI971*'Norm-coeff'!$O$5</f>
        <v>1.0553329241296201</v>
      </c>
      <c r="BS971" s="54">
        <f>'Norm-coeff'!$C$6+$AX971*'Norm-coeff'!$D$6+$AY971*'Norm-coeff'!$E$6+$AZ971*'Norm-coeff'!$F$6+$BA971*'Norm-coeff'!$G$6+$BB971*'Norm-coeff'!$H$6+$BC971*'Norm-coeff'!$I$6+$BD971*'Norm-coeff'!$J$6+$BE971*'Norm-coeff'!$K$6+$BF971*'Norm-coeff'!$L$6+$BG971*'Norm-coeff'!$M$6+$BH971*'Norm-coeff'!$N$6+$BI971*'Norm-coeff'!$O$6</f>
        <v>-1.48700885495103E-2</v>
      </c>
      <c r="BT971" s="54">
        <f>'Norm-coeff'!$C$7+$AX971*'Norm-coeff'!$D$7+$AY971*'Norm-coeff'!$E$7+$AZ971*'Norm-coeff'!$F$7+$BA971*'Norm-coeff'!$G$7+$BB971*'Norm-coeff'!$H$7+$BC971*'Norm-coeff'!$I$7+$BD971*'Norm-coeff'!$J$7+$BE971*'Norm-coeff'!$K$7+$BF971*'Norm-coeff'!$L$7+$BG971*'Norm-coeff'!$M$7+$BH971*'Norm-coeff'!$N$7+$BI971*'Norm-coeff'!$O$7</f>
        <v>2.0907583608832998</v>
      </c>
      <c r="BU971" s="54">
        <f>'Norm-coeff'!$C$8+$AX971*'Norm-coeff'!$D$8+$AY971*'Norm-coeff'!$E$8+$AZ971*'Norm-coeff'!$F$8+$BA971*'Norm-coeff'!$G$8+$BB971*'Norm-coeff'!$H$8+$BC971*'Norm-coeff'!$I$8+$BD971*'Norm-coeff'!$J$8+$BE971*'Norm-coeff'!$K$8+$BF971*'Norm-coeff'!$L$8+$BG971*'Norm-coeff'!$M$8+$BH971*'Norm-coeff'!$N$8+$BI971*'Norm-coeff'!$O$8</f>
        <v>0.65894159836244504</v>
      </c>
      <c r="BV971" s="54">
        <f>'Norm-coeff'!$C$9+$AX971*'Norm-coeff'!$D$9+$AY971*'Norm-coeff'!$E$9+$AZ971*'Norm-coeff'!$F$9+$BA971*'Norm-coeff'!$G$9+$BB971*'Norm-coeff'!$H$9+$BC971*'Norm-coeff'!$I$9+$BD971*'Norm-coeff'!$J$9+$BE971*'Norm-coeff'!$K$9+$BF971*'Norm-coeff'!$L$9+$BG971*'Norm-coeff'!$M$9+$BH971*'Norm-coeff'!$N$9+$BI971*'Norm-coeff'!$O$9</f>
        <v>1.48961085014701</v>
      </c>
      <c r="BW971" s="54">
        <f>'Norm-coeff'!$C$10+$AX971*'Norm-coeff'!$D$10+$AY971*'Norm-coeff'!$E$10+$AZ971*'Norm-coeff'!$F$10+$BA971*'Norm-coeff'!$G$10+$BB971*'Norm-coeff'!$H$10+$BC971*'Norm-coeff'!$I$10+$BD971*'Norm-coeff'!$J$10+$BE971*'Norm-coeff'!$K$10+$BF971*'Norm-coeff'!$L$10+$BG971*'Norm-coeff'!$M$10+$BH971*'Norm-coeff'!$N$10+$BI971*'Norm-coeff'!$O$10</f>
        <v>1.42058735749591</v>
      </c>
      <c r="BX971" s="54">
        <f>'Norm-coeff'!$C$11+$AX971*'Norm-coeff'!$D$11+$AY971*'Norm-coeff'!$E$11+$AZ971*'Norm-coeff'!$F$11+$BA971*'Norm-coeff'!$G$11+$BB971*'Norm-coeff'!$H$11+$BC971*'Norm-coeff'!$I$11+$BD971*'Norm-coeff'!$J$11+$BE971*'Norm-coeff'!$K$11+$BF971*'Norm-coeff'!$L$11+$BG971*'Norm-coeff'!$M$11+$BH971*'Norm-coeff'!$N$11+$BI971*'Norm-coeff'!$O$11</f>
        <v>0.221233014421479</v>
      </c>
      <c r="BY971" s="54">
        <f>'Norm-coeff'!$C$12+$AX971*'Norm-coeff'!$D$12+$AY971*'Norm-coeff'!$E$12+$AZ971*'Norm-coeff'!$F$12+$BA971*'Norm-coeff'!$G$12+$BB971*'Norm-coeff'!$H$12+$BC971*'Norm-coeff'!$I$12+$BD971*'Norm-coeff'!$J$12+$BE971*'Norm-coeff'!$K$12+$BF971*'Norm-coeff'!$L$12+$BG971*'Norm-coeff'!$M$12+$BH971*'Norm-coeff'!$N$12+$BI971*'Norm-coeff'!$O$12</f>
        <v>0.283527502056037</v>
      </c>
      <c r="BZ971" s="54">
        <f>'Norm-coeff'!$C$13+$AX971*'Norm-coeff'!$D$13+$AY971*'Norm-coeff'!$E$13+$AZ971*'Norm-coeff'!$F$13+$BA971*'Norm-coeff'!$G$13+$BB971*'Norm-coeff'!$H$13+$BC971*'Norm-coeff'!$I$13+$BD971*'Norm-coeff'!$J$13+$BE971*'Norm-coeff'!$K$13+$BF971*'Norm-coeff'!$L$13+$BG971*'Norm-coeff'!$M$13+$BH971*'Norm-coeff'!$N$13+$BI971*'Norm-coeff'!$O$13</f>
        <v>-4.1864930554451202E-2</v>
      </c>
      <c r="CA971" s="54">
        <f>'Norm-coeff'!$C$14+$AX971*'Norm-coeff'!$D$14+$AY971*'Norm-coeff'!$E$14+$AZ971*'Norm-coeff'!$F$14+$BA971*'Norm-coeff'!$G$14+$BB971*'Norm-coeff'!$H$14+$BC971*'Norm-coeff'!$I$14+$BD971*'Norm-coeff'!$J$14+$BE971*'Norm-coeff'!$K$14+$BF971*'Norm-coeff'!$L$14+$BG971*'Norm-coeff'!$M$14+$BH971*'Norm-coeff'!$N$14+$BI971*'Norm-coeff'!$O$14</f>
        <v>4.2526983164477103</v>
      </c>
      <c r="CC971" s="54">
        <f t="shared" si="2783"/>
        <v>0</v>
      </c>
      <c r="CG971" s="54">
        <f t="shared" si="2784"/>
        <v>0</v>
      </c>
      <c r="CH971" s="54">
        <f t="shared" si="2767"/>
        <v>0</v>
      </c>
      <c r="CI971" s="54">
        <f t="shared" si="2785"/>
        <v>0</v>
      </c>
      <c r="CJ971" s="56">
        <f t="shared" si="2786"/>
        <v>0</v>
      </c>
      <c r="CK971" s="54">
        <f t="shared" si="2787"/>
        <v>0</v>
      </c>
      <c r="CL971" s="54">
        <f t="shared" si="2788"/>
        <v>0</v>
      </c>
      <c r="CM971" s="54">
        <f t="shared" si="2789"/>
        <v>0</v>
      </c>
      <c r="CN971" s="54">
        <f t="shared" si="2790"/>
        <v>0</v>
      </c>
      <c r="CO971" s="54">
        <f t="shared" si="2791"/>
        <v>0</v>
      </c>
      <c r="CP971" s="54">
        <f t="shared" si="2792"/>
        <v>0</v>
      </c>
      <c r="CQ971" s="54">
        <f t="shared" si="2793"/>
        <v>0</v>
      </c>
      <c r="CR971" s="54">
        <f t="shared" si="2794"/>
        <v>0</v>
      </c>
      <c r="CS971" s="54">
        <f t="shared" si="2795"/>
        <v>0</v>
      </c>
      <c r="CU971" s="54">
        <f t="shared" si="2796"/>
        <v>0</v>
      </c>
      <c r="CV971" s="54">
        <f t="shared" si="2797"/>
        <v>0</v>
      </c>
      <c r="CW971" s="54">
        <f t="shared" si="2798"/>
        <v>0</v>
      </c>
      <c r="CX971" s="54">
        <f t="shared" si="2799"/>
        <v>0</v>
      </c>
      <c r="CZ971" s="54">
        <f t="shared" si="2800"/>
        <v>0</v>
      </c>
      <c r="DA971" s="54">
        <f t="shared" si="2801"/>
        <v>0</v>
      </c>
      <c r="DB971" s="54">
        <f t="shared" si="2802"/>
        <v>0</v>
      </c>
      <c r="DC971" s="54">
        <f t="shared" si="2803"/>
        <v>0</v>
      </c>
      <c r="DD971" s="54">
        <f t="shared" si="2804"/>
        <v>0</v>
      </c>
      <c r="DE971" s="54">
        <f t="shared" si="2805"/>
        <v>0</v>
      </c>
      <c r="DF971" s="54">
        <f t="shared" si="2806"/>
        <v>0</v>
      </c>
      <c r="DG971" s="54">
        <f t="shared" si="2807"/>
        <v>2</v>
      </c>
      <c r="DH971" s="71">
        <f t="shared" si="2808"/>
        <v>0</v>
      </c>
      <c r="DI971" s="71">
        <f t="shared" si="2809"/>
        <v>0</v>
      </c>
      <c r="DJ971" s="54">
        <f t="shared" si="2810"/>
        <v>0</v>
      </c>
      <c r="DK971" s="54">
        <f t="shared" si="2811"/>
        <v>2</v>
      </c>
      <c r="DL971" s="4">
        <f t="shared" si="2741"/>
        <v>0</v>
      </c>
      <c r="DM971" s="3">
        <f t="shared" si="2812"/>
        <v>0</v>
      </c>
      <c r="DN971" s="3">
        <f t="shared" si="2813"/>
        <v>0</v>
      </c>
      <c r="DO971" s="4" t="e">
        <f t="shared" si="2814"/>
        <v>#DIV/0!</v>
      </c>
      <c r="DP971" s="57"/>
      <c r="DQ971" s="57"/>
      <c r="DR971" s="56">
        <f t="shared" si="2742"/>
        <v>2</v>
      </c>
      <c r="DS971" s="56">
        <f t="shared" si="2743"/>
        <v>0</v>
      </c>
      <c r="DT971" s="38">
        <f t="shared" si="2744"/>
        <v>0</v>
      </c>
      <c r="DU971" s="38">
        <f t="shared" si="2815"/>
        <v>2</v>
      </c>
      <c r="DV971" s="38">
        <f t="shared" si="2745"/>
        <v>0</v>
      </c>
      <c r="DW971" s="39">
        <f t="shared" si="2746"/>
        <v>0</v>
      </c>
      <c r="DX971" s="39">
        <f t="shared" si="2747"/>
        <v>0</v>
      </c>
      <c r="DY971" s="39">
        <f t="shared" si="2748"/>
        <v>0</v>
      </c>
      <c r="DZ971" s="39">
        <f t="shared" si="2749"/>
        <v>0</v>
      </c>
      <c r="EA971" s="39">
        <f t="shared" si="2750"/>
        <v>0</v>
      </c>
      <c r="EB971" s="37" t="e">
        <f t="shared" si="2816"/>
        <v>#DIV/0!</v>
      </c>
      <c r="EC971" s="37" t="e">
        <f t="shared" si="2817"/>
        <v>#DIV/0!</v>
      </c>
      <c r="ED971" s="37" t="e">
        <f t="shared" si="2818"/>
        <v>#DIV/0!</v>
      </c>
      <c r="EE971" s="37" t="e">
        <f t="shared" si="2819"/>
        <v>#DIV/0!</v>
      </c>
      <c r="EF971" s="39" t="e">
        <f t="shared" si="2820"/>
        <v>#DIV/0!</v>
      </c>
      <c r="EG971" s="37" t="e">
        <f t="shared" si="2821"/>
        <v>#DIV/0!</v>
      </c>
      <c r="EH971" s="37" t="e">
        <f t="shared" si="2822"/>
        <v>#DIV/0!</v>
      </c>
      <c r="EI971" s="11" t="b">
        <f t="shared" si="2823"/>
        <v>1</v>
      </c>
      <c r="EJ971" s="11" t="b">
        <f t="shared" si="2824"/>
        <v>0</v>
      </c>
      <c r="EK971" s="39" t="e">
        <f t="shared" si="2825"/>
        <v>#DIV/0!</v>
      </c>
      <c r="EL971" s="39" t="e">
        <f t="shared" si="2826"/>
        <v>#DIV/0!</v>
      </c>
      <c r="EM971" s="39" t="e">
        <f t="shared" si="2827"/>
        <v>#DIV/0!</v>
      </c>
      <c r="EN971" s="39" t="e">
        <f t="shared" si="2828"/>
        <v>#DIV/0!</v>
      </c>
      <c r="EO971" s="39" t="e">
        <f t="shared" si="2829"/>
        <v>#DIV/0!</v>
      </c>
      <c r="EP971" s="39" t="e">
        <f t="shared" si="2830"/>
        <v>#DIV/0!</v>
      </c>
      <c r="EQ971" s="39" t="e">
        <f t="shared" si="2831"/>
        <v>#DIV/0!</v>
      </c>
      <c r="ER971" s="39" t="e">
        <f t="shared" si="2832"/>
        <v>#DIV/0!</v>
      </c>
      <c r="ES971" s="58" t="str">
        <f t="shared" si="2833"/>
        <v>(OH,F,Cl)-dominate amphibole</v>
      </c>
      <c r="ET971" s="58" t="e">
        <f t="shared" si="2834"/>
        <v>#N/A</v>
      </c>
      <c r="EU971" s="56">
        <f t="shared" si="2751"/>
        <v>0</v>
      </c>
      <c r="EV971" s="56">
        <f t="shared" si="2752"/>
        <v>0</v>
      </c>
      <c r="EW971" s="56">
        <f t="shared" si="2753"/>
        <v>0</v>
      </c>
      <c r="EX971" s="56">
        <f t="shared" si="2754"/>
        <v>0</v>
      </c>
      <c r="EY971" s="56">
        <f t="shared" si="2755"/>
        <v>0</v>
      </c>
      <c r="EZ971" s="56">
        <f t="shared" si="2756"/>
        <v>0</v>
      </c>
      <c r="FA971" s="39">
        <f t="shared" si="2757"/>
        <v>0</v>
      </c>
      <c r="FB971" s="39">
        <f t="shared" si="2758"/>
        <v>0</v>
      </c>
      <c r="FC971" s="54">
        <f t="shared" si="2759"/>
        <v>0</v>
      </c>
      <c r="FD971" s="54">
        <f t="shared" si="2760"/>
        <v>0</v>
      </c>
      <c r="FE971" s="39">
        <f t="shared" si="2761"/>
        <v>0</v>
      </c>
      <c r="FF971" s="54">
        <f t="shared" si="2762"/>
        <v>0</v>
      </c>
      <c r="FG971" s="39">
        <f t="shared" si="2763"/>
        <v>0</v>
      </c>
      <c r="FH971" s="39">
        <f t="shared" si="2835"/>
        <v>0</v>
      </c>
      <c r="FI971" s="39">
        <f t="shared" si="2836"/>
        <v>0</v>
      </c>
      <c r="FJ971" s="39">
        <f t="shared" si="2837"/>
        <v>0</v>
      </c>
      <c r="FK971" s="39" t="e">
        <f t="shared" si="2838"/>
        <v>#DIV/0!</v>
      </c>
      <c r="FL971" s="39" t="e">
        <f t="shared" si="2839"/>
        <v>#DIV/0!</v>
      </c>
      <c r="FM971" s="39" t="e">
        <f t="shared" si="2840"/>
        <v>#DIV/0!</v>
      </c>
      <c r="FN971" s="39">
        <f t="shared" si="2841"/>
        <v>1</v>
      </c>
      <c r="FO971" s="39">
        <f t="shared" si="2764"/>
        <v>0</v>
      </c>
      <c r="FP971" s="39">
        <f t="shared" si="2765"/>
        <v>0</v>
      </c>
      <c r="FQ971" s="39">
        <f t="shared" si="2766"/>
        <v>0</v>
      </c>
      <c r="FR971" s="39">
        <f t="shared" si="2842"/>
        <v>0</v>
      </c>
      <c r="FS971" s="39">
        <f t="shared" si="2843"/>
        <v>0</v>
      </c>
      <c r="FU971" s="39" t="e">
        <f t="shared" si="2844"/>
        <v>#DIV/0!</v>
      </c>
      <c r="FV971" s="39" t="e">
        <f t="shared" si="2845"/>
        <v>#DIV/0!</v>
      </c>
      <c r="FW971" s="39" t="e">
        <f t="shared" si="2846"/>
        <v>#DIV/0!</v>
      </c>
      <c r="FY971" s="39" t="e">
        <f t="shared" si="2847"/>
        <v>#DIV/0!</v>
      </c>
      <c r="FZ971" s="39" t="e">
        <f t="shared" si="2848"/>
        <v>#DIV/0!</v>
      </c>
      <c r="GA971" s="39" t="e">
        <f t="shared" si="2849"/>
        <v>#DIV/0!</v>
      </c>
      <c r="GB971" s="39" t="e">
        <f t="shared" si="2850"/>
        <v>#DIV/0!</v>
      </c>
      <c r="GC971" s="39" t="e">
        <f t="shared" si="2851"/>
        <v>#DIV/0!</v>
      </c>
      <c r="GD971" s="39" t="e">
        <f t="shared" si="2852"/>
        <v>#DIV/0!</v>
      </c>
      <c r="GE971" s="39" t="e">
        <f t="shared" si="2853"/>
        <v>#DIV/0!</v>
      </c>
      <c r="GF971" s="39" t="e">
        <f t="shared" si="2854"/>
        <v>#DIV/0!</v>
      </c>
      <c r="GG971" s="39" t="e">
        <f t="shared" si="2855"/>
        <v>#DIV/0!</v>
      </c>
      <c r="GH971" s="39" t="e">
        <f t="shared" si="2856"/>
        <v>#DIV/0!</v>
      </c>
      <c r="GI971" s="39"/>
      <c r="GJ971" s="39" t="e">
        <f t="shared" si="2857"/>
        <v>#DIV/0!</v>
      </c>
      <c r="GK971" s="39" t="e">
        <f t="shared" si="2858"/>
        <v>#DIV/0!</v>
      </c>
      <c r="GL971" s="39" t="e">
        <f t="shared" si="2859"/>
        <v>#DIV/0!</v>
      </c>
      <c r="GM971" s="39" t="e">
        <f t="shared" si="2860"/>
        <v>#DIV/0!</v>
      </c>
      <c r="GN971" s="39" t="e">
        <f t="shared" si="2861"/>
        <v>#DIV/0!</v>
      </c>
      <c r="GO971" s="57"/>
      <c r="GP971" s="57" t="e">
        <f t="shared" si="2862"/>
        <v>#DIV/0!</v>
      </c>
      <c r="GQ971" s="59" t="e">
        <f t="shared" si="2863"/>
        <v>#DIV/0!</v>
      </c>
      <c r="GR971" s="41" t="e">
        <f t="shared" si="2864"/>
        <v>#DIV/0!</v>
      </c>
      <c r="GS971" s="57" t="e">
        <f t="shared" si="2865"/>
        <v>#DIV/0!</v>
      </c>
      <c r="GT971" s="57" t="e">
        <f t="shared" si="2866"/>
        <v>#DIV/0!</v>
      </c>
      <c r="GU971" s="57" t="e">
        <f t="shared" si="2867"/>
        <v>#DIV/0!</v>
      </c>
      <c r="GV971" s="57"/>
      <c r="GW971" s="42" t="e">
        <f t="shared" si="2868"/>
        <v>#DIV/0!</v>
      </c>
      <c r="GX971" s="42" t="e">
        <f t="shared" si="2869"/>
        <v>#DIV/0!</v>
      </c>
      <c r="GY971" s="42" t="e">
        <f t="shared" si="2870"/>
        <v>#DIV/0!</v>
      </c>
      <c r="GZ971" s="57"/>
      <c r="HA971" s="2" t="e">
        <f t="shared" si="2871"/>
        <v>#DIV/0!</v>
      </c>
      <c r="HB971" s="2" t="e">
        <f t="shared" si="2872"/>
        <v>#DIV/0!</v>
      </c>
      <c r="HC971" s="2" t="e">
        <f t="shared" si="2873"/>
        <v>#DIV/0!</v>
      </c>
      <c r="HD971" s="2" t="e">
        <f t="shared" si="2874"/>
        <v>#DIV/0!</v>
      </c>
      <c r="HE971" s="2" t="e">
        <f t="shared" si="2875"/>
        <v>#DIV/0!</v>
      </c>
      <c r="HF971" s="2" t="e">
        <f t="shared" si="2876"/>
        <v>#DIV/0!</v>
      </c>
      <c r="HG971" s="2" t="e">
        <f t="shared" si="2877"/>
        <v>#DIV/0!</v>
      </c>
      <c r="HH971" s="2" t="e">
        <f t="shared" si="2878"/>
        <v>#DIV/0!</v>
      </c>
      <c r="HI971" s="2" t="e">
        <f t="shared" si="2879"/>
        <v>#DIV/0!</v>
      </c>
      <c r="HJ971" s="11" t="e">
        <f t="shared" si="2880"/>
        <v>#DIV/0!</v>
      </c>
      <c r="HK971" s="60" t="e">
        <f t="shared" si="2881"/>
        <v>#DIV/0!</v>
      </c>
      <c r="HL971" s="57"/>
      <c r="HM971" s="57" t="e">
        <f t="shared" si="2882"/>
        <v>#DIV/0!</v>
      </c>
      <c r="HN971" s="57" t="e">
        <f t="shared" si="2883"/>
        <v>#DIV/0!</v>
      </c>
      <c r="HO971" s="57" t="e">
        <f t="shared" si="2884"/>
        <v>#DIV/0!</v>
      </c>
      <c r="HP971" s="57" t="e">
        <f t="shared" si="2885"/>
        <v>#DIV/0!</v>
      </c>
      <c r="HQ971" s="57" t="e">
        <f t="shared" si="2886"/>
        <v>#DIV/0!</v>
      </c>
      <c r="HR971" s="57"/>
      <c r="HS971" s="57" t="e">
        <f t="shared" si="2887"/>
        <v>#DIV/0!</v>
      </c>
      <c r="HT971" s="57" t="e">
        <f t="shared" si="2888"/>
        <v>#DIV/0!</v>
      </c>
      <c r="HU971" s="57" t="e">
        <f t="shared" si="2889"/>
        <v>#DIV/0!</v>
      </c>
      <c r="HV971" s="57" t="e">
        <f t="shared" si="2890"/>
        <v>#DIV/0!</v>
      </c>
      <c r="HW971" s="57" t="e">
        <f t="shared" si="2891"/>
        <v>#DIV/0!</v>
      </c>
      <c r="HX971" s="57"/>
      <c r="HY971" s="57" t="e">
        <f t="shared" si="2892"/>
        <v>#DIV/0!</v>
      </c>
      <c r="HZ971" s="57" t="e">
        <f t="shared" si="2893"/>
        <v>#DIV/0!</v>
      </c>
      <c r="IA971" s="57"/>
      <c r="IB971" s="61">
        <f t="shared" si="2894"/>
        <v>0</v>
      </c>
      <c r="IC971" s="57" t="str">
        <f t="shared" si="2895"/>
        <v/>
      </c>
      <c r="ID971" s="42"/>
      <c r="IE971" s="2" t="str">
        <f t="shared" si="2896"/>
        <v/>
      </c>
      <c r="IF971" s="60" t="e">
        <f t="shared" si="2897"/>
        <v>#DIV/0!</v>
      </c>
      <c r="IG971" s="60" t="str">
        <f t="shared" si="2898"/>
        <v/>
      </c>
      <c r="IH971" s="60" t="str">
        <f t="shared" si="2899"/>
        <v>zinco-</v>
      </c>
      <c r="II971" s="60" t="str">
        <f t="shared" si="2900"/>
        <v>mangano-</v>
      </c>
      <c r="IJ971" s="60" t="e">
        <f t="shared" si="2901"/>
        <v>#DIV/0!</v>
      </c>
      <c r="IK971" s="60" t="e">
        <f t="shared" si="2902"/>
        <v>#DIV/0!</v>
      </c>
      <c r="IL971" s="60" t="e">
        <f t="shared" si="2903"/>
        <v>#DIV/0!</v>
      </c>
      <c r="IM971" s="60" t="e">
        <f t="shared" si="2904"/>
        <v>#DIV/0!</v>
      </c>
      <c r="IN971" s="60" t="str">
        <f t="shared" si="2905"/>
        <v/>
      </c>
      <c r="IO971" s="60" t="str">
        <f t="shared" si="2906"/>
        <v/>
      </c>
      <c r="IP971" s="57"/>
      <c r="IQ971" s="57" t="str">
        <f t="shared" si="2907"/>
        <v>ERROR!!</v>
      </c>
    </row>
    <row r="972" spans="24:251">
      <c r="X972" s="29">
        <f t="shared" ref="X972:X1035" si="2908">0.5*(S972/AQ972+T972/AR972)*16</f>
        <v>0</v>
      </c>
      <c r="Y972" s="29">
        <f t="shared" ref="Y972:Y1035" si="2909">SUM(G972:W972)-X972-K972-L972</f>
        <v>0</v>
      </c>
      <c r="Z972" s="29" t="e">
        <f t="shared" ref="Z972:Z1035" si="2910">M972/AK972*DO972/2*AJ972</f>
        <v>#DIV/0!</v>
      </c>
      <c r="AA972" s="29" t="e">
        <f t="shared" ref="AA972:AA1035" si="2911">M972/AK972*(1-DO972)*AK972</f>
        <v>#DIV/0!</v>
      </c>
      <c r="AB972" s="29" t="e">
        <f t="shared" ref="AB972:AB1035" si="2912">G972*DG972*18/AF972/CG972/2</f>
        <v>#DIV/0!</v>
      </c>
      <c r="AC972" s="29" t="e">
        <f t="shared" ref="AC972:AC1035" si="2913">Y972-M972+Z972+AA972+AB972</f>
        <v>#DIV/0!</v>
      </c>
      <c r="AF972" s="23">
        <v>60.084299999999999</v>
      </c>
      <c r="AG972" s="23">
        <v>79.878799999999998</v>
      </c>
      <c r="AH972" s="23">
        <v>101.96120000000001</v>
      </c>
      <c r="AI972" s="23">
        <v>151.99039999999999</v>
      </c>
      <c r="AJ972" s="23">
        <v>159.69</v>
      </c>
      <c r="AK972" s="23">
        <v>71.846400000000003</v>
      </c>
      <c r="AL972" s="23">
        <v>70.9375</v>
      </c>
      <c r="AM972" s="23">
        <v>40.304400000000001</v>
      </c>
      <c r="AN972" s="23">
        <v>56.077399999999997</v>
      </c>
      <c r="AO972" s="23">
        <v>61.978999999999999</v>
      </c>
      <c r="AP972" s="23">
        <v>94.195999999999998</v>
      </c>
      <c r="AQ972" s="23">
        <v>18.998000000000001</v>
      </c>
      <c r="AR972" s="23">
        <v>35.450000000000003</v>
      </c>
      <c r="AS972" s="23">
        <v>29.88</v>
      </c>
      <c r="AT972" s="23">
        <v>74.691999999999993</v>
      </c>
      <c r="AU972" s="23">
        <v>81.39</v>
      </c>
      <c r="AX972" s="54">
        <f t="shared" si="2768"/>
        <v>0</v>
      </c>
      <c r="AY972" s="54">
        <f t="shared" si="2769"/>
        <v>0</v>
      </c>
      <c r="AZ972" s="54">
        <f t="shared" si="2770"/>
        <v>0</v>
      </c>
      <c r="BA972" s="54">
        <f t="shared" si="2771"/>
        <v>0</v>
      </c>
      <c r="BB972" s="54">
        <f t="shared" si="2772"/>
        <v>0</v>
      </c>
      <c r="BC972" s="54">
        <f t="shared" si="2773"/>
        <v>0</v>
      </c>
      <c r="BD972" s="54">
        <f t="shared" si="2774"/>
        <v>0</v>
      </c>
      <c r="BE972" s="54">
        <f t="shared" si="2775"/>
        <v>0</v>
      </c>
      <c r="BF972" s="54">
        <f t="shared" si="2776"/>
        <v>0</v>
      </c>
      <c r="BG972" s="54">
        <f t="shared" si="2777"/>
        <v>0</v>
      </c>
      <c r="BH972" s="54">
        <f t="shared" si="2778"/>
        <v>0</v>
      </c>
      <c r="BI972" s="54">
        <f t="shared" si="2779"/>
        <v>0</v>
      </c>
      <c r="BJ972" s="54">
        <f t="shared" si="2780"/>
        <v>0</v>
      </c>
      <c r="BK972" s="54">
        <f t="shared" si="2781"/>
        <v>0</v>
      </c>
      <c r="BL972" s="54">
        <f t="shared" si="2782"/>
        <v>0</v>
      </c>
      <c r="BM972" s="42"/>
      <c r="BO972" s="54">
        <f>'Norm-coeff'!$C$2+$AX972*'Norm-coeff'!$D$2+$AY972*'Norm-coeff'!$E$2+$AZ972*'Norm-coeff'!$F$2+$BA972*'Norm-coeff'!$G$2+$BB972*'Norm-coeff'!$H$2+$BC972*'Norm-coeff'!$I$2+$BD972*'Norm-coeff'!$J$2+$BE972*'Norm-coeff'!$K$2+$BF972*'Norm-coeff'!$L$2+$BG972*'Norm-coeff'!$M$2+$BH972*'Norm-coeff'!$N$2+$BI972*'Norm-coeff'!$O$2</f>
        <v>5.4045421474420303</v>
      </c>
      <c r="BP972" s="54">
        <f>'Norm-coeff'!$C$3+$AX972*'Norm-coeff'!$D$3+$AY972*'Norm-coeff'!$E$3+$AZ972*'Norm-coeff'!$F$3+$BA972*'Norm-coeff'!$G$3+$BB972*'Norm-coeff'!$H$3+$BC972*'Norm-coeff'!$I$3+$BD972*'Norm-coeff'!$J$3+$BE972*'Norm-coeff'!$K$3+$BF972*'Norm-coeff'!$L$3+$BG972*'Norm-coeff'!$M$3+$BH972*'Norm-coeff'!$N$3+$BI972*'Norm-coeff'!$O$3</f>
        <v>3.15319116612705</v>
      </c>
      <c r="BQ972" s="54">
        <f>'Norm-coeff'!$C$4+$AX972*'Norm-coeff'!$D$4+$AY972*'Norm-coeff'!$E$4+$AZ972*'Norm-coeff'!$F$4+$BA972*'Norm-coeff'!$G$4+$BB972*'Norm-coeff'!$H$4+$BC972*'Norm-coeff'!$I$4+$BD972*'Norm-coeff'!$J$4+$BE972*'Norm-coeff'!$K$4+$BF972*'Norm-coeff'!$L$4+$BG972*'Norm-coeff'!$M$4+$BH972*'Norm-coeff'!$N$4+$BI972*'Norm-coeff'!$O$4</f>
        <v>1.42115649462768</v>
      </c>
      <c r="BR972" s="54">
        <f>'Norm-coeff'!$C$5+$AX972*'Norm-coeff'!$D$5+$AY972*'Norm-coeff'!$E$5+$AZ972*'Norm-coeff'!$F$5+$BA972*'Norm-coeff'!$G$5+$BB972*'Norm-coeff'!$H$5+$BC972*'Norm-coeff'!$I$5+$BD972*'Norm-coeff'!$J$5+$BE972*'Norm-coeff'!$K$5+$BF972*'Norm-coeff'!$L$5+$BG972*'Norm-coeff'!$M$5+$BH972*'Norm-coeff'!$N$5+$BI972*'Norm-coeff'!$O$5</f>
        <v>1.0553329241296201</v>
      </c>
      <c r="BS972" s="54">
        <f>'Norm-coeff'!$C$6+$AX972*'Norm-coeff'!$D$6+$AY972*'Norm-coeff'!$E$6+$AZ972*'Norm-coeff'!$F$6+$BA972*'Norm-coeff'!$G$6+$BB972*'Norm-coeff'!$H$6+$BC972*'Norm-coeff'!$I$6+$BD972*'Norm-coeff'!$J$6+$BE972*'Norm-coeff'!$K$6+$BF972*'Norm-coeff'!$L$6+$BG972*'Norm-coeff'!$M$6+$BH972*'Norm-coeff'!$N$6+$BI972*'Norm-coeff'!$O$6</f>
        <v>-1.48700885495103E-2</v>
      </c>
      <c r="BT972" s="54">
        <f>'Norm-coeff'!$C$7+$AX972*'Norm-coeff'!$D$7+$AY972*'Norm-coeff'!$E$7+$AZ972*'Norm-coeff'!$F$7+$BA972*'Norm-coeff'!$G$7+$BB972*'Norm-coeff'!$H$7+$BC972*'Norm-coeff'!$I$7+$BD972*'Norm-coeff'!$J$7+$BE972*'Norm-coeff'!$K$7+$BF972*'Norm-coeff'!$L$7+$BG972*'Norm-coeff'!$M$7+$BH972*'Norm-coeff'!$N$7+$BI972*'Norm-coeff'!$O$7</f>
        <v>2.0907583608832998</v>
      </c>
      <c r="BU972" s="54">
        <f>'Norm-coeff'!$C$8+$AX972*'Norm-coeff'!$D$8+$AY972*'Norm-coeff'!$E$8+$AZ972*'Norm-coeff'!$F$8+$BA972*'Norm-coeff'!$G$8+$BB972*'Norm-coeff'!$H$8+$BC972*'Norm-coeff'!$I$8+$BD972*'Norm-coeff'!$J$8+$BE972*'Norm-coeff'!$K$8+$BF972*'Norm-coeff'!$L$8+$BG972*'Norm-coeff'!$M$8+$BH972*'Norm-coeff'!$N$8+$BI972*'Norm-coeff'!$O$8</f>
        <v>0.65894159836244504</v>
      </c>
      <c r="BV972" s="54">
        <f>'Norm-coeff'!$C$9+$AX972*'Norm-coeff'!$D$9+$AY972*'Norm-coeff'!$E$9+$AZ972*'Norm-coeff'!$F$9+$BA972*'Norm-coeff'!$G$9+$BB972*'Norm-coeff'!$H$9+$BC972*'Norm-coeff'!$I$9+$BD972*'Norm-coeff'!$J$9+$BE972*'Norm-coeff'!$K$9+$BF972*'Norm-coeff'!$L$9+$BG972*'Norm-coeff'!$M$9+$BH972*'Norm-coeff'!$N$9+$BI972*'Norm-coeff'!$O$9</f>
        <v>1.48961085014701</v>
      </c>
      <c r="BW972" s="54">
        <f>'Norm-coeff'!$C$10+$AX972*'Norm-coeff'!$D$10+$AY972*'Norm-coeff'!$E$10+$AZ972*'Norm-coeff'!$F$10+$BA972*'Norm-coeff'!$G$10+$BB972*'Norm-coeff'!$H$10+$BC972*'Norm-coeff'!$I$10+$BD972*'Norm-coeff'!$J$10+$BE972*'Norm-coeff'!$K$10+$BF972*'Norm-coeff'!$L$10+$BG972*'Norm-coeff'!$M$10+$BH972*'Norm-coeff'!$N$10+$BI972*'Norm-coeff'!$O$10</f>
        <v>1.42058735749591</v>
      </c>
      <c r="BX972" s="54">
        <f>'Norm-coeff'!$C$11+$AX972*'Norm-coeff'!$D$11+$AY972*'Norm-coeff'!$E$11+$AZ972*'Norm-coeff'!$F$11+$BA972*'Norm-coeff'!$G$11+$BB972*'Norm-coeff'!$H$11+$BC972*'Norm-coeff'!$I$11+$BD972*'Norm-coeff'!$J$11+$BE972*'Norm-coeff'!$K$11+$BF972*'Norm-coeff'!$L$11+$BG972*'Norm-coeff'!$M$11+$BH972*'Norm-coeff'!$N$11+$BI972*'Norm-coeff'!$O$11</f>
        <v>0.221233014421479</v>
      </c>
      <c r="BY972" s="54">
        <f>'Norm-coeff'!$C$12+$AX972*'Norm-coeff'!$D$12+$AY972*'Norm-coeff'!$E$12+$AZ972*'Norm-coeff'!$F$12+$BA972*'Norm-coeff'!$G$12+$BB972*'Norm-coeff'!$H$12+$BC972*'Norm-coeff'!$I$12+$BD972*'Norm-coeff'!$J$12+$BE972*'Norm-coeff'!$K$12+$BF972*'Norm-coeff'!$L$12+$BG972*'Norm-coeff'!$M$12+$BH972*'Norm-coeff'!$N$12+$BI972*'Norm-coeff'!$O$12</f>
        <v>0.283527502056037</v>
      </c>
      <c r="BZ972" s="54">
        <f>'Norm-coeff'!$C$13+$AX972*'Norm-coeff'!$D$13+$AY972*'Norm-coeff'!$E$13+$AZ972*'Norm-coeff'!$F$13+$BA972*'Norm-coeff'!$G$13+$BB972*'Norm-coeff'!$H$13+$BC972*'Norm-coeff'!$I$13+$BD972*'Norm-coeff'!$J$13+$BE972*'Norm-coeff'!$K$13+$BF972*'Norm-coeff'!$L$13+$BG972*'Norm-coeff'!$M$13+$BH972*'Norm-coeff'!$N$13+$BI972*'Norm-coeff'!$O$13</f>
        <v>-4.1864930554451202E-2</v>
      </c>
      <c r="CA972" s="54">
        <f>'Norm-coeff'!$C$14+$AX972*'Norm-coeff'!$D$14+$AY972*'Norm-coeff'!$E$14+$AZ972*'Norm-coeff'!$F$14+$BA972*'Norm-coeff'!$G$14+$BB972*'Norm-coeff'!$H$14+$BC972*'Norm-coeff'!$I$14+$BD972*'Norm-coeff'!$J$14+$BE972*'Norm-coeff'!$K$14+$BF972*'Norm-coeff'!$L$14+$BG972*'Norm-coeff'!$M$14+$BH972*'Norm-coeff'!$N$14+$BI972*'Norm-coeff'!$O$14</f>
        <v>4.2526983164477103</v>
      </c>
      <c r="CC972" s="54">
        <f t="shared" si="2783"/>
        <v>0</v>
      </c>
      <c r="CG972" s="54">
        <f t="shared" si="2784"/>
        <v>0</v>
      </c>
      <c r="CH972" s="54">
        <f t="shared" si="2767"/>
        <v>0</v>
      </c>
      <c r="CI972" s="54">
        <f t="shared" si="2785"/>
        <v>0</v>
      </c>
      <c r="CJ972" s="56">
        <f t="shared" si="2786"/>
        <v>0</v>
      </c>
      <c r="CK972" s="54">
        <f t="shared" si="2787"/>
        <v>0</v>
      </c>
      <c r="CL972" s="54">
        <f t="shared" si="2788"/>
        <v>0</v>
      </c>
      <c r="CM972" s="54">
        <f t="shared" si="2789"/>
        <v>0</v>
      </c>
      <c r="CN972" s="54">
        <f t="shared" si="2790"/>
        <v>0</v>
      </c>
      <c r="CO972" s="54">
        <f t="shared" si="2791"/>
        <v>0</v>
      </c>
      <c r="CP972" s="54">
        <f t="shared" si="2792"/>
        <v>0</v>
      </c>
      <c r="CQ972" s="54">
        <f t="shared" si="2793"/>
        <v>0</v>
      </c>
      <c r="CR972" s="54">
        <f t="shared" si="2794"/>
        <v>0</v>
      </c>
      <c r="CS972" s="54">
        <f t="shared" si="2795"/>
        <v>0</v>
      </c>
      <c r="CU972" s="54">
        <f t="shared" si="2796"/>
        <v>0</v>
      </c>
      <c r="CV972" s="54">
        <f t="shared" si="2797"/>
        <v>0</v>
      </c>
      <c r="CW972" s="54">
        <f t="shared" si="2798"/>
        <v>0</v>
      </c>
      <c r="CX972" s="54">
        <f t="shared" si="2799"/>
        <v>0</v>
      </c>
      <c r="CZ972" s="54">
        <f t="shared" si="2800"/>
        <v>0</v>
      </c>
      <c r="DA972" s="54">
        <f t="shared" si="2801"/>
        <v>0</v>
      </c>
      <c r="DB972" s="54">
        <f t="shared" si="2802"/>
        <v>0</v>
      </c>
      <c r="DC972" s="54">
        <f t="shared" si="2803"/>
        <v>0</v>
      </c>
      <c r="DD972" s="54">
        <f t="shared" si="2804"/>
        <v>0</v>
      </c>
      <c r="DE972" s="54">
        <f t="shared" si="2805"/>
        <v>0</v>
      </c>
      <c r="DF972" s="54">
        <f t="shared" si="2806"/>
        <v>0</v>
      </c>
      <c r="DG972" s="54">
        <f t="shared" si="2807"/>
        <v>2</v>
      </c>
      <c r="DH972" s="71">
        <f t="shared" si="2808"/>
        <v>0</v>
      </c>
      <c r="DI972" s="71">
        <f t="shared" si="2809"/>
        <v>0</v>
      </c>
      <c r="DJ972" s="54">
        <f t="shared" si="2810"/>
        <v>0</v>
      </c>
      <c r="DK972" s="54">
        <f t="shared" si="2811"/>
        <v>2</v>
      </c>
      <c r="DL972" s="4">
        <f t="shared" si="2741"/>
        <v>0</v>
      </c>
      <c r="DM972" s="3">
        <f t="shared" si="2812"/>
        <v>0</v>
      </c>
      <c r="DN972" s="3">
        <f t="shared" si="2813"/>
        <v>0</v>
      </c>
      <c r="DO972" s="4" t="e">
        <f t="shared" si="2814"/>
        <v>#DIV/0!</v>
      </c>
      <c r="DP972" s="57"/>
      <c r="DQ972" s="57"/>
      <c r="DR972" s="56">
        <f t="shared" si="2742"/>
        <v>2</v>
      </c>
      <c r="DS972" s="56">
        <f t="shared" si="2743"/>
        <v>0</v>
      </c>
      <c r="DT972" s="38">
        <f t="shared" si="2744"/>
        <v>0</v>
      </c>
      <c r="DU972" s="38">
        <f t="shared" si="2815"/>
        <v>2</v>
      </c>
      <c r="DV972" s="38">
        <f t="shared" si="2745"/>
        <v>0</v>
      </c>
      <c r="DW972" s="39">
        <f t="shared" si="2746"/>
        <v>0</v>
      </c>
      <c r="DX972" s="39">
        <f t="shared" si="2747"/>
        <v>0</v>
      </c>
      <c r="DY972" s="39">
        <f t="shared" si="2748"/>
        <v>0</v>
      </c>
      <c r="DZ972" s="39">
        <f t="shared" si="2749"/>
        <v>0</v>
      </c>
      <c r="EA972" s="39">
        <f t="shared" si="2750"/>
        <v>0</v>
      </c>
      <c r="EB972" s="37" t="e">
        <f t="shared" si="2816"/>
        <v>#DIV/0!</v>
      </c>
      <c r="EC972" s="37" t="e">
        <f t="shared" si="2817"/>
        <v>#DIV/0!</v>
      </c>
      <c r="ED972" s="37" t="e">
        <f t="shared" si="2818"/>
        <v>#DIV/0!</v>
      </c>
      <c r="EE972" s="37" t="e">
        <f t="shared" si="2819"/>
        <v>#DIV/0!</v>
      </c>
      <c r="EF972" s="39" t="e">
        <f t="shared" si="2820"/>
        <v>#DIV/0!</v>
      </c>
      <c r="EG972" s="37" t="e">
        <f t="shared" si="2821"/>
        <v>#DIV/0!</v>
      </c>
      <c r="EH972" s="37" t="e">
        <f t="shared" si="2822"/>
        <v>#DIV/0!</v>
      </c>
      <c r="EI972" s="11" t="b">
        <f t="shared" si="2823"/>
        <v>1</v>
      </c>
      <c r="EJ972" s="11" t="b">
        <f t="shared" si="2824"/>
        <v>0</v>
      </c>
      <c r="EK972" s="39" t="e">
        <f t="shared" si="2825"/>
        <v>#DIV/0!</v>
      </c>
      <c r="EL972" s="39" t="e">
        <f t="shared" si="2826"/>
        <v>#DIV/0!</v>
      </c>
      <c r="EM972" s="39" t="e">
        <f t="shared" si="2827"/>
        <v>#DIV/0!</v>
      </c>
      <c r="EN972" s="39" t="e">
        <f t="shared" si="2828"/>
        <v>#DIV/0!</v>
      </c>
      <c r="EO972" s="39" t="e">
        <f t="shared" si="2829"/>
        <v>#DIV/0!</v>
      </c>
      <c r="EP972" s="39" t="e">
        <f t="shared" si="2830"/>
        <v>#DIV/0!</v>
      </c>
      <c r="EQ972" s="39" t="e">
        <f t="shared" si="2831"/>
        <v>#DIV/0!</v>
      </c>
      <c r="ER972" s="39" t="e">
        <f t="shared" si="2832"/>
        <v>#DIV/0!</v>
      </c>
      <c r="ES972" s="58" t="str">
        <f t="shared" si="2833"/>
        <v>(OH,F,Cl)-dominate amphibole</v>
      </c>
      <c r="ET972" s="58" t="e">
        <f t="shared" si="2834"/>
        <v>#N/A</v>
      </c>
      <c r="EU972" s="56">
        <f t="shared" si="2751"/>
        <v>0</v>
      </c>
      <c r="EV972" s="56">
        <f t="shared" si="2752"/>
        <v>0</v>
      </c>
      <c r="EW972" s="56">
        <f t="shared" si="2753"/>
        <v>0</v>
      </c>
      <c r="EX972" s="56">
        <f t="shared" si="2754"/>
        <v>0</v>
      </c>
      <c r="EY972" s="56">
        <f t="shared" si="2755"/>
        <v>0</v>
      </c>
      <c r="EZ972" s="56">
        <f t="shared" si="2756"/>
        <v>0</v>
      </c>
      <c r="FA972" s="39">
        <f t="shared" si="2757"/>
        <v>0</v>
      </c>
      <c r="FB972" s="39">
        <f t="shared" si="2758"/>
        <v>0</v>
      </c>
      <c r="FC972" s="54">
        <f t="shared" si="2759"/>
        <v>0</v>
      </c>
      <c r="FD972" s="54">
        <f t="shared" si="2760"/>
        <v>0</v>
      </c>
      <c r="FE972" s="39">
        <f t="shared" si="2761"/>
        <v>0</v>
      </c>
      <c r="FF972" s="54">
        <f t="shared" si="2762"/>
        <v>0</v>
      </c>
      <c r="FG972" s="39">
        <f t="shared" si="2763"/>
        <v>0</v>
      </c>
      <c r="FH972" s="39">
        <f t="shared" si="2835"/>
        <v>0</v>
      </c>
      <c r="FI972" s="39">
        <f t="shared" si="2836"/>
        <v>0</v>
      </c>
      <c r="FJ972" s="39">
        <f t="shared" si="2837"/>
        <v>0</v>
      </c>
      <c r="FK972" s="39" t="e">
        <f t="shared" si="2838"/>
        <v>#DIV/0!</v>
      </c>
      <c r="FL972" s="39" t="e">
        <f t="shared" si="2839"/>
        <v>#DIV/0!</v>
      </c>
      <c r="FM972" s="39" t="e">
        <f t="shared" si="2840"/>
        <v>#DIV/0!</v>
      </c>
      <c r="FN972" s="39">
        <f t="shared" si="2841"/>
        <v>1</v>
      </c>
      <c r="FO972" s="39">
        <f t="shared" si="2764"/>
        <v>0</v>
      </c>
      <c r="FP972" s="39">
        <f t="shared" si="2765"/>
        <v>0</v>
      </c>
      <c r="FQ972" s="39">
        <f t="shared" si="2766"/>
        <v>0</v>
      </c>
      <c r="FR972" s="39">
        <f t="shared" si="2842"/>
        <v>0</v>
      </c>
      <c r="FS972" s="39">
        <f t="shared" si="2843"/>
        <v>0</v>
      </c>
      <c r="FU972" s="39" t="e">
        <f t="shared" si="2844"/>
        <v>#DIV/0!</v>
      </c>
      <c r="FV972" s="39" t="e">
        <f t="shared" si="2845"/>
        <v>#DIV/0!</v>
      </c>
      <c r="FW972" s="39" t="e">
        <f t="shared" si="2846"/>
        <v>#DIV/0!</v>
      </c>
      <c r="FY972" s="39" t="e">
        <f t="shared" si="2847"/>
        <v>#DIV/0!</v>
      </c>
      <c r="FZ972" s="39" t="e">
        <f t="shared" si="2848"/>
        <v>#DIV/0!</v>
      </c>
      <c r="GA972" s="39" t="e">
        <f t="shared" si="2849"/>
        <v>#DIV/0!</v>
      </c>
      <c r="GB972" s="39" t="e">
        <f t="shared" si="2850"/>
        <v>#DIV/0!</v>
      </c>
      <c r="GC972" s="39" t="e">
        <f t="shared" si="2851"/>
        <v>#DIV/0!</v>
      </c>
      <c r="GD972" s="39" t="e">
        <f t="shared" si="2852"/>
        <v>#DIV/0!</v>
      </c>
      <c r="GE972" s="39" t="e">
        <f t="shared" si="2853"/>
        <v>#DIV/0!</v>
      </c>
      <c r="GF972" s="39" t="e">
        <f t="shared" si="2854"/>
        <v>#DIV/0!</v>
      </c>
      <c r="GG972" s="39" t="e">
        <f t="shared" si="2855"/>
        <v>#DIV/0!</v>
      </c>
      <c r="GH972" s="39" t="e">
        <f t="shared" si="2856"/>
        <v>#DIV/0!</v>
      </c>
      <c r="GI972" s="39"/>
      <c r="GJ972" s="39" t="e">
        <f t="shared" si="2857"/>
        <v>#DIV/0!</v>
      </c>
      <c r="GK972" s="39" t="e">
        <f t="shared" si="2858"/>
        <v>#DIV/0!</v>
      </c>
      <c r="GL972" s="39" t="e">
        <f t="shared" si="2859"/>
        <v>#DIV/0!</v>
      </c>
      <c r="GM972" s="39" t="e">
        <f t="shared" si="2860"/>
        <v>#DIV/0!</v>
      </c>
      <c r="GN972" s="39" t="e">
        <f t="shared" si="2861"/>
        <v>#DIV/0!</v>
      </c>
      <c r="GO972" s="57"/>
      <c r="GP972" s="57" t="e">
        <f t="shared" si="2862"/>
        <v>#DIV/0!</v>
      </c>
      <c r="GQ972" s="59" t="e">
        <f t="shared" si="2863"/>
        <v>#DIV/0!</v>
      </c>
      <c r="GR972" s="41" t="e">
        <f t="shared" si="2864"/>
        <v>#DIV/0!</v>
      </c>
      <c r="GS972" s="57" t="e">
        <f t="shared" si="2865"/>
        <v>#DIV/0!</v>
      </c>
      <c r="GT972" s="57" t="e">
        <f t="shared" si="2866"/>
        <v>#DIV/0!</v>
      </c>
      <c r="GU972" s="57" t="e">
        <f t="shared" si="2867"/>
        <v>#DIV/0!</v>
      </c>
      <c r="GV972" s="57"/>
      <c r="GW972" s="42" t="e">
        <f t="shared" si="2868"/>
        <v>#DIV/0!</v>
      </c>
      <c r="GX972" s="42" t="e">
        <f t="shared" si="2869"/>
        <v>#DIV/0!</v>
      </c>
      <c r="GY972" s="42" t="e">
        <f t="shared" si="2870"/>
        <v>#DIV/0!</v>
      </c>
      <c r="GZ972" s="57"/>
      <c r="HA972" s="2" t="e">
        <f t="shared" si="2871"/>
        <v>#DIV/0!</v>
      </c>
      <c r="HB972" s="2" t="e">
        <f t="shared" si="2872"/>
        <v>#DIV/0!</v>
      </c>
      <c r="HC972" s="2" t="e">
        <f t="shared" si="2873"/>
        <v>#DIV/0!</v>
      </c>
      <c r="HD972" s="2" t="e">
        <f t="shared" si="2874"/>
        <v>#DIV/0!</v>
      </c>
      <c r="HE972" s="2" t="e">
        <f t="shared" si="2875"/>
        <v>#DIV/0!</v>
      </c>
      <c r="HF972" s="2" t="e">
        <f t="shared" si="2876"/>
        <v>#DIV/0!</v>
      </c>
      <c r="HG972" s="2" t="e">
        <f t="shared" si="2877"/>
        <v>#DIV/0!</v>
      </c>
      <c r="HH972" s="2" t="e">
        <f t="shared" si="2878"/>
        <v>#DIV/0!</v>
      </c>
      <c r="HI972" s="2" t="e">
        <f t="shared" si="2879"/>
        <v>#DIV/0!</v>
      </c>
      <c r="HJ972" s="11" t="e">
        <f t="shared" si="2880"/>
        <v>#DIV/0!</v>
      </c>
      <c r="HK972" s="60" t="e">
        <f t="shared" si="2881"/>
        <v>#DIV/0!</v>
      </c>
      <c r="HL972" s="57"/>
      <c r="HM972" s="57" t="e">
        <f t="shared" si="2882"/>
        <v>#DIV/0!</v>
      </c>
      <c r="HN972" s="57" t="e">
        <f t="shared" si="2883"/>
        <v>#DIV/0!</v>
      </c>
      <c r="HO972" s="57" t="e">
        <f t="shared" si="2884"/>
        <v>#DIV/0!</v>
      </c>
      <c r="HP972" s="57" t="e">
        <f t="shared" si="2885"/>
        <v>#DIV/0!</v>
      </c>
      <c r="HQ972" s="57" t="e">
        <f t="shared" si="2886"/>
        <v>#DIV/0!</v>
      </c>
      <c r="HR972" s="57"/>
      <c r="HS972" s="57" t="e">
        <f t="shared" si="2887"/>
        <v>#DIV/0!</v>
      </c>
      <c r="HT972" s="57" t="e">
        <f t="shared" si="2888"/>
        <v>#DIV/0!</v>
      </c>
      <c r="HU972" s="57" t="e">
        <f t="shared" si="2889"/>
        <v>#DIV/0!</v>
      </c>
      <c r="HV972" s="57" t="e">
        <f t="shared" si="2890"/>
        <v>#DIV/0!</v>
      </c>
      <c r="HW972" s="57" t="e">
        <f t="shared" si="2891"/>
        <v>#DIV/0!</v>
      </c>
      <c r="HX972" s="57"/>
      <c r="HY972" s="57" t="e">
        <f t="shared" si="2892"/>
        <v>#DIV/0!</v>
      </c>
      <c r="HZ972" s="57" t="e">
        <f t="shared" si="2893"/>
        <v>#DIV/0!</v>
      </c>
      <c r="IA972" s="57"/>
      <c r="IB972" s="61">
        <f t="shared" si="2894"/>
        <v>0</v>
      </c>
      <c r="IC972" s="57" t="str">
        <f t="shared" si="2895"/>
        <v/>
      </c>
      <c r="ID972" s="42"/>
      <c r="IE972" s="2" t="str">
        <f t="shared" si="2896"/>
        <v/>
      </c>
      <c r="IF972" s="60" t="e">
        <f t="shared" si="2897"/>
        <v>#DIV/0!</v>
      </c>
      <c r="IG972" s="60" t="str">
        <f t="shared" si="2898"/>
        <v/>
      </c>
      <c r="IH972" s="60" t="str">
        <f t="shared" si="2899"/>
        <v>zinco-</v>
      </c>
      <c r="II972" s="60" t="str">
        <f t="shared" si="2900"/>
        <v>mangano-</v>
      </c>
      <c r="IJ972" s="60" t="e">
        <f t="shared" si="2901"/>
        <v>#DIV/0!</v>
      </c>
      <c r="IK972" s="60" t="e">
        <f t="shared" si="2902"/>
        <v>#DIV/0!</v>
      </c>
      <c r="IL972" s="60" t="e">
        <f t="shared" si="2903"/>
        <v>#DIV/0!</v>
      </c>
      <c r="IM972" s="60" t="e">
        <f t="shared" si="2904"/>
        <v>#DIV/0!</v>
      </c>
      <c r="IN972" s="60" t="str">
        <f t="shared" si="2905"/>
        <v/>
      </c>
      <c r="IO972" s="60" t="str">
        <f t="shared" si="2906"/>
        <v/>
      </c>
      <c r="IP972" s="57"/>
      <c r="IQ972" s="57" t="str">
        <f t="shared" si="2907"/>
        <v>ERROR!!</v>
      </c>
    </row>
    <row r="973" spans="24:251">
      <c r="X973" s="29">
        <f t="shared" si="2908"/>
        <v>0</v>
      </c>
      <c r="Y973" s="29">
        <f t="shared" si="2909"/>
        <v>0</v>
      </c>
      <c r="Z973" s="29" t="e">
        <f t="shared" si="2910"/>
        <v>#DIV/0!</v>
      </c>
      <c r="AA973" s="29" t="e">
        <f t="shared" si="2911"/>
        <v>#DIV/0!</v>
      </c>
      <c r="AB973" s="29" t="e">
        <f t="shared" si="2912"/>
        <v>#DIV/0!</v>
      </c>
      <c r="AC973" s="29" t="e">
        <f t="shared" si="2913"/>
        <v>#DIV/0!</v>
      </c>
      <c r="AF973" s="23">
        <v>60.084299999999999</v>
      </c>
      <c r="AG973" s="23">
        <v>79.878799999999998</v>
      </c>
      <c r="AH973" s="23">
        <v>101.96120000000001</v>
      </c>
      <c r="AI973" s="23">
        <v>151.99039999999999</v>
      </c>
      <c r="AJ973" s="23">
        <v>159.69</v>
      </c>
      <c r="AK973" s="23">
        <v>71.846400000000003</v>
      </c>
      <c r="AL973" s="23">
        <v>70.9375</v>
      </c>
      <c r="AM973" s="23">
        <v>40.304400000000001</v>
      </c>
      <c r="AN973" s="23">
        <v>56.077399999999997</v>
      </c>
      <c r="AO973" s="23">
        <v>61.978999999999999</v>
      </c>
      <c r="AP973" s="23">
        <v>94.195999999999998</v>
      </c>
      <c r="AQ973" s="23">
        <v>18.998000000000001</v>
      </c>
      <c r="AR973" s="23">
        <v>35.450000000000003</v>
      </c>
      <c r="AS973" s="23">
        <v>29.88</v>
      </c>
      <c r="AT973" s="23">
        <v>74.691999999999993</v>
      </c>
      <c r="AU973" s="23">
        <v>81.39</v>
      </c>
      <c r="AX973" s="54">
        <f t="shared" si="2768"/>
        <v>0</v>
      </c>
      <c r="AY973" s="54">
        <f t="shared" si="2769"/>
        <v>0</v>
      </c>
      <c r="AZ973" s="54">
        <f t="shared" si="2770"/>
        <v>0</v>
      </c>
      <c r="BA973" s="54">
        <f t="shared" si="2771"/>
        <v>0</v>
      </c>
      <c r="BB973" s="54">
        <f t="shared" si="2772"/>
        <v>0</v>
      </c>
      <c r="BC973" s="54">
        <f t="shared" si="2773"/>
        <v>0</v>
      </c>
      <c r="BD973" s="54">
        <f t="shared" si="2774"/>
        <v>0</v>
      </c>
      <c r="BE973" s="54">
        <f t="shared" si="2775"/>
        <v>0</v>
      </c>
      <c r="BF973" s="54">
        <f t="shared" si="2776"/>
        <v>0</v>
      </c>
      <c r="BG973" s="54">
        <f t="shared" si="2777"/>
        <v>0</v>
      </c>
      <c r="BH973" s="54">
        <f t="shared" si="2778"/>
        <v>0</v>
      </c>
      <c r="BI973" s="54">
        <f t="shared" si="2779"/>
        <v>0</v>
      </c>
      <c r="BJ973" s="54">
        <f t="shared" si="2780"/>
        <v>0</v>
      </c>
      <c r="BK973" s="54">
        <f t="shared" si="2781"/>
        <v>0</v>
      </c>
      <c r="BL973" s="54">
        <f t="shared" si="2782"/>
        <v>0</v>
      </c>
      <c r="BM973" s="42"/>
      <c r="BO973" s="54">
        <f>'Norm-coeff'!$C$2+$AX973*'Norm-coeff'!$D$2+$AY973*'Norm-coeff'!$E$2+$AZ973*'Norm-coeff'!$F$2+$BA973*'Norm-coeff'!$G$2+$BB973*'Norm-coeff'!$H$2+$BC973*'Norm-coeff'!$I$2+$BD973*'Norm-coeff'!$J$2+$BE973*'Norm-coeff'!$K$2+$BF973*'Norm-coeff'!$L$2+$BG973*'Norm-coeff'!$M$2+$BH973*'Norm-coeff'!$N$2+$BI973*'Norm-coeff'!$O$2</f>
        <v>5.4045421474420303</v>
      </c>
      <c r="BP973" s="54">
        <f>'Norm-coeff'!$C$3+$AX973*'Norm-coeff'!$D$3+$AY973*'Norm-coeff'!$E$3+$AZ973*'Norm-coeff'!$F$3+$BA973*'Norm-coeff'!$G$3+$BB973*'Norm-coeff'!$H$3+$BC973*'Norm-coeff'!$I$3+$BD973*'Norm-coeff'!$J$3+$BE973*'Norm-coeff'!$K$3+$BF973*'Norm-coeff'!$L$3+$BG973*'Norm-coeff'!$M$3+$BH973*'Norm-coeff'!$N$3+$BI973*'Norm-coeff'!$O$3</f>
        <v>3.15319116612705</v>
      </c>
      <c r="BQ973" s="54">
        <f>'Norm-coeff'!$C$4+$AX973*'Norm-coeff'!$D$4+$AY973*'Norm-coeff'!$E$4+$AZ973*'Norm-coeff'!$F$4+$BA973*'Norm-coeff'!$G$4+$BB973*'Norm-coeff'!$H$4+$BC973*'Norm-coeff'!$I$4+$BD973*'Norm-coeff'!$J$4+$BE973*'Norm-coeff'!$K$4+$BF973*'Norm-coeff'!$L$4+$BG973*'Norm-coeff'!$M$4+$BH973*'Norm-coeff'!$N$4+$BI973*'Norm-coeff'!$O$4</f>
        <v>1.42115649462768</v>
      </c>
      <c r="BR973" s="54">
        <f>'Norm-coeff'!$C$5+$AX973*'Norm-coeff'!$D$5+$AY973*'Norm-coeff'!$E$5+$AZ973*'Norm-coeff'!$F$5+$BA973*'Norm-coeff'!$G$5+$BB973*'Norm-coeff'!$H$5+$BC973*'Norm-coeff'!$I$5+$BD973*'Norm-coeff'!$J$5+$BE973*'Norm-coeff'!$K$5+$BF973*'Norm-coeff'!$L$5+$BG973*'Norm-coeff'!$M$5+$BH973*'Norm-coeff'!$N$5+$BI973*'Norm-coeff'!$O$5</f>
        <v>1.0553329241296201</v>
      </c>
      <c r="BS973" s="54">
        <f>'Norm-coeff'!$C$6+$AX973*'Norm-coeff'!$D$6+$AY973*'Norm-coeff'!$E$6+$AZ973*'Norm-coeff'!$F$6+$BA973*'Norm-coeff'!$G$6+$BB973*'Norm-coeff'!$H$6+$BC973*'Norm-coeff'!$I$6+$BD973*'Norm-coeff'!$J$6+$BE973*'Norm-coeff'!$K$6+$BF973*'Norm-coeff'!$L$6+$BG973*'Norm-coeff'!$M$6+$BH973*'Norm-coeff'!$N$6+$BI973*'Norm-coeff'!$O$6</f>
        <v>-1.48700885495103E-2</v>
      </c>
      <c r="BT973" s="54">
        <f>'Norm-coeff'!$C$7+$AX973*'Norm-coeff'!$D$7+$AY973*'Norm-coeff'!$E$7+$AZ973*'Norm-coeff'!$F$7+$BA973*'Norm-coeff'!$G$7+$BB973*'Norm-coeff'!$H$7+$BC973*'Norm-coeff'!$I$7+$BD973*'Norm-coeff'!$J$7+$BE973*'Norm-coeff'!$K$7+$BF973*'Norm-coeff'!$L$7+$BG973*'Norm-coeff'!$M$7+$BH973*'Norm-coeff'!$N$7+$BI973*'Norm-coeff'!$O$7</f>
        <v>2.0907583608832998</v>
      </c>
      <c r="BU973" s="54">
        <f>'Norm-coeff'!$C$8+$AX973*'Norm-coeff'!$D$8+$AY973*'Norm-coeff'!$E$8+$AZ973*'Norm-coeff'!$F$8+$BA973*'Norm-coeff'!$G$8+$BB973*'Norm-coeff'!$H$8+$BC973*'Norm-coeff'!$I$8+$BD973*'Norm-coeff'!$J$8+$BE973*'Norm-coeff'!$K$8+$BF973*'Norm-coeff'!$L$8+$BG973*'Norm-coeff'!$M$8+$BH973*'Norm-coeff'!$N$8+$BI973*'Norm-coeff'!$O$8</f>
        <v>0.65894159836244504</v>
      </c>
      <c r="BV973" s="54">
        <f>'Norm-coeff'!$C$9+$AX973*'Norm-coeff'!$D$9+$AY973*'Norm-coeff'!$E$9+$AZ973*'Norm-coeff'!$F$9+$BA973*'Norm-coeff'!$G$9+$BB973*'Norm-coeff'!$H$9+$BC973*'Norm-coeff'!$I$9+$BD973*'Norm-coeff'!$J$9+$BE973*'Norm-coeff'!$K$9+$BF973*'Norm-coeff'!$L$9+$BG973*'Norm-coeff'!$M$9+$BH973*'Norm-coeff'!$N$9+$BI973*'Norm-coeff'!$O$9</f>
        <v>1.48961085014701</v>
      </c>
      <c r="BW973" s="54">
        <f>'Norm-coeff'!$C$10+$AX973*'Norm-coeff'!$D$10+$AY973*'Norm-coeff'!$E$10+$AZ973*'Norm-coeff'!$F$10+$BA973*'Norm-coeff'!$G$10+$BB973*'Norm-coeff'!$H$10+$BC973*'Norm-coeff'!$I$10+$BD973*'Norm-coeff'!$J$10+$BE973*'Norm-coeff'!$K$10+$BF973*'Norm-coeff'!$L$10+$BG973*'Norm-coeff'!$M$10+$BH973*'Norm-coeff'!$N$10+$BI973*'Norm-coeff'!$O$10</f>
        <v>1.42058735749591</v>
      </c>
      <c r="BX973" s="54">
        <f>'Norm-coeff'!$C$11+$AX973*'Norm-coeff'!$D$11+$AY973*'Norm-coeff'!$E$11+$AZ973*'Norm-coeff'!$F$11+$BA973*'Norm-coeff'!$G$11+$BB973*'Norm-coeff'!$H$11+$BC973*'Norm-coeff'!$I$11+$BD973*'Norm-coeff'!$J$11+$BE973*'Norm-coeff'!$K$11+$BF973*'Norm-coeff'!$L$11+$BG973*'Norm-coeff'!$M$11+$BH973*'Norm-coeff'!$N$11+$BI973*'Norm-coeff'!$O$11</f>
        <v>0.221233014421479</v>
      </c>
      <c r="BY973" s="54">
        <f>'Norm-coeff'!$C$12+$AX973*'Norm-coeff'!$D$12+$AY973*'Norm-coeff'!$E$12+$AZ973*'Norm-coeff'!$F$12+$BA973*'Norm-coeff'!$G$12+$BB973*'Norm-coeff'!$H$12+$BC973*'Norm-coeff'!$I$12+$BD973*'Norm-coeff'!$J$12+$BE973*'Norm-coeff'!$K$12+$BF973*'Norm-coeff'!$L$12+$BG973*'Norm-coeff'!$M$12+$BH973*'Norm-coeff'!$N$12+$BI973*'Norm-coeff'!$O$12</f>
        <v>0.283527502056037</v>
      </c>
      <c r="BZ973" s="54">
        <f>'Norm-coeff'!$C$13+$AX973*'Norm-coeff'!$D$13+$AY973*'Norm-coeff'!$E$13+$AZ973*'Norm-coeff'!$F$13+$BA973*'Norm-coeff'!$G$13+$BB973*'Norm-coeff'!$H$13+$BC973*'Norm-coeff'!$I$13+$BD973*'Norm-coeff'!$J$13+$BE973*'Norm-coeff'!$K$13+$BF973*'Norm-coeff'!$L$13+$BG973*'Norm-coeff'!$M$13+$BH973*'Norm-coeff'!$N$13+$BI973*'Norm-coeff'!$O$13</f>
        <v>-4.1864930554451202E-2</v>
      </c>
      <c r="CA973" s="54">
        <f>'Norm-coeff'!$C$14+$AX973*'Norm-coeff'!$D$14+$AY973*'Norm-coeff'!$E$14+$AZ973*'Norm-coeff'!$F$14+$BA973*'Norm-coeff'!$G$14+$BB973*'Norm-coeff'!$H$14+$BC973*'Norm-coeff'!$I$14+$BD973*'Norm-coeff'!$J$14+$BE973*'Norm-coeff'!$K$14+$BF973*'Norm-coeff'!$L$14+$BG973*'Norm-coeff'!$M$14+$BH973*'Norm-coeff'!$N$14+$BI973*'Norm-coeff'!$O$14</f>
        <v>4.2526983164477103</v>
      </c>
      <c r="CC973" s="54">
        <f t="shared" si="2783"/>
        <v>0</v>
      </c>
      <c r="CG973" s="54">
        <f t="shared" si="2784"/>
        <v>0</v>
      </c>
      <c r="CH973" s="54">
        <f t="shared" si="2767"/>
        <v>0</v>
      </c>
      <c r="CI973" s="54">
        <f t="shared" si="2785"/>
        <v>0</v>
      </c>
      <c r="CJ973" s="56">
        <f t="shared" si="2786"/>
        <v>0</v>
      </c>
      <c r="CK973" s="54">
        <f t="shared" si="2787"/>
        <v>0</v>
      </c>
      <c r="CL973" s="54">
        <f t="shared" si="2788"/>
        <v>0</v>
      </c>
      <c r="CM973" s="54">
        <f t="shared" si="2789"/>
        <v>0</v>
      </c>
      <c r="CN973" s="54">
        <f t="shared" si="2790"/>
        <v>0</v>
      </c>
      <c r="CO973" s="54">
        <f t="shared" si="2791"/>
        <v>0</v>
      </c>
      <c r="CP973" s="54">
        <f t="shared" si="2792"/>
        <v>0</v>
      </c>
      <c r="CQ973" s="54">
        <f t="shared" si="2793"/>
        <v>0</v>
      </c>
      <c r="CR973" s="54">
        <f t="shared" si="2794"/>
        <v>0</v>
      </c>
      <c r="CS973" s="54">
        <f t="shared" si="2795"/>
        <v>0</v>
      </c>
      <c r="CU973" s="54">
        <f t="shared" si="2796"/>
        <v>0</v>
      </c>
      <c r="CV973" s="54">
        <f t="shared" si="2797"/>
        <v>0</v>
      </c>
      <c r="CW973" s="54">
        <f t="shared" si="2798"/>
        <v>0</v>
      </c>
      <c r="CX973" s="54">
        <f t="shared" si="2799"/>
        <v>0</v>
      </c>
      <c r="CZ973" s="54">
        <f t="shared" si="2800"/>
        <v>0</v>
      </c>
      <c r="DA973" s="54">
        <f t="shared" si="2801"/>
        <v>0</v>
      </c>
      <c r="DB973" s="54">
        <f t="shared" si="2802"/>
        <v>0</v>
      </c>
      <c r="DC973" s="54">
        <f t="shared" si="2803"/>
        <v>0</v>
      </c>
      <c r="DD973" s="54">
        <f t="shared" si="2804"/>
        <v>0</v>
      </c>
      <c r="DE973" s="54">
        <f t="shared" si="2805"/>
        <v>0</v>
      </c>
      <c r="DF973" s="54">
        <f t="shared" si="2806"/>
        <v>0</v>
      </c>
      <c r="DG973" s="54">
        <f t="shared" si="2807"/>
        <v>2</v>
      </c>
      <c r="DH973" s="71">
        <f t="shared" si="2808"/>
        <v>0</v>
      </c>
      <c r="DI973" s="71">
        <f t="shared" si="2809"/>
        <v>0</v>
      </c>
      <c r="DJ973" s="54">
        <f t="shared" si="2810"/>
        <v>0</v>
      </c>
      <c r="DK973" s="54">
        <f t="shared" si="2811"/>
        <v>2</v>
      </c>
      <c r="DL973" s="4">
        <f t="shared" si="2741"/>
        <v>0</v>
      </c>
      <c r="DM973" s="3">
        <f t="shared" si="2812"/>
        <v>0</v>
      </c>
      <c r="DN973" s="3">
        <f t="shared" si="2813"/>
        <v>0</v>
      </c>
      <c r="DO973" s="4" t="e">
        <f t="shared" si="2814"/>
        <v>#DIV/0!</v>
      </c>
      <c r="DP973" s="57"/>
      <c r="DQ973" s="57"/>
      <c r="DR973" s="56">
        <f t="shared" si="2742"/>
        <v>2</v>
      </c>
      <c r="DS973" s="56">
        <f t="shared" si="2743"/>
        <v>0</v>
      </c>
      <c r="DT973" s="38">
        <f t="shared" si="2744"/>
        <v>0</v>
      </c>
      <c r="DU973" s="38">
        <f t="shared" si="2815"/>
        <v>2</v>
      </c>
      <c r="DV973" s="38">
        <f t="shared" si="2745"/>
        <v>0</v>
      </c>
      <c r="DW973" s="39">
        <f t="shared" si="2746"/>
        <v>0</v>
      </c>
      <c r="DX973" s="39">
        <f t="shared" si="2747"/>
        <v>0</v>
      </c>
      <c r="DY973" s="39">
        <f t="shared" si="2748"/>
        <v>0</v>
      </c>
      <c r="DZ973" s="39">
        <f t="shared" si="2749"/>
        <v>0</v>
      </c>
      <c r="EA973" s="39">
        <f t="shared" si="2750"/>
        <v>0</v>
      </c>
      <c r="EB973" s="37" t="e">
        <f t="shared" si="2816"/>
        <v>#DIV/0!</v>
      </c>
      <c r="EC973" s="37" t="e">
        <f t="shared" si="2817"/>
        <v>#DIV/0!</v>
      </c>
      <c r="ED973" s="37" t="e">
        <f t="shared" si="2818"/>
        <v>#DIV/0!</v>
      </c>
      <c r="EE973" s="37" t="e">
        <f t="shared" si="2819"/>
        <v>#DIV/0!</v>
      </c>
      <c r="EF973" s="39" t="e">
        <f t="shared" si="2820"/>
        <v>#DIV/0!</v>
      </c>
      <c r="EG973" s="37" t="e">
        <f t="shared" si="2821"/>
        <v>#DIV/0!</v>
      </c>
      <c r="EH973" s="37" t="e">
        <f t="shared" si="2822"/>
        <v>#DIV/0!</v>
      </c>
      <c r="EI973" s="11" t="b">
        <f t="shared" si="2823"/>
        <v>1</v>
      </c>
      <c r="EJ973" s="11" t="b">
        <f t="shared" si="2824"/>
        <v>0</v>
      </c>
      <c r="EK973" s="39" t="e">
        <f t="shared" si="2825"/>
        <v>#DIV/0!</v>
      </c>
      <c r="EL973" s="39" t="e">
        <f t="shared" si="2826"/>
        <v>#DIV/0!</v>
      </c>
      <c r="EM973" s="39" t="e">
        <f t="shared" si="2827"/>
        <v>#DIV/0!</v>
      </c>
      <c r="EN973" s="39" t="e">
        <f t="shared" si="2828"/>
        <v>#DIV/0!</v>
      </c>
      <c r="EO973" s="39" t="e">
        <f t="shared" si="2829"/>
        <v>#DIV/0!</v>
      </c>
      <c r="EP973" s="39" t="e">
        <f t="shared" si="2830"/>
        <v>#DIV/0!</v>
      </c>
      <c r="EQ973" s="39" t="e">
        <f t="shared" si="2831"/>
        <v>#DIV/0!</v>
      </c>
      <c r="ER973" s="39" t="e">
        <f t="shared" si="2832"/>
        <v>#DIV/0!</v>
      </c>
      <c r="ES973" s="58" t="str">
        <f t="shared" si="2833"/>
        <v>(OH,F,Cl)-dominate amphibole</v>
      </c>
      <c r="ET973" s="58" t="e">
        <f t="shared" si="2834"/>
        <v>#N/A</v>
      </c>
      <c r="EU973" s="56">
        <f t="shared" si="2751"/>
        <v>0</v>
      </c>
      <c r="EV973" s="56">
        <f t="shared" si="2752"/>
        <v>0</v>
      </c>
      <c r="EW973" s="56">
        <f t="shared" si="2753"/>
        <v>0</v>
      </c>
      <c r="EX973" s="56">
        <f t="shared" si="2754"/>
        <v>0</v>
      </c>
      <c r="EY973" s="56">
        <f t="shared" si="2755"/>
        <v>0</v>
      </c>
      <c r="EZ973" s="56">
        <f t="shared" si="2756"/>
        <v>0</v>
      </c>
      <c r="FA973" s="39">
        <f t="shared" si="2757"/>
        <v>0</v>
      </c>
      <c r="FB973" s="39">
        <f t="shared" si="2758"/>
        <v>0</v>
      </c>
      <c r="FC973" s="54">
        <f t="shared" si="2759"/>
        <v>0</v>
      </c>
      <c r="FD973" s="54">
        <f t="shared" si="2760"/>
        <v>0</v>
      </c>
      <c r="FE973" s="39">
        <f t="shared" si="2761"/>
        <v>0</v>
      </c>
      <c r="FF973" s="54">
        <f t="shared" si="2762"/>
        <v>0</v>
      </c>
      <c r="FG973" s="39">
        <f t="shared" si="2763"/>
        <v>0</v>
      </c>
      <c r="FH973" s="39">
        <f t="shared" si="2835"/>
        <v>0</v>
      </c>
      <c r="FI973" s="39">
        <f t="shared" si="2836"/>
        <v>0</v>
      </c>
      <c r="FJ973" s="39">
        <f t="shared" si="2837"/>
        <v>0</v>
      </c>
      <c r="FK973" s="39" t="e">
        <f t="shared" si="2838"/>
        <v>#DIV/0!</v>
      </c>
      <c r="FL973" s="39" t="e">
        <f t="shared" si="2839"/>
        <v>#DIV/0!</v>
      </c>
      <c r="FM973" s="39" t="e">
        <f t="shared" si="2840"/>
        <v>#DIV/0!</v>
      </c>
      <c r="FN973" s="39">
        <f t="shared" si="2841"/>
        <v>1</v>
      </c>
      <c r="FO973" s="39">
        <f t="shared" si="2764"/>
        <v>0</v>
      </c>
      <c r="FP973" s="39">
        <f t="shared" si="2765"/>
        <v>0</v>
      </c>
      <c r="FQ973" s="39">
        <f t="shared" si="2766"/>
        <v>0</v>
      </c>
      <c r="FR973" s="39">
        <f t="shared" si="2842"/>
        <v>0</v>
      </c>
      <c r="FS973" s="39">
        <f t="shared" si="2843"/>
        <v>0</v>
      </c>
      <c r="FU973" s="39" t="e">
        <f t="shared" si="2844"/>
        <v>#DIV/0!</v>
      </c>
      <c r="FV973" s="39" t="e">
        <f t="shared" si="2845"/>
        <v>#DIV/0!</v>
      </c>
      <c r="FW973" s="39" t="e">
        <f t="shared" si="2846"/>
        <v>#DIV/0!</v>
      </c>
      <c r="FY973" s="39" t="e">
        <f t="shared" si="2847"/>
        <v>#DIV/0!</v>
      </c>
      <c r="FZ973" s="39" t="e">
        <f t="shared" si="2848"/>
        <v>#DIV/0!</v>
      </c>
      <c r="GA973" s="39" t="e">
        <f t="shared" si="2849"/>
        <v>#DIV/0!</v>
      </c>
      <c r="GB973" s="39" t="e">
        <f t="shared" si="2850"/>
        <v>#DIV/0!</v>
      </c>
      <c r="GC973" s="39" t="e">
        <f t="shared" si="2851"/>
        <v>#DIV/0!</v>
      </c>
      <c r="GD973" s="39" t="e">
        <f t="shared" si="2852"/>
        <v>#DIV/0!</v>
      </c>
      <c r="GE973" s="39" t="e">
        <f t="shared" si="2853"/>
        <v>#DIV/0!</v>
      </c>
      <c r="GF973" s="39" t="e">
        <f t="shared" si="2854"/>
        <v>#DIV/0!</v>
      </c>
      <c r="GG973" s="39" t="e">
        <f t="shared" si="2855"/>
        <v>#DIV/0!</v>
      </c>
      <c r="GH973" s="39" t="e">
        <f t="shared" si="2856"/>
        <v>#DIV/0!</v>
      </c>
      <c r="GI973" s="39"/>
      <c r="GJ973" s="39" t="e">
        <f t="shared" si="2857"/>
        <v>#DIV/0!</v>
      </c>
      <c r="GK973" s="39" t="e">
        <f t="shared" si="2858"/>
        <v>#DIV/0!</v>
      </c>
      <c r="GL973" s="39" t="e">
        <f t="shared" si="2859"/>
        <v>#DIV/0!</v>
      </c>
      <c r="GM973" s="39" t="e">
        <f t="shared" si="2860"/>
        <v>#DIV/0!</v>
      </c>
      <c r="GN973" s="39" t="e">
        <f t="shared" si="2861"/>
        <v>#DIV/0!</v>
      </c>
      <c r="GO973" s="57"/>
      <c r="GP973" s="57" t="e">
        <f t="shared" si="2862"/>
        <v>#DIV/0!</v>
      </c>
      <c r="GQ973" s="59" t="e">
        <f t="shared" si="2863"/>
        <v>#DIV/0!</v>
      </c>
      <c r="GR973" s="41" t="e">
        <f t="shared" si="2864"/>
        <v>#DIV/0!</v>
      </c>
      <c r="GS973" s="57" t="e">
        <f t="shared" si="2865"/>
        <v>#DIV/0!</v>
      </c>
      <c r="GT973" s="57" t="e">
        <f t="shared" si="2866"/>
        <v>#DIV/0!</v>
      </c>
      <c r="GU973" s="57" t="e">
        <f t="shared" si="2867"/>
        <v>#DIV/0!</v>
      </c>
      <c r="GV973" s="57"/>
      <c r="GW973" s="42" t="e">
        <f t="shared" si="2868"/>
        <v>#DIV/0!</v>
      </c>
      <c r="GX973" s="42" t="e">
        <f t="shared" si="2869"/>
        <v>#DIV/0!</v>
      </c>
      <c r="GY973" s="42" t="e">
        <f t="shared" si="2870"/>
        <v>#DIV/0!</v>
      </c>
      <c r="GZ973" s="57"/>
      <c r="HA973" s="2" t="e">
        <f t="shared" si="2871"/>
        <v>#DIV/0!</v>
      </c>
      <c r="HB973" s="2" t="e">
        <f t="shared" si="2872"/>
        <v>#DIV/0!</v>
      </c>
      <c r="HC973" s="2" t="e">
        <f t="shared" si="2873"/>
        <v>#DIV/0!</v>
      </c>
      <c r="HD973" s="2" t="e">
        <f t="shared" si="2874"/>
        <v>#DIV/0!</v>
      </c>
      <c r="HE973" s="2" t="e">
        <f t="shared" si="2875"/>
        <v>#DIV/0!</v>
      </c>
      <c r="HF973" s="2" t="e">
        <f t="shared" si="2876"/>
        <v>#DIV/0!</v>
      </c>
      <c r="HG973" s="2" t="e">
        <f t="shared" si="2877"/>
        <v>#DIV/0!</v>
      </c>
      <c r="HH973" s="2" t="e">
        <f t="shared" si="2878"/>
        <v>#DIV/0!</v>
      </c>
      <c r="HI973" s="2" t="e">
        <f t="shared" si="2879"/>
        <v>#DIV/0!</v>
      </c>
      <c r="HJ973" s="11" t="e">
        <f t="shared" si="2880"/>
        <v>#DIV/0!</v>
      </c>
      <c r="HK973" s="60" t="e">
        <f t="shared" si="2881"/>
        <v>#DIV/0!</v>
      </c>
      <c r="HL973" s="57"/>
      <c r="HM973" s="57" t="e">
        <f t="shared" si="2882"/>
        <v>#DIV/0!</v>
      </c>
      <c r="HN973" s="57" t="e">
        <f t="shared" si="2883"/>
        <v>#DIV/0!</v>
      </c>
      <c r="HO973" s="57" t="e">
        <f t="shared" si="2884"/>
        <v>#DIV/0!</v>
      </c>
      <c r="HP973" s="57" t="e">
        <f t="shared" si="2885"/>
        <v>#DIV/0!</v>
      </c>
      <c r="HQ973" s="57" t="e">
        <f t="shared" si="2886"/>
        <v>#DIV/0!</v>
      </c>
      <c r="HR973" s="57"/>
      <c r="HS973" s="57" t="e">
        <f t="shared" si="2887"/>
        <v>#DIV/0!</v>
      </c>
      <c r="HT973" s="57" t="e">
        <f t="shared" si="2888"/>
        <v>#DIV/0!</v>
      </c>
      <c r="HU973" s="57" t="e">
        <f t="shared" si="2889"/>
        <v>#DIV/0!</v>
      </c>
      <c r="HV973" s="57" t="e">
        <f t="shared" si="2890"/>
        <v>#DIV/0!</v>
      </c>
      <c r="HW973" s="57" t="e">
        <f t="shared" si="2891"/>
        <v>#DIV/0!</v>
      </c>
      <c r="HX973" s="57"/>
      <c r="HY973" s="57" t="e">
        <f t="shared" si="2892"/>
        <v>#DIV/0!</v>
      </c>
      <c r="HZ973" s="57" t="e">
        <f t="shared" si="2893"/>
        <v>#DIV/0!</v>
      </c>
      <c r="IA973" s="57"/>
      <c r="IB973" s="61">
        <f t="shared" si="2894"/>
        <v>0</v>
      </c>
      <c r="IC973" s="57" t="str">
        <f t="shared" si="2895"/>
        <v/>
      </c>
      <c r="ID973" s="42"/>
      <c r="IE973" s="2" t="str">
        <f t="shared" si="2896"/>
        <v/>
      </c>
      <c r="IF973" s="60" t="e">
        <f t="shared" si="2897"/>
        <v>#DIV/0!</v>
      </c>
      <c r="IG973" s="60" t="str">
        <f t="shared" si="2898"/>
        <v/>
      </c>
      <c r="IH973" s="60" t="str">
        <f t="shared" si="2899"/>
        <v>zinco-</v>
      </c>
      <c r="II973" s="60" t="str">
        <f t="shared" si="2900"/>
        <v>mangano-</v>
      </c>
      <c r="IJ973" s="60" t="e">
        <f t="shared" si="2901"/>
        <v>#DIV/0!</v>
      </c>
      <c r="IK973" s="60" t="e">
        <f t="shared" si="2902"/>
        <v>#DIV/0!</v>
      </c>
      <c r="IL973" s="60" t="e">
        <f t="shared" si="2903"/>
        <v>#DIV/0!</v>
      </c>
      <c r="IM973" s="60" t="e">
        <f t="shared" si="2904"/>
        <v>#DIV/0!</v>
      </c>
      <c r="IN973" s="60" t="str">
        <f t="shared" si="2905"/>
        <v/>
      </c>
      <c r="IO973" s="60" t="str">
        <f t="shared" si="2906"/>
        <v/>
      </c>
      <c r="IP973" s="57"/>
      <c r="IQ973" s="57" t="str">
        <f t="shared" si="2907"/>
        <v>ERROR!!</v>
      </c>
    </row>
    <row r="974" spans="24:251">
      <c r="X974" s="29">
        <f t="shared" si="2908"/>
        <v>0</v>
      </c>
      <c r="Y974" s="29">
        <f t="shared" si="2909"/>
        <v>0</v>
      </c>
      <c r="Z974" s="29" t="e">
        <f t="shared" si="2910"/>
        <v>#DIV/0!</v>
      </c>
      <c r="AA974" s="29" t="e">
        <f t="shared" si="2911"/>
        <v>#DIV/0!</v>
      </c>
      <c r="AB974" s="29" t="e">
        <f t="shared" si="2912"/>
        <v>#DIV/0!</v>
      </c>
      <c r="AC974" s="29" t="e">
        <f t="shared" si="2913"/>
        <v>#DIV/0!</v>
      </c>
      <c r="AF974" s="23">
        <v>60.084299999999999</v>
      </c>
      <c r="AG974" s="23">
        <v>79.878799999999998</v>
      </c>
      <c r="AH974" s="23">
        <v>101.96120000000001</v>
      </c>
      <c r="AI974" s="23">
        <v>151.99039999999999</v>
      </c>
      <c r="AJ974" s="23">
        <v>159.69</v>
      </c>
      <c r="AK974" s="23">
        <v>71.846400000000003</v>
      </c>
      <c r="AL974" s="23">
        <v>70.9375</v>
      </c>
      <c r="AM974" s="23">
        <v>40.304400000000001</v>
      </c>
      <c r="AN974" s="23">
        <v>56.077399999999997</v>
      </c>
      <c r="AO974" s="23">
        <v>61.978999999999999</v>
      </c>
      <c r="AP974" s="23">
        <v>94.195999999999998</v>
      </c>
      <c r="AQ974" s="23">
        <v>18.998000000000001</v>
      </c>
      <c r="AR974" s="23">
        <v>35.450000000000003</v>
      </c>
      <c r="AS974" s="23">
        <v>29.88</v>
      </c>
      <c r="AT974" s="23">
        <v>74.691999999999993</v>
      </c>
      <c r="AU974" s="23">
        <v>81.39</v>
      </c>
      <c r="AX974" s="54">
        <f t="shared" si="2768"/>
        <v>0</v>
      </c>
      <c r="AY974" s="54">
        <f t="shared" si="2769"/>
        <v>0</v>
      </c>
      <c r="AZ974" s="54">
        <f t="shared" si="2770"/>
        <v>0</v>
      </c>
      <c r="BA974" s="54">
        <f t="shared" si="2771"/>
        <v>0</v>
      </c>
      <c r="BB974" s="54">
        <f t="shared" si="2772"/>
        <v>0</v>
      </c>
      <c r="BC974" s="54">
        <f t="shared" si="2773"/>
        <v>0</v>
      </c>
      <c r="BD974" s="54">
        <f t="shared" si="2774"/>
        <v>0</v>
      </c>
      <c r="BE974" s="54">
        <f t="shared" si="2775"/>
        <v>0</v>
      </c>
      <c r="BF974" s="54">
        <f t="shared" si="2776"/>
        <v>0</v>
      </c>
      <c r="BG974" s="54">
        <f t="shared" si="2777"/>
        <v>0</v>
      </c>
      <c r="BH974" s="54">
        <f t="shared" si="2778"/>
        <v>0</v>
      </c>
      <c r="BI974" s="54">
        <f t="shared" si="2779"/>
        <v>0</v>
      </c>
      <c r="BJ974" s="54">
        <f t="shared" si="2780"/>
        <v>0</v>
      </c>
      <c r="BK974" s="54">
        <f t="shared" si="2781"/>
        <v>0</v>
      </c>
      <c r="BL974" s="54">
        <f t="shared" si="2782"/>
        <v>0</v>
      </c>
      <c r="BM974" s="42"/>
      <c r="BO974" s="54">
        <f>'Norm-coeff'!$C$2+$AX974*'Norm-coeff'!$D$2+$AY974*'Norm-coeff'!$E$2+$AZ974*'Norm-coeff'!$F$2+$BA974*'Norm-coeff'!$G$2+$BB974*'Norm-coeff'!$H$2+$BC974*'Norm-coeff'!$I$2+$BD974*'Norm-coeff'!$J$2+$BE974*'Norm-coeff'!$K$2+$BF974*'Norm-coeff'!$L$2+$BG974*'Norm-coeff'!$M$2+$BH974*'Norm-coeff'!$N$2+$BI974*'Norm-coeff'!$O$2</f>
        <v>5.4045421474420303</v>
      </c>
      <c r="BP974" s="54">
        <f>'Norm-coeff'!$C$3+$AX974*'Norm-coeff'!$D$3+$AY974*'Norm-coeff'!$E$3+$AZ974*'Norm-coeff'!$F$3+$BA974*'Norm-coeff'!$G$3+$BB974*'Norm-coeff'!$H$3+$BC974*'Norm-coeff'!$I$3+$BD974*'Norm-coeff'!$J$3+$BE974*'Norm-coeff'!$K$3+$BF974*'Norm-coeff'!$L$3+$BG974*'Norm-coeff'!$M$3+$BH974*'Norm-coeff'!$N$3+$BI974*'Norm-coeff'!$O$3</f>
        <v>3.15319116612705</v>
      </c>
      <c r="BQ974" s="54">
        <f>'Norm-coeff'!$C$4+$AX974*'Norm-coeff'!$D$4+$AY974*'Norm-coeff'!$E$4+$AZ974*'Norm-coeff'!$F$4+$BA974*'Norm-coeff'!$G$4+$BB974*'Norm-coeff'!$H$4+$BC974*'Norm-coeff'!$I$4+$BD974*'Norm-coeff'!$J$4+$BE974*'Norm-coeff'!$K$4+$BF974*'Norm-coeff'!$L$4+$BG974*'Norm-coeff'!$M$4+$BH974*'Norm-coeff'!$N$4+$BI974*'Norm-coeff'!$O$4</f>
        <v>1.42115649462768</v>
      </c>
      <c r="BR974" s="54">
        <f>'Norm-coeff'!$C$5+$AX974*'Norm-coeff'!$D$5+$AY974*'Norm-coeff'!$E$5+$AZ974*'Norm-coeff'!$F$5+$BA974*'Norm-coeff'!$G$5+$BB974*'Norm-coeff'!$H$5+$BC974*'Norm-coeff'!$I$5+$BD974*'Norm-coeff'!$J$5+$BE974*'Norm-coeff'!$K$5+$BF974*'Norm-coeff'!$L$5+$BG974*'Norm-coeff'!$M$5+$BH974*'Norm-coeff'!$N$5+$BI974*'Norm-coeff'!$O$5</f>
        <v>1.0553329241296201</v>
      </c>
      <c r="BS974" s="54">
        <f>'Norm-coeff'!$C$6+$AX974*'Norm-coeff'!$D$6+$AY974*'Norm-coeff'!$E$6+$AZ974*'Norm-coeff'!$F$6+$BA974*'Norm-coeff'!$G$6+$BB974*'Norm-coeff'!$H$6+$BC974*'Norm-coeff'!$I$6+$BD974*'Norm-coeff'!$J$6+$BE974*'Norm-coeff'!$K$6+$BF974*'Norm-coeff'!$L$6+$BG974*'Norm-coeff'!$M$6+$BH974*'Norm-coeff'!$N$6+$BI974*'Norm-coeff'!$O$6</f>
        <v>-1.48700885495103E-2</v>
      </c>
      <c r="BT974" s="54">
        <f>'Norm-coeff'!$C$7+$AX974*'Norm-coeff'!$D$7+$AY974*'Norm-coeff'!$E$7+$AZ974*'Norm-coeff'!$F$7+$BA974*'Norm-coeff'!$G$7+$BB974*'Norm-coeff'!$H$7+$BC974*'Norm-coeff'!$I$7+$BD974*'Norm-coeff'!$J$7+$BE974*'Norm-coeff'!$K$7+$BF974*'Norm-coeff'!$L$7+$BG974*'Norm-coeff'!$M$7+$BH974*'Norm-coeff'!$N$7+$BI974*'Norm-coeff'!$O$7</f>
        <v>2.0907583608832998</v>
      </c>
      <c r="BU974" s="54">
        <f>'Norm-coeff'!$C$8+$AX974*'Norm-coeff'!$D$8+$AY974*'Norm-coeff'!$E$8+$AZ974*'Norm-coeff'!$F$8+$BA974*'Norm-coeff'!$G$8+$BB974*'Norm-coeff'!$H$8+$BC974*'Norm-coeff'!$I$8+$BD974*'Norm-coeff'!$J$8+$BE974*'Norm-coeff'!$K$8+$BF974*'Norm-coeff'!$L$8+$BG974*'Norm-coeff'!$M$8+$BH974*'Norm-coeff'!$N$8+$BI974*'Norm-coeff'!$O$8</f>
        <v>0.65894159836244504</v>
      </c>
      <c r="BV974" s="54">
        <f>'Norm-coeff'!$C$9+$AX974*'Norm-coeff'!$D$9+$AY974*'Norm-coeff'!$E$9+$AZ974*'Norm-coeff'!$F$9+$BA974*'Norm-coeff'!$G$9+$BB974*'Norm-coeff'!$H$9+$BC974*'Norm-coeff'!$I$9+$BD974*'Norm-coeff'!$J$9+$BE974*'Norm-coeff'!$K$9+$BF974*'Norm-coeff'!$L$9+$BG974*'Norm-coeff'!$M$9+$BH974*'Norm-coeff'!$N$9+$BI974*'Norm-coeff'!$O$9</f>
        <v>1.48961085014701</v>
      </c>
      <c r="BW974" s="54">
        <f>'Norm-coeff'!$C$10+$AX974*'Norm-coeff'!$D$10+$AY974*'Norm-coeff'!$E$10+$AZ974*'Norm-coeff'!$F$10+$BA974*'Norm-coeff'!$G$10+$BB974*'Norm-coeff'!$H$10+$BC974*'Norm-coeff'!$I$10+$BD974*'Norm-coeff'!$J$10+$BE974*'Norm-coeff'!$K$10+$BF974*'Norm-coeff'!$L$10+$BG974*'Norm-coeff'!$M$10+$BH974*'Norm-coeff'!$N$10+$BI974*'Norm-coeff'!$O$10</f>
        <v>1.42058735749591</v>
      </c>
      <c r="BX974" s="54">
        <f>'Norm-coeff'!$C$11+$AX974*'Norm-coeff'!$D$11+$AY974*'Norm-coeff'!$E$11+$AZ974*'Norm-coeff'!$F$11+$BA974*'Norm-coeff'!$G$11+$BB974*'Norm-coeff'!$H$11+$BC974*'Norm-coeff'!$I$11+$BD974*'Norm-coeff'!$J$11+$BE974*'Norm-coeff'!$K$11+$BF974*'Norm-coeff'!$L$11+$BG974*'Norm-coeff'!$M$11+$BH974*'Norm-coeff'!$N$11+$BI974*'Norm-coeff'!$O$11</f>
        <v>0.221233014421479</v>
      </c>
      <c r="BY974" s="54">
        <f>'Norm-coeff'!$C$12+$AX974*'Norm-coeff'!$D$12+$AY974*'Norm-coeff'!$E$12+$AZ974*'Norm-coeff'!$F$12+$BA974*'Norm-coeff'!$G$12+$BB974*'Norm-coeff'!$H$12+$BC974*'Norm-coeff'!$I$12+$BD974*'Norm-coeff'!$J$12+$BE974*'Norm-coeff'!$K$12+$BF974*'Norm-coeff'!$L$12+$BG974*'Norm-coeff'!$M$12+$BH974*'Norm-coeff'!$N$12+$BI974*'Norm-coeff'!$O$12</f>
        <v>0.283527502056037</v>
      </c>
      <c r="BZ974" s="54">
        <f>'Norm-coeff'!$C$13+$AX974*'Norm-coeff'!$D$13+$AY974*'Norm-coeff'!$E$13+$AZ974*'Norm-coeff'!$F$13+$BA974*'Norm-coeff'!$G$13+$BB974*'Norm-coeff'!$H$13+$BC974*'Norm-coeff'!$I$13+$BD974*'Norm-coeff'!$J$13+$BE974*'Norm-coeff'!$K$13+$BF974*'Norm-coeff'!$L$13+$BG974*'Norm-coeff'!$M$13+$BH974*'Norm-coeff'!$N$13+$BI974*'Norm-coeff'!$O$13</f>
        <v>-4.1864930554451202E-2</v>
      </c>
      <c r="CA974" s="54">
        <f>'Norm-coeff'!$C$14+$AX974*'Norm-coeff'!$D$14+$AY974*'Norm-coeff'!$E$14+$AZ974*'Norm-coeff'!$F$14+$BA974*'Norm-coeff'!$G$14+$BB974*'Norm-coeff'!$H$14+$BC974*'Norm-coeff'!$I$14+$BD974*'Norm-coeff'!$J$14+$BE974*'Norm-coeff'!$K$14+$BF974*'Norm-coeff'!$L$14+$BG974*'Norm-coeff'!$M$14+$BH974*'Norm-coeff'!$N$14+$BI974*'Norm-coeff'!$O$14</f>
        <v>4.2526983164477103</v>
      </c>
      <c r="CC974" s="54">
        <f t="shared" si="2783"/>
        <v>0</v>
      </c>
      <c r="CG974" s="54">
        <f t="shared" si="2784"/>
        <v>0</v>
      </c>
      <c r="CH974" s="54">
        <f t="shared" si="2767"/>
        <v>0</v>
      </c>
      <c r="CI974" s="54">
        <f t="shared" si="2785"/>
        <v>0</v>
      </c>
      <c r="CJ974" s="56">
        <f t="shared" si="2786"/>
        <v>0</v>
      </c>
      <c r="CK974" s="54">
        <f t="shared" si="2787"/>
        <v>0</v>
      </c>
      <c r="CL974" s="54">
        <f t="shared" si="2788"/>
        <v>0</v>
      </c>
      <c r="CM974" s="54">
        <f t="shared" si="2789"/>
        <v>0</v>
      </c>
      <c r="CN974" s="54">
        <f t="shared" si="2790"/>
        <v>0</v>
      </c>
      <c r="CO974" s="54">
        <f t="shared" si="2791"/>
        <v>0</v>
      </c>
      <c r="CP974" s="54">
        <f t="shared" si="2792"/>
        <v>0</v>
      </c>
      <c r="CQ974" s="54">
        <f t="shared" si="2793"/>
        <v>0</v>
      </c>
      <c r="CR974" s="54">
        <f t="shared" si="2794"/>
        <v>0</v>
      </c>
      <c r="CS974" s="54">
        <f t="shared" si="2795"/>
        <v>0</v>
      </c>
      <c r="CU974" s="54">
        <f t="shared" si="2796"/>
        <v>0</v>
      </c>
      <c r="CV974" s="54">
        <f t="shared" si="2797"/>
        <v>0</v>
      </c>
      <c r="CW974" s="54">
        <f t="shared" si="2798"/>
        <v>0</v>
      </c>
      <c r="CX974" s="54">
        <f t="shared" si="2799"/>
        <v>0</v>
      </c>
      <c r="CZ974" s="54">
        <f t="shared" si="2800"/>
        <v>0</v>
      </c>
      <c r="DA974" s="54">
        <f t="shared" si="2801"/>
        <v>0</v>
      </c>
      <c r="DB974" s="54">
        <f t="shared" si="2802"/>
        <v>0</v>
      </c>
      <c r="DC974" s="54">
        <f t="shared" si="2803"/>
        <v>0</v>
      </c>
      <c r="DD974" s="54">
        <f t="shared" si="2804"/>
        <v>0</v>
      </c>
      <c r="DE974" s="54">
        <f t="shared" si="2805"/>
        <v>0</v>
      </c>
      <c r="DF974" s="54">
        <f t="shared" si="2806"/>
        <v>0</v>
      </c>
      <c r="DG974" s="54">
        <f t="shared" si="2807"/>
        <v>2</v>
      </c>
      <c r="DH974" s="71">
        <f t="shared" si="2808"/>
        <v>0</v>
      </c>
      <c r="DI974" s="71">
        <f t="shared" si="2809"/>
        <v>0</v>
      </c>
      <c r="DJ974" s="54">
        <f t="shared" si="2810"/>
        <v>0</v>
      </c>
      <c r="DK974" s="54">
        <f t="shared" si="2811"/>
        <v>2</v>
      </c>
      <c r="DL974" s="4">
        <f t="shared" si="2741"/>
        <v>0</v>
      </c>
      <c r="DM974" s="3">
        <f t="shared" si="2812"/>
        <v>0</v>
      </c>
      <c r="DN974" s="3">
        <f t="shared" si="2813"/>
        <v>0</v>
      </c>
      <c r="DO974" s="4" t="e">
        <f t="shared" si="2814"/>
        <v>#DIV/0!</v>
      </c>
      <c r="DP974" s="57"/>
      <c r="DQ974" s="57"/>
      <c r="DR974" s="56">
        <f t="shared" si="2742"/>
        <v>2</v>
      </c>
      <c r="DS974" s="56">
        <f t="shared" si="2743"/>
        <v>0</v>
      </c>
      <c r="DT974" s="38">
        <f t="shared" si="2744"/>
        <v>0</v>
      </c>
      <c r="DU974" s="38">
        <f t="shared" si="2815"/>
        <v>2</v>
      </c>
      <c r="DV974" s="38">
        <f t="shared" si="2745"/>
        <v>0</v>
      </c>
      <c r="DW974" s="39">
        <f t="shared" si="2746"/>
        <v>0</v>
      </c>
      <c r="DX974" s="39">
        <f t="shared" si="2747"/>
        <v>0</v>
      </c>
      <c r="DY974" s="39">
        <f t="shared" si="2748"/>
        <v>0</v>
      </c>
      <c r="DZ974" s="39">
        <f t="shared" si="2749"/>
        <v>0</v>
      </c>
      <c r="EA974" s="39">
        <f t="shared" si="2750"/>
        <v>0</v>
      </c>
      <c r="EB974" s="37" t="e">
        <f t="shared" si="2816"/>
        <v>#DIV/0!</v>
      </c>
      <c r="EC974" s="37" t="e">
        <f t="shared" si="2817"/>
        <v>#DIV/0!</v>
      </c>
      <c r="ED974" s="37" t="e">
        <f t="shared" si="2818"/>
        <v>#DIV/0!</v>
      </c>
      <c r="EE974" s="37" t="e">
        <f t="shared" si="2819"/>
        <v>#DIV/0!</v>
      </c>
      <c r="EF974" s="39" t="e">
        <f t="shared" si="2820"/>
        <v>#DIV/0!</v>
      </c>
      <c r="EG974" s="37" t="e">
        <f t="shared" si="2821"/>
        <v>#DIV/0!</v>
      </c>
      <c r="EH974" s="37" t="e">
        <f t="shared" si="2822"/>
        <v>#DIV/0!</v>
      </c>
      <c r="EI974" s="11" t="b">
        <f t="shared" si="2823"/>
        <v>1</v>
      </c>
      <c r="EJ974" s="11" t="b">
        <f t="shared" si="2824"/>
        <v>0</v>
      </c>
      <c r="EK974" s="39" t="e">
        <f t="shared" si="2825"/>
        <v>#DIV/0!</v>
      </c>
      <c r="EL974" s="39" t="e">
        <f t="shared" si="2826"/>
        <v>#DIV/0!</v>
      </c>
      <c r="EM974" s="39" t="e">
        <f t="shared" si="2827"/>
        <v>#DIV/0!</v>
      </c>
      <c r="EN974" s="39" t="e">
        <f t="shared" si="2828"/>
        <v>#DIV/0!</v>
      </c>
      <c r="EO974" s="39" t="e">
        <f t="shared" si="2829"/>
        <v>#DIV/0!</v>
      </c>
      <c r="EP974" s="39" t="e">
        <f t="shared" si="2830"/>
        <v>#DIV/0!</v>
      </c>
      <c r="EQ974" s="39" t="e">
        <f t="shared" si="2831"/>
        <v>#DIV/0!</v>
      </c>
      <c r="ER974" s="39" t="e">
        <f t="shared" si="2832"/>
        <v>#DIV/0!</v>
      </c>
      <c r="ES974" s="58" t="str">
        <f t="shared" si="2833"/>
        <v>(OH,F,Cl)-dominate amphibole</v>
      </c>
      <c r="ET974" s="58" t="e">
        <f t="shared" si="2834"/>
        <v>#N/A</v>
      </c>
      <c r="EU974" s="56">
        <f t="shared" si="2751"/>
        <v>0</v>
      </c>
      <c r="EV974" s="56">
        <f t="shared" si="2752"/>
        <v>0</v>
      </c>
      <c r="EW974" s="56">
        <f t="shared" si="2753"/>
        <v>0</v>
      </c>
      <c r="EX974" s="56">
        <f t="shared" si="2754"/>
        <v>0</v>
      </c>
      <c r="EY974" s="56">
        <f t="shared" si="2755"/>
        <v>0</v>
      </c>
      <c r="EZ974" s="56">
        <f t="shared" si="2756"/>
        <v>0</v>
      </c>
      <c r="FA974" s="39">
        <f t="shared" si="2757"/>
        <v>0</v>
      </c>
      <c r="FB974" s="39">
        <f t="shared" si="2758"/>
        <v>0</v>
      </c>
      <c r="FC974" s="54">
        <f t="shared" si="2759"/>
        <v>0</v>
      </c>
      <c r="FD974" s="54">
        <f t="shared" si="2760"/>
        <v>0</v>
      </c>
      <c r="FE974" s="39">
        <f t="shared" si="2761"/>
        <v>0</v>
      </c>
      <c r="FF974" s="54">
        <f t="shared" si="2762"/>
        <v>0</v>
      </c>
      <c r="FG974" s="39">
        <f t="shared" si="2763"/>
        <v>0</v>
      </c>
      <c r="FH974" s="39">
        <f t="shared" si="2835"/>
        <v>0</v>
      </c>
      <c r="FI974" s="39">
        <f t="shared" si="2836"/>
        <v>0</v>
      </c>
      <c r="FJ974" s="39">
        <f t="shared" si="2837"/>
        <v>0</v>
      </c>
      <c r="FK974" s="39" t="e">
        <f t="shared" si="2838"/>
        <v>#DIV/0!</v>
      </c>
      <c r="FL974" s="39" t="e">
        <f t="shared" si="2839"/>
        <v>#DIV/0!</v>
      </c>
      <c r="FM974" s="39" t="e">
        <f t="shared" si="2840"/>
        <v>#DIV/0!</v>
      </c>
      <c r="FN974" s="39">
        <f t="shared" si="2841"/>
        <v>1</v>
      </c>
      <c r="FO974" s="39">
        <f t="shared" si="2764"/>
        <v>0</v>
      </c>
      <c r="FP974" s="39">
        <f t="shared" si="2765"/>
        <v>0</v>
      </c>
      <c r="FQ974" s="39">
        <f t="shared" si="2766"/>
        <v>0</v>
      </c>
      <c r="FR974" s="39">
        <f t="shared" si="2842"/>
        <v>0</v>
      </c>
      <c r="FS974" s="39">
        <f t="shared" si="2843"/>
        <v>0</v>
      </c>
      <c r="FU974" s="39" t="e">
        <f t="shared" si="2844"/>
        <v>#DIV/0!</v>
      </c>
      <c r="FV974" s="39" t="e">
        <f t="shared" si="2845"/>
        <v>#DIV/0!</v>
      </c>
      <c r="FW974" s="39" t="e">
        <f t="shared" si="2846"/>
        <v>#DIV/0!</v>
      </c>
      <c r="FY974" s="39" t="e">
        <f t="shared" si="2847"/>
        <v>#DIV/0!</v>
      </c>
      <c r="FZ974" s="39" t="e">
        <f t="shared" si="2848"/>
        <v>#DIV/0!</v>
      </c>
      <c r="GA974" s="39" t="e">
        <f t="shared" si="2849"/>
        <v>#DIV/0!</v>
      </c>
      <c r="GB974" s="39" t="e">
        <f t="shared" si="2850"/>
        <v>#DIV/0!</v>
      </c>
      <c r="GC974" s="39" t="e">
        <f t="shared" si="2851"/>
        <v>#DIV/0!</v>
      </c>
      <c r="GD974" s="39" t="e">
        <f t="shared" si="2852"/>
        <v>#DIV/0!</v>
      </c>
      <c r="GE974" s="39" t="e">
        <f t="shared" si="2853"/>
        <v>#DIV/0!</v>
      </c>
      <c r="GF974" s="39" t="e">
        <f t="shared" si="2854"/>
        <v>#DIV/0!</v>
      </c>
      <c r="GG974" s="39" t="e">
        <f t="shared" si="2855"/>
        <v>#DIV/0!</v>
      </c>
      <c r="GH974" s="39" t="e">
        <f t="shared" si="2856"/>
        <v>#DIV/0!</v>
      </c>
      <c r="GI974" s="39"/>
      <c r="GJ974" s="39" t="e">
        <f t="shared" si="2857"/>
        <v>#DIV/0!</v>
      </c>
      <c r="GK974" s="39" t="e">
        <f t="shared" si="2858"/>
        <v>#DIV/0!</v>
      </c>
      <c r="GL974" s="39" t="e">
        <f t="shared" si="2859"/>
        <v>#DIV/0!</v>
      </c>
      <c r="GM974" s="39" t="e">
        <f t="shared" si="2860"/>
        <v>#DIV/0!</v>
      </c>
      <c r="GN974" s="39" t="e">
        <f t="shared" si="2861"/>
        <v>#DIV/0!</v>
      </c>
      <c r="GO974" s="57"/>
      <c r="GP974" s="57" t="e">
        <f t="shared" si="2862"/>
        <v>#DIV/0!</v>
      </c>
      <c r="GQ974" s="59" t="e">
        <f t="shared" si="2863"/>
        <v>#DIV/0!</v>
      </c>
      <c r="GR974" s="41" t="e">
        <f t="shared" si="2864"/>
        <v>#DIV/0!</v>
      </c>
      <c r="GS974" s="57" t="e">
        <f t="shared" si="2865"/>
        <v>#DIV/0!</v>
      </c>
      <c r="GT974" s="57" t="e">
        <f t="shared" si="2866"/>
        <v>#DIV/0!</v>
      </c>
      <c r="GU974" s="57" t="e">
        <f t="shared" si="2867"/>
        <v>#DIV/0!</v>
      </c>
      <c r="GV974" s="57"/>
      <c r="GW974" s="42" t="e">
        <f t="shared" si="2868"/>
        <v>#DIV/0!</v>
      </c>
      <c r="GX974" s="42" t="e">
        <f t="shared" si="2869"/>
        <v>#DIV/0!</v>
      </c>
      <c r="GY974" s="42" t="e">
        <f t="shared" si="2870"/>
        <v>#DIV/0!</v>
      </c>
      <c r="GZ974" s="57"/>
      <c r="HA974" s="2" t="e">
        <f t="shared" si="2871"/>
        <v>#DIV/0!</v>
      </c>
      <c r="HB974" s="2" t="e">
        <f t="shared" si="2872"/>
        <v>#DIV/0!</v>
      </c>
      <c r="HC974" s="2" t="e">
        <f t="shared" si="2873"/>
        <v>#DIV/0!</v>
      </c>
      <c r="HD974" s="2" t="e">
        <f t="shared" si="2874"/>
        <v>#DIV/0!</v>
      </c>
      <c r="HE974" s="2" t="e">
        <f t="shared" si="2875"/>
        <v>#DIV/0!</v>
      </c>
      <c r="HF974" s="2" t="e">
        <f t="shared" si="2876"/>
        <v>#DIV/0!</v>
      </c>
      <c r="HG974" s="2" t="e">
        <f t="shared" si="2877"/>
        <v>#DIV/0!</v>
      </c>
      <c r="HH974" s="2" t="e">
        <f t="shared" si="2878"/>
        <v>#DIV/0!</v>
      </c>
      <c r="HI974" s="2" t="e">
        <f t="shared" si="2879"/>
        <v>#DIV/0!</v>
      </c>
      <c r="HJ974" s="11" t="e">
        <f t="shared" si="2880"/>
        <v>#DIV/0!</v>
      </c>
      <c r="HK974" s="60" t="e">
        <f t="shared" si="2881"/>
        <v>#DIV/0!</v>
      </c>
      <c r="HL974" s="57"/>
      <c r="HM974" s="57" t="e">
        <f t="shared" si="2882"/>
        <v>#DIV/0!</v>
      </c>
      <c r="HN974" s="57" t="e">
        <f t="shared" si="2883"/>
        <v>#DIV/0!</v>
      </c>
      <c r="HO974" s="57" t="e">
        <f t="shared" si="2884"/>
        <v>#DIV/0!</v>
      </c>
      <c r="HP974" s="57" t="e">
        <f t="shared" si="2885"/>
        <v>#DIV/0!</v>
      </c>
      <c r="HQ974" s="57" t="e">
        <f t="shared" si="2886"/>
        <v>#DIV/0!</v>
      </c>
      <c r="HR974" s="57"/>
      <c r="HS974" s="57" t="e">
        <f t="shared" si="2887"/>
        <v>#DIV/0!</v>
      </c>
      <c r="HT974" s="57" t="e">
        <f t="shared" si="2888"/>
        <v>#DIV/0!</v>
      </c>
      <c r="HU974" s="57" t="e">
        <f t="shared" si="2889"/>
        <v>#DIV/0!</v>
      </c>
      <c r="HV974" s="57" t="e">
        <f t="shared" si="2890"/>
        <v>#DIV/0!</v>
      </c>
      <c r="HW974" s="57" t="e">
        <f t="shared" si="2891"/>
        <v>#DIV/0!</v>
      </c>
      <c r="HX974" s="57"/>
      <c r="HY974" s="57" t="e">
        <f t="shared" si="2892"/>
        <v>#DIV/0!</v>
      </c>
      <c r="HZ974" s="57" t="e">
        <f t="shared" si="2893"/>
        <v>#DIV/0!</v>
      </c>
      <c r="IA974" s="57"/>
      <c r="IB974" s="61">
        <f t="shared" si="2894"/>
        <v>0</v>
      </c>
      <c r="IC974" s="57" t="str">
        <f t="shared" si="2895"/>
        <v/>
      </c>
      <c r="ID974" s="42"/>
      <c r="IE974" s="2" t="str">
        <f t="shared" si="2896"/>
        <v/>
      </c>
      <c r="IF974" s="60" t="e">
        <f t="shared" si="2897"/>
        <v>#DIV/0!</v>
      </c>
      <c r="IG974" s="60" t="str">
        <f t="shared" si="2898"/>
        <v/>
      </c>
      <c r="IH974" s="60" t="str">
        <f t="shared" si="2899"/>
        <v>zinco-</v>
      </c>
      <c r="II974" s="60" t="str">
        <f t="shared" si="2900"/>
        <v>mangano-</v>
      </c>
      <c r="IJ974" s="60" t="e">
        <f t="shared" si="2901"/>
        <v>#DIV/0!</v>
      </c>
      <c r="IK974" s="60" t="e">
        <f t="shared" si="2902"/>
        <v>#DIV/0!</v>
      </c>
      <c r="IL974" s="60" t="e">
        <f t="shared" si="2903"/>
        <v>#DIV/0!</v>
      </c>
      <c r="IM974" s="60" t="e">
        <f t="shared" si="2904"/>
        <v>#DIV/0!</v>
      </c>
      <c r="IN974" s="60" t="str">
        <f t="shared" si="2905"/>
        <v/>
      </c>
      <c r="IO974" s="60" t="str">
        <f t="shared" si="2906"/>
        <v/>
      </c>
      <c r="IP974" s="57"/>
      <c r="IQ974" s="57" t="str">
        <f t="shared" si="2907"/>
        <v>ERROR!!</v>
      </c>
    </row>
    <row r="975" spans="24:251">
      <c r="X975" s="29">
        <f t="shared" si="2908"/>
        <v>0</v>
      </c>
      <c r="Y975" s="29">
        <f t="shared" si="2909"/>
        <v>0</v>
      </c>
      <c r="Z975" s="29" t="e">
        <f t="shared" si="2910"/>
        <v>#DIV/0!</v>
      </c>
      <c r="AA975" s="29" t="e">
        <f t="shared" si="2911"/>
        <v>#DIV/0!</v>
      </c>
      <c r="AB975" s="29" t="e">
        <f t="shared" si="2912"/>
        <v>#DIV/0!</v>
      </c>
      <c r="AC975" s="29" t="e">
        <f t="shared" si="2913"/>
        <v>#DIV/0!</v>
      </c>
      <c r="AF975" s="23">
        <v>60.084299999999999</v>
      </c>
      <c r="AG975" s="23">
        <v>79.878799999999998</v>
      </c>
      <c r="AH975" s="23">
        <v>101.96120000000001</v>
      </c>
      <c r="AI975" s="23">
        <v>151.99039999999999</v>
      </c>
      <c r="AJ975" s="23">
        <v>159.69</v>
      </c>
      <c r="AK975" s="23">
        <v>71.846400000000003</v>
      </c>
      <c r="AL975" s="23">
        <v>70.9375</v>
      </c>
      <c r="AM975" s="23">
        <v>40.304400000000001</v>
      </c>
      <c r="AN975" s="23">
        <v>56.077399999999997</v>
      </c>
      <c r="AO975" s="23">
        <v>61.978999999999999</v>
      </c>
      <c r="AP975" s="23">
        <v>94.195999999999998</v>
      </c>
      <c r="AQ975" s="23">
        <v>18.998000000000001</v>
      </c>
      <c r="AR975" s="23">
        <v>35.450000000000003</v>
      </c>
      <c r="AS975" s="23">
        <v>29.88</v>
      </c>
      <c r="AT975" s="23">
        <v>74.691999999999993</v>
      </c>
      <c r="AU975" s="23">
        <v>81.39</v>
      </c>
      <c r="AX975" s="54">
        <f t="shared" si="2768"/>
        <v>0</v>
      </c>
      <c r="AY975" s="54">
        <f t="shared" si="2769"/>
        <v>0</v>
      </c>
      <c r="AZ975" s="54">
        <f t="shared" si="2770"/>
        <v>0</v>
      </c>
      <c r="BA975" s="54">
        <f t="shared" si="2771"/>
        <v>0</v>
      </c>
      <c r="BB975" s="54">
        <f t="shared" si="2772"/>
        <v>0</v>
      </c>
      <c r="BC975" s="54">
        <f t="shared" si="2773"/>
        <v>0</v>
      </c>
      <c r="BD975" s="54">
        <f t="shared" si="2774"/>
        <v>0</v>
      </c>
      <c r="BE975" s="54">
        <f t="shared" si="2775"/>
        <v>0</v>
      </c>
      <c r="BF975" s="54">
        <f t="shared" si="2776"/>
        <v>0</v>
      </c>
      <c r="BG975" s="54">
        <f t="shared" si="2777"/>
        <v>0</v>
      </c>
      <c r="BH975" s="54">
        <f t="shared" si="2778"/>
        <v>0</v>
      </c>
      <c r="BI975" s="54">
        <f t="shared" si="2779"/>
        <v>0</v>
      </c>
      <c r="BJ975" s="54">
        <f t="shared" si="2780"/>
        <v>0</v>
      </c>
      <c r="BK975" s="54">
        <f t="shared" si="2781"/>
        <v>0</v>
      </c>
      <c r="BL975" s="54">
        <f t="shared" si="2782"/>
        <v>0</v>
      </c>
      <c r="BM975" s="42"/>
      <c r="BO975" s="54">
        <f>'Norm-coeff'!$C$2+$AX975*'Norm-coeff'!$D$2+$AY975*'Norm-coeff'!$E$2+$AZ975*'Norm-coeff'!$F$2+$BA975*'Norm-coeff'!$G$2+$BB975*'Norm-coeff'!$H$2+$BC975*'Norm-coeff'!$I$2+$BD975*'Norm-coeff'!$J$2+$BE975*'Norm-coeff'!$K$2+$BF975*'Norm-coeff'!$L$2+$BG975*'Norm-coeff'!$M$2+$BH975*'Norm-coeff'!$N$2+$BI975*'Norm-coeff'!$O$2</f>
        <v>5.4045421474420303</v>
      </c>
      <c r="BP975" s="54">
        <f>'Norm-coeff'!$C$3+$AX975*'Norm-coeff'!$D$3+$AY975*'Norm-coeff'!$E$3+$AZ975*'Norm-coeff'!$F$3+$BA975*'Norm-coeff'!$G$3+$BB975*'Norm-coeff'!$H$3+$BC975*'Norm-coeff'!$I$3+$BD975*'Norm-coeff'!$J$3+$BE975*'Norm-coeff'!$K$3+$BF975*'Norm-coeff'!$L$3+$BG975*'Norm-coeff'!$M$3+$BH975*'Norm-coeff'!$N$3+$BI975*'Norm-coeff'!$O$3</f>
        <v>3.15319116612705</v>
      </c>
      <c r="BQ975" s="54">
        <f>'Norm-coeff'!$C$4+$AX975*'Norm-coeff'!$D$4+$AY975*'Norm-coeff'!$E$4+$AZ975*'Norm-coeff'!$F$4+$BA975*'Norm-coeff'!$G$4+$BB975*'Norm-coeff'!$H$4+$BC975*'Norm-coeff'!$I$4+$BD975*'Norm-coeff'!$J$4+$BE975*'Norm-coeff'!$K$4+$BF975*'Norm-coeff'!$L$4+$BG975*'Norm-coeff'!$M$4+$BH975*'Norm-coeff'!$N$4+$BI975*'Norm-coeff'!$O$4</f>
        <v>1.42115649462768</v>
      </c>
      <c r="BR975" s="54">
        <f>'Norm-coeff'!$C$5+$AX975*'Norm-coeff'!$D$5+$AY975*'Norm-coeff'!$E$5+$AZ975*'Norm-coeff'!$F$5+$BA975*'Norm-coeff'!$G$5+$BB975*'Norm-coeff'!$H$5+$BC975*'Norm-coeff'!$I$5+$BD975*'Norm-coeff'!$J$5+$BE975*'Norm-coeff'!$K$5+$BF975*'Norm-coeff'!$L$5+$BG975*'Norm-coeff'!$M$5+$BH975*'Norm-coeff'!$N$5+$BI975*'Norm-coeff'!$O$5</f>
        <v>1.0553329241296201</v>
      </c>
      <c r="BS975" s="54">
        <f>'Norm-coeff'!$C$6+$AX975*'Norm-coeff'!$D$6+$AY975*'Norm-coeff'!$E$6+$AZ975*'Norm-coeff'!$F$6+$BA975*'Norm-coeff'!$G$6+$BB975*'Norm-coeff'!$H$6+$BC975*'Norm-coeff'!$I$6+$BD975*'Norm-coeff'!$J$6+$BE975*'Norm-coeff'!$K$6+$BF975*'Norm-coeff'!$L$6+$BG975*'Norm-coeff'!$M$6+$BH975*'Norm-coeff'!$N$6+$BI975*'Norm-coeff'!$O$6</f>
        <v>-1.48700885495103E-2</v>
      </c>
      <c r="BT975" s="54">
        <f>'Norm-coeff'!$C$7+$AX975*'Norm-coeff'!$D$7+$AY975*'Norm-coeff'!$E$7+$AZ975*'Norm-coeff'!$F$7+$BA975*'Norm-coeff'!$G$7+$BB975*'Norm-coeff'!$H$7+$BC975*'Norm-coeff'!$I$7+$BD975*'Norm-coeff'!$J$7+$BE975*'Norm-coeff'!$K$7+$BF975*'Norm-coeff'!$L$7+$BG975*'Norm-coeff'!$M$7+$BH975*'Norm-coeff'!$N$7+$BI975*'Norm-coeff'!$O$7</f>
        <v>2.0907583608832998</v>
      </c>
      <c r="BU975" s="54">
        <f>'Norm-coeff'!$C$8+$AX975*'Norm-coeff'!$D$8+$AY975*'Norm-coeff'!$E$8+$AZ975*'Norm-coeff'!$F$8+$BA975*'Norm-coeff'!$G$8+$BB975*'Norm-coeff'!$H$8+$BC975*'Norm-coeff'!$I$8+$BD975*'Norm-coeff'!$J$8+$BE975*'Norm-coeff'!$K$8+$BF975*'Norm-coeff'!$L$8+$BG975*'Norm-coeff'!$M$8+$BH975*'Norm-coeff'!$N$8+$BI975*'Norm-coeff'!$O$8</f>
        <v>0.65894159836244504</v>
      </c>
      <c r="BV975" s="54">
        <f>'Norm-coeff'!$C$9+$AX975*'Norm-coeff'!$D$9+$AY975*'Norm-coeff'!$E$9+$AZ975*'Norm-coeff'!$F$9+$BA975*'Norm-coeff'!$G$9+$BB975*'Norm-coeff'!$H$9+$BC975*'Norm-coeff'!$I$9+$BD975*'Norm-coeff'!$J$9+$BE975*'Norm-coeff'!$K$9+$BF975*'Norm-coeff'!$L$9+$BG975*'Norm-coeff'!$M$9+$BH975*'Norm-coeff'!$N$9+$BI975*'Norm-coeff'!$O$9</f>
        <v>1.48961085014701</v>
      </c>
      <c r="BW975" s="54">
        <f>'Norm-coeff'!$C$10+$AX975*'Norm-coeff'!$D$10+$AY975*'Norm-coeff'!$E$10+$AZ975*'Norm-coeff'!$F$10+$BA975*'Norm-coeff'!$G$10+$BB975*'Norm-coeff'!$H$10+$BC975*'Norm-coeff'!$I$10+$BD975*'Norm-coeff'!$J$10+$BE975*'Norm-coeff'!$K$10+$BF975*'Norm-coeff'!$L$10+$BG975*'Norm-coeff'!$M$10+$BH975*'Norm-coeff'!$N$10+$BI975*'Norm-coeff'!$O$10</f>
        <v>1.42058735749591</v>
      </c>
      <c r="BX975" s="54">
        <f>'Norm-coeff'!$C$11+$AX975*'Norm-coeff'!$D$11+$AY975*'Norm-coeff'!$E$11+$AZ975*'Norm-coeff'!$F$11+$BA975*'Norm-coeff'!$G$11+$BB975*'Norm-coeff'!$H$11+$BC975*'Norm-coeff'!$I$11+$BD975*'Norm-coeff'!$J$11+$BE975*'Norm-coeff'!$K$11+$BF975*'Norm-coeff'!$L$11+$BG975*'Norm-coeff'!$M$11+$BH975*'Norm-coeff'!$N$11+$BI975*'Norm-coeff'!$O$11</f>
        <v>0.221233014421479</v>
      </c>
      <c r="BY975" s="54">
        <f>'Norm-coeff'!$C$12+$AX975*'Norm-coeff'!$D$12+$AY975*'Norm-coeff'!$E$12+$AZ975*'Norm-coeff'!$F$12+$BA975*'Norm-coeff'!$G$12+$BB975*'Norm-coeff'!$H$12+$BC975*'Norm-coeff'!$I$12+$BD975*'Norm-coeff'!$J$12+$BE975*'Norm-coeff'!$K$12+$BF975*'Norm-coeff'!$L$12+$BG975*'Norm-coeff'!$M$12+$BH975*'Norm-coeff'!$N$12+$BI975*'Norm-coeff'!$O$12</f>
        <v>0.283527502056037</v>
      </c>
      <c r="BZ975" s="54">
        <f>'Norm-coeff'!$C$13+$AX975*'Norm-coeff'!$D$13+$AY975*'Norm-coeff'!$E$13+$AZ975*'Norm-coeff'!$F$13+$BA975*'Norm-coeff'!$G$13+$BB975*'Norm-coeff'!$H$13+$BC975*'Norm-coeff'!$I$13+$BD975*'Norm-coeff'!$J$13+$BE975*'Norm-coeff'!$K$13+$BF975*'Norm-coeff'!$L$13+$BG975*'Norm-coeff'!$M$13+$BH975*'Norm-coeff'!$N$13+$BI975*'Norm-coeff'!$O$13</f>
        <v>-4.1864930554451202E-2</v>
      </c>
      <c r="CA975" s="54">
        <f>'Norm-coeff'!$C$14+$AX975*'Norm-coeff'!$D$14+$AY975*'Norm-coeff'!$E$14+$AZ975*'Norm-coeff'!$F$14+$BA975*'Norm-coeff'!$G$14+$BB975*'Norm-coeff'!$H$14+$BC975*'Norm-coeff'!$I$14+$BD975*'Norm-coeff'!$J$14+$BE975*'Norm-coeff'!$K$14+$BF975*'Norm-coeff'!$L$14+$BG975*'Norm-coeff'!$M$14+$BH975*'Norm-coeff'!$N$14+$BI975*'Norm-coeff'!$O$14</f>
        <v>4.2526983164477103</v>
      </c>
      <c r="CC975" s="54">
        <f t="shared" si="2783"/>
        <v>0</v>
      </c>
      <c r="CG975" s="54">
        <f t="shared" si="2784"/>
        <v>0</v>
      </c>
      <c r="CH975" s="54">
        <f t="shared" si="2767"/>
        <v>0</v>
      </c>
      <c r="CI975" s="54">
        <f t="shared" si="2785"/>
        <v>0</v>
      </c>
      <c r="CJ975" s="56">
        <f t="shared" si="2786"/>
        <v>0</v>
      </c>
      <c r="CK975" s="54">
        <f t="shared" si="2787"/>
        <v>0</v>
      </c>
      <c r="CL975" s="54">
        <f t="shared" si="2788"/>
        <v>0</v>
      </c>
      <c r="CM975" s="54">
        <f t="shared" si="2789"/>
        <v>0</v>
      </c>
      <c r="CN975" s="54">
        <f t="shared" si="2790"/>
        <v>0</v>
      </c>
      <c r="CO975" s="54">
        <f t="shared" si="2791"/>
        <v>0</v>
      </c>
      <c r="CP975" s="54">
        <f t="shared" si="2792"/>
        <v>0</v>
      </c>
      <c r="CQ975" s="54">
        <f t="shared" si="2793"/>
        <v>0</v>
      </c>
      <c r="CR975" s="54">
        <f t="shared" si="2794"/>
        <v>0</v>
      </c>
      <c r="CS975" s="54">
        <f t="shared" si="2795"/>
        <v>0</v>
      </c>
      <c r="CU975" s="54">
        <f t="shared" si="2796"/>
        <v>0</v>
      </c>
      <c r="CV975" s="54">
        <f t="shared" si="2797"/>
        <v>0</v>
      </c>
      <c r="CW975" s="54">
        <f t="shared" si="2798"/>
        <v>0</v>
      </c>
      <c r="CX975" s="54">
        <f t="shared" si="2799"/>
        <v>0</v>
      </c>
      <c r="CZ975" s="54">
        <f t="shared" si="2800"/>
        <v>0</v>
      </c>
      <c r="DA975" s="54">
        <f t="shared" si="2801"/>
        <v>0</v>
      </c>
      <c r="DB975" s="54">
        <f t="shared" si="2802"/>
        <v>0</v>
      </c>
      <c r="DC975" s="54">
        <f t="shared" si="2803"/>
        <v>0</v>
      </c>
      <c r="DD975" s="54">
        <f t="shared" si="2804"/>
        <v>0</v>
      </c>
      <c r="DE975" s="54">
        <f t="shared" si="2805"/>
        <v>0</v>
      </c>
      <c r="DF975" s="54">
        <f t="shared" si="2806"/>
        <v>0</v>
      </c>
      <c r="DG975" s="54">
        <f t="shared" si="2807"/>
        <v>2</v>
      </c>
      <c r="DH975" s="71">
        <f t="shared" si="2808"/>
        <v>0</v>
      </c>
      <c r="DI975" s="71">
        <f t="shared" si="2809"/>
        <v>0</v>
      </c>
      <c r="DJ975" s="54">
        <f t="shared" si="2810"/>
        <v>0</v>
      </c>
      <c r="DK975" s="54">
        <f t="shared" si="2811"/>
        <v>2</v>
      </c>
      <c r="DL975" s="4">
        <f t="shared" si="2741"/>
        <v>0</v>
      </c>
      <c r="DM975" s="3">
        <f t="shared" si="2812"/>
        <v>0</v>
      </c>
      <c r="DN975" s="3">
        <f t="shared" si="2813"/>
        <v>0</v>
      </c>
      <c r="DO975" s="4" t="e">
        <f t="shared" si="2814"/>
        <v>#DIV/0!</v>
      </c>
      <c r="DP975" s="57"/>
      <c r="DQ975" s="57"/>
      <c r="DR975" s="56">
        <f t="shared" si="2742"/>
        <v>2</v>
      </c>
      <c r="DS975" s="56">
        <f t="shared" si="2743"/>
        <v>0</v>
      </c>
      <c r="DT975" s="38">
        <f t="shared" si="2744"/>
        <v>0</v>
      </c>
      <c r="DU975" s="38">
        <f t="shared" si="2815"/>
        <v>2</v>
      </c>
      <c r="DV975" s="38">
        <f t="shared" si="2745"/>
        <v>0</v>
      </c>
      <c r="DW975" s="39">
        <f t="shared" si="2746"/>
        <v>0</v>
      </c>
      <c r="DX975" s="39">
        <f t="shared" si="2747"/>
        <v>0</v>
      </c>
      <c r="DY975" s="39">
        <f t="shared" si="2748"/>
        <v>0</v>
      </c>
      <c r="DZ975" s="39">
        <f t="shared" si="2749"/>
        <v>0</v>
      </c>
      <c r="EA975" s="39">
        <f t="shared" si="2750"/>
        <v>0</v>
      </c>
      <c r="EB975" s="37" t="e">
        <f t="shared" si="2816"/>
        <v>#DIV/0!</v>
      </c>
      <c r="EC975" s="37" t="e">
        <f t="shared" si="2817"/>
        <v>#DIV/0!</v>
      </c>
      <c r="ED975" s="37" t="e">
        <f t="shared" si="2818"/>
        <v>#DIV/0!</v>
      </c>
      <c r="EE975" s="37" t="e">
        <f t="shared" si="2819"/>
        <v>#DIV/0!</v>
      </c>
      <c r="EF975" s="39" t="e">
        <f t="shared" si="2820"/>
        <v>#DIV/0!</v>
      </c>
      <c r="EG975" s="37" t="e">
        <f t="shared" si="2821"/>
        <v>#DIV/0!</v>
      </c>
      <c r="EH975" s="37" t="e">
        <f t="shared" si="2822"/>
        <v>#DIV/0!</v>
      </c>
      <c r="EI975" s="11" t="b">
        <f t="shared" si="2823"/>
        <v>1</v>
      </c>
      <c r="EJ975" s="11" t="b">
        <f t="shared" si="2824"/>
        <v>0</v>
      </c>
      <c r="EK975" s="39" t="e">
        <f t="shared" si="2825"/>
        <v>#DIV/0!</v>
      </c>
      <c r="EL975" s="39" t="e">
        <f t="shared" si="2826"/>
        <v>#DIV/0!</v>
      </c>
      <c r="EM975" s="39" t="e">
        <f t="shared" si="2827"/>
        <v>#DIV/0!</v>
      </c>
      <c r="EN975" s="39" t="e">
        <f t="shared" si="2828"/>
        <v>#DIV/0!</v>
      </c>
      <c r="EO975" s="39" t="e">
        <f t="shared" si="2829"/>
        <v>#DIV/0!</v>
      </c>
      <c r="EP975" s="39" t="e">
        <f t="shared" si="2830"/>
        <v>#DIV/0!</v>
      </c>
      <c r="EQ975" s="39" t="e">
        <f t="shared" si="2831"/>
        <v>#DIV/0!</v>
      </c>
      <c r="ER975" s="39" t="e">
        <f t="shared" si="2832"/>
        <v>#DIV/0!</v>
      </c>
      <c r="ES975" s="58" t="str">
        <f t="shared" si="2833"/>
        <v>(OH,F,Cl)-dominate amphibole</v>
      </c>
      <c r="ET975" s="58" t="e">
        <f t="shared" si="2834"/>
        <v>#N/A</v>
      </c>
      <c r="EU975" s="56">
        <f t="shared" si="2751"/>
        <v>0</v>
      </c>
      <c r="EV975" s="56">
        <f t="shared" si="2752"/>
        <v>0</v>
      </c>
      <c r="EW975" s="56">
        <f t="shared" si="2753"/>
        <v>0</v>
      </c>
      <c r="EX975" s="56">
        <f t="shared" si="2754"/>
        <v>0</v>
      </c>
      <c r="EY975" s="56">
        <f t="shared" si="2755"/>
        <v>0</v>
      </c>
      <c r="EZ975" s="56">
        <f t="shared" si="2756"/>
        <v>0</v>
      </c>
      <c r="FA975" s="39">
        <f t="shared" si="2757"/>
        <v>0</v>
      </c>
      <c r="FB975" s="39">
        <f t="shared" si="2758"/>
        <v>0</v>
      </c>
      <c r="FC975" s="54">
        <f t="shared" si="2759"/>
        <v>0</v>
      </c>
      <c r="FD975" s="54">
        <f t="shared" si="2760"/>
        <v>0</v>
      </c>
      <c r="FE975" s="39">
        <f t="shared" si="2761"/>
        <v>0</v>
      </c>
      <c r="FF975" s="54">
        <f t="shared" si="2762"/>
        <v>0</v>
      </c>
      <c r="FG975" s="39">
        <f t="shared" si="2763"/>
        <v>0</v>
      </c>
      <c r="FH975" s="39">
        <f t="shared" si="2835"/>
        <v>0</v>
      </c>
      <c r="FI975" s="39">
        <f t="shared" si="2836"/>
        <v>0</v>
      </c>
      <c r="FJ975" s="39">
        <f t="shared" si="2837"/>
        <v>0</v>
      </c>
      <c r="FK975" s="39" t="e">
        <f t="shared" si="2838"/>
        <v>#DIV/0!</v>
      </c>
      <c r="FL975" s="39" t="e">
        <f t="shared" si="2839"/>
        <v>#DIV/0!</v>
      </c>
      <c r="FM975" s="39" t="e">
        <f t="shared" si="2840"/>
        <v>#DIV/0!</v>
      </c>
      <c r="FN975" s="39">
        <f t="shared" si="2841"/>
        <v>1</v>
      </c>
      <c r="FO975" s="39">
        <f t="shared" si="2764"/>
        <v>0</v>
      </c>
      <c r="FP975" s="39">
        <f t="shared" si="2765"/>
        <v>0</v>
      </c>
      <c r="FQ975" s="39">
        <f t="shared" si="2766"/>
        <v>0</v>
      </c>
      <c r="FR975" s="39">
        <f t="shared" si="2842"/>
        <v>0</v>
      </c>
      <c r="FS975" s="39">
        <f t="shared" si="2843"/>
        <v>0</v>
      </c>
      <c r="FU975" s="39" t="e">
        <f t="shared" si="2844"/>
        <v>#DIV/0!</v>
      </c>
      <c r="FV975" s="39" t="e">
        <f t="shared" si="2845"/>
        <v>#DIV/0!</v>
      </c>
      <c r="FW975" s="39" t="e">
        <f t="shared" si="2846"/>
        <v>#DIV/0!</v>
      </c>
      <c r="FY975" s="39" t="e">
        <f t="shared" si="2847"/>
        <v>#DIV/0!</v>
      </c>
      <c r="FZ975" s="39" t="e">
        <f t="shared" si="2848"/>
        <v>#DIV/0!</v>
      </c>
      <c r="GA975" s="39" t="e">
        <f t="shared" si="2849"/>
        <v>#DIV/0!</v>
      </c>
      <c r="GB975" s="39" t="e">
        <f t="shared" si="2850"/>
        <v>#DIV/0!</v>
      </c>
      <c r="GC975" s="39" t="e">
        <f t="shared" si="2851"/>
        <v>#DIV/0!</v>
      </c>
      <c r="GD975" s="39" t="e">
        <f t="shared" si="2852"/>
        <v>#DIV/0!</v>
      </c>
      <c r="GE975" s="39" t="e">
        <f t="shared" si="2853"/>
        <v>#DIV/0!</v>
      </c>
      <c r="GF975" s="39" t="e">
        <f t="shared" si="2854"/>
        <v>#DIV/0!</v>
      </c>
      <c r="GG975" s="39" t="e">
        <f t="shared" si="2855"/>
        <v>#DIV/0!</v>
      </c>
      <c r="GH975" s="39" t="e">
        <f t="shared" si="2856"/>
        <v>#DIV/0!</v>
      </c>
      <c r="GI975" s="39"/>
      <c r="GJ975" s="39" t="e">
        <f t="shared" si="2857"/>
        <v>#DIV/0!</v>
      </c>
      <c r="GK975" s="39" t="e">
        <f t="shared" si="2858"/>
        <v>#DIV/0!</v>
      </c>
      <c r="GL975" s="39" t="e">
        <f t="shared" si="2859"/>
        <v>#DIV/0!</v>
      </c>
      <c r="GM975" s="39" t="e">
        <f t="shared" si="2860"/>
        <v>#DIV/0!</v>
      </c>
      <c r="GN975" s="39" t="e">
        <f t="shared" si="2861"/>
        <v>#DIV/0!</v>
      </c>
      <c r="GO975" s="57"/>
      <c r="GP975" s="57" t="e">
        <f t="shared" si="2862"/>
        <v>#DIV/0!</v>
      </c>
      <c r="GQ975" s="59" t="e">
        <f t="shared" si="2863"/>
        <v>#DIV/0!</v>
      </c>
      <c r="GR975" s="41" t="e">
        <f t="shared" si="2864"/>
        <v>#DIV/0!</v>
      </c>
      <c r="GS975" s="57" t="e">
        <f t="shared" si="2865"/>
        <v>#DIV/0!</v>
      </c>
      <c r="GT975" s="57" t="e">
        <f t="shared" si="2866"/>
        <v>#DIV/0!</v>
      </c>
      <c r="GU975" s="57" t="e">
        <f t="shared" si="2867"/>
        <v>#DIV/0!</v>
      </c>
      <c r="GV975" s="57"/>
      <c r="GW975" s="42" t="e">
        <f t="shared" si="2868"/>
        <v>#DIV/0!</v>
      </c>
      <c r="GX975" s="42" t="e">
        <f t="shared" si="2869"/>
        <v>#DIV/0!</v>
      </c>
      <c r="GY975" s="42" t="e">
        <f t="shared" si="2870"/>
        <v>#DIV/0!</v>
      </c>
      <c r="GZ975" s="57"/>
      <c r="HA975" s="2" t="e">
        <f t="shared" si="2871"/>
        <v>#DIV/0!</v>
      </c>
      <c r="HB975" s="2" t="e">
        <f t="shared" si="2872"/>
        <v>#DIV/0!</v>
      </c>
      <c r="HC975" s="2" t="e">
        <f t="shared" si="2873"/>
        <v>#DIV/0!</v>
      </c>
      <c r="HD975" s="2" t="e">
        <f t="shared" si="2874"/>
        <v>#DIV/0!</v>
      </c>
      <c r="HE975" s="2" t="e">
        <f t="shared" si="2875"/>
        <v>#DIV/0!</v>
      </c>
      <c r="HF975" s="2" t="e">
        <f t="shared" si="2876"/>
        <v>#DIV/0!</v>
      </c>
      <c r="HG975" s="2" t="e">
        <f t="shared" si="2877"/>
        <v>#DIV/0!</v>
      </c>
      <c r="HH975" s="2" t="e">
        <f t="shared" si="2878"/>
        <v>#DIV/0!</v>
      </c>
      <c r="HI975" s="2" t="e">
        <f t="shared" si="2879"/>
        <v>#DIV/0!</v>
      </c>
      <c r="HJ975" s="11" t="e">
        <f t="shared" si="2880"/>
        <v>#DIV/0!</v>
      </c>
      <c r="HK975" s="60" t="e">
        <f t="shared" si="2881"/>
        <v>#DIV/0!</v>
      </c>
      <c r="HL975" s="57"/>
      <c r="HM975" s="57" t="e">
        <f t="shared" si="2882"/>
        <v>#DIV/0!</v>
      </c>
      <c r="HN975" s="57" t="e">
        <f t="shared" si="2883"/>
        <v>#DIV/0!</v>
      </c>
      <c r="HO975" s="57" t="e">
        <f t="shared" si="2884"/>
        <v>#DIV/0!</v>
      </c>
      <c r="HP975" s="57" t="e">
        <f t="shared" si="2885"/>
        <v>#DIV/0!</v>
      </c>
      <c r="HQ975" s="57" t="e">
        <f t="shared" si="2886"/>
        <v>#DIV/0!</v>
      </c>
      <c r="HR975" s="57"/>
      <c r="HS975" s="57" t="e">
        <f t="shared" si="2887"/>
        <v>#DIV/0!</v>
      </c>
      <c r="HT975" s="57" t="e">
        <f t="shared" si="2888"/>
        <v>#DIV/0!</v>
      </c>
      <c r="HU975" s="57" t="e">
        <f t="shared" si="2889"/>
        <v>#DIV/0!</v>
      </c>
      <c r="HV975" s="57" t="e">
        <f t="shared" si="2890"/>
        <v>#DIV/0!</v>
      </c>
      <c r="HW975" s="57" t="e">
        <f t="shared" si="2891"/>
        <v>#DIV/0!</v>
      </c>
      <c r="HX975" s="57"/>
      <c r="HY975" s="57" t="e">
        <f t="shared" si="2892"/>
        <v>#DIV/0!</v>
      </c>
      <c r="HZ975" s="57" t="e">
        <f t="shared" si="2893"/>
        <v>#DIV/0!</v>
      </c>
      <c r="IA975" s="57"/>
      <c r="IB975" s="61">
        <f t="shared" si="2894"/>
        <v>0</v>
      </c>
      <c r="IC975" s="57" t="str">
        <f t="shared" si="2895"/>
        <v/>
      </c>
      <c r="ID975" s="42"/>
      <c r="IE975" s="2" t="str">
        <f t="shared" si="2896"/>
        <v/>
      </c>
      <c r="IF975" s="60" t="e">
        <f t="shared" si="2897"/>
        <v>#DIV/0!</v>
      </c>
      <c r="IG975" s="60" t="str">
        <f t="shared" si="2898"/>
        <v/>
      </c>
      <c r="IH975" s="60" t="str">
        <f t="shared" si="2899"/>
        <v>zinco-</v>
      </c>
      <c r="II975" s="60" t="str">
        <f t="shared" si="2900"/>
        <v>mangano-</v>
      </c>
      <c r="IJ975" s="60" t="e">
        <f t="shared" si="2901"/>
        <v>#DIV/0!</v>
      </c>
      <c r="IK975" s="60" t="e">
        <f t="shared" si="2902"/>
        <v>#DIV/0!</v>
      </c>
      <c r="IL975" s="60" t="e">
        <f t="shared" si="2903"/>
        <v>#DIV/0!</v>
      </c>
      <c r="IM975" s="60" t="e">
        <f t="shared" si="2904"/>
        <v>#DIV/0!</v>
      </c>
      <c r="IN975" s="60" t="str">
        <f t="shared" si="2905"/>
        <v/>
      </c>
      <c r="IO975" s="60" t="str">
        <f t="shared" si="2906"/>
        <v/>
      </c>
      <c r="IP975" s="57"/>
      <c r="IQ975" s="57" t="str">
        <f t="shared" si="2907"/>
        <v>ERROR!!</v>
      </c>
    </row>
    <row r="976" spans="24:251">
      <c r="X976" s="29">
        <f t="shared" si="2908"/>
        <v>0</v>
      </c>
      <c r="Y976" s="29">
        <f t="shared" si="2909"/>
        <v>0</v>
      </c>
      <c r="Z976" s="29" t="e">
        <f t="shared" si="2910"/>
        <v>#DIV/0!</v>
      </c>
      <c r="AA976" s="29" t="e">
        <f t="shared" si="2911"/>
        <v>#DIV/0!</v>
      </c>
      <c r="AB976" s="29" t="e">
        <f t="shared" si="2912"/>
        <v>#DIV/0!</v>
      </c>
      <c r="AC976" s="29" t="e">
        <f t="shared" si="2913"/>
        <v>#DIV/0!</v>
      </c>
      <c r="AF976" s="23">
        <v>60.084299999999999</v>
      </c>
      <c r="AG976" s="23">
        <v>79.878799999999998</v>
      </c>
      <c r="AH976" s="23">
        <v>101.96120000000001</v>
      </c>
      <c r="AI976" s="23">
        <v>151.99039999999999</v>
      </c>
      <c r="AJ976" s="23">
        <v>159.69</v>
      </c>
      <c r="AK976" s="23">
        <v>71.846400000000003</v>
      </c>
      <c r="AL976" s="23">
        <v>70.9375</v>
      </c>
      <c r="AM976" s="23">
        <v>40.304400000000001</v>
      </c>
      <c r="AN976" s="23">
        <v>56.077399999999997</v>
      </c>
      <c r="AO976" s="23">
        <v>61.978999999999999</v>
      </c>
      <c r="AP976" s="23">
        <v>94.195999999999998</v>
      </c>
      <c r="AQ976" s="23">
        <v>18.998000000000001</v>
      </c>
      <c r="AR976" s="23">
        <v>35.450000000000003</v>
      </c>
      <c r="AS976" s="23">
        <v>29.88</v>
      </c>
      <c r="AT976" s="23">
        <v>74.691999999999993</v>
      </c>
      <c r="AU976" s="23">
        <v>81.39</v>
      </c>
      <c r="AX976" s="54">
        <f t="shared" si="2768"/>
        <v>0</v>
      </c>
      <c r="AY976" s="54">
        <f t="shared" si="2769"/>
        <v>0</v>
      </c>
      <c r="AZ976" s="54">
        <f t="shared" si="2770"/>
        <v>0</v>
      </c>
      <c r="BA976" s="54">
        <f t="shared" si="2771"/>
        <v>0</v>
      </c>
      <c r="BB976" s="54">
        <f t="shared" si="2772"/>
        <v>0</v>
      </c>
      <c r="BC976" s="54">
        <f t="shared" si="2773"/>
        <v>0</v>
      </c>
      <c r="BD976" s="54">
        <f t="shared" si="2774"/>
        <v>0</v>
      </c>
      <c r="BE976" s="54">
        <f t="shared" si="2775"/>
        <v>0</v>
      </c>
      <c r="BF976" s="54">
        <f t="shared" si="2776"/>
        <v>0</v>
      </c>
      <c r="BG976" s="54">
        <f t="shared" si="2777"/>
        <v>0</v>
      </c>
      <c r="BH976" s="54">
        <f t="shared" si="2778"/>
        <v>0</v>
      </c>
      <c r="BI976" s="54">
        <f t="shared" si="2779"/>
        <v>0</v>
      </c>
      <c r="BJ976" s="54">
        <f t="shared" si="2780"/>
        <v>0</v>
      </c>
      <c r="BK976" s="54">
        <f t="shared" si="2781"/>
        <v>0</v>
      </c>
      <c r="BL976" s="54">
        <f t="shared" si="2782"/>
        <v>0</v>
      </c>
      <c r="BM976" s="42"/>
      <c r="BO976" s="54">
        <f>'Norm-coeff'!$C$2+$AX976*'Norm-coeff'!$D$2+$AY976*'Norm-coeff'!$E$2+$AZ976*'Norm-coeff'!$F$2+$BA976*'Norm-coeff'!$G$2+$BB976*'Norm-coeff'!$H$2+$BC976*'Norm-coeff'!$I$2+$BD976*'Norm-coeff'!$J$2+$BE976*'Norm-coeff'!$K$2+$BF976*'Norm-coeff'!$L$2+$BG976*'Norm-coeff'!$M$2+$BH976*'Norm-coeff'!$N$2+$BI976*'Norm-coeff'!$O$2</f>
        <v>5.4045421474420303</v>
      </c>
      <c r="BP976" s="54">
        <f>'Norm-coeff'!$C$3+$AX976*'Norm-coeff'!$D$3+$AY976*'Norm-coeff'!$E$3+$AZ976*'Norm-coeff'!$F$3+$BA976*'Norm-coeff'!$G$3+$BB976*'Norm-coeff'!$H$3+$BC976*'Norm-coeff'!$I$3+$BD976*'Norm-coeff'!$J$3+$BE976*'Norm-coeff'!$K$3+$BF976*'Norm-coeff'!$L$3+$BG976*'Norm-coeff'!$M$3+$BH976*'Norm-coeff'!$N$3+$BI976*'Norm-coeff'!$O$3</f>
        <v>3.15319116612705</v>
      </c>
      <c r="BQ976" s="54">
        <f>'Norm-coeff'!$C$4+$AX976*'Norm-coeff'!$D$4+$AY976*'Norm-coeff'!$E$4+$AZ976*'Norm-coeff'!$F$4+$BA976*'Norm-coeff'!$G$4+$BB976*'Norm-coeff'!$H$4+$BC976*'Norm-coeff'!$I$4+$BD976*'Norm-coeff'!$J$4+$BE976*'Norm-coeff'!$K$4+$BF976*'Norm-coeff'!$L$4+$BG976*'Norm-coeff'!$M$4+$BH976*'Norm-coeff'!$N$4+$BI976*'Norm-coeff'!$O$4</f>
        <v>1.42115649462768</v>
      </c>
      <c r="BR976" s="54">
        <f>'Norm-coeff'!$C$5+$AX976*'Norm-coeff'!$D$5+$AY976*'Norm-coeff'!$E$5+$AZ976*'Norm-coeff'!$F$5+$BA976*'Norm-coeff'!$G$5+$BB976*'Norm-coeff'!$H$5+$BC976*'Norm-coeff'!$I$5+$BD976*'Norm-coeff'!$J$5+$BE976*'Norm-coeff'!$K$5+$BF976*'Norm-coeff'!$L$5+$BG976*'Norm-coeff'!$M$5+$BH976*'Norm-coeff'!$N$5+$BI976*'Norm-coeff'!$O$5</f>
        <v>1.0553329241296201</v>
      </c>
      <c r="BS976" s="54">
        <f>'Norm-coeff'!$C$6+$AX976*'Norm-coeff'!$D$6+$AY976*'Norm-coeff'!$E$6+$AZ976*'Norm-coeff'!$F$6+$BA976*'Norm-coeff'!$G$6+$BB976*'Norm-coeff'!$H$6+$BC976*'Norm-coeff'!$I$6+$BD976*'Norm-coeff'!$J$6+$BE976*'Norm-coeff'!$K$6+$BF976*'Norm-coeff'!$L$6+$BG976*'Norm-coeff'!$M$6+$BH976*'Norm-coeff'!$N$6+$BI976*'Norm-coeff'!$O$6</f>
        <v>-1.48700885495103E-2</v>
      </c>
      <c r="BT976" s="54">
        <f>'Norm-coeff'!$C$7+$AX976*'Norm-coeff'!$D$7+$AY976*'Norm-coeff'!$E$7+$AZ976*'Norm-coeff'!$F$7+$BA976*'Norm-coeff'!$G$7+$BB976*'Norm-coeff'!$H$7+$BC976*'Norm-coeff'!$I$7+$BD976*'Norm-coeff'!$J$7+$BE976*'Norm-coeff'!$K$7+$BF976*'Norm-coeff'!$L$7+$BG976*'Norm-coeff'!$M$7+$BH976*'Norm-coeff'!$N$7+$BI976*'Norm-coeff'!$O$7</f>
        <v>2.0907583608832998</v>
      </c>
      <c r="BU976" s="54">
        <f>'Norm-coeff'!$C$8+$AX976*'Norm-coeff'!$D$8+$AY976*'Norm-coeff'!$E$8+$AZ976*'Norm-coeff'!$F$8+$BA976*'Norm-coeff'!$G$8+$BB976*'Norm-coeff'!$H$8+$BC976*'Norm-coeff'!$I$8+$BD976*'Norm-coeff'!$J$8+$BE976*'Norm-coeff'!$K$8+$BF976*'Norm-coeff'!$L$8+$BG976*'Norm-coeff'!$M$8+$BH976*'Norm-coeff'!$N$8+$BI976*'Norm-coeff'!$O$8</f>
        <v>0.65894159836244504</v>
      </c>
      <c r="BV976" s="54">
        <f>'Norm-coeff'!$C$9+$AX976*'Norm-coeff'!$D$9+$AY976*'Norm-coeff'!$E$9+$AZ976*'Norm-coeff'!$F$9+$BA976*'Norm-coeff'!$G$9+$BB976*'Norm-coeff'!$H$9+$BC976*'Norm-coeff'!$I$9+$BD976*'Norm-coeff'!$J$9+$BE976*'Norm-coeff'!$K$9+$BF976*'Norm-coeff'!$L$9+$BG976*'Norm-coeff'!$M$9+$BH976*'Norm-coeff'!$N$9+$BI976*'Norm-coeff'!$O$9</f>
        <v>1.48961085014701</v>
      </c>
      <c r="BW976" s="54">
        <f>'Norm-coeff'!$C$10+$AX976*'Norm-coeff'!$D$10+$AY976*'Norm-coeff'!$E$10+$AZ976*'Norm-coeff'!$F$10+$BA976*'Norm-coeff'!$G$10+$BB976*'Norm-coeff'!$H$10+$BC976*'Norm-coeff'!$I$10+$BD976*'Norm-coeff'!$J$10+$BE976*'Norm-coeff'!$K$10+$BF976*'Norm-coeff'!$L$10+$BG976*'Norm-coeff'!$M$10+$BH976*'Norm-coeff'!$N$10+$BI976*'Norm-coeff'!$O$10</f>
        <v>1.42058735749591</v>
      </c>
      <c r="BX976" s="54">
        <f>'Norm-coeff'!$C$11+$AX976*'Norm-coeff'!$D$11+$AY976*'Norm-coeff'!$E$11+$AZ976*'Norm-coeff'!$F$11+$BA976*'Norm-coeff'!$G$11+$BB976*'Norm-coeff'!$H$11+$BC976*'Norm-coeff'!$I$11+$BD976*'Norm-coeff'!$J$11+$BE976*'Norm-coeff'!$K$11+$BF976*'Norm-coeff'!$L$11+$BG976*'Norm-coeff'!$M$11+$BH976*'Norm-coeff'!$N$11+$BI976*'Norm-coeff'!$O$11</f>
        <v>0.221233014421479</v>
      </c>
      <c r="BY976" s="54">
        <f>'Norm-coeff'!$C$12+$AX976*'Norm-coeff'!$D$12+$AY976*'Norm-coeff'!$E$12+$AZ976*'Norm-coeff'!$F$12+$BA976*'Norm-coeff'!$G$12+$BB976*'Norm-coeff'!$H$12+$BC976*'Norm-coeff'!$I$12+$BD976*'Norm-coeff'!$J$12+$BE976*'Norm-coeff'!$K$12+$BF976*'Norm-coeff'!$L$12+$BG976*'Norm-coeff'!$M$12+$BH976*'Norm-coeff'!$N$12+$BI976*'Norm-coeff'!$O$12</f>
        <v>0.283527502056037</v>
      </c>
      <c r="BZ976" s="54">
        <f>'Norm-coeff'!$C$13+$AX976*'Norm-coeff'!$D$13+$AY976*'Norm-coeff'!$E$13+$AZ976*'Norm-coeff'!$F$13+$BA976*'Norm-coeff'!$G$13+$BB976*'Norm-coeff'!$H$13+$BC976*'Norm-coeff'!$I$13+$BD976*'Norm-coeff'!$J$13+$BE976*'Norm-coeff'!$K$13+$BF976*'Norm-coeff'!$L$13+$BG976*'Norm-coeff'!$M$13+$BH976*'Norm-coeff'!$N$13+$BI976*'Norm-coeff'!$O$13</f>
        <v>-4.1864930554451202E-2</v>
      </c>
      <c r="CA976" s="54">
        <f>'Norm-coeff'!$C$14+$AX976*'Norm-coeff'!$D$14+$AY976*'Norm-coeff'!$E$14+$AZ976*'Norm-coeff'!$F$14+$BA976*'Norm-coeff'!$G$14+$BB976*'Norm-coeff'!$H$14+$BC976*'Norm-coeff'!$I$14+$BD976*'Norm-coeff'!$J$14+$BE976*'Norm-coeff'!$K$14+$BF976*'Norm-coeff'!$L$14+$BG976*'Norm-coeff'!$M$14+$BH976*'Norm-coeff'!$N$14+$BI976*'Norm-coeff'!$O$14</f>
        <v>4.2526983164477103</v>
      </c>
      <c r="CC976" s="54">
        <f t="shared" si="2783"/>
        <v>0</v>
      </c>
      <c r="CG976" s="54">
        <f t="shared" si="2784"/>
        <v>0</v>
      </c>
      <c r="CH976" s="54">
        <f t="shared" si="2767"/>
        <v>0</v>
      </c>
      <c r="CI976" s="54">
        <f t="shared" si="2785"/>
        <v>0</v>
      </c>
      <c r="CJ976" s="56">
        <f t="shared" si="2786"/>
        <v>0</v>
      </c>
      <c r="CK976" s="54">
        <f t="shared" si="2787"/>
        <v>0</v>
      </c>
      <c r="CL976" s="54">
        <f t="shared" si="2788"/>
        <v>0</v>
      </c>
      <c r="CM976" s="54">
        <f t="shared" si="2789"/>
        <v>0</v>
      </c>
      <c r="CN976" s="54">
        <f t="shared" si="2790"/>
        <v>0</v>
      </c>
      <c r="CO976" s="54">
        <f t="shared" si="2791"/>
        <v>0</v>
      </c>
      <c r="CP976" s="54">
        <f t="shared" si="2792"/>
        <v>0</v>
      </c>
      <c r="CQ976" s="54">
        <f t="shared" si="2793"/>
        <v>0</v>
      </c>
      <c r="CR976" s="54">
        <f t="shared" si="2794"/>
        <v>0</v>
      </c>
      <c r="CS976" s="54">
        <f t="shared" si="2795"/>
        <v>0</v>
      </c>
      <c r="CU976" s="54">
        <f t="shared" si="2796"/>
        <v>0</v>
      </c>
      <c r="CV976" s="54">
        <f t="shared" si="2797"/>
        <v>0</v>
      </c>
      <c r="CW976" s="54">
        <f t="shared" si="2798"/>
        <v>0</v>
      </c>
      <c r="CX976" s="54">
        <f t="shared" si="2799"/>
        <v>0</v>
      </c>
      <c r="CZ976" s="54">
        <f t="shared" si="2800"/>
        <v>0</v>
      </c>
      <c r="DA976" s="54">
        <f t="shared" si="2801"/>
        <v>0</v>
      </c>
      <c r="DB976" s="54">
        <f t="shared" si="2802"/>
        <v>0</v>
      </c>
      <c r="DC976" s="54">
        <f t="shared" si="2803"/>
        <v>0</v>
      </c>
      <c r="DD976" s="54">
        <f t="shared" si="2804"/>
        <v>0</v>
      </c>
      <c r="DE976" s="54">
        <f t="shared" si="2805"/>
        <v>0</v>
      </c>
      <c r="DF976" s="54">
        <f t="shared" si="2806"/>
        <v>0</v>
      </c>
      <c r="DG976" s="54">
        <f t="shared" si="2807"/>
        <v>2</v>
      </c>
      <c r="DH976" s="71">
        <f t="shared" si="2808"/>
        <v>0</v>
      </c>
      <c r="DI976" s="71">
        <f t="shared" si="2809"/>
        <v>0</v>
      </c>
      <c r="DJ976" s="54">
        <f t="shared" si="2810"/>
        <v>0</v>
      </c>
      <c r="DK976" s="54">
        <f t="shared" si="2811"/>
        <v>2</v>
      </c>
      <c r="DL976" s="4">
        <f t="shared" si="2741"/>
        <v>0</v>
      </c>
      <c r="DM976" s="3">
        <f t="shared" si="2812"/>
        <v>0</v>
      </c>
      <c r="DN976" s="3">
        <f t="shared" si="2813"/>
        <v>0</v>
      </c>
      <c r="DO976" s="4" t="e">
        <f t="shared" si="2814"/>
        <v>#DIV/0!</v>
      </c>
      <c r="DP976" s="57"/>
      <c r="DQ976" s="57"/>
      <c r="DR976" s="56">
        <f t="shared" si="2742"/>
        <v>2</v>
      </c>
      <c r="DS976" s="56">
        <f t="shared" si="2743"/>
        <v>0</v>
      </c>
      <c r="DT976" s="38">
        <f t="shared" si="2744"/>
        <v>0</v>
      </c>
      <c r="DU976" s="38">
        <f t="shared" si="2815"/>
        <v>2</v>
      </c>
      <c r="DV976" s="38">
        <f t="shared" si="2745"/>
        <v>0</v>
      </c>
      <c r="DW976" s="39">
        <f t="shared" si="2746"/>
        <v>0</v>
      </c>
      <c r="DX976" s="39">
        <f t="shared" si="2747"/>
        <v>0</v>
      </c>
      <c r="DY976" s="39">
        <f t="shared" si="2748"/>
        <v>0</v>
      </c>
      <c r="DZ976" s="39">
        <f t="shared" si="2749"/>
        <v>0</v>
      </c>
      <c r="EA976" s="39">
        <f t="shared" si="2750"/>
        <v>0</v>
      </c>
      <c r="EB976" s="37" t="e">
        <f t="shared" si="2816"/>
        <v>#DIV/0!</v>
      </c>
      <c r="EC976" s="37" t="e">
        <f t="shared" si="2817"/>
        <v>#DIV/0!</v>
      </c>
      <c r="ED976" s="37" t="e">
        <f t="shared" si="2818"/>
        <v>#DIV/0!</v>
      </c>
      <c r="EE976" s="37" t="e">
        <f t="shared" si="2819"/>
        <v>#DIV/0!</v>
      </c>
      <c r="EF976" s="39" t="e">
        <f t="shared" si="2820"/>
        <v>#DIV/0!</v>
      </c>
      <c r="EG976" s="37" t="e">
        <f t="shared" si="2821"/>
        <v>#DIV/0!</v>
      </c>
      <c r="EH976" s="37" t="e">
        <f t="shared" si="2822"/>
        <v>#DIV/0!</v>
      </c>
      <c r="EI976" s="11" t="b">
        <f t="shared" si="2823"/>
        <v>1</v>
      </c>
      <c r="EJ976" s="11" t="b">
        <f t="shared" si="2824"/>
        <v>0</v>
      </c>
      <c r="EK976" s="39" t="e">
        <f t="shared" si="2825"/>
        <v>#DIV/0!</v>
      </c>
      <c r="EL976" s="39" t="e">
        <f t="shared" si="2826"/>
        <v>#DIV/0!</v>
      </c>
      <c r="EM976" s="39" t="e">
        <f t="shared" si="2827"/>
        <v>#DIV/0!</v>
      </c>
      <c r="EN976" s="39" t="e">
        <f t="shared" si="2828"/>
        <v>#DIV/0!</v>
      </c>
      <c r="EO976" s="39" t="e">
        <f t="shared" si="2829"/>
        <v>#DIV/0!</v>
      </c>
      <c r="EP976" s="39" t="e">
        <f t="shared" si="2830"/>
        <v>#DIV/0!</v>
      </c>
      <c r="EQ976" s="39" t="e">
        <f t="shared" si="2831"/>
        <v>#DIV/0!</v>
      </c>
      <c r="ER976" s="39" t="e">
        <f t="shared" si="2832"/>
        <v>#DIV/0!</v>
      </c>
      <c r="ES976" s="58" t="str">
        <f t="shared" si="2833"/>
        <v>(OH,F,Cl)-dominate amphibole</v>
      </c>
      <c r="ET976" s="58" t="e">
        <f t="shared" si="2834"/>
        <v>#N/A</v>
      </c>
      <c r="EU976" s="56">
        <f t="shared" si="2751"/>
        <v>0</v>
      </c>
      <c r="EV976" s="56">
        <f t="shared" si="2752"/>
        <v>0</v>
      </c>
      <c r="EW976" s="56">
        <f t="shared" si="2753"/>
        <v>0</v>
      </c>
      <c r="EX976" s="56">
        <f t="shared" si="2754"/>
        <v>0</v>
      </c>
      <c r="EY976" s="56">
        <f t="shared" si="2755"/>
        <v>0</v>
      </c>
      <c r="EZ976" s="56">
        <f t="shared" si="2756"/>
        <v>0</v>
      </c>
      <c r="FA976" s="39">
        <f t="shared" si="2757"/>
        <v>0</v>
      </c>
      <c r="FB976" s="39">
        <f t="shared" si="2758"/>
        <v>0</v>
      </c>
      <c r="FC976" s="54">
        <f t="shared" si="2759"/>
        <v>0</v>
      </c>
      <c r="FD976" s="54">
        <f t="shared" si="2760"/>
        <v>0</v>
      </c>
      <c r="FE976" s="39">
        <f t="shared" si="2761"/>
        <v>0</v>
      </c>
      <c r="FF976" s="54">
        <f t="shared" si="2762"/>
        <v>0</v>
      </c>
      <c r="FG976" s="39">
        <f t="shared" si="2763"/>
        <v>0</v>
      </c>
      <c r="FH976" s="39">
        <f t="shared" si="2835"/>
        <v>0</v>
      </c>
      <c r="FI976" s="39">
        <f t="shared" si="2836"/>
        <v>0</v>
      </c>
      <c r="FJ976" s="39">
        <f t="shared" si="2837"/>
        <v>0</v>
      </c>
      <c r="FK976" s="39" t="e">
        <f t="shared" si="2838"/>
        <v>#DIV/0!</v>
      </c>
      <c r="FL976" s="39" t="e">
        <f t="shared" si="2839"/>
        <v>#DIV/0!</v>
      </c>
      <c r="FM976" s="39" t="e">
        <f t="shared" si="2840"/>
        <v>#DIV/0!</v>
      </c>
      <c r="FN976" s="39">
        <f t="shared" si="2841"/>
        <v>1</v>
      </c>
      <c r="FO976" s="39">
        <f t="shared" si="2764"/>
        <v>0</v>
      </c>
      <c r="FP976" s="39">
        <f t="shared" si="2765"/>
        <v>0</v>
      </c>
      <c r="FQ976" s="39">
        <f t="shared" si="2766"/>
        <v>0</v>
      </c>
      <c r="FR976" s="39">
        <f t="shared" si="2842"/>
        <v>0</v>
      </c>
      <c r="FS976" s="39">
        <f t="shared" si="2843"/>
        <v>0</v>
      </c>
      <c r="FU976" s="39" t="e">
        <f t="shared" si="2844"/>
        <v>#DIV/0!</v>
      </c>
      <c r="FV976" s="39" t="e">
        <f t="shared" si="2845"/>
        <v>#DIV/0!</v>
      </c>
      <c r="FW976" s="39" t="e">
        <f t="shared" si="2846"/>
        <v>#DIV/0!</v>
      </c>
      <c r="FY976" s="39" t="e">
        <f t="shared" si="2847"/>
        <v>#DIV/0!</v>
      </c>
      <c r="FZ976" s="39" t="e">
        <f t="shared" si="2848"/>
        <v>#DIV/0!</v>
      </c>
      <c r="GA976" s="39" t="e">
        <f t="shared" si="2849"/>
        <v>#DIV/0!</v>
      </c>
      <c r="GB976" s="39" t="e">
        <f t="shared" si="2850"/>
        <v>#DIV/0!</v>
      </c>
      <c r="GC976" s="39" t="e">
        <f t="shared" si="2851"/>
        <v>#DIV/0!</v>
      </c>
      <c r="GD976" s="39" t="e">
        <f t="shared" si="2852"/>
        <v>#DIV/0!</v>
      </c>
      <c r="GE976" s="39" t="e">
        <f t="shared" si="2853"/>
        <v>#DIV/0!</v>
      </c>
      <c r="GF976" s="39" t="e">
        <f t="shared" si="2854"/>
        <v>#DIV/0!</v>
      </c>
      <c r="GG976" s="39" t="e">
        <f t="shared" si="2855"/>
        <v>#DIV/0!</v>
      </c>
      <c r="GH976" s="39" t="e">
        <f t="shared" si="2856"/>
        <v>#DIV/0!</v>
      </c>
      <c r="GI976" s="39"/>
      <c r="GJ976" s="39" t="e">
        <f t="shared" si="2857"/>
        <v>#DIV/0!</v>
      </c>
      <c r="GK976" s="39" t="e">
        <f t="shared" si="2858"/>
        <v>#DIV/0!</v>
      </c>
      <c r="GL976" s="39" t="e">
        <f t="shared" si="2859"/>
        <v>#DIV/0!</v>
      </c>
      <c r="GM976" s="39" t="e">
        <f t="shared" si="2860"/>
        <v>#DIV/0!</v>
      </c>
      <c r="GN976" s="39" t="e">
        <f t="shared" si="2861"/>
        <v>#DIV/0!</v>
      </c>
      <c r="GO976" s="57"/>
      <c r="GP976" s="57" t="e">
        <f t="shared" si="2862"/>
        <v>#DIV/0!</v>
      </c>
      <c r="GQ976" s="59" t="e">
        <f t="shared" si="2863"/>
        <v>#DIV/0!</v>
      </c>
      <c r="GR976" s="41" t="e">
        <f t="shared" si="2864"/>
        <v>#DIV/0!</v>
      </c>
      <c r="GS976" s="57" t="e">
        <f t="shared" si="2865"/>
        <v>#DIV/0!</v>
      </c>
      <c r="GT976" s="57" t="e">
        <f t="shared" si="2866"/>
        <v>#DIV/0!</v>
      </c>
      <c r="GU976" s="57" t="e">
        <f t="shared" si="2867"/>
        <v>#DIV/0!</v>
      </c>
      <c r="GV976" s="57"/>
      <c r="GW976" s="42" t="e">
        <f t="shared" si="2868"/>
        <v>#DIV/0!</v>
      </c>
      <c r="GX976" s="42" t="e">
        <f t="shared" si="2869"/>
        <v>#DIV/0!</v>
      </c>
      <c r="GY976" s="42" t="e">
        <f t="shared" si="2870"/>
        <v>#DIV/0!</v>
      </c>
      <c r="GZ976" s="57"/>
      <c r="HA976" s="2" t="e">
        <f t="shared" si="2871"/>
        <v>#DIV/0!</v>
      </c>
      <c r="HB976" s="2" t="e">
        <f t="shared" si="2872"/>
        <v>#DIV/0!</v>
      </c>
      <c r="HC976" s="2" t="e">
        <f t="shared" si="2873"/>
        <v>#DIV/0!</v>
      </c>
      <c r="HD976" s="2" t="e">
        <f t="shared" si="2874"/>
        <v>#DIV/0!</v>
      </c>
      <c r="HE976" s="2" t="e">
        <f t="shared" si="2875"/>
        <v>#DIV/0!</v>
      </c>
      <c r="HF976" s="2" t="e">
        <f t="shared" si="2876"/>
        <v>#DIV/0!</v>
      </c>
      <c r="HG976" s="2" t="e">
        <f t="shared" si="2877"/>
        <v>#DIV/0!</v>
      </c>
      <c r="HH976" s="2" t="e">
        <f t="shared" si="2878"/>
        <v>#DIV/0!</v>
      </c>
      <c r="HI976" s="2" t="e">
        <f t="shared" si="2879"/>
        <v>#DIV/0!</v>
      </c>
      <c r="HJ976" s="11" t="e">
        <f t="shared" si="2880"/>
        <v>#DIV/0!</v>
      </c>
      <c r="HK976" s="60" t="e">
        <f t="shared" si="2881"/>
        <v>#DIV/0!</v>
      </c>
      <c r="HL976" s="57"/>
      <c r="HM976" s="57" t="e">
        <f t="shared" si="2882"/>
        <v>#DIV/0!</v>
      </c>
      <c r="HN976" s="57" t="e">
        <f t="shared" si="2883"/>
        <v>#DIV/0!</v>
      </c>
      <c r="HO976" s="57" t="e">
        <f t="shared" si="2884"/>
        <v>#DIV/0!</v>
      </c>
      <c r="HP976" s="57" t="e">
        <f t="shared" si="2885"/>
        <v>#DIV/0!</v>
      </c>
      <c r="HQ976" s="57" t="e">
        <f t="shared" si="2886"/>
        <v>#DIV/0!</v>
      </c>
      <c r="HR976" s="57"/>
      <c r="HS976" s="57" t="e">
        <f t="shared" si="2887"/>
        <v>#DIV/0!</v>
      </c>
      <c r="HT976" s="57" t="e">
        <f t="shared" si="2888"/>
        <v>#DIV/0!</v>
      </c>
      <c r="HU976" s="57" t="e">
        <f t="shared" si="2889"/>
        <v>#DIV/0!</v>
      </c>
      <c r="HV976" s="57" t="e">
        <f t="shared" si="2890"/>
        <v>#DIV/0!</v>
      </c>
      <c r="HW976" s="57" t="e">
        <f t="shared" si="2891"/>
        <v>#DIV/0!</v>
      </c>
      <c r="HX976" s="57"/>
      <c r="HY976" s="57" t="e">
        <f t="shared" si="2892"/>
        <v>#DIV/0!</v>
      </c>
      <c r="HZ976" s="57" t="e">
        <f t="shared" si="2893"/>
        <v>#DIV/0!</v>
      </c>
      <c r="IA976" s="57"/>
      <c r="IB976" s="61">
        <f t="shared" si="2894"/>
        <v>0</v>
      </c>
      <c r="IC976" s="57" t="str">
        <f t="shared" si="2895"/>
        <v/>
      </c>
      <c r="ID976" s="42"/>
      <c r="IE976" s="2" t="str">
        <f t="shared" si="2896"/>
        <v/>
      </c>
      <c r="IF976" s="60" t="e">
        <f t="shared" si="2897"/>
        <v>#DIV/0!</v>
      </c>
      <c r="IG976" s="60" t="str">
        <f t="shared" si="2898"/>
        <v/>
      </c>
      <c r="IH976" s="60" t="str">
        <f t="shared" si="2899"/>
        <v>zinco-</v>
      </c>
      <c r="II976" s="60" t="str">
        <f t="shared" si="2900"/>
        <v>mangano-</v>
      </c>
      <c r="IJ976" s="60" t="e">
        <f t="shared" si="2901"/>
        <v>#DIV/0!</v>
      </c>
      <c r="IK976" s="60" t="e">
        <f t="shared" si="2902"/>
        <v>#DIV/0!</v>
      </c>
      <c r="IL976" s="60" t="e">
        <f t="shared" si="2903"/>
        <v>#DIV/0!</v>
      </c>
      <c r="IM976" s="60" t="e">
        <f t="shared" si="2904"/>
        <v>#DIV/0!</v>
      </c>
      <c r="IN976" s="60" t="str">
        <f t="shared" si="2905"/>
        <v/>
      </c>
      <c r="IO976" s="60" t="str">
        <f t="shared" si="2906"/>
        <v/>
      </c>
      <c r="IP976" s="57"/>
      <c r="IQ976" s="57" t="str">
        <f t="shared" si="2907"/>
        <v>ERROR!!</v>
      </c>
    </row>
    <row r="977" spans="24:251">
      <c r="X977" s="29">
        <f t="shared" si="2908"/>
        <v>0</v>
      </c>
      <c r="Y977" s="29">
        <f t="shared" si="2909"/>
        <v>0</v>
      </c>
      <c r="Z977" s="29" t="e">
        <f t="shared" si="2910"/>
        <v>#DIV/0!</v>
      </c>
      <c r="AA977" s="29" t="e">
        <f t="shared" si="2911"/>
        <v>#DIV/0!</v>
      </c>
      <c r="AB977" s="29" t="e">
        <f t="shared" si="2912"/>
        <v>#DIV/0!</v>
      </c>
      <c r="AC977" s="29" t="e">
        <f t="shared" si="2913"/>
        <v>#DIV/0!</v>
      </c>
      <c r="AF977" s="23">
        <v>60.084299999999999</v>
      </c>
      <c r="AG977" s="23">
        <v>79.878799999999998</v>
      </c>
      <c r="AH977" s="23">
        <v>101.96120000000001</v>
      </c>
      <c r="AI977" s="23">
        <v>151.99039999999999</v>
      </c>
      <c r="AJ977" s="23">
        <v>159.69</v>
      </c>
      <c r="AK977" s="23">
        <v>71.846400000000003</v>
      </c>
      <c r="AL977" s="23">
        <v>70.9375</v>
      </c>
      <c r="AM977" s="23">
        <v>40.304400000000001</v>
      </c>
      <c r="AN977" s="23">
        <v>56.077399999999997</v>
      </c>
      <c r="AO977" s="23">
        <v>61.978999999999999</v>
      </c>
      <c r="AP977" s="23">
        <v>94.195999999999998</v>
      </c>
      <c r="AQ977" s="23">
        <v>18.998000000000001</v>
      </c>
      <c r="AR977" s="23">
        <v>35.450000000000003</v>
      </c>
      <c r="AS977" s="23">
        <v>29.88</v>
      </c>
      <c r="AT977" s="23">
        <v>74.691999999999993</v>
      </c>
      <c r="AU977" s="23">
        <v>81.39</v>
      </c>
      <c r="AX977" s="54">
        <f t="shared" si="2768"/>
        <v>0</v>
      </c>
      <c r="AY977" s="54">
        <f t="shared" si="2769"/>
        <v>0</v>
      </c>
      <c r="AZ977" s="54">
        <f t="shared" si="2770"/>
        <v>0</v>
      </c>
      <c r="BA977" s="54">
        <f t="shared" si="2771"/>
        <v>0</v>
      </c>
      <c r="BB977" s="54">
        <f t="shared" si="2772"/>
        <v>0</v>
      </c>
      <c r="BC977" s="54">
        <f t="shared" si="2773"/>
        <v>0</v>
      </c>
      <c r="BD977" s="54">
        <f t="shared" si="2774"/>
        <v>0</v>
      </c>
      <c r="BE977" s="54">
        <f t="shared" si="2775"/>
        <v>0</v>
      </c>
      <c r="BF977" s="54">
        <f t="shared" si="2776"/>
        <v>0</v>
      </c>
      <c r="BG977" s="54">
        <f t="shared" si="2777"/>
        <v>0</v>
      </c>
      <c r="BH977" s="54">
        <f t="shared" si="2778"/>
        <v>0</v>
      </c>
      <c r="BI977" s="54">
        <f t="shared" si="2779"/>
        <v>0</v>
      </c>
      <c r="BJ977" s="54">
        <f t="shared" si="2780"/>
        <v>0</v>
      </c>
      <c r="BK977" s="54">
        <f t="shared" si="2781"/>
        <v>0</v>
      </c>
      <c r="BL977" s="54">
        <f t="shared" si="2782"/>
        <v>0</v>
      </c>
      <c r="BM977" s="42"/>
      <c r="BO977" s="54">
        <f>'Norm-coeff'!$C$2+$AX977*'Norm-coeff'!$D$2+$AY977*'Norm-coeff'!$E$2+$AZ977*'Norm-coeff'!$F$2+$BA977*'Norm-coeff'!$G$2+$BB977*'Norm-coeff'!$H$2+$BC977*'Norm-coeff'!$I$2+$BD977*'Norm-coeff'!$J$2+$BE977*'Norm-coeff'!$K$2+$BF977*'Norm-coeff'!$L$2+$BG977*'Norm-coeff'!$M$2+$BH977*'Norm-coeff'!$N$2+$BI977*'Norm-coeff'!$O$2</f>
        <v>5.4045421474420303</v>
      </c>
      <c r="BP977" s="54">
        <f>'Norm-coeff'!$C$3+$AX977*'Norm-coeff'!$D$3+$AY977*'Norm-coeff'!$E$3+$AZ977*'Norm-coeff'!$F$3+$BA977*'Norm-coeff'!$G$3+$BB977*'Norm-coeff'!$H$3+$BC977*'Norm-coeff'!$I$3+$BD977*'Norm-coeff'!$J$3+$BE977*'Norm-coeff'!$K$3+$BF977*'Norm-coeff'!$L$3+$BG977*'Norm-coeff'!$M$3+$BH977*'Norm-coeff'!$N$3+$BI977*'Norm-coeff'!$O$3</f>
        <v>3.15319116612705</v>
      </c>
      <c r="BQ977" s="54">
        <f>'Norm-coeff'!$C$4+$AX977*'Norm-coeff'!$D$4+$AY977*'Norm-coeff'!$E$4+$AZ977*'Norm-coeff'!$F$4+$BA977*'Norm-coeff'!$G$4+$BB977*'Norm-coeff'!$H$4+$BC977*'Norm-coeff'!$I$4+$BD977*'Norm-coeff'!$J$4+$BE977*'Norm-coeff'!$K$4+$BF977*'Norm-coeff'!$L$4+$BG977*'Norm-coeff'!$M$4+$BH977*'Norm-coeff'!$N$4+$BI977*'Norm-coeff'!$O$4</f>
        <v>1.42115649462768</v>
      </c>
      <c r="BR977" s="54">
        <f>'Norm-coeff'!$C$5+$AX977*'Norm-coeff'!$D$5+$AY977*'Norm-coeff'!$E$5+$AZ977*'Norm-coeff'!$F$5+$BA977*'Norm-coeff'!$G$5+$BB977*'Norm-coeff'!$H$5+$BC977*'Norm-coeff'!$I$5+$BD977*'Norm-coeff'!$J$5+$BE977*'Norm-coeff'!$K$5+$BF977*'Norm-coeff'!$L$5+$BG977*'Norm-coeff'!$M$5+$BH977*'Norm-coeff'!$N$5+$BI977*'Norm-coeff'!$O$5</f>
        <v>1.0553329241296201</v>
      </c>
      <c r="BS977" s="54">
        <f>'Norm-coeff'!$C$6+$AX977*'Norm-coeff'!$D$6+$AY977*'Norm-coeff'!$E$6+$AZ977*'Norm-coeff'!$F$6+$BA977*'Norm-coeff'!$G$6+$BB977*'Norm-coeff'!$H$6+$BC977*'Norm-coeff'!$I$6+$BD977*'Norm-coeff'!$J$6+$BE977*'Norm-coeff'!$K$6+$BF977*'Norm-coeff'!$L$6+$BG977*'Norm-coeff'!$M$6+$BH977*'Norm-coeff'!$N$6+$BI977*'Norm-coeff'!$O$6</f>
        <v>-1.48700885495103E-2</v>
      </c>
      <c r="BT977" s="54">
        <f>'Norm-coeff'!$C$7+$AX977*'Norm-coeff'!$D$7+$AY977*'Norm-coeff'!$E$7+$AZ977*'Norm-coeff'!$F$7+$BA977*'Norm-coeff'!$G$7+$BB977*'Norm-coeff'!$H$7+$BC977*'Norm-coeff'!$I$7+$BD977*'Norm-coeff'!$J$7+$BE977*'Norm-coeff'!$K$7+$BF977*'Norm-coeff'!$L$7+$BG977*'Norm-coeff'!$M$7+$BH977*'Norm-coeff'!$N$7+$BI977*'Norm-coeff'!$O$7</f>
        <v>2.0907583608832998</v>
      </c>
      <c r="BU977" s="54">
        <f>'Norm-coeff'!$C$8+$AX977*'Norm-coeff'!$D$8+$AY977*'Norm-coeff'!$E$8+$AZ977*'Norm-coeff'!$F$8+$BA977*'Norm-coeff'!$G$8+$BB977*'Norm-coeff'!$H$8+$BC977*'Norm-coeff'!$I$8+$BD977*'Norm-coeff'!$J$8+$BE977*'Norm-coeff'!$K$8+$BF977*'Norm-coeff'!$L$8+$BG977*'Norm-coeff'!$M$8+$BH977*'Norm-coeff'!$N$8+$BI977*'Norm-coeff'!$O$8</f>
        <v>0.65894159836244504</v>
      </c>
      <c r="BV977" s="54">
        <f>'Norm-coeff'!$C$9+$AX977*'Norm-coeff'!$D$9+$AY977*'Norm-coeff'!$E$9+$AZ977*'Norm-coeff'!$F$9+$BA977*'Norm-coeff'!$G$9+$BB977*'Norm-coeff'!$H$9+$BC977*'Norm-coeff'!$I$9+$BD977*'Norm-coeff'!$J$9+$BE977*'Norm-coeff'!$K$9+$BF977*'Norm-coeff'!$L$9+$BG977*'Norm-coeff'!$M$9+$BH977*'Norm-coeff'!$N$9+$BI977*'Norm-coeff'!$O$9</f>
        <v>1.48961085014701</v>
      </c>
      <c r="BW977" s="54">
        <f>'Norm-coeff'!$C$10+$AX977*'Norm-coeff'!$D$10+$AY977*'Norm-coeff'!$E$10+$AZ977*'Norm-coeff'!$F$10+$BA977*'Norm-coeff'!$G$10+$BB977*'Norm-coeff'!$H$10+$BC977*'Norm-coeff'!$I$10+$BD977*'Norm-coeff'!$J$10+$BE977*'Norm-coeff'!$K$10+$BF977*'Norm-coeff'!$L$10+$BG977*'Norm-coeff'!$M$10+$BH977*'Norm-coeff'!$N$10+$BI977*'Norm-coeff'!$O$10</f>
        <v>1.42058735749591</v>
      </c>
      <c r="BX977" s="54">
        <f>'Norm-coeff'!$C$11+$AX977*'Norm-coeff'!$D$11+$AY977*'Norm-coeff'!$E$11+$AZ977*'Norm-coeff'!$F$11+$BA977*'Norm-coeff'!$G$11+$BB977*'Norm-coeff'!$H$11+$BC977*'Norm-coeff'!$I$11+$BD977*'Norm-coeff'!$J$11+$BE977*'Norm-coeff'!$K$11+$BF977*'Norm-coeff'!$L$11+$BG977*'Norm-coeff'!$M$11+$BH977*'Norm-coeff'!$N$11+$BI977*'Norm-coeff'!$O$11</f>
        <v>0.221233014421479</v>
      </c>
      <c r="BY977" s="54">
        <f>'Norm-coeff'!$C$12+$AX977*'Norm-coeff'!$D$12+$AY977*'Norm-coeff'!$E$12+$AZ977*'Norm-coeff'!$F$12+$BA977*'Norm-coeff'!$G$12+$BB977*'Norm-coeff'!$H$12+$BC977*'Norm-coeff'!$I$12+$BD977*'Norm-coeff'!$J$12+$BE977*'Norm-coeff'!$K$12+$BF977*'Norm-coeff'!$L$12+$BG977*'Norm-coeff'!$M$12+$BH977*'Norm-coeff'!$N$12+$BI977*'Norm-coeff'!$O$12</f>
        <v>0.283527502056037</v>
      </c>
      <c r="BZ977" s="54">
        <f>'Norm-coeff'!$C$13+$AX977*'Norm-coeff'!$D$13+$AY977*'Norm-coeff'!$E$13+$AZ977*'Norm-coeff'!$F$13+$BA977*'Norm-coeff'!$G$13+$BB977*'Norm-coeff'!$H$13+$BC977*'Norm-coeff'!$I$13+$BD977*'Norm-coeff'!$J$13+$BE977*'Norm-coeff'!$K$13+$BF977*'Norm-coeff'!$L$13+$BG977*'Norm-coeff'!$M$13+$BH977*'Norm-coeff'!$N$13+$BI977*'Norm-coeff'!$O$13</f>
        <v>-4.1864930554451202E-2</v>
      </c>
      <c r="CA977" s="54">
        <f>'Norm-coeff'!$C$14+$AX977*'Norm-coeff'!$D$14+$AY977*'Norm-coeff'!$E$14+$AZ977*'Norm-coeff'!$F$14+$BA977*'Norm-coeff'!$G$14+$BB977*'Norm-coeff'!$H$14+$BC977*'Norm-coeff'!$I$14+$BD977*'Norm-coeff'!$J$14+$BE977*'Norm-coeff'!$K$14+$BF977*'Norm-coeff'!$L$14+$BG977*'Norm-coeff'!$M$14+$BH977*'Norm-coeff'!$N$14+$BI977*'Norm-coeff'!$O$14</f>
        <v>4.2526983164477103</v>
      </c>
      <c r="CC977" s="54">
        <f t="shared" si="2783"/>
        <v>0</v>
      </c>
      <c r="CG977" s="54">
        <f t="shared" si="2784"/>
        <v>0</v>
      </c>
      <c r="CH977" s="54">
        <f t="shared" si="2767"/>
        <v>0</v>
      </c>
      <c r="CI977" s="54">
        <f t="shared" si="2785"/>
        <v>0</v>
      </c>
      <c r="CJ977" s="56">
        <f t="shared" si="2786"/>
        <v>0</v>
      </c>
      <c r="CK977" s="54">
        <f t="shared" si="2787"/>
        <v>0</v>
      </c>
      <c r="CL977" s="54">
        <f t="shared" si="2788"/>
        <v>0</v>
      </c>
      <c r="CM977" s="54">
        <f t="shared" si="2789"/>
        <v>0</v>
      </c>
      <c r="CN977" s="54">
        <f t="shared" si="2790"/>
        <v>0</v>
      </c>
      <c r="CO977" s="54">
        <f t="shared" si="2791"/>
        <v>0</v>
      </c>
      <c r="CP977" s="54">
        <f t="shared" si="2792"/>
        <v>0</v>
      </c>
      <c r="CQ977" s="54">
        <f t="shared" si="2793"/>
        <v>0</v>
      </c>
      <c r="CR977" s="54">
        <f t="shared" si="2794"/>
        <v>0</v>
      </c>
      <c r="CS977" s="54">
        <f t="shared" si="2795"/>
        <v>0</v>
      </c>
      <c r="CU977" s="54">
        <f t="shared" si="2796"/>
        <v>0</v>
      </c>
      <c r="CV977" s="54">
        <f t="shared" si="2797"/>
        <v>0</v>
      </c>
      <c r="CW977" s="54">
        <f t="shared" si="2798"/>
        <v>0</v>
      </c>
      <c r="CX977" s="54">
        <f t="shared" si="2799"/>
        <v>0</v>
      </c>
      <c r="CZ977" s="54">
        <f t="shared" si="2800"/>
        <v>0</v>
      </c>
      <c r="DA977" s="54">
        <f t="shared" si="2801"/>
        <v>0</v>
      </c>
      <c r="DB977" s="54">
        <f t="shared" si="2802"/>
        <v>0</v>
      </c>
      <c r="DC977" s="54">
        <f t="shared" si="2803"/>
        <v>0</v>
      </c>
      <c r="DD977" s="54">
        <f t="shared" si="2804"/>
        <v>0</v>
      </c>
      <c r="DE977" s="54">
        <f t="shared" si="2805"/>
        <v>0</v>
      </c>
      <c r="DF977" s="54">
        <f t="shared" si="2806"/>
        <v>0</v>
      </c>
      <c r="DG977" s="54">
        <f t="shared" si="2807"/>
        <v>2</v>
      </c>
      <c r="DH977" s="71">
        <f t="shared" si="2808"/>
        <v>0</v>
      </c>
      <c r="DI977" s="71">
        <f t="shared" si="2809"/>
        <v>0</v>
      </c>
      <c r="DJ977" s="54">
        <f t="shared" si="2810"/>
        <v>0</v>
      </c>
      <c r="DK977" s="54">
        <f t="shared" si="2811"/>
        <v>2</v>
      </c>
      <c r="DL977" s="4">
        <f t="shared" si="2741"/>
        <v>0</v>
      </c>
      <c r="DM977" s="3">
        <f t="shared" si="2812"/>
        <v>0</v>
      </c>
      <c r="DN977" s="3">
        <f t="shared" si="2813"/>
        <v>0</v>
      </c>
      <c r="DO977" s="4" t="e">
        <f t="shared" si="2814"/>
        <v>#DIV/0!</v>
      </c>
      <c r="DP977" s="57"/>
      <c r="DQ977" s="57"/>
      <c r="DR977" s="56">
        <f t="shared" si="2742"/>
        <v>2</v>
      </c>
      <c r="DS977" s="56">
        <f t="shared" si="2743"/>
        <v>0</v>
      </c>
      <c r="DT977" s="38">
        <f t="shared" si="2744"/>
        <v>0</v>
      </c>
      <c r="DU977" s="38">
        <f t="shared" si="2815"/>
        <v>2</v>
      </c>
      <c r="DV977" s="38">
        <f t="shared" si="2745"/>
        <v>0</v>
      </c>
      <c r="DW977" s="39">
        <f t="shared" si="2746"/>
        <v>0</v>
      </c>
      <c r="DX977" s="39">
        <f t="shared" si="2747"/>
        <v>0</v>
      </c>
      <c r="DY977" s="39">
        <f t="shared" si="2748"/>
        <v>0</v>
      </c>
      <c r="DZ977" s="39">
        <f t="shared" si="2749"/>
        <v>0</v>
      </c>
      <c r="EA977" s="39">
        <f t="shared" si="2750"/>
        <v>0</v>
      </c>
      <c r="EB977" s="37" t="e">
        <f t="shared" si="2816"/>
        <v>#DIV/0!</v>
      </c>
      <c r="EC977" s="37" t="e">
        <f t="shared" si="2817"/>
        <v>#DIV/0!</v>
      </c>
      <c r="ED977" s="37" t="e">
        <f t="shared" si="2818"/>
        <v>#DIV/0!</v>
      </c>
      <c r="EE977" s="37" t="e">
        <f t="shared" si="2819"/>
        <v>#DIV/0!</v>
      </c>
      <c r="EF977" s="39" t="e">
        <f t="shared" si="2820"/>
        <v>#DIV/0!</v>
      </c>
      <c r="EG977" s="37" t="e">
        <f t="shared" si="2821"/>
        <v>#DIV/0!</v>
      </c>
      <c r="EH977" s="37" t="e">
        <f t="shared" si="2822"/>
        <v>#DIV/0!</v>
      </c>
      <c r="EI977" s="11" t="b">
        <f t="shared" si="2823"/>
        <v>1</v>
      </c>
      <c r="EJ977" s="11" t="b">
        <f t="shared" si="2824"/>
        <v>0</v>
      </c>
      <c r="EK977" s="39" t="e">
        <f t="shared" si="2825"/>
        <v>#DIV/0!</v>
      </c>
      <c r="EL977" s="39" t="e">
        <f t="shared" si="2826"/>
        <v>#DIV/0!</v>
      </c>
      <c r="EM977" s="39" t="e">
        <f t="shared" si="2827"/>
        <v>#DIV/0!</v>
      </c>
      <c r="EN977" s="39" t="e">
        <f t="shared" si="2828"/>
        <v>#DIV/0!</v>
      </c>
      <c r="EO977" s="39" t="e">
        <f t="shared" si="2829"/>
        <v>#DIV/0!</v>
      </c>
      <c r="EP977" s="39" t="e">
        <f t="shared" si="2830"/>
        <v>#DIV/0!</v>
      </c>
      <c r="EQ977" s="39" t="e">
        <f t="shared" si="2831"/>
        <v>#DIV/0!</v>
      </c>
      <c r="ER977" s="39" t="e">
        <f t="shared" si="2832"/>
        <v>#DIV/0!</v>
      </c>
      <c r="ES977" s="58" t="str">
        <f t="shared" si="2833"/>
        <v>(OH,F,Cl)-dominate amphibole</v>
      </c>
      <c r="ET977" s="58" t="e">
        <f t="shared" si="2834"/>
        <v>#N/A</v>
      </c>
      <c r="EU977" s="56">
        <f t="shared" si="2751"/>
        <v>0</v>
      </c>
      <c r="EV977" s="56">
        <f t="shared" si="2752"/>
        <v>0</v>
      </c>
      <c r="EW977" s="56">
        <f t="shared" si="2753"/>
        <v>0</v>
      </c>
      <c r="EX977" s="56">
        <f t="shared" si="2754"/>
        <v>0</v>
      </c>
      <c r="EY977" s="56">
        <f t="shared" si="2755"/>
        <v>0</v>
      </c>
      <c r="EZ977" s="56">
        <f t="shared" si="2756"/>
        <v>0</v>
      </c>
      <c r="FA977" s="39">
        <f t="shared" si="2757"/>
        <v>0</v>
      </c>
      <c r="FB977" s="39">
        <f t="shared" si="2758"/>
        <v>0</v>
      </c>
      <c r="FC977" s="54">
        <f t="shared" si="2759"/>
        <v>0</v>
      </c>
      <c r="FD977" s="54">
        <f t="shared" si="2760"/>
        <v>0</v>
      </c>
      <c r="FE977" s="39">
        <f t="shared" si="2761"/>
        <v>0</v>
      </c>
      <c r="FF977" s="54">
        <f t="shared" si="2762"/>
        <v>0</v>
      </c>
      <c r="FG977" s="39">
        <f t="shared" si="2763"/>
        <v>0</v>
      </c>
      <c r="FH977" s="39">
        <f t="shared" si="2835"/>
        <v>0</v>
      </c>
      <c r="FI977" s="39">
        <f t="shared" si="2836"/>
        <v>0</v>
      </c>
      <c r="FJ977" s="39">
        <f t="shared" si="2837"/>
        <v>0</v>
      </c>
      <c r="FK977" s="39" t="e">
        <f t="shared" si="2838"/>
        <v>#DIV/0!</v>
      </c>
      <c r="FL977" s="39" t="e">
        <f t="shared" si="2839"/>
        <v>#DIV/0!</v>
      </c>
      <c r="FM977" s="39" t="e">
        <f t="shared" si="2840"/>
        <v>#DIV/0!</v>
      </c>
      <c r="FN977" s="39">
        <f t="shared" si="2841"/>
        <v>1</v>
      </c>
      <c r="FO977" s="39">
        <f t="shared" si="2764"/>
        <v>0</v>
      </c>
      <c r="FP977" s="39">
        <f t="shared" si="2765"/>
        <v>0</v>
      </c>
      <c r="FQ977" s="39">
        <f t="shared" si="2766"/>
        <v>0</v>
      </c>
      <c r="FR977" s="39">
        <f t="shared" si="2842"/>
        <v>0</v>
      </c>
      <c r="FS977" s="39">
        <f t="shared" si="2843"/>
        <v>0</v>
      </c>
      <c r="FU977" s="39" t="e">
        <f t="shared" si="2844"/>
        <v>#DIV/0!</v>
      </c>
      <c r="FV977" s="39" t="e">
        <f t="shared" si="2845"/>
        <v>#DIV/0!</v>
      </c>
      <c r="FW977" s="39" t="e">
        <f t="shared" si="2846"/>
        <v>#DIV/0!</v>
      </c>
      <c r="FY977" s="39" t="e">
        <f t="shared" si="2847"/>
        <v>#DIV/0!</v>
      </c>
      <c r="FZ977" s="39" t="e">
        <f t="shared" si="2848"/>
        <v>#DIV/0!</v>
      </c>
      <c r="GA977" s="39" t="e">
        <f t="shared" si="2849"/>
        <v>#DIV/0!</v>
      </c>
      <c r="GB977" s="39" t="e">
        <f t="shared" si="2850"/>
        <v>#DIV/0!</v>
      </c>
      <c r="GC977" s="39" t="e">
        <f t="shared" si="2851"/>
        <v>#DIV/0!</v>
      </c>
      <c r="GD977" s="39" t="e">
        <f t="shared" si="2852"/>
        <v>#DIV/0!</v>
      </c>
      <c r="GE977" s="39" t="e">
        <f t="shared" si="2853"/>
        <v>#DIV/0!</v>
      </c>
      <c r="GF977" s="39" t="e">
        <f t="shared" si="2854"/>
        <v>#DIV/0!</v>
      </c>
      <c r="GG977" s="39" t="e">
        <f t="shared" si="2855"/>
        <v>#DIV/0!</v>
      </c>
      <c r="GH977" s="39" t="e">
        <f t="shared" si="2856"/>
        <v>#DIV/0!</v>
      </c>
      <c r="GI977" s="39"/>
      <c r="GJ977" s="39" t="e">
        <f t="shared" si="2857"/>
        <v>#DIV/0!</v>
      </c>
      <c r="GK977" s="39" t="e">
        <f t="shared" si="2858"/>
        <v>#DIV/0!</v>
      </c>
      <c r="GL977" s="39" t="e">
        <f t="shared" si="2859"/>
        <v>#DIV/0!</v>
      </c>
      <c r="GM977" s="39" t="e">
        <f t="shared" si="2860"/>
        <v>#DIV/0!</v>
      </c>
      <c r="GN977" s="39" t="e">
        <f t="shared" si="2861"/>
        <v>#DIV/0!</v>
      </c>
      <c r="GO977" s="57"/>
      <c r="GP977" s="57" t="e">
        <f t="shared" si="2862"/>
        <v>#DIV/0!</v>
      </c>
      <c r="GQ977" s="59" t="e">
        <f t="shared" si="2863"/>
        <v>#DIV/0!</v>
      </c>
      <c r="GR977" s="41" t="e">
        <f t="shared" si="2864"/>
        <v>#DIV/0!</v>
      </c>
      <c r="GS977" s="57" t="e">
        <f t="shared" si="2865"/>
        <v>#DIV/0!</v>
      </c>
      <c r="GT977" s="57" t="e">
        <f t="shared" si="2866"/>
        <v>#DIV/0!</v>
      </c>
      <c r="GU977" s="57" t="e">
        <f t="shared" si="2867"/>
        <v>#DIV/0!</v>
      </c>
      <c r="GV977" s="57"/>
      <c r="GW977" s="42" t="e">
        <f t="shared" si="2868"/>
        <v>#DIV/0!</v>
      </c>
      <c r="GX977" s="42" t="e">
        <f t="shared" si="2869"/>
        <v>#DIV/0!</v>
      </c>
      <c r="GY977" s="42" t="e">
        <f t="shared" si="2870"/>
        <v>#DIV/0!</v>
      </c>
      <c r="GZ977" s="57"/>
      <c r="HA977" s="2" t="e">
        <f t="shared" si="2871"/>
        <v>#DIV/0!</v>
      </c>
      <c r="HB977" s="2" t="e">
        <f t="shared" si="2872"/>
        <v>#DIV/0!</v>
      </c>
      <c r="HC977" s="2" t="e">
        <f t="shared" si="2873"/>
        <v>#DIV/0!</v>
      </c>
      <c r="HD977" s="2" t="e">
        <f t="shared" si="2874"/>
        <v>#DIV/0!</v>
      </c>
      <c r="HE977" s="2" t="e">
        <f t="shared" si="2875"/>
        <v>#DIV/0!</v>
      </c>
      <c r="HF977" s="2" t="e">
        <f t="shared" si="2876"/>
        <v>#DIV/0!</v>
      </c>
      <c r="HG977" s="2" t="e">
        <f t="shared" si="2877"/>
        <v>#DIV/0!</v>
      </c>
      <c r="HH977" s="2" t="e">
        <f t="shared" si="2878"/>
        <v>#DIV/0!</v>
      </c>
      <c r="HI977" s="2" t="e">
        <f t="shared" si="2879"/>
        <v>#DIV/0!</v>
      </c>
      <c r="HJ977" s="11" t="e">
        <f t="shared" si="2880"/>
        <v>#DIV/0!</v>
      </c>
      <c r="HK977" s="60" t="e">
        <f t="shared" si="2881"/>
        <v>#DIV/0!</v>
      </c>
      <c r="HL977" s="57"/>
      <c r="HM977" s="57" t="e">
        <f t="shared" si="2882"/>
        <v>#DIV/0!</v>
      </c>
      <c r="HN977" s="57" t="e">
        <f t="shared" si="2883"/>
        <v>#DIV/0!</v>
      </c>
      <c r="HO977" s="57" t="e">
        <f t="shared" si="2884"/>
        <v>#DIV/0!</v>
      </c>
      <c r="HP977" s="57" t="e">
        <f t="shared" si="2885"/>
        <v>#DIV/0!</v>
      </c>
      <c r="HQ977" s="57" t="e">
        <f t="shared" si="2886"/>
        <v>#DIV/0!</v>
      </c>
      <c r="HR977" s="57"/>
      <c r="HS977" s="57" t="e">
        <f t="shared" si="2887"/>
        <v>#DIV/0!</v>
      </c>
      <c r="HT977" s="57" t="e">
        <f t="shared" si="2888"/>
        <v>#DIV/0!</v>
      </c>
      <c r="HU977" s="57" t="e">
        <f t="shared" si="2889"/>
        <v>#DIV/0!</v>
      </c>
      <c r="HV977" s="57" t="e">
        <f t="shared" si="2890"/>
        <v>#DIV/0!</v>
      </c>
      <c r="HW977" s="57" t="e">
        <f t="shared" si="2891"/>
        <v>#DIV/0!</v>
      </c>
      <c r="HX977" s="57"/>
      <c r="HY977" s="57" t="e">
        <f t="shared" si="2892"/>
        <v>#DIV/0!</v>
      </c>
      <c r="HZ977" s="57" t="e">
        <f t="shared" si="2893"/>
        <v>#DIV/0!</v>
      </c>
      <c r="IA977" s="57"/>
      <c r="IB977" s="61">
        <f t="shared" si="2894"/>
        <v>0</v>
      </c>
      <c r="IC977" s="57" t="str">
        <f t="shared" si="2895"/>
        <v/>
      </c>
      <c r="ID977" s="42"/>
      <c r="IE977" s="2" t="str">
        <f t="shared" si="2896"/>
        <v/>
      </c>
      <c r="IF977" s="60" t="e">
        <f t="shared" si="2897"/>
        <v>#DIV/0!</v>
      </c>
      <c r="IG977" s="60" t="str">
        <f t="shared" si="2898"/>
        <v/>
      </c>
      <c r="IH977" s="60" t="str">
        <f t="shared" si="2899"/>
        <v>zinco-</v>
      </c>
      <c r="II977" s="60" t="str">
        <f t="shared" si="2900"/>
        <v>mangano-</v>
      </c>
      <c r="IJ977" s="60" t="e">
        <f t="shared" si="2901"/>
        <v>#DIV/0!</v>
      </c>
      <c r="IK977" s="60" t="e">
        <f t="shared" si="2902"/>
        <v>#DIV/0!</v>
      </c>
      <c r="IL977" s="60" t="e">
        <f t="shared" si="2903"/>
        <v>#DIV/0!</v>
      </c>
      <c r="IM977" s="60" t="e">
        <f t="shared" si="2904"/>
        <v>#DIV/0!</v>
      </c>
      <c r="IN977" s="60" t="str">
        <f t="shared" si="2905"/>
        <v/>
      </c>
      <c r="IO977" s="60" t="str">
        <f t="shared" si="2906"/>
        <v/>
      </c>
      <c r="IP977" s="57"/>
      <c r="IQ977" s="57" t="str">
        <f t="shared" si="2907"/>
        <v>ERROR!!</v>
      </c>
    </row>
    <row r="978" spans="24:251">
      <c r="X978" s="29">
        <f t="shared" si="2908"/>
        <v>0</v>
      </c>
      <c r="Y978" s="29">
        <f t="shared" si="2909"/>
        <v>0</v>
      </c>
      <c r="Z978" s="29" t="e">
        <f t="shared" si="2910"/>
        <v>#DIV/0!</v>
      </c>
      <c r="AA978" s="29" t="e">
        <f t="shared" si="2911"/>
        <v>#DIV/0!</v>
      </c>
      <c r="AB978" s="29" t="e">
        <f t="shared" si="2912"/>
        <v>#DIV/0!</v>
      </c>
      <c r="AC978" s="29" t="e">
        <f t="shared" si="2913"/>
        <v>#DIV/0!</v>
      </c>
      <c r="AF978" s="23">
        <v>60.084299999999999</v>
      </c>
      <c r="AG978" s="23">
        <v>79.878799999999998</v>
      </c>
      <c r="AH978" s="23">
        <v>101.96120000000001</v>
      </c>
      <c r="AI978" s="23">
        <v>151.99039999999999</v>
      </c>
      <c r="AJ978" s="23">
        <v>159.69</v>
      </c>
      <c r="AK978" s="23">
        <v>71.846400000000003</v>
      </c>
      <c r="AL978" s="23">
        <v>70.9375</v>
      </c>
      <c r="AM978" s="23">
        <v>40.304400000000001</v>
      </c>
      <c r="AN978" s="23">
        <v>56.077399999999997</v>
      </c>
      <c r="AO978" s="23">
        <v>61.978999999999999</v>
      </c>
      <c r="AP978" s="23">
        <v>94.195999999999998</v>
      </c>
      <c r="AQ978" s="23">
        <v>18.998000000000001</v>
      </c>
      <c r="AR978" s="23">
        <v>35.450000000000003</v>
      </c>
      <c r="AS978" s="23">
        <v>29.88</v>
      </c>
      <c r="AT978" s="23">
        <v>74.691999999999993</v>
      </c>
      <c r="AU978" s="23">
        <v>81.39</v>
      </c>
      <c r="AX978" s="54">
        <f t="shared" si="2768"/>
        <v>0</v>
      </c>
      <c r="AY978" s="54">
        <f t="shared" si="2769"/>
        <v>0</v>
      </c>
      <c r="AZ978" s="54">
        <f t="shared" si="2770"/>
        <v>0</v>
      </c>
      <c r="BA978" s="54">
        <f t="shared" si="2771"/>
        <v>0</v>
      </c>
      <c r="BB978" s="54">
        <f t="shared" si="2772"/>
        <v>0</v>
      </c>
      <c r="BC978" s="54">
        <f t="shared" si="2773"/>
        <v>0</v>
      </c>
      <c r="BD978" s="54">
        <f t="shared" si="2774"/>
        <v>0</v>
      </c>
      <c r="BE978" s="54">
        <f t="shared" si="2775"/>
        <v>0</v>
      </c>
      <c r="BF978" s="54">
        <f t="shared" si="2776"/>
        <v>0</v>
      </c>
      <c r="BG978" s="54">
        <f t="shared" si="2777"/>
        <v>0</v>
      </c>
      <c r="BH978" s="54">
        <f t="shared" si="2778"/>
        <v>0</v>
      </c>
      <c r="BI978" s="54">
        <f t="shared" si="2779"/>
        <v>0</v>
      </c>
      <c r="BJ978" s="54">
        <f t="shared" si="2780"/>
        <v>0</v>
      </c>
      <c r="BK978" s="54">
        <f t="shared" si="2781"/>
        <v>0</v>
      </c>
      <c r="BL978" s="54">
        <f t="shared" si="2782"/>
        <v>0</v>
      </c>
      <c r="BM978" s="42"/>
      <c r="BO978" s="54">
        <f>'Norm-coeff'!$C$2+$AX978*'Norm-coeff'!$D$2+$AY978*'Norm-coeff'!$E$2+$AZ978*'Norm-coeff'!$F$2+$BA978*'Norm-coeff'!$G$2+$BB978*'Norm-coeff'!$H$2+$BC978*'Norm-coeff'!$I$2+$BD978*'Norm-coeff'!$J$2+$BE978*'Norm-coeff'!$K$2+$BF978*'Norm-coeff'!$L$2+$BG978*'Norm-coeff'!$M$2+$BH978*'Norm-coeff'!$N$2+$BI978*'Norm-coeff'!$O$2</f>
        <v>5.4045421474420303</v>
      </c>
      <c r="BP978" s="54">
        <f>'Norm-coeff'!$C$3+$AX978*'Norm-coeff'!$D$3+$AY978*'Norm-coeff'!$E$3+$AZ978*'Norm-coeff'!$F$3+$BA978*'Norm-coeff'!$G$3+$BB978*'Norm-coeff'!$H$3+$BC978*'Norm-coeff'!$I$3+$BD978*'Norm-coeff'!$J$3+$BE978*'Norm-coeff'!$K$3+$BF978*'Norm-coeff'!$L$3+$BG978*'Norm-coeff'!$M$3+$BH978*'Norm-coeff'!$N$3+$BI978*'Norm-coeff'!$O$3</f>
        <v>3.15319116612705</v>
      </c>
      <c r="BQ978" s="54">
        <f>'Norm-coeff'!$C$4+$AX978*'Norm-coeff'!$D$4+$AY978*'Norm-coeff'!$E$4+$AZ978*'Norm-coeff'!$F$4+$BA978*'Norm-coeff'!$G$4+$BB978*'Norm-coeff'!$H$4+$BC978*'Norm-coeff'!$I$4+$BD978*'Norm-coeff'!$J$4+$BE978*'Norm-coeff'!$K$4+$BF978*'Norm-coeff'!$L$4+$BG978*'Norm-coeff'!$M$4+$BH978*'Norm-coeff'!$N$4+$BI978*'Norm-coeff'!$O$4</f>
        <v>1.42115649462768</v>
      </c>
      <c r="BR978" s="54">
        <f>'Norm-coeff'!$C$5+$AX978*'Norm-coeff'!$D$5+$AY978*'Norm-coeff'!$E$5+$AZ978*'Norm-coeff'!$F$5+$BA978*'Norm-coeff'!$G$5+$BB978*'Norm-coeff'!$H$5+$BC978*'Norm-coeff'!$I$5+$BD978*'Norm-coeff'!$J$5+$BE978*'Norm-coeff'!$K$5+$BF978*'Norm-coeff'!$L$5+$BG978*'Norm-coeff'!$M$5+$BH978*'Norm-coeff'!$N$5+$BI978*'Norm-coeff'!$O$5</f>
        <v>1.0553329241296201</v>
      </c>
      <c r="BS978" s="54">
        <f>'Norm-coeff'!$C$6+$AX978*'Norm-coeff'!$D$6+$AY978*'Norm-coeff'!$E$6+$AZ978*'Norm-coeff'!$F$6+$BA978*'Norm-coeff'!$G$6+$BB978*'Norm-coeff'!$H$6+$BC978*'Norm-coeff'!$I$6+$BD978*'Norm-coeff'!$J$6+$BE978*'Norm-coeff'!$K$6+$BF978*'Norm-coeff'!$L$6+$BG978*'Norm-coeff'!$M$6+$BH978*'Norm-coeff'!$N$6+$BI978*'Norm-coeff'!$O$6</f>
        <v>-1.48700885495103E-2</v>
      </c>
      <c r="BT978" s="54">
        <f>'Norm-coeff'!$C$7+$AX978*'Norm-coeff'!$D$7+$AY978*'Norm-coeff'!$E$7+$AZ978*'Norm-coeff'!$F$7+$BA978*'Norm-coeff'!$G$7+$BB978*'Norm-coeff'!$H$7+$BC978*'Norm-coeff'!$I$7+$BD978*'Norm-coeff'!$J$7+$BE978*'Norm-coeff'!$K$7+$BF978*'Norm-coeff'!$L$7+$BG978*'Norm-coeff'!$M$7+$BH978*'Norm-coeff'!$N$7+$BI978*'Norm-coeff'!$O$7</f>
        <v>2.0907583608832998</v>
      </c>
      <c r="BU978" s="54">
        <f>'Norm-coeff'!$C$8+$AX978*'Norm-coeff'!$D$8+$AY978*'Norm-coeff'!$E$8+$AZ978*'Norm-coeff'!$F$8+$BA978*'Norm-coeff'!$G$8+$BB978*'Norm-coeff'!$H$8+$BC978*'Norm-coeff'!$I$8+$BD978*'Norm-coeff'!$J$8+$BE978*'Norm-coeff'!$K$8+$BF978*'Norm-coeff'!$L$8+$BG978*'Norm-coeff'!$M$8+$BH978*'Norm-coeff'!$N$8+$BI978*'Norm-coeff'!$O$8</f>
        <v>0.65894159836244504</v>
      </c>
      <c r="BV978" s="54">
        <f>'Norm-coeff'!$C$9+$AX978*'Norm-coeff'!$D$9+$AY978*'Norm-coeff'!$E$9+$AZ978*'Norm-coeff'!$F$9+$BA978*'Norm-coeff'!$G$9+$BB978*'Norm-coeff'!$H$9+$BC978*'Norm-coeff'!$I$9+$BD978*'Norm-coeff'!$J$9+$BE978*'Norm-coeff'!$K$9+$BF978*'Norm-coeff'!$L$9+$BG978*'Norm-coeff'!$M$9+$BH978*'Norm-coeff'!$N$9+$BI978*'Norm-coeff'!$O$9</f>
        <v>1.48961085014701</v>
      </c>
      <c r="BW978" s="54">
        <f>'Norm-coeff'!$C$10+$AX978*'Norm-coeff'!$D$10+$AY978*'Norm-coeff'!$E$10+$AZ978*'Norm-coeff'!$F$10+$BA978*'Norm-coeff'!$G$10+$BB978*'Norm-coeff'!$H$10+$BC978*'Norm-coeff'!$I$10+$BD978*'Norm-coeff'!$J$10+$BE978*'Norm-coeff'!$K$10+$BF978*'Norm-coeff'!$L$10+$BG978*'Norm-coeff'!$M$10+$BH978*'Norm-coeff'!$N$10+$BI978*'Norm-coeff'!$O$10</f>
        <v>1.42058735749591</v>
      </c>
      <c r="BX978" s="54">
        <f>'Norm-coeff'!$C$11+$AX978*'Norm-coeff'!$D$11+$AY978*'Norm-coeff'!$E$11+$AZ978*'Norm-coeff'!$F$11+$BA978*'Norm-coeff'!$G$11+$BB978*'Norm-coeff'!$H$11+$BC978*'Norm-coeff'!$I$11+$BD978*'Norm-coeff'!$J$11+$BE978*'Norm-coeff'!$K$11+$BF978*'Norm-coeff'!$L$11+$BG978*'Norm-coeff'!$M$11+$BH978*'Norm-coeff'!$N$11+$BI978*'Norm-coeff'!$O$11</f>
        <v>0.221233014421479</v>
      </c>
      <c r="BY978" s="54">
        <f>'Norm-coeff'!$C$12+$AX978*'Norm-coeff'!$D$12+$AY978*'Norm-coeff'!$E$12+$AZ978*'Norm-coeff'!$F$12+$BA978*'Norm-coeff'!$G$12+$BB978*'Norm-coeff'!$H$12+$BC978*'Norm-coeff'!$I$12+$BD978*'Norm-coeff'!$J$12+$BE978*'Norm-coeff'!$K$12+$BF978*'Norm-coeff'!$L$12+$BG978*'Norm-coeff'!$M$12+$BH978*'Norm-coeff'!$N$12+$BI978*'Norm-coeff'!$O$12</f>
        <v>0.283527502056037</v>
      </c>
      <c r="BZ978" s="54">
        <f>'Norm-coeff'!$C$13+$AX978*'Norm-coeff'!$D$13+$AY978*'Norm-coeff'!$E$13+$AZ978*'Norm-coeff'!$F$13+$BA978*'Norm-coeff'!$G$13+$BB978*'Norm-coeff'!$H$13+$BC978*'Norm-coeff'!$I$13+$BD978*'Norm-coeff'!$J$13+$BE978*'Norm-coeff'!$K$13+$BF978*'Norm-coeff'!$L$13+$BG978*'Norm-coeff'!$M$13+$BH978*'Norm-coeff'!$N$13+$BI978*'Norm-coeff'!$O$13</f>
        <v>-4.1864930554451202E-2</v>
      </c>
      <c r="CA978" s="54">
        <f>'Norm-coeff'!$C$14+$AX978*'Norm-coeff'!$D$14+$AY978*'Norm-coeff'!$E$14+$AZ978*'Norm-coeff'!$F$14+$BA978*'Norm-coeff'!$G$14+$BB978*'Norm-coeff'!$H$14+$BC978*'Norm-coeff'!$I$14+$BD978*'Norm-coeff'!$J$14+$BE978*'Norm-coeff'!$K$14+$BF978*'Norm-coeff'!$L$14+$BG978*'Norm-coeff'!$M$14+$BH978*'Norm-coeff'!$N$14+$BI978*'Norm-coeff'!$O$14</f>
        <v>4.2526983164477103</v>
      </c>
      <c r="CC978" s="54">
        <f t="shared" si="2783"/>
        <v>0</v>
      </c>
      <c r="CG978" s="54">
        <f t="shared" si="2784"/>
        <v>0</v>
      </c>
      <c r="CH978" s="54">
        <f t="shared" si="2767"/>
        <v>0</v>
      </c>
      <c r="CI978" s="54">
        <f t="shared" si="2785"/>
        <v>0</v>
      </c>
      <c r="CJ978" s="56">
        <f t="shared" si="2786"/>
        <v>0</v>
      </c>
      <c r="CK978" s="54">
        <f t="shared" si="2787"/>
        <v>0</v>
      </c>
      <c r="CL978" s="54">
        <f t="shared" si="2788"/>
        <v>0</v>
      </c>
      <c r="CM978" s="54">
        <f t="shared" si="2789"/>
        <v>0</v>
      </c>
      <c r="CN978" s="54">
        <f t="shared" si="2790"/>
        <v>0</v>
      </c>
      <c r="CO978" s="54">
        <f t="shared" si="2791"/>
        <v>0</v>
      </c>
      <c r="CP978" s="54">
        <f t="shared" si="2792"/>
        <v>0</v>
      </c>
      <c r="CQ978" s="54">
        <f t="shared" si="2793"/>
        <v>0</v>
      </c>
      <c r="CR978" s="54">
        <f t="shared" si="2794"/>
        <v>0</v>
      </c>
      <c r="CS978" s="54">
        <f t="shared" si="2795"/>
        <v>0</v>
      </c>
      <c r="CU978" s="54">
        <f t="shared" si="2796"/>
        <v>0</v>
      </c>
      <c r="CV978" s="54">
        <f t="shared" si="2797"/>
        <v>0</v>
      </c>
      <c r="CW978" s="54">
        <f t="shared" si="2798"/>
        <v>0</v>
      </c>
      <c r="CX978" s="54">
        <f t="shared" si="2799"/>
        <v>0</v>
      </c>
      <c r="CZ978" s="54">
        <f t="shared" si="2800"/>
        <v>0</v>
      </c>
      <c r="DA978" s="54">
        <f t="shared" si="2801"/>
        <v>0</v>
      </c>
      <c r="DB978" s="54">
        <f t="shared" si="2802"/>
        <v>0</v>
      </c>
      <c r="DC978" s="54">
        <f t="shared" si="2803"/>
        <v>0</v>
      </c>
      <c r="DD978" s="54">
        <f t="shared" si="2804"/>
        <v>0</v>
      </c>
      <c r="DE978" s="54">
        <f t="shared" si="2805"/>
        <v>0</v>
      </c>
      <c r="DF978" s="54">
        <f t="shared" si="2806"/>
        <v>0</v>
      </c>
      <c r="DG978" s="54">
        <f t="shared" si="2807"/>
        <v>2</v>
      </c>
      <c r="DH978" s="71">
        <f t="shared" si="2808"/>
        <v>0</v>
      </c>
      <c r="DI978" s="71">
        <f t="shared" si="2809"/>
        <v>0</v>
      </c>
      <c r="DJ978" s="54">
        <f t="shared" si="2810"/>
        <v>0</v>
      </c>
      <c r="DK978" s="54">
        <f t="shared" si="2811"/>
        <v>2</v>
      </c>
      <c r="DL978" s="4">
        <f t="shared" si="2741"/>
        <v>0</v>
      </c>
      <c r="DM978" s="3">
        <f t="shared" si="2812"/>
        <v>0</v>
      </c>
      <c r="DN978" s="3">
        <f t="shared" si="2813"/>
        <v>0</v>
      </c>
      <c r="DO978" s="4" t="e">
        <f t="shared" si="2814"/>
        <v>#DIV/0!</v>
      </c>
      <c r="DP978" s="57"/>
      <c r="DQ978" s="57"/>
      <c r="DR978" s="56">
        <f t="shared" si="2742"/>
        <v>2</v>
      </c>
      <c r="DS978" s="56">
        <f t="shared" si="2743"/>
        <v>0</v>
      </c>
      <c r="DT978" s="38">
        <f t="shared" si="2744"/>
        <v>0</v>
      </c>
      <c r="DU978" s="38">
        <f t="shared" si="2815"/>
        <v>2</v>
      </c>
      <c r="DV978" s="38">
        <f t="shared" si="2745"/>
        <v>0</v>
      </c>
      <c r="DW978" s="39">
        <f t="shared" si="2746"/>
        <v>0</v>
      </c>
      <c r="DX978" s="39">
        <f t="shared" si="2747"/>
        <v>0</v>
      </c>
      <c r="DY978" s="39">
        <f t="shared" si="2748"/>
        <v>0</v>
      </c>
      <c r="DZ978" s="39">
        <f t="shared" si="2749"/>
        <v>0</v>
      </c>
      <c r="EA978" s="39">
        <f t="shared" si="2750"/>
        <v>0</v>
      </c>
      <c r="EB978" s="37" t="e">
        <f t="shared" si="2816"/>
        <v>#DIV/0!</v>
      </c>
      <c r="EC978" s="37" t="e">
        <f t="shared" si="2817"/>
        <v>#DIV/0!</v>
      </c>
      <c r="ED978" s="37" t="e">
        <f t="shared" si="2818"/>
        <v>#DIV/0!</v>
      </c>
      <c r="EE978" s="37" t="e">
        <f t="shared" si="2819"/>
        <v>#DIV/0!</v>
      </c>
      <c r="EF978" s="39" t="e">
        <f t="shared" si="2820"/>
        <v>#DIV/0!</v>
      </c>
      <c r="EG978" s="37" t="e">
        <f t="shared" si="2821"/>
        <v>#DIV/0!</v>
      </c>
      <c r="EH978" s="37" t="e">
        <f t="shared" si="2822"/>
        <v>#DIV/0!</v>
      </c>
      <c r="EI978" s="11" t="b">
        <f t="shared" si="2823"/>
        <v>1</v>
      </c>
      <c r="EJ978" s="11" t="b">
        <f t="shared" si="2824"/>
        <v>0</v>
      </c>
      <c r="EK978" s="39" t="e">
        <f t="shared" si="2825"/>
        <v>#DIV/0!</v>
      </c>
      <c r="EL978" s="39" t="e">
        <f t="shared" si="2826"/>
        <v>#DIV/0!</v>
      </c>
      <c r="EM978" s="39" t="e">
        <f t="shared" si="2827"/>
        <v>#DIV/0!</v>
      </c>
      <c r="EN978" s="39" t="e">
        <f t="shared" si="2828"/>
        <v>#DIV/0!</v>
      </c>
      <c r="EO978" s="39" t="e">
        <f t="shared" si="2829"/>
        <v>#DIV/0!</v>
      </c>
      <c r="EP978" s="39" t="e">
        <f t="shared" si="2830"/>
        <v>#DIV/0!</v>
      </c>
      <c r="EQ978" s="39" t="e">
        <f t="shared" si="2831"/>
        <v>#DIV/0!</v>
      </c>
      <c r="ER978" s="39" t="e">
        <f t="shared" si="2832"/>
        <v>#DIV/0!</v>
      </c>
      <c r="ES978" s="58" t="str">
        <f t="shared" si="2833"/>
        <v>(OH,F,Cl)-dominate amphibole</v>
      </c>
      <c r="ET978" s="58" t="e">
        <f t="shared" si="2834"/>
        <v>#N/A</v>
      </c>
      <c r="EU978" s="56">
        <f t="shared" si="2751"/>
        <v>0</v>
      </c>
      <c r="EV978" s="56">
        <f t="shared" si="2752"/>
        <v>0</v>
      </c>
      <c r="EW978" s="56">
        <f t="shared" si="2753"/>
        <v>0</v>
      </c>
      <c r="EX978" s="56">
        <f t="shared" si="2754"/>
        <v>0</v>
      </c>
      <c r="EY978" s="56">
        <f t="shared" si="2755"/>
        <v>0</v>
      </c>
      <c r="EZ978" s="56">
        <f t="shared" si="2756"/>
        <v>0</v>
      </c>
      <c r="FA978" s="39">
        <f t="shared" si="2757"/>
        <v>0</v>
      </c>
      <c r="FB978" s="39">
        <f t="shared" si="2758"/>
        <v>0</v>
      </c>
      <c r="FC978" s="54">
        <f t="shared" si="2759"/>
        <v>0</v>
      </c>
      <c r="FD978" s="54">
        <f t="shared" si="2760"/>
        <v>0</v>
      </c>
      <c r="FE978" s="39">
        <f t="shared" si="2761"/>
        <v>0</v>
      </c>
      <c r="FF978" s="54">
        <f t="shared" si="2762"/>
        <v>0</v>
      </c>
      <c r="FG978" s="39">
        <f t="shared" si="2763"/>
        <v>0</v>
      </c>
      <c r="FH978" s="39">
        <f t="shared" si="2835"/>
        <v>0</v>
      </c>
      <c r="FI978" s="39">
        <f t="shared" si="2836"/>
        <v>0</v>
      </c>
      <c r="FJ978" s="39">
        <f t="shared" si="2837"/>
        <v>0</v>
      </c>
      <c r="FK978" s="39" t="e">
        <f t="shared" si="2838"/>
        <v>#DIV/0!</v>
      </c>
      <c r="FL978" s="39" t="e">
        <f t="shared" si="2839"/>
        <v>#DIV/0!</v>
      </c>
      <c r="FM978" s="39" t="e">
        <f t="shared" si="2840"/>
        <v>#DIV/0!</v>
      </c>
      <c r="FN978" s="39">
        <f t="shared" si="2841"/>
        <v>1</v>
      </c>
      <c r="FO978" s="39">
        <f t="shared" si="2764"/>
        <v>0</v>
      </c>
      <c r="FP978" s="39">
        <f t="shared" si="2765"/>
        <v>0</v>
      </c>
      <c r="FQ978" s="39">
        <f t="shared" si="2766"/>
        <v>0</v>
      </c>
      <c r="FR978" s="39">
        <f t="shared" si="2842"/>
        <v>0</v>
      </c>
      <c r="FS978" s="39">
        <f t="shared" si="2843"/>
        <v>0</v>
      </c>
      <c r="FU978" s="39" t="e">
        <f t="shared" si="2844"/>
        <v>#DIV/0!</v>
      </c>
      <c r="FV978" s="39" t="e">
        <f t="shared" si="2845"/>
        <v>#DIV/0!</v>
      </c>
      <c r="FW978" s="39" t="e">
        <f t="shared" si="2846"/>
        <v>#DIV/0!</v>
      </c>
      <c r="FY978" s="39" t="e">
        <f t="shared" si="2847"/>
        <v>#DIV/0!</v>
      </c>
      <c r="FZ978" s="39" t="e">
        <f t="shared" si="2848"/>
        <v>#DIV/0!</v>
      </c>
      <c r="GA978" s="39" t="e">
        <f t="shared" si="2849"/>
        <v>#DIV/0!</v>
      </c>
      <c r="GB978" s="39" t="e">
        <f t="shared" si="2850"/>
        <v>#DIV/0!</v>
      </c>
      <c r="GC978" s="39" t="e">
        <f t="shared" si="2851"/>
        <v>#DIV/0!</v>
      </c>
      <c r="GD978" s="39" t="e">
        <f t="shared" si="2852"/>
        <v>#DIV/0!</v>
      </c>
      <c r="GE978" s="39" t="e">
        <f t="shared" si="2853"/>
        <v>#DIV/0!</v>
      </c>
      <c r="GF978" s="39" t="e">
        <f t="shared" si="2854"/>
        <v>#DIV/0!</v>
      </c>
      <c r="GG978" s="39" t="e">
        <f t="shared" si="2855"/>
        <v>#DIV/0!</v>
      </c>
      <c r="GH978" s="39" t="e">
        <f t="shared" si="2856"/>
        <v>#DIV/0!</v>
      </c>
      <c r="GI978" s="39"/>
      <c r="GJ978" s="39" t="e">
        <f t="shared" si="2857"/>
        <v>#DIV/0!</v>
      </c>
      <c r="GK978" s="39" t="e">
        <f t="shared" si="2858"/>
        <v>#DIV/0!</v>
      </c>
      <c r="GL978" s="39" t="e">
        <f t="shared" si="2859"/>
        <v>#DIV/0!</v>
      </c>
      <c r="GM978" s="39" t="e">
        <f t="shared" si="2860"/>
        <v>#DIV/0!</v>
      </c>
      <c r="GN978" s="39" t="e">
        <f t="shared" si="2861"/>
        <v>#DIV/0!</v>
      </c>
      <c r="GO978" s="57"/>
      <c r="GP978" s="57" t="e">
        <f t="shared" si="2862"/>
        <v>#DIV/0!</v>
      </c>
      <c r="GQ978" s="59" t="e">
        <f t="shared" si="2863"/>
        <v>#DIV/0!</v>
      </c>
      <c r="GR978" s="41" t="e">
        <f t="shared" si="2864"/>
        <v>#DIV/0!</v>
      </c>
      <c r="GS978" s="57" t="e">
        <f t="shared" si="2865"/>
        <v>#DIV/0!</v>
      </c>
      <c r="GT978" s="57" t="e">
        <f t="shared" si="2866"/>
        <v>#DIV/0!</v>
      </c>
      <c r="GU978" s="57" t="e">
        <f t="shared" si="2867"/>
        <v>#DIV/0!</v>
      </c>
      <c r="GV978" s="57"/>
      <c r="GW978" s="42" t="e">
        <f t="shared" si="2868"/>
        <v>#DIV/0!</v>
      </c>
      <c r="GX978" s="42" t="e">
        <f t="shared" si="2869"/>
        <v>#DIV/0!</v>
      </c>
      <c r="GY978" s="42" t="e">
        <f t="shared" si="2870"/>
        <v>#DIV/0!</v>
      </c>
      <c r="GZ978" s="57"/>
      <c r="HA978" s="2" t="e">
        <f t="shared" si="2871"/>
        <v>#DIV/0!</v>
      </c>
      <c r="HB978" s="2" t="e">
        <f t="shared" si="2872"/>
        <v>#DIV/0!</v>
      </c>
      <c r="HC978" s="2" t="e">
        <f t="shared" si="2873"/>
        <v>#DIV/0!</v>
      </c>
      <c r="HD978" s="2" t="e">
        <f t="shared" si="2874"/>
        <v>#DIV/0!</v>
      </c>
      <c r="HE978" s="2" t="e">
        <f t="shared" si="2875"/>
        <v>#DIV/0!</v>
      </c>
      <c r="HF978" s="2" t="e">
        <f t="shared" si="2876"/>
        <v>#DIV/0!</v>
      </c>
      <c r="HG978" s="2" t="e">
        <f t="shared" si="2877"/>
        <v>#DIV/0!</v>
      </c>
      <c r="HH978" s="2" t="e">
        <f t="shared" si="2878"/>
        <v>#DIV/0!</v>
      </c>
      <c r="HI978" s="2" t="e">
        <f t="shared" si="2879"/>
        <v>#DIV/0!</v>
      </c>
      <c r="HJ978" s="11" t="e">
        <f t="shared" si="2880"/>
        <v>#DIV/0!</v>
      </c>
      <c r="HK978" s="60" t="e">
        <f t="shared" si="2881"/>
        <v>#DIV/0!</v>
      </c>
      <c r="HL978" s="57"/>
      <c r="HM978" s="57" t="e">
        <f t="shared" si="2882"/>
        <v>#DIV/0!</v>
      </c>
      <c r="HN978" s="57" t="e">
        <f t="shared" si="2883"/>
        <v>#DIV/0!</v>
      </c>
      <c r="HO978" s="57" t="e">
        <f t="shared" si="2884"/>
        <v>#DIV/0!</v>
      </c>
      <c r="HP978" s="57" t="e">
        <f t="shared" si="2885"/>
        <v>#DIV/0!</v>
      </c>
      <c r="HQ978" s="57" t="e">
        <f t="shared" si="2886"/>
        <v>#DIV/0!</v>
      </c>
      <c r="HR978" s="57"/>
      <c r="HS978" s="57" t="e">
        <f t="shared" si="2887"/>
        <v>#DIV/0!</v>
      </c>
      <c r="HT978" s="57" t="e">
        <f t="shared" si="2888"/>
        <v>#DIV/0!</v>
      </c>
      <c r="HU978" s="57" t="e">
        <f t="shared" si="2889"/>
        <v>#DIV/0!</v>
      </c>
      <c r="HV978" s="57" t="e">
        <f t="shared" si="2890"/>
        <v>#DIV/0!</v>
      </c>
      <c r="HW978" s="57" t="e">
        <f t="shared" si="2891"/>
        <v>#DIV/0!</v>
      </c>
      <c r="HX978" s="57"/>
      <c r="HY978" s="57" t="e">
        <f t="shared" si="2892"/>
        <v>#DIV/0!</v>
      </c>
      <c r="HZ978" s="57" t="e">
        <f t="shared" si="2893"/>
        <v>#DIV/0!</v>
      </c>
      <c r="IA978" s="57"/>
      <c r="IB978" s="61">
        <f t="shared" si="2894"/>
        <v>0</v>
      </c>
      <c r="IC978" s="57" t="str">
        <f t="shared" si="2895"/>
        <v/>
      </c>
      <c r="ID978" s="42"/>
      <c r="IE978" s="2" t="str">
        <f t="shared" si="2896"/>
        <v/>
      </c>
      <c r="IF978" s="60" t="e">
        <f t="shared" si="2897"/>
        <v>#DIV/0!</v>
      </c>
      <c r="IG978" s="60" t="str">
        <f t="shared" si="2898"/>
        <v/>
      </c>
      <c r="IH978" s="60" t="str">
        <f t="shared" si="2899"/>
        <v>zinco-</v>
      </c>
      <c r="II978" s="60" t="str">
        <f t="shared" si="2900"/>
        <v>mangano-</v>
      </c>
      <c r="IJ978" s="60" t="e">
        <f t="shared" si="2901"/>
        <v>#DIV/0!</v>
      </c>
      <c r="IK978" s="60" t="e">
        <f t="shared" si="2902"/>
        <v>#DIV/0!</v>
      </c>
      <c r="IL978" s="60" t="e">
        <f t="shared" si="2903"/>
        <v>#DIV/0!</v>
      </c>
      <c r="IM978" s="60" t="e">
        <f t="shared" si="2904"/>
        <v>#DIV/0!</v>
      </c>
      <c r="IN978" s="60" t="str">
        <f t="shared" si="2905"/>
        <v/>
      </c>
      <c r="IO978" s="60" t="str">
        <f t="shared" si="2906"/>
        <v/>
      </c>
      <c r="IP978" s="57"/>
      <c r="IQ978" s="57" t="str">
        <f t="shared" si="2907"/>
        <v>ERROR!!</v>
      </c>
    </row>
    <row r="979" spans="24:251">
      <c r="X979" s="29">
        <f t="shared" si="2908"/>
        <v>0</v>
      </c>
      <c r="Y979" s="29">
        <f t="shared" si="2909"/>
        <v>0</v>
      </c>
      <c r="Z979" s="29" t="e">
        <f t="shared" si="2910"/>
        <v>#DIV/0!</v>
      </c>
      <c r="AA979" s="29" t="e">
        <f t="shared" si="2911"/>
        <v>#DIV/0!</v>
      </c>
      <c r="AB979" s="29" t="e">
        <f t="shared" si="2912"/>
        <v>#DIV/0!</v>
      </c>
      <c r="AC979" s="29" t="e">
        <f t="shared" si="2913"/>
        <v>#DIV/0!</v>
      </c>
      <c r="AF979" s="23">
        <v>60.084299999999999</v>
      </c>
      <c r="AG979" s="23">
        <v>79.878799999999998</v>
      </c>
      <c r="AH979" s="23">
        <v>101.96120000000001</v>
      </c>
      <c r="AI979" s="23">
        <v>151.99039999999999</v>
      </c>
      <c r="AJ979" s="23">
        <v>159.69</v>
      </c>
      <c r="AK979" s="23">
        <v>71.846400000000003</v>
      </c>
      <c r="AL979" s="23">
        <v>70.9375</v>
      </c>
      <c r="AM979" s="23">
        <v>40.304400000000001</v>
      </c>
      <c r="AN979" s="23">
        <v>56.077399999999997</v>
      </c>
      <c r="AO979" s="23">
        <v>61.978999999999999</v>
      </c>
      <c r="AP979" s="23">
        <v>94.195999999999998</v>
      </c>
      <c r="AQ979" s="23">
        <v>18.998000000000001</v>
      </c>
      <c r="AR979" s="23">
        <v>35.450000000000003</v>
      </c>
      <c r="AS979" s="23">
        <v>29.88</v>
      </c>
      <c r="AT979" s="23">
        <v>74.691999999999993</v>
      </c>
      <c r="AU979" s="23">
        <v>81.39</v>
      </c>
      <c r="AX979" s="54">
        <f t="shared" si="2768"/>
        <v>0</v>
      </c>
      <c r="AY979" s="54">
        <f t="shared" si="2769"/>
        <v>0</v>
      </c>
      <c r="AZ979" s="54">
        <f t="shared" si="2770"/>
        <v>0</v>
      </c>
      <c r="BA979" s="54">
        <f t="shared" si="2771"/>
        <v>0</v>
      </c>
      <c r="BB979" s="54">
        <f t="shared" si="2772"/>
        <v>0</v>
      </c>
      <c r="BC979" s="54">
        <f t="shared" si="2773"/>
        <v>0</v>
      </c>
      <c r="BD979" s="54">
        <f t="shared" si="2774"/>
        <v>0</v>
      </c>
      <c r="BE979" s="54">
        <f t="shared" si="2775"/>
        <v>0</v>
      </c>
      <c r="BF979" s="54">
        <f t="shared" si="2776"/>
        <v>0</v>
      </c>
      <c r="BG979" s="54">
        <f t="shared" si="2777"/>
        <v>0</v>
      </c>
      <c r="BH979" s="54">
        <f t="shared" si="2778"/>
        <v>0</v>
      </c>
      <c r="BI979" s="54">
        <f t="shared" si="2779"/>
        <v>0</v>
      </c>
      <c r="BJ979" s="54">
        <f t="shared" si="2780"/>
        <v>0</v>
      </c>
      <c r="BK979" s="54">
        <f t="shared" si="2781"/>
        <v>0</v>
      </c>
      <c r="BL979" s="54">
        <f t="shared" si="2782"/>
        <v>0</v>
      </c>
      <c r="BM979" s="42"/>
      <c r="BO979" s="54">
        <f>'Norm-coeff'!$C$2+$AX979*'Norm-coeff'!$D$2+$AY979*'Norm-coeff'!$E$2+$AZ979*'Norm-coeff'!$F$2+$BA979*'Norm-coeff'!$G$2+$BB979*'Norm-coeff'!$H$2+$BC979*'Norm-coeff'!$I$2+$BD979*'Norm-coeff'!$J$2+$BE979*'Norm-coeff'!$K$2+$BF979*'Norm-coeff'!$L$2+$BG979*'Norm-coeff'!$M$2+$BH979*'Norm-coeff'!$N$2+$BI979*'Norm-coeff'!$O$2</f>
        <v>5.4045421474420303</v>
      </c>
      <c r="BP979" s="54">
        <f>'Norm-coeff'!$C$3+$AX979*'Norm-coeff'!$D$3+$AY979*'Norm-coeff'!$E$3+$AZ979*'Norm-coeff'!$F$3+$BA979*'Norm-coeff'!$G$3+$BB979*'Norm-coeff'!$H$3+$BC979*'Norm-coeff'!$I$3+$BD979*'Norm-coeff'!$J$3+$BE979*'Norm-coeff'!$K$3+$BF979*'Norm-coeff'!$L$3+$BG979*'Norm-coeff'!$M$3+$BH979*'Norm-coeff'!$N$3+$BI979*'Norm-coeff'!$O$3</f>
        <v>3.15319116612705</v>
      </c>
      <c r="BQ979" s="54">
        <f>'Norm-coeff'!$C$4+$AX979*'Norm-coeff'!$D$4+$AY979*'Norm-coeff'!$E$4+$AZ979*'Norm-coeff'!$F$4+$BA979*'Norm-coeff'!$G$4+$BB979*'Norm-coeff'!$H$4+$BC979*'Norm-coeff'!$I$4+$BD979*'Norm-coeff'!$J$4+$BE979*'Norm-coeff'!$K$4+$BF979*'Norm-coeff'!$L$4+$BG979*'Norm-coeff'!$M$4+$BH979*'Norm-coeff'!$N$4+$BI979*'Norm-coeff'!$O$4</f>
        <v>1.42115649462768</v>
      </c>
      <c r="BR979" s="54">
        <f>'Norm-coeff'!$C$5+$AX979*'Norm-coeff'!$D$5+$AY979*'Norm-coeff'!$E$5+$AZ979*'Norm-coeff'!$F$5+$BA979*'Norm-coeff'!$G$5+$BB979*'Norm-coeff'!$H$5+$BC979*'Norm-coeff'!$I$5+$BD979*'Norm-coeff'!$J$5+$BE979*'Norm-coeff'!$K$5+$BF979*'Norm-coeff'!$L$5+$BG979*'Norm-coeff'!$M$5+$BH979*'Norm-coeff'!$N$5+$BI979*'Norm-coeff'!$O$5</f>
        <v>1.0553329241296201</v>
      </c>
      <c r="BS979" s="54">
        <f>'Norm-coeff'!$C$6+$AX979*'Norm-coeff'!$D$6+$AY979*'Norm-coeff'!$E$6+$AZ979*'Norm-coeff'!$F$6+$BA979*'Norm-coeff'!$G$6+$BB979*'Norm-coeff'!$H$6+$BC979*'Norm-coeff'!$I$6+$BD979*'Norm-coeff'!$J$6+$BE979*'Norm-coeff'!$K$6+$BF979*'Norm-coeff'!$L$6+$BG979*'Norm-coeff'!$M$6+$BH979*'Norm-coeff'!$N$6+$BI979*'Norm-coeff'!$O$6</f>
        <v>-1.48700885495103E-2</v>
      </c>
      <c r="BT979" s="54">
        <f>'Norm-coeff'!$C$7+$AX979*'Norm-coeff'!$D$7+$AY979*'Norm-coeff'!$E$7+$AZ979*'Norm-coeff'!$F$7+$BA979*'Norm-coeff'!$G$7+$BB979*'Norm-coeff'!$H$7+$BC979*'Norm-coeff'!$I$7+$BD979*'Norm-coeff'!$J$7+$BE979*'Norm-coeff'!$K$7+$BF979*'Norm-coeff'!$L$7+$BG979*'Norm-coeff'!$M$7+$BH979*'Norm-coeff'!$N$7+$BI979*'Norm-coeff'!$O$7</f>
        <v>2.0907583608832998</v>
      </c>
      <c r="BU979" s="54">
        <f>'Norm-coeff'!$C$8+$AX979*'Norm-coeff'!$D$8+$AY979*'Norm-coeff'!$E$8+$AZ979*'Norm-coeff'!$F$8+$BA979*'Norm-coeff'!$G$8+$BB979*'Norm-coeff'!$H$8+$BC979*'Norm-coeff'!$I$8+$BD979*'Norm-coeff'!$J$8+$BE979*'Norm-coeff'!$K$8+$BF979*'Norm-coeff'!$L$8+$BG979*'Norm-coeff'!$M$8+$BH979*'Norm-coeff'!$N$8+$BI979*'Norm-coeff'!$O$8</f>
        <v>0.65894159836244504</v>
      </c>
      <c r="BV979" s="54">
        <f>'Norm-coeff'!$C$9+$AX979*'Norm-coeff'!$D$9+$AY979*'Norm-coeff'!$E$9+$AZ979*'Norm-coeff'!$F$9+$BA979*'Norm-coeff'!$G$9+$BB979*'Norm-coeff'!$H$9+$BC979*'Norm-coeff'!$I$9+$BD979*'Norm-coeff'!$J$9+$BE979*'Norm-coeff'!$K$9+$BF979*'Norm-coeff'!$L$9+$BG979*'Norm-coeff'!$M$9+$BH979*'Norm-coeff'!$N$9+$BI979*'Norm-coeff'!$O$9</f>
        <v>1.48961085014701</v>
      </c>
      <c r="BW979" s="54">
        <f>'Norm-coeff'!$C$10+$AX979*'Norm-coeff'!$D$10+$AY979*'Norm-coeff'!$E$10+$AZ979*'Norm-coeff'!$F$10+$BA979*'Norm-coeff'!$G$10+$BB979*'Norm-coeff'!$H$10+$BC979*'Norm-coeff'!$I$10+$BD979*'Norm-coeff'!$J$10+$BE979*'Norm-coeff'!$K$10+$BF979*'Norm-coeff'!$L$10+$BG979*'Norm-coeff'!$M$10+$BH979*'Norm-coeff'!$N$10+$BI979*'Norm-coeff'!$O$10</f>
        <v>1.42058735749591</v>
      </c>
      <c r="BX979" s="54">
        <f>'Norm-coeff'!$C$11+$AX979*'Norm-coeff'!$D$11+$AY979*'Norm-coeff'!$E$11+$AZ979*'Norm-coeff'!$F$11+$BA979*'Norm-coeff'!$G$11+$BB979*'Norm-coeff'!$H$11+$BC979*'Norm-coeff'!$I$11+$BD979*'Norm-coeff'!$J$11+$BE979*'Norm-coeff'!$K$11+$BF979*'Norm-coeff'!$L$11+$BG979*'Norm-coeff'!$M$11+$BH979*'Norm-coeff'!$N$11+$BI979*'Norm-coeff'!$O$11</f>
        <v>0.221233014421479</v>
      </c>
      <c r="BY979" s="54">
        <f>'Norm-coeff'!$C$12+$AX979*'Norm-coeff'!$D$12+$AY979*'Norm-coeff'!$E$12+$AZ979*'Norm-coeff'!$F$12+$BA979*'Norm-coeff'!$G$12+$BB979*'Norm-coeff'!$H$12+$BC979*'Norm-coeff'!$I$12+$BD979*'Norm-coeff'!$J$12+$BE979*'Norm-coeff'!$K$12+$BF979*'Norm-coeff'!$L$12+$BG979*'Norm-coeff'!$M$12+$BH979*'Norm-coeff'!$N$12+$BI979*'Norm-coeff'!$O$12</f>
        <v>0.283527502056037</v>
      </c>
      <c r="BZ979" s="54">
        <f>'Norm-coeff'!$C$13+$AX979*'Norm-coeff'!$D$13+$AY979*'Norm-coeff'!$E$13+$AZ979*'Norm-coeff'!$F$13+$BA979*'Norm-coeff'!$G$13+$BB979*'Norm-coeff'!$H$13+$BC979*'Norm-coeff'!$I$13+$BD979*'Norm-coeff'!$J$13+$BE979*'Norm-coeff'!$K$13+$BF979*'Norm-coeff'!$L$13+$BG979*'Norm-coeff'!$M$13+$BH979*'Norm-coeff'!$N$13+$BI979*'Norm-coeff'!$O$13</f>
        <v>-4.1864930554451202E-2</v>
      </c>
      <c r="CA979" s="54">
        <f>'Norm-coeff'!$C$14+$AX979*'Norm-coeff'!$D$14+$AY979*'Norm-coeff'!$E$14+$AZ979*'Norm-coeff'!$F$14+$BA979*'Norm-coeff'!$G$14+$BB979*'Norm-coeff'!$H$14+$BC979*'Norm-coeff'!$I$14+$BD979*'Norm-coeff'!$J$14+$BE979*'Norm-coeff'!$K$14+$BF979*'Norm-coeff'!$L$14+$BG979*'Norm-coeff'!$M$14+$BH979*'Norm-coeff'!$N$14+$BI979*'Norm-coeff'!$O$14</f>
        <v>4.2526983164477103</v>
      </c>
      <c r="CC979" s="54">
        <f t="shared" si="2783"/>
        <v>0</v>
      </c>
      <c r="CG979" s="54">
        <f t="shared" si="2784"/>
        <v>0</v>
      </c>
      <c r="CH979" s="54">
        <f t="shared" si="2767"/>
        <v>0</v>
      </c>
      <c r="CI979" s="54">
        <f t="shared" si="2785"/>
        <v>0</v>
      </c>
      <c r="CJ979" s="56">
        <f t="shared" si="2786"/>
        <v>0</v>
      </c>
      <c r="CK979" s="54">
        <f t="shared" si="2787"/>
        <v>0</v>
      </c>
      <c r="CL979" s="54">
        <f t="shared" si="2788"/>
        <v>0</v>
      </c>
      <c r="CM979" s="54">
        <f t="shared" si="2789"/>
        <v>0</v>
      </c>
      <c r="CN979" s="54">
        <f t="shared" si="2790"/>
        <v>0</v>
      </c>
      <c r="CO979" s="54">
        <f t="shared" si="2791"/>
        <v>0</v>
      </c>
      <c r="CP979" s="54">
        <f t="shared" si="2792"/>
        <v>0</v>
      </c>
      <c r="CQ979" s="54">
        <f t="shared" si="2793"/>
        <v>0</v>
      </c>
      <c r="CR979" s="54">
        <f t="shared" si="2794"/>
        <v>0</v>
      </c>
      <c r="CS979" s="54">
        <f t="shared" si="2795"/>
        <v>0</v>
      </c>
      <c r="CU979" s="54">
        <f t="shared" si="2796"/>
        <v>0</v>
      </c>
      <c r="CV979" s="54">
        <f t="shared" si="2797"/>
        <v>0</v>
      </c>
      <c r="CW979" s="54">
        <f t="shared" si="2798"/>
        <v>0</v>
      </c>
      <c r="CX979" s="54">
        <f t="shared" si="2799"/>
        <v>0</v>
      </c>
      <c r="CZ979" s="54">
        <f t="shared" si="2800"/>
        <v>0</v>
      </c>
      <c r="DA979" s="54">
        <f t="shared" si="2801"/>
        <v>0</v>
      </c>
      <c r="DB979" s="54">
        <f t="shared" si="2802"/>
        <v>0</v>
      </c>
      <c r="DC979" s="54">
        <f t="shared" si="2803"/>
        <v>0</v>
      </c>
      <c r="DD979" s="54">
        <f t="shared" si="2804"/>
        <v>0</v>
      </c>
      <c r="DE979" s="54">
        <f t="shared" si="2805"/>
        <v>0</v>
      </c>
      <c r="DF979" s="54">
        <f t="shared" si="2806"/>
        <v>0</v>
      </c>
      <c r="DG979" s="54">
        <f t="shared" si="2807"/>
        <v>2</v>
      </c>
      <c r="DH979" s="71">
        <f t="shared" si="2808"/>
        <v>0</v>
      </c>
      <c r="DI979" s="71">
        <f t="shared" si="2809"/>
        <v>0</v>
      </c>
      <c r="DJ979" s="54">
        <f t="shared" si="2810"/>
        <v>0</v>
      </c>
      <c r="DK979" s="54">
        <f t="shared" si="2811"/>
        <v>2</v>
      </c>
      <c r="DL979" s="4">
        <f t="shared" si="2741"/>
        <v>0</v>
      </c>
      <c r="DM979" s="3">
        <f t="shared" si="2812"/>
        <v>0</v>
      </c>
      <c r="DN979" s="3">
        <f t="shared" si="2813"/>
        <v>0</v>
      </c>
      <c r="DO979" s="4" t="e">
        <f t="shared" si="2814"/>
        <v>#DIV/0!</v>
      </c>
      <c r="DP979" s="57"/>
      <c r="DQ979" s="57"/>
      <c r="DR979" s="56">
        <f t="shared" si="2742"/>
        <v>2</v>
      </c>
      <c r="DS979" s="56">
        <f t="shared" si="2743"/>
        <v>0</v>
      </c>
      <c r="DT979" s="38">
        <f t="shared" si="2744"/>
        <v>0</v>
      </c>
      <c r="DU979" s="38">
        <f t="shared" si="2815"/>
        <v>2</v>
      </c>
      <c r="DV979" s="38">
        <f t="shared" si="2745"/>
        <v>0</v>
      </c>
      <c r="DW979" s="39">
        <f t="shared" si="2746"/>
        <v>0</v>
      </c>
      <c r="DX979" s="39">
        <f t="shared" si="2747"/>
        <v>0</v>
      </c>
      <c r="DY979" s="39">
        <f t="shared" si="2748"/>
        <v>0</v>
      </c>
      <c r="DZ979" s="39">
        <f t="shared" si="2749"/>
        <v>0</v>
      </c>
      <c r="EA979" s="39">
        <f t="shared" si="2750"/>
        <v>0</v>
      </c>
      <c r="EB979" s="37" t="e">
        <f t="shared" si="2816"/>
        <v>#DIV/0!</v>
      </c>
      <c r="EC979" s="37" t="e">
        <f t="shared" si="2817"/>
        <v>#DIV/0!</v>
      </c>
      <c r="ED979" s="37" t="e">
        <f t="shared" si="2818"/>
        <v>#DIV/0!</v>
      </c>
      <c r="EE979" s="37" t="e">
        <f t="shared" si="2819"/>
        <v>#DIV/0!</v>
      </c>
      <c r="EF979" s="39" t="e">
        <f t="shared" si="2820"/>
        <v>#DIV/0!</v>
      </c>
      <c r="EG979" s="37" t="e">
        <f t="shared" si="2821"/>
        <v>#DIV/0!</v>
      </c>
      <c r="EH979" s="37" t="e">
        <f t="shared" si="2822"/>
        <v>#DIV/0!</v>
      </c>
      <c r="EI979" s="11" t="b">
        <f t="shared" si="2823"/>
        <v>1</v>
      </c>
      <c r="EJ979" s="11" t="b">
        <f t="shared" si="2824"/>
        <v>0</v>
      </c>
      <c r="EK979" s="39" t="e">
        <f t="shared" si="2825"/>
        <v>#DIV/0!</v>
      </c>
      <c r="EL979" s="39" t="e">
        <f t="shared" si="2826"/>
        <v>#DIV/0!</v>
      </c>
      <c r="EM979" s="39" t="e">
        <f t="shared" si="2827"/>
        <v>#DIV/0!</v>
      </c>
      <c r="EN979" s="39" t="e">
        <f t="shared" si="2828"/>
        <v>#DIV/0!</v>
      </c>
      <c r="EO979" s="39" t="e">
        <f t="shared" si="2829"/>
        <v>#DIV/0!</v>
      </c>
      <c r="EP979" s="39" t="e">
        <f t="shared" si="2830"/>
        <v>#DIV/0!</v>
      </c>
      <c r="EQ979" s="39" t="e">
        <f t="shared" si="2831"/>
        <v>#DIV/0!</v>
      </c>
      <c r="ER979" s="39" t="e">
        <f t="shared" si="2832"/>
        <v>#DIV/0!</v>
      </c>
      <c r="ES979" s="58" t="str">
        <f t="shared" si="2833"/>
        <v>(OH,F,Cl)-dominate amphibole</v>
      </c>
      <c r="ET979" s="58" t="e">
        <f t="shared" si="2834"/>
        <v>#N/A</v>
      </c>
      <c r="EU979" s="56">
        <f t="shared" si="2751"/>
        <v>0</v>
      </c>
      <c r="EV979" s="56">
        <f t="shared" si="2752"/>
        <v>0</v>
      </c>
      <c r="EW979" s="56">
        <f t="shared" si="2753"/>
        <v>0</v>
      </c>
      <c r="EX979" s="56">
        <f t="shared" si="2754"/>
        <v>0</v>
      </c>
      <c r="EY979" s="56">
        <f t="shared" si="2755"/>
        <v>0</v>
      </c>
      <c r="EZ979" s="56">
        <f t="shared" si="2756"/>
        <v>0</v>
      </c>
      <c r="FA979" s="39">
        <f t="shared" si="2757"/>
        <v>0</v>
      </c>
      <c r="FB979" s="39">
        <f t="shared" si="2758"/>
        <v>0</v>
      </c>
      <c r="FC979" s="54">
        <f t="shared" si="2759"/>
        <v>0</v>
      </c>
      <c r="FD979" s="54">
        <f t="shared" si="2760"/>
        <v>0</v>
      </c>
      <c r="FE979" s="39">
        <f t="shared" si="2761"/>
        <v>0</v>
      </c>
      <c r="FF979" s="54">
        <f t="shared" si="2762"/>
        <v>0</v>
      </c>
      <c r="FG979" s="39">
        <f t="shared" si="2763"/>
        <v>0</v>
      </c>
      <c r="FH979" s="39">
        <f t="shared" si="2835"/>
        <v>0</v>
      </c>
      <c r="FI979" s="39">
        <f t="shared" si="2836"/>
        <v>0</v>
      </c>
      <c r="FJ979" s="39">
        <f t="shared" si="2837"/>
        <v>0</v>
      </c>
      <c r="FK979" s="39" t="e">
        <f t="shared" si="2838"/>
        <v>#DIV/0!</v>
      </c>
      <c r="FL979" s="39" t="e">
        <f t="shared" si="2839"/>
        <v>#DIV/0!</v>
      </c>
      <c r="FM979" s="39" t="e">
        <f t="shared" si="2840"/>
        <v>#DIV/0!</v>
      </c>
      <c r="FN979" s="39">
        <f t="shared" si="2841"/>
        <v>1</v>
      </c>
      <c r="FO979" s="39">
        <f t="shared" si="2764"/>
        <v>0</v>
      </c>
      <c r="FP979" s="39">
        <f t="shared" si="2765"/>
        <v>0</v>
      </c>
      <c r="FQ979" s="39">
        <f t="shared" si="2766"/>
        <v>0</v>
      </c>
      <c r="FR979" s="39">
        <f t="shared" si="2842"/>
        <v>0</v>
      </c>
      <c r="FS979" s="39">
        <f t="shared" si="2843"/>
        <v>0</v>
      </c>
      <c r="FU979" s="39" t="e">
        <f t="shared" si="2844"/>
        <v>#DIV/0!</v>
      </c>
      <c r="FV979" s="39" t="e">
        <f t="shared" si="2845"/>
        <v>#DIV/0!</v>
      </c>
      <c r="FW979" s="39" t="e">
        <f t="shared" si="2846"/>
        <v>#DIV/0!</v>
      </c>
      <c r="FY979" s="39" t="e">
        <f t="shared" si="2847"/>
        <v>#DIV/0!</v>
      </c>
      <c r="FZ979" s="39" t="e">
        <f t="shared" si="2848"/>
        <v>#DIV/0!</v>
      </c>
      <c r="GA979" s="39" t="e">
        <f t="shared" si="2849"/>
        <v>#DIV/0!</v>
      </c>
      <c r="GB979" s="39" t="e">
        <f t="shared" si="2850"/>
        <v>#DIV/0!</v>
      </c>
      <c r="GC979" s="39" t="e">
        <f t="shared" si="2851"/>
        <v>#DIV/0!</v>
      </c>
      <c r="GD979" s="39" t="e">
        <f t="shared" si="2852"/>
        <v>#DIV/0!</v>
      </c>
      <c r="GE979" s="39" t="e">
        <f t="shared" si="2853"/>
        <v>#DIV/0!</v>
      </c>
      <c r="GF979" s="39" t="e">
        <f t="shared" si="2854"/>
        <v>#DIV/0!</v>
      </c>
      <c r="GG979" s="39" t="e">
        <f t="shared" si="2855"/>
        <v>#DIV/0!</v>
      </c>
      <c r="GH979" s="39" t="e">
        <f t="shared" si="2856"/>
        <v>#DIV/0!</v>
      </c>
      <c r="GI979" s="39"/>
      <c r="GJ979" s="39" t="e">
        <f t="shared" si="2857"/>
        <v>#DIV/0!</v>
      </c>
      <c r="GK979" s="39" t="e">
        <f t="shared" si="2858"/>
        <v>#DIV/0!</v>
      </c>
      <c r="GL979" s="39" t="e">
        <f t="shared" si="2859"/>
        <v>#DIV/0!</v>
      </c>
      <c r="GM979" s="39" t="e">
        <f t="shared" si="2860"/>
        <v>#DIV/0!</v>
      </c>
      <c r="GN979" s="39" t="e">
        <f t="shared" si="2861"/>
        <v>#DIV/0!</v>
      </c>
      <c r="GO979" s="57"/>
      <c r="GP979" s="57" t="e">
        <f t="shared" si="2862"/>
        <v>#DIV/0!</v>
      </c>
      <c r="GQ979" s="59" t="e">
        <f t="shared" si="2863"/>
        <v>#DIV/0!</v>
      </c>
      <c r="GR979" s="41" t="e">
        <f t="shared" si="2864"/>
        <v>#DIV/0!</v>
      </c>
      <c r="GS979" s="57" t="e">
        <f t="shared" si="2865"/>
        <v>#DIV/0!</v>
      </c>
      <c r="GT979" s="57" t="e">
        <f t="shared" si="2866"/>
        <v>#DIV/0!</v>
      </c>
      <c r="GU979" s="57" t="e">
        <f t="shared" si="2867"/>
        <v>#DIV/0!</v>
      </c>
      <c r="GV979" s="57"/>
      <c r="GW979" s="42" t="e">
        <f t="shared" si="2868"/>
        <v>#DIV/0!</v>
      </c>
      <c r="GX979" s="42" t="e">
        <f t="shared" si="2869"/>
        <v>#DIV/0!</v>
      </c>
      <c r="GY979" s="42" t="e">
        <f t="shared" si="2870"/>
        <v>#DIV/0!</v>
      </c>
      <c r="GZ979" s="57"/>
      <c r="HA979" s="2" t="e">
        <f t="shared" si="2871"/>
        <v>#DIV/0!</v>
      </c>
      <c r="HB979" s="2" t="e">
        <f t="shared" si="2872"/>
        <v>#DIV/0!</v>
      </c>
      <c r="HC979" s="2" t="e">
        <f t="shared" si="2873"/>
        <v>#DIV/0!</v>
      </c>
      <c r="HD979" s="2" t="e">
        <f t="shared" si="2874"/>
        <v>#DIV/0!</v>
      </c>
      <c r="HE979" s="2" t="e">
        <f t="shared" si="2875"/>
        <v>#DIV/0!</v>
      </c>
      <c r="HF979" s="2" t="e">
        <f t="shared" si="2876"/>
        <v>#DIV/0!</v>
      </c>
      <c r="HG979" s="2" t="e">
        <f t="shared" si="2877"/>
        <v>#DIV/0!</v>
      </c>
      <c r="HH979" s="2" t="e">
        <f t="shared" si="2878"/>
        <v>#DIV/0!</v>
      </c>
      <c r="HI979" s="2" t="e">
        <f t="shared" si="2879"/>
        <v>#DIV/0!</v>
      </c>
      <c r="HJ979" s="11" t="e">
        <f t="shared" si="2880"/>
        <v>#DIV/0!</v>
      </c>
      <c r="HK979" s="60" t="e">
        <f t="shared" si="2881"/>
        <v>#DIV/0!</v>
      </c>
      <c r="HL979" s="57"/>
      <c r="HM979" s="57" t="e">
        <f t="shared" si="2882"/>
        <v>#DIV/0!</v>
      </c>
      <c r="HN979" s="57" t="e">
        <f t="shared" si="2883"/>
        <v>#DIV/0!</v>
      </c>
      <c r="HO979" s="57" t="e">
        <f t="shared" si="2884"/>
        <v>#DIV/0!</v>
      </c>
      <c r="HP979" s="57" t="e">
        <f t="shared" si="2885"/>
        <v>#DIV/0!</v>
      </c>
      <c r="HQ979" s="57" t="e">
        <f t="shared" si="2886"/>
        <v>#DIV/0!</v>
      </c>
      <c r="HR979" s="57"/>
      <c r="HS979" s="57" t="e">
        <f t="shared" si="2887"/>
        <v>#DIV/0!</v>
      </c>
      <c r="HT979" s="57" t="e">
        <f t="shared" si="2888"/>
        <v>#DIV/0!</v>
      </c>
      <c r="HU979" s="57" t="e">
        <f t="shared" si="2889"/>
        <v>#DIV/0!</v>
      </c>
      <c r="HV979" s="57" t="e">
        <f t="shared" si="2890"/>
        <v>#DIV/0!</v>
      </c>
      <c r="HW979" s="57" t="e">
        <f t="shared" si="2891"/>
        <v>#DIV/0!</v>
      </c>
      <c r="HX979" s="57"/>
      <c r="HY979" s="57" t="e">
        <f t="shared" si="2892"/>
        <v>#DIV/0!</v>
      </c>
      <c r="HZ979" s="57" t="e">
        <f t="shared" si="2893"/>
        <v>#DIV/0!</v>
      </c>
      <c r="IA979" s="57"/>
      <c r="IB979" s="61">
        <f t="shared" si="2894"/>
        <v>0</v>
      </c>
      <c r="IC979" s="57" t="str">
        <f t="shared" si="2895"/>
        <v/>
      </c>
      <c r="ID979" s="42"/>
      <c r="IE979" s="2" t="str">
        <f t="shared" si="2896"/>
        <v/>
      </c>
      <c r="IF979" s="60" t="e">
        <f t="shared" si="2897"/>
        <v>#DIV/0!</v>
      </c>
      <c r="IG979" s="60" t="str">
        <f t="shared" si="2898"/>
        <v/>
      </c>
      <c r="IH979" s="60" t="str">
        <f t="shared" si="2899"/>
        <v>zinco-</v>
      </c>
      <c r="II979" s="60" t="str">
        <f t="shared" si="2900"/>
        <v>mangano-</v>
      </c>
      <c r="IJ979" s="60" t="e">
        <f t="shared" si="2901"/>
        <v>#DIV/0!</v>
      </c>
      <c r="IK979" s="60" t="e">
        <f t="shared" si="2902"/>
        <v>#DIV/0!</v>
      </c>
      <c r="IL979" s="60" t="e">
        <f t="shared" si="2903"/>
        <v>#DIV/0!</v>
      </c>
      <c r="IM979" s="60" t="e">
        <f t="shared" si="2904"/>
        <v>#DIV/0!</v>
      </c>
      <c r="IN979" s="60" t="str">
        <f t="shared" si="2905"/>
        <v/>
      </c>
      <c r="IO979" s="60" t="str">
        <f t="shared" si="2906"/>
        <v/>
      </c>
      <c r="IP979" s="57"/>
      <c r="IQ979" s="57" t="str">
        <f t="shared" si="2907"/>
        <v>ERROR!!</v>
      </c>
    </row>
    <row r="980" spans="24:251">
      <c r="X980" s="29">
        <f t="shared" si="2908"/>
        <v>0</v>
      </c>
      <c r="Y980" s="29">
        <f t="shared" si="2909"/>
        <v>0</v>
      </c>
      <c r="Z980" s="29" t="e">
        <f t="shared" si="2910"/>
        <v>#DIV/0!</v>
      </c>
      <c r="AA980" s="29" t="e">
        <f t="shared" si="2911"/>
        <v>#DIV/0!</v>
      </c>
      <c r="AB980" s="29" t="e">
        <f t="shared" si="2912"/>
        <v>#DIV/0!</v>
      </c>
      <c r="AC980" s="29" t="e">
        <f t="shared" si="2913"/>
        <v>#DIV/0!</v>
      </c>
      <c r="AF980" s="23">
        <v>60.084299999999999</v>
      </c>
      <c r="AG980" s="23">
        <v>79.878799999999998</v>
      </c>
      <c r="AH980" s="23">
        <v>101.96120000000001</v>
      </c>
      <c r="AI980" s="23">
        <v>151.99039999999999</v>
      </c>
      <c r="AJ980" s="23">
        <v>159.69</v>
      </c>
      <c r="AK980" s="23">
        <v>71.846400000000003</v>
      </c>
      <c r="AL980" s="23">
        <v>70.9375</v>
      </c>
      <c r="AM980" s="23">
        <v>40.304400000000001</v>
      </c>
      <c r="AN980" s="23">
        <v>56.077399999999997</v>
      </c>
      <c r="AO980" s="23">
        <v>61.978999999999999</v>
      </c>
      <c r="AP980" s="23">
        <v>94.195999999999998</v>
      </c>
      <c r="AQ980" s="23">
        <v>18.998000000000001</v>
      </c>
      <c r="AR980" s="23">
        <v>35.450000000000003</v>
      </c>
      <c r="AS980" s="23">
        <v>29.88</v>
      </c>
      <c r="AT980" s="23">
        <v>74.691999999999993</v>
      </c>
      <c r="AU980" s="23">
        <v>81.39</v>
      </c>
      <c r="AX980" s="54">
        <f t="shared" si="2768"/>
        <v>0</v>
      </c>
      <c r="AY980" s="54">
        <f t="shared" si="2769"/>
        <v>0</v>
      </c>
      <c r="AZ980" s="54">
        <f t="shared" si="2770"/>
        <v>0</v>
      </c>
      <c r="BA980" s="54">
        <f t="shared" si="2771"/>
        <v>0</v>
      </c>
      <c r="BB980" s="54">
        <f t="shared" si="2772"/>
        <v>0</v>
      </c>
      <c r="BC980" s="54">
        <f t="shared" si="2773"/>
        <v>0</v>
      </c>
      <c r="BD980" s="54">
        <f t="shared" si="2774"/>
        <v>0</v>
      </c>
      <c r="BE980" s="54">
        <f t="shared" si="2775"/>
        <v>0</v>
      </c>
      <c r="BF980" s="54">
        <f t="shared" si="2776"/>
        <v>0</v>
      </c>
      <c r="BG980" s="54">
        <f t="shared" si="2777"/>
        <v>0</v>
      </c>
      <c r="BH980" s="54">
        <f t="shared" si="2778"/>
        <v>0</v>
      </c>
      <c r="BI980" s="54">
        <f t="shared" si="2779"/>
        <v>0</v>
      </c>
      <c r="BJ980" s="54">
        <f t="shared" si="2780"/>
        <v>0</v>
      </c>
      <c r="BK980" s="54">
        <f t="shared" si="2781"/>
        <v>0</v>
      </c>
      <c r="BL980" s="54">
        <f t="shared" si="2782"/>
        <v>0</v>
      </c>
      <c r="BM980" s="42"/>
      <c r="BO980" s="54">
        <f>'Norm-coeff'!$C$2+$AX980*'Norm-coeff'!$D$2+$AY980*'Norm-coeff'!$E$2+$AZ980*'Norm-coeff'!$F$2+$BA980*'Norm-coeff'!$G$2+$BB980*'Norm-coeff'!$H$2+$BC980*'Norm-coeff'!$I$2+$BD980*'Norm-coeff'!$J$2+$BE980*'Norm-coeff'!$K$2+$BF980*'Norm-coeff'!$L$2+$BG980*'Norm-coeff'!$M$2+$BH980*'Norm-coeff'!$N$2+$BI980*'Norm-coeff'!$O$2</f>
        <v>5.4045421474420303</v>
      </c>
      <c r="BP980" s="54">
        <f>'Norm-coeff'!$C$3+$AX980*'Norm-coeff'!$D$3+$AY980*'Norm-coeff'!$E$3+$AZ980*'Norm-coeff'!$F$3+$BA980*'Norm-coeff'!$G$3+$BB980*'Norm-coeff'!$H$3+$BC980*'Norm-coeff'!$I$3+$BD980*'Norm-coeff'!$J$3+$BE980*'Norm-coeff'!$K$3+$BF980*'Norm-coeff'!$L$3+$BG980*'Norm-coeff'!$M$3+$BH980*'Norm-coeff'!$N$3+$BI980*'Norm-coeff'!$O$3</f>
        <v>3.15319116612705</v>
      </c>
      <c r="BQ980" s="54">
        <f>'Norm-coeff'!$C$4+$AX980*'Norm-coeff'!$D$4+$AY980*'Norm-coeff'!$E$4+$AZ980*'Norm-coeff'!$F$4+$BA980*'Norm-coeff'!$G$4+$BB980*'Norm-coeff'!$H$4+$BC980*'Norm-coeff'!$I$4+$BD980*'Norm-coeff'!$J$4+$BE980*'Norm-coeff'!$K$4+$BF980*'Norm-coeff'!$L$4+$BG980*'Norm-coeff'!$M$4+$BH980*'Norm-coeff'!$N$4+$BI980*'Norm-coeff'!$O$4</f>
        <v>1.42115649462768</v>
      </c>
      <c r="BR980" s="54">
        <f>'Norm-coeff'!$C$5+$AX980*'Norm-coeff'!$D$5+$AY980*'Norm-coeff'!$E$5+$AZ980*'Norm-coeff'!$F$5+$BA980*'Norm-coeff'!$G$5+$BB980*'Norm-coeff'!$H$5+$BC980*'Norm-coeff'!$I$5+$BD980*'Norm-coeff'!$J$5+$BE980*'Norm-coeff'!$K$5+$BF980*'Norm-coeff'!$L$5+$BG980*'Norm-coeff'!$M$5+$BH980*'Norm-coeff'!$N$5+$BI980*'Norm-coeff'!$O$5</f>
        <v>1.0553329241296201</v>
      </c>
      <c r="BS980" s="54">
        <f>'Norm-coeff'!$C$6+$AX980*'Norm-coeff'!$D$6+$AY980*'Norm-coeff'!$E$6+$AZ980*'Norm-coeff'!$F$6+$BA980*'Norm-coeff'!$G$6+$BB980*'Norm-coeff'!$H$6+$BC980*'Norm-coeff'!$I$6+$BD980*'Norm-coeff'!$J$6+$BE980*'Norm-coeff'!$K$6+$BF980*'Norm-coeff'!$L$6+$BG980*'Norm-coeff'!$M$6+$BH980*'Norm-coeff'!$N$6+$BI980*'Norm-coeff'!$O$6</f>
        <v>-1.48700885495103E-2</v>
      </c>
      <c r="BT980" s="54">
        <f>'Norm-coeff'!$C$7+$AX980*'Norm-coeff'!$D$7+$AY980*'Norm-coeff'!$E$7+$AZ980*'Norm-coeff'!$F$7+$BA980*'Norm-coeff'!$G$7+$BB980*'Norm-coeff'!$H$7+$BC980*'Norm-coeff'!$I$7+$BD980*'Norm-coeff'!$J$7+$BE980*'Norm-coeff'!$K$7+$BF980*'Norm-coeff'!$L$7+$BG980*'Norm-coeff'!$M$7+$BH980*'Norm-coeff'!$N$7+$BI980*'Norm-coeff'!$O$7</f>
        <v>2.0907583608832998</v>
      </c>
      <c r="BU980" s="54">
        <f>'Norm-coeff'!$C$8+$AX980*'Norm-coeff'!$D$8+$AY980*'Norm-coeff'!$E$8+$AZ980*'Norm-coeff'!$F$8+$BA980*'Norm-coeff'!$G$8+$BB980*'Norm-coeff'!$H$8+$BC980*'Norm-coeff'!$I$8+$BD980*'Norm-coeff'!$J$8+$BE980*'Norm-coeff'!$K$8+$BF980*'Norm-coeff'!$L$8+$BG980*'Norm-coeff'!$M$8+$BH980*'Norm-coeff'!$N$8+$BI980*'Norm-coeff'!$O$8</f>
        <v>0.65894159836244504</v>
      </c>
      <c r="BV980" s="54">
        <f>'Norm-coeff'!$C$9+$AX980*'Norm-coeff'!$D$9+$AY980*'Norm-coeff'!$E$9+$AZ980*'Norm-coeff'!$F$9+$BA980*'Norm-coeff'!$G$9+$BB980*'Norm-coeff'!$H$9+$BC980*'Norm-coeff'!$I$9+$BD980*'Norm-coeff'!$J$9+$BE980*'Norm-coeff'!$K$9+$BF980*'Norm-coeff'!$L$9+$BG980*'Norm-coeff'!$M$9+$BH980*'Norm-coeff'!$N$9+$BI980*'Norm-coeff'!$O$9</f>
        <v>1.48961085014701</v>
      </c>
      <c r="BW980" s="54">
        <f>'Norm-coeff'!$C$10+$AX980*'Norm-coeff'!$D$10+$AY980*'Norm-coeff'!$E$10+$AZ980*'Norm-coeff'!$F$10+$BA980*'Norm-coeff'!$G$10+$BB980*'Norm-coeff'!$H$10+$BC980*'Norm-coeff'!$I$10+$BD980*'Norm-coeff'!$J$10+$BE980*'Norm-coeff'!$K$10+$BF980*'Norm-coeff'!$L$10+$BG980*'Norm-coeff'!$M$10+$BH980*'Norm-coeff'!$N$10+$BI980*'Norm-coeff'!$O$10</f>
        <v>1.42058735749591</v>
      </c>
      <c r="BX980" s="54">
        <f>'Norm-coeff'!$C$11+$AX980*'Norm-coeff'!$D$11+$AY980*'Norm-coeff'!$E$11+$AZ980*'Norm-coeff'!$F$11+$BA980*'Norm-coeff'!$G$11+$BB980*'Norm-coeff'!$H$11+$BC980*'Norm-coeff'!$I$11+$BD980*'Norm-coeff'!$J$11+$BE980*'Norm-coeff'!$K$11+$BF980*'Norm-coeff'!$L$11+$BG980*'Norm-coeff'!$M$11+$BH980*'Norm-coeff'!$N$11+$BI980*'Norm-coeff'!$O$11</f>
        <v>0.221233014421479</v>
      </c>
      <c r="BY980" s="54">
        <f>'Norm-coeff'!$C$12+$AX980*'Norm-coeff'!$D$12+$AY980*'Norm-coeff'!$E$12+$AZ980*'Norm-coeff'!$F$12+$BA980*'Norm-coeff'!$G$12+$BB980*'Norm-coeff'!$H$12+$BC980*'Norm-coeff'!$I$12+$BD980*'Norm-coeff'!$J$12+$BE980*'Norm-coeff'!$K$12+$BF980*'Norm-coeff'!$L$12+$BG980*'Norm-coeff'!$M$12+$BH980*'Norm-coeff'!$N$12+$BI980*'Norm-coeff'!$O$12</f>
        <v>0.283527502056037</v>
      </c>
      <c r="BZ980" s="54">
        <f>'Norm-coeff'!$C$13+$AX980*'Norm-coeff'!$D$13+$AY980*'Norm-coeff'!$E$13+$AZ980*'Norm-coeff'!$F$13+$BA980*'Norm-coeff'!$G$13+$BB980*'Norm-coeff'!$H$13+$BC980*'Norm-coeff'!$I$13+$BD980*'Norm-coeff'!$J$13+$BE980*'Norm-coeff'!$K$13+$BF980*'Norm-coeff'!$L$13+$BG980*'Norm-coeff'!$M$13+$BH980*'Norm-coeff'!$N$13+$BI980*'Norm-coeff'!$O$13</f>
        <v>-4.1864930554451202E-2</v>
      </c>
      <c r="CA980" s="54">
        <f>'Norm-coeff'!$C$14+$AX980*'Norm-coeff'!$D$14+$AY980*'Norm-coeff'!$E$14+$AZ980*'Norm-coeff'!$F$14+$BA980*'Norm-coeff'!$G$14+$BB980*'Norm-coeff'!$H$14+$BC980*'Norm-coeff'!$I$14+$BD980*'Norm-coeff'!$J$14+$BE980*'Norm-coeff'!$K$14+$BF980*'Norm-coeff'!$L$14+$BG980*'Norm-coeff'!$M$14+$BH980*'Norm-coeff'!$N$14+$BI980*'Norm-coeff'!$O$14</f>
        <v>4.2526983164477103</v>
      </c>
      <c r="CC980" s="54">
        <f t="shared" si="2783"/>
        <v>0</v>
      </c>
      <c r="CG980" s="54">
        <f t="shared" si="2784"/>
        <v>0</v>
      </c>
      <c r="CH980" s="54">
        <f t="shared" si="2767"/>
        <v>0</v>
      </c>
      <c r="CI980" s="54">
        <f t="shared" si="2785"/>
        <v>0</v>
      </c>
      <c r="CJ980" s="56">
        <f t="shared" si="2786"/>
        <v>0</v>
      </c>
      <c r="CK980" s="54">
        <f t="shared" si="2787"/>
        <v>0</v>
      </c>
      <c r="CL980" s="54">
        <f t="shared" si="2788"/>
        <v>0</v>
      </c>
      <c r="CM980" s="54">
        <f t="shared" si="2789"/>
        <v>0</v>
      </c>
      <c r="CN980" s="54">
        <f t="shared" si="2790"/>
        <v>0</v>
      </c>
      <c r="CO980" s="54">
        <f t="shared" si="2791"/>
        <v>0</v>
      </c>
      <c r="CP980" s="54">
        <f t="shared" si="2792"/>
        <v>0</v>
      </c>
      <c r="CQ980" s="54">
        <f t="shared" si="2793"/>
        <v>0</v>
      </c>
      <c r="CR980" s="54">
        <f t="shared" si="2794"/>
        <v>0</v>
      </c>
      <c r="CS980" s="54">
        <f t="shared" si="2795"/>
        <v>0</v>
      </c>
      <c r="CU980" s="54">
        <f t="shared" si="2796"/>
        <v>0</v>
      </c>
      <c r="CV980" s="54">
        <f t="shared" si="2797"/>
        <v>0</v>
      </c>
      <c r="CW980" s="54">
        <f t="shared" si="2798"/>
        <v>0</v>
      </c>
      <c r="CX980" s="54">
        <f t="shared" si="2799"/>
        <v>0</v>
      </c>
      <c r="CZ980" s="54">
        <f t="shared" si="2800"/>
        <v>0</v>
      </c>
      <c r="DA980" s="54">
        <f t="shared" si="2801"/>
        <v>0</v>
      </c>
      <c r="DB980" s="54">
        <f t="shared" si="2802"/>
        <v>0</v>
      </c>
      <c r="DC980" s="54">
        <f t="shared" si="2803"/>
        <v>0</v>
      </c>
      <c r="DD980" s="54">
        <f t="shared" si="2804"/>
        <v>0</v>
      </c>
      <c r="DE980" s="54">
        <f t="shared" si="2805"/>
        <v>0</v>
      </c>
      <c r="DF980" s="54">
        <f t="shared" si="2806"/>
        <v>0</v>
      </c>
      <c r="DG980" s="54">
        <f t="shared" si="2807"/>
        <v>2</v>
      </c>
      <c r="DH980" s="71">
        <f t="shared" si="2808"/>
        <v>0</v>
      </c>
      <c r="DI980" s="71">
        <f t="shared" si="2809"/>
        <v>0</v>
      </c>
      <c r="DJ980" s="54">
        <f t="shared" si="2810"/>
        <v>0</v>
      </c>
      <c r="DK980" s="54">
        <f t="shared" si="2811"/>
        <v>2</v>
      </c>
      <c r="DL980" s="4">
        <f t="shared" si="2741"/>
        <v>0</v>
      </c>
      <c r="DM980" s="3">
        <f t="shared" si="2812"/>
        <v>0</v>
      </c>
      <c r="DN980" s="3">
        <f t="shared" si="2813"/>
        <v>0</v>
      </c>
      <c r="DO980" s="4" t="e">
        <f t="shared" si="2814"/>
        <v>#DIV/0!</v>
      </c>
      <c r="DP980" s="57"/>
      <c r="DQ980" s="57"/>
      <c r="DR980" s="56">
        <f t="shared" si="2742"/>
        <v>2</v>
      </c>
      <c r="DS980" s="56">
        <f t="shared" si="2743"/>
        <v>0</v>
      </c>
      <c r="DT980" s="38">
        <f t="shared" si="2744"/>
        <v>0</v>
      </c>
      <c r="DU980" s="38">
        <f t="shared" si="2815"/>
        <v>2</v>
      </c>
      <c r="DV980" s="38">
        <f t="shared" si="2745"/>
        <v>0</v>
      </c>
      <c r="DW980" s="39">
        <f t="shared" si="2746"/>
        <v>0</v>
      </c>
      <c r="DX980" s="39">
        <f t="shared" si="2747"/>
        <v>0</v>
      </c>
      <c r="DY980" s="39">
        <f t="shared" si="2748"/>
        <v>0</v>
      </c>
      <c r="DZ980" s="39">
        <f t="shared" si="2749"/>
        <v>0</v>
      </c>
      <c r="EA980" s="39">
        <f t="shared" si="2750"/>
        <v>0</v>
      </c>
      <c r="EB980" s="37" t="e">
        <f t="shared" si="2816"/>
        <v>#DIV/0!</v>
      </c>
      <c r="EC980" s="37" t="e">
        <f t="shared" si="2817"/>
        <v>#DIV/0!</v>
      </c>
      <c r="ED980" s="37" t="e">
        <f t="shared" si="2818"/>
        <v>#DIV/0!</v>
      </c>
      <c r="EE980" s="37" t="e">
        <f t="shared" si="2819"/>
        <v>#DIV/0!</v>
      </c>
      <c r="EF980" s="39" t="e">
        <f t="shared" si="2820"/>
        <v>#DIV/0!</v>
      </c>
      <c r="EG980" s="37" t="e">
        <f t="shared" si="2821"/>
        <v>#DIV/0!</v>
      </c>
      <c r="EH980" s="37" t="e">
        <f t="shared" si="2822"/>
        <v>#DIV/0!</v>
      </c>
      <c r="EI980" s="11" t="b">
        <f t="shared" si="2823"/>
        <v>1</v>
      </c>
      <c r="EJ980" s="11" t="b">
        <f t="shared" si="2824"/>
        <v>0</v>
      </c>
      <c r="EK980" s="39" t="e">
        <f t="shared" si="2825"/>
        <v>#DIV/0!</v>
      </c>
      <c r="EL980" s="39" t="e">
        <f t="shared" si="2826"/>
        <v>#DIV/0!</v>
      </c>
      <c r="EM980" s="39" t="e">
        <f t="shared" si="2827"/>
        <v>#DIV/0!</v>
      </c>
      <c r="EN980" s="39" t="e">
        <f t="shared" si="2828"/>
        <v>#DIV/0!</v>
      </c>
      <c r="EO980" s="39" t="e">
        <f t="shared" si="2829"/>
        <v>#DIV/0!</v>
      </c>
      <c r="EP980" s="39" t="e">
        <f t="shared" si="2830"/>
        <v>#DIV/0!</v>
      </c>
      <c r="EQ980" s="39" t="e">
        <f t="shared" si="2831"/>
        <v>#DIV/0!</v>
      </c>
      <c r="ER980" s="39" t="e">
        <f t="shared" si="2832"/>
        <v>#DIV/0!</v>
      </c>
      <c r="ES980" s="58" t="str">
        <f t="shared" si="2833"/>
        <v>(OH,F,Cl)-dominate amphibole</v>
      </c>
      <c r="ET980" s="58" t="e">
        <f t="shared" si="2834"/>
        <v>#N/A</v>
      </c>
      <c r="EU980" s="56">
        <f t="shared" si="2751"/>
        <v>0</v>
      </c>
      <c r="EV980" s="56">
        <f t="shared" si="2752"/>
        <v>0</v>
      </c>
      <c r="EW980" s="56">
        <f t="shared" si="2753"/>
        <v>0</v>
      </c>
      <c r="EX980" s="56">
        <f t="shared" si="2754"/>
        <v>0</v>
      </c>
      <c r="EY980" s="56">
        <f t="shared" si="2755"/>
        <v>0</v>
      </c>
      <c r="EZ980" s="56">
        <f t="shared" si="2756"/>
        <v>0</v>
      </c>
      <c r="FA980" s="39">
        <f t="shared" si="2757"/>
        <v>0</v>
      </c>
      <c r="FB980" s="39">
        <f t="shared" si="2758"/>
        <v>0</v>
      </c>
      <c r="FC980" s="54">
        <f t="shared" si="2759"/>
        <v>0</v>
      </c>
      <c r="FD980" s="54">
        <f t="shared" si="2760"/>
        <v>0</v>
      </c>
      <c r="FE980" s="39">
        <f t="shared" si="2761"/>
        <v>0</v>
      </c>
      <c r="FF980" s="54">
        <f t="shared" si="2762"/>
        <v>0</v>
      </c>
      <c r="FG980" s="39">
        <f t="shared" si="2763"/>
        <v>0</v>
      </c>
      <c r="FH980" s="39">
        <f t="shared" si="2835"/>
        <v>0</v>
      </c>
      <c r="FI980" s="39">
        <f t="shared" si="2836"/>
        <v>0</v>
      </c>
      <c r="FJ980" s="39">
        <f t="shared" si="2837"/>
        <v>0</v>
      </c>
      <c r="FK980" s="39" t="e">
        <f t="shared" si="2838"/>
        <v>#DIV/0!</v>
      </c>
      <c r="FL980" s="39" t="e">
        <f t="shared" si="2839"/>
        <v>#DIV/0!</v>
      </c>
      <c r="FM980" s="39" t="e">
        <f t="shared" si="2840"/>
        <v>#DIV/0!</v>
      </c>
      <c r="FN980" s="39">
        <f t="shared" si="2841"/>
        <v>1</v>
      </c>
      <c r="FO980" s="39">
        <f t="shared" si="2764"/>
        <v>0</v>
      </c>
      <c r="FP980" s="39">
        <f t="shared" si="2765"/>
        <v>0</v>
      </c>
      <c r="FQ980" s="39">
        <f t="shared" si="2766"/>
        <v>0</v>
      </c>
      <c r="FR980" s="39">
        <f t="shared" si="2842"/>
        <v>0</v>
      </c>
      <c r="FS980" s="39">
        <f t="shared" si="2843"/>
        <v>0</v>
      </c>
      <c r="FU980" s="39" t="e">
        <f t="shared" si="2844"/>
        <v>#DIV/0!</v>
      </c>
      <c r="FV980" s="39" t="e">
        <f t="shared" si="2845"/>
        <v>#DIV/0!</v>
      </c>
      <c r="FW980" s="39" t="e">
        <f t="shared" si="2846"/>
        <v>#DIV/0!</v>
      </c>
      <c r="FY980" s="39" t="e">
        <f t="shared" si="2847"/>
        <v>#DIV/0!</v>
      </c>
      <c r="FZ980" s="39" t="e">
        <f t="shared" si="2848"/>
        <v>#DIV/0!</v>
      </c>
      <c r="GA980" s="39" t="e">
        <f t="shared" si="2849"/>
        <v>#DIV/0!</v>
      </c>
      <c r="GB980" s="39" t="e">
        <f t="shared" si="2850"/>
        <v>#DIV/0!</v>
      </c>
      <c r="GC980" s="39" t="e">
        <f t="shared" si="2851"/>
        <v>#DIV/0!</v>
      </c>
      <c r="GD980" s="39" t="e">
        <f t="shared" si="2852"/>
        <v>#DIV/0!</v>
      </c>
      <c r="GE980" s="39" t="e">
        <f t="shared" si="2853"/>
        <v>#DIV/0!</v>
      </c>
      <c r="GF980" s="39" t="e">
        <f t="shared" si="2854"/>
        <v>#DIV/0!</v>
      </c>
      <c r="GG980" s="39" t="e">
        <f t="shared" si="2855"/>
        <v>#DIV/0!</v>
      </c>
      <c r="GH980" s="39" t="e">
        <f t="shared" si="2856"/>
        <v>#DIV/0!</v>
      </c>
      <c r="GI980" s="39"/>
      <c r="GJ980" s="39" t="e">
        <f t="shared" si="2857"/>
        <v>#DIV/0!</v>
      </c>
      <c r="GK980" s="39" t="e">
        <f t="shared" si="2858"/>
        <v>#DIV/0!</v>
      </c>
      <c r="GL980" s="39" t="e">
        <f t="shared" si="2859"/>
        <v>#DIV/0!</v>
      </c>
      <c r="GM980" s="39" t="e">
        <f t="shared" si="2860"/>
        <v>#DIV/0!</v>
      </c>
      <c r="GN980" s="39" t="e">
        <f t="shared" si="2861"/>
        <v>#DIV/0!</v>
      </c>
      <c r="GO980" s="57"/>
      <c r="GP980" s="57" t="e">
        <f t="shared" si="2862"/>
        <v>#DIV/0!</v>
      </c>
      <c r="GQ980" s="59" t="e">
        <f t="shared" si="2863"/>
        <v>#DIV/0!</v>
      </c>
      <c r="GR980" s="41" t="e">
        <f t="shared" si="2864"/>
        <v>#DIV/0!</v>
      </c>
      <c r="GS980" s="57" t="e">
        <f t="shared" si="2865"/>
        <v>#DIV/0!</v>
      </c>
      <c r="GT980" s="57" t="e">
        <f t="shared" si="2866"/>
        <v>#DIV/0!</v>
      </c>
      <c r="GU980" s="57" t="e">
        <f t="shared" si="2867"/>
        <v>#DIV/0!</v>
      </c>
      <c r="GV980" s="57"/>
      <c r="GW980" s="42" t="e">
        <f t="shared" si="2868"/>
        <v>#DIV/0!</v>
      </c>
      <c r="GX980" s="42" t="e">
        <f t="shared" si="2869"/>
        <v>#DIV/0!</v>
      </c>
      <c r="GY980" s="42" t="e">
        <f t="shared" si="2870"/>
        <v>#DIV/0!</v>
      </c>
      <c r="GZ980" s="57"/>
      <c r="HA980" s="2" t="e">
        <f t="shared" si="2871"/>
        <v>#DIV/0!</v>
      </c>
      <c r="HB980" s="2" t="e">
        <f t="shared" si="2872"/>
        <v>#DIV/0!</v>
      </c>
      <c r="HC980" s="2" t="e">
        <f t="shared" si="2873"/>
        <v>#DIV/0!</v>
      </c>
      <c r="HD980" s="2" t="e">
        <f t="shared" si="2874"/>
        <v>#DIV/0!</v>
      </c>
      <c r="HE980" s="2" t="e">
        <f t="shared" si="2875"/>
        <v>#DIV/0!</v>
      </c>
      <c r="HF980" s="2" t="e">
        <f t="shared" si="2876"/>
        <v>#DIV/0!</v>
      </c>
      <c r="HG980" s="2" t="e">
        <f t="shared" si="2877"/>
        <v>#DIV/0!</v>
      </c>
      <c r="HH980" s="2" t="e">
        <f t="shared" si="2878"/>
        <v>#DIV/0!</v>
      </c>
      <c r="HI980" s="2" t="e">
        <f t="shared" si="2879"/>
        <v>#DIV/0!</v>
      </c>
      <c r="HJ980" s="11" t="e">
        <f t="shared" si="2880"/>
        <v>#DIV/0!</v>
      </c>
      <c r="HK980" s="60" t="e">
        <f t="shared" si="2881"/>
        <v>#DIV/0!</v>
      </c>
      <c r="HL980" s="57"/>
      <c r="HM980" s="57" t="e">
        <f t="shared" si="2882"/>
        <v>#DIV/0!</v>
      </c>
      <c r="HN980" s="57" t="e">
        <f t="shared" si="2883"/>
        <v>#DIV/0!</v>
      </c>
      <c r="HO980" s="57" t="e">
        <f t="shared" si="2884"/>
        <v>#DIV/0!</v>
      </c>
      <c r="HP980" s="57" t="e">
        <f t="shared" si="2885"/>
        <v>#DIV/0!</v>
      </c>
      <c r="HQ980" s="57" t="e">
        <f t="shared" si="2886"/>
        <v>#DIV/0!</v>
      </c>
      <c r="HR980" s="57"/>
      <c r="HS980" s="57" t="e">
        <f t="shared" si="2887"/>
        <v>#DIV/0!</v>
      </c>
      <c r="HT980" s="57" t="e">
        <f t="shared" si="2888"/>
        <v>#DIV/0!</v>
      </c>
      <c r="HU980" s="57" t="e">
        <f t="shared" si="2889"/>
        <v>#DIV/0!</v>
      </c>
      <c r="HV980" s="57" t="e">
        <f t="shared" si="2890"/>
        <v>#DIV/0!</v>
      </c>
      <c r="HW980" s="57" t="e">
        <f t="shared" si="2891"/>
        <v>#DIV/0!</v>
      </c>
      <c r="HX980" s="57"/>
      <c r="HY980" s="57" t="e">
        <f t="shared" si="2892"/>
        <v>#DIV/0!</v>
      </c>
      <c r="HZ980" s="57" t="e">
        <f t="shared" si="2893"/>
        <v>#DIV/0!</v>
      </c>
      <c r="IA980" s="57"/>
      <c r="IB980" s="61">
        <f t="shared" si="2894"/>
        <v>0</v>
      </c>
      <c r="IC980" s="57" t="str">
        <f t="shared" si="2895"/>
        <v/>
      </c>
      <c r="ID980" s="42"/>
      <c r="IE980" s="2" t="str">
        <f t="shared" si="2896"/>
        <v/>
      </c>
      <c r="IF980" s="60" t="e">
        <f t="shared" si="2897"/>
        <v>#DIV/0!</v>
      </c>
      <c r="IG980" s="60" t="str">
        <f t="shared" si="2898"/>
        <v/>
      </c>
      <c r="IH980" s="60" t="str">
        <f t="shared" si="2899"/>
        <v>zinco-</v>
      </c>
      <c r="II980" s="60" t="str">
        <f t="shared" si="2900"/>
        <v>mangano-</v>
      </c>
      <c r="IJ980" s="60" t="e">
        <f t="shared" si="2901"/>
        <v>#DIV/0!</v>
      </c>
      <c r="IK980" s="60" t="e">
        <f t="shared" si="2902"/>
        <v>#DIV/0!</v>
      </c>
      <c r="IL980" s="60" t="e">
        <f t="shared" si="2903"/>
        <v>#DIV/0!</v>
      </c>
      <c r="IM980" s="60" t="e">
        <f t="shared" si="2904"/>
        <v>#DIV/0!</v>
      </c>
      <c r="IN980" s="60" t="str">
        <f t="shared" si="2905"/>
        <v/>
      </c>
      <c r="IO980" s="60" t="str">
        <f t="shared" si="2906"/>
        <v/>
      </c>
      <c r="IP980" s="57"/>
      <c r="IQ980" s="57" t="str">
        <f t="shared" si="2907"/>
        <v>ERROR!!</v>
      </c>
    </row>
    <row r="981" spans="24:251">
      <c r="X981" s="29">
        <f t="shared" si="2908"/>
        <v>0</v>
      </c>
      <c r="Y981" s="29">
        <f t="shared" si="2909"/>
        <v>0</v>
      </c>
      <c r="Z981" s="29" t="e">
        <f t="shared" si="2910"/>
        <v>#DIV/0!</v>
      </c>
      <c r="AA981" s="29" t="e">
        <f t="shared" si="2911"/>
        <v>#DIV/0!</v>
      </c>
      <c r="AB981" s="29" t="e">
        <f t="shared" si="2912"/>
        <v>#DIV/0!</v>
      </c>
      <c r="AC981" s="29" t="e">
        <f t="shared" si="2913"/>
        <v>#DIV/0!</v>
      </c>
      <c r="AF981" s="23">
        <v>60.084299999999999</v>
      </c>
      <c r="AG981" s="23">
        <v>79.878799999999998</v>
      </c>
      <c r="AH981" s="23">
        <v>101.96120000000001</v>
      </c>
      <c r="AI981" s="23">
        <v>151.99039999999999</v>
      </c>
      <c r="AJ981" s="23">
        <v>159.69</v>
      </c>
      <c r="AK981" s="23">
        <v>71.846400000000003</v>
      </c>
      <c r="AL981" s="23">
        <v>70.9375</v>
      </c>
      <c r="AM981" s="23">
        <v>40.304400000000001</v>
      </c>
      <c r="AN981" s="23">
        <v>56.077399999999997</v>
      </c>
      <c r="AO981" s="23">
        <v>61.978999999999999</v>
      </c>
      <c r="AP981" s="23">
        <v>94.195999999999998</v>
      </c>
      <c r="AQ981" s="23">
        <v>18.998000000000001</v>
      </c>
      <c r="AR981" s="23">
        <v>35.450000000000003</v>
      </c>
      <c r="AS981" s="23">
        <v>29.88</v>
      </c>
      <c r="AT981" s="23">
        <v>74.691999999999993</v>
      </c>
      <c r="AU981" s="23">
        <v>81.39</v>
      </c>
      <c r="AX981" s="54">
        <f t="shared" si="2768"/>
        <v>0</v>
      </c>
      <c r="AY981" s="54">
        <f t="shared" si="2769"/>
        <v>0</v>
      </c>
      <c r="AZ981" s="54">
        <f t="shared" si="2770"/>
        <v>0</v>
      </c>
      <c r="BA981" s="54">
        <f t="shared" si="2771"/>
        <v>0</v>
      </c>
      <c r="BB981" s="54">
        <f t="shared" si="2772"/>
        <v>0</v>
      </c>
      <c r="BC981" s="54">
        <f t="shared" si="2773"/>
        <v>0</v>
      </c>
      <c r="BD981" s="54">
        <f t="shared" si="2774"/>
        <v>0</v>
      </c>
      <c r="BE981" s="54">
        <f t="shared" si="2775"/>
        <v>0</v>
      </c>
      <c r="BF981" s="54">
        <f t="shared" si="2776"/>
        <v>0</v>
      </c>
      <c r="BG981" s="54">
        <f t="shared" si="2777"/>
        <v>0</v>
      </c>
      <c r="BH981" s="54">
        <f t="shared" si="2778"/>
        <v>0</v>
      </c>
      <c r="BI981" s="54">
        <f t="shared" si="2779"/>
        <v>0</v>
      </c>
      <c r="BJ981" s="54">
        <f t="shared" si="2780"/>
        <v>0</v>
      </c>
      <c r="BK981" s="54">
        <f t="shared" si="2781"/>
        <v>0</v>
      </c>
      <c r="BL981" s="54">
        <f t="shared" si="2782"/>
        <v>0</v>
      </c>
      <c r="BM981" s="42"/>
      <c r="BO981" s="54">
        <f>'Norm-coeff'!$C$2+$AX981*'Norm-coeff'!$D$2+$AY981*'Norm-coeff'!$E$2+$AZ981*'Norm-coeff'!$F$2+$BA981*'Norm-coeff'!$G$2+$BB981*'Norm-coeff'!$H$2+$BC981*'Norm-coeff'!$I$2+$BD981*'Norm-coeff'!$J$2+$BE981*'Norm-coeff'!$K$2+$BF981*'Norm-coeff'!$L$2+$BG981*'Norm-coeff'!$M$2+$BH981*'Norm-coeff'!$N$2+$BI981*'Norm-coeff'!$O$2</f>
        <v>5.4045421474420303</v>
      </c>
      <c r="BP981" s="54">
        <f>'Norm-coeff'!$C$3+$AX981*'Norm-coeff'!$D$3+$AY981*'Norm-coeff'!$E$3+$AZ981*'Norm-coeff'!$F$3+$BA981*'Norm-coeff'!$G$3+$BB981*'Norm-coeff'!$H$3+$BC981*'Norm-coeff'!$I$3+$BD981*'Norm-coeff'!$J$3+$BE981*'Norm-coeff'!$K$3+$BF981*'Norm-coeff'!$L$3+$BG981*'Norm-coeff'!$M$3+$BH981*'Norm-coeff'!$N$3+$BI981*'Norm-coeff'!$O$3</f>
        <v>3.15319116612705</v>
      </c>
      <c r="BQ981" s="54">
        <f>'Norm-coeff'!$C$4+$AX981*'Norm-coeff'!$D$4+$AY981*'Norm-coeff'!$E$4+$AZ981*'Norm-coeff'!$F$4+$BA981*'Norm-coeff'!$G$4+$BB981*'Norm-coeff'!$H$4+$BC981*'Norm-coeff'!$I$4+$BD981*'Norm-coeff'!$J$4+$BE981*'Norm-coeff'!$K$4+$BF981*'Norm-coeff'!$L$4+$BG981*'Norm-coeff'!$M$4+$BH981*'Norm-coeff'!$N$4+$BI981*'Norm-coeff'!$O$4</f>
        <v>1.42115649462768</v>
      </c>
      <c r="BR981" s="54">
        <f>'Norm-coeff'!$C$5+$AX981*'Norm-coeff'!$D$5+$AY981*'Norm-coeff'!$E$5+$AZ981*'Norm-coeff'!$F$5+$BA981*'Norm-coeff'!$G$5+$BB981*'Norm-coeff'!$H$5+$BC981*'Norm-coeff'!$I$5+$BD981*'Norm-coeff'!$J$5+$BE981*'Norm-coeff'!$K$5+$BF981*'Norm-coeff'!$L$5+$BG981*'Norm-coeff'!$M$5+$BH981*'Norm-coeff'!$N$5+$BI981*'Norm-coeff'!$O$5</f>
        <v>1.0553329241296201</v>
      </c>
      <c r="BS981" s="54">
        <f>'Norm-coeff'!$C$6+$AX981*'Norm-coeff'!$D$6+$AY981*'Norm-coeff'!$E$6+$AZ981*'Norm-coeff'!$F$6+$BA981*'Norm-coeff'!$G$6+$BB981*'Norm-coeff'!$H$6+$BC981*'Norm-coeff'!$I$6+$BD981*'Norm-coeff'!$J$6+$BE981*'Norm-coeff'!$K$6+$BF981*'Norm-coeff'!$L$6+$BG981*'Norm-coeff'!$M$6+$BH981*'Norm-coeff'!$N$6+$BI981*'Norm-coeff'!$O$6</f>
        <v>-1.48700885495103E-2</v>
      </c>
      <c r="BT981" s="54">
        <f>'Norm-coeff'!$C$7+$AX981*'Norm-coeff'!$D$7+$AY981*'Norm-coeff'!$E$7+$AZ981*'Norm-coeff'!$F$7+$BA981*'Norm-coeff'!$G$7+$BB981*'Norm-coeff'!$H$7+$BC981*'Norm-coeff'!$I$7+$BD981*'Norm-coeff'!$J$7+$BE981*'Norm-coeff'!$K$7+$BF981*'Norm-coeff'!$L$7+$BG981*'Norm-coeff'!$M$7+$BH981*'Norm-coeff'!$N$7+$BI981*'Norm-coeff'!$O$7</f>
        <v>2.0907583608832998</v>
      </c>
      <c r="BU981" s="54">
        <f>'Norm-coeff'!$C$8+$AX981*'Norm-coeff'!$D$8+$AY981*'Norm-coeff'!$E$8+$AZ981*'Norm-coeff'!$F$8+$BA981*'Norm-coeff'!$G$8+$BB981*'Norm-coeff'!$H$8+$BC981*'Norm-coeff'!$I$8+$BD981*'Norm-coeff'!$J$8+$BE981*'Norm-coeff'!$K$8+$BF981*'Norm-coeff'!$L$8+$BG981*'Norm-coeff'!$M$8+$BH981*'Norm-coeff'!$N$8+$BI981*'Norm-coeff'!$O$8</f>
        <v>0.65894159836244504</v>
      </c>
      <c r="BV981" s="54">
        <f>'Norm-coeff'!$C$9+$AX981*'Norm-coeff'!$D$9+$AY981*'Norm-coeff'!$E$9+$AZ981*'Norm-coeff'!$F$9+$BA981*'Norm-coeff'!$G$9+$BB981*'Norm-coeff'!$H$9+$BC981*'Norm-coeff'!$I$9+$BD981*'Norm-coeff'!$J$9+$BE981*'Norm-coeff'!$K$9+$BF981*'Norm-coeff'!$L$9+$BG981*'Norm-coeff'!$M$9+$BH981*'Norm-coeff'!$N$9+$BI981*'Norm-coeff'!$O$9</f>
        <v>1.48961085014701</v>
      </c>
      <c r="BW981" s="54">
        <f>'Norm-coeff'!$C$10+$AX981*'Norm-coeff'!$D$10+$AY981*'Norm-coeff'!$E$10+$AZ981*'Norm-coeff'!$F$10+$BA981*'Norm-coeff'!$G$10+$BB981*'Norm-coeff'!$H$10+$BC981*'Norm-coeff'!$I$10+$BD981*'Norm-coeff'!$J$10+$BE981*'Norm-coeff'!$K$10+$BF981*'Norm-coeff'!$L$10+$BG981*'Norm-coeff'!$M$10+$BH981*'Norm-coeff'!$N$10+$BI981*'Norm-coeff'!$O$10</f>
        <v>1.42058735749591</v>
      </c>
      <c r="BX981" s="54">
        <f>'Norm-coeff'!$C$11+$AX981*'Norm-coeff'!$D$11+$AY981*'Norm-coeff'!$E$11+$AZ981*'Norm-coeff'!$F$11+$BA981*'Norm-coeff'!$G$11+$BB981*'Norm-coeff'!$H$11+$BC981*'Norm-coeff'!$I$11+$BD981*'Norm-coeff'!$J$11+$BE981*'Norm-coeff'!$K$11+$BF981*'Norm-coeff'!$L$11+$BG981*'Norm-coeff'!$M$11+$BH981*'Norm-coeff'!$N$11+$BI981*'Norm-coeff'!$O$11</f>
        <v>0.221233014421479</v>
      </c>
      <c r="BY981" s="54">
        <f>'Norm-coeff'!$C$12+$AX981*'Norm-coeff'!$D$12+$AY981*'Norm-coeff'!$E$12+$AZ981*'Norm-coeff'!$F$12+$BA981*'Norm-coeff'!$G$12+$BB981*'Norm-coeff'!$H$12+$BC981*'Norm-coeff'!$I$12+$BD981*'Norm-coeff'!$J$12+$BE981*'Norm-coeff'!$K$12+$BF981*'Norm-coeff'!$L$12+$BG981*'Norm-coeff'!$M$12+$BH981*'Norm-coeff'!$N$12+$BI981*'Norm-coeff'!$O$12</f>
        <v>0.283527502056037</v>
      </c>
      <c r="BZ981" s="54">
        <f>'Norm-coeff'!$C$13+$AX981*'Norm-coeff'!$D$13+$AY981*'Norm-coeff'!$E$13+$AZ981*'Norm-coeff'!$F$13+$BA981*'Norm-coeff'!$G$13+$BB981*'Norm-coeff'!$H$13+$BC981*'Norm-coeff'!$I$13+$BD981*'Norm-coeff'!$J$13+$BE981*'Norm-coeff'!$K$13+$BF981*'Norm-coeff'!$L$13+$BG981*'Norm-coeff'!$M$13+$BH981*'Norm-coeff'!$N$13+$BI981*'Norm-coeff'!$O$13</f>
        <v>-4.1864930554451202E-2</v>
      </c>
      <c r="CA981" s="54">
        <f>'Norm-coeff'!$C$14+$AX981*'Norm-coeff'!$D$14+$AY981*'Norm-coeff'!$E$14+$AZ981*'Norm-coeff'!$F$14+$BA981*'Norm-coeff'!$G$14+$BB981*'Norm-coeff'!$H$14+$BC981*'Norm-coeff'!$I$14+$BD981*'Norm-coeff'!$J$14+$BE981*'Norm-coeff'!$K$14+$BF981*'Norm-coeff'!$L$14+$BG981*'Norm-coeff'!$M$14+$BH981*'Norm-coeff'!$N$14+$BI981*'Norm-coeff'!$O$14</f>
        <v>4.2526983164477103</v>
      </c>
      <c r="CC981" s="54">
        <f t="shared" si="2783"/>
        <v>0</v>
      </c>
      <c r="CG981" s="54">
        <f t="shared" si="2784"/>
        <v>0</v>
      </c>
      <c r="CH981" s="54">
        <f t="shared" si="2767"/>
        <v>0</v>
      </c>
      <c r="CI981" s="54">
        <f t="shared" si="2785"/>
        <v>0</v>
      </c>
      <c r="CJ981" s="56">
        <f t="shared" si="2786"/>
        <v>0</v>
      </c>
      <c r="CK981" s="54">
        <f t="shared" si="2787"/>
        <v>0</v>
      </c>
      <c r="CL981" s="54">
        <f t="shared" si="2788"/>
        <v>0</v>
      </c>
      <c r="CM981" s="54">
        <f t="shared" si="2789"/>
        <v>0</v>
      </c>
      <c r="CN981" s="54">
        <f t="shared" si="2790"/>
        <v>0</v>
      </c>
      <c r="CO981" s="54">
        <f t="shared" si="2791"/>
        <v>0</v>
      </c>
      <c r="CP981" s="54">
        <f t="shared" si="2792"/>
        <v>0</v>
      </c>
      <c r="CQ981" s="54">
        <f t="shared" si="2793"/>
        <v>0</v>
      </c>
      <c r="CR981" s="54">
        <f t="shared" si="2794"/>
        <v>0</v>
      </c>
      <c r="CS981" s="54">
        <f t="shared" si="2795"/>
        <v>0</v>
      </c>
      <c r="CU981" s="54">
        <f t="shared" si="2796"/>
        <v>0</v>
      </c>
      <c r="CV981" s="54">
        <f t="shared" si="2797"/>
        <v>0</v>
      </c>
      <c r="CW981" s="54">
        <f t="shared" si="2798"/>
        <v>0</v>
      </c>
      <c r="CX981" s="54">
        <f t="shared" si="2799"/>
        <v>0</v>
      </c>
      <c r="CZ981" s="54">
        <f t="shared" si="2800"/>
        <v>0</v>
      </c>
      <c r="DA981" s="54">
        <f t="shared" si="2801"/>
        <v>0</v>
      </c>
      <c r="DB981" s="54">
        <f t="shared" si="2802"/>
        <v>0</v>
      </c>
      <c r="DC981" s="54">
        <f t="shared" si="2803"/>
        <v>0</v>
      </c>
      <c r="DD981" s="54">
        <f t="shared" si="2804"/>
        <v>0</v>
      </c>
      <c r="DE981" s="54">
        <f t="shared" si="2805"/>
        <v>0</v>
      </c>
      <c r="DF981" s="54">
        <f t="shared" si="2806"/>
        <v>0</v>
      </c>
      <c r="DG981" s="54">
        <f t="shared" si="2807"/>
        <v>2</v>
      </c>
      <c r="DH981" s="71">
        <f t="shared" si="2808"/>
        <v>0</v>
      </c>
      <c r="DI981" s="71">
        <f t="shared" si="2809"/>
        <v>0</v>
      </c>
      <c r="DJ981" s="54">
        <f t="shared" si="2810"/>
        <v>0</v>
      </c>
      <c r="DK981" s="54">
        <f t="shared" si="2811"/>
        <v>2</v>
      </c>
      <c r="DL981" s="4">
        <f t="shared" si="2741"/>
        <v>0</v>
      </c>
      <c r="DM981" s="3">
        <f t="shared" si="2812"/>
        <v>0</v>
      </c>
      <c r="DN981" s="3">
        <f t="shared" si="2813"/>
        <v>0</v>
      </c>
      <c r="DO981" s="4" t="e">
        <f t="shared" si="2814"/>
        <v>#DIV/0!</v>
      </c>
      <c r="DP981" s="57"/>
      <c r="DQ981" s="57"/>
      <c r="DR981" s="56">
        <f t="shared" si="2742"/>
        <v>2</v>
      </c>
      <c r="DS981" s="56">
        <f t="shared" si="2743"/>
        <v>0</v>
      </c>
      <c r="DT981" s="38">
        <f t="shared" si="2744"/>
        <v>0</v>
      </c>
      <c r="DU981" s="38">
        <f t="shared" si="2815"/>
        <v>2</v>
      </c>
      <c r="DV981" s="38">
        <f t="shared" si="2745"/>
        <v>0</v>
      </c>
      <c r="DW981" s="39">
        <f t="shared" si="2746"/>
        <v>0</v>
      </c>
      <c r="DX981" s="39">
        <f t="shared" si="2747"/>
        <v>0</v>
      </c>
      <c r="DY981" s="39">
        <f t="shared" si="2748"/>
        <v>0</v>
      </c>
      <c r="DZ981" s="39">
        <f t="shared" si="2749"/>
        <v>0</v>
      </c>
      <c r="EA981" s="39">
        <f t="shared" si="2750"/>
        <v>0</v>
      </c>
      <c r="EB981" s="37" t="e">
        <f t="shared" si="2816"/>
        <v>#DIV/0!</v>
      </c>
      <c r="EC981" s="37" t="e">
        <f t="shared" si="2817"/>
        <v>#DIV/0!</v>
      </c>
      <c r="ED981" s="37" t="e">
        <f t="shared" si="2818"/>
        <v>#DIV/0!</v>
      </c>
      <c r="EE981" s="37" t="e">
        <f t="shared" si="2819"/>
        <v>#DIV/0!</v>
      </c>
      <c r="EF981" s="39" t="e">
        <f t="shared" si="2820"/>
        <v>#DIV/0!</v>
      </c>
      <c r="EG981" s="37" t="e">
        <f t="shared" si="2821"/>
        <v>#DIV/0!</v>
      </c>
      <c r="EH981" s="37" t="e">
        <f t="shared" si="2822"/>
        <v>#DIV/0!</v>
      </c>
      <c r="EI981" s="11" t="b">
        <f t="shared" si="2823"/>
        <v>1</v>
      </c>
      <c r="EJ981" s="11" t="b">
        <f t="shared" si="2824"/>
        <v>0</v>
      </c>
      <c r="EK981" s="39" t="e">
        <f t="shared" si="2825"/>
        <v>#DIV/0!</v>
      </c>
      <c r="EL981" s="39" t="e">
        <f t="shared" si="2826"/>
        <v>#DIV/0!</v>
      </c>
      <c r="EM981" s="39" t="e">
        <f t="shared" si="2827"/>
        <v>#DIV/0!</v>
      </c>
      <c r="EN981" s="39" t="e">
        <f t="shared" si="2828"/>
        <v>#DIV/0!</v>
      </c>
      <c r="EO981" s="39" t="e">
        <f t="shared" si="2829"/>
        <v>#DIV/0!</v>
      </c>
      <c r="EP981" s="39" t="e">
        <f t="shared" si="2830"/>
        <v>#DIV/0!</v>
      </c>
      <c r="EQ981" s="39" t="e">
        <f t="shared" si="2831"/>
        <v>#DIV/0!</v>
      </c>
      <c r="ER981" s="39" t="e">
        <f t="shared" si="2832"/>
        <v>#DIV/0!</v>
      </c>
      <c r="ES981" s="58" t="str">
        <f t="shared" si="2833"/>
        <v>(OH,F,Cl)-dominate amphibole</v>
      </c>
      <c r="ET981" s="58" t="e">
        <f t="shared" si="2834"/>
        <v>#N/A</v>
      </c>
      <c r="EU981" s="56">
        <f t="shared" si="2751"/>
        <v>0</v>
      </c>
      <c r="EV981" s="56">
        <f t="shared" si="2752"/>
        <v>0</v>
      </c>
      <c r="EW981" s="56">
        <f t="shared" si="2753"/>
        <v>0</v>
      </c>
      <c r="EX981" s="56">
        <f t="shared" si="2754"/>
        <v>0</v>
      </c>
      <c r="EY981" s="56">
        <f t="shared" si="2755"/>
        <v>0</v>
      </c>
      <c r="EZ981" s="56">
        <f t="shared" si="2756"/>
        <v>0</v>
      </c>
      <c r="FA981" s="39">
        <f t="shared" si="2757"/>
        <v>0</v>
      </c>
      <c r="FB981" s="39">
        <f t="shared" si="2758"/>
        <v>0</v>
      </c>
      <c r="FC981" s="54">
        <f t="shared" si="2759"/>
        <v>0</v>
      </c>
      <c r="FD981" s="54">
        <f t="shared" si="2760"/>
        <v>0</v>
      </c>
      <c r="FE981" s="39">
        <f t="shared" si="2761"/>
        <v>0</v>
      </c>
      <c r="FF981" s="54">
        <f t="shared" si="2762"/>
        <v>0</v>
      </c>
      <c r="FG981" s="39">
        <f t="shared" si="2763"/>
        <v>0</v>
      </c>
      <c r="FH981" s="39">
        <f t="shared" si="2835"/>
        <v>0</v>
      </c>
      <c r="FI981" s="39">
        <f t="shared" si="2836"/>
        <v>0</v>
      </c>
      <c r="FJ981" s="39">
        <f t="shared" si="2837"/>
        <v>0</v>
      </c>
      <c r="FK981" s="39" t="e">
        <f t="shared" si="2838"/>
        <v>#DIV/0!</v>
      </c>
      <c r="FL981" s="39" t="e">
        <f t="shared" si="2839"/>
        <v>#DIV/0!</v>
      </c>
      <c r="FM981" s="39" t="e">
        <f t="shared" si="2840"/>
        <v>#DIV/0!</v>
      </c>
      <c r="FN981" s="39">
        <f t="shared" si="2841"/>
        <v>1</v>
      </c>
      <c r="FO981" s="39">
        <f t="shared" si="2764"/>
        <v>0</v>
      </c>
      <c r="FP981" s="39">
        <f t="shared" si="2765"/>
        <v>0</v>
      </c>
      <c r="FQ981" s="39">
        <f t="shared" si="2766"/>
        <v>0</v>
      </c>
      <c r="FR981" s="39">
        <f t="shared" si="2842"/>
        <v>0</v>
      </c>
      <c r="FS981" s="39">
        <f t="shared" si="2843"/>
        <v>0</v>
      </c>
      <c r="FU981" s="39" t="e">
        <f t="shared" si="2844"/>
        <v>#DIV/0!</v>
      </c>
      <c r="FV981" s="39" t="e">
        <f t="shared" si="2845"/>
        <v>#DIV/0!</v>
      </c>
      <c r="FW981" s="39" t="e">
        <f t="shared" si="2846"/>
        <v>#DIV/0!</v>
      </c>
      <c r="FY981" s="39" t="e">
        <f t="shared" si="2847"/>
        <v>#DIV/0!</v>
      </c>
      <c r="FZ981" s="39" t="e">
        <f t="shared" si="2848"/>
        <v>#DIV/0!</v>
      </c>
      <c r="GA981" s="39" t="e">
        <f t="shared" si="2849"/>
        <v>#DIV/0!</v>
      </c>
      <c r="GB981" s="39" t="e">
        <f t="shared" si="2850"/>
        <v>#DIV/0!</v>
      </c>
      <c r="GC981" s="39" t="e">
        <f t="shared" si="2851"/>
        <v>#DIV/0!</v>
      </c>
      <c r="GD981" s="39" t="e">
        <f t="shared" si="2852"/>
        <v>#DIV/0!</v>
      </c>
      <c r="GE981" s="39" t="e">
        <f t="shared" si="2853"/>
        <v>#DIV/0!</v>
      </c>
      <c r="GF981" s="39" t="e">
        <f t="shared" si="2854"/>
        <v>#DIV/0!</v>
      </c>
      <c r="GG981" s="39" t="e">
        <f t="shared" si="2855"/>
        <v>#DIV/0!</v>
      </c>
      <c r="GH981" s="39" t="e">
        <f t="shared" si="2856"/>
        <v>#DIV/0!</v>
      </c>
      <c r="GI981" s="39"/>
      <c r="GJ981" s="39" t="e">
        <f t="shared" si="2857"/>
        <v>#DIV/0!</v>
      </c>
      <c r="GK981" s="39" t="e">
        <f t="shared" si="2858"/>
        <v>#DIV/0!</v>
      </c>
      <c r="GL981" s="39" t="e">
        <f t="shared" si="2859"/>
        <v>#DIV/0!</v>
      </c>
      <c r="GM981" s="39" t="e">
        <f t="shared" si="2860"/>
        <v>#DIV/0!</v>
      </c>
      <c r="GN981" s="39" t="e">
        <f t="shared" si="2861"/>
        <v>#DIV/0!</v>
      </c>
      <c r="GO981" s="57"/>
      <c r="GP981" s="57" t="e">
        <f t="shared" si="2862"/>
        <v>#DIV/0!</v>
      </c>
      <c r="GQ981" s="59" t="e">
        <f t="shared" si="2863"/>
        <v>#DIV/0!</v>
      </c>
      <c r="GR981" s="41" t="e">
        <f t="shared" si="2864"/>
        <v>#DIV/0!</v>
      </c>
      <c r="GS981" s="57" t="e">
        <f t="shared" si="2865"/>
        <v>#DIV/0!</v>
      </c>
      <c r="GT981" s="57" t="e">
        <f t="shared" si="2866"/>
        <v>#DIV/0!</v>
      </c>
      <c r="GU981" s="57" t="e">
        <f t="shared" si="2867"/>
        <v>#DIV/0!</v>
      </c>
      <c r="GV981" s="57"/>
      <c r="GW981" s="42" t="e">
        <f t="shared" si="2868"/>
        <v>#DIV/0!</v>
      </c>
      <c r="GX981" s="42" t="e">
        <f t="shared" si="2869"/>
        <v>#DIV/0!</v>
      </c>
      <c r="GY981" s="42" t="e">
        <f t="shared" si="2870"/>
        <v>#DIV/0!</v>
      </c>
      <c r="GZ981" s="57"/>
      <c r="HA981" s="2" t="e">
        <f t="shared" si="2871"/>
        <v>#DIV/0!</v>
      </c>
      <c r="HB981" s="2" t="e">
        <f t="shared" si="2872"/>
        <v>#DIV/0!</v>
      </c>
      <c r="HC981" s="2" t="e">
        <f t="shared" si="2873"/>
        <v>#DIV/0!</v>
      </c>
      <c r="HD981" s="2" t="e">
        <f t="shared" si="2874"/>
        <v>#DIV/0!</v>
      </c>
      <c r="HE981" s="2" t="e">
        <f t="shared" si="2875"/>
        <v>#DIV/0!</v>
      </c>
      <c r="HF981" s="2" t="e">
        <f t="shared" si="2876"/>
        <v>#DIV/0!</v>
      </c>
      <c r="HG981" s="2" t="e">
        <f t="shared" si="2877"/>
        <v>#DIV/0!</v>
      </c>
      <c r="HH981" s="2" t="e">
        <f t="shared" si="2878"/>
        <v>#DIV/0!</v>
      </c>
      <c r="HI981" s="2" t="e">
        <f t="shared" si="2879"/>
        <v>#DIV/0!</v>
      </c>
      <c r="HJ981" s="11" t="e">
        <f t="shared" si="2880"/>
        <v>#DIV/0!</v>
      </c>
      <c r="HK981" s="60" t="e">
        <f t="shared" si="2881"/>
        <v>#DIV/0!</v>
      </c>
      <c r="HL981" s="57"/>
      <c r="HM981" s="57" t="e">
        <f t="shared" si="2882"/>
        <v>#DIV/0!</v>
      </c>
      <c r="HN981" s="57" t="e">
        <f t="shared" si="2883"/>
        <v>#DIV/0!</v>
      </c>
      <c r="HO981" s="57" t="e">
        <f t="shared" si="2884"/>
        <v>#DIV/0!</v>
      </c>
      <c r="HP981" s="57" t="e">
        <f t="shared" si="2885"/>
        <v>#DIV/0!</v>
      </c>
      <c r="HQ981" s="57" t="e">
        <f t="shared" si="2886"/>
        <v>#DIV/0!</v>
      </c>
      <c r="HR981" s="57"/>
      <c r="HS981" s="57" t="e">
        <f t="shared" si="2887"/>
        <v>#DIV/0!</v>
      </c>
      <c r="HT981" s="57" t="e">
        <f t="shared" si="2888"/>
        <v>#DIV/0!</v>
      </c>
      <c r="HU981" s="57" t="e">
        <f t="shared" si="2889"/>
        <v>#DIV/0!</v>
      </c>
      <c r="HV981" s="57" t="e">
        <f t="shared" si="2890"/>
        <v>#DIV/0!</v>
      </c>
      <c r="HW981" s="57" t="e">
        <f t="shared" si="2891"/>
        <v>#DIV/0!</v>
      </c>
      <c r="HX981" s="57"/>
      <c r="HY981" s="57" t="e">
        <f t="shared" si="2892"/>
        <v>#DIV/0!</v>
      </c>
      <c r="HZ981" s="57" t="e">
        <f t="shared" si="2893"/>
        <v>#DIV/0!</v>
      </c>
      <c r="IA981" s="57"/>
      <c r="IB981" s="61">
        <f t="shared" si="2894"/>
        <v>0</v>
      </c>
      <c r="IC981" s="57" t="str">
        <f t="shared" si="2895"/>
        <v/>
      </c>
      <c r="ID981" s="42"/>
      <c r="IE981" s="2" t="str">
        <f t="shared" si="2896"/>
        <v/>
      </c>
      <c r="IF981" s="60" t="e">
        <f t="shared" si="2897"/>
        <v>#DIV/0!</v>
      </c>
      <c r="IG981" s="60" t="str">
        <f t="shared" si="2898"/>
        <v/>
      </c>
      <c r="IH981" s="60" t="str">
        <f t="shared" si="2899"/>
        <v>zinco-</v>
      </c>
      <c r="II981" s="60" t="str">
        <f t="shared" si="2900"/>
        <v>mangano-</v>
      </c>
      <c r="IJ981" s="60" t="e">
        <f t="shared" si="2901"/>
        <v>#DIV/0!</v>
      </c>
      <c r="IK981" s="60" t="e">
        <f t="shared" si="2902"/>
        <v>#DIV/0!</v>
      </c>
      <c r="IL981" s="60" t="e">
        <f t="shared" si="2903"/>
        <v>#DIV/0!</v>
      </c>
      <c r="IM981" s="60" t="e">
        <f t="shared" si="2904"/>
        <v>#DIV/0!</v>
      </c>
      <c r="IN981" s="60" t="str">
        <f t="shared" si="2905"/>
        <v/>
      </c>
      <c r="IO981" s="60" t="str">
        <f t="shared" si="2906"/>
        <v/>
      </c>
      <c r="IP981" s="57"/>
      <c r="IQ981" s="57" t="str">
        <f t="shared" si="2907"/>
        <v>ERROR!!</v>
      </c>
    </row>
    <row r="982" spans="24:251">
      <c r="X982" s="29">
        <f t="shared" si="2908"/>
        <v>0</v>
      </c>
      <c r="Y982" s="29">
        <f t="shared" si="2909"/>
        <v>0</v>
      </c>
      <c r="Z982" s="29" t="e">
        <f t="shared" si="2910"/>
        <v>#DIV/0!</v>
      </c>
      <c r="AA982" s="29" t="e">
        <f t="shared" si="2911"/>
        <v>#DIV/0!</v>
      </c>
      <c r="AB982" s="29" t="e">
        <f t="shared" si="2912"/>
        <v>#DIV/0!</v>
      </c>
      <c r="AC982" s="29" t="e">
        <f t="shared" si="2913"/>
        <v>#DIV/0!</v>
      </c>
      <c r="AF982" s="23">
        <v>60.084299999999999</v>
      </c>
      <c r="AG982" s="23">
        <v>79.878799999999998</v>
      </c>
      <c r="AH982" s="23">
        <v>101.96120000000001</v>
      </c>
      <c r="AI982" s="23">
        <v>151.99039999999999</v>
      </c>
      <c r="AJ982" s="23">
        <v>159.69</v>
      </c>
      <c r="AK982" s="23">
        <v>71.846400000000003</v>
      </c>
      <c r="AL982" s="23">
        <v>70.9375</v>
      </c>
      <c r="AM982" s="23">
        <v>40.304400000000001</v>
      </c>
      <c r="AN982" s="23">
        <v>56.077399999999997</v>
      </c>
      <c r="AO982" s="23">
        <v>61.978999999999999</v>
      </c>
      <c r="AP982" s="23">
        <v>94.195999999999998</v>
      </c>
      <c r="AQ982" s="23">
        <v>18.998000000000001</v>
      </c>
      <c r="AR982" s="23">
        <v>35.450000000000003</v>
      </c>
      <c r="AS982" s="23">
        <v>29.88</v>
      </c>
      <c r="AT982" s="23">
        <v>74.691999999999993</v>
      </c>
      <c r="AU982" s="23">
        <v>81.39</v>
      </c>
      <c r="AX982" s="54">
        <f t="shared" si="2768"/>
        <v>0</v>
      </c>
      <c r="AY982" s="54">
        <f t="shared" si="2769"/>
        <v>0</v>
      </c>
      <c r="AZ982" s="54">
        <f t="shared" si="2770"/>
        <v>0</v>
      </c>
      <c r="BA982" s="54">
        <f t="shared" si="2771"/>
        <v>0</v>
      </c>
      <c r="BB982" s="54">
        <f t="shared" si="2772"/>
        <v>0</v>
      </c>
      <c r="BC982" s="54">
        <f t="shared" si="2773"/>
        <v>0</v>
      </c>
      <c r="BD982" s="54">
        <f t="shared" si="2774"/>
        <v>0</v>
      </c>
      <c r="BE982" s="54">
        <f t="shared" si="2775"/>
        <v>0</v>
      </c>
      <c r="BF982" s="54">
        <f t="shared" si="2776"/>
        <v>0</v>
      </c>
      <c r="BG982" s="54">
        <f t="shared" si="2777"/>
        <v>0</v>
      </c>
      <c r="BH982" s="54">
        <f t="shared" si="2778"/>
        <v>0</v>
      </c>
      <c r="BI982" s="54">
        <f t="shared" si="2779"/>
        <v>0</v>
      </c>
      <c r="BJ982" s="54">
        <f t="shared" si="2780"/>
        <v>0</v>
      </c>
      <c r="BK982" s="54">
        <f t="shared" si="2781"/>
        <v>0</v>
      </c>
      <c r="BL982" s="54">
        <f t="shared" si="2782"/>
        <v>0</v>
      </c>
      <c r="BM982" s="42"/>
      <c r="BO982" s="54">
        <f>'Norm-coeff'!$C$2+$AX982*'Norm-coeff'!$D$2+$AY982*'Norm-coeff'!$E$2+$AZ982*'Norm-coeff'!$F$2+$BA982*'Norm-coeff'!$G$2+$BB982*'Norm-coeff'!$H$2+$BC982*'Norm-coeff'!$I$2+$BD982*'Norm-coeff'!$J$2+$BE982*'Norm-coeff'!$K$2+$BF982*'Norm-coeff'!$L$2+$BG982*'Norm-coeff'!$M$2+$BH982*'Norm-coeff'!$N$2+$BI982*'Norm-coeff'!$O$2</f>
        <v>5.4045421474420303</v>
      </c>
      <c r="BP982" s="54">
        <f>'Norm-coeff'!$C$3+$AX982*'Norm-coeff'!$D$3+$AY982*'Norm-coeff'!$E$3+$AZ982*'Norm-coeff'!$F$3+$BA982*'Norm-coeff'!$G$3+$BB982*'Norm-coeff'!$H$3+$BC982*'Norm-coeff'!$I$3+$BD982*'Norm-coeff'!$J$3+$BE982*'Norm-coeff'!$K$3+$BF982*'Norm-coeff'!$L$3+$BG982*'Norm-coeff'!$M$3+$BH982*'Norm-coeff'!$N$3+$BI982*'Norm-coeff'!$O$3</f>
        <v>3.15319116612705</v>
      </c>
      <c r="BQ982" s="54">
        <f>'Norm-coeff'!$C$4+$AX982*'Norm-coeff'!$D$4+$AY982*'Norm-coeff'!$E$4+$AZ982*'Norm-coeff'!$F$4+$BA982*'Norm-coeff'!$G$4+$BB982*'Norm-coeff'!$H$4+$BC982*'Norm-coeff'!$I$4+$BD982*'Norm-coeff'!$J$4+$BE982*'Norm-coeff'!$K$4+$BF982*'Norm-coeff'!$L$4+$BG982*'Norm-coeff'!$M$4+$BH982*'Norm-coeff'!$N$4+$BI982*'Norm-coeff'!$O$4</f>
        <v>1.42115649462768</v>
      </c>
      <c r="BR982" s="54">
        <f>'Norm-coeff'!$C$5+$AX982*'Norm-coeff'!$D$5+$AY982*'Norm-coeff'!$E$5+$AZ982*'Norm-coeff'!$F$5+$BA982*'Norm-coeff'!$G$5+$BB982*'Norm-coeff'!$H$5+$BC982*'Norm-coeff'!$I$5+$BD982*'Norm-coeff'!$J$5+$BE982*'Norm-coeff'!$K$5+$BF982*'Norm-coeff'!$L$5+$BG982*'Norm-coeff'!$M$5+$BH982*'Norm-coeff'!$N$5+$BI982*'Norm-coeff'!$O$5</f>
        <v>1.0553329241296201</v>
      </c>
      <c r="BS982" s="54">
        <f>'Norm-coeff'!$C$6+$AX982*'Norm-coeff'!$D$6+$AY982*'Norm-coeff'!$E$6+$AZ982*'Norm-coeff'!$F$6+$BA982*'Norm-coeff'!$G$6+$BB982*'Norm-coeff'!$H$6+$BC982*'Norm-coeff'!$I$6+$BD982*'Norm-coeff'!$J$6+$BE982*'Norm-coeff'!$K$6+$BF982*'Norm-coeff'!$L$6+$BG982*'Norm-coeff'!$M$6+$BH982*'Norm-coeff'!$N$6+$BI982*'Norm-coeff'!$O$6</f>
        <v>-1.48700885495103E-2</v>
      </c>
      <c r="BT982" s="54">
        <f>'Norm-coeff'!$C$7+$AX982*'Norm-coeff'!$D$7+$AY982*'Norm-coeff'!$E$7+$AZ982*'Norm-coeff'!$F$7+$BA982*'Norm-coeff'!$G$7+$BB982*'Norm-coeff'!$H$7+$BC982*'Norm-coeff'!$I$7+$BD982*'Norm-coeff'!$J$7+$BE982*'Norm-coeff'!$K$7+$BF982*'Norm-coeff'!$L$7+$BG982*'Norm-coeff'!$M$7+$BH982*'Norm-coeff'!$N$7+$BI982*'Norm-coeff'!$O$7</f>
        <v>2.0907583608832998</v>
      </c>
      <c r="BU982" s="54">
        <f>'Norm-coeff'!$C$8+$AX982*'Norm-coeff'!$D$8+$AY982*'Norm-coeff'!$E$8+$AZ982*'Norm-coeff'!$F$8+$BA982*'Norm-coeff'!$G$8+$BB982*'Norm-coeff'!$H$8+$BC982*'Norm-coeff'!$I$8+$BD982*'Norm-coeff'!$J$8+$BE982*'Norm-coeff'!$K$8+$BF982*'Norm-coeff'!$L$8+$BG982*'Norm-coeff'!$M$8+$BH982*'Norm-coeff'!$N$8+$BI982*'Norm-coeff'!$O$8</f>
        <v>0.65894159836244504</v>
      </c>
      <c r="BV982" s="54">
        <f>'Norm-coeff'!$C$9+$AX982*'Norm-coeff'!$D$9+$AY982*'Norm-coeff'!$E$9+$AZ982*'Norm-coeff'!$F$9+$BA982*'Norm-coeff'!$G$9+$BB982*'Norm-coeff'!$H$9+$BC982*'Norm-coeff'!$I$9+$BD982*'Norm-coeff'!$J$9+$BE982*'Norm-coeff'!$K$9+$BF982*'Norm-coeff'!$L$9+$BG982*'Norm-coeff'!$M$9+$BH982*'Norm-coeff'!$N$9+$BI982*'Norm-coeff'!$O$9</f>
        <v>1.48961085014701</v>
      </c>
      <c r="BW982" s="54">
        <f>'Norm-coeff'!$C$10+$AX982*'Norm-coeff'!$D$10+$AY982*'Norm-coeff'!$E$10+$AZ982*'Norm-coeff'!$F$10+$BA982*'Norm-coeff'!$G$10+$BB982*'Norm-coeff'!$H$10+$BC982*'Norm-coeff'!$I$10+$BD982*'Norm-coeff'!$J$10+$BE982*'Norm-coeff'!$K$10+$BF982*'Norm-coeff'!$L$10+$BG982*'Norm-coeff'!$M$10+$BH982*'Norm-coeff'!$N$10+$BI982*'Norm-coeff'!$O$10</f>
        <v>1.42058735749591</v>
      </c>
      <c r="BX982" s="54">
        <f>'Norm-coeff'!$C$11+$AX982*'Norm-coeff'!$D$11+$AY982*'Norm-coeff'!$E$11+$AZ982*'Norm-coeff'!$F$11+$BA982*'Norm-coeff'!$G$11+$BB982*'Norm-coeff'!$H$11+$BC982*'Norm-coeff'!$I$11+$BD982*'Norm-coeff'!$J$11+$BE982*'Norm-coeff'!$K$11+$BF982*'Norm-coeff'!$L$11+$BG982*'Norm-coeff'!$M$11+$BH982*'Norm-coeff'!$N$11+$BI982*'Norm-coeff'!$O$11</f>
        <v>0.221233014421479</v>
      </c>
      <c r="BY982" s="54">
        <f>'Norm-coeff'!$C$12+$AX982*'Norm-coeff'!$D$12+$AY982*'Norm-coeff'!$E$12+$AZ982*'Norm-coeff'!$F$12+$BA982*'Norm-coeff'!$G$12+$BB982*'Norm-coeff'!$H$12+$BC982*'Norm-coeff'!$I$12+$BD982*'Norm-coeff'!$J$12+$BE982*'Norm-coeff'!$K$12+$BF982*'Norm-coeff'!$L$12+$BG982*'Norm-coeff'!$M$12+$BH982*'Norm-coeff'!$N$12+$BI982*'Norm-coeff'!$O$12</f>
        <v>0.283527502056037</v>
      </c>
      <c r="BZ982" s="54">
        <f>'Norm-coeff'!$C$13+$AX982*'Norm-coeff'!$D$13+$AY982*'Norm-coeff'!$E$13+$AZ982*'Norm-coeff'!$F$13+$BA982*'Norm-coeff'!$G$13+$BB982*'Norm-coeff'!$H$13+$BC982*'Norm-coeff'!$I$13+$BD982*'Norm-coeff'!$J$13+$BE982*'Norm-coeff'!$K$13+$BF982*'Norm-coeff'!$L$13+$BG982*'Norm-coeff'!$M$13+$BH982*'Norm-coeff'!$N$13+$BI982*'Norm-coeff'!$O$13</f>
        <v>-4.1864930554451202E-2</v>
      </c>
      <c r="CA982" s="54">
        <f>'Norm-coeff'!$C$14+$AX982*'Norm-coeff'!$D$14+$AY982*'Norm-coeff'!$E$14+$AZ982*'Norm-coeff'!$F$14+$BA982*'Norm-coeff'!$G$14+$BB982*'Norm-coeff'!$H$14+$BC982*'Norm-coeff'!$I$14+$BD982*'Norm-coeff'!$J$14+$BE982*'Norm-coeff'!$K$14+$BF982*'Norm-coeff'!$L$14+$BG982*'Norm-coeff'!$M$14+$BH982*'Norm-coeff'!$N$14+$BI982*'Norm-coeff'!$O$14</f>
        <v>4.2526983164477103</v>
      </c>
      <c r="CC982" s="54">
        <f t="shared" si="2783"/>
        <v>0</v>
      </c>
      <c r="CG982" s="54">
        <f t="shared" si="2784"/>
        <v>0</v>
      </c>
      <c r="CH982" s="54">
        <f t="shared" si="2767"/>
        <v>0</v>
      </c>
      <c r="CI982" s="54">
        <f t="shared" si="2785"/>
        <v>0</v>
      </c>
      <c r="CJ982" s="56">
        <f t="shared" si="2786"/>
        <v>0</v>
      </c>
      <c r="CK982" s="54">
        <f t="shared" si="2787"/>
        <v>0</v>
      </c>
      <c r="CL982" s="54">
        <f t="shared" si="2788"/>
        <v>0</v>
      </c>
      <c r="CM982" s="54">
        <f t="shared" si="2789"/>
        <v>0</v>
      </c>
      <c r="CN982" s="54">
        <f t="shared" si="2790"/>
        <v>0</v>
      </c>
      <c r="CO982" s="54">
        <f t="shared" si="2791"/>
        <v>0</v>
      </c>
      <c r="CP982" s="54">
        <f t="shared" si="2792"/>
        <v>0</v>
      </c>
      <c r="CQ982" s="54">
        <f t="shared" si="2793"/>
        <v>0</v>
      </c>
      <c r="CR982" s="54">
        <f t="shared" si="2794"/>
        <v>0</v>
      </c>
      <c r="CS982" s="54">
        <f t="shared" si="2795"/>
        <v>0</v>
      </c>
      <c r="CU982" s="54">
        <f t="shared" si="2796"/>
        <v>0</v>
      </c>
      <c r="CV982" s="54">
        <f t="shared" si="2797"/>
        <v>0</v>
      </c>
      <c r="CW982" s="54">
        <f t="shared" si="2798"/>
        <v>0</v>
      </c>
      <c r="CX982" s="54">
        <f t="shared" si="2799"/>
        <v>0</v>
      </c>
      <c r="CZ982" s="54">
        <f t="shared" si="2800"/>
        <v>0</v>
      </c>
      <c r="DA982" s="54">
        <f t="shared" si="2801"/>
        <v>0</v>
      </c>
      <c r="DB982" s="54">
        <f t="shared" si="2802"/>
        <v>0</v>
      </c>
      <c r="DC982" s="54">
        <f t="shared" si="2803"/>
        <v>0</v>
      </c>
      <c r="DD982" s="54">
        <f t="shared" si="2804"/>
        <v>0</v>
      </c>
      <c r="DE982" s="54">
        <f t="shared" si="2805"/>
        <v>0</v>
      </c>
      <c r="DF982" s="54">
        <f t="shared" si="2806"/>
        <v>0</v>
      </c>
      <c r="DG982" s="54">
        <f t="shared" si="2807"/>
        <v>2</v>
      </c>
      <c r="DH982" s="71">
        <f t="shared" si="2808"/>
        <v>0</v>
      </c>
      <c r="DI982" s="71">
        <f t="shared" si="2809"/>
        <v>0</v>
      </c>
      <c r="DJ982" s="54">
        <f t="shared" si="2810"/>
        <v>0</v>
      </c>
      <c r="DK982" s="54">
        <f t="shared" si="2811"/>
        <v>2</v>
      </c>
      <c r="DL982" s="4">
        <f t="shared" si="2741"/>
        <v>0</v>
      </c>
      <c r="DM982" s="3">
        <f t="shared" si="2812"/>
        <v>0</v>
      </c>
      <c r="DN982" s="3">
        <f t="shared" si="2813"/>
        <v>0</v>
      </c>
      <c r="DO982" s="4" t="e">
        <f t="shared" si="2814"/>
        <v>#DIV/0!</v>
      </c>
      <c r="DP982" s="57"/>
      <c r="DQ982" s="57"/>
      <c r="DR982" s="56">
        <f t="shared" si="2742"/>
        <v>2</v>
      </c>
      <c r="DS982" s="56">
        <f t="shared" si="2743"/>
        <v>0</v>
      </c>
      <c r="DT982" s="38">
        <f t="shared" si="2744"/>
        <v>0</v>
      </c>
      <c r="DU982" s="38">
        <f t="shared" si="2815"/>
        <v>2</v>
      </c>
      <c r="DV982" s="38">
        <f t="shared" si="2745"/>
        <v>0</v>
      </c>
      <c r="DW982" s="39">
        <f t="shared" si="2746"/>
        <v>0</v>
      </c>
      <c r="DX982" s="39">
        <f t="shared" si="2747"/>
        <v>0</v>
      </c>
      <c r="DY982" s="39">
        <f t="shared" si="2748"/>
        <v>0</v>
      </c>
      <c r="DZ982" s="39">
        <f t="shared" si="2749"/>
        <v>0</v>
      </c>
      <c r="EA982" s="39">
        <f t="shared" si="2750"/>
        <v>0</v>
      </c>
      <c r="EB982" s="37" t="e">
        <f t="shared" si="2816"/>
        <v>#DIV/0!</v>
      </c>
      <c r="EC982" s="37" t="e">
        <f t="shared" si="2817"/>
        <v>#DIV/0!</v>
      </c>
      <c r="ED982" s="37" t="e">
        <f t="shared" si="2818"/>
        <v>#DIV/0!</v>
      </c>
      <c r="EE982" s="37" t="e">
        <f t="shared" si="2819"/>
        <v>#DIV/0!</v>
      </c>
      <c r="EF982" s="39" t="e">
        <f t="shared" si="2820"/>
        <v>#DIV/0!</v>
      </c>
      <c r="EG982" s="37" t="e">
        <f t="shared" si="2821"/>
        <v>#DIV/0!</v>
      </c>
      <c r="EH982" s="37" t="e">
        <f t="shared" si="2822"/>
        <v>#DIV/0!</v>
      </c>
      <c r="EI982" s="11" t="b">
        <f t="shared" si="2823"/>
        <v>1</v>
      </c>
      <c r="EJ982" s="11" t="b">
        <f t="shared" si="2824"/>
        <v>0</v>
      </c>
      <c r="EK982" s="39" t="e">
        <f t="shared" si="2825"/>
        <v>#DIV/0!</v>
      </c>
      <c r="EL982" s="39" t="e">
        <f t="shared" si="2826"/>
        <v>#DIV/0!</v>
      </c>
      <c r="EM982" s="39" t="e">
        <f t="shared" si="2827"/>
        <v>#DIV/0!</v>
      </c>
      <c r="EN982" s="39" t="e">
        <f t="shared" si="2828"/>
        <v>#DIV/0!</v>
      </c>
      <c r="EO982" s="39" t="e">
        <f t="shared" si="2829"/>
        <v>#DIV/0!</v>
      </c>
      <c r="EP982" s="39" t="e">
        <f t="shared" si="2830"/>
        <v>#DIV/0!</v>
      </c>
      <c r="EQ982" s="39" t="e">
        <f t="shared" si="2831"/>
        <v>#DIV/0!</v>
      </c>
      <c r="ER982" s="39" t="e">
        <f t="shared" si="2832"/>
        <v>#DIV/0!</v>
      </c>
      <c r="ES982" s="58" t="str">
        <f t="shared" si="2833"/>
        <v>(OH,F,Cl)-dominate amphibole</v>
      </c>
      <c r="ET982" s="58" t="e">
        <f t="shared" si="2834"/>
        <v>#N/A</v>
      </c>
      <c r="EU982" s="56">
        <f t="shared" si="2751"/>
        <v>0</v>
      </c>
      <c r="EV982" s="56">
        <f t="shared" si="2752"/>
        <v>0</v>
      </c>
      <c r="EW982" s="56">
        <f t="shared" si="2753"/>
        <v>0</v>
      </c>
      <c r="EX982" s="56">
        <f t="shared" si="2754"/>
        <v>0</v>
      </c>
      <c r="EY982" s="56">
        <f t="shared" si="2755"/>
        <v>0</v>
      </c>
      <c r="EZ982" s="56">
        <f t="shared" si="2756"/>
        <v>0</v>
      </c>
      <c r="FA982" s="39">
        <f t="shared" si="2757"/>
        <v>0</v>
      </c>
      <c r="FB982" s="39">
        <f t="shared" si="2758"/>
        <v>0</v>
      </c>
      <c r="FC982" s="54">
        <f t="shared" si="2759"/>
        <v>0</v>
      </c>
      <c r="FD982" s="54">
        <f t="shared" si="2760"/>
        <v>0</v>
      </c>
      <c r="FE982" s="39">
        <f t="shared" si="2761"/>
        <v>0</v>
      </c>
      <c r="FF982" s="54">
        <f t="shared" si="2762"/>
        <v>0</v>
      </c>
      <c r="FG982" s="39">
        <f t="shared" si="2763"/>
        <v>0</v>
      </c>
      <c r="FH982" s="39">
        <f t="shared" si="2835"/>
        <v>0</v>
      </c>
      <c r="FI982" s="39">
        <f t="shared" si="2836"/>
        <v>0</v>
      </c>
      <c r="FJ982" s="39">
        <f t="shared" si="2837"/>
        <v>0</v>
      </c>
      <c r="FK982" s="39" t="e">
        <f t="shared" si="2838"/>
        <v>#DIV/0!</v>
      </c>
      <c r="FL982" s="39" t="e">
        <f t="shared" si="2839"/>
        <v>#DIV/0!</v>
      </c>
      <c r="FM982" s="39" t="e">
        <f t="shared" si="2840"/>
        <v>#DIV/0!</v>
      </c>
      <c r="FN982" s="39">
        <f t="shared" si="2841"/>
        <v>1</v>
      </c>
      <c r="FO982" s="39">
        <f t="shared" si="2764"/>
        <v>0</v>
      </c>
      <c r="FP982" s="39">
        <f t="shared" si="2765"/>
        <v>0</v>
      </c>
      <c r="FQ982" s="39">
        <f t="shared" si="2766"/>
        <v>0</v>
      </c>
      <c r="FR982" s="39">
        <f t="shared" si="2842"/>
        <v>0</v>
      </c>
      <c r="FS982" s="39">
        <f t="shared" si="2843"/>
        <v>0</v>
      </c>
      <c r="FU982" s="39" t="e">
        <f t="shared" si="2844"/>
        <v>#DIV/0!</v>
      </c>
      <c r="FV982" s="39" t="e">
        <f t="shared" si="2845"/>
        <v>#DIV/0!</v>
      </c>
      <c r="FW982" s="39" t="e">
        <f t="shared" si="2846"/>
        <v>#DIV/0!</v>
      </c>
      <c r="FY982" s="39" t="e">
        <f t="shared" si="2847"/>
        <v>#DIV/0!</v>
      </c>
      <c r="FZ982" s="39" t="e">
        <f t="shared" si="2848"/>
        <v>#DIV/0!</v>
      </c>
      <c r="GA982" s="39" t="e">
        <f t="shared" si="2849"/>
        <v>#DIV/0!</v>
      </c>
      <c r="GB982" s="39" t="e">
        <f t="shared" si="2850"/>
        <v>#DIV/0!</v>
      </c>
      <c r="GC982" s="39" t="e">
        <f t="shared" si="2851"/>
        <v>#DIV/0!</v>
      </c>
      <c r="GD982" s="39" t="e">
        <f t="shared" si="2852"/>
        <v>#DIV/0!</v>
      </c>
      <c r="GE982" s="39" t="e">
        <f t="shared" si="2853"/>
        <v>#DIV/0!</v>
      </c>
      <c r="GF982" s="39" t="e">
        <f t="shared" si="2854"/>
        <v>#DIV/0!</v>
      </c>
      <c r="GG982" s="39" t="e">
        <f t="shared" si="2855"/>
        <v>#DIV/0!</v>
      </c>
      <c r="GH982" s="39" t="e">
        <f t="shared" si="2856"/>
        <v>#DIV/0!</v>
      </c>
      <c r="GI982" s="39"/>
      <c r="GJ982" s="39" t="e">
        <f t="shared" si="2857"/>
        <v>#DIV/0!</v>
      </c>
      <c r="GK982" s="39" t="e">
        <f t="shared" si="2858"/>
        <v>#DIV/0!</v>
      </c>
      <c r="GL982" s="39" t="e">
        <f t="shared" si="2859"/>
        <v>#DIV/0!</v>
      </c>
      <c r="GM982" s="39" t="e">
        <f t="shared" si="2860"/>
        <v>#DIV/0!</v>
      </c>
      <c r="GN982" s="39" t="e">
        <f t="shared" si="2861"/>
        <v>#DIV/0!</v>
      </c>
      <c r="GO982" s="57"/>
      <c r="GP982" s="57" t="e">
        <f t="shared" si="2862"/>
        <v>#DIV/0!</v>
      </c>
      <c r="GQ982" s="59" t="e">
        <f t="shared" si="2863"/>
        <v>#DIV/0!</v>
      </c>
      <c r="GR982" s="41" t="e">
        <f t="shared" si="2864"/>
        <v>#DIV/0!</v>
      </c>
      <c r="GS982" s="57" t="e">
        <f t="shared" si="2865"/>
        <v>#DIV/0!</v>
      </c>
      <c r="GT982" s="57" t="e">
        <f t="shared" si="2866"/>
        <v>#DIV/0!</v>
      </c>
      <c r="GU982" s="57" t="e">
        <f t="shared" si="2867"/>
        <v>#DIV/0!</v>
      </c>
      <c r="GV982" s="57"/>
      <c r="GW982" s="42" t="e">
        <f t="shared" si="2868"/>
        <v>#DIV/0!</v>
      </c>
      <c r="GX982" s="42" t="e">
        <f t="shared" si="2869"/>
        <v>#DIV/0!</v>
      </c>
      <c r="GY982" s="42" t="e">
        <f t="shared" si="2870"/>
        <v>#DIV/0!</v>
      </c>
      <c r="GZ982" s="57"/>
      <c r="HA982" s="2" t="e">
        <f t="shared" si="2871"/>
        <v>#DIV/0!</v>
      </c>
      <c r="HB982" s="2" t="e">
        <f t="shared" si="2872"/>
        <v>#DIV/0!</v>
      </c>
      <c r="HC982" s="2" t="e">
        <f t="shared" si="2873"/>
        <v>#DIV/0!</v>
      </c>
      <c r="HD982" s="2" t="e">
        <f t="shared" si="2874"/>
        <v>#DIV/0!</v>
      </c>
      <c r="HE982" s="2" t="e">
        <f t="shared" si="2875"/>
        <v>#DIV/0!</v>
      </c>
      <c r="HF982" s="2" t="e">
        <f t="shared" si="2876"/>
        <v>#DIV/0!</v>
      </c>
      <c r="HG982" s="2" t="e">
        <f t="shared" si="2877"/>
        <v>#DIV/0!</v>
      </c>
      <c r="HH982" s="2" t="e">
        <f t="shared" si="2878"/>
        <v>#DIV/0!</v>
      </c>
      <c r="HI982" s="2" t="e">
        <f t="shared" si="2879"/>
        <v>#DIV/0!</v>
      </c>
      <c r="HJ982" s="11" t="e">
        <f t="shared" si="2880"/>
        <v>#DIV/0!</v>
      </c>
      <c r="HK982" s="60" t="e">
        <f t="shared" si="2881"/>
        <v>#DIV/0!</v>
      </c>
      <c r="HL982" s="57"/>
      <c r="HM982" s="57" t="e">
        <f t="shared" si="2882"/>
        <v>#DIV/0!</v>
      </c>
      <c r="HN982" s="57" t="e">
        <f t="shared" si="2883"/>
        <v>#DIV/0!</v>
      </c>
      <c r="HO982" s="57" t="e">
        <f t="shared" si="2884"/>
        <v>#DIV/0!</v>
      </c>
      <c r="HP982" s="57" t="e">
        <f t="shared" si="2885"/>
        <v>#DIV/0!</v>
      </c>
      <c r="HQ982" s="57" t="e">
        <f t="shared" si="2886"/>
        <v>#DIV/0!</v>
      </c>
      <c r="HR982" s="57"/>
      <c r="HS982" s="57" t="e">
        <f t="shared" si="2887"/>
        <v>#DIV/0!</v>
      </c>
      <c r="HT982" s="57" t="e">
        <f t="shared" si="2888"/>
        <v>#DIV/0!</v>
      </c>
      <c r="HU982" s="57" t="e">
        <f t="shared" si="2889"/>
        <v>#DIV/0!</v>
      </c>
      <c r="HV982" s="57" t="e">
        <f t="shared" si="2890"/>
        <v>#DIV/0!</v>
      </c>
      <c r="HW982" s="57" t="e">
        <f t="shared" si="2891"/>
        <v>#DIV/0!</v>
      </c>
      <c r="HX982" s="57"/>
      <c r="HY982" s="57" t="e">
        <f t="shared" si="2892"/>
        <v>#DIV/0!</v>
      </c>
      <c r="HZ982" s="57" t="e">
        <f t="shared" si="2893"/>
        <v>#DIV/0!</v>
      </c>
      <c r="IA982" s="57"/>
      <c r="IB982" s="61">
        <f t="shared" si="2894"/>
        <v>0</v>
      </c>
      <c r="IC982" s="57" t="str">
        <f t="shared" si="2895"/>
        <v/>
      </c>
      <c r="ID982" s="42"/>
      <c r="IE982" s="2" t="str">
        <f t="shared" si="2896"/>
        <v/>
      </c>
      <c r="IF982" s="60" t="e">
        <f t="shared" si="2897"/>
        <v>#DIV/0!</v>
      </c>
      <c r="IG982" s="60" t="str">
        <f t="shared" si="2898"/>
        <v/>
      </c>
      <c r="IH982" s="60" t="str">
        <f t="shared" si="2899"/>
        <v>zinco-</v>
      </c>
      <c r="II982" s="60" t="str">
        <f t="shared" si="2900"/>
        <v>mangano-</v>
      </c>
      <c r="IJ982" s="60" t="e">
        <f t="shared" si="2901"/>
        <v>#DIV/0!</v>
      </c>
      <c r="IK982" s="60" t="e">
        <f t="shared" si="2902"/>
        <v>#DIV/0!</v>
      </c>
      <c r="IL982" s="60" t="e">
        <f t="shared" si="2903"/>
        <v>#DIV/0!</v>
      </c>
      <c r="IM982" s="60" t="e">
        <f t="shared" si="2904"/>
        <v>#DIV/0!</v>
      </c>
      <c r="IN982" s="60" t="str">
        <f t="shared" si="2905"/>
        <v/>
      </c>
      <c r="IO982" s="60" t="str">
        <f t="shared" si="2906"/>
        <v/>
      </c>
      <c r="IP982" s="57"/>
      <c r="IQ982" s="57" t="str">
        <f t="shared" si="2907"/>
        <v>ERROR!!</v>
      </c>
    </row>
    <row r="983" spans="24:251">
      <c r="X983" s="29">
        <f t="shared" si="2908"/>
        <v>0</v>
      </c>
      <c r="Y983" s="29">
        <f t="shared" si="2909"/>
        <v>0</v>
      </c>
      <c r="Z983" s="29" t="e">
        <f t="shared" si="2910"/>
        <v>#DIV/0!</v>
      </c>
      <c r="AA983" s="29" t="e">
        <f t="shared" si="2911"/>
        <v>#DIV/0!</v>
      </c>
      <c r="AB983" s="29" t="e">
        <f t="shared" si="2912"/>
        <v>#DIV/0!</v>
      </c>
      <c r="AC983" s="29" t="e">
        <f t="shared" si="2913"/>
        <v>#DIV/0!</v>
      </c>
      <c r="AF983" s="23">
        <v>60.084299999999999</v>
      </c>
      <c r="AG983" s="23">
        <v>79.878799999999998</v>
      </c>
      <c r="AH983" s="23">
        <v>101.96120000000001</v>
      </c>
      <c r="AI983" s="23">
        <v>151.99039999999999</v>
      </c>
      <c r="AJ983" s="23">
        <v>159.69</v>
      </c>
      <c r="AK983" s="23">
        <v>71.846400000000003</v>
      </c>
      <c r="AL983" s="23">
        <v>70.9375</v>
      </c>
      <c r="AM983" s="23">
        <v>40.304400000000001</v>
      </c>
      <c r="AN983" s="23">
        <v>56.077399999999997</v>
      </c>
      <c r="AO983" s="23">
        <v>61.978999999999999</v>
      </c>
      <c r="AP983" s="23">
        <v>94.195999999999998</v>
      </c>
      <c r="AQ983" s="23">
        <v>18.998000000000001</v>
      </c>
      <c r="AR983" s="23">
        <v>35.450000000000003</v>
      </c>
      <c r="AS983" s="23">
        <v>29.88</v>
      </c>
      <c r="AT983" s="23">
        <v>74.691999999999993</v>
      </c>
      <c r="AU983" s="23">
        <v>81.39</v>
      </c>
      <c r="AX983" s="54">
        <f t="shared" si="2768"/>
        <v>0</v>
      </c>
      <c r="AY983" s="54">
        <f t="shared" si="2769"/>
        <v>0</v>
      </c>
      <c r="AZ983" s="54">
        <f t="shared" si="2770"/>
        <v>0</v>
      </c>
      <c r="BA983" s="54">
        <f t="shared" si="2771"/>
        <v>0</v>
      </c>
      <c r="BB983" s="54">
        <f t="shared" si="2772"/>
        <v>0</v>
      </c>
      <c r="BC983" s="54">
        <f t="shared" si="2773"/>
        <v>0</v>
      </c>
      <c r="BD983" s="54">
        <f t="shared" si="2774"/>
        <v>0</v>
      </c>
      <c r="BE983" s="54">
        <f t="shared" si="2775"/>
        <v>0</v>
      </c>
      <c r="BF983" s="54">
        <f t="shared" si="2776"/>
        <v>0</v>
      </c>
      <c r="BG983" s="54">
        <f t="shared" si="2777"/>
        <v>0</v>
      </c>
      <c r="BH983" s="54">
        <f t="shared" si="2778"/>
        <v>0</v>
      </c>
      <c r="BI983" s="54">
        <f t="shared" si="2779"/>
        <v>0</v>
      </c>
      <c r="BJ983" s="54">
        <f t="shared" si="2780"/>
        <v>0</v>
      </c>
      <c r="BK983" s="54">
        <f t="shared" si="2781"/>
        <v>0</v>
      </c>
      <c r="BL983" s="54">
        <f t="shared" si="2782"/>
        <v>0</v>
      </c>
      <c r="BM983" s="42"/>
      <c r="BO983" s="54">
        <f>'Norm-coeff'!$C$2+$AX983*'Norm-coeff'!$D$2+$AY983*'Norm-coeff'!$E$2+$AZ983*'Norm-coeff'!$F$2+$BA983*'Norm-coeff'!$G$2+$BB983*'Norm-coeff'!$H$2+$BC983*'Norm-coeff'!$I$2+$BD983*'Norm-coeff'!$J$2+$BE983*'Norm-coeff'!$K$2+$BF983*'Norm-coeff'!$L$2+$BG983*'Norm-coeff'!$M$2+$BH983*'Norm-coeff'!$N$2+$BI983*'Norm-coeff'!$O$2</f>
        <v>5.4045421474420303</v>
      </c>
      <c r="BP983" s="54">
        <f>'Norm-coeff'!$C$3+$AX983*'Norm-coeff'!$D$3+$AY983*'Norm-coeff'!$E$3+$AZ983*'Norm-coeff'!$F$3+$BA983*'Norm-coeff'!$G$3+$BB983*'Norm-coeff'!$H$3+$BC983*'Norm-coeff'!$I$3+$BD983*'Norm-coeff'!$J$3+$BE983*'Norm-coeff'!$K$3+$BF983*'Norm-coeff'!$L$3+$BG983*'Norm-coeff'!$M$3+$BH983*'Norm-coeff'!$N$3+$BI983*'Norm-coeff'!$O$3</f>
        <v>3.15319116612705</v>
      </c>
      <c r="BQ983" s="54">
        <f>'Norm-coeff'!$C$4+$AX983*'Norm-coeff'!$D$4+$AY983*'Norm-coeff'!$E$4+$AZ983*'Norm-coeff'!$F$4+$BA983*'Norm-coeff'!$G$4+$BB983*'Norm-coeff'!$H$4+$BC983*'Norm-coeff'!$I$4+$BD983*'Norm-coeff'!$J$4+$BE983*'Norm-coeff'!$K$4+$BF983*'Norm-coeff'!$L$4+$BG983*'Norm-coeff'!$M$4+$BH983*'Norm-coeff'!$N$4+$BI983*'Norm-coeff'!$O$4</f>
        <v>1.42115649462768</v>
      </c>
      <c r="BR983" s="54">
        <f>'Norm-coeff'!$C$5+$AX983*'Norm-coeff'!$D$5+$AY983*'Norm-coeff'!$E$5+$AZ983*'Norm-coeff'!$F$5+$BA983*'Norm-coeff'!$G$5+$BB983*'Norm-coeff'!$H$5+$BC983*'Norm-coeff'!$I$5+$BD983*'Norm-coeff'!$J$5+$BE983*'Norm-coeff'!$K$5+$BF983*'Norm-coeff'!$L$5+$BG983*'Norm-coeff'!$M$5+$BH983*'Norm-coeff'!$N$5+$BI983*'Norm-coeff'!$O$5</f>
        <v>1.0553329241296201</v>
      </c>
      <c r="BS983" s="54">
        <f>'Norm-coeff'!$C$6+$AX983*'Norm-coeff'!$D$6+$AY983*'Norm-coeff'!$E$6+$AZ983*'Norm-coeff'!$F$6+$BA983*'Norm-coeff'!$G$6+$BB983*'Norm-coeff'!$H$6+$BC983*'Norm-coeff'!$I$6+$BD983*'Norm-coeff'!$J$6+$BE983*'Norm-coeff'!$K$6+$BF983*'Norm-coeff'!$L$6+$BG983*'Norm-coeff'!$M$6+$BH983*'Norm-coeff'!$N$6+$BI983*'Norm-coeff'!$O$6</f>
        <v>-1.48700885495103E-2</v>
      </c>
      <c r="BT983" s="54">
        <f>'Norm-coeff'!$C$7+$AX983*'Norm-coeff'!$D$7+$AY983*'Norm-coeff'!$E$7+$AZ983*'Norm-coeff'!$F$7+$BA983*'Norm-coeff'!$G$7+$BB983*'Norm-coeff'!$H$7+$BC983*'Norm-coeff'!$I$7+$BD983*'Norm-coeff'!$J$7+$BE983*'Norm-coeff'!$K$7+$BF983*'Norm-coeff'!$L$7+$BG983*'Norm-coeff'!$M$7+$BH983*'Norm-coeff'!$N$7+$BI983*'Norm-coeff'!$O$7</f>
        <v>2.0907583608832998</v>
      </c>
      <c r="BU983" s="54">
        <f>'Norm-coeff'!$C$8+$AX983*'Norm-coeff'!$D$8+$AY983*'Norm-coeff'!$E$8+$AZ983*'Norm-coeff'!$F$8+$BA983*'Norm-coeff'!$G$8+$BB983*'Norm-coeff'!$H$8+$BC983*'Norm-coeff'!$I$8+$BD983*'Norm-coeff'!$J$8+$BE983*'Norm-coeff'!$K$8+$BF983*'Norm-coeff'!$L$8+$BG983*'Norm-coeff'!$M$8+$BH983*'Norm-coeff'!$N$8+$BI983*'Norm-coeff'!$O$8</f>
        <v>0.65894159836244504</v>
      </c>
      <c r="BV983" s="54">
        <f>'Norm-coeff'!$C$9+$AX983*'Norm-coeff'!$D$9+$AY983*'Norm-coeff'!$E$9+$AZ983*'Norm-coeff'!$F$9+$BA983*'Norm-coeff'!$G$9+$BB983*'Norm-coeff'!$H$9+$BC983*'Norm-coeff'!$I$9+$BD983*'Norm-coeff'!$J$9+$BE983*'Norm-coeff'!$K$9+$BF983*'Norm-coeff'!$L$9+$BG983*'Norm-coeff'!$M$9+$BH983*'Norm-coeff'!$N$9+$BI983*'Norm-coeff'!$O$9</f>
        <v>1.48961085014701</v>
      </c>
      <c r="BW983" s="54">
        <f>'Norm-coeff'!$C$10+$AX983*'Norm-coeff'!$D$10+$AY983*'Norm-coeff'!$E$10+$AZ983*'Norm-coeff'!$F$10+$BA983*'Norm-coeff'!$G$10+$BB983*'Norm-coeff'!$H$10+$BC983*'Norm-coeff'!$I$10+$BD983*'Norm-coeff'!$J$10+$BE983*'Norm-coeff'!$K$10+$BF983*'Norm-coeff'!$L$10+$BG983*'Norm-coeff'!$M$10+$BH983*'Norm-coeff'!$N$10+$BI983*'Norm-coeff'!$O$10</f>
        <v>1.42058735749591</v>
      </c>
      <c r="BX983" s="54">
        <f>'Norm-coeff'!$C$11+$AX983*'Norm-coeff'!$D$11+$AY983*'Norm-coeff'!$E$11+$AZ983*'Norm-coeff'!$F$11+$BA983*'Norm-coeff'!$G$11+$BB983*'Norm-coeff'!$H$11+$BC983*'Norm-coeff'!$I$11+$BD983*'Norm-coeff'!$J$11+$BE983*'Norm-coeff'!$K$11+$BF983*'Norm-coeff'!$L$11+$BG983*'Norm-coeff'!$M$11+$BH983*'Norm-coeff'!$N$11+$BI983*'Norm-coeff'!$O$11</f>
        <v>0.221233014421479</v>
      </c>
      <c r="BY983" s="54">
        <f>'Norm-coeff'!$C$12+$AX983*'Norm-coeff'!$D$12+$AY983*'Norm-coeff'!$E$12+$AZ983*'Norm-coeff'!$F$12+$BA983*'Norm-coeff'!$G$12+$BB983*'Norm-coeff'!$H$12+$BC983*'Norm-coeff'!$I$12+$BD983*'Norm-coeff'!$J$12+$BE983*'Norm-coeff'!$K$12+$BF983*'Norm-coeff'!$L$12+$BG983*'Norm-coeff'!$M$12+$BH983*'Norm-coeff'!$N$12+$BI983*'Norm-coeff'!$O$12</f>
        <v>0.283527502056037</v>
      </c>
      <c r="BZ983" s="54">
        <f>'Norm-coeff'!$C$13+$AX983*'Norm-coeff'!$D$13+$AY983*'Norm-coeff'!$E$13+$AZ983*'Norm-coeff'!$F$13+$BA983*'Norm-coeff'!$G$13+$BB983*'Norm-coeff'!$H$13+$BC983*'Norm-coeff'!$I$13+$BD983*'Norm-coeff'!$J$13+$BE983*'Norm-coeff'!$K$13+$BF983*'Norm-coeff'!$L$13+$BG983*'Norm-coeff'!$M$13+$BH983*'Norm-coeff'!$N$13+$BI983*'Norm-coeff'!$O$13</f>
        <v>-4.1864930554451202E-2</v>
      </c>
      <c r="CA983" s="54">
        <f>'Norm-coeff'!$C$14+$AX983*'Norm-coeff'!$D$14+$AY983*'Norm-coeff'!$E$14+$AZ983*'Norm-coeff'!$F$14+$BA983*'Norm-coeff'!$G$14+$BB983*'Norm-coeff'!$H$14+$BC983*'Norm-coeff'!$I$14+$BD983*'Norm-coeff'!$J$14+$BE983*'Norm-coeff'!$K$14+$BF983*'Norm-coeff'!$L$14+$BG983*'Norm-coeff'!$M$14+$BH983*'Norm-coeff'!$N$14+$BI983*'Norm-coeff'!$O$14</f>
        <v>4.2526983164477103</v>
      </c>
      <c r="CC983" s="54">
        <f t="shared" si="2783"/>
        <v>0</v>
      </c>
      <c r="CG983" s="54">
        <f t="shared" si="2784"/>
        <v>0</v>
      </c>
      <c r="CH983" s="54">
        <f t="shared" si="2767"/>
        <v>0</v>
      </c>
      <c r="CI983" s="54">
        <f t="shared" si="2785"/>
        <v>0</v>
      </c>
      <c r="CJ983" s="56">
        <f t="shared" si="2786"/>
        <v>0</v>
      </c>
      <c r="CK983" s="54">
        <f t="shared" si="2787"/>
        <v>0</v>
      </c>
      <c r="CL983" s="54">
        <f t="shared" si="2788"/>
        <v>0</v>
      </c>
      <c r="CM983" s="54">
        <f t="shared" si="2789"/>
        <v>0</v>
      </c>
      <c r="CN983" s="54">
        <f t="shared" si="2790"/>
        <v>0</v>
      </c>
      <c r="CO983" s="54">
        <f t="shared" si="2791"/>
        <v>0</v>
      </c>
      <c r="CP983" s="54">
        <f t="shared" si="2792"/>
        <v>0</v>
      </c>
      <c r="CQ983" s="54">
        <f t="shared" si="2793"/>
        <v>0</v>
      </c>
      <c r="CR983" s="54">
        <f t="shared" si="2794"/>
        <v>0</v>
      </c>
      <c r="CS983" s="54">
        <f t="shared" si="2795"/>
        <v>0</v>
      </c>
      <c r="CU983" s="54">
        <f t="shared" si="2796"/>
        <v>0</v>
      </c>
      <c r="CV983" s="54">
        <f t="shared" si="2797"/>
        <v>0</v>
      </c>
      <c r="CW983" s="54">
        <f t="shared" si="2798"/>
        <v>0</v>
      </c>
      <c r="CX983" s="54">
        <f t="shared" si="2799"/>
        <v>0</v>
      </c>
      <c r="CZ983" s="54">
        <f t="shared" si="2800"/>
        <v>0</v>
      </c>
      <c r="DA983" s="54">
        <f t="shared" si="2801"/>
        <v>0</v>
      </c>
      <c r="DB983" s="54">
        <f t="shared" si="2802"/>
        <v>0</v>
      </c>
      <c r="DC983" s="54">
        <f t="shared" si="2803"/>
        <v>0</v>
      </c>
      <c r="DD983" s="54">
        <f t="shared" si="2804"/>
        <v>0</v>
      </c>
      <c r="DE983" s="54">
        <f t="shared" si="2805"/>
        <v>0</v>
      </c>
      <c r="DF983" s="54">
        <f t="shared" si="2806"/>
        <v>0</v>
      </c>
      <c r="DG983" s="54">
        <f t="shared" si="2807"/>
        <v>2</v>
      </c>
      <c r="DH983" s="71">
        <f t="shared" si="2808"/>
        <v>0</v>
      </c>
      <c r="DI983" s="71">
        <f t="shared" si="2809"/>
        <v>0</v>
      </c>
      <c r="DJ983" s="54">
        <f t="shared" si="2810"/>
        <v>0</v>
      </c>
      <c r="DK983" s="54">
        <f t="shared" si="2811"/>
        <v>2</v>
      </c>
      <c r="DL983" s="4">
        <f t="shared" si="2741"/>
        <v>0</v>
      </c>
      <c r="DM983" s="3">
        <f t="shared" si="2812"/>
        <v>0</v>
      </c>
      <c r="DN983" s="3">
        <f t="shared" si="2813"/>
        <v>0</v>
      </c>
      <c r="DO983" s="4" t="e">
        <f t="shared" si="2814"/>
        <v>#DIV/0!</v>
      </c>
      <c r="DP983" s="57"/>
      <c r="DQ983" s="57"/>
      <c r="DR983" s="56">
        <f t="shared" si="2742"/>
        <v>2</v>
      </c>
      <c r="DS983" s="56">
        <f t="shared" si="2743"/>
        <v>0</v>
      </c>
      <c r="DT983" s="38">
        <f t="shared" si="2744"/>
        <v>0</v>
      </c>
      <c r="DU983" s="38">
        <f t="shared" si="2815"/>
        <v>2</v>
      </c>
      <c r="DV983" s="38">
        <f t="shared" si="2745"/>
        <v>0</v>
      </c>
      <c r="DW983" s="39">
        <f t="shared" si="2746"/>
        <v>0</v>
      </c>
      <c r="DX983" s="39">
        <f t="shared" si="2747"/>
        <v>0</v>
      </c>
      <c r="DY983" s="39">
        <f t="shared" si="2748"/>
        <v>0</v>
      </c>
      <c r="DZ983" s="39">
        <f t="shared" si="2749"/>
        <v>0</v>
      </c>
      <c r="EA983" s="39">
        <f t="shared" si="2750"/>
        <v>0</v>
      </c>
      <c r="EB983" s="37" t="e">
        <f t="shared" si="2816"/>
        <v>#DIV/0!</v>
      </c>
      <c r="EC983" s="37" t="e">
        <f t="shared" si="2817"/>
        <v>#DIV/0!</v>
      </c>
      <c r="ED983" s="37" t="e">
        <f t="shared" si="2818"/>
        <v>#DIV/0!</v>
      </c>
      <c r="EE983" s="37" t="e">
        <f t="shared" si="2819"/>
        <v>#DIV/0!</v>
      </c>
      <c r="EF983" s="39" t="e">
        <f t="shared" si="2820"/>
        <v>#DIV/0!</v>
      </c>
      <c r="EG983" s="37" t="e">
        <f t="shared" si="2821"/>
        <v>#DIV/0!</v>
      </c>
      <c r="EH983" s="37" t="e">
        <f t="shared" si="2822"/>
        <v>#DIV/0!</v>
      </c>
      <c r="EI983" s="11" t="b">
        <f t="shared" si="2823"/>
        <v>1</v>
      </c>
      <c r="EJ983" s="11" t="b">
        <f t="shared" si="2824"/>
        <v>0</v>
      </c>
      <c r="EK983" s="39" t="e">
        <f t="shared" si="2825"/>
        <v>#DIV/0!</v>
      </c>
      <c r="EL983" s="39" t="e">
        <f t="shared" si="2826"/>
        <v>#DIV/0!</v>
      </c>
      <c r="EM983" s="39" t="e">
        <f t="shared" si="2827"/>
        <v>#DIV/0!</v>
      </c>
      <c r="EN983" s="39" t="e">
        <f t="shared" si="2828"/>
        <v>#DIV/0!</v>
      </c>
      <c r="EO983" s="39" t="e">
        <f t="shared" si="2829"/>
        <v>#DIV/0!</v>
      </c>
      <c r="EP983" s="39" t="e">
        <f t="shared" si="2830"/>
        <v>#DIV/0!</v>
      </c>
      <c r="EQ983" s="39" t="e">
        <f t="shared" si="2831"/>
        <v>#DIV/0!</v>
      </c>
      <c r="ER983" s="39" t="e">
        <f t="shared" si="2832"/>
        <v>#DIV/0!</v>
      </c>
      <c r="ES983" s="58" t="str">
        <f t="shared" si="2833"/>
        <v>(OH,F,Cl)-dominate amphibole</v>
      </c>
      <c r="ET983" s="58" t="e">
        <f t="shared" si="2834"/>
        <v>#N/A</v>
      </c>
      <c r="EU983" s="56">
        <f t="shared" si="2751"/>
        <v>0</v>
      </c>
      <c r="EV983" s="56">
        <f t="shared" si="2752"/>
        <v>0</v>
      </c>
      <c r="EW983" s="56">
        <f t="shared" si="2753"/>
        <v>0</v>
      </c>
      <c r="EX983" s="56">
        <f t="shared" si="2754"/>
        <v>0</v>
      </c>
      <c r="EY983" s="56">
        <f t="shared" si="2755"/>
        <v>0</v>
      </c>
      <c r="EZ983" s="56">
        <f t="shared" si="2756"/>
        <v>0</v>
      </c>
      <c r="FA983" s="39">
        <f t="shared" si="2757"/>
        <v>0</v>
      </c>
      <c r="FB983" s="39">
        <f t="shared" si="2758"/>
        <v>0</v>
      </c>
      <c r="FC983" s="54">
        <f t="shared" si="2759"/>
        <v>0</v>
      </c>
      <c r="FD983" s="54">
        <f t="shared" si="2760"/>
        <v>0</v>
      </c>
      <c r="FE983" s="39">
        <f t="shared" si="2761"/>
        <v>0</v>
      </c>
      <c r="FF983" s="54">
        <f t="shared" si="2762"/>
        <v>0</v>
      </c>
      <c r="FG983" s="39">
        <f t="shared" si="2763"/>
        <v>0</v>
      </c>
      <c r="FH983" s="39">
        <f t="shared" si="2835"/>
        <v>0</v>
      </c>
      <c r="FI983" s="39">
        <f t="shared" si="2836"/>
        <v>0</v>
      </c>
      <c r="FJ983" s="39">
        <f t="shared" si="2837"/>
        <v>0</v>
      </c>
      <c r="FK983" s="39" t="e">
        <f t="shared" si="2838"/>
        <v>#DIV/0!</v>
      </c>
      <c r="FL983" s="39" t="e">
        <f t="shared" si="2839"/>
        <v>#DIV/0!</v>
      </c>
      <c r="FM983" s="39" t="e">
        <f t="shared" si="2840"/>
        <v>#DIV/0!</v>
      </c>
      <c r="FN983" s="39">
        <f t="shared" si="2841"/>
        <v>1</v>
      </c>
      <c r="FO983" s="39">
        <f t="shared" si="2764"/>
        <v>0</v>
      </c>
      <c r="FP983" s="39">
        <f t="shared" si="2765"/>
        <v>0</v>
      </c>
      <c r="FQ983" s="39">
        <f t="shared" si="2766"/>
        <v>0</v>
      </c>
      <c r="FR983" s="39">
        <f t="shared" si="2842"/>
        <v>0</v>
      </c>
      <c r="FS983" s="39">
        <f t="shared" si="2843"/>
        <v>0</v>
      </c>
      <c r="FU983" s="39" t="e">
        <f t="shared" si="2844"/>
        <v>#DIV/0!</v>
      </c>
      <c r="FV983" s="39" t="e">
        <f t="shared" si="2845"/>
        <v>#DIV/0!</v>
      </c>
      <c r="FW983" s="39" t="e">
        <f t="shared" si="2846"/>
        <v>#DIV/0!</v>
      </c>
      <c r="FY983" s="39" t="e">
        <f t="shared" si="2847"/>
        <v>#DIV/0!</v>
      </c>
      <c r="FZ983" s="39" t="e">
        <f t="shared" si="2848"/>
        <v>#DIV/0!</v>
      </c>
      <c r="GA983" s="39" t="e">
        <f t="shared" si="2849"/>
        <v>#DIV/0!</v>
      </c>
      <c r="GB983" s="39" t="e">
        <f t="shared" si="2850"/>
        <v>#DIV/0!</v>
      </c>
      <c r="GC983" s="39" t="e">
        <f t="shared" si="2851"/>
        <v>#DIV/0!</v>
      </c>
      <c r="GD983" s="39" t="e">
        <f t="shared" si="2852"/>
        <v>#DIV/0!</v>
      </c>
      <c r="GE983" s="39" t="e">
        <f t="shared" si="2853"/>
        <v>#DIV/0!</v>
      </c>
      <c r="GF983" s="39" t="e">
        <f t="shared" si="2854"/>
        <v>#DIV/0!</v>
      </c>
      <c r="GG983" s="39" t="e">
        <f t="shared" si="2855"/>
        <v>#DIV/0!</v>
      </c>
      <c r="GH983" s="39" t="e">
        <f t="shared" si="2856"/>
        <v>#DIV/0!</v>
      </c>
      <c r="GI983" s="39"/>
      <c r="GJ983" s="39" t="e">
        <f t="shared" si="2857"/>
        <v>#DIV/0!</v>
      </c>
      <c r="GK983" s="39" t="e">
        <f t="shared" si="2858"/>
        <v>#DIV/0!</v>
      </c>
      <c r="GL983" s="39" t="e">
        <f t="shared" si="2859"/>
        <v>#DIV/0!</v>
      </c>
      <c r="GM983" s="39" t="e">
        <f t="shared" si="2860"/>
        <v>#DIV/0!</v>
      </c>
      <c r="GN983" s="39" t="e">
        <f t="shared" si="2861"/>
        <v>#DIV/0!</v>
      </c>
      <c r="GO983" s="57"/>
      <c r="GP983" s="57" t="e">
        <f t="shared" si="2862"/>
        <v>#DIV/0!</v>
      </c>
      <c r="GQ983" s="59" t="e">
        <f t="shared" si="2863"/>
        <v>#DIV/0!</v>
      </c>
      <c r="GR983" s="41" t="e">
        <f t="shared" si="2864"/>
        <v>#DIV/0!</v>
      </c>
      <c r="GS983" s="57" t="e">
        <f t="shared" si="2865"/>
        <v>#DIV/0!</v>
      </c>
      <c r="GT983" s="57" t="e">
        <f t="shared" si="2866"/>
        <v>#DIV/0!</v>
      </c>
      <c r="GU983" s="57" t="e">
        <f t="shared" si="2867"/>
        <v>#DIV/0!</v>
      </c>
      <c r="GV983" s="57"/>
      <c r="GW983" s="42" t="e">
        <f t="shared" si="2868"/>
        <v>#DIV/0!</v>
      </c>
      <c r="GX983" s="42" t="e">
        <f t="shared" si="2869"/>
        <v>#DIV/0!</v>
      </c>
      <c r="GY983" s="42" t="e">
        <f t="shared" si="2870"/>
        <v>#DIV/0!</v>
      </c>
      <c r="GZ983" s="57"/>
      <c r="HA983" s="2" t="e">
        <f t="shared" si="2871"/>
        <v>#DIV/0!</v>
      </c>
      <c r="HB983" s="2" t="e">
        <f t="shared" si="2872"/>
        <v>#DIV/0!</v>
      </c>
      <c r="HC983" s="2" t="e">
        <f t="shared" si="2873"/>
        <v>#DIV/0!</v>
      </c>
      <c r="HD983" s="2" t="e">
        <f t="shared" si="2874"/>
        <v>#DIV/0!</v>
      </c>
      <c r="HE983" s="2" t="e">
        <f t="shared" si="2875"/>
        <v>#DIV/0!</v>
      </c>
      <c r="HF983" s="2" t="e">
        <f t="shared" si="2876"/>
        <v>#DIV/0!</v>
      </c>
      <c r="HG983" s="2" t="e">
        <f t="shared" si="2877"/>
        <v>#DIV/0!</v>
      </c>
      <c r="HH983" s="2" t="e">
        <f t="shared" si="2878"/>
        <v>#DIV/0!</v>
      </c>
      <c r="HI983" s="2" t="e">
        <f t="shared" si="2879"/>
        <v>#DIV/0!</v>
      </c>
      <c r="HJ983" s="11" t="e">
        <f t="shared" si="2880"/>
        <v>#DIV/0!</v>
      </c>
      <c r="HK983" s="60" t="e">
        <f t="shared" si="2881"/>
        <v>#DIV/0!</v>
      </c>
      <c r="HL983" s="57"/>
      <c r="HM983" s="57" t="e">
        <f t="shared" si="2882"/>
        <v>#DIV/0!</v>
      </c>
      <c r="HN983" s="57" t="e">
        <f t="shared" si="2883"/>
        <v>#DIV/0!</v>
      </c>
      <c r="HO983" s="57" t="e">
        <f t="shared" si="2884"/>
        <v>#DIV/0!</v>
      </c>
      <c r="HP983" s="57" t="e">
        <f t="shared" si="2885"/>
        <v>#DIV/0!</v>
      </c>
      <c r="HQ983" s="57" t="e">
        <f t="shared" si="2886"/>
        <v>#DIV/0!</v>
      </c>
      <c r="HR983" s="57"/>
      <c r="HS983" s="57" t="e">
        <f t="shared" si="2887"/>
        <v>#DIV/0!</v>
      </c>
      <c r="HT983" s="57" t="e">
        <f t="shared" si="2888"/>
        <v>#DIV/0!</v>
      </c>
      <c r="HU983" s="57" t="e">
        <f t="shared" si="2889"/>
        <v>#DIV/0!</v>
      </c>
      <c r="HV983" s="57" t="e">
        <f t="shared" si="2890"/>
        <v>#DIV/0!</v>
      </c>
      <c r="HW983" s="57" t="e">
        <f t="shared" si="2891"/>
        <v>#DIV/0!</v>
      </c>
      <c r="HX983" s="57"/>
      <c r="HY983" s="57" t="e">
        <f t="shared" si="2892"/>
        <v>#DIV/0!</v>
      </c>
      <c r="HZ983" s="57" t="e">
        <f t="shared" si="2893"/>
        <v>#DIV/0!</v>
      </c>
      <c r="IA983" s="57"/>
      <c r="IB983" s="61">
        <f t="shared" si="2894"/>
        <v>0</v>
      </c>
      <c r="IC983" s="57" t="str">
        <f t="shared" si="2895"/>
        <v/>
      </c>
      <c r="ID983" s="42"/>
      <c r="IE983" s="2" t="str">
        <f t="shared" si="2896"/>
        <v/>
      </c>
      <c r="IF983" s="60" t="e">
        <f t="shared" si="2897"/>
        <v>#DIV/0!</v>
      </c>
      <c r="IG983" s="60" t="str">
        <f t="shared" si="2898"/>
        <v/>
      </c>
      <c r="IH983" s="60" t="str">
        <f t="shared" si="2899"/>
        <v>zinco-</v>
      </c>
      <c r="II983" s="60" t="str">
        <f t="shared" si="2900"/>
        <v>mangano-</v>
      </c>
      <c r="IJ983" s="60" t="e">
        <f t="shared" si="2901"/>
        <v>#DIV/0!</v>
      </c>
      <c r="IK983" s="60" t="e">
        <f t="shared" si="2902"/>
        <v>#DIV/0!</v>
      </c>
      <c r="IL983" s="60" t="e">
        <f t="shared" si="2903"/>
        <v>#DIV/0!</v>
      </c>
      <c r="IM983" s="60" t="e">
        <f t="shared" si="2904"/>
        <v>#DIV/0!</v>
      </c>
      <c r="IN983" s="60" t="str">
        <f t="shared" si="2905"/>
        <v/>
      </c>
      <c r="IO983" s="60" t="str">
        <f t="shared" si="2906"/>
        <v/>
      </c>
      <c r="IP983" s="57"/>
      <c r="IQ983" s="57" t="str">
        <f t="shared" si="2907"/>
        <v>ERROR!!</v>
      </c>
    </row>
    <row r="984" spans="24:251">
      <c r="X984" s="29">
        <f t="shared" si="2908"/>
        <v>0</v>
      </c>
      <c r="Y984" s="29">
        <f t="shared" si="2909"/>
        <v>0</v>
      </c>
      <c r="Z984" s="29" t="e">
        <f t="shared" si="2910"/>
        <v>#DIV/0!</v>
      </c>
      <c r="AA984" s="29" t="e">
        <f t="shared" si="2911"/>
        <v>#DIV/0!</v>
      </c>
      <c r="AB984" s="29" t="e">
        <f t="shared" si="2912"/>
        <v>#DIV/0!</v>
      </c>
      <c r="AC984" s="29" t="e">
        <f t="shared" si="2913"/>
        <v>#DIV/0!</v>
      </c>
      <c r="AF984" s="23">
        <v>60.084299999999999</v>
      </c>
      <c r="AG984" s="23">
        <v>79.878799999999998</v>
      </c>
      <c r="AH984" s="23">
        <v>101.96120000000001</v>
      </c>
      <c r="AI984" s="23">
        <v>151.99039999999999</v>
      </c>
      <c r="AJ984" s="23">
        <v>159.69</v>
      </c>
      <c r="AK984" s="23">
        <v>71.846400000000003</v>
      </c>
      <c r="AL984" s="23">
        <v>70.9375</v>
      </c>
      <c r="AM984" s="23">
        <v>40.304400000000001</v>
      </c>
      <c r="AN984" s="23">
        <v>56.077399999999997</v>
      </c>
      <c r="AO984" s="23">
        <v>61.978999999999999</v>
      </c>
      <c r="AP984" s="23">
        <v>94.195999999999998</v>
      </c>
      <c r="AQ984" s="23">
        <v>18.998000000000001</v>
      </c>
      <c r="AR984" s="23">
        <v>35.450000000000003</v>
      </c>
      <c r="AS984" s="23">
        <v>29.88</v>
      </c>
      <c r="AT984" s="23">
        <v>74.691999999999993</v>
      </c>
      <c r="AU984" s="23">
        <v>81.39</v>
      </c>
      <c r="AX984" s="54">
        <f t="shared" si="2768"/>
        <v>0</v>
      </c>
      <c r="AY984" s="54">
        <f t="shared" si="2769"/>
        <v>0</v>
      </c>
      <c r="AZ984" s="54">
        <f t="shared" si="2770"/>
        <v>0</v>
      </c>
      <c r="BA984" s="54">
        <f t="shared" si="2771"/>
        <v>0</v>
      </c>
      <c r="BB984" s="54">
        <f t="shared" si="2772"/>
        <v>0</v>
      </c>
      <c r="BC984" s="54">
        <f t="shared" si="2773"/>
        <v>0</v>
      </c>
      <c r="BD984" s="54">
        <f t="shared" si="2774"/>
        <v>0</v>
      </c>
      <c r="BE984" s="54">
        <f t="shared" si="2775"/>
        <v>0</v>
      </c>
      <c r="BF984" s="54">
        <f t="shared" si="2776"/>
        <v>0</v>
      </c>
      <c r="BG984" s="54">
        <f t="shared" si="2777"/>
        <v>0</v>
      </c>
      <c r="BH984" s="54">
        <f t="shared" si="2778"/>
        <v>0</v>
      </c>
      <c r="BI984" s="54">
        <f t="shared" si="2779"/>
        <v>0</v>
      </c>
      <c r="BJ984" s="54">
        <f t="shared" si="2780"/>
        <v>0</v>
      </c>
      <c r="BK984" s="54">
        <f t="shared" si="2781"/>
        <v>0</v>
      </c>
      <c r="BL984" s="54">
        <f t="shared" si="2782"/>
        <v>0</v>
      </c>
      <c r="BM984" s="42"/>
      <c r="BO984" s="54">
        <f>'Norm-coeff'!$C$2+$AX984*'Norm-coeff'!$D$2+$AY984*'Norm-coeff'!$E$2+$AZ984*'Norm-coeff'!$F$2+$BA984*'Norm-coeff'!$G$2+$BB984*'Norm-coeff'!$H$2+$BC984*'Norm-coeff'!$I$2+$BD984*'Norm-coeff'!$J$2+$BE984*'Norm-coeff'!$K$2+$BF984*'Norm-coeff'!$L$2+$BG984*'Norm-coeff'!$M$2+$BH984*'Norm-coeff'!$N$2+$BI984*'Norm-coeff'!$O$2</f>
        <v>5.4045421474420303</v>
      </c>
      <c r="BP984" s="54">
        <f>'Norm-coeff'!$C$3+$AX984*'Norm-coeff'!$D$3+$AY984*'Norm-coeff'!$E$3+$AZ984*'Norm-coeff'!$F$3+$BA984*'Norm-coeff'!$G$3+$BB984*'Norm-coeff'!$H$3+$BC984*'Norm-coeff'!$I$3+$BD984*'Norm-coeff'!$J$3+$BE984*'Norm-coeff'!$K$3+$BF984*'Norm-coeff'!$L$3+$BG984*'Norm-coeff'!$M$3+$BH984*'Norm-coeff'!$N$3+$BI984*'Norm-coeff'!$O$3</f>
        <v>3.15319116612705</v>
      </c>
      <c r="BQ984" s="54">
        <f>'Norm-coeff'!$C$4+$AX984*'Norm-coeff'!$D$4+$AY984*'Norm-coeff'!$E$4+$AZ984*'Norm-coeff'!$F$4+$BA984*'Norm-coeff'!$G$4+$BB984*'Norm-coeff'!$H$4+$BC984*'Norm-coeff'!$I$4+$BD984*'Norm-coeff'!$J$4+$BE984*'Norm-coeff'!$K$4+$BF984*'Norm-coeff'!$L$4+$BG984*'Norm-coeff'!$M$4+$BH984*'Norm-coeff'!$N$4+$BI984*'Norm-coeff'!$O$4</f>
        <v>1.42115649462768</v>
      </c>
      <c r="BR984" s="54">
        <f>'Norm-coeff'!$C$5+$AX984*'Norm-coeff'!$D$5+$AY984*'Norm-coeff'!$E$5+$AZ984*'Norm-coeff'!$F$5+$BA984*'Norm-coeff'!$G$5+$BB984*'Norm-coeff'!$H$5+$BC984*'Norm-coeff'!$I$5+$BD984*'Norm-coeff'!$J$5+$BE984*'Norm-coeff'!$K$5+$BF984*'Norm-coeff'!$L$5+$BG984*'Norm-coeff'!$M$5+$BH984*'Norm-coeff'!$N$5+$BI984*'Norm-coeff'!$O$5</f>
        <v>1.0553329241296201</v>
      </c>
      <c r="BS984" s="54">
        <f>'Norm-coeff'!$C$6+$AX984*'Norm-coeff'!$D$6+$AY984*'Norm-coeff'!$E$6+$AZ984*'Norm-coeff'!$F$6+$BA984*'Norm-coeff'!$G$6+$BB984*'Norm-coeff'!$H$6+$BC984*'Norm-coeff'!$I$6+$BD984*'Norm-coeff'!$J$6+$BE984*'Norm-coeff'!$K$6+$BF984*'Norm-coeff'!$L$6+$BG984*'Norm-coeff'!$M$6+$BH984*'Norm-coeff'!$N$6+$BI984*'Norm-coeff'!$O$6</f>
        <v>-1.48700885495103E-2</v>
      </c>
      <c r="BT984" s="54">
        <f>'Norm-coeff'!$C$7+$AX984*'Norm-coeff'!$D$7+$AY984*'Norm-coeff'!$E$7+$AZ984*'Norm-coeff'!$F$7+$BA984*'Norm-coeff'!$G$7+$BB984*'Norm-coeff'!$H$7+$BC984*'Norm-coeff'!$I$7+$BD984*'Norm-coeff'!$J$7+$BE984*'Norm-coeff'!$K$7+$BF984*'Norm-coeff'!$L$7+$BG984*'Norm-coeff'!$M$7+$BH984*'Norm-coeff'!$N$7+$BI984*'Norm-coeff'!$O$7</f>
        <v>2.0907583608832998</v>
      </c>
      <c r="BU984" s="54">
        <f>'Norm-coeff'!$C$8+$AX984*'Norm-coeff'!$D$8+$AY984*'Norm-coeff'!$E$8+$AZ984*'Norm-coeff'!$F$8+$BA984*'Norm-coeff'!$G$8+$BB984*'Norm-coeff'!$H$8+$BC984*'Norm-coeff'!$I$8+$BD984*'Norm-coeff'!$J$8+$BE984*'Norm-coeff'!$K$8+$BF984*'Norm-coeff'!$L$8+$BG984*'Norm-coeff'!$M$8+$BH984*'Norm-coeff'!$N$8+$BI984*'Norm-coeff'!$O$8</f>
        <v>0.65894159836244504</v>
      </c>
      <c r="BV984" s="54">
        <f>'Norm-coeff'!$C$9+$AX984*'Norm-coeff'!$D$9+$AY984*'Norm-coeff'!$E$9+$AZ984*'Norm-coeff'!$F$9+$BA984*'Norm-coeff'!$G$9+$BB984*'Norm-coeff'!$H$9+$BC984*'Norm-coeff'!$I$9+$BD984*'Norm-coeff'!$J$9+$BE984*'Norm-coeff'!$K$9+$BF984*'Norm-coeff'!$L$9+$BG984*'Norm-coeff'!$M$9+$BH984*'Norm-coeff'!$N$9+$BI984*'Norm-coeff'!$O$9</f>
        <v>1.48961085014701</v>
      </c>
      <c r="BW984" s="54">
        <f>'Norm-coeff'!$C$10+$AX984*'Norm-coeff'!$D$10+$AY984*'Norm-coeff'!$E$10+$AZ984*'Norm-coeff'!$F$10+$BA984*'Norm-coeff'!$G$10+$BB984*'Norm-coeff'!$H$10+$BC984*'Norm-coeff'!$I$10+$BD984*'Norm-coeff'!$J$10+$BE984*'Norm-coeff'!$K$10+$BF984*'Norm-coeff'!$L$10+$BG984*'Norm-coeff'!$M$10+$BH984*'Norm-coeff'!$N$10+$BI984*'Norm-coeff'!$O$10</f>
        <v>1.42058735749591</v>
      </c>
      <c r="BX984" s="54">
        <f>'Norm-coeff'!$C$11+$AX984*'Norm-coeff'!$D$11+$AY984*'Norm-coeff'!$E$11+$AZ984*'Norm-coeff'!$F$11+$BA984*'Norm-coeff'!$G$11+$BB984*'Norm-coeff'!$H$11+$BC984*'Norm-coeff'!$I$11+$BD984*'Norm-coeff'!$J$11+$BE984*'Norm-coeff'!$K$11+$BF984*'Norm-coeff'!$L$11+$BG984*'Norm-coeff'!$M$11+$BH984*'Norm-coeff'!$N$11+$BI984*'Norm-coeff'!$O$11</f>
        <v>0.221233014421479</v>
      </c>
      <c r="BY984" s="54">
        <f>'Norm-coeff'!$C$12+$AX984*'Norm-coeff'!$D$12+$AY984*'Norm-coeff'!$E$12+$AZ984*'Norm-coeff'!$F$12+$BA984*'Norm-coeff'!$G$12+$BB984*'Norm-coeff'!$H$12+$BC984*'Norm-coeff'!$I$12+$BD984*'Norm-coeff'!$J$12+$BE984*'Norm-coeff'!$K$12+$BF984*'Norm-coeff'!$L$12+$BG984*'Norm-coeff'!$M$12+$BH984*'Norm-coeff'!$N$12+$BI984*'Norm-coeff'!$O$12</f>
        <v>0.283527502056037</v>
      </c>
      <c r="BZ984" s="54">
        <f>'Norm-coeff'!$C$13+$AX984*'Norm-coeff'!$D$13+$AY984*'Norm-coeff'!$E$13+$AZ984*'Norm-coeff'!$F$13+$BA984*'Norm-coeff'!$G$13+$BB984*'Norm-coeff'!$H$13+$BC984*'Norm-coeff'!$I$13+$BD984*'Norm-coeff'!$J$13+$BE984*'Norm-coeff'!$K$13+$BF984*'Norm-coeff'!$L$13+$BG984*'Norm-coeff'!$M$13+$BH984*'Norm-coeff'!$N$13+$BI984*'Norm-coeff'!$O$13</f>
        <v>-4.1864930554451202E-2</v>
      </c>
      <c r="CA984" s="54">
        <f>'Norm-coeff'!$C$14+$AX984*'Norm-coeff'!$D$14+$AY984*'Norm-coeff'!$E$14+$AZ984*'Norm-coeff'!$F$14+$BA984*'Norm-coeff'!$G$14+$BB984*'Norm-coeff'!$H$14+$BC984*'Norm-coeff'!$I$14+$BD984*'Norm-coeff'!$J$14+$BE984*'Norm-coeff'!$K$14+$BF984*'Norm-coeff'!$L$14+$BG984*'Norm-coeff'!$M$14+$BH984*'Norm-coeff'!$N$14+$BI984*'Norm-coeff'!$O$14</f>
        <v>4.2526983164477103</v>
      </c>
      <c r="CC984" s="54">
        <f t="shared" si="2783"/>
        <v>0</v>
      </c>
      <c r="CG984" s="54">
        <f t="shared" si="2784"/>
        <v>0</v>
      </c>
      <c r="CH984" s="54">
        <f t="shared" si="2767"/>
        <v>0</v>
      </c>
      <c r="CI984" s="54">
        <f t="shared" si="2785"/>
        <v>0</v>
      </c>
      <c r="CJ984" s="56">
        <f t="shared" si="2786"/>
        <v>0</v>
      </c>
      <c r="CK984" s="54">
        <f t="shared" si="2787"/>
        <v>0</v>
      </c>
      <c r="CL984" s="54">
        <f t="shared" si="2788"/>
        <v>0</v>
      </c>
      <c r="CM984" s="54">
        <f t="shared" si="2789"/>
        <v>0</v>
      </c>
      <c r="CN984" s="54">
        <f t="shared" si="2790"/>
        <v>0</v>
      </c>
      <c r="CO984" s="54">
        <f t="shared" si="2791"/>
        <v>0</v>
      </c>
      <c r="CP984" s="54">
        <f t="shared" si="2792"/>
        <v>0</v>
      </c>
      <c r="CQ984" s="54">
        <f t="shared" si="2793"/>
        <v>0</v>
      </c>
      <c r="CR984" s="54">
        <f t="shared" si="2794"/>
        <v>0</v>
      </c>
      <c r="CS984" s="54">
        <f t="shared" si="2795"/>
        <v>0</v>
      </c>
      <c r="CU984" s="54">
        <f t="shared" si="2796"/>
        <v>0</v>
      </c>
      <c r="CV984" s="54">
        <f t="shared" si="2797"/>
        <v>0</v>
      </c>
      <c r="CW984" s="54">
        <f t="shared" si="2798"/>
        <v>0</v>
      </c>
      <c r="CX984" s="54">
        <f t="shared" si="2799"/>
        <v>0</v>
      </c>
      <c r="CZ984" s="54">
        <f t="shared" si="2800"/>
        <v>0</v>
      </c>
      <c r="DA984" s="54">
        <f t="shared" si="2801"/>
        <v>0</v>
      </c>
      <c r="DB984" s="54">
        <f t="shared" si="2802"/>
        <v>0</v>
      </c>
      <c r="DC984" s="54">
        <f t="shared" si="2803"/>
        <v>0</v>
      </c>
      <c r="DD984" s="54">
        <f t="shared" si="2804"/>
        <v>0</v>
      </c>
      <c r="DE984" s="54">
        <f t="shared" si="2805"/>
        <v>0</v>
      </c>
      <c r="DF984" s="54">
        <f t="shared" si="2806"/>
        <v>0</v>
      </c>
      <c r="DG984" s="54">
        <f t="shared" si="2807"/>
        <v>2</v>
      </c>
      <c r="DH984" s="71">
        <f t="shared" si="2808"/>
        <v>0</v>
      </c>
      <c r="DI984" s="71">
        <f t="shared" si="2809"/>
        <v>0</v>
      </c>
      <c r="DJ984" s="54">
        <f t="shared" si="2810"/>
        <v>0</v>
      </c>
      <c r="DK984" s="54">
        <f t="shared" si="2811"/>
        <v>2</v>
      </c>
      <c r="DL984" s="4">
        <f t="shared" si="2741"/>
        <v>0</v>
      </c>
      <c r="DM984" s="3">
        <f t="shared" si="2812"/>
        <v>0</v>
      </c>
      <c r="DN984" s="3">
        <f t="shared" si="2813"/>
        <v>0</v>
      </c>
      <c r="DO984" s="4" t="e">
        <f t="shared" si="2814"/>
        <v>#DIV/0!</v>
      </c>
      <c r="DP984" s="57"/>
      <c r="DQ984" s="57"/>
      <c r="DR984" s="56">
        <f t="shared" si="2742"/>
        <v>2</v>
      </c>
      <c r="DS984" s="56">
        <f t="shared" si="2743"/>
        <v>0</v>
      </c>
      <c r="DT984" s="38">
        <f t="shared" si="2744"/>
        <v>0</v>
      </c>
      <c r="DU984" s="38">
        <f t="shared" si="2815"/>
        <v>2</v>
      </c>
      <c r="DV984" s="38">
        <f t="shared" si="2745"/>
        <v>0</v>
      </c>
      <c r="DW984" s="39">
        <f t="shared" si="2746"/>
        <v>0</v>
      </c>
      <c r="DX984" s="39">
        <f t="shared" si="2747"/>
        <v>0</v>
      </c>
      <c r="DY984" s="39">
        <f t="shared" si="2748"/>
        <v>0</v>
      </c>
      <c r="DZ984" s="39">
        <f t="shared" si="2749"/>
        <v>0</v>
      </c>
      <c r="EA984" s="39">
        <f t="shared" si="2750"/>
        <v>0</v>
      </c>
      <c r="EB984" s="37" t="e">
        <f t="shared" si="2816"/>
        <v>#DIV/0!</v>
      </c>
      <c r="EC984" s="37" t="e">
        <f t="shared" si="2817"/>
        <v>#DIV/0!</v>
      </c>
      <c r="ED984" s="37" t="e">
        <f t="shared" si="2818"/>
        <v>#DIV/0!</v>
      </c>
      <c r="EE984" s="37" t="e">
        <f t="shared" si="2819"/>
        <v>#DIV/0!</v>
      </c>
      <c r="EF984" s="39" t="e">
        <f t="shared" si="2820"/>
        <v>#DIV/0!</v>
      </c>
      <c r="EG984" s="37" t="e">
        <f t="shared" si="2821"/>
        <v>#DIV/0!</v>
      </c>
      <c r="EH984" s="37" t="e">
        <f t="shared" si="2822"/>
        <v>#DIV/0!</v>
      </c>
      <c r="EI984" s="11" t="b">
        <f t="shared" si="2823"/>
        <v>1</v>
      </c>
      <c r="EJ984" s="11" t="b">
        <f t="shared" si="2824"/>
        <v>0</v>
      </c>
      <c r="EK984" s="39" t="e">
        <f t="shared" si="2825"/>
        <v>#DIV/0!</v>
      </c>
      <c r="EL984" s="39" t="e">
        <f t="shared" si="2826"/>
        <v>#DIV/0!</v>
      </c>
      <c r="EM984" s="39" t="e">
        <f t="shared" si="2827"/>
        <v>#DIV/0!</v>
      </c>
      <c r="EN984" s="39" t="e">
        <f t="shared" si="2828"/>
        <v>#DIV/0!</v>
      </c>
      <c r="EO984" s="39" t="e">
        <f t="shared" si="2829"/>
        <v>#DIV/0!</v>
      </c>
      <c r="EP984" s="39" t="e">
        <f t="shared" si="2830"/>
        <v>#DIV/0!</v>
      </c>
      <c r="EQ984" s="39" t="e">
        <f t="shared" si="2831"/>
        <v>#DIV/0!</v>
      </c>
      <c r="ER984" s="39" t="e">
        <f t="shared" si="2832"/>
        <v>#DIV/0!</v>
      </c>
      <c r="ES984" s="58" t="str">
        <f t="shared" si="2833"/>
        <v>(OH,F,Cl)-dominate amphibole</v>
      </c>
      <c r="ET984" s="58" t="e">
        <f t="shared" si="2834"/>
        <v>#N/A</v>
      </c>
      <c r="EU984" s="56">
        <f t="shared" si="2751"/>
        <v>0</v>
      </c>
      <c r="EV984" s="56">
        <f t="shared" si="2752"/>
        <v>0</v>
      </c>
      <c r="EW984" s="56">
        <f t="shared" si="2753"/>
        <v>0</v>
      </c>
      <c r="EX984" s="56">
        <f t="shared" si="2754"/>
        <v>0</v>
      </c>
      <c r="EY984" s="56">
        <f t="shared" si="2755"/>
        <v>0</v>
      </c>
      <c r="EZ984" s="56">
        <f t="shared" si="2756"/>
        <v>0</v>
      </c>
      <c r="FA984" s="39">
        <f t="shared" si="2757"/>
        <v>0</v>
      </c>
      <c r="FB984" s="39">
        <f t="shared" si="2758"/>
        <v>0</v>
      </c>
      <c r="FC984" s="54">
        <f t="shared" si="2759"/>
        <v>0</v>
      </c>
      <c r="FD984" s="54">
        <f t="shared" si="2760"/>
        <v>0</v>
      </c>
      <c r="FE984" s="39">
        <f t="shared" si="2761"/>
        <v>0</v>
      </c>
      <c r="FF984" s="54">
        <f t="shared" si="2762"/>
        <v>0</v>
      </c>
      <c r="FG984" s="39">
        <f t="shared" si="2763"/>
        <v>0</v>
      </c>
      <c r="FH984" s="39">
        <f t="shared" si="2835"/>
        <v>0</v>
      </c>
      <c r="FI984" s="39">
        <f t="shared" si="2836"/>
        <v>0</v>
      </c>
      <c r="FJ984" s="39">
        <f t="shared" si="2837"/>
        <v>0</v>
      </c>
      <c r="FK984" s="39" t="e">
        <f t="shared" si="2838"/>
        <v>#DIV/0!</v>
      </c>
      <c r="FL984" s="39" t="e">
        <f t="shared" si="2839"/>
        <v>#DIV/0!</v>
      </c>
      <c r="FM984" s="39" t="e">
        <f t="shared" si="2840"/>
        <v>#DIV/0!</v>
      </c>
      <c r="FN984" s="39">
        <f t="shared" si="2841"/>
        <v>1</v>
      </c>
      <c r="FO984" s="39">
        <f t="shared" si="2764"/>
        <v>0</v>
      </c>
      <c r="FP984" s="39">
        <f t="shared" si="2765"/>
        <v>0</v>
      </c>
      <c r="FQ984" s="39">
        <f t="shared" si="2766"/>
        <v>0</v>
      </c>
      <c r="FR984" s="39">
        <f t="shared" si="2842"/>
        <v>0</v>
      </c>
      <c r="FS984" s="39">
        <f t="shared" si="2843"/>
        <v>0</v>
      </c>
      <c r="FU984" s="39" t="e">
        <f t="shared" si="2844"/>
        <v>#DIV/0!</v>
      </c>
      <c r="FV984" s="39" t="e">
        <f t="shared" si="2845"/>
        <v>#DIV/0!</v>
      </c>
      <c r="FW984" s="39" t="e">
        <f t="shared" si="2846"/>
        <v>#DIV/0!</v>
      </c>
      <c r="FY984" s="39" t="e">
        <f t="shared" si="2847"/>
        <v>#DIV/0!</v>
      </c>
      <c r="FZ984" s="39" t="e">
        <f t="shared" si="2848"/>
        <v>#DIV/0!</v>
      </c>
      <c r="GA984" s="39" t="e">
        <f t="shared" si="2849"/>
        <v>#DIV/0!</v>
      </c>
      <c r="GB984" s="39" t="e">
        <f t="shared" si="2850"/>
        <v>#DIV/0!</v>
      </c>
      <c r="GC984" s="39" t="e">
        <f t="shared" si="2851"/>
        <v>#DIV/0!</v>
      </c>
      <c r="GD984" s="39" t="e">
        <f t="shared" si="2852"/>
        <v>#DIV/0!</v>
      </c>
      <c r="GE984" s="39" t="e">
        <f t="shared" si="2853"/>
        <v>#DIV/0!</v>
      </c>
      <c r="GF984" s="39" t="e">
        <f t="shared" si="2854"/>
        <v>#DIV/0!</v>
      </c>
      <c r="GG984" s="39" t="e">
        <f t="shared" si="2855"/>
        <v>#DIV/0!</v>
      </c>
      <c r="GH984" s="39" t="e">
        <f t="shared" si="2856"/>
        <v>#DIV/0!</v>
      </c>
      <c r="GI984" s="39"/>
      <c r="GJ984" s="39" t="e">
        <f t="shared" si="2857"/>
        <v>#DIV/0!</v>
      </c>
      <c r="GK984" s="39" t="e">
        <f t="shared" si="2858"/>
        <v>#DIV/0!</v>
      </c>
      <c r="GL984" s="39" t="e">
        <f t="shared" si="2859"/>
        <v>#DIV/0!</v>
      </c>
      <c r="GM984" s="39" t="e">
        <f t="shared" si="2860"/>
        <v>#DIV/0!</v>
      </c>
      <c r="GN984" s="39" t="e">
        <f t="shared" si="2861"/>
        <v>#DIV/0!</v>
      </c>
      <c r="GO984" s="57"/>
      <c r="GP984" s="57" t="e">
        <f t="shared" si="2862"/>
        <v>#DIV/0!</v>
      </c>
      <c r="GQ984" s="59" t="e">
        <f t="shared" si="2863"/>
        <v>#DIV/0!</v>
      </c>
      <c r="GR984" s="41" t="e">
        <f t="shared" si="2864"/>
        <v>#DIV/0!</v>
      </c>
      <c r="GS984" s="57" t="e">
        <f t="shared" si="2865"/>
        <v>#DIV/0!</v>
      </c>
      <c r="GT984" s="57" t="e">
        <f t="shared" si="2866"/>
        <v>#DIV/0!</v>
      </c>
      <c r="GU984" s="57" t="e">
        <f t="shared" si="2867"/>
        <v>#DIV/0!</v>
      </c>
      <c r="GV984" s="57"/>
      <c r="GW984" s="42" t="e">
        <f t="shared" si="2868"/>
        <v>#DIV/0!</v>
      </c>
      <c r="GX984" s="42" t="e">
        <f t="shared" si="2869"/>
        <v>#DIV/0!</v>
      </c>
      <c r="GY984" s="42" t="e">
        <f t="shared" si="2870"/>
        <v>#DIV/0!</v>
      </c>
      <c r="GZ984" s="57"/>
      <c r="HA984" s="2" t="e">
        <f t="shared" si="2871"/>
        <v>#DIV/0!</v>
      </c>
      <c r="HB984" s="2" t="e">
        <f t="shared" si="2872"/>
        <v>#DIV/0!</v>
      </c>
      <c r="HC984" s="2" t="e">
        <f t="shared" si="2873"/>
        <v>#DIV/0!</v>
      </c>
      <c r="HD984" s="2" t="e">
        <f t="shared" si="2874"/>
        <v>#DIV/0!</v>
      </c>
      <c r="HE984" s="2" t="e">
        <f t="shared" si="2875"/>
        <v>#DIV/0!</v>
      </c>
      <c r="HF984" s="2" t="e">
        <f t="shared" si="2876"/>
        <v>#DIV/0!</v>
      </c>
      <c r="HG984" s="2" t="e">
        <f t="shared" si="2877"/>
        <v>#DIV/0!</v>
      </c>
      <c r="HH984" s="2" t="e">
        <f t="shared" si="2878"/>
        <v>#DIV/0!</v>
      </c>
      <c r="HI984" s="2" t="e">
        <f t="shared" si="2879"/>
        <v>#DIV/0!</v>
      </c>
      <c r="HJ984" s="11" t="e">
        <f t="shared" si="2880"/>
        <v>#DIV/0!</v>
      </c>
      <c r="HK984" s="60" t="e">
        <f t="shared" si="2881"/>
        <v>#DIV/0!</v>
      </c>
      <c r="HL984" s="57"/>
      <c r="HM984" s="57" t="e">
        <f t="shared" si="2882"/>
        <v>#DIV/0!</v>
      </c>
      <c r="HN984" s="57" t="e">
        <f t="shared" si="2883"/>
        <v>#DIV/0!</v>
      </c>
      <c r="HO984" s="57" t="e">
        <f t="shared" si="2884"/>
        <v>#DIV/0!</v>
      </c>
      <c r="HP984" s="57" t="e">
        <f t="shared" si="2885"/>
        <v>#DIV/0!</v>
      </c>
      <c r="HQ984" s="57" t="e">
        <f t="shared" si="2886"/>
        <v>#DIV/0!</v>
      </c>
      <c r="HR984" s="57"/>
      <c r="HS984" s="57" t="e">
        <f t="shared" si="2887"/>
        <v>#DIV/0!</v>
      </c>
      <c r="HT984" s="57" t="e">
        <f t="shared" si="2888"/>
        <v>#DIV/0!</v>
      </c>
      <c r="HU984" s="57" t="e">
        <f t="shared" si="2889"/>
        <v>#DIV/0!</v>
      </c>
      <c r="HV984" s="57" t="e">
        <f t="shared" si="2890"/>
        <v>#DIV/0!</v>
      </c>
      <c r="HW984" s="57" t="e">
        <f t="shared" si="2891"/>
        <v>#DIV/0!</v>
      </c>
      <c r="HX984" s="57"/>
      <c r="HY984" s="57" t="e">
        <f t="shared" si="2892"/>
        <v>#DIV/0!</v>
      </c>
      <c r="HZ984" s="57" t="e">
        <f t="shared" si="2893"/>
        <v>#DIV/0!</v>
      </c>
      <c r="IA984" s="57"/>
      <c r="IB984" s="61">
        <f t="shared" si="2894"/>
        <v>0</v>
      </c>
      <c r="IC984" s="57" t="str">
        <f t="shared" si="2895"/>
        <v/>
      </c>
      <c r="ID984" s="42"/>
      <c r="IE984" s="2" t="str">
        <f t="shared" si="2896"/>
        <v/>
      </c>
      <c r="IF984" s="60" t="e">
        <f t="shared" si="2897"/>
        <v>#DIV/0!</v>
      </c>
      <c r="IG984" s="60" t="str">
        <f t="shared" si="2898"/>
        <v/>
      </c>
      <c r="IH984" s="60" t="str">
        <f t="shared" si="2899"/>
        <v>zinco-</v>
      </c>
      <c r="II984" s="60" t="str">
        <f t="shared" si="2900"/>
        <v>mangano-</v>
      </c>
      <c r="IJ984" s="60" t="e">
        <f t="shared" si="2901"/>
        <v>#DIV/0!</v>
      </c>
      <c r="IK984" s="60" t="e">
        <f t="shared" si="2902"/>
        <v>#DIV/0!</v>
      </c>
      <c r="IL984" s="60" t="e">
        <f t="shared" si="2903"/>
        <v>#DIV/0!</v>
      </c>
      <c r="IM984" s="60" t="e">
        <f t="shared" si="2904"/>
        <v>#DIV/0!</v>
      </c>
      <c r="IN984" s="60" t="str">
        <f t="shared" si="2905"/>
        <v/>
      </c>
      <c r="IO984" s="60" t="str">
        <f t="shared" si="2906"/>
        <v/>
      </c>
      <c r="IP984" s="57"/>
      <c r="IQ984" s="57" t="str">
        <f t="shared" si="2907"/>
        <v>ERROR!!</v>
      </c>
    </row>
    <row r="985" spans="24:251">
      <c r="X985" s="29">
        <f t="shared" si="2908"/>
        <v>0</v>
      </c>
      <c r="Y985" s="29">
        <f t="shared" si="2909"/>
        <v>0</v>
      </c>
      <c r="Z985" s="29" t="e">
        <f t="shared" si="2910"/>
        <v>#DIV/0!</v>
      </c>
      <c r="AA985" s="29" t="e">
        <f t="shared" si="2911"/>
        <v>#DIV/0!</v>
      </c>
      <c r="AB985" s="29" t="e">
        <f t="shared" si="2912"/>
        <v>#DIV/0!</v>
      </c>
      <c r="AC985" s="29" t="e">
        <f t="shared" si="2913"/>
        <v>#DIV/0!</v>
      </c>
      <c r="AF985" s="23">
        <v>60.084299999999999</v>
      </c>
      <c r="AG985" s="23">
        <v>79.878799999999998</v>
      </c>
      <c r="AH985" s="23">
        <v>101.96120000000001</v>
      </c>
      <c r="AI985" s="23">
        <v>151.99039999999999</v>
      </c>
      <c r="AJ985" s="23">
        <v>159.69</v>
      </c>
      <c r="AK985" s="23">
        <v>71.846400000000003</v>
      </c>
      <c r="AL985" s="23">
        <v>70.9375</v>
      </c>
      <c r="AM985" s="23">
        <v>40.304400000000001</v>
      </c>
      <c r="AN985" s="23">
        <v>56.077399999999997</v>
      </c>
      <c r="AO985" s="23">
        <v>61.978999999999999</v>
      </c>
      <c r="AP985" s="23">
        <v>94.195999999999998</v>
      </c>
      <c r="AQ985" s="23">
        <v>18.998000000000001</v>
      </c>
      <c r="AR985" s="23">
        <v>35.450000000000003</v>
      </c>
      <c r="AS985" s="23">
        <v>29.88</v>
      </c>
      <c r="AT985" s="23">
        <v>74.691999999999993</v>
      </c>
      <c r="AU985" s="23">
        <v>81.39</v>
      </c>
      <c r="AX985" s="54">
        <f t="shared" si="2768"/>
        <v>0</v>
      </c>
      <c r="AY985" s="54">
        <f t="shared" si="2769"/>
        <v>0</v>
      </c>
      <c r="AZ985" s="54">
        <f t="shared" si="2770"/>
        <v>0</v>
      </c>
      <c r="BA985" s="54">
        <f t="shared" si="2771"/>
        <v>0</v>
      </c>
      <c r="BB985" s="54">
        <f t="shared" si="2772"/>
        <v>0</v>
      </c>
      <c r="BC985" s="54">
        <f t="shared" si="2773"/>
        <v>0</v>
      </c>
      <c r="BD985" s="54">
        <f t="shared" si="2774"/>
        <v>0</v>
      </c>
      <c r="BE985" s="54">
        <f t="shared" si="2775"/>
        <v>0</v>
      </c>
      <c r="BF985" s="54">
        <f t="shared" si="2776"/>
        <v>0</v>
      </c>
      <c r="BG985" s="54">
        <f t="shared" si="2777"/>
        <v>0</v>
      </c>
      <c r="BH985" s="54">
        <f t="shared" si="2778"/>
        <v>0</v>
      </c>
      <c r="BI985" s="54">
        <f t="shared" si="2779"/>
        <v>0</v>
      </c>
      <c r="BJ985" s="54">
        <f t="shared" si="2780"/>
        <v>0</v>
      </c>
      <c r="BK985" s="54">
        <f t="shared" si="2781"/>
        <v>0</v>
      </c>
      <c r="BL985" s="54">
        <f t="shared" si="2782"/>
        <v>0</v>
      </c>
      <c r="BM985" s="42"/>
      <c r="BO985" s="54">
        <f>'Norm-coeff'!$C$2+$AX985*'Norm-coeff'!$D$2+$AY985*'Norm-coeff'!$E$2+$AZ985*'Norm-coeff'!$F$2+$BA985*'Norm-coeff'!$G$2+$BB985*'Norm-coeff'!$H$2+$BC985*'Norm-coeff'!$I$2+$BD985*'Norm-coeff'!$J$2+$BE985*'Norm-coeff'!$K$2+$BF985*'Norm-coeff'!$L$2+$BG985*'Norm-coeff'!$M$2+$BH985*'Norm-coeff'!$N$2+$BI985*'Norm-coeff'!$O$2</f>
        <v>5.4045421474420303</v>
      </c>
      <c r="BP985" s="54">
        <f>'Norm-coeff'!$C$3+$AX985*'Norm-coeff'!$D$3+$AY985*'Norm-coeff'!$E$3+$AZ985*'Norm-coeff'!$F$3+$BA985*'Norm-coeff'!$G$3+$BB985*'Norm-coeff'!$H$3+$BC985*'Norm-coeff'!$I$3+$BD985*'Norm-coeff'!$J$3+$BE985*'Norm-coeff'!$K$3+$BF985*'Norm-coeff'!$L$3+$BG985*'Norm-coeff'!$M$3+$BH985*'Norm-coeff'!$N$3+$BI985*'Norm-coeff'!$O$3</f>
        <v>3.15319116612705</v>
      </c>
      <c r="BQ985" s="54">
        <f>'Norm-coeff'!$C$4+$AX985*'Norm-coeff'!$D$4+$AY985*'Norm-coeff'!$E$4+$AZ985*'Norm-coeff'!$F$4+$BA985*'Norm-coeff'!$G$4+$BB985*'Norm-coeff'!$H$4+$BC985*'Norm-coeff'!$I$4+$BD985*'Norm-coeff'!$J$4+$BE985*'Norm-coeff'!$K$4+$BF985*'Norm-coeff'!$L$4+$BG985*'Norm-coeff'!$M$4+$BH985*'Norm-coeff'!$N$4+$BI985*'Norm-coeff'!$O$4</f>
        <v>1.42115649462768</v>
      </c>
      <c r="BR985" s="54">
        <f>'Norm-coeff'!$C$5+$AX985*'Norm-coeff'!$D$5+$AY985*'Norm-coeff'!$E$5+$AZ985*'Norm-coeff'!$F$5+$BA985*'Norm-coeff'!$G$5+$BB985*'Norm-coeff'!$H$5+$BC985*'Norm-coeff'!$I$5+$BD985*'Norm-coeff'!$J$5+$BE985*'Norm-coeff'!$K$5+$BF985*'Norm-coeff'!$L$5+$BG985*'Norm-coeff'!$M$5+$BH985*'Norm-coeff'!$N$5+$BI985*'Norm-coeff'!$O$5</f>
        <v>1.0553329241296201</v>
      </c>
      <c r="BS985" s="54">
        <f>'Norm-coeff'!$C$6+$AX985*'Norm-coeff'!$D$6+$AY985*'Norm-coeff'!$E$6+$AZ985*'Norm-coeff'!$F$6+$BA985*'Norm-coeff'!$G$6+$BB985*'Norm-coeff'!$H$6+$BC985*'Norm-coeff'!$I$6+$BD985*'Norm-coeff'!$J$6+$BE985*'Norm-coeff'!$K$6+$BF985*'Norm-coeff'!$L$6+$BG985*'Norm-coeff'!$M$6+$BH985*'Norm-coeff'!$N$6+$BI985*'Norm-coeff'!$O$6</f>
        <v>-1.48700885495103E-2</v>
      </c>
      <c r="BT985" s="54">
        <f>'Norm-coeff'!$C$7+$AX985*'Norm-coeff'!$D$7+$AY985*'Norm-coeff'!$E$7+$AZ985*'Norm-coeff'!$F$7+$BA985*'Norm-coeff'!$G$7+$BB985*'Norm-coeff'!$H$7+$BC985*'Norm-coeff'!$I$7+$BD985*'Norm-coeff'!$J$7+$BE985*'Norm-coeff'!$K$7+$BF985*'Norm-coeff'!$L$7+$BG985*'Norm-coeff'!$M$7+$BH985*'Norm-coeff'!$N$7+$BI985*'Norm-coeff'!$O$7</f>
        <v>2.0907583608832998</v>
      </c>
      <c r="BU985" s="54">
        <f>'Norm-coeff'!$C$8+$AX985*'Norm-coeff'!$D$8+$AY985*'Norm-coeff'!$E$8+$AZ985*'Norm-coeff'!$F$8+$BA985*'Norm-coeff'!$G$8+$BB985*'Norm-coeff'!$H$8+$BC985*'Norm-coeff'!$I$8+$BD985*'Norm-coeff'!$J$8+$BE985*'Norm-coeff'!$K$8+$BF985*'Norm-coeff'!$L$8+$BG985*'Norm-coeff'!$M$8+$BH985*'Norm-coeff'!$N$8+$BI985*'Norm-coeff'!$O$8</f>
        <v>0.65894159836244504</v>
      </c>
      <c r="BV985" s="54">
        <f>'Norm-coeff'!$C$9+$AX985*'Norm-coeff'!$D$9+$AY985*'Norm-coeff'!$E$9+$AZ985*'Norm-coeff'!$F$9+$BA985*'Norm-coeff'!$G$9+$BB985*'Norm-coeff'!$H$9+$BC985*'Norm-coeff'!$I$9+$BD985*'Norm-coeff'!$J$9+$BE985*'Norm-coeff'!$K$9+$BF985*'Norm-coeff'!$L$9+$BG985*'Norm-coeff'!$M$9+$BH985*'Norm-coeff'!$N$9+$BI985*'Norm-coeff'!$O$9</f>
        <v>1.48961085014701</v>
      </c>
      <c r="BW985" s="54">
        <f>'Norm-coeff'!$C$10+$AX985*'Norm-coeff'!$D$10+$AY985*'Norm-coeff'!$E$10+$AZ985*'Norm-coeff'!$F$10+$BA985*'Norm-coeff'!$G$10+$BB985*'Norm-coeff'!$H$10+$BC985*'Norm-coeff'!$I$10+$BD985*'Norm-coeff'!$J$10+$BE985*'Norm-coeff'!$K$10+$BF985*'Norm-coeff'!$L$10+$BG985*'Norm-coeff'!$M$10+$BH985*'Norm-coeff'!$N$10+$BI985*'Norm-coeff'!$O$10</f>
        <v>1.42058735749591</v>
      </c>
      <c r="BX985" s="54">
        <f>'Norm-coeff'!$C$11+$AX985*'Norm-coeff'!$D$11+$AY985*'Norm-coeff'!$E$11+$AZ985*'Norm-coeff'!$F$11+$BA985*'Norm-coeff'!$G$11+$BB985*'Norm-coeff'!$H$11+$BC985*'Norm-coeff'!$I$11+$BD985*'Norm-coeff'!$J$11+$BE985*'Norm-coeff'!$K$11+$BF985*'Norm-coeff'!$L$11+$BG985*'Norm-coeff'!$M$11+$BH985*'Norm-coeff'!$N$11+$BI985*'Norm-coeff'!$O$11</f>
        <v>0.221233014421479</v>
      </c>
      <c r="BY985" s="54">
        <f>'Norm-coeff'!$C$12+$AX985*'Norm-coeff'!$D$12+$AY985*'Norm-coeff'!$E$12+$AZ985*'Norm-coeff'!$F$12+$BA985*'Norm-coeff'!$G$12+$BB985*'Norm-coeff'!$H$12+$BC985*'Norm-coeff'!$I$12+$BD985*'Norm-coeff'!$J$12+$BE985*'Norm-coeff'!$K$12+$BF985*'Norm-coeff'!$L$12+$BG985*'Norm-coeff'!$M$12+$BH985*'Norm-coeff'!$N$12+$BI985*'Norm-coeff'!$O$12</f>
        <v>0.283527502056037</v>
      </c>
      <c r="BZ985" s="54">
        <f>'Norm-coeff'!$C$13+$AX985*'Norm-coeff'!$D$13+$AY985*'Norm-coeff'!$E$13+$AZ985*'Norm-coeff'!$F$13+$BA985*'Norm-coeff'!$G$13+$BB985*'Norm-coeff'!$H$13+$BC985*'Norm-coeff'!$I$13+$BD985*'Norm-coeff'!$J$13+$BE985*'Norm-coeff'!$K$13+$BF985*'Norm-coeff'!$L$13+$BG985*'Norm-coeff'!$M$13+$BH985*'Norm-coeff'!$N$13+$BI985*'Norm-coeff'!$O$13</f>
        <v>-4.1864930554451202E-2</v>
      </c>
      <c r="CA985" s="54">
        <f>'Norm-coeff'!$C$14+$AX985*'Norm-coeff'!$D$14+$AY985*'Norm-coeff'!$E$14+$AZ985*'Norm-coeff'!$F$14+$BA985*'Norm-coeff'!$G$14+$BB985*'Norm-coeff'!$H$14+$BC985*'Norm-coeff'!$I$14+$BD985*'Norm-coeff'!$J$14+$BE985*'Norm-coeff'!$K$14+$BF985*'Norm-coeff'!$L$14+$BG985*'Norm-coeff'!$M$14+$BH985*'Norm-coeff'!$N$14+$BI985*'Norm-coeff'!$O$14</f>
        <v>4.2526983164477103</v>
      </c>
      <c r="CC985" s="54">
        <f t="shared" si="2783"/>
        <v>0</v>
      </c>
      <c r="CG985" s="54">
        <f t="shared" si="2784"/>
        <v>0</v>
      </c>
      <c r="CH985" s="54">
        <f t="shared" si="2767"/>
        <v>0</v>
      </c>
      <c r="CI985" s="54">
        <f t="shared" si="2785"/>
        <v>0</v>
      </c>
      <c r="CJ985" s="56">
        <f t="shared" si="2786"/>
        <v>0</v>
      </c>
      <c r="CK985" s="54">
        <f t="shared" si="2787"/>
        <v>0</v>
      </c>
      <c r="CL985" s="54">
        <f t="shared" si="2788"/>
        <v>0</v>
      </c>
      <c r="CM985" s="54">
        <f t="shared" si="2789"/>
        <v>0</v>
      </c>
      <c r="CN985" s="54">
        <f t="shared" si="2790"/>
        <v>0</v>
      </c>
      <c r="CO985" s="54">
        <f t="shared" si="2791"/>
        <v>0</v>
      </c>
      <c r="CP985" s="54">
        <f t="shared" si="2792"/>
        <v>0</v>
      </c>
      <c r="CQ985" s="54">
        <f t="shared" si="2793"/>
        <v>0</v>
      </c>
      <c r="CR985" s="54">
        <f t="shared" si="2794"/>
        <v>0</v>
      </c>
      <c r="CS985" s="54">
        <f t="shared" si="2795"/>
        <v>0</v>
      </c>
      <c r="CU985" s="54">
        <f t="shared" si="2796"/>
        <v>0</v>
      </c>
      <c r="CV985" s="54">
        <f t="shared" si="2797"/>
        <v>0</v>
      </c>
      <c r="CW985" s="54">
        <f t="shared" si="2798"/>
        <v>0</v>
      </c>
      <c r="CX985" s="54">
        <f t="shared" si="2799"/>
        <v>0</v>
      </c>
      <c r="CZ985" s="54">
        <f t="shared" si="2800"/>
        <v>0</v>
      </c>
      <c r="DA985" s="54">
        <f t="shared" si="2801"/>
        <v>0</v>
      </c>
      <c r="DB985" s="54">
        <f t="shared" si="2802"/>
        <v>0</v>
      </c>
      <c r="DC985" s="54">
        <f t="shared" si="2803"/>
        <v>0</v>
      </c>
      <c r="DD985" s="54">
        <f t="shared" si="2804"/>
        <v>0</v>
      </c>
      <c r="DE985" s="54">
        <f t="shared" si="2805"/>
        <v>0</v>
      </c>
      <c r="DF985" s="54">
        <f t="shared" si="2806"/>
        <v>0</v>
      </c>
      <c r="DG985" s="54">
        <f t="shared" si="2807"/>
        <v>2</v>
      </c>
      <c r="DH985" s="71">
        <f t="shared" si="2808"/>
        <v>0</v>
      </c>
      <c r="DI985" s="71">
        <f t="shared" si="2809"/>
        <v>0</v>
      </c>
      <c r="DJ985" s="54">
        <f t="shared" si="2810"/>
        <v>0</v>
      </c>
      <c r="DK985" s="54">
        <f t="shared" si="2811"/>
        <v>2</v>
      </c>
      <c r="DL985" s="4">
        <f t="shared" si="2741"/>
        <v>0</v>
      </c>
      <c r="DM985" s="3">
        <f t="shared" si="2812"/>
        <v>0</v>
      </c>
      <c r="DN985" s="3">
        <f t="shared" si="2813"/>
        <v>0</v>
      </c>
      <c r="DO985" s="4" t="e">
        <f t="shared" si="2814"/>
        <v>#DIV/0!</v>
      </c>
      <c r="DP985" s="57"/>
      <c r="DQ985" s="57"/>
      <c r="DR985" s="56">
        <f t="shared" si="2742"/>
        <v>2</v>
      </c>
      <c r="DS985" s="56">
        <f t="shared" si="2743"/>
        <v>0</v>
      </c>
      <c r="DT985" s="38">
        <f t="shared" si="2744"/>
        <v>0</v>
      </c>
      <c r="DU985" s="38">
        <f t="shared" si="2815"/>
        <v>2</v>
      </c>
      <c r="DV985" s="38">
        <f t="shared" si="2745"/>
        <v>0</v>
      </c>
      <c r="DW985" s="39">
        <f t="shared" si="2746"/>
        <v>0</v>
      </c>
      <c r="DX985" s="39">
        <f t="shared" si="2747"/>
        <v>0</v>
      </c>
      <c r="DY985" s="39">
        <f t="shared" si="2748"/>
        <v>0</v>
      </c>
      <c r="DZ985" s="39">
        <f t="shared" si="2749"/>
        <v>0</v>
      </c>
      <c r="EA985" s="39">
        <f t="shared" si="2750"/>
        <v>0</v>
      </c>
      <c r="EB985" s="37" t="e">
        <f t="shared" si="2816"/>
        <v>#DIV/0!</v>
      </c>
      <c r="EC985" s="37" t="e">
        <f t="shared" si="2817"/>
        <v>#DIV/0!</v>
      </c>
      <c r="ED985" s="37" t="e">
        <f t="shared" si="2818"/>
        <v>#DIV/0!</v>
      </c>
      <c r="EE985" s="37" t="e">
        <f t="shared" si="2819"/>
        <v>#DIV/0!</v>
      </c>
      <c r="EF985" s="39" t="e">
        <f t="shared" si="2820"/>
        <v>#DIV/0!</v>
      </c>
      <c r="EG985" s="37" t="e">
        <f t="shared" si="2821"/>
        <v>#DIV/0!</v>
      </c>
      <c r="EH985" s="37" t="e">
        <f t="shared" si="2822"/>
        <v>#DIV/0!</v>
      </c>
      <c r="EI985" s="11" t="b">
        <f t="shared" si="2823"/>
        <v>1</v>
      </c>
      <c r="EJ985" s="11" t="b">
        <f t="shared" si="2824"/>
        <v>0</v>
      </c>
      <c r="EK985" s="39" t="e">
        <f t="shared" si="2825"/>
        <v>#DIV/0!</v>
      </c>
      <c r="EL985" s="39" t="e">
        <f t="shared" si="2826"/>
        <v>#DIV/0!</v>
      </c>
      <c r="EM985" s="39" t="e">
        <f t="shared" si="2827"/>
        <v>#DIV/0!</v>
      </c>
      <c r="EN985" s="39" t="e">
        <f t="shared" si="2828"/>
        <v>#DIV/0!</v>
      </c>
      <c r="EO985" s="39" t="e">
        <f t="shared" si="2829"/>
        <v>#DIV/0!</v>
      </c>
      <c r="EP985" s="39" t="e">
        <f t="shared" si="2830"/>
        <v>#DIV/0!</v>
      </c>
      <c r="EQ985" s="39" t="e">
        <f t="shared" si="2831"/>
        <v>#DIV/0!</v>
      </c>
      <c r="ER985" s="39" t="e">
        <f t="shared" si="2832"/>
        <v>#DIV/0!</v>
      </c>
      <c r="ES985" s="58" t="str">
        <f t="shared" si="2833"/>
        <v>(OH,F,Cl)-dominate amphibole</v>
      </c>
      <c r="ET985" s="58" t="e">
        <f t="shared" si="2834"/>
        <v>#N/A</v>
      </c>
      <c r="EU985" s="56">
        <f t="shared" si="2751"/>
        <v>0</v>
      </c>
      <c r="EV985" s="56">
        <f t="shared" si="2752"/>
        <v>0</v>
      </c>
      <c r="EW985" s="56">
        <f t="shared" si="2753"/>
        <v>0</v>
      </c>
      <c r="EX985" s="56">
        <f t="shared" si="2754"/>
        <v>0</v>
      </c>
      <c r="EY985" s="56">
        <f t="shared" si="2755"/>
        <v>0</v>
      </c>
      <c r="EZ985" s="56">
        <f t="shared" si="2756"/>
        <v>0</v>
      </c>
      <c r="FA985" s="39">
        <f t="shared" si="2757"/>
        <v>0</v>
      </c>
      <c r="FB985" s="39">
        <f t="shared" si="2758"/>
        <v>0</v>
      </c>
      <c r="FC985" s="54">
        <f t="shared" si="2759"/>
        <v>0</v>
      </c>
      <c r="FD985" s="54">
        <f t="shared" si="2760"/>
        <v>0</v>
      </c>
      <c r="FE985" s="39">
        <f t="shared" si="2761"/>
        <v>0</v>
      </c>
      <c r="FF985" s="54">
        <f t="shared" si="2762"/>
        <v>0</v>
      </c>
      <c r="FG985" s="39">
        <f t="shared" si="2763"/>
        <v>0</v>
      </c>
      <c r="FH985" s="39">
        <f t="shared" si="2835"/>
        <v>0</v>
      </c>
      <c r="FI985" s="39">
        <f t="shared" si="2836"/>
        <v>0</v>
      </c>
      <c r="FJ985" s="39">
        <f t="shared" si="2837"/>
        <v>0</v>
      </c>
      <c r="FK985" s="39" t="e">
        <f t="shared" si="2838"/>
        <v>#DIV/0!</v>
      </c>
      <c r="FL985" s="39" t="e">
        <f t="shared" si="2839"/>
        <v>#DIV/0!</v>
      </c>
      <c r="FM985" s="39" t="e">
        <f t="shared" si="2840"/>
        <v>#DIV/0!</v>
      </c>
      <c r="FN985" s="39">
        <f t="shared" si="2841"/>
        <v>1</v>
      </c>
      <c r="FO985" s="39">
        <f t="shared" si="2764"/>
        <v>0</v>
      </c>
      <c r="FP985" s="39">
        <f t="shared" si="2765"/>
        <v>0</v>
      </c>
      <c r="FQ985" s="39">
        <f t="shared" si="2766"/>
        <v>0</v>
      </c>
      <c r="FR985" s="39">
        <f t="shared" si="2842"/>
        <v>0</v>
      </c>
      <c r="FS985" s="39">
        <f t="shared" si="2843"/>
        <v>0</v>
      </c>
      <c r="FU985" s="39" t="e">
        <f t="shared" si="2844"/>
        <v>#DIV/0!</v>
      </c>
      <c r="FV985" s="39" t="e">
        <f t="shared" si="2845"/>
        <v>#DIV/0!</v>
      </c>
      <c r="FW985" s="39" t="e">
        <f t="shared" si="2846"/>
        <v>#DIV/0!</v>
      </c>
      <c r="FY985" s="39" t="e">
        <f t="shared" si="2847"/>
        <v>#DIV/0!</v>
      </c>
      <c r="FZ985" s="39" t="e">
        <f t="shared" si="2848"/>
        <v>#DIV/0!</v>
      </c>
      <c r="GA985" s="39" t="e">
        <f t="shared" si="2849"/>
        <v>#DIV/0!</v>
      </c>
      <c r="GB985" s="39" t="e">
        <f t="shared" si="2850"/>
        <v>#DIV/0!</v>
      </c>
      <c r="GC985" s="39" t="e">
        <f t="shared" si="2851"/>
        <v>#DIV/0!</v>
      </c>
      <c r="GD985" s="39" t="e">
        <f t="shared" si="2852"/>
        <v>#DIV/0!</v>
      </c>
      <c r="GE985" s="39" t="e">
        <f t="shared" si="2853"/>
        <v>#DIV/0!</v>
      </c>
      <c r="GF985" s="39" t="e">
        <f t="shared" si="2854"/>
        <v>#DIV/0!</v>
      </c>
      <c r="GG985" s="39" t="e">
        <f t="shared" si="2855"/>
        <v>#DIV/0!</v>
      </c>
      <c r="GH985" s="39" t="e">
        <f t="shared" si="2856"/>
        <v>#DIV/0!</v>
      </c>
      <c r="GI985" s="39"/>
      <c r="GJ985" s="39" t="e">
        <f t="shared" si="2857"/>
        <v>#DIV/0!</v>
      </c>
      <c r="GK985" s="39" t="e">
        <f t="shared" si="2858"/>
        <v>#DIV/0!</v>
      </c>
      <c r="GL985" s="39" t="e">
        <f t="shared" si="2859"/>
        <v>#DIV/0!</v>
      </c>
      <c r="GM985" s="39" t="e">
        <f t="shared" si="2860"/>
        <v>#DIV/0!</v>
      </c>
      <c r="GN985" s="39" t="e">
        <f t="shared" si="2861"/>
        <v>#DIV/0!</v>
      </c>
      <c r="GO985" s="57"/>
      <c r="GP985" s="57" t="e">
        <f t="shared" si="2862"/>
        <v>#DIV/0!</v>
      </c>
      <c r="GQ985" s="59" t="e">
        <f t="shared" si="2863"/>
        <v>#DIV/0!</v>
      </c>
      <c r="GR985" s="41" t="e">
        <f t="shared" si="2864"/>
        <v>#DIV/0!</v>
      </c>
      <c r="GS985" s="57" t="e">
        <f t="shared" si="2865"/>
        <v>#DIV/0!</v>
      </c>
      <c r="GT985" s="57" t="e">
        <f t="shared" si="2866"/>
        <v>#DIV/0!</v>
      </c>
      <c r="GU985" s="57" t="e">
        <f t="shared" si="2867"/>
        <v>#DIV/0!</v>
      </c>
      <c r="GV985" s="57"/>
      <c r="GW985" s="42" t="e">
        <f t="shared" si="2868"/>
        <v>#DIV/0!</v>
      </c>
      <c r="GX985" s="42" t="e">
        <f t="shared" si="2869"/>
        <v>#DIV/0!</v>
      </c>
      <c r="GY985" s="42" t="e">
        <f t="shared" si="2870"/>
        <v>#DIV/0!</v>
      </c>
      <c r="GZ985" s="57"/>
      <c r="HA985" s="2" t="e">
        <f t="shared" si="2871"/>
        <v>#DIV/0!</v>
      </c>
      <c r="HB985" s="2" t="e">
        <f t="shared" si="2872"/>
        <v>#DIV/0!</v>
      </c>
      <c r="HC985" s="2" t="e">
        <f t="shared" si="2873"/>
        <v>#DIV/0!</v>
      </c>
      <c r="HD985" s="2" t="e">
        <f t="shared" si="2874"/>
        <v>#DIV/0!</v>
      </c>
      <c r="HE985" s="2" t="e">
        <f t="shared" si="2875"/>
        <v>#DIV/0!</v>
      </c>
      <c r="HF985" s="2" t="e">
        <f t="shared" si="2876"/>
        <v>#DIV/0!</v>
      </c>
      <c r="HG985" s="2" t="e">
        <f t="shared" si="2877"/>
        <v>#DIV/0!</v>
      </c>
      <c r="HH985" s="2" t="e">
        <f t="shared" si="2878"/>
        <v>#DIV/0!</v>
      </c>
      <c r="HI985" s="2" t="e">
        <f t="shared" si="2879"/>
        <v>#DIV/0!</v>
      </c>
      <c r="HJ985" s="11" t="e">
        <f t="shared" si="2880"/>
        <v>#DIV/0!</v>
      </c>
      <c r="HK985" s="60" t="e">
        <f t="shared" si="2881"/>
        <v>#DIV/0!</v>
      </c>
      <c r="HL985" s="57"/>
      <c r="HM985" s="57" t="e">
        <f t="shared" si="2882"/>
        <v>#DIV/0!</v>
      </c>
      <c r="HN985" s="57" t="e">
        <f t="shared" si="2883"/>
        <v>#DIV/0!</v>
      </c>
      <c r="HO985" s="57" t="e">
        <f t="shared" si="2884"/>
        <v>#DIV/0!</v>
      </c>
      <c r="HP985" s="57" t="e">
        <f t="shared" si="2885"/>
        <v>#DIV/0!</v>
      </c>
      <c r="HQ985" s="57" t="e">
        <f t="shared" si="2886"/>
        <v>#DIV/0!</v>
      </c>
      <c r="HR985" s="57"/>
      <c r="HS985" s="57" t="e">
        <f t="shared" si="2887"/>
        <v>#DIV/0!</v>
      </c>
      <c r="HT985" s="57" t="e">
        <f t="shared" si="2888"/>
        <v>#DIV/0!</v>
      </c>
      <c r="HU985" s="57" t="e">
        <f t="shared" si="2889"/>
        <v>#DIV/0!</v>
      </c>
      <c r="HV985" s="57" t="e">
        <f t="shared" si="2890"/>
        <v>#DIV/0!</v>
      </c>
      <c r="HW985" s="57" t="e">
        <f t="shared" si="2891"/>
        <v>#DIV/0!</v>
      </c>
      <c r="HX985" s="57"/>
      <c r="HY985" s="57" t="e">
        <f t="shared" si="2892"/>
        <v>#DIV/0!</v>
      </c>
      <c r="HZ985" s="57" t="e">
        <f t="shared" si="2893"/>
        <v>#DIV/0!</v>
      </c>
      <c r="IA985" s="57"/>
      <c r="IB985" s="61">
        <f t="shared" si="2894"/>
        <v>0</v>
      </c>
      <c r="IC985" s="57" t="str">
        <f t="shared" si="2895"/>
        <v/>
      </c>
      <c r="ID985" s="42"/>
      <c r="IE985" s="2" t="str">
        <f t="shared" si="2896"/>
        <v/>
      </c>
      <c r="IF985" s="60" t="e">
        <f t="shared" si="2897"/>
        <v>#DIV/0!</v>
      </c>
      <c r="IG985" s="60" t="str">
        <f t="shared" si="2898"/>
        <v/>
      </c>
      <c r="IH985" s="60" t="str">
        <f t="shared" si="2899"/>
        <v>zinco-</v>
      </c>
      <c r="II985" s="60" t="str">
        <f t="shared" si="2900"/>
        <v>mangano-</v>
      </c>
      <c r="IJ985" s="60" t="e">
        <f t="shared" si="2901"/>
        <v>#DIV/0!</v>
      </c>
      <c r="IK985" s="60" t="e">
        <f t="shared" si="2902"/>
        <v>#DIV/0!</v>
      </c>
      <c r="IL985" s="60" t="e">
        <f t="shared" si="2903"/>
        <v>#DIV/0!</v>
      </c>
      <c r="IM985" s="60" t="e">
        <f t="shared" si="2904"/>
        <v>#DIV/0!</v>
      </c>
      <c r="IN985" s="60" t="str">
        <f t="shared" si="2905"/>
        <v/>
      </c>
      <c r="IO985" s="60" t="str">
        <f t="shared" si="2906"/>
        <v/>
      </c>
      <c r="IP985" s="57"/>
      <c r="IQ985" s="57" t="str">
        <f t="shared" si="2907"/>
        <v>ERROR!!</v>
      </c>
    </row>
    <row r="986" spans="24:251">
      <c r="X986" s="29">
        <f t="shared" si="2908"/>
        <v>0</v>
      </c>
      <c r="Y986" s="29">
        <f t="shared" si="2909"/>
        <v>0</v>
      </c>
      <c r="Z986" s="29" t="e">
        <f t="shared" si="2910"/>
        <v>#DIV/0!</v>
      </c>
      <c r="AA986" s="29" t="e">
        <f t="shared" si="2911"/>
        <v>#DIV/0!</v>
      </c>
      <c r="AB986" s="29" t="e">
        <f t="shared" si="2912"/>
        <v>#DIV/0!</v>
      </c>
      <c r="AC986" s="29" t="e">
        <f t="shared" si="2913"/>
        <v>#DIV/0!</v>
      </c>
      <c r="AF986" s="23">
        <v>60.084299999999999</v>
      </c>
      <c r="AG986" s="23">
        <v>79.878799999999998</v>
      </c>
      <c r="AH986" s="23">
        <v>101.96120000000001</v>
      </c>
      <c r="AI986" s="23">
        <v>151.99039999999999</v>
      </c>
      <c r="AJ986" s="23">
        <v>159.69</v>
      </c>
      <c r="AK986" s="23">
        <v>71.846400000000003</v>
      </c>
      <c r="AL986" s="23">
        <v>70.9375</v>
      </c>
      <c r="AM986" s="23">
        <v>40.304400000000001</v>
      </c>
      <c r="AN986" s="23">
        <v>56.077399999999997</v>
      </c>
      <c r="AO986" s="23">
        <v>61.978999999999999</v>
      </c>
      <c r="AP986" s="23">
        <v>94.195999999999998</v>
      </c>
      <c r="AQ986" s="23">
        <v>18.998000000000001</v>
      </c>
      <c r="AR986" s="23">
        <v>35.450000000000003</v>
      </c>
      <c r="AS986" s="23">
        <v>29.88</v>
      </c>
      <c r="AT986" s="23">
        <v>74.691999999999993</v>
      </c>
      <c r="AU986" s="23">
        <v>81.39</v>
      </c>
      <c r="AX986" s="54">
        <f t="shared" si="2768"/>
        <v>0</v>
      </c>
      <c r="AY986" s="54">
        <f t="shared" si="2769"/>
        <v>0</v>
      </c>
      <c r="AZ986" s="54">
        <f t="shared" si="2770"/>
        <v>0</v>
      </c>
      <c r="BA986" s="54">
        <f t="shared" si="2771"/>
        <v>0</v>
      </c>
      <c r="BB986" s="54">
        <f t="shared" si="2772"/>
        <v>0</v>
      </c>
      <c r="BC986" s="54">
        <f t="shared" si="2773"/>
        <v>0</v>
      </c>
      <c r="BD986" s="54">
        <f t="shared" si="2774"/>
        <v>0</v>
      </c>
      <c r="BE986" s="54">
        <f t="shared" si="2775"/>
        <v>0</v>
      </c>
      <c r="BF986" s="54">
        <f t="shared" si="2776"/>
        <v>0</v>
      </c>
      <c r="BG986" s="54">
        <f t="shared" si="2777"/>
        <v>0</v>
      </c>
      <c r="BH986" s="54">
        <f t="shared" si="2778"/>
        <v>0</v>
      </c>
      <c r="BI986" s="54">
        <f t="shared" si="2779"/>
        <v>0</v>
      </c>
      <c r="BJ986" s="54">
        <f t="shared" si="2780"/>
        <v>0</v>
      </c>
      <c r="BK986" s="54">
        <f t="shared" si="2781"/>
        <v>0</v>
      </c>
      <c r="BL986" s="54">
        <f t="shared" si="2782"/>
        <v>0</v>
      </c>
      <c r="BM986" s="42"/>
      <c r="BO986" s="54">
        <f>'Norm-coeff'!$C$2+$AX986*'Norm-coeff'!$D$2+$AY986*'Norm-coeff'!$E$2+$AZ986*'Norm-coeff'!$F$2+$BA986*'Norm-coeff'!$G$2+$BB986*'Norm-coeff'!$H$2+$BC986*'Norm-coeff'!$I$2+$BD986*'Norm-coeff'!$J$2+$BE986*'Norm-coeff'!$K$2+$BF986*'Norm-coeff'!$L$2+$BG986*'Norm-coeff'!$M$2+$BH986*'Norm-coeff'!$N$2+$BI986*'Norm-coeff'!$O$2</f>
        <v>5.4045421474420303</v>
      </c>
      <c r="BP986" s="54">
        <f>'Norm-coeff'!$C$3+$AX986*'Norm-coeff'!$D$3+$AY986*'Norm-coeff'!$E$3+$AZ986*'Norm-coeff'!$F$3+$BA986*'Norm-coeff'!$G$3+$BB986*'Norm-coeff'!$H$3+$BC986*'Norm-coeff'!$I$3+$BD986*'Norm-coeff'!$J$3+$BE986*'Norm-coeff'!$K$3+$BF986*'Norm-coeff'!$L$3+$BG986*'Norm-coeff'!$M$3+$BH986*'Norm-coeff'!$N$3+$BI986*'Norm-coeff'!$O$3</f>
        <v>3.15319116612705</v>
      </c>
      <c r="BQ986" s="54">
        <f>'Norm-coeff'!$C$4+$AX986*'Norm-coeff'!$D$4+$AY986*'Norm-coeff'!$E$4+$AZ986*'Norm-coeff'!$F$4+$BA986*'Norm-coeff'!$G$4+$BB986*'Norm-coeff'!$H$4+$BC986*'Norm-coeff'!$I$4+$BD986*'Norm-coeff'!$J$4+$BE986*'Norm-coeff'!$K$4+$BF986*'Norm-coeff'!$L$4+$BG986*'Norm-coeff'!$M$4+$BH986*'Norm-coeff'!$N$4+$BI986*'Norm-coeff'!$O$4</f>
        <v>1.42115649462768</v>
      </c>
      <c r="BR986" s="54">
        <f>'Norm-coeff'!$C$5+$AX986*'Norm-coeff'!$D$5+$AY986*'Norm-coeff'!$E$5+$AZ986*'Norm-coeff'!$F$5+$BA986*'Norm-coeff'!$G$5+$BB986*'Norm-coeff'!$H$5+$BC986*'Norm-coeff'!$I$5+$BD986*'Norm-coeff'!$J$5+$BE986*'Norm-coeff'!$K$5+$BF986*'Norm-coeff'!$L$5+$BG986*'Norm-coeff'!$M$5+$BH986*'Norm-coeff'!$N$5+$BI986*'Norm-coeff'!$O$5</f>
        <v>1.0553329241296201</v>
      </c>
      <c r="BS986" s="54">
        <f>'Norm-coeff'!$C$6+$AX986*'Norm-coeff'!$D$6+$AY986*'Norm-coeff'!$E$6+$AZ986*'Norm-coeff'!$F$6+$BA986*'Norm-coeff'!$G$6+$BB986*'Norm-coeff'!$H$6+$BC986*'Norm-coeff'!$I$6+$BD986*'Norm-coeff'!$J$6+$BE986*'Norm-coeff'!$K$6+$BF986*'Norm-coeff'!$L$6+$BG986*'Norm-coeff'!$M$6+$BH986*'Norm-coeff'!$N$6+$BI986*'Norm-coeff'!$O$6</f>
        <v>-1.48700885495103E-2</v>
      </c>
      <c r="BT986" s="54">
        <f>'Norm-coeff'!$C$7+$AX986*'Norm-coeff'!$D$7+$AY986*'Norm-coeff'!$E$7+$AZ986*'Norm-coeff'!$F$7+$BA986*'Norm-coeff'!$G$7+$BB986*'Norm-coeff'!$H$7+$BC986*'Norm-coeff'!$I$7+$BD986*'Norm-coeff'!$J$7+$BE986*'Norm-coeff'!$K$7+$BF986*'Norm-coeff'!$L$7+$BG986*'Norm-coeff'!$M$7+$BH986*'Norm-coeff'!$N$7+$BI986*'Norm-coeff'!$O$7</f>
        <v>2.0907583608832998</v>
      </c>
      <c r="BU986" s="54">
        <f>'Norm-coeff'!$C$8+$AX986*'Norm-coeff'!$D$8+$AY986*'Norm-coeff'!$E$8+$AZ986*'Norm-coeff'!$F$8+$BA986*'Norm-coeff'!$G$8+$BB986*'Norm-coeff'!$H$8+$BC986*'Norm-coeff'!$I$8+$BD986*'Norm-coeff'!$J$8+$BE986*'Norm-coeff'!$K$8+$BF986*'Norm-coeff'!$L$8+$BG986*'Norm-coeff'!$M$8+$BH986*'Norm-coeff'!$N$8+$BI986*'Norm-coeff'!$O$8</f>
        <v>0.65894159836244504</v>
      </c>
      <c r="BV986" s="54">
        <f>'Norm-coeff'!$C$9+$AX986*'Norm-coeff'!$D$9+$AY986*'Norm-coeff'!$E$9+$AZ986*'Norm-coeff'!$F$9+$BA986*'Norm-coeff'!$G$9+$BB986*'Norm-coeff'!$H$9+$BC986*'Norm-coeff'!$I$9+$BD986*'Norm-coeff'!$J$9+$BE986*'Norm-coeff'!$K$9+$BF986*'Norm-coeff'!$L$9+$BG986*'Norm-coeff'!$M$9+$BH986*'Norm-coeff'!$N$9+$BI986*'Norm-coeff'!$O$9</f>
        <v>1.48961085014701</v>
      </c>
      <c r="BW986" s="54">
        <f>'Norm-coeff'!$C$10+$AX986*'Norm-coeff'!$D$10+$AY986*'Norm-coeff'!$E$10+$AZ986*'Norm-coeff'!$F$10+$BA986*'Norm-coeff'!$G$10+$BB986*'Norm-coeff'!$H$10+$BC986*'Norm-coeff'!$I$10+$BD986*'Norm-coeff'!$J$10+$BE986*'Norm-coeff'!$K$10+$BF986*'Norm-coeff'!$L$10+$BG986*'Norm-coeff'!$M$10+$BH986*'Norm-coeff'!$N$10+$BI986*'Norm-coeff'!$O$10</f>
        <v>1.42058735749591</v>
      </c>
      <c r="BX986" s="54">
        <f>'Norm-coeff'!$C$11+$AX986*'Norm-coeff'!$D$11+$AY986*'Norm-coeff'!$E$11+$AZ986*'Norm-coeff'!$F$11+$BA986*'Norm-coeff'!$G$11+$BB986*'Norm-coeff'!$H$11+$BC986*'Norm-coeff'!$I$11+$BD986*'Norm-coeff'!$J$11+$BE986*'Norm-coeff'!$K$11+$BF986*'Norm-coeff'!$L$11+$BG986*'Norm-coeff'!$M$11+$BH986*'Norm-coeff'!$N$11+$BI986*'Norm-coeff'!$O$11</f>
        <v>0.221233014421479</v>
      </c>
      <c r="BY986" s="54">
        <f>'Norm-coeff'!$C$12+$AX986*'Norm-coeff'!$D$12+$AY986*'Norm-coeff'!$E$12+$AZ986*'Norm-coeff'!$F$12+$BA986*'Norm-coeff'!$G$12+$BB986*'Norm-coeff'!$H$12+$BC986*'Norm-coeff'!$I$12+$BD986*'Norm-coeff'!$J$12+$BE986*'Norm-coeff'!$K$12+$BF986*'Norm-coeff'!$L$12+$BG986*'Norm-coeff'!$M$12+$BH986*'Norm-coeff'!$N$12+$BI986*'Norm-coeff'!$O$12</f>
        <v>0.283527502056037</v>
      </c>
      <c r="BZ986" s="54">
        <f>'Norm-coeff'!$C$13+$AX986*'Norm-coeff'!$D$13+$AY986*'Norm-coeff'!$E$13+$AZ986*'Norm-coeff'!$F$13+$BA986*'Norm-coeff'!$G$13+$BB986*'Norm-coeff'!$H$13+$BC986*'Norm-coeff'!$I$13+$BD986*'Norm-coeff'!$J$13+$BE986*'Norm-coeff'!$K$13+$BF986*'Norm-coeff'!$L$13+$BG986*'Norm-coeff'!$M$13+$BH986*'Norm-coeff'!$N$13+$BI986*'Norm-coeff'!$O$13</f>
        <v>-4.1864930554451202E-2</v>
      </c>
      <c r="CA986" s="54">
        <f>'Norm-coeff'!$C$14+$AX986*'Norm-coeff'!$D$14+$AY986*'Norm-coeff'!$E$14+$AZ986*'Norm-coeff'!$F$14+$BA986*'Norm-coeff'!$G$14+$BB986*'Norm-coeff'!$H$14+$BC986*'Norm-coeff'!$I$14+$BD986*'Norm-coeff'!$J$14+$BE986*'Norm-coeff'!$K$14+$BF986*'Norm-coeff'!$L$14+$BG986*'Norm-coeff'!$M$14+$BH986*'Norm-coeff'!$N$14+$BI986*'Norm-coeff'!$O$14</f>
        <v>4.2526983164477103</v>
      </c>
      <c r="CC986" s="54">
        <f t="shared" si="2783"/>
        <v>0</v>
      </c>
      <c r="CG986" s="54">
        <f t="shared" si="2784"/>
        <v>0</v>
      </c>
      <c r="CH986" s="54">
        <f t="shared" si="2767"/>
        <v>0</v>
      </c>
      <c r="CI986" s="54">
        <f t="shared" si="2785"/>
        <v>0</v>
      </c>
      <c r="CJ986" s="56">
        <f t="shared" si="2786"/>
        <v>0</v>
      </c>
      <c r="CK986" s="54">
        <f t="shared" si="2787"/>
        <v>0</v>
      </c>
      <c r="CL986" s="54">
        <f t="shared" si="2788"/>
        <v>0</v>
      </c>
      <c r="CM986" s="54">
        <f t="shared" si="2789"/>
        <v>0</v>
      </c>
      <c r="CN986" s="54">
        <f t="shared" si="2790"/>
        <v>0</v>
      </c>
      <c r="CO986" s="54">
        <f t="shared" si="2791"/>
        <v>0</v>
      </c>
      <c r="CP986" s="54">
        <f t="shared" si="2792"/>
        <v>0</v>
      </c>
      <c r="CQ986" s="54">
        <f t="shared" si="2793"/>
        <v>0</v>
      </c>
      <c r="CR986" s="54">
        <f t="shared" si="2794"/>
        <v>0</v>
      </c>
      <c r="CS986" s="54">
        <f t="shared" si="2795"/>
        <v>0</v>
      </c>
      <c r="CU986" s="54">
        <f t="shared" si="2796"/>
        <v>0</v>
      </c>
      <c r="CV986" s="54">
        <f t="shared" si="2797"/>
        <v>0</v>
      </c>
      <c r="CW986" s="54">
        <f t="shared" si="2798"/>
        <v>0</v>
      </c>
      <c r="CX986" s="54">
        <f t="shared" si="2799"/>
        <v>0</v>
      </c>
      <c r="CZ986" s="54">
        <f t="shared" si="2800"/>
        <v>0</v>
      </c>
      <c r="DA986" s="54">
        <f t="shared" si="2801"/>
        <v>0</v>
      </c>
      <c r="DB986" s="54">
        <f t="shared" si="2802"/>
        <v>0</v>
      </c>
      <c r="DC986" s="54">
        <f t="shared" si="2803"/>
        <v>0</v>
      </c>
      <c r="DD986" s="54">
        <f t="shared" si="2804"/>
        <v>0</v>
      </c>
      <c r="DE986" s="54">
        <f t="shared" si="2805"/>
        <v>0</v>
      </c>
      <c r="DF986" s="54">
        <f t="shared" si="2806"/>
        <v>0</v>
      </c>
      <c r="DG986" s="54">
        <f t="shared" si="2807"/>
        <v>2</v>
      </c>
      <c r="DH986" s="71">
        <f t="shared" si="2808"/>
        <v>0</v>
      </c>
      <c r="DI986" s="71">
        <f t="shared" si="2809"/>
        <v>0</v>
      </c>
      <c r="DJ986" s="54">
        <f t="shared" si="2810"/>
        <v>0</v>
      </c>
      <c r="DK986" s="54">
        <f t="shared" si="2811"/>
        <v>2</v>
      </c>
      <c r="DL986" s="4">
        <f t="shared" si="2741"/>
        <v>0</v>
      </c>
      <c r="DM986" s="3">
        <f t="shared" si="2812"/>
        <v>0</v>
      </c>
      <c r="DN986" s="3">
        <f t="shared" si="2813"/>
        <v>0</v>
      </c>
      <c r="DO986" s="4" t="e">
        <f t="shared" si="2814"/>
        <v>#DIV/0!</v>
      </c>
      <c r="DP986" s="57"/>
      <c r="DQ986" s="57"/>
      <c r="DR986" s="56">
        <f t="shared" si="2742"/>
        <v>2</v>
      </c>
      <c r="DS986" s="56">
        <f t="shared" si="2743"/>
        <v>0</v>
      </c>
      <c r="DT986" s="38">
        <f t="shared" si="2744"/>
        <v>0</v>
      </c>
      <c r="DU986" s="38">
        <f t="shared" si="2815"/>
        <v>2</v>
      </c>
      <c r="DV986" s="38">
        <f t="shared" si="2745"/>
        <v>0</v>
      </c>
      <c r="DW986" s="39">
        <f t="shared" si="2746"/>
        <v>0</v>
      </c>
      <c r="DX986" s="39">
        <f t="shared" si="2747"/>
        <v>0</v>
      </c>
      <c r="DY986" s="39">
        <f t="shared" si="2748"/>
        <v>0</v>
      </c>
      <c r="DZ986" s="39">
        <f t="shared" si="2749"/>
        <v>0</v>
      </c>
      <c r="EA986" s="39">
        <f t="shared" si="2750"/>
        <v>0</v>
      </c>
      <c r="EB986" s="37" t="e">
        <f t="shared" si="2816"/>
        <v>#DIV/0!</v>
      </c>
      <c r="EC986" s="37" t="e">
        <f t="shared" si="2817"/>
        <v>#DIV/0!</v>
      </c>
      <c r="ED986" s="37" t="e">
        <f t="shared" si="2818"/>
        <v>#DIV/0!</v>
      </c>
      <c r="EE986" s="37" t="e">
        <f t="shared" si="2819"/>
        <v>#DIV/0!</v>
      </c>
      <c r="EF986" s="39" t="e">
        <f t="shared" si="2820"/>
        <v>#DIV/0!</v>
      </c>
      <c r="EG986" s="37" t="e">
        <f t="shared" si="2821"/>
        <v>#DIV/0!</v>
      </c>
      <c r="EH986" s="37" t="e">
        <f t="shared" si="2822"/>
        <v>#DIV/0!</v>
      </c>
      <c r="EI986" s="11" t="b">
        <f t="shared" si="2823"/>
        <v>1</v>
      </c>
      <c r="EJ986" s="11" t="b">
        <f t="shared" si="2824"/>
        <v>0</v>
      </c>
      <c r="EK986" s="39" t="e">
        <f t="shared" si="2825"/>
        <v>#DIV/0!</v>
      </c>
      <c r="EL986" s="39" t="e">
        <f t="shared" si="2826"/>
        <v>#DIV/0!</v>
      </c>
      <c r="EM986" s="39" t="e">
        <f t="shared" si="2827"/>
        <v>#DIV/0!</v>
      </c>
      <c r="EN986" s="39" t="e">
        <f t="shared" si="2828"/>
        <v>#DIV/0!</v>
      </c>
      <c r="EO986" s="39" t="e">
        <f t="shared" si="2829"/>
        <v>#DIV/0!</v>
      </c>
      <c r="EP986" s="39" t="e">
        <f t="shared" si="2830"/>
        <v>#DIV/0!</v>
      </c>
      <c r="EQ986" s="39" t="e">
        <f t="shared" si="2831"/>
        <v>#DIV/0!</v>
      </c>
      <c r="ER986" s="39" t="e">
        <f t="shared" si="2832"/>
        <v>#DIV/0!</v>
      </c>
      <c r="ES986" s="58" t="str">
        <f t="shared" si="2833"/>
        <v>(OH,F,Cl)-dominate amphibole</v>
      </c>
      <c r="ET986" s="58" t="e">
        <f t="shared" si="2834"/>
        <v>#N/A</v>
      </c>
      <c r="EU986" s="56">
        <f t="shared" si="2751"/>
        <v>0</v>
      </c>
      <c r="EV986" s="56">
        <f t="shared" si="2752"/>
        <v>0</v>
      </c>
      <c r="EW986" s="56">
        <f t="shared" si="2753"/>
        <v>0</v>
      </c>
      <c r="EX986" s="56">
        <f t="shared" si="2754"/>
        <v>0</v>
      </c>
      <c r="EY986" s="56">
        <f t="shared" si="2755"/>
        <v>0</v>
      </c>
      <c r="EZ986" s="56">
        <f t="shared" si="2756"/>
        <v>0</v>
      </c>
      <c r="FA986" s="39">
        <f t="shared" si="2757"/>
        <v>0</v>
      </c>
      <c r="FB986" s="39">
        <f t="shared" si="2758"/>
        <v>0</v>
      </c>
      <c r="FC986" s="54">
        <f t="shared" si="2759"/>
        <v>0</v>
      </c>
      <c r="FD986" s="54">
        <f t="shared" si="2760"/>
        <v>0</v>
      </c>
      <c r="FE986" s="39">
        <f t="shared" si="2761"/>
        <v>0</v>
      </c>
      <c r="FF986" s="54">
        <f t="shared" si="2762"/>
        <v>0</v>
      </c>
      <c r="FG986" s="39">
        <f t="shared" si="2763"/>
        <v>0</v>
      </c>
      <c r="FH986" s="39">
        <f t="shared" si="2835"/>
        <v>0</v>
      </c>
      <c r="FI986" s="39">
        <f t="shared" si="2836"/>
        <v>0</v>
      </c>
      <c r="FJ986" s="39">
        <f t="shared" si="2837"/>
        <v>0</v>
      </c>
      <c r="FK986" s="39" t="e">
        <f t="shared" si="2838"/>
        <v>#DIV/0!</v>
      </c>
      <c r="FL986" s="39" t="e">
        <f t="shared" si="2839"/>
        <v>#DIV/0!</v>
      </c>
      <c r="FM986" s="39" t="e">
        <f t="shared" si="2840"/>
        <v>#DIV/0!</v>
      </c>
      <c r="FN986" s="39">
        <f t="shared" si="2841"/>
        <v>1</v>
      </c>
      <c r="FO986" s="39">
        <f t="shared" si="2764"/>
        <v>0</v>
      </c>
      <c r="FP986" s="39">
        <f t="shared" si="2765"/>
        <v>0</v>
      </c>
      <c r="FQ986" s="39">
        <f t="shared" si="2766"/>
        <v>0</v>
      </c>
      <c r="FR986" s="39">
        <f t="shared" si="2842"/>
        <v>0</v>
      </c>
      <c r="FS986" s="39">
        <f t="shared" si="2843"/>
        <v>0</v>
      </c>
      <c r="FU986" s="39" t="e">
        <f t="shared" si="2844"/>
        <v>#DIV/0!</v>
      </c>
      <c r="FV986" s="39" t="e">
        <f t="shared" si="2845"/>
        <v>#DIV/0!</v>
      </c>
      <c r="FW986" s="39" t="e">
        <f t="shared" si="2846"/>
        <v>#DIV/0!</v>
      </c>
      <c r="FY986" s="39" t="e">
        <f t="shared" si="2847"/>
        <v>#DIV/0!</v>
      </c>
      <c r="FZ986" s="39" t="e">
        <f t="shared" si="2848"/>
        <v>#DIV/0!</v>
      </c>
      <c r="GA986" s="39" t="e">
        <f t="shared" si="2849"/>
        <v>#DIV/0!</v>
      </c>
      <c r="GB986" s="39" t="e">
        <f t="shared" si="2850"/>
        <v>#DIV/0!</v>
      </c>
      <c r="GC986" s="39" t="e">
        <f t="shared" si="2851"/>
        <v>#DIV/0!</v>
      </c>
      <c r="GD986" s="39" t="e">
        <f t="shared" si="2852"/>
        <v>#DIV/0!</v>
      </c>
      <c r="GE986" s="39" t="e">
        <f t="shared" si="2853"/>
        <v>#DIV/0!</v>
      </c>
      <c r="GF986" s="39" t="e">
        <f t="shared" si="2854"/>
        <v>#DIV/0!</v>
      </c>
      <c r="GG986" s="39" t="e">
        <f t="shared" si="2855"/>
        <v>#DIV/0!</v>
      </c>
      <c r="GH986" s="39" t="e">
        <f t="shared" si="2856"/>
        <v>#DIV/0!</v>
      </c>
      <c r="GI986" s="39"/>
      <c r="GJ986" s="39" t="e">
        <f t="shared" si="2857"/>
        <v>#DIV/0!</v>
      </c>
      <c r="GK986" s="39" t="e">
        <f t="shared" si="2858"/>
        <v>#DIV/0!</v>
      </c>
      <c r="GL986" s="39" t="e">
        <f t="shared" si="2859"/>
        <v>#DIV/0!</v>
      </c>
      <c r="GM986" s="39" t="e">
        <f t="shared" si="2860"/>
        <v>#DIV/0!</v>
      </c>
      <c r="GN986" s="39" t="e">
        <f t="shared" si="2861"/>
        <v>#DIV/0!</v>
      </c>
      <c r="GO986" s="57"/>
      <c r="GP986" s="57" t="e">
        <f t="shared" si="2862"/>
        <v>#DIV/0!</v>
      </c>
      <c r="GQ986" s="59" t="e">
        <f t="shared" si="2863"/>
        <v>#DIV/0!</v>
      </c>
      <c r="GR986" s="41" t="e">
        <f t="shared" si="2864"/>
        <v>#DIV/0!</v>
      </c>
      <c r="GS986" s="57" t="e">
        <f t="shared" si="2865"/>
        <v>#DIV/0!</v>
      </c>
      <c r="GT986" s="57" t="e">
        <f t="shared" si="2866"/>
        <v>#DIV/0!</v>
      </c>
      <c r="GU986" s="57" t="e">
        <f t="shared" si="2867"/>
        <v>#DIV/0!</v>
      </c>
      <c r="GV986" s="57"/>
      <c r="GW986" s="42" t="e">
        <f t="shared" si="2868"/>
        <v>#DIV/0!</v>
      </c>
      <c r="GX986" s="42" t="e">
        <f t="shared" si="2869"/>
        <v>#DIV/0!</v>
      </c>
      <c r="GY986" s="42" t="e">
        <f t="shared" si="2870"/>
        <v>#DIV/0!</v>
      </c>
      <c r="GZ986" s="57"/>
      <c r="HA986" s="2" t="e">
        <f t="shared" si="2871"/>
        <v>#DIV/0!</v>
      </c>
      <c r="HB986" s="2" t="e">
        <f t="shared" si="2872"/>
        <v>#DIV/0!</v>
      </c>
      <c r="HC986" s="2" t="e">
        <f t="shared" si="2873"/>
        <v>#DIV/0!</v>
      </c>
      <c r="HD986" s="2" t="e">
        <f t="shared" si="2874"/>
        <v>#DIV/0!</v>
      </c>
      <c r="HE986" s="2" t="e">
        <f t="shared" si="2875"/>
        <v>#DIV/0!</v>
      </c>
      <c r="HF986" s="2" t="e">
        <f t="shared" si="2876"/>
        <v>#DIV/0!</v>
      </c>
      <c r="HG986" s="2" t="e">
        <f t="shared" si="2877"/>
        <v>#DIV/0!</v>
      </c>
      <c r="HH986" s="2" t="e">
        <f t="shared" si="2878"/>
        <v>#DIV/0!</v>
      </c>
      <c r="HI986" s="2" t="e">
        <f t="shared" si="2879"/>
        <v>#DIV/0!</v>
      </c>
      <c r="HJ986" s="11" t="e">
        <f t="shared" si="2880"/>
        <v>#DIV/0!</v>
      </c>
      <c r="HK986" s="60" t="e">
        <f t="shared" si="2881"/>
        <v>#DIV/0!</v>
      </c>
      <c r="HL986" s="57"/>
      <c r="HM986" s="57" t="e">
        <f t="shared" si="2882"/>
        <v>#DIV/0!</v>
      </c>
      <c r="HN986" s="57" t="e">
        <f t="shared" si="2883"/>
        <v>#DIV/0!</v>
      </c>
      <c r="HO986" s="57" t="e">
        <f t="shared" si="2884"/>
        <v>#DIV/0!</v>
      </c>
      <c r="HP986" s="57" t="e">
        <f t="shared" si="2885"/>
        <v>#DIV/0!</v>
      </c>
      <c r="HQ986" s="57" t="e">
        <f t="shared" si="2886"/>
        <v>#DIV/0!</v>
      </c>
      <c r="HR986" s="57"/>
      <c r="HS986" s="57" t="e">
        <f t="shared" si="2887"/>
        <v>#DIV/0!</v>
      </c>
      <c r="HT986" s="57" t="e">
        <f t="shared" si="2888"/>
        <v>#DIV/0!</v>
      </c>
      <c r="HU986" s="57" t="e">
        <f t="shared" si="2889"/>
        <v>#DIV/0!</v>
      </c>
      <c r="HV986" s="57" t="e">
        <f t="shared" si="2890"/>
        <v>#DIV/0!</v>
      </c>
      <c r="HW986" s="57" t="e">
        <f t="shared" si="2891"/>
        <v>#DIV/0!</v>
      </c>
      <c r="HX986" s="57"/>
      <c r="HY986" s="57" t="e">
        <f t="shared" si="2892"/>
        <v>#DIV/0!</v>
      </c>
      <c r="HZ986" s="57" t="e">
        <f t="shared" si="2893"/>
        <v>#DIV/0!</v>
      </c>
      <c r="IA986" s="57"/>
      <c r="IB986" s="61">
        <f t="shared" si="2894"/>
        <v>0</v>
      </c>
      <c r="IC986" s="57" t="str">
        <f t="shared" si="2895"/>
        <v/>
      </c>
      <c r="ID986" s="42"/>
      <c r="IE986" s="2" t="str">
        <f t="shared" si="2896"/>
        <v/>
      </c>
      <c r="IF986" s="60" t="e">
        <f t="shared" si="2897"/>
        <v>#DIV/0!</v>
      </c>
      <c r="IG986" s="60" t="str">
        <f t="shared" si="2898"/>
        <v/>
      </c>
      <c r="IH986" s="60" t="str">
        <f t="shared" si="2899"/>
        <v>zinco-</v>
      </c>
      <c r="II986" s="60" t="str">
        <f t="shared" si="2900"/>
        <v>mangano-</v>
      </c>
      <c r="IJ986" s="60" t="e">
        <f t="shared" si="2901"/>
        <v>#DIV/0!</v>
      </c>
      <c r="IK986" s="60" t="e">
        <f t="shared" si="2902"/>
        <v>#DIV/0!</v>
      </c>
      <c r="IL986" s="60" t="e">
        <f t="shared" si="2903"/>
        <v>#DIV/0!</v>
      </c>
      <c r="IM986" s="60" t="e">
        <f t="shared" si="2904"/>
        <v>#DIV/0!</v>
      </c>
      <c r="IN986" s="60" t="str">
        <f t="shared" si="2905"/>
        <v/>
      </c>
      <c r="IO986" s="60" t="str">
        <f t="shared" si="2906"/>
        <v/>
      </c>
      <c r="IP986" s="57"/>
      <c r="IQ986" s="57" t="str">
        <f t="shared" si="2907"/>
        <v>ERROR!!</v>
      </c>
    </row>
    <row r="987" spans="24:251">
      <c r="X987" s="29">
        <f t="shared" si="2908"/>
        <v>0</v>
      </c>
      <c r="Y987" s="29">
        <f t="shared" si="2909"/>
        <v>0</v>
      </c>
      <c r="Z987" s="29" t="e">
        <f t="shared" si="2910"/>
        <v>#DIV/0!</v>
      </c>
      <c r="AA987" s="29" t="e">
        <f t="shared" si="2911"/>
        <v>#DIV/0!</v>
      </c>
      <c r="AB987" s="29" t="e">
        <f t="shared" si="2912"/>
        <v>#DIV/0!</v>
      </c>
      <c r="AC987" s="29" t="e">
        <f t="shared" si="2913"/>
        <v>#DIV/0!</v>
      </c>
      <c r="AF987" s="23">
        <v>60.084299999999999</v>
      </c>
      <c r="AG987" s="23">
        <v>79.878799999999998</v>
      </c>
      <c r="AH987" s="23">
        <v>101.96120000000001</v>
      </c>
      <c r="AI987" s="23">
        <v>151.99039999999999</v>
      </c>
      <c r="AJ987" s="23">
        <v>159.69</v>
      </c>
      <c r="AK987" s="23">
        <v>71.846400000000003</v>
      </c>
      <c r="AL987" s="23">
        <v>70.9375</v>
      </c>
      <c r="AM987" s="23">
        <v>40.304400000000001</v>
      </c>
      <c r="AN987" s="23">
        <v>56.077399999999997</v>
      </c>
      <c r="AO987" s="23">
        <v>61.978999999999999</v>
      </c>
      <c r="AP987" s="23">
        <v>94.195999999999998</v>
      </c>
      <c r="AQ987" s="23">
        <v>18.998000000000001</v>
      </c>
      <c r="AR987" s="23">
        <v>35.450000000000003</v>
      </c>
      <c r="AS987" s="23">
        <v>29.88</v>
      </c>
      <c r="AT987" s="23">
        <v>74.691999999999993</v>
      </c>
      <c r="AU987" s="23">
        <v>81.39</v>
      </c>
      <c r="AX987" s="54">
        <f t="shared" si="2768"/>
        <v>0</v>
      </c>
      <c r="AY987" s="54">
        <f t="shared" si="2769"/>
        <v>0</v>
      </c>
      <c r="AZ987" s="54">
        <f t="shared" si="2770"/>
        <v>0</v>
      </c>
      <c r="BA987" s="54">
        <f t="shared" si="2771"/>
        <v>0</v>
      </c>
      <c r="BB987" s="54">
        <f t="shared" si="2772"/>
        <v>0</v>
      </c>
      <c r="BC987" s="54">
        <f t="shared" si="2773"/>
        <v>0</v>
      </c>
      <c r="BD987" s="54">
        <f t="shared" si="2774"/>
        <v>0</v>
      </c>
      <c r="BE987" s="54">
        <f t="shared" si="2775"/>
        <v>0</v>
      </c>
      <c r="BF987" s="54">
        <f t="shared" si="2776"/>
        <v>0</v>
      </c>
      <c r="BG987" s="54">
        <f t="shared" si="2777"/>
        <v>0</v>
      </c>
      <c r="BH987" s="54">
        <f t="shared" si="2778"/>
        <v>0</v>
      </c>
      <c r="BI987" s="54">
        <f t="shared" si="2779"/>
        <v>0</v>
      </c>
      <c r="BJ987" s="54">
        <f t="shared" si="2780"/>
        <v>0</v>
      </c>
      <c r="BK987" s="54">
        <f t="shared" si="2781"/>
        <v>0</v>
      </c>
      <c r="BL987" s="54">
        <f t="shared" si="2782"/>
        <v>0</v>
      </c>
      <c r="BM987" s="42"/>
      <c r="BO987" s="54">
        <f>'Norm-coeff'!$C$2+$AX987*'Norm-coeff'!$D$2+$AY987*'Norm-coeff'!$E$2+$AZ987*'Norm-coeff'!$F$2+$BA987*'Norm-coeff'!$G$2+$BB987*'Norm-coeff'!$H$2+$BC987*'Norm-coeff'!$I$2+$BD987*'Norm-coeff'!$J$2+$BE987*'Norm-coeff'!$K$2+$BF987*'Norm-coeff'!$L$2+$BG987*'Norm-coeff'!$M$2+$BH987*'Norm-coeff'!$N$2+$BI987*'Norm-coeff'!$O$2</f>
        <v>5.4045421474420303</v>
      </c>
      <c r="BP987" s="54">
        <f>'Norm-coeff'!$C$3+$AX987*'Norm-coeff'!$D$3+$AY987*'Norm-coeff'!$E$3+$AZ987*'Norm-coeff'!$F$3+$BA987*'Norm-coeff'!$G$3+$BB987*'Norm-coeff'!$H$3+$BC987*'Norm-coeff'!$I$3+$BD987*'Norm-coeff'!$J$3+$BE987*'Norm-coeff'!$K$3+$BF987*'Norm-coeff'!$L$3+$BG987*'Norm-coeff'!$M$3+$BH987*'Norm-coeff'!$N$3+$BI987*'Norm-coeff'!$O$3</f>
        <v>3.15319116612705</v>
      </c>
      <c r="BQ987" s="54">
        <f>'Norm-coeff'!$C$4+$AX987*'Norm-coeff'!$D$4+$AY987*'Norm-coeff'!$E$4+$AZ987*'Norm-coeff'!$F$4+$BA987*'Norm-coeff'!$G$4+$BB987*'Norm-coeff'!$H$4+$BC987*'Norm-coeff'!$I$4+$BD987*'Norm-coeff'!$J$4+$BE987*'Norm-coeff'!$K$4+$BF987*'Norm-coeff'!$L$4+$BG987*'Norm-coeff'!$M$4+$BH987*'Norm-coeff'!$N$4+$BI987*'Norm-coeff'!$O$4</f>
        <v>1.42115649462768</v>
      </c>
      <c r="BR987" s="54">
        <f>'Norm-coeff'!$C$5+$AX987*'Norm-coeff'!$D$5+$AY987*'Norm-coeff'!$E$5+$AZ987*'Norm-coeff'!$F$5+$BA987*'Norm-coeff'!$G$5+$BB987*'Norm-coeff'!$H$5+$BC987*'Norm-coeff'!$I$5+$BD987*'Norm-coeff'!$J$5+$BE987*'Norm-coeff'!$K$5+$BF987*'Norm-coeff'!$L$5+$BG987*'Norm-coeff'!$M$5+$BH987*'Norm-coeff'!$N$5+$BI987*'Norm-coeff'!$O$5</f>
        <v>1.0553329241296201</v>
      </c>
      <c r="BS987" s="54">
        <f>'Norm-coeff'!$C$6+$AX987*'Norm-coeff'!$D$6+$AY987*'Norm-coeff'!$E$6+$AZ987*'Norm-coeff'!$F$6+$BA987*'Norm-coeff'!$G$6+$BB987*'Norm-coeff'!$H$6+$BC987*'Norm-coeff'!$I$6+$BD987*'Norm-coeff'!$J$6+$BE987*'Norm-coeff'!$K$6+$BF987*'Norm-coeff'!$L$6+$BG987*'Norm-coeff'!$M$6+$BH987*'Norm-coeff'!$N$6+$BI987*'Norm-coeff'!$O$6</f>
        <v>-1.48700885495103E-2</v>
      </c>
      <c r="BT987" s="54">
        <f>'Norm-coeff'!$C$7+$AX987*'Norm-coeff'!$D$7+$AY987*'Norm-coeff'!$E$7+$AZ987*'Norm-coeff'!$F$7+$BA987*'Norm-coeff'!$G$7+$BB987*'Norm-coeff'!$H$7+$BC987*'Norm-coeff'!$I$7+$BD987*'Norm-coeff'!$J$7+$BE987*'Norm-coeff'!$K$7+$BF987*'Norm-coeff'!$L$7+$BG987*'Norm-coeff'!$M$7+$BH987*'Norm-coeff'!$N$7+$BI987*'Norm-coeff'!$O$7</f>
        <v>2.0907583608832998</v>
      </c>
      <c r="BU987" s="54">
        <f>'Norm-coeff'!$C$8+$AX987*'Norm-coeff'!$D$8+$AY987*'Norm-coeff'!$E$8+$AZ987*'Norm-coeff'!$F$8+$BA987*'Norm-coeff'!$G$8+$BB987*'Norm-coeff'!$H$8+$BC987*'Norm-coeff'!$I$8+$BD987*'Norm-coeff'!$J$8+$BE987*'Norm-coeff'!$K$8+$BF987*'Norm-coeff'!$L$8+$BG987*'Norm-coeff'!$M$8+$BH987*'Norm-coeff'!$N$8+$BI987*'Norm-coeff'!$O$8</f>
        <v>0.65894159836244504</v>
      </c>
      <c r="BV987" s="54">
        <f>'Norm-coeff'!$C$9+$AX987*'Norm-coeff'!$D$9+$AY987*'Norm-coeff'!$E$9+$AZ987*'Norm-coeff'!$F$9+$BA987*'Norm-coeff'!$G$9+$BB987*'Norm-coeff'!$H$9+$BC987*'Norm-coeff'!$I$9+$BD987*'Norm-coeff'!$J$9+$BE987*'Norm-coeff'!$K$9+$BF987*'Norm-coeff'!$L$9+$BG987*'Norm-coeff'!$M$9+$BH987*'Norm-coeff'!$N$9+$BI987*'Norm-coeff'!$O$9</f>
        <v>1.48961085014701</v>
      </c>
      <c r="BW987" s="54">
        <f>'Norm-coeff'!$C$10+$AX987*'Norm-coeff'!$D$10+$AY987*'Norm-coeff'!$E$10+$AZ987*'Norm-coeff'!$F$10+$BA987*'Norm-coeff'!$G$10+$BB987*'Norm-coeff'!$H$10+$BC987*'Norm-coeff'!$I$10+$BD987*'Norm-coeff'!$J$10+$BE987*'Norm-coeff'!$K$10+$BF987*'Norm-coeff'!$L$10+$BG987*'Norm-coeff'!$M$10+$BH987*'Norm-coeff'!$N$10+$BI987*'Norm-coeff'!$O$10</f>
        <v>1.42058735749591</v>
      </c>
      <c r="BX987" s="54">
        <f>'Norm-coeff'!$C$11+$AX987*'Norm-coeff'!$D$11+$AY987*'Norm-coeff'!$E$11+$AZ987*'Norm-coeff'!$F$11+$BA987*'Norm-coeff'!$G$11+$BB987*'Norm-coeff'!$H$11+$BC987*'Norm-coeff'!$I$11+$BD987*'Norm-coeff'!$J$11+$BE987*'Norm-coeff'!$K$11+$BF987*'Norm-coeff'!$L$11+$BG987*'Norm-coeff'!$M$11+$BH987*'Norm-coeff'!$N$11+$BI987*'Norm-coeff'!$O$11</f>
        <v>0.221233014421479</v>
      </c>
      <c r="BY987" s="54">
        <f>'Norm-coeff'!$C$12+$AX987*'Norm-coeff'!$D$12+$AY987*'Norm-coeff'!$E$12+$AZ987*'Norm-coeff'!$F$12+$BA987*'Norm-coeff'!$G$12+$BB987*'Norm-coeff'!$H$12+$BC987*'Norm-coeff'!$I$12+$BD987*'Norm-coeff'!$J$12+$BE987*'Norm-coeff'!$K$12+$BF987*'Norm-coeff'!$L$12+$BG987*'Norm-coeff'!$M$12+$BH987*'Norm-coeff'!$N$12+$BI987*'Norm-coeff'!$O$12</f>
        <v>0.283527502056037</v>
      </c>
      <c r="BZ987" s="54">
        <f>'Norm-coeff'!$C$13+$AX987*'Norm-coeff'!$D$13+$AY987*'Norm-coeff'!$E$13+$AZ987*'Norm-coeff'!$F$13+$BA987*'Norm-coeff'!$G$13+$BB987*'Norm-coeff'!$H$13+$BC987*'Norm-coeff'!$I$13+$BD987*'Norm-coeff'!$J$13+$BE987*'Norm-coeff'!$K$13+$BF987*'Norm-coeff'!$L$13+$BG987*'Norm-coeff'!$M$13+$BH987*'Norm-coeff'!$N$13+$BI987*'Norm-coeff'!$O$13</f>
        <v>-4.1864930554451202E-2</v>
      </c>
      <c r="CA987" s="54">
        <f>'Norm-coeff'!$C$14+$AX987*'Norm-coeff'!$D$14+$AY987*'Norm-coeff'!$E$14+$AZ987*'Norm-coeff'!$F$14+$BA987*'Norm-coeff'!$G$14+$BB987*'Norm-coeff'!$H$14+$BC987*'Norm-coeff'!$I$14+$BD987*'Norm-coeff'!$J$14+$BE987*'Norm-coeff'!$K$14+$BF987*'Norm-coeff'!$L$14+$BG987*'Norm-coeff'!$M$14+$BH987*'Norm-coeff'!$N$14+$BI987*'Norm-coeff'!$O$14</f>
        <v>4.2526983164477103</v>
      </c>
      <c r="CC987" s="54">
        <f t="shared" si="2783"/>
        <v>0</v>
      </c>
      <c r="CG987" s="54">
        <f t="shared" si="2784"/>
        <v>0</v>
      </c>
      <c r="CH987" s="54">
        <f t="shared" si="2767"/>
        <v>0</v>
      </c>
      <c r="CI987" s="54">
        <f t="shared" si="2785"/>
        <v>0</v>
      </c>
      <c r="CJ987" s="56">
        <f t="shared" si="2786"/>
        <v>0</v>
      </c>
      <c r="CK987" s="54">
        <f t="shared" si="2787"/>
        <v>0</v>
      </c>
      <c r="CL987" s="54">
        <f t="shared" si="2788"/>
        <v>0</v>
      </c>
      <c r="CM987" s="54">
        <f t="shared" si="2789"/>
        <v>0</v>
      </c>
      <c r="CN987" s="54">
        <f t="shared" si="2790"/>
        <v>0</v>
      </c>
      <c r="CO987" s="54">
        <f t="shared" si="2791"/>
        <v>0</v>
      </c>
      <c r="CP987" s="54">
        <f t="shared" si="2792"/>
        <v>0</v>
      </c>
      <c r="CQ987" s="54">
        <f t="shared" si="2793"/>
        <v>0</v>
      </c>
      <c r="CR987" s="54">
        <f t="shared" si="2794"/>
        <v>0</v>
      </c>
      <c r="CS987" s="54">
        <f t="shared" si="2795"/>
        <v>0</v>
      </c>
      <c r="CU987" s="54">
        <f t="shared" si="2796"/>
        <v>0</v>
      </c>
      <c r="CV987" s="54">
        <f t="shared" si="2797"/>
        <v>0</v>
      </c>
      <c r="CW987" s="54">
        <f t="shared" si="2798"/>
        <v>0</v>
      </c>
      <c r="CX987" s="54">
        <f t="shared" si="2799"/>
        <v>0</v>
      </c>
      <c r="CZ987" s="54">
        <f t="shared" si="2800"/>
        <v>0</v>
      </c>
      <c r="DA987" s="54">
        <f t="shared" si="2801"/>
        <v>0</v>
      </c>
      <c r="DB987" s="54">
        <f t="shared" si="2802"/>
        <v>0</v>
      </c>
      <c r="DC987" s="54">
        <f t="shared" si="2803"/>
        <v>0</v>
      </c>
      <c r="DD987" s="54">
        <f t="shared" si="2804"/>
        <v>0</v>
      </c>
      <c r="DE987" s="54">
        <f t="shared" si="2805"/>
        <v>0</v>
      </c>
      <c r="DF987" s="54">
        <f t="shared" si="2806"/>
        <v>0</v>
      </c>
      <c r="DG987" s="54">
        <f t="shared" si="2807"/>
        <v>2</v>
      </c>
      <c r="DH987" s="71">
        <f t="shared" si="2808"/>
        <v>0</v>
      </c>
      <c r="DI987" s="71">
        <f t="shared" si="2809"/>
        <v>0</v>
      </c>
      <c r="DJ987" s="54">
        <f t="shared" si="2810"/>
        <v>0</v>
      </c>
      <c r="DK987" s="54">
        <f t="shared" si="2811"/>
        <v>2</v>
      </c>
      <c r="DL987" s="4">
        <f t="shared" si="2741"/>
        <v>0</v>
      </c>
      <c r="DM987" s="3">
        <f t="shared" si="2812"/>
        <v>0</v>
      </c>
      <c r="DN987" s="3">
        <f t="shared" si="2813"/>
        <v>0</v>
      </c>
      <c r="DO987" s="4" t="e">
        <f t="shared" si="2814"/>
        <v>#DIV/0!</v>
      </c>
      <c r="DP987" s="57"/>
      <c r="DQ987" s="57"/>
      <c r="DR987" s="56">
        <f t="shared" si="2742"/>
        <v>2</v>
      </c>
      <c r="DS987" s="56">
        <f t="shared" si="2743"/>
        <v>0</v>
      </c>
      <c r="DT987" s="38">
        <f t="shared" si="2744"/>
        <v>0</v>
      </c>
      <c r="DU987" s="38">
        <f t="shared" si="2815"/>
        <v>2</v>
      </c>
      <c r="DV987" s="38">
        <f t="shared" si="2745"/>
        <v>0</v>
      </c>
      <c r="DW987" s="39">
        <f t="shared" si="2746"/>
        <v>0</v>
      </c>
      <c r="DX987" s="39">
        <f t="shared" si="2747"/>
        <v>0</v>
      </c>
      <c r="DY987" s="39">
        <f t="shared" si="2748"/>
        <v>0</v>
      </c>
      <c r="DZ987" s="39">
        <f t="shared" si="2749"/>
        <v>0</v>
      </c>
      <c r="EA987" s="39">
        <f t="shared" si="2750"/>
        <v>0</v>
      </c>
      <c r="EB987" s="37" t="e">
        <f t="shared" si="2816"/>
        <v>#DIV/0!</v>
      </c>
      <c r="EC987" s="37" t="e">
        <f t="shared" si="2817"/>
        <v>#DIV/0!</v>
      </c>
      <c r="ED987" s="37" t="e">
        <f t="shared" si="2818"/>
        <v>#DIV/0!</v>
      </c>
      <c r="EE987" s="37" t="e">
        <f t="shared" si="2819"/>
        <v>#DIV/0!</v>
      </c>
      <c r="EF987" s="39" t="e">
        <f t="shared" si="2820"/>
        <v>#DIV/0!</v>
      </c>
      <c r="EG987" s="37" t="e">
        <f t="shared" si="2821"/>
        <v>#DIV/0!</v>
      </c>
      <c r="EH987" s="37" t="e">
        <f t="shared" si="2822"/>
        <v>#DIV/0!</v>
      </c>
      <c r="EI987" s="11" t="b">
        <f t="shared" si="2823"/>
        <v>1</v>
      </c>
      <c r="EJ987" s="11" t="b">
        <f t="shared" si="2824"/>
        <v>0</v>
      </c>
      <c r="EK987" s="39" t="e">
        <f t="shared" si="2825"/>
        <v>#DIV/0!</v>
      </c>
      <c r="EL987" s="39" t="e">
        <f t="shared" si="2826"/>
        <v>#DIV/0!</v>
      </c>
      <c r="EM987" s="39" t="e">
        <f t="shared" si="2827"/>
        <v>#DIV/0!</v>
      </c>
      <c r="EN987" s="39" t="e">
        <f t="shared" si="2828"/>
        <v>#DIV/0!</v>
      </c>
      <c r="EO987" s="39" t="e">
        <f t="shared" si="2829"/>
        <v>#DIV/0!</v>
      </c>
      <c r="EP987" s="39" t="e">
        <f t="shared" si="2830"/>
        <v>#DIV/0!</v>
      </c>
      <c r="EQ987" s="39" t="e">
        <f t="shared" si="2831"/>
        <v>#DIV/0!</v>
      </c>
      <c r="ER987" s="39" t="e">
        <f t="shared" si="2832"/>
        <v>#DIV/0!</v>
      </c>
      <c r="ES987" s="58" t="str">
        <f t="shared" si="2833"/>
        <v>(OH,F,Cl)-dominate amphibole</v>
      </c>
      <c r="ET987" s="58" t="e">
        <f t="shared" si="2834"/>
        <v>#N/A</v>
      </c>
      <c r="EU987" s="56">
        <f t="shared" si="2751"/>
        <v>0</v>
      </c>
      <c r="EV987" s="56">
        <f t="shared" si="2752"/>
        <v>0</v>
      </c>
      <c r="EW987" s="56">
        <f t="shared" si="2753"/>
        <v>0</v>
      </c>
      <c r="EX987" s="56">
        <f t="shared" si="2754"/>
        <v>0</v>
      </c>
      <c r="EY987" s="56">
        <f t="shared" si="2755"/>
        <v>0</v>
      </c>
      <c r="EZ987" s="56">
        <f t="shared" si="2756"/>
        <v>0</v>
      </c>
      <c r="FA987" s="39">
        <f t="shared" si="2757"/>
        <v>0</v>
      </c>
      <c r="FB987" s="39">
        <f t="shared" si="2758"/>
        <v>0</v>
      </c>
      <c r="FC987" s="54">
        <f t="shared" si="2759"/>
        <v>0</v>
      </c>
      <c r="FD987" s="54">
        <f t="shared" si="2760"/>
        <v>0</v>
      </c>
      <c r="FE987" s="39">
        <f t="shared" si="2761"/>
        <v>0</v>
      </c>
      <c r="FF987" s="54">
        <f t="shared" si="2762"/>
        <v>0</v>
      </c>
      <c r="FG987" s="39">
        <f t="shared" si="2763"/>
        <v>0</v>
      </c>
      <c r="FH987" s="39">
        <f t="shared" si="2835"/>
        <v>0</v>
      </c>
      <c r="FI987" s="39">
        <f t="shared" si="2836"/>
        <v>0</v>
      </c>
      <c r="FJ987" s="39">
        <f t="shared" si="2837"/>
        <v>0</v>
      </c>
      <c r="FK987" s="39" t="e">
        <f t="shared" si="2838"/>
        <v>#DIV/0!</v>
      </c>
      <c r="FL987" s="39" t="e">
        <f t="shared" si="2839"/>
        <v>#DIV/0!</v>
      </c>
      <c r="FM987" s="39" t="e">
        <f t="shared" si="2840"/>
        <v>#DIV/0!</v>
      </c>
      <c r="FN987" s="39">
        <f t="shared" si="2841"/>
        <v>1</v>
      </c>
      <c r="FO987" s="39">
        <f t="shared" si="2764"/>
        <v>0</v>
      </c>
      <c r="FP987" s="39">
        <f t="shared" si="2765"/>
        <v>0</v>
      </c>
      <c r="FQ987" s="39">
        <f t="shared" si="2766"/>
        <v>0</v>
      </c>
      <c r="FR987" s="39">
        <f t="shared" si="2842"/>
        <v>0</v>
      </c>
      <c r="FS987" s="39">
        <f t="shared" si="2843"/>
        <v>0</v>
      </c>
      <c r="FU987" s="39" t="e">
        <f t="shared" si="2844"/>
        <v>#DIV/0!</v>
      </c>
      <c r="FV987" s="39" t="e">
        <f t="shared" si="2845"/>
        <v>#DIV/0!</v>
      </c>
      <c r="FW987" s="39" t="e">
        <f t="shared" si="2846"/>
        <v>#DIV/0!</v>
      </c>
      <c r="FY987" s="39" t="e">
        <f t="shared" si="2847"/>
        <v>#DIV/0!</v>
      </c>
      <c r="FZ987" s="39" t="e">
        <f t="shared" si="2848"/>
        <v>#DIV/0!</v>
      </c>
      <c r="GA987" s="39" t="e">
        <f t="shared" si="2849"/>
        <v>#DIV/0!</v>
      </c>
      <c r="GB987" s="39" t="e">
        <f t="shared" si="2850"/>
        <v>#DIV/0!</v>
      </c>
      <c r="GC987" s="39" t="e">
        <f t="shared" si="2851"/>
        <v>#DIV/0!</v>
      </c>
      <c r="GD987" s="39" t="e">
        <f t="shared" si="2852"/>
        <v>#DIV/0!</v>
      </c>
      <c r="GE987" s="39" t="e">
        <f t="shared" si="2853"/>
        <v>#DIV/0!</v>
      </c>
      <c r="GF987" s="39" t="e">
        <f t="shared" si="2854"/>
        <v>#DIV/0!</v>
      </c>
      <c r="GG987" s="39" t="e">
        <f t="shared" si="2855"/>
        <v>#DIV/0!</v>
      </c>
      <c r="GH987" s="39" t="e">
        <f t="shared" si="2856"/>
        <v>#DIV/0!</v>
      </c>
      <c r="GI987" s="39"/>
      <c r="GJ987" s="39" t="e">
        <f t="shared" si="2857"/>
        <v>#DIV/0!</v>
      </c>
      <c r="GK987" s="39" t="e">
        <f t="shared" si="2858"/>
        <v>#DIV/0!</v>
      </c>
      <c r="GL987" s="39" t="e">
        <f t="shared" si="2859"/>
        <v>#DIV/0!</v>
      </c>
      <c r="GM987" s="39" t="e">
        <f t="shared" si="2860"/>
        <v>#DIV/0!</v>
      </c>
      <c r="GN987" s="39" t="e">
        <f t="shared" si="2861"/>
        <v>#DIV/0!</v>
      </c>
      <c r="GO987" s="57"/>
      <c r="GP987" s="57" t="e">
        <f t="shared" si="2862"/>
        <v>#DIV/0!</v>
      </c>
      <c r="GQ987" s="59" t="e">
        <f t="shared" si="2863"/>
        <v>#DIV/0!</v>
      </c>
      <c r="GR987" s="41" t="e">
        <f t="shared" si="2864"/>
        <v>#DIV/0!</v>
      </c>
      <c r="GS987" s="57" t="e">
        <f t="shared" si="2865"/>
        <v>#DIV/0!</v>
      </c>
      <c r="GT987" s="57" t="e">
        <f t="shared" si="2866"/>
        <v>#DIV/0!</v>
      </c>
      <c r="GU987" s="57" t="e">
        <f t="shared" si="2867"/>
        <v>#DIV/0!</v>
      </c>
      <c r="GV987" s="57"/>
      <c r="GW987" s="42" t="e">
        <f t="shared" si="2868"/>
        <v>#DIV/0!</v>
      </c>
      <c r="GX987" s="42" t="e">
        <f t="shared" si="2869"/>
        <v>#DIV/0!</v>
      </c>
      <c r="GY987" s="42" t="e">
        <f t="shared" si="2870"/>
        <v>#DIV/0!</v>
      </c>
      <c r="GZ987" s="57"/>
      <c r="HA987" s="2" t="e">
        <f t="shared" si="2871"/>
        <v>#DIV/0!</v>
      </c>
      <c r="HB987" s="2" t="e">
        <f t="shared" si="2872"/>
        <v>#DIV/0!</v>
      </c>
      <c r="HC987" s="2" t="e">
        <f t="shared" si="2873"/>
        <v>#DIV/0!</v>
      </c>
      <c r="HD987" s="2" t="e">
        <f t="shared" si="2874"/>
        <v>#DIV/0!</v>
      </c>
      <c r="HE987" s="2" t="e">
        <f t="shared" si="2875"/>
        <v>#DIV/0!</v>
      </c>
      <c r="HF987" s="2" t="e">
        <f t="shared" si="2876"/>
        <v>#DIV/0!</v>
      </c>
      <c r="HG987" s="2" t="e">
        <f t="shared" si="2877"/>
        <v>#DIV/0!</v>
      </c>
      <c r="HH987" s="2" t="e">
        <f t="shared" si="2878"/>
        <v>#DIV/0!</v>
      </c>
      <c r="HI987" s="2" t="e">
        <f t="shared" si="2879"/>
        <v>#DIV/0!</v>
      </c>
      <c r="HJ987" s="11" t="e">
        <f t="shared" si="2880"/>
        <v>#DIV/0!</v>
      </c>
      <c r="HK987" s="60" t="e">
        <f t="shared" si="2881"/>
        <v>#DIV/0!</v>
      </c>
      <c r="HL987" s="57"/>
      <c r="HM987" s="57" t="e">
        <f t="shared" si="2882"/>
        <v>#DIV/0!</v>
      </c>
      <c r="HN987" s="57" t="e">
        <f t="shared" si="2883"/>
        <v>#DIV/0!</v>
      </c>
      <c r="HO987" s="57" t="e">
        <f t="shared" si="2884"/>
        <v>#DIV/0!</v>
      </c>
      <c r="HP987" s="57" t="e">
        <f t="shared" si="2885"/>
        <v>#DIV/0!</v>
      </c>
      <c r="HQ987" s="57" t="e">
        <f t="shared" si="2886"/>
        <v>#DIV/0!</v>
      </c>
      <c r="HR987" s="57"/>
      <c r="HS987" s="57" t="e">
        <f t="shared" si="2887"/>
        <v>#DIV/0!</v>
      </c>
      <c r="HT987" s="57" t="e">
        <f t="shared" si="2888"/>
        <v>#DIV/0!</v>
      </c>
      <c r="HU987" s="57" t="e">
        <f t="shared" si="2889"/>
        <v>#DIV/0!</v>
      </c>
      <c r="HV987" s="57" t="e">
        <f t="shared" si="2890"/>
        <v>#DIV/0!</v>
      </c>
      <c r="HW987" s="57" t="e">
        <f t="shared" si="2891"/>
        <v>#DIV/0!</v>
      </c>
      <c r="HX987" s="57"/>
      <c r="HY987" s="57" t="e">
        <f t="shared" si="2892"/>
        <v>#DIV/0!</v>
      </c>
      <c r="HZ987" s="57" t="e">
        <f t="shared" si="2893"/>
        <v>#DIV/0!</v>
      </c>
      <c r="IA987" s="57"/>
      <c r="IB987" s="61">
        <f t="shared" si="2894"/>
        <v>0</v>
      </c>
      <c r="IC987" s="57" t="str">
        <f t="shared" si="2895"/>
        <v/>
      </c>
      <c r="ID987" s="42"/>
      <c r="IE987" s="2" t="str">
        <f t="shared" si="2896"/>
        <v/>
      </c>
      <c r="IF987" s="60" t="e">
        <f t="shared" si="2897"/>
        <v>#DIV/0!</v>
      </c>
      <c r="IG987" s="60" t="str">
        <f t="shared" si="2898"/>
        <v/>
      </c>
      <c r="IH987" s="60" t="str">
        <f t="shared" si="2899"/>
        <v>zinco-</v>
      </c>
      <c r="II987" s="60" t="str">
        <f t="shared" si="2900"/>
        <v>mangano-</v>
      </c>
      <c r="IJ987" s="60" t="e">
        <f t="shared" si="2901"/>
        <v>#DIV/0!</v>
      </c>
      <c r="IK987" s="60" t="e">
        <f t="shared" si="2902"/>
        <v>#DIV/0!</v>
      </c>
      <c r="IL987" s="60" t="e">
        <f t="shared" si="2903"/>
        <v>#DIV/0!</v>
      </c>
      <c r="IM987" s="60" t="e">
        <f t="shared" si="2904"/>
        <v>#DIV/0!</v>
      </c>
      <c r="IN987" s="60" t="str">
        <f t="shared" si="2905"/>
        <v/>
      </c>
      <c r="IO987" s="60" t="str">
        <f t="shared" si="2906"/>
        <v/>
      </c>
      <c r="IP987" s="57"/>
      <c r="IQ987" s="57" t="str">
        <f t="shared" si="2907"/>
        <v>ERROR!!</v>
      </c>
    </row>
    <row r="988" spans="24:251">
      <c r="X988" s="29">
        <f t="shared" si="2908"/>
        <v>0</v>
      </c>
      <c r="Y988" s="29">
        <f t="shared" si="2909"/>
        <v>0</v>
      </c>
      <c r="Z988" s="29" t="e">
        <f t="shared" si="2910"/>
        <v>#DIV/0!</v>
      </c>
      <c r="AA988" s="29" t="e">
        <f t="shared" si="2911"/>
        <v>#DIV/0!</v>
      </c>
      <c r="AB988" s="29" t="e">
        <f t="shared" si="2912"/>
        <v>#DIV/0!</v>
      </c>
      <c r="AC988" s="29" t="e">
        <f t="shared" si="2913"/>
        <v>#DIV/0!</v>
      </c>
      <c r="AF988" s="23">
        <v>60.084299999999999</v>
      </c>
      <c r="AG988" s="23">
        <v>79.878799999999998</v>
      </c>
      <c r="AH988" s="23">
        <v>101.96120000000001</v>
      </c>
      <c r="AI988" s="23">
        <v>151.99039999999999</v>
      </c>
      <c r="AJ988" s="23">
        <v>159.69</v>
      </c>
      <c r="AK988" s="23">
        <v>71.846400000000003</v>
      </c>
      <c r="AL988" s="23">
        <v>70.9375</v>
      </c>
      <c r="AM988" s="23">
        <v>40.304400000000001</v>
      </c>
      <c r="AN988" s="23">
        <v>56.077399999999997</v>
      </c>
      <c r="AO988" s="23">
        <v>61.978999999999999</v>
      </c>
      <c r="AP988" s="23">
        <v>94.195999999999998</v>
      </c>
      <c r="AQ988" s="23">
        <v>18.998000000000001</v>
      </c>
      <c r="AR988" s="23">
        <v>35.450000000000003</v>
      </c>
      <c r="AS988" s="23">
        <v>29.88</v>
      </c>
      <c r="AT988" s="23">
        <v>74.691999999999993</v>
      </c>
      <c r="AU988" s="23">
        <v>81.39</v>
      </c>
      <c r="AX988" s="54">
        <f t="shared" si="2768"/>
        <v>0</v>
      </c>
      <c r="AY988" s="54">
        <f t="shared" si="2769"/>
        <v>0</v>
      </c>
      <c r="AZ988" s="54">
        <f t="shared" si="2770"/>
        <v>0</v>
      </c>
      <c r="BA988" s="54">
        <f t="shared" si="2771"/>
        <v>0</v>
      </c>
      <c r="BB988" s="54">
        <f t="shared" si="2772"/>
        <v>0</v>
      </c>
      <c r="BC988" s="54">
        <f t="shared" si="2773"/>
        <v>0</v>
      </c>
      <c r="BD988" s="54">
        <f t="shared" si="2774"/>
        <v>0</v>
      </c>
      <c r="BE988" s="54">
        <f t="shared" si="2775"/>
        <v>0</v>
      </c>
      <c r="BF988" s="54">
        <f t="shared" si="2776"/>
        <v>0</v>
      </c>
      <c r="BG988" s="54">
        <f t="shared" si="2777"/>
        <v>0</v>
      </c>
      <c r="BH988" s="54">
        <f t="shared" si="2778"/>
        <v>0</v>
      </c>
      <c r="BI988" s="54">
        <f t="shared" si="2779"/>
        <v>0</v>
      </c>
      <c r="BJ988" s="54">
        <f t="shared" si="2780"/>
        <v>0</v>
      </c>
      <c r="BK988" s="54">
        <f t="shared" si="2781"/>
        <v>0</v>
      </c>
      <c r="BL988" s="54">
        <f t="shared" si="2782"/>
        <v>0</v>
      </c>
      <c r="BM988" s="42"/>
      <c r="BO988" s="54">
        <f>'Norm-coeff'!$C$2+$AX988*'Norm-coeff'!$D$2+$AY988*'Norm-coeff'!$E$2+$AZ988*'Norm-coeff'!$F$2+$BA988*'Norm-coeff'!$G$2+$BB988*'Norm-coeff'!$H$2+$BC988*'Norm-coeff'!$I$2+$BD988*'Norm-coeff'!$J$2+$BE988*'Norm-coeff'!$K$2+$BF988*'Norm-coeff'!$L$2+$BG988*'Norm-coeff'!$M$2+$BH988*'Norm-coeff'!$N$2+$BI988*'Norm-coeff'!$O$2</f>
        <v>5.4045421474420303</v>
      </c>
      <c r="BP988" s="54">
        <f>'Norm-coeff'!$C$3+$AX988*'Norm-coeff'!$D$3+$AY988*'Norm-coeff'!$E$3+$AZ988*'Norm-coeff'!$F$3+$BA988*'Norm-coeff'!$G$3+$BB988*'Norm-coeff'!$H$3+$BC988*'Norm-coeff'!$I$3+$BD988*'Norm-coeff'!$J$3+$BE988*'Norm-coeff'!$K$3+$BF988*'Norm-coeff'!$L$3+$BG988*'Norm-coeff'!$M$3+$BH988*'Norm-coeff'!$N$3+$BI988*'Norm-coeff'!$O$3</f>
        <v>3.15319116612705</v>
      </c>
      <c r="BQ988" s="54">
        <f>'Norm-coeff'!$C$4+$AX988*'Norm-coeff'!$D$4+$AY988*'Norm-coeff'!$E$4+$AZ988*'Norm-coeff'!$F$4+$BA988*'Norm-coeff'!$G$4+$BB988*'Norm-coeff'!$H$4+$BC988*'Norm-coeff'!$I$4+$BD988*'Norm-coeff'!$J$4+$BE988*'Norm-coeff'!$K$4+$BF988*'Norm-coeff'!$L$4+$BG988*'Norm-coeff'!$M$4+$BH988*'Norm-coeff'!$N$4+$BI988*'Norm-coeff'!$O$4</f>
        <v>1.42115649462768</v>
      </c>
      <c r="BR988" s="54">
        <f>'Norm-coeff'!$C$5+$AX988*'Norm-coeff'!$D$5+$AY988*'Norm-coeff'!$E$5+$AZ988*'Norm-coeff'!$F$5+$BA988*'Norm-coeff'!$G$5+$BB988*'Norm-coeff'!$H$5+$BC988*'Norm-coeff'!$I$5+$BD988*'Norm-coeff'!$J$5+$BE988*'Norm-coeff'!$K$5+$BF988*'Norm-coeff'!$L$5+$BG988*'Norm-coeff'!$M$5+$BH988*'Norm-coeff'!$N$5+$BI988*'Norm-coeff'!$O$5</f>
        <v>1.0553329241296201</v>
      </c>
      <c r="BS988" s="54">
        <f>'Norm-coeff'!$C$6+$AX988*'Norm-coeff'!$D$6+$AY988*'Norm-coeff'!$E$6+$AZ988*'Norm-coeff'!$F$6+$BA988*'Norm-coeff'!$G$6+$BB988*'Norm-coeff'!$H$6+$BC988*'Norm-coeff'!$I$6+$BD988*'Norm-coeff'!$J$6+$BE988*'Norm-coeff'!$K$6+$BF988*'Norm-coeff'!$L$6+$BG988*'Norm-coeff'!$M$6+$BH988*'Norm-coeff'!$N$6+$BI988*'Norm-coeff'!$O$6</f>
        <v>-1.48700885495103E-2</v>
      </c>
      <c r="BT988" s="54">
        <f>'Norm-coeff'!$C$7+$AX988*'Norm-coeff'!$D$7+$AY988*'Norm-coeff'!$E$7+$AZ988*'Norm-coeff'!$F$7+$BA988*'Norm-coeff'!$G$7+$BB988*'Norm-coeff'!$H$7+$BC988*'Norm-coeff'!$I$7+$BD988*'Norm-coeff'!$J$7+$BE988*'Norm-coeff'!$K$7+$BF988*'Norm-coeff'!$L$7+$BG988*'Norm-coeff'!$M$7+$BH988*'Norm-coeff'!$N$7+$BI988*'Norm-coeff'!$O$7</f>
        <v>2.0907583608832998</v>
      </c>
      <c r="BU988" s="54">
        <f>'Norm-coeff'!$C$8+$AX988*'Norm-coeff'!$D$8+$AY988*'Norm-coeff'!$E$8+$AZ988*'Norm-coeff'!$F$8+$BA988*'Norm-coeff'!$G$8+$BB988*'Norm-coeff'!$H$8+$BC988*'Norm-coeff'!$I$8+$BD988*'Norm-coeff'!$J$8+$BE988*'Norm-coeff'!$K$8+$BF988*'Norm-coeff'!$L$8+$BG988*'Norm-coeff'!$M$8+$BH988*'Norm-coeff'!$N$8+$BI988*'Norm-coeff'!$O$8</f>
        <v>0.65894159836244504</v>
      </c>
      <c r="BV988" s="54">
        <f>'Norm-coeff'!$C$9+$AX988*'Norm-coeff'!$D$9+$AY988*'Norm-coeff'!$E$9+$AZ988*'Norm-coeff'!$F$9+$BA988*'Norm-coeff'!$G$9+$BB988*'Norm-coeff'!$H$9+$BC988*'Norm-coeff'!$I$9+$BD988*'Norm-coeff'!$J$9+$BE988*'Norm-coeff'!$K$9+$BF988*'Norm-coeff'!$L$9+$BG988*'Norm-coeff'!$M$9+$BH988*'Norm-coeff'!$N$9+$BI988*'Norm-coeff'!$O$9</f>
        <v>1.48961085014701</v>
      </c>
      <c r="BW988" s="54">
        <f>'Norm-coeff'!$C$10+$AX988*'Norm-coeff'!$D$10+$AY988*'Norm-coeff'!$E$10+$AZ988*'Norm-coeff'!$F$10+$BA988*'Norm-coeff'!$G$10+$BB988*'Norm-coeff'!$H$10+$BC988*'Norm-coeff'!$I$10+$BD988*'Norm-coeff'!$J$10+$BE988*'Norm-coeff'!$K$10+$BF988*'Norm-coeff'!$L$10+$BG988*'Norm-coeff'!$M$10+$BH988*'Norm-coeff'!$N$10+$BI988*'Norm-coeff'!$O$10</f>
        <v>1.42058735749591</v>
      </c>
      <c r="BX988" s="54">
        <f>'Norm-coeff'!$C$11+$AX988*'Norm-coeff'!$D$11+$AY988*'Norm-coeff'!$E$11+$AZ988*'Norm-coeff'!$F$11+$BA988*'Norm-coeff'!$G$11+$BB988*'Norm-coeff'!$H$11+$BC988*'Norm-coeff'!$I$11+$BD988*'Norm-coeff'!$J$11+$BE988*'Norm-coeff'!$K$11+$BF988*'Norm-coeff'!$L$11+$BG988*'Norm-coeff'!$M$11+$BH988*'Norm-coeff'!$N$11+$BI988*'Norm-coeff'!$O$11</f>
        <v>0.221233014421479</v>
      </c>
      <c r="BY988" s="54">
        <f>'Norm-coeff'!$C$12+$AX988*'Norm-coeff'!$D$12+$AY988*'Norm-coeff'!$E$12+$AZ988*'Norm-coeff'!$F$12+$BA988*'Norm-coeff'!$G$12+$BB988*'Norm-coeff'!$H$12+$BC988*'Norm-coeff'!$I$12+$BD988*'Norm-coeff'!$J$12+$BE988*'Norm-coeff'!$K$12+$BF988*'Norm-coeff'!$L$12+$BG988*'Norm-coeff'!$M$12+$BH988*'Norm-coeff'!$N$12+$BI988*'Norm-coeff'!$O$12</f>
        <v>0.283527502056037</v>
      </c>
      <c r="BZ988" s="54">
        <f>'Norm-coeff'!$C$13+$AX988*'Norm-coeff'!$D$13+$AY988*'Norm-coeff'!$E$13+$AZ988*'Norm-coeff'!$F$13+$BA988*'Norm-coeff'!$G$13+$BB988*'Norm-coeff'!$H$13+$BC988*'Norm-coeff'!$I$13+$BD988*'Norm-coeff'!$J$13+$BE988*'Norm-coeff'!$K$13+$BF988*'Norm-coeff'!$L$13+$BG988*'Norm-coeff'!$M$13+$BH988*'Norm-coeff'!$N$13+$BI988*'Norm-coeff'!$O$13</f>
        <v>-4.1864930554451202E-2</v>
      </c>
      <c r="CA988" s="54">
        <f>'Norm-coeff'!$C$14+$AX988*'Norm-coeff'!$D$14+$AY988*'Norm-coeff'!$E$14+$AZ988*'Norm-coeff'!$F$14+$BA988*'Norm-coeff'!$G$14+$BB988*'Norm-coeff'!$H$14+$BC988*'Norm-coeff'!$I$14+$BD988*'Norm-coeff'!$J$14+$BE988*'Norm-coeff'!$K$14+$BF988*'Norm-coeff'!$L$14+$BG988*'Norm-coeff'!$M$14+$BH988*'Norm-coeff'!$N$14+$BI988*'Norm-coeff'!$O$14</f>
        <v>4.2526983164477103</v>
      </c>
      <c r="CC988" s="54">
        <f t="shared" si="2783"/>
        <v>0</v>
      </c>
      <c r="CG988" s="54">
        <f t="shared" si="2784"/>
        <v>0</v>
      </c>
      <c r="CH988" s="54">
        <f t="shared" si="2767"/>
        <v>0</v>
      </c>
      <c r="CI988" s="54">
        <f t="shared" si="2785"/>
        <v>0</v>
      </c>
      <c r="CJ988" s="56">
        <f t="shared" si="2786"/>
        <v>0</v>
      </c>
      <c r="CK988" s="54">
        <f t="shared" si="2787"/>
        <v>0</v>
      </c>
      <c r="CL988" s="54">
        <f t="shared" si="2788"/>
        <v>0</v>
      </c>
      <c r="CM988" s="54">
        <f t="shared" si="2789"/>
        <v>0</v>
      </c>
      <c r="CN988" s="54">
        <f t="shared" si="2790"/>
        <v>0</v>
      </c>
      <c r="CO988" s="54">
        <f t="shared" si="2791"/>
        <v>0</v>
      </c>
      <c r="CP988" s="54">
        <f t="shared" si="2792"/>
        <v>0</v>
      </c>
      <c r="CQ988" s="54">
        <f t="shared" si="2793"/>
        <v>0</v>
      </c>
      <c r="CR988" s="54">
        <f t="shared" si="2794"/>
        <v>0</v>
      </c>
      <c r="CS988" s="54">
        <f t="shared" si="2795"/>
        <v>0</v>
      </c>
      <c r="CU988" s="54">
        <f t="shared" si="2796"/>
        <v>0</v>
      </c>
      <c r="CV988" s="54">
        <f t="shared" si="2797"/>
        <v>0</v>
      </c>
      <c r="CW988" s="54">
        <f t="shared" si="2798"/>
        <v>0</v>
      </c>
      <c r="CX988" s="54">
        <f t="shared" si="2799"/>
        <v>0</v>
      </c>
      <c r="CZ988" s="54">
        <f t="shared" si="2800"/>
        <v>0</v>
      </c>
      <c r="DA988" s="54">
        <f t="shared" si="2801"/>
        <v>0</v>
      </c>
      <c r="DB988" s="54">
        <f t="shared" si="2802"/>
        <v>0</v>
      </c>
      <c r="DC988" s="54">
        <f t="shared" si="2803"/>
        <v>0</v>
      </c>
      <c r="DD988" s="54">
        <f t="shared" si="2804"/>
        <v>0</v>
      </c>
      <c r="DE988" s="54">
        <f t="shared" si="2805"/>
        <v>0</v>
      </c>
      <c r="DF988" s="54">
        <f t="shared" si="2806"/>
        <v>0</v>
      </c>
      <c r="DG988" s="54">
        <f t="shared" si="2807"/>
        <v>2</v>
      </c>
      <c r="DH988" s="71">
        <f t="shared" si="2808"/>
        <v>0</v>
      </c>
      <c r="DI988" s="71">
        <f t="shared" si="2809"/>
        <v>0</v>
      </c>
      <c r="DJ988" s="54">
        <f t="shared" si="2810"/>
        <v>0</v>
      </c>
      <c r="DK988" s="54">
        <f t="shared" si="2811"/>
        <v>2</v>
      </c>
      <c r="DL988" s="4">
        <f t="shared" si="2741"/>
        <v>0</v>
      </c>
      <c r="DM988" s="3">
        <f t="shared" si="2812"/>
        <v>0</v>
      </c>
      <c r="DN988" s="3">
        <f t="shared" si="2813"/>
        <v>0</v>
      </c>
      <c r="DO988" s="4" t="e">
        <f t="shared" si="2814"/>
        <v>#DIV/0!</v>
      </c>
      <c r="DP988" s="57"/>
      <c r="DQ988" s="57"/>
      <c r="DR988" s="56">
        <f t="shared" si="2742"/>
        <v>2</v>
      </c>
      <c r="DS988" s="56">
        <f t="shared" si="2743"/>
        <v>0</v>
      </c>
      <c r="DT988" s="38">
        <f t="shared" si="2744"/>
        <v>0</v>
      </c>
      <c r="DU988" s="38">
        <f t="shared" si="2815"/>
        <v>2</v>
      </c>
      <c r="DV988" s="38">
        <f t="shared" si="2745"/>
        <v>0</v>
      </c>
      <c r="DW988" s="39">
        <f t="shared" si="2746"/>
        <v>0</v>
      </c>
      <c r="DX988" s="39">
        <f t="shared" si="2747"/>
        <v>0</v>
      </c>
      <c r="DY988" s="39">
        <f t="shared" si="2748"/>
        <v>0</v>
      </c>
      <c r="DZ988" s="39">
        <f t="shared" si="2749"/>
        <v>0</v>
      </c>
      <c r="EA988" s="39">
        <f t="shared" si="2750"/>
        <v>0</v>
      </c>
      <c r="EB988" s="37" t="e">
        <f t="shared" si="2816"/>
        <v>#DIV/0!</v>
      </c>
      <c r="EC988" s="37" t="e">
        <f t="shared" si="2817"/>
        <v>#DIV/0!</v>
      </c>
      <c r="ED988" s="37" t="e">
        <f t="shared" si="2818"/>
        <v>#DIV/0!</v>
      </c>
      <c r="EE988" s="37" t="e">
        <f t="shared" si="2819"/>
        <v>#DIV/0!</v>
      </c>
      <c r="EF988" s="39" t="e">
        <f t="shared" si="2820"/>
        <v>#DIV/0!</v>
      </c>
      <c r="EG988" s="37" t="e">
        <f t="shared" si="2821"/>
        <v>#DIV/0!</v>
      </c>
      <c r="EH988" s="37" t="e">
        <f t="shared" si="2822"/>
        <v>#DIV/0!</v>
      </c>
      <c r="EI988" s="11" t="b">
        <f t="shared" si="2823"/>
        <v>1</v>
      </c>
      <c r="EJ988" s="11" t="b">
        <f t="shared" si="2824"/>
        <v>0</v>
      </c>
      <c r="EK988" s="39" t="e">
        <f t="shared" si="2825"/>
        <v>#DIV/0!</v>
      </c>
      <c r="EL988" s="39" t="e">
        <f t="shared" si="2826"/>
        <v>#DIV/0!</v>
      </c>
      <c r="EM988" s="39" t="e">
        <f t="shared" si="2827"/>
        <v>#DIV/0!</v>
      </c>
      <c r="EN988" s="39" t="e">
        <f t="shared" si="2828"/>
        <v>#DIV/0!</v>
      </c>
      <c r="EO988" s="39" t="e">
        <f t="shared" si="2829"/>
        <v>#DIV/0!</v>
      </c>
      <c r="EP988" s="39" t="e">
        <f t="shared" si="2830"/>
        <v>#DIV/0!</v>
      </c>
      <c r="EQ988" s="39" t="e">
        <f t="shared" si="2831"/>
        <v>#DIV/0!</v>
      </c>
      <c r="ER988" s="39" t="e">
        <f t="shared" si="2832"/>
        <v>#DIV/0!</v>
      </c>
      <c r="ES988" s="58" t="str">
        <f t="shared" si="2833"/>
        <v>(OH,F,Cl)-dominate amphibole</v>
      </c>
      <c r="ET988" s="58" t="e">
        <f t="shared" si="2834"/>
        <v>#N/A</v>
      </c>
      <c r="EU988" s="56">
        <f t="shared" si="2751"/>
        <v>0</v>
      </c>
      <c r="EV988" s="56">
        <f t="shared" si="2752"/>
        <v>0</v>
      </c>
      <c r="EW988" s="56">
        <f t="shared" si="2753"/>
        <v>0</v>
      </c>
      <c r="EX988" s="56">
        <f t="shared" si="2754"/>
        <v>0</v>
      </c>
      <c r="EY988" s="56">
        <f t="shared" si="2755"/>
        <v>0</v>
      </c>
      <c r="EZ988" s="56">
        <f t="shared" si="2756"/>
        <v>0</v>
      </c>
      <c r="FA988" s="39">
        <f t="shared" si="2757"/>
        <v>0</v>
      </c>
      <c r="FB988" s="39">
        <f t="shared" si="2758"/>
        <v>0</v>
      </c>
      <c r="FC988" s="54">
        <f t="shared" si="2759"/>
        <v>0</v>
      </c>
      <c r="FD988" s="54">
        <f t="shared" si="2760"/>
        <v>0</v>
      </c>
      <c r="FE988" s="39">
        <f t="shared" si="2761"/>
        <v>0</v>
      </c>
      <c r="FF988" s="54">
        <f t="shared" si="2762"/>
        <v>0</v>
      </c>
      <c r="FG988" s="39">
        <f t="shared" si="2763"/>
        <v>0</v>
      </c>
      <c r="FH988" s="39">
        <f t="shared" si="2835"/>
        <v>0</v>
      </c>
      <c r="FI988" s="39">
        <f t="shared" si="2836"/>
        <v>0</v>
      </c>
      <c r="FJ988" s="39">
        <f t="shared" si="2837"/>
        <v>0</v>
      </c>
      <c r="FK988" s="39" t="e">
        <f t="shared" si="2838"/>
        <v>#DIV/0!</v>
      </c>
      <c r="FL988" s="39" t="e">
        <f t="shared" si="2839"/>
        <v>#DIV/0!</v>
      </c>
      <c r="FM988" s="39" t="e">
        <f t="shared" si="2840"/>
        <v>#DIV/0!</v>
      </c>
      <c r="FN988" s="39">
        <f t="shared" si="2841"/>
        <v>1</v>
      </c>
      <c r="FO988" s="39">
        <f t="shared" si="2764"/>
        <v>0</v>
      </c>
      <c r="FP988" s="39">
        <f t="shared" si="2765"/>
        <v>0</v>
      </c>
      <c r="FQ988" s="39">
        <f t="shared" si="2766"/>
        <v>0</v>
      </c>
      <c r="FR988" s="39">
        <f t="shared" si="2842"/>
        <v>0</v>
      </c>
      <c r="FS988" s="39">
        <f t="shared" si="2843"/>
        <v>0</v>
      </c>
      <c r="FU988" s="39" t="e">
        <f t="shared" si="2844"/>
        <v>#DIV/0!</v>
      </c>
      <c r="FV988" s="39" t="e">
        <f t="shared" si="2845"/>
        <v>#DIV/0!</v>
      </c>
      <c r="FW988" s="39" t="e">
        <f t="shared" si="2846"/>
        <v>#DIV/0!</v>
      </c>
      <c r="FY988" s="39" t="e">
        <f t="shared" si="2847"/>
        <v>#DIV/0!</v>
      </c>
      <c r="FZ988" s="39" t="e">
        <f t="shared" si="2848"/>
        <v>#DIV/0!</v>
      </c>
      <c r="GA988" s="39" t="e">
        <f t="shared" si="2849"/>
        <v>#DIV/0!</v>
      </c>
      <c r="GB988" s="39" t="e">
        <f t="shared" si="2850"/>
        <v>#DIV/0!</v>
      </c>
      <c r="GC988" s="39" t="e">
        <f t="shared" si="2851"/>
        <v>#DIV/0!</v>
      </c>
      <c r="GD988" s="39" t="e">
        <f t="shared" si="2852"/>
        <v>#DIV/0!</v>
      </c>
      <c r="GE988" s="39" t="e">
        <f t="shared" si="2853"/>
        <v>#DIV/0!</v>
      </c>
      <c r="GF988" s="39" t="e">
        <f t="shared" si="2854"/>
        <v>#DIV/0!</v>
      </c>
      <c r="GG988" s="39" t="e">
        <f t="shared" si="2855"/>
        <v>#DIV/0!</v>
      </c>
      <c r="GH988" s="39" t="e">
        <f t="shared" si="2856"/>
        <v>#DIV/0!</v>
      </c>
      <c r="GI988" s="39"/>
      <c r="GJ988" s="39" t="e">
        <f t="shared" si="2857"/>
        <v>#DIV/0!</v>
      </c>
      <c r="GK988" s="39" t="e">
        <f t="shared" si="2858"/>
        <v>#DIV/0!</v>
      </c>
      <c r="GL988" s="39" t="e">
        <f t="shared" si="2859"/>
        <v>#DIV/0!</v>
      </c>
      <c r="GM988" s="39" t="e">
        <f t="shared" si="2860"/>
        <v>#DIV/0!</v>
      </c>
      <c r="GN988" s="39" t="e">
        <f t="shared" si="2861"/>
        <v>#DIV/0!</v>
      </c>
      <c r="GO988" s="57"/>
      <c r="GP988" s="57" t="e">
        <f t="shared" si="2862"/>
        <v>#DIV/0!</v>
      </c>
      <c r="GQ988" s="59" t="e">
        <f t="shared" si="2863"/>
        <v>#DIV/0!</v>
      </c>
      <c r="GR988" s="41" t="e">
        <f t="shared" si="2864"/>
        <v>#DIV/0!</v>
      </c>
      <c r="GS988" s="57" t="e">
        <f t="shared" si="2865"/>
        <v>#DIV/0!</v>
      </c>
      <c r="GT988" s="57" t="e">
        <f t="shared" si="2866"/>
        <v>#DIV/0!</v>
      </c>
      <c r="GU988" s="57" t="e">
        <f t="shared" si="2867"/>
        <v>#DIV/0!</v>
      </c>
      <c r="GV988" s="57"/>
      <c r="GW988" s="42" t="e">
        <f t="shared" si="2868"/>
        <v>#DIV/0!</v>
      </c>
      <c r="GX988" s="42" t="e">
        <f t="shared" si="2869"/>
        <v>#DIV/0!</v>
      </c>
      <c r="GY988" s="42" t="e">
        <f t="shared" si="2870"/>
        <v>#DIV/0!</v>
      </c>
      <c r="GZ988" s="57"/>
      <c r="HA988" s="2" t="e">
        <f t="shared" si="2871"/>
        <v>#DIV/0!</v>
      </c>
      <c r="HB988" s="2" t="e">
        <f t="shared" si="2872"/>
        <v>#DIV/0!</v>
      </c>
      <c r="HC988" s="2" t="e">
        <f t="shared" si="2873"/>
        <v>#DIV/0!</v>
      </c>
      <c r="HD988" s="2" t="e">
        <f t="shared" si="2874"/>
        <v>#DIV/0!</v>
      </c>
      <c r="HE988" s="2" t="e">
        <f t="shared" si="2875"/>
        <v>#DIV/0!</v>
      </c>
      <c r="HF988" s="2" t="e">
        <f t="shared" si="2876"/>
        <v>#DIV/0!</v>
      </c>
      <c r="HG988" s="2" t="e">
        <f t="shared" si="2877"/>
        <v>#DIV/0!</v>
      </c>
      <c r="HH988" s="2" t="e">
        <f t="shared" si="2878"/>
        <v>#DIV/0!</v>
      </c>
      <c r="HI988" s="2" t="e">
        <f t="shared" si="2879"/>
        <v>#DIV/0!</v>
      </c>
      <c r="HJ988" s="11" t="e">
        <f t="shared" si="2880"/>
        <v>#DIV/0!</v>
      </c>
      <c r="HK988" s="60" t="e">
        <f t="shared" si="2881"/>
        <v>#DIV/0!</v>
      </c>
      <c r="HL988" s="57"/>
      <c r="HM988" s="57" t="e">
        <f t="shared" si="2882"/>
        <v>#DIV/0!</v>
      </c>
      <c r="HN988" s="57" t="e">
        <f t="shared" si="2883"/>
        <v>#DIV/0!</v>
      </c>
      <c r="HO988" s="57" t="e">
        <f t="shared" si="2884"/>
        <v>#DIV/0!</v>
      </c>
      <c r="HP988" s="57" t="e">
        <f t="shared" si="2885"/>
        <v>#DIV/0!</v>
      </c>
      <c r="HQ988" s="57" t="e">
        <f t="shared" si="2886"/>
        <v>#DIV/0!</v>
      </c>
      <c r="HR988" s="57"/>
      <c r="HS988" s="57" t="e">
        <f t="shared" si="2887"/>
        <v>#DIV/0!</v>
      </c>
      <c r="HT988" s="57" t="e">
        <f t="shared" si="2888"/>
        <v>#DIV/0!</v>
      </c>
      <c r="HU988" s="57" t="e">
        <f t="shared" si="2889"/>
        <v>#DIV/0!</v>
      </c>
      <c r="HV988" s="57" t="e">
        <f t="shared" si="2890"/>
        <v>#DIV/0!</v>
      </c>
      <c r="HW988" s="57" t="e">
        <f t="shared" si="2891"/>
        <v>#DIV/0!</v>
      </c>
      <c r="HX988" s="57"/>
      <c r="HY988" s="57" t="e">
        <f t="shared" si="2892"/>
        <v>#DIV/0!</v>
      </c>
      <c r="HZ988" s="57" t="e">
        <f t="shared" si="2893"/>
        <v>#DIV/0!</v>
      </c>
      <c r="IA988" s="57"/>
      <c r="IB988" s="61">
        <f t="shared" si="2894"/>
        <v>0</v>
      </c>
      <c r="IC988" s="57" t="str">
        <f t="shared" si="2895"/>
        <v/>
      </c>
      <c r="ID988" s="42"/>
      <c r="IE988" s="2" t="str">
        <f t="shared" si="2896"/>
        <v/>
      </c>
      <c r="IF988" s="60" t="e">
        <f t="shared" si="2897"/>
        <v>#DIV/0!</v>
      </c>
      <c r="IG988" s="60" t="str">
        <f t="shared" si="2898"/>
        <v/>
      </c>
      <c r="IH988" s="60" t="str">
        <f t="shared" si="2899"/>
        <v>zinco-</v>
      </c>
      <c r="II988" s="60" t="str">
        <f t="shared" si="2900"/>
        <v>mangano-</v>
      </c>
      <c r="IJ988" s="60" t="e">
        <f t="shared" si="2901"/>
        <v>#DIV/0!</v>
      </c>
      <c r="IK988" s="60" t="e">
        <f t="shared" si="2902"/>
        <v>#DIV/0!</v>
      </c>
      <c r="IL988" s="60" t="e">
        <f t="shared" si="2903"/>
        <v>#DIV/0!</v>
      </c>
      <c r="IM988" s="60" t="e">
        <f t="shared" si="2904"/>
        <v>#DIV/0!</v>
      </c>
      <c r="IN988" s="60" t="str">
        <f t="shared" si="2905"/>
        <v/>
      </c>
      <c r="IO988" s="60" t="str">
        <f t="shared" si="2906"/>
        <v/>
      </c>
      <c r="IP988" s="57"/>
      <c r="IQ988" s="57" t="str">
        <f t="shared" si="2907"/>
        <v>ERROR!!</v>
      </c>
    </row>
    <row r="989" spans="24:251">
      <c r="X989" s="29">
        <f t="shared" si="2908"/>
        <v>0</v>
      </c>
      <c r="Y989" s="29">
        <f t="shared" si="2909"/>
        <v>0</v>
      </c>
      <c r="Z989" s="29" t="e">
        <f t="shared" si="2910"/>
        <v>#DIV/0!</v>
      </c>
      <c r="AA989" s="29" t="e">
        <f t="shared" si="2911"/>
        <v>#DIV/0!</v>
      </c>
      <c r="AB989" s="29" t="e">
        <f t="shared" si="2912"/>
        <v>#DIV/0!</v>
      </c>
      <c r="AC989" s="29" t="e">
        <f t="shared" si="2913"/>
        <v>#DIV/0!</v>
      </c>
      <c r="AF989" s="23">
        <v>60.084299999999999</v>
      </c>
      <c r="AG989" s="23">
        <v>79.878799999999998</v>
      </c>
      <c r="AH989" s="23">
        <v>101.96120000000001</v>
      </c>
      <c r="AI989" s="23">
        <v>151.99039999999999</v>
      </c>
      <c r="AJ989" s="23">
        <v>159.69</v>
      </c>
      <c r="AK989" s="23">
        <v>71.846400000000003</v>
      </c>
      <c r="AL989" s="23">
        <v>70.9375</v>
      </c>
      <c r="AM989" s="23">
        <v>40.304400000000001</v>
      </c>
      <c r="AN989" s="23">
        <v>56.077399999999997</v>
      </c>
      <c r="AO989" s="23">
        <v>61.978999999999999</v>
      </c>
      <c r="AP989" s="23">
        <v>94.195999999999998</v>
      </c>
      <c r="AQ989" s="23">
        <v>18.998000000000001</v>
      </c>
      <c r="AR989" s="23">
        <v>35.450000000000003</v>
      </c>
      <c r="AS989" s="23">
        <v>29.88</v>
      </c>
      <c r="AT989" s="23">
        <v>74.691999999999993</v>
      </c>
      <c r="AU989" s="23">
        <v>81.39</v>
      </c>
      <c r="AX989" s="54">
        <f t="shared" si="2768"/>
        <v>0</v>
      </c>
      <c r="AY989" s="54">
        <f t="shared" si="2769"/>
        <v>0</v>
      </c>
      <c r="AZ989" s="54">
        <f t="shared" si="2770"/>
        <v>0</v>
      </c>
      <c r="BA989" s="54">
        <f t="shared" si="2771"/>
        <v>0</v>
      </c>
      <c r="BB989" s="54">
        <f t="shared" si="2772"/>
        <v>0</v>
      </c>
      <c r="BC989" s="54">
        <f t="shared" si="2773"/>
        <v>0</v>
      </c>
      <c r="BD989" s="54">
        <f t="shared" si="2774"/>
        <v>0</v>
      </c>
      <c r="BE989" s="54">
        <f t="shared" si="2775"/>
        <v>0</v>
      </c>
      <c r="BF989" s="54">
        <f t="shared" si="2776"/>
        <v>0</v>
      </c>
      <c r="BG989" s="54">
        <f t="shared" si="2777"/>
        <v>0</v>
      </c>
      <c r="BH989" s="54">
        <f t="shared" si="2778"/>
        <v>0</v>
      </c>
      <c r="BI989" s="54">
        <f t="shared" si="2779"/>
        <v>0</v>
      </c>
      <c r="BJ989" s="54">
        <f t="shared" si="2780"/>
        <v>0</v>
      </c>
      <c r="BK989" s="54">
        <f t="shared" si="2781"/>
        <v>0</v>
      </c>
      <c r="BL989" s="54">
        <f t="shared" si="2782"/>
        <v>0</v>
      </c>
      <c r="BM989" s="42"/>
      <c r="BO989" s="54">
        <f>'Norm-coeff'!$C$2+$AX989*'Norm-coeff'!$D$2+$AY989*'Norm-coeff'!$E$2+$AZ989*'Norm-coeff'!$F$2+$BA989*'Norm-coeff'!$G$2+$BB989*'Norm-coeff'!$H$2+$BC989*'Norm-coeff'!$I$2+$BD989*'Norm-coeff'!$J$2+$BE989*'Norm-coeff'!$K$2+$BF989*'Norm-coeff'!$L$2+$BG989*'Norm-coeff'!$M$2+$BH989*'Norm-coeff'!$N$2+$BI989*'Norm-coeff'!$O$2</f>
        <v>5.4045421474420303</v>
      </c>
      <c r="BP989" s="54">
        <f>'Norm-coeff'!$C$3+$AX989*'Norm-coeff'!$D$3+$AY989*'Norm-coeff'!$E$3+$AZ989*'Norm-coeff'!$F$3+$BA989*'Norm-coeff'!$G$3+$BB989*'Norm-coeff'!$H$3+$BC989*'Norm-coeff'!$I$3+$BD989*'Norm-coeff'!$J$3+$BE989*'Norm-coeff'!$K$3+$BF989*'Norm-coeff'!$L$3+$BG989*'Norm-coeff'!$M$3+$BH989*'Norm-coeff'!$N$3+$BI989*'Norm-coeff'!$O$3</f>
        <v>3.15319116612705</v>
      </c>
      <c r="BQ989" s="54">
        <f>'Norm-coeff'!$C$4+$AX989*'Norm-coeff'!$D$4+$AY989*'Norm-coeff'!$E$4+$AZ989*'Norm-coeff'!$F$4+$BA989*'Norm-coeff'!$G$4+$BB989*'Norm-coeff'!$H$4+$BC989*'Norm-coeff'!$I$4+$BD989*'Norm-coeff'!$J$4+$BE989*'Norm-coeff'!$K$4+$BF989*'Norm-coeff'!$L$4+$BG989*'Norm-coeff'!$M$4+$BH989*'Norm-coeff'!$N$4+$BI989*'Norm-coeff'!$O$4</f>
        <v>1.42115649462768</v>
      </c>
      <c r="BR989" s="54">
        <f>'Norm-coeff'!$C$5+$AX989*'Norm-coeff'!$D$5+$AY989*'Norm-coeff'!$E$5+$AZ989*'Norm-coeff'!$F$5+$BA989*'Norm-coeff'!$G$5+$BB989*'Norm-coeff'!$H$5+$BC989*'Norm-coeff'!$I$5+$BD989*'Norm-coeff'!$J$5+$BE989*'Norm-coeff'!$K$5+$BF989*'Norm-coeff'!$L$5+$BG989*'Norm-coeff'!$M$5+$BH989*'Norm-coeff'!$N$5+$BI989*'Norm-coeff'!$O$5</f>
        <v>1.0553329241296201</v>
      </c>
      <c r="BS989" s="54">
        <f>'Norm-coeff'!$C$6+$AX989*'Norm-coeff'!$D$6+$AY989*'Norm-coeff'!$E$6+$AZ989*'Norm-coeff'!$F$6+$BA989*'Norm-coeff'!$G$6+$BB989*'Norm-coeff'!$H$6+$BC989*'Norm-coeff'!$I$6+$BD989*'Norm-coeff'!$J$6+$BE989*'Norm-coeff'!$K$6+$BF989*'Norm-coeff'!$L$6+$BG989*'Norm-coeff'!$M$6+$BH989*'Norm-coeff'!$N$6+$BI989*'Norm-coeff'!$O$6</f>
        <v>-1.48700885495103E-2</v>
      </c>
      <c r="BT989" s="54">
        <f>'Norm-coeff'!$C$7+$AX989*'Norm-coeff'!$D$7+$AY989*'Norm-coeff'!$E$7+$AZ989*'Norm-coeff'!$F$7+$BA989*'Norm-coeff'!$G$7+$BB989*'Norm-coeff'!$H$7+$BC989*'Norm-coeff'!$I$7+$BD989*'Norm-coeff'!$J$7+$BE989*'Norm-coeff'!$K$7+$BF989*'Norm-coeff'!$L$7+$BG989*'Norm-coeff'!$M$7+$BH989*'Norm-coeff'!$N$7+$BI989*'Norm-coeff'!$O$7</f>
        <v>2.0907583608832998</v>
      </c>
      <c r="BU989" s="54">
        <f>'Norm-coeff'!$C$8+$AX989*'Norm-coeff'!$D$8+$AY989*'Norm-coeff'!$E$8+$AZ989*'Norm-coeff'!$F$8+$BA989*'Norm-coeff'!$G$8+$BB989*'Norm-coeff'!$H$8+$BC989*'Norm-coeff'!$I$8+$BD989*'Norm-coeff'!$J$8+$BE989*'Norm-coeff'!$K$8+$BF989*'Norm-coeff'!$L$8+$BG989*'Norm-coeff'!$M$8+$BH989*'Norm-coeff'!$N$8+$BI989*'Norm-coeff'!$O$8</f>
        <v>0.65894159836244504</v>
      </c>
      <c r="BV989" s="54">
        <f>'Norm-coeff'!$C$9+$AX989*'Norm-coeff'!$D$9+$AY989*'Norm-coeff'!$E$9+$AZ989*'Norm-coeff'!$F$9+$BA989*'Norm-coeff'!$G$9+$BB989*'Norm-coeff'!$H$9+$BC989*'Norm-coeff'!$I$9+$BD989*'Norm-coeff'!$J$9+$BE989*'Norm-coeff'!$K$9+$BF989*'Norm-coeff'!$L$9+$BG989*'Norm-coeff'!$M$9+$BH989*'Norm-coeff'!$N$9+$BI989*'Norm-coeff'!$O$9</f>
        <v>1.48961085014701</v>
      </c>
      <c r="BW989" s="54">
        <f>'Norm-coeff'!$C$10+$AX989*'Norm-coeff'!$D$10+$AY989*'Norm-coeff'!$E$10+$AZ989*'Norm-coeff'!$F$10+$BA989*'Norm-coeff'!$G$10+$BB989*'Norm-coeff'!$H$10+$BC989*'Norm-coeff'!$I$10+$BD989*'Norm-coeff'!$J$10+$BE989*'Norm-coeff'!$K$10+$BF989*'Norm-coeff'!$L$10+$BG989*'Norm-coeff'!$M$10+$BH989*'Norm-coeff'!$N$10+$BI989*'Norm-coeff'!$O$10</f>
        <v>1.42058735749591</v>
      </c>
      <c r="BX989" s="54">
        <f>'Norm-coeff'!$C$11+$AX989*'Norm-coeff'!$D$11+$AY989*'Norm-coeff'!$E$11+$AZ989*'Norm-coeff'!$F$11+$BA989*'Norm-coeff'!$G$11+$BB989*'Norm-coeff'!$H$11+$BC989*'Norm-coeff'!$I$11+$BD989*'Norm-coeff'!$J$11+$BE989*'Norm-coeff'!$K$11+$BF989*'Norm-coeff'!$L$11+$BG989*'Norm-coeff'!$M$11+$BH989*'Norm-coeff'!$N$11+$BI989*'Norm-coeff'!$O$11</f>
        <v>0.221233014421479</v>
      </c>
      <c r="BY989" s="54">
        <f>'Norm-coeff'!$C$12+$AX989*'Norm-coeff'!$D$12+$AY989*'Norm-coeff'!$E$12+$AZ989*'Norm-coeff'!$F$12+$BA989*'Norm-coeff'!$G$12+$BB989*'Norm-coeff'!$H$12+$BC989*'Norm-coeff'!$I$12+$BD989*'Norm-coeff'!$J$12+$BE989*'Norm-coeff'!$K$12+$BF989*'Norm-coeff'!$L$12+$BG989*'Norm-coeff'!$M$12+$BH989*'Norm-coeff'!$N$12+$BI989*'Norm-coeff'!$O$12</f>
        <v>0.283527502056037</v>
      </c>
      <c r="BZ989" s="54">
        <f>'Norm-coeff'!$C$13+$AX989*'Norm-coeff'!$D$13+$AY989*'Norm-coeff'!$E$13+$AZ989*'Norm-coeff'!$F$13+$BA989*'Norm-coeff'!$G$13+$BB989*'Norm-coeff'!$H$13+$BC989*'Norm-coeff'!$I$13+$BD989*'Norm-coeff'!$J$13+$BE989*'Norm-coeff'!$K$13+$BF989*'Norm-coeff'!$L$13+$BG989*'Norm-coeff'!$M$13+$BH989*'Norm-coeff'!$N$13+$BI989*'Norm-coeff'!$O$13</f>
        <v>-4.1864930554451202E-2</v>
      </c>
      <c r="CA989" s="54">
        <f>'Norm-coeff'!$C$14+$AX989*'Norm-coeff'!$D$14+$AY989*'Norm-coeff'!$E$14+$AZ989*'Norm-coeff'!$F$14+$BA989*'Norm-coeff'!$G$14+$BB989*'Norm-coeff'!$H$14+$BC989*'Norm-coeff'!$I$14+$BD989*'Norm-coeff'!$J$14+$BE989*'Norm-coeff'!$K$14+$BF989*'Norm-coeff'!$L$14+$BG989*'Norm-coeff'!$M$14+$BH989*'Norm-coeff'!$N$14+$BI989*'Norm-coeff'!$O$14</f>
        <v>4.2526983164477103</v>
      </c>
      <c r="CC989" s="54">
        <f t="shared" si="2783"/>
        <v>0</v>
      </c>
      <c r="CG989" s="54">
        <f t="shared" si="2784"/>
        <v>0</v>
      </c>
      <c r="CH989" s="54">
        <f t="shared" si="2767"/>
        <v>0</v>
      </c>
      <c r="CI989" s="54">
        <f t="shared" si="2785"/>
        <v>0</v>
      </c>
      <c r="CJ989" s="56">
        <f t="shared" si="2786"/>
        <v>0</v>
      </c>
      <c r="CK989" s="54">
        <f t="shared" si="2787"/>
        <v>0</v>
      </c>
      <c r="CL989" s="54">
        <f t="shared" si="2788"/>
        <v>0</v>
      </c>
      <c r="CM989" s="54">
        <f t="shared" si="2789"/>
        <v>0</v>
      </c>
      <c r="CN989" s="54">
        <f t="shared" si="2790"/>
        <v>0</v>
      </c>
      <c r="CO989" s="54">
        <f t="shared" si="2791"/>
        <v>0</v>
      </c>
      <c r="CP989" s="54">
        <f t="shared" si="2792"/>
        <v>0</v>
      </c>
      <c r="CQ989" s="54">
        <f t="shared" si="2793"/>
        <v>0</v>
      </c>
      <c r="CR989" s="54">
        <f t="shared" si="2794"/>
        <v>0</v>
      </c>
      <c r="CS989" s="54">
        <f t="shared" si="2795"/>
        <v>0</v>
      </c>
      <c r="CU989" s="54">
        <f t="shared" si="2796"/>
        <v>0</v>
      </c>
      <c r="CV989" s="54">
        <f t="shared" si="2797"/>
        <v>0</v>
      </c>
      <c r="CW989" s="54">
        <f t="shared" si="2798"/>
        <v>0</v>
      </c>
      <c r="CX989" s="54">
        <f t="shared" si="2799"/>
        <v>0</v>
      </c>
      <c r="CZ989" s="54">
        <f t="shared" si="2800"/>
        <v>0</v>
      </c>
      <c r="DA989" s="54">
        <f t="shared" si="2801"/>
        <v>0</v>
      </c>
      <c r="DB989" s="54">
        <f t="shared" si="2802"/>
        <v>0</v>
      </c>
      <c r="DC989" s="54">
        <f t="shared" si="2803"/>
        <v>0</v>
      </c>
      <c r="DD989" s="54">
        <f t="shared" si="2804"/>
        <v>0</v>
      </c>
      <c r="DE989" s="54">
        <f t="shared" si="2805"/>
        <v>0</v>
      </c>
      <c r="DF989" s="54">
        <f t="shared" si="2806"/>
        <v>0</v>
      </c>
      <c r="DG989" s="54">
        <f t="shared" si="2807"/>
        <v>2</v>
      </c>
      <c r="DH989" s="71">
        <f t="shared" si="2808"/>
        <v>0</v>
      </c>
      <c r="DI989" s="71">
        <f t="shared" si="2809"/>
        <v>0</v>
      </c>
      <c r="DJ989" s="54">
        <f t="shared" si="2810"/>
        <v>0</v>
      </c>
      <c r="DK989" s="54">
        <f t="shared" si="2811"/>
        <v>2</v>
      </c>
      <c r="DL989" s="4">
        <f t="shared" si="2741"/>
        <v>0</v>
      </c>
      <c r="DM989" s="3">
        <f t="shared" si="2812"/>
        <v>0</v>
      </c>
      <c r="DN989" s="3">
        <f t="shared" si="2813"/>
        <v>0</v>
      </c>
      <c r="DO989" s="4" t="e">
        <f t="shared" si="2814"/>
        <v>#DIV/0!</v>
      </c>
      <c r="DP989" s="57"/>
      <c r="DQ989" s="57"/>
      <c r="DR989" s="56">
        <f t="shared" si="2742"/>
        <v>2</v>
      </c>
      <c r="DS989" s="56">
        <f t="shared" si="2743"/>
        <v>0</v>
      </c>
      <c r="DT989" s="38">
        <f t="shared" si="2744"/>
        <v>0</v>
      </c>
      <c r="DU989" s="38">
        <f t="shared" si="2815"/>
        <v>2</v>
      </c>
      <c r="DV989" s="38">
        <f t="shared" si="2745"/>
        <v>0</v>
      </c>
      <c r="DW989" s="39">
        <f t="shared" si="2746"/>
        <v>0</v>
      </c>
      <c r="DX989" s="39">
        <f t="shared" si="2747"/>
        <v>0</v>
      </c>
      <c r="DY989" s="39">
        <f t="shared" si="2748"/>
        <v>0</v>
      </c>
      <c r="DZ989" s="39">
        <f t="shared" si="2749"/>
        <v>0</v>
      </c>
      <c r="EA989" s="39">
        <f t="shared" si="2750"/>
        <v>0</v>
      </c>
      <c r="EB989" s="37" t="e">
        <f t="shared" si="2816"/>
        <v>#DIV/0!</v>
      </c>
      <c r="EC989" s="37" t="e">
        <f t="shared" si="2817"/>
        <v>#DIV/0!</v>
      </c>
      <c r="ED989" s="37" t="e">
        <f t="shared" si="2818"/>
        <v>#DIV/0!</v>
      </c>
      <c r="EE989" s="37" t="e">
        <f t="shared" si="2819"/>
        <v>#DIV/0!</v>
      </c>
      <c r="EF989" s="39" t="e">
        <f t="shared" si="2820"/>
        <v>#DIV/0!</v>
      </c>
      <c r="EG989" s="37" t="e">
        <f t="shared" si="2821"/>
        <v>#DIV/0!</v>
      </c>
      <c r="EH989" s="37" t="e">
        <f t="shared" si="2822"/>
        <v>#DIV/0!</v>
      </c>
      <c r="EI989" s="11" t="b">
        <f t="shared" si="2823"/>
        <v>1</v>
      </c>
      <c r="EJ989" s="11" t="b">
        <f t="shared" si="2824"/>
        <v>0</v>
      </c>
      <c r="EK989" s="39" t="e">
        <f t="shared" si="2825"/>
        <v>#DIV/0!</v>
      </c>
      <c r="EL989" s="39" t="e">
        <f t="shared" si="2826"/>
        <v>#DIV/0!</v>
      </c>
      <c r="EM989" s="39" t="e">
        <f t="shared" si="2827"/>
        <v>#DIV/0!</v>
      </c>
      <c r="EN989" s="39" t="e">
        <f t="shared" si="2828"/>
        <v>#DIV/0!</v>
      </c>
      <c r="EO989" s="39" t="e">
        <f t="shared" si="2829"/>
        <v>#DIV/0!</v>
      </c>
      <c r="EP989" s="39" t="e">
        <f t="shared" si="2830"/>
        <v>#DIV/0!</v>
      </c>
      <c r="EQ989" s="39" t="e">
        <f t="shared" si="2831"/>
        <v>#DIV/0!</v>
      </c>
      <c r="ER989" s="39" t="e">
        <f t="shared" si="2832"/>
        <v>#DIV/0!</v>
      </c>
      <c r="ES989" s="58" t="str">
        <f t="shared" si="2833"/>
        <v>(OH,F,Cl)-dominate amphibole</v>
      </c>
      <c r="ET989" s="58" t="e">
        <f t="shared" si="2834"/>
        <v>#N/A</v>
      </c>
      <c r="EU989" s="56">
        <f t="shared" si="2751"/>
        <v>0</v>
      </c>
      <c r="EV989" s="56">
        <f t="shared" si="2752"/>
        <v>0</v>
      </c>
      <c r="EW989" s="56">
        <f t="shared" si="2753"/>
        <v>0</v>
      </c>
      <c r="EX989" s="56">
        <f t="shared" si="2754"/>
        <v>0</v>
      </c>
      <c r="EY989" s="56">
        <f t="shared" si="2755"/>
        <v>0</v>
      </c>
      <c r="EZ989" s="56">
        <f t="shared" si="2756"/>
        <v>0</v>
      </c>
      <c r="FA989" s="39">
        <f t="shared" si="2757"/>
        <v>0</v>
      </c>
      <c r="FB989" s="39">
        <f t="shared" si="2758"/>
        <v>0</v>
      </c>
      <c r="FC989" s="54">
        <f t="shared" si="2759"/>
        <v>0</v>
      </c>
      <c r="FD989" s="54">
        <f t="shared" si="2760"/>
        <v>0</v>
      </c>
      <c r="FE989" s="39">
        <f t="shared" si="2761"/>
        <v>0</v>
      </c>
      <c r="FF989" s="54">
        <f t="shared" si="2762"/>
        <v>0</v>
      </c>
      <c r="FG989" s="39">
        <f t="shared" si="2763"/>
        <v>0</v>
      </c>
      <c r="FH989" s="39">
        <f t="shared" si="2835"/>
        <v>0</v>
      </c>
      <c r="FI989" s="39">
        <f t="shared" si="2836"/>
        <v>0</v>
      </c>
      <c r="FJ989" s="39">
        <f t="shared" si="2837"/>
        <v>0</v>
      </c>
      <c r="FK989" s="39" t="e">
        <f t="shared" si="2838"/>
        <v>#DIV/0!</v>
      </c>
      <c r="FL989" s="39" t="e">
        <f t="shared" si="2839"/>
        <v>#DIV/0!</v>
      </c>
      <c r="FM989" s="39" t="e">
        <f t="shared" si="2840"/>
        <v>#DIV/0!</v>
      </c>
      <c r="FN989" s="39">
        <f t="shared" si="2841"/>
        <v>1</v>
      </c>
      <c r="FO989" s="39">
        <f t="shared" si="2764"/>
        <v>0</v>
      </c>
      <c r="FP989" s="39">
        <f t="shared" si="2765"/>
        <v>0</v>
      </c>
      <c r="FQ989" s="39">
        <f t="shared" si="2766"/>
        <v>0</v>
      </c>
      <c r="FR989" s="39">
        <f t="shared" si="2842"/>
        <v>0</v>
      </c>
      <c r="FS989" s="39">
        <f t="shared" si="2843"/>
        <v>0</v>
      </c>
      <c r="FU989" s="39" t="e">
        <f t="shared" si="2844"/>
        <v>#DIV/0!</v>
      </c>
      <c r="FV989" s="39" t="e">
        <f t="shared" si="2845"/>
        <v>#DIV/0!</v>
      </c>
      <c r="FW989" s="39" t="e">
        <f t="shared" si="2846"/>
        <v>#DIV/0!</v>
      </c>
      <c r="FY989" s="39" t="e">
        <f t="shared" si="2847"/>
        <v>#DIV/0!</v>
      </c>
      <c r="FZ989" s="39" t="e">
        <f t="shared" si="2848"/>
        <v>#DIV/0!</v>
      </c>
      <c r="GA989" s="39" t="e">
        <f t="shared" si="2849"/>
        <v>#DIV/0!</v>
      </c>
      <c r="GB989" s="39" t="e">
        <f t="shared" si="2850"/>
        <v>#DIV/0!</v>
      </c>
      <c r="GC989" s="39" t="e">
        <f t="shared" si="2851"/>
        <v>#DIV/0!</v>
      </c>
      <c r="GD989" s="39" t="e">
        <f t="shared" si="2852"/>
        <v>#DIV/0!</v>
      </c>
      <c r="GE989" s="39" t="e">
        <f t="shared" si="2853"/>
        <v>#DIV/0!</v>
      </c>
      <c r="GF989" s="39" t="e">
        <f t="shared" si="2854"/>
        <v>#DIV/0!</v>
      </c>
      <c r="GG989" s="39" t="e">
        <f t="shared" si="2855"/>
        <v>#DIV/0!</v>
      </c>
      <c r="GH989" s="39" t="e">
        <f t="shared" si="2856"/>
        <v>#DIV/0!</v>
      </c>
      <c r="GI989" s="39"/>
      <c r="GJ989" s="39" t="e">
        <f t="shared" si="2857"/>
        <v>#DIV/0!</v>
      </c>
      <c r="GK989" s="39" t="e">
        <f t="shared" si="2858"/>
        <v>#DIV/0!</v>
      </c>
      <c r="GL989" s="39" t="e">
        <f t="shared" si="2859"/>
        <v>#DIV/0!</v>
      </c>
      <c r="GM989" s="39" t="e">
        <f t="shared" si="2860"/>
        <v>#DIV/0!</v>
      </c>
      <c r="GN989" s="39" t="e">
        <f t="shared" si="2861"/>
        <v>#DIV/0!</v>
      </c>
      <c r="GO989" s="57"/>
      <c r="GP989" s="57" t="e">
        <f t="shared" si="2862"/>
        <v>#DIV/0!</v>
      </c>
      <c r="GQ989" s="59" t="e">
        <f t="shared" si="2863"/>
        <v>#DIV/0!</v>
      </c>
      <c r="GR989" s="41" t="e">
        <f t="shared" si="2864"/>
        <v>#DIV/0!</v>
      </c>
      <c r="GS989" s="57" t="e">
        <f t="shared" si="2865"/>
        <v>#DIV/0!</v>
      </c>
      <c r="GT989" s="57" t="e">
        <f t="shared" si="2866"/>
        <v>#DIV/0!</v>
      </c>
      <c r="GU989" s="57" t="e">
        <f t="shared" si="2867"/>
        <v>#DIV/0!</v>
      </c>
      <c r="GV989" s="57"/>
      <c r="GW989" s="42" t="e">
        <f t="shared" si="2868"/>
        <v>#DIV/0!</v>
      </c>
      <c r="GX989" s="42" t="e">
        <f t="shared" si="2869"/>
        <v>#DIV/0!</v>
      </c>
      <c r="GY989" s="42" t="e">
        <f t="shared" si="2870"/>
        <v>#DIV/0!</v>
      </c>
      <c r="GZ989" s="57"/>
      <c r="HA989" s="2" t="e">
        <f t="shared" si="2871"/>
        <v>#DIV/0!</v>
      </c>
      <c r="HB989" s="2" t="e">
        <f t="shared" si="2872"/>
        <v>#DIV/0!</v>
      </c>
      <c r="HC989" s="2" t="e">
        <f t="shared" si="2873"/>
        <v>#DIV/0!</v>
      </c>
      <c r="HD989" s="2" t="e">
        <f t="shared" si="2874"/>
        <v>#DIV/0!</v>
      </c>
      <c r="HE989" s="2" t="e">
        <f t="shared" si="2875"/>
        <v>#DIV/0!</v>
      </c>
      <c r="HF989" s="2" t="e">
        <f t="shared" si="2876"/>
        <v>#DIV/0!</v>
      </c>
      <c r="HG989" s="2" t="e">
        <f t="shared" si="2877"/>
        <v>#DIV/0!</v>
      </c>
      <c r="HH989" s="2" t="e">
        <f t="shared" si="2878"/>
        <v>#DIV/0!</v>
      </c>
      <c r="HI989" s="2" t="e">
        <f t="shared" si="2879"/>
        <v>#DIV/0!</v>
      </c>
      <c r="HJ989" s="11" t="e">
        <f t="shared" si="2880"/>
        <v>#DIV/0!</v>
      </c>
      <c r="HK989" s="60" t="e">
        <f t="shared" si="2881"/>
        <v>#DIV/0!</v>
      </c>
      <c r="HL989" s="57"/>
      <c r="HM989" s="57" t="e">
        <f t="shared" si="2882"/>
        <v>#DIV/0!</v>
      </c>
      <c r="HN989" s="57" t="e">
        <f t="shared" si="2883"/>
        <v>#DIV/0!</v>
      </c>
      <c r="HO989" s="57" t="e">
        <f t="shared" si="2884"/>
        <v>#DIV/0!</v>
      </c>
      <c r="HP989" s="57" t="e">
        <f t="shared" si="2885"/>
        <v>#DIV/0!</v>
      </c>
      <c r="HQ989" s="57" t="e">
        <f t="shared" si="2886"/>
        <v>#DIV/0!</v>
      </c>
      <c r="HR989" s="57"/>
      <c r="HS989" s="57" t="e">
        <f t="shared" si="2887"/>
        <v>#DIV/0!</v>
      </c>
      <c r="HT989" s="57" t="e">
        <f t="shared" si="2888"/>
        <v>#DIV/0!</v>
      </c>
      <c r="HU989" s="57" t="e">
        <f t="shared" si="2889"/>
        <v>#DIV/0!</v>
      </c>
      <c r="HV989" s="57" t="e">
        <f t="shared" si="2890"/>
        <v>#DIV/0!</v>
      </c>
      <c r="HW989" s="57" t="e">
        <f t="shared" si="2891"/>
        <v>#DIV/0!</v>
      </c>
      <c r="HX989" s="57"/>
      <c r="HY989" s="57" t="e">
        <f t="shared" si="2892"/>
        <v>#DIV/0!</v>
      </c>
      <c r="HZ989" s="57" t="e">
        <f t="shared" si="2893"/>
        <v>#DIV/0!</v>
      </c>
      <c r="IA989" s="57"/>
      <c r="IB989" s="61">
        <f t="shared" si="2894"/>
        <v>0</v>
      </c>
      <c r="IC989" s="57" t="str">
        <f t="shared" si="2895"/>
        <v/>
      </c>
      <c r="ID989" s="42"/>
      <c r="IE989" s="2" t="str">
        <f t="shared" si="2896"/>
        <v/>
      </c>
      <c r="IF989" s="60" t="e">
        <f t="shared" si="2897"/>
        <v>#DIV/0!</v>
      </c>
      <c r="IG989" s="60" t="str">
        <f t="shared" si="2898"/>
        <v/>
      </c>
      <c r="IH989" s="60" t="str">
        <f t="shared" si="2899"/>
        <v>zinco-</v>
      </c>
      <c r="II989" s="60" t="str">
        <f t="shared" si="2900"/>
        <v>mangano-</v>
      </c>
      <c r="IJ989" s="60" t="e">
        <f t="shared" si="2901"/>
        <v>#DIV/0!</v>
      </c>
      <c r="IK989" s="60" t="e">
        <f t="shared" si="2902"/>
        <v>#DIV/0!</v>
      </c>
      <c r="IL989" s="60" t="e">
        <f t="shared" si="2903"/>
        <v>#DIV/0!</v>
      </c>
      <c r="IM989" s="60" t="e">
        <f t="shared" si="2904"/>
        <v>#DIV/0!</v>
      </c>
      <c r="IN989" s="60" t="str">
        <f t="shared" si="2905"/>
        <v/>
      </c>
      <c r="IO989" s="60" t="str">
        <f t="shared" si="2906"/>
        <v/>
      </c>
      <c r="IP989" s="57"/>
      <c r="IQ989" s="57" t="str">
        <f t="shared" si="2907"/>
        <v>ERROR!!</v>
      </c>
    </row>
    <row r="990" spans="24:251">
      <c r="X990" s="29">
        <f t="shared" si="2908"/>
        <v>0</v>
      </c>
      <c r="Y990" s="29">
        <f t="shared" si="2909"/>
        <v>0</v>
      </c>
      <c r="Z990" s="29" t="e">
        <f t="shared" si="2910"/>
        <v>#DIV/0!</v>
      </c>
      <c r="AA990" s="29" t="e">
        <f t="shared" si="2911"/>
        <v>#DIV/0!</v>
      </c>
      <c r="AB990" s="29" t="e">
        <f t="shared" si="2912"/>
        <v>#DIV/0!</v>
      </c>
      <c r="AC990" s="29" t="e">
        <f t="shared" si="2913"/>
        <v>#DIV/0!</v>
      </c>
      <c r="AF990" s="23">
        <v>60.084299999999999</v>
      </c>
      <c r="AG990" s="23">
        <v>79.878799999999998</v>
      </c>
      <c r="AH990" s="23">
        <v>101.96120000000001</v>
      </c>
      <c r="AI990" s="23">
        <v>151.99039999999999</v>
      </c>
      <c r="AJ990" s="23">
        <v>159.69</v>
      </c>
      <c r="AK990" s="23">
        <v>71.846400000000003</v>
      </c>
      <c r="AL990" s="23">
        <v>70.9375</v>
      </c>
      <c r="AM990" s="23">
        <v>40.304400000000001</v>
      </c>
      <c r="AN990" s="23">
        <v>56.077399999999997</v>
      </c>
      <c r="AO990" s="23">
        <v>61.978999999999999</v>
      </c>
      <c r="AP990" s="23">
        <v>94.195999999999998</v>
      </c>
      <c r="AQ990" s="23">
        <v>18.998000000000001</v>
      </c>
      <c r="AR990" s="23">
        <v>35.450000000000003</v>
      </c>
      <c r="AS990" s="23">
        <v>29.88</v>
      </c>
      <c r="AT990" s="23">
        <v>74.691999999999993</v>
      </c>
      <c r="AU990" s="23">
        <v>81.39</v>
      </c>
      <c r="AX990" s="54">
        <f t="shared" si="2768"/>
        <v>0</v>
      </c>
      <c r="AY990" s="54">
        <f t="shared" si="2769"/>
        <v>0</v>
      </c>
      <c r="AZ990" s="54">
        <f t="shared" si="2770"/>
        <v>0</v>
      </c>
      <c r="BA990" s="54">
        <f t="shared" si="2771"/>
        <v>0</v>
      </c>
      <c r="BB990" s="54">
        <f t="shared" si="2772"/>
        <v>0</v>
      </c>
      <c r="BC990" s="54">
        <f t="shared" si="2773"/>
        <v>0</v>
      </c>
      <c r="BD990" s="54">
        <f t="shared" si="2774"/>
        <v>0</v>
      </c>
      <c r="BE990" s="54">
        <f t="shared" si="2775"/>
        <v>0</v>
      </c>
      <c r="BF990" s="54">
        <f t="shared" si="2776"/>
        <v>0</v>
      </c>
      <c r="BG990" s="54">
        <f t="shared" si="2777"/>
        <v>0</v>
      </c>
      <c r="BH990" s="54">
        <f t="shared" si="2778"/>
        <v>0</v>
      </c>
      <c r="BI990" s="54">
        <f t="shared" si="2779"/>
        <v>0</v>
      </c>
      <c r="BJ990" s="54">
        <f t="shared" si="2780"/>
        <v>0</v>
      </c>
      <c r="BK990" s="54">
        <f t="shared" si="2781"/>
        <v>0</v>
      </c>
      <c r="BL990" s="54">
        <f t="shared" si="2782"/>
        <v>0</v>
      </c>
      <c r="BM990" s="42"/>
      <c r="BO990" s="54">
        <f>'Norm-coeff'!$C$2+$AX990*'Norm-coeff'!$D$2+$AY990*'Norm-coeff'!$E$2+$AZ990*'Norm-coeff'!$F$2+$BA990*'Norm-coeff'!$G$2+$BB990*'Norm-coeff'!$H$2+$BC990*'Norm-coeff'!$I$2+$BD990*'Norm-coeff'!$J$2+$BE990*'Norm-coeff'!$K$2+$BF990*'Norm-coeff'!$L$2+$BG990*'Norm-coeff'!$M$2+$BH990*'Norm-coeff'!$N$2+$BI990*'Norm-coeff'!$O$2</f>
        <v>5.4045421474420303</v>
      </c>
      <c r="BP990" s="54">
        <f>'Norm-coeff'!$C$3+$AX990*'Norm-coeff'!$D$3+$AY990*'Norm-coeff'!$E$3+$AZ990*'Norm-coeff'!$F$3+$BA990*'Norm-coeff'!$G$3+$BB990*'Norm-coeff'!$H$3+$BC990*'Norm-coeff'!$I$3+$BD990*'Norm-coeff'!$J$3+$BE990*'Norm-coeff'!$K$3+$BF990*'Norm-coeff'!$L$3+$BG990*'Norm-coeff'!$M$3+$BH990*'Norm-coeff'!$N$3+$BI990*'Norm-coeff'!$O$3</f>
        <v>3.15319116612705</v>
      </c>
      <c r="BQ990" s="54">
        <f>'Norm-coeff'!$C$4+$AX990*'Norm-coeff'!$D$4+$AY990*'Norm-coeff'!$E$4+$AZ990*'Norm-coeff'!$F$4+$BA990*'Norm-coeff'!$G$4+$BB990*'Norm-coeff'!$H$4+$BC990*'Norm-coeff'!$I$4+$BD990*'Norm-coeff'!$J$4+$BE990*'Norm-coeff'!$K$4+$BF990*'Norm-coeff'!$L$4+$BG990*'Norm-coeff'!$M$4+$BH990*'Norm-coeff'!$N$4+$BI990*'Norm-coeff'!$O$4</f>
        <v>1.42115649462768</v>
      </c>
      <c r="BR990" s="54">
        <f>'Norm-coeff'!$C$5+$AX990*'Norm-coeff'!$D$5+$AY990*'Norm-coeff'!$E$5+$AZ990*'Norm-coeff'!$F$5+$BA990*'Norm-coeff'!$G$5+$BB990*'Norm-coeff'!$H$5+$BC990*'Norm-coeff'!$I$5+$BD990*'Norm-coeff'!$J$5+$BE990*'Norm-coeff'!$K$5+$BF990*'Norm-coeff'!$L$5+$BG990*'Norm-coeff'!$M$5+$BH990*'Norm-coeff'!$N$5+$BI990*'Norm-coeff'!$O$5</f>
        <v>1.0553329241296201</v>
      </c>
      <c r="BS990" s="54">
        <f>'Norm-coeff'!$C$6+$AX990*'Norm-coeff'!$D$6+$AY990*'Norm-coeff'!$E$6+$AZ990*'Norm-coeff'!$F$6+$BA990*'Norm-coeff'!$G$6+$BB990*'Norm-coeff'!$H$6+$BC990*'Norm-coeff'!$I$6+$BD990*'Norm-coeff'!$J$6+$BE990*'Norm-coeff'!$K$6+$BF990*'Norm-coeff'!$L$6+$BG990*'Norm-coeff'!$M$6+$BH990*'Norm-coeff'!$N$6+$BI990*'Norm-coeff'!$O$6</f>
        <v>-1.48700885495103E-2</v>
      </c>
      <c r="BT990" s="54">
        <f>'Norm-coeff'!$C$7+$AX990*'Norm-coeff'!$D$7+$AY990*'Norm-coeff'!$E$7+$AZ990*'Norm-coeff'!$F$7+$BA990*'Norm-coeff'!$G$7+$BB990*'Norm-coeff'!$H$7+$BC990*'Norm-coeff'!$I$7+$BD990*'Norm-coeff'!$J$7+$BE990*'Norm-coeff'!$K$7+$BF990*'Norm-coeff'!$L$7+$BG990*'Norm-coeff'!$M$7+$BH990*'Norm-coeff'!$N$7+$BI990*'Norm-coeff'!$O$7</f>
        <v>2.0907583608832998</v>
      </c>
      <c r="BU990" s="54">
        <f>'Norm-coeff'!$C$8+$AX990*'Norm-coeff'!$D$8+$AY990*'Norm-coeff'!$E$8+$AZ990*'Norm-coeff'!$F$8+$BA990*'Norm-coeff'!$G$8+$BB990*'Norm-coeff'!$H$8+$BC990*'Norm-coeff'!$I$8+$BD990*'Norm-coeff'!$J$8+$BE990*'Norm-coeff'!$K$8+$BF990*'Norm-coeff'!$L$8+$BG990*'Norm-coeff'!$M$8+$BH990*'Norm-coeff'!$N$8+$BI990*'Norm-coeff'!$O$8</f>
        <v>0.65894159836244504</v>
      </c>
      <c r="BV990" s="54">
        <f>'Norm-coeff'!$C$9+$AX990*'Norm-coeff'!$D$9+$AY990*'Norm-coeff'!$E$9+$AZ990*'Norm-coeff'!$F$9+$BA990*'Norm-coeff'!$G$9+$BB990*'Norm-coeff'!$H$9+$BC990*'Norm-coeff'!$I$9+$BD990*'Norm-coeff'!$J$9+$BE990*'Norm-coeff'!$K$9+$BF990*'Norm-coeff'!$L$9+$BG990*'Norm-coeff'!$M$9+$BH990*'Norm-coeff'!$N$9+$BI990*'Norm-coeff'!$O$9</f>
        <v>1.48961085014701</v>
      </c>
      <c r="BW990" s="54">
        <f>'Norm-coeff'!$C$10+$AX990*'Norm-coeff'!$D$10+$AY990*'Norm-coeff'!$E$10+$AZ990*'Norm-coeff'!$F$10+$BA990*'Norm-coeff'!$G$10+$BB990*'Norm-coeff'!$H$10+$BC990*'Norm-coeff'!$I$10+$BD990*'Norm-coeff'!$J$10+$BE990*'Norm-coeff'!$K$10+$BF990*'Norm-coeff'!$L$10+$BG990*'Norm-coeff'!$M$10+$BH990*'Norm-coeff'!$N$10+$BI990*'Norm-coeff'!$O$10</f>
        <v>1.42058735749591</v>
      </c>
      <c r="BX990" s="54">
        <f>'Norm-coeff'!$C$11+$AX990*'Norm-coeff'!$D$11+$AY990*'Norm-coeff'!$E$11+$AZ990*'Norm-coeff'!$F$11+$BA990*'Norm-coeff'!$G$11+$BB990*'Norm-coeff'!$H$11+$BC990*'Norm-coeff'!$I$11+$BD990*'Norm-coeff'!$J$11+$BE990*'Norm-coeff'!$K$11+$BF990*'Norm-coeff'!$L$11+$BG990*'Norm-coeff'!$M$11+$BH990*'Norm-coeff'!$N$11+$BI990*'Norm-coeff'!$O$11</f>
        <v>0.221233014421479</v>
      </c>
      <c r="BY990" s="54">
        <f>'Norm-coeff'!$C$12+$AX990*'Norm-coeff'!$D$12+$AY990*'Norm-coeff'!$E$12+$AZ990*'Norm-coeff'!$F$12+$BA990*'Norm-coeff'!$G$12+$BB990*'Norm-coeff'!$H$12+$BC990*'Norm-coeff'!$I$12+$BD990*'Norm-coeff'!$J$12+$BE990*'Norm-coeff'!$K$12+$BF990*'Norm-coeff'!$L$12+$BG990*'Norm-coeff'!$M$12+$BH990*'Norm-coeff'!$N$12+$BI990*'Norm-coeff'!$O$12</f>
        <v>0.283527502056037</v>
      </c>
      <c r="BZ990" s="54">
        <f>'Norm-coeff'!$C$13+$AX990*'Norm-coeff'!$D$13+$AY990*'Norm-coeff'!$E$13+$AZ990*'Norm-coeff'!$F$13+$BA990*'Norm-coeff'!$G$13+$BB990*'Norm-coeff'!$H$13+$BC990*'Norm-coeff'!$I$13+$BD990*'Norm-coeff'!$J$13+$BE990*'Norm-coeff'!$K$13+$BF990*'Norm-coeff'!$L$13+$BG990*'Norm-coeff'!$M$13+$BH990*'Norm-coeff'!$N$13+$BI990*'Norm-coeff'!$O$13</f>
        <v>-4.1864930554451202E-2</v>
      </c>
      <c r="CA990" s="54">
        <f>'Norm-coeff'!$C$14+$AX990*'Norm-coeff'!$D$14+$AY990*'Norm-coeff'!$E$14+$AZ990*'Norm-coeff'!$F$14+$BA990*'Norm-coeff'!$G$14+$BB990*'Norm-coeff'!$H$14+$BC990*'Norm-coeff'!$I$14+$BD990*'Norm-coeff'!$J$14+$BE990*'Norm-coeff'!$K$14+$BF990*'Norm-coeff'!$L$14+$BG990*'Norm-coeff'!$M$14+$BH990*'Norm-coeff'!$N$14+$BI990*'Norm-coeff'!$O$14</f>
        <v>4.2526983164477103</v>
      </c>
      <c r="CC990" s="54">
        <f t="shared" si="2783"/>
        <v>0</v>
      </c>
      <c r="CG990" s="54">
        <f t="shared" si="2784"/>
        <v>0</v>
      </c>
      <c r="CH990" s="54">
        <f t="shared" si="2767"/>
        <v>0</v>
      </c>
      <c r="CI990" s="54">
        <f t="shared" si="2785"/>
        <v>0</v>
      </c>
      <c r="CJ990" s="56">
        <f t="shared" si="2786"/>
        <v>0</v>
      </c>
      <c r="CK990" s="54">
        <f t="shared" si="2787"/>
        <v>0</v>
      </c>
      <c r="CL990" s="54">
        <f t="shared" si="2788"/>
        <v>0</v>
      </c>
      <c r="CM990" s="54">
        <f t="shared" si="2789"/>
        <v>0</v>
      </c>
      <c r="CN990" s="54">
        <f t="shared" si="2790"/>
        <v>0</v>
      </c>
      <c r="CO990" s="54">
        <f t="shared" si="2791"/>
        <v>0</v>
      </c>
      <c r="CP990" s="54">
        <f t="shared" si="2792"/>
        <v>0</v>
      </c>
      <c r="CQ990" s="54">
        <f t="shared" si="2793"/>
        <v>0</v>
      </c>
      <c r="CR990" s="54">
        <f t="shared" si="2794"/>
        <v>0</v>
      </c>
      <c r="CS990" s="54">
        <f t="shared" si="2795"/>
        <v>0</v>
      </c>
      <c r="CU990" s="54">
        <f t="shared" si="2796"/>
        <v>0</v>
      </c>
      <c r="CV990" s="54">
        <f t="shared" si="2797"/>
        <v>0</v>
      </c>
      <c r="CW990" s="54">
        <f t="shared" si="2798"/>
        <v>0</v>
      </c>
      <c r="CX990" s="54">
        <f t="shared" si="2799"/>
        <v>0</v>
      </c>
      <c r="CZ990" s="54">
        <f t="shared" si="2800"/>
        <v>0</v>
      </c>
      <c r="DA990" s="54">
        <f t="shared" si="2801"/>
        <v>0</v>
      </c>
      <c r="DB990" s="54">
        <f t="shared" si="2802"/>
        <v>0</v>
      </c>
      <c r="DC990" s="54">
        <f t="shared" si="2803"/>
        <v>0</v>
      </c>
      <c r="DD990" s="54">
        <f t="shared" si="2804"/>
        <v>0</v>
      </c>
      <c r="DE990" s="54">
        <f t="shared" si="2805"/>
        <v>0</v>
      </c>
      <c r="DF990" s="54">
        <f t="shared" si="2806"/>
        <v>0</v>
      </c>
      <c r="DG990" s="54">
        <f t="shared" si="2807"/>
        <v>2</v>
      </c>
      <c r="DH990" s="71">
        <f t="shared" si="2808"/>
        <v>0</v>
      </c>
      <c r="DI990" s="71">
        <f t="shared" si="2809"/>
        <v>0</v>
      </c>
      <c r="DJ990" s="54">
        <f t="shared" si="2810"/>
        <v>0</v>
      </c>
      <c r="DK990" s="54">
        <f t="shared" si="2811"/>
        <v>2</v>
      </c>
      <c r="DL990" s="4">
        <f t="shared" si="2741"/>
        <v>0</v>
      </c>
      <c r="DM990" s="3">
        <f t="shared" si="2812"/>
        <v>0</v>
      </c>
      <c r="DN990" s="3">
        <f t="shared" si="2813"/>
        <v>0</v>
      </c>
      <c r="DO990" s="4" t="e">
        <f t="shared" si="2814"/>
        <v>#DIV/0!</v>
      </c>
      <c r="DP990" s="57"/>
      <c r="DQ990" s="57"/>
      <c r="DR990" s="56">
        <f t="shared" si="2742"/>
        <v>2</v>
      </c>
      <c r="DS990" s="56">
        <f t="shared" si="2743"/>
        <v>0</v>
      </c>
      <c r="DT990" s="38">
        <f t="shared" si="2744"/>
        <v>0</v>
      </c>
      <c r="DU990" s="38">
        <f t="shared" si="2815"/>
        <v>2</v>
      </c>
      <c r="DV990" s="38">
        <f t="shared" si="2745"/>
        <v>0</v>
      </c>
      <c r="DW990" s="39">
        <f t="shared" si="2746"/>
        <v>0</v>
      </c>
      <c r="DX990" s="39">
        <f t="shared" si="2747"/>
        <v>0</v>
      </c>
      <c r="DY990" s="39">
        <f t="shared" si="2748"/>
        <v>0</v>
      </c>
      <c r="DZ990" s="39">
        <f t="shared" si="2749"/>
        <v>0</v>
      </c>
      <c r="EA990" s="39">
        <f t="shared" si="2750"/>
        <v>0</v>
      </c>
      <c r="EB990" s="37" t="e">
        <f t="shared" si="2816"/>
        <v>#DIV/0!</v>
      </c>
      <c r="EC990" s="37" t="e">
        <f t="shared" si="2817"/>
        <v>#DIV/0!</v>
      </c>
      <c r="ED990" s="37" t="e">
        <f t="shared" si="2818"/>
        <v>#DIV/0!</v>
      </c>
      <c r="EE990" s="37" t="e">
        <f t="shared" si="2819"/>
        <v>#DIV/0!</v>
      </c>
      <c r="EF990" s="39" t="e">
        <f t="shared" si="2820"/>
        <v>#DIV/0!</v>
      </c>
      <c r="EG990" s="37" t="e">
        <f t="shared" si="2821"/>
        <v>#DIV/0!</v>
      </c>
      <c r="EH990" s="37" t="e">
        <f t="shared" si="2822"/>
        <v>#DIV/0!</v>
      </c>
      <c r="EI990" s="11" t="b">
        <f t="shared" si="2823"/>
        <v>1</v>
      </c>
      <c r="EJ990" s="11" t="b">
        <f t="shared" si="2824"/>
        <v>0</v>
      </c>
      <c r="EK990" s="39" t="e">
        <f t="shared" si="2825"/>
        <v>#DIV/0!</v>
      </c>
      <c r="EL990" s="39" t="e">
        <f t="shared" si="2826"/>
        <v>#DIV/0!</v>
      </c>
      <c r="EM990" s="39" t="e">
        <f t="shared" si="2827"/>
        <v>#DIV/0!</v>
      </c>
      <c r="EN990" s="39" t="e">
        <f t="shared" si="2828"/>
        <v>#DIV/0!</v>
      </c>
      <c r="EO990" s="39" t="e">
        <f t="shared" si="2829"/>
        <v>#DIV/0!</v>
      </c>
      <c r="EP990" s="39" t="e">
        <f t="shared" si="2830"/>
        <v>#DIV/0!</v>
      </c>
      <c r="EQ990" s="39" t="e">
        <f t="shared" si="2831"/>
        <v>#DIV/0!</v>
      </c>
      <c r="ER990" s="39" t="e">
        <f t="shared" si="2832"/>
        <v>#DIV/0!</v>
      </c>
      <c r="ES990" s="58" t="str">
        <f t="shared" si="2833"/>
        <v>(OH,F,Cl)-dominate amphibole</v>
      </c>
      <c r="ET990" s="58" t="e">
        <f t="shared" si="2834"/>
        <v>#N/A</v>
      </c>
      <c r="EU990" s="56">
        <f t="shared" si="2751"/>
        <v>0</v>
      </c>
      <c r="EV990" s="56">
        <f t="shared" si="2752"/>
        <v>0</v>
      </c>
      <c r="EW990" s="56">
        <f t="shared" si="2753"/>
        <v>0</v>
      </c>
      <c r="EX990" s="56">
        <f t="shared" si="2754"/>
        <v>0</v>
      </c>
      <c r="EY990" s="56">
        <f t="shared" si="2755"/>
        <v>0</v>
      </c>
      <c r="EZ990" s="56">
        <f t="shared" si="2756"/>
        <v>0</v>
      </c>
      <c r="FA990" s="39">
        <f t="shared" si="2757"/>
        <v>0</v>
      </c>
      <c r="FB990" s="39">
        <f t="shared" si="2758"/>
        <v>0</v>
      </c>
      <c r="FC990" s="54">
        <f t="shared" si="2759"/>
        <v>0</v>
      </c>
      <c r="FD990" s="54">
        <f t="shared" si="2760"/>
        <v>0</v>
      </c>
      <c r="FE990" s="39">
        <f t="shared" si="2761"/>
        <v>0</v>
      </c>
      <c r="FF990" s="54">
        <f t="shared" si="2762"/>
        <v>0</v>
      </c>
      <c r="FG990" s="39">
        <f t="shared" si="2763"/>
        <v>0</v>
      </c>
      <c r="FH990" s="39">
        <f t="shared" si="2835"/>
        <v>0</v>
      </c>
      <c r="FI990" s="39">
        <f t="shared" si="2836"/>
        <v>0</v>
      </c>
      <c r="FJ990" s="39">
        <f t="shared" si="2837"/>
        <v>0</v>
      </c>
      <c r="FK990" s="39" t="e">
        <f t="shared" si="2838"/>
        <v>#DIV/0!</v>
      </c>
      <c r="FL990" s="39" t="e">
        <f t="shared" si="2839"/>
        <v>#DIV/0!</v>
      </c>
      <c r="FM990" s="39" t="e">
        <f t="shared" si="2840"/>
        <v>#DIV/0!</v>
      </c>
      <c r="FN990" s="39">
        <f t="shared" si="2841"/>
        <v>1</v>
      </c>
      <c r="FO990" s="39">
        <f t="shared" si="2764"/>
        <v>0</v>
      </c>
      <c r="FP990" s="39">
        <f t="shared" si="2765"/>
        <v>0</v>
      </c>
      <c r="FQ990" s="39">
        <f t="shared" si="2766"/>
        <v>0</v>
      </c>
      <c r="FR990" s="39">
        <f t="shared" si="2842"/>
        <v>0</v>
      </c>
      <c r="FS990" s="39">
        <f t="shared" si="2843"/>
        <v>0</v>
      </c>
      <c r="FU990" s="39" t="e">
        <f t="shared" si="2844"/>
        <v>#DIV/0!</v>
      </c>
      <c r="FV990" s="39" t="e">
        <f t="shared" si="2845"/>
        <v>#DIV/0!</v>
      </c>
      <c r="FW990" s="39" t="e">
        <f t="shared" si="2846"/>
        <v>#DIV/0!</v>
      </c>
      <c r="FY990" s="39" t="e">
        <f t="shared" si="2847"/>
        <v>#DIV/0!</v>
      </c>
      <c r="FZ990" s="39" t="e">
        <f t="shared" si="2848"/>
        <v>#DIV/0!</v>
      </c>
      <c r="GA990" s="39" t="e">
        <f t="shared" si="2849"/>
        <v>#DIV/0!</v>
      </c>
      <c r="GB990" s="39" t="e">
        <f t="shared" si="2850"/>
        <v>#DIV/0!</v>
      </c>
      <c r="GC990" s="39" t="e">
        <f t="shared" si="2851"/>
        <v>#DIV/0!</v>
      </c>
      <c r="GD990" s="39" t="e">
        <f t="shared" si="2852"/>
        <v>#DIV/0!</v>
      </c>
      <c r="GE990" s="39" t="e">
        <f t="shared" si="2853"/>
        <v>#DIV/0!</v>
      </c>
      <c r="GF990" s="39" t="e">
        <f t="shared" si="2854"/>
        <v>#DIV/0!</v>
      </c>
      <c r="GG990" s="39" t="e">
        <f t="shared" si="2855"/>
        <v>#DIV/0!</v>
      </c>
      <c r="GH990" s="39" t="e">
        <f t="shared" si="2856"/>
        <v>#DIV/0!</v>
      </c>
      <c r="GI990" s="39"/>
      <c r="GJ990" s="39" t="e">
        <f t="shared" si="2857"/>
        <v>#DIV/0!</v>
      </c>
      <c r="GK990" s="39" t="e">
        <f t="shared" si="2858"/>
        <v>#DIV/0!</v>
      </c>
      <c r="GL990" s="39" t="e">
        <f t="shared" si="2859"/>
        <v>#DIV/0!</v>
      </c>
      <c r="GM990" s="39" t="e">
        <f t="shared" si="2860"/>
        <v>#DIV/0!</v>
      </c>
      <c r="GN990" s="39" t="e">
        <f t="shared" si="2861"/>
        <v>#DIV/0!</v>
      </c>
      <c r="GO990" s="57"/>
      <c r="GP990" s="57" t="e">
        <f t="shared" si="2862"/>
        <v>#DIV/0!</v>
      </c>
      <c r="GQ990" s="59" t="e">
        <f t="shared" si="2863"/>
        <v>#DIV/0!</v>
      </c>
      <c r="GR990" s="41" t="e">
        <f t="shared" si="2864"/>
        <v>#DIV/0!</v>
      </c>
      <c r="GS990" s="57" t="e">
        <f t="shared" si="2865"/>
        <v>#DIV/0!</v>
      </c>
      <c r="GT990" s="57" t="e">
        <f t="shared" si="2866"/>
        <v>#DIV/0!</v>
      </c>
      <c r="GU990" s="57" t="e">
        <f t="shared" si="2867"/>
        <v>#DIV/0!</v>
      </c>
      <c r="GV990" s="57"/>
      <c r="GW990" s="42" t="e">
        <f t="shared" si="2868"/>
        <v>#DIV/0!</v>
      </c>
      <c r="GX990" s="42" t="e">
        <f t="shared" si="2869"/>
        <v>#DIV/0!</v>
      </c>
      <c r="GY990" s="42" t="e">
        <f t="shared" si="2870"/>
        <v>#DIV/0!</v>
      </c>
      <c r="GZ990" s="57"/>
      <c r="HA990" s="2" t="e">
        <f t="shared" si="2871"/>
        <v>#DIV/0!</v>
      </c>
      <c r="HB990" s="2" t="e">
        <f t="shared" si="2872"/>
        <v>#DIV/0!</v>
      </c>
      <c r="HC990" s="2" t="e">
        <f t="shared" si="2873"/>
        <v>#DIV/0!</v>
      </c>
      <c r="HD990" s="2" t="e">
        <f t="shared" si="2874"/>
        <v>#DIV/0!</v>
      </c>
      <c r="HE990" s="2" t="e">
        <f t="shared" si="2875"/>
        <v>#DIV/0!</v>
      </c>
      <c r="HF990" s="2" t="e">
        <f t="shared" si="2876"/>
        <v>#DIV/0!</v>
      </c>
      <c r="HG990" s="2" t="e">
        <f t="shared" si="2877"/>
        <v>#DIV/0!</v>
      </c>
      <c r="HH990" s="2" t="e">
        <f t="shared" si="2878"/>
        <v>#DIV/0!</v>
      </c>
      <c r="HI990" s="2" t="e">
        <f t="shared" si="2879"/>
        <v>#DIV/0!</v>
      </c>
      <c r="HJ990" s="11" t="e">
        <f t="shared" si="2880"/>
        <v>#DIV/0!</v>
      </c>
      <c r="HK990" s="60" t="e">
        <f t="shared" si="2881"/>
        <v>#DIV/0!</v>
      </c>
      <c r="HL990" s="57"/>
      <c r="HM990" s="57" t="e">
        <f t="shared" si="2882"/>
        <v>#DIV/0!</v>
      </c>
      <c r="HN990" s="57" t="e">
        <f t="shared" si="2883"/>
        <v>#DIV/0!</v>
      </c>
      <c r="HO990" s="57" t="e">
        <f t="shared" si="2884"/>
        <v>#DIV/0!</v>
      </c>
      <c r="HP990" s="57" t="e">
        <f t="shared" si="2885"/>
        <v>#DIV/0!</v>
      </c>
      <c r="HQ990" s="57" t="e">
        <f t="shared" si="2886"/>
        <v>#DIV/0!</v>
      </c>
      <c r="HR990" s="57"/>
      <c r="HS990" s="57" t="e">
        <f t="shared" si="2887"/>
        <v>#DIV/0!</v>
      </c>
      <c r="HT990" s="57" t="e">
        <f t="shared" si="2888"/>
        <v>#DIV/0!</v>
      </c>
      <c r="HU990" s="57" t="e">
        <f t="shared" si="2889"/>
        <v>#DIV/0!</v>
      </c>
      <c r="HV990" s="57" t="e">
        <f t="shared" si="2890"/>
        <v>#DIV/0!</v>
      </c>
      <c r="HW990" s="57" t="e">
        <f t="shared" si="2891"/>
        <v>#DIV/0!</v>
      </c>
      <c r="HX990" s="57"/>
      <c r="HY990" s="57" t="e">
        <f t="shared" si="2892"/>
        <v>#DIV/0!</v>
      </c>
      <c r="HZ990" s="57" t="e">
        <f t="shared" si="2893"/>
        <v>#DIV/0!</v>
      </c>
      <c r="IA990" s="57"/>
      <c r="IB990" s="61">
        <f t="shared" si="2894"/>
        <v>0</v>
      </c>
      <c r="IC990" s="57" t="str">
        <f t="shared" si="2895"/>
        <v/>
      </c>
      <c r="ID990" s="42"/>
      <c r="IE990" s="2" t="str">
        <f t="shared" si="2896"/>
        <v/>
      </c>
      <c r="IF990" s="60" t="e">
        <f t="shared" si="2897"/>
        <v>#DIV/0!</v>
      </c>
      <c r="IG990" s="60" t="str">
        <f t="shared" si="2898"/>
        <v/>
      </c>
      <c r="IH990" s="60" t="str">
        <f t="shared" si="2899"/>
        <v>zinco-</v>
      </c>
      <c r="II990" s="60" t="str">
        <f t="shared" si="2900"/>
        <v>mangano-</v>
      </c>
      <c r="IJ990" s="60" t="e">
        <f t="shared" si="2901"/>
        <v>#DIV/0!</v>
      </c>
      <c r="IK990" s="60" t="e">
        <f t="shared" si="2902"/>
        <v>#DIV/0!</v>
      </c>
      <c r="IL990" s="60" t="e">
        <f t="shared" si="2903"/>
        <v>#DIV/0!</v>
      </c>
      <c r="IM990" s="60" t="e">
        <f t="shared" si="2904"/>
        <v>#DIV/0!</v>
      </c>
      <c r="IN990" s="60" t="str">
        <f t="shared" si="2905"/>
        <v/>
      </c>
      <c r="IO990" s="60" t="str">
        <f t="shared" si="2906"/>
        <v/>
      </c>
      <c r="IP990" s="57"/>
      <c r="IQ990" s="57" t="str">
        <f t="shared" si="2907"/>
        <v>ERROR!!</v>
      </c>
    </row>
    <row r="991" spans="24:251">
      <c r="X991" s="29">
        <f t="shared" si="2908"/>
        <v>0</v>
      </c>
      <c r="Y991" s="29">
        <f t="shared" si="2909"/>
        <v>0</v>
      </c>
      <c r="Z991" s="29" t="e">
        <f t="shared" si="2910"/>
        <v>#DIV/0!</v>
      </c>
      <c r="AA991" s="29" t="e">
        <f t="shared" si="2911"/>
        <v>#DIV/0!</v>
      </c>
      <c r="AB991" s="29" t="e">
        <f t="shared" si="2912"/>
        <v>#DIV/0!</v>
      </c>
      <c r="AC991" s="29" t="e">
        <f t="shared" si="2913"/>
        <v>#DIV/0!</v>
      </c>
      <c r="AF991" s="23">
        <v>60.084299999999999</v>
      </c>
      <c r="AG991" s="23">
        <v>79.878799999999998</v>
      </c>
      <c r="AH991" s="23">
        <v>101.96120000000001</v>
      </c>
      <c r="AI991" s="23">
        <v>151.99039999999999</v>
      </c>
      <c r="AJ991" s="23">
        <v>159.69</v>
      </c>
      <c r="AK991" s="23">
        <v>71.846400000000003</v>
      </c>
      <c r="AL991" s="23">
        <v>70.9375</v>
      </c>
      <c r="AM991" s="23">
        <v>40.304400000000001</v>
      </c>
      <c r="AN991" s="23">
        <v>56.077399999999997</v>
      </c>
      <c r="AO991" s="23">
        <v>61.978999999999999</v>
      </c>
      <c r="AP991" s="23">
        <v>94.195999999999998</v>
      </c>
      <c r="AQ991" s="23">
        <v>18.998000000000001</v>
      </c>
      <c r="AR991" s="23">
        <v>35.450000000000003</v>
      </c>
      <c r="AS991" s="23">
        <v>29.88</v>
      </c>
      <c r="AT991" s="23">
        <v>74.691999999999993</v>
      </c>
      <c r="AU991" s="23">
        <v>81.39</v>
      </c>
      <c r="AX991" s="54">
        <f t="shared" si="2768"/>
        <v>0</v>
      </c>
      <c r="AY991" s="54">
        <f t="shared" si="2769"/>
        <v>0</v>
      </c>
      <c r="AZ991" s="54">
        <f t="shared" si="2770"/>
        <v>0</v>
      </c>
      <c r="BA991" s="54">
        <f t="shared" si="2771"/>
        <v>0</v>
      </c>
      <c r="BB991" s="54">
        <f t="shared" si="2772"/>
        <v>0</v>
      </c>
      <c r="BC991" s="54">
        <f t="shared" si="2773"/>
        <v>0</v>
      </c>
      <c r="BD991" s="54">
        <f t="shared" si="2774"/>
        <v>0</v>
      </c>
      <c r="BE991" s="54">
        <f t="shared" si="2775"/>
        <v>0</v>
      </c>
      <c r="BF991" s="54">
        <f t="shared" si="2776"/>
        <v>0</v>
      </c>
      <c r="BG991" s="54">
        <f t="shared" si="2777"/>
        <v>0</v>
      </c>
      <c r="BH991" s="54">
        <f t="shared" si="2778"/>
        <v>0</v>
      </c>
      <c r="BI991" s="54">
        <f t="shared" si="2779"/>
        <v>0</v>
      </c>
      <c r="BJ991" s="54">
        <f t="shared" si="2780"/>
        <v>0</v>
      </c>
      <c r="BK991" s="54">
        <f t="shared" si="2781"/>
        <v>0</v>
      </c>
      <c r="BL991" s="54">
        <f t="shared" si="2782"/>
        <v>0</v>
      </c>
      <c r="BM991" s="42"/>
      <c r="BO991" s="54">
        <f>'Norm-coeff'!$C$2+$AX991*'Norm-coeff'!$D$2+$AY991*'Norm-coeff'!$E$2+$AZ991*'Norm-coeff'!$F$2+$BA991*'Norm-coeff'!$G$2+$BB991*'Norm-coeff'!$H$2+$BC991*'Norm-coeff'!$I$2+$BD991*'Norm-coeff'!$J$2+$BE991*'Norm-coeff'!$K$2+$BF991*'Norm-coeff'!$L$2+$BG991*'Norm-coeff'!$M$2+$BH991*'Norm-coeff'!$N$2+$BI991*'Norm-coeff'!$O$2</f>
        <v>5.4045421474420303</v>
      </c>
      <c r="BP991" s="54">
        <f>'Norm-coeff'!$C$3+$AX991*'Norm-coeff'!$D$3+$AY991*'Norm-coeff'!$E$3+$AZ991*'Norm-coeff'!$F$3+$BA991*'Norm-coeff'!$G$3+$BB991*'Norm-coeff'!$H$3+$BC991*'Norm-coeff'!$I$3+$BD991*'Norm-coeff'!$J$3+$BE991*'Norm-coeff'!$K$3+$BF991*'Norm-coeff'!$L$3+$BG991*'Norm-coeff'!$M$3+$BH991*'Norm-coeff'!$N$3+$BI991*'Norm-coeff'!$O$3</f>
        <v>3.15319116612705</v>
      </c>
      <c r="BQ991" s="54">
        <f>'Norm-coeff'!$C$4+$AX991*'Norm-coeff'!$D$4+$AY991*'Norm-coeff'!$E$4+$AZ991*'Norm-coeff'!$F$4+$BA991*'Norm-coeff'!$G$4+$BB991*'Norm-coeff'!$H$4+$BC991*'Norm-coeff'!$I$4+$BD991*'Norm-coeff'!$J$4+$BE991*'Norm-coeff'!$K$4+$BF991*'Norm-coeff'!$L$4+$BG991*'Norm-coeff'!$M$4+$BH991*'Norm-coeff'!$N$4+$BI991*'Norm-coeff'!$O$4</f>
        <v>1.42115649462768</v>
      </c>
      <c r="BR991" s="54">
        <f>'Norm-coeff'!$C$5+$AX991*'Norm-coeff'!$D$5+$AY991*'Norm-coeff'!$E$5+$AZ991*'Norm-coeff'!$F$5+$BA991*'Norm-coeff'!$G$5+$BB991*'Norm-coeff'!$H$5+$BC991*'Norm-coeff'!$I$5+$BD991*'Norm-coeff'!$J$5+$BE991*'Norm-coeff'!$K$5+$BF991*'Norm-coeff'!$L$5+$BG991*'Norm-coeff'!$M$5+$BH991*'Norm-coeff'!$N$5+$BI991*'Norm-coeff'!$O$5</f>
        <v>1.0553329241296201</v>
      </c>
      <c r="BS991" s="54">
        <f>'Norm-coeff'!$C$6+$AX991*'Norm-coeff'!$D$6+$AY991*'Norm-coeff'!$E$6+$AZ991*'Norm-coeff'!$F$6+$BA991*'Norm-coeff'!$G$6+$BB991*'Norm-coeff'!$H$6+$BC991*'Norm-coeff'!$I$6+$BD991*'Norm-coeff'!$J$6+$BE991*'Norm-coeff'!$K$6+$BF991*'Norm-coeff'!$L$6+$BG991*'Norm-coeff'!$M$6+$BH991*'Norm-coeff'!$N$6+$BI991*'Norm-coeff'!$O$6</f>
        <v>-1.48700885495103E-2</v>
      </c>
      <c r="BT991" s="54">
        <f>'Norm-coeff'!$C$7+$AX991*'Norm-coeff'!$D$7+$AY991*'Norm-coeff'!$E$7+$AZ991*'Norm-coeff'!$F$7+$BA991*'Norm-coeff'!$G$7+$BB991*'Norm-coeff'!$H$7+$BC991*'Norm-coeff'!$I$7+$BD991*'Norm-coeff'!$J$7+$BE991*'Norm-coeff'!$K$7+$BF991*'Norm-coeff'!$L$7+$BG991*'Norm-coeff'!$M$7+$BH991*'Norm-coeff'!$N$7+$BI991*'Norm-coeff'!$O$7</f>
        <v>2.0907583608832998</v>
      </c>
      <c r="BU991" s="54">
        <f>'Norm-coeff'!$C$8+$AX991*'Norm-coeff'!$D$8+$AY991*'Norm-coeff'!$E$8+$AZ991*'Norm-coeff'!$F$8+$BA991*'Norm-coeff'!$G$8+$BB991*'Norm-coeff'!$H$8+$BC991*'Norm-coeff'!$I$8+$BD991*'Norm-coeff'!$J$8+$BE991*'Norm-coeff'!$K$8+$BF991*'Norm-coeff'!$L$8+$BG991*'Norm-coeff'!$M$8+$BH991*'Norm-coeff'!$N$8+$BI991*'Norm-coeff'!$O$8</f>
        <v>0.65894159836244504</v>
      </c>
      <c r="BV991" s="54">
        <f>'Norm-coeff'!$C$9+$AX991*'Norm-coeff'!$D$9+$AY991*'Norm-coeff'!$E$9+$AZ991*'Norm-coeff'!$F$9+$BA991*'Norm-coeff'!$G$9+$BB991*'Norm-coeff'!$H$9+$BC991*'Norm-coeff'!$I$9+$BD991*'Norm-coeff'!$J$9+$BE991*'Norm-coeff'!$K$9+$BF991*'Norm-coeff'!$L$9+$BG991*'Norm-coeff'!$M$9+$BH991*'Norm-coeff'!$N$9+$BI991*'Norm-coeff'!$O$9</f>
        <v>1.48961085014701</v>
      </c>
      <c r="BW991" s="54">
        <f>'Norm-coeff'!$C$10+$AX991*'Norm-coeff'!$D$10+$AY991*'Norm-coeff'!$E$10+$AZ991*'Norm-coeff'!$F$10+$BA991*'Norm-coeff'!$G$10+$BB991*'Norm-coeff'!$H$10+$BC991*'Norm-coeff'!$I$10+$BD991*'Norm-coeff'!$J$10+$BE991*'Norm-coeff'!$K$10+$BF991*'Norm-coeff'!$L$10+$BG991*'Norm-coeff'!$M$10+$BH991*'Norm-coeff'!$N$10+$BI991*'Norm-coeff'!$O$10</f>
        <v>1.42058735749591</v>
      </c>
      <c r="BX991" s="54">
        <f>'Norm-coeff'!$C$11+$AX991*'Norm-coeff'!$D$11+$AY991*'Norm-coeff'!$E$11+$AZ991*'Norm-coeff'!$F$11+$BA991*'Norm-coeff'!$G$11+$BB991*'Norm-coeff'!$H$11+$BC991*'Norm-coeff'!$I$11+$BD991*'Norm-coeff'!$J$11+$BE991*'Norm-coeff'!$K$11+$BF991*'Norm-coeff'!$L$11+$BG991*'Norm-coeff'!$M$11+$BH991*'Norm-coeff'!$N$11+$BI991*'Norm-coeff'!$O$11</f>
        <v>0.221233014421479</v>
      </c>
      <c r="BY991" s="54">
        <f>'Norm-coeff'!$C$12+$AX991*'Norm-coeff'!$D$12+$AY991*'Norm-coeff'!$E$12+$AZ991*'Norm-coeff'!$F$12+$BA991*'Norm-coeff'!$G$12+$BB991*'Norm-coeff'!$H$12+$BC991*'Norm-coeff'!$I$12+$BD991*'Norm-coeff'!$J$12+$BE991*'Norm-coeff'!$K$12+$BF991*'Norm-coeff'!$L$12+$BG991*'Norm-coeff'!$M$12+$BH991*'Norm-coeff'!$N$12+$BI991*'Norm-coeff'!$O$12</f>
        <v>0.283527502056037</v>
      </c>
      <c r="BZ991" s="54">
        <f>'Norm-coeff'!$C$13+$AX991*'Norm-coeff'!$D$13+$AY991*'Norm-coeff'!$E$13+$AZ991*'Norm-coeff'!$F$13+$BA991*'Norm-coeff'!$G$13+$BB991*'Norm-coeff'!$H$13+$BC991*'Norm-coeff'!$I$13+$BD991*'Norm-coeff'!$J$13+$BE991*'Norm-coeff'!$K$13+$BF991*'Norm-coeff'!$L$13+$BG991*'Norm-coeff'!$M$13+$BH991*'Norm-coeff'!$N$13+$BI991*'Norm-coeff'!$O$13</f>
        <v>-4.1864930554451202E-2</v>
      </c>
      <c r="CA991" s="54">
        <f>'Norm-coeff'!$C$14+$AX991*'Norm-coeff'!$D$14+$AY991*'Norm-coeff'!$E$14+$AZ991*'Norm-coeff'!$F$14+$BA991*'Norm-coeff'!$G$14+$BB991*'Norm-coeff'!$H$14+$BC991*'Norm-coeff'!$I$14+$BD991*'Norm-coeff'!$J$14+$BE991*'Norm-coeff'!$K$14+$BF991*'Norm-coeff'!$L$14+$BG991*'Norm-coeff'!$M$14+$BH991*'Norm-coeff'!$N$14+$BI991*'Norm-coeff'!$O$14</f>
        <v>4.2526983164477103</v>
      </c>
      <c r="CC991" s="54">
        <f t="shared" si="2783"/>
        <v>0</v>
      </c>
      <c r="CG991" s="54">
        <f t="shared" si="2784"/>
        <v>0</v>
      </c>
      <c r="CH991" s="54">
        <f t="shared" si="2767"/>
        <v>0</v>
      </c>
      <c r="CI991" s="54">
        <f t="shared" si="2785"/>
        <v>0</v>
      </c>
      <c r="CJ991" s="56">
        <f t="shared" si="2786"/>
        <v>0</v>
      </c>
      <c r="CK991" s="54">
        <f t="shared" si="2787"/>
        <v>0</v>
      </c>
      <c r="CL991" s="54">
        <f t="shared" si="2788"/>
        <v>0</v>
      </c>
      <c r="CM991" s="54">
        <f t="shared" si="2789"/>
        <v>0</v>
      </c>
      <c r="CN991" s="54">
        <f t="shared" si="2790"/>
        <v>0</v>
      </c>
      <c r="CO991" s="54">
        <f t="shared" si="2791"/>
        <v>0</v>
      </c>
      <c r="CP991" s="54">
        <f t="shared" si="2792"/>
        <v>0</v>
      </c>
      <c r="CQ991" s="54">
        <f t="shared" si="2793"/>
        <v>0</v>
      </c>
      <c r="CR991" s="54">
        <f t="shared" si="2794"/>
        <v>0</v>
      </c>
      <c r="CS991" s="54">
        <f t="shared" si="2795"/>
        <v>0</v>
      </c>
      <c r="CU991" s="54">
        <f t="shared" si="2796"/>
        <v>0</v>
      </c>
      <c r="CV991" s="54">
        <f t="shared" si="2797"/>
        <v>0</v>
      </c>
      <c r="CW991" s="54">
        <f t="shared" si="2798"/>
        <v>0</v>
      </c>
      <c r="CX991" s="54">
        <f t="shared" si="2799"/>
        <v>0</v>
      </c>
      <c r="CZ991" s="54">
        <f t="shared" si="2800"/>
        <v>0</v>
      </c>
      <c r="DA991" s="54">
        <f t="shared" si="2801"/>
        <v>0</v>
      </c>
      <c r="DB991" s="54">
        <f t="shared" si="2802"/>
        <v>0</v>
      </c>
      <c r="DC991" s="54">
        <f t="shared" si="2803"/>
        <v>0</v>
      </c>
      <c r="DD991" s="54">
        <f t="shared" si="2804"/>
        <v>0</v>
      </c>
      <c r="DE991" s="54">
        <f t="shared" si="2805"/>
        <v>0</v>
      </c>
      <c r="DF991" s="54">
        <f t="shared" si="2806"/>
        <v>0</v>
      </c>
      <c r="DG991" s="54">
        <f t="shared" si="2807"/>
        <v>2</v>
      </c>
      <c r="DH991" s="71">
        <f t="shared" si="2808"/>
        <v>0</v>
      </c>
      <c r="DI991" s="71">
        <f t="shared" si="2809"/>
        <v>0</v>
      </c>
      <c r="DJ991" s="54">
        <f t="shared" si="2810"/>
        <v>0</v>
      </c>
      <c r="DK991" s="54">
        <f t="shared" si="2811"/>
        <v>2</v>
      </c>
      <c r="DL991" s="4">
        <f t="shared" si="2741"/>
        <v>0</v>
      </c>
      <c r="DM991" s="3">
        <f t="shared" si="2812"/>
        <v>0</v>
      </c>
      <c r="DN991" s="3">
        <f t="shared" si="2813"/>
        <v>0</v>
      </c>
      <c r="DO991" s="4" t="e">
        <f t="shared" si="2814"/>
        <v>#DIV/0!</v>
      </c>
      <c r="DP991" s="57"/>
      <c r="DQ991" s="57"/>
      <c r="DR991" s="56">
        <f t="shared" si="2742"/>
        <v>2</v>
      </c>
      <c r="DS991" s="56">
        <f t="shared" si="2743"/>
        <v>0</v>
      </c>
      <c r="DT991" s="38">
        <f t="shared" si="2744"/>
        <v>0</v>
      </c>
      <c r="DU991" s="38">
        <f t="shared" si="2815"/>
        <v>2</v>
      </c>
      <c r="DV991" s="38">
        <f t="shared" si="2745"/>
        <v>0</v>
      </c>
      <c r="DW991" s="39">
        <f t="shared" si="2746"/>
        <v>0</v>
      </c>
      <c r="DX991" s="39">
        <f t="shared" si="2747"/>
        <v>0</v>
      </c>
      <c r="DY991" s="39">
        <f t="shared" si="2748"/>
        <v>0</v>
      </c>
      <c r="DZ991" s="39">
        <f t="shared" si="2749"/>
        <v>0</v>
      </c>
      <c r="EA991" s="39">
        <f t="shared" si="2750"/>
        <v>0</v>
      </c>
      <c r="EB991" s="37" t="e">
        <f t="shared" si="2816"/>
        <v>#DIV/0!</v>
      </c>
      <c r="EC991" s="37" t="e">
        <f t="shared" si="2817"/>
        <v>#DIV/0!</v>
      </c>
      <c r="ED991" s="37" t="e">
        <f t="shared" si="2818"/>
        <v>#DIV/0!</v>
      </c>
      <c r="EE991" s="37" t="e">
        <f t="shared" si="2819"/>
        <v>#DIV/0!</v>
      </c>
      <c r="EF991" s="39" t="e">
        <f t="shared" si="2820"/>
        <v>#DIV/0!</v>
      </c>
      <c r="EG991" s="37" t="e">
        <f t="shared" si="2821"/>
        <v>#DIV/0!</v>
      </c>
      <c r="EH991" s="37" t="e">
        <f t="shared" si="2822"/>
        <v>#DIV/0!</v>
      </c>
      <c r="EI991" s="11" t="b">
        <f t="shared" si="2823"/>
        <v>1</v>
      </c>
      <c r="EJ991" s="11" t="b">
        <f t="shared" si="2824"/>
        <v>0</v>
      </c>
      <c r="EK991" s="39" t="e">
        <f t="shared" si="2825"/>
        <v>#DIV/0!</v>
      </c>
      <c r="EL991" s="39" t="e">
        <f t="shared" si="2826"/>
        <v>#DIV/0!</v>
      </c>
      <c r="EM991" s="39" t="e">
        <f t="shared" si="2827"/>
        <v>#DIV/0!</v>
      </c>
      <c r="EN991" s="39" t="e">
        <f t="shared" si="2828"/>
        <v>#DIV/0!</v>
      </c>
      <c r="EO991" s="39" t="e">
        <f t="shared" si="2829"/>
        <v>#DIV/0!</v>
      </c>
      <c r="EP991" s="39" t="e">
        <f t="shared" si="2830"/>
        <v>#DIV/0!</v>
      </c>
      <c r="EQ991" s="39" t="e">
        <f t="shared" si="2831"/>
        <v>#DIV/0!</v>
      </c>
      <c r="ER991" s="39" t="e">
        <f t="shared" si="2832"/>
        <v>#DIV/0!</v>
      </c>
      <c r="ES991" s="58" t="str">
        <f t="shared" si="2833"/>
        <v>(OH,F,Cl)-dominate amphibole</v>
      </c>
      <c r="ET991" s="58" t="e">
        <f t="shared" si="2834"/>
        <v>#N/A</v>
      </c>
      <c r="EU991" s="56">
        <f t="shared" si="2751"/>
        <v>0</v>
      </c>
      <c r="EV991" s="56">
        <f t="shared" si="2752"/>
        <v>0</v>
      </c>
      <c r="EW991" s="56">
        <f t="shared" si="2753"/>
        <v>0</v>
      </c>
      <c r="EX991" s="56">
        <f t="shared" si="2754"/>
        <v>0</v>
      </c>
      <c r="EY991" s="56">
        <f t="shared" si="2755"/>
        <v>0</v>
      </c>
      <c r="EZ991" s="56">
        <f t="shared" si="2756"/>
        <v>0</v>
      </c>
      <c r="FA991" s="39">
        <f t="shared" si="2757"/>
        <v>0</v>
      </c>
      <c r="FB991" s="39">
        <f t="shared" si="2758"/>
        <v>0</v>
      </c>
      <c r="FC991" s="54">
        <f t="shared" si="2759"/>
        <v>0</v>
      </c>
      <c r="FD991" s="54">
        <f t="shared" si="2760"/>
        <v>0</v>
      </c>
      <c r="FE991" s="39">
        <f t="shared" si="2761"/>
        <v>0</v>
      </c>
      <c r="FF991" s="54">
        <f t="shared" si="2762"/>
        <v>0</v>
      </c>
      <c r="FG991" s="39">
        <f t="shared" si="2763"/>
        <v>0</v>
      </c>
      <c r="FH991" s="39">
        <f t="shared" si="2835"/>
        <v>0</v>
      </c>
      <c r="FI991" s="39">
        <f t="shared" si="2836"/>
        <v>0</v>
      </c>
      <c r="FJ991" s="39">
        <f t="shared" si="2837"/>
        <v>0</v>
      </c>
      <c r="FK991" s="39" t="e">
        <f t="shared" si="2838"/>
        <v>#DIV/0!</v>
      </c>
      <c r="FL991" s="39" t="e">
        <f t="shared" si="2839"/>
        <v>#DIV/0!</v>
      </c>
      <c r="FM991" s="39" t="e">
        <f t="shared" si="2840"/>
        <v>#DIV/0!</v>
      </c>
      <c r="FN991" s="39">
        <f t="shared" si="2841"/>
        <v>1</v>
      </c>
      <c r="FO991" s="39">
        <f t="shared" si="2764"/>
        <v>0</v>
      </c>
      <c r="FP991" s="39">
        <f t="shared" si="2765"/>
        <v>0</v>
      </c>
      <c r="FQ991" s="39">
        <f t="shared" si="2766"/>
        <v>0</v>
      </c>
      <c r="FR991" s="39">
        <f t="shared" si="2842"/>
        <v>0</v>
      </c>
      <c r="FS991" s="39">
        <f t="shared" si="2843"/>
        <v>0</v>
      </c>
      <c r="FU991" s="39" t="e">
        <f t="shared" si="2844"/>
        <v>#DIV/0!</v>
      </c>
      <c r="FV991" s="39" t="e">
        <f t="shared" si="2845"/>
        <v>#DIV/0!</v>
      </c>
      <c r="FW991" s="39" t="e">
        <f t="shared" si="2846"/>
        <v>#DIV/0!</v>
      </c>
      <c r="FY991" s="39" t="e">
        <f t="shared" si="2847"/>
        <v>#DIV/0!</v>
      </c>
      <c r="FZ991" s="39" t="e">
        <f t="shared" si="2848"/>
        <v>#DIV/0!</v>
      </c>
      <c r="GA991" s="39" t="e">
        <f t="shared" si="2849"/>
        <v>#DIV/0!</v>
      </c>
      <c r="GB991" s="39" t="e">
        <f t="shared" si="2850"/>
        <v>#DIV/0!</v>
      </c>
      <c r="GC991" s="39" t="e">
        <f t="shared" si="2851"/>
        <v>#DIV/0!</v>
      </c>
      <c r="GD991" s="39" t="e">
        <f t="shared" si="2852"/>
        <v>#DIV/0!</v>
      </c>
      <c r="GE991" s="39" t="e">
        <f t="shared" si="2853"/>
        <v>#DIV/0!</v>
      </c>
      <c r="GF991" s="39" t="e">
        <f t="shared" si="2854"/>
        <v>#DIV/0!</v>
      </c>
      <c r="GG991" s="39" t="e">
        <f t="shared" si="2855"/>
        <v>#DIV/0!</v>
      </c>
      <c r="GH991" s="39" t="e">
        <f t="shared" si="2856"/>
        <v>#DIV/0!</v>
      </c>
      <c r="GI991" s="39"/>
      <c r="GJ991" s="39" t="e">
        <f t="shared" si="2857"/>
        <v>#DIV/0!</v>
      </c>
      <c r="GK991" s="39" t="e">
        <f t="shared" si="2858"/>
        <v>#DIV/0!</v>
      </c>
      <c r="GL991" s="39" t="e">
        <f t="shared" si="2859"/>
        <v>#DIV/0!</v>
      </c>
      <c r="GM991" s="39" t="e">
        <f t="shared" si="2860"/>
        <v>#DIV/0!</v>
      </c>
      <c r="GN991" s="39" t="e">
        <f t="shared" si="2861"/>
        <v>#DIV/0!</v>
      </c>
      <c r="GO991" s="57"/>
      <c r="GP991" s="57" t="e">
        <f t="shared" si="2862"/>
        <v>#DIV/0!</v>
      </c>
      <c r="GQ991" s="59" t="e">
        <f t="shared" si="2863"/>
        <v>#DIV/0!</v>
      </c>
      <c r="GR991" s="41" t="e">
        <f t="shared" si="2864"/>
        <v>#DIV/0!</v>
      </c>
      <c r="GS991" s="57" t="e">
        <f t="shared" si="2865"/>
        <v>#DIV/0!</v>
      </c>
      <c r="GT991" s="57" t="e">
        <f t="shared" si="2866"/>
        <v>#DIV/0!</v>
      </c>
      <c r="GU991" s="57" t="e">
        <f t="shared" si="2867"/>
        <v>#DIV/0!</v>
      </c>
      <c r="GV991" s="57"/>
      <c r="GW991" s="42" t="e">
        <f t="shared" si="2868"/>
        <v>#DIV/0!</v>
      </c>
      <c r="GX991" s="42" t="e">
        <f t="shared" si="2869"/>
        <v>#DIV/0!</v>
      </c>
      <c r="GY991" s="42" t="e">
        <f t="shared" si="2870"/>
        <v>#DIV/0!</v>
      </c>
      <c r="GZ991" s="57"/>
      <c r="HA991" s="2" t="e">
        <f t="shared" si="2871"/>
        <v>#DIV/0!</v>
      </c>
      <c r="HB991" s="2" t="e">
        <f t="shared" si="2872"/>
        <v>#DIV/0!</v>
      </c>
      <c r="HC991" s="2" t="e">
        <f t="shared" si="2873"/>
        <v>#DIV/0!</v>
      </c>
      <c r="HD991" s="2" t="e">
        <f t="shared" si="2874"/>
        <v>#DIV/0!</v>
      </c>
      <c r="HE991" s="2" t="e">
        <f t="shared" si="2875"/>
        <v>#DIV/0!</v>
      </c>
      <c r="HF991" s="2" t="e">
        <f t="shared" si="2876"/>
        <v>#DIV/0!</v>
      </c>
      <c r="HG991" s="2" t="e">
        <f t="shared" si="2877"/>
        <v>#DIV/0!</v>
      </c>
      <c r="HH991" s="2" t="e">
        <f t="shared" si="2878"/>
        <v>#DIV/0!</v>
      </c>
      <c r="HI991" s="2" t="e">
        <f t="shared" si="2879"/>
        <v>#DIV/0!</v>
      </c>
      <c r="HJ991" s="11" t="e">
        <f t="shared" si="2880"/>
        <v>#DIV/0!</v>
      </c>
      <c r="HK991" s="60" t="e">
        <f t="shared" si="2881"/>
        <v>#DIV/0!</v>
      </c>
      <c r="HL991" s="57"/>
      <c r="HM991" s="57" t="e">
        <f t="shared" si="2882"/>
        <v>#DIV/0!</v>
      </c>
      <c r="HN991" s="57" t="e">
        <f t="shared" si="2883"/>
        <v>#DIV/0!</v>
      </c>
      <c r="HO991" s="57" t="e">
        <f t="shared" si="2884"/>
        <v>#DIV/0!</v>
      </c>
      <c r="HP991" s="57" t="e">
        <f t="shared" si="2885"/>
        <v>#DIV/0!</v>
      </c>
      <c r="HQ991" s="57" t="e">
        <f t="shared" si="2886"/>
        <v>#DIV/0!</v>
      </c>
      <c r="HR991" s="57"/>
      <c r="HS991" s="57" t="e">
        <f t="shared" si="2887"/>
        <v>#DIV/0!</v>
      </c>
      <c r="HT991" s="57" t="e">
        <f t="shared" si="2888"/>
        <v>#DIV/0!</v>
      </c>
      <c r="HU991" s="57" t="e">
        <f t="shared" si="2889"/>
        <v>#DIV/0!</v>
      </c>
      <c r="HV991" s="57" t="e">
        <f t="shared" si="2890"/>
        <v>#DIV/0!</v>
      </c>
      <c r="HW991" s="57" t="e">
        <f t="shared" si="2891"/>
        <v>#DIV/0!</v>
      </c>
      <c r="HX991" s="57"/>
      <c r="HY991" s="57" t="e">
        <f t="shared" si="2892"/>
        <v>#DIV/0!</v>
      </c>
      <c r="HZ991" s="57" t="e">
        <f t="shared" si="2893"/>
        <v>#DIV/0!</v>
      </c>
      <c r="IA991" s="57"/>
      <c r="IB991" s="61">
        <f t="shared" si="2894"/>
        <v>0</v>
      </c>
      <c r="IC991" s="57" t="str">
        <f t="shared" si="2895"/>
        <v/>
      </c>
      <c r="ID991" s="42"/>
      <c r="IE991" s="2" t="str">
        <f t="shared" si="2896"/>
        <v/>
      </c>
      <c r="IF991" s="60" t="e">
        <f t="shared" si="2897"/>
        <v>#DIV/0!</v>
      </c>
      <c r="IG991" s="60" t="str">
        <f t="shared" si="2898"/>
        <v/>
      </c>
      <c r="IH991" s="60" t="str">
        <f t="shared" si="2899"/>
        <v>zinco-</v>
      </c>
      <c r="II991" s="60" t="str">
        <f t="shared" si="2900"/>
        <v>mangano-</v>
      </c>
      <c r="IJ991" s="60" t="e">
        <f t="shared" si="2901"/>
        <v>#DIV/0!</v>
      </c>
      <c r="IK991" s="60" t="e">
        <f t="shared" si="2902"/>
        <v>#DIV/0!</v>
      </c>
      <c r="IL991" s="60" t="e">
        <f t="shared" si="2903"/>
        <v>#DIV/0!</v>
      </c>
      <c r="IM991" s="60" t="e">
        <f t="shared" si="2904"/>
        <v>#DIV/0!</v>
      </c>
      <c r="IN991" s="60" t="str">
        <f t="shared" si="2905"/>
        <v/>
      </c>
      <c r="IO991" s="60" t="str">
        <f t="shared" si="2906"/>
        <v/>
      </c>
      <c r="IP991" s="57"/>
      <c r="IQ991" s="57" t="str">
        <f t="shared" si="2907"/>
        <v>ERROR!!</v>
      </c>
    </row>
    <row r="992" spans="24:251">
      <c r="X992" s="29">
        <f t="shared" si="2908"/>
        <v>0</v>
      </c>
      <c r="Y992" s="29">
        <f t="shared" si="2909"/>
        <v>0</v>
      </c>
      <c r="Z992" s="29" t="e">
        <f t="shared" si="2910"/>
        <v>#DIV/0!</v>
      </c>
      <c r="AA992" s="29" t="e">
        <f t="shared" si="2911"/>
        <v>#DIV/0!</v>
      </c>
      <c r="AB992" s="29" t="e">
        <f t="shared" si="2912"/>
        <v>#DIV/0!</v>
      </c>
      <c r="AC992" s="29" t="e">
        <f t="shared" si="2913"/>
        <v>#DIV/0!</v>
      </c>
      <c r="AF992" s="23">
        <v>60.084299999999999</v>
      </c>
      <c r="AG992" s="23">
        <v>79.878799999999998</v>
      </c>
      <c r="AH992" s="23">
        <v>101.96120000000001</v>
      </c>
      <c r="AI992" s="23">
        <v>151.99039999999999</v>
      </c>
      <c r="AJ992" s="23">
        <v>159.69</v>
      </c>
      <c r="AK992" s="23">
        <v>71.846400000000003</v>
      </c>
      <c r="AL992" s="23">
        <v>70.9375</v>
      </c>
      <c r="AM992" s="23">
        <v>40.304400000000001</v>
      </c>
      <c r="AN992" s="23">
        <v>56.077399999999997</v>
      </c>
      <c r="AO992" s="23">
        <v>61.978999999999999</v>
      </c>
      <c r="AP992" s="23">
        <v>94.195999999999998</v>
      </c>
      <c r="AQ992" s="23">
        <v>18.998000000000001</v>
      </c>
      <c r="AR992" s="23">
        <v>35.450000000000003</v>
      </c>
      <c r="AS992" s="23">
        <v>29.88</v>
      </c>
      <c r="AT992" s="23">
        <v>74.691999999999993</v>
      </c>
      <c r="AU992" s="23">
        <v>81.39</v>
      </c>
      <c r="AX992" s="54">
        <f t="shared" si="2768"/>
        <v>0</v>
      </c>
      <c r="AY992" s="54">
        <f t="shared" si="2769"/>
        <v>0</v>
      </c>
      <c r="AZ992" s="54">
        <f t="shared" si="2770"/>
        <v>0</v>
      </c>
      <c r="BA992" s="54">
        <f t="shared" si="2771"/>
        <v>0</v>
      </c>
      <c r="BB992" s="54">
        <f t="shared" si="2772"/>
        <v>0</v>
      </c>
      <c r="BC992" s="54">
        <f t="shared" si="2773"/>
        <v>0</v>
      </c>
      <c r="BD992" s="54">
        <f t="shared" si="2774"/>
        <v>0</v>
      </c>
      <c r="BE992" s="54">
        <f t="shared" si="2775"/>
        <v>0</v>
      </c>
      <c r="BF992" s="54">
        <f t="shared" si="2776"/>
        <v>0</v>
      </c>
      <c r="BG992" s="54">
        <f t="shared" si="2777"/>
        <v>0</v>
      </c>
      <c r="BH992" s="54">
        <f t="shared" si="2778"/>
        <v>0</v>
      </c>
      <c r="BI992" s="54">
        <f t="shared" si="2779"/>
        <v>0</v>
      </c>
      <c r="BJ992" s="54">
        <f t="shared" si="2780"/>
        <v>0</v>
      </c>
      <c r="BK992" s="54">
        <f t="shared" si="2781"/>
        <v>0</v>
      </c>
      <c r="BL992" s="54">
        <f t="shared" si="2782"/>
        <v>0</v>
      </c>
      <c r="BM992" s="42"/>
      <c r="BO992" s="54">
        <f>'Norm-coeff'!$C$2+$AX992*'Norm-coeff'!$D$2+$AY992*'Norm-coeff'!$E$2+$AZ992*'Norm-coeff'!$F$2+$BA992*'Norm-coeff'!$G$2+$BB992*'Norm-coeff'!$H$2+$BC992*'Norm-coeff'!$I$2+$BD992*'Norm-coeff'!$J$2+$BE992*'Norm-coeff'!$K$2+$BF992*'Norm-coeff'!$L$2+$BG992*'Norm-coeff'!$M$2+$BH992*'Norm-coeff'!$N$2+$BI992*'Norm-coeff'!$O$2</f>
        <v>5.4045421474420303</v>
      </c>
      <c r="BP992" s="54">
        <f>'Norm-coeff'!$C$3+$AX992*'Norm-coeff'!$D$3+$AY992*'Norm-coeff'!$E$3+$AZ992*'Norm-coeff'!$F$3+$BA992*'Norm-coeff'!$G$3+$BB992*'Norm-coeff'!$H$3+$BC992*'Norm-coeff'!$I$3+$BD992*'Norm-coeff'!$J$3+$BE992*'Norm-coeff'!$K$3+$BF992*'Norm-coeff'!$L$3+$BG992*'Norm-coeff'!$M$3+$BH992*'Norm-coeff'!$N$3+$BI992*'Norm-coeff'!$O$3</f>
        <v>3.15319116612705</v>
      </c>
      <c r="BQ992" s="54">
        <f>'Norm-coeff'!$C$4+$AX992*'Norm-coeff'!$D$4+$AY992*'Norm-coeff'!$E$4+$AZ992*'Norm-coeff'!$F$4+$BA992*'Norm-coeff'!$G$4+$BB992*'Norm-coeff'!$H$4+$BC992*'Norm-coeff'!$I$4+$BD992*'Norm-coeff'!$J$4+$BE992*'Norm-coeff'!$K$4+$BF992*'Norm-coeff'!$L$4+$BG992*'Norm-coeff'!$M$4+$BH992*'Norm-coeff'!$N$4+$BI992*'Norm-coeff'!$O$4</f>
        <v>1.42115649462768</v>
      </c>
      <c r="BR992" s="54">
        <f>'Norm-coeff'!$C$5+$AX992*'Norm-coeff'!$D$5+$AY992*'Norm-coeff'!$E$5+$AZ992*'Norm-coeff'!$F$5+$BA992*'Norm-coeff'!$G$5+$BB992*'Norm-coeff'!$H$5+$BC992*'Norm-coeff'!$I$5+$BD992*'Norm-coeff'!$J$5+$BE992*'Norm-coeff'!$K$5+$BF992*'Norm-coeff'!$L$5+$BG992*'Norm-coeff'!$M$5+$BH992*'Norm-coeff'!$N$5+$BI992*'Norm-coeff'!$O$5</f>
        <v>1.0553329241296201</v>
      </c>
      <c r="BS992" s="54">
        <f>'Norm-coeff'!$C$6+$AX992*'Norm-coeff'!$D$6+$AY992*'Norm-coeff'!$E$6+$AZ992*'Norm-coeff'!$F$6+$BA992*'Norm-coeff'!$G$6+$BB992*'Norm-coeff'!$H$6+$BC992*'Norm-coeff'!$I$6+$BD992*'Norm-coeff'!$J$6+$BE992*'Norm-coeff'!$K$6+$BF992*'Norm-coeff'!$L$6+$BG992*'Norm-coeff'!$M$6+$BH992*'Norm-coeff'!$N$6+$BI992*'Norm-coeff'!$O$6</f>
        <v>-1.48700885495103E-2</v>
      </c>
      <c r="BT992" s="54">
        <f>'Norm-coeff'!$C$7+$AX992*'Norm-coeff'!$D$7+$AY992*'Norm-coeff'!$E$7+$AZ992*'Norm-coeff'!$F$7+$BA992*'Norm-coeff'!$G$7+$BB992*'Norm-coeff'!$H$7+$BC992*'Norm-coeff'!$I$7+$BD992*'Norm-coeff'!$J$7+$BE992*'Norm-coeff'!$K$7+$BF992*'Norm-coeff'!$L$7+$BG992*'Norm-coeff'!$M$7+$BH992*'Norm-coeff'!$N$7+$BI992*'Norm-coeff'!$O$7</f>
        <v>2.0907583608832998</v>
      </c>
      <c r="BU992" s="54">
        <f>'Norm-coeff'!$C$8+$AX992*'Norm-coeff'!$D$8+$AY992*'Norm-coeff'!$E$8+$AZ992*'Norm-coeff'!$F$8+$BA992*'Norm-coeff'!$G$8+$BB992*'Norm-coeff'!$H$8+$BC992*'Norm-coeff'!$I$8+$BD992*'Norm-coeff'!$J$8+$BE992*'Norm-coeff'!$K$8+$BF992*'Norm-coeff'!$L$8+$BG992*'Norm-coeff'!$M$8+$BH992*'Norm-coeff'!$N$8+$BI992*'Norm-coeff'!$O$8</f>
        <v>0.65894159836244504</v>
      </c>
      <c r="BV992" s="54">
        <f>'Norm-coeff'!$C$9+$AX992*'Norm-coeff'!$D$9+$AY992*'Norm-coeff'!$E$9+$AZ992*'Norm-coeff'!$F$9+$BA992*'Norm-coeff'!$G$9+$BB992*'Norm-coeff'!$H$9+$BC992*'Norm-coeff'!$I$9+$BD992*'Norm-coeff'!$J$9+$BE992*'Norm-coeff'!$K$9+$BF992*'Norm-coeff'!$L$9+$BG992*'Norm-coeff'!$M$9+$BH992*'Norm-coeff'!$N$9+$BI992*'Norm-coeff'!$O$9</f>
        <v>1.48961085014701</v>
      </c>
      <c r="BW992" s="54">
        <f>'Norm-coeff'!$C$10+$AX992*'Norm-coeff'!$D$10+$AY992*'Norm-coeff'!$E$10+$AZ992*'Norm-coeff'!$F$10+$BA992*'Norm-coeff'!$G$10+$BB992*'Norm-coeff'!$H$10+$BC992*'Norm-coeff'!$I$10+$BD992*'Norm-coeff'!$J$10+$BE992*'Norm-coeff'!$K$10+$BF992*'Norm-coeff'!$L$10+$BG992*'Norm-coeff'!$M$10+$BH992*'Norm-coeff'!$N$10+$BI992*'Norm-coeff'!$O$10</f>
        <v>1.42058735749591</v>
      </c>
      <c r="BX992" s="54">
        <f>'Norm-coeff'!$C$11+$AX992*'Norm-coeff'!$D$11+$AY992*'Norm-coeff'!$E$11+$AZ992*'Norm-coeff'!$F$11+$BA992*'Norm-coeff'!$G$11+$BB992*'Norm-coeff'!$H$11+$BC992*'Norm-coeff'!$I$11+$BD992*'Norm-coeff'!$J$11+$BE992*'Norm-coeff'!$K$11+$BF992*'Norm-coeff'!$L$11+$BG992*'Norm-coeff'!$M$11+$BH992*'Norm-coeff'!$N$11+$BI992*'Norm-coeff'!$O$11</f>
        <v>0.221233014421479</v>
      </c>
      <c r="BY992" s="54">
        <f>'Norm-coeff'!$C$12+$AX992*'Norm-coeff'!$D$12+$AY992*'Norm-coeff'!$E$12+$AZ992*'Norm-coeff'!$F$12+$BA992*'Norm-coeff'!$G$12+$BB992*'Norm-coeff'!$H$12+$BC992*'Norm-coeff'!$I$12+$BD992*'Norm-coeff'!$J$12+$BE992*'Norm-coeff'!$K$12+$BF992*'Norm-coeff'!$L$12+$BG992*'Norm-coeff'!$M$12+$BH992*'Norm-coeff'!$N$12+$BI992*'Norm-coeff'!$O$12</f>
        <v>0.283527502056037</v>
      </c>
      <c r="BZ992" s="54">
        <f>'Norm-coeff'!$C$13+$AX992*'Norm-coeff'!$D$13+$AY992*'Norm-coeff'!$E$13+$AZ992*'Norm-coeff'!$F$13+$BA992*'Norm-coeff'!$G$13+$BB992*'Norm-coeff'!$H$13+$BC992*'Norm-coeff'!$I$13+$BD992*'Norm-coeff'!$J$13+$BE992*'Norm-coeff'!$K$13+$BF992*'Norm-coeff'!$L$13+$BG992*'Norm-coeff'!$M$13+$BH992*'Norm-coeff'!$N$13+$BI992*'Norm-coeff'!$O$13</f>
        <v>-4.1864930554451202E-2</v>
      </c>
      <c r="CA992" s="54">
        <f>'Norm-coeff'!$C$14+$AX992*'Norm-coeff'!$D$14+$AY992*'Norm-coeff'!$E$14+$AZ992*'Norm-coeff'!$F$14+$BA992*'Norm-coeff'!$G$14+$BB992*'Norm-coeff'!$H$14+$BC992*'Norm-coeff'!$I$14+$BD992*'Norm-coeff'!$J$14+$BE992*'Norm-coeff'!$K$14+$BF992*'Norm-coeff'!$L$14+$BG992*'Norm-coeff'!$M$14+$BH992*'Norm-coeff'!$N$14+$BI992*'Norm-coeff'!$O$14</f>
        <v>4.2526983164477103</v>
      </c>
      <c r="CC992" s="54">
        <f t="shared" si="2783"/>
        <v>0</v>
      </c>
      <c r="CG992" s="54">
        <f t="shared" si="2784"/>
        <v>0</v>
      </c>
      <c r="CH992" s="54">
        <f t="shared" si="2767"/>
        <v>0</v>
      </c>
      <c r="CI992" s="54">
        <f t="shared" si="2785"/>
        <v>0</v>
      </c>
      <c r="CJ992" s="56">
        <f t="shared" si="2786"/>
        <v>0</v>
      </c>
      <c r="CK992" s="54">
        <f t="shared" si="2787"/>
        <v>0</v>
      </c>
      <c r="CL992" s="54">
        <f t="shared" si="2788"/>
        <v>0</v>
      </c>
      <c r="CM992" s="54">
        <f t="shared" si="2789"/>
        <v>0</v>
      </c>
      <c r="CN992" s="54">
        <f t="shared" si="2790"/>
        <v>0</v>
      </c>
      <c r="CO992" s="54">
        <f t="shared" si="2791"/>
        <v>0</v>
      </c>
      <c r="CP992" s="54">
        <f t="shared" si="2792"/>
        <v>0</v>
      </c>
      <c r="CQ992" s="54">
        <f t="shared" si="2793"/>
        <v>0</v>
      </c>
      <c r="CR992" s="54">
        <f t="shared" si="2794"/>
        <v>0</v>
      </c>
      <c r="CS992" s="54">
        <f t="shared" si="2795"/>
        <v>0</v>
      </c>
      <c r="CU992" s="54">
        <f t="shared" si="2796"/>
        <v>0</v>
      </c>
      <c r="CV992" s="54">
        <f t="shared" si="2797"/>
        <v>0</v>
      </c>
      <c r="CW992" s="54">
        <f t="shared" si="2798"/>
        <v>0</v>
      </c>
      <c r="CX992" s="54">
        <f t="shared" si="2799"/>
        <v>0</v>
      </c>
      <c r="CZ992" s="54">
        <f t="shared" si="2800"/>
        <v>0</v>
      </c>
      <c r="DA992" s="54">
        <f t="shared" si="2801"/>
        <v>0</v>
      </c>
      <c r="DB992" s="54">
        <f t="shared" si="2802"/>
        <v>0</v>
      </c>
      <c r="DC992" s="54">
        <f t="shared" si="2803"/>
        <v>0</v>
      </c>
      <c r="DD992" s="54">
        <f t="shared" si="2804"/>
        <v>0</v>
      </c>
      <c r="DE992" s="54">
        <f t="shared" si="2805"/>
        <v>0</v>
      </c>
      <c r="DF992" s="54">
        <f t="shared" si="2806"/>
        <v>0</v>
      </c>
      <c r="DG992" s="54">
        <f t="shared" si="2807"/>
        <v>2</v>
      </c>
      <c r="DH992" s="71">
        <f t="shared" si="2808"/>
        <v>0</v>
      </c>
      <c r="DI992" s="71">
        <f t="shared" si="2809"/>
        <v>0</v>
      </c>
      <c r="DJ992" s="54">
        <f t="shared" si="2810"/>
        <v>0</v>
      </c>
      <c r="DK992" s="54">
        <f t="shared" si="2811"/>
        <v>2</v>
      </c>
      <c r="DL992" s="4">
        <f t="shared" si="2741"/>
        <v>0</v>
      </c>
      <c r="DM992" s="3">
        <f t="shared" si="2812"/>
        <v>0</v>
      </c>
      <c r="DN992" s="3">
        <f t="shared" si="2813"/>
        <v>0</v>
      </c>
      <c r="DO992" s="4" t="e">
        <f t="shared" si="2814"/>
        <v>#DIV/0!</v>
      </c>
      <c r="DP992" s="57"/>
      <c r="DQ992" s="57"/>
      <c r="DR992" s="56">
        <f t="shared" si="2742"/>
        <v>2</v>
      </c>
      <c r="DS992" s="56">
        <f t="shared" si="2743"/>
        <v>0</v>
      </c>
      <c r="DT992" s="38">
        <f t="shared" si="2744"/>
        <v>0</v>
      </c>
      <c r="DU992" s="38">
        <f t="shared" si="2815"/>
        <v>2</v>
      </c>
      <c r="DV992" s="38">
        <f t="shared" si="2745"/>
        <v>0</v>
      </c>
      <c r="DW992" s="39">
        <f t="shared" si="2746"/>
        <v>0</v>
      </c>
      <c r="DX992" s="39">
        <f t="shared" si="2747"/>
        <v>0</v>
      </c>
      <c r="DY992" s="39">
        <f t="shared" si="2748"/>
        <v>0</v>
      </c>
      <c r="DZ992" s="39">
        <f t="shared" si="2749"/>
        <v>0</v>
      </c>
      <c r="EA992" s="39">
        <f t="shared" si="2750"/>
        <v>0</v>
      </c>
      <c r="EB992" s="37" t="e">
        <f t="shared" si="2816"/>
        <v>#DIV/0!</v>
      </c>
      <c r="EC992" s="37" t="e">
        <f t="shared" si="2817"/>
        <v>#DIV/0!</v>
      </c>
      <c r="ED992" s="37" t="e">
        <f t="shared" si="2818"/>
        <v>#DIV/0!</v>
      </c>
      <c r="EE992" s="37" t="e">
        <f t="shared" si="2819"/>
        <v>#DIV/0!</v>
      </c>
      <c r="EF992" s="39" t="e">
        <f t="shared" si="2820"/>
        <v>#DIV/0!</v>
      </c>
      <c r="EG992" s="37" t="e">
        <f t="shared" si="2821"/>
        <v>#DIV/0!</v>
      </c>
      <c r="EH992" s="37" t="e">
        <f t="shared" si="2822"/>
        <v>#DIV/0!</v>
      </c>
      <c r="EI992" s="11" t="b">
        <f t="shared" si="2823"/>
        <v>1</v>
      </c>
      <c r="EJ992" s="11" t="b">
        <f t="shared" si="2824"/>
        <v>0</v>
      </c>
      <c r="EK992" s="39" t="e">
        <f t="shared" si="2825"/>
        <v>#DIV/0!</v>
      </c>
      <c r="EL992" s="39" t="e">
        <f t="shared" si="2826"/>
        <v>#DIV/0!</v>
      </c>
      <c r="EM992" s="39" t="e">
        <f t="shared" si="2827"/>
        <v>#DIV/0!</v>
      </c>
      <c r="EN992" s="39" t="e">
        <f t="shared" si="2828"/>
        <v>#DIV/0!</v>
      </c>
      <c r="EO992" s="39" t="e">
        <f t="shared" si="2829"/>
        <v>#DIV/0!</v>
      </c>
      <c r="EP992" s="39" t="e">
        <f t="shared" si="2830"/>
        <v>#DIV/0!</v>
      </c>
      <c r="EQ992" s="39" t="e">
        <f t="shared" si="2831"/>
        <v>#DIV/0!</v>
      </c>
      <c r="ER992" s="39" t="e">
        <f t="shared" si="2832"/>
        <v>#DIV/0!</v>
      </c>
      <c r="ES992" s="58" t="str">
        <f t="shared" si="2833"/>
        <v>(OH,F,Cl)-dominate amphibole</v>
      </c>
      <c r="ET992" s="58" t="e">
        <f t="shared" si="2834"/>
        <v>#N/A</v>
      </c>
      <c r="EU992" s="56">
        <f t="shared" si="2751"/>
        <v>0</v>
      </c>
      <c r="EV992" s="56">
        <f t="shared" si="2752"/>
        <v>0</v>
      </c>
      <c r="EW992" s="56">
        <f t="shared" si="2753"/>
        <v>0</v>
      </c>
      <c r="EX992" s="56">
        <f t="shared" si="2754"/>
        <v>0</v>
      </c>
      <c r="EY992" s="56">
        <f t="shared" si="2755"/>
        <v>0</v>
      </c>
      <c r="EZ992" s="56">
        <f t="shared" si="2756"/>
        <v>0</v>
      </c>
      <c r="FA992" s="39">
        <f t="shared" si="2757"/>
        <v>0</v>
      </c>
      <c r="FB992" s="39">
        <f t="shared" si="2758"/>
        <v>0</v>
      </c>
      <c r="FC992" s="54">
        <f t="shared" si="2759"/>
        <v>0</v>
      </c>
      <c r="FD992" s="54">
        <f t="shared" si="2760"/>
        <v>0</v>
      </c>
      <c r="FE992" s="39">
        <f t="shared" si="2761"/>
        <v>0</v>
      </c>
      <c r="FF992" s="54">
        <f t="shared" si="2762"/>
        <v>0</v>
      </c>
      <c r="FG992" s="39">
        <f t="shared" si="2763"/>
        <v>0</v>
      </c>
      <c r="FH992" s="39">
        <f t="shared" si="2835"/>
        <v>0</v>
      </c>
      <c r="FI992" s="39">
        <f t="shared" si="2836"/>
        <v>0</v>
      </c>
      <c r="FJ992" s="39">
        <f t="shared" si="2837"/>
        <v>0</v>
      </c>
      <c r="FK992" s="39" t="e">
        <f t="shared" si="2838"/>
        <v>#DIV/0!</v>
      </c>
      <c r="FL992" s="39" t="e">
        <f t="shared" si="2839"/>
        <v>#DIV/0!</v>
      </c>
      <c r="FM992" s="39" t="e">
        <f t="shared" si="2840"/>
        <v>#DIV/0!</v>
      </c>
      <c r="FN992" s="39">
        <f t="shared" si="2841"/>
        <v>1</v>
      </c>
      <c r="FO992" s="39">
        <f t="shared" si="2764"/>
        <v>0</v>
      </c>
      <c r="FP992" s="39">
        <f t="shared" si="2765"/>
        <v>0</v>
      </c>
      <c r="FQ992" s="39">
        <f t="shared" si="2766"/>
        <v>0</v>
      </c>
      <c r="FR992" s="39">
        <f t="shared" si="2842"/>
        <v>0</v>
      </c>
      <c r="FS992" s="39">
        <f t="shared" si="2843"/>
        <v>0</v>
      </c>
      <c r="FU992" s="39" t="e">
        <f t="shared" si="2844"/>
        <v>#DIV/0!</v>
      </c>
      <c r="FV992" s="39" t="e">
        <f t="shared" si="2845"/>
        <v>#DIV/0!</v>
      </c>
      <c r="FW992" s="39" t="e">
        <f t="shared" si="2846"/>
        <v>#DIV/0!</v>
      </c>
      <c r="FY992" s="39" t="e">
        <f t="shared" si="2847"/>
        <v>#DIV/0!</v>
      </c>
      <c r="FZ992" s="39" t="e">
        <f t="shared" si="2848"/>
        <v>#DIV/0!</v>
      </c>
      <c r="GA992" s="39" t="e">
        <f t="shared" si="2849"/>
        <v>#DIV/0!</v>
      </c>
      <c r="GB992" s="39" t="e">
        <f t="shared" si="2850"/>
        <v>#DIV/0!</v>
      </c>
      <c r="GC992" s="39" t="e">
        <f t="shared" si="2851"/>
        <v>#DIV/0!</v>
      </c>
      <c r="GD992" s="39" t="e">
        <f t="shared" si="2852"/>
        <v>#DIV/0!</v>
      </c>
      <c r="GE992" s="39" t="e">
        <f t="shared" si="2853"/>
        <v>#DIV/0!</v>
      </c>
      <c r="GF992" s="39" t="e">
        <f t="shared" si="2854"/>
        <v>#DIV/0!</v>
      </c>
      <c r="GG992" s="39" t="e">
        <f t="shared" si="2855"/>
        <v>#DIV/0!</v>
      </c>
      <c r="GH992" s="39" t="e">
        <f t="shared" si="2856"/>
        <v>#DIV/0!</v>
      </c>
      <c r="GI992" s="39"/>
      <c r="GJ992" s="39" t="e">
        <f t="shared" si="2857"/>
        <v>#DIV/0!</v>
      </c>
      <c r="GK992" s="39" t="e">
        <f t="shared" si="2858"/>
        <v>#DIV/0!</v>
      </c>
      <c r="GL992" s="39" t="e">
        <f t="shared" si="2859"/>
        <v>#DIV/0!</v>
      </c>
      <c r="GM992" s="39" t="e">
        <f t="shared" si="2860"/>
        <v>#DIV/0!</v>
      </c>
      <c r="GN992" s="39" t="e">
        <f t="shared" si="2861"/>
        <v>#DIV/0!</v>
      </c>
      <c r="GO992" s="57"/>
      <c r="GP992" s="57" t="e">
        <f t="shared" si="2862"/>
        <v>#DIV/0!</v>
      </c>
      <c r="GQ992" s="59" t="e">
        <f t="shared" si="2863"/>
        <v>#DIV/0!</v>
      </c>
      <c r="GR992" s="41" t="e">
        <f t="shared" si="2864"/>
        <v>#DIV/0!</v>
      </c>
      <c r="GS992" s="57" t="e">
        <f t="shared" si="2865"/>
        <v>#DIV/0!</v>
      </c>
      <c r="GT992" s="57" t="e">
        <f t="shared" si="2866"/>
        <v>#DIV/0!</v>
      </c>
      <c r="GU992" s="57" t="e">
        <f t="shared" si="2867"/>
        <v>#DIV/0!</v>
      </c>
      <c r="GV992" s="57"/>
      <c r="GW992" s="42" t="e">
        <f t="shared" si="2868"/>
        <v>#DIV/0!</v>
      </c>
      <c r="GX992" s="42" t="e">
        <f t="shared" si="2869"/>
        <v>#DIV/0!</v>
      </c>
      <c r="GY992" s="42" t="e">
        <f t="shared" si="2870"/>
        <v>#DIV/0!</v>
      </c>
      <c r="GZ992" s="57"/>
      <c r="HA992" s="2" t="e">
        <f t="shared" si="2871"/>
        <v>#DIV/0!</v>
      </c>
      <c r="HB992" s="2" t="e">
        <f t="shared" si="2872"/>
        <v>#DIV/0!</v>
      </c>
      <c r="HC992" s="2" t="e">
        <f t="shared" si="2873"/>
        <v>#DIV/0!</v>
      </c>
      <c r="HD992" s="2" t="e">
        <f t="shared" si="2874"/>
        <v>#DIV/0!</v>
      </c>
      <c r="HE992" s="2" t="e">
        <f t="shared" si="2875"/>
        <v>#DIV/0!</v>
      </c>
      <c r="HF992" s="2" t="e">
        <f t="shared" si="2876"/>
        <v>#DIV/0!</v>
      </c>
      <c r="HG992" s="2" t="e">
        <f t="shared" si="2877"/>
        <v>#DIV/0!</v>
      </c>
      <c r="HH992" s="2" t="e">
        <f t="shared" si="2878"/>
        <v>#DIV/0!</v>
      </c>
      <c r="HI992" s="2" t="e">
        <f t="shared" si="2879"/>
        <v>#DIV/0!</v>
      </c>
      <c r="HJ992" s="11" t="e">
        <f t="shared" si="2880"/>
        <v>#DIV/0!</v>
      </c>
      <c r="HK992" s="60" t="e">
        <f t="shared" si="2881"/>
        <v>#DIV/0!</v>
      </c>
      <c r="HL992" s="57"/>
      <c r="HM992" s="57" t="e">
        <f t="shared" si="2882"/>
        <v>#DIV/0!</v>
      </c>
      <c r="HN992" s="57" t="e">
        <f t="shared" si="2883"/>
        <v>#DIV/0!</v>
      </c>
      <c r="HO992" s="57" t="e">
        <f t="shared" si="2884"/>
        <v>#DIV/0!</v>
      </c>
      <c r="HP992" s="57" t="e">
        <f t="shared" si="2885"/>
        <v>#DIV/0!</v>
      </c>
      <c r="HQ992" s="57" t="e">
        <f t="shared" si="2886"/>
        <v>#DIV/0!</v>
      </c>
      <c r="HR992" s="57"/>
      <c r="HS992" s="57" t="e">
        <f t="shared" si="2887"/>
        <v>#DIV/0!</v>
      </c>
      <c r="HT992" s="57" t="e">
        <f t="shared" si="2888"/>
        <v>#DIV/0!</v>
      </c>
      <c r="HU992" s="57" t="e">
        <f t="shared" si="2889"/>
        <v>#DIV/0!</v>
      </c>
      <c r="HV992" s="57" t="e">
        <f t="shared" si="2890"/>
        <v>#DIV/0!</v>
      </c>
      <c r="HW992" s="57" t="e">
        <f t="shared" si="2891"/>
        <v>#DIV/0!</v>
      </c>
      <c r="HX992" s="57"/>
      <c r="HY992" s="57" t="e">
        <f t="shared" si="2892"/>
        <v>#DIV/0!</v>
      </c>
      <c r="HZ992" s="57" t="e">
        <f t="shared" si="2893"/>
        <v>#DIV/0!</v>
      </c>
      <c r="IA992" s="57"/>
      <c r="IB992" s="61">
        <f t="shared" si="2894"/>
        <v>0</v>
      </c>
      <c r="IC992" s="57" t="str">
        <f t="shared" si="2895"/>
        <v/>
      </c>
      <c r="ID992" s="42"/>
      <c r="IE992" s="2" t="str">
        <f t="shared" si="2896"/>
        <v/>
      </c>
      <c r="IF992" s="60" t="e">
        <f t="shared" si="2897"/>
        <v>#DIV/0!</v>
      </c>
      <c r="IG992" s="60" t="str">
        <f t="shared" si="2898"/>
        <v/>
      </c>
      <c r="IH992" s="60" t="str">
        <f t="shared" si="2899"/>
        <v>zinco-</v>
      </c>
      <c r="II992" s="60" t="str">
        <f t="shared" si="2900"/>
        <v>mangano-</v>
      </c>
      <c r="IJ992" s="60" t="e">
        <f t="shared" si="2901"/>
        <v>#DIV/0!</v>
      </c>
      <c r="IK992" s="60" t="e">
        <f t="shared" si="2902"/>
        <v>#DIV/0!</v>
      </c>
      <c r="IL992" s="60" t="e">
        <f t="shared" si="2903"/>
        <v>#DIV/0!</v>
      </c>
      <c r="IM992" s="60" t="e">
        <f t="shared" si="2904"/>
        <v>#DIV/0!</v>
      </c>
      <c r="IN992" s="60" t="str">
        <f t="shared" si="2905"/>
        <v/>
      </c>
      <c r="IO992" s="60" t="str">
        <f t="shared" si="2906"/>
        <v/>
      </c>
      <c r="IP992" s="57"/>
      <c r="IQ992" s="57" t="str">
        <f t="shared" si="2907"/>
        <v>ERROR!!</v>
      </c>
    </row>
    <row r="993" spans="24:251">
      <c r="X993" s="29">
        <f t="shared" si="2908"/>
        <v>0</v>
      </c>
      <c r="Y993" s="29">
        <f t="shared" si="2909"/>
        <v>0</v>
      </c>
      <c r="Z993" s="29" t="e">
        <f t="shared" si="2910"/>
        <v>#DIV/0!</v>
      </c>
      <c r="AA993" s="29" t="e">
        <f t="shared" si="2911"/>
        <v>#DIV/0!</v>
      </c>
      <c r="AB993" s="29" t="e">
        <f t="shared" si="2912"/>
        <v>#DIV/0!</v>
      </c>
      <c r="AC993" s="29" t="e">
        <f t="shared" si="2913"/>
        <v>#DIV/0!</v>
      </c>
      <c r="AF993" s="23">
        <v>60.084299999999999</v>
      </c>
      <c r="AG993" s="23">
        <v>79.878799999999998</v>
      </c>
      <c r="AH993" s="23">
        <v>101.96120000000001</v>
      </c>
      <c r="AI993" s="23">
        <v>151.99039999999999</v>
      </c>
      <c r="AJ993" s="23">
        <v>159.69</v>
      </c>
      <c r="AK993" s="23">
        <v>71.846400000000003</v>
      </c>
      <c r="AL993" s="23">
        <v>70.9375</v>
      </c>
      <c r="AM993" s="23">
        <v>40.304400000000001</v>
      </c>
      <c r="AN993" s="23">
        <v>56.077399999999997</v>
      </c>
      <c r="AO993" s="23">
        <v>61.978999999999999</v>
      </c>
      <c r="AP993" s="23">
        <v>94.195999999999998</v>
      </c>
      <c r="AQ993" s="23">
        <v>18.998000000000001</v>
      </c>
      <c r="AR993" s="23">
        <v>35.450000000000003</v>
      </c>
      <c r="AS993" s="23">
        <v>29.88</v>
      </c>
      <c r="AT993" s="23">
        <v>74.691999999999993</v>
      </c>
      <c r="AU993" s="23">
        <v>81.39</v>
      </c>
      <c r="AX993" s="54">
        <f t="shared" si="2768"/>
        <v>0</v>
      </c>
      <c r="AY993" s="54">
        <f t="shared" si="2769"/>
        <v>0</v>
      </c>
      <c r="AZ993" s="54">
        <f t="shared" si="2770"/>
        <v>0</v>
      </c>
      <c r="BA993" s="54">
        <f t="shared" si="2771"/>
        <v>0</v>
      </c>
      <c r="BB993" s="54">
        <f t="shared" si="2772"/>
        <v>0</v>
      </c>
      <c r="BC993" s="54">
        <f t="shared" si="2773"/>
        <v>0</v>
      </c>
      <c r="BD993" s="54">
        <f t="shared" si="2774"/>
        <v>0</v>
      </c>
      <c r="BE993" s="54">
        <f t="shared" si="2775"/>
        <v>0</v>
      </c>
      <c r="BF993" s="54">
        <f t="shared" si="2776"/>
        <v>0</v>
      </c>
      <c r="BG993" s="54">
        <f t="shared" si="2777"/>
        <v>0</v>
      </c>
      <c r="BH993" s="54">
        <f t="shared" si="2778"/>
        <v>0</v>
      </c>
      <c r="BI993" s="54">
        <f t="shared" si="2779"/>
        <v>0</v>
      </c>
      <c r="BJ993" s="54">
        <f t="shared" si="2780"/>
        <v>0</v>
      </c>
      <c r="BK993" s="54">
        <f t="shared" si="2781"/>
        <v>0</v>
      </c>
      <c r="BL993" s="54">
        <f t="shared" si="2782"/>
        <v>0</v>
      </c>
      <c r="BM993" s="42"/>
      <c r="BO993" s="54">
        <f>'Norm-coeff'!$C$2+$AX993*'Norm-coeff'!$D$2+$AY993*'Norm-coeff'!$E$2+$AZ993*'Norm-coeff'!$F$2+$BA993*'Norm-coeff'!$G$2+$BB993*'Norm-coeff'!$H$2+$BC993*'Norm-coeff'!$I$2+$BD993*'Norm-coeff'!$J$2+$BE993*'Norm-coeff'!$K$2+$BF993*'Norm-coeff'!$L$2+$BG993*'Norm-coeff'!$M$2+$BH993*'Norm-coeff'!$N$2+$BI993*'Norm-coeff'!$O$2</f>
        <v>5.4045421474420303</v>
      </c>
      <c r="BP993" s="54">
        <f>'Norm-coeff'!$C$3+$AX993*'Norm-coeff'!$D$3+$AY993*'Norm-coeff'!$E$3+$AZ993*'Norm-coeff'!$F$3+$BA993*'Norm-coeff'!$G$3+$BB993*'Norm-coeff'!$H$3+$BC993*'Norm-coeff'!$I$3+$BD993*'Norm-coeff'!$J$3+$BE993*'Norm-coeff'!$K$3+$BF993*'Norm-coeff'!$L$3+$BG993*'Norm-coeff'!$M$3+$BH993*'Norm-coeff'!$N$3+$BI993*'Norm-coeff'!$O$3</f>
        <v>3.15319116612705</v>
      </c>
      <c r="BQ993" s="54">
        <f>'Norm-coeff'!$C$4+$AX993*'Norm-coeff'!$D$4+$AY993*'Norm-coeff'!$E$4+$AZ993*'Norm-coeff'!$F$4+$BA993*'Norm-coeff'!$G$4+$BB993*'Norm-coeff'!$H$4+$BC993*'Norm-coeff'!$I$4+$BD993*'Norm-coeff'!$J$4+$BE993*'Norm-coeff'!$K$4+$BF993*'Norm-coeff'!$L$4+$BG993*'Norm-coeff'!$M$4+$BH993*'Norm-coeff'!$N$4+$BI993*'Norm-coeff'!$O$4</f>
        <v>1.42115649462768</v>
      </c>
      <c r="BR993" s="54">
        <f>'Norm-coeff'!$C$5+$AX993*'Norm-coeff'!$D$5+$AY993*'Norm-coeff'!$E$5+$AZ993*'Norm-coeff'!$F$5+$BA993*'Norm-coeff'!$G$5+$BB993*'Norm-coeff'!$H$5+$BC993*'Norm-coeff'!$I$5+$BD993*'Norm-coeff'!$J$5+$BE993*'Norm-coeff'!$K$5+$BF993*'Norm-coeff'!$L$5+$BG993*'Norm-coeff'!$M$5+$BH993*'Norm-coeff'!$N$5+$BI993*'Norm-coeff'!$O$5</f>
        <v>1.0553329241296201</v>
      </c>
      <c r="BS993" s="54">
        <f>'Norm-coeff'!$C$6+$AX993*'Norm-coeff'!$D$6+$AY993*'Norm-coeff'!$E$6+$AZ993*'Norm-coeff'!$F$6+$BA993*'Norm-coeff'!$G$6+$BB993*'Norm-coeff'!$H$6+$BC993*'Norm-coeff'!$I$6+$BD993*'Norm-coeff'!$J$6+$BE993*'Norm-coeff'!$K$6+$BF993*'Norm-coeff'!$L$6+$BG993*'Norm-coeff'!$M$6+$BH993*'Norm-coeff'!$N$6+$BI993*'Norm-coeff'!$O$6</f>
        <v>-1.48700885495103E-2</v>
      </c>
      <c r="BT993" s="54">
        <f>'Norm-coeff'!$C$7+$AX993*'Norm-coeff'!$D$7+$AY993*'Norm-coeff'!$E$7+$AZ993*'Norm-coeff'!$F$7+$BA993*'Norm-coeff'!$G$7+$BB993*'Norm-coeff'!$H$7+$BC993*'Norm-coeff'!$I$7+$BD993*'Norm-coeff'!$J$7+$BE993*'Norm-coeff'!$K$7+$BF993*'Norm-coeff'!$L$7+$BG993*'Norm-coeff'!$M$7+$BH993*'Norm-coeff'!$N$7+$BI993*'Norm-coeff'!$O$7</f>
        <v>2.0907583608832998</v>
      </c>
      <c r="BU993" s="54">
        <f>'Norm-coeff'!$C$8+$AX993*'Norm-coeff'!$D$8+$AY993*'Norm-coeff'!$E$8+$AZ993*'Norm-coeff'!$F$8+$BA993*'Norm-coeff'!$G$8+$BB993*'Norm-coeff'!$H$8+$BC993*'Norm-coeff'!$I$8+$BD993*'Norm-coeff'!$J$8+$BE993*'Norm-coeff'!$K$8+$BF993*'Norm-coeff'!$L$8+$BG993*'Norm-coeff'!$M$8+$BH993*'Norm-coeff'!$N$8+$BI993*'Norm-coeff'!$O$8</f>
        <v>0.65894159836244504</v>
      </c>
      <c r="BV993" s="54">
        <f>'Norm-coeff'!$C$9+$AX993*'Norm-coeff'!$D$9+$AY993*'Norm-coeff'!$E$9+$AZ993*'Norm-coeff'!$F$9+$BA993*'Norm-coeff'!$G$9+$BB993*'Norm-coeff'!$H$9+$BC993*'Norm-coeff'!$I$9+$BD993*'Norm-coeff'!$J$9+$BE993*'Norm-coeff'!$K$9+$BF993*'Norm-coeff'!$L$9+$BG993*'Norm-coeff'!$M$9+$BH993*'Norm-coeff'!$N$9+$BI993*'Norm-coeff'!$O$9</f>
        <v>1.48961085014701</v>
      </c>
      <c r="BW993" s="54">
        <f>'Norm-coeff'!$C$10+$AX993*'Norm-coeff'!$D$10+$AY993*'Norm-coeff'!$E$10+$AZ993*'Norm-coeff'!$F$10+$BA993*'Norm-coeff'!$G$10+$BB993*'Norm-coeff'!$H$10+$BC993*'Norm-coeff'!$I$10+$BD993*'Norm-coeff'!$J$10+$BE993*'Norm-coeff'!$K$10+$BF993*'Norm-coeff'!$L$10+$BG993*'Norm-coeff'!$M$10+$BH993*'Norm-coeff'!$N$10+$BI993*'Norm-coeff'!$O$10</f>
        <v>1.42058735749591</v>
      </c>
      <c r="BX993" s="54">
        <f>'Norm-coeff'!$C$11+$AX993*'Norm-coeff'!$D$11+$AY993*'Norm-coeff'!$E$11+$AZ993*'Norm-coeff'!$F$11+$BA993*'Norm-coeff'!$G$11+$BB993*'Norm-coeff'!$H$11+$BC993*'Norm-coeff'!$I$11+$BD993*'Norm-coeff'!$J$11+$BE993*'Norm-coeff'!$K$11+$BF993*'Norm-coeff'!$L$11+$BG993*'Norm-coeff'!$M$11+$BH993*'Norm-coeff'!$N$11+$BI993*'Norm-coeff'!$O$11</f>
        <v>0.221233014421479</v>
      </c>
      <c r="BY993" s="54">
        <f>'Norm-coeff'!$C$12+$AX993*'Norm-coeff'!$D$12+$AY993*'Norm-coeff'!$E$12+$AZ993*'Norm-coeff'!$F$12+$BA993*'Norm-coeff'!$G$12+$BB993*'Norm-coeff'!$H$12+$BC993*'Norm-coeff'!$I$12+$BD993*'Norm-coeff'!$J$12+$BE993*'Norm-coeff'!$K$12+$BF993*'Norm-coeff'!$L$12+$BG993*'Norm-coeff'!$M$12+$BH993*'Norm-coeff'!$N$12+$BI993*'Norm-coeff'!$O$12</f>
        <v>0.283527502056037</v>
      </c>
      <c r="BZ993" s="54">
        <f>'Norm-coeff'!$C$13+$AX993*'Norm-coeff'!$D$13+$AY993*'Norm-coeff'!$E$13+$AZ993*'Norm-coeff'!$F$13+$BA993*'Norm-coeff'!$G$13+$BB993*'Norm-coeff'!$H$13+$BC993*'Norm-coeff'!$I$13+$BD993*'Norm-coeff'!$J$13+$BE993*'Norm-coeff'!$K$13+$BF993*'Norm-coeff'!$L$13+$BG993*'Norm-coeff'!$M$13+$BH993*'Norm-coeff'!$N$13+$BI993*'Norm-coeff'!$O$13</f>
        <v>-4.1864930554451202E-2</v>
      </c>
      <c r="CA993" s="54">
        <f>'Norm-coeff'!$C$14+$AX993*'Norm-coeff'!$D$14+$AY993*'Norm-coeff'!$E$14+$AZ993*'Norm-coeff'!$F$14+$BA993*'Norm-coeff'!$G$14+$BB993*'Norm-coeff'!$H$14+$BC993*'Norm-coeff'!$I$14+$BD993*'Norm-coeff'!$J$14+$BE993*'Norm-coeff'!$K$14+$BF993*'Norm-coeff'!$L$14+$BG993*'Norm-coeff'!$M$14+$BH993*'Norm-coeff'!$N$14+$BI993*'Norm-coeff'!$O$14</f>
        <v>4.2526983164477103</v>
      </c>
      <c r="CC993" s="54">
        <f t="shared" si="2783"/>
        <v>0</v>
      </c>
      <c r="CG993" s="54">
        <f t="shared" si="2784"/>
        <v>0</v>
      </c>
      <c r="CH993" s="54">
        <f t="shared" si="2767"/>
        <v>0</v>
      </c>
      <c r="CI993" s="54">
        <f t="shared" si="2785"/>
        <v>0</v>
      </c>
      <c r="CJ993" s="56">
        <f t="shared" si="2786"/>
        <v>0</v>
      </c>
      <c r="CK993" s="54">
        <f t="shared" si="2787"/>
        <v>0</v>
      </c>
      <c r="CL993" s="54">
        <f t="shared" si="2788"/>
        <v>0</v>
      </c>
      <c r="CM993" s="54">
        <f t="shared" si="2789"/>
        <v>0</v>
      </c>
      <c r="CN993" s="54">
        <f t="shared" si="2790"/>
        <v>0</v>
      </c>
      <c r="CO993" s="54">
        <f t="shared" si="2791"/>
        <v>0</v>
      </c>
      <c r="CP993" s="54">
        <f t="shared" si="2792"/>
        <v>0</v>
      </c>
      <c r="CQ993" s="54">
        <f t="shared" si="2793"/>
        <v>0</v>
      </c>
      <c r="CR993" s="54">
        <f t="shared" si="2794"/>
        <v>0</v>
      </c>
      <c r="CS993" s="54">
        <f t="shared" si="2795"/>
        <v>0</v>
      </c>
      <c r="CU993" s="54">
        <f t="shared" si="2796"/>
        <v>0</v>
      </c>
      <c r="CV993" s="54">
        <f t="shared" si="2797"/>
        <v>0</v>
      </c>
      <c r="CW993" s="54">
        <f t="shared" si="2798"/>
        <v>0</v>
      </c>
      <c r="CX993" s="54">
        <f t="shared" si="2799"/>
        <v>0</v>
      </c>
      <c r="CZ993" s="54">
        <f t="shared" si="2800"/>
        <v>0</v>
      </c>
      <c r="DA993" s="54">
        <f t="shared" si="2801"/>
        <v>0</v>
      </c>
      <c r="DB993" s="54">
        <f t="shared" si="2802"/>
        <v>0</v>
      </c>
      <c r="DC993" s="54">
        <f t="shared" si="2803"/>
        <v>0</v>
      </c>
      <c r="DD993" s="54">
        <f t="shared" si="2804"/>
        <v>0</v>
      </c>
      <c r="DE993" s="54">
        <f t="shared" si="2805"/>
        <v>0</v>
      </c>
      <c r="DF993" s="54">
        <f t="shared" si="2806"/>
        <v>0</v>
      </c>
      <c r="DG993" s="54">
        <f t="shared" si="2807"/>
        <v>2</v>
      </c>
      <c r="DH993" s="71">
        <f t="shared" si="2808"/>
        <v>0</v>
      </c>
      <c r="DI993" s="71">
        <f t="shared" si="2809"/>
        <v>0</v>
      </c>
      <c r="DJ993" s="54">
        <f t="shared" si="2810"/>
        <v>0</v>
      </c>
      <c r="DK993" s="54">
        <f t="shared" si="2811"/>
        <v>2</v>
      </c>
      <c r="DL993" s="4">
        <f t="shared" si="2741"/>
        <v>0</v>
      </c>
      <c r="DM993" s="3">
        <f t="shared" si="2812"/>
        <v>0</v>
      </c>
      <c r="DN993" s="3">
        <f t="shared" si="2813"/>
        <v>0</v>
      </c>
      <c r="DO993" s="4" t="e">
        <f t="shared" si="2814"/>
        <v>#DIV/0!</v>
      </c>
      <c r="DP993" s="57"/>
      <c r="DQ993" s="57"/>
      <c r="DR993" s="56">
        <f t="shared" si="2742"/>
        <v>2</v>
      </c>
      <c r="DS993" s="56">
        <f t="shared" si="2743"/>
        <v>0</v>
      </c>
      <c r="DT993" s="38">
        <f t="shared" si="2744"/>
        <v>0</v>
      </c>
      <c r="DU993" s="38">
        <f t="shared" si="2815"/>
        <v>2</v>
      </c>
      <c r="DV993" s="38">
        <f t="shared" si="2745"/>
        <v>0</v>
      </c>
      <c r="DW993" s="39">
        <f t="shared" si="2746"/>
        <v>0</v>
      </c>
      <c r="DX993" s="39">
        <f t="shared" si="2747"/>
        <v>0</v>
      </c>
      <c r="DY993" s="39">
        <f t="shared" si="2748"/>
        <v>0</v>
      </c>
      <c r="DZ993" s="39">
        <f t="shared" si="2749"/>
        <v>0</v>
      </c>
      <c r="EA993" s="39">
        <f t="shared" si="2750"/>
        <v>0</v>
      </c>
      <c r="EB993" s="37" t="e">
        <f t="shared" si="2816"/>
        <v>#DIV/0!</v>
      </c>
      <c r="EC993" s="37" t="e">
        <f t="shared" si="2817"/>
        <v>#DIV/0!</v>
      </c>
      <c r="ED993" s="37" t="e">
        <f t="shared" si="2818"/>
        <v>#DIV/0!</v>
      </c>
      <c r="EE993" s="37" t="e">
        <f t="shared" si="2819"/>
        <v>#DIV/0!</v>
      </c>
      <c r="EF993" s="39" t="e">
        <f t="shared" si="2820"/>
        <v>#DIV/0!</v>
      </c>
      <c r="EG993" s="37" t="e">
        <f t="shared" si="2821"/>
        <v>#DIV/0!</v>
      </c>
      <c r="EH993" s="37" t="e">
        <f t="shared" si="2822"/>
        <v>#DIV/0!</v>
      </c>
      <c r="EI993" s="11" t="b">
        <f t="shared" si="2823"/>
        <v>1</v>
      </c>
      <c r="EJ993" s="11" t="b">
        <f t="shared" si="2824"/>
        <v>0</v>
      </c>
      <c r="EK993" s="39" t="e">
        <f t="shared" si="2825"/>
        <v>#DIV/0!</v>
      </c>
      <c r="EL993" s="39" t="e">
        <f t="shared" si="2826"/>
        <v>#DIV/0!</v>
      </c>
      <c r="EM993" s="39" t="e">
        <f t="shared" si="2827"/>
        <v>#DIV/0!</v>
      </c>
      <c r="EN993" s="39" t="e">
        <f t="shared" si="2828"/>
        <v>#DIV/0!</v>
      </c>
      <c r="EO993" s="39" t="e">
        <f t="shared" si="2829"/>
        <v>#DIV/0!</v>
      </c>
      <c r="EP993" s="39" t="e">
        <f t="shared" si="2830"/>
        <v>#DIV/0!</v>
      </c>
      <c r="EQ993" s="39" t="e">
        <f t="shared" si="2831"/>
        <v>#DIV/0!</v>
      </c>
      <c r="ER993" s="39" t="e">
        <f t="shared" si="2832"/>
        <v>#DIV/0!</v>
      </c>
      <c r="ES993" s="58" t="str">
        <f t="shared" si="2833"/>
        <v>(OH,F,Cl)-dominate amphibole</v>
      </c>
      <c r="ET993" s="58" t="e">
        <f t="shared" si="2834"/>
        <v>#N/A</v>
      </c>
      <c r="EU993" s="56">
        <f t="shared" si="2751"/>
        <v>0</v>
      </c>
      <c r="EV993" s="56">
        <f t="shared" si="2752"/>
        <v>0</v>
      </c>
      <c r="EW993" s="56">
        <f t="shared" si="2753"/>
        <v>0</v>
      </c>
      <c r="EX993" s="56">
        <f t="shared" si="2754"/>
        <v>0</v>
      </c>
      <c r="EY993" s="56">
        <f t="shared" si="2755"/>
        <v>0</v>
      </c>
      <c r="EZ993" s="56">
        <f t="shared" si="2756"/>
        <v>0</v>
      </c>
      <c r="FA993" s="39">
        <f t="shared" si="2757"/>
        <v>0</v>
      </c>
      <c r="FB993" s="39">
        <f t="shared" si="2758"/>
        <v>0</v>
      </c>
      <c r="FC993" s="54">
        <f t="shared" si="2759"/>
        <v>0</v>
      </c>
      <c r="FD993" s="54">
        <f t="shared" si="2760"/>
        <v>0</v>
      </c>
      <c r="FE993" s="39">
        <f t="shared" si="2761"/>
        <v>0</v>
      </c>
      <c r="FF993" s="54">
        <f t="shared" si="2762"/>
        <v>0</v>
      </c>
      <c r="FG993" s="39">
        <f t="shared" si="2763"/>
        <v>0</v>
      </c>
      <c r="FH993" s="39">
        <f t="shared" si="2835"/>
        <v>0</v>
      </c>
      <c r="FI993" s="39">
        <f t="shared" si="2836"/>
        <v>0</v>
      </c>
      <c r="FJ993" s="39">
        <f t="shared" si="2837"/>
        <v>0</v>
      </c>
      <c r="FK993" s="39" t="e">
        <f t="shared" si="2838"/>
        <v>#DIV/0!</v>
      </c>
      <c r="FL993" s="39" t="e">
        <f t="shared" si="2839"/>
        <v>#DIV/0!</v>
      </c>
      <c r="FM993" s="39" t="e">
        <f t="shared" si="2840"/>
        <v>#DIV/0!</v>
      </c>
      <c r="FN993" s="39">
        <f t="shared" si="2841"/>
        <v>1</v>
      </c>
      <c r="FO993" s="39">
        <f t="shared" si="2764"/>
        <v>0</v>
      </c>
      <c r="FP993" s="39">
        <f t="shared" si="2765"/>
        <v>0</v>
      </c>
      <c r="FQ993" s="39">
        <f t="shared" si="2766"/>
        <v>0</v>
      </c>
      <c r="FR993" s="39">
        <f t="shared" si="2842"/>
        <v>0</v>
      </c>
      <c r="FS993" s="39">
        <f t="shared" si="2843"/>
        <v>0</v>
      </c>
      <c r="FU993" s="39" t="e">
        <f t="shared" si="2844"/>
        <v>#DIV/0!</v>
      </c>
      <c r="FV993" s="39" t="e">
        <f t="shared" si="2845"/>
        <v>#DIV/0!</v>
      </c>
      <c r="FW993" s="39" t="e">
        <f t="shared" si="2846"/>
        <v>#DIV/0!</v>
      </c>
      <c r="FY993" s="39" t="e">
        <f t="shared" si="2847"/>
        <v>#DIV/0!</v>
      </c>
      <c r="FZ993" s="39" t="e">
        <f t="shared" si="2848"/>
        <v>#DIV/0!</v>
      </c>
      <c r="GA993" s="39" t="e">
        <f t="shared" si="2849"/>
        <v>#DIV/0!</v>
      </c>
      <c r="GB993" s="39" t="e">
        <f t="shared" si="2850"/>
        <v>#DIV/0!</v>
      </c>
      <c r="GC993" s="39" t="e">
        <f t="shared" si="2851"/>
        <v>#DIV/0!</v>
      </c>
      <c r="GD993" s="39" t="e">
        <f t="shared" si="2852"/>
        <v>#DIV/0!</v>
      </c>
      <c r="GE993" s="39" t="e">
        <f t="shared" si="2853"/>
        <v>#DIV/0!</v>
      </c>
      <c r="GF993" s="39" t="e">
        <f t="shared" si="2854"/>
        <v>#DIV/0!</v>
      </c>
      <c r="GG993" s="39" t="e">
        <f t="shared" si="2855"/>
        <v>#DIV/0!</v>
      </c>
      <c r="GH993" s="39" t="e">
        <f t="shared" si="2856"/>
        <v>#DIV/0!</v>
      </c>
      <c r="GI993" s="39"/>
      <c r="GJ993" s="39" t="e">
        <f t="shared" si="2857"/>
        <v>#DIV/0!</v>
      </c>
      <c r="GK993" s="39" t="e">
        <f t="shared" si="2858"/>
        <v>#DIV/0!</v>
      </c>
      <c r="GL993" s="39" t="e">
        <f t="shared" si="2859"/>
        <v>#DIV/0!</v>
      </c>
      <c r="GM993" s="39" t="e">
        <f t="shared" si="2860"/>
        <v>#DIV/0!</v>
      </c>
      <c r="GN993" s="39" t="e">
        <f t="shared" si="2861"/>
        <v>#DIV/0!</v>
      </c>
      <c r="GO993" s="57"/>
      <c r="GP993" s="57" t="e">
        <f t="shared" si="2862"/>
        <v>#DIV/0!</v>
      </c>
      <c r="GQ993" s="59" t="e">
        <f t="shared" si="2863"/>
        <v>#DIV/0!</v>
      </c>
      <c r="GR993" s="41" t="e">
        <f t="shared" si="2864"/>
        <v>#DIV/0!</v>
      </c>
      <c r="GS993" s="57" t="e">
        <f t="shared" si="2865"/>
        <v>#DIV/0!</v>
      </c>
      <c r="GT993" s="57" t="e">
        <f t="shared" si="2866"/>
        <v>#DIV/0!</v>
      </c>
      <c r="GU993" s="57" t="e">
        <f t="shared" si="2867"/>
        <v>#DIV/0!</v>
      </c>
      <c r="GV993" s="57"/>
      <c r="GW993" s="42" t="e">
        <f t="shared" si="2868"/>
        <v>#DIV/0!</v>
      </c>
      <c r="GX993" s="42" t="e">
        <f t="shared" si="2869"/>
        <v>#DIV/0!</v>
      </c>
      <c r="GY993" s="42" t="e">
        <f t="shared" si="2870"/>
        <v>#DIV/0!</v>
      </c>
      <c r="GZ993" s="57"/>
      <c r="HA993" s="2" t="e">
        <f t="shared" si="2871"/>
        <v>#DIV/0!</v>
      </c>
      <c r="HB993" s="2" t="e">
        <f t="shared" si="2872"/>
        <v>#DIV/0!</v>
      </c>
      <c r="HC993" s="2" t="e">
        <f t="shared" si="2873"/>
        <v>#DIV/0!</v>
      </c>
      <c r="HD993" s="2" t="e">
        <f t="shared" si="2874"/>
        <v>#DIV/0!</v>
      </c>
      <c r="HE993" s="2" t="e">
        <f t="shared" si="2875"/>
        <v>#DIV/0!</v>
      </c>
      <c r="HF993" s="2" t="e">
        <f t="shared" si="2876"/>
        <v>#DIV/0!</v>
      </c>
      <c r="HG993" s="2" t="e">
        <f t="shared" si="2877"/>
        <v>#DIV/0!</v>
      </c>
      <c r="HH993" s="2" t="e">
        <f t="shared" si="2878"/>
        <v>#DIV/0!</v>
      </c>
      <c r="HI993" s="2" t="e">
        <f t="shared" si="2879"/>
        <v>#DIV/0!</v>
      </c>
      <c r="HJ993" s="11" t="e">
        <f t="shared" si="2880"/>
        <v>#DIV/0!</v>
      </c>
      <c r="HK993" s="60" t="e">
        <f t="shared" si="2881"/>
        <v>#DIV/0!</v>
      </c>
      <c r="HL993" s="57"/>
      <c r="HM993" s="57" t="e">
        <f t="shared" si="2882"/>
        <v>#DIV/0!</v>
      </c>
      <c r="HN993" s="57" t="e">
        <f t="shared" si="2883"/>
        <v>#DIV/0!</v>
      </c>
      <c r="HO993" s="57" t="e">
        <f t="shared" si="2884"/>
        <v>#DIV/0!</v>
      </c>
      <c r="HP993" s="57" t="e">
        <f t="shared" si="2885"/>
        <v>#DIV/0!</v>
      </c>
      <c r="HQ993" s="57" t="e">
        <f t="shared" si="2886"/>
        <v>#DIV/0!</v>
      </c>
      <c r="HR993" s="57"/>
      <c r="HS993" s="57" t="e">
        <f t="shared" si="2887"/>
        <v>#DIV/0!</v>
      </c>
      <c r="HT993" s="57" t="e">
        <f t="shared" si="2888"/>
        <v>#DIV/0!</v>
      </c>
      <c r="HU993" s="57" t="e">
        <f t="shared" si="2889"/>
        <v>#DIV/0!</v>
      </c>
      <c r="HV993" s="57" t="e">
        <f t="shared" si="2890"/>
        <v>#DIV/0!</v>
      </c>
      <c r="HW993" s="57" t="e">
        <f t="shared" si="2891"/>
        <v>#DIV/0!</v>
      </c>
      <c r="HX993" s="57"/>
      <c r="HY993" s="57" t="e">
        <f t="shared" si="2892"/>
        <v>#DIV/0!</v>
      </c>
      <c r="HZ993" s="57" t="e">
        <f t="shared" si="2893"/>
        <v>#DIV/0!</v>
      </c>
      <c r="IA993" s="57"/>
      <c r="IB993" s="61">
        <f t="shared" si="2894"/>
        <v>0</v>
      </c>
      <c r="IC993" s="57" t="str">
        <f t="shared" si="2895"/>
        <v/>
      </c>
      <c r="ID993" s="42"/>
      <c r="IE993" s="2" t="str">
        <f t="shared" si="2896"/>
        <v/>
      </c>
      <c r="IF993" s="60" t="e">
        <f t="shared" si="2897"/>
        <v>#DIV/0!</v>
      </c>
      <c r="IG993" s="60" t="str">
        <f t="shared" si="2898"/>
        <v/>
      </c>
      <c r="IH993" s="60" t="str">
        <f t="shared" si="2899"/>
        <v>zinco-</v>
      </c>
      <c r="II993" s="60" t="str">
        <f t="shared" si="2900"/>
        <v>mangano-</v>
      </c>
      <c r="IJ993" s="60" t="e">
        <f t="shared" si="2901"/>
        <v>#DIV/0!</v>
      </c>
      <c r="IK993" s="60" t="e">
        <f t="shared" si="2902"/>
        <v>#DIV/0!</v>
      </c>
      <c r="IL993" s="60" t="e">
        <f t="shared" si="2903"/>
        <v>#DIV/0!</v>
      </c>
      <c r="IM993" s="60" t="e">
        <f t="shared" si="2904"/>
        <v>#DIV/0!</v>
      </c>
      <c r="IN993" s="60" t="str">
        <f t="shared" si="2905"/>
        <v/>
      </c>
      <c r="IO993" s="60" t="str">
        <f t="shared" si="2906"/>
        <v/>
      </c>
      <c r="IP993" s="57"/>
      <c r="IQ993" s="57" t="str">
        <f t="shared" si="2907"/>
        <v>ERROR!!</v>
      </c>
    </row>
    <row r="994" spans="24:251">
      <c r="X994" s="29">
        <f t="shared" si="2908"/>
        <v>0</v>
      </c>
      <c r="Y994" s="29">
        <f t="shared" si="2909"/>
        <v>0</v>
      </c>
      <c r="Z994" s="29" t="e">
        <f t="shared" si="2910"/>
        <v>#DIV/0!</v>
      </c>
      <c r="AA994" s="29" t="e">
        <f t="shared" si="2911"/>
        <v>#DIV/0!</v>
      </c>
      <c r="AB994" s="29" t="e">
        <f t="shared" si="2912"/>
        <v>#DIV/0!</v>
      </c>
      <c r="AC994" s="29" t="e">
        <f t="shared" si="2913"/>
        <v>#DIV/0!</v>
      </c>
      <c r="AF994" s="23">
        <v>60.084299999999999</v>
      </c>
      <c r="AG994" s="23">
        <v>79.878799999999998</v>
      </c>
      <c r="AH994" s="23">
        <v>101.96120000000001</v>
      </c>
      <c r="AI994" s="23">
        <v>151.99039999999999</v>
      </c>
      <c r="AJ994" s="23">
        <v>159.69</v>
      </c>
      <c r="AK994" s="23">
        <v>71.846400000000003</v>
      </c>
      <c r="AL994" s="23">
        <v>70.9375</v>
      </c>
      <c r="AM994" s="23">
        <v>40.304400000000001</v>
      </c>
      <c r="AN994" s="23">
        <v>56.077399999999997</v>
      </c>
      <c r="AO994" s="23">
        <v>61.978999999999999</v>
      </c>
      <c r="AP994" s="23">
        <v>94.195999999999998</v>
      </c>
      <c r="AQ994" s="23">
        <v>18.998000000000001</v>
      </c>
      <c r="AR994" s="23">
        <v>35.450000000000003</v>
      </c>
      <c r="AS994" s="23">
        <v>29.88</v>
      </c>
      <c r="AT994" s="23">
        <v>74.691999999999993</v>
      </c>
      <c r="AU994" s="23">
        <v>81.39</v>
      </c>
      <c r="AX994" s="54">
        <f t="shared" si="2768"/>
        <v>0</v>
      </c>
      <c r="AY994" s="54">
        <f t="shared" si="2769"/>
        <v>0</v>
      </c>
      <c r="AZ994" s="54">
        <f t="shared" si="2770"/>
        <v>0</v>
      </c>
      <c r="BA994" s="54">
        <f t="shared" si="2771"/>
        <v>0</v>
      </c>
      <c r="BB994" s="54">
        <f t="shared" si="2772"/>
        <v>0</v>
      </c>
      <c r="BC994" s="54">
        <f t="shared" si="2773"/>
        <v>0</v>
      </c>
      <c r="BD994" s="54">
        <f t="shared" si="2774"/>
        <v>0</v>
      </c>
      <c r="BE994" s="54">
        <f t="shared" si="2775"/>
        <v>0</v>
      </c>
      <c r="BF994" s="54">
        <f t="shared" si="2776"/>
        <v>0</v>
      </c>
      <c r="BG994" s="54">
        <f t="shared" si="2777"/>
        <v>0</v>
      </c>
      <c r="BH994" s="54">
        <f t="shared" si="2778"/>
        <v>0</v>
      </c>
      <c r="BI994" s="54">
        <f t="shared" si="2779"/>
        <v>0</v>
      </c>
      <c r="BJ994" s="54">
        <f t="shared" si="2780"/>
        <v>0</v>
      </c>
      <c r="BK994" s="54">
        <f t="shared" si="2781"/>
        <v>0</v>
      </c>
      <c r="BL994" s="54">
        <f t="shared" si="2782"/>
        <v>0</v>
      </c>
      <c r="BM994" s="42"/>
      <c r="BO994" s="54">
        <f>'Norm-coeff'!$C$2+$AX994*'Norm-coeff'!$D$2+$AY994*'Norm-coeff'!$E$2+$AZ994*'Norm-coeff'!$F$2+$BA994*'Norm-coeff'!$G$2+$BB994*'Norm-coeff'!$H$2+$BC994*'Norm-coeff'!$I$2+$BD994*'Norm-coeff'!$J$2+$BE994*'Norm-coeff'!$K$2+$BF994*'Norm-coeff'!$L$2+$BG994*'Norm-coeff'!$M$2+$BH994*'Norm-coeff'!$N$2+$BI994*'Norm-coeff'!$O$2</f>
        <v>5.4045421474420303</v>
      </c>
      <c r="BP994" s="54">
        <f>'Norm-coeff'!$C$3+$AX994*'Norm-coeff'!$D$3+$AY994*'Norm-coeff'!$E$3+$AZ994*'Norm-coeff'!$F$3+$BA994*'Norm-coeff'!$G$3+$BB994*'Norm-coeff'!$H$3+$BC994*'Norm-coeff'!$I$3+$BD994*'Norm-coeff'!$J$3+$BE994*'Norm-coeff'!$K$3+$BF994*'Norm-coeff'!$L$3+$BG994*'Norm-coeff'!$M$3+$BH994*'Norm-coeff'!$N$3+$BI994*'Norm-coeff'!$O$3</f>
        <v>3.15319116612705</v>
      </c>
      <c r="BQ994" s="54">
        <f>'Norm-coeff'!$C$4+$AX994*'Norm-coeff'!$D$4+$AY994*'Norm-coeff'!$E$4+$AZ994*'Norm-coeff'!$F$4+$BA994*'Norm-coeff'!$G$4+$BB994*'Norm-coeff'!$H$4+$BC994*'Norm-coeff'!$I$4+$BD994*'Norm-coeff'!$J$4+$BE994*'Norm-coeff'!$K$4+$BF994*'Norm-coeff'!$L$4+$BG994*'Norm-coeff'!$M$4+$BH994*'Norm-coeff'!$N$4+$BI994*'Norm-coeff'!$O$4</f>
        <v>1.42115649462768</v>
      </c>
      <c r="BR994" s="54">
        <f>'Norm-coeff'!$C$5+$AX994*'Norm-coeff'!$D$5+$AY994*'Norm-coeff'!$E$5+$AZ994*'Norm-coeff'!$F$5+$BA994*'Norm-coeff'!$G$5+$BB994*'Norm-coeff'!$H$5+$BC994*'Norm-coeff'!$I$5+$BD994*'Norm-coeff'!$J$5+$BE994*'Norm-coeff'!$K$5+$BF994*'Norm-coeff'!$L$5+$BG994*'Norm-coeff'!$M$5+$BH994*'Norm-coeff'!$N$5+$BI994*'Norm-coeff'!$O$5</f>
        <v>1.0553329241296201</v>
      </c>
      <c r="BS994" s="54">
        <f>'Norm-coeff'!$C$6+$AX994*'Norm-coeff'!$D$6+$AY994*'Norm-coeff'!$E$6+$AZ994*'Norm-coeff'!$F$6+$BA994*'Norm-coeff'!$G$6+$BB994*'Norm-coeff'!$H$6+$BC994*'Norm-coeff'!$I$6+$BD994*'Norm-coeff'!$J$6+$BE994*'Norm-coeff'!$K$6+$BF994*'Norm-coeff'!$L$6+$BG994*'Norm-coeff'!$M$6+$BH994*'Norm-coeff'!$N$6+$BI994*'Norm-coeff'!$O$6</f>
        <v>-1.48700885495103E-2</v>
      </c>
      <c r="BT994" s="54">
        <f>'Norm-coeff'!$C$7+$AX994*'Norm-coeff'!$D$7+$AY994*'Norm-coeff'!$E$7+$AZ994*'Norm-coeff'!$F$7+$BA994*'Norm-coeff'!$G$7+$BB994*'Norm-coeff'!$H$7+$BC994*'Norm-coeff'!$I$7+$BD994*'Norm-coeff'!$J$7+$BE994*'Norm-coeff'!$K$7+$BF994*'Norm-coeff'!$L$7+$BG994*'Norm-coeff'!$M$7+$BH994*'Norm-coeff'!$N$7+$BI994*'Norm-coeff'!$O$7</f>
        <v>2.0907583608832998</v>
      </c>
      <c r="BU994" s="54">
        <f>'Norm-coeff'!$C$8+$AX994*'Norm-coeff'!$D$8+$AY994*'Norm-coeff'!$E$8+$AZ994*'Norm-coeff'!$F$8+$BA994*'Norm-coeff'!$G$8+$BB994*'Norm-coeff'!$H$8+$BC994*'Norm-coeff'!$I$8+$BD994*'Norm-coeff'!$J$8+$BE994*'Norm-coeff'!$K$8+$BF994*'Norm-coeff'!$L$8+$BG994*'Norm-coeff'!$M$8+$BH994*'Norm-coeff'!$N$8+$BI994*'Norm-coeff'!$O$8</f>
        <v>0.65894159836244504</v>
      </c>
      <c r="BV994" s="54">
        <f>'Norm-coeff'!$C$9+$AX994*'Norm-coeff'!$D$9+$AY994*'Norm-coeff'!$E$9+$AZ994*'Norm-coeff'!$F$9+$BA994*'Norm-coeff'!$G$9+$BB994*'Norm-coeff'!$H$9+$BC994*'Norm-coeff'!$I$9+$BD994*'Norm-coeff'!$J$9+$BE994*'Norm-coeff'!$K$9+$BF994*'Norm-coeff'!$L$9+$BG994*'Norm-coeff'!$M$9+$BH994*'Norm-coeff'!$N$9+$BI994*'Norm-coeff'!$O$9</f>
        <v>1.48961085014701</v>
      </c>
      <c r="BW994" s="54">
        <f>'Norm-coeff'!$C$10+$AX994*'Norm-coeff'!$D$10+$AY994*'Norm-coeff'!$E$10+$AZ994*'Norm-coeff'!$F$10+$BA994*'Norm-coeff'!$G$10+$BB994*'Norm-coeff'!$H$10+$BC994*'Norm-coeff'!$I$10+$BD994*'Norm-coeff'!$J$10+$BE994*'Norm-coeff'!$K$10+$BF994*'Norm-coeff'!$L$10+$BG994*'Norm-coeff'!$M$10+$BH994*'Norm-coeff'!$N$10+$BI994*'Norm-coeff'!$O$10</f>
        <v>1.42058735749591</v>
      </c>
      <c r="BX994" s="54">
        <f>'Norm-coeff'!$C$11+$AX994*'Norm-coeff'!$D$11+$AY994*'Norm-coeff'!$E$11+$AZ994*'Norm-coeff'!$F$11+$BA994*'Norm-coeff'!$G$11+$BB994*'Norm-coeff'!$H$11+$BC994*'Norm-coeff'!$I$11+$BD994*'Norm-coeff'!$J$11+$BE994*'Norm-coeff'!$K$11+$BF994*'Norm-coeff'!$L$11+$BG994*'Norm-coeff'!$M$11+$BH994*'Norm-coeff'!$N$11+$BI994*'Norm-coeff'!$O$11</f>
        <v>0.221233014421479</v>
      </c>
      <c r="BY994" s="54">
        <f>'Norm-coeff'!$C$12+$AX994*'Norm-coeff'!$D$12+$AY994*'Norm-coeff'!$E$12+$AZ994*'Norm-coeff'!$F$12+$BA994*'Norm-coeff'!$G$12+$BB994*'Norm-coeff'!$H$12+$BC994*'Norm-coeff'!$I$12+$BD994*'Norm-coeff'!$J$12+$BE994*'Norm-coeff'!$K$12+$BF994*'Norm-coeff'!$L$12+$BG994*'Norm-coeff'!$M$12+$BH994*'Norm-coeff'!$N$12+$BI994*'Norm-coeff'!$O$12</f>
        <v>0.283527502056037</v>
      </c>
      <c r="BZ994" s="54">
        <f>'Norm-coeff'!$C$13+$AX994*'Norm-coeff'!$D$13+$AY994*'Norm-coeff'!$E$13+$AZ994*'Norm-coeff'!$F$13+$BA994*'Norm-coeff'!$G$13+$BB994*'Norm-coeff'!$H$13+$BC994*'Norm-coeff'!$I$13+$BD994*'Norm-coeff'!$J$13+$BE994*'Norm-coeff'!$K$13+$BF994*'Norm-coeff'!$L$13+$BG994*'Norm-coeff'!$M$13+$BH994*'Norm-coeff'!$N$13+$BI994*'Norm-coeff'!$O$13</f>
        <v>-4.1864930554451202E-2</v>
      </c>
      <c r="CA994" s="54">
        <f>'Norm-coeff'!$C$14+$AX994*'Norm-coeff'!$D$14+$AY994*'Norm-coeff'!$E$14+$AZ994*'Norm-coeff'!$F$14+$BA994*'Norm-coeff'!$G$14+$BB994*'Norm-coeff'!$H$14+$BC994*'Norm-coeff'!$I$14+$BD994*'Norm-coeff'!$J$14+$BE994*'Norm-coeff'!$K$14+$BF994*'Norm-coeff'!$L$14+$BG994*'Norm-coeff'!$M$14+$BH994*'Norm-coeff'!$N$14+$BI994*'Norm-coeff'!$O$14</f>
        <v>4.2526983164477103</v>
      </c>
      <c r="CC994" s="54">
        <f t="shared" si="2783"/>
        <v>0</v>
      </c>
      <c r="CG994" s="54">
        <f t="shared" si="2784"/>
        <v>0</v>
      </c>
      <c r="CH994" s="54">
        <f t="shared" si="2767"/>
        <v>0</v>
      </c>
      <c r="CI994" s="54">
        <f t="shared" si="2785"/>
        <v>0</v>
      </c>
      <c r="CJ994" s="56">
        <f t="shared" si="2786"/>
        <v>0</v>
      </c>
      <c r="CK994" s="54">
        <f t="shared" si="2787"/>
        <v>0</v>
      </c>
      <c r="CL994" s="54">
        <f t="shared" si="2788"/>
        <v>0</v>
      </c>
      <c r="CM994" s="54">
        <f t="shared" si="2789"/>
        <v>0</v>
      </c>
      <c r="CN994" s="54">
        <f t="shared" si="2790"/>
        <v>0</v>
      </c>
      <c r="CO994" s="54">
        <f t="shared" si="2791"/>
        <v>0</v>
      </c>
      <c r="CP994" s="54">
        <f t="shared" si="2792"/>
        <v>0</v>
      </c>
      <c r="CQ994" s="54">
        <f t="shared" si="2793"/>
        <v>0</v>
      </c>
      <c r="CR994" s="54">
        <f t="shared" si="2794"/>
        <v>0</v>
      </c>
      <c r="CS994" s="54">
        <f t="shared" si="2795"/>
        <v>0</v>
      </c>
      <c r="CU994" s="54">
        <f t="shared" si="2796"/>
        <v>0</v>
      </c>
      <c r="CV994" s="54">
        <f t="shared" si="2797"/>
        <v>0</v>
      </c>
      <c r="CW994" s="54">
        <f t="shared" si="2798"/>
        <v>0</v>
      </c>
      <c r="CX994" s="54">
        <f t="shared" si="2799"/>
        <v>0</v>
      </c>
      <c r="CZ994" s="54">
        <f t="shared" si="2800"/>
        <v>0</v>
      </c>
      <c r="DA994" s="54">
        <f t="shared" si="2801"/>
        <v>0</v>
      </c>
      <c r="DB994" s="54">
        <f t="shared" si="2802"/>
        <v>0</v>
      </c>
      <c r="DC994" s="54">
        <f t="shared" si="2803"/>
        <v>0</v>
      </c>
      <c r="DD994" s="54">
        <f t="shared" si="2804"/>
        <v>0</v>
      </c>
      <c r="DE994" s="54">
        <f t="shared" si="2805"/>
        <v>0</v>
      </c>
      <c r="DF994" s="54">
        <f t="shared" si="2806"/>
        <v>0</v>
      </c>
      <c r="DG994" s="54">
        <f t="shared" si="2807"/>
        <v>2</v>
      </c>
      <c r="DH994" s="71">
        <f t="shared" si="2808"/>
        <v>0</v>
      </c>
      <c r="DI994" s="71">
        <f t="shared" si="2809"/>
        <v>0</v>
      </c>
      <c r="DJ994" s="54">
        <f t="shared" si="2810"/>
        <v>0</v>
      </c>
      <c r="DK994" s="54">
        <f t="shared" si="2811"/>
        <v>2</v>
      </c>
      <c r="DL994" s="4">
        <f t="shared" si="2741"/>
        <v>0</v>
      </c>
      <c r="DM994" s="3">
        <f t="shared" si="2812"/>
        <v>0</v>
      </c>
      <c r="DN994" s="3">
        <f t="shared" si="2813"/>
        <v>0</v>
      </c>
      <c r="DO994" s="4" t="e">
        <f t="shared" si="2814"/>
        <v>#DIV/0!</v>
      </c>
      <c r="DP994" s="57"/>
      <c r="DQ994" s="57"/>
      <c r="DR994" s="56">
        <f t="shared" si="2742"/>
        <v>2</v>
      </c>
      <c r="DS994" s="56">
        <f t="shared" si="2743"/>
        <v>0</v>
      </c>
      <c r="DT994" s="38">
        <f t="shared" si="2744"/>
        <v>0</v>
      </c>
      <c r="DU994" s="38">
        <f t="shared" si="2815"/>
        <v>2</v>
      </c>
      <c r="DV994" s="38">
        <f t="shared" si="2745"/>
        <v>0</v>
      </c>
      <c r="DW994" s="39">
        <f t="shared" si="2746"/>
        <v>0</v>
      </c>
      <c r="DX994" s="39">
        <f t="shared" si="2747"/>
        <v>0</v>
      </c>
      <c r="DY994" s="39">
        <f t="shared" si="2748"/>
        <v>0</v>
      </c>
      <c r="DZ994" s="39">
        <f t="shared" si="2749"/>
        <v>0</v>
      </c>
      <c r="EA994" s="39">
        <f t="shared" si="2750"/>
        <v>0</v>
      </c>
      <c r="EB994" s="37" t="e">
        <f t="shared" si="2816"/>
        <v>#DIV/0!</v>
      </c>
      <c r="EC994" s="37" t="e">
        <f t="shared" si="2817"/>
        <v>#DIV/0!</v>
      </c>
      <c r="ED994" s="37" t="e">
        <f t="shared" si="2818"/>
        <v>#DIV/0!</v>
      </c>
      <c r="EE994" s="37" t="e">
        <f t="shared" si="2819"/>
        <v>#DIV/0!</v>
      </c>
      <c r="EF994" s="39" t="e">
        <f t="shared" si="2820"/>
        <v>#DIV/0!</v>
      </c>
      <c r="EG994" s="37" t="e">
        <f t="shared" si="2821"/>
        <v>#DIV/0!</v>
      </c>
      <c r="EH994" s="37" t="e">
        <f t="shared" si="2822"/>
        <v>#DIV/0!</v>
      </c>
      <c r="EI994" s="11" t="b">
        <f t="shared" si="2823"/>
        <v>1</v>
      </c>
      <c r="EJ994" s="11" t="b">
        <f t="shared" si="2824"/>
        <v>0</v>
      </c>
      <c r="EK994" s="39" t="e">
        <f t="shared" si="2825"/>
        <v>#DIV/0!</v>
      </c>
      <c r="EL994" s="39" t="e">
        <f t="shared" si="2826"/>
        <v>#DIV/0!</v>
      </c>
      <c r="EM994" s="39" t="e">
        <f t="shared" si="2827"/>
        <v>#DIV/0!</v>
      </c>
      <c r="EN994" s="39" t="e">
        <f t="shared" si="2828"/>
        <v>#DIV/0!</v>
      </c>
      <c r="EO994" s="39" t="e">
        <f t="shared" si="2829"/>
        <v>#DIV/0!</v>
      </c>
      <c r="EP994" s="39" t="e">
        <f t="shared" si="2830"/>
        <v>#DIV/0!</v>
      </c>
      <c r="EQ994" s="39" t="e">
        <f t="shared" si="2831"/>
        <v>#DIV/0!</v>
      </c>
      <c r="ER994" s="39" t="e">
        <f t="shared" si="2832"/>
        <v>#DIV/0!</v>
      </c>
      <c r="ES994" s="58" t="str">
        <f t="shared" si="2833"/>
        <v>(OH,F,Cl)-dominate amphibole</v>
      </c>
      <c r="ET994" s="58" t="e">
        <f t="shared" si="2834"/>
        <v>#N/A</v>
      </c>
      <c r="EU994" s="56">
        <f t="shared" si="2751"/>
        <v>0</v>
      </c>
      <c r="EV994" s="56">
        <f t="shared" si="2752"/>
        <v>0</v>
      </c>
      <c r="EW994" s="56">
        <f t="shared" si="2753"/>
        <v>0</v>
      </c>
      <c r="EX994" s="56">
        <f t="shared" si="2754"/>
        <v>0</v>
      </c>
      <c r="EY994" s="56">
        <f t="shared" si="2755"/>
        <v>0</v>
      </c>
      <c r="EZ994" s="56">
        <f t="shared" si="2756"/>
        <v>0</v>
      </c>
      <c r="FA994" s="39">
        <f t="shared" si="2757"/>
        <v>0</v>
      </c>
      <c r="FB994" s="39">
        <f t="shared" si="2758"/>
        <v>0</v>
      </c>
      <c r="FC994" s="54">
        <f t="shared" si="2759"/>
        <v>0</v>
      </c>
      <c r="FD994" s="54">
        <f t="shared" si="2760"/>
        <v>0</v>
      </c>
      <c r="FE994" s="39">
        <f t="shared" si="2761"/>
        <v>0</v>
      </c>
      <c r="FF994" s="54">
        <f t="shared" si="2762"/>
        <v>0</v>
      </c>
      <c r="FG994" s="39">
        <f t="shared" si="2763"/>
        <v>0</v>
      </c>
      <c r="FH994" s="39">
        <f t="shared" si="2835"/>
        <v>0</v>
      </c>
      <c r="FI994" s="39">
        <f t="shared" si="2836"/>
        <v>0</v>
      </c>
      <c r="FJ994" s="39">
        <f t="shared" si="2837"/>
        <v>0</v>
      </c>
      <c r="FK994" s="39" t="e">
        <f t="shared" si="2838"/>
        <v>#DIV/0!</v>
      </c>
      <c r="FL994" s="39" t="e">
        <f t="shared" si="2839"/>
        <v>#DIV/0!</v>
      </c>
      <c r="FM994" s="39" t="e">
        <f t="shared" si="2840"/>
        <v>#DIV/0!</v>
      </c>
      <c r="FN994" s="39">
        <f t="shared" si="2841"/>
        <v>1</v>
      </c>
      <c r="FO994" s="39">
        <f t="shared" si="2764"/>
        <v>0</v>
      </c>
      <c r="FP994" s="39">
        <f t="shared" si="2765"/>
        <v>0</v>
      </c>
      <c r="FQ994" s="39">
        <f t="shared" si="2766"/>
        <v>0</v>
      </c>
      <c r="FR994" s="39">
        <f t="shared" si="2842"/>
        <v>0</v>
      </c>
      <c r="FS994" s="39">
        <f t="shared" si="2843"/>
        <v>0</v>
      </c>
      <c r="FU994" s="39" t="e">
        <f t="shared" si="2844"/>
        <v>#DIV/0!</v>
      </c>
      <c r="FV994" s="39" t="e">
        <f t="shared" si="2845"/>
        <v>#DIV/0!</v>
      </c>
      <c r="FW994" s="39" t="e">
        <f t="shared" si="2846"/>
        <v>#DIV/0!</v>
      </c>
      <c r="FY994" s="39" t="e">
        <f t="shared" si="2847"/>
        <v>#DIV/0!</v>
      </c>
      <c r="FZ994" s="39" t="e">
        <f t="shared" si="2848"/>
        <v>#DIV/0!</v>
      </c>
      <c r="GA994" s="39" t="e">
        <f t="shared" si="2849"/>
        <v>#DIV/0!</v>
      </c>
      <c r="GB994" s="39" t="e">
        <f t="shared" si="2850"/>
        <v>#DIV/0!</v>
      </c>
      <c r="GC994" s="39" t="e">
        <f t="shared" si="2851"/>
        <v>#DIV/0!</v>
      </c>
      <c r="GD994" s="39" t="e">
        <f t="shared" si="2852"/>
        <v>#DIV/0!</v>
      </c>
      <c r="GE994" s="39" t="e">
        <f t="shared" si="2853"/>
        <v>#DIV/0!</v>
      </c>
      <c r="GF994" s="39" t="e">
        <f t="shared" si="2854"/>
        <v>#DIV/0!</v>
      </c>
      <c r="GG994" s="39" t="e">
        <f t="shared" si="2855"/>
        <v>#DIV/0!</v>
      </c>
      <c r="GH994" s="39" t="e">
        <f t="shared" si="2856"/>
        <v>#DIV/0!</v>
      </c>
      <c r="GI994" s="39"/>
      <c r="GJ994" s="39" t="e">
        <f t="shared" si="2857"/>
        <v>#DIV/0!</v>
      </c>
      <c r="GK994" s="39" t="e">
        <f t="shared" si="2858"/>
        <v>#DIV/0!</v>
      </c>
      <c r="GL994" s="39" t="e">
        <f t="shared" si="2859"/>
        <v>#DIV/0!</v>
      </c>
      <c r="GM994" s="39" t="e">
        <f t="shared" si="2860"/>
        <v>#DIV/0!</v>
      </c>
      <c r="GN994" s="39" t="e">
        <f t="shared" si="2861"/>
        <v>#DIV/0!</v>
      </c>
      <c r="GO994" s="57"/>
      <c r="GP994" s="57" t="e">
        <f t="shared" si="2862"/>
        <v>#DIV/0!</v>
      </c>
      <c r="GQ994" s="59" t="e">
        <f t="shared" si="2863"/>
        <v>#DIV/0!</v>
      </c>
      <c r="GR994" s="41" t="e">
        <f t="shared" si="2864"/>
        <v>#DIV/0!</v>
      </c>
      <c r="GS994" s="57" t="e">
        <f t="shared" si="2865"/>
        <v>#DIV/0!</v>
      </c>
      <c r="GT994" s="57" t="e">
        <f t="shared" si="2866"/>
        <v>#DIV/0!</v>
      </c>
      <c r="GU994" s="57" t="e">
        <f t="shared" si="2867"/>
        <v>#DIV/0!</v>
      </c>
      <c r="GV994" s="57"/>
      <c r="GW994" s="42" t="e">
        <f t="shared" si="2868"/>
        <v>#DIV/0!</v>
      </c>
      <c r="GX994" s="42" t="e">
        <f t="shared" si="2869"/>
        <v>#DIV/0!</v>
      </c>
      <c r="GY994" s="42" t="e">
        <f t="shared" si="2870"/>
        <v>#DIV/0!</v>
      </c>
      <c r="GZ994" s="57"/>
      <c r="HA994" s="2" t="e">
        <f t="shared" si="2871"/>
        <v>#DIV/0!</v>
      </c>
      <c r="HB994" s="2" t="e">
        <f t="shared" si="2872"/>
        <v>#DIV/0!</v>
      </c>
      <c r="HC994" s="2" t="e">
        <f t="shared" si="2873"/>
        <v>#DIV/0!</v>
      </c>
      <c r="HD994" s="2" t="e">
        <f t="shared" si="2874"/>
        <v>#DIV/0!</v>
      </c>
      <c r="HE994" s="2" t="e">
        <f t="shared" si="2875"/>
        <v>#DIV/0!</v>
      </c>
      <c r="HF994" s="2" t="e">
        <f t="shared" si="2876"/>
        <v>#DIV/0!</v>
      </c>
      <c r="HG994" s="2" t="e">
        <f t="shared" si="2877"/>
        <v>#DIV/0!</v>
      </c>
      <c r="HH994" s="2" t="e">
        <f t="shared" si="2878"/>
        <v>#DIV/0!</v>
      </c>
      <c r="HI994" s="2" t="e">
        <f t="shared" si="2879"/>
        <v>#DIV/0!</v>
      </c>
      <c r="HJ994" s="11" t="e">
        <f t="shared" si="2880"/>
        <v>#DIV/0!</v>
      </c>
      <c r="HK994" s="60" t="e">
        <f t="shared" si="2881"/>
        <v>#DIV/0!</v>
      </c>
      <c r="HL994" s="57"/>
      <c r="HM994" s="57" t="e">
        <f t="shared" si="2882"/>
        <v>#DIV/0!</v>
      </c>
      <c r="HN994" s="57" t="e">
        <f t="shared" si="2883"/>
        <v>#DIV/0!</v>
      </c>
      <c r="HO994" s="57" t="e">
        <f t="shared" si="2884"/>
        <v>#DIV/0!</v>
      </c>
      <c r="HP994" s="57" t="e">
        <f t="shared" si="2885"/>
        <v>#DIV/0!</v>
      </c>
      <c r="HQ994" s="57" t="e">
        <f t="shared" si="2886"/>
        <v>#DIV/0!</v>
      </c>
      <c r="HR994" s="57"/>
      <c r="HS994" s="57" t="e">
        <f t="shared" si="2887"/>
        <v>#DIV/0!</v>
      </c>
      <c r="HT994" s="57" t="e">
        <f t="shared" si="2888"/>
        <v>#DIV/0!</v>
      </c>
      <c r="HU994" s="57" t="e">
        <f t="shared" si="2889"/>
        <v>#DIV/0!</v>
      </c>
      <c r="HV994" s="57" t="e">
        <f t="shared" si="2890"/>
        <v>#DIV/0!</v>
      </c>
      <c r="HW994" s="57" t="e">
        <f t="shared" si="2891"/>
        <v>#DIV/0!</v>
      </c>
      <c r="HX994" s="57"/>
      <c r="HY994" s="57" t="e">
        <f t="shared" si="2892"/>
        <v>#DIV/0!</v>
      </c>
      <c r="HZ994" s="57" t="e">
        <f t="shared" si="2893"/>
        <v>#DIV/0!</v>
      </c>
      <c r="IA994" s="57"/>
      <c r="IB994" s="61">
        <f t="shared" si="2894"/>
        <v>0</v>
      </c>
      <c r="IC994" s="57" t="str">
        <f t="shared" si="2895"/>
        <v/>
      </c>
      <c r="ID994" s="42"/>
      <c r="IE994" s="2" t="str">
        <f t="shared" si="2896"/>
        <v/>
      </c>
      <c r="IF994" s="60" t="e">
        <f t="shared" si="2897"/>
        <v>#DIV/0!</v>
      </c>
      <c r="IG994" s="60" t="str">
        <f t="shared" si="2898"/>
        <v/>
      </c>
      <c r="IH994" s="60" t="str">
        <f t="shared" si="2899"/>
        <v>zinco-</v>
      </c>
      <c r="II994" s="60" t="str">
        <f t="shared" si="2900"/>
        <v>mangano-</v>
      </c>
      <c r="IJ994" s="60" t="e">
        <f t="shared" si="2901"/>
        <v>#DIV/0!</v>
      </c>
      <c r="IK994" s="60" t="e">
        <f t="shared" si="2902"/>
        <v>#DIV/0!</v>
      </c>
      <c r="IL994" s="60" t="e">
        <f t="shared" si="2903"/>
        <v>#DIV/0!</v>
      </c>
      <c r="IM994" s="60" t="e">
        <f t="shared" si="2904"/>
        <v>#DIV/0!</v>
      </c>
      <c r="IN994" s="60" t="str">
        <f t="shared" si="2905"/>
        <v/>
      </c>
      <c r="IO994" s="60" t="str">
        <f t="shared" si="2906"/>
        <v/>
      </c>
      <c r="IP994" s="57"/>
      <c r="IQ994" s="57" t="str">
        <f t="shared" si="2907"/>
        <v>ERROR!!</v>
      </c>
    </row>
    <row r="995" spans="24:251">
      <c r="X995" s="29">
        <f t="shared" si="2908"/>
        <v>0</v>
      </c>
      <c r="Y995" s="29">
        <f t="shared" si="2909"/>
        <v>0</v>
      </c>
      <c r="Z995" s="29" t="e">
        <f t="shared" si="2910"/>
        <v>#DIV/0!</v>
      </c>
      <c r="AA995" s="29" t="e">
        <f t="shared" si="2911"/>
        <v>#DIV/0!</v>
      </c>
      <c r="AB995" s="29" t="e">
        <f t="shared" si="2912"/>
        <v>#DIV/0!</v>
      </c>
      <c r="AC995" s="29" t="e">
        <f t="shared" si="2913"/>
        <v>#DIV/0!</v>
      </c>
      <c r="AF995" s="23">
        <v>60.084299999999999</v>
      </c>
      <c r="AG995" s="23">
        <v>79.878799999999998</v>
      </c>
      <c r="AH995" s="23">
        <v>101.96120000000001</v>
      </c>
      <c r="AI995" s="23">
        <v>151.99039999999999</v>
      </c>
      <c r="AJ995" s="23">
        <v>159.69</v>
      </c>
      <c r="AK995" s="23">
        <v>71.846400000000003</v>
      </c>
      <c r="AL995" s="23">
        <v>70.9375</v>
      </c>
      <c r="AM995" s="23">
        <v>40.304400000000001</v>
      </c>
      <c r="AN995" s="23">
        <v>56.077399999999997</v>
      </c>
      <c r="AO995" s="23">
        <v>61.978999999999999</v>
      </c>
      <c r="AP995" s="23">
        <v>94.195999999999998</v>
      </c>
      <c r="AQ995" s="23">
        <v>18.998000000000001</v>
      </c>
      <c r="AR995" s="23">
        <v>35.450000000000003</v>
      </c>
      <c r="AS995" s="23">
        <v>29.88</v>
      </c>
      <c r="AT995" s="23">
        <v>74.691999999999993</v>
      </c>
      <c r="AU995" s="23">
        <v>81.39</v>
      </c>
      <c r="AX995" s="54">
        <f t="shared" si="2768"/>
        <v>0</v>
      </c>
      <c r="AY995" s="54">
        <f t="shared" si="2769"/>
        <v>0</v>
      </c>
      <c r="AZ995" s="54">
        <f t="shared" si="2770"/>
        <v>0</v>
      </c>
      <c r="BA995" s="54">
        <f t="shared" si="2771"/>
        <v>0</v>
      </c>
      <c r="BB995" s="54">
        <f t="shared" si="2772"/>
        <v>0</v>
      </c>
      <c r="BC995" s="54">
        <f t="shared" si="2773"/>
        <v>0</v>
      </c>
      <c r="BD995" s="54">
        <f t="shared" si="2774"/>
        <v>0</v>
      </c>
      <c r="BE995" s="54">
        <f t="shared" si="2775"/>
        <v>0</v>
      </c>
      <c r="BF995" s="54">
        <f t="shared" si="2776"/>
        <v>0</v>
      </c>
      <c r="BG995" s="54">
        <f t="shared" si="2777"/>
        <v>0</v>
      </c>
      <c r="BH995" s="54">
        <f t="shared" si="2778"/>
        <v>0</v>
      </c>
      <c r="BI995" s="54">
        <f t="shared" si="2779"/>
        <v>0</v>
      </c>
      <c r="BJ995" s="54">
        <f t="shared" si="2780"/>
        <v>0</v>
      </c>
      <c r="BK995" s="54">
        <f t="shared" si="2781"/>
        <v>0</v>
      </c>
      <c r="BL995" s="54">
        <f t="shared" si="2782"/>
        <v>0</v>
      </c>
      <c r="BM995" s="42"/>
      <c r="BO995" s="54">
        <f>'Norm-coeff'!$C$2+$AX995*'Norm-coeff'!$D$2+$AY995*'Norm-coeff'!$E$2+$AZ995*'Norm-coeff'!$F$2+$BA995*'Norm-coeff'!$G$2+$BB995*'Norm-coeff'!$H$2+$BC995*'Norm-coeff'!$I$2+$BD995*'Norm-coeff'!$J$2+$BE995*'Norm-coeff'!$K$2+$BF995*'Norm-coeff'!$L$2+$BG995*'Norm-coeff'!$M$2+$BH995*'Norm-coeff'!$N$2+$BI995*'Norm-coeff'!$O$2</f>
        <v>5.4045421474420303</v>
      </c>
      <c r="BP995" s="54">
        <f>'Norm-coeff'!$C$3+$AX995*'Norm-coeff'!$D$3+$AY995*'Norm-coeff'!$E$3+$AZ995*'Norm-coeff'!$F$3+$BA995*'Norm-coeff'!$G$3+$BB995*'Norm-coeff'!$H$3+$BC995*'Norm-coeff'!$I$3+$BD995*'Norm-coeff'!$J$3+$BE995*'Norm-coeff'!$K$3+$BF995*'Norm-coeff'!$L$3+$BG995*'Norm-coeff'!$M$3+$BH995*'Norm-coeff'!$N$3+$BI995*'Norm-coeff'!$O$3</f>
        <v>3.15319116612705</v>
      </c>
      <c r="BQ995" s="54">
        <f>'Norm-coeff'!$C$4+$AX995*'Norm-coeff'!$D$4+$AY995*'Norm-coeff'!$E$4+$AZ995*'Norm-coeff'!$F$4+$BA995*'Norm-coeff'!$G$4+$BB995*'Norm-coeff'!$H$4+$BC995*'Norm-coeff'!$I$4+$BD995*'Norm-coeff'!$J$4+$BE995*'Norm-coeff'!$K$4+$BF995*'Norm-coeff'!$L$4+$BG995*'Norm-coeff'!$M$4+$BH995*'Norm-coeff'!$N$4+$BI995*'Norm-coeff'!$O$4</f>
        <v>1.42115649462768</v>
      </c>
      <c r="BR995" s="54">
        <f>'Norm-coeff'!$C$5+$AX995*'Norm-coeff'!$D$5+$AY995*'Norm-coeff'!$E$5+$AZ995*'Norm-coeff'!$F$5+$BA995*'Norm-coeff'!$G$5+$BB995*'Norm-coeff'!$H$5+$BC995*'Norm-coeff'!$I$5+$BD995*'Norm-coeff'!$J$5+$BE995*'Norm-coeff'!$K$5+$BF995*'Norm-coeff'!$L$5+$BG995*'Norm-coeff'!$M$5+$BH995*'Norm-coeff'!$N$5+$BI995*'Norm-coeff'!$O$5</f>
        <v>1.0553329241296201</v>
      </c>
      <c r="BS995" s="54">
        <f>'Norm-coeff'!$C$6+$AX995*'Norm-coeff'!$D$6+$AY995*'Norm-coeff'!$E$6+$AZ995*'Norm-coeff'!$F$6+$BA995*'Norm-coeff'!$G$6+$BB995*'Norm-coeff'!$H$6+$BC995*'Norm-coeff'!$I$6+$BD995*'Norm-coeff'!$J$6+$BE995*'Norm-coeff'!$K$6+$BF995*'Norm-coeff'!$L$6+$BG995*'Norm-coeff'!$M$6+$BH995*'Norm-coeff'!$N$6+$BI995*'Norm-coeff'!$O$6</f>
        <v>-1.48700885495103E-2</v>
      </c>
      <c r="BT995" s="54">
        <f>'Norm-coeff'!$C$7+$AX995*'Norm-coeff'!$D$7+$AY995*'Norm-coeff'!$E$7+$AZ995*'Norm-coeff'!$F$7+$BA995*'Norm-coeff'!$G$7+$BB995*'Norm-coeff'!$H$7+$BC995*'Norm-coeff'!$I$7+$BD995*'Norm-coeff'!$J$7+$BE995*'Norm-coeff'!$K$7+$BF995*'Norm-coeff'!$L$7+$BG995*'Norm-coeff'!$M$7+$BH995*'Norm-coeff'!$N$7+$BI995*'Norm-coeff'!$O$7</f>
        <v>2.0907583608832998</v>
      </c>
      <c r="BU995" s="54">
        <f>'Norm-coeff'!$C$8+$AX995*'Norm-coeff'!$D$8+$AY995*'Norm-coeff'!$E$8+$AZ995*'Norm-coeff'!$F$8+$BA995*'Norm-coeff'!$G$8+$BB995*'Norm-coeff'!$H$8+$BC995*'Norm-coeff'!$I$8+$BD995*'Norm-coeff'!$J$8+$BE995*'Norm-coeff'!$K$8+$BF995*'Norm-coeff'!$L$8+$BG995*'Norm-coeff'!$M$8+$BH995*'Norm-coeff'!$N$8+$BI995*'Norm-coeff'!$O$8</f>
        <v>0.65894159836244504</v>
      </c>
      <c r="BV995" s="54">
        <f>'Norm-coeff'!$C$9+$AX995*'Norm-coeff'!$D$9+$AY995*'Norm-coeff'!$E$9+$AZ995*'Norm-coeff'!$F$9+$BA995*'Norm-coeff'!$G$9+$BB995*'Norm-coeff'!$H$9+$BC995*'Norm-coeff'!$I$9+$BD995*'Norm-coeff'!$J$9+$BE995*'Norm-coeff'!$K$9+$BF995*'Norm-coeff'!$L$9+$BG995*'Norm-coeff'!$M$9+$BH995*'Norm-coeff'!$N$9+$BI995*'Norm-coeff'!$O$9</f>
        <v>1.48961085014701</v>
      </c>
      <c r="BW995" s="54">
        <f>'Norm-coeff'!$C$10+$AX995*'Norm-coeff'!$D$10+$AY995*'Norm-coeff'!$E$10+$AZ995*'Norm-coeff'!$F$10+$BA995*'Norm-coeff'!$G$10+$BB995*'Norm-coeff'!$H$10+$BC995*'Norm-coeff'!$I$10+$BD995*'Norm-coeff'!$J$10+$BE995*'Norm-coeff'!$K$10+$BF995*'Norm-coeff'!$L$10+$BG995*'Norm-coeff'!$M$10+$BH995*'Norm-coeff'!$N$10+$BI995*'Norm-coeff'!$O$10</f>
        <v>1.42058735749591</v>
      </c>
      <c r="BX995" s="54">
        <f>'Norm-coeff'!$C$11+$AX995*'Norm-coeff'!$D$11+$AY995*'Norm-coeff'!$E$11+$AZ995*'Norm-coeff'!$F$11+$BA995*'Norm-coeff'!$G$11+$BB995*'Norm-coeff'!$H$11+$BC995*'Norm-coeff'!$I$11+$BD995*'Norm-coeff'!$J$11+$BE995*'Norm-coeff'!$K$11+$BF995*'Norm-coeff'!$L$11+$BG995*'Norm-coeff'!$M$11+$BH995*'Norm-coeff'!$N$11+$BI995*'Norm-coeff'!$O$11</f>
        <v>0.221233014421479</v>
      </c>
      <c r="BY995" s="54">
        <f>'Norm-coeff'!$C$12+$AX995*'Norm-coeff'!$D$12+$AY995*'Norm-coeff'!$E$12+$AZ995*'Norm-coeff'!$F$12+$BA995*'Norm-coeff'!$G$12+$BB995*'Norm-coeff'!$H$12+$BC995*'Norm-coeff'!$I$12+$BD995*'Norm-coeff'!$J$12+$BE995*'Norm-coeff'!$K$12+$BF995*'Norm-coeff'!$L$12+$BG995*'Norm-coeff'!$M$12+$BH995*'Norm-coeff'!$N$12+$BI995*'Norm-coeff'!$O$12</f>
        <v>0.283527502056037</v>
      </c>
      <c r="BZ995" s="54">
        <f>'Norm-coeff'!$C$13+$AX995*'Norm-coeff'!$D$13+$AY995*'Norm-coeff'!$E$13+$AZ995*'Norm-coeff'!$F$13+$BA995*'Norm-coeff'!$G$13+$BB995*'Norm-coeff'!$H$13+$BC995*'Norm-coeff'!$I$13+$BD995*'Norm-coeff'!$J$13+$BE995*'Norm-coeff'!$K$13+$BF995*'Norm-coeff'!$L$13+$BG995*'Norm-coeff'!$M$13+$BH995*'Norm-coeff'!$N$13+$BI995*'Norm-coeff'!$O$13</f>
        <v>-4.1864930554451202E-2</v>
      </c>
      <c r="CA995" s="54">
        <f>'Norm-coeff'!$C$14+$AX995*'Norm-coeff'!$D$14+$AY995*'Norm-coeff'!$E$14+$AZ995*'Norm-coeff'!$F$14+$BA995*'Norm-coeff'!$G$14+$BB995*'Norm-coeff'!$H$14+$BC995*'Norm-coeff'!$I$14+$BD995*'Norm-coeff'!$J$14+$BE995*'Norm-coeff'!$K$14+$BF995*'Norm-coeff'!$L$14+$BG995*'Norm-coeff'!$M$14+$BH995*'Norm-coeff'!$N$14+$BI995*'Norm-coeff'!$O$14</f>
        <v>4.2526983164477103</v>
      </c>
      <c r="CC995" s="54">
        <f t="shared" si="2783"/>
        <v>0</v>
      </c>
      <c r="CG995" s="54">
        <f t="shared" si="2784"/>
        <v>0</v>
      </c>
      <c r="CH995" s="54">
        <f t="shared" si="2767"/>
        <v>0</v>
      </c>
      <c r="CI995" s="54">
        <f t="shared" si="2785"/>
        <v>0</v>
      </c>
      <c r="CJ995" s="56">
        <f t="shared" si="2786"/>
        <v>0</v>
      </c>
      <c r="CK995" s="54">
        <f t="shared" si="2787"/>
        <v>0</v>
      </c>
      <c r="CL995" s="54">
        <f t="shared" si="2788"/>
        <v>0</v>
      </c>
      <c r="CM995" s="54">
        <f t="shared" si="2789"/>
        <v>0</v>
      </c>
      <c r="CN995" s="54">
        <f t="shared" si="2790"/>
        <v>0</v>
      </c>
      <c r="CO995" s="54">
        <f t="shared" si="2791"/>
        <v>0</v>
      </c>
      <c r="CP995" s="54">
        <f t="shared" si="2792"/>
        <v>0</v>
      </c>
      <c r="CQ995" s="54">
        <f t="shared" si="2793"/>
        <v>0</v>
      </c>
      <c r="CR995" s="54">
        <f t="shared" si="2794"/>
        <v>0</v>
      </c>
      <c r="CS995" s="54">
        <f t="shared" si="2795"/>
        <v>0</v>
      </c>
      <c r="CU995" s="54">
        <f t="shared" si="2796"/>
        <v>0</v>
      </c>
      <c r="CV995" s="54">
        <f t="shared" si="2797"/>
        <v>0</v>
      </c>
      <c r="CW995" s="54">
        <f t="shared" si="2798"/>
        <v>0</v>
      </c>
      <c r="CX995" s="54">
        <f t="shared" si="2799"/>
        <v>0</v>
      </c>
      <c r="CZ995" s="54">
        <f t="shared" si="2800"/>
        <v>0</v>
      </c>
      <c r="DA995" s="54">
        <f t="shared" si="2801"/>
        <v>0</v>
      </c>
      <c r="DB995" s="54">
        <f t="shared" si="2802"/>
        <v>0</v>
      </c>
      <c r="DC995" s="54">
        <f t="shared" si="2803"/>
        <v>0</v>
      </c>
      <c r="DD995" s="54">
        <f t="shared" si="2804"/>
        <v>0</v>
      </c>
      <c r="DE995" s="54">
        <f t="shared" si="2805"/>
        <v>0</v>
      </c>
      <c r="DF995" s="54">
        <f t="shared" si="2806"/>
        <v>0</v>
      </c>
      <c r="DG995" s="54">
        <f t="shared" si="2807"/>
        <v>2</v>
      </c>
      <c r="DH995" s="71">
        <f t="shared" si="2808"/>
        <v>0</v>
      </c>
      <c r="DI995" s="71">
        <f t="shared" si="2809"/>
        <v>0</v>
      </c>
      <c r="DJ995" s="54">
        <f t="shared" si="2810"/>
        <v>0</v>
      </c>
      <c r="DK995" s="54">
        <f t="shared" si="2811"/>
        <v>2</v>
      </c>
      <c r="DL995" s="4">
        <f t="shared" si="2741"/>
        <v>0</v>
      </c>
      <c r="DM995" s="3">
        <f t="shared" si="2812"/>
        <v>0</v>
      </c>
      <c r="DN995" s="3">
        <f t="shared" si="2813"/>
        <v>0</v>
      </c>
      <c r="DO995" s="4" t="e">
        <f t="shared" si="2814"/>
        <v>#DIV/0!</v>
      </c>
      <c r="DP995" s="57"/>
      <c r="DQ995" s="57"/>
      <c r="DR995" s="56">
        <f t="shared" si="2742"/>
        <v>2</v>
      </c>
      <c r="DS995" s="56">
        <f t="shared" si="2743"/>
        <v>0</v>
      </c>
      <c r="DT995" s="38">
        <f t="shared" si="2744"/>
        <v>0</v>
      </c>
      <c r="DU995" s="38">
        <f t="shared" si="2815"/>
        <v>2</v>
      </c>
      <c r="DV995" s="38">
        <f t="shared" si="2745"/>
        <v>0</v>
      </c>
      <c r="DW995" s="39">
        <f t="shared" si="2746"/>
        <v>0</v>
      </c>
      <c r="DX995" s="39">
        <f t="shared" si="2747"/>
        <v>0</v>
      </c>
      <c r="DY995" s="39">
        <f t="shared" si="2748"/>
        <v>0</v>
      </c>
      <c r="DZ995" s="39">
        <f t="shared" si="2749"/>
        <v>0</v>
      </c>
      <c r="EA995" s="39">
        <f t="shared" si="2750"/>
        <v>0</v>
      </c>
      <c r="EB995" s="37" t="e">
        <f t="shared" si="2816"/>
        <v>#DIV/0!</v>
      </c>
      <c r="EC995" s="37" t="e">
        <f t="shared" si="2817"/>
        <v>#DIV/0!</v>
      </c>
      <c r="ED995" s="37" t="e">
        <f t="shared" si="2818"/>
        <v>#DIV/0!</v>
      </c>
      <c r="EE995" s="37" t="e">
        <f t="shared" si="2819"/>
        <v>#DIV/0!</v>
      </c>
      <c r="EF995" s="39" t="e">
        <f t="shared" si="2820"/>
        <v>#DIV/0!</v>
      </c>
      <c r="EG995" s="37" t="e">
        <f t="shared" si="2821"/>
        <v>#DIV/0!</v>
      </c>
      <c r="EH995" s="37" t="e">
        <f t="shared" si="2822"/>
        <v>#DIV/0!</v>
      </c>
      <c r="EI995" s="11" t="b">
        <f t="shared" si="2823"/>
        <v>1</v>
      </c>
      <c r="EJ995" s="11" t="b">
        <f t="shared" si="2824"/>
        <v>0</v>
      </c>
      <c r="EK995" s="39" t="e">
        <f t="shared" si="2825"/>
        <v>#DIV/0!</v>
      </c>
      <c r="EL995" s="39" t="e">
        <f t="shared" si="2826"/>
        <v>#DIV/0!</v>
      </c>
      <c r="EM995" s="39" t="e">
        <f t="shared" si="2827"/>
        <v>#DIV/0!</v>
      </c>
      <c r="EN995" s="39" t="e">
        <f t="shared" si="2828"/>
        <v>#DIV/0!</v>
      </c>
      <c r="EO995" s="39" t="e">
        <f t="shared" si="2829"/>
        <v>#DIV/0!</v>
      </c>
      <c r="EP995" s="39" t="e">
        <f t="shared" si="2830"/>
        <v>#DIV/0!</v>
      </c>
      <c r="EQ995" s="39" t="e">
        <f t="shared" si="2831"/>
        <v>#DIV/0!</v>
      </c>
      <c r="ER995" s="39" t="e">
        <f t="shared" si="2832"/>
        <v>#DIV/0!</v>
      </c>
      <c r="ES995" s="58" t="str">
        <f t="shared" si="2833"/>
        <v>(OH,F,Cl)-dominate amphibole</v>
      </c>
      <c r="ET995" s="58" t="e">
        <f t="shared" si="2834"/>
        <v>#N/A</v>
      </c>
      <c r="EU995" s="56">
        <f t="shared" si="2751"/>
        <v>0</v>
      </c>
      <c r="EV995" s="56">
        <f t="shared" si="2752"/>
        <v>0</v>
      </c>
      <c r="EW995" s="56">
        <f t="shared" si="2753"/>
        <v>0</v>
      </c>
      <c r="EX995" s="56">
        <f t="shared" si="2754"/>
        <v>0</v>
      </c>
      <c r="EY995" s="56">
        <f t="shared" si="2755"/>
        <v>0</v>
      </c>
      <c r="EZ995" s="56">
        <f t="shared" si="2756"/>
        <v>0</v>
      </c>
      <c r="FA995" s="39">
        <f t="shared" si="2757"/>
        <v>0</v>
      </c>
      <c r="FB995" s="39">
        <f t="shared" si="2758"/>
        <v>0</v>
      </c>
      <c r="FC995" s="54">
        <f t="shared" si="2759"/>
        <v>0</v>
      </c>
      <c r="FD995" s="54">
        <f t="shared" si="2760"/>
        <v>0</v>
      </c>
      <c r="FE995" s="39">
        <f t="shared" si="2761"/>
        <v>0</v>
      </c>
      <c r="FF995" s="54">
        <f t="shared" si="2762"/>
        <v>0</v>
      </c>
      <c r="FG995" s="39">
        <f t="shared" si="2763"/>
        <v>0</v>
      </c>
      <c r="FH995" s="39">
        <f t="shared" si="2835"/>
        <v>0</v>
      </c>
      <c r="FI995" s="39">
        <f t="shared" si="2836"/>
        <v>0</v>
      </c>
      <c r="FJ995" s="39">
        <f t="shared" si="2837"/>
        <v>0</v>
      </c>
      <c r="FK995" s="39" t="e">
        <f t="shared" si="2838"/>
        <v>#DIV/0!</v>
      </c>
      <c r="FL995" s="39" t="e">
        <f t="shared" si="2839"/>
        <v>#DIV/0!</v>
      </c>
      <c r="FM995" s="39" t="e">
        <f t="shared" si="2840"/>
        <v>#DIV/0!</v>
      </c>
      <c r="FN995" s="39">
        <f t="shared" si="2841"/>
        <v>1</v>
      </c>
      <c r="FO995" s="39">
        <f t="shared" si="2764"/>
        <v>0</v>
      </c>
      <c r="FP995" s="39">
        <f t="shared" si="2765"/>
        <v>0</v>
      </c>
      <c r="FQ995" s="39">
        <f t="shared" si="2766"/>
        <v>0</v>
      </c>
      <c r="FR995" s="39">
        <f t="shared" si="2842"/>
        <v>0</v>
      </c>
      <c r="FS995" s="39">
        <f t="shared" si="2843"/>
        <v>0</v>
      </c>
      <c r="FU995" s="39" t="e">
        <f t="shared" si="2844"/>
        <v>#DIV/0!</v>
      </c>
      <c r="FV995" s="39" t="e">
        <f t="shared" si="2845"/>
        <v>#DIV/0!</v>
      </c>
      <c r="FW995" s="39" t="e">
        <f t="shared" si="2846"/>
        <v>#DIV/0!</v>
      </c>
      <c r="FY995" s="39" t="e">
        <f t="shared" si="2847"/>
        <v>#DIV/0!</v>
      </c>
      <c r="FZ995" s="39" t="e">
        <f t="shared" si="2848"/>
        <v>#DIV/0!</v>
      </c>
      <c r="GA995" s="39" t="e">
        <f t="shared" si="2849"/>
        <v>#DIV/0!</v>
      </c>
      <c r="GB995" s="39" t="e">
        <f t="shared" si="2850"/>
        <v>#DIV/0!</v>
      </c>
      <c r="GC995" s="39" t="e">
        <f t="shared" si="2851"/>
        <v>#DIV/0!</v>
      </c>
      <c r="GD995" s="39" t="e">
        <f t="shared" si="2852"/>
        <v>#DIV/0!</v>
      </c>
      <c r="GE995" s="39" t="e">
        <f t="shared" si="2853"/>
        <v>#DIV/0!</v>
      </c>
      <c r="GF995" s="39" t="e">
        <f t="shared" si="2854"/>
        <v>#DIV/0!</v>
      </c>
      <c r="GG995" s="39" t="e">
        <f t="shared" si="2855"/>
        <v>#DIV/0!</v>
      </c>
      <c r="GH995" s="39" t="e">
        <f t="shared" si="2856"/>
        <v>#DIV/0!</v>
      </c>
      <c r="GI995" s="39"/>
      <c r="GJ995" s="39" t="e">
        <f t="shared" si="2857"/>
        <v>#DIV/0!</v>
      </c>
      <c r="GK995" s="39" t="e">
        <f t="shared" si="2858"/>
        <v>#DIV/0!</v>
      </c>
      <c r="GL995" s="39" t="e">
        <f t="shared" si="2859"/>
        <v>#DIV/0!</v>
      </c>
      <c r="GM995" s="39" t="e">
        <f t="shared" si="2860"/>
        <v>#DIV/0!</v>
      </c>
      <c r="GN995" s="39" t="e">
        <f t="shared" si="2861"/>
        <v>#DIV/0!</v>
      </c>
      <c r="GO995" s="57"/>
      <c r="GP995" s="57" t="e">
        <f t="shared" si="2862"/>
        <v>#DIV/0!</v>
      </c>
      <c r="GQ995" s="59" t="e">
        <f t="shared" si="2863"/>
        <v>#DIV/0!</v>
      </c>
      <c r="GR995" s="41" t="e">
        <f t="shared" si="2864"/>
        <v>#DIV/0!</v>
      </c>
      <c r="GS995" s="57" t="e">
        <f t="shared" si="2865"/>
        <v>#DIV/0!</v>
      </c>
      <c r="GT995" s="57" t="e">
        <f t="shared" si="2866"/>
        <v>#DIV/0!</v>
      </c>
      <c r="GU995" s="57" t="e">
        <f t="shared" si="2867"/>
        <v>#DIV/0!</v>
      </c>
      <c r="GV995" s="57"/>
      <c r="GW995" s="42" t="e">
        <f t="shared" si="2868"/>
        <v>#DIV/0!</v>
      </c>
      <c r="GX995" s="42" t="e">
        <f t="shared" si="2869"/>
        <v>#DIV/0!</v>
      </c>
      <c r="GY995" s="42" t="e">
        <f t="shared" si="2870"/>
        <v>#DIV/0!</v>
      </c>
      <c r="GZ995" s="57"/>
      <c r="HA995" s="2" t="e">
        <f t="shared" si="2871"/>
        <v>#DIV/0!</v>
      </c>
      <c r="HB995" s="2" t="e">
        <f t="shared" si="2872"/>
        <v>#DIV/0!</v>
      </c>
      <c r="HC995" s="2" t="e">
        <f t="shared" si="2873"/>
        <v>#DIV/0!</v>
      </c>
      <c r="HD995" s="2" t="e">
        <f t="shared" si="2874"/>
        <v>#DIV/0!</v>
      </c>
      <c r="HE995" s="2" t="e">
        <f t="shared" si="2875"/>
        <v>#DIV/0!</v>
      </c>
      <c r="HF995" s="2" t="e">
        <f t="shared" si="2876"/>
        <v>#DIV/0!</v>
      </c>
      <c r="HG995" s="2" t="e">
        <f t="shared" si="2877"/>
        <v>#DIV/0!</v>
      </c>
      <c r="HH995" s="2" t="e">
        <f t="shared" si="2878"/>
        <v>#DIV/0!</v>
      </c>
      <c r="HI995" s="2" t="e">
        <f t="shared" si="2879"/>
        <v>#DIV/0!</v>
      </c>
      <c r="HJ995" s="11" t="e">
        <f t="shared" si="2880"/>
        <v>#DIV/0!</v>
      </c>
      <c r="HK995" s="60" t="e">
        <f t="shared" si="2881"/>
        <v>#DIV/0!</v>
      </c>
      <c r="HL995" s="57"/>
      <c r="HM995" s="57" t="e">
        <f t="shared" si="2882"/>
        <v>#DIV/0!</v>
      </c>
      <c r="HN995" s="57" t="e">
        <f t="shared" si="2883"/>
        <v>#DIV/0!</v>
      </c>
      <c r="HO995" s="57" t="e">
        <f t="shared" si="2884"/>
        <v>#DIV/0!</v>
      </c>
      <c r="HP995" s="57" t="e">
        <f t="shared" si="2885"/>
        <v>#DIV/0!</v>
      </c>
      <c r="HQ995" s="57" t="e">
        <f t="shared" si="2886"/>
        <v>#DIV/0!</v>
      </c>
      <c r="HR995" s="57"/>
      <c r="HS995" s="57" t="e">
        <f t="shared" si="2887"/>
        <v>#DIV/0!</v>
      </c>
      <c r="HT995" s="57" t="e">
        <f t="shared" si="2888"/>
        <v>#DIV/0!</v>
      </c>
      <c r="HU995" s="57" t="e">
        <f t="shared" si="2889"/>
        <v>#DIV/0!</v>
      </c>
      <c r="HV995" s="57" t="e">
        <f t="shared" si="2890"/>
        <v>#DIV/0!</v>
      </c>
      <c r="HW995" s="57" t="e">
        <f t="shared" si="2891"/>
        <v>#DIV/0!</v>
      </c>
      <c r="HX995" s="57"/>
      <c r="HY995" s="57" t="e">
        <f t="shared" si="2892"/>
        <v>#DIV/0!</v>
      </c>
      <c r="HZ995" s="57" t="e">
        <f t="shared" si="2893"/>
        <v>#DIV/0!</v>
      </c>
      <c r="IA995" s="57"/>
      <c r="IB995" s="61">
        <f t="shared" si="2894"/>
        <v>0</v>
      </c>
      <c r="IC995" s="57" t="str">
        <f t="shared" si="2895"/>
        <v/>
      </c>
      <c r="ID995" s="42"/>
      <c r="IE995" s="2" t="str">
        <f t="shared" si="2896"/>
        <v/>
      </c>
      <c r="IF995" s="60" t="e">
        <f t="shared" si="2897"/>
        <v>#DIV/0!</v>
      </c>
      <c r="IG995" s="60" t="str">
        <f t="shared" si="2898"/>
        <v/>
      </c>
      <c r="IH995" s="60" t="str">
        <f t="shared" si="2899"/>
        <v>zinco-</v>
      </c>
      <c r="II995" s="60" t="str">
        <f t="shared" si="2900"/>
        <v>mangano-</v>
      </c>
      <c r="IJ995" s="60" t="e">
        <f t="shared" si="2901"/>
        <v>#DIV/0!</v>
      </c>
      <c r="IK995" s="60" t="e">
        <f t="shared" si="2902"/>
        <v>#DIV/0!</v>
      </c>
      <c r="IL995" s="60" t="e">
        <f t="shared" si="2903"/>
        <v>#DIV/0!</v>
      </c>
      <c r="IM995" s="60" t="e">
        <f t="shared" si="2904"/>
        <v>#DIV/0!</v>
      </c>
      <c r="IN995" s="60" t="str">
        <f t="shared" si="2905"/>
        <v/>
      </c>
      <c r="IO995" s="60" t="str">
        <f t="shared" si="2906"/>
        <v/>
      </c>
      <c r="IP995" s="57"/>
      <c r="IQ995" s="57" t="str">
        <f t="shared" si="2907"/>
        <v>ERROR!!</v>
      </c>
    </row>
    <row r="996" spans="24:251">
      <c r="X996" s="29">
        <f t="shared" si="2908"/>
        <v>0</v>
      </c>
      <c r="Y996" s="29">
        <f t="shared" si="2909"/>
        <v>0</v>
      </c>
      <c r="Z996" s="29" t="e">
        <f t="shared" si="2910"/>
        <v>#DIV/0!</v>
      </c>
      <c r="AA996" s="29" t="e">
        <f t="shared" si="2911"/>
        <v>#DIV/0!</v>
      </c>
      <c r="AB996" s="29" t="e">
        <f t="shared" si="2912"/>
        <v>#DIV/0!</v>
      </c>
      <c r="AC996" s="29" t="e">
        <f t="shared" si="2913"/>
        <v>#DIV/0!</v>
      </c>
      <c r="AF996" s="23">
        <v>60.084299999999999</v>
      </c>
      <c r="AG996" s="23">
        <v>79.878799999999998</v>
      </c>
      <c r="AH996" s="23">
        <v>101.96120000000001</v>
      </c>
      <c r="AI996" s="23">
        <v>151.99039999999999</v>
      </c>
      <c r="AJ996" s="23">
        <v>159.69</v>
      </c>
      <c r="AK996" s="23">
        <v>71.846400000000003</v>
      </c>
      <c r="AL996" s="23">
        <v>70.9375</v>
      </c>
      <c r="AM996" s="23">
        <v>40.304400000000001</v>
      </c>
      <c r="AN996" s="23">
        <v>56.077399999999997</v>
      </c>
      <c r="AO996" s="23">
        <v>61.978999999999999</v>
      </c>
      <c r="AP996" s="23">
        <v>94.195999999999998</v>
      </c>
      <c r="AQ996" s="23">
        <v>18.998000000000001</v>
      </c>
      <c r="AR996" s="23">
        <v>35.450000000000003</v>
      </c>
      <c r="AS996" s="23">
        <v>29.88</v>
      </c>
      <c r="AT996" s="23">
        <v>74.691999999999993</v>
      </c>
      <c r="AU996" s="23">
        <v>81.39</v>
      </c>
      <c r="AX996" s="54">
        <f t="shared" si="2768"/>
        <v>0</v>
      </c>
      <c r="AY996" s="54">
        <f t="shared" si="2769"/>
        <v>0</v>
      </c>
      <c r="AZ996" s="54">
        <f t="shared" si="2770"/>
        <v>0</v>
      </c>
      <c r="BA996" s="54">
        <f t="shared" si="2771"/>
        <v>0</v>
      </c>
      <c r="BB996" s="54">
        <f t="shared" si="2772"/>
        <v>0</v>
      </c>
      <c r="BC996" s="54">
        <f t="shared" si="2773"/>
        <v>0</v>
      </c>
      <c r="BD996" s="54">
        <f t="shared" si="2774"/>
        <v>0</v>
      </c>
      <c r="BE996" s="54">
        <f t="shared" si="2775"/>
        <v>0</v>
      </c>
      <c r="BF996" s="54">
        <f t="shared" si="2776"/>
        <v>0</v>
      </c>
      <c r="BG996" s="54">
        <f t="shared" si="2777"/>
        <v>0</v>
      </c>
      <c r="BH996" s="54">
        <f t="shared" si="2778"/>
        <v>0</v>
      </c>
      <c r="BI996" s="54">
        <f t="shared" si="2779"/>
        <v>0</v>
      </c>
      <c r="BJ996" s="54">
        <f t="shared" si="2780"/>
        <v>0</v>
      </c>
      <c r="BK996" s="54">
        <f t="shared" si="2781"/>
        <v>0</v>
      </c>
      <c r="BL996" s="54">
        <f t="shared" si="2782"/>
        <v>0</v>
      </c>
      <c r="BM996" s="42"/>
      <c r="BO996" s="54">
        <f>'Norm-coeff'!$C$2+$AX996*'Norm-coeff'!$D$2+$AY996*'Norm-coeff'!$E$2+$AZ996*'Norm-coeff'!$F$2+$BA996*'Norm-coeff'!$G$2+$BB996*'Norm-coeff'!$H$2+$BC996*'Norm-coeff'!$I$2+$BD996*'Norm-coeff'!$J$2+$BE996*'Norm-coeff'!$K$2+$BF996*'Norm-coeff'!$L$2+$BG996*'Norm-coeff'!$M$2+$BH996*'Norm-coeff'!$N$2+$BI996*'Norm-coeff'!$O$2</f>
        <v>5.4045421474420303</v>
      </c>
      <c r="BP996" s="54">
        <f>'Norm-coeff'!$C$3+$AX996*'Norm-coeff'!$D$3+$AY996*'Norm-coeff'!$E$3+$AZ996*'Norm-coeff'!$F$3+$BA996*'Norm-coeff'!$G$3+$BB996*'Norm-coeff'!$H$3+$BC996*'Norm-coeff'!$I$3+$BD996*'Norm-coeff'!$J$3+$BE996*'Norm-coeff'!$K$3+$BF996*'Norm-coeff'!$L$3+$BG996*'Norm-coeff'!$M$3+$BH996*'Norm-coeff'!$N$3+$BI996*'Norm-coeff'!$O$3</f>
        <v>3.15319116612705</v>
      </c>
      <c r="BQ996" s="54">
        <f>'Norm-coeff'!$C$4+$AX996*'Norm-coeff'!$D$4+$AY996*'Norm-coeff'!$E$4+$AZ996*'Norm-coeff'!$F$4+$BA996*'Norm-coeff'!$G$4+$BB996*'Norm-coeff'!$H$4+$BC996*'Norm-coeff'!$I$4+$BD996*'Norm-coeff'!$J$4+$BE996*'Norm-coeff'!$K$4+$BF996*'Norm-coeff'!$L$4+$BG996*'Norm-coeff'!$M$4+$BH996*'Norm-coeff'!$N$4+$BI996*'Norm-coeff'!$O$4</f>
        <v>1.42115649462768</v>
      </c>
      <c r="BR996" s="54">
        <f>'Norm-coeff'!$C$5+$AX996*'Norm-coeff'!$D$5+$AY996*'Norm-coeff'!$E$5+$AZ996*'Norm-coeff'!$F$5+$BA996*'Norm-coeff'!$G$5+$BB996*'Norm-coeff'!$H$5+$BC996*'Norm-coeff'!$I$5+$BD996*'Norm-coeff'!$J$5+$BE996*'Norm-coeff'!$K$5+$BF996*'Norm-coeff'!$L$5+$BG996*'Norm-coeff'!$M$5+$BH996*'Norm-coeff'!$N$5+$BI996*'Norm-coeff'!$O$5</f>
        <v>1.0553329241296201</v>
      </c>
      <c r="BS996" s="54">
        <f>'Norm-coeff'!$C$6+$AX996*'Norm-coeff'!$D$6+$AY996*'Norm-coeff'!$E$6+$AZ996*'Norm-coeff'!$F$6+$BA996*'Norm-coeff'!$G$6+$BB996*'Norm-coeff'!$H$6+$BC996*'Norm-coeff'!$I$6+$BD996*'Norm-coeff'!$J$6+$BE996*'Norm-coeff'!$K$6+$BF996*'Norm-coeff'!$L$6+$BG996*'Norm-coeff'!$M$6+$BH996*'Norm-coeff'!$N$6+$BI996*'Norm-coeff'!$O$6</f>
        <v>-1.48700885495103E-2</v>
      </c>
      <c r="BT996" s="54">
        <f>'Norm-coeff'!$C$7+$AX996*'Norm-coeff'!$D$7+$AY996*'Norm-coeff'!$E$7+$AZ996*'Norm-coeff'!$F$7+$BA996*'Norm-coeff'!$G$7+$BB996*'Norm-coeff'!$H$7+$BC996*'Norm-coeff'!$I$7+$BD996*'Norm-coeff'!$J$7+$BE996*'Norm-coeff'!$K$7+$BF996*'Norm-coeff'!$L$7+$BG996*'Norm-coeff'!$M$7+$BH996*'Norm-coeff'!$N$7+$BI996*'Norm-coeff'!$O$7</f>
        <v>2.0907583608832998</v>
      </c>
      <c r="BU996" s="54">
        <f>'Norm-coeff'!$C$8+$AX996*'Norm-coeff'!$D$8+$AY996*'Norm-coeff'!$E$8+$AZ996*'Norm-coeff'!$F$8+$BA996*'Norm-coeff'!$G$8+$BB996*'Norm-coeff'!$H$8+$BC996*'Norm-coeff'!$I$8+$BD996*'Norm-coeff'!$J$8+$BE996*'Norm-coeff'!$K$8+$BF996*'Norm-coeff'!$L$8+$BG996*'Norm-coeff'!$M$8+$BH996*'Norm-coeff'!$N$8+$BI996*'Norm-coeff'!$O$8</f>
        <v>0.65894159836244504</v>
      </c>
      <c r="BV996" s="54">
        <f>'Norm-coeff'!$C$9+$AX996*'Norm-coeff'!$D$9+$AY996*'Norm-coeff'!$E$9+$AZ996*'Norm-coeff'!$F$9+$BA996*'Norm-coeff'!$G$9+$BB996*'Norm-coeff'!$H$9+$BC996*'Norm-coeff'!$I$9+$BD996*'Norm-coeff'!$J$9+$BE996*'Norm-coeff'!$K$9+$BF996*'Norm-coeff'!$L$9+$BG996*'Norm-coeff'!$M$9+$BH996*'Norm-coeff'!$N$9+$BI996*'Norm-coeff'!$O$9</f>
        <v>1.48961085014701</v>
      </c>
      <c r="BW996" s="54">
        <f>'Norm-coeff'!$C$10+$AX996*'Norm-coeff'!$D$10+$AY996*'Norm-coeff'!$E$10+$AZ996*'Norm-coeff'!$F$10+$BA996*'Norm-coeff'!$G$10+$BB996*'Norm-coeff'!$H$10+$BC996*'Norm-coeff'!$I$10+$BD996*'Norm-coeff'!$J$10+$BE996*'Norm-coeff'!$K$10+$BF996*'Norm-coeff'!$L$10+$BG996*'Norm-coeff'!$M$10+$BH996*'Norm-coeff'!$N$10+$BI996*'Norm-coeff'!$O$10</f>
        <v>1.42058735749591</v>
      </c>
      <c r="BX996" s="54">
        <f>'Norm-coeff'!$C$11+$AX996*'Norm-coeff'!$D$11+$AY996*'Norm-coeff'!$E$11+$AZ996*'Norm-coeff'!$F$11+$BA996*'Norm-coeff'!$G$11+$BB996*'Norm-coeff'!$H$11+$BC996*'Norm-coeff'!$I$11+$BD996*'Norm-coeff'!$J$11+$BE996*'Norm-coeff'!$K$11+$BF996*'Norm-coeff'!$L$11+$BG996*'Norm-coeff'!$M$11+$BH996*'Norm-coeff'!$N$11+$BI996*'Norm-coeff'!$O$11</f>
        <v>0.221233014421479</v>
      </c>
      <c r="BY996" s="54">
        <f>'Norm-coeff'!$C$12+$AX996*'Norm-coeff'!$D$12+$AY996*'Norm-coeff'!$E$12+$AZ996*'Norm-coeff'!$F$12+$BA996*'Norm-coeff'!$G$12+$BB996*'Norm-coeff'!$H$12+$BC996*'Norm-coeff'!$I$12+$BD996*'Norm-coeff'!$J$12+$BE996*'Norm-coeff'!$K$12+$BF996*'Norm-coeff'!$L$12+$BG996*'Norm-coeff'!$M$12+$BH996*'Norm-coeff'!$N$12+$BI996*'Norm-coeff'!$O$12</f>
        <v>0.283527502056037</v>
      </c>
      <c r="BZ996" s="54">
        <f>'Norm-coeff'!$C$13+$AX996*'Norm-coeff'!$D$13+$AY996*'Norm-coeff'!$E$13+$AZ996*'Norm-coeff'!$F$13+$BA996*'Norm-coeff'!$G$13+$BB996*'Norm-coeff'!$H$13+$BC996*'Norm-coeff'!$I$13+$BD996*'Norm-coeff'!$J$13+$BE996*'Norm-coeff'!$K$13+$BF996*'Norm-coeff'!$L$13+$BG996*'Norm-coeff'!$M$13+$BH996*'Norm-coeff'!$N$13+$BI996*'Norm-coeff'!$O$13</f>
        <v>-4.1864930554451202E-2</v>
      </c>
      <c r="CA996" s="54">
        <f>'Norm-coeff'!$C$14+$AX996*'Norm-coeff'!$D$14+$AY996*'Norm-coeff'!$E$14+$AZ996*'Norm-coeff'!$F$14+$BA996*'Norm-coeff'!$G$14+$BB996*'Norm-coeff'!$H$14+$BC996*'Norm-coeff'!$I$14+$BD996*'Norm-coeff'!$J$14+$BE996*'Norm-coeff'!$K$14+$BF996*'Norm-coeff'!$L$14+$BG996*'Norm-coeff'!$M$14+$BH996*'Norm-coeff'!$N$14+$BI996*'Norm-coeff'!$O$14</f>
        <v>4.2526983164477103</v>
      </c>
      <c r="CC996" s="54">
        <f t="shared" si="2783"/>
        <v>0</v>
      </c>
      <c r="CG996" s="54">
        <f t="shared" si="2784"/>
        <v>0</v>
      </c>
      <c r="CH996" s="54">
        <f t="shared" si="2767"/>
        <v>0</v>
      </c>
      <c r="CI996" s="54">
        <f t="shared" si="2785"/>
        <v>0</v>
      </c>
      <c r="CJ996" s="56">
        <f t="shared" si="2786"/>
        <v>0</v>
      </c>
      <c r="CK996" s="54">
        <f t="shared" si="2787"/>
        <v>0</v>
      </c>
      <c r="CL996" s="54">
        <f t="shared" si="2788"/>
        <v>0</v>
      </c>
      <c r="CM996" s="54">
        <f t="shared" si="2789"/>
        <v>0</v>
      </c>
      <c r="CN996" s="54">
        <f t="shared" si="2790"/>
        <v>0</v>
      </c>
      <c r="CO996" s="54">
        <f t="shared" si="2791"/>
        <v>0</v>
      </c>
      <c r="CP996" s="54">
        <f t="shared" si="2792"/>
        <v>0</v>
      </c>
      <c r="CQ996" s="54">
        <f t="shared" si="2793"/>
        <v>0</v>
      </c>
      <c r="CR996" s="54">
        <f t="shared" si="2794"/>
        <v>0</v>
      </c>
      <c r="CS996" s="54">
        <f t="shared" si="2795"/>
        <v>0</v>
      </c>
      <c r="CU996" s="54">
        <f t="shared" si="2796"/>
        <v>0</v>
      </c>
      <c r="CV996" s="54">
        <f t="shared" si="2797"/>
        <v>0</v>
      </c>
      <c r="CW996" s="54">
        <f t="shared" si="2798"/>
        <v>0</v>
      </c>
      <c r="CX996" s="54">
        <f t="shared" si="2799"/>
        <v>0</v>
      </c>
      <c r="CZ996" s="54">
        <f t="shared" si="2800"/>
        <v>0</v>
      </c>
      <c r="DA996" s="54">
        <f t="shared" si="2801"/>
        <v>0</v>
      </c>
      <c r="DB996" s="54">
        <f t="shared" si="2802"/>
        <v>0</v>
      </c>
      <c r="DC996" s="54">
        <f t="shared" si="2803"/>
        <v>0</v>
      </c>
      <c r="DD996" s="54">
        <f t="shared" si="2804"/>
        <v>0</v>
      </c>
      <c r="DE996" s="54">
        <f t="shared" si="2805"/>
        <v>0</v>
      </c>
      <c r="DF996" s="54">
        <f t="shared" si="2806"/>
        <v>0</v>
      </c>
      <c r="DG996" s="54">
        <f t="shared" si="2807"/>
        <v>2</v>
      </c>
      <c r="DH996" s="71">
        <f t="shared" si="2808"/>
        <v>0</v>
      </c>
      <c r="DI996" s="71">
        <f t="shared" si="2809"/>
        <v>0</v>
      </c>
      <c r="DJ996" s="54">
        <f t="shared" si="2810"/>
        <v>0</v>
      </c>
      <c r="DK996" s="54">
        <f t="shared" si="2811"/>
        <v>2</v>
      </c>
      <c r="DL996" s="4">
        <f t="shared" si="2741"/>
        <v>0</v>
      </c>
      <c r="DM996" s="3">
        <f t="shared" si="2812"/>
        <v>0</v>
      </c>
      <c r="DN996" s="3">
        <f t="shared" si="2813"/>
        <v>0</v>
      </c>
      <c r="DO996" s="4" t="e">
        <f t="shared" si="2814"/>
        <v>#DIV/0!</v>
      </c>
      <c r="DP996" s="57"/>
      <c r="DQ996" s="57"/>
      <c r="DR996" s="56">
        <f t="shared" si="2742"/>
        <v>2</v>
      </c>
      <c r="DS996" s="56">
        <f t="shared" si="2743"/>
        <v>0</v>
      </c>
      <c r="DT996" s="38">
        <f t="shared" si="2744"/>
        <v>0</v>
      </c>
      <c r="DU996" s="38">
        <f t="shared" si="2815"/>
        <v>2</v>
      </c>
      <c r="DV996" s="38">
        <f t="shared" si="2745"/>
        <v>0</v>
      </c>
      <c r="DW996" s="39">
        <f t="shared" si="2746"/>
        <v>0</v>
      </c>
      <c r="DX996" s="39">
        <f t="shared" si="2747"/>
        <v>0</v>
      </c>
      <c r="DY996" s="39">
        <f t="shared" si="2748"/>
        <v>0</v>
      </c>
      <c r="DZ996" s="39">
        <f t="shared" si="2749"/>
        <v>0</v>
      </c>
      <c r="EA996" s="39">
        <f t="shared" si="2750"/>
        <v>0</v>
      </c>
      <c r="EB996" s="37" t="e">
        <f t="shared" si="2816"/>
        <v>#DIV/0!</v>
      </c>
      <c r="EC996" s="37" t="e">
        <f t="shared" si="2817"/>
        <v>#DIV/0!</v>
      </c>
      <c r="ED996" s="37" t="e">
        <f t="shared" si="2818"/>
        <v>#DIV/0!</v>
      </c>
      <c r="EE996" s="37" t="e">
        <f t="shared" si="2819"/>
        <v>#DIV/0!</v>
      </c>
      <c r="EF996" s="39" t="e">
        <f t="shared" si="2820"/>
        <v>#DIV/0!</v>
      </c>
      <c r="EG996" s="37" t="e">
        <f t="shared" si="2821"/>
        <v>#DIV/0!</v>
      </c>
      <c r="EH996" s="37" t="e">
        <f t="shared" si="2822"/>
        <v>#DIV/0!</v>
      </c>
      <c r="EI996" s="11" t="b">
        <f t="shared" si="2823"/>
        <v>1</v>
      </c>
      <c r="EJ996" s="11" t="b">
        <f t="shared" si="2824"/>
        <v>0</v>
      </c>
      <c r="EK996" s="39" t="e">
        <f t="shared" si="2825"/>
        <v>#DIV/0!</v>
      </c>
      <c r="EL996" s="39" t="e">
        <f t="shared" si="2826"/>
        <v>#DIV/0!</v>
      </c>
      <c r="EM996" s="39" t="e">
        <f t="shared" si="2827"/>
        <v>#DIV/0!</v>
      </c>
      <c r="EN996" s="39" t="e">
        <f t="shared" si="2828"/>
        <v>#DIV/0!</v>
      </c>
      <c r="EO996" s="39" t="e">
        <f t="shared" si="2829"/>
        <v>#DIV/0!</v>
      </c>
      <c r="EP996" s="39" t="e">
        <f t="shared" si="2830"/>
        <v>#DIV/0!</v>
      </c>
      <c r="EQ996" s="39" t="e">
        <f t="shared" si="2831"/>
        <v>#DIV/0!</v>
      </c>
      <c r="ER996" s="39" t="e">
        <f t="shared" si="2832"/>
        <v>#DIV/0!</v>
      </c>
      <c r="ES996" s="58" t="str">
        <f t="shared" si="2833"/>
        <v>(OH,F,Cl)-dominate amphibole</v>
      </c>
      <c r="ET996" s="58" t="e">
        <f t="shared" si="2834"/>
        <v>#N/A</v>
      </c>
      <c r="EU996" s="56">
        <f t="shared" si="2751"/>
        <v>0</v>
      </c>
      <c r="EV996" s="56">
        <f t="shared" si="2752"/>
        <v>0</v>
      </c>
      <c r="EW996" s="56">
        <f t="shared" si="2753"/>
        <v>0</v>
      </c>
      <c r="EX996" s="56">
        <f t="shared" si="2754"/>
        <v>0</v>
      </c>
      <c r="EY996" s="56">
        <f t="shared" si="2755"/>
        <v>0</v>
      </c>
      <c r="EZ996" s="56">
        <f t="shared" si="2756"/>
        <v>0</v>
      </c>
      <c r="FA996" s="39">
        <f t="shared" si="2757"/>
        <v>0</v>
      </c>
      <c r="FB996" s="39">
        <f t="shared" si="2758"/>
        <v>0</v>
      </c>
      <c r="FC996" s="54">
        <f t="shared" si="2759"/>
        <v>0</v>
      </c>
      <c r="FD996" s="54">
        <f t="shared" si="2760"/>
        <v>0</v>
      </c>
      <c r="FE996" s="39">
        <f t="shared" si="2761"/>
        <v>0</v>
      </c>
      <c r="FF996" s="54">
        <f t="shared" si="2762"/>
        <v>0</v>
      </c>
      <c r="FG996" s="39">
        <f t="shared" si="2763"/>
        <v>0</v>
      </c>
      <c r="FH996" s="39">
        <f t="shared" si="2835"/>
        <v>0</v>
      </c>
      <c r="FI996" s="39">
        <f t="shared" si="2836"/>
        <v>0</v>
      </c>
      <c r="FJ996" s="39">
        <f t="shared" si="2837"/>
        <v>0</v>
      </c>
      <c r="FK996" s="39" t="e">
        <f t="shared" si="2838"/>
        <v>#DIV/0!</v>
      </c>
      <c r="FL996" s="39" t="e">
        <f t="shared" si="2839"/>
        <v>#DIV/0!</v>
      </c>
      <c r="FM996" s="39" t="e">
        <f t="shared" si="2840"/>
        <v>#DIV/0!</v>
      </c>
      <c r="FN996" s="39">
        <f t="shared" si="2841"/>
        <v>1</v>
      </c>
      <c r="FO996" s="39">
        <f t="shared" si="2764"/>
        <v>0</v>
      </c>
      <c r="FP996" s="39">
        <f t="shared" si="2765"/>
        <v>0</v>
      </c>
      <c r="FQ996" s="39">
        <f t="shared" si="2766"/>
        <v>0</v>
      </c>
      <c r="FR996" s="39">
        <f t="shared" si="2842"/>
        <v>0</v>
      </c>
      <c r="FS996" s="39">
        <f t="shared" si="2843"/>
        <v>0</v>
      </c>
      <c r="FU996" s="39" t="e">
        <f t="shared" si="2844"/>
        <v>#DIV/0!</v>
      </c>
      <c r="FV996" s="39" t="e">
        <f t="shared" si="2845"/>
        <v>#DIV/0!</v>
      </c>
      <c r="FW996" s="39" t="e">
        <f t="shared" si="2846"/>
        <v>#DIV/0!</v>
      </c>
      <c r="FY996" s="39" t="e">
        <f t="shared" si="2847"/>
        <v>#DIV/0!</v>
      </c>
      <c r="FZ996" s="39" t="e">
        <f t="shared" si="2848"/>
        <v>#DIV/0!</v>
      </c>
      <c r="GA996" s="39" t="e">
        <f t="shared" si="2849"/>
        <v>#DIV/0!</v>
      </c>
      <c r="GB996" s="39" t="e">
        <f t="shared" si="2850"/>
        <v>#DIV/0!</v>
      </c>
      <c r="GC996" s="39" t="e">
        <f t="shared" si="2851"/>
        <v>#DIV/0!</v>
      </c>
      <c r="GD996" s="39" t="e">
        <f t="shared" si="2852"/>
        <v>#DIV/0!</v>
      </c>
      <c r="GE996" s="39" t="e">
        <f t="shared" si="2853"/>
        <v>#DIV/0!</v>
      </c>
      <c r="GF996" s="39" t="e">
        <f t="shared" si="2854"/>
        <v>#DIV/0!</v>
      </c>
      <c r="GG996" s="39" t="e">
        <f t="shared" si="2855"/>
        <v>#DIV/0!</v>
      </c>
      <c r="GH996" s="39" t="e">
        <f t="shared" si="2856"/>
        <v>#DIV/0!</v>
      </c>
      <c r="GI996" s="39"/>
      <c r="GJ996" s="39" t="e">
        <f t="shared" si="2857"/>
        <v>#DIV/0!</v>
      </c>
      <c r="GK996" s="39" t="e">
        <f t="shared" si="2858"/>
        <v>#DIV/0!</v>
      </c>
      <c r="GL996" s="39" t="e">
        <f t="shared" si="2859"/>
        <v>#DIV/0!</v>
      </c>
      <c r="GM996" s="39" t="e">
        <f t="shared" si="2860"/>
        <v>#DIV/0!</v>
      </c>
      <c r="GN996" s="39" t="e">
        <f t="shared" si="2861"/>
        <v>#DIV/0!</v>
      </c>
      <c r="GO996" s="57"/>
      <c r="GP996" s="57" t="e">
        <f t="shared" si="2862"/>
        <v>#DIV/0!</v>
      </c>
      <c r="GQ996" s="59" t="e">
        <f t="shared" si="2863"/>
        <v>#DIV/0!</v>
      </c>
      <c r="GR996" s="41" t="e">
        <f t="shared" si="2864"/>
        <v>#DIV/0!</v>
      </c>
      <c r="GS996" s="57" t="e">
        <f t="shared" si="2865"/>
        <v>#DIV/0!</v>
      </c>
      <c r="GT996" s="57" t="e">
        <f t="shared" si="2866"/>
        <v>#DIV/0!</v>
      </c>
      <c r="GU996" s="57" t="e">
        <f t="shared" si="2867"/>
        <v>#DIV/0!</v>
      </c>
      <c r="GV996" s="57"/>
      <c r="GW996" s="42" t="e">
        <f t="shared" si="2868"/>
        <v>#DIV/0!</v>
      </c>
      <c r="GX996" s="42" t="e">
        <f t="shared" si="2869"/>
        <v>#DIV/0!</v>
      </c>
      <c r="GY996" s="42" t="e">
        <f t="shared" si="2870"/>
        <v>#DIV/0!</v>
      </c>
      <c r="GZ996" s="57"/>
      <c r="HA996" s="2" t="e">
        <f t="shared" si="2871"/>
        <v>#DIV/0!</v>
      </c>
      <c r="HB996" s="2" t="e">
        <f t="shared" si="2872"/>
        <v>#DIV/0!</v>
      </c>
      <c r="HC996" s="2" t="e">
        <f t="shared" si="2873"/>
        <v>#DIV/0!</v>
      </c>
      <c r="HD996" s="2" t="e">
        <f t="shared" si="2874"/>
        <v>#DIV/0!</v>
      </c>
      <c r="HE996" s="2" t="e">
        <f t="shared" si="2875"/>
        <v>#DIV/0!</v>
      </c>
      <c r="HF996" s="2" t="e">
        <f t="shared" si="2876"/>
        <v>#DIV/0!</v>
      </c>
      <c r="HG996" s="2" t="e">
        <f t="shared" si="2877"/>
        <v>#DIV/0!</v>
      </c>
      <c r="HH996" s="2" t="e">
        <f t="shared" si="2878"/>
        <v>#DIV/0!</v>
      </c>
      <c r="HI996" s="2" t="e">
        <f t="shared" si="2879"/>
        <v>#DIV/0!</v>
      </c>
      <c r="HJ996" s="11" t="e">
        <f t="shared" si="2880"/>
        <v>#DIV/0!</v>
      </c>
      <c r="HK996" s="60" t="e">
        <f t="shared" si="2881"/>
        <v>#DIV/0!</v>
      </c>
      <c r="HL996" s="57"/>
      <c r="HM996" s="57" t="e">
        <f t="shared" si="2882"/>
        <v>#DIV/0!</v>
      </c>
      <c r="HN996" s="57" t="e">
        <f t="shared" si="2883"/>
        <v>#DIV/0!</v>
      </c>
      <c r="HO996" s="57" t="e">
        <f t="shared" si="2884"/>
        <v>#DIV/0!</v>
      </c>
      <c r="HP996" s="57" t="e">
        <f t="shared" si="2885"/>
        <v>#DIV/0!</v>
      </c>
      <c r="HQ996" s="57" t="e">
        <f t="shared" si="2886"/>
        <v>#DIV/0!</v>
      </c>
      <c r="HR996" s="57"/>
      <c r="HS996" s="57" t="e">
        <f t="shared" si="2887"/>
        <v>#DIV/0!</v>
      </c>
      <c r="HT996" s="57" t="e">
        <f t="shared" si="2888"/>
        <v>#DIV/0!</v>
      </c>
      <c r="HU996" s="57" t="e">
        <f t="shared" si="2889"/>
        <v>#DIV/0!</v>
      </c>
      <c r="HV996" s="57" t="e">
        <f t="shared" si="2890"/>
        <v>#DIV/0!</v>
      </c>
      <c r="HW996" s="57" t="e">
        <f t="shared" si="2891"/>
        <v>#DIV/0!</v>
      </c>
      <c r="HX996" s="57"/>
      <c r="HY996" s="57" t="e">
        <f t="shared" si="2892"/>
        <v>#DIV/0!</v>
      </c>
      <c r="HZ996" s="57" t="e">
        <f t="shared" si="2893"/>
        <v>#DIV/0!</v>
      </c>
      <c r="IA996" s="57"/>
      <c r="IB996" s="61">
        <f t="shared" si="2894"/>
        <v>0</v>
      </c>
      <c r="IC996" s="57" t="str">
        <f t="shared" si="2895"/>
        <v/>
      </c>
      <c r="ID996" s="42"/>
      <c r="IE996" s="2" t="str">
        <f t="shared" si="2896"/>
        <v/>
      </c>
      <c r="IF996" s="60" t="e">
        <f t="shared" si="2897"/>
        <v>#DIV/0!</v>
      </c>
      <c r="IG996" s="60" t="str">
        <f t="shared" si="2898"/>
        <v/>
      </c>
      <c r="IH996" s="60" t="str">
        <f t="shared" si="2899"/>
        <v>zinco-</v>
      </c>
      <c r="II996" s="60" t="str">
        <f t="shared" si="2900"/>
        <v>mangano-</v>
      </c>
      <c r="IJ996" s="60" t="e">
        <f t="shared" si="2901"/>
        <v>#DIV/0!</v>
      </c>
      <c r="IK996" s="60" t="e">
        <f t="shared" si="2902"/>
        <v>#DIV/0!</v>
      </c>
      <c r="IL996" s="60" t="e">
        <f t="shared" si="2903"/>
        <v>#DIV/0!</v>
      </c>
      <c r="IM996" s="60" t="e">
        <f t="shared" si="2904"/>
        <v>#DIV/0!</v>
      </c>
      <c r="IN996" s="60" t="str">
        <f t="shared" si="2905"/>
        <v/>
      </c>
      <c r="IO996" s="60" t="str">
        <f t="shared" si="2906"/>
        <v/>
      </c>
      <c r="IP996" s="57"/>
      <c r="IQ996" s="57" t="str">
        <f t="shared" si="2907"/>
        <v>ERROR!!</v>
      </c>
    </row>
    <row r="997" spans="24:251">
      <c r="X997" s="29">
        <f t="shared" si="2908"/>
        <v>0</v>
      </c>
      <c r="Y997" s="29">
        <f t="shared" si="2909"/>
        <v>0</v>
      </c>
      <c r="Z997" s="29" t="e">
        <f t="shared" si="2910"/>
        <v>#DIV/0!</v>
      </c>
      <c r="AA997" s="29" t="e">
        <f t="shared" si="2911"/>
        <v>#DIV/0!</v>
      </c>
      <c r="AB997" s="29" t="e">
        <f t="shared" si="2912"/>
        <v>#DIV/0!</v>
      </c>
      <c r="AC997" s="29" t="e">
        <f t="shared" si="2913"/>
        <v>#DIV/0!</v>
      </c>
      <c r="AF997" s="23">
        <v>60.084299999999999</v>
      </c>
      <c r="AG997" s="23">
        <v>79.878799999999998</v>
      </c>
      <c r="AH997" s="23">
        <v>101.96120000000001</v>
      </c>
      <c r="AI997" s="23">
        <v>151.99039999999999</v>
      </c>
      <c r="AJ997" s="23">
        <v>159.69</v>
      </c>
      <c r="AK997" s="23">
        <v>71.846400000000003</v>
      </c>
      <c r="AL997" s="23">
        <v>70.9375</v>
      </c>
      <c r="AM997" s="23">
        <v>40.304400000000001</v>
      </c>
      <c r="AN997" s="23">
        <v>56.077399999999997</v>
      </c>
      <c r="AO997" s="23">
        <v>61.978999999999999</v>
      </c>
      <c r="AP997" s="23">
        <v>94.195999999999998</v>
      </c>
      <c r="AQ997" s="23">
        <v>18.998000000000001</v>
      </c>
      <c r="AR997" s="23">
        <v>35.450000000000003</v>
      </c>
      <c r="AS997" s="23">
        <v>29.88</v>
      </c>
      <c r="AT997" s="23">
        <v>74.691999999999993</v>
      </c>
      <c r="AU997" s="23">
        <v>81.39</v>
      </c>
      <c r="AX997" s="54">
        <f t="shared" si="2768"/>
        <v>0</v>
      </c>
      <c r="AY997" s="54">
        <f t="shared" si="2769"/>
        <v>0</v>
      </c>
      <c r="AZ997" s="54">
        <f t="shared" si="2770"/>
        <v>0</v>
      </c>
      <c r="BA997" s="54">
        <f t="shared" si="2771"/>
        <v>0</v>
      </c>
      <c r="BB997" s="54">
        <f t="shared" si="2772"/>
        <v>0</v>
      </c>
      <c r="BC997" s="54">
        <f t="shared" si="2773"/>
        <v>0</v>
      </c>
      <c r="BD997" s="54">
        <f t="shared" si="2774"/>
        <v>0</v>
      </c>
      <c r="BE997" s="54">
        <f t="shared" si="2775"/>
        <v>0</v>
      </c>
      <c r="BF997" s="54">
        <f t="shared" si="2776"/>
        <v>0</v>
      </c>
      <c r="BG997" s="54">
        <f t="shared" si="2777"/>
        <v>0</v>
      </c>
      <c r="BH997" s="54">
        <f t="shared" si="2778"/>
        <v>0</v>
      </c>
      <c r="BI997" s="54">
        <f t="shared" si="2779"/>
        <v>0</v>
      </c>
      <c r="BJ997" s="54">
        <f t="shared" si="2780"/>
        <v>0</v>
      </c>
      <c r="BK997" s="54">
        <f t="shared" si="2781"/>
        <v>0</v>
      </c>
      <c r="BL997" s="54">
        <f t="shared" si="2782"/>
        <v>0</v>
      </c>
      <c r="BM997" s="42"/>
      <c r="BO997" s="54">
        <f>'Norm-coeff'!$C$2+$AX997*'Norm-coeff'!$D$2+$AY997*'Norm-coeff'!$E$2+$AZ997*'Norm-coeff'!$F$2+$BA997*'Norm-coeff'!$G$2+$BB997*'Norm-coeff'!$H$2+$BC997*'Norm-coeff'!$I$2+$BD997*'Norm-coeff'!$J$2+$BE997*'Norm-coeff'!$K$2+$BF997*'Norm-coeff'!$L$2+$BG997*'Norm-coeff'!$M$2+$BH997*'Norm-coeff'!$N$2+$BI997*'Norm-coeff'!$O$2</f>
        <v>5.4045421474420303</v>
      </c>
      <c r="BP997" s="54">
        <f>'Norm-coeff'!$C$3+$AX997*'Norm-coeff'!$D$3+$AY997*'Norm-coeff'!$E$3+$AZ997*'Norm-coeff'!$F$3+$BA997*'Norm-coeff'!$G$3+$BB997*'Norm-coeff'!$H$3+$BC997*'Norm-coeff'!$I$3+$BD997*'Norm-coeff'!$J$3+$BE997*'Norm-coeff'!$K$3+$BF997*'Norm-coeff'!$L$3+$BG997*'Norm-coeff'!$M$3+$BH997*'Norm-coeff'!$N$3+$BI997*'Norm-coeff'!$O$3</f>
        <v>3.15319116612705</v>
      </c>
      <c r="BQ997" s="54">
        <f>'Norm-coeff'!$C$4+$AX997*'Norm-coeff'!$D$4+$AY997*'Norm-coeff'!$E$4+$AZ997*'Norm-coeff'!$F$4+$BA997*'Norm-coeff'!$G$4+$BB997*'Norm-coeff'!$H$4+$BC997*'Norm-coeff'!$I$4+$BD997*'Norm-coeff'!$J$4+$BE997*'Norm-coeff'!$K$4+$BF997*'Norm-coeff'!$L$4+$BG997*'Norm-coeff'!$M$4+$BH997*'Norm-coeff'!$N$4+$BI997*'Norm-coeff'!$O$4</f>
        <v>1.42115649462768</v>
      </c>
      <c r="BR997" s="54">
        <f>'Norm-coeff'!$C$5+$AX997*'Norm-coeff'!$D$5+$AY997*'Norm-coeff'!$E$5+$AZ997*'Norm-coeff'!$F$5+$BA997*'Norm-coeff'!$G$5+$BB997*'Norm-coeff'!$H$5+$BC997*'Norm-coeff'!$I$5+$BD997*'Norm-coeff'!$J$5+$BE997*'Norm-coeff'!$K$5+$BF997*'Norm-coeff'!$L$5+$BG997*'Norm-coeff'!$M$5+$BH997*'Norm-coeff'!$N$5+$BI997*'Norm-coeff'!$O$5</f>
        <v>1.0553329241296201</v>
      </c>
      <c r="BS997" s="54">
        <f>'Norm-coeff'!$C$6+$AX997*'Norm-coeff'!$D$6+$AY997*'Norm-coeff'!$E$6+$AZ997*'Norm-coeff'!$F$6+$BA997*'Norm-coeff'!$G$6+$BB997*'Norm-coeff'!$H$6+$BC997*'Norm-coeff'!$I$6+$BD997*'Norm-coeff'!$J$6+$BE997*'Norm-coeff'!$K$6+$BF997*'Norm-coeff'!$L$6+$BG997*'Norm-coeff'!$M$6+$BH997*'Norm-coeff'!$N$6+$BI997*'Norm-coeff'!$O$6</f>
        <v>-1.48700885495103E-2</v>
      </c>
      <c r="BT997" s="54">
        <f>'Norm-coeff'!$C$7+$AX997*'Norm-coeff'!$D$7+$AY997*'Norm-coeff'!$E$7+$AZ997*'Norm-coeff'!$F$7+$BA997*'Norm-coeff'!$G$7+$BB997*'Norm-coeff'!$H$7+$BC997*'Norm-coeff'!$I$7+$BD997*'Norm-coeff'!$J$7+$BE997*'Norm-coeff'!$K$7+$BF997*'Norm-coeff'!$L$7+$BG997*'Norm-coeff'!$M$7+$BH997*'Norm-coeff'!$N$7+$BI997*'Norm-coeff'!$O$7</f>
        <v>2.0907583608832998</v>
      </c>
      <c r="BU997" s="54">
        <f>'Norm-coeff'!$C$8+$AX997*'Norm-coeff'!$D$8+$AY997*'Norm-coeff'!$E$8+$AZ997*'Norm-coeff'!$F$8+$BA997*'Norm-coeff'!$G$8+$BB997*'Norm-coeff'!$H$8+$BC997*'Norm-coeff'!$I$8+$BD997*'Norm-coeff'!$J$8+$BE997*'Norm-coeff'!$K$8+$BF997*'Norm-coeff'!$L$8+$BG997*'Norm-coeff'!$M$8+$BH997*'Norm-coeff'!$N$8+$BI997*'Norm-coeff'!$O$8</f>
        <v>0.65894159836244504</v>
      </c>
      <c r="BV997" s="54">
        <f>'Norm-coeff'!$C$9+$AX997*'Norm-coeff'!$D$9+$AY997*'Norm-coeff'!$E$9+$AZ997*'Norm-coeff'!$F$9+$BA997*'Norm-coeff'!$G$9+$BB997*'Norm-coeff'!$H$9+$BC997*'Norm-coeff'!$I$9+$BD997*'Norm-coeff'!$J$9+$BE997*'Norm-coeff'!$K$9+$BF997*'Norm-coeff'!$L$9+$BG997*'Norm-coeff'!$M$9+$BH997*'Norm-coeff'!$N$9+$BI997*'Norm-coeff'!$O$9</f>
        <v>1.48961085014701</v>
      </c>
      <c r="BW997" s="54">
        <f>'Norm-coeff'!$C$10+$AX997*'Norm-coeff'!$D$10+$AY997*'Norm-coeff'!$E$10+$AZ997*'Norm-coeff'!$F$10+$BA997*'Norm-coeff'!$G$10+$BB997*'Norm-coeff'!$H$10+$BC997*'Norm-coeff'!$I$10+$BD997*'Norm-coeff'!$J$10+$BE997*'Norm-coeff'!$K$10+$BF997*'Norm-coeff'!$L$10+$BG997*'Norm-coeff'!$M$10+$BH997*'Norm-coeff'!$N$10+$BI997*'Norm-coeff'!$O$10</f>
        <v>1.42058735749591</v>
      </c>
      <c r="BX997" s="54">
        <f>'Norm-coeff'!$C$11+$AX997*'Norm-coeff'!$D$11+$AY997*'Norm-coeff'!$E$11+$AZ997*'Norm-coeff'!$F$11+$BA997*'Norm-coeff'!$G$11+$BB997*'Norm-coeff'!$H$11+$BC997*'Norm-coeff'!$I$11+$BD997*'Norm-coeff'!$J$11+$BE997*'Norm-coeff'!$K$11+$BF997*'Norm-coeff'!$L$11+$BG997*'Norm-coeff'!$M$11+$BH997*'Norm-coeff'!$N$11+$BI997*'Norm-coeff'!$O$11</f>
        <v>0.221233014421479</v>
      </c>
      <c r="BY997" s="54">
        <f>'Norm-coeff'!$C$12+$AX997*'Norm-coeff'!$D$12+$AY997*'Norm-coeff'!$E$12+$AZ997*'Norm-coeff'!$F$12+$BA997*'Norm-coeff'!$G$12+$BB997*'Norm-coeff'!$H$12+$BC997*'Norm-coeff'!$I$12+$BD997*'Norm-coeff'!$J$12+$BE997*'Norm-coeff'!$K$12+$BF997*'Norm-coeff'!$L$12+$BG997*'Norm-coeff'!$M$12+$BH997*'Norm-coeff'!$N$12+$BI997*'Norm-coeff'!$O$12</f>
        <v>0.283527502056037</v>
      </c>
      <c r="BZ997" s="54">
        <f>'Norm-coeff'!$C$13+$AX997*'Norm-coeff'!$D$13+$AY997*'Norm-coeff'!$E$13+$AZ997*'Norm-coeff'!$F$13+$BA997*'Norm-coeff'!$G$13+$BB997*'Norm-coeff'!$H$13+$BC997*'Norm-coeff'!$I$13+$BD997*'Norm-coeff'!$J$13+$BE997*'Norm-coeff'!$K$13+$BF997*'Norm-coeff'!$L$13+$BG997*'Norm-coeff'!$M$13+$BH997*'Norm-coeff'!$N$13+$BI997*'Norm-coeff'!$O$13</f>
        <v>-4.1864930554451202E-2</v>
      </c>
      <c r="CA997" s="54">
        <f>'Norm-coeff'!$C$14+$AX997*'Norm-coeff'!$D$14+$AY997*'Norm-coeff'!$E$14+$AZ997*'Norm-coeff'!$F$14+$BA997*'Norm-coeff'!$G$14+$BB997*'Norm-coeff'!$H$14+$BC997*'Norm-coeff'!$I$14+$BD997*'Norm-coeff'!$J$14+$BE997*'Norm-coeff'!$K$14+$BF997*'Norm-coeff'!$L$14+$BG997*'Norm-coeff'!$M$14+$BH997*'Norm-coeff'!$N$14+$BI997*'Norm-coeff'!$O$14</f>
        <v>4.2526983164477103</v>
      </c>
      <c r="CC997" s="54">
        <f t="shared" si="2783"/>
        <v>0</v>
      </c>
      <c r="CG997" s="54">
        <f t="shared" si="2784"/>
        <v>0</v>
      </c>
      <c r="CH997" s="54">
        <f t="shared" si="2767"/>
        <v>0</v>
      </c>
      <c r="CI997" s="54">
        <f t="shared" si="2785"/>
        <v>0</v>
      </c>
      <c r="CJ997" s="56">
        <f t="shared" si="2786"/>
        <v>0</v>
      </c>
      <c r="CK997" s="54">
        <f t="shared" si="2787"/>
        <v>0</v>
      </c>
      <c r="CL997" s="54">
        <f t="shared" si="2788"/>
        <v>0</v>
      </c>
      <c r="CM997" s="54">
        <f t="shared" si="2789"/>
        <v>0</v>
      </c>
      <c r="CN997" s="54">
        <f t="shared" si="2790"/>
        <v>0</v>
      </c>
      <c r="CO997" s="54">
        <f t="shared" si="2791"/>
        <v>0</v>
      </c>
      <c r="CP997" s="54">
        <f t="shared" si="2792"/>
        <v>0</v>
      </c>
      <c r="CQ997" s="54">
        <f t="shared" si="2793"/>
        <v>0</v>
      </c>
      <c r="CR997" s="54">
        <f t="shared" si="2794"/>
        <v>0</v>
      </c>
      <c r="CS997" s="54">
        <f t="shared" si="2795"/>
        <v>0</v>
      </c>
      <c r="CU997" s="54">
        <f t="shared" si="2796"/>
        <v>0</v>
      </c>
      <c r="CV997" s="54">
        <f t="shared" si="2797"/>
        <v>0</v>
      </c>
      <c r="CW997" s="54">
        <f t="shared" si="2798"/>
        <v>0</v>
      </c>
      <c r="CX997" s="54">
        <f t="shared" si="2799"/>
        <v>0</v>
      </c>
      <c r="CZ997" s="54">
        <f t="shared" si="2800"/>
        <v>0</v>
      </c>
      <c r="DA997" s="54">
        <f t="shared" si="2801"/>
        <v>0</v>
      </c>
      <c r="DB997" s="54">
        <f t="shared" si="2802"/>
        <v>0</v>
      </c>
      <c r="DC997" s="54">
        <f t="shared" si="2803"/>
        <v>0</v>
      </c>
      <c r="DD997" s="54">
        <f t="shared" si="2804"/>
        <v>0</v>
      </c>
      <c r="DE997" s="54">
        <f t="shared" si="2805"/>
        <v>0</v>
      </c>
      <c r="DF997" s="54">
        <f t="shared" si="2806"/>
        <v>0</v>
      </c>
      <c r="DG997" s="54">
        <f t="shared" si="2807"/>
        <v>2</v>
      </c>
      <c r="DH997" s="71">
        <f t="shared" si="2808"/>
        <v>0</v>
      </c>
      <c r="DI997" s="71">
        <f t="shared" si="2809"/>
        <v>0</v>
      </c>
      <c r="DJ997" s="54">
        <f t="shared" si="2810"/>
        <v>0</v>
      </c>
      <c r="DK997" s="54">
        <f t="shared" si="2811"/>
        <v>2</v>
      </c>
      <c r="DL997" s="4">
        <f t="shared" si="2741"/>
        <v>0</v>
      </c>
      <c r="DM997" s="3">
        <f t="shared" si="2812"/>
        <v>0</v>
      </c>
      <c r="DN997" s="3">
        <f t="shared" si="2813"/>
        <v>0</v>
      </c>
      <c r="DO997" s="4" t="e">
        <f t="shared" si="2814"/>
        <v>#DIV/0!</v>
      </c>
      <c r="DP997" s="57"/>
      <c r="DQ997" s="57"/>
      <c r="DR997" s="56">
        <f t="shared" si="2742"/>
        <v>2</v>
      </c>
      <c r="DS997" s="56">
        <f t="shared" si="2743"/>
        <v>0</v>
      </c>
      <c r="DT997" s="38">
        <f t="shared" si="2744"/>
        <v>0</v>
      </c>
      <c r="DU997" s="38">
        <f t="shared" si="2815"/>
        <v>2</v>
      </c>
      <c r="DV997" s="38">
        <f t="shared" si="2745"/>
        <v>0</v>
      </c>
      <c r="DW997" s="39">
        <f t="shared" si="2746"/>
        <v>0</v>
      </c>
      <c r="DX997" s="39">
        <f t="shared" si="2747"/>
        <v>0</v>
      </c>
      <c r="DY997" s="39">
        <f t="shared" si="2748"/>
        <v>0</v>
      </c>
      <c r="DZ997" s="39">
        <f t="shared" si="2749"/>
        <v>0</v>
      </c>
      <c r="EA997" s="39">
        <f t="shared" si="2750"/>
        <v>0</v>
      </c>
      <c r="EB997" s="37" t="e">
        <f t="shared" si="2816"/>
        <v>#DIV/0!</v>
      </c>
      <c r="EC997" s="37" t="e">
        <f t="shared" si="2817"/>
        <v>#DIV/0!</v>
      </c>
      <c r="ED997" s="37" t="e">
        <f t="shared" si="2818"/>
        <v>#DIV/0!</v>
      </c>
      <c r="EE997" s="37" t="e">
        <f t="shared" si="2819"/>
        <v>#DIV/0!</v>
      </c>
      <c r="EF997" s="39" t="e">
        <f t="shared" si="2820"/>
        <v>#DIV/0!</v>
      </c>
      <c r="EG997" s="37" t="e">
        <f t="shared" si="2821"/>
        <v>#DIV/0!</v>
      </c>
      <c r="EH997" s="37" t="e">
        <f t="shared" si="2822"/>
        <v>#DIV/0!</v>
      </c>
      <c r="EI997" s="11" t="b">
        <f t="shared" si="2823"/>
        <v>1</v>
      </c>
      <c r="EJ997" s="11" t="b">
        <f t="shared" si="2824"/>
        <v>0</v>
      </c>
      <c r="EK997" s="39" t="e">
        <f t="shared" si="2825"/>
        <v>#DIV/0!</v>
      </c>
      <c r="EL997" s="39" t="e">
        <f t="shared" si="2826"/>
        <v>#DIV/0!</v>
      </c>
      <c r="EM997" s="39" t="e">
        <f t="shared" si="2827"/>
        <v>#DIV/0!</v>
      </c>
      <c r="EN997" s="39" t="e">
        <f t="shared" si="2828"/>
        <v>#DIV/0!</v>
      </c>
      <c r="EO997" s="39" t="e">
        <f t="shared" si="2829"/>
        <v>#DIV/0!</v>
      </c>
      <c r="EP997" s="39" t="e">
        <f t="shared" si="2830"/>
        <v>#DIV/0!</v>
      </c>
      <c r="EQ997" s="39" t="e">
        <f t="shared" si="2831"/>
        <v>#DIV/0!</v>
      </c>
      <c r="ER997" s="39" t="e">
        <f t="shared" si="2832"/>
        <v>#DIV/0!</v>
      </c>
      <c r="ES997" s="58" t="str">
        <f t="shared" si="2833"/>
        <v>(OH,F,Cl)-dominate amphibole</v>
      </c>
      <c r="ET997" s="58" t="e">
        <f t="shared" si="2834"/>
        <v>#N/A</v>
      </c>
      <c r="EU997" s="56">
        <f t="shared" si="2751"/>
        <v>0</v>
      </c>
      <c r="EV997" s="56">
        <f t="shared" si="2752"/>
        <v>0</v>
      </c>
      <c r="EW997" s="56">
        <f t="shared" si="2753"/>
        <v>0</v>
      </c>
      <c r="EX997" s="56">
        <f t="shared" si="2754"/>
        <v>0</v>
      </c>
      <c r="EY997" s="56">
        <f t="shared" si="2755"/>
        <v>0</v>
      </c>
      <c r="EZ997" s="56">
        <f t="shared" si="2756"/>
        <v>0</v>
      </c>
      <c r="FA997" s="39">
        <f t="shared" si="2757"/>
        <v>0</v>
      </c>
      <c r="FB997" s="39">
        <f t="shared" si="2758"/>
        <v>0</v>
      </c>
      <c r="FC997" s="54">
        <f t="shared" si="2759"/>
        <v>0</v>
      </c>
      <c r="FD997" s="54">
        <f t="shared" si="2760"/>
        <v>0</v>
      </c>
      <c r="FE997" s="39">
        <f t="shared" si="2761"/>
        <v>0</v>
      </c>
      <c r="FF997" s="54">
        <f t="shared" si="2762"/>
        <v>0</v>
      </c>
      <c r="FG997" s="39">
        <f t="shared" si="2763"/>
        <v>0</v>
      </c>
      <c r="FH997" s="39">
        <f t="shared" si="2835"/>
        <v>0</v>
      </c>
      <c r="FI997" s="39">
        <f t="shared" si="2836"/>
        <v>0</v>
      </c>
      <c r="FJ997" s="39">
        <f t="shared" si="2837"/>
        <v>0</v>
      </c>
      <c r="FK997" s="39" t="e">
        <f t="shared" si="2838"/>
        <v>#DIV/0!</v>
      </c>
      <c r="FL997" s="39" t="e">
        <f t="shared" si="2839"/>
        <v>#DIV/0!</v>
      </c>
      <c r="FM997" s="39" t="e">
        <f t="shared" si="2840"/>
        <v>#DIV/0!</v>
      </c>
      <c r="FN997" s="39">
        <f t="shared" si="2841"/>
        <v>1</v>
      </c>
      <c r="FO997" s="39">
        <f t="shared" si="2764"/>
        <v>0</v>
      </c>
      <c r="FP997" s="39">
        <f t="shared" si="2765"/>
        <v>0</v>
      </c>
      <c r="FQ997" s="39">
        <f t="shared" si="2766"/>
        <v>0</v>
      </c>
      <c r="FR997" s="39">
        <f t="shared" si="2842"/>
        <v>0</v>
      </c>
      <c r="FS997" s="39">
        <f t="shared" si="2843"/>
        <v>0</v>
      </c>
      <c r="FU997" s="39" t="e">
        <f t="shared" si="2844"/>
        <v>#DIV/0!</v>
      </c>
      <c r="FV997" s="39" t="e">
        <f t="shared" si="2845"/>
        <v>#DIV/0!</v>
      </c>
      <c r="FW997" s="39" t="e">
        <f t="shared" si="2846"/>
        <v>#DIV/0!</v>
      </c>
      <c r="FY997" s="39" t="e">
        <f t="shared" si="2847"/>
        <v>#DIV/0!</v>
      </c>
      <c r="FZ997" s="39" t="e">
        <f t="shared" si="2848"/>
        <v>#DIV/0!</v>
      </c>
      <c r="GA997" s="39" t="e">
        <f t="shared" si="2849"/>
        <v>#DIV/0!</v>
      </c>
      <c r="GB997" s="39" t="e">
        <f t="shared" si="2850"/>
        <v>#DIV/0!</v>
      </c>
      <c r="GC997" s="39" t="e">
        <f t="shared" si="2851"/>
        <v>#DIV/0!</v>
      </c>
      <c r="GD997" s="39" t="e">
        <f t="shared" si="2852"/>
        <v>#DIV/0!</v>
      </c>
      <c r="GE997" s="39" t="e">
        <f t="shared" si="2853"/>
        <v>#DIV/0!</v>
      </c>
      <c r="GF997" s="39" t="e">
        <f t="shared" si="2854"/>
        <v>#DIV/0!</v>
      </c>
      <c r="GG997" s="39" t="e">
        <f t="shared" si="2855"/>
        <v>#DIV/0!</v>
      </c>
      <c r="GH997" s="39" t="e">
        <f t="shared" si="2856"/>
        <v>#DIV/0!</v>
      </c>
      <c r="GI997" s="39"/>
      <c r="GJ997" s="39" t="e">
        <f t="shared" si="2857"/>
        <v>#DIV/0!</v>
      </c>
      <c r="GK997" s="39" t="e">
        <f t="shared" si="2858"/>
        <v>#DIV/0!</v>
      </c>
      <c r="GL997" s="39" t="e">
        <f t="shared" si="2859"/>
        <v>#DIV/0!</v>
      </c>
      <c r="GM997" s="39" t="e">
        <f t="shared" si="2860"/>
        <v>#DIV/0!</v>
      </c>
      <c r="GN997" s="39" t="e">
        <f t="shared" si="2861"/>
        <v>#DIV/0!</v>
      </c>
      <c r="GO997" s="57"/>
      <c r="GP997" s="57" t="e">
        <f t="shared" si="2862"/>
        <v>#DIV/0!</v>
      </c>
      <c r="GQ997" s="59" t="e">
        <f t="shared" si="2863"/>
        <v>#DIV/0!</v>
      </c>
      <c r="GR997" s="41" t="e">
        <f t="shared" si="2864"/>
        <v>#DIV/0!</v>
      </c>
      <c r="GS997" s="57" t="e">
        <f t="shared" si="2865"/>
        <v>#DIV/0!</v>
      </c>
      <c r="GT997" s="57" t="e">
        <f t="shared" si="2866"/>
        <v>#DIV/0!</v>
      </c>
      <c r="GU997" s="57" t="e">
        <f t="shared" si="2867"/>
        <v>#DIV/0!</v>
      </c>
      <c r="GV997" s="57"/>
      <c r="GW997" s="42" t="e">
        <f t="shared" si="2868"/>
        <v>#DIV/0!</v>
      </c>
      <c r="GX997" s="42" t="e">
        <f t="shared" si="2869"/>
        <v>#DIV/0!</v>
      </c>
      <c r="GY997" s="42" t="e">
        <f t="shared" si="2870"/>
        <v>#DIV/0!</v>
      </c>
      <c r="GZ997" s="57"/>
      <c r="HA997" s="2" t="e">
        <f t="shared" si="2871"/>
        <v>#DIV/0!</v>
      </c>
      <c r="HB997" s="2" t="e">
        <f t="shared" si="2872"/>
        <v>#DIV/0!</v>
      </c>
      <c r="HC997" s="2" t="e">
        <f t="shared" si="2873"/>
        <v>#DIV/0!</v>
      </c>
      <c r="HD997" s="2" t="e">
        <f t="shared" si="2874"/>
        <v>#DIV/0!</v>
      </c>
      <c r="HE997" s="2" t="e">
        <f t="shared" si="2875"/>
        <v>#DIV/0!</v>
      </c>
      <c r="HF997" s="2" t="e">
        <f t="shared" si="2876"/>
        <v>#DIV/0!</v>
      </c>
      <c r="HG997" s="2" t="e">
        <f t="shared" si="2877"/>
        <v>#DIV/0!</v>
      </c>
      <c r="HH997" s="2" t="e">
        <f t="shared" si="2878"/>
        <v>#DIV/0!</v>
      </c>
      <c r="HI997" s="2" t="e">
        <f t="shared" si="2879"/>
        <v>#DIV/0!</v>
      </c>
      <c r="HJ997" s="11" t="e">
        <f t="shared" si="2880"/>
        <v>#DIV/0!</v>
      </c>
      <c r="HK997" s="60" t="e">
        <f t="shared" si="2881"/>
        <v>#DIV/0!</v>
      </c>
      <c r="HL997" s="57"/>
      <c r="HM997" s="57" t="e">
        <f t="shared" si="2882"/>
        <v>#DIV/0!</v>
      </c>
      <c r="HN997" s="57" t="e">
        <f t="shared" si="2883"/>
        <v>#DIV/0!</v>
      </c>
      <c r="HO997" s="57" t="e">
        <f t="shared" si="2884"/>
        <v>#DIV/0!</v>
      </c>
      <c r="HP997" s="57" t="e">
        <f t="shared" si="2885"/>
        <v>#DIV/0!</v>
      </c>
      <c r="HQ997" s="57" t="e">
        <f t="shared" si="2886"/>
        <v>#DIV/0!</v>
      </c>
      <c r="HR997" s="57"/>
      <c r="HS997" s="57" t="e">
        <f t="shared" si="2887"/>
        <v>#DIV/0!</v>
      </c>
      <c r="HT997" s="57" t="e">
        <f t="shared" si="2888"/>
        <v>#DIV/0!</v>
      </c>
      <c r="HU997" s="57" t="e">
        <f t="shared" si="2889"/>
        <v>#DIV/0!</v>
      </c>
      <c r="HV997" s="57" t="e">
        <f t="shared" si="2890"/>
        <v>#DIV/0!</v>
      </c>
      <c r="HW997" s="57" t="e">
        <f t="shared" si="2891"/>
        <v>#DIV/0!</v>
      </c>
      <c r="HX997" s="57"/>
      <c r="HY997" s="57" t="e">
        <f t="shared" si="2892"/>
        <v>#DIV/0!</v>
      </c>
      <c r="HZ997" s="57" t="e">
        <f t="shared" si="2893"/>
        <v>#DIV/0!</v>
      </c>
      <c r="IA997" s="57"/>
      <c r="IB997" s="61">
        <f t="shared" si="2894"/>
        <v>0</v>
      </c>
      <c r="IC997" s="57" t="str">
        <f t="shared" si="2895"/>
        <v/>
      </c>
      <c r="ID997" s="42"/>
      <c r="IE997" s="2" t="str">
        <f t="shared" si="2896"/>
        <v/>
      </c>
      <c r="IF997" s="60" t="e">
        <f t="shared" si="2897"/>
        <v>#DIV/0!</v>
      </c>
      <c r="IG997" s="60" t="str">
        <f t="shared" si="2898"/>
        <v/>
      </c>
      <c r="IH997" s="60" t="str">
        <f t="shared" si="2899"/>
        <v>zinco-</v>
      </c>
      <c r="II997" s="60" t="str">
        <f t="shared" si="2900"/>
        <v>mangano-</v>
      </c>
      <c r="IJ997" s="60" t="e">
        <f t="shared" si="2901"/>
        <v>#DIV/0!</v>
      </c>
      <c r="IK997" s="60" t="e">
        <f t="shared" si="2902"/>
        <v>#DIV/0!</v>
      </c>
      <c r="IL997" s="60" t="e">
        <f t="shared" si="2903"/>
        <v>#DIV/0!</v>
      </c>
      <c r="IM997" s="60" t="e">
        <f t="shared" si="2904"/>
        <v>#DIV/0!</v>
      </c>
      <c r="IN997" s="60" t="str">
        <f t="shared" si="2905"/>
        <v/>
      </c>
      <c r="IO997" s="60" t="str">
        <f t="shared" si="2906"/>
        <v/>
      </c>
      <c r="IP997" s="57"/>
      <c r="IQ997" s="57" t="str">
        <f t="shared" si="2907"/>
        <v>ERROR!!</v>
      </c>
    </row>
    <row r="998" spans="24:251">
      <c r="X998" s="29">
        <f t="shared" si="2908"/>
        <v>0</v>
      </c>
      <c r="Y998" s="29">
        <f t="shared" si="2909"/>
        <v>0</v>
      </c>
      <c r="Z998" s="29" t="e">
        <f t="shared" si="2910"/>
        <v>#DIV/0!</v>
      </c>
      <c r="AA998" s="29" t="e">
        <f t="shared" si="2911"/>
        <v>#DIV/0!</v>
      </c>
      <c r="AB998" s="29" t="e">
        <f t="shared" si="2912"/>
        <v>#DIV/0!</v>
      </c>
      <c r="AC998" s="29" t="e">
        <f t="shared" si="2913"/>
        <v>#DIV/0!</v>
      </c>
      <c r="AF998" s="23">
        <v>60.084299999999999</v>
      </c>
      <c r="AG998" s="23">
        <v>79.878799999999998</v>
      </c>
      <c r="AH998" s="23">
        <v>101.96120000000001</v>
      </c>
      <c r="AI998" s="23">
        <v>151.99039999999999</v>
      </c>
      <c r="AJ998" s="23">
        <v>159.69</v>
      </c>
      <c r="AK998" s="23">
        <v>71.846400000000003</v>
      </c>
      <c r="AL998" s="23">
        <v>70.9375</v>
      </c>
      <c r="AM998" s="23">
        <v>40.304400000000001</v>
      </c>
      <c r="AN998" s="23">
        <v>56.077399999999997</v>
      </c>
      <c r="AO998" s="23">
        <v>61.978999999999999</v>
      </c>
      <c r="AP998" s="23">
        <v>94.195999999999998</v>
      </c>
      <c r="AQ998" s="23">
        <v>18.998000000000001</v>
      </c>
      <c r="AR998" s="23">
        <v>35.450000000000003</v>
      </c>
      <c r="AS998" s="23">
        <v>29.88</v>
      </c>
      <c r="AT998" s="23">
        <v>74.691999999999993</v>
      </c>
      <c r="AU998" s="23">
        <v>81.39</v>
      </c>
      <c r="AX998" s="54">
        <f t="shared" si="2768"/>
        <v>0</v>
      </c>
      <c r="AY998" s="54">
        <f t="shared" si="2769"/>
        <v>0</v>
      </c>
      <c r="AZ998" s="54">
        <f t="shared" si="2770"/>
        <v>0</v>
      </c>
      <c r="BA998" s="54">
        <f t="shared" si="2771"/>
        <v>0</v>
      </c>
      <c r="BB998" s="54">
        <f t="shared" si="2772"/>
        <v>0</v>
      </c>
      <c r="BC998" s="54">
        <f t="shared" si="2773"/>
        <v>0</v>
      </c>
      <c r="BD998" s="54">
        <f t="shared" si="2774"/>
        <v>0</v>
      </c>
      <c r="BE998" s="54">
        <f t="shared" si="2775"/>
        <v>0</v>
      </c>
      <c r="BF998" s="54">
        <f t="shared" si="2776"/>
        <v>0</v>
      </c>
      <c r="BG998" s="54">
        <f t="shared" si="2777"/>
        <v>0</v>
      </c>
      <c r="BH998" s="54">
        <f t="shared" si="2778"/>
        <v>0</v>
      </c>
      <c r="BI998" s="54">
        <f t="shared" si="2779"/>
        <v>0</v>
      </c>
      <c r="BJ998" s="54">
        <f t="shared" si="2780"/>
        <v>0</v>
      </c>
      <c r="BK998" s="54">
        <f t="shared" si="2781"/>
        <v>0</v>
      </c>
      <c r="BL998" s="54">
        <f t="shared" si="2782"/>
        <v>0</v>
      </c>
      <c r="BM998" s="42"/>
      <c r="BO998" s="54">
        <f>'Norm-coeff'!$C$2+$AX998*'Norm-coeff'!$D$2+$AY998*'Norm-coeff'!$E$2+$AZ998*'Norm-coeff'!$F$2+$BA998*'Norm-coeff'!$G$2+$BB998*'Norm-coeff'!$H$2+$BC998*'Norm-coeff'!$I$2+$BD998*'Norm-coeff'!$J$2+$BE998*'Norm-coeff'!$K$2+$BF998*'Norm-coeff'!$L$2+$BG998*'Norm-coeff'!$M$2+$BH998*'Norm-coeff'!$N$2+$BI998*'Norm-coeff'!$O$2</f>
        <v>5.4045421474420303</v>
      </c>
      <c r="BP998" s="54">
        <f>'Norm-coeff'!$C$3+$AX998*'Norm-coeff'!$D$3+$AY998*'Norm-coeff'!$E$3+$AZ998*'Norm-coeff'!$F$3+$BA998*'Norm-coeff'!$G$3+$BB998*'Norm-coeff'!$H$3+$BC998*'Norm-coeff'!$I$3+$BD998*'Norm-coeff'!$J$3+$BE998*'Norm-coeff'!$K$3+$BF998*'Norm-coeff'!$L$3+$BG998*'Norm-coeff'!$M$3+$BH998*'Norm-coeff'!$N$3+$BI998*'Norm-coeff'!$O$3</f>
        <v>3.15319116612705</v>
      </c>
      <c r="BQ998" s="54">
        <f>'Norm-coeff'!$C$4+$AX998*'Norm-coeff'!$D$4+$AY998*'Norm-coeff'!$E$4+$AZ998*'Norm-coeff'!$F$4+$BA998*'Norm-coeff'!$G$4+$BB998*'Norm-coeff'!$H$4+$BC998*'Norm-coeff'!$I$4+$BD998*'Norm-coeff'!$J$4+$BE998*'Norm-coeff'!$K$4+$BF998*'Norm-coeff'!$L$4+$BG998*'Norm-coeff'!$M$4+$BH998*'Norm-coeff'!$N$4+$BI998*'Norm-coeff'!$O$4</f>
        <v>1.42115649462768</v>
      </c>
      <c r="BR998" s="54">
        <f>'Norm-coeff'!$C$5+$AX998*'Norm-coeff'!$D$5+$AY998*'Norm-coeff'!$E$5+$AZ998*'Norm-coeff'!$F$5+$BA998*'Norm-coeff'!$G$5+$BB998*'Norm-coeff'!$H$5+$BC998*'Norm-coeff'!$I$5+$BD998*'Norm-coeff'!$J$5+$BE998*'Norm-coeff'!$K$5+$BF998*'Norm-coeff'!$L$5+$BG998*'Norm-coeff'!$M$5+$BH998*'Norm-coeff'!$N$5+$BI998*'Norm-coeff'!$O$5</f>
        <v>1.0553329241296201</v>
      </c>
      <c r="BS998" s="54">
        <f>'Norm-coeff'!$C$6+$AX998*'Norm-coeff'!$D$6+$AY998*'Norm-coeff'!$E$6+$AZ998*'Norm-coeff'!$F$6+$BA998*'Norm-coeff'!$G$6+$BB998*'Norm-coeff'!$H$6+$BC998*'Norm-coeff'!$I$6+$BD998*'Norm-coeff'!$J$6+$BE998*'Norm-coeff'!$K$6+$BF998*'Norm-coeff'!$L$6+$BG998*'Norm-coeff'!$M$6+$BH998*'Norm-coeff'!$N$6+$BI998*'Norm-coeff'!$O$6</f>
        <v>-1.48700885495103E-2</v>
      </c>
      <c r="BT998" s="54">
        <f>'Norm-coeff'!$C$7+$AX998*'Norm-coeff'!$D$7+$AY998*'Norm-coeff'!$E$7+$AZ998*'Norm-coeff'!$F$7+$BA998*'Norm-coeff'!$G$7+$BB998*'Norm-coeff'!$H$7+$BC998*'Norm-coeff'!$I$7+$BD998*'Norm-coeff'!$J$7+$BE998*'Norm-coeff'!$K$7+$BF998*'Norm-coeff'!$L$7+$BG998*'Norm-coeff'!$M$7+$BH998*'Norm-coeff'!$N$7+$BI998*'Norm-coeff'!$O$7</f>
        <v>2.0907583608832998</v>
      </c>
      <c r="BU998" s="54">
        <f>'Norm-coeff'!$C$8+$AX998*'Norm-coeff'!$D$8+$AY998*'Norm-coeff'!$E$8+$AZ998*'Norm-coeff'!$F$8+$BA998*'Norm-coeff'!$G$8+$BB998*'Norm-coeff'!$H$8+$BC998*'Norm-coeff'!$I$8+$BD998*'Norm-coeff'!$J$8+$BE998*'Norm-coeff'!$K$8+$BF998*'Norm-coeff'!$L$8+$BG998*'Norm-coeff'!$M$8+$BH998*'Norm-coeff'!$N$8+$BI998*'Norm-coeff'!$O$8</f>
        <v>0.65894159836244504</v>
      </c>
      <c r="BV998" s="54">
        <f>'Norm-coeff'!$C$9+$AX998*'Norm-coeff'!$D$9+$AY998*'Norm-coeff'!$E$9+$AZ998*'Norm-coeff'!$F$9+$BA998*'Norm-coeff'!$G$9+$BB998*'Norm-coeff'!$H$9+$BC998*'Norm-coeff'!$I$9+$BD998*'Norm-coeff'!$J$9+$BE998*'Norm-coeff'!$K$9+$BF998*'Norm-coeff'!$L$9+$BG998*'Norm-coeff'!$M$9+$BH998*'Norm-coeff'!$N$9+$BI998*'Norm-coeff'!$O$9</f>
        <v>1.48961085014701</v>
      </c>
      <c r="BW998" s="54">
        <f>'Norm-coeff'!$C$10+$AX998*'Norm-coeff'!$D$10+$AY998*'Norm-coeff'!$E$10+$AZ998*'Norm-coeff'!$F$10+$BA998*'Norm-coeff'!$G$10+$BB998*'Norm-coeff'!$H$10+$BC998*'Norm-coeff'!$I$10+$BD998*'Norm-coeff'!$J$10+$BE998*'Norm-coeff'!$K$10+$BF998*'Norm-coeff'!$L$10+$BG998*'Norm-coeff'!$M$10+$BH998*'Norm-coeff'!$N$10+$BI998*'Norm-coeff'!$O$10</f>
        <v>1.42058735749591</v>
      </c>
      <c r="BX998" s="54">
        <f>'Norm-coeff'!$C$11+$AX998*'Norm-coeff'!$D$11+$AY998*'Norm-coeff'!$E$11+$AZ998*'Norm-coeff'!$F$11+$BA998*'Norm-coeff'!$G$11+$BB998*'Norm-coeff'!$H$11+$BC998*'Norm-coeff'!$I$11+$BD998*'Norm-coeff'!$J$11+$BE998*'Norm-coeff'!$K$11+$BF998*'Norm-coeff'!$L$11+$BG998*'Norm-coeff'!$M$11+$BH998*'Norm-coeff'!$N$11+$BI998*'Norm-coeff'!$O$11</f>
        <v>0.221233014421479</v>
      </c>
      <c r="BY998" s="54">
        <f>'Norm-coeff'!$C$12+$AX998*'Norm-coeff'!$D$12+$AY998*'Norm-coeff'!$E$12+$AZ998*'Norm-coeff'!$F$12+$BA998*'Norm-coeff'!$G$12+$BB998*'Norm-coeff'!$H$12+$BC998*'Norm-coeff'!$I$12+$BD998*'Norm-coeff'!$J$12+$BE998*'Norm-coeff'!$K$12+$BF998*'Norm-coeff'!$L$12+$BG998*'Norm-coeff'!$M$12+$BH998*'Norm-coeff'!$N$12+$BI998*'Norm-coeff'!$O$12</f>
        <v>0.283527502056037</v>
      </c>
      <c r="BZ998" s="54">
        <f>'Norm-coeff'!$C$13+$AX998*'Norm-coeff'!$D$13+$AY998*'Norm-coeff'!$E$13+$AZ998*'Norm-coeff'!$F$13+$BA998*'Norm-coeff'!$G$13+$BB998*'Norm-coeff'!$H$13+$BC998*'Norm-coeff'!$I$13+$BD998*'Norm-coeff'!$J$13+$BE998*'Norm-coeff'!$K$13+$BF998*'Norm-coeff'!$L$13+$BG998*'Norm-coeff'!$M$13+$BH998*'Norm-coeff'!$N$13+$BI998*'Norm-coeff'!$O$13</f>
        <v>-4.1864930554451202E-2</v>
      </c>
      <c r="CA998" s="54">
        <f>'Norm-coeff'!$C$14+$AX998*'Norm-coeff'!$D$14+$AY998*'Norm-coeff'!$E$14+$AZ998*'Norm-coeff'!$F$14+$BA998*'Norm-coeff'!$G$14+$BB998*'Norm-coeff'!$H$14+$BC998*'Norm-coeff'!$I$14+$BD998*'Norm-coeff'!$J$14+$BE998*'Norm-coeff'!$K$14+$BF998*'Norm-coeff'!$L$14+$BG998*'Norm-coeff'!$M$14+$BH998*'Norm-coeff'!$N$14+$BI998*'Norm-coeff'!$O$14</f>
        <v>4.2526983164477103</v>
      </c>
      <c r="CC998" s="54">
        <f t="shared" si="2783"/>
        <v>0</v>
      </c>
      <c r="CG998" s="54">
        <f t="shared" si="2784"/>
        <v>0</v>
      </c>
      <c r="CH998" s="54">
        <f t="shared" si="2767"/>
        <v>0</v>
      </c>
      <c r="CI998" s="54">
        <f t="shared" si="2785"/>
        <v>0</v>
      </c>
      <c r="CJ998" s="56">
        <f t="shared" si="2786"/>
        <v>0</v>
      </c>
      <c r="CK998" s="54">
        <f t="shared" si="2787"/>
        <v>0</v>
      </c>
      <c r="CL998" s="54">
        <f t="shared" si="2788"/>
        <v>0</v>
      </c>
      <c r="CM998" s="54">
        <f t="shared" si="2789"/>
        <v>0</v>
      </c>
      <c r="CN998" s="54">
        <f t="shared" si="2790"/>
        <v>0</v>
      </c>
      <c r="CO998" s="54">
        <f t="shared" si="2791"/>
        <v>0</v>
      </c>
      <c r="CP998" s="54">
        <f t="shared" si="2792"/>
        <v>0</v>
      </c>
      <c r="CQ998" s="54">
        <f t="shared" si="2793"/>
        <v>0</v>
      </c>
      <c r="CR998" s="54">
        <f t="shared" si="2794"/>
        <v>0</v>
      </c>
      <c r="CS998" s="54">
        <f t="shared" si="2795"/>
        <v>0</v>
      </c>
      <c r="CU998" s="54">
        <f t="shared" si="2796"/>
        <v>0</v>
      </c>
      <c r="CV998" s="54">
        <f t="shared" si="2797"/>
        <v>0</v>
      </c>
      <c r="CW998" s="54">
        <f t="shared" si="2798"/>
        <v>0</v>
      </c>
      <c r="CX998" s="54">
        <f t="shared" si="2799"/>
        <v>0</v>
      </c>
      <c r="CZ998" s="54">
        <f t="shared" si="2800"/>
        <v>0</v>
      </c>
      <c r="DA998" s="54">
        <f t="shared" si="2801"/>
        <v>0</v>
      </c>
      <c r="DB998" s="54">
        <f t="shared" si="2802"/>
        <v>0</v>
      </c>
      <c r="DC998" s="54">
        <f t="shared" si="2803"/>
        <v>0</v>
      </c>
      <c r="DD998" s="54">
        <f t="shared" si="2804"/>
        <v>0</v>
      </c>
      <c r="DE998" s="54">
        <f t="shared" si="2805"/>
        <v>0</v>
      </c>
      <c r="DF998" s="54">
        <f t="shared" si="2806"/>
        <v>0</v>
      </c>
      <c r="DG998" s="54">
        <f t="shared" si="2807"/>
        <v>2</v>
      </c>
      <c r="DH998" s="71">
        <f t="shared" si="2808"/>
        <v>0</v>
      </c>
      <c r="DI998" s="71">
        <f t="shared" si="2809"/>
        <v>0</v>
      </c>
      <c r="DJ998" s="54">
        <f t="shared" si="2810"/>
        <v>0</v>
      </c>
      <c r="DK998" s="54">
        <f t="shared" si="2811"/>
        <v>2</v>
      </c>
      <c r="DL998" s="4">
        <f t="shared" si="2741"/>
        <v>0</v>
      </c>
      <c r="DM998" s="3">
        <f t="shared" si="2812"/>
        <v>0</v>
      </c>
      <c r="DN998" s="3">
        <f t="shared" si="2813"/>
        <v>0</v>
      </c>
      <c r="DO998" s="4" t="e">
        <f t="shared" si="2814"/>
        <v>#DIV/0!</v>
      </c>
      <c r="DP998" s="57"/>
      <c r="DQ998" s="57"/>
      <c r="DR998" s="56">
        <f t="shared" si="2742"/>
        <v>2</v>
      </c>
      <c r="DS998" s="56">
        <f t="shared" si="2743"/>
        <v>0</v>
      </c>
      <c r="DT998" s="38">
        <f t="shared" si="2744"/>
        <v>0</v>
      </c>
      <c r="DU998" s="38">
        <f t="shared" si="2815"/>
        <v>2</v>
      </c>
      <c r="DV998" s="38">
        <f t="shared" si="2745"/>
        <v>0</v>
      </c>
      <c r="DW998" s="39">
        <f t="shared" si="2746"/>
        <v>0</v>
      </c>
      <c r="DX998" s="39">
        <f t="shared" si="2747"/>
        <v>0</v>
      </c>
      <c r="DY998" s="39">
        <f t="shared" si="2748"/>
        <v>0</v>
      </c>
      <c r="DZ998" s="39">
        <f t="shared" si="2749"/>
        <v>0</v>
      </c>
      <c r="EA998" s="39">
        <f t="shared" si="2750"/>
        <v>0</v>
      </c>
      <c r="EB998" s="37" t="e">
        <f t="shared" si="2816"/>
        <v>#DIV/0!</v>
      </c>
      <c r="EC998" s="37" t="e">
        <f t="shared" si="2817"/>
        <v>#DIV/0!</v>
      </c>
      <c r="ED998" s="37" t="e">
        <f t="shared" si="2818"/>
        <v>#DIV/0!</v>
      </c>
      <c r="EE998" s="37" t="e">
        <f t="shared" si="2819"/>
        <v>#DIV/0!</v>
      </c>
      <c r="EF998" s="39" t="e">
        <f t="shared" si="2820"/>
        <v>#DIV/0!</v>
      </c>
      <c r="EG998" s="37" t="e">
        <f t="shared" si="2821"/>
        <v>#DIV/0!</v>
      </c>
      <c r="EH998" s="37" t="e">
        <f t="shared" si="2822"/>
        <v>#DIV/0!</v>
      </c>
      <c r="EI998" s="11" t="b">
        <f t="shared" si="2823"/>
        <v>1</v>
      </c>
      <c r="EJ998" s="11" t="b">
        <f t="shared" si="2824"/>
        <v>0</v>
      </c>
      <c r="EK998" s="39" t="e">
        <f t="shared" si="2825"/>
        <v>#DIV/0!</v>
      </c>
      <c r="EL998" s="39" t="e">
        <f t="shared" si="2826"/>
        <v>#DIV/0!</v>
      </c>
      <c r="EM998" s="39" t="e">
        <f t="shared" si="2827"/>
        <v>#DIV/0!</v>
      </c>
      <c r="EN998" s="39" t="e">
        <f t="shared" si="2828"/>
        <v>#DIV/0!</v>
      </c>
      <c r="EO998" s="39" t="e">
        <f t="shared" si="2829"/>
        <v>#DIV/0!</v>
      </c>
      <c r="EP998" s="39" t="e">
        <f t="shared" si="2830"/>
        <v>#DIV/0!</v>
      </c>
      <c r="EQ998" s="39" t="e">
        <f t="shared" si="2831"/>
        <v>#DIV/0!</v>
      </c>
      <c r="ER998" s="39" t="e">
        <f t="shared" si="2832"/>
        <v>#DIV/0!</v>
      </c>
      <c r="ES998" s="58" t="str">
        <f t="shared" si="2833"/>
        <v>(OH,F,Cl)-dominate amphibole</v>
      </c>
      <c r="ET998" s="58" t="e">
        <f t="shared" si="2834"/>
        <v>#N/A</v>
      </c>
      <c r="EU998" s="56">
        <f t="shared" si="2751"/>
        <v>0</v>
      </c>
      <c r="EV998" s="56">
        <f t="shared" si="2752"/>
        <v>0</v>
      </c>
      <c r="EW998" s="56">
        <f t="shared" si="2753"/>
        <v>0</v>
      </c>
      <c r="EX998" s="56">
        <f t="shared" si="2754"/>
        <v>0</v>
      </c>
      <c r="EY998" s="56">
        <f t="shared" si="2755"/>
        <v>0</v>
      </c>
      <c r="EZ998" s="56">
        <f t="shared" si="2756"/>
        <v>0</v>
      </c>
      <c r="FA998" s="39">
        <f t="shared" si="2757"/>
        <v>0</v>
      </c>
      <c r="FB998" s="39">
        <f t="shared" si="2758"/>
        <v>0</v>
      </c>
      <c r="FC998" s="54">
        <f t="shared" si="2759"/>
        <v>0</v>
      </c>
      <c r="FD998" s="54">
        <f t="shared" si="2760"/>
        <v>0</v>
      </c>
      <c r="FE998" s="39">
        <f t="shared" si="2761"/>
        <v>0</v>
      </c>
      <c r="FF998" s="54">
        <f t="shared" si="2762"/>
        <v>0</v>
      </c>
      <c r="FG998" s="39">
        <f t="shared" si="2763"/>
        <v>0</v>
      </c>
      <c r="FH998" s="39">
        <f t="shared" si="2835"/>
        <v>0</v>
      </c>
      <c r="FI998" s="39">
        <f t="shared" si="2836"/>
        <v>0</v>
      </c>
      <c r="FJ998" s="39">
        <f t="shared" si="2837"/>
        <v>0</v>
      </c>
      <c r="FK998" s="39" t="e">
        <f t="shared" si="2838"/>
        <v>#DIV/0!</v>
      </c>
      <c r="FL998" s="39" t="e">
        <f t="shared" si="2839"/>
        <v>#DIV/0!</v>
      </c>
      <c r="FM998" s="39" t="e">
        <f t="shared" si="2840"/>
        <v>#DIV/0!</v>
      </c>
      <c r="FN998" s="39">
        <f t="shared" si="2841"/>
        <v>1</v>
      </c>
      <c r="FO998" s="39">
        <f t="shared" si="2764"/>
        <v>0</v>
      </c>
      <c r="FP998" s="39">
        <f t="shared" si="2765"/>
        <v>0</v>
      </c>
      <c r="FQ998" s="39">
        <f t="shared" si="2766"/>
        <v>0</v>
      </c>
      <c r="FR998" s="39">
        <f t="shared" si="2842"/>
        <v>0</v>
      </c>
      <c r="FS998" s="39">
        <f t="shared" si="2843"/>
        <v>0</v>
      </c>
      <c r="FU998" s="39" t="e">
        <f t="shared" si="2844"/>
        <v>#DIV/0!</v>
      </c>
      <c r="FV998" s="39" t="e">
        <f t="shared" si="2845"/>
        <v>#DIV/0!</v>
      </c>
      <c r="FW998" s="39" t="e">
        <f t="shared" si="2846"/>
        <v>#DIV/0!</v>
      </c>
      <c r="FY998" s="39" t="e">
        <f t="shared" si="2847"/>
        <v>#DIV/0!</v>
      </c>
      <c r="FZ998" s="39" t="e">
        <f t="shared" si="2848"/>
        <v>#DIV/0!</v>
      </c>
      <c r="GA998" s="39" t="e">
        <f t="shared" si="2849"/>
        <v>#DIV/0!</v>
      </c>
      <c r="GB998" s="39" t="e">
        <f t="shared" si="2850"/>
        <v>#DIV/0!</v>
      </c>
      <c r="GC998" s="39" t="e">
        <f t="shared" si="2851"/>
        <v>#DIV/0!</v>
      </c>
      <c r="GD998" s="39" t="e">
        <f t="shared" si="2852"/>
        <v>#DIV/0!</v>
      </c>
      <c r="GE998" s="39" t="e">
        <f t="shared" si="2853"/>
        <v>#DIV/0!</v>
      </c>
      <c r="GF998" s="39" t="e">
        <f t="shared" si="2854"/>
        <v>#DIV/0!</v>
      </c>
      <c r="GG998" s="39" t="e">
        <f t="shared" si="2855"/>
        <v>#DIV/0!</v>
      </c>
      <c r="GH998" s="39" t="e">
        <f t="shared" si="2856"/>
        <v>#DIV/0!</v>
      </c>
      <c r="GI998" s="39"/>
      <c r="GJ998" s="39" t="e">
        <f t="shared" si="2857"/>
        <v>#DIV/0!</v>
      </c>
      <c r="GK998" s="39" t="e">
        <f t="shared" si="2858"/>
        <v>#DIV/0!</v>
      </c>
      <c r="GL998" s="39" t="e">
        <f t="shared" si="2859"/>
        <v>#DIV/0!</v>
      </c>
      <c r="GM998" s="39" t="e">
        <f t="shared" si="2860"/>
        <v>#DIV/0!</v>
      </c>
      <c r="GN998" s="39" t="e">
        <f t="shared" si="2861"/>
        <v>#DIV/0!</v>
      </c>
      <c r="GO998" s="57"/>
      <c r="GP998" s="57" t="e">
        <f t="shared" si="2862"/>
        <v>#DIV/0!</v>
      </c>
      <c r="GQ998" s="59" t="e">
        <f t="shared" si="2863"/>
        <v>#DIV/0!</v>
      </c>
      <c r="GR998" s="41" t="e">
        <f t="shared" si="2864"/>
        <v>#DIV/0!</v>
      </c>
      <c r="GS998" s="57" t="e">
        <f t="shared" si="2865"/>
        <v>#DIV/0!</v>
      </c>
      <c r="GT998" s="57" t="e">
        <f t="shared" si="2866"/>
        <v>#DIV/0!</v>
      </c>
      <c r="GU998" s="57" t="e">
        <f t="shared" si="2867"/>
        <v>#DIV/0!</v>
      </c>
      <c r="GV998" s="57"/>
      <c r="GW998" s="42" t="e">
        <f t="shared" si="2868"/>
        <v>#DIV/0!</v>
      </c>
      <c r="GX998" s="42" t="e">
        <f t="shared" si="2869"/>
        <v>#DIV/0!</v>
      </c>
      <c r="GY998" s="42" t="e">
        <f t="shared" si="2870"/>
        <v>#DIV/0!</v>
      </c>
      <c r="GZ998" s="57"/>
      <c r="HA998" s="2" t="e">
        <f t="shared" si="2871"/>
        <v>#DIV/0!</v>
      </c>
      <c r="HB998" s="2" t="e">
        <f t="shared" si="2872"/>
        <v>#DIV/0!</v>
      </c>
      <c r="HC998" s="2" t="e">
        <f t="shared" si="2873"/>
        <v>#DIV/0!</v>
      </c>
      <c r="HD998" s="2" t="e">
        <f t="shared" si="2874"/>
        <v>#DIV/0!</v>
      </c>
      <c r="HE998" s="2" t="e">
        <f t="shared" si="2875"/>
        <v>#DIV/0!</v>
      </c>
      <c r="HF998" s="2" t="e">
        <f t="shared" si="2876"/>
        <v>#DIV/0!</v>
      </c>
      <c r="HG998" s="2" t="e">
        <f t="shared" si="2877"/>
        <v>#DIV/0!</v>
      </c>
      <c r="HH998" s="2" t="e">
        <f t="shared" si="2878"/>
        <v>#DIV/0!</v>
      </c>
      <c r="HI998" s="2" t="e">
        <f t="shared" si="2879"/>
        <v>#DIV/0!</v>
      </c>
      <c r="HJ998" s="11" t="e">
        <f t="shared" si="2880"/>
        <v>#DIV/0!</v>
      </c>
      <c r="HK998" s="60" t="e">
        <f t="shared" si="2881"/>
        <v>#DIV/0!</v>
      </c>
      <c r="HL998" s="57"/>
      <c r="HM998" s="57" t="e">
        <f t="shared" si="2882"/>
        <v>#DIV/0!</v>
      </c>
      <c r="HN998" s="57" t="e">
        <f t="shared" si="2883"/>
        <v>#DIV/0!</v>
      </c>
      <c r="HO998" s="57" t="e">
        <f t="shared" si="2884"/>
        <v>#DIV/0!</v>
      </c>
      <c r="HP998" s="57" t="e">
        <f t="shared" si="2885"/>
        <v>#DIV/0!</v>
      </c>
      <c r="HQ998" s="57" t="e">
        <f t="shared" si="2886"/>
        <v>#DIV/0!</v>
      </c>
      <c r="HR998" s="57"/>
      <c r="HS998" s="57" t="e">
        <f t="shared" si="2887"/>
        <v>#DIV/0!</v>
      </c>
      <c r="HT998" s="57" t="e">
        <f t="shared" si="2888"/>
        <v>#DIV/0!</v>
      </c>
      <c r="HU998" s="57" t="e">
        <f t="shared" si="2889"/>
        <v>#DIV/0!</v>
      </c>
      <c r="HV998" s="57" t="e">
        <f t="shared" si="2890"/>
        <v>#DIV/0!</v>
      </c>
      <c r="HW998" s="57" t="e">
        <f t="shared" si="2891"/>
        <v>#DIV/0!</v>
      </c>
      <c r="HX998" s="57"/>
      <c r="HY998" s="57" t="e">
        <f t="shared" si="2892"/>
        <v>#DIV/0!</v>
      </c>
      <c r="HZ998" s="57" t="e">
        <f t="shared" si="2893"/>
        <v>#DIV/0!</v>
      </c>
      <c r="IA998" s="57"/>
      <c r="IB998" s="61">
        <f t="shared" si="2894"/>
        <v>0</v>
      </c>
      <c r="IC998" s="57" t="str">
        <f t="shared" si="2895"/>
        <v/>
      </c>
      <c r="ID998" s="42"/>
      <c r="IE998" s="2" t="str">
        <f t="shared" si="2896"/>
        <v/>
      </c>
      <c r="IF998" s="60" t="e">
        <f t="shared" si="2897"/>
        <v>#DIV/0!</v>
      </c>
      <c r="IG998" s="60" t="str">
        <f t="shared" si="2898"/>
        <v/>
      </c>
      <c r="IH998" s="60" t="str">
        <f t="shared" si="2899"/>
        <v>zinco-</v>
      </c>
      <c r="II998" s="60" t="str">
        <f t="shared" si="2900"/>
        <v>mangano-</v>
      </c>
      <c r="IJ998" s="60" t="e">
        <f t="shared" si="2901"/>
        <v>#DIV/0!</v>
      </c>
      <c r="IK998" s="60" t="e">
        <f t="shared" si="2902"/>
        <v>#DIV/0!</v>
      </c>
      <c r="IL998" s="60" t="e">
        <f t="shared" si="2903"/>
        <v>#DIV/0!</v>
      </c>
      <c r="IM998" s="60" t="e">
        <f t="shared" si="2904"/>
        <v>#DIV/0!</v>
      </c>
      <c r="IN998" s="60" t="str">
        <f t="shared" si="2905"/>
        <v/>
      </c>
      <c r="IO998" s="60" t="str">
        <f t="shared" si="2906"/>
        <v/>
      </c>
      <c r="IP998" s="57"/>
      <c r="IQ998" s="57" t="str">
        <f t="shared" si="2907"/>
        <v>ERROR!!</v>
      </c>
    </row>
    <row r="999" spans="24:251">
      <c r="X999" s="29">
        <f t="shared" si="2908"/>
        <v>0</v>
      </c>
      <c r="Y999" s="29">
        <f t="shared" si="2909"/>
        <v>0</v>
      </c>
      <c r="Z999" s="29" t="e">
        <f t="shared" si="2910"/>
        <v>#DIV/0!</v>
      </c>
      <c r="AA999" s="29" t="e">
        <f t="shared" si="2911"/>
        <v>#DIV/0!</v>
      </c>
      <c r="AB999" s="29" t="e">
        <f t="shared" si="2912"/>
        <v>#DIV/0!</v>
      </c>
      <c r="AC999" s="29" t="e">
        <f t="shared" si="2913"/>
        <v>#DIV/0!</v>
      </c>
      <c r="AF999" s="23">
        <v>60.084299999999999</v>
      </c>
      <c r="AG999" s="23">
        <v>79.878799999999998</v>
      </c>
      <c r="AH999" s="23">
        <v>101.96120000000001</v>
      </c>
      <c r="AI999" s="23">
        <v>151.99039999999999</v>
      </c>
      <c r="AJ999" s="23">
        <v>159.69</v>
      </c>
      <c r="AK999" s="23">
        <v>71.846400000000003</v>
      </c>
      <c r="AL999" s="23">
        <v>70.9375</v>
      </c>
      <c r="AM999" s="23">
        <v>40.304400000000001</v>
      </c>
      <c r="AN999" s="23">
        <v>56.077399999999997</v>
      </c>
      <c r="AO999" s="23">
        <v>61.978999999999999</v>
      </c>
      <c r="AP999" s="23">
        <v>94.195999999999998</v>
      </c>
      <c r="AQ999" s="23">
        <v>18.998000000000001</v>
      </c>
      <c r="AR999" s="23">
        <v>35.450000000000003</v>
      </c>
      <c r="AS999" s="23">
        <v>29.88</v>
      </c>
      <c r="AT999" s="23">
        <v>74.691999999999993</v>
      </c>
      <c r="AU999" s="23">
        <v>81.39</v>
      </c>
      <c r="AX999" s="54">
        <f t="shared" si="2768"/>
        <v>0</v>
      </c>
      <c r="AY999" s="54">
        <f t="shared" si="2769"/>
        <v>0</v>
      </c>
      <c r="AZ999" s="54">
        <f t="shared" si="2770"/>
        <v>0</v>
      </c>
      <c r="BA999" s="54">
        <f t="shared" si="2771"/>
        <v>0</v>
      </c>
      <c r="BB999" s="54">
        <f t="shared" si="2772"/>
        <v>0</v>
      </c>
      <c r="BC999" s="54">
        <f t="shared" si="2773"/>
        <v>0</v>
      </c>
      <c r="BD999" s="54">
        <f t="shared" si="2774"/>
        <v>0</v>
      </c>
      <c r="BE999" s="54">
        <f t="shared" si="2775"/>
        <v>0</v>
      </c>
      <c r="BF999" s="54">
        <f t="shared" si="2776"/>
        <v>0</v>
      </c>
      <c r="BG999" s="54">
        <f t="shared" si="2777"/>
        <v>0</v>
      </c>
      <c r="BH999" s="54">
        <f t="shared" si="2778"/>
        <v>0</v>
      </c>
      <c r="BI999" s="54">
        <f t="shared" si="2779"/>
        <v>0</v>
      </c>
      <c r="BJ999" s="54">
        <f t="shared" si="2780"/>
        <v>0</v>
      </c>
      <c r="BK999" s="54">
        <f t="shared" si="2781"/>
        <v>0</v>
      </c>
      <c r="BL999" s="54">
        <f t="shared" si="2782"/>
        <v>0</v>
      </c>
      <c r="BM999" s="42"/>
      <c r="BO999" s="54">
        <f>'Norm-coeff'!$C$2+$AX999*'Norm-coeff'!$D$2+$AY999*'Norm-coeff'!$E$2+$AZ999*'Norm-coeff'!$F$2+$BA999*'Norm-coeff'!$G$2+$BB999*'Norm-coeff'!$H$2+$BC999*'Norm-coeff'!$I$2+$BD999*'Norm-coeff'!$J$2+$BE999*'Norm-coeff'!$K$2+$BF999*'Norm-coeff'!$L$2+$BG999*'Norm-coeff'!$M$2+$BH999*'Norm-coeff'!$N$2+$BI999*'Norm-coeff'!$O$2</f>
        <v>5.4045421474420303</v>
      </c>
      <c r="BP999" s="54">
        <f>'Norm-coeff'!$C$3+$AX999*'Norm-coeff'!$D$3+$AY999*'Norm-coeff'!$E$3+$AZ999*'Norm-coeff'!$F$3+$BA999*'Norm-coeff'!$G$3+$BB999*'Norm-coeff'!$H$3+$BC999*'Norm-coeff'!$I$3+$BD999*'Norm-coeff'!$J$3+$BE999*'Norm-coeff'!$K$3+$BF999*'Norm-coeff'!$L$3+$BG999*'Norm-coeff'!$M$3+$BH999*'Norm-coeff'!$N$3+$BI999*'Norm-coeff'!$O$3</f>
        <v>3.15319116612705</v>
      </c>
      <c r="BQ999" s="54">
        <f>'Norm-coeff'!$C$4+$AX999*'Norm-coeff'!$D$4+$AY999*'Norm-coeff'!$E$4+$AZ999*'Norm-coeff'!$F$4+$BA999*'Norm-coeff'!$G$4+$BB999*'Norm-coeff'!$H$4+$BC999*'Norm-coeff'!$I$4+$BD999*'Norm-coeff'!$J$4+$BE999*'Norm-coeff'!$K$4+$BF999*'Norm-coeff'!$L$4+$BG999*'Norm-coeff'!$M$4+$BH999*'Norm-coeff'!$N$4+$BI999*'Norm-coeff'!$O$4</f>
        <v>1.42115649462768</v>
      </c>
      <c r="BR999" s="54">
        <f>'Norm-coeff'!$C$5+$AX999*'Norm-coeff'!$D$5+$AY999*'Norm-coeff'!$E$5+$AZ999*'Norm-coeff'!$F$5+$BA999*'Norm-coeff'!$G$5+$BB999*'Norm-coeff'!$H$5+$BC999*'Norm-coeff'!$I$5+$BD999*'Norm-coeff'!$J$5+$BE999*'Norm-coeff'!$K$5+$BF999*'Norm-coeff'!$L$5+$BG999*'Norm-coeff'!$M$5+$BH999*'Norm-coeff'!$N$5+$BI999*'Norm-coeff'!$O$5</f>
        <v>1.0553329241296201</v>
      </c>
      <c r="BS999" s="54">
        <f>'Norm-coeff'!$C$6+$AX999*'Norm-coeff'!$D$6+$AY999*'Norm-coeff'!$E$6+$AZ999*'Norm-coeff'!$F$6+$BA999*'Norm-coeff'!$G$6+$BB999*'Norm-coeff'!$H$6+$BC999*'Norm-coeff'!$I$6+$BD999*'Norm-coeff'!$J$6+$BE999*'Norm-coeff'!$K$6+$BF999*'Norm-coeff'!$L$6+$BG999*'Norm-coeff'!$M$6+$BH999*'Norm-coeff'!$N$6+$BI999*'Norm-coeff'!$O$6</f>
        <v>-1.48700885495103E-2</v>
      </c>
      <c r="BT999" s="54">
        <f>'Norm-coeff'!$C$7+$AX999*'Norm-coeff'!$D$7+$AY999*'Norm-coeff'!$E$7+$AZ999*'Norm-coeff'!$F$7+$BA999*'Norm-coeff'!$G$7+$BB999*'Norm-coeff'!$H$7+$BC999*'Norm-coeff'!$I$7+$BD999*'Norm-coeff'!$J$7+$BE999*'Norm-coeff'!$K$7+$BF999*'Norm-coeff'!$L$7+$BG999*'Norm-coeff'!$M$7+$BH999*'Norm-coeff'!$N$7+$BI999*'Norm-coeff'!$O$7</f>
        <v>2.0907583608832998</v>
      </c>
      <c r="BU999" s="54">
        <f>'Norm-coeff'!$C$8+$AX999*'Norm-coeff'!$D$8+$AY999*'Norm-coeff'!$E$8+$AZ999*'Norm-coeff'!$F$8+$BA999*'Norm-coeff'!$G$8+$BB999*'Norm-coeff'!$H$8+$BC999*'Norm-coeff'!$I$8+$BD999*'Norm-coeff'!$J$8+$BE999*'Norm-coeff'!$K$8+$BF999*'Norm-coeff'!$L$8+$BG999*'Norm-coeff'!$M$8+$BH999*'Norm-coeff'!$N$8+$BI999*'Norm-coeff'!$O$8</f>
        <v>0.65894159836244504</v>
      </c>
      <c r="BV999" s="54">
        <f>'Norm-coeff'!$C$9+$AX999*'Norm-coeff'!$D$9+$AY999*'Norm-coeff'!$E$9+$AZ999*'Norm-coeff'!$F$9+$BA999*'Norm-coeff'!$G$9+$BB999*'Norm-coeff'!$H$9+$BC999*'Norm-coeff'!$I$9+$BD999*'Norm-coeff'!$J$9+$BE999*'Norm-coeff'!$K$9+$BF999*'Norm-coeff'!$L$9+$BG999*'Norm-coeff'!$M$9+$BH999*'Norm-coeff'!$N$9+$BI999*'Norm-coeff'!$O$9</f>
        <v>1.48961085014701</v>
      </c>
      <c r="BW999" s="54">
        <f>'Norm-coeff'!$C$10+$AX999*'Norm-coeff'!$D$10+$AY999*'Norm-coeff'!$E$10+$AZ999*'Norm-coeff'!$F$10+$BA999*'Norm-coeff'!$G$10+$BB999*'Norm-coeff'!$H$10+$BC999*'Norm-coeff'!$I$10+$BD999*'Norm-coeff'!$J$10+$BE999*'Norm-coeff'!$K$10+$BF999*'Norm-coeff'!$L$10+$BG999*'Norm-coeff'!$M$10+$BH999*'Norm-coeff'!$N$10+$BI999*'Norm-coeff'!$O$10</f>
        <v>1.42058735749591</v>
      </c>
      <c r="BX999" s="54">
        <f>'Norm-coeff'!$C$11+$AX999*'Norm-coeff'!$D$11+$AY999*'Norm-coeff'!$E$11+$AZ999*'Norm-coeff'!$F$11+$BA999*'Norm-coeff'!$G$11+$BB999*'Norm-coeff'!$H$11+$BC999*'Norm-coeff'!$I$11+$BD999*'Norm-coeff'!$J$11+$BE999*'Norm-coeff'!$K$11+$BF999*'Norm-coeff'!$L$11+$BG999*'Norm-coeff'!$M$11+$BH999*'Norm-coeff'!$N$11+$BI999*'Norm-coeff'!$O$11</f>
        <v>0.221233014421479</v>
      </c>
      <c r="BY999" s="54">
        <f>'Norm-coeff'!$C$12+$AX999*'Norm-coeff'!$D$12+$AY999*'Norm-coeff'!$E$12+$AZ999*'Norm-coeff'!$F$12+$BA999*'Norm-coeff'!$G$12+$BB999*'Norm-coeff'!$H$12+$BC999*'Norm-coeff'!$I$12+$BD999*'Norm-coeff'!$J$12+$BE999*'Norm-coeff'!$K$12+$BF999*'Norm-coeff'!$L$12+$BG999*'Norm-coeff'!$M$12+$BH999*'Norm-coeff'!$N$12+$BI999*'Norm-coeff'!$O$12</f>
        <v>0.283527502056037</v>
      </c>
      <c r="BZ999" s="54">
        <f>'Norm-coeff'!$C$13+$AX999*'Norm-coeff'!$D$13+$AY999*'Norm-coeff'!$E$13+$AZ999*'Norm-coeff'!$F$13+$BA999*'Norm-coeff'!$G$13+$BB999*'Norm-coeff'!$H$13+$BC999*'Norm-coeff'!$I$13+$BD999*'Norm-coeff'!$J$13+$BE999*'Norm-coeff'!$K$13+$BF999*'Norm-coeff'!$L$13+$BG999*'Norm-coeff'!$M$13+$BH999*'Norm-coeff'!$N$13+$BI999*'Norm-coeff'!$O$13</f>
        <v>-4.1864930554451202E-2</v>
      </c>
      <c r="CA999" s="54">
        <f>'Norm-coeff'!$C$14+$AX999*'Norm-coeff'!$D$14+$AY999*'Norm-coeff'!$E$14+$AZ999*'Norm-coeff'!$F$14+$BA999*'Norm-coeff'!$G$14+$BB999*'Norm-coeff'!$H$14+$BC999*'Norm-coeff'!$I$14+$BD999*'Norm-coeff'!$J$14+$BE999*'Norm-coeff'!$K$14+$BF999*'Norm-coeff'!$L$14+$BG999*'Norm-coeff'!$M$14+$BH999*'Norm-coeff'!$N$14+$BI999*'Norm-coeff'!$O$14</f>
        <v>4.2526983164477103</v>
      </c>
      <c r="CC999" s="54">
        <f t="shared" si="2783"/>
        <v>0</v>
      </c>
      <c r="CG999" s="54">
        <f t="shared" si="2784"/>
        <v>0</v>
      </c>
      <c r="CH999" s="54">
        <f t="shared" si="2767"/>
        <v>0</v>
      </c>
      <c r="CI999" s="54">
        <f t="shared" si="2785"/>
        <v>0</v>
      </c>
      <c r="CJ999" s="56">
        <f t="shared" si="2786"/>
        <v>0</v>
      </c>
      <c r="CK999" s="54">
        <f t="shared" si="2787"/>
        <v>0</v>
      </c>
      <c r="CL999" s="54">
        <f t="shared" si="2788"/>
        <v>0</v>
      </c>
      <c r="CM999" s="54">
        <f t="shared" si="2789"/>
        <v>0</v>
      </c>
      <c r="CN999" s="54">
        <f t="shared" si="2790"/>
        <v>0</v>
      </c>
      <c r="CO999" s="54">
        <f t="shared" si="2791"/>
        <v>0</v>
      </c>
      <c r="CP999" s="54">
        <f t="shared" si="2792"/>
        <v>0</v>
      </c>
      <c r="CQ999" s="54">
        <f t="shared" si="2793"/>
        <v>0</v>
      </c>
      <c r="CR999" s="54">
        <f t="shared" si="2794"/>
        <v>0</v>
      </c>
      <c r="CS999" s="54">
        <f t="shared" si="2795"/>
        <v>0</v>
      </c>
      <c r="CU999" s="54">
        <f t="shared" si="2796"/>
        <v>0</v>
      </c>
      <c r="CV999" s="54">
        <f t="shared" si="2797"/>
        <v>0</v>
      </c>
      <c r="CW999" s="54">
        <f t="shared" si="2798"/>
        <v>0</v>
      </c>
      <c r="CX999" s="54">
        <f t="shared" si="2799"/>
        <v>0</v>
      </c>
      <c r="CZ999" s="54">
        <f t="shared" si="2800"/>
        <v>0</v>
      </c>
      <c r="DA999" s="54">
        <f t="shared" si="2801"/>
        <v>0</v>
      </c>
      <c r="DB999" s="54">
        <f t="shared" si="2802"/>
        <v>0</v>
      </c>
      <c r="DC999" s="54">
        <f t="shared" si="2803"/>
        <v>0</v>
      </c>
      <c r="DD999" s="54">
        <f t="shared" si="2804"/>
        <v>0</v>
      </c>
      <c r="DE999" s="54">
        <f t="shared" si="2805"/>
        <v>0</v>
      </c>
      <c r="DF999" s="54">
        <f t="shared" si="2806"/>
        <v>0</v>
      </c>
      <c r="DG999" s="54">
        <f t="shared" si="2807"/>
        <v>2</v>
      </c>
      <c r="DH999" s="71">
        <f t="shared" si="2808"/>
        <v>0</v>
      </c>
      <c r="DI999" s="71">
        <f t="shared" si="2809"/>
        <v>0</v>
      </c>
      <c r="DJ999" s="54">
        <f t="shared" si="2810"/>
        <v>0</v>
      </c>
      <c r="DK999" s="54">
        <f t="shared" si="2811"/>
        <v>2</v>
      </c>
      <c r="DL999" s="4">
        <f t="shared" si="2741"/>
        <v>0</v>
      </c>
      <c r="DM999" s="3">
        <f t="shared" si="2812"/>
        <v>0</v>
      </c>
      <c r="DN999" s="3">
        <f t="shared" si="2813"/>
        <v>0</v>
      </c>
      <c r="DO999" s="4" t="e">
        <f t="shared" si="2814"/>
        <v>#DIV/0!</v>
      </c>
      <c r="DP999" s="57"/>
      <c r="DQ999" s="57"/>
      <c r="DR999" s="56">
        <f t="shared" si="2742"/>
        <v>2</v>
      </c>
      <c r="DS999" s="56">
        <f t="shared" si="2743"/>
        <v>0</v>
      </c>
      <c r="DT999" s="38">
        <f t="shared" si="2744"/>
        <v>0</v>
      </c>
      <c r="DU999" s="38">
        <f t="shared" si="2815"/>
        <v>2</v>
      </c>
      <c r="DV999" s="38">
        <f t="shared" si="2745"/>
        <v>0</v>
      </c>
      <c r="DW999" s="39">
        <f t="shared" si="2746"/>
        <v>0</v>
      </c>
      <c r="DX999" s="39">
        <f t="shared" si="2747"/>
        <v>0</v>
      </c>
      <c r="DY999" s="39">
        <f t="shared" si="2748"/>
        <v>0</v>
      </c>
      <c r="DZ999" s="39">
        <f t="shared" si="2749"/>
        <v>0</v>
      </c>
      <c r="EA999" s="39">
        <f t="shared" si="2750"/>
        <v>0</v>
      </c>
      <c r="EB999" s="37" t="e">
        <f t="shared" si="2816"/>
        <v>#DIV/0!</v>
      </c>
      <c r="EC999" s="37" t="e">
        <f t="shared" si="2817"/>
        <v>#DIV/0!</v>
      </c>
      <c r="ED999" s="37" t="e">
        <f t="shared" si="2818"/>
        <v>#DIV/0!</v>
      </c>
      <c r="EE999" s="37" t="e">
        <f t="shared" si="2819"/>
        <v>#DIV/0!</v>
      </c>
      <c r="EF999" s="39" t="e">
        <f t="shared" si="2820"/>
        <v>#DIV/0!</v>
      </c>
      <c r="EG999" s="37" t="e">
        <f t="shared" si="2821"/>
        <v>#DIV/0!</v>
      </c>
      <c r="EH999" s="37" t="e">
        <f t="shared" si="2822"/>
        <v>#DIV/0!</v>
      </c>
      <c r="EI999" s="11" t="b">
        <f t="shared" si="2823"/>
        <v>1</v>
      </c>
      <c r="EJ999" s="11" t="b">
        <f t="shared" si="2824"/>
        <v>0</v>
      </c>
      <c r="EK999" s="39" t="e">
        <f t="shared" si="2825"/>
        <v>#DIV/0!</v>
      </c>
      <c r="EL999" s="39" t="e">
        <f t="shared" si="2826"/>
        <v>#DIV/0!</v>
      </c>
      <c r="EM999" s="39" t="e">
        <f t="shared" si="2827"/>
        <v>#DIV/0!</v>
      </c>
      <c r="EN999" s="39" t="e">
        <f t="shared" si="2828"/>
        <v>#DIV/0!</v>
      </c>
      <c r="EO999" s="39" t="e">
        <f t="shared" si="2829"/>
        <v>#DIV/0!</v>
      </c>
      <c r="EP999" s="39" t="e">
        <f t="shared" si="2830"/>
        <v>#DIV/0!</v>
      </c>
      <c r="EQ999" s="39" t="e">
        <f t="shared" si="2831"/>
        <v>#DIV/0!</v>
      </c>
      <c r="ER999" s="39" t="e">
        <f t="shared" si="2832"/>
        <v>#DIV/0!</v>
      </c>
      <c r="ES999" s="58" t="str">
        <f t="shared" si="2833"/>
        <v>(OH,F,Cl)-dominate amphibole</v>
      </c>
      <c r="ET999" s="58" t="e">
        <f t="shared" si="2834"/>
        <v>#N/A</v>
      </c>
      <c r="EU999" s="56">
        <f t="shared" si="2751"/>
        <v>0</v>
      </c>
      <c r="EV999" s="56">
        <f t="shared" si="2752"/>
        <v>0</v>
      </c>
      <c r="EW999" s="56">
        <f t="shared" si="2753"/>
        <v>0</v>
      </c>
      <c r="EX999" s="56">
        <f t="shared" si="2754"/>
        <v>0</v>
      </c>
      <c r="EY999" s="56">
        <f t="shared" si="2755"/>
        <v>0</v>
      </c>
      <c r="EZ999" s="56">
        <f t="shared" si="2756"/>
        <v>0</v>
      </c>
      <c r="FA999" s="39">
        <f t="shared" si="2757"/>
        <v>0</v>
      </c>
      <c r="FB999" s="39">
        <f t="shared" si="2758"/>
        <v>0</v>
      </c>
      <c r="FC999" s="54">
        <f t="shared" si="2759"/>
        <v>0</v>
      </c>
      <c r="FD999" s="54">
        <f t="shared" si="2760"/>
        <v>0</v>
      </c>
      <c r="FE999" s="39">
        <f t="shared" si="2761"/>
        <v>0</v>
      </c>
      <c r="FF999" s="54">
        <f t="shared" si="2762"/>
        <v>0</v>
      </c>
      <c r="FG999" s="39">
        <f t="shared" si="2763"/>
        <v>0</v>
      </c>
      <c r="FH999" s="39">
        <f t="shared" si="2835"/>
        <v>0</v>
      </c>
      <c r="FI999" s="39">
        <f t="shared" si="2836"/>
        <v>0</v>
      </c>
      <c r="FJ999" s="39">
        <f t="shared" si="2837"/>
        <v>0</v>
      </c>
      <c r="FK999" s="39" t="e">
        <f t="shared" si="2838"/>
        <v>#DIV/0!</v>
      </c>
      <c r="FL999" s="39" t="e">
        <f t="shared" si="2839"/>
        <v>#DIV/0!</v>
      </c>
      <c r="FM999" s="39" t="e">
        <f t="shared" si="2840"/>
        <v>#DIV/0!</v>
      </c>
      <c r="FN999" s="39">
        <f t="shared" si="2841"/>
        <v>1</v>
      </c>
      <c r="FO999" s="39">
        <f t="shared" si="2764"/>
        <v>0</v>
      </c>
      <c r="FP999" s="39">
        <f t="shared" si="2765"/>
        <v>0</v>
      </c>
      <c r="FQ999" s="39">
        <f t="shared" si="2766"/>
        <v>0</v>
      </c>
      <c r="FR999" s="39">
        <f t="shared" si="2842"/>
        <v>0</v>
      </c>
      <c r="FS999" s="39">
        <f t="shared" si="2843"/>
        <v>0</v>
      </c>
      <c r="FU999" s="39" t="e">
        <f t="shared" si="2844"/>
        <v>#DIV/0!</v>
      </c>
      <c r="FV999" s="39" t="e">
        <f t="shared" si="2845"/>
        <v>#DIV/0!</v>
      </c>
      <c r="FW999" s="39" t="e">
        <f t="shared" si="2846"/>
        <v>#DIV/0!</v>
      </c>
      <c r="FY999" s="39" t="e">
        <f t="shared" si="2847"/>
        <v>#DIV/0!</v>
      </c>
      <c r="FZ999" s="39" t="e">
        <f t="shared" si="2848"/>
        <v>#DIV/0!</v>
      </c>
      <c r="GA999" s="39" t="e">
        <f t="shared" si="2849"/>
        <v>#DIV/0!</v>
      </c>
      <c r="GB999" s="39" t="e">
        <f t="shared" si="2850"/>
        <v>#DIV/0!</v>
      </c>
      <c r="GC999" s="39" t="e">
        <f t="shared" si="2851"/>
        <v>#DIV/0!</v>
      </c>
      <c r="GD999" s="39" t="e">
        <f t="shared" si="2852"/>
        <v>#DIV/0!</v>
      </c>
      <c r="GE999" s="39" t="e">
        <f t="shared" si="2853"/>
        <v>#DIV/0!</v>
      </c>
      <c r="GF999" s="39" t="e">
        <f t="shared" si="2854"/>
        <v>#DIV/0!</v>
      </c>
      <c r="GG999" s="39" t="e">
        <f t="shared" si="2855"/>
        <v>#DIV/0!</v>
      </c>
      <c r="GH999" s="39" t="e">
        <f t="shared" si="2856"/>
        <v>#DIV/0!</v>
      </c>
      <c r="GI999" s="39"/>
      <c r="GJ999" s="39" t="e">
        <f t="shared" si="2857"/>
        <v>#DIV/0!</v>
      </c>
      <c r="GK999" s="39" t="e">
        <f t="shared" si="2858"/>
        <v>#DIV/0!</v>
      </c>
      <c r="GL999" s="39" t="e">
        <f t="shared" si="2859"/>
        <v>#DIV/0!</v>
      </c>
      <c r="GM999" s="39" t="e">
        <f t="shared" si="2860"/>
        <v>#DIV/0!</v>
      </c>
      <c r="GN999" s="39" t="e">
        <f t="shared" si="2861"/>
        <v>#DIV/0!</v>
      </c>
      <c r="GO999" s="57"/>
      <c r="GP999" s="57" t="e">
        <f t="shared" si="2862"/>
        <v>#DIV/0!</v>
      </c>
      <c r="GQ999" s="59" t="e">
        <f t="shared" si="2863"/>
        <v>#DIV/0!</v>
      </c>
      <c r="GR999" s="41" t="e">
        <f t="shared" si="2864"/>
        <v>#DIV/0!</v>
      </c>
      <c r="GS999" s="57" t="e">
        <f t="shared" si="2865"/>
        <v>#DIV/0!</v>
      </c>
      <c r="GT999" s="57" t="e">
        <f t="shared" si="2866"/>
        <v>#DIV/0!</v>
      </c>
      <c r="GU999" s="57" t="e">
        <f t="shared" si="2867"/>
        <v>#DIV/0!</v>
      </c>
      <c r="GV999" s="57"/>
      <c r="GW999" s="42" t="e">
        <f t="shared" si="2868"/>
        <v>#DIV/0!</v>
      </c>
      <c r="GX999" s="42" t="e">
        <f t="shared" si="2869"/>
        <v>#DIV/0!</v>
      </c>
      <c r="GY999" s="42" t="e">
        <f t="shared" si="2870"/>
        <v>#DIV/0!</v>
      </c>
      <c r="GZ999" s="57"/>
      <c r="HA999" s="2" t="e">
        <f t="shared" si="2871"/>
        <v>#DIV/0!</v>
      </c>
      <c r="HB999" s="2" t="e">
        <f t="shared" si="2872"/>
        <v>#DIV/0!</v>
      </c>
      <c r="HC999" s="2" t="e">
        <f t="shared" si="2873"/>
        <v>#DIV/0!</v>
      </c>
      <c r="HD999" s="2" t="e">
        <f t="shared" si="2874"/>
        <v>#DIV/0!</v>
      </c>
      <c r="HE999" s="2" t="e">
        <f t="shared" si="2875"/>
        <v>#DIV/0!</v>
      </c>
      <c r="HF999" s="2" t="e">
        <f t="shared" si="2876"/>
        <v>#DIV/0!</v>
      </c>
      <c r="HG999" s="2" t="e">
        <f t="shared" si="2877"/>
        <v>#DIV/0!</v>
      </c>
      <c r="HH999" s="2" t="e">
        <f t="shared" si="2878"/>
        <v>#DIV/0!</v>
      </c>
      <c r="HI999" s="2" t="e">
        <f t="shared" si="2879"/>
        <v>#DIV/0!</v>
      </c>
      <c r="HJ999" s="11" t="e">
        <f t="shared" si="2880"/>
        <v>#DIV/0!</v>
      </c>
      <c r="HK999" s="60" t="e">
        <f t="shared" si="2881"/>
        <v>#DIV/0!</v>
      </c>
      <c r="HL999" s="57"/>
      <c r="HM999" s="57" t="e">
        <f t="shared" si="2882"/>
        <v>#DIV/0!</v>
      </c>
      <c r="HN999" s="57" t="e">
        <f t="shared" si="2883"/>
        <v>#DIV/0!</v>
      </c>
      <c r="HO999" s="57" t="e">
        <f t="shared" si="2884"/>
        <v>#DIV/0!</v>
      </c>
      <c r="HP999" s="57" t="e">
        <f t="shared" si="2885"/>
        <v>#DIV/0!</v>
      </c>
      <c r="HQ999" s="57" t="e">
        <f t="shared" si="2886"/>
        <v>#DIV/0!</v>
      </c>
      <c r="HR999" s="57"/>
      <c r="HS999" s="57" t="e">
        <f t="shared" si="2887"/>
        <v>#DIV/0!</v>
      </c>
      <c r="HT999" s="57" t="e">
        <f t="shared" si="2888"/>
        <v>#DIV/0!</v>
      </c>
      <c r="HU999" s="57" t="e">
        <f t="shared" si="2889"/>
        <v>#DIV/0!</v>
      </c>
      <c r="HV999" s="57" t="e">
        <f t="shared" si="2890"/>
        <v>#DIV/0!</v>
      </c>
      <c r="HW999" s="57" t="e">
        <f t="shared" si="2891"/>
        <v>#DIV/0!</v>
      </c>
      <c r="HX999" s="57"/>
      <c r="HY999" s="57" t="e">
        <f t="shared" si="2892"/>
        <v>#DIV/0!</v>
      </c>
      <c r="HZ999" s="57" t="e">
        <f t="shared" si="2893"/>
        <v>#DIV/0!</v>
      </c>
      <c r="IA999" s="57"/>
      <c r="IB999" s="61">
        <f t="shared" si="2894"/>
        <v>0</v>
      </c>
      <c r="IC999" s="57" t="str">
        <f t="shared" si="2895"/>
        <v/>
      </c>
      <c r="ID999" s="42"/>
      <c r="IE999" s="2" t="str">
        <f t="shared" si="2896"/>
        <v/>
      </c>
      <c r="IF999" s="60" t="e">
        <f t="shared" si="2897"/>
        <v>#DIV/0!</v>
      </c>
      <c r="IG999" s="60" t="str">
        <f t="shared" si="2898"/>
        <v/>
      </c>
      <c r="IH999" s="60" t="str">
        <f t="shared" si="2899"/>
        <v>zinco-</v>
      </c>
      <c r="II999" s="60" t="str">
        <f t="shared" si="2900"/>
        <v>mangano-</v>
      </c>
      <c r="IJ999" s="60" t="e">
        <f t="shared" si="2901"/>
        <v>#DIV/0!</v>
      </c>
      <c r="IK999" s="60" t="e">
        <f t="shared" si="2902"/>
        <v>#DIV/0!</v>
      </c>
      <c r="IL999" s="60" t="e">
        <f t="shared" si="2903"/>
        <v>#DIV/0!</v>
      </c>
      <c r="IM999" s="60" t="e">
        <f t="shared" si="2904"/>
        <v>#DIV/0!</v>
      </c>
      <c r="IN999" s="60" t="str">
        <f t="shared" si="2905"/>
        <v/>
      </c>
      <c r="IO999" s="60" t="str">
        <f t="shared" si="2906"/>
        <v/>
      </c>
      <c r="IP999" s="57"/>
      <c r="IQ999" s="57" t="str">
        <f t="shared" si="2907"/>
        <v>ERROR!!</v>
      </c>
    </row>
    <row r="1000" spans="24:251">
      <c r="X1000" s="29">
        <f t="shared" si="2908"/>
        <v>0</v>
      </c>
      <c r="Y1000" s="29">
        <f t="shared" si="2909"/>
        <v>0</v>
      </c>
      <c r="Z1000" s="29" t="e">
        <f t="shared" si="2910"/>
        <v>#DIV/0!</v>
      </c>
      <c r="AA1000" s="29" t="e">
        <f t="shared" si="2911"/>
        <v>#DIV/0!</v>
      </c>
      <c r="AB1000" s="29" t="e">
        <f t="shared" si="2912"/>
        <v>#DIV/0!</v>
      </c>
      <c r="AC1000" s="29" t="e">
        <f t="shared" si="2913"/>
        <v>#DIV/0!</v>
      </c>
      <c r="AF1000" s="23">
        <v>60.084299999999999</v>
      </c>
      <c r="AG1000" s="23">
        <v>79.878799999999998</v>
      </c>
      <c r="AH1000" s="23">
        <v>101.96120000000001</v>
      </c>
      <c r="AI1000" s="23">
        <v>151.99039999999999</v>
      </c>
      <c r="AJ1000" s="23">
        <v>159.69</v>
      </c>
      <c r="AK1000" s="23">
        <v>71.846400000000003</v>
      </c>
      <c r="AL1000" s="23">
        <v>70.9375</v>
      </c>
      <c r="AM1000" s="23">
        <v>40.304400000000001</v>
      </c>
      <c r="AN1000" s="23">
        <v>56.077399999999997</v>
      </c>
      <c r="AO1000" s="23">
        <v>61.978999999999999</v>
      </c>
      <c r="AP1000" s="23">
        <v>94.195999999999998</v>
      </c>
      <c r="AQ1000" s="23">
        <v>18.998000000000001</v>
      </c>
      <c r="AR1000" s="23">
        <v>35.450000000000003</v>
      </c>
      <c r="AS1000" s="23">
        <v>29.88</v>
      </c>
      <c r="AT1000" s="23">
        <v>74.691999999999993</v>
      </c>
      <c r="AU1000" s="23">
        <v>81.39</v>
      </c>
      <c r="AX1000" s="54">
        <f t="shared" si="2768"/>
        <v>0</v>
      </c>
      <c r="AY1000" s="54">
        <f t="shared" si="2769"/>
        <v>0</v>
      </c>
      <c r="AZ1000" s="54">
        <f t="shared" si="2770"/>
        <v>0</v>
      </c>
      <c r="BA1000" s="54">
        <f t="shared" si="2771"/>
        <v>0</v>
      </c>
      <c r="BB1000" s="54">
        <f t="shared" si="2772"/>
        <v>0</v>
      </c>
      <c r="BC1000" s="54">
        <f t="shared" si="2773"/>
        <v>0</v>
      </c>
      <c r="BD1000" s="54">
        <f t="shared" si="2774"/>
        <v>0</v>
      </c>
      <c r="BE1000" s="54">
        <f t="shared" si="2775"/>
        <v>0</v>
      </c>
      <c r="BF1000" s="54">
        <f t="shared" si="2776"/>
        <v>0</v>
      </c>
      <c r="BG1000" s="54">
        <f t="shared" si="2777"/>
        <v>0</v>
      </c>
      <c r="BH1000" s="54">
        <f t="shared" si="2778"/>
        <v>0</v>
      </c>
      <c r="BI1000" s="54">
        <f t="shared" si="2779"/>
        <v>0</v>
      </c>
      <c r="BJ1000" s="54">
        <f t="shared" si="2780"/>
        <v>0</v>
      </c>
      <c r="BK1000" s="54">
        <f t="shared" si="2781"/>
        <v>0</v>
      </c>
      <c r="BL1000" s="54">
        <f t="shared" si="2782"/>
        <v>0</v>
      </c>
      <c r="BM1000" s="42"/>
      <c r="BO1000" s="54">
        <f>'Norm-coeff'!$C$2+$AX1000*'Norm-coeff'!$D$2+$AY1000*'Norm-coeff'!$E$2+$AZ1000*'Norm-coeff'!$F$2+$BA1000*'Norm-coeff'!$G$2+$BB1000*'Norm-coeff'!$H$2+$BC1000*'Norm-coeff'!$I$2+$BD1000*'Norm-coeff'!$J$2+$BE1000*'Norm-coeff'!$K$2+$BF1000*'Norm-coeff'!$L$2+$BG1000*'Norm-coeff'!$M$2+$BH1000*'Norm-coeff'!$N$2+$BI1000*'Norm-coeff'!$O$2</f>
        <v>5.4045421474420303</v>
      </c>
      <c r="BP1000" s="54">
        <f>'Norm-coeff'!$C$3+$AX1000*'Norm-coeff'!$D$3+$AY1000*'Norm-coeff'!$E$3+$AZ1000*'Norm-coeff'!$F$3+$BA1000*'Norm-coeff'!$G$3+$BB1000*'Norm-coeff'!$H$3+$BC1000*'Norm-coeff'!$I$3+$BD1000*'Norm-coeff'!$J$3+$BE1000*'Norm-coeff'!$K$3+$BF1000*'Norm-coeff'!$L$3+$BG1000*'Norm-coeff'!$M$3+$BH1000*'Norm-coeff'!$N$3+$BI1000*'Norm-coeff'!$O$3</f>
        <v>3.15319116612705</v>
      </c>
      <c r="BQ1000" s="54">
        <f>'Norm-coeff'!$C$4+$AX1000*'Norm-coeff'!$D$4+$AY1000*'Norm-coeff'!$E$4+$AZ1000*'Norm-coeff'!$F$4+$BA1000*'Norm-coeff'!$G$4+$BB1000*'Norm-coeff'!$H$4+$BC1000*'Norm-coeff'!$I$4+$BD1000*'Norm-coeff'!$J$4+$BE1000*'Norm-coeff'!$K$4+$BF1000*'Norm-coeff'!$L$4+$BG1000*'Norm-coeff'!$M$4+$BH1000*'Norm-coeff'!$N$4+$BI1000*'Norm-coeff'!$O$4</f>
        <v>1.42115649462768</v>
      </c>
      <c r="BR1000" s="54">
        <f>'Norm-coeff'!$C$5+$AX1000*'Norm-coeff'!$D$5+$AY1000*'Norm-coeff'!$E$5+$AZ1000*'Norm-coeff'!$F$5+$BA1000*'Norm-coeff'!$G$5+$BB1000*'Norm-coeff'!$H$5+$BC1000*'Norm-coeff'!$I$5+$BD1000*'Norm-coeff'!$J$5+$BE1000*'Norm-coeff'!$K$5+$BF1000*'Norm-coeff'!$L$5+$BG1000*'Norm-coeff'!$M$5+$BH1000*'Norm-coeff'!$N$5+$BI1000*'Norm-coeff'!$O$5</f>
        <v>1.0553329241296201</v>
      </c>
      <c r="BS1000" s="54">
        <f>'Norm-coeff'!$C$6+$AX1000*'Norm-coeff'!$D$6+$AY1000*'Norm-coeff'!$E$6+$AZ1000*'Norm-coeff'!$F$6+$BA1000*'Norm-coeff'!$G$6+$BB1000*'Norm-coeff'!$H$6+$BC1000*'Norm-coeff'!$I$6+$BD1000*'Norm-coeff'!$J$6+$BE1000*'Norm-coeff'!$K$6+$BF1000*'Norm-coeff'!$L$6+$BG1000*'Norm-coeff'!$M$6+$BH1000*'Norm-coeff'!$N$6+$BI1000*'Norm-coeff'!$O$6</f>
        <v>-1.48700885495103E-2</v>
      </c>
      <c r="BT1000" s="54">
        <f>'Norm-coeff'!$C$7+$AX1000*'Norm-coeff'!$D$7+$AY1000*'Norm-coeff'!$E$7+$AZ1000*'Norm-coeff'!$F$7+$BA1000*'Norm-coeff'!$G$7+$BB1000*'Norm-coeff'!$H$7+$BC1000*'Norm-coeff'!$I$7+$BD1000*'Norm-coeff'!$J$7+$BE1000*'Norm-coeff'!$K$7+$BF1000*'Norm-coeff'!$L$7+$BG1000*'Norm-coeff'!$M$7+$BH1000*'Norm-coeff'!$N$7+$BI1000*'Norm-coeff'!$O$7</f>
        <v>2.0907583608832998</v>
      </c>
      <c r="BU1000" s="54">
        <f>'Norm-coeff'!$C$8+$AX1000*'Norm-coeff'!$D$8+$AY1000*'Norm-coeff'!$E$8+$AZ1000*'Norm-coeff'!$F$8+$BA1000*'Norm-coeff'!$G$8+$BB1000*'Norm-coeff'!$H$8+$BC1000*'Norm-coeff'!$I$8+$BD1000*'Norm-coeff'!$J$8+$BE1000*'Norm-coeff'!$K$8+$BF1000*'Norm-coeff'!$L$8+$BG1000*'Norm-coeff'!$M$8+$BH1000*'Norm-coeff'!$N$8+$BI1000*'Norm-coeff'!$O$8</f>
        <v>0.65894159836244504</v>
      </c>
      <c r="BV1000" s="54">
        <f>'Norm-coeff'!$C$9+$AX1000*'Norm-coeff'!$D$9+$AY1000*'Norm-coeff'!$E$9+$AZ1000*'Norm-coeff'!$F$9+$BA1000*'Norm-coeff'!$G$9+$BB1000*'Norm-coeff'!$H$9+$BC1000*'Norm-coeff'!$I$9+$BD1000*'Norm-coeff'!$J$9+$BE1000*'Norm-coeff'!$K$9+$BF1000*'Norm-coeff'!$L$9+$BG1000*'Norm-coeff'!$M$9+$BH1000*'Norm-coeff'!$N$9+$BI1000*'Norm-coeff'!$O$9</f>
        <v>1.48961085014701</v>
      </c>
      <c r="BW1000" s="54">
        <f>'Norm-coeff'!$C$10+$AX1000*'Norm-coeff'!$D$10+$AY1000*'Norm-coeff'!$E$10+$AZ1000*'Norm-coeff'!$F$10+$BA1000*'Norm-coeff'!$G$10+$BB1000*'Norm-coeff'!$H$10+$BC1000*'Norm-coeff'!$I$10+$BD1000*'Norm-coeff'!$J$10+$BE1000*'Norm-coeff'!$K$10+$BF1000*'Norm-coeff'!$L$10+$BG1000*'Norm-coeff'!$M$10+$BH1000*'Norm-coeff'!$N$10+$BI1000*'Norm-coeff'!$O$10</f>
        <v>1.42058735749591</v>
      </c>
      <c r="BX1000" s="54">
        <f>'Norm-coeff'!$C$11+$AX1000*'Norm-coeff'!$D$11+$AY1000*'Norm-coeff'!$E$11+$AZ1000*'Norm-coeff'!$F$11+$BA1000*'Norm-coeff'!$G$11+$BB1000*'Norm-coeff'!$H$11+$BC1000*'Norm-coeff'!$I$11+$BD1000*'Norm-coeff'!$J$11+$BE1000*'Norm-coeff'!$K$11+$BF1000*'Norm-coeff'!$L$11+$BG1000*'Norm-coeff'!$M$11+$BH1000*'Norm-coeff'!$N$11+$BI1000*'Norm-coeff'!$O$11</f>
        <v>0.221233014421479</v>
      </c>
      <c r="BY1000" s="54">
        <f>'Norm-coeff'!$C$12+$AX1000*'Norm-coeff'!$D$12+$AY1000*'Norm-coeff'!$E$12+$AZ1000*'Norm-coeff'!$F$12+$BA1000*'Norm-coeff'!$G$12+$BB1000*'Norm-coeff'!$H$12+$BC1000*'Norm-coeff'!$I$12+$BD1000*'Norm-coeff'!$J$12+$BE1000*'Norm-coeff'!$K$12+$BF1000*'Norm-coeff'!$L$12+$BG1000*'Norm-coeff'!$M$12+$BH1000*'Norm-coeff'!$N$12+$BI1000*'Norm-coeff'!$O$12</f>
        <v>0.283527502056037</v>
      </c>
      <c r="BZ1000" s="54">
        <f>'Norm-coeff'!$C$13+$AX1000*'Norm-coeff'!$D$13+$AY1000*'Norm-coeff'!$E$13+$AZ1000*'Norm-coeff'!$F$13+$BA1000*'Norm-coeff'!$G$13+$BB1000*'Norm-coeff'!$H$13+$BC1000*'Norm-coeff'!$I$13+$BD1000*'Norm-coeff'!$J$13+$BE1000*'Norm-coeff'!$K$13+$BF1000*'Norm-coeff'!$L$13+$BG1000*'Norm-coeff'!$M$13+$BH1000*'Norm-coeff'!$N$13+$BI1000*'Norm-coeff'!$O$13</f>
        <v>-4.1864930554451202E-2</v>
      </c>
      <c r="CA1000" s="54">
        <f>'Norm-coeff'!$C$14+$AX1000*'Norm-coeff'!$D$14+$AY1000*'Norm-coeff'!$E$14+$AZ1000*'Norm-coeff'!$F$14+$BA1000*'Norm-coeff'!$G$14+$BB1000*'Norm-coeff'!$H$14+$BC1000*'Norm-coeff'!$I$14+$BD1000*'Norm-coeff'!$J$14+$BE1000*'Norm-coeff'!$K$14+$BF1000*'Norm-coeff'!$L$14+$BG1000*'Norm-coeff'!$M$14+$BH1000*'Norm-coeff'!$N$14+$BI1000*'Norm-coeff'!$O$14</f>
        <v>4.2526983164477103</v>
      </c>
      <c r="CC1000" s="54">
        <f t="shared" si="2783"/>
        <v>0</v>
      </c>
      <c r="CG1000" s="54">
        <f t="shared" si="2784"/>
        <v>0</v>
      </c>
      <c r="CH1000" s="54">
        <f t="shared" si="2767"/>
        <v>0</v>
      </c>
      <c r="CI1000" s="54">
        <f t="shared" si="2785"/>
        <v>0</v>
      </c>
      <c r="CJ1000" s="56">
        <f t="shared" si="2786"/>
        <v>0</v>
      </c>
      <c r="CK1000" s="54">
        <f t="shared" si="2787"/>
        <v>0</v>
      </c>
      <c r="CL1000" s="54">
        <f t="shared" si="2788"/>
        <v>0</v>
      </c>
      <c r="CM1000" s="54">
        <f t="shared" si="2789"/>
        <v>0</v>
      </c>
      <c r="CN1000" s="54">
        <f t="shared" si="2790"/>
        <v>0</v>
      </c>
      <c r="CO1000" s="54">
        <f t="shared" si="2791"/>
        <v>0</v>
      </c>
      <c r="CP1000" s="54">
        <f t="shared" si="2792"/>
        <v>0</v>
      </c>
      <c r="CQ1000" s="54">
        <f t="shared" si="2793"/>
        <v>0</v>
      </c>
      <c r="CR1000" s="54">
        <f t="shared" si="2794"/>
        <v>0</v>
      </c>
      <c r="CS1000" s="54">
        <f t="shared" si="2795"/>
        <v>0</v>
      </c>
      <c r="CU1000" s="54">
        <f t="shared" si="2796"/>
        <v>0</v>
      </c>
      <c r="CV1000" s="54">
        <f t="shared" si="2797"/>
        <v>0</v>
      </c>
      <c r="CW1000" s="54">
        <f t="shared" si="2798"/>
        <v>0</v>
      </c>
      <c r="CX1000" s="54">
        <f t="shared" si="2799"/>
        <v>0</v>
      </c>
      <c r="CZ1000" s="54">
        <f t="shared" si="2800"/>
        <v>0</v>
      </c>
      <c r="DA1000" s="54">
        <f t="shared" si="2801"/>
        <v>0</v>
      </c>
      <c r="DB1000" s="54">
        <f t="shared" si="2802"/>
        <v>0</v>
      </c>
      <c r="DC1000" s="54">
        <f t="shared" si="2803"/>
        <v>0</v>
      </c>
      <c r="DD1000" s="54">
        <f t="shared" si="2804"/>
        <v>0</v>
      </c>
      <c r="DE1000" s="54">
        <f t="shared" si="2805"/>
        <v>0</v>
      </c>
      <c r="DF1000" s="54">
        <f t="shared" si="2806"/>
        <v>0</v>
      </c>
      <c r="DG1000" s="54">
        <f t="shared" si="2807"/>
        <v>2</v>
      </c>
      <c r="DH1000" s="71">
        <f t="shared" si="2808"/>
        <v>0</v>
      </c>
      <c r="DI1000" s="71">
        <f t="shared" si="2809"/>
        <v>0</v>
      </c>
      <c r="DJ1000" s="54">
        <f t="shared" si="2810"/>
        <v>0</v>
      </c>
      <c r="DK1000" s="54">
        <f t="shared" si="2811"/>
        <v>2</v>
      </c>
      <c r="DL1000" s="4">
        <f t="shared" si="2741"/>
        <v>0</v>
      </c>
      <c r="DM1000" s="3">
        <f t="shared" si="2812"/>
        <v>0</v>
      </c>
      <c r="DN1000" s="3">
        <f t="shared" si="2813"/>
        <v>0</v>
      </c>
      <c r="DO1000" s="4" t="e">
        <f t="shared" si="2814"/>
        <v>#DIV/0!</v>
      </c>
      <c r="DP1000" s="57"/>
      <c r="DQ1000" s="57"/>
      <c r="DR1000" s="56">
        <f t="shared" si="2742"/>
        <v>2</v>
      </c>
      <c r="DS1000" s="56">
        <f t="shared" si="2743"/>
        <v>0</v>
      </c>
      <c r="DT1000" s="38">
        <f t="shared" si="2744"/>
        <v>0</v>
      </c>
      <c r="DU1000" s="38">
        <f t="shared" si="2815"/>
        <v>2</v>
      </c>
      <c r="DV1000" s="38">
        <f t="shared" si="2745"/>
        <v>0</v>
      </c>
      <c r="DW1000" s="39">
        <f t="shared" si="2746"/>
        <v>0</v>
      </c>
      <c r="DX1000" s="39">
        <f t="shared" si="2747"/>
        <v>0</v>
      </c>
      <c r="DY1000" s="39">
        <f t="shared" si="2748"/>
        <v>0</v>
      </c>
      <c r="DZ1000" s="39">
        <f t="shared" si="2749"/>
        <v>0</v>
      </c>
      <c r="EA1000" s="39">
        <f t="shared" si="2750"/>
        <v>0</v>
      </c>
      <c r="EB1000" s="37" t="e">
        <f t="shared" si="2816"/>
        <v>#DIV/0!</v>
      </c>
      <c r="EC1000" s="37" t="e">
        <f t="shared" si="2817"/>
        <v>#DIV/0!</v>
      </c>
      <c r="ED1000" s="37" t="e">
        <f t="shared" si="2818"/>
        <v>#DIV/0!</v>
      </c>
      <c r="EE1000" s="37" t="e">
        <f t="shared" si="2819"/>
        <v>#DIV/0!</v>
      </c>
      <c r="EF1000" s="39" t="e">
        <f t="shared" si="2820"/>
        <v>#DIV/0!</v>
      </c>
      <c r="EG1000" s="37" t="e">
        <f t="shared" si="2821"/>
        <v>#DIV/0!</v>
      </c>
      <c r="EH1000" s="37" t="e">
        <f t="shared" si="2822"/>
        <v>#DIV/0!</v>
      </c>
      <c r="EI1000" s="11" t="b">
        <f t="shared" si="2823"/>
        <v>1</v>
      </c>
      <c r="EJ1000" s="11" t="b">
        <f t="shared" si="2824"/>
        <v>0</v>
      </c>
      <c r="EK1000" s="39" t="e">
        <f t="shared" si="2825"/>
        <v>#DIV/0!</v>
      </c>
      <c r="EL1000" s="39" t="e">
        <f t="shared" si="2826"/>
        <v>#DIV/0!</v>
      </c>
      <c r="EM1000" s="39" t="e">
        <f t="shared" si="2827"/>
        <v>#DIV/0!</v>
      </c>
      <c r="EN1000" s="39" t="e">
        <f t="shared" si="2828"/>
        <v>#DIV/0!</v>
      </c>
      <c r="EO1000" s="39" t="e">
        <f t="shared" si="2829"/>
        <v>#DIV/0!</v>
      </c>
      <c r="EP1000" s="39" t="e">
        <f t="shared" si="2830"/>
        <v>#DIV/0!</v>
      </c>
      <c r="EQ1000" s="39" t="e">
        <f t="shared" si="2831"/>
        <v>#DIV/0!</v>
      </c>
      <c r="ER1000" s="39" t="e">
        <f t="shared" si="2832"/>
        <v>#DIV/0!</v>
      </c>
      <c r="ES1000" s="58" t="str">
        <f t="shared" si="2833"/>
        <v>(OH,F,Cl)-dominate amphibole</v>
      </c>
      <c r="ET1000" s="58" t="e">
        <f t="shared" si="2834"/>
        <v>#N/A</v>
      </c>
      <c r="EU1000" s="56">
        <f t="shared" si="2751"/>
        <v>0</v>
      </c>
      <c r="EV1000" s="56">
        <f t="shared" si="2752"/>
        <v>0</v>
      </c>
      <c r="EW1000" s="56">
        <f t="shared" si="2753"/>
        <v>0</v>
      </c>
      <c r="EX1000" s="56">
        <f t="shared" si="2754"/>
        <v>0</v>
      </c>
      <c r="EY1000" s="56">
        <f t="shared" si="2755"/>
        <v>0</v>
      </c>
      <c r="EZ1000" s="56">
        <f t="shared" si="2756"/>
        <v>0</v>
      </c>
      <c r="FA1000" s="39">
        <f t="shared" si="2757"/>
        <v>0</v>
      </c>
      <c r="FB1000" s="39">
        <f t="shared" si="2758"/>
        <v>0</v>
      </c>
      <c r="FC1000" s="54">
        <f t="shared" si="2759"/>
        <v>0</v>
      </c>
      <c r="FD1000" s="54">
        <f t="shared" si="2760"/>
        <v>0</v>
      </c>
      <c r="FE1000" s="39">
        <f t="shared" si="2761"/>
        <v>0</v>
      </c>
      <c r="FF1000" s="54">
        <f t="shared" si="2762"/>
        <v>0</v>
      </c>
      <c r="FG1000" s="39">
        <f t="shared" si="2763"/>
        <v>0</v>
      </c>
      <c r="FH1000" s="39">
        <f t="shared" si="2835"/>
        <v>0</v>
      </c>
      <c r="FI1000" s="39">
        <f t="shared" si="2836"/>
        <v>0</v>
      </c>
      <c r="FJ1000" s="39">
        <f t="shared" si="2837"/>
        <v>0</v>
      </c>
      <c r="FK1000" s="39" t="e">
        <f t="shared" si="2838"/>
        <v>#DIV/0!</v>
      </c>
      <c r="FL1000" s="39" t="e">
        <f t="shared" si="2839"/>
        <v>#DIV/0!</v>
      </c>
      <c r="FM1000" s="39" t="e">
        <f t="shared" si="2840"/>
        <v>#DIV/0!</v>
      </c>
      <c r="FN1000" s="39">
        <f t="shared" si="2841"/>
        <v>1</v>
      </c>
      <c r="FO1000" s="39">
        <f t="shared" si="2764"/>
        <v>0</v>
      </c>
      <c r="FP1000" s="39">
        <f t="shared" si="2765"/>
        <v>0</v>
      </c>
      <c r="FQ1000" s="39">
        <f t="shared" si="2766"/>
        <v>0</v>
      </c>
      <c r="FR1000" s="39">
        <f t="shared" si="2842"/>
        <v>0</v>
      </c>
      <c r="FS1000" s="39">
        <f t="shared" si="2843"/>
        <v>0</v>
      </c>
      <c r="FU1000" s="39" t="e">
        <f t="shared" si="2844"/>
        <v>#DIV/0!</v>
      </c>
      <c r="FV1000" s="39" t="e">
        <f t="shared" si="2845"/>
        <v>#DIV/0!</v>
      </c>
      <c r="FW1000" s="39" t="e">
        <f t="shared" si="2846"/>
        <v>#DIV/0!</v>
      </c>
      <c r="FY1000" s="39" t="e">
        <f t="shared" si="2847"/>
        <v>#DIV/0!</v>
      </c>
      <c r="FZ1000" s="39" t="e">
        <f t="shared" si="2848"/>
        <v>#DIV/0!</v>
      </c>
      <c r="GA1000" s="39" t="e">
        <f t="shared" si="2849"/>
        <v>#DIV/0!</v>
      </c>
      <c r="GB1000" s="39" t="e">
        <f t="shared" si="2850"/>
        <v>#DIV/0!</v>
      </c>
      <c r="GC1000" s="39" t="e">
        <f t="shared" si="2851"/>
        <v>#DIV/0!</v>
      </c>
      <c r="GD1000" s="39" t="e">
        <f t="shared" si="2852"/>
        <v>#DIV/0!</v>
      </c>
      <c r="GE1000" s="39" t="e">
        <f t="shared" si="2853"/>
        <v>#DIV/0!</v>
      </c>
      <c r="GF1000" s="39" t="e">
        <f t="shared" si="2854"/>
        <v>#DIV/0!</v>
      </c>
      <c r="GG1000" s="39" t="e">
        <f t="shared" si="2855"/>
        <v>#DIV/0!</v>
      </c>
      <c r="GH1000" s="39" t="e">
        <f t="shared" si="2856"/>
        <v>#DIV/0!</v>
      </c>
      <c r="GI1000" s="39"/>
      <c r="GJ1000" s="39" t="e">
        <f t="shared" si="2857"/>
        <v>#DIV/0!</v>
      </c>
      <c r="GK1000" s="39" t="e">
        <f t="shared" si="2858"/>
        <v>#DIV/0!</v>
      </c>
      <c r="GL1000" s="39" t="e">
        <f t="shared" si="2859"/>
        <v>#DIV/0!</v>
      </c>
      <c r="GM1000" s="39" t="e">
        <f t="shared" si="2860"/>
        <v>#DIV/0!</v>
      </c>
      <c r="GN1000" s="39" t="e">
        <f t="shared" si="2861"/>
        <v>#DIV/0!</v>
      </c>
      <c r="GO1000" s="57"/>
      <c r="GP1000" s="57" t="e">
        <f t="shared" si="2862"/>
        <v>#DIV/0!</v>
      </c>
      <c r="GQ1000" s="59" t="e">
        <f t="shared" si="2863"/>
        <v>#DIV/0!</v>
      </c>
      <c r="GR1000" s="41" t="e">
        <f t="shared" si="2864"/>
        <v>#DIV/0!</v>
      </c>
      <c r="GS1000" s="57" t="e">
        <f t="shared" si="2865"/>
        <v>#DIV/0!</v>
      </c>
      <c r="GT1000" s="57" t="e">
        <f t="shared" si="2866"/>
        <v>#DIV/0!</v>
      </c>
      <c r="GU1000" s="57" t="e">
        <f t="shared" si="2867"/>
        <v>#DIV/0!</v>
      </c>
      <c r="GV1000" s="57"/>
      <c r="GW1000" s="42" t="e">
        <f t="shared" si="2868"/>
        <v>#DIV/0!</v>
      </c>
      <c r="GX1000" s="42" t="e">
        <f t="shared" si="2869"/>
        <v>#DIV/0!</v>
      </c>
      <c r="GY1000" s="42" t="e">
        <f t="shared" si="2870"/>
        <v>#DIV/0!</v>
      </c>
      <c r="GZ1000" s="57"/>
      <c r="HA1000" s="2" t="e">
        <f t="shared" si="2871"/>
        <v>#DIV/0!</v>
      </c>
      <c r="HB1000" s="2" t="e">
        <f t="shared" si="2872"/>
        <v>#DIV/0!</v>
      </c>
      <c r="HC1000" s="2" t="e">
        <f t="shared" si="2873"/>
        <v>#DIV/0!</v>
      </c>
      <c r="HD1000" s="2" t="e">
        <f t="shared" si="2874"/>
        <v>#DIV/0!</v>
      </c>
      <c r="HE1000" s="2" t="e">
        <f t="shared" si="2875"/>
        <v>#DIV/0!</v>
      </c>
      <c r="HF1000" s="2" t="e">
        <f t="shared" si="2876"/>
        <v>#DIV/0!</v>
      </c>
      <c r="HG1000" s="2" t="e">
        <f t="shared" si="2877"/>
        <v>#DIV/0!</v>
      </c>
      <c r="HH1000" s="2" t="e">
        <f t="shared" si="2878"/>
        <v>#DIV/0!</v>
      </c>
      <c r="HI1000" s="2" t="e">
        <f t="shared" si="2879"/>
        <v>#DIV/0!</v>
      </c>
      <c r="HJ1000" s="11" t="e">
        <f t="shared" si="2880"/>
        <v>#DIV/0!</v>
      </c>
      <c r="HK1000" s="60" t="e">
        <f t="shared" si="2881"/>
        <v>#DIV/0!</v>
      </c>
      <c r="HL1000" s="57"/>
      <c r="HM1000" s="57" t="e">
        <f t="shared" si="2882"/>
        <v>#DIV/0!</v>
      </c>
      <c r="HN1000" s="57" t="e">
        <f t="shared" si="2883"/>
        <v>#DIV/0!</v>
      </c>
      <c r="HO1000" s="57" t="e">
        <f t="shared" si="2884"/>
        <v>#DIV/0!</v>
      </c>
      <c r="HP1000" s="57" t="e">
        <f t="shared" si="2885"/>
        <v>#DIV/0!</v>
      </c>
      <c r="HQ1000" s="57" t="e">
        <f t="shared" si="2886"/>
        <v>#DIV/0!</v>
      </c>
      <c r="HR1000" s="57"/>
      <c r="HS1000" s="57" t="e">
        <f t="shared" si="2887"/>
        <v>#DIV/0!</v>
      </c>
      <c r="HT1000" s="57" t="e">
        <f t="shared" si="2888"/>
        <v>#DIV/0!</v>
      </c>
      <c r="HU1000" s="57" t="e">
        <f t="shared" si="2889"/>
        <v>#DIV/0!</v>
      </c>
      <c r="HV1000" s="57" t="e">
        <f t="shared" si="2890"/>
        <v>#DIV/0!</v>
      </c>
      <c r="HW1000" s="57" t="e">
        <f t="shared" si="2891"/>
        <v>#DIV/0!</v>
      </c>
      <c r="HX1000" s="57"/>
      <c r="HY1000" s="57" t="e">
        <f t="shared" si="2892"/>
        <v>#DIV/0!</v>
      </c>
      <c r="HZ1000" s="57" t="e">
        <f t="shared" si="2893"/>
        <v>#DIV/0!</v>
      </c>
      <c r="IA1000" s="57"/>
      <c r="IB1000" s="61">
        <f t="shared" si="2894"/>
        <v>0</v>
      </c>
      <c r="IC1000" s="57" t="str">
        <f t="shared" si="2895"/>
        <v/>
      </c>
      <c r="ID1000" s="42"/>
      <c r="IE1000" s="2" t="str">
        <f t="shared" si="2896"/>
        <v/>
      </c>
      <c r="IF1000" s="60" t="e">
        <f t="shared" si="2897"/>
        <v>#DIV/0!</v>
      </c>
      <c r="IG1000" s="60" t="str">
        <f t="shared" si="2898"/>
        <v/>
      </c>
      <c r="IH1000" s="60" t="str">
        <f t="shared" si="2899"/>
        <v>zinco-</v>
      </c>
      <c r="II1000" s="60" t="str">
        <f t="shared" si="2900"/>
        <v>mangano-</v>
      </c>
      <c r="IJ1000" s="60" t="e">
        <f t="shared" si="2901"/>
        <v>#DIV/0!</v>
      </c>
      <c r="IK1000" s="60" t="e">
        <f t="shared" si="2902"/>
        <v>#DIV/0!</v>
      </c>
      <c r="IL1000" s="60" t="e">
        <f t="shared" si="2903"/>
        <v>#DIV/0!</v>
      </c>
      <c r="IM1000" s="60" t="e">
        <f t="shared" si="2904"/>
        <v>#DIV/0!</v>
      </c>
      <c r="IN1000" s="60" t="str">
        <f t="shared" si="2905"/>
        <v/>
      </c>
      <c r="IO1000" s="60" t="str">
        <f t="shared" si="2906"/>
        <v/>
      </c>
      <c r="IP1000" s="57"/>
      <c r="IQ1000" s="57" t="str">
        <f t="shared" si="2907"/>
        <v>ERROR!!</v>
      </c>
    </row>
    <row r="1001" spans="24:251">
      <c r="X1001" s="29">
        <f t="shared" si="2908"/>
        <v>0</v>
      </c>
      <c r="Y1001" s="29">
        <f t="shared" si="2909"/>
        <v>0</v>
      </c>
      <c r="Z1001" s="29" t="e">
        <f t="shared" si="2910"/>
        <v>#DIV/0!</v>
      </c>
      <c r="AA1001" s="29" t="e">
        <f t="shared" si="2911"/>
        <v>#DIV/0!</v>
      </c>
      <c r="AB1001" s="29" t="e">
        <f t="shared" si="2912"/>
        <v>#DIV/0!</v>
      </c>
      <c r="AC1001" s="29" t="e">
        <f t="shared" si="2913"/>
        <v>#DIV/0!</v>
      </c>
      <c r="AF1001" s="23">
        <v>60.084299999999999</v>
      </c>
      <c r="AG1001" s="23">
        <v>79.878799999999998</v>
      </c>
      <c r="AH1001" s="23">
        <v>101.96120000000001</v>
      </c>
      <c r="AI1001" s="23">
        <v>151.99039999999999</v>
      </c>
      <c r="AJ1001" s="23">
        <v>159.69</v>
      </c>
      <c r="AK1001" s="23">
        <v>71.846400000000003</v>
      </c>
      <c r="AL1001" s="23">
        <v>70.9375</v>
      </c>
      <c r="AM1001" s="23">
        <v>40.304400000000001</v>
      </c>
      <c r="AN1001" s="23">
        <v>56.077399999999997</v>
      </c>
      <c r="AO1001" s="23">
        <v>61.978999999999999</v>
      </c>
      <c r="AP1001" s="23">
        <v>94.195999999999998</v>
      </c>
      <c r="AQ1001" s="23">
        <v>18.998000000000001</v>
      </c>
      <c r="AR1001" s="23">
        <v>35.450000000000003</v>
      </c>
      <c r="AS1001" s="23">
        <v>29.88</v>
      </c>
      <c r="AT1001" s="23">
        <v>74.691999999999993</v>
      </c>
      <c r="AU1001" s="23">
        <v>81.39</v>
      </c>
      <c r="AX1001" s="54">
        <f t="shared" si="2768"/>
        <v>0</v>
      </c>
      <c r="AY1001" s="54">
        <f t="shared" si="2769"/>
        <v>0</v>
      </c>
      <c r="AZ1001" s="54">
        <f t="shared" si="2770"/>
        <v>0</v>
      </c>
      <c r="BA1001" s="54">
        <f t="shared" si="2771"/>
        <v>0</v>
      </c>
      <c r="BB1001" s="54">
        <f t="shared" si="2772"/>
        <v>0</v>
      </c>
      <c r="BC1001" s="54">
        <f t="shared" si="2773"/>
        <v>0</v>
      </c>
      <c r="BD1001" s="54">
        <f t="shared" si="2774"/>
        <v>0</v>
      </c>
      <c r="BE1001" s="54">
        <f t="shared" si="2775"/>
        <v>0</v>
      </c>
      <c r="BF1001" s="54">
        <f t="shared" si="2776"/>
        <v>0</v>
      </c>
      <c r="BG1001" s="54">
        <f t="shared" si="2777"/>
        <v>0</v>
      </c>
      <c r="BH1001" s="54">
        <f t="shared" si="2778"/>
        <v>0</v>
      </c>
      <c r="BI1001" s="54">
        <f t="shared" si="2779"/>
        <v>0</v>
      </c>
      <c r="BJ1001" s="54">
        <f t="shared" si="2780"/>
        <v>0</v>
      </c>
      <c r="BK1001" s="54">
        <f t="shared" si="2781"/>
        <v>0</v>
      </c>
      <c r="BL1001" s="54">
        <f t="shared" si="2782"/>
        <v>0</v>
      </c>
      <c r="BM1001" s="42"/>
      <c r="BO1001" s="54">
        <f>'Norm-coeff'!$C$2+$AX1001*'Norm-coeff'!$D$2+$AY1001*'Norm-coeff'!$E$2+$AZ1001*'Norm-coeff'!$F$2+$BA1001*'Norm-coeff'!$G$2+$BB1001*'Norm-coeff'!$H$2+$BC1001*'Norm-coeff'!$I$2+$BD1001*'Norm-coeff'!$J$2+$BE1001*'Norm-coeff'!$K$2+$BF1001*'Norm-coeff'!$L$2+$BG1001*'Norm-coeff'!$M$2+$BH1001*'Norm-coeff'!$N$2+$BI1001*'Norm-coeff'!$O$2</f>
        <v>5.4045421474420303</v>
      </c>
      <c r="BP1001" s="54">
        <f>'Norm-coeff'!$C$3+$AX1001*'Norm-coeff'!$D$3+$AY1001*'Norm-coeff'!$E$3+$AZ1001*'Norm-coeff'!$F$3+$BA1001*'Norm-coeff'!$G$3+$BB1001*'Norm-coeff'!$H$3+$BC1001*'Norm-coeff'!$I$3+$BD1001*'Norm-coeff'!$J$3+$BE1001*'Norm-coeff'!$K$3+$BF1001*'Norm-coeff'!$L$3+$BG1001*'Norm-coeff'!$M$3+$BH1001*'Norm-coeff'!$N$3+$BI1001*'Norm-coeff'!$O$3</f>
        <v>3.15319116612705</v>
      </c>
      <c r="BQ1001" s="54">
        <f>'Norm-coeff'!$C$4+$AX1001*'Norm-coeff'!$D$4+$AY1001*'Norm-coeff'!$E$4+$AZ1001*'Norm-coeff'!$F$4+$BA1001*'Norm-coeff'!$G$4+$BB1001*'Norm-coeff'!$H$4+$BC1001*'Norm-coeff'!$I$4+$BD1001*'Norm-coeff'!$J$4+$BE1001*'Norm-coeff'!$K$4+$BF1001*'Norm-coeff'!$L$4+$BG1001*'Norm-coeff'!$M$4+$BH1001*'Norm-coeff'!$N$4+$BI1001*'Norm-coeff'!$O$4</f>
        <v>1.42115649462768</v>
      </c>
      <c r="BR1001" s="54">
        <f>'Norm-coeff'!$C$5+$AX1001*'Norm-coeff'!$D$5+$AY1001*'Norm-coeff'!$E$5+$AZ1001*'Norm-coeff'!$F$5+$BA1001*'Norm-coeff'!$G$5+$BB1001*'Norm-coeff'!$H$5+$BC1001*'Norm-coeff'!$I$5+$BD1001*'Norm-coeff'!$J$5+$BE1001*'Norm-coeff'!$K$5+$BF1001*'Norm-coeff'!$L$5+$BG1001*'Norm-coeff'!$M$5+$BH1001*'Norm-coeff'!$N$5+$BI1001*'Norm-coeff'!$O$5</f>
        <v>1.0553329241296201</v>
      </c>
      <c r="BS1001" s="54">
        <f>'Norm-coeff'!$C$6+$AX1001*'Norm-coeff'!$D$6+$AY1001*'Norm-coeff'!$E$6+$AZ1001*'Norm-coeff'!$F$6+$BA1001*'Norm-coeff'!$G$6+$BB1001*'Norm-coeff'!$H$6+$BC1001*'Norm-coeff'!$I$6+$BD1001*'Norm-coeff'!$J$6+$BE1001*'Norm-coeff'!$K$6+$BF1001*'Norm-coeff'!$L$6+$BG1001*'Norm-coeff'!$M$6+$BH1001*'Norm-coeff'!$N$6+$BI1001*'Norm-coeff'!$O$6</f>
        <v>-1.48700885495103E-2</v>
      </c>
      <c r="BT1001" s="54">
        <f>'Norm-coeff'!$C$7+$AX1001*'Norm-coeff'!$D$7+$AY1001*'Norm-coeff'!$E$7+$AZ1001*'Norm-coeff'!$F$7+$BA1001*'Norm-coeff'!$G$7+$BB1001*'Norm-coeff'!$H$7+$BC1001*'Norm-coeff'!$I$7+$BD1001*'Norm-coeff'!$J$7+$BE1001*'Norm-coeff'!$K$7+$BF1001*'Norm-coeff'!$L$7+$BG1001*'Norm-coeff'!$M$7+$BH1001*'Norm-coeff'!$N$7+$BI1001*'Norm-coeff'!$O$7</f>
        <v>2.0907583608832998</v>
      </c>
      <c r="BU1001" s="54">
        <f>'Norm-coeff'!$C$8+$AX1001*'Norm-coeff'!$D$8+$AY1001*'Norm-coeff'!$E$8+$AZ1001*'Norm-coeff'!$F$8+$BA1001*'Norm-coeff'!$G$8+$BB1001*'Norm-coeff'!$H$8+$BC1001*'Norm-coeff'!$I$8+$BD1001*'Norm-coeff'!$J$8+$BE1001*'Norm-coeff'!$K$8+$BF1001*'Norm-coeff'!$L$8+$BG1001*'Norm-coeff'!$M$8+$BH1001*'Norm-coeff'!$N$8+$BI1001*'Norm-coeff'!$O$8</f>
        <v>0.65894159836244504</v>
      </c>
      <c r="BV1001" s="54">
        <f>'Norm-coeff'!$C$9+$AX1001*'Norm-coeff'!$D$9+$AY1001*'Norm-coeff'!$E$9+$AZ1001*'Norm-coeff'!$F$9+$BA1001*'Norm-coeff'!$G$9+$BB1001*'Norm-coeff'!$H$9+$BC1001*'Norm-coeff'!$I$9+$BD1001*'Norm-coeff'!$J$9+$BE1001*'Norm-coeff'!$K$9+$BF1001*'Norm-coeff'!$L$9+$BG1001*'Norm-coeff'!$M$9+$BH1001*'Norm-coeff'!$N$9+$BI1001*'Norm-coeff'!$O$9</f>
        <v>1.48961085014701</v>
      </c>
      <c r="BW1001" s="54">
        <f>'Norm-coeff'!$C$10+$AX1001*'Norm-coeff'!$D$10+$AY1001*'Norm-coeff'!$E$10+$AZ1001*'Norm-coeff'!$F$10+$BA1001*'Norm-coeff'!$G$10+$BB1001*'Norm-coeff'!$H$10+$BC1001*'Norm-coeff'!$I$10+$BD1001*'Norm-coeff'!$J$10+$BE1001*'Norm-coeff'!$K$10+$BF1001*'Norm-coeff'!$L$10+$BG1001*'Norm-coeff'!$M$10+$BH1001*'Norm-coeff'!$N$10+$BI1001*'Norm-coeff'!$O$10</f>
        <v>1.42058735749591</v>
      </c>
      <c r="BX1001" s="54">
        <f>'Norm-coeff'!$C$11+$AX1001*'Norm-coeff'!$D$11+$AY1001*'Norm-coeff'!$E$11+$AZ1001*'Norm-coeff'!$F$11+$BA1001*'Norm-coeff'!$G$11+$BB1001*'Norm-coeff'!$H$11+$BC1001*'Norm-coeff'!$I$11+$BD1001*'Norm-coeff'!$J$11+$BE1001*'Norm-coeff'!$K$11+$BF1001*'Norm-coeff'!$L$11+$BG1001*'Norm-coeff'!$M$11+$BH1001*'Norm-coeff'!$N$11+$BI1001*'Norm-coeff'!$O$11</f>
        <v>0.221233014421479</v>
      </c>
      <c r="BY1001" s="54">
        <f>'Norm-coeff'!$C$12+$AX1001*'Norm-coeff'!$D$12+$AY1001*'Norm-coeff'!$E$12+$AZ1001*'Norm-coeff'!$F$12+$BA1001*'Norm-coeff'!$G$12+$BB1001*'Norm-coeff'!$H$12+$BC1001*'Norm-coeff'!$I$12+$BD1001*'Norm-coeff'!$J$12+$BE1001*'Norm-coeff'!$K$12+$BF1001*'Norm-coeff'!$L$12+$BG1001*'Norm-coeff'!$M$12+$BH1001*'Norm-coeff'!$N$12+$BI1001*'Norm-coeff'!$O$12</f>
        <v>0.283527502056037</v>
      </c>
      <c r="BZ1001" s="54">
        <f>'Norm-coeff'!$C$13+$AX1001*'Norm-coeff'!$D$13+$AY1001*'Norm-coeff'!$E$13+$AZ1001*'Norm-coeff'!$F$13+$BA1001*'Norm-coeff'!$G$13+$BB1001*'Norm-coeff'!$H$13+$BC1001*'Norm-coeff'!$I$13+$BD1001*'Norm-coeff'!$J$13+$BE1001*'Norm-coeff'!$K$13+$BF1001*'Norm-coeff'!$L$13+$BG1001*'Norm-coeff'!$M$13+$BH1001*'Norm-coeff'!$N$13+$BI1001*'Norm-coeff'!$O$13</f>
        <v>-4.1864930554451202E-2</v>
      </c>
      <c r="CA1001" s="54">
        <f>'Norm-coeff'!$C$14+$AX1001*'Norm-coeff'!$D$14+$AY1001*'Norm-coeff'!$E$14+$AZ1001*'Norm-coeff'!$F$14+$BA1001*'Norm-coeff'!$G$14+$BB1001*'Norm-coeff'!$H$14+$BC1001*'Norm-coeff'!$I$14+$BD1001*'Norm-coeff'!$J$14+$BE1001*'Norm-coeff'!$K$14+$BF1001*'Norm-coeff'!$L$14+$BG1001*'Norm-coeff'!$M$14+$BH1001*'Norm-coeff'!$N$14+$BI1001*'Norm-coeff'!$O$14</f>
        <v>4.2526983164477103</v>
      </c>
      <c r="CC1001" s="54">
        <f t="shared" si="2783"/>
        <v>0</v>
      </c>
      <c r="CG1001" s="54">
        <f t="shared" si="2784"/>
        <v>0</v>
      </c>
      <c r="CH1001" s="54">
        <f t="shared" si="2767"/>
        <v>0</v>
      </c>
      <c r="CI1001" s="54">
        <f t="shared" si="2785"/>
        <v>0</v>
      </c>
      <c r="CJ1001" s="56">
        <f t="shared" si="2786"/>
        <v>0</v>
      </c>
      <c r="CK1001" s="54">
        <f t="shared" si="2787"/>
        <v>0</v>
      </c>
      <c r="CL1001" s="54">
        <f t="shared" si="2788"/>
        <v>0</v>
      </c>
      <c r="CM1001" s="54">
        <f t="shared" si="2789"/>
        <v>0</v>
      </c>
      <c r="CN1001" s="54">
        <f t="shared" si="2790"/>
        <v>0</v>
      </c>
      <c r="CO1001" s="54">
        <f t="shared" si="2791"/>
        <v>0</v>
      </c>
      <c r="CP1001" s="54">
        <f t="shared" si="2792"/>
        <v>0</v>
      </c>
      <c r="CQ1001" s="54">
        <f t="shared" si="2793"/>
        <v>0</v>
      </c>
      <c r="CR1001" s="54">
        <f t="shared" si="2794"/>
        <v>0</v>
      </c>
      <c r="CS1001" s="54">
        <f t="shared" si="2795"/>
        <v>0</v>
      </c>
      <c r="CU1001" s="54">
        <f t="shared" si="2796"/>
        <v>0</v>
      </c>
      <c r="CV1001" s="54">
        <f t="shared" si="2797"/>
        <v>0</v>
      </c>
      <c r="CW1001" s="54">
        <f t="shared" si="2798"/>
        <v>0</v>
      </c>
      <c r="CX1001" s="54">
        <f t="shared" si="2799"/>
        <v>0</v>
      </c>
      <c r="CZ1001" s="54">
        <f t="shared" si="2800"/>
        <v>0</v>
      </c>
      <c r="DA1001" s="54">
        <f t="shared" si="2801"/>
        <v>0</v>
      </c>
      <c r="DB1001" s="54">
        <f t="shared" si="2802"/>
        <v>0</v>
      </c>
      <c r="DC1001" s="54">
        <f t="shared" si="2803"/>
        <v>0</v>
      </c>
      <c r="DD1001" s="54">
        <f t="shared" si="2804"/>
        <v>0</v>
      </c>
      <c r="DE1001" s="54">
        <f t="shared" si="2805"/>
        <v>0</v>
      </c>
      <c r="DF1001" s="54">
        <f t="shared" si="2806"/>
        <v>0</v>
      </c>
      <c r="DG1001" s="54">
        <f t="shared" si="2807"/>
        <v>2</v>
      </c>
      <c r="DH1001" s="71">
        <f t="shared" si="2808"/>
        <v>0</v>
      </c>
      <c r="DI1001" s="71">
        <f t="shared" si="2809"/>
        <v>0</v>
      </c>
      <c r="DJ1001" s="54">
        <f t="shared" si="2810"/>
        <v>0</v>
      </c>
      <c r="DK1001" s="54">
        <f t="shared" si="2811"/>
        <v>2</v>
      </c>
      <c r="DL1001" s="4">
        <f t="shared" si="2741"/>
        <v>0</v>
      </c>
      <c r="DM1001" s="3">
        <f t="shared" si="2812"/>
        <v>0</v>
      </c>
      <c r="DN1001" s="3">
        <f t="shared" si="2813"/>
        <v>0</v>
      </c>
      <c r="DO1001" s="4" t="e">
        <f t="shared" si="2814"/>
        <v>#DIV/0!</v>
      </c>
      <c r="DP1001" s="57"/>
      <c r="DQ1001" s="57"/>
      <c r="DR1001" s="56">
        <f t="shared" si="2742"/>
        <v>2</v>
      </c>
      <c r="DS1001" s="56">
        <f t="shared" si="2743"/>
        <v>0</v>
      </c>
      <c r="DT1001" s="38">
        <f t="shared" si="2744"/>
        <v>0</v>
      </c>
      <c r="DU1001" s="38">
        <f t="shared" si="2815"/>
        <v>2</v>
      </c>
      <c r="DV1001" s="38">
        <f t="shared" si="2745"/>
        <v>0</v>
      </c>
      <c r="DW1001" s="39">
        <f t="shared" si="2746"/>
        <v>0</v>
      </c>
      <c r="DX1001" s="39">
        <f t="shared" si="2747"/>
        <v>0</v>
      </c>
      <c r="DY1001" s="39">
        <f t="shared" si="2748"/>
        <v>0</v>
      </c>
      <c r="DZ1001" s="39">
        <f t="shared" si="2749"/>
        <v>0</v>
      </c>
      <c r="EA1001" s="39">
        <f t="shared" si="2750"/>
        <v>0</v>
      </c>
      <c r="EB1001" s="37" t="e">
        <f t="shared" si="2816"/>
        <v>#DIV/0!</v>
      </c>
      <c r="EC1001" s="37" t="e">
        <f t="shared" si="2817"/>
        <v>#DIV/0!</v>
      </c>
      <c r="ED1001" s="37" t="e">
        <f t="shared" si="2818"/>
        <v>#DIV/0!</v>
      </c>
      <c r="EE1001" s="37" t="e">
        <f t="shared" si="2819"/>
        <v>#DIV/0!</v>
      </c>
      <c r="EF1001" s="39" t="e">
        <f t="shared" si="2820"/>
        <v>#DIV/0!</v>
      </c>
      <c r="EG1001" s="37" t="e">
        <f t="shared" si="2821"/>
        <v>#DIV/0!</v>
      </c>
      <c r="EH1001" s="37" t="e">
        <f t="shared" si="2822"/>
        <v>#DIV/0!</v>
      </c>
      <c r="EI1001" s="11" t="b">
        <f t="shared" si="2823"/>
        <v>1</v>
      </c>
      <c r="EJ1001" s="11" t="b">
        <f t="shared" si="2824"/>
        <v>0</v>
      </c>
      <c r="EK1001" s="39" t="e">
        <f t="shared" si="2825"/>
        <v>#DIV/0!</v>
      </c>
      <c r="EL1001" s="39" t="e">
        <f t="shared" si="2826"/>
        <v>#DIV/0!</v>
      </c>
      <c r="EM1001" s="39" t="e">
        <f t="shared" si="2827"/>
        <v>#DIV/0!</v>
      </c>
      <c r="EN1001" s="39" t="e">
        <f t="shared" si="2828"/>
        <v>#DIV/0!</v>
      </c>
      <c r="EO1001" s="39" t="e">
        <f t="shared" si="2829"/>
        <v>#DIV/0!</v>
      </c>
      <c r="EP1001" s="39" t="e">
        <f t="shared" si="2830"/>
        <v>#DIV/0!</v>
      </c>
      <c r="EQ1001" s="39" t="e">
        <f t="shared" si="2831"/>
        <v>#DIV/0!</v>
      </c>
      <c r="ER1001" s="39" t="e">
        <f t="shared" si="2832"/>
        <v>#DIV/0!</v>
      </c>
      <c r="ES1001" s="58" t="str">
        <f t="shared" si="2833"/>
        <v>(OH,F,Cl)-dominate amphibole</v>
      </c>
      <c r="ET1001" s="58" t="e">
        <f t="shared" si="2834"/>
        <v>#N/A</v>
      </c>
      <c r="EU1001" s="56">
        <f t="shared" si="2751"/>
        <v>0</v>
      </c>
      <c r="EV1001" s="56">
        <f t="shared" si="2752"/>
        <v>0</v>
      </c>
      <c r="EW1001" s="56">
        <f t="shared" si="2753"/>
        <v>0</v>
      </c>
      <c r="EX1001" s="56">
        <f t="shared" si="2754"/>
        <v>0</v>
      </c>
      <c r="EY1001" s="56">
        <f t="shared" si="2755"/>
        <v>0</v>
      </c>
      <c r="EZ1001" s="56">
        <f t="shared" si="2756"/>
        <v>0</v>
      </c>
      <c r="FA1001" s="39">
        <f t="shared" si="2757"/>
        <v>0</v>
      </c>
      <c r="FB1001" s="39">
        <f t="shared" si="2758"/>
        <v>0</v>
      </c>
      <c r="FC1001" s="54">
        <f t="shared" si="2759"/>
        <v>0</v>
      </c>
      <c r="FD1001" s="54">
        <f t="shared" si="2760"/>
        <v>0</v>
      </c>
      <c r="FE1001" s="39">
        <f t="shared" si="2761"/>
        <v>0</v>
      </c>
      <c r="FF1001" s="54">
        <f t="shared" si="2762"/>
        <v>0</v>
      </c>
      <c r="FG1001" s="39">
        <f t="shared" si="2763"/>
        <v>0</v>
      </c>
      <c r="FH1001" s="39">
        <f t="shared" si="2835"/>
        <v>0</v>
      </c>
      <c r="FI1001" s="39">
        <f t="shared" si="2836"/>
        <v>0</v>
      </c>
      <c r="FJ1001" s="39">
        <f t="shared" si="2837"/>
        <v>0</v>
      </c>
      <c r="FK1001" s="39" t="e">
        <f t="shared" si="2838"/>
        <v>#DIV/0!</v>
      </c>
      <c r="FL1001" s="39" t="e">
        <f t="shared" si="2839"/>
        <v>#DIV/0!</v>
      </c>
      <c r="FM1001" s="39" t="e">
        <f t="shared" si="2840"/>
        <v>#DIV/0!</v>
      </c>
      <c r="FN1001" s="39">
        <f t="shared" si="2841"/>
        <v>1</v>
      </c>
      <c r="FO1001" s="39">
        <f t="shared" si="2764"/>
        <v>0</v>
      </c>
      <c r="FP1001" s="39">
        <f t="shared" si="2765"/>
        <v>0</v>
      </c>
      <c r="FQ1001" s="39">
        <f t="shared" si="2766"/>
        <v>0</v>
      </c>
      <c r="FR1001" s="39">
        <f t="shared" si="2842"/>
        <v>0</v>
      </c>
      <c r="FS1001" s="39">
        <f t="shared" si="2843"/>
        <v>0</v>
      </c>
      <c r="FU1001" s="39" t="e">
        <f t="shared" si="2844"/>
        <v>#DIV/0!</v>
      </c>
      <c r="FV1001" s="39" t="e">
        <f t="shared" si="2845"/>
        <v>#DIV/0!</v>
      </c>
      <c r="FW1001" s="39" t="e">
        <f t="shared" si="2846"/>
        <v>#DIV/0!</v>
      </c>
      <c r="FY1001" s="39" t="e">
        <f t="shared" si="2847"/>
        <v>#DIV/0!</v>
      </c>
      <c r="FZ1001" s="39" t="e">
        <f t="shared" si="2848"/>
        <v>#DIV/0!</v>
      </c>
      <c r="GA1001" s="39" t="e">
        <f t="shared" si="2849"/>
        <v>#DIV/0!</v>
      </c>
      <c r="GB1001" s="39" t="e">
        <f t="shared" si="2850"/>
        <v>#DIV/0!</v>
      </c>
      <c r="GC1001" s="39" t="e">
        <f t="shared" si="2851"/>
        <v>#DIV/0!</v>
      </c>
      <c r="GD1001" s="39" t="e">
        <f t="shared" si="2852"/>
        <v>#DIV/0!</v>
      </c>
      <c r="GE1001" s="39" t="e">
        <f t="shared" si="2853"/>
        <v>#DIV/0!</v>
      </c>
      <c r="GF1001" s="39" t="e">
        <f t="shared" si="2854"/>
        <v>#DIV/0!</v>
      </c>
      <c r="GG1001" s="39" t="e">
        <f t="shared" si="2855"/>
        <v>#DIV/0!</v>
      </c>
      <c r="GH1001" s="39" t="e">
        <f t="shared" si="2856"/>
        <v>#DIV/0!</v>
      </c>
      <c r="GI1001" s="39"/>
      <c r="GJ1001" s="39" t="e">
        <f t="shared" si="2857"/>
        <v>#DIV/0!</v>
      </c>
      <c r="GK1001" s="39" t="e">
        <f t="shared" si="2858"/>
        <v>#DIV/0!</v>
      </c>
      <c r="GL1001" s="39" t="e">
        <f t="shared" si="2859"/>
        <v>#DIV/0!</v>
      </c>
      <c r="GM1001" s="39" t="e">
        <f t="shared" si="2860"/>
        <v>#DIV/0!</v>
      </c>
      <c r="GN1001" s="39" t="e">
        <f t="shared" si="2861"/>
        <v>#DIV/0!</v>
      </c>
      <c r="GO1001" s="57"/>
      <c r="GP1001" s="57" t="e">
        <f t="shared" si="2862"/>
        <v>#DIV/0!</v>
      </c>
      <c r="GQ1001" s="59" t="e">
        <f t="shared" si="2863"/>
        <v>#DIV/0!</v>
      </c>
      <c r="GR1001" s="41" t="e">
        <f t="shared" si="2864"/>
        <v>#DIV/0!</v>
      </c>
      <c r="GS1001" s="57" t="e">
        <f t="shared" si="2865"/>
        <v>#DIV/0!</v>
      </c>
      <c r="GT1001" s="57" t="e">
        <f t="shared" si="2866"/>
        <v>#DIV/0!</v>
      </c>
      <c r="GU1001" s="57" t="e">
        <f t="shared" si="2867"/>
        <v>#DIV/0!</v>
      </c>
      <c r="GV1001" s="57"/>
      <c r="GW1001" s="42" t="e">
        <f t="shared" si="2868"/>
        <v>#DIV/0!</v>
      </c>
      <c r="GX1001" s="42" t="e">
        <f t="shared" si="2869"/>
        <v>#DIV/0!</v>
      </c>
      <c r="GY1001" s="42" t="e">
        <f t="shared" si="2870"/>
        <v>#DIV/0!</v>
      </c>
      <c r="GZ1001" s="57"/>
      <c r="HA1001" s="2" t="e">
        <f t="shared" si="2871"/>
        <v>#DIV/0!</v>
      </c>
      <c r="HB1001" s="2" t="e">
        <f t="shared" si="2872"/>
        <v>#DIV/0!</v>
      </c>
      <c r="HC1001" s="2" t="e">
        <f t="shared" si="2873"/>
        <v>#DIV/0!</v>
      </c>
      <c r="HD1001" s="2" t="e">
        <f t="shared" si="2874"/>
        <v>#DIV/0!</v>
      </c>
      <c r="HE1001" s="2" t="e">
        <f t="shared" si="2875"/>
        <v>#DIV/0!</v>
      </c>
      <c r="HF1001" s="2" t="e">
        <f t="shared" si="2876"/>
        <v>#DIV/0!</v>
      </c>
      <c r="HG1001" s="2" t="e">
        <f t="shared" si="2877"/>
        <v>#DIV/0!</v>
      </c>
      <c r="HH1001" s="2" t="e">
        <f t="shared" si="2878"/>
        <v>#DIV/0!</v>
      </c>
      <c r="HI1001" s="2" t="e">
        <f t="shared" si="2879"/>
        <v>#DIV/0!</v>
      </c>
      <c r="HJ1001" s="11" t="e">
        <f t="shared" si="2880"/>
        <v>#DIV/0!</v>
      </c>
      <c r="HK1001" s="60" t="e">
        <f t="shared" si="2881"/>
        <v>#DIV/0!</v>
      </c>
      <c r="HL1001" s="57"/>
      <c r="HM1001" s="57" t="e">
        <f t="shared" si="2882"/>
        <v>#DIV/0!</v>
      </c>
      <c r="HN1001" s="57" t="e">
        <f t="shared" si="2883"/>
        <v>#DIV/0!</v>
      </c>
      <c r="HO1001" s="57" t="e">
        <f t="shared" si="2884"/>
        <v>#DIV/0!</v>
      </c>
      <c r="HP1001" s="57" t="e">
        <f t="shared" si="2885"/>
        <v>#DIV/0!</v>
      </c>
      <c r="HQ1001" s="57" t="e">
        <f t="shared" si="2886"/>
        <v>#DIV/0!</v>
      </c>
      <c r="HR1001" s="57"/>
      <c r="HS1001" s="57" t="e">
        <f t="shared" si="2887"/>
        <v>#DIV/0!</v>
      </c>
      <c r="HT1001" s="57" t="e">
        <f t="shared" si="2888"/>
        <v>#DIV/0!</v>
      </c>
      <c r="HU1001" s="57" t="e">
        <f t="shared" si="2889"/>
        <v>#DIV/0!</v>
      </c>
      <c r="HV1001" s="57" t="e">
        <f t="shared" si="2890"/>
        <v>#DIV/0!</v>
      </c>
      <c r="HW1001" s="57" t="e">
        <f t="shared" si="2891"/>
        <v>#DIV/0!</v>
      </c>
      <c r="HX1001" s="57"/>
      <c r="HY1001" s="57" t="e">
        <f t="shared" si="2892"/>
        <v>#DIV/0!</v>
      </c>
      <c r="HZ1001" s="57" t="e">
        <f t="shared" si="2893"/>
        <v>#DIV/0!</v>
      </c>
      <c r="IA1001" s="57"/>
      <c r="IB1001" s="61">
        <f t="shared" si="2894"/>
        <v>0</v>
      </c>
      <c r="IC1001" s="57" t="str">
        <f t="shared" si="2895"/>
        <v/>
      </c>
      <c r="ID1001" s="42"/>
      <c r="IE1001" s="2" t="str">
        <f t="shared" si="2896"/>
        <v/>
      </c>
      <c r="IF1001" s="60" t="e">
        <f t="shared" si="2897"/>
        <v>#DIV/0!</v>
      </c>
      <c r="IG1001" s="60" t="str">
        <f t="shared" si="2898"/>
        <v/>
      </c>
      <c r="IH1001" s="60" t="str">
        <f t="shared" si="2899"/>
        <v>zinco-</v>
      </c>
      <c r="II1001" s="60" t="str">
        <f t="shared" si="2900"/>
        <v>mangano-</v>
      </c>
      <c r="IJ1001" s="60" t="e">
        <f t="shared" si="2901"/>
        <v>#DIV/0!</v>
      </c>
      <c r="IK1001" s="60" t="e">
        <f t="shared" si="2902"/>
        <v>#DIV/0!</v>
      </c>
      <c r="IL1001" s="60" t="e">
        <f t="shared" si="2903"/>
        <v>#DIV/0!</v>
      </c>
      <c r="IM1001" s="60" t="e">
        <f t="shared" si="2904"/>
        <v>#DIV/0!</v>
      </c>
      <c r="IN1001" s="60" t="str">
        <f t="shared" si="2905"/>
        <v/>
      </c>
      <c r="IO1001" s="60" t="str">
        <f t="shared" si="2906"/>
        <v/>
      </c>
      <c r="IP1001" s="57"/>
      <c r="IQ1001" s="57" t="str">
        <f t="shared" si="2907"/>
        <v>ERROR!!</v>
      </c>
    </row>
    <row r="1002" spans="24:251">
      <c r="X1002" s="29">
        <f t="shared" si="2908"/>
        <v>0</v>
      </c>
      <c r="Y1002" s="29">
        <f t="shared" si="2909"/>
        <v>0</v>
      </c>
      <c r="Z1002" s="29" t="e">
        <f t="shared" si="2910"/>
        <v>#DIV/0!</v>
      </c>
      <c r="AA1002" s="29" t="e">
        <f t="shared" si="2911"/>
        <v>#DIV/0!</v>
      </c>
      <c r="AB1002" s="29" t="e">
        <f t="shared" si="2912"/>
        <v>#DIV/0!</v>
      </c>
      <c r="AC1002" s="29" t="e">
        <f t="shared" si="2913"/>
        <v>#DIV/0!</v>
      </c>
      <c r="AF1002" s="23">
        <v>60.084299999999999</v>
      </c>
      <c r="AG1002" s="23">
        <v>79.878799999999998</v>
      </c>
      <c r="AH1002" s="23">
        <v>101.96120000000001</v>
      </c>
      <c r="AI1002" s="23">
        <v>151.99039999999999</v>
      </c>
      <c r="AJ1002" s="23">
        <v>159.69</v>
      </c>
      <c r="AK1002" s="23">
        <v>71.846400000000003</v>
      </c>
      <c r="AL1002" s="23">
        <v>70.9375</v>
      </c>
      <c r="AM1002" s="23">
        <v>40.304400000000001</v>
      </c>
      <c r="AN1002" s="23">
        <v>56.077399999999997</v>
      </c>
      <c r="AO1002" s="23">
        <v>61.978999999999999</v>
      </c>
      <c r="AP1002" s="23">
        <v>94.195999999999998</v>
      </c>
      <c r="AQ1002" s="23">
        <v>18.998000000000001</v>
      </c>
      <c r="AR1002" s="23">
        <v>35.450000000000003</v>
      </c>
      <c r="AS1002" s="23">
        <v>29.88</v>
      </c>
      <c r="AT1002" s="23">
        <v>74.691999999999993</v>
      </c>
      <c r="AU1002" s="23">
        <v>81.39</v>
      </c>
      <c r="AX1002" s="54">
        <f t="shared" si="2768"/>
        <v>0</v>
      </c>
      <c r="AY1002" s="54">
        <f t="shared" si="2769"/>
        <v>0</v>
      </c>
      <c r="AZ1002" s="54">
        <f t="shared" si="2770"/>
        <v>0</v>
      </c>
      <c r="BA1002" s="54">
        <f t="shared" si="2771"/>
        <v>0</v>
      </c>
      <c r="BB1002" s="54">
        <f t="shared" si="2772"/>
        <v>0</v>
      </c>
      <c r="BC1002" s="54">
        <f t="shared" si="2773"/>
        <v>0</v>
      </c>
      <c r="BD1002" s="54">
        <f t="shared" si="2774"/>
        <v>0</v>
      </c>
      <c r="BE1002" s="54">
        <f t="shared" si="2775"/>
        <v>0</v>
      </c>
      <c r="BF1002" s="54">
        <f t="shared" si="2776"/>
        <v>0</v>
      </c>
      <c r="BG1002" s="54">
        <f t="shared" si="2777"/>
        <v>0</v>
      </c>
      <c r="BH1002" s="54">
        <f t="shared" si="2778"/>
        <v>0</v>
      </c>
      <c r="BI1002" s="54">
        <f t="shared" si="2779"/>
        <v>0</v>
      </c>
      <c r="BJ1002" s="54">
        <f t="shared" si="2780"/>
        <v>0</v>
      </c>
      <c r="BK1002" s="54">
        <f t="shared" si="2781"/>
        <v>0</v>
      </c>
      <c r="BL1002" s="54">
        <f t="shared" si="2782"/>
        <v>0</v>
      </c>
      <c r="BM1002" s="42"/>
      <c r="BO1002" s="54">
        <f>'Norm-coeff'!$C$2+$AX1002*'Norm-coeff'!$D$2+$AY1002*'Norm-coeff'!$E$2+$AZ1002*'Norm-coeff'!$F$2+$BA1002*'Norm-coeff'!$G$2+$BB1002*'Norm-coeff'!$H$2+$BC1002*'Norm-coeff'!$I$2+$BD1002*'Norm-coeff'!$J$2+$BE1002*'Norm-coeff'!$K$2+$BF1002*'Norm-coeff'!$L$2+$BG1002*'Norm-coeff'!$M$2+$BH1002*'Norm-coeff'!$N$2+$BI1002*'Norm-coeff'!$O$2</f>
        <v>5.4045421474420303</v>
      </c>
      <c r="BP1002" s="54">
        <f>'Norm-coeff'!$C$3+$AX1002*'Norm-coeff'!$D$3+$AY1002*'Norm-coeff'!$E$3+$AZ1002*'Norm-coeff'!$F$3+$BA1002*'Norm-coeff'!$G$3+$BB1002*'Norm-coeff'!$H$3+$BC1002*'Norm-coeff'!$I$3+$BD1002*'Norm-coeff'!$J$3+$BE1002*'Norm-coeff'!$K$3+$BF1002*'Norm-coeff'!$L$3+$BG1002*'Norm-coeff'!$M$3+$BH1002*'Norm-coeff'!$N$3+$BI1002*'Norm-coeff'!$O$3</f>
        <v>3.15319116612705</v>
      </c>
      <c r="BQ1002" s="54">
        <f>'Norm-coeff'!$C$4+$AX1002*'Norm-coeff'!$D$4+$AY1002*'Norm-coeff'!$E$4+$AZ1002*'Norm-coeff'!$F$4+$BA1002*'Norm-coeff'!$G$4+$BB1002*'Norm-coeff'!$H$4+$BC1002*'Norm-coeff'!$I$4+$BD1002*'Norm-coeff'!$J$4+$BE1002*'Norm-coeff'!$K$4+$BF1002*'Norm-coeff'!$L$4+$BG1002*'Norm-coeff'!$M$4+$BH1002*'Norm-coeff'!$N$4+$BI1002*'Norm-coeff'!$O$4</f>
        <v>1.42115649462768</v>
      </c>
      <c r="BR1002" s="54">
        <f>'Norm-coeff'!$C$5+$AX1002*'Norm-coeff'!$D$5+$AY1002*'Norm-coeff'!$E$5+$AZ1002*'Norm-coeff'!$F$5+$BA1002*'Norm-coeff'!$G$5+$BB1002*'Norm-coeff'!$H$5+$BC1002*'Norm-coeff'!$I$5+$BD1002*'Norm-coeff'!$J$5+$BE1002*'Norm-coeff'!$K$5+$BF1002*'Norm-coeff'!$L$5+$BG1002*'Norm-coeff'!$M$5+$BH1002*'Norm-coeff'!$N$5+$BI1002*'Norm-coeff'!$O$5</f>
        <v>1.0553329241296201</v>
      </c>
      <c r="BS1002" s="54">
        <f>'Norm-coeff'!$C$6+$AX1002*'Norm-coeff'!$D$6+$AY1002*'Norm-coeff'!$E$6+$AZ1002*'Norm-coeff'!$F$6+$BA1002*'Norm-coeff'!$G$6+$BB1002*'Norm-coeff'!$H$6+$BC1002*'Norm-coeff'!$I$6+$BD1002*'Norm-coeff'!$J$6+$BE1002*'Norm-coeff'!$K$6+$BF1002*'Norm-coeff'!$L$6+$BG1002*'Norm-coeff'!$M$6+$BH1002*'Norm-coeff'!$N$6+$BI1002*'Norm-coeff'!$O$6</f>
        <v>-1.48700885495103E-2</v>
      </c>
      <c r="BT1002" s="54">
        <f>'Norm-coeff'!$C$7+$AX1002*'Norm-coeff'!$D$7+$AY1002*'Norm-coeff'!$E$7+$AZ1002*'Norm-coeff'!$F$7+$BA1002*'Norm-coeff'!$G$7+$BB1002*'Norm-coeff'!$H$7+$BC1002*'Norm-coeff'!$I$7+$BD1002*'Norm-coeff'!$J$7+$BE1002*'Norm-coeff'!$K$7+$BF1002*'Norm-coeff'!$L$7+$BG1002*'Norm-coeff'!$M$7+$BH1002*'Norm-coeff'!$N$7+$BI1002*'Norm-coeff'!$O$7</f>
        <v>2.0907583608832998</v>
      </c>
      <c r="BU1002" s="54">
        <f>'Norm-coeff'!$C$8+$AX1002*'Norm-coeff'!$D$8+$AY1002*'Norm-coeff'!$E$8+$AZ1002*'Norm-coeff'!$F$8+$BA1002*'Norm-coeff'!$G$8+$BB1002*'Norm-coeff'!$H$8+$BC1002*'Norm-coeff'!$I$8+$BD1002*'Norm-coeff'!$J$8+$BE1002*'Norm-coeff'!$K$8+$BF1002*'Norm-coeff'!$L$8+$BG1002*'Norm-coeff'!$M$8+$BH1002*'Norm-coeff'!$N$8+$BI1002*'Norm-coeff'!$O$8</f>
        <v>0.65894159836244504</v>
      </c>
      <c r="BV1002" s="54">
        <f>'Norm-coeff'!$C$9+$AX1002*'Norm-coeff'!$D$9+$AY1002*'Norm-coeff'!$E$9+$AZ1002*'Norm-coeff'!$F$9+$BA1002*'Norm-coeff'!$G$9+$BB1002*'Norm-coeff'!$H$9+$BC1002*'Norm-coeff'!$I$9+$BD1002*'Norm-coeff'!$J$9+$BE1002*'Norm-coeff'!$K$9+$BF1002*'Norm-coeff'!$L$9+$BG1002*'Norm-coeff'!$M$9+$BH1002*'Norm-coeff'!$N$9+$BI1002*'Norm-coeff'!$O$9</f>
        <v>1.48961085014701</v>
      </c>
      <c r="BW1002" s="54">
        <f>'Norm-coeff'!$C$10+$AX1002*'Norm-coeff'!$D$10+$AY1002*'Norm-coeff'!$E$10+$AZ1002*'Norm-coeff'!$F$10+$BA1002*'Norm-coeff'!$G$10+$BB1002*'Norm-coeff'!$H$10+$BC1002*'Norm-coeff'!$I$10+$BD1002*'Norm-coeff'!$J$10+$BE1002*'Norm-coeff'!$K$10+$BF1002*'Norm-coeff'!$L$10+$BG1002*'Norm-coeff'!$M$10+$BH1002*'Norm-coeff'!$N$10+$BI1002*'Norm-coeff'!$O$10</f>
        <v>1.42058735749591</v>
      </c>
      <c r="BX1002" s="54">
        <f>'Norm-coeff'!$C$11+$AX1002*'Norm-coeff'!$D$11+$AY1002*'Norm-coeff'!$E$11+$AZ1002*'Norm-coeff'!$F$11+$BA1002*'Norm-coeff'!$G$11+$BB1002*'Norm-coeff'!$H$11+$BC1002*'Norm-coeff'!$I$11+$BD1002*'Norm-coeff'!$J$11+$BE1002*'Norm-coeff'!$K$11+$BF1002*'Norm-coeff'!$L$11+$BG1002*'Norm-coeff'!$M$11+$BH1002*'Norm-coeff'!$N$11+$BI1002*'Norm-coeff'!$O$11</f>
        <v>0.221233014421479</v>
      </c>
      <c r="BY1002" s="54">
        <f>'Norm-coeff'!$C$12+$AX1002*'Norm-coeff'!$D$12+$AY1002*'Norm-coeff'!$E$12+$AZ1002*'Norm-coeff'!$F$12+$BA1002*'Norm-coeff'!$G$12+$BB1002*'Norm-coeff'!$H$12+$BC1002*'Norm-coeff'!$I$12+$BD1002*'Norm-coeff'!$J$12+$BE1002*'Norm-coeff'!$K$12+$BF1002*'Norm-coeff'!$L$12+$BG1002*'Norm-coeff'!$M$12+$BH1002*'Norm-coeff'!$N$12+$BI1002*'Norm-coeff'!$O$12</f>
        <v>0.283527502056037</v>
      </c>
      <c r="BZ1002" s="54">
        <f>'Norm-coeff'!$C$13+$AX1002*'Norm-coeff'!$D$13+$AY1002*'Norm-coeff'!$E$13+$AZ1002*'Norm-coeff'!$F$13+$BA1002*'Norm-coeff'!$G$13+$BB1002*'Norm-coeff'!$H$13+$BC1002*'Norm-coeff'!$I$13+$BD1002*'Norm-coeff'!$J$13+$BE1002*'Norm-coeff'!$K$13+$BF1002*'Norm-coeff'!$L$13+$BG1002*'Norm-coeff'!$M$13+$BH1002*'Norm-coeff'!$N$13+$BI1002*'Norm-coeff'!$O$13</f>
        <v>-4.1864930554451202E-2</v>
      </c>
      <c r="CA1002" s="54">
        <f>'Norm-coeff'!$C$14+$AX1002*'Norm-coeff'!$D$14+$AY1002*'Norm-coeff'!$E$14+$AZ1002*'Norm-coeff'!$F$14+$BA1002*'Norm-coeff'!$G$14+$BB1002*'Norm-coeff'!$H$14+$BC1002*'Norm-coeff'!$I$14+$BD1002*'Norm-coeff'!$J$14+$BE1002*'Norm-coeff'!$K$14+$BF1002*'Norm-coeff'!$L$14+$BG1002*'Norm-coeff'!$M$14+$BH1002*'Norm-coeff'!$N$14+$BI1002*'Norm-coeff'!$O$14</f>
        <v>4.2526983164477103</v>
      </c>
      <c r="CC1002" s="54">
        <f t="shared" si="2783"/>
        <v>0</v>
      </c>
      <c r="CG1002" s="54">
        <f t="shared" si="2784"/>
        <v>0</v>
      </c>
      <c r="CH1002" s="54">
        <f t="shared" si="2767"/>
        <v>0</v>
      </c>
      <c r="CI1002" s="54">
        <f t="shared" si="2785"/>
        <v>0</v>
      </c>
      <c r="CJ1002" s="56">
        <f t="shared" si="2786"/>
        <v>0</v>
      </c>
      <c r="CK1002" s="54">
        <f t="shared" si="2787"/>
        <v>0</v>
      </c>
      <c r="CL1002" s="54">
        <f t="shared" si="2788"/>
        <v>0</v>
      </c>
      <c r="CM1002" s="54">
        <f t="shared" si="2789"/>
        <v>0</v>
      </c>
      <c r="CN1002" s="54">
        <f t="shared" si="2790"/>
        <v>0</v>
      </c>
      <c r="CO1002" s="54">
        <f t="shared" si="2791"/>
        <v>0</v>
      </c>
      <c r="CP1002" s="54">
        <f t="shared" si="2792"/>
        <v>0</v>
      </c>
      <c r="CQ1002" s="54">
        <f t="shared" si="2793"/>
        <v>0</v>
      </c>
      <c r="CR1002" s="54">
        <f t="shared" si="2794"/>
        <v>0</v>
      </c>
      <c r="CS1002" s="54">
        <f t="shared" si="2795"/>
        <v>0</v>
      </c>
      <c r="CU1002" s="54">
        <f t="shared" si="2796"/>
        <v>0</v>
      </c>
      <c r="CV1002" s="54">
        <f t="shared" si="2797"/>
        <v>0</v>
      </c>
      <c r="CW1002" s="54">
        <f t="shared" si="2798"/>
        <v>0</v>
      </c>
      <c r="CX1002" s="54">
        <f t="shared" si="2799"/>
        <v>0</v>
      </c>
      <c r="CZ1002" s="54">
        <f t="shared" si="2800"/>
        <v>0</v>
      </c>
      <c r="DA1002" s="54">
        <f t="shared" si="2801"/>
        <v>0</v>
      </c>
      <c r="DB1002" s="54">
        <f t="shared" si="2802"/>
        <v>0</v>
      </c>
      <c r="DC1002" s="54">
        <f t="shared" si="2803"/>
        <v>0</v>
      </c>
      <c r="DD1002" s="54">
        <f t="shared" si="2804"/>
        <v>0</v>
      </c>
      <c r="DE1002" s="54">
        <f t="shared" si="2805"/>
        <v>0</v>
      </c>
      <c r="DF1002" s="54">
        <f t="shared" si="2806"/>
        <v>0</v>
      </c>
      <c r="DG1002" s="54">
        <f t="shared" si="2807"/>
        <v>2</v>
      </c>
      <c r="DH1002" s="71">
        <f t="shared" si="2808"/>
        <v>0</v>
      </c>
      <c r="DI1002" s="71">
        <f t="shared" si="2809"/>
        <v>0</v>
      </c>
      <c r="DJ1002" s="54">
        <f t="shared" si="2810"/>
        <v>0</v>
      </c>
      <c r="DK1002" s="54">
        <f t="shared" si="2811"/>
        <v>2</v>
      </c>
      <c r="DL1002" s="4">
        <f t="shared" si="2741"/>
        <v>0</v>
      </c>
      <c r="DM1002" s="3">
        <f t="shared" si="2812"/>
        <v>0</v>
      </c>
      <c r="DN1002" s="3">
        <f t="shared" si="2813"/>
        <v>0</v>
      </c>
      <c r="DO1002" s="4" t="e">
        <f t="shared" si="2814"/>
        <v>#DIV/0!</v>
      </c>
      <c r="DP1002" s="57"/>
      <c r="DQ1002" s="57"/>
      <c r="DR1002" s="56">
        <f t="shared" si="2742"/>
        <v>2</v>
      </c>
      <c r="DS1002" s="56">
        <f t="shared" si="2743"/>
        <v>0</v>
      </c>
      <c r="DT1002" s="38">
        <f t="shared" si="2744"/>
        <v>0</v>
      </c>
      <c r="DU1002" s="38">
        <f t="shared" si="2815"/>
        <v>2</v>
      </c>
      <c r="DV1002" s="38">
        <f t="shared" si="2745"/>
        <v>0</v>
      </c>
      <c r="DW1002" s="39">
        <f t="shared" si="2746"/>
        <v>0</v>
      </c>
      <c r="DX1002" s="39">
        <f t="shared" si="2747"/>
        <v>0</v>
      </c>
      <c r="DY1002" s="39">
        <f t="shared" si="2748"/>
        <v>0</v>
      </c>
      <c r="DZ1002" s="39">
        <f t="shared" si="2749"/>
        <v>0</v>
      </c>
      <c r="EA1002" s="39">
        <f t="shared" si="2750"/>
        <v>0</v>
      </c>
      <c r="EB1002" s="37" t="e">
        <f t="shared" si="2816"/>
        <v>#DIV/0!</v>
      </c>
      <c r="EC1002" s="37" t="e">
        <f t="shared" si="2817"/>
        <v>#DIV/0!</v>
      </c>
      <c r="ED1002" s="37" t="e">
        <f t="shared" si="2818"/>
        <v>#DIV/0!</v>
      </c>
      <c r="EE1002" s="37" t="e">
        <f t="shared" si="2819"/>
        <v>#DIV/0!</v>
      </c>
      <c r="EF1002" s="39" t="e">
        <f t="shared" si="2820"/>
        <v>#DIV/0!</v>
      </c>
      <c r="EG1002" s="37" t="e">
        <f t="shared" si="2821"/>
        <v>#DIV/0!</v>
      </c>
      <c r="EH1002" s="37" t="e">
        <f t="shared" si="2822"/>
        <v>#DIV/0!</v>
      </c>
      <c r="EI1002" s="11" t="b">
        <f t="shared" si="2823"/>
        <v>1</v>
      </c>
      <c r="EJ1002" s="11" t="b">
        <f t="shared" si="2824"/>
        <v>0</v>
      </c>
      <c r="EK1002" s="39" t="e">
        <f t="shared" si="2825"/>
        <v>#DIV/0!</v>
      </c>
      <c r="EL1002" s="39" t="e">
        <f t="shared" si="2826"/>
        <v>#DIV/0!</v>
      </c>
      <c r="EM1002" s="39" t="e">
        <f t="shared" si="2827"/>
        <v>#DIV/0!</v>
      </c>
      <c r="EN1002" s="39" t="e">
        <f t="shared" si="2828"/>
        <v>#DIV/0!</v>
      </c>
      <c r="EO1002" s="39" t="e">
        <f t="shared" si="2829"/>
        <v>#DIV/0!</v>
      </c>
      <c r="EP1002" s="39" t="e">
        <f t="shared" si="2830"/>
        <v>#DIV/0!</v>
      </c>
      <c r="EQ1002" s="39" t="e">
        <f t="shared" si="2831"/>
        <v>#DIV/0!</v>
      </c>
      <c r="ER1002" s="39" t="e">
        <f t="shared" si="2832"/>
        <v>#DIV/0!</v>
      </c>
      <c r="ES1002" s="58" t="str">
        <f t="shared" si="2833"/>
        <v>(OH,F,Cl)-dominate amphibole</v>
      </c>
      <c r="ET1002" s="58" t="e">
        <f t="shared" si="2834"/>
        <v>#N/A</v>
      </c>
      <c r="EU1002" s="56">
        <f t="shared" si="2751"/>
        <v>0</v>
      </c>
      <c r="EV1002" s="56">
        <f t="shared" si="2752"/>
        <v>0</v>
      </c>
      <c r="EW1002" s="56">
        <f t="shared" si="2753"/>
        <v>0</v>
      </c>
      <c r="EX1002" s="56">
        <f t="shared" si="2754"/>
        <v>0</v>
      </c>
      <c r="EY1002" s="56">
        <f t="shared" si="2755"/>
        <v>0</v>
      </c>
      <c r="EZ1002" s="56">
        <f t="shared" si="2756"/>
        <v>0</v>
      </c>
      <c r="FA1002" s="39">
        <f t="shared" si="2757"/>
        <v>0</v>
      </c>
      <c r="FB1002" s="39">
        <f t="shared" si="2758"/>
        <v>0</v>
      </c>
      <c r="FC1002" s="54">
        <f t="shared" si="2759"/>
        <v>0</v>
      </c>
      <c r="FD1002" s="54">
        <f t="shared" si="2760"/>
        <v>0</v>
      </c>
      <c r="FE1002" s="39">
        <f t="shared" si="2761"/>
        <v>0</v>
      </c>
      <c r="FF1002" s="54">
        <f t="shared" si="2762"/>
        <v>0</v>
      </c>
      <c r="FG1002" s="39">
        <f t="shared" si="2763"/>
        <v>0</v>
      </c>
      <c r="FH1002" s="39">
        <f t="shared" si="2835"/>
        <v>0</v>
      </c>
      <c r="FI1002" s="39">
        <f t="shared" si="2836"/>
        <v>0</v>
      </c>
      <c r="FJ1002" s="39">
        <f t="shared" si="2837"/>
        <v>0</v>
      </c>
      <c r="FK1002" s="39" t="e">
        <f t="shared" si="2838"/>
        <v>#DIV/0!</v>
      </c>
      <c r="FL1002" s="39" t="e">
        <f t="shared" si="2839"/>
        <v>#DIV/0!</v>
      </c>
      <c r="FM1002" s="39" t="e">
        <f t="shared" si="2840"/>
        <v>#DIV/0!</v>
      </c>
      <c r="FN1002" s="39">
        <f t="shared" si="2841"/>
        <v>1</v>
      </c>
      <c r="FO1002" s="39">
        <f t="shared" si="2764"/>
        <v>0</v>
      </c>
      <c r="FP1002" s="39">
        <f t="shared" si="2765"/>
        <v>0</v>
      </c>
      <c r="FQ1002" s="39">
        <f t="shared" si="2766"/>
        <v>0</v>
      </c>
      <c r="FR1002" s="39">
        <f t="shared" si="2842"/>
        <v>0</v>
      </c>
      <c r="FS1002" s="39">
        <f t="shared" si="2843"/>
        <v>0</v>
      </c>
      <c r="FU1002" s="39" t="e">
        <f t="shared" si="2844"/>
        <v>#DIV/0!</v>
      </c>
      <c r="FV1002" s="39" t="e">
        <f t="shared" si="2845"/>
        <v>#DIV/0!</v>
      </c>
      <c r="FW1002" s="39" t="e">
        <f t="shared" si="2846"/>
        <v>#DIV/0!</v>
      </c>
      <c r="FY1002" s="39" t="e">
        <f t="shared" si="2847"/>
        <v>#DIV/0!</v>
      </c>
      <c r="FZ1002" s="39" t="e">
        <f t="shared" si="2848"/>
        <v>#DIV/0!</v>
      </c>
      <c r="GA1002" s="39" t="e">
        <f t="shared" si="2849"/>
        <v>#DIV/0!</v>
      </c>
      <c r="GB1002" s="39" t="e">
        <f t="shared" si="2850"/>
        <v>#DIV/0!</v>
      </c>
      <c r="GC1002" s="39" t="e">
        <f t="shared" si="2851"/>
        <v>#DIV/0!</v>
      </c>
      <c r="GD1002" s="39" t="e">
        <f t="shared" si="2852"/>
        <v>#DIV/0!</v>
      </c>
      <c r="GE1002" s="39" t="e">
        <f t="shared" si="2853"/>
        <v>#DIV/0!</v>
      </c>
      <c r="GF1002" s="39" t="e">
        <f t="shared" si="2854"/>
        <v>#DIV/0!</v>
      </c>
      <c r="GG1002" s="39" t="e">
        <f t="shared" si="2855"/>
        <v>#DIV/0!</v>
      </c>
      <c r="GH1002" s="39" t="e">
        <f t="shared" si="2856"/>
        <v>#DIV/0!</v>
      </c>
      <c r="GI1002" s="39"/>
      <c r="GJ1002" s="39" t="e">
        <f t="shared" si="2857"/>
        <v>#DIV/0!</v>
      </c>
      <c r="GK1002" s="39" t="e">
        <f t="shared" si="2858"/>
        <v>#DIV/0!</v>
      </c>
      <c r="GL1002" s="39" t="e">
        <f t="shared" si="2859"/>
        <v>#DIV/0!</v>
      </c>
      <c r="GM1002" s="39" t="e">
        <f t="shared" si="2860"/>
        <v>#DIV/0!</v>
      </c>
      <c r="GN1002" s="39" t="e">
        <f t="shared" si="2861"/>
        <v>#DIV/0!</v>
      </c>
      <c r="GO1002" s="57"/>
      <c r="GP1002" s="57" t="e">
        <f t="shared" si="2862"/>
        <v>#DIV/0!</v>
      </c>
      <c r="GQ1002" s="59" t="e">
        <f t="shared" si="2863"/>
        <v>#DIV/0!</v>
      </c>
      <c r="GR1002" s="41" t="e">
        <f t="shared" si="2864"/>
        <v>#DIV/0!</v>
      </c>
      <c r="GS1002" s="57" t="e">
        <f t="shared" si="2865"/>
        <v>#DIV/0!</v>
      </c>
      <c r="GT1002" s="57" t="e">
        <f t="shared" si="2866"/>
        <v>#DIV/0!</v>
      </c>
      <c r="GU1002" s="57" t="e">
        <f t="shared" si="2867"/>
        <v>#DIV/0!</v>
      </c>
      <c r="GV1002" s="57"/>
      <c r="GW1002" s="42" t="e">
        <f t="shared" si="2868"/>
        <v>#DIV/0!</v>
      </c>
      <c r="GX1002" s="42" t="e">
        <f t="shared" si="2869"/>
        <v>#DIV/0!</v>
      </c>
      <c r="GY1002" s="42" t="e">
        <f t="shared" si="2870"/>
        <v>#DIV/0!</v>
      </c>
      <c r="GZ1002" s="57"/>
      <c r="HA1002" s="2" t="e">
        <f t="shared" si="2871"/>
        <v>#DIV/0!</v>
      </c>
      <c r="HB1002" s="2" t="e">
        <f t="shared" si="2872"/>
        <v>#DIV/0!</v>
      </c>
      <c r="HC1002" s="2" t="e">
        <f t="shared" si="2873"/>
        <v>#DIV/0!</v>
      </c>
      <c r="HD1002" s="2" t="e">
        <f t="shared" si="2874"/>
        <v>#DIV/0!</v>
      </c>
      <c r="HE1002" s="2" t="e">
        <f t="shared" si="2875"/>
        <v>#DIV/0!</v>
      </c>
      <c r="HF1002" s="2" t="e">
        <f t="shared" si="2876"/>
        <v>#DIV/0!</v>
      </c>
      <c r="HG1002" s="2" t="e">
        <f t="shared" si="2877"/>
        <v>#DIV/0!</v>
      </c>
      <c r="HH1002" s="2" t="e">
        <f t="shared" si="2878"/>
        <v>#DIV/0!</v>
      </c>
      <c r="HI1002" s="2" t="e">
        <f t="shared" si="2879"/>
        <v>#DIV/0!</v>
      </c>
      <c r="HJ1002" s="11" t="e">
        <f t="shared" si="2880"/>
        <v>#DIV/0!</v>
      </c>
      <c r="HK1002" s="60" t="e">
        <f t="shared" si="2881"/>
        <v>#DIV/0!</v>
      </c>
      <c r="HL1002" s="57"/>
      <c r="HM1002" s="57" t="e">
        <f t="shared" si="2882"/>
        <v>#DIV/0!</v>
      </c>
      <c r="HN1002" s="57" t="e">
        <f t="shared" si="2883"/>
        <v>#DIV/0!</v>
      </c>
      <c r="HO1002" s="57" t="e">
        <f t="shared" si="2884"/>
        <v>#DIV/0!</v>
      </c>
      <c r="HP1002" s="57" t="e">
        <f t="shared" si="2885"/>
        <v>#DIV/0!</v>
      </c>
      <c r="HQ1002" s="57" t="e">
        <f t="shared" si="2886"/>
        <v>#DIV/0!</v>
      </c>
      <c r="HR1002" s="57"/>
      <c r="HS1002" s="57" t="e">
        <f t="shared" si="2887"/>
        <v>#DIV/0!</v>
      </c>
      <c r="HT1002" s="57" t="e">
        <f t="shared" si="2888"/>
        <v>#DIV/0!</v>
      </c>
      <c r="HU1002" s="57" t="e">
        <f t="shared" si="2889"/>
        <v>#DIV/0!</v>
      </c>
      <c r="HV1002" s="57" t="e">
        <f t="shared" si="2890"/>
        <v>#DIV/0!</v>
      </c>
      <c r="HW1002" s="57" t="e">
        <f t="shared" si="2891"/>
        <v>#DIV/0!</v>
      </c>
      <c r="HX1002" s="57"/>
      <c r="HY1002" s="57" t="e">
        <f t="shared" si="2892"/>
        <v>#DIV/0!</v>
      </c>
      <c r="HZ1002" s="57" t="e">
        <f t="shared" si="2893"/>
        <v>#DIV/0!</v>
      </c>
      <c r="IA1002" s="57"/>
      <c r="IB1002" s="61">
        <f t="shared" si="2894"/>
        <v>0</v>
      </c>
      <c r="IC1002" s="57" t="str">
        <f t="shared" si="2895"/>
        <v/>
      </c>
      <c r="ID1002" s="42"/>
      <c r="IE1002" s="2" t="str">
        <f t="shared" si="2896"/>
        <v/>
      </c>
      <c r="IF1002" s="60" t="e">
        <f t="shared" si="2897"/>
        <v>#DIV/0!</v>
      </c>
      <c r="IG1002" s="60" t="str">
        <f t="shared" si="2898"/>
        <v/>
      </c>
      <c r="IH1002" s="60" t="str">
        <f t="shared" si="2899"/>
        <v>zinco-</v>
      </c>
      <c r="II1002" s="60" t="str">
        <f t="shared" si="2900"/>
        <v>mangano-</v>
      </c>
      <c r="IJ1002" s="60" t="e">
        <f t="shared" si="2901"/>
        <v>#DIV/0!</v>
      </c>
      <c r="IK1002" s="60" t="e">
        <f t="shared" si="2902"/>
        <v>#DIV/0!</v>
      </c>
      <c r="IL1002" s="60" t="e">
        <f t="shared" si="2903"/>
        <v>#DIV/0!</v>
      </c>
      <c r="IM1002" s="60" t="e">
        <f t="shared" si="2904"/>
        <v>#DIV/0!</v>
      </c>
      <c r="IN1002" s="60" t="str">
        <f t="shared" si="2905"/>
        <v/>
      </c>
      <c r="IO1002" s="60" t="str">
        <f t="shared" si="2906"/>
        <v/>
      </c>
      <c r="IP1002" s="57"/>
      <c r="IQ1002" s="57" t="str">
        <f t="shared" si="2907"/>
        <v>ERROR!!</v>
      </c>
    </row>
    <row r="1003" spans="24:251">
      <c r="X1003" s="29">
        <f t="shared" si="2908"/>
        <v>0</v>
      </c>
      <c r="Y1003" s="29">
        <f t="shared" si="2909"/>
        <v>0</v>
      </c>
      <c r="Z1003" s="29" t="e">
        <f t="shared" si="2910"/>
        <v>#DIV/0!</v>
      </c>
      <c r="AA1003" s="29" t="e">
        <f t="shared" si="2911"/>
        <v>#DIV/0!</v>
      </c>
      <c r="AB1003" s="29" t="e">
        <f t="shared" si="2912"/>
        <v>#DIV/0!</v>
      </c>
      <c r="AC1003" s="29" t="e">
        <f t="shared" si="2913"/>
        <v>#DIV/0!</v>
      </c>
      <c r="AF1003" s="23">
        <v>60.084299999999999</v>
      </c>
      <c r="AG1003" s="23">
        <v>79.878799999999998</v>
      </c>
      <c r="AH1003" s="23">
        <v>101.96120000000001</v>
      </c>
      <c r="AI1003" s="23">
        <v>151.99039999999999</v>
      </c>
      <c r="AJ1003" s="23">
        <v>159.69</v>
      </c>
      <c r="AK1003" s="23">
        <v>71.846400000000003</v>
      </c>
      <c r="AL1003" s="23">
        <v>70.9375</v>
      </c>
      <c r="AM1003" s="23">
        <v>40.304400000000001</v>
      </c>
      <c r="AN1003" s="23">
        <v>56.077399999999997</v>
      </c>
      <c r="AO1003" s="23">
        <v>61.978999999999999</v>
      </c>
      <c r="AP1003" s="23">
        <v>94.195999999999998</v>
      </c>
      <c r="AQ1003" s="23">
        <v>18.998000000000001</v>
      </c>
      <c r="AR1003" s="23">
        <v>35.450000000000003</v>
      </c>
      <c r="AS1003" s="23">
        <v>29.88</v>
      </c>
      <c r="AT1003" s="23">
        <v>74.691999999999993</v>
      </c>
      <c r="AU1003" s="23">
        <v>81.39</v>
      </c>
      <c r="AX1003" s="54">
        <f t="shared" si="2768"/>
        <v>0</v>
      </c>
      <c r="AY1003" s="54">
        <f t="shared" si="2769"/>
        <v>0</v>
      </c>
      <c r="AZ1003" s="54">
        <f t="shared" si="2770"/>
        <v>0</v>
      </c>
      <c r="BA1003" s="54">
        <f t="shared" si="2771"/>
        <v>0</v>
      </c>
      <c r="BB1003" s="54">
        <f t="shared" si="2772"/>
        <v>0</v>
      </c>
      <c r="BC1003" s="54">
        <f t="shared" si="2773"/>
        <v>0</v>
      </c>
      <c r="BD1003" s="54">
        <f t="shared" si="2774"/>
        <v>0</v>
      </c>
      <c r="BE1003" s="54">
        <f t="shared" si="2775"/>
        <v>0</v>
      </c>
      <c r="BF1003" s="54">
        <f t="shared" si="2776"/>
        <v>0</v>
      </c>
      <c r="BG1003" s="54">
        <f t="shared" si="2777"/>
        <v>0</v>
      </c>
      <c r="BH1003" s="54">
        <f t="shared" si="2778"/>
        <v>0</v>
      </c>
      <c r="BI1003" s="54">
        <f t="shared" si="2779"/>
        <v>0</v>
      </c>
      <c r="BJ1003" s="54">
        <f t="shared" si="2780"/>
        <v>0</v>
      </c>
      <c r="BK1003" s="54">
        <f t="shared" si="2781"/>
        <v>0</v>
      </c>
      <c r="BL1003" s="54">
        <f t="shared" si="2782"/>
        <v>0</v>
      </c>
      <c r="BM1003" s="42"/>
      <c r="BO1003" s="54">
        <f>'Norm-coeff'!$C$2+$AX1003*'Norm-coeff'!$D$2+$AY1003*'Norm-coeff'!$E$2+$AZ1003*'Norm-coeff'!$F$2+$BA1003*'Norm-coeff'!$G$2+$BB1003*'Norm-coeff'!$H$2+$BC1003*'Norm-coeff'!$I$2+$BD1003*'Norm-coeff'!$J$2+$BE1003*'Norm-coeff'!$K$2+$BF1003*'Norm-coeff'!$L$2+$BG1003*'Norm-coeff'!$M$2+$BH1003*'Norm-coeff'!$N$2+$BI1003*'Norm-coeff'!$O$2</f>
        <v>5.4045421474420303</v>
      </c>
      <c r="BP1003" s="54">
        <f>'Norm-coeff'!$C$3+$AX1003*'Norm-coeff'!$D$3+$AY1003*'Norm-coeff'!$E$3+$AZ1003*'Norm-coeff'!$F$3+$BA1003*'Norm-coeff'!$G$3+$BB1003*'Norm-coeff'!$H$3+$BC1003*'Norm-coeff'!$I$3+$BD1003*'Norm-coeff'!$J$3+$BE1003*'Norm-coeff'!$K$3+$BF1003*'Norm-coeff'!$L$3+$BG1003*'Norm-coeff'!$M$3+$BH1003*'Norm-coeff'!$N$3+$BI1003*'Norm-coeff'!$O$3</f>
        <v>3.15319116612705</v>
      </c>
      <c r="BQ1003" s="54">
        <f>'Norm-coeff'!$C$4+$AX1003*'Norm-coeff'!$D$4+$AY1003*'Norm-coeff'!$E$4+$AZ1003*'Norm-coeff'!$F$4+$BA1003*'Norm-coeff'!$G$4+$BB1003*'Norm-coeff'!$H$4+$BC1003*'Norm-coeff'!$I$4+$BD1003*'Norm-coeff'!$J$4+$BE1003*'Norm-coeff'!$K$4+$BF1003*'Norm-coeff'!$L$4+$BG1003*'Norm-coeff'!$M$4+$BH1003*'Norm-coeff'!$N$4+$BI1003*'Norm-coeff'!$O$4</f>
        <v>1.42115649462768</v>
      </c>
      <c r="BR1003" s="54">
        <f>'Norm-coeff'!$C$5+$AX1003*'Norm-coeff'!$D$5+$AY1003*'Norm-coeff'!$E$5+$AZ1003*'Norm-coeff'!$F$5+$BA1003*'Norm-coeff'!$G$5+$BB1003*'Norm-coeff'!$H$5+$BC1003*'Norm-coeff'!$I$5+$BD1003*'Norm-coeff'!$J$5+$BE1003*'Norm-coeff'!$K$5+$BF1003*'Norm-coeff'!$L$5+$BG1003*'Norm-coeff'!$M$5+$BH1003*'Norm-coeff'!$N$5+$BI1003*'Norm-coeff'!$O$5</f>
        <v>1.0553329241296201</v>
      </c>
      <c r="BS1003" s="54">
        <f>'Norm-coeff'!$C$6+$AX1003*'Norm-coeff'!$D$6+$AY1003*'Norm-coeff'!$E$6+$AZ1003*'Norm-coeff'!$F$6+$BA1003*'Norm-coeff'!$G$6+$BB1003*'Norm-coeff'!$H$6+$BC1003*'Norm-coeff'!$I$6+$BD1003*'Norm-coeff'!$J$6+$BE1003*'Norm-coeff'!$K$6+$BF1003*'Norm-coeff'!$L$6+$BG1003*'Norm-coeff'!$M$6+$BH1003*'Norm-coeff'!$N$6+$BI1003*'Norm-coeff'!$O$6</f>
        <v>-1.48700885495103E-2</v>
      </c>
      <c r="BT1003" s="54">
        <f>'Norm-coeff'!$C$7+$AX1003*'Norm-coeff'!$D$7+$AY1003*'Norm-coeff'!$E$7+$AZ1003*'Norm-coeff'!$F$7+$BA1003*'Norm-coeff'!$G$7+$BB1003*'Norm-coeff'!$H$7+$BC1003*'Norm-coeff'!$I$7+$BD1003*'Norm-coeff'!$J$7+$BE1003*'Norm-coeff'!$K$7+$BF1003*'Norm-coeff'!$L$7+$BG1003*'Norm-coeff'!$M$7+$BH1003*'Norm-coeff'!$N$7+$BI1003*'Norm-coeff'!$O$7</f>
        <v>2.0907583608832998</v>
      </c>
      <c r="BU1003" s="54">
        <f>'Norm-coeff'!$C$8+$AX1003*'Norm-coeff'!$D$8+$AY1003*'Norm-coeff'!$E$8+$AZ1003*'Norm-coeff'!$F$8+$BA1003*'Norm-coeff'!$G$8+$BB1003*'Norm-coeff'!$H$8+$BC1003*'Norm-coeff'!$I$8+$BD1003*'Norm-coeff'!$J$8+$BE1003*'Norm-coeff'!$K$8+$BF1003*'Norm-coeff'!$L$8+$BG1003*'Norm-coeff'!$M$8+$BH1003*'Norm-coeff'!$N$8+$BI1003*'Norm-coeff'!$O$8</f>
        <v>0.65894159836244504</v>
      </c>
      <c r="BV1003" s="54">
        <f>'Norm-coeff'!$C$9+$AX1003*'Norm-coeff'!$D$9+$AY1003*'Norm-coeff'!$E$9+$AZ1003*'Norm-coeff'!$F$9+$BA1003*'Norm-coeff'!$G$9+$BB1003*'Norm-coeff'!$H$9+$BC1003*'Norm-coeff'!$I$9+$BD1003*'Norm-coeff'!$J$9+$BE1003*'Norm-coeff'!$K$9+$BF1003*'Norm-coeff'!$L$9+$BG1003*'Norm-coeff'!$M$9+$BH1003*'Norm-coeff'!$N$9+$BI1003*'Norm-coeff'!$O$9</f>
        <v>1.48961085014701</v>
      </c>
      <c r="BW1003" s="54">
        <f>'Norm-coeff'!$C$10+$AX1003*'Norm-coeff'!$D$10+$AY1003*'Norm-coeff'!$E$10+$AZ1003*'Norm-coeff'!$F$10+$BA1003*'Norm-coeff'!$G$10+$BB1003*'Norm-coeff'!$H$10+$BC1003*'Norm-coeff'!$I$10+$BD1003*'Norm-coeff'!$J$10+$BE1003*'Norm-coeff'!$K$10+$BF1003*'Norm-coeff'!$L$10+$BG1003*'Norm-coeff'!$M$10+$BH1003*'Norm-coeff'!$N$10+$BI1003*'Norm-coeff'!$O$10</f>
        <v>1.42058735749591</v>
      </c>
      <c r="BX1003" s="54">
        <f>'Norm-coeff'!$C$11+$AX1003*'Norm-coeff'!$D$11+$AY1003*'Norm-coeff'!$E$11+$AZ1003*'Norm-coeff'!$F$11+$BA1003*'Norm-coeff'!$G$11+$BB1003*'Norm-coeff'!$H$11+$BC1003*'Norm-coeff'!$I$11+$BD1003*'Norm-coeff'!$J$11+$BE1003*'Norm-coeff'!$K$11+$BF1003*'Norm-coeff'!$L$11+$BG1003*'Norm-coeff'!$M$11+$BH1003*'Norm-coeff'!$N$11+$BI1003*'Norm-coeff'!$O$11</f>
        <v>0.221233014421479</v>
      </c>
      <c r="BY1003" s="54">
        <f>'Norm-coeff'!$C$12+$AX1003*'Norm-coeff'!$D$12+$AY1003*'Norm-coeff'!$E$12+$AZ1003*'Norm-coeff'!$F$12+$BA1003*'Norm-coeff'!$G$12+$BB1003*'Norm-coeff'!$H$12+$BC1003*'Norm-coeff'!$I$12+$BD1003*'Norm-coeff'!$J$12+$BE1003*'Norm-coeff'!$K$12+$BF1003*'Norm-coeff'!$L$12+$BG1003*'Norm-coeff'!$M$12+$BH1003*'Norm-coeff'!$N$12+$BI1003*'Norm-coeff'!$O$12</f>
        <v>0.283527502056037</v>
      </c>
      <c r="BZ1003" s="54">
        <f>'Norm-coeff'!$C$13+$AX1003*'Norm-coeff'!$D$13+$AY1003*'Norm-coeff'!$E$13+$AZ1003*'Norm-coeff'!$F$13+$BA1003*'Norm-coeff'!$G$13+$BB1003*'Norm-coeff'!$H$13+$BC1003*'Norm-coeff'!$I$13+$BD1003*'Norm-coeff'!$J$13+$BE1003*'Norm-coeff'!$K$13+$BF1003*'Norm-coeff'!$L$13+$BG1003*'Norm-coeff'!$M$13+$BH1003*'Norm-coeff'!$N$13+$BI1003*'Norm-coeff'!$O$13</f>
        <v>-4.1864930554451202E-2</v>
      </c>
      <c r="CA1003" s="54">
        <f>'Norm-coeff'!$C$14+$AX1003*'Norm-coeff'!$D$14+$AY1003*'Norm-coeff'!$E$14+$AZ1003*'Norm-coeff'!$F$14+$BA1003*'Norm-coeff'!$G$14+$BB1003*'Norm-coeff'!$H$14+$BC1003*'Norm-coeff'!$I$14+$BD1003*'Norm-coeff'!$J$14+$BE1003*'Norm-coeff'!$K$14+$BF1003*'Norm-coeff'!$L$14+$BG1003*'Norm-coeff'!$M$14+$BH1003*'Norm-coeff'!$N$14+$BI1003*'Norm-coeff'!$O$14</f>
        <v>4.2526983164477103</v>
      </c>
      <c r="CC1003" s="54">
        <f t="shared" si="2783"/>
        <v>0</v>
      </c>
      <c r="CG1003" s="54">
        <f t="shared" si="2784"/>
        <v>0</v>
      </c>
      <c r="CH1003" s="54">
        <f t="shared" si="2767"/>
        <v>0</v>
      </c>
      <c r="CI1003" s="54">
        <f t="shared" si="2785"/>
        <v>0</v>
      </c>
      <c r="CJ1003" s="56">
        <f t="shared" si="2786"/>
        <v>0</v>
      </c>
      <c r="CK1003" s="54">
        <f t="shared" si="2787"/>
        <v>0</v>
      </c>
      <c r="CL1003" s="54">
        <f t="shared" si="2788"/>
        <v>0</v>
      </c>
      <c r="CM1003" s="54">
        <f t="shared" si="2789"/>
        <v>0</v>
      </c>
      <c r="CN1003" s="54">
        <f t="shared" si="2790"/>
        <v>0</v>
      </c>
      <c r="CO1003" s="54">
        <f t="shared" si="2791"/>
        <v>0</v>
      </c>
      <c r="CP1003" s="54">
        <f t="shared" si="2792"/>
        <v>0</v>
      </c>
      <c r="CQ1003" s="54">
        <f t="shared" si="2793"/>
        <v>0</v>
      </c>
      <c r="CR1003" s="54">
        <f t="shared" si="2794"/>
        <v>0</v>
      </c>
      <c r="CS1003" s="54">
        <f t="shared" si="2795"/>
        <v>0</v>
      </c>
      <c r="CU1003" s="54">
        <f t="shared" si="2796"/>
        <v>0</v>
      </c>
      <c r="CV1003" s="54">
        <f t="shared" si="2797"/>
        <v>0</v>
      </c>
      <c r="CW1003" s="54">
        <f t="shared" si="2798"/>
        <v>0</v>
      </c>
      <c r="CX1003" s="54">
        <f t="shared" si="2799"/>
        <v>0</v>
      </c>
      <c r="CZ1003" s="54">
        <f t="shared" si="2800"/>
        <v>0</v>
      </c>
      <c r="DA1003" s="54">
        <f t="shared" si="2801"/>
        <v>0</v>
      </c>
      <c r="DB1003" s="54">
        <f t="shared" si="2802"/>
        <v>0</v>
      </c>
      <c r="DC1003" s="54">
        <f t="shared" si="2803"/>
        <v>0</v>
      </c>
      <c r="DD1003" s="54">
        <f t="shared" si="2804"/>
        <v>0</v>
      </c>
      <c r="DE1003" s="54">
        <f t="shared" si="2805"/>
        <v>0</v>
      </c>
      <c r="DF1003" s="54">
        <f t="shared" si="2806"/>
        <v>0</v>
      </c>
      <c r="DG1003" s="54">
        <f t="shared" si="2807"/>
        <v>2</v>
      </c>
      <c r="DH1003" s="71">
        <f t="shared" si="2808"/>
        <v>0</v>
      </c>
      <c r="DI1003" s="71">
        <f t="shared" si="2809"/>
        <v>0</v>
      </c>
      <c r="DJ1003" s="54">
        <f t="shared" si="2810"/>
        <v>0</v>
      </c>
      <c r="DK1003" s="54">
        <f t="shared" si="2811"/>
        <v>2</v>
      </c>
      <c r="DL1003" s="4">
        <f t="shared" si="2741"/>
        <v>0</v>
      </c>
      <c r="DM1003" s="3">
        <f t="shared" si="2812"/>
        <v>0</v>
      </c>
      <c r="DN1003" s="3">
        <f t="shared" si="2813"/>
        <v>0</v>
      </c>
      <c r="DO1003" s="4" t="e">
        <f t="shared" si="2814"/>
        <v>#DIV/0!</v>
      </c>
      <c r="DP1003" s="57"/>
      <c r="DQ1003" s="57"/>
      <c r="DR1003" s="56">
        <f t="shared" si="2742"/>
        <v>2</v>
      </c>
      <c r="DS1003" s="56">
        <f t="shared" si="2743"/>
        <v>0</v>
      </c>
      <c r="DT1003" s="38">
        <f t="shared" si="2744"/>
        <v>0</v>
      </c>
      <c r="DU1003" s="38">
        <f t="shared" si="2815"/>
        <v>2</v>
      </c>
      <c r="DV1003" s="38">
        <f t="shared" si="2745"/>
        <v>0</v>
      </c>
      <c r="DW1003" s="39">
        <f t="shared" si="2746"/>
        <v>0</v>
      </c>
      <c r="DX1003" s="39">
        <f t="shared" si="2747"/>
        <v>0</v>
      </c>
      <c r="DY1003" s="39">
        <f t="shared" si="2748"/>
        <v>0</v>
      </c>
      <c r="DZ1003" s="39">
        <f t="shared" si="2749"/>
        <v>0</v>
      </c>
      <c r="EA1003" s="39">
        <f t="shared" si="2750"/>
        <v>0</v>
      </c>
      <c r="EB1003" s="37" t="e">
        <f t="shared" si="2816"/>
        <v>#DIV/0!</v>
      </c>
      <c r="EC1003" s="37" t="e">
        <f t="shared" si="2817"/>
        <v>#DIV/0!</v>
      </c>
      <c r="ED1003" s="37" t="e">
        <f t="shared" si="2818"/>
        <v>#DIV/0!</v>
      </c>
      <c r="EE1003" s="37" t="e">
        <f t="shared" si="2819"/>
        <v>#DIV/0!</v>
      </c>
      <c r="EF1003" s="39" t="e">
        <f t="shared" si="2820"/>
        <v>#DIV/0!</v>
      </c>
      <c r="EG1003" s="37" t="e">
        <f t="shared" si="2821"/>
        <v>#DIV/0!</v>
      </c>
      <c r="EH1003" s="37" t="e">
        <f t="shared" si="2822"/>
        <v>#DIV/0!</v>
      </c>
      <c r="EI1003" s="11" t="b">
        <f t="shared" si="2823"/>
        <v>1</v>
      </c>
      <c r="EJ1003" s="11" t="b">
        <f t="shared" si="2824"/>
        <v>0</v>
      </c>
      <c r="EK1003" s="39" t="e">
        <f t="shared" si="2825"/>
        <v>#DIV/0!</v>
      </c>
      <c r="EL1003" s="39" t="e">
        <f t="shared" si="2826"/>
        <v>#DIV/0!</v>
      </c>
      <c r="EM1003" s="39" t="e">
        <f t="shared" si="2827"/>
        <v>#DIV/0!</v>
      </c>
      <c r="EN1003" s="39" t="e">
        <f t="shared" si="2828"/>
        <v>#DIV/0!</v>
      </c>
      <c r="EO1003" s="39" t="e">
        <f t="shared" si="2829"/>
        <v>#DIV/0!</v>
      </c>
      <c r="EP1003" s="39" t="e">
        <f t="shared" si="2830"/>
        <v>#DIV/0!</v>
      </c>
      <c r="EQ1003" s="39" t="e">
        <f t="shared" si="2831"/>
        <v>#DIV/0!</v>
      </c>
      <c r="ER1003" s="39" t="e">
        <f t="shared" si="2832"/>
        <v>#DIV/0!</v>
      </c>
      <c r="ES1003" s="58" t="str">
        <f t="shared" si="2833"/>
        <v>(OH,F,Cl)-dominate amphibole</v>
      </c>
      <c r="ET1003" s="58" t="e">
        <f t="shared" si="2834"/>
        <v>#N/A</v>
      </c>
      <c r="EU1003" s="56">
        <f t="shared" si="2751"/>
        <v>0</v>
      </c>
      <c r="EV1003" s="56">
        <f t="shared" si="2752"/>
        <v>0</v>
      </c>
      <c r="EW1003" s="56">
        <f t="shared" si="2753"/>
        <v>0</v>
      </c>
      <c r="EX1003" s="56">
        <f t="shared" si="2754"/>
        <v>0</v>
      </c>
      <c r="EY1003" s="56">
        <f t="shared" si="2755"/>
        <v>0</v>
      </c>
      <c r="EZ1003" s="56">
        <f t="shared" si="2756"/>
        <v>0</v>
      </c>
      <c r="FA1003" s="39">
        <f t="shared" si="2757"/>
        <v>0</v>
      </c>
      <c r="FB1003" s="39">
        <f t="shared" si="2758"/>
        <v>0</v>
      </c>
      <c r="FC1003" s="54">
        <f t="shared" si="2759"/>
        <v>0</v>
      </c>
      <c r="FD1003" s="54">
        <f t="shared" si="2760"/>
        <v>0</v>
      </c>
      <c r="FE1003" s="39">
        <f t="shared" si="2761"/>
        <v>0</v>
      </c>
      <c r="FF1003" s="54">
        <f t="shared" si="2762"/>
        <v>0</v>
      </c>
      <c r="FG1003" s="39">
        <f t="shared" si="2763"/>
        <v>0</v>
      </c>
      <c r="FH1003" s="39">
        <f t="shared" si="2835"/>
        <v>0</v>
      </c>
      <c r="FI1003" s="39">
        <f t="shared" si="2836"/>
        <v>0</v>
      </c>
      <c r="FJ1003" s="39">
        <f t="shared" si="2837"/>
        <v>0</v>
      </c>
      <c r="FK1003" s="39" t="e">
        <f t="shared" si="2838"/>
        <v>#DIV/0!</v>
      </c>
      <c r="FL1003" s="39" t="e">
        <f t="shared" si="2839"/>
        <v>#DIV/0!</v>
      </c>
      <c r="FM1003" s="39" t="e">
        <f t="shared" si="2840"/>
        <v>#DIV/0!</v>
      </c>
      <c r="FN1003" s="39">
        <f t="shared" si="2841"/>
        <v>1</v>
      </c>
      <c r="FO1003" s="39">
        <f t="shared" si="2764"/>
        <v>0</v>
      </c>
      <c r="FP1003" s="39">
        <f t="shared" si="2765"/>
        <v>0</v>
      </c>
      <c r="FQ1003" s="39">
        <f t="shared" si="2766"/>
        <v>0</v>
      </c>
      <c r="FR1003" s="39">
        <f t="shared" si="2842"/>
        <v>0</v>
      </c>
      <c r="FS1003" s="39">
        <f t="shared" si="2843"/>
        <v>0</v>
      </c>
      <c r="FU1003" s="39" t="e">
        <f t="shared" si="2844"/>
        <v>#DIV/0!</v>
      </c>
      <c r="FV1003" s="39" t="e">
        <f t="shared" si="2845"/>
        <v>#DIV/0!</v>
      </c>
      <c r="FW1003" s="39" t="e">
        <f t="shared" si="2846"/>
        <v>#DIV/0!</v>
      </c>
      <c r="FY1003" s="39" t="e">
        <f t="shared" si="2847"/>
        <v>#DIV/0!</v>
      </c>
      <c r="FZ1003" s="39" t="e">
        <f t="shared" si="2848"/>
        <v>#DIV/0!</v>
      </c>
      <c r="GA1003" s="39" t="e">
        <f t="shared" si="2849"/>
        <v>#DIV/0!</v>
      </c>
      <c r="GB1003" s="39" t="e">
        <f t="shared" si="2850"/>
        <v>#DIV/0!</v>
      </c>
      <c r="GC1003" s="39" t="e">
        <f t="shared" si="2851"/>
        <v>#DIV/0!</v>
      </c>
      <c r="GD1003" s="39" t="e">
        <f t="shared" si="2852"/>
        <v>#DIV/0!</v>
      </c>
      <c r="GE1003" s="39" t="e">
        <f t="shared" si="2853"/>
        <v>#DIV/0!</v>
      </c>
      <c r="GF1003" s="39" t="e">
        <f t="shared" si="2854"/>
        <v>#DIV/0!</v>
      </c>
      <c r="GG1003" s="39" t="e">
        <f t="shared" si="2855"/>
        <v>#DIV/0!</v>
      </c>
      <c r="GH1003" s="39" t="e">
        <f t="shared" si="2856"/>
        <v>#DIV/0!</v>
      </c>
      <c r="GI1003" s="39"/>
      <c r="GJ1003" s="39" t="e">
        <f t="shared" si="2857"/>
        <v>#DIV/0!</v>
      </c>
      <c r="GK1003" s="39" t="e">
        <f t="shared" si="2858"/>
        <v>#DIV/0!</v>
      </c>
      <c r="GL1003" s="39" t="e">
        <f t="shared" si="2859"/>
        <v>#DIV/0!</v>
      </c>
      <c r="GM1003" s="39" t="e">
        <f t="shared" si="2860"/>
        <v>#DIV/0!</v>
      </c>
      <c r="GN1003" s="39" t="e">
        <f t="shared" si="2861"/>
        <v>#DIV/0!</v>
      </c>
      <c r="GO1003" s="57"/>
      <c r="GP1003" s="57" t="e">
        <f t="shared" si="2862"/>
        <v>#DIV/0!</v>
      </c>
      <c r="GQ1003" s="59" t="e">
        <f t="shared" si="2863"/>
        <v>#DIV/0!</v>
      </c>
      <c r="GR1003" s="41" t="e">
        <f t="shared" si="2864"/>
        <v>#DIV/0!</v>
      </c>
      <c r="GS1003" s="57" t="e">
        <f t="shared" si="2865"/>
        <v>#DIV/0!</v>
      </c>
      <c r="GT1003" s="57" t="e">
        <f t="shared" si="2866"/>
        <v>#DIV/0!</v>
      </c>
      <c r="GU1003" s="57" t="e">
        <f t="shared" si="2867"/>
        <v>#DIV/0!</v>
      </c>
      <c r="GV1003" s="57"/>
      <c r="GW1003" s="42" t="e">
        <f t="shared" si="2868"/>
        <v>#DIV/0!</v>
      </c>
      <c r="GX1003" s="42" t="e">
        <f t="shared" si="2869"/>
        <v>#DIV/0!</v>
      </c>
      <c r="GY1003" s="42" t="e">
        <f t="shared" si="2870"/>
        <v>#DIV/0!</v>
      </c>
      <c r="GZ1003" s="57"/>
      <c r="HA1003" s="2" t="e">
        <f t="shared" si="2871"/>
        <v>#DIV/0!</v>
      </c>
      <c r="HB1003" s="2" t="e">
        <f t="shared" si="2872"/>
        <v>#DIV/0!</v>
      </c>
      <c r="HC1003" s="2" t="e">
        <f t="shared" si="2873"/>
        <v>#DIV/0!</v>
      </c>
      <c r="HD1003" s="2" t="e">
        <f t="shared" si="2874"/>
        <v>#DIV/0!</v>
      </c>
      <c r="HE1003" s="2" t="e">
        <f t="shared" si="2875"/>
        <v>#DIV/0!</v>
      </c>
      <c r="HF1003" s="2" t="e">
        <f t="shared" si="2876"/>
        <v>#DIV/0!</v>
      </c>
      <c r="HG1003" s="2" t="e">
        <f t="shared" si="2877"/>
        <v>#DIV/0!</v>
      </c>
      <c r="HH1003" s="2" t="e">
        <f t="shared" si="2878"/>
        <v>#DIV/0!</v>
      </c>
      <c r="HI1003" s="2" t="e">
        <f t="shared" si="2879"/>
        <v>#DIV/0!</v>
      </c>
      <c r="HJ1003" s="11" t="e">
        <f t="shared" si="2880"/>
        <v>#DIV/0!</v>
      </c>
      <c r="HK1003" s="60" t="e">
        <f t="shared" si="2881"/>
        <v>#DIV/0!</v>
      </c>
      <c r="HL1003" s="57"/>
      <c r="HM1003" s="57" t="e">
        <f t="shared" si="2882"/>
        <v>#DIV/0!</v>
      </c>
      <c r="HN1003" s="57" t="e">
        <f t="shared" si="2883"/>
        <v>#DIV/0!</v>
      </c>
      <c r="HO1003" s="57" t="e">
        <f t="shared" si="2884"/>
        <v>#DIV/0!</v>
      </c>
      <c r="HP1003" s="57" t="e">
        <f t="shared" si="2885"/>
        <v>#DIV/0!</v>
      </c>
      <c r="HQ1003" s="57" t="e">
        <f t="shared" si="2886"/>
        <v>#DIV/0!</v>
      </c>
      <c r="HR1003" s="57"/>
      <c r="HS1003" s="57" t="e">
        <f t="shared" si="2887"/>
        <v>#DIV/0!</v>
      </c>
      <c r="HT1003" s="57" t="e">
        <f t="shared" si="2888"/>
        <v>#DIV/0!</v>
      </c>
      <c r="HU1003" s="57" t="e">
        <f t="shared" si="2889"/>
        <v>#DIV/0!</v>
      </c>
      <c r="HV1003" s="57" t="e">
        <f t="shared" si="2890"/>
        <v>#DIV/0!</v>
      </c>
      <c r="HW1003" s="57" t="e">
        <f t="shared" si="2891"/>
        <v>#DIV/0!</v>
      </c>
      <c r="HX1003" s="57"/>
      <c r="HY1003" s="57" t="e">
        <f t="shared" si="2892"/>
        <v>#DIV/0!</v>
      </c>
      <c r="HZ1003" s="57" t="e">
        <f t="shared" si="2893"/>
        <v>#DIV/0!</v>
      </c>
      <c r="IA1003" s="57"/>
      <c r="IB1003" s="61">
        <f t="shared" si="2894"/>
        <v>0</v>
      </c>
      <c r="IC1003" s="57" t="str">
        <f t="shared" si="2895"/>
        <v/>
      </c>
      <c r="ID1003" s="42"/>
      <c r="IE1003" s="2" t="str">
        <f t="shared" si="2896"/>
        <v/>
      </c>
      <c r="IF1003" s="60" t="e">
        <f t="shared" si="2897"/>
        <v>#DIV/0!</v>
      </c>
      <c r="IG1003" s="60" t="str">
        <f t="shared" si="2898"/>
        <v/>
      </c>
      <c r="IH1003" s="60" t="str">
        <f t="shared" si="2899"/>
        <v>zinco-</v>
      </c>
      <c r="II1003" s="60" t="str">
        <f t="shared" si="2900"/>
        <v>mangano-</v>
      </c>
      <c r="IJ1003" s="60" t="e">
        <f t="shared" si="2901"/>
        <v>#DIV/0!</v>
      </c>
      <c r="IK1003" s="60" t="e">
        <f t="shared" si="2902"/>
        <v>#DIV/0!</v>
      </c>
      <c r="IL1003" s="60" t="e">
        <f t="shared" si="2903"/>
        <v>#DIV/0!</v>
      </c>
      <c r="IM1003" s="60" t="e">
        <f t="shared" si="2904"/>
        <v>#DIV/0!</v>
      </c>
      <c r="IN1003" s="60" t="str">
        <f t="shared" si="2905"/>
        <v/>
      </c>
      <c r="IO1003" s="60" t="str">
        <f t="shared" si="2906"/>
        <v/>
      </c>
      <c r="IP1003" s="57"/>
      <c r="IQ1003" s="57" t="str">
        <f t="shared" si="2907"/>
        <v>ERROR!!</v>
      </c>
    </row>
    <row r="1004" spans="24:251">
      <c r="X1004" s="29">
        <f t="shared" si="2908"/>
        <v>0</v>
      </c>
      <c r="Y1004" s="29">
        <f t="shared" si="2909"/>
        <v>0</v>
      </c>
      <c r="Z1004" s="29" t="e">
        <f t="shared" si="2910"/>
        <v>#DIV/0!</v>
      </c>
      <c r="AA1004" s="29" t="e">
        <f t="shared" si="2911"/>
        <v>#DIV/0!</v>
      </c>
      <c r="AB1004" s="29" t="e">
        <f t="shared" si="2912"/>
        <v>#DIV/0!</v>
      </c>
      <c r="AC1004" s="29" t="e">
        <f t="shared" si="2913"/>
        <v>#DIV/0!</v>
      </c>
      <c r="AF1004" s="23">
        <v>60.084299999999999</v>
      </c>
      <c r="AG1004" s="23">
        <v>79.878799999999998</v>
      </c>
      <c r="AH1004" s="23">
        <v>101.96120000000001</v>
      </c>
      <c r="AI1004" s="23">
        <v>151.99039999999999</v>
      </c>
      <c r="AJ1004" s="23">
        <v>159.69</v>
      </c>
      <c r="AK1004" s="23">
        <v>71.846400000000003</v>
      </c>
      <c r="AL1004" s="23">
        <v>70.9375</v>
      </c>
      <c r="AM1004" s="23">
        <v>40.304400000000001</v>
      </c>
      <c r="AN1004" s="23">
        <v>56.077399999999997</v>
      </c>
      <c r="AO1004" s="23">
        <v>61.978999999999999</v>
      </c>
      <c r="AP1004" s="23">
        <v>94.195999999999998</v>
      </c>
      <c r="AQ1004" s="23">
        <v>18.998000000000001</v>
      </c>
      <c r="AR1004" s="23">
        <v>35.450000000000003</v>
      </c>
      <c r="AS1004" s="23">
        <v>29.88</v>
      </c>
      <c r="AT1004" s="23">
        <v>74.691999999999993</v>
      </c>
      <c r="AU1004" s="23">
        <v>81.39</v>
      </c>
      <c r="AX1004" s="54">
        <f t="shared" si="2768"/>
        <v>0</v>
      </c>
      <c r="AY1004" s="54">
        <f t="shared" si="2769"/>
        <v>0</v>
      </c>
      <c r="AZ1004" s="54">
        <f t="shared" si="2770"/>
        <v>0</v>
      </c>
      <c r="BA1004" s="54">
        <f t="shared" si="2771"/>
        <v>0</v>
      </c>
      <c r="BB1004" s="54">
        <f t="shared" si="2772"/>
        <v>0</v>
      </c>
      <c r="BC1004" s="54">
        <f t="shared" si="2773"/>
        <v>0</v>
      </c>
      <c r="BD1004" s="54">
        <f t="shared" si="2774"/>
        <v>0</v>
      </c>
      <c r="BE1004" s="54">
        <f t="shared" si="2775"/>
        <v>0</v>
      </c>
      <c r="BF1004" s="54">
        <f t="shared" si="2776"/>
        <v>0</v>
      </c>
      <c r="BG1004" s="54">
        <f t="shared" si="2777"/>
        <v>0</v>
      </c>
      <c r="BH1004" s="54">
        <f t="shared" si="2778"/>
        <v>0</v>
      </c>
      <c r="BI1004" s="54">
        <f t="shared" si="2779"/>
        <v>0</v>
      </c>
      <c r="BJ1004" s="54">
        <f t="shared" si="2780"/>
        <v>0</v>
      </c>
      <c r="BK1004" s="54">
        <f t="shared" si="2781"/>
        <v>0</v>
      </c>
      <c r="BL1004" s="54">
        <f t="shared" si="2782"/>
        <v>0</v>
      </c>
      <c r="BM1004" s="42"/>
      <c r="BO1004" s="54">
        <f>'Norm-coeff'!$C$2+$AX1004*'Norm-coeff'!$D$2+$AY1004*'Norm-coeff'!$E$2+$AZ1004*'Norm-coeff'!$F$2+$BA1004*'Norm-coeff'!$G$2+$BB1004*'Norm-coeff'!$H$2+$BC1004*'Norm-coeff'!$I$2+$BD1004*'Norm-coeff'!$J$2+$BE1004*'Norm-coeff'!$K$2+$BF1004*'Norm-coeff'!$L$2+$BG1004*'Norm-coeff'!$M$2+$BH1004*'Norm-coeff'!$N$2+$BI1004*'Norm-coeff'!$O$2</f>
        <v>5.4045421474420303</v>
      </c>
      <c r="BP1004" s="54">
        <f>'Norm-coeff'!$C$3+$AX1004*'Norm-coeff'!$D$3+$AY1004*'Norm-coeff'!$E$3+$AZ1004*'Norm-coeff'!$F$3+$BA1004*'Norm-coeff'!$G$3+$BB1004*'Norm-coeff'!$H$3+$BC1004*'Norm-coeff'!$I$3+$BD1004*'Norm-coeff'!$J$3+$BE1004*'Norm-coeff'!$K$3+$BF1004*'Norm-coeff'!$L$3+$BG1004*'Norm-coeff'!$M$3+$BH1004*'Norm-coeff'!$N$3+$BI1004*'Norm-coeff'!$O$3</f>
        <v>3.15319116612705</v>
      </c>
      <c r="BQ1004" s="54">
        <f>'Norm-coeff'!$C$4+$AX1004*'Norm-coeff'!$D$4+$AY1004*'Norm-coeff'!$E$4+$AZ1004*'Norm-coeff'!$F$4+$BA1004*'Norm-coeff'!$G$4+$BB1004*'Norm-coeff'!$H$4+$BC1004*'Norm-coeff'!$I$4+$BD1004*'Norm-coeff'!$J$4+$BE1004*'Norm-coeff'!$K$4+$BF1004*'Norm-coeff'!$L$4+$BG1004*'Norm-coeff'!$M$4+$BH1004*'Norm-coeff'!$N$4+$BI1004*'Norm-coeff'!$O$4</f>
        <v>1.42115649462768</v>
      </c>
      <c r="BR1004" s="54">
        <f>'Norm-coeff'!$C$5+$AX1004*'Norm-coeff'!$D$5+$AY1004*'Norm-coeff'!$E$5+$AZ1004*'Norm-coeff'!$F$5+$BA1004*'Norm-coeff'!$G$5+$BB1004*'Norm-coeff'!$H$5+$BC1004*'Norm-coeff'!$I$5+$BD1004*'Norm-coeff'!$J$5+$BE1004*'Norm-coeff'!$K$5+$BF1004*'Norm-coeff'!$L$5+$BG1004*'Norm-coeff'!$M$5+$BH1004*'Norm-coeff'!$N$5+$BI1004*'Norm-coeff'!$O$5</f>
        <v>1.0553329241296201</v>
      </c>
      <c r="BS1004" s="54">
        <f>'Norm-coeff'!$C$6+$AX1004*'Norm-coeff'!$D$6+$AY1004*'Norm-coeff'!$E$6+$AZ1004*'Norm-coeff'!$F$6+$BA1004*'Norm-coeff'!$G$6+$BB1004*'Norm-coeff'!$H$6+$BC1004*'Norm-coeff'!$I$6+$BD1004*'Norm-coeff'!$J$6+$BE1004*'Norm-coeff'!$K$6+$BF1004*'Norm-coeff'!$L$6+$BG1004*'Norm-coeff'!$M$6+$BH1004*'Norm-coeff'!$N$6+$BI1004*'Norm-coeff'!$O$6</f>
        <v>-1.48700885495103E-2</v>
      </c>
      <c r="BT1004" s="54">
        <f>'Norm-coeff'!$C$7+$AX1004*'Norm-coeff'!$D$7+$AY1004*'Norm-coeff'!$E$7+$AZ1004*'Norm-coeff'!$F$7+$BA1004*'Norm-coeff'!$G$7+$BB1004*'Norm-coeff'!$H$7+$BC1004*'Norm-coeff'!$I$7+$BD1004*'Norm-coeff'!$J$7+$BE1004*'Norm-coeff'!$K$7+$BF1004*'Norm-coeff'!$L$7+$BG1004*'Norm-coeff'!$M$7+$BH1004*'Norm-coeff'!$N$7+$BI1004*'Norm-coeff'!$O$7</f>
        <v>2.0907583608832998</v>
      </c>
      <c r="BU1004" s="54">
        <f>'Norm-coeff'!$C$8+$AX1004*'Norm-coeff'!$D$8+$AY1004*'Norm-coeff'!$E$8+$AZ1004*'Norm-coeff'!$F$8+$BA1004*'Norm-coeff'!$G$8+$BB1004*'Norm-coeff'!$H$8+$BC1004*'Norm-coeff'!$I$8+$BD1004*'Norm-coeff'!$J$8+$BE1004*'Norm-coeff'!$K$8+$BF1004*'Norm-coeff'!$L$8+$BG1004*'Norm-coeff'!$M$8+$BH1004*'Norm-coeff'!$N$8+$BI1004*'Norm-coeff'!$O$8</f>
        <v>0.65894159836244504</v>
      </c>
      <c r="BV1004" s="54">
        <f>'Norm-coeff'!$C$9+$AX1004*'Norm-coeff'!$D$9+$AY1004*'Norm-coeff'!$E$9+$AZ1004*'Norm-coeff'!$F$9+$BA1004*'Norm-coeff'!$G$9+$BB1004*'Norm-coeff'!$H$9+$BC1004*'Norm-coeff'!$I$9+$BD1004*'Norm-coeff'!$J$9+$BE1004*'Norm-coeff'!$K$9+$BF1004*'Norm-coeff'!$L$9+$BG1004*'Norm-coeff'!$M$9+$BH1004*'Norm-coeff'!$N$9+$BI1004*'Norm-coeff'!$O$9</f>
        <v>1.48961085014701</v>
      </c>
      <c r="BW1004" s="54">
        <f>'Norm-coeff'!$C$10+$AX1004*'Norm-coeff'!$D$10+$AY1004*'Norm-coeff'!$E$10+$AZ1004*'Norm-coeff'!$F$10+$BA1004*'Norm-coeff'!$G$10+$BB1004*'Norm-coeff'!$H$10+$BC1004*'Norm-coeff'!$I$10+$BD1004*'Norm-coeff'!$J$10+$BE1004*'Norm-coeff'!$K$10+$BF1004*'Norm-coeff'!$L$10+$BG1004*'Norm-coeff'!$M$10+$BH1004*'Norm-coeff'!$N$10+$BI1004*'Norm-coeff'!$O$10</f>
        <v>1.42058735749591</v>
      </c>
      <c r="BX1004" s="54">
        <f>'Norm-coeff'!$C$11+$AX1004*'Norm-coeff'!$D$11+$AY1004*'Norm-coeff'!$E$11+$AZ1004*'Norm-coeff'!$F$11+$BA1004*'Norm-coeff'!$G$11+$BB1004*'Norm-coeff'!$H$11+$BC1004*'Norm-coeff'!$I$11+$BD1004*'Norm-coeff'!$J$11+$BE1004*'Norm-coeff'!$K$11+$BF1004*'Norm-coeff'!$L$11+$BG1004*'Norm-coeff'!$M$11+$BH1004*'Norm-coeff'!$N$11+$BI1004*'Norm-coeff'!$O$11</f>
        <v>0.221233014421479</v>
      </c>
      <c r="BY1004" s="54">
        <f>'Norm-coeff'!$C$12+$AX1004*'Norm-coeff'!$D$12+$AY1004*'Norm-coeff'!$E$12+$AZ1004*'Norm-coeff'!$F$12+$BA1004*'Norm-coeff'!$G$12+$BB1004*'Norm-coeff'!$H$12+$BC1004*'Norm-coeff'!$I$12+$BD1004*'Norm-coeff'!$J$12+$BE1004*'Norm-coeff'!$K$12+$BF1004*'Norm-coeff'!$L$12+$BG1004*'Norm-coeff'!$M$12+$BH1004*'Norm-coeff'!$N$12+$BI1004*'Norm-coeff'!$O$12</f>
        <v>0.283527502056037</v>
      </c>
      <c r="BZ1004" s="54">
        <f>'Norm-coeff'!$C$13+$AX1004*'Norm-coeff'!$D$13+$AY1004*'Norm-coeff'!$E$13+$AZ1004*'Norm-coeff'!$F$13+$BA1004*'Norm-coeff'!$G$13+$BB1004*'Norm-coeff'!$H$13+$BC1004*'Norm-coeff'!$I$13+$BD1004*'Norm-coeff'!$J$13+$BE1004*'Norm-coeff'!$K$13+$BF1004*'Norm-coeff'!$L$13+$BG1004*'Norm-coeff'!$M$13+$BH1004*'Norm-coeff'!$N$13+$BI1004*'Norm-coeff'!$O$13</f>
        <v>-4.1864930554451202E-2</v>
      </c>
      <c r="CA1004" s="54">
        <f>'Norm-coeff'!$C$14+$AX1004*'Norm-coeff'!$D$14+$AY1004*'Norm-coeff'!$E$14+$AZ1004*'Norm-coeff'!$F$14+$BA1004*'Norm-coeff'!$G$14+$BB1004*'Norm-coeff'!$H$14+$BC1004*'Norm-coeff'!$I$14+$BD1004*'Norm-coeff'!$J$14+$BE1004*'Norm-coeff'!$K$14+$BF1004*'Norm-coeff'!$L$14+$BG1004*'Norm-coeff'!$M$14+$BH1004*'Norm-coeff'!$N$14+$BI1004*'Norm-coeff'!$O$14</f>
        <v>4.2526983164477103</v>
      </c>
      <c r="CC1004" s="54">
        <f t="shared" si="2783"/>
        <v>0</v>
      </c>
      <c r="CG1004" s="54">
        <f t="shared" si="2784"/>
        <v>0</v>
      </c>
      <c r="CH1004" s="54">
        <f t="shared" si="2767"/>
        <v>0</v>
      </c>
      <c r="CI1004" s="54">
        <f t="shared" si="2785"/>
        <v>0</v>
      </c>
      <c r="CJ1004" s="56">
        <f t="shared" si="2786"/>
        <v>0</v>
      </c>
      <c r="CK1004" s="54">
        <f t="shared" si="2787"/>
        <v>0</v>
      </c>
      <c r="CL1004" s="54">
        <f t="shared" si="2788"/>
        <v>0</v>
      </c>
      <c r="CM1004" s="54">
        <f t="shared" si="2789"/>
        <v>0</v>
      </c>
      <c r="CN1004" s="54">
        <f t="shared" si="2790"/>
        <v>0</v>
      </c>
      <c r="CO1004" s="54">
        <f t="shared" si="2791"/>
        <v>0</v>
      </c>
      <c r="CP1004" s="54">
        <f t="shared" si="2792"/>
        <v>0</v>
      </c>
      <c r="CQ1004" s="54">
        <f t="shared" si="2793"/>
        <v>0</v>
      </c>
      <c r="CR1004" s="54">
        <f t="shared" si="2794"/>
        <v>0</v>
      </c>
      <c r="CS1004" s="54">
        <f t="shared" si="2795"/>
        <v>0</v>
      </c>
      <c r="CU1004" s="54">
        <f t="shared" si="2796"/>
        <v>0</v>
      </c>
      <c r="CV1004" s="54">
        <f t="shared" si="2797"/>
        <v>0</v>
      </c>
      <c r="CW1004" s="54">
        <f t="shared" si="2798"/>
        <v>0</v>
      </c>
      <c r="CX1004" s="54">
        <f t="shared" si="2799"/>
        <v>0</v>
      </c>
      <c r="CZ1004" s="54">
        <f t="shared" si="2800"/>
        <v>0</v>
      </c>
      <c r="DA1004" s="54">
        <f t="shared" si="2801"/>
        <v>0</v>
      </c>
      <c r="DB1004" s="54">
        <f t="shared" si="2802"/>
        <v>0</v>
      </c>
      <c r="DC1004" s="54">
        <f t="shared" si="2803"/>
        <v>0</v>
      </c>
      <c r="DD1004" s="54">
        <f t="shared" si="2804"/>
        <v>0</v>
      </c>
      <c r="DE1004" s="54">
        <f t="shared" si="2805"/>
        <v>0</v>
      </c>
      <c r="DF1004" s="54">
        <f t="shared" si="2806"/>
        <v>0</v>
      </c>
      <c r="DG1004" s="54">
        <f t="shared" si="2807"/>
        <v>2</v>
      </c>
      <c r="DH1004" s="71">
        <f t="shared" si="2808"/>
        <v>0</v>
      </c>
      <c r="DI1004" s="71">
        <f t="shared" si="2809"/>
        <v>0</v>
      </c>
      <c r="DJ1004" s="54">
        <f t="shared" si="2810"/>
        <v>0</v>
      </c>
      <c r="DK1004" s="54">
        <f t="shared" si="2811"/>
        <v>2</v>
      </c>
      <c r="DL1004" s="4">
        <f t="shared" si="2741"/>
        <v>0</v>
      </c>
      <c r="DM1004" s="3">
        <f t="shared" si="2812"/>
        <v>0</v>
      </c>
      <c r="DN1004" s="3">
        <f t="shared" si="2813"/>
        <v>0</v>
      </c>
      <c r="DO1004" s="4" t="e">
        <f t="shared" si="2814"/>
        <v>#DIV/0!</v>
      </c>
      <c r="DP1004" s="57"/>
      <c r="DQ1004" s="57"/>
      <c r="DR1004" s="56">
        <f t="shared" si="2742"/>
        <v>2</v>
      </c>
      <c r="DS1004" s="56">
        <f t="shared" si="2743"/>
        <v>0</v>
      </c>
      <c r="DT1004" s="38">
        <f t="shared" si="2744"/>
        <v>0</v>
      </c>
      <c r="DU1004" s="38">
        <f t="shared" si="2815"/>
        <v>2</v>
      </c>
      <c r="DV1004" s="38">
        <f t="shared" si="2745"/>
        <v>0</v>
      </c>
      <c r="DW1004" s="39">
        <f t="shared" si="2746"/>
        <v>0</v>
      </c>
      <c r="DX1004" s="39">
        <f t="shared" si="2747"/>
        <v>0</v>
      </c>
      <c r="DY1004" s="39">
        <f t="shared" si="2748"/>
        <v>0</v>
      </c>
      <c r="DZ1004" s="39">
        <f t="shared" si="2749"/>
        <v>0</v>
      </c>
      <c r="EA1004" s="39">
        <f t="shared" si="2750"/>
        <v>0</v>
      </c>
      <c r="EB1004" s="37" t="e">
        <f t="shared" si="2816"/>
        <v>#DIV/0!</v>
      </c>
      <c r="EC1004" s="37" t="e">
        <f t="shared" si="2817"/>
        <v>#DIV/0!</v>
      </c>
      <c r="ED1004" s="37" t="e">
        <f t="shared" si="2818"/>
        <v>#DIV/0!</v>
      </c>
      <c r="EE1004" s="37" t="e">
        <f t="shared" si="2819"/>
        <v>#DIV/0!</v>
      </c>
      <c r="EF1004" s="39" t="e">
        <f t="shared" si="2820"/>
        <v>#DIV/0!</v>
      </c>
      <c r="EG1004" s="37" t="e">
        <f t="shared" si="2821"/>
        <v>#DIV/0!</v>
      </c>
      <c r="EH1004" s="37" t="e">
        <f t="shared" si="2822"/>
        <v>#DIV/0!</v>
      </c>
      <c r="EI1004" s="11" t="b">
        <f t="shared" si="2823"/>
        <v>1</v>
      </c>
      <c r="EJ1004" s="11" t="b">
        <f t="shared" si="2824"/>
        <v>0</v>
      </c>
      <c r="EK1004" s="39" t="e">
        <f t="shared" si="2825"/>
        <v>#DIV/0!</v>
      </c>
      <c r="EL1004" s="39" t="e">
        <f t="shared" si="2826"/>
        <v>#DIV/0!</v>
      </c>
      <c r="EM1004" s="39" t="e">
        <f t="shared" si="2827"/>
        <v>#DIV/0!</v>
      </c>
      <c r="EN1004" s="39" t="e">
        <f t="shared" si="2828"/>
        <v>#DIV/0!</v>
      </c>
      <c r="EO1004" s="39" t="e">
        <f t="shared" si="2829"/>
        <v>#DIV/0!</v>
      </c>
      <c r="EP1004" s="39" t="e">
        <f t="shared" si="2830"/>
        <v>#DIV/0!</v>
      </c>
      <c r="EQ1004" s="39" t="e">
        <f t="shared" si="2831"/>
        <v>#DIV/0!</v>
      </c>
      <c r="ER1004" s="39" t="e">
        <f t="shared" si="2832"/>
        <v>#DIV/0!</v>
      </c>
      <c r="ES1004" s="58" t="str">
        <f t="shared" si="2833"/>
        <v>(OH,F,Cl)-dominate amphibole</v>
      </c>
      <c r="ET1004" s="58" t="e">
        <f t="shared" si="2834"/>
        <v>#N/A</v>
      </c>
      <c r="EU1004" s="56">
        <f t="shared" si="2751"/>
        <v>0</v>
      </c>
      <c r="EV1004" s="56">
        <f t="shared" si="2752"/>
        <v>0</v>
      </c>
      <c r="EW1004" s="56">
        <f t="shared" si="2753"/>
        <v>0</v>
      </c>
      <c r="EX1004" s="56">
        <f t="shared" si="2754"/>
        <v>0</v>
      </c>
      <c r="EY1004" s="56">
        <f t="shared" si="2755"/>
        <v>0</v>
      </c>
      <c r="EZ1004" s="56">
        <f t="shared" si="2756"/>
        <v>0</v>
      </c>
      <c r="FA1004" s="39">
        <f t="shared" si="2757"/>
        <v>0</v>
      </c>
      <c r="FB1004" s="39">
        <f t="shared" si="2758"/>
        <v>0</v>
      </c>
      <c r="FC1004" s="54">
        <f t="shared" si="2759"/>
        <v>0</v>
      </c>
      <c r="FD1004" s="54">
        <f t="shared" si="2760"/>
        <v>0</v>
      </c>
      <c r="FE1004" s="39">
        <f t="shared" si="2761"/>
        <v>0</v>
      </c>
      <c r="FF1004" s="54">
        <f t="shared" si="2762"/>
        <v>0</v>
      </c>
      <c r="FG1004" s="39">
        <f t="shared" si="2763"/>
        <v>0</v>
      </c>
      <c r="FH1004" s="39">
        <f t="shared" si="2835"/>
        <v>0</v>
      </c>
      <c r="FI1004" s="39">
        <f t="shared" si="2836"/>
        <v>0</v>
      </c>
      <c r="FJ1004" s="39">
        <f t="shared" si="2837"/>
        <v>0</v>
      </c>
      <c r="FK1004" s="39" t="e">
        <f t="shared" si="2838"/>
        <v>#DIV/0!</v>
      </c>
      <c r="FL1004" s="39" t="e">
        <f t="shared" si="2839"/>
        <v>#DIV/0!</v>
      </c>
      <c r="FM1004" s="39" t="e">
        <f t="shared" si="2840"/>
        <v>#DIV/0!</v>
      </c>
      <c r="FN1004" s="39">
        <f t="shared" si="2841"/>
        <v>1</v>
      </c>
      <c r="FO1004" s="39">
        <f t="shared" si="2764"/>
        <v>0</v>
      </c>
      <c r="FP1004" s="39">
        <f t="shared" si="2765"/>
        <v>0</v>
      </c>
      <c r="FQ1004" s="39">
        <f t="shared" si="2766"/>
        <v>0</v>
      </c>
      <c r="FR1004" s="39">
        <f t="shared" si="2842"/>
        <v>0</v>
      </c>
      <c r="FS1004" s="39">
        <f t="shared" si="2843"/>
        <v>0</v>
      </c>
      <c r="FU1004" s="39" t="e">
        <f t="shared" si="2844"/>
        <v>#DIV/0!</v>
      </c>
      <c r="FV1004" s="39" t="e">
        <f t="shared" si="2845"/>
        <v>#DIV/0!</v>
      </c>
      <c r="FW1004" s="39" t="e">
        <f t="shared" si="2846"/>
        <v>#DIV/0!</v>
      </c>
      <c r="FY1004" s="39" t="e">
        <f t="shared" si="2847"/>
        <v>#DIV/0!</v>
      </c>
      <c r="FZ1004" s="39" t="e">
        <f t="shared" si="2848"/>
        <v>#DIV/0!</v>
      </c>
      <c r="GA1004" s="39" t="e">
        <f t="shared" si="2849"/>
        <v>#DIV/0!</v>
      </c>
      <c r="GB1004" s="39" t="e">
        <f t="shared" si="2850"/>
        <v>#DIV/0!</v>
      </c>
      <c r="GC1004" s="39" t="e">
        <f t="shared" si="2851"/>
        <v>#DIV/0!</v>
      </c>
      <c r="GD1004" s="39" t="e">
        <f t="shared" si="2852"/>
        <v>#DIV/0!</v>
      </c>
      <c r="GE1004" s="39" t="e">
        <f t="shared" si="2853"/>
        <v>#DIV/0!</v>
      </c>
      <c r="GF1004" s="39" t="e">
        <f t="shared" si="2854"/>
        <v>#DIV/0!</v>
      </c>
      <c r="GG1004" s="39" t="e">
        <f t="shared" si="2855"/>
        <v>#DIV/0!</v>
      </c>
      <c r="GH1004" s="39" t="e">
        <f t="shared" si="2856"/>
        <v>#DIV/0!</v>
      </c>
      <c r="GI1004" s="39"/>
      <c r="GJ1004" s="39" t="e">
        <f t="shared" si="2857"/>
        <v>#DIV/0!</v>
      </c>
      <c r="GK1004" s="39" t="e">
        <f t="shared" si="2858"/>
        <v>#DIV/0!</v>
      </c>
      <c r="GL1004" s="39" t="e">
        <f t="shared" si="2859"/>
        <v>#DIV/0!</v>
      </c>
      <c r="GM1004" s="39" t="e">
        <f t="shared" si="2860"/>
        <v>#DIV/0!</v>
      </c>
      <c r="GN1004" s="39" t="e">
        <f t="shared" si="2861"/>
        <v>#DIV/0!</v>
      </c>
      <c r="GO1004" s="57"/>
      <c r="GP1004" s="57" t="e">
        <f t="shared" si="2862"/>
        <v>#DIV/0!</v>
      </c>
      <c r="GQ1004" s="59" t="e">
        <f t="shared" si="2863"/>
        <v>#DIV/0!</v>
      </c>
      <c r="GR1004" s="41" t="e">
        <f t="shared" si="2864"/>
        <v>#DIV/0!</v>
      </c>
      <c r="GS1004" s="57" t="e">
        <f t="shared" si="2865"/>
        <v>#DIV/0!</v>
      </c>
      <c r="GT1004" s="57" t="e">
        <f t="shared" si="2866"/>
        <v>#DIV/0!</v>
      </c>
      <c r="GU1004" s="57" t="e">
        <f t="shared" si="2867"/>
        <v>#DIV/0!</v>
      </c>
      <c r="GV1004" s="57"/>
      <c r="GW1004" s="42" t="e">
        <f t="shared" si="2868"/>
        <v>#DIV/0!</v>
      </c>
      <c r="GX1004" s="42" t="e">
        <f t="shared" si="2869"/>
        <v>#DIV/0!</v>
      </c>
      <c r="GY1004" s="42" t="e">
        <f t="shared" si="2870"/>
        <v>#DIV/0!</v>
      </c>
      <c r="GZ1004" s="57"/>
      <c r="HA1004" s="2" t="e">
        <f t="shared" si="2871"/>
        <v>#DIV/0!</v>
      </c>
      <c r="HB1004" s="2" t="e">
        <f t="shared" si="2872"/>
        <v>#DIV/0!</v>
      </c>
      <c r="HC1004" s="2" t="e">
        <f t="shared" si="2873"/>
        <v>#DIV/0!</v>
      </c>
      <c r="HD1004" s="2" t="e">
        <f t="shared" si="2874"/>
        <v>#DIV/0!</v>
      </c>
      <c r="HE1004" s="2" t="e">
        <f t="shared" si="2875"/>
        <v>#DIV/0!</v>
      </c>
      <c r="HF1004" s="2" t="e">
        <f t="shared" si="2876"/>
        <v>#DIV/0!</v>
      </c>
      <c r="HG1004" s="2" t="e">
        <f t="shared" si="2877"/>
        <v>#DIV/0!</v>
      </c>
      <c r="HH1004" s="2" t="e">
        <f t="shared" si="2878"/>
        <v>#DIV/0!</v>
      </c>
      <c r="HI1004" s="2" t="e">
        <f t="shared" si="2879"/>
        <v>#DIV/0!</v>
      </c>
      <c r="HJ1004" s="11" t="e">
        <f t="shared" si="2880"/>
        <v>#DIV/0!</v>
      </c>
      <c r="HK1004" s="60" t="e">
        <f t="shared" si="2881"/>
        <v>#DIV/0!</v>
      </c>
      <c r="HL1004" s="57"/>
      <c r="HM1004" s="57" t="e">
        <f t="shared" si="2882"/>
        <v>#DIV/0!</v>
      </c>
      <c r="HN1004" s="57" t="e">
        <f t="shared" si="2883"/>
        <v>#DIV/0!</v>
      </c>
      <c r="HO1004" s="57" t="e">
        <f t="shared" si="2884"/>
        <v>#DIV/0!</v>
      </c>
      <c r="HP1004" s="57" t="e">
        <f t="shared" si="2885"/>
        <v>#DIV/0!</v>
      </c>
      <c r="HQ1004" s="57" t="e">
        <f t="shared" si="2886"/>
        <v>#DIV/0!</v>
      </c>
      <c r="HR1004" s="57"/>
      <c r="HS1004" s="57" t="e">
        <f t="shared" si="2887"/>
        <v>#DIV/0!</v>
      </c>
      <c r="HT1004" s="57" t="e">
        <f t="shared" si="2888"/>
        <v>#DIV/0!</v>
      </c>
      <c r="HU1004" s="57" t="e">
        <f t="shared" si="2889"/>
        <v>#DIV/0!</v>
      </c>
      <c r="HV1004" s="57" t="e">
        <f t="shared" si="2890"/>
        <v>#DIV/0!</v>
      </c>
      <c r="HW1004" s="57" t="e">
        <f t="shared" si="2891"/>
        <v>#DIV/0!</v>
      </c>
      <c r="HX1004" s="57"/>
      <c r="HY1004" s="57" t="e">
        <f t="shared" si="2892"/>
        <v>#DIV/0!</v>
      </c>
      <c r="HZ1004" s="57" t="e">
        <f t="shared" si="2893"/>
        <v>#DIV/0!</v>
      </c>
      <c r="IA1004" s="57"/>
      <c r="IB1004" s="61">
        <f t="shared" si="2894"/>
        <v>0</v>
      </c>
      <c r="IC1004" s="57" t="str">
        <f t="shared" si="2895"/>
        <v/>
      </c>
      <c r="ID1004" s="42"/>
      <c r="IE1004" s="2" t="str">
        <f t="shared" si="2896"/>
        <v/>
      </c>
      <c r="IF1004" s="60" t="e">
        <f t="shared" si="2897"/>
        <v>#DIV/0!</v>
      </c>
      <c r="IG1004" s="60" t="str">
        <f t="shared" si="2898"/>
        <v/>
      </c>
      <c r="IH1004" s="60" t="str">
        <f t="shared" si="2899"/>
        <v>zinco-</v>
      </c>
      <c r="II1004" s="60" t="str">
        <f t="shared" si="2900"/>
        <v>mangano-</v>
      </c>
      <c r="IJ1004" s="60" t="e">
        <f t="shared" si="2901"/>
        <v>#DIV/0!</v>
      </c>
      <c r="IK1004" s="60" t="e">
        <f t="shared" si="2902"/>
        <v>#DIV/0!</v>
      </c>
      <c r="IL1004" s="60" t="e">
        <f t="shared" si="2903"/>
        <v>#DIV/0!</v>
      </c>
      <c r="IM1004" s="60" t="e">
        <f t="shared" si="2904"/>
        <v>#DIV/0!</v>
      </c>
      <c r="IN1004" s="60" t="str">
        <f t="shared" si="2905"/>
        <v/>
      </c>
      <c r="IO1004" s="60" t="str">
        <f t="shared" si="2906"/>
        <v/>
      </c>
      <c r="IP1004" s="57"/>
      <c r="IQ1004" s="57" t="str">
        <f t="shared" si="2907"/>
        <v>ERROR!!</v>
      </c>
    </row>
    <row r="1005" spans="24:251">
      <c r="X1005" s="29">
        <f t="shared" si="2908"/>
        <v>0</v>
      </c>
      <c r="Y1005" s="29">
        <f t="shared" si="2909"/>
        <v>0</v>
      </c>
      <c r="Z1005" s="29" t="e">
        <f t="shared" si="2910"/>
        <v>#DIV/0!</v>
      </c>
      <c r="AA1005" s="29" t="e">
        <f t="shared" si="2911"/>
        <v>#DIV/0!</v>
      </c>
      <c r="AB1005" s="29" t="e">
        <f t="shared" si="2912"/>
        <v>#DIV/0!</v>
      </c>
      <c r="AC1005" s="29" t="e">
        <f t="shared" si="2913"/>
        <v>#DIV/0!</v>
      </c>
      <c r="AF1005" s="23">
        <v>60.084299999999999</v>
      </c>
      <c r="AG1005" s="23">
        <v>79.878799999999998</v>
      </c>
      <c r="AH1005" s="23">
        <v>101.96120000000001</v>
      </c>
      <c r="AI1005" s="23">
        <v>151.99039999999999</v>
      </c>
      <c r="AJ1005" s="23">
        <v>159.69</v>
      </c>
      <c r="AK1005" s="23">
        <v>71.846400000000003</v>
      </c>
      <c r="AL1005" s="23">
        <v>70.9375</v>
      </c>
      <c r="AM1005" s="23">
        <v>40.304400000000001</v>
      </c>
      <c r="AN1005" s="23">
        <v>56.077399999999997</v>
      </c>
      <c r="AO1005" s="23">
        <v>61.978999999999999</v>
      </c>
      <c r="AP1005" s="23">
        <v>94.195999999999998</v>
      </c>
      <c r="AQ1005" s="23">
        <v>18.998000000000001</v>
      </c>
      <c r="AR1005" s="23">
        <v>35.450000000000003</v>
      </c>
      <c r="AS1005" s="23">
        <v>29.88</v>
      </c>
      <c r="AT1005" s="23">
        <v>74.691999999999993</v>
      </c>
      <c r="AU1005" s="23">
        <v>81.39</v>
      </c>
      <c r="AX1005" s="54">
        <f t="shared" si="2768"/>
        <v>0</v>
      </c>
      <c r="AY1005" s="54">
        <f t="shared" si="2769"/>
        <v>0</v>
      </c>
      <c r="AZ1005" s="54">
        <f t="shared" si="2770"/>
        <v>0</v>
      </c>
      <c r="BA1005" s="54">
        <f t="shared" si="2771"/>
        <v>0</v>
      </c>
      <c r="BB1005" s="54">
        <f t="shared" si="2772"/>
        <v>0</v>
      </c>
      <c r="BC1005" s="54">
        <f t="shared" si="2773"/>
        <v>0</v>
      </c>
      <c r="BD1005" s="54">
        <f t="shared" si="2774"/>
        <v>0</v>
      </c>
      <c r="BE1005" s="54">
        <f t="shared" si="2775"/>
        <v>0</v>
      </c>
      <c r="BF1005" s="54">
        <f t="shared" si="2776"/>
        <v>0</v>
      </c>
      <c r="BG1005" s="54">
        <f t="shared" si="2777"/>
        <v>0</v>
      </c>
      <c r="BH1005" s="54">
        <f t="shared" si="2778"/>
        <v>0</v>
      </c>
      <c r="BI1005" s="54">
        <f t="shared" si="2779"/>
        <v>0</v>
      </c>
      <c r="BJ1005" s="54">
        <f t="shared" si="2780"/>
        <v>0</v>
      </c>
      <c r="BK1005" s="54">
        <f t="shared" si="2781"/>
        <v>0</v>
      </c>
      <c r="BL1005" s="54">
        <f t="shared" si="2782"/>
        <v>0</v>
      </c>
      <c r="BM1005" s="42"/>
      <c r="BO1005" s="54">
        <f>'Norm-coeff'!$C$2+$AX1005*'Norm-coeff'!$D$2+$AY1005*'Norm-coeff'!$E$2+$AZ1005*'Norm-coeff'!$F$2+$BA1005*'Norm-coeff'!$G$2+$BB1005*'Norm-coeff'!$H$2+$BC1005*'Norm-coeff'!$I$2+$BD1005*'Norm-coeff'!$J$2+$BE1005*'Norm-coeff'!$K$2+$BF1005*'Norm-coeff'!$L$2+$BG1005*'Norm-coeff'!$M$2+$BH1005*'Norm-coeff'!$N$2+$BI1005*'Norm-coeff'!$O$2</f>
        <v>5.4045421474420303</v>
      </c>
      <c r="BP1005" s="54">
        <f>'Norm-coeff'!$C$3+$AX1005*'Norm-coeff'!$D$3+$AY1005*'Norm-coeff'!$E$3+$AZ1005*'Norm-coeff'!$F$3+$BA1005*'Norm-coeff'!$G$3+$BB1005*'Norm-coeff'!$H$3+$BC1005*'Norm-coeff'!$I$3+$BD1005*'Norm-coeff'!$J$3+$BE1005*'Norm-coeff'!$K$3+$BF1005*'Norm-coeff'!$L$3+$BG1005*'Norm-coeff'!$M$3+$BH1005*'Norm-coeff'!$N$3+$BI1005*'Norm-coeff'!$O$3</f>
        <v>3.15319116612705</v>
      </c>
      <c r="BQ1005" s="54">
        <f>'Norm-coeff'!$C$4+$AX1005*'Norm-coeff'!$D$4+$AY1005*'Norm-coeff'!$E$4+$AZ1005*'Norm-coeff'!$F$4+$BA1005*'Norm-coeff'!$G$4+$BB1005*'Norm-coeff'!$H$4+$BC1005*'Norm-coeff'!$I$4+$BD1005*'Norm-coeff'!$J$4+$BE1005*'Norm-coeff'!$K$4+$BF1005*'Norm-coeff'!$L$4+$BG1005*'Norm-coeff'!$M$4+$BH1005*'Norm-coeff'!$N$4+$BI1005*'Norm-coeff'!$O$4</f>
        <v>1.42115649462768</v>
      </c>
      <c r="BR1005" s="54">
        <f>'Norm-coeff'!$C$5+$AX1005*'Norm-coeff'!$D$5+$AY1005*'Norm-coeff'!$E$5+$AZ1005*'Norm-coeff'!$F$5+$BA1005*'Norm-coeff'!$G$5+$BB1005*'Norm-coeff'!$H$5+$BC1005*'Norm-coeff'!$I$5+$BD1005*'Norm-coeff'!$J$5+$BE1005*'Norm-coeff'!$K$5+$BF1005*'Norm-coeff'!$L$5+$BG1005*'Norm-coeff'!$M$5+$BH1005*'Norm-coeff'!$N$5+$BI1005*'Norm-coeff'!$O$5</f>
        <v>1.0553329241296201</v>
      </c>
      <c r="BS1005" s="54">
        <f>'Norm-coeff'!$C$6+$AX1005*'Norm-coeff'!$D$6+$AY1005*'Norm-coeff'!$E$6+$AZ1005*'Norm-coeff'!$F$6+$BA1005*'Norm-coeff'!$G$6+$BB1005*'Norm-coeff'!$H$6+$BC1005*'Norm-coeff'!$I$6+$BD1005*'Norm-coeff'!$J$6+$BE1005*'Norm-coeff'!$K$6+$BF1005*'Norm-coeff'!$L$6+$BG1005*'Norm-coeff'!$M$6+$BH1005*'Norm-coeff'!$N$6+$BI1005*'Norm-coeff'!$O$6</f>
        <v>-1.48700885495103E-2</v>
      </c>
      <c r="BT1005" s="54">
        <f>'Norm-coeff'!$C$7+$AX1005*'Norm-coeff'!$D$7+$AY1005*'Norm-coeff'!$E$7+$AZ1005*'Norm-coeff'!$F$7+$BA1005*'Norm-coeff'!$G$7+$BB1005*'Norm-coeff'!$H$7+$BC1005*'Norm-coeff'!$I$7+$BD1005*'Norm-coeff'!$J$7+$BE1005*'Norm-coeff'!$K$7+$BF1005*'Norm-coeff'!$L$7+$BG1005*'Norm-coeff'!$M$7+$BH1005*'Norm-coeff'!$N$7+$BI1005*'Norm-coeff'!$O$7</f>
        <v>2.0907583608832998</v>
      </c>
      <c r="BU1005" s="54">
        <f>'Norm-coeff'!$C$8+$AX1005*'Norm-coeff'!$D$8+$AY1005*'Norm-coeff'!$E$8+$AZ1005*'Norm-coeff'!$F$8+$BA1005*'Norm-coeff'!$G$8+$BB1005*'Norm-coeff'!$H$8+$BC1005*'Norm-coeff'!$I$8+$BD1005*'Norm-coeff'!$J$8+$BE1005*'Norm-coeff'!$K$8+$BF1005*'Norm-coeff'!$L$8+$BG1005*'Norm-coeff'!$M$8+$BH1005*'Norm-coeff'!$N$8+$BI1005*'Norm-coeff'!$O$8</f>
        <v>0.65894159836244504</v>
      </c>
      <c r="BV1005" s="54">
        <f>'Norm-coeff'!$C$9+$AX1005*'Norm-coeff'!$D$9+$AY1005*'Norm-coeff'!$E$9+$AZ1005*'Norm-coeff'!$F$9+$BA1005*'Norm-coeff'!$G$9+$BB1005*'Norm-coeff'!$H$9+$BC1005*'Norm-coeff'!$I$9+$BD1005*'Norm-coeff'!$J$9+$BE1005*'Norm-coeff'!$K$9+$BF1005*'Norm-coeff'!$L$9+$BG1005*'Norm-coeff'!$M$9+$BH1005*'Norm-coeff'!$N$9+$BI1005*'Norm-coeff'!$O$9</f>
        <v>1.48961085014701</v>
      </c>
      <c r="BW1005" s="54">
        <f>'Norm-coeff'!$C$10+$AX1005*'Norm-coeff'!$D$10+$AY1005*'Norm-coeff'!$E$10+$AZ1005*'Norm-coeff'!$F$10+$BA1005*'Norm-coeff'!$G$10+$BB1005*'Norm-coeff'!$H$10+$BC1005*'Norm-coeff'!$I$10+$BD1005*'Norm-coeff'!$J$10+$BE1005*'Norm-coeff'!$K$10+$BF1005*'Norm-coeff'!$L$10+$BG1005*'Norm-coeff'!$M$10+$BH1005*'Norm-coeff'!$N$10+$BI1005*'Norm-coeff'!$O$10</f>
        <v>1.42058735749591</v>
      </c>
      <c r="BX1005" s="54">
        <f>'Norm-coeff'!$C$11+$AX1005*'Norm-coeff'!$D$11+$AY1005*'Norm-coeff'!$E$11+$AZ1005*'Norm-coeff'!$F$11+$BA1005*'Norm-coeff'!$G$11+$BB1005*'Norm-coeff'!$H$11+$BC1005*'Norm-coeff'!$I$11+$BD1005*'Norm-coeff'!$J$11+$BE1005*'Norm-coeff'!$K$11+$BF1005*'Norm-coeff'!$L$11+$BG1005*'Norm-coeff'!$M$11+$BH1005*'Norm-coeff'!$N$11+$BI1005*'Norm-coeff'!$O$11</f>
        <v>0.221233014421479</v>
      </c>
      <c r="BY1005" s="54">
        <f>'Norm-coeff'!$C$12+$AX1005*'Norm-coeff'!$D$12+$AY1005*'Norm-coeff'!$E$12+$AZ1005*'Norm-coeff'!$F$12+$BA1005*'Norm-coeff'!$G$12+$BB1005*'Norm-coeff'!$H$12+$BC1005*'Norm-coeff'!$I$12+$BD1005*'Norm-coeff'!$J$12+$BE1005*'Norm-coeff'!$K$12+$BF1005*'Norm-coeff'!$L$12+$BG1005*'Norm-coeff'!$M$12+$BH1005*'Norm-coeff'!$N$12+$BI1005*'Norm-coeff'!$O$12</f>
        <v>0.283527502056037</v>
      </c>
      <c r="BZ1005" s="54">
        <f>'Norm-coeff'!$C$13+$AX1005*'Norm-coeff'!$D$13+$AY1005*'Norm-coeff'!$E$13+$AZ1005*'Norm-coeff'!$F$13+$BA1005*'Norm-coeff'!$G$13+$BB1005*'Norm-coeff'!$H$13+$BC1005*'Norm-coeff'!$I$13+$BD1005*'Norm-coeff'!$J$13+$BE1005*'Norm-coeff'!$K$13+$BF1005*'Norm-coeff'!$L$13+$BG1005*'Norm-coeff'!$M$13+$BH1005*'Norm-coeff'!$N$13+$BI1005*'Norm-coeff'!$O$13</f>
        <v>-4.1864930554451202E-2</v>
      </c>
      <c r="CA1005" s="54">
        <f>'Norm-coeff'!$C$14+$AX1005*'Norm-coeff'!$D$14+$AY1005*'Norm-coeff'!$E$14+$AZ1005*'Norm-coeff'!$F$14+$BA1005*'Norm-coeff'!$G$14+$BB1005*'Norm-coeff'!$H$14+$BC1005*'Norm-coeff'!$I$14+$BD1005*'Norm-coeff'!$J$14+$BE1005*'Norm-coeff'!$K$14+$BF1005*'Norm-coeff'!$L$14+$BG1005*'Norm-coeff'!$M$14+$BH1005*'Norm-coeff'!$N$14+$BI1005*'Norm-coeff'!$O$14</f>
        <v>4.2526983164477103</v>
      </c>
      <c r="CC1005" s="54">
        <f t="shared" si="2783"/>
        <v>0</v>
      </c>
      <c r="CG1005" s="54">
        <f t="shared" si="2784"/>
        <v>0</v>
      </c>
      <c r="CH1005" s="54">
        <f t="shared" si="2767"/>
        <v>0</v>
      </c>
      <c r="CI1005" s="54">
        <f t="shared" si="2785"/>
        <v>0</v>
      </c>
      <c r="CJ1005" s="56">
        <f t="shared" si="2786"/>
        <v>0</v>
      </c>
      <c r="CK1005" s="54">
        <f t="shared" si="2787"/>
        <v>0</v>
      </c>
      <c r="CL1005" s="54">
        <f t="shared" si="2788"/>
        <v>0</v>
      </c>
      <c r="CM1005" s="54">
        <f t="shared" si="2789"/>
        <v>0</v>
      </c>
      <c r="CN1005" s="54">
        <f t="shared" si="2790"/>
        <v>0</v>
      </c>
      <c r="CO1005" s="54">
        <f t="shared" si="2791"/>
        <v>0</v>
      </c>
      <c r="CP1005" s="54">
        <f t="shared" si="2792"/>
        <v>0</v>
      </c>
      <c r="CQ1005" s="54">
        <f t="shared" si="2793"/>
        <v>0</v>
      </c>
      <c r="CR1005" s="54">
        <f t="shared" si="2794"/>
        <v>0</v>
      </c>
      <c r="CS1005" s="54">
        <f t="shared" si="2795"/>
        <v>0</v>
      </c>
      <c r="CU1005" s="54">
        <f t="shared" si="2796"/>
        <v>0</v>
      </c>
      <c r="CV1005" s="54">
        <f t="shared" si="2797"/>
        <v>0</v>
      </c>
      <c r="CW1005" s="54">
        <f t="shared" si="2798"/>
        <v>0</v>
      </c>
      <c r="CX1005" s="54">
        <f t="shared" si="2799"/>
        <v>0</v>
      </c>
      <c r="CZ1005" s="54">
        <f t="shared" si="2800"/>
        <v>0</v>
      </c>
      <c r="DA1005" s="54">
        <f t="shared" si="2801"/>
        <v>0</v>
      </c>
      <c r="DB1005" s="54">
        <f t="shared" si="2802"/>
        <v>0</v>
      </c>
      <c r="DC1005" s="54">
        <f t="shared" si="2803"/>
        <v>0</v>
      </c>
      <c r="DD1005" s="54">
        <f t="shared" si="2804"/>
        <v>0</v>
      </c>
      <c r="DE1005" s="54">
        <f t="shared" si="2805"/>
        <v>0</v>
      </c>
      <c r="DF1005" s="54">
        <f t="shared" si="2806"/>
        <v>0</v>
      </c>
      <c r="DG1005" s="54">
        <f t="shared" si="2807"/>
        <v>2</v>
      </c>
      <c r="DH1005" s="71">
        <f t="shared" si="2808"/>
        <v>0</v>
      </c>
      <c r="DI1005" s="71">
        <f t="shared" si="2809"/>
        <v>0</v>
      </c>
      <c r="DJ1005" s="54">
        <f t="shared" si="2810"/>
        <v>0</v>
      </c>
      <c r="DK1005" s="54">
        <f t="shared" si="2811"/>
        <v>2</v>
      </c>
      <c r="DL1005" s="4">
        <f t="shared" si="2741"/>
        <v>0</v>
      </c>
      <c r="DM1005" s="3">
        <f t="shared" si="2812"/>
        <v>0</v>
      </c>
      <c r="DN1005" s="3">
        <f t="shared" si="2813"/>
        <v>0</v>
      </c>
      <c r="DO1005" s="4" t="e">
        <f t="shared" si="2814"/>
        <v>#DIV/0!</v>
      </c>
      <c r="DP1005" s="57"/>
      <c r="DQ1005" s="57"/>
      <c r="DR1005" s="56">
        <f t="shared" si="2742"/>
        <v>2</v>
      </c>
      <c r="DS1005" s="56">
        <f t="shared" si="2743"/>
        <v>0</v>
      </c>
      <c r="DT1005" s="38">
        <f t="shared" si="2744"/>
        <v>0</v>
      </c>
      <c r="DU1005" s="38">
        <f t="shared" si="2815"/>
        <v>2</v>
      </c>
      <c r="DV1005" s="38">
        <f t="shared" si="2745"/>
        <v>0</v>
      </c>
      <c r="DW1005" s="39">
        <f t="shared" si="2746"/>
        <v>0</v>
      </c>
      <c r="DX1005" s="39">
        <f t="shared" si="2747"/>
        <v>0</v>
      </c>
      <c r="DY1005" s="39">
        <f t="shared" si="2748"/>
        <v>0</v>
      </c>
      <c r="DZ1005" s="39">
        <f t="shared" si="2749"/>
        <v>0</v>
      </c>
      <c r="EA1005" s="39">
        <f t="shared" si="2750"/>
        <v>0</v>
      </c>
      <c r="EB1005" s="37" t="e">
        <f t="shared" si="2816"/>
        <v>#DIV/0!</v>
      </c>
      <c r="EC1005" s="37" t="e">
        <f t="shared" si="2817"/>
        <v>#DIV/0!</v>
      </c>
      <c r="ED1005" s="37" t="e">
        <f t="shared" si="2818"/>
        <v>#DIV/0!</v>
      </c>
      <c r="EE1005" s="37" t="e">
        <f t="shared" si="2819"/>
        <v>#DIV/0!</v>
      </c>
      <c r="EF1005" s="39" t="e">
        <f t="shared" si="2820"/>
        <v>#DIV/0!</v>
      </c>
      <c r="EG1005" s="37" t="e">
        <f t="shared" si="2821"/>
        <v>#DIV/0!</v>
      </c>
      <c r="EH1005" s="37" t="e">
        <f t="shared" si="2822"/>
        <v>#DIV/0!</v>
      </c>
      <c r="EI1005" s="11" t="b">
        <f t="shared" si="2823"/>
        <v>1</v>
      </c>
      <c r="EJ1005" s="11" t="b">
        <f t="shared" si="2824"/>
        <v>0</v>
      </c>
      <c r="EK1005" s="39" t="e">
        <f t="shared" si="2825"/>
        <v>#DIV/0!</v>
      </c>
      <c r="EL1005" s="39" t="e">
        <f t="shared" si="2826"/>
        <v>#DIV/0!</v>
      </c>
      <c r="EM1005" s="39" t="e">
        <f t="shared" si="2827"/>
        <v>#DIV/0!</v>
      </c>
      <c r="EN1005" s="39" t="e">
        <f t="shared" si="2828"/>
        <v>#DIV/0!</v>
      </c>
      <c r="EO1005" s="39" t="e">
        <f t="shared" si="2829"/>
        <v>#DIV/0!</v>
      </c>
      <c r="EP1005" s="39" t="e">
        <f t="shared" si="2830"/>
        <v>#DIV/0!</v>
      </c>
      <c r="EQ1005" s="39" t="e">
        <f t="shared" si="2831"/>
        <v>#DIV/0!</v>
      </c>
      <c r="ER1005" s="39" t="e">
        <f t="shared" si="2832"/>
        <v>#DIV/0!</v>
      </c>
      <c r="ES1005" s="58" t="str">
        <f t="shared" si="2833"/>
        <v>(OH,F,Cl)-dominate amphibole</v>
      </c>
      <c r="ET1005" s="58" t="e">
        <f t="shared" si="2834"/>
        <v>#N/A</v>
      </c>
      <c r="EU1005" s="56">
        <f t="shared" si="2751"/>
        <v>0</v>
      </c>
      <c r="EV1005" s="56">
        <f t="shared" si="2752"/>
        <v>0</v>
      </c>
      <c r="EW1005" s="56">
        <f t="shared" si="2753"/>
        <v>0</v>
      </c>
      <c r="EX1005" s="56">
        <f t="shared" si="2754"/>
        <v>0</v>
      </c>
      <c r="EY1005" s="56">
        <f t="shared" si="2755"/>
        <v>0</v>
      </c>
      <c r="EZ1005" s="56">
        <f t="shared" si="2756"/>
        <v>0</v>
      </c>
      <c r="FA1005" s="39">
        <f t="shared" si="2757"/>
        <v>0</v>
      </c>
      <c r="FB1005" s="39">
        <f t="shared" si="2758"/>
        <v>0</v>
      </c>
      <c r="FC1005" s="54">
        <f t="shared" si="2759"/>
        <v>0</v>
      </c>
      <c r="FD1005" s="54">
        <f t="shared" si="2760"/>
        <v>0</v>
      </c>
      <c r="FE1005" s="39">
        <f t="shared" si="2761"/>
        <v>0</v>
      </c>
      <c r="FF1005" s="54">
        <f t="shared" si="2762"/>
        <v>0</v>
      </c>
      <c r="FG1005" s="39">
        <f t="shared" si="2763"/>
        <v>0</v>
      </c>
      <c r="FH1005" s="39">
        <f t="shared" si="2835"/>
        <v>0</v>
      </c>
      <c r="FI1005" s="39">
        <f t="shared" si="2836"/>
        <v>0</v>
      </c>
      <c r="FJ1005" s="39">
        <f t="shared" si="2837"/>
        <v>0</v>
      </c>
      <c r="FK1005" s="39" t="e">
        <f t="shared" si="2838"/>
        <v>#DIV/0!</v>
      </c>
      <c r="FL1005" s="39" t="e">
        <f t="shared" si="2839"/>
        <v>#DIV/0!</v>
      </c>
      <c r="FM1005" s="39" t="e">
        <f t="shared" si="2840"/>
        <v>#DIV/0!</v>
      </c>
      <c r="FN1005" s="39">
        <f t="shared" si="2841"/>
        <v>1</v>
      </c>
      <c r="FO1005" s="39">
        <f t="shared" si="2764"/>
        <v>0</v>
      </c>
      <c r="FP1005" s="39">
        <f t="shared" si="2765"/>
        <v>0</v>
      </c>
      <c r="FQ1005" s="39">
        <f t="shared" si="2766"/>
        <v>0</v>
      </c>
      <c r="FR1005" s="39">
        <f t="shared" si="2842"/>
        <v>0</v>
      </c>
      <c r="FS1005" s="39">
        <f t="shared" si="2843"/>
        <v>0</v>
      </c>
      <c r="FU1005" s="39" t="e">
        <f t="shared" si="2844"/>
        <v>#DIV/0!</v>
      </c>
      <c r="FV1005" s="39" t="e">
        <f t="shared" si="2845"/>
        <v>#DIV/0!</v>
      </c>
      <c r="FW1005" s="39" t="e">
        <f t="shared" si="2846"/>
        <v>#DIV/0!</v>
      </c>
      <c r="FY1005" s="39" t="e">
        <f t="shared" si="2847"/>
        <v>#DIV/0!</v>
      </c>
      <c r="FZ1005" s="39" t="e">
        <f t="shared" si="2848"/>
        <v>#DIV/0!</v>
      </c>
      <c r="GA1005" s="39" t="e">
        <f t="shared" si="2849"/>
        <v>#DIV/0!</v>
      </c>
      <c r="GB1005" s="39" t="e">
        <f t="shared" si="2850"/>
        <v>#DIV/0!</v>
      </c>
      <c r="GC1005" s="39" t="e">
        <f t="shared" si="2851"/>
        <v>#DIV/0!</v>
      </c>
      <c r="GD1005" s="39" t="e">
        <f t="shared" si="2852"/>
        <v>#DIV/0!</v>
      </c>
      <c r="GE1005" s="39" t="e">
        <f t="shared" si="2853"/>
        <v>#DIV/0!</v>
      </c>
      <c r="GF1005" s="39" t="e">
        <f t="shared" si="2854"/>
        <v>#DIV/0!</v>
      </c>
      <c r="GG1005" s="39" t="e">
        <f t="shared" si="2855"/>
        <v>#DIV/0!</v>
      </c>
      <c r="GH1005" s="39" t="e">
        <f t="shared" si="2856"/>
        <v>#DIV/0!</v>
      </c>
      <c r="GI1005" s="39"/>
      <c r="GJ1005" s="39" t="e">
        <f t="shared" si="2857"/>
        <v>#DIV/0!</v>
      </c>
      <c r="GK1005" s="39" t="e">
        <f t="shared" si="2858"/>
        <v>#DIV/0!</v>
      </c>
      <c r="GL1005" s="39" t="e">
        <f t="shared" si="2859"/>
        <v>#DIV/0!</v>
      </c>
      <c r="GM1005" s="39" t="e">
        <f t="shared" si="2860"/>
        <v>#DIV/0!</v>
      </c>
      <c r="GN1005" s="39" t="e">
        <f t="shared" si="2861"/>
        <v>#DIV/0!</v>
      </c>
      <c r="GO1005" s="57"/>
      <c r="GP1005" s="57" t="e">
        <f t="shared" si="2862"/>
        <v>#DIV/0!</v>
      </c>
      <c r="GQ1005" s="59" t="e">
        <f t="shared" si="2863"/>
        <v>#DIV/0!</v>
      </c>
      <c r="GR1005" s="41" t="e">
        <f t="shared" si="2864"/>
        <v>#DIV/0!</v>
      </c>
      <c r="GS1005" s="57" t="e">
        <f t="shared" si="2865"/>
        <v>#DIV/0!</v>
      </c>
      <c r="GT1005" s="57" t="e">
        <f t="shared" si="2866"/>
        <v>#DIV/0!</v>
      </c>
      <c r="GU1005" s="57" t="e">
        <f t="shared" si="2867"/>
        <v>#DIV/0!</v>
      </c>
      <c r="GV1005" s="57"/>
      <c r="GW1005" s="42" t="e">
        <f t="shared" si="2868"/>
        <v>#DIV/0!</v>
      </c>
      <c r="GX1005" s="42" t="e">
        <f t="shared" si="2869"/>
        <v>#DIV/0!</v>
      </c>
      <c r="GY1005" s="42" t="e">
        <f t="shared" si="2870"/>
        <v>#DIV/0!</v>
      </c>
      <c r="GZ1005" s="57"/>
      <c r="HA1005" s="2" t="e">
        <f t="shared" si="2871"/>
        <v>#DIV/0!</v>
      </c>
      <c r="HB1005" s="2" t="e">
        <f t="shared" si="2872"/>
        <v>#DIV/0!</v>
      </c>
      <c r="HC1005" s="2" t="e">
        <f t="shared" si="2873"/>
        <v>#DIV/0!</v>
      </c>
      <c r="HD1005" s="2" t="e">
        <f t="shared" si="2874"/>
        <v>#DIV/0!</v>
      </c>
      <c r="HE1005" s="2" t="e">
        <f t="shared" si="2875"/>
        <v>#DIV/0!</v>
      </c>
      <c r="HF1005" s="2" t="e">
        <f t="shared" si="2876"/>
        <v>#DIV/0!</v>
      </c>
      <c r="HG1005" s="2" t="e">
        <f t="shared" si="2877"/>
        <v>#DIV/0!</v>
      </c>
      <c r="HH1005" s="2" t="e">
        <f t="shared" si="2878"/>
        <v>#DIV/0!</v>
      </c>
      <c r="HI1005" s="2" t="e">
        <f t="shared" si="2879"/>
        <v>#DIV/0!</v>
      </c>
      <c r="HJ1005" s="11" t="e">
        <f t="shared" si="2880"/>
        <v>#DIV/0!</v>
      </c>
      <c r="HK1005" s="60" t="e">
        <f t="shared" si="2881"/>
        <v>#DIV/0!</v>
      </c>
      <c r="HL1005" s="57"/>
      <c r="HM1005" s="57" t="e">
        <f t="shared" si="2882"/>
        <v>#DIV/0!</v>
      </c>
      <c r="HN1005" s="57" t="e">
        <f t="shared" si="2883"/>
        <v>#DIV/0!</v>
      </c>
      <c r="HO1005" s="57" t="e">
        <f t="shared" si="2884"/>
        <v>#DIV/0!</v>
      </c>
      <c r="HP1005" s="57" t="e">
        <f t="shared" si="2885"/>
        <v>#DIV/0!</v>
      </c>
      <c r="HQ1005" s="57" t="e">
        <f t="shared" si="2886"/>
        <v>#DIV/0!</v>
      </c>
      <c r="HR1005" s="57"/>
      <c r="HS1005" s="57" t="e">
        <f t="shared" si="2887"/>
        <v>#DIV/0!</v>
      </c>
      <c r="HT1005" s="57" t="e">
        <f t="shared" si="2888"/>
        <v>#DIV/0!</v>
      </c>
      <c r="HU1005" s="57" t="e">
        <f t="shared" si="2889"/>
        <v>#DIV/0!</v>
      </c>
      <c r="HV1005" s="57" t="e">
        <f t="shared" si="2890"/>
        <v>#DIV/0!</v>
      </c>
      <c r="HW1005" s="57" t="e">
        <f t="shared" si="2891"/>
        <v>#DIV/0!</v>
      </c>
      <c r="HX1005" s="57"/>
      <c r="HY1005" s="57" t="e">
        <f t="shared" si="2892"/>
        <v>#DIV/0!</v>
      </c>
      <c r="HZ1005" s="57" t="e">
        <f t="shared" si="2893"/>
        <v>#DIV/0!</v>
      </c>
      <c r="IA1005" s="57"/>
      <c r="IB1005" s="61">
        <f t="shared" si="2894"/>
        <v>0</v>
      </c>
      <c r="IC1005" s="57" t="str">
        <f t="shared" si="2895"/>
        <v/>
      </c>
      <c r="ID1005" s="42"/>
      <c r="IE1005" s="2" t="str">
        <f t="shared" si="2896"/>
        <v/>
      </c>
      <c r="IF1005" s="60" t="e">
        <f t="shared" si="2897"/>
        <v>#DIV/0!</v>
      </c>
      <c r="IG1005" s="60" t="str">
        <f t="shared" si="2898"/>
        <v/>
      </c>
      <c r="IH1005" s="60" t="str">
        <f t="shared" si="2899"/>
        <v>zinco-</v>
      </c>
      <c r="II1005" s="60" t="str">
        <f t="shared" si="2900"/>
        <v>mangano-</v>
      </c>
      <c r="IJ1005" s="60" t="e">
        <f t="shared" si="2901"/>
        <v>#DIV/0!</v>
      </c>
      <c r="IK1005" s="60" t="e">
        <f t="shared" si="2902"/>
        <v>#DIV/0!</v>
      </c>
      <c r="IL1005" s="60" t="e">
        <f t="shared" si="2903"/>
        <v>#DIV/0!</v>
      </c>
      <c r="IM1005" s="60" t="e">
        <f t="shared" si="2904"/>
        <v>#DIV/0!</v>
      </c>
      <c r="IN1005" s="60" t="str">
        <f t="shared" si="2905"/>
        <v/>
      </c>
      <c r="IO1005" s="60" t="str">
        <f t="shared" si="2906"/>
        <v/>
      </c>
      <c r="IP1005" s="57"/>
      <c r="IQ1005" s="57" t="str">
        <f t="shared" si="2907"/>
        <v>ERROR!!</v>
      </c>
    </row>
    <row r="1006" spans="24:251">
      <c r="X1006" s="29">
        <f t="shared" si="2908"/>
        <v>0</v>
      </c>
      <c r="Y1006" s="29">
        <f t="shared" si="2909"/>
        <v>0</v>
      </c>
      <c r="Z1006" s="29" t="e">
        <f t="shared" si="2910"/>
        <v>#DIV/0!</v>
      </c>
      <c r="AA1006" s="29" t="e">
        <f t="shared" si="2911"/>
        <v>#DIV/0!</v>
      </c>
      <c r="AB1006" s="29" t="e">
        <f t="shared" si="2912"/>
        <v>#DIV/0!</v>
      </c>
      <c r="AC1006" s="29" t="e">
        <f t="shared" si="2913"/>
        <v>#DIV/0!</v>
      </c>
      <c r="AF1006" s="23">
        <v>60.084299999999999</v>
      </c>
      <c r="AG1006" s="23">
        <v>79.878799999999998</v>
      </c>
      <c r="AH1006" s="23">
        <v>101.96120000000001</v>
      </c>
      <c r="AI1006" s="23">
        <v>151.99039999999999</v>
      </c>
      <c r="AJ1006" s="23">
        <v>159.69</v>
      </c>
      <c r="AK1006" s="23">
        <v>71.846400000000003</v>
      </c>
      <c r="AL1006" s="23">
        <v>70.9375</v>
      </c>
      <c r="AM1006" s="23">
        <v>40.304400000000001</v>
      </c>
      <c r="AN1006" s="23">
        <v>56.077399999999997</v>
      </c>
      <c r="AO1006" s="23">
        <v>61.978999999999999</v>
      </c>
      <c r="AP1006" s="23">
        <v>94.195999999999998</v>
      </c>
      <c r="AQ1006" s="23">
        <v>18.998000000000001</v>
      </c>
      <c r="AR1006" s="23">
        <v>35.450000000000003</v>
      </c>
      <c r="AS1006" s="23">
        <v>29.88</v>
      </c>
      <c r="AT1006" s="23">
        <v>74.691999999999993</v>
      </c>
      <c r="AU1006" s="23">
        <v>81.39</v>
      </c>
      <c r="AX1006" s="54">
        <f t="shared" si="2768"/>
        <v>0</v>
      </c>
      <c r="AY1006" s="54">
        <f t="shared" si="2769"/>
        <v>0</v>
      </c>
      <c r="AZ1006" s="54">
        <f t="shared" si="2770"/>
        <v>0</v>
      </c>
      <c r="BA1006" s="54">
        <f t="shared" si="2771"/>
        <v>0</v>
      </c>
      <c r="BB1006" s="54">
        <f t="shared" si="2772"/>
        <v>0</v>
      </c>
      <c r="BC1006" s="54">
        <f t="shared" si="2773"/>
        <v>0</v>
      </c>
      <c r="BD1006" s="54">
        <f t="shared" si="2774"/>
        <v>0</v>
      </c>
      <c r="BE1006" s="54">
        <f t="shared" si="2775"/>
        <v>0</v>
      </c>
      <c r="BF1006" s="54">
        <f t="shared" si="2776"/>
        <v>0</v>
      </c>
      <c r="BG1006" s="54">
        <f t="shared" si="2777"/>
        <v>0</v>
      </c>
      <c r="BH1006" s="54">
        <f t="shared" si="2778"/>
        <v>0</v>
      </c>
      <c r="BI1006" s="54">
        <f t="shared" si="2779"/>
        <v>0</v>
      </c>
      <c r="BJ1006" s="54">
        <f t="shared" si="2780"/>
        <v>0</v>
      </c>
      <c r="BK1006" s="54">
        <f t="shared" si="2781"/>
        <v>0</v>
      </c>
      <c r="BL1006" s="54">
        <f t="shared" si="2782"/>
        <v>0</v>
      </c>
      <c r="BM1006" s="42"/>
      <c r="BO1006" s="54">
        <f>'Norm-coeff'!$C$2+$AX1006*'Norm-coeff'!$D$2+$AY1006*'Norm-coeff'!$E$2+$AZ1006*'Norm-coeff'!$F$2+$BA1006*'Norm-coeff'!$G$2+$BB1006*'Norm-coeff'!$H$2+$BC1006*'Norm-coeff'!$I$2+$BD1006*'Norm-coeff'!$J$2+$BE1006*'Norm-coeff'!$K$2+$BF1006*'Norm-coeff'!$L$2+$BG1006*'Norm-coeff'!$M$2+$BH1006*'Norm-coeff'!$N$2+$BI1006*'Norm-coeff'!$O$2</f>
        <v>5.4045421474420303</v>
      </c>
      <c r="BP1006" s="54">
        <f>'Norm-coeff'!$C$3+$AX1006*'Norm-coeff'!$D$3+$AY1006*'Norm-coeff'!$E$3+$AZ1006*'Norm-coeff'!$F$3+$BA1006*'Norm-coeff'!$G$3+$BB1006*'Norm-coeff'!$H$3+$BC1006*'Norm-coeff'!$I$3+$BD1006*'Norm-coeff'!$J$3+$BE1006*'Norm-coeff'!$K$3+$BF1006*'Norm-coeff'!$L$3+$BG1006*'Norm-coeff'!$M$3+$BH1006*'Norm-coeff'!$N$3+$BI1006*'Norm-coeff'!$O$3</f>
        <v>3.15319116612705</v>
      </c>
      <c r="BQ1006" s="54">
        <f>'Norm-coeff'!$C$4+$AX1006*'Norm-coeff'!$D$4+$AY1006*'Norm-coeff'!$E$4+$AZ1006*'Norm-coeff'!$F$4+$BA1006*'Norm-coeff'!$G$4+$BB1006*'Norm-coeff'!$H$4+$BC1006*'Norm-coeff'!$I$4+$BD1006*'Norm-coeff'!$J$4+$BE1006*'Norm-coeff'!$K$4+$BF1006*'Norm-coeff'!$L$4+$BG1006*'Norm-coeff'!$M$4+$BH1006*'Norm-coeff'!$N$4+$BI1006*'Norm-coeff'!$O$4</f>
        <v>1.42115649462768</v>
      </c>
      <c r="BR1006" s="54">
        <f>'Norm-coeff'!$C$5+$AX1006*'Norm-coeff'!$D$5+$AY1006*'Norm-coeff'!$E$5+$AZ1006*'Norm-coeff'!$F$5+$BA1006*'Norm-coeff'!$G$5+$BB1006*'Norm-coeff'!$H$5+$BC1006*'Norm-coeff'!$I$5+$BD1006*'Norm-coeff'!$J$5+$BE1006*'Norm-coeff'!$K$5+$BF1006*'Norm-coeff'!$L$5+$BG1006*'Norm-coeff'!$M$5+$BH1006*'Norm-coeff'!$N$5+$BI1006*'Norm-coeff'!$O$5</f>
        <v>1.0553329241296201</v>
      </c>
      <c r="BS1006" s="54">
        <f>'Norm-coeff'!$C$6+$AX1006*'Norm-coeff'!$D$6+$AY1006*'Norm-coeff'!$E$6+$AZ1006*'Norm-coeff'!$F$6+$BA1006*'Norm-coeff'!$G$6+$BB1006*'Norm-coeff'!$H$6+$BC1006*'Norm-coeff'!$I$6+$BD1006*'Norm-coeff'!$J$6+$BE1006*'Norm-coeff'!$K$6+$BF1006*'Norm-coeff'!$L$6+$BG1006*'Norm-coeff'!$M$6+$BH1006*'Norm-coeff'!$N$6+$BI1006*'Norm-coeff'!$O$6</f>
        <v>-1.48700885495103E-2</v>
      </c>
      <c r="BT1006" s="54">
        <f>'Norm-coeff'!$C$7+$AX1006*'Norm-coeff'!$D$7+$AY1006*'Norm-coeff'!$E$7+$AZ1006*'Norm-coeff'!$F$7+$BA1006*'Norm-coeff'!$G$7+$BB1006*'Norm-coeff'!$H$7+$BC1006*'Norm-coeff'!$I$7+$BD1006*'Norm-coeff'!$J$7+$BE1006*'Norm-coeff'!$K$7+$BF1006*'Norm-coeff'!$L$7+$BG1006*'Norm-coeff'!$M$7+$BH1006*'Norm-coeff'!$N$7+$BI1006*'Norm-coeff'!$O$7</f>
        <v>2.0907583608832998</v>
      </c>
      <c r="BU1006" s="54">
        <f>'Norm-coeff'!$C$8+$AX1006*'Norm-coeff'!$D$8+$AY1006*'Norm-coeff'!$E$8+$AZ1006*'Norm-coeff'!$F$8+$BA1006*'Norm-coeff'!$G$8+$BB1006*'Norm-coeff'!$H$8+$BC1006*'Norm-coeff'!$I$8+$BD1006*'Norm-coeff'!$J$8+$BE1006*'Norm-coeff'!$K$8+$BF1006*'Norm-coeff'!$L$8+$BG1006*'Norm-coeff'!$M$8+$BH1006*'Norm-coeff'!$N$8+$BI1006*'Norm-coeff'!$O$8</f>
        <v>0.65894159836244504</v>
      </c>
      <c r="BV1006" s="54">
        <f>'Norm-coeff'!$C$9+$AX1006*'Norm-coeff'!$D$9+$AY1006*'Norm-coeff'!$E$9+$AZ1006*'Norm-coeff'!$F$9+$BA1006*'Norm-coeff'!$G$9+$BB1006*'Norm-coeff'!$H$9+$BC1006*'Norm-coeff'!$I$9+$BD1006*'Norm-coeff'!$J$9+$BE1006*'Norm-coeff'!$K$9+$BF1006*'Norm-coeff'!$L$9+$BG1006*'Norm-coeff'!$M$9+$BH1006*'Norm-coeff'!$N$9+$BI1006*'Norm-coeff'!$O$9</f>
        <v>1.48961085014701</v>
      </c>
      <c r="BW1006" s="54">
        <f>'Norm-coeff'!$C$10+$AX1006*'Norm-coeff'!$D$10+$AY1006*'Norm-coeff'!$E$10+$AZ1006*'Norm-coeff'!$F$10+$BA1006*'Norm-coeff'!$G$10+$BB1006*'Norm-coeff'!$H$10+$BC1006*'Norm-coeff'!$I$10+$BD1006*'Norm-coeff'!$J$10+$BE1006*'Norm-coeff'!$K$10+$BF1006*'Norm-coeff'!$L$10+$BG1006*'Norm-coeff'!$M$10+$BH1006*'Norm-coeff'!$N$10+$BI1006*'Norm-coeff'!$O$10</f>
        <v>1.42058735749591</v>
      </c>
      <c r="BX1006" s="54">
        <f>'Norm-coeff'!$C$11+$AX1006*'Norm-coeff'!$D$11+$AY1006*'Norm-coeff'!$E$11+$AZ1006*'Norm-coeff'!$F$11+$BA1006*'Norm-coeff'!$G$11+$BB1006*'Norm-coeff'!$H$11+$BC1006*'Norm-coeff'!$I$11+$BD1006*'Norm-coeff'!$J$11+$BE1006*'Norm-coeff'!$K$11+$BF1006*'Norm-coeff'!$L$11+$BG1006*'Norm-coeff'!$M$11+$BH1006*'Norm-coeff'!$N$11+$BI1006*'Norm-coeff'!$O$11</f>
        <v>0.221233014421479</v>
      </c>
      <c r="BY1006" s="54">
        <f>'Norm-coeff'!$C$12+$AX1006*'Norm-coeff'!$D$12+$AY1006*'Norm-coeff'!$E$12+$AZ1006*'Norm-coeff'!$F$12+$BA1006*'Norm-coeff'!$G$12+$BB1006*'Norm-coeff'!$H$12+$BC1006*'Norm-coeff'!$I$12+$BD1006*'Norm-coeff'!$J$12+$BE1006*'Norm-coeff'!$K$12+$BF1006*'Norm-coeff'!$L$12+$BG1006*'Norm-coeff'!$M$12+$BH1006*'Norm-coeff'!$N$12+$BI1006*'Norm-coeff'!$O$12</f>
        <v>0.283527502056037</v>
      </c>
      <c r="BZ1006" s="54">
        <f>'Norm-coeff'!$C$13+$AX1006*'Norm-coeff'!$D$13+$AY1006*'Norm-coeff'!$E$13+$AZ1006*'Norm-coeff'!$F$13+$BA1006*'Norm-coeff'!$G$13+$BB1006*'Norm-coeff'!$H$13+$BC1006*'Norm-coeff'!$I$13+$BD1006*'Norm-coeff'!$J$13+$BE1006*'Norm-coeff'!$K$13+$BF1006*'Norm-coeff'!$L$13+$BG1006*'Norm-coeff'!$M$13+$BH1006*'Norm-coeff'!$N$13+$BI1006*'Norm-coeff'!$O$13</f>
        <v>-4.1864930554451202E-2</v>
      </c>
      <c r="CA1006" s="54">
        <f>'Norm-coeff'!$C$14+$AX1006*'Norm-coeff'!$D$14+$AY1006*'Norm-coeff'!$E$14+$AZ1006*'Norm-coeff'!$F$14+$BA1006*'Norm-coeff'!$G$14+$BB1006*'Norm-coeff'!$H$14+$BC1006*'Norm-coeff'!$I$14+$BD1006*'Norm-coeff'!$J$14+$BE1006*'Norm-coeff'!$K$14+$BF1006*'Norm-coeff'!$L$14+$BG1006*'Norm-coeff'!$M$14+$BH1006*'Norm-coeff'!$N$14+$BI1006*'Norm-coeff'!$O$14</f>
        <v>4.2526983164477103</v>
      </c>
      <c r="CC1006" s="54">
        <f t="shared" si="2783"/>
        <v>0</v>
      </c>
      <c r="CG1006" s="54">
        <f t="shared" si="2784"/>
        <v>0</v>
      </c>
      <c r="CH1006" s="54">
        <f t="shared" si="2767"/>
        <v>0</v>
      </c>
      <c r="CI1006" s="54">
        <f t="shared" si="2785"/>
        <v>0</v>
      </c>
      <c r="CJ1006" s="56">
        <f t="shared" si="2786"/>
        <v>0</v>
      </c>
      <c r="CK1006" s="54">
        <f t="shared" si="2787"/>
        <v>0</v>
      </c>
      <c r="CL1006" s="54">
        <f t="shared" si="2788"/>
        <v>0</v>
      </c>
      <c r="CM1006" s="54">
        <f t="shared" si="2789"/>
        <v>0</v>
      </c>
      <c r="CN1006" s="54">
        <f t="shared" si="2790"/>
        <v>0</v>
      </c>
      <c r="CO1006" s="54">
        <f t="shared" si="2791"/>
        <v>0</v>
      </c>
      <c r="CP1006" s="54">
        <f t="shared" si="2792"/>
        <v>0</v>
      </c>
      <c r="CQ1006" s="54">
        <f t="shared" si="2793"/>
        <v>0</v>
      </c>
      <c r="CR1006" s="54">
        <f t="shared" si="2794"/>
        <v>0</v>
      </c>
      <c r="CS1006" s="54">
        <f t="shared" si="2795"/>
        <v>0</v>
      </c>
      <c r="CU1006" s="54">
        <f t="shared" si="2796"/>
        <v>0</v>
      </c>
      <c r="CV1006" s="54">
        <f t="shared" si="2797"/>
        <v>0</v>
      </c>
      <c r="CW1006" s="54">
        <f t="shared" si="2798"/>
        <v>0</v>
      </c>
      <c r="CX1006" s="54">
        <f t="shared" si="2799"/>
        <v>0</v>
      </c>
      <c r="CZ1006" s="54">
        <f t="shared" si="2800"/>
        <v>0</v>
      </c>
      <c r="DA1006" s="54">
        <f t="shared" si="2801"/>
        <v>0</v>
      </c>
      <c r="DB1006" s="54">
        <f t="shared" si="2802"/>
        <v>0</v>
      </c>
      <c r="DC1006" s="54">
        <f t="shared" si="2803"/>
        <v>0</v>
      </c>
      <c r="DD1006" s="54">
        <f t="shared" si="2804"/>
        <v>0</v>
      </c>
      <c r="DE1006" s="54">
        <f t="shared" si="2805"/>
        <v>0</v>
      </c>
      <c r="DF1006" s="54">
        <f t="shared" si="2806"/>
        <v>0</v>
      </c>
      <c r="DG1006" s="54">
        <f t="shared" si="2807"/>
        <v>2</v>
      </c>
      <c r="DH1006" s="71">
        <f t="shared" si="2808"/>
        <v>0</v>
      </c>
      <c r="DI1006" s="71">
        <f t="shared" si="2809"/>
        <v>0</v>
      </c>
      <c r="DJ1006" s="54">
        <f t="shared" si="2810"/>
        <v>0</v>
      </c>
      <c r="DK1006" s="54">
        <f t="shared" si="2811"/>
        <v>2</v>
      </c>
      <c r="DL1006" s="4">
        <f t="shared" si="2741"/>
        <v>0</v>
      </c>
      <c r="DM1006" s="3">
        <f t="shared" si="2812"/>
        <v>0</v>
      </c>
      <c r="DN1006" s="3">
        <f t="shared" si="2813"/>
        <v>0</v>
      </c>
      <c r="DO1006" s="4" t="e">
        <f t="shared" si="2814"/>
        <v>#DIV/0!</v>
      </c>
      <c r="DP1006" s="57"/>
      <c r="DQ1006" s="57"/>
      <c r="DR1006" s="56">
        <f t="shared" si="2742"/>
        <v>2</v>
      </c>
      <c r="DS1006" s="56">
        <f t="shared" si="2743"/>
        <v>0</v>
      </c>
      <c r="DT1006" s="38">
        <f t="shared" si="2744"/>
        <v>0</v>
      </c>
      <c r="DU1006" s="38">
        <f t="shared" si="2815"/>
        <v>2</v>
      </c>
      <c r="DV1006" s="38">
        <f t="shared" si="2745"/>
        <v>0</v>
      </c>
      <c r="DW1006" s="39">
        <f t="shared" si="2746"/>
        <v>0</v>
      </c>
      <c r="DX1006" s="39">
        <f t="shared" si="2747"/>
        <v>0</v>
      </c>
      <c r="DY1006" s="39">
        <f t="shared" si="2748"/>
        <v>0</v>
      </c>
      <c r="DZ1006" s="39">
        <f t="shared" si="2749"/>
        <v>0</v>
      </c>
      <c r="EA1006" s="39">
        <f t="shared" si="2750"/>
        <v>0</v>
      </c>
      <c r="EB1006" s="37" t="e">
        <f t="shared" si="2816"/>
        <v>#DIV/0!</v>
      </c>
      <c r="EC1006" s="37" t="e">
        <f t="shared" si="2817"/>
        <v>#DIV/0!</v>
      </c>
      <c r="ED1006" s="37" t="e">
        <f t="shared" si="2818"/>
        <v>#DIV/0!</v>
      </c>
      <c r="EE1006" s="37" t="e">
        <f t="shared" si="2819"/>
        <v>#DIV/0!</v>
      </c>
      <c r="EF1006" s="39" t="e">
        <f t="shared" si="2820"/>
        <v>#DIV/0!</v>
      </c>
      <c r="EG1006" s="37" t="e">
        <f t="shared" si="2821"/>
        <v>#DIV/0!</v>
      </c>
      <c r="EH1006" s="37" t="e">
        <f t="shared" si="2822"/>
        <v>#DIV/0!</v>
      </c>
      <c r="EI1006" s="11" t="b">
        <f t="shared" si="2823"/>
        <v>1</v>
      </c>
      <c r="EJ1006" s="11" t="b">
        <f t="shared" si="2824"/>
        <v>0</v>
      </c>
      <c r="EK1006" s="39" t="e">
        <f t="shared" si="2825"/>
        <v>#DIV/0!</v>
      </c>
      <c r="EL1006" s="39" t="e">
        <f t="shared" si="2826"/>
        <v>#DIV/0!</v>
      </c>
      <c r="EM1006" s="39" t="e">
        <f t="shared" si="2827"/>
        <v>#DIV/0!</v>
      </c>
      <c r="EN1006" s="39" t="e">
        <f t="shared" si="2828"/>
        <v>#DIV/0!</v>
      </c>
      <c r="EO1006" s="39" t="e">
        <f t="shared" si="2829"/>
        <v>#DIV/0!</v>
      </c>
      <c r="EP1006" s="39" t="e">
        <f t="shared" si="2830"/>
        <v>#DIV/0!</v>
      </c>
      <c r="EQ1006" s="39" t="e">
        <f t="shared" si="2831"/>
        <v>#DIV/0!</v>
      </c>
      <c r="ER1006" s="39" t="e">
        <f t="shared" si="2832"/>
        <v>#DIV/0!</v>
      </c>
      <c r="ES1006" s="58" t="str">
        <f t="shared" si="2833"/>
        <v>(OH,F,Cl)-dominate amphibole</v>
      </c>
      <c r="ET1006" s="58" t="e">
        <f t="shared" si="2834"/>
        <v>#N/A</v>
      </c>
      <c r="EU1006" s="56">
        <f t="shared" si="2751"/>
        <v>0</v>
      </c>
      <c r="EV1006" s="56">
        <f t="shared" si="2752"/>
        <v>0</v>
      </c>
      <c r="EW1006" s="56">
        <f t="shared" si="2753"/>
        <v>0</v>
      </c>
      <c r="EX1006" s="56">
        <f t="shared" si="2754"/>
        <v>0</v>
      </c>
      <c r="EY1006" s="56">
        <f t="shared" si="2755"/>
        <v>0</v>
      </c>
      <c r="EZ1006" s="56">
        <f t="shared" si="2756"/>
        <v>0</v>
      </c>
      <c r="FA1006" s="39">
        <f t="shared" si="2757"/>
        <v>0</v>
      </c>
      <c r="FB1006" s="39">
        <f t="shared" si="2758"/>
        <v>0</v>
      </c>
      <c r="FC1006" s="54">
        <f t="shared" si="2759"/>
        <v>0</v>
      </c>
      <c r="FD1006" s="54">
        <f t="shared" si="2760"/>
        <v>0</v>
      </c>
      <c r="FE1006" s="39">
        <f t="shared" si="2761"/>
        <v>0</v>
      </c>
      <c r="FF1006" s="54">
        <f t="shared" si="2762"/>
        <v>0</v>
      </c>
      <c r="FG1006" s="39">
        <f t="shared" si="2763"/>
        <v>0</v>
      </c>
      <c r="FH1006" s="39">
        <f t="shared" si="2835"/>
        <v>0</v>
      </c>
      <c r="FI1006" s="39">
        <f t="shared" si="2836"/>
        <v>0</v>
      </c>
      <c r="FJ1006" s="39">
        <f t="shared" si="2837"/>
        <v>0</v>
      </c>
      <c r="FK1006" s="39" t="e">
        <f t="shared" si="2838"/>
        <v>#DIV/0!</v>
      </c>
      <c r="FL1006" s="39" t="e">
        <f t="shared" si="2839"/>
        <v>#DIV/0!</v>
      </c>
      <c r="FM1006" s="39" t="e">
        <f t="shared" si="2840"/>
        <v>#DIV/0!</v>
      </c>
      <c r="FN1006" s="39">
        <f t="shared" si="2841"/>
        <v>1</v>
      </c>
      <c r="FO1006" s="39">
        <f t="shared" si="2764"/>
        <v>0</v>
      </c>
      <c r="FP1006" s="39">
        <f t="shared" si="2765"/>
        <v>0</v>
      </c>
      <c r="FQ1006" s="39">
        <f t="shared" si="2766"/>
        <v>0</v>
      </c>
      <c r="FR1006" s="39">
        <f t="shared" si="2842"/>
        <v>0</v>
      </c>
      <c r="FS1006" s="39">
        <f t="shared" si="2843"/>
        <v>0</v>
      </c>
      <c r="FU1006" s="39" t="e">
        <f t="shared" si="2844"/>
        <v>#DIV/0!</v>
      </c>
      <c r="FV1006" s="39" t="e">
        <f t="shared" si="2845"/>
        <v>#DIV/0!</v>
      </c>
      <c r="FW1006" s="39" t="e">
        <f t="shared" si="2846"/>
        <v>#DIV/0!</v>
      </c>
      <c r="FY1006" s="39" t="e">
        <f t="shared" si="2847"/>
        <v>#DIV/0!</v>
      </c>
      <c r="FZ1006" s="39" t="e">
        <f t="shared" si="2848"/>
        <v>#DIV/0!</v>
      </c>
      <c r="GA1006" s="39" t="e">
        <f t="shared" si="2849"/>
        <v>#DIV/0!</v>
      </c>
      <c r="GB1006" s="39" t="e">
        <f t="shared" si="2850"/>
        <v>#DIV/0!</v>
      </c>
      <c r="GC1006" s="39" t="e">
        <f t="shared" si="2851"/>
        <v>#DIV/0!</v>
      </c>
      <c r="GD1006" s="39" t="e">
        <f t="shared" si="2852"/>
        <v>#DIV/0!</v>
      </c>
      <c r="GE1006" s="39" t="e">
        <f t="shared" si="2853"/>
        <v>#DIV/0!</v>
      </c>
      <c r="GF1006" s="39" t="e">
        <f t="shared" si="2854"/>
        <v>#DIV/0!</v>
      </c>
      <c r="GG1006" s="39" t="e">
        <f t="shared" si="2855"/>
        <v>#DIV/0!</v>
      </c>
      <c r="GH1006" s="39" t="e">
        <f t="shared" si="2856"/>
        <v>#DIV/0!</v>
      </c>
      <c r="GI1006" s="39"/>
      <c r="GJ1006" s="39" t="e">
        <f t="shared" si="2857"/>
        <v>#DIV/0!</v>
      </c>
      <c r="GK1006" s="39" t="e">
        <f t="shared" si="2858"/>
        <v>#DIV/0!</v>
      </c>
      <c r="GL1006" s="39" t="e">
        <f t="shared" si="2859"/>
        <v>#DIV/0!</v>
      </c>
      <c r="GM1006" s="39" t="e">
        <f t="shared" si="2860"/>
        <v>#DIV/0!</v>
      </c>
      <c r="GN1006" s="39" t="e">
        <f t="shared" si="2861"/>
        <v>#DIV/0!</v>
      </c>
      <c r="GO1006" s="57"/>
      <c r="GP1006" s="57" t="e">
        <f t="shared" si="2862"/>
        <v>#DIV/0!</v>
      </c>
      <c r="GQ1006" s="59" t="e">
        <f t="shared" si="2863"/>
        <v>#DIV/0!</v>
      </c>
      <c r="GR1006" s="41" t="e">
        <f t="shared" si="2864"/>
        <v>#DIV/0!</v>
      </c>
      <c r="GS1006" s="57" t="e">
        <f t="shared" si="2865"/>
        <v>#DIV/0!</v>
      </c>
      <c r="GT1006" s="57" t="e">
        <f t="shared" si="2866"/>
        <v>#DIV/0!</v>
      </c>
      <c r="GU1006" s="57" t="e">
        <f t="shared" si="2867"/>
        <v>#DIV/0!</v>
      </c>
      <c r="GV1006" s="57"/>
      <c r="GW1006" s="42" t="e">
        <f t="shared" si="2868"/>
        <v>#DIV/0!</v>
      </c>
      <c r="GX1006" s="42" t="e">
        <f t="shared" si="2869"/>
        <v>#DIV/0!</v>
      </c>
      <c r="GY1006" s="42" t="e">
        <f t="shared" si="2870"/>
        <v>#DIV/0!</v>
      </c>
      <c r="GZ1006" s="57"/>
      <c r="HA1006" s="2" t="e">
        <f t="shared" si="2871"/>
        <v>#DIV/0!</v>
      </c>
      <c r="HB1006" s="2" t="e">
        <f t="shared" si="2872"/>
        <v>#DIV/0!</v>
      </c>
      <c r="HC1006" s="2" t="e">
        <f t="shared" si="2873"/>
        <v>#DIV/0!</v>
      </c>
      <c r="HD1006" s="2" t="e">
        <f t="shared" si="2874"/>
        <v>#DIV/0!</v>
      </c>
      <c r="HE1006" s="2" t="e">
        <f t="shared" si="2875"/>
        <v>#DIV/0!</v>
      </c>
      <c r="HF1006" s="2" t="e">
        <f t="shared" si="2876"/>
        <v>#DIV/0!</v>
      </c>
      <c r="HG1006" s="2" t="e">
        <f t="shared" si="2877"/>
        <v>#DIV/0!</v>
      </c>
      <c r="HH1006" s="2" t="e">
        <f t="shared" si="2878"/>
        <v>#DIV/0!</v>
      </c>
      <c r="HI1006" s="2" t="e">
        <f t="shared" si="2879"/>
        <v>#DIV/0!</v>
      </c>
      <c r="HJ1006" s="11" t="e">
        <f t="shared" si="2880"/>
        <v>#DIV/0!</v>
      </c>
      <c r="HK1006" s="60" t="e">
        <f t="shared" si="2881"/>
        <v>#DIV/0!</v>
      </c>
      <c r="HL1006" s="57"/>
      <c r="HM1006" s="57" t="e">
        <f t="shared" si="2882"/>
        <v>#DIV/0!</v>
      </c>
      <c r="HN1006" s="57" t="e">
        <f t="shared" si="2883"/>
        <v>#DIV/0!</v>
      </c>
      <c r="HO1006" s="57" t="e">
        <f t="shared" si="2884"/>
        <v>#DIV/0!</v>
      </c>
      <c r="HP1006" s="57" t="e">
        <f t="shared" si="2885"/>
        <v>#DIV/0!</v>
      </c>
      <c r="HQ1006" s="57" t="e">
        <f t="shared" si="2886"/>
        <v>#DIV/0!</v>
      </c>
      <c r="HR1006" s="57"/>
      <c r="HS1006" s="57" t="e">
        <f t="shared" si="2887"/>
        <v>#DIV/0!</v>
      </c>
      <c r="HT1006" s="57" t="e">
        <f t="shared" si="2888"/>
        <v>#DIV/0!</v>
      </c>
      <c r="HU1006" s="57" t="e">
        <f t="shared" si="2889"/>
        <v>#DIV/0!</v>
      </c>
      <c r="HV1006" s="57" t="e">
        <f t="shared" si="2890"/>
        <v>#DIV/0!</v>
      </c>
      <c r="HW1006" s="57" t="e">
        <f t="shared" si="2891"/>
        <v>#DIV/0!</v>
      </c>
      <c r="HX1006" s="57"/>
      <c r="HY1006" s="57" t="e">
        <f t="shared" si="2892"/>
        <v>#DIV/0!</v>
      </c>
      <c r="HZ1006" s="57" t="e">
        <f t="shared" si="2893"/>
        <v>#DIV/0!</v>
      </c>
      <c r="IA1006" s="57"/>
      <c r="IB1006" s="61">
        <f t="shared" si="2894"/>
        <v>0</v>
      </c>
      <c r="IC1006" s="57" t="str">
        <f t="shared" si="2895"/>
        <v/>
      </c>
      <c r="ID1006" s="42"/>
      <c r="IE1006" s="2" t="str">
        <f t="shared" si="2896"/>
        <v/>
      </c>
      <c r="IF1006" s="60" t="e">
        <f t="shared" si="2897"/>
        <v>#DIV/0!</v>
      </c>
      <c r="IG1006" s="60" t="str">
        <f t="shared" si="2898"/>
        <v/>
      </c>
      <c r="IH1006" s="60" t="str">
        <f t="shared" si="2899"/>
        <v>zinco-</v>
      </c>
      <c r="II1006" s="60" t="str">
        <f t="shared" si="2900"/>
        <v>mangano-</v>
      </c>
      <c r="IJ1006" s="60" t="e">
        <f t="shared" si="2901"/>
        <v>#DIV/0!</v>
      </c>
      <c r="IK1006" s="60" t="e">
        <f t="shared" si="2902"/>
        <v>#DIV/0!</v>
      </c>
      <c r="IL1006" s="60" t="e">
        <f t="shared" si="2903"/>
        <v>#DIV/0!</v>
      </c>
      <c r="IM1006" s="60" t="e">
        <f t="shared" si="2904"/>
        <v>#DIV/0!</v>
      </c>
      <c r="IN1006" s="60" t="str">
        <f t="shared" si="2905"/>
        <v/>
      </c>
      <c r="IO1006" s="60" t="str">
        <f t="shared" si="2906"/>
        <v/>
      </c>
      <c r="IP1006" s="57"/>
      <c r="IQ1006" s="57" t="str">
        <f t="shared" si="2907"/>
        <v>ERROR!!</v>
      </c>
    </row>
    <row r="1007" spans="24:251">
      <c r="X1007" s="29">
        <f t="shared" si="2908"/>
        <v>0</v>
      </c>
      <c r="Y1007" s="29">
        <f t="shared" si="2909"/>
        <v>0</v>
      </c>
      <c r="Z1007" s="29" t="e">
        <f t="shared" si="2910"/>
        <v>#DIV/0!</v>
      </c>
      <c r="AA1007" s="29" t="e">
        <f t="shared" si="2911"/>
        <v>#DIV/0!</v>
      </c>
      <c r="AB1007" s="29" t="e">
        <f t="shared" si="2912"/>
        <v>#DIV/0!</v>
      </c>
      <c r="AC1007" s="29" t="e">
        <f t="shared" si="2913"/>
        <v>#DIV/0!</v>
      </c>
      <c r="AF1007" s="23">
        <v>60.084299999999999</v>
      </c>
      <c r="AG1007" s="23">
        <v>79.878799999999998</v>
      </c>
      <c r="AH1007" s="23">
        <v>101.96120000000001</v>
      </c>
      <c r="AI1007" s="23">
        <v>151.99039999999999</v>
      </c>
      <c r="AJ1007" s="23">
        <v>159.69</v>
      </c>
      <c r="AK1007" s="23">
        <v>71.846400000000003</v>
      </c>
      <c r="AL1007" s="23">
        <v>70.9375</v>
      </c>
      <c r="AM1007" s="23">
        <v>40.304400000000001</v>
      </c>
      <c r="AN1007" s="23">
        <v>56.077399999999997</v>
      </c>
      <c r="AO1007" s="23">
        <v>61.978999999999999</v>
      </c>
      <c r="AP1007" s="23">
        <v>94.195999999999998</v>
      </c>
      <c r="AQ1007" s="23">
        <v>18.998000000000001</v>
      </c>
      <c r="AR1007" s="23">
        <v>35.450000000000003</v>
      </c>
      <c r="AS1007" s="23">
        <v>29.88</v>
      </c>
      <c r="AT1007" s="23">
        <v>74.691999999999993</v>
      </c>
      <c r="AU1007" s="23">
        <v>81.39</v>
      </c>
      <c r="AX1007" s="54">
        <f t="shared" si="2768"/>
        <v>0</v>
      </c>
      <c r="AY1007" s="54">
        <f t="shared" si="2769"/>
        <v>0</v>
      </c>
      <c r="AZ1007" s="54">
        <f t="shared" si="2770"/>
        <v>0</v>
      </c>
      <c r="BA1007" s="54">
        <f t="shared" si="2771"/>
        <v>0</v>
      </c>
      <c r="BB1007" s="54">
        <f t="shared" si="2772"/>
        <v>0</v>
      </c>
      <c r="BC1007" s="54">
        <f t="shared" si="2773"/>
        <v>0</v>
      </c>
      <c r="BD1007" s="54">
        <f t="shared" si="2774"/>
        <v>0</v>
      </c>
      <c r="BE1007" s="54">
        <f t="shared" si="2775"/>
        <v>0</v>
      </c>
      <c r="BF1007" s="54">
        <f t="shared" si="2776"/>
        <v>0</v>
      </c>
      <c r="BG1007" s="54">
        <f t="shared" si="2777"/>
        <v>0</v>
      </c>
      <c r="BH1007" s="54">
        <f t="shared" si="2778"/>
        <v>0</v>
      </c>
      <c r="BI1007" s="54">
        <f t="shared" si="2779"/>
        <v>0</v>
      </c>
      <c r="BJ1007" s="54">
        <f t="shared" si="2780"/>
        <v>0</v>
      </c>
      <c r="BK1007" s="54">
        <f t="shared" si="2781"/>
        <v>0</v>
      </c>
      <c r="BL1007" s="54">
        <f t="shared" si="2782"/>
        <v>0</v>
      </c>
      <c r="BM1007" s="42"/>
      <c r="BO1007" s="54">
        <f>'Norm-coeff'!$C$2+$AX1007*'Norm-coeff'!$D$2+$AY1007*'Norm-coeff'!$E$2+$AZ1007*'Norm-coeff'!$F$2+$BA1007*'Norm-coeff'!$G$2+$BB1007*'Norm-coeff'!$H$2+$BC1007*'Norm-coeff'!$I$2+$BD1007*'Norm-coeff'!$J$2+$BE1007*'Norm-coeff'!$K$2+$BF1007*'Norm-coeff'!$L$2+$BG1007*'Norm-coeff'!$M$2+$BH1007*'Norm-coeff'!$N$2+$BI1007*'Norm-coeff'!$O$2</f>
        <v>5.4045421474420303</v>
      </c>
      <c r="BP1007" s="54">
        <f>'Norm-coeff'!$C$3+$AX1007*'Norm-coeff'!$D$3+$AY1007*'Norm-coeff'!$E$3+$AZ1007*'Norm-coeff'!$F$3+$BA1007*'Norm-coeff'!$G$3+$BB1007*'Norm-coeff'!$H$3+$BC1007*'Norm-coeff'!$I$3+$BD1007*'Norm-coeff'!$J$3+$BE1007*'Norm-coeff'!$K$3+$BF1007*'Norm-coeff'!$L$3+$BG1007*'Norm-coeff'!$M$3+$BH1007*'Norm-coeff'!$N$3+$BI1007*'Norm-coeff'!$O$3</f>
        <v>3.15319116612705</v>
      </c>
      <c r="BQ1007" s="54">
        <f>'Norm-coeff'!$C$4+$AX1007*'Norm-coeff'!$D$4+$AY1007*'Norm-coeff'!$E$4+$AZ1007*'Norm-coeff'!$F$4+$BA1007*'Norm-coeff'!$G$4+$BB1007*'Norm-coeff'!$H$4+$BC1007*'Norm-coeff'!$I$4+$BD1007*'Norm-coeff'!$J$4+$BE1007*'Norm-coeff'!$K$4+$BF1007*'Norm-coeff'!$L$4+$BG1007*'Norm-coeff'!$M$4+$BH1007*'Norm-coeff'!$N$4+$BI1007*'Norm-coeff'!$O$4</f>
        <v>1.42115649462768</v>
      </c>
      <c r="BR1007" s="54">
        <f>'Norm-coeff'!$C$5+$AX1007*'Norm-coeff'!$D$5+$AY1007*'Norm-coeff'!$E$5+$AZ1007*'Norm-coeff'!$F$5+$BA1007*'Norm-coeff'!$G$5+$BB1007*'Norm-coeff'!$H$5+$BC1007*'Norm-coeff'!$I$5+$BD1007*'Norm-coeff'!$J$5+$BE1007*'Norm-coeff'!$K$5+$BF1007*'Norm-coeff'!$L$5+$BG1007*'Norm-coeff'!$M$5+$BH1007*'Norm-coeff'!$N$5+$BI1007*'Norm-coeff'!$O$5</f>
        <v>1.0553329241296201</v>
      </c>
      <c r="BS1007" s="54">
        <f>'Norm-coeff'!$C$6+$AX1007*'Norm-coeff'!$D$6+$AY1007*'Norm-coeff'!$E$6+$AZ1007*'Norm-coeff'!$F$6+$BA1007*'Norm-coeff'!$G$6+$BB1007*'Norm-coeff'!$H$6+$BC1007*'Norm-coeff'!$I$6+$BD1007*'Norm-coeff'!$J$6+$BE1007*'Norm-coeff'!$K$6+$BF1007*'Norm-coeff'!$L$6+$BG1007*'Norm-coeff'!$M$6+$BH1007*'Norm-coeff'!$N$6+$BI1007*'Norm-coeff'!$O$6</f>
        <v>-1.48700885495103E-2</v>
      </c>
      <c r="BT1007" s="54">
        <f>'Norm-coeff'!$C$7+$AX1007*'Norm-coeff'!$D$7+$AY1007*'Norm-coeff'!$E$7+$AZ1007*'Norm-coeff'!$F$7+$BA1007*'Norm-coeff'!$G$7+$BB1007*'Norm-coeff'!$H$7+$BC1007*'Norm-coeff'!$I$7+$BD1007*'Norm-coeff'!$J$7+$BE1007*'Norm-coeff'!$K$7+$BF1007*'Norm-coeff'!$L$7+$BG1007*'Norm-coeff'!$M$7+$BH1007*'Norm-coeff'!$N$7+$BI1007*'Norm-coeff'!$O$7</f>
        <v>2.0907583608832998</v>
      </c>
      <c r="BU1007" s="54">
        <f>'Norm-coeff'!$C$8+$AX1007*'Norm-coeff'!$D$8+$AY1007*'Norm-coeff'!$E$8+$AZ1007*'Norm-coeff'!$F$8+$BA1007*'Norm-coeff'!$G$8+$BB1007*'Norm-coeff'!$H$8+$BC1007*'Norm-coeff'!$I$8+$BD1007*'Norm-coeff'!$J$8+$BE1007*'Norm-coeff'!$K$8+$BF1007*'Norm-coeff'!$L$8+$BG1007*'Norm-coeff'!$M$8+$BH1007*'Norm-coeff'!$N$8+$BI1007*'Norm-coeff'!$O$8</f>
        <v>0.65894159836244504</v>
      </c>
      <c r="BV1007" s="54">
        <f>'Norm-coeff'!$C$9+$AX1007*'Norm-coeff'!$D$9+$AY1007*'Norm-coeff'!$E$9+$AZ1007*'Norm-coeff'!$F$9+$BA1007*'Norm-coeff'!$G$9+$BB1007*'Norm-coeff'!$H$9+$BC1007*'Norm-coeff'!$I$9+$BD1007*'Norm-coeff'!$J$9+$BE1007*'Norm-coeff'!$K$9+$BF1007*'Norm-coeff'!$L$9+$BG1007*'Norm-coeff'!$M$9+$BH1007*'Norm-coeff'!$N$9+$BI1007*'Norm-coeff'!$O$9</f>
        <v>1.48961085014701</v>
      </c>
      <c r="BW1007" s="54">
        <f>'Norm-coeff'!$C$10+$AX1007*'Norm-coeff'!$D$10+$AY1007*'Norm-coeff'!$E$10+$AZ1007*'Norm-coeff'!$F$10+$BA1007*'Norm-coeff'!$G$10+$BB1007*'Norm-coeff'!$H$10+$BC1007*'Norm-coeff'!$I$10+$BD1007*'Norm-coeff'!$J$10+$BE1007*'Norm-coeff'!$K$10+$BF1007*'Norm-coeff'!$L$10+$BG1007*'Norm-coeff'!$M$10+$BH1007*'Norm-coeff'!$N$10+$BI1007*'Norm-coeff'!$O$10</f>
        <v>1.42058735749591</v>
      </c>
      <c r="BX1007" s="54">
        <f>'Norm-coeff'!$C$11+$AX1007*'Norm-coeff'!$D$11+$AY1007*'Norm-coeff'!$E$11+$AZ1007*'Norm-coeff'!$F$11+$BA1007*'Norm-coeff'!$G$11+$BB1007*'Norm-coeff'!$H$11+$BC1007*'Norm-coeff'!$I$11+$BD1007*'Norm-coeff'!$J$11+$BE1007*'Norm-coeff'!$K$11+$BF1007*'Norm-coeff'!$L$11+$BG1007*'Norm-coeff'!$M$11+$BH1007*'Norm-coeff'!$N$11+$BI1007*'Norm-coeff'!$O$11</f>
        <v>0.221233014421479</v>
      </c>
      <c r="BY1007" s="54">
        <f>'Norm-coeff'!$C$12+$AX1007*'Norm-coeff'!$D$12+$AY1007*'Norm-coeff'!$E$12+$AZ1007*'Norm-coeff'!$F$12+$BA1007*'Norm-coeff'!$G$12+$BB1007*'Norm-coeff'!$H$12+$BC1007*'Norm-coeff'!$I$12+$BD1007*'Norm-coeff'!$J$12+$BE1007*'Norm-coeff'!$K$12+$BF1007*'Norm-coeff'!$L$12+$BG1007*'Norm-coeff'!$M$12+$BH1007*'Norm-coeff'!$N$12+$BI1007*'Norm-coeff'!$O$12</f>
        <v>0.283527502056037</v>
      </c>
      <c r="BZ1007" s="54">
        <f>'Norm-coeff'!$C$13+$AX1007*'Norm-coeff'!$D$13+$AY1007*'Norm-coeff'!$E$13+$AZ1007*'Norm-coeff'!$F$13+$BA1007*'Norm-coeff'!$G$13+$BB1007*'Norm-coeff'!$H$13+$BC1007*'Norm-coeff'!$I$13+$BD1007*'Norm-coeff'!$J$13+$BE1007*'Norm-coeff'!$K$13+$BF1007*'Norm-coeff'!$L$13+$BG1007*'Norm-coeff'!$M$13+$BH1007*'Norm-coeff'!$N$13+$BI1007*'Norm-coeff'!$O$13</f>
        <v>-4.1864930554451202E-2</v>
      </c>
      <c r="CA1007" s="54">
        <f>'Norm-coeff'!$C$14+$AX1007*'Norm-coeff'!$D$14+$AY1007*'Norm-coeff'!$E$14+$AZ1007*'Norm-coeff'!$F$14+$BA1007*'Norm-coeff'!$G$14+$BB1007*'Norm-coeff'!$H$14+$BC1007*'Norm-coeff'!$I$14+$BD1007*'Norm-coeff'!$J$14+$BE1007*'Norm-coeff'!$K$14+$BF1007*'Norm-coeff'!$L$14+$BG1007*'Norm-coeff'!$M$14+$BH1007*'Norm-coeff'!$N$14+$BI1007*'Norm-coeff'!$O$14</f>
        <v>4.2526983164477103</v>
      </c>
      <c r="CC1007" s="54">
        <f t="shared" si="2783"/>
        <v>0</v>
      </c>
      <c r="CG1007" s="54">
        <f t="shared" si="2784"/>
        <v>0</v>
      </c>
      <c r="CH1007" s="54">
        <f t="shared" si="2767"/>
        <v>0</v>
      </c>
      <c r="CI1007" s="54">
        <f t="shared" si="2785"/>
        <v>0</v>
      </c>
      <c r="CJ1007" s="56">
        <f t="shared" si="2786"/>
        <v>0</v>
      </c>
      <c r="CK1007" s="54">
        <f t="shared" si="2787"/>
        <v>0</v>
      </c>
      <c r="CL1007" s="54">
        <f t="shared" si="2788"/>
        <v>0</v>
      </c>
      <c r="CM1007" s="54">
        <f t="shared" si="2789"/>
        <v>0</v>
      </c>
      <c r="CN1007" s="54">
        <f t="shared" si="2790"/>
        <v>0</v>
      </c>
      <c r="CO1007" s="54">
        <f t="shared" si="2791"/>
        <v>0</v>
      </c>
      <c r="CP1007" s="54">
        <f t="shared" si="2792"/>
        <v>0</v>
      </c>
      <c r="CQ1007" s="54">
        <f t="shared" si="2793"/>
        <v>0</v>
      </c>
      <c r="CR1007" s="54">
        <f t="shared" si="2794"/>
        <v>0</v>
      </c>
      <c r="CS1007" s="54">
        <f t="shared" si="2795"/>
        <v>0</v>
      </c>
      <c r="CU1007" s="54">
        <f t="shared" si="2796"/>
        <v>0</v>
      </c>
      <c r="CV1007" s="54">
        <f t="shared" si="2797"/>
        <v>0</v>
      </c>
      <c r="CW1007" s="54">
        <f t="shared" si="2798"/>
        <v>0</v>
      </c>
      <c r="CX1007" s="54">
        <f t="shared" si="2799"/>
        <v>0</v>
      </c>
      <c r="CZ1007" s="54">
        <f t="shared" si="2800"/>
        <v>0</v>
      </c>
      <c r="DA1007" s="54">
        <f t="shared" si="2801"/>
        <v>0</v>
      </c>
      <c r="DB1007" s="54">
        <f t="shared" si="2802"/>
        <v>0</v>
      </c>
      <c r="DC1007" s="54">
        <f t="shared" si="2803"/>
        <v>0</v>
      </c>
      <c r="DD1007" s="54">
        <f t="shared" si="2804"/>
        <v>0</v>
      </c>
      <c r="DE1007" s="54">
        <f t="shared" si="2805"/>
        <v>0</v>
      </c>
      <c r="DF1007" s="54">
        <f t="shared" si="2806"/>
        <v>0</v>
      </c>
      <c r="DG1007" s="54">
        <f t="shared" si="2807"/>
        <v>2</v>
      </c>
      <c r="DH1007" s="71">
        <f t="shared" si="2808"/>
        <v>0</v>
      </c>
      <c r="DI1007" s="71">
        <f t="shared" si="2809"/>
        <v>0</v>
      </c>
      <c r="DJ1007" s="54">
        <f t="shared" si="2810"/>
        <v>0</v>
      </c>
      <c r="DK1007" s="54">
        <f t="shared" si="2811"/>
        <v>2</v>
      </c>
      <c r="DL1007" s="4">
        <f t="shared" si="2741"/>
        <v>0</v>
      </c>
      <c r="DM1007" s="3">
        <f t="shared" si="2812"/>
        <v>0</v>
      </c>
      <c r="DN1007" s="3">
        <f t="shared" si="2813"/>
        <v>0</v>
      </c>
      <c r="DO1007" s="4" t="e">
        <f t="shared" si="2814"/>
        <v>#DIV/0!</v>
      </c>
      <c r="DP1007" s="57"/>
      <c r="DQ1007" s="57"/>
      <c r="DR1007" s="56">
        <f t="shared" si="2742"/>
        <v>2</v>
      </c>
      <c r="DS1007" s="56">
        <f t="shared" si="2743"/>
        <v>0</v>
      </c>
      <c r="DT1007" s="38">
        <f t="shared" si="2744"/>
        <v>0</v>
      </c>
      <c r="DU1007" s="38">
        <f t="shared" si="2815"/>
        <v>2</v>
      </c>
      <c r="DV1007" s="38">
        <f t="shared" si="2745"/>
        <v>0</v>
      </c>
      <c r="DW1007" s="39">
        <f t="shared" si="2746"/>
        <v>0</v>
      </c>
      <c r="DX1007" s="39">
        <f t="shared" si="2747"/>
        <v>0</v>
      </c>
      <c r="DY1007" s="39">
        <f t="shared" si="2748"/>
        <v>0</v>
      </c>
      <c r="DZ1007" s="39">
        <f t="shared" si="2749"/>
        <v>0</v>
      </c>
      <c r="EA1007" s="39">
        <f t="shared" si="2750"/>
        <v>0</v>
      </c>
      <c r="EB1007" s="37" t="e">
        <f t="shared" si="2816"/>
        <v>#DIV/0!</v>
      </c>
      <c r="EC1007" s="37" t="e">
        <f t="shared" si="2817"/>
        <v>#DIV/0!</v>
      </c>
      <c r="ED1007" s="37" t="e">
        <f t="shared" si="2818"/>
        <v>#DIV/0!</v>
      </c>
      <c r="EE1007" s="37" t="e">
        <f t="shared" si="2819"/>
        <v>#DIV/0!</v>
      </c>
      <c r="EF1007" s="39" t="e">
        <f t="shared" si="2820"/>
        <v>#DIV/0!</v>
      </c>
      <c r="EG1007" s="37" t="e">
        <f t="shared" si="2821"/>
        <v>#DIV/0!</v>
      </c>
      <c r="EH1007" s="37" t="e">
        <f t="shared" si="2822"/>
        <v>#DIV/0!</v>
      </c>
      <c r="EI1007" s="11" t="b">
        <f t="shared" si="2823"/>
        <v>1</v>
      </c>
      <c r="EJ1007" s="11" t="b">
        <f t="shared" si="2824"/>
        <v>0</v>
      </c>
      <c r="EK1007" s="39" t="e">
        <f t="shared" si="2825"/>
        <v>#DIV/0!</v>
      </c>
      <c r="EL1007" s="39" t="e">
        <f t="shared" si="2826"/>
        <v>#DIV/0!</v>
      </c>
      <c r="EM1007" s="39" t="e">
        <f t="shared" si="2827"/>
        <v>#DIV/0!</v>
      </c>
      <c r="EN1007" s="39" t="e">
        <f t="shared" si="2828"/>
        <v>#DIV/0!</v>
      </c>
      <c r="EO1007" s="39" t="e">
        <f t="shared" si="2829"/>
        <v>#DIV/0!</v>
      </c>
      <c r="EP1007" s="39" t="e">
        <f t="shared" si="2830"/>
        <v>#DIV/0!</v>
      </c>
      <c r="EQ1007" s="39" t="e">
        <f t="shared" si="2831"/>
        <v>#DIV/0!</v>
      </c>
      <c r="ER1007" s="39" t="e">
        <f t="shared" si="2832"/>
        <v>#DIV/0!</v>
      </c>
      <c r="ES1007" s="58" t="str">
        <f t="shared" si="2833"/>
        <v>(OH,F,Cl)-dominate amphibole</v>
      </c>
      <c r="ET1007" s="58" t="e">
        <f t="shared" si="2834"/>
        <v>#N/A</v>
      </c>
      <c r="EU1007" s="56">
        <f t="shared" si="2751"/>
        <v>0</v>
      </c>
      <c r="EV1007" s="56">
        <f t="shared" si="2752"/>
        <v>0</v>
      </c>
      <c r="EW1007" s="56">
        <f t="shared" si="2753"/>
        <v>0</v>
      </c>
      <c r="EX1007" s="56">
        <f t="shared" si="2754"/>
        <v>0</v>
      </c>
      <c r="EY1007" s="56">
        <f t="shared" si="2755"/>
        <v>0</v>
      </c>
      <c r="EZ1007" s="56">
        <f t="shared" si="2756"/>
        <v>0</v>
      </c>
      <c r="FA1007" s="39">
        <f t="shared" si="2757"/>
        <v>0</v>
      </c>
      <c r="FB1007" s="39">
        <f t="shared" si="2758"/>
        <v>0</v>
      </c>
      <c r="FC1007" s="54">
        <f t="shared" si="2759"/>
        <v>0</v>
      </c>
      <c r="FD1007" s="54">
        <f t="shared" si="2760"/>
        <v>0</v>
      </c>
      <c r="FE1007" s="39">
        <f t="shared" si="2761"/>
        <v>0</v>
      </c>
      <c r="FF1007" s="54">
        <f t="shared" si="2762"/>
        <v>0</v>
      </c>
      <c r="FG1007" s="39">
        <f t="shared" si="2763"/>
        <v>0</v>
      </c>
      <c r="FH1007" s="39">
        <f t="shared" si="2835"/>
        <v>0</v>
      </c>
      <c r="FI1007" s="39">
        <f t="shared" si="2836"/>
        <v>0</v>
      </c>
      <c r="FJ1007" s="39">
        <f t="shared" si="2837"/>
        <v>0</v>
      </c>
      <c r="FK1007" s="39" t="e">
        <f t="shared" si="2838"/>
        <v>#DIV/0!</v>
      </c>
      <c r="FL1007" s="39" t="e">
        <f t="shared" si="2839"/>
        <v>#DIV/0!</v>
      </c>
      <c r="FM1007" s="39" t="e">
        <f t="shared" si="2840"/>
        <v>#DIV/0!</v>
      </c>
      <c r="FN1007" s="39">
        <f t="shared" si="2841"/>
        <v>1</v>
      </c>
      <c r="FO1007" s="39">
        <f t="shared" si="2764"/>
        <v>0</v>
      </c>
      <c r="FP1007" s="39">
        <f t="shared" si="2765"/>
        <v>0</v>
      </c>
      <c r="FQ1007" s="39">
        <f t="shared" si="2766"/>
        <v>0</v>
      </c>
      <c r="FR1007" s="39">
        <f t="shared" si="2842"/>
        <v>0</v>
      </c>
      <c r="FS1007" s="39">
        <f t="shared" si="2843"/>
        <v>0</v>
      </c>
      <c r="FU1007" s="39" t="e">
        <f t="shared" si="2844"/>
        <v>#DIV/0!</v>
      </c>
      <c r="FV1007" s="39" t="e">
        <f t="shared" si="2845"/>
        <v>#DIV/0!</v>
      </c>
      <c r="FW1007" s="39" t="e">
        <f t="shared" si="2846"/>
        <v>#DIV/0!</v>
      </c>
      <c r="FY1007" s="39" t="e">
        <f t="shared" si="2847"/>
        <v>#DIV/0!</v>
      </c>
      <c r="FZ1007" s="39" t="e">
        <f t="shared" si="2848"/>
        <v>#DIV/0!</v>
      </c>
      <c r="GA1007" s="39" t="e">
        <f t="shared" si="2849"/>
        <v>#DIV/0!</v>
      </c>
      <c r="GB1007" s="39" t="e">
        <f t="shared" si="2850"/>
        <v>#DIV/0!</v>
      </c>
      <c r="GC1007" s="39" t="e">
        <f t="shared" si="2851"/>
        <v>#DIV/0!</v>
      </c>
      <c r="GD1007" s="39" t="e">
        <f t="shared" si="2852"/>
        <v>#DIV/0!</v>
      </c>
      <c r="GE1007" s="39" t="e">
        <f t="shared" si="2853"/>
        <v>#DIV/0!</v>
      </c>
      <c r="GF1007" s="39" t="e">
        <f t="shared" si="2854"/>
        <v>#DIV/0!</v>
      </c>
      <c r="GG1007" s="39" t="e">
        <f t="shared" si="2855"/>
        <v>#DIV/0!</v>
      </c>
      <c r="GH1007" s="39" t="e">
        <f t="shared" si="2856"/>
        <v>#DIV/0!</v>
      </c>
      <c r="GI1007" s="39"/>
      <c r="GJ1007" s="39" t="e">
        <f t="shared" si="2857"/>
        <v>#DIV/0!</v>
      </c>
      <c r="GK1007" s="39" t="e">
        <f t="shared" si="2858"/>
        <v>#DIV/0!</v>
      </c>
      <c r="GL1007" s="39" t="e">
        <f t="shared" si="2859"/>
        <v>#DIV/0!</v>
      </c>
      <c r="GM1007" s="39" t="e">
        <f t="shared" si="2860"/>
        <v>#DIV/0!</v>
      </c>
      <c r="GN1007" s="39" t="e">
        <f t="shared" si="2861"/>
        <v>#DIV/0!</v>
      </c>
      <c r="GO1007" s="57"/>
      <c r="GP1007" s="57" t="e">
        <f t="shared" si="2862"/>
        <v>#DIV/0!</v>
      </c>
      <c r="GQ1007" s="59" t="e">
        <f t="shared" si="2863"/>
        <v>#DIV/0!</v>
      </c>
      <c r="GR1007" s="41" t="e">
        <f t="shared" si="2864"/>
        <v>#DIV/0!</v>
      </c>
      <c r="GS1007" s="57" t="e">
        <f t="shared" si="2865"/>
        <v>#DIV/0!</v>
      </c>
      <c r="GT1007" s="57" t="e">
        <f t="shared" si="2866"/>
        <v>#DIV/0!</v>
      </c>
      <c r="GU1007" s="57" t="e">
        <f t="shared" si="2867"/>
        <v>#DIV/0!</v>
      </c>
      <c r="GV1007" s="57"/>
      <c r="GW1007" s="42" t="e">
        <f t="shared" si="2868"/>
        <v>#DIV/0!</v>
      </c>
      <c r="GX1007" s="42" t="e">
        <f t="shared" si="2869"/>
        <v>#DIV/0!</v>
      </c>
      <c r="GY1007" s="42" t="e">
        <f t="shared" si="2870"/>
        <v>#DIV/0!</v>
      </c>
      <c r="GZ1007" s="57"/>
      <c r="HA1007" s="2" t="e">
        <f t="shared" si="2871"/>
        <v>#DIV/0!</v>
      </c>
      <c r="HB1007" s="2" t="e">
        <f t="shared" si="2872"/>
        <v>#DIV/0!</v>
      </c>
      <c r="HC1007" s="2" t="e">
        <f t="shared" si="2873"/>
        <v>#DIV/0!</v>
      </c>
      <c r="HD1007" s="2" t="e">
        <f t="shared" si="2874"/>
        <v>#DIV/0!</v>
      </c>
      <c r="HE1007" s="2" t="e">
        <f t="shared" si="2875"/>
        <v>#DIV/0!</v>
      </c>
      <c r="HF1007" s="2" t="e">
        <f t="shared" si="2876"/>
        <v>#DIV/0!</v>
      </c>
      <c r="HG1007" s="2" t="e">
        <f t="shared" si="2877"/>
        <v>#DIV/0!</v>
      </c>
      <c r="HH1007" s="2" t="e">
        <f t="shared" si="2878"/>
        <v>#DIV/0!</v>
      </c>
      <c r="HI1007" s="2" t="e">
        <f t="shared" si="2879"/>
        <v>#DIV/0!</v>
      </c>
      <c r="HJ1007" s="11" t="e">
        <f t="shared" si="2880"/>
        <v>#DIV/0!</v>
      </c>
      <c r="HK1007" s="60" t="e">
        <f t="shared" si="2881"/>
        <v>#DIV/0!</v>
      </c>
      <c r="HL1007" s="57"/>
      <c r="HM1007" s="57" t="e">
        <f t="shared" si="2882"/>
        <v>#DIV/0!</v>
      </c>
      <c r="HN1007" s="57" t="e">
        <f t="shared" si="2883"/>
        <v>#DIV/0!</v>
      </c>
      <c r="HO1007" s="57" t="e">
        <f t="shared" si="2884"/>
        <v>#DIV/0!</v>
      </c>
      <c r="HP1007" s="57" t="e">
        <f t="shared" si="2885"/>
        <v>#DIV/0!</v>
      </c>
      <c r="HQ1007" s="57" t="e">
        <f t="shared" si="2886"/>
        <v>#DIV/0!</v>
      </c>
      <c r="HR1007" s="57"/>
      <c r="HS1007" s="57" t="e">
        <f t="shared" si="2887"/>
        <v>#DIV/0!</v>
      </c>
      <c r="HT1007" s="57" t="e">
        <f t="shared" si="2888"/>
        <v>#DIV/0!</v>
      </c>
      <c r="HU1007" s="57" t="e">
        <f t="shared" si="2889"/>
        <v>#DIV/0!</v>
      </c>
      <c r="HV1007" s="57" t="e">
        <f t="shared" si="2890"/>
        <v>#DIV/0!</v>
      </c>
      <c r="HW1007" s="57" t="e">
        <f t="shared" si="2891"/>
        <v>#DIV/0!</v>
      </c>
      <c r="HX1007" s="57"/>
      <c r="HY1007" s="57" t="e">
        <f t="shared" si="2892"/>
        <v>#DIV/0!</v>
      </c>
      <c r="HZ1007" s="57" t="e">
        <f t="shared" si="2893"/>
        <v>#DIV/0!</v>
      </c>
      <c r="IA1007" s="57"/>
      <c r="IB1007" s="61">
        <f t="shared" si="2894"/>
        <v>0</v>
      </c>
      <c r="IC1007" s="57" t="str">
        <f t="shared" si="2895"/>
        <v/>
      </c>
      <c r="ID1007" s="42"/>
      <c r="IE1007" s="2" t="str">
        <f t="shared" si="2896"/>
        <v/>
      </c>
      <c r="IF1007" s="60" t="e">
        <f t="shared" si="2897"/>
        <v>#DIV/0!</v>
      </c>
      <c r="IG1007" s="60" t="str">
        <f t="shared" si="2898"/>
        <v/>
      </c>
      <c r="IH1007" s="60" t="str">
        <f t="shared" si="2899"/>
        <v>zinco-</v>
      </c>
      <c r="II1007" s="60" t="str">
        <f t="shared" si="2900"/>
        <v>mangano-</v>
      </c>
      <c r="IJ1007" s="60" t="e">
        <f t="shared" si="2901"/>
        <v>#DIV/0!</v>
      </c>
      <c r="IK1007" s="60" t="e">
        <f t="shared" si="2902"/>
        <v>#DIV/0!</v>
      </c>
      <c r="IL1007" s="60" t="e">
        <f t="shared" si="2903"/>
        <v>#DIV/0!</v>
      </c>
      <c r="IM1007" s="60" t="e">
        <f t="shared" si="2904"/>
        <v>#DIV/0!</v>
      </c>
      <c r="IN1007" s="60" t="str">
        <f t="shared" si="2905"/>
        <v/>
      </c>
      <c r="IO1007" s="60" t="str">
        <f t="shared" si="2906"/>
        <v/>
      </c>
      <c r="IP1007" s="57"/>
      <c r="IQ1007" s="57" t="str">
        <f t="shared" si="2907"/>
        <v>ERROR!!</v>
      </c>
    </row>
    <row r="1008" spans="24:251">
      <c r="X1008" s="29">
        <f t="shared" si="2908"/>
        <v>0</v>
      </c>
      <c r="Y1008" s="29">
        <f t="shared" si="2909"/>
        <v>0</v>
      </c>
      <c r="Z1008" s="29" t="e">
        <f t="shared" si="2910"/>
        <v>#DIV/0!</v>
      </c>
      <c r="AA1008" s="29" t="e">
        <f t="shared" si="2911"/>
        <v>#DIV/0!</v>
      </c>
      <c r="AB1008" s="29" t="e">
        <f t="shared" si="2912"/>
        <v>#DIV/0!</v>
      </c>
      <c r="AC1008" s="29" t="e">
        <f t="shared" si="2913"/>
        <v>#DIV/0!</v>
      </c>
      <c r="AF1008" s="23">
        <v>60.084299999999999</v>
      </c>
      <c r="AG1008" s="23">
        <v>79.878799999999998</v>
      </c>
      <c r="AH1008" s="23">
        <v>101.96120000000001</v>
      </c>
      <c r="AI1008" s="23">
        <v>151.99039999999999</v>
      </c>
      <c r="AJ1008" s="23">
        <v>159.69</v>
      </c>
      <c r="AK1008" s="23">
        <v>71.846400000000003</v>
      </c>
      <c r="AL1008" s="23">
        <v>70.9375</v>
      </c>
      <c r="AM1008" s="23">
        <v>40.304400000000001</v>
      </c>
      <c r="AN1008" s="23">
        <v>56.077399999999997</v>
      </c>
      <c r="AO1008" s="23">
        <v>61.978999999999999</v>
      </c>
      <c r="AP1008" s="23">
        <v>94.195999999999998</v>
      </c>
      <c r="AQ1008" s="23">
        <v>18.998000000000001</v>
      </c>
      <c r="AR1008" s="23">
        <v>35.450000000000003</v>
      </c>
      <c r="AS1008" s="23">
        <v>29.88</v>
      </c>
      <c r="AT1008" s="23">
        <v>74.691999999999993</v>
      </c>
      <c r="AU1008" s="23">
        <v>81.39</v>
      </c>
      <c r="AX1008" s="54">
        <f t="shared" si="2768"/>
        <v>0</v>
      </c>
      <c r="AY1008" s="54">
        <f t="shared" si="2769"/>
        <v>0</v>
      </c>
      <c r="AZ1008" s="54">
        <f t="shared" si="2770"/>
        <v>0</v>
      </c>
      <c r="BA1008" s="54">
        <f t="shared" si="2771"/>
        <v>0</v>
      </c>
      <c r="BB1008" s="54">
        <f t="shared" si="2772"/>
        <v>0</v>
      </c>
      <c r="BC1008" s="54">
        <f t="shared" si="2773"/>
        <v>0</v>
      </c>
      <c r="BD1008" s="54">
        <f t="shared" si="2774"/>
        <v>0</v>
      </c>
      <c r="BE1008" s="54">
        <f t="shared" si="2775"/>
        <v>0</v>
      </c>
      <c r="BF1008" s="54">
        <f t="shared" si="2776"/>
        <v>0</v>
      </c>
      <c r="BG1008" s="54">
        <f t="shared" si="2777"/>
        <v>0</v>
      </c>
      <c r="BH1008" s="54">
        <f t="shared" si="2778"/>
        <v>0</v>
      </c>
      <c r="BI1008" s="54">
        <f t="shared" si="2779"/>
        <v>0</v>
      </c>
      <c r="BJ1008" s="54">
        <f t="shared" si="2780"/>
        <v>0</v>
      </c>
      <c r="BK1008" s="54">
        <f t="shared" si="2781"/>
        <v>0</v>
      </c>
      <c r="BL1008" s="54">
        <f t="shared" si="2782"/>
        <v>0</v>
      </c>
      <c r="BM1008" s="42"/>
      <c r="BO1008" s="54">
        <f>'Norm-coeff'!$C$2+$AX1008*'Norm-coeff'!$D$2+$AY1008*'Norm-coeff'!$E$2+$AZ1008*'Norm-coeff'!$F$2+$BA1008*'Norm-coeff'!$G$2+$BB1008*'Norm-coeff'!$H$2+$BC1008*'Norm-coeff'!$I$2+$BD1008*'Norm-coeff'!$J$2+$BE1008*'Norm-coeff'!$K$2+$BF1008*'Norm-coeff'!$L$2+$BG1008*'Norm-coeff'!$M$2+$BH1008*'Norm-coeff'!$N$2+$BI1008*'Norm-coeff'!$O$2</f>
        <v>5.4045421474420303</v>
      </c>
      <c r="BP1008" s="54">
        <f>'Norm-coeff'!$C$3+$AX1008*'Norm-coeff'!$D$3+$AY1008*'Norm-coeff'!$E$3+$AZ1008*'Norm-coeff'!$F$3+$BA1008*'Norm-coeff'!$G$3+$BB1008*'Norm-coeff'!$H$3+$BC1008*'Norm-coeff'!$I$3+$BD1008*'Norm-coeff'!$J$3+$BE1008*'Norm-coeff'!$K$3+$BF1008*'Norm-coeff'!$L$3+$BG1008*'Norm-coeff'!$M$3+$BH1008*'Norm-coeff'!$N$3+$BI1008*'Norm-coeff'!$O$3</f>
        <v>3.15319116612705</v>
      </c>
      <c r="BQ1008" s="54">
        <f>'Norm-coeff'!$C$4+$AX1008*'Norm-coeff'!$D$4+$AY1008*'Norm-coeff'!$E$4+$AZ1008*'Norm-coeff'!$F$4+$BA1008*'Norm-coeff'!$G$4+$BB1008*'Norm-coeff'!$H$4+$BC1008*'Norm-coeff'!$I$4+$BD1008*'Norm-coeff'!$J$4+$BE1008*'Norm-coeff'!$K$4+$BF1008*'Norm-coeff'!$L$4+$BG1008*'Norm-coeff'!$M$4+$BH1008*'Norm-coeff'!$N$4+$BI1008*'Norm-coeff'!$O$4</f>
        <v>1.42115649462768</v>
      </c>
      <c r="BR1008" s="54">
        <f>'Norm-coeff'!$C$5+$AX1008*'Norm-coeff'!$D$5+$AY1008*'Norm-coeff'!$E$5+$AZ1008*'Norm-coeff'!$F$5+$BA1008*'Norm-coeff'!$G$5+$BB1008*'Norm-coeff'!$H$5+$BC1008*'Norm-coeff'!$I$5+$BD1008*'Norm-coeff'!$J$5+$BE1008*'Norm-coeff'!$K$5+$BF1008*'Norm-coeff'!$L$5+$BG1008*'Norm-coeff'!$M$5+$BH1008*'Norm-coeff'!$N$5+$BI1008*'Norm-coeff'!$O$5</f>
        <v>1.0553329241296201</v>
      </c>
      <c r="BS1008" s="54">
        <f>'Norm-coeff'!$C$6+$AX1008*'Norm-coeff'!$D$6+$AY1008*'Norm-coeff'!$E$6+$AZ1008*'Norm-coeff'!$F$6+$BA1008*'Norm-coeff'!$G$6+$BB1008*'Norm-coeff'!$H$6+$BC1008*'Norm-coeff'!$I$6+$BD1008*'Norm-coeff'!$J$6+$BE1008*'Norm-coeff'!$K$6+$BF1008*'Norm-coeff'!$L$6+$BG1008*'Norm-coeff'!$M$6+$BH1008*'Norm-coeff'!$N$6+$BI1008*'Norm-coeff'!$O$6</f>
        <v>-1.48700885495103E-2</v>
      </c>
      <c r="BT1008" s="54">
        <f>'Norm-coeff'!$C$7+$AX1008*'Norm-coeff'!$D$7+$AY1008*'Norm-coeff'!$E$7+$AZ1008*'Norm-coeff'!$F$7+$BA1008*'Norm-coeff'!$G$7+$BB1008*'Norm-coeff'!$H$7+$BC1008*'Norm-coeff'!$I$7+$BD1008*'Norm-coeff'!$J$7+$BE1008*'Norm-coeff'!$K$7+$BF1008*'Norm-coeff'!$L$7+$BG1008*'Norm-coeff'!$M$7+$BH1008*'Norm-coeff'!$N$7+$BI1008*'Norm-coeff'!$O$7</f>
        <v>2.0907583608832998</v>
      </c>
      <c r="BU1008" s="54">
        <f>'Norm-coeff'!$C$8+$AX1008*'Norm-coeff'!$D$8+$AY1008*'Norm-coeff'!$E$8+$AZ1008*'Norm-coeff'!$F$8+$BA1008*'Norm-coeff'!$G$8+$BB1008*'Norm-coeff'!$H$8+$BC1008*'Norm-coeff'!$I$8+$BD1008*'Norm-coeff'!$J$8+$BE1008*'Norm-coeff'!$K$8+$BF1008*'Norm-coeff'!$L$8+$BG1008*'Norm-coeff'!$M$8+$BH1008*'Norm-coeff'!$N$8+$BI1008*'Norm-coeff'!$O$8</f>
        <v>0.65894159836244504</v>
      </c>
      <c r="BV1008" s="54">
        <f>'Norm-coeff'!$C$9+$AX1008*'Norm-coeff'!$D$9+$AY1008*'Norm-coeff'!$E$9+$AZ1008*'Norm-coeff'!$F$9+$BA1008*'Norm-coeff'!$G$9+$BB1008*'Norm-coeff'!$H$9+$BC1008*'Norm-coeff'!$I$9+$BD1008*'Norm-coeff'!$J$9+$BE1008*'Norm-coeff'!$K$9+$BF1008*'Norm-coeff'!$L$9+$BG1008*'Norm-coeff'!$M$9+$BH1008*'Norm-coeff'!$N$9+$BI1008*'Norm-coeff'!$O$9</f>
        <v>1.48961085014701</v>
      </c>
      <c r="BW1008" s="54">
        <f>'Norm-coeff'!$C$10+$AX1008*'Norm-coeff'!$D$10+$AY1008*'Norm-coeff'!$E$10+$AZ1008*'Norm-coeff'!$F$10+$BA1008*'Norm-coeff'!$G$10+$BB1008*'Norm-coeff'!$H$10+$BC1008*'Norm-coeff'!$I$10+$BD1008*'Norm-coeff'!$J$10+$BE1008*'Norm-coeff'!$K$10+$BF1008*'Norm-coeff'!$L$10+$BG1008*'Norm-coeff'!$M$10+$BH1008*'Norm-coeff'!$N$10+$BI1008*'Norm-coeff'!$O$10</f>
        <v>1.42058735749591</v>
      </c>
      <c r="BX1008" s="54">
        <f>'Norm-coeff'!$C$11+$AX1008*'Norm-coeff'!$D$11+$AY1008*'Norm-coeff'!$E$11+$AZ1008*'Norm-coeff'!$F$11+$BA1008*'Norm-coeff'!$G$11+$BB1008*'Norm-coeff'!$H$11+$BC1008*'Norm-coeff'!$I$11+$BD1008*'Norm-coeff'!$J$11+$BE1008*'Norm-coeff'!$K$11+$BF1008*'Norm-coeff'!$L$11+$BG1008*'Norm-coeff'!$M$11+$BH1008*'Norm-coeff'!$N$11+$BI1008*'Norm-coeff'!$O$11</f>
        <v>0.221233014421479</v>
      </c>
      <c r="BY1008" s="54">
        <f>'Norm-coeff'!$C$12+$AX1008*'Norm-coeff'!$D$12+$AY1008*'Norm-coeff'!$E$12+$AZ1008*'Norm-coeff'!$F$12+$BA1008*'Norm-coeff'!$G$12+$BB1008*'Norm-coeff'!$H$12+$BC1008*'Norm-coeff'!$I$12+$BD1008*'Norm-coeff'!$J$12+$BE1008*'Norm-coeff'!$K$12+$BF1008*'Norm-coeff'!$L$12+$BG1008*'Norm-coeff'!$M$12+$BH1008*'Norm-coeff'!$N$12+$BI1008*'Norm-coeff'!$O$12</f>
        <v>0.283527502056037</v>
      </c>
      <c r="BZ1008" s="54">
        <f>'Norm-coeff'!$C$13+$AX1008*'Norm-coeff'!$D$13+$AY1008*'Norm-coeff'!$E$13+$AZ1008*'Norm-coeff'!$F$13+$BA1008*'Norm-coeff'!$G$13+$BB1008*'Norm-coeff'!$H$13+$BC1008*'Norm-coeff'!$I$13+$BD1008*'Norm-coeff'!$J$13+$BE1008*'Norm-coeff'!$K$13+$BF1008*'Norm-coeff'!$L$13+$BG1008*'Norm-coeff'!$M$13+$BH1008*'Norm-coeff'!$N$13+$BI1008*'Norm-coeff'!$O$13</f>
        <v>-4.1864930554451202E-2</v>
      </c>
      <c r="CA1008" s="54">
        <f>'Norm-coeff'!$C$14+$AX1008*'Norm-coeff'!$D$14+$AY1008*'Norm-coeff'!$E$14+$AZ1008*'Norm-coeff'!$F$14+$BA1008*'Norm-coeff'!$G$14+$BB1008*'Norm-coeff'!$H$14+$BC1008*'Norm-coeff'!$I$14+$BD1008*'Norm-coeff'!$J$14+$BE1008*'Norm-coeff'!$K$14+$BF1008*'Norm-coeff'!$L$14+$BG1008*'Norm-coeff'!$M$14+$BH1008*'Norm-coeff'!$N$14+$BI1008*'Norm-coeff'!$O$14</f>
        <v>4.2526983164477103</v>
      </c>
      <c r="CC1008" s="54">
        <f t="shared" si="2783"/>
        <v>0</v>
      </c>
      <c r="CG1008" s="54">
        <f t="shared" si="2784"/>
        <v>0</v>
      </c>
      <c r="CH1008" s="54">
        <f t="shared" si="2767"/>
        <v>0</v>
      </c>
      <c r="CI1008" s="54">
        <f t="shared" si="2785"/>
        <v>0</v>
      </c>
      <c r="CJ1008" s="56">
        <f t="shared" si="2786"/>
        <v>0</v>
      </c>
      <c r="CK1008" s="54">
        <f t="shared" si="2787"/>
        <v>0</v>
      </c>
      <c r="CL1008" s="54">
        <f t="shared" si="2788"/>
        <v>0</v>
      </c>
      <c r="CM1008" s="54">
        <f t="shared" si="2789"/>
        <v>0</v>
      </c>
      <c r="CN1008" s="54">
        <f t="shared" si="2790"/>
        <v>0</v>
      </c>
      <c r="CO1008" s="54">
        <f t="shared" si="2791"/>
        <v>0</v>
      </c>
      <c r="CP1008" s="54">
        <f t="shared" si="2792"/>
        <v>0</v>
      </c>
      <c r="CQ1008" s="54">
        <f t="shared" si="2793"/>
        <v>0</v>
      </c>
      <c r="CR1008" s="54">
        <f t="shared" si="2794"/>
        <v>0</v>
      </c>
      <c r="CS1008" s="54">
        <f t="shared" si="2795"/>
        <v>0</v>
      </c>
      <c r="CU1008" s="54">
        <f t="shared" si="2796"/>
        <v>0</v>
      </c>
      <c r="CV1008" s="54">
        <f t="shared" si="2797"/>
        <v>0</v>
      </c>
      <c r="CW1008" s="54">
        <f t="shared" si="2798"/>
        <v>0</v>
      </c>
      <c r="CX1008" s="54">
        <f t="shared" si="2799"/>
        <v>0</v>
      </c>
      <c r="CZ1008" s="54">
        <f t="shared" si="2800"/>
        <v>0</v>
      </c>
      <c r="DA1008" s="54">
        <f t="shared" si="2801"/>
        <v>0</v>
      </c>
      <c r="DB1008" s="54">
        <f t="shared" si="2802"/>
        <v>0</v>
      </c>
      <c r="DC1008" s="54">
        <f t="shared" si="2803"/>
        <v>0</v>
      </c>
      <c r="DD1008" s="54">
        <f t="shared" si="2804"/>
        <v>0</v>
      </c>
      <c r="DE1008" s="54">
        <f t="shared" si="2805"/>
        <v>0</v>
      </c>
      <c r="DF1008" s="54">
        <f t="shared" si="2806"/>
        <v>0</v>
      </c>
      <c r="DG1008" s="54">
        <f t="shared" si="2807"/>
        <v>2</v>
      </c>
      <c r="DH1008" s="71">
        <f t="shared" si="2808"/>
        <v>0</v>
      </c>
      <c r="DI1008" s="71">
        <f t="shared" si="2809"/>
        <v>0</v>
      </c>
      <c r="DJ1008" s="54">
        <f t="shared" si="2810"/>
        <v>0</v>
      </c>
      <c r="DK1008" s="54">
        <f t="shared" si="2811"/>
        <v>2</v>
      </c>
      <c r="DL1008" s="4">
        <f t="shared" si="2741"/>
        <v>0</v>
      </c>
      <c r="DM1008" s="3">
        <f t="shared" si="2812"/>
        <v>0</v>
      </c>
      <c r="DN1008" s="3">
        <f t="shared" si="2813"/>
        <v>0</v>
      </c>
      <c r="DO1008" s="4" t="e">
        <f t="shared" si="2814"/>
        <v>#DIV/0!</v>
      </c>
      <c r="DP1008" s="57"/>
      <c r="DQ1008" s="57"/>
      <c r="DR1008" s="56">
        <f t="shared" si="2742"/>
        <v>2</v>
      </c>
      <c r="DS1008" s="56">
        <f t="shared" si="2743"/>
        <v>0</v>
      </c>
      <c r="DT1008" s="38">
        <f t="shared" si="2744"/>
        <v>0</v>
      </c>
      <c r="DU1008" s="38">
        <f t="shared" si="2815"/>
        <v>2</v>
      </c>
      <c r="DV1008" s="38">
        <f t="shared" si="2745"/>
        <v>0</v>
      </c>
      <c r="DW1008" s="39">
        <f t="shared" si="2746"/>
        <v>0</v>
      </c>
      <c r="DX1008" s="39">
        <f t="shared" si="2747"/>
        <v>0</v>
      </c>
      <c r="DY1008" s="39">
        <f t="shared" si="2748"/>
        <v>0</v>
      </c>
      <c r="DZ1008" s="39">
        <f t="shared" si="2749"/>
        <v>0</v>
      </c>
      <c r="EA1008" s="39">
        <f t="shared" si="2750"/>
        <v>0</v>
      </c>
      <c r="EB1008" s="37" t="e">
        <f t="shared" si="2816"/>
        <v>#DIV/0!</v>
      </c>
      <c r="EC1008" s="37" t="e">
        <f t="shared" si="2817"/>
        <v>#DIV/0!</v>
      </c>
      <c r="ED1008" s="37" t="e">
        <f t="shared" si="2818"/>
        <v>#DIV/0!</v>
      </c>
      <c r="EE1008" s="37" t="e">
        <f t="shared" si="2819"/>
        <v>#DIV/0!</v>
      </c>
      <c r="EF1008" s="39" t="e">
        <f t="shared" si="2820"/>
        <v>#DIV/0!</v>
      </c>
      <c r="EG1008" s="37" t="e">
        <f t="shared" si="2821"/>
        <v>#DIV/0!</v>
      </c>
      <c r="EH1008" s="37" t="e">
        <f t="shared" si="2822"/>
        <v>#DIV/0!</v>
      </c>
      <c r="EI1008" s="11" t="b">
        <f t="shared" si="2823"/>
        <v>1</v>
      </c>
      <c r="EJ1008" s="11" t="b">
        <f t="shared" si="2824"/>
        <v>0</v>
      </c>
      <c r="EK1008" s="39" t="e">
        <f t="shared" si="2825"/>
        <v>#DIV/0!</v>
      </c>
      <c r="EL1008" s="39" t="e">
        <f t="shared" si="2826"/>
        <v>#DIV/0!</v>
      </c>
      <c r="EM1008" s="39" t="e">
        <f t="shared" si="2827"/>
        <v>#DIV/0!</v>
      </c>
      <c r="EN1008" s="39" t="e">
        <f t="shared" si="2828"/>
        <v>#DIV/0!</v>
      </c>
      <c r="EO1008" s="39" t="e">
        <f t="shared" si="2829"/>
        <v>#DIV/0!</v>
      </c>
      <c r="EP1008" s="39" t="e">
        <f t="shared" si="2830"/>
        <v>#DIV/0!</v>
      </c>
      <c r="EQ1008" s="39" t="e">
        <f t="shared" si="2831"/>
        <v>#DIV/0!</v>
      </c>
      <c r="ER1008" s="39" t="e">
        <f t="shared" si="2832"/>
        <v>#DIV/0!</v>
      </c>
      <c r="ES1008" s="58" t="str">
        <f t="shared" si="2833"/>
        <v>(OH,F,Cl)-dominate amphibole</v>
      </c>
      <c r="ET1008" s="58" t="e">
        <f t="shared" si="2834"/>
        <v>#N/A</v>
      </c>
      <c r="EU1008" s="56">
        <f t="shared" si="2751"/>
        <v>0</v>
      </c>
      <c r="EV1008" s="56">
        <f t="shared" si="2752"/>
        <v>0</v>
      </c>
      <c r="EW1008" s="56">
        <f t="shared" si="2753"/>
        <v>0</v>
      </c>
      <c r="EX1008" s="56">
        <f t="shared" si="2754"/>
        <v>0</v>
      </c>
      <c r="EY1008" s="56">
        <f t="shared" si="2755"/>
        <v>0</v>
      </c>
      <c r="EZ1008" s="56">
        <f t="shared" si="2756"/>
        <v>0</v>
      </c>
      <c r="FA1008" s="39">
        <f t="shared" si="2757"/>
        <v>0</v>
      </c>
      <c r="FB1008" s="39">
        <f t="shared" si="2758"/>
        <v>0</v>
      </c>
      <c r="FC1008" s="54">
        <f t="shared" si="2759"/>
        <v>0</v>
      </c>
      <c r="FD1008" s="54">
        <f t="shared" si="2760"/>
        <v>0</v>
      </c>
      <c r="FE1008" s="39">
        <f t="shared" si="2761"/>
        <v>0</v>
      </c>
      <c r="FF1008" s="54">
        <f t="shared" si="2762"/>
        <v>0</v>
      </c>
      <c r="FG1008" s="39">
        <f t="shared" si="2763"/>
        <v>0</v>
      </c>
      <c r="FH1008" s="39">
        <f t="shared" si="2835"/>
        <v>0</v>
      </c>
      <c r="FI1008" s="39">
        <f t="shared" si="2836"/>
        <v>0</v>
      </c>
      <c r="FJ1008" s="39">
        <f t="shared" si="2837"/>
        <v>0</v>
      </c>
      <c r="FK1008" s="39" t="e">
        <f t="shared" si="2838"/>
        <v>#DIV/0!</v>
      </c>
      <c r="FL1008" s="39" t="e">
        <f t="shared" si="2839"/>
        <v>#DIV/0!</v>
      </c>
      <c r="FM1008" s="39" t="e">
        <f t="shared" si="2840"/>
        <v>#DIV/0!</v>
      </c>
      <c r="FN1008" s="39">
        <f t="shared" si="2841"/>
        <v>1</v>
      </c>
      <c r="FO1008" s="39">
        <f t="shared" si="2764"/>
        <v>0</v>
      </c>
      <c r="FP1008" s="39">
        <f t="shared" si="2765"/>
        <v>0</v>
      </c>
      <c r="FQ1008" s="39">
        <f t="shared" si="2766"/>
        <v>0</v>
      </c>
      <c r="FR1008" s="39">
        <f t="shared" si="2842"/>
        <v>0</v>
      </c>
      <c r="FS1008" s="39">
        <f t="shared" si="2843"/>
        <v>0</v>
      </c>
      <c r="FU1008" s="39" t="e">
        <f t="shared" si="2844"/>
        <v>#DIV/0!</v>
      </c>
      <c r="FV1008" s="39" t="e">
        <f t="shared" si="2845"/>
        <v>#DIV/0!</v>
      </c>
      <c r="FW1008" s="39" t="e">
        <f t="shared" si="2846"/>
        <v>#DIV/0!</v>
      </c>
      <c r="FY1008" s="39" t="e">
        <f t="shared" si="2847"/>
        <v>#DIV/0!</v>
      </c>
      <c r="FZ1008" s="39" t="e">
        <f t="shared" si="2848"/>
        <v>#DIV/0!</v>
      </c>
      <c r="GA1008" s="39" t="e">
        <f t="shared" si="2849"/>
        <v>#DIV/0!</v>
      </c>
      <c r="GB1008" s="39" t="e">
        <f t="shared" si="2850"/>
        <v>#DIV/0!</v>
      </c>
      <c r="GC1008" s="39" t="e">
        <f t="shared" si="2851"/>
        <v>#DIV/0!</v>
      </c>
      <c r="GD1008" s="39" t="e">
        <f t="shared" si="2852"/>
        <v>#DIV/0!</v>
      </c>
      <c r="GE1008" s="39" t="e">
        <f t="shared" si="2853"/>
        <v>#DIV/0!</v>
      </c>
      <c r="GF1008" s="39" t="e">
        <f t="shared" si="2854"/>
        <v>#DIV/0!</v>
      </c>
      <c r="GG1008" s="39" t="e">
        <f t="shared" si="2855"/>
        <v>#DIV/0!</v>
      </c>
      <c r="GH1008" s="39" t="e">
        <f t="shared" si="2856"/>
        <v>#DIV/0!</v>
      </c>
      <c r="GI1008" s="39"/>
      <c r="GJ1008" s="39" t="e">
        <f t="shared" si="2857"/>
        <v>#DIV/0!</v>
      </c>
      <c r="GK1008" s="39" t="e">
        <f t="shared" si="2858"/>
        <v>#DIV/0!</v>
      </c>
      <c r="GL1008" s="39" t="e">
        <f t="shared" si="2859"/>
        <v>#DIV/0!</v>
      </c>
      <c r="GM1008" s="39" t="e">
        <f t="shared" si="2860"/>
        <v>#DIV/0!</v>
      </c>
      <c r="GN1008" s="39" t="e">
        <f t="shared" si="2861"/>
        <v>#DIV/0!</v>
      </c>
      <c r="GO1008" s="57"/>
      <c r="GP1008" s="57" t="e">
        <f t="shared" si="2862"/>
        <v>#DIV/0!</v>
      </c>
      <c r="GQ1008" s="59" t="e">
        <f t="shared" si="2863"/>
        <v>#DIV/0!</v>
      </c>
      <c r="GR1008" s="41" t="e">
        <f t="shared" si="2864"/>
        <v>#DIV/0!</v>
      </c>
      <c r="GS1008" s="57" t="e">
        <f t="shared" si="2865"/>
        <v>#DIV/0!</v>
      </c>
      <c r="GT1008" s="57" t="e">
        <f t="shared" si="2866"/>
        <v>#DIV/0!</v>
      </c>
      <c r="GU1008" s="57" t="e">
        <f t="shared" si="2867"/>
        <v>#DIV/0!</v>
      </c>
      <c r="GV1008" s="57"/>
      <c r="GW1008" s="42" t="e">
        <f t="shared" si="2868"/>
        <v>#DIV/0!</v>
      </c>
      <c r="GX1008" s="42" t="e">
        <f t="shared" si="2869"/>
        <v>#DIV/0!</v>
      </c>
      <c r="GY1008" s="42" t="e">
        <f t="shared" si="2870"/>
        <v>#DIV/0!</v>
      </c>
      <c r="GZ1008" s="57"/>
      <c r="HA1008" s="2" t="e">
        <f t="shared" si="2871"/>
        <v>#DIV/0!</v>
      </c>
      <c r="HB1008" s="2" t="e">
        <f t="shared" si="2872"/>
        <v>#DIV/0!</v>
      </c>
      <c r="HC1008" s="2" t="e">
        <f t="shared" si="2873"/>
        <v>#DIV/0!</v>
      </c>
      <c r="HD1008" s="2" t="e">
        <f t="shared" si="2874"/>
        <v>#DIV/0!</v>
      </c>
      <c r="HE1008" s="2" t="e">
        <f t="shared" si="2875"/>
        <v>#DIV/0!</v>
      </c>
      <c r="HF1008" s="2" t="e">
        <f t="shared" si="2876"/>
        <v>#DIV/0!</v>
      </c>
      <c r="HG1008" s="2" t="e">
        <f t="shared" si="2877"/>
        <v>#DIV/0!</v>
      </c>
      <c r="HH1008" s="2" t="e">
        <f t="shared" si="2878"/>
        <v>#DIV/0!</v>
      </c>
      <c r="HI1008" s="2" t="e">
        <f t="shared" si="2879"/>
        <v>#DIV/0!</v>
      </c>
      <c r="HJ1008" s="11" t="e">
        <f t="shared" si="2880"/>
        <v>#DIV/0!</v>
      </c>
      <c r="HK1008" s="60" t="e">
        <f t="shared" si="2881"/>
        <v>#DIV/0!</v>
      </c>
      <c r="HL1008" s="57"/>
      <c r="HM1008" s="57" t="e">
        <f t="shared" si="2882"/>
        <v>#DIV/0!</v>
      </c>
      <c r="HN1008" s="57" t="e">
        <f t="shared" si="2883"/>
        <v>#DIV/0!</v>
      </c>
      <c r="HO1008" s="57" t="e">
        <f t="shared" si="2884"/>
        <v>#DIV/0!</v>
      </c>
      <c r="HP1008" s="57" t="e">
        <f t="shared" si="2885"/>
        <v>#DIV/0!</v>
      </c>
      <c r="HQ1008" s="57" t="e">
        <f t="shared" si="2886"/>
        <v>#DIV/0!</v>
      </c>
      <c r="HR1008" s="57"/>
      <c r="HS1008" s="57" t="e">
        <f t="shared" si="2887"/>
        <v>#DIV/0!</v>
      </c>
      <c r="HT1008" s="57" t="e">
        <f t="shared" si="2888"/>
        <v>#DIV/0!</v>
      </c>
      <c r="HU1008" s="57" t="e">
        <f t="shared" si="2889"/>
        <v>#DIV/0!</v>
      </c>
      <c r="HV1008" s="57" t="e">
        <f t="shared" si="2890"/>
        <v>#DIV/0!</v>
      </c>
      <c r="HW1008" s="57" t="e">
        <f t="shared" si="2891"/>
        <v>#DIV/0!</v>
      </c>
      <c r="HX1008" s="57"/>
      <c r="HY1008" s="57" t="e">
        <f t="shared" si="2892"/>
        <v>#DIV/0!</v>
      </c>
      <c r="HZ1008" s="57" t="e">
        <f t="shared" si="2893"/>
        <v>#DIV/0!</v>
      </c>
      <c r="IA1008" s="57"/>
      <c r="IB1008" s="61">
        <f t="shared" si="2894"/>
        <v>0</v>
      </c>
      <c r="IC1008" s="57" t="str">
        <f t="shared" si="2895"/>
        <v/>
      </c>
      <c r="ID1008" s="42"/>
      <c r="IE1008" s="2" t="str">
        <f t="shared" si="2896"/>
        <v/>
      </c>
      <c r="IF1008" s="60" t="e">
        <f t="shared" si="2897"/>
        <v>#DIV/0!</v>
      </c>
      <c r="IG1008" s="60" t="str">
        <f t="shared" si="2898"/>
        <v/>
      </c>
      <c r="IH1008" s="60" t="str">
        <f t="shared" si="2899"/>
        <v>zinco-</v>
      </c>
      <c r="II1008" s="60" t="str">
        <f t="shared" si="2900"/>
        <v>mangano-</v>
      </c>
      <c r="IJ1008" s="60" t="e">
        <f t="shared" si="2901"/>
        <v>#DIV/0!</v>
      </c>
      <c r="IK1008" s="60" t="e">
        <f t="shared" si="2902"/>
        <v>#DIV/0!</v>
      </c>
      <c r="IL1008" s="60" t="e">
        <f t="shared" si="2903"/>
        <v>#DIV/0!</v>
      </c>
      <c r="IM1008" s="60" t="e">
        <f t="shared" si="2904"/>
        <v>#DIV/0!</v>
      </c>
      <c r="IN1008" s="60" t="str">
        <f t="shared" si="2905"/>
        <v/>
      </c>
      <c r="IO1008" s="60" t="str">
        <f t="shared" si="2906"/>
        <v/>
      </c>
      <c r="IP1008" s="57"/>
      <c r="IQ1008" s="57" t="str">
        <f t="shared" si="2907"/>
        <v>ERROR!!</v>
      </c>
    </row>
    <row r="1009" spans="24:251">
      <c r="X1009" s="29">
        <f t="shared" si="2908"/>
        <v>0</v>
      </c>
      <c r="Y1009" s="29">
        <f t="shared" si="2909"/>
        <v>0</v>
      </c>
      <c r="Z1009" s="29" t="e">
        <f t="shared" si="2910"/>
        <v>#DIV/0!</v>
      </c>
      <c r="AA1009" s="29" t="e">
        <f t="shared" si="2911"/>
        <v>#DIV/0!</v>
      </c>
      <c r="AB1009" s="29" t="e">
        <f t="shared" si="2912"/>
        <v>#DIV/0!</v>
      </c>
      <c r="AC1009" s="29" t="e">
        <f t="shared" si="2913"/>
        <v>#DIV/0!</v>
      </c>
      <c r="AF1009" s="23">
        <v>60.084299999999999</v>
      </c>
      <c r="AG1009" s="23">
        <v>79.878799999999998</v>
      </c>
      <c r="AH1009" s="23">
        <v>101.96120000000001</v>
      </c>
      <c r="AI1009" s="23">
        <v>151.99039999999999</v>
      </c>
      <c r="AJ1009" s="23">
        <v>159.69</v>
      </c>
      <c r="AK1009" s="23">
        <v>71.846400000000003</v>
      </c>
      <c r="AL1009" s="23">
        <v>70.9375</v>
      </c>
      <c r="AM1009" s="23">
        <v>40.304400000000001</v>
      </c>
      <c r="AN1009" s="23">
        <v>56.077399999999997</v>
      </c>
      <c r="AO1009" s="23">
        <v>61.978999999999999</v>
      </c>
      <c r="AP1009" s="23">
        <v>94.195999999999998</v>
      </c>
      <c r="AQ1009" s="23">
        <v>18.998000000000001</v>
      </c>
      <c r="AR1009" s="23">
        <v>35.450000000000003</v>
      </c>
      <c r="AS1009" s="23">
        <v>29.88</v>
      </c>
      <c r="AT1009" s="23">
        <v>74.691999999999993</v>
      </c>
      <c r="AU1009" s="23">
        <v>81.39</v>
      </c>
      <c r="AX1009" s="54">
        <f t="shared" si="2768"/>
        <v>0</v>
      </c>
      <c r="AY1009" s="54">
        <f t="shared" si="2769"/>
        <v>0</v>
      </c>
      <c r="AZ1009" s="54">
        <f t="shared" si="2770"/>
        <v>0</v>
      </c>
      <c r="BA1009" s="54">
        <f t="shared" si="2771"/>
        <v>0</v>
      </c>
      <c r="BB1009" s="54">
        <f t="shared" si="2772"/>
        <v>0</v>
      </c>
      <c r="BC1009" s="54">
        <f t="shared" si="2773"/>
        <v>0</v>
      </c>
      <c r="BD1009" s="54">
        <f t="shared" si="2774"/>
        <v>0</v>
      </c>
      <c r="BE1009" s="54">
        <f t="shared" si="2775"/>
        <v>0</v>
      </c>
      <c r="BF1009" s="54">
        <f t="shared" si="2776"/>
        <v>0</v>
      </c>
      <c r="BG1009" s="54">
        <f t="shared" si="2777"/>
        <v>0</v>
      </c>
      <c r="BH1009" s="54">
        <f t="shared" si="2778"/>
        <v>0</v>
      </c>
      <c r="BI1009" s="54">
        <f t="shared" si="2779"/>
        <v>0</v>
      </c>
      <c r="BJ1009" s="54">
        <f t="shared" si="2780"/>
        <v>0</v>
      </c>
      <c r="BK1009" s="54">
        <f t="shared" si="2781"/>
        <v>0</v>
      </c>
      <c r="BL1009" s="54">
        <f t="shared" si="2782"/>
        <v>0</v>
      </c>
      <c r="BM1009" s="42"/>
      <c r="BO1009" s="54">
        <f>'Norm-coeff'!$C$2+$AX1009*'Norm-coeff'!$D$2+$AY1009*'Norm-coeff'!$E$2+$AZ1009*'Norm-coeff'!$F$2+$BA1009*'Norm-coeff'!$G$2+$BB1009*'Norm-coeff'!$H$2+$BC1009*'Norm-coeff'!$I$2+$BD1009*'Norm-coeff'!$J$2+$BE1009*'Norm-coeff'!$K$2+$BF1009*'Norm-coeff'!$L$2+$BG1009*'Norm-coeff'!$M$2+$BH1009*'Norm-coeff'!$N$2+$BI1009*'Norm-coeff'!$O$2</f>
        <v>5.4045421474420303</v>
      </c>
      <c r="BP1009" s="54">
        <f>'Norm-coeff'!$C$3+$AX1009*'Norm-coeff'!$D$3+$AY1009*'Norm-coeff'!$E$3+$AZ1009*'Norm-coeff'!$F$3+$BA1009*'Norm-coeff'!$G$3+$BB1009*'Norm-coeff'!$H$3+$BC1009*'Norm-coeff'!$I$3+$BD1009*'Norm-coeff'!$J$3+$BE1009*'Norm-coeff'!$K$3+$BF1009*'Norm-coeff'!$L$3+$BG1009*'Norm-coeff'!$M$3+$BH1009*'Norm-coeff'!$N$3+$BI1009*'Norm-coeff'!$O$3</f>
        <v>3.15319116612705</v>
      </c>
      <c r="BQ1009" s="54">
        <f>'Norm-coeff'!$C$4+$AX1009*'Norm-coeff'!$D$4+$AY1009*'Norm-coeff'!$E$4+$AZ1009*'Norm-coeff'!$F$4+$BA1009*'Norm-coeff'!$G$4+$BB1009*'Norm-coeff'!$H$4+$BC1009*'Norm-coeff'!$I$4+$BD1009*'Norm-coeff'!$J$4+$BE1009*'Norm-coeff'!$K$4+$BF1009*'Norm-coeff'!$L$4+$BG1009*'Norm-coeff'!$M$4+$BH1009*'Norm-coeff'!$N$4+$BI1009*'Norm-coeff'!$O$4</f>
        <v>1.42115649462768</v>
      </c>
      <c r="BR1009" s="54">
        <f>'Norm-coeff'!$C$5+$AX1009*'Norm-coeff'!$D$5+$AY1009*'Norm-coeff'!$E$5+$AZ1009*'Norm-coeff'!$F$5+$BA1009*'Norm-coeff'!$G$5+$BB1009*'Norm-coeff'!$H$5+$BC1009*'Norm-coeff'!$I$5+$BD1009*'Norm-coeff'!$J$5+$BE1009*'Norm-coeff'!$K$5+$BF1009*'Norm-coeff'!$L$5+$BG1009*'Norm-coeff'!$M$5+$BH1009*'Norm-coeff'!$N$5+$BI1009*'Norm-coeff'!$O$5</f>
        <v>1.0553329241296201</v>
      </c>
      <c r="BS1009" s="54">
        <f>'Norm-coeff'!$C$6+$AX1009*'Norm-coeff'!$D$6+$AY1009*'Norm-coeff'!$E$6+$AZ1009*'Norm-coeff'!$F$6+$BA1009*'Norm-coeff'!$G$6+$BB1009*'Norm-coeff'!$H$6+$BC1009*'Norm-coeff'!$I$6+$BD1009*'Norm-coeff'!$J$6+$BE1009*'Norm-coeff'!$K$6+$BF1009*'Norm-coeff'!$L$6+$BG1009*'Norm-coeff'!$M$6+$BH1009*'Norm-coeff'!$N$6+$BI1009*'Norm-coeff'!$O$6</f>
        <v>-1.48700885495103E-2</v>
      </c>
      <c r="BT1009" s="54">
        <f>'Norm-coeff'!$C$7+$AX1009*'Norm-coeff'!$D$7+$AY1009*'Norm-coeff'!$E$7+$AZ1009*'Norm-coeff'!$F$7+$BA1009*'Norm-coeff'!$G$7+$BB1009*'Norm-coeff'!$H$7+$BC1009*'Norm-coeff'!$I$7+$BD1009*'Norm-coeff'!$J$7+$BE1009*'Norm-coeff'!$K$7+$BF1009*'Norm-coeff'!$L$7+$BG1009*'Norm-coeff'!$M$7+$BH1009*'Norm-coeff'!$N$7+$BI1009*'Norm-coeff'!$O$7</f>
        <v>2.0907583608832998</v>
      </c>
      <c r="BU1009" s="54">
        <f>'Norm-coeff'!$C$8+$AX1009*'Norm-coeff'!$D$8+$AY1009*'Norm-coeff'!$E$8+$AZ1009*'Norm-coeff'!$F$8+$BA1009*'Norm-coeff'!$G$8+$BB1009*'Norm-coeff'!$H$8+$BC1009*'Norm-coeff'!$I$8+$BD1009*'Norm-coeff'!$J$8+$BE1009*'Norm-coeff'!$K$8+$BF1009*'Norm-coeff'!$L$8+$BG1009*'Norm-coeff'!$M$8+$BH1009*'Norm-coeff'!$N$8+$BI1009*'Norm-coeff'!$O$8</f>
        <v>0.65894159836244504</v>
      </c>
      <c r="BV1009" s="54">
        <f>'Norm-coeff'!$C$9+$AX1009*'Norm-coeff'!$D$9+$AY1009*'Norm-coeff'!$E$9+$AZ1009*'Norm-coeff'!$F$9+$BA1009*'Norm-coeff'!$G$9+$BB1009*'Norm-coeff'!$H$9+$BC1009*'Norm-coeff'!$I$9+$BD1009*'Norm-coeff'!$J$9+$BE1009*'Norm-coeff'!$K$9+$BF1009*'Norm-coeff'!$L$9+$BG1009*'Norm-coeff'!$M$9+$BH1009*'Norm-coeff'!$N$9+$BI1009*'Norm-coeff'!$O$9</f>
        <v>1.48961085014701</v>
      </c>
      <c r="BW1009" s="54">
        <f>'Norm-coeff'!$C$10+$AX1009*'Norm-coeff'!$D$10+$AY1009*'Norm-coeff'!$E$10+$AZ1009*'Norm-coeff'!$F$10+$BA1009*'Norm-coeff'!$G$10+$BB1009*'Norm-coeff'!$H$10+$BC1009*'Norm-coeff'!$I$10+$BD1009*'Norm-coeff'!$J$10+$BE1009*'Norm-coeff'!$K$10+$BF1009*'Norm-coeff'!$L$10+$BG1009*'Norm-coeff'!$M$10+$BH1009*'Norm-coeff'!$N$10+$BI1009*'Norm-coeff'!$O$10</f>
        <v>1.42058735749591</v>
      </c>
      <c r="BX1009" s="54">
        <f>'Norm-coeff'!$C$11+$AX1009*'Norm-coeff'!$D$11+$AY1009*'Norm-coeff'!$E$11+$AZ1009*'Norm-coeff'!$F$11+$BA1009*'Norm-coeff'!$G$11+$BB1009*'Norm-coeff'!$H$11+$BC1009*'Norm-coeff'!$I$11+$BD1009*'Norm-coeff'!$J$11+$BE1009*'Norm-coeff'!$K$11+$BF1009*'Norm-coeff'!$L$11+$BG1009*'Norm-coeff'!$M$11+$BH1009*'Norm-coeff'!$N$11+$BI1009*'Norm-coeff'!$O$11</f>
        <v>0.221233014421479</v>
      </c>
      <c r="BY1009" s="54">
        <f>'Norm-coeff'!$C$12+$AX1009*'Norm-coeff'!$D$12+$AY1009*'Norm-coeff'!$E$12+$AZ1009*'Norm-coeff'!$F$12+$BA1009*'Norm-coeff'!$G$12+$BB1009*'Norm-coeff'!$H$12+$BC1009*'Norm-coeff'!$I$12+$BD1009*'Norm-coeff'!$J$12+$BE1009*'Norm-coeff'!$K$12+$BF1009*'Norm-coeff'!$L$12+$BG1009*'Norm-coeff'!$M$12+$BH1009*'Norm-coeff'!$N$12+$BI1009*'Norm-coeff'!$O$12</f>
        <v>0.283527502056037</v>
      </c>
      <c r="BZ1009" s="54">
        <f>'Norm-coeff'!$C$13+$AX1009*'Norm-coeff'!$D$13+$AY1009*'Norm-coeff'!$E$13+$AZ1009*'Norm-coeff'!$F$13+$BA1009*'Norm-coeff'!$G$13+$BB1009*'Norm-coeff'!$H$13+$BC1009*'Norm-coeff'!$I$13+$BD1009*'Norm-coeff'!$J$13+$BE1009*'Norm-coeff'!$K$13+$BF1009*'Norm-coeff'!$L$13+$BG1009*'Norm-coeff'!$M$13+$BH1009*'Norm-coeff'!$N$13+$BI1009*'Norm-coeff'!$O$13</f>
        <v>-4.1864930554451202E-2</v>
      </c>
      <c r="CA1009" s="54">
        <f>'Norm-coeff'!$C$14+$AX1009*'Norm-coeff'!$D$14+$AY1009*'Norm-coeff'!$E$14+$AZ1009*'Norm-coeff'!$F$14+$BA1009*'Norm-coeff'!$G$14+$BB1009*'Norm-coeff'!$H$14+$BC1009*'Norm-coeff'!$I$14+$BD1009*'Norm-coeff'!$J$14+$BE1009*'Norm-coeff'!$K$14+$BF1009*'Norm-coeff'!$L$14+$BG1009*'Norm-coeff'!$M$14+$BH1009*'Norm-coeff'!$N$14+$BI1009*'Norm-coeff'!$O$14</f>
        <v>4.2526983164477103</v>
      </c>
      <c r="CC1009" s="54">
        <f t="shared" si="2783"/>
        <v>0</v>
      </c>
      <c r="CG1009" s="54">
        <f t="shared" si="2784"/>
        <v>0</v>
      </c>
      <c r="CH1009" s="54">
        <f t="shared" si="2767"/>
        <v>0</v>
      </c>
      <c r="CI1009" s="54">
        <f t="shared" si="2785"/>
        <v>0</v>
      </c>
      <c r="CJ1009" s="56">
        <f t="shared" si="2786"/>
        <v>0</v>
      </c>
      <c r="CK1009" s="54">
        <f t="shared" si="2787"/>
        <v>0</v>
      </c>
      <c r="CL1009" s="54">
        <f t="shared" si="2788"/>
        <v>0</v>
      </c>
      <c r="CM1009" s="54">
        <f t="shared" si="2789"/>
        <v>0</v>
      </c>
      <c r="CN1009" s="54">
        <f t="shared" si="2790"/>
        <v>0</v>
      </c>
      <c r="CO1009" s="54">
        <f t="shared" si="2791"/>
        <v>0</v>
      </c>
      <c r="CP1009" s="54">
        <f t="shared" si="2792"/>
        <v>0</v>
      </c>
      <c r="CQ1009" s="54">
        <f t="shared" si="2793"/>
        <v>0</v>
      </c>
      <c r="CR1009" s="54">
        <f t="shared" si="2794"/>
        <v>0</v>
      </c>
      <c r="CS1009" s="54">
        <f t="shared" si="2795"/>
        <v>0</v>
      </c>
      <c r="CU1009" s="54">
        <f t="shared" si="2796"/>
        <v>0</v>
      </c>
      <c r="CV1009" s="54">
        <f t="shared" si="2797"/>
        <v>0</v>
      </c>
      <c r="CW1009" s="54">
        <f t="shared" si="2798"/>
        <v>0</v>
      </c>
      <c r="CX1009" s="54">
        <f t="shared" si="2799"/>
        <v>0</v>
      </c>
      <c r="CZ1009" s="54">
        <f t="shared" si="2800"/>
        <v>0</v>
      </c>
      <c r="DA1009" s="54">
        <f t="shared" si="2801"/>
        <v>0</v>
      </c>
      <c r="DB1009" s="54">
        <f t="shared" si="2802"/>
        <v>0</v>
      </c>
      <c r="DC1009" s="54">
        <f t="shared" si="2803"/>
        <v>0</v>
      </c>
      <c r="DD1009" s="54">
        <f t="shared" si="2804"/>
        <v>0</v>
      </c>
      <c r="DE1009" s="54">
        <f t="shared" si="2805"/>
        <v>0</v>
      </c>
      <c r="DF1009" s="54">
        <f t="shared" si="2806"/>
        <v>0</v>
      </c>
      <c r="DG1009" s="54">
        <f t="shared" si="2807"/>
        <v>2</v>
      </c>
      <c r="DH1009" s="71">
        <f t="shared" si="2808"/>
        <v>0</v>
      </c>
      <c r="DI1009" s="71">
        <f t="shared" si="2809"/>
        <v>0</v>
      </c>
      <c r="DJ1009" s="54">
        <f t="shared" si="2810"/>
        <v>0</v>
      </c>
      <c r="DK1009" s="54">
        <f t="shared" si="2811"/>
        <v>2</v>
      </c>
      <c r="DL1009" s="4">
        <f t="shared" si="2741"/>
        <v>0</v>
      </c>
      <c r="DM1009" s="3">
        <f t="shared" si="2812"/>
        <v>0</v>
      </c>
      <c r="DN1009" s="3">
        <f t="shared" si="2813"/>
        <v>0</v>
      </c>
      <c r="DO1009" s="4" t="e">
        <f t="shared" si="2814"/>
        <v>#DIV/0!</v>
      </c>
      <c r="DP1009" s="57"/>
      <c r="DQ1009" s="57"/>
      <c r="DR1009" s="56">
        <f t="shared" si="2742"/>
        <v>2</v>
      </c>
      <c r="DS1009" s="56">
        <f t="shared" si="2743"/>
        <v>0</v>
      </c>
      <c r="DT1009" s="38">
        <f t="shared" si="2744"/>
        <v>0</v>
      </c>
      <c r="DU1009" s="38">
        <f t="shared" si="2815"/>
        <v>2</v>
      </c>
      <c r="DV1009" s="38">
        <f t="shared" si="2745"/>
        <v>0</v>
      </c>
      <c r="DW1009" s="39">
        <f t="shared" si="2746"/>
        <v>0</v>
      </c>
      <c r="DX1009" s="39">
        <f t="shared" si="2747"/>
        <v>0</v>
      </c>
      <c r="DY1009" s="39">
        <f t="shared" si="2748"/>
        <v>0</v>
      </c>
      <c r="DZ1009" s="39">
        <f t="shared" si="2749"/>
        <v>0</v>
      </c>
      <c r="EA1009" s="39">
        <f t="shared" si="2750"/>
        <v>0</v>
      </c>
      <c r="EB1009" s="37" t="e">
        <f t="shared" si="2816"/>
        <v>#DIV/0!</v>
      </c>
      <c r="EC1009" s="37" t="e">
        <f t="shared" si="2817"/>
        <v>#DIV/0!</v>
      </c>
      <c r="ED1009" s="37" t="e">
        <f t="shared" si="2818"/>
        <v>#DIV/0!</v>
      </c>
      <c r="EE1009" s="37" t="e">
        <f t="shared" si="2819"/>
        <v>#DIV/0!</v>
      </c>
      <c r="EF1009" s="39" t="e">
        <f t="shared" si="2820"/>
        <v>#DIV/0!</v>
      </c>
      <c r="EG1009" s="37" t="e">
        <f t="shared" si="2821"/>
        <v>#DIV/0!</v>
      </c>
      <c r="EH1009" s="37" t="e">
        <f t="shared" si="2822"/>
        <v>#DIV/0!</v>
      </c>
      <c r="EI1009" s="11" t="b">
        <f t="shared" si="2823"/>
        <v>1</v>
      </c>
      <c r="EJ1009" s="11" t="b">
        <f t="shared" si="2824"/>
        <v>0</v>
      </c>
      <c r="EK1009" s="39" t="e">
        <f t="shared" si="2825"/>
        <v>#DIV/0!</v>
      </c>
      <c r="EL1009" s="39" t="e">
        <f t="shared" si="2826"/>
        <v>#DIV/0!</v>
      </c>
      <c r="EM1009" s="39" t="e">
        <f t="shared" si="2827"/>
        <v>#DIV/0!</v>
      </c>
      <c r="EN1009" s="39" t="e">
        <f t="shared" si="2828"/>
        <v>#DIV/0!</v>
      </c>
      <c r="EO1009" s="39" t="e">
        <f t="shared" si="2829"/>
        <v>#DIV/0!</v>
      </c>
      <c r="EP1009" s="39" t="e">
        <f t="shared" si="2830"/>
        <v>#DIV/0!</v>
      </c>
      <c r="EQ1009" s="39" t="e">
        <f t="shared" si="2831"/>
        <v>#DIV/0!</v>
      </c>
      <c r="ER1009" s="39" t="e">
        <f t="shared" si="2832"/>
        <v>#DIV/0!</v>
      </c>
      <c r="ES1009" s="58" t="str">
        <f t="shared" si="2833"/>
        <v>(OH,F,Cl)-dominate amphibole</v>
      </c>
      <c r="ET1009" s="58" t="e">
        <f t="shared" si="2834"/>
        <v>#N/A</v>
      </c>
      <c r="EU1009" s="56">
        <f t="shared" si="2751"/>
        <v>0</v>
      </c>
      <c r="EV1009" s="56">
        <f t="shared" si="2752"/>
        <v>0</v>
      </c>
      <c r="EW1009" s="56">
        <f t="shared" si="2753"/>
        <v>0</v>
      </c>
      <c r="EX1009" s="56">
        <f t="shared" si="2754"/>
        <v>0</v>
      </c>
      <c r="EY1009" s="56">
        <f t="shared" si="2755"/>
        <v>0</v>
      </c>
      <c r="EZ1009" s="56">
        <f t="shared" si="2756"/>
        <v>0</v>
      </c>
      <c r="FA1009" s="39">
        <f t="shared" si="2757"/>
        <v>0</v>
      </c>
      <c r="FB1009" s="39">
        <f t="shared" si="2758"/>
        <v>0</v>
      </c>
      <c r="FC1009" s="54">
        <f t="shared" si="2759"/>
        <v>0</v>
      </c>
      <c r="FD1009" s="54">
        <f t="shared" si="2760"/>
        <v>0</v>
      </c>
      <c r="FE1009" s="39">
        <f t="shared" si="2761"/>
        <v>0</v>
      </c>
      <c r="FF1009" s="54">
        <f t="shared" si="2762"/>
        <v>0</v>
      </c>
      <c r="FG1009" s="39">
        <f t="shared" si="2763"/>
        <v>0</v>
      </c>
      <c r="FH1009" s="39">
        <f t="shared" si="2835"/>
        <v>0</v>
      </c>
      <c r="FI1009" s="39">
        <f t="shared" si="2836"/>
        <v>0</v>
      </c>
      <c r="FJ1009" s="39">
        <f t="shared" si="2837"/>
        <v>0</v>
      </c>
      <c r="FK1009" s="39" t="e">
        <f t="shared" si="2838"/>
        <v>#DIV/0!</v>
      </c>
      <c r="FL1009" s="39" t="e">
        <f t="shared" si="2839"/>
        <v>#DIV/0!</v>
      </c>
      <c r="FM1009" s="39" t="e">
        <f t="shared" si="2840"/>
        <v>#DIV/0!</v>
      </c>
      <c r="FN1009" s="39">
        <f t="shared" si="2841"/>
        <v>1</v>
      </c>
      <c r="FO1009" s="39">
        <f t="shared" si="2764"/>
        <v>0</v>
      </c>
      <c r="FP1009" s="39">
        <f t="shared" si="2765"/>
        <v>0</v>
      </c>
      <c r="FQ1009" s="39">
        <f t="shared" si="2766"/>
        <v>0</v>
      </c>
      <c r="FR1009" s="39">
        <f t="shared" si="2842"/>
        <v>0</v>
      </c>
      <c r="FS1009" s="39">
        <f t="shared" si="2843"/>
        <v>0</v>
      </c>
      <c r="FU1009" s="39" t="e">
        <f t="shared" si="2844"/>
        <v>#DIV/0!</v>
      </c>
      <c r="FV1009" s="39" t="e">
        <f t="shared" si="2845"/>
        <v>#DIV/0!</v>
      </c>
      <c r="FW1009" s="39" t="e">
        <f t="shared" si="2846"/>
        <v>#DIV/0!</v>
      </c>
      <c r="FY1009" s="39" t="e">
        <f t="shared" si="2847"/>
        <v>#DIV/0!</v>
      </c>
      <c r="FZ1009" s="39" t="e">
        <f t="shared" si="2848"/>
        <v>#DIV/0!</v>
      </c>
      <c r="GA1009" s="39" t="e">
        <f t="shared" si="2849"/>
        <v>#DIV/0!</v>
      </c>
      <c r="GB1009" s="39" t="e">
        <f t="shared" si="2850"/>
        <v>#DIV/0!</v>
      </c>
      <c r="GC1009" s="39" t="e">
        <f t="shared" si="2851"/>
        <v>#DIV/0!</v>
      </c>
      <c r="GD1009" s="39" t="e">
        <f t="shared" si="2852"/>
        <v>#DIV/0!</v>
      </c>
      <c r="GE1009" s="39" t="e">
        <f t="shared" si="2853"/>
        <v>#DIV/0!</v>
      </c>
      <c r="GF1009" s="39" t="e">
        <f t="shared" si="2854"/>
        <v>#DIV/0!</v>
      </c>
      <c r="GG1009" s="39" t="e">
        <f t="shared" si="2855"/>
        <v>#DIV/0!</v>
      </c>
      <c r="GH1009" s="39" t="e">
        <f t="shared" si="2856"/>
        <v>#DIV/0!</v>
      </c>
      <c r="GI1009" s="39"/>
      <c r="GJ1009" s="39" t="e">
        <f t="shared" si="2857"/>
        <v>#DIV/0!</v>
      </c>
      <c r="GK1009" s="39" t="e">
        <f t="shared" si="2858"/>
        <v>#DIV/0!</v>
      </c>
      <c r="GL1009" s="39" t="e">
        <f t="shared" si="2859"/>
        <v>#DIV/0!</v>
      </c>
      <c r="GM1009" s="39" t="e">
        <f t="shared" si="2860"/>
        <v>#DIV/0!</v>
      </c>
      <c r="GN1009" s="39" t="e">
        <f t="shared" si="2861"/>
        <v>#DIV/0!</v>
      </c>
      <c r="GO1009" s="57"/>
      <c r="GP1009" s="57" t="e">
        <f t="shared" si="2862"/>
        <v>#DIV/0!</v>
      </c>
      <c r="GQ1009" s="59" t="e">
        <f t="shared" si="2863"/>
        <v>#DIV/0!</v>
      </c>
      <c r="GR1009" s="41" t="e">
        <f t="shared" si="2864"/>
        <v>#DIV/0!</v>
      </c>
      <c r="GS1009" s="57" t="e">
        <f t="shared" si="2865"/>
        <v>#DIV/0!</v>
      </c>
      <c r="GT1009" s="57" t="e">
        <f t="shared" si="2866"/>
        <v>#DIV/0!</v>
      </c>
      <c r="GU1009" s="57" t="e">
        <f t="shared" si="2867"/>
        <v>#DIV/0!</v>
      </c>
      <c r="GV1009" s="57"/>
      <c r="GW1009" s="42" t="e">
        <f t="shared" si="2868"/>
        <v>#DIV/0!</v>
      </c>
      <c r="GX1009" s="42" t="e">
        <f t="shared" si="2869"/>
        <v>#DIV/0!</v>
      </c>
      <c r="GY1009" s="42" t="e">
        <f t="shared" si="2870"/>
        <v>#DIV/0!</v>
      </c>
      <c r="GZ1009" s="57"/>
      <c r="HA1009" s="2" t="e">
        <f t="shared" si="2871"/>
        <v>#DIV/0!</v>
      </c>
      <c r="HB1009" s="2" t="e">
        <f t="shared" si="2872"/>
        <v>#DIV/0!</v>
      </c>
      <c r="HC1009" s="2" t="e">
        <f t="shared" si="2873"/>
        <v>#DIV/0!</v>
      </c>
      <c r="HD1009" s="2" t="e">
        <f t="shared" si="2874"/>
        <v>#DIV/0!</v>
      </c>
      <c r="HE1009" s="2" t="e">
        <f t="shared" si="2875"/>
        <v>#DIV/0!</v>
      </c>
      <c r="HF1009" s="2" t="e">
        <f t="shared" si="2876"/>
        <v>#DIV/0!</v>
      </c>
      <c r="HG1009" s="2" t="e">
        <f t="shared" si="2877"/>
        <v>#DIV/0!</v>
      </c>
      <c r="HH1009" s="2" t="e">
        <f t="shared" si="2878"/>
        <v>#DIV/0!</v>
      </c>
      <c r="HI1009" s="2" t="e">
        <f t="shared" si="2879"/>
        <v>#DIV/0!</v>
      </c>
      <c r="HJ1009" s="11" t="e">
        <f t="shared" si="2880"/>
        <v>#DIV/0!</v>
      </c>
      <c r="HK1009" s="60" t="e">
        <f t="shared" si="2881"/>
        <v>#DIV/0!</v>
      </c>
      <c r="HL1009" s="57"/>
      <c r="HM1009" s="57" t="e">
        <f t="shared" si="2882"/>
        <v>#DIV/0!</v>
      </c>
      <c r="HN1009" s="57" t="e">
        <f t="shared" si="2883"/>
        <v>#DIV/0!</v>
      </c>
      <c r="HO1009" s="57" t="e">
        <f t="shared" si="2884"/>
        <v>#DIV/0!</v>
      </c>
      <c r="HP1009" s="57" t="e">
        <f t="shared" si="2885"/>
        <v>#DIV/0!</v>
      </c>
      <c r="HQ1009" s="57" t="e">
        <f t="shared" si="2886"/>
        <v>#DIV/0!</v>
      </c>
      <c r="HR1009" s="57"/>
      <c r="HS1009" s="57" t="e">
        <f t="shared" si="2887"/>
        <v>#DIV/0!</v>
      </c>
      <c r="HT1009" s="57" t="e">
        <f t="shared" si="2888"/>
        <v>#DIV/0!</v>
      </c>
      <c r="HU1009" s="57" t="e">
        <f t="shared" si="2889"/>
        <v>#DIV/0!</v>
      </c>
      <c r="HV1009" s="57" t="e">
        <f t="shared" si="2890"/>
        <v>#DIV/0!</v>
      </c>
      <c r="HW1009" s="57" t="e">
        <f t="shared" si="2891"/>
        <v>#DIV/0!</v>
      </c>
      <c r="HX1009" s="57"/>
      <c r="HY1009" s="57" t="e">
        <f t="shared" si="2892"/>
        <v>#DIV/0!</v>
      </c>
      <c r="HZ1009" s="57" t="e">
        <f t="shared" si="2893"/>
        <v>#DIV/0!</v>
      </c>
      <c r="IA1009" s="57"/>
      <c r="IB1009" s="61">
        <f t="shared" si="2894"/>
        <v>0</v>
      </c>
      <c r="IC1009" s="57" t="str">
        <f t="shared" si="2895"/>
        <v/>
      </c>
      <c r="ID1009" s="42"/>
      <c r="IE1009" s="2" t="str">
        <f t="shared" si="2896"/>
        <v/>
      </c>
      <c r="IF1009" s="60" t="e">
        <f t="shared" si="2897"/>
        <v>#DIV/0!</v>
      </c>
      <c r="IG1009" s="60" t="str">
        <f t="shared" si="2898"/>
        <v/>
      </c>
      <c r="IH1009" s="60" t="str">
        <f t="shared" si="2899"/>
        <v>zinco-</v>
      </c>
      <c r="II1009" s="60" t="str">
        <f t="shared" si="2900"/>
        <v>mangano-</v>
      </c>
      <c r="IJ1009" s="60" t="e">
        <f t="shared" si="2901"/>
        <v>#DIV/0!</v>
      </c>
      <c r="IK1009" s="60" t="e">
        <f t="shared" si="2902"/>
        <v>#DIV/0!</v>
      </c>
      <c r="IL1009" s="60" t="e">
        <f t="shared" si="2903"/>
        <v>#DIV/0!</v>
      </c>
      <c r="IM1009" s="60" t="e">
        <f t="shared" si="2904"/>
        <v>#DIV/0!</v>
      </c>
      <c r="IN1009" s="60" t="str">
        <f t="shared" si="2905"/>
        <v/>
      </c>
      <c r="IO1009" s="60" t="str">
        <f t="shared" si="2906"/>
        <v/>
      </c>
      <c r="IP1009" s="57"/>
      <c r="IQ1009" s="57" t="str">
        <f t="shared" si="2907"/>
        <v>ERROR!!</v>
      </c>
    </row>
    <row r="1010" spans="24:251">
      <c r="X1010" s="29">
        <f t="shared" si="2908"/>
        <v>0</v>
      </c>
      <c r="Y1010" s="29">
        <f t="shared" si="2909"/>
        <v>0</v>
      </c>
      <c r="Z1010" s="29" t="e">
        <f t="shared" si="2910"/>
        <v>#DIV/0!</v>
      </c>
      <c r="AA1010" s="29" t="e">
        <f t="shared" si="2911"/>
        <v>#DIV/0!</v>
      </c>
      <c r="AB1010" s="29" t="e">
        <f t="shared" si="2912"/>
        <v>#DIV/0!</v>
      </c>
      <c r="AC1010" s="29" t="e">
        <f t="shared" si="2913"/>
        <v>#DIV/0!</v>
      </c>
      <c r="AF1010" s="23">
        <v>60.084299999999999</v>
      </c>
      <c r="AG1010" s="23">
        <v>79.878799999999998</v>
      </c>
      <c r="AH1010" s="23">
        <v>101.96120000000001</v>
      </c>
      <c r="AI1010" s="23">
        <v>151.99039999999999</v>
      </c>
      <c r="AJ1010" s="23">
        <v>159.69</v>
      </c>
      <c r="AK1010" s="23">
        <v>71.846400000000003</v>
      </c>
      <c r="AL1010" s="23">
        <v>70.9375</v>
      </c>
      <c r="AM1010" s="23">
        <v>40.304400000000001</v>
      </c>
      <c r="AN1010" s="23">
        <v>56.077399999999997</v>
      </c>
      <c r="AO1010" s="23">
        <v>61.978999999999999</v>
      </c>
      <c r="AP1010" s="23">
        <v>94.195999999999998</v>
      </c>
      <c r="AQ1010" s="23">
        <v>18.998000000000001</v>
      </c>
      <c r="AR1010" s="23">
        <v>35.450000000000003</v>
      </c>
      <c r="AS1010" s="23">
        <v>29.88</v>
      </c>
      <c r="AT1010" s="23">
        <v>74.691999999999993</v>
      </c>
      <c r="AU1010" s="23">
        <v>81.39</v>
      </c>
      <c r="AX1010" s="54">
        <f t="shared" si="2768"/>
        <v>0</v>
      </c>
      <c r="AY1010" s="54">
        <f t="shared" si="2769"/>
        <v>0</v>
      </c>
      <c r="AZ1010" s="54">
        <f t="shared" si="2770"/>
        <v>0</v>
      </c>
      <c r="BA1010" s="54">
        <f t="shared" si="2771"/>
        <v>0</v>
      </c>
      <c r="BB1010" s="54">
        <f t="shared" si="2772"/>
        <v>0</v>
      </c>
      <c r="BC1010" s="54">
        <f t="shared" si="2773"/>
        <v>0</v>
      </c>
      <c r="BD1010" s="54">
        <f t="shared" si="2774"/>
        <v>0</v>
      </c>
      <c r="BE1010" s="54">
        <f t="shared" si="2775"/>
        <v>0</v>
      </c>
      <c r="BF1010" s="54">
        <f t="shared" si="2776"/>
        <v>0</v>
      </c>
      <c r="BG1010" s="54">
        <f t="shared" si="2777"/>
        <v>0</v>
      </c>
      <c r="BH1010" s="54">
        <f t="shared" si="2778"/>
        <v>0</v>
      </c>
      <c r="BI1010" s="54">
        <f t="shared" si="2779"/>
        <v>0</v>
      </c>
      <c r="BJ1010" s="54">
        <f t="shared" si="2780"/>
        <v>0</v>
      </c>
      <c r="BK1010" s="54">
        <f t="shared" si="2781"/>
        <v>0</v>
      </c>
      <c r="BL1010" s="54">
        <f t="shared" si="2782"/>
        <v>0</v>
      </c>
      <c r="BM1010" s="42"/>
      <c r="BO1010" s="54">
        <f>'Norm-coeff'!$C$2+$AX1010*'Norm-coeff'!$D$2+$AY1010*'Norm-coeff'!$E$2+$AZ1010*'Norm-coeff'!$F$2+$BA1010*'Norm-coeff'!$G$2+$BB1010*'Norm-coeff'!$H$2+$BC1010*'Norm-coeff'!$I$2+$BD1010*'Norm-coeff'!$J$2+$BE1010*'Norm-coeff'!$K$2+$BF1010*'Norm-coeff'!$L$2+$BG1010*'Norm-coeff'!$M$2+$BH1010*'Norm-coeff'!$N$2+$BI1010*'Norm-coeff'!$O$2</f>
        <v>5.4045421474420303</v>
      </c>
      <c r="BP1010" s="54">
        <f>'Norm-coeff'!$C$3+$AX1010*'Norm-coeff'!$D$3+$AY1010*'Norm-coeff'!$E$3+$AZ1010*'Norm-coeff'!$F$3+$BA1010*'Norm-coeff'!$G$3+$BB1010*'Norm-coeff'!$H$3+$BC1010*'Norm-coeff'!$I$3+$BD1010*'Norm-coeff'!$J$3+$BE1010*'Norm-coeff'!$K$3+$BF1010*'Norm-coeff'!$L$3+$BG1010*'Norm-coeff'!$M$3+$BH1010*'Norm-coeff'!$N$3+$BI1010*'Norm-coeff'!$O$3</f>
        <v>3.15319116612705</v>
      </c>
      <c r="BQ1010" s="54">
        <f>'Norm-coeff'!$C$4+$AX1010*'Norm-coeff'!$D$4+$AY1010*'Norm-coeff'!$E$4+$AZ1010*'Norm-coeff'!$F$4+$BA1010*'Norm-coeff'!$G$4+$BB1010*'Norm-coeff'!$H$4+$BC1010*'Norm-coeff'!$I$4+$BD1010*'Norm-coeff'!$J$4+$BE1010*'Norm-coeff'!$K$4+$BF1010*'Norm-coeff'!$L$4+$BG1010*'Norm-coeff'!$M$4+$BH1010*'Norm-coeff'!$N$4+$BI1010*'Norm-coeff'!$O$4</f>
        <v>1.42115649462768</v>
      </c>
      <c r="BR1010" s="54">
        <f>'Norm-coeff'!$C$5+$AX1010*'Norm-coeff'!$D$5+$AY1010*'Norm-coeff'!$E$5+$AZ1010*'Norm-coeff'!$F$5+$BA1010*'Norm-coeff'!$G$5+$BB1010*'Norm-coeff'!$H$5+$BC1010*'Norm-coeff'!$I$5+$BD1010*'Norm-coeff'!$J$5+$BE1010*'Norm-coeff'!$K$5+$BF1010*'Norm-coeff'!$L$5+$BG1010*'Norm-coeff'!$M$5+$BH1010*'Norm-coeff'!$N$5+$BI1010*'Norm-coeff'!$O$5</f>
        <v>1.0553329241296201</v>
      </c>
      <c r="BS1010" s="54">
        <f>'Norm-coeff'!$C$6+$AX1010*'Norm-coeff'!$D$6+$AY1010*'Norm-coeff'!$E$6+$AZ1010*'Norm-coeff'!$F$6+$BA1010*'Norm-coeff'!$G$6+$BB1010*'Norm-coeff'!$H$6+$BC1010*'Norm-coeff'!$I$6+$BD1010*'Norm-coeff'!$J$6+$BE1010*'Norm-coeff'!$K$6+$BF1010*'Norm-coeff'!$L$6+$BG1010*'Norm-coeff'!$M$6+$BH1010*'Norm-coeff'!$N$6+$BI1010*'Norm-coeff'!$O$6</f>
        <v>-1.48700885495103E-2</v>
      </c>
      <c r="BT1010" s="54">
        <f>'Norm-coeff'!$C$7+$AX1010*'Norm-coeff'!$D$7+$AY1010*'Norm-coeff'!$E$7+$AZ1010*'Norm-coeff'!$F$7+$BA1010*'Norm-coeff'!$G$7+$BB1010*'Norm-coeff'!$H$7+$BC1010*'Norm-coeff'!$I$7+$BD1010*'Norm-coeff'!$J$7+$BE1010*'Norm-coeff'!$K$7+$BF1010*'Norm-coeff'!$L$7+$BG1010*'Norm-coeff'!$M$7+$BH1010*'Norm-coeff'!$N$7+$BI1010*'Norm-coeff'!$O$7</f>
        <v>2.0907583608832998</v>
      </c>
      <c r="BU1010" s="54">
        <f>'Norm-coeff'!$C$8+$AX1010*'Norm-coeff'!$D$8+$AY1010*'Norm-coeff'!$E$8+$AZ1010*'Norm-coeff'!$F$8+$BA1010*'Norm-coeff'!$G$8+$BB1010*'Norm-coeff'!$H$8+$BC1010*'Norm-coeff'!$I$8+$BD1010*'Norm-coeff'!$J$8+$BE1010*'Norm-coeff'!$K$8+$BF1010*'Norm-coeff'!$L$8+$BG1010*'Norm-coeff'!$M$8+$BH1010*'Norm-coeff'!$N$8+$BI1010*'Norm-coeff'!$O$8</f>
        <v>0.65894159836244504</v>
      </c>
      <c r="BV1010" s="54">
        <f>'Norm-coeff'!$C$9+$AX1010*'Norm-coeff'!$D$9+$AY1010*'Norm-coeff'!$E$9+$AZ1010*'Norm-coeff'!$F$9+$BA1010*'Norm-coeff'!$G$9+$BB1010*'Norm-coeff'!$H$9+$BC1010*'Norm-coeff'!$I$9+$BD1010*'Norm-coeff'!$J$9+$BE1010*'Norm-coeff'!$K$9+$BF1010*'Norm-coeff'!$L$9+$BG1010*'Norm-coeff'!$M$9+$BH1010*'Norm-coeff'!$N$9+$BI1010*'Norm-coeff'!$O$9</f>
        <v>1.48961085014701</v>
      </c>
      <c r="BW1010" s="54">
        <f>'Norm-coeff'!$C$10+$AX1010*'Norm-coeff'!$D$10+$AY1010*'Norm-coeff'!$E$10+$AZ1010*'Norm-coeff'!$F$10+$BA1010*'Norm-coeff'!$G$10+$BB1010*'Norm-coeff'!$H$10+$BC1010*'Norm-coeff'!$I$10+$BD1010*'Norm-coeff'!$J$10+$BE1010*'Norm-coeff'!$K$10+$BF1010*'Norm-coeff'!$L$10+$BG1010*'Norm-coeff'!$M$10+$BH1010*'Norm-coeff'!$N$10+$BI1010*'Norm-coeff'!$O$10</f>
        <v>1.42058735749591</v>
      </c>
      <c r="BX1010" s="54">
        <f>'Norm-coeff'!$C$11+$AX1010*'Norm-coeff'!$D$11+$AY1010*'Norm-coeff'!$E$11+$AZ1010*'Norm-coeff'!$F$11+$BA1010*'Norm-coeff'!$G$11+$BB1010*'Norm-coeff'!$H$11+$BC1010*'Norm-coeff'!$I$11+$BD1010*'Norm-coeff'!$J$11+$BE1010*'Norm-coeff'!$K$11+$BF1010*'Norm-coeff'!$L$11+$BG1010*'Norm-coeff'!$M$11+$BH1010*'Norm-coeff'!$N$11+$BI1010*'Norm-coeff'!$O$11</f>
        <v>0.221233014421479</v>
      </c>
      <c r="BY1010" s="54">
        <f>'Norm-coeff'!$C$12+$AX1010*'Norm-coeff'!$D$12+$AY1010*'Norm-coeff'!$E$12+$AZ1010*'Norm-coeff'!$F$12+$BA1010*'Norm-coeff'!$G$12+$BB1010*'Norm-coeff'!$H$12+$BC1010*'Norm-coeff'!$I$12+$BD1010*'Norm-coeff'!$J$12+$BE1010*'Norm-coeff'!$K$12+$BF1010*'Norm-coeff'!$L$12+$BG1010*'Norm-coeff'!$M$12+$BH1010*'Norm-coeff'!$N$12+$BI1010*'Norm-coeff'!$O$12</f>
        <v>0.283527502056037</v>
      </c>
      <c r="BZ1010" s="54">
        <f>'Norm-coeff'!$C$13+$AX1010*'Norm-coeff'!$D$13+$AY1010*'Norm-coeff'!$E$13+$AZ1010*'Norm-coeff'!$F$13+$BA1010*'Norm-coeff'!$G$13+$BB1010*'Norm-coeff'!$H$13+$BC1010*'Norm-coeff'!$I$13+$BD1010*'Norm-coeff'!$J$13+$BE1010*'Norm-coeff'!$K$13+$BF1010*'Norm-coeff'!$L$13+$BG1010*'Norm-coeff'!$M$13+$BH1010*'Norm-coeff'!$N$13+$BI1010*'Norm-coeff'!$O$13</f>
        <v>-4.1864930554451202E-2</v>
      </c>
      <c r="CA1010" s="54">
        <f>'Norm-coeff'!$C$14+$AX1010*'Norm-coeff'!$D$14+$AY1010*'Norm-coeff'!$E$14+$AZ1010*'Norm-coeff'!$F$14+$BA1010*'Norm-coeff'!$G$14+$BB1010*'Norm-coeff'!$H$14+$BC1010*'Norm-coeff'!$I$14+$BD1010*'Norm-coeff'!$J$14+$BE1010*'Norm-coeff'!$K$14+$BF1010*'Norm-coeff'!$L$14+$BG1010*'Norm-coeff'!$M$14+$BH1010*'Norm-coeff'!$N$14+$BI1010*'Norm-coeff'!$O$14</f>
        <v>4.2526983164477103</v>
      </c>
      <c r="CC1010" s="54">
        <f t="shared" si="2783"/>
        <v>0</v>
      </c>
      <c r="CG1010" s="54">
        <f t="shared" si="2784"/>
        <v>0</v>
      </c>
      <c r="CH1010" s="54">
        <f t="shared" si="2767"/>
        <v>0</v>
      </c>
      <c r="CI1010" s="54">
        <f t="shared" si="2785"/>
        <v>0</v>
      </c>
      <c r="CJ1010" s="56">
        <f t="shared" si="2786"/>
        <v>0</v>
      </c>
      <c r="CK1010" s="54">
        <f t="shared" si="2787"/>
        <v>0</v>
      </c>
      <c r="CL1010" s="54">
        <f t="shared" si="2788"/>
        <v>0</v>
      </c>
      <c r="CM1010" s="54">
        <f t="shared" si="2789"/>
        <v>0</v>
      </c>
      <c r="CN1010" s="54">
        <f t="shared" si="2790"/>
        <v>0</v>
      </c>
      <c r="CO1010" s="54">
        <f t="shared" si="2791"/>
        <v>0</v>
      </c>
      <c r="CP1010" s="54">
        <f t="shared" si="2792"/>
        <v>0</v>
      </c>
      <c r="CQ1010" s="54">
        <f t="shared" si="2793"/>
        <v>0</v>
      </c>
      <c r="CR1010" s="54">
        <f t="shared" si="2794"/>
        <v>0</v>
      </c>
      <c r="CS1010" s="54">
        <f t="shared" si="2795"/>
        <v>0</v>
      </c>
      <c r="CU1010" s="54">
        <f t="shared" si="2796"/>
        <v>0</v>
      </c>
      <c r="CV1010" s="54">
        <f t="shared" si="2797"/>
        <v>0</v>
      </c>
      <c r="CW1010" s="54">
        <f t="shared" si="2798"/>
        <v>0</v>
      </c>
      <c r="CX1010" s="54">
        <f t="shared" si="2799"/>
        <v>0</v>
      </c>
      <c r="CZ1010" s="54">
        <f t="shared" si="2800"/>
        <v>0</v>
      </c>
      <c r="DA1010" s="54">
        <f t="shared" si="2801"/>
        <v>0</v>
      </c>
      <c r="DB1010" s="54">
        <f t="shared" si="2802"/>
        <v>0</v>
      </c>
      <c r="DC1010" s="54">
        <f t="shared" si="2803"/>
        <v>0</v>
      </c>
      <c r="DD1010" s="54">
        <f t="shared" si="2804"/>
        <v>0</v>
      </c>
      <c r="DE1010" s="54">
        <f t="shared" si="2805"/>
        <v>0</v>
      </c>
      <c r="DF1010" s="54">
        <f t="shared" si="2806"/>
        <v>0</v>
      </c>
      <c r="DG1010" s="54">
        <f t="shared" si="2807"/>
        <v>2</v>
      </c>
      <c r="DH1010" s="71">
        <f t="shared" si="2808"/>
        <v>0</v>
      </c>
      <c r="DI1010" s="71">
        <f t="shared" si="2809"/>
        <v>0</v>
      </c>
      <c r="DJ1010" s="54">
        <f t="shared" si="2810"/>
        <v>0</v>
      </c>
      <c r="DK1010" s="54">
        <f t="shared" si="2811"/>
        <v>2</v>
      </c>
      <c r="DL1010" s="4">
        <f t="shared" si="2741"/>
        <v>0</v>
      </c>
      <c r="DM1010" s="3">
        <f t="shared" si="2812"/>
        <v>0</v>
      </c>
      <c r="DN1010" s="3">
        <f t="shared" si="2813"/>
        <v>0</v>
      </c>
      <c r="DO1010" s="4" t="e">
        <f t="shared" si="2814"/>
        <v>#DIV/0!</v>
      </c>
      <c r="DP1010" s="57"/>
      <c r="DQ1010" s="57"/>
      <c r="DR1010" s="56">
        <f t="shared" si="2742"/>
        <v>2</v>
      </c>
      <c r="DS1010" s="56">
        <f t="shared" si="2743"/>
        <v>0</v>
      </c>
      <c r="DT1010" s="38">
        <f t="shared" si="2744"/>
        <v>0</v>
      </c>
      <c r="DU1010" s="38">
        <f t="shared" si="2815"/>
        <v>2</v>
      </c>
      <c r="DV1010" s="38">
        <f t="shared" si="2745"/>
        <v>0</v>
      </c>
      <c r="DW1010" s="39">
        <f t="shared" si="2746"/>
        <v>0</v>
      </c>
      <c r="DX1010" s="39">
        <f t="shared" si="2747"/>
        <v>0</v>
      </c>
      <c r="DY1010" s="39">
        <f t="shared" si="2748"/>
        <v>0</v>
      </c>
      <c r="DZ1010" s="39">
        <f t="shared" si="2749"/>
        <v>0</v>
      </c>
      <c r="EA1010" s="39">
        <f t="shared" si="2750"/>
        <v>0</v>
      </c>
      <c r="EB1010" s="37" t="e">
        <f t="shared" si="2816"/>
        <v>#DIV/0!</v>
      </c>
      <c r="EC1010" s="37" t="e">
        <f t="shared" si="2817"/>
        <v>#DIV/0!</v>
      </c>
      <c r="ED1010" s="37" t="e">
        <f t="shared" si="2818"/>
        <v>#DIV/0!</v>
      </c>
      <c r="EE1010" s="37" t="e">
        <f t="shared" si="2819"/>
        <v>#DIV/0!</v>
      </c>
      <c r="EF1010" s="39" t="e">
        <f t="shared" si="2820"/>
        <v>#DIV/0!</v>
      </c>
      <c r="EG1010" s="37" t="e">
        <f t="shared" si="2821"/>
        <v>#DIV/0!</v>
      </c>
      <c r="EH1010" s="37" t="e">
        <f t="shared" si="2822"/>
        <v>#DIV/0!</v>
      </c>
      <c r="EI1010" s="11" t="b">
        <f t="shared" si="2823"/>
        <v>1</v>
      </c>
      <c r="EJ1010" s="11" t="b">
        <f t="shared" si="2824"/>
        <v>0</v>
      </c>
      <c r="EK1010" s="39" t="e">
        <f t="shared" si="2825"/>
        <v>#DIV/0!</v>
      </c>
      <c r="EL1010" s="39" t="e">
        <f t="shared" si="2826"/>
        <v>#DIV/0!</v>
      </c>
      <c r="EM1010" s="39" t="e">
        <f t="shared" si="2827"/>
        <v>#DIV/0!</v>
      </c>
      <c r="EN1010" s="39" t="e">
        <f t="shared" si="2828"/>
        <v>#DIV/0!</v>
      </c>
      <c r="EO1010" s="39" t="e">
        <f t="shared" si="2829"/>
        <v>#DIV/0!</v>
      </c>
      <c r="EP1010" s="39" t="e">
        <f t="shared" si="2830"/>
        <v>#DIV/0!</v>
      </c>
      <c r="EQ1010" s="39" t="e">
        <f t="shared" si="2831"/>
        <v>#DIV/0!</v>
      </c>
      <c r="ER1010" s="39" t="e">
        <f t="shared" si="2832"/>
        <v>#DIV/0!</v>
      </c>
      <c r="ES1010" s="58" t="str">
        <f t="shared" si="2833"/>
        <v>(OH,F,Cl)-dominate amphibole</v>
      </c>
      <c r="ET1010" s="58" t="e">
        <f t="shared" si="2834"/>
        <v>#N/A</v>
      </c>
      <c r="EU1010" s="56">
        <f t="shared" si="2751"/>
        <v>0</v>
      </c>
      <c r="EV1010" s="56">
        <f t="shared" si="2752"/>
        <v>0</v>
      </c>
      <c r="EW1010" s="56">
        <f t="shared" si="2753"/>
        <v>0</v>
      </c>
      <c r="EX1010" s="56">
        <f t="shared" si="2754"/>
        <v>0</v>
      </c>
      <c r="EY1010" s="56">
        <f t="shared" si="2755"/>
        <v>0</v>
      </c>
      <c r="EZ1010" s="56">
        <f t="shared" si="2756"/>
        <v>0</v>
      </c>
      <c r="FA1010" s="39">
        <f t="shared" si="2757"/>
        <v>0</v>
      </c>
      <c r="FB1010" s="39">
        <f t="shared" si="2758"/>
        <v>0</v>
      </c>
      <c r="FC1010" s="54">
        <f t="shared" si="2759"/>
        <v>0</v>
      </c>
      <c r="FD1010" s="54">
        <f t="shared" si="2760"/>
        <v>0</v>
      </c>
      <c r="FE1010" s="39">
        <f t="shared" si="2761"/>
        <v>0</v>
      </c>
      <c r="FF1010" s="54">
        <f t="shared" si="2762"/>
        <v>0</v>
      </c>
      <c r="FG1010" s="39">
        <f t="shared" si="2763"/>
        <v>0</v>
      </c>
      <c r="FH1010" s="39">
        <f t="shared" si="2835"/>
        <v>0</v>
      </c>
      <c r="FI1010" s="39">
        <f t="shared" si="2836"/>
        <v>0</v>
      </c>
      <c r="FJ1010" s="39">
        <f t="shared" si="2837"/>
        <v>0</v>
      </c>
      <c r="FK1010" s="39" t="e">
        <f t="shared" si="2838"/>
        <v>#DIV/0!</v>
      </c>
      <c r="FL1010" s="39" t="e">
        <f t="shared" si="2839"/>
        <v>#DIV/0!</v>
      </c>
      <c r="FM1010" s="39" t="e">
        <f t="shared" si="2840"/>
        <v>#DIV/0!</v>
      </c>
      <c r="FN1010" s="39">
        <f t="shared" si="2841"/>
        <v>1</v>
      </c>
      <c r="FO1010" s="39">
        <f t="shared" si="2764"/>
        <v>0</v>
      </c>
      <c r="FP1010" s="39">
        <f t="shared" si="2765"/>
        <v>0</v>
      </c>
      <c r="FQ1010" s="39">
        <f t="shared" si="2766"/>
        <v>0</v>
      </c>
      <c r="FR1010" s="39">
        <f t="shared" si="2842"/>
        <v>0</v>
      </c>
      <c r="FS1010" s="39">
        <f t="shared" si="2843"/>
        <v>0</v>
      </c>
      <c r="FU1010" s="39" t="e">
        <f t="shared" si="2844"/>
        <v>#DIV/0!</v>
      </c>
      <c r="FV1010" s="39" t="e">
        <f t="shared" si="2845"/>
        <v>#DIV/0!</v>
      </c>
      <c r="FW1010" s="39" t="e">
        <f t="shared" si="2846"/>
        <v>#DIV/0!</v>
      </c>
      <c r="FY1010" s="39" t="e">
        <f t="shared" si="2847"/>
        <v>#DIV/0!</v>
      </c>
      <c r="FZ1010" s="39" t="e">
        <f t="shared" si="2848"/>
        <v>#DIV/0!</v>
      </c>
      <c r="GA1010" s="39" t="e">
        <f t="shared" si="2849"/>
        <v>#DIV/0!</v>
      </c>
      <c r="GB1010" s="39" t="e">
        <f t="shared" si="2850"/>
        <v>#DIV/0!</v>
      </c>
      <c r="GC1010" s="39" t="e">
        <f t="shared" si="2851"/>
        <v>#DIV/0!</v>
      </c>
      <c r="GD1010" s="39" t="e">
        <f t="shared" si="2852"/>
        <v>#DIV/0!</v>
      </c>
      <c r="GE1010" s="39" t="e">
        <f t="shared" si="2853"/>
        <v>#DIV/0!</v>
      </c>
      <c r="GF1010" s="39" t="e">
        <f t="shared" si="2854"/>
        <v>#DIV/0!</v>
      </c>
      <c r="GG1010" s="39" t="e">
        <f t="shared" si="2855"/>
        <v>#DIV/0!</v>
      </c>
      <c r="GH1010" s="39" t="e">
        <f t="shared" si="2856"/>
        <v>#DIV/0!</v>
      </c>
      <c r="GI1010" s="39"/>
      <c r="GJ1010" s="39" t="e">
        <f t="shared" si="2857"/>
        <v>#DIV/0!</v>
      </c>
      <c r="GK1010" s="39" t="e">
        <f t="shared" si="2858"/>
        <v>#DIV/0!</v>
      </c>
      <c r="GL1010" s="39" t="e">
        <f t="shared" si="2859"/>
        <v>#DIV/0!</v>
      </c>
      <c r="GM1010" s="39" t="e">
        <f t="shared" si="2860"/>
        <v>#DIV/0!</v>
      </c>
      <c r="GN1010" s="39" t="e">
        <f t="shared" si="2861"/>
        <v>#DIV/0!</v>
      </c>
      <c r="GO1010" s="57"/>
      <c r="GP1010" s="57" t="e">
        <f t="shared" si="2862"/>
        <v>#DIV/0!</v>
      </c>
      <c r="GQ1010" s="59" t="e">
        <f t="shared" si="2863"/>
        <v>#DIV/0!</v>
      </c>
      <c r="GR1010" s="41" t="e">
        <f t="shared" si="2864"/>
        <v>#DIV/0!</v>
      </c>
      <c r="GS1010" s="57" t="e">
        <f t="shared" si="2865"/>
        <v>#DIV/0!</v>
      </c>
      <c r="GT1010" s="57" t="e">
        <f t="shared" si="2866"/>
        <v>#DIV/0!</v>
      </c>
      <c r="GU1010" s="57" t="e">
        <f t="shared" si="2867"/>
        <v>#DIV/0!</v>
      </c>
      <c r="GV1010" s="57"/>
      <c r="GW1010" s="42" t="e">
        <f t="shared" si="2868"/>
        <v>#DIV/0!</v>
      </c>
      <c r="GX1010" s="42" t="e">
        <f t="shared" si="2869"/>
        <v>#DIV/0!</v>
      </c>
      <c r="GY1010" s="42" t="e">
        <f t="shared" si="2870"/>
        <v>#DIV/0!</v>
      </c>
      <c r="GZ1010" s="57"/>
      <c r="HA1010" s="2" t="e">
        <f t="shared" si="2871"/>
        <v>#DIV/0!</v>
      </c>
      <c r="HB1010" s="2" t="e">
        <f t="shared" si="2872"/>
        <v>#DIV/0!</v>
      </c>
      <c r="HC1010" s="2" t="e">
        <f t="shared" si="2873"/>
        <v>#DIV/0!</v>
      </c>
      <c r="HD1010" s="2" t="e">
        <f t="shared" si="2874"/>
        <v>#DIV/0!</v>
      </c>
      <c r="HE1010" s="2" t="e">
        <f t="shared" si="2875"/>
        <v>#DIV/0!</v>
      </c>
      <c r="HF1010" s="2" t="e">
        <f t="shared" si="2876"/>
        <v>#DIV/0!</v>
      </c>
      <c r="HG1010" s="2" t="e">
        <f t="shared" si="2877"/>
        <v>#DIV/0!</v>
      </c>
      <c r="HH1010" s="2" t="e">
        <f t="shared" si="2878"/>
        <v>#DIV/0!</v>
      </c>
      <c r="HI1010" s="2" t="e">
        <f t="shared" si="2879"/>
        <v>#DIV/0!</v>
      </c>
      <c r="HJ1010" s="11" t="e">
        <f t="shared" si="2880"/>
        <v>#DIV/0!</v>
      </c>
      <c r="HK1010" s="60" t="e">
        <f t="shared" si="2881"/>
        <v>#DIV/0!</v>
      </c>
      <c r="HL1010" s="57"/>
      <c r="HM1010" s="57" t="e">
        <f t="shared" si="2882"/>
        <v>#DIV/0!</v>
      </c>
      <c r="HN1010" s="57" t="e">
        <f t="shared" si="2883"/>
        <v>#DIV/0!</v>
      </c>
      <c r="HO1010" s="57" t="e">
        <f t="shared" si="2884"/>
        <v>#DIV/0!</v>
      </c>
      <c r="HP1010" s="57" t="e">
        <f t="shared" si="2885"/>
        <v>#DIV/0!</v>
      </c>
      <c r="HQ1010" s="57" t="e">
        <f t="shared" si="2886"/>
        <v>#DIV/0!</v>
      </c>
      <c r="HR1010" s="57"/>
      <c r="HS1010" s="57" t="e">
        <f t="shared" si="2887"/>
        <v>#DIV/0!</v>
      </c>
      <c r="HT1010" s="57" t="e">
        <f t="shared" si="2888"/>
        <v>#DIV/0!</v>
      </c>
      <c r="HU1010" s="57" t="e">
        <f t="shared" si="2889"/>
        <v>#DIV/0!</v>
      </c>
      <c r="HV1010" s="57" t="e">
        <f t="shared" si="2890"/>
        <v>#DIV/0!</v>
      </c>
      <c r="HW1010" s="57" t="e">
        <f t="shared" si="2891"/>
        <v>#DIV/0!</v>
      </c>
      <c r="HX1010" s="57"/>
      <c r="HY1010" s="57" t="e">
        <f t="shared" si="2892"/>
        <v>#DIV/0!</v>
      </c>
      <c r="HZ1010" s="57" t="e">
        <f t="shared" si="2893"/>
        <v>#DIV/0!</v>
      </c>
      <c r="IA1010" s="57"/>
      <c r="IB1010" s="61">
        <f t="shared" si="2894"/>
        <v>0</v>
      </c>
      <c r="IC1010" s="57" t="str">
        <f t="shared" si="2895"/>
        <v/>
      </c>
      <c r="ID1010" s="42"/>
      <c r="IE1010" s="2" t="str">
        <f t="shared" si="2896"/>
        <v/>
      </c>
      <c r="IF1010" s="60" t="e">
        <f t="shared" si="2897"/>
        <v>#DIV/0!</v>
      </c>
      <c r="IG1010" s="60" t="str">
        <f t="shared" si="2898"/>
        <v/>
      </c>
      <c r="IH1010" s="60" t="str">
        <f t="shared" si="2899"/>
        <v>zinco-</v>
      </c>
      <c r="II1010" s="60" t="str">
        <f t="shared" si="2900"/>
        <v>mangano-</v>
      </c>
      <c r="IJ1010" s="60" t="e">
        <f t="shared" si="2901"/>
        <v>#DIV/0!</v>
      </c>
      <c r="IK1010" s="60" t="e">
        <f t="shared" si="2902"/>
        <v>#DIV/0!</v>
      </c>
      <c r="IL1010" s="60" t="e">
        <f t="shared" si="2903"/>
        <v>#DIV/0!</v>
      </c>
      <c r="IM1010" s="60" t="e">
        <f t="shared" si="2904"/>
        <v>#DIV/0!</v>
      </c>
      <c r="IN1010" s="60" t="str">
        <f t="shared" si="2905"/>
        <v/>
      </c>
      <c r="IO1010" s="60" t="str">
        <f t="shared" si="2906"/>
        <v/>
      </c>
      <c r="IP1010" s="57"/>
      <c r="IQ1010" s="57" t="str">
        <f t="shared" si="2907"/>
        <v>ERROR!!</v>
      </c>
    </row>
    <row r="1011" spans="24:251">
      <c r="X1011" s="29">
        <f t="shared" si="2908"/>
        <v>0</v>
      </c>
      <c r="Y1011" s="29">
        <f t="shared" si="2909"/>
        <v>0</v>
      </c>
      <c r="Z1011" s="29" t="e">
        <f t="shared" si="2910"/>
        <v>#DIV/0!</v>
      </c>
      <c r="AA1011" s="29" t="e">
        <f t="shared" si="2911"/>
        <v>#DIV/0!</v>
      </c>
      <c r="AB1011" s="29" t="e">
        <f t="shared" si="2912"/>
        <v>#DIV/0!</v>
      </c>
      <c r="AC1011" s="29" t="e">
        <f t="shared" si="2913"/>
        <v>#DIV/0!</v>
      </c>
      <c r="AF1011" s="23">
        <v>60.084299999999999</v>
      </c>
      <c r="AG1011" s="23">
        <v>79.878799999999998</v>
      </c>
      <c r="AH1011" s="23">
        <v>101.96120000000001</v>
      </c>
      <c r="AI1011" s="23">
        <v>151.99039999999999</v>
      </c>
      <c r="AJ1011" s="23">
        <v>159.69</v>
      </c>
      <c r="AK1011" s="23">
        <v>71.846400000000003</v>
      </c>
      <c r="AL1011" s="23">
        <v>70.9375</v>
      </c>
      <c r="AM1011" s="23">
        <v>40.304400000000001</v>
      </c>
      <c r="AN1011" s="23">
        <v>56.077399999999997</v>
      </c>
      <c r="AO1011" s="23">
        <v>61.978999999999999</v>
      </c>
      <c r="AP1011" s="23">
        <v>94.195999999999998</v>
      </c>
      <c r="AQ1011" s="23">
        <v>18.998000000000001</v>
      </c>
      <c r="AR1011" s="23">
        <v>35.450000000000003</v>
      </c>
      <c r="AS1011" s="23">
        <v>29.88</v>
      </c>
      <c r="AT1011" s="23">
        <v>74.691999999999993</v>
      </c>
      <c r="AU1011" s="23">
        <v>81.39</v>
      </c>
      <c r="AX1011" s="54">
        <f t="shared" si="2768"/>
        <v>0</v>
      </c>
      <c r="AY1011" s="54">
        <f t="shared" si="2769"/>
        <v>0</v>
      </c>
      <c r="AZ1011" s="54">
        <f t="shared" si="2770"/>
        <v>0</v>
      </c>
      <c r="BA1011" s="54">
        <f t="shared" si="2771"/>
        <v>0</v>
      </c>
      <c r="BB1011" s="54">
        <f t="shared" si="2772"/>
        <v>0</v>
      </c>
      <c r="BC1011" s="54">
        <f t="shared" si="2773"/>
        <v>0</v>
      </c>
      <c r="BD1011" s="54">
        <f t="shared" si="2774"/>
        <v>0</v>
      </c>
      <c r="BE1011" s="54">
        <f t="shared" si="2775"/>
        <v>0</v>
      </c>
      <c r="BF1011" s="54">
        <f t="shared" si="2776"/>
        <v>0</v>
      </c>
      <c r="BG1011" s="54">
        <f t="shared" si="2777"/>
        <v>0</v>
      </c>
      <c r="BH1011" s="54">
        <f t="shared" si="2778"/>
        <v>0</v>
      </c>
      <c r="BI1011" s="54">
        <f t="shared" si="2779"/>
        <v>0</v>
      </c>
      <c r="BJ1011" s="54">
        <f t="shared" si="2780"/>
        <v>0</v>
      </c>
      <c r="BK1011" s="54">
        <f t="shared" si="2781"/>
        <v>0</v>
      </c>
      <c r="BL1011" s="54">
        <f t="shared" si="2782"/>
        <v>0</v>
      </c>
      <c r="BM1011" s="42"/>
      <c r="BO1011" s="54">
        <f>'Norm-coeff'!$C$2+$AX1011*'Norm-coeff'!$D$2+$AY1011*'Norm-coeff'!$E$2+$AZ1011*'Norm-coeff'!$F$2+$BA1011*'Norm-coeff'!$G$2+$BB1011*'Norm-coeff'!$H$2+$BC1011*'Norm-coeff'!$I$2+$BD1011*'Norm-coeff'!$J$2+$BE1011*'Norm-coeff'!$K$2+$BF1011*'Norm-coeff'!$L$2+$BG1011*'Norm-coeff'!$M$2+$BH1011*'Norm-coeff'!$N$2+$BI1011*'Norm-coeff'!$O$2</f>
        <v>5.4045421474420303</v>
      </c>
      <c r="BP1011" s="54">
        <f>'Norm-coeff'!$C$3+$AX1011*'Norm-coeff'!$D$3+$AY1011*'Norm-coeff'!$E$3+$AZ1011*'Norm-coeff'!$F$3+$BA1011*'Norm-coeff'!$G$3+$BB1011*'Norm-coeff'!$H$3+$BC1011*'Norm-coeff'!$I$3+$BD1011*'Norm-coeff'!$J$3+$BE1011*'Norm-coeff'!$K$3+$BF1011*'Norm-coeff'!$L$3+$BG1011*'Norm-coeff'!$M$3+$BH1011*'Norm-coeff'!$N$3+$BI1011*'Norm-coeff'!$O$3</f>
        <v>3.15319116612705</v>
      </c>
      <c r="BQ1011" s="54">
        <f>'Norm-coeff'!$C$4+$AX1011*'Norm-coeff'!$D$4+$AY1011*'Norm-coeff'!$E$4+$AZ1011*'Norm-coeff'!$F$4+$BA1011*'Norm-coeff'!$G$4+$BB1011*'Norm-coeff'!$H$4+$BC1011*'Norm-coeff'!$I$4+$BD1011*'Norm-coeff'!$J$4+$BE1011*'Norm-coeff'!$K$4+$BF1011*'Norm-coeff'!$L$4+$BG1011*'Norm-coeff'!$M$4+$BH1011*'Norm-coeff'!$N$4+$BI1011*'Norm-coeff'!$O$4</f>
        <v>1.42115649462768</v>
      </c>
      <c r="BR1011" s="54">
        <f>'Norm-coeff'!$C$5+$AX1011*'Norm-coeff'!$D$5+$AY1011*'Norm-coeff'!$E$5+$AZ1011*'Norm-coeff'!$F$5+$BA1011*'Norm-coeff'!$G$5+$BB1011*'Norm-coeff'!$H$5+$BC1011*'Norm-coeff'!$I$5+$BD1011*'Norm-coeff'!$J$5+$BE1011*'Norm-coeff'!$K$5+$BF1011*'Norm-coeff'!$L$5+$BG1011*'Norm-coeff'!$M$5+$BH1011*'Norm-coeff'!$N$5+$BI1011*'Norm-coeff'!$O$5</f>
        <v>1.0553329241296201</v>
      </c>
      <c r="BS1011" s="54">
        <f>'Norm-coeff'!$C$6+$AX1011*'Norm-coeff'!$D$6+$AY1011*'Norm-coeff'!$E$6+$AZ1011*'Norm-coeff'!$F$6+$BA1011*'Norm-coeff'!$G$6+$BB1011*'Norm-coeff'!$H$6+$BC1011*'Norm-coeff'!$I$6+$BD1011*'Norm-coeff'!$J$6+$BE1011*'Norm-coeff'!$K$6+$BF1011*'Norm-coeff'!$L$6+$BG1011*'Norm-coeff'!$M$6+$BH1011*'Norm-coeff'!$N$6+$BI1011*'Norm-coeff'!$O$6</f>
        <v>-1.48700885495103E-2</v>
      </c>
      <c r="BT1011" s="54">
        <f>'Norm-coeff'!$C$7+$AX1011*'Norm-coeff'!$D$7+$AY1011*'Norm-coeff'!$E$7+$AZ1011*'Norm-coeff'!$F$7+$BA1011*'Norm-coeff'!$G$7+$BB1011*'Norm-coeff'!$H$7+$BC1011*'Norm-coeff'!$I$7+$BD1011*'Norm-coeff'!$J$7+$BE1011*'Norm-coeff'!$K$7+$BF1011*'Norm-coeff'!$L$7+$BG1011*'Norm-coeff'!$M$7+$BH1011*'Norm-coeff'!$N$7+$BI1011*'Norm-coeff'!$O$7</f>
        <v>2.0907583608832998</v>
      </c>
      <c r="BU1011" s="54">
        <f>'Norm-coeff'!$C$8+$AX1011*'Norm-coeff'!$D$8+$AY1011*'Norm-coeff'!$E$8+$AZ1011*'Norm-coeff'!$F$8+$BA1011*'Norm-coeff'!$G$8+$BB1011*'Norm-coeff'!$H$8+$BC1011*'Norm-coeff'!$I$8+$BD1011*'Norm-coeff'!$J$8+$BE1011*'Norm-coeff'!$K$8+$BF1011*'Norm-coeff'!$L$8+$BG1011*'Norm-coeff'!$M$8+$BH1011*'Norm-coeff'!$N$8+$BI1011*'Norm-coeff'!$O$8</f>
        <v>0.65894159836244504</v>
      </c>
      <c r="BV1011" s="54">
        <f>'Norm-coeff'!$C$9+$AX1011*'Norm-coeff'!$D$9+$AY1011*'Norm-coeff'!$E$9+$AZ1011*'Norm-coeff'!$F$9+$BA1011*'Norm-coeff'!$G$9+$BB1011*'Norm-coeff'!$H$9+$BC1011*'Norm-coeff'!$I$9+$BD1011*'Norm-coeff'!$J$9+$BE1011*'Norm-coeff'!$K$9+$BF1011*'Norm-coeff'!$L$9+$BG1011*'Norm-coeff'!$M$9+$BH1011*'Norm-coeff'!$N$9+$BI1011*'Norm-coeff'!$O$9</f>
        <v>1.48961085014701</v>
      </c>
      <c r="BW1011" s="54">
        <f>'Norm-coeff'!$C$10+$AX1011*'Norm-coeff'!$D$10+$AY1011*'Norm-coeff'!$E$10+$AZ1011*'Norm-coeff'!$F$10+$BA1011*'Norm-coeff'!$G$10+$BB1011*'Norm-coeff'!$H$10+$BC1011*'Norm-coeff'!$I$10+$BD1011*'Norm-coeff'!$J$10+$BE1011*'Norm-coeff'!$K$10+$BF1011*'Norm-coeff'!$L$10+$BG1011*'Norm-coeff'!$M$10+$BH1011*'Norm-coeff'!$N$10+$BI1011*'Norm-coeff'!$O$10</f>
        <v>1.42058735749591</v>
      </c>
      <c r="BX1011" s="54">
        <f>'Norm-coeff'!$C$11+$AX1011*'Norm-coeff'!$D$11+$AY1011*'Norm-coeff'!$E$11+$AZ1011*'Norm-coeff'!$F$11+$BA1011*'Norm-coeff'!$G$11+$BB1011*'Norm-coeff'!$H$11+$BC1011*'Norm-coeff'!$I$11+$BD1011*'Norm-coeff'!$J$11+$BE1011*'Norm-coeff'!$K$11+$BF1011*'Norm-coeff'!$L$11+$BG1011*'Norm-coeff'!$M$11+$BH1011*'Norm-coeff'!$N$11+$BI1011*'Norm-coeff'!$O$11</f>
        <v>0.221233014421479</v>
      </c>
      <c r="BY1011" s="54">
        <f>'Norm-coeff'!$C$12+$AX1011*'Norm-coeff'!$D$12+$AY1011*'Norm-coeff'!$E$12+$AZ1011*'Norm-coeff'!$F$12+$BA1011*'Norm-coeff'!$G$12+$BB1011*'Norm-coeff'!$H$12+$BC1011*'Norm-coeff'!$I$12+$BD1011*'Norm-coeff'!$J$12+$BE1011*'Norm-coeff'!$K$12+$BF1011*'Norm-coeff'!$L$12+$BG1011*'Norm-coeff'!$M$12+$BH1011*'Norm-coeff'!$N$12+$BI1011*'Norm-coeff'!$O$12</f>
        <v>0.283527502056037</v>
      </c>
      <c r="BZ1011" s="54">
        <f>'Norm-coeff'!$C$13+$AX1011*'Norm-coeff'!$D$13+$AY1011*'Norm-coeff'!$E$13+$AZ1011*'Norm-coeff'!$F$13+$BA1011*'Norm-coeff'!$G$13+$BB1011*'Norm-coeff'!$H$13+$BC1011*'Norm-coeff'!$I$13+$BD1011*'Norm-coeff'!$J$13+$BE1011*'Norm-coeff'!$K$13+$BF1011*'Norm-coeff'!$L$13+$BG1011*'Norm-coeff'!$M$13+$BH1011*'Norm-coeff'!$N$13+$BI1011*'Norm-coeff'!$O$13</f>
        <v>-4.1864930554451202E-2</v>
      </c>
      <c r="CA1011" s="54">
        <f>'Norm-coeff'!$C$14+$AX1011*'Norm-coeff'!$D$14+$AY1011*'Norm-coeff'!$E$14+$AZ1011*'Norm-coeff'!$F$14+$BA1011*'Norm-coeff'!$G$14+$BB1011*'Norm-coeff'!$H$14+$BC1011*'Norm-coeff'!$I$14+$BD1011*'Norm-coeff'!$J$14+$BE1011*'Norm-coeff'!$K$14+$BF1011*'Norm-coeff'!$L$14+$BG1011*'Norm-coeff'!$M$14+$BH1011*'Norm-coeff'!$N$14+$BI1011*'Norm-coeff'!$O$14</f>
        <v>4.2526983164477103</v>
      </c>
      <c r="CC1011" s="54">
        <f t="shared" si="2783"/>
        <v>0</v>
      </c>
      <c r="CG1011" s="54">
        <f t="shared" si="2784"/>
        <v>0</v>
      </c>
      <c r="CH1011" s="54">
        <f t="shared" si="2767"/>
        <v>0</v>
      </c>
      <c r="CI1011" s="54">
        <f t="shared" si="2785"/>
        <v>0</v>
      </c>
      <c r="CJ1011" s="56">
        <f t="shared" si="2786"/>
        <v>0</v>
      </c>
      <c r="CK1011" s="54">
        <f t="shared" si="2787"/>
        <v>0</v>
      </c>
      <c r="CL1011" s="54">
        <f t="shared" si="2788"/>
        <v>0</v>
      </c>
      <c r="CM1011" s="54">
        <f t="shared" si="2789"/>
        <v>0</v>
      </c>
      <c r="CN1011" s="54">
        <f t="shared" si="2790"/>
        <v>0</v>
      </c>
      <c r="CO1011" s="54">
        <f t="shared" si="2791"/>
        <v>0</v>
      </c>
      <c r="CP1011" s="54">
        <f t="shared" si="2792"/>
        <v>0</v>
      </c>
      <c r="CQ1011" s="54">
        <f t="shared" si="2793"/>
        <v>0</v>
      </c>
      <c r="CR1011" s="54">
        <f t="shared" si="2794"/>
        <v>0</v>
      </c>
      <c r="CS1011" s="54">
        <f t="shared" si="2795"/>
        <v>0</v>
      </c>
      <c r="CU1011" s="54">
        <f t="shared" si="2796"/>
        <v>0</v>
      </c>
      <c r="CV1011" s="54">
        <f t="shared" si="2797"/>
        <v>0</v>
      </c>
      <c r="CW1011" s="54">
        <f t="shared" si="2798"/>
        <v>0</v>
      </c>
      <c r="CX1011" s="54">
        <f t="shared" si="2799"/>
        <v>0</v>
      </c>
      <c r="CZ1011" s="54">
        <f t="shared" si="2800"/>
        <v>0</v>
      </c>
      <c r="DA1011" s="54">
        <f t="shared" si="2801"/>
        <v>0</v>
      </c>
      <c r="DB1011" s="54">
        <f t="shared" si="2802"/>
        <v>0</v>
      </c>
      <c r="DC1011" s="54">
        <f t="shared" si="2803"/>
        <v>0</v>
      </c>
      <c r="DD1011" s="54">
        <f t="shared" si="2804"/>
        <v>0</v>
      </c>
      <c r="DE1011" s="54">
        <f t="shared" si="2805"/>
        <v>0</v>
      </c>
      <c r="DF1011" s="54">
        <f t="shared" si="2806"/>
        <v>0</v>
      </c>
      <c r="DG1011" s="54">
        <f t="shared" si="2807"/>
        <v>2</v>
      </c>
      <c r="DH1011" s="71">
        <f t="shared" si="2808"/>
        <v>0</v>
      </c>
      <c r="DI1011" s="71">
        <f t="shared" si="2809"/>
        <v>0</v>
      </c>
      <c r="DJ1011" s="54">
        <f t="shared" si="2810"/>
        <v>0</v>
      </c>
      <c r="DK1011" s="54">
        <f t="shared" si="2811"/>
        <v>2</v>
      </c>
      <c r="DL1011" s="4">
        <f t="shared" si="2741"/>
        <v>0</v>
      </c>
      <c r="DM1011" s="3">
        <f t="shared" si="2812"/>
        <v>0</v>
      </c>
      <c r="DN1011" s="3">
        <f t="shared" si="2813"/>
        <v>0</v>
      </c>
      <c r="DO1011" s="4" t="e">
        <f t="shared" si="2814"/>
        <v>#DIV/0!</v>
      </c>
      <c r="DP1011" s="57"/>
      <c r="DQ1011" s="57"/>
      <c r="DR1011" s="56">
        <f t="shared" si="2742"/>
        <v>2</v>
      </c>
      <c r="DS1011" s="56">
        <f t="shared" si="2743"/>
        <v>0</v>
      </c>
      <c r="DT1011" s="38">
        <f t="shared" si="2744"/>
        <v>0</v>
      </c>
      <c r="DU1011" s="38">
        <f t="shared" si="2815"/>
        <v>2</v>
      </c>
      <c r="DV1011" s="38">
        <f t="shared" si="2745"/>
        <v>0</v>
      </c>
      <c r="DW1011" s="39">
        <f t="shared" si="2746"/>
        <v>0</v>
      </c>
      <c r="DX1011" s="39">
        <f t="shared" si="2747"/>
        <v>0</v>
      </c>
      <c r="DY1011" s="39">
        <f t="shared" si="2748"/>
        <v>0</v>
      </c>
      <c r="DZ1011" s="39">
        <f t="shared" si="2749"/>
        <v>0</v>
      </c>
      <c r="EA1011" s="39">
        <f t="shared" si="2750"/>
        <v>0</v>
      </c>
      <c r="EB1011" s="37" t="e">
        <f t="shared" si="2816"/>
        <v>#DIV/0!</v>
      </c>
      <c r="EC1011" s="37" t="e">
        <f t="shared" si="2817"/>
        <v>#DIV/0!</v>
      </c>
      <c r="ED1011" s="37" t="e">
        <f t="shared" si="2818"/>
        <v>#DIV/0!</v>
      </c>
      <c r="EE1011" s="37" t="e">
        <f t="shared" si="2819"/>
        <v>#DIV/0!</v>
      </c>
      <c r="EF1011" s="39" t="e">
        <f t="shared" si="2820"/>
        <v>#DIV/0!</v>
      </c>
      <c r="EG1011" s="37" t="e">
        <f t="shared" si="2821"/>
        <v>#DIV/0!</v>
      </c>
      <c r="EH1011" s="37" t="e">
        <f t="shared" si="2822"/>
        <v>#DIV/0!</v>
      </c>
      <c r="EI1011" s="11" t="b">
        <f t="shared" si="2823"/>
        <v>1</v>
      </c>
      <c r="EJ1011" s="11" t="b">
        <f t="shared" si="2824"/>
        <v>0</v>
      </c>
      <c r="EK1011" s="39" t="e">
        <f t="shared" si="2825"/>
        <v>#DIV/0!</v>
      </c>
      <c r="EL1011" s="39" t="e">
        <f t="shared" si="2826"/>
        <v>#DIV/0!</v>
      </c>
      <c r="EM1011" s="39" t="e">
        <f t="shared" si="2827"/>
        <v>#DIV/0!</v>
      </c>
      <c r="EN1011" s="39" t="e">
        <f t="shared" si="2828"/>
        <v>#DIV/0!</v>
      </c>
      <c r="EO1011" s="39" t="e">
        <f t="shared" si="2829"/>
        <v>#DIV/0!</v>
      </c>
      <c r="EP1011" s="39" t="e">
        <f t="shared" si="2830"/>
        <v>#DIV/0!</v>
      </c>
      <c r="EQ1011" s="39" t="e">
        <f t="shared" si="2831"/>
        <v>#DIV/0!</v>
      </c>
      <c r="ER1011" s="39" t="e">
        <f t="shared" si="2832"/>
        <v>#DIV/0!</v>
      </c>
      <c r="ES1011" s="58" t="str">
        <f t="shared" si="2833"/>
        <v>(OH,F,Cl)-dominate amphibole</v>
      </c>
      <c r="ET1011" s="58" t="e">
        <f t="shared" si="2834"/>
        <v>#N/A</v>
      </c>
      <c r="EU1011" s="56">
        <f t="shared" si="2751"/>
        <v>0</v>
      </c>
      <c r="EV1011" s="56">
        <f t="shared" si="2752"/>
        <v>0</v>
      </c>
      <c r="EW1011" s="56">
        <f t="shared" si="2753"/>
        <v>0</v>
      </c>
      <c r="EX1011" s="56">
        <f t="shared" si="2754"/>
        <v>0</v>
      </c>
      <c r="EY1011" s="56">
        <f t="shared" si="2755"/>
        <v>0</v>
      </c>
      <c r="EZ1011" s="56">
        <f t="shared" si="2756"/>
        <v>0</v>
      </c>
      <c r="FA1011" s="39">
        <f t="shared" si="2757"/>
        <v>0</v>
      </c>
      <c r="FB1011" s="39">
        <f t="shared" si="2758"/>
        <v>0</v>
      </c>
      <c r="FC1011" s="54">
        <f t="shared" si="2759"/>
        <v>0</v>
      </c>
      <c r="FD1011" s="54">
        <f t="shared" si="2760"/>
        <v>0</v>
      </c>
      <c r="FE1011" s="39">
        <f t="shared" si="2761"/>
        <v>0</v>
      </c>
      <c r="FF1011" s="54">
        <f t="shared" si="2762"/>
        <v>0</v>
      </c>
      <c r="FG1011" s="39">
        <f t="shared" si="2763"/>
        <v>0</v>
      </c>
      <c r="FH1011" s="39">
        <f t="shared" si="2835"/>
        <v>0</v>
      </c>
      <c r="FI1011" s="39">
        <f t="shared" si="2836"/>
        <v>0</v>
      </c>
      <c r="FJ1011" s="39">
        <f t="shared" si="2837"/>
        <v>0</v>
      </c>
      <c r="FK1011" s="39" t="e">
        <f t="shared" si="2838"/>
        <v>#DIV/0!</v>
      </c>
      <c r="FL1011" s="39" t="e">
        <f t="shared" si="2839"/>
        <v>#DIV/0!</v>
      </c>
      <c r="FM1011" s="39" t="e">
        <f t="shared" si="2840"/>
        <v>#DIV/0!</v>
      </c>
      <c r="FN1011" s="39">
        <f t="shared" si="2841"/>
        <v>1</v>
      </c>
      <c r="FO1011" s="39">
        <f t="shared" si="2764"/>
        <v>0</v>
      </c>
      <c r="FP1011" s="39">
        <f t="shared" si="2765"/>
        <v>0</v>
      </c>
      <c r="FQ1011" s="39">
        <f t="shared" si="2766"/>
        <v>0</v>
      </c>
      <c r="FR1011" s="39">
        <f t="shared" si="2842"/>
        <v>0</v>
      </c>
      <c r="FS1011" s="39">
        <f t="shared" si="2843"/>
        <v>0</v>
      </c>
      <c r="FU1011" s="39" t="e">
        <f t="shared" si="2844"/>
        <v>#DIV/0!</v>
      </c>
      <c r="FV1011" s="39" t="e">
        <f t="shared" si="2845"/>
        <v>#DIV/0!</v>
      </c>
      <c r="FW1011" s="39" t="e">
        <f t="shared" si="2846"/>
        <v>#DIV/0!</v>
      </c>
      <c r="FY1011" s="39" t="e">
        <f t="shared" si="2847"/>
        <v>#DIV/0!</v>
      </c>
      <c r="FZ1011" s="39" t="e">
        <f t="shared" si="2848"/>
        <v>#DIV/0!</v>
      </c>
      <c r="GA1011" s="39" t="e">
        <f t="shared" si="2849"/>
        <v>#DIV/0!</v>
      </c>
      <c r="GB1011" s="39" t="e">
        <f t="shared" si="2850"/>
        <v>#DIV/0!</v>
      </c>
      <c r="GC1011" s="39" t="e">
        <f t="shared" si="2851"/>
        <v>#DIV/0!</v>
      </c>
      <c r="GD1011" s="39" t="e">
        <f t="shared" si="2852"/>
        <v>#DIV/0!</v>
      </c>
      <c r="GE1011" s="39" t="e">
        <f t="shared" si="2853"/>
        <v>#DIV/0!</v>
      </c>
      <c r="GF1011" s="39" t="e">
        <f t="shared" si="2854"/>
        <v>#DIV/0!</v>
      </c>
      <c r="GG1011" s="39" t="e">
        <f t="shared" si="2855"/>
        <v>#DIV/0!</v>
      </c>
      <c r="GH1011" s="39" t="e">
        <f t="shared" si="2856"/>
        <v>#DIV/0!</v>
      </c>
      <c r="GI1011" s="39"/>
      <c r="GJ1011" s="39" t="e">
        <f t="shared" si="2857"/>
        <v>#DIV/0!</v>
      </c>
      <c r="GK1011" s="39" t="e">
        <f t="shared" si="2858"/>
        <v>#DIV/0!</v>
      </c>
      <c r="GL1011" s="39" t="e">
        <f t="shared" si="2859"/>
        <v>#DIV/0!</v>
      </c>
      <c r="GM1011" s="39" t="e">
        <f t="shared" si="2860"/>
        <v>#DIV/0!</v>
      </c>
      <c r="GN1011" s="39" t="e">
        <f t="shared" si="2861"/>
        <v>#DIV/0!</v>
      </c>
      <c r="GO1011" s="57"/>
      <c r="GP1011" s="57" t="e">
        <f t="shared" si="2862"/>
        <v>#DIV/0!</v>
      </c>
      <c r="GQ1011" s="59" t="e">
        <f t="shared" si="2863"/>
        <v>#DIV/0!</v>
      </c>
      <c r="GR1011" s="41" t="e">
        <f t="shared" si="2864"/>
        <v>#DIV/0!</v>
      </c>
      <c r="GS1011" s="57" t="e">
        <f t="shared" si="2865"/>
        <v>#DIV/0!</v>
      </c>
      <c r="GT1011" s="57" t="e">
        <f t="shared" si="2866"/>
        <v>#DIV/0!</v>
      </c>
      <c r="GU1011" s="57" t="e">
        <f t="shared" si="2867"/>
        <v>#DIV/0!</v>
      </c>
      <c r="GV1011" s="57"/>
      <c r="GW1011" s="42" t="e">
        <f t="shared" si="2868"/>
        <v>#DIV/0!</v>
      </c>
      <c r="GX1011" s="42" t="e">
        <f t="shared" si="2869"/>
        <v>#DIV/0!</v>
      </c>
      <c r="GY1011" s="42" t="e">
        <f t="shared" si="2870"/>
        <v>#DIV/0!</v>
      </c>
      <c r="GZ1011" s="57"/>
      <c r="HA1011" s="2" t="e">
        <f t="shared" si="2871"/>
        <v>#DIV/0!</v>
      </c>
      <c r="HB1011" s="2" t="e">
        <f t="shared" si="2872"/>
        <v>#DIV/0!</v>
      </c>
      <c r="HC1011" s="2" t="e">
        <f t="shared" si="2873"/>
        <v>#DIV/0!</v>
      </c>
      <c r="HD1011" s="2" t="e">
        <f t="shared" si="2874"/>
        <v>#DIV/0!</v>
      </c>
      <c r="HE1011" s="2" t="e">
        <f t="shared" si="2875"/>
        <v>#DIV/0!</v>
      </c>
      <c r="HF1011" s="2" t="e">
        <f t="shared" si="2876"/>
        <v>#DIV/0!</v>
      </c>
      <c r="HG1011" s="2" t="e">
        <f t="shared" si="2877"/>
        <v>#DIV/0!</v>
      </c>
      <c r="HH1011" s="2" t="e">
        <f t="shared" si="2878"/>
        <v>#DIV/0!</v>
      </c>
      <c r="HI1011" s="2" t="e">
        <f t="shared" si="2879"/>
        <v>#DIV/0!</v>
      </c>
      <c r="HJ1011" s="11" t="e">
        <f t="shared" si="2880"/>
        <v>#DIV/0!</v>
      </c>
      <c r="HK1011" s="60" t="e">
        <f t="shared" si="2881"/>
        <v>#DIV/0!</v>
      </c>
      <c r="HL1011" s="57"/>
      <c r="HM1011" s="57" t="e">
        <f t="shared" si="2882"/>
        <v>#DIV/0!</v>
      </c>
      <c r="HN1011" s="57" t="e">
        <f t="shared" si="2883"/>
        <v>#DIV/0!</v>
      </c>
      <c r="HO1011" s="57" t="e">
        <f t="shared" si="2884"/>
        <v>#DIV/0!</v>
      </c>
      <c r="HP1011" s="57" t="e">
        <f t="shared" si="2885"/>
        <v>#DIV/0!</v>
      </c>
      <c r="HQ1011" s="57" t="e">
        <f t="shared" si="2886"/>
        <v>#DIV/0!</v>
      </c>
      <c r="HR1011" s="57"/>
      <c r="HS1011" s="57" t="e">
        <f t="shared" si="2887"/>
        <v>#DIV/0!</v>
      </c>
      <c r="HT1011" s="57" t="e">
        <f t="shared" si="2888"/>
        <v>#DIV/0!</v>
      </c>
      <c r="HU1011" s="57" t="e">
        <f t="shared" si="2889"/>
        <v>#DIV/0!</v>
      </c>
      <c r="HV1011" s="57" t="e">
        <f t="shared" si="2890"/>
        <v>#DIV/0!</v>
      </c>
      <c r="HW1011" s="57" t="e">
        <f t="shared" si="2891"/>
        <v>#DIV/0!</v>
      </c>
      <c r="HX1011" s="57"/>
      <c r="HY1011" s="57" t="e">
        <f t="shared" si="2892"/>
        <v>#DIV/0!</v>
      </c>
      <c r="HZ1011" s="57" t="e">
        <f t="shared" si="2893"/>
        <v>#DIV/0!</v>
      </c>
      <c r="IA1011" s="57"/>
      <c r="IB1011" s="61">
        <f t="shared" si="2894"/>
        <v>0</v>
      </c>
      <c r="IC1011" s="57" t="str">
        <f t="shared" si="2895"/>
        <v/>
      </c>
      <c r="ID1011" s="42"/>
      <c r="IE1011" s="2" t="str">
        <f t="shared" si="2896"/>
        <v/>
      </c>
      <c r="IF1011" s="60" t="e">
        <f t="shared" si="2897"/>
        <v>#DIV/0!</v>
      </c>
      <c r="IG1011" s="60" t="str">
        <f t="shared" si="2898"/>
        <v/>
      </c>
      <c r="IH1011" s="60" t="str">
        <f t="shared" si="2899"/>
        <v>zinco-</v>
      </c>
      <c r="II1011" s="60" t="str">
        <f t="shared" si="2900"/>
        <v>mangano-</v>
      </c>
      <c r="IJ1011" s="60" t="e">
        <f t="shared" si="2901"/>
        <v>#DIV/0!</v>
      </c>
      <c r="IK1011" s="60" t="e">
        <f t="shared" si="2902"/>
        <v>#DIV/0!</v>
      </c>
      <c r="IL1011" s="60" t="e">
        <f t="shared" si="2903"/>
        <v>#DIV/0!</v>
      </c>
      <c r="IM1011" s="60" t="e">
        <f t="shared" si="2904"/>
        <v>#DIV/0!</v>
      </c>
      <c r="IN1011" s="60" t="str">
        <f t="shared" si="2905"/>
        <v/>
      </c>
      <c r="IO1011" s="60" t="str">
        <f t="shared" si="2906"/>
        <v/>
      </c>
      <c r="IP1011" s="57"/>
      <c r="IQ1011" s="57" t="str">
        <f t="shared" si="2907"/>
        <v>ERROR!!</v>
      </c>
    </row>
    <row r="1012" spans="24:251">
      <c r="X1012" s="29">
        <f t="shared" si="2908"/>
        <v>0</v>
      </c>
      <c r="Y1012" s="29">
        <f t="shared" si="2909"/>
        <v>0</v>
      </c>
      <c r="Z1012" s="29" t="e">
        <f t="shared" si="2910"/>
        <v>#DIV/0!</v>
      </c>
      <c r="AA1012" s="29" t="e">
        <f t="shared" si="2911"/>
        <v>#DIV/0!</v>
      </c>
      <c r="AB1012" s="29" t="e">
        <f t="shared" si="2912"/>
        <v>#DIV/0!</v>
      </c>
      <c r="AC1012" s="29" t="e">
        <f t="shared" si="2913"/>
        <v>#DIV/0!</v>
      </c>
      <c r="AF1012" s="23">
        <v>60.084299999999999</v>
      </c>
      <c r="AG1012" s="23">
        <v>79.878799999999998</v>
      </c>
      <c r="AH1012" s="23">
        <v>101.96120000000001</v>
      </c>
      <c r="AI1012" s="23">
        <v>151.99039999999999</v>
      </c>
      <c r="AJ1012" s="23">
        <v>159.69</v>
      </c>
      <c r="AK1012" s="23">
        <v>71.846400000000003</v>
      </c>
      <c r="AL1012" s="23">
        <v>70.9375</v>
      </c>
      <c r="AM1012" s="23">
        <v>40.304400000000001</v>
      </c>
      <c r="AN1012" s="23">
        <v>56.077399999999997</v>
      </c>
      <c r="AO1012" s="23">
        <v>61.978999999999999</v>
      </c>
      <c r="AP1012" s="23">
        <v>94.195999999999998</v>
      </c>
      <c r="AQ1012" s="23">
        <v>18.998000000000001</v>
      </c>
      <c r="AR1012" s="23">
        <v>35.450000000000003</v>
      </c>
      <c r="AS1012" s="23">
        <v>29.88</v>
      </c>
      <c r="AT1012" s="23">
        <v>74.691999999999993</v>
      </c>
      <c r="AU1012" s="23">
        <v>81.39</v>
      </c>
      <c r="AX1012" s="54">
        <f t="shared" si="2768"/>
        <v>0</v>
      </c>
      <c r="AY1012" s="54">
        <f t="shared" si="2769"/>
        <v>0</v>
      </c>
      <c r="AZ1012" s="54">
        <f t="shared" si="2770"/>
        <v>0</v>
      </c>
      <c r="BA1012" s="54">
        <f t="shared" si="2771"/>
        <v>0</v>
      </c>
      <c r="BB1012" s="54">
        <f t="shared" si="2772"/>
        <v>0</v>
      </c>
      <c r="BC1012" s="54">
        <f t="shared" si="2773"/>
        <v>0</v>
      </c>
      <c r="BD1012" s="54">
        <f t="shared" si="2774"/>
        <v>0</v>
      </c>
      <c r="BE1012" s="54">
        <f t="shared" si="2775"/>
        <v>0</v>
      </c>
      <c r="BF1012" s="54">
        <f t="shared" si="2776"/>
        <v>0</v>
      </c>
      <c r="BG1012" s="54">
        <f t="shared" si="2777"/>
        <v>0</v>
      </c>
      <c r="BH1012" s="54">
        <f t="shared" si="2778"/>
        <v>0</v>
      </c>
      <c r="BI1012" s="54">
        <f t="shared" si="2779"/>
        <v>0</v>
      </c>
      <c r="BJ1012" s="54">
        <f t="shared" si="2780"/>
        <v>0</v>
      </c>
      <c r="BK1012" s="54">
        <f t="shared" si="2781"/>
        <v>0</v>
      </c>
      <c r="BL1012" s="54">
        <f t="shared" si="2782"/>
        <v>0</v>
      </c>
      <c r="BM1012" s="42"/>
      <c r="BO1012" s="54">
        <f>'Norm-coeff'!$C$2+$AX1012*'Norm-coeff'!$D$2+$AY1012*'Norm-coeff'!$E$2+$AZ1012*'Norm-coeff'!$F$2+$BA1012*'Norm-coeff'!$G$2+$BB1012*'Norm-coeff'!$H$2+$BC1012*'Norm-coeff'!$I$2+$BD1012*'Norm-coeff'!$J$2+$BE1012*'Norm-coeff'!$K$2+$BF1012*'Norm-coeff'!$L$2+$BG1012*'Norm-coeff'!$M$2+$BH1012*'Norm-coeff'!$N$2+$BI1012*'Norm-coeff'!$O$2</f>
        <v>5.4045421474420303</v>
      </c>
      <c r="BP1012" s="54">
        <f>'Norm-coeff'!$C$3+$AX1012*'Norm-coeff'!$D$3+$AY1012*'Norm-coeff'!$E$3+$AZ1012*'Norm-coeff'!$F$3+$BA1012*'Norm-coeff'!$G$3+$BB1012*'Norm-coeff'!$H$3+$BC1012*'Norm-coeff'!$I$3+$BD1012*'Norm-coeff'!$J$3+$BE1012*'Norm-coeff'!$K$3+$BF1012*'Norm-coeff'!$L$3+$BG1012*'Norm-coeff'!$M$3+$BH1012*'Norm-coeff'!$N$3+$BI1012*'Norm-coeff'!$O$3</f>
        <v>3.15319116612705</v>
      </c>
      <c r="BQ1012" s="54">
        <f>'Norm-coeff'!$C$4+$AX1012*'Norm-coeff'!$D$4+$AY1012*'Norm-coeff'!$E$4+$AZ1012*'Norm-coeff'!$F$4+$BA1012*'Norm-coeff'!$G$4+$BB1012*'Norm-coeff'!$H$4+$BC1012*'Norm-coeff'!$I$4+$BD1012*'Norm-coeff'!$J$4+$BE1012*'Norm-coeff'!$K$4+$BF1012*'Norm-coeff'!$L$4+$BG1012*'Norm-coeff'!$M$4+$BH1012*'Norm-coeff'!$N$4+$BI1012*'Norm-coeff'!$O$4</f>
        <v>1.42115649462768</v>
      </c>
      <c r="BR1012" s="54">
        <f>'Norm-coeff'!$C$5+$AX1012*'Norm-coeff'!$D$5+$AY1012*'Norm-coeff'!$E$5+$AZ1012*'Norm-coeff'!$F$5+$BA1012*'Norm-coeff'!$G$5+$BB1012*'Norm-coeff'!$H$5+$BC1012*'Norm-coeff'!$I$5+$BD1012*'Norm-coeff'!$J$5+$BE1012*'Norm-coeff'!$K$5+$BF1012*'Norm-coeff'!$L$5+$BG1012*'Norm-coeff'!$M$5+$BH1012*'Norm-coeff'!$N$5+$BI1012*'Norm-coeff'!$O$5</f>
        <v>1.0553329241296201</v>
      </c>
      <c r="BS1012" s="54">
        <f>'Norm-coeff'!$C$6+$AX1012*'Norm-coeff'!$D$6+$AY1012*'Norm-coeff'!$E$6+$AZ1012*'Norm-coeff'!$F$6+$BA1012*'Norm-coeff'!$G$6+$BB1012*'Norm-coeff'!$H$6+$BC1012*'Norm-coeff'!$I$6+$BD1012*'Norm-coeff'!$J$6+$BE1012*'Norm-coeff'!$K$6+$BF1012*'Norm-coeff'!$L$6+$BG1012*'Norm-coeff'!$M$6+$BH1012*'Norm-coeff'!$N$6+$BI1012*'Norm-coeff'!$O$6</f>
        <v>-1.48700885495103E-2</v>
      </c>
      <c r="BT1012" s="54">
        <f>'Norm-coeff'!$C$7+$AX1012*'Norm-coeff'!$D$7+$AY1012*'Norm-coeff'!$E$7+$AZ1012*'Norm-coeff'!$F$7+$BA1012*'Norm-coeff'!$G$7+$BB1012*'Norm-coeff'!$H$7+$BC1012*'Norm-coeff'!$I$7+$BD1012*'Norm-coeff'!$J$7+$BE1012*'Norm-coeff'!$K$7+$BF1012*'Norm-coeff'!$L$7+$BG1012*'Norm-coeff'!$M$7+$BH1012*'Norm-coeff'!$N$7+$BI1012*'Norm-coeff'!$O$7</f>
        <v>2.0907583608832998</v>
      </c>
      <c r="BU1012" s="54">
        <f>'Norm-coeff'!$C$8+$AX1012*'Norm-coeff'!$D$8+$AY1012*'Norm-coeff'!$E$8+$AZ1012*'Norm-coeff'!$F$8+$BA1012*'Norm-coeff'!$G$8+$BB1012*'Norm-coeff'!$H$8+$BC1012*'Norm-coeff'!$I$8+$BD1012*'Norm-coeff'!$J$8+$BE1012*'Norm-coeff'!$K$8+$BF1012*'Norm-coeff'!$L$8+$BG1012*'Norm-coeff'!$M$8+$BH1012*'Norm-coeff'!$N$8+$BI1012*'Norm-coeff'!$O$8</f>
        <v>0.65894159836244504</v>
      </c>
      <c r="BV1012" s="54">
        <f>'Norm-coeff'!$C$9+$AX1012*'Norm-coeff'!$D$9+$AY1012*'Norm-coeff'!$E$9+$AZ1012*'Norm-coeff'!$F$9+$BA1012*'Norm-coeff'!$G$9+$BB1012*'Norm-coeff'!$H$9+$BC1012*'Norm-coeff'!$I$9+$BD1012*'Norm-coeff'!$J$9+$BE1012*'Norm-coeff'!$K$9+$BF1012*'Norm-coeff'!$L$9+$BG1012*'Norm-coeff'!$M$9+$BH1012*'Norm-coeff'!$N$9+$BI1012*'Norm-coeff'!$O$9</f>
        <v>1.48961085014701</v>
      </c>
      <c r="BW1012" s="54">
        <f>'Norm-coeff'!$C$10+$AX1012*'Norm-coeff'!$D$10+$AY1012*'Norm-coeff'!$E$10+$AZ1012*'Norm-coeff'!$F$10+$BA1012*'Norm-coeff'!$G$10+$BB1012*'Norm-coeff'!$H$10+$BC1012*'Norm-coeff'!$I$10+$BD1012*'Norm-coeff'!$J$10+$BE1012*'Norm-coeff'!$K$10+$BF1012*'Norm-coeff'!$L$10+$BG1012*'Norm-coeff'!$M$10+$BH1012*'Norm-coeff'!$N$10+$BI1012*'Norm-coeff'!$O$10</f>
        <v>1.42058735749591</v>
      </c>
      <c r="BX1012" s="54">
        <f>'Norm-coeff'!$C$11+$AX1012*'Norm-coeff'!$D$11+$AY1012*'Norm-coeff'!$E$11+$AZ1012*'Norm-coeff'!$F$11+$BA1012*'Norm-coeff'!$G$11+$BB1012*'Norm-coeff'!$H$11+$BC1012*'Norm-coeff'!$I$11+$BD1012*'Norm-coeff'!$J$11+$BE1012*'Norm-coeff'!$K$11+$BF1012*'Norm-coeff'!$L$11+$BG1012*'Norm-coeff'!$M$11+$BH1012*'Norm-coeff'!$N$11+$BI1012*'Norm-coeff'!$O$11</f>
        <v>0.221233014421479</v>
      </c>
      <c r="BY1012" s="54">
        <f>'Norm-coeff'!$C$12+$AX1012*'Norm-coeff'!$D$12+$AY1012*'Norm-coeff'!$E$12+$AZ1012*'Norm-coeff'!$F$12+$BA1012*'Norm-coeff'!$G$12+$BB1012*'Norm-coeff'!$H$12+$BC1012*'Norm-coeff'!$I$12+$BD1012*'Norm-coeff'!$J$12+$BE1012*'Norm-coeff'!$K$12+$BF1012*'Norm-coeff'!$L$12+$BG1012*'Norm-coeff'!$M$12+$BH1012*'Norm-coeff'!$N$12+$BI1012*'Norm-coeff'!$O$12</f>
        <v>0.283527502056037</v>
      </c>
      <c r="BZ1012" s="54">
        <f>'Norm-coeff'!$C$13+$AX1012*'Norm-coeff'!$D$13+$AY1012*'Norm-coeff'!$E$13+$AZ1012*'Norm-coeff'!$F$13+$BA1012*'Norm-coeff'!$G$13+$BB1012*'Norm-coeff'!$H$13+$BC1012*'Norm-coeff'!$I$13+$BD1012*'Norm-coeff'!$J$13+$BE1012*'Norm-coeff'!$K$13+$BF1012*'Norm-coeff'!$L$13+$BG1012*'Norm-coeff'!$M$13+$BH1012*'Norm-coeff'!$N$13+$BI1012*'Norm-coeff'!$O$13</f>
        <v>-4.1864930554451202E-2</v>
      </c>
      <c r="CA1012" s="54">
        <f>'Norm-coeff'!$C$14+$AX1012*'Norm-coeff'!$D$14+$AY1012*'Norm-coeff'!$E$14+$AZ1012*'Norm-coeff'!$F$14+$BA1012*'Norm-coeff'!$G$14+$BB1012*'Norm-coeff'!$H$14+$BC1012*'Norm-coeff'!$I$14+$BD1012*'Norm-coeff'!$J$14+$BE1012*'Norm-coeff'!$K$14+$BF1012*'Norm-coeff'!$L$14+$BG1012*'Norm-coeff'!$M$14+$BH1012*'Norm-coeff'!$N$14+$BI1012*'Norm-coeff'!$O$14</f>
        <v>4.2526983164477103</v>
      </c>
      <c r="CC1012" s="54">
        <f t="shared" si="2783"/>
        <v>0</v>
      </c>
      <c r="CG1012" s="54">
        <f t="shared" si="2784"/>
        <v>0</v>
      </c>
      <c r="CH1012" s="54">
        <f t="shared" si="2767"/>
        <v>0</v>
      </c>
      <c r="CI1012" s="54">
        <f t="shared" si="2785"/>
        <v>0</v>
      </c>
      <c r="CJ1012" s="56">
        <f t="shared" si="2786"/>
        <v>0</v>
      </c>
      <c r="CK1012" s="54">
        <f t="shared" si="2787"/>
        <v>0</v>
      </c>
      <c r="CL1012" s="54">
        <f t="shared" si="2788"/>
        <v>0</v>
      </c>
      <c r="CM1012" s="54">
        <f t="shared" si="2789"/>
        <v>0</v>
      </c>
      <c r="CN1012" s="54">
        <f t="shared" si="2790"/>
        <v>0</v>
      </c>
      <c r="CO1012" s="54">
        <f t="shared" si="2791"/>
        <v>0</v>
      </c>
      <c r="CP1012" s="54">
        <f t="shared" si="2792"/>
        <v>0</v>
      </c>
      <c r="CQ1012" s="54">
        <f t="shared" si="2793"/>
        <v>0</v>
      </c>
      <c r="CR1012" s="54">
        <f t="shared" si="2794"/>
        <v>0</v>
      </c>
      <c r="CS1012" s="54">
        <f t="shared" si="2795"/>
        <v>0</v>
      </c>
      <c r="CU1012" s="54">
        <f t="shared" si="2796"/>
        <v>0</v>
      </c>
      <c r="CV1012" s="54">
        <f t="shared" si="2797"/>
        <v>0</v>
      </c>
      <c r="CW1012" s="54">
        <f t="shared" si="2798"/>
        <v>0</v>
      </c>
      <c r="CX1012" s="54">
        <f t="shared" si="2799"/>
        <v>0</v>
      </c>
      <c r="CZ1012" s="54">
        <f t="shared" si="2800"/>
        <v>0</v>
      </c>
      <c r="DA1012" s="54">
        <f t="shared" si="2801"/>
        <v>0</v>
      </c>
      <c r="DB1012" s="54">
        <f t="shared" si="2802"/>
        <v>0</v>
      </c>
      <c r="DC1012" s="54">
        <f t="shared" si="2803"/>
        <v>0</v>
      </c>
      <c r="DD1012" s="54">
        <f t="shared" si="2804"/>
        <v>0</v>
      </c>
      <c r="DE1012" s="54">
        <f t="shared" si="2805"/>
        <v>0</v>
      </c>
      <c r="DF1012" s="54">
        <f t="shared" si="2806"/>
        <v>0</v>
      </c>
      <c r="DG1012" s="54">
        <f t="shared" si="2807"/>
        <v>2</v>
      </c>
      <c r="DH1012" s="71">
        <f t="shared" si="2808"/>
        <v>0</v>
      </c>
      <c r="DI1012" s="71">
        <f t="shared" si="2809"/>
        <v>0</v>
      </c>
      <c r="DJ1012" s="54">
        <f t="shared" si="2810"/>
        <v>0</v>
      </c>
      <c r="DK1012" s="54">
        <f t="shared" si="2811"/>
        <v>2</v>
      </c>
      <c r="DL1012" s="4">
        <f t="shared" si="2741"/>
        <v>0</v>
      </c>
      <c r="DM1012" s="3">
        <f t="shared" si="2812"/>
        <v>0</v>
      </c>
      <c r="DN1012" s="3">
        <f t="shared" si="2813"/>
        <v>0</v>
      </c>
      <c r="DO1012" s="4" t="e">
        <f t="shared" si="2814"/>
        <v>#DIV/0!</v>
      </c>
      <c r="DP1012" s="57"/>
      <c r="DQ1012" s="57"/>
      <c r="DR1012" s="56">
        <f t="shared" si="2742"/>
        <v>2</v>
      </c>
      <c r="DS1012" s="56">
        <f t="shared" si="2743"/>
        <v>0</v>
      </c>
      <c r="DT1012" s="38">
        <f t="shared" si="2744"/>
        <v>0</v>
      </c>
      <c r="DU1012" s="38">
        <f t="shared" si="2815"/>
        <v>2</v>
      </c>
      <c r="DV1012" s="38">
        <f t="shared" si="2745"/>
        <v>0</v>
      </c>
      <c r="DW1012" s="39">
        <f t="shared" si="2746"/>
        <v>0</v>
      </c>
      <c r="DX1012" s="39">
        <f t="shared" si="2747"/>
        <v>0</v>
      </c>
      <c r="DY1012" s="39">
        <f t="shared" si="2748"/>
        <v>0</v>
      </c>
      <c r="DZ1012" s="39">
        <f t="shared" si="2749"/>
        <v>0</v>
      </c>
      <c r="EA1012" s="39">
        <f t="shared" si="2750"/>
        <v>0</v>
      </c>
      <c r="EB1012" s="37" t="e">
        <f t="shared" si="2816"/>
        <v>#DIV/0!</v>
      </c>
      <c r="EC1012" s="37" t="e">
        <f t="shared" si="2817"/>
        <v>#DIV/0!</v>
      </c>
      <c r="ED1012" s="37" t="e">
        <f t="shared" si="2818"/>
        <v>#DIV/0!</v>
      </c>
      <c r="EE1012" s="37" t="e">
        <f t="shared" si="2819"/>
        <v>#DIV/0!</v>
      </c>
      <c r="EF1012" s="39" t="e">
        <f t="shared" si="2820"/>
        <v>#DIV/0!</v>
      </c>
      <c r="EG1012" s="37" t="e">
        <f t="shared" si="2821"/>
        <v>#DIV/0!</v>
      </c>
      <c r="EH1012" s="37" t="e">
        <f t="shared" si="2822"/>
        <v>#DIV/0!</v>
      </c>
      <c r="EI1012" s="11" t="b">
        <f t="shared" si="2823"/>
        <v>1</v>
      </c>
      <c r="EJ1012" s="11" t="b">
        <f t="shared" si="2824"/>
        <v>0</v>
      </c>
      <c r="EK1012" s="39" t="e">
        <f t="shared" si="2825"/>
        <v>#DIV/0!</v>
      </c>
      <c r="EL1012" s="39" t="e">
        <f t="shared" si="2826"/>
        <v>#DIV/0!</v>
      </c>
      <c r="EM1012" s="39" t="e">
        <f t="shared" si="2827"/>
        <v>#DIV/0!</v>
      </c>
      <c r="EN1012" s="39" t="e">
        <f t="shared" si="2828"/>
        <v>#DIV/0!</v>
      </c>
      <c r="EO1012" s="39" t="e">
        <f t="shared" si="2829"/>
        <v>#DIV/0!</v>
      </c>
      <c r="EP1012" s="39" t="e">
        <f t="shared" si="2830"/>
        <v>#DIV/0!</v>
      </c>
      <c r="EQ1012" s="39" t="e">
        <f t="shared" si="2831"/>
        <v>#DIV/0!</v>
      </c>
      <c r="ER1012" s="39" t="e">
        <f t="shared" si="2832"/>
        <v>#DIV/0!</v>
      </c>
      <c r="ES1012" s="58" t="str">
        <f t="shared" si="2833"/>
        <v>(OH,F,Cl)-dominate amphibole</v>
      </c>
      <c r="ET1012" s="58" t="e">
        <f t="shared" si="2834"/>
        <v>#N/A</v>
      </c>
      <c r="EU1012" s="56">
        <f t="shared" si="2751"/>
        <v>0</v>
      </c>
      <c r="EV1012" s="56">
        <f t="shared" si="2752"/>
        <v>0</v>
      </c>
      <c r="EW1012" s="56">
        <f t="shared" si="2753"/>
        <v>0</v>
      </c>
      <c r="EX1012" s="56">
        <f t="shared" si="2754"/>
        <v>0</v>
      </c>
      <c r="EY1012" s="56">
        <f t="shared" si="2755"/>
        <v>0</v>
      </c>
      <c r="EZ1012" s="56">
        <f t="shared" si="2756"/>
        <v>0</v>
      </c>
      <c r="FA1012" s="39">
        <f t="shared" si="2757"/>
        <v>0</v>
      </c>
      <c r="FB1012" s="39">
        <f t="shared" si="2758"/>
        <v>0</v>
      </c>
      <c r="FC1012" s="54">
        <f t="shared" si="2759"/>
        <v>0</v>
      </c>
      <c r="FD1012" s="54">
        <f t="shared" si="2760"/>
        <v>0</v>
      </c>
      <c r="FE1012" s="39">
        <f t="shared" si="2761"/>
        <v>0</v>
      </c>
      <c r="FF1012" s="54">
        <f t="shared" si="2762"/>
        <v>0</v>
      </c>
      <c r="FG1012" s="39">
        <f t="shared" si="2763"/>
        <v>0</v>
      </c>
      <c r="FH1012" s="39">
        <f t="shared" si="2835"/>
        <v>0</v>
      </c>
      <c r="FI1012" s="39">
        <f t="shared" si="2836"/>
        <v>0</v>
      </c>
      <c r="FJ1012" s="39">
        <f t="shared" si="2837"/>
        <v>0</v>
      </c>
      <c r="FK1012" s="39" t="e">
        <f t="shared" si="2838"/>
        <v>#DIV/0!</v>
      </c>
      <c r="FL1012" s="39" t="e">
        <f t="shared" si="2839"/>
        <v>#DIV/0!</v>
      </c>
      <c r="FM1012" s="39" t="e">
        <f t="shared" si="2840"/>
        <v>#DIV/0!</v>
      </c>
      <c r="FN1012" s="39">
        <f t="shared" si="2841"/>
        <v>1</v>
      </c>
      <c r="FO1012" s="39">
        <f t="shared" si="2764"/>
        <v>0</v>
      </c>
      <c r="FP1012" s="39">
        <f t="shared" si="2765"/>
        <v>0</v>
      </c>
      <c r="FQ1012" s="39">
        <f t="shared" si="2766"/>
        <v>0</v>
      </c>
      <c r="FR1012" s="39">
        <f t="shared" si="2842"/>
        <v>0</v>
      </c>
      <c r="FS1012" s="39">
        <f t="shared" si="2843"/>
        <v>0</v>
      </c>
      <c r="FU1012" s="39" t="e">
        <f t="shared" si="2844"/>
        <v>#DIV/0!</v>
      </c>
      <c r="FV1012" s="39" t="e">
        <f t="shared" si="2845"/>
        <v>#DIV/0!</v>
      </c>
      <c r="FW1012" s="39" t="e">
        <f t="shared" si="2846"/>
        <v>#DIV/0!</v>
      </c>
      <c r="FY1012" s="39" t="e">
        <f t="shared" si="2847"/>
        <v>#DIV/0!</v>
      </c>
      <c r="FZ1012" s="39" t="e">
        <f t="shared" si="2848"/>
        <v>#DIV/0!</v>
      </c>
      <c r="GA1012" s="39" t="e">
        <f t="shared" si="2849"/>
        <v>#DIV/0!</v>
      </c>
      <c r="GB1012" s="39" t="e">
        <f t="shared" si="2850"/>
        <v>#DIV/0!</v>
      </c>
      <c r="GC1012" s="39" t="e">
        <f t="shared" si="2851"/>
        <v>#DIV/0!</v>
      </c>
      <c r="GD1012" s="39" t="e">
        <f t="shared" si="2852"/>
        <v>#DIV/0!</v>
      </c>
      <c r="GE1012" s="39" t="e">
        <f t="shared" si="2853"/>
        <v>#DIV/0!</v>
      </c>
      <c r="GF1012" s="39" t="e">
        <f t="shared" si="2854"/>
        <v>#DIV/0!</v>
      </c>
      <c r="GG1012" s="39" t="e">
        <f t="shared" si="2855"/>
        <v>#DIV/0!</v>
      </c>
      <c r="GH1012" s="39" t="e">
        <f t="shared" si="2856"/>
        <v>#DIV/0!</v>
      </c>
      <c r="GI1012" s="39"/>
      <c r="GJ1012" s="39" t="e">
        <f t="shared" si="2857"/>
        <v>#DIV/0!</v>
      </c>
      <c r="GK1012" s="39" t="e">
        <f t="shared" si="2858"/>
        <v>#DIV/0!</v>
      </c>
      <c r="GL1012" s="39" t="e">
        <f t="shared" si="2859"/>
        <v>#DIV/0!</v>
      </c>
      <c r="GM1012" s="39" t="e">
        <f t="shared" si="2860"/>
        <v>#DIV/0!</v>
      </c>
      <c r="GN1012" s="39" t="e">
        <f t="shared" si="2861"/>
        <v>#DIV/0!</v>
      </c>
      <c r="GO1012" s="57"/>
      <c r="GP1012" s="57" t="e">
        <f t="shared" si="2862"/>
        <v>#DIV/0!</v>
      </c>
      <c r="GQ1012" s="59" t="e">
        <f t="shared" si="2863"/>
        <v>#DIV/0!</v>
      </c>
      <c r="GR1012" s="41" t="e">
        <f t="shared" si="2864"/>
        <v>#DIV/0!</v>
      </c>
      <c r="GS1012" s="57" t="e">
        <f t="shared" si="2865"/>
        <v>#DIV/0!</v>
      </c>
      <c r="GT1012" s="57" t="e">
        <f t="shared" si="2866"/>
        <v>#DIV/0!</v>
      </c>
      <c r="GU1012" s="57" t="e">
        <f t="shared" si="2867"/>
        <v>#DIV/0!</v>
      </c>
      <c r="GV1012" s="57"/>
      <c r="GW1012" s="42" t="e">
        <f t="shared" si="2868"/>
        <v>#DIV/0!</v>
      </c>
      <c r="GX1012" s="42" t="e">
        <f t="shared" si="2869"/>
        <v>#DIV/0!</v>
      </c>
      <c r="GY1012" s="42" t="e">
        <f t="shared" si="2870"/>
        <v>#DIV/0!</v>
      </c>
      <c r="GZ1012" s="57"/>
      <c r="HA1012" s="2" t="e">
        <f t="shared" si="2871"/>
        <v>#DIV/0!</v>
      </c>
      <c r="HB1012" s="2" t="e">
        <f t="shared" si="2872"/>
        <v>#DIV/0!</v>
      </c>
      <c r="HC1012" s="2" t="e">
        <f t="shared" si="2873"/>
        <v>#DIV/0!</v>
      </c>
      <c r="HD1012" s="2" t="e">
        <f t="shared" si="2874"/>
        <v>#DIV/0!</v>
      </c>
      <c r="HE1012" s="2" t="e">
        <f t="shared" si="2875"/>
        <v>#DIV/0!</v>
      </c>
      <c r="HF1012" s="2" t="e">
        <f t="shared" si="2876"/>
        <v>#DIV/0!</v>
      </c>
      <c r="HG1012" s="2" t="e">
        <f t="shared" si="2877"/>
        <v>#DIV/0!</v>
      </c>
      <c r="HH1012" s="2" t="e">
        <f t="shared" si="2878"/>
        <v>#DIV/0!</v>
      </c>
      <c r="HI1012" s="2" t="e">
        <f t="shared" si="2879"/>
        <v>#DIV/0!</v>
      </c>
      <c r="HJ1012" s="11" t="e">
        <f t="shared" si="2880"/>
        <v>#DIV/0!</v>
      </c>
      <c r="HK1012" s="60" t="e">
        <f t="shared" si="2881"/>
        <v>#DIV/0!</v>
      </c>
      <c r="HL1012" s="57"/>
      <c r="HM1012" s="57" t="e">
        <f t="shared" si="2882"/>
        <v>#DIV/0!</v>
      </c>
      <c r="HN1012" s="57" t="e">
        <f t="shared" si="2883"/>
        <v>#DIV/0!</v>
      </c>
      <c r="HO1012" s="57" t="e">
        <f t="shared" si="2884"/>
        <v>#DIV/0!</v>
      </c>
      <c r="HP1012" s="57" t="e">
        <f t="shared" si="2885"/>
        <v>#DIV/0!</v>
      </c>
      <c r="HQ1012" s="57" t="e">
        <f t="shared" si="2886"/>
        <v>#DIV/0!</v>
      </c>
      <c r="HR1012" s="57"/>
      <c r="HS1012" s="57" t="e">
        <f t="shared" si="2887"/>
        <v>#DIV/0!</v>
      </c>
      <c r="HT1012" s="57" t="e">
        <f t="shared" si="2888"/>
        <v>#DIV/0!</v>
      </c>
      <c r="HU1012" s="57" t="e">
        <f t="shared" si="2889"/>
        <v>#DIV/0!</v>
      </c>
      <c r="HV1012" s="57" t="e">
        <f t="shared" si="2890"/>
        <v>#DIV/0!</v>
      </c>
      <c r="HW1012" s="57" t="e">
        <f t="shared" si="2891"/>
        <v>#DIV/0!</v>
      </c>
      <c r="HX1012" s="57"/>
      <c r="HY1012" s="57" t="e">
        <f t="shared" si="2892"/>
        <v>#DIV/0!</v>
      </c>
      <c r="HZ1012" s="57" t="e">
        <f t="shared" si="2893"/>
        <v>#DIV/0!</v>
      </c>
      <c r="IA1012" s="57"/>
      <c r="IB1012" s="61">
        <f t="shared" si="2894"/>
        <v>0</v>
      </c>
      <c r="IC1012" s="57" t="str">
        <f t="shared" si="2895"/>
        <v/>
      </c>
      <c r="ID1012" s="42"/>
      <c r="IE1012" s="2" t="str">
        <f t="shared" si="2896"/>
        <v/>
      </c>
      <c r="IF1012" s="60" t="e">
        <f t="shared" si="2897"/>
        <v>#DIV/0!</v>
      </c>
      <c r="IG1012" s="60" t="str">
        <f t="shared" si="2898"/>
        <v/>
      </c>
      <c r="IH1012" s="60" t="str">
        <f t="shared" si="2899"/>
        <v>zinco-</v>
      </c>
      <c r="II1012" s="60" t="str">
        <f t="shared" si="2900"/>
        <v>mangano-</v>
      </c>
      <c r="IJ1012" s="60" t="e">
        <f t="shared" si="2901"/>
        <v>#DIV/0!</v>
      </c>
      <c r="IK1012" s="60" t="e">
        <f t="shared" si="2902"/>
        <v>#DIV/0!</v>
      </c>
      <c r="IL1012" s="60" t="e">
        <f t="shared" si="2903"/>
        <v>#DIV/0!</v>
      </c>
      <c r="IM1012" s="60" t="e">
        <f t="shared" si="2904"/>
        <v>#DIV/0!</v>
      </c>
      <c r="IN1012" s="60" t="str">
        <f t="shared" si="2905"/>
        <v/>
      </c>
      <c r="IO1012" s="60" t="str">
        <f t="shared" si="2906"/>
        <v/>
      </c>
      <c r="IP1012" s="57"/>
      <c r="IQ1012" s="57" t="str">
        <f t="shared" si="2907"/>
        <v>ERROR!!</v>
      </c>
    </row>
    <row r="1013" spans="24:251">
      <c r="X1013" s="29">
        <f t="shared" si="2908"/>
        <v>0</v>
      </c>
      <c r="Y1013" s="29">
        <f t="shared" si="2909"/>
        <v>0</v>
      </c>
      <c r="Z1013" s="29" t="e">
        <f t="shared" si="2910"/>
        <v>#DIV/0!</v>
      </c>
      <c r="AA1013" s="29" t="e">
        <f t="shared" si="2911"/>
        <v>#DIV/0!</v>
      </c>
      <c r="AB1013" s="29" t="e">
        <f t="shared" si="2912"/>
        <v>#DIV/0!</v>
      </c>
      <c r="AC1013" s="29" t="e">
        <f t="shared" si="2913"/>
        <v>#DIV/0!</v>
      </c>
      <c r="AF1013" s="23">
        <v>60.084299999999999</v>
      </c>
      <c r="AG1013" s="23">
        <v>79.878799999999998</v>
      </c>
      <c r="AH1013" s="23">
        <v>101.96120000000001</v>
      </c>
      <c r="AI1013" s="23">
        <v>151.99039999999999</v>
      </c>
      <c r="AJ1013" s="23">
        <v>159.69</v>
      </c>
      <c r="AK1013" s="23">
        <v>71.846400000000003</v>
      </c>
      <c r="AL1013" s="23">
        <v>70.9375</v>
      </c>
      <c r="AM1013" s="23">
        <v>40.304400000000001</v>
      </c>
      <c r="AN1013" s="23">
        <v>56.077399999999997</v>
      </c>
      <c r="AO1013" s="23">
        <v>61.978999999999999</v>
      </c>
      <c r="AP1013" s="23">
        <v>94.195999999999998</v>
      </c>
      <c r="AQ1013" s="23">
        <v>18.998000000000001</v>
      </c>
      <c r="AR1013" s="23">
        <v>35.450000000000003</v>
      </c>
      <c r="AS1013" s="23">
        <v>29.88</v>
      </c>
      <c r="AT1013" s="23">
        <v>74.691999999999993</v>
      </c>
      <c r="AU1013" s="23">
        <v>81.39</v>
      </c>
      <c r="AX1013" s="54">
        <f t="shared" si="2768"/>
        <v>0</v>
      </c>
      <c r="AY1013" s="54">
        <f t="shared" si="2769"/>
        <v>0</v>
      </c>
      <c r="AZ1013" s="54">
        <f t="shared" si="2770"/>
        <v>0</v>
      </c>
      <c r="BA1013" s="54">
        <f t="shared" si="2771"/>
        <v>0</v>
      </c>
      <c r="BB1013" s="54">
        <f t="shared" si="2772"/>
        <v>0</v>
      </c>
      <c r="BC1013" s="54">
        <f t="shared" si="2773"/>
        <v>0</v>
      </c>
      <c r="BD1013" s="54">
        <f t="shared" si="2774"/>
        <v>0</v>
      </c>
      <c r="BE1013" s="54">
        <f t="shared" si="2775"/>
        <v>0</v>
      </c>
      <c r="BF1013" s="54">
        <f t="shared" si="2776"/>
        <v>0</v>
      </c>
      <c r="BG1013" s="54">
        <f t="shared" si="2777"/>
        <v>0</v>
      </c>
      <c r="BH1013" s="54">
        <f t="shared" si="2778"/>
        <v>0</v>
      </c>
      <c r="BI1013" s="54">
        <f t="shared" si="2779"/>
        <v>0</v>
      </c>
      <c r="BJ1013" s="54">
        <f t="shared" si="2780"/>
        <v>0</v>
      </c>
      <c r="BK1013" s="54">
        <f t="shared" si="2781"/>
        <v>0</v>
      </c>
      <c r="BL1013" s="54">
        <f t="shared" si="2782"/>
        <v>0</v>
      </c>
      <c r="BM1013" s="42"/>
      <c r="BO1013" s="54">
        <f>'Norm-coeff'!$C$2+$AX1013*'Norm-coeff'!$D$2+$AY1013*'Norm-coeff'!$E$2+$AZ1013*'Norm-coeff'!$F$2+$BA1013*'Norm-coeff'!$G$2+$BB1013*'Norm-coeff'!$H$2+$BC1013*'Norm-coeff'!$I$2+$BD1013*'Norm-coeff'!$J$2+$BE1013*'Norm-coeff'!$K$2+$BF1013*'Norm-coeff'!$L$2+$BG1013*'Norm-coeff'!$M$2+$BH1013*'Norm-coeff'!$N$2+$BI1013*'Norm-coeff'!$O$2</f>
        <v>5.4045421474420303</v>
      </c>
      <c r="BP1013" s="54">
        <f>'Norm-coeff'!$C$3+$AX1013*'Norm-coeff'!$D$3+$AY1013*'Norm-coeff'!$E$3+$AZ1013*'Norm-coeff'!$F$3+$BA1013*'Norm-coeff'!$G$3+$BB1013*'Norm-coeff'!$H$3+$BC1013*'Norm-coeff'!$I$3+$BD1013*'Norm-coeff'!$J$3+$BE1013*'Norm-coeff'!$K$3+$BF1013*'Norm-coeff'!$L$3+$BG1013*'Norm-coeff'!$M$3+$BH1013*'Norm-coeff'!$N$3+$BI1013*'Norm-coeff'!$O$3</f>
        <v>3.15319116612705</v>
      </c>
      <c r="BQ1013" s="54">
        <f>'Norm-coeff'!$C$4+$AX1013*'Norm-coeff'!$D$4+$AY1013*'Norm-coeff'!$E$4+$AZ1013*'Norm-coeff'!$F$4+$BA1013*'Norm-coeff'!$G$4+$BB1013*'Norm-coeff'!$H$4+$BC1013*'Norm-coeff'!$I$4+$BD1013*'Norm-coeff'!$J$4+$BE1013*'Norm-coeff'!$K$4+$BF1013*'Norm-coeff'!$L$4+$BG1013*'Norm-coeff'!$M$4+$BH1013*'Norm-coeff'!$N$4+$BI1013*'Norm-coeff'!$O$4</f>
        <v>1.42115649462768</v>
      </c>
      <c r="BR1013" s="54">
        <f>'Norm-coeff'!$C$5+$AX1013*'Norm-coeff'!$D$5+$AY1013*'Norm-coeff'!$E$5+$AZ1013*'Norm-coeff'!$F$5+$BA1013*'Norm-coeff'!$G$5+$BB1013*'Norm-coeff'!$H$5+$BC1013*'Norm-coeff'!$I$5+$BD1013*'Norm-coeff'!$J$5+$BE1013*'Norm-coeff'!$K$5+$BF1013*'Norm-coeff'!$L$5+$BG1013*'Norm-coeff'!$M$5+$BH1013*'Norm-coeff'!$N$5+$BI1013*'Norm-coeff'!$O$5</f>
        <v>1.0553329241296201</v>
      </c>
      <c r="BS1013" s="54">
        <f>'Norm-coeff'!$C$6+$AX1013*'Norm-coeff'!$D$6+$AY1013*'Norm-coeff'!$E$6+$AZ1013*'Norm-coeff'!$F$6+$BA1013*'Norm-coeff'!$G$6+$BB1013*'Norm-coeff'!$H$6+$BC1013*'Norm-coeff'!$I$6+$BD1013*'Norm-coeff'!$J$6+$BE1013*'Norm-coeff'!$K$6+$BF1013*'Norm-coeff'!$L$6+$BG1013*'Norm-coeff'!$M$6+$BH1013*'Norm-coeff'!$N$6+$BI1013*'Norm-coeff'!$O$6</f>
        <v>-1.48700885495103E-2</v>
      </c>
      <c r="BT1013" s="54">
        <f>'Norm-coeff'!$C$7+$AX1013*'Norm-coeff'!$D$7+$AY1013*'Norm-coeff'!$E$7+$AZ1013*'Norm-coeff'!$F$7+$BA1013*'Norm-coeff'!$G$7+$BB1013*'Norm-coeff'!$H$7+$BC1013*'Norm-coeff'!$I$7+$BD1013*'Norm-coeff'!$J$7+$BE1013*'Norm-coeff'!$K$7+$BF1013*'Norm-coeff'!$L$7+$BG1013*'Norm-coeff'!$M$7+$BH1013*'Norm-coeff'!$N$7+$BI1013*'Norm-coeff'!$O$7</f>
        <v>2.0907583608832998</v>
      </c>
      <c r="BU1013" s="54">
        <f>'Norm-coeff'!$C$8+$AX1013*'Norm-coeff'!$D$8+$AY1013*'Norm-coeff'!$E$8+$AZ1013*'Norm-coeff'!$F$8+$BA1013*'Norm-coeff'!$G$8+$BB1013*'Norm-coeff'!$H$8+$BC1013*'Norm-coeff'!$I$8+$BD1013*'Norm-coeff'!$J$8+$BE1013*'Norm-coeff'!$K$8+$BF1013*'Norm-coeff'!$L$8+$BG1013*'Norm-coeff'!$M$8+$BH1013*'Norm-coeff'!$N$8+$BI1013*'Norm-coeff'!$O$8</f>
        <v>0.65894159836244504</v>
      </c>
      <c r="BV1013" s="54">
        <f>'Norm-coeff'!$C$9+$AX1013*'Norm-coeff'!$D$9+$AY1013*'Norm-coeff'!$E$9+$AZ1013*'Norm-coeff'!$F$9+$BA1013*'Norm-coeff'!$G$9+$BB1013*'Norm-coeff'!$H$9+$BC1013*'Norm-coeff'!$I$9+$BD1013*'Norm-coeff'!$J$9+$BE1013*'Norm-coeff'!$K$9+$BF1013*'Norm-coeff'!$L$9+$BG1013*'Norm-coeff'!$M$9+$BH1013*'Norm-coeff'!$N$9+$BI1013*'Norm-coeff'!$O$9</f>
        <v>1.48961085014701</v>
      </c>
      <c r="BW1013" s="54">
        <f>'Norm-coeff'!$C$10+$AX1013*'Norm-coeff'!$D$10+$AY1013*'Norm-coeff'!$E$10+$AZ1013*'Norm-coeff'!$F$10+$BA1013*'Norm-coeff'!$G$10+$BB1013*'Norm-coeff'!$H$10+$BC1013*'Norm-coeff'!$I$10+$BD1013*'Norm-coeff'!$J$10+$BE1013*'Norm-coeff'!$K$10+$BF1013*'Norm-coeff'!$L$10+$BG1013*'Norm-coeff'!$M$10+$BH1013*'Norm-coeff'!$N$10+$BI1013*'Norm-coeff'!$O$10</f>
        <v>1.42058735749591</v>
      </c>
      <c r="BX1013" s="54">
        <f>'Norm-coeff'!$C$11+$AX1013*'Norm-coeff'!$D$11+$AY1013*'Norm-coeff'!$E$11+$AZ1013*'Norm-coeff'!$F$11+$BA1013*'Norm-coeff'!$G$11+$BB1013*'Norm-coeff'!$H$11+$BC1013*'Norm-coeff'!$I$11+$BD1013*'Norm-coeff'!$J$11+$BE1013*'Norm-coeff'!$K$11+$BF1013*'Norm-coeff'!$L$11+$BG1013*'Norm-coeff'!$M$11+$BH1013*'Norm-coeff'!$N$11+$BI1013*'Norm-coeff'!$O$11</f>
        <v>0.221233014421479</v>
      </c>
      <c r="BY1013" s="54">
        <f>'Norm-coeff'!$C$12+$AX1013*'Norm-coeff'!$D$12+$AY1013*'Norm-coeff'!$E$12+$AZ1013*'Norm-coeff'!$F$12+$BA1013*'Norm-coeff'!$G$12+$BB1013*'Norm-coeff'!$H$12+$BC1013*'Norm-coeff'!$I$12+$BD1013*'Norm-coeff'!$J$12+$BE1013*'Norm-coeff'!$K$12+$BF1013*'Norm-coeff'!$L$12+$BG1013*'Norm-coeff'!$M$12+$BH1013*'Norm-coeff'!$N$12+$BI1013*'Norm-coeff'!$O$12</f>
        <v>0.283527502056037</v>
      </c>
      <c r="BZ1013" s="54">
        <f>'Norm-coeff'!$C$13+$AX1013*'Norm-coeff'!$D$13+$AY1013*'Norm-coeff'!$E$13+$AZ1013*'Norm-coeff'!$F$13+$BA1013*'Norm-coeff'!$G$13+$BB1013*'Norm-coeff'!$H$13+$BC1013*'Norm-coeff'!$I$13+$BD1013*'Norm-coeff'!$J$13+$BE1013*'Norm-coeff'!$K$13+$BF1013*'Norm-coeff'!$L$13+$BG1013*'Norm-coeff'!$M$13+$BH1013*'Norm-coeff'!$N$13+$BI1013*'Norm-coeff'!$O$13</f>
        <v>-4.1864930554451202E-2</v>
      </c>
      <c r="CA1013" s="54">
        <f>'Norm-coeff'!$C$14+$AX1013*'Norm-coeff'!$D$14+$AY1013*'Norm-coeff'!$E$14+$AZ1013*'Norm-coeff'!$F$14+$BA1013*'Norm-coeff'!$G$14+$BB1013*'Norm-coeff'!$H$14+$BC1013*'Norm-coeff'!$I$14+$BD1013*'Norm-coeff'!$J$14+$BE1013*'Norm-coeff'!$K$14+$BF1013*'Norm-coeff'!$L$14+$BG1013*'Norm-coeff'!$M$14+$BH1013*'Norm-coeff'!$N$14+$BI1013*'Norm-coeff'!$O$14</f>
        <v>4.2526983164477103</v>
      </c>
      <c r="CC1013" s="54">
        <f t="shared" si="2783"/>
        <v>0</v>
      </c>
      <c r="CG1013" s="54">
        <f t="shared" si="2784"/>
        <v>0</v>
      </c>
      <c r="CH1013" s="54">
        <f t="shared" si="2767"/>
        <v>0</v>
      </c>
      <c r="CI1013" s="54">
        <f t="shared" si="2785"/>
        <v>0</v>
      </c>
      <c r="CJ1013" s="56">
        <f t="shared" si="2786"/>
        <v>0</v>
      </c>
      <c r="CK1013" s="54">
        <f t="shared" si="2787"/>
        <v>0</v>
      </c>
      <c r="CL1013" s="54">
        <f t="shared" si="2788"/>
        <v>0</v>
      </c>
      <c r="CM1013" s="54">
        <f t="shared" si="2789"/>
        <v>0</v>
      </c>
      <c r="CN1013" s="54">
        <f t="shared" si="2790"/>
        <v>0</v>
      </c>
      <c r="CO1013" s="54">
        <f t="shared" si="2791"/>
        <v>0</v>
      </c>
      <c r="CP1013" s="54">
        <f t="shared" si="2792"/>
        <v>0</v>
      </c>
      <c r="CQ1013" s="54">
        <f t="shared" si="2793"/>
        <v>0</v>
      </c>
      <c r="CR1013" s="54">
        <f t="shared" si="2794"/>
        <v>0</v>
      </c>
      <c r="CS1013" s="54">
        <f t="shared" si="2795"/>
        <v>0</v>
      </c>
      <c r="CU1013" s="54">
        <f t="shared" si="2796"/>
        <v>0</v>
      </c>
      <c r="CV1013" s="54">
        <f t="shared" si="2797"/>
        <v>0</v>
      </c>
      <c r="CW1013" s="54">
        <f t="shared" si="2798"/>
        <v>0</v>
      </c>
      <c r="CX1013" s="54">
        <f t="shared" si="2799"/>
        <v>0</v>
      </c>
      <c r="CZ1013" s="54">
        <f t="shared" si="2800"/>
        <v>0</v>
      </c>
      <c r="DA1013" s="54">
        <f t="shared" si="2801"/>
        <v>0</v>
      </c>
      <c r="DB1013" s="54">
        <f t="shared" si="2802"/>
        <v>0</v>
      </c>
      <c r="DC1013" s="54">
        <f t="shared" si="2803"/>
        <v>0</v>
      </c>
      <c r="DD1013" s="54">
        <f t="shared" si="2804"/>
        <v>0</v>
      </c>
      <c r="DE1013" s="54">
        <f t="shared" si="2805"/>
        <v>0</v>
      </c>
      <c r="DF1013" s="54">
        <f t="shared" si="2806"/>
        <v>0</v>
      </c>
      <c r="DG1013" s="54">
        <f t="shared" si="2807"/>
        <v>2</v>
      </c>
      <c r="DH1013" s="71">
        <f t="shared" si="2808"/>
        <v>0</v>
      </c>
      <c r="DI1013" s="71">
        <f t="shared" si="2809"/>
        <v>0</v>
      </c>
      <c r="DJ1013" s="54">
        <f t="shared" si="2810"/>
        <v>0</v>
      </c>
      <c r="DK1013" s="54">
        <f t="shared" si="2811"/>
        <v>2</v>
      </c>
      <c r="DL1013" s="4">
        <f t="shared" si="2741"/>
        <v>0</v>
      </c>
      <c r="DM1013" s="3">
        <f t="shared" si="2812"/>
        <v>0</v>
      </c>
      <c r="DN1013" s="3">
        <f t="shared" si="2813"/>
        <v>0</v>
      </c>
      <c r="DO1013" s="4" t="e">
        <f t="shared" si="2814"/>
        <v>#DIV/0!</v>
      </c>
      <c r="DP1013" s="57"/>
      <c r="DQ1013" s="57"/>
      <c r="DR1013" s="56">
        <f t="shared" si="2742"/>
        <v>2</v>
      </c>
      <c r="DS1013" s="56">
        <f t="shared" si="2743"/>
        <v>0</v>
      </c>
      <c r="DT1013" s="38">
        <f t="shared" si="2744"/>
        <v>0</v>
      </c>
      <c r="DU1013" s="38">
        <f t="shared" si="2815"/>
        <v>2</v>
      </c>
      <c r="DV1013" s="38">
        <f t="shared" si="2745"/>
        <v>0</v>
      </c>
      <c r="DW1013" s="39">
        <f t="shared" si="2746"/>
        <v>0</v>
      </c>
      <c r="DX1013" s="39">
        <f t="shared" si="2747"/>
        <v>0</v>
      </c>
      <c r="DY1013" s="39">
        <f t="shared" si="2748"/>
        <v>0</v>
      </c>
      <c r="DZ1013" s="39">
        <f t="shared" si="2749"/>
        <v>0</v>
      </c>
      <c r="EA1013" s="39">
        <f t="shared" si="2750"/>
        <v>0</v>
      </c>
      <c r="EB1013" s="37" t="e">
        <f t="shared" si="2816"/>
        <v>#DIV/0!</v>
      </c>
      <c r="EC1013" s="37" t="e">
        <f t="shared" si="2817"/>
        <v>#DIV/0!</v>
      </c>
      <c r="ED1013" s="37" t="e">
        <f t="shared" si="2818"/>
        <v>#DIV/0!</v>
      </c>
      <c r="EE1013" s="37" t="e">
        <f t="shared" si="2819"/>
        <v>#DIV/0!</v>
      </c>
      <c r="EF1013" s="39" t="e">
        <f t="shared" si="2820"/>
        <v>#DIV/0!</v>
      </c>
      <c r="EG1013" s="37" t="e">
        <f t="shared" si="2821"/>
        <v>#DIV/0!</v>
      </c>
      <c r="EH1013" s="37" t="e">
        <f t="shared" si="2822"/>
        <v>#DIV/0!</v>
      </c>
      <c r="EI1013" s="11" t="b">
        <f t="shared" si="2823"/>
        <v>1</v>
      </c>
      <c r="EJ1013" s="11" t="b">
        <f t="shared" si="2824"/>
        <v>0</v>
      </c>
      <c r="EK1013" s="39" t="e">
        <f t="shared" si="2825"/>
        <v>#DIV/0!</v>
      </c>
      <c r="EL1013" s="39" t="e">
        <f t="shared" si="2826"/>
        <v>#DIV/0!</v>
      </c>
      <c r="EM1013" s="39" t="e">
        <f t="shared" si="2827"/>
        <v>#DIV/0!</v>
      </c>
      <c r="EN1013" s="39" t="e">
        <f t="shared" si="2828"/>
        <v>#DIV/0!</v>
      </c>
      <c r="EO1013" s="39" t="e">
        <f t="shared" si="2829"/>
        <v>#DIV/0!</v>
      </c>
      <c r="EP1013" s="39" t="e">
        <f t="shared" si="2830"/>
        <v>#DIV/0!</v>
      </c>
      <c r="EQ1013" s="39" t="e">
        <f t="shared" si="2831"/>
        <v>#DIV/0!</v>
      </c>
      <c r="ER1013" s="39" t="e">
        <f t="shared" si="2832"/>
        <v>#DIV/0!</v>
      </c>
      <c r="ES1013" s="58" t="str">
        <f t="shared" si="2833"/>
        <v>(OH,F,Cl)-dominate amphibole</v>
      </c>
      <c r="ET1013" s="58" t="e">
        <f t="shared" si="2834"/>
        <v>#N/A</v>
      </c>
      <c r="EU1013" s="56">
        <f t="shared" si="2751"/>
        <v>0</v>
      </c>
      <c r="EV1013" s="56">
        <f t="shared" si="2752"/>
        <v>0</v>
      </c>
      <c r="EW1013" s="56">
        <f t="shared" si="2753"/>
        <v>0</v>
      </c>
      <c r="EX1013" s="56">
        <f t="shared" si="2754"/>
        <v>0</v>
      </c>
      <c r="EY1013" s="56">
        <f t="shared" si="2755"/>
        <v>0</v>
      </c>
      <c r="EZ1013" s="56">
        <f t="shared" si="2756"/>
        <v>0</v>
      </c>
      <c r="FA1013" s="39">
        <f t="shared" si="2757"/>
        <v>0</v>
      </c>
      <c r="FB1013" s="39">
        <f t="shared" si="2758"/>
        <v>0</v>
      </c>
      <c r="FC1013" s="54">
        <f t="shared" si="2759"/>
        <v>0</v>
      </c>
      <c r="FD1013" s="54">
        <f t="shared" si="2760"/>
        <v>0</v>
      </c>
      <c r="FE1013" s="39">
        <f t="shared" si="2761"/>
        <v>0</v>
      </c>
      <c r="FF1013" s="54">
        <f t="shared" si="2762"/>
        <v>0</v>
      </c>
      <c r="FG1013" s="39">
        <f t="shared" si="2763"/>
        <v>0</v>
      </c>
      <c r="FH1013" s="39">
        <f t="shared" si="2835"/>
        <v>0</v>
      </c>
      <c r="FI1013" s="39">
        <f t="shared" si="2836"/>
        <v>0</v>
      </c>
      <c r="FJ1013" s="39">
        <f t="shared" si="2837"/>
        <v>0</v>
      </c>
      <c r="FK1013" s="39" t="e">
        <f t="shared" si="2838"/>
        <v>#DIV/0!</v>
      </c>
      <c r="FL1013" s="39" t="e">
        <f t="shared" si="2839"/>
        <v>#DIV/0!</v>
      </c>
      <c r="FM1013" s="39" t="e">
        <f t="shared" si="2840"/>
        <v>#DIV/0!</v>
      </c>
      <c r="FN1013" s="39">
        <f t="shared" si="2841"/>
        <v>1</v>
      </c>
      <c r="FO1013" s="39">
        <f t="shared" si="2764"/>
        <v>0</v>
      </c>
      <c r="FP1013" s="39">
        <f t="shared" si="2765"/>
        <v>0</v>
      </c>
      <c r="FQ1013" s="39">
        <f t="shared" si="2766"/>
        <v>0</v>
      </c>
      <c r="FR1013" s="39">
        <f t="shared" si="2842"/>
        <v>0</v>
      </c>
      <c r="FS1013" s="39">
        <f t="shared" si="2843"/>
        <v>0</v>
      </c>
      <c r="FU1013" s="39" t="e">
        <f t="shared" si="2844"/>
        <v>#DIV/0!</v>
      </c>
      <c r="FV1013" s="39" t="e">
        <f t="shared" si="2845"/>
        <v>#DIV/0!</v>
      </c>
      <c r="FW1013" s="39" t="e">
        <f t="shared" si="2846"/>
        <v>#DIV/0!</v>
      </c>
      <c r="FY1013" s="39" t="e">
        <f t="shared" si="2847"/>
        <v>#DIV/0!</v>
      </c>
      <c r="FZ1013" s="39" t="e">
        <f t="shared" si="2848"/>
        <v>#DIV/0!</v>
      </c>
      <c r="GA1013" s="39" t="e">
        <f t="shared" si="2849"/>
        <v>#DIV/0!</v>
      </c>
      <c r="GB1013" s="39" t="e">
        <f t="shared" si="2850"/>
        <v>#DIV/0!</v>
      </c>
      <c r="GC1013" s="39" t="e">
        <f t="shared" si="2851"/>
        <v>#DIV/0!</v>
      </c>
      <c r="GD1013" s="39" t="e">
        <f t="shared" si="2852"/>
        <v>#DIV/0!</v>
      </c>
      <c r="GE1013" s="39" t="e">
        <f t="shared" si="2853"/>
        <v>#DIV/0!</v>
      </c>
      <c r="GF1013" s="39" t="e">
        <f t="shared" si="2854"/>
        <v>#DIV/0!</v>
      </c>
      <c r="GG1013" s="39" t="e">
        <f t="shared" si="2855"/>
        <v>#DIV/0!</v>
      </c>
      <c r="GH1013" s="39" t="e">
        <f t="shared" si="2856"/>
        <v>#DIV/0!</v>
      </c>
      <c r="GI1013" s="39"/>
      <c r="GJ1013" s="39" t="e">
        <f t="shared" si="2857"/>
        <v>#DIV/0!</v>
      </c>
      <c r="GK1013" s="39" t="e">
        <f t="shared" si="2858"/>
        <v>#DIV/0!</v>
      </c>
      <c r="GL1013" s="39" t="e">
        <f t="shared" si="2859"/>
        <v>#DIV/0!</v>
      </c>
      <c r="GM1013" s="39" t="e">
        <f t="shared" si="2860"/>
        <v>#DIV/0!</v>
      </c>
      <c r="GN1013" s="39" t="e">
        <f t="shared" si="2861"/>
        <v>#DIV/0!</v>
      </c>
      <c r="GO1013" s="57"/>
      <c r="GP1013" s="57" t="e">
        <f t="shared" si="2862"/>
        <v>#DIV/0!</v>
      </c>
      <c r="GQ1013" s="59" t="e">
        <f t="shared" si="2863"/>
        <v>#DIV/0!</v>
      </c>
      <c r="GR1013" s="41" t="e">
        <f t="shared" si="2864"/>
        <v>#DIV/0!</v>
      </c>
      <c r="GS1013" s="57" t="e">
        <f t="shared" si="2865"/>
        <v>#DIV/0!</v>
      </c>
      <c r="GT1013" s="57" t="e">
        <f t="shared" si="2866"/>
        <v>#DIV/0!</v>
      </c>
      <c r="GU1013" s="57" t="e">
        <f t="shared" si="2867"/>
        <v>#DIV/0!</v>
      </c>
      <c r="GV1013" s="57"/>
      <c r="GW1013" s="42" t="e">
        <f t="shared" si="2868"/>
        <v>#DIV/0!</v>
      </c>
      <c r="GX1013" s="42" t="e">
        <f t="shared" si="2869"/>
        <v>#DIV/0!</v>
      </c>
      <c r="GY1013" s="42" t="e">
        <f t="shared" si="2870"/>
        <v>#DIV/0!</v>
      </c>
      <c r="GZ1013" s="57"/>
      <c r="HA1013" s="2" t="e">
        <f t="shared" si="2871"/>
        <v>#DIV/0!</v>
      </c>
      <c r="HB1013" s="2" t="e">
        <f t="shared" si="2872"/>
        <v>#DIV/0!</v>
      </c>
      <c r="HC1013" s="2" t="e">
        <f t="shared" si="2873"/>
        <v>#DIV/0!</v>
      </c>
      <c r="HD1013" s="2" t="e">
        <f t="shared" si="2874"/>
        <v>#DIV/0!</v>
      </c>
      <c r="HE1013" s="2" t="e">
        <f t="shared" si="2875"/>
        <v>#DIV/0!</v>
      </c>
      <c r="HF1013" s="2" t="e">
        <f t="shared" si="2876"/>
        <v>#DIV/0!</v>
      </c>
      <c r="HG1013" s="2" t="e">
        <f t="shared" si="2877"/>
        <v>#DIV/0!</v>
      </c>
      <c r="HH1013" s="2" t="e">
        <f t="shared" si="2878"/>
        <v>#DIV/0!</v>
      </c>
      <c r="HI1013" s="2" t="e">
        <f t="shared" si="2879"/>
        <v>#DIV/0!</v>
      </c>
      <c r="HJ1013" s="11" t="e">
        <f t="shared" si="2880"/>
        <v>#DIV/0!</v>
      </c>
      <c r="HK1013" s="60" t="e">
        <f t="shared" si="2881"/>
        <v>#DIV/0!</v>
      </c>
      <c r="HL1013" s="57"/>
      <c r="HM1013" s="57" t="e">
        <f t="shared" si="2882"/>
        <v>#DIV/0!</v>
      </c>
      <c r="HN1013" s="57" t="e">
        <f t="shared" si="2883"/>
        <v>#DIV/0!</v>
      </c>
      <c r="HO1013" s="57" t="e">
        <f t="shared" si="2884"/>
        <v>#DIV/0!</v>
      </c>
      <c r="HP1013" s="57" t="e">
        <f t="shared" si="2885"/>
        <v>#DIV/0!</v>
      </c>
      <c r="HQ1013" s="57" t="e">
        <f t="shared" si="2886"/>
        <v>#DIV/0!</v>
      </c>
      <c r="HR1013" s="57"/>
      <c r="HS1013" s="57" t="e">
        <f t="shared" si="2887"/>
        <v>#DIV/0!</v>
      </c>
      <c r="HT1013" s="57" t="e">
        <f t="shared" si="2888"/>
        <v>#DIV/0!</v>
      </c>
      <c r="HU1013" s="57" t="e">
        <f t="shared" si="2889"/>
        <v>#DIV/0!</v>
      </c>
      <c r="HV1013" s="57" t="e">
        <f t="shared" si="2890"/>
        <v>#DIV/0!</v>
      </c>
      <c r="HW1013" s="57" t="e">
        <f t="shared" si="2891"/>
        <v>#DIV/0!</v>
      </c>
      <c r="HX1013" s="57"/>
      <c r="HY1013" s="57" t="e">
        <f t="shared" si="2892"/>
        <v>#DIV/0!</v>
      </c>
      <c r="HZ1013" s="57" t="e">
        <f t="shared" si="2893"/>
        <v>#DIV/0!</v>
      </c>
      <c r="IA1013" s="57"/>
      <c r="IB1013" s="61">
        <f t="shared" si="2894"/>
        <v>0</v>
      </c>
      <c r="IC1013" s="57" t="str">
        <f t="shared" si="2895"/>
        <v/>
      </c>
      <c r="ID1013" s="42"/>
      <c r="IE1013" s="2" t="str">
        <f t="shared" si="2896"/>
        <v/>
      </c>
      <c r="IF1013" s="60" t="e">
        <f t="shared" si="2897"/>
        <v>#DIV/0!</v>
      </c>
      <c r="IG1013" s="60" t="str">
        <f t="shared" si="2898"/>
        <v/>
      </c>
      <c r="IH1013" s="60" t="str">
        <f t="shared" si="2899"/>
        <v>zinco-</v>
      </c>
      <c r="II1013" s="60" t="str">
        <f t="shared" si="2900"/>
        <v>mangano-</v>
      </c>
      <c r="IJ1013" s="60" t="e">
        <f t="shared" si="2901"/>
        <v>#DIV/0!</v>
      </c>
      <c r="IK1013" s="60" t="e">
        <f t="shared" si="2902"/>
        <v>#DIV/0!</v>
      </c>
      <c r="IL1013" s="60" t="e">
        <f t="shared" si="2903"/>
        <v>#DIV/0!</v>
      </c>
      <c r="IM1013" s="60" t="e">
        <f t="shared" si="2904"/>
        <v>#DIV/0!</v>
      </c>
      <c r="IN1013" s="60" t="str">
        <f t="shared" si="2905"/>
        <v/>
      </c>
      <c r="IO1013" s="60" t="str">
        <f t="shared" si="2906"/>
        <v/>
      </c>
      <c r="IP1013" s="57"/>
      <c r="IQ1013" s="57" t="str">
        <f t="shared" si="2907"/>
        <v>ERROR!!</v>
      </c>
    </row>
    <row r="1014" spans="24:251">
      <c r="X1014" s="29">
        <f t="shared" si="2908"/>
        <v>0</v>
      </c>
      <c r="Y1014" s="29">
        <f t="shared" si="2909"/>
        <v>0</v>
      </c>
      <c r="Z1014" s="29" t="e">
        <f t="shared" si="2910"/>
        <v>#DIV/0!</v>
      </c>
      <c r="AA1014" s="29" t="e">
        <f t="shared" si="2911"/>
        <v>#DIV/0!</v>
      </c>
      <c r="AB1014" s="29" t="e">
        <f t="shared" si="2912"/>
        <v>#DIV/0!</v>
      </c>
      <c r="AC1014" s="29" t="e">
        <f t="shared" si="2913"/>
        <v>#DIV/0!</v>
      </c>
      <c r="AF1014" s="23">
        <v>60.084299999999999</v>
      </c>
      <c r="AG1014" s="23">
        <v>79.878799999999998</v>
      </c>
      <c r="AH1014" s="23">
        <v>101.96120000000001</v>
      </c>
      <c r="AI1014" s="23">
        <v>151.99039999999999</v>
      </c>
      <c r="AJ1014" s="23">
        <v>159.69</v>
      </c>
      <c r="AK1014" s="23">
        <v>71.846400000000003</v>
      </c>
      <c r="AL1014" s="23">
        <v>70.9375</v>
      </c>
      <c r="AM1014" s="23">
        <v>40.304400000000001</v>
      </c>
      <c r="AN1014" s="23">
        <v>56.077399999999997</v>
      </c>
      <c r="AO1014" s="23">
        <v>61.978999999999999</v>
      </c>
      <c r="AP1014" s="23">
        <v>94.195999999999998</v>
      </c>
      <c r="AQ1014" s="23">
        <v>18.998000000000001</v>
      </c>
      <c r="AR1014" s="23">
        <v>35.450000000000003</v>
      </c>
      <c r="AS1014" s="23">
        <v>29.88</v>
      </c>
      <c r="AT1014" s="23">
        <v>74.691999999999993</v>
      </c>
      <c r="AU1014" s="23">
        <v>81.39</v>
      </c>
      <c r="AX1014" s="54">
        <f t="shared" si="2768"/>
        <v>0</v>
      </c>
      <c r="AY1014" s="54">
        <f t="shared" si="2769"/>
        <v>0</v>
      </c>
      <c r="AZ1014" s="54">
        <f t="shared" si="2770"/>
        <v>0</v>
      </c>
      <c r="BA1014" s="54">
        <f t="shared" si="2771"/>
        <v>0</v>
      </c>
      <c r="BB1014" s="54">
        <f t="shared" si="2772"/>
        <v>0</v>
      </c>
      <c r="BC1014" s="54">
        <f t="shared" si="2773"/>
        <v>0</v>
      </c>
      <c r="BD1014" s="54">
        <f t="shared" si="2774"/>
        <v>0</v>
      </c>
      <c r="BE1014" s="54">
        <f t="shared" si="2775"/>
        <v>0</v>
      </c>
      <c r="BF1014" s="54">
        <f t="shared" si="2776"/>
        <v>0</v>
      </c>
      <c r="BG1014" s="54">
        <f t="shared" si="2777"/>
        <v>0</v>
      </c>
      <c r="BH1014" s="54">
        <f t="shared" si="2778"/>
        <v>0</v>
      </c>
      <c r="BI1014" s="54">
        <f t="shared" si="2779"/>
        <v>0</v>
      </c>
      <c r="BJ1014" s="54">
        <f t="shared" si="2780"/>
        <v>0</v>
      </c>
      <c r="BK1014" s="54">
        <f t="shared" si="2781"/>
        <v>0</v>
      </c>
      <c r="BL1014" s="54">
        <f t="shared" si="2782"/>
        <v>0</v>
      </c>
      <c r="BM1014" s="42"/>
      <c r="BO1014" s="54">
        <f>'Norm-coeff'!$C$2+$AX1014*'Norm-coeff'!$D$2+$AY1014*'Norm-coeff'!$E$2+$AZ1014*'Norm-coeff'!$F$2+$BA1014*'Norm-coeff'!$G$2+$BB1014*'Norm-coeff'!$H$2+$BC1014*'Norm-coeff'!$I$2+$BD1014*'Norm-coeff'!$J$2+$BE1014*'Norm-coeff'!$K$2+$BF1014*'Norm-coeff'!$L$2+$BG1014*'Norm-coeff'!$M$2+$BH1014*'Norm-coeff'!$N$2+$BI1014*'Norm-coeff'!$O$2</f>
        <v>5.4045421474420303</v>
      </c>
      <c r="BP1014" s="54">
        <f>'Norm-coeff'!$C$3+$AX1014*'Norm-coeff'!$D$3+$AY1014*'Norm-coeff'!$E$3+$AZ1014*'Norm-coeff'!$F$3+$BA1014*'Norm-coeff'!$G$3+$BB1014*'Norm-coeff'!$H$3+$BC1014*'Norm-coeff'!$I$3+$BD1014*'Norm-coeff'!$J$3+$BE1014*'Norm-coeff'!$K$3+$BF1014*'Norm-coeff'!$L$3+$BG1014*'Norm-coeff'!$M$3+$BH1014*'Norm-coeff'!$N$3+$BI1014*'Norm-coeff'!$O$3</f>
        <v>3.15319116612705</v>
      </c>
      <c r="BQ1014" s="54">
        <f>'Norm-coeff'!$C$4+$AX1014*'Norm-coeff'!$D$4+$AY1014*'Norm-coeff'!$E$4+$AZ1014*'Norm-coeff'!$F$4+$BA1014*'Norm-coeff'!$G$4+$BB1014*'Norm-coeff'!$H$4+$BC1014*'Norm-coeff'!$I$4+$BD1014*'Norm-coeff'!$J$4+$BE1014*'Norm-coeff'!$K$4+$BF1014*'Norm-coeff'!$L$4+$BG1014*'Norm-coeff'!$M$4+$BH1014*'Norm-coeff'!$N$4+$BI1014*'Norm-coeff'!$O$4</f>
        <v>1.42115649462768</v>
      </c>
      <c r="BR1014" s="54">
        <f>'Norm-coeff'!$C$5+$AX1014*'Norm-coeff'!$D$5+$AY1014*'Norm-coeff'!$E$5+$AZ1014*'Norm-coeff'!$F$5+$BA1014*'Norm-coeff'!$G$5+$BB1014*'Norm-coeff'!$H$5+$BC1014*'Norm-coeff'!$I$5+$BD1014*'Norm-coeff'!$J$5+$BE1014*'Norm-coeff'!$K$5+$BF1014*'Norm-coeff'!$L$5+$BG1014*'Norm-coeff'!$M$5+$BH1014*'Norm-coeff'!$N$5+$BI1014*'Norm-coeff'!$O$5</f>
        <v>1.0553329241296201</v>
      </c>
      <c r="BS1014" s="54">
        <f>'Norm-coeff'!$C$6+$AX1014*'Norm-coeff'!$D$6+$AY1014*'Norm-coeff'!$E$6+$AZ1014*'Norm-coeff'!$F$6+$BA1014*'Norm-coeff'!$G$6+$BB1014*'Norm-coeff'!$H$6+$BC1014*'Norm-coeff'!$I$6+$BD1014*'Norm-coeff'!$J$6+$BE1014*'Norm-coeff'!$K$6+$BF1014*'Norm-coeff'!$L$6+$BG1014*'Norm-coeff'!$M$6+$BH1014*'Norm-coeff'!$N$6+$BI1014*'Norm-coeff'!$O$6</f>
        <v>-1.48700885495103E-2</v>
      </c>
      <c r="BT1014" s="54">
        <f>'Norm-coeff'!$C$7+$AX1014*'Norm-coeff'!$D$7+$AY1014*'Norm-coeff'!$E$7+$AZ1014*'Norm-coeff'!$F$7+$BA1014*'Norm-coeff'!$G$7+$BB1014*'Norm-coeff'!$H$7+$BC1014*'Norm-coeff'!$I$7+$BD1014*'Norm-coeff'!$J$7+$BE1014*'Norm-coeff'!$K$7+$BF1014*'Norm-coeff'!$L$7+$BG1014*'Norm-coeff'!$M$7+$BH1014*'Norm-coeff'!$N$7+$BI1014*'Norm-coeff'!$O$7</f>
        <v>2.0907583608832998</v>
      </c>
      <c r="BU1014" s="54">
        <f>'Norm-coeff'!$C$8+$AX1014*'Norm-coeff'!$D$8+$AY1014*'Norm-coeff'!$E$8+$AZ1014*'Norm-coeff'!$F$8+$BA1014*'Norm-coeff'!$G$8+$BB1014*'Norm-coeff'!$H$8+$BC1014*'Norm-coeff'!$I$8+$BD1014*'Norm-coeff'!$J$8+$BE1014*'Norm-coeff'!$K$8+$BF1014*'Norm-coeff'!$L$8+$BG1014*'Norm-coeff'!$M$8+$BH1014*'Norm-coeff'!$N$8+$BI1014*'Norm-coeff'!$O$8</f>
        <v>0.65894159836244504</v>
      </c>
      <c r="BV1014" s="54">
        <f>'Norm-coeff'!$C$9+$AX1014*'Norm-coeff'!$D$9+$AY1014*'Norm-coeff'!$E$9+$AZ1014*'Norm-coeff'!$F$9+$BA1014*'Norm-coeff'!$G$9+$BB1014*'Norm-coeff'!$H$9+$BC1014*'Norm-coeff'!$I$9+$BD1014*'Norm-coeff'!$J$9+$BE1014*'Norm-coeff'!$K$9+$BF1014*'Norm-coeff'!$L$9+$BG1014*'Norm-coeff'!$M$9+$BH1014*'Norm-coeff'!$N$9+$BI1014*'Norm-coeff'!$O$9</f>
        <v>1.48961085014701</v>
      </c>
      <c r="BW1014" s="54">
        <f>'Norm-coeff'!$C$10+$AX1014*'Norm-coeff'!$D$10+$AY1014*'Norm-coeff'!$E$10+$AZ1014*'Norm-coeff'!$F$10+$BA1014*'Norm-coeff'!$G$10+$BB1014*'Norm-coeff'!$H$10+$BC1014*'Norm-coeff'!$I$10+$BD1014*'Norm-coeff'!$J$10+$BE1014*'Norm-coeff'!$K$10+$BF1014*'Norm-coeff'!$L$10+$BG1014*'Norm-coeff'!$M$10+$BH1014*'Norm-coeff'!$N$10+$BI1014*'Norm-coeff'!$O$10</f>
        <v>1.42058735749591</v>
      </c>
      <c r="BX1014" s="54">
        <f>'Norm-coeff'!$C$11+$AX1014*'Norm-coeff'!$D$11+$AY1014*'Norm-coeff'!$E$11+$AZ1014*'Norm-coeff'!$F$11+$BA1014*'Norm-coeff'!$G$11+$BB1014*'Norm-coeff'!$H$11+$BC1014*'Norm-coeff'!$I$11+$BD1014*'Norm-coeff'!$J$11+$BE1014*'Norm-coeff'!$K$11+$BF1014*'Norm-coeff'!$L$11+$BG1014*'Norm-coeff'!$M$11+$BH1014*'Norm-coeff'!$N$11+$BI1014*'Norm-coeff'!$O$11</f>
        <v>0.221233014421479</v>
      </c>
      <c r="BY1014" s="54">
        <f>'Norm-coeff'!$C$12+$AX1014*'Norm-coeff'!$D$12+$AY1014*'Norm-coeff'!$E$12+$AZ1014*'Norm-coeff'!$F$12+$BA1014*'Norm-coeff'!$G$12+$BB1014*'Norm-coeff'!$H$12+$BC1014*'Norm-coeff'!$I$12+$BD1014*'Norm-coeff'!$J$12+$BE1014*'Norm-coeff'!$K$12+$BF1014*'Norm-coeff'!$L$12+$BG1014*'Norm-coeff'!$M$12+$BH1014*'Norm-coeff'!$N$12+$BI1014*'Norm-coeff'!$O$12</f>
        <v>0.283527502056037</v>
      </c>
      <c r="BZ1014" s="54">
        <f>'Norm-coeff'!$C$13+$AX1014*'Norm-coeff'!$D$13+$AY1014*'Norm-coeff'!$E$13+$AZ1014*'Norm-coeff'!$F$13+$BA1014*'Norm-coeff'!$G$13+$BB1014*'Norm-coeff'!$H$13+$BC1014*'Norm-coeff'!$I$13+$BD1014*'Norm-coeff'!$J$13+$BE1014*'Norm-coeff'!$K$13+$BF1014*'Norm-coeff'!$L$13+$BG1014*'Norm-coeff'!$M$13+$BH1014*'Norm-coeff'!$N$13+$BI1014*'Norm-coeff'!$O$13</f>
        <v>-4.1864930554451202E-2</v>
      </c>
      <c r="CA1014" s="54">
        <f>'Norm-coeff'!$C$14+$AX1014*'Norm-coeff'!$D$14+$AY1014*'Norm-coeff'!$E$14+$AZ1014*'Norm-coeff'!$F$14+$BA1014*'Norm-coeff'!$G$14+$BB1014*'Norm-coeff'!$H$14+$BC1014*'Norm-coeff'!$I$14+$BD1014*'Norm-coeff'!$J$14+$BE1014*'Norm-coeff'!$K$14+$BF1014*'Norm-coeff'!$L$14+$BG1014*'Norm-coeff'!$M$14+$BH1014*'Norm-coeff'!$N$14+$BI1014*'Norm-coeff'!$O$14</f>
        <v>4.2526983164477103</v>
      </c>
      <c r="CC1014" s="54">
        <f t="shared" si="2783"/>
        <v>0</v>
      </c>
      <c r="CG1014" s="54">
        <f t="shared" si="2784"/>
        <v>0</v>
      </c>
      <c r="CH1014" s="54">
        <f t="shared" si="2767"/>
        <v>0</v>
      </c>
      <c r="CI1014" s="54">
        <f t="shared" si="2785"/>
        <v>0</v>
      </c>
      <c r="CJ1014" s="56">
        <f t="shared" si="2786"/>
        <v>0</v>
      </c>
      <c r="CK1014" s="54">
        <f t="shared" si="2787"/>
        <v>0</v>
      </c>
      <c r="CL1014" s="54">
        <f t="shared" si="2788"/>
        <v>0</v>
      </c>
      <c r="CM1014" s="54">
        <f t="shared" si="2789"/>
        <v>0</v>
      </c>
      <c r="CN1014" s="54">
        <f t="shared" si="2790"/>
        <v>0</v>
      </c>
      <c r="CO1014" s="54">
        <f t="shared" si="2791"/>
        <v>0</v>
      </c>
      <c r="CP1014" s="54">
        <f t="shared" si="2792"/>
        <v>0</v>
      </c>
      <c r="CQ1014" s="54">
        <f t="shared" si="2793"/>
        <v>0</v>
      </c>
      <c r="CR1014" s="54">
        <f t="shared" si="2794"/>
        <v>0</v>
      </c>
      <c r="CS1014" s="54">
        <f t="shared" si="2795"/>
        <v>0</v>
      </c>
      <c r="CU1014" s="54">
        <f t="shared" si="2796"/>
        <v>0</v>
      </c>
      <c r="CV1014" s="54">
        <f t="shared" si="2797"/>
        <v>0</v>
      </c>
      <c r="CW1014" s="54">
        <f t="shared" si="2798"/>
        <v>0</v>
      </c>
      <c r="CX1014" s="54">
        <f t="shared" si="2799"/>
        <v>0</v>
      </c>
      <c r="CZ1014" s="54">
        <f t="shared" si="2800"/>
        <v>0</v>
      </c>
      <c r="DA1014" s="54">
        <f t="shared" si="2801"/>
        <v>0</v>
      </c>
      <c r="DB1014" s="54">
        <f t="shared" si="2802"/>
        <v>0</v>
      </c>
      <c r="DC1014" s="54">
        <f t="shared" si="2803"/>
        <v>0</v>
      </c>
      <c r="DD1014" s="54">
        <f t="shared" si="2804"/>
        <v>0</v>
      </c>
      <c r="DE1014" s="54">
        <f t="shared" si="2805"/>
        <v>0</v>
      </c>
      <c r="DF1014" s="54">
        <f t="shared" si="2806"/>
        <v>0</v>
      </c>
      <c r="DG1014" s="54">
        <f t="shared" si="2807"/>
        <v>2</v>
      </c>
      <c r="DH1014" s="71">
        <f t="shared" si="2808"/>
        <v>0</v>
      </c>
      <c r="DI1014" s="71">
        <f t="shared" si="2809"/>
        <v>0</v>
      </c>
      <c r="DJ1014" s="54">
        <f t="shared" si="2810"/>
        <v>0</v>
      </c>
      <c r="DK1014" s="54">
        <f t="shared" si="2811"/>
        <v>2</v>
      </c>
      <c r="DL1014" s="4">
        <f t="shared" si="2741"/>
        <v>0</v>
      </c>
      <c r="DM1014" s="3">
        <f t="shared" si="2812"/>
        <v>0</v>
      </c>
      <c r="DN1014" s="3">
        <f t="shared" si="2813"/>
        <v>0</v>
      </c>
      <c r="DO1014" s="4" t="e">
        <f t="shared" si="2814"/>
        <v>#DIV/0!</v>
      </c>
      <c r="DP1014" s="57"/>
      <c r="DQ1014" s="57"/>
      <c r="DR1014" s="56">
        <f t="shared" si="2742"/>
        <v>2</v>
      </c>
      <c r="DS1014" s="56">
        <f t="shared" si="2743"/>
        <v>0</v>
      </c>
      <c r="DT1014" s="38">
        <f t="shared" si="2744"/>
        <v>0</v>
      </c>
      <c r="DU1014" s="38">
        <f t="shared" si="2815"/>
        <v>2</v>
      </c>
      <c r="DV1014" s="38">
        <f t="shared" si="2745"/>
        <v>0</v>
      </c>
      <c r="DW1014" s="39">
        <f t="shared" si="2746"/>
        <v>0</v>
      </c>
      <c r="DX1014" s="39">
        <f t="shared" si="2747"/>
        <v>0</v>
      </c>
      <c r="DY1014" s="39">
        <f t="shared" si="2748"/>
        <v>0</v>
      </c>
      <c r="DZ1014" s="39">
        <f t="shared" si="2749"/>
        <v>0</v>
      </c>
      <c r="EA1014" s="39">
        <f t="shared" si="2750"/>
        <v>0</v>
      </c>
      <c r="EB1014" s="37" t="e">
        <f t="shared" si="2816"/>
        <v>#DIV/0!</v>
      </c>
      <c r="EC1014" s="37" t="e">
        <f t="shared" si="2817"/>
        <v>#DIV/0!</v>
      </c>
      <c r="ED1014" s="37" t="e">
        <f t="shared" si="2818"/>
        <v>#DIV/0!</v>
      </c>
      <c r="EE1014" s="37" t="e">
        <f t="shared" si="2819"/>
        <v>#DIV/0!</v>
      </c>
      <c r="EF1014" s="39" t="e">
        <f t="shared" si="2820"/>
        <v>#DIV/0!</v>
      </c>
      <c r="EG1014" s="37" t="e">
        <f t="shared" si="2821"/>
        <v>#DIV/0!</v>
      </c>
      <c r="EH1014" s="37" t="e">
        <f t="shared" si="2822"/>
        <v>#DIV/0!</v>
      </c>
      <c r="EI1014" s="11" t="b">
        <f t="shared" si="2823"/>
        <v>1</v>
      </c>
      <c r="EJ1014" s="11" t="b">
        <f t="shared" si="2824"/>
        <v>0</v>
      </c>
      <c r="EK1014" s="39" t="e">
        <f t="shared" si="2825"/>
        <v>#DIV/0!</v>
      </c>
      <c r="EL1014" s="39" t="e">
        <f t="shared" si="2826"/>
        <v>#DIV/0!</v>
      </c>
      <c r="EM1014" s="39" t="e">
        <f t="shared" si="2827"/>
        <v>#DIV/0!</v>
      </c>
      <c r="EN1014" s="39" t="e">
        <f t="shared" si="2828"/>
        <v>#DIV/0!</v>
      </c>
      <c r="EO1014" s="39" t="e">
        <f t="shared" si="2829"/>
        <v>#DIV/0!</v>
      </c>
      <c r="EP1014" s="39" t="e">
        <f t="shared" si="2830"/>
        <v>#DIV/0!</v>
      </c>
      <c r="EQ1014" s="39" t="e">
        <f t="shared" si="2831"/>
        <v>#DIV/0!</v>
      </c>
      <c r="ER1014" s="39" t="e">
        <f t="shared" si="2832"/>
        <v>#DIV/0!</v>
      </c>
      <c r="ES1014" s="58" t="str">
        <f t="shared" si="2833"/>
        <v>(OH,F,Cl)-dominate amphibole</v>
      </c>
      <c r="ET1014" s="58" t="e">
        <f t="shared" si="2834"/>
        <v>#N/A</v>
      </c>
      <c r="EU1014" s="56">
        <f t="shared" si="2751"/>
        <v>0</v>
      </c>
      <c r="EV1014" s="56">
        <f t="shared" si="2752"/>
        <v>0</v>
      </c>
      <c r="EW1014" s="56">
        <f t="shared" si="2753"/>
        <v>0</v>
      </c>
      <c r="EX1014" s="56">
        <f t="shared" si="2754"/>
        <v>0</v>
      </c>
      <c r="EY1014" s="56">
        <f t="shared" si="2755"/>
        <v>0</v>
      </c>
      <c r="EZ1014" s="56">
        <f t="shared" si="2756"/>
        <v>0</v>
      </c>
      <c r="FA1014" s="39">
        <f t="shared" si="2757"/>
        <v>0</v>
      </c>
      <c r="FB1014" s="39">
        <f t="shared" si="2758"/>
        <v>0</v>
      </c>
      <c r="FC1014" s="54">
        <f t="shared" si="2759"/>
        <v>0</v>
      </c>
      <c r="FD1014" s="54">
        <f t="shared" si="2760"/>
        <v>0</v>
      </c>
      <c r="FE1014" s="39">
        <f t="shared" si="2761"/>
        <v>0</v>
      </c>
      <c r="FF1014" s="54">
        <f t="shared" si="2762"/>
        <v>0</v>
      </c>
      <c r="FG1014" s="39">
        <f t="shared" si="2763"/>
        <v>0</v>
      </c>
      <c r="FH1014" s="39">
        <f t="shared" si="2835"/>
        <v>0</v>
      </c>
      <c r="FI1014" s="39">
        <f t="shared" si="2836"/>
        <v>0</v>
      </c>
      <c r="FJ1014" s="39">
        <f t="shared" si="2837"/>
        <v>0</v>
      </c>
      <c r="FK1014" s="39" t="e">
        <f t="shared" si="2838"/>
        <v>#DIV/0!</v>
      </c>
      <c r="FL1014" s="39" t="e">
        <f t="shared" si="2839"/>
        <v>#DIV/0!</v>
      </c>
      <c r="FM1014" s="39" t="e">
        <f t="shared" si="2840"/>
        <v>#DIV/0!</v>
      </c>
      <c r="FN1014" s="39">
        <f t="shared" si="2841"/>
        <v>1</v>
      </c>
      <c r="FO1014" s="39">
        <f t="shared" si="2764"/>
        <v>0</v>
      </c>
      <c r="FP1014" s="39">
        <f t="shared" si="2765"/>
        <v>0</v>
      </c>
      <c r="FQ1014" s="39">
        <f t="shared" si="2766"/>
        <v>0</v>
      </c>
      <c r="FR1014" s="39">
        <f t="shared" si="2842"/>
        <v>0</v>
      </c>
      <c r="FS1014" s="39">
        <f t="shared" si="2843"/>
        <v>0</v>
      </c>
      <c r="FU1014" s="39" t="e">
        <f t="shared" si="2844"/>
        <v>#DIV/0!</v>
      </c>
      <c r="FV1014" s="39" t="e">
        <f t="shared" si="2845"/>
        <v>#DIV/0!</v>
      </c>
      <c r="FW1014" s="39" t="e">
        <f t="shared" si="2846"/>
        <v>#DIV/0!</v>
      </c>
      <c r="FY1014" s="39" t="e">
        <f t="shared" si="2847"/>
        <v>#DIV/0!</v>
      </c>
      <c r="FZ1014" s="39" t="e">
        <f t="shared" si="2848"/>
        <v>#DIV/0!</v>
      </c>
      <c r="GA1014" s="39" t="e">
        <f t="shared" si="2849"/>
        <v>#DIV/0!</v>
      </c>
      <c r="GB1014" s="39" t="e">
        <f t="shared" si="2850"/>
        <v>#DIV/0!</v>
      </c>
      <c r="GC1014" s="39" t="e">
        <f t="shared" si="2851"/>
        <v>#DIV/0!</v>
      </c>
      <c r="GD1014" s="39" t="e">
        <f t="shared" si="2852"/>
        <v>#DIV/0!</v>
      </c>
      <c r="GE1014" s="39" t="e">
        <f t="shared" si="2853"/>
        <v>#DIV/0!</v>
      </c>
      <c r="GF1014" s="39" t="e">
        <f t="shared" si="2854"/>
        <v>#DIV/0!</v>
      </c>
      <c r="GG1014" s="39" t="e">
        <f t="shared" si="2855"/>
        <v>#DIV/0!</v>
      </c>
      <c r="GH1014" s="39" t="e">
        <f t="shared" si="2856"/>
        <v>#DIV/0!</v>
      </c>
      <c r="GI1014" s="39"/>
      <c r="GJ1014" s="39" t="e">
        <f t="shared" si="2857"/>
        <v>#DIV/0!</v>
      </c>
      <c r="GK1014" s="39" t="e">
        <f t="shared" si="2858"/>
        <v>#DIV/0!</v>
      </c>
      <c r="GL1014" s="39" t="e">
        <f t="shared" si="2859"/>
        <v>#DIV/0!</v>
      </c>
      <c r="GM1014" s="39" t="e">
        <f t="shared" si="2860"/>
        <v>#DIV/0!</v>
      </c>
      <c r="GN1014" s="39" t="e">
        <f t="shared" si="2861"/>
        <v>#DIV/0!</v>
      </c>
      <c r="GO1014" s="57"/>
      <c r="GP1014" s="57" t="e">
        <f t="shared" si="2862"/>
        <v>#DIV/0!</v>
      </c>
      <c r="GQ1014" s="59" t="e">
        <f t="shared" si="2863"/>
        <v>#DIV/0!</v>
      </c>
      <c r="GR1014" s="41" t="e">
        <f t="shared" si="2864"/>
        <v>#DIV/0!</v>
      </c>
      <c r="GS1014" s="57" t="e">
        <f t="shared" si="2865"/>
        <v>#DIV/0!</v>
      </c>
      <c r="GT1014" s="57" t="e">
        <f t="shared" si="2866"/>
        <v>#DIV/0!</v>
      </c>
      <c r="GU1014" s="57" t="e">
        <f t="shared" si="2867"/>
        <v>#DIV/0!</v>
      </c>
      <c r="GV1014" s="57"/>
      <c r="GW1014" s="42" t="e">
        <f t="shared" si="2868"/>
        <v>#DIV/0!</v>
      </c>
      <c r="GX1014" s="42" t="e">
        <f t="shared" si="2869"/>
        <v>#DIV/0!</v>
      </c>
      <c r="GY1014" s="42" t="e">
        <f t="shared" si="2870"/>
        <v>#DIV/0!</v>
      </c>
      <c r="GZ1014" s="57"/>
      <c r="HA1014" s="2" t="e">
        <f t="shared" si="2871"/>
        <v>#DIV/0!</v>
      </c>
      <c r="HB1014" s="2" t="e">
        <f t="shared" si="2872"/>
        <v>#DIV/0!</v>
      </c>
      <c r="HC1014" s="2" t="e">
        <f t="shared" si="2873"/>
        <v>#DIV/0!</v>
      </c>
      <c r="HD1014" s="2" t="e">
        <f t="shared" si="2874"/>
        <v>#DIV/0!</v>
      </c>
      <c r="HE1014" s="2" t="e">
        <f t="shared" si="2875"/>
        <v>#DIV/0!</v>
      </c>
      <c r="HF1014" s="2" t="e">
        <f t="shared" si="2876"/>
        <v>#DIV/0!</v>
      </c>
      <c r="HG1014" s="2" t="e">
        <f t="shared" si="2877"/>
        <v>#DIV/0!</v>
      </c>
      <c r="HH1014" s="2" t="e">
        <f t="shared" si="2878"/>
        <v>#DIV/0!</v>
      </c>
      <c r="HI1014" s="2" t="e">
        <f t="shared" si="2879"/>
        <v>#DIV/0!</v>
      </c>
      <c r="HJ1014" s="11" t="e">
        <f t="shared" si="2880"/>
        <v>#DIV/0!</v>
      </c>
      <c r="HK1014" s="60" t="e">
        <f t="shared" si="2881"/>
        <v>#DIV/0!</v>
      </c>
      <c r="HL1014" s="57"/>
      <c r="HM1014" s="57" t="e">
        <f t="shared" si="2882"/>
        <v>#DIV/0!</v>
      </c>
      <c r="HN1014" s="57" t="e">
        <f t="shared" si="2883"/>
        <v>#DIV/0!</v>
      </c>
      <c r="HO1014" s="57" t="e">
        <f t="shared" si="2884"/>
        <v>#DIV/0!</v>
      </c>
      <c r="HP1014" s="57" t="e">
        <f t="shared" si="2885"/>
        <v>#DIV/0!</v>
      </c>
      <c r="HQ1014" s="57" t="e">
        <f t="shared" si="2886"/>
        <v>#DIV/0!</v>
      </c>
      <c r="HR1014" s="57"/>
      <c r="HS1014" s="57" t="e">
        <f t="shared" si="2887"/>
        <v>#DIV/0!</v>
      </c>
      <c r="HT1014" s="57" t="e">
        <f t="shared" si="2888"/>
        <v>#DIV/0!</v>
      </c>
      <c r="HU1014" s="57" t="e">
        <f t="shared" si="2889"/>
        <v>#DIV/0!</v>
      </c>
      <c r="HV1014" s="57" t="e">
        <f t="shared" si="2890"/>
        <v>#DIV/0!</v>
      </c>
      <c r="HW1014" s="57" t="e">
        <f t="shared" si="2891"/>
        <v>#DIV/0!</v>
      </c>
      <c r="HX1014" s="57"/>
      <c r="HY1014" s="57" t="e">
        <f t="shared" si="2892"/>
        <v>#DIV/0!</v>
      </c>
      <c r="HZ1014" s="57" t="e">
        <f t="shared" si="2893"/>
        <v>#DIV/0!</v>
      </c>
      <c r="IA1014" s="57"/>
      <c r="IB1014" s="61">
        <f t="shared" si="2894"/>
        <v>0</v>
      </c>
      <c r="IC1014" s="57" t="str">
        <f t="shared" si="2895"/>
        <v/>
      </c>
      <c r="ID1014" s="42"/>
      <c r="IE1014" s="2" t="str">
        <f t="shared" si="2896"/>
        <v/>
      </c>
      <c r="IF1014" s="60" t="e">
        <f t="shared" si="2897"/>
        <v>#DIV/0!</v>
      </c>
      <c r="IG1014" s="60" t="str">
        <f t="shared" si="2898"/>
        <v/>
      </c>
      <c r="IH1014" s="60" t="str">
        <f t="shared" si="2899"/>
        <v>zinco-</v>
      </c>
      <c r="II1014" s="60" t="str">
        <f t="shared" si="2900"/>
        <v>mangano-</v>
      </c>
      <c r="IJ1014" s="60" t="e">
        <f t="shared" si="2901"/>
        <v>#DIV/0!</v>
      </c>
      <c r="IK1014" s="60" t="e">
        <f t="shared" si="2902"/>
        <v>#DIV/0!</v>
      </c>
      <c r="IL1014" s="60" t="e">
        <f t="shared" si="2903"/>
        <v>#DIV/0!</v>
      </c>
      <c r="IM1014" s="60" t="e">
        <f t="shared" si="2904"/>
        <v>#DIV/0!</v>
      </c>
      <c r="IN1014" s="60" t="str">
        <f t="shared" si="2905"/>
        <v/>
      </c>
      <c r="IO1014" s="60" t="str">
        <f t="shared" si="2906"/>
        <v/>
      </c>
      <c r="IP1014" s="57"/>
      <c r="IQ1014" s="57" t="str">
        <f t="shared" si="2907"/>
        <v>ERROR!!</v>
      </c>
    </row>
    <row r="1015" spans="24:251">
      <c r="X1015" s="29">
        <f t="shared" si="2908"/>
        <v>0</v>
      </c>
      <c r="Y1015" s="29">
        <f t="shared" si="2909"/>
        <v>0</v>
      </c>
      <c r="Z1015" s="29" t="e">
        <f t="shared" si="2910"/>
        <v>#DIV/0!</v>
      </c>
      <c r="AA1015" s="29" t="e">
        <f t="shared" si="2911"/>
        <v>#DIV/0!</v>
      </c>
      <c r="AB1015" s="29" t="e">
        <f t="shared" si="2912"/>
        <v>#DIV/0!</v>
      </c>
      <c r="AC1015" s="29" t="e">
        <f t="shared" si="2913"/>
        <v>#DIV/0!</v>
      </c>
      <c r="AF1015" s="23">
        <v>60.084299999999999</v>
      </c>
      <c r="AG1015" s="23">
        <v>79.878799999999998</v>
      </c>
      <c r="AH1015" s="23">
        <v>101.96120000000001</v>
      </c>
      <c r="AI1015" s="23">
        <v>151.99039999999999</v>
      </c>
      <c r="AJ1015" s="23">
        <v>159.69</v>
      </c>
      <c r="AK1015" s="23">
        <v>71.846400000000003</v>
      </c>
      <c r="AL1015" s="23">
        <v>70.9375</v>
      </c>
      <c r="AM1015" s="23">
        <v>40.304400000000001</v>
      </c>
      <c r="AN1015" s="23">
        <v>56.077399999999997</v>
      </c>
      <c r="AO1015" s="23">
        <v>61.978999999999999</v>
      </c>
      <c r="AP1015" s="23">
        <v>94.195999999999998</v>
      </c>
      <c r="AQ1015" s="23">
        <v>18.998000000000001</v>
      </c>
      <c r="AR1015" s="23">
        <v>35.450000000000003</v>
      </c>
      <c r="AS1015" s="23">
        <v>29.88</v>
      </c>
      <c r="AT1015" s="23">
        <v>74.691999999999993</v>
      </c>
      <c r="AU1015" s="23">
        <v>81.39</v>
      </c>
      <c r="AX1015" s="54">
        <f t="shared" si="2768"/>
        <v>0</v>
      </c>
      <c r="AY1015" s="54">
        <f t="shared" si="2769"/>
        <v>0</v>
      </c>
      <c r="AZ1015" s="54">
        <f t="shared" si="2770"/>
        <v>0</v>
      </c>
      <c r="BA1015" s="54">
        <f t="shared" si="2771"/>
        <v>0</v>
      </c>
      <c r="BB1015" s="54">
        <f t="shared" si="2772"/>
        <v>0</v>
      </c>
      <c r="BC1015" s="54">
        <f t="shared" si="2773"/>
        <v>0</v>
      </c>
      <c r="BD1015" s="54">
        <f t="shared" si="2774"/>
        <v>0</v>
      </c>
      <c r="BE1015" s="54">
        <f t="shared" si="2775"/>
        <v>0</v>
      </c>
      <c r="BF1015" s="54">
        <f t="shared" si="2776"/>
        <v>0</v>
      </c>
      <c r="BG1015" s="54">
        <f t="shared" si="2777"/>
        <v>0</v>
      </c>
      <c r="BH1015" s="54">
        <f t="shared" si="2778"/>
        <v>0</v>
      </c>
      <c r="BI1015" s="54">
        <f t="shared" si="2779"/>
        <v>0</v>
      </c>
      <c r="BJ1015" s="54">
        <f t="shared" si="2780"/>
        <v>0</v>
      </c>
      <c r="BK1015" s="54">
        <f t="shared" si="2781"/>
        <v>0</v>
      </c>
      <c r="BL1015" s="54">
        <f t="shared" si="2782"/>
        <v>0</v>
      </c>
      <c r="BM1015" s="42"/>
      <c r="BO1015" s="54">
        <f>'Norm-coeff'!$C$2+$AX1015*'Norm-coeff'!$D$2+$AY1015*'Norm-coeff'!$E$2+$AZ1015*'Norm-coeff'!$F$2+$BA1015*'Norm-coeff'!$G$2+$BB1015*'Norm-coeff'!$H$2+$BC1015*'Norm-coeff'!$I$2+$BD1015*'Norm-coeff'!$J$2+$BE1015*'Norm-coeff'!$K$2+$BF1015*'Norm-coeff'!$L$2+$BG1015*'Norm-coeff'!$M$2+$BH1015*'Norm-coeff'!$N$2+$BI1015*'Norm-coeff'!$O$2</f>
        <v>5.4045421474420303</v>
      </c>
      <c r="BP1015" s="54">
        <f>'Norm-coeff'!$C$3+$AX1015*'Norm-coeff'!$D$3+$AY1015*'Norm-coeff'!$E$3+$AZ1015*'Norm-coeff'!$F$3+$BA1015*'Norm-coeff'!$G$3+$BB1015*'Norm-coeff'!$H$3+$BC1015*'Norm-coeff'!$I$3+$BD1015*'Norm-coeff'!$J$3+$BE1015*'Norm-coeff'!$K$3+$BF1015*'Norm-coeff'!$L$3+$BG1015*'Norm-coeff'!$M$3+$BH1015*'Norm-coeff'!$N$3+$BI1015*'Norm-coeff'!$O$3</f>
        <v>3.15319116612705</v>
      </c>
      <c r="BQ1015" s="54">
        <f>'Norm-coeff'!$C$4+$AX1015*'Norm-coeff'!$D$4+$AY1015*'Norm-coeff'!$E$4+$AZ1015*'Norm-coeff'!$F$4+$BA1015*'Norm-coeff'!$G$4+$BB1015*'Norm-coeff'!$H$4+$BC1015*'Norm-coeff'!$I$4+$BD1015*'Norm-coeff'!$J$4+$BE1015*'Norm-coeff'!$K$4+$BF1015*'Norm-coeff'!$L$4+$BG1015*'Norm-coeff'!$M$4+$BH1015*'Norm-coeff'!$N$4+$BI1015*'Norm-coeff'!$O$4</f>
        <v>1.42115649462768</v>
      </c>
      <c r="BR1015" s="54">
        <f>'Norm-coeff'!$C$5+$AX1015*'Norm-coeff'!$D$5+$AY1015*'Norm-coeff'!$E$5+$AZ1015*'Norm-coeff'!$F$5+$BA1015*'Norm-coeff'!$G$5+$BB1015*'Norm-coeff'!$H$5+$BC1015*'Norm-coeff'!$I$5+$BD1015*'Norm-coeff'!$J$5+$BE1015*'Norm-coeff'!$K$5+$BF1015*'Norm-coeff'!$L$5+$BG1015*'Norm-coeff'!$M$5+$BH1015*'Norm-coeff'!$N$5+$BI1015*'Norm-coeff'!$O$5</f>
        <v>1.0553329241296201</v>
      </c>
      <c r="BS1015" s="54">
        <f>'Norm-coeff'!$C$6+$AX1015*'Norm-coeff'!$D$6+$AY1015*'Norm-coeff'!$E$6+$AZ1015*'Norm-coeff'!$F$6+$BA1015*'Norm-coeff'!$G$6+$BB1015*'Norm-coeff'!$H$6+$BC1015*'Norm-coeff'!$I$6+$BD1015*'Norm-coeff'!$J$6+$BE1015*'Norm-coeff'!$K$6+$BF1015*'Norm-coeff'!$L$6+$BG1015*'Norm-coeff'!$M$6+$BH1015*'Norm-coeff'!$N$6+$BI1015*'Norm-coeff'!$O$6</f>
        <v>-1.48700885495103E-2</v>
      </c>
      <c r="BT1015" s="54">
        <f>'Norm-coeff'!$C$7+$AX1015*'Norm-coeff'!$D$7+$AY1015*'Norm-coeff'!$E$7+$AZ1015*'Norm-coeff'!$F$7+$BA1015*'Norm-coeff'!$G$7+$BB1015*'Norm-coeff'!$H$7+$BC1015*'Norm-coeff'!$I$7+$BD1015*'Norm-coeff'!$J$7+$BE1015*'Norm-coeff'!$K$7+$BF1015*'Norm-coeff'!$L$7+$BG1015*'Norm-coeff'!$M$7+$BH1015*'Norm-coeff'!$N$7+$BI1015*'Norm-coeff'!$O$7</f>
        <v>2.0907583608832998</v>
      </c>
      <c r="BU1015" s="54">
        <f>'Norm-coeff'!$C$8+$AX1015*'Norm-coeff'!$D$8+$AY1015*'Norm-coeff'!$E$8+$AZ1015*'Norm-coeff'!$F$8+$BA1015*'Norm-coeff'!$G$8+$BB1015*'Norm-coeff'!$H$8+$BC1015*'Norm-coeff'!$I$8+$BD1015*'Norm-coeff'!$J$8+$BE1015*'Norm-coeff'!$K$8+$BF1015*'Norm-coeff'!$L$8+$BG1015*'Norm-coeff'!$M$8+$BH1015*'Norm-coeff'!$N$8+$BI1015*'Norm-coeff'!$O$8</f>
        <v>0.65894159836244504</v>
      </c>
      <c r="BV1015" s="54">
        <f>'Norm-coeff'!$C$9+$AX1015*'Norm-coeff'!$D$9+$AY1015*'Norm-coeff'!$E$9+$AZ1015*'Norm-coeff'!$F$9+$BA1015*'Norm-coeff'!$G$9+$BB1015*'Norm-coeff'!$H$9+$BC1015*'Norm-coeff'!$I$9+$BD1015*'Norm-coeff'!$J$9+$BE1015*'Norm-coeff'!$K$9+$BF1015*'Norm-coeff'!$L$9+$BG1015*'Norm-coeff'!$M$9+$BH1015*'Norm-coeff'!$N$9+$BI1015*'Norm-coeff'!$O$9</f>
        <v>1.48961085014701</v>
      </c>
      <c r="BW1015" s="54">
        <f>'Norm-coeff'!$C$10+$AX1015*'Norm-coeff'!$D$10+$AY1015*'Norm-coeff'!$E$10+$AZ1015*'Norm-coeff'!$F$10+$BA1015*'Norm-coeff'!$G$10+$BB1015*'Norm-coeff'!$H$10+$BC1015*'Norm-coeff'!$I$10+$BD1015*'Norm-coeff'!$J$10+$BE1015*'Norm-coeff'!$K$10+$BF1015*'Norm-coeff'!$L$10+$BG1015*'Norm-coeff'!$M$10+$BH1015*'Norm-coeff'!$N$10+$BI1015*'Norm-coeff'!$O$10</f>
        <v>1.42058735749591</v>
      </c>
      <c r="BX1015" s="54">
        <f>'Norm-coeff'!$C$11+$AX1015*'Norm-coeff'!$D$11+$AY1015*'Norm-coeff'!$E$11+$AZ1015*'Norm-coeff'!$F$11+$BA1015*'Norm-coeff'!$G$11+$BB1015*'Norm-coeff'!$H$11+$BC1015*'Norm-coeff'!$I$11+$BD1015*'Norm-coeff'!$J$11+$BE1015*'Norm-coeff'!$K$11+$BF1015*'Norm-coeff'!$L$11+$BG1015*'Norm-coeff'!$M$11+$BH1015*'Norm-coeff'!$N$11+$BI1015*'Norm-coeff'!$O$11</f>
        <v>0.221233014421479</v>
      </c>
      <c r="BY1015" s="54">
        <f>'Norm-coeff'!$C$12+$AX1015*'Norm-coeff'!$D$12+$AY1015*'Norm-coeff'!$E$12+$AZ1015*'Norm-coeff'!$F$12+$BA1015*'Norm-coeff'!$G$12+$BB1015*'Norm-coeff'!$H$12+$BC1015*'Norm-coeff'!$I$12+$BD1015*'Norm-coeff'!$J$12+$BE1015*'Norm-coeff'!$K$12+$BF1015*'Norm-coeff'!$L$12+$BG1015*'Norm-coeff'!$M$12+$BH1015*'Norm-coeff'!$N$12+$BI1015*'Norm-coeff'!$O$12</f>
        <v>0.283527502056037</v>
      </c>
      <c r="BZ1015" s="54">
        <f>'Norm-coeff'!$C$13+$AX1015*'Norm-coeff'!$D$13+$AY1015*'Norm-coeff'!$E$13+$AZ1015*'Norm-coeff'!$F$13+$BA1015*'Norm-coeff'!$G$13+$BB1015*'Norm-coeff'!$H$13+$BC1015*'Norm-coeff'!$I$13+$BD1015*'Norm-coeff'!$J$13+$BE1015*'Norm-coeff'!$K$13+$BF1015*'Norm-coeff'!$L$13+$BG1015*'Norm-coeff'!$M$13+$BH1015*'Norm-coeff'!$N$13+$BI1015*'Norm-coeff'!$O$13</f>
        <v>-4.1864930554451202E-2</v>
      </c>
      <c r="CA1015" s="54">
        <f>'Norm-coeff'!$C$14+$AX1015*'Norm-coeff'!$D$14+$AY1015*'Norm-coeff'!$E$14+$AZ1015*'Norm-coeff'!$F$14+$BA1015*'Norm-coeff'!$G$14+$BB1015*'Norm-coeff'!$H$14+$BC1015*'Norm-coeff'!$I$14+$BD1015*'Norm-coeff'!$J$14+$BE1015*'Norm-coeff'!$K$14+$BF1015*'Norm-coeff'!$L$14+$BG1015*'Norm-coeff'!$M$14+$BH1015*'Norm-coeff'!$N$14+$BI1015*'Norm-coeff'!$O$14</f>
        <v>4.2526983164477103</v>
      </c>
      <c r="CC1015" s="54">
        <f t="shared" si="2783"/>
        <v>0</v>
      </c>
      <c r="CG1015" s="54">
        <f t="shared" si="2784"/>
        <v>0</v>
      </c>
      <c r="CH1015" s="54">
        <f t="shared" si="2767"/>
        <v>0</v>
      </c>
      <c r="CI1015" s="54">
        <f t="shared" si="2785"/>
        <v>0</v>
      </c>
      <c r="CJ1015" s="56">
        <f t="shared" si="2786"/>
        <v>0</v>
      </c>
      <c r="CK1015" s="54">
        <f t="shared" si="2787"/>
        <v>0</v>
      </c>
      <c r="CL1015" s="54">
        <f t="shared" si="2788"/>
        <v>0</v>
      </c>
      <c r="CM1015" s="54">
        <f t="shared" si="2789"/>
        <v>0</v>
      </c>
      <c r="CN1015" s="54">
        <f t="shared" si="2790"/>
        <v>0</v>
      </c>
      <c r="CO1015" s="54">
        <f t="shared" si="2791"/>
        <v>0</v>
      </c>
      <c r="CP1015" s="54">
        <f t="shared" si="2792"/>
        <v>0</v>
      </c>
      <c r="CQ1015" s="54">
        <f t="shared" si="2793"/>
        <v>0</v>
      </c>
      <c r="CR1015" s="54">
        <f t="shared" si="2794"/>
        <v>0</v>
      </c>
      <c r="CS1015" s="54">
        <f t="shared" si="2795"/>
        <v>0</v>
      </c>
      <c r="CU1015" s="54">
        <f t="shared" si="2796"/>
        <v>0</v>
      </c>
      <c r="CV1015" s="54">
        <f t="shared" si="2797"/>
        <v>0</v>
      </c>
      <c r="CW1015" s="54">
        <f t="shared" si="2798"/>
        <v>0</v>
      </c>
      <c r="CX1015" s="54">
        <f t="shared" si="2799"/>
        <v>0</v>
      </c>
      <c r="CZ1015" s="54">
        <f t="shared" si="2800"/>
        <v>0</v>
      </c>
      <c r="DA1015" s="54">
        <f t="shared" si="2801"/>
        <v>0</v>
      </c>
      <c r="DB1015" s="54">
        <f t="shared" si="2802"/>
        <v>0</v>
      </c>
      <c r="DC1015" s="54">
        <f t="shared" si="2803"/>
        <v>0</v>
      </c>
      <c r="DD1015" s="54">
        <f t="shared" si="2804"/>
        <v>0</v>
      </c>
      <c r="DE1015" s="54">
        <f t="shared" si="2805"/>
        <v>0</v>
      </c>
      <c r="DF1015" s="54">
        <f t="shared" si="2806"/>
        <v>0</v>
      </c>
      <c r="DG1015" s="54">
        <f t="shared" si="2807"/>
        <v>2</v>
      </c>
      <c r="DH1015" s="71">
        <f t="shared" si="2808"/>
        <v>0</v>
      </c>
      <c r="DI1015" s="71">
        <f t="shared" si="2809"/>
        <v>0</v>
      </c>
      <c r="DJ1015" s="54">
        <f t="shared" si="2810"/>
        <v>0</v>
      </c>
      <c r="DK1015" s="54">
        <f t="shared" si="2811"/>
        <v>2</v>
      </c>
      <c r="DL1015" s="4">
        <f t="shared" si="2741"/>
        <v>0</v>
      </c>
      <c r="DM1015" s="3">
        <f t="shared" si="2812"/>
        <v>0</v>
      </c>
      <c r="DN1015" s="3">
        <f t="shared" si="2813"/>
        <v>0</v>
      </c>
      <c r="DO1015" s="4" t="e">
        <f t="shared" si="2814"/>
        <v>#DIV/0!</v>
      </c>
      <c r="DP1015" s="57"/>
      <c r="DQ1015" s="57"/>
      <c r="DR1015" s="56">
        <f t="shared" si="2742"/>
        <v>2</v>
      </c>
      <c r="DS1015" s="56">
        <f t="shared" si="2743"/>
        <v>0</v>
      </c>
      <c r="DT1015" s="38">
        <f t="shared" si="2744"/>
        <v>0</v>
      </c>
      <c r="DU1015" s="38">
        <f t="shared" si="2815"/>
        <v>2</v>
      </c>
      <c r="DV1015" s="38">
        <f t="shared" si="2745"/>
        <v>0</v>
      </c>
      <c r="DW1015" s="39">
        <f t="shared" si="2746"/>
        <v>0</v>
      </c>
      <c r="DX1015" s="39">
        <f t="shared" si="2747"/>
        <v>0</v>
      </c>
      <c r="DY1015" s="39">
        <f t="shared" si="2748"/>
        <v>0</v>
      </c>
      <c r="DZ1015" s="39">
        <f t="shared" si="2749"/>
        <v>0</v>
      </c>
      <c r="EA1015" s="39">
        <f t="shared" si="2750"/>
        <v>0</v>
      </c>
      <c r="EB1015" s="37" t="e">
        <f t="shared" si="2816"/>
        <v>#DIV/0!</v>
      </c>
      <c r="EC1015" s="37" t="e">
        <f t="shared" si="2817"/>
        <v>#DIV/0!</v>
      </c>
      <c r="ED1015" s="37" t="e">
        <f t="shared" si="2818"/>
        <v>#DIV/0!</v>
      </c>
      <c r="EE1015" s="37" t="e">
        <f t="shared" si="2819"/>
        <v>#DIV/0!</v>
      </c>
      <c r="EF1015" s="39" t="e">
        <f t="shared" si="2820"/>
        <v>#DIV/0!</v>
      </c>
      <c r="EG1015" s="37" t="e">
        <f t="shared" si="2821"/>
        <v>#DIV/0!</v>
      </c>
      <c r="EH1015" s="37" t="e">
        <f t="shared" si="2822"/>
        <v>#DIV/0!</v>
      </c>
      <c r="EI1015" s="11" t="b">
        <f t="shared" si="2823"/>
        <v>1</v>
      </c>
      <c r="EJ1015" s="11" t="b">
        <f t="shared" si="2824"/>
        <v>0</v>
      </c>
      <c r="EK1015" s="39" t="e">
        <f t="shared" si="2825"/>
        <v>#DIV/0!</v>
      </c>
      <c r="EL1015" s="39" t="e">
        <f t="shared" si="2826"/>
        <v>#DIV/0!</v>
      </c>
      <c r="EM1015" s="39" t="e">
        <f t="shared" si="2827"/>
        <v>#DIV/0!</v>
      </c>
      <c r="EN1015" s="39" t="e">
        <f t="shared" si="2828"/>
        <v>#DIV/0!</v>
      </c>
      <c r="EO1015" s="39" t="e">
        <f t="shared" si="2829"/>
        <v>#DIV/0!</v>
      </c>
      <c r="EP1015" s="39" t="e">
        <f t="shared" si="2830"/>
        <v>#DIV/0!</v>
      </c>
      <c r="EQ1015" s="39" t="e">
        <f t="shared" si="2831"/>
        <v>#DIV/0!</v>
      </c>
      <c r="ER1015" s="39" t="e">
        <f t="shared" si="2832"/>
        <v>#DIV/0!</v>
      </c>
      <c r="ES1015" s="58" t="str">
        <f t="shared" si="2833"/>
        <v>(OH,F,Cl)-dominate amphibole</v>
      </c>
      <c r="ET1015" s="58" t="e">
        <f t="shared" si="2834"/>
        <v>#N/A</v>
      </c>
      <c r="EU1015" s="56">
        <f t="shared" si="2751"/>
        <v>0</v>
      </c>
      <c r="EV1015" s="56">
        <f t="shared" si="2752"/>
        <v>0</v>
      </c>
      <c r="EW1015" s="56">
        <f t="shared" si="2753"/>
        <v>0</v>
      </c>
      <c r="EX1015" s="56">
        <f t="shared" si="2754"/>
        <v>0</v>
      </c>
      <c r="EY1015" s="56">
        <f t="shared" si="2755"/>
        <v>0</v>
      </c>
      <c r="EZ1015" s="56">
        <f t="shared" si="2756"/>
        <v>0</v>
      </c>
      <c r="FA1015" s="39">
        <f t="shared" si="2757"/>
        <v>0</v>
      </c>
      <c r="FB1015" s="39">
        <f t="shared" si="2758"/>
        <v>0</v>
      </c>
      <c r="FC1015" s="54">
        <f t="shared" si="2759"/>
        <v>0</v>
      </c>
      <c r="FD1015" s="54">
        <f t="shared" si="2760"/>
        <v>0</v>
      </c>
      <c r="FE1015" s="39">
        <f t="shared" si="2761"/>
        <v>0</v>
      </c>
      <c r="FF1015" s="54">
        <f t="shared" si="2762"/>
        <v>0</v>
      </c>
      <c r="FG1015" s="39">
        <f t="shared" si="2763"/>
        <v>0</v>
      </c>
      <c r="FH1015" s="39">
        <f t="shared" si="2835"/>
        <v>0</v>
      </c>
      <c r="FI1015" s="39">
        <f t="shared" si="2836"/>
        <v>0</v>
      </c>
      <c r="FJ1015" s="39">
        <f t="shared" si="2837"/>
        <v>0</v>
      </c>
      <c r="FK1015" s="39" t="e">
        <f t="shared" si="2838"/>
        <v>#DIV/0!</v>
      </c>
      <c r="FL1015" s="39" t="e">
        <f t="shared" si="2839"/>
        <v>#DIV/0!</v>
      </c>
      <c r="FM1015" s="39" t="e">
        <f t="shared" si="2840"/>
        <v>#DIV/0!</v>
      </c>
      <c r="FN1015" s="39">
        <f t="shared" si="2841"/>
        <v>1</v>
      </c>
      <c r="FO1015" s="39">
        <f t="shared" si="2764"/>
        <v>0</v>
      </c>
      <c r="FP1015" s="39">
        <f t="shared" si="2765"/>
        <v>0</v>
      </c>
      <c r="FQ1015" s="39">
        <f t="shared" si="2766"/>
        <v>0</v>
      </c>
      <c r="FR1015" s="39">
        <f t="shared" si="2842"/>
        <v>0</v>
      </c>
      <c r="FS1015" s="39">
        <f t="shared" si="2843"/>
        <v>0</v>
      </c>
      <c r="FU1015" s="39" t="e">
        <f t="shared" si="2844"/>
        <v>#DIV/0!</v>
      </c>
      <c r="FV1015" s="39" t="e">
        <f t="shared" si="2845"/>
        <v>#DIV/0!</v>
      </c>
      <c r="FW1015" s="39" t="e">
        <f t="shared" si="2846"/>
        <v>#DIV/0!</v>
      </c>
      <c r="FY1015" s="39" t="e">
        <f t="shared" si="2847"/>
        <v>#DIV/0!</v>
      </c>
      <c r="FZ1015" s="39" t="e">
        <f t="shared" si="2848"/>
        <v>#DIV/0!</v>
      </c>
      <c r="GA1015" s="39" t="e">
        <f t="shared" si="2849"/>
        <v>#DIV/0!</v>
      </c>
      <c r="GB1015" s="39" t="e">
        <f t="shared" si="2850"/>
        <v>#DIV/0!</v>
      </c>
      <c r="GC1015" s="39" t="e">
        <f t="shared" si="2851"/>
        <v>#DIV/0!</v>
      </c>
      <c r="GD1015" s="39" t="e">
        <f t="shared" si="2852"/>
        <v>#DIV/0!</v>
      </c>
      <c r="GE1015" s="39" t="e">
        <f t="shared" si="2853"/>
        <v>#DIV/0!</v>
      </c>
      <c r="GF1015" s="39" t="e">
        <f t="shared" si="2854"/>
        <v>#DIV/0!</v>
      </c>
      <c r="GG1015" s="39" t="e">
        <f t="shared" si="2855"/>
        <v>#DIV/0!</v>
      </c>
      <c r="GH1015" s="39" t="e">
        <f t="shared" si="2856"/>
        <v>#DIV/0!</v>
      </c>
      <c r="GI1015" s="39"/>
      <c r="GJ1015" s="39" t="e">
        <f t="shared" si="2857"/>
        <v>#DIV/0!</v>
      </c>
      <c r="GK1015" s="39" t="e">
        <f t="shared" si="2858"/>
        <v>#DIV/0!</v>
      </c>
      <c r="GL1015" s="39" t="e">
        <f t="shared" si="2859"/>
        <v>#DIV/0!</v>
      </c>
      <c r="GM1015" s="39" t="e">
        <f t="shared" si="2860"/>
        <v>#DIV/0!</v>
      </c>
      <c r="GN1015" s="39" t="e">
        <f t="shared" si="2861"/>
        <v>#DIV/0!</v>
      </c>
      <c r="GO1015" s="57"/>
      <c r="GP1015" s="57" t="e">
        <f t="shared" si="2862"/>
        <v>#DIV/0!</v>
      </c>
      <c r="GQ1015" s="59" t="e">
        <f t="shared" si="2863"/>
        <v>#DIV/0!</v>
      </c>
      <c r="GR1015" s="41" t="e">
        <f t="shared" si="2864"/>
        <v>#DIV/0!</v>
      </c>
      <c r="GS1015" s="57" t="e">
        <f t="shared" si="2865"/>
        <v>#DIV/0!</v>
      </c>
      <c r="GT1015" s="57" t="e">
        <f t="shared" si="2866"/>
        <v>#DIV/0!</v>
      </c>
      <c r="GU1015" s="57" t="e">
        <f t="shared" si="2867"/>
        <v>#DIV/0!</v>
      </c>
      <c r="GV1015" s="57"/>
      <c r="GW1015" s="42" t="e">
        <f t="shared" si="2868"/>
        <v>#DIV/0!</v>
      </c>
      <c r="GX1015" s="42" t="e">
        <f t="shared" si="2869"/>
        <v>#DIV/0!</v>
      </c>
      <c r="GY1015" s="42" t="e">
        <f t="shared" si="2870"/>
        <v>#DIV/0!</v>
      </c>
      <c r="GZ1015" s="57"/>
      <c r="HA1015" s="2" t="e">
        <f t="shared" si="2871"/>
        <v>#DIV/0!</v>
      </c>
      <c r="HB1015" s="2" t="e">
        <f t="shared" si="2872"/>
        <v>#DIV/0!</v>
      </c>
      <c r="HC1015" s="2" t="e">
        <f t="shared" si="2873"/>
        <v>#DIV/0!</v>
      </c>
      <c r="HD1015" s="2" t="e">
        <f t="shared" si="2874"/>
        <v>#DIV/0!</v>
      </c>
      <c r="HE1015" s="2" t="e">
        <f t="shared" si="2875"/>
        <v>#DIV/0!</v>
      </c>
      <c r="HF1015" s="2" t="e">
        <f t="shared" si="2876"/>
        <v>#DIV/0!</v>
      </c>
      <c r="HG1015" s="2" t="e">
        <f t="shared" si="2877"/>
        <v>#DIV/0!</v>
      </c>
      <c r="HH1015" s="2" t="e">
        <f t="shared" si="2878"/>
        <v>#DIV/0!</v>
      </c>
      <c r="HI1015" s="2" t="e">
        <f t="shared" si="2879"/>
        <v>#DIV/0!</v>
      </c>
      <c r="HJ1015" s="11" t="e">
        <f t="shared" si="2880"/>
        <v>#DIV/0!</v>
      </c>
      <c r="HK1015" s="60" t="e">
        <f t="shared" si="2881"/>
        <v>#DIV/0!</v>
      </c>
      <c r="HL1015" s="57"/>
      <c r="HM1015" s="57" t="e">
        <f t="shared" si="2882"/>
        <v>#DIV/0!</v>
      </c>
      <c r="HN1015" s="57" t="e">
        <f t="shared" si="2883"/>
        <v>#DIV/0!</v>
      </c>
      <c r="HO1015" s="57" t="e">
        <f t="shared" si="2884"/>
        <v>#DIV/0!</v>
      </c>
      <c r="HP1015" s="57" t="e">
        <f t="shared" si="2885"/>
        <v>#DIV/0!</v>
      </c>
      <c r="HQ1015" s="57" t="e">
        <f t="shared" si="2886"/>
        <v>#DIV/0!</v>
      </c>
      <c r="HR1015" s="57"/>
      <c r="HS1015" s="57" t="e">
        <f t="shared" si="2887"/>
        <v>#DIV/0!</v>
      </c>
      <c r="HT1015" s="57" t="e">
        <f t="shared" si="2888"/>
        <v>#DIV/0!</v>
      </c>
      <c r="HU1015" s="57" t="e">
        <f t="shared" si="2889"/>
        <v>#DIV/0!</v>
      </c>
      <c r="HV1015" s="57" t="e">
        <f t="shared" si="2890"/>
        <v>#DIV/0!</v>
      </c>
      <c r="HW1015" s="57" t="e">
        <f t="shared" si="2891"/>
        <v>#DIV/0!</v>
      </c>
      <c r="HX1015" s="57"/>
      <c r="HY1015" s="57" t="e">
        <f t="shared" si="2892"/>
        <v>#DIV/0!</v>
      </c>
      <c r="HZ1015" s="57" t="e">
        <f t="shared" si="2893"/>
        <v>#DIV/0!</v>
      </c>
      <c r="IA1015" s="57"/>
      <c r="IB1015" s="61">
        <f t="shared" si="2894"/>
        <v>0</v>
      </c>
      <c r="IC1015" s="57" t="str">
        <f t="shared" si="2895"/>
        <v/>
      </c>
      <c r="ID1015" s="42"/>
      <c r="IE1015" s="2" t="str">
        <f t="shared" si="2896"/>
        <v/>
      </c>
      <c r="IF1015" s="60" t="e">
        <f t="shared" si="2897"/>
        <v>#DIV/0!</v>
      </c>
      <c r="IG1015" s="60" t="str">
        <f t="shared" si="2898"/>
        <v/>
      </c>
      <c r="IH1015" s="60" t="str">
        <f t="shared" si="2899"/>
        <v>zinco-</v>
      </c>
      <c r="II1015" s="60" t="str">
        <f t="shared" si="2900"/>
        <v>mangano-</v>
      </c>
      <c r="IJ1015" s="60" t="e">
        <f t="shared" si="2901"/>
        <v>#DIV/0!</v>
      </c>
      <c r="IK1015" s="60" t="e">
        <f t="shared" si="2902"/>
        <v>#DIV/0!</v>
      </c>
      <c r="IL1015" s="60" t="e">
        <f t="shared" si="2903"/>
        <v>#DIV/0!</v>
      </c>
      <c r="IM1015" s="60" t="e">
        <f t="shared" si="2904"/>
        <v>#DIV/0!</v>
      </c>
      <c r="IN1015" s="60" t="str">
        <f t="shared" si="2905"/>
        <v/>
      </c>
      <c r="IO1015" s="60" t="str">
        <f t="shared" si="2906"/>
        <v/>
      </c>
      <c r="IP1015" s="57"/>
      <c r="IQ1015" s="57" t="str">
        <f t="shared" si="2907"/>
        <v>ERROR!!</v>
      </c>
    </row>
    <row r="1016" spans="24:251">
      <c r="X1016" s="29">
        <f t="shared" si="2908"/>
        <v>0</v>
      </c>
      <c r="Y1016" s="29">
        <f t="shared" si="2909"/>
        <v>0</v>
      </c>
      <c r="Z1016" s="29" t="e">
        <f t="shared" si="2910"/>
        <v>#DIV/0!</v>
      </c>
      <c r="AA1016" s="29" t="e">
        <f t="shared" si="2911"/>
        <v>#DIV/0!</v>
      </c>
      <c r="AB1016" s="29" t="e">
        <f t="shared" si="2912"/>
        <v>#DIV/0!</v>
      </c>
      <c r="AC1016" s="29" t="e">
        <f t="shared" si="2913"/>
        <v>#DIV/0!</v>
      </c>
      <c r="AF1016" s="23">
        <v>60.084299999999999</v>
      </c>
      <c r="AG1016" s="23">
        <v>79.878799999999998</v>
      </c>
      <c r="AH1016" s="23">
        <v>101.96120000000001</v>
      </c>
      <c r="AI1016" s="23">
        <v>151.99039999999999</v>
      </c>
      <c r="AJ1016" s="23">
        <v>159.69</v>
      </c>
      <c r="AK1016" s="23">
        <v>71.846400000000003</v>
      </c>
      <c r="AL1016" s="23">
        <v>70.9375</v>
      </c>
      <c r="AM1016" s="23">
        <v>40.304400000000001</v>
      </c>
      <c r="AN1016" s="23">
        <v>56.077399999999997</v>
      </c>
      <c r="AO1016" s="23">
        <v>61.978999999999999</v>
      </c>
      <c r="AP1016" s="23">
        <v>94.195999999999998</v>
      </c>
      <c r="AQ1016" s="23">
        <v>18.998000000000001</v>
      </c>
      <c r="AR1016" s="23">
        <v>35.450000000000003</v>
      </c>
      <c r="AS1016" s="23">
        <v>29.88</v>
      </c>
      <c r="AT1016" s="23">
        <v>74.691999999999993</v>
      </c>
      <c r="AU1016" s="23">
        <v>81.39</v>
      </c>
      <c r="AX1016" s="54">
        <f t="shared" si="2768"/>
        <v>0</v>
      </c>
      <c r="AY1016" s="54">
        <f t="shared" si="2769"/>
        <v>0</v>
      </c>
      <c r="AZ1016" s="54">
        <f t="shared" si="2770"/>
        <v>0</v>
      </c>
      <c r="BA1016" s="54">
        <f t="shared" si="2771"/>
        <v>0</v>
      </c>
      <c r="BB1016" s="54">
        <f t="shared" si="2772"/>
        <v>0</v>
      </c>
      <c r="BC1016" s="54">
        <f t="shared" si="2773"/>
        <v>0</v>
      </c>
      <c r="BD1016" s="54">
        <f t="shared" si="2774"/>
        <v>0</v>
      </c>
      <c r="BE1016" s="54">
        <f t="shared" si="2775"/>
        <v>0</v>
      </c>
      <c r="BF1016" s="54">
        <f t="shared" si="2776"/>
        <v>0</v>
      </c>
      <c r="BG1016" s="54">
        <f t="shared" si="2777"/>
        <v>0</v>
      </c>
      <c r="BH1016" s="54">
        <f t="shared" si="2778"/>
        <v>0</v>
      </c>
      <c r="BI1016" s="54">
        <f t="shared" si="2779"/>
        <v>0</v>
      </c>
      <c r="BJ1016" s="54">
        <f t="shared" si="2780"/>
        <v>0</v>
      </c>
      <c r="BK1016" s="54">
        <f t="shared" si="2781"/>
        <v>0</v>
      </c>
      <c r="BL1016" s="54">
        <f t="shared" si="2782"/>
        <v>0</v>
      </c>
      <c r="BM1016" s="42"/>
      <c r="BO1016" s="54">
        <f>'Norm-coeff'!$C$2+$AX1016*'Norm-coeff'!$D$2+$AY1016*'Norm-coeff'!$E$2+$AZ1016*'Norm-coeff'!$F$2+$BA1016*'Norm-coeff'!$G$2+$BB1016*'Norm-coeff'!$H$2+$BC1016*'Norm-coeff'!$I$2+$BD1016*'Norm-coeff'!$J$2+$BE1016*'Norm-coeff'!$K$2+$BF1016*'Norm-coeff'!$L$2+$BG1016*'Norm-coeff'!$M$2+$BH1016*'Norm-coeff'!$N$2+$BI1016*'Norm-coeff'!$O$2</f>
        <v>5.4045421474420303</v>
      </c>
      <c r="BP1016" s="54">
        <f>'Norm-coeff'!$C$3+$AX1016*'Norm-coeff'!$D$3+$AY1016*'Norm-coeff'!$E$3+$AZ1016*'Norm-coeff'!$F$3+$BA1016*'Norm-coeff'!$G$3+$BB1016*'Norm-coeff'!$H$3+$BC1016*'Norm-coeff'!$I$3+$BD1016*'Norm-coeff'!$J$3+$BE1016*'Norm-coeff'!$K$3+$BF1016*'Norm-coeff'!$L$3+$BG1016*'Norm-coeff'!$M$3+$BH1016*'Norm-coeff'!$N$3+$BI1016*'Norm-coeff'!$O$3</f>
        <v>3.15319116612705</v>
      </c>
      <c r="BQ1016" s="54">
        <f>'Norm-coeff'!$C$4+$AX1016*'Norm-coeff'!$D$4+$AY1016*'Norm-coeff'!$E$4+$AZ1016*'Norm-coeff'!$F$4+$BA1016*'Norm-coeff'!$G$4+$BB1016*'Norm-coeff'!$H$4+$BC1016*'Norm-coeff'!$I$4+$BD1016*'Norm-coeff'!$J$4+$BE1016*'Norm-coeff'!$K$4+$BF1016*'Norm-coeff'!$L$4+$BG1016*'Norm-coeff'!$M$4+$BH1016*'Norm-coeff'!$N$4+$BI1016*'Norm-coeff'!$O$4</f>
        <v>1.42115649462768</v>
      </c>
      <c r="BR1016" s="54">
        <f>'Norm-coeff'!$C$5+$AX1016*'Norm-coeff'!$D$5+$AY1016*'Norm-coeff'!$E$5+$AZ1016*'Norm-coeff'!$F$5+$BA1016*'Norm-coeff'!$G$5+$BB1016*'Norm-coeff'!$H$5+$BC1016*'Norm-coeff'!$I$5+$BD1016*'Norm-coeff'!$J$5+$BE1016*'Norm-coeff'!$K$5+$BF1016*'Norm-coeff'!$L$5+$BG1016*'Norm-coeff'!$M$5+$BH1016*'Norm-coeff'!$N$5+$BI1016*'Norm-coeff'!$O$5</f>
        <v>1.0553329241296201</v>
      </c>
      <c r="BS1016" s="54">
        <f>'Norm-coeff'!$C$6+$AX1016*'Norm-coeff'!$D$6+$AY1016*'Norm-coeff'!$E$6+$AZ1016*'Norm-coeff'!$F$6+$BA1016*'Norm-coeff'!$G$6+$BB1016*'Norm-coeff'!$H$6+$BC1016*'Norm-coeff'!$I$6+$BD1016*'Norm-coeff'!$J$6+$BE1016*'Norm-coeff'!$K$6+$BF1016*'Norm-coeff'!$L$6+$BG1016*'Norm-coeff'!$M$6+$BH1016*'Norm-coeff'!$N$6+$BI1016*'Norm-coeff'!$O$6</f>
        <v>-1.48700885495103E-2</v>
      </c>
      <c r="BT1016" s="54">
        <f>'Norm-coeff'!$C$7+$AX1016*'Norm-coeff'!$D$7+$AY1016*'Norm-coeff'!$E$7+$AZ1016*'Norm-coeff'!$F$7+$BA1016*'Norm-coeff'!$G$7+$BB1016*'Norm-coeff'!$H$7+$BC1016*'Norm-coeff'!$I$7+$BD1016*'Norm-coeff'!$J$7+$BE1016*'Norm-coeff'!$K$7+$BF1016*'Norm-coeff'!$L$7+$BG1016*'Norm-coeff'!$M$7+$BH1016*'Norm-coeff'!$N$7+$BI1016*'Norm-coeff'!$O$7</f>
        <v>2.0907583608832998</v>
      </c>
      <c r="BU1016" s="54">
        <f>'Norm-coeff'!$C$8+$AX1016*'Norm-coeff'!$D$8+$AY1016*'Norm-coeff'!$E$8+$AZ1016*'Norm-coeff'!$F$8+$BA1016*'Norm-coeff'!$G$8+$BB1016*'Norm-coeff'!$H$8+$BC1016*'Norm-coeff'!$I$8+$BD1016*'Norm-coeff'!$J$8+$BE1016*'Norm-coeff'!$K$8+$BF1016*'Norm-coeff'!$L$8+$BG1016*'Norm-coeff'!$M$8+$BH1016*'Norm-coeff'!$N$8+$BI1016*'Norm-coeff'!$O$8</f>
        <v>0.65894159836244504</v>
      </c>
      <c r="BV1016" s="54">
        <f>'Norm-coeff'!$C$9+$AX1016*'Norm-coeff'!$D$9+$AY1016*'Norm-coeff'!$E$9+$AZ1016*'Norm-coeff'!$F$9+$BA1016*'Norm-coeff'!$G$9+$BB1016*'Norm-coeff'!$H$9+$BC1016*'Norm-coeff'!$I$9+$BD1016*'Norm-coeff'!$J$9+$BE1016*'Norm-coeff'!$K$9+$BF1016*'Norm-coeff'!$L$9+$BG1016*'Norm-coeff'!$M$9+$BH1016*'Norm-coeff'!$N$9+$BI1016*'Norm-coeff'!$O$9</f>
        <v>1.48961085014701</v>
      </c>
      <c r="BW1016" s="54">
        <f>'Norm-coeff'!$C$10+$AX1016*'Norm-coeff'!$D$10+$AY1016*'Norm-coeff'!$E$10+$AZ1016*'Norm-coeff'!$F$10+$BA1016*'Norm-coeff'!$G$10+$BB1016*'Norm-coeff'!$H$10+$BC1016*'Norm-coeff'!$I$10+$BD1016*'Norm-coeff'!$J$10+$BE1016*'Norm-coeff'!$K$10+$BF1016*'Norm-coeff'!$L$10+$BG1016*'Norm-coeff'!$M$10+$BH1016*'Norm-coeff'!$N$10+$BI1016*'Norm-coeff'!$O$10</f>
        <v>1.42058735749591</v>
      </c>
      <c r="BX1016" s="54">
        <f>'Norm-coeff'!$C$11+$AX1016*'Norm-coeff'!$D$11+$AY1016*'Norm-coeff'!$E$11+$AZ1016*'Norm-coeff'!$F$11+$BA1016*'Norm-coeff'!$G$11+$BB1016*'Norm-coeff'!$H$11+$BC1016*'Norm-coeff'!$I$11+$BD1016*'Norm-coeff'!$J$11+$BE1016*'Norm-coeff'!$K$11+$BF1016*'Norm-coeff'!$L$11+$BG1016*'Norm-coeff'!$M$11+$BH1016*'Norm-coeff'!$N$11+$BI1016*'Norm-coeff'!$O$11</f>
        <v>0.221233014421479</v>
      </c>
      <c r="BY1016" s="54">
        <f>'Norm-coeff'!$C$12+$AX1016*'Norm-coeff'!$D$12+$AY1016*'Norm-coeff'!$E$12+$AZ1016*'Norm-coeff'!$F$12+$BA1016*'Norm-coeff'!$G$12+$BB1016*'Norm-coeff'!$H$12+$BC1016*'Norm-coeff'!$I$12+$BD1016*'Norm-coeff'!$J$12+$BE1016*'Norm-coeff'!$K$12+$BF1016*'Norm-coeff'!$L$12+$BG1016*'Norm-coeff'!$M$12+$BH1016*'Norm-coeff'!$N$12+$BI1016*'Norm-coeff'!$O$12</f>
        <v>0.283527502056037</v>
      </c>
      <c r="BZ1016" s="54">
        <f>'Norm-coeff'!$C$13+$AX1016*'Norm-coeff'!$D$13+$AY1016*'Norm-coeff'!$E$13+$AZ1016*'Norm-coeff'!$F$13+$BA1016*'Norm-coeff'!$G$13+$BB1016*'Norm-coeff'!$H$13+$BC1016*'Norm-coeff'!$I$13+$BD1016*'Norm-coeff'!$J$13+$BE1016*'Norm-coeff'!$K$13+$BF1016*'Norm-coeff'!$L$13+$BG1016*'Norm-coeff'!$M$13+$BH1016*'Norm-coeff'!$N$13+$BI1016*'Norm-coeff'!$O$13</f>
        <v>-4.1864930554451202E-2</v>
      </c>
      <c r="CA1016" s="54">
        <f>'Norm-coeff'!$C$14+$AX1016*'Norm-coeff'!$D$14+$AY1016*'Norm-coeff'!$E$14+$AZ1016*'Norm-coeff'!$F$14+$BA1016*'Norm-coeff'!$G$14+$BB1016*'Norm-coeff'!$H$14+$BC1016*'Norm-coeff'!$I$14+$BD1016*'Norm-coeff'!$J$14+$BE1016*'Norm-coeff'!$K$14+$BF1016*'Norm-coeff'!$L$14+$BG1016*'Norm-coeff'!$M$14+$BH1016*'Norm-coeff'!$N$14+$BI1016*'Norm-coeff'!$O$14</f>
        <v>4.2526983164477103</v>
      </c>
      <c r="CC1016" s="54">
        <f t="shared" si="2783"/>
        <v>0</v>
      </c>
      <c r="CG1016" s="54">
        <f t="shared" si="2784"/>
        <v>0</v>
      </c>
      <c r="CH1016" s="54">
        <f t="shared" si="2767"/>
        <v>0</v>
      </c>
      <c r="CI1016" s="54">
        <f t="shared" si="2785"/>
        <v>0</v>
      </c>
      <c r="CJ1016" s="56">
        <f t="shared" si="2786"/>
        <v>0</v>
      </c>
      <c r="CK1016" s="54">
        <f t="shared" si="2787"/>
        <v>0</v>
      </c>
      <c r="CL1016" s="54">
        <f t="shared" si="2788"/>
        <v>0</v>
      </c>
      <c r="CM1016" s="54">
        <f t="shared" si="2789"/>
        <v>0</v>
      </c>
      <c r="CN1016" s="54">
        <f t="shared" si="2790"/>
        <v>0</v>
      </c>
      <c r="CO1016" s="54">
        <f t="shared" si="2791"/>
        <v>0</v>
      </c>
      <c r="CP1016" s="54">
        <f t="shared" si="2792"/>
        <v>0</v>
      </c>
      <c r="CQ1016" s="54">
        <f t="shared" si="2793"/>
        <v>0</v>
      </c>
      <c r="CR1016" s="54">
        <f t="shared" si="2794"/>
        <v>0</v>
      </c>
      <c r="CS1016" s="54">
        <f t="shared" si="2795"/>
        <v>0</v>
      </c>
      <c r="CU1016" s="54">
        <f t="shared" si="2796"/>
        <v>0</v>
      </c>
      <c r="CV1016" s="54">
        <f t="shared" si="2797"/>
        <v>0</v>
      </c>
      <c r="CW1016" s="54">
        <f t="shared" si="2798"/>
        <v>0</v>
      </c>
      <c r="CX1016" s="54">
        <f t="shared" si="2799"/>
        <v>0</v>
      </c>
      <c r="CZ1016" s="54">
        <f t="shared" si="2800"/>
        <v>0</v>
      </c>
      <c r="DA1016" s="54">
        <f t="shared" si="2801"/>
        <v>0</v>
      </c>
      <c r="DB1016" s="54">
        <f t="shared" si="2802"/>
        <v>0</v>
      </c>
      <c r="DC1016" s="54">
        <f t="shared" si="2803"/>
        <v>0</v>
      </c>
      <c r="DD1016" s="54">
        <f t="shared" si="2804"/>
        <v>0</v>
      </c>
      <c r="DE1016" s="54">
        <f t="shared" si="2805"/>
        <v>0</v>
      </c>
      <c r="DF1016" s="54">
        <f t="shared" si="2806"/>
        <v>0</v>
      </c>
      <c r="DG1016" s="54">
        <f t="shared" si="2807"/>
        <v>2</v>
      </c>
      <c r="DH1016" s="71">
        <f t="shared" si="2808"/>
        <v>0</v>
      </c>
      <c r="DI1016" s="71">
        <f t="shared" si="2809"/>
        <v>0</v>
      </c>
      <c r="DJ1016" s="54">
        <f t="shared" si="2810"/>
        <v>0</v>
      </c>
      <c r="DK1016" s="54">
        <f t="shared" si="2811"/>
        <v>2</v>
      </c>
      <c r="DL1016" s="4">
        <f t="shared" si="2741"/>
        <v>0</v>
      </c>
      <c r="DM1016" s="3">
        <f t="shared" si="2812"/>
        <v>0</v>
      </c>
      <c r="DN1016" s="3">
        <f t="shared" si="2813"/>
        <v>0</v>
      </c>
      <c r="DO1016" s="4" t="e">
        <f t="shared" si="2814"/>
        <v>#DIV/0!</v>
      </c>
      <c r="DP1016" s="57"/>
      <c r="DQ1016" s="57"/>
      <c r="DR1016" s="56">
        <f t="shared" si="2742"/>
        <v>2</v>
      </c>
      <c r="DS1016" s="56">
        <f t="shared" si="2743"/>
        <v>0</v>
      </c>
      <c r="DT1016" s="38">
        <f t="shared" si="2744"/>
        <v>0</v>
      </c>
      <c r="DU1016" s="38">
        <f t="shared" si="2815"/>
        <v>2</v>
      </c>
      <c r="DV1016" s="38">
        <f t="shared" si="2745"/>
        <v>0</v>
      </c>
      <c r="DW1016" s="39">
        <f t="shared" si="2746"/>
        <v>0</v>
      </c>
      <c r="DX1016" s="39">
        <f t="shared" si="2747"/>
        <v>0</v>
      </c>
      <c r="DY1016" s="39">
        <f t="shared" si="2748"/>
        <v>0</v>
      </c>
      <c r="DZ1016" s="39">
        <f t="shared" si="2749"/>
        <v>0</v>
      </c>
      <c r="EA1016" s="39">
        <f t="shared" si="2750"/>
        <v>0</v>
      </c>
      <c r="EB1016" s="37" t="e">
        <f t="shared" si="2816"/>
        <v>#DIV/0!</v>
      </c>
      <c r="EC1016" s="37" t="e">
        <f t="shared" si="2817"/>
        <v>#DIV/0!</v>
      </c>
      <c r="ED1016" s="37" t="e">
        <f t="shared" si="2818"/>
        <v>#DIV/0!</v>
      </c>
      <c r="EE1016" s="37" t="e">
        <f t="shared" si="2819"/>
        <v>#DIV/0!</v>
      </c>
      <c r="EF1016" s="39" t="e">
        <f t="shared" si="2820"/>
        <v>#DIV/0!</v>
      </c>
      <c r="EG1016" s="37" t="e">
        <f t="shared" si="2821"/>
        <v>#DIV/0!</v>
      </c>
      <c r="EH1016" s="37" t="e">
        <f t="shared" si="2822"/>
        <v>#DIV/0!</v>
      </c>
      <c r="EI1016" s="11" t="b">
        <f t="shared" si="2823"/>
        <v>1</v>
      </c>
      <c r="EJ1016" s="11" t="b">
        <f t="shared" si="2824"/>
        <v>0</v>
      </c>
      <c r="EK1016" s="39" t="e">
        <f t="shared" si="2825"/>
        <v>#DIV/0!</v>
      </c>
      <c r="EL1016" s="39" t="e">
        <f t="shared" si="2826"/>
        <v>#DIV/0!</v>
      </c>
      <c r="EM1016" s="39" t="e">
        <f t="shared" si="2827"/>
        <v>#DIV/0!</v>
      </c>
      <c r="EN1016" s="39" t="e">
        <f t="shared" si="2828"/>
        <v>#DIV/0!</v>
      </c>
      <c r="EO1016" s="39" t="e">
        <f t="shared" si="2829"/>
        <v>#DIV/0!</v>
      </c>
      <c r="EP1016" s="39" t="e">
        <f t="shared" si="2830"/>
        <v>#DIV/0!</v>
      </c>
      <c r="EQ1016" s="39" t="e">
        <f t="shared" si="2831"/>
        <v>#DIV/0!</v>
      </c>
      <c r="ER1016" s="39" t="e">
        <f t="shared" si="2832"/>
        <v>#DIV/0!</v>
      </c>
      <c r="ES1016" s="58" t="str">
        <f t="shared" si="2833"/>
        <v>(OH,F,Cl)-dominate amphibole</v>
      </c>
      <c r="ET1016" s="58" t="e">
        <f t="shared" si="2834"/>
        <v>#N/A</v>
      </c>
      <c r="EU1016" s="56">
        <f t="shared" si="2751"/>
        <v>0</v>
      </c>
      <c r="EV1016" s="56">
        <f t="shared" si="2752"/>
        <v>0</v>
      </c>
      <c r="EW1016" s="56">
        <f t="shared" si="2753"/>
        <v>0</v>
      </c>
      <c r="EX1016" s="56">
        <f t="shared" si="2754"/>
        <v>0</v>
      </c>
      <c r="EY1016" s="56">
        <f t="shared" si="2755"/>
        <v>0</v>
      </c>
      <c r="EZ1016" s="56">
        <f t="shared" si="2756"/>
        <v>0</v>
      </c>
      <c r="FA1016" s="39">
        <f t="shared" si="2757"/>
        <v>0</v>
      </c>
      <c r="FB1016" s="39">
        <f t="shared" si="2758"/>
        <v>0</v>
      </c>
      <c r="FC1016" s="54">
        <f t="shared" si="2759"/>
        <v>0</v>
      </c>
      <c r="FD1016" s="54">
        <f t="shared" si="2760"/>
        <v>0</v>
      </c>
      <c r="FE1016" s="39">
        <f t="shared" si="2761"/>
        <v>0</v>
      </c>
      <c r="FF1016" s="54">
        <f t="shared" si="2762"/>
        <v>0</v>
      </c>
      <c r="FG1016" s="39">
        <f t="shared" si="2763"/>
        <v>0</v>
      </c>
      <c r="FH1016" s="39">
        <f t="shared" si="2835"/>
        <v>0</v>
      </c>
      <c r="FI1016" s="39">
        <f t="shared" si="2836"/>
        <v>0</v>
      </c>
      <c r="FJ1016" s="39">
        <f t="shared" si="2837"/>
        <v>0</v>
      </c>
      <c r="FK1016" s="39" t="e">
        <f t="shared" si="2838"/>
        <v>#DIV/0!</v>
      </c>
      <c r="FL1016" s="39" t="e">
        <f t="shared" si="2839"/>
        <v>#DIV/0!</v>
      </c>
      <c r="FM1016" s="39" t="e">
        <f t="shared" si="2840"/>
        <v>#DIV/0!</v>
      </c>
      <c r="FN1016" s="39">
        <f t="shared" si="2841"/>
        <v>1</v>
      </c>
      <c r="FO1016" s="39">
        <f t="shared" si="2764"/>
        <v>0</v>
      </c>
      <c r="FP1016" s="39">
        <f t="shared" si="2765"/>
        <v>0</v>
      </c>
      <c r="FQ1016" s="39">
        <f t="shared" si="2766"/>
        <v>0</v>
      </c>
      <c r="FR1016" s="39">
        <f t="shared" si="2842"/>
        <v>0</v>
      </c>
      <c r="FS1016" s="39">
        <f t="shared" si="2843"/>
        <v>0</v>
      </c>
      <c r="FU1016" s="39" t="e">
        <f t="shared" si="2844"/>
        <v>#DIV/0!</v>
      </c>
      <c r="FV1016" s="39" t="e">
        <f t="shared" si="2845"/>
        <v>#DIV/0!</v>
      </c>
      <c r="FW1016" s="39" t="e">
        <f t="shared" si="2846"/>
        <v>#DIV/0!</v>
      </c>
      <c r="FY1016" s="39" t="e">
        <f t="shared" si="2847"/>
        <v>#DIV/0!</v>
      </c>
      <c r="FZ1016" s="39" t="e">
        <f t="shared" si="2848"/>
        <v>#DIV/0!</v>
      </c>
      <c r="GA1016" s="39" t="e">
        <f t="shared" si="2849"/>
        <v>#DIV/0!</v>
      </c>
      <c r="GB1016" s="39" t="e">
        <f t="shared" si="2850"/>
        <v>#DIV/0!</v>
      </c>
      <c r="GC1016" s="39" t="e">
        <f t="shared" si="2851"/>
        <v>#DIV/0!</v>
      </c>
      <c r="GD1016" s="39" t="e">
        <f t="shared" si="2852"/>
        <v>#DIV/0!</v>
      </c>
      <c r="GE1016" s="39" t="e">
        <f t="shared" si="2853"/>
        <v>#DIV/0!</v>
      </c>
      <c r="GF1016" s="39" t="e">
        <f t="shared" si="2854"/>
        <v>#DIV/0!</v>
      </c>
      <c r="GG1016" s="39" t="e">
        <f t="shared" si="2855"/>
        <v>#DIV/0!</v>
      </c>
      <c r="GH1016" s="39" t="e">
        <f t="shared" si="2856"/>
        <v>#DIV/0!</v>
      </c>
      <c r="GI1016" s="39"/>
      <c r="GJ1016" s="39" t="e">
        <f t="shared" si="2857"/>
        <v>#DIV/0!</v>
      </c>
      <c r="GK1016" s="39" t="e">
        <f t="shared" si="2858"/>
        <v>#DIV/0!</v>
      </c>
      <c r="GL1016" s="39" t="e">
        <f t="shared" si="2859"/>
        <v>#DIV/0!</v>
      </c>
      <c r="GM1016" s="39" t="e">
        <f t="shared" si="2860"/>
        <v>#DIV/0!</v>
      </c>
      <c r="GN1016" s="39" t="e">
        <f t="shared" si="2861"/>
        <v>#DIV/0!</v>
      </c>
      <c r="GO1016" s="57"/>
      <c r="GP1016" s="57" t="e">
        <f t="shared" si="2862"/>
        <v>#DIV/0!</v>
      </c>
      <c r="GQ1016" s="59" t="e">
        <f t="shared" si="2863"/>
        <v>#DIV/0!</v>
      </c>
      <c r="GR1016" s="41" t="e">
        <f t="shared" si="2864"/>
        <v>#DIV/0!</v>
      </c>
      <c r="GS1016" s="57" t="e">
        <f t="shared" si="2865"/>
        <v>#DIV/0!</v>
      </c>
      <c r="GT1016" s="57" t="e">
        <f t="shared" si="2866"/>
        <v>#DIV/0!</v>
      </c>
      <c r="GU1016" s="57" t="e">
        <f t="shared" si="2867"/>
        <v>#DIV/0!</v>
      </c>
      <c r="GV1016" s="57"/>
      <c r="GW1016" s="42" t="e">
        <f t="shared" si="2868"/>
        <v>#DIV/0!</v>
      </c>
      <c r="GX1016" s="42" t="e">
        <f t="shared" si="2869"/>
        <v>#DIV/0!</v>
      </c>
      <c r="GY1016" s="42" t="e">
        <f t="shared" si="2870"/>
        <v>#DIV/0!</v>
      </c>
      <c r="GZ1016" s="57"/>
      <c r="HA1016" s="2" t="e">
        <f t="shared" si="2871"/>
        <v>#DIV/0!</v>
      </c>
      <c r="HB1016" s="2" t="e">
        <f t="shared" si="2872"/>
        <v>#DIV/0!</v>
      </c>
      <c r="HC1016" s="2" t="e">
        <f t="shared" si="2873"/>
        <v>#DIV/0!</v>
      </c>
      <c r="HD1016" s="2" t="e">
        <f t="shared" si="2874"/>
        <v>#DIV/0!</v>
      </c>
      <c r="HE1016" s="2" t="e">
        <f t="shared" si="2875"/>
        <v>#DIV/0!</v>
      </c>
      <c r="HF1016" s="2" t="e">
        <f t="shared" si="2876"/>
        <v>#DIV/0!</v>
      </c>
      <c r="HG1016" s="2" t="e">
        <f t="shared" si="2877"/>
        <v>#DIV/0!</v>
      </c>
      <c r="HH1016" s="2" t="e">
        <f t="shared" si="2878"/>
        <v>#DIV/0!</v>
      </c>
      <c r="HI1016" s="2" t="e">
        <f t="shared" si="2879"/>
        <v>#DIV/0!</v>
      </c>
      <c r="HJ1016" s="11" t="e">
        <f t="shared" si="2880"/>
        <v>#DIV/0!</v>
      </c>
      <c r="HK1016" s="60" t="e">
        <f t="shared" si="2881"/>
        <v>#DIV/0!</v>
      </c>
      <c r="HL1016" s="57"/>
      <c r="HM1016" s="57" t="e">
        <f t="shared" si="2882"/>
        <v>#DIV/0!</v>
      </c>
      <c r="HN1016" s="57" t="e">
        <f t="shared" si="2883"/>
        <v>#DIV/0!</v>
      </c>
      <c r="HO1016" s="57" t="e">
        <f t="shared" si="2884"/>
        <v>#DIV/0!</v>
      </c>
      <c r="HP1016" s="57" t="e">
        <f t="shared" si="2885"/>
        <v>#DIV/0!</v>
      </c>
      <c r="HQ1016" s="57" t="e">
        <f t="shared" si="2886"/>
        <v>#DIV/0!</v>
      </c>
      <c r="HR1016" s="57"/>
      <c r="HS1016" s="57" t="e">
        <f t="shared" si="2887"/>
        <v>#DIV/0!</v>
      </c>
      <c r="HT1016" s="57" t="e">
        <f t="shared" si="2888"/>
        <v>#DIV/0!</v>
      </c>
      <c r="HU1016" s="57" t="e">
        <f t="shared" si="2889"/>
        <v>#DIV/0!</v>
      </c>
      <c r="HV1016" s="57" t="e">
        <f t="shared" si="2890"/>
        <v>#DIV/0!</v>
      </c>
      <c r="HW1016" s="57" t="e">
        <f t="shared" si="2891"/>
        <v>#DIV/0!</v>
      </c>
      <c r="HX1016" s="57"/>
      <c r="HY1016" s="57" t="e">
        <f t="shared" si="2892"/>
        <v>#DIV/0!</v>
      </c>
      <c r="HZ1016" s="57" t="e">
        <f t="shared" si="2893"/>
        <v>#DIV/0!</v>
      </c>
      <c r="IA1016" s="57"/>
      <c r="IB1016" s="61">
        <f t="shared" si="2894"/>
        <v>0</v>
      </c>
      <c r="IC1016" s="57" t="str">
        <f t="shared" si="2895"/>
        <v/>
      </c>
      <c r="ID1016" s="42"/>
      <c r="IE1016" s="2" t="str">
        <f t="shared" si="2896"/>
        <v/>
      </c>
      <c r="IF1016" s="60" t="e">
        <f t="shared" si="2897"/>
        <v>#DIV/0!</v>
      </c>
      <c r="IG1016" s="60" t="str">
        <f t="shared" si="2898"/>
        <v/>
      </c>
      <c r="IH1016" s="60" t="str">
        <f t="shared" si="2899"/>
        <v>zinco-</v>
      </c>
      <c r="II1016" s="60" t="str">
        <f t="shared" si="2900"/>
        <v>mangano-</v>
      </c>
      <c r="IJ1016" s="60" t="e">
        <f t="shared" si="2901"/>
        <v>#DIV/0!</v>
      </c>
      <c r="IK1016" s="60" t="e">
        <f t="shared" si="2902"/>
        <v>#DIV/0!</v>
      </c>
      <c r="IL1016" s="60" t="e">
        <f t="shared" si="2903"/>
        <v>#DIV/0!</v>
      </c>
      <c r="IM1016" s="60" t="e">
        <f t="shared" si="2904"/>
        <v>#DIV/0!</v>
      </c>
      <c r="IN1016" s="60" t="str">
        <f t="shared" si="2905"/>
        <v/>
      </c>
      <c r="IO1016" s="60" t="str">
        <f t="shared" si="2906"/>
        <v/>
      </c>
      <c r="IP1016" s="57"/>
      <c r="IQ1016" s="57" t="str">
        <f t="shared" si="2907"/>
        <v>ERROR!!</v>
      </c>
    </row>
    <row r="1017" spans="24:251">
      <c r="X1017" s="29">
        <f t="shared" si="2908"/>
        <v>0</v>
      </c>
      <c r="Y1017" s="29">
        <f t="shared" si="2909"/>
        <v>0</v>
      </c>
      <c r="Z1017" s="29" t="e">
        <f t="shared" si="2910"/>
        <v>#DIV/0!</v>
      </c>
      <c r="AA1017" s="29" t="e">
        <f t="shared" si="2911"/>
        <v>#DIV/0!</v>
      </c>
      <c r="AB1017" s="29" t="e">
        <f t="shared" si="2912"/>
        <v>#DIV/0!</v>
      </c>
      <c r="AC1017" s="29" t="e">
        <f t="shared" si="2913"/>
        <v>#DIV/0!</v>
      </c>
      <c r="AF1017" s="23">
        <v>60.084299999999999</v>
      </c>
      <c r="AG1017" s="23">
        <v>79.878799999999998</v>
      </c>
      <c r="AH1017" s="23">
        <v>101.96120000000001</v>
      </c>
      <c r="AI1017" s="23">
        <v>151.99039999999999</v>
      </c>
      <c r="AJ1017" s="23">
        <v>159.69</v>
      </c>
      <c r="AK1017" s="23">
        <v>71.846400000000003</v>
      </c>
      <c r="AL1017" s="23">
        <v>70.9375</v>
      </c>
      <c r="AM1017" s="23">
        <v>40.304400000000001</v>
      </c>
      <c r="AN1017" s="23">
        <v>56.077399999999997</v>
      </c>
      <c r="AO1017" s="23">
        <v>61.978999999999999</v>
      </c>
      <c r="AP1017" s="23">
        <v>94.195999999999998</v>
      </c>
      <c r="AQ1017" s="23">
        <v>18.998000000000001</v>
      </c>
      <c r="AR1017" s="23">
        <v>35.450000000000003</v>
      </c>
      <c r="AS1017" s="23">
        <v>29.88</v>
      </c>
      <c r="AT1017" s="23">
        <v>74.691999999999993</v>
      </c>
      <c r="AU1017" s="23">
        <v>81.39</v>
      </c>
      <c r="AX1017" s="54">
        <f t="shared" si="2768"/>
        <v>0</v>
      </c>
      <c r="AY1017" s="54">
        <f t="shared" si="2769"/>
        <v>0</v>
      </c>
      <c r="AZ1017" s="54">
        <f t="shared" si="2770"/>
        <v>0</v>
      </c>
      <c r="BA1017" s="54">
        <f t="shared" si="2771"/>
        <v>0</v>
      </c>
      <c r="BB1017" s="54">
        <f t="shared" si="2772"/>
        <v>0</v>
      </c>
      <c r="BC1017" s="54">
        <f t="shared" si="2773"/>
        <v>0</v>
      </c>
      <c r="BD1017" s="54">
        <f t="shared" si="2774"/>
        <v>0</v>
      </c>
      <c r="BE1017" s="54">
        <f t="shared" si="2775"/>
        <v>0</v>
      </c>
      <c r="BF1017" s="54">
        <f t="shared" si="2776"/>
        <v>0</v>
      </c>
      <c r="BG1017" s="54">
        <f t="shared" si="2777"/>
        <v>0</v>
      </c>
      <c r="BH1017" s="54">
        <f t="shared" si="2778"/>
        <v>0</v>
      </c>
      <c r="BI1017" s="54">
        <f t="shared" si="2779"/>
        <v>0</v>
      </c>
      <c r="BJ1017" s="54">
        <f t="shared" si="2780"/>
        <v>0</v>
      </c>
      <c r="BK1017" s="54">
        <f t="shared" si="2781"/>
        <v>0</v>
      </c>
      <c r="BL1017" s="54">
        <f t="shared" si="2782"/>
        <v>0</v>
      </c>
      <c r="BM1017" s="42"/>
      <c r="BO1017" s="54">
        <f>'Norm-coeff'!$C$2+$AX1017*'Norm-coeff'!$D$2+$AY1017*'Norm-coeff'!$E$2+$AZ1017*'Norm-coeff'!$F$2+$BA1017*'Norm-coeff'!$G$2+$BB1017*'Norm-coeff'!$H$2+$BC1017*'Norm-coeff'!$I$2+$BD1017*'Norm-coeff'!$J$2+$BE1017*'Norm-coeff'!$K$2+$BF1017*'Norm-coeff'!$L$2+$BG1017*'Norm-coeff'!$M$2+$BH1017*'Norm-coeff'!$N$2+$BI1017*'Norm-coeff'!$O$2</f>
        <v>5.4045421474420303</v>
      </c>
      <c r="BP1017" s="54">
        <f>'Norm-coeff'!$C$3+$AX1017*'Norm-coeff'!$D$3+$AY1017*'Norm-coeff'!$E$3+$AZ1017*'Norm-coeff'!$F$3+$BA1017*'Norm-coeff'!$G$3+$BB1017*'Norm-coeff'!$H$3+$BC1017*'Norm-coeff'!$I$3+$BD1017*'Norm-coeff'!$J$3+$BE1017*'Norm-coeff'!$K$3+$BF1017*'Norm-coeff'!$L$3+$BG1017*'Norm-coeff'!$M$3+$BH1017*'Norm-coeff'!$N$3+$BI1017*'Norm-coeff'!$O$3</f>
        <v>3.15319116612705</v>
      </c>
      <c r="BQ1017" s="54">
        <f>'Norm-coeff'!$C$4+$AX1017*'Norm-coeff'!$D$4+$AY1017*'Norm-coeff'!$E$4+$AZ1017*'Norm-coeff'!$F$4+$BA1017*'Norm-coeff'!$G$4+$BB1017*'Norm-coeff'!$H$4+$BC1017*'Norm-coeff'!$I$4+$BD1017*'Norm-coeff'!$J$4+$BE1017*'Norm-coeff'!$K$4+$BF1017*'Norm-coeff'!$L$4+$BG1017*'Norm-coeff'!$M$4+$BH1017*'Norm-coeff'!$N$4+$BI1017*'Norm-coeff'!$O$4</f>
        <v>1.42115649462768</v>
      </c>
      <c r="BR1017" s="54">
        <f>'Norm-coeff'!$C$5+$AX1017*'Norm-coeff'!$D$5+$AY1017*'Norm-coeff'!$E$5+$AZ1017*'Norm-coeff'!$F$5+$BA1017*'Norm-coeff'!$G$5+$BB1017*'Norm-coeff'!$H$5+$BC1017*'Norm-coeff'!$I$5+$BD1017*'Norm-coeff'!$J$5+$BE1017*'Norm-coeff'!$K$5+$BF1017*'Norm-coeff'!$L$5+$BG1017*'Norm-coeff'!$M$5+$BH1017*'Norm-coeff'!$N$5+$BI1017*'Norm-coeff'!$O$5</f>
        <v>1.0553329241296201</v>
      </c>
      <c r="BS1017" s="54">
        <f>'Norm-coeff'!$C$6+$AX1017*'Norm-coeff'!$D$6+$AY1017*'Norm-coeff'!$E$6+$AZ1017*'Norm-coeff'!$F$6+$BA1017*'Norm-coeff'!$G$6+$BB1017*'Norm-coeff'!$H$6+$BC1017*'Norm-coeff'!$I$6+$BD1017*'Norm-coeff'!$J$6+$BE1017*'Norm-coeff'!$K$6+$BF1017*'Norm-coeff'!$L$6+$BG1017*'Norm-coeff'!$M$6+$BH1017*'Norm-coeff'!$N$6+$BI1017*'Norm-coeff'!$O$6</f>
        <v>-1.48700885495103E-2</v>
      </c>
      <c r="BT1017" s="54">
        <f>'Norm-coeff'!$C$7+$AX1017*'Norm-coeff'!$D$7+$AY1017*'Norm-coeff'!$E$7+$AZ1017*'Norm-coeff'!$F$7+$BA1017*'Norm-coeff'!$G$7+$BB1017*'Norm-coeff'!$H$7+$BC1017*'Norm-coeff'!$I$7+$BD1017*'Norm-coeff'!$J$7+$BE1017*'Norm-coeff'!$K$7+$BF1017*'Norm-coeff'!$L$7+$BG1017*'Norm-coeff'!$M$7+$BH1017*'Norm-coeff'!$N$7+$BI1017*'Norm-coeff'!$O$7</f>
        <v>2.0907583608832998</v>
      </c>
      <c r="BU1017" s="54">
        <f>'Norm-coeff'!$C$8+$AX1017*'Norm-coeff'!$D$8+$AY1017*'Norm-coeff'!$E$8+$AZ1017*'Norm-coeff'!$F$8+$BA1017*'Norm-coeff'!$G$8+$BB1017*'Norm-coeff'!$H$8+$BC1017*'Norm-coeff'!$I$8+$BD1017*'Norm-coeff'!$J$8+$BE1017*'Norm-coeff'!$K$8+$BF1017*'Norm-coeff'!$L$8+$BG1017*'Norm-coeff'!$M$8+$BH1017*'Norm-coeff'!$N$8+$BI1017*'Norm-coeff'!$O$8</f>
        <v>0.65894159836244504</v>
      </c>
      <c r="BV1017" s="54">
        <f>'Norm-coeff'!$C$9+$AX1017*'Norm-coeff'!$D$9+$AY1017*'Norm-coeff'!$E$9+$AZ1017*'Norm-coeff'!$F$9+$BA1017*'Norm-coeff'!$G$9+$BB1017*'Norm-coeff'!$H$9+$BC1017*'Norm-coeff'!$I$9+$BD1017*'Norm-coeff'!$J$9+$BE1017*'Norm-coeff'!$K$9+$BF1017*'Norm-coeff'!$L$9+$BG1017*'Norm-coeff'!$M$9+$BH1017*'Norm-coeff'!$N$9+$BI1017*'Norm-coeff'!$O$9</f>
        <v>1.48961085014701</v>
      </c>
      <c r="BW1017" s="54">
        <f>'Norm-coeff'!$C$10+$AX1017*'Norm-coeff'!$D$10+$AY1017*'Norm-coeff'!$E$10+$AZ1017*'Norm-coeff'!$F$10+$BA1017*'Norm-coeff'!$G$10+$BB1017*'Norm-coeff'!$H$10+$BC1017*'Norm-coeff'!$I$10+$BD1017*'Norm-coeff'!$J$10+$BE1017*'Norm-coeff'!$K$10+$BF1017*'Norm-coeff'!$L$10+$BG1017*'Norm-coeff'!$M$10+$BH1017*'Norm-coeff'!$N$10+$BI1017*'Norm-coeff'!$O$10</f>
        <v>1.42058735749591</v>
      </c>
      <c r="BX1017" s="54">
        <f>'Norm-coeff'!$C$11+$AX1017*'Norm-coeff'!$D$11+$AY1017*'Norm-coeff'!$E$11+$AZ1017*'Norm-coeff'!$F$11+$BA1017*'Norm-coeff'!$G$11+$BB1017*'Norm-coeff'!$H$11+$BC1017*'Norm-coeff'!$I$11+$BD1017*'Norm-coeff'!$J$11+$BE1017*'Norm-coeff'!$K$11+$BF1017*'Norm-coeff'!$L$11+$BG1017*'Norm-coeff'!$M$11+$BH1017*'Norm-coeff'!$N$11+$BI1017*'Norm-coeff'!$O$11</f>
        <v>0.221233014421479</v>
      </c>
      <c r="BY1017" s="54">
        <f>'Norm-coeff'!$C$12+$AX1017*'Norm-coeff'!$D$12+$AY1017*'Norm-coeff'!$E$12+$AZ1017*'Norm-coeff'!$F$12+$BA1017*'Norm-coeff'!$G$12+$BB1017*'Norm-coeff'!$H$12+$BC1017*'Norm-coeff'!$I$12+$BD1017*'Norm-coeff'!$J$12+$BE1017*'Norm-coeff'!$K$12+$BF1017*'Norm-coeff'!$L$12+$BG1017*'Norm-coeff'!$M$12+$BH1017*'Norm-coeff'!$N$12+$BI1017*'Norm-coeff'!$O$12</f>
        <v>0.283527502056037</v>
      </c>
      <c r="BZ1017" s="54">
        <f>'Norm-coeff'!$C$13+$AX1017*'Norm-coeff'!$D$13+$AY1017*'Norm-coeff'!$E$13+$AZ1017*'Norm-coeff'!$F$13+$BA1017*'Norm-coeff'!$G$13+$BB1017*'Norm-coeff'!$H$13+$BC1017*'Norm-coeff'!$I$13+$BD1017*'Norm-coeff'!$J$13+$BE1017*'Norm-coeff'!$K$13+$BF1017*'Norm-coeff'!$L$13+$BG1017*'Norm-coeff'!$M$13+$BH1017*'Norm-coeff'!$N$13+$BI1017*'Norm-coeff'!$O$13</f>
        <v>-4.1864930554451202E-2</v>
      </c>
      <c r="CA1017" s="54">
        <f>'Norm-coeff'!$C$14+$AX1017*'Norm-coeff'!$D$14+$AY1017*'Norm-coeff'!$E$14+$AZ1017*'Norm-coeff'!$F$14+$BA1017*'Norm-coeff'!$G$14+$BB1017*'Norm-coeff'!$H$14+$BC1017*'Norm-coeff'!$I$14+$BD1017*'Norm-coeff'!$J$14+$BE1017*'Norm-coeff'!$K$14+$BF1017*'Norm-coeff'!$L$14+$BG1017*'Norm-coeff'!$M$14+$BH1017*'Norm-coeff'!$N$14+$BI1017*'Norm-coeff'!$O$14</f>
        <v>4.2526983164477103</v>
      </c>
      <c r="CC1017" s="54">
        <f t="shared" si="2783"/>
        <v>0</v>
      </c>
      <c r="CG1017" s="54">
        <f t="shared" si="2784"/>
        <v>0</v>
      </c>
      <c r="CH1017" s="54">
        <f t="shared" si="2767"/>
        <v>0</v>
      </c>
      <c r="CI1017" s="54">
        <f t="shared" si="2785"/>
        <v>0</v>
      </c>
      <c r="CJ1017" s="56">
        <f t="shared" si="2786"/>
        <v>0</v>
      </c>
      <c r="CK1017" s="54">
        <f t="shared" si="2787"/>
        <v>0</v>
      </c>
      <c r="CL1017" s="54">
        <f t="shared" si="2788"/>
        <v>0</v>
      </c>
      <c r="CM1017" s="54">
        <f t="shared" si="2789"/>
        <v>0</v>
      </c>
      <c r="CN1017" s="54">
        <f t="shared" si="2790"/>
        <v>0</v>
      </c>
      <c r="CO1017" s="54">
        <f t="shared" si="2791"/>
        <v>0</v>
      </c>
      <c r="CP1017" s="54">
        <f t="shared" si="2792"/>
        <v>0</v>
      </c>
      <c r="CQ1017" s="54">
        <f t="shared" si="2793"/>
        <v>0</v>
      </c>
      <c r="CR1017" s="54">
        <f t="shared" si="2794"/>
        <v>0</v>
      </c>
      <c r="CS1017" s="54">
        <f t="shared" si="2795"/>
        <v>0</v>
      </c>
      <c r="CU1017" s="54">
        <f t="shared" si="2796"/>
        <v>0</v>
      </c>
      <c r="CV1017" s="54">
        <f t="shared" si="2797"/>
        <v>0</v>
      </c>
      <c r="CW1017" s="54">
        <f t="shared" si="2798"/>
        <v>0</v>
      </c>
      <c r="CX1017" s="54">
        <f t="shared" si="2799"/>
        <v>0</v>
      </c>
      <c r="CZ1017" s="54">
        <f t="shared" si="2800"/>
        <v>0</v>
      </c>
      <c r="DA1017" s="54">
        <f t="shared" si="2801"/>
        <v>0</v>
      </c>
      <c r="DB1017" s="54">
        <f t="shared" si="2802"/>
        <v>0</v>
      </c>
      <c r="DC1017" s="54">
        <f t="shared" si="2803"/>
        <v>0</v>
      </c>
      <c r="DD1017" s="54">
        <f t="shared" si="2804"/>
        <v>0</v>
      </c>
      <c r="DE1017" s="54">
        <f t="shared" si="2805"/>
        <v>0</v>
      </c>
      <c r="DF1017" s="54">
        <f t="shared" si="2806"/>
        <v>0</v>
      </c>
      <c r="DG1017" s="54">
        <f t="shared" si="2807"/>
        <v>2</v>
      </c>
      <c r="DH1017" s="71">
        <f t="shared" si="2808"/>
        <v>0</v>
      </c>
      <c r="DI1017" s="71">
        <f t="shared" si="2809"/>
        <v>0</v>
      </c>
      <c r="DJ1017" s="54">
        <f t="shared" si="2810"/>
        <v>0</v>
      </c>
      <c r="DK1017" s="54">
        <f t="shared" si="2811"/>
        <v>2</v>
      </c>
      <c r="DL1017" s="4">
        <f t="shared" si="2741"/>
        <v>0</v>
      </c>
      <c r="DM1017" s="3">
        <f t="shared" si="2812"/>
        <v>0</v>
      </c>
      <c r="DN1017" s="3">
        <f t="shared" si="2813"/>
        <v>0</v>
      </c>
      <c r="DO1017" s="4" t="e">
        <f t="shared" si="2814"/>
        <v>#DIV/0!</v>
      </c>
      <c r="DP1017" s="57"/>
      <c r="DQ1017" s="57"/>
      <c r="DR1017" s="56">
        <f t="shared" si="2742"/>
        <v>2</v>
      </c>
      <c r="DS1017" s="56">
        <f t="shared" si="2743"/>
        <v>0</v>
      </c>
      <c r="DT1017" s="38">
        <f t="shared" si="2744"/>
        <v>0</v>
      </c>
      <c r="DU1017" s="38">
        <f t="shared" si="2815"/>
        <v>2</v>
      </c>
      <c r="DV1017" s="38">
        <f t="shared" si="2745"/>
        <v>0</v>
      </c>
      <c r="DW1017" s="39">
        <f t="shared" si="2746"/>
        <v>0</v>
      </c>
      <c r="DX1017" s="39">
        <f t="shared" si="2747"/>
        <v>0</v>
      </c>
      <c r="DY1017" s="39">
        <f t="shared" si="2748"/>
        <v>0</v>
      </c>
      <c r="DZ1017" s="39">
        <f t="shared" si="2749"/>
        <v>0</v>
      </c>
      <c r="EA1017" s="39">
        <f t="shared" si="2750"/>
        <v>0</v>
      </c>
      <c r="EB1017" s="37" t="e">
        <f t="shared" si="2816"/>
        <v>#DIV/0!</v>
      </c>
      <c r="EC1017" s="37" t="e">
        <f t="shared" si="2817"/>
        <v>#DIV/0!</v>
      </c>
      <c r="ED1017" s="37" t="e">
        <f t="shared" si="2818"/>
        <v>#DIV/0!</v>
      </c>
      <c r="EE1017" s="37" t="e">
        <f t="shared" si="2819"/>
        <v>#DIV/0!</v>
      </c>
      <c r="EF1017" s="39" t="e">
        <f t="shared" si="2820"/>
        <v>#DIV/0!</v>
      </c>
      <c r="EG1017" s="37" t="e">
        <f t="shared" si="2821"/>
        <v>#DIV/0!</v>
      </c>
      <c r="EH1017" s="37" t="e">
        <f t="shared" si="2822"/>
        <v>#DIV/0!</v>
      </c>
      <c r="EI1017" s="11" t="b">
        <f t="shared" si="2823"/>
        <v>1</v>
      </c>
      <c r="EJ1017" s="11" t="b">
        <f t="shared" si="2824"/>
        <v>0</v>
      </c>
      <c r="EK1017" s="39" t="e">
        <f t="shared" si="2825"/>
        <v>#DIV/0!</v>
      </c>
      <c r="EL1017" s="39" t="e">
        <f t="shared" si="2826"/>
        <v>#DIV/0!</v>
      </c>
      <c r="EM1017" s="39" t="e">
        <f t="shared" si="2827"/>
        <v>#DIV/0!</v>
      </c>
      <c r="EN1017" s="39" t="e">
        <f t="shared" si="2828"/>
        <v>#DIV/0!</v>
      </c>
      <c r="EO1017" s="39" t="e">
        <f t="shared" si="2829"/>
        <v>#DIV/0!</v>
      </c>
      <c r="EP1017" s="39" t="e">
        <f t="shared" si="2830"/>
        <v>#DIV/0!</v>
      </c>
      <c r="EQ1017" s="39" t="e">
        <f t="shared" si="2831"/>
        <v>#DIV/0!</v>
      </c>
      <c r="ER1017" s="39" t="e">
        <f t="shared" si="2832"/>
        <v>#DIV/0!</v>
      </c>
      <c r="ES1017" s="58" t="str">
        <f t="shared" si="2833"/>
        <v>(OH,F,Cl)-dominate amphibole</v>
      </c>
      <c r="ET1017" s="58" t="e">
        <f t="shared" si="2834"/>
        <v>#N/A</v>
      </c>
      <c r="EU1017" s="56">
        <f t="shared" si="2751"/>
        <v>0</v>
      </c>
      <c r="EV1017" s="56">
        <f t="shared" si="2752"/>
        <v>0</v>
      </c>
      <c r="EW1017" s="56">
        <f t="shared" si="2753"/>
        <v>0</v>
      </c>
      <c r="EX1017" s="56">
        <f t="shared" si="2754"/>
        <v>0</v>
      </c>
      <c r="EY1017" s="56">
        <f t="shared" si="2755"/>
        <v>0</v>
      </c>
      <c r="EZ1017" s="56">
        <f t="shared" si="2756"/>
        <v>0</v>
      </c>
      <c r="FA1017" s="39">
        <f t="shared" si="2757"/>
        <v>0</v>
      </c>
      <c r="FB1017" s="39">
        <f t="shared" si="2758"/>
        <v>0</v>
      </c>
      <c r="FC1017" s="54">
        <f t="shared" si="2759"/>
        <v>0</v>
      </c>
      <c r="FD1017" s="54">
        <f t="shared" si="2760"/>
        <v>0</v>
      </c>
      <c r="FE1017" s="39">
        <f t="shared" si="2761"/>
        <v>0</v>
      </c>
      <c r="FF1017" s="54">
        <f t="shared" si="2762"/>
        <v>0</v>
      </c>
      <c r="FG1017" s="39">
        <f t="shared" si="2763"/>
        <v>0</v>
      </c>
      <c r="FH1017" s="39">
        <f t="shared" si="2835"/>
        <v>0</v>
      </c>
      <c r="FI1017" s="39">
        <f t="shared" si="2836"/>
        <v>0</v>
      </c>
      <c r="FJ1017" s="39">
        <f t="shared" si="2837"/>
        <v>0</v>
      </c>
      <c r="FK1017" s="39" t="e">
        <f t="shared" si="2838"/>
        <v>#DIV/0!</v>
      </c>
      <c r="FL1017" s="39" t="e">
        <f t="shared" si="2839"/>
        <v>#DIV/0!</v>
      </c>
      <c r="FM1017" s="39" t="e">
        <f t="shared" si="2840"/>
        <v>#DIV/0!</v>
      </c>
      <c r="FN1017" s="39">
        <f t="shared" si="2841"/>
        <v>1</v>
      </c>
      <c r="FO1017" s="39">
        <f t="shared" si="2764"/>
        <v>0</v>
      </c>
      <c r="FP1017" s="39">
        <f t="shared" si="2765"/>
        <v>0</v>
      </c>
      <c r="FQ1017" s="39">
        <f t="shared" si="2766"/>
        <v>0</v>
      </c>
      <c r="FR1017" s="39">
        <f t="shared" si="2842"/>
        <v>0</v>
      </c>
      <c r="FS1017" s="39">
        <f t="shared" si="2843"/>
        <v>0</v>
      </c>
      <c r="FU1017" s="39" t="e">
        <f t="shared" si="2844"/>
        <v>#DIV/0!</v>
      </c>
      <c r="FV1017" s="39" t="e">
        <f t="shared" si="2845"/>
        <v>#DIV/0!</v>
      </c>
      <c r="FW1017" s="39" t="e">
        <f t="shared" si="2846"/>
        <v>#DIV/0!</v>
      </c>
      <c r="FY1017" s="39" t="e">
        <f t="shared" si="2847"/>
        <v>#DIV/0!</v>
      </c>
      <c r="FZ1017" s="39" t="e">
        <f t="shared" si="2848"/>
        <v>#DIV/0!</v>
      </c>
      <c r="GA1017" s="39" t="e">
        <f t="shared" si="2849"/>
        <v>#DIV/0!</v>
      </c>
      <c r="GB1017" s="39" t="e">
        <f t="shared" si="2850"/>
        <v>#DIV/0!</v>
      </c>
      <c r="GC1017" s="39" t="e">
        <f t="shared" si="2851"/>
        <v>#DIV/0!</v>
      </c>
      <c r="GD1017" s="39" t="e">
        <f t="shared" si="2852"/>
        <v>#DIV/0!</v>
      </c>
      <c r="GE1017" s="39" t="e">
        <f t="shared" si="2853"/>
        <v>#DIV/0!</v>
      </c>
      <c r="GF1017" s="39" t="e">
        <f t="shared" si="2854"/>
        <v>#DIV/0!</v>
      </c>
      <c r="GG1017" s="39" t="e">
        <f t="shared" si="2855"/>
        <v>#DIV/0!</v>
      </c>
      <c r="GH1017" s="39" t="e">
        <f t="shared" si="2856"/>
        <v>#DIV/0!</v>
      </c>
      <c r="GI1017" s="39"/>
      <c r="GJ1017" s="39" t="e">
        <f t="shared" si="2857"/>
        <v>#DIV/0!</v>
      </c>
      <c r="GK1017" s="39" t="e">
        <f t="shared" si="2858"/>
        <v>#DIV/0!</v>
      </c>
      <c r="GL1017" s="39" t="e">
        <f t="shared" si="2859"/>
        <v>#DIV/0!</v>
      </c>
      <c r="GM1017" s="39" t="e">
        <f t="shared" si="2860"/>
        <v>#DIV/0!</v>
      </c>
      <c r="GN1017" s="39" t="e">
        <f t="shared" si="2861"/>
        <v>#DIV/0!</v>
      </c>
      <c r="GO1017" s="57"/>
      <c r="GP1017" s="57" t="e">
        <f t="shared" si="2862"/>
        <v>#DIV/0!</v>
      </c>
      <c r="GQ1017" s="59" t="e">
        <f t="shared" si="2863"/>
        <v>#DIV/0!</v>
      </c>
      <c r="GR1017" s="41" t="e">
        <f t="shared" si="2864"/>
        <v>#DIV/0!</v>
      </c>
      <c r="GS1017" s="57" t="e">
        <f t="shared" si="2865"/>
        <v>#DIV/0!</v>
      </c>
      <c r="GT1017" s="57" t="e">
        <f t="shared" si="2866"/>
        <v>#DIV/0!</v>
      </c>
      <c r="GU1017" s="57" t="e">
        <f t="shared" si="2867"/>
        <v>#DIV/0!</v>
      </c>
      <c r="GV1017" s="57"/>
      <c r="GW1017" s="42" t="e">
        <f t="shared" si="2868"/>
        <v>#DIV/0!</v>
      </c>
      <c r="GX1017" s="42" t="e">
        <f t="shared" si="2869"/>
        <v>#DIV/0!</v>
      </c>
      <c r="GY1017" s="42" t="e">
        <f t="shared" si="2870"/>
        <v>#DIV/0!</v>
      </c>
      <c r="GZ1017" s="57"/>
      <c r="HA1017" s="2" t="e">
        <f t="shared" si="2871"/>
        <v>#DIV/0!</v>
      </c>
      <c r="HB1017" s="2" t="e">
        <f t="shared" si="2872"/>
        <v>#DIV/0!</v>
      </c>
      <c r="HC1017" s="2" t="e">
        <f t="shared" si="2873"/>
        <v>#DIV/0!</v>
      </c>
      <c r="HD1017" s="2" t="e">
        <f t="shared" si="2874"/>
        <v>#DIV/0!</v>
      </c>
      <c r="HE1017" s="2" t="e">
        <f t="shared" si="2875"/>
        <v>#DIV/0!</v>
      </c>
      <c r="HF1017" s="2" t="e">
        <f t="shared" si="2876"/>
        <v>#DIV/0!</v>
      </c>
      <c r="HG1017" s="2" t="e">
        <f t="shared" si="2877"/>
        <v>#DIV/0!</v>
      </c>
      <c r="HH1017" s="2" t="e">
        <f t="shared" si="2878"/>
        <v>#DIV/0!</v>
      </c>
      <c r="HI1017" s="2" t="e">
        <f t="shared" si="2879"/>
        <v>#DIV/0!</v>
      </c>
      <c r="HJ1017" s="11" t="e">
        <f t="shared" si="2880"/>
        <v>#DIV/0!</v>
      </c>
      <c r="HK1017" s="60" t="e">
        <f t="shared" si="2881"/>
        <v>#DIV/0!</v>
      </c>
      <c r="HL1017" s="57"/>
      <c r="HM1017" s="57" t="e">
        <f t="shared" si="2882"/>
        <v>#DIV/0!</v>
      </c>
      <c r="HN1017" s="57" t="e">
        <f t="shared" si="2883"/>
        <v>#DIV/0!</v>
      </c>
      <c r="HO1017" s="57" t="e">
        <f t="shared" si="2884"/>
        <v>#DIV/0!</v>
      </c>
      <c r="HP1017" s="57" t="e">
        <f t="shared" si="2885"/>
        <v>#DIV/0!</v>
      </c>
      <c r="HQ1017" s="57" t="e">
        <f t="shared" si="2886"/>
        <v>#DIV/0!</v>
      </c>
      <c r="HR1017" s="57"/>
      <c r="HS1017" s="57" t="e">
        <f t="shared" si="2887"/>
        <v>#DIV/0!</v>
      </c>
      <c r="HT1017" s="57" t="e">
        <f t="shared" si="2888"/>
        <v>#DIV/0!</v>
      </c>
      <c r="HU1017" s="57" t="e">
        <f t="shared" si="2889"/>
        <v>#DIV/0!</v>
      </c>
      <c r="HV1017" s="57" t="e">
        <f t="shared" si="2890"/>
        <v>#DIV/0!</v>
      </c>
      <c r="HW1017" s="57" t="e">
        <f t="shared" si="2891"/>
        <v>#DIV/0!</v>
      </c>
      <c r="HX1017" s="57"/>
      <c r="HY1017" s="57" t="e">
        <f t="shared" si="2892"/>
        <v>#DIV/0!</v>
      </c>
      <c r="HZ1017" s="57" t="e">
        <f t="shared" si="2893"/>
        <v>#DIV/0!</v>
      </c>
      <c r="IA1017" s="57"/>
      <c r="IB1017" s="61">
        <f t="shared" si="2894"/>
        <v>0</v>
      </c>
      <c r="IC1017" s="57" t="str">
        <f t="shared" si="2895"/>
        <v/>
      </c>
      <c r="ID1017" s="42"/>
      <c r="IE1017" s="2" t="str">
        <f t="shared" si="2896"/>
        <v/>
      </c>
      <c r="IF1017" s="60" t="e">
        <f t="shared" si="2897"/>
        <v>#DIV/0!</v>
      </c>
      <c r="IG1017" s="60" t="str">
        <f t="shared" si="2898"/>
        <v/>
      </c>
      <c r="IH1017" s="60" t="str">
        <f t="shared" si="2899"/>
        <v>zinco-</v>
      </c>
      <c r="II1017" s="60" t="str">
        <f t="shared" si="2900"/>
        <v>mangano-</v>
      </c>
      <c r="IJ1017" s="60" t="e">
        <f t="shared" si="2901"/>
        <v>#DIV/0!</v>
      </c>
      <c r="IK1017" s="60" t="e">
        <f t="shared" si="2902"/>
        <v>#DIV/0!</v>
      </c>
      <c r="IL1017" s="60" t="e">
        <f t="shared" si="2903"/>
        <v>#DIV/0!</v>
      </c>
      <c r="IM1017" s="60" t="e">
        <f t="shared" si="2904"/>
        <v>#DIV/0!</v>
      </c>
      <c r="IN1017" s="60" t="str">
        <f t="shared" si="2905"/>
        <v/>
      </c>
      <c r="IO1017" s="60" t="str">
        <f t="shared" si="2906"/>
        <v/>
      </c>
      <c r="IP1017" s="57"/>
      <c r="IQ1017" s="57" t="str">
        <f t="shared" si="2907"/>
        <v>ERROR!!</v>
      </c>
    </row>
    <row r="1018" spans="24:251">
      <c r="X1018" s="29">
        <f t="shared" si="2908"/>
        <v>0</v>
      </c>
      <c r="Y1018" s="29">
        <f t="shared" si="2909"/>
        <v>0</v>
      </c>
      <c r="Z1018" s="29" t="e">
        <f t="shared" si="2910"/>
        <v>#DIV/0!</v>
      </c>
      <c r="AA1018" s="29" t="e">
        <f t="shared" si="2911"/>
        <v>#DIV/0!</v>
      </c>
      <c r="AB1018" s="29" t="e">
        <f t="shared" si="2912"/>
        <v>#DIV/0!</v>
      </c>
      <c r="AC1018" s="29" t="e">
        <f t="shared" si="2913"/>
        <v>#DIV/0!</v>
      </c>
      <c r="AF1018" s="23">
        <v>60.084299999999999</v>
      </c>
      <c r="AG1018" s="23">
        <v>79.878799999999998</v>
      </c>
      <c r="AH1018" s="23">
        <v>101.96120000000001</v>
      </c>
      <c r="AI1018" s="23">
        <v>151.99039999999999</v>
      </c>
      <c r="AJ1018" s="23">
        <v>159.69</v>
      </c>
      <c r="AK1018" s="23">
        <v>71.846400000000003</v>
      </c>
      <c r="AL1018" s="23">
        <v>70.9375</v>
      </c>
      <c r="AM1018" s="23">
        <v>40.304400000000001</v>
      </c>
      <c r="AN1018" s="23">
        <v>56.077399999999997</v>
      </c>
      <c r="AO1018" s="23">
        <v>61.978999999999999</v>
      </c>
      <c r="AP1018" s="23">
        <v>94.195999999999998</v>
      </c>
      <c r="AQ1018" s="23">
        <v>18.998000000000001</v>
      </c>
      <c r="AR1018" s="23">
        <v>35.450000000000003</v>
      </c>
      <c r="AS1018" s="23">
        <v>29.88</v>
      </c>
      <c r="AT1018" s="23">
        <v>74.691999999999993</v>
      </c>
      <c r="AU1018" s="23">
        <v>81.39</v>
      </c>
      <c r="AX1018" s="54">
        <f t="shared" si="2768"/>
        <v>0</v>
      </c>
      <c r="AY1018" s="54">
        <f t="shared" si="2769"/>
        <v>0</v>
      </c>
      <c r="AZ1018" s="54">
        <f t="shared" si="2770"/>
        <v>0</v>
      </c>
      <c r="BA1018" s="54">
        <f t="shared" si="2771"/>
        <v>0</v>
      </c>
      <c r="BB1018" s="54">
        <f t="shared" si="2772"/>
        <v>0</v>
      </c>
      <c r="BC1018" s="54">
        <f t="shared" si="2773"/>
        <v>0</v>
      </c>
      <c r="BD1018" s="54">
        <f t="shared" si="2774"/>
        <v>0</v>
      </c>
      <c r="BE1018" s="54">
        <f t="shared" si="2775"/>
        <v>0</v>
      </c>
      <c r="BF1018" s="54">
        <f t="shared" si="2776"/>
        <v>0</v>
      </c>
      <c r="BG1018" s="54">
        <f t="shared" si="2777"/>
        <v>0</v>
      </c>
      <c r="BH1018" s="54">
        <f t="shared" si="2778"/>
        <v>0</v>
      </c>
      <c r="BI1018" s="54">
        <f t="shared" si="2779"/>
        <v>0</v>
      </c>
      <c r="BJ1018" s="54">
        <f t="shared" si="2780"/>
        <v>0</v>
      </c>
      <c r="BK1018" s="54">
        <f t="shared" si="2781"/>
        <v>0</v>
      </c>
      <c r="BL1018" s="54">
        <f t="shared" si="2782"/>
        <v>0</v>
      </c>
      <c r="BM1018" s="42"/>
      <c r="BO1018" s="54">
        <f>'Norm-coeff'!$C$2+$AX1018*'Norm-coeff'!$D$2+$AY1018*'Norm-coeff'!$E$2+$AZ1018*'Norm-coeff'!$F$2+$BA1018*'Norm-coeff'!$G$2+$BB1018*'Norm-coeff'!$H$2+$BC1018*'Norm-coeff'!$I$2+$BD1018*'Norm-coeff'!$J$2+$BE1018*'Norm-coeff'!$K$2+$BF1018*'Norm-coeff'!$L$2+$BG1018*'Norm-coeff'!$M$2+$BH1018*'Norm-coeff'!$N$2+$BI1018*'Norm-coeff'!$O$2</f>
        <v>5.4045421474420303</v>
      </c>
      <c r="BP1018" s="54">
        <f>'Norm-coeff'!$C$3+$AX1018*'Norm-coeff'!$D$3+$AY1018*'Norm-coeff'!$E$3+$AZ1018*'Norm-coeff'!$F$3+$BA1018*'Norm-coeff'!$G$3+$BB1018*'Norm-coeff'!$H$3+$BC1018*'Norm-coeff'!$I$3+$BD1018*'Norm-coeff'!$J$3+$BE1018*'Norm-coeff'!$K$3+$BF1018*'Norm-coeff'!$L$3+$BG1018*'Norm-coeff'!$M$3+$BH1018*'Norm-coeff'!$N$3+$BI1018*'Norm-coeff'!$O$3</f>
        <v>3.15319116612705</v>
      </c>
      <c r="BQ1018" s="54">
        <f>'Norm-coeff'!$C$4+$AX1018*'Norm-coeff'!$D$4+$AY1018*'Norm-coeff'!$E$4+$AZ1018*'Norm-coeff'!$F$4+$BA1018*'Norm-coeff'!$G$4+$BB1018*'Norm-coeff'!$H$4+$BC1018*'Norm-coeff'!$I$4+$BD1018*'Norm-coeff'!$J$4+$BE1018*'Norm-coeff'!$K$4+$BF1018*'Norm-coeff'!$L$4+$BG1018*'Norm-coeff'!$M$4+$BH1018*'Norm-coeff'!$N$4+$BI1018*'Norm-coeff'!$O$4</f>
        <v>1.42115649462768</v>
      </c>
      <c r="BR1018" s="54">
        <f>'Norm-coeff'!$C$5+$AX1018*'Norm-coeff'!$D$5+$AY1018*'Norm-coeff'!$E$5+$AZ1018*'Norm-coeff'!$F$5+$BA1018*'Norm-coeff'!$G$5+$BB1018*'Norm-coeff'!$H$5+$BC1018*'Norm-coeff'!$I$5+$BD1018*'Norm-coeff'!$J$5+$BE1018*'Norm-coeff'!$K$5+$BF1018*'Norm-coeff'!$L$5+$BG1018*'Norm-coeff'!$M$5+$BH1018*'Norm-coeff'!$N$5+$BI1018*'Norm-coeff'!$O$5</f>
        <v>1.0553329241296201</v>
      </c>
      <c r="BS1018" s="54">
        <f>'Norm-coeff'!$C$6+$AX1018*'Norm-coeff'!$D$6+$AY1018*'Norm-coeff'!$E$6+$AZ1018*'Norm-coeff'!$F$6+$BA1018*'Norm-coeff'!$G$6+$BB1018*'Norm-coeff'!$H$6+$BC1018*'Norm-coeff'!$I$6+$BD1018*'Norm-coeff'!$J$6+$BE1018*'Norm-coeff'!$K$6+$BF1018*'Norm-coeff'!$L$6+$BG1018*'Norm-coeff'!$M$6+$BH1018*'Norm-coeff'!$N$6+$BI1018*'Norm-coeff'!$O$6</f>
        <v>-1.48700885495103E-2</v>
      </c>
      <c r="BT1018" s="54">
        <f>'Norm-coeff'!$C$7+$AX1018*'Norm-coeff'!$D$7+$AY1018*'Norm-coeff'!$E$7+$AZ1018*'Norm-coeff'!$F$7+$BA1018*'Norm-coeff'!$G$7+$BB1018*'Norm-coeff'!$H$7+$BC1018*'Norm-coeff'!$I$7+$BD1018*'Norm-coeff'!$J$7+$BE1018*'Norm-coeff'!$K$7+$BF1018*'Norm-coeff'!$L$7+$BG1018*'Norm-coeff'!$M$7+$BH1018*'Norm-coeff'!$N$7+$BI1018*'Norm-coeff'!$O$7</f>
        <v>2.0907583608832998</v>
      </c>
      <c r="BU1018" s="54">
        <f>'Norm-coeff'!$C$8+$AX1018*'Norm-coeff'!$D$8+$AY1018*'Norm-coeff'!$E$8+$AZ1018*'Norm-coeff'!$F$8+$BA1018*'Norm-coeff'!$G$8+$BB1018*'Norm-coeff'!$H$8+$BC1018*'Norm-coeff'!$I$8+$BD1018*'Norm-coeff'!$J$8+$BE1018*'Norm-coeff'!$K$8+$BF1018*'Norm-coeff'!$L$8+$BG1018*'Norm-coeff'!$M$8+$BH1018*'Norm-coeff'!$N$8+$BI1018*'Norm-coeff'!$O$8</f>
        <v>0.65894159836244504</v>
      </c>
      <c r="BV1018" s="54">
        <f>'Norm-coeff'!$C$9+$AX1018*'Norm-coeff'!$D$9+$AY1018*'Norm-coeff'!$E$9+$AZ1018*'Norm-coeff'!$F$9+$BA1018*'Norm-coeff'!$G$9+$BB1018*'Norm-coeff'!$H$9+$BC1018*'Norm-coeff'!$I$9+$BD1018*'Norm-coeff'!$J$9+$BE1018*'Norm-coeff'!$K$9+$BF1018*'Norm-coeff'!$L$9+$BG1018*'Norm-coeff'!$M$9+$BH1018*'Norm-coeff'!$N$9+$BI1018*'Norm-coeff'!$O$9</f>
        <v>1.48961085014701</v>
      </c>
      <c r="BW1018" s="54">
        <f>'Norm-coeff'!$C$10+$AX1018*'Norm-coeff'!$D$10+$AY1018*'Norm-coeff'!$E$10+$AZ1018*'Norm-coeff'!$F$10+$BA1018*'Norm-coeff'!$G$10+$BB1018*'Norm-coeff'!$H$10+$BC1018*'Norm-coeff'!$I$10+$BD1018*'Norm-coeff'!$J$10+$BE1018*'Norm-coeff'!$K$10+$BF1018*'Norm-coeff'!$L$10+$BG1018*'Norm-coeff'!$M$10+$BH1018*'Norm-coeff'!$N$10+$BI1018*'Norm-coeff'!$O$10</f>
        <v>1.42058735749591</v>
      </c>
      <c r="BX1018" s="54">
        <f>'Norm-coeff'!$C$11+$AX1018*'Norm-coeff'!$D$11+$AY1018*'Norm-coeff'!$E$11+$AZ1018*'Norm-coeff'!$F$11+$BA1018*'Norm-coeff'!$G$11+$BB1018*'Norm-coeff'!$H$11+$BC1018*'Norm-coeff'!$I$11+$BD1018*'Norm-coeff'!$J$11+$BE1018*'Norm-coeff'!$K$11+$BF1018*'Norm-coeff'!$L$11+$BG1018*'Norm-coeff'!$M$11+$BH1018*'Norm-coeff'!$N$11+$BI1018*'Norm-coeff'!$O$11</f>
        <v>0.221233014421479</v>
      </c>
      <c r="BY1018" s="54">
        <f>'Norm-coeff'!$C$12+$AX1018*'Norm-coeff'!$D$12+$AY1018*'Norm-coeff'!$E$12+$AZ1018*'Norm-coeff'!$F$12+$BA1018*'Norm-coeff'!$G$12+$BB1018*'Norm-coeff'!$H$12+$BC1018*'Norm-coeff'!$I$12+$BD1018*'Norm-coeff'!$J$12+$BE1018*'Norm-coeff'!$K$12+$BF1018*'Norm-coeff'!$L$12+$BG1018*'Norm-coeff'!$M$12+$BH1018*'Norm-coeff'!$N$12+$BI1018*'Norm-coeff'!$O$12</f>
        <v>0.283527502056037</v>
      </c>
      <c r="BZ1018" s="54">
        <f>'Norm-coeff'!$C$13+$AX1018*'Norm-coeff'!$D$13+$AY1018*'Norm-coeff'!$E$13+$AZ1018*'Norm-coeff'!$F$13+$BA1018*'Norm-coeff'!$G$13+$BB1018*'Norm-coeff'!$H$13+$BC1018*'Norm-coeff'!$I$13+$BD1018*'Norm-coeff'!$J$13+$BE1018*'Norm-coeff'!$K$13+$BF1018*'Norm-coeff'!$L$13+$BG1018*'Norm-coeff'!$M$13+$BH1018*'Norm-coeff'!$N$13+$BI1018*'Norm-coeff'!$O$13</f>
        <v>-4.1864930554451202E-2</v>
      </c>
      <c r="CA1018" s="54">
        <f>'Norm-coeff'!$C$14+$AX1018*'Norm-coeff'!$D$14+$AY1018*'Norm-coeff'!$E$14+$AZ1018*'Norm-coeff'!$F$14+$BA1018*'Norm-coeff'!$G$14+$BB1018*'Norm-coeff'!$H$14+$BC1018*'Norm-coeff'!$I$14+$BD1018*'Norm-coeff'!$J$14+$BE1018*'Norm-coeff'!$K$14+$BF1018*'Norm-coeff'!$L$14+$BG1018*'Norm-coeff'!$M$14+$BH1018*'Norm-coeff'!$N$14+$BI1018*'Norm-coeff'!$O$14</f>
        <v>4.2526983164477103</v>
      </c>
      <c r="CC1018" s="54">
        <f t="shared" si="2783"/>
        <v>0</v>
      </c>
      <c r="CG1018" s="54">
        <f t="shared" si="2784"/>
        <v>0</v>
      </c>
      <c r="CH1018" s="54">
        <f t="shared" si="2767"/>
        <v>0</v>
      </c>
      <c r="CI1018" s="54">
        <f t="shared" si="2785"/>
        <v>0</v>
      </c>
      <c r="CJ1018" s="56">
        <f t="shared" si="2786"/>
        <v>0</v>
      </c>
      <c r="CK1018" s="54">
        <f t="shared" si="2787"/>
        <v>0</v>
      </c>
      <c r="CL1018" s="54">
        <f t="shared" si="2788"/>
        <v>0</v>
      </c>
      <c r="CM1018" s="54">
        <f t="shared" si="2789"/>
        <v>0</v>
      </c>
      <c r="CN1018" s="54">
        <f t="shared" si="2790"/>
        <v>0</v>
      </c>
      <c r="CO1018" s="54">
        <f t="shared" si="2791"/>
        <v>0</v>
      </c>
      <c r="CP1018" s="54">
        <f t="shared" si="2792"/>
        <v>0</v>
      </c>
      <c r="CQ1018" s="54">
        <f t="shared" si="2793"/>
        <v>0</v>
      </c>
      <c r="CR1018" s="54">
        <f t="shared" si="2794"/>
        <v>0</v>
      </c>
      <c r="CS1018" s="54">
        <f t="shared" si="2795"/>
        <v>0</v>
      </c>
      <c r="CU1018" s="54">
        <f t="shared" si="2796"/>
        <v>0</v>
      </c>
      <c r="CV1018" s="54">
        <f t="shared" si="2797"/>
        <v>0</v>
      </c>
      <c r="CW1018" s="54">
        <f t="shared" si="2798"/>
        <v>0</v>
      </c>
      <c r="CX1018" s="54">
        <f t="shared" si="2799"/>
        <v>0</v>
      </c>
      <c r="CZ1018" s="54">
        <f t="shared" si="2800"/>
        <v>0</v>
      </c>
      <c r="DA1018" s="54">
        <f t="shared" si="2801"/>
        <v>0</v>
      </c>
      <c r="DB1018" s="54">
        <f t="shared" si="2802"/>
        <v>0</v>
      </c>
      <c r="DC1018" s="54">
        <f t="shared" si="2803"/>
        <v>0</v>
      </c>
      <c r="DD1018" s="54">
        <f t="shared" si="2804"/>
        <v>0</v>
      </c>
      <c r="DE1018" s="54">
        <f t="shared" si="2805"/>
        <v>0</v>
      </c>
      <c r="DF1018" s="54">
        <f t="shared" si="2806"/>
        <v>0</v>
      </c>
      <c r="DG1018" s="54">
        <f t="shared" si="2807"/>
        <v>2</v>
      </c>
      <c r="DH1018" s="71">
        <f t="shared" si="2808"/>
        <v>0</v>
      </c>
      <c r="DI1018" s="71">
        <f t="shared" si="2809"/>
        <v>0</v>
      </c>
      <c r="DJ1018" s="54">
        <f t="shared" si="2810"/>
        <v>0</v>
      </c>
      <c r="DK1018" s="54">
        <f t="shared" si="2811"/>
        <v>2</v>
      </c>
      <c r="DL1018" s="4">
        <f t="shared" si="2741"/>
        <v>0</v>
      </c>
      <c r="DM1018" s="3">
        <f t="shared" si="2812"/>
        <v>0</v>
      </c>
      <c r="DN1018" s="3">
        <f t="shared" si="2813"/>
        <v>0</v>
      </c>
      <c r="DO1018" s="4" t="e">
        <f t="shared" si="2814"/>
        <v>#DIV/0!</v>
      </c>
      <c r="DP1018" s="57"/>
      <c r="DQ1018" s="57"/>
      <c r="DR1018" s="56">
        <f t="shared" si="2742"/>
        <v>2</v>
      </c>
      <c r="DS1018" s="56">
        <f t="shared" si="2743"/>
        <v>0</v>
      </c>
      <c r="DT1018" s="38">
        <f t="shared" si="2744"/>
        <v>0</v>
      </c>
      <c r="DU1018" s="38">
        <f t="shared" si="2815"/>
        <v>2</v>
      </c>
      <c r="DV1018" s="38">
        <f t="shared" si="2745"/>
        <v>0</v>
      </c>
      <c r="DW1018" s="39">
        <f t="shared" si="2746"/>
        <v>0</v>
      </c>
      <c r="DX1018" s="39">
        <f t="shared" si="2747"/>
        <v>0</v>
      </c>
      <c r="DY1018" s="39">
        <f t="shared" si="2748"/>
        <v>0</v>
      </c>
      <c r="DZ1018" s="39">
        <f t="shared" si="2749"/>
        <v>0</v>
      </c>
      <c r="EA1018" s="39">
        <f t="shared" si="2750"/>
        <v>0</v>
      </c>
      <c r="EB1018" s="37" t="e">
        <f t="shared" si="2816"/>
        <v>#DIV/0!</v>
      </c>
      <c r="EC1018" s="37" t="e">
        <f t="shared" si="2817"/>
        <v>#DIV/0!</v>
      </c>
      <c r="ED1018" s="37" t="e">
        <f t="shared" si="2818"/>
        <v>#DIV/0!</v>
      </c>
      <c r="EE1018" s="37" t="e">
        <f t="shared" si="2819"/>
        <v>#DIV/0!</v>
      </c>
      <c r="EF1018" s="39" t="e">
        <f t="shared" si="2820"/>
        <v>#DIV/0!</v>
      </c>
      <c r="EG1018" s="37" t="e">
        <f t="shared" si="2821"/>
        <v>#DIV/0!</v>
      </c>
      <c r="EH1018" s="37" t="e">
        <f t="shared" si="2822"/>
        <v>#DIV/0!</v>
      </c>
      <c r="EI1018" s="11" t="b">
        <f t="shared" si="2823"/>
        <v>1</v>
      </c>
      <c r="EJ1018" s="11" t="b">
        <f t="shared" si="2824"/>
        <v>0</v>
      </c>
      <c r="EK1018" s="39" t="e">
        <f t="shared" si="2825"/>
        <v>#DIV/0!</v>
      </c>
      <c r="EL1018" s="39" t="e">
        <f t="shared" si="2826"/>
        <v>#DIV/0!</v>
      </c>
      <c r="EM1018" s="39" t="e">
        <f t="shared" si="2827"/>
        <v>#DIV/0!</v>
      </c>
      <c r="EN1018" s="39" t="e">
        <f t="shared" si="2828"/>
        <v>#DIV/0!</v>
      </c>
      <c r="EO1018" s="39" t="e">
        <f t="shared" si="2829"/>
        <v>#DIV/0!</v>
      </c>
      <c r="EP1018" s="39" t="e">
        <f t="shared" si="2830"/>
        <v>#DIV/0!</v>
      </c>
      <c r="EQ1018" s="39" t="e">
        <f t="shared" si="2831"/>
        <v>#DIV/0!</v>
      </c>
      <c r="ER1018" s="39" t="e">
        <f t="shared" si="2832"/>
        <v>#DIV/0!</v>
      </c>
      <c r="ES1018" s="58" t="str">
        <f t="shared" si="2833"/>
        <v>(OH,F,Cl)-dominate amphibole</v>
      </c>
      <c r="ET1018" s="58" t="e">
        <f t="shared" si="2834"/>
        <v>#N/A</v>
      </c>
      <c r="EU1018" s="56">
        <f t="shared" si="2751"/>
        <v>0</v>
      </c>
      <c r="EV1018" s="56">
        <f t="shared" si="2752"/>
        <v>0</v>
      </c>
      <c r="EW1018" s="56">
        <f t="shared" si="2753"/>
        <v>0</v>
      </c>
      <c r="EX1018" s="56">
        <f t="shared" si="2754"/>
        <v>0</v>
      </c>
      <c r="EY1018" s="56">
        <f t="shared" si="2755"/>
        <v>0</v>
      </c>
      <c r="EZ1018" s="56">
        <f t="shared" si="2756"/>
        <v>0</v>
      </c>
      <c r="FA1018" s="39">
        <f t="shared" si="2757"/>
        <v>0</v>
      </c>
      <c r="FB1018" s="39">
        <f t="shared" si="2758"/>
        <v>0</v>
      </c>
      <c r="FC1018" s="54">
        <f t="shared" si="2759"/>
        <v>0</v>
      </c>
      <c r="FD1018" s="54">
        <f t="shared" si="2760"/>
        <v>0</v>
      </c>
      <c r="FE1018" s="39">
        <f t="shared" si="2761"/>
        <v>0</v>
      </c>
      <c r="FF1018" s="54">
        <f t="shared" si="2762"/>
        <v>0</v>
      </c>
      <c r="FG1018" s="39">
        <f t="shared" si="2763"/>
        <v>0</v>
      </c>
      <c r="FH1018" s="39">
        <f t="shared" si="2835"/>
        <v>0</v>
      </c>
      <c r="FI1018" s="39">
        <f t="shared" si="2836"/>
        <v>0</v>
      </c>
      <c r="FJ1018" s="39">
        <f t="shared" si="2837"/>
        <v>0</v>
      </c>
      <c r="FK1018" s="39" t="e">
        <f t="shared" si="2838"/>
        <v>#DIV/0!</v>
      </c>
      <c r="FL1018" s="39" t="e">
        <f t="shared" si="2839"/>
        <v>#DIV/0!</v>
      </c>
      <c r="FM1018" s="39" t="e">
        <f t="shared" si="2840"/>
        <v>#DIV/0!</v>
      </c>
      <c r="FN1018" s="39">
        <f t="shared" si="2841"/>
        <v>1</v>
      </c>
      <c r="FO1018" s="39">
        <f t="shared" si="2764"/>
        <v>0</v>
      </c>
      <c r="FP1018" s="39">
        <f t="shared" si="2765"/>
        <v>0</v>
      </c>
      <c r="FQ1018" s="39">
        <f t="shared" si="2766"/>
        <v>0</v>
      </c>
      <c r="FR1018" s="39">
        <f t="shared" si="2842"/>
        <v>0</v>
      </c>
      <c r="FS1018" s="39">
        <f t="shared" si="2843"/>
        <v>0</v>
      </c>
      <c r="FU1018" s="39" t="e">
        <f t="shared" si="2844"/>
        <v>#DIV/0!</v>
      </c>
      <c r="FV1018" s="39" t="e">
        <f t="shared" si="2845"/>
        <v>#DIV/0!</v>
      </c>
      <c r="FW1018" s="39" t="e">
        <f t="shared" si="2846"/>
        <v>#DIV/0!</v>
      </c>
      <c r="FY1018" s="39" t="e">
        <f t="shared" si="2847"/>
        <v>#DIV/0!</v>
      </c>
      <c r="FZ1018" s="39" t="e">
        <f t="shared" si="2848"/>
        <v>#DIV/0!</v>
      </c>
      <c r="GA1018" s="39" t="e">
        <f t="shared" si="2849"/>
        <v>#DIV/0!</v>
      </c>
      <c r="GB1018" s="39" t="e">
        <f t="shared" si="2850"/>
        <v>#DIV/0!</v>
      </c>
      <c r="GC1018" s="39" t="e">
        <f t="shared" si="2851"/>
        <v>#DIV/0!</v>
      </c>
      <c r="GD1018" s="39" t="e">
        <f t="shared" si="2852"/>
        <v>#DIV/0!</v>
      </c>
      <c r="GE1018" s="39" t="e">
        <f t="shared" si="2853"/>
        <v>#DIV/0!</v>
      </c>
      <c r="GF1018" s="39" t="e">
        <f t="shared" si="2854"/>
        <v>#DIV/0!</v>
      </c>
      <c r="GG1018" s="39" t="e">
        <f t="shared" si="2855"/>
        <v>#DIV/0!</v>
      </c>
      <c r="GH1018" s="39" t="e">
        <f t="shared" si="2856"/>
        <v>#DIV/0!</v>
      </c>
      <c r="GI1018" s="39"/>
      <c r="GJ1018" s="39" t="e">
        <f t="shared" si="2857"/>
        <v>#DIV/0!</v>
      </c>
      <c r="GK1018" s="39" t="e">
        <f t="shared" si="2858"/>
        <v>#DIV/0!</v>
      </c>
      <c r="GL1018" s="39" t="e">
        <f t="shared" si="2859"/>
        <v>#DIV/0!</v>
      </c>
      <c r="GM1018" s="39" t="e">
        <f t="shared" si="2860"/>
        <v>#DIV/0!</v>
      </c>
      <c r="GN1018" s="39" t="e">
        <f t="shared" si="2861"/>
        <v>#DIV/0!</v>
      </c>
      <c r="GO1018" s="57"/>
      <c r="GP1018" s="57" t="e">
        <f t="shared" si="2862"/>
        <v>#DIV/0!</v>
      </c>
      <c r="GQ1018" s="59" t="e">
        <f t="shared" si="2863"/>
        <v>#DIV/0!</v>
      </c>
      <c r="GR1018" s="41" t="e">
        <f t="shared" si="2864"/>
        <v>#DIV/0!</v>
      </c>
      <c r="GS1018" s="57" t="e">
        <f t="shared" si="2865"/>
        <v>#DIV/0!</v>
      </c>
      <c r="GT1018" s="57" t="e">
        <f t="shared" si="2866"/>
        <v>#DIV/0!</v>
      </c>
      <c r="GU1018" s="57" t="e">
        <f t="shared" si="2867"/>
        <v>#DIV/0!</v>
      </c>
      <c r="GV1018" s="57"/>
      <c r="GW1018" s="42" t="e">
        <f t="shared" si="2868"/>
        <v>#DIV/0!</v>
      </c>
      <c r="GX1018" s="42" t="e">
        <f t="shared" si="2869"/>
        <v>#DIV/0!</v>
      </c>
      <c r="GY1018" s="42" t="e">
        <f t="shared" si="2870"/>
        <v>#DIV/0!</v>
      </c>
      <c r="GZ1018" s="57"/>
      <c r="HA1018" s="2" t="e">
        <f t="shared" si="2871"/>
        <v>#DIV/0!</v>
      </c>
      <c r="HB1018" s="2" t="e">
        <f t="shared" si="2872"/>
        <v>#DIV/0!</v>
      </c>
      <c r="HC1018" s="2" t="e">
        <f t="shared" si="2873"/>
        <v>#DIV/0!</v>
      </c>
      <c r="HD1018" s="2" t="e">
        <f t="shared" si="2874"/>
        <v>#DIV/0!</v>
      </c>
      <c r="HE1018" s="2" t="e">
        <f t="shared" si="2875"/>
        <v>#DIV/0!</v>
      </c>
      <c r="HF1018" s="2" t="e">
        <f t="shared" si="2876"/>
        <v>#DIV/0!</v>
      </c>
      <c r="HG1018" s="2" t="e">
        <f t="shared" si="2877"/>
        <v>#DIV/0!</v>
      </c>
      <c r="HH1018" s="2" t="e">
        <f t="shared" si="2878"/>
        <v>#DIV/0!</v>
      </c>
      <c r="HI1018" s="2" t="e">
        <f t="shared" si="2879"/>
        <v>#DIV/0!</v>
      </c>
      <c r="HJ1018" s="11" t="e">
        <f t="shared" si="2880"/>
        <v>#DIV/0!</v>
      </c>
      <c r="HK1018" s="60" t="e">
        <f t="shared" si="2881"/>
        <v>#DIV/0!</v>
      </c>
      <c r="HL1018" s="57"/>
      <c r="HM1018" s="57" t="e">
        <f t="shared" si="2882"/>
        <v>#DIV/0!</v>
      </c>
      <c r="HN1018" s="57" t="e">
        <f t="shared" si="2883"/>
        <v>#DIV/0!</v>
      </c>
      <c r="HO1018" s="57" t="e">
        <f t="shared" si="2884"/>
        <v>#DIV/0!</v>
      </c>
      <c r="HP1018" s="57" t="e">
        <f t="shared" si="2885"/>
        <v>#DIV/0!</v>
      </c>
      <c r="HQ1018" s="57" t="e">
        <f t="shared" si="2886"/>
        <v>#DIV/0!</v>
      </c>
      <c r="HR1018" s="57"/>
      <c r="HS1018" s="57" t="e">
        <f t="shared" si="2887"/>
        <v>#DIV/0!</v>
      </c>
      <c r="HT1018" s="57" t="e">
        <f t="shared" si="2888"/>
        <v>#DIV/0!</v>
      </c>
      <c r="HU1018" s="57" t="e">
        <f t="shared" si="2889"/>
        <v>#DIV/0!</v>
      </c>
      <c r="HV1018" s="57" t="e">
        <f t="shared" si="2890"/>
        <v>#DIV/0!</v>
      </c>
      <c r="HW1018" s="57" t="e">
        <f t="shared" si="2891"/>
        <v>#DIV/0!</v>
      </c>
      <c r="HX1018" s="57"/>
      <c r="HY1018" s="57" t="e">
        <f t="shared" si="2892"/>
        <v>#DIV/0!</v>
      </c>
      <c r="HZ1018" s="57" t="e">
        <f t="shared" si="2893"/>
        <v>#DIV/0!</v>
      </c>
      <c r="IA1018" s="57"/>
      <c r="IB1018" s="61">
        <f t="shared" si="2894"/>
        <v>0</v>
      </c>
      <c r="IC1018" s="57" t="str">
        <f t="shared" si="2895"/>
        <v/>
      </c>
      <c r="ID1018" s="42"/>
      <c r="IE1018" s="2" t="str">
        <f t="shared" si="2896"/>
        <v/>
      </c>
      <c r="IF1018" s="60" t="e">
        <f t="shared" si="2897"/>
        <v>#DIV/0!</v>
      </c>
      <c r="IG1018" s="60" t="str">
        <f t="shared" si="2898"/>
        <v/>
      </c>
      <c r="IH1018" s="60" t="str">
        <f t="shared" si="2899"/>
        <v>zinco-</v>
      </c>
      <c r="II1018" s="60" t="str">
        <f t="shared" si="2900"/>
        <v>mangano-</v>
      </c>
      <c r="IJ1018" s="60" t="e">
        <f t="shared" si="2901"/>
        <v>#DIV/0!</v>
      </c>
      <c r="IK1018" s="60" t="e">
        <f t="shared" si="2902"/>
        <v>#DIV/0!</v>
      </c>
      <c r="IL1018" s="60" t="e">
        <f t="shared" si="2903"/>
        <v>#DIV/0!</v>
      </c>
      <c r="IM1018" s="60" t="e">
        <f t="shared" si="2904"/>
        <v>#DIV/0!</v>
      </c>
      <c r="IN1018" s="60" t="str">
        <f t="shared" si="2905"/>
        <v/>
      </c>
      <c r="IO1018" s="60" t="str">
        <f t="shared" si="2906"/>
        <v/>
      </c>
      <c r="IP1018" s="57"/>
      <c r="IQ1018" s="57" t="str">
        <f t="shared" si="2907"/>
        <v>ERROR!!</v>
      </c>
    </row>
    <row r="1019" spans="24:251">
      <c r="X1019" s="29">
        <f t="shared" si="2908"/>
        <v>0</v>
      </c>
      <c r="Y1019" s="29">
        <f t="shared" si="2909"/>
        <v>0</v>
      </c>
      <c r="Z1019" s="29" t="e">
        <f t="shared" si="2910"/>
        <v>#DIV/0!</v>
      </c>
      <c r="AA1019" s="29" t="e">
        <f t="shared" si="2911"/>
        <v>#DIV/0!</v>
      </c>
      <c r="AB1019" s="29" t="e">
        <f t="shared" si="2912"/>
        <v>#DIV/0!</v>
      </c>
      <c r="AC1019" s="29" t="e">
        <f t="shared" si="2913"/>
        <v>#DIV/0!</v>
      </c>
      <c r="AF1019" s="23">
        <v>60.084299999999999</v>
      </c>
      <c r="AG1019" s="23">
        <v>79.878799999999998</v>
      </c>
      <c r="AH1019" s="23">
        <v>101.96120000000001</v>
      </c>
      <c r="AI1019" s="23">
        <v>151.99039999999999</v>
      </c>
      <c r="AJ1019" s="23">
        <v>159.69</v>
      </c>
      <c r="AK1019" s="23">
        <v>71.846400000000003</v>
      </c>
      <c r="AL1019" s="23">
        <v>70.9375</v>
      </c>
      <c r="AM1019" s="23">
        <v>40.304400000000001</v>
      </c>
      <c r="AN1019" s="23">
        <v>56.077399999999997</v>
      </c>
      <c r="AO1019" s="23">
        <v>61.978999999999999</v>
      </c>
      <c r="AP1019" s="23">
        <v>94.195999999999998</v>
      </c>
      <c r="AQ1019" s="23">
        <v>18.998000000000001</v>
      </c>
      <c r="AR1019" s="23">
        <v>35.450000000000003</v>
      </c>
      <c r="AS1019" s="23">
        <v>29.88</v>
      </c>
      <c r="AT1019" s="23">
        <v>74.691999999999993</v>
      </c>
      <c r="AU1019" s="23">
        <v>81.39</v>
      </c>
      <c r="AX1019" s="54">
        <f t="shared" si="2768"/>
        <v>0</v>
      </c>
      <c r="AY1019" s="54">
        <f t="shared" si="2769"/>
        <v>0</v>
      </c>
      <c r="AZ1019" s="54">
        <f t="shared" si="2770"/>
        <v>0</v>
      </c>
      <c r="BA1019" s="54">
        <f t="shared" si="2771"/>
        <v>0</v>
      </c>
      <c r="BB1019" s="54">
        <f t="shared" si="2772"/>
        <v>0</v>
      </c>
      <c r="BC1019" s="54">
        <f t="shared" si="2773"/>
        <v>0</v>
      </c>
      <c r="BD1019" s="54">
        <f t="shared" si="2774"/>
        <v>0</v>
      </c>
      <c r="BE1019" s="54">
        <f t="shared" si="2775"/>
        <v>0</v>
      </c>
      <c r="BF1019" s="54">
        <f t="shared" si="2776"/>
        <v>0</v>
      </c>
      <c r="BG1019" s="54">
        <f t="shared" si="2777"/>
        <v>0</v>
      </c>
      <c r="BH1019" s="54">
        <f t="shared" si="2778"/>
        <v>0</v>
      </c>
      <c r="BI1019" s="54">
        <f t="shared" si="2779"/>
        <v>0</v>
      </c>
      <c r="BJ1019" s="54">
        <f t="shared" si="2780"/>
        <v>0</v>
      </c>
      <c r="BK1019" s="54">
        <f t="shared" si="2781"/>
        <v>0</v>
      </c>
      <c r="BL1019" s="54">
        <f t="shared" si="2782"/>
        <v>0</v>
      </c>
      <c r="BM1019" s="42"/>
      <c r="BO1019" s="54">
        <f>'Norm-coeff'!$C$2+$AX1019*'Norm-coeff'!$D$2+$AY1019*'Norm-coeff'!$E$2+$AZ1019*'Norm-coeff'!$F$2+$BA1019*'Norm-coeff'!$G$2+$BB1019*'Norm-coeff'!$H$2+$BC1019*'Norm-coeff'!$I$2+$BD1019*'Norm-coeff'!$J$2+$BE1019*'Norm-coeff'!$K$2+$BF1019*'Norm-coeff'!$L$2+$BG1019*'Norm-coeff'!$M$2+$BH1019*'Norm-coeff'!$N$2+$BI1019*'Norm-coeff'!$O$2</f>
        <v>5.4045421474420303</v>
      </c>
      <c r="BP1019" s="54">
        <f>'Norm-coeff'!$C$3+$AX1019*'Norm-coeff'!$D$3+$AY1019*'Norm-coeff'!$E$3+$AZ1019*'Norm-coeff'!$F$3+$BA1019*'Norm-coeff'!$G$3+$BB1019*'Norm-coeff'!$H$3+$BC1019*'Norm-coeff'!$I$3+$BD1019*'Norm-coeff'!$J$3+$BE1019*'Norm-coeff'!$K$3+$BF1019*'Norm-coeff'!$L$3+$BG1019*'Norm-coeff'!$M$3+$BH1019*'Norm-coeff'!$N$3+$BI1019*'Norm-coeff'!$O$3</f>
        <v>3.15319116612705</v>
      </c>
      <c r="BQ1019" s="54">
        <f>'Norm-coeff'!$C$4+$AX1019*'Norm-coeff'!$D$4+$AY1019*'Norm-coeff'!$E$4+$AZ1019*'Norm-coeff'!$F$4+$BA1019*'Norm-coeff'!$G$4+$BB1019*'Norm-coeff'!$H$4+$BC1019*'Norm-coeff'!$I$4+$BD1019*'Norm-coeff'!$J$4+$BE1019*'Norm-coeff'!$K$4+$BF1019*'Norm-coeff'!$L$4+$BG1019*'Norm-coeff'!$M$4+$BH1019*'Norm-coeff'!$N$4+$BI1019*'Norm-coeff'!$O$4</f>
        <v>1.42115649462768</v>
      </c>
      <c r="BR1019" s="54">
        <f>'Norm-coeff'!$C$5+$AX1019*'Norm-coeff'!$D$5+$AY1019*'Norm-coeff'!$E$5+$AZ1019*'Norm-coeff'!$F$5+$BA1019*'Norm-coeff'!$G$5+$BB1019*'Norm-coeff'!$H$5+$BC1019*'Norm-coeff'!$I$5+$BD1019*'Norm-coeff'!$J$5+$BE1019*'Norm-coeff'!$K$5+$BF1019*'Norm-coeff'!$L$5+$BG1019*'Norm-coeff'!$M$5+$BH1019*'Norm-coeff'!$N$5+$BI1019*'Norm-coeff'!$O$5</f>
        <v>1.0553329241296201</v>
      </c>
      <c r="BS1019" s="54">
        <f>'Norm-coeff'!$C$6+$AX1019*'Norm-coeff'!$D$6+$AY1019*'Norm-coeff'!$E$6+$AZ1019*'Norm-coeff'!$F$6+$BA1019*'Norm-coeff'!$G$6+$BB1019*'Norm-coeff'!$H$6+$BC1019*'Norm-coeff'!$I$6+$BD1019*'Norm-coeff'!$J$6+$BE1019*'Norm-coeff'!$K$6+$BF1019*'Norm-coeff'!$L$6+$BG1019*'Norm-coeff'!$M$6+$BH1019*'Norm-coeff'!$N$6+$BI1019*'Norm-coeff'!$O$6</f>
        <v>-1.48700885495103E-2</v>
      </c>
      <c r="BT1019" s="54">
        <f>'Norm-coeff'!$C$7+$AX1019*'Norm-coeff'!$D$7+$AY1019*'Norm-coeff'!$E$7+$AZ1019*'Norm-coeff'!$F$7+$BA1019*'Norm-coeff'!$G$7+$BB1019*'Norm-coeff'!$H$7+$BC1019*'Norm-coeff'!$I$7+$BD1019*'Norm-coeff'!$J$7+$BE1019*'Norm-coeff'!$K$7+$BF1019*'Norm-coeff'!$L$7+$BG1019*'Norm-coeff'!$M$7+$BH1019*'Norm-coeff'!$N$7+$BI1019*'Norm-coeff'!$O$7</f>
        <v>2.0907583608832998</v>
      </c>
      <c r="BU1019" s="54">
        <f>'Norm-coeff'!$C$8+$AX1019*'Norm-coeff'!$D$8+$AY1019*'Norm-coeff'!$E$8+$AZ1019*'Norm-coeff'!$F$8+$BA1019*'Norm-coeff'!$G$8+$BB1019*'Norm-coeff'!$H$8+$BC1019*'Norm-coeff'!$I$8+$BD1019*'Norm-coeff'!$J$8+$BE1019*'Norm-coeff'!$K$8+$BF1019*'Norm-coeff'!$L$8+$BG1019*'Norm-coeff'!$M$8+$BH1019*'Norm-coeff'!$N$8+$BI1019*'Norm-coeff'!$O$8</f>
        <v>0.65894159836244504</v>
      </c>
      <c r="BV1019" s="54">
        <f>'Norm-coeff'!$C$9+$AX1019*'Norm-coeff'!$D$9+$AY1019*'Norm-coeff'!$E$9+$AZ1019*'Norm-coeff'!$F$9+$BA1019*'Norm-coeff'!$G$9+$BB1019*'Norm-coeff'!$H$9+$BC1019*'Norm-coeff'!$I$9+$BD1019*'Norm-coeff'!$J$9+$BE1019*'Norm-coeff'!$K$9+$BF1019*'Norm-coeff'!$L$9+$BG1019*'Norm-coeff'!$M$9+$BH1019*'Norm-coeff'!$N$9+$BI1019*'Norm-coeff'!$O$9</f>
        <v>1.48961085014701</v>
      </c>
      <c r="BW1019" s="54">
        <f>'Norm-coeff'!$C$10+$AX1019*'Norm-coeff'!$D$10+$AY1019*'Norm-coeff'!$E$10+$AZ1019*'Norm-coeff'!$F$10+$BA1019*'Norm-coeff'!$G$10+$BB1019*'Norm-coeff'!$H$10+$BC1019*'Norm-coeff'!$I$10+$BD1019*'Norm-coeff'!$J$10+$BE1019*'Norm-coeff'!$K$10+$BF1019*'Norm-coeff'!$L$10+$BG1019*'Norm-coeff'!$M$10+$BH1019*'Norm-coeff'!$N$10+$BI1019*'Norm-coeff'!$O$10</f>
        <v>1.42058735749591</v>
      </c>
      <c r="BX1019" s="54">
        <f>'Norm-coeff'!$C$11+$AX1019*'Norm-coeff'!$D$11+$AY1019*'Norm-coeff'!$E$11+$AZ1019*'Norm-coeff'!$F$11+$BA1019*'Norm-coeff'!$G$11+$BB1019*'Norm-coeff'!$H$11+$BC1019*'Norm-coeff'!$I$11+$BD1019*'Norm-coeff'!$J$11+$BE1019*'Norm-coeff'!$K$11+$BF1019*'Norm-coeff'!$L$11+$BG1019*'Norm-coeff'!$M$11+$BH1019*'Norm-coeff'!$N$11+$BI1019*'Norm-coeff'!$O$11</f>
        <v>0.221233014421479</v>
      </c>
      <c r="BY1019" s="54">
        <f>'Norm-coeff'!$C$12+$AX1019*'Norm-coeff'!$D$12+$AY1019*'Norm-coeff'!$E$12+$AZ1019*'Norm-coeff'!$F$12+$BA1019*'Norm-coeff'!$G$12+$BB1019*'Norm-coeff'!$H$12+$BC1019*'Norm-coeff'!$I$12+$BD1019*'Norm-coeff'!$J$12+$BE1019*'Norm-coeff'!$K$12+$BF1019*'Norm-coeff'!$L$12+$BG1019*'Norm-coeff'!$M$12+$BH1019*'Norm-coeff'!$N$12+$BI1019*'Norm-coeff'!$O$12</f>
        <v>0.283527502056037</v>
      </c>
      <c r="BZ1019" s="54">
        <f>'Norm-coeff'!$C$13+$AX1019*'Norm-coeff'!$D$13+$AY1019*'Norm-coeff'!$E$13+$AZ1019*'Norm-coeff'!$F$13+$BA1019*'Norm-coeff'!$G$13+$BB1019*'Norm-coeff'!$H$13+$BC1019*'Norm-coeff'!$I$13+$BD1019*'Norm-coeff'!$J$13+$BE1019*'Norm-coeff'!$K$13+$BF1019*'Norm-coeff'!$L$13+$BG1019*'Norm-coeff'!$M$13+$BH1019*'Norm-coeff'!$N$13+$BI1019*'Norm-coeff'!$O$13</f>
        <v>-4.1864930554451202E-2</v>
      </c>
      <c r="CA1019" s="54">
        <f>'Norm-coeff'!$C$14+$AX1019*'Norm-coeff'!$D$14+$AY1019*'Norm-coeff'!$E$14+$AZ1019*'Norm-coeff'!$F$14+$BA1019*'Norm-coeff'!$G$14+$BB1019*'Norm-coeff'!$H$14+$BC1019*'Norm-coeff'!$I$14+$BD1019*'Norm-coeff'!$J$14+$BE1019*'Norm-coeff'!$K$14+$BF1019*'Norm-coeff'!$L$14+$BG1019*'Norm-coeff'!$M$14+$BH1019*'Norm-coeff'!$N$14+$BI1019*'Norm-coeff'!$O$14</f>
        <v>4.2526983164477103</v>
      </c>
      <c r="CC1019" s="54">
        <f t="shared" si="2783"/>
        <v>0</v>
      </c>
      <c r="CG1019" s="54">
        <f t="shared" si="2784"/>
        <v>0</v>
      </c>
      <c r="CH1019" s="54">
        <f t="shared" si="2767"/>
        <v>0</v>
      </c>
      <c r="CI1019" s="54">
        <f t="shared" si="2785"/>
        <v>0</v>
      </c>
      <c r="CJ1019" s="56">
        <f t="shared" si="2786"/>
        <v>0</v>
      </c>
      <c r="CK1019" s="54">
        <f t="shared" si="2787"/>
        <v>0</v>
      </c>
      <c r="CL1019" s="54">
        <f t="shared" si="2788"/>
        <v>0</v>
      </c>
      <c r="CM1019" s="54">
        <f t="shared" si="2789"/>
        <v>0</v>
      </c>
      <c r="CN1019" s="54">
        <f t="shared" si="2790"/>
        <v>0</v>
      </c>
      <c r="CO1019" s="54">
        <f t="shared" si="2791"/>
        <v>0</v>
      </c>
      <c r="CP1019" s="54">
        <f t="shared" si="2792"/>
        <v>0</v>
      </c>
      <c r="CQ1019" s="54">
        <f t="shared" si="2793"/>
        <v>0</v>
      </c>
      <c r="CR1019" s="54">
        <f t="shared" si="2794"/>
        <v>0</v>
      </c>
      <c r="CS1019" s="54">
        <f t="shared" si="2795"/>
        <v>0</v>
      </c>
      <c r="CU1019" s="54">
        <f t="shared" si="2796"/>
        <v>0</v>
      </c>
      <c r="CV1019" s="54">
        <f t="shared" si="2797"/>
        <v>0</v>
      </c>
      <c r="CW1019" s="54">
        <f t="shared" si="2798"/>
        <v>0</v>
      </c>
      <c r="CX1019" s="54">
        <f t="shared" si="2799"/>
        <v>0</v>
      </c>
      <c r="CZ1019" s="54">
        <f t="shared" si="2800"/>
        <v>0</v>
      </c>
      <c r="DA1019" s="54">
        <f t="shared" si="2801"/>
        <v>0</v>
      </c>
      <c r="DB1019" s="54">
        <f t="shared" si="2802"/>
        <v>0</v>
      </c>
      <c r="DC1019" s="54">
        <f t="shared" si="2803"/>
        <v>0</v>
      </c>
      <c r="DD1019" s="54">
        <f t="shared" si="2804"/>
        <v>0</v>
      </c>
      <c r="DE1019" s="54">
        <f t="shared" si="2805"/>
        <v>0</v>
      </c>
      <c r="DF1019" s="54">
        <f t="shared" si="2806"/>
        <v>0</v>
      </c>
      <c r="DG1019" s="54">
        <f t="shared" si="2807"/>
        <v>2</v>
      </c>
      <c r="DH1019" s="71">
        <f t="shared" si="2808"/>
        <v>0</v>
      </c>
      <c r="DI1019" s="71">
        <f t="shared" si="2809"/>
        <v>0</v>
      </c>
      <c r="DJ1019" s="54">
        <f t="shared" si="2810"/>
        <v>0</v>
      </c>
      <c r="DK1019" s="54">
        <f t="shared" si="2811"/>
        <v>2</v>
      </c>
      <c r="DL1019" s="4">
        <f t="shared" si="2741"/>
        <v>0</v>
      </c>
      <c r="DM1019" s="3">
        <f t="shared" si="2812"/>
        <v>0</v>
      </c>
      <c r="DN1019" s="3">
        <f t="shared" si="2813"/>
        <v>0</v>
      </c>
      <c r="DO1019" s="4" t="e">
        <f t="shared" si="2814"/>
        <v>#DIV/0!</v>
      </c>
      <c r="DP1019" s="57"/>
      <c r="DQ1019" s="57"/>
      <c r="DR1019" s="56">
        <f t="shared" si="2742"/>
        <v>2</v>
      </c>
      <c r="DS1019" s="56">
        <f t="shared" si="2743"/>
        <v>0</v>
      </c>
      <c r="DT1019" s="38">
        <f t="shared" si="2744"/>
        <v>0</v>
      </c>
      <c r="DU1019" s="38">
        <f t="shared" si="2815"/>
        <v>2</v>
      </c>
      <c r="DV1019" s="38">
        <f t="shared" si="2745"/>
        <v>0</v>
      </c>
      <c r="DW1019" s="39">
        <f t="shared" si="2746"/>
        <v>0</v>
      </c>
      <c r="DX1019" s="39">
        <f t="shared" si="2747"/>
        <v>0</v>
      </c>
      <c r="DY1019" s="39">
        <f t="shared" si="2748"/>
        <v>0</v>
      </c>
      <c r="DZ1019" s="39">
        <f t="shared" si="2749"/>
        <v>0</v>
      </c>
      <c r="EA1019" s="39">
        <f t="shared" si="2750"/>
        <v>0</v>
      </c>
      <c r="EB1019" s="37" t="e">
        <f t="shared" si="2816"/>
        <v>#DIV/0!</v>
      </c>
      <c r="EC1019" s="37" t="e">
        <f t="shared" si="2817"/>
        <v>#DIV/0!</v>
      </c>
      <c r="ED1019" s="37" t="e">
        <f t="shared" si="2818"/>
        <v>#DIV/0!</v>
      </c>
      <c r="EE1019" s="37" t="e">
        <f t="shared" si="2819"/>
        <v>#DIV/0!</v>
      </c>
      <c r="EF1019" s="39" t="e">
        <f t="shared" si="2820"/>
        <v>#DIV/0!</v>
      </c>
      <c r="EG1019" s="37" t="e">
        <f t="shared" si="2821"/>
        <v>#DIV/0!</v>
      </c>
      <c r="EH1019" s="37" t="e">
        <f t="shared" si="2822"/>
        <v>#DIV/0!</v>
      </c>
      <c r="EI1019" s="11" t="b">
        <f t="shared" si="2823"/>
        <v>1</v>
      </c>
      <c r="EJ1019" s="11" t="b">
        <f t="shared" si="2824"/>
        <v>0</v>
      </c>
      <c r="EK1019" s="39" t="e">
        <f t="shared" si="2825"/>
        <v>#DIV/0!</v>
      </c>
      <c r="EL1019" s="39" t="e">
        <f t="shared" si="2826"/>
        <v>#DIV/0!</v>
      </c>
      <c r="EM1019" s="39" t="e">
        <f t="shared" si="2827"/>
        <v>#DIV/0!</v>
      </c>
      <c r="EN1019" s="39" t="e">
        <f t="shared" si="2828"/>
        <v>#DIV/0!</v>
      </c>
      <c r="EO1019" s="39" t="e">
        <f t="shared" si="2829"/>
        <v>#DIV/0!</v>
      </c>
      <c r="EP1019" s="39" t="e">
        <f t="shared" si="2830"/>
        <v>#DIV/0!</v>
      </c>
      <c r="EQ1019" s="39" t="e">
        <f t="shared" si="2831"/>
        <v>#DIV/0!</v>
      </c>
      <c r="ER1019" s="39" t="e">
        <f t="shared" si="2832"/>
        <v>#DIV/0!</v>
      </c>
      <c r="ES1019" s="58" t="str">
        <f t="shared" si="2833"/>
        <v>(OH,F,Cl)-dominate amphibole</v>
      </c>
      <c r="ET1019" s="58" t="e">
        <f t="shared" si="2834"/>
        <v>#N/A</v>
      </c>
      <c r="EU1019" s="56">
        <f t="shared" si="2751"/>
        <v>0</v>
      </c>
      <c r="EV1019" s="56">
        <f t="shared" si="2752"/>
        <v>0</v>
      </c>
      <c r="EW1019" s="56">
        <f t="shared" si="2753"/>
        <v>0</v>
      </c>
      <c r="EX1019" s="56">
        <f t="shared" si="2754"/>
        <v>0</v>
      </c>
      <c r="EY1019" s="56">
        <f t="shared" si="2755"/>
        <v>0</v>
      </c>
      <c r="EZ1019" s="56">
        <f t="shared" si="2756"/>
        <v>0</v>
      </c>
      <c r="FA1019" s="39">
        <f t="shared" si="2757"/>
        <v>0</v>
      </c>
      <c r="FB1019" s="39">
        <f t="shared" si="2758"/>
        <v>0</v>
      </c>
      <c r="FC1019" s="54">
        <f t="shared" si="2759"/>
        <v>0</v>
      </c>
      <c r="FD1019" s="54">
        <f t="shared" si="2760"/>
        <v>0</v>
      </c>
      <c r="FE1019" s="39">
        <f t="shared" si="2761"/>
        <v>0</v>
      </c>
      <c r="FF1019" s="54">
        <f t="shared" si="2762"/>
        <v>0</v>
      </c>
      <c r="FG1019" s="39">
        <f t="shared" si="2763"/>
        <v>0</v>
      </c>
      <c r="FH1019" s="39">
        <f t="shared" si="2835"/>
        <v>0</v>
      </c>
      <c r="FI1019" s="39">
        <f t="shared" si="2836"/>
        <v>0</v>
      </c>
      <c r="FJ1019" s="39">
        <f t="shared" si="2837"/>
        <v>0</v>
      </c>
      <c r="FK1019" s="39" t="e">
        <f t="shared" si="2838"/>
        <v>#DIV/0!</v>
      </c>
      <c r="FL1019" s="39" t="e">
        <f t="shared" si="2839"/>
        <v>#DIV/0!</v>
      </c>
      <c r="FM1019" s="39" t="e">
        <f t="shared" si="2840"/>
        <v>#DIV/0!</v>
      </c>
      <c r="FN1019" s="39">
        <f t="shared" si="2841"/>
        <v>1</v>
      </c>
      <c r="FO1019" s="39">
        <f t="shared" si="2764"/>
        <v>0</v>
      </c>
      <c r="FP1019" s="39">
        <f t="shared" si="2765"/>
        <v>0</v>
      </c>
      <c r="FQ1019" s="39">
        <f t="shared" si="2766"/>
        <v>0</v>
      </c>
      <c r="FR1019" s="39">
        <f t="shared" si="2842"/>
        <v>0</v>
      </c>
      <c r="FS1019" s="39">
        <f t="shared" si="2843"/>
        <v>0</v>
      </c>
      <c r="FU1019" s="39" t="e">
        <f t="shared" si="2844"/>
        <v>#DIV/0!</v>
      </c>
      <c r="FV1019" s="39" t="e">
        <f t="shared" si="2845"/>
        <v>#DIV/0!</v>
      </c>
      <c r="FW1019" s="39" t="e">
        <f t="shared" si="2846"/>
        <v>#DIV/0!</v>
      </c>
      <c r="FY1019" s="39" t="e">
        <f t="shared" si="2847"/>
        <v>#DIV/0!</v>
      </c>
      <c r="FZ1019" s="39" t="e">
        <f t="shared" si="2848"/>
        <v>#DIV/0!</v>
      </c>
      <c r="GA1019" s="39" t="e">
        <f t="shared" si="2849"/>
        <v>#DIV/0!</v>
      </c>
      <c r="GB1019" s="39" t="e">
        <f t="shared" si="2850"/>
        <v>#DIV/0!</v>
      </c>
      <c r="GC1019" s="39" t="e">
        <f t="shared" si="2851"/>
        <v>#DIV/0!</v>
      </c>
      <c r="GD1019" s="39" t="e">
        <f t="shared" si="2852"/>
        <v>#DIV/0!</v>
      </c>
      <c r="GE1019" s="39" t="e">
        <f t="shared" si="2853"/>
        <v>#DIV/0!</v>
      </c>
      <c r="GF1019" s="39" t="e">
        <f t="shared" si="2854"/>
        <v>#DIV/0!</v>
      </c>
      <c r="GG1019" s="39" t="e">
        <f t="shared" si="2855"/>
        <v>#DIV/0!</v>
      </c>
      <c r="GH1019" s="39" t="e">
        <f t="shared" si="2856"/>
        <v>#DIV/0!</v>
      </c>
      <c r="GI1019" s="39"/>
      <c r="GJ1019" s="39" t="e">
        <f t="shared" si="2857"/>
        <v>#DIV/0!</v>
      </c>
      <c r="GK1019" s="39" t="e">
        <f t="shared" si="2858"/>
        <v>#DIV/0!</v>
      </c>
      <c r="GL1019" s="39" t="e">
        <f t="shared" si="2859"/>
        <v>#DIV/0!</v>
      </c>
      <c r="GM1019" s="39" t="e">
        <f t="shared" si="2860"/>
        <v>#DIV/0!</v>
      </c>
      <c r="GN1019" s="39" t="e">
        <f t="shared" si="2861"/>
        <v>#DIV/0!</v>
      </c>
      <c r="GO1019" s="57"/>
      <c r="GP1019" s="57" t="e">
        <f t="shared" si="2862"/>
        <v>#DIV/0!</v>
      </c>
      <c r="GQ1019" s="59" t="e">
        <f t="shared" si="2863"/>
        <v>#DIV/0!</v>
      </c>
      <c r="GR1019" s="41" t="e">
        <f t="shared" si="2864"/>
        <v>#DIV/0!</v>
      </c>
      <c r="GS1019" s="57" t="e">
        <f t="shared" si="2865"/>
        <v>#DIV/0!</v>
      </c>
      <c r="GT1019" s="57" t="e">
        <f t="shared" si="2866"/>
        <v>#DIV/0!</v>
      </c>
      <c r="GU1019" s="57" t="e">
        <f t="shared" si="2867"/>
        <v>#DIV/0!</v>
      </c>
      <c r="GV1019" s="57"/>
      <c r="GW1019" s="42" t="e">
        <f t="shared" si="2868"/>
        <v>#DIV/0!</v>
      </c>
      <c r="GX1019" s="42" t="e">
        <f t="shared" si="2869"/>
        <v>#DIV/0!</v>
      </c>
      <c r="GY1019" s="42" t="e">
        <f t="shared" si="2870"/>
        <v>#DIV/0!</v>
      </c>
      <c r="GZ1019" s="57"/>
      <c r="HA1019" s="2" t="e">
        <f t="shared" si="2871"/>
        <v>#DIV/0!</v>
      </c>
      <c r="HB1019" s="2" t="e">
        <f t="shared" si="2872"/>
        <v>#DIV/0!</v>
      </c>
      <c r="HC1019" s="2" t="e">
        <f t="shared" si="2873"/>
        <v>#DIV/0!</v>
      </c>
      <c r="HD1019" s="2" t="e">
        <f t="shared" si="2874"/>
        <v>#DIV/0!</v>
      </c>
      <c r="HE1019" s="2" t="e">
        <f t="shared" si="2875"/>
        <v>#DIV/0!</v>
      </c>
      <c r="HF1019" s="2" t="e">
        <f t="shared" si="2876"/>
        <v>#DIV/0!</v>
      </c>
      <c r="HG1019" s="2" t="e">
        <f t="shared" si="2877"/>
        <v>#DIV/0!</v>
      </c>
      <c r="HH1019" s="2" t="e">
        <f t="shared" si="2878"/>
        <v>#DIV/0!</v>
      </c>
      <c r="HI1019" s="2" t="e">
        <f t="shared" si="2879"/>
        <v>#DIV/0!</v>
      </c>
      <c r="HJ1019" s="11" t="e">
        <f t="shared" si="2880"/>
        <v>#DIV/0!</v>
      </c>
      <c r="HK1019" s="60" t="e">
        <f t="shared" si="2881"/>
        <v>#DIV/0!</v>
      </c>
      <c r="HL1019" s="57"/>
      <c r="HM1019" s="57" t="e">
        <f t="shared" si="2882"/>
        <v>#DIV/0!</v>
      </c>
      <c r="HN1019" s="57" t="e">
        <f t="shared" si="2883"/>
        <v>#DIV/0!</v>
      </c>
      <c r="HO1019" s="57" t="e">
        <f t="shared" si="2884"/>
        <v>#DIV/0!</v>
      </c>
      <c r="HP1019" s="57" t="e">
        <f t="shared" si="2885"/>
        <v>#DIV/0!</v>
      </c>
      <c r="HQ1019" s="57" t="e">
        <f t="shared" si="2886"/>
        <v>#DIV/0!</v>
      </c>
      <c r="HR1019" s="57"/>
      <c r="HS1019" s="57" t="e">
        <f t="shared" si="2887"/>
        <v>#DIV/0!</v>
      </c>
      <c r="HT1019" s="57" t="e">
        <f t="shared" si="2888"/>
        <v>#DIV/0!</v>
      </c>
      <c r="HU1019" s="57" t="e">
        <f t="shared" si="2889"/>
        <v>#DIV/0!</v>
      </c>
      <c r="HV1019" s="57" t="e">
        <f t="shared" si="2890"/>
        <v>#DIV/0!</v>
      </c>
      <c r="HW1019" s="57" t="e">
        <f t="shared" si="2891"/>
        <v>#DIV/0!</v>
      </c>
      <c r="HX1019" s="57"/>
      <c r="HY1019" s="57" t="e">
        <f t="shared" si="2892"/>
        <v>#DIV/0!</v>
      </c>
      <c r="HZ1019" s="57" t="e">
        <f t="shared" si="2893"/>
        <v>#DIV/0!</v>
      </c>
      <c r="IA1019" s="57"/>
      <c r="IB1019" s="61">
        <f t="shared" si="2894"/>
        <v>0</v>
      </c>
      <c r="IC1019" s="57" t="str">
        <f t="shared" si="2895"/>
        <v/>
      </c>
      <c r="ID1019" s="42"/>
      <c r="IE1019" s="2" t="str">
        <f t="shared" si="2896"/>
        <v/>
      </c>
      <c r="IF1019" s="60" t="e">
        <f t="shared" si="2897"/>
        <v>#DIV/0!</v>
      </c>
      <c r="IG1019" s="60" t="str">
        <f t="shared" si="2898"/>
        <v/>
      </c>
      <c r="IH1019" s="60" t="str">
        <f t="shared" si="2899"/>
        <v>zinco-</v>
      </c>
      <c r="II1019" s="60" t="str">
        <f t="shared" si="2900"/>
        <v>mangano-</v>
      </c>
      <c r="IJ1019" s="60" t="e">
        <f t="shared" si="2901"/>
        <v>#DIV/0!</v>
      </c>
      <c r="IK1019" s="60" t="e">
        <f t="shared" si="2902"/>
        <v>#DIV/0!</v>
      </c>
      <c r="IL1019" s="60" t="e">
        <f t="shared" si="2903"/>
        <v>#DIV/0!</v>
      </c>
      <c r="IM1019" s="60" t="e">
        <f t="shared" si="2904"/>
        <v>#DIV/0!</v>
      </c>
      <c r="IN1019" s="60" t="str">
        <f t="shared" si="2905"/>
        <v/>
      </c>
      <c r="IO1019" s="60" t="str">
        <f t="shared" si="2906"/>
        <v/>
      </c>
      <c r="IP1019" s="57"/>
      <c r="IQ1019" s="57" t="str">
        <f t="shared" si="2907"/>
        <v>ERROR!!</v>
      </c>
    </row>
    <row r="1020" spans="24:251">
      <c r="X1020" s="29">
        <f t="shared" si="2908"/>
        <v>0</v>
      </c>
      <c r="Y1020" s="29">
        <f t="shared" si="2909"/>
        <v>0</v>
      </c>
      <c r="Z1020" s="29" t="e">
        <f t="shared" si="2910"/>
        <v>#DIV/0!</v>
      </c>
      <c r="AA1020" s="29" t="e">
        <f t="shared" si="2911"/>
        <v>#DIV/0!</v>
      </c>
      <c r="AB1020" s="29" t="e">
        <f t="shared" si="2912"/>
        <v>#DIV/0!</v>
      </c>
      <c r="AC1020" s="29" t="e">
        <f t="shared" si="2913"/>
        <v>#DIV/0!</v>
      </c>
      <c r="AF1020" s="23">
        <v>60.084299999999999</v>
      </c>
      <c r="AG1020" s="23">
        <v>79.878799999999998</v>
      </c>
      <c r="AH1020" s="23">
        <v>101.96120000000001</v>
      </c>
      <c r="AI1020" s="23">
        <v>151.99039999999999</v>
      </c>
      <c r="AJ1020" s="23">
        <v>159.69</v>
      </c>
      <c r="AK1020" s="23">
        <v>71.846400000000003</v>
      </c>
      <c r="AL1020" s="23">
        <v>70.9375</v>
      </c>
      <c r="AM1020" s="23">
        <v>40.304400000000001</v>
      </c>
      <c r="AN1020" s="23">
        <v>56.077399999999997</v>
      </c>
      <c r="AO1020" s="23">
        <v>61.978999999999999</v>
      </c>
      <c r="AP1020" s="23">
        <v>94.195999999999998</v>
      </c>
      <c r="AQ1020" s="23">
        <v>18.998000000000001</v>
      </c>
      <c r="AR1020" s="23">
        <v>35.450000000000003</v>
      </c>
      <c r="AS1020" s="23">
        <v>29.88</v>
      </c>
      <c r="AT1020" s="23">
        <v>74.691999999999993</v>
      </c>
      <c r="AU1020" s="23">
        <v>81.39</v>
      </c>
      <c r="AX1020" s="54">
        <f t="shared" si="2768"/>
        <v>0</v>
      </c>
      <c r="AY1020" s="54">
        <f t="shared" si="2769"/>
        <v>0</v>
      </c>
      <c r="AZ1020" s="54">
        <f t="shared" si="2770"/>
        <v>0</v>
      </c>
      <c r="BA1020" s="54">
        <f t="shared" si="2771"/>
        <v>0</v>
      </c>
      <c r="BB1020" s="54">
        <f t="shared" si="2772"/>
        <v>0</v>
      </c>
      <c r="BC1020" s="54">
        <f t="shared" si="2773"/>
        <v>0</v>
      </c>
      <c r="BD1020" s="54">
        <f t="shared" si="2774"/>
        <v>0</v>
      </c>
      <c r="BE1020" s="54">
        <f t="shared" si="2775"/>
        <v>0</v>
      </c>
      <c r="BF1020" s="54">
        <f t="shared" si="2776"/>
        <v>0</v>
      </c>
      <c r="BG1020" s="54">
        <f t="shared" si="2777"/>
        <v>0</v>
      </c>
      <c r="BH1020" s="54">
        <f t="shared" si="2778"/>
        <v>0</v>
      </c>
      <c r="BI1020" s="54">
        <f t="shared" si="2779"/>
        <v>0</v>
      </c>
      <c r="BJ1020" s="54">
        <f t="shared" si="2780"/>
        <v>0</v>
      </c>
      <c r="BK1020" s="54">
        <f t="shared" si="2781"/>
        <v>0</v>
      </c>
      <c r="BL1020" s="54">
        <f t="shared" si="2782"/>
        <v>0</v>
      </c>
      <c r="BM1020" s="42"/>
      <c r="BO1020" s="54">
        <f>'Norm-coeff'!$C$2+$AX1020*'Norm-coeff'!$D$2+$AY1020*'Norm-coeff'!$E$2+$AZ1020*'Norm-coeff'!$F$2+$BA1020*'Norm-coeff'!$G$2+$BB1020*'Norm-coeff'!$H$2+$BC1020*'Norm-coeff'!$I$2+$BD1020*'Norm-coeff'!$J$2+$BE1020*'Norm-coeff'!$K$2+$BF1020*'Norm-coeff'!$L$2+$BG1020*'Norm-coeff'!$M$2+$BH1020*'Norm-coeff'!$N$2+$BI1020*'Norm-coeff'!$O$2</f>
        <v>5.4045421474420303</v>
      </c>
      <c r="BP1020" s="54">
        <f>'Norm-coeff'!$C$3+$AX1020*'Norm-coeff'!$D$3+$AY1020*'Norm-coeff'!$E$3+$AZ1020*'Norm-coeff'!$F$3+$BA1020*'Norm-coeff'!$G$3+$BB1020*'Norm-coeff'!$H$3+$BC1020*'Norm-coeff'!$I$3+$BD1020*'Norm-coeff'!$J$3+$BE1020*'Norm-coeff'!$K$3+$BF1020*'Norm-coeff'!$L$3+$BG1020*'Norm-coeff'!$M$3+$BH1020*'Norm-coeff'!$N$3+$BI1020*'Norm-coeff'!$O$3</f>
        <v>3.15319116612705</v>
      </c>
      <c r="BQ1020" s="54">
        <f>'Norm-coeff'!$C$4+$AX1020*'Norm-coeff'!$D$4+$AY1020*'Norm-coeff'!$E$4+$AZ1020*'Norm-coeff'!$F$4+$BA1020*'Norm-coeff'!$G$4+$BB1020*'Norm-coeff'!$H$4+$BC1020*'Norm-coeff'!$I$4+$BD1020*'Norm-coeff'!$J$4+$BE1020*'Norm-coeff'!$K$4+$BF1020*'Norm-coeff'!$L$4+$BG1020*'Norm-coeff'!$M$4+$BH1020*'Norm-coeff'!$N$4+$BI1020*'Norm-coeff'!$O$4</f>
        <v>1.42115649462768</v>
      </c>
      <c r="BR1020" s="54">
        <f>'Norm-coeff'!$C$5+$AX1020*'Norm-coeff'!$D$5+$AY1020*'Norm-coeff'!$E$5+$AZ1020*'Norm-coeff'!$F$5+$BA1020*'Norm-coeff'!$G$5+$BB1020*'Norm-coeff'!$H$5+$BC1020*'Norm-coeff'!$I$5+$BD1020*'Norm-coeff'!$J$5+$BE1020*'Norm-coeff'!$K$5+$BF1020*'Norm-coeff'!$L$5+$BG1020*'Norm-coeff'!$M$5+$BH1020*'Norm-coeff'!$N$5+$BI1020*'Norm-coeff'!$O$5</f>
        <v>1.0553329241296201</v>
      </c>
      <c r="BS1020" s="54">
        <f>'Norm-coeff'!$C$6+$AX1020*'Norm-coeff'!$D$6+$AY1020*'Norm-coeff'!$E$6+$AZ1020*'Norm-coeff'!$F$6+$BA1020*'Norm-coeff'!$G$6+$BB1020*'Norm-coeff'!$H$6+$BC1020*'Norm-coeff'!$I$6+$BD1020*'Norm-coeff'!$J$6+$BE1020*'Norm-coeff'!$K$6+$BF1020*'Norm-coeff'!$L$6+$BG1020*'Norm-coeff'!$M$6+$BH1020*'Norm-coeff'!$N$6+$BI1020*'Norm-coeff'!$O$6</f>
        <v>-1.48700885495103E-2</v>
      </c>
      <c r="BT1020" s="54">
        <f>'Norm-coeff'!$C$7+$AX1020*'Norm-coeff'!$D$7+$AY1020*'Norm-coeff'!$E$7+$AZ1020*'Norm-coeff'!$F$7+$BA1020*'Norm-coeff'!$G$7+$BB1020*'Norm-coeff'!$H$7+$BC1020*'Norm-coeff'!$I$7+$BD1020*'Norm-coeff'!$J$7+$BE1020*'Norm-coeff'!$K$7+$BF1020*'Norm-coeff'!$L$7+$BG1020*'Norm-coeff'!$M$7+$BH1020*'Norm-coeff'!$N$7+$BI1020*'Norm-coeff'!$O$7</f>
        <v>2.0907583608832998</v>
      </c>
      <c r="BU1020" s="54">
        <f>'Norm-coeff'!$C$8+$AX1020*'Norm-coeff'!$D$8+$AY1020*'Norm-coeff'!$E$8+$AZ1020*'Norm-coeff'!$F$8+$BA1020*'Norm-coeff'!$G$8+$BB1020*'Norm-coeff'!$H$8+$BC1020*'Norm-coeff'!$I$8+$BD1020*'Norm-coeff'!$J$8+$BE1020*'Norm-coeff'!$K$8+$BF1020*'Norm-coeff'!$L$8+$BG1020*'Norm-coeff'!$M$8+$BH1020*'Norm-coeff'!$N$8+$BI1020*'Norm-coeff'!$O$8</f>
        <v>0.65894159836244504</v>
      </c>
      <c r="BV1020" s="54">
        <f>'Norm-coeff'!$C$9+$AX1020*'Norm-coeff'!$D$9+$AY1020*'Norm-coeff'!$E$9+$AZ1020*'Norm-coeff'!$F$9+$BA1020*'Norm-coeff'!$G$9+$BB1020*'Norm-coeff'!$H$9+$BC1020*'Norm-coeff'!$I$9+$BD1020*'Norm-coeff'!$J$9+$BE1020*'Norm-coeff'!$K$9+$BF1020*'Norm-coeff'!$L$9+$BG1020*'Norm-coeff'!$M$9+$BH1020*'Norm-coeff'!$N$9+$BI1020*'Norm-coeff'!$O$9</f>
        <v>1.48961085014701</v>
      </c>
      <c r="BW1020" s="54">
        <f>'Norm-coeff'!$C$10+$AX1020*'Norm-coeff'!$D$10+$AY1020*'Norm-coeff'!$E$10+$AZ1020*'Norm-coeff'!$F$10+$BA1020*'Norm-coeff'!$G$10+$BB1020*'Norm-coeff'!$H$10+$BC1020*'Norm-coeff'!$I$10+$BD1020*'Norm-coeff'!$J$10+$BE1020*'Norm-coeff'!$K$10+$BF1020*'Norm-coeff'!$L$10+$BG1020*'Norm-coeff'!$M$10+$BH1020*'Norm-coeff'!$N$10+$BI1020*'Norm-coeff'!$O$10</f>
        <v>1.42058735749591</v>
      </c>
      <c r="BX1020" s="54">
        <f>'Norm-coeff'!$C$11+$AX1020*'Norm-coeff'!$D$11+$AY1020*'Norm-coeff'!$E$11+$AZ1020*'Norm-coeff'!$F$11+$BA1020*'Norm-coeff'!$G$11+$BB1020*'Norm-coeff'!$H$11+$BC1020*'Norm-coeff'!$I$11+$BD1020*'Norm-coeff'!$J$11+$BE1020*'Norm-coeff'!$K$11+$BF1020*'Norm-coeff'!$L$11+$BG1020*'Norm-coeff'!$M$11+$BH1020*'Norm-coeff'!$N$11+$BI1020*'Norm-coeff'!$O$11</f>
        <v>0.221233014421479</v>
      </c>
      <c r="BY1020" s="54">
        <f>'Norm-coeff'!$C$12+$AX1020*'Norm-coeff'!$D$12+$AY1020*'Norm-coeff'!$E$12+$AZ1020*'Norm-coeff'!$F$12+$BA1020*'Norm-coeff'!$G$12+$BB1020*'Norm-coeff'!$H$12+$BC1020*'Norm-coeff'!$I$12+$BD1020*'Norm-coeff'!$J$12+$BE1020*'Norm-coeff'!$K$12+$BF1020*'Norm-coeff'!$L$12+$BG1020*'Norm-coeff'!$M$12+$BH1020*'Norm-coeff'!$N$12+$BI1020*'Norm-coeff'!$O$12</f>
        <v>0.283527502056037</v>
      </c>
      <c r="BZ1020" s="54">
        <f>'Norm-coeff'!$C$13+$AX1020*'Norm-coeff'!$D$13+$AY1020*'Norm-coeff'!$E$13+$AZ1020*'Norm-coeff'!$F$13+$BA1020*'Norm-coeff'!$G$13+$BB1020*'Norm-coeff'!$H$13+$BC1020*'Norm-coeff'!$I$13+$BD1020*'Norm-coeff'!$J$13+$BE1020*'Norm-coeff'!$K$13+$BF1020*'Norm-coeff'!$L$13+$BG1020*'Norm-coeff'!$M$13+$BH1020*'Norm-coeff'!$N$13+$BI1020*'Norm-coeff'!$O$13</f>
        <v>-4.1864930554451202E-2</v>
      </c>
      <c r="CA1020" s="54">
        <f>'Norm-coeff'!$C$14+$AX1020*'Norm-coeff'!$D$14+$AY1020*'Norm-coeff'!$E$14+$AZ1020*'Norm-coeff'!$F$14+$BA1020*'Norm-coeff'!$G$14+$BB1020*'Norm-coeff'!$H$14+$BC1020*'Norm-coeff'!$I$14+$BD1020*'Norm-coeff'!$J$14+$BE1020*'Norm-coeff'!$K$14+$BF1020*'Norm-coeff'!$L$14+$BG1020*'Norm-coeff'!$M$14+$BH1020*'Norm-coeff'!$N$14+$BI1020*'Norm-coeff'!$O$14</f>
        <v>4.2526983164477103</v>
      </c>
      <c r="CC1020" s="54">
        <f t="shared" si="2783"/>
        <v>0</v>
      </c>
      <c r="CG1020" s="54">
        <f t="shared" si="2784"/>
        <v>0</v>
      </c>
      <c r="CH1020" s="54">
        <f t="shared" si="2767"/>
        <v>0</v>
      </c>
      <c r="CI1020" s="54">
        <f t="shared" si="2785"/>
        <v>0</v>
      </c>
      <c r="CJ1020" s="56">
        <f t="shared" si="2786"/>
        <v>0</v>
      </c>
      <c r="CK1020" s="54">
        <f t="shared" si="2787"/>
        <v>0</v>
      </c>
      <c r="CL1020" s="54">
        <f t="shared" si="2788"/>
        <v>0</v>
      </c>
      <c r="CM1020" s="54">
        <f t="shared" si="2789"/>
        <v>0</v>
      </c>
      <c r="CN1020" s="54">
        <f t="shared" si="2790"/>
        <v>0</v>
      </c>
      <c r="CO1020" s="54">
        <f t="shared" si="2791"/>
        <v>0</v>
      </c>
      <c r="CP1020" s="54">
        <f t="shared" si="2792"/>
        <v>0</v>
      </c>
      <c r="CQ1020" s="54">
        <f t="shared" si="2793"/>
        <v>0</v>
      </c>
      <c r="CR1020" s="54">
        <f t="shared" si="2794"/>
        <v>0</v>
      </c>
      <c r="CS1020" s="54">
        <f t="shared" si="2795"/>
        <v>0</v>
      </c>
      <c r="CU1020" s="54">
        <f t="shared" si="2796"/>
        <v>0</v>
      </c>
      <c r="CV1020" s="54">
        <f t="shared" si="2797"/>
        <v>0</v>
      </c>
      <c r="CW1020" s="54">
        <f t="shared" si="2798"/>
        <v>0</v>
      </c>
      <c r="CX1020" s="54">
        <f t="shared" si="2799"/>
        <v>0</v>
      </c>
      <c r="CZ1020" s="54">
        <f t="shared" si="2800"/>
        <v>0</v>
      </c>
      <c r="DA1020" s="54">
        <f t="shared" si="2801"/>
        <v>0</v>
      </c>
      <c r="DB1020" s="54">
        <f t="shared" si="2802"/>
        <v>0</v>
      </c>
      <c r="DC1020" s="54">
        <f t="shared" si="2803"/>
        <v>0</v>
      </c>
      <c r="DD1020" s="54">
        <f t="shared" si="2804"/>
        <v>0</v>
      </c>
      <c r="DE1020" s="54">
        <f t="shared" si="2805"/>
        <v>0</v>
      </c>
      <c r="DF1020" s="54">
        <f t="shared" si="2806"/>
        <v>0</v>
      </c>
      <c r="DG1020" s="54">
        <f t="shared" si="2807"/>
        <v>2</v>
      </c>
      <c r="DH1020" s="71">
        <f t="shared" si="2808"/>
        <v>0</v>
      </c>
      <c r="DI1020" s="71">
        <f t="shared" si="2809"/>
        <v>0</v>
      </c>
      <c r="DJ1020" s="54">
        <f t="shared" si="2810"/>
        <v>0</v>
      </c>
      <c r="DK1020" s="54">
        <f t="shared" si="2811"/>
        <v>2</v>
      </c>
      <c r="DL1020" s="4">
        <f t="shared" si="2741"/>
        <v>0</v>
      </c>
      <c r="DM1020" s="3">
        <f t="shared" si="2812"/>
        <v>0</v>
      </c>
      <c r="DN1020" s="3">
        <f t="shared" si="2813"/>
        <v>0</v>
      </c>
      <c r="DO1020" s="4" t="e">
        <f t="shared" si="2814"/>
        <v>#DIV/0!</v>
      </c>
      <c r="DP1020" s="57"/>
      <c r="DQ1020" s="57"/>
      <c r="DR1020" s="56">
        <f t="shared" si="2742"/>
        <v>2</v>
      </c>
      <c r="DS1020" s="56">
        <f t="shared" si="2743"/>
        <v>0</v>
      </c>
      <c r="DT1020" s="38">
        <f t="shared" si="2744"/>
        <v>0</v>
      </c>
      <c r="DU1020" s="38">
        <f t="shared" si="2815"/>
        <v>2</v>
      </c>
      <c r="DV1020" s="38">
        <f t="shared" si="2745"/>
        <v>0</v>
      </c>
      <c r="DW1020" s="39">
        <f t="shared" si="2746"/>
        <v>0</v>
      </c>
      <c r="DX1020" s="39">
        <f t="shared" si="2747"/>
        <v>0</v>
      </c>
      <c r="DY1020" s="39">
        <f t="shared" si="2748"/>
        <v>0</v>
      </c>
      <c r="DZ1020" s="39">
        <f t="shared" si="2749"/>
        <v>0</v>
      </c>
      <c r="EA1020" s="39">
        <f t="shared" si="2750"/>
        <v>0</v>
      </c>
      <c r="EB1020" s="37" t="e">
        <f t="shared" si="2816"/>
        <v>#DIV/0!</v>
      </c>
      <c r="EC1020" s="37" t="e">
        <f t="shared" si="2817"/>
        <v>#DIV/0!</v>
      </c>
      <c r="ED1020" s="37" t="e">
        <f t="shared" si="2818"/>
        <v>#DIV/0!</v>
      </c>
      <c r="EE1020" s="37" t="e">
        <f t="shared" si="2819"/>
        <v>#DIV/0!</v>
      </c>
      <c r="EF1020" s="39" t="e">
        <f t="shared" si="2820"/>
        <v>#DIV/0!</v>
      </c>
      <c r="EG1020" s="37" t="e">
        <f t="shared" si="2821"/>
        <v>#DIV/0!</v>
      </c>
      <c r="EH1020" s="37" t="e">
        <f t="shared" si="2822"/>
        <v>#DIV/0!</v>
      </c>
      <c r="EI1020" s="11" t="b">
        <f t="shared" si="2823"/>
        <v>1</v>
      </c>
      <c r="EJ1020" s="11" t="b">
        <f t="shared" si="2824"/>
        <v>0</v>
      </c>
      <c r="EK1020" s="39" t="e">
        <f t="shared" si="2825"/>
        <v>#DIV/0!</v>
      </c>
      <c r="EL1020" s="39" t="e">
        <f t="shared" si="2826"/>
        <v>#DIV/0!</v>
      </c>
      <c r="EM1020" s="39" t="e">
        <f t="shared" si="2827"/>
        <v>#DIV/0!</v>
      </c>
      <c r="EN1020" s="39" t="e">
        <f t="shared" si="2828"/>
        <v>#DIV/0!</v>
      </c>
      <c r="EO1020" s="39" t="e">
        <f t="shared" si="2829"/>
        <v>#DIV/0!</v>
      </c>
      <c r="EP1020" s="39" t="e">
        <f t="shared" si="2830"/>
        <v>#DIV/0!</v>
      </c>
      <c r="EQ1020" s="39" t="e">
        <f t="shared" si="2831"/>
        <v>#DIV/0!</v>
      </c>
      <c r="ER1020" s="39" t="e">
        <f t="shared" si="2832"/>
        <v>#DIV/0!</v>
      </c>
      <c r="ES1020" s="58" t="str">
        <f t="shared" si="2833"/>
        <v>(OH,F,Cl)-dominate amphibole</v>
      </c>
      <c r="ET1020" s="58" t="e">
        <f t="shared" si="2834"/>
        <v>#N/A</v>
      </c>
      <c r="EU1020" s="56">
        <f t="shared" si="2751"/>
        <v>0</v>
      </c>
      <c r="EV1020" s="56">
        <f t="shared" si="2752"/>
        <v>0</v>
      </c>
      <c r="EW1020" s="56">
        <f t="shared" si="2753"/>
        <v>0</v>
      </c>
      <c r="EX1020" s="56">
        <f t="shared" si="2754"/>
        <v>0</v>
      </c>
      <c r="EY1020" s="56">
        <f t="shared" si="2755"/>
        <v>0</v>
      </c>
      <c r="EZ1020" s="56">
        <f t="shared" si="2756"/>
        <v>0</v>
      </c>
      <c r="FA1020" s="39">
        <f t="shared" si="2757"/>
        <v>0</v>
      </c>
      <c r="FB1020" s="39">
        <f t="shared" si="2758"/>
        <v>0</v>
      </c>
      <c r="FC1020" s="54">
        <f t="shared" si="2759"/>
        <v>0</v>
      </c>
      <c r="FD1020" s="54">
        <f t="shared" si="2760"/>
        <v>0</v>
      </c>
      <c r="FE1020" s="39">
        <f t="shared" si="2761"/>
        <v>0</v>
      </c>
      <c r="FF1020" s="54">
        <f t="shared" si="2762"/>
        <v>0</v>
      </c>
      <c r="FG1020" s="39">
        <f t="shared" si="2763"/>
        <v>0</v>
      </c>
      <c r="FH1020" s="39">
        <f t="shared" si="2835"/>
        <v>0</v>
      </c>
      <c r="FI1020" s="39">
        <f t="shared" si="2836"/>
        <v>0</v>
      </c>
      <c r="FJ1020" s="39">
        <f t="shared" si="2837"/>
        <v>0</v>
      </c>
      <c r="FK1020" s="39" t="e">
        <f t="shared" si="2838"/>
        <v>#DIV/0!</v>
      </c>
      <c r="FL1020" s="39" t="e">
        <f t="shared" si="2839"/>
        <v>#DIV/0!</v>
      </c>
      <c r="FM1020" s="39" t="e">
        <f t="shared" si="2840"/>
        <v>#DIV/0!</v>
      </c>
      <c r="FN1020" s="39">
        <f t="shared" si="2841"/>
        <v>1</v>
      </c>
      <c r="FO1020" s="39">
        <f t="shared" si="2764"/>
        <v>0</v>
      </c>
      <c r="FP1020" s="39">
        <f t="shared" si="2765"/>
        <v>0</v>
      </c>
      <c r="FQ1020" s="39">
        <f t="shared" si="2766"/>
        <v>0</v>
      </c>
      <c r="FR1020" s="39">
        <f t="shared" si="2842"/>
        <v>0</v>
      </c>
      <c r="FS1020" s="39">
        <f t="shared" si="2843"/>
        <v>0</v>
      </c>
      <c r="FU1020" s="39" t="e">
        <f t="shared" si="2844"/>
        <v>#DIV/0!</v>
      </c>
      <c r="FV1020" s="39" t="e">
        <f t="shared" si="2845"/>
        <v>#DIV/0!</v>
      </c>
      <c r="FW1020" s="39" t="e">
        <f t="shared" si="2846"/>
        <v>#DIV/0!</v>
      </c>
      <c r="FY1020" s="39" t="e">
        <f t="shared" si="2847"/>
        <v>#DIV/0!</v>
      </c>
      <c r="FZ1020" s="39" t="e">
        <f t="shared" si="2848"/>
        <v>#DIV/0!</v>
      </c>
      <c r="GA1020" s="39" t="e">
        <f t="shared" si="2849"/>
        <v>#DIV/0!</v>
      </c>
      <c r="GB1020" s="39" t="e">
        <f t="shared" si="2850"/>
        <v>#DIV/0!</v>
      </c>
      <c r="GC1020" s="39" t="e">
        <f t="shared" si="2851"/>
        <v>#DIV/0!</v>
      </c>
      <c r="GD1020" s="39" t="e">
        <f t="shared" si="2852"/>
        <v>#DIV/0!</v>
      </c>
      <c r="GE1020" s="39" t="e">
        <f t="shared" si="2853"/>
        <v>#DIV/0!</v>
      </c>
      <c r="GF1020" s="39" t="e">
        <f t="shared" si="2854"/>
        <v>#DIV/0!</v>
      </c>
      <c r="GG1020" s="39" t="e">
        <f t="shared" si="2855"/>
        <v>#DIV/0!</v>
      </c>
      <c r="GH1020" s="39" t="e">
        <f t="shared" si="2856"/>
        <v>#DIV/0!</v>
      </c>
      <c r="GI1020" s="39"/>
      <c r="GJ1020" s="39" t="e">
        <f t="shared" si="2857"/>
        <v>#DIV/0!</v>
      </c>
      <c r="GK1020" s="39" t="e">
        <f t="shared" si="2858"/>
        <v>#DIV/0!</v>
      </c>
      <c r="GL1020" s="39" t="e">
        <f t="shared" si="2859"/>
        <v>#DIV/0!</v>
      </c>
      <c r="GM1020" s="39" t="e">
        <f t="shared" si="2860"/>
        <v>#DIV/0!</v>
      </c>
      <c r="GN1020" s="39" t="e">
        <f t="shared" si="2861"/>
        <v>#DIV/0!</v>
      </c>
      <c r="GO1020" s="57"/>
      <c r="GP1020" s="57" t="e">
        <f t="shared" si="2862"/>
        <v>#DIV/0!</v>
      </c>
      <c r="GQ1020" s="59" t="e">
        <f t="shared" si="2863"/>
        <v>#DIV/0!</v>
      </c>
      <c r="GR1020" s="41" t="e">
        <f t="shared" si="2864"/>
        <v>#DIV/0!</v>
      </c>
      <c r="GS1020" s="57" t="e">
        <f t="shared" si="2865"/>
        <v>#DIV/0!</v>
      </c>
      <c r="GT1020" s="57" t="e">
        <f t="shared" si="2866"/>
        <v>#DIV/0!</v>
      </c>
      <c r="GU1020" s="57" t="e">
        <f t="shared" si="2867"/>
        <v>#DIV/0!</v>
      </c>
      <c r="GV1020" s="57"/>
      <c r="GW1020" s="42" t="e">
        <f t="shared" si="2868"/>
        <v>#DIV/0!</v>
      </c>
      <c r="GX1020" s="42" t="e">
        <f t="shared" si="2869"/>
        <v>#DIV/0!</v>
      </c>
      <c r="GY1020" s="42" t="e">
        <f t="shared" si="2870"/>
        <v>#DIV/0!</v>
      </c>
      <c r="GZ1020" s="57"/>
      <c r="HA1020" s="2" t="e">
        <f t="shared" si="2871"/>
        <v>#DIV/0!</v>
      </c>
      <c r="HB1020" s="2" t="e">
        <f t="shared" si="2872"/>
        <v>#DIV/0!</v>
      </c>
      <c r="HC1020" s="2" t="e">
        <f t="shared" si="2873"/>
        <v>#DIV/0!</v>
      </c>
      <c r="HD1020" s="2" t="e">
        <f t="shared" si="2874"/>
        <v>#DIV/0!</v>
      </c>
      <c r="HE1020" s="2" t="e">
        <f t="shared" si="2875"/>
        <v>#DIV/0!</v>
      </c>
      <c r="HF1020" s="2" t="e">
        <f t="shared" si="2876"/>
        <v>#DIV/0!</v>
      </c>
      <c r="HG1020" s="2" t="e">
        <f t="shared" si="2877"/>
        <v>#DIV/0!</v>
      </c>
      <c r="HH1020" s="2" t="e">
        <f t="shared" si="2878"/>
        <v>#DIV/0!</v>
      </c>
      <c r="HI1020" s="2" t="e">
        <f t="shared" si="2879"/>
        <v>#DIV/0!</v>
      </c>
      <c r="HJ1020" s="11" t="e">
        <f t="shared" si="2880"/>
        <v>#DIV/0!</v>
      </c>
      <c r="HK1020" s="60" t="e">
        <f t="shared" si="2881"/>
        <v>#DIV/0!</v>
      </c>
      <c r="HL1020" s="57"/>
      <c r="HM1020" s="57" t="e">
        <f t="shared" si="2882"/>
        <v>#DIV/0!</v>
      </c>
      <c r="HN1020" s="57" t="e">
        <f t="shared" si="2883"/>
        <v>#DIV/0!</v>
      </c>
      <c r="HO1020" s="57" t="e">
        <f t="shared" si="2884"/>
        <v>#DIV/0!</v>
      </c>
      <c r="HP1020" s="57" t="e">
        <f t="shared" si="2885"/>
        <v>#DIV/0!</v>
      </c>
      <c r="HQ1020" s="57" t="e">
        <f t="shared" si="2886"/>
        <v>#DIV/0!</v>
      </c>
      <c r="HR1020" s="57"/>
      <c r="HS1020" s="57" t="e">
        <f t="shared" si="2887"/>
        <v>#DIV/0!</v>
      </c>
      <c r="HT1020" s="57" t="e">
        <f t="shared" si="2888"/>
        <v>#DIV/0!</v>
      </c>
      <c r="HU1020" s="57" t="e">
        <f t="shared" si="2889"/>
        <v>#DIV/0!</v>
      </c>
      <c r="HV1020" s="57" t="e">
        <f t="shared" si="2890"/>
        <v>#DIV/0!</v>
      </c>
      <c r="HW1020" s="57" t="e">
        <f t="shared" si="2891"/>
        <v>#DIV/0!</v>
      </c>
      <c r="HX1020" s="57"/>
      <c r="HY1020" s="57" t="e">
        <f t="shared" si="2892"/>
        <v>#DIV/0!</v>
      </c>
      <c r="HZ1020" s="57" t="e">
        <f t="shared" si="2893"/>
        <v>#DIV/0!</v>
      </c>
      <c r="IA1020" s="57"/>
      <c r="IB1020" s="61">
        <f t="shared" si="2894"/>
        <v>0</v>
      </c>
      <c r="IC1020" s="57" t="str">
        <f t="shared" si="2895"/>
        <v/>
      </c>
      <c r="ID1020" s="42"/>
      <c r="IE1020" s="2" t="str">
        <f t="shared" si="2896"/>
        <v/>
      </c>
      <c r="IF1020" s="60" t="e">
        <f t="shared" si="2897"/>
        <v>#DIV/0!</v>
      </c>
      <c r="IG1020" s="60" t="str">
        <f t="shared" si="2898"/>
        <v/>
      </c>
      <c r="IH1020" s="60" t="str">
        <f t="shared" si="2899"/>
        <v>zinco-</v>
      </c>
      <c r="II1020" s="60" t="str">
        <f t="shared" si="2900"/>
        <v>mangano-</v>
      </c>
      <c r="IJ1020" s="60" t="e">
        <f t="shared" si="2901"/>
        <v>#DIV/0!</v>
      </c>
      <c r="IK1020" s="60" t="e">
        <f t="shared" si="2902"/>
        <v>#DIV/0!</v>
      </c>
      <c r="IL1020" s="60" t="e">
        <f t="shared" si="2903"/>
        <v>#DIV/0!</v>
      </c>
      <c r="IM1020" s="60" t="e">
        <f t="shared" si="2904"/>
        <v>#DIV/0!</v>
      </c>
      <c r="IN1020" s="60" t="str">
        <f t="shared" si="2905"/>
        <v/>
      </c>
      <c r="IO1020" s="60" t="str">
        <f t="shared" si="2906"/>
        <v/>
      </c>
      <c r="IP1020" s="57"/>
      <c r="IQ1020" s="57" t="str">
        <f t="shared" si="2907"/>
        <v>ERROR!!</v>
      </c>
    </row>
    <row r="1021" spans="24:251">
      <c r="X1021" s="29">
        <f t="shared" si="2908"/>
        <v>0</v>
      </c>
      <c r="Y1021" s="29">
        <f t="shared" si="2909"/>
        <v>0</v>
      </c>
      <c r="Z1021" s="29" t="e">
        <f t="shared" si="2910"/>
        <v>#DIV/0!</v>
      </c>
      <c r="AA1021" s="29" t="e">
        <f t="shared" si="2911"/>
        <v>#DIV/0!</v>
      </c>
      <c r="AB1021" s="29" t="e">
        <f t="shared" si="2912"/>
        <v>#DIV/0!</v>
      </c>
      <c r="AC1021" s="29" t="e">
        <f t="shared" si="2913"/>
        <v>#DIV/0!</v>
      </c>
      <c r="AF1021" s="23">
        <v>60.084299999999999</v>
      </c>
      <c r="AG1021" s="23">
        <v>79.878799999999998</v>
      </c>
      <c r="AH1021" s="23">
        <v>101.96120000000001</v>
      </c>
      <c r="AI1021" s="23">
        <v>151.99039999999999</v>
      </c>
      <c r="AJ1021" s="23">
        <v>159.69</v>
      </c>
      <c r="AK1021" s="23">
        <v>71.846400000000003</v>
      </c>
      <c r="AL1021" s="23">
        <v>70.9375</v>
      </c>
      <c r="AM1021" s="23">
        <v>40.304400000000001</v>
      </c>
      <c r="AN1021" s="23">
        <v>56.077399999999997</v>
      </c>
      <c r="AO1021" s="23">
        <v>61.978999999999999</v>
      </c>
      <c r="AP1021" s="23">
        <v>94.195999999999998</v>
      </c>
      <c r="AQ1021" s="23">
        <v>18.998000000000001</v>
      </c>
      <c r="AR1021" s="23">
        <v>35.450000000000003</v>
      </c>
      <c r="AS1021" s="23">
        <v>29.88</v>
      </c>
      <c r="AT1021" s="23">
        <v>74.691999999999993</v>
      </c>
      <c r="AU1021" s="23">
        <v>81.39</v>
      </c>
      <c r="AX1021" s="54">
        <f t="shared" si="2768"/>
        <v>0</v>
      </c>
      <c r="AY1021" s="54">
        <f t="shared" si="2769"/>
        <v>0</v>
      </c>
      <c r="AZ1021" s="54">
        <f t="shared" si="2770"/>
        <v>0</v>
      </c>
      <c r="BA1021" s="54">
        <f t="shared" si="2771"/>
        <v>0</v>
      </c>
      <c r="BB1021" s="54">
        <f t="shared" si="2772"/>
        <v>0</v>
      </c>
      <c r="BC1021" s="54">
        <f t="shared" si="2773"/>
        <v>0</v>
      </c>
      <c r="BD1021" s="54">
        <f t="shared" si="2774"/>
        <v>0</v>
      </c>
      <c r="BE1021" s="54">
        <f t="shared" si="2775"/>
        <v>0</v>
      </c>
      <c r="BF1021" s="54">
        <f t="shared" si="2776"/>
        <v>0</v>
      </c>
      <c r="BG1021" s="54">
        <f t="shared" si="2777"/>
        <v>0</v>
      </c>
      <c r="BH1021" s="54">
        <f t="shared" si="2778"/>
        <v>0</v>
      </c>
      <c r="BI1021" s="54">
        <f t="shared" si="2779"/>
        <v>0</v>
      </c>
      <c r="BJ1021" s="54">
        <f t="shared" si="2780"/>
        <v>0</v>
      </c>
      <c r="BK1021" s="54">
        <f t="shared" si="2781"/>
        <v>0</v>
      </c>
      <c r="BL1021" s="54">
        <f t="shared" si="2782"/>
        <v>0</v>
      </c>
      <c r="BM1021" s="42"/>
      <c r="BO1021" s="54">
        <f>'Norm-coeff'!$C$2+$AX1021*'Norm-coeff'!$D$2+$AY1021*'Norm-coeff'!$E$2+$AZ1021*'Norm-coeff'!$F$2+$BA1021*'Norm-coeff'!$G$2+$BB1021*'Norm-coeff'!$H$2+$BC1021*'Norm-coeff'!$I$2+$BD1021*'Norm-coeff'!$J$2+$BE1021*'Norm-coeff'!$K$2+$BF1021*'Norm-coeff'!$L$2+$BG1021*'Norm-coeff'!$M$2+$BH1021*'Norm-coeff'!$N$2+$BI1021*'Norm-coeff'!$O$2</f>
        <v>5.4045421474420303</v>
      </c>
      <c r="BP1021" s="54">
        <f>'Norm-coeff'!$C$3+$AX1021*'Norm-coeff'!$D$3+$AY1021*'Norm-coeff'!$E$3+$AZ1021*'Norm-coeff'!$F$3+$BA1021*'Norm-coeff'!$G$3+$BB1021*'Norm-coeff'!$H$3+$BC1021*'Norm-coeff'!$I$3+$BD1021*'Norm-coeff'!$J$3+$BE1021*'Norm-coeff'!$K$3+$BF1021*'Norm-coeff'!$L$3+$BG1021*'Norm-coeff'!$M$3+$BH1021*'Norm-coeff'!$N$3+$BI1021*'Norm-coeff'!$O$3</f>
        <v>3.15319116612705</v>
      </c>
      <c r="BQ1021" s="54">
        <f>'Norm-coeff'!$C$4+$AX1021*'Norm-coeff'!$D$4+$AY1021*'Norm-coeff'!$E$4+$AZ1021*'Norm-coeff'!$F$4+$BA1021*'Norm-coeff'!$G$4+$BB1021*'Norm-coeff'!$H$4+$BC1021*'Norm-coeff'!$I$4+$BD1021*'Norm-coeff'!$J$4+$BE1021*'Norm-coeff'!$K$4+$BF1021*'Norm-coeff'!$L$4+$BG1021*'Norm-coeff'!$M$4+$BH1021*'Norm-coeff'!$N$4+$BI1021*'Norm-coeff'!$O$4</f>
        <v>1.42115649462768</v>
      </c>
      <c r="BR1021" s="54">
        <f>'Norm-coeff'!$C$5+$AX1021*'Norm-coeff'!$D$5+$AY1021*'Norm-coeff'!$E$5+$AZ1021*'Norm-coeff'!$F$5+$BA1021*'Norm-coeff'!$G$5+$BB1021*'Norm-coeff'!$H$5+$BC1021*'Norm-coeff'!$I$5+$BD1021*'Norm-coeff'!$J$5+$BE1021*'Norm-coeff'!$K$5+$BF1021*'Norm-coeff'!$L$5+$BG1021*'Norm-coeff'!$M$5+$BH1021*'Norm-coeff'!$N$5+$BI1021*'Norm-coeff'!$O$5</f>
        <v>1.0553329241296201</v>
      </c>
      <c r="BS1021" s="54">
        <f>'Norm-coeff'!$C$6+$AX1021*'Norm-coeff'!$D$6+$AY1021*'Norm-coeff'!$E$6+$AZ1021*'Norm-coeff'!$F$6+$BA1021*'Norm-coeff'!$G$6+$BB1021*'Norm-coeff'!$H$6+$BC1021*'Norm-coeff'!$I$6+$BD1021*'Norm-coeff'!$J$6+$BE1021*'Norm-coeff'!$K$6+$BF1021*'Norm-coeff'!$L$6+$BG1021*'Norm-coeff'!$M$6+$BH1021*'Norm-coeff'!$N$6+$BI1021*'Norm-coeff'!$O$6</f>
        <v>-1.48700885495103E-2</v>
      </c>
      <c r="BT1021" s="54">
        <f>'Norm-coeff'!$C$7+$AX1021*'Norm-coeff'!$D$7+$AY1021*'Norm-coeff'!$E$7+$AZ1021*'Norm-coeff'!$F$7+$BA1021*'Norm-coeff'!$G$7+$BB1021*'Norm-coeff'!$H$7+$BC1021*'Norm-coeff'!$I$7+$BD1021*'Norm-coeff'!$J$7+$BE1021*'Norm-coeff'!$K$7+$BF1021*'Norm-coeff'!$L$7+$BG1021*'Norm-coeff'!$M$7+$BH1021*'Norm-coeff'!$N$7+$BI1021*'Norm-coeff'!$O$7</f>
        <v>2.0907583608832998</v>
      </c>
      <c r="BU1021" s="54">
        <f>'Norm-coeff'!$C$8+$AX1021*'Norm-coeff'!$D$8+$AY1021*'Norm-coeff'!$E$8+$AZ1021*'Norm-coeff'!$F$8+$BA1021*'Norm-coeff'!$G$8+$BB1021*'Norm-coeff'!$H$8+$BC1021*'Norm-coeff'!$I$8+$BD1021*'Norm-coeff'!$J$8+$BE1021*'Norm-coeff'!$K$8+$BF1021*'Norm-coeff'!$L$8+$BG1021*'Norm-coeff'!$M$8+$BH1021*'Norm-coeff'!$N$8+$BI1021*'Norm-coeff'!$O$8</f>
        <v>0.65894159836244504</v>
      </c>
      <c r="BV1021" s="54">
        <f>'Norm-coeff'!$C$9+$AX1021*'Norm-coeff'!$D$9+$AY1021*'Norm-coeff'!$E$9+$AZ1021*'Norm-coeff'!$F$9+$BA1021*'Norm-coeff'!$G$9+$BB1021*'Norm-coeff'!$H$9+$BC1021*'Norm-coeff'!$I$9+$BD1021*'Norm-coeff'!$J$9+$BE1021*'Norm-coeff'!$K$9+$BF1021*'Norm-coeff'!$L$9+$BG1021*'Norm-coeff'!$M$9+$BH1021*'Norm-coeff'!$N$9+$BI1021*'Norm-coeff'!$O$9</f>
        <v>1.48961085014701</v>
      </c>
      <c r="BW1021" s="54">
        <f>'Norm-coeff'!$C$10+$AX1021*'Norm-coeff'!$D$10+$AY1021*'Norm-coeff'!$E$10+$AZ1021*'Norm-coeff'!$F$10+$BA1021*'Norm-coeff'!$G$10+$BB1021*'Norm-coeff'!$H$10+$BC1021*'Norm-coeff'!$I$10+$BD1021*'Norm-coeff'!$J$10+$BE1021*'Norm-coeff'!$K$10+$BF1021*'Norm-coeff'!$L$10+$BG1021*'Norm-coeff'!$M$10+$BH1021*'Norm-coeff'!$N$10+$BI1021*'Norm-coeff'!$O$10</f>
        <v>1.42058735749591</v>
      </c>
      <c r="BX1021" s="54">
        <f>'Norm-coeff'!$C$11+$AX1021*'Norm-coeff'!$D$11+$AY1021*'Norm-coeff'!$E$11+$AZ1021*'Norm-coeff'!$F$11+$BA1021*'Norm-coeff'!$G$11+$BB1021*'Norm-coeff'!$H$11+$BC1021*'Norm-coeff'!$I$11+$BD1021*'Norm-coeff'!$J$11+$BE1021*'Norm-coeff'!$K$11+$BF1021*'Norm-coeff'!$L$11+$BG1021*'Norm-coeff'!$M$11+$BH1021*'Norm-coeff'!$N$11+$BI1021*'Norm-coeff'!$O$11</f>
        <v>0.221233014421479</v>
      </c>
      <c r="BY1021" s="54">
        <f>'Norm-coeff'!$C$12+$AX1021*'Norm-coeff'!$D$12+$AY1021*'Norm-coeff'!$E$12+$AZ1021*'Norm-coeff'!$F$12+$BA1021*'Norm-coeff'!$G$12+$BB1021*'Norm-coeff'!$H$12+$BC1021*'Norm-coeff'!$I$12+$BD1021*'Norm-coeff'!$J$12+$BE1021*'Norm-coeff'!$K$12+$BF1021*'Norm-coeff'!$L$12+$BG1021*'Norm-coeff'!$M$12+$BH1021*'Norm-coeff'!$N$12+$BI1021*'Norm-coeff'!$O$12</f>
        <v>0.283527502056037</v>
      </c>
      <c r="BZ1021" s="54">
        <f>'Norm-coeff'!$C$13+$AX1021*'Norm-coeff'!$D$13+$AY1021*'Norm-coeff'!$E$13+$AZ1021*'Norm-coeff'!$F$13+$BA1021*'Norm-coeff'!$G$13+$BB1021*'Norm-coeff'!$H$13+$BC1021*'Norm-coeff'!$I$13+$BD1021*'Norm-coeff'!$J$13+$BE1021*'Norm-coeff'!$K$13+$BF1021*'Norm-coeff'!$L$13+$BG1021*'Norm-coeff'!$M$13+$BH1021*'Norm-coeff'!$N$13+$BI1021*'Norm-coeff'!$O$13</f>
        <v>-4.1864930554451202E-2</v>
      </c>
      <c r="CA1021" s="54">
        <f>'Norm-coeff'!$C$14+$AX1021*'Norm-coeff'!$D$14+$AY1021*'Norm-coeff'!$E$14+$AZ1021*'Norm-coeff'!$F$14+$BA1021*'Norm-coeff'!$G$14+$BB1021*'Norm-coeff'!$H$14+$BC1021*'Norm-coeff'!$I$14+$BD1021*'Norm-coeff'!$J$14+$BE1021*'Norm-coeff'!$K$14+$BF1021*'Norm-coeff'!$L$14+$BG1021*'Norm-coeff'!$M$14+$BH1021*'Norm-coeff'!$N$14+$BI1021*'Norm-coeff'!$O$14</f>
        <v>4.2526983164477103</v>
      </c>
      <c r="CC1021" s="54">
        <f t="shared" si="2783"/>
        <v>0</v>
      </c>
      <c r="CG1021" s="54">
        <f t="shared" si="2784"/>
        <v>0</v>
      </c>
      <c r="CH1021" s="54">
        <f t="shared" si="2767"/>
        <v>0</v>
      </c>
      <c r="CI1021" s="54">
        <f t="shared" si="2785"/>
        <v>0</v>
      </c>
      <c r="CJ1021" s="56">
        <f t="shared" si="2786"/>
        <v>0</v>
      </c>
      <c r="CK1021" s="54">
        <f t="shared" si="2787"/>
        <v>0</v>
      </c>
      <c r="CL1021" s="54">
        <f t="shared" si="2788"/>
        <v>0</v>
      </c>
      <c r="CM1021" s="54">
        <f t="shared" si="2789"/>
        <v>0</v>
      </c>
      <c r="CN1021" s="54">
        <f t="shared" si="2790"/>
        <v>0</v>
      </c>
      <c r="CO1021" s="54">
        <f t="shared" si="2791"/>
        <v>0</v>
      </c>
      <c r="CP1021" s="54">
        <f t="shared" si="2792"/>
        <v>0</v>
      </c>
      <c r="CQ1021" s="54">
        <f t="shared" si="2793"/>
        <v>0</v>
      </c>
      <c r="CR1021" s="54">
        <f t="shared" si="2794"/>
        <v>0</v>
      </c>
      <c r="CS1021" s="54">
        <f t="shared" si="2795"/>
        <v>0</v>
      </c>
      <c r="CU1021" s="54">
        <f t="shared" si="2796"/>
        <v>0</v>
      </c>
      <c r="CV1021" s="54">
        <f t="shared" si="2797"/>
        <v>0</v>
      </c>
      <c r="CW1021" s="54">
        <f t="shared" si="2798"/>
        <v>0</v>
      </c>
      <c r="CX1021" s="54">
        <f t="shared" si="2799"/>
        <v>0</v>
      </c>
      <c r="CZ1021" s="54">
        <f t="shared" si="2800"/>
        <v>0</v>
      </c>
      <c r="DA1021" s="54">
        <f t="shared" si="2801"/>
        <v>0</v>
      </c>
      <c r="DB1021" s="54">
        <f t="shared" si="2802"/>
        <v>0</v>
      </c>
      <c r="DC1021" s="54">
        <f t="shared" si="2803"/>
        <v>0</v>
      </c>
      <c r="DD1021" s="54">
        <f t="shared" si="2804"/>
        <v>0</v>
      </c>
      <c r="DE1021" s="54">
        <f t="shared" si="2805"/>
        <v>0</v>
      </c>
      <c r="DF1021" s="54">
        <f t="shared" si="2806"/>
        <v>0</v>
      </c>
      <c r="DG1021" s="54">
        <f t="shared" si="2807"/>
        <v>2</v>
      </c>
      <c r="DH1021" s="71">
        <f t="shared" si="2808"/>
        <v>0</v>
      </c>
      <c r="DI1021" s="71">
        <f t="shared" si="2809"/>
        <v>0</v>
      </c>
      <c r="DJ1021" s="54">
        <f t="shared" si="2810"/>
        <v>0</v>
      </c>
      <c r="DK1021" s="54">
        <f t="shared" si="2811"/>
        <v>2</v>
      </c>
      <c r="DL1021" s="4">
        <f t="shared" si="2741"/>
        <v>0</v>
      </c>
      <c r="DM1021" s="3">
        <f t="shared" si="2812"/>
        <v>0</v>
      </c>
      <c r="DN1021" s="3">
        <f t="shared" si="2813"/>
        <v>0</v>
      </c>
      <c r="DO1021" s="4" t="e">
        <f t="shared" si="2814"/>
        <v>#DIV/0!</v>
      </c>
      <c r="DP1021" s="57"/>
      <c r="DQ1021" s="57"/>
      <c r="DR1021" s="56">
        <f t="shared" si="2742"/>
        <v>2</v>
      </c>
      <c r="DS1021" s="56">
        <f t="shared" si="2743"/>
        <v>0</v>
      </c>
      <c r="DT1021" s="38">
        <f t="shared" si="2744"/>
        <v>0</v>
      </c>
      <c r="DU1021" s="38">
        <f t="shared" si="2815"/>
        <v>2</v>
      </c>
      <c r="DV1021" s="38">
        <f t="shared" si="2745"/>
        <v>0</v>
      </c>
      <c r="DW1021" s="39">
        <f t="shared" si="2746"/>
        <v>0</v>
      </c>
      <c r="DX1021" s="39">
        <f t="shared" si="2747"/>
        <v>0</v>
      </c>
      <c r="DY1021" s="39">
        <f t="shared" si="2748"/>
        <v>0</v>
      </c>
      <c r="DZ1021" s="39">
        <f t="shared" si="2749"/>
        <v>0</v>
      </c>
      <c r="EA1021" s="39">
        <f t="shared" si="2750"/>
        <v>0</v>
      </c>
      <c r="EB1021" s="37" t="e">
        <f t="shared" si="2816"/>
        <v>#DIV/0!</v>
      </c>
      <c r="EC1021" s="37" t="e">
        <f t="shared" si="2817"/>
        <v>#DIV/0!</v>
      </c>
      <c r="ED1021" s="37" t="e">
        <f t="shared" si="2818"/>
        <v>#DIV/0!</v>
      </c>
      <c r="EE1021" s="37" t="e">
        <f t="shared" si="2819"/>
        <v>#DIV/0!</v>
      </c>
      <c r="EF1021" s="39" t="e">
        <f t="shared" si="2820"/>
        <v>#DIV/0!</v>
      </c>
      <c r="EG1021" s="37" t="e">
        <f t="shared" si="2821"/>
        <v>#DIV/0!</v>
      </c>
      <c r="EH1021" s="37" t="e">
        <f t="shared" si="2822"/>
        <v>#DIV/0!</v>
      </c>
      <c r="EI1021" s="11" t="b">
        <f t="shared" si="2823"/>
        <v>1</v>
      </c>
      <c r="EJ1021" s="11" t="b">
        <f t="shared" si="2824"/>
        <v>0</v>
      </c>
      <c r="EK1021" s="39" t="e">
        <f t="shared" si="2825"/>
        <v>#DIV/0!</v>
      </c>
      <c r="EL1021" s="39" t="e">
        <f t="shared" si="2826"/>
        <v>#DIV/0!</v>
      </c>
      <c r="EM1021" s="39" t="e">
        <f t="shared" si="2827"/>
        <v>#DIV/0!</v>
      </c>
      <c r="EN1021" s="39" t="e">
        <f t="shared" si="2828"/>
        <v>#DIV/0!</v>
      </c>
      <c r="EO1021" s="39" t="e">
        <f t="shared" si="2829"/>
        <v>#DIV/0!</v>
      </c>
      <c r="EP1021" s="39" t="e">
        <f t="shared" si="2830"/>
        <v>#DIV/0!</v>
      </c>
      <c r="EQ1021" s="39" t="e">
        <f t="shared" si="2831"/>
        <v>#DIV/0!</v>
      </c>
      <c r="ER1021" s="39" t="e">
        <f t="shared" si="2832"/>
        <v>#DIV/0!</v>
      </c>
      <c r="ES1021" s="58" t="str">
        <f t="shared" si="2833"/>
        <v>(OH,F,Cl)-dominate amphibole</v>
      </c>
      <c r="ET1021" s="58" t="e">
        <f t="shared" si="2834"/>
        <v>#N/A</v>
      </c>
      <c r="EU1021" s="56">
        <f t="shared" si="2751"/>
        <v>0</v>
      </c>
      <c r="EV1021" s="56">
        <f t="shared" si="2752"/>
        <v>0</v>
      </c>
      <c r="EW1021" s="56">
        <f t="shared" si="2753"/>
        <v>0</v>
      </c>
      <c r="EX1021" s="56">
        <f t="shared" si="2754"/>
        <v>0</v>
      </c>
      <c r="EY1021" s="56">
        <f t="shared" si="2755"/>
        <v>0</v>
      </c>
      <c r="EZ1021" s="56">
        <f t="shared" si="2756"/>
        <v>0</v>
      </c>
      <c r="FA1021" s="39">
        <f t="shared" si="2757"/>
        <v>0</v>
      </c>
      <c r="FB1021" s="39">
        <f t="shared" si="2758"/>
        <v>0</v>
      </c>
      <c r="FC1021" s="54">
        <f t="shared" si="2759"/>
        <v>0</v>
      </c>
      <c r="FD1021" s="54">
        <f t="shared" si="2760"/>
        <v>0</v>
      </c>
      <c r="FE1021" s="39">
        <f t="shared" si="2761"/>
        <v>0</v>
      </c>
      <c r="FF1021" s="54">
        <f t="shared" si="2762"/>
        <v>0</v>
      </c>
      <c r="FG1021" s="39">
        <f t="shared" si="2763"/>
        <v>0</v>
      </c>
      <c r="FH1021" s="39">
        <f t="shared" si="2835"/>
        <v>0</v>
      </c>
      <c r="FI1021" s="39">
        <f t="shared" si="2836"/>
        <v>0</v>
      </c>
      <c r="FJ1021" s="39">
        <f t="shared" si="2837"/>
        <v>0</v>
      </c>
      <c r="FK1021" s="39" t="e">
        <f t="shared" si="2838"/>
        <v>#DIV/0!</v>
      </c>
      <c r="FL1021" s="39" t="e">
        <f t="shared" si="2839"/>
        <v>#DIV/0!</v>
      </c>
      <c r="FM1021" s="39" t="e">
        <f t="shared" si="2840"/>
        <v>#DIV/0!</v>
      </c>
      <c r="FN1021" s="39">
        <f t="shared" si="2841"/>
        <v>1</v>
      </c>
      <c r="FO1021" s="39">
        <f t="shared" si="2764"/>
        <v>0</v>
      </c>
      <c r="FP1021" s="39">
        <f t="shared" si="2765"/>
        <v>0</v>
      </c>
      <c r="FQ1021" s="39">
        <f t="shared" si="2766"/>
        <v>0</v>
      </c>
      <c r="FR1021" s="39">
        <f t="shared" si="2842"/>
        <v>0</v>
      </c>
      <c r="FS1021" s="39">
        <f t="shared" si="2843"/>
        <v>0</v>
      </c>
      <c r="FU1021" s="39" t="e">
        <f t="shared" si="2844"/>
        <v>#DIV/0!</v>
      </c>
      <c r="FV1021" s="39" t="e">
        <f t="shared" si="2845"/>
        <v>#DIV/0!</v>
      </c>
      <c r="FW1021" s="39" t="e">
        <f t="shared" si="2846"/>
        <v>#DIV/0!</v>
      </c>
      <c r="FY1021" s="39" t="e">
        <f t="shared" si="2847"/>
        <v>#DIV/0!</v>
      </c>
      <c r="FZ1021" s="39" t="e">
        <f t="shared" si="2848"/>
        <v>#DIV/0!</v>
      </c>
      <c r="GA1021" s="39" t="e">
        <f t="shared" si="2849"/>
        <v>#DIV/0!</v>
      </c>
      <c r="GB1021" s="39" t="e">
        <f t="shared" si="2850"/>
        <v>#DIV/0!</v>
      </c>
      <c r="GC1021" s="39" t="e">
        <f t="shared" si="2851"/>
        <v>#DIV/0!</v>
      </c>
      <c r="GD1021" s="39" t="e">
        <f t="shared" si="2852"/>
        <v>#DIV/0!</v>
      </c>
      <c r="GE1021" s="39" t="e">
        <f t="shared" si="2853"/>
        <v>#DIV/0!</v>
      </c>
      <c r="GF1021" s="39" t="e">
        <f t="shared" si="2854"/>
        <v>#DIV/0!</v>
      </c>
      <c r="GG1021" s="39" t="e">
        <f t="shared" si="2855"/>
        <v>#DIV/0!</v>
      </c>
      <c r="GH1021" s="39" t="e">
        <f t="shared" si="2856"/>
        <v>#DIV/0!</v>
      </c>
      <c r="GI1021" s="39"/>
      <c r="GJ1021" s="39" t="e">
        <f t="shared" si="2857"/>
        <v>#DIV/0!</v>
      </c>
      <c r="GK1021" s="39" t="e">
        <f t="shared" si="2858"/>
        <v>#DIV/0!</v>
      </c>
      <c r="GL1021" s="39" t="e">
        <f t="shared" si="2859"/>
        <v>#DIV/0!</v>
      </c>
      <c r="GM1021" s="39" t="e">
        <f t="shared" si="2860"/>
        <v>#DIV/0!</v>
      </c>
      <c r="GN1021" s="39" t="e">
        <f t="shared" si="2861"/>
        <v>#DIV/0!</v>
      </c>
      <c r="GO1021" s="57"/>
      <c r="GP1021" s="57" t="e">
        <f t="shared" si="2862"/>
        <v>#DIV/0!</v>
      </c>
      <c r="GQ1021" s="59" t="e">
        <f t="shared" si="2863"/>
        <v>#DIV/0!</v>
      </c>
      <c r="GR1021" s="41" t="e">
        <f t="shared" si="2864"/>
        <v>#DIV/0!</v>
      </c>
      <c r="GS1021" s="57" t="e">
        <f t="shared" si="2865"/>
        <v>#DIV/0!</v>
      </c>
      <c r="GT1021" s="57" t="e">
        <f t="shared" si="2866"/>
        <v>#DIV/0!</v>
      </c>
      <c r="GU1021" s="57" t="e">
        <f t="shared" si="2867"/>
        <v>#DIV/0!</v>
      </c>
      <c r="GV1021" s="57"/>
      <c r="GW1021" s="42" t="e">
        <f t="shared" si="2868"/>
        <v>#DIV/0!</v>
      </c>
      <c r="GX1021" s="42" t="e">
        <f t="shared" si="2869"/>
        <v>#DIV/0!</v>
      </c>
      <c r="GY1021" s="42" t="e">
        <f t="shared" si="2870"/>
        <v>#DIV/0!</v>
      </c>
      <c r="GZ1021" s="57"/>
      <c r="HA1021" s="2" t="e">
        <f t="shared" si="2871"/>
        <v>#DIV/0!</v>
      </c>
      <c r="HB1021" s="2" t="e">
        <f t="shared" si="2872"/>
        <v>#DIV/0!</v>
      </c>
      <c r="HC1021" s="2" t="e">
        <f t="shared" si="2873"/>
        <v>#DIV/0!</v>
      </c>
      <c r="HD1021" s="2" t="e">
        <f t="shared" si="2874"/>
        <v>#DIV/0!</v>
      </c>
      <c r="HE1021" s="2" t="e">
        <f t="shared" si="2875"/>
        <v>#DIV/0!</v>
      </c>
      <c r="HF1021" s="2" t="e">
        <f t="shared" si="2876"/>
        <v>#DIV/0!</v>
      </c>
      <c r="HG1021" s="2" t="e">
        <f t="shared" si="2877"/>
        <v>#DIV/0!</v>
      </c>
      <c r="HH1021" s="2" t="e">
        <f t="shared" si="2878"/>
        <v>#DIV/0!</v>
      </c>
      <c r="HI1021" s="2" t="e">
        <f t="shared" si="2879"/>
        <v>#DIV/0!</v>
      </c>
      <c r="HJ1021" s="11" t="e">
        <f t="shared" si="2880"/>
        <v>#DIV/0!</v>
      </c>
      <c r="HK1021" s="60" t="e">
        <f t="shared" si="2881"/>
        <v>#DIV/0!</v>
      </c>
      <c r="HL1021" s="57"/>
      <c r="HM1021" s="57" t="e">
        <f t="shared" si="2882"/>
        <v>#DIV/0!</v>
      </c>
      <c r="HN1021" s="57" t="e">
        <f t="shared" si="2883"/>
        <v>#DIV/0!</v>
      </c>
      <c r="HO1021" s="57" t="e">
        <f t="shared" si="2884"/>
        <v>#DIV/0!</v>
      </c>
      <c r="HP1021" s="57" t="e">
        <f t="shared" si="2885"/>
        <v>#DIV/0!</v>
      </c>
      <c r="HQ1021" s="57" t="e">
        <f t="shared" si="2886"/>
        <v>#DIV/0!</v>
      </c>
      <c r="HR1021" s="57"/>
      <c r="HS1021" s="57" t="e">
        <f t="shared" si="2887"/>
        <v>#DIV/0!</v>
      </c>
      <c r="HT1021" s="57" t="e">
        <f t="shared" si="2888"/>
        <v>#DIV/0!</v>
      </c>
      <c r="HU1021" s="57" t="e">
        <f t="shared" si="2889"/>
        <v>#DIV/0!</v>
      </c>
      <c r="HV1021" s="57" t="e">
        <f t="shared" si="2890"/>
        <v>#DIV/0!</v>
      </c>
      <c r="HW1021" s="57" t="e">
        <f t="shared" si="2891"/>
        <v>#DIV/0!</v>
      </c>
      <c r="HX1021" s="57"/>
      <c r="HY1021" s="57" t="e">
        <f t="shared" si="2892"/>
        <v>#DIV/0!</v>
      </c>
      <c r="HZ1021" s="57" t="e">
        <f t="shared" si="2893"/>
        <v>#DIV/0!</v>
      </c>
      <c r="IA1021" s="57"/>
      <c r="IB1021" s="61">
        <f t="shared" si="2894"/>
        <v>0</v>
      </c>
      <c r="IC1021" s="57" t="str">
        <f t="shared" si="2895"/>
        <v/>
      </c>
      <c r="ID1021" s="42"/>
      <c r="IE1021" s="2" t="str">
        <f t="shared" si="2896"/>
        <v/>
      </c>
      <c r="IF1021" s="60" t="e">
        <f t="shared" si="2897"/>
        <v>#DIV/0!</v>
      </c>
      <c r="IG1021" s="60" t="str">
        <f t="shared" si="2898"/>
        <v/>
      </c>
      <c r="IH1021" s="60" t="str">
        <f t="shared" si="2899"/>
        <v>zinco-</v>
      </c>
      <c r="II1021" s="60" t="str">
        <f t="shared" si="2900"/>
        <v>mangano-</v>
      </c>
      <c r="IJ1021" s="60" t="e">
        <f t="shared" si="2901"/>
        <v>#DIV/0!</v>
      </c>
      <c r="IK1021" s="60" t="e">
        <f t="shared" si="2902"/>
        <v>#DIV/0!</v>
      </c>
      <c r="IL1021" s="60" t="e">
        <f t="shared" si="2903"/>
        <v>#DIV/0!</v>
      </c>
      <c r="IM1021" s="60" t="e">
        <f t="shared" si="2904"/>
        <v>#DIV/0!</v>
      </c>
      <c r="IN1021" s="60" t="str">
        <f t="shared" si="2905"/>
        <v/>
      </c>
      <c r="IO1021" s="60" t="str">
        <f t="shared" si="2906"/>
        <v/>
      </c>
      <c r="IP1021" s="57"/>
      <c r="IQ1021" s="57" t="str">
        <f t="shared" si="2907"/>
        <v>ERROR!!</v>
      </c>
    </row>
    <row r="1022" spans="24:251">
      <c r="X1022" s="29">
        <f t="shared" si="2908"/>
        <v>0</v>
      </c>
      <c r="Y1022" s="29">
        <f t="shared" si="2909"/>
        <v>0</v>
      </c>
      <c r="Z1022" s="29" t="e">
        <f t="shared" si="2910"/>
        <v>#DIV/0!</v>
      </c>
      <c r="AA1022" s="29" t="e">
        <f t="shared" si="2911"/>
        <v>#DIV/0!</v>
      </c>
      <c r="AB1022" s="29" t="e">
        <f t="shared" si="2912"/>
        <v>#DIV/0!</v>
      </c>
      <c r="AC1022" s="29" t="e">
        <f t="shared" si="2913"/>
        <v>#DIV/0!</v>
      </c>
      <c r="AF1022" s="23">
        <v>60.084299999999999</v>
      </c>
      <c r="AG1022" s="23">
        <v>79.878799999999998</v>
      </c>
      <c r="AH1022" s="23">
        <v>101.96120000000001</v>
      </c>
      <c r="AI1022" s="23">
        <v>151.99039999999999</v>
      </c>
      <c r="AJ1022" s="23">
        <v>159.69</v>
      </c>
      <c r="AK1022" s="23">
        <v>71.846400000000003</v>
      </c>
      <c r="AL1022" s="23">
        <v>70.9375</v>
      </c>
      <c r="AM1022" s="23">
        <v>40.304400000000001</v>
      </c>
      <c r="AN1022" s="23">
        <v>56.077399999999997</v>
      </c>
      <c r="AO1022" s="23">
        <v>61.978999999999999</v>
      </c>
      <c r="AP1022" s="23">
        <v>94.195999999999998</v>
      </c>
      <c r="AQ1022" s="23">
        <v>18.998000000000001</v>
      </c>
      <c r="AR1022" s="23">
        <v>35.450000000000003</v>
      </c>
      <c r="AS1022" s="23">
        <v>29.88</v>
      </c>
      <c r="AT1022" s="23">
        <v>74.691999999999993</v>
      </c>
      <c r="AU1022" s="23">
        <v>81.39</v>
      </c>
      <c r="AX1022" s="54">
        <f t="shared" si="2768"/>
        <v>0</v>
      </c>
      <c r="AY1022" s="54">
        <f t="shared" si="2769"/>
        <v>0</v>
      </c>
      <c r="AZ1022" s="54">
        <f t="shared" si="2770"/>
        <v>0</v>
      </c>
      <c r="BA1022" s="54">
        <f t="shared" si="2771"/>
        <v>0</v>
      </c>
      <c r="BB1022" s="54">
        <f t="shared" si="2772"/>
        <v>0</v>
      </c>
      <c r="BC1022" s="54">
        <f t="shared" si="2773"/>
        <v>0</v>
      </c>
      <c r="BD1022" s="54">
        <f t="shared" si="2774"/>
        <v>0</v>
      </c>
      <c r="BE1022" s="54">
        <f t="shared" si="2775"/>
        <v>0</v>
      </c>
      <c r="BF1022" s="54">
        <f t="shared" si="2776"/>
        <v>0</v>
      </c>
      <c r="BG1022" s="54">
        <f t="shared" si="2777"/>
        <v>0</v>
      </c>
      <c r="BH1022" s="54">
        <f t="shared" si="2778"/>
        <v>0</v>
      </c>
      <c r="BI1022" s="54">
        <f t="shared" si="2779"/>
        <v>0</v>
      </c>
      <c r="BJ1022" s="54">
        <f t="shared" si="2780"/>
        <v>0</v>
      </c>
      <c r="BK1022" s="54">
        <f t="shared" si="2781"/>
        <v>0</v>
      </c>
      <c r="BL1022" s="54">
        <f t="shared" si="2782"/>
        <v>0</v>
      </c>
      <c r="BM1022" s="42"/>
      <c r="BO1022" s="54">
        <f>'Norm-coeff'!$C$2+$AX1022*'Norm-coeff'!$D$2+$AY1022*'Norm-coeff'!$E$2+$AZ1022*'Norm-coeff'!$F$2+$BA1022*'Norm-coeff'!$G$2+$BB1022*'Norm-coeff'!$H$2+$BC1022*'Norm-coeff'!$I$2+$BD1022*'Norm-coeff'!$J$2+$BE1022*'Norm-coeff'!$K$2+$BF1022*'Norm-coeff'!$L$2+$BG1022*'Norm-coeff'!$M$2+$BH1022*'Norm-coeff'!$N$2+$BI1022*'Norm-coeff'!$O$2</f>
        <v>5.4045421474420303</v>
      </c>
      <c r="BP1022" s="54">
        <f>'Norm-coeff'!$C$3+$AX1022*'Norm-coeff'!$D$3+$AY1022*'Norm-coeff'!$E$3+$AZ1022*'Norm-coeff'!$F$3+$BA1022*'Norm-coeff'!$G$3+$BB1022*'Norm-coeff'!$H$3+$BC1022*'Norm-coeff'!$I$3+$BD1022*'Norm-coeff'!$J$3+$BE1022*'Norm-coeff'!$K$3+$BF1022*'Norm-coeff'!$L$3+$BG1022*'Norm-coeff'!$M$3+$BH1022*'Norm-coeff'!$N$3+$BI1022*'Norm-coeff'!$O$3</f>
        <v>3.15319116612705</v>
      </c>
      <c r="BQ1022" s="54">
        <f>'Norm-coeff'!$C$4+$AX1022*'Norm-coeff'!$D$4+$AY1022*'Norm-coeff'!$E$4+$AZ1022*'Norm-coeff'!$F$4+$BA1022*'Norm-coeff'!$G$4+$BB1022*'Norm-coeff'!$H$4+$BC1022*'Norm-coeff'!$I$4+$BD1022*'Norm-coeff'!$J$4+$BE1022*'Norm-coeff'!$K$4+$BF1022*'Norm-coeff'!$L$4+$BG1022*'Norm-coeff'!$M$4+$BH1022*'Norm-coeff'!$N$4+$BI1022*'Norm-coeff'!$O$4</f>
        <v>1.42115649462768</v>
      </c>
      <c r="BR1022" s="54">
        <f>'Norm-coeff'!$C$5+$AX1022*'Norm-coeff'!$D$5+$AY1022*'Norm-coeff'!$E$5+$AZ1022*'Norm-coeff'!$F$5+$BA1022*'Norm-coeff'!$G$5+$BB1022*'Norm-coeff'!$H$5+$BC1022*'Norm-coeff'!$I$5+$BD1022*'Norm-coeff'!$J$5+$BE1022*'Norm-coeff'!$K$5+$BF1022*'Norm-coeff'!$L$5+$BG1022*'Norm-coeff'!$M$5+$BH1022*'Norm-coeff'!$N$5+$BI1022*'Norm-coeff'!$O$5</f>
        <v>1.0553329241296201</v>
      </c>
      <c r="BS1022" s="54">
        <f>'Norm-coeff'!$C$6+$AX1022*'Norm-coeff'!$D$6+$AY1022*'Norm-coeff'!$E$6+$AZ1022*'Norm-coeff'!$F$6+$BA1022*'Norm-coeff'!$G$6+$BB1022*'Norm-coeff'!$H$6+$BC1022*'Norm-coeff'!$I$6+$BD1022*'Norm-coeff'!$J$6+$BE1022*'Norm-coeff'!$K$6+$BF1022*'Norm-coeff'!$L$6+$BG1022*'Norm-coeff'!$M$6+$BH1022*'Norm-coeff'!$N$6+$BI1022*'Norm-coeff'!$O$6</f>
        <v>-1.48700885495103E-2</v>
      </c>
      <c r="BT1022" s="54">
        <f>'Norm-coeff'!$C$7+$AX1022*'Norm-coeff'!$D$7+$AY1022*'Norm-coeff'!$E$7+$AZ1022*'Norm-coeff'!$F$7+$BA1022*'Norm-coeff'!$G$7+$BB1022*'Norm-coeff'!$H$7+$BC1022*'Norm-coeff'!$I$7+$BD1022*'Norm-coeff'!$J$7+$BE1022*'Norm-coeff'!$K$7+$BF1022*'Norm-coeff'!$L$7+$BG1022*'Norm-coeff'!$M$7+$BH1022*'Norm-coeff'!$N$7+$BI1022*'Norm-coeff'!$O$7</f>
        <v>2.0907583608832998</v>
      </c>
      <c r="BU1022" s="54">
        <f>'Norm-coeff'!$C$8+$AX1022*'Norm-coeff'!$D$8+$AY1022*'Norm-coeff'!$E$8+$AZ1022*'Norm-coeff'!$F$8+$BA1022*'Norm-coeff'!$G$8+$BB1022*'Norm-coeff'!$H$8+$BC1022*'Norm-coeff'!$I$8+$BD1022*'Norm-coeff'!$J$8+$BE1022*'Norm-coeff'!$K$8+$BF1022*'Norm-coeff'!$L$8+$BG1022*'Norm-coeff'!$M$8+$BH1022*'Norm-coeff'!$N$8+$BI1022*'Norm-coeff'!$O$8</f>
        <v>0.65894159836244504</v>
      </c>
      <c r="BV1022" s="54">
        <f>'Norm-coeff'!$C$9+$AX1022*'Norm-coeff'!$D$9+$AY1022*'Norm-coeff'!$E$9+$AZ1022*'Norm-coeff'!$F$9+$BA1022*'Norm-coeff'!$G$9+$BB1022*'Norm-coeff'!$H$9+$BC1022*'Norm-coeff'!$I$9+$BD1022*'Norm-coeff'!$J$9+$BE1022*'Norm-coeff'!$K$9+$BF1022*'Norm-coeff'!$L$9+$BG1022*'Norm-coeff'!$M$9+$BH1022*'Norm-coeff'!$N$9+$BI1022*'Norm-coeff'!$O$9</f>
        <v>1.48961085014701</v>
      </c>
      <c r="BW1022" s="54">
        <f>'Norm-coeff'!$C$10+$AX1022*'Norm-coeff'!$D$10+$AY1022*'Norm-coeff'!$E$10+$AZ1022*'Norm-coeff'!$F$10+$BA1022*'Norm-coeff'!$G$10+$BB1022*'Norm-coeff'!$H$10+$BC1022*'Norm-coeff'!$I$10+$BD1022*'Norm-coeff'!$J$10+$BE1022*'Norm-coeff'!$K$10+$BF1022*'Norm-coeff'!$L$10+$BG1022*'Norm-coeff'!$M$10+$BH1022*'Norm-coeff'!$N$10+$BI1022*'Norm-coeff'!$O$10</f>
        <v>1.42058735749591</v>
      </c>
      <c r="BX1022" s="54">
        <f>'Norm-coeff'!$C$11+$AX1022*'Norm-coeff'!$D$11+$AY1022*'Norm-coeff'!$E$11+$AZ1022*'Norm-coeff'!$F$11+$BA1022*'Norm-coeff'!$G$11+$BB1022*'Norm-coeff'!$H$11+$BC1022*'Norm-coeff'!$I$11+$BD1022*'Norm-coeff'!$J$11+$BE1022*'Norm-coeff'!$K$11+$BF1022*'Norm-coeff'!$L$11+$BG1022*'Norm-coeff'!$M$11+$BH1022*'Norm-coeff'!$N$11+$BI1022*'Norm-coeff'!$O$11</f>
        <v>0.221233014421479</v>
      </c>
      <c r="BY1022" s="54">
        <f>'Norm-coeff'!$C$12+$AX1022*'Norm-coeff'!$D$12+$AY1022*'Norm-coeff'!$E$12+$AZ1022*'Norm-coeff'!$F$12+$BA1022*'Norm-coeff'!$G$12+$BB1022*'Norm-coeff'!$H$12+$BC1022*'Norm-coeff'!$I$12+$BD1022*'Norm-coeff'!$J$12+$BE1022*'Norm-coeff'!$K$12+$BF1022*'Norm-coeff'!$L$12+$BG1022*'Norm-coeff'!$M$12+$BH1022*'Norm-coeff'!$N$12+$BI1022*'Norm-coeff'!$O$12</f>
        <v>0.283527502056037</v>
      </c>
      <c r="BZ1022" s="54">
        <f>'Norm-coeff'!$C$13+$AX1022*'Norm-coeff'!$D$13+$AY1022*'Norm-coeff'!$E$13+$AZ1022*'Norm-coeff'!$F$13+$BA1022*'Norm-coeff'!$G$13+$BB1022*'Norm-coeff'!$H$13+$BC1022*'Norm-coeff'!$I$13+$BD1022*'Norm-coeff'!$J$13+$BE1022*'Norm-coeff'!$K$13+$BF1022*'Norm-coeff'!$L$13+$BG1022*'Norm-coeff'!$M$13+$BH1022*'Norm-coeff'!$N$13+$BI1022*'Norm-coeff'!$O$13</f>
        <v>-4.1864930554451202E-2</v>
      </c>
      <c r="CA1022" s="54">
        <f>'Norm-coeff'!$C$14+$AX1022*'Norm-coeff'!$D$14+$AY1022*'Norm-coeff'!$E$14+$AZ1022*'Norm-coeff'!$F$14+$BA1022*'Norm-coeff'!$G$14+$BB1022*'Norm-coeff'!$H$14+$BC1022*'Norm-coeff'!$I$14+$BD1022*'Norm-coeff'!$J$14+$BE1022*'Norm-coeff'!$K$14+$BF1022*'Norm-coeff'!$L$14+$BG1022*'Norm-coeff'!$M$14+$BH1022*'Norm-coeff'!$N$14+$BI1022*'Norm-coeff'!$O$14</f>
        <v>4.2526983164477103</v>
      </c>
      <c r="CC1022" s="54">
        <f t="shared" si="2783"/>
        <v>0</v>
      </c>
      <c r="CG1022" s="54">
        <f t="shared" si="2784"/>
        <v>0</v>
      </c>
      <c r="CH1022" s="54">
        <f t="shared" si="2767"/>
        <v>0</v>
      </c>
      <c r="CI1022" s="54">
        <f t="shared" si="2785"/>
        <v>0</v>
      </c>
      <c r="CJ1022" s="56">
        <f t="shared" si="2786"/>
        <v>0</v>
      </c>
      <c r="CK1022" s="54">
        <f t="shared" si="2787"/>
        <v>0</v>
      </c>
      <c r="CL1022" s="54">
        <f t="shared" si="2788"/>
        <v>0</v>
      </c>
      <c r="CM1022" s="54">
        <f t="shared" si="2789"/>
        <v>0</v>
      </c>
      <c r="CN1022" s="54">
        <f t="shared" si="2790"/>
        <v>0</v>
      </c>
      <c r="CO1022" s="54">
        <f t="shared" si="2791"/>
        <v>0</v>
      </c>
      <c r="CP1022" s="54">
        <f t="shared" si="2792"/>
        <v>0</v>
      </c>
      <c r="CQ1022" s="54">
        <f t="shared" si="2793"/>
        <v>0</v>
      </c>
      <c r="CR1022" s="54">
        <f t="shared" si="2794"/>
        <v>0</v>
      </c>
      <c r="CS1022" s="54">
        <f t="shared" si="2795"/>
        <v>0</v>
      </c>
      <c r="CU1022" s="54">
        <f t="shared" si="2796"/>
        <v>0</v>
      </c>
      <c r="CV1022" s="54">
        <f t="shared" si="2797"/>
        <v>0</v>
      </c>
      <c r="CW1022" s="54">
        <f t="shared" si="2798"/>
        <v>0</v>
      </c>
      <c r="CX1022" s="54">
        <f t="shared" si="2799"/>
        <v>0</v>
      </c>
      <c r="CZ1022" s="54">
        <f t="shared" si="2800"/>
        <v>0</v>
      </c>
      <c r="DA1022" s="54">
        <f t="shared" si="2801"/>
        <v>0</v>
      </c>
      <c r="DB1022" s="54">
        <f t="shared" si="2802"/>
        <v>0</v>
      </c>
      <c r="DC1022" s="54">
        <f t="shared" si="2803"/>
        <v>0</v>
      </c>
      <c r="DD1022" s="54">
        <f t="shared" si="2804"/>
        <v>0</v>
      </c>
      <c r="DE1022" s="54">
        <f t="shared" si="2805"/>
        <v>0</v>
      </c>
      <c r="DF1022" s="54">
        <f t="shared" si="2806"/>
        <v>0</v>
      </c>
      <c r="DG1022" s="54">
        <f t="shared" si="2807"/>
        <v>2</v>
      </c>
      <c r="DH1022" s="71">
        <f t="shared" si="2808"/>
        <v>0</v>
      </c>
      <c r="DI1022" s="71">
        <f t="shared" si="2809"/>
        <v>0</v>
      </c>
      <c r="DJ1022" s="54">
        <f t="shared" si="2810"/>
        <v>0</v>
      </c>
      <c r="DK1022" s="54">
        <f t="shared" si="2811"/>
        <v>2</v>
      </c>
      <c r="DL1022" s="4">
        <f t="shared" si="2741"/>
        <v>0</v>
      </c>
      <c r="DM1022" s="3">
        <f t="shared" si="2812"/>
        <v>0</v>
      </c>
      <c r="DN1022" s="3">
        <f t="shared" si="2813"/>
        <v>0</v>
      </c>
      <c r="DO1022" s="4" t="e">
        <f t="shared" si="2814"/>
        <v>#DIV/0!</v>
      </c>
      <c r="DP1022" s="57"/>
      <c r="DQ1022" s="57"/>
      <c r="DR1022" s="56">
        <f t="shared" si="2742"/>
        <v>2</v>
      </c>
      <c r="DS1022" s="56">
        <f t="shared" si="2743"/>
        <v>0</v>
      </c>
      <c r="DT1022" s="38">
        <f t="shared" si="2744"/>
        <v>0</v>
      </c>
      <c r="DU1022" s="38">
        <f t="shared" si="2815"/>
        <v>2</v>
      </c>
      <c r="DV1022" s="38">
        <f t="shared" si="2745"/>
        <v>0</v>
      </c>
      <c r="DW1022" s="39">
        <f t="shared" si="2746"/>
        <v>0</v>
      </c>
      <c r="DX1022" s="39">
        <f t="shared" si="2747"/>
        <v>0</v>
      </c>
      <c r="DY1022" s="39">
        <f t="shared" si="2748"/>
        <v>0</v>
      </c>
      <c r="DZ1022" s="39">
        <f t="shared" si="2749"/>
        <v>0</v>
      </c>
      <c r="EA1022" s="39">
        <f t="shared" si="2750"/>
        <v>0</v>
      </c>
      <c r="EB1022" s="37" t="e">
        <f t="shared" si="2816"/>
        <v>#DIV/0!</v>
      </c>
      <c r="EC1022" s="37" t="e">
        <f t="shared" si="2817"/>
        <v>#DIV/0!</v>
      </c>
      <c r="ED1022" s="37" t="e">
        <f t="shared" si="2818"/>
        <v>#DIV/0!</v>
      </c>
      <c r="EE1022" s="37" t="e">
        <f t="shared" si="2819"/>
        <v>#DIV/0!</v>
      </c>
      <c r="EF1022" s="39" t="e">
        <f t="shared" si="2820"/>
        <v>#DIV/0!</v>
      </c>
      <c r="EG1022" s="37" t="e">
        <f t="shared" si="2821"/>
        <v>#DIV/0!</v>
      </c>
      <c r="EH1022" s="37" t="e">
        <f t="shared" si="2822"/>
        <v>#DIV/0!</v>
      </c>
      <c r="EI1022" s="11" t="b">
        <f t="shared" si="2823"/>
        <v>1</v>
      </c>
      <c r="EJ1022" s="11" t="b">
        <f t="shared" si="2824"/>
        <v>0</v>
      </c>
      <c r="EK1022" s="39" t="e">
        <f t="shared" si="2825"/>
        <v>#DIV/0!</v>
      </c>
      <c r="EL1022" s="39" t="e">
        <f t="shared" si="2826"/>
        <v>#DIV/0!</v>
      </c>
      <c r="EM1022" s="39" t="e">
        <f t="shared" si="2827"/>
        <v>#DIV/0!</v>
      </c>
      <c r="EN1022" s="39" t="e">
        <f t="shared" si="2828"/>
        <v>#DIV/0!</v>
      </c>
      <c r="EO1022" s="39" t="e">
        <f t="shared" si="2829"/>
        <v>#DIV/0!</v>
      </c>
      <c r="EP1022" s="39" t="e">
        <f t="shared" si="2830"/>
        <v>#DIV/0!</v>
      </c>
      <c r="EQ1022" s="39" t="e">
        <f t="shared" si="2831"/>
        <v>#DIV/0!</v>
      </c>
      <c r="ER1022" s="39" t="e">
        <f t="shared" si="2832"/>
        <v>#DIV/0!</v>
      </c>
      <c r="ES1022" s="58" t="str">
        <f t="shared" si="2833"/>
        <v>(OH,F,Cl)-dominate amphibole</v>
      </c>
      <c r="ET1022" s="58" t="e">
        <f t="shared" si="2834"/>
        <v>#N/A</v>
      </c>
      <c r="EU1022" s="56">
        <f t="shared" si="2751"/>
        <v>0</v>
      </c>
      <c r="EV1022" s="56">
        <f t="shared" si="2752"/>
        <v>0</v>
      </c>
      <c r="EW1022" s="56">
        <f t="shared" si="2753"/>
        <v>0</v>
      </c>
      <c r="EX1022" s="56">
        <f t="shared" si="2754"/>
        <v>0</v>
      </c>
      <c r="EY1022" s="56">
        <f t="shared" si="2755"/>
        <v>0</v>
      </c>
      <c r="EZ1022" s="56">
        <f t="shared" si="2756"/>
        <v>0</v>
      </c>
      <c r="FA1022" s="39">
        <f t="shared" si="2757"/>
        <v>0</v>
      </c>
      <c r="FB1022" s="39">
        <f t="shared" si="2758"/>
        <v>0</v>
      </c>
      <c r="FC1022" s="54">
        <f t="shared" si="2759"/>
        <v>0</v>
      </c>
      <c r="FD1022" s="54">
        <f t="shared" si="2760"/>
        <v>0</v>
      </c>
      <c r="FE1022" s="39">
        <f t="shared" si="2761"/>
        <v>0</v>
      </c>
      <c r="FF1022" s="54">
        <f t="shared" si="2762"/>
        <v>0</v>
      </c>
      <c r="FG1022" s="39">
        <f t="shared" si="2763"/>
        <v>0</v>
      </c>
      <c r="FH1022" s="39">
        <f t="shared" si="2835"/>
        <v>0</v>
      </c>
      <c r="FI1022" s="39">
        <f t="shared" si="2836"/>
        <v>0</v>
      </c>
      <c r="FJ1022" s="39">
        <f t="shared" si="2837"/>
        <v>0</v>
      </c>
      <c r="FK1022" s="39" t="e">
        <f t="shared" si="2838"/>
        <v>#DIV/0!</v>
      </c>
      <c r="FL1022" s="39" t="e">
        <f t="shared" si="2839"/>
        <v>#DIV/0!</v>
      </c>
      <c r="FM1022" s="39" t="e">
        <f t="shared" si="2840"/>
        <v>#DIV/0!</v>
      </c>
      <c r="FN1022" s="39">
        <f t="shared" si="2841"/>
        <v>1</v>
      </c>
      <c r="FO1022" s="39">
        <f t="shared" si="2764"/>
        <v>0</v>
      </c>
      <c r="FP1022" s="39">
        <f t="shared" si="2765"/>
        <v>0</v>
      </c>
      <c r="FQ1022" s="39">
        <f t="shared" si="2766"/>
        <v>0</v>
      </c>
      <c r="FR1022" s="39">
        <f t="shared" si="2842"/>
        <v>0</v>
      </c>
      <c r="FS1022" s="39">
        <f t="shared" si="2843"/>
        <v>0</v>
      </c>
      <c r="FU1022" s="39" t="e">
        <f t="shared" si="2844"/>
        <v>#DIV/0!</v>
      </c>
      <c r="FV1022" s="39" t="e">
        <f t="shared" si="2845"/>
        <v>#DIV/0!</v>
      </c>
      <c r="FW1022" s="39" t="e">
        <f t="shared" si="2846"/>
        <v>#DIV/0!</v>
      </c>
      <c r="FY1022" s="39" t="e">
        <f t="shared" si="2847"/>
        <v>#DIV/0!</v>
      </c>
      <c r="FZ1022" s="39" t="e">
        <f t="shared" si="2848"/>
        <v>#DIV/0!</v>
      </c>
      <c r="GA1022" s="39" t="e">
        <f t="shared" si="2849"/>
        <v>#DIV/0!</v>
      </c>
      <c r="GB1022" s="39" t="e">
        <f t="shared" si="2850"/>
        <v>#DIV/0!</v>
      </c>
      <c r="GC1022" s="39" t="e">
        <f t="shared" si="2851"/>
        <v>#DIV/0!</v>
      </c>
      <c r="GD1022" s="39" t="e">
        <f t="shared" si="2852"/>
        <v>#DIV/0!</v>
      </c>
      <c r="GE1022" s="39" t="e">
        <f t="shared" si="2853"/>
        <v>#DIV/0!</v>
      </c>
      <c r="GF1022" s="39" t="e">
        <f t="shared" si="2854"/>
        <v>#DIV/0!</v>
      </c>
      <c r="GG1022" s="39" t="e">
        <f t="shared" si="2855"/>
        <v>#DIV/0!</v>
      </c>
      <c r="GH1022" s="39" t="e">
        <f t="shared" si="2856"/>
        <v>#DIV/0!</v>
      </c>
      <c r="GI1022" s="39"/>
      <c r="GJ1022" s="39" t="e">
        <f t="shared" si="2857"/>
        <v>#DIV/0!</v>
      </c>
      <c r="GK1022" s="39" t="e">
        <f t="shared" si="2858"/>
        <v>#DIV/0!</v>
      </c>
      <c r="GL1022" s="39" t="e">
        <f t="shared" si="2859"/>
        <v>#DIV/0!</v>
      </c>
      <c r="GM1022" s="39" t="e">
        <f t="shared" si="2860"/>
        <v>#DIV/0!</v>
      </c>
      <c r="GN1022" s="39" t="e">
        <f t="shared" si="2861"/>
        <v>#DIV/0!</v>
      </c>
      <c r="GO1022" s="57"/>
      <c r="GP1022" s="57" t="e">
        <f t="shared" si="2862"/>
        <v>#DIV/0!</v>
      </c>
      <c r="GQ1022" s="59" t="e">
        <f t="shared" si="2863"/>
        <v>#DIV/0!</v>
      </c>
      <c r="GR1022" s="41" t="e">
        <f t="shared" si="2864"/>
        <v>#DIV/0!</v>
      </c>
      <c r="GS1022" s="57" t="e">
        <f t="shared" si="2865"/>
        <v>#DIV/0!</v>
      </c>
      <c r="GT1022" s="57" t="e">
        <f t="shared" si="2866"/>
        <v>#DIV/0!</v>
      </c>
      <c r="GU1022" s="57" t="e">
        <f t="shared" si="2867"/>
        <v>#DIV/0!</v>
      </c>
      <c r="GV1022" s="57"/>
      <c r="GW1022" s="42" t="e">
        <f t="shared" si="2868"/>
        <v>#DIV/0!</v>
      </c>
      <c r="GX1022" s="42" t="e">
        <f t="shared" si="2869"/>
        <v>#DIV/0!</v>
      </c>
      <c r="GY1022" s="42" t="e">
        <f t="shared" si="2870"/>
        <v>#DIV/0!</v>
      </c>
      <c r="GZ1022" s="57"/>
      <c r="HA1022" s="2" t="e">
        <f t="shared" si="2871"/>
        <v>#DIV/0!</v>
      </c>
      <c r="HB1022" s="2" t="e">
        <f t="shared" si="2872"/>
        <v>#DIV/0!</v>
      </c>
      <c r="HC1022" s="2" t="e">
        <f t="shared" si="2873"/>
        <v>#DIV/0!</v>
      </c>
      <c r="HD1022" s="2" t="e">
        <f t="shared" si="2874"/>
        <v>#DIV/0!</v>
      </c>
      <c r="HE1022" s="2" t="e">
        <f t="shared" si="2875"/>
        <v>#DIV/0!</v>
      </c>
      <c r="HF1022" s="2" t="e">
        <f t="shared" si="2876"/>
        <v>#DIV/0!</v>
      </c>
      <c r="HG1022" s="2" t="e">
        <f t="shared" si="2877"/>
        <v>#DIV/0!</v>
      </c>
      <c r="HH1022" s="2" t="e">
        <f t="shared" si="2878"/>
        <v>#DIV/0!</v>
      </c>
      <c r="HI1022" s="2" t="e">
        <f t="shared" si="2879"/>
        <v>#DIV/0!</v>
      </c>
      <c r="HJ1022" s="11" t="e">
        <f t="shared" si="2880"/>
        <v>#DIV/0!</v>
      </c>
      <c r="HK1022" s="60" t="e">
        <f t="shared" si="2881"/>
        <v>#DIV/0!</v>
      </c>
      <c r="HL1022" s="57"/>
      <c r="HM1022" s="57" t="e">
        <f t="shared" si="2882"/>
        <v>#DIV/0!</v>
      </c>
      <c r="HN1022" s="57" t="e">
        <f t="shared" si="2883"/>
        <v>#DIV/0!</v>
      </c>
      <c r="HO1022" s="57" t="e">
        <f t="shared" si="2884"/>
        <v>#DIV/0!</v>
      </c>
      <c r="HP1022" s="57" t="e">
        <f t="shared" si="2885"/>
        <v>#DIV/0!</v>
      </c>
      <c r="HQ1022" s="57" t="e">
        <f t="shared" si="2886"/>
        <v>#DIV/0!</v>
      </c>
      <c r="HR1022" s="57"/>
      <c r="HS1022" s="57" t="e">
        <f t="shared" si="2887"/>
        <v>#DIV/0!</v>
      </c>
      <c r="HT1022" s="57" t="e">
        <f t="shared" si="2888"/>
        <v>#DIV/0!</v>
      </c>
      <c r="HU1022" s="57" t="e">
        <f t="shared" si="2889"/>
        <v>#DIV/0!</v>
      </c>
      <c r="HV1022" s="57" t="e">
        <f t="shared" si="2890"/>
        <v>#DIV/0!</v>
      </c>
      <c r="HW1022" s="57" t="e">
        <f t="shared" si="2891"/>
        <v>#DIV/0!</v>
      </c>
      <c r="HX1022" s="57"/>
      <c r="HY1022" s="57" t="e">
        <f t="shared" si="2892"/>
        <v>#DIV/0!</v>
      </c>
      <c r="HZ1022" s="57" t="e">
        <f t="shared" si="2893"/>
        <v>#DIV/0!</v>
      </c>
      <c r="IA1022" s="57"/>
      <c r="IB1022" s="61">
        <f t="shared" si="2894"/>
        <v>0</v>
      </c>
      <c r="IC1022" s="57" t="str">
        <f t="shared" si="2895"/>
        <v/>
      </c>
      <c r="ID1022" s="42"/>
      <c r="IE1022" s="2" t="str">
        <f t="shared" si="2896"/>
        <v/>
      </c>
      <c r="IF1022" s="60" t="e">
        <f t="shared" si="2897"/>
        <v>#DIV/0!</v>
      </c>
      <c r="IG1022" s="60" t="str">
        <f t="shared" si="2898"/>
        <v/>
      </c>
      <c r="IH1022" s="60" t="str">
        <f t="shared" si="2899"/>
        <v>zinco-</v>
      </c>
      <c r="II1022" s="60" t="str">
        <f t="shared" si="2900"/>
        <v>mangano-</v>
      </c>
      <c r="IJ1022" s="60" t="e">
        <f t="shared" si="2901"/>
        <v>#DIV/0!</v>
      </c>
      <c r="IK1022" s="60" t="e">
        <f t="shared" si="2902"/>
        <v>#DIV/0!</v>
      </c>
      <c r="IL1022" s="60" t="e">
        <f t="shared" si="2903"/>
        <v>#DIV/0!</v>
      </c>
      <c r="IM1022" s="60" t="e">
        <f t="shared" si="2904"/>
        <v>#DIV/0!</v>
      </c>
      <c r="IN1022" s="60" t="str">
        <f t="shared" si="2905"/>
        <v/>
      </c>
      <c r="IO1022" s="60" t="str">
        <f t="shared" si="2906"/>
        <v/>
      </c>
      <c r="IP1022" s="57"/>
      <c r="IQ1022" s="57" t="str">
        <f t="shared" si="2907"/>
        <v>ERROR!!</v>
      </c>
    </row>
    <row r="1023" spans="24:251">
      <c r="X1023" s="29">
        <f t="shared" si="2908"/>
        <v>0</v>
      </c>
      <c r="Y1023" s="29">
        <f t="shared" si="2909"/>
        <v>0</v>
      </c>
      <c r="Z1023" s="29" t="e">
        <f t="shared" si="2910"/>
        <v>#DIV/0!</v>
      </c>
      <c r="AA1023" s="29" t="e">
        <f t="shared" si="2911"/>
        <v>#DIV/0!</v>
      </c>
      <c r="AB1023" s="29" t="e">
        <f t="shared" si="2912"/>
        <v>#DIV/0!</v>
      </c>
      <c r="AC1023" s="29" t="e">
        <f t="shared" si="2913"/>
        <v>#DIV/0!</v>
      </c>
      <c r="AF1023" s="23">
        <v>60.084299999999999</v>
      </c>
      <c r="AG1023" s="23">
        <v>79.878799999999998</v>
      </c>
      <c r="AH1023" s="23">
        <v>101.96120000000001</v>
      </c>
      <c r="AI1023" s="23">
        <v>151.99039999999999</v>
      </c>
      <c r="AJ1023" s="23">
        <v>159.69</v>
      </c>
      <c r="AK1023" s="23">
        <v>71.846400000000003</v>
      </c>
      <c r="AL1023" s="23">
        <v>70.9375</v>
      </c>
      <c r="AM1023" s="23">
        <v>40.304400000000001</v>
      </c>
      <c r="AN1023" s="23">
        <v>56.077399999999997</v>
      </c>
      <c r="AO1023" s="23">
        <v>61.978999999999999</v>
      </c>
      <c r="AP1023" s="23">
        <v>94.195999999999998</v>
      </c>
      <c r="AQ1023" s="23">
        <v>18.998000000000001</v>
      </c>
      <c r="AR1023" s="23">
        <v>35.450000000000003</v>
      </c>
      <c r="AS1023" s="23">
        <v>29.88</v>
      </c>
      <c r="AT1023" s="23">
        <v>74.691999999999993</v>
      </c>
      <c r="AU1023" s="23">
        <v>81.39</v>
      </c>
      <c r="AX1023" s="54">
        <f t="shared" si="2768"/>
        <v>0</v>
      </c>
      <c r="AY1023" s="54">
        <f t="shared" si="2769"/>
        <v>0</v>
      </c>
      <c r="AZ1023" s="54">
        <f t="shared" si="2770"/>
        <v>0</v>
      </c>
      <c r="BA1023" s="54">
        <f t="shared" si="2771"/>
        <v>0</v>
      </c>
      <c r="BB1023" s="54">
        <f t="shared" si="2772"/>
        <v>0</v>
      </c>
      <c r="BC1023" s="54">
        <f t="shared" si="2773"/>
        <v>0</v>
      </c>
      <c r="BD1023" s="54">
        <f t="shared" si="2774"/>
        <v>0</v>
      </c>
      <c r="BE1023" s="54">
        <f t="shared" si="2775"/>
        <v>0</v>
      </c>
      <c r="BF1023" s="54">
        <f t="shared" si="2776"/>
        <v>0</v>
      </c>
      <c r="BG1023" s="54">
        <f t="shared" si="2777"/>
        <v>0</v>
      </c>
      <c r="BH1023" s="54">
        <f t="shared" si="2778"/>
        <v>0</v>
      </c>
      <c r="BI1023" s="54">
        <f t="shared" si="2779"/>
        <v>0</v>
      </c>
      <c r="BJ1023" s="54">
        <f t="shared" si="2780"/>
        <v>0</v>
      </c>
      <c r="BK1023" s="54">
        <f t="shared" si="2781"/>
        <v>0</v>
      </c>
      <c r="BL1023" s="54">
        <f t="shared" si="2782"/>
        <v>0</v>
      </c>
      <c r="BM1023" s="42"/>
      <c r="BO1023" s="54">
        <f>'Norm-coeff'!$C$2+$AX1023*'Norm-coeff'!$D$2+$AY1023*'Norm-coeff'!$E$2+$AZ1023*'Norm-coeff'!$F$2+$BA1023*'Norm-coeff'!$G$2+$BB1023*'Norm-coeff'!$H$2+$BC1023*'Norm-coeff'!$I$2+$BD1023*'Norm-coeff'!$J$2+$BE1023*'Norm-coeff'!$K$2+$BF1023*'Norm-coeff'!$L$2+$BG1023*'Norm-coeff'!$M$2+$BH1023*'Norm-coeff'!$N$2+$BI1023*'Norm-coeff'!$O$2</f>
        <v>5.4045421474420303</v>
      </c>
      <c r="BP1023" s="54">
        <f>'Norm-coeff'!$C$3+$AX1023*'Norm-coeff'!$D$3+$AY1023*'Norm-coeff'!$E$3+$AZ1023*'Norm-coeff'!$F$3+$BA1023*'Norm-coeff'!$G$3+$BB1023*'Norm-coeff'!$H$3+$BC1023*'Norm-coeff'!$I$3+$BD1023*'Norm-coeff'!$J$3+$BE1023*'Norm-coeff'!$K$3+$BF1023*'Norm-coeff'!$L$3+$BG1023*'Norm-coeff'!$M$3+$BH1023*'Norm-coeff'!$N$3+$BI1023*'Norm-coeff'!$O$3</f>
        <v>3.15319116612705</v>
      </c>
      <c r="BQ1023" s="54">
        <f>'Norm-coeff'!$C$4+$AX1023*'Norm-coeff'!$D$4+$AY1023*'Norm-coeff'!$E$4+$AZ1023*'Norm-coeff'!$F$4+$BA1023*'Norm-coeff'!$G$4+$BB1023*'Norm-coeff'!$H$4+$BC1023*'Norm-coeff'!$I$4+$BD1023*'Norm-coeff'!$J$4+$BE1023*'Norm-coeff'!$K$4+$BF1023*'Norm-coeff'!$L$4+$BG1023*'Norm-coeff'!$M$4+$BH1023*'Norm-coeff'!$N$4+$BI1023*'Norm-coeff'!$O$4</f>
        <v>1.42115649462768</v>
      </c>
      <c r="BR1023" s="54">
        <f>'Norm-coeff'!$C$5+$AX1023*'Norm-coeff'!$D$5+$AY1023*'Norm-coeff'!$E$5+$AZ1023*'Norm-coeff'!$F$5+$BA1023*'Norm-coeff'!$G$5+$BB1023*'Norm-coeff'!$H$5+$BC1023*'Norm-coeff'!$I$5+$BD1023*'Norm-coeff'!$J$5+$BE1023*'Norm-coeff'!$K$5+$BF1023*'Norm-coeff'!$L$5+$BG1023*'Norm-coeff'!$M$5+$BH1023*'Norm-coeff'!$N$5+$BI1023*'Norm-coeff'!$O$5</f>
        <v>1.0553329241296201</v>
      </c>
      <c r="BS1023" s="54">
        <f>'Norm-coeff'!$C$6+$AX1023*'Norm-coeff'!$D$6+$AY1023*'Norm-coeff'!$E$6+$AZ1023*'Norm-coeff'!$F$6+$BA1023*'Norm-coeff'!$G$6+$BB1023*'Norm-coeff'!$H$6+$BC1023*'Norm-coeff'!$I$6+$BD1023*'Norm-coeff'!$J$6+$BE1023*'Norm-coeff'!$K$6+$BF1023*'Norm-coeff'!$L$6+$BG1023*'Norm-coeff'!$M$6+$BH1023*'Norm-coeff'!$N$6+$BI1023*'Norm-coeff'!$O$6</f>
        <v>-1.48700885495103E-2</v>
      </c>
      <c r="BT1023" s="54">
        <f>'Norm-coeff'!$C$7+$AX1023*'Norm-coeff'!$D$7+$AY1023*'Norm-coeff'!$E$7+$AZ1023*'Norm-coeff'!$F$7+$BA1023*'Norm-coeff'!$G$7+$BB1023*'Norm-coeff'!$H$7+$BC1023*'Norm-coeff'!$I$7+$BD1023*'Norm-coeff'!$J$7+$BE1023*'Norm-coeff'!$K$7+$BF1023*'Norm-coeff'!$L$7+$BG1023*'Norm-coeff'!$M$7+$BH1023*'Norm-coeff'!$N$7+$BI1023*'Norm-coeff'!$O$7</f>
        <v>2.0907583608832998</v>
      </c>
      <c r="BU1023" s="54">
        <f>'Norm-coeff'!$C$8+$AX1023*'Norm-coeff'!$D$8+$AY1023*'Norm-coeff'!$E$8+$AZ1023*'Norm-coeff'!$F$8+$BA1023*'Norm-coeff'!$G$8+$BB1023*'Norm-coeff'!$H$8+$BC1023*'Norm-coeff'!$I$8+$BD1023*'Norm-coeff'!$J$8+$BE1023*'Norm-coeff'!$K$8+$BF1023*'Norm-coeff'!$L$8+$BG1023*'Norm-coeff'!$M$8+$BH1023*'Norm-coeff'!$N$8+$BI1023*'Norm-coeff'!$O$8</f>
        <v>0.65894159836244504</v>
      </c>
      <c r="BV1023" s="54">
        <f>'Norm-coeff'!$C$9+$AX1023*'Norm-coeff'!$D$9+$AY1023*'Norm-coeff'!$E$9+$AZ1023*'Norm-coeff'!$F$9+$BA1023*'Norm-coeff'!$G$9+$BB1023*'Norm-coeff'!$H$9+$BC1023*'Norm-coeff'!$I$9+$BD1023*'Norm-coeff'!$J$9+$BE1023*'Norm-coeff'!$K$9+$BF1023*'Norm-coeff'!$L$9+$BG1023*'Norm-coeff'!$M$9+$BH1023*'Norm-coeff'!$N$9+$BI1023*'Norm-coeff'!$O$9</f>
        <v>1.48961085014701</v>
      </c>
      <c r="BW1023" s="54">
        <f>'Norm-coeff'!$C$10+$AX1023*'Norm-coeff'!$D$10+$AY1023*'Norm-coeff'!$E$10+$AZ1023*'Norm-coeff'!$F$10+$BA1023*'Norm-coeff'!$G$10+$BB1023*'Norm-coeff'!$H$10+$BC1023*'Norm-coeff'!$I$10+$BD1023*'Norm-coeff'!$J$10+$BE1023*'Norm-coeff'!$K$10+$BF1023*'Norm-coeff'!$L$10+$BG1023*'Norm-coeff'!$M$10+$BH1023*'Norm-coeff'!$N$10+$BI1023*'Norm-coeff'!$O$10</f>
        <v>1.42058735749591</v>
      </c>
      <c r="BX1023" s="54">
        <f>'Norm-coeff'!$C$11+$AX1023*'Norm-coeff'!$D$11+$AY1023*'Norm-coeff'!$E$11+$AZ1023*'Norm-coeff'!$F$11+$BA1023*'Norm-coeff'!$G$11+$BB1023*'Norm-coeff'!$H$11+$BC1023*'Norm-coeff'!$I$11+$BD1023*'Norm-coeff'!$J$11+$BE1023*'Norm-coeff'!$K$11+$BF1023*'Norm-coeff'!$L$11+$BG1023*'Norm-coeff'!$M$11+$BH1023*'Norm-coeff'!$N$11+$BI1023*'Norm-coeff'!$O$11</f>
        <v>0.221233014421479</v>
      </c>
      <c r="BY1023" s="54">
        <f>'Norm-coeff'!$C$12+$AX1023*'Norm-coeff'!$D$12+$AY1023*'Norm-coeff'!$E$12+$AZ1023*'Norm-coeff'!$F$12+$BA1023*'Norm-coeff'!$G$12+$BB1023*'Norm-coeff'!$H$12+$BC1023*'Norm-coeff'!$I$12+$BD1023*'Norm-coeff'!$J$12+$BE1023*'Norm-coeff'!$K$12+$BF1023*'Norm-coeff'!$L$12+$BG1023*'Norm-coeff'!$M$12+$BH1023*'Norm-coeff'!$N$12+$BI1023*'Norm-coeff'!$O$12</f>
        <v>0.283527502056037</v>
      </c>
      <c r="BZ1023" s="54">
        <f>'Norm-coeff'!$C$13+$AX1023*'Norm-coeff'!$D$13+$AY1023*'Norm-coeff'!$E$13+$AZ1023*'Norm-coeff'!$F$13+$BA1023*'Norm-coeff'!$G$13+$BB1023*'Norm-coeff'!$H$13+$BC1023*'Norm-coeff'!$I$13+$BD1023*'Norm-coeff'!$J$13+$BE1023*'Norm-coeff'!$K$13+$BF1023*'Norm-coeff'!$L$13+$BG1023*'Norm-coeff'!$M$13+$BH1023*'Norm-coeff'!$N$13+$BI1023*'Norm-coeff'!$O$13</f>
        <v>-4.1864930554451202E-2</v>
      </c>
      <c r="CA1023" s="54">
        <f>'Norm-coeff'!$C$14+$AX1023*'Norm-coeff'!$D$14+$AY1023*'Norm-coeff'!$E$14+$AZ1023*'Norm-coeff'!$F$14+$BA1023*'Norm-coeff'!$G$14+$BB1023*'Norm-coeff'!$H$14+$BC1023*'Norm-coeff'!$I$14+$BD1023*'Norm-coeff'!$J$14+$BE1023*'Norm-coeff'!$K$14+$BF1023*'Norm-coeff'!$L$14+$BG1023*'Norm-coeff'!$M$14+$BH1023*'Norm-coeff'!$N$14+$BI1023*'Norm-coeff'!$O$14</f>
        <v>4.2526983164477103</v>
      </c>
      <c r="CC1023" s="54">
        <f t="shared" si="2783"/>
        <v>0</v>
      </c>
      <c r="CG1023" s="54">
        <f t="shared" si="2784"/>
        <v>0</v>
      </c>
      <c r="CH1023" s="54">
        <f t="shared" si="2767"/>
        <v>0</v>
      </c>
      <c r="CI1023" s="54">
        <f t="shared" si="2785"/>
        <v>0</v>
      </c>
      <c r="CJ1023" s="56">
        <f t="shared" si="2786"/>
        <v>0</v>
      </c>
      <c r="CK1023" s="54">
        <f t="shared" si="2787"/>
        <v>0</v>
      </c>
      <c r="CL1023" s="54">
        <f t="shared" si="2788"/>
        <v>0</v>
      </c>
      <c r="CM1023" s="54">
        <f t="shared" si="2789"/>
        <v>0</v>
      </c>
      <c r="CN1023" s="54">
        <f t="shared" si="2790"/>
        <v>0</v>
      </c>
      <c r="CO1023" s="54">
        <f t="shared" si="2791"/>
        <v>0</v>
      </c>
      <c r="CP1023" s="54">
        <f t="shared" si="2792"/>
        <v>0</v>
      </c>
      <c r="CQ1023" s="54">
        <f t="shared" si="2793"/>
        <v>0</v>
      </c>
      <c r="CR1023" s="54">
        <f t="shared" si="2794"/>
        <v>0</v>
      </c>
      <c r="CS1023" s="54">
        <f t="shared" si="2795"/>
        <v>0</v>
      </c>
      <c r="CU1023" s="54">
        <f t="shared" si="2796"/>
        <v>0</v>
      </c>
      <c r="CV1023" s="54">
        <f t="shared" si="2797"/>
        <v>0</v>
      </c>
      <c r="CW1023" s="54">
        <f t="shared" si="2798"/>
        <v>0</v>
      </c>
      <c r="CX1023" s="54">
        <f t="shared" si="2799"/>
        <v>0</v>
      </c>
      <c r="CZ1023" s="54">
        <f t="shared" si="2800"/>
        <v>0</v>
      </c>
      <c r="DA1023" s="54">
        <f t="shared" si="2801"/>
        <v>0</v>
      </c>
      <c r="DB1023" s="54">
        <f t="shared" si="2802"/>
        <v>0</v>
      </c>
      <c r="DC1023" s="54">
        <f t="shared" si="2803"/>
        <v>0</v>
      </c>
      <c r="DD1023" s="54">
        <f t="shared" si="2804"/>
        <v>0</v>
      </c>
      <c r="DE1023" s="54">
        <f t="shared" si="2805"/>
        <v>0</v>
      </c>
      <c r="DF1023" s="54">
        <f t="shared" si="2806"/>
        <v>0</v>
      </c>
      <c r="DG1023" s="54">
        <f t="shared" si="2807"/>
        <v>2</v>
      </c>
      <c r="DH1023" s="71">
        <f t="shared" si="2808"/>
        <v>0</v>
      </c>
      <c r="DI1023" s="71">
        <f t="shared" si="2809"/>
        <v>0</v>
      </c>
      <c r="DJ1023" s="54">
        <f t="shared" si="2810"/>
        <v>0</v>
      </c>
      <c r="DK1023" s="54">
        <f t="shared" si="2811"/>
        <v>2</v>
      </c>
      <c r="DL1023" s="4">
        <f t="shared" si="2741"/>
        <v>0</v>
      </c>
      <c r="DM1023" s="3">
        <f t="shared" si="2812"/>
        <v>0</v>
      </c>
      <c r="DN1023" s="3">
        <f t="shared" si="2813"/>
        <v>0</v>
      </c>
      <c r="DO1023" s="4" t="e">
        <f t="shared" si="2814"/>
        <v>#DIV/0!</v>
      </c>
      <c r="DP1023" s="57"/>
      <c r="DQ1023" s="57"/>
      <c r="DR1023" s="56">
        <f t="shared" si="2742"/>
        <v>2</v>
      </c>
      <c r="DS1023" s="56">
        <f t="shared" si="2743"/>
        <v>0</v>
      </c>
      <c r="DT1023" s="38">
        <f t="shared" si="2744"/>
        <v>0</v>
      </c>
      <c r="DU1023" s="38">
        <f t="shared" si="2815"/>
        <v>2</v>
      </c>
      <c r="DV1023" s="38">
        <f t="shared" si="2745"/>
        <v>0</v>
      </c>
      <c r="DW1023" s="39">
        <f t="shared" si="2746"/>
        <v>0</v>
      </c>
      <c r="DX1023" s="39">
        <f t="shared" si="2747"/>
        <v>0</v>
      </c>
      <c r="DY1023" s="39">
        <f t="shared" si="2748"/>
        <v>0</v>
      </c>
      <c r="DZ1023" s="39">
        <f t="shared" si="2749"/>
        <v>0</v>
      </c>
      <c r="EA1023" s="39">
        <f t="shared" si="2750"/>
        <v>0</v>
      </c>
      <c r="EB1023" s="37" t="e">
        <f t="shared" si="2816"/>
        <v>#DIV/0!</v>
      </c>
      <c r="EC1023" s="37" t="e">
        <f t="shared" si="2817"/>
        <v>#DIV/0!</v>
      </c>
      <c r="ED1023" s="37" t="e">
        <f t="shared" si="2818"/>
        <v>#DIV/0!</v>
      </c>
      <c r="EE1023" s="37" t="e">
        <f t="shared" si="2819"/>
        <v>#DIV/0!</v>
      </c>
      <c r="EF1023" s="39" t="e">
        <f t="shared" si="2820"/>
        <v>#DIV/0!</v>
      </c>
      <c r="EG1023" s="37" t="e">
        <f t="shared" si="2821"/>
        <v>#DIV/0!</v>
      </c>
      <c r="EH1023" s="37" t="e">
        <f t="shared" si="2822"/>
        <v>#DIV/0!</v>
      </c>
      <c r="EI1023" s="11" t="b">
        <f t="shared" si="2823"/>
        <v>1</v>
      </c>
      <c r="EJ1023" s="11" t="b">
        <f t="shared" si="2824"/>
        <v>0</v>
      </c>
      <c r="EK1023" s="39" t="e">
        <f t="shared" si="2825"/>
        <v>#DIV/0!</v>
      </c>
      <c r="EL1023" s="39" t="e">
        <f t="shared" si="2826"/>
        <v>#DIV/0!</v>
      </c>
      <c r="EM1023" s="39" t="e">
        <f t="shared" si="2827"/>
        <v>#DIV/0!</v>
      </c>
      <c r="EN1023" s="39" t="e">
        <f t="shared" si="2828"/>
        <v>#DIV/0!</v>
      </c>
      <c r="EO1023" s="39" t="e">
        <f t="shared" si="2829"/>
        <v>#DIV/0!</v>
      </c>
      <c r="EP1023" s="39" t="e">
        <f t="shared" si="2830"/>
        <v>#DIV/0!</v>
      </c>
      <c r="EQ1023" s="39" t="e">
        <f t="shared" si="2831"/>
        <v>#DIV/0!</v>
      </c>
      <c r="ER1023" s="39" t="e">
        <f t="shared" si="2832"/>
        <v>#DIV/0!</v>
      </c>
      <c r="ES1023" s="58" t="str">
        <f t="shared" si="2833"/>
        <v>(OH,F,Cl)-dominate amphibole</v>
      </c>
      <c r="ET1023" s="58" t="e">
        <f t="shared" si="2834"/>
        <v>#N/A</v>
      </c>
      <c r="EU1023" s="56">
        <f t="shared" si="2751"/>
        <v>0</v>
      </c>
      <c r="EV1023" s="56">
        <f t="shared" si="2752"/>
        <v>0</v>
      </c>
      <c r="EW1023" s="56">
        <f t="shared" si="2753"/>
        <v>0</v>
      </c>
      <c r="EX1023" s="56">
        <f t="shared" si="2754"/>
        <v>0</v>
      </c>
      <c r="EY1023" s="56">
        <f t="shared" si="2755"/>
        <v>0</v>
      </c>
      <c r="EZ1023" s="56">
        <f t="shared" si="2756"/>
        <v>0</v>
      </c>
      <c r="FA1023" s="39">
        <f t="shared" si="2757"/>
        <v>0</v>
      </c>
      <c r="FB1023" s="39">
        <f t="shared" si="2758"/>
        <v>0</v>
      </c>
      <c r="FC1023" s="54">
        <f t="shared" si="2759"/>
        <v>0</v>
      </c>
      <c r="FD1023" s="54">
        <f t="shared" si="2760"/>
        <v>0</v>
      </c>
      <c r="FE1023" s="39">
        <f t="shared" si="2761"/>
        <v>0</v>
      </c>
      <c r="FF1023" s="54">
        <f t="shared" si="2762"/>
        <v>0</v>
      </c>
      <c r="FG1023" s="39">
        <f t="shared" si="2763"/>
        <v>0</v>
      </c>
      <c r="FH1023" s="39">
        <f t="shared" si="2835"/>
        <v>0</v>
      </c>
      <c r="FI1023" s="39">
        <f t="shared" si="2836"/>
        <v>0</v>
      </c>
      <c r="FJ1023" s="39">
        <f t="shared" si="2837"/>
        <v>0</v>
      </c>
      <c r="FK1023" s="39" t="e">
        <f t="shared" si="2838"/>
        <v>#DIV/0!</v>
      </c>
      <c r="FL1023" s="39" t="e">
        <f t="shared" si="2839"/>
        <v>#DIV/0!</v>
      </c>
      <c r="FM1023" s="39" t="e">
        <f t="shared" si="2840"/>
        <v>#DIV/0!</v>
      </c>
      <c r="FN1023" s="39">
        <f t="shared" si="2841"/>
        <v>1</v>
      </c>
      <c r="FO1023" s="39">
        <f t="shared" si="2764"/>
        <v>0</v>
      </c>
      <c r="FP1023" s="39">
        <f t="shared" si="2765"/>
        <v>0</v>
      </c>
      <c r="FQ1023" s="39">
        <f t="shared" si="2766"/>
        <v>0</v>
      </c>
      <c r="FR1023" s="39">
        <f t="shared" si="2842"/>
        <v>0</v>
      </c>
      <c r="FS1023" s="39">
        <f t="shared" si="2843"/>
        <v>0</v>
      </c>
      <c r="FU1023" s="39" t="e">
        <f t="shared" si="2844"/>
        <v>#DIV/0!</v>
      </c>
      <c r="FV1023" s="39" t="e">
        <f t="shared" si="2845"/>
        <v>#DIV/0!</v>
      </c>
      <c r="FW1023" s="39" t="e">
        <f t="shared" si="2846"/>
        <v>#DIV/0!</v>
      </c>
      <c r="FY1023" s="39" t="e">
        <f t="shared" si="2847"/>
        <v>#DIV/0!</v>
      </c>
      <c r="FZ1023" s="39" t="e">
        <f t="shared" si="2848"/>
        <v>#DIV/0!</v>
      </c>
      <c r="GA1023" s="39" t="e">
        <f t="shared" si="2849"/>
        <v>#DIV/0!</v>
      </c>
      <c r="GB1023" s="39" t="e">
        <f t="shared" si="2850"/>
        <v>#DIV/0!</v>
      </c>
      <c r="GC1023" s="39" t="e">
        <f t="shared" si="2851"/>
        <v>#DIV/0!</v>
      </c>
      <c r="GD1023" s="39" t="e">
        <f t="shared" si="2852"/>
        <v>#DIV/0!</v>
      </c>
      <c r="GE1023" s="39" t="e">
        <f t="shared" si="2853"/>
        <v>#DIV/0!</v>
      </c>
      <c r="GF1023" s="39" t="e">
        <f t="shared" si="2854"/>
        <v>#DIV/0!</v>
      </c>
      <c r="GG1023" s="39" t="e">
        <f t="shared" si="2855"/>
        <v>#DIV/0!</v>
      </c>
      <c r="GH1023" s="39" t="e">
        <f t="shared" si="2856"/>
        <v>#DIV/0!</v>
      </c>
      <c r="GI1023" s="39"/>
      <c r="GJ1023" s="39" t="e">
        <f t="shared" si="2857"/>
        <v>#DIV/0!</v>
      </c>
      <c r="GK1023" s="39" t="e">
        <f t="shared" si="2858"/>
        <v>#DIV/0!</v>
      </c>
      <c r="GL1023" s="39" t="e">
        <f t="shared" si="2859"/>
        <v>#DIV/0!</v>
      </c>
      <c r="GM1023" s="39" t="e">
        <f t="shared" si="2860"/>
        <v>#DIV/0!</v>
      </c>
      <c r="GN1023" s="39" t="e">
        <f t="shared" si="2861"/>
        <v>#DIV/0!</v>
      </c>
      <c r="GO1023" s="57"/>
      <c r="GP1023" s="57" t="e">
        <f t="shared" si="2862"/>
        <v>#DIV/0!</v>
      </c>
      <c r="GQ1023" s="59" t="e">
        <f t="shared" si="2863"/>
        <v>#DIV/0!</v>
      </c>
      <c r="GR1023" s="41" t="e">
        <f t="shared" si="2864"/>
        <v>#DIV/0!</v>
      </c>
      <c r="GS1023" s="57" t="e">
        <f t="shared" si="2865"/>
        <v>#DIV/0!</v>
      </c>
      <c r="GT1023" s="57" t="e">
        <f t="shared" si="2866"/>
        <v>#DIV/0!</v>
      </c>
      <c r="GU1023" s="57" t="e">
        <f t="shared" si="2867"/>
        <v>#DIV/0!</v>
      </c>
      <c r="GV1023" s="57"/>
      <c r="GW1023" s="42" t="e">
        <f t="shared" si="2868"/>
        <v>#DIV/0!</v>
      </c>
      <c r="GX1023" s="42" t="e">
        <f t="shared" si="2869"/>
        <v>#DIV/0!</v>
      </c>
      <c r="GY1023" s="42" t="e">
        <f t="shared" si="2870"/>
        <v>#DIV/0!</v>
      </c>
      <c r="GZ1023" s="57"/>
      <c r="HA1023" s="2" t="e">
        <f t="shared" si="2871"/>
        <v>#DIV/0!</v>
      </c>
      <c r="HB1023" s="2" t="e">
        <f t="shared" si="2872"/>
        <v>#DIV/0!</v>
      </c>
      <c r="HC1023" s="2" t="e">
        <f t="shared" si="2873"/>
        <v>#DIV/0!</v>
      </c>
      <c r="HD1023" s="2" t="e">
        <f t="shared" si="2874"/>
        <v>#DIV/0!</v>
      </c>
      <c r="HE1023" s="2" t="e">
        <f t="shared" si="2875"/>
        <v>#DIV/0!</v>
      </c>
      <c r="HF1023" s="2" t="e">
        <f t="shared" si="2876"/>
        <v>#DIV/0!</v>
      </c>
      <c r="HG1023" s="2" t="e">
        <f t="shared" si="2877"/>
        <v>#DIV/0!</v>
      </c>
      <c r="HH1023" s="2" t="e">
        <f t="shared" si="2878"/>
        <v>#DIV/0!</v>
      </c>
      <c r="HI1023" s="2" t="e">
        <f t="shared" si="2879"/>
        <v>#DIV/0!</v>
      </c>
      <c r="HJ1023" s="11" t="e">
        <f t="shared" si="2880"/>
        <v>#DIV/0!</v>
      </c>
      <c r="HK1023" s="60" t="e">
        <f t="shared" si="2881"/>
        <v>#DIV/0!</v>
      </c>
      <c r="HL1023" s="57"/>
      <c r="HM1023" s="57" t="e">
        <f t="shared" si="2882"/>
        <v>#DIV/0!</v>
      </c>
      <c r="HN1023" s="57" t="e">
        <f t="shared" si="2883"/>
        <v>#DIV/0!</v>
      </c>
      <c r="HO1023" s="57" t="e">
        <f t="shared" si="2884"/>
        <v>#DIV/0!</v>
      </c>
      <c r="HP1023" s="57" t="e">
        <f t="shared" si="2885"/>
        <v>#DIV/0!</v>
      </c>
      <c r="HQ1023" s="57" t="e">
        <f t="shared" si="2886"/>
        <v>#DIV/0!</v>
      </c>
      <c r="HR1023" s="57"/>
      <c r="HS1023" s="57" t="e">
        <f t="shared" si="2887"/>
        <v>#DIV/0!</v>
      </c>
      <c r="HT1023" s="57" t="e">
        <f t="shared" si="2888"/>
        <v>#DIV/0!</v>
      </c>
      <c r="HU1023" s="57" t="e">
        <f t="shared" si="2889"/>
        <v>#DIV/0!</v>
      </c>
      <c r="HV1023" s="57" t="e">
        <f t="shared" si="2890"/>
        <v>#DIV/0!</v>
      </c>
      <c r="HW1023" s="57" t="e">
        <f t="shared" si="2891"/>
        <v>#DIV/0!</v>
      </c>
      <c r="HX1023" s="57"/>
      <c r="HY1023" s="57" t="e">
        <f t="shared" si="2892"/>
        <v>#DIV/0!</v>
      </c>
      <c r="HZ1023" s="57" t="e">
        <f t="shared" si="2893"/>
        <v>#DIV/0!</v>
      </c>
      <c r="IA1023" s="57"/>
      <c r="IB1023" s="61">
        <f t="shared" si="2894"/>
        <v>0</v>
      </c>
      <c r="IC1023" s="57" t="str">
        <f t="shared" si="2895"/>
        <v/>
      </c>
      <c r="ID1023" s="42"/>
      <c r="IE1023" s="2" t="str">
        <f t="shared" si="2896"/>
        <v/>
      </c>
      <c r="IF1023" s="60" t="e">
        <f t="shared" si="2897"/>
        <v>#DIV/0!</v>
      </c>
      <c r="IG1023" s="60" t="str">
        <f t="shared" si="2898"/>
        <v/>
      </c>
      <c r="IH1023" s="60" t="str">
        <f t="shared" si="2899"/>
        <v>zinco-</v>
      </c>
      <c r="II1023" s="60" t="str">
        <f t="shared" si="2900"/>
        <v>mangano-</v>
      </c>
      <c r="IJ1023" s="60" t="e">
        <f t="shared" si="2901"/>
        <v>#DIV/0!</v>
      </c>
      <c r="IK1023" s="60" t="e">
        <f t="shared" si="2902"/>
        <v>#DIV/0!</v>
      </c>
      <c r="IL1023" s="60" t="e">
        <f t="shared" si="2903"/>
        <v>#DIV/0!</v>
      </c>
      <c r="IM1023" s="60" t="e">
        <f t="shared" si="2904"/>
        <v>#DIV/0!</v>
      </c>
      <c r="IN1023" s="60" t="str">
        <f t="shared" si="2905"/>
        <v/>
      </c>
      <c r="IO1023" s="60" t="str">
        <f t="shared" si="2906"/>
        <v/>
      </c>
      <c r="IP1023" s="57"/>
      <c r="IQ1023" s="57" t="str">
        <f t="shared" si="2907"/>
        <v>ERROR!!</v>
      </c>
    </row>
    <row r="1024" spans="24:251">
      <c r="X1024" s="29">
        <f t="shared" si="2908"/>
        <v>0</v>
      </c>
      <c r="Y1024" s="29">
        <f t="shared" si="2909"/>
        <v>0</v>
      </c>
      <c r="Z1024" s="29" t="e">
        <f t="shared" si="2910"/>
        <v>#DIV/0!</v>
      </c>
      <c r="AA1024" s="29" t="e">
        <f t="shared" si="2911"/>
        <v>#DIV/0!</v>
      </c>
      <c r="AB1024" s="29" t="e">
        <f t="shared" si="2912"/>
        <v>#DIV/0!</v>
      </c>
      <c r="AC1024" s="29" t="e">
        <f t="shared" si="2913"/>
        <v>#DIV/0!</v>
      </c>
      <c r="AF1024" s="23">
        <v>60.084299999999999</v>
      </c>
      <c r="AG1024" s="23">
        <v>79.878799999999998</v>
      </c>
      <c r="AH1024" s="23">
        <v>101.96120000000001</v>
      </c>
      <c r="AI1024" s="23">
        <v>151.99039999999999</v>
      </c>
      <c r="AJ1024" s="23">
        <v>159.69</v>
      </c>
      <c r="AK1024" s="23">
        <v>71.846400000000003</v>
      </c>
      <c r="AL1024" s="23">
        <v>70.9375</v>
      </c>
      <c r="AM1024" s="23">
        <v>40.304400000000001</v>
      </c>
      <c r="AN1024" s="23">
        <v>56.077399999999997</v>
      </c>
      <c r="AO1024" s="23">
        <v>61.978999999999999</v>
      </c>
      <c r="AP1024" s="23">
        <v>94.195999999999998</v>
      </c>
      <c r="AQ1024" s="23">
        <v>18.998000000000001</v>
      </c>
      <c r="AR1024" s="23">
        <v>35.450000000000003</v>
      </c>
      <c r="AS1024" s="23">
        <v>29.88</v>
      </c>
      <c r="AT1024" s="23">
        <v>74.691999999999993</v>
      </c>
      <c r="AU1024" s="23">
        <v>81.39</v>
      </c>
      <c r="AX1024" s="54">
        <f t="shared" si="2768"/>
        <v>0</v>
      </c>
      <c r="AY1024" s="54">
        <f t="shared" si="2769"/>
        <v>0</v>
      </c>
      <c r="AZ1024" s="54">
        <f t="shared" si="2770"/>
        <v>0</v>
      </c>
      <c r="BA1024" s="54">
        <f t="shared" si="2771"/>
        <v>0</v>
      </c>
      <c r="BB1024" s="54">
        <f t="shared" si="2772"/>
        <v>0</v>
      </c>
      <c r="BC1024" s="54">
        <f t="shared" si="2773"/>
        <v>0</v>
      </c>
      <c r="BD1024" s="54">
        <f t="shared" si="2774"/>
        <v>0</v>
      </c>
      <c r="BE1024" s="54">
        <f t="shared" si="2775"/>
        <v>0</v>
      </c>
      <c r="BF1024" s="54">
        <f t="shared" si="2776"/>
        <v>0</v>
      </c>
      <c r="BG1024" s="54">
        <f t="shared" si="2777"/>
        <v>0</v>
      </c>
      <c r="BH1024" s="54">
        <f t="shared" si="2778"/>
        <v>0</v>
      </c>
      <c r="BI1024" s="54">
        <f t="shared" si="2779"/>
        <v>0</v>
      </c>
      <c r="BJ1024" s="54">
        <f t="shared" si="2780"/>
        <v>0</v>
      </c>
      <c r="BK1024" s="54">
        <f t="shared" si="2781"/>
        <v>0</v>
      </c>
      <c r="BL1024" s="54">
        <f t="shared" si="2782"/>
        <v>0</v>
      </c>
      <c r="BM1024" s="42"/>
      <c r="BO1024" s="54">
        <f>'Norm-coeff'!$C$2+$AX1024*'Norm-coeff'!$D$2+$AY1024*'Norm-coeff'!$E$2+$AZ1024*'Norm-coeff'!$F$2+$BA1024*'Norm-coeff'!$G$2+$BB1024*'Norm-coeff'!$H$2+$BC1024*'Norm-coeff'!$I$2+$BD1024*'Norm-coeff'!$J$2+$BE1024*'Norm-coeff'!$K$2+$BF1024*'Norm-coeff'!$L$2+$BG1024*'Norm-coeff'!$M$2+$BH1024*'Norm-coeff'!$N$2+$BI1024*'Norm-coeff'!$O$2</f>
        <v>5.4045421474420303</v>
      </c>
      <c r="BP1024" s="54">
        <f>'Norm-coeff'!$C$3+$AX1024*'Norm-coeff'!$D$3+$AY1024*'Norm-coeff'!$E$3+$AZ1024*'Norm-coeff'!$F$3+$BA1024*'Norm-coeff'!$G$3+$BB1024*'Norm-coeff'!$H$3+$BC1024*'Norm-coeff'!$I$3+$BD1024*'Norm-coeff'!$J$3+$BE1024*'Norm-coeff'!$K$3+$BF1024*'Norm-coeff'!$L$3+$BG1024*'Norm-coeff'!$M$3+$BH1024*'Norm-coeff'!$N$3+$BI1024*'Norm-coeff'!$O$3</f>
        <v>3.15319116612705</v>
      </c>
      <c r="BQ1024" s="54">
        <f>'Norm-coeff'!$C$4+$AX1024*'Norm-coeff'!$D$4+$AY1024*'Norm-coeff'!$E$4+$AZ1024*'Norm-coeff'!$F$4+$BA1024*'Norm-coeff'!$G$4+$BB1024*'Norm-coeff'!$H$4+$BC1024*'Norm-coeff'!$I$4+$BD1024*'Norm-coeff'!$J$4+$BE1024*'Norm-coeff'!$K$4+$BF1024*'Norm-coeff'!$L$4+$BG1024*'Norm-coeff'!$M$4+$BH1024*'Norm-coeff'!$N$4+$BI1024*'Norm-coeff'!$O$4</f>
        <v>1.42115649462768</v>
      </c>
      <c r="BR1024" s="54">
        <f>'Norm-coeff'!$C$5+$AX1024*'Norm-coeff'!$D$5+$AY1024*'Norm-coeff'!$E$5+$AZ1024*'Norm-coeff'!$F$5+$BA1024*'Norm-coeff'!$G$5+$BB1024*'Norm-coeff'!$H$5+$BC1024*'Norm-coeff'!$I$5+$BD1024*'Norm-coeff'!$J$5+$BE1024*'Norm-coeff'!$K$5+$BF1024*'Norm-coeff'!$L$5+$BG1024*'Norm-coeff'!$M$5+$BH1024*'Norm-coeff'!$N$5+$BI1024*'Norm-coeff'!$O$5</f>
        <v>1.0553329241296201</v>
      </c>
      <c r="BS1024" s="54">
        <f>'Norm-coeff'!$C$6+$AX1024*'Norm-coeff'!$D$6+$AY1024*'Norm-coeff'!$E$6+$AZ1024*'Norm-coeff'!$F$6+$BA1024*'Norm-coeff'!$G$6+$BB1024*'Norm-coeff'!$H$6+$BC1024*'Norm-coeff'!$I$6+$BD1024*'Norm-coeff'!$J$6+$BE1024*'Norm-coeff'!$K$6+$BF1024*'Norm-coeff'!$L$6+$BG1024*'Norm-coeff'!$M$6+$BH1024*'Norm-coeff'!$N$6+$BI1024*'Norm-coeff'!$O$6</f>
        <v>-1.48700885495103E-2</v>
      </c>
      <c r="BT1024" s="54">
        <f>'Norm-coeff'!$C$7+$AX1024*'Norm-coeff'!$D$7+$AY1024*'Norm-coeff'!$E$7+$AZ1024*'Norm-coeff'!$F$7+$BA1024*'Norm-coeff'!$G$7+$BB1024*'Norm-coeff'!$H$7+$BC1024*'Norm-coeff'!$I$7+$BD1024*'Norm-coeff'!$J$7+$BE1024*'Norm-coeff'!$K$7+$BF1024*'Norm-coeff'!$L$7+$BG1024*'Norm-coeff'!$M$7+$BH1024*'Norm-coeff'!$N$7+$BI1024*'Norm-coeff'!$O$7</f>
        <v>2.0907583608832998</v>
      </c>
      <c r="BU1024" s="54">
        <f>'Norm-coeff'!$C$8+$AX1024*'Norm-coeff'!$D$8+$AY1024*'Norm-coeff'!$E$8+$AZ1024*'Norm-coeff'!$F$8+$BA1024*'Norm-coeff'!$G$8+$BB1024*'Norm-coeff'!$H$8+$BC1024*'Norm-coeff'!$I$8+$BD1024*'Norm-coeff'!$J$8+$BE1024*'Norm-coeff'!$K$8+$BF1024*'Norm-coeff'!$L$8+$BG1024*'Norm-coeff'!$M$8+$BH1024*'Norm-coeff'!$N$8+$BI1024*'Norm-coeff'!$O$8</f>
        <v>0.65894159836244504</v>
      </c>
      <c r="BV1024" s="54">
        <f>'Norm-coeff'!$C$9+$AX1024*'Norm-coeff'!$D$9+$AY1024*'Norm-coeff'!$E$9+$AZ1024*'Norm-coeff'!$F$9+$BA1024*'Norm-coeff'!$G$9+$BB1024*'Norm-coeff'!$H$9+$BC1024*'Norm-coeff'!$I$9+$BD1024*'Norm-coeff'!$J$9+$BE1024*'Norm-coeff'!$K$9+$BF1024*'Norm-coeff'!$L$9+$BG1024*'Norm-coeff'!$M$9+$BH1024*'Norm-coeff'!$N$9+$BI1024*'Norm-coeff'!$O$9</f>
        <v>1.48961085014701</v>
      </c>
      <c r="BW1024" s="54">
        <f>'Norm-coeff'!$C$10+$AX1024*'Norm-coeff'!$D$10+$AY1024*'Norm-coeff'!$E$10+$AZ1024*'Norm-coeff'!$F$10+$BA1024*'Norm-coeff'!$G$10+$BB1024*'Norm-coeff'!$H$10+$BC1024*'Norm-coeff'!$I$10+$BD1024*'Norm-coeff'!$J$10+$BE1024*'Norm-coeff'!$K$10+$BF1024*'Norm-coeff'!$L$10+$BG1024*'Norm-coeff'!$M$10+$BH1024*'Norm-coeff'!$N$10+$BI1024*'Norm-coeff'!$O$10</f>
        <v>1.42058735749591</v>
      </c>
      <c r="BX1024" s="54">
        <f>'Norm-coeff'!$C$11+$AX1024*'Norm-coeff'!$D$11+$AY1024*'Norm-coeff'!$E$11+$AZ1024*'Norm-coeff'!$F$11+$BA1024*'Norm-coeff'!$G$11+$BB1024*'Norm-coeff'!$H$11+$BC1024*'Norm-coeff'!$I$11+$BD1024*'Norm-coeff'!$J$11+$BE1024*'Norm-coeff'!$K$11+$BF1024*'Norm-coeff'!$L$11+$BG1024*'Norm-coeff'!$M$11+$BH1024*'Norm-coeff'!$N$11+$BI1024*'Norm-coeff'!$O$11</f>
        <v>0.221233014421479</v>
      </c>
      <c r="BY1024" s="54">
        <f>'Norm-coeff'!$C$12+$AX1024*'Norm-coeff'!$D$12+$AY1024*'Norm-coeff'!$E$12+$AZ1024*'Norm-coeff'!$F$12+$BA1024*'Norm-coeff'!$G$12+$BB1024*'Norm-coeff'!$H$12+$BC1024*'Norm-coeff'!$I$12+$BD1024*'Norm-coeff'!$J$12+$BE1024*'Norm-coeff'!$K$12+$BF1024*'Norm-coeff'!$L$12+$BG1024*'Norm-coeff'!$M$12+$BH1024*'Norm-coeff'!$N$12+$BI1024*'Norm-coeff'!$O$12</f>
        <v>0.283527502056037</v>
      </c>
      <c r="BZ1024" s="54">
        <f>'Norm-coeff'!$C$13+$AX1024*'Norm-coeff'!$D$13+$AY1024*'Norm-coeff'!$E$13+$AZ1024*'Norm-coeff'!$F$13+$BA1024*'Norm-coeff'!$G$13+$BB1024*'Norm-coeff'!$H$13+$BC1024*'Norm-coeff'!$I$13+$BD1024*'Norm-coeff'!$J$13+$BE1024*'Norm-coeff'!$K$13+$BF1024*'Norm-coeff'!$L$13+$BG1024*'Norm-coeff'!$M$13+$BH1024*'Norm-coeff'!$N$13+$BI1024*'Norm-coeff'!$O$13</f>
        <v>-4.1864930554451202E-2</v>
      </c>
      <c r="CA1024" s="54">
        <f>'Norm-coeff'!$C$14+$AX1024*'Norm-coeff'!$D$14+$AY1024*'Norm-coeff'!$E$14+$AZ1024*'Norm-coeff'!$F$14+$BA1024*'Norm-coeff'!$G$14+$BB1024*'Norm-coeff'!$H$14+$BC1024*'Norm-coeff'!$I$14+$BD1024*'Norm-coeff'!$J$14+$BE1024*'Norm-coeff'!$K$14+$BF1024*'Norm-coeff'!$L$14+$BG1024*'Norm-coeff'!$M$14+$BH1024*'Norm-coeff'!$N$14+$BI1024*'Norm-coeff'!$O$14</f>
        <v>4.2526983164477103</v>
      </c>
      <c r="CC1024" s="54">
        <f t="shared" si="2783"/>
        <v>0</v>
      </c>
      <c r="CG1024" s="54">
        <f t="shared" si="2784"/>
        <v>0</v>
      </c>
      <c r="CH1024" s="54">
        <f t="shared" si="2767"/>
        <v>0</v>
      </c>
      <c r="CI1024" s="54">
        <f t="shared" si="2785"/>
        <v>0</v>
      </c>
      <c r="CJ1024" s="56">
        <f t="shared" si="2786"/>
        <v>0</v>
      </c>
      <c r="CK1024" s="54">
        <f t="shared" si="2787"/>
        <v>0</v>
      </c>
      <c r="CL1024" s="54">
        <f t="shared" si="2788"/>
        <v>0</v>
      </c>
      <c r="CM1024" s="54">
        <f t="shared" si="2789"/>
        <v>0</v>
      </c>
      <c r="CN1024" s="54">
        <f t="shared" si="2790"/>
        <v>0</v>
      </c>
      <c r="CO1024" s="54">
        <f t="shared" si="2791"/>
        <v>0</v>
      </c>
      <c r="CP1024" s="54">
        <f t="shared" si="2792"/>
        <v>0</v>
      </c>
      <c r="CQ1024" s="54">
        <f t="shared" si="2793"/>
        <v>0</v>
      </c>
      <c r="CR1024" s="54">
        <f t="shared" si="2794"/>
        <v>0</v>
      </c>
      <c r="CS1024" s="54">
        <f t="shared" si="2795"/>
        <v>0</v>
      </c>
      <c r="CU1024" s="54">
        <f t="shared" si="2796"/>
        <v>0</v>
      </c>
      <c r="CV1024" s="54">
        <f t="shared" si="2797"/>
        <v>0</v>
      </c>
      <c r="CW1024" s="54">
        <f t="shared" si="2798"/>
        <v>0</v>
      </c>
      <c r="CX1024" s="54">
        <f t="shared" si="2799"/>
        <v>0</v>
      </c>
      <c r="CZ1024" s="54">
        <f t="shared" si="2800"/>
        <v>0</v>
      </c>
      <c r="DA1024" s="54">
        <f t="shared" si="2801"/>
        <v>0</v>
      </c>
      <c r="DB1024" s="54">
        <f t="shared" si="2802"/>
        <v>0</v>
      </c>
      <c r="DC1024" s="54">
        <f t="shared" si="2803"/>
        <v>0</v>
      </c>
      <c r="DD1024" s="54">
        <f t="shared" si="2804"/>
        <v>0</v>
      </c>
      <c r="DE1024" s="54">
        <f t="shared" si="2805"/>
        <v>0</v>
      </c>
      <c r="DF1024" s="54">
        <f t="shared" si="2806"/>
        <v>0</v>
      </c>
      <c r="DG1024" s="54">
        <f t="shared" si="2807"/>
        <v>2</v>
      </c>
      <c r="DH1024" s="71">
        <f t="shared" si="2808"/>
        <v>0</v>
      </c>
      <c r="DI1024" s="71">
        <f t="shared" si="2809"/>
        <v>0</v>
      </c>
      <c r="DJ1024" s="54">
        <f t="shared" si="2810"/>
        <v>0</v>
      </c>
      <c r="DK1024" s="54">
        <f t="shared" si="2811"/>
        <v>2</v>
      </c>
      <c r="DL1024" s="4">
        <f t="shared" si="2741"/>
        <v>0</v>
      </c>
      <c r="DM1024" s="3">
        <f t="shared" si="2812"/>
        <v>0</v>
      </c>
      <c r="DN1024" s="3">
        <f t="shared" si="2813"/>
        <v>0</v>
      </c>
      <c r="DO1024" s="4" t="e">
        <f t="shared" si="2814"/>
        <v>#DIV/0!</v>
      </c>
      <c r="DP1024" s="57"/>
      <c r="DQ1024" s="57"/>
      <c r="DR1024" s="56">
        <f t="shared" si="2742"/>
        <v>2</v>
      </c>
      <c r="DS1024" s="56">
        <f t="shared" si="2743"/>
        <v>0</v>
      </c>
      <c r="DT1024" s="38">
        <f t="shared" si="2744"/>
        <v>0</v>
      </c>
      <c r="DU1024" s="38">
        <f t="shared" si="2815"/>
        <v>2</v>
      </c>
      <c r="DV1024" s="38">
        <f t="shared" si="2745"/>
        <v>0</v>
      </c>
      <c r="DW1024" s="39">
        <f t="shared" si="2746"/>
        <v>0</v>
      </c>
      <c r="DX1024" s="39">
        <f t="shared" si="2747"/>
        <v>0</v>
      </c>
      <c r="DY1024" s="39">
        <f t="shared" si="2748"/>
        <v>0</v>
      </c>
      <c r="DZ1024" s="39">
        <f t="shared" si="2749"/>
        <v>0</v>
      </c>
      <c r="EA1024" s="39">
        <f t="shared" si="2750"/>
        <v>0</v>
      </c>
      <c r="EB1024" s="37" t="e">
        <f t="shared" si="2816"/>
        <v>#DIV/0!</v>
      </c>
      <c r="EC1024" s="37" t="e">
        <f t="shared" si="2817"/>
        <v>#DIV/0!</v>
      </c>
      <c r="ED1024" s="37" t="e">
        <f t="shared" si="2818"/>
        <v>#DIV/0!</v>
      </c>
      <c r="EE1024" s="37" t="e">
        <f t="shared" si="2819"/>
        <v>#DIV/0!</v>
      </c>
      <c r="EF1024" s="39" t="e">
        <f t="shared" si="2820"/>
        <v>#DIV/0!</v>
      </c>
      <c r="EG1024" s="37" t="e">
        <f t="shared" si="2821"/>
        <v>#DIV/0!</v>
      </c>
      <c r="EH1024" s="37" t="e">
        <f t="shared" si="2822"/>
        <v>#DIV/0!</v>
      </c>
      <c r="EI1024" s="11" t="b">
        <f t="shared" si="2823"/>
        <v>1</v>
      </c>
      <c r="EJ1024" s="11" t="b">
        <f t="shared" si="2824"/>
        <v>0</v>
      </c>
      <c r="EK1024" s="39" t="e">
        <f t="shared" si="2825"/>
        <v>#DIV/0!</v>
      </c>
      <c r="EL1024" s="39" t="e">
        <f t="shared" si="2826"/>
        <v>#DIV/0!</v>
      </c>
      <c r="EM1024" s="39" t="e">
        <f t="shared" si="2827"/>
        <v>#DIV/0!</v>
      </c>
      <c r="EN1024" s="39" t="e">
        <f t="shared" si="2828"/>
        <v>#DIV/0!</v>
      </c>
      <c r="EO1024" s="39" t="e">
        <f t="shared" si="2829"/>
        <v>#DIV/0!</v>
      </c>
      <c r="EP1024" s="39" t="e">
        <f t="shared" si="2830"/>
        <v>#DIV/0!</v>
      </c>
      <c r="EQ1024" s="39" t="e">
        <f t="shared" si="2831"/>
        <v>#DIV/0!</v>
      </c>
      <c r="ER1024" s="39" t="e">
        <f t="shared" si="2832"/>
        <v>#DIV/0!</v>
      </c>
      <c r="ES1024" s="58" t="str">
        <f t="shared" si="2833"/>
        <v>(OH,F,Cl)-dominate amphibole</v>
      </c>
      <c r="ET1024" s="58" t="e">
        <f t="shared" si="2834"/>
        <v>#N/A</v>
      </c>
      <c r="EU1024" s="56">
        <f t="shared" si="2751"/>
        <v>0</v>
      </c>
      <c r="EV1024" s="56">
        <f t="shared" si="2752"/>
        <v>0</v>
      </c>
      <c r="EW1024" s="56">
        <f t="shared" si="2753"/>
        <v>0</v>
      </c>
      <c r="EX1024" s="56">
        <f t="shared" si="2754"/>
        <v>0</v>
      </c>
      <c r="EY1024" s="56">
        <f t="shared" si="2755"/>
        <v>0</v>
      </c>
      <c r="EZ1024" s="56">
        <f t="shared" si="2756"/>
        <v>0</v>
      </c>
      <c r="FA1024" s="39">
        <f t="shared" si="2757"/>
        <v>0</v>
      </c>
      <c r="FB1024" s="39">
        <f t="shared" si="2758"/>
        <v>0</v>
      </c>
      <c r="FC1024" s="54">
        <f t="shared" si="2759"/>
        <v>0</v>
      </c>
      <c r="FD1024" s="54">
        <f t="shared" si="2760"/>
        <v>0</v>
      </c>
      <c r="FE1024" s="39">
        <f t="shared" si="2761"/>
        <v>0</v>
      </c>
      <c r="FF1024" s="54">
        <f t="shared" si="2762"/>
        <v>0</v>
      </c>
      <c r="FG1024" s="39">
        <f t="shared" si="2763"/>
        <v>0</v>
      </c>
      <c r="FH1024" s="39">
        <f t="shared" si="2835"/>
        <v>0</v>
      </c>
      <c r="FI1024" s="39">
        <f t="shared" si="2836"/>
        <v>0</v>
      </c>
      <c r="FJ1024" s="39">
        <f t="shared" si="2837"/>
        <v>0</v>
      </c>
      <c r="FK1024" s="39" t="e">
        <f t="shared" si="2838"/>
        <v>#DIV/0!</v>
      </c>
      <c r="FL1024" s="39" t="e">
        <f t="shared" si="2839"/>
        <v>#DIV/0!</v>
      </c>
      <c r="FM1024" s="39" t="e">
        <f t="shared" si="2840"/>
        <v>#DIV/0!</v>
      </c>
      <c r="FN1024" s="39">
        <f t="shared" si="2841"/>
        <v>1</v>
      </c>
      <c r="FO1024" s="39">
        <f t="shared" si="2764"/>
        <v>0</v>
      </c>
      <c r="FP1024" s="39">
        <f t="shared" si="2765"/>
        <v>0</v>
      </c>
      <c r="FQ1024" s="39">
        <f t="shared" si="2766"/>
        <v>0</v>
      </c>
      <c r="FR1024" s="39">
        <f t="shared" si="2842"/>
        <v>0</v>
      </c>
      <c r="FS1024" s="39">
        <f t="shared" si="2843"/>
        <v>0</v>
      </c>
      <c r="FU1024" s="39" t="e">
        <f t="shared" si="2844"/>
        <v>#DIV/0!</v>
      </c>
      <c r="FV1024" s="39" t="e">
        <f t="shared" si="2845"/>
        <v>#DIV/0!</v>
      </c>
      <c r="FW1024" s="39" t="e">
        <f t="shared" si="2846"/>
        <v>#DIV/0!</v>
      </c>
      <c r="FY1024" s="39" t="e">
        <f t="shared" si="2847"/>
        <v>#DIV/0!</v>
      </c>
      <c r="FZ1024" s="39" t="e">
        <f t="shared" si="2848"/>
        <v>#DIV/0!</v>
      </c>
      <c r="GA1024" s="39" t="e">
        <f t="shared" si="2849"/>
        <v>#DIV/0!</v>
      </c>
      <c r="GB1024" s="39" t="e">
        <f t="shared" si="2850"/>
        <v>#DIV/0!</v>
      </c>
      <c r="GC1024" s="39" t="e">
        <f t="shared" si="2851"/>
        <v>#DIV/0!</v>
      </c>
      <c r="GD1024" s="39" t="e">
        <f t="shared" si="2852"/>
        <v>#DIV/0!</v>
      </c>
      <c r="GE1024" s="39" t="e">
        <f t="shared" si="2853"/>
        <v>#DIV/0!</v>
      </c>
      <c r="GF1024" s="39" t="e">
        <f t="shared" si="2854"/>
        <v>#DIV/0!</v>
      </c>
      <c r="GG1024" s="39" t="e">
        <f t="shared" si="2855"/>
        <v>#DIV/0!</v>
      </c>
      <c r="GH1024" s="39" t="e">
        <f t="shared" si="2856"/>
        <v>#DIV/0!</v>
      </c>
      <c r="GI1024" s="39"/>
      <c r="GJ1024" s="39" t="e">
        <f t="shared" si="2857"/>
        <v>#DIV/0!</v>
      </c>
      <c r="GK1024" s="39" t="e">
        <f t="shared" si="2858"/>
        <v>#DIV/0!</v>
      </c>
      <c r="GL1024" s="39" t="e">
        <f t="shared" si="2859"/>
        <v>#DIV/0!</v>
      </c>
      <c r="GM1024" s="39" t="e">
        <f t="shared" si="2860"/>
        <v>#DIV/0!</v>
      </c>
      <c r="GN1024" s="39" t="e">
        <f t="shared" si="2861"/>
        <v>#DIV/0!</v>
      </c>
      <c r="GO1024" s="57"/>
      <c r="GP1024" s="57" t="e">
        <f t="shared" si="2862"/>
        <v>#DIV/0!</v>
      </c>
      <c r="GQ1024" s="59" t="e">
        <f t="shared" si="2863"/>
        <v>#DIV/0!</v>
      </c>
      <c r="GR1024" s="41" t="e">
        <f t="shared" si="2864"/>
        <v>#DIV/0!</v>
      </c>
      <c r="GS1024" s="57" t="e">
        <f t="shared" si="2865"/>
        <v>#DIV/0!</v>
      </c>
      <c r="GT1024" s="57" t="e">
        <f t="shared" si="2866"/>
        <v>#DIV/0!</v>
      </c>
      <c r="GU1024" s="57" t="e">
        <f t="shared" si="2867"/>
        <v>#DIV/0!</v>
      </c>
      <c r="GV1024" s="57"/>
      <c r="GW1024" s="42" t="e">
        <f t="shared" si="2868"/>
        <v>#DIV/0!</v>
      </c>
      <c r="GX1024" s="42" t="e">
        <f t="shared" si="2869"/>
        <v>#DIV/0!</v>
      </c>
      <c r="GY1024" s="42" t="e">
        <f t="shared" si="2870"/>
        <v>#DIV/0!</v>
      </c>
      <c r="GZ1024" s="57"/>
      <c r="HA1024" s="2" t="e">
        <f t="shared" si="2871"/>
        <v>#DIV/0!</v>
      </c>
      <c r="HB1024" s="2" t="e">
        <f t="shared" si="2872"/>
        <v>#DIV/0!</v>
      </c>
      <c r="HC1024" s="2" t="e">
        <f t="shared" si="2873"/>
        <v>#DIV/0!</v>
      </c>
      <c r="HD1024" s="2" t="e">
        <f t="shared" si="2874"/>
        <v>#DIV/0!</v>
      </c>
      <c r="HE1024" s="2" t="e">
        <f t="shared" si="2875"/>
        <v>#DIV/0!</v>
      </c>
      <c r="HF1024" s="2" t="e">
        <f t="shared" si="2876"/>
        <v>#DIV/0!</v>
      </c>
      <c r="HG1024" s="2" t="e">
        <f t="shared" si="2877"/>
        <v>#DIV/0!</v>
      </c>
      <c r="HH1024" s="2" t="e">
        <f t="shared" si="2878"/>
        <v>#DIV/0!</v>
      </c>
      <c r="HI1024" s="2" t="e">
        <f t="shared" si="2879"/>
        <v>#DIV/0!</v>
      </c>
      <c r="HJ1024" s="11" t="e">
        <f t="shared" si="2880"/>
        <v>#DIV/0!</v>
      </c>
      <c r="HK1024" s="60" t="e">
        <f t="shared" si="2881"/>
        <v>#DIV/0!</v>
      </c>
      <c r="HL1024" s="57"/>
      <c r="HM1024" s="57" t="e">
        <f t="shared" si="2882"/>
        <v>#DIV/0!</v>
      </c>
      <c r="HN1024" s="57" t="e">
        <f t="shared" si="2883"/>
        <v>#DIV/0!</v>
      </c>
      <c r="HO1024" s="57" t="e">
        <f t="shared" si="2884"/>
        <v>#DIV/0!</v>
      </c>
      <c r="HP1024" s="57" t="e">
        <f t="shared" si="2885"/>
        <v>#DIV/0!</v>
      </c>
      <c r="HQ1024" s="57" t="e">
        <f t="shared" si="2886"/>
        <v>#DIV/0!</v>
      </c>
      <c r="HR1024" s="57"/>
      <c r="HS1024" s="57" t="e">
        <f t="shared" si="2887"/>
        <v>#DIV/0!</v>
      </c>
      <c r="HT1024" s="57" t="e">
        <f t="shared" si="2888"/>
        <v>#DIV/0!</v>
      </c>
      <c r="HU1024" s="57" t="e">
        <f t="shared" si="2889"/>
        <v>#DIV/0!</v>
      </c>
      <c r="HV1024" s="57" t="e">
        <f t="shared" si="2890"/>
        <v>#DIV/0!</v>
      </c>
      <c r="HW1024" s="57" t="e">
        <f t="shared" si="2891"/>
        <v>#DIV/0!</v>
      </c>
      <c r="HX1024" s="57"/>
      <c r="HY1024" s="57" t="e">
        <f t="shared" si="2892"/>
        <v>#DIV/0!</v>
      </c>
      <c r="HZ1024" s="57" t="e">
        <f t="shared" si="2893"/>
        <v>#DIV/0!</v>
      </c>
      <c r="IA1024" s="57"/>
      <c r="IB1024" s="61">
        <f t="shared" si="2894"/>
        <v>0</v>
      </c>
      <c r="IC1024" s="57" t="str">
        <f t="shared" si="2895"/>
        <v/>
      </c>
      <c r="ID1024" s="42"/>
      <c r="IE1024" s="2" t="str">
        <f t="shared" si="2896"/>
        <v/>
      </c>
      <c r="IF1024" s="60" t="e">
        <f t="shared" si="2897"/>
        <v>#DIV/0!</v>
      </c>
      <c r="IG1024" s="60" t="str">
        <f t="shared" si="2898"/>
        <v/>
      </c>
      <c r="IH1024" s="60" t="str">
        <f t="shared" si="2899"/>
        <v>zinco-</v>
      </c>
      <c r="II1024" s="60" t="str">
        <f t="shared" si="2900"/>
        <v>mangano-</v>
      </c>
      <c r="IJ1024" s="60" t="e">
        <f t="shared" si="2901"/>
        <v>#DIV/0!</v>
      </c>
      <c r="IK1024" s="60" t="e">
        <f t="shared" si="2902"/>
        <v>#DIV/0!</v>
      </c>
      <c r="IL1024" s="60" t="e">
        <f t="shared" si="2903"/>
        <v>#DIV/0!</v>
      </c>
      <c r="IM1024" s="60" t="e">
        <f t="shared" si="2904"/>
        <v>#DIV/0!</v>
      </c>
      <c r="IN1024" s="60" t="str">
        <f t="shared" si="2905"/>
        <v/>
      </c>
      <c r="IO1024" s="60" t="str">
        <f t="shared" si="2906"/>
        <v/>
      </c>
      <c r="IP1024" s="57"/>
      <c r="IQ1024" s="57" t="str">
        <f t="shared" si="2907"/>
        <v>ERROR!!</v>
      </c>
    </row>
    <row r="1025" spans="24:251">
      <c r="X1025" s="29">
        <f t="shared" si="2908"/>
        <v>0</v>
      </c>
      <c r="Y1025" s="29">
        <f t="shared" si="2909"/>
        <v>0</v>
      </c>
      <c r="Z1025" s="29" t="e">
        <f t="shared" si="2910"/>
        <v>#DIV/0!</v>
      </c>
      <c r="AA1025" s="29" t="e">
        <f t="shared" si="2911"/>
        <v>#DIV/0!</v>
      </c>
      <c r="AB1025" s="29" t="e">
        <f t="shared" si="2912"/>
        <v>#DIV/0!</v>
      </c>
      <c r="AC1025" s="29" t="e">
        <f t="shared" si="2913"/>
        <v>#DIV/0!</v>
      </c>
      <c r="AF1025" s="23">
        <v>60.084299999999999</v>
      </c>
      <c r="AG1025" s="23">
        <v>79.878799999999998</v>
      </c>
      <c r="AH1025" s="23">
        <v>101.96120000000001</v>
      </c>
      <c r="AI1025" s="23">
        <v>151.99039999999999</v>
      </c>
      <c r="AJ1025" s="23">
        <v>159.69</v>
      </c>
      <c r="AK1025" s="23">
        <v>71.846400000000003</v>
      </c>
      <c r="AL1025" s="23">
        <v>70.9375</v>
      </c>
      <c r="AM1025" s="23">
        <v>40.304400000000001</v>
      </c>
      <c r="AN1025" s="23">
        <v>56.077399999999997</v>
      </c>
      <c r="AO1025" s="23">
        <v>61.978999999999999</v>
      </c>
      <c r="AP1025" s="23">
        <v>94.195999999999998</v>
      </c>
      <c r="AQ1025" s="23">
        <v>18.998000000000001</v>
      </c>
      <c r="AR1025" s="23">
        <v>35.450000000000003</v>
      </c>
      <c r="AS1025" s="23">
        <v>29.88</v>
      </c>
      <c r="AT1025" s="23">
        <v>74.691999999999993</v>
      </c>
      <c r="AU1025" s="23">
        <v>81.39</v>
      </c>
      <c r="AX1025" s="54">
        <f t="shared" si="2768"/>
        <v>0</v>
      </c>
      <c r="AY1025" s="54">
        <f t="shared" si="2769"/>
        <v>0</v>
      </c>
      <c r="AZ1025" s="54">
        <f t="shared" si="2770"/>
        <v>0</v>
      </c>
      <c r="BA1025" s="54">
        <f t="shared" si="2771"/>
        <v>0</v>
      </c>
      <c r="BB1025" s="54">
        <f t="shared" si="2772"/>
        <v>0</v>
      </c>
      <c r="BC1025" s="54">
        <f t="shared" si="2773"/>
        <v>0</v>
      </c>
      <c r="BD1025" s="54">
        <f t="shared" si="2774"/>
        <v>0</v>
      </c>
      <c r="BE1025" s="54">
        <f t="shared" si="2775"/>
        <v>0</v>
      </c>
      <c r="BF1025" s="54">
        <f t="shared" si="2776"/>
        <v>0</v>
      </c>
      <c r="BG1025" s="54">
        <f t="shared" si="2777"/>
        <v>0</v>
      </c>
      <c r="BH1025" s="54">
        <f t="shared" si="2778"/>
        <v>0</v>
      </c>
      <c r="BI1025" s="54">
        <f t="shared" si="2779"/>
        <v>0</v>
      </c>
      <c r="BJ1025" s="54">
        <f t="shared" si="2780"/>
        <v>0</v>
      </c>
      <c r="BK1025" s="54">
        <f t="shared" si="2781"/>
        <v>0</v>
      </c>
      <c r="BL1025" s="54">
        <f t="shared" si="2782"/>
        <v>0</v>
      </c>
      <c r="BM1025" s="42"/>
      <c r="BO1025" s="54">
        <f>'Norm-coeff'!$C$2+$AX1025*'Norm-coeff'!$D$2+$AY1025*'Norm-coeff'!$E$2+$AZ1025*'Norm-coeff'!$F$2+$BA1025*'Norm-coeff'!$G$2+$BB1025*'Norm-coeff'!$H$2+$BC1025*'Norm-coeff'!$I$2+$BD1025*'Norm-coeff'!$J$2+$BE1025*'Norm-coeff'!$K$2+$BF1025*'Norm-coeff'!$L$2+$BG1025*'Norm-coeff'!$M$2+$BH1025*'Norm-coeff'!$N$2+$BI1025*'Norm-coeff'!$O$2</f>
        <v>5.4045421474420303</v>
      </c>
      <c r="BP1025" s="54">
        <f>'Norm-coeff'!$C$3+$AX1025*'Norm-coeff'!$D$3+$AY1025*'Norm-coeff'!$E$3+$AZ1025*'Norm-coeff'!$F$3+$BA1025*'Norm-coeff'!$G$3+$BB1025*'Norm-coeff'!$H$3+$BC1025*'Norm-coeff'!$I$3+$BD1025*'Norm-coeff'!$J$3+$BE1025*'Norm-coeff'!$K$3+$BF1025*'Norm-coeff'!$L$3+$BG1025*'Norm-coeff'!$M$3+$BH1025*'Norm-coeff'!$N$3+$BI1025*'Norm-coeff'!$O$3</f>
        <v>3.15319116612705</v>
      </c>
      <c r="BQ1025" s="54">
        <f>'Norm-coeff'!$C$4+$AX1025*'Norm-coeff'!$D$4+$AY1025*'Norm-coeff'!$E$4+$AZ1025*'Norm-coeff'!$F$4+$BA1025*'Norm-coeff'!$G$4+$BB1025*'Norm-coeff'!$H$4+$BC1025*'Norm-coeff'!$I$4+$BD1025*'Norm-coeff'!$J$4+$BE1025*'Norm-coeff'!$K$4+$BF1025*'Norm-coeff'!$L$4+$BG1025*'Norm-coeff'!$M$4+$BH1025*'Norm-coeff'!$N$4+$BI1025*'Norm-coeff'!$O$4</f>
        <v>1.42115649462768</v>
      </c>
      <c r="BR1025" s="54">
        <f>'Norm-coeff'!$C$5+$AX1025*'Norm-coeff'!$D$5+$AY1025*'Norm-coeff'!$E$5+$AZ1025*'Norm-coeff'!$F$5+$BA1025*'Norm-coeff'!$G$5+$BB1025*'Norm-coeff'!$H$5+$BC1025*'Norm-coeff'!$I$5+$BD1025*'Norm-coeff'!$J$5+$BE1025*'Norm-coeff'!$K$5+$BF1025*'Norm-coeff'!$L$5+$BG1025*'Norm-coeff'!$M$5+$BH1025*'Norm-coeff'!$N$5+$BI1025*'Norm-coeff'!$O$5</f>
        <v>1.0553329241296201</v>
      </c>
      <c r="BS1025" s="54">
        <f>'Norm-coeff'!$C$6+$AX1025*'Norm-coeff'!$D$6+$AY1025*'Norm-coeff'!$E$6+$AZ1025*'Norm-coeff'!$F$6+$BA1025*'Norm-coeff'!$G$6+$BB1025*'Norm-coeff'!$H$6+$BC1025*'Norm-coeff'!$I$6+$BD1025*'Norm-coeff'!$J$6+$BE1025*'Norm-coeff'!$K$6+$BF1025*'Norm-coeff'!$L$6+$BG1025*'Norm-coeff'!$M$6+$BH1025*'Norm-coeff'!$N$6+$BI1025*'Norm-coeff'!$O$6</f>
        <v>-1.48700885495103E-2</v>
      </c>
      <c r="BT1025" s="54">
        <f>'Norm-coeff'!$C$7+$AX1025*'Norm-coeff'!$D$7+$AY1025*'Norm-coeff'!$E$7+$AZ1025*'Norm-coeff'!$F$7+$BA1025*'Norm-coeff'!$G$7+$BB1025*'Norm-coeff'!$H$7+$BC1025*'Norm-coeff'!$I$7+$BD1025*'Norm-coeff'!$J$7+$BE1025*'Norm-coeff'!$K$7+$BF1025*'Norm-coeff'!$L$7+$BG1025*'Norm-coeff'!$M$7+$BH1025*'Norm-coeff'!$N$7+$BI1025*'Norm-coeff'!$O$7</f>
        <v>2.0907583608832998</v>
      </c>
      <c r="BU1025" s="54">
        <f>'Norm-coeff'!$C$8+$AX1025*'Norm-coeff'!$D$8+$AY1025*'Norm-coeff'!$E$8+$AZ1025*'Norm-coeff'!$F$8+$BA1025*'Norm-coeff'!$G$8+$BB1025*'Norm-coeff'!$H$8+$BC1025*'Norm-coeff'!$I$8+$BD1025*'Norm-coeff'!$J$8+$BE1025*'Norm-coeff'!$K$8+$BF1025*'Norm-coeff'!$L$8+$BG1025*'Norm-coeff'!$M$8+$BH1025*'Norm-coeff'!$N$8+$BI1025*'Norm-coeff'!$O$8</f>
        <v>0.65894159836244504</v>
      </c>
      <c r="BV1025" s="54">
        <f>'Norm-coeff'!$C$9+$AX1025*'Norm-coeff'!$D$9+$AY1025*'Norm-coeff'!$E$9+$AZ1025*'Norm-coeff'!$F$9+$BA1025*'Norm-coeff'!$G$9+$BB1025*'Norm-coeff'!$H$9+$BC1025*'Norm-coeff'!$I$9+$BD1025*'Norm-coeff'!$J$9+$BE1025*'Norm-coeff'!$K$9+$BF1025*'Norm-coeff'!$L$9+$BG1025*'Norm-coeff'!$M$9+$BH1025*'Norm-coeff'!$N$9+$BI1025*'Norm-coeff'!$O$9</f>
        <v>1.48961085014701</v>
      </c>
      <c r="BW1025" s="54">
        <f>'Norm-coeff'!$C$10+$AX1025*'Norm-coeff'!$D$10+$AY1025*'Norm-coeff'!$E$10+$AZ1025*'Norm-coeff'!$F$10+$BA1025*'Norm-coeff'!$G$10+$BB1025*'Norm-coeff'!$H$10+$BC1025*'Norm-coeff'!$I$10+$BD1025*'Norm-coeff'!$J$10+$BE1025*'Norm-coeff'!$K$10+$BF1025*'Norm-coeff'!$L$10+$BG1025*'Norm-coeff'!$M$10+$BH1025*'Norm-coeff'!$N$10+$BI1025*'Norm-coeff'!$O$10</f>
        <v>1.42058735749591</v>
      </c>
      <c r="BX1025" s="54">
        <f>'Norm-coeff'!$C$11+$AX1025*'Norm-coeff'!$D$11+$AY1025*'Norm-coeff'!$E$11+$AZ1025*'Norm-coeff'!$F$11+$BA1025*'Norm-coeff'!$G$11+$BB1025*'Norm-coeff'!$H$11+$BC1025*'Norm-coeff'!$I$11+$BD1025*'Norm-coeff'!$J$11+$BE1025*'Norm-coeff'!$K$11+$BF1025*'Norm-coeff'!$L$11+$BG1025*'Norm-coeff'!$M$11+$BH1025*'Norm-coeff'!$N$11+$BI1025*'Norm-coeff'!$O$11</f>
        <v>0.221233014421479</v>
      </c>
      <c r="BY1025" s="54">
        <f>'Norm-coeff'!$C$12+$AX1025*'Norm-coeff'!$D$12+$AY1025*'Norm-coeff'!$E$12+$AZ1025*'Norm-coeff'!$F$12+$BA1025*'Norm-coeff'!$G$12+$BB1025*'Norm-coeff'!$H$12+$BC1025*'Norm-coeff'!$I$12+$BD1025*'Norm-coeff'!$J$12+$BE1025*'Norm-coeff'!$K$12+$BF1025*'Norm-coeff'!$L$12+$BG1025*'Norm-coeff'!$M$12+$BH1025*'Norm-coeff'!$N$12+$BI1025*'Norm-coeff'!$O$12</f>
        <v>0.283527502056037</v>
      </c>
      <c r="BZ1025" s="54">
        <f>'Norm-coeff'!$C$13+$AX1025*'Norm-coeff'!$D$13+$AY1025*'Norm-coeff'!$E$13+$AZ1025*'Norm-coeff'!$F$13+$BA1025*'Norm-coeff'!$G$13+$BB1025*'Norm-coeff'!$H$13+$BC1025*'Norm-coeff'!$I$13+$BD1025*'Norm-coeff'!$J$13+$BE1025*'Norm-coeff'!$K$13+$BF1025*'Norm-coeff'!$L$13+$BG1025*'Norm-coeff'!$M$13+$BH1025*'Norm-coeff'!$N$13+$BI1025*'Norm-coeff'!$O$13</f>
        <v>-4.1864930554451202E-2</v>
      </c>
      <c r="CA1025" s="54">
        <f>'Norm-coeff'!$C$14+$AX1025*'Norm-coeff'!$D$14+$AY1025*'Norm-coeff'!$E$14+$AZ1025*'Norm-coeff'!$F$14+$BA1025*'Norm-coeff'!$G$14+$BB1025*'Norm-coeff'!$H$14+$BC1025*'Norm-coeff'!$I$14+$BD1025*'Norm-coeff'!$J$14+$BE1025*'Norm-coeff'!$K$14+$BF1025*'Norm-coeff'!$L$14+$BG1025*'Norm-coeff'!$M$14+$BH1025*'Norm-coeff'!$N$14+$BI1025*'Norm-coeff'!$O$14</f>
        <v>4.2526983164477103</v>
      </c>
      <c r="CC1025" s="54">
        <f t="shared" si="2783"/>
        <v>0</v>
      </c>
      <c r="CG1025" s="54">
        <f t="shared" si="2784"/>
        <v>0</v>
      </c>
      <c r="CH1025" s="54">
        <f t="shared" si="2767"/>
        <v>0</v>
      </c>
      <c r="CI1025" s="54">
        <f t="shared" si="2785"/>
        <v>0</v>
      </c>
      <c r="CJ1025" s="56">
        <f t="shared" si="2786"/>
        <v>0</v>
      </c>
      <c r="CK1025" s="54">
        <f t="shared" si="2787"/>
        <v>0</v>
      </c>
      <c r="CL1025" s="54">
        <f t="shared" si="2788"/>
        <v>0</v>
      </c>
      <c r="CM1025" s="54">
        <f t="shared" si="2789"/>
        <v>0</v>
      </c>
      <c r="CN1025" s="54">
        <f t="shared" si="2790"/>
        <v>0</v>
      </c>
      <c r="CO1025" s="54">
        <f t="shared" si="2791"/>
        <v>0</v>
      </c>
      <c r="CP1025" s="54">
        <f t="shared" si="2792"/>
        <v>0</v>
      </c>
      <c r="CQ1025" s="54">
        <f t="shared" si="2793"/>
        <v>0</v>
      </c>
      <c r="CR1025" s="54">
        <f t="shared" si="2794"/>
        <v>0</v>
      </c>
      <c r="CS1025" s="54">
        <f t="shared" si="2795"/>
        <v>0</v>
      </c>
      <c r="CU1025" s="54">
        <f t="shared" si="2796"/>
        <v>0</v>
      </c>
      <c r="CV1025" s="54">
        <f t="shared" si="2797"/>
        <v>0</v>
      </c>
      <c r="CW1025" s="54">
        <f t="shared" si="2798"/>
        <v>0</v>
      </c>
      <c r="CX1025" s="54">
        <f t="shared" si="2799"/>
        <v>0</v>
      </c>
      <c r="CZ1025" s="54">
        <f t="shared" si="2800"/>
        <v>0</v>
      </c>
      <c r="DA1025" s="54">
        <f t="shared" si="2801"/>
        <v>0</v>
      </c>
      <c r="DB1025" s="54">
        <f t="shared" si="2802"/>
        <v>0</v>
      </c>
      <c r="DC1025" s="54">
        <f t="shared" si="2803"/>
        <v>0</v>
      </c>
      <c r="DD1025" s="54">
        <f t="shared" si="2804"/>
        <v>0</v>
      </c>
      <c r="DE1025" s="54">
        <f t="shared" si="2805"/>
        <v>0</v>
      </c>
      <c r="DF1025" s="54">
        <f t="shared" si="2806"/>
        <v>0</v>
      </c>
      <c r="DG1025" s="54">
        <f t="shared" si="2807"/>
        <v>2</v>
      </c>
      <c r="DH1025" s="71">
        <f t="shared" si="2808"/>
        <v>0</v>
      </c>
      <c r="DI1025" s="71">
        <f t="shared" si="2809"/>
        <v>0</v>
      </c>
      <c r="DJ1025" s="54">
        <f t="shared" si="2810"/>
        <v>0</v>
      </c>
      <c r="DK1025" s="54">
        <f t="shared" si="2811"/>
        <v>2</v>
      </c>
      <c r="DL1025" s="4">
        <f t="shared" si="2741"/>
        <v>0</v>
      </c>
      <c r="DM1025" s="3">
        <f t="shared" si="2812"/>
        <v>0</v>
      </c>
      <c r="DN1025" s="3">
        <f t="shared" si="2813"/>
        <v>0</v>
      </c>
      <c r="DO1025" s="4" t="e">
        <f t="shared" si="2814"/>
        <v>#DIV/0!</v>
      </c>
      <c r="DP1025" s="57"/>
      <c r="DQ1025" s="57"/>
      <c r="DR1025" s="56">
        <f t="shared" si="2742"/>
        <v>2</v>
      </c>
      <c r="DS1025" s="56">
        <f t="shared" si="2743"/>
        <v>0</v>
      </c>
      <c r="DT1025" s="38">
        <f t="shared" si="2744"/>
        <v>0</v>
      </c>
      <c r="DU1025" s="38">
        <f t="shared" si="2815"/>
        <v>2</v>
      </c>
      <c r="DV1025" s="38">
        <f t="shared" si="2745"/>
        <v>0</v>
      </c>
      <c r="DW1025" s="39">
        <f t="shared" si="2746"/>
        <v>0</v>
      </c>
      <c r="DX1025" s="39">
        <f t="shared" si="2747"/>
        <v>0</v>
      </c>
      <c r="DY1025" s="39">
        <f t="shared" si="2748"/>
        <v>0</v>
      </c>
      <c r="DZ1025" s="39">
        <f t="shared" si="2749"/>
        <v>0</v>
      </c>
      <c r="EA1025" s="39">
        <f t="shared" si="2750"/>
        <v>0</v>
      </c>
      <c r="EB1025" s="37" t="e">
        <f t="shared" si="2816"/>
        <v>#DIV/0!</v>
      </c>
      <c r="EC1025" s="37" t="e">
        <f t="shared" si="2817"/>
        <v>#DIV/0!</v>
      </c>
      <c r="ED1025" s="37" t="e">
        <f t="shared" si="2818"/>
        <v>#DIV/0!</v>
      </c>
      <c r="EE1025" s="37" t="e">
        <f t="shared" si="2819"/>
        <v>#DIV/0!</v>
      </c>
      <c r="EF1025" s="39" t="e">
        <f t="shared" si="2820"/>
        <v>#DIV/0!</v>
      </c>
      <c r="EG1025" s="37" t="e">
        <f t="shared" si="2821"/>
        <v>#DIV/0!</v>
      </c>
      <c r="EH1025" s="37" t="e">
        <f t="shared" si="2822"/>
        <v>#DIV/0!</v>
      </c>
      <c r="EI1025" s="11" t="b">
        <f t="shared" si="2823"/>
        <v>1</v>
      </c>
      <c r="EJ1025" s="11" t="b">
        <f t="shared" si="2824"/>
        <v>0</v>
      </c>
      <c r="EK1025" s="39" t="e">
        <f t="shared" si="2825"/>
        <v>#DIV/0!</v>
      </c>
      <c r="EL1025" s="39" t="e">
        <f t="shared" si="2826"/>
        <v>#DIV/0!</v>
      </c>
      <c r="EM1025" s="39" t="e">
        <f t="shared" si="2827"/>
        <v>#DIV/0!</v>
      </c>
      <c r="EN1025" s="39" t="e">
        <f t="shared" si="2828"/>
        <v>#DIV/0!</v>
      </c>
      <c r="EO1025" s="39" t="e">
        <f t="shared" si="2829"/>
        <v>#DIV/0!</v>
      </c>
      <c r="EP1025" s="39" t="e">
        <f t="shared" si="2830"/>
        <v>#DIV/0!</v>
      </c>
      <c r="EQ1025" s="39" t="e">
        <f t="shared" si="2831"/>
        <v>#DIV/0!</v>
      </c>
      <c r="ER1025" s="39" t="e">
        <f t="shared" si="2832"/>
        <v>#DIV/0!</v>
      </c>
      <c r="ES1025" s="58" t="str">
        <f t="shared" si="2833"/>
        <v>(OH,F,Cl)-dominate amphibole</v>
      </c>
      <c r="ET1025" s="58" t="e">
        <f t="shared" si="2834"/>
        <v>#N/A</v>
      </c>
      <c r="EU1025" s="56">
        <f t="shared" si="2751"/>
        <v>0</v>
      </c>
      <c r="EV1025" s="56">
        <f t="shared" si="2752"/>
        <v>0</v>
      </c>
      <c r="EW1025" s="56">
        <f t="shared" si="2753"/>
        <v>0</v>
      </c>
      <c r="EX1025" s="56">
        <f t="shared" si="2754"/>
        <v>0</v>
      </c>
      <c r="EY1025" s="56">
        <f t="shared" si="2755"/>
        <v>0</v>
      </c>
      <c r="EZ1025" s="56">
        <f t="shared" si="2756"/>
        <v>0</v>
      </c>
      <c r="FA1025" s="39">
        <f t="shared" si="2757"/>
        <v>0</v>
      </c>
      <c r="FB1025" s="39">
        <f t="shared" si="2758"/>
        <v>0</v>
      </c>
      <c r="FC1025" s="54">
        <f t="shared" si="2759"/>
        <v>0</v>
      </c>
      <c r="FD1025" s="54">
        <f t="shared" si="2760"/>
        <v>0</v>
      </c>
      <c r="FE1025" s="39">
        <f t="shared" si="2761"/>
        <v>0</v>
      </c>
      <c r="FF1025" s="54">
        <f t="shared" si="2762"/>
        <v>0</v>
      </c>
      <c r="FG1025" s="39">
        <f t="shared" si="2763"/>
        <v>0</v>
      </c>
      <c r="FH1025" s="39">
        <f t="shared" si="2835"/>
        <v>0</v>
      </c>
      <c r="FI1025" s="39">
        <f t="shared" si="2836"/>
        <v>0</v>
      </c>
      <c r="FJ1025" s="39">
        <f t="shared" si="2837"/>
        <v>0</v>
      </c>
      <c r="FK1025" s="39" t="e">
        <f t="shared" si="2838"/>
        <v>#DIV/0!</v>
      </c>
      <c r="FL1025" s="39" t="e">
        <f t="shared" si="2839"/>
        <v>#DIV/0!</v>
      </c>
      <c r="FM1025" s="39" t="e">
        <f t="shared" si="2840"/>
        <v>#DIV/0!</v>
      </c>
      <c r="FN1025" s="39">
        <f t="shared" si="2841"/>
        <v>1</v>
      </c>
      <c r="FO1025" s="39">
        <f t="shared" si="2764"/>
        <v>0</v>
      </c>
      <c r="FP1025" s="39">
        <f t="shared" si="2765"/>
        <v>0</v>
      </c>
      <c r="FQ1025" s="39">
        <f t="shared" si="2766"/>
        <v>0</v>
      </c>
      <c r="FR1025" s="39">
        <f t="shared" si="2842"/>
        <v>0</v>
      </c>
      <c r="FS1025" s="39">
        <f t="shared" si="2843"/>
        <v>0</v>
      </c>
      <c r="FU1025" s="39" t="e">
        <f t="shared" si="2844"/>
        <v>#DIV/0!</v>
      </c>
      <c r="FV1025" s="39" t="e">
        <f t="shared" si="2845"/>
        <v>#DIV/0!</v>
      </c>
      <c r="FW1025" s="39" t="e">
        <f t="shared" si="2846"/>
        <v>#DIV/0!</v>
      </c>
      <c r="FY1025" s="39" t="e">
        <f t="shared" si="2847"/>
        <v>#DIV/0!</v>
      </c>
      <c r="FZ1025" s="39" t="e">
        <f t="shared" si="2848"/>
        <v>#DIV/0!</v>
      </c>
      <c r="GA1025" s="39" t="e">
        <f t="shared" si="2849"/>
        <v>#DIV/0!</v>
      </c>
      <c r="GB1025" s="39" t="e">
        <f t="shared" si="2850"/>
        <v>#DIV/0!</v>
      </c>
      <c r="GC1025" s="39" t="e">
        <f t="shared" si="2851"/>
        <v>#DIV/0!</v>
      </c>
      <c r="GD1025" s="39" t="e">
        <f t="shared" si="2852"/>
        <v>#DIV/0!</v>
      </c>
      <c r="GE1025" s="39" t="e">
        <f t="shared" si="2853"/>
        <v>#DIV/0!</v>
      </c>
      <c r="GF1025" s="39" t="e">
        <f t="shared" si="2854"/>
        <v>#DIV/0!</v>
      </c>
      <c r="GG1025" s="39" t="e">
        <f t="shared" si="2855"/>
        <v>#DIV/0!</v>
      </c>
      <c r="GH1025" s="39" t="e">
        <f t="shared" si="2856"/>
        <v>#DIV/0!</v>
      </c>
      <c r="GI1025" s="39"/>
      <c r="GJ1025" s="39" t="e">
        <f t="shared" si="2857"/>
        <v>#DIV/0!</v>
      </c>
      <c r="GK1025" s="39" t="e">
        <f t="shared" si="2858"/>
        <v>#DIV/0!</v>
      </c>
      <c r="GL1025" s="39" t="e">
        <f t="shared" si="2859"/>
        <v>#DIV/0!</v>
      </c>
      <c r="GM1025" s="39" t="e">
        <f t="shared" si="2860"/>
        <v>#DIV/0!</v>
      </c>
      <c r="GN1025" s="39" t="e">
        <f t="shared" si="2861"/>
        <v>#DIV/0!</v>
      </c>
      <c r="GO1025" s="57"/>
      <c r="GP1025" s="57" t="e">
        <f t="shared" si="2862"/>
        <v>#DIV/0!</v>
      </c>
      <c r="GQ1025" s="59" t="e">
        <f t="shared" si="2863"/>
        <v>#DIV/0!</v>
      </c>
      <c r="GR1025" s="41" t="e">
        <f t="shared" si="2864"/>
        <v>#DIV/0!</v>
      </c>
      <c r="GS1025" s="57" t="e">
        <f t="shared" si="2865"/>
        <v>#DIV/0!</v>
      </c>
      <c r="GT1025" s="57" t="e">
        <f t="shared" si="2866"/>
        <v>#DIV/0!</v>
      </c>
      <c r="GU1025" s="57" t="e">
        <f t="shared" si="2867"/>
        <v>#DIV/0!</v>
      </c>
      <c r="GV1025" s="57"/>
      <c r="GW1025" s="42" t="e">
        <f t="shared" si="2868"/>
        <v>#DIV/0!</v>
      </c>
      <c r="GX1025" s="42" t="e">
        <f t="shared" si="2869"/>
        <v>#DIV/0!</v>
      </c>
      <c r="GY1025" s="42" t="e">
        <f t="shared" si="2870"/>
        <v>#DIV/0!</v>
      </c>
      <c r="GZ1025" s="57"/>
      <c r="HA1025" s="2" t="e">
        <f t="shared" si="2871"/>
        <v>#DIV/0!</v>
      </c>
      <c r="HB1025" s="2" t="e">
        <f t="shared" si="2872"/>
        <v>#DIV/0!</v>
      </c>
      <c r="HC1025" s="2" t="e">
        <f t="shared" si="2873"/>
        <v>#DIV/0!</v>
      </c>
      <c r="HD1025" s="2" t="e">
        <f t="shared" si="2874"/>
        <v>#DIV/0!</v>
      </c>
      <c r="HE1025" s="2" t="e">
        <f t="shared" si="2875"/>
        <v>#DIV/0!</v>
      </c>
      <c r="HF1025" s="2" t="e">
        <f t="shared" si="2876"/>
        <v>#DIV/0!</v>
      </c>
      <c r="HG1025" s="2" t="e">
        <f t="shared" si="2877"/>
        <v>#DIV/0!</v>
      </c>
      <c r="HH1025" s="2" t="e">
        <f t="shared" si="2878"/>
        <v>#DIV/0!</v>
      </c>
      <c r="HI1025" s="2" t="e">
        <f t="shared" si="2879"/>
        <v>#DIV/0!</v>
      </c>
      <c r="HJ1025" s="11" t="e">
        <f t="shared" si="2880"/>
        <v>#DIV/0!</v>
      </c>
      <c r="HK1025" s="60" t="e">
        <f t="shared" si="2881"/>
        <v>#DIV/0!</v>
      </c>
      <c r="HL1025" s="57"/>
      <c r="HM1025" s="57" t="e">
        <f t="shared" si="2882"/>
        <v>#DIV/0!</v>
      </c>
      <c r="HN1025" s="57" t="e">
        <f t="shared" si="2883"/>
        <v>#DIV/0!</v>
      </c>
      <c r="HO1025" s="57" t="e">
        <f t="shared" si="2884"/>
        <v>#DIV/0!</v>
      </c>
      <c r="HP1025" s="57" t="e">
        <f t="shared" si="2885"/>
        <v>#DIV/0!</v>
      </c>
      <c r="HQ1025" s="57" t="e">
        <f t="shared" si="2886"/>
        <v>#DIV/0!</v>
      </c>
      <c r="HR1025" s="57"/>
      <c r="HS1025" s="57" t="e">
        <f t="shared" si="2887"/>
        <v>#DIV/0!</v>
      </c>
      <c r="HT1025" s="57" t="e">
        <f t="shared" si="2888"/>
        <v>#DIV/0!</v>
      </c>
      <c r="HU1025" s="57" t="e">
        <f t="shared" si="2889"/>
        <v>#DIV/0!</v>
      </c>
      <c r="HV1025" s="57" t="e">
        <f t="shared" si="2890"/>
        <v>#DIV/0!</v>
      </c>
      <c r="HW1025" s="57" t="e">
        <f t="shared" si="2891"/>
        <v>#DIV/0!</v>
      </c>
      <c r="HX1025" s="57"/>
      <c r="HY1025" s="57" t="e">
        <f t="shared" si="2892"/>
        <v>#DIV/0!</v>
      </c>
      <c r="HZ1025" s="57" t="e">
        <f t="shared" si="2893"/>
        <v>#DIV/0!</v>
      </c>
      <c r="IA1025" s="57"/>
      <c r="IB1025" s="61">
        <f t="shared" si="2894"/>
        <v>0</v>
      </c>
      <c r="IC1025" s="57" t="str">
        <f t="shared" si="2895"/>
        <v/>
      </c>
      <c r="ID1025" s="42"/>
      <c r="IE1025" s="2" t="str">
        <f t="shared" si="2896"/>
        <v/>
      </c>
      <c r="IF1025" s="60" t="e">
        <f t="shared" si="2897"/>
        <v>#DIV/0!</v>
      </c>
      <c r="IG1025" s="60" t="str">
        <f t="shared" si="2898"/>
        <v/>
      </c>
      <c r="IH1025" s="60" t="str">
        <f t="shared" si="2899"/>
        <v>zinco-</v>
      </c>
      <c r="II1025" s="60" t="str">
        <f t="shared" si="2900"/>
        <v>mangano-</v>
      </c>
      <c r="IJ1025" s="60" t="e">
        <f t="shared" si="2901"/>
        <v>#DIV/0!</v>
      </c>
      <c r="IK1025" s="60" t="e">
        <f t="shared" si="2902"/>
        <v>#DIV/0!</v>
      </c>
      <c r="IL1025" s="60" t="e">
        <f t="shared" si="2903"/>
        <v>#DIV/0!</v>
      </c>
      <c r="IM1025" s="60" t="e">
        <f t="shared" si="2904"/>
        <v>#DIV/0!</v>
      </c>
      <c r="IN1025" s="60" t="str">
        <f t="shared" si="2905"/>
        <v/>
      </c>
      <c r="IO1025" s="60" t="str">
        <f t="shared" si="2906"/>
        <v/>
      </c>
      <c r="IP1025" s="57"/>
      <c r="IQ1025" s="57" t="str">
        <f t="shared" si="2907"/>
        <v>ERROR!!</v>
      </c>
    </row>
    <row r="1026" spans="24:251">
      <c r="X1026" s="29">
        <f t="shared" si="2908"/>
        <v>0</v>
      </c>
      <c r="Y1026" s="29">
        <f t="shared" si="2909"/>
        <v>0</v>
      </c>
      <c r="Z1026" s="29" t="e">
        <f t="shared" si="2910"/>
        <v>#DIV/0!</v>
      </c>
      <c r="AA1026" s="29" t="e">
        <f t="shared" si="2911"/>
        <v>#DIV/0!</v>
      </c>
      <c r="AB1026" s="29" t="e">
        <f t="shared" si="2912"/>
        <v>#DIV/0!</v>
      </c>
      <c r="AC1026" s="29" t="e">
        <f t="shared" si="2913"/>
        <v>#DIV/0!</v>
      </c>
      <c r="AF1026" s="23">
        <v>60.084299999999999</v>
      </c>
      <c r="AG1026" s="23">
        <v>79.878799999999998</v>
      </c>
      <c r="AH1026" s="23">
        <v>101.96120000000001</v>
      </c>
      <c r="AI1026" s="23">
        <v>151.99039999999999</v>
      </c>
      <c r="AJ1026" s="23">
        <v>159.69</v>
      </c>
      <c r="AK1026" s="23">
        <v>71.846400000000003</v>
      </c>
      <c r="AL1026" s="23">
        <v>70.9375</v>
      </c>
      <c r="AM1026" s="23">
        <v>40.304400000000001</v>
      </c>
      <c r="AN1026" s="23">
        <v>56.077399999999997</v>
      </c>
      <c r="AO1026" s="23">
        <v>61.978999999999999</v>
      </c>
      <c r="AP1026" s="23">
        <v>94.195999999999998</v>
      </c>
      <c r="AQ1026" s="23">
        <v>18.998000000000001</v>
      </c>
      <c r="AR1026" s="23">
        <v>35.450000000000003</v>
      </c>
      <c r="AS1026" s="23">
        <v>29.88</v>
      </c>
      <c r="AT1026" s="23">
        <v>74.691999999999993</v>
      </c>
      <c r="AU1026" s="23">
        <v>81.39</v>
      </c>
      <c r="AX1026" s="54">
        <f t="shared" si="2768"/>
        <v>0</v>
      </c>
      <c r="AY1026" s="54">
        <f t="shared" si="2769"/>
        <v>0</v>
      </c>
      <c r="AZ1026" s="54">
        <f t="shared" si="2770"/>
        <v>0</v>
      </c>
      <c r="BA1026" s="54">
        <f t="shared" si="2771"/>
        <v>0</v>
      </c>
      <c r="BB1026" s="54">
        <f t="shared" si="2772"/>
        <v>0</v>
      </c>
      <c r="BC1026" s="54">
        <f t="shared" si="2773"/>
        <v>0</v>
      </c>
      <c r="BD1026" s="54">
        <f t="shared" si="2774"/>
        <v>0</v>
      </c>
      <c r="BE1026" s="54">
        <f t="shared" si="2775"/>
        <v>0</v>
      </c>
      <c r="BF1026" s="54">
        <f t="shared" si="2776"/>
        <v>0</v>
      </c>
      <c r="BG1026" s="54">
        <f t="shared" si="2777"/>
        <v>0</v>
      </c>
      <c r="BH1026" s="54">
        <f t="shared" si="2778"/>
        <v>0</v>
      </c>
      <c r="BI1026" s="54">
        <f t="shared" si="2779"/>
        <v>0</v>
      </c>
      <c r="BJ1026" s="54">
        <f t="shared" si="2780"/>
        <v>0</v>
      </c>
      <c r="BK1026" s="54">
        <f t="shared" si="2781"/>
        <v>0</v>
      </c>
      <c r="BL1026" s="54">
        <f t="shared" si="2782"/>
        <v>0</v>
      </c>
      <c r="BM1026" s="42"/>
      <c r="BO1026" s="54">
        <f>'Norm-coeff'!$C$2+$AX1026*'Norm-coeff'!$D$2+$AY1026*'Norm-coeff'!$E$2+$AZ1026*'Norm-coeff'!$F$2+$BA1026*'Norm-coeff'!$G$2+$BB1026*'Norm-coeff'!$H$2+$BC1026*'Norm-coeff'!$I$2+$BD1026*'Norm-coeff'!$J$2+$BE1026*'Norm-coeff'!$K$2+$BF1026*'Norm-coeff'!$L$2+$BG1026*'Norm-coeff'!$M$2+$BH1026*'Norm-coeff'!$N$2+$BI1026*'Norm-coeff'!$O$2</f>
        <v>5.4045421474420303</v>
      </c>
      <c r="BP1026" s="54">
        <f>'Norm-coeff'!$C$3+$AX1026*'Norm-coeff'!$D$3+$AY1026*'Norm-coeff'!$E$3+$AZ1026*'Norm-coeff'!$F$3+$BA1026*'Norm-coeff'!$G$3+$BB1026*'Norm-coeff'!$H$3+$BC1026*'Norm-coeff'!$I$3+$BD1026*'Norm-coeff'!$J$3+$BE1026*'Norm-coeff'!$K$3+$BF1026*'Norm-coeff'!$L$3+$BG1026*'Norm-coeff'!$M$3+$BH1026*'Norm-coeff'!$N$3+$BI1026*'Norm-coeff'!$O$3</f>
        <v>3.15319116612705</v>
      </c>
      <c r="BQ1026" s="54">
        <f>'Norm-coeff'!$C$4+$AX1026*'Norm-coeff'!$D$4+$AY1026*'Norm-coeff'!$E$4+$AZ1026*'Norm-coeff'!$F$4+$BA1026*'Norm-coeff'!$G$4+$BB1026*'Norm-coeff'!$H$4+$BC1026*'Norm-coeff'!$I$4+$BD1026*'Norm-coeff'!$J$4+$BE1026*'Norm-coeff'!$K$4+$BF1026*'Norm-coeff'!$L$4+$BG1026*'Norm-coeff'!$M$4+$BH1026*'Norm-coeff'!$N$4+$BI1026*'Norm-coeff'!$O$4</f>
        <v>1.42115649462768</v>
      </c>
      <c r="BR1026" s="54">
        <f>'Norm-coeff'!$C$5+$AX1026*'Norm-coeff'!$D$5+$AY1026*'Norm-coeff'!$E$5+$AZ1026*'Norm-coeff'!$F$5+$BA1026*'Norm-coeff'!$G$5+$BB1026*'Norm-coeff'!$H$5+$BC1026*'Norm-coeff'!$I$5+$BD1026*'Norm-coeff'!$J$5+$BE1026*'Norm-coeff'!$K$5+$BF1026*'Norm-coeff'!$L$5+$BG1026*'Norm-coeff'!$M$5+$BH1026*'Norm-coeff'!$N$5+$BI1026*'Norm-coeff'!$O$5</f>
        <v>1.0553329241296201</v>
      </c>
      <c r="BS1026" s="54">
        <f>'Norm-coeff'!$C$6+$AX1026*'Norm-coeff'!$D$6+$AY1026*'Norm-coeff'!$E$6+$AZ1026*'Norm-coeff'!$F$6+$BA1026*'Norm-coeff'!$G$6+$BB1026*'Norm-coeff'!$H$6+$BC1026*'Norm-coeff'!$I$6+$BD1026*'Norm-coeff'!$J$6+$BE1026*'Norm-coeff'!$K$6+$BF1026*'Norm-coeff'!$L$6+$BG1026*'Norm-coeff'!$M$6+$BH1026*'Norm-coeff'!$N$6+$BI1026*'Norm-coeff'!$O$6</f>
        <v>-1.48700885495103E-2</v>
      </c>
      <c r="BT1026" s="54">
        <f>'Norm-coeff'!$C$7+$AX1026*'Norm-coeff'!$D$7+$AY1026*'Norm-coeff'!$E$7+$AZ1026*'Norm-coeff'!$F$7+$BA1026*'Norm-coeff'!$G$7+$BB1026*'Norm-coeff'!$H$7+$BC1026*'Norm-coeff'!$I$7+$BD1026*'Norm-coeff'!$J$7+$BE1026*'Norm-coeff'!$K$7+$BF1026*'Norm-coeff'!$L$7+$BG1026*'Norm-coeff'!$M$7+$BH1026*'Norm-coeff'!$N$7+$BI1026*'Norm-coeff'!$O$7</f>
        <v>2.0907583608832998</v>
      </c>
      <c r="BU1026" s="54">
        <f>'Norm-coeff'!$C$8+$AX1026*'Norm-coeff'!$D$8+$AY1026*'Norm-coeff'!$E$8+$AZ1026*'Norm-coeff'!$F$8+$BA1026*'Norm-coeff'!$G$8+$BB1026*'Norm-coeff'!$H$8+$BC1026*'Norm-coeff'!$I$8+$BD1026*'Norm-coeff'!$J$8+$BE1026*'Norm-coeff'!$K$8+$BF1026*'Norm-coeff'!$L$8+$BG1026*'Norm-coeff'!$M$8+$BH1026*'Norm-coeff'!$N$8+$BI1026*'Norm-coeff'!$O$8</f>
        <v>0.65894159836244504</v>
      </c>
      <c r="BV1026" s="54">
        <f>'Norm-coeff'!$C$9+$AX1026*'Norm-coeff'!$D$9+$AY1026*'Norm-coeff'!$E$9+$AZ1026*'Norm-coeff'!$F$9+$BA1026*'Norm-coeff'!$G$9+$BB1026*'Norm-coeff'!$H$9+$BC1026*'Norm-coeff'!$I$9+$BD1026*'Norm-coeff'!$J$9+$BE1026*'Norm-coeff'!$K$9+$BF1026*'Norm-coeff'!$L$9+$BG1026*'Norm-coeff'!$M$9+$BH1026*'Norm-coeff'!$N$9+$BI1026*'Norm-coeff'!$O$9</f>
        <v>1.48961085014701</v>
      </c>
      <c r="BW1026" s="54">
        <f>'Norm-coeff'!$C$10+$AX1026*'Norm-coeff'!$D$10+$AY1026*'Norm-coeff'!$E$10+$AZ1026*'Norm-coeff'!$F$10+$BA1026*'Norm-coeff'!$G$10+$BB1026*'Norm-coeff'!$H$10+$BC1026*'Norm-coeff'!$I$10+$BD1026*'Norm-coeff'!$J$10+$BE1026*'Norm-coeff'!$K$10+$BF1026*'Norm-coeff'!$L$10+$BG1026*'Norm-coeff'!$M$10+$BH1026*'Norm-coeff'!$N$10+$BI1026*'Norm-coeff'!$O$10</f>
        <v>1.42058735749591</v>
      </c>
      <c r="BX1026" s="54">
        <f>'Norm-coeff'!$C$11+$AX1026*'Norm-coeff'!$D$11+$AY1026*'Norm-coeff'!$E$11+$AZ1026*'Norm-coeff'!$F$11+$BA1026*'Norm-coeff'!$G$11+$BB1026*'Norm-coeff'!$H$11+$BC1026*'Norm-coeff'!$I$11+$BD1026*'Norm-coeff'!$J$11+$BE1026*'Norm-coeff'!$K$11+$BF1026*'Norm-coeff'!$L$11+$BG1026*'Norm-coeff'!$M$11+$BH1026*'Norm-coeff'!$N$11+$BI1026*'Norm-coeff'!$O$11</f>
        <v>0.221233014421479</v>
      </c>
      <c r="BY1026" s="54">
        <f>'Norm-coeff'!$C$12+$AX1026*'Norm-coeff'!$D$12+$AY1026*'Norm-coeff'!$E$12+$AZ1026*'Norm-coeff'!$F$12+$BA1026*'Norm-coeff'!$G$12+$BB1026*'Norm-coeff'!$H$12+$BC1026*'Norm-coeff'!$I$12+$BD1026*'Norm-coeff'!$J$12+$BE1026*'Norm-coeff'!$K$12+$BF1026*'Norm-coeff'!$L$12+$BG1026*'Norm-coeff'!$M$12+$BH1026*'Norm-coeff'!$N$12+$BI1026*'Norm-coeff'!$O$12</f>
        <v>0.283527502056037</v>
      </c>
      <c r="BZ1026" s="54">
        <f>'Norm-coeff'!$C$13+$AX1026*'Norm-coeff'!$D$13+$AY1026*'Norm-coeff'!$E$13+$AZ1026*'Norm-coeff'!$F$13+$BA1026*'Norm-coeff'!$G$13+$BB1026*'Norm-coeff'!$H$13+$BC1026*'Norm-coeff'!$I$13+$BD1026*'Norm-coeff'!$J$13+$BE1026*'Norm-coeff'!$K$13+$BF1026*'Norm-coeff'!$L$13+$BG1026*'Norm-coeff'!$M$13+$BH1026*'Norm-coeff'!$N$13+$BI1026*'Norm-coeff'!$O$13</f>
        <v>-4.1864930554451202E-2</v>
      </c>
      <c r="CA1026" s="54">
        <f>'Norm-coeff'!$C$14+$AX1026*'Norm-coeff'!$D$14+$AY1026*'Norm-coeff'!$E$14+$AZ1026*'Norm-coeff'!$F$14+$BA1026*'Norm-coeff'!$G$14+$BB1026*'Norm-coeff'!$H$14+$BC1026*'Norm-coeff'!$I$14+$BD1026*'Norm-coeff'!$J$14+$BE1026*'Norm-coeff'!$K$14+$BF1026*'Norm-coeff'!$L$14+$BG1026*'Norm-coeff'!$M$14+$BH1026*'Norm-coeff'!$N$14+$BI1026*'Norm-coeff'!$O$14</f>
        <v>4.2526983164477103</v>
      </c>
      <c r="CC1026" s="54">
        <f t="shared" si="2783"/>
        <v>0</v>
      </c>
      <c r="CG1026" s="54">
        <f t="shared" si="2784"/>
        <v>0</v>
      </c>
      <c r="CH1026" s="54">
        <f t="shared" si="2767"/>
        <v>0</v>
      </c>
      <c r="CI1026" s="54">
        <f t="shared" si="2785"/>
        <v>0</v>
      </c>
      <c r="CJ1026" s="56">
        <f t="shared" si="2786"/>
        <v>0</v>
      </c>
      <c r="CK1026" s="54">
        <f t="shared" si="2787"/>
        <v>0</v>
      </c>
      <c r="CL1026" s="54">
        <f t="shared" si="2788"/>
        <v>0</v>
      </c>
      <c r="CM1026" s="54">
        <f t="shared" si="2789"/>
        <v>0</v>
      </c>
      <c r="CN1026" s="54">
        <f t="shared" si="2790"/>
        <v>0</v>
      </c>
      <c r="CO1026" s="54">
        <f t="shared" si="2791"/>
        <v>0</v>
      </c>
      <c r="CP1026" s="54">
        <f t="shared" si="2792"/>
        <v>0</v>
      </c>
      <c r="CQ1026" s="54">
        <f t="shared" si="2793"/>
        <v>0</v>
      </c>
      <c r="CR1026" s="54">
        <f t="shared" si="2794"/>
        <v>0</v>
      </c>
      <c r="CS1026" s="54">
        <f t="shared" si="2795"/>
        <v>0</v>
      </c>
      <c r="CU1026" s="54">
        <f t="shared" si="2796"/>
        <v>0</v>
      </c>
      <c r="CV1026" s="54">
        <f t="shared" si="2797"/>
        <v>0</v>
      </c>
      <c r="CW1026" s="54">
        <f t="shared" si="2798"/>
        <v>0</v>
      </c>
      <c r="CX1026" s="54">
        <f t="shared" si="2799"/>
        <v>0</v>
      </c>
      <c r="CZ1026" s="54">
        <f t="shared" si="2800"/>
        <v>0</v>
      </c>
      <c r="DA1026" s="54">
        <f t="shared" si="2801"/>
        <v>0</v>
      </c>
      <c r="DB1026" s="54">
        <f t="shared" si="2802"/>
        <v>0</v>
      </c>
      <c r="DC1026" s="54">
        <f t="shared" si="2803"/>
        <v>0</v>
      </c>
      <c r="DD1026" s="54">
        <f t="shared" si="2804"/>
        <v>0</v>
      </c>
      <c r="DE1026" s="54">
        <f t="shared" si="2805"/>
        <v>0</v>
      </c>
      <c r="DF1026" s="54">
        <f t="shared" si="2806"/>
        <v>0</v>
      </c>
      <c r="DG1026" s="54">
        <f t="shared" si="2807"/>
        <v>2</v>
      </c>
      <c r="DH1026" s="71">
        <f t="shared" si="2808"/>
        <v>0</v>
      </c>
      <c r="DI1026" s="71">
        <f t="shared" si="2809"/>
        <v>0</v>
      </c>
      <c r="DJ1026" s="54">
        <f t="shared" si="2810"/>
        <v>0</v>
      </c>
      <c r="DK1026" s="54">
        <f t="shared" si="2811"/>
        <v>2</v>
      </c>
      <c r="DL1026" s="4">
        <f t="shared" si="2741"/>
        <v>0</v>
      </c>
      <c r="DM1026" s="3">
        <f t="shared" si="2812"/>
        <v>0</v>
      </c>
      <c r="DN1026" s="3">
        <f t="shared" si="2813"/>
        <v>0</v>
      </c>
      <c r="DO1026" s="4" t="e">
        <f t="shared" si="2814"/>
        <v>#DIV/0!</v>
      </c>
      <c r="DP1026" s="57"/>
      <c r="DQ1026" s="57"/>
      <c r="DR1026" s="56">
        <f t="shared" si="2742"/>
        <v>2</v>
      </c>
      <c r="DS1026" s="56">
        <f t="shared" si="2743"/>
        <v>0</v>
      </c>
      <c r="DT1026" s="38">
        <f t="shared" si="2744"/>
        <v>0</v>
      </c>
      <c r="DU1026" s="38">
        <f t="shared" si="2815"/>
        <v>2</v>
      </c>
      <c r="DV1026" s="38">
        <f t="shared" si="2745"/>
        <v>0</v>
      </c>
      <c r="DW1026" s="39">
        <f t="shared" si="2746"/>
        <v>0</v>
      </c>
      <c r="DX1026" s="39">
        <f t="shared" si="2747"/>
        <v>0</v>
      </c>
      <c r="DY1026" s="39">
        <f t="shared" si="2748"/>
        <v>0</v>
      </c>
      <c r="DZ1026" s="39">
        <f t="shared" si="2749"/>
        <v>0</v>
      </c>
      <c r="EA1026" s="39">
        <f t="shared" si="2750"/>
        <v>0</v>
      </c>
      <c r="EB1026" s="37" t="e">
        <f t="shared" si="2816"/>
        <v>#DIV/0!</v>
      </c>
      <c r="EC1026" s="37" t="e">
        <f t="shared" si="2817"/>
        <v>#DIV/0!</v>
      </c>
      <c r="ED1026" s="37" t="e">
        <f t="shared" si="2818"/>
        <v>#DIV/0!</v>
      </c>
      <c r="EE1026" s="37" t="e">
        <f t="shared" si="2819"/>
        <v>#DIV/0!</v>
      </c>
      <c r="EF1026" s="39" t="e">
        <f t="shared" si="2820"/>
        <v>#DIV/0!</v>
      </c>
      <c r="EG1026" s="37" t="e">
        <f t="shared" si="2821"/>
        <v>#DIV/0!</v>
      </c>
      <c r="EH1026" s="37" t="e">
        <f t="shared" si="2822"/>
        <v>#DIV/0!</v>
      </c>
      <c r="EI1026" s="11" t="b">
        <f t="shared" si="2823"/>
        <v>1</v>
      </c>
      <c r="EJ1026" s="11" t="b">
        <f t="shared" si="2824"/>
        <v>0</v>
      </c>
      <c r="EK1026" s="39" t="e">
        <f t="shared" si="2825"/>
        <v>#DIV/0!</v>
      </c>
      <c r="EL1026" s="39" t="e">
        <f t="shared" si="2826"/>
        <v>#DIV/0!</v>
      </c>
      <c r="EM1026" s="39" t="e">
        <f t="shared" si="2827"/>
        <v>#DIV/0!</v>
      </c>
      <c r="EN1026" s="39" t="e">
        <f t="shared" si="2828"/>
        <v>#DIV/0!</v>
      </c>
      <c r="EO1026" s="39" t="e">
        <f t="shared" si="2829"/>
        <v>#DIV/0!</v>
      </c>
      <c r="EP1026" s="39" t="e">
        <f t="shared" si="2830"/>
        <v>#DIV/0!</v>
      </c>
      <c r="EQ1026" s="39" t="e">
        <f t="shared" si="2831"/>
        <v>#DIV/0!</v>
      </c>
      <c r="ER1026" s="39" t="e">
        <f t="shared" si="2832"/>
        <v>#DIV/0!</v>
      </c>
      <c r="ES1026" s="58" t="str">
        <f t="shared" si="2833"/>
        <v>(OH,F,Cl)-dominate amphibole</v>
      </c>
      <c r="ET1026" s="58" t="e">
        <f t="shared" si="2834"/>
        <v>#N/A</v>
      </c>
      <c r="EU1026" s="56">
        <f t="shared" si="2751"/>
        <v>0</v>
      </c>
      <c r="EV1026" s="56">
        <f t="shared" si="2752"/>
        <v>0</v>
      </c>
      <c r="EW1026" s="56">
        <f t="shared" si="2753"/>
        <v>0</v>
      </c>
      <c r="EX1026" s="56">
        <f t="shared" si="2754"/>
        <v>0</v>
      </c>
      <c r="EY1026" s="56">
        <f t="shared" si="2755"/>
        <v>0</v>
      </c>
      <c r="EZ1026" s="56">
        <f t="shared" si="2756"/>
        <v>0</v>
      </c>
      <c r="FA1026" s="39">
        <f t="shared" si="2757"/>
        <v>0</v>
      </c>
      <c r="FB1026" s="39">
        <f t="shared" si="2758"/>
        <v>0</v>
      </c>
      <c r="FC1026" s="54">
        <f t="shared" si="2759"/>
        <v>0</v>
      </c>
      <c r="FD1026" s="54">
        <f t="shared" si="2760"/>
        <v>0</v>
      </c>
      <c r="FE1026" s="39">
        <f t="shared" si="2761"/>
        <v>0</v>
      </c>
      <c r="FF1026" s="54">
        <f t="shared" si="2762"/>
        <v>0</v>
      </c>
      <c r="FG1026" s="39">
        <f t="shared" si="2763"/>
        <v>0</v>
      </c>
      <c r="FH1026" s="39">
        <f t="shared" si="2835"/>
        <v>0</v>
      </c>
      <c r="FI1026" s="39">
        <f t="shared" si="2836"/>
        <v>0</v>
      </c>
      <c r="FJ1026" s="39">
        <f t="shared" si="2837"/>
        <v>0</v>
      </c>
      <c r="FK1026" s="39" t="e">
        <f t="shared" si="2838"/>
        <v>#DIV/0!</v>
      </c>
      <c r="FL1026" s="39" t="e">
        <f t="shared" si="2839"/>
        <v>#DIV/0!</v>
      </c>
      <c r="FM1026" s="39" t="e">
        <f t="shared" si="2840"/>
        <v>#DIV/0!</v>
      </c>
      <c r="FN1026" s="39">
        <f t="shared" si="2841"/>
        <v>1</v>
      </c>
      <c r="FO1026" s="39">
        <f t="shared" si="2764"/>
        <v>0</v>
      </c>
      <c r="FP1026" s="39">
        <f t="shared" si="2765"/>
        <v>0</v>
      </c>
      <c r="FQ1026" s="39">
        <f t="shared" si="2766"/>
        <v>0</v>
      </c>
      <c r="FR1026" s="39">
        <f t="shared" si="2842"/>
        <v>0</v>
      </c>
      <c r="FS1026" s="39">
        <f t="shared" si="2843"/>
        <v>0</v>
      </c>
      <c r="FU1026" s="39" t="e">
        <f t="shared" si="2844"/>
        <v>#DIV/0!</v>
      </c>
      <c r="FV1026" s="39" t="e">
        <f t="shared" si="2845"/>
        <v>#DIV/0!</v>
      </c>
      <c r="FW1026" s="39" t="e">
        <f t="shared" si="2846"/>
        <v>#DIV/0!</v>
      </c>
      <c r="FY1026" s="39" t="e">
        <f t="shared" si="2847"/>
        <v>#DIV/0!</v>
      </c>
      <c r="FZ1026" s="39" t="e">
        <f t="shared" si="2848"/>
        <v>#DIV/0!</v>
      </c>
      <c r="GA1026" s="39" t="e">
        <f t="shared" si="2849"/>
        <v>#DIV/0!</v>
      </c>
      <c r="GB1026" s="39" t="e">
        <f t="shared" si="2850"/>
        <v>#DIV/0!</v>
      </c>
      <c r="GC1026" s="39" t="e">
        <f t="shared" si="2851"/>
        <v>#DIV/0!</v>
      </c>
      <c r="GD1026" s="39" t="e">
        <f t="shared" si="2852"/>
        <v>#DIV/0!</v>
      </c>
      <c r="GE1026" s="39" t="e">
        <f t="shared" si="2853"/>
        <v>#DIV/0!</v>
      </c>
      <c r="GF1026" s="39" t="e">
        <f t="shared" si="2854"/>
        <v>#DIV/0!</v>
      </c>
      <c r="GG1026" s="39" t="e">
        <f t="shared" si="2855"/>
        <v>#DIV/0!</v>
      </c>
      <c r="GH1026" s="39" t="e">
        <f t="shared" si="2856"/>
        <v>#DIV/0!</v>
      </c>
      <c r="GI1026" s="39"/>
      <c r="GJ1026" s="39" t="e">
        <f t="shared" si="2857"/>
        <v>#DIV/0!</v>
      </c>
      <c r="GK1026" s="39" t="e">
        <f t="shared" si="2858"/>
        <v>#DIV/0!</v>
      </c>
      <c r="GL1026" s="39" t="e">
        <f t="shared" si="2859"/>
        <v>#DIV/0!</v>
      </c>
      <c r="GM1026" s="39" t="e">
        <f t="shared" si="2860"/>
        <v>#DIV/0!</v>
      </c>
      <c r="GN1026" s="39" t="e">
        <f t="shared" si="2861"/>
        <v>#DIV/0!</v>
      </c>
      <c r="GO1026" s="57"/>
      <c r="GP1026" s="57" t="e">
        <f t="shared" si="2862"/>
        <v>#DIV/0!</v>
      </c>
      <c r="GQ1026" s="59" t="e">
        <f t="shared" si="2863"/>
        <v>#DIV/0!</v>
      </c>
      <c r="GR1026" s="41" t="e">
        <f t="shared" si="2864"/>
        <v>#DIV/0!</v>
      </c>
      <c r="GS1026" s="57" t="e">
        <f t="shared" si="2865"/>
        <v>#DIV/0!</v>
      </c>
      <c r="GT1026" s="57" t="e">
        <f t="shared" si="2866"/>
        <v>#DIV/0!</v>
      </c>
      <c r="GU1026" s="57" t="e">
        <f t="shared" si="2867"/>
        <v>#DIV/0!</v>
      </c>
      <c r="GV1026" s="57"/>
      <c r="GW1026" s="42" t="e">
        <f t="shared" si="2868"/>
        <v>#DIV/0!</v>
      </c>
      <c r="GX1026" s="42" t="e">
        <f t="shared" si="2869"/>
        <v>#DIV/0!</v>
      </c>
      <c r="GY1026" s="42" t="e">
        <f t="shared" si="2870"/>
        <v>#DIV/0!</v>
      </c>
      <c r="GZ1026" s="57"/>
      <c r="HA1026" s="2" t="e">
        <f t="shared" si="2871"/>
        <v>#DIV/0!</v>
      </c>
      <c r="HB1026" s="2" t="e">
        <f t="shared" si="2872"/>
        <v>#DIV/0!</v>
      </c>
      <c r="HC1026" s="2" t="e">
        <f t="shared" si="2873"/>
        <v>#DIV/0!</v>
      </c>
      <c r="HD1026" s="2" t="e">
        <f t="shared" si="2874"/>
        <v>#DIV/0!</v>
      </c>
      <c r="HE1026" s="2" t="e">
        <f t="shared" si="2875"/>
        <v>#DIV/0!</v>
      </c>
      <c r="HF1026" s="2" t="e">
        <f t="shared" si="2876"/>
        <v>#DIV/0!</v>
      </c>
      <c r="HG1026" s="2" t="e">
        <f t="shared" si="2877"/>
        <v>#DIV/0!</v>
      </c>
      <c r="HH1026" s="2" t="e">
        <f t="shared" si="2878"/>
        <v>#DIV/0!</v>
      </c>
      <c r="HI1026" s="2" t="e">
        <f t="shared" si="2879"/>
        <v>#DIV/0!</v>
      </c>
      <c r="HJ1026" s="11" t="e">
        <f t="shared" si="2880"/>
        <v>#DIV/0!</v>
      </c>
      <c r="HK1026" s="60" t="e">
        <f t="shared" si="2881"/>
        <v>#DIV/0!</v>
      </c>
      <c r="HL1026" s="57"/>
      <c r="HM1026" s="57" t="e">
        <f t="shared" si="2882"/>
        <v>#DIV/0!</v>
      </c>
      <c r="HN1026" s="57" t="e">
        <f t="shared" si="2883"/>
        <v>#DIV/0!</v>
      </c>
      <c r="HO1026" s="57" t="e">
        <f t="shared" si="2884"/>
        <v>#DIV/0!</v>
      </c>
      <c r="HP1026" s="57" t="e">
        <f t="shared" si="2885"/>
        <v>#DIV/0!</v>
      </c>
      <c r="HQ1026" s="57" t="e">
        <f t="shared" si="2886"/>
        <v>#DIV/0!</v>
      </c>
      <c r="HR1026" s="57"/>
      <c r="HS1026" s="57" t="e">
        <f t="shared" si="2887"/>
        <v>#DIV/0!</v>
      </c>
      <c r="HT1026" s="57" t="e">
        <f t="shared" si="2888"/>
        <v>#DIV/0!</v>
      </c>
      <c r="HU1026" s="57" t="e">
        <f t="shared" si="2889"/>
        <v>#DIV/0!</v>
      </c>
      <c r="HV1026" s="57" t="e">
        <f t="shared" si="2890"/>
        <v>#DIV/0!</v>
      </c>
      <c r="HW1026" s="57" t="e">
        <f t="shared" si="2891"/>
        <v>#DIV/0!</v>
      </c>
      <c r="HX1026" s="57"/>
      <c r="HY1026" s="57" t="e">
        <f t="shared" si="2892"/>
        <v>#DIV/0!</v>
      </c>
      <c r="HZ1026" s="57" t="e">
        <f t="shared" si="2893"/>
        <v>#DIV/0!</v>
      </c>
      <c r="IA1026" s="57"/>
      <c r="IB1026" s="61">
        <f t="shared" si="2894"/>
        <v>0</v>
      </c>
      <c r="IC1026" s="57" t="str">
        <f t="shared" si="2895"/>
        <v/>
      </c>
      <c r="ID1026" s="42"/>
      <c r="IE1026" s="2" t="str">
        <f t="shared" si="2896"/>
        <v/>
      </c>
      <c r="IF1026" s="60" t="e">
        <f t="shared" si="2897"/>
        <v>#DIV/0!</v>
      </c>
      <c r="IG1026" s="60" t="str">
        <f t="shared" si="2898"/>
        <v/>
      </c>
      <c r="IH1026" s="60" t="str">
        <f t="shared" si="2899"/>
        <v>zinco-</v>
      </c>
      <c r="II1026" s="60" t="str">
        <f t="shared" si="2900"/>
        <v>mangano-</v>
      </c>
      <c r="IJ1026" s="60" t="e">
        <f t="shared" si="2901"/>
        <v>#DIV/0!</v>
      </c>
      <c r="IK1026" s="60" t="e">
        <f t="shared" si="2902"/>
        <v>#DIV/0!</v>
      </c>
      <c r="IL1026" s="60" t="e">
        <f t="shared" si="2903"/>
        <v>#DIV/0!</v>
      </c>
      <c r="IM1026" s="60" t="e">
        <f t="shared" si="2904"/>
        <v>#DIV/0!</v>
      </c>
      <c r="IN1026" s="60" t="str">
        <f t="shared" si="2905"/>
        <v/>
      </c>
      <c r="IO1026" s="60" t="str">
        <f t="shared" si="2906"/>
        <v/>
      </c>
      <c r="IP1026" s="57"/>
      <c r="IQ1026" s="57" t="str">
        <f t="shared" si="2907"/>
        <v>ERROR!!</v>
      </c>
    </row>
    <row r="1027" spans="24:251">
      <c r="X1027" s="29">
        <f t="shared" si="2908"/>
        <v>0</v>
      </c>
      <c r="Y1027" s="29">
        <f t="shared" si="2909"/>
        <v>0</v>
      </c>
      <c r="Z1027" s="29" t="e">
        <f t="shared" si="2910"/>
        <v>#DIV/0!</v>
      </c>
      <c r="AA1027" s="29" t="e">
        <f t="shared" si="2911"/>
        <v>#DIV/0!</v>
      </c>
      <c r="AB1027" s="29" t="e">
        <f t="shared" si="2912"/>
        <v>#DIV/0!</v>
      </c>
      <c r="AC1027" s="29" t="e">
        <f t="shared" si="2913"/>
        <v>#DIV/0!</v>
      </c>
      <c r="AF1027" s="23">
        <v>60.084299999999999</v>
      </c>
      <c r="AG1027" s="23">
        <v>79.878799999999998</v>
      </c>
      <c r="AH1027" s="23">
        <v>101.96120000000001</v>
      </c>
      <c r="AI1027" s="23">
        <v>151.99039999999999</v>
      </c>
      <c r="AJ1027" s="23">
        <v>159.69</v>
      </c>
      <c r="AK1027" s="23">
        <v>71.846400000000003</v>
      </c>
      <c r="AL1027" s="23">
        <v>70.9375</v>
      </c>
      <c r="AM1027" s="23">
        <v>40.304400000000001</v>
      </c>
      <c r="AN1027" s="23">
        <v>56.077399999999997</v>
      </c>
      <c r="AO1027" s="23">
        <v>61.978999999999999</v>
      </c>
      <c r="AP1027" s="23">
        <v>94.195999999999998</v>
      </c>
      <c r="AQ1027" s="23">
        <v>18.998000000000001</v>
      </c>
      <c r="AR1027" s="23">
        <v>35.450000000000003</v>
      </c>
      <c r="AS1027" s="23">
        <v>29.88</v>
      </c>
      <c r="AT1027" s="23">
        <v>74.691999999999993</v>
      </c>
      <c r="AU1027" s="23">
        <v>81.39</v>
      </c>
      <c r="AX1027" s="54">
        <f t="shared" si="2768"/>
        <v>0</v>
      </c>
      <c r="AY1027" s="54">
        <f t="shared" si="2769"/>
        <v>0</v>
      </c>
      <c r="AZ1027" s="54">
        <f t="shared" si="2770"/>
        <v>0</v>
      </c>
      <c r="BA1027" s="54">
        <f t="shared" si="2771"/>
        <v>0</v>
      </c>
      <c r="BB1027" s="54">
        <f t="shared" si="2772"/>
        <v>0</v>
      </c>
      <c r="BC1027" s="54">
        <f t="shared" si="2773"/>
        <v>0</v>
      </c>
      <c r="BD1027" s="54">
        <f t="shared" si="2774"/>
        <v>0</v>
      </c>
      <c r="BE1027" s="54">
        <f t="shared" si="2775"/>
        <v>0</v>
      </c>
      <c r="BF1027" s="54">
        <f t="shared" si="2776"/>
        <v>0</v>
      </c>
      <c r="BG1027" s="54">
        <f t="shared" si="2777"/>
        <v>0</v>
      </c>
      <c r="BH1027" s="54">
        <f t="shared" si="2778"/>
        <v>0</v>
      </c>
      <c r="BI1027" s="54">
        <f t="shared" si="2779"/>
        <v>0</v>
      </c>
      <c r="BJ1027" s="54">
        <f t="shared" si="2780"/>
        <v>0</v>
      </c>
      <c r="BK1027" s="54">
        <f t="shared" si="2781"/>
        <v>0</v>
      </c>
      <c r="BL1027" s="54">
        <f t="shared" si="2782"/>
        <v>0</v>
      </c>
      <c r="BM1027" s="42"/>
      <c r="BO1027" s="54">
        <f>'Norm-coeff'!$C$2+$AX1027*'Norm-coeff'!$D$2+$AY1027*'Norm-coeff'!$E$2+$AZ1027*'Norm-coeff'!$F$2+$BA1027*'Norm-coeff'!$G$2+$BB1027*'Norm-coeff'!$H$2+$BC1027*'Norm-coeff'!$I$2+$BD1027*'Norm-coeff'!$J$2+$BE1027*'Norm-coeff'!$K$2+$BF1027*'Norm-coeff'!$L$2+$BG1027*'Norm-coeff'!$M$2+$BH1027*'Norm-coeff'!$N$2+$BI1027*'Norm-coeff'!$O$2</f>
        <v>5.4045421474420303</v>
      </c>
      <c r="BP1027" s="54">
        <f>'Norm-coeff'!$C$3+$AX1027*'Norm-coeff'!$D$3+$AY1027*'Norm-coeff'!$E$3+$AZ1027*'Norm-coeff'!$F$3+$BA1027*'Norm-coeff'!$G$3+$BB1027*'Norm-coeff'!$H$3+$BC1027*'Norm-coeff'!$I$3+$BD1027*'Norm-coeff'!$J$3+$BE1027*'Norm-coeff'!$K$3+$BF1027*'Norm-coeff'!$L$3+$BG1027*'Norm-coeff'!$M$3+$BH1027*'Norm-coeff'!$N$3+$BI1027*'Norm-coeff'!$O$3</f>
        <v>3.15319116612705</v>
      </c>
      <c r="BQ1027" s="54">
        <f>'Norm-coeff'!$C$4+$AX1027*'Norm-coeff'!$D$4+$AY1027*'Norm-coeff'!$E$4+$AZ1027*'Norm-coeff'!$F$4+$BA1027*'Norm-coeff'!$G$4+$BB1027*'Norm-coeff'!$H$4+$BC1027*'Norm-coeff'!$I$4+$BD1027*'Norm-coeff'!$J$4+$BE1027*'Norm-coeff'!$K$4+$BF1027*'Norm-coeff'!$L$4+$BG1027*'Norm-coeff'!$M$4+$BH1027*'Norm-coeff'!$N$4+$BI1027*'Norm-coeff'!$O$4</f>
        <v>1.42115649462768</v>
      </c>
      <c r="BR1027" s="54">
        <f>'Norm-coeff'!$C$5+$AX1027*'Norm-coeff'!$D$5+$AY1027*'Norm-coeff'!$E$5+$AZ1027*'Norm-coeff'!$F$5+$BA1027*'Norm-coeff'!$G$5+$BB1027*'Norm-coeff'!$H$5+$BC1027*'Norm-coeff'!$I$5+$BD1027*'Norm-coeff'!$J$5+$BE1027*'Norm-coeff'!$K$5+$BF1027*'Norm-coeff'!$L$5+$BG1027*'Norm-coeff'!$M$5+$BH1027*'Norm-coeff'!$N$5+$BI1027*'Norm-coeff'!$O$5</f>
        <v>1.0553329241296201</v>
      </c>
      <c r="BS1027" s="54">
        <f>'Norm-coeff'!$C$6+$AX1027*'Norm-coeff'!$D$6+$AY1027*'Norm-coeff'!$E$6+$AZ1027*'Norm-coeff'!$F$6+$BA1027*'Norm-coeff'!$G$6+$BB1027*'Norm-coeff'!$H$6+$BC1027*'Norm-coeff'!$I$6+$BD1027*'Norm-coeff'!$J$6+$BE1027*'Norm-coeff'!$K$6+$BF1027*'Norm-coeff'!$L$6+$BG1027*'Norm-coeff'!$M$6+$BH1027*'Norm-coeff'!$N$6+$BI1027*'Norm-coeff'!$O$6</f>
        <v>-1.48700885495103E-2</v>
      </c>
      <c r="BT1027" s="54">
        <f>'Norm-coeff'!$C$7+$AX1027*'Norm-coeff'!$D$7+$AY1027*'Norm-coeff'!$E$7+$AZ1027*'Norm-coeff'!$F$7+$BA1027*'Norm-coeff'!$G$7+$BB1027*'Norm-coeff'!$H$7+$BC1027*'Norm-coeff'!$I$7+$BD1027*'Norm-coeff'!$J$7+$BE1027*'Norm-coeff'!$K$7+$BF1027*'Norm-coeff'!$L$7+$BG1027*'Norm-coeff'!$M$7+$BH1027*'Norm-coeff'!$N$7+$BI1027*'Norm-coeff'!$O$7</f>
        <v>2.0907583608832998</v>
      </c>
      <c r="BU1027" s="54">
        <f>'Norm-coeff'!$C$8+$AX1027*'Norm-coeff'!$D$8+$AY1027*'Norm-coeff'!$E$8+$AZ1027*'Norm-coeff'!$F$8+$BA1027*'Norm-coeff'!$G$8+$BB1027*'Norm-coeff'!$H$8+$BC1027*'Norm-coeff'!$I$8+$BD1027*'Norm-coeff'!$J$8+$BE1027*'Norm-coeff'!$K$8+$BF1027*'Norm-coeff'!$L$8+$BG1027*'Norm-coeff'!$M$8+$BH1027*'Norm-coeff'!$N$8+$BI1027*'Norm-coeff'!$O$8</f>
        <v>0.65894159836244504</v>
      </c>
      <c r="BV1027" s="54">
        <f>'Norm-coeff'!$C$9+$AX1027*'Norm-coeff'!$D$9+$AY1027*'Norm-coeff'!$E$9+$AZ1027*'Norm-coeff'!$F$9+$BA1027*'Norm-coeff'!$G$9+$BB1027*'Norm-coeff'!$H$9+$BC1027*'Norm-coeff'!$I$9+$BD1027*'Norm-coeff'!$J$9+$BE1027*'Norm-coeff'!$K$9+$BF1027*'Norm-coeff'!$L$9+$BG1027*'Norm-coeff'!$M$9+$BH1027*'Norm-coeff'!$N$9+$BI1027*'Norm-coeff'!$O$9</f>
        <v>1.48961085014701</v>
      </c>
      <c r="BW1027" s="54">
        <f>'Norm-coeff'!$C$10+$AX1027*'Norm-coeff'!$D$10+$AY1027*'Norm-coeff'!$E$10+$AZ1027*'Norm-coeff'!$F$10+$BA1027*'Norm-coeff'!$G$10+$BB1027*'Norm-coeff'!$H$10+$BC1027*'Norm-coeff'!$I$10+$BD1027*'Norm-coeff'!$J$10+$BE1027*'Norm-coeff'!$K$10+$BF1027*'Norm-coeff'!$L$10+$BG1027*'Norm-coeff'!$M$10+$BH1027*'Norm-coeff'!$N$10+$BI1027*'Norm-coeff'!$O$10</f>
        <v>1.42058735749591</v>
      </c>
      <c r="BX1027" s="54">
        <f>'Norm-coeff'!$C$11+$AX1027*'Norm-coeff'!$D$11+$AY1027*'Norm-coeff'!$E$11+$AZ1027*'Norm-coeff'!$F$11+$BA1027*'Norm-coeff'!$G$11+$BB1027*'Norm-coeff'!$H$11+$BC1027*'Norm-coeff'!$I$11+$BD1027*'Norm-coeff'!$J$11+$BE1027*'Norm-coeff'!$K$11+$BF1027*'Norm-coeff'!$L$11+$BG1027*'Norm-coeff'!$M$11+$BH1027*'Norm-coeff'!$N$11+$BI1027*'Norm-coeff'!$O$11</f>
        <v>0.221233014421479</v>
      </c>
      <c r="BY1027" s="54">
        <f>'Norm-coeff'!$C$12+$AX1027*'Norm-coeff'!$D$12+$AY1027*'Norm-coeff'!$E$12+$AZ1027*'Norm-coeff'!$F$12+$BA1027*'Norm-coeff'!$G$12+$BB1027*'Norm-coeff'!$H$12+$BC1027*'Norm-coeff'!$I$12+$BD1027*'Norm-coeff'!$J$12+$BE1027*'Norm-coeff'!$K$12+$BF1027*'Norm-coeff'!$L$12+$BG1027*'Norm-coeff'!$M$12+$BH1027*'Norm-coeff'!$N$12+$BI1027*'Norm-coeff'!$O$12</f>
        <v>0.283527502056037</v>
      </c>
      <c r="BZ1027" s="54">
        <f>'Norm-coeff'!$C$13+$AX1027*'Norm-coeff'!$D$13+$AY1027*'Norm-coeff'!$E$13+$AZ1027*'Norm-coeff'!$F$13+$BA1027*'Norm-coeff'!$G$13+$BB1027*'Norm-coeff'!$H$13+$BC1027*'Norm-coeff'!$I$13+$BD1027*'Norm-coeff'!$J$13+$BE1027*'Norm-coeff'!$K$13+$BF1027*'Norm-coeff'!$L$13+$BG1027*'Norm-coeff'!$M$13+$BH1027*'Norm-coeff'!$N$13+$BI1027*'Norm-coeff'!$O$13</f>
        <v>-4.1864930554451202E-2</v>
      </c>
      <c r="CA1027" s="54">
        <f>'Norm-coeff'!$C$14+$AX1027*'Norm-coeff'!$D$14+$AY1027*'Norm-coeff'!$E$14+$AZ1027*'Norm-coeff'!$F$14+$BA1027*'Norm-coeff'!$G$14+$BB1027*'Norm-coeff'!$H$14+$BC1027*'Norm-coeff'!$I$14+$BD1027*'Norm-coeff'!$J$14+$BE1027*'Norm-coeff'!$K$14+$BF1027*'Norm-coeff'!$L$14+$BG1027*'Norm-coeff'!$M$14+$BH1027*'Norm-coeff'!$N$14+$BI1027*'Norm-coeff'!$O$14</f>
        <v>4.2526983164477103</v>
      </c>
      <c r="CC1027" s="54">
        <f t="shared" si="2783"/>
        <v>0</v>
      </c>
      <c r="CG1027" s="54">
        <f t="shared" si="2784"/>
        <v>0</v>
      </c>
      <c r="CH1027" s="54">
        <f t="shared" si="2767"/>
        <v>0</v>
      </c>
      <c r="CI1027" s="54">
        <f t="shared" si="2785"/>
        <v>0</v>
      </c>
      <c r="CJ1027" s="56">
        <f t="shared" si="2786"/>
        <v>0</v>
      </c>
      <c r="CK1027" s="54">
        <f t="shared" si="2787"/>
        <v>0</v>
      </c>
      <c r="CL1027" s="54">
        <f t="shared" si="2788"/>
        <v>0</v>
      </c>
      <c r="CM1027" s="54">
        <f t="shared" si="2789"/>
        <v>0</v>
      </c>
      <c r="CN1027" s="54">
        <f t="shared" si="2790"/>
        <v>0</v>
      </c>
      <c r="CO1027" s="54">
        <f t="shared" si="2791"/>
        <v>0</v>
      </c>
      <c r="CP1027" s="54">
        <f t="shared" si="2792"/>
        <v>0</v>
      </c>
      <c r="CQ1027" s="54">
        <f t="shared" si="2793"/>
        <v>0</v>
      </c>
      <c r="CR1027" s="54">
        <f t="shared" si="2794"/>
        <v>0</v>
      </c>
      <c r="CS1027" s="54">
        <f t="shared" si="2795"/>
        <v>0</v>
      </c>
      <c r="CU1027" s="54">
        <f t="shared" si="2796"/>
        <v>0</v>
      </c>
      <c r="CV1027" s="54">
        <f t="shared" si="2797"/>
        <v>0</v>
      </c>
      <c r="CW1027" s="54">
        <f t="shared" si="2798"/>
        <v>0</v>
      </c>
      <c r="CX1027" s="54">
        <f t="shared" si="2799"/>
        <v>0</v>
      </c>
      <c r="CZ1027" s="54">
        <f t="shared" si="2800"/>
        <v>0</v>
      </c>
      <c r="DA1027" s="54">
        <f t="shared" si="2801"/>
        <v>0</v>
      </c>
      <c r="DB1027" s="54">
        <f t="shared" si="2802"/>
        <v>0</v>
      </c>
      <c r="DC1027" s="54">
        <f t="shared" si="2803"/>
        <v>0</v>
      </c>
      <c r="DD1027" s="54">
        <f t="shared" si="2804"/>
        <v>0</v>
      </c>
      <c r="DE1027" s="54">
        <f t="shared" si="2805"/>
        <v>0</v>
      </c>
      <c r="DF1027" s="54">
        <f t="shared" si="2806"/>
        <v>0</v>
      </c>
      <c r="DG1027" s="54">
        <f t="shared" si="2807"/>
        <v>2</v>
      </c>
      <c r="DH1027" s="71">
        <f t="shared" si="2808"/>
        <v>0</v>
      </c>
      <c r="DI1027" s="71">
        <f t="shared" si="2809"/>
        <v>0</v>
      </c>
      <c r="DJ1027" s="54">
        <f t="shared" si="2810"/>
        <v>0</v>
      </c>
      <c r="DK1027" s="54">
        <f t="shared" si="2811"/>
        <v>2</v>
      </c>
      <c r="DL1027" s="4">
        <f t="shared" ref="DL1027:DL1051" si="2914">DM1027+DN1027</f>
        <v>0</v>
      </c>
      <c r="DM1027" s="3">
        <f t="shared" si="2812"/>
        <v>0</v>
      </c>
      <c r="DN1027" s="3">
        <f t="shared" si="2813"/>
        <v>0</v>
      </c>
      <c r="DO1027" s="4" t="e">
        <f t="shared" si="2814"/>
        <v>#DIV/0!</v>
      </c>
      <c r="DP1027" s="57"/>
      <c r="DQ1027" s="57"/>
      <c r="DR1027" s="56">
        <f t="shared" ref="DR1027:DR1051" si="2915">DG1027</f>
        <v>2</v>
      </c>
      <c r="DS1027" s="56">
        <f t="shared" ref="DS1027:DS1051" si="2916">DH1027</f>
        <v>0</v>
      </c>
      <c r="DT1027" s="38">
        <f t="shared" ref="DT1027:DT1051" si="2917">DI1027</f>
        <v>0</v>
      </c>
      <c r="DU1027" s="38">
        <f t="shared" si="2815"/>
        <v>2</v>
      </c>
      <c r="DV1027" s="38">
        <f t="shared" ref="DV1027:DV1051" si="2918">DJ1027</f>
        <v>0</v>
      </c>
      <c r="DW1027" s="39">
        <f t="shared" ref="DW1027:DW1051" si="2919">CZ1027</f>
        <v>0</v>
      </c>
      <c r="DX1027" s="39">
        <f t="shared" ref="DX1027:DX1051" si="2920">DA1027</f>
        <v>0</v>
      </c>
      <c r="DY1027" s="39">
        <f t="shared" ref="DY1027:DY1051" si="2921">CY1027</f>
        <v>0</v>
      </c>
      <c r="DZ1027" s="39">
        <f t="shared" ref="DZ1027:DZ1051" si="2922">CV1027+CW1027+CX1027</f>
        <v>0</v>
      </c>
      <c r="EA1027" s="39">
        <f t="shared" ref="EA1027:EA1051" si="2923">SUM(CV1027:DA1027)</f>
        <v>0</v>
      </c>
      <c r="EB1027" s="37" t="e">
        <f t="shared" si="2816"/>
        <v>#DIV/0!</v>
      </c>
      <c r="EC1027" s="37" t="e">
        <f t="shared" si="2817"/>
        <v>#DIV/0!</v>
      </c>
      <c r="ED1027" s="37" t="e">
        <f t="shared" si="2818"/>
        <v>#DIV/0!</v>
      </c>
      <c r="EE1027" s="37" t="e">
        <f t="shared" si="2819"/>
        <v>#DIV/0!</v>
      </c>
      <c r="EF1027" s="39" t="e">
        <f t="shared" si="2820"/>
        <v>#DIV/0!</v>
      </c>
      <c r="EG1027" s="37" t="e">
        <f t="shared" si="2821"/>
        <v>#DIV/0!</v>
      </c>
      <c r="EH1027" s="37" t="e">
        <f t="shared" si="2822"/>
        <v>#DIV/0!</v>
      </c>
      <c r="EI1027" s="11" t="b">
        <f t="shared" si="2823"/>
        <v>1</v>
      </c>
      <c r="EJ1027" s="11" t="b">
        <f t="shared" si="2824"/>
        <v>0</v>
      </c>
      <c r="EK1027" s="39" t="e">
        <f t="shared" si="2825"/>
        <v>#DIV/0!</v>
      </c>
      <c r="EL1027" s="39" t="e">
        <f t="shared" si="2826"/>
        <v>#DIV/0!</v>
      </c>
      <c r="EM1027" s="39" t="e">
        <f t="shared" si="2827"/>
        <v>#DIV/0!</v>
      </c>
      <c r="EN1027" s="39" t="e">
        <f t="shared" si="2828"/>
        <v>#DIV/0!</v>
      </c>
      <c r="EO1027" s="39" t="e">
        <f t="shared" si="2829"/>
        <v>#DIV/0!</v>
      </c>
      <c r="EP1027" s="39" t="e">
        <f t="shared" si="2830"/>
        <v>#DIV/0!</v>
      </c>
      <c r="EQ1027" s="39" t="e">
        <f t="shared" si="2831"/>
        <v>#DIV/0!</v>
      </c>
      <c r="ER1027" s="39" t="e">
        <f t="shared" si="2832"/>
        <v>#DIV/0!</v>
      </c>
      <c r="ES1027" s="58" t="str">
        <f t="shared" si="2833"/>
        <v>(OH,F,Cl)-dominate amphibole</v>
      </c>
      <c r="ET1027" s="58" t="e">
        <f t="shared" si="2834"/>
        <v>#N/A</v>
      </c>
      <c r="EU1027" s="56">
        <f t="shared" ref="EU1027:EU1051" si="2924">CV1027</f>
        <v>0</v>
      </c>
      <c r="EV1027" s="56">
        <f t="shared" ref="EV1027:EV1051" si="2925">CW1027</f>
        <v>0</v>
      </c>
      <c r="EW1027" s="56">
        <f t="shared" ref="EW1027:EW1051" si="2926">CX1027</f>
        <v>0</v>
      </c>
      <c r="EX1027" s="56">
        <f t="shared" ref="EX1027:EX1051" si="2927">CQ1027</f>
        <v>0</v>
      </c>
      <c r="EY1027" s="56">
        <f t="shared" ref="EY1027:EY1051" si="2928">CS1027</f>
        <v>0</v>
      </c>
      <c r="EZ1027" s="56">
        <f t="shared" ref="EZ1027:EZ1051" si="2929">CR1027</f>
        <v>0</v>
      </c>
      <c r="FA1027" s="39">
        <f t="shared" ref="FA1027:FA1051" si="2930">CP1027</f>
        <v>0</v>
      </c>
      <c r="FB1027" s="39">
        <f t="shared" ref="FB1027:FB1051" si="2931">CO1027</f>
        <v>0</v>
      </c>
      <c r="FC1027" s="54">
        <f t="shared" ref="FC1027:FC1051" si="2932">CK1027</f>
        <v>0</v>
      </c>
      <c r="FD1027" s="54">
        <f t="shared" ref="FD1027:FD1051" si="2933">CM1027</f>
        <v>0</v>
      </c>
      <c r="FE1027" s="39">
        <f t="shared" ref="FE1027:FE1051" si="2934">CN1027</f>
        <v>0</v>
      </c>
      <c r="FF1027" s="54">
        <f t="shared" ref="FF1027:FF1051" si="2935">CL1027</f>
        <v>0</v>
      </c>
      <c r="FG1027" s="39">
        <f t="shared" ref="FG1027:FG1051" si="2936">CT1027</f>
        <v>0</v>
      </c>
      <c r="FH1027" s="39">
        <f t="shared" si="2835"/>
        <v>0</v>
      </c>
      <c r="FI1027" s="39">
        <f t="shared" si="2836"/>
        <v>0</v>
      </c>
      <c r="FJ1027" s="39">
        <f t="shared" si="2837"/>
        <v>0</v>
      </c>
      <c r="FK1027" s="39" t="e">
        <f t="shared" si="2838"/>
        <v>#DIV/0!</v>
      </c>
      <c r="FL1027" s="39" t="e">
        <f t="shared" si="2839"/>
        <v>#DIV/0!</v>
      </c>
      <c r="FM1027" s="39" t="e">
        <f t="shared" si="2840"/>
        <v>#DIV/0!</v>
      </c>
      <c r="FN1027" s="39">
        <f t="shared" si="2841"/>
        <v>1</v>
      </c>
      <c r="FO1027" s="39">
        <f t="shared" ref="FO1027:FO1051" si="2937">DC1027</f>
        <v>0</v>
      </c>
      <c r="FP1027" s="39">
        <f t="shared" ref="FP1027:FP1051" si="2938">DD1027</f>
        <v>0</v>
      </c>
      <c r="FQ1027" s="39">
        <f t="shared" ref="FQ1027:FQ1051" si="2939">DE1027</f>
        <v>0</v>
      </c>
      <c r="FR1027" s="39">
        <f t="shared" si="2842"/>
        <v>0</v>
      </c>
      <c r="FS1027" s="39">
        <f t="shared" si="2843"/>
        <v>0</v>
      </c>
      <c r="FU1027" s="39" t="e">
        <f t="shared" si="2844"/>
        <v>#DIV/0!</v>
      </c>
      <c r="FV1027" s="39" t="e">
        <f t="shared" si="2845"/>
        <v>#DIV/0!</v>
      </c>
      <c r="FW1027" s="39" t="e">
        <f t="shared" si="2846"/>
        <v>#DIV/0!</v>
      </c>
      <c r="FY1027" s="39" t="e">
        <f t="shared" si="2847"/>
        <v>#DIV/0!</v>
      </c>
      <c r="FZ1027" s="39" t="e">
        <f t="shared" si="2848"/>
        <v>#DIV/0!</v>
      </c>
      <c r="GA1027" s="39" t="e">
        <f t="shared" si="2849"/>
        <v>#DIV/0!</v>
      </c>
      <c r="GB1027" s="39" t="e">
        <f t="shared" si="2850"/>
        <v>#DIV/0!</v>
      </c>
      <c r="GC1027" s="39" t="e">
        <f t="shared" si="2851"/>
        <v>#DIV/0!</v>
      </c>
      <c r="GD1027" s="39" t="e">
        <f t="shared" si="2852"/>
        <v>#DIV/0!</v>
      </c>
      <c r="GE1027" s="39" t="e">
        <f t="shared" si="2853"/>
        <v>#DIV/0!</v>
      </c>
      <c r="GF1027" s="39" t="e">
        <f t="shared" si="2854"/>
        <v>#DIV/0!</v>
      </c>
      <c r="GG1027" s="39" t="e">
        <f t="shared" si="2855"/>
        <v>#DIV/0!</v>
      </c>
      <c r="GH1027" s="39" t="e">
        <f t="shared" si="2856"/>
        <v>#DIV/0!</v>
      </c>
      <c r="GI1027" s="39"/>
      <c r="GJ1027" s="39" t="e">
        <f t="shared" si="2857"/>
        <v>#DIV/0!</v>
      </c>
      <c r="GK1027" s="39" t="e">
        <f t="shared" si="2858"/>
        <v>#DIV/0!</v>
      </c>
      <c r="GL1027" s="39" t="e">
        <f t="shared" si="2859"/>
        <v>#DIV/0!</v>
      </c>
      <c r="GM1027" s="39" t="e">
        <f t="shared" si="2860"/>
        <v>#DIV/0!</v>
      </c>
      <c r="GN1027" s="39" t="e">
        <f t="shared" si="2861"/>
        <v>#DIV/0!</v>
      </c>
      <c r="GO1027" s="57"/>
      <c r="GP1027" s="57" t="e">
        <f t="shared" si="2862"/>
        <v>#DIV/0!</v>
      </c>
      <c r="GQ1027" s="59" t="e">
        <f t="shared" si="2863"/>
        <v>#DIV/0!</v>
      </c>
      <c r="GR1027" s="41" t="e">
        <f t="shared" si="2864"/>
        <v>#DIV/0!</v>
      </c>
      <c r="GS1027" s="57" t="e">
        <f t="shared" si="2865"/>
        <v>#DIV/0!</v>
      </c>
      <c r="GT1027" s="57" t="e">
        <f t="shared" si="2866"/>
        <v>#DIV/0!</v>
      </c>
      <c r="GU1027" s="57" t="e">
        <f t="shared" si="2867"/>
        <v>#DIV/0!</v>
      </c>
      <c r="GV1027" s="57"/>
      <c r="GW1027" s="42" t="e">
        <f t="shared" si="2868"/>
        <v>#DIV/0!</v>
      </c>
      <c r="GX1027" s="42" t="e">
        <f t="shared" si="2869"/>
        <v>#DIV/0!</v>
      </c>
      <c r="GY1027" s="42" t="e">
        <f t="shared" si="2870"/>
        <v>#DIV/0!</v>
      </c>
      <c r="GZ1027" s="57"/>
      <c r="HA1027" s="2" t="e">
        <f t="shared" si="2871"/>
        <v>#DIV/0!</v>
      </c>
      <c r="HB1027" s="2" t="e">
        <f t="shared" si="2872"/>
        <v>#DIV/0!</v>
      </c>
      <c r="HC1027" s="2" t="e">
        <f t="shared" si="2873"/>
        <v>#DIV/0!</v>
      </c>
      <c r="HD1027" s="2" t="e">
        <f t="shared" si="2874"/>
        <v>#DIV/0!</v>
      </c>
      <c r="HE1027" s="2" t="e">
        <f t="shared" si="2875"/>
        <v>#DIV/0!</v>
      </c>
      <c r="HF1027" s="2" t="e">
        <f t="shared" si="2876"/>
        <v>#DIV/0!</v>
      </c>
      <c r="HG1027" s="2" t="e">
        <f t="shared" si="2877"/>
        <v>#DIV/0!</v>
      </c>
      <c r="HH1027" s="2" t="e">
        <f t="shared" si="2878"/>
        <v>#DIV/0!</v>
      </c>
      <c r="HI1027" s="2" t="e">
        <f t="shared" si="2879"/>
        <v>#DIV/0!</v>
      </c>
      <c r="HJ1027" s="11" t="e">
        <f t="shared" si="2880"/>
        <v>#DIV/0!</v>
      </c>
      <c r="HK1027" s="60" t="e">
        <f t="shared" si="2881"/>
        <v>#DIV/0!</v>
      </c>
      <c r="HL1027" s="57"/>
      <c r="HM1027" s="57" t="e">
        <f t="shared" si="2882"/>
        <v>#DIV/0!</v>
      </c>
      <c r="HN1027" s="57" t="e">
        <f t="shared" si="2883"/>
        <v>#DIV/0!</v>
      </c>
      <c r="HO1027" s="57" t="e">
        <f t="shared" si="2884"/>
        <v>#DIV/0!</v>
      </c>
      <c r="HP1027" s="57" t="e">
        <f t="shared" si="2885"/>
        <v>#DIV/0!</v>
      </c>
      <c r="HQ1027" s="57" t="e">
        <f t="shared" si="2886"/>
        <v>#DIV/0!</v>
      </c>
      <c r="HR1027" s="57"/>
      <c r="HS1027" s="57" t="e">
        <f t="shared" si="2887"/>
        <v>#DIV/0!</v>
      </c>
      <c r="HT1027" s="57" t="e">
        <f t="shared" si="2888"/>
        <v>#DIV/0!</v>
      </c>
      <c r="HU1027" s="57" t="e">
        <f t="shared" si="2889"/>
        <v>#DIV/0!</v>
      </c>
      <c r="HV1027" s="57" t="e">
        <f t="shared" si="2890"/>
        <v>#DIV/0!</v>
      </c>
      <c r="HW1027" s="57" t="e">
        <f t="shared" si="2891"/>
        <v>#DIV/0!</v>
      </c>
      <c r="HX1027" s="57"/>
      <c r="HY1027" s="57" t="e">
        <f t="shared" si="2892"/>
        <v>#DIV/0!</v>
      </c>
      <c r="HZ1027" s="57" t="e">
        <f t="shared" si="2893"/>
        <v>#DIV/0!</v>
      </c>
      <c r="IA1027" s="57"/>
      <c r="IB1027" s="61">
        <f t="shared" si="2894"/>
        <v>0</v>
      </c>
      <c r="IC1027" s="57" t="str">
        <f t="shared" si="2895"/>
        <v/>
      </c>
      <c r="ID1027" s="42"/>
      <c r="IE1027" s="2" t="str">
        <f t="shared" si="2896"/>
        <v/>
      </c>
      <c r="IF1027" s="60" t="e">
        <f t="shared" si="2897"/>
        <v>#DIV/0!</v>
      </c>
      <c r="IG1027" s="60" t="str">
        <f t="shared" si="2898"/>
        <v/>
      </c>
      <c r="IH1027" s="60" t="str">
        <f t="shared" si="2899"/>
        <v>zinco-</v>
      </c>
      <c r="II1027" s="60" t="str">
        <f t="shared" si="2900"/>
        <v>mangano-</v>
      </c>
      <c r="IJ1027" s="60" t="e">
        <f t="shared" si="2901"/>
        <v>#DIV/0!</v>
      </c>
      <c r="IK1027" s="60" t="e">
        <f t="shared" si="2902"/>
        <v>#DIV/0!</v>
      </c>
      <c r="IL1027" s="60" t="e">
        <f t="shared" si="2903"/>
        <v>#DIV/0!</v>
      </c>
      <c r="IM1027" s="60" t="e">
        <f t="shared" si="2904"/>
        <v>#DIV/0!</v>
      </c>
      <c r="IN1027" s="60" t="str">
        <f t="shared" si="2905"/>
        <v/>
      </c>
      <c r="IO1027" s="60" t="str">
        <f t="shared" si="2906"/>
        <v/>
      </c>
      <c r="IP1027" s="57"/>
      <c r="IQ1027" s="57" t="str">
        <f t="shared" si="2907"/>
        <v>ERROR!!</v>
      </c>
    </row>
    <row r="1028" spans="24:251">
      <c r="X1028" s="29">
        <f t="shared" si="2908"/>
        <v>0</v>
      </c>
      <c r="Y1028" s="29">
        <f t="shared" si="2909"/>
        <v>0</v>
      </c>
      <c r="Z1028" s="29" t="e">
        <f t="shared" si="2910"/>
        <v>#DIV/0!</v>
      </c>
      <c r="AA1028" s="29" t="e">
        <f t="shared" si="2911"/>
        <v>#DIV/0!</v>
      </c>
      <c r="AB1028" s="29" t="e">
        <f t="shared" si="2912"/>
        <v>#DIV/0!</v>
      </c>
      <c r="AC1028" s="29" t="e">
        <f t="shared" si="2913"/>
        <v>#DIV/0!</v>
      </c>
      <c r="AF1028" s="23">
        <v>60.084299999999999</v>
      </c>
      <c r="AG1028" s="23">
        <v>79.878799999999998</v>
      </c>
      <c r="AH1028" s="23">
        <v>101.96120000000001</v>
      </c>
      <c r="AI1028" s="23">
        <v>151.99039999999999</v>
      </c>
      <c r="AJ1028" s="23">
        <v>159.69</v>
      </c>
      <c r="AK1028" s="23">
        <v>71.846400000000003</v>
      </c>
      <c r="AL1028" s="23">
        <v>70.9375</v>
      </c>
      <c r="AM1028" s="23">
        <v>40.304400000000001</v>
      </c>
      <c r="AN1028" s="23">
        <v>56.077399999999997</v>
      </c>
      <c r="AO1028" s="23">
        <v>61.978999999999999</v>
      </c>
      <c r="AP1028" s="23">
        <v>94.195999999999998</v>
      </c>
      <c r="AQ1028" s="23">
        <v>18.998000000000001</v>
      </c>
      <c r="AR1028" s="23">
        <v>35.450000000000003</v>
      </c>
      <c r="AS1028" s="23">
        <v>29.88</v>
      </c>
      <c r="AT1028" s="23">
        <v>74.691999999999993</v>
      </c>
      <c r="AU1028" s="23">
        <v>81.39</v>
      </c>
      <c r="AX1028" s="54">
        <f t="shared" si="2768"/>
        <v>0</v>
      </c>
      <c r="AY1028" s="54">
        <f t="shared" si="2769"/>
        <v>0</v>
      </c>
      <c r="AZ1028" s="54">
        <f t="shared" si="2770"/>
        <v>0</v>
      </c>
      <c r="BA1028" s="54">
        <f t="shared" si="2771"/>
        <v>0</v>
      </c>
      <c r="BB1028" s="54">
        <f t="shared" si="2772"/>
        <v>0</v>
      </c>
      <c r="BC1028" s="54">
        <f t="shared" si="2773"/>
        <v>0</v>
      </c>
      <c r="BD1028" s="54">
        <f t="shared" si="2774"/>
        <v>0</v>
      </c>
      <c r="BE1028" s="54">
        <f t="shared" si="2775"/>
        <v>0</v>
      </c>
      <c r="BF1028" s="54">
        <f t="shared" si="2776"/>
        <v>0</v>
      </c>
      <c r="BG1028" s="54">
        <f t="shared" si="2777"/>
        <v>0</v>
      </c>
      <c r="BH1028" s="54">
        <f t="shared" si="2778"/>
        <v>0</v>
      </c>
      <c r="BI1028" s="54">
        <f t="shared" si="2779"/>
        <v>0</v>
      </c>
      <c r="BJ1028" s="54">
        <f t="shared" si="2780"/>
        <v>0</v>
      </c>
      <c r="BK1028" s="54">
        <f t="shared" si="2781"/>
        <v>0</v>
      </c>
      <c r="BL1028" s="54">
        <f t="shared" si="2782"/>
        <v>0</v>
      </c>
      <c r="BM1028" s="42"/>
      <c r="BO1028" s="54">
        <f>'Norm-coeff'!$C$2+$AX1028*'Norm-coeff'!$D$2+$AY1028*'Norm-coeff'!$E$2+$AZ1028*'Norm-coeff'!$F$2+$BA1028*'Norm-coeff'!$G$2+$BB1028*'Norm-coeff'!$H$2+$BC1028*'Norm-coeff'!$I$2+$BD1028*'Norm-coeff'!$J$2+$BE1028*'Norm-coeff'!$K$2+$BF1028*'Norm-coeff'!$L$2+$BG1028*'Norm-coeff'!$M$2+$BH1028*'Norm-coeff'!$N$2+$BI1028*'Norm-coeff'!$O$2</f>
        <v>5.4045421474420303</v>
      </c>
      <c r="BP1028" s="54">
        <f>'Norm-coeff'!$C$3+$AX1028*'Norm-coeff'!$D$3+$AY1028*'Norm-coeff'!$E$3+$AZ1028*'Norm-coeff'!$F$3+$BA1028*'Norm-coeff'!$G$3+$BB1028*'Norm-coeff'!$H$3+$BC1028*'Norm-coeff'!$I$3+$BD1028*'Norm-coeff'!$J$3+$BE1028*'Norm-coeff'!$K$3+$BF1028*'Norm-coeff'!$L$3+$BG1028*'Norm-coeff'!$M$3+$BH1028*'Norm-coeff'!$N$3+$BI1028*'Norm-coeff'!$O$3</f>
        <v>3.15319116612705</v>
      </c>
      <c r="BQ1028" s="54">
        <f>'Norm-coeff'!$C$4+$AX1028*'Norm-coeff'!$D$4+$AY1028*'Norm-coeff'!$E$4+$AZ1028*'Norm-coeff'!$F$4+$BA1028*'Norm-coeff'!$G$4+$BB1028*'Norm-coeff'!$H$4+$BC1028*'Norm-coeff'!$I$4+$BD1028*'Norm-coeff'!$J$4+$BE1028*'Norm-coeff'!$K$4+$BF1028*'Norm-coeff'!$L$4+$BG1028*'Norm-coeff'!$M$4+$BH1028*'Norm-coeff'!$N$4+$BI1028*'Norm-coeff'!$O$4</f>
        <v>1.42115649462768</v>
      </c>
      <c r="BR1028" s="54">
        <f>'Norm-coeff'!$C$5+$AX1028*'Norm-coeff'!$D$5+$AY1028*'Norm-coeff'!$E$5+$AZ1028*'Norm-coeff'!$F$5+$BA1028*'Norm-coeff'!$G$5+$BB1028*'Norm-coeff'!$H$5+$BC1028*'Norm-coeff'!$I$5+$BD1028*'Norm-coeff'!$J$5+$BE1028*'Norm-coeff'!$K$5+$BF1028*'Norm-coeff'!$L$5+$BG1028*'Norm-coeff'!$M$5+$BH1028*'Norm-coeff'!$N$5+$BI1028*'Norm-coeff'!$O$5</f>
        <v>1.0553329241296201</v>
      </c>
      <c r="BS1028" s="54">
        <f>'Norm-coeff'!$C$6+$AX1028*'Norm-coeff'!$D$6+$AY1028*'Norm-coeff'!$E$6+$AZ1028*'Norm-coeff'!$F$6+$BA1028*'Norm-coeff'!$G$6+$BB1028*'Norm-coeff'!$H$6+$BC1028*'Norm-coeff'!$I$6+$BD1028*'Norm-coeff'!$J$6+$BE1028*'Norm-coeff'!$K$6+$BF1028*'Norm-coeff'!$L$6+$BG1028*'Norm-coeff'!$M$6+$BH1028*'Norm-coeff'!$N$6+$BI1028*'Norm-coeff'!$O$6</f>
        <v>-1.48700885495103E-2</v>
      </c>
      <c r="BT1028" s="54">
        <f>'Norm-coeff'!$C$7+$AX1028*'Norm-coeff'!$D$7+$AY1028*'Norm-coeff'!$E$7+$AZ1028*'Norm-coeff'!$F$7+$BA1028*'Norm-coeff'!$G$7+$BB1028*'Norm-coeff'!$H$7+$BC1028*'Norm-coeff'!$I$7+$BD1028*'Norm-coeff'!$J$7+$BE1028*'Norm-coeff'!$K$7+$BF1028*'Norm-coeff'!$L$7+$BG1028*'Norm-coeff'!$M$7+$BH1028*'Norm-coeff'!$N$7+$BI1028*'Norm-coeff'!$O$7</f>
        <v>2.0907583608832998</v>
      </c>
      <c r="BU1028" s="54">
        <f>'Norm-coeff'!$C$8+$AX1028*'Norm-coeff'!$D$8+$AY1028*'Norm-coeff'!$E$8+$AZ1028*'Norm-coeff'!$F$8+$BA1028*'Norm-coeff'!$G$8+$BB1028*'Norm-coeff'!$H$8+$BC1028*'Norm-coeff'!$I$8+$BD1028*'Norm-coeff'!$J$8+$BE1028*'Norm-coeff'!$K$8+$BF1028*'Norm-coeff'!$L$8+$BG1028*'Norm-coeff'!$M$8+$BH1028*'Norm-coeff'!$N$8+$BI1028*'Norm-coeff'!$O$8</f>
        <v>0.65894159836244504</v>
      </c>
      <c r="BV1028" s="54">
        <f>'Norm-coeff'!$C$9+$AX1028*'Norm-coeff'!$D$9+$AY1028*'Norm-coeff'!$E$9+$AZ1028*'Norm-coeff'!$F$9+$BA1028*'Norm-coeff'!$G$9+$BB1028*'Norm-coeff'!$H$9+$BC1028*'Norm-coeff'!$I$9+$BD1028*'Norm-coeff'!$J$9+$BE1028*'Norm-coeff'!$K$9+$BF1028*'Norm-coeff'!$L$9+$BG1028*'Norm-coeff'!$M$9+$BH1028*'Norm-coeff'!$N$9+$BI1028*'Norm-coeff'!$O$9</f>
        <v>1.48961085014701</v>
      </c>
      <c r="BW1028" s="54">
        <f>'Norm-coeff'!$C$10+$AX1028*'Norm-coeff'!$D$10+$AY1028*'Norm-coeff'!$E$10+$AZ1028*'Norm-coeff'!$F$10+$BA1028*'Norm-coeff'!$G$10+$BB1028*'Norm-coeff'!$H$10+$BC1028*'Norm-coeff'!$I$10+$BD1028*'Norm-coeff'!$J$10+$BE1028*'Norm-coeff'!$K$10+$BF1028*'Norm-coeff'!$L$10+$BG1028*'Norm-coeff'!$M$10+$BH1028*'Norm-coeff'!$N$10+$BI1028*'Norm-coeff'!$O$10</f>
        <v>1.42058735749591</v>
      </c>
      <c r="BX1028" s="54">
        <f>'Norm-coeff'!$C$11+$AX1028*'Norm-coeff'!$D$11+$AY1028*'Norm-coeff'!$E$11+$AZ1028*'Norm-coeff'!$F$11+$BA1028*'Norm-coeff'!$G$11+$BB1028*'Norm-coeff'!$H$11+$BC1028*'Norm-coeff'!$I$11+$BD1028*'Norm-coeff'!$J$11+$BE1028*'Norm-coeff'!$K$11+$BF1028*'Norm-coeff'!$L$11+$BG1028*'Norm-coeff'!$M$11+$BH1028*'Norm-coeff'!$N$11+$BI1028*'Norm-coeff'!$O$11</f>
        <v>0.221233014421479</v>
      </c>
      <c r="BY1028" s="54">
        <f>'Norm-coeff'!$C$12+$AX1028*'Norm-coeff'!$D$12+$AY1028*'Norm-coeff'!$E$12+$AZ1028*'Norm-coeff'!$F$12+$BA1028*'Norm-coeff'!$G$12+$BB1028*'Norm-coeff'!$H$12+$BC1028*'Norm-coeff'!$I$12+$BD1028*'Norm-coeff'!$J$12+$BE1028*'Norm-coeff'!$K$12+$BF1028*'Norm-coeff'!$L$12+$BG1028*'Norm-coeff'!$M$12+$BH1028*'Norm-coeff'!$N$12+$BI1028*'Norm-coeff'!$O$12</f>
        <v>0.283527502056037</v>
      </c>
      <c r="BZ1028" s="54">
        <f>'Norm-coeff'!$C$13+$AX1028*'Norm-coeff'!$D$13+$AY1028*'Norm-coeff'!$E$13+$AZ1028*'Norm-coeff'!$F$13+$BA1028*'Norm-coeff'!$G$13+$BB1028*'Norm-coeff'!$H$13+$BC1028*'Norm-coeff'!$I$13+$BD1028*'Norm-coeff'!$J$13+$BE1028*'Norm-coeff'!$K$13+$BF1028*'Norm-coeff'!$L$13+$BG1028*'Norm-coeff'!$M$13+$BH1028*'Norm-coeff'!$N$13+$BI1028*'Norm-coeff'!$O$13</f>
        <v>-4.1864930554451202E-2</v>
      </c>
      <c r="CA1028" s="54">
        <f>'Norm-coeff'!$C$14+$AX1028*'Norm-coeff'!$D$14+$AY1028*'Norm-coeff'!$E$14+$AZ1028*'Norm-coeff'!$F$14+$BA1028*'Norm-coeff'!$G$14+$BB1028*'Norm-coeff'!$H$14+$BC1028*'Norm-coeff'!$I$14+$BD1028*'Norm-coeff'!$J$14+$BE1028*'Norm-coeff'!$K$14+$BF1028*'Norm-coeff'!$L$14+$BG1028*'Norm-coeff'!$M$14+$BH1028*'Norm-coeff'!$N$14+$BI1028*'Norm-coeff'!$O$14</f>
        <v>4.2526983164477103</v>
      </c>
      <c r="CC1028" s="54">
        <f t="shared" si="2783"/>
        <v>0</v>
      </c>
      <c r="CG1028" s="54">
        <f t="shared" si="2784"/>
        <v>0</v>
      </c>
      <c r="CH1028" s="54">
        <f t="shared" ref="CH1028:CH1051" si="2940">IF(OR(AZ1028&lt;=0,BP1028&lt;0),0,BP1028)</f>
        <v>0</v>
      </c>
      <c r="CI1028" s="54">
        <f t="shared" si="2785"/>
        <v>0</v>
      </c>
      <c r="CJ1028" s="56">
        <f t="shared" si="2786"/>
        <v>0</v>
      </c>
      <c r="CK1028" s="54">
        <f t="shared" si="2787"/>
        <v>0</v>
      </c>
      <c r="CL1028" s="54">
        <f t="shared" si="2788"/>
        <v>0</v>
      </c>
      <c r="CM1028" s="54">
        <f t="shared" si="2789"/>
        <v>0</v>
      </c>
      <c r="CN1028" s="54">
        <f t="shared" si="2790"/>
        <v>0</v>
      </c>
      <c r="CO1028" s="54">
        <f t="shared" si="2791"/>
        <v>0</v>
      </c>
      <c r="CP1028" s="54">
        <f t="shared" si="2792"/>
        <v>0</v>
      </c>
      <c r="CQ1028" s="54">
        <f t="shared" si="2793"/>
        <v>0</v>
      </c>
      <c r="CR1028" s="54">
        <f t="shared" si="2794"/>
        <v>0</v>
      </c>
      <c r="CS1028" s="54">
        <f t="shared" si="2795"/>
        <v>0</v>
      </c>
      <c r="CU1028" s="54">
        <f t="shared" si="2796"/>
        <v>0</v>
      </c>
      <c r="CV1028" s="54">
        <f t="shared" si="2797"/>
        <v>0</v>
      </c>
      <c r="CW1028" s="54">
        <f t="shared" si="2798"/>
        <v>0</v>
      </c>
      <c r="CX1028" s="54">
        <f t="shared" si="2799"/>
        <v>0</v>
      </c>
      <c r="CZ1028" s="54">
        <f t="shared" si="2800"/>
        <v>0</v>
      </c>
      <c r="DA1028" s="54">
        <f t="shared" si="2801"/>
        <v>0</v>
      </c>
      <c r="DB1028" s="54">
        <f t="shared" si="2802"/>
        <v>0</v>
      </c>
      <c r="DC1028" s="54">
        <f t="shared" si="2803"/>
        <v>0</v>
      </c>
      <c r="DD1028" s="54">
        <f t="shared" si="2804"/>
        <v>0</v>
      </c>
      <c r="DE1028" s="54">
        <f t="shared" si="2805"/>
        <v>0</v>
      </c>
      <c r="DF1028" s="54">
        <f t="shared" si="2806"/>
        <v>0</v>
      </c>
      <c r="DG1028" s="54">
        <f t="shared" si="2807"/>
        <v>2</v>
      </c>
      <c r="DH1028" s="71">
        <f t="shared" si="2808"/>
        <v>0</v>
      </c>
      <c r="DI1028" s="71">
        <f t="shared" si="2809"/>
        <v>0</v>
      </c>
      <c r="DJ1028" s="54">
        <f t="shared" si="2810"/>
        <v>0</v>
      </c>
      <c r="DK1028" s="54">
        <f t="shared" si="2811"/>
        <v>2</v>
      </c>
      <c r="DL1028" s="4">
        <f t="shared" si="2914"/>
        <v>0</v>
      </c>
      <c r="DM1028" s="3">
        <f t="shared" si="2812"/>
        <v>0</v>
      </c>
      <c r="DN1028" s="3">
        <f t="shared" si="2813"/>
        <v>0</v>
      </c>
      <c r="DO1028" s="4" t="e">
        <f t="shared" si="2814"/>
        <v>#DIV/0!</v>
      </c>
      <c r="DP1028" s="57"/>
      <c r="DQ1028" s="57"/>
      <c r="DR1028" s="56">
        <f t="shared" si="2915"/>
        <v>2</v>
      </c>
      <c r="DS1028" s="56">
        <f t="shared" si="2916"/>
        <v>0</v>
      </c>
      <c r="DT1028" s="38">
        <f t="shared" si="2917"/>
        <v>0</v>
      </c>
      <c r="DU1028" s="38">
        <f t="shared" si="2815"/>
        <v>2</v>
      </c>
      <c r="DV1028" s="38">
        <f t="shared" si="2918"/>
        <v>0</v>
      </c>
      <c r="DW1028" s="39">
        <f t="shared" si="2919"/>
        <v>0</v>
      </c>
      <c r="DX1028" s="39">
        <f t="shared" si="2920"/>
        <v>0</v>
      </c>
      <c r="DY1028" s="39">
        <f t="shared" si="2921"/>
        <v>0</v>
      </c>
      <c r="DZ1028" s="39">
        <f t="shared" si="2922"/>
        <v>0</v>
      </c>
      <c r="EA1028" s="39">
        <f t="shared" si="2923"/>
        <v>0</v>
      </c>
      <c r="EB1028" s="37" t="e">
        <f t="shared" si="2816"/>
        <v>#DIV/0!</v>
      </c>
      <c r="EC1028" s="37" t="e">
        <f t="shared" si="2817"/>
        <v>#DIV/0!</v>
      </c>
      <c r="ED1028" s="37" t="e">
        <f t="shared" si="2818"/>
        <v>#DIV/0!</v>
      </c>
      <c r="EE1028" s="37" t="e">
        <f t="shared" si="2819"/>
        <v>#DIV/0!</v>
      </c>
      <c r="EF1028" s="39" t="e">
        <f t="shared" si="2820"/>
        <v>#DIV/0!</v>
      </c>
      <c r="EG1028" s="37" t="e">
        <f t="shared" si="2821"/>
        <v>#DIV/0!</v>
      </c>
      <c r="EH1028" s="37" t="e">
        <f t="shared" si="2822"/>
        <v>#DIV/0!</v>
      </c>
      <c r="EI1028" s="11" t="b">
        <f t="shared" si="2823"/>
        <v>1</v>
      </c>
      <c r="EJ1028" s="11" t="b">
        <f t="shared" si="2824"/>
        <v>0</v>
      </c>
      <c r="EK1028" s="39" t="e">
        <f t="shared" si="2825"/>
        <v>#DIV/0!</v>
      </c>
      <c r="EL1028" s="39" t="e">
        <f t="shared" si="2826"/>
        <v>#DIV/0!</v>
      </c>
      <c r="EM1028" s="39" t="e">
        <f t="shared" si="2827"/>
        <v>#DIV/0!</v>
      </c>
      <c r="EN1028" s="39" t="e">
        <f t="shared" si="2828"/>
        <v>#DIV/0!</v>
      </c>
      <c r="EO1028" s="39" t="e">
        <f t="shared" si="2829"/>
        <v>#DIV/0!</v>
      </c>
      <c r="EP1028" s="39" t="e">
        <f t="shared" si="2830"/>
        <v>#DIV/0!</v>
      </c>
      <c r="EQ1028" s="39" t="e">
        <f t="shared" si="2831"/>
        <v>#DIV/0!</v>
      </c>
      <c r="ER1028" s="39" t="e">
        <f t="shared" si="2832"/>
        <v>#DIV/0!</v>
      </c>
      <c r="ES1028" s="58" t="str">
        <f t="shared" si="2833"/>
        <v>(OH,F,Cl)-dominate amphibole</v>
      </c>
      <c r="ET1028" s="58" t="e">
        <f t="shared" si="2834"/>
        <v>#N/A</v>
      </c>
      <c r="EU1028" s="56">
        <f t="shared" si="2924"/>
        <v>0</v>
      </c>
      <c r="EV1028" s="56">
        <f t="shared" si="2925"/>
        <v>0</v>
      </c>
      <c r="EW1028" s="56">
        <f t="shared" si="2926"/>
        <v>0</v>
      </c>
      <c r="EX1028" s="56">
        <f t="shared" si="2927"/>
        <v>0</v>
      </c>
      <c r="EY1028" s="56">
        <f t="shared" si="2928"/>
        <v>0</v>
      </c>
      <c r="EZ1028" s="56">
        <f t="shared" si="2929"/>
        <v>0</v>
      </c>
      <c r="FA1028" s="39">
        <f t="shared" si="2930"/>
        <v>0</v>
      </c>
      <c r="FB1028" s="39">
        <f t="shared" si="2931"/>
        <v>0</v>
      </c>
      <c r="FC1028" s="54">
        <f t="shared" si="2932"/>
        <v>0</v>
      </c>
      <c r="FD1028" s="54">
        <f t="shared" si="2933"/>
        <v>0</v>
      </c>
      <c r="FE1028" s="39">
        <f t="shared" si="2934"/>
        <v>0</v>
      </c>
      <c r="FF1028" s="54">
        <f t="shared" si="2935"/>
        <v>0</v>
      </c>
      <c r="FG1028" s="39">
        <f t="shared" si="2936"/>
        <v>0</v>
      </c>
      <c r="FH1028" s="39">
        <f t="shared" si="2835"/>
        <v>0</v>
      </c>
      <c r="FI1028" s="39">
        <f t="shared" si="2836"/>
        <v>0</v>
      </c>
      <c r="FJ1028" s="39">
        <f t="shared" si="2837"/>
        <v>0</v>
      </c>
      <c r="FK1028" s="39" t="e">
        <f t="shared" si="2838"/>
        <v>#DIV/0!</v>
      </c>
      <c r="FL1028" s="39" t="e">
        <f t="shared" si="2839"/>
        <v>#DIV/0!</v>
      </c>
      <c r="FM1028" s="39" t="e">
        <f t="shared" si="2840"/>
        <v>#DIV/0!</v>
      </c>
      <c r="FN1028" s="39">
        <f t="shared" si="2841"/>
        <v>1</v>
      </c>
      <c r="FO1028" s="39">
        <f t="shared" si="2937"/>
        <v>0</v>
      </c>
      <c r="FP1028" s="39">
        <f t="shared" si="2938"/>
        <v>0</v>
      </c>
      <c r="FQ1028" s="39">
        <f t="shared" si="2939"/>
        <v>0</v>
      </c>
      <c r="FR1028" s="39">
        <f t="shared" si="2842"/>
        <v>0</v>
      </c>
      <c r="FS1028" s="39">
        <f t="shared" si="2843"/>
        <v>0</v>
      </c>
      <c r="FU1028" s="39" t="e">
        <f t="shared" si="2844"/>
        <v>#DIV/0!</v>
      </c>
      <c r="FV1028" s="39" t="e">
        <f t="shared" si="2845"/>
        <v>#DIV/0!</v>
      </c>
      <c r="FW1028" s="39" t="e">
        <f t="shared" si="2846"/>
        <v>#DIV/0!</v>
      </c>
      <c r="FY1028" s="39" t="e">
        <f t="shared" si="2847"/>
        <v>#DIV/0!</v>
      </c>
      <c r="FZ1028" s="39" t="e">
        <f t="shared" si="2848"/>
        <v>#DIV/0!</v>
      </c>
      <c r="GA1028" s="39" t="e">
        <f t="shared" si="2849"/>
        <v>#DIV/0!</v>
      </c>
      <c r="GB1028" s="39" t="e">
        <f t="shared" si="2850"/>
        <v>#DIV/0!</v>
      </c>
      <c r="GC1028" s="39" t="e">
        <f t="shared" si="2851"/>
        <v>#DIV/0!</v>
      </c>
      <c r="GD1028" s="39" t="e">
        <f t="shared" si="2852"/>
        <v>#DIV/0!</v>
      </c>
      <c r="GE1028" s="39" t="e">
        <f t="shared" si="2853"/>
        <v>#DIV/0!</v>
      </c>
      <c r="GF1028" s="39" t="e">
        <f t="shared" si="2854"/>
        <v>#DIV/0!</v>
      </c>
      <c r="GG1028" s="39" t="e">
        <f t="shared" si="2855"/>
        <v>#DIV/0!</v>
      </c>
      <c r="GH1028" s="39" t="e">
        <f t="shared" si="2856"/>
        <v>#DIV/0!</v>
      </c>
      <c r="GI1028" s="39"/>
      <c r="GJ1028" s="39" t="e">
        <f t="shared" si="2857"/>
        <v>#DIV/0!</v>
      </c>
      <c r="GK1028" s="39" t="e">
        <f t="shared" si="2858"/>
        <v>#DIV/0!</v>
      </c>
      <c r="GL1028" s="39" t="e">
        <f t="shared" si="2859"/>
        <v>#DIV/0!</v>
      </c>
      <c r="GM1028" s="39" t="e">
        <f t="shared" si="2860"/>
        <v>#DIV/0!</v>
      </c>
      <c r="GN1028" s="39" t="e">
        <f t="shared" si="2861"/>
        <v>#DIV/0!</v>
      </c>
      <c r="GO1028" s="57"/>
      <c r="GP1028" s="57" t="e">
        <f t="shared" si="2862"/>
        <v>#DIV/0!</v>
      </c>
      <c r="GQ1028" s="59" t="e">
        <f t="shared" si="2863"/>
        <v>#DIV/0!</v>
      </c>
      <c r="GR1028" s="41" t="e">
        <f t="shared" si="2864"/>
        <v>#DIV/0!</v>
      </c>
      <c r="GS1028" s="57" t="e">
        <f t="shared" si="2865"/>
        <v>#DIV/0!</v>
      </c>
      <c r="GT1028" s="57" t="e">
        <f t="shared" si="2866"/>
        <v>#DIV/0!</v>
      </c>
      <c r="GU1028" s="57" t="e">
        <f t="shared" si="2867"/>
        <v>#DIV/0!</v>
      </c>
      <c r="GV1028" s="57"/>
      <c r="GW1028" s="42" t="e">
        <f t="shared" si="2868"/>
        <v>#DIV/0!</v>
      </c>
      <c r="GX1028" s="42" t="e">
        <f t="shared" si="2869"/>
        <v>#DIV/0!</v>
      </c>
      <c r="GY1028" s="42" t="e">
        <f t="shared" si="2870"/>
        <v>#DIV/0!</v>
      </c>
      <c r="GZ1028" s="57"/>
      <c r="HA1028" s="2" t="e">
        <f t="shared" si="2871"/>
        <v>#DIV/0!</v>
      </c>
      <c r="HB1028" s="2" t="e">
        <f t="shared" si="2872"/>
        <v>#DIV/0!</v>
      </c>
      <c r="HC1028" s="2" t="e">
        <f t="shared" si="2873"/>
        <v>#DIV/0!</v>
      </c>
      <c r="HD1028" s="2" t="e">
        <f t="shared" si="2874"/>
        <v>#DIV/0!</v>
      </c>
      <c r="HE1028" s="2" t="e">
        <f t="shared" si="2875"/>
        <v>#DIV/0!</v>
      </c>
      <c r="HF1028" s="2" t="e">
        <f t="shared" si="2876"/>
        <v>#DIV/0!</v>
      </c>
      <c r="HG1028" s="2" t="e">
        <f t="shared" si="2877"/>
        <v>#DIV/0!</v>
      </c>
      <c r="HH1028" s="2" t="e">
        <f t="shared" si="2878"/>
        <v>#DIV/0!</v>
      </c>
      <c r="HI1028" s="2" t="e">
        <f t="shared" si="2879"/>
        <v>#DIV/0!</v>
      </c>
      <c r="HJ1028" s="11" t="e">
        <f t="shared" si="2880"/>
        <v>#DIV/0!</v>
      </c>
      <c r="HK1028" s="60" t="e">
        <f t="shared" si="2881"/>
        <v>#DIV/0!</v>
      </c>
      <c r="HL1028" s="57"/>
      <c r="HM1028" s="57" t="e">
        <f t="shared" si="2882"/>
        <v>#DIV/0!</v>
      </c>
      <c r="HN1028" s="57" t="e">
        <f t="shared" si="2883"/>
        <v>#DIV/0!</v>
      </c>
      <c r="HO1028" s="57" t="e">
        <f t="shared" si="2884"/>
        <v>#DIV/0!</v>
      </c>
      <c r="HP1028" s="57" t="e">
        <f t="shared" si="2885"/>
        <v>#DIV/0!</v>
      </c>
      <c r="HQ1028" s="57" t="e">
        <f t="shared" si="2886"/>
        <v>#DIV/0!</v>
      </c>
      <c r="HR1028" s="57"/>
      <c r="HS1028" s="57" t="e">
        <f t="shared" si="2887"/>
        <v>#DIV/0!</v>
      </c>
      <c r="HT1028" s="57" t="e">
        <f t="shared" si="2888"/>
        <v>#DIV/0!</v>
      </c>
      <c r="HU1028" s="57" t="e">
        <f t="shared" si="2889"/>
        <v>#DIV/0!</v>
      </c>
      <c r="HV1028" s="57" t="e">
        <f t="shared" si="2890"/>
        <v>#DIV/0!</v>
      </c>
      <c r="HW1028" s="57" t="e">
        <f t="shared" si="2891"/>
        <v>#DIV/0!</v>
      </c>
      <c r="HX1028" s="57"/>
      <c r="HY1028" s="57" t="e">
        <f t="shared" si="2892"/>
        <v>#DIV/0!</v>
      </c>
      <c r="HZ1028" s="57" t="e">
        <f t="shared" si="2893"/>
        <v>#DIV/0!</v>
      </c>
      <c r="IA1028" s="57"/>
      <c r="IB1028" s="61">
        <f t="shared" si="2894"/>
        <v>0</v>
      </c>
      <c r="IC1028" s="57" t="str">
        <f t="shared" si="2895"/>
        <v/>
      </c>
      <c r="ID1028" s="42"/>
      <c r="IE1028" s="2" t="str">
        <f t="shared" si="2896"/>
        <v/>
      </c>
      <c r="IF1028" s="60" t="e">
        <f t="shared" si="2897"/>
        <v>#DIV/0!</v>
      </c>
      <c r="IG1028" s="60" t="str">
        <f t="shared" si="2898"/>
        <v/>
      </c>
      <c r="IH1028" s="60" t="str">
        <f t="shared" si="2899"/>
        <v>zinco-</v>
      </c>
      <c r="II1028" s="60" t="str">
        <f t="shared" si="2900"/>
        <v>mangano-</v>
      </c>
      <c r="IJ1028" s="60" t="e">
        <f t="shared" si="2901"/>
        <v>#DIV/0!</v>
      </c>
      <c r="IK1028" s="60" t="e">
        <f t="shared" si="2902"/>
        <v>#DIV/0!</v>
      </c>
      <c r="IL1028" s="60" t="e">
        <f t="shared" si="2903"/>
        <v>#DIV/0!</v>
      </c>
      <c r="IM1028" s="60" t="e">
        <f t="shared" si="2904"/>
        <v>#DIV/0!</v>
      </c>
      <c r="IN1028" s="60" t="str">
        <f t="shared" si="2905"/>
        <v/>
      </c>
      <c r="IO1028" s="60" t="str">
        <f t="shared" si="2906"/>
        <v/>
      </c>
      <c r="IP1028" s="57"/>
      <c r="IQ1028" s="57" t="str">
        <f t="shared" si="2907"/>
        <v>ERROR!!</v>
      </c>
    </row>
    <row r="1029" spans="24:251">
      <c r="X1029" s="29">
        <f t="shared" si="2908"/>
        <v>0</v>
      </c>
      <c r="Y1029" s="29">
        <f t="shared" si="2909"/>
        <v>0</v>
      </c>
      <c r="Z1029" s="29" t="e">
        <f t="shared" si="2910"/>
        <v>#DIV/0!</v>
      </c>
      <c r="AA1029" s="29" t="e">
        <f t="shared" si="2911"/>
        <v>#DIV/0!</v>
      </c>
      <c r="AB1029" s="29" t="e">
        <f t="shared" si="2912"/>
        <v>#DIV/0!</v>
      </c>
      <c r="AC1029" s="29" t="e">
        <f t="shared" si="2913"/>
        <v>#DIV/0!</v>
      </c>
      <c r="AF1029" s="23">
        <v>60.084299999999999</v>
      </c>
      <c r="AG1029" s="23">
        <v>79.878799999999998</v>
      </c>
      <c r="AH1029" s="23">
        <v>101.96120000000001</v>
      </c>
      <c r="AI1029" s="23">
        <v>151.99039999999999</v>
      </c>
      <c r="AJ1029" s="23">
        <v>159.69</v>
      </c>
      <c r="AK1029" s="23">
        <v>71.846400000000003</v>
      </c>
      <c r="AL1029" s="23">
        <v>70.9375</v>
      </c>
      <c r="AM1029" s="23">
        <v>40.304400000000001</v>
      </c>
      <c r="AN1029" s="23">
        <v>56.077399999999997</v>
      </c>
      <c r="AO1029" s="23">
        <v>61.978999999999999</v>
      </c>
      <c r="AP1029" s="23">
        <v>94.195999999999998</v>
      </c>
      <c r="AQ1029" s="23">
        <v>18.998000000000001</v>
      </c>
      <c r="AR1029" s="23">
        <v>35.450000000000003</v>
      </c>
      <c r="AS1029" s="23">
        <v>29.88</v>
      </c>
      <c r="AT1029" s="23">
        <v>74.691999999999993</v>
      </c>
      <c r="AU1029" s="23">
        <v>81.39</v>
      </c>
      <c r="AX1029" s="54">
        <f t="shared" si="2768"/>
        <v>0</v>
      </c>
      <c r="AY1029" s="54">
        <f t="shared" si="2769"/>
        <v>0</v>
      </c>
      <c r="AZ1029" s="54">
        <f t="shared" si="2770"/>
        <v>0</v>
      </c>
      <c r="BA1029" s="54">
        <f t="shared" si="2771"/>
        <v>0</v>
      </c>
      <c r="BB1029" s="54">
        <f t="shared" si="2772"/>
        <v>0</v>
      </c>
      <c r="BC1029" s="54">
        <f t="shared" si="2773"/>
        <v>0</v>
      </c>
      <c r="BD1029" s="54">
        <f t="shared" si="2774"/>
        <v>0</v>
      </c>
      <c r="BE1029" s="54">
        <f t="shared" si="2775"/>
        <v>0</v>
      </c>
      <c r="BF1029" s="54">
        <f t="shared" si="2776"/>
        <v>0</v>
      </c>
      <c r="BG1029" s="54">
        <f t="shared" si="2777"/>
        <v>0</v>
      </c>
      <c r="BH1029" s="54">
        <f t="shared" si="2778"/>
        <v>0</v>
      </c>
      <c r="BI1029" s="54">
        <f t="shared" si="2779"/>
        <v>0</v>
      </c>
      <c r="BJ1029" s="54">
        <f t="shared" si="2780"/>
        <v>0</v>
      </c>
      <c r="BK1029" s="54">
        <f t="shared" si="2781"/>
        <v>0</v>
      </c>
      <c r="BL1029" s="54">
        <f t="shared" si="2782"/>
        <v>0</v>
      </c>
      <c r="BM1029" s="42"/>
      <c r="BO1029" s="54">
        <f>'Norm-coeff'!$C$2+$AX1029*'Norm-coeff'!$D$2+$AY1029*'Norm-coeff'!$E$2+$AZ1029*'Norm-coeff'!$F$2+$BA1029*'Norm-coeff'!$G$2+$BB1029*'Norm-coeff'!$H$2+$BC1029*'Norm-coeff'!$I$2+$BD1029*'Norm-coeff'!$J$2+$BE1029*'Norm-coeff'!$K$2+$BF1029*'Norm-coeff'!$L$2+$BG1029*'Norm-coeff'!$M$2+$BH1029*'Norm-coeff'!$N$2+$BI1029*'Norm-coeff'!$O$2</f>
        <v>5.4045421474420303</v>
      </c>
      <c r="BP1029" s="54">
        <f>'Norm-coeff'!$C$3+$AX1029*'Norm-coeff'!$D$3+$AY1029*'Norm-coeff'!$E$3+$AZ1029*'Norm-coeff'!$F$3+$BA1029*'Norm-coeff'!$G$3+$BB1029*'Norm-coeff'!$H$3+$BC1029*'Norm-coeff'!$I$3+$BD1029*'Norm-coeff'!$J$3+$BE1029*'Norm-coeff'!$K$3+$BF1029*'Norm-coeff'!$L$3+$BG1029*'Norm-coeff'!$M$3+$BH1029*'Norm-coeff'!$N$3+$BI1029*'Norm-coeff'!$O$3</f>
        <v>3.15319116612705</v>
      </c>
      <c r="BQ1029" s="54">
        <f>'Norm-coeff'!$C$4+$AX1029*'Norm-coeff'!$D$4+$AY1029*'Norm-coeff'!$E$4+$AZ1029*'Norm-coeff'!$F$4+$BA1029*'Norm-coeff'!$G$4+$BB1029*'Norm-coeff'!$H$4+$BC1029*'Norm-coeff'!$I$4+$BD1029*'Norm-coeff'!$J$4+$BE1029*'Norm-coeff'!$K$4+$BF1029*'Norm-coeff'!$L$4+$BG1029*'Norm-coeff'!$M$4+$BH1029*'Norm-coeff'!$N$4+$BI1029*'Norm-coeff'!$O$4</f>
        <v>1.42115649462768</v>
      </c>
      <c r="BR1029" s="54">
        <f>'Norm-coeff'!$C$5+$AX1029*'Norm-coeff'!$D$5+$AY1029*'Norm-coeff'!$E$5+$AZ1029*'Norm-coeff'!$F$5+$BA1029*'Norm-coeff'!$G$5+$BB1029*'Norm-coeff'!$H$5+$BC1029*'Norm-coeff'!$I$5+$BD1029*'Norm-coeff'!$J$5+$BE1029*'Norm-coeff'!$K$5+$BF1029*'Norm-coeff'!$L$5+$BG1029*'Norm-coeff'!$M$5+$BH1029*'Norm-coeff'!$N$5+$BI1029*'Norm-coeff'!$O$5</f>
        <v>1.0553329241296201</v>
      </c>
      <c r="BS1029" s="54">
        <f>'Norm-coeff'!$C$6+$AX1029*'Norm-coeff'!$D$6+$AY1029*'Norm-coeff'!$E$6+$AZ1029*'Norm-coeff'!$F$6+$BA1029*'Norm-coeff'!$G$6+$BB1029*'Norm-coeff'!$H$6+$BC1029*'Norm-coeff'!$I$6+$BD1029*'Norm-coeff'!$J$6+$BE1029*'Norm-coeff'!$K$6+$BF1029*'Norm-coeff'!$L$6+$BG1029*'Norm-coeff'!$M$6+$BH1029*'Norm-coeff'!$N$6+$BI1029*'Norm-coeff'!$O$6</f>
        <v>-1.48700885495103E-2</v>
      </c>
      <c r="BT1029" s="54">
        <f>'Norm-coeff'!$C$7+$AX1029*'Norm-coeff'!$D$7+$AY1029*'Norm-coeff'!$E$7+$AZ1029*'Norm-coeff'!$F$7+$BA1029*'Norm-coeff'!$G$7+$BB1029*'Norm-coeff'!$H$7+$BC1029*'Norm-coeff'!$I$7+$BD1029*'Norm-coeff'!$J$7+$BE1029*'Norm-coeff'!$K$7+$BF1029*'Norm-coeff'!$L$7+$BG1029*'Norm-coeff'!$M$7+$BH1029*'Norm-coeff'!$N$7+$BI1029*'Norm-coeff'!$O$7</f>
        <v>2.0907583608832998</v>
      </c>
      <c r="BU1029" s="54">
        <f>'Norm-coeff'!$C$8+$AX1029*'Norm-coeff'!$D$8+$AY1029*'Norm-coeff'!$E$8+$AZ1029*'Norm-coeff'!$F$8+$BA1029*'Norm-coeff'!$G$8+$BB1029*'Norm-coeff'!$H$8+$BC1029*'Norm-coeff'!$I$8+$BD1029*'Norm-coeff'!$J$8+$BE1029*'Norm-coeff'!$K$8+$BF1029*'Norm-coeff'!$L$8+$BG1029*'Norm-coeff'!$M$8+$BH1029*'Norm-coeff'!$N$8+$BI1029*'Norm-coeff'!$O$8</f>
        <v>0.65894159836244504</v>
      </c>
      <c r="BV1029" s="54">
        <f>'Norm-coeff'!$C$9+$AX1029*'Norm-coeff'!$D$9+$AY1029*'Norm-coeff'!$E$9+$AZ1029*'Norm-coeff'!$F$9+$BA1029*'Norm-coeff'!$G$9+$BB1029*'Norm-coeff'!$H$9+$BC1029*'Norm-coeff'!$I$9+$BD1029*'Norm-coeff'!$J$9+$BE1029*'Norm-coeff'!$K$9+$BF1029*'Norm-coeff'!$L$9+$BG1029*'Norm-coeff'!$M$9+$BH1029*'Norm-coeff'!$N$9+$BI1029*'Norm-coeff'!$O$9</f>
        <v>1.48961085014701</v>
      </c>
      <c r="BW1029" s="54">
        <f>'Norm-coeff'!$C$10+$AX1029*'Norm-coeff'!$D$10+$AY1029*'Norm-coeff'!$E$10+$AZ1029*'Norm-coeff'!$F$10+$BA1029*'Norm-coeff'!$G$10+$BB1029*'Norm-coeff'!$H$10+$BC1029*'Norm-coeff'!$I$10+$BD1029*'Norm-coeff'!$J$10+$BE1029*'Norm-coeff'!$K$10+$BF1029*'Norm-coeff'!$L$10+$BG1029*'Norm-coeff'!$M$10+$BH1029*'Norm-coeff'!$N$10+$BI1029*'Norm-coeff'!$O$10</f>
        <v>1.42058735749591</v>
      </c>
      <c r="BX1029" s="54">
        <f>'Norm-coeff'!$C$11+$AX1029*'Norm-coeff'!$D$11+$AY1029*'Norm-coeff'!$E$11+$AZ1029*'Norm-coeff'!$F$11+$BA1029*'Norm-coeff'!$G$11+$BB1029*'Norm-coeff'!$H$11+$BC1029*'Norm-coeff'!$I$11+$BD1029*'Norm-coeff'!$J$11+$BE1029*'Norm-coeff'!$K$11+$BF1029*'Norm-coeff'!$L$11+$BG1029*'Norm-coeff'!$M$11+$BH1029*'Norm-coeff'!$N$11+$BI1029*'Norm-coeff'!$O$11</f>
        <v>0.221233014421479</v>
      </c>
      <c r="BY1029" s="54">
        <f>'Norm-coeff'!$C$12+$AX1029*'Norm-coeff'!$D$12+$AY1029*'Norm-coeff'!$E$12+$AZ1029*'Norm-coeff'!$F$12+$BA1029*'Norm-coeff'!$G$12+$BB1029*'Norm-coeff'!$H$12+$BC1029*'Norm-coeff'!$I$12+$BD1029*'Norm-coeff'!$J$12+$BE1029*'Norm-coeff'!$K$12+$BF1029*'Norm-coeff'!$L$12+$BG1029*'Norm-coeff'!$M$12+$BH1029*'Norm-coeff'!$N$12+$BI1029*'Norm-coeff'!$O$12</f>
        <v>0.283527502056037</v>
      </c>
      <c r="BZ1029" s="54">
        <f>'Norm-coeff'!$C$13+$AX1029*'Norm-coeff'!$D$13+$AY1029*'Norm-coeff'!$E$13+$AZ1029*'Norm-coeff'!$F$13+$BA1029*'Norm-coeff'!$G$13+$BB1029*'Norm-coeff'!$H$13+$BC1029*'Norm-coeff'!$I$13+$BD1029*'Norm-coeff'!$J$13+$BE1029*'Norm-coeff'!$K$13+$BF1029*'Norm-coeff'!$L$13+$BG1029*'Norm-coeff'!$M$13+$BH1029*'Norm-coeff'!$N$13+$BI1029*'Norm-coeff'!$O$13</f>
        <v>-4.1864930554451202E-2</v>
      </c>
      <c r="CA1029" s="54">
        <f>'Norm-coeff'!$C$14+$AX1029*'Norm-coeff'!$D$14+$AY1029*'Norm-coeff'!$E$14+$AZ1029*'Norm-coeff'!$F$14+$BA1029*'Norm-coeff'!$G$14+$BB1029*'Norm-coeff'!$H$14+$BC1029*'Norm-coeff'!$I$14+$BD1029*'Norm-coeff'!$J$14+$BE1029*'Norm-coeff'!$K$14+$BF1029*'Norm-coeff'!$L$14+$BG1029*'Norm-coeff'!$M$14+$BH1029*'Norm-coeff'!$N$14+$BI1029*'Norm-coeff'!$O$14</f>
        <v>4.2526983164477103</v>
      </c>
      <c r="CC1029" s="54">
        <f t="shared" si="2783"/>
        <v>0</v>
      </c>
      <c r="CG1029" s="54">
        <f t="shared" si="2784"/>
        <v>0</v>
      </c>
      <c r="CH1029" s="54">
        <f t="shared" si="2940"/>
        <v>0</v>
      </c>
      <c r="CI1029" s="54">
        <f t="shared" si="2785"/>
        <v>0</v>
      </c>
      <c r="CJ1029" s="56">
        <f t="shared" si="2786"/>
        <v>0</v>
      </c>
      <c r="CK1029" s="54">
        <f t="shared" si="2787"/>
        <v>0</v>
      </c>
      <c r="CL1029" s="54">
        <f t="shared" si="2788"/>
        <v>0</v>
      </c>
      <c r="CM1029" s="54">
        <f t="shared" si="2789"/>
        <v>0</v>
      </c>
      <c r="CN1029" s="54">
        <f t="shared" si="2790"/>
        <v>0</v>
      </c>
      <c r="CO1029" s="54">
        <f t="shared" si="2791"/>
        <v>0</v>
      </c>
      <c r="CP1029" s="54">
        <f t="shared" si="2792"/>
        <v>0</v>
      </c>
      <c r="CQ1029" s="54">
        <f t="shared" si="2793"/>
        <v>0</v>
      </c>
      <c r="CR1029" s="54">
        <f t="shared" si="2794"/>
        <v>0</v>
      </c>
      <c r="CS1029" s="54">
        <f t="shared" si="2795"/>
        <v>0</v>
      </c>
      <c r="CU1029" s="54">
        <f t="shared" si="2796"/>
        <v>0</v>
      </c>
      <c r="CV1029" s="54">
        <f t="shared" si="2797"/>
        <v>0</v>
      </c>
      <c r="CW1029" s="54">
        <f t="shared" si="2798"/>
        <v>0</v>
      </c>
      <c r="CX1029" s="54">
        <f t="shared" si="2799"/>
        <v>0</v>
      </c>
      <c r="CZ1029" s="54">
        <f t="shared" si="2800"/>
        <v>0</v>
      </c>
      <c r="DA1029" s="54">
        <f t="shared" si="2801"/>
        <v>0</v>
      </c>
      <c r="DB1029" s="54">
        <f t="shared" si="2802"/>
        <v>0</v>
      </c>
      <c r="DC1029" s="54">
        <f t="shared" si="2803"/>
        <v>0</v>
      </c>
      <c r="DD1029" s="54">
        <f t="shared" si="2804"/>
        <v>0</v>
      </c>
      <c r="DE1029" s="54">
        <f t="shared" si="2805"/>
        <v>0</v>
      </c>
      <c r="DF1029" s="54">
        <f t="shared" si="2806"/>
        <v>0</v>
      </c>
      <c r="DG1029" s="54">
        <f t="shared" si="2807"/>
        <v>2</v>
      </c>
      <c r="DH1029" s="71">
        <f t="shared" si="2808"/>
        <v>0</v>
      </c>
      <c r="DI1029" s="71">
        <f t="shared" si="2809"/>
        <v>0</v>
      </c>
      <c r="DJ1029" s="54">
        <f t="shared" si="2810"/>
        <v>0</v>
      </c>
      <c r="DK1029" s="54">
        <f t="shared" si="2811"/>
        <v>2</v>
      </c>
      <c r="DL1029" s="4">
        <f t="shared" si="2914"/>
        <v>0</v>
      </c>
      <c r="DM1029" s="3">
        <f t="shared" si="2812"/>
        <v>0</v>
      </c>
      <c r="DN1029" s="3">
        <f t="shared" si="2813"/>
        <v>0</v>
      </c>
      <c r="DO1029" s="4" t="e">
        <f t="shared" si="2814"/>
        <v>#DIV/0!</v>
      </c>
      <c r="DP1029" s="57"/>
      <c r="DQ1029" s="57"/>
      <c r="DR1029" s="56">
        <f t="shared" si="2915"/>
        <v>2</v>
      </c>
      <c r="DS1029" s="56">
        <f t="shared" si="2916"/>
        <v>0</v>
      </c>
      <c r="DT1029" s="38">
        <f t="shared" si="2917"/>
        <v>0</v>
      </c>
      <c r="DU1029" s="38">
        <f t="shared" si="2815"/>
        <v>2</v>
      </c>
      <c r="DV1029" s="38">
        <f t="shared" si="2918"/>
        <v>0</v>
      </c>
      <c r="DW1029" s="39">
        <f t="shared" si="2919"/>
        <v>0</v>
      </c>
      <c r="DX1029" s="39">
        <f t="shared" si="2920"/>
        <v>0</v>
      </c>
      <c r="DY1029" s="39">
        <f t="shared" si="2921"/>
        <v>0</v>
      </c>
      <c r="DZ1029" s="39">
        <f t="shared" si="2922"/>
        <v>0</v>
      </c>
      <c r="EA1029" s="39">
        <f t="shared" si="2923"/>
        <v>0</v>
      </c>
      <c r="EB1029" s="37" t="e">
        <f t="shared" si="2816"/>
        <v>#DIV/0!</v>
      </c>
      <c r="EC1029" s="37" t="e">
        <f t="shared" si="2817"/>
        <v>#DIV/0!</v>
      </c>
      <c r="ED1029" s="37" t="e">
        <f t="shared" si="2818"/>
        <v>#DIV/0!</v>
      </c>
      <c r="EE1029" s="37" t="e">
        <f t="shared" si="2819"/>
        <v>#DIV/0!</v>
      </c>
      <c r="EF1029" s="39" t="e">
        <f t="shared" si="2820"/>
        <v>#DIV/0!</v>
      </c>
      <c r="EG1029" s="37" t="e">
        <f t="shared" si="2821"/>
        <v>#DIV/0!</v>
      </c>
      <c r="EH1029" s="37" t="e">
        <f t="shared" si="2822"/>
        <v>#DIV/0!</v>
      </c>
      <c r="EI1029" s="11" t="b">
        <f t="shared" si="2823"/>
        <v>1</v>
      </c>
      <c r="EJ1029" s="11" t="b">
        <f t="shared" si="2824"/>
        <v>0</v>
      </c>
      <c r="EK1029" s="39" t="e">
        <f t="shared" si="2825"/>
        <v>#DIV/0!</v>
      </c>
      <c r="EL1029" s="39" t="e">
        <f t="shared" si="2826"/>
        <v>#DIV/0!</v>
      </c>
      <c r="EM1029" s="39" t="e">
        <f t="shared" si="2827"/>
        <v>#DIV/0!</v>
      </c>
      <c r="EN1029" s="39" t="e">
        <f t="shared" si="2828"/>
        <v>#DIV/0!</v>
      </c>
      <c r="EO1029" s="39" t="e">
        <f t="shared" si="2829"/>
        <v>#DIV/0!</v>
      </c>
      <c r="EP1029" s="39" t="e">
        <f t="shared" si="2830"/>
        <v>#DIV/0!</v>
      </c>
      <c r="EQ1029" s="39" t="e">
        <f t="shared" si="2831"/>
        <v>#DIV/0!</v>
      </c>
      <c r="ER1029" s="39" t="e">
        <f t="shared" si="2832"/>
        <v>#DIV/0!</v>
      </c>
      <c r="ES1029" s="58" t="str">
        <f t="shared" si="2833"/>
        <v>(OH,F,Cl)-dominate amphibole</v>
      </c>
      <c r="ET1029" s="58" t="e">
        <f t="shared" si="2834"/>
        <v>#N/A</v>
      </c>
      <c r="EU1029" s="56">
        <f t="shared" si="2924"/>
        <v>0</v>
      </c>
      <c r="EV1029" s="56">
        <f t="shared" si="2925"/>
        <v>0</v>
      </c>
      <c r="EW1029" s="56">
        <f t="shared" si="2926"/>
        <v>0</v>
      </c>
      <c r="EX1029" s="56">
        <f t="shared" si="2927"/>
        <v>0</v>
      </c>
      <c r="EY1029" s="56">
        <f t="shared" si="2928"/>
        <v>0</v>
      </c>
      <c r="EZ1029" s="56">
        <f t="shared" si="2929"/>
        <v>0</v>
      </c>
      <c r="FA1029" s="39">
        <f t="shared" si="2930"/>
        <v>0</v>
      </c>
      <c r="FB1029" s="39">
        <f t="shared" si="2931"/>
        <v>0</v>
      </c>
      <c r="FC1029" s="54">
        <f t="shared" si="2932"/>
        <v>0</v>
      </c>
      <c r="FD1029" s="54">
        <f t="shared" si="2933"/>
        <v>0</v>
      </c>
      <c r="FE1029" s="39">
        <f t="shared" si="2934"/>
        <v>0</v>
      </c>
      <c r="FF1029" s="54">
        <f t="shared" si="2935"/>
        <v>0</v>
      </c>
      <c r="FG1029" s="39">
        <f t="shared" si="2936"/>
        <v>0</v>
      </c>
      <c r="FH1029" s="39">
        <f t="shared" si="2835"/>
        <v>0</v>
      </c>
      <c r="FI1029" s="39">
        <f t="shared" si="2836"/>
        <v>0</v>
      </c>
      <c r="FJ1029" s="39">
        <f t="shared" si="2837"/>
        <v>0</v>
      </c>
      <c r="FK1029" s="39" t="e">
        <f t="shared" si="2838"/>
        <v>#DIV/0!</v>
      </c>
      <c r="FL1029" s="39" t="e">
        <f t="shared" si="2839"/>
        <v>#DIV/0!</v>
      </c>
      <c r="FM1029" s="39" t="e">
        <f t="shared" si="2840"/>
        <v>#DIV/0!</v>
      </c>
      <c r="FN1029" s="39">
        <f t="shared" si="2841"/>
        <v>1</v>
      </c>
      <c r="FO1029" s="39">
        <f t="shared" si="2937"/>
        <v>0</v>
      </c>
      <c r="FP1029" s="39">
        <f t="shared" si="2938"/>
        <v>0</v>
      </c>
      <c r="FQ1029" s="39">
        <f t="shared" si="2939"/>
        <v>0</v>
      </c>
      <c r="FR1029" s="39">
        <f t="shared" si="2842"/>
        <v>0</v>
      </c>
      <c r="FS1029" s="39">
        <f t="shared" si="2843"/>
        <v>0</v>
      </c>
      <c r="FU1029" s="39" t="e">
        <f t="shared" si="2844"/>
        <v>#DIV/0!</v>
      </c>
      <c r="FV1029" s="39" t="e">
        <f t="shared" si="2845"/>
        <v>#DIV/0!</v>
      </c>
      <c r="FW1029" s="39" t="e">
        <f t="shared" si="2846"/>
        <v>#DIV/0!</v>
      </c>
      <c r="FY1029" s="39" t="e">
        <f t="shared" si="2847"/>
        <v>#DIV/0!</v>
      </c>
      <c r="FZ1029" s="39" t="e">
        <f t="shared" si="2848"/>
        <v>#DIV/0!</v>
      </c>
      <c r="GA1029" s="39" t="e">
        <f t="shared" si="2849"/>
        <v>#DIV/0!</v>
      </c>
      <c r="GB1029" s="39" t="e">
        <f t="shared" si="2850"/>
        <v>#DIV/0!</v>
      </c>
      <c r="GC1029" s="39" t="e">
        <f t="shared" si="2851"/>
        <v>#DIV/0!</v>
      </c>
      <c r="GD1029" s="39" t="e">
        <f t="shared" si="2852"/>
        <v>#DIV/0!</v>
      </c>
      <c r="GE1029" s="39" t="e">
        <f t="shared" si="2853"/>
        <v>#DIV/0!</v>
      </c>
      <c r="GF1029" s="39" t="e">
        <f t="shared" si="2854"/>
        <v>#DIV/0!</v>
      </c>
      <c r="GG1029" s="39" t="e">
        <f t="shared" si="2855"/>
        <v>#DIV/0!</v>
      </c>
      <c r="GH1029" s="39" t="e">
        <f t="shared" si="2856"/>
        <v>#DIV/0!</v>
      </c>
      <c r="GI1029" s="39"/>
      <c r="GJ1029" s="39" t="e">
        <f t="shared" si="2857"/>
        <v>#DIV/0!</v>
      </c>
      <c r="GK1029" s="39" t="e">
        <f t="shared" si="2858"/>
        <v>#DIV/0!</v>
      </c>
      <c r="GL1029" s="39" t="e">
        <f t="shared" si="2859"/>
        <v>#DIV/0!</v>
      </c>
      <c r="GM1029" s="39" t="e">
        <f t="shared" si="2860"/>
        <v>#DIV/0!</v>
      </c>
      <c r="GN1029" s="39" t="e">
        <f t="shared" si="2861"/>
        <v>#DIV/0!</v>
      </c>
      <c r="GO1029" s="57"/>
      <c r="GP1029" s="57" t="e">
        <f t="shared" si="2862"/>
        <v>#DIV/0!</v>
      </c>
      <c r="GQ1029" s="59" t="e">
        <f t="shared" si="2863"/>
        <v>#DIV/0!</v>
      </c>
      <c r="GR1029" s="41" t="e">
        <f t="shared" si="2864"/>
        <v>#DIV/0!</v>
      </c>
      <c r="GS1029" s="57" t="e">
        <f t="shared" si="2865"/>
        <v>#DIV/0!</v>
      </c>
      <c r="GT1029" s="57" t="e">
        <f t="shared" si="2866"/>
        <v>#DIV/0!</v>
      </c>
      <c r="GU1029" s="57" t="e">
        <f t="shared" si="2867"/>
        <v>#DIV/0!</v>
      </c>
      <c r="GV1029" s="57"/>
      <c r="GW1029" s="42" t="e">
        <f t="shared" si="2868"/>
        <v>#DIV/0!</v>
      </c>
      <c r="GX1029" s="42" t="e">
        <f t="shared" si="2869"/>
        <v>#DIV/0!</v>
      </c>
      <c r="GY1029" s="42" t="e">
        <f t="shared" si="2870"/>
        <v>#DIV/0!</v>
      </c>
      <c r="GZ1029" s="57"/>
      <c r="HA1029" s="2" t="e">
        <f t="shared" si="2871"/>
        <v>#DIV/0!</v>
      </c>
      <c r="HB1029" s="2" t="e">
        <f t="shared" si="2872"/>
        <v>#DIV/0!</v>
      </c>
      <c r="HC1029" s="2" t="e">
        <f t="shared" si="2873"/>
        <v>#DIV/0!</v>
      </c>
      <c r="HD1029" s="2" t="e">
        <f t="shared" si="2874"/>
        <v>#DIV/0!</v>
      </c>
      <c r="HE1029" s="2" t="e">
        <f t="shared" si="2875"/>
        <v>#DIV/0!</v>
      </c>
      <c r="HF1029" s="2" t="e">
        <f t="shared" si="2876"/>
        <v>#DIV/0!</v>
      </c>
      <c r="HG1029" s="2" t="e">
        <f t="shared" si="2877"/>
        <v>#DIV/0!</v>
      </c>
      <c r="HH1029" s="2" t="e">
        <f t="shared" si="2878"/>
        <v>#DIV/0!</v>
      </c>
      <c r="HI1029" s="2" t="e">
        <f t="shared" si="2879"/>
        <v>#DIV/0!</v>
      </c>
      <c r="HJ1029" s="11" t="e">
        <f t="shared" si="2880"/>
        <v>#DIV/0!</v>
      </c>
      <c r="HK1029" s="60" t="e">
        <f t="shared" si="2881"/>
        <v>#DIV/0!</v>
      </c>
      <c r="HL1029" s="57"/>
      <c r="HM1029" s="57" t="e">
        <f t="shared" si="2882"/>
        <v>#DIV/0!</v>
      </c>
      <c r="HN1029" s="57" t="e">
        <f t="shared" si="2883"/>
        <v>#DIV/0!</v>
      </c>
      <c r="HO1029" s="57" t="e">
        <f t="shared" si="2884"/>
        <v>#DIV/0!</v>
      </c>
      <c r="HP1029" s="57" t="e">
        <f t="shared" si="2885"/>
        <v>#DIV/0!</v>
      </c>
      <c r="HQ1029" s="57" t="e">
        <f t="shared" si="2886"/>
        <v>#DIV/0!</v>
      </c>
      <c r="HR1029" s="57"/>
      <c r="HS1029" s="57" t="e">
        <f t="shared" si="2887"/>
        <v>#DIV/0!</v>
      </c>
      <c r="HT1029" s="57" t="e">
        <f t="shared" si="2888"/>
        <v>#DIV/0!</v>
      </c>
      <c r="HU1029" s="57" t="e">
        <f t="shared" si="2889"/>
        <v>#DIV/0!</v>
      </c>
      <c r="HV1029" s="57" t="e">
        <f t="shared" si="2890"/>
        <v>#DIV/0!</v>
      </c>
      <c r="HW1029" s="57" t="e">
        <f t="shared" si="2891"/>
        <v>#DIV/0!</v>
      </c>
      <c r="HX1029" s="57"/>
      <c r="HY1029" s="57" t="e">
        <f t="shared" si="2892"/>
        <v>#DIV/0!</v>
      </c>
      <c r="HZ1029" s="57" t="e">
        <f t="shared" si="2893"/>
        <v>#DIV/0!</v>
      </c>
      <c r="IA1029" s="57"/>
      <c r="IB1029" s="61">
        <f t="shared" si="2894"/>
        <v>0</v>
      </c>
      <c r="IC1029" s="57" t="str">
        <f t="shared" si="2895"/>
        <v/>
      </c>
      <c r="ID1029" s="42"/>
      <c r="IE1029" s="2" t="str">
        <f t="shared" si="2896"/>
        <v/>
      </c>
      <c r="IF1029" s="60" t="e">
        <f t="shared" si="2897"/>
        <v>#DIV/0!</v>
      </c>
      <c r="IG1029" s="60" t="str">
        <f t="shared" si="2898"/>
        <v/>
      </c>
      <c r="IH1029" s="60" t="str">
        <f t="shared" si="2899"/>
        <v>zinco-</v>
      </c>
      <c r="II1029" s="60" t="str">
        <f t="shared" si="2900"/>
        <v>mangano-</v>
      </c>
      <c r="IJ1029" s="60" t="e">
        <f t="shared" si="2901"/>
        <v>#DIV/0!</v>
      </c>
      <c r="IK1029" s="60" t="e">
        <f t="shared" si="2902"/>
        <v>#DIV/0!</v>
      </c>
      <c r="IL1029" s="60" t="e">
        <f t="shared" si="2903"/>
        <v>#DIV/0!</v>
      </c>
      <c r="IM1029" s="60" t="e">
        <f t="shared" si="2904"/>
        <v>#DIV/0!</v>
      </c>
      <c r="IN1029" s="60" t="str">
        <f t="shared" si="2905"/>
        <v/>
      </c>
      <c r="IO1029" s="60" t="str">
        <f t="shared" si="2906"/>
        <v/>
      </c>
      <c r="IP1029" s="57"/>
      <c r="IQ1029" s="57" t="str">
        <f t="shared" si="2907"/>
        <v>ERROR!!</v>
      </c>
    </row>
    <row r="1030" spans="24:251">
      <c r="X1030" s="29">
        <f t="shared" si="2908"/>
        <v>0</v>
      </c>
      <c r="Y1030" s="29">
        <f t="shared" si="2909"/>
        <v>0</v>
      </c>
      <c r="Z1030" s="29" t="e">
        <f t="shared" si="2910"/>
        <v>#DIV/0!</v>
      </c>
      <c r="AA1030" s="29" t="e">
        <f t="shared" si="2911"/>
        <v>#DIV/0!</v>
      </c>
      <c r="AB1030" s="29" t="e">
        <f t="shared" si="2912"/>
        <v>#DIV/0!</v>
      </c>
      <c r="AC1030" s="29" t="e">
        <f t="shared" si="2913"/>
        <v>#DIV/0!</v>
      </c>
      <c r="AF1030" s="23">
        <v>60.084299999999999</v>
      </c>
      <c r="AG1030" s="23">
        <v>79.878799999999998</v>
      </c>
      <c r="AH1030" s="23">
        <v>101.96120000000001</v>
      </c>
      <c r="AI1030" s="23">
        <v>151.99039999999999</v>
      </c>
      <c r="AJ1030" s="23">
        <v>159.69</v>
      </c>
      <c r="AK1030" s="23">
        <v>71.846400000000003</v>
      </c>
      <c r="AL1030" s="23">
        <v>70.9375</v>
      </c>
      <c r="AM1030" s="23">
        <v>40.304400000000001</v>
      </c>
      <c r="AN1030" s="23">
        <v>56.077399999999997</v>
      </c>
      <c r="AO1030" s="23">
        <v>61.978999999999999</v>
      </c>
      <c r="AP1030" s="23">
        <v>94.195999999999998</v>
      </c>
      <c r="AQ1030" s="23">
        <v>18.998000000000001</v>
      </c>
      <c r="AR1030" s="23">
        <v>35.450000000000003</v>
      </c>
      <c r="AS1030" s="23">
        <v>29.88</v>
      </c>
      <c r="AT1030" s="23">
        <v>74.691999999999993</v>
      </c>
      <c r="AU1030" s="23">
        <v>81.39</v>
      </c>
      <c r="AX1030" s="54">
        <f t="shared" ref="AX1030:AX1051" si="2941">G1030/AF1030</f>
        <v>0</v>
      </c>
      <c r="AY1030" s="54">
        <f t="shared" ref="AY1030:AY1051" si="2942">H1030/AG1030</f>
        <v>0</v>
      </c>
      <c r="AZ1030" s="54">
        <f t="shared" ref="AZ1030:AZ1051" si="2943">I1030/AH1030*2</f>
        <v>0</v>
      </c>
      <c r="BA1030" s="54">
        <f t="shared" ref="BA1030:BA1051" si="2944">J1030/AI1030*2</f>
        <v>0</v>
      </c>
      <c r="BB1030" s="54">
        <f t="shared" ref="BB1030:BB1051" si="2945">M1030/AK1030</f>
        <v>0</v>
      </c>
      <c r="BC1030" s="54">
        <f t="shared" ref="BC1030:BC1051" si="2946">N1030/AL1030</f>
        <v>0</v>
      </c>
      <c r="BD1030" s="54">
        <f t="shared" ref="BD1030:BD1051" si="2947">O1030/AM1030</f>
        <v>0</v>
      </c>
      <c r="BE1030" s="54">
        <f t="shared" ref="BE1030:BE1051" si="2948">P1030/AN1030</f>
        <v>0</v>
      </c>
      <c r="BF1030" s="54">
        <f t="shared" ref="BF1030:BF1051" si="2949">Q1030/AO1030*2</f>
        <v>0</v>
      </c>
      <c r="BG1030" s="54">
        <f t="shared" ref="BG1030:BG1051" si="2950">R1030/AP1030*2</f>
        <v>0</v>
      </c>
      <c r="BH1030" s="54">
        <f t="shared" ref="BH1030:BH1051" si="2951">S1030/AQ1030</f>
        <v>0</v>
      </c>
      <c r="BI1030" s="54">
        <f t="shared" ref="BI1030:BI1051" si="2952">T1030/AR1030</f>
        <v>0</v>
      </c>
      <c r="BJ1030" s="54">
        <f t="shared" ref="BJ1030:BJ1051" si="2953">W1030/AS1030*2</f>
        <v>0</v>
      </c>
      <c r="BK1030" s="54">
        <f t="shared" ref="BK1030:BK1051" si="2954">U1030/AT1030</f>
        <v>0</v>
      </c>
      <c r="BL1030" s="54">
        <f t="shared" ref="BL1030:BL1051" si="2955">V1030/AU1030</f>
        <v>0</v>
      </c>
      <c r="BM1030" s="42"/>
      <c r="BO1030" s="54">
        <f>'Norm-coeff'!$C$2+$AX1030*'Norm-coeff'!$D$2+$AY1030*'Norm-coeff'!$E$2+$AZ1030*'Norm-coeff'!$F$2+$BA1030*'Norm-coeff'!$G$2+$BB1030*'Norm-coeff'!$H$2+$BC1030*'Norm-coeff'!$I$2+$BD1030*'Norm-coeff'!$J$2+$BE1030*'Norm-coeff'!$K$2+$BF1030*'Norm-coeff'!$L$2+$BG1030*'Norm-coeff'!$M$2+$BH1030*'Norm-coeff'!$N$2+$BI1030*'Norm-coeff'!$O$2</f>
        <v>5.4045421474420303</v>
      </c>
      <c r="BP1030" s="54">
        <f>'Norm-coeff'!$C$3+$AX1030*'Norm-coeff'!$D$3+$AY1030*'Norm-coeff'!$E$3+$AZ1030*'Norm-coeff'!$F$3+$BA1030*'Norm-coeff'!$G$3+$BB1030*'Norm-coeff'!$H$3+$BC1030*'Norm-coeff'!$I$3+$BD1030*'Norm-coeff'!$J$3+$BE1030*'Norm-coeff'!$K$3+$BF1030*'Norm-coeff'!$L$3+$BG1030*'Norm-coeff'!$M$3+$BH1030*'Norm-coeff'!$N$3+$BI1030*'Norm-coeff'!$O$3</f>
        <v>3.15319116612705</v>
      </c>
      <c r="BQ1030" s="54">
        <f>'Norm-coeff'!$C$4+$AX1030*'Norm-coeff'!$D$4+$AY1030*'Norm-coeff'!$E$4+$AZ1030*'Norm-coeff'!$F$4+$BA1030*'Norm-coeff'!$G$4+$BB1030*'Norm-coeff'!$H$4+$BC1030*'Norm-coeff'!$I$4+$BD1030*'Norm-coeff'!$J$4+$BE1030*'Norm-coeff'!$K$4+$BF1030*'Norm-coeff'!$L$4+$BG1030*'Norm-coeff'!$M$4+$BH1030*'Norm-coeff'!$N$4+$BI1030*'Norm-coeff'!$O$4</f>
        <v>1.42115649462768</v>
      </c>
      <c r="BR1030" s="54">
        <f>'Norm-coeff'!$C$5+$AX1030*'Norm-coeff'!$D$5+$AY1030*'Norm-coeff'!$E$5+$AZ1030*'Norm-coeff'!$F$5+$BA1030*'Norm-coeff'!$G$5+$BB1030*'Norm-coeff'!$H$5+$BC1030*'Norm-coeff'!$I$5+$BD1030*'Norm-coeff'!$J$5+$BE1030*'Norm-coeff'!$K$5+$BF1030*'Norm-coeff'!$L$5+$BG1030*'Norm-coeff'!$M$5+$BH1030*'Norm-coeff'!$N$5+$BI1030*'Norm-coeff'!$O$5</f>
        <v>1.0553329241296201</v>
      </c>
      <c r="BS1030" s="54">
        <f>'Norm-coeff'!$C$6+$AX1030*'Norm-coeff'!$D$6+$AY1030*'Norm-coeff'!$E$6+$AZ1030*'Norm-coeff'!$F$6+$BA1030*'Norm-coeff'!$G$6+$BB1030*'Norm-coeff'!$H$6+$BC1030*'Norm-coeff'!$I$6+$BD1030*'Norm-coeff'!$J$6+$BE1030*'Norm-coeff'!$K$6+$BF1030*'Norm-coeff'!$L$6+$BG1030*'Norm-coeff'!$M$6+$BH1030*'Norm-coeff'!$N$6+$BI1030*'Norm-coeff'!$O$6</f>
        <v>-1.48700885495103E-2</v>
      </c>
      <c r="BT1030" s="54">
        <f>'Norm-coeff'!$C$7+$AX1030*'Norm-coeff'!$D$7+$AY1030*'Norm-coeff'!$E$7+$AZ1030*'Norm-coeff'!$F$7+$BA1030*'Norm-coeff'!$G$7+$BB1030*'Norm-coeff'!$H$7+$BC1030*'Norm-coeff'!$I$7+$BD1030*'Norm-coeff'!$J$7+$BE1030*'Norm-coeff'!$K$7+$BF1030*'Norm-coeff'!$L$7+$BG1030*'Norm-coeff'!$M$7+$BH1030*'Norm-coeff'!$N$7+$BI1030*'Norm-coeff'!$O$7</f>
        <v>2.0907583608832998</v>
      </c>
      <c r="BU1030" s="54">
        <f>'Norm-coeff'!$C$8+$AX1030*'Norm-coeff'!$D$8+$AY1030*'Norm-coeff'!$E$8+$AZ1030*'Norm-coeff'!$F$8+$BA1030*'Norm-coeff'!$G$8+$BB1030*'Norm-coeff'!$H$8+$BC1030*'Norm-coeff'!$I$8+$BD1030*'Norm-coeff'!$J$8+$BE1030*'Norm-coeff'!$K$8+$BF1030*'Norm-coeff'!$L$8+$BG1030*'Norm-coeff'!$M$8+$BH1030*'Norm-coeff'!$N$8+$BI1030*'Norm-coeff'!$O$8</f>
        <v>0.65894159836244504</v>
      </c>
      <c r="BV1030" s="54">
        <f>'Norm-coeff'!$C$9+$AX1030*'Norm-coeff'!$D$9+$AY1030*'Norm-coeff'!$E$9+$AZ1030*'Norm-coeff'!$F$9+$BA1030*'Norm-coeff'!$G$9+$BB1030*'Norm-coeff'!$H$9+$BC1030*'Norm-coeff'!$I$9+$BD1030*'Norm-coeff'!$J$9+$BE1030*'Norm-coeff'!$K$9+$BF1030*'Norm-coeff'!$L$9+$BG1030*'Norm-coeff'!$M$9+$BH1030*'Norm-coeff'!$N$9+$BI1030*'Norm-coeff'!$O$9</f>
        <v>1.48961085014701</v>
      </c>
      <c r="BW1030" s="54">
        <f>'Norm-coeff'!$C$10+$AX1030*'Norm-coeff'!$D$10+$AY1030*'Norm-coeff'!$E$10+$AZ1030*'Norm-coeff'!$F$10+$BA1030*'Norm-coeff'!$G$10+$BB1030*'Norm-coeff'!$H$10+$BC1030*'Norm-coeff'!$I$10+$BD1030*'Norm-coeff'!$J$10+$BE1030*'Norm-coeff'!$K$10+$BF1030*'Norm-coeff'!$L$10+$BG1030*'Norm-coeff'!$M$10+$BH1030*'Norm-coeff'!$N$10+$BI1030*'Norm-coeff'!$O$10</f>
        <v>1.42058735749591</v>
      </c>
      <c r="BX1030" s="54">
        <f>'Norm-coeff'!$C$11+$AX1030*'Norm-coeff'!$D$11+$AY1030*'Norm-coeff'!$E$11+$AZ1030*'Norm-coeff'!$F$11+$BA1030*'Norm-coeff'!$G$11+$BB1030*'Norm-coeff'!$H$11+$BC1030*'Norm-coeff'!$I$11+$BD1030*'Norm-coeff'!$J$11+$BE1030*'Norm-coeff'!$K$11+$BF1030*'Norm-coeff'!$L$11+$BG1030*'Norm-coeff'!$M$11+$BH1030*'Norm-coeff'!$N$11+$BI1030*'Norm-coeff'!$O$11</f>
        <v>0.221233014421479</v>
      </c>
      <c r="BY1030" s="54">
        <f>'Norm-coeff'!$C$12+$AX1030*'Norm-coeff'!$D$12+$AY1030*'Norm-coeff'!$E$12+$AZ1030*'Norm-coeff'!$F$12+$BA1030*'Norm-coeff'!$G$12+$BB1030*'Norm-coeff'!$H$12+$BC1030*'Norm-coeff'!$I$12+$BD1030*'Norm-coeff'!$J$12+$BE1030*'Norm-coeff'!$K$12+$BF1030*'Norm-coeff'!$L$12+$BG1030*'Norm-coeff'!$M$12+$BH1030*'Norm-coeff'!$N$12+$BI1030*'Norm-coeff'!$O$12</f>
        <v>0.283527502056037</v>
      </c>
      <c r="BZ1030" s="54">
        <f>'Norm-coeff'!$C$13+$AX1030*'Norm-coeff'!$D$13+$AY1030*'Norm-coeff'!$E$13+$AZ1030*'Norm-coeff'!$F$13+$BA1030*'Norm-coeff'!$G$13+$BB1030*'Norm-coeff'!$H$13+$BC1030*'Norm-coeff'!$I$13+$BD1030*'Norm-coeff'!$J$13+$BE1030*'Norm-coeff'!$K$13+$BF1030*'Norm-coeff'!$L$13+$BG1030*'Norm-coeff'!$M$13+$BH1030*'Norm-coeff'!$N$13+$BI1030*'Norm-coeff'!$O$13</f>
        <v>-4.1864930554451202E-2</v>
      </c>
      <c r="CA1030" s="54">
        <f>'Norm-coeff'!$C$14+$AX1030*'Norm-coeff'!$D$14+$AY1030*'Norm-coeff'!$E$14+$AZ1030*'Norm-coeff'!$F$14+$BA1030*'Norm-coeff'!$G$14+$BB1030*'Norm-coeff'!$H$14+$BC1030*'Norm-coeff'!$I$14+$BD1030*'Norm-coeff'!$J$14+$BE1030*'Norm-coeff'!$K$14+$BF1030*'Norm-coeff'!$L$14+$BG1030*'Norm-coeff'!$M$14+$BH1030*'Norm-coeff'!$N$14+$BI1030*'Norm-coeff'!$O$14</f>
        <v>4.2526983164477103</v>
      </c>
      <c r="CC1030" s="54">
        <f t="shared" ref="CC1030:CC1051" si="2956">IF(AX1030&lt;=0,0,BO1030/AX1030)</f>
        <v>0</v>
      </c>
      <c r="CG1030" s="54">
        <f t="shared" ref="CG1030:CG1051" si="2957">IF(OR(BO1030&lt;=0,AX1030&lt;=0),0,BO1030)</f>
        <v>0</v>
      </c>
      <c r="CH1030" s="54">
        <f t="shared" si="2940"/>
        <v>0</v>
      </c>
      <c r="CI1030" s="54">
        <f t="shared" ref="CI1030:CI1051" si="2958">IF(AY1030*CC1030-CL1030&lt;=0,0,AY1030*CC1030-CL1030)</f>
        <v>0</v>
      </c>
      <c r="CJ1030" s="56">
        <f t="shared" ref="CJ1030:CJ1051" si="2959">SUM(CG1030:CI1030)</f>
        <v>0</v>
      </c>
      <c r="CK1030" s="54">
        <f t="shared" ref="CK1030:CK1051" si="2960">IF(AZ1030*CC1030-CH1030&lt;=0,0,AZ1030*CC1030-CH1030)</f>
        <v>0</v>
      </c>
      <c r="CL1030" s="54">
        <f t="shared" ref="CL1030:CL1051" si="2961">IF(OR(BU1030&lt;=0,AY1030&lt;=0),0,BU1030)</f>
        <v>0</v>
      </c>
      <c r="CM1030" s="54">
        <f t="shared" ref="CM1030:CM1051" si="2962">IF(OR(BQ1030&lt;=0,BB1030&lt;=0),0,BQ1030)</f>
        <v>0</v>
      </c>
      <c r="CN1030" s="54">
        <f t="shared" ref="CN1030:CN1051" si="2963">BA1030*$CC1030</f>
        <v>0</v>
      </c>
      <c r="CO1030" s="54">
        <f t="shared" ref="CO1030:CO1051" si="2964">BK1030*$CC1030</f>
        <v>0</v>
      </c>
      <c r="CP1030" s="54">
        <f t="shared" ref="CP1030:CP1051" si="2965">BL1030*$CC1030</f>
        <v>0</v>
      </c>
      <c r="CQ1030" s="54">
        <f t="shared" ref="CQ1030:CQ1051" si="2966">IF(OR(BS1030&lt;=0,BC1030&lt;=0),0,BS1030)</f>
        <v>0</v>
      </c>
      <c r="CR1030" s="54">
        <f t="shared" ref="CR1030:CR1051" si="2967">IF(OR(BT1030&lt;=0,BD1030&lt;=0),0,IF(BT1030&lt;=BD1030*CC1030,BT1030,BD1030*CC1030))</f>
        <v>0</v>
      </c>
      <c r="CS1030" s="54">
        <f t="shared" ref="CS1030:CS1051" si="2968">IF(OR(BR1030&lt;=0,BB1030&lt;=0),0,BR1030)</f>
        <v>0</v>
      </c>
      <c r="CU1030" s="54">
        <f t="shared" ref="CU1030:CU1051" si="2969">SUM(CK1030:CT1030)</f>
        <v>0</v>
      </c>
      <c r="CV1030" s="54">
        <f t="shared" ref="CV1030:CV1051" si="2970">IF(BC1030*$CC1030-CQ1030&lt;=0, 0, BC1030*$CC1030-CQ1030)</f>
        <v>0</v>
      </c>
      <c r="CW1030" s="54">
        <f t="shared" ref="CW1030:CW1051" si="2971">IF(BB1030*CC1030-CM1030-CS1030&lt;=0,0,BB1030*CC1030-CM1030-CS1030)</f>
        <v>0</v>
      </c>
      <c r="CX1030" s="54">
        <f t="shared" ref="CX1030:CX1051" si="2972">IF(BD1030*$CC1030-CR1030&lt;=0, 0, BD1030*$CC1030-CR1030)</f>
        <v>0</v>
      </c>
      <c r="CZ1030" s="54">
        <f t="shared" ref="CZ1030:CZ1051" si="2973">IF(OR(BV1030&lt;=0,BE1030&lt;=0),0,BV1030)</f>
        <v>0</v>
      </c>
      <c r="DA1030" s="54">
        <f t="shared" ref="DA1030:DA1051" si="2974">IF(OR(BW1030&lt;=0,BF1030&lt;=0),0,BW1030)</f>
        <v>0</v>
      </c>
      <c r="DB1030" s="54">
        <f t="shared" ref="DB1030:DB1051" si="2975">SUM(CV1030:DA1030)</f>
        <v>0</v>
      </c>
      <c r="DC1030" s="54">
        <f t="shared" ref="DC1030:DC1051" si="2976">IF(BE1030*$CC1030-CZ1030&lt;=0,0,BE1030*$CC1030-CZ1030)</f>
        <v>0</v>
      </c>
      <c r="DD1030" s="54">
        <f t="shared" ref="DD1030:DD1051" si="2977">IF(BF1030*$CC1030-DA1030&lt;=0,0,BF1030*$CC1030-DA1030)</f>
        <v>0</v>
      </c>
      <c r="DE1030" s="54">
        <f t="shared" ref="DE1030:DE1051" si="2978">IF(OR(BX1030&lt;=0,BG1030&lt;=0),0,BX1030)</f>
        <v>0</v>
      </c>
      <c r="DF1030" s="54">
        <f t="shared" ref="DF1030:DF1051" si="2979">SUM(DC1030:DE1030)</f>
        <v>0</v>
      </c>
      <c r="DG1030" s="54">
        <f t="shared" ref="DG1030:DG1051" si="2980">IF(CA1030&lt;=0,0,IF(CA1030&gt;=2,2,CA1030))</f>
        <v>2</v>
      </c>
      <c r="DH1030" s="71">
        <f t="shared" ref="DH1030:DH1051" si="2981">IF(OR(BY1030&lt;=0,BH1030&lt;=0),0,BY1030)</f>
        <v>0</v>
      </c>
      <c r="DI1030" s="71">
        <f t="shared" ref="DI1030:DI1051" si="2982">IF(OR(BZ1030&lt;=0,BI1030&lt;=0),0,BZ1030)</f>
        <v>0</v>
      </c>
      <c r="DJ1030" s="54">
        <f t="shared" ref="DJ1030:DJ1051" si="2983">IF(2-DG1030-DH1030-DI1030&lt;=0,0,2-DG1030-DH1030-DI1030)</f>
        <v>0</v>
      </c>
      <c r="DK1030" s="54">
        <f t="shared" ref="DK1030:DK1051" si="2984">SUM(DG1030:DJ1030)</f>
        <v>2</v>
      </c>
      <c r="DL1030" s="4">
        <f t="shared" si="2914"/>
        <v>0</v>
      </c>
      <c r="DM1030" s="3">
        <f t="shared" ref="DM1030:DM1051" si="2985">CM1030</f>
        <v>0</v>
      </c>
      <c r="DN1030" s="3">
        <f t="shared" ref="DN1030:DN1051" si="2986">CS1030+CW1030</f>
        <v>0</v>
      </c>
      <c r="DO1030" s="4" t="e">
        <f t="shared" ref="DO1030:DO1051" si="2987">DM1030/(DM1030+DN1030)</f>
        <v>#DIV/0!</v>
      </c>
      <c r="DP1030" s="57"/>
      <c r="DQ1030" s="57"/>
      <c r="DR1030" s="56">
        <f t="shared" si="2915"/>
        <v>2</v>
      </c>
      <c r="DS1030" s="56">
        <f t="shared" si="2916"/>
        <v>0</v>
      </c>
      <c r="DT1030" s="38">
        <f t="shared" si="2917"/>
        <v>0</v>
      </c>
      <c r="DU1030" s="38">
        <f t="shared" ref="DU1030:DU1051" si="2988">DR1030+DS1030+DT1030</f>
        <v>2</v>
      </c>
      <c r="DV1030" s="38">
        <f t="shared" si="2918"/>
        <v>0</v>
      </c>
      <c r="DW1030" s="39">
        <f t="shared" si="2919"/>
        <v>0</v>
      </c>
      <c r="DX1030" s="39">
        <f t="shared" si="2920"/>
        <v>0</v>
      </c>
      <c r="DY1030" s="39">
        <f t="shared" si="2921"/>
        <v>0</v>
      </c>
      <c r="DZ1030" s="39">
        <f t="shared" si="2922"/>
        <v>0</v>
      </c>
      <c r="EA1030" s="39">
        <f t="shared" si="2923"/>
        <v>0</v>
      </c>
      <c r="EB1030" s="37" t="e">
        <f t="shared" ref="EB1030:EB1051" si="2989">DW1030/EA1030</f>
        <v>#DIV/0!</v>
      </c>
      <c r="EC1030" s="37" t="e">
        <f t="shared" ref="EC1030:EC1051" si="2990">DX1030/EA1030</f>
        <v>#DIV/0!</v>
      </c>
      <c r="ED1030" s="37" t="e">
        <f t="shared" ref="ED1030:ED1051" si="2991">DY1030/EA1030</f>
        <v>#DIV/0!</v>
      </c>
      <c r="EE1030" s="37" t="e">
        <f t="shared" ref="EE1030:EE1051" si="2992">DZ1030/EA1030</f>
        <v>#DIV/0!</v>
      </c>
      <c r="EF1030" s="39" t="e">
        <f t="shared" ref="EF1030:EF1051" si="2993">DW1030/(DW1030+DX1030)</f>
        <v>#DIV/0!</v>
      </c>
      <c r="EG1030" s="37" t="e">
        <f t="shared" ref="EG1030:EG1051" si="2994">(DW1030+DZ1030)/EA1030</f>
        <v>#DIV/0!</v>
      </c>
      <c r="EH1030" s="37" t="e">
        <f t="shared" ref="EH1030:EH1051" si="2995">(DX1030+DY1030)/EA1030</f>
        <v>#DIV/0!</v>
      </c>
      <c r="EI1030" s="11" t="b">
        <f t="shared" ref="EI1030:EI1051" si="2996">IF(DU1030&gt;=DV1030,TRUE,FALSE)</f>
        <v>1</v>
      </c>
      <c r="EJ1030" s="11" t="b">
        <f t="shared" ref="EJ1030:EJ1051" si="2997">IF(DU1030&gt;=DV1030,FALSE,TRUE)</f>
        <v>0</v>
      </c>
      <c r="EK1030" s="39" t="e">
        <f t="shared" ref="EK1030:EK1051" si="2998">IF(AND(EG1030&gt;=0.75,EE1030&gt;EB1030),TRUE,FALSE)</f>
        <v>#DIV/0!</v>
      </c>
      <c r="EL1030" s="39" t="e">
        <f t="shared" ref="EL1030:EL1051" si="2999">IF(AND(EG1030&gt;=0.75,EB1030&gt;=EE1030),TRUE,FALSE)</f>
        <v>#DIV/0!</v>
      </c>
      <c r="EM1030" s="39" t="e">
        <f t="shared" ref="EM1030:EM1051" si="3000">IF(AND(0.75&gt;EG1030,EG1030&gt;0.25,EB1030&gt;=EE1030,0.75&gt;EH1030,EH1030&gt;0.25,EC1030&gt;=ED1030),TRUE,FALSE)</f>
        <v>#DIV/0!</v>
      </c>
      <c r="EN1030" s="39" t="e">
        <f t="shared" ref="EN1030:EN1051" si="3001">IF(AND(EH1030&gt;=0.75,EC1030&gt;=ED1030),TRUE,FALSE)</f>
        <v>#DIV/0!</v>
      </c>
      <c r="EO1030" s="39" t="e">
        <f t="shared" ref="EO1030:EO1051" si="3002">IF(AND(EH1030&gt;=0.75,ED1030&gt;EC1030),TRUE,FALSE)</f>
        <v>#DIV/0!</v>
      </c>
      <c r="EP1030" s="39" t="e">
        <f t="shared" ref="EP1030:EP1051" si="3003">IF(AND(0.75&gt;EG1030,EG1030&gt;0.25,EE1030&gt;EB1030,0.75&gt;EH1030,EH1030&gt;0.25,EC1030&gt;=ED1030),TRUE,FALSE)</f>
        <v>#DIV/0!</v>
      </c>
      <c r="EQ1030" s="39" t="e">
        <f t="shared" ref="EQ1030:EQ1051" si="3004">IF(AND(0.75&gt;EG1030,EG1030&gt;0.25,EE1030&gt;EB1030,0.75&gt;EH1030,EH1030&gt;0.25,ED1030&gt;EC1030),TRUE,FALSE)</f>
        <v>#DIV/0!</v>
      </c>
      <c r="ER1030" s="39" t="e">
        <f t="shared" ref="ER1030:ER1051" si="3005">IF(AND(0.75&gt;EG1030,EG1030&gt;0.25,EB1030&gt;=EE1030,0.75&gt;EH1030,EH1030&gt;0.25,ED1030&gt;EC1030),TRUE,FALSE)</f>
        <v>#DIV/0!</v>
      </c>
      <c r="ES1030" s="58" t="str">
        <f t="shared" ref="ES1030:ES1051" si="3006">IF(EI1030,$EI$2,$EJ$2)</f>
        <v>(OH,F,Cl)-dominate amphibole</v>
      </c>
      <c r="ET1030" s="58" t="e">
        <f t="shared" ref="ET1030:ET1051" si="3007">IF(EI1030=TRUE, INDEX(EK$2:ER$2,MATCH(TRUE,EK1030:ER1030,0)),"")</f>
        <v>#N/A</v>
      </c>
      <c r="EU1030" s="56">
        <f t="shared" si="2924"/>
        <v>0</v>
      </c>
      <c r="EV1030" s="56">
        <f t="shared" si="2925"/>
        <v>0</v>
      </c>
      <c r="EW1030" s="56">
        <f t="shared" si="2926"/>
        <v>0</v>
      </c>
      <c r="EX1030" s="56">
        <f t="shared" si="2927"/>
        <v>0</v>
      </c>
      <c r="EY1030" s="56">
        <f t="shared" si="2928"/>
        <v>0</v>
      </c>
      <c r="EZ1030" s="56">
        <f t="shared" si="2929"/>
        <v>0</v>
      </c>
      <c r="FA1030" s="39">
        <f t="shared" si="2930"/>
        <v>0</v>
      </c>
      <c r="FB1030" s="39">
        <f t="shared" si="2931"/>
        <v>0</v>
      </c>
      <c r="FC1030" s="54">
        <f t="shared" si="2932"/>
        <v>0</v>
      </c>
      <c r="FD1030" s="54">
        <f t="shared" si="2933"/>
        <v>0</v>
      </c>
      <c r="FE1030" s="39">
        <f t="shared" si="2934"/>
        <v>0</v>
      </c>
      <c r="FF1030" s="54">
        <f t="shared" si="2935"/>
        <v>0</v>
      </c>
      <c r="FG1030" s="39">
        <f t="shared" si="2936"/>
        <v>0</v>
      </c>
      <c r="FH1030" s="39">
        <f t="shared" ref="FH1030:FH1051" si="3008">EU1030+EX1030</f>
        <v>0</v>
      </c>
      <c r="FI1030" s="39">
        <f t="shared" ref="FI1030:FI1051" si="3009">EW1030+EZ1030</f>
        <v>0</v>
      </c>
      <c r="FJ1030" s="39">
        <f t="shared" ref="FJ1030:FJ1051" si="3010">EV1030+EY1030</f>
        <v>0</v>
      </c>
      <c r="FK1030" s="39" t="e">
        <f t="shared" ref="FK1030:FK1051" si="3011">FJ1030/(FH1030+FI1030+FJ1030)</f>
        <v>#DIV/0!</v>
      </c>
      <c r="FL1030" s="39" t="e">
        <f t="shared" ref="FL1030:FL1051" si="3012">FH1030/(FH1030+FI1030+FJ1030)</f>
        <v>#DIV/0!</v>
      </c>
      <c r="FM1030" s="39" t="e">
        <f t="shared" ref="FM1030:FM1051" si="3013">EZ1030/(EZ1030+EY1030+EX1030+FA1030+FB1030+FD1030)</f>
        <v>#DIV/0!</v>
      </c>
      <c r="FN1030" s="39">
        <f t="shared" ref="FN1030:FN1051" si="3014">IF(1-FO1030-FP1030-FQ1030&lt;=0,0,1-FO1030-FP1030-FQ1030)</f>
        <v>1</v>
      </c>
      <c r="FO1030" s="39">
        <f t="shared" si="2937"/>
        <v>0</v>
      </c>
      <c r="FP1030" s="39">
        <f t="shared" si="2938"/>
        <v>0</v>
      </c>
      <c r="FQ1030" s="39">
        <f t="shared" si="2939"/>
        <v>0</v>
      </c>
      <c r="FR1030" s="39">
        <f t="shared" ref="FR1030:FR1051" si="3015">FP1030+FQ1030+2*FO1030</f>
        <v>0</v>
      </c>
      <c r="FS1030" s="39">
        <f t="shared" ref="FS1030:FS1051" si="3016">FC1030+FD1030+FE1030+2*FF1030-FG1030-MIN(DV1030,FD1030)</f>
        <v>0</v>
      </c>
      <c r="FU1030" s="39" t="e">
        <f t="shared" ref="FU1030:FU1051" si="3017">IF(AND(EK1030=TRUE,FK1030&lt;=0.5,FL1030&lt;=1/7),TRUE,FALSE)</f>
        <v>#DIV/0!</v>
      </c>
      <c r="FV1030" s="39" t="e">
        <f t="shared" ref="FV1030:FV1051" si="3018">IF(AND(EK1030=TRUE,FK1030&gt;0.5,FL1030&lt;=1/7),TRUE,FALSE)</f>
        <v>#DIV/0!</v>
      </c>
      <c r="FW1030" s="39" t="e">
        <f t="shared" ref="FW1030:FW1051" si="3019">IF(AND(EK1030=TRUE,FL1030&lt;=0.5, 4.5/7&gt;=FU1030, FU1030&gt;1/7),TRUE,FALSE)</f>
        <v>#DIV/0!</v>
      </c>
      <c r="FY1030" s="39" t="e">
        <f t="shared" ref="FY1030:FY1051" si="3020">IF(AND(EL1030=TRUE,FR1030&lt;0.5,FS1030&lt;=0.5,FM1030&gt;=0.9),TRUE,FALSE)</f>
        <v>#DIV/0!</v>
      </c>
      <c r="FZ1030" s="39" t="e">
        <f t="shared" ref="FZ1030:FZ1051" si="3021">IF(AND(EL1030=TRUE,FR1030&lt;0.5,1.5&gt;=FS1030, FS1030&gt;0.5,FF1030&lt;0.5),TRUE,FALSE)</f>
        <v>#DIV/0!</v>
      </c>
      <c r="GA1030" s="39" t="e">
        <f t="shared" ref="GA1030:GA1051" si="3022">IF(AND(EL1030=TRUE,FR1030&lt;0.5,FS1030&gt;1.5,FF1030&lt;0.5),TRUE,FALSE)</f>
        <v>#DIV/0!</v>
      </c>
      <c r="GB1030" s="39" t="e">
        <f t="shared" ref="GB1030:GB1051" si="3023">IF(AND(EL1030=TRUE,FR1030&gt;=0.5,FS1030&lt;=0.5,FF1030&lt;0.5),TRUE,FALSE)</f>
        <v>#DIV/0!</v>
      </c>
      <c r="GC1030" s="39" t="e">
        <f t="shared" ref="GC1030:GC1051" si="3024">IF(AND(EL1030=TRUE,FR1030&gt;=0.5,1.5&gt;=FS1030,FS1030&gt;0.5,FC1030=MAX(FC1030:FE1030),FF1030&lt;0.5),TRUE,FALSE)</f>
        <v>#DIV/0!</v>
      </c>
      <c r="GD1030" s="39" t="e">
        <f t="shared" ref="GD1030:GD1051" si="3025">IF(AND(EL1030=TRUE,FR1030&gt;=0.5,FS1030&gt;1.5,FF1030&lt;0.5),TRUE,FALSE)</f>
        <v>#DIV/0!</v>
      </c>
      <c r="GE1030" s="39" t="e">
        <f t="shared" ref="GE1030:GE1051" si="3026">IF(AND(EL1030=TRUE,FO1030=MAX(FN1030:FQ1030)),TRUE,FALSE)</f>
        <v>#DIV/0!</v>
      </c>
      <c r="GF1030" s="39" t="e">
        <f t="shared" ref="GF1030:GF1051" si="3027">IF(AND(EI1030=TRUE,EL1030=TRUE,FR1030&gt;=0.5,FF1030&gt;=0.5),TRUE,FALSE)</f>
        <v>#DIV/0!</v>
      </c>
      <c r="GG1030" s="39" t="e">
        <f t="shared" ref="GG1030:GG1051" si="3028">IF(AND(EL1030=TRUE,FR1030&gt;=0.5,1.5&gt;=FS1030, FS1030&gt;0.5,FD1030=MAX(FC1030:FE1030),FF1030&lt;0.5),TRUE,FALSE)</f>
        <v>#DIV/0!</v>
      </c>
      <c r="GH1030" s="39" t="e">
        <f t="shared" ref="GH1030:GH1051" si="3029">IF(AND(EL1030=TRUE,FR1030&lt;0.5,FS1030&lt;=0.5,FM1030&lt;0.9),TRUE,FALSE)</f>
        <v>#DIV/0!</v>
      </c>
      <c r="GI1030" s="39"/>
      <c r="GJ1030" s="39" t="e">
        <f t="shared" ref="GJ1030:GJ1051" si="3030">IF(AND(EM1030=TRUE,FR1030&lt;0.5,FS1030&lt;1.5),TRUE,FALSE)</f>
        <v>#DIV/0!</v>
      </c>
      <c r="GK1030" s="39" t="e">
        <f t="shared" ref="GK1030:GK1051" si="3031">IF(AND(EM1030=TRUE,FR1030&lt;0.5,FS1030&gt;=1.5),TRUE,FALSE)</f>
        <v>#DIV/0!</v>
      </c>
      <c r="GL1030" s="39" t="e">
        <f t="shared" ref="GL1030:GL1051" si="3032">IF(AND(EM1030=TRUE,FR1030&gt;=0.5,FS1030&lt;0.5),TRUE,FALSE)</f>
        <v>#DIV/0!</v>
      </c>
      <c r="GM1030" s="39" t="e">
        <f t="shared" ref="GM1030:GM1051" si="3033">IF(AND(EM1030=TRUE,FR1030&gt;=0.5,FS1030&lt;1.5,FS1030&gt;=0.5),TRUE,FALSE)</f>
        <v>#DIV/0!</v>
      </c>
      <c r="GN1030" s="39" t="e">
        <f t="shared" ref="GN1030:GN1051" si="3034">IF(AND(EM1030=TRUE,FR1030&gt;=0.5,FS1030&gt;=1.5),TRUE,FALSE)</f>
        <v>#DIV/0!</v>
      </c>
      <c r="GO1030" s="57"/>
      <c r="GP1030" s="57" t="e">
        <f t="shared" ref="GP1030:GP1051" si="3035">IF(AND(EN1030=TRUE,FR1030&lt;0.5,FS1030&gt;=1,FC1030=MAX(FC1030:FF1030)),TRUE,FALSE)</f>
        <v>#DIV/0!</v>
      </c>
      <c r="GQ1030" s="59" t="e">
        <f t="shared" ref="GQ1030:GQ1051" si="3036">IF(AND(EN1030=TRUE,FR1030&gt;=0.5,FS1030&lt;1.5,FS1030&gt;=0.5,FG1030&lt;0.5,FC1030=MAX(FC1030:FF1030)),TRUE,FALSE)</f>
        <v>#DIV/0!</v>
      </c>
      <c r="GR1030" s="41" t="e">
        <f t="shared" ref="GR1030:GR1051" si="3037">IF(AND(EN1030=TRUE,FR1030&gt;=0.5,FS1030&gt;=1.5,FG1030&lt;0.5,FC1030=MAX(FC1030:FF1030)),TRUE,FALSE)</f>
        <v>#DIV/0!</v>
      </c>
      <c r="GS1030" s="57" t="e">
        <f t="shared" ref="GS1030:GS1051" si="3038">IF(AND(EN1030=TRUE,FG1030&gt;=0.5),TRUE,FALSE)</f>
        <v>#DIV/0!</v>
      </c>
      <c r="GT1030" s="57" t="e">
        <f t="shared" ref="GT1030:GT1051" si="3039">IF(AND(EN1030=TRUE,FN1030=MAX(FN1030:FQ1030),FS1030&gt;=0.5,FG1030&lt;0.5,FD1030=MAX(FC1030:FE1030)),TRUE,FALSE)</f>
        <v>#DIV/0!</v>
      </c>
      <c r="GU1030" s="57" t="e">
        <f t="shared" ref="GU1030:GU1051" si="3040">IF(AND(EN1030=TRUE,FN1030&lt;&gt;MAX(FN1030:FQ1030),FR1030&gt;=0.5,FS1030&lt;1.5,FS1030&gt;=0.5,FG1030&lt;0.5,FD1030=MAX(FC1030:FE1030)),TRUE,FALSE)</f>
        <v>#DIV/0!</v>
      </c>
      <c r="GV1030" s="57"/>
      <c r="GW1030" s="42" t="e">
        <f t="shared" ref="GW1030:GW1051" si="3041">IF(AND(EO1030=TRUE,FR1030&lt;0.5),TRUE,FALSE)</f>
        <v>#DIV/0!</v>
      </c>
      <c r="GX1030" s="42" t="e">
        <f t="shared" ref="GX1030:GX1051" si="3042">IF(AND(EO1030=TRUE,FR1030&gt;=0.5,FG1030&gt;=0.5),TRUE,FALSE)</f>
        <v>#DIV/0!</v>
      </c>
      <c r="GY1030" s="42" t="e">
        <f t="shared" ref="GY1030:GY1051" si="3043">IF(AND(EO1030=TRUE,FR1030&gt;=0.5,FG1030&lt;0.5),TRUE,FALSE)</f>
        <v>#DIV/0!</v>
      </c>
      <c r="GZ1030" s="57"/>
      <c r="HA1030" s="2" t="e">
        <f t="shared" ref="HA1030:HA1051" si="3044">IF(AND(EP1030=TRUE,FR1030&lt;0.5,FS1030&lt;1.5,EU1030&lt;&gt;MAX(EU1030:EW1030),EZ1030=MAX(EX1030:FB1030)),TRUE,FALSE)</f>
        <v>#DIV/0!</v>
      </c>
      <c r="HB1030" s="2" t="e">
        <f t="shared" ref="HB1030:HB1051" si="3045">IF(AND(EP1030=TRUE,FR1030&lt;0.5,FS1030&gt;=1.5,EU1030&lt;&gt;MAX(EU1030:EW1030),EZ1030=MAX(EX1030:FB1030)),TRUE,FALSE)</f>
        <v>#DIV/0!</v>
      </c>
      <c r="HC1030" s="2" t="e">
        <f t="shared" ref="HC1030:HC1051" si="3046">IF(AND(EP1030=TRUE,FR1030&gt;=0.5,FS1030&lt;0.5,EU1030&lt;&gt;MAX(EU1030:EW1030),EZ1030=MAX(EX1030:FB1030)),TRUE,FALSE)</f>
        <v>#DIV/0!</v>
      </c>
      <c r="HD1030" s="2" t="e">
        <f t="shared" ref="HD1030:HD1051" si="3047">IF(AND(EP1030=TRUE,FR1030&gt;=0.5,FS1030&lt;1.5,FS1030&gt;=0.5,EU1030&lt;&gt;MAX(EU1030:EW1030),EZ1030=MAX(EX1030:FB1030)),TRUE,FALSE)</f>
        <v>#DIV/0!</v>
      </c>
      <c r="HE1030" s="2" t="e">
        <f t="shared" ref="HE1030:HE1051" si="3048">IF(AND(EP1030=TRUE,FR1030&gt;=0.5,FS1030&gt;=1.5,EU1030&lt;&gt;MAX(EU1030:EW1030),EZ1030=MAX(EX1030:FB1030)),TRUE,FALSE)</f>
        <v>#DIV/0!</v>
      </c>
      <c r="HF1030" s="2" t="e">
        <f t="shared" ref="HF1030:HF1051" si="3049">IF(AND(EP1030=TRUE,FR1030&lt;0.5,FS1030&lt;1.5,EU1030=MAX(EU1030:EW1030)),TRUE,FALSE)</f>
        <v>#DIV/0!</v>
      </c>
      <c r="HG1030" s="2" t="e">
        <f t="shared" ref="HG1030:HG1051" si="3050">IF(AND(EP1030=TRUE,FR1030&lt;0.5,FS1030&gt;=1.5,EU1030=MAX(EU1030:EW1030)),TRUE,FALSE)</f>
        <v>#DIV/0!</v>
      </c>
      <c r="HH1030" s="2" t="e">
        <f t="shared" ref="HH1030:HH1051" si="3051">IF(AND(EP1030=TRUE,FR1030&gt;=0.5,FS1030&lt;0.5,EU1030=MAX(EU1030:EW1030)),TRUE,FALSE)</f>
        <v>#DIV/0!</v>
      </c>
      <c r="HI1030" s="2" t="e">
        <f t="shared" ref="HI1030:HI1051" si="3052">IF(AND(EP1030=TRUE,FR1030&gt;=0.5,FS1030&lt;1.5,FS1030&gt;=0.5,EU1030=MAX(EU1030:EW1030)),TRUE,FALSE)</f>
        <v>#DIV/0!</v>
      </c>
      <c r="HJ1030" s="11" t="e">
        <f t="shared" ref="HJ1030:HJ1051" si="3053">IF(AND(EP1030=TRUE,FR1030&gt;=0.5,FS1030&gt;=1.5,EU1030=MAX(EU1030:EW1030)),TRUE,FALSE)</f>
        <v>#DIV/0!</v>
      </c>
      <c r="HK1030" s="60" t="e">
        <f t="shared" ref="HK1030:HK1051" si="3054">IF(AND(EP1030=TRUE,FR1030&lt;0.5,FS1030&lt;1.5,EY1030=MAX(EX1030:FB1030)),TRUE,FALSE)</f>
        <v>#DIV/0!</v>
      </c>
      <c r="HL1030" s="57"/>
      <c r="HM1030" s="57" t="e">
        <f t="shared" ref="HM1030:HM1051" si="3055">IF(AND(EQ1030=TRUE,FR1030&lt;0.5,FS1030&lt;1.5),TRUE,FALSE)</f>
        <v>#DIV/0!</v>
      </c>
      <c r="HN1030" s="57" t="e">
        <f t="shared" ref="HN1030:HN1051" si="3056">IF(AND(EQ1030=TRUE,FR1030&lt;0.5,FS1030&gt;=1.5),TRUE,FALSE)</f>
        <v>#DIV/0!</v>
      </c>
      <c r="HO1030" s="57" t="e">
        <f t="shared" ref="HO1030:HO1051" si="3057">IF(AND(EQ1030=TRUE,FR1030&gt;=0.5,FS1030&lt;0.5),TRUE,FALSE)</f>
        <v>#DIV/0!</v>
      </c>
      <c r="HP1030" s="57" t="e">
        <f t="shared" ref="HP1030:HP1051" si="3058">IF(AND(EQ1030=TRUE,FR1030&gt;=0.5,FS1030&lt;1.5,FS1030&gt;=0.5),TRUE,FALSE)</f>
        <v>#DIV/0!</v>
      </c>
      <c r="HQ1030" s="57" t="e">
        <f t="shared" ref="HQ1030:HQ1051" si="3059">IF(AND(EQ1030=TRUE,FR1030&gt;=0.5,FS1030&gt;=1.5),TRUE,FALSE)</f>
        <v>#DIV/0!</v>
      </c>
      <c r="HR1030" s="57"/>
      <c r="HS1030" s="57" t="e">
        <f t="shared" ref="HS1030:HS1051" si="3060">IF(AND(ER1030=TRUE,FR1030&lt;0.5,FS1030&lt;1.5),TRUE,FALSE)</f>
        <v>#DIV/0!</v>
      </c>
      <c r="HT1030" s="57" t="e">
        <f t="shared" ref="HT1030:HT1051" si="3061">IF(AND(ER1030=TRUE,FR1030&lt;0.5,FS1030&gt;=1.5),TRUE,FALSE)</f>
        <v>#DIV/0!</v>
      </c>
      <c r="HU1030" s="57" t="e">
        <f t="shared" ref="HU1030:HU1051" si="3062">IF(AND(ER1030=TRUE,FR1030&gt;=0.5,FS1030&lt;0.5),TRUE,FALSE)</f>
        <v>#DIV/0!</v>
      </c>
      <c r="HV1030" s="57" t="e">
        <f t="shared" ref="HV1030:HV1051" si="3063">IF(AND(ER1030=TRUE,FR1030&gt;=0.5,FS1030&lt;1.5,FS1030&gt;=0.5),TRUE,FALSE)</f>
        <v>#DIV/0!</v>
      </c>
      <c r="HW1030" s="57" t="e">
        <f t="shared" ref="HW1030:HW1051" si="3064">IF(AND(ER1030=TRUE,FR1030&gt;=0.5,FS1030&gt;=1.5),TRUE,FALSE)</f>
        <v>#DIV/0!</v>
      </c>
      <c r="HX1030" s="57"/>
      <c r="HY1030" s="57" t="e">
        <f t="shared" ref="HY1030:HY1051" si="3065">IF(AND(EJ1030=TRUE,EN1030=TRUE,FR1030&gt;=0.5,FG1030&lt;0.5,FF1030&gt;=0.5),TRUE,FALSE)</f>
        <v>#DIV/0!</v>
      </c>
      <c r="HZ1030" s="57" t="e">
        <f t="shared" ref="HZ1030:HZ1051" si="3066">IF(AND(EJ1030=TRUE,EL1030=TRUE,FR1030&gt;=0.5,FG1030&lt;0.5,FF1030&gt;=0.5),TRUE,FALSE)</f>
        <v>#DIV/0!</v>
      </c>
      <c r="IA1030" s="57"/>
      <c r="IB1030" s="61">
        <f t="shared" ref="IB1030:IB1051" si="3067">COUNTIF(FU1030:HZ1030,TRUE)</f>
        <v>0</v>
      </c>
      <c r="IC1030" s="57" t="str">
        <f t="shared" ref="IC1030:IC1051" si="3068" xml:space="preserve"> IF(IB1030=1,INDEX(FU$2:HZ$2,MATCH(TRUE,FU1030:HZ1030,0)),"")</f>
        <v/>
      </c>
      <c r="ID1030" s="42"/>
      <c r="IE1030" s="2" t="str">
        <f t="shared" ref="IE1030:IE1051" si="3069">IF(AND(EI1030=TRUE,FF1030&lt;0.5,FF1030&gt;0.3),IE$2,"")</f>
        <v/>
      </c>
      <c r="IF1030" s="60" t="e">
        <f t="shared" ref="IF1030:IF1051" si="3070">IF(AND(EJ1030=TRUE,HY1030&lt;&gt;TRUE,HZ1030&lt;&gt;TRUE),IF$2,"")</f>
        <v>#DIV/0!</v>
      </c>
      <c r="IG1030" s="60" t="str">
        <f t="shared" ref="IG1030:IG1051" si="3071">IF(AND(FQ1030=MAX(FN1030:FQ1030)),IG$2,"")</f>
        <v/>
      </c>
      <c r="IH1030" s="60" t="str">
        <f t="shared" ref="IH1030:IH1051" si="3072">IF(AND(FA1030=MAX(EX1030:FB1030)),IH$2,"")</f>
        <v>zinco-</v>
      </c>
      <c r="II1030" s="60" t="str">
        <f t="shared" ref="II1030:II1051" si="3073">IF(AND(EX1030=MAX(EX1030:FB1030)),II$2,"")</f>
        <v>mangano-</v>
      </c>
      <c r="IJ1030" s="60" t="e">
        <f t="shared" ref="IJ1030:IJ1051" si="3074">IF(AND(EZ1030=MAX(EX1030:FB1030),OR(GT1030=TRUE,GU1030=TRUE,GG1030=TRUE,FZ1030=TRUE)),IJ$2,"")</f>
        <v>#DIV/0!</v>
      </c>
      <c r="IK1030" s="60" t="e">
        <f t="shared" ref="IK1030:IK1051" si="3075">IF(AND(EY1030=MAX(EX1030:FB1030),FU1030&lt;&gt;TRUE,FV1030&lt;&gt;TRUE,FY1030&lt;&gt;TRUE,GG1030&lt;&gt;TRUE,GT1030&lt;&gt;TRUE,GU1030&lt;&gt;TRUE,HK1030&lt;&gt;TRUE),IK$2,"")</f>
        <v>#DIV/0!</v>
      </c>
      <c r="IL1030" s="60" t="e">
        <f t="shared" ref="IL1030:IL1051" si="3076">IF(AND(FE1030=MAX(FC1030:FE1030),OR(FY1030=TRUE,GH1030=TRUE,GB1030=TRUE,GL1030=TRUE,FU1030=TRUE,FV1030=TRUE)),IL$2,"")</f>
        <v>#DIV/0!</v>
      </c>
      <c r="IM1030" s="60" t="e">
        <f t="shared" ref="IM1030:IM1051" si="3077">IF(AND(FD1030=MAX(FC1030:FE1030),FY1030&lt;&gt;TRUE,GH1030&lt;&gt;TRUE,GB1030&lt;&gt;TRUE,GL1030&lt;&gt;TRUE,FU1030&lt;&gt;TRUE,FV1030&lt;&gt;TRUE,GT1030&lt;&gt;TRUE,GU1030&lt;&gt;TRUE,GG1030&lt;&gt;TRUE),IM$2,"")</f>
        <v>#DIV/0!</v>
      </c>
      <c r="IN1030" s="60" t="str">
        <f t="shared" ref="IN1030:IN1051" si="3078">IF(AND(DT1030=MAX(DR1030:DT1030),EI1030=TRUE),IN$2,"")</f>
        <v/>
      </c>
      <c r="IO1030" s="60" t="str">
        <f t="shared" ref="IO1030:IO1051" si="3079">IF(AND(DS1030=MAX(DR1030:DT1030),EI1030=TRUE),IO$2,"")</f>
        <v/>
      </c>
      <c r="IP1030" s="57"/>
      <c r="IQ1030" s="57" t="str">
        <f t="shared" ref="IQ1030:IQ1051" si="3080">IF(IB1030=1,CONCATENATE(IE1030,IF1030,IG1030,IH1030,II1030,IJ1030,IK1030,IL1030,IM1030,IN1030,IO1030,IC1030),"ERROR!!")</f>
        <v>ERROR!!</v>
      </c>
    </row>
    <row r="1031" spans="24:251">
      <c r="X1031" s="29">
        <f t="shared" si="2908"/>
        <v>0</v>
      </c>
      <c r="Y1031" s="29">
        <f t="shared" si="2909"/>
        <v>0</v>
      </c>
      <c r="Z1031" s="29" t="e">
        <f t="shared" si="2910"/>
        <v>#DIV/0!</v>
      </c>
      <c r="AA1031" s="29" t="e">
        <f t="shared" si="2911"/>
        <v>#DIV/0!</v>
      </c>
      <c r="AB1031" s="29" t="e">
        <f t="shared" si="2912"/>
        <v>#DIV/0!</v>
      </c>
      <c r="AC1031" s="29" t="e">
        <f t="shared" si="2913"/>
        <v>#DIV/0!</v>
      </c>
      <c r="AF1031" s="23">
        <v>60.084299999999999</v>
      </c>
      <c r="AG1031" s="23">
        <v>79.878799999999998</v>
      </c>
      <c r="AH1031" s="23">
        <v>101.96120000000001</v>
      </c>
      <c r="AI1031" s="23">
        <v>151.99039999999999</v>
      </c>
      <c r="AJ1031" s="23">
        <v>159.69</v>
      </c>
      <c r="AK1031" s="23">
        <v>71.846400000000003</v>
      </c>
      <c r="AL1031" s="23">
        <v>70.9375</v>
      </c>
      <c r="AM1031" s="23">
        <v>40.304400000000001</v>
      </c>
      <c r="AN1031" s="23">
        <v>56.077399999999997</v>
      </c>
      <c r="AO1031" s="23">
        <v>61.978999999999999</v>
      </c>
      <c r="AP1031" s="23">
        <v>94.195999999999998</v>
      </c>
      <c r="AQ1031" s="23">
        <v>18.998000000000001</v>
      </c>
      <c r="AR1031" s="23">
        <v>35.450000000000003</v>
      </c>
      <c r="AS1031" s="23">
        <v>29.88</v>
      </c>
      <c r="AT1031" s="23">
        <v>74.691999999999993</v>
      </c>
      <c r="AU1031" s="23">
        <v>81.39</v>
      </c>
      <c r="AX1031" s="54">
        <f t="shared" si="2941"/>
        <v>0</v>
      </c>
      <c r="AY1031" s="54">
        <f t="shared" si="2942"/>
        <v>0</v>
      </c>
      <c r="AZ1031" s="54">
        <f t="shared" si="2943"/>
        <v>0</v>
      </c>
      <c r="BA1031" s="54">
        <f t="shared" si="2944"/>
        <v>0</v>
      </c>
      <c r="BB1031" s="54">
        <f t="shared" si="2945"/>
        <v>0</v>
      </c>
      <c r="BC1031" s="54">
        <f t="shared" si="2946"/>
        <v>0</v>
      </c>
      <c r="BD1031" s="54">
        <f t="shared" si="2947"/>
        <v>0</v>
      </c>
      <c r="BE1031" s="54">
        <f t="shared" si="2948"/>
        <v>0</v>
      </c>
      <c r="BF1031" s="54">
        <f t="shared" si="2949"/>
        <v>0</v>
      </c>
      <c r="BG1031" s="54">
        <f t="shared" si="2950"/>
        <v>0</v>
      </c>
      <c r="BH1031" s="54">
        <f t="shared" si="2951"/>
        <v>0</v>
      </c>
      <c r="BI1031" s="54">
        <f t="shared" si="2952"/>
        <v>0</v>
      </c>
      <c r="BJ1031" s="54">
        <f t="shared" si="2953"/>
        <v>0</v>
      </c>
      <c r="BK1031" s="54">
        <f t="shared" si="2954"/>
        <v>0</v>
      </c>
      <c r="BL1031" s="54">
        <f t="shared" si="2955"/>
        <v>0</v>
      </c>
      <c r="BM1031" s="42"/>
      <c r="BO1031" s="54">
        <f>'Norm-coeff'!$C$2+$AX1031*'Norm-coeff'!$D$2+$AY1031*'Norm-coeff'!$E$2+$AZ1031*'Norm-coeff'!$F$2+$BA1031*'Norm-coeff'!$G$2+$BB1031*'Norm-coeff'!$H$2+$BC1031*'Norm-coeff'!$I$2+$BD1031*'Norm-coeff'!$J$2+$BE1031*'Norm-coeff'!$K$2+$BF1031*'Norm-coeff'!$L$2+$BG1031*'Norm-coeff'!$M$2+$BH1031*'Norm-coeff'!$N$2+$BI1031*'Norm-coeff'!$O$2</f>
        <v>5.4045421474420303</v>
      </c>
      <c r="BP1031" s="54">
        <f>'Norm-coeff'!$C$3+$AX1031*'Norm-coeff'!$D$3+$AY1031*'Norm-coeff'!$E$3+$AZ1031*'Norm-coeff'!$F$3+$BA1031*'Norm-coeff'!$G$3+$BB1031*'Norm-coeff'!$H$3+$BC1031*'Norm-coeff'!$I$3+$BD1031*'Norm-coeff'!$J$3+$BE1031*'Norm-coeff'!$K$3+$BF1031*'Norm-coeff'!$L$3+$BG1031*'Norm-coeff'!$M$3+$BH1031*'Norm-coeff'!$N$3+$BI1031*'Norm-coeff'!$O$3</f>
        <v>3.15319116612705</v>
      </c>
      <c r="BQ1031" s="54">
        <f>'Norm-coeff'!$C$4+$AX1031*'Norm-coeff'!$D$4+$AY1031*'Norm-coeff'!$E$4+$AZ1031*'Norm-coeff'!$F$4+$BA1031*'Norm-coeff'!$G$4+$BB1031*'Norm-coeff'!$H$4+$BC1031*'Norm-coeff'!$I$4+$BD1031*'Norm-coeff'!$J$4+$BE1031*'Norm-coeff'!$K$4+$BF1031*'Norm-coeff'!$L$4+$BG1031*'Norm-coeff'!$M$4+$BH1031*'Norm-coeff'!$N$4+$BI1031*'Norm-coeff'!$O$4</f>
        <v>1.42115649462768</v>
      </c>
      <c r="BR1031" s="54">
        <f>'Norm-coeff'!$C$5+$AX1031*'Norm-coeff'!$D$5+$AY1031*'Norm-coeff'!$E$5+$AZ1031*'Norm-coeff'!$F$5+$BA1031*'Norm-coeff'!$G$5+$BB1031*'Norm-coeff'!$H$5+$BC1031*'Norm-coeff'!$I$5+$BD1031*'Norm-coeff'!$J$5+$BE1031*'Norm-coeff'!$K$5+$BF1031*'Norm-coeff'!$L$5+$BG1031*'Norm-coeff'!$M$5+$BH1031*'Norm-coeff'!$N$5+$BI1031*'Norm-coeff'!$O$5</f>
        <v>1.0553329241296201</v>
      </c>
      <c r="BS1031" s="54">
        <f>'Norm-coeff'!$C$6+$AX1031*'Norm-coeff'!$D$6+$AY1031*'Norm-coeff'!$E$6+$AZ1031*'Norm-coeff'!$F$6+$BA1031*'Norm-coeff'!$G$6+$BB1031*'Norm-coeff'!$H$6+$BC1031*'Norm-coeff'!$I$6+$BD1031*'Norm-coeff'!$J$6+$BE1031*'Norm-coeff'!$K$6+$BF1031*'Norm-coeff'!$L$6+$BG1031*'Norm-coeff'!$M$6+$BH1031*'Norm-coeff'!$N$6+$BI1031*'Norm-coeff'!$O$6</f>
        <v>-1.48700885495103E-2</v>
      </c>
      <c r="BT1031" s="54">
        <f>'Norm-coeff'!$C$7+$AX1031*'Norm-coeff'!$D$7+$AY1031*'Norm-coeff'!$E$7+$AZ1031*'Norm-coeff'!$F$7+$BA1031*'Norm-coeff'!$G$7+$BB1031*'Norm-coeff'!$H$7+$BC1031*'Norm-coeff'!$I$7+$BD1031*'Norm-coeff'!$J$7+$BE1031*'Norm-coeff'!$K$7+$BF1031*'Norm-coeff'!$L$7+$BG1031*'Norm-coeff'!$M$7+$BH1031*'Norm-coeff'!$N$7+$BI1031*'Norm-coeff'!$O$7</f>
        <v>2.0907583608832998</v>
      </c>
      <c r="BU1031" s="54">
        <f>'Norm-coeff'!$C$8+$AX1031*'Norm-coeff'!$D$8+$AY1031*'Norm-coeff'!$E$8+$AZ1031*'Norm-coeff'!$F$8+$BA1031*'Norm-coeff'!$G$8+$BB1031*'Norm-coeff'!$H$8+$BC1031*'Norm-coeff'!$I$8+$BD1031*'Norm-coeff'!$J$8+$BE1031*'Norm-coeff'!$K$8+$BF1031*'Norm-coeff'!$L$8+$BG1031*'Norm-coeff'!$M$8+$BH1031*'Norm-coeff'!$N$8+$BI1031*'Norm-coeff'!$O$8</f>
        <v>0.65894159836244504</v>
      </c>
      <c r="BV1031" s="54">
        <f>'Norm-coeff'!$C$9+$AX1031*'Norm-coeff'!$D$9+$AY1031*'Norm-coeff'!$E$9+$AZ1031*'Norm-coeff'!$F$9+$BA1031*'Norm-coeff'!$G$9+$BB1031*'Norm-coeff'!$H$9+$BC1031*'Norm-coeff'!$I$9+$BD1031*'Norm-coeff'!$J$9+$BE1031*'Norm-coeff'!$K$9+$BF1031*'Norm-coeff'!$L$9+$BG1031*'Norm-coeff'!$M$9+$BH1031*'Norm-coeff'!$N$9+$BI1031*'Norm-coeff'!$O$9</f>
        <v>1.48961085014701</v>
      </c>
      <c r="BW1031" s="54">
        <f>'Norm-coeff'!$C$10+$AX1031*'Norm-coeff'!$D$10+$AY1031*'Norm-coeff'!$E$10+$AZ1031*'Norm-coeff'!$F$10+$BA1031*'Norm-coeff'!$G$10+$BB1031*'Norm-coeff'!$H$10+$BC1031*'Norm-coeff'!$I$10+$BD1031*'Norm-coeff'!$J$10+$BE1031*'Norm-coeff'!$K$10+$BF1031*'Norm-coeff'!$L$10+$BG1031*'Norm-coeff'!$M$10+$BH1031*'Norm-coeff'!$N$10+$BI1031*'Norm-coeff'!$O$10</f>
        <v>1.42058735749591</v>
      </c>
      <c r="BX1031" s="54">
        <f>'Norm-coeff'!$C$11+$AX1031*'Norm-coeff'!$D$11+$AY1031*'Norm-coeff'!$E$11+$AZ1031*'Norm-coeff'!$F$11+$BA1031*'Norm-coeff'!$G$11+$BB1031*'Norm-coeff'!$H$11+$BC1031*'Norm-coeff'!$I$11+$BD1031*'Norm-coeff'!$J$11+$BE1031*'Norm-coeff'!$K$11+$BF1031*'Norm-coeff'!$L$11+$BG1031*'Norm-coeff'!$M$11+$BH1031*'Norm-coeff'!$N$11+$BI1031*'Norm-coeff'!$O$11</f>
        <v>0.221233014421479</v>
      </c>
      <c r="BY1031" s="54">
        <f>'Norm-coeff'!$C$12+$AX1031*'Norm-coeff'!$D$12+$AY1031*'Norm-coeff'!$E$12+$AZ1031*'Norm-coeff'!$F$12+$BA1031*'Norm-coeff'!$G$12+$BB1031*'Norm-coeff'!$H$12+$BC1031*'Norm-coeff'!$I$12+$BD1031*'Norm-coeff'!$J$12+$BE1031*'Norm-coeff'!$K$12+$BF1031*'Norm-coeff'!$L$12+$BG1031*'Norm-coeff'!$M$12+$BH1031*'Norm-coeff'!$N$12+$BI1031*'Norm-coeff'!$O$12</f>
        <v>0.283527502056037</v>
      </c>
      <c r="BZ1031" s="54">
        <f>'Norm-coeff'!$C$13+$AX1031*'Norm-coeff'!$D$13+$AY1031*'Norm-coeff'!$E$13+$AZ1031*'Norm-coeff'!$F$13+$BA1031*'Norm-coeff'!$G$13+$BB1031*'Norm-coeff'!$H$13+$BC1031*'Norm-coeff'!$I$13+$BD1031*'Norm-coeff'!$J$13+$BE1031*'Norm-coeff'!$K$13+$BF1031*'Norm-coeff'!$L$13+$BG1031*'Norm-coeff'!$M$13+$BH1031*'Norm-coeff'!$N$13+$BI1031*'Norm-coeff'!$O$13</f>
        <v>-4.1864930554451202E-2</v>
      </c>
      <c r="CA1031" s="54">
        <f>'Norm-coeff'!$C$14+$AX1031*'Norm-coeff'!$D$14+$AY1031*'Norm-coeff'!$E$14+$AZ1031*'Norm-coeff'!$F$14+$BA1031*'Norm-coeff'!$G$14+$BB1031*'Norm-coeff'!$H$14+$BC1031*'Norm-coeff'!$I$14+$BD1031*'Norm-coeff'!$J$14+$BE1031*'Norm-coeff'!$K$14+$BF1031*'Norm-coeff'!$L$14+$BG1031*'Norm-coeff'!$M$14+$BH1031*'Norm-coeff'!$N$14+$BI1031*'Norm-coeff'!$O$14</f>
        <v>4.2526983164477103</v>
      </c>
      <c r="CC1031" s="54">
        <f t="shared" si="2956"/>
        <v>0</v>
      </c>
      <c r="CG1031" s="54">
        <f t="shared" si="2957"/>
        <v>0</v>
      </c>
      <c r="CH1031" s="54">
        <f t="shared" si="2940"/>
        <v>0</v>
      </c>
      <c r="CI1031" s="54">
        <f t="shared" si="2958"/>
        <v>0</v>
      </c>
      <c r="CJ1031" s="56">
        <f t="shared" si="2959"/>
        <v>0</v>
      </c>
      <c r="CK1031" s="54">
        <f t="shared" si="2960"/>
        <v>0</v>
      </c>
      <c r="CL1031" s="54">
        <f t="shared" si="2961"/>
        <v>0</v>
      </c>
      <c r="CM1031" s="54">
        <f t="shared" si="2962"/>
        <v>0</v>
      </c>
      <c r="CN1031" s="54">
        <f t="shared" si="2963"/>
        <v>0</v>
      </c>
      <c r="CO1031" s="54">
        <f t="shared" si="2964"/>
        <v>0</v>
      </c>
      <c r="CP1031" s="54">
        <f t="shared" si="2965"/>
        <v>0</v>
      </c>
      <c r="CQ1031" s="54">
        <f t="shared" si="2966"/>
        <v>0</v>
      </c>
      <c r="CR1031" s="54">
        <f t="shared" si="2967"/>
        <v>0</v>
      </c>
      <c r="CS1031" s="54">
        <f t="shared" si="2968"/>
        <v>0</v>
      </c>
      <c r="CU1031" s="54">
        <f t="shared" si="2969"/>
        <v>0</v>
      </c>
      <c r="CV1031" s="54">
        <f t="shared" si="2970"/>
        <v>0</v>
      </c>
      <c r="CW1031" s="54">
        <f t="shared" si="2971"/>
        <v>0</v>
      </c>
      <c r="CX1031" s="54">
        <f t="shared" si="2972"/>
        <v>0</v>
      </c>
      <c r="CZ1031" s="54">
        <f t="shared" si="2973"/>
        <v>0</v>
      </c>
      <c r="DA1031" s="54">
        <f t="shared" si="2974"/>
        <v>0</v>
      </c>
      <c r="DB1031" s="54">
        <f t="shared" si="2975"/>
        <v>0</v>
      </c>
      <c r="DC1031" s="54">
        <f t="shared" si="2976"/>
        <v>0</v>
      </c>
      <c r="DD1031" s="54">
        <f t="shared" si="2977"/>
        <v>0</v>
      </c>
      <c r="DE1031" s="54">
        <f t="shared" si="2978"/>
        <v>0</v>
      </c>
      <c r="DF1031" s="54">
        <f t="shared" si="2979"/>
        <v>0</v>
      </c>
      <c r="DG1031" s="54">
        <f t="shared" si="2980"/>
        <v>2</v>
      </c>
      <c r="DH1031" s="71">
        <f t="shared" si="2981"/>
        <v>0</v>
      </c>
      <c r="DI1031" s="71">
        <f t="shared" si="2982"/>
        <v>0</v>
      </c>
      <c r="DJ1031" s="54">
        <f t="shared" si="2983"/>
        <v>0</v>
      </c>
      <c r="DK1031" s="54">
        <f t="shared" si="2984"/>
        <v>2</v>
      </c>
      <c r="DL1031" s="4">
        <f t="shared" si="2914"/>
        <v>0</v>
      </c>
      <c r="DM1031" s="3">
        <f t="shared" si="2985"/>
        <v>0</v>
      </c>
      <c r="DN1031" s="3">
        <f t="shared" si="2986"/>
        <v>0</v>
      </c>
      <c r="DO1031" s="4" t="e">
        <f t="shared" si="2987"/>
        <v>#DIV/0!</v>
      </c>
      <c r="DP1031" s="57"/>
      <c r="DQ1031" s="57"/>
      <c r="DR1031" s="56">
        <f t="shared" si="2915"/>
        <v>2</v>
      </c>
      <c r="DS1031" s="56">
        <f t="shared" si="2916"/>
        <v>0</v>
      </c>
      <c r="DT1031" s="38">
        <f t="shared" si="2917"/>
        <v>0</v>
      </c>
      <c r="DU1031" s="38">
        <f t="shared" si="2988"/>
        <v>2</v>
      </c>
      <c r="DV1031" s="38">
        <f t="shared" si="2918"/>
        <v>0</v>
      </c>
      <c r="DW1031" s="39">
        <f t="shared" si="2919"/>
        <v>0</v>
      </c>
      <c r="DX1031" s="39">
        <f t="shared" si="2920"/>
        <v>0</v>
      </c>
      <c r="DY1031" s="39">
        <f t="shared" si="2921"/>
        <v>0</v>
      </c>
      <c r="DZ1031" s="39">
        <f t="shared" si="2922"/>
        <v>0</v>
      </c>
      <c r="EA1031" s="39">
        <f t="shared" si="2923"/>
        <v>0</v>
      </c>
      <c r="EB1031" s="37" t="e">
        <f t="shared" si="2989"/>
        <v>#DIV/0!</v>
      </c>
      <c r="EC1031" s="37" t="e">
        <f t="shared" si="2990"/>
        <v>#DIV/0!</v>
      </c>
      <c r="ED1031" s="37" t="e">
        <f t="shared" si="2991"/>
        <v>#DIV/0!</v>
      </c>
      <c r="EE1031" s="37" t="e">
        <f t="shared" si="2992"/>
        <v>#DIV/0!</v>
      </c>
      <c r="EF1031" s="39" t="e">
        <f t="shared" si="2993"/>
        <v>#DIV/0!</v>
      </c>
      <c r="EG1031" s="37" t="e">
        <f t="shared" si="2994"/>
        <v>#DIV/0!</v>
      </c>
      <c r="EH1031" s="37" t="e">
        <f t="shared" si="2995"/>
        <v>#DIV/0!</v>
      </c>
      <c r="EI1031" s="11" t="b">
        <f t="shared" si="2996"/>
        <v>1</v>
      </c>
      <c r="EJ1031" s="11" t="b">
        <f t="shared" si="2997"/>
        <v>0</v>
      </c>
      <c r="EK1031" s="39" t="e">
        <f t="shared" si="2998"/>
        <v>#DIV/0!</v>
      </c>
      <c r="EL1031" s="39" t="e">
        <f t="shared" si="2999"/>
        <v>#DIV/0!</v>
      </c>
      <c r="EM1031" s="39" t="e">
        <f t="shared" si="3000"/>
        <v>#DIV/0!</v>
      </c>
      <c r="EN1031" s="39" t="e">
        <f t="shared" si="3001"/>
        <v>#DIV/0!</v>
      </c>
      <c r="EO1031" s="39" t="e">
        <f t="shared" si="3002"/>
        <v>#DIV/0!</v>
      </c>
      <c r="EP1031" s="39" t="e">
        <f t="shared" si="3003"/>
        <v>#DIV/0!</v>
      </c>
      <c r="EQ1031" s="39" t="e">
        <f t="shared" si="3004"/>
        <v>#DIV/0!</v>
      </c>
      <c r="ER1031" s="39" t="e">
        <f t="shared" si="3005"/>
        <v>#DIV/0!</v>
      </c>
      <c r="ES1031" s="58" t="str">
        <f t="shared" si="3006"/>
        <v>(OH,F,Cl)-dominate amphibole</v>
      </c>
      <c r="ET1031" s="58" t="e">
        <f t="shared" si="3007"/>
        <v>#N/A</v>
      </c>
      <c r="EU1031" s="56">
        <f t="shared" si="2924"/>
        <v>0</v>
      </c>
      <c r="EV1031" s="56">
        <f t="shared" si="2925"/>
        <v>0</v>
      </c>
      <c r="EW1031" s="56">
        <f t="shared" si="2926"/>
        <v>0</v>
      </c>
      <c r="EX1031" s="56">
        <f t="shared" si="2927"/>
        <v>0</v>
      </c>
      <c r="EY1031" s="56">
        <f t="shared" si="2928"/>
        <v>0</v>
      </c>
      <c r="EZ1031" s="56">
        <f t="shared" si="2929"/>
        <v>0</v>
      </c>
      <c r="FA1031" s="39">
        <f t="shared" si="2930"/>
        <v>0</v>
      </c>
      <c r="FB1031" s="39">
        <f t="shared" si="2931"/>
        <v>0</v>
      </c>
      <c r="FC1031" s="54">
        <f t="shared" si="2932"/>
        <v>0</v>
      </c>
      <c r="FD1031" s="54">
        <f t="shared" si="2933"/>
        <v>0</v>
      </c>
      <c r="FE1031" s="39">
        <f t="shared" si="2934"/>
        <v>0</v>
      </c>
      <c r="FF1031" s="54">
        <f t="shared" si="2935"/>
        <v>0</v>
      </c>
      <c r="FG1031" s="39">
        <f t="shared" si="2936"/>
        <v>0</v>
      </c>
      <c r="FH1031" s="39">
        <f t="shared" si="3008"/>
        <v>0</v>
      </c>
      <c r="FI1031" s="39">
        <f t="shared" si="3009"/>
        <v>0</v>
      </c>
      <c r="FJ1031" s="39">
        <f t="shared" si="3010"/>
        <v>0</v>
      </c>
      <c r="FK1031" s="39" t="e">
        <f t="shared" si="3011"/>
        <v>#DIV/0!</v>
      </c>
      <c r="FL1031" s="39" t="e">
        <f t="shared" si="3012"/>
        <v>#DIV/0!</v>
      </c>
      <c r="FM1031" s="39" t="e">
        <f t="shared" si="3013"/>
        <v>#DIV/0!</v>
      </c>
      <c r="FN1031" s="39">
        <f t="shared" si="3014"/>
        <v>1</v>
      </c>
      <c r="FO1031" s="39">
        <f t="shared" si="2937"/>
        <v>0</v>
      </c>
      <c r="FP1031" s="39">
        <f t="shared" si="2938"/>
        <v>0</v>
      </c>
      <c r="FQ1031" s="39">
        <f t="shared" si="2939"/>
        <v>0</v>
      </c>
      <c r="FR1031" s="39">
        <f t="shared" si="3015"/>
        <v>0</v>
      </c>
      <c r="FS1031" s="39">
        <f t="shared" si="3016"/>
        <v>0</v>
      </c>
      <c r="FU1031" s="39" t="e">
        <f t="shared" si="3017"/>
        <v>#DIV/0!</v>
      </c>
      <c r="FV1031" s="39" t="e">
        <f t="shared" si="3018"/>
        <v>#DIV/0!</v>
      </c>
      <c r="FW1031" s="39" t="e">
        <f t="shared" si="3019"/>
        <v>#DIV/0!</v>
      </c>
      <c r="FY1031" s="39" t="e">
        <f t="shared" si="3020"/>
        <v>#DIV/0!</v>
      </c>
      <c r="FZ1031" s="39" t="e">
        <f t="shared" si="3021"/>
        <v>#DIV/0!</v>
      </c>
      <c r="GA1031" s="39" t="e">
        <f t="shared" si="3022"/>
        <v>#DIV/0!</v>
      </c>
      <c r="GB1031" s="39" t="e">
        <f t="shared" si="3023"/>
        <v>#DIV/0!</v>
      </c>
      <c r="GC1031" s="39" t="e">
        <f t="shared" si="3024"/>
        <v>#DIV/0!</v>
      </c>
      <c r="GD1031" s="39" t="e">
        <f t="shared" si="3025"/>
        <v>#DIV/0!</v>
      </c>
      <c r="GE1031" s="39" t="e">
        <f t="shared" si="3026"/>
        <v>#DIV/0!</v>
      </c>
      <c r="GF1031" s="39" t="e">
        <f t="shared" si="3027"/>
        <v>#DIV/0!</v>
      </c>
      <c r="GG1031" s="39" t="e">
        <f t="shared" si="3028"/>
        <v>#DIV/0!</v>
      </c>
      <c r="GH1031" s="39" t="e">
        <f t="shared" si="3029"/>
        <v>#DIV/0!</v>
      </c>
      <c r="GI1031" s="39"/>
      <c r="GJ1031" s="39" t="e">
        <f t="shared" si="3030"/>
        <v>#DIV/0!</v>
      </c>
      <c r="GK1031" s="39" t="e">
        <f t="shared" si="3031"/>
        <v>#DIV/0!</v>
      </c>
      <c r="GL1031" s="39" t="e">
        <f t="shared" si="3032"/>
        <v>#DIV/0!</v>
      </c>
      <c r="GM1031" s="39" t="e">
        <f t="shared" si="3033"/>
        <v>#DIV/0!</v>
      </c>
      <c r="GN1031" s="39" t="e">
        <f t="shared" si="3034"/>
        <v>#DIV/0!</v>
      </c>
      <c r="GO1031" s="57"/>
      <c r="GP1031" s="57" t="e">
        <f t="shared" si="3035"/>
        <v>#DIV/0!</v>
      </c>
      <c r="GQ1031" s="59" t="e">
        <f t="shared" si="3036"/>
        <v>#DIV/0!</v>
      </c>
      <c r="GR1031" s="41" t="e">
        <f t="shared" si="3037"/>
        <v>#DIV/0!</v>
      </c>
      <c r="GS1031" s="57" t="e">
        <f t="shared" si="3038"/>
        <v>#DIV/0!</v>
      </c>
      <c r="GT1031" s="57" t="e">
        <f t="shared" si="3039"/>
        <v>#DIV/0!</v>
      </c>
      <c r="GU1031" s="57" t="e">
        <f t="shared" si="3040"/>
        <v>#DIV/0!</v>
      </c>
      <c r="GV1031" s="57"/>
      <c r="GW1031" s="42" t="e">
        <f t="shared" si="3041"/>
        <v>#DIV/0!</v>
      </c>
      <c r="GX1031" s="42" t="e">
        <f t="shared" si="3042"/>
        <v>#DIV/0!</v>
      </c>
      <c r="GY1031" s="42" t="e">
        <f t="shared" si="3043"/>
        <v>#DIV/0!</v>
      </c>
      <c r="GZ1031" s="57"/>
      <c r="HA1031" s="2" t="e">
        <f t="shared" si="3044"/>
        <v>#DIV/0!</v>
      </c>
      <c r="HB1031" s="2" t="e">
        <f t="shared" si="3045"/>
        <v>#DIV/0!</v>
      </c>
      <c r="HC1031" s="2" t="e">
        <f t="shared" si="3046"/>
        <v>#DIV/0!</v>
      </c>
      <c r="HD1031" s="2" t="e">
        <f t="shared" si="3047"/>
        <v>#DIV/0!</v>
      </c>
      <c r="HE1031" s="2" t="e">
        <f t="shared" si="3048"/>
        <v>#DIV/0!</v>
      </c>
      <c r="HF1031" s="2" t="e">
        <f t="shared" si="3049"/>
        <v>#DIV/0!</v>
      </c>
      <c r="HG1031" s="2" t="e">
        <f t="shared" si="3050"/>
        <v>#DIV/0!</v>
      </c>
      <c r="HH1031" s="2" t="e">
        <f t="shared" si="3051"/>
        <v>#DIV/0!</v>
      </c>
      <c r="HI1031" s="2" t="e">
        <f t="shared" si="3052"/>
        <v>#DIV/0!</v>
      </c>
      <c r="HJ1031" s="11" t="e">
        <f t="shared" si="3053"/>
        <v>#DIV/0!</v>
      </c>
      <c r="HK1031" s="60" t="e">
        <f t="shared" si="3054"/>
        <v>#DIV/0!</v>
      </c>
      <c r="HL1031" s="57"/>
      <c r="HM1031" s="57" t="e">
        <f t="shared" si="3055"/>
        <v>#DIV/0!</v>
      </c>
      <c r="HN1031" s="57" t="e">
        <f t="shared" si="3056"/>
        <v>#DIV/0!</v>
      </c>
      <c r="HO1031" s="57" t="e">
        <f t="shared" si="3057"/>
        <v>#DIV/0!</v>
      </c>
      <c r="HP1031" s="57" t="e">
        <f t="shared" si="3058"/>
        <v>#DIV/0!</v>
      </c>
      <c r="HQ1031" s="57" t="e">
        <f t="shared" si="3059"/>
        <v>#DIV/0!</v>
      </c>
      <c r="HR1031" s="57"/>
      <c r="HS1031" s="57" t="e">
        <f t="shared" si="3060"/>
        <v>#DIV/0!</v>
      </c>
      <c r="HT1031" s="57" t="e">
        <f t="shared" si="3061"/>
        <v>#DIV/0!</v>
      </c>
      <c r="HU1031" s="57" t="e">
        <f t="shared" si="3062"/>
        <v>#DIV/0!</v>
      </c>
      <c r="HV1031" s="57" t="e">
        <f t="shared" si="3063"/>
        <v>#DIV/0!</v>
      </c>
      <c r="HW1031" s="57" t="e">
        <f t="shared" si="3064"/>
        <v>#DIV/0!</v>
      </c>
      <c r="HX1031" s="57"/>
      <c r="HY1031" s="57" t="e">
        <f t="shared" si="3065"/>
        <v>#DIV/0!</v>
      </c>
      <c r="HZ1031" s="57" t="e">
        <f t="shared" si="3066"/>
        <v>#DIV/0!</v>
      </c>
      <c r="IA1031" s="57"/>
      <c r="IB1031" s="61">
        <f t="shared" si="3067"/>
        <v>0</v>
      </c>
      <c r="IC1031" s="57" t="str">
        <f t="shared" si="3068"/>
        <v/>
      </c>
      <c r="ID1031" s="42"/>
      <c r="IE1031" s="2" t="str">
        <f t="shared" si="3069"/>
        <v/>
      </c>
      <c r="IF1031" s="60" t="e">
        <f t="shared" si="3070"/>
        <v>#DIV/0!</v>
      </c>
      <c r="IG1031" s="60" t="str">
        <f t="shared" si="3071"/>
        <v/>
      </c>
      <c r="IH1031" s="60" t="str">
        <f t="shared" si="3072"/>
        <v>zinco-</v>
      </c>
      <c r="II1031" s="60" t="str">
        <f t="shared" si="3073"/>
        <v>mangano-</v>
      </c>
      <c r="IJ1031" s="60" t="e">
        <f t="shared" si="3074"/>
        <v>#DIV/0!</v>
      </c>
      <c r="IK1031" s="60" t="e">
        <f t="shared" si="3075"/>
        <v>#DIV/0!</v>
      </c>
      <c r="IL1031" s="60" t="e">
        <f t="shared" si="3076"/>
        <v>#DIV/0!</v>
      </c>
      <c r="IM1031" s="60" t="e">
        <f t="shared" si="3077"/>
        <v>#DIV/0!</v>
      </c>
      <c r="IN1031" s="60" t="str">
        <f t="shared" si="3078"/>
        <v/>
      </c>
      <c r="IO1031" s="60" t="str">
        <f t="shared" si="3079"/>
        <v/>
      </c>
      <c r="IP1031" s="57"/>
      <c r="IQ1031" s="57" t="str">
        <f t="shared" si="3080"/>
        <v>ERROR!!</v>
      </c>
    </row>
    <row r="1032" spans="24:251">
      <c r="X1032" s="29">
        <f t="shared" si="2908"/>
        <v>0</v>
      </c>
      <c r="Y1032" s="29">
        <f t="shared" si="2909"/>
        <v>0</v>
      </c>
      <c r="Z1032" s="29" t="e">
        <f t="shared" si="2910"/>
        <v>#DIV/0!</v>
      </c>
      <c r="AA1032" s="29" t="e">
        <f t="shared" si="2911"/>
        <v>#DIV/0!</v>
      </c>
      <c r="AB1032" s="29" t="e">
        <f t="shared" si="2912"/>
        <v>#DIV/0!</v>
      </c>
      <c r="AC1032" s="29" t="e">
        <f t="shared" si="2913"/>
        <v>#DIV/0!</v>
      </c>
      <c r="AF1032" s="23">
        <v>60.084299999999999</v>
      </c>
      <c r="AG1032" s="23">
        <v>79.878799999999998</v>
      </c>
      <c r="AH1032" s="23">
        <v>101.96120000000001</v>
      </c>
      <c r="AI1032" s="23">
        <v>151.99039999999999</v>
      </c>
      <c r="AJ1032" s="23">
        <v>159.69</v>
      </c>
      <c r="AK1032" s="23">
        <v>71.846400000000003</v>
      </c>
      <c r="AL1032" s="23">
        <v>70.9375</v>
      </c>
      <c r="AM1032" s="23">
        <v>40.304400000000001</v>
      </c>
      <c r="AN1032" s="23">
        <v>56.077399999999997</v>
      </c>
      <c r="AO1032" s="23">
        <v>61.978999999999999</v>
      </c>
      <c r="AP1032" s="23">
        <v>94.195999999999998</v>
      </c>
      <c r="AQ1032" s="23">
        <v>18.998000000000001</v>
      </c>
      <c r="AR1032" s="23">
        <v>35.450000000000003</v>
      </c>
      <c r="AS1032" s="23">
        <v>29.88</v>
      </c>
      <c r="AT1032" s="23">
        <v>74.691999999999993</v>
      </c>
      <c r="AU1032" s="23">
        <v>81.39</v>
      </c>
      <c r="AX1032" s="54">
        <f t="shared" si="2941"/>
        <v>0</v>
      </c>
      <c r="AY1032" s="54">
        <f t="shared" si="2942"/>
        <v>0</v>
      </c>
      <c r="AZ1032" s="54">
        <f t="shared" si="2943"/>
        <v>0</v>
      </c>
      <c r="BA1032" s="54">
        <f t="shared" si="2944"/>
        <v>0</v>
      </c>
      <c r="BB1032" s="54">
        <f t="shared" si="2945"/>
        <v>0</v>
      </c>
      <c r="BC1032" s="54">
        <f t="shared" si="2946"/>
        <v>0</v>
      </c>
      <c r="BD1032" s="54">
        <f t="shared" si="2947"/>
        <v>0</v>
      </c>
      <c r="BE1032" s="54">
        <f t="shared" si="2948"/>
        <v>0</v>
      </c>
      <c r="BF1032" s="54">
        <f t="shared" si="2949"/>
        <v>0</v>
      </c>
      <c r="BG1032" s="54">
        <f t="shared" si="2950"/>
        <v>0</v>
      </c>
      <c r="BH1032" s="54">
        <f t="shared" si="2951"/>
        <v>0</v>
      </c>
      <c r="BI1032" s="54">
        <f t="shared" si="2952"/>
        <v>0</v>
      </c>
      <c r="BJ1032" s="54">
        <f t="shared" si="2953"/>
        <v>0</v>
      </c>
      <c r="BK1032" s="54">
        <f t="shared" si="2954"/>
        <v>0</v>
      </c>
      <c r="BL1032" s="54">
        <f t="shared" si="2955"/>
        <v>0</v>
      </c>
      <c r="BM1032" s="42"/>
      <c r="BO1032" s="54">
        <f>'Norm-coeff'!$C$2+$AX1032*'Norm-coeff'!$D$2+$AY1032*'Norm-coeff'!$E$2+$AZ1032*'Norm-coeff'!$F$2+$BA1032*'Norm-coeff'!$G$2+$BB1032*'Norm-coeff'!$H$2+$BC1032*'Norm-coeff'!$I$2+$BD1032*'Norm-coeff'!$J$2+$BE1032*'Norm-coeff'!$K$2+$BF1032*'Norm-coeff'!$L$2+$BG1032*'Norm-coeff'!$M$2+$BH1032*'Norm-coeff'!$N$2+$BI1032*'Norm-coeff'!$O$2</f>
        <v>5.4045421474420303</v>
      </c>
      <c r="BP1032" s="54">
        <f>'Norm-coeff'!$C$3+$AX1032*'Norm-coeff'!$D$3+$AY1032*'Norm-coeff'!$E$3+$AZ1032*'Norm-coeff'!$F$3+$BA1032*'Norm-coeff'!$G$3+$BB1032*'Norm-coeff'!$H$3+$BC1032*'Norm-coeff'!$I$3+$BD1032*'Norm-coeff'!$J$3+$BE1032*'Norm-coeff'!$K$3+$BF1032*'Norm-coeff'!$L$3+$BG1032*'Norm-coeff'!$M$3+$BH1032*'Norm-coeff'!$N$3+$BI1032*'Norm-coeff'!$O$3</f>
        <v>3.15319116612705</v>
      </c>
      <c r="BQ1032" s="54">
        <f>'Norm-coeff'!$C$4+$AX1032*'Norm-coeff'!$D$4+$AY1032*'Norm-coeff'!$E$4+$AZ1032*'Norm-coeff'!$F$4+$BA1032*'Norm-coeff'!$G$4+$BB1032*'Norm-coeff'!$H$4+$BC1032*'Norm-coeff'!$I$4+$BD1032*'Norm-coeff'!$J$4+$BE1032*'Norm-coeff'!$K$4+$BF1032*'Norm-coeff'!$L$4+$BG1032*'Norm-coeff'!$M$4+$BH1032*'Norm-coeff'!$N$4+$BI1032*'Norm-coeff'!$O$4</f>
        <v>1.42115649462768</v>
      </c>
      <c r="BR1032" s="54">
        <f>'Norm-coeff'!$C$5+$AX1032*'Norm-coeff'!$D$5+$AY1032*'Norm-coeff'!$E$5+$AZ1032*'Norm-coeff'!$F$5+$BA1032*'Norm-coeff'!$G$5+$BB1032*'Norm-coeff'!$H$5+$BC1032*'Norm-coeff'!$I$5+$BD1032*'Norm-coeff'!$J$5+$BE1032*'Norm-coeff'!$K$5+$BF1032*'Norm-coeff'!$L$5+$BG1032*'Norm-coeff'!$M$5+$BH1032*'Norm-coeff'!$N$5+$BI1032*'Norm-coeff'!$O$5</f>
        <v>1.0553329241296201</v>
      </c>
      <c r="BS1032" s="54">
        <f>'Norm-coeff'!$C$6+$AX1032*'Norm-coeff'!$D$6+$AY1032*'Norm-coeff'!$E$6+$AZ1032*'Norm-coeff'!$F$6+$BA1032*'Norm-coeff'!$G$6+$BB1032*'Norm-coeff'!$H$6+$BC1032*'Norm-coeff'!$I$6+$BD1032*'Norm-coeff'!$J$6+$BE1032*'Norm-coeff'!$K$6+$BF1032*'Norm-coeff'!$L$6+$BG1032*'Norm-coeff'!$M$6+$BH1032*'Norm-coeff'!$N$6+$BI1032*'Norm-coeff'!$O$6</f>
        <v>-1.48700885495103E-2</v>
      </c>
      <c r="BT1032" s="54">
        <f>'Norm-coeff'!$C$7+$AX1032*'Norm-coeff'!$D$7+$AY1032*'Norm-coeff'!$E$7+$AZ1032*'Norm-coeff'!$F$7+$BA1032*'Norm-coeff'!$G$7+$BB1032*'Norm-coeff'!$H$7+$BC1032*'Norm-coeff'!$I$7+$BD1032*'Norm-coeff'!$J$7+$BE1032*'Norm-coeff'!$K$7+$BF1032*'Norm-coeff'!$L$7+$BG1032*'Norm-coeff'!$M$7+$BH1032*'Norm-coeff'!$N$7+$BI1032*'Norm-coeff'!$O$7</f>
        <v>2.0907583608832998</v>
      </c>
      <c r="BU1032" s="54">
        <f>'Norm-coeff'!$C$8+$AX1032*'Norm-coeff'!$D$8+$AY1032*'Norm-coeff'!$E$8+$AZ1032*'Norm-coeff'!$F$8+$BA1032*'Norm-coeff'!$G$8+$BB1032*'Norm-coeff'!$H$8+$BC1032*'Norm-coeff'!$I$8+$BD1032*'Norm-coeff'!$J$8+$BE1032*'Norm-coeff'!$K$8+$BF1032*'Norm-coeff'!$L$8+$BG1032*'Norm-coeff'!$M$8+$BH1032*'Norm-coeff'!$N$8+$BI1032*'Norm-coeff'!$O$8</f>
        <v>0.65894159836244504</v>
      </c>
      <c r="BV1032" s="54">
        <f>'Norm-coeff'!$C$9+$AX1032*'Norm-coeff'!$D$9+$AY1032*'Norm-coeff'!$E$9+$AZ1032*'Norm-coeff'!$F$9+$BA1032*'Norm-coeff'!$G$9+$BB1032*'Norm-coeff'!$H$9+$BC1032*'Norm-coeff'!$I$9+$BD1032*'Norm-coeff'!$J$9+$BE1032*'Norm-coeff'!$K$9+$BF1032*'Norm-coeff'!$L$9+$BG1032*'Norm-coeff'!$M$9+$BH1032*'Norm-coeff'!$N$9+$BI1032*'Norm-coeff'!$O$9</f>
        <v>1.48961085014701</v>
      </c>
      <c r="BW1032" s="54">
        <f>'Norm-coeff'!$C$10+$AX1032*'Norm-coeff'!$D$10+$AY1032*'Norm-coeff'!$E$10+$AZ1032*'Norm-coeff'!$F$10+$BA1032*'Norm-coeff'!$G$10+$BB1032*'Norm-coeff'!$H$10+$BC1032*'Norm-coeff'!$I$10+$BD1032*'Norm-coeff'!$J$10+$BE1032*'Norm-coeff'!$K$10+$BF1032*'Norm-coeff'!$L$10+$BG1032*'Norm-coeff'!$M$10+$BH1032*'Norm-coeff'!$N$10+$BI1032*'Norm-coeff'!$O$10</f>
        <v>1.42058735749591</v>
      </c>
      <c r="BX1032" s="54">
        <f>'Norm-coeff'!$C$11+$AX1032*'Norm-coeff'!$D$11+$AY1032*'Norm-coeff'!$E$11+$AZ1032*'Norm-coeff'!$F$11+$BA1032*'Norm-coeff'!$G$11+$BB1032*'Norm-coeff'!$H$11+$BC1032*'Norm-coeff'!$I$11+$BD1032*'Norm-coeff'!$J$11+$BE1032*'Norm-coeff'!$K$11+$BF1032*'Norm-coeff'!$L$11+$BG1032*'Norm-coeff'!$M$11+$BH1032*'Norm-coeff'!$N$11+$BI1032*'Norm-coeff'!$O$11</f>
        <v>0.221233014421479</v>
      </c>
      <c r="BY1032" s="54">
        <f>'Norm-coeff'!$C$12+$AX1032*'Norm-coeff'!$D$12+$AY1032*'Norm-coeff'!$E$12+$AZ1032*'Norm-coeff'!$F$12+$BA1032*'Norm-coeff'!$G$12+$BB1032*'Norm-coeff'!$H$12+$BC1032*'Norm-coeff'!$I$12+$BD1032*'Norm-coeff'!$J$12+$BE1032*'Norm-coeff'!$K$12+$BF1032*'Norm-coeff'!$L$12+$BG1032*'Norm-coeff'!$M$12+$BH1032*'Norm-coeff'!$N$12+$BI1032*'Norm-coeff'!$O$12</f>
        <v>0.283527502056037</v>
      </c>
      <c r="BZ1032" s="54">
        <f>'Norm-coeff'!$C$13+$AX1032*'Norm-coeff'!$D$13+$AY1032*'Norm-coeff'!$E$13+$AZ1032*'Norm-coeff'!$F$13+$BA1032*'Norm-coeff'!$G$13+$BB1032*'Norm-coeff'!$H$13+$BC1032*'Norm-coeff'!$I$13+$BD1032*'Norm-coeff'!$J$13+$BE1032*'Norm-coeff'!$K$13+$BF1032*'Norm-coeff'!$L$13+$BG1032*'Norm-coeff'!$M$13+$BH1032*'Norm-coeff'!$N$13+$BI1032*'Norm-coeff'!$O$13</f>
        <v>-4.1864930554451202E-2</v>
      </c>
      <c r="CA1032" s="54">
        <f>'Norm-coeff'!$C$14+$AX1032*'Norm-coeff'!$D$14+$AY1032*'Norm-coeff'!$E$14+$AZ1032*'Norm-coeff'!$F$14+$BA1032*'Norm-coeff'!$G$14+$BB1032*'Norm-coeff'!$H$14+$BC1032*'Norm-coeff'!$I$14+$BD1032*'Norm-coeff'!$J$14+$BE1032*'Norm-coeff'!$K$14+$BF1032*'Norm-coeff'!$L$14+$BG1032*'Norm-coeff'!$M$14+$BH1032*'Norm-coeff'!$N$14+$BI1032*'Norm-coeff'!$O$14</f>
        <v>4.2526983164477103</v>
      </c>
      <c r="CC1032" s="54">
        <f t="shared" si="2956"/>
        <v>0</v>
      </c>
      <c r="CG1032" s="54">
        <f t="shared" si="2957"/>
        <v>0</v>
      </c>
      <c r="CH1032" s="54">
        <f t="shared" si="2940"/>
        <v>0</v>
      </c>
      <c r="CI1032" s="54">
        <f t="shared" si="2958"/>
        <v>0</v>
      </c>
      <c r="CJ1032" s="56">
        <f t="shared" si="2959"/>
        <v>0</v>
      </c>
      <c r="CK1032" s="54">
        <f t="shared" si="2960"/>
        <v>0</v>
      </c>
      <c r="CL1032" s="54">
        <f t="shared" si="2961"/>
        <v>0</v>
      </c>
      <c r="CM1032" s="54">
        <f t="shared" si="2962"/>
        <v>0</v>
      </c>
      <c r="CN1032" s="54">
        <f t="shared" si="2963"/>
        <v>0</v>
      </c>
      <c r="CO1032" s="54">
        <f t="shared" si="2964"/>
        <v>0</v>
      </c>
      <c r="CP1032" s="54">
        <f t="shared" si="2965"/>
        <v>0</v>
      </c>
      <c r="CQ1032" s="54">
        <f t="shared" si="2966"/>
        <v>0</v>
      </c>
      <c r="CR1032" s="54">
        <f t="shared" si="2967"/>
        <v>0</v>
      </c>
      <c r="CS1032" s="54">
        <f t="shared" si="2968"/>
        <v>0</v>
      </c>
      <c r="CU1032" s="54">
        <f t="shared" si="2969"/>
        <v>0</v>
      </c>
      <c r="CV1032" s="54">
        <f t="shared" si="2970"/>
        <v>0</v>
      </c>
      <c r="CW1032" s="54">
        <f t="shared" si="2971"/>
        <v>0</v>
      </c>
      <c r="CX1032" s="54">
        <f t="shared" si="2972"/>
        <v>0</v>
      </c>
      <c r="CZ1032" s="54">
        <f t="shared" si="2973"/>
        <v>0</v>
      </c>
      <c r="DA1032" s="54">
        <f t="shared" si="2974"/>
        <v>0</v>
      </c>
      <c r="DB1032" s="54">
        <f t="shared" si="2975"/>
        <v>0</v>
      </c>
      <c r="DC1032" s="54">
        <f t="shared" si="2976"/>
        <v>0</v>
      </c>
      <c r="DD1032" s="54">
        <f t="shared" si="2977"/>
        <v>0</v>
      </c>
      <c r="DE1032" s="54">
        <f t="shared" si="2978"/>
        <v>0</v>
      </c>
      <c r="DF1032" s="54">
        <f t="shared" si="2979"/>
        <v>0</v>
      </c>
      <c r="DG1032" s="54">
        <f t="shared" si="2980"/>
        <v>2</v>
      </c>
      <c r="DH1032" s="71">
        <f t="shared" si="2981"/>
        <v>0</v>
      </c>
      <c r="DI1032" s="71">
        <f t="shared" si="2982"/>
        <v>0</v>
      </c>
      <c r="DJ1032" s="54">
        <f t="shared" si="2983"/>
        <v>0</v>
      </c>
      <c r="DK1032" s="54">
        <f t="shared" si="2984"/>
        <v>2</v>
      </c>
      <c r="DL1032" s="4">
        <f t="shared" si="2914"/>
        <v>0</v>
      </c>
      <c r="DM1032" s="3">
        <f t="shared" si="2985"/>
        <v>0</v>
      </c>
      <c r="DN1032" s="3">
        <f t="shared" si="2986"/>
        <v>0</v>
      </c>
      <c r="DO1032" s="4" t="e">
        <f t="shared" si="2987"/>
        <v>#DIV/0!</v>
      </c>
      <c r="DP1032" s="57"/>
      <c r="DQ1032" s="57"/>
      <c r="DR1032" s="56">
        <f t="shared" si="2915"/>
        <v>2</v>
      </c>
      <c r="DS1032" s="56">
        <f t="shared" si="2916"/>
        <v>0</v>
      </c>
      <c r="DT1032" s="38">
        <f t="shared" si="2917"/>
        <v>0</v>
      </c>
      <c r="DU1032" s="38">
        <f t="shared" si="2988"/>
        <v>2</v>
      </c>
      <c r="DV1032" s="38">
        <f t="shared" si="2918"/>
        <v>0</v>
      </c>
      <c r="DW1032" s="39">
        <f t="shared" si="2919"/>
        <v>0</v>
      </c>
      <c r="DX1032" s="39">
        <f t="shared" si="2920"/>
        <v>0</v>
      </c>
      <c r="DY1032" s="39">
        <f t="shared" si="2921"/>
        <v>0</v>
      </c>
      <c r="DZ1032" s="39">
        <f t="shared" si="2922"/>
        <v>0</v>
      </c>
      <c r="EA1032" s="39">
        <f t="shared" si="2923"/>
        <v>0</v>
      </c>
      <c r="EB1032" s="37" t="e">
        <f t="shared" si="2989"/>
        <v>#DIV/0!</v>
      </c>
      <c r="EC1032" s="37" t="e">
        <f t="shared" si="2990"/>
        <v>#DIV/0!</v>
      </c>
      <c r="ED1032" s="37" t="e">
        <f t="shared" si="2991"/>
        <v>#DIV/0!</v>
      </c>
      <c r="EE1032" s="37" t="e">
        <f t="shared" si="2992"/>
        <v>#DIV/0!</v>
      </c>
      <c r="EF1032" s="39" t="e">
        <f t="shared" si="2993"/>
        <v>#DIV/0!</v>
      </c>
      <c r="EG1032" s="37" t="e">
        <f t="shared" si="2994"/>
        <v>#DIV/0!</v>
      </c>
      <c r="EH1032" s="37" t="e">
        <f t="shared" si="2995"/>
        <v>#DIV/0!</v>
      </c>
      <c r="EI1032" s="11" t="b">
        <f t="shared" si="2996"/>
        <v>1</v>
      </c>
      <c r="EJ1032" s="11" t="b">
        <f t="shared" si="2997"/>
        <v>0</v>
      </c>
      <c r="EK1032" s="39" t="e">
        <f t="shared" si="2998"/>
        <v>#DIV/0!</v>
      </c>
      <c r="EL1032" s="39" t="e">
        <f t="shared" si="2999"/>
        <v>#DIV/0!</v>
      </c>
      <c r="EM1032" s="39" t="e">
        <f t="shared" si="3000"/>
        <v>#DIV/0!</v>
      </c>
      <c r="EN1032" s="39" t="e">
        <f t="shared" si="3001"/>
        <v>#DIV/0!</v>
      </c>
      <c r="EO1032" s="39" t="e">
        <f t="shared" si="3002"/>
        <v>#DIV/0!</v>
      </c>
      <c r="EP1032" s="39" t="e">
        <f t="shared" si="3003"/>
        <v>#DIV/0!</v>
      </c>
      <c r="EQ1032" s="39" t="e">
        <f t="shared" si="3004"/>
        <v>#DIV/0!</v>
      </c>
      <c r="ER1032" s="39" t="e">
        <f t="shared" si="3005"/>
        <v>#DIV/0!</v>
      </c>
      <c r="ES1032" s="58" t="str">
        <f t="shared" si="3006"/>
        <v>(OH,F,Cl)-dominate amphibole</v>
      </c>
      <c r="ET1032" s="58" t="e">
        <f t="shared" si="3007"/>
        <v>#N/A</v>
      </c>
      <c r="EU1032" s="56">
        <f t="shared" si="2924"/>
        <v>0</v>
      </c>
      <c r="EV1032" s="56">
        <f t="shared" si="2925"/>
        <v>0</v>
      </c>
      <c r="EW1032" s="56">
        <f t="shared" si="2926"/>
        <v>0</v>
      </c>
      <c r="EX1032" s="56">
        <f t="shared" si="2927"/>
        <v>0</v>
      </c>
      <c r="EY1032" s="56">
        <f t="shared" si="2928"/>
        <v>0</v>
      </c>
      <c r="EZ1032" s="56">
        <f t="shared" si="2929"/>
        <v>0</v>
      </c>
      <c r="FA1032" s="39">
        <f t="shared" si="2930"/>
        <v>0</v>
      </c>
      <c r="FB1032" s="39">
        <f t="shared" si="2931"/>
        <v>0</v>
      </c>
      <c r="FC1032" s="54">
        <f t="shared" si="2932"/>
        <v>0</v>
      </c>
      <c r="FD1032" s="54">
        <f t="shared" si="2933"/>
        <v>0</v>
      </c>
      <c r="FE1032" s="39">
        <f t="shared" si="2934"/>
        <v>0</v>
      </c>
      <c r="FF1032" s="54">
        <f t="shared" si="2935"/>
        <v>0</v>
      </c>
      <c r="FG1032" s="39">
        <f t="shared" si="2936"/>
        <v>0</v>
      </c>
      <c r="FH1032" s="39">
        <f t="shared" si="3008"/>
        <v>0</v>
      </c>
      <c r="FI1032" s="39">
        <f t="shared" si="3009"/>
        <v>0</v>
      </c>
      <c r="FJ1032" s="39">
        <f t="shared" si="3010"/>
        <v>0</v>
      </c>
      <c r="FK1032" s="39" t="e">
        <f t="shared" si="3011"/>
        <v>#DIV/0!</v>
      </c>
      <c r="FL1032" s="39" t="e">
        <f t="shared" si="3012"/>
        <v>#DIV/0!</v>
      </c>
      <c r="FM1032" s="39" t="e">
        <f t="shared" si="3013"/>
        <v>#DIV/0!</v>
      </c>
      <c r="FN1032" s="39">
        <f t="shared" si="3014"/>
        <v>1</v>
      </c>
      <c r="FO1032" s="39">
        <f t="shared" si="2937"/>
        <v>0</v>
      </c>
      <c r="FP1032" s="39">
        <f t="shared" si="2938"/>
        <v>0</v>
      </c>
      <c r="FQ1032" s="39">
        <f t="shared" si="2939"/>
        <v>0</v>
      </c>
      <c r="FR1032" s="39">
        <f t="shared" si="3015"/>
        <v>0</v>
      </c>
      <c r="FS1032" s="39">
        <f t="shared" si="3016"/>
        <v>0</v>
      </c>
      <c r="FU1032" s="39" t="e">
        <f t="shared" si="3017"/>
        <v>#DIV/0!</v>
      </c>
      <c r="FV1032" s="39" t="e">
        <f t="shared" si="3018"/>
        <v>#DIV/0!</v>
      </c>
      <c r="FW1032" s="39" t="e">
        <f t="shared" si="3019"/>
        <v>#DIV/0!</v>
      </c>
      <c r="FY1032" s="39" t="e">
        <f t="shared" si="3020"/>
        <v>#DIV/0!</v>
      </c>
      <c r="FZ1032" s="39" t="e">
        <f t="shared" si="3021"/>
        <v>#DIV/0!</v>
      </c>
      <c r="GA1032" s="39" t="e">
        <f t="shared" si="3022"/>
        <v>#DIV/0!</v>
      </c>
      <c r="GB1032" s="39" t="e">
        <f t="shared" si="3023"/>
        <v>#DIV/0!</v>
      </c>
      <c r="GC1032" s="39" t="e">
        <f t="shared" si="3024"/>
        <v>#DIV/0!</v>
      </c>
      <c r="GD1032" s="39" t="e">
        <f t="shared" si="3025"/>
        <v>#DIV/0!</v>
      </c>
      <c r="GE1032" s="39" t="e">
        <f t="shared" si="3026"/>
        <v>#DIV/0!</v>
      </c>
      <c r="GF1032" s="39" t="e">
        <f t="shared" si="3027"/>
        <v>#DIV/0!</v>
      </c>
      <c r="GG1032" s="39" t="e">
        <f t="shared" si="3028"/>
        <v>#DIV/0!</v>
      </c>
      <c r="GH1032" s="39" t="e">
        <f t="shared" si="3029"/>
        <v>#DIV/0!</v>
      </c>
      <c r="GI1032" s="39"/>
      <c r="GJ1032" s="39" t="e">
        <f t="shared" si="3030"/>
        <v>#DIV/0!</v>
      </c>
      <c r="GK1032" s="39" t="e">
        <f t="shared" si="3031"/>
        <v>#DIV/0!</v>
      </c>
      <c r="GL1032" s="39" t="e">
        <f t="shared" si="3032"/>
        <v>#DIV/0!</v>
      </c>
      <c r="GM1032" s="39" t="e">
        <f t="shared" si="3033"/>
        <v>#DIV/0!</v>
      </c>
      <c r="GN1032" s="39" t="e">
        <f t="shared" si="3034"/>
        <v>#DIV/0!</v>
      </c>
      <c r="GO1032" s="57"/>
      <c r="GP1032" s="57" t="e">
        <f t="shared" si="3035"/>
        <v>#DIV/0!</v>
      </c>
      <c r="GQ1032" s="59" t="e">
        <f t="shared" si="3036"/>
        <v>#DIV/0!</v>
      </c>
      <c r="GR1032" s="41" t="e">
        <f t="shared" si="3037"/>
        <v>#DIV/0!</v>
      </c>
      <c r="GS1032" s="57" t="e">
        <f t="shared" si="3038"/>
        <v>#DIV/0!</v>
      </c>
      <c r="GT1032" s="57" t="e">
        <f t="shared" si="3039"/>
        <v>#DIV/0!</v>
      </c>
      <c r="GU1032" s="57" t="e">
        <f t="shared" si="3040"/>
        <v>#DIV/0!</v>
      </c>
      <c r="GV1032" s="57"/>
      <c r="GW1032" s="42" t="e">
        <f t="shared" si="3041"/>
        <v>#DIV/0!</v>
      </c>
      <c r="GX1032" s="42" t="e">
        <f t="shared" si="3042"/>
        <v>#DIV/0!</v>
      </c>
      <c r="GY1032" s="42" t="e">
        <f t="shared" si="3043"/>
        <v>#DIV/0!</v>
      </c>
      <c r="GZ1032" s="57"/>
      <c r="HA1032" s="2" t="e">
        <f t="shared" si="3044"/>
        <v>#DIV/0!</v>
      </c>
      <c r="HB1032" s="2" t="e">
        <f t="shared" si="3045"/>
        <v>#DIV/0!</v>
      </c>
      <c r="HC1032" s="2" t="e">
        <f t="shared" si="3046"/>
        <v>#DIV/0!</v>
      </c>
      <c r="HD1032" s="2" t="e">
        <f t="shared" si="3047"/>
        <v>#DIV/0!</v>
      </c>
      <c r="HE1032" s="2" t="e">
        <f t="shared" si="3048"/>
        <v>#DIV/0!</v>
      </c>
      <c r="HF1032" s="2" t="e">
        <f t="shared" si="3049"/>
        <v>#DIV/0!</v>
      </c>
      <c r="HG1032" s="2" t="e">
        <f t="shared" si="3050"/>
        <v>#DIV/0!</v>
      </c>
      <c r="HH1032" s="2" t="e">
        <f t="shared" si="3051"/>
        <v>#DIV/0!</v>
      </c>
      <c r="HI1032" s="2" t="e">
        <f t="shared" si="3052"/>
        <v>#DIV/0!</v>
      </c>
      <c r="HJ1032" s="11" t="e">
        <f t="shared" si="3053"/>
        <v>#DIV/0!</v>
      </c>
      <c r="HK1032" s="60" t="e">
        <f t="shared" si="3054"/>
        <v>#DIV/0!</v>
      </c>
      <c r="HL1032" s="57"/>
      <c r="HM1032" s="57" t="e">
        <f t="shared" si="3055"/>
        <v>#DIV/0!</v>
      </c>
      <c r="HN1032" s="57" t="e">
        <f t="shared" si="3056"/>
        <v>#DIV/0!</v>
      </c>
      <c r="HO1032" s="57" t="e">
        <f t="shared" si="3057"/>
        <v>#DIV/0!</v>
      </c>
      <c r="HP1032" s="57" t="e">
        <f t="shared" si="3058"/>
        <v>#DIV/0!</v>
      </c>
      <c r="HQ1032" s="57" t="e">
        <f t="shared" si="3059"/>
        <v>#DIV/0!</v>
      </c>
      <c r="HR1032" s="57"/>
      <c r="HS1032" s="57" t="e">
        <f t="shared" si="3060"/>
        <v>#DIV/0!</v>
      </c>
      <c r="HT1032" s="57" t="e">
        <f t="shared" si="3061"/>
        <v>#DIV/0!</v>
      </c>
      <c r="HU1032" s="57" t="e">
        <f t="shared" si="3062"/>
        <v>#DIV/0!</v>
      </c>
      <c r="HV1032" s="57" t="e">
        <f t="shared" si="3063"/>
        <v>#DIV/0!</v>
      </c>
      <c r="HW1032" s="57" t="e">
        <f t="shared" si="3064"/>
        <v>#DIV/0!</v>
      </c>
      <c r="HX1032" s="57"/>
      <c r="HY1032" s="57" t="e">
        <f t="shared" si="3065"/>
        <v>#DIV/0!</v>
      </c>
      <c r="HZ1032" s="57" t="e">
        <f t="shared" si="3066"/>
        <v>#DIV/0!</v>
      </c>
      <c r="IA1032" s="57"/>
      <c r="IB1032" s="61">
        <f t="shared" si="3067"/>
        <v>0</v>
      </c>
      <c r="IC1032" s="57" t="str">
        <f t="shared" si="3068"/>
        <v/>
      </c>
      <c r="ID1032" s="42"/>
      <c r="IE1032" s="2" t="str">
        <f t="shared" si="3069"/>
        <v/>
      </c>
      <c r="IF1032" s="60" t="e">
        <f t="shared" si="3070"/>
        <v>#DIV/0!</v>
      </c>
      <c r="IG1032" s="60" t="str">
        <f t="shared" si="3071"/>
        <v/>
      </c>
      <c r="IH1032" s="60" t="str">
        <f t="shared" si="3072"/>
        <v>zinco-</v>
      </c>
      <c r="II1032" s="60" t="str">
        <f t="shared" si="3073"/>
        <v>mangano-</v>
      </c>
      <c r="IJ1032" s="60" t="e">
        <f t="shared" si="3074"/>
        <v>#DIV/0!</v>
      </c>
      <c r="IK1032" s="60" t="e">
        <f t="shared" si="3075"/>
        <v>#DIV/0!</v>
      </c>
      <c r="IL1032" s="60" t="e">
        <f t="shared" si="3076"/>
        <v>#DIV/0!</v>
      </c>
      <c r="IM1032" s="60" t="e">
        <f t="shared" si="3077"/>
        <v>#DIV/0!</v>
      </c>
      <c r="IN1032" s="60" t="str">
        <f t="shared" si="3078"/>
        <v/>
      </c>
      <c r="IO1032" s="60" t="str">
        <f t="shared" si="3079"/>
        <v/>
      </c>
      <c r="IP1032" s="57"/>
      <c r="IQ1032" s="57" t="str">
        <f t="shared" si="3080"/>
        <v>ERROR!!</v>
      </c>
    </row>
    <row r="1033" spans="24:251">
      <c r="X1033" s="29">
        <f t="shared" si="2908"/>
        <v>0</v>
      </c>
      <c r="Y1033" s="29">
        <f t="shared" si="2909"/>
        <v>0</v>
      </c>
      <c r="Z1033" s="29" t="e">
        <f t="shared" si="2910"/>
        <v>#DIV/0!</v>
      </c>
      <c r="AA1033" s="29" t="e">
        <f t="shared" si="2911"/>
        <v>#DIV/0!</v>
      </c>
      <c r="AB1033" s="29" t="e">
        <f t="shared" si="2912"/>
        <v>#DIV/0!</v>
      </c>
      <c r="AC1033" s="29" t="e">
        <f t="shared" si="2913"/>
        <v>#DIV/0!</v>
      </c>
      <c r="AF1033" s="23">
        <v>60.084299999999999</v>
      </c>
      <c r="AG1033" s="23">
        <v>79.878799999999998</v>
      </c>
      <c r="AH1033" s="23">
        <v>101.96120000000001</v>
      </c>
      <c r="AI1033" s="23">
        <v>151.99039999999999</v>
      </c>
      <c r="AJ1033" s="23">
        <v>159.69</v>
      </c>
      <c r="AK1033" s="23">
        <v>71.846400000000003</v>
      </c>
      <c r="AL1033" s="23">
        <v>70.9375</v>
      </c>
      <c r="AM1033" s="23">
        <v>40.304400000000001</v>
      </c>
      <c r="AN1033" s="23">
        <v>56.077399999999997</v>
      </c>
      <c r="AO1033" s="23">
        <v>61.978999999999999</v>
      </c>
      <c r="AP1033" s="23">
        <v>94.195999999999998</v>
      </c>
      <c r="AQ1033" s="23">
        <v>18.998000000000001</v>
      </c>
      <c r="AR1033" s="23">
        <v>35.450000000000003</v>
      </c>
      <c r="AS1033" s="23">
        <v>29.88</v>
      </c>
      <c r="AT1033" s="23">
        <v>74.691999999999993</v>
      </c>
      <c r="AU1033" s="23">
        <v>81.39</v>
      </c>
      <c r="AX1033" s="54">
        <f t="shared" si="2941"/>
        <v>0</v>
      </c>
      <c r="AY1033" s="54">
        <f t="shared" si="2942"/>
        <v>0</v>
      </c>
      <c r="AZ1033" s="54">
        <f t="shared" si="2943"/>
        <v>0</v>
      </c>
      <c r="BA1033" s="54">
        <f t="shared" si="2944"/>
        <v>0</v>
      </c>
      <c r="BB1033" s="54">
        <f t="shared" si="2945"/>
        <v>0</v>
      </c>
      <c r="BC1033" s="54">
        <f t="shared" si="2946"/>
        <v>0</v>
      </c>
      <c r="BD1033" s="54">
        <f t="shared" si="2947"/>
        <v>0</v>
      </c>
      <c r="BE1033" s="54">
        <f t="shared" si="2948"/>
        <v>0</v>
      </c>
      <c r="BF1033" s="54">
        <f t="shared" si="2949"/>
        <v>0</v>
      </c>
      <c r="BG1033" s="54">
        <f t="shared" si="2950"/>
        <v>0</v>
      </c>
      <c r="BH1033" s="54">
        <f t="shared" si="2951"/>
        <v>0</v>
      </c>
      <c r="BI1033" s="54">
        <f t="shared" si="2952"/>
        <v>0</v>
      </c>
      <c r="BJ1033" s="54">
        <f t="shared" si="2953"/>
        <v>0</v>
      </c>
      <c r="BK1033" s="54">
        <f t="shared" si="2954"/>
        <v>0</v>
      </c>
      <c r="BL1033" s="54">
        <f t="shared" si="2955"/>
        <v>0</v>
      </c>
      <c r="BM1033" s="42"/>
      <c r="BO1033" s="54">
        <f>'Norm-coeff'!$C$2+$AX1033*'Norm-coeff'!$D$2+$AY1033*'Norm-coeff'!$E$2+$AZ1033*'Norm-coeff'!$F$2+$BA1033*'Norm-coeff'!$G$2+$BB1033*'Norm-coeff'!$H$2+$BC1033*'Norm-coeff'!$I$2+$BD1033*'Norm-coeff'!$J$2+$BE1033*'Norm-coeff'!$K$2+$BF1033*'Norm-coeff'!$L$2+$BG1033*'Norm-coeff'!$M$2+$BH1033*'Norm-coeff'!$N$2+$BI1033*'Norm-coeff'!$O$2</f>
        <v>5.4045421474420303</v>
      </c>
      <c r="BP1033" s="54">
        <f>'Norm-coeff'!$C$3+$AX1033*'Norm-coeff'!$D$3+$AY1033*'Norm-coeff'!$E$3+$AZ1033*'Norm-coeff'!$F$3+$BA1033*'Norm-coeff'!$G$3+$BB1033*'Norm-coeff'!$H$3+$BC1033*'Norm-coeff'!$I$3+$BD1033*'Norm-coeff'!$J$3+$BE1033*'Norm-coeff'!$K$3+$BF1033*'Norm-coeff'!$L$3+$BG1033*'Norm-coeff'!$M$3+$BH1033*'Norm-coeff'!$N$3+$BI1033*'Norm-coeff'!$O$3</f>
        <v>3.15319116612705</v>
      </c>
      <c r="BQ1033" s="54">
        <f>'Norm-coeff'!$C$4+$AX1033*'Norm-coeff'!$D$4+$AY1033*'Norm-coeff'!$E$4+$AZ1033*'Norm-coeff'!$F$4+$BA1033*'Norm-coeff'!$G$4+$BB1033*'Norm-coeff'!$H$4+$BC1033*'Norm-coeff'!$I$4+$BD1033*'Norm-coeff'!$J$4+$BE1033*'Norm-coeff'!$K$4+$BF1033*'Norm-coeff'!$L$4+$BG1033*'Norm-coeff'!$M$4+$BH1033*'Norm-coeff'!$N$4+$BI1033*'Norm-coeff'!$O$4</f>
        <v>1.42115649462768</v>
      </c>
      <c r="BR1033" s="54">
        <f>'Norm-coeff'!$C$5+$AX1033*'Norm-coeff'!$D$5+$AY1033*'Norm-coeff'!$E$5+$AZ1033*'Norm-coeff'!$F$5+$BA1033*'Norm-coeff'!$G$5+$BB1033*'Norm-coeff'!$H$5+$BC1033*'Norm-coeff'!$I$5+$BD1033*'Norm-coeff'!$J$5+$BE1033*'Norm-coeff'!$K$5+$BF1033*'Norm-coeff'!$L$5+$BG1033*'Norm-coeff'!$M$5+$BH1033*'Norm-coeff'!$N$5+$BI1033*'Norm-coeff'!$O$5</f>
        <v>1.0553329241296201</v>
      </c>
      <c r="BS1033" s="54">
        <f>'Norm-coeff'!$C$6+$AX1033*'Norm-coeff'!$D$6+$AY1033*'Norm-coeff'!$E$6+$AZ1033*'Norm-coeff'!$F$6+$BA1033*'Norm-coeff'!$G$6+$BB1033*'Norm-coeff'!$H$6+$BC1033*'Norm-coeff'!$I$6+$BD1033*'Norm-coeff'!$J$6+$BE1033*'Norm-coeff'!$K$6+$BF1033*'Norm-coeff'!$L$6+$BG1033*'Norm-coeff'!$M$6+$BH1033*'Norm-coeff'!$N$6+$BI1033*'Norm-coeff'!$O$6</f>
        <v>-1.48700885495103E-2</v>
      </c>
      <c r="BT1033" s="54">
        <f>'Norm-coeff'!$C$7+$AX1033*'Norm-coeff'!$D$7+$AY1033*'Norm-coeff'!$E$7+$AZ1033*'Norm-coeff'!$F$7+$BA1033*'Norm-coeff'!$G$7+$BB1033*'Norm-coeff'!$H$7+$BC1033*'Norm-coeff'!$I$7+$BD1033*'Norm-coeff'!$J$7+$BE1033*'Norm-coeff'!$K$7+$BF1033*'Norm-coeff'!$L$7+$BG1033*'Norm-coeff'!$M$7+$BH1033*'Norm-coeff'!$N$7+$BI1033*'Norm-coeff'!$O$7</f>
        <v>2.0907583608832998</v>
      </c>
      <c r="BU1033" s="54">
        <f>'Norm-coeff'!$C$8+$AX1033*'Norm-coeff'!$D$8+$AY1033*'Norm-coeff'!$E$8+$AZ1033*'Norm-coeff'!$F$8+$BA1033*'Norm-coeff'!$G$8+$BB1033*'Norm-coeff'!$H$8+$BC1033*'Norm-coeff'!$I$8+$BD1033*'Norm-coeff'!$J$8+$BE1033*'Norm-coeff'!$K$8+$BF1033*'Norm-coeff'!$L$8+$BG1033*'Norm-coeff'!$M$8+$BH1033*'Norm-coeff'!$N$8+$BI1033*'Norm-coeff'!$O$8</f>
        <v>0.65894159836244504</v>
      </c>
      <c r="BV1033" s="54">
        <f>'Norm-coeff'!$C$9+$AX1033*'Norm-coeff'!$D$9+$AY1033*'Norm-coeff'!$E$9+$AZ1033*'Norm-coeff'!$F$9+$BA1033*'Norm-coeff'!$G$9+$BB1033*'Norm-coeff'!$H$9+$BC1033*'Norm-coeff'!$I$9+$BD1033*'Norm-coeff'!$J$9+$BE1033*'Norm-coeff'!$K$9+$BF1033*'Norm-coeff'!$L$9+$BG1033*'Norm-coeff'!$M$9+$BH1033*'Norm-coeff'!$N$9+$BI1033*'Norm-coeff'!$O$9</f>
        <v>1.48961085014701</v>
      </c>
      <c r="BW1033" s="54">
        <f>'Norm-coeff'!$C$10+$AX1033*'Norm-coeff'!$D$10+$AY1033*'Norm-coeff'!$E$10+$AZ1033*'Norm-coeff'!$F$10+$BA1033*'Norm-coeff'!$G$10+$BB1033*'Norm-coeff'!$H$10+$BC1033*'Norm-coeff'!$I$10+$BD1033*'Norm-coeff'!$J$10+$BE1033*'Norm-coeff'!$K$10+$BF1033*'Norm-coeff'!$L$10+$BG1033*'Norm-coeff'!$M$10+$BH1033*'Norm-coeff'!$N$10+$BI1033*'Norm-coeff'!$O$10</f>
        <v>1.42058735749591</v>
      </c>
      <c r="BX1033" s="54">
        <f>'Norm-coeff'!$C$11+$AX1033*'Norm-coeff'!$D$11+$AY1033*'Norm-coeff'!$E$11+$AZ1033*'Norm-coeff'!$F$11+$BA1033*'Norm-coeff'!$G$11+$BB1033*'Norm-coeff'!$H$11+$BC1033*'Norm-coeff'!$I$11+$BD1033*'Norm-coeff'!$J$11+$BE1033*'Norm-coeff'!$K$11+$BF1033*'Norm-coeff'!$L$11+$BG1033*'Norm-coeff'!$M$11+$BH1033*'Norm-coeff'!$N$11+$BI1033*'Norm-coeff'!$O$11</f>
        <v>0.221233014421479</v>
      </c>
      <c r="BY1033" s="54">
        <f>'Norm-coeff'!$C$12+$AX1033*'Norm-coeff'!$D$12+$AY1033*'Norm-coeff'!$E$12+$AZ1033*'Norm-coeff'!$F$12+$BA1033*'Norm-coeff'!$G$12+$BB1033*'Norm-coeff'!$H$12+$BC1033*'Norm-coeff'!$I$12+$BD1033*'Norm-coeff'!$J$12+$BE1033*'Norm-coeff'!$K$12+$BF1033*'Norm-coeff'!$L$12+$BG1033*'Norm-coeff'!$M$12+$BH1033*'Norm-coeff'!$N$12+$BI1033*'Norm-coeff'!$O$12</f>
        <v>0.283527502056037</v>
      </c>
      <c r="BZ1033" s="54">
        <f>'Norm-coeff'!$C$13+$AX1033*'Norm-coeff'!$D$13+$AY1033*'Norm-coeff'!$E$13+$AZ1033*'Norm-coeff'!$F$13+$BA1033*'Norm-coeff'!$G$13+$BB1033*'Norm-coeff'!$H$13+$BC1033*'Norm-coeff'!$I$13+$BD1033*'Norm-coeff'!$J$13+$BE1033*'Norm-coeff'!$K$13+$BF1033*'Norm-coeff'!$L$13+$BG1033*'Norm-coeff'!$M$13+$BH1033*'Norm-coeff'!$N$13+$BI1033*'Norm-coeff'!$O$13</f>
        <v>-4.1864930554451202E-2</v>
      </c>
      <c r="CA1033" s="54">
        <f>'Norm-coeff'!$C$14+$AX1033*'Norm-coeff'!$D$14+$AY1033*'Norm-coeff'!$E$14+$AZ1033*'Norm-coeff'!$F$14+$BA1033*'Norm-coeff'!$G$14+$BB1033*'Norm-coeff'!$H$14+$BC1033*'Norm-coeff'!$I$14+$BD1033*'Norm-coeff'!$J$14+$BE1033*'Norm-coeff'!$K$14+$BF1033*'Norm-coeff'!$L$14+$BG1033*'Norm-coeff'!$M$14+$BH1033*'Norm-coeff'!$N$14+$BI1033*'Norm-coeff'!$O$14</f>
        <v>4.2526983164477103</v>
      </c>
      <c r="CC1033" s="54">
        <f t="shared" si="2956"/>
        <v>0</v>
      </c>
      <c r="CG1033" s="54">
        <f t="shared" si="2957"/>
        <v>0</v>
      </c>
      <c r="CH1033" s="54">
        <f t="shared" si="2940"/>
        <v>0</v>
      </c>
      <c r="CI1033" s="54">
        <f t="shared" si="2958"/>
        <v>0</v>
      </c>
      <c r="CJ1033" s="56">
        <f t="shared" si="2959"/>
        <v>0</v>
      </c>
      <c r="CK1033" s="54">
        <f t="shared" si="2960"/>
        <v>0</v>
      </c>
      <c r="CL1033" s="54">
        <f t="shared" si="2961"/>
        <v>0</v>
      </c>
      <c r="CM1033" s="54">
        <f t="shared" si="2962"/>
        <v>0</v>
      </c>
      <c r="CN1033" s="54">
        <f t="shared" si="2963"/>
        <v>0</v>
      </c>
      <c r="CO1033" s="54">
        <f t="shared" si="2964"/>
        <v>0</v>
      </c>
      <c r="CP1033" s="54">
        <f t="shared" si="2965"/>
        <v>0</v>
      </c>
      <c r="CQ1033" s="54">
        <f t="shared" si="2966"/>
        <v>0</v>
      </c>
      <c r="CR1033" s="54">
        <f t="shared" si="2967"/>
        <v>0</v>
      </c>
      <c r="CS1033" s="54">
        <f t="shared" si="2968"/>
        <v>0</v>
      </c>
      <c r="CU1033" s="54">
        <f t="shared" si="2969"/>
        <v>0</v>
      </c>
      <c r="CV1033" s="54">
        <f t="shared" si="2970"/>
        <v>0</v>
      </c>
      <c r="CW1033" s="54">
        <f t="shared" si="2971"/>
        <v>0</v>
      </c>
      <c r="CX1033" s="54">
        <f t="shared" si="2972"/>
        <v>0</v>
      </c>
      <c r="CZ1033" s="54">
        <f t="shared" si="2973"/>
        <v>0</v>
      </c>
      <c r="DA1033" s="54">
        <f t="shared" si="2974"/>
        <v>0</v>
      </c>
      <c r="DB1033" s="54">
        <f t="shared" si="2975"/>
        <v>0</v>
      </c>
      <c r="DC1033" s="54">
        <f t="shared" si="2976"/>
        <v>0</v>
      </c>
      <c r="DD1033" s="54">
        <f t="shared" si="2977"/>
        <v>0</v>
      </c>
      <c r="DE1033" s="54">
        <f t="shared" si="2978"/>
        <v>0</v>
      </c>
      <c r="DF1033" s="54">
        <f t="shared" si="2979"/>
        <v>0</v>
      </c>
      <c r="DG1033" s="54">
        <f t="shared" si="2980"/>
        <v>2</v>
      </c>
      <c r="DH1033" s="71">
        <f t="shared" si="2981"/>
        <v>0</v>
      </c>
      <c r="DI1033" s="71">
        <f t="shared" si="2982"/>
        <v>0</v>
      </c>
      <c r="DJ1033" s="54">
        <f t="shared" si="2983"/>
        <v>0</v>
      </c>
      <c r="DK1033" s="54">
        <f t="shared" si="2984"/>
        <v>2</v>
      </c>
      <c r="DL1033" s="4">
        <f t="shared" si="2914"/>
        <v>0</v>
      </c>
      <c r="DM1033" s="3">
        <f t="shared" si="2985"/>
        <v>0</v>
      </c>
      <c r="DN1033" s="3">
        <f t="shared" si="2986"/>
        <v>0</v>
      </c>
      <c r="DO1033" s="4" t="e">
        <f t="shared" si="2987"/>
        <v>#DIV/0!</v>
      </c>
      <c r="DP1033" s="57"/>
      <c r="DQ1033" s="57"/>
      <c r="DR1033" s="56">
        <f t="shared" si="2915"/>
        <v>2</v>
      </c>
      <c r="DS1033" s="56">
        <f t="shared" si="2916"/>
        <v>0</v>
      </c>
      <c r="DT1033" s="38">
        <f t="shared" si="2917"/>
        <v>0</v>
      </c>
      <c r="DU1033" s="38">
        <f t="shared" si="2988"/>
        <v>2</v>
      </c>
      <c r="DV1033" s="38">
        <f t="shared" si="2918"/>
        <v>0</v>
      </c>
      <c r="DW1033" s="39">
        <f t="shared" si="2919"/>
        <v>0</v>
      </c>
      <c r="DX1033" s="39">
        <f t="shared" si="2920"/>
        <v>0</v>
      </c>
      <c r="DY1033" s="39">
        <f t="shared" si="2921"/>
        <v>0</v>
      </c>
      <c r="DZ1033" s="39">
        <f t="shared" si="2922"/>
        <v>0</v>
      </c>
      <c r="EA1033" s="39">
        <f t="shared" si="2923"/>
        <v>0</v>
      </c>
      <c r="EB1033" s="37" t="e">
        <f t="shared" si="2989"/>
        <v>#DIV/0!</v>
      </c>
      <c r="EC1033" s="37" t="e">
        <f t="shared" si="2990"/>
        <v>#DIV/0!</v>
      </c>
      <c r="ED1033" s="37" t="e">
        <f t="shared" si="2991"/>
        <v>#DIV/0!</v>
      </c>
      <c r="EE1033" s="37" t="e">
        <f t="shared" si="2992"/>
        <v>#DIV/0!</v>
      </c>
      <c r="EF1033" s="39" t="e">
        <f t="shared" si="2993"/>
        <v>#DIV/0!</v>
      </c>
      <c r="EG1033" s="37" t="e">
        <f t="shared" si="2994"/>
        <v>#DIV/0!</v>
      </c>
      <c r="EH1033" s="37" t="e">
        <f t="shared" si="2995"/>
        <v>#DIV/0!</v>
      </c>
      <c r="EI1033" s="11" t="b">
        <f t="shared" si="2996"/>
        <v>1</v>
      </c>
      <c r="EJ1033" s="11" t="b">
        <f t="shared" si="2997"/>
        <v>0</v>
      </c>
      <c r="EK1033" s="39" t="e">
        <f t="shared" si="2998"/>
        <v>#DIV/0!</v>
      </c>
      <c r="EL1033" s="39" t="e">
        <f t="shared" si="2999"/>
        <v>#DIV/0!</v>
      </c>
      <c r="EM1033" s="39" t="e">
        <f t="shared" si="3000"/>
        <v>#DIV/0!</v>
      </c>
      <c r="EN1033" s="39" t="e">
        <f t="shared" si="3001"/>
        <v>#DIV/0!</v>
      </c>
      <c r="EO1033" s="39" t="e">
        <f t="shared" si="3002"/>
        <v>#DIV/0!</v>
      </c>
      <c r="EP1033" s="39" t="e">
        <f t="shared" si="3003"/>
        <v>#DIV/0!</v>
      </c>
      <c r="EQ1033" s="39" t="e">
        <f t="shared" si="3004"/>
        <v>#DIV/0!</v>
      </c>
      <c r="ER1033" s="39" t="e">
        <f t="shared" si="3005"/>
        <v>#DIV/0!</v>
      </c>
      <c r="ES1033" s="58" t="str">
        <f t="shared" si="3006"/>
        <v>(OH,F,Cl)-dominate amphibole</v>
      </c>
      <c r="ET1033" s="58" t="e">
        <f t="shared" si="3007"/>
        <v>#N/A</v>
      </c>
      <c r="EU1033" s="56">
        <f t="shared" si="2924"/>
        <v>0</v>
      </c>
      <c r="EV1033" s="56">
        <f t="shared" si="2925"/>
        <v>0</v>
      </c>
      <c r="EW1033" s="56">
        <f t="shared" si="2926"/>
        <v>0</v>
      </c>
      <c r="EX1033" s="56">
        <f t="shared" si="2927"/>
        <v>0</v>
      </c>
      <c r="EY1033" s="56">
        <f t="shared" si="2928"/>
        <v>0</v>
      </c>
      <c r="EZ1033" s="56">
        <f t="shared" si="2929"/>
        <v>0</v>
      </c>
      <c r="FA1033" s="39">
        <f t="shared" si="2930"/>
        <v>0</v>
      </c>
      <c r="FB1033" s="39">
        <f t="shared" si="2931"/>
        <v>0</v>
      </c>
      <c r="FC1033" s="54">
        <f t="shared" si="2932"/>
        <v>0</v>
      </c>
      <c r="FD1033" s="54">
        <f t="shared" si="2933"/>
        <v>0</v>
      </c>
      <c r="FE1033" s="39">
        <f t="shared" si="2934"/>
        <v>0</v>
      </c>
      <c r="FF1033" s="54">
        <f t="shared" si="2935"/>
        <v>0</v>
      </c>
      <c r="FG1033" s="39">
        <f t="shared" si="2936"/>
        <v>0</v>
      </c>
      <c r="FH1033" s="39">
        <f t="shared" si="3008"/>
        <v>0</v>
      </c>
      <c r="FI1033" s="39">
        <f t="shared" si="3009"/>
        <v>0</v>
      </c>
      <c r="FJ1033" s="39">
        <f t="shared" si="3010"/>
        <v>0</v>
      </c>
      <c r="FK1033" s="39" t="e">
        <f t="shared" si="3011"/>
        <v>#DIV/0!</v>
      </c>
      <c r="FL1033" s="39" t="e">
        <f t="shared" si="3012"/>
        <v>#DIV/0!</v>
      </c>
      <c r="FM1033" s="39" t="e">
        <f t="shared" si="3013"/>
        <v>#DIV/0!</v>
      </c>
      <c r="FN1033" s="39">
        <f t="shared" si="3014"/>
        <v>1</v>
      </c>
      <c r="FO1033" s="39">
        <f t="shared" si="2937"/>
        <v>0</v>
      </c>
      <c r="FP1033" s="39">
        <f t="shared" si="2938"/>
        <v>0</v>
      </c>
      <c r="FQ1033" s="39">
        <f t="shared" si="2939"/>
        <v>0</v>
      </c>
      <c r="FR1033" s="39">
        <f t="shared" si="3015"/>
        <v>0</v>
      </c>
      <c r="FS1033" s="39">
        <f t="shared" si="3016"/>
        <v>0</v>
      </c>
      <c r="FU1033" s="39" t="e">
        <f t="shared" si="3017"/>
        <v>#DIV/0!</v>
      </c>
      <c r="FV1033" s="39" t="e">
        <f t="shared" si="3018"/>
        <v>#DIV/0!</v>
      </c>
      <c r="FW1033" s="39" t="e">
        <f t="shared" si="3019"/>
        <v>#DIV/0!</v>
      </c>
      <c r="FY1033" s="39" t="e">
        <f t="shared" si="3020"/>
        <v>#DIV/0!</v>
      </c>
      <c r="FZ1033" s="39" t="e">
        <f t="shared" si="3021"/>
        <v>#DIV/0!</v>
      </c>
      <c r="GA1033" s="39" t="e">
        <f t="shared" si="3022"/>
        <v>#DIV/0!</v>
      </c>
      <c r="GB1033" s="39" t="e">
        <f t="shared" si="3023"/>
        <v>#DIV/0!</v>
      </c>
      <c r="GC1033" s="39" t="e">
        <f t="shared" si="3024"/>
        <v>#DIV/0!</v>
      </c>
      <c r="GD1033" s="39" t="e">
        <f t="shared" si="3025"/>
        <v>#DIV/0!</v>
      </c>
      <c r="GE1033" s="39" t="e">
        <f t="shared" si="3026"/>
        <v>#DIV/0!</v>
      </c>
      <c r="GF1033" s="39" t="e">
        <f t="shared" si="3027"/>
        <v>#DIV/0!</v>
      </c>
      <c r="GG1033" s="39" t="e">
        <f t="shared" si="3028"/>
        <v>#DIV/0!</v>
      </c>
      <c r="GH1033" s="39" t="e">
        <f t="shared" si="3029"/>
        <v>#DIV/0!</v>
      </c>
      <c r="GI1033" s="39"/>
      <c r="GJ1033" s="39" t="e">
        <f t="shared" si="3030"/>
        <v>#DIV/0!</v>
      </c>
      <c r="GK1033" s="39" t="e">
        <f t="shared" si="3031"/>
        <v>#DIV/0!</v>
      </c>
      <c r="GL1033" s="39" t="e">
        <f t="shared" si="3032"/>
        <v>#DIV/0!</v>
      </c>
      <c r="GM1033" s="39" t="e">
        <f t="shared" si="3033"/>
        <v>#DIV/0!</v>
      </c>
      <c r="GN1033" s="39" t="e">
        <f t="shared" si="3034"/>
        <v>#DIV/0!</v>
      </c>
      <c r="GO1033" s="57"/>
      <c r="GP1033" s="57" t="e">
        <f t="shared" si="3035"/>
        <v>#DIV/0!</v>
      </c>
      <c r="GQ1033" s="59" t="e">
        <f t="shared" si="3036"/>
        <v>#DIV/0!</v>
      </c>
      <c r="GR1033" s="41" t="e">
        <f t="shared" si="3037"/>
        <v>#DIV/0!</v>
      </c>
      <c r="GS1033" s="57" t="e">
        <f t="shared" si="3038"/>
        <v>#DIV/0!</v>
      </c>
      <c r="GT1033" s="57" t="e">
        <f t="shared" si="3039"/>
        <v>#DIV/0!</v>
      </c>
      <c r="GU1033" s="57" t="e">
        <f t="shared" si="3040"/>
        <v>#DIV/0!</v>
      </c>
      <c r="GV1033" s="57"/>
      <c r="GW1033" s="42" t="e">
        <f t="shared" si="3041"/>
        <v>#DIV/0!</v>
      </c>
      <c r="GX1033" s="42" t="e">
        <f t="shared" si="3042"/>
        <v>#DIV/0!</v>
      </c>
      <c r="GY1033" s="42" t="e">
        <f t="shared" si="3043"/>
        <v>#DIV/0!</v>
      </c>
      <c r="GZ1033" s="57"/>
      <c r="HA1033" s="2" t="e">
        <f t="shared" si="3044"/>
        <v>#DIV/0!</v>
      </c>
      <c r="HB1033" s="2" t="e">
        <f t="shared" si="3045"/>
        <v>#DIV/0!</v>
      </c>
      <c r="HC1033" s="2" t="e">
        <f t="shared" si="3046"/>
        <v>#DIV/0!</v>
      </c>
      <c r="HD1033" s="2" t="e">
        <f t="shared" si="3047"/>
        <v>#DIV/0!</v>
      </c>
      <c r="HE1033" s="2" t="e">
        <f t="shared" si="3048"/>
        <v>#DIV/0!</v>
      </c>
      <c r="HF1033" s="2" t="e">
        <f t="shared" si="3049"/>
        <v>#DIV/0!</v>
      </c>
      <c r="HG1033" s="2" t="e">
        <f t="shared" si="3050"/>
        <v>#DIV/0!</v>
      </c>
      <c r="HH1033" s="2" t="e">
        <f t="shared" si="3051"/>
        <v>#DIV/0!</v>
      </c>
      <c r="HI1033" s="2" t="e">
        <f t="shared" si="3052"/>
        <v>#DIV/0!</v>
      </c>
      <c r="HJ1033" s="11" t="e">
        <f t="shared" si="3053"/>
        <v>#DIV/0!</v>
      </c>
      <c r="HK1033" s="60" t="e">
        <f t="shared" si="3054"/>
        <v>#DIV/0!</v>
      </c>
      <c r="HL1033" s="57"/>
      <c r="HM1033" s="57" t="e">
        <f t="shared" si="3055"/>
        <v>#DIV/0!</v>
      </c>
      <c r="HN1033" s="57" t="e">
        <f t="shared" si="3056"/>
        <v>#DIV/0!</v>
      </c>
      <c r="HO1033" s="57" t="e">
        <f t="shared" si="3057"/>
        <v>#DIV/0!</v>
      </c>
      <c r="HP1033" s="57" t="e">
        <f t="shared" si="3058"/>
        <v>#DIV/0!</v>
      </c>
      <c r="HQ1033" s="57" t="e">
        <f t="shared" si="3059"/>
        <v>#DIV/0!</v>
      </c>
      <c r="HR1033" s="57"/>
      <c r="HS1033" s="57" t="e">
        <f t="shared" si="3060"/>
        <v>#DIV/0!</v>
      </c>
      <c r="HT1033" s="57" t="e">
        <f t="shared" si="3061"/>
        <v>#DIV/0!</v>
      </c>
      <c r="HU1033" s="57" t="e">
        <f t="shared" si="3062"/>
        <v>#DIV/0!</v>
      </c>
      <c r="HV1033" s="57" t="e">
        <f t="shared" si="3063"/>
        <v>#DIV/0!</v>
      </c>
      <c r="HW1033" s="57" t="e">
        <f t="shared" si="3064"/>
        <v>#DIV/0!</v>
      </c>
      <c r="HX1033" s="57"/>
      <c r="HY1033" s="57" t="e">
        <f t="shared" si="3065"/>
        <v>#DIV/0!</v>
      </c>
      <c r="HZ1033" s="57" t="e">
        <f t="shared" si="3066"/>
        <v>#DIV/0!</v>
      </c>
      <c r="IA1033" s="57"/>
      <c r="IB1033" s="61">
        <f t="shared" si="3067"/>
        <v>0</v>
      </c>
      <c r="IC1033" s="57" t="str">
        <f t="shared" si="3068"/>
        <v/>
      </c>
      <c r="ID1033" s="42"/>
      <c r="IE1033" s="2" t="str">
        <f t="shared" si="3069"/>
        <v/>
      </c>
      <c r="IF1033" s="60" t="e">
        <f t="shared" si="3070"/>
        <v>#DIV/0!</v>
      </c>
      <c r="IG1033" s="60" t="str">
        <f t="shared" si="3071"/>
        <v/>
      </c>
      <c r="IH1033" s="60" t="str">
        <f t="shared" si="3072"/>
        <v>zinco-</v>
      </c>
      <c r="II1033" s="60" t="str">
        <f t="shared" si="3073"/>
        <v>mangano-</v>
      </c>
      <c r="IJ1033" s="60" t="e">
        <f t="shared" si="3074"/>
        <v>#DIV/0!</v>
      </c>
      <c r="IK1033" s="60" t="e">
        <f t="shared" si="3075"/>
        <v>#DIV/0!</v>
      </c>
      <c r="IL1033" s="60" t="e">
        <f t="shared" si="3076"/>
        <v>#DIV/0!</v>
      </c>
      <c r="IM1033" s="60" t="e">
        <f t="shared" si="3077"/>
        <v>#DIV/0!</v>
      </c>
      <c r="IN1033" s="60" t="str">
        <f t="shared" si="3078"/>
        <v/>
      </c>
      <c r="IO1033" s="60" t="str">
        <f t="shared" si="3079"/>
        <v/>
      </c>
      <c r="IP1033" s="57"/>
      <c r="IQ1033" s="57" t="str">
        <f t="shared" si="3080"/>
        <v>ERROR!!</v>
      </c>
    </row>
    <row r="1034" spans="24:251">
      <c r="X1034" s="29">
        <f t="shared" si="2908"/>
        <v>0</v>
      </c>
      <c r="Y1034" s="29">
        <f t="shared" si="2909"/>
        <v>0</v>
      </c>
      <c r="Z1034" s="29" t="e">
        <f t="shared" si="2910"/>
        <v>#DIV/0!</v>
      </c>
      <c r="AA1034" s="29" t="e">
        <f t="shared" si="2911"/>
        <v>#DIV/0!</v>
      </c>
      <c r="AB1034" s="29" t="e">
        <f t="shared" si="2912"/>
        <v>#DIV/0!</v>
      </c>
      <c r="AC1034" s="29" t="e">
        <f t="shared" si="2913"/>
        <v>#DIV/0!</v>
      </c>
      <c r="AF1034" s="23">
        <v>60.084299999999999</v>
      </c>
      <c r="AG1034" s="23">
        <v>79.878799999999998</v>
      </c>
      <c r="AH1034" s="23">
        <v>101.96120000000001</v>
      </c>
      <c r="AI1034" s="23">
        <v>151.99039999999999</v>
      </c>
      <c r="AJ1034" s="23">
        <v>159.69</v>
      </c>
      <c r="AK1034" s="23">
        <v>71.846400000000003</v>
      </c>
      <c r="AL1034" s="23">
        <v>70.9375</v>
      </c>
      <c r="AM1034" s="23">
        <v>40.304400000000001</v>
      </c>
      <c r="AN1034" s="23">
        <v>56.077399999999997</v>
      </c>
      <c r="AO1034" s="23">
        <v>61.978999999999999</v>
      </c>
      <c r="AP1034" s="23">
        <v>94.195999999999998</v>
      </c>
      <c r="AQ1034" s="23">
        <v>18.998000000000001</v>
      </c>
      <c r="AR1034" s="23">
        <v>35.450000000000003</v>
      </c>
      <c r="AS1034" s="23">
        <v>29.88</v>
      </c>
      <c r="AT1034" s="23">
        <v>74.691999999999993</v>
      </c>
      <c r="AU1034" s="23">
        <v>81.39</v>
      </c>
      <c r="AX1034" s="54">
        <f t="shared" si="2941"/>
        <v>0</v>
      </c>
      <c r="AY1034" s="54">
        <f t="shared" si="2942"/>
        <v>0</v>
      </c>
      <c r="AZ1034" s="54">
        <f t="shared" si="2943"/>
        <v>0</v>
      </c>
      <c r="BA1034" s="54">
        <f t="shared" si="2944"/>
        <v>0</v>
      </c>
      <c r="BB1034" s="54">
        <f t="shared" si="2945"/>
        <v>0</v>
      </c>
      <c r="BC1034" s="54">
        <f t="shared" si="2946"/>
        <v>0</v>
      </c>
      <c r="BD1034" s="54">
        <f t="shared" si="2947"/>
        <v>0</v>
      </c>
      <c r="BE1034" s="54">
        <f t="shared" si="2948"/>
        <v>0</v>
      </c>
      <c r="BF1034" s="54">
        <f t="shared" si="2949"/>
        <v>0</v>
      </c>
      <c r="BG1034" s="54">
        <f t="shared" si="2950"/>
        <v>0</v>
      </c>
      <c r="BH1034" s="54">
        <f t="shared" si="2951"/>
        <v>0</v>
      </c>
      <c r="BI1034" s="54">
        <f t="shared" si="2952"/>
        <v>0</v>
      </c>
      <c r="BJ1034" s="54">
        <f t="shared" si="2953"/>
        <v>0</v>
      </c>
      <c r="BK1034" s="54">
        <f t="shared" si="2954"/>
        <v>0</v>
      </c>
      <c r="BL1034" s="54">
        <f t="shared" si="2955"/>
        <v>0</v>
      </c>
      <c r="BM1034" s="42"/>
      <c r="BO1034" s="54">
        <f>'Norm-coeff'!$C$2+$AX1034*'Norm-coeff'!$D$2+$AY1034*'Norm-coeff'!$E$2+$AZ1034*'Norm-coeff'!$F$2+$BA1034*'Norm-coeff'!$G$2+$BB1034*'Norm-coeff'!$H$2+$BC1034*'Norm-coeff'!$I$2+$BD1034*'Norm-coeff'!$J$2+$BE1034*'Norm-coeff'!$K$2+$BF1034*'Norm-coeff'!$L$2+$BG1034*'Norm-coeff'!$M$2+$BH1034*'Norm-coeff'!$N$2+$BI1034*'Norm-coeff'!$O$2</f>
        <v>5.4045421474420303</v>
      </c>
      <c r="BP1034" s="54">
        <f>'Norm-coeff'!$C$3+$AX1034*'Norm-coeff'!$D$3+$AY1034*'Norm-coeff'!$E$3+$AZ1034*'Norm-coeff'!$F$3+$BA1034*'Norm-coeff'!$G$3+$BB1034*'Norm-coeff'!$H$3+$BC1034*'Norm-coeff'!$I$3+$BD1034*'Norm-coeff'!$J$3+$BE1034*'Norm-coeff'!$K$3+$BF1034*'Norm-coeff'!$L$3+$BG1034*'Norm-coeff'!$M$3+$BH1034*'Norm-coeff'!$N$3+$BI1034*'Norm-coeff'!$O$3</f>
        <v>3.15319116612705</v>
      </c>
      <c r="BQ1034" s="54">
        <f>'Norm-coeff'!$C$4+$AX1034*'Norm-coeff'!$D$4+$AY1034*'Norm-coeff'!$E$4+$AZ1034*'Norm-coeff'!$F$4+$BA1034*'Norm-coeff'!$G$4+$BB1034*'Norm-coeff'!$H$4+$BC1034*'Norm-coeff'!$I$4+$BD1034*'Norm-coeff'!$J$4+$BE1034*'Norm-coeff'!$K$4+$BF1034*'Norm-coeff'!$L$4+$BG1034*'Norm-coeff'!$M$4+$BH1034*'Norm-coeff'!$N$4+$BI1034*'Norm-coeff'!$O$4</f>
        <v>1.42115649462768</v>
      </c>
      <c r="BR1034" s="54">
        <f>'Norm-coeff'!$C$5+$AX1034*'Norm-coeff'!$D$5+$AY1034*'Norm-coeff'!$E$5+$AZ1034*'Norm-coeff'!$F$5+$BA1034*'Norm-coeff'!$G$5+$BB1034*'Norm-coeff'!$H$5+$BC1034*'Norm-coeff'!$I$5+$BD1034*'Norm-coeff'!$J$5+$BE1034*'Norm-coeff'!$K$5+$BF1034*'Norm-coeff'!$L$5+$BG1034*'Norm-coeff'!$M$5+$BH1034*'Norm-coeff'!$N$5+$BI1034*'Norm-coeff'!$O$5</f>
        <v>1.0553329241296201</v>
      </c>
      <c r="BS1034" s="54">
        <f>'Norm-coeff'!$C$6+$AX1034*'Norm-coeff'!$D$6+$AY1034*'Norm-coeff'!$E$6+$AZ1034*'Norm-coeff'!$F$6+$BA1034*'Norm-coeff'!$G$6+$BB1034*'Norm-coeff'!$H$6+$BC1034*'Norm-coeff'!$I$6+$BD1034*'Norm-coeff'!$J$6+$BE1034*'Norm-coeff'!$K$6+$BF1034*'Norm-coeff'!$L$6+$BG1034*'Norm-coeff'!$M$6+$BH1034*'Norm-coeff'!$N$6+$BI1034*'Norm-coeff'!$O$6</f>
        <v>-1.48700885495103E-2</v>
      </c>
      <c r="BT1034" s="54">
        <f>'Norm-coeff'!$C$7+$AX1034*'Norm-coeff'!$D$7+$AY1034*'Norm-coeff'!$E$7+$AZ1034*'Norm-coeff'!$F$7+$BA1034*'Norm-coeff'!$G$7+$BB1034*'Norm-coeff'!$H$7+$BC1034*'Norm-coeff'!$I$7+$BD1034*'Norm-coeff'!$J$7+$BE1034*'Norm-coeff'!$K$7+$BF1034*'Norm-coeff'!$L$7+$BG1034*'Norm-coeff'!$M$7+$BH1034*'Norm-coeff'!$N$7+$BI1034*'Norm-coeff'!$O$7</f>
        <v>2.0907583608832998</v>
      </c>
      <c r="BU1034" s="54">
        <f>'Norm-coeff'!$C$8+$AX1034*'Norm-coeff'!$D$8+$AY1034*'Norm-coeff'!$E$8+$AZ1034*'Norm-coeff'!$F$8+$BA1034*'Norm-coeff'!$G$8+$BB1034*'Norm-coeff'!$H$8+$BC1034*'Norm-coeff'!$I$8+$BD1034*'Norm-coeff'!$J$8+$BE1034*'Norm-coeff'!$K$8+$BF1034*'Norm-coeff'!$L$8+$BG1034*'Norm-coeff'!$M$8+$BH1034*'Norm-coeff'!$N$8+$BI1034*'Norm-coeff'!$O$8</f>
        <v>0.65894159836244504</v>
      </c>
      <c r="BV1034" s="54">
        <f>'Norm-coeff'!$C$9+$AX1034*'Norm-coeff'!$D$9+$AY1034*'Norm-coeff'!$E$9+$AZ1034*'Norm-coeff'!$F$9+$BA1034*'Norm-coeff'!$G$9+$BB1034*'Norm-coeff'!$H$9+$BC1034*'Norm-coeff'!$I$9+$BD1034*'Norm-coeff'!$J$9+$BE1034*'Norm-coeff'!$K$9+$BF1034*'Norm-coeff'!$L$9+$BG1034*'Norm-coeff'!$M$9+$BH1034*'Norm-coeff'!$N$9+$BI1034*'Norm-coeff'!$O$9</f>
        <v>1.48961085014701</v>
      </c>
      <c r="BW1034" s="54">
        <f>'Norm-coeff'!$C$10+$AX1034*'Norm-coeff'!$D$10+$AY1034*'Norm-coeff'!$E$10+$AZ1034*'Norm-coeff'!$F$10+$BA1034*'Norm-coeff'!$G$10+$BB1034*'Norm-coeff'!$H$10+$BC1034*'Norm-coeff'!$I$10+$BD1034*'Norm-coeff'!$J$10+$BE1034*'Norm-coeff'!$K$10+$BF1034*'Norm-coeff'!$L$10+$BG1034*'Norm-coeff'!$M$10+$BH1034*'Norm-coeff'!$N$10+$BI1034*'Norm-coeff'!$O$10</f>
        <v>1.42058735749591</v>
      </c>
      <c r="BX1034" s="54">
        <f>'Norm-coeff'!$C$11+$AX1034*'Norm-coeff'!$D$11+$AY1034*'Norm-coeff'!$E$11+$AZ1034*'Norm-coeff'!$F$11+$BA1034*'Norm-coeff'!$G$11+$BB1034*'Norm-coeff'!$H$11+$BC1034*'Norm-coeff'!$I$11+$BD1034*'Norm-coeff'!$J$11+$BE1034*'Norm-coeff'!$K$11+$BF1034*'Norm-coeff'!$L$11+$BG1034*'Norm-coeff'!$M$11+$BH1034*'Norm-coeff'!$N$11+$BI1034*'Norm-coeff'!$O$11</f>
        <v>0.221233014421479</v>
      </c>
      <c r="BY1034" s="54">
        <f>'Norm-coeff'!$C$12+$AX1034*'Norm-coeff'!$D$12+$AY1034*'Norm-coeff'!$E$12+$AZ1034*'Norm-coeff'!$F$12+$BA1034*'Norm-coeff'!$G$12+$BB1034*'Norm-coeff'!$H$12+$BC1034*'Norm-coeff'!$I$12+$BD1034*'Norm-coeff'!$J$12+$BE1034*'Norm-coeff'!$K$12+$BF1034*'Norm-coeff'!$L$12+$BG1034*'Norm-coeff'!$M$12+$BH1034*'Norm-coeff'!$N$12+$BI1034*'Norm-coeff'!$O$12</f>
        <v>0.283527502056037</v>
      </c>
      <c r="BZ1034" s="54">
        <f>'Norm-coeff'!$C$13+$AX1034*'Norm-coeff'!$D$13+$AY1034*'Norm-coeff'!$E$13+$AZ1034*'Norm-coeff'!$F$13+$BA1034*'Norm-coeff'!$G$13+$BB1034*'Norm-coeff'!$H$13+$BC1034*'Norm-coeff'!$I$13+$BD1034*'Norm-coeff'!$J$13+$BE1034*'Norm-coeff'!$K$13+$BF1034*'Norm-coeff'!$L$13+$BG1034*'Norm-coeff'!$M$13+$BH1034*'Norm-coeff'!$N$13+$BI1034*'Norm-coeff'!$O$13</f>
        <v>-4.1864930554451202E-2</v>
      </c>
      <c r="CA1034" s="54">
        <f>'Norm-coeff'!$C$14+$AX1034*'Norm-coeff'!$D$14+$AY1034*'Norm-coeff'!$E$14+$AZ1034*'Norm-coeff'!$F$14+$BA1034*'Norm-coeff'!$G$14+$BB1034*'Norm-coeff'!$H$14+$BC1034*'Norm-coeff'!$I$14+$BD1034*'Norm-coeff'!$J$14+$BE1034*'Norm-coeff'!$K$14+$BF1034*'Norm-coeff'!$L$14+$BG1034*'Norm-coeff'!$M$14+$BH1034*'Norm-coeff'!$N$14+$BI1034*'Norm-coeff'!$O$14</f>
        <v>4.2526983164477103</v>
      </c>
      <c r="CC1034" s="54">
        <f t="shared" si="2956"/>
        <v>0</v>
      </c>
      <c r="CG1034" s="54">
        <f t="shared" si="2957"/>
        <v>0</v>
      </c>
      <c r="CH1034" s="54">
        <f t="shared" si="2940"/>
        <v>0</v>
      </c>
      <c r="CI1034" s="54">
        <f t="shared" si="2958"/>
        <v>0</v>
      </c>
      <c r="CJ1034" s="56">
        <f t="shared" si="2959"/>
        <v>0</v>
      </c>
      <c r="CK1034" s="54">
        <f t="shared" si="2960"/>
        <v>0</v>
      </c>
      <c r="CL1034" s="54">
        <f t="shared" si="2961"/>
        <v>0</v>
      </c>
      <c r="CM1034" s="54">
        <f t="shared" si="2962"/>
        <v>0</v>
      </c>
      <c r="CN1034" s="54">
        <f t="shared" si="2963"/>
        <v>0</v>
      </c>
      <c r="CO1034" s="54">
        <f t="shared" si="2964"/>
        <v>0</v>
      </c>
      <c r="CP1034" s="54">
        <f t="shared" si="2965"/>
        <v>0</v>
      </c>
      <c r="CQ1034" s="54">
        <f t="shared" si="2966"/>
        <v>0</v>
      </c>
      <c r="CR1034" s="54">
        <f t="shared" si="2967"/>
        <v>0</v>
      </c>
      <c r="CS1034" s="54">
        <f t="shared" si="2968"/>
        <v>0</v>
      </c>
      <c r="CU1034" s="54">
        <f t="shared" si="2969"/>
        <v>0</v>
      </c>
      <c r="CV1034" s="54">
        <f t="shared" si="2970"/>
        <v>0</v>
      </c>
      <c r="CW1034" s="54">
        <f t="shared" si="2971"/>
        <v>0</v>
      </c>
      <c r="CX1034" s="54">
        <f t="shared" si="2972"/>
        <v>0</v>
      </c>
      <c r="CZ1034" s="54">
        <f t="shared" si="2973"/>
        <v>0</v>
      </c>
      <c r="DA1034" s="54">
        <f t="shared" si="2974"/>
        <v>0</v>
      </c>
      <c r="DB1034" s="54">
        <f t="shared" si="2975"/>
        <v>0</v>
      </c>
      <c r="DC1034" s="54">
        <f t="shared" si="2976"/>
        <v>0</v>
      </c>
      <c r="DD1034" s="54">
        <f t="shared" si="2977"/>
        <v>0</v>
      </c>
      <c r="DE1034" s="54">
        <f t="shared" si="2978"/>
        <v>0</v>
      </c>
      <c r="DF1034" s="54">
        <f t="shared" si="2979"/>
        <v>0</v>
      </c>
      <c r="DG1034" s="54">
        <f t="shared" si="2980"/>
        <v>2</v>
      </c>
      <c r="DH1034" s="71">
        <f t="shared" si="2981"/>
        <v>0</v>
      </c>
      <c r="DI1034" s="71">
        <f t="shared" si="2982"/>
        <v>0</v>
      </c>
      <c r="DJ1034" s="54">
        <f t="shared" si="2983"/>
        <v>0</v>
      </c>
      <c r="DK1034" s="54">
        <f t="shared" si="2984"/>
        <v>2</v>
      </c>
      <c r="DL1034" s="4">
        <f t="shared" si="2914"/>
        <v>0</v>
      </c>
      <c r="DM1034" s="3">
        <f t="shared" si="2985"/>
        <v>0</v>
      </c>
      <c r="DN1034" s="3">
        <f t="shared" si="2986"/>
        <v>0</v>
      </c>
      <c r="DO1034" s="4" t="e">
        <f t="shared" si="2987"/>
        <v>#DIV/0!</v>
      </c>
      <c r="DP1034" s="57"/>
      <c r="DQ1034" s="57"/>
      <c r="DR1034" s="56">
        <f t="shared" si="2915"/>
        <v>2</v>
      </c>
      <c r="DS1034" s="56">
        <f t="shared" si="2916"/>
        <v>0</v>
      </c>
      <c r="DT1034" s="38">
        <f t="shared" si="2917"/>
        <v>0</v>
      </c>
      <c r="DU1034" s="38">
        <f t="shared" si="2988"/>
        <v>2</v>
      </c>
      <c r="DV1034" s="38">
        <f t="shared" si="2918"/>
        <v>0</v>
      </c>
      <c r="DW1034" s="39">
        <f t="shared" si="2919"/>
        <v>0</v>
      </c>
      <c r="DX1034" s="39">
        <f t="shared" si="2920"/>
        <v>0</v>
      </c>
      <c r="DY1034" s="39">
        <f t="shared" si="2921"/>
        <v>0</v>
      </c>
      <c r="DZ1034" s="39">
        <f t="shared" si="2922"/>
        <v>0</v>
      </c>
      <c r="EA1034" s="39">
        <f t="shared" si="2923"/>
        <v>0</v>
      </c>
      <c r="EB1034" s="37" t="e">
        <f t="shared" si="2989"/>
        <v>#DIV/0!</v>
      </c>
      <c r="EC1034" s="37" t="e">
        <f t="shared" si="2990"/>
        <v>#DIV/0!</v>
      </c>
      <c r="ED1034" s="37" t="e">
        <f t="shared" si="2991"/>
        <v>#DIV/0!</v>
      </c>
      <c r="EE1034" s="37" t="e">
        <f t="shared" si="2992"/>
        <v>#DIV/0!</v>
      </c>
      <c r="EF1034" s="39" t="e">
        <f t="shared" si="2993"/>
        <v>#DIV/0!</v>
      </c>
      <c r="EG1034" s="37" t="e">
        <f t="shared" si="2994"/>
        <v>#DIV/0!</v>
      </c>
      <c r="EH1034" s="37" t="e">
        <f t="shared" si="2995"/>
        <v>#DIV/0!</v>
      </c>
      <c r="EI1034" s="11" t="b">
        <f t="shared" si="2996"/>
        <v>1</v>
      </c>
      <c r="EJ1034" s="11" t="b">
        <f t="shared" si="2997"/>
        <v>0</v>
      </c>
      <c r="EK1034" s="39" t="e">
        <f t="shared" si="2998"/>
        <v>#DIV/0!</v>
      </c>
      <c r="EL1034" s="39" t="e">
        <f t="shared" si="2999"/>
        <v>#DIV/0!</v>
      </c>
      <c r="EM1034" s="39" t="e">
        <f t="shared" si="3000"/>
        <v>#DIV/0!</v>
      </c>
      <c r="EN1034" s="39" t="e">
        <f t="shared" si="3001"/>
        <v>#DIV/0!</v>
      </c>
      <c r="EO1034" s="39" t="e">
        <f t="shared" si="3002"/>
        <v>#DIV/0!</v>
      </c>
      <c r="EP1034" s="39" t="e">
        <f t="shared" si="3003"/>
        <v>#DIV/0!</v>
      </c>
      <c r="EQ1034" s="39" t="e">
        <f t="shared" si="3004"/>
        <v>#DIV/0!</v>
      </c>
      <c r="ER1034" s="39" t="e">
        <f t="shared" si="3005"/>
        <v>#DIV/0!</v>
      </c>
      <c r="ES1034" s="58" t="str">
        <f t="shared" si="3006"/>
        <v>(OH,F,Cl)-dominate amphibole</v>
      </c>
      <c r="ET1034" s="58" t="e">
        <f t="shared" si="3007"/>
        <v>#N/A</v>
      </c>
      <c r="EU1034" s="56">
        <f t="shared" si="2924"/>
        <v>0</v>
      </c>
      <c r="EV1034" s="56">
        <f t="shared" si="2925"/>
        <v>0</v>
      </c>
      <c r="EW1034" s="56">
        <f t="shared" si="2926"/>
        <v>0</v>
      </c>
      <c r="EX1034" s="56">
        <f t="shared" si="2927"/>
        <v>0</v>
      </c>
      <c r="EY1034" s="56">
        <f t="shared" si="2928"/>
        <v>0</v>
      </c>
      <c r="EZ1034" s="56">
        <f t="shared" si="2929"/>
        <v>0</v>
      </c>
      <c r="FA1034" s="39">
        <f t="shared" si="2930"/>
        <v>0</v>
      </c>
      <c r="FB1034" s="39">
        <f t="shared" si="2931"/>
        <v>0</v>
      </c>
      <c r="FC1034" s="54">
        <f t="shared" si="2932"/>
        <v>0</v>
      </c>
      <c r="FD1034" s="54">
        <f t="shared" si="2933"/>
        <v>0</v>
      </c>
      <c r="FE1034" s="39">
        <f t="shared" si="2934"/>
        <v>0</v>
      </c>
      <c r="FF1034" s="54">
        <f t="shared" si="2935"/>
        <v>0</v>
      </c>
      <c r="FG1034" s="39">
        <f t="shared" si="2936"/>
        <v>0</v>
      </c>
      <c r="FH1034" s="39">
        <f t="shared" si="3008"/>
        <v>0</v>
      </c>
      <c r="FI1034" s="39">
        <f t="shared" si="3009"/>
        <v>0</v>
      </c>
      <c r="FJ1034" s="39">
        <f t="shared" si="3010"/>
        <v>0</v>
      </c>
      <c r="FK1034" s="39" t="e">
        <f t="shared" si="3011"/>
        <v>#DIV/0!</v>
      </c>
      <c r="FL1034" s="39" t="e">
        <f t="shared" si="3012"/>
        <v>#DIV/0!</v>
      </c>
      <c r="FM1034" s="39" t="e">
        <f t="shared" si="3013"/>
        <v>#DIV/0!</v>
      </c>
      <c r="FN1034" s="39">
        <f t="shared" si="3014"/>
        <v>1</v>
      </c>
      <c r="FO1034" s="39">
        <f t="shared" si="2937"/>
        <v>0</v>
      </c>
      <c r="FP1034" s="39">
        <f t="shared" si="2938"/>
        <v>0</v>
      </c>
      <c r="FQ1034" s="39">
        <f t="shared" si="2939"/>
        <v>0</v>
      </c>
      <c r="FR1034" s="39">
        <f t="shared" si="3015"/>
        <v>0</v>
      </c>
      <c r="FS1034" s="39">
        <f t="shared" si="3016"/>
        <v>0</v>
      </c>
      <c r="FU1034" s="39" t="e">
        <f t="shared" si="3017"/>
        <v>#DIV/0!</v>
      </c>
      <c r="FV1034" s="39" t="e">
        <f t="shared" si="3018"/>
        <v>#DIV/0!</v>
      </c>
      <c r="FW1034" s="39" t="e">
        <f t="shared" si="3019"/>
        <v>#DIV/0!</v>
      </c>
      <c r="FY1034" s="39" t="e">
        <f t="shared" si="3020"/>
        <v>#DIV/0!</v>
      </c>
      <c r="FZ1034" s="39" t="e">
        <f t="shared" si="3021"/>
        <v>#DIV/0!</v>
      </c>
      <c r="GA1034" s="39" t="e">
        <f t="shared" si="3022"/>
        <v>#DIV/0!</v>
      </c>
      <c r="GB1034" s="39" t="e">
        <f t="shared" si="3023"/>
        <v>#DIV/0!</v>
      </c>
      <c r="GC1034" s="39" t="e">
        <f t="shared" si="3024"/>
        <v>#DIV/0!</v>
      </c>
      <c r="GD1034" s="39" t="e">
        <f t="shared" si="3025"/>
        <v>#DIV/0!</v>
      </c>
      <c r="GE1034" s="39" t="e">
        <f t="shared" si="3026"/>
        <v>#DIV/0!</v>
      </c>
      <c r="GF1034" s="39" t="e">
        <f t="shared" si="3027"/>
        <v>#DIV/0!</v>
      </c>
      <c r="GG1034" s="39" t="e">
        <f t="shared" si="3028"/>
        <v>#DIV/0!</v>
      </c>
      <c r="GH1034" s="39" t="e">
        <f t="shared" si="3029"/>
        <v>#DIV/0!</v>
      </c>
      <c r="GI1034" s="39"/>
      <c r="GJ1034" s="39" t="e">
        <f t="shared" si="3030"/>
        <v>#DIV/0!</v>
      </c>
      <c r="GK1034" s="39" t="e">
        <f t="shared" si="3031"/>
        <v>#DIV/0!</v>
      </c>
      <c r="GL1034" s="39" t="e">
        <f t="shared" si="3032"/>
        <v>#DIV/0!</v>
      </c>
      <c r="GM1034" s="39" t="e">
        <f t="shared" si="3033"/>
        <v>#DIV/0!</v>
      </c>
      <c r="GN1034" s="39" t="e">
        <f t="shared" si="3034"/>
        <v>#DIV/0!</v>
      </c>
      <c r="GO1034" s="57"/>
      <c r="GP1034" s="57" t="e">
        <f t="shared" si="3035"/>
        <v>#DIV/0!</v>
      </c>
      <c r="GQ1034" s="59" t="e">
        <f t="shared" si="3036"/>
        <v>#DIV/0!</v>
      </c>
      <c r="GR1034" s="41" t="e">
        <f t="shared" si="3037"/>
        <v>#DIV/0!</v>
      </c>
      <c r="GS1034" s="57" t="e">
        <f t="shared" si="3038"/>
        <v>#DIV/0!</v>
      </c>
      <c r="GT1034" s="57" t="e">
        <f t="shared" si="3039"/>
        <v>#DIV/0!</v>
      </c>
      <c r="GU1034" s="57" t="e">
        <f t="shared" si="3040"/>
        <v>#DIV/0!</v>
      </c>
      <c r="GV1034" s="57"/>
      <c r="GW1034" s="42" t="e">
        <f t="shared" si="3041"/>
        <v>#DIV/0!</v>
      </c>
      <c r="GX1034" s="42" t="e">
        <f t="shared" si="3042"/>
        <v>#DIV/0!</v>
      </c>
      <c r="GY1034" s="42" t="e">
        <f t="shared" si="3043"/>
        <v>#DIV/0!</v>
      </c>
      <c r="GZ1034" s="57"/>
      <c r="HA1034" s="2" t="e">
        <f t="shared" si="3044"/>
        <v>#DIV/0!</v>
      </c>
      <c r="HB1034" s="2" t="e">
        <f t="shared" si="3045"/>
        <v>#DIV/0!</v>
      </c>
      <c r="HC1034" s="2" t="e">
        <f t="shared" si="3046"/>
        <v>#DIV/0!</v>
      </c>
      <c r="HD1034" s="2" t="e">
        <f t="shared" si="3047"/>
        <v>#DIV/0!</v>
      </c>
      <c r="HE1034" s="2" t="e">
        <f t="shared" si="3048"/>
        <v>#DIV/0!</v>
      </c>
      <c r="HF1034" s="2" t="e">
        <f t="shared" si="3049"/>
        <v>#DIV/0!</v>
      </c>
      <c r="HG1034" s="2" t="e">
        <f t="shared" si="3050"/>
        <v>#DIV/0!</v>
      </c>
      <c r="HH1034" s="2" t="e">
        <f t="shared" si="3051"/>
        <v>#DIV/0!</v>
      </c>
      <c r="HI1034" s="2" t="e">
        <f t="shared" si="3052"/>
        <v>#DIV/0!</v>
      </c>
      <c r="HJ1034" s="11" t="e">
        <f t="shared" si="3053"/>
        <v>#DIV/0!</v>
      </c>
      <c r="HK1034" s="60" t="e">
        <f t="shared" si="3054"/>
        <v>#DIV/0!</v>
      </c>
      <c r="HL1034" s="57"/>
      <c r="HM1034" s="57" t="e">
        <f t="shared" si="3055"/>
        <v>#DIV/0!</v>
      </c>
      <c r="HN1034" s="57" t="e">
        <f t="shared" si="3056"/>
        <v>#DIV/0!</v>
      </c>
      <c r="HO1034" s="57" t="e">
        <f t="shared" si="3057"/>
        <v>#DIV/0!</v>
      </c>
      <c r="HP1034" s="57" t="e">
        <f t="shared" si="3058"/>
        <v>#DIV/0!</v>
      </c>
      <c r="HQ1034" s="57" t="e">
        <f t="shared" si="3059"/>
        <v>#DIV/0!</v>
      </c>
      <c r="HR1034" s="57"/>
      <c r="HS1034" s="57" t="e">
        <f t="shared" si="3060"/>
        <v>#DIV/0!</v>
      </c>
      <c r="HT1034" s="57" t="e">
        <f t="shared" si="3061"/>
        <v>#DIV/0!</v>
      </c>
      <c r="HU1034" s="57" t="e">
        <f t="shared" si="3062"/>
        <v>#DIV/0!</v>
      </c>
      <c r="HV1034" s="57" t="e">
        <f t="shared" si="3063"/>
        <v>#DIV/0!</v>
      </c>
      <c r="HW1034" s="57" t="e">
        <f t="shared" si="3064"/>
        <v>#DIV/0!</v>
      </c>
      <c r="HX1034" s="57"/>
      <c r="HY1034" s="57" t="e">
        <f t="shared" si="3065"/>
        <v>#DIV/0!</v>
      </c>
      <c r="HZ1034" s="57" t="e">
        <f t="shared" si="3066"/>
        <v>#DIV/0!</v>
      </c>
      <c r="IA1034" s="57"/>
      <c r="IB1034" s="61">
        <f t="shared" si="3067"/>
        <v>0</v>
      </c>
      <c r="IC1034" s="57" t="str">
        <f t="shared" si="3068"/>
        <v/>
      </c>
      <c r="ID1034" s="42"/>
      <c r="IE1034" s="2" t="str">
        <f t="shared" si="3069"/>
        <v/>
      </c>
      <c r="IF1034" s="60" t="e">
        <f t="shared" si="3070"/>
        <v>#DIV/0!</v>
      </c>
      <c r="IG1034" s="60" t="str">
        <f t="shared" si="3071"/>
        <v/>
      </c>
      <c r="IH1034" s="60" t="str">
        <f t="shared" si="3072"/>
        <v>zinco-</v>
      </c>
      <c r="II1034" s="60" t="str">
        <f t="shared" si="3073"/>
        <v>mangano-</v>
      </c>
      <c r="IJ1034" s="60" t="e">
        <f t="shared" si="3074"/>
        <v>#DIV/0!</v>
      </c>
      <c r="IK1034" s="60" t="e">
        <f t="shared" si="3075"/>
        <v>#DIV/0!</v>
      </c>
      <c r="IL1034" s="60" t="e">
        <f t="shared" si="3076"/>
        <v>#DIV/0!</v>
      </c>
      <c r="IM1034" s="60" t="e">
        <f t="shared" si="3077"/>
        <v>#DIV/0!</v>
      </c>
      <c r="IN1034" s="60" t="str">
        <f t="shared" si="3078"/>
        <v/>
      </c>
      <c r="IO1034" s="60" t="str">
        <f t="shared" si="3079"/>
        <v/>
      </c>
      <c r="IP1034" s="57"/>
      <c r="IQ1034" s="57" t="str">
        <f t="shared" si="3080"/>
        <v>ERROR!!</v>
      </c>
    </row>
    <row r="1035" spans="24:251">
      <c r="X1035" s="29">
        <f t="shared" si="2908"/>
        <v>0</v>
      </c>
      <c r="Y1035" s="29">
        <f t="shared" si="2909"/>
        <v>0</v>
      </c>
      <c r="Z1035" s="29" t="e">
        <f t="shared" si="2910"/>
        <v>#DIV/0!</v>
      </c>
      <c r="AA1035" s="29" t="e">
        <f t="shared" si="2911"/>
        <v>#DIV/0!</v>
      </c>
      <c r="AB1035" s="29" t="e">
        <f t="shared" si="2912"/>
        <v>#DIV/0!</v>
      </c>
      <c r="AC1035" s="29" t="e">
        <f t="shared" si="2913"/>
        <v>#DIV/0!</v>
      </c>
      <c r="AF1035" s="23">
        <v>60.084299999999999</v>
      </c>
      <c r="AG1035" s="23">
        <v>79.878799999999998</v>
      </c>
      <c r="AH1035" s="23">
        <v>101.96120000000001</v>
      </c>
      <c r="AI1035" s="23">
        <v>151.99039999999999</v>
      </c>
      <c r="AJ1035" s="23">
        <v>159.69</v>
      </c>
      <c r="AK1035" s="23">
        <v>71.846400000000003</v>
      </c>
      <c r="AL1035" s="23">
        <v>70.9375</v>
      </c>
      <c r="AM1035" s="23">
        <v>40.304400000000001</v>
      </c>
      <c r="AN1035" s="23">
        <v>56.077399999999997</v>
      </c>
      <c r="AO1035" s="23">
        <v>61.978999999999999</v>
      </c>
      <c r="AP1035" s="23">
        <v>94.195999999999998</v>
      </c>
      <c r="AQ1035" s="23">
        <v>18.998000000000001</v>
      </c>
      <c r="AR1035" s="23">
        <v>35.450000000000003</v>
      </c>
      <c r="AS1035" s="23">
        <v>29.88</v>
      </c>
      <c r="AT1035" s="23">
        <v>74.691999999999993</v>
      </c>
      <c r="AU1035" s="23">
        <v>81.39</v>
      </c>
      <c r="AX1035" s="54">
        <f t="shared" si="2941"/>
        <v>0</v>
      </c>
      <c r="AY1035" s="54">
        <f t="shared" si="2942"/>
        <v>0</v>
      </c>
      <c r="AZ1035" s="54">
        <f t="shared" si="2943"/>
        <v>0</v>
      </c>
      <c r="BA1035" s="54">
        <f t="shared" si="2944"/>
        <v>0</v>
      </c>
      <c r="BB1035" s="54">
        <f t="shared" si="2945"/>
        <v>0</v>
      </c>
      <c r="BC1035" s="54">
        <f t="shared" si="2946"/>
        <v>0</v>
      </c>
      <c r="BD1035" s="54">
        <f t="shared" si="2947"/>
        <v>0</v>
      </c>
      <c r="BE1035" s="54">
        <f t="shared" si="2948"/>
        <v>0</v>
      </c>
      <c r="BF1035" s="54">
        <f t="shared" si="2949"/>
        <v>0</v>
      </c>
      <c r="BG1035" s="54">
        <f t="shared" si="2950"/>
        <v>0</v>
      </c>
      <c r="BH1035" s="54">
        <f t="shared" si="2951"/>
        <v>0</v>
      </c>
      <c r="BI1035" s="54">
        <f t="shared" si="2952"/>
        <v>0</v>
      </c>
      <c r="BJ1035" s="54">
        <f t="shared" si="2953"/>
        <v>0</v>
      </c>
      <c r="BK1035" s="54">
        <f t="shared" si="2954"/>
        <v>0</v>
      </c>
      <c r="BL1035" s="54">
        <f t="shared" si="2955"/>
        <v>0</v>
      </c>
      <c r="BM1035" s="42"/>
      <c r="BO1035" s="54">
        <f>'Norm-coeff'!$C$2+$AX1035*'Norm-coeff'!$D$2+$AY1035*'Norm-coeff'!$E$2+$AZ1035*'Norm-coeff'!$F$2+$BA1035*'Norm-coeff'!$G$2+$BB1035*'Norm-coeff'!$H$2+$BC1035*'Norm-coeff'!$I$2+$BD1035*'Norm-coeff'!$J$2+$BE1035*'Norm-coeff'!$K$2+$BF1035*'Norm-coeff'!$L$2+$BG1035*'Norm-coeff'!$M$2+$BH1035*'Norm-coeff'!$N$2+$BI1035*'Norm-coeff'!$O$2</f>
        <v>5.4045421474420303</v>
      </c>
      <c r="BP1035" s="54">
        <f>'Norm-coeff'!$C$3+$AX1035*'Norm-coeff'!$D$3+$AY1035*'Norm-coeff'!$E$3+$AZ1035*'Norm-coeff'!$F$3+$BA1035*'Norm-coeff'!$G$3+$BB1035*'Norm-coeff'!$H$3+$BC1035*'Norm-coeff'!$I$3+$BD1035*'Norm-coeff'!$J$3+$BE1035*'Norm-coeff'!$K$3+$BF1035*'Norm-coeff'!$L$3+$BG1035*'Norm-coeff'!$M$3+$BH1035*'Norm-coeff'!$N$3+$BI1035*'Norm-coeff'!$O$3</f>
        <v>3.15319116612705</v>
      </c>
      <c r="BQ1035" s="54">
        <f>'Norm-coeff'!$C$4+$AX1035*'Norm-coeff'!$D$4+$AY1035*'Norm-coeff'!$E$4+$AZ1035*'Norm-coeff'!$F$4+$BA1035*'Norm-coeff'!$G$4+$BB1035*'Norm-coeff'!$H$4+$BC1035*'Norm-coeff'!$I$4+$BD1035*'Norm-coeff'!$J$4+$BE1035*'Norm-coeff'!$K$4+$BF1035*'Norm-coeff'!$L$4+$BG1035*'Norm-coeff'!$M$4+$BH1035*'Norm-coeff'!$N$4+$BI1035*'Norm-coeff'!$O$4</f>
        <v>1.42115649462768</v>
      </c>
      <c r="BR1035" s="54">
        <f>'Norm-coeff'!$C$5+$AX1035*'Norm-coeff'!$D$5+$AY1035*'Norm-coeff'!$E$5+$AZ1035*'Norm-coeff'!$F$5+$BA1035*'Norm-coeff'!$G$5+$BB1035*'Norm-coeff'!$H$5+$BC1035*'Norm-coeff'!$I$5+$BD1035*'Norm-coeff'!$J$5+$BE1035*'Norm-coeff'!$K$5+$BF1035*'Norm-coeff'!$L$5+$BG1035*'Norm-coeff'!$M$5+$BH1035*'Norm-coeff'!$N$5+$BI1035*'Norm-coeff'!$O$5</f>
        <v>1.0553329241296201</v>
      </c>
      <c r="BS1035" s="54">
        <f>'Norm-coeff'!$C$6+$AX1035*'Norm-coeff'!$D$6+$AY1035*'Norm-coeff'!$E$6+$AZ1035*'Norm-coeff'!$F$6+$BA1035*'Norm-coeff'!$G$6+$BB1035*'Norm-coeff'!$H$6+$BC1035*'Norm-coeff'!$I$6+$BD1035*'Norm-coeff'!$J$6+$BE1035*'Norm-coeff'!$K$6+$BF1035*'Norm-coeff'!$L$6+$BG1035*'Norm-coeff'!$M$6+$BH1035*'Norm-coeff'!$N$6+$BI1035*'Norm-coeff'!$O$6</f>
        <v>-1.48700885495103E-2</v>
      </c>
      <c r="BT1035" s="54">
        <f>'Norm-coeff'!$C$7+$AX1035*'Norm-coeff'!$D$7+$AY1035*'Norm-coeff'!$E$7+$AZ1035*'Norm-coeff'!$F$7+$BA1035*'Norm-coeff'!$G$7+$BB1035*'Norm-coeff'!$H$7+$BC1035*'Norm-coeff'!$I$7+$BD1035*'Norm-coeff'!$J$7+$BE1035*'Norm-coeff'!$K$7+$BF1035*'Norm-coeff'!$L$7+$BG1035*'Norm-coeff'!$M$7+$BH1035*'Norm-coeff'!$N$7+$BI1035*'Norm-coeff'!$O$7</f>
        <v>2.0907583608832998</v>
      </c>
      <c r="BU1035" s="54">
        <f>'Norm-coeff'!$C$8+$AX1035*'Norm-coeff'!$D$8+$AY1035*'Norm-coeff'!$E$8+$AZ1035*'Norm-coeff'!$F$8+$BA1035*'Norm-coeff'!$G$8+$BB1035*'Norm-coeff'!$H$8+$BC1035*'Norm-coeff'!$I$8+$BD1035*'Norm-coeff'!$J$8+$BE1035*'Norm-coeff'!$K$8+$BF1035*'Norm-coeff'!$L$8+$BG1035*'Norm-coeff'!$M$8+$BH1035*'Norm-coeff'!$N$8+$BI1035*'Norm-coeff'!$O$8</f>
        <v>0.65894159836244504</v>
      </c>
      <c r="BV1035" s="54">
        <f>'Norm-coeff'!$C$9+$AX1035*'Norm-coeff'!$D$9+$AY1035*'Norm-coeff'!$E$9+$AZ1035*'Norm-coeff'!$F$9+$BA1035*'Norm-coeff'!$G$9+$BB1035*'Norm-coeff'!$H$9+$BC1035*'Norm-coeff'!$I$9+$BD1035*'Norm-coeff'!$J$9+$BE1035*'Norm-coeff'!$K$9+$BF1035*'Norm-coeff'!$L$9+$BG1035*'Norm-coeff'!$M$9+$BH1035*'Norm-coeff'!$N$9+$BI1035*'Norm-coeff'!$O$9</f>
        <v>1.48961085014701</v>
      </c>
      <c r="BW1035" s="54">
        <f>'Norm-coeff'!$C$10+$AX1035*'Norm-coeff'!$D$10+$AY1035*'Norm-coeff'!$E$10+$AZ1035*'Norm-coeff'!$F$10+$BA1035*'Norm-coeff'!$G$10+$BB1035*'Norm-coeff'!$H$10+$BC1035*'Norm-coeff'!$I$10+$BD1035*'Norm-coeff'!$J$10+$BE1035*'Norm-coeff'!$K$10+$BF1035*'Norm-coeff'!$L$10+$BG1035*'Norm-coeff'!$M$10+$BH1035*'Norm-coeff'!$N$10+$BI1035*'Norm-coeff'!$O$10</f>
        <v>1.42058735749591</v>
      </c>
      <c r="BX1035" s="54">
        <f>'Norm-coeff'!$C$11+$AX1035*'Norm-coeff'!$D$11+$AY1035*'Norm-coeff'!$E$11+$AZ1035*'Norm-coeff'!$F$11+$BA1035*'Norm-coeff'!$G$11+$BB1035*'Norm-coeff'!$H$11+$BC1035*'Norm-coeff'!$I$11+$BD1035*'Norm-coeff'!$J$11+$BE1035*'Norm-coeff'!$K$11+$BF1035*'Norm-coeff'!$L$11+$BG1035*'Norm-coeff'!$M$11+$BH1035*'Norm-coeff'!$N$11+$BI1035*'Norm-coeff'!$O$11</f>
        <v>0.221233014421479</v>
      </c>
      <c r="BY1035" s="54">
        <f>'Norm-coeff'!$C$12+$AX1035*'Norm-coeff'!$D$12+$AY1035*'Norm-coeff'!$E$12+$AZ1035*'Norm-coeff'!$F$12+$BA1035*'Norm-coeff'!$G$12+$BB1035*'Norm-coeff'!$H$12+$BC1035*'Norm-coeff'!$I$12+$BD1035*'Norm-coeff'!$J$12+$BE1035*'Norm-coeff'!$K$12+$BF1035*'Norm-coeff'!$L$12+$BG1035*'Norm-coeff'!$M$12+$BH1035*'Norm-coeff'!$N$12+$BI1035*'Norm-coeff'!$O$12</f>
        <v>0.283527502056037</v>
      </c>
      <c r="BZ1035" s="54">
        <f>'Norm-coeff'!$C$13+$AX1035*'Norm-coeff'!$D$13+$AY1035*'Norm-coeff'!$E$13+$AZ1035*'Norm-coeff'!$F$13+$BA1035*'Norm-coeff'!$G$13+$BB1035*'Norm-coeff'!$H$13+$BC1035*'Norm-coeff'!$I$13+$BD1035*'Norm-coeff'!$J$13+$BE1035*'Norm-coeff'!$K$13+$BF1035*'Norm-coeff'!$L$13+$BG1035*'Norm-coeff'!$M$13+$BH1035*'Norm-coeff'!$N$13+$BI1035*'Norm-coeff'!$O$13</f>
        <v>-4.1864930554451202E-2</v>
      </c>
      <c r="CA1035" s="54">
        <f>'Norm-coeff'!$C$14+$AX1035*'Norm-coeff'!$D$14+$AY1035*'Norm-coeff'!$E$14+$AZ1035*'Norm-coeff'!$F$14+$BA1035*'Norm-coeff'!$G$14+$BB1035*'Norm-coeff'!$H$14+$BC1035*'Norm-coeff'!$I$14+$BD1035*'Norm-coeff'!$J$14+$BE1035*'Norm-coeff'!$K$14+$BF1035*'Norm-coeff'!$L$14+$BG1035*'Norm-coeff'!$M$14+$BH1035*'Norm-coeff'!$N$14+$BI1035*'Norm-coeff'!$O$14</f>
        <v>4.2526983164477103</v>
      </c>
      <c r="CC1035" s="54">
        <f t="shared" si="2956"/>
        <v>0</v>
      </c>
      <c r="CG1035" s="54">
        <f t="shared" si="2957"/>
        <v>0</v>
      </c>
      <c r="CH1035" s="54">
        <f t="shared" si="2940"/>
        <v>0</v>
      </c>
      <c r="CI1035" s="54">
        <f t="shared" si="2958"/>
        <v>0</v>
      </c>
      <c r="CJ1035" s="56">
        <f t="shared" si="2959"/>
        <v>0</v>
      </c>
      <c r="CK1035" s="54">
        <f t="shared" si="2960"/>
        <v>0</v>
      </c>
      <c r="CL1035" s="54">
        <f t="shared" si="2961"/>
        <v>0</v>
      </c>
      <c r="CM1035" s="54">
        <f t="shared" si="2962"/>
        <v>0</v>
      </c>
      <c r="CN1035" s="54">
        <f t="shared" si="2963"/>
        <v>0</v>
      </c>
      <c r="CO1035" s="54">
        <f t="shared" si="2964"/>
        <v>0</v>
      </c>
      <c r="CP1035" s="54">
        <f t="shared" si="2965"/>
        <v>0</v>
      </c>
      <c r="CQ1035" s="54">
        <f t="shared" si="2966"/>
        <v>0</v>
      </c>
      <c r="CR1035" s="54">
        <f t="shared" si="2967"/>
        <v>0</v>
      </c>
      <c r="CS1035" s="54">
        <f t="shared" si="2968"/>
        <v>0</v>
      </c>
      <c r="CU1035" s="54">
        <f t="shared" si="2969"/>
        <v>0</v>
      </c>
      <c r="CV1035" s="54">
        <f t="shared" si="2970"/>
        <v>0</v>
      </c>
      <c r="CW1035" s="54">
        <f t="shared" si="2971"/>
        <v>0</v>
      </c>
      <c r="CX1035" s="54">
        <f t="shared" si="2972"/>
        <v>0</v>
      </c>
      <c r="CZ1035" s="54">
        <f t="shared" si="2973"/>
        <v>0</v>
      </c>
      <c r="DA1035" s="54">
        <f t="shared" si="2974"/>
        <v>0</v>
      </c>
      <c r="DB1035" s="54">
        <f t="shared" si="2975"/>
        <v>0</v>
      </c>
      <c r="DC1035" s="54">
        <f t="shared" si="2976"/>
        <v>0</v>
      </c>
      <c r="DD1035" s="54">
        <f t="shared" si="2977"/>
        <v>0</v>
      </c>
      <c r="DE1035" s="54">
        <f t="shared" si="2978"/>
        <v>0</v>
      </c>
      <c r="DF1035" s="54">
        <f t="shared" si="2979"/>
        <v>0</v>
      </c>
      <c r="DG1035" s="54">
        <f t="shared" si="2980"/>
        <v>2</v>
      </c>
      <c r="DH1035" s="71">
        <f t="shared" si="2981"/>
        <v>0</v>
      </c>
      <c r="DI1035" s="71">
        <f t="shared" si="2982"/>
        <v>0</v>
      </c>
      <c r="DJ1035" s="54">
        <f t="shared" si="2983"/>
        <v>0</v>
      </c>
      <c r="DK1035" s="54">
        <f t="shared" si="2984"/>
        <v>2</v>
      </c>
      <c r="DL1035" s="4">
        <f t="shared" si="2914"/>
        <v>0</v>
      </c>
      <c r="DM1035" s="3">
        <f t="shared" si="2985"/>
        <v>0</v>
      </c>
      <c r="DN1035" s="3">
        <f t="shared" si="2986"/>
        <v>0</v>
      </c>
      <c r="DO1035" s="4" t="e">
        <f t="shared" si="2987"/>
        <v>#DIV/0!</v>
      </c>
      <c r="DP1035" s="57"/>
      <c r="DQ1035" s="57"/>
      <c r="DR1035" s="56">
        <f t="shared" si="2915"/>
        <v>2</v>
      </c>
      <c r="DS1035" s="56">
        <f t="shared" si="2916"/>
        <v>0</v>
      </c>
      <c r="DT1035" s="38">
        <f t="shared" si="2917"/>
        <v>0</v>
      </c>
      <c r="DU1035" s="38">
        <f t="shared" si="2988"/>
        <v>2</v>
      </c>
      <c r="DV1035" s="38">
        <f t="shared" si="2918"/>
        <v>0</v>
      </c>
      <c r="DW1035" s="39">
        <f t="shared" si="2919"/>
        <v>0</v>
      </c>
      <c r="DX1035" s="39">
        <f t="shared" si="2920"/>
        <v>0</v>
      </c>
      <c r="DY1035" s="39">
        <f t="shared" si="2921"/>
        <v>0</v>
      </c>
      <c r="DZ1035" s="39">
        <f t="shared" si="2922"/>
        <v>0</v>
      </c>
      <c r="EA1035" s="39">
        <f t="shared" si="2923"/>
        <v>0</v>
      </c>
      <c r="EB1035" s="37" t="e">
        <f t="shared" si="2989"/>
        <v>#DIV/0!</v>
      </c>
      <c r="EC1035" s="37" t="e">
        <f t="shared" si="2990"/>
        <v>#DIV/0!</v>
      </c>
      <c r="ED1035" s="37" t="e">
        <f t="shared" si="2991"/>
        <v>#DIV/0!</v>
      </c>
      <c r="EE1035" s="37" t="e">
        <f t="shared" si="2992"/>
        <v>#DIV/0!</v>
      </c>
      <c r="EF1035" s="39" t="e">
        <f t="shared" si="2993"/>
        <v>#DIV/0!</v>
      </c>
      <c r="EG1035" s="37" t="e">
        <f t="shared" si="2994"/>
        <v>#DIV/0!</v>
      </c>
      <c r="EH1035" s="37" t="e">
        <f t="shared" si="2995"/>
        <v>#DIV/0!</v>
      </c>
      <c r="EI1035" s="11" t="b">
        <f t="shared" si="2996"/>
        <v>1</v>
      </c>
      <c r="EJ1035" s="11" t="b">
        <f t="shared" si="2997"/>
        <v>0</v>
      </c>
      <c r="EK1035" s="39" t="e">
        <f t="shared" si="2998"/>
        <v>#DIV/0!</v>
      </c>
      <c r="EL1035" s="39" t="e">
        <f t="shared" si="2999"/>
        <v>#DIV/0!</v>
      </c>
      <c r="EM1035" s="39" t="e">
        <f t="shared" si="3000"/>
        <v>#DIV/0!</v>
      </c>
      <c r="EN1035" s="39" t="e">
        <f t="shared" si="3001"/>
        <v>#DIV/0!</v>
      </c>
      <c r="EO1035" s="39" t="e">
        <f t="shared" si="3002"/>
        <v>#DIV/0!</v>
      </c>
      <c r="EP1035" s="39" t="e">
        <f t="shared" si="3003"/>
        <v>#DIV/0!</v>
      </c>
      <c r="EQ1035" s="39" t="e">
        <f t="shared" si="3004"/>
        <v>#DIV/0!</v>
      </c>
      <c r="ER1035" s="39" t="e">
        <f t="shared" si="3005"/>
        <v>#DIV/0!</v>
      </c>
      <c r="ES1035" s="58" t="str">
        <f t="shared" si="3006"/>
        <v>(OH,F,Cl)-dominate amphibole</v>
      </c>
      <c r="ET1035" s="58" t="e">
        <f t="shared" si="3007"/>
        <v>#N/A</v>
      </c>
      <c r="EU1035" s="56">
        <f t="shared" si="2924"/>
        <v>0</v>
      </c>
      <c r="EV1035" s="56">
        <f t="shared" si="2925"/>
        <v>0</v>
      </c>
      <c r="EW1035" s="56">
        <f t="shared" si="2926"/>
        <v>0</v>
      </c>
      <c r="EX1035" s="56">
        <f t="shared" si="2927"/>
        <v>0</v>
      </c>
      <c r="EY1035" s="56">
        <f t="shared" si="2928"/>
        <v>0</v>
      </c>
      <c r="EZ1035" s="56">
        <f t="shared" si="2929"/>
        <v>0</v>
      </c>
      <c r="FA1035" s="39">
        <f t="shared" si="2930"/>
        <v>0</v>
      </c>
      <c r="FB1035" s="39">
        <f t="shared" si="2931"/>
        <v>0</v>
      </c>
      <c r="FC1035" s="54">
        <f t="shared" si="2932"/>
        <v>0</v>
      </c>
      <c r="FD1035" s="54">
        <f t="shared" si="2933"/>
        <v>0</v>
      </c>
      <c r="FE1035" s="39">
        <f t="shared" si="2934"/>
        <v>0</v>
      </c>
      <c r="FF1035" s="54">
        <f t="shared" si="2935"/>
        <v>0</v>
      </c>
      <c r="FG1035" s="39">
        <f t="shared" si="2936"/>
        <v>0</v>
      </c>
      <c r="FH1035" s="39">
        <f t="shared" si="3008"/>
        <v>0</v>
      </c>
      <c r="FI1035" s="39">
        <f t="shared" si="3009"/>
        <v>0</v>
      </c>
      <c r="FJ1035" s="39">
        <f t="shared" si="3010"/>
        <v>0</v>
      </c>
      <c r="FK1035" s="39" t="e">
        <f t="shared" si="3011"/>
        <v>#DIV/0!</v>
      </c>
      <c r="FL1035" s="39" t="e">
        <f t="shared" si="3012"/>
        <v>#DIV/0!</v>
      </c>
      <c r="FM1035" s="39" t="e">
        <f t="shared" si="3013"/>
        <v>#DIV/0!</v>
      </c>
      <c r="FN1035" s="39">
        <f t="shared" si="3014"/>
        <v>1</v>
      </c>
      <c r="FO1035" s="39">
        <f t="shared" si="2937"/>
        <v>0</v>
      </c>
      <c r="FP1035" s="39">
        <f t="shared" si="2938"/>
        <v>0</v>
      </c>
      <c r="FQ1035" s="39">
        <f t="shared" si="2939"/>
        <v>0</v>
      </c>
      <c r="FR1035" s="39">
        <f t="shared" si="3015"/>
        <v>0</v>
      </c>
      <c r="FS1035" s="39">
        <f t="shared" si="3016"/>
        <v>0</v>
      </c>
      <c r="FU1035" s="39" t="e">
        <f t="shared" si="3017"/>
        <v>#DIV/0!</v>
      </c>
      <c r="FV1035" s="39" t="e">
        <f t="shared" si="3018"/>
        <v>#DIV/0!</v>
      </c>
      <c r="FW1035" s="39" t="e">
        <f t="shared" si="3019"/>
        <v>#DIV/0!</v>
      </c>
      <c r="FY1035" s="39" t="e">
        <f t="shared" si="3020"/>
        <v>#DIV/0!</v>
      </c>
      <c r="FZ1035" s="39" t="e">
        <f t="shared" si="3021"/>
        <v>#DIV/0!</v>
      </c>
      <c r="GA1035" s="39" t="e">
        <f t="shared" si="3022"/>
        <v>#DIV/0!</v>
      </c>
      <c r="GB1035" s="39" t="e">
        <f t="shared" si="3023"/>
        <v>#DIV/0!</v>
      </c>
      <c r="GC1035" s="39" t="e">
        <f t="shared" si="3024"/>
        <v>#DIV/0!</v>
      </c>
      <c r="GD1035" s="39" t="e">
        <f t="shared" si="3025"/>
        <v>#DIV/0!</v>
      </c>
      <c r="GE1035" s="39" t="e">
        <f t="shared" si="3026"/>
        <v>#DIV/0!</v>
      </c>
      <c r="GF1035" s="39" t="e">
        <f t="shared" si="3027"/>
        <v>#DIV/0!</v>
      </c>
      <c r="GG1035" s="39" t="e">
        <f t="shared" si="3028"/>
        <v>#DIV/0!</v>
      </c>
      <c r="GH1035" s="39" t="e">
        <f t="shared" si="3029"/>
        <v>#DIV/0!</v>
      </c>
      <c r="GI1035" s="39"/>
      <c r="GJ1035" s="39" t="e">
        <f t="shared" si="3030"/>
        <v>#DIV/0!</v>
      </c>
      <c r="GK1035" s="39" t="e">
        <f t="shared" si="3031"/>
        <v>#DIV/0!</v>
      </c>
      <c r="GL1035" s="39" t="e">
        <f t="shared" si="3032"/>
        <v>#DIV/0!</v>
      </c>
      <c r="GM1035" s="39" t="e">
        <f t="shared" si="3033"/>
        <v>#DIV/0!</v>
      </c>
      <c r="GN1035" s="39" t="e">
        <f t="shared" si="3034"/>
        <v>#DIV/0!</v>
      </c>
      <c r="GO1035" s="57"/>
      <c r="GP1035" s="57" t="e">
        <f t="shared" si="3035"/>
        <v>#DIV/0!</v>
      </c>
      <c r="GQ1035" s="59" t="e">
        <f t="shared" si="3036"/>
        <v>#DIV/0!</v>
      </c>
      <c r="GR1035" s="41" t="e">
        <f t="shared" si="3037"/>
        <v>#DIV/0!</v>
      </c>
      <c r="GS1035" s="57" t="e">
        <f t="shared" si="3038"/>
        <v>#DIV/0!</v>
      </c>
      <c r="GT1035" s="57" t="e">
        <f t="shared" si="3039"/>
        <v>#DIV/0!</v>
      </c>
      <c r="GU1035" s="57" t="e">
        <f t="shared" si="3040"/>
        <v>#DIV/0!</v>
      </c>
      <c r="GV1035" s="57"/>
      <c r="GW1035" s="42" t="e">
        <f t="shared" si="3041"/>
        <v>#DIV/0!</v>
      </c>
      <c r="GX1035" s="42" t="e">
        <f t="shared" si="3042"/>
        <v>#DIV/0!</v>
      </c>
      <c r="GY1035" s="42" t="e">
        <f t="shared" si="3043"/>
        <v>#DIV/0!</v>
      </c>
      <c r="GZ1035" s="57"/>
      <c r="HA1035" s="2" t="e">
        <f t="shared" si="3044"/>
        <v>#DIV/0!</v>
      </c>
      <c r="HB1035" s="2" t="e">
        <f t="shared" si="3045"/>
        <v>#DIV/0!</v>
      </c>
      <c r="HC1035" s="2" t="e">
        <f t="shared" si="3046"/>
        <v>#DIV/0!</v>
      </c>
      <c r="HD1035" s="2" t="e">
        <f t="shared" si="3047"/>
        <v>#DIV/0!</v>
      </c>
      <c r="HE1035" s="2" t="e">
        <f t="shared" si="3048"/>
        <v>#DIV/0!</v>
      </c>
      <c r="HF1035" s="2" t="e">
        <f t="shared" si="3049"/>
        <v>#DIV/0!</v>
      </c>
      <c r="HG1035" s="2" t="e">
        <f t="shared" si="3050"/>
        <v>#DIV/0!</v>
      </c>
      <c r="HH1035" s="2" t="e">
        <f t="shared" si="3051"/>
        <v>#DIV/0!</v>
      </c>
      <c r="HI1035" s="2" t="e">
        <f t="shared" si="3052"/>
        <v>#DIV/0!</v>
      </c>
      <c r="HJ1035" s="11" t="e">
        <f t="shared" si="3053"/>
        <v>#DIV/0!</v>
      </c>
      <c r="HK1035" s="60" t="e">
        <f t="shared" si="3054"/>
        <v>#DIV/0!</v>
      </c>
      <c r="HL1035" s="57"/>
      <c r="HM1035" s="57" t="e">
        <f t="shared" si="3055"/>
        <v>#DIV/0!</v>
      </c>
      <c r="HN1035" s="57" t="e">
        <f t="shared" si="3056"/>
        <v>#DIV/0!</v>
      </c>
      <c r="HO1035" s="57" t="e">
        <f t="shared" si="3057"/>
        <v>#DIV/0!</v>
      </c>
      <c r="HP1035" s="57" t="e">
        <f t="shared" si="3058"/>
        <v>#DIV/0!</v>
      </c>
      <c r="HQ1035" s="57" t="e">
        <f t="shared" si="3059"/>
        <v>#DIV/0!</v>
      </c>
      <c r="HR1035" s="57"/>
      <c r="HS1035" s="57" t="e">
        <f t="shared" si="3060"/>
        <v>#DIV/0!</v>
      </c>
      <c r="HT1035" s="57" t="e">
        <f t="shared" si="3061"/>
        <v>#DIV/0!</v>
      </c>
      <c r="HU1035" s="57" t="e">
        <f t="shared" si="3062"/>
        <v>#DIV/0!</v>
      </c>
      <c r="HV1035" s="57" t="e">
        <f t="shared" si="3063"/>
        <v>#DIV/0!</v>
      </c>
      <c r="HW1035" s="57" t="e">
        <f t="shared" si="3064"/>
        <v>#DIV/0!</v>
      </c>
      <c r="HX1035" s="57"/>
      <c r="HY1035" s="57" t="e">
        <f t="shared" si="3065"/>
        <v>#DIV/0!</v>
      </c>
      <c r="HZ1035" s="57" t="e">
        <f t="shared" si="3066"/>
        <v>#DIV/0!</v>
      </c>
      <c r="IA1035" s="57"/>
      <c r="IB1035" s="61">
        <f t="shared" si="3067"/>
        <v>0</v>
      </c>
      <c r="IC1035" s="57" t="str">
        <f t="shared" si="3068"/>
        <v/>
      </c>
      <c r="ID1035" s="42"/>
      <c r="IE1035" s="2" t="str">
        <f t="shared" si="3069"/>
        <v/>
      </c>
      <c r="IF1035" s="60" t="e">
        <f t="shared" si="3070"/>
        <v>#DIV/0!</v>
      </c>
      <c r="IG1035" s="60" t="str">
        <f t="shared" si="3071"/>
        <v/>
      </c>
      <c r="IH1035" s="60" t="str">
        <f t="shared" si="3072"/>
        <v>zinco-</v>
      </c>
      <c r="II1035" s="60" t="str">
        <f t="shared" si="3073"/>
        <v>mangano-</v>
      </c>
      <c r="IJ1035" s="60" t="e">
        <f t="shared" si="3074"/>
        <v>#DIV/0!</v>
      </c>
      <c r="IK1035" s="60" t="e">
        <f t="shared" si="3075"/>
        <v>#DIV/0!</v>
      </c>
      <c r="IL1035" s="60" t="e">
        <f t="shared" si="3076"/>
        <v>#DIV/0!</v>
      </c>
      <c r="IM1035" s="60" t="e">
        <f t="shared" si="3077"/>
        <v>#DIV/0!</v>
      </c>
      <c r="IN1035" s="60" t="str">
        <f t="shared" si="3078"/>
        <v/>
      </c>
      <c r="IO1035" s="60" t="str">
        <f t="shared" si="3079"/>
        <v/>
      </c>
      <c r="IP1035" s="57"/>
      <c r="IQ1035" s="57" t="str">
        <f t="shared" si="3080"/>
        <v>ERROR!!</v>
      </c>
    </row>
    <row r="1036" spans="24:251">
      <c r="X1036" s="29">
        <f t="shared" ref="X1036:X1051" si="3081">0.5*(S1036/AQ1036+T1036/AR1036)*16</f>
        <v>0</v>
      </c>
      <c r="Y1036" s="29">
        <f t="shared" ref="Y1036:Y1051" si="3082">SUM(G1036:W1036)-X1036-K1036-L1036</f>
        <v>0</v>
      </c>
      <c r="Z1036" s="29" t="e">
        <f t="shared" ref="Z1036:Z1051" si="3083">M1036/AK1036*DO1036/2*AJ1036</f>
        <v>#DIV/0!</v>
      </c>
      <c r="AA1036" s="29" t="e">
        <f t="shared" ref="AA1036:AA1051" si="3084">M1036/AK1036*(1-DO1036)*AK1036</f>
        <v>#DIV/0!</v>
      </c>
      <c r="AB1036" s="29" t="e">
        <f t="shared" ref="AB1036:AB1051" si="3085">G1036*DG1036*18/AF1036/CG1036/2</f>
        <v>#DIV/0!</v>
      </c>
      <c r="AC1036" s="29" t="e">
        <f t="shared" ref="AC1036:AC1051" si="3086">Y1036-M1036+Z1036+AA1036+AB1036</f>
        <v>#DIV/0!</v>
      </c>
      <c r="AF1036" s="23">
        <v>60.084299999999999</v>
      </c>
      <c r="AG1036" s="23">
        <v>79.878799999999998</v>
      </c>
      <c r="AH1036" s="23">
        <v>101.96120000000001</v>
      </c>
      <c r="AI1036" s="23">
        <v>151.99039999999999</v>
      </c>
      <c r="AJ1036" s="23">
        <v>159.69</v>
      </c>
      <c r="AK1036" s="23">
        <v>71.846400000000003</v>
      </c>
      <c r="AL1036" s="23">
        <v>70.9375</v>
      </c>
      <c r="AM1036" s="23">
        <v>40.304400000000001</v>
      </c>
      <c r="AN1036" s="23">
        <v>56.077399999999997</v>
      </c>
      <c r="AO1036" s="23">
        <v>61.978999999999999</v>
      </c>
      <c r="AP1036" s="23">
        <v>94.195999999999998</v>
      </c>
      <c r="AQ1036" s="23">
        <v>18.998000000000001</v>
      </c>
      <c r="AR1036" s="23">
        <v>35.450000000000003</v>
      </c>
      <c r="AS1036" s="23">
        <v>29.88</v>
      </c>
      <c r="AT1036" s="23">
        <v>74.691999999999993</v>
      </c>
      <c r="AU1036" s="23">
        <v>81.39</v>
      </c>
      <c r="AX1036" s="54">
        <f t="shared" si="2941"/>
        <v>0</v>
      </c>
      <c r="AY1036" s="54">
        <f t="shared" si="2942"/>
        <v>0</v>
      </c>
      <c r="AZ1036" s="54">
        <f t="shared" si="2943"/>
        <v>0</v>
      </c>
      <c r="BA1036" s="54">
        <f t="shared" si="2944"/>
        <v>0</v>
      </c>
      <c r="BB1036" s="54">
        <f t="shared" si="2945"/>
        <v>0</v>
      </c>
      <c r="BC1036" s="54">
        <f t="shared" si="2946"/>
        <v>0</v>
      </c>
      <c r="BD1036" s="54">
        <f t="shared" si="2947"/>
        <v>0</v>
      </c>
      <c r="BE1036" s="54">
        <f t="shared" si="2948"/>
        <v>0</v>
      </c>
      <c r="BF1036" s="54">
        <f t="shared" si="2949"/>
        <v>0</v>
      </c>
      <c r="BG1036" s="54">
        <f t="shared" si="2950"/>
        <v>0</v>
      </c>
      <c r="BH1036" s="54">
        <f t="shared" si="2951"/>
        <v>0</v>
      </c>
      <c r="BI1036" s="54">
        <f t="shared" si="2952"/>
        <v>0</v>
      </c>
      <c r="BJ1036" s="54">
        <f t="shared" si="2953"/>
        <v>0</v>
      </c>
      <c r="BK1036" s="54">
        <f t="shared" si="2954"/>
        <v>0</v>
      </c>
      <c r="BL1036" s="54">
        <f t="shared" si="2955"/>
        <v>0</v>
      </c>
      <c r="BM1036" s="42"/>
      <c r="BO1036" s="54">
        <f>'Norm-coeff'!$C$2+$AX1036*'Norm-coeff'!$D$2+$AY1036*'Norm-coeff'!$E$2+$AZ1036*'Norm-coeff'!$F$2+$BA1036*'Norm-coeff'!$G$2+$BB1036*'Norm-coeff'!$H$2+$BC1036*'Norm-coeff'!$I$2+$BD1036*'Norm-coeff'!$J$2+$BE1036*'Norm-coeff'!$K$2+$BF1036*'Norm-coeff'!$L$2+$BG1036*'Norm-coeff'!$M$2+$BH1036*'Norm-coeff'!$N$2+$BI1036*'Norm-coeff'!$O$2</f>
        <v>5.4045421474420303</v>
      </c>
      <c r="BP1036" s="54">
        <f>'Norm-coeff'!$C$3+$AX1036*'Norm-coeff'!$D$3+$AY1036*'Norm-coeff'!$E$3+$AZ1036*'Norm-coeff'!$F$3+$BA1036*'Norm-coeff'!$G$3+$BB1036*'Norm-coeff'!$H$3+$BC1036*'Norm-coeff'!$I$3+$BD1036*'Norm-coeff'!$J$3+$BE1036*'Norm-coeff'!$K$3+$BF1036*'Norm-coeff'!$L$3+$BG1036*'Norm-coeff'!$M$3+$BH1036*'Norm-coeff'!$N$3+$BI1036*'Norm-coeff'!$O$3</f>
        <v>3.15319116612705</v>
      </c>
      <c r="BQ1036" s="54">
        <f>'Norm-coeff'!$C$4+$AX1036*'Norm-coeff'!$D$4+$AY1036*'Norm-coeff'!$E$4+$AZ1036*'Norm-coeff'!$F$4+$BA1036*'Norm-coeff'!$G$4+$BB1036*'Norm-coeff'!$H$4+$BC1036*'Norm-coeff'!$I$4+$BD1036*'Norm-coeff'!$J$4+$BE1036*'Norm-coeff'!$K$4+$BF1036*'Norm-coeff'!$L$4+$BG1036*'Norm-coeff'!$M$4+$BH1036*'Norm-coeff'!$N$4+$BI1036*'Norm-coeff'!$O$4</f>
        <v>1.42115649462768</v>
      </c>
      <c r="BR1036" s="54">
        <f>'Norm-coeff'!$C$5+$AX1036*'Norm-coeff'!$D$5+$AY1036*'Norm-coeff'!$E$5+$AZ1036*'Norm-coeff'!$F$5+$BA1036*'Norm-coeff'!$G$5+$BB1036*'Norm-coeff'!$H$5+$BC1036*'Norm-coeff'!$I$5+$BD1036*'Norm-coeff'!$J$5+$BE1036*'Norm-coeff'!$K$5+$BF1036*'Norm-coeff'!$L$5+$BG1036*'Norm-coeff'!$M$5+$BH1036*'Norm-coeff'!$N$5+$BI1036*'Norm-coeff'!$O$5</f>
        <v>1.0553329241296201</v>
      </c>
      <c r="BS1036" s="54">
        <f>'Norm-coeff'!$C$6+$AX1036*'Norm-coeff'!$D$6+$AY1036*'Norm-coeff'!$E$6+$AZ1036*'Norm-coeff'!$F$6+$BA1036*'Norm-coeff'!$G$6+$BB1036*'Norm-coeff'!$H$6+$BC1036*'Norm-coeff'!$I$6+$BD1036*'Norm-coeff'!$J$6+$BE1036*'Norm-coeff'!$K$6+$BF1036*'Norm-coeff'!$L$6+$BG1036*'Norm-coeff'!$M$6+$BH1036*'Norm-coeff'!$N$6+$BI1036*'Norm-coeff'!$O$6</f>
        <v>-1.48700885495103E-2</v>
      </c>
      <c r="BT1036" s="54">
        <f>'Norm-coeff'!$C$7+$AX1036*'Norm-coeff'!$D$7+$AY1036*'Norm-coeff'!$E$7+$AZ1036*'Norm-coeff'!$F$7+$BA1036*'Norm-coeff'!$G$7+$BB1036*'Norm-coeff'!$H$7+$BC1036*'Norm-coeff'!$I$7+$BD1036*'Norm-coeff'!$J$7+$BE1036*'Norm-coeff'!$K$7+$BF1036*'Norm-coeff'!$L$7+$BG1036*'Norm-coeff'!$M$7+$BH1036*'Norm-coeff'!$N$7+$BI1036*'Norm-coeff'!$O$7</f>
        <v>2.0907583608832998</v>
      </c>
      <c r="BU1036" s="54">
        <f>'Norm-coeff'!$C$8+$AX1036*'Norm-coeff'!$D$8+$AY1036*'Norm-coeff'!$E$8+$AZ1036*'Norm-coeff'!$F$8+$BA1036*'Norm-coeff'!$G$8+$BB1036*'Norm-coeff'!$H$8+$BC1036*'Norm-coeff'!$I$8+$BD1036*'Norm-coeff'!$J$8+$BE1036*'Norm-coeff'!$K$8+$BF1036*'Norm-coeff'!$L$8+$BG1036*'Norm-coeff'!$M$8+$BH1036*'Norm-coeff'!$N$8+$BI1036*'Norm-coeff'!$O$8</f>
        <v>0.65894159836244504</v>
      </c>
      <c r="BV1036" s="54">
        <f>'Norm-coeff'!$C$9+$AX1036*'Norm-coeff'!$D$9+$AY1036*'Norm-coeff'!$E$9+$AZ1036*'Norm-coeff'!$F$9+$BA1036*'Norm-coeff'!$G$9+$BB1036*'Norm-coeff'!$H$9+$BC1036*'Norm-coeff'!$I$9+$BD1036*'Norm-coeff'!$J$9+$BE1036*'Norm-coeff'!$K$9+$BF1036*'Norm-coeff'!$L$9+$BG1036*'Norm-coeff'!$M$9+$BH1036*'Norm-coeff'!$N$9+$BI1036*'Norm-coeff'!$O$9</f>
        <v>1.48961085014701</v>
      </c>
      <c r="BW1036" s="54">
        <f>'Norm-coeff'!$C$10+$AX1036*'Norm-coeff'!$D$10+$AY1036*'Norm-coeff'!$E$10+$AZ1036*'Norm-coeff'!$F$10+$BA1036*'Norm-coeff'!$G$10+$BB1036*'Norm-coeff'!$H$10+$BC1036*'Norm-coeff'!$I$10+$BD1036*'Norm-coeff'!$J$10+$BE1036*'Norm-coeff'!$K$10+$BF1036*'Norm-coeff'!$L$10+$BG1036*'Norm-coeff'!$M$10+$BH1036*'Norm-coeff'!$N$10+$BI1036*'Norm-coeff'!$O$10</f>
        <v>1.42058735749591</v>
      </c>
      <c r="BX1036" s="54">
        <f>'Norm-coeff'!$C$11+$AX1036*'Norm-coeff'!$D$11+$AY1036*'Norm-coeff'!$E$11+$AZ1036*'Norm-coeff'!$F$11+$BA1036*'Norm-coeff'!$G$11+$BB1036*'Norm-coeff'!$H$11+$BC1036*'Norm-coeff'!$I$11+$BD1036*'Norm-coeff'!$J$11+$BE1036*'Norm-coeff'!$K$11+$BF1036*'Norm-coeff'!$L$11+$BG1036*'Norm-coeff'!$M$11+$BH1036*'Norm-coeff'!$N$11+$BI1036*'Norm-coeff'!$O$11</f>
        <v>0.221233014421479</v>
      </c>
      <c r="BY1036" s="54">
        <f>'Norm-coeff'!$C$12+$AX1036*'Norm-coeff'!$D$12+$AY1036*'Norm-coeff'!$E$12+$AZ1036*'Norm-coeff'!$F$12+$BA1036*'Norm-coeff'!$G$12+$BB1036*'Norm-coeff'!$H$12+$BC1036*'Norm-coeff'!$I$12+$BD1036*'Norm-coeff'!$J$12+$BE1036*'Norm-coeff'!$K$12+$BF1036*'Norm-coeff'!$L$12+$BG1036*'Norm-coeff'!$M$12+$BH1036*'Norm-coeff'!$N$12+$BI1036*'Norm-coeff'!$O$12</f>
        <v>0.283527502056037</v>
      </c>
      <c r="BZ1036" s="54">
        <f>'Norm-coeff'!$C$13+$AX1036*'Norm-coeff'!$D$13+$AY1036*'Norm-coeff'!$E$13+$AZ1036*'Norm-coeff'!$F$13+$BA1036*'Norm-coeff'!$G$13+$BB1036*'Norm-coeff'!$H$13+$BC1036*'Norm-coeff'!$I$13+$BD1036*'Norm-coeff'!$J$13+$BE1036*'Norm-coeff'!$K$13+$BF1036*'Norm-coeff'!$L$13+$BG1036*'Norm-coeff'!$M$13+$BH1036*'Norm-coeff'!$N$13+$BI1036*'Norm-coeff'!$O$13</f>
        <v>-4.1864930554451202E-2</v>
      </c>
      <c r="CA1036" s="54">
        <f>'Norm-coeff'!$C$14+$AX1036*'Norm-coeff'!$D$14+$AY1036*'Norm-coeff'!$E$14+$AZ1036*'Norm-coeff'!$F$14+$BA1036*'Norm-coeff'!$G$14+$BB1036*'Norm-coeff'!$H$14+$BC1036*'Norm-coeff'!$I$14+$BD1036*'Norm-coeff'!$J$14+$BE1036*'Norm-coeff'!$K$14+$BF1036*'Norm-coeff'!$L$14+$BG1036*'Norm-coeff'!$M$14+$BH1036*'Norm-coeff'!$N$14+$BI1036*'Norm-coeff'!$O$14</f>
        <v>4.2526983164477103</v>
      </c>
      <c r="CC1036" s="54">
        <f t="shared" si="2956"/>
        <v>0</v>
      </c>
      <c r="CG1036" s="54">
        <f t="shared" si="2957"/>
        <v>0</v>
      </c>
      <c r="CH1036" s="54">
        <f t="shared" si="2940"/>
        <v>0</v>
      </c>
      <c r="CI1036" s="54">
        <f t="shared" si="2958"/>
        <v>0</v>
      </c>
      <c r="CJ1036" s="56">
        <f t="shared" si="2959"/>
        <v>0</v>
      </c>
      <c r="CK1036" s="54">
        <f t="shared" si="2960"/>
        <v>0</v>
      </c>
      <c r="CL1036" s="54">
        <f t="shared" si="2961"/>
        <v>0</v>
      </c>
      <c r="CM1036" s="54">
        <f t="shared" si="2962"/>
        <v>0</v>
      </c>
      <c r="CN1036" s="54">
        <f t="shared" si="2963"/>
        <v>0</v>
      </c>
      <c r="CO1036" s="54">
        <f t="shared" si="2964"/>
        <v>0</v>
      </c>
      <c r="CP1036" s="54">
        <f t="shared" si="2965"/>
        <v>0</v>
      </c>
      <c r="CQ1036" s="54">
        <f t="shared" si="2966"/>
        <v>0</v>
      </c>
      <c r="CR1036" s="54">
        <f t="shared" si="2967"/>
        <v>0</v>
      </c>
      <c r="CS1036" s="54">
        <f t="shared" si="2968"/>
        <v>0</v>
      </c>
      <c r="CU1036" s="54">
        <f t="shared" si="2969"/>
        <v>0</v>
      </c>
      <c r="CV1036" s="54">
        <f t="shared" si="2970"/>
        <v>0</v>
      </c>
      <c r="CW1036" s="54">
        <f t="shared" si="2971"/>
        <v>0</v>
      </c>
      <c r="CX1036" s="54">
        <f t="shared" si="2972"/>
        <v>0</v>
      </c>
      <c r="CZ1036" s="54">
        <f t="shared" si="2973"/>
        <v>0</v>
      </c>
      <c r="DA1036" s="54">
        <f t="shared" si="2974"/>
        <v>0</v>
      </c>
      <c r="DB1036" s="54">
        <f t="shared" si="2975"/>
        <v>0</v>
      </c>
      <c r="DC1036" s="54">
        <f t="shared" si="2976"/>
        <v>0</v>
      </c>
      <c r="DD1036" s="54">
        <f t="shared" si="2977"/>
        <v>0</v>
      </c>
      <c r="DE1036" s="54">
        <f t="shared" si="2978"/>
        <v>0</v>
      </c>
      <c r="DF1036" s="54">
        <f t="shared" si="2979"/>
        <v>0</v>
      </c>
      <c r="DG1036" s="54">
        <f t="shared" si="2980"/>
        <v>2</v>
      </c>
      <c r="DH1036" s="71">
        <f t="shared" si="2981"/>
        <v>0</v>
      </c>
      <c r="DI1036" s="71">
        <f t="shared" si="2982"/>
        <v>0</v>
      </c>
      <c r="DJ1036" s="54">
        <f t="shared" si="2983"/>
        <v>0</v>
      </c>
      <c r="DK1036" s="54">
        <f t="shared" si="2984"/>
        <v>2</v>
      </c>
      <c r="DL1036" s="4">
        <f t="shared" si="2914"/>
        <v>0</v>
      </c>
      <c r="DM1036" s="3">
        <f t="shared" si="2985"/>
        <v>0</v>
      </c>
      <c r="DN1036" s="3">
        <f t="shared" si="2986"/>
        <v>0</v>
      </c>
      <c r="DO1036" s="4" t="e">
        <f t="shared" si="2987"/>
        <v>#DIV/0!</v>
      </c>
      <c r="DP1036" s="57"/>
      <c r="DQ1036" s="57"/>
      <c r="DR1036" s="56">
        <f t="shared" si="2915"/>
        <v>2</v>
      </c>
      <c r="DS1036" s="56">
        <f t="shared" si="2916"/>
        <v>0</v>
      </c>
      <c r="DT1036" s="38">
        <f t="shared" si="2917"/>
        <v>0</v>
      </c>
      <c r="DU1036" s="38">
        <f t="shared" si="2988"/>
        <v>2</v>
      </c>
      <c r="DV1036" s="38">
        <f t="shared" si="2918"/>
        <v>0</v>
      </c>
      <c r="DW1036" s="39">
        <f t="shared" si="2919"/>
        <v>0</v>
      </c>
      <c r="DX1036" s="39">
        <f t="shared" si="2920"/>
        <v>0</v>
      </c>
      <c r="DY1036" s="39">
        <f t="shared" si="2921"/>
        <v>0</v>
      </c>
      <c r="DZ1036" s="39">
        <f t="shared" si="2922"/>
        <v>0</v>
      </c>
      <c r="EA1036" s="39">
        <f t="shared" si="2923"/>
        <v>0</v>
      </c>
      <c r="EB1036" s="37" t="e">
        <f t="shared" si="2989"/>
        <v>#DIV/0!</v>
      </c>
      <c r="EC1036" s="37" t="e">
        <f t="shared" si="2990"/>
        <v>#DIV/0!</v>
      </c>
      <c r="ED1036" s="37" t="e">
        <f t="shared" si="2991"/>
        <v>#DIV/0!</v>
      </c>
      <c r="EE1036" s="37" t="e">
        <f t="shared" si="2992"/>
        <v>#DIV/0!</v>
      </c>
      <c r="EF1036" s="39" t="e">
        <f t="shared" si="2993"/>
        <v>#DIV/0!</v>
      </c>
      <c r="EG1036" s="37" t="e">
        <f t="shared" si="2994"/>
        <v>#DIV/0!</v>
      </c>
      <c r="EH1036" s="37" t="e">
        <f t="shared" si="2995"/>
        <v>#DIV/0!</v>
      </c>
      <c r="EI1036" s="11" t="b">
        <f t="shared" si="2996"/>
        <v>1</v>
      </c>
      <c r="EJ1036" s="11" t="b">
        <f t="shared" si="2997"/>
        <v>0</v>
      </c>
      <c r="EK1036" s="39" t="e">
        <f t="shared" si="2998"/>
        <v>#DIV/0!</v>
      </c>
      <c r="EL1036" s="39" t="e">
        <f t="shared" si="2999"/>
        <v>#DIV/0!</v>
      </c>
      <c r="EM1036" s="39" t="e">
        <f t="shared" si="3000"/>
        <v>#DIV/0!</v>
      </c>
      <c r="EN1036" s="39" t="e">
        <f t="shared" si="3001"/>
        <v>#DIV/0!</v>
      </c>
      <c r="EO1036" s="39" t="e">
        <f t="shared" si="3002"/>
        <v>#DIV/0!</v>
      </c>
      <c r="EP1036" s="39" t="e">
        <f t="shared" si="3003"/>
        <v>#DIV/0!</v>
      </c>
      <c r="EQ1036" s="39" t="e">
        <f t="shared" si="3004"/>
        <v>#DIV/0!</v>
      </c>
      <c r="ER1036" s="39" t="e">
        <f t="shared" si="3005"/>
        <v>#DIV/0!</v>
      </c>
      <c r="ES1036" s="58" t="str">
        <f t="shared" si="3006"/>
        <v>(OH,F,Cl)-dominate amphibole</v>
      </c>
      <c r="ET1036" s="58" t="e">
        <f t="shared" si="3007"/>
        <v>#N/A</v>
      </c>
      <c r="EU1036" s="56">
        <f t="shared" si="2924"/>
        <v>0</v>
      </c>
      <c r="EV1036" s="56">
        <f t="shared" si="2925"/>
        <v>0</v>
      </c>
      <c r="EW1036" s="56">
        <f t="shared" si="2926"/>
        <v>0</v>
      </c>
      <c r="EX1036" s="56">
        <f t="shared" si="2927"/>
        <v>0</v>
      </c>
      <c r="EY1036" s="56">
        <f t="shared" si="2928"/>
        <v>0</v>
      </c>
      <c r="EZ1036" s="56">
        <f t="shared" si="2929"/>
        <v>0</v>
      </c>
      <c r="FA1036" s="39">
        <f t="shared" si="2930"/>
        <v>0</v>
      </c>
      <c r="FB1036" s="39">
        <f t="shared" si="2931"/>
        <v>0</v>
      </c>
      <c r="FC1036" s="54">
        <f t="shared" si="2932"/>
        <v>0</v>
      </c>
      <c r="FD1036" s="54">
        <f t="shared" si="2933"/>
        <v>0</v>
      </c>
      <c r="FE1036" s="39">
        <f t="shared" si="2934"/>
        <v>0</v>
      </c>
      <c r="FF1036" s="54">
        <f t="shared" si="2935"/>
        <v>0</v>
      </c>
      <c r="FG1036" s="39">
        <f t="shared" si="2936"/>
        <v>0</v>
      </c>
      <c r="FH1036" s="39">
        <f t="shared" si="3008"/>
        <v>0</v>
      </c>
      <c r="FI1036" s="39">
        <f t="shared" si="3009"/>
        <v>0</v>
      </c>
      <c r="FJ1036" s="39">
        <f t="shared" si="3010"/>
        <v>0</v>
      </c>
      <c r="FK1036" s="39" t="e">
        <f t="shared" si="3011"/>
        <v>#DIV/0!</v>
      </c>
      <c r="FL1036" s="39" t="e">
        <f t="shared" si="3012"/>
        <v>#DIV/0!</v>
      </c>
      <c r="FM1036" s="39" t="e">
        <f t="shared" si="3013"/>
        <v>#DIV/0!</v>
      </c>
      <c r="FN1036" s="39">
        <f t="shared" si="3014"/>
        <v>1</v>
      </c>
      <c r="FO1036" s="39">
        <f t="shared" si="2937"/>
        <v>0</v>
      </c>
      <c r="FP1036" s="39">
        <f t="shared" si="2938"/>
        <v>0</v>
      </c>
      <c r="FQ1036" s="39">
        <f t="shared" si="2939"/>
        <v>0</v>
      </c>
      <c r="FR1036" s="39">
        <f t="shared" si="3015"/>
        <v>0</v>
      </c>
      <c r="FS1036" s="39">
        <f t="shared" si="3016"/>
        <v>0</v>
      </c>
      <c r="FU1036" s="39" t="e">
        <f t="shared" si="3017"/>
        <v>#DIV/0!</v>
      </c>
      <c r="FV1036" s="39" t="e">
        <f t="shared" si="3018"/>
        <v>#DIV/0!</v>
      </c>
      <c r="FW1036" s="39" t="e">
        <f t="shared" si="3019"/>
        <v>#DIV/0!</v>
      </c>
      <c r="FY1036" s="39" t="e">
        <f t="shared" si="3020"/>
        <v>#DIV/0!</v>
      </c>
      <c r="FZ1036" s="39" t="e">
        <f t="shared" si="3021"/>
        <v>#DIV/0!</v>
      </c>
      <c r="GA1036" s="39" t="e">
        <f t="shared" si="3022"/>
        <v>#DIV/0!</v>
      </c>
      <c r="GB1036" s="39" t="e">
        <f t="shared" si="3023"/>
        <v>#DIV/0!</v>
      </c>
      <c r="GC1036" s="39" t="e">
        <f t="shared" si="3024"/>
        <v>#DIV/0!</v>
      </c>
      <c r="GD1036" s="39" t="e">
        <f t="shared" si="3025"/>
        <v>#DIV/0!</v>
      </c>
      <c r="GE1036" s="39" t="e">
        <f t="shared" si="3026"/>
        <v>#DIV/0!</v>
      </c>
      <c r="GF1036" s="39" t="e">
        <f t="shared" si="3027"/>
        <v>#DIV/0!</v>
      </c>
      <c r="GG1036" s="39" t="e">
        <f t="shared" si="3028"/>
        <v>#DIV/0!</v>
      </c>
      <c r="GH1036" s="39" t="e">
        <f t="shared" si="3029"/>
        <v>#DIV/0!</v>
      </c>
      <c r="GI1036" s="39"/>
      <c r="GJ1036" s="39" t="e">
        <f t="shared" si="3030"/>
        <v>#DIV/0!</v>
      </c>
      <c r="GK1036" s="39" t="e">
        <f t="shared" si="3031"/>
        <v>#DIV/0!</v>
      </c>
      <c r="GL1036" s="39" t="e">
        <f t="shared" si="3032"/>
        <v>#DIV/0!</v>
      </c>
      <c r="GM1036" s="39" t="e">
        <f t="shared" si="3033"/>
        <v>#DIV/0!</v>
      </c>
      <c r="GN1036" s="39" t="e">
        <f t="shared" si="3034"/>
        <v>#DIV/0!</v>
      </c>
      <c r="GO1036" s="57"/>
      <c r="GP1036" s="57" t="e">
        <f t="shared" si="3035"/>
        <v>#DIV/0!</v>
      </c>
      <c r="GQ1036" s="59" t="e">
        <f t="shared" si="3036"/>
        <v>#DIV/0!</v>
      </c>
      <c r="GR1036" s="41" t="e">
        <f t="shared" si="3037"/>
        <v>#DIV/0!</v>
      </c>
      <c r="GS1036" s="57" t="e">
        <f t="shared" si="3038"/>
        <v>#DIV/0!</v>
      </c>
      <c r="GT1036" s="57" t="e">
        <f t="shared" si="3039"/>
        <v>#DIV/0!</v>
      </c>
      <c r="GU1036" s="57" t="e">
        <f t="shared" si="3040"/>
        <v>#DIV/0!</v>
      </c>
      <c r="GV1036" s="57"/>
      <c r="GW1036" s="42" t="e">
        <f t="shared" si="3041"/>
        <v>#DIV/0!</v>
      </c>
      <c r="GX1036" s="42" t="e">
        <f t="shared" si="3042"/>
        <v>#DIV/0!</v>
      </c>
      <c r="GY1036" s="42" t="e">
        <f t="shared" si="3043"/>
        <v>#DIV/0!</v>
      </c>
      <c r="GZ1036" s="57"/>
      <c r="HA1036" s="2" t="e">
        <f t="shared" si="3044"/>
        <v>#DIV/0!</v>
      </c>
      <c r="HB1036" s="2" t="e">
        <f t="shared" si="3045"/>
        <v>#DIV/0!</v>
      </c>
      <c r="HC1036" s="2" t="e">
        <f t="shared" si="3046"/>
        <v>#DIV/0!</v>
      </c>
      <c r="HD1036" s="2" t="e">
        <f t="shared" si="3047"/>
        <v>#DIV/0!</v>
      </c>
      <c r="HE1036" s="2" t="e">
        <f t="shared" si="3048"/>
        <v>#DIV/0!</v>
      </c>
      <c r="HF1036" s="2" t="e">
        <f t="shared" si="3049"/>
        <v>#DIV/0!</v>
      </c>
      <c r="HG1036" s="2" t="e">
        <f t="shared" si="3050"/>
        <v>#DIV/0!</v>
      </c>
      <c r="HH1036" s="2" t="e">
        <f t="shared" si="3051"/>
        <v>#DIV/0!</v>
      </c>
      <c r="HI1036" s="2" t="e">
        <f t="shared" si="3052"/>
        <v>#DIV/0!</v>
      </c>
      <c r="HJ1036" s="11" t="e">
        <f t="shared" si="3053"/>
        <v>#DIV/0!</v>
      </c>
      <c r="HK1036" s="60" t="e">
        <f t="shared" si="3054"/>
        <v>#DIV/0!</v>
      </c>
      <c r="HL1036" s="57"/>
      <c r="HM1036" s="57" t="e">
        <f t="shared" si="3055"/>
        <v>#DIV/0!</v>
      </c>
      <c r="HN1036" s="57" t="e">
        <f t="shared" si="3056"/>
        <v>#DIV/0!</v>
      </c>
      <c r="HO1036" s="57" t="e">
        <f t="shared" si="3057"/>
        <v>#DIV/0!</v>
      </c>
      <c r="HP1036" s="57" t="e">
        <f t="shared" si="3058"/>
        <v>#DIV/0!</v>
      </c>
      <c r="HQ1036" s="57" t="e">
        <f t="shared" si="3059"/>
        <v>#DIV/0!</v>
      </c>
      <c r="HR1036" s="57"/>
      <c r="HS1036" s="57" t="e">
        <f t="shared" si="3060"/>
        <v>#DIV/0!</v>
      </c>
      <c r="HT1036" s="57" t="e">
        <f t="shared" si="3061"/>
        <v>#DIV/0!</v>
      </c>
      <c r="HU1036" s="57" t="e">
        <f t="shared" si="3062"/>
        <v>#DIV/0!</v>
      </c>
      <c r="HV1036" s="57" t="e">
        <f t="shared" si="3063"/>
        <v>#DIV/0!</v>
      </c>
      <c r="HW1036" s="57" t="e">
        <f t="shared" si="3064"/>
        <v>#DIV/0!</v>
      </c>
      <c r="HX1036" s="57"/>
      <c r="HY1036" s="57" t="e">
        <f t="shared" si="3065"/>
        <v>#DIV/0!</v>
      </c>
      <c r="HZ1036" s="57" t="e">
        <f t="shared" si="3066"/>
        <v>#DIV/0!</v>
      </c>
      <c r="IA1036" s="57"/>
      <c r="IB1036" s="61">
        <f t="shared" si="3067"/>
        <v>0</v>
      </c>
      <c r="IC1036" s="57" t="str">
        <f t="shared" si="3068"/>
        <v/>
      </c>
      <c r="ID1036" s="42"/>
      <c r="IE1036" s="2" t="str">
        <f t="shared" si="3069"/>
        <v/>
      </c>
      <c r="IF1036" s="60" t="e">
        <f t="shared" si="3070"/>
        <v>#DIV/0!</v>
      </c>
      <c r="IG1036" s="60" t="str">
        <f t="shared" si="3071"/>
        <v/>
      </c>
      <c r="IH1036" s="60" t="str">
        <f t="shared" si="3072"/>
        <v>zinco-</v>
      </c>
      <c r="II1036" s="60" t="str">
        <f t="shared" si="3073"/>
        <v>mangano-</v>
      </c>
      <c r="IJ1036" s="60" t="e">
        <f t="shared" si="3074"/>
        <v>#DIV/0!</v>
      </c>
      <c r="IK1036" s="60" t="e">
        <f t="shared" si="3075"/>
        <v>#DIV/0!</v>
      </c>
      <c r="IL1036" s="60" t="e">
        <f t="shared" si="3076"/>
        <v>#DIV/0!</v>
      </c>
      <c r="IM1036" s="60" t="e">
        <f t="shared" si="3077"/>
        <v>#DIV/0!</v>
      </c>
      <c r="IN1036" s="60" t="str">
        <f t="shared" si="3078"/>
        <v/>
      </c>
      <c r="IO1036" s="60" t="str">
        <f t="shared" si="3079"/>
        <v/>
      </c>
      <c r="IP1036" s="57"/>
      <c r="IQ1036" s="57" t="str">
        <f t="shared" si="3080"/>
        <v>ERROR!!</v>
      </c>
    </row>
    <row r="1037" spans="24:251">
      <c r="X1037" s="29">
        <f t="shared" si="3081"/>
        <v>0</v>
      </c>
      <c r="Y1037" s="29">
        <f t="shared" si="3082"/>
        <v>0</v>
      </c>
      <c r="Z1037" s="29" t="e">
        <f t="shared" si="3083"/>
        <v>#DIV/0!</v>
      </c>
      <c r="AA1037" s="29" t="e">
        <f t="shared" si="3084"/>
        <v>#DIV/0!</v>
      </c>
      <c r="AB1037" s="29" t="e">
        <f t="shared" si="3085"/>
        <v>#DIV/0!</v>
      </c>
      <c r="AC1037" s="29" t="e">
        <f t="shared" si="3086"/>
        <v>#DIV/0!</v>
      </c>
      <c r="AF1037" s="23">
        <v>60.084299999999999</v>
      </c>
      <c r="AG1037" s="23">
        <v>79.878799999999998</v>
      </c>
      <c r="AH1037" s="23">
        <v>101.96120000000001</v>
      </c>
      <c r="AI1037" s="23">
        <v>151.99039999999999</v>
      </c>
      <c r="AJ1037" s="23">
        <v>159.69</v>
      </c>
      <c r="AK1037" s="23">
        <v>71.846400000000003</v>
      </c>
      <c r="AL1037" s="23">
        <v>70.9375</v>
      </c>
      <c r="AM1037" s="23">
        <v>40.304400000000001</v>
      </c>
      <c r="AN1037" s="23">
        <v>56.077399999999997</v>
      </c>
      <c r="AO1037" s="23">
        <v>61.978999999999999</v>
      </c>
      <c r="AP1037" s="23">
        <v>94.195999999999998</v>
      </c>
      <c r="AQ1037" s="23">
        <v>18.998000000000001</v>
      </c>
      <c r="AR1037" s="23">
        <v>35.450000000000003</v>
      </c>
      <c r="AS1037" s="23">
        <v>29.88</v>
      </c>
      <c r="AT1037" s="23">
        <v>74.691999999999993</v>
      </c>
      <c r="AU1037" s="23">
        <v>81.39</v>
      </c>
      <c r="AX1037" s="54">
        <f t="shared" si="2941"/>
        <v>0</v>
      </c>
      <c r="AY1037" s="54">
        <f t="shared" si="2942"/>
        <v>0</v>
      </c>
      <c r="AZ1037" s="54">
        <f t="shared" si="2943"/>
        <v>0</v>
      </c>
      <c r="BA1037" s="54">
        <f t="shared" si="2944"/>
        <v>0</v>
      </c>
      <c r="BB1037" s="54">
        <f t="shared" si="2945"/>
        <v>0</v>
      </c>
      <c r="BC1037" s="54">
        <f t="shared" si="2946"/>
        <v>0</v>
      </c>
      <c r="BD1037" s="54">
        <f t="shared" si="2947"/>
        <v>0</v>
      </c>
      <c r="BE1037" s="54">
        <f t="shared" si="2948"/>
        <v>0</v>
      </c>
      <c r="BF1037" s="54">
        <f t="shared" si="2949"/>
        <v>0</v>
      </c>
      <c r="BG1037" s="54">
        <f t="shared" si="2950"/>
        <v>0</v>
      </c>
      <c r="BH1037" s="54">
        <f t="shared" si="2951"/>
        <v>0</v>
      </c>
      <c r="BI1037" s="54">
        <f t="shared" si="2952"/>
        <v>0</v>
      </c>
      <c r="BJ1037" s="54">
        <f t="shared" si="2953"/>
        <v>0</v>
      </c>
      <c r="BK1037" s="54">
        <f t="shared" si="2954"/>
        <v>0</v>
      </c>
      <c r="BL1037" s="54">
        <f t="shared" si="2955"/>
        <v>0</v>
      </c>
      <c r="BM1037" s="42"/>
      <c r="BO1037" s="54">
        <f>'Norm-coeff'!$C$2+$AX1037*'Norm-coeff'!$D$2+$AY1037*'Norm-coeff'!$E$2+$AZ1037*'Norm-coeff'!$F$2+$BA1037*'Norm-coeff'!$G$2+$BB1037*'Norm-coeff'!$H$2+$BC1037*'Norm-coeff'!$I$2+$BD1037*'Norm-coeff'!$J$2+$BE1037*'Norm-coeff'!$K$2+$BF1037*'Norm-coeff'!$L$2+$BG1037*'Norm-coeff'!$M$2+$BH1037*'Norm-coeff'!$N$2+$BI1037*'Norm-coeff'!$O$2</f>
        <v>5.4045421474420303</v>
      </c>
      <c r="BP1037" s="54">
        <f>'Norm-coeff'!$C$3+$AX1037*'Norm-coeff'!$D$3+$AY1037*'Norm-coeff'!$E$3+$AZ1037*'Norm-coeff'!$F$3+$BA1037*'Norm-coeff'!$G$3+$BB1037*'Norm-coeff'!$H$3+$BC1037*'Norm-coeff'!$I$3+$BD1037*'Norm-coeff'!$J$3+$BE1037*'Norm-coeff'!$K$3+$BF1037*'Norm-coeff'!$L$3+$BG1037*'Norm-coeff'!$M$3+$BH1037*'Norm-coeff'!$N$3+$BI1037*'Norm-coeff'!$O$3</f>
        <v>3.15319116612705</v>
      </c>
      <c r="BQ1037" s="54">
        <f>'Norm-coeff'!$C$4+$AX1037*'Norm-coeff'!$D$4+$AY1037*'Norm-coeff'!$E$4+$AZ1037*'Norm-coeff'!$F$4+$BA1037*'Norm-coeff'!$G$4+$BB1037*'Norm-coeff'!$H$4+$BC1037*'Norm-coeff'!$I$4+$BD1037*'Norm-coeff'!$J$4+$BE1037*'Norm-coeff'!$K$4+$BF1037*'Norm-coeff'!$L$4+$BG1037*'Norm-coeff'!$M$4+$BH1037*'Norm-coeff'!$N$4+$BI1037*'Norm-coeff'!$O$4</f>
        <v>1.42115649462768</v>
      </c>
      <c r="BR1037" s="54">
        <f>'Norm-coeff'!$C$5+$AX1037*'Norm-coeff'!$D$5+$AY1037*'Norm-coeff'!$E$5+$AZ1037*'Norm-coeff'!$F$5+$BA1037*'Norm-coeff'!$G$5+$BB1037*'Norm-coeff'!$H$5+$BC1037*'Norm-coeff'!$I$5+$BD1037*'Norm-coeff'!$J$5+$BE1037*'Norm-coeff'!$K$5+$BF1037*'Norm-coeff'!$L$5+$BG1037*'Norm-coeff'!$M$5+$BH1037*'Norm-coeff'!$N$5+$BI1037*'Norm-coeff'!$O$5</f>
        <v>1.0553329241296201</v>
      </c>
      <c r="BS1037" s="54">
        <f>'Norm-coeff'!$C$6+$AX1037*'Norm-coeff'!$D$6+$AY1037*'Norm-coeff'!$E$6+$AZ1037*'Norm-coeff'!$F$6+$BA1037*'Norm-coeff'!$G$6+$BB1037*'Norm-coeff'!$H$6+$BC1037*'Norm-coeff'!$I$6+$BD1037*'Norm-coeff'!$J$6+$BE1037*'Norm-coeff'!$K$6+$BF1037*'Norm-coeff'!$L$6+$BG1037*'Norm-coeff'!$M$6+$BH1037*'Norm-coeff'!$N$6+$BI1037*'Norm-coeff'!$O$6</f>
        <v>-1.48700885495103E-2</v>
      </c>
      <c r="BT1037" s="54">
        <f>'Norm-coeff'!$C$7+$AX1037*'Norm-coeff'!$D$7+$AY1037*'Norm-coeff'!$E$7+$AZ1037*'Norm-coeff'!$F$7+$BA1037*'Norm-coeff'!$G$7+$BB1037*'Norm-coeff'!$H$7+$BC1037*'Norm-coeff'!$I$7+$BD1037*'Norm-coeff'!$J$7+$BE1037*'Norm-coeff'!$K$7+$BF1037*'Norm-coeff'!$L$7+$BG1037*'Norm-coeff'!$M$7+$BH1037*'Norm-coeff'!$N$7+$BI1037*'Norm-coeff'!$O$7</f>
        <v>2.0907583608832998</v>
      </c>
      <c r="BU1037" s="54">
        <f>'Norm-coeff'!$C$8+$AX1037*'Norm-coeff'!$D$8+$AY1037*'Norm-coeff'!$E$8+$AZ1037*'Norm-coeff'!$F$8+$BA1037*'Norm-coeff'!$G$8+$BB1037*'Norm-coeff'!$H$8+$BC1037*'Norm-coeff'!$I$8+$BD1037*'Norm-coeff'!$J$8+$BE1037*'Norm-coeff'!$K$8+$BF1037*'Norm-coeff'!$L$8+$BG1037*'Norm-coeff'!$M$8+$BH1037*'Norm-coeff'!$N$8+$BI1037*'Norm-coeff'!$O$8</f>
        <v>0.65894159836244504</v>
      </c>
      <c r="BV1037" s="54">
        <f>'Norm-coeff'!$C$9+$AX1037*'Norm-coeff'!$D$9+$AY1037*'Norm-coeff'!$E$9+$AZ1037*'Norm-coeff'!$F$9+$BA1037*'Norm-coeff'!$G$9+$BB1037*'Norm-coeff'!$H$9+$BC1037*'Norm-coeff'!$I$9+$BD1037*'Norm-coeff'!$J$9+$BE1037*'Norm-coeff'!$K$9+$BF1037*'Norm-coeff'!$L$9+$BG1037*'Norm-coeff'!$M$9+$BH1037*'Norm-coeff'!$N$9+$BI1037*'Norm-coeff'!$O$9</f>
        <v>1.48961085014701</v>
      </c>
      <c r="BW1037" s="54">
        <f>'Norm-coeff'!$C$10+$AX1037*'Norm-coeff'!$D$10+$AY1037*'Norm-coeff'!$E$10+$AZ1037*'Norm-coeff'!$F$10+$BA1037*'Norm-coeff'!$G$10+$BB1037*'Norm-coeff'!$H$10+$BC1037*'Norm-coeff'!$I$10+$BD1037*'Norm-coeff'!$J$10+$BE1037*'Norm-coeff'!$K$10+$BF1037*'Norm-coeff'!$L$10+$BG1037*'Norm-coeff'!$M$10+$BH1037*'Norm-coeff'!$N$10+$BI1037*'Norm-coeff'!$O$10</f>
        <v>1.42058735749591</v>
      </c>
      <c r="BX1037" s="54">
        <f>'Norm-coeff'!$C$11+$AX1037*'Norm-coeff'!$D$11+$AY1037*'Norm-coeff'!$E$11+$AZ1037*'Norm-coeff'!$F$11+$BA1037*'Norm-coeff'!$G$11+$BB1037*'Norm-coeff'!$H$11+$BC1037*'Norm-coeff'!$I$11+$BD1037*'Norm-coeff'!$J$11+$BE1037*'Norm-coeff'!$K$11+$BF1037*'Norm-coeff'!$L$11+$BG1037*'Norm-coeff'!$M$11+$BH1037*'Norm-coeff'!$N$11+$BI1037*'Norm-coeff'!$O$11</f>
        <v>0.221233014421479</v>
      </c>
      <c r="BY1037" s="54">
        <f>'Norm-coeff'!$C$12+$AX1037*'Norm-coeff'!$D$12+$AY1037*'Norm-coeff'!$E$12+$AZ1037*'Norm-coeff'!$F$12+$BA1037*'Norm-coeff'!$G$12+$BB1037*'Norm-coeff'!$H$12+$BC1037*'Norm-coeff'!$I$12+$BD1037*'Norm-coeff'!$J$12+$BE1037*'Norm-coeff'!$K$12+$BF1037*'Norm-coeff'!$L$12+$BG1037*'Norm-coeff'!$M$12+$BH1037*'Norm-coeff'!$N$12+$BI1037*'Norm-coeff'!$O$12</f>
        <v>0.283527502056037</v>
      </c>
      <c r="BZ1037" s="54">
        <f>'Norm-coeff'!$C$13+$AX1037*'Norm-coeff'!$D$13+$AY1037*'Norm-coeff'!$E$13+$AZ1037*'Norm-coeff'!$F$13+$BA1037*'Norm-coeff'!$G$13+$BB1037*'Norm-coeff'!$H$13+$BC1037*'Norm-coeff'!$I$13+$BD1037*'Norm-coeff'!$J$13+$BE1037*'Norm-coeff'!$K$13+$BF1037*'Norm-coeff'!$L$13+$BG1037*'Norm-coeff'!$M$13+$BH1037*'Norm-coeff'!$N$13+$BI1037*'Norm-coeff'!$O$13</f>
        <v>-4.1864930554451202E-2</v>
      </c>
      <c r="CA1037" s="54">
        <f>'Norm-coeff'!$C$14+$AX1037*'Norm-coeff'!$D$14+$AY1037*'Norm-coeff'!$E$14+$AZ1037*'Norm-coeff'!$F$14+$BA1037*'Norm-coeff'!$G$14+$BB1037*'Norm-coeff'!$H$14+$BC1037*'Norm-coeff'!$I$14+$BD1037*'Norm-coeff'!$J$14+$BE1037*'Norm-coeff'!$K$14+$BF1037*'Norm-coeff'!$L$14+$BG1037*'Norm-coeff'!$M$14+$BH1037*'Norm-coeff'!$N$14+$BI1037*'Norm-coeff'!$O$14</f>
        <v>4.2526983164477103</v>
      </c>
      <c r="CC1037" s="54">
        <f t="shared" si="2956"/>
        <v>0</v>
      </c>
      <c r="CG1037" s="54">
        <f t="shared" si="2957"/>
        <v>0</v>
      </c>
      <c r="CH1037" s="54">
        <f t="shared" si="2940"/>
        <v>0</v>
      </c>
      <c r="CI1037" s="54">
        <f t="shared" si="2958"/>
        <v>0</v>
      </c>
      <c r="CJ1037" s="56">
        <f t="shared" si="2959"/>
        <v>0</v>
      </c>
      <c r="CK1037" s="54">
        <f t="shared" si="2960"/>
        <v>0</v>
      </c>
      <c r="CL1037" s="54">
        <f t="shared" si="2961"/>
        <v>0</v>
      </c>
      <c r="CM1037" s="54">
        <f t="shared" si="2962"/>
        <v>0</v>
      </c>
      <c r="CN1037" s="54">
        <f t="shared" si="2963"/>
        <v>0</v>
      </c>
      <c r="CO1037" s="54">
        <f t="shared" si="2964"/>
        <v>0</v>
      </c>
      <c r="CP1037" s="54">
        <f t="shared" si="2965"/>
        <v>0</v>
      </c>
      <c r="CQ1037" s="54">
        <f t="shared" si="2966"/>
        <v>0</v>
      </c>
      <c r="CR1037" s="54">
        <f t="shared" si="2967"/>
        <v>0</v>
      </c>
      <c r="CS1037" s="54">
        <f t="shared" si="2968"/>
        <v>0</v>
      </c>
      <c r="CU1037" s="54">
        <f t="shared" si="2969"/>
        <v>0</v>
      </c>
      <c r="CV1037" s="54">
        <f t="shared" si="2970"/>
        <v>0</v>
      </c>
      <c r="CW1037" s="54">
        <f t="shared" si="2971"/>
        <v>0</v>
      </c>
      <c r="CX1037" s="54">
        <f t="shared" si="2972"/>
        <v>0</v>
      </c>
      <c r="CZ1037" s="54">
        <f t="shared" si="2973"/>
        <v>0</v>
      </c>
      <c r="DA1037" s="54">
        <f t="shared" si="2974"/>
        <v>0</v>
      </c>
      <c r="DB1037" s="54">
        <f t="shared" si="2975"/>
        <v>0</v>
      </c>
      <c r="DC1037" s="54">
        <f t="shared" si="2976"/>
        <v>0</v>
      </c>
      <c r="DD1037" s="54">
        <f t="shared" si="2977"/>
        <v>0</v>
      </c>
      <c r="DE1037" s="54">
        <f t="shared" si="2978"/>
        <v>0</v>
      </c>
      <c r="DF1037" s="54">
        <f t="shared" si="2979"/>
        <v>0</v>
      </c>
      <c r="DG1037" s="54">
        <f t="shared" si="2980"/>
        <v>2</v>
      </c>
      <c r="DH1037" s="71">
        <f t="shared" si="2981"/>
        <v>0</v>
      </c>
      <c r="DI1037" s="71">
        <f t="shared" si="2982"/>
        <v>0</v>
      </c>
      <c r="DJ1037" s="54">
        <f t="shared" si="2983"/>
        <v>0</v>
      </c>
      <c r="DK1037" s="54">
        <f t="shared" si="2984"/>
        <v>2</v>
      </c>
      <c r="DL1037" s="4">
        <f t="shared" si="2914"/>
        <v>0</v>
      </c>
      <c r="DM1037" s="3">
        <f t="shared" si="2985"/>
        <v>0</v>
      </c>
      <c r="DN1037" s="3">
        <f t="shared" si="2986"/>
        <v>0</v>
      </c>
      <c r="DO1037" s="4" t="e">
        <f t="shared" si="2987"/>
        <v>#DIV/0!</v>
      </c>
      <c r="DP1037" s="57"/>
      <c r="DQ1037" s="57"/>
      <c r="DR1037" s="56">
        <f t="shared" si="2915"/>
        <v>2</v>
      </c>
      <c r="DS1037" s="56">
        <f t="shared" si="2916"/>
        <v>0</v>
      </c>
      <c r="DT1037" s="38">
        <f t="shared" si="2917"/>
        <v>0</v>
      </c>
      <c r="DU1037" s="38">
        <f t="shared" si="2988"/>
        <v>2</v>
      </c>
      <c r="DV1037" s="38">
        <f t="shared" si="2918"/>
        <v>0</v>
      </c>
      <c r="DW1037" s="39">
        <f t="shared" si="2919"/>
        <v>0</v>
      </c>
      <c r="DX1037" s="39">
        <f t="shared" si="2920"/>
        <v>0</v>
      </c>
      <c r="DY1037" s="39">
        <f t="shared" si="2921"/>
        <v>0</v>
      </c>
      <c r="DZ1037" s="39">
        <f t="shared" si="2922"/>
        <v>0</v>
      </c>
      <c r="EA1037" s="39">
        <f t="shared" si="2923"/>
        <v>0</v>
      </c>
      <c r="EB1037" s="37" t="e">
        <f t="shared" si="2989"/>
        <v>#DIV/0!</v>
      </c>
      <c r="EC1037" s="37" t="e">
        <f t="shared" si="2990"/>
        <v>#DIV/0!</v>
      </c>
      <c r="ED1037" s="37" t="e">
        <f t="shared" si="2991"/>
        <v>#DIV/0!</v>
      </c>
      <c r="EE1037" s="37" t="e">
        <f t="shared" si="2992"/>
        <v>#DIV/0!</v>
      </c>
      <c r="EF1037" s="39" t="e">
        <f t="shared" si="2993"/>
        <v>#DIV/0!</v>
      </c>
      <c r="EG1037" s="37" t="e">
        <f t="shared" si="2994"/>
        <v>#DIV/0!</v>
      </c>
      <c r="EH1037" s="37" t="e">
        <f t="shared" si="2995"/>
        <v>#DIV/0!</v>
      </c>
      <c r="EI1037" s="11" t="b">
        <f t="shared" si="2996"/>
        <v>1</v>
      </c>
      <c r="EJ1037" s="11" t="b">
        <f t="shared" si="2997"/>
        <v>0</v>
      </c>
      <c r="EK1037" s="39" t="e">
        <f t="shared" si="2998"/>
        <v>#DIV/0!</v>
      </c>
      <c r="EL1037" s="39" t="e">
        <f t="shared" si="2999"/>
        <v>#DIV/0!</v>
      </c>
      <c r="EM1037" s="39" t="e">
        <f t="shared" si="3000"/>
        <v>#DIV/0!</v>
      </c>
      <c r="EN1037" s="39" t="e">
        <f t="shared" si="3001"/>
        <v>#DIV/0!</v>
      </c>
      <c r="EO1037" s="39" t="e">
        <f t="shared" si="3002"/>
        <v>#DIV/0!</v>
      </c>
      <c r="EP1037" s="39" t="e">
        <f t="shared" si="3003"/>
        <v>#DIV/0!</v>
      </c>
      <c r="EQ1037" s="39" t="e">
        <f t="shared" si="3004"/>
        <v>#DIV/0!</v>
      </c>
      <c r="ER1037" s="39" t="e">
        <f t="shared" si="3005"/>
        <v>#DIV/0!</v>
      </c>
      <c r="ES1037" s="58" t="str">
        <f t="shared" si="3006"/>
        <v>(OH,F,Cl)-dominate amphibole</v>
      </c>
      <c r="ET1037" s="58" t="e">
        <f t="shared" si="3007"/>
        <v>#N/A</v>
      </c>
      <c r="EU1037" s="56">
        <f t="shared" si="2924"/>
        <v>0</v>
      </c>
      <c r="EV1037" s="56">
        <f t="shared" si="2925"/>
        <v>0</v>
      </c>
      <c r="EW1037" s="56">
        <f t="shared" si="2926"/>
        <v>0</v>
      </c>
      <c r="EX1037" s="56">
        <f t="shared" si="2927"/>
        <v>0</v>
      </c>
      <c r="EY1037" s="56">
        <f t="shared" si="2928"/>
        <v>0</v>
      </c>
      <c r="EZ1037" s="56">
        <f t="shared" si="2929"/>
        <v>0</v>
      </c>
      <c r="FA1037" s="39">
        <f t="shared" si="2930"/>
        <v>0</v>
      </c>
      <c r="FB1037" s="39">
        <f t="shared" si="2931"/>
        <v>0</v>
      </c>
      <c r="FC1037" s="54">
        <f t="shared" si="2932"/>
        <v>0</v>
      </c>
      <c r="FD1037" s="54">
        <f t="shared" si="2933"/>
        <v>0</v>
      </c>
      <c r="FE1037" s="39">
        <f t="shared" si="2934"/>
        <v>0</v>
      </c>
      <c r="FF1037" s="54">
        <f t="shared" si="2935"/>
        <v>0</v>
      </c>
      <c r="FG1037" s="39">
        <f t="shared" si="2936"/>
        <v>0</v>
      </c>
      <c r="FH1037" s="39">
        <f t="shared" si="3008"/>
        <v>0</v>
      </c>
      <c r="FI1037" s="39">
        <f t="shared" si="3009"/>
        <v>0</v>
      </c>
      <c r="FJ1037" s="39">
        <f t="shared" si="3010"/>
        <v>0</v>
      </c>
      <c r="FK1037" s="39" t="e">
        <f t="shared" si="3011"/>
        <v>#DIV/0!</v>
      </c>
      <c r="FL1037" s="39" t="e">
        <f t="shared" si="3012"/>
        <v>#DIV/0!</v>
      </c>
      <c r="FM1037" s="39" t="e">
        <f t="shared" si="3013"/>
        <v>#DIV/0!</v>
      </c>
      <c r="FN1037" s="39">
        <f t="shared" si="3014"/>
        <v>1</v>
      </c>
      <c r="FO1037" s="39">
        <f t="shared" si="2937"/>
        <v>0</v>
      </c>
      <c r="FP1037" s="39">
        <f t="shared" si="2938"/>
        <v>0</v>
      </c>
      <c r="FQ1037" s="39">
        <f t="shared" si="2939"/>
        <v>0</v>
      </c>
      <c r="FR1037" s="39">
        <f t="shared" si="3015"/>
        <v>0</v>
      </c>
      <c r="FS1037" s="39">
        <f t="shared" si="3016"/>
        <v>0</v>
      </c>
      <c r="FU1037" s="39" t="e">
        <f t="shared" si="3017"/>
        <v>#DIV/0!</v>
      </c>
      <c r="FV1037" s="39" t="e">
        <f t="shared" si="3018"/>
        <v>#DIV/0!</v>
      </c>
      <c r="FW1037" s="39" t="e">
        <f t="shared" si="3019"/>
        <v>#DIV/0!</v>
      </c>
      <c r="FY1037" s="39" t="e">
        <f t="shared" si="3020"/>
        <v>#DIV/0!</v>
      </c>
      <c r="FZ1037" s="39" t="e">
        <f t="shared" si="3021"/>
        <v>#DIV/0!</v>
      </c>
      <c r="GA1037" s="39" t="e">
        <f t="shared" si="3022"/>
        <v>#DIV/0!</v>
      </c>
      <c r="GB1037" s="39" t="e">
        <f t="shared" si="3023"/>
        <v>#DIV/0!</v>
      </c>
      <c r="GC1037" s="39" t="e">
        <f t="shared" si="3024"/>
        <v>#DIV/0!</v>
      </c>
      <c r="GD1037" s="39" t="e">
        <f t="shared" si="3025"/>
        <v>#DIV/0!</v>
      </c>
      <c r="GE1037" s="39" t="e">
        <f t="shared" si="3026"/>
        <v>#DIV/0!</v>
      </c>
      <c r="GF1037" s="39" t="e">
        <f t="shared" si="3027"/>
        <v>#DIV/0!</v>
      </c>
      <c r="GG1037" s="39" t="e">
        <f t="shared" si="3028"/>
        <v>#DIV/0!</v>
      </c>
      <c r="GH1037" s="39" t="e">
        <f t="shared" si="3029"/>
        <v>#DIV/0!</v>
      </c>
      <c r="GI1037" s="39"/>
      <c r="GJ1037" s="39" t="e">
        <f t="shared" si="3030"/>
        <v>#DIV/0!</v>
      </c>
      <c r="GK1037" s="39" t="e">
        <f t="shared" si="3031"/>
        <v>#DIV/0!</v>
      </c>
      <c r="GL1037" s="39" t="e">
        <f t="shared" si="3032"/>
        <v>#DIV/0!</v>
      </c>
      <c r="GM1037" s="39" t="e">
        <f t="shared" si="3033"/>
        <v>#DIV/0!</v>
      </c>
      <c r="GN1037" s="39" t="e">
        <f t="shared" si="3034"/>
        <v>#DIV/0!</v>
      </c>
      <c r="GO1037" s="57"/>
      <c r="GP1037" s="57" t="e">
        <f t="shared" si="3035"/>
        <v>#DIV/0!</v>
      </c>
      <c r="GQ1037" s="59" t="e">
        <f t="shared" si="3036"/>
        <v>#DIV/0!</v>
      </c>
      <c r="GR1037" s="41" t="e">
        <f t="shared" si="3037"/>
        <v>#DIV/0!</v>
      </c>
      <c r="GS1037" s="57" t="e">
        <f t="shared" si="3038"/>
        <v>#DIV/0!</v>
      </c>
      <c r="GT1037" s="57" t="e">
        <f t="shared" si="3039"/>
        <v>#DIV/0!</v>
      </c>
      <c r="GU1037" s="57" t="e">
        <f t="shared" si="3040"/>
        <v>#DIV/0!</v>
      </c>
      <c r="GV1037" s="57"/>
      <c r="GW1037" s="42" t="e">
        <f t="shared" si="3041"/>
        <v>#DIV/0!</v>
      </c>
      <c r="GX1037" s="42" t="e">
        <f t="shared" si="3042"/>
        <v>#DIV/0!</v>
      </c>
      <c r="GY1037" s="42" t="e">
        <f t="shared" si="3043"/>
        <v>#DIV/0!</v>
      </c>
      <c r="GZ1037" s="57"/>
      <c r="HA1037" s="2" t="e">
        <f t="shared" si="3044"/>
        <v>#DIV/0!</v>
      </c>
      <c r="HB1037" s="2" t="e">
        <f t="shared" si="3045"/>
        <v>#DIV/0!</v>
      </c>
      <c r="HC1037" s="2" t="e">
        <f t="shared" si="3046"/>
        <v>#DIV/0!</v>
      </c>
      <c r="HD1037" s="2" t="e">
        <f t="shared" si="3047"/>
        <v>#DIV/0!</v>
      </c>
      <c r="HE1037" s="2" t="e">
        <f t="shared" si="3048"/>
        <v>#DIV/0!</v>
      </c>
      <c r="HF1037" s="2" t="e">
        <f t="shared" si="3049"/>
        <v>#DIV/0!</v>
      </c>
      <c r="HG1037" s="2" t="e">
        <f t="shared" si="3050"/>
        <v>#DIV/0!</v>
      </c>
      <c r="HH1037" s="2" t="e">
        <f t="shared" si="3051"/>
        <v>#DIV/0!</v>
      </c>
      <c r="HI1037" s="2" t="e">
        <f t="shared" si="3052"/>
        <v>#DIV/0!</v>
      </c>
      <c r="HJ1037" s="11" t="e">
        <f t="shared" si="3053"/>
        <v>#DIV/0!</v>
      </c>
      <c r="HK1037" s="60" t="e">
        <f t="shared" si="3054"/>
        <v>#DIV/0!</v>
      </c>
      <c r="HL1037" s="57"/>
      <c r="HM1037" s="57" t="e">
        <f t="shared" si="3055"/>
        <v>#DIV/0!</v>
      </c>
      <c r="HN1037" s="57" t="e">
        <f t="shared" si="3056"/>
        <v>#DIV/0!</v>
      </c>
      <c r="HO1037" s="57" t="e">
        <f t="shared" si="3057"/>
        <v>#DIV/0!</v>
      </c>
      <c r="HP1037" s="57" t="e">
        <f t="shared" si="3058"/>
        <v>#DIV/0!</v>
      </c>
      <c r="HQ1037" s="57" t="e">
        <f t="shared" si="3059"/>
        <v>#DIV/0!</v>
      </c>
      <c r="HR1037" s="57"/>
      <c r="HS1037" s="57" t="e">
        <f t="shared" si="3060"/>
        <v>#DIV/0!</v>
      </c>
      <c r="HT1037" s="57" t="e">
        <f t="shared" si="3061"/>
        <v>#DIV/0!</v>
      </c>
      <c r="HU1037" s="57" t="e">
        <f t="shared" si="3062"/>
        <v>#DIV/0!</v>
      </c>
      <c r="HV1037" s="57" t="e">
        <f t="shared" si="3063"/>
        <v>#DIV/0!</v>
      </c>
      <c r="HW1037" s="57" t="e">
        <f t="shared" si="3064"/>
        <v>#DIV/0!</v>
      </c>
      <c r="HX1037" s="57"/>
      <c r="HY1037" s="57" t="e">
        <f t="shared" si="3065"/>
        <v>#DIV/0!</v>
      </c>
      <c r="HZ1037" s="57" t="e">
        <f t="shared" si="3066"/>
        <v>#DIV/0!</v>
      </c>
      <c r="IA1037" s="57"/>
      <c r="IB1037" s="61">
        <f t="shared" si="3067"/>
        <v>0</v>
      </c>
      <c r="IC1037" s="57" t="str">
        <f t="shared" si="3068"/>
        <v/>
      </c>
      <c r="ID1037" s="42"/>
      <c r="IE1037" s="2" t="str">
        <f t="shared" si="3069"/>
        <v/>
      </c>
      <c r="IF1037" s="60" t="e">
        <f t="shared" si="3070"/>
        <v>#DIV/0!</v>
      </c>
      <c r="IG1037" s="60" t="str">
        <f t="shared" si="3071"/>
        <v/>
      </c>
      <c r="IH1037" s="60" t="str">
        <f t="shared" si="3072"/>
        <v>zinco-</v>
      </c>
      <c r="II1037" s="60" t="str">
        <f t="shared" si="3073"/>
        <v>mangano-</v>
      </c>
      <c r="IJ1037" s="60" t="e">
        <f t="shared" si="3074"/>
        <v>#DIV/0!</v>
      </c>
      <c r="IK1037" s="60" t="e">
        <f t="shared" si="3075"/>
        <v>#DIV/0!</v>
      </c>
      <c r="IL1037" s="60" t="e">
        <f t="shared" si="3076"/>
        <v>#DIV/0!</v>
      </c>
      <c r="IM1037" s="60" t="e">
        <f t="shared" si="3077"/>
        <v>#DIV/0!</v>
      </c>
      <c r="IN1037" s="60" t="str">
        <f t="shared" si="3078"/>
        <v/>
      </c>
      <c r="IO1037" s="60" t="str">
        <f t="shared" si="3079"/>
        <v/>
      </c>
      <c r="IP1037" s="57"/>
      <c r="IQ1037" s="57" t="str">
        <f t="shared" si="3080"/>
        <v>ERROR!!</v>
      </c>
    </row>
    <row r="1038" spans="24:251">
      <c r="X1038" s="29">
        <f t="shared" si="3081"/>
        <v>0</v>
      </c>
      <c r="Y1038" s="29">
        <f t="shared" si="3082"/>
        <v>0</v>
      </c>
      <c r="Z1038" s="29" t="e">
        <f t="shared" si="3083"/>
        <v>#DIV/0!</v>
      </c>
      <c r="AA1038" s="29" t="e">
        <f t="shared" si="3084"/>
        <v>#DIV/0!</v>
      </c>
      <c r="AB1038" s="29" t="e">
        <f t="shared" si="3085"/>
        <v>#DIV/0!</v>
      </c>
      <c r="AC1038" s="29" t="e">
        <f t="shared" si="3086"/>
        <v>#DIV/0!</v>
      </c>
      <c r="AF1038" s="23">
        <v>60.084299999999999</v>
      </c>
      <c r="AG1038" s="23">
        <v>79.878799999999998</v>
      </c>
      <c r="AH1038" s="23">
        <v>101.96120000000001</v>
      </c>
      <c r="AI1038" s="23">
        <v>151.99039999999999</v>
      </c>
      <c r="AJ1038" s="23">
        <v>159.69</v>
      </c>
      <c r="AK1038" s="23">
        <v>71.846400000000003</v>
      </c>
      <c r="AL1038" s="23">
        <v>70.9375</v>
      </c>
      <c r="AM1038" s="23">
        <v>40.304400000000001</v>
      </c>
      <c r="AN1038" s="23">
        <v>56.077399999999997</v>
      </c>
      <c r="AO1038" s="23">
        <v>61.978999999999999</v>
      </c>
      <c r="AP1038" s="23">
        <v>94.195999999999998</v>
      </c>
      <c r="AQ1038" s="23">
        <v>18.998000000000001</v>
      </c>
      <c r="AR1038" s="23">
        <v>35.450000000000003</v>
      </c>
      <c r="AS1038" s="23">
        <v>29.88</v>
      </c>
      <c r="AT1038" s="23">
        <v>74.691999999999993</v>
      </c>
      <c r="AU1038" s="23">
        <v>81.39</v>
      </c>
      <c r="AX1038" s="54">
        <f t="shared" si="2941"/>
        <v>0</v>
      </c>
      <c r="AY1038" s="54">
        <f t="shared" si="2942"/>
        <v>0</v>
      </c>
      <c r="AZ1038" s="54">
        <f t="shared" si="2943"/>
        <v>0</v>
      </c>
      <c r="BA1038" s="54">
        <f t="shared" si="2944"/>
        <v>0</v>
      </c>
      <c r="BB1038" s="54">
        <f t="shared" si="2945"/>
        <v>0</v>
      </c>
      <c r="BC1038" s="54">
        <f t="shared" si="2946"/>
        <v>0</v>
      </c>
      <c r="BD1038" s="54">
        <f t="shared" si="2947"/>
        <v>0</v>
      </c>
      <c r="BE1038" s="54">
        <f t="shared" si="2948"/>
        <v>0</v>
      </c>
      <c r="BF1038" s="54">
        <f t="shared" si="2949"/>
        <v>0</v>
      </c>
      <c r="BG1038" s="54">
        <f t="shared" si="2950"/>
        <v>0</v>
      </c>
      <c r="BH1038" s="54">
        <f t="shared" si="2951"/>
        <v>0</v>
      </c>
      <c r="BI1038" s="54">
        <f t="shared" si="2952"/>
        <v>0</v>
      </c>
      <c r="BJ1038" s="54">
        <f t="shared" si="2953"/>
        <v>0</v>
      </c>
      <c r="BK1038" s="54">
        <f t="shared" si="2954"/>
        <v>0</v>
      </c>
      <c r="BL1038" s="54">
        <f t="shared" si="2955"/>
        <v>0</v>
      </c>
      <c r="BM1038" s="42"/>
      <c r="BO1038" s="54">
        <f>'Norm-coeff'!$C$2+$AX1038*'Norm-coeff'!$D$2+$AY1038*'Norm-coeff'!$E$2+$AZ1038*'Norm-coeff'!$F$2+$BA1038*'Norm-coeff'!$G$2+$BB1038*'Norm-coeff'!$H$2+$BC1038*'Norm-coeff'!$I$2+$BD1038*'Norm-coeff'!$J$2+$BE1038*'Norm-coeff'!$K$2+$BF1038*'Norm-coeff'!$L$2+$BG1038*'Norm-coeff'!$M$2+$BH1038*'Norm-coeff'!$N$2+$BI1038*'Norm-coeff'!$O$2</f>
        <v>5.4045421474420303</v>
      </c>
      <c r="BP1038" s="54">
        <f>'Norm-coeff'!$C$3+$AX1038*'Norm-coeff'!$D$3+$AY1038*'Norm-coeff'!$E$3+$AZ1038*'Norm-coeff'!$F$3+$BA1038*'Norm-coeff'!$G$3+$BB1038*'Norm-coeff'!$H$3+$BC1038*'Norm-coeff'!$I$3+$BD1038*'Norm-coeff'!$J$3+$BE1038*'Norm-coeff'!$K$3+$BF1038*'Norm-coeff'!$L$3+$BG1038*'Norm-coeff'!$M$3+$BH1038*'Norm-coeff'!$N$3+$BI1038*'Norm-coeff'!$O$3</f>
        <v>3.15319116612705</v>
      </c>
      <c r="BQ1038" s="54">
        <f>'Norm-coeff'!$C$4+$AX1038*'Norm-coeff'!$D$4+$AY1038*'Norm-coeff'!$E$4+$AZ1038*'Norm-coeff'!$F$4+$BA1038*'Norm-coeff'!$G$4+$BB1038*'Norm-coeff'!$H$4+$BC1038*'Norm-coeff'!$I$4+$BD1038*'Norm-coeff'!$J$4+$BE1038*'Norm-coeff'!$K$4+$BF1038*'Norm-coeff'!$L$4+$BG1038*'Norm-coeff'!$M$4+$BH1038*'Norm-coeff'!$N$4+$BI1038*'Norm-coeff'!$O$4</f>
        <v>1.42115649462768</v>
      </c>
      <c r="BR1038" s="54">
        <f>'Norm-coeff'!$C$5+$AX1038*'Norm-coeff'!$D$5+$AY1038*'Norm-coeff'!$E$5+$AZ1038*'Norm-coeff'!$F$5+$BA1038*'Norm-coeff'!$G$5+$BB1038*'Norm-coeff'!$H$5+$BC1038*'Norm-coeff'!$I$5+$BD1038*'Norm-coeff'!$J$5+$BE1038*'Norm-coeff'!$K$5+$BF1038*'Norm-coeff'!$L$5+$BG1038*'Norm-coeff'!$M$5+$BH1038*'Norm-coeff'!$N$5+$BI1038*'Norm-coeff'!$O$5</f>
        <v>1.0553329241296201</v>
      </c>
      <c r="BS1038" s="54">
        <f>'Norm-coeff'!$C$6+$AX1038*'Norm-coeff'!$D$6+$AY1038*'Norm-coeff'!$E$6+$AZ1038*'Norm-coeff'!$F$6+$BA1038*'Norm-coeff'!$G$6+$BB1038*'Norm-coeff'!$H$6+$BC1038*'Norm-coeff'!$I$6+$BD1038*'Norm-coeff'!$J$6+$BE1038*'Norm-coeff'!$K$6+$BF1038*'Norm-coeff'!$L$6+$BG1038*'Norm-coeff'!$M$6+$BH1038*'Norm-coeff'!$N$6+$BI1038*'Norm-coeff'!$O$6</f>
        <v>-1.48700885495103E-2</v>
      </c>
      <c r="BT1038" s="54">
        <f>'Norm-coeff'!$C$7+$AX1038*'Norm-coeff'!$D$7+$AY1038*'Norm-coeff'!$E$7+$AZ1038*'Norm-coeff'!$F$7+$BA1038*'Norm-coeff'!$G$7+$BB1038*'Norm-coeff'!$H$7+$BC1038*'Norm-coeff'!$I$7+$BD1038*'Norm-coeff'!$J$7+$BE1038*'Norm-coeff'!$K$7+$BF1038*'Norm-coeff'!$L$7+$BG1038*'Norm-coeff'!$M$7+$BH1038*'Norm-coeff'!$N$7+$BI1038*'Norm-coeff'!$O$7</f>
        <v>2.0907583608832998</v>
      </c>
      <c r="BU1038" s="54">
        <f>'Norm-coeff'!$C$8+$AX1038*'Norm-coeff'!$D$8+$AY1038*'Norm-coeff'!$E$8+$AZ1038*'Norm-coeff'!$F$8+$BA1038*'Norm-coeff'!$G$8+$BB1038*'Norm-coeff'!$H$8+$BC1038*'Norm-coeff'!$I$8+$BD1038*'Norm-coeff'!$J$8+$BE1038*'Norm-coeff'!$K$8+$BF1038*'Norm-coeff'!$L$8+$BG1038*'Norm-coeff'!$M$8+$BH1038*'Norm-coeff'!$N$8+$BI1038*'Norm-coeff'!$O$8</f>
        <v>0.65894159836244504</v>
      </c>
      <c r="BV1038" s="54">
        <f>'Norm-coeff'!$C$9+$AX1038*'Norm-coeff'!$D$9+$AY1038*'Norm-coeff'!$E$9+$AZ1038*'Norm-coeff'!$F$9+$BA1038*'Norm-coeff'!$G$9+$BB1038*'Norm-coeff'!$H$9+$BC1038*'Norm-coeff'!$I$9+$BD1038*'Norm-coeff'!$J$9+$BE1038*'Norm-coeff'!$K$9+$BF1038*'Norm-coeff'!$L$9+$BG1038*'Norm-coeff'!$M$9+$BH1038*'Norm-coeff'!$N$9+$BI1038*'Norm-coeff'!$O$9</f>
        <v>1.48961085014701</v>
      </c>
      <c r="BW1038" s="54">
        <f>'Norm-coeff'!$C$10+$AX1038*'Norm-coeff'!$D$10+$AY1038*'Norm-coeff'!$E$10+$AZ1038*'Norm-coeff'!$F$10+$BA1038*'Norm-coeff'!$G$10+$BB1038*'Norm-coeff'!$H$10+$BC1038*'Norm-coeff'!$I$10+$BD1038*'Norm-coeff'!$J$10+$BE1038*'Norm-coeff'!$K$10+$BF1038*'Norm-coeff'!$L$10+$BG1038*'Norm-coeff'!$M$10+$BH1038*'Norm-coeff'!$N$10+$BI1038*'Norm-coeff'!$O$10</f>
        <v>1.42058735749591</v>
      </c>
      <c r="BX1038" s="54">
        <f>'Norm-coeff'!$C$11+$AX1038*'Norm-coeff'!$D$11+$AY1038*'Norm-coeff'!$E$11+$AZ1038*'Norm-coeff'!$F$11+$BA1038*'Norm-coeff'!$G$11+$BB1038*'Norm-coeff'!$H$11+$BC1038*'Norm-coeff'!$I$11+$BD1038*'Norm-coeff'!$J$11+$BE1038*'Norm-coeff'!$K$11+$BF1038*'Norm-coeff'!$L$11+$BG1038*'Norm-coeff'!$M$11+$BH1038*'Norm-coeff'!$N$11+$BI1038*'Norm-coeff'!$O$11</f>
        <v>0.221233014421479</v>
      </c>
      <c r="BY1038" s="54">
        <f>'Norm-coeff'!$C$12+$AX1038*'Norm-coeff'!$D$12+$AY1038*'Norm-coeff'!$E$12+$AZ1038*'Norm-coeff'!$F$12+$BA1038*'Norm-coeff'!$G$12+$BB1038*'Norm-coeff'!$H$12+$BC1038*'Norm-coeff'!$I$12+$BD1038*'Norm-coeff'!$J$12+$BE1038*'Norm-coeff'!$K$12+$BF1038*'Norm-coeff'!$L$12+$BG1038*'Norm-coeff'!$M$12+$BH1038*'Norm-coeff'!$N$12+$BI1038*'Norm-coeff'!$O$12</f>
        <v>0.283527502056037</v>
      </c>
      <c r="BZ1038" s="54">
        <f>'Norm-coeff'!$C$13+$AX1038*'Norm-coeff'!$D$13+$AY1038*'Norm-coeff'!$E$13+$AZ1038*'Norm-coeff'!$F$13+$BA1038*'Norm-coeff'!$G$13+$BB1038*'Norm-coeff'!$H$13+$BC1038*'Norm-coeff'!$I$13+$BD1038*'Norm-coeff'!$J$13+$BE1038*'Norm-coeff'!$K$13+$BF1038*'Norm-coeff'!$L$13+$BG1038*'Norm-coeff'!$M$13+$BH1038*'Norm-coeff'!$N$13+$BI1038*'Norm-coeff'!$O$13</f>
        <v>-4.1864930554451202E-2</v>
      </c>
      <c r="CA1038" s="54">
        <f>'Norm-coeff'!$C$14+$AX1038*'Norm-coeff'!$D$14+$AY1038*'Norm-coeff'!$E$14+$AZ1038*'Norm-coeff'!$F$14+$BA1038*'Norm-coeff'!$G$14+$BB1038*'Norm-coeff'!$H$14+$BC1038*'Norm-coeff'!$I$14+$BD1038*'Norm-coeff'!$J$14+$BE1038*'Norm-coeff'!$K$14+$BF1038*'Norm-coeff'!$L$14+$BG1038*'Norm-coeff'!$M$14+$BH1038*'Norm-coeff'!$N$14+$BI1038*'Norm-coeff'!$O$14</f>
        <v>4.2526983164477103</v>
      </c>
      <c r="CC1038" s="54">
        <f t="shared" si="2956"/>
        <v>0</v>
      </c>
      <c r="CG1038" s="54">
        <f t="shared" si="2957"/>
        <v>0</v>
      </c>
      <c r="CH1038" s="54">
        <f t="shared" si="2940"/>
        <v>0</v>
      </c>
      <c r="CI1038" s="54">
        <f t="shared" si="2958"/>
        <v>0</v>
      </c>
      <c r="CJ1038" s="56">
        <f t="shared" si="2959"/>
        <v>0</v>
      </c>
      <c r="CK1038" s="54">
        <f t="shared" si="2960"/>
        <v>0</v>
      </c>
      <c r="CL1038" s="54">
        <f t="shared" si="2961"/>
        <v>0</v>
      </c>
      <c r="CM1038" s="54">
        <f t="shared" si="2962"/>
        <v>0</v>
      </c>
      <c r="CN1038" s="54">
        <f t="shared" si="2963"/>
        <v>0</v>
      </c>
      <c r="CO1038" s="54">
        <f t="shared" si="2964"/>
        <v>0</v>
      </c>
      <c r="CP1038" s="54">
        <f t="shared" si="2965"/>
        <v>0</v>
      </c>
      <c r="CQ1038" s="54">
        <f t="shared" si="2966"/>
        <v>0</v>
      </c>
      <c r="CR1038" s="54">
        <f t="shared" si="2967"/>
        <v>0</v>
      </c>
      <c r="CS1038" s="54">
        <f t="shared" si="2968"/>
        <v>0</v>
      </c>
      <c r="CU1038" s="54">
        <f t="shared" si="2969"/>
        <v>0</v>
      </c>
      <c r="CV1038" s="54">
        <f t="shared" si="2970"/>
        <v>0</v>
      </c>
      <c r="CW1038" s="54">
        <f t="shared" si="2971"/>
        <v>0</v>
      </c>
      <c r="CX1038" s="54">
        <f t="shared" si="2972"/>
        <v>0</v>
      </c>
      <c r="CZ1038" s="54">
        <f t="shared" si="2973"/>
        <v>0</v>
      </c>
      <c r="DA1038" s="54">
        <f t="shared" si="2974"/>
        <v>0</v>
      </c>
      <c r="DB1038" s="54">
        <f t="shared" si="2975"/>
        <v>0</v>
      </c>
      <c r="DC1038" s="54">
        <f t="shared" si="2976"/>
        <v>0</v>
      </c>
      <c r="DD1038" s="54">
        <f t="shared" si="2977"/>
        <v>0</v>
      </c>
      <c r="DE1038" s="54">
        <f t="shared" si="2978"/>
        <v>0</v>
      </c>
      <c r="DF1038" s="54">
        <f t="shared" si="2979"/>
        <v>0</v>
      </c>
      <c r="DG1038" s="54">
        <f t="shared" si="2980"/>
        <v>2</v>
      </c>
      <c r="DH1038" s="71">
        <f t="shared" si="2981"/>
        <v>0</v>
      </c>
      <c r="DI1038" s="71">
        <f t="shared" si="2982"/>
        <v>0</v>
      </c>
      <c r="DJ1038" s="54">
        <f t="shared" si="2983"/>
        <v>0</v>
      </c>
      <c r="DK1038" s="54">
        <f t="shared" si="2984"/>
        <v>2</v>
      </c>
      <c r="DL1038" s="4">
        <f t="shared" si="2914"/>
        <v>0</v>
      </c>
      <c r="DM1038" s="3">
        <f t="shared" si="2985"/>
        <v>0</v>
      </c>
      <c r="DN1038" s="3">
        <f t="shared" si="2986"/>
        <v>0</v>
      </c>
      <c r="DO1038" s="4" t="e">
        <f t="shared" si="2987"/>
        <v>#DIV/0!</v>
      </c>
      <c r="DP1038" s="57"/>
      <c r="DQ1038" s="57"/>
      <c r="DR1038" s="56">
        <f t="shared" si="2915"/>
        <v>2</v>
      </c>
      <c r="DS1038" s="56">
        <f t="shared" si="2916"/>
        <v>0</v>
      </c>
      <c r="DT1038" s="38">
        <f t="shared" si="2917"/>
        <v>0</v>
      </c>
      <c r="DU1038" s="38">
        <f t="shared" si="2988"/>
        <v>2</v>
      </c>
      <c r="DV1038" s="38">
        <f t="shared" si="2918"/>
        <v>0</v>
      </c>
      <c r="DW1038" s="39">
        <f t="shared" si="2919"/>
        <v>0</v>
      </c>
      <c r="DX1038" s="39">
        <f t="shared" si="2920"/>
        <v>0</v>
      </c>
      <c r="DY1038" s="39">
        <f t="shared" si="2921"/>
        <v>0</v>
      </c>
      <c r="DZ1038" s="39">
        <f t="shared" si="2922"/>
        <v>0</v>
      </c>
      <c r="EA1038" s="39">
        <f t="shared" si="2923"/>
        <v>0</v>
      </c>
      <c r="EB1038" s="37" t="e">
        <f t="shared" si="2989"/>
        <v>#DIV/0!</v>
      </c>
      <c r="EC1038" s="37" t="e">
        <f t="shared" si="2990"/>
        <v>#DIV/0!</v>
      </c>
      <c r="ED1038" s="37" t="e">
        <f t="shared" si="2991"/>
        <v>#DIV/0!</v>
      </c>
      <c r="EE1038" s="37" t="e">
        <f t="shared" si="2992"/>
        <v>#DIV/0!</v>
      </c>
      <c r="EF1038" s="39" t="e">
        <f t="shared" si="2993"/>
        <v>#DIV/0!</v>
      </c>
      <c r="EG1038" s="37" t="e">
        <f t="shared" si="2994"/>
        <v>#DIV/0!</v>
      </c>
      <c r="EH1038" s="37" t="e">
        <f t="shared" si="2995"/>
        <v>#DIV/0!</v>
      </c>
      <c r="EI1038" s="11" t="b">
        <f t="shared" si="2996"/>
        <v>1</v>
      </c>
      <c r="EJ1038" s="11" t="b">
        <f t="shared" si="2997"/>
        <v>0</v>
      </c>
      <c r="EK1038" s="39" t="e">
        <f t="shared" si="2998"/>
        <v>#DIV/0!</v>
      </c>
      <c r="EL1038" s="39" t="e">
        <f t="shared" si="2999"/>
        <v>#DIV/0!</v>
      </c>
      <c r="EM1038" s="39" t="e">
        <f t="shared" si="3000"/>
        <v>#DIV/0!</v>
      </c>
      <c r="EN1038" s="39" t="e">
        <f t="shared" si="3001"/>
        <v>#DIV/0!</v>
      </c>
      <c r="EO1038" s="39" t="e">
        <f t="shared" si="3002"/>
        <v>#DIV/0!</v>
      </c>
      <c r="EP1038" s="39" t="e">
        <f t="shared" si="3003"/>
        <v>#DIV/0!</v>
      </c>
      <c r="EQ1038" s="39" t="e">
        <f t="shared" si="3004"/>
        <v>#DIV/0!</v>
      </c>
      <c r="ER1038" s="39" t="e">
        <f t="shared" si="3005"/>
        <v>#DIV/0!</v>
      </c>
      <c r="ES1038" s="58" t="str">
        <f t="shared" si="3006"/>
        <v>(OH,F,Cl)-dominate amphibole</v>
      </c>
      <c r="ET1038" s="58" t="e">
        <f t="shared" si="3007"/>
        <v>#N/A</v>
      </c>
      <c r="EU1038" s="56">
        <f t="shared" si="2924"/>
        <v>0</v>
      </c>
      <c r="EV1038" s="56">
        <f t="shared" si="2925"/>
        <v>0</v>
      </c>
      <c r="EW1038" s="56">
        <f t="shared" si="2926"/>
        <v>0</v>
      </c>
      <c r="EX1038" s="56">
        <f t="shared" si="2927"/>
        <v>0</v>
      </c>
      <c r="EY1038" s="56">
        <f t="shared" si="2928"/>
        <v>0</v>
      </c>
      <c r="EZ1038" s="56">
        <f t="shared" si="2929"/>
        <v>0</v>
      </c>
      <c r="FA1038" s="39">
        <f t="shared" si="2930"/>
        <v>0</v>
      </c>
      <c r="FB1038" s="39">
        <f t="shared" si="2931"/>
        <v>0</v>
      </c>
      <c r="FC1038" s="54">
        <f t="shared" si="2932"/>
        <v>0</v>
      </c>
      <c r="FD1038" s="54">
        <f t="shared" si="2933"/>
        <v>0</v>
      </c>
      <c r="FE1038" s="39">
        <f t="shared" si="2934"/>
        <v>0</v>
      </c>
      <c r="FF1038" s="54">
        <f t="shared" si="2935"/>
        <v>0</v>
      </c>
      <c r="FG1038" s="39">
        <f t="shared" si="2936"/>
        <v>0</v>
      </c>
      <c r="FH1038" s="39">
        <f t="shared" si="3008"/>
        <v>0</v>
      </c>
      <c r="FI1038" s="39">
        <f t="shared" si="3009"/>
        <v>0</v>
      </c>
      <c r="FJ1038" s="39">
        <f t="shared" si="3010"/>
        <v>0</v>
      </c>
      <c r="FK1038" s="39" t="e">
        <f t="shared" si="3011"/>
        <v>#DIV/0!</v>
      </c>
      <c r="FL1038" s="39" t="e">
        <f t="shared" si="3012"/>
        <v>#DIV/0!</v>
      </c>
      <c r="FM1038" s="39" t="e">
        <f t="shared" si="3013"/>
        <v>#DIV/0!</v>
      </c>
      <c r="FN1038" s="39">
        <f t="shared" si="3014"/>
        <v>1</v>
      </c>
      <c r="FO1038" s="39">
        <f t="shared" si="2937"/>
        <v>0</v>
      </c>
      <c r="FP1038" s="39">
        <f t="shared" si="2938"/>
        <v>0</v>
      </c>
      <c r="FQ1038" s="39">
        <f t="shared" si="2939"/>
        <v>0</v>
      </c>
      <c r="FR1038" s="39">
        <f t="shared" si="3015"/>
        <v>0</v>
      </c>
      <c r="FS1038" s="39">
        <f t="shared" si="3016"/>
        <v>0</v>
      </c>
      <c r="FU1038" s="39" t="e">
        <f t="shared" si="3017"/>
        <v>#DIV/0!</v>
      </c>
      <c r="FV1038" s="39" t="e">
        <f t="shared" si="3018"/>
        <v>#DIV/0!</v>
      </c>
      <c r="FW1038" s="39" t="e">
        <f t="shared" si="3019"/>
        <v>#DIV/0!</v>
      </c>
      <c r="FY1038" s="39" t="e">
        <f t="shared" si="3020"/>
        <v>#DIV/0!</v>
      </c>
      <c r="FZ1038" s="39" t="e">
        <f t="shared" si="3021"/>
        <v>#DIV/0!</v>
      </c>
      <c r="GA1038" s="39" t="e">
        <f t="shared" si="3022"/>
        <v>#DIV/0!</v>
      </c>
      <c r="GB1038" s="39" t="e">
        <f t="shared" si="3023"/>
        <v>#DIV/0!</v>
      </c>
      <c r="GC1038" s="39" t="e">
        <f t="shared" si="3024"/>
        <v>#DIV/0!</v>
      </c>
      <c r="GD1038" s="39" t="e">
        <f t="shared" si="3025"/>
        <v>#DIV/0!</v>
      </c>
      <c r="GE1038" s="39" t="e">
        <f t="shared" si="3026"/>
        <v>#DIV/0!</v>
      </c>
      <c r="GF1038" s="39" t="e">
        <f t="shared" si="3027"/>
        <v>#DIV/0!</v>
      </c>
      <c r="GG1038" s="39" t="e">
        <f t="shared" si="3028"/>
        <v>#DIV/0!</v>
      </c>
      <c r="GH1038" s="39" t="e">
        <f t="shared" si="3029"/>
        <v>#DIV/0!</v>
      </c>
      <c r="GI1038" s="39"/>
      <c r="GJ1038" s="39" t="e">
        <f t="shared" si="3030"/>
        <v>#DIV/0!</v>
      </c>
      <c r="GK1038" s="39" t="e">
        <f t="shared" si="3031"/>
        <v>#DIV/0!</v>
      </c>
      <c r="GL1038" s="39" t="e">
        <f t="shared" si="3032"/>
        <v>#DIV/0!</v>
      </c>
      <c r="GM1038" s="39" t="e">
        <f t="shared" si="3033"/>
        <v>#DIV/0!</v>
      </c>
      <c r="GN1038" s="39" t="e">
        <f t="shared" si="3034"/>
        <v>#DIV/0!</v>
      </c>
      <c r="GO1038" s="57"/>
      <c r="GP1038" s="57" t="e">
        <f t="shared" si="3035"/>
        <v>#DIV/0!</v>
      </c>
      <c r="GQ1038" s="59" t="e">
        <f t="shared" si="3036"/>
        <v>#DIV/0!</v>
      </c>
      <c r="GR1038" s="41" t="e">
        <f t="shared" si="3037"/>
        <v>#DIV/0!</v>
      </c>
      <c r="GS1038" s="57" t="e">
        <f t="shared" si="3038"/>
        <v>#DIV/0!</v>
      </c>
      <c r="GT1038" s="57" t="e">
        <f t="shared" si="3039"/>
        <v>#DIV/0!</v>
      </c>
      <c r="GU1038" s="57" t="e">
        <f t="shared" si="3040"/>
        <v>#DIV/0!</v>
      </c>
      <c r="GV1038" s="57"/>
      <c r="GW1038" s="42" t="e">
        <f t="shared" si="3041"/>
        <v>#DIV/0!</v>
      </c>
      <c r="GX1038" s="42" t="e">
        <f t="shared" si="3042"/>
        <v>#DIV/0!</v>
      </c>
      <c r="GY1038" s="42" t="e">
        <f t="shared" si="3043"/>
        <v>#DIV/0!</v>
      </c>
      <c r="GZ1038" s="57"/>
      <c r="HA1038" s="2" t="e">
        <f t="shared" si="3044"/>
        <v>#DIV/0!</v>
      </c>
      <c r="HB1038" s="2" t="e">
        <f t="shared" si="3045"/>
        <v>#DIV/0!</v>
      </c>
      <c r="HC1038" s="2" t="e">
        <f t="shared" si="3046"/>
        <v>#DIV/0!</v>
      </c>
      <c r="HD1038" s="2" t="e">
        <f t="shared" si="3047"/>
        <v>#DIV/0!</v>
      </c>
      <c r="HE1038" s="2" t="e">
        <f t="shared" si="3048"/>
        <v>#DIV/0!</v>
      </c>
      <c r="HF1038" s="2" t="e">
        <f t="shared" si="3049"/>
        <v>#DIV/0!</v>
      </c>
      <c r="HG1038" s="2" t="e">
        <f t="shared" si="3050"/>
        <v>#DIV/0!</v>
      </c>
      <c r="HH1038" s="2" t="e">
        <f t="shared" si="3051"/>
        <v>#DIV/0!</v>
      </c>
      <c r="HI1038" s="2" t="e">
        <f t="shared" si="3052"/>
        <v>#DIV/0!</v>
      </c>
      <c r="HJ1038" s="11" t="e">
        <f t="shared" si="3053"/>
        <v>#DIV/0!</v>
      </c>
      <c r="HK1038" s="60" t="e">
        <f t="shared" si="3054"/>
        <v>#DIV/0!</v>
      </c>
      <c r="HL1038" s="57"/>
      <c r="HM1038" s="57" t="e">
        <f t="shared" si="3055"/>
        <v>#DIV/0!</v>
      </c>
      <c r="HN1038" s="57" t="e">
        <f t="shared" si="3056"/>
        <v>#DIV/0!</v>
      </c>
      <c r="HO1038" s="57" t="e">
        <f t="shared" si="3057"/>
        <v>#DIV/0!</v>
      </c>
      <c r="HP1038" s="57" t="e">
        <f t="shared" si="3058"/>
        <v>#DIV/0!</v>
      </c>
      <c r="HQ1038" s="57" t="e">
        <f t="shared" si="3059"/>
        <v>#DIV/0!</v>
      </c>
      <c r="HR1038" s="57"/>
      <c r="HS1038" s="57" t="e">
        <f t="shared" si="3060"/>
        <v>#DIV/0!</v>
      </c>
      <c r="HT1038" s="57" t="e">
        <f t="shared" si="3061"/>
        <v>#DIV/0!</v>
      </c>
      <c r="HU1038" s="57" t="e">
        <f t="shared" si="3062"/>
        <v>#DIV/0!</v>
      </c>
      <c r="HV1038" s="57" t="e">
        <f t="shared" si="3063"/>
        <v>#DIV/0!</v>
      </c>
      <c r="HW1038" s="57" t="e">
        <f t="shared" si="3064"/>
        <v>#DIV/0!</v>
      </c>
      <c r="HX1038" s="57"/>
      <c r="HY1038" s="57" t="e">
        <f t="shared" si="3065"/>
        <v>#DIV/0!</v>
      </c>
      <c r="HZ1038" s="57" t="e">
        <f t="shared" si="3066"/>
        <v>#DIV/0!</v>
      </c>
      <c r="IA1038" s="57"/>
      <c r="IB1038" s="61">
        <f t="shared" si="3067"/>
        <v>0</v>
      </c>
      <c r="IC1038" s="57" t="str">
        <f t="shared" si="3068"/>
        <v/>
      </c>
      <c r="ID1038" s="42"/>
      <c r="IE1038" s="2" t="str">
        <f t="shared" si="3069"/>
        <v/>
      </c>
      <c r="IF1038" s="60" t="e">
        <f t="shared" si="3070"/>
        <v>#DIV/0!</v>
      </c>
      <c r="IG1038" s="60" t="str">
        <f t="shared" si="3071"/>
        <v/>
      </c>
      <c r="IH1038" s="60" t="str">
        <f t="shared" si="3072"/>
        <v>zinco-</v>
      </c>
      <c r="II1038" s="60" t="str">
        <f t="shared" si="3073"/>
        <v>mangano-</v>
      </c>
      <c r="IJ1038" s="60" t="e">
        <f t="shared" si="3074"/>
        <v>#DIV/0!</v>
      </c>
      <c r="IK1038" s="60" t="e">
        <f t="shared" si="3075"/>
        <v>#DIV/0!</v>
      </c>
      <c r="IL1038" s="60" t="e">
        <f t="shared" si="3076"/>
        <v>#DIV/0!</v>
      </c>
      <c r="IM1038" s="60" t="e">
        <f t="shared" si="3077"/>
        <v>#DIV/0!</v>
      </c>
      <c r="IN1038" s="60" t="str">
        <f t="shared" si="3078"/>
        <v/>
      </c>
      <c r="IO1038" s="60" t="str">
        <f t="shared" si="3079"/>
        <v/>
      </c>
      <c r="IP1038" s="57"/>
      <c r="IQ1038" s="57" t="str">
        <f t="shared" si="3080"/>
        <v>ERROR!!</v>
      </c>
    </row>
    <row r="1039" spans="24:251">
      <c r="X1039" s="29">
        <f t="shared" si="3081"/>
        <v>0</v>
      </c>
      <c r="Y1039" s="29">
        <f t="shared" si="3082"/>
        <v>0</v>
      </c>
      <c r="Z1039" s="29" t="e">
        <f t="shared" si="3083"/>
        <v>#DIV/0!</v>
      </c>
      <c r="AA1039" s="29" t="e">
        <f t="shared" si="3084"/>
        <v>#DIV/0!</v>
      </c>
      <c r="AB1039" s="29" t="e">
        <f t="shared" si="3085"/>
        <v>#DIV/0!</v>
      </c>
      <c r="AC1039" s="29" t="e">
        <f t="shared" si="3086"/>
        <v>#DIV/0!</v>
      </c>
      <c r="AF1039" s="23">
        <v>60.084299999999999</v>
      </c>
      <c r="AG1039" s="23">
        <v>79.878799999999998</v>
      </c>
      <c r="AH1039" s="23">
        <v>101.96120000000001</v>
      </c>
      <c r="AI1039" s="23">
        <v>151.99039999999999</v>
      </c>
      <c r="AJ1039" s="23">
        <v>159.69</v>
      </c>
      <c r="AK1039" s="23">
        <v>71.846400000000003</v>
      </c>
      <c r="AL1039" s="23">
        <v>70.9375</v>
      </c>
      <c r="AM1039" s="23">
        <v>40.304400000000001</v>
      </c>
      <c r="AN1039" s="23">
        <v>56.077399999999997</v>
      </c>
      <c r="AO1039" s="23">
        <v>61.978999999999999</v>
      </c>
      <c r="AP1039" s="23">
        <v>94.195999999999998</v>
      </c>
      <c r="AQ1039" s="23">
        <v>18.998000000000001</v>
      </c>
      <c r="AR1039" s="23">
        <v>35.450000000000003</v>
      </c>
      <c r="AS1039" s="23">
        <v>29.88</v>
      </c>
      <c r="AT1039" s="23">
        <v>74.691999999999993</v>
      </c>
      <c r="AU1039" s="23">
        <v>81.39</v>
      </c>
      <c r="AX1039" s="54">
        <f t="shared" si="2941"/>
        <v>0</v>
      </c>
      <c r="AY1039" s="54">
        <f t="shared" si="2942"/>
        <v>0</v>
      </c>
      <c r="AZ1039" s="54">
        <f t="shared" si="2943"/>
        <v>0</v>
      </c>
      <c r="BA1039" s="54">
        <f t="shared" si="2944"/>
        <v>0</v>
      </c>
      <c r="BB1039" s="54">
        <f t="shared" si="2945"/>
        <v>0</v>
      </c>
      <c r="BC1039" s="54">
        <f t="shared" si="2946"/>
        <v>0</v>
      </c>
      <c r="BD1039" s="54">
        <f t="shared" si="2947"/>
        <v>0</v>
      </c>
      <c r="BE1039" s="54">
        <f t="shared" si="2948"/>
        <v>0</v>
      </c>
      <c r="BF1039" s="54">
        <f t="shared" si="2949"/>
        <v>0</v>
      </c>
      <c r="BG1039" s="54">
        <f t="shared" si="2950"/>
        <v>0</v>
      </c>
      <c r="BH1039" s="54">
        <f t="shared" si="2951"/>
        <v>0</v>
      </c>
      <c r="BI1039" s="54">
        <f t="shared" si="2952"/>
        <v>0</v>
      </c>
      <c r="BJ1039" s="54">
        <f t="shared" si="2953"/>
        <v>0</v>
      </c>
      <c r="BK1039" s="54">
        <f t="shared" si="2954"/>
        <v>0</v>
      </c>
      <c r="BL1039" s="54">
        <f t="shared" si="2955"/>
        <v>0</v>
      </c>
      <c r="BM1039" s="42"/>
      <c r="BO1039" s="54">
        <f>'Norm-coeff'!$C$2+$AX1039*'Norm-coeff'!$D$2+$AY1039*'Norm-coeff'!$E$2+$AZ1039*'Norm-coeff'!$F$2+$BA1039*'Norm-coeff'!$G$2+$BB1039*'Norm-coeff'!$H$2+$BC1039*'Norm-coeff'!$I$2+$BD1039*'Norm-coeff'!$J$2+$BE1039*'Norm-coeff'!$K$2+$BF1039*'Norm-coeff'!$L$2+$BG1039*'Norm-coeff'!$M$2+$BH1039*'Norm-coeff'!$N$2+$BI1039*'Norm-coeff'!$O$2</f>
        <v>5.4045421474420303</v>
      </c>
      <c r="BP1039" s="54">
        <f>'Norm-coeff'!$C$3+$AX1039*'Norm-coeff'!$D$3+$AY1039*'Norm-coeff'!$E$3+$AZ1039*'Norm-coeff'!$F$3+$BA1039*'Norm-coeff'!$G$3+$BB1039*'Norm-coeff'!$H$3+$BC1039*'Norm-coeff'!$I$3+$BD1039*'Norm-coeff'!$J$3+$BE1039*'Norm-coeff'!$K$3+$BF1039*'Norm-coeff'!$L$3+$BG1039*'Norm-coeff'!$M$3+$BH1039*'Norm-coeff'!$N$3+$BI1039*'Norm-coeff'!$O$3</f>
        <v>3.15319116612705</v>
      </c>
      <c r="BQ1039" s="54">
        <f>'Norm-coeff'!$C$4+$AX1039*'Norm-coeff'!$D$4+$AY1039*'Norm-coeff'!$E$4+$AZ1039*'Norm-coeff'!$F$4+$BA1039*'Norm-coeff'!$G$4+$BB1039*'Norm-coeff'!$H$4+$BC1039*'Norm-coeff'!$I$4+$BD1039*'Norm-coeff'!$J$4+$BE1039*'Norm-coeff'!$K$4+$BF1039*'Norm-coeff'!$L$4+$BG1039*'Norm-coeff'!$M$4+$BH1039*'Norm-coeff'!$N$4+$BI1039*'Norm-coeff'!$O$4</f>
        <v>1.42115649462768</v>
      </c>
      <c r="BR1039" s="54">
        <f>'Norm-coeff'!$C$5+$AX1039*'Norm-coeff'!$D$5+$AY1039*'Norm-coeff'!$E$5+$AZ1039*'Norm-coeff'!$F$5+$BA1039*'Norm-coeff'!$G$5+$BB1039*'Norm-coeff'!$H$5+$BC1039*'Norm-coeff'!$I$5+$BD1039*'Norm-coeff'!$J$5+$BE1039*'Norm-coeff'!$K$5+$BF1039*'Norm-coeff'!$L$5+$BG1039*'Norm-coeff'!$M$5+$BH1039*'Norm-coeff'!$N$5+$BI1039*'Norm-coeff'!$O$5</f>
        <v>1.0553329241296201</v>
      </c>
      <c r="BS1039" s="54">
        <f>'Norm-coeff'!$C$6+$AX1039*'Norm-coeff'!$D$6+$AY1039*'Norm-coeff'!$E$6+$AZ1039*'Norm-coeff'!$F$6+$BA1039*'Norm-coeff'!$G$6+$BB1039*'Norm-coeff'!$H$6+$BC1039*'Norm-coeff'!$I$6+$BD1039*'Norm-coeff'!$J$6+$BE1039*'Norm-coeff'!$K$6+$BF1039*'Norm-coeff'!$L$6+$BG1039*'Norm-coeff'!$M$6+$BH1039*'Norm-coeff'!$N$6+$BI1039*'Norm-coeff'!$O$6</f>
        <v>-1.48700885495103E-2</v>
      </c>
      <c r="BT1039" s="54">
        <f>'Norm-coeff'!$C$7+$AX1039*'Norm-coeff'!$D$7+$AY1039*'Norm-coeff'!$E$7+$AZ1039*'Norm-coeff'!$F$7+$BA1039*'Norm-coeff'!$G$7+$BB1039*'Norm-coeff'!$H$7+$BC1039*'Norm-coeff'!$I$7+$BD1039*'Norm-coeff'!$J$7+$BE1039*'Norm-coeff'!$K$7+$BF1039*'Norm-coeff'!$L$7+$BG1039*'Norm-coeff'!$M$7+$BH1039*'Norm-coeff'!$N$7+$BI1039*'Norm-coeff'!$O$7</f>
        <v>2.0907583608832998</v>
      </c>
      <c r="BU1039" s="54">
        <f>'Norm-coeff'!$C$8+$AX1039*'Norm-coeff'!$D$8+$AY1039*'Norm-coeff'!$E$8+$AZ1039*'Norm-coeff'!$F$8+$BA1039*'Norm-coeff'!$G$8+$BB1039*'Norm-coeff'!$H$8+$BC1039*'Norm-coeff'!$I$8+$BD1039*'Norm-coeff'!$J$8+$BE1039*'Norm-coeff'!$K$8+$BF1039*'Norm-coeff'!$L$8+$BG1039*'Norm-coeff'!$M$8+$BH1039*'Norm-coeff'!$N$8+$BI1039*'Norm-coeff'!$O$8</f>
        <v>0.65894159836244504</v>
      </c>
      <c r="BV1039" s="54">
        <f>'Norm-coeff'!$C$9+$AX1039*'Norm-coeff'!$D$9+$AY1039*'Norm-coeff'!$E$9+$AZ1039*'Norm-coeff'!$F$9+$BA1039*'Norm-coeff'!$G$9+$BB1039*'Norm-coeff'!$H$9+$BC1039*'Norm-coeff'!$I$9+$BD1039*'Norm-coeff'!$J$9+$BE1039*'Norm-coeff'!$K$9+$BF1039*'Norm-coeff'!$L$9+$BG1039*'Norm-coeff'!$M$9+$BH1039*'Norm-coeff'!$N$9+$BI1039*'Norm-coeff'!$O$9</f>
        <v>1.48961085014701</v>
      </c>
      <c r="BW1039" s="54">
        <f>'Norm-coeff'!$C$10+$AX1039*'Norm-coeff'!$D$10+$AY1039*'Norm-coeff'!$E$10+$AZ1039*'Norm-coeff'!$F$10+$BA1039*'Norm-coeff'!$G$10+$BB1039*'Norm-coeff'!$H$10+$BC1039*'Norm-coeff'!$I$10+$BD1039*'Norm-coeff'!$J$10+$BE1039*'Norm-coeff'!$K$10+$BF1039*'Norm-coeff'!$L$10+$BG1039*'Norm-coeff'!$M$10+$BH1039*'Norm-coeff'!$N$10+$BI1039*'Norm-coeff'!$O$10</f>
        <v>1.42058735749591</v>
      </c>
      <c r="BX1039" s="54">
        <f>'Norm-coeff'!$C$11+$AX1039*'Norm-coeff'!$D$11+$AY1039*'Norm-coeff'!$E$11+$AZ1039*'Norm-coeff'!$F$11+$BA1039*'Norm-coeff'!$G$11+$BB1039*'Norm-coeff'!$H$11+$BC1039*'Norm-coeff'!$I$11+$BD1039*'Norm-coeff'!$J$11+$BE1039*'Norm-coeff'!$K$11+$BF1039*'Norm-coeff'!$L$11+$BG1039*'Norm-coeff'!$M$11+$BH1039*'Norm-coeff'!$N$11+$BI1039*'Norm-coeff'!$O$11</f>
        <v>0.221233014421479</v>
      </c>
      <c r="BY1039" s="54">
        <f>'Norm-coeff'!$C$12+$AX1039*'Norm-coeff'!$D$12+$AY1039*'Norm-coeff'!$E$12+$AZ1039*'Norm-coeff'!$F$12+$BA1039*'Norm-coeff'!$G$12+$BB1039*'Norm-coeff'!$H$12+$BC1039*'Norm-coeff'!$I$12+$BD1039*'Norm-coeff'!$J$12+$BE1039*'Norm-coeff'!$K$12+$BF1039*'Norm-coeff'!$L$12+$BG1039*'Norm-coeff'!$M$12+$BH1039*'Norm-coeff'!$N$12+$BI1039*'Norm-coeff'!$O$12</f>
        <v>0.283527502056037</v>
      </c>
      <c r="BZ1039" s="54">
        <f>'Norm-coeff'!$C$13+$AX1039*'Norm-coeff'!$D$13+$AY1039*'Norm-coeff'!$E$13+$AZ1039*'Norm-coeff'!$F$13+$BA1039*'Norm-coeff'!$G$13+$BB1039*'Norm-coeff'!$H$13+$BC1039*'Norm-coeff'!$I$13+$BD1039*'Norm-coeff'!$J$13+$BE1039*'Norm-coeff'!$K$13+$BF1039*'Norm-coeff'!$L$13+$BG1039*'Norm-coeff'!$M$13+$BH1039*'Norm-coeff'!$N$13+$BI1039*'Norm-coeff'!$O$13</f>
        <v>-4.1864930554451202E-2</v>
      </c>
      <c r="CA1039" s="54">
        <f>'Norm-coeff'!$C$14+$AX1039*'Norm-coeff'!$D$14+$AY1039*'Norm-coeff'!$E$14+$AZ1039*'Norm-coeff'!$F$14+$BA1039*'Norm-coeff'!$G$14+$BB1039*'Norm-coeff'!$H$14+$BC1039*'Norm-coeff'!$I$14+$BD1039*'Norm-coeff'!$J$14+$BE1039*'Norm-coeff'!$K$14+$BF1039*'Norm-coeff'!$L$14+$BG1039*'Norm-coeff'!$M$14+$BH1039*'Norm-coeff'!$N$14+$BI1039*'Norm-coeff'!$O$14</f>
        <v>4.2526983164477103</v>
      </c>
      <c r="CC1039" s="54">
        <f t="shared" si="2956"/>
        <v>0</v>
      </c>
      <c r="CG1039" s="54">
        <f t="shared" si="2957"/>
        <v>0</v>
      </c>
      <c r="CH1039" s="54">
        <f t="shared" si="2940"/>
        <v>0</v>
      </c>
      <c r="CI1039" s="54">
        <f t="shared" si="2958"/>
        <v>0</v>
      </c>
      <c r="CJ1039" s="56">
        <f t="shared" si="2959"/>
        <v>0</v>
      </c>
      <c r="CK1039" s="54">
        <f t="shared" si="2960"/>
        <v>0</v>
      </c>
      <c r="CL1039" s="54">
        <f t="shared" si="2961"/>
        <v>0</v>
      </c>
      <c r="CM1039" s="54">
        <f t="shared" si="2962"/>
        <v>0</v>
      </c>
      <c r="CN1039" s="54">
        <f t="shared" si="2963"/>
        <v>0</v>
      </c>
      <c r="CO1039" s="54">
        <f t="shared" si="2964"/>
        <v>0</v>
      </c>
      <c r="CP1039" s="54">
        <f t="shared" si="2965"/>
        <v>0</v>
      </c>
      <c r="CQ1039" s="54">
        <f t="shared" si="2966"/>
        <v>0</v>
      </c>
      <c r="CR1039" s="54">
        <f t="shared" si="2967"/>
        <v>0</v>
      </c>
      <c r="CS1039" s="54">
        <f t="shared" si="2968"/>
        <v>0</v>
      </c>
      <c r="CU1039" s="54">
        <f t="shared" si="2969"/>
        <v>0</v>
      </c>
      <c r="CV1039" s="54">
        <f t="shared" si="2970"/>
        <v>0</v>
      </c>
      <c r="CW1039" s="54">
        <f t="shared" si="2971"/>
        <v>0</v>
      </c>
      <c r="CX1039" s="54">
        <f t="shared" si="2972"/>
        <v>0</v>
      </c>
      <c r="CZ1039" s="54">
        <f t="shared" si="2973"/>
        <v>0</v>
      </c>
      <c r="DA1039" s="54">
        <f t="shared" si="2974"/>
        <v>0</v>
      </c>
      <c r="DB1039" s="54">
        <f t="shared" si="2975"/>
        <v>0</v>
      </c>
      <c r="DC1039" s="54">
        <f t="shared" si="2976"/>
        <v>0</v>
      </c>
      <c r="DD1039" s="54">
        <f t="shared" si="2977"/>
        <v>0</v>
      </c>
      <c r="DE1039" s="54">
        <f t="shared" si="2978"/>
        <v>0</v>
      </c>
      <c r="DF1039" s="54">
        <f t="shared" si="2979"/>
        <v>0</v>
      </c>
      <c r="DG1039" s="54">
        <f t="shared" si="2980"/>
        <v>2</v>
      </c>
      <c r="DH1039" s="71">
        <f t="shared" si="2981"/>
        <v>0</v>
      </c>
      <c r="DI1039" s="71">
        <f t="shared" si="2982"/>
        <v>0</v>
      </c>
      <c r="DJ1039" s="54">
        <f t="shared" si="2983"/>
        <v>0</v>
      </c>
      <c r="DK1039" s="54">
        <f t="shared" si="2984"/>
        <v>2</v>
      </c>
      <c r="DL1039" s="4">
        <f t="shared" si="2914"/>
        <v>0</v>
      </c>
      <c r="DM1039" s="3">
        <f t="shared" si="2985"/>
        <v>0</v>
      </c>
      <c r="DN1039" s="3">
        <f t="shared" si="2986"/>
        <v>0</v>
      </c>
      <c r="DO1039" s="4" t="e">
        <f t="shared" si="2987"/>
        <v>#DIV/0!</v>
      </c>
      <c r="DP1039" s="57"/>
      <c r="DQ1039" s="57"/>
      <c r="DR1039" s="56">
        <f t="shared" si="2915"/>
        <v>2</v>
      </c>
      <c r="DS1039" s="56">
        <f t="shared" si="2916"/>
        <v>0</v>
      </c>
      <c r="DT1039" s="38">
        <f t="shared" si="2917"/>
        <v>0</v>
      </c>
      <c r="DU1039" s="38">
        <f t="shared" si="2988"/>
        <v>2</v>
      </c>
      <c r="DV1039" s="38">
        <f t="shared" si="2918"/>
        <v>0</v>
      </c>
      <c r="DW1039" s="39">
        <f t="shared" si="2919"/>
        <v>0</v>
      </c>
      <c r="DX1039" s="39">
        <f t="shared" si="2920"/>
        <v>0</v>
      </c>
      <c r="DY1039" s="39">
        <f t="shared" si="2921"/>
        <v>0</v>
      </c>
      <c r="DZ1039" s="39">
        <f t="shared" si="2922"/>
        <v>0</v>
      </c>
      <c r="EA1039" s="39">
        <f t="shared" si="2923"/>
        <v>0</v>
      </c>
      <c r="EB1039" s="37" t="e">
        <f t="shared" si="2989"/>
        <v>#DIV/0!</v>
      </c>
      <c r="EC1039" s="37" t="e">
        <f t="shared" si="2990"/>
        <v>#DIV/0!</v>
      </c>
      <c r="ED1039" s="37" t="e">
        <f t="shared" si="2991"/>
        <v>#DIV/0!</v>
      </c>
      <c r="EE1039" s="37" t="e">
        <f t="shared" si="2992"/>
        <v>#DIV/0!</v>
      </c>
      <c r="EF1039" s="39" t="e">
        <f t="shared" si="2993"/>
        <v>#DIV/0!</v>
      </c>
      <c r="EG1039" s="37" t="e">
        <f t="shared" si="2994"/>
        <v>#DIV/0!</v>
      </c>
      <c r="EH1039" s="37" t="e">
        <f t="shared" si="2995"/>
        <v>#DIV/0!</v>
      </c>
      <c r="EI1039" s="11" t="b">
        <f t="shared" si="2996"/>
        <v>1</v>
      </c>
      <c r="EJ1039" s="11" t="b">
        <f t="shared" si="2997"/>
        <v>0</v>
      </c>
      <c r="EK1039" s="39" t="e">
        <f t="shared" si="2998"/>
        <v>#DIV/0!</v>
      </c>
      <c r="EL1039" s="39" t="e">
        <f t="shared" si="2999"/>
        <v>#DIV/0!</v>
      </c>
      <c r="EM1039" s="39" t="e">
        <f t="shared" si="3000"/>
        <v>#DIV/0!</v>
      </c>
      <c r="EN1039" s="39" t="e">
        <f t="shared" si="3001"/>
        <v>#DIV/0!</v>
      </c>
      <c r="EO1039" s="39" t="e">
        <f t="shared" si="3002"/>
        <v>#DIV/0!</v>
      </c>
      <c r="EP1039" s="39" t="e">
        <f t="shared" si="3003"/>
        <v>#DIV/0!</v>
      </c>
      <c r="EQ1039" s="39" t="e">
        <f t="shared" si="3004"/>
        <v>#DIV/0!</v>
      </c>
      <c r="ER1039" s="39" t="e">
        <f t="shared" si="3005"/>
        <v>#DIV/0!</v>
      </c>
      <c r="ES1039" s="58" t="str">
        <f t="shared" si="3006"/>
        <v>(OH,F,Cl)-dominate amphibole</v>
      </c>
      <c r="ET1039" s="58" t="e">
        <f t="shared" si="3007"/>
        <v>#N/A</v>
      </c>
      <c r="EU1039" s="56">
        <f t="shared" si="2924"/>
        <v>0</v>
      </c>
      <c r="EV1039" s="56">
        <f t="shared" si="2925"/>
        <v>0</v>
      </c>
      <c r="EW1039" s="56">
        <f t="shared" si="2926"/>
        <v>0</v>
      </c>
      <c r="EX1039" s="56">
        <f t="shared" si="2927"/>
        <v>0</v>
      </c>
      <c r="EY1039" s="56">
        <f t="shared" si="2928"/>
        <v>0</v>
      </c>
      <c r="EZ1039" s="56">
        <f t="shared" si="2929"/>
        <v>0</v>
      </c>
      <c r="FA1039" s="39">
        <f t="shared" si="2930"/>
        <v>0</v>
      </c>
      <c r="FB1039" s="39">
        <f t="shared" si="2931"/>
        <v>0</v>
      </c>
      <c r="FC1039" s="54">
        <f t="shared" si="2932"/>
        <v>0</v>
      </c>
      <c r="FD1039" s="54">
        <f t="shared" si="2933"/>
        <v>0</v>
      </c>
      <c r="FE1039" s="39">
        <f t="shared" si="2934"/>
        <v>0</v>
      </c>
      <c r="FF1039" s="54">
        <f t="shared" si="2935"/>
        <v>0</v>
      </c>
      <c r="FG1039" s="39">
        <f t="shared" si="2936"/>
        <v>0</v>
      </c>
      <c r="FH1039" s="39">
        <f t="shared" si="3008"/>
        <v>0</v>
      </c>
      <c r="FI1039" s="39">
        <f t="shared" si="3009"/>
        <v>0</v>
      </c>
      <c r="FJ1039" s="39">
        <f t="shared" si="3010"/>
        <v>0</v>
      </c>
      <c r="FK1039" s="39" t="e">
        <f t="shared" si="3011"/>
        <v>#DIV/0!</v>
      </c>
      <c r="FL1039" s="39" t="e">
        <f t="shared" si="3012"/>
        <v>#DIV/0!</v>
      </c>
      <c r="FM1039" s="39" t="e">
        <f t="shared" si="3013"/>
        <v>#DIV/0!</v>
      </c>
      <c r="FN1039" s="39">
        <f t="shared" si="3014"/>
        <v>1</v>
      </c>
      <c r="FO1039" s="39">
        <f t="shared" si="2937"/>
        <v>0</v>
      </c>
      <c r="FP1039" s="39">
        <f t="shared" si="2938"/>
        <v>0</v>
      </c>
      <c r="FQ1039" s="39">
        <f t="shared" si="2939"/>
        <v>0</v>
      </c>
      <c r="FR1039" s="39">
        <f t="shared" si="3015"/>
        <v>0</v>
      </c>
      <c r="FS1039" s="39">
        <f t="shared" si="3016"/>
        <v>0</v>
      </c>
      <c r="FU1039" s="39" t="e">
        <f t="shared" si="3017"/>
        <v>#DIV/0!</v>
      </c>
      <c r="FV1039" s="39" t="e">
        <f t="shared" si="3018"/>
        <v>#DIV/0!</v>
      </c>
      <c r="FW1039" s="39" t="e">
        <f t="shared" si="3019"/>
        <v>#DIV/0!</v>
      </c>
      <c r="FY1039" s="39" t="e">
        <f t="shared" si="3020"/>
        <v>#DIV/0!</v>
      </c>
      <c r="FZ1039" s="39" t="e">
        <f t="shared" si="3021"/>
        <v>#DIV/0!</v>
      </c>
      <c r="GA1039" s="39" t="e">
        <f t="shared" si="3022"/>
        <v>#DIV/0!</v>
      </c>
      <c r="GB1039" s="39" t="e">
        <f t="shared" si="3023"/>
        <v>#DIV/0!</v>
      </c>
      <c r="GC1039" s="39" t="e">
        <f t="shared" si="3024"/>
        <v>#DIV/0!</v>
      </c>
      <c r="GD1039" s="39" t="e">
        <f t="shared" si="3025"/>
        <v>#DIV/0!</v>
      </c>
      <c r="GE1039" s="39" t="e">
        <f t="shared" si="3026"/>
        <v>#DIV/0!</v>
      </c>
      <c r="GF1039" s="39" t="e">
        <f t="shared" si="3027"/>
        <v>#DIV/0!</v>
      </c>
      <c r="GG1039" s="39" t="e">
        <f t="shared" si="3028"/>
        <v>#DIV/0!</v>
      </c>
      <c r="GH1039" s="39" t="e">
        <f t="shared" si="3029"/>
        <v>#DIV/0!</v>
      </c>
      <c r="GI1039" s="39"/>
      <c r="GJ1039" s="39" t="e">
        <f t="shared" si="3030"/>
        <v>#DIV/0!</v>
      </c>
      <c r="GK1039" s="39" t="e">
        <f t="shared" si="3031"/>
        <v>#DIV/0!</v>
      </c>
      <c r="GL1039" s="39" t="e">
        <f t="shared" si="3032"/>
        <v>#DIV/0!</v>
      </c>
      <c r="GM1039" s="39" t="e">
        <f t="shared" si="3033"/>
        <v>#DIV/0!</v>
      </c>
      <c r="GN1039" s="39" t="e">
        <f t="shared" si="3034"/>
        <v>#DIV/0!</v>
      </c>
      <c r="GO1039" s="57"/>
      <c r="GP1039" s="57" t="e">
        <f t="shared" si="3035"/>
        <v>#DIV/0!</v>
      </c>
      <c r="GQ1039" s="59" t="e">
        <f t="shared" si="3036"/>
        <v>#DIV/0!</v>
      </c>
      <c r="GR1039" s="41" t="e">
        <f t="shared" si="3037"/>
        <v>#DIV/0!</v>
      </c>
      <c r="GS1039" s="57" t="e">
        <f t="shared" si="3038"/>
        <v>#DIV/0!</v>
      </c>
      <c r="GT1039" s="57" t="e">
        <f t="shared" si="3039"/>
        <v>#DIV/0!</v>
      </c>
      <c r="GU1039" s="57" t="e">
        <f t="shared" si="3040"/>
        <v>#DIV/0!</v>
      </c>
      <c r="GV1039" s="57"/>
      <c r="GW1039" s="42" t="e">
        <f t="shared" si="3041"/>
        <v>#DIV/0!</v>
      </c>
      <c r="GX1039" s="42" t="e">
        <f t="shared" si="3042"/>
        <v>#DIV/0!</v>
      </c>
      <c r="GY1039" s="42" t="e">
        <f t="shared" si="3043"/>
        <v>#DIV/0!</v>
      </c>
      <c r="GZ1039" s="57"/>
      <c r="HA1039" s="2" t="e">
        <f t="shared" si="3044"/>
        <v>#DIV/0!</v>
      </c>
      <c r="HB1039" s="2" t="e">
        <f t="shared" si="3045"/>
        <v>#DIV/0!</v>
      </c>
      <c r="HC1039" s="2" t="e">
        <f t="shared" si="3046"/>
        <v>#DIV/0!</v>
      </c>
      <c r="HD1039" s="2" t="e">
        <f t="shared" si="3047"/>
        <v>#DIV/0!</v>
      </c>
      <c r="HE1039" s="2" t="e">
        <f t="shared" si="3048"/>
        <v>#DIV/0!</v>
      </c>
      <c r="HF1039" s="2" t="e">
        <f t="shared" si="3049"/>
        <v>#DIV/0!</v>
      </c>
      <c r="HG1039" s="2" t="e">
        <f t="shared" si="3050"/>
        <v>#DIV/0!</v>
      </c>
      <c r="HH1039" s="2" t="e">
        <f t="shared" si="3051"/>
        <v>#DIV/0!</v>
      </c>
      <c r="HI1039" s="2" t="e">
        <f t="shared" si="3052"/>
        <v>#DIV/0!</v>
      </c>
      <c r="HJ1039" s="11" t="e">
        <f t="shared" si="3053"/>
        <v>#DIV/0!</v>
      </c>
      <c r="HK1039" s="60" t="e">
        <f t="shared" si="3054"/>
        <v>#DIV/0!</v>
      </c>
      <c r="HL1039" s="57"/>
      <c r="HM1039" s="57" t="e">
        <f t="shared" si="3055"/>
        <v>#DIV/0!</v>
      </c>
      <c r="HN1039" s="57" t="e">
        <f t="shared" si="3056"/>
        <v>#DIV/0!</v>
      </c>
      <c r="HO1039" s="57" t="e">
        <f t="shared" si="3057"/>
        <v>#DIV/0!</v>
      </c>
      <c r="HP1039" s="57" t="e">
        <f t="shared" si="3058"/>
        <v>#DIV/0!</v>
      </c>
      <c r="HQ1039" s="57" t="e">
        <f t="shared" si="3059"/>
        <v>#DIV/0!</v>
      </c>
      <c r="HR1039" s="57"/>
      <c r="HS1039" s="57" t="e">
        <f t="shared" si="3060"/>
        <v>#DIV/0!</v>
      </c>
      <c r="HT1039" s="57" t="e">
        <f t="shared" si="3061"/>
        <v>#DIV/0!</v>
      </c>
      <c r="HU1039" s="57" t="e">
        <f t="shared" si="3062"/>
        <v>#DIV/0!</v>
      </c>
      <c r="HV1039" s="57" t="e">
        <f t="shared" si="3063"/>
        <v>#DIV/0!</v>
      </c>
      <c r="HW1039" s="57" t="e">
        <f t="shared" si="3064"/>
        <v>#DIV/0!</v>
      </c>
      <c r="HX1039" s="57"/>
      <c r="HY1039" s="57" t="e">
        <f t="shared" si="3065"/>
        <v>#DIV/0!</v>
      </c>
      <c r="HZ1039" s="57" t="e">
        <f t="shared" si="3066"/>
        <v>#DIV/0!</v>
      </c>
      <c r="IA1039" s="57"/>
      <c r="IB1039" s="61">
        <f t="shared" si="3067"/>
        <v>0</v>
      </c>
      <c r="IC1039" s="57" t="str">
        <f t="shared" si="3068"/>
        <v/>
      </c>
      <c r="ID1039" s="42"/>
      <c r="IE1039" s="2" t="str">
        <f t="shared" si="3069"/>
        <v/>
      </c>
      <c r="IF1039" s="60" t="e">
        <f t="shared" si="3070"/>
        <v>#DIV/0!</v>
      </c>
      <c r="IG1039" s="60" t="str">
        <f t="shared" si="3071"/>
        <v/>
      </c>
      <c r="IH1039" s="60" t="str">
        <f t="shared" si="3072"/>
        <v>zinco-</v>
      </c>
      <c r="II1039" s="60" t="str">
        <f t="shared" si="3073"/>
        <v>mangano-</v>
      </c>
      <c r="IJ1039" s="60" t="e">
        <f t="shared" si="3074"/>
        <v>#DIV/0!</v>
      </c>
      <c r="IK1039" s="60" t="e">
        <f t="shared" si="3075"/>
        <v>#DIV/0!</v>
      </c>
      <c r="IL1039" s="60" t="e">
        <f t="shared" si="3076"/>
        <v>#DIV/0!</v>
      </c>
      <c r="IM1039" s="60" t="e">
        <f t="shared" si="3077"/>
        <v>#DIV/0!</v>
      </c>
      <c r="IN1039" s="60" t="str">
        <f t="shared" si="3078"/>
        <v/>
      </c>
      <c r="IO1039" s="60" t="str">
        <f t="shared" si="3079"/>
        <v/>
      </c>
      <c r="IP1039" s="57"/>
      <c r="IQ1039" s="57" t="str">
        <f t="shared" si="3080"/>
        <v>ERROR!!</v>
      </c>
    </row>
    <row r="1040" spans="24:251">
      <c r="X1040" s="29">
        <f t="shared" si="3081"/>
        <v>0</v>
      </c>
      <c r="Y1040" s="29">
        <f t="shared" si="3082"/>
        <v>0</v>
      </c>
      <c r="Z1040" s="29" t="e">
        <f t="shared" si="3083"/>
        <v>#DIV/0!</v>
      </c>
      <c r="AA1040" s="29" t="e">
        <f t="shared" si="3084"/>
        <v>#DIV/0!</v>
      </c>
      <c r="AB1040" s="29" t="e">
        <f t="shared" si="3085"/>
        <v>#DIV/0!</v>
      </c>
      <c r="AC1040" s="29" t="e">
        <f t="shared" si="3086"/>
        <v>#DIV/0!</v>
      </c>
      <c r="AF1040" s="23">
        <v>60.084299999999999</v>
      </c>
      <c r="AG1040" s="23">
        <v>79.878799999999998</v>
      </c>
      <c r="AH1040" s="23">
        <v>101.96120000000001</v>
      </c>
      <c r="AI1040" s="23">
        <v>151.99039999999999</v>
      </c>
      <c r="AJ1040" s="23">
        <v>159.69</v>
      </c>
      <c r="AK1040" s="23">
        <v>71.846400000000003</v>
      </c>
      <c r="AL1040" s="23">
        <v>70.9375</v>
      </c>
      <c r="AM1040" s="23">
        <v>40.304400000000001</v>
      </c>
      <c r="AN1040" s="23">
        <v>56.077399999999997</v>
      </c>
      <c r="AO1040" s="23">
        <v>61.978999999999999</v>
      </c>
      <c r="AP1040" s="23">
        <v>94.195999999999998</v>
      </c>
      <c r="AQ1040" s="23">
        <v>18.998000000000001</v>
      </c>
      <c r="AR1040" s="23">
        <v>35.450000000000003</v>
      </c>
      <c r="AS1040" s="23">
        <v>29.88</v>
      </c>
      <c r="AT1040" s="23">
        <v>74.691999999999993</v>
      </c>
      <c r="AU1040" s="23">
        <v>81.39</v>
      </c>
      <c r="AX1040" s="54">
        <f t="shared" si="2941"/>
        <v>0</v>
      </c>
      <c r="AY1040" s="54">
        <f t="shared" si="2942"/>
        <v>0</v>
      </c>
      <c r="AZ1040" s="54">
        <f t="shared" si="2943"/>
        <v>0</v>
      </c>
      <c r="BA1040" s="54">
        <f t="shared" si="2944"/>
        <v>0</v>
      </c>
      <c r="BB1040" s="54">
        <f t="shared" si="2945"/>
        <v>0</v>
      </c>
      <c r="BC1040" s="54">
        <f t="shared" si="2946"/>
        <v>0</v>
      </c>
      <c r="BD1040" s="54">
        <f t="shared" si="2947"/>
        <v>0</v>
      </c>
      <c r="BE1040" s="54">
        <f t="shared" si="2948"/>
        <v>0</v>
      </c>
      <c r="BF1040" s="54">
        <f t="shared" si="2949"/>
        <v>0</v>
      </c>
      <c r="BG1040" s="54">
        <f t="shared" si="2950"/>
        <v>0</v>
      </c>
      <c r="BH1040" s="54">
        <f t="shared" si="2951"/>
        <v>0</v>
      </c>
      <c r="BI1040" s="54">
        <f t="shared" si="2952"/>
        <v>0</v>
      </c>
      <c r="BJ1040" s="54">
        <f t="shared" si="2953"/>
        <v>0</v>
      </c>
      <c r="BK1040" s="54">
        <f t="shared" si="2954"/>
        <v>0</v>
      </c>
      <c r="BL1040" s="54">
        <f t="shared" si="2955"/>
        <v>0</v>
      </c>
      <c r="BM1040" s="42"/>
      <c r="BO1040" s="54">
        <f>'Norm-coeff'!$C$2+$AX1040*'Norm-coeff'!$D$2+$AY1040*'Norm-coeff'!$E$2+$AZ1040*'Norm-coeff'!$F$2+$BA1040*'Norm-coeff'!$G$2+$BB1040*'Norm-coeff'!$H$2+$BC1040*'Norm-coeff'!$I$2+$BD1040*'Norm-coeff'!$J$2+$BE1040*'Norm-coeff'!$K$2+$BF1040*'Norm-coeff'!$L$2+$BG1040*'Norm-coeff'!$M$2+$BH1040*'Norm-coeff'!$N$2+$BI1040*'Norm-coeff'!$O$2</f>
        <v>5.4045421474420303</v>
      </c>
      <c r="BP1040" s="54">
        <f>'Norm-coeff'!$C$3+$AX1040*'Norm-coeff'!$D$3+$AY1040*'Norm-coeff'!$E$3+$AZ1040*'Norm-coeff'!$F$3+$BA1040*'Norm-coeff'!$G$3+$BB1040*'Norm-coeff'!$H$3+$BC1040*'Norm-coeff'!$I$3+$BD1040*'Norm-coeff'!$J$3+$BE1040*'Norm-coeff'!$K$3+$BF1040*'Norm-coeff'!$L$3+$BG1040*'Norm-coeff'!$M$3+$BH1040*'Norm-coeff'!$N$3+$BI1040*'Norm-coeff'!$O$3</f>
        <v>3.15319116612705</v>
      </c>
      <c r="BQ1040" s="54">
        <f>'Norm-coeff'!$C$4+$AX1040*'Norm-coeff'!$D$4+$AY1040*'Norm-coeff'!$E$4+$AZ1040*'Norm-coeff'!$F$4+$BA1040*'Norm-coeff'!$G$4+$BB1040*'Norm-coeff'!$H$4+$BC1040*'Norm-coeff'!$I$4+$BD1040*'Norm-coeff'!$J$4+$BE1040*'Norm-coeff'!$K$4+$BF1040*'Norm-coeff'!$L$4+$BG1040*'Norm-coeff'!$M$4+$BH1040*'Norm-coeff'!$N$4+$BI1040*'Norm-coeff'!$O$4</f>
        <v>1.42115649462768</v>
      </c>
      <c r="BR1040" s="54">
        <f>'Norm-coeff'!$C$5+$AX1040*'Norm-coeff'!$D$5+$AY1040*'Norm-coeff'!$E$5+$AZ1040*'Norm-coeff'!$F$5+$BA1040*'Norm-coeff'!$G$5+$BB1040*'Norm-coeff'!$H$5+$BC1040*'Norm-coeff'!$I$5+$BD1040*'Norm-coeff'!$J$5+$BE1040*'Norm-coeff'!$K$5+$BF1040*'Norm-coeff'!$L$5+$BG1040*'Norm-coeff'!$M$5+$BH1040*'Norm-coeff'!$N$5+$BI1040*'Norm-coeff'!$O$5</f>
        <v>1.0553329241296201</v>
      </c>
      <c r="BS1040" s="54">
        <f>'Norm-coeff'!$C$6+$AX1040*'Norm-coeff'!$D$6+$AY1040*'Norm-coeff'!$E$6+$AZ1040*'Norm-coeff'!$F$6+$BA1040*'Norm-coeff'!$G$6+$BB1040*'Norm-coeff'!$H$6+$BC1040*'Norm-coeff'!$I$6+$BD1040*'Norm-coeff'!$J$6+$BE1040*'Norm-coeff'!$K$6+$BF1040*'Norm-coeff'!$L$6+$BG1040*'Norm-coeff'!$M$6+$BH1040*'Norm-coeff'!$N$6+$BI1040*'Norm-coeff'!$O$6</f>
        <v>-1.48700885495103E-2</v>
      </c>
      <c r="BT1040" s="54">
        <f>'Norm-coeff'!$C$7+$AX1040*'Norm-coeff'!$D$7+$AY1040*'Norm-coeff'!$E$7+$AZ1040*'Norm-coeff'!$F$7+$BA1040*'Norm-coeff'!$G$7+$BB1040*'Norm-coeff'!$H$7+$BC1040*'Norm-coeff'!$I$7+$BD1040*'Norm-coeff'!$J$7+$BE1040*'Norm-coeff'!$K$7+$BF1040*'Norm-coeff'!$L$7+$BG1040*'Norm-coeff'!$M$7+$BH1040*'Norm-coeff'!$N$7+$BI1040*'Norm-coeff'!$O$7</f>
        <v>2.0907583608832998</v>
      </c>
      <c r="BU1040" s="54">
        <f>'Norm-coeff'!$C$8+$AX1040*'Norm-coeff'!$D$8+$AY1040*'Norm-coeff'!$E$8+$AZ1040*'Norm-coeff'!$F$8+$BA1040*'Norm-coeff'!$G$8+$BB1040*'Norm-coeff'!$H$8+$BC1040*'Norm-coeff'!$I$8+$BD1040*'Norm-coeff'!$J$8+$BE1040*'Norm-coeff'!$K$8+$BF1040*'Norm-coeff'!$L$8+$BG1040*'Norm-coeff'!$M$8+$BH1040*'Norm-coeff'!$N$8+$BI1040*'Norm-coeff'!$O$8</f>
        <v>0.65894159836244504</v>
      </c>
      <c r="BV1040" s="54">
        <f>'Norm-coeff'!$C$9+$AX1040*'Norm-coeff'!$D$9+$AY1040*'Norm-coeff'!$E$9+$AZ1040*'Norm-coeff'!$F$9+$BA1040*'Norm-coeff'!$G$9+$BB1040*'Norm-coeff'!$H$9+$BC1040*'Norm-coeff'!$I$9+$BD1040*'Norm-coeff'!$J$9+$BE1040*'Norm-coeff'!$K$9+$BF1040*'Norm-coeff'!$L$9+$BG1040*'Norm-coeff'!$M$9+$BH1040*'Norm-coeff'!$N$9+$BI1040*'Norm-coeff'!$O$9</f>
        <v>1.48961085014701</v>
      </c>
      <c r="BW1040" s="54">
        <f>'Norm-coeff'!$C$10+$AX1040*'Norm-coeff'!$D$10+$AY1040*'Norm-coeff'!$E$10+$AZ1040*'Norm-coeff'!$F$10+$BA1040*'Norm-coeff'!$G$10+$BB1040*'Norm-coeff'!$H$10+$BC1040*'Norm-coeff'!$I$10+$BD1040*'Norm-coeff'!$J$10+$BE1040*'Norm-coeff'!$K$10+$BF1040*'Norm-coeff'!$L$10+$BG1040*'Norm-coeff'!$M$10+$BH1040*'Norm-coeff'!$N$10+$BI1040*'Norm-coeff'!$O$10</f>
        <v>1.42058735749591</v>
      </c>
      <c r="BX1040" s="54">
        <f>'Norm-coeff'!$C$11+$AX1040*'Norm-coeff'!$D$11+$AY1040*'Norm-coeff'!$E$11+$AZ1040*'Norm-coeff'!$F$11+$BA1040*'Norm-coeff'!$G$11+$BB1040*'Norm-coeff'!$H$11+$BC1040*'Norm-coeff'!$I$11+$BD1040*'Norm-coeff'!$J$11+$BE1040*'Norm-coeff'!$K$11+$BF1040*'Norm-coeff'!$L$11+$BG1040*'Norm-coeff'!$M$11+$BH1040*'Norm-coeff'!$N$11+$BI1040*'Norm-coeff'!$O$11</f>
        <v>0.221233014421479</v>
      </c>
      <c r="BY1040" s="54">
        <f>'Norm-coeff'!$C$12+$AX1040*'Norm-coeff'!$D$12+$AY1040*'Norm-coeff'!$E$12+$AZ1040*'Norm-coeff'!$F$12+$BA1040*'Norm-coeff'!$G$12+$BB1040*'Norm-coeff'!$H$12+$BC1040*'Norm-coeff'!$I$12+$BD1040*'Norm-coeff'!$J$12+$BE1040*'Norm-coeff'!$K$12+$BF1040*'Norm-coeff'!$L$12+$BG1040*'Norm-coeff'!$M$12+$BH1040*'Norm-coeff'!$N$12+$BI1040*'Norm-coeff'!$O$12</f>
        <v>0.283527502056037</v>
      </c>
      <c r="BZ1040" s="54">
        <f>'Norm-coeff'!$C$13+$AX1040*'Norm-coeff'!$D$13+$AY1040*'Norm-coeff'!$E$13+$AZ1040*'Norm-coeff'!$F$13+$BA1040*'Norm-coeff'!$G$13+$BB1040*'Norm-coeff'!$H$13+$BC1040*'Norm-coeff'!$I$13+$BD1040*'Norm-coeff'!$J$13+$BE1040*'Norm-coeff'!$K$13+$BF1040*'Norm-coeff'!$L$13+$BG1040*'Norm-coeff'!$M$13+$BH1040*'Norm-coeff'!$N$13+$BI1040*'Norm-coeff'!$O$13</f>
        <v>-4.1864930554451202E-2</v>
      </c>
      <c r="CA1040" s="54">
        <f>'Norm-coeff'!$C$14+$AX1040*'Norm-coeff'!$D$14+$AY1040*'Norm-coeff'!$E$14+$AZ1040*'Norm-coeff'!$F$14+$BA1040*'Norm-coeff'!$G$14+$BB1040*'Norm-coeff'!$H$14+$BC1040*'Norm-coeff'!$I$14+$BD1040*'Norm-coeff'!$J$14+$BE1040*'Norm-coeff'!$K$14+$BF1040*'Norm-coeff'!$L$14+$BG1040*'Norm-coeff'!$M$14+$BH1040*'Norm-coeff'!$N$14+$BI1040*'Norm-coeff'!$O$14</f>
        <v>4.2526983164477103</v>
      </c>
      <c r="CC1040" s="54">
        <f t="shared" si="2956"/>
        <v>0</v>
      </c>
      <c r="CG1040" s="54">
        <f t="shared" si="2957"/>
        <v>0</v>
      </c>
      <c r="CH1040" s="54">
        <f t="shared" si="2940"/>
        <v>0</v>
      </c>
      <c r="CI1040" s="54">
        <f t="shared" si="2958"/>
        <v>0</v>
      </c>
      <c r="CJ1040" s="56">
        <f t="shared" si="2959"/>
        <v>0</v>
      </c>
      <c r="CK1040" s="54">
        <f t="shared" si="2960"/>
        <v>0</v>
      </c>
      <c r="CL1040" s="54">
        <f t="shared" si="2961"/>
        <v>0</v>
      </c>
      <c r="CM1040" s="54">
        <f t="shared" si="2962"/>
        <v>0</v>
      </c>
      <c r="CN1040" s="54">
        <f t="shared" si="2963"/>
        <v>0</v>
      </c>
      <c r="CO1040" s="54">
        <f t="shared" si="2964"/>
        <v>0</v>
      </c>
      <c r="CP1040" s="54">
        <f t="shared" si="2965"/>
        <v>0</v>
      </c>
      <c r="CQ1040" s="54">
        <f t="shared" si="2966"/>
        <v>0</v>
      </c>
      <c r="CR1040" s="54">
        <f t="shared" si="2967"/>
        <v>0</v>
      </c>
      <c r="CS1040" s="54">
        <f t="shared" si="2968"/>
        <v>0</v>
      </c>
      <c r="CU1040" s="54">
        <f t="shared" si="2969"/>
        <v>0</v>
      </c>
      <c r="CV1040" s="54">
        <f t="shared" si="2970"/>
        <v>0</v>
      </c>
      <c r="CW1040" s="54">
        <f t="shared" si="2971"/>
        <v>0</v>
      </c>
      <c r="CX1040" s="54">
        <f t="shared" si="2972"/>
        <v>0</v>
      </c>
      <c r="CZ1040" s="54">
        <f t="shared" si="2973"/>
        <v>0</v>
      </c>
      <c r="DA1040" s="54">
        <f t="shared" si="2974"/>
        <v>0</v>
      </c>
      <c r="DB1040" s="54">
        <f t="shared" si="2975"/>
        <v>0</v>
      </c>
      <c r="DC1040" s="54">
        <f t="shared" si="2976"/>
        <v>0</v>
      </c>
      <c r="DD1040" s="54">
        <f t="shared" si="2977"/>
        <v>0</v>
      </c>
      <c r="DE1040" s="54">
        <f t="shared" si="2978"/>
        <v>0</v>
      </c>
      <c r="DF1040" s="54">
        <f t="shared" si="2979"/>
        <v>0</v>
      </c>
      <c r="DG1040" s="54">
        <f t="shared" si="2980"/>
        <v>2</v>
      </c>
      <c r="DH1040" s="71">
        <f t="shared" si="2981"/>
        <v>0</v>
      </c>
      <c r="DI1040" s="71">
        <f t="shared" si="2982"/>
        <v>0</v>
      </c>
      <c r="DJ1040" s="54">
        <f t="shared" si="2983"/>
        <v>0</v>
      </c>
      <c r="DK1040" s="54">
        <f t="shared" si="2984"/>
        <v>2</v>
      </c>
      <c r="DL1040" s="4">
        <f t="shared" si="2914"/>
        <v>0</v>
      </c>
      <c r="DM1040" s="3">
        <f t="shared" si="2985"/>
        <v>0</v>
      </c>
      <c r="DN1040" s="3">
        <f t="shared" si="2986"/>
        <v>0</v>
      </c>
      <c r="DO1040" s="4" t="e">
        <f t="shared" si="2987"/>
        <v>#DIV/0!</v>
      </c>
      <c r="DP1040" s="57"/>
      <c r="DQ1040" s="57"/>
      <c r="DR1040" s="56">
        <f t="shared" si="2915"/>
        <v>2</v>
      </c>
      <c r="DS1040" s="56">
        <f t="shared" si="2916"/>
        <v>0</v>
      </c>
      <c r="DT1040" s="38">
        <f t="shared" si="2917"/>
        <v>0</v>
      </c>
      <c r="DU1040" s="38">
        <f t="shared" si="2988"/>
        <v>2</v>
      </c>
      <c r="DV1040" s="38">
        <f t="shared" si="2918"/>
        <v>0</v>
      </c>
      <c r="DW1040" s="39">
        <f t="shared" si="2919"/>
        <v>0</v>
      </c>
      <c r="DX1040" s="39">
        <f t="shared" si="2920"/>
        <v>0</v>
      </c>
      <c r="DY1040" s="39">
        <f t="shared" si="2921"/>
        <v>0</v>
      </c>
      <c r="DZ1040" s="39">
        <f t="shared" si="2922"/>
        <v>0</v>
      </c>
      <c r="EA1040" s="39">
        <f t="shared" si="2923"/>
        <v>0</v>
      </c>
      <c r="EB1040" s="37" t="e">
        <f t="shared" si="2989"/>
        <v>#DIV/0!</v>
      </c>
      <c r="EC1040" s="37" t="e">
        <f t="shared" si="2990"/>
        <v>#DIV/0!</v>
      </c>
      <c r="ED1040" s="37" t="e">
        <f t="shared" si="2991"/>
        <v>#DIV/0!</v>
      </c>
      <c r="EE1040" s="37" t="e">
        <f t="shared" si="2992"/>
        <v>#DIV/0!</v>
      </c>
      <c r="EF1040" s="39" t="e">
        <f t="shared" si="2993"/>
        <v>#DIV/0!</v>
      </c>
      <c r="EG1040" s="37" t="e">
        <f t="shared" si="2994"/>
        <v>#DIV/0!</v>
      </c>
      <c r="EH1040" s="37" t="e">
        <f t="shared" si="2995"/>
        <v>#DIV/0!</v>
      </c>
      <c r="EI1040" s="11" t="b">
        <f t="shared" si="2996"/>
        <v>1</v>
      </c>
      <c r="EJ1040" s="11" t="b">
        <f t="shared" si="2997"/>
        <v>0</v>
      </c>
      <c r="EK1040" s="39" t="e">
        <f t="shared" si="2998"/>
        <v>#DIV/0!</v>
      </c>
      <c r="EL1040" s="39" t="e">
        <f t="shared" si="2999"/>
        <v>#DIV/0!</v>
      </c>
      <c r="EM1040" s="39" t="e">
        <f t="shared" si="3000"/>
        <v>#DIV/0!</v>
      </c>
      <c r="EN1040" s="39" t="e">
        <f t="shared" si="3001"/>
        <v>#DIV/0!</v>
      </c>
      <c r="EO1040" s="39" t="e">
        <f t="shared" si="3002"/>
        <v>#DIV/0!</v>
      </c>
      <c r="EP1040" s="39" t="e">
        <f t="shared" si="3003"/>
        <v>#DIV/0!</v>
      </c>
      <c r="EQ1040" s="39" t="e">
        <f t="shared" si="3004"/>
        <v>#DIV/0!</v>
      </c>
      <c r="ER1040" s="39" t="e">
        <f t="shared" si="3005"/>
        <v>#DIV/0!</v>
      </c>
      <c r="ES1040" s="58" t="str">
        <f t="shared" si="3006"/>
        <v>(OH,F,Cl)-dominate amphibole</v>
      </c>
      <c r="ET1040" s="58" t="e">
        <f t="shared" si="3007"/>
        <v>#N/A</v>
      </c>
      <c r="EU1040" s="56">
        <f t="shared" si="2924"/>
        <v>0</v>
      </c>
      <c r="EV1040" s="56">
        <f t="shared" si="2925"/>
        <v>0</v>
      </c>
      <c r="EW1040" s="56">
        <f t="shared" si="2926"/>
        <v>0</v>
      </c>
      <c r="EX1040" s="56">
        <f t="shared" si="2927"/>
        <v>0</v>
      </c>
      <c r="EY1040" s="56">
        <f t="shared" si="2928"/>
        <v>0</v>
      </c>
      <c r="EZ1040" s="56">
        <f t="shared" si="2929"/>
        <v>0</v>
      </c>
      <c r="FA1040" s="39">
        <f t="shared" si="2930"/>
        <v>0</v>
      </c>
      <c r="FB1040" s="39">
        <f t="shared" si="2931"/>
        <v>0</v>
      </c>
      <c r="FC1040" s="54">
        <f t="shared" si="2932"/>
        <v>0</v>
      </c>
      <c r="FD1040" s="54">
        <f t="shared" si="2933"/>
        <v>0</v>
      </c>
      <c r="FE1040" s="39">
        <f t="shared" si="2934"/>
        <v>0</v>
      </c>
      <c r="FF1040" s="54">
        <f t="shared" si="2935"/>
        <v>0</v>
      </c>
      <c r="FG1040" s="39">
        <f t="shared" si="2936"/>
        <v>0</v>
      </c>
      <c r="FH1040" s="39">
        <f t="shared" si="3008"/>
        <v>0</v>
      </c>
      <c r="FI1040" s="39">
        <f t="shared" si="3009"/>
        <v>0</v>
      </c>
      <c r="FJ1040" s="39">
        <f t="shared" si="3010"/>
        <v>0</v>
      </c>
      <c r="FK1040" s="39" t="e">
        <f t="shared" si="3011"/>
        <v>#DIV/0!</v>
      </c>
      <c r="FL1040" s="39" t="e">
        <f t="shared" si="3012"/>
        <v>#DIV/0!</v>
      </c>
      <c r="FM1040" s="39" t="e">
        <f t="shared" si="3013"/>
        <v>#DIV/0!</v>
      </c>
      <c r="FN1040" s="39">
        <f t="shared" si="3014"/>
        <v>1</v>
      </c>
      <c r="FO1040" s="39">
        <f t="shared" si="2937"/>
        <v>0</v>
      </c>
      <c r="FP1040" s="39">
        <f t="shared" si="2938"/>
        <v>0</v>
      </c>
      <c r="FQ1040" s="39">
        <f t="shared" si="2939"/>
        <v>0</v>
      </c>
      <c r="FR1040" s="39">
        <f t="shared" si="3015"/>
        <v>0</v>
      </c>
      <c r="FS1040" s="39">
        <f t="shared" si="3016"/>
        <v>0</v>
      </c>
      <c r="FU1040" s="39" t="e">
        <f t="shared" si="3017"/>
        <v>#DIV/0!</v>
      </c>
      <c r="FV1040" s="39" t="e">
        <f t="shared" si="3018"/>
        <v>#DIV/0!</v>
      </c>
      <c r="FW1040" s="39" t="e">
        <f t="shared" si="3019"/>
        <v>#DIV/0!</v>
      </c>
      <c r="FY1040" s="39" t="e">
        <f t="shared" si="3020"/>
        <v>#DIV/0!</v>
      </c>
      <c r="FZ1040" s="39" t="e">
        <f t="shared" si="3021"/>
        <v>#DIV/0!</v>
      </c>
      <c r="GA1040" s="39" t="e">
        <f t="shared" si="3022"/>
        <v>#DIV/0!</v>
      </c>
      <c r="GB1040" s="39" t="e">
        <f t="shared" si="3023"/>
        <v>#DIV/0!</v>
      </c>
      <c r="GC1040" s="39" t="e">
        <f t="shared" si="3024"/>
        <v>#DIV/0!</v>
      </c>
      <c r="GD1040" s="39" t="e">
        <f t="shared" si="3025"/>
        <v>#DIV/0!</v>
      </c>
      <c r="GE1040" s="39" t="e">
        <f t="shared" si="3026"/>
        <v>#DIV/0!</v>
      </c>
      <c r="GF1040" s="39" t="e">
        <f t="shared" si="3027"/>
        <v>#DIV/0!</v>
      </c>
      <c r="GG1040" s="39" t="e">
        <f t="shared" si="3028"/>
        <v>#DIV/0!</v>
      </c>
      <c r="GH1040" s="39" t="e">
        <f t="shared" si="3029"/>
        <v>#DIV/0!</v>
      </c>
      <c r="GI1040" s="39"/>
      <c r="GJ1040" s="39" t="e">
        <f t="shared" si="3030"/>
        <v>#DIV/0!</v>
      </c>
      <c r="GK1040" s="39" t="e">
        <f t="shared" si="3031"/>
        <v>#DIV/0!</v>
      </c>
      <c r="GL1040" s="39" t="e">
        <f t="shared" si="3032"/>
        <v>#DIV/0!</v>
      </c>
      <c r="GM1040" s="39" t="e">
        <f t="shared" si="3033"/>
        <v>#DIV/0!</v>
      </c>
      <c r="GN1040" s="39" t="e">
        <f t="shared" si="3034"/>
        <v>#DIV/0!</v>
      </c>
      <c r="GO1040" s="57"/>
      <c r="GP1040" s="57" t="e">
        <f t="shared" si="3035"/>
        <v>#DIV/0!</v>
      </c>
      <c r="GQ1040" s="59" t="e">
        <f t="shared" si="3036"/>
        <v>#DIV/0!</v>
      </c>
      <c r="GR1040" s="41" t="e">
        <f t="shared" si="3037"/>
        <v>#DIV/0!</v>
      </c>
      <c r="GS1040" s="57" t="e">
        <f t="shared" si="3038"/>
        <v>#DIV/0!</v>
      </c>
      <c r="GT1040" s="57" t="e">
        <f t="shared" si="3039"/>
        <v>#DIV/0!</v>
      </c>
      <c r="GU1040" s="57" t="e">
        <f t="shared" si="3040"/>
        <v>#DIV/0!</v>
      </c>
      <c r="GV1040" s="57"/>
      <c r="GW1040" s="42" t="e">
        <f t="shared" si="3041"/>
        <v>#DIV/0!</v>
      </c>
      <c r="GX1040" s="42" t="e">
        <f t="shared" si="3042"/>
        <v>#DIV/0!</v>
      </c>
      <c r="GY1040" s="42" t="e">
        <f t="shared" si="3043"/>
        <v>#DIV/0!</v>
      </c>
      <c r="GZ1040" s="57"/>
      <c r="HA1040" s="2" t="e">
        <f t="shared" si="3044"/>
        <v>#DIV/0!</v>
      </c>
      <c r="HB1040" s="2" t="e">
        <f t="shared" si="3045"/>
        <v>#DIV/0!</v>
      </c>
      <c r="HC1040" s="2" t="e">
        <f t="shared" si="3046"/>
        <v>#DIV/0!</v>
      </c>
      <c r="HD1040" s="2" t="e">
        <f t="shared" si="3047"/>
        <v>#DIV/0!</v>
      </c>
      <c r="HE1040" s="2" t="e">
        <f t="shared" si="3048"/>
        <v>#DIV/0!</v>
      </c>
      <c r="HF1040" s="2" t="e">
        <f t="shared" si="3049"/>
        <v>#DIV/0!</v>
      </c>
      <c r="HG1040" s="2" t="e">
        <f t="shared" si="3050"/>
        <v>#DIV/0!</v>
      </c>
      <c r="HH1040" s="2" t="e">
        <f t="shared" si="3051"/>
        <v>#DIV/0!</v>
      </c>
      <c r="HI1040" s="2" t="e">
        <f t="shared" si="3052"/>
        <v>#DIV/0!</v>
      </c>
      <c r="HJ1040" s="11" t="e">
        <f t="shared" si="3053"/>
        <v>#DIV/0!</v>
      </c>
      <c r="HK1040" s="60" t="e">
        <f t="shared" si="3054"/>
        <v>#DIV/0!</v>
      </c>
      <c r="HL1040" s="57"/>
      <c r="HM1040" s="57" t="e">
        <f t="shared" si="3055"/>
        <v>#DIV/0!</v>
      </c>
      <c r="HN1040" s="57" t="e">
        <f t="shared" si="3056"/>
        <v>#DIV/0!</v>
      </c>
      <c r="HO1040" s="57" t="e">
        <f t="shared" si="3057"/>
        <v>#DIV/0!</v>
      </c>
      <c r="HP1040" s="57" t="e">
        <f t="shared" si="3058"/>
        <v>#DIV/0!</v>
      </c>
      <c r="HQ1040" s="57" t="e">
        <f t="shared" si="3059"/>
        <v>#DIV/0!</v>
      </c>
      <c r="HR1040" s="57"/>
      <c r="HS1040" s="57" t="e">
        <f t="shared" si="3060"/>
        <v>#DIV/0!</v>
      </c>
      <c r="HT1040" s="57" t="e">
        <f t="shared" si="3061"/>
        <v>#DIV/0!</v>
      </c>
      <c r="HU1040" s="57" t="e">
        <f t="shared" si="3062"/>
        <v>#DIV/0!</v>
      </c>
      <c r="HV1040" s="57" t="e">
        <f t="shared" si="3063"/>
        <v>#DIV/0!</v>
      </c>
      <c r="HW1040" s="57" t="e">
        <f t="shared" si="3064"/>
        <v>#DIV/0!</v>
      </c>
      <c r="HX1040" s="57"/>
      <c r="HY1040" s="57" t="e">
        <f t="shared" si="3065"/>
        <v>#DIV/0!</v>
      </c>
      <c r="HZ1040" s="57" t="e">
        <f t="shared" si="3066"/>
        <v>#DIV/0!</v>
      </c>
      <c r="IA1040" s="57"/>
      <c r="IB1040" s="61">
        <f t="shared" si="3067"/>
        <v>0</v>
      </c>
      <c r="IC1040" s="57" t="str">
        <f t="shared" si="3068"/>
        <v/>
      </c>
      <c r="ID1040" s="42"/>
      <c r="IE1040" s="2" t="str">
        <f t="shared" si="3069"/>
        <v/>
      </c>
      <c r="IF1040" s="60" t="e">
        <f t="shared" si="3070"/>
        <v>#DIV/0!</v>
      </c>
      <c r="IG1040" s="60" t="str">
        <f t="shared" si="3071"/>
        <v/>
      </c>
      <c r="IH1040" s="60" t="str">
        <f t="shared" si="3072"/>
        <v>zinco-</v>
      </c>
      <c r="II1040" s="60" t="str">
        <f t="shared" si="3073"/>
        <v>mangano-</v>
      </c>
      <c r="IJ1040" s="60" t="e">
        <f t="shared" si="3074"/>
        <v>#DIV/0!</v>
      </c>
      <c r="IK1040" s="60" t="e">
        <f t="shared" si="3075"/>
        <v>#DIV/0!</v>
      </c>
      <c r="IL1040" s="60" t="e">
        <f t="shared" si="3076"/>
        <v>#DIV/0!</v>
      </c>
      <c r="IM1040" s="60" t="e">
        <f t="shared" si="3077"/>
        <v>#DIV/0!</v>
      </c>
      <c r="IN1040" s="60" t="str">
        <f t="shared" si="3078"/>
        <v/>
      </c>
      <c r="IO1040" s="60" t="str">
        <f t="shared" si="3079"/>
        <v/>
      </c>
      <c r="IP1040" s="57"/>
      <c r="IQ1040" s="57" t="str">
        <f t="shared" si="3080"/>
        <v>ERROR!!</v>
      </c>
    </row>
    <row r="1041" spans="24:251">
      <c r="X1041" s="29">
        <f t="shared" si="3081"/>
        <v>0</v>
      </c>
      <c r="Y1041" s="29">
        <f t="shared" si="3082"/>
        <v>0</v>
      </c>
      <c r="Z1041" s="29" t="e">
        <f t="shared" si="3083"/>
        <v>#DIV/0!</v>
      </c>
      <c r="AA1041" s="29" t="e">
        <f t="shared" si="3084"/>
        <v>#DIV/0!</v>
      </c>
      <c r="AB1041" s="29" t="e">
        <f t="shared" si="3085"/>
        <v>#DIV/0!</v>
      </c>
      <c r="AC1041" s="29" t="e">
        <f t="shared" si="3086"/>
        <v>#DIV/0!</v>
      </c>
      <c r="AF1041" s="23">
        <v>60.084299999999999</v>
      </c>
      <c r="AG1041" s="23">
        <v>79.878799999999998</v>
      </c>
      <c r="AH1041" s="23">
        <v>101.96120000000001</v>
      </c>
      <c r="AI1041" s="23">
        <v>151.99039999999999</v>
      </c>
      <c r="AJ1041" s="23">
        <v>159.69</v>
      </c>
      <c r="AK1041" s="23">
        <v>71.846400000000003</v>
      </c>
      <c r="AL1041" s="23">
        <v>70.9375</v>
      </c>
      <c r="AM1041" s="23">
        <v>40.304400000000001</v>
      </c>
      <c r="AN1041" s="23">
        <v>56.077399999999997</v>
      </c>
      <c r="AO1041" s="23">
        <v>61.978999999999999</v>
      </c>
      <c r="AP1041" s="23">
        <v>94.195999999999998</v>
      </c>
      <c r="AQ1041" s="23">
        <v>18.998000000000001</v>
      </c>
      <c r="AR1041" s="23">
        <v>35.450000000000003</v>
      </c>
      <c r="AS1041" s="23">
        <v>29.88</v>
      </c>
      <c r="AT1041" s="23">
        <v>74.691999999999993</v>
      </c>
      <c r="AU1041" s="23">
        <v>81.39</v>
      </c>
      <c r="AX1041" s="54">
        <f t="shared" si="2941"/>
        <v>0</v>
      </c>
      <c r="AY1041" s="54">
        <f t="shared" si="2942"/>
        <v>0</v>
      </c>
      <c r="AZ1041" s="54">
        <f t="shared" si="2943"/>
        <v>0</v>
      </c>
      <c r="BA1041" s="54">
        <f t="shared" si="2944"/>
        <v>0</v>
      </c>
      <c r="BB1041" s="54">
        <f t="shared" si="2945"/>
        <v>0</v>
      </c>
      <c r="BC1041" s="54">
        <f t="shared" si="2946"/>
        <v>0</v>
      </c>
      <c r="BD1041" s="54">
        <f t="shared" si="2947"/>
        <v>0</v>
      </c>
      <c r="BE1041" s="54">
        <f t="shared" si="2948"/>
        <v>0</v>
      </c>
      <c r="BF1041" s="54">
        <f t="shared" si="2949"/>
        <v>0</v>
      </c>
      <c r="BG1041" s="54">
        <f t="shared" si="2950"/>
        <v>0</v>
      </c>
      <c r="BH1041" s="54">
        <f t="shared" si="2951"/>
        <v>0</v>
      </c>
      <c r="BI1041" s="54">
        <f t="shared" si="2952"/>
        <v>0</v>
      </c>
      <c r="BJ1041" s="54">
        <f t="shared" si="2953"/>
        <v>0</v>
      </c>
      <c r="BK1041" s="54">
        <f t="shared" si="2954"/>
        <v>0</v>
      </c>
      <c r="BL1041" s="54">
        <f t="shared" si="2955"/>
        <v>0</v>
      </c>
      <c r="BM1041" s="42"/>
      <c r="BO1041" s="54">
        <f>'Norm-coeff'!$C$2+$AX1041*'Norm-coeff'!$D$2+$AY1041*'Norm-coeff'!$E$2+$AZ1041*'Norm-coeff'!$F$2+$BA1041*'Norm-coeff'!$G$2+$BB1041*'Norm-coeff'!$H$2+$BC1041*'Norm-coeff'!$I$2+$BD1041*'Norm-coeff'!$J$2+$BE1041*'Norm-coeff'!$K$2+$BF1041*'Norm-coeff'!$L$2+$BG1041*'Norm-coeff'!$M$2+$BH1041*'Norm-coeff'!$N$2+$BI1041*'Norm-coeff'!$O$2</f>
        <v>5.4045421474420303</v>
      </c>
      <c r="BP1041" s="54">
        <f>'Norm-coeff'!$C$3+$AX1041*'Norm-coeff'!$D$3+$AY1041*'Norm-coeff'!$E$3+$AZ1041*'Norm-coeff'!$F$3+$BA1041*'Norm-coeff'!$G$3+$BB1041*'Norm-coeff'!$H$3+$BC1041*'Norm-coeff'!$I$3+$BD1041*'Norm-coeff'!$J$3+$BE1041*'Norm-coeff'!$K$3+$BF1041*'Norm-coeff'!$L$3+$BG1041*'Norm-coeff'!$M$3+$BH1041*'Norm-coeff'!$N$3+$BI1041*'Norm-coeff'!$O$3</f>
        <v>3.15319116612705</v>
      </c>
      <c r="BQ1041" s="54">
        <f>'Norm-coeff'!$C$4+$AX1041*'Norm-coeff'!$D$4+$AY1041*'Norm-coeff'!$E$4+$AZ1041*'Norm-coeff'!$F$4+$BA1041*'Norm-coeff'!$G$4+$BB1041*'Norm-coeff'!$H$4+$BC1041*'Norm-coeff'!$I$4+$BD1041*'Norm-coeff'!$J$4+$BE1041*'Norm-coeff'!$K$4+$BF1041*'Norm-coeff'!$L$4+$BG1041*'Norm-coeff'!$M$4+$BH1041*'Norm-coeff'!$N$4+$BI1041*'Norm-coeff'!$O$4</f>
        <v>1.42115649462768</v>
      </c>
      <c r="BR1041" s="54">
        <f>'Norm-coeff'!$C$5+$AX1041*'Norm-coeff'!$D$5+$AY1041*'Norm-coeff'!$E$5+$AZ1041*'Norm-coeff'!$F$5+$BA1041*'Norm-coeff'!$G$5+$BB1041*'Norm-coeff'!$H$5+$BC1041*'Norm-coeff'!$I$5+$BD1041*'Norm-coeff'!$J$5+$BE1041*'Norm-coeff'!$K$5+$BF1041*'Norm-coeff'!$L$5+$BG1041*'Norm-coeff'!$M$5+$BH1041*'Norm-coeff'!$N$5+$BI1041*'Norm-coeff'!$O$5</f>
        <v>1.0553329241296201</v>
      </c>
      <c r="BS1041" s="54">
        <f>'Norm-coeff'!$C$6+$AX1041*'Norm-coeff'!$D$6+$AY1041*'Norm-coeff'!$E$6+$AZ1041*'Norm-coeff'!$F$6+$BA1041*'Norm-coeff'!$G$6+$BB1041*'Norm-coeff'!$H$6+$BC1041*'Norm-coeff'!$I$6+$BD1041*'Norm-coeff'!$J$6+$BE1041*'Norm-coeff'!$K$6+$BF1041*'Norm-coeff'!$L$6+$BG1041*'Norm-coeff'!$M$6+$BH1041*'Norm-coeff'!$N$6+$BI1041*'Norm-coeff'!$O$6</f>
        <v>-1.48700885495103E-2</v>
      </c>
      <c r="BT1041" s="54">
        <f>'Norm-coeff'!$C$7+$AX1041*'Norm-coeff'!$D$7+$AY1041*'Norm-coeff'!$E$7+$AZ1041*'Norm-coeff'!$F$7+$BA1041*'Norm-coeff'!$G$7+$BB1041*'Norm-coeff'!$H$7+$BC1041*'Norm-coeff'!$I$7+$BD1041*'Norm-coeff'!$J$7+$BE1041*'Norm-coeff'!$K$7+$BF1041*'Norm-coeff'!$L$7+$BG1041*'Norm-coeff'!$M$7+$BH1041*'Norm-coeff'!$N$7+$BI1041*'Norm-coeff'!$O$7</f>
        <v>2.0907583608832998</v>
      </c>
      <c r="BU1041" s="54">
        <f>'Norm-coeff'!$C$8+$AX1041*'Norm-coeff'!$D$8+$AY1041*'Norm-coeff'!$E$8+$AZ1041*'Norm-coeff'!$F$8+$BA1041*'Norm-coeff'!$G$8+$BB1041*'Norm-coeff'!$H$8+$BC1041*'Norm-coeff'!$I$8+$BD1041*'Norm-coeff'!$J$8+$BE1041*'Norm-coeff'!$K$8+$BF1041*'Norm-coeff'!$L$8+$BG1041*'Norm-coeff'!$M$8+$BH1041*'Norm-coeff'!$N$8+$BI1041*'Norm-coeff'!$O$8</f>
        <v>0.65894159836244504</v>
      </c>
      <c r="BV1041" s="54">
        <f>'Norm-coeff'!$C$9+$AX1041*'Norm-coeff'!$D$9+$AY1041*'Norm-coeff'!$E$9+$AZ1041*'Norm-coeff'!$F$9+$BA1041*'Norm-coeff'!$G$9+$BB1041*'Norm-coeff'!$H$9+$BC1041*'Norm-coeff'!$I$9+$BD1041*'Norm-coeff'!$J$9+$BE1041*'Norm-coeff'!$K$9+$BF1041*'Norm-coeff'!$L$9+$BG1041*'Norm-coeff'!$M$9+$BH1041*'Norm-coeff'!$N$9+$BI1041*'Norm-coeff'!$O$9</f>
        <v>1.48961085014701</v>
      </c>
      <c r="BW1041" s="54">
        <f>'Norm-coeff'!$C$10+$AX1041*'Norm-coeff'!$D$10+$AY1041*'Norm-coeff'!$E$10+$AZ1041*'Norm-coeff'!$F$10+$BA1041*'Norm-coeff'!$G$10+$BB1041*'Norm-coeff'!$H$10+$BC1041*'Norm-coeff'!$I$10+$BD1041*'Norm-coeff'!$J$10+$BE1041*'Norm-coeff'!$K$10+$BF1041*'Norm-coeff'!$L$10+$BG1041*'Norm-coeff'!$M$10+$BH1041*'Norm-coeff'!$N$10+$BI1041*'Norm-coeff'!$O$10</f>
        <v>1.42058735749591</v>
      </c>
      <c r="BX1041" s="54">
        <f>'Norm-coeff'!$C$11+$AX1041*'Norm-coeff'!$D$11+$AY1041*'Norm-coeff'!$E$11+$AZ1041*'Norm-coeff'!$F$11+$BA1041*'Norm-coeff'!$G$11+$BB1041*'Norm-coeff'!$H$11+$BC1041*'Norm-coeff'!$I$11+$BD1041*'Norm-coeff'!$J$11+$BE1041*'Norm-coeff'!$K$11+$BF1041*'Norm-coeff'!$L$11+$BG1041*'Norm-coeff'!$M$11+$BH1041*'Norm-coeff'!$N$11+$BI1041*'Norm-coeff'!$O$11</f>
        <v>0.221233014421479</v>
      </c>
      <c r="BY1041" s="54">
        <f>'Norm-coeff'!$C$12+$AX1041*'Norm-coeff'!$D$12+$AY1041*'Norm-coeff'!$E$12+$AZ1041*'Norm-coeff'!$F$12+$BA1041*'Norm-coeff'!$G$12+$BB1041*'Norm-coeff'!$H$12+$BC1041*'Norm-coeff'!$I$12+$BD1041*'Norm-coeff'!$J$12+$BE1041*'Norm-coeff'!$K$12+$BF1041*'Norm-coeff'!$L$12+$BG1041*'Norm-coeff'!$M$12+$BH1041*'Norm-coeff'!$N$12+$BI1041*'Norm-coeff'!$O$12</f>
        <v>0.283527502056037</v>
      </c>
      <c r="BZ1041" s="54">
        <f>'Norm-coeff'!$C$13+$AX1041*'Norm-coeff'!$D$13+$AY1041*'Norm-coeff'!$E$13+$AZ1041*'Norm-coeff'!$F$13+$BA1041*'Norm-coeff'!$G$13+$BB1041*'Norm-coeff'!$H$13+$BC1041*'Norm-coeff'!$I$13+$BD1041*'Norm-coeff'!$J$13+$BE1041*'Norm-coeff'!$K$13+$BF1041*'Norm-coeff'!$L$13+$BG1041*'Norm-coeff'!$M$13+$BH1041*'Norm-coeff'!$N$13+$BI1041*'Norm-coeff'!$O$13</f>
        <v>-4.1864930554451202E-2</v>
      </c>
      <c r="CA1041" s="54">
        <f>'Norm-coeff'!$C$14+$AX1041*'Norm-coeff'!$D$14+$AY1041*'Norm-coeff'!$E$14+$AZ1041*'Norm-coeff'!$F$14+$BA1041*'Norm-coeff'!$G$14+$BB1041*'Norm-coeff'!$H$14+$BC1041*'Norm-coeff'!$I$14+$BD1041*'Norm-coeff'!$J$14+$BE1041*'Norm-coeff'!$K$14+$BF1041*'Norm-coeff'!$L$14+$BG1041*'Norm-coeff'!$M$14+$BH1041*'Norm-coeff'!$N$14+$BI1041*'Norm-coeff'!$O$14</f>
        <v>4.2526983164477103</v>
      </c>
      <c r="CC1041" s="54">
        <f t="shared" si="2956"/>
        <v>0</v>
      </c>
      <c r="CG1041" s="54">
        <f t="shared" si="2957"/>
        <v>0</v>
      </c>
      <c r="CH1041" s="54">
        <f t="shared" si="2940"/>
        <v>0</v>
      </c>
      <c r="CI1041" s="54">
        <f t="shared" si="2958"/>
        <v>0</v>
      </c>
      <c r="CJ1041" s="56">
        <f t="shared" si="2959"/>
        <v>0</v>
      </c>
      <c r="CK1041" s="54">
        <f t="shared" si="2960"/>
        <v>0</v>
      </c>
      <c r="CL1041" s="54">
        <f t="shared" si="2961"/>
        <v>0</v>
      </c>
      <c r="CM1041" s="54">
        <f t="shared" si="2962"/>
        <v>0</v>
      </c>
      <c r="CN1041" s="54">
        <f t="shared" si="2963"/>
        <v>0</v>
      </c>
      <c r="CO1041" s="54">
        <f t="shared" si="2964"/>
        <v>0</v>
      </c>
      <c r="CP1041" s="54">
        <f t="shared" si="2965"/>
        <v>0</v>
      </c>
      <c r="CQ1041" s="54">
        <f t="shared" si="2966"/>
        <v>0</v>
      </c>
      <c r="CR1041" s="54">
        <f t="shared" si="2967"/>
        <v>0</v>
      </c>
      <c r="CS1041" s="54">
        <f t="shared" si="2968"/>
        <v>0</v>
      </c>
      <c r="CU1041" s="54">
        <f t="shared" si="2969"/>
        <v>0</v>
      </c>
      <c r="CV1041" s="54">
        <f t="shared" si="2970"/>
        <v>0</v>
      </c>
      <c r="CW1041" s="54">
        <f t="shared" si="2971"/>
        <v>0</v>
      </c>
      <c r="CX1041" s="54">
        <f t="shared" si="2972"/>
        <v>0</v>
      </c>
      <c r="CZ1041" s="54">
        <f t="shared" si="2973"/>
        <v>0</v>
      </c>
      <c r="DA1041" s="54">
        <f t="shared" si="2974"/>
        <v>0</v>
      </c>
      <c r="DB1041" s="54">
        <f t="shared" si="2975"/>
        <v>0</v>
      </c>
      <c r="DC1041" s="54">
        <f t="shared" si="2976"/>
        <v>0</v>
      </c>
      <c r="DD1041" s="54">
        <f t="shared" si="2977"/>
        <v>0</v>
      </c>
      <c r="DE1041" s="54">
        <f t="shared" si="2978"/>
        <v>0</v>
      </c>
      <c r="DF1041" s="54">
        <f t="shared" si="2979"/>
        <v>0</v>
      </c>
      <c r="DG1041" s="54">
        <f t="shared" si="2980"/>
        <v>2</v>
      </c>
      <c r="DH1041" s="71">
        <f t="shared" si="2981"/>
        <v>0</v>
      </c>
      <c r="DI1041" s="71">
        <f t="shared" si="2982"/>
        <v>0</v>
      </c>
      <c r="DJ1041" s="54">
        <f t="shared" si="2983"/>
        <v>0</v>
      </c>
      <c r="DK1041" s="54">
        <f t="shared" si="2984"/>
        <v>2</v>
      </c>
      <c r="DL1041" s="4">
        <f t="shared" si="2914"/>
        <v>0</v>
      </c>
      <c r="DM1041" s="3">
        <f t="shared" si="2985"/>
        <v>0</v>
      </c>
      <c r="DN1041" s="3">
        <f t="shared" si="2986"/>
        <v>0</v>
      </c>
      <c r="DO1041" s="4" t="e">
        <f t="shared" si="2987"/>
        <v>#DIV/0!</v>
      </c>
      <c r="DP1041" s="57"/>
      <c r="DQ1041" s="57"/>
      <c r="DR1041" s="56">
        <f t="shared" si="2915"/>
        <v>2</v>
      </c>
      <c r="DS1041" s="56">
        <f t="shared" si="2916"/>
        <v>0</v>
      </c>
      <c r="DT1041" s="38">
        <f t="shared" si="2917"/>
        <v>0</v>
      </c>
      <c r="DU1041" s="38">
        <f t="shared" si="2988"/>
        <v>2</v>
      </c>
      <c r="DV1041" s="38">
        <f t="shared" si="2918"/>
        <v>0</v>
      </c>
      <c r="DW1041" s="39">
        <f t="shared" si="2919"/>
        <v>0</v>
      </c>
      <c r="DX1041" s="39">
        <f t="shared" si="2920"/>
        <v>0</v>
      </c>
      <c r="DY1041" s="39">
        <f t="shared" si="2921"/>
        <v>0</v>
      </c>
      <c r="DZ1041" s="39">
        <f t="shared" si="2922"/>
        <v>0</v>
      </c>
      <c r="EA1041" s="39">
        <f t="shared" si="2923"/>
        <v>0</v>
      </c>
      <c r="EB1041" s="37" t="e">
        <f t="shared" si="2989"/>
        <v>#DIV/0!</v>
      </c>
      <c r="EC1041" s="37" t="e">
        <f t="shared" si="2990"/>
        <v>#DIV/0!</v>
      </c>
      <c r="ED1041" s="37" t="e">
        <f t="shared" si="2991"/>
        <v>#DIV/0!</v>
      </c>
      <c r="EE1041" s="37" t="e">
        <f t="shared" si="2992"/>
        <v>#DIV/0!</v>
      </c>
      <c r="EF1041" s="39" t="e">
        <f t="shared" si="2993"/>
        <v>#DIV/0!</v>
      </c>
      <c r="EG1041" s="37" t="e">
        <f t="shared" si="2994"/>
        <v>#DIV/0!</v>
      </c>
      <c r="EH1041" s="37" t="e">
        <f t="shared" si="2995"/>
        <v>#DIV/0!</v>
      </c>
      <c r="EI1041" s="11" t="b">
        <f t="shared" si="2996"/>
        <v>1</v>
      </c>
      <c r="EJ1041" s="11" t="b">
        <f t="shared" si="2997"/>
        <v>0</v>
      </c>
      <c r="EK1041" s="39" t="e">
        <f t="shared" si="2998"/>
        <v>#DIV/0!</v>
      </c>
      <c r="EL1041" s="39" t="e">
        <f t="shared" si="2999"/>
        <v>#DIV/0!</v>
      </c>
      <c r="EM1041" s="39" t="e">
        <f t="shared" si="3000"/>
        <v>#DIV/0!</v>
      </c>
      <c r="EN1041" s="39" t="e">
        <f t="shared" si="3001"/>
        <v>#DIV/0!</v>
      </c>
      <c r="EO1041" s="39" t="e">
        <f t="shared" si="3002"/>
        <v>#DIV/0!</v>
      </c>
      <c r="EP1041" s="39" t="e">
        <f t="shared" si="3003"/>
        <v>#DIV/0!</v>
      </c>
      <c r="EQ1041" s="39" t="e">
        <f t="shared" si="3004"/>
        <v>#DIV/0!</v>
      </c>
      <c r="ER1041" s="39" t="e">
        <f t="shared" si="3005"/>
        <v>#DIV/0!</v>
      </c>
      <c r="ES1041" s="58" t="str">
        <f t="shared" si="3006"/>
        <v>(OH,F,Cl)-dominate amphibole</v>
      </c>
      <c r="ET1041" s="58" t="e">
        <f t="shared" si="3007"/>
        <v>#N/A</v>
      </c>
      <c r="EU1041" s="56">
        <f t="shared" si="2924"/>
        <v>0</v>
      </c>
      <c r="EV1041" s="56">
        <f t="shared" si="2925"/>
        <v>0</v>
      </c>
      <c r="EW1041" s="56">
        <f t="shared" si="2926"/>
        <v>0</v>
      </c>
      <c r="EX1041" s="56">
        <f t="shared" si="2927"/>
        <v>0</v>
      </c>
      <c r="EY1041" s="56">
        <f t="shared" si="2928"/>
        <v>0</v>
      </c>
      <c r="EZ1041" s="56">
        <f t="shared" si="2929"/>
        <v>0</v>
      </c>
      <c r="FA1041" s="39">
        <f t="shared" si="2930"/>
        <v>0</v>
      </c>
      <c r="FB1041" s="39">
        <f t="shared" si="2931"/>
        <v>0</v>
      </c>
      <c r="FC1041" s="54">
        <f t="shared" si="2932"/>
        <v>0</v>
      </c>
      <c r="FD1041" s="54">
        <f t="shared" si="2933"/>
        <v>0</v>
      </c>
      <c r="FE1041" s="39">
        <f t="shared" si="2934"/>
        <v>0</v>
      </c>
      <c r="FF1041" s="54">
        <f t="shared" si="2935"/>
        <v>0</v>
      </c>
      <c r="FG1041" s="39">
        <f t="shared" si="2936"/>
        <v>0</v>
      </c>
      <c r="FH1041" s="39">
        <f t="shared" si="3008"/>
        <v>0</v>
      </c>
      <c r="FI1041" s="39">
        <f t="shared" si="3009"/>
        <v>0</v>
      </c>
      <c r="FJ1041" s="39">
        <f t="shared" si="3010"/>
        <v>0</v>
      </c>
      <c r="FK1041" s="39" t="e">
        <f t="shared" si="3011"/>
        <v>#DIV/0!</v>
      </c>
      <c r="FL1041" s="39" t="e">
        <f t="shared" si="3012"/>
        <v>#DIV/0!</v>
      </c>
      <c r="FM1041" s="39" t="e">
        <f t="shared" si="3013"/>
        <v>#DIV/0!</v>
      </c>
      <c r="FN1041" s="39">
        <f t="shared" si="3014"/>
        <v>1</v>
      </c>
      <c r="FO1041" s="39">
        <f t="shared" si="2937"/>
        <v>0</v>
      </c>
      <c r="FP1041" s="39">
        <f t="shared" si="2938"/>
        <v>0</v>
      </c>
      <c r="FQ1041" s="39">
        <f t="shared" si="2939"/>
        <v>0</v>
      </c>
      <c r="FR1041" s="39">
        <f t="shared" si="3015"/>
        <v>0</v>
      </c>
      <c r="FS1041" s="39">
        <f t="shared" si="3016"/>
        <v>0</v>
      </c>
      <c r="FU1041" s="39" t="e">
        <f t="shared" si="3017"/>
        <v>#DIV/0!</v>
      </c>
      <c r="FV1041" s="39" t="e">
        <f t="shared" si="3018"/>
        <v>#DIV/0!</v>
      </c>
      <c r="FW1041" s="39" t="e">
        <f t="shared" si="3019"/>
        <v>#DIV/0!</v>
      </c>
      <c r="FY1041" s="39" t="e">
        <f t="shared" si="3020"/>
        <v>#DIV/0!</v>
      </c>
      <c r="FZ1041" s="39" t="e">
        <f t="shared" si="3021"/>
        <v>#DIV/0!</v>
      </c>
      <c r="GA1041" s="39" t="e">
        <f t="shared" si="3022"/>
        <v>#DIV/0!</v>
      </c>
      <c r="GB1041" s="39" t="e">
        <f t="shared" si="3023"/>
        <v>#DIV/0!</v>
      </c>
      <c r="GC1041" s="39" t="e">
        <f t="shared" si="3024"/>
        <v>#DIV/0!</v>
      </c>
      <c r="GD1041" s="39" t="e">
        <f t="shared" si="3025"/>
        <v>#DIV/0!</v>
      </c>
      <c r="GE1041" s="39" t="e">
        <f t="shared" si="3026"/>
        <v>#DIV/0!</v>
      </c>
      <c r="GF1041" s="39" t="e">
        <f t="shared" si="3027"/>
        <v>#DIV/0!</v>
      </c>
      <c r="GG1041" s="39" t="e">
        <f t="shared" si="3028"/>
        <v>#DIV/0!</v>
      </c>
      <c r="GH1041" s="39" t="e">
        <f t="shared" si="3029"/>
        <v>#DIV/0!</v>
      </c>
      <c r="GI1041" s="39"/>
      <c r="GJ1041" s="39" t="e">
        <f t="shared" si="3030"/>
        <v>#DIV/0!</v>
      </c>
      <c r="GK1041" s="39" t="e">
        <f t="shared" si="3031"/>
        <v>#DIV/0!</v>
      </c>
      <c r="GL1041" s="39" t="e">
        <f t="shared" si="3032"/>
        <v>#DIV/0!</v>
      </c>
      <c r="GM1041" s="39" t="e">
        <f t="shared" si="3033"/>
        <v>#DIV/0!</v>
      </c>
      <c r="GN1041" s="39" t="e">
        <f t="shared" si="3034"/>
        <v>#DIV/0!</v>
      </c>
      <c r="GO1041" s="57"/>
      <c r="GP1041" s="57" t="e">
        <f t="shared" si="3035"/>
        <v>#DIV/0!</v>
      </c>
      <c r="GQ1041" s="59" t="e">
        <f t="shared" si="3036"/>
        <v>#DIV/0!</v>
      </c>
      <c r="GR1041" s="41" t="e">
        <f t="shared" si="3037"/>
        <v>#DIV/0!</v>
      </c>
      <c r="GS1041" s="57" t="e">
        <f t="shared" si="3038"/>
        <v>#DIV/0!</v>
      </c>
      <c r="GT1041" s="57" t="e">
        <f t="shared" si="3039"/>
        <v>#DIV/0!</v>
      </c>
      <c r="GU1041" s="57" t="e">
        <f t="shared" si="3040"/>
        <v>#DIV/0!</v>
      </c>
      <c r="GV1041" s="57"/>
      <c r="GW1041" s="42" t="e">
        <f t="shared" si="3041"/>
        <v>#DIV/0!</v>
      </c>
      <c r="GX1041" s="42" t="e">
        <f t="shared" si="3042"/>
        <v>#DIV/0!</v>
      </c>
      <c r="GY1041" s="42" t="e">
        <f t="shared" si="3043"/>
        <v>#DIV/0!</v>
      </c>
      <c r="GZ1041" s="57"/>
      <c r="HA1041" s="2" t="e">
        <f t="shared" si="3044"/>
        <v>#DIV/0!</v>
      </c>
      <c r="HB1041" s="2" t="e">
        <f t="shared" si="3045"/>
        <v>#DIV/0!</v>
      </c>
      <c r="HC1041" s="2" t="e">
        <f t="shared" si="3046"/>
        <v>#DIV/0!</v>
      </c>
      <c r="HD1041" s="2" t="e">
        <f t="shared" si="3047"/>
        <v>#DIV/0!</v>
      </c>
      <c r="HE1041" s="2" t="e">
        <f t="shared" si="3048"/>
        <v>#DIV/0!</v>
      </c>
      <c r="HF1041" s="2" t="e">
        <f t="shared" si="3049"/>
        <v>#DIV/0!</v>
      </c>
      <c r="HG1041" s="2" t="e">
        <f t="shared" si="3050"/>
        <v>#DIV/0!</v>
      </c>
      <c r="HH1041" s="2" t="e">
        <f t="shared" si="3051"/>
        <v>#DIV/0!</v>
      </c>
      <c r="HI1041" s="2" t="e">
        <f t="shared" si="3052"/>
        <v>#DIV/0!</v>
      </c>
      <c r="HJ1041" s="11" t="e">
        <f t="shared" si="3053"/>
        <v>#DIV/0!</v>
      </c>
      <c r="HK1041" s="60" t="e">
        <f t="shared" si="3054"/>
        <v>#DIV/0!</v>
      </c>
      <c r="HL1041" s="57"/>
      <c r="HM1041" s="57" t="e">
        <f t="shared" si="3055"/>
        <v>#DIV/0!</v>
      </c>
      <c r="HN1041" s="57" t="e">
        <f t="shared" si="3056"/>
        <v>#DIV/0!</v>
      </c>
      <c r="HO1041" s="57" t="e">
        <f t="shared" si="3057"/>
        <v>#DIV/0!</v>
      </c>
      <c r="HP1041" s="57" t="e">
        <f t="shared" si="3058"/>
        <v>#DIV/0!</v>
      </c>
      <c r="HQ1041" s="57" t="e">
        <f t="shared" si="3059"/>
        <v>#DIV/0!</v>
      </c>
      <c r="HR1041" s="57"/>
      <c r="HS1041" s="57" t="e">
        <f t="shared" si="3060"/>
        <v>#DIV/0!</v>
      </c>
      <c r="HT1041" s="57" t="e">
        <f t="shared" si="3061"/>
        <v>#DIV/0!</v>
      </c>
      <c r="HU1041" s="57" t="e">
        <f t="shared" si="3062"/>
        <v>#DIV/0!</v>
      </c>
      <c r="HV1041" s="57" t="e">
        <f t="shared" si="3063"/>
        <v>#DIV/0!</v>
      </c>
      <c r="HW1041" s="57" t="e">
        <f t="shared" si="3064"/>
        <v>#DIV/0!</v>
      </c>
      <c r="HX1041" s="57"/>
      <c r="HY1041" s="57" t="e">
        <f t="shared" si="3065"/>
        <v>#DIV/0!</v>
      </c>
      <c r="HZ1041" s="57" t="e">
        <f t="shared" si="3066"/>
        <v>#DIV/0!</v>
      </c>
      <c r="IA1041" s="57"/>
      <c r="IB1041" s="61">
        <f t="shared" si="3067"/>
        <v>0</v>
      </c>
      <c r="IC1041" s="57" t="str">
        <f t="shared" si="3068"/>
        <v/>
      </c>
      <c r="ID1041" s="42"/>
      <c r="IE1041" s="2" t="str">
        <f t="shared" si="3069"/>
        <v/>
      </c>
      <c r="IF1041" s="60" t="e">
        <f t="shared" si="3070"/>
        <v>#DIV/0!</v>
      </c>
      <c r="IG1041" s="60" t="str">
        <f t="shared" si="3071"/>
        <v/>
      </c>
      <c r="IH1041" s="60" t="str">
        <f t="shared" si="3072"/>
        <v>zinco-</v>
      </c>
      <c r="II1041" s="60" t="str">
        <f t="shared" si="3073"/>
        <v>mangano-</v>
      </c>
      <c r="IJ1041" s="60" t="e">
        <f t="shared" si="3074"/>
        <v>#DIV/0!</v>
      </c>
      <c r="IK1041" s="60" t="e">
        <f t="shared" si="3075"/>
        <v>#DIV/0!</v>
      </c>
      <c r="IL1041" s="60" t="e">
        <f t="shared" si="3076"/>
        <v>#DIV/0!</v>
      </c>
      <c r="IM1041" s="60" t="e">
        <f t="shared" si="3077"/>
        <v>#DIV/0!</v>
      </c>
      <c r="IN1041" s="60" t="str">
        <f t="shared" si="3078"/>
        <v/>
      </c>
      <c r="IO1041" s="60" t="str">
        <f t="shared" si="3079"/>
        <v/>
      </c>
      <c r="IP1041" s="57"/>
      <c r="IQ1041" s="57" t="str">
        <f t="shared" si="3080"/>
        <v>ERROR!!</v>
      </c>
    </row>
    <row r="1042" spans="24:251">
      <c r="X1042" s="29">
        <f t="shared" si="3081"/>
        <v>0</v>
      </c>
      <c r="Y1042" s="29">
        <f t="shared" si="3082"/>
        <v>0</v>
      </c>
      <c r="Z1042" s="29" t="e">
        <f t="shared" si="3083"/>
        <v>#DIV/0!</v>
      </c>
      <c r="AA1042" s="29" t="e">
        <f t="shared" si="3084"/>
        <v>#DIV/0!</v>
      </c>
      <c r="AB1042" s="29" t="e">
        <f t="shared" si="3085"/>
        <v>#DIV/0!</v>
      </c>
      <c r="AC1042" s="29" t="e">
        <f t="shared" si="3086"/>
        <v>#DIV/0!</v>
      </c>
      <c r="AF1042" s="23">
        <v>60.084299999999999</v>
      </c>
      <c r="AG1042" s="23">
        <v>79.878799999999998</v>
      </c>
      <c r="AH1042" s="23">
        <v>101.96120000000001</v>
      </c>
      <c r="AI1042" s="23">
        <v>151.99039999999999</v>
      </c>
      <c r="AJ1042" s="23">
        <v>159.69</v>
      </c>
      <c r="AK1042" s="23">
        <v>71.846400000000003</v>
      </c>
      <c r="AL1042" s="23">
        <v>70.9375</v>
      </c>
      <c r="AM1042" s="23">
        <v>40.304400000000001</v>
      </c>
      <c r="AN1042" s="23">
        <v>56.077399999999997</v>
      </c>
      <c r="AO1042" s="23">
        <v>61.978999999999999</v>
      </c>
      <c r="AP1042" s="23">
        <v>94.195999999999998</v>
      </c>
      <c r="AQ1042" s="23">
        <v>18.998000000000001</v>
      </c>
      <c r="AR1042" s="23">
        <v>35.450000000000003</v>
      </c>
      <c r="AS1042" s="23">
        <v>29.88</v>
      </c>
      <c r="AT1042" s="23">
        <v>74.691999999999993</v>
      </c>
      <c r="AU1042" s="23">
        <v>81.39</v>
      </c>
      <c r="AX1042" s="54">
        <f t="shared" si="2941"/>
        <v>0</v>
      </c>
      <c r="AY1042" s="54">
        <f t="shared" si="2942"/>
        <v>0</v>
      </c>
      <c r="AZ1042" s="54">
        <f t="shared" si="2943"/>
        <v>0</v>
      </c>
      <c r="BA1042" s="54">
        <f t="shared" si="2944"/>
        <v>0</v>
      </c>
      <c r="BB1042" s="54">
        <f t="shared" si="2945"/>
        <v>0</v>
      </c>
      <c r="BC1042" s="54">
        <f t="shared" si="2946"/>
        <v>0</v>
      </c>
      <c r="BD1042" s="54">
        <f t="shared" si="2947"/>
        <v>0</v>
      </c>
      <c r="BE1042" s="54">
        <f t="shared" si="2948"/>
        <v>0</v>
      </c>
      <c r="BF1042" s="54">
        <f t="shared" si="2949"/>
        <v>0</v>
      </c>
      <c r="BG1042" s="54">
        <f t="shared" si="2950"/>
        <v>0</v>
      </c>
      <c r="BH1042" s="54">
        <f t="shared" si="2951"/>
        <v>0</v>
      </c>
      <c r="BI1042" s="54">
        <f t="shared" si="2952"/>
        <v>0</v>
      </c>
      <c r="BJ1042" s="54">
        <f t="shared" si="2953"/>
        <v>0</v>
      </c>
      <c r="BK1042" s="54">
        <f t="shared" si="2954"/>
        <v>0</v>
      </c>
      <c r="BL1042" s="54">
        <f t="shared" si="2955"/>
        <v>0</v>
      </c>
      <c r="BM1042" s="42"/>
      <c r="BO1042" s="54">
        <f>'Norm-coeff'!$C$2+$AX1042*'Norm-coeff'!$D$2+$AY1042*'Norm-coeff'!$E$2+$AZ1042*'Norm-coeff'!$F$2+$BA1042*'Norm-coeff'!$G$2+$BB1042*'Norm-coeff'!$H$2+$BC1042*'Norm-coeff'!$I$2+$BD1042*'Norm-coeff'!$J$2+$BE1042*'Norm-coeff'!$K$2+$BF1042*'Norm-coeff'!$L$2+$BG1042*'Norm-coeff'!$M$2+$BH1042*'Norm-coeff'!$N$2+$BI1042*'Norm-coeff'!$O$2</f>
        <v>5.4045421474420303</v>
      </c>
      <c r="BP1042" s="54">
        <f>'Norm-coeff'!$C$3+$AX1042*'Norm-coeff'!$D$3+$AY1042*'Norm-coeff'!$E$3+$AZ1042*'Norm-coeff'!$F$3+$BA1042*'Norm-coeff'!$G$3+$BB1042*'Norm-coeff'!$H$3+$BC1042*'Norm-coeff'!$I$3+$BD1042*'Norm-coeff'!$J$3+$BE1042*'Norm-coeff'!$K$3+$BF1042*'Norm-coeff'!$L$3+$BG1042*'Norm-coeff'!$M$3+$BH1042*'Norm-coeff'!$N$3+$BI1042*'Norm-coeff'!$O$3</f>
        <v>3.15319116612705</v>
      </c>
      <c r="BQ1042" s="54">
        <f>'Norm-coeff'!$C$4+$AX1042*'Norm-coeff'!$D$4+$AY1042*'Norm-coeff'!$E$4+$AZ1042*'Norm-coeff'!$F$4+$BA1042*'Norm-coeff'!$G$4+$BB1042*'Norm-coeff'!$H$4+$BC1042*'Norm-coeff'!$I$4+$BD1042*'Norm-coeff'!$J$4+$BE1042*'Norm-coeff'!$K$4+$BF1042*'Norm-coeff'!$L$4+$BG1042*'Norm-coeff'!$M$4+$BH1042*'Norm-coeff'!$N$4+$BI1042*'Norm-coeff'!$O$4</f>
        <v>1.42115649462768</v>
      </c>
      <c r="BR1042" s="54">
        <f>'Norm-coeff'!$C$5+$AX1042*'Norm-coeff'!$D$5+$AY1042*'Norm-coeff'!$E$5+$AZ1042*'Norm-coeff'!$F$5+$BA1042*'Norm-coeff'!$G$5+$BB1042*'Norm-coeff'!$H$5+$BC1042*'Norm-coeff'!$I$5+$BD1042*'Norm-coeff'!$J$5+$BE1042*'Norm-coeff'!$K$5+$BF1042*'Norm-coeff'!$L$5+$BG1042*'Norm-coeff'!$M$5+$BH1042*'Norm-coeff'!$N$5+$BI1042*'Norm-coeff'!$O$5</f>
        <v>1.0553329241296201</v>
      </c>
      <c r="BS1042" s="54">
        <f>'Norm-coeff'!$C$6+$AX1042*'Norm-coeff'!$D$6+$AY1042*'Norm-coeff'!$E$6+$AZ1042*'Norm-coeff'!$F$6+$BA1042*'Norm-coeff'!$G$6+$BB1042*'Norm-coeff'!$H$6+$BC1042*'Norm-coeff'!$I$6+$BD1042*'Norm-coeff'!$J$6+$BE1042*'Norm-coeff'!$K$6+$BF1042*'Norm-coeff'!$L$6+$BG1042*'Norm-coeff'!$M$6+$BH1042*'Norm-coeff'!$N$6+$BI1042*'Norm-coeff'!$O$6</f>
        <v>-1.48700885495103E-2</v>
      </c>
      <c r="BT1042" s="54">
        <f>'Norm-coeff'!$C$7+$AX1042*'Norm-coeff'!$D$7+$AY1042*'Norm-coeff'!$E$7+$AZ1042*'Norm-coeff'!$F$7+$BA1042*'Norm-coeff'!$G$7+$BB1042*'Norm-coeff'!$H$7+$BC1042*'Norm-coeff'!$I$7+$BD1042*'Norm-coeff'!$J$7+$BE1042*'Norm-coeff'!$K$7+$BF1042*'Norm-coeff'!$L$7+$BG1042*'Norm-coeff'!$M$7+$BH1042*'Norm-coeff'!$N$7+$BI1042*'Norm-coeff'!$O$7</f>
        <v>2.0907583608832998</v>
      </c>
      <c r="BU1042" s="54">
        <f>'Norm-coeff'!$C$8+$AX1042*'Norm-coeff'!$D$8+$AY1042*'Norm-coeff'!$E$8+$AZ1042*'Norm-coeff'!$F$8+$BA1042*'Norm-coeff'!$G$8+$BB1042*'Norm-coeff'!$H$8+$BC1042*'Norm-coeff'!$I$8+$BD1042*'Norm-coeff'!$J$8+$BE1042*'Norm-coeff'!$K$8+$BF1042*'Norm-coeff'!$L$8+$BG1042*'Norm-coeff'!$M$8+$BH1042*'Norm-coeff'!$N$8+$BI1042*'Norm-coeff'!$O$8</f>
        <v>0.65894159836244504</v>
      </c>
      <c r="BV1042" s="54">
        <f>'Norm-coeff'!$C$9+$AX1042*'Norm-coeff'!$D$9+$AY1042*'Norm-coeff'!$E$9+$AZ1042*'Norm-coeff'!$F$9+$BA1042*'Norm-coeff'!$G$9+$BB1042*'Norm-coeff'!$H$9+$BC1042*'Norm-coeff'!$I$9+$BD1042*'Norm-coeff'!$J$9+$BE1042*'Norm-coeff'!$K$9+$BF1042*'Norm-coeff'!$L$9+$BG1042*'Norm-coeff'!$M$9+$BH1042*'Norm-coeff'!$N$9+$BI1042*'Norm-coeff'!$O$9</f>
        <v>1.48961085014701</v>
      </c>
      <c r="BW1042" s="54">
        <f>'Norm-coeff'!$C$10+$AX1042*'Norm-coeff'!$D$10+$AY1042*'Norm-coeff'!$E$10+$AZ1042*'Norm-coeff'!$F$10+$BA1042*'Norm-coeff'!$G$10+$BB1042*'Norm-coeff'!$H$10+$BC1042*'Norm-coeff'!$I$10+$BD1042*'Norm-coeff'!$J$10+$BE1042*'Norm-coeff'!$K$10+$BF1042*'Norm-coeff'!$L$10+$BG1042*'Norm-coeff'!$M$10+$BH1042*'Norm-coeff'!$N$10+$BI1042*'Norm-coeff'!$O$10</f>
        <v>1.42058735749591</v>
      </c>
      <c r="BX1042" s="54">
        <f>'Norm-coeff'!$C$11+$AX1042*'Norm-coeff'!$D$11+$AY1042*'Norm-coeff'!$E$11+$AZ1042*'Norm-coeff'!$F$11+$BA1042*'Norm-coeff'!$G$11+$BB1042*'Norm-coeff'!$H$11+$BC1042*'Norm-coeff'!$I$11+$BD1042*'Norm-coeff'!$J$11+$BE1042*'Norm-coeff'!$K$11+$BF1042*'Norm-coeff'!$L$11+$BG1042*'Norm-coeff'!$M$11+$BH1042*'Norm-coeff'!$N$11+$BI1042*'Norm-coeff'!$O$11</f>
        <v>0.221233014421479</v>
      </c>
      <c r="BY1042" s="54">
        <f>'Norm-coeff'!$C$12+$AX1042*'Norm-coeff'!$D$12+$AY1042*'Norm-coeff'!$E$12+$AZ1042*'Norm-coeff'!$F$12+$BA1042*'Norm-coeff'!$G$12+$BB1042*'Norm-coeff'!$H$12+$BC1042*'Norm-coeff'!$I$12+$BD1042*'Norm-coeff'!$J$12+$BE1042*'Norm-coeff'!$K$12+$BF1042*'Norm-coeff'!$L$12+$BG1042*'Norm-coeff'!$M$12+$BH1042*'Norm-coeff'!$N$12+$BI1042*'Norm-coeff'!$O$12</f>
        <v>0.283527502056037</v>
      </c>
      <c r="BZ1042" s="54">
        <f>'Norm-coeff'!$C$13+$AX1042*'Norm-coeff'!$D$13+$AY1042*'Norm-coeff'!$E$13+$AZ1042*'Norm-coeff'!$F$13+$BA1042*'Norm-coeff'!$G$13+$BB1042*'Norm-coeff'!$H$13+$BC1042*'Norm-coeff'!$I$13+$BD1042*'Norm-coeff'!$J$13+$BE1042*'Norm-coeff'!$K$13+$BF1042*'Norm-coeff'!$L$13+$BG1042*'Norm-coeff'!$M$13+$BH1042*'Norm-coeff'!$N$13+$BI1042*'Norm-coeff'!$O$13</f>
        <v>-4.1864930554451202E-2</v>
      </c>
      <c r="CA1042" s="54">
        <f>'Norm-coeff'!$C$14+$AX1042*'Norm-coeff'!$D$14+$AY1042*'Norm-coeff'!$E$14+$AZ1042*'Norm-coeff'!$F$14+$BA1042*'Norm-coeff'!$G$14+$BB1042*'Norm-coeff'!$H$14+$BC1042*'Norm-coeff'!$I$14+$BD1042*'Norm-coeff'!$J$14+$BE1042*'Norm-coeff'!$K$14+$BF1042*'Norm-coeff'!$L$14+$BG1042*'Norm-coeff'!$M$14+$BH1042*'Norm-coeff'!$N$14+$BI1042*'Norm-coeff'!$O$14</f>
        <v>4.2526983164477103</v>
      </c>
      <c r="CC1042" s="54">
        <f t="shared" si="2956"/>
        <v>0</v>
      </c>
      <c r="CG1042" s="54">
        <f t="shared" si="2957"/>
        <v>0</v>
      </c>
      <c r="CH1042" s="54">
        <f t="shared" si="2940"/>
        <v>0</v>
      </c>
      <c r="CI1042" s="54">
        <f t="shared" si="2958"/>
        <v>0</v>
      </c>
      <c r="CJ1042" s="56">
        <f t="shared" si="2959"/>
        <v>0</v>
      </c>
      <c r="CK1042" s="54">
        <f t="shared" si="2960"/>
        <v>0</v>
      </c>
      <c r="CL1042" s="54">
        <f t="shared" si="2961"/>
        <v>0</v>
      </c>
      <c r="CM1042" s="54">
        <f t="shared" si="2962"/>
        <v>0</v>
      </c>
      <c r="CN1042" s="54">
        <f t="shared" si="2963"/>
        <v>0</v>
      </c>
      <c r="CO1042" s="54">
        <f t="shared" si="2964"/>
        <v>0</v>
      </c>
      <c r="CP1042" s="54">
        <f t="shared" si="2965"/>
        <v>0</v>
      </c>
      <c r="CQ1042" s="54">
        <f t="shared" si="2966"/>
        <v>0</v>
      </c>
      <c r="CR1042" s="54">
        <f t="shared" si="2967"/>
        <v>0</v>
      </c>
      <c r="CS1042" s="54">
        <f t="shared" si="2968"/>
        <v>0</v>
      </c>
      <c r="CU1042" s="54">
        <f t="shared" si="2969"/>
        <v>0</v>
      </c>
      <c r="CV1042" s="54">
        <f t="shared" si="2970"/>
        <v>0</v>
      </c>
      <c r="CW1042" s="54">
        <f t="shared" si="2971"/>
        <v>0</v>
      </c>
      <c r="CX1042" s="54">
        <f t="shared" si="2972"/>
        <v>0</v>
      </c>
      <c r="CZ1042" s="54">
        <f t="shared" si="2973"/>
        <v>0</v>
      </c>
      <c r="DA1042" s="54">
        <f t="shared" si="2974"/>
        <v>0</v>
      </c>
      <c r="DB1042" s="54">
        <f t="shared" si="2975"/>
        <v>0</v>
      </c>
      <c r="DC1042" s="54">
        <f t="shared" si="2976"/>
        <v>0</v>
      </c>
      <c r="DD1042" s="54">
        <f t="shared" si="2977"/>
        <v>0</v>
      </c>
      <c r="DE1042" s="54">
        <f t="shared" si="2978"/>
        <v>0</v>
      </c>
      <c r="DF1042" s="54">
        <f t="shared" si="2979"/>
        <v>0</v>
      </c>
      <c r="DG1042" s="54">
        <f t="shared" si="2980"/>
        <v>2</v>
      </c>
      <c r="DH1042" s="71">
        <f t="shared" si="2981"/>
        <v>0</v>
      </c>
      <c r="DI1042" s="71">
        <f t="shared" si="2982"/>
        <v>0</v>
      </c>
      <c r="DJ1042" s="54">
        <f t="shared" si="2983"/>
        <v>0</v>
      </c>
      <c r="DK1042" s="54">
        <f t="shared" si="2984"/>
        <v>2</v>
      </c>
      <c r="DL1042" s="4">
        <f t="shared" si="2914"/>
        <v>0</v>
      </c>
      <c r="DM1042" s="3">
        <f t="shared" si="2985"/>
        <v>0</v>
      </c>
      <c r="DN1042" s="3">
        <f t="shared" si="2986"/>
        <v>0</v>
      </c>
      <c r="DO1042" s="4" t="e">
        <f t="shared" si="2987"/>
        <v>#DIV/0!</v>
      </c>
      <c r="DP1042" s="57"/>
      <c r="DQ1042" s="57"/>
      <c r="DR1042" s="56">
        <f t="shared" si="2915"/>
        <v>2</v>
      </c>
      <c r="DS1042" s="56">
        <f t="shared" si="2916"/>
        <v>0</v>
      </c>
      <c r="DT1042" s="38">
        <f t="shared" si="2917"/>
        <v>0</v>
      </c>
      <c r="DU1042" s="38">
        <f t="shared" si="2988"/>
        <v>2</v>
      </c>
      <c r="DV1042" s="38">
        <f t="shared" si="2918"/>
        <v>0</v>
      </c>
      <c r="DW1042" s="39">
        <f t="shared" si="2919"/>
        <v>0</v>
      </c>
      <c r="DX1042" s="39">
        <f t="shared" si="2920"/>
        <v>0</v>
      </c>
      <c r="DY1042" s="39">
        <f t="shared" si="2921"/>
        <v>0</v>
      </c>
      <c r="DZ1042" s="39">
        <f t="shared" si="2922"/>
        <v>0</v>
      </c>
      <c r="EA1042" s="39">
        <f t="shared" si="2923"/>
        <v>0</v>
      </c>
      <c r="EB1042" s="37" t="e">
        <f t="shared" si="2989"/>
        <v>#DIV/0!</v>
      </c>
      <c r="EC1042" s="37" t="e">
        <f t="shared" si="2990"/>
        <v>#DIV/0!</v>
      </c>
      <c r="ED1042" s="37" t="e">
        <f t="shared" si="2991"/>
        <v>#DIV/0!</v>
      </c>
      <c r="EE1042" s="37" t="e">
        <f t="shared" si="2992"/>
        <v>#DIV/0!</v>
      </c>
      <c r="EF1042" s="39" t="e">
        <f t="shared" si="2993"/>
        <v>#DIV/0!</v>
      </c>
      <c r="EG1042" s="37" t="e">
        <f t="shared" si="2994"/>
        <v>#DIV/0!</v>
      </c>
      <c r="EH1042" s="37" t="e">
        <f t="shared" si="2995"/>
        <v>#DIV/0!</v>
      </c>
      <c r="EI1042" s="11" t="b">
        <f t="shared" si="2996"/>
        <v>1</v>
      </c>
      <c r="EJ1042" s="11" t="b">
        <f t="shared" si="2997"/>
        <v>0</v>
      </c>
      <c r="EK1042" s="39" t="e">
        <f t="shared" si="2998"/>
        <v>#DIV/0!</v>
      </c>
      <c r="EL1042" s="39" t="e">
        <f t="shared" si="2999"/>
        <v>#DIV/0!</v>
      </c>
      <c r="EM1042" s="39" t="e">
        <f t="shared" si="3000"/>
        <v>#DIV/0!</v>
      </c>
      <c r="EN1042" s="39" t="e">
        <f t="shared" si="3001"/>
        <v>#DIV/0!</v>
      </c>
      <c r="EO1042" s="39" t="e">
        <f t="shared" si="3002"/>
        <v>#DIV/0!</v>
      </c>
      <c r="EP1042" s="39" t="e">
        <f t="shared" si="3003"/>
        <v>#DIV/0!</v>
      </c>
      <c r="EQ1042" s="39" t="e">
        <f t="shared" si="3004"/>
        <v>#DIV/0!</v>
      </c>
      <c r="ER1042" s="39" t="e">
        <f t="shared" si="3005"/>
        <v>#DIV/0!</v>
      </c>
      <c r="ES1042" s="58" t="str">
        <f t="shared" si="3006"/>
        <v>(OH,F,Cl)-dominate amphibole</v>
      </c>
      <c r="ET1042" s="58" t="e">
        <f t="shared" si="3007"/>
        <v>#N/A</v>
      </c>
      <c r="EU1042" s="56">
        <f t="shared" si="2924"/>
        <v>0</v>
      </c>
      <c r="EV1042" s="56">
        <f t="shared" si="2925"/>
        <v>0</v>
      </c>
      <c r="EW1042" s="56">
        <f t="shared" si="2926"/>
        <v>0</v>
      </c>
      <c r="EX1042" s="56">
        <f t="shared" si="2927"/>
        <v>0</v>
      </c>
      <c r="EY1042" s="56">
        <f t="shared" si="2928"/>
        <v>0</v>
      </c>
      <c r="EZ1042" s="56">
        <f t="shared" si="2929"/>
        <v>0</v>
      </c>
      <c r="FA1042" s="39">
        <f t="shared" si="2930"/>
        <v>0</v>
      </c>
      <c r="FB1042" s="39">
        <f t="shared" si="2931"/>
        <v>0</v>
      </c>
      <c r="FC1042" s="54">
        <f t="shared" si="2932"/>
        <v>0</v>
      </c>
      <c r="FD1042" s="54">
        <f t="shared" si="2933"/>
        <v>0</v>
      </c>
      <c r="FE1042" s="39">
        <f t="shared" si="2934"/>
        <v>0</v>
      </c>
      <c r="FF1042" s="54">
        <f t="shared" si="2935"/>
        <v>0</v>
      </c>
      <c r="FG1042" s="39">
        <f t="shared" si="2936"/>
        <v>0</v>
      </c>
      <c r="FH1042" s="39">
        <f t="shared" si="3008"/>
        <v>0</v>
      </c>
      <c r="FI1042" s="39">
        <f t="shared" si="3009"/>
        <v>0</v>
      </c>
      <c r="FJ1042" s="39">
        <f t="shared" si="3010"/>
        <v>0</v>
      </c>
      <c r="FK1042" s="39" t="e">
        <f t="shared" si="3011"/>
        <v>#DIV/0!</v>
      </c>
      <c r="FL1042" s="39" t="e">
        <f t="shared" si="3012"/>
        <v>#DIV/0!</v>
      </c>
      <c r="FM1042" s="39" t="e">
        <f t="shared" si="3013"/>
        <v>#DIV/0!</v>
      </c>
      <c r="FN1042" s="39">
        <f t="shared" si="3014"/>
        <v>1</v>
      </c>
      <c r="FO1042" s="39">
        <f t="shared" si="2937"/>
        <v>0</v>
      </c>
      <c r="FP1042" s="39">
        <f t="shared" si="2938"/>
        <v>0</v>
      </c>
      <c r="FQ1042" s="39">
        <f t="shared" si="2939"/>
        <v>0</v>
      </c>
      <c r="FR1042" s="39">
        <f t="shared" si="3015"/>
        <v>0</v>
      </c>
      <c r="FS1042" s="39">
        <f t="shared" si="3016"/>
        <v>0</v>
      </c>
      <c r="FU1042" s="39" t="e">
        <f t="shared" si="3017"/>
        <v>#DIV/0!</v>
      </c>
      <c r="FV1042" s="39" t="e">
        <f t="shared" si="3018"/>
        <v>#DIV/0!</v>
      </c>
      <c r="FW1042" s="39" t="e">
        <f t="shared" si="3019"/>
        <v>#DIV/0!</v>
      </c>
      <c r="FY1042" s="39" t="e">
        <f t="shared" si="3020"/>
        <v>#DIV/0!</v>
      </c>
      <c r="FZ1042" s="39" t="e">
        <f t="shared" si="3021"/>
        <v>#DIV/0!</v>
      </c>
      <c r="GA1042" s="39" t="e">
        <f t="shared" si="3022"/>
        <v>#DIV/0!</v>
      </c>
      <c r="GB1042" s="39" t="e">
        <f t="shared" si="3023"/>
        <v>#DIV/0!</v>
      </c>
      <c r="GC1042" s="39" t="e">
        <f t="shared" si="3024"/>
        <v>#DIV/0!</v>
      </c>
      <c r="GD1042" s="39" t="e">
        <f t="shared" si="3025"/>
        <v>#DIV/0!</v>
      </c>
      <c r="GE1042" s="39" t="e">
        <f t="shared" si="3026"/>
        <v>#DIV/0!</v>
      </c>
      <c r="GF1042" s="39" t="e">
        <f t="shared" si="3027"/>
        <v>#DIV/0!</v>
      </c>
      <c r="GG1042" s="39" t="e">
        <f t="shared" si="3028"/>
        <v>#DIV/0!</v>
      </c>
      <c r="GH1042" s="39" t="e">
        <f t="shared" si="3029"/>
        <v>#DIV/0!</v>
      </c>
      <c r="GI1042" s="39"/>
      <c r="GJ1042" s="39" t="e">
        <f t="shared" si="3030"/>
        <v>#DIV/0!</v>
      </c>
      <c r="GK1042" s="39" t="e">
        <f t="shared" si="3031"/>
        <v>#DIV/0!</v>
      </c>
      <c r="GL1042" s="39" t="e">
        <f t="shared" si="3032"/>
        <v>#DIV/0!</v>
      </c>
      <c r="GM1042" s="39" t="e">
        <f t="shared" si="3033"/>
        <v>#DIV/0!</v>
      </c>
      <c r="GN1042" s="39" t="e">
        <f t="shared" si="3034"/>
        <v>#DIV/0!</v>
      </c>
      <c r="GO1042" s="57"/>
      <c r="GP1042" s="57" t="e">
        <f t="shared" si="3035"/>
        <v>#DIV/0!</v>
      </c>
      <c r="GQ1042" s="59" t="e">
        <f t="shared" si="3036"/>
        <v>#DIV/0!</v>
      </c>
      <c r="GR1042" s="41" t="e">
        <f t="shared" si="3037"/>
        <v>#DIV/0!</v>
      </c>
      <c r="GS1042" s="57" t="e">
        <f t="shared" si="3038"/>
        <v>#DIV/0!</v>
      </c>
      <c r="GT1042" s="57" t="e">
        <f t="shared" si="3039"/>
        <v>#DIV/0!</v>
      </c>
      <c r="GU1042" s="57" t="e">
        <f t="shared" si="3040"/>
        <v>#DIV/0!</v>
      </c>
      <c r="GV1042" s="57"/>
      <c r="GW1042" s="42" t="e">
        <f t="shared" si="3041"/>
        <v>#DIV/0!</v>
      </c>
      <c r="GX1042" s="42" t="e">
        <f t="shared" si="3042"/>
        <v>#DIV/0!</v>
      </c>
      <c r="GY1042" s="42" t="e">
        <f t="shared" si="3043"/>
        <v>#DIV/0!</v>
      </c>
      <c r="GZ1042" s="57"/>
      <c r="HA1042" s="2" t="e">
        <f t="shared" si="3044"/>
        <v>#DIV/0!</v>
      </c>
      <c r="HB1042" s="2" t="e">
        <f t="shared" si="3045"/>
        <v>#DIV/0!</v>
      </c>
      <c r="HC1042" s="2" t="e">
        <f t="shared" si="3046"/>
        <v>#DIV/0!</v>
      </c>
      <c r="HD1042" s="2" t="e">
        <f t="shared" si="3047"/>
        <v>#DIV/0!</v>
      </c>
      <c r="HE1042" s="2" t="e">
        <f t="shared" si="3048"/>
        <v>#DIV/0!</v>
      </c>
      <c r="HF1042" s="2" t="e">
        <f t="shared" si="3049"/>
        <v>#DIV/0!</v>
      </c>
      <c r="HG1042" s="2" t="e">
        <f t="shared" si="3050"/>
        <v>#DIV/0!</v>
      </c>
      <c r="HH1042" s="2" t="e">
        <f t="shared" si="3051"/>
        <v>#DIV/0!</v>
      </c>
      <c r="HI1042" s="2" t="e">
        <f t="shared" si="3052"/>
        <v>#DIV/0!</v>
      </c>
      <c r="HJ1042" s="11" t="e">
        <f t="shared" si="3053"/>
        <v>#DIV/0!</v>
      </c>
      <c r="HK1042" s="60" t="e">
        <f t="shared" si="3054"/>
        <v>#DIV/0!</v>
      </c>
      <c r="HL1042" s="57"/>
      <c r="HM1042" s="57" t="e">
        <f t="shared" si="3055"/>
        <v>#DIV/0!</v>
      </c>
      <c r="HN1042" s="57" t="e">
        <f t="shared" si="3056"/>
        <v>#DIV/0!</v>
      </c>
      <c r="HO1042" s="57" t="e">
        <f t="shared" si="3057"/>
        <v>#DIV/0!</v>
      </c>
      <c r="HP1042" s="57" t="e">
        <f t="shared" si="3058"/>
        <v>#DIV/0!</v>
      </c>
      <c r="HQ1042" s="57" t="e">
        <f t="shared" si="3059"/>
        <v>#DIV/0!</v>
      </c>
      <c r="HR1042" s="57"/>
      <c r="HS1042" s="57" t="e">
        <f t="shared" si="3060"/>
        <v>#DIV/0!</v>
      </c>
      <c r="HT1042" s="57" t="e">
        <f t="shared" si="3061"/>
        <v>#DIV/0!</v>
      </c>
      <c r="HU1042" s="57" t="e">
        <f t="shared" si="3062"/>
        <v>#DIV/0!</v>
      </c>
      <c r="HV1042" s="57" t="e">
        <f t="shared" si="3063"/>
        <v>#DIV/0!</v>
      </c>
      <c r="HW1042" s="57" t="e">
        <f t="shared" si="3064"/>
        <v>#DIV/0!</v>
      </c>
      <c r="HX1042" s="57"/>
      <c r="HY1042" s="57" t="e">
        <f t="shared" si="3065"/>
        <v>#DIV/0!</v>
      </c>
      <c r="HZ1042" s="57" t="e">
        <f t="shared" si="3066"/>
        <v>#DIV/0!</v>
      </c>
      <c r="IA1042" s="57"/>
      <c r="IB1042" s="61">
        <f t="shared" si="3067"/>
        <v>0</v>
      </c>
      <c r="IC1042" s="57" t="str">
        <f t="shared" si="3068"/>
        <v/>
      </c>
      <c r="ID1042" s="42"/>
      <c r="IE1042" s="2" t="str">
        <f t="shared" si="3069"/>
        <v/>
      </c>
      <c r="IF1042" s="60" t="e">
        <f t="shared" si="3070"/>
        <v>#DIV/0!</v>
      </c>
      <c r="IG1042" s="60" t="str">
        <f t="shared" si="3071"/>
        <v/>
      </c>
      <c r="IH1042" s="60" t="str">
        <f t="shared" si="3072"/>
        <v>zinco-</v>
      </c>
      <c r="II1042" s="60" t="str">
        <f t="shared" si="3073"/>
        <v>mangano-</v>
      </c>
      <c r="IJ1042" s="60" t="e">
        <f t="shared" si="3074"/>
        <v>#DIV/0!</v>
      </c>
      <c r="IK1042" s="60" t="e">
        <f t="shared" si="3075"/>
        <v>#DIV/0!</v>
      </c>
      <c r="IL1042" s="60" t="e">
        <f t="shared" si="3076"/>
        <v>#DIV/0!</v>
      </c>
      <c r="IM1042" s="60" t="e">
        <f t="shared" si="3077"/>
        <v>#DIV/0!</v>
      </c>
      <c r="IN1042" s="60" t="str">
        <f t="shared" si="3078"/>
        <v/>
      </c>
      <c r="IO1042" s="60" t="str">
        <f t="shared" si="3079"/>
        <v/>
      </c>
      <c r="IP1042" s="57"/>
      <c r="IQ1042" s="57" t="str">
        <f t="shared" si="3080"/>
        <v>ERROR!!</v>
      </c>
    </row>
    <row r="1043" spans="24:251">
      <c r="X1043" s="29">
        <f t="shared" si="3081"/>
        <v>0</v>
      </c>
      <c r="Y1043" s="29">
        <f t="shared" si="3082"/>
        <v>0</v>
      </c>
      <c r="Z1043" s="29" t="e">
        <f t="shared" si="3083"/>
        <v>#DIV/0!</v>
      </c>
      <c r="AA1043" s="29" t="e">
        <f t="shared" si="3084"/>
        <v>#DIV/0!</v>
      </c>
      <c r="AB1043" s="29" t="e">
        <f t="shared" si="3085"/>
        <v>#DIV/0!</v>
      </c>
      <c r="AC1043" s="29" t="e">
        <f t="shared" si="3086"/>
        <v>#DIV/0!</v>
      </c>
      <c r="AF1043" s="23">
        <v>60.084299999999999</v>
      </c>
      <c r="AG1043" s="23">
        <v>79.878799999999998</v>
      </c>
      <c r="AH1043" s="23">
        <v>101.96120000000001</v>
      </c>
      <c r="AI1043" s="23">
        <v>151.99039999999999</v>
      </c>
      <c r="AJ1043" s="23">
        <v>159.69</v>
      </c>
      <c r="AK1043" s="23">
        <v>71.846400000000003</v>
      </c>
      <c r="AL1043" s="23">
        <v>70.9375</v>
      </c>
      <c r="AM1043" s="23">
        <v>40.304400000000001</v>
      </c>
      <c r="AN1043" s="23">
        <v>56.077399999999997</v>
      </c>
      <c r="AO1043" s="23">
        <v>61.978999999999999</v>
      </c>
      <c r="AP1043" s="23">
        <v>94.195999999999998</v>
      </c>
      <c r="AQ1043" s="23">
        <v>18.998000000000001</v>
      </c>
      <c r="AR1043" s="23">
        <v>35.450000000000003</v>
      </c>
      <c r="AS1043" s="23">
        <v>29.88</v>
      </c>
      <c r="AT1043" s="23">
        <v>74.691999999999993</v>
      </c>
      <c r="AU1043" s="23">
        <v>81.39</v>
      </c>
      <c r="AX1043" s="54">
        <f t="shared" si="2941"/>
        <v>0</v>
      </c>
      <c r="AY1043" s="54">
        <f t="shared" si="2942"/>
        <v>0</v>
      </c>
      <c r="AZ1043" s="54">
        <f t="shared" si="2943"/>
        <v>0</v>
      </c>
      <c r="BA1043" s="54">
        <f t="shared" si="2944"/>
        <v>0</v>
      </c>
      <c r="BB1043" s="54">
        <f t="shared" si="2945"/>
        <v>0</v>
      </c>
      <c r="BC1043" s="54">
        <f t="shared" si="2946"/>
        <v>0</v>
      </c>
      <c r="BD1043" s="54">
        <f t="shared" si="2947"/>
        <v>0</v>
      </c>
      <c r="BE1043" s="54">
        <f t="shared" si="2948"/>
        <v>0</v>
      </c>
      <c r="BF1043" s="54">
        <f t="shared" si="2949"/>
        <v>0</v>
      </c>
      <c r="BG1043" s="54">
        <f t="shared" si="2950"/>
        <v>0</v>
      </c>
      <c r="BH1043" s="54">
        <f t="shared" si="2951"/>
        <v>0</v>
      </c>
      <c r="BI1043" s="54">
        <f t="shared" si="2952"/>
        <v>0</v>
      </c>
      <c r="BJ1043" s="54">
        <f t="shared" si="2953"/>
        <v>0</v>
      </c>
      <c r="BK1043" s="54">
        <f t="shared" si="2954"/>
        <v>0</v>
      </c>
      <c r="BL1043" s="54">
        <f t="shared" si="2955"/>
        <v>0</v>
      </c>
      <c r="BM1043" s="42"/>
      <c r="BO1043" s="54">
        <f>'Norm-coeff'!$C$2+$AX1043*'Norm-coeff'!$D$2+$AY1043*'Norm-coeff'!$E$2+$AZ1043*'Norm-coeff'!$F$2+$BA1043*'Norm-coeff'!$G$2+$BB1043*'Norm-coeff'!$H$2+$BC1043*'Norm-coeff'!$I$2+$BD1043*'Norm-coeff'!$J$2+$BE1043*'Norm-coeff'!$K$2+$BF1043*'Norm-coeff'!$L$2+$BG1043*'Norm-coeff'!$M$2+$BH1043*'Norm-coeff'!$N$2+$BI1043*'Norm-coeff'!$O$2</f>
        <v>5.4045421474420303</v>
      </c>
      <c r="BP1043" s="54">
        <f>'Norm-coeff'!$C$3+$AX1043*'Norm-coeff'!$D$3+$AY1043*'Norm-coeff'!$E$3+$AZ1043*'Norm-coeff'!$F$3+$BA1043*'Norm-coeff'!$G$3+$BB1043*'Norm-coeff'!$H$3+$BC1043*'Norm-coeff'!$I$3+$BD1043*'Norm-coeff'!$J$3+$BE1043*'Norm-coeff'!$K$3+$BF1043*'Norm-coeff'!$L$3+$BG1043*'Norm-coeff'!$M$3+$BH1043*'Norm-coeff'!$N$3+$BI1043*'Norm-coeff'!$O$3</f>
        <v>3.15319116612705</v>
      </c>
      <c r="BQ1043" s="54">
        <f>'Norm-coeff'!$C$4+$AX1043*'Norm-coeff'!$D$4+$AY1043*'Norm-coeff'!$E$4+$AZ1043*'Norm-coeff'!$F$4+$BA1043*'Norm-coeff'!$G$4+$BB1043*'Norm-coeff'!$H$4+$BC1043*'Norm-coeff'!$I$4+$BD1043*'Norm-coeff'!$J$4+$BE1043*'Norm-coeff'!$K$4+$BF1043*'Norm-coeff'!$L$4+$BG1043*'Norm-coeff'!$M$4+$BH1043*'Norm-coeff'!$N$4+$BI1043*'Norm-coeff'!$O$4</f>
        <v>1.42115649462768</v>
      </c>
      <c r="BR1043" s="54">
        <f>'Norm-coeff'!$C$5+$AX1043*'Norm-coeff'!$D$5+$AY1043*'Norm-coeff'!$E$5+$AZ1043*'Norm-coeff'!$F$5+$BA1043*'Norm-coeff'!$G$5+$BB1043*'Norm-coeff'!$H$5+$BC1043*'Norm-coeff'!$I$5+$BD1043*'Norm-coeff'!$J$5+$BE1043*'Norm-coeff'!$K$5+$BF1043*'Norm-coeff'!$L$5+$BG1043*'Norm-coeff'!$M$5+$BH1043*'Norm-coeff'!$N$5+$BI1043*'Norm-coeff'!$O$5</f>
        <v>1.0553329241296201</v>
      </c>
      <c r="BS1043" s="54">
        <f>'Norm-coeff'!$C$6+$AX1043*'Norm-coeff'!$D$6+$AY1043*'Norm-coeff'!$E$6+$AZ1043*'Norm-coeff'!$F$6+$BA1043*'Norm-coeff'!$G$6+$BB1043*'Norm-coeff'!$H$6+$BC1043*'Norm-coeff'!$I$6+$BD1043*'Norm-coeff'!$J$6+$BE1043*'Norm-coeff'!$K$6+$BF1043*'Norm-coeff'!$L$6+$BG1043*'Norm-coeff'!$M$6+$BH1043*'Norm-coeff'!$N$6+$BI1043*'Norm-coeff'!$O$6</f>
        <v>-1.48700885495103E-2</v>
      </c>
      <c r="BT1043" s="54">
        <f>'Norm-coeff'!$C$7+$AX1043*'Norm-coeff'!$D$7+$AY1043*'Norm-coeff'!$E$7+$AZ1043*'Norm-coeff'!$F$7+$BA1043*'Norm-coeff'!$G$7+$BB1043*'Norm-coeff'!$H$7+$BC1043*'Norm-coeff'!$I$7+$BD1043*'Norm-coeff'!$J$7+$BE1043*'Norm-coeff'!$K$7+$BF1043*'Norm-coeff'!$L$7+$BG1043*'Norm-coeff'!$M$7+$BH1043*'Norm-coeff'!$N$7+$BI1043*'Norm-coeff'!$O$7</f>
        <v>2.0907583608832998</v>
      </c>
      <c r="BU1043" s="54">
        <f>'Norm-coeff'!$C$8+$AX1043*'Norm-coeff'!$D$8+$AY1043*'Norm-coeff'!$E$8+$AZ1043*'Norm-coeff'!$F$8+$BA1043*'Norm-coeff'!$G$8+$BB1043*'Norm-coeff'!$H$8+$BC1043*'Norm-coeff'!$I$8+$BD1043*'Norm-coeff'!$J$8+$BE1043*'Norm-coeff'!$K$8+$BF1043*'Norm-coeff'!$L$8+$BG1043*'Norm-coeff'!$M$8+$BH1043*'Norm-coeff'!$N$8+$BI1043*'Norm-coeff'!$O$8</f>
        <v>0.65894159836244504</v>
      </c>
      <c r="BV1043" s="54">
        <f>'Norm-coeff'!$C$9+$AX1043*'Norm-coeff'!$D$9+$AY1043*'Norm-coeff'!$E$9+$AZ1043*'Norm-coeff'!$F$9+$BA1043*'Norm-coeff'!$G$9+$BB1043*'Norm-coeff'!$H$9+$BC1043*'Norm-coeff'!$I$9+$BD1043*'Norm-coeff'!$J$9+$BE1043*'Norm-coeff'!$K$9+$BF1043*'Norm-coeff'!$L$9+$BG1043*'Norm-coeff'!$M$9+$BH1043*'Norm-coeff'!$N$9+$BI1043*'Norm-coeff'!$O$9</f>
        <v>1.48961085014701</v>
      </c>
      <c r="BW1043" s="54">
        <f>'Norm-coeff'!$C$10+$AX1043*'Norm-coeff'!$D$10+$AY1043*'Norm-coeff'!$E$10+$AZ1043*'Norm-coeff'!$F$10+$BA1043*'Norm-coeff'!$G$10+$BB1043*'Norm-coeff'!$H$10+$BC1043*'Norm-coeff'!$I$10+$BD1043*'Norm-coeff'!$J$10+$BE1043*'Norm-coeff'!$K$10+$BF1043*'Norm-coeff'!$L$10+$BG1043*'Norm-coeff'!$M$10+$BH1043*'Norm-coeff'!$N$10+$BI1043*'Norm-coeff'!$O$10</f>
        <v>1.42058735749591</v>
      </c>
      <c r="BX1043" s="54">
        <f>'Norm-coeff'!$C$11+$AX1043*'Norm-coeff'!$D$11+$AY1043*'Norm-coeff'!$E$11+$AZ1043*'Norm-coeff'!$F$11+$BA1043*'Norm-coeff'!$G$11+$BB1043*'Norm-coeff'!$H$11+$BC1043*'Norm-coeff'!$I$11+$BD1043*'Norm-coeff'!$J$11+$BE1043*'Norm-coeff'!$K$11+$BF1043*'Norm-coeff'!$L$11+$BG1043*'Norm-coeff'!$M$11+$BH1043*'Norm-coeff'!$N$11+$BI1043*'Norm-coeff'!$O$11</f>
        <v>0.221233014421479</v>
      </c>
      <c r="BY1043" s="54">
        <f>'Norm-coeff'!$C$12+$AX1043*'Norm-coeff'!$D$12+$AY1043*'Norm-coeff'!$E$12+$AZ1043*'Norm-coeff'!$F$12+$BA1043*'Norm-coeff'!$G$12+$BB1043*'Norm-coeff'!$H$12+$BC1043*'Norm-coeff'!$I$12+$BD1043*'Norm-coeff'!$J$12+$BE1043*'Norm-coeff'!$K$12+$BF1043*'Norm-coeff'!$L$12+$BG1043*'Norm-coeff'!$M$12+$BH1043*'Norm-coeff'!$N$12+$BI1043*'Norm-coeff'!$O$12</f>
        <v>0.283527502056037</v>
      </c>
      <c r="BZ1043" s="54">
        <f>'Norm-coeff'!$C$13+$AX1043*'Norm-coeff'!$D$13+$AY1043*'Norm-coeff'!$E$13+$AZ1043*'Norm-coeff'!$F$13+$BA1043*'Norm-coeff'!$G$13+$BB1043*'Norm-coeff'!$H$13+$BC1043*'Norm-coeff'!$I$13+$BD1043*'Norm-coeff'!$J$13+$BE1043*'Norm-coeff'!$K$13+$BF1043*'Norm-coeff'!$L$13+$BG1043*'Norm-coeff'!$M$13+$BH1043*'Norm-coeff'!$N$13+$BI1043*'Norm-coeff'!$O$13</f>
        <v>-4.1864930554451202E-2</v>
      </c>
      <c r="CA1043" s="54">
        <f>'Norm-coeff'!$C$14+$AX1043*'Norm-coeff'!$D$14+$AY1043*'Norm-coeff'!$E$14+$AZ1043*'Norm-coeff'!$F$14+$BA1043*'Norm-coeff'!$G$14+$BB1043*'Norm-coeff'!$H$14+$BC1043*'Norm-coeff'!$I$14+$BD1043*'Norm-coeff'!$J$14+$BE1043*'Norm-coeff'!$K$14+$BF1043*'Norm-coeff'!$L$14+$BG1043*'Norm-coeff'!$M$14+$BH1043*'Norm-coeff'!$N$14+$BI1043*'Norm-coeff'!$O$14</f>
        <v>4.2526983164477103</v>
      </c>
      <c r="CC1043" s="54">
        <f t="shared" si="2956"/>
        <v>0</v>
      </c>
      <c r="CG1043" s="54">
        <f t="shared" si="2957"/>
        <v>0</v>
      </c>
      <c r="CH1043" s="54">
        <f t="shared" si="2940"/>
        <v>0</v>
      </c>
      <c r="CI1043" s="54">
        <f t="shared" si="2958"/>
        <v>0</v>
      </c>
      <c r="CJ1043" s="56">
        <f t="shared" si="2959"/>
        <v>0</v>
      </c>
      <c r="CK1043" s="54">
        <f t="shared" si="2960"/>
        <v>0</v>
      </c>
      <c r="CL1043" s="54">
        <f t="shared" si="2961"/>
        <v>0</v>
      </c>
      <c r="CM1043" s="54">
        <f t="shared" si="2962"/>
        <v>0</v>
      </c>
      <c r="CN1043" s="54">
        <f t="shared" si="2963"/>
        <v>0</v>
      </c>
      <c r="CO1043" s="54">
        <f t="shared" si="2964"/>
        <v>0</v>
      </c>
      <c r="CP1043" s="54">
        <f t="shared" si="2965"/>
        <v>0</v>
      </c>
      <c r="CQ1043" s="54">
        <f t="shared" si="2966"/>
        <v>0</v>
      </c>
      <c r="CR1043" s="54">
        <f t="shared" si="2967"/>
        <v>0</v>
      </c>
      <c r="CS1043" s="54">
        <f t="shared" si="2968"/>
        <v>0</v>
      </c>
      <c r="CU1043" s="54">
        <f t="shared" si="2969"/>
        <v>0</v>
      </c>
      <c r="CV1043" s="54">
        <f t="shared" si="2970"/>
        <v>0</v>
      </c>
      <c r="CW1043" s="54">
        <f t="shared" si="2971"/>
        <v>0</v>
      </c>
      <c r="CX1043" s="54">
        <f t="shared" si="2972"/>
        <v>0</v>
      </c>
      <c r="CZ1043" s="54">
        <f t="shared" si="2973"/>
        <v>0</v>
      </c>
      <c r="DA1043" s="54">
        <f t="shared" si="2974"/>
        <v>0</v>
      </c>
      <c r="DB1043" s="54">
        <f t="shared" si="2975"/>
        <v>0</v>
      </c>
      <c r="DC1043" s="54">
        <f t="shared" si="2976"/>
        <v>0</v>
      </c>
      <c r="DD1043" s="54">
        <f t="shared" si="2977"/>
        <v>0</v>
      </c>
      <c r="DE1043" s="54">
        <f t="shared" si="2978"/>
        <v>0</v>
      </c>
      <c r="DF1043" s="54">
        <f t="shared" si="2979"/>
        <v>0</v>
      </c>
      <c r="DG1043" s="54">
        <f t="shared" si="2980"/>
        <v>2</v>
      </c>
      <c r="DH1043" s="71">
        <f t="shared" si="2981"/>
        <v>0</v>
      </c>
      <c r="DI1043" s="71">
        <f t="shared" si="2982"/>
        <v>0</v>
      </c>
      <c r="DJ1043" s="54">
        <f t="shared" si="2983"/>
        <v>0</v>
      </c>
      <c r="DK1043" s="54">
        <f t="shared" si="2984"/>
        <v>2</v>
      </c>
      <c r="DL1043" s="4">
        <f t="shared" si="2914"/>
        <v>0</v>
      </c>
      <c r="DM1043" s="3">
        <f t="shared" si="2985"/>
        <v>0</v>
      </c>
      <c r="DN1043" s="3">
        <f t="shared" si="2986"/>
        <v>0</v>
      </c>
      <c r="DO1043" s="4" t="e">
        <f t="shared" si="2987"/>
        <v>#DIV/0!</v>
      </c>
      <c r="DP1043" s="57"/>
      <c r="DQ1043" s="57"/>
      <c r="DR1043" s="56">
        <f t="shared" si="2915"/>
        <v>2</v>
      </c>
      <c r="DS1043" s="56">
        <f t="shared" si="2916"/>
        <v>0</v>
      </c>
      <c r="DT1043" s="38">
        <f t="shared" si="2917"/>
        <v>0</v>
      </c>
      <c r="DU1043" s="38">
        <f t="shared" si="2988"/>
        <v>2</v>
      </c>
      <c r="DV1043" s="38">
        <f t="shared" si="2918"/>
        <v>0</v>
      </c>
      <c r="DW1043" s="39">
        <f t="shared" si="2919"/>
        <v>0</v>
      </c>
      <c r="DX1043" s="39">
        <f t="shared" si="2920"/>
        <v>0</v>
      </c>
      <c r="DY1043" s="39">
        <f t="shared" si="2921"/>
        <v>0</v>
      </c>
      <c r="DZ1043" s="39">
        <f t="shared" si="2922"/>
        <v>0</v>
      </c>
      <c r="EA1043" s="39">
        <f t="shared" si="2923"/>
        <v>0</v>
      </c>
      <c r="EB1043" s="37" t="e">
        <f t="shared" si="2989"/>
        <v>#DIV/0!</v>
      </c>
      <c r="EC1043" s="37" t="e">
        <f t="shared" si="2990"/>
        <v>#DIV/0!</v>
      </c>
      <c r="ED1043" s="37" t="e">
        <f t="shared" si="2991"/>
        <v>#DIV/0!</v>
      </c>
      <c r="EE1043" s="37" t="e">
        <f t="shared" si="2992"/>
        <v>#DIV/0!</v>
      </c>
      <c r="EF1043" s="39" t="e">
        <f t="shared" si="2993"/>
        <v>#DIV/0!</v>
      </c>
      <c r="EG1043" s="37" t="e">
        <f t="shared" si="2994"/>
        <v>#DIV/0!</v>
      </c>
      <c r="EH1043" s="37" t="e">
        <f t="shared" si="2995"/>
        <v>#DIV/0!</v>
      </c>
      <c r="EI1043" s="11" t="b">
        <f t="shared" si="2996"/>
        <v>1</v>
      </c>
      <c r="EJ1043" s="11" t="b">
        <f t="shared" si="2997"/>
        <v>0</v>
      </c>
      <c r="EK1043" s="39" t="e">
        <f t="shared" si="2998"/>
        <v>#DIV/0!</v>
      </c>
      <c r="EL1043" s="39" t="e">
        <f t="shared" si="2999"/>
        <v>#DIV/0!</v>
      </c>
      <c r="EM1043" s="39" t="e">
        <f t="shared" si="3000"/>
        <v>#DIV/0!</v>
      </c>
      <c r="EN1043" s="39" t="e">
        <f t="shared" si="3001"/>
        <v>#DIV/0!</v>
      </c>
      <c r="EO1043" s="39" t="e">
        <f t="shared" si="3002"/>
        <v>#DIV/0!</v>
      </c>
      <c r="EP1043" s="39" t="e">
        <f t="shared" si="3003"/>
        <v>#DIV/0!</v>
      </c>
      <c r="EQ1043" s="39" t="e">
        <f t="shared" si="3004"/>
        <v>#DIV/0!</v>
      </c>
      <c r="ER1043" s="39" t="e">
        <f t="shared" si="3005"/>
        <v>#DIV/0!</v>
      </c>
      <c r="ES1043" s="58" t="str">
        <f t="shared" si="3006"/>
        <v>(OH,F,Cl)-dominate amphibole</v>
      </c>
      <c r="ET1043" s="58" t="e">
        <f t="shared" si="3007"/>
        <v>#N/A</v>
      </c>
      <c r="EU1043" s="56">
        <f t="shared" si="2924"/>
        <v>0</v>
      </c>
      <c r="EV1043" s="56">
        <f t="shared" si="2925"/>
        <v>0</v>
      </c>
      <c r="EW1043" s="56">
        <f t="shared" si="2926"/>
        <v>0</v>
      </c>
      <c r="EX1043" s="56">
        <f t="shared" si="2927"/>
        <v>0</v>
      </c>
      <c r="EY1043" s="56">
        <f t="shared" si="2928"/>
        <v>0</v>
      </c>
      <c r="EZ1043" s="56">
        <f t="shared" si="2929"/>
        <v>0</v>
      </c>
      <c r="FA1043" s="39">
        <f t="shared" si="2930"/>
        <v>0</v>
      </c>
      <c r="FB1043" s="39">
        <f t="shared" si="2931"/>
        <v>0</v>
      </c>
      <c r="FC1043" s="54">
        <f t="shared" si="2932"/>
        <v>0</v>
      </c>
      <c r="FD1043" s="54">
        <f t="shared" si="2933"/>
        <v>0</v>
      </c>
      <c r="FE1043" s="39">
        <f t="shared" si="2934"/>
        <v>0</v>
      </c>
      <c r="FF1043" s="54">
        <f t="shared" si="2935"/>
        <v>0</v>
      </c>
      <c r="FG1043" s="39">
        <f t="shared" si="2936"/>
        <v>0</v>
      </c>
      <c r="FH1043" s="39">
        <f t="shared" si="3008"/>
        <v>0</v>
      </c>
      <c r="FI1043" s="39">
        <f t="shared" si="3009"/>
        <v>0</v>
      </c>
      <c r="FJ1043" s="39">
        <f t="shared" si="3010"/>
        <v>0</v>
      </c>
      <c r="FK1043" s="39" t="e">
        <f t="shared" si="3011"/>
        <v>#DIV/0!</v>
      </c>
      <c r="FL1043" s="39" t="e">
        <f t="shared" si="3012"/>
        <v>#DIV/0!</v>
      </c>
      <c r="FM1043" s="39" t="e">
        <f t="shared" si="3013"/>
        <v>#DIV/0!</v>
      </c>
      <c r="FN1043" s="39">
        <f t="shared" si="3014"/>
        <v>1</v>
      </c>
      <c r="FO1043" s="39">
        <f t="shared" si="2937"/>
        <v>0</v>
      </c>
      <c r="FP1043" s="39">
        <f t="shared" si="2938"/>
        <v>0</v>
      </c>
      <c r="FQ1043" s="39">
        <f t="shared" si="2939"/>
        <v>0</v>
      </c>
      <c r="FR1043" s="39">
        <f t="shared" si="3015"/>
        <v>0</v>
      </c>
      <c r="FS1043" s="39">
        <f t="shared" si="3016"/>
        <v>0</v>
      </c>
      <c r="FU1043" s="39" t="e">
        <f t="shared" si="3017"/>
        <v>#DIV/0!</v>
      </c>
      <c r="FV1043" s="39" t="e">
        <f t="shared" si="3018"/>
        <v>#DIV/0!</v>
      </c>
      <c r="FW1043" s="39" t="e">
        <f t="shared" si="3019"/>
        <v>#DIV/0!</v>
      </c>
      <c r="FY1043" s="39" t="e">
        <f t="shared" si="3020"/>
        <v>#DIV/0!</v>
      </c>
      <c r="FZ1043" s="39" t="e">
        <f t="shared" si="3021"/>
        <v>#DIV/0!</v>
      </c>
      <c r="GA1043" s="39" t="e">
        <f t="shared" si="3022"/>
        <v>#DIV/0!</v>
      </c>
      <c r="GB1043" s="39" t="e">
        <f t="shared" si="3023"/>
        <v>#DIV/0!</v>
      </c>
      <c r="GC1043" s="39" t="e">
        <f t="shared" si="3024"/>
        <v>#DIV/0!</v>
      </c>
      <c r="GD1043" s="39" t="e">
        <f t="shared" si="3025"/>
        <v>#DIV/0!</v>
      </c>
      <c r="GE1043" s="39" t="e">
        <f t="shared" si="3026"/>
        <v>#DIV/0!</v>
      </c>
      <c r="GF1043" s="39" t="e">
        <f t="shared" si="3027"/>
        <v>#DIV/0!</v>
      </c>
      <c r="GG1043" s="39" t="e">
        <f t="shared" si="3028"/>
        <v>#DIV/0!</v>
      </c>
      <c r="GH1043" s="39" t="e">
        <f t="shared" si="3029"/>
        <v>#DIV/0!</v>
      </c>
      <c r="GI1043" s="39"/>
      <c r="GJ1043" s="39" t="e">
        <f t="shared" si="3030"/>
        <v>#DIV/0!</v>
      </c>
      <c r="GK1043" s="39" t="e">
        <f t="shared" si="3031"/>
        <v>#DIV/0!</v>
      </c>
      <c r="GL1043" s="39" t="e">
        <f t="shared" si="3032"/>
        <v>#DIV/0!</v>
      </c>
      <c r="GM1043" s="39" t="e">
        <f t="shared" si="3033"/>
        <v>#DIV/0!</v>
      </c>
      <c r="GN1043" s="39" t="e">
        <f t="shared" si="3034"/>
        <v>#DIV/0!</v>
      </c>
      <c r="GO1043" s="57"/>
      <c r="GP1043" s="57" t="e">
        <f t="shared" si="3035"/>
        <v>#DIV/0!</v>
      </c>
      <c r="GQ1043" s="59" t="e">
        <f t="shared" si="3036"/>
        <v>#DIV/0!</v>
      </c>
      <c r="GR1043" s="41" t="e">
        <f t="shared" si="3037"/>
        <v>#DIV/0!</v>
      </c>
      <c r="GS1043" s="57" t="e">
        <f t="shared" si="3038"/>
        <v>#DIV/0!</v>
      </c>
      <c r="GT1043" s="57" t="e">
        <f t="shared" si="3039"/>
        <v>#DIV/0!</v>
      </c>
      <c r="GU1043" s="57" t="e">
        <f t="shared" si="3040"/>
        <v>#DIV/0!</v>
      </c>
      <c r="GV1043" s="57"/>
      <c r="GW1043" s="42" t="e">
        <f t="shared" si="3041"/>
        <v>#DIV/0!</v>
      </c>
      <c r="GX1043" s="42" t="e">
        <f t="shared" si="3042"/>
        <v>#DIV/0!</v>
      </c>
      <c r="GY1043" s="42" t="e">
        <f t="shared" si="3043"/>
        <v>#DIV/0!</v>
      </c>
      <c r="GZ1043" s="57"/>
      <c r="HA1043" s="2" t="e">
        <f t="shared" si="3044"/>
        <v>#DIV/0!</v>
      </c>
      <c r="HB1043" s="2" t="e">
        <f t="shared" si="3045"/>
        <v>#DIV/0!</v>
      </c>
      <c r="HC1043" s="2" t="e">
        <f t="shared" si="3046"/>
        <v>#DIV/0!</v>
      </c>
      <c r="HD1043" s="2" t="e">
        <f t="shared" si="3047"/>
        <v>#DIV/0!</v>
      </c>
      <c r="HE1043" s="2" t="e">
        <f t="shared" si="3048"/>
        <v>#DIV/0!</v>
      </c>
      <c r="HF1043" s="2" t="e">
        <f t="shared" si="3049"/>
        <v>#DIV/0!</v>
      </c>
      <c r="HG1043" s="2" t="e">
        <f t="shared" si="3050"/>
        <v>#DIV/0!</v>
      </c>
      <c r="HH1043" s="2" t="e">
        <f t="shared" si="3051"/>
        <v>#DIV/0!</v>
      </c>
      <c r="HI1043" s="2" t="e">
        <f t="shared" si="3052"/>
        <v>#DIV/0!</v>
      </c>
      <c r="HJ1043" s="11" t="e">
        <f t="shared" si="3053"/>
        <v>#DIV/0!</v>
      </c>
      <c r="HK1043" s="60" t="e">
        <f t="shared" si="3054"/>
        <v>#DIV/0!</v>
      </c>
      <c r="HL1043" s="57"/>
      <c r="HM1043" s="57" t="e">
        <f t="shared" si="3055"/>
        <v>#DIV/0!</v>
      </c>
      <c r="HN1043" s="57" t="e">
        <f t="shared" si="3056"/>
        <v>#DIV/0!</v>
      </c>
      <c r="HO1043" s="57" t="e">
        <f t="shared" si="3057"/>
        <v>#DIV/0!</v>
      </c>
      <c r="HP1043" s="57" t="e">
        <f t="shared" si="3058"/>
        <v>#DIV/0!</v>
      </c>
      <c r="HQ1043" s="57" t="e">
        <f t="shared" si="3059"/>
        <v>#DIV/0!</v>
      </c>
      <c r="HR1043" s="57"/>
      <c r="HS1043" s="57" t="e">
        <f t="shared" si="3060"/>
        <v>#DIV/0!</v>
      </c>
      <c r="HT1043" s="57" t="e">
        <f t="shared" si="3061"/>
        <v>#DIV/0!</v>
      </c>
      <c r="HU1043" s="57" t="e">
        <f t="shared" si="3062"/>
        <v>#DIV/0!</v>
      </c>
      <c r="HV1043" s="57" t="e">
        <f t="shared" si="3063"/>
        <v>#DIV/0!</v>
      </c>
      <c r="HW1043" s="57" t="e">
        <f t="shared" si="3064"/>
        <v>#DIV/0!</v>
      </c>
      <c r="HX1043" s="57"/>
      <c r="HY1043" s="57" t="e">
        <f t="shared" si="3065"/>
        <v>#DIV/0!</v>
      </c>
      <c r="HZ1043" s="57" t="e">
        <f t="shared" si="3066"/>
        <v>#DIV/0!</v>
      </c>
      <c r="IA1043" s="57"/>
      <c r="IB1043" s="61">
        <f t="shared" si="3067"/>
        <v>0</v>
      </c>
      <c r="IC1043" s="57" t="str">
        <f t="shared" si="3068"/>
        <v/>
      </c>
      <c r="ID1043" s="42"/>
      <c r="IE1043" s="2" t="str">
        <f t="shared" si="3069"/>
        <v/>
      </c>
      <c r="IF1043" s="60" t="e">
        <f t="shared" si="3070"/>
        <v>#DIV/0!</v>
      </c>
      <c r="IG1043" s="60" t="str">
        <f t="shared" si="3071"/>
        <v/>
      </c>
      <c r="IH1043" s="60" t="str">
        <f t="shared" si="3072"/>
        <v>zinco-</v>
      </c>
      <c r="II1043" s="60" t="str">
        <f t="shared" si="3073"/>
        <v>mangano-</v>
      </c>
      <c r="IJ1043" s="60" t="e">
        <f t="shared" si="3074"/>
        <v>#DIV/0!</v>
      </c>
      <c r="IK1043" s="60" t="e">
        <f t="shared" si="3075"/>
        <v>#DIV/0!</v>
      </c>
      <c r="IL1043" s="60" t="e">
        <f t="shared" si="3076"/>
        <v>#DIV/0!</v>
      </c>
      <c r="IM1043" s="60" t="e">
        <f t="shared" si="3077"/>
        <v>#DIV/0!</v>
      </c>
      <c r="IN1043" s="60" t="str">
        <f t="shared" si="3078"/>
        <v/>
      </c>
      <c r="IO1043" s="60" t="str">
        <f t="shared" si="3079"/>
        <v/>
      </c>
      <c r="IP1043" s="57"/>
      <c r="IQ1043" s="57" t="str">
        <f t="shared" si="3080"/>
        <v>ERROR!!</v>
      </c>
    </row>
    <row r="1044" spans="24:251">
      <c r="X1044" s="29">
        <f t="shared" si="3081"/>
        <v>0</v>
      </c>
      <c r="Y1044" s="29">
        <f t="shared" si="3082"/>
        <v>0</v>
      </c>
      <c r="Z1044" s="29" t="e">
        <f t="shared" si="3083"/>
        <v>#DIV/0!</v>
      </c>
      <c r="AA1044" s="29" t="e">
        <f t="shared" si="3084"/>
        <v>#DIV/0!</v>
      </c>
      <c r="AB1044" s="29" t="e">
        <f t="shared" si="3085"/>
        <v>#DIV/0!</v>
      </c>
      <c r="AC1044" s="29" t="e">
        <f t="shared" si="3086"/>
        <v>#DIV/0!</v>
      </c>
      <c r="AF1044" s="23">
        <v>60.084299999999999</v>
      </c>
      <c r="AG1044" s="23">
        <v>79.878799999999998</v>
      </c>
      <c r="AH1044" s="23">
        <v>101.96120000000001</v>
      </c>
      <c r="AI1044" s="23">
        <v>151.99039999999999</v>
      </c>
      <c r="AJ1044" s="23">
        <v>159.69</v>
      </c>
      <c r="AK1044" s="23">
        <v>71.846400000000003</v>
      </c>
      <c r="AL1044" s="23">
        <v>70.9375</v>
      </c>
      <c r="AM1044" s="23">
        <v>40.304400000000001</v>
      </c>
      <c r="AN1044" s="23">
        <v>56.077399999999997</v>
      </c>
      <c r="AO1044" s="23">
        <v>61.978999999999999</v>
      </c>
      <c r="AP1044" s="23">
        <v>94.195999999999998</v>
      </c>
      <c r="AQ1044" s="23">
        <v>18.998000000000001</v>
      </c>
      <c r="AR1044" s="23">
        <v>35.450000000000003</v>
      </c>
      <c r="AS1044" s="23">
        <v>29.88</v>
      </c>
      <c r="AT1044" s="23">
        <v>74.691999999999993</v>
      </c>
      <c r="AU1044" s="23">
        <v>81.39</v>
      </c>
      <c r="AX1044" s="54">
        <f t="shared" si="2941"/>
        <v>0</v>
      </c>
      <c r="AY1044" s="54">
        <f t="shared" si="2942"/>
        <v>0</v>
      </c>
      <c r="AZ1044" s="54">
        <f t="shared" si="2943"/>
        <v>0</v>
      </c>
      <c r="BA1044" s="54">
        <f t="shared" si="2944"/>
        <v>0</v>
      </c>
      <c r="BB1044" s="54">
        <f t="shared" si="2945"/>
        <v>0</v>
      </c>
      <c r="BC1044" s="54">
        <f t="shared" si="2946"/>
        <v>0</v>
      </c>
      <c r="BD1044" s="54">
        <f t="shared" si="2947"/>
        <v>0</v>
      </c>
      <c r="BE1044" s="54">
        <f t="shared" si="2948"/>
        <v>0</v>
      </c>
      <c r="BF1044" s="54">
        <f t="shared" si="2949"/>
        <v>0</v>
      </c>
      <c r="BG1044" s="54">
        <f t="shared" si="2950"/>
        <v>0</v>
      </c>
      <c r="BH1044" s="54">
        <f t="shared" si="2951"/>
        <v>0</v>
      </c>
      <c r="BI1044" s="54">
        <f t="shared" si="2952"/>
        <v>0</v>
      </c>
      <c r="BJ1044" s="54">
        <f t="shared" si="2953"/>
        <v>0</v>
      </c>
      <c r="BK1044" s="54">
        <f t="shared" si="2954"/>
        <v>0</v>
      </c>
      <c r="BL1044" s="54">
        <f t="shared" si="2955"/>
        <v>0</v>
      </c>
      <c r="BM1044" s="42"/>
      <c r="BO1044" s="54">
        <f>'Norm-coeff'!$C$2+$AX1044*'Norm-coeff'!$D$2+$AY1044*'Norm-coeff'!$E$2+$AZ1044*'Norm-coeff'!$F$2+$BA1044*'Norm-coeff'!$G$2+$BB1044*'Norm-coeff'!$H$2+$BC1044*'Norm-coeff'!$I$2+$BD1044*'Norm-coeff'!$J$2+$BE1044*'Norm-coeff'!$K$2+$BF1044*'Norm-coeff'!$L$2+$BG1044*'Norm-coeff'!$M$2+$BH1044*'Norm-coeff'!$N$2+$BI1044*'Norm-coeff'!$O$2</f>
        <v>5.4045421474420303</v>
      </c>
      <c r="BP1044" s="54">
        <f>'Norm-coeff'!$C$3+$AX1044*'Norm-coeff'!$D$3+$AY1044*'Norm-coeff'!$E$3+$AZ1044*'Norm-coeff'!$F$3+$BA1044*'Norm-coeff'!$G$3+$BB1044*'Norm-coeff'!$H$3+$BC1044*'Norm-coeff'!$I$3+$BD1044*'Norm-coeff'!$J$3+$BE1044*'Norm-coeff'!$K$3+$BF1044*'Norm-coeff'!$L$3+$BG1044*'Norm-coeff'!$M$3+$BH1044*'Norm-coeff'!$N$3+$BI1044*'Norm-coeff'!$O$3</f>
        <v>3.15319116612705</v>
      </c>
      <c r="BQ1044" s="54">
        <f>'Norm-coeff'!$C$4+$AX1044*'Norm-coeff'!$D$4+$AY1044*'Norm-coeff'!$E$4+$AZ1044*'Norm-coeff'!$F$4+$BA1044*'Norm-coeff'!$G$4+$BB1044*'Norm-coeff'!$H$4+$BC1044*'Norm-coeff'!$I$4+$BD1044*'Norm-coeff'!$J$4+$BE1044*'Norm-coeff'!$K$4+$BF1044*'Norm-coeff'!$L$4+$BG1044*'Norm-coeff'!$M$4+$BH1044*'Norm-coeff'!$N$4+$BI1044*'Norm-coeff'!$O$4</f>
        <v>1.42115649462768</v>
      </c>
      <c r="BR1044" s="54">
        <f>'Norm-coeff'!$C$5+$AX1044*'Norm-coeff'!$D$5+$AY1044*'Norm-coeff'!$E$5+$AZ1044*'Norm-coeff'!$F$5+$BA1044*'Norm-coeff'!$G$5+$BB1044*'Norm-coeff'!$H$5+$BC1044*'Norm-coeff'!$I$5+$BD1044*'Norm-coeff'!$J$5+$BE1044*'Norm-coeff'!$K$5+$BF1044*'Norm-coeff'!$L$5+$BG1044*'Norm-coeff'!$M$5+$BH1044*'Norm-coeff'!$N$5+$BI1044*'Norm-coeff'!$O$5</f>
        <v>1.0553329241296201</v>
      </c>
      <c r="BS1044" s="54">
        <f>'Norm-coeff'!$C$6+$AX1044*'Norm-coeff'!$D$6+$AY1044*'Norm-coeff'!$E$6+$AZ1044*'Norm-coeff'!$F$6+$BA1044*'Norm-coeff'!$G$6+$BB1044*'Norm-coeff'!$H$6+$BC1044*'Norm-coeff'!$I$6+$BD1044*'Norm-coeff'!$J$6+$BE1044*'Norm-coeff'!$K$6+$BF1044*'Norm-coeff'!$L$6+$BG1044*'Norm-coeff'!$M$6+$BH1044*'Norm-coeff'!$N$6+$BI1044*'Norm-coeff'!$O$6</f>
        <v>-1.48700885495103E-2</v>
      </c>
      <c r="BT1044" s="54">
        <f>'Norm-coeff'!$C$7+$AX1044*'Norm-coeff'!$D$7+$AY1044*'Norm-coeff'!$E$7+$AZ1044*'Norm-coeff'!$F$7+$BA1044*'Norm-coeff'!$G$7+$BB1044*'Norm-coeff'!$H$7+$BC1044*'Norm-coeff'!$I$7+$BD1044*'Norm-coeff'!$J$7+$BE1044*'Norm-coeff'!$K$7+$BF1044*'Norm-coeff'!$L$7+$BG1044*'Norm-coeff'!$M$7+$BH1044*'Norm-coeff'!$N$7+$BI1044*'Norm-coeff'!$O$7</f>
        <v>2.0907583608832998</v>
      </c>
      <c r="BU1044" s="54">
        <f>'Norm-coeff'!$C$8+$AX1044*'Norm-coeff'!$D$8+$AY1044*'Norm-coeff'!$E$8+$AZ1044*'Norm-coeff'!$F$8+$BA1044*'Norm-coeff'!$G$8+$BB1044*'Norm-coeff'!$H$8+$BC1044*'Norm-coeff'!$I$8+$BD1044*'Norm-coeff'!$J$8+$BE1044*'Norm-coeff'!$K$8+$BF1044*'Norm-coeff'!$L$8+$BG1044*'Norm-coeff'!$M$8+$BH1044*'Norm-coeff'!$N$8+$BI1044*'Norm-coeff'!$O$8</f>
        <v>0.65894159836244504</v>
      </c>
      <c r="BV1044" s="54">
        <f>'Norm-coeff'!$C$9+$AX1044*'Norm-coeff'!$D$9+$AY1044*'Norm-coeff'!$E$9+$AZ1044*'Norm-coeff'!$F$9+$BA1044*'Norm-coeff'!$G$9+$BB1044*'Norm-coeff'!$H$9+$BC1044*'Norm-coeff'!$I$9+$BD1044*'Norm-coeff'!$J$9+$BE1044*'Norm-coeff'!$K$9+$BF1044*'Norm-coeff'!$L$9+$BG1044*'Norm-coeff'!$M$9+$BH1044*'Norm-coeff'!$N$9+$BI1044*'Norm-coeff'!$O$9</f>
        <v>1.48961085014701</v>
      </c>
      <c r="BW1044" s="54">
        <f>'Norm-coeff'!$C$10+$AX1044*'Norm-coeff'!$D$10+$AY1044*'Norm-coeff'!$E$10+$AZ1044*'Norm-coeff'!$F$10+$BA1044*'Norm-coeff'!$G$10+$BB1044*'Norm-coeff'!$H$10+$BC1044*'Norm-coeff'!$I$10+$BD1044*'Norm-coeff'!$J$10+$BE1044*'Norm-coeff'!$K$10+$BF1044*'Norm-coeff'!$L$10+$BG1044*'Norm-coeff'!$M$10+$BH1044*'Norm-coeff'!$N$10+$BI1044*'Norm-coeff'!$O$10</f>
        <v>1.42058735749591</v>
      </c>
      <c r="BX1044" s="54">
        <f>'Norm-coeff'!$C$11+$AX1044*'Norm-coeff'!$D$11+$AY1044*'Norm-coeff'!$E$11+$AZ1044*'Norm-coeff'!$F$11+$BA1044*'Norm-coeff'!$G$11+$BB1044*'Norm-coeff'!$H$11+$BC1044*'Norm-coeff'!$I$11+$BD1044*'Norm-coeff'!$J$11+$BE1044*'Norm-coeff'!$K$11+$BF1044*'Norm-coeff'!$L$11+$BG1044*'Norm-coeff'!$M$11+$BH1044*'Norm-coeff'!$N$11+$BI1044*'Norm-coeff'!$O$11</f>
        <v>0.221233014421479</v>
      </c>
      <c r="BY1044" s="54">
        <f>'Norm-coeff'!$C$12+$AX1044*'Norm-coeff'!$D$12+$AY1044*'Norm-coeff'!$E$12+$AZ1044*'Norm-coeff'!$F$12+$BA1044*'Norm-coeff'!$G$12+$BB1044*'Norm-coeff'!$H$12+$BC1044*'Norm-coeff'!$I$12+$BD1044*'Norm-coeff'!$J$12+$BE1044*'Norm-coeff'!$K$12+$BF1044*'Norm-coeff'!$L$12+$BG1044*'Norm-coeff'!$M$12+$BH1044*'Norm-coeff'!$N$12+$BI1044*'Norm-coeff'!$O$12</f>
        <v>0.283527502056037</v>
      </c>
      <c r="BZ1044" s="54">
        <f>'Norm-coeff'!$C$13+$AX1044*'Norm-coeff'!$D$13+$AY1044*'Norm-coeff'!$E$13+$AZ1044*'Norm-coeff'!$F$13+$BA1044*'Norm-coeff'!$G$13+$BB1044*'Norm-coeff'!$H$13+$BC1044*'Norm-coeff'!$I$13+$BD1044*'Norm-coeff'!$J$13+$BE1044*'Norm-coeff'!$K$13+$BF1044*'Norm-coeff'!$L$13+$BG1044*'Norm-coeff'!$M$13+$BH1044*'Norm-coeff'!$N$13+$BI1044*'Norm-coeff'!$O$13</f>
        <v>-4.1864930554451202E-2</v>
      </c>
      <c r="CA1044" s="54">
        <f>'Norm-coeff'!$C$14+$AX1044*'Norm-coeff'!$D$14+$AY1044*'Norm-coeff'!$E$14+$AZ1044*'Norm-coeff'!$F$14+$BA1044*'Norm-coeff'!$G$14+$BB1044*'Norm-coeff'!$H$14+$BC1044*'Norm-coeff'!$I$14+$BD1044*'Norm-coeff'!$J$14+$BE1044*'Norm-coeff'!$K$14+$BF1044*'Norm-coeff'!$L$14+$BG1044*'Norm-coeff'!$M$14+$BH1044*'Norm-coeff'!$N$14+$BI1044*'Norm-coeff'!$O$14</f>
        <v>4.2526983164477103</v>
      </c>
      <c r="CC1044" s="54">
        <f t="shared" si="2956"/>
        <v>0</v>
      </c>
      <c r="CG1044" s="54">
        <f t="shared" si="2957"/>
        <v>0</v>
      </c>
      <c r="CH1044" s="54">
        <f t="shared" si="2940"/>
        <v>0</v>
      </c>
      <c r="CI1044" s="54">
        <f t="shared" si="2958"/>
        <v>0</v>
      </c>
      <c r="CJ1044" s="56">
        <f t="shared" si="2959"/>
        <v>0</v>
      </c>
      <c r="CK1044" s="54">
        <f t="shared" si="2960"/>
        <v>0</v>
      </c>
      <c r="CL1044" s="54">
        <f t="shared" si="2961"/>
        <v>0</v>
      </c>
      <c r="CM1044" s="54">
        <f t="shared" si="2962"/>
        <v>0</v>
      </c>
      <c r="CN1044" s="54">
        <f t="shared" si="2963"/>
        <v>0</v>
      </c>
      <c r="CO1044" s="54">
        <f t="shared" si="2964"/>
        <v>0</v>
      </c>
      <c r="CP1044" s="54">
        <f t="shared" si="2965"/>
        <v>0</v>
      </c>
      <c r="CQ1044" s="54">
        <f t="shared" si="2966"/>
        <v>0</v>
      </c>
      <c r="CR1044" s="54">
        <f t="shared" si="2967"/>
        <v>0</v>
      </c>
      <c r="CS1044" s="54">
        <f t="shared" si="2968"/>
        <v>0</v>
      </c>
      <c r="CU1044" s="54">
        <f t="shared" si="2969"/>
        <v>0</v>
      </c>
      <c r="CV1044" s="54">
        <f t="shared" si="2970"/>
        <v>0</v>
      </c>
      <c r="CW1044" s="54">
        <f t="shared" si="2971"/>
        <v>0</v>
      </c>
      <c r="CX1044" s="54">
        <f t="shared" si="2972"/>
        <v>0</v>
      </c>
      <c r="CZ1044" s="54">
        <f t="shared" si="2973"/>
        <v>0</v>
      </c>
      <c r="DA1044" s="54">
        <f t="shared" si="2974"/>
        <v>0</v>
      </c>
      <c r="DB1044" s="54">
        <f t="shared" si="2975"/>
        <v>0</v>
      </c>
      <c r="DC1044" s="54">
        <f t="shared" si="2976"/>
        <v>0</v>
      </c>
      <c r="DD1044" s="54">
        <f t="shared" si="2977"/>
        <v>0</v>
      </c>
      <c r="DE1044" s="54">
        <f t="shared" si="2978"/>
        <v>0</v>
      </c>
      <c r="DF1044" s="54">
        <f t="shared" si="2979"/>
        <v>0</v>
      </c>
      <c r="DG1044" s="54">
        <f t="shared" si="2980"/>
        <v>2</v>
      </c>
      <c r="DH1044" s="71">
        <f t="shared" si="2981"/>
        <v>0</v>
      </c>
      <c r="DI1044" s="71">
        <f t="shared" si="2982"/>
        <v>0</v>
      </c>
      <c r="DJ1044" s="54">
        <f t="shared" si="2983"/>
        <v>0</v>
      </c>
      <c r="DK1044" s="54">
        <f t="shared" si="2984"/>
        <v>2</v>
      </c>
      <c r="DL1044" s="4">
        <f t="shared" si="2914"/>
        <v>0</v>
      </c>
      <c r="DM1044" s="3">
        <f t="shared" si="2985"/>
        <v>0</v>
      </c>
      <c r="DN1044" s="3">
        <f t="shared" si="2986"/>
        <v>0</v>
      </c>
      <c r="DO1044" s="4" t="e">
        <f t="shared" si="2987"/>
        <v>#DIV/0!</v>
      </c>
      <c r="DP1044" s="57"/>
      <c r="DQ1044" s="57"/>
      <c r="DR1044" s="56">
        <f t="shared" si="2915"/>
        <v>2</v>
      </c>
      <c r="DS1044" s="56">
        <f t="shared" si="2916"/>
        <v>0</v>
      </c>
      <c r="DT1044" s="38">
        <f t="shared" si="2917"/>
        <v>0</v>
      </c>
      <c r="DU1044" s="38">
        <f t="shared" si="2988"/>
        <v>2</v>
      </c>
      <c r="DV1044" s="38">
        <f t="shared" si="2918"/>
        <v>0</v>
      </c>
      <c r="DW1044" s="39">
        <f t="shared" si="2919"/>
        <v>0</v>
      </c>
      <c r="DX1044" s="39">
        <f t="shared" si="2920"/>
        <v>0</v>
      </c>
      <c r="DY1044" s="39">
        <f t="shared" si="2921"/>
        <v>0</v>
      </c>
      <c r="DZ1044" s="39">
        <f t="shared" si="2922"/>
        <v>0</v>
      </c>
      <c r="EA1044" s="39">
        <f t="shared" si="2923"/>
        <v>0</v>
      </c>
      <c r="EB1044" s="37" t="e">
        <f t="shared" si="2989"/>
        <v>#DIV/0!</v>
      </c>
      <c r="EC1044" s="37" t="e">
        <f t="shared" si="2990"/>
        <v>#DIV/0!</v>
      </c>
      <c r="ED1044" s="37" t="e">
        <f t="shared" si="2991"/>
        <v>#DIV/0!</v>
      </c>
      <c r="EE1044" s="37" t="e">
        <f t="shared" si="2992"/>
        <v>#DIV/0!</v>
      </c>
      <c r="EF1044" s="39" t="e">
        <f t="shared" si="2993"/>
        <v>#DIV/0!</v>
      </c>
      <c r="EG1044" s="37" t="e">
        <f t="shared" si="2994"/>
        <v>#DIV/0!</v>
      </c>
      <c r="EH1044" s="37" t="e">
        <f t="shared" si="2995"/>
        <v>#DIV/0!</v>
      </c>
      <c r="EI1044" s="11" t="b">
        <f t="shared" si="2996"/>
        <v>1</v>
      </c>
      <c r="EJ1044" s="11" t="b">
        <f t="shared" si="2997"/>
        <v>0</v>
      </c>
      <c r="EK1044" s="39" t="e">
        <f t="shared" si="2998"/>
        <v>#DIV/0!</v>
      </c>
      <c r="EL1044" s="39" t="e">
        <f t="shared" si="2999"/>
        <v>#DIV/0!</v>
      </c>
      <c r="EM1044" s="39" t="e">
        <f t="shared" si="3000"/>
        <v>#DIV/0!</v>
      </c>
      <c r="EN1044" s="39" t="e">
        <f t="shared" si="3001"/>
        <v>#DIV/0!</v>
      </c>
      <c r="EO1044" s="39" t="e">
        <f t="shared" si="3002"/>
        <v>#DIV/0!</v>
      </c>
      <c r="EP1044" s="39" t="e">
        <f t="shared" si="3003"/>
        <v>#DIV/0!</v>
      </c>
      <c r="EQ1044" s="39" t="e">
        <f t="shared" si="3004"/>
        <v>#DIV/0!</v>
      </c>
      <c r="ER1044" s="39" t="e">
        <f t="shared" si="3005"/>
        <v>#DIV/0!</v>
      </c>
      <c r="ES1044" s="58" t="str">
        <f t="shared" si="3006"/>
        <v>(OH,F,Cl)-dominate amphibole</v>
      </c>
      <c r="ET1044" s="58" t="e">
        <f t="shared" si="3007"/>
        <v>#N/A</v>
      </c>
      <c r="EU1044" s="56">
        <f t="shared" si="2924"/>
        <v>0</v>
      </c>
      <c r="EV1044" s="56">
        <f t="shared" si="2925"/>
        <v>0</v>
      </c>
      <c r="EW1044" s="56">
        <f t="shared" si="2926"/>
        <v>0</v>
      </c>
      <c r="EX1044" s="56">
        <f t="shared" si="2927"/>
        <v>0</v>
      </c>
      <c r="EY1044" s="56">
        <f t="shared" si="2928"/>
        <v>0</v>
      </c>
      <c r="EZ1044" s="56">
        <f t="shared" si="2929"/>
        <v>0</v>
      </c>
      <c r="FA1044" s="39">
        <f t="shared" si="2930"/>
        <v>0</v>
      </c>
      <c r="FB1044" s="39">
        <f t="shared" si="2931"/>
        <v>0</v>
      </c>
      <c r="FC1044" s="54">
        <f t="shared" si="2932"/>
        <v>0</v>
      </c>
      <c r="FD1044" s="54">
        <f t="shared" si="2933"/>
        <v>0</v>
      </c>
      <c r="FE1044" s="39">
        <f t="shared" si="2934"/>
        <v>0</v>
      </c>
      <c r="FF1044" s="54">
        <f t="shared" si="2935"/>
        <v>0</v>
      </c>
      <c r="FG1044" s="39">
        <f t="shared" si="2936"/>
        <v>0</v>
      </c>
      <c r="FH1044" s="39">
        <f t="shared" si="3008"/>
        <v>0</v>
      </c>
      <c r="FI1044" s="39">
        <f t="shared" si="3009"/>
        <v>0</v>
      </c>
      <c r="FJ1044" s="39">
        <f t="shared" si="3010"/>
        <v>0</v>
      </c>
      <c r="FK1044" s="39" t="e">
        <f t="shared" si="3011"/>
        <v>#DIV/0!</v>
      </c>
      <c r="FL1044" s="39" t="e">
        <f t="shared" si="3012"/>
        <v>#DIV/0!</v>
      </c>
      <c r="FM1044" s="39" t="e">
        <f t="shared" si="3013"/>
        <v>#DIV/0!</v>
      </c>
      <c r="FN1044" s="39">
        <f t="shared" si="3014"/>
        <v>1</v>
      </c>
      <c r="FO1044" s="39">
        <f t="shared" si="2937"/>
        <v>0</v>
      </c>
      <c r="FP1044" s="39">
        <f t="shared" si="2938"/>
        <v>0</v>
      </c>
      <c r="FQ1044" s="39">
        <f t="shared" si="2939"/>
        <v>0</v>
      </c>
      <c r="FR1044" s="39">
        <f t="shared" si="3015"/>
        <v>0</v>
      </c>
      <c r="FS1044" s="39">
        <f t="shared" si="3016"/>
        <v>0</v>
      </c>
      <c r="FU1044" s="39" t="e">
        <f t="shared" si="3017"/>
        <v>#DIV/0!</v>
      </c>
      <c r="FV1044" s="39" t="e">
        <f t="shared" si="3018"/>
        <v>#DIV/0!</v>
      </c>
      <c r="FW1044" s="39" t="e">
        <f t="shared" si="3019"/>
        <v>#DIV/0!</v>
      </c>
      <c r="FY1044" s="39" t="e">
        <f t="shared" si="3020"/>
        <v>#DIV/0!</v>
      </c>
      <c r="FZ1044" s="39" t="e">
        <f t="shared" si="3021"/>
        <v>#DIV/0!</v>
      </c>
      <c r="GA1044" s="39" t="e">
        <f t="shared" si="3022"/>
        <v>#DIV/0!</v>
      </c>
      <c r="GB1044" s="39" t="e">
        <f t="shared" si="3023"/>
        <v>#DIV/0!</v>
      </c>
      <c r="GC1044" s="39" t="e">
        <f t="shared" si="3024"/>
        <v>#DIV/0!</v>
      </c>
      <c r="GD1044" s="39" t="e">
        <f t="shared" si="3025"/>
        <v>#DIV/0!</v>
      </c>
      <c r="GE1044" s="39" t="e">
        <f t="shared" si="3026"/>
        <v>#DIV/0!</v>
      </c>
      <c r="GF1044" s="39" t="e">
        <f t="shared" si="3027"/>
        <v>#DIV/0!</v>
      </c>
      <c r="GG1044" s="39" t="e">
        <f t="shared" si="3028"/>
        <v>#DIV/0!</v>
      </c>
      <c r="GH1044" s="39" t="e">
        <f t="shared" si="3029"/>
        <v>#DIV/0!</v>
      </c>
      <c r="GI1044" s="39"/>
      <c r="GJ1044" s="39" t="e">
        <f t="shared" si="3030"/>
        <v>#DIV/0!</v>
      </c>
      <c r="GK1044" s="39" t="e">
        <f t="shared" si="3031"/>
        <v>#DIV/0!</v>
      </c>
      <c r="GL1044" s="39" t="e">
        <f t="shared" si="3032"/>
        <v>#DIV/0!</v>
      </c>
      <c r="GM1044" s="39" t="e">
        <f t="shared" si="3033"/>
        <v>#DIV/0!</v>
      </c>
      <c r="GN1044" s="39" t="e">
        <f t="shared" si="3034"/>
        <v>#DIV/0!</v>
      </c>
      <c r="GO1044" s="57"/>
      <c r="GP1044" s="57" t="e">
        <f t="shared" si="3035"/>
        <v>#DIV/0!</v>
      </c>
      <c r="GQ1044" s="59" t="e">
        <f t="shared" si="3036"/>
        <v>#DIV/0!</v>
      </c>
      <c r="GR1044" s="41" t="e">
        <f t="shared" si="3037"/>
        <v>#DIV/0!</v>
      </c>
      <c r="GS1044" s="57" t="e">
        <f t="shared" si="3038"/>
        <v>#DIV/0!</v>
      </c>
      <c r="GT1044" s="57" t="e">
        <f t="shared" si="3039"/>
        <v>#DIV/0!</v>
      </c>
      <c r="GU1044" s="57" t="e">
        <f t="shared" si="3040"/>
        <v>#DIV/0!</v>
      </c>
      <c r="GV1044" s="57"/>
      <c r="GW1044" s="42" t="e">
        <f t="shared" si="3041"/>
        <v>#DIV/0!</v>
      </c>
      <c r="GX1044" s="42" t="e">
        <f t="shared" si="3042"/>
        <v>#DIV/0!</v>
      </c>
      <c r="GY1044" s="42" t="e">
        <f t="shared" si="3043"/>
        <v>#DIV/0!</v>
      </c>
      <c r="GZ1044" s="57"/>
      <c r="HA1044" s="2" t="e">
        <f t="shared" si="3044"/>
        <v>#DIV/0!</v>
      </c>
      <c r="HB1044" s="2" t="e">
        <f t="shared" si="3045"/>
        <v>#DIV/0!</v>
      </c>
      <c r="HC1044" s="2" t="e">
        <f t="shared" si="3046"/>
        <v>#DIV/0!</v>
      </c>
      <c r="HD1044" s="2" t="e">
        <f t="shared" si="3047"/>
        <v>#DIV/0!</v>
      </c>
      <c r="HE1044" s="2" t="e">
        <f t="shared" si="3048"/>
        <v>#DIV/0!</v>
      </c>
      <c r="HF1044" s="2" t="e">
        <f t="shared" si="3049"/>
        <v>#DIV/0!</v>
      </c>
      <c r="HG1044" s="2" t="e">
        <f t="shared" si="3050"/>
        <v>#DIV/0!</v>
      </c>
      <c r="HH1044" s="2" t="e">
        <f t="shared" si="3051"/>
        <v>#DIV/0!</v>
      </c>
      <c r="HI1044" s="2" t="e">
        <f t="shared" si="3052"/>
        <v>#DIV/0!</v>
      </c>
      <c r="HJ1044" s="11" t="e">
        <f t="shared" si="3053"/>
        <v>#DIV/0!</v>
      </c>
      <c r="HK1044" s="60" t="e">
        <f t="shared" si="3054"/>
        <v>#DIV/0!</v>
      </c>
      <c r="HL1044" s="57"/>
      <c r="HM1044" s="57" t="e">
        <f t="shared" si="3055"/>
        <v>#DIV/0!</v>
      </c>
      <c r="HN1044" s="57" t="e">
        <f t="shared" si="3056"/>
        <v>#DIV/0!</v>
      </c>
      <c r="HO1044" s="57" t="e">
        <f t="shared" si="3057"/>
        <v>#DIV/0!</v>
      </c>
      <c r="HP1044" s="57" t="e">
        <f t="shared" si="3058"/>
        <v>#DIV/0!</v>
      </c>
      <c r="HQ1044" s="57" t="e">
        <f t="shared" si="3059"/>
        <v>#DIV/0!</v>
      </c>
      <c r="HR1044" s="57"/>
      <c r="HS1044" s="57" t="e">
        <f t="shared" si="3060"/>
        <v>#DIV/0!</v>
      </c>
      <c r="HT1044" s="57" t="e">
        <f t="shared" si="3061"/>
        <v>#DIV/0!</v>
      </c>
      <c r="HU1044" s="57" t="e">
        <f t="shared" si="3062"/>
        <v>#DIV/0!</v>
      </c>
      <c r="HV1044" s="57" t="e">
        <f t="shared" si="3063"/>
        <v>#DIV/0!</v>
      </c>
      <c r="HW1044" s="57" t="e">
        <f t="shared" si="3064"/>
        <v>#DIV/0!</v>
      </c>
      <c r="HX1044" s="57"/>
      <c r="HY1044" s="57" t="e">
        <f t="shared" si="3065"/>
        <v>#DIV/0!</v>
      </c>
      <c r="HZ1044" s="57" t="e">
        <f t="shared" si="3066"/>
        <v>#DIV/0!</v>
      </c>
      <c r="IA1044" s="57"/>
      <c r="IB1044" s="61">
        <f t="shared" si="3067"/>
        <v>0</v>
      </c>
      <c r="IC1044" s="57" t="str">
        <f t="shared" si="3068"/>
        <v/>
      </c>
      <c r="ID1044" s="42"/>
      <c r="IE1044" s="2" t="str">
        <f t="shared" si="3069"/>
        <v/>
      </c>
      <c r="IF1044" s="60" t="e">
        <f t="shared" si="3070"/>
        <v>#DIV/0!</v>
      </c>
      <c r="IG1044" s="60" t="str">
        <f t="shared" si="3071"/>
        <v/>
      </c>
      <c r="IH1044" s="60" t="str">
        <f t="shared" si="3072"/>
        <v>zinco-</v>
      </c>
      <c r="II1044" s="60" t="str">
        <f t="shared" si="3073"/>
        <v>mangano-</v>
      </c>
      <c r="IJ1044" s="60" t="e">
        <f t="shared" si="3074"/>
        <v>#DIV/0!</v>
      </c>
      <c r="IK1044" s="60" t="e">
        <f t="shared" si="3075"/>
        <v>#DIV/0!</v>
      </c>
      <c r="IL1044" s="60" t="e">
        <f t="shared" si="3076"/>
        <v>#DIV/0!</v>
      </c>
      <c r="IM1044" s="60" t="e">
        <f t="shared" si="3077"/>
        <v>#DIV/0!</v>
      </c>
      <c r="IN1044" s="60" t="str">
        <f t="shared" si="3078"/>
        <v/>
      </c>
      <c r="IO1044" s="60" t="str">
        <f t="shared" si="3079"/>
        <v/>
      </c>
      <c r="IP1044" s="57"/>
      <c r="IQ1044" s="57" t="str">
        <f t="shared" si="3080"/>
        <v>ERROR!!</v>
      </c>
    </row>
    <row r="1045" spans="24:251">
      <c r="X1045" s="29">
        <f t="shared" si="3081"/>
        <v>0</v>
      </c>
      <c r="Y1045" s="29">
        <f t="shared" si="3082"/>
        <v>0</v>
      </c>
      <c r="Z1045" s="29" t="e">
        <f t="shared" si="3083"/>
        <v>#DIV/0!</v>
      </c>
      <c r="AA1045" s="29" t="e">
        <f t="shared" si="3084"/>
        <v>#DIV/0!</v>
      </c>
      <c r="AB1045" s="29" t="e">
        <f t="shared" si="3085"/>
        <v>#DIV/0!</v>
      </c>
      <c r="AC1045" s="29" t="e">
        <f t="shared" si="3086"/>
        <v>#DIV/0!</v>
      </c>
      <c r="AF1045" s="23">
        <v>60.084299999999999</v>
      </c>
      <c r="AG1045" s="23">
        <v>79.878799999999998</v>
      </c>
      <c r="AH1045" s="23">
        <v>101.96120000000001</v>
      </c>
      <c r="AI1045" s="23">
        <v>151.99039999999999</v>
      </c>
      <c r="AJ1045" s="23">
        <v>159.69</v>
      </c>
      <c r="AK1045" s="23">
        <v>71.846400000000003</v>
      </c>
      <c r="AL1045" s="23">
        <v>70.9375</v>
      </c>
      <c r="AM1045" s="23">
        <v>40.304400000000001</v>
      </c>
      <c r="AN1045" s="23">
        <v>56.077399999999997</v>
      </c>
      <c r="AO1045" s="23">
        <v>61.978999999999999</v>
      </c>
      <c r="AP1045" s="23">
        <v>94.195999999999998</v>
      </c>
      <c r="AQ1045" s="23">
        <v>18.998000000000001</v>
      </c>
      <c r="AR1045" s="23">
        <v>35.450000000000003</v>
      </c>
      <c r="AS1045" s="23">
        <v>29.88</v>
      </c>
      <c r="AT1045" s="23">
        <v>74.691999999999993</v>
      </c>
      <c r="AU1045" s="23">
        <v>81.39</v>
      </c>
      <c r="AX1045" s="54">
        <f t="shared" si="2941"/>
        <v>0</v>
      </c>
      <c r="AY1045" s="54">
        <f t="shared" si="2942"/>
        <v>0</v>
      </c>
      <c r="AZ1045" s="54">
        <f t="shared" si="2943"/>
        <v>0</v>
      </c>
      <c r="BA1045" s="54">
        <f t="shared" si="2944"/>
        <v>0</v>
      </c>
      <c r="BB1045" s="54">
        <f t="shared" si="2945"/>
        <v>0</v>
      </c>
      <c r="BC1045" s="54">
        <f t="shared" si="2946"/>
        <v>0</v>
      </c>
      <c r="BD1045" s="54">
        <f t="shared" si="2947"/>
        <v>0</v>
      </c>
      <c r="BE1045" s="54">
        <f t="shared" si="2948"/>
        <v>0</v>
      </c>
      <c r="BF1045" s="54">
        <f t="shared" si="2949"/>
        <v>0</v>
      </c>
      <c r="BG1045" s="54">
        <f t="shared" si="2950"/>
        <v>0</v>
      </c>
      <c r="BH1045" s="54">
        <f t="shared" si="2951"/>
        <v>0</v>
      </c>
      <c r="BI1045" s="54">
        <f t="shared" si="2952"/>
        <v>0</v>
      </c>
      <c r="BJ1045" s="54">
        <f t="shared" si="2953"/>
        <v>0</v>
      </c>
      <c r="BK1045" s="54">
        <f t="shared" si="2954"/>
        <v>0</v>
      </c>
      <c r="BL1045" s="54">
        <f t="shared" si="2955"/>
        <v>0</v>
      </c>
      <c r="BM1045" s="42"/>
      <c r="BO1045" s="54">
        <f>'Norm-coeff'!$C$2+$AX1045*'Norm-coeff'!$D$2+$AY1045*'Norm-coeff'!$E$2+$AZ1045*'Norm-coeff'!$F$2+$BA1045*'Norm-coeff'!$G$2+$BB1045*'Norm-coeff'!$H$2+$BC1045*'Norm-coeff'!$I$2+$BD1045*'Norm-coeff'!$J$2+$BE1045*'Norm-coeff'!$K$2+$BF1045*'Norm-coeff'!$L$2+$BG1045*'Norm-coeff'!$M$2+$BH1045*'Norm-coeff'!$N$2+$BI1045*'Norm-coeff'!$O$2</f>
        <v>5.4045421474420303</v>
      </c>
      <c r="BP1045" s="54">
        <f>'Norm-coeff'!$C$3+$AX1045*'Norm-coeff'!$D$3+$AY1045*'Norm-coeff'!$E$3+$AZ1045*'Norm-coeff'!$F$3+$BA1045*'Norm-coeff'!$G$3+$BB1045*'Norm-coeff'!$H$3+$BC1045*'Norm-coeff'!$I$3+$BD1045*'Norm-coeff'!$J$3+$BE1045*'Norm-coeff'!$K$3+$BF1045*'Norm-coeff'!$L$3+$BG1045*'Norm-coeff'!$M$3+$BH1045*'Norm-coeff'!$N$3+$BI1045*'Norm-coeff'!$O$3</f>
        <v>3.15319116612705</v>
      </c>
      <c r="BQ1045" s="54">
        <f>'Norm-coeff'!$C$4+$AX1045*'Norm-coeff'!$D$4+$AY1045*'Norm-coeff'!$E$4+$AZ1045*'Norm-coeff'!$F$4+$BA1045*'Norm-coeff'!$G$4+$BB1045*'Norm-coeff'!$H$4+$BC1045*'Norm-coeff'!$I$4+$BD1045*'Norm-coeff'!$J$4+$BE1045*'Norm-coeff'!$K$4+$BF1045*'Norm-coeff'!$L$4+$BG1045*'Norm-coeff'!$M$4+$BH1045*'Norm-coeff'!$N$4+$BI1045*'Norm-coeff'!$O$4</f>
        <v>1.42115649462768</v>
      </c>
      <c r="BR1045" s="54">
        <f>'Norm-coeff'!$C$5+$AX1045*'Norm-coeff'!$D$5+$AY1045*'Norm-coeff'!$E$5+$AZ1045*'Norm-coeff'!$F$5+$BA1045*'Norm-coeff'!$G$5+$BB1045*'Norm-coeff'!$H$5+$BC1045*'Norm-coeff'!$I$5+$BD1045*'Norm-coeff'!$J$5+$BE1045*'Norm-coeff'!$K$5+$BF1045*'Norm-coeff'!$L$5+$BG1045*'Norm-coeff'!$M$5+$BH1045*'Norm-coeff'!$N$5+$BI1045*'Norm-coeff'!$O$5</f>
        <v>1.0553329241296201</v>
      </c>
      <c r="BS1045" s="54">
        <f>'Norm-coeff'!$C$6+$AX1045*'Norm-coeff'!$D$6+$AY1045*'Norm-coeff'!$E$6+$AZ1045*'Norm-coeff'!$F$6+$BA1045*'Norm-coeff'!$G$6+$BB1045*'Norm-coeff'!$H$6+$BC1045*'Norm-coeff'!$I$6+$BD1045*'Norm-coeff'!$J$6+$BE1045*'Norm-coeff'!$K$6+$BF1045*'Norm-coeff'!$L$6+$BG1045*'Norm-coeff'!$M$6+$BH1045*'Norm-coeff'!$N$6+$BI1045*'Norm-coeff'!$O$6</f>
        <v>-1.48700885495103E-2</v>
      </c>
      <c r="BT1045" s="54">
        <f>'Norm-coeff'!$C$7+$AX1045*'Norm-coeff'!$D$7+$AY1045*'Norm-coeff'!$E$7+$AZ1045*'Norm-coeff'!$F$7+$BA1045*'Norm-coeff'!$G$7+$BB1045*'Norm-coeff'!$H$7+$BC1045*'Norm-coeff'!$I$7+$BD1045*'Norm-coeff'!$J$7+$BE1045*'Norm-coeff'!$K$7+$BF1045*'Norm-coeff'!$L$7+$BG1045*'Norm-coeff'!$M$7+$BH1045*'Norm-coeff'!$N$7+$BI1045*'Norm-coeff'!$O$7</f>
        <v>2.0907583608832998</v>
      </c>
      <c r="BU1045" s="54">
        <f>'Norm-coeff'!$C$8+$AX1045*'Norm-coeff'!$D$8+$AY1045*'Norm-coeff'!$E$8+$AZ1045*'Norm-coeff'!$F$8+$BA1045*'Norm-coeff'!$G$8+$BB1045*'Norm-coeff'!$H$8+$BC1045*'Norm-coeff'!$I$8+$BD1045*'Norm-coeff'!$J$8+$BE1045*'Norm-coeff'!$K$8+$BF1045*'Norm-coeff'!$L$8+$BG1045*'Norm-coeff'!$M$8+$BH1045*'Norm-coeff'!$N$8+$BI1045*'Norm-coeff'!$O$8</f>
        <v>0.65894159836244504</v>
      </c>
      <c r="BV1045" s="54">
        <f>'Norm-coeff'!$C$9+$AX1045*'Norm-coeff'!$D$9+$AY1045*'Norm-coeff'!$E$9+$AZ1045*'Norm-coeff'!$F$9+$BA1045*'Norm-coeff'!$G$9+$BB1045*'Norm-coeff'!$H$9+$BC1045*'Norm-coeff'!$I$9+$BD1045*'Norm-coeff'!$J$9+$BE1045*'Norm-coeff'!$K$9+$BF1045*'Norm-coeff'!$L$9+$BG1045*'Norm-coeff'!$M$9+$BH1045*'Norm-coeff'!$N$9+$BI1045*'Norm-coeff'!$O$9</f>
        <v>1.48961085014701</v>
      </c>
      <c r="BW1045" s="54">
        <f>'Norm-coeff'!$C$10+$AX1045*'Norm-coeff'!$D$10+$AY1045*'Norm-coeff'!$E$10+$AZ1045*'Norm-coeff'!$F$10+$BA1045*'Norm-coeff'!$G$10+$BB1045*'Norm-coeff'!$H$10+$BC1045*'Norm-coeff'!$I$10+$BD1045*'Norm-coeff'!$J$10+$BE1045*'Norm-coeff'!$K$10+$BF1045*'Norm-coeff'!$L$10+$BG1045*'Norm-coeff'!$M$10+$BH1045*'Norm-coeff'!$N$10+$BI1045*'Norm-coeff'!$O$10</f>
        <v>1.42058735749591</v>
      </c>
      <c r="BX1045" s="54">
        <f>'Norm-coeff'!$C$11+$AX1045*'Norm-coeff'!$D$11+$AY1045*'Norm-coeff'!$E$11+$AZ1045*'Norm-coeff'!$F$11+$BA1045*'Norm-coeff'!$G$11+$BB1045*'Norm-coeff'!$H$11+$BC1045*'Norm-coeff'!$I$11+$BD1045*'Norm-coeff'!$J$11+$BE1045*'Norm-coeff'!$K$11+$BF1045*'Norm-coeff'!$L$11+$BG1045*'Norm-coeff'!$M$11+$BH1045*'Norm-coeff'!$N$11+$BI1045*'Norm-coeff'!$O$11</f>
        <v>0.221233014421479</v>
      </c>
      <c r="BY1045" s="54">
        <f>'Norm-coeff'!$C$12+$AX1045*'Norm-coeff'!$D$12+$AY1045*'Norm-coeff'!$E$12+$AZ1045*'Norm-coeff'!$F$12+$BA1045*'Norm-coeff'!$G$12+$BB1045*'Norm-coeff'!$H$12+$BC1045*'Norm-coeff'!$I$12+$BD1045*'Norm-coeff'!$J$12+$BE1045*'Norm-coeff'!$K$12+$BF1045*'Norm-coeff'!$L$12+$BG1045*'Norm-coeff'!$M$12+$BH1045*'Norm-coeff'!$N$12+$BI1045*'Norm-coeff'!$O$12</f>
        <v>0.283527502056037</v>
      </c>
      <c r="BZ1045" s="54">
        <f>'Norm-coeff'!$C$13+$AX1045*'Norm-coeff'!$D$13+$AY1045*'Norm-coeff'!$E$13+$AZ1045*'Norm-coeff'!$F$13+$BA1045*'Norm-coeff'!$G$13+$BB1045*'Norm-coeff'!$H$13+$BC1045*'Norm-coeff'!$I$13+$BD1045*'Norm-coeff'!$J$13+$BE1045*'Norm-coeff'!$K$13+$BF1045*'Norm-coeff'!$L$13+$BG1045*'Norm-coeff'!$M$13+$BH1045*'Norm-coeff'!$N$13+$BI1045*'Norm-coeff'!$O$13</f>
        <v>-4.1864930554451202E-2</v>
      </c>
      <c r="CA1045" s="54">
        <f>'Norm-coeff'!$C$14+$AX1045*'Norm-coeff'!$D$14+$AY1045*'Norm-coeff'!$E$14+$AZ1045*'Norm-coeff'!$F$14+$BA1045*'Norm-coeff'!$G$14+$BB1045*'Norm-coeff'!$H$14+$BC1045*'Norm-coeff'!$I$14+$BD1045*'Norm-coeff'!$J$14+$BE1045*'Norm-coeff'!$K$14+$BF1045*'Norm-coeff'!$L$14+$BG1045*'Norm-coeff'!$M$14+$BH1045*'Norm-coeff'!$N$14+$BI1045*'Norm-coeff'!$O$14</f>
        <v>4.2526983164477103</v>
      </c>
      <c r="CC1045" s="54">
        <f t="shared" si="2956"/>
        <v>0</v>
      </c>
      <c r="CG1045" s="54">
        <f t="shared" si="2957"/>
        <v>0</v>
      </c>
      <c r="CH1045" s="54">
        <f t="shared" si="2940"/>
        <v>0</v>
      </c>
      <c r="CI1045" s="54">
        <f t="shared" si="2958"/>
        <v>0</v>
      </c>
      <c r="CJ1045" s="56">
        <f t="shared" si="2959"/>
        <v>0</v>
      </c>
      <c r="CK1045" s="54">
        <f t="shared" si="2960"/>
        <v>0</v>
      </c>
      <c r="CL1045" s="54">
        <f t="shared" si="2961"/>
        <v>0</v>
      </c>
      <c r="CM1045" s="54">
        <f t="shared" si="2962"/>
        <v>0</v>
      </c>
      <c r="CN1045" s="54">
        <f t="shared" si="2963"/>
        <v>0</v>
      </c>
      <c r="CO1045" s="54">
        <f t="shared" si="2964"/>
        <v>0</v>
      </c>
      <c r="CP1045" s="54">
        <f t="shared" si="2965"/>
        <v>0</v>
      </c>
      <c r="CQ1045" s="54">
        <f t="shared" si="2966"/>
        <v>0</v>
      </c>
      <c r="CR1045" s="54">
        <f t="shared" si="2967"/>
        <v>0</v>
      </c>
      <c r="CS1045" s="54">
        <f t="shared" si="2968"/>
        <v>0</v>
      </c>
      <c r="CU1045" s="54">
        <f t="shared" si="2969"/>
        <v>0</v>
      </c>
      <c r="CV1045" s="54">
        <f t="shared" si="2970"/>
        <v>0</v>
      </c>
      <c r="CW1045" s="54">
        <f t="shared" si="2971"/>
        <v>0</v>
      </c>
      <c r="CX1045" s="54">
        <f t="shared" si="2972"/>
        <v>0</v>
      </c>
      <c r="CZ1045" s="54">
        <f t="shared" si="2973"/>
        <v>0</v>
      </c>
      <c r="DA1045" s="54">
        <f t="shared" si="2974"/>
        <v>0</v>
      </c>
      <c r="DB1045" s="54">
        <f t="shared" si="2975"/>
        <v>0</v>
      </c>
      <c r="DC1045" s="54">
        <f t="shared" si="2976"/>
        <v>0</v>
      </c>
      <c r="DD1045" s="54">
        <f t="shared" si="2977"/>
        <v>0</v>
      </c>
      <c r="DE1045" s="54">
        <f t="shared" si="2978"/>
        <v>0</v>
      </c>
      <c r="DF1045" s="54">
        <f t="shared" si="2979"/>
        <v>0</v>
      </c>
      <c r="DG1045" s="54">
        <f t="shared" si="2980"/>
        <v>2</v>
      </c>
      <c r="DH1045" s="71">
        <f t="shared" si="2981"/>
        <v>0</v>
      </c>
      <c r="DI1045" s="71">
        <f t="shared" si="2982"/>
        <v>0</v>
      </c>
      <c r="DJ1045" s="54">
        <f t="shared" si="2983"/>
        <v>0</v>
      </c>
      <c r="DK1045" s="54">
        <f t="shared" si="2984"/>
        <v>2</v>
      </c>
      <c r="DL1045" s="4">
        <f t="shared" si="2914"/>
        <v>0</v>
      </c>
      <c r="DM1045" s="3">
        <f t="shared" si="2985"/>
        <v>0</v>
      </c>
      <c r="DN1045" s="3">
        <f t="shared" si="2986"/>
        <v>0</v>
      </c>
      <c r="DO1045" s="4" t="e">
        <f t="shared" si="2987"/>
        <v>#DIV/0!</v>
      </c>
      <c r="DP1045" s="57"/>
      <c r="DQ1045" s="57"/>
      <c r="DR1045" s="56">
        <f t="shared" si="2915"/>
        <v>2</v>
      </c>
      <c r="DS1045" s="56">
        <f t="shared" si="2916"/>
        <v>0</v>
      </c>
      <c r="DT1045" s="38">
        <f t="shared" si="2917"/>
        <v>0</v>
      </c>
      <c r="DU1045" s="38">
        <f t="shared" si="2988"/>
        <v>2</v>
      </c>
      <c r="DV1045" s="38">
        <f t="shared" si="2918"/>
        <v>0</v>
      </c>
      <c r="DW1045" s="39">
        <f t="shared" si="2919"/>
        <v>0</v>
      </c>
      <c r="DX1045" s="39">
        <f t="shared" si="2920"/>
        <v>0</v>
      </c>
      <c r="DY1045" s="39">
        <f t="shared" si="2921"/>
        <v>0</v>
      </c>
      <c r="DZ1045" s="39">
        <f t="shared" si="2922"/>
        <v>0</v>
      </c>
      <c r="EA1045" s="39">
        <f t="shared" si="2923"/>
        <v>0</v>
      </c>
      <c r="EB1045" s="37" t="e">
        <f t="shared" si="2989"/>
        <v>#DIV/0!</v>
      </c>
      <c r="EC1045" s="37" t="e">
        <f t="shared" si="2990"/>
        <v>#DIV/0!</v>
      </c>
      <c r="ED1045" s="37" t="e">
        <f t="shared" si="2991"/>
        <v>#DIV/0!</v>
      </c>
      <c r="EE1045" s="37" t="e">
        <f t="shared" si="2992"/>
        <v>#DIV/0!</v>
      </c>
      <c r="EF1045" s="39" t="e">
        <f t="shared" si="2993"/>
        <v>#DIV/0!</v>
      </c>
      <c r="EG1045" s="37" t="e">
        <f t="shared" si="2994"/>
        <v>#DIV/0!</v>
      </c>
      <c r="EH1045" s="37" t="e">
        <f t="shared" si="2995"/>
        <v>#DIV/0!</v>
      </c>
      <c r="EI1045" s="11" t="b">
        <f t="shared" si="2996"/>
        <v>1</v>
      </c>
      <c r="EJ1045" s="11" t="b">
        <f t="shared" si="2997"/>
        <v>0</v>
      </c>
      <c r="EK1045" s="39" t="e">
        <f t="shared" si="2998"/>
        <v>#DIV/0!</v>
      </c>
      <c r="EL1045" s="39" t="e">
        <f t="shared" si="2999"/>
        <v>#DIV/0!</v>
      </c>
      <c r="EM1045" s="39" t="e">
        <f t="shared" si="3000"/>
        <v>#DIV/0!</v>
      </c>
      <c r="EN1045" s="39" t="e">
        <f t="shared" si="3001"/>
        <v>#DIV/0!</v>
      </c>
      <c r="EO1045" s="39" t="e">
        <f t="shared" si="3002"/>
        <v>#DIV/0!</v>
      </c>
      <c r="EP1045" s="39" t="e">
        <f t="shared" si="3003"/>
        <v>#DIV/0!</v>
      </c>
      <c r="EQ1045" s="39" t="e">
        <f t="shared" si="3004"/>
        <v>#DIV/0!</v>
      </c>
      <c r="ER1045" s="39" t="e">
        <f t="shared" si="3005"/>
        <v>#DIV/0!</v>
      </c>
      <c r="ES1045" s="58" t="str">
        <f t="shared" si="3006"/>
        <v>(OH,F,Cl)-dominate amphibole</v>
      </c>
      <c r="ET1045" s="58" t="e">
        <f t="shared" si="3007"/>
        <v>#N/A</v>
      </c>
      <c r="EU1045" s="56">
        <f t="shared" si="2924"/>
        <v>0</v>
      </c>
      <c r="EV1045" s="56">
        <f t="shared" si="2925"/>
        <v>0</v>
      </c>
      <c r="EW1045" s="56">
        <f t="shared" si="2926"/>
        <v>0</v>
      </c>
      <c r="EX1045" s="56">
        <f t="shared" si="2927"/>
        <v>0</v>
      </c>
      <c r="EY1045" s="56">
        <f t="shared" si="2928"/>
        <v>0</v>
      </c>
      <c r="EZ1045" s="56">
        <f t="shared" si="2929"/>
        <v>0</v>
      </c>
      <c r="FA1045" s="39">
        <f t="shared" si="2930"/>
        <v>0</v>
      </c>
      <c r="FB1045" s="39">
        <f t="shared" si="2931"/>
        <v>0</v>
      </c>
      <c r="FC1045" s="54">
        <f t="shared" si="2932"/>
        <v>0</v>
      </c>
      <c r="FD1045" s="54">
        <f t="shared" si="2933"/>
        <v>0</v>
      </c>
      <c r="FE1045" s="39">
        <f t="shared" si="2934"/>
        <v>0</v>
      </c>
      <c r="FF1045" s="54">
        <f t="shared" si="2935"/>
        <v>0</v>
      </c>
      <c r="FG1045" s="39">
        <f t="shared" si="2936"/>
        <v>0</v>
      </c>
      <c r="FH1045" s="39">
        <f t="shared" si="3008"/>
        <v>0</v>
      </c>
      <c r="FI1045" s="39">
        <f t="shared" si="3009"/>
        <v>0</v>
      </c>
      <c r="FJ1045" s="39">
        <f t="shared" si="3010"/>
        <v>0</v>
      </c>
      <c r="FK1045" s="39" t="e">
        <f t="shared" si="3011"/>
        <v>#DIV/0!</v>
      </c>
      <c r="FL1045" s="39" t="e">
        <f t="shared" si="3012"/>
        <v>#DIV/0!</v>
      </c>
      <c r="FM1045" s="39" t="e">
        <f t="shared" si="3013"/>
        <v>#DIV/0!</v>
      </c>
      <c r="FN1045" s="39">
        <f t="shared" si="3014"/>
        <v>1</v>
      </c>
      <c r="FO1045" s="39">
        <f t="shared" si="2937"/>
        <v>0</v>
      </c>
      <c r="FP1045" s="39">
        <f t="shared" si="2938"/>
        <v>0</v>
      </c>
      <c r="FQ1045" s="39">
        <f t="shared" si="2939"/>
        <v>0</v>
      </c>
      <c r="FR1045" s="39">
        <f t="shared" si="3015"/>
        <v>0</v>
      </c>
      <c r="FS1045" s="39">
        <f t="shared" si="3016"/>
        <v>0</v>
      </c>
      <c r="FU1045" s="39" t="e">
        <f t="shared" si="3017"/>
        <v>#DIV/0!</v>
      </c>
      <c r="FV1045" s="39" t="e">
        <f t="shared" si="3018"/>
        <v>#DIV/0!</v>
      </c>
      <c r="FW1045" s="39" t="e">
        <f t="shared" si="3019"/>
        <v>#DIV/0!</v>
      </c>
      <c r="FY1045" s="39" t="e">
        <f t="shared" si="3020"/>
        <v>#DIV/0!</v>
      </c>
      <c r="FZ1045" s="39" t="e">
        <f t="shared" si="3021"/>
        <v>#DIV/0!</v>
      </c>
      <c r="GA1045" s="39" t="e">
        <f t="shared" si="3022"/>
        <v>#DIV/0!</v>
      </c>
      <c r="GB1045" s="39" t="e">
        <f t="shared" si="3023"/>
        <v>#DIV/0!</v>
      </c>
      <c r="GC1045" s="39" t="e">
        <f t="shared" si="3024"/>
        <v>#DIV/0!</v>
      </c>
      <c r="GD1045" s="39" t="e">
        <f t="shared" si="3025"/>
        <v>#DIV/0!</v>
      </c>
      <c r="GE1045" s="39" t="e">
        <f t="shared" si="3026"/>
        <v>#DIV/0!</v>
      </c>
      <c r="GF1045" s="39" t="e">
        <f t="shared" si="3027"/>
        <v>#DIV/0!</v>
      </c>
      <c r="GG1045" s="39" t="e">
        <f t="shared" si="3028"/>
        <v>#DIV/0!</v>
      </c>
      <c r="GH1045" s="39" t="e">
        <f t="shared" si="3029"/>
        <v>#DIV/0!</v>
      </c>
      <c r="GI1045" s="39"/>
      <c r="GJ1045" s="39" t="e">
        <f t="shared" si="3030"/>
        <v>#DIV/0!</v>
      </c>
      <c r="GK1045" s="39" t="e">
        <f t="shared" si="3031"/>
        <v>#DIV/0!</v>
      </c>
      <c r="GL1045" s="39" t="e">
        <f t="shared" si="3032"/>
        <v>#DIV/0!</v>
      </c>
      <c r="GM1045" s="39" t="e">
        <f t="shared" si="3033"/>
        <v>#DIV/0!</v>
      </c>
      <c r="GN1045" s="39" t="e">
        <f t="shared" si="3034"/>
        <v>#DIV/0!</v>
      </c>
      <c r="GO1045" s="57"/>
      <c r="GP1045" s="57" t="e">
        <f t="shared" si="3035"/>
        <v>#DIV/0!</v>
      </c>
      <c r="GQ1045" s="59" t="e">
        <f t="shared" si="3036"/>
        <v>#DIV/0!</v>
      </c>
      <c r="GR1045" s="41" t="e">
        <f t="shared" si="3037"/>
        <v>#DIV/0!</v>
      </c>
      <c r="GS1045" s="57" t="e">
        <f t="shared" si="3038"/>
        <v>#DIV/0!</v>
      </c>
      <c r="GT1045" s="57" t="e">
        <f t="shared" si="3039"/>
        <v>#DIV/0!</v>
      </c>
      <c r="GU1045" s="57" t="e">
        <f t="shared" si="3040"/>
        <v>#DIV/0!</v>
      </c>
      <c r="GV1045" s="57"/>
      <c r="GW1045" s="42" t="e">
        <f t="shared" si="3041"/>
        <v>#DIV/0!</v>
      </c>
      <c r="GX1045" s="42" t="e">
        <f t="shared" si="3042"/>
        <v>#DIV/0!</v>
      </c>
      <c r="GY1045" s="42" t="e">
        <f t="shared" si="3043"/>
        <v>#DIV/0!</v>
      </c>
      <c r="GZ1045" s="57"/>
      <c r="HA1045" s="2" t="e">
        <f t="shared" si="3044"/>
        <v>#DIV/0!</v>
      </c>
      <c r="HB1045" s="2" t="e">
        <f t="shared" si="3045"/>
        <v>#DIV/0!</v>
      </c>
      <c r="HC1045" s="2" t="e">
        <f t="shared" si="3046"/>
        <v>#DIV/0!</v>
      </c>
      <c r="HD1045" s="2" t="e">
        <f t="shared" si="3047"/>
        <v>#DIV/0!</v>
      </c>
      <c r="HE1045" s="2" t="e">
        <f t="shared" si="3048"/>
        <v>#DIV/0!</v>
      </c>
      <c r="HF1045" s="2" t="e">
        <f t="shared" si="3049"/>
        <v>#DIV/0!</v>
      </c>
      <c r="HG1045" s="2" t="e">
        <f t="shared" si="3050"/>
        <v>#DIV/0!</v>
      </c>
      <c r="HH1045" s="2" t="e">
        <f t="shared" si="3051"/>
        <v>#DIV/0!</v>
      </c>
      <c r="HI1045" s="2" t="e">
        <f t="shared" si="3052"/>
        <v>#DIV/0!</v>
      </c>
      <c r="HJ1045" s="11" t="e">
        <f t="shared" si="3053"/>
        <v>#DIV/0!</v>
      </c>
      <c r="HK1045" s="60" t="e">
        <f t="shared" si="3054"/>
        <v>#DIV/0!</v>
      </c>
      <c r="HL1045" s="57"/>
      <c r="HM1045" s="57" t="e">
        <f t="shared" si="3055"/>
        <v>#DIV/0!</v>
      </c>
      <c r="HN1045" s="57" t="e">
        <f t="shared" si="3056"/>
        <v>#DIV/0!</v>
      </c>
      <c r="HO1045" s="57" t="e">
        <f t="shared" si="3057"/>
        <v>#DIV/0!</v>
      </c>
      <c r="HP1045" s="57" t="e">
        <f t="shared" si="3058"/>
        <v>#DIV/0!</v>
      </c>
      <c r="HQ1045" s="57" t="e">
        <f t="shared" si="3059"/>
        <v>#DIV/0!</v>
      </c>
      <c r="HR1045" s="57"/>
      <c r="HS1045" s="57" t="e">
        <f t="shared" si="3060"/>
        <v>#DIV/0!</v>
      </c>
      <c r="HT1045" s="57" t="e">
        <f t="shared" si="3061"/>
        <v>#DIV/0!</v>
      </c>
      <c r="HU1045" s="57" t="e">
        <f t="shared" si="3062"/>
        <v>#DIV/0!</v>
      </c>
      <c r="HV1045" s="57" t="e">
        <f t="shared" si="3063"/>
        <v>#DIV/0!</v>
      </c>
      <c r="HW1045" s="57" t="e">
        <f t="shared" si="3064"/>
        <v>#DIV/0!</v>
      </c>
      <c r="HX1045" s="57"/>
      <c r="HY1045" s="57" t="e">
        <f t="shared" si="3065"/>
        <v>#DIV/0!</v>
      </c>
      <c r="HZ1045" s="57" t="e">
        <f t="shared" si="3066"/>
        <v>#DIV/0!</v>
      </c>
      <c r="IA1045" s="57"/>
      <c r="IB1045" s="61">
        <f t="shared" si="3067"/>
        <v>0</v>
      </c>
      <c r="IC1045" s="57" t="str">
        <f t="shared" si="3068"/>
        <v/>
      </c>
      <c r="ID1045" s="42"/>
      <c r="IE1045" s="2" t="str">
        <f t="shared" si="3069"/>
        <v/>
      </c>
      <c r="IF1045" s="60" t="e">
        <f t="shared" si="3070"/>
        <v>#DIV/0!</v>
      </c>
      <c r="IG1045" s="60" t="str">
        <f t="shared" si="3071"/>
        <v/>
      </c>
      <c r="IH1045" s="60" t="str">
        <f t="shared" si="3072"/>
        <v>zinco-</v>
      </c>
      <c r="II1045" s="60" t="str">
        <f t="shared" si="3073"/>
        <v>mangano-</v>
      </c>
      <c r="IJ1045" s="60" t="e">
        <f t="shared" si="3074"/>
        <v>#DIV/0!</v>
      </c>
      <c r="IK1045" s="60" t="e">
        <f t="shared" si="3075"/>
        <v>#DIV/0!</v>
      </c>
      <c r="IL1045" s="60" t="e">
        <f t="shared" si="3076"/>
        <v>#DIV/0!</v>
      </c>
      <c r="IM1045" s="60" t="e">
        <f t="shared" si="3077"/>
        <v>#DIV/0!</v>
      </c>
      <c r="IN1045" s="60" t="str">
        <f t="shared" si="3078"/>
        <v/>
      </c>
      <c r="IO1045" s="60" t="str">
        <f t="shared" si="3079"/>
        <v/>
      </c>
      <c r="IP1045" s="57"/>
      <c r="IQ1045" s="57" t="str">
        <f t="shared" si="3080"/>
        <v>ERROR!!</v>
      </c>
    </row>
    <row r="1046" spans="24:251">
      <c r="X1046" s="29">
        <f t="shared" si="3081"/>
        <v>0</v>
      </c>
      <c r="Y1046" s="29">
        <f t="shared" si="3082"/>
        <v>0</v>
      </c>
      <c r="Z1046" s="29" t="e">
        <f t="shared" si="3083"/>
        <v>#DIV/0!</v>
      </c>
      <c r="AA1046" s="29" t="e">
        <f t="shared" si="3084"/>
        <v>#DIV/0!</v>
      </c>
      <c r="AB1046" s="29" t="e">
        <f t="shared" si="3085"/>
        <v>#DIV/0!</v>
      </c>
      <c r="AC1046" s="29" t="e">
        <f t="shared" si="3086"/>
        <v>#DIV/0!</v>
      </c>
      <c r="AF1046" s="23">
        <v>60.084299999999999</v>
      </c>
      <c r="AG1046" s="23">
        <v>79.878799999999998</v>
      </c>
      <c r="AH1046" s="23">
        <v>101.96120000000001</v>
      </c>
      <c r="AI1046" s="23">
        <v>151.99039999999999</v>
      </c>
      <c r="AJ1046" s="23">
        <v>159.69</v>
      </c>
      <c r="AK1046" s="23">
        <v>71.846400000000003</v>
      </c>
      <c r="AL1046" s="23">
        <v>70.9375</v>
      </c>
      <c r="AM1046" s="23">
        <v>40.304400000000001</v>
      </c>
      <c r="AN1046" s="23">
        <v>56.077399999999997</v>
      </c>
      <c r="AO1046" s="23">
        <v>61.978999999999999</v>
      </c>
      <c r="AP1046" s="23">
        <v>94.195999999999998</v>
      </c>
      <c r="AQ1046" s="23">
        <v>18.998000000000001</v>
      </c>
      <c r="AR1046" s="23">
        <v>35.450000000000003</v>
      </c>
      <c r="AS1046" s="23">
        <v>29.88</v>
      </c>
      <c r="AT1046" s="23">
        <v>74.691999999999993</v>
      </c>
      <c r="AU1046" s="23">
        <v>81.39</v>
      </c>
      <c r="AX1046" s="54">
        <f t="shared" si="2941"/>
        <v>0</v>
      </c>
      <c r="AY1046" s="54">
        <f t="shared" si="2942"/>
        <v>0</v>
      </c>
      <c r="AZ1046" s="54">
        <f t="shared" si="2943"/>
        <v>0</v>
      </c>
      <c r="BA1046" s="54">
        <f t="shared" si="2944"/>
        <v>0</v>
      </c>
      <c r="BB1046" s="54">
        <f t="shared" si="2945"/>
        <v>0</v>
      </c>
      <c r="BC1046" s="54">
        <f t="shared" si="2946"/>
        <v>0</v>
      </c>
      <c r="BD1046" s="54">
        <f t="shared" si="2947"/>
        <v>0</v>
      </c>
      <c r="BE1046" s="54">
        <f t="shared" si="2948"/>
        <v>0</v>
      </c>
      <c r="BF1046" s="54">
        <f t="shared" si="2949"/>
        <v>0</v>
      </c>
      <c r="BG1046" s="54">
        <f t="shared" si="2950"/>
        <v>0</v>
      </c>
      <c r="BH1046" s="54">
        <f t="shared" si="2951"/>
        <v>0</v>
      </c>
      <c r="BI1046" s="54">
        <f t="shared" si="2952"/>
        <v>0</v>
      </c>
      <c r="BJ1046" s="54">
        <f t="shared" si="2953"/>
        <v>0</v>
      </c>
      <c r="BK1046" s="54">
        <f t="shared" si="2954"/>
        <v>0</v>
      </c>
      <c r="BL1046" s="54">
        <f t="shared" si="2955"/>
        <v>0</v>
      </c>
      <c r="BM1046" s="42"/>
      <c r="BO1046" s="54">
        <f>'Norm-coeff'!$C$2+$AX1046*'Norm-coeff'!$D$2+$AY1046*'Norm-coeff'!$E$2+$AZ1046*'Norm-coeff'!$F$2+$BA1046*'Norm-coeff'!$G$2+$BB1046*'Norm-coeff'!$H$2+$BC1046*'Norm-coeff'!$I$2+$BD1046*'Norm-coeff'!$J$2+$BE1046*'Norm-coeff'!$K$2+$BF1046*'Norm-coeff'!$L$2+$BG1046*'Norm-coeff'!$M$2+$BH1046*'Norm-coeff'!$N$2+$BI1046*'Norm-coeff'!$O$2</f>
        <v>5.4045421474420303</v>
      </c>
      <c r="BP1046" s="54">
        <f>'Norm-coeff'!$C$3+$AX1046*'Norm-coeff'!$D$3+$AY1046*'Norm-coeff'!$E$3+$AZ1046*'Norm-coeff'!$F$3+$BA1046*'Norm-coeff'!$G$3+$BB1046*'Norm-coeff'!$H$3+$BC1046*'Norm-coeff'!$I$3+$BD1046*'Norm-coeff'!$J$3+$BE1046*'Norm-coeff'!$K$3+$BF1046*'Norm-coeff'!$L$3+$BG1046*'Norm-coeff'!$M$3+$BH1046*'Norm-coeff'!$N$3+$BI1046*'Norm-coeff'!$O$3</f>
        <v>3.15319116612705</v>
      </c>
      <c r="BQ1046" s="54">
        <f>'Norm-coeff'!$C$4+$AX1046*'Norm-coeff'!$D$4+$AY1046*'Norm-coeff'!$E$4+$AZ1046*'Norm-coeff'!$F$4+$BA1046*'Norm-coeff'!$G$4+$BB1046*'Norm-coeff'!$H$4+$BC1046*'Norm-coeff'!$I$4+$BD1046*'Norm-coeff'!$J$4+$BE1046*'Norm-coeff'!$K$4+$BF1046*'Norm-coeff'!$L$4+$BG1046*'Norm-coeff'!$M$4+$BH1046*'Norm-coeff'!$N$4+$BI1046*'Norm-coeff'!$O$4</f>
        <v>1.42115649462768</v>
      </c>
      <c r="BR1046" s="54">
        <f>'Norm-coeff'!$C$5+$AX1046*'Norm-coeff'!$D$5+$AY1046*'Norm-coeff'!$E$5+$AZ1046*'Norm-coeff'!$F$5+$BA1046*'Norm-coeff'!$G$5+$BB1046*'Norm-coeff'!$H$5+$BC1046*'Norm-coeff'!$I$5+$BD1046*'Norm-coeff'!$J$5+$BE1046*'Norm-coeff'!$K$5+$BF1046*'Norm-coeff'!$L$5+$BG1046*'Norm-coeff'!$M$5+$BH1046*'Norm-coeff'!$N$5+$BI1046*'Norm-coeff'!$O$5</f>
        <v>1.0553329241296201</v>
      </c>
      <c r="BS1046" s="54">
        <f>'Norm-coeff'!$C$6+$AX1046*'Norm-coeff'!$D$6+$AY1046*'Norm-coeff'!$E$6+$AZ1046*'Norm-coeff'!$F$6+$BA1046*'Norm-coeff'!$G$6+$BB1046*'Norm-coeff'!$H$6+$BC1046*'Norm-coeff'!$I$6+$BD1046*'Norm-coeff'!$J$6+$BE1046*'Norm-coeff'!$K$6+$BF1046*'Norm-coeff'!$L$6+$BG1046*'Norm-coeff'!$M$6+$BH1046*'Norm-coeff'!$N$6+$BI1046*'Norm-coeff'!$O$6</f>
        <v>-1.48700885495103E-2</v>
      </c>
      <c r="BT1046" s="54">
        <f>'Norm-coeff'!$C$7+$AX1046*'Norm-coeff'!$D$7+$AY1046*'Norm-coeff'!$E$7+$AZ1046*'Norm-coeff'!$F$7+$BA1046*'Norm-coeff'!$G$7+$BB1046*'Norm-coeff'!$H$7+$BC1046*'Norm-coeff'!$I$7+$BD1046*'Norm-coeff'!$J$7+$BE1046*'Norm-coeff'!$K$7+$BF1046*'Norm-coeff'!$L$7+$BG1046*'Norm-coeff'!$M$7+$BH1046*'Norm-coeff'!$N$7+$BI1046*'Norm-coeff'!$O$7</f>
        <v>2.0907583608832998</v>
      </c>
      <c r="BU1046" s="54">
        <f>'Norm-coeff'!$C$8+$AX1046*'Norm-coeff'!$D$8+$AY1046*'Norm-coeff'!$E$8+$AZ1046*'Norm-coeff'!$F$8+$BA1046*'Norm-coeff'!$G$8+$BB1046*'Norm-coeff'!$H$8+$BC1046*'Norm-coeff'!$I$8+$BD1046*'Norm-coeff'!$J$8+$BE1046*'Norm-coeff'!$K$8+$BF1046*'Norm-coeff'!$L$8+$BG1046*'Norm-coeff'!$M$8+$BH1046*'Norm-coeff'!$N$8+$BI1046*'Norm-coeff'!$O$8</f>
        <v>0.65894159836244504</v>
      </c>
      <c r="BV1046" s="54">
        <f>'Norm-coeff'!$C$9+$AX1046*'Norm-coeff'!$D$9+$AY1046*'Norm-coeff'!$E$9+$AZ1046*'Norm-coeff'!$F$9+$BA1046*'Norm-coeff'!$G$9+$BB1046*'Norm-coeff'!$H$9+$BC1046*'Norm-coeff'!$I$9+$BD1046*'Norm-coeff'!$J$9+$BE1046*'Norm-coeff'!$K$9+$BF1046*'Norm-coeff'!$L$9+$BG1046*'Norm-coeff'!$M$9+$BH1046*'Norm-coeff'!$N$9+$BI1046*'Norm-coeff'!$O$9</f>
        <v>1.48961085014701</v>
      </c>
      <c r="BW1046" s="54">
        <f>'Norm-coeff'!$C$10+$AX1046*'Norm-coeff'!$D$10+$AY1046*'Norm-coeff'!$E$10+$AZ1046*'Norm-coeff'!$F$10+$BA1046*'Norm-coeff'!$G$10+$BB1046*'Norm-coeff'!$H$10+$BC1046*'Norm-coeff'!$I$10+$BD1046*'Norm-coeff'!$J$10+$BE1046*'Norm-coeff'!$K$10+$BF1046*'Norm-coeff'!$L$10+$BG1046*'Norm-coeff'!$M$10+$BH1046*'Norm-coeff'!$N$10+$BI1046*'Norm-coeff'!$O$10</f>
        <v>1.42058735749591</v>
      </c>
      <c r="BX1046" s="54">
        <f>'Norm-coeff'!$C$11+$AX1046*'Norm-coeff'!$D$11+$AY1046*'Norm-coeff'!$E$11+$AZ1046*'Norm-coeff'!$F$11+$BA1046*'Norm-coeff'!$G$11+$BB1046*'Norm-coeff'!$H$11+$BC1046*'Norm-coeff'!$I$11+$BD1046*'Norm-coeff'!$J$11+$BE1046*'Norm-coeff'!$K$11+$BF1046*'Norm-coeff'!$L$11+$BG1046*'Norm-coeff'!$M$11+$BH1046*'Norm-coeff'!$N$11+$BI1046*'Norm-coeff'!$O$11</f>
        <v>0.221233014421479</v>
      </c>
      <c r="BY1046" s="54">
        <f>'Norm-coeff'!$C$12+$AX1046*'Norm-coeff'!$D$12+$AY1046*'Norm-coeff'!$E$12+$AZ1046*'Norm-coeff'!$F$12+$BA1046*'Norm-coeff'!$G$12+$BB1046*'Norm-coeff'!$H$12+$BC1046*'Norm-coeff'!$I$12+$BD1046*'Norm-coeff'!$J$12+$BE1046*'Norm-coeff'!$K$12+$BF1046*'Norm-coeff'!$L$12+$BG1046*'Norm-coeff'!$M$12+$BH1046*'Norm-coeff'!$N$12+$BI1046*'Norm-coeff'!$O$12</f>
        <v>0.283527502056037</v>
      </c>
      <c r="BZ1046" s="54">
        <f>'Norm-coeff'!$C$13+$AX1046*'Norm-coeff'!$D$13+$AY1046*'Norm-coeff'!$E$13+$AZ1046*'Norm-coeff'!$F$13+$BA1046*'Norm-coeff'!$G$13+$BB1046*'Norm-coeff'!$H$13+$BC1046*'Norm-coeff'!$I$13+$BD1046*'Norm-coeff'!$J$13+$BE1046*'Norm-coeff'!$K$13+$BF1046*'Norm-coeff'!$L$13+$BG1046*'Norm-coeff'!$M$13+$BH1046*'Norm-coeff'!$N$13+$BI1046*'Norm-coeff'!$O$13</f>
        <v>-4.1864930554451202E-2</v>
      </c>
      <c r="CA1046" s="54">
        <f>'Norm-coeff'!$C$14+$AX1046*'Norm-coeff'!$D$14+$AY1046*'Norm-coeff'!$E$14+$AZ1046*'Norm-coeff'!$F$14+$BA1046*'Norm-coeff'!$G$14+$BB1046*'Norm-coeff'!$H$14+$BC1046*'Norm-coeff'!$I$14+$BD1046*'Norm-coeff'!$J$14+$BE1046*'Norm-coeff'!$K$14+$BF1046*'Norm-coeff'!$L$14+$BG1046*'Norm-coeff'!$M$14+$BH1046*'Norm-coeff'!$N$14+$BI1046*'Norm-coeff'!$O$14</f>
        <v>4.2526983164477103</v>
      </c>
      <c r="CC1046" s="54">
        <f t="shared" si="2956"/>
        <v>0</v>
      </c>
      <c r="CG1046" s="54">
        <f t="shared" si="2957"/>
        <v>0</v>
      </c>
      <c r="CH1046" s="54">
        <f t="shared" si="2940"/>
        <v>0</v>
      </c>
      <c r="CI1046" s="54">
        <f t="shared" si="2958"/>
        <v>0</v>
      </c>
      <c r="CJ1046" s="56">
        <f t="shared" si="2959"/>
        <v>0</v>
      </c>
      <c r="CK1046" s="54">
        <f t="shared" si="2960"/>
        <v>0</v>
      </c>
      <c r="CL1046" s="54">
        <f t="shared" si="2961"/>
        <v>0</v>
      </c>
      <c r="CM1046" s="54">
        <f t="shared" si="2962"/>
        <v>0</v>
      </c>
      <c r="CN1046" s="54">
        <f t="shared" si="2963"/>
        <v>0</v>
      </c>
      <c r="CO1046" s="54">
        <f t="shared" si="2964"/>
        <v>0</v>
      </c>
      <c r="CP1046" s="54">
        <f t="shared" si="2965"/>
        <v>0</v>
      </c>
      <c r="CQ1046" s="54">
        <f t="shared" si="2966"/>
        <v>0</v>
      </c>
      <c r="CR1046" s="54">
        <f t="shared" si="2967"/>
        <v>0</v>
      </c>
      <c r="CS1046" s="54">
        <f t="shared" si="2968"/>
        <v>0</v>
      </c>
      <c r="CU1046" s="54">
        <f t="shared" si="2969"/>
        <v>0</v>
      </c>
      <c r="CV1046" s="54">
        <f t="shared" si="2970"/>
        <v>0</v>
      </c>
      <c r="CW1046" s="54">
        <f t="shared" si="2971"/>
        <v>0</v>
      </c>
      <c r="CX1046" s="54">
        <f t="shared" si="2972"/>
        <v>0</v>
      </c>
      <c r="CZ1046" s="54">
        <f t="shared" si="2973"/>
        <v>0</v>
      </c>
      <c r="DA1046" s="54">
        <f t="shared" si="2974"/>
        <v>0</v>
      </c>
      <c r="DB1046" s="54">
        <f t="shared" si="2975"/>
        <v>0</v>
      </c>
      <c r="DC1046" s="54">
        <f t="shared" si="2976"/>
        <v>0</v>
      </c>
      <c r="DD1046" s="54">
        <f t="shared" si="2977"/>
        <v>0</v>
      </c>
      <c r="DE1046" s="54">
        <f t="shared" si="2978"/>
        <v>0</v>
      </c>
      <c r="DF1046" s="54">
        <f t="shared" si="2979"/>
        <v>0</v>
      </c>
      <c r="DG1046" s="54">
        <f t="shared" si="2980"/>
        <v>2</v>
      </c>
      <c r="DH1046" s="71">
        <f t="shared" si="2981"/>
        <v>0</v>
      </c>
      <c r="DI1046" s="71">
        <f t="shared" si="2982"/>
        <v>0</v>
      </c>
      <c r="DJ1046" s="54">
        <f t="shared" si="2983"/>
        <v>0</v>
      </c>
      <c r="DK1046" s="54">
        <f t="shared" si="2984"/>
        <v>2</v>
      </c>
      <c r="DL1046" s="4">
        <f t="shared" si="2914"/>
        <v>0</v>
      </c>
      <c r="DM1046" s="3">
        <f t="shared" si="2985"/>
        <v>0</v>
      </c>
      <c r="DN1046" s="3">
        <f t="shared" si="2986"/>
        <v>0</v>
      </c>
      <c r="DO1046" s="4" t="e">
        <f t="shared" si="2987"/>
        <v>#DIV/0!</v>
      </c>
      <c r="DP1046" s="57"/>
      <c r="DQ1046" s="57"/>
      <c r="DR1046" s="56">
        <f t="shared" si="2915"/>
        <v>2</v>
      </c>
      <c r="DS1046" s="56">
        <f t="shared" si="2916"/>
        <v>0</v>
      </c>
      <c r="DT1046" s="38">
        <f t="shared" si="2917"/>
        <v>0</v>
      </c>
      <c r="DU1046" s="38">
        <f t="shared" si="2988"/>
        <v>2</v>
      </c>
      <c r="DV1046" s="38">
        <f t="shared" si="2918"/>
        <v>0</v>
      </c>
      <c r="DW1046" s="39">
        <f t="shared" si="2919"/>
        <v>0</v>
      </c>
      <c r="DX1046" s="39">
        <f t="shared" si="2920"/>
        <v>0</v>
      </c>
      <c r="DY1046" s="39">
        <f t="shared" si="2921"/>
        <v>0</v>
      </c>
      <c r="DZ1046" s="39">
        <f t="shared" si="2922"/>
        <v>0</v>
      </c>
      <c r="EA1046" s="39">
        <f t="shared" si="2923"/>
        <v>0</v>
      </c>
      <c r="EB1046" s="37" t="e">
        <f t="shared" si="2989"/>
        <v>#DIV/0!</v>
      </c>
      <c r="EC1046" s="37" t="e">
        <f t="shared" si="2990"/>
        <v>#DIV/0!</v>
      </c>
      <c r="ED1046" s="37" t="e">
        <f t="shared" si="2991"/>
        <v>#DIV/0!</v>
      </c>
      <c r="EE1046" s="37" t="e">
        <f t="shared" si="2992"/>
        <v>#DIV/0!</v>
      </c>
      <c r="EF1046" s="39" t="e">
        <f t="shared" si="2993"/>
        <v>#DIV/0!</v>
      </c>
      <c r="EG1046" s="37" t="e">
        <f t="shared" si="2994"/>
        <v>#DIV/0!</v>
      </c>
      <c r="EH1046" s="37" t="e">
        <f t="shared" si="2995"/>
        <v>#DIV/0!</v>
      </c>
      <c r="EI1046" s="11" t="b">
        <f t="shared" si="2996"/>
        <v>1</v>
      </c>
      <c r="EJ1046" s="11" t="b">
        <f t="shared" si="2997"/>
        <v>0</v>
      </c>
      <c r="EK1046" s="39" t="e">
        <f t="shared" si="2998"/>
        <v>#DIV/0!</v>
      </c>
      <c r="EL1046" s="39" t="e">
        <f t="shared" si="2999"/>
        <v>#DIV/0!</v>
      </c>
      <c r="EM1046" s="39" t="e">
        <f t="shared" si="3000"/>
        <v>#DIV/0!</v>
      </c>
      <c r="EN1046" s="39" t="e">
        <f t="shared" si="3001"/>
        <v>#DIV/0!</v>
      </c>
      <c r="EO1046" s="39" t="e">
        <f t="shared" si="3002"/>
        <v>#DIV/0!</v>
      </c>
      <c r="EP1046" s="39" t="e">
        <f t="shared" si="3003"/>
        <v>#DIV/0!</v>
      </c>
      <c r="EQ1046" s="39" t="e">
        <f t="shared" si="3004"/>
        <v>#DIV/0!</v>
      </c>
      <c r="ER1046" s="39" t="e">
        <f t="shared" si="3005"/>
        <v>#DIV/0!</v>
      </c>
      <c r="ES1046" s="58" t="str">
        <f t="shared" si="3006"/>
        <v>(OH,F,Cl)-dominate amphibole</v>
      </c>
      <c r="ET1046" s="58" t="e">
        <f t="shared" si="3007"/>
        <v>#N/A</v>
      </c>
      <c r="EU1046" s="56">
        <f t="shared" si="2924"/>
        <v>0</v>
      </c>
      <c r="EV1046" s="56">
        <f t="shared" si="2925"/>
        <v>0</v>
      </c>
      <c r="EW1046" s="56">
        <f t="shared" si="2926"/>
        <v>0</v>
      </c>
      <c r="EX1046" s="56">
        <f t="shared" si="2927"/>
        <v>0</v>
      </c>
      <c r="EY1046" s="56">
        <f t="shared" si="2928"/>
        <v>0</v>
      </c>
      <c r="EZ1046" s="56">
        <f t="shared" si="2929"/>
        <v>0</v>
      </c>
      <c r="FA1046" s="39">
        <f t="shared" si="2930"/>
        <v>0</v>
      </c>
      <c r="FB1046" s="39">
        <f t="shared" si="2931"/>
        <v>0</v>
      </c>
      <c r="FC1046" s="54">
        <f t="shared" si="2932"/>
        <v>0</v>
      </c>
      <c r="FD1046" s="54">
        <f t="shared" si="2933"/>
        <v>0</v>
      </c>
      <c r="FE1046" s="39">
        <f t="shared" si="2934"/>
        <v>0</v>
      </c>
      <c r="FF1046" s="54">
        <f t="shared" si="2935"/>
        <v>0</v>
      </c>
      <c r="FG1046" s="39">
        <f t="shared" si="2936"/>
        <v>0</v>
      </c>
      <c r="FH1046" s="39">
        <f t="shared" si="3008"/>
        <v>0</v>
      </c>
      <c r="FI1046" s="39">
        <f t="shared" si="3009"/>
        <v>0</v>
      </c>
      <c r="FJ1046" s="39">
        <f t="shared" si="3010"/>
        <v>0</v>
      </c>
      <c r="FK1046" s="39" t="e">
        <f t="shared" si="3011"/>
        <v>#DIV/0!</v>
      </c>
      <c r="FL1046" s="39" t="e">
        <f t="shared" si="3012"/>
        <v>#DIV/0!</v>
      </c>
      <c r="FM1046" s="39" t="e">
        <f t="shared" si="3013"/>
        <v>#DIV/0!</v>
      </c>
      <c r="FN1046" s="39">
        <f t="shared" si="3014"/>
        <v>1</v>
      </c>
      <c r="FO1046" s="39">
        <f t="shared" si="2937"/>
        <v>0</v>
      </c>
      <c r="FP1046" s="39">
        <f t="shared" si="2938"/>
        <v>0</v>
      </c>
      <c r="FQ1046" s="39">
        <f t="shared" si="2939"/>
        <v>0</v>
      </c>
      <c r="FR1046" s="39">
        <f t="shared" si="3015"/>
        <v>0</v>
      </c>
      <c r="FS1046" s="39">
        <f t="shared" si="3016"/>
        <v>0</v>
      </c>
      <c r="FU1046" s="39" t="e">
        <f t="shared" si="3017"/>
        <v>#DIV/0!</v>
      </c>
      <c r="FV1046" s="39" t="e">
        <f t="shared" si="3018"/>
        <v>#DIV/0!</v>
      </c>
      <c r="FW1046" s="39" t="e">
        <f t="shared" si="3019"/>
        <v>#DIV/0!</v>
      </c>
      <c r="FY1046" s="39" t="e">
        <f t="shared" si="3020"/>
        <v>#DIV/0!</v>
      </c>
      <c r="FZ1046" s="39" t="e">
        <f t="shared" si="3021"/>
        <v>#DIV/0!</v>
      </c>
      <c r="GA1046" s="39" t="e">
        <f t="shared" si="3022"/>
        <v>#DIV/0!</v>
      </c>
      <c r="GB1046" s="39" t="e">
        <f t="shared" si="3023"/>
        <v>#DIV/0!</v>
      </c>
      <c r="GC1046" s="39" t="e">
        <f t="shared" si="3024"/>
        <v>#DIV/0!</v>
      </c>
      <c r="GD1046" s="39" t="e">
        <f t="shared" si="3025"/>
        <v>#DIV/0!</v>
      </c>
      <c r="GE1046" s="39" t="e">
        <f t="shared" si="3026"/>
        <v>#DIV/0!</v>
      </c>
      <c r="GF1046" s="39" t="e">
        <f t="shared" si="3027"/>
        <v>#DIV/0!</v>
      </c>
      <c r="GG1046" s="39" t="e">
        <f t="shared" si="3028"/>
        <v>#DIV/0!</v>
      </c>
      <c r="GH1046" s="39" t="e">
        <f t="shared" si="3029"/>
        <v>#DIV/0!</v>
      </c>
      <c r="GI1046" s="39"/>
      <c r="GJ1046" s="39" t="e">
        <f t="shared" si="3030"/>
        <v>#DIV/0!</v>
      </c>
      <c r="GK1046" s="39" t="e">
        <f t="shared" si="3031"/>
        <v>#DIV/0!</v>
      </c>
      <c r="GL1046" s="39" t="e">
        <f t="shared" si="3032"/>
        <v>#DIV/0!</v>
      </c>
      <c r="GM1046" s="39" t="e">
        <f t="shared" si="3033"/>
        <v>#DIV/0!</v>
      </c>
      <c r="GN1046" s="39" t="e">
        <f t="shared" si="3034"/>
        <v>#DIV/0!</v>
      </c>
      <c r="GO1046" s="57"/>
      <c r="GP1046" s="57" t="e">
        <f t="shared" si="3035"/>
        <v>#DIV/0!</v>
      </c>
      <c r="GQ1046" s="59" t="e">
        <f t="shared" si="3036"/>
        <v>#DIV/0!</v>
      </c>
      <c r="GR1046" s="41" t="e">
        <f t="shared" si="3037"/>
        <v>#DIV/0!</v>
      </c>
      <c r="GS1046" s="57" t="e">
        <f t="shared" si="3038"/>
        <v>#DIV/0!</v>
      </c>
      <c r="GT1046" s="57" t="e">
        <f t="shared" si="3039"/>
        <v>#DIV/0!</v>
      </c>
      <c r="GU1046" s="57" t="e">
        <f t="shared" si="3040"/>
        <v>#DIV/0!</v>
      </c>
      <c r="GV1046" s="57"/>
      <c r="GW1046" s="42" t="e">
        <f t="shared" si="3041"/>
        <v>#DIV/0!</v>
      </c>
      <c r="GX1046" s="42" t="e">
        <f t="shared" si="3042"/>
        <v>#DIV/0!</v>
      </c>
      <c r="GY1046" s="42" t="e">
        <f t="shared" si="3043"/>
        <v>#DIV/0!</v>
      </c>
      <c r="GZ1046" s="57"/>
      <c r="HA1046" s="2" t="e">
        <f t="shared" si="3044"/>
        <v>#DIV/0!</v>
      </c>
      <c r="HB1046" s="2" t="e">
        <f t="shared" si="3045"/>
        <v>#DIV/0!</v>
      </c>
      <c r="HC1046" s="2" t="e">
        <f t="shared" si="3046"/>
        <v>#DIV/0!</v>
      </c>
      <c r="HD1046" s="2" t="e">
        <f t="shared" si="3047"/>
        <v>#DIV/0!</v>
      </c>
      <c r="HE1046" s="2" t="e">
        <f t="shared" si="3048"/>
        <v>#DIV/0!</v>
      </c>
      <c r="HF1046" s="2" t="e">
        <f t="shared" si="3049"/>
        <v>#DIV/0!</v>
      </c>
      <c r="HG1046" s="2" t="e">
        <f t="shared" si="3050"/>
        <v>#DIV/0!</v>
      </c>
      <c r="HH1046" s="2" t="e">
        <f t="shared" si="3051"/>
        <v>#DIV/0!</v>
      </c>
      <c r="HI1046" s="2" t="e">
        <f t="shared" si="3052"/>
        <v>#DIV/0!</v>
      </c>
      <c r="HJ1046" s="11" t="e">
        <f t="shared" si="3053"/>
        <v>#DIV/0!</v>
      </c>
      <c r="HK1046" s="60" t="e">
        <f t="shared" si="3054"/>
        <v>#DIV/0!</v>
      </c>
      <c r="HL1046" s="57"/>
      <c r="HM1046" s="57" t="e">
        <f t="shared" si="3055"/>
        <v>#DIV/0!</v>
      </c>
      <c r="HN1046" s="57" t="e">
        <f t="shared" si="3056"/>
        <v>#DIV/0!</v>
      </c>
      <c r="HO1046" s="57" t="e">
        <f t="shared" si="3057"/>
        <v>#DIV/0!</v>
      </c>
      <c r="HP1046" s="57" t="e">
        <f t="shared" si="3058"/>
        <v>#DIV/0!</v>
      </c>
      <c r="HQ1046" s="57" t="e">
        <f t="shared" si="3059"/>
        <v>#DIV/0!</v>
      </c>
      <c r="HR1046" s="57"/>
      <c r="HS1046" s="57" t="e">
        <f t="shared" si="3060"/>
        <v>#DIV/0!</v>
      </c>
      <c r="HT1046" s="57" t="e">
        <f t="shared" si="3061"/>
        <v>#DIV/0!</v>
      </c>
      <c r="HU1046" s="57" t="e">
        <f t="shared" si="3062"/>
        <v>#DIV/0!</v>
      </c>
      <c r="HV1046" s="57" t="e">
        <f t="shared" si="3063"/>
        <v>#DIV/0!</v>
      </c>
      <c r="HW1046" s="57" t="e">
        <f t="shared" si="3064"/>
        <v>#DIV/0!</v>
      </c>
      <c r="HX1046" s="57"/>
      <c r="HY1046" s="57" t="e">
        <f t="shared" si="3065"/>
        <v>#DIV/0!</v>
      </c>
      <c r="HZ1046" s="57" t="e">
        <f t="shared" si="3066"/>
        <v>#DIV/0!</v>
      </c>
      <c r="IA1046" s="57"/>
      <c r="IB1046" s="61">
        <f t="shared" si="3067"/>
        <v>0</v>
      </c>
      <c r="IC1046" s="57" t="str">
        <f t="shared" si="3068"/>
        <v/>
      </c>
      <c r="ID1046" s="42"/>
      <c r="IE1046" s="2" t="str">
        <f t="shared" si="3069"/>
        <v/>
      </c>
      <c r="IF1046" s="60" t="e">
        <f t="shared" si="3070"/>
        <v>#DIV/0!</v>
      </c>
      <c r="IG1046" s="60" t="str">
        <f t="shared" si="3071"/>
        <v/>
      </c>
      <c r="IH1046" s="60" t="str">
        <f t="shared" si="3072"/>
        <v>zinco-</v>
      </c>
      <c r="II1046" s="60" t="str">
        <f t="shared" si="3073"/>
        <v>mangano-</v>
      </c>
      <c r="IJ1046" s="60" t="e">
        <f t="shared" si="3074"/>
        <v>#DIV/0!</v>
      </c>
      <c r="IK1046" s="60" t="e">
        <f t="shared" si="3075"/>
        <v>#DIV/0!</v>
      </c>
      <c r="IL1046" s="60" t="e">
        <f t="shared" si="3076"/>
        <v>#DIV/0!</v>
      </c>
      <c r="IM1046" s="60" t="e">
        <f t="shared" si="3077"/>
        <v>#DIV/0!</v>
      </c>
      <c r="IN1046" s="60" t="str">
        <f t="shared" si="3078"/>
        <v/>
      </c>
      <c r="IO1046" s="60" t="str">
        <f t="shared" si="3079"/>
        <v/>
      </c>
      <c r="IP1046" s="57"/>
      <c r="IQ1046" s="57" t="str">
        <f t="shared" si="3080"/>
        <v>ERROR!!</v>
      </c>
    </row>
    <row r="1047" spans="24:251">
      <c r="X1047" s="29">
        <f t="shared" si="3081"/>
        <v>0</v>
      </c>
      <c r="Y1047" s="29">
        <f t="shared" si="3082"/>
        <v>0</v>
      </c>
      <c r="Z1047" s="29" t="e">
        <f t="shared" si="3083"/>
        <v>#DIV/0!</v>
      </c>
      <c r="AA1047" s="29" t="e">
        <f t="shared" si="3084"/>
        <v>#DIV/0!</v>
      </c>
      <c r="AB1047" s="29" t="e">
        <f t="shared" si="3085"/>
        <v>#DIV/0!</v>
      </c>
      <c r="AC1047" s="29" t="e">
        <f t="shared" si="3086"/>
        <v>#DIV/0!</v>
      </c>
      <c r="AF1047" s="23">
        <v>60.084299999999999</v>
      </c>
      <c r="AG1047" s="23">
        <v>79.878799999999998</v>
      </c>
      <c r="AH1047" s="23">
        <v>101.96120000000001</v>
      </c>
      <c r="AI1047" s="23">
        <v>151.99039999999999</v>
      </c>
      <c r="AJ1047" s="23">
        <v>159.69</v>
      </c>
      <c r="AK1047" s="23">
        <v>71.846400000000003</v>
      </c>
      <c r="AL1047" s="23">
        <v>70.9375</v>
      </c>
      <c r="AM1047" s="23">
        <v>40.304400000000001</v>
      </c>
      <c r="AN1047" s="23">
        <v>56.077399999999997</v>
      </c>
      <c r="AO1047" s="23">
        <v>61.978999999999999</v>
      </c>
      <c r="AP1047" s="23">
        <v>94.195999999999998</v>
      </c>
      <c r="AQ1047" s="23">
        <v>18.998000000000001</v>
      </c>
      <c r="AR1047" s="23">
        <v>35.450000000000003</v>
      </c>
      <c r="AS1047" s="23">
        <v>29.88</v>
      </c>
      <c r="AT1047" s="23">
        <v>74.691999999999993</v>
      </c>
      <c r="AU1047" s="23">
        <v>81.39</v>
      </c>
      <c r="AX1047" s="54">
        <f t="shared" si="2941"/>
        <v>0</v>
      </c>
      <c r="AY1047" s="54">
        <f t="shared" si="2942"/>
        <v>0</v>
      </c>
      <c r="AZ1047" s="54">
        <f t="shared" si="2943"/>
        <v>0</v>
      </c>
      <c r="BA1047" s="54">
        <f t="shared" si="2944"/>
        <v>0</v>
      </c>
      <c r="BB1047" s="54">
        <f t="shared" si="2945"/>
        <v>0</v>
      </c>
      <c r="BC1047" s="54">
        <f t="shared" si="2946"/>
        <v>0</v>
      </c>
      <c r="BD1047" s="54">
        <f t="shared" si="2947"/>
        <v>0</v>
      </c>
      <c r="BE1047" s="54">
        <f t="shared" si="2948"/>
        <v>0</v>
      </c>
      <c r="BF1047" s="54">
        <f t="shared" si="2949"/>
        <v>0</v>
      </c>
      <c r="BG1047" s="54">
        <f t="shared" si="2950"/>
        <v>0</v>
      </c>
      <c r="BH1047" s="54">
        <f t="shared" si="2951"/>
        <v>0</v>
      </c>
      <c r="BI1047" s="54">
        <f t="shared" si="2952"/>
        <v>0</v>
      </c>
      <c r="BJ1047" s="54">
        <f t="shared" si="2953"/>
        <v>0</v>
      </c>
      <c r="BK1047" s="54">
        <f t="shared" si="2954"/>
        <v>0</v>
      </c>
      <c r="BL1047" s="54">
        <f t="shared" si="2955"/>
        <v>0</v>
      </c>
      <c r="BM1047" s="42"/>
      <c r="BO1047" s="54">
        <f>'Norm-coeff'!$C$2+$AX1047*'Norm-coeff'!$D$2+$AY1047*'Norm-coeff'!$E$2+$AZ1047*'Norm-coeff'!$F$2+$BA1047*'Norm-coeff'!$G$2+$BB1047*'Norm-coeff'!$H$2+$BC1047*'Norm-coeff'!$I$2+$BD1047*'Norm-coeff'!$J$2+$BE1047*'Norm-coeff'!$K$2+$BF1047*'Norm-coeff'!$L$2+$BG1047*'Norm-coeff'!$M$2+$BH1047*'Norm-coeff'!$N$2+$BI1047*'Norm-coeff'!$O$2</f>
        <v>5.4045421474420303</v>
      </c>
      <c r="BP1047" s="54">
        <f>'Norm-coeff'!$C$3+$AX1047*'Norm-coeff'!$D$3+$AY1047*'Norm-coeff'!$E$3+$AZ1047*'Norm-coeff'!$F$3+$BA1047*'Norm-coeff'!$G$3+$BB1047*'Norm-coeff'!$H$3+$BC1047*'Norm-coeff'!$I$3+$BD1047*'Norm-coeff'!$J$3+$BE1047*'Norm-coeff'!$K$3+$BF1047*'Norm-coeff'!$L$3+$BG1047*'Norm-coeff'!$M$3+$BH1047*'Norm-coeff'!$N$3+$BI1047*'Norm-coeff'!$O$3</f>
        <v>3.15319116612705</v>
      </c>
      <c r="BQ1047" s="54">
        <f>'Norm-coeff'!$C$4+$AX1047*'Norm-coeff'!$D$4+$AY1047*'Norm-coeff'!$E$4+$AZ1047*'Norm-coeff'!$F$4+$BA1047*'Norm-coeff'!$G$4+$BB1047*'Norm-coeff'!$H$4+$BC1047*'Norm-coeff'!$I$4+$BD1047*'Norm-coeff'!$J$4+$BE1047*'Norm-coeff'!$K$4+$BF1047*'Norm-coeff'!$L$4+$BG1047*'Norm-coeff'!$M$4+$BH1047*'Norm-coeff'!$N$4+$BI1047*'Norm-coeff'!$O$4</f>
        <v>1.42115649462768</v>
      </c>
      <c r="BR1047" s="54">
        <f>'Norm-coeff'!$C$5+$AX1047*'Norm-coeff'!$D$5+$AY1047*'Norm-coeff'!$E$5+$AZ1047*'Norm-coeff'!$F$5+$BA1047*'Norm-coeff'!$G$5+$BB1047*'Norm-coeff'!$H$5+$BC1047*'Norm-coeff'!$I$5+$BD1047*'Norm-coeff'!$J$5+$BE1047*'Norm-coeff'!$K$5+$BF1047*'Norm-coeff'!$L$5+$BG1047*'Norm-coeff'!$M$5+$BH1047*'Norm-coeff'!$N$5+$BI1047*'Norm-coeff'!$O$5</f>
        <v>1.0553329241296201</v>
      </c>
      <c r="BS1047" s="54">
        <f>'Norm-coeff'!$C$6+$AX1047*'Norm-coeff'!$D$6+$AY1047*'Norm-coeff'!$E$6+$AZ1047*'Norm-coeff'!$F$6+$BA1047*'Norm-coeff'!$G$6+$BB1047*'Norm-coeff'!$H$6+$BC1047*'Norm-coeff'!$I$6+$BD1047*'Norm-coeff'!$J$6+$BE1047*'Norm-coeff'!$K$6+$BF1047*'Norm-coeff'!$L$6+$BG1047*'Norm-coeff'!$M$6+$BH1047*'Norm-coeff'!$N$6+$BI1047*'Norm-coeff'!$O$6</f>
        <v>-1.48700885495103E-2</v>
      </c>
      <c r="BT1047" s="54">
        <f>'Norm-coeff'!$C$7+$AX1047*'Norm-coeff'!$D$7+$AY1047*'Norm-coeff'!$E$7+$AZ1047*'Norm-coeff'!$F$7+$BA1047*'Norm-coeff'!$G$7+$BB1047*'Norm-coeff'!$H$7+$BC1047*'Norm-coeff'!$I$7+$BD1047*'Norm-coeff'!$J$7+$BE1047*'Norm-coeff'!$K$7+$BF1047*'Norm-coeff'!$L$7+$BG1047*'Norm-coeff'!$M$7+$BH1047*'Norm-coeff'!$N$7+$BI1047*'Norm-coeff'!$O$7</f>
        <v>2.0907583608832998</v>
      </c>
      <c r="BU1047" s="54">
        <f>'Norm-coeff'!$C$8+$AX1047*'Norm-coeff'!$D$8+$AY1047*'Norm-coeff'!$E$8+$AZ1047*'Norm-coeff'!$F$8+$BA1047*'Norm-coeff'!$G$8+$BB1047*'Norm-coeff'!$H$8+$BC1047*'Norm-coeff'!$I$8+$BD1047*'Norm-coeff'!$J$8+$BE1047*'Norm-coeff'!$K$8+$BF1047*'Norm-coeff'!$L$8+$BG1047*'Norm-coeff'!$M$8+$BH1047*'Norm-coeff'!$N$8+$BI1047*'Norm-coeff'!$O$8</f>
        <v>0.65894159836244504</v>
      </c>
      <c r="BV1047" s="54">
        <f>'Norm-coeff'!$C$9+$AX1047*'Norm-coeff'!$D$9+$AY1047*'Norm-coeff'!$E$9+$AZ1047*'Norm-coeff'!$F$9+$BA1047*'Norm-coeff'!$G$9+$BB1047*'Norm-coeff'!$H$9+$BC1047*'Norm-coeff'!$I$9+$BD1047*'Norm-coeff'!$J$9+$BE1047*'Norm-coeff'!$K$9+$BF1047*'Norm-coeff'!$L$9+$BG1047*'Norm-coeff'!$M$9+$BH1047*'Norm-coeff'!$N$9+$BI1047*'Norm-coeff'!$O$9</f>
        <v>1.48961085014701</v>
      </c>
      <c r="BW1047" s="54">
        <f>'Norm-coeff'!$C$10+$AX1047*'Norm-coeff'!$D$10+$AY1047*'Norm-coeff'!$E$10+$AZ1047*'Norm-coeff'!$F$10+$BA1047*'Norm-coeff'!$G$10+$BB1047*'Norm-coeff'!$H$10+$BC1047*'Norm-coeff'!$I$10+$BD1047*'Norm-coeff'!$J$10+$BE1047*'Norm-coeff'!$K$10+$BF1047*'Norm-coeff'!$L$10+$BG1047*'Norm-coeff'!$M$10+$BH1047*'Norm-coeff'!$N$10+$BI1047*'Norm-coeff'!$O$10</f>
        <v>1.42058735749591</v>
      </c>
      <c r="BX1047" s="54">
        <f>'Norm-coeff'!$C$11+$AX1047*'Norm-coeff'!$D$11+$AY1047*'Norm-coeff'!$E$11+$AZ1047*'Norm-coeff'!$F$11+$BA1047*'Norm-coeff'!$G$11+$BB1047*'Norm-coeff'!$H$11+$BC1047*'Norm-coeff'!$I$11+$BD1047*'Norm-coeff'!$J$11+$BE1047*'Norm-coeff'!$K$11+$BF1047*'Norm-coeff'!$L$11+$BG1047*'Norm-coeff'!$M$11+$BH1047*'Norm-coeff'!$N$11+$BI1047*'Norm-coeff'!$O$11</f>
        <v>0.221233014421479</v>
      </c>
      <c r="BY1047" s="54">
        <f>'Norm-coeff'!$C$12+$AX1047*'Norm-coeff'!$D$12+$AY1047*'Norm-coeff'!$E$12+$AZ1047*'Norm-coeff'!$F$12+$BA1047*'Norm-coeff'!$G$12+$BB1047*'Norm-coeff'!$H$12+$BC1047*'Norm-coeff'!$I$12+$BD1047*'Norm-coeff'!$J$12+$BE1047*'Norm-coeff'!$K$12+$BF1047*'Norm-coeff'!$L$12+$BG1047*'Norm-coeff'!$M$12+$BH1047*'Norm-coeff'!$N$12+$BI1047*'Norm-coeff'!$O$12</f>
        <v>0.283527502056037</v>
      </c>
      <c r="BZ1047" s="54">
        <f>'Norm-coeff'!$C$13+$AX1047*'Norm-coeff'!$D$13+$AY1047*'Norm-coeff'!$E$13+$AZ1047*'Norm-coeff'!$F$13+$BA1047*'Norm-coeff'!$G$13+$BB1047*'Norm-coeff'!$H$13+$BC1047*'Norm-coeff'!$I$13+$BD1047*'Norm-coeff'!$J$13+$BE1047*'Norm-coeff'!$K$13+$BF1047*'Norm-coeff'!$L$13+$BG1047*'Norm-coeff'!$M$13+$BH1047*'Norm-coeff'!$N$13+$BI1047*'Norm-coeff'!$O$13</f>
        <v>-4.1864930554451202E-2</v>
      </c>
      <c r="CA1047" s="54">
        <f>'Norm-coeff'!$C$14+$AX1047*'Norm-coeff'!$D$14+$AY1047*'Norm-coeff'!$E$14+$AZ1047*'Norm-coeff'!$F$14+$BA1047*'Norm-coeff'!$G$14+$BB1047*'Norm-coeff'!$H$14+$BC1047*'Norm-coeff'!$I$14+$BD1047*'Norm-coeff'!$J$14+$BE1047*'Norm-coeff'!$K$14+$BF1047*'Norm-coeff'!$L$14+$BG1047*'Norm-coeff'!$M$14+$BH1047*'Norm-coeff'!$N$14+$BI1047*'Norm-coeff'!$O$14</f>
        <v>4.2526983164477103</v>
      </c>
      <c r="CC1047" s="54">
        <f t="shared" si="2956"/>
        <v>0</v>
      </c>
      <c r="CG1047" s="54">
        <f t="shared" si="2957"/>
        <v>0</v>
      </c>
      <c r="CH1047" s="54">
        <f t="shared" si="2940"/>
        <v>0</v>
      </c>
      <c r="CI1047" s="54">
        <f t="shared" si="2958"/>
        <v>0</v>
      </c>
      <c r="CJ1047" s="56">
        <f t="shared" si="2959"/>
        <v>0</v>
      </c>
      <c r="CK1047" s="54">
        <f t="shared" si="2960"/>
        <v>0</v>
      </c>
      <c r="CL1047" s="54">
        <f t="shared" si="2961"/>
        <v>0</v>
      </c>
      <c r="CM1047" s="54">
        <f t="shared" si="2962"/>
        <v>0</v>
      </c>
      <c r="CN1047" s="54">
        <f t="shared" si="2963"/>
        <v>0</v>
      </c>
      <c r="CO1047" s="54">
        <f t="shared" si="2964"/>
        <v>0</v>
      </c>
      <c r="CP1047" s="54">
        <f t="shared" si="2965"/>
        <v>0</v>
      </c>
      <c r="CQ1047" s="54">
        <f t="shared" si="2966"/>
        <v>0</v>
      </c>
      <c r="CR1047" s="54">
        <f t="shared" si="2967"/>
        <v>0</v>
      </c>
      <c r="CS1047" s="54">
        <f t="shared" si="2968"/>
        <v>0</v>
      </c>
      <c r="CU1047" s="54">
        <f t="shared" si="2969"/>
        <v>0</v>
      </c>
      <c r="CV1047" s="54">
        <f t="shared" si="2970"/>
        <v>0</v>
      </c>
      <c r="CW1047" s="54">
        <f t="shared" si="2971"/>
        <v>0</v>
      </c>
      <c r="CX1047" s="54">
        <f t="shared" si="2972"/>
        <v>0</v>
      </c>
      <c r="CZ1047" s="54">
        <f t="shared" si="2973"/>
        <v>0</v>
      </c>
      <c r="DA1047" s="54">
        <f t="shared" si="2974"/>
        <v>0</v>
      </c>
      <c r="DB1047" s="54">
        <f t="shared" si="2975"/>
        <v>0</v>
      </c>
      <c r="DC1047" s="54">
        <f t="shared" si="2976"/>
        <v>0</v>
      </c>
      <c r="DD1047" s="54">
        <f t="shared" si="2977"/>
        <v>0</v>
      </c>
      <c r="DE1047" s="54">
        <f t="shared" si="2978"/>
        <v>0</v>
      </c>
      <c r="DF1047" s="54">
        <f t="shared" si="2979"/>
        <v>0</v>
      </c>
      <c r="DG1047" s="54">
        <f t="shared" si="2980"/>
        <v>2</v>
      </c>
      <c r="DH1047" s="71">
        <f t="shared" si="2981"/>
        <v>0</v>
      </c>
      <c r="DI1047" s="71">
        <f t="shared" si="2982"/>
        <v>0</v>
      </c>
      <c r="DJ1047" s="54">
        <f t="shared" si="2983"/>
        <v>0</v>
      </c>
      <c r="DK1047" s="54">
        <f t="shared" si="2984"/>
        <v>2</v>
      </c>
      <c r="DL1047" s="4">
        <f t="shared" si="2914"/>
        <v>0</v>
      </c>
      <c r="DM1047" s="3">
        <f t="shared" si="2985"/>
        <v>0</v>
      </c>
      <c r="DN1047" s="3">
        <f t="shared" si="2986"/>
        <v>0</v>
      </c>
      <c r="DO1047" s="4" t="e">
        <f t="shared" si="2987"/>
        <v>#DIV/0!</v>
      </c>
      <c r="DP1047" s="57"/>
      <c r="DQ1047" s="57"/>
      <c r="DR1047" s="56">
        <f t="shared" si="2915"/>
        <v>2</v>
      </c>
      <c r="DS1047" s="56">
        <f t="shared" si="2916"/>
        <v>0</v>
      </c>
      <c r="DT1047" s="38">
        <f t="shared" si="2917"/>
        <v>0</v>
      </c>
      <c r="DU1047" s="38">
        <f t="shared" si="2988"/>
        <v>2</v>
      </c>
      <c r="DV1047" s="38">
        <f t="shared" si="2918"/>
        <v>0</v>
      </c>
      <c r="DW1047" s="39">
        <f t="shared" si="2919"/>
        <v>0</v>
      </c>
      <c r="DX1047" s="39">
        <f t="shared" si="2920"/>
        <v>0</v>
      </c>
      <c r="DY1047" s="39">
        <f t="shared" si="2921"/>
        <v>0</v>
      </c>
      <c r="DZ1047" s="39">
        <f t="shared" si="2922"/>
        <v>0</v>
      </c>
      <c r="EA1047" s="39">
        <f t="shared" si="2923"/>
        <v>0</v>
      </c>
      <c r="EB1047" s="37" t="e">
        <f t="shared" si="2989"/>
        <v>#DIV/0!</v>
      </c>
      <c r="EC1047" s="37" t="e">
        <f t="shared" si="2990"/>
        <v>#DIV/0!</v>
      </c>
      <c r="ED1047" s="37" t="e">
        <f t="shared" si="2991"/>
        <v>#DIV/0!</v>
      </c>
      <c r="EE1047" s="37" t="e">
        <f t="shared" si="2992"/>
        <v>#DIV/0!</v>
      </c>
      <c r="EF1047" s="39" t="e">
        <f t="shared" si="2993"/>
        <v>#DIV/0!</v>
      </c>
      <c r="EG1047" s="37" t="e">
        <f t="shared" si="2994"/>
        <v>#DIV/0!</v>
      </c>
      <c r="EH1047" s="37" t="e">
        <f t="shared" si="2995"/>
        <v>#DIV/0!</v>
      </c>
      <c r="EI1047" s="11" t="b">
        <f t="shared" si="2996"/>
        <v>1</v>
      </c>
      <c r="EJ1047" s="11" t="b">
        <f t="shared" si="2997"/>
        <v>0</v>
      </c>
      <c r="EK1047" s="39" t="e">
        <f t="shared" si="2998"/>
        <v>#DIV/0!</v>
      </c>
      <c r="EL1047" s="39" t="e">
        <f t="shared" si="2999"/>
        <v>#DIV/0!</v>
      </c>
      <c r="EM1047" s="39" t="e">
        <f t="shared" si="3000"/>
        <v>#DIV/0!</v>
      </c>
      <c r="EN1047" s="39" t="e">
        <f t="shared" si="3001"/>
        <v>#DIV/0!</v>
      </c>
      <c r="EO1047" s="39" t="e">
        <f t="shared" si="3002"/>
        <v>#DIV/0!</v>
      </c>
      <c r="EP1047" s="39" t="e">
        <f t="shared" si="3003"/>
        <v>#DIV/0!</v>
      </c>
      <c r="EQ1047" s="39" t="e">
        <f t="shared" si="3004"/>
        <v>#DIV/0!</v>
      </c>
      <c r="ER1047" s="39" t="e">
        <f t="shared" si="3005"/>
        <v>#DIV/0!</v>
      </c>
      <c r="ES1047" s="58" t="str">
        <f t="shared" si="3006"/>
        <v>(OH,F,Cl)-dominate amphibole</v>
      </c>
      <c r="ET1047" s="58" t="e">
        <f t="shared" si="3007"/>
        <v>#N/A</v>
      </c>
      <c r="EU1047" s="56">
        <f t="shared" si="2924"/>
        <v>0</v>
      </c>
      <c r="EV1047" s="56">
        <f t="shared" si="2925"/>
        <v>0</v>
      </c>
      <c r="EW1047" s="56">
        <f t="shared" si="2926"/>
        <v>0</v>
      </c>
      <c r="EX1047" s="56">
        <f t="shared" si="2927"/>
        <v>0</v>
      </c>
      <c r="EY1047" s="56">
        <f t="shared" si="2928"/>
        <v>0</v>
      </c>
      <c r="EZ1047" s="56">
        <f t="shared" si="2929"/>
        <v>0</v>
      </c>
      <c r="FA1047" s="39">
        <f t="shared" si="2930"/>
        <v>0</v>
      </c>
      <c r="FB1047" s="39">
        <f t="shared" si="2931"/>
        <v>0</v>
      </c>
      <c r="FC1047" s="54">
        <f t="shared" si="2932"/>
        <v>0</v>
      </c>
      <c r="FD1047" s="54">
        <f t="shared" si="2933"/>
        <v>0</v>
      </c>
      <c r="FE1047" s="39">
        <f t="shared" si="2934"/>
        <v>0</v>
      </c>
      <c r="FF1047" s="54">
        <f t="shared" si="2935"/>
        <v>0</v>
      </c>
      <c r="FG1047" s="39">
        <f t="shared" si="2936"/>
        <v>0</v>
      </c>
      <c r="FH1047" s="39">
        <f t="shared" si="3008"/>
        <v>0</v>
      </c>
      <c r="FI1047" s="39">
        <f t="shared" si="3009"/>
        <v>0</v>
      </c>
      <c r="FJ1047" s="39">
        <f t="shared" si="3010"/>
        <v>0</v>
      </c>
      <c r="FK1047" s="39" t="e">
        <f t="shared" si="3011"/>
        <v>#DIV/0!</v>
      </c>
      <c r="FL1047" s="39" t="e">
        <f t="shared" si="3012"/>
        <v>#DIV/0!</v>
      </c>
      <c r="FM1047" s="39" t="e">
        <f t="shared" si="3013"/>
        <v>#DIV/0!</v>
      </c>
      <c r="FN1047" s="39">
        <f t="shared" si="3014"/>
        <v>1</v>
      </c>
      <c r="FO1047" s="39">
        <f t="shared" si="2937"/>
        <v>0</v>
      </c>
      <c r="FP1047" s="39">
        <f t="shared" si="2938"/>
        <v>0</v>
      </c>
      <c r="FQ1047" s="39">
        <f t="shared" si="2939"/>
        <v>0</v>
      </c>
      <c r="FR1047" s="39">
        <f t="shared" si="3015"/>
        <v>0</v>
      </c>
      <c r="FS1047" s="39">
        <f t="shared" si="3016"/>
        <v>0</v>
      </c>
      <c r="FU1047" s="39" t="e">
        <f t="shared" si="3017"/>
        <v>#DIV/0!</v>
      </c>
      <c r="FV1047" s="39" t="e">
        <f t="shared" si="3018"/>
        <v>#DIV/0!</v>
      </c>
      <c r="FW1047" s="39" t="e">
        <f t="shared" si="3019"/>
        <v>#DIV/0!</v>
      </c>
      <c r="FY1047" s="39" t="e">
        <f t="shared" si="3020"/>
        <v>#DIV/0!</v>
      </c>
      <c r="FZ1047" s="39" t="e">
        <f t="shared" si="3021"/>
        <v>#DIV/0!</v>
      </c>
      <c r="GA1047" s="39" t="e">
        <f t="shared" si="3022"/>
        <v>#DIV/0!</v>
      </c>
      <c r="GB1047" s="39" t="e">
        <f t="shared" si="3023"/>
        <v>#DIV/0!</v>
      </c>
      <c r="GC1047" s="39" t="e">
        <f t="shared" si="3024"/>
        <v>#DIV/0!</v>
      </c>
      <c r="GD1047" s="39" t="e">
        <f t="shared" si="3025"/>
        <v>#DIV/0!</v>
      </c>
      <c r="GE1047" s="39" t="e">
        <f t="shared" si="3026"/>
        <v>#DIV/0!</v>
      </c>
      <c r="GF1047" s="39" t="e">
        <f t="shared" si="3027"/>
        <v>#DIV/0!</v>
      </c>
      <c r="GG1047" s="39" t="e">
        <f t="shared" si="3028"/>
        <v>#DIV/0!</v>
      </c>
      <c r="GH1047" s="39" t="e">
        <f t="shared" si="3029"/>
        <v>#DIV/0!</v>
      </c>
      <c r="GI1047" s="39"/>
      <c r="GJ1047" s="39" t="e">
        <f t="shared" si="3030"/>
        <v>#DIV/0!</v>
      </c>
      <c r="GK1047" s="39" t="e">
        <f t="shared" si="3031"/>
        <v>#DIV/0!</v>
      </c>
      <c r="GL1047" s="39" t="e">
        <f t="shared" si="3032"/>
        <v>#DIV/0!</v>
      </c>
      <c r="GM1047" s="39" t="e">
        <f t="shared" si="3033"/>
        <v>#DIV/0!</v>
      </c>
      <c r="GN1047" s="39" t="e">
        <f t="shared" si="3034"/>
        <v>#DIV/0!</v>
      </c>
      <c r="GO1047" s="57"/>
      <c r="GP1047" s="57" t="e">
        <f t="shared" si="3035"/>
        <v>#DIV/0!</v>
      </c>
      <c r="GQ1047" s="59" t="e">
        <f t="shared" si="3036"/>
        <v>#DIV/0!</v>
      </c>
      <c r="GR1047" s="41" t="e">
        <f t="shared" si="3037"/>
        <v>#DIV/0!</v>
      </c>
      <c r="GS1047" s="57" t="e">
        <f t="shared" si="3038"/>
        <v>#DIV/0!</v>
      </c>
      <c r="GT1047" s="57" t="e">
        <f t="shared" si="3039"/>
        <v>#DIV/0!</v>
      </c>
      <c r="GU1047" s="57" t="e">
        <f t="shared" si="3040"/>
        <v>#DIV/0!</v>
      </c>
      <c r="GV1047" s="57"/>
      <c r="GW1047" s="42" t="e">
        <f t="shared" si="3041"/>
        <v>#DIV/0!</v>
      </c>
      <c r="GX1047" s="42" t="e">
        <f t="shared" si="3042"/>
        <v>#DIV/0!</v>
      </c>
      <c r="GY1047" s="42" t="e">
        <f t="shared" si="3043"/>
        <v>#DIV/0!</v>
      </c>
      <c r="GZ1047" s="57"/>
      <c r="HA1047" s="2" t="e">
        <f t="shared" si="3044"/>
        <v>#DIV/0!</v>
      </c>
      <c r="HB1047" s="2" t="e">
        <f t="shared" si="3045"/>
        <v>#DIV/0!</v>
      </c>
      <c r="HC1047" s="2" t="e">
        <f t="shared" si="3046"/>
        <v>#DIV/0!</v>
      </c>
      <c r="HD1047" s="2" t="e">
        <f t="shared" si="3047"/>
        <v>#DIV/0!</v>
      </c>
      <c r="HE1047" s="2" t="e">
        <f t="shared" si="3048"/>
        <v>#DIV/0!</v>
      </c>
      <c r="HF1047" s="2" t="e">
        <f t="shared" si="3049"/>
        <v>#DIV/0!</v>
      </c>
      <c r="HG1047" s="2" t="e">
        <f t="shared" si="3050"/>
        <v>#DIV/0!</v>
      </c>
      <c r="HH1047" s="2" t="e">
        <f t="shared" si="3051"/>
        <v>#DIV/0!</v>
      </c>
      <c r="HI1047" s="2" t="e">
        <f t="shared" si="3052"/>
        <v>#DIV/0!</v>
      </c>
      <c r="HJ1047" s="11" t="e">
        <f t="shared" si="3053"/>
        <v>#DIV/0!</v>
      </c>
      <c r="HK1047" s="60" t="e">
        <f t="shared" si="3054"/>
        <v>#DIV/0!</v>
      </c>
      <c r="HL1047" s="57"/>
      <c r="HM1047" s="57" t="e">
        <f t="shared" si="3055"/>
        <v>#DIV/0!</v>
      </c>
      <c r="HN1047" s="57" t="e">
        <f t="shared" si="3056"/>
        <v>#DIV/0!</v>
      </c>
      <c r="HO1047" s="57" t="e">
        <f t="shared" si="3057"/>
        <v>#DIV/0!</v>
      </c>
      <c r="HP1047" s="57" t="e">
        <f t="shared" si="3058"/>
        <v>#DIV/0!</v>
      </c>
      <c r="HQ1047" s="57" t="e">
        <f t="shared" si="3059"/>
        <v>#DIV/0!</v>
      </c>
      <c r="HR1047" s="57"/>
      <c r="HS1047" s="57" t="e">
        <f t="shared" si="3060"/>
        <v>#DIV/0!</v>
      </c>
      <c r="HT1047" s="57" t="e">
        <f t="shared" si="3061"/>
        <v>#DIV/0!</v>
      </c>
      <c r="HU1047" s="57" t="e">
        <f t="shared" si="3062"/>
        <v>#DIV/0!</v>
      </c>
      <c r="HV1047" s="57" t="e">
        <f t="shared" si="3063"/>
        <v>#DIV/0!</v>
      </c>
      <c r="HW1047" s="57" t="e">
        <f t="shared" si="3064"/>
        <v>#DIV/0!</v>
      </c>
      <c r="HX1047" s="57"/>
      <c r="HY1047" s="57" t="e">
        <f t="shared" si="3065"/>
        <v>#DIV/0!</v>
      </c>
      <c r="HZ1047" s="57" t="e">
        <f t="shared" si="3066"/>
        <v>#DIV/0!</v>
      </c>
      <c r="IA1047" s="57"/>
      <c r="IB1047" s="61">
        <f t="shared" si="3067"/>
        <v>0</v>
      </c>
      <c r="IC1047" s="57" t="str">
        <f t="shared" si="3068"/>
        <v/>
      </c>
      <c r="ID1047" s="42"/>
      <c r="IE1047" s="2" t="str">
        <f t="shared" si="3069"/>
        <v/>
      </c>
      <c r="IF1047" s="60" t="e">
        <f t="shared" si="3070"/>
        <v>#DIV/0!</v>
      </c>
      <c r="IG1047" s="60" t="str">
        <f t="shared" si="3071"/>
        <v/>
      </c>
      <c r="IH1047" s="60" t="str">
        <f t="shared" si="3072"/>
        <v>zinco-</v>
      </c>
      <c r="II1047" s="60" t="str">
        <f t="shared" si="3073"/>
        <v>mangano-</v>
      </c>
      <c r="IJ1047" s="60" t="e">
        <f t="shared" si="3074"/>
        <v>#DIV/0!</v>
      </c>
      <c r="IK1047" s="60" t="e">
        <f t="shared" si="3075"/>
        <v>#DIV/0!</v>
      </c>
      <c r="IL1047" s="60" t="e">
        <f t="shared" si="3076"/>
        <v>#DIV/0!</v>
      </c>
      <c r="IM1047" s="60" t="e">
        <f t="shared" si="3077"/>
        <v>#DIV/0!</v>
      </c>
      <c r="IN1047" s="60" t="str">
        <f t="shared" si="3078"/>
        <v/>
      </c>
      <c r="IO1047" s="60" t="str">
        <f t="shared" si="3079"/>
        <v/>
      </c>
      <c r="IP1047" s="57"/>
      <c r="IQ1047" s="57" t="str">
        <f t="shared" si="3080"/>
        <v>ERROR!!</v>
      </c>
    </row>
    <row r="1048" spans="24:251">
      <c r="X1048" s="29">
        <f t="shared" si="3081"/>
        <v>0</v>
      </c>
      <c r="Y1048" s="29">
        <f t="shared" si="3082"/>
        <v>0</v>
      </c>
      <c r="Z1048" s="29" t="e">
        <f t="shared" si="3083"/>
        <v>#DIV/0!</v>
      </c>
      <c r="AA1048" s="29" t="e">
        <f t="shared" si="3084"/>
        <v>#DIV/0!</v>
      </c>
      <c r="AB1048" s="29" t="e">
        <f t="shared" si="3085"/>
        <v>#DIV/0!</v>
      </c>
      <c r="AC1048" s="29" t="e">
        <f t="shared" si="3086"/>
        <v>#DIV/0!</v>
      </c>
      <c r="AF1048" s="23">
        <v>60.084299999999999</v>
      </c>
      <c r="AG1048" s="23">
        <v>79.878799999999998</v>
      </c>
      <c r="AH1048" s="23">
        <v>101.96120000000001</v>
      </c>
      <c r="AI1048" s="23">
        <v>151.99039999999999</v>
      </c>
      <c r="AJ1048" s="23">
        <v>159.69</v>
      </c>
      <c r="AK1048" s="23">
        <v>71.846400000000003</v>
      </c>
      <c r="AL1048" s="23">
        <v>70.9375</v>
      </c>
      <c r="AM1048" s="23">
        <v>40.304400000000001</v>
      </c>
      <c r="AN1048" s="23">
        <v>56.077399999999997</v>
      </c>
      <c r="AO1048" s="23">
        <v>61.978999999999999</v>
      </c>
      <c r="AP1048" s="23">
        <v>94.195999999999998</v>
      </c>
      <c r="AQ1048" s="23">
        <v>18.998000000000001</v>
      </c>
      <c r="AR1048" s="23">
        <v>35.450000000000003</v>
      </c>
      <c r="AS1048" s="23">
        <v>29.88</v>
      </c>
      <c r="AT1048" s="23">
        <v>74.691999999999993</v>
      </c>
      <c r="AU1048" s="23">
        <v>81.39</v>
      </c>
      <c r="AX1048" s="54">
        <f t="shared" si="2941"/>
        <v>0</v>
      </c>
      <c r="AY1048" s="54">
        <f t="shared" si="2942"/>
        <v>0</v>
      </c>
      <c r="AZ1048" s="54">
        <f t="shared" si="2943"/>
        <v>0</v>
      </c>
      <c r="BA1048" s="54">
        <f t="shared" si="2944"/>
        <v>0</v>
      </c>
      <c r="BB1048" s="54">
        <f t="shared" si="2945"/>
        <v>0</v>
      </c>
      <c r="BC1048" s="54">
        <f t="shared" si="2946"/>
        <v>0</v>
      </c>
      <c r="BD1048" s="54">
        <f t="shared" si="2947"/>
        <v>0</v>
      </c>
      <c r="BE1048" s="54">
        <f t="shared" si="2948"/>
        <v>0</v>
      </c>
      <c r="BF1048" s="54">
        <f t="shared" si="2949"/>
        <v>0</v>
      </c>
      <c r="BG1048" s="54">
        <f t="shared" si="2950"/>
        <v>0</v>
      </c>
      <c r="BH1048" s="54">
        <f t="shared" si="2951"/>
        <v>0</v>
      </c>
      <c r="BI1048" s="54">
        <f t="shared" si="2952"/>
        <v>0</v>
      </c>
      <c r="BJ1048" s="54">
        <f t="shared" si="2953"/>
        <v>0</v>
      </c>
      <c r="BK1048" s="54">
        <f t="shared" si="2954"/>
        <v>0</v>
      </c>
      <c r="BL1048" s="54">
        <f t="shared" si="2955"/>
        <v>0</v>
      </c>
      <c r="BM1048" s="42"/>
      <c r="BO1048" s="54">
        <f>'Norm-coeff'!$C$2+$AX1048*'Norm-coeff'!$D$2+$AY1048*'Norm-coeff'!$E$2+$AZ1048*'Norm-coeff'!$F$2+$BA1048*'Norm-coeff'!$G$2+$BB1048*'Norm-coeff'!$H$2+$BC1048*'Norm-coeff'!$I$2+$BD1048*'Norm-coeff'!$J$2+$BE1048*'Norm-coeff'!$K$2+$BF1048*'Norm-coeff'!$L$2+$BG1048*'Norm-coeff'!$M$2+$BH1048*'Norm-coeff'!$N$2+$BI1048*'Norm-coeff'!$O$2</f>
        <v>5.4045421474420303</v>
      </c>
      <c r="BP1048" s="54">
        <f>'Norm-coeff'!$C$3+$AX1048*'Norm-coeff'!$D$3+$AY1048*'Norm-coeff'!$E$3+$AZ1048*'Norm-coeff'!$F$3+$BA1048*'Norm-coeff'!$G$3+$BB1048*'Norm-coeff'!$H$3+$BC1048*'Norm-coeff'!$I$3+$BD1048*'Norm-coeff'!$J$3+$BE1048*'Norm-coeff'!$K$3+$BF1048*'Norm-coeff'!$L$3+$BG1048*'Norm-coeff'!$M$3+$BH1048*'Norm-coeff'!$N$3+$BI1048*'Norm-coeff'!$O$3</f>
        <v>3.15319116612705</v>
      </c>
      <c r="BQ1048" s="54">
        <f>'Norm-coeff'!$C$4+$AX1048*'Norm-coeff'!$D$4+$AY1048*'Norm-coeff'!$E$4+$AZ1048*'Norm-coeff'!$F$4+$BA1048*'Norm-coeff'!$G$4+$BB1048*'Norm-coeff'!$H$4+$BC1048*'Norm-coeff'!$I$4+$BD1048*'Norm-coeff'!$J$4+$BE1048*'Norm-coeff'!$K$4+$BF1048*'Norm-coeff'!$L$4+$BG1048*'Norm-coeff'!$M$4+$BH1048*'Norm-coeff'!$N$4+$BI1048*'Norm-coeff'!$O$4</f>
        <v>1.42115649462768</v>
      </c>
      <c r="BR1048" s="54">
        <f>'Norm-coeff'!$C$5+$AX1048*'Norm-coeff'!$D$5+$AY1048*'Norm-coeff'!$E$5+$AZ1048*'Norm-coeff'!$F$5+$BA1048*'Norm-coeff'!$G$5+$BB1048*'Norm-coeff'!$H$5+$BC1048*'Norm-coeff'!$I$5+$BD1048*'Norm-coeff'!$J$5+$BE1048*'Norm-coeff'!$K$5+$BF1048*'Norm-coeff'!$L$5+$BG1048*'Norm-coeff'!$M$5+$BH1048*'Norm-coeff'!$N$5+$BI1048*'Norm-coeff'!$O$5</f>
        <v>1.0553329241296201</v>
      </c>
      <c r="BS1048" s="54">
        <f>'Norm-coeff'!$C$6+$AX1048*'Norm-coeff'!$D$6+$AY1048*'Norm-coeff'!$E$6+$AZ1048*'Norm-coeff'!$F$6+$BA1048*'Norm-coeff'!$G$6+$BB1048*'Norm-coeff'!$H$6+$BC1048*'Norm-coeff'!$I$6+$BD1048*'Norm-coeff'!$J$6+$BE1048*'Norm-coeff'!$K$6+$BF1048*'Norm-coeff'!$L$6+$BG1048*'Norm-coeff'!$M$6+$BH1048*'Norm-coeff'!$N$6+$BI1048*'Norm-coeff'!$O$6</f>
        <v>-1.48700885495103E-2</v>
      </c>
      <c r="BT1048" s="54">
        <f>'Norm-coeff'!$C$7+$AX1048*'Norm-coeff'!$D$7+$AY1048*'Norm-coeff'!$E$7+$AZ1048*'Norm-coeff'!$F$7+$BA1048*'Norm-coeff'!$G$7+$BB1048*'Norm-coeff'!$H$7+$BC1048*'Norm-coeff'!$I$7+$BD1048*'Norm-coeff'!$J$7+$BE1048*'Norm-coeff'!$K$7+$BF1048*'Norm-coeff'!$L$7+$BG1048*'Norm-coeff'!$M$7+$BH1048*'Norm-coeff'!$N$7+$BI1048*'Norm-coeff'!$O$7</f>
        <v>2.0907583608832998</v>
      </c>
      <c r="BU1048" s="54">
        <f>'Norm-coeff'!$C$8+$AX1048*'Norm-coeff'!$D$8+$AY1048*'Norm-coeff'!$E$8+$AZ1048*'Norm-coeff'!$F$8+$BA1048*'Norm-coeff'!$G$8+$BB1048*'Norm-coeff'!$H$8+$BC1048*'Norm-coeff'!$I$8+$BD1048*'Norm-coeff'!$J$8+$BE1048*'Norm-coeff'!$K$8+$BF1048*'Norm-coeff'!$L$8+$BG1048*'Norm-coeff'!$M$8+$BH1048*'Norm-coeff'!$N$8+$BI1048*'Norm-coeff'!$O$8</f>
        <v>0.65894159836244504</v>
      </c>
      <c r="BV1048" s="54">
        <f>'Norm-coeff'!$C$9+$AX1048*'Norm-coeff'!$D$9+$AY1048*'Norm-coeff'!$E$9+$AZ1048*'Norm-coeff'!$F$9+$BA1048*'Norm-coeff'!$G$9+$BB1048*'Norm-coeff'!$H$9+$BC1048*'Norm-coeff'!$I$9+$BD1048*'Norm-coeff'!$J$9+$BE1048*'Norm-coeff'!$K$9+$BF1048*'Norm-coeff'!$L$9+$BG1048*'Norm-coeff'!$M$9+$BH1048*'Norm-coeff'!$N$9+$BI1048*'Norm-coeff'!$O$9</f>
        <v>1.48961085014701</v>
      </c>
      <c r="BW1048" s="54">
        <f>'Norm-coeff'!$C$10+$AX1048*'Norm-coeff'!$D$10+$AY1048*'Norm-coeff'!$E$10+$AZ1048*'Norm-coeff'!$F$10+$BA1048*'Norm-coeff'!$G$10+$BB1048*'Norm-coeff'!$H$10+$BC1048*'Norm-coeff'!$I$10+$BD1048*'Norm-coeff'!$J$10+$BE1048*'Norm-coeff'!$K$10+$BF1048*'Norm-coeff'!$L$10+$BG1048*'Norm-coeff'!$M$10+$BH1048*'Norm-coeff'!$N$10+$BI1048*'Norm-coeff'!$O$10</f>
        <v>1.42058735749591</v>
      </c>
      <c r="BX1048" s="54">
        <f>'Norm-coeff'!$C$11+$AX1048*'Norm-coeff'!$D$11+$AY1048*'Norm-coeff'!$E$11+$AZ1048*'Norm-coeff'!$F$11+$BA1048*'Norm-coeff'!$G$11+$BB1048*'Norm-coeff'!$H$11+$BC1048*'Norm-coeff'!$I$11+$BD1048*'Norm-coeff'!$J$11+$BE1048*'Norm-coeff'!$K$11+$BF1048*'Norm-coeff'!$L$11+$BG1048*'Norm-coeff'!$M$11+$BH1048*'Norm-coeff'!$N$11+$BI1048*'Norm-coeff'!$O$11</f>
        <v>0.221233014421479</v>
      </c>
      <c r="BY1048" s="54">
        <f>'Norm-coeff'!$C$12+$AX1048*'Norm-coeff'!$D$12+$AY1048*'Norm-coeff'!$E$12+$AZ1048*'Norm-coeff'!$F$12+$BA1048*'Norm-coeff'!$G$12+$BB1048*'Norm-coeff'!$H$12+$BC1048*'Norm-coeff'!$I$12+$BD1048*'Norm-coeff'!$J$12+$BE1048*'Norm-coeff'!$K$12+$BF1048*'Norm-coeff'!$L$12+$BG1048*'Norm-coeff'!$M$12+$BH1048*'Norm-coeff'!$N$12+$BI1048*'Norm-coeff'!$O$12</f>
        <v>0.283527502056037</v>
      </c>
      <c r="BZ1048" s="54">
        <f>'Norm-coeff'!$C$13+$AX1048*'Norm-coeff'!$D$13+$AY1048*'Norm-coeff'!$E$13+$AZ1048*'Norm-coeff'!$F$13+$BA1048*'Norm-coeff'!$G$13+$BB1048*'Norm-coeff'!$H$13+$BC1048*'Norm-coeff'!$I$13+$BD1048*'Norm-coeff'!$J$13+$BE1048*'Norm-coeff'!$K$13+$BF1048*'Norm-coeff'!$L$13+$BG1048*'Norm-coeff'!$M$13+$BH1048*'Norm-coeff'!$N$13+$BI1048*'Norm-coeff'!$O$13</f>
        <v>-4.1864930554451202E-2</v>
      </c>
      <c r="CA1048" s="54">
        <f>'Norm-coeff'!$C$14+$AX1048*'Norm-coeff'!$D$14+$AY1048*'Norm-coeff'!$E$14+$AZ1048*'Norm-coeff'!$F$14+$BA1048*'Norm-coeff'!$G$14+$BB1048*'Norm-coeff'!$H$14+$BC1048*'Norm-coeff'!$I$14+$BD1048*'Norm-coeff'!$J$14+$BE1048*'Norm-coeff'!$K$14+$BF1048*'Norm-coeff'!$L$14+$BG1048*'Norm-coeff'!$M$14+$BH1048*'Norm-coeff'!$N$14+$BI1048*'Norm-coeff'!$O$14</f>
        <v>4.2526983164477103</v>
      </c>
      <c r="CC1048" s="54">
        <f t="shared" si="2956"/>
        <v>0</v>
      </c>
      <c r="CG1048" s="54">
        <f t="shared" si="2957"/>
        <v>0</v>
      </c>
      <c r="CH1048" s="54">
        <f t="shared" si="2940"/>
        <v>0</v>
      </c>
      <c r="CI1048" s="54">
        <f t="shared" si="2958"/>
        <v>0</v>
      </c>
      <c r="CJ1048" s="56">
        <f t="shared" si="2959"/>
        <v>0</v>
      </c>
      <c r="CK1048" s="54">
        <f t="shared" si="2960"/>
        <v>0</v>
      </c>
      <c r="CL1048" s="54">
        <f t="shared" si="2961"/>
        <v>0</v>
      </c>
      <c r="CM1048" s="54">
        <f t="shared" si="2962"/>
        <v>0</v>
      </c>
      <c r="CN1048" s="54">
        <f t="shared" si="2963"/>
        <v>0</v>
      </c>
      <c r="CO1048" s="54">
        <f t="shared" si="2964"/>
        <v>0</v>
      </c>
      <c r="CP1048" s="54">
        <f t="shared" si="2965"/>
        <v>0</v>
      </c>
      <c r="CQ1048" s="54">
        <f t="shared" si="2966"/>
        <v>0</v>
      </c>
      <c r="CR1048" s="54">
        <f t="shared" si="2967"/>
        <v>0</v>
      </c>
      <c r="CS1048" s="54">
        <f t="shared" si="2968"/>
        <v>0</v>
      </c>
      <c r="CU1048" s="54">
        <f t="shared" si="2969"/>
        <v>0</v>
      </c>
      <c r="CV1048" s="54">
        <f t="shared" si="2970"/>
        <v>0</v>
      </c>
      <c r="CW1048" s="54">
        <f t="shared" si="2971"/>
        <v>0</v>
      </c>
      <c r="CX1048" s="54">
        <f t="shared" si="2972"/>
        <v>0</v>
      </c>
      <c r="CZ1048" s="54">
        <f t="shared" si="2973"/>
        <v>0</v>
      </c>
      <c r="DA1048" s="54">
        <f t="shared" si="2974"/>
        <v>0</v>
      </c>
      <c r="DB1048" s="54">
        <f t="shared" si="2975"/>
        <v>0</v>
      </c>
      <c r="DC1048" s="54">
        <f t="shared" si="2976"/>
        <v>0</v>
      </c>
      <c r="DD1048" s="54">
        <f t="shared" si="2977"/>
        <v>0</v>
      </c>
      <c r="DE1048" s="54">
        <f t="shared" si="2978"/>
        <v>0</v>
      </c>
      <c r="DF1048" s="54">
        <f t="shared" si="2979"/>
        <v>0</v>
      </c>
      <c r="DG1048" s="54">
        <f t="shared" si="2980"/>
        <v>2</v>
      </c>
      <c r="DH1048" s="71">
        <f t="shared" si="2981"/>
        <v>0</v>
      </c>
      <c r="DI1048" s="71">
        <f t="shared" si="2982"/>
        <v>0</v>
      </c>
      <c r="DJ1048" s="54">
        <f t="shared" si="2983"/>
        <v>0</v>
      </c>
      <c r="DK1048" s="54">
        <f t="shared" si="2984"/>
        <v>2</v>
      </c>
      <c r="DL1048" s="4">
        <f t="shared" si="2914"/>
        <v>0</v>
      </c>
      <c r="DM1048" s="3">
        <f t="shared" si="2985"/>
        <v>0</v>
      </c>
      <c r="DN1048" s="3">
        <f t="shared" si="2986"/>
        <v>0</v>
      </c>
      <c r="DO1048" s="4" t="e">
        <f t="shared" si="2987"/>
        <v>#DIV/0!</v>
      </c>
      <c r="DP1048" s="57"/>
      <c r="DQ1048" s="57"/>
      <c r="DR1048" s="56">
        <f t="shared" si="2915"/>
        <v>2</v>
      </c>
      <c r="DS1048" s="56">
        <f t="shared" si="2916"/>
        <v>0</v>
      </c>
      <c r="DT1048" s="38">
        <f t="shared" si="2917"/>
        <v>0</v>
      </c>
      <c r="DU1048" s="38">
        <f t="shared" si="2988"/>
        <v>2</v>
      </c>
      <c r="DV1048" s="38">
        <f t="shared" si="2918"/>
        <v>0</v>
      </c>
      <c r="DW1048" s="39">
        <f t="shared" si="2919"/>
        <v>0</v>
      </c>
      <c r="DX1048" s="39">
        <f t="shared" si="2920"/>
        <v>0</v>
      </c>
      <c r="DY1048" s="39">
        <f t="shared" si="2921"/>
        <v>0</v>
      </c>
      <c r="DZ1048" s="39">
        <f t="shared" si="2922"/>
        <v>0</v>
      </c>
      <c r="EA1048" s="39">
        <f t="shared" si="2923"/>
        <v>0</v>
      </c>
      <c r="EB1048" s="37" t="e">
        <f t="shared" si="2989"/>
        <v>#DIV/0!</v>
      </c>
      <c r="EC1048" s="37" t="e">
        <f t="shared" si="2990"/>
        <v>#DIV/0!</v>
      </c>
      <c r="ED1048" s="37" t="e">
        <f t="shared" si="2991"/>
        <v>#DIV/0!</v>
      </c>
      <c r="EE1048" s="37" t="e">
        <f t="shared" si="2992"/>
        <v>#DIV/0!</v>
      </c>
      <c r="EF1048" s="39" t="e">
        <f t="shared" si="2993"/>
        <v>#DIV/0!</v>
      </c>
      <c r="EG1048" s="37" t="e">
        <f t="shared" si="2994"/>
        <v>#DIV/0!</v>
      </c>
      <c r="EH1048" s="37" t="e">
        <f t="shared" si="2995"/>
        <v>#DIV/0!</v>
      </c>
      <c r="EI1048" s="11" t="b">
        <f t="shared" si="2996"/>
        <v>1</v>
      </c>
      <c r="EJ1048" s="11" t="b">
        <f t="shared" si="2997"/>
        <v>0</v>
      </c>
      <c r="EK1048" s="39" t="e">
        <f t="shared" si="2998"/>
        <v>#DIV/0!</v>
      </c>
      <c r="EL1048" s="39" t="e">
        <f t="shared" si="2999"/>
        <v>#DIV/0!</v>
      </c>
      <c r="EM1048" s="39" t="e">
        <f t="shared" si="3000"/>
        <v>#DIV/0!</v>
      </c>
      <c r="EN1048" s="39" t="e">
        <f t="shared" si="3001"/>
        <v>#DIV/0!</v>
      </c>
      <c r="EO1048" s="39" t="e">
        <f t="shared" si="3002"/>
        <v>#DIV/0!</v>
      </c>
      <c r="EP1048" s="39" t="e">
        <f t="shared" si="3003"/>
        <v>#DIV/0!</v>
      </c>
      <c r="EQ1048" s="39" t="e">
        <f t="shared" si="3004"/>
        <v>#DIV/0!</v>
      </c>
      <c r="ER1048" s="39" t="e">
        <f t="shared" si="3005"/>
        <v>#DIV/0!</v>
      </c>
      <c r="ES1048" s="58" t="str">
        <f t="shared" si="3006"/>
        <v>(OH,F,Cl)-dominate amphibole</v>
      </c>
      <c r="ET1048" s="58" t="e">
        <f t="shared" si="3007"/>
        <v>#N/A</v>
      </c>
      <c r="EU1048" s="56">
        <f t="shared" si="2924"/>
        <v>0</v>
      </c>
      <c r="EV1048" s="56">
        <f t="shared" si="2925"/>
        <v>0</v>
      </c>
      <c r="EW1048" s="56">
        <f t="shared" si="2926"/>
        <v>0</v>
      </c>
      <c r="EX1048" s="56">
        <f t="shared" si="2927"/>
        <v>0</v>
      </c>
      <c r="EY1048" s="56">
        <f t="shared" si="2928"/>
        <v>0</v>
      </c>
      <c r="EZ1048" s="56">
        <f t="shared" si="2929"/>
        <v>0</v>
      </c>
      <c r="FA1048" s="39">
        <f t="shared" si="2930"/>
        <v>0</v>
      </c>
      <c r="FB1048" s="39">
        <f t="shared" si="2931"/>
        <v>0</v>
      </c>
      <c r="FC1048" s="54">
        <f t="shared" si="2932"/>
        <v>0</v>
      </c>
      <c r="FD1048" s="54">
        <f t="shared" si="2933"/>
        <v>0</v>
      </c>
      <c r="FE1048" s="39">
        <f t="shared" si="2934"/>
        <v>0</v>
      </c>
      <c r="FF1048" s="54">
        <f t="shared" si="2935"/>
        <v>0</v>
      </c>
      <c r="FG1048" s="39">
        <f t="shared" si="2936"/>
        <v>0</v>
      </c>
      <c r="FH1048" s="39">
        <f t="shared" si="3008"/>
        <v>0</v>
      </c>
      <c r="FI1048" s="39">
        <f t="shared" si="3009"/>
        <v>0</v>
      </c>
      <c r="FJ1048" s="39">
        <f t="shared" si="3010"/>
        <v>0</v>
      </c>
      <c r="FK1048" s="39" t="e">
        <f t="shared" si="3011"/>
        <v>#DIV/0!</v>
      </c>
      <c r="FL1048" s="39" t="e">
        <f t="shared" si="3012"/>
        <v>#DIV/0!</v>
      </c>
      <c r="FM1048" s="39" t="e">
        <f t="shared" si="3013"/>
        <v>#DIV/0!</v>
      </c>
      <c r="FN1048" s="39">
        <f t="shared" si="3014"/>
        <v>1</v>
      </c>
      <c r="FO1048" s="39">
        <f t="shared" si="2937"/>
        <v>0</v>
      </c>
      <c r="FP1048" s="39">
        <f t="shared" si="2938"/>
        <v>0</v>
      </c>
      <c r="FQ1048" s="39">
        <f t="shared" si="2939"/>
        <v>0</v>
      </c>
      <c r="FR1048" s="39">
        <f t="shared" si="3015"/>
        <v>0</v>
      </c>
      <c r="FS1048" s="39">
        <f t="shared" si="3016"/>
        <v>0</v>
      </c>
      <c r="FU1048" s="39" t="e">
        <f t="shared" si="3017"/>
        <v>#DIV/0!</v>
      </c>
      <c r="FV1048" s="39" t="e">
        <f t="shared" si="3018"/>
        <v>#DIV/0!</v>
      </c>
      <c r="FW1048" s="39" t="e">
        <f t="shared" si="3019"/>
        <v>#DIV/0!</v>
      </c>
      <c r="FY1048" s="39" t="e">
        <f t="shared" si="3020"/>
        <v>#DIV/0!</v>
      </c>
      <c r="FZ1048" s="39" t="e">
        <f t="shared" si="3021"/>
        <v>#DIV/0!</v>
      </c>
      <c r="GA1048" s="39" t="e">
        <f t="shared" si="3022"/>
        <v>#DIV/0!</v>
      </c>
      <c r="GB1048" s="39" t="e">
        <f t="shared" si="3023"/>
        <v>#DIV/0!</v>
      </c>
      <c r="GC1048" s="39" t="e">
        <f t="shared" si="3024"/>
        <v>#DIV/0!</v>
      </c>
      <c r="GD1048" s="39" t="e">
        <f t="shared" si="3025"/>
        <v>#DIV/0!</v>
      </c>
      <c r="GE1048" s="39" t="e">
        <f t="shared" si="3026"/>
        <v>#DIV/0!</v>
      </c>
      <c r="GF1048" s="39" t="e">
        <f t="shared" si="3027"/>
        <v>#DIV/0!</v>
      </c>
      <c r="GG1048" s="39" t="e">
        <f t="shared" si="3028"/>
        <v>#DIV/0!</v>
      </c>
      <c r="GH1048" s="39" t="e">
        <f t="shared" si="3029"/>
        <v>#DIV/0!</v>
      </c>
      <c r="GI1048" s="39"/>
      <c r="GJ1048" s="39" t="e">
        <f t="shared" si="3030"/>
        <v>#DIV/0!</v>
      </c>
      <c r="GK1048" s="39" t="e">
        <f t="shared" si="3031"/>
        <v>#DIV/0!</v>
      </c>
      <c r="GL1048" s="39" t="e">
        <f t="shared" si="3032"/>
        <v>#DIV/0!</v>
      </c>
      <c r="GM1048" s="39" t="e">
        <f t="shared" si="3033"/>
        <v>#DIV/0!</v>
      </c>
      <c r="GN1048" s="39" t="e">
        <f t="shared" si="3034"/>
        <v>#DIV/0!</v>
      </c>
      <c r="GO1048" s="57"/>
      <c r="GP1048" s="57" t="e">
        <f t="shared" si="3035"/>
        <v>#DIV/0!</v>
      </c>
      <c r="GQ1048" s="59" t="e">
        <f t="shared" si="3036"/>
        <v>#DIV/0!</v>
      </c>
      <c r="GR1048" s="41" t="e">
        <f t="shared" si="3037"/>
        <v>#DIV/0!</v>
      </c>
      <c r="GS1048" s="57" t="e">
        <f t="shared" si="3038"/>
        <v>#DIV/0!</v>
      </c>
      <c r="GT1048" s="57" t="e">
        <f t="shared" si="3039"/>
        <v>#DIV/0!</v>
      </c>
      <c r="GU1048" s="57" t="e">
        <f t="shared" si="3040"/>
        <v>#DIV/0!</v>
      </c>
      <c r="GV1048" s="57"/>
      <c r="GW1048" s="42" t="e">
        <f t="shared" si="3041"/>
        <v>#DIV/0!</v>
      </c>
      <c r="GX1048" s="42" t="e">
        <f t="shared" si="3042"/>
        <v>#DIV/0!</v>
      </c>
      <c r="GY1048" s="42" t="e">
        <f t="shared" si="3043"/>
        <v>#DIV/0!</v>
      </c>
      <c r="GZ1048" s="57"/>
      <c r="HA1048" s="2" t="e">
        <f t="shared" si="3044"/>
        <v>#DIV/0!</v>
      </c>
      <c r="HB1048" s="2" t="e">
        <f t="shared" si="3045"/>
        <v>#DIV/0!</v>
      </c>
      <c r="HC1048" s="2" t="e">
        <f t="shared" si="3046"/>
        <v>#DIV/0!</v>
      </c>
      <c r="HD1048" s="2" t="e">
        <f t="shared" si="3047"/>
        <v>#DIV/0!</v>
      </c>
      <c r="HE1048" s="2" t="e">
        <f t="shared" si="3048"/>
        <v>#DIV/0!</v>
      </c>
      <c r="HF1048" s="2" t="e">
        <f t="shared" si="3049"/>
        <v>#DIV/0!</v>
      </c>
      <c r="HG1048" s="2" t="e">
        <f t="shared" si="3050"/>
        <v>#DIV/0!</v>
      </c>
      <c r="HH1048" s="2" t="e">
        <f t="shared" si="3051"/>
        <v>#DIV/0!</v>
      </c>
      <c r="HI1048" s="2" t="e">
        <f t="shared" si="3052"/>
        <v>#DIV/0!</v>
      </c>
      <c r="HJ1048" s="11" t="e">
        <f t="shared" si="3053"/>
        <v>#DIV/0!</v>
      </c>
      <c r="HK1048" s="60" t="e">
        <f t="shared" si="3054"/>
        <v>#DIV/0!</v>
      </c>
      <c r="HL1048" s="57"/>
      <c r="HM1048" s="57" t="e">
        <f t="shared" si="3055"/>
        <v>#DIV/0!</v>
      </c>
      <c r="HN1048" s="57" t="e">
        <f t="shared" si="3056"/>
        <v>#DIV/0!</v>
      </c>
      <c r="HO1048" s="57" t="e">
        <f t="shared" si="3057"/>
        <v>#DIV/0!</v>
      </c>
      <c r="HP1048" s="57" t="e">
        <f t="shared" si="3058"/>
        <v>#DIV/0!</v>
      </c>
      <c r="HQ1048" s="57" t="e">
        <f t="shared" si="3059"/>
        <v>#DIV/0!</v>
      </c>
      <c r="HR1048" s="57"/>
      <c r="HS1048" s="57" t="e">
        <f t="shared" si="3060"/>
        <v>#DIV/0!</v>
      </c>
      <c r="HT1048" s="57" t="e">
        <f t="shared" si="3061"/>
        <v>#DIV/0!</v>
      </c>
      <c r="HU1048" s="57" t="e">
        <f t="shared" si="3062"/>
        <v>#DIV/0!</v>
      </c>
      <c r="HV1048" s="57" t="e">
        <f t="shared" si="3063"/>
        <v>#DIV/0!</v>
      </c>
      <c r="HW1048" s="57" t="e">
        <f t="shared" si="3064"/>
        <v>#DIV/0!</v>
      </c>
      <c r="HX1048" s="57"/>
      <c r="HY1048" s="57" t="e">
        <f t="shared" si="3065"/>
        <v>#DIV/0!</v>
      </c>
      <c r="HZ1048" s="57" t="e">
        <f t="shared" si="3066"/>
        <v>#DIV/0!</v>
      </c>
      <c r="IA1048" s="57"/>
      <c r="IB1048" s="61">
        <f t="shared" si="3067"/>
        <v>0</v>
      </c>
      <c r="IC1048" s="57" t="str">
        <f t="shared" si="3068"/>
        <v/>
      </c>
      <c r="ID1048" s="42"/>
      <c r="IE1048" s="2" t="str">
        <f t="shared" si="3069"/>
        <v/>
      </c>
      <c r="IF1048" s="60" t="e">
        <f t="shared" si="3070"/>
        <v>#DIV/0!</v>
      </c>
      <c r="IG1048" s="60" t="str">
        <f t="shared" si="3071"/>
        <v/>
      </c>
      <c r="IH1048" s="60" t="str">
        <f t="shared" si="3072"/>
        <v>zinco-</v>
      </c>
      <c r="II1048" s="60" t="str">
        <f t="shared" si="3073"/>
        <v>mangano-</v>
      </c>
      <c r="IJ1048" s="60" t="e">
        <f t="shared" si="3074"/>
        <v>#DIV/0!</v>
      </c>
      <c r="IK1048" s="60" t="e">
        <f t="shared" si="3075"/>
        <v>#DIV/0!</v>
      </c>
      <c r="IL1048" s="60" t="e">
        <f t="shared" si="3076"/>
        <v>#DIV/0!</v>
      </c>
      <c r="IM1048" s="60" t="e">
        <f t="shared" si="3077"/>
        <v>#DIV/0!</v>
      </c>
      <c r="IN1048" s="60" t="str">
        <f t="shared" si="3078"/>
        <v/>
      </c>
      <c r="IO1048" s="60" t="str">
        <f t="shared" si="3079"/>
        <v/>
      </c>
      <c r="IP1048" s="57"/>
      <c r="IQ1048" s="57" t="str">
        <f t="shared" si="3080"/>
        <v>ERROR!!</v>
      </c>
    </row>
    <row r="1049" spans="24:251">
      <c r="X1049" s="29">
        <f t="shared" si="3081"/>
        <v>0</v>
      </c>
      <c r="Y1049" s="29">
        <f t="shared" si="3082"/>
        <v>0</v>
      </c>
      <c r="Z1049" s="29" t="e">
        <f t="shared" si="3083"/>
        <v>#DIV/0!</v>
      </c>
      <c r="AA1049" s="29" t="e">
        <f t="shared" si="3084"/>
        <v>#DIV/0!</v>
      </c>
      <c r="AB1049" s="29" t="e">
        <f t="shared" si="3085"/>
        <v>#DIV/0!</v>
      </c>
      <c r="AC1049" s="29" t="e">
        <f t="shared" si="3086"/>
        <v>#DIV/0!</v>
      </c>
      <c r="AF1049" s="23">
        <v>60.084299999999999</v>
      </c>
      <c r="AG1049" s="23">
        <v>79.878799999999998</v>
      </c>
      <c r="AH1049" s="23">
        <v>101.96120000000001</v>
      </c>
      <c r="AI1049" s="23">
        <v>151.99039999999999</v>
      </c>
      <c r="AJ1049" s="23">
        <v>159.69</v>
      </c>
      <c r="AK1049" s="23">
        <v>71.846400000000003</v>
      </c>
      <c r="AL1049" s="23">
        <v>70.9375</v>
      </c>
      <c r="AM1049" s="23">
        <v>40.304400000000001</v>
      </c>
      <c r="AN1049" s="23">
        <v>56.077399999999997</v>
      </c>
      <c r="AO1049" s="23">
        <v>61.978999999999999</v>
      </c>
      <c r="AP1049" s="23">
        <v>94.195999999999998</v>
      </c>
      <c r="AQ1049" s="23">
        <v>18.998000000000001</v>
      </c>
      <c r="AR1049" s="23">
        <v>35.450000000000003</v>
      </c>
      <c r="AS1049" s="23">
        <v>29.88</v>
      </c>
      <c r="AT1049" s="23">
        <v>74.691999999999993</v>
      </c>
      <c r="AU1049" s="23">
        <v>81.39</v>
      </c>
      <c r="AX1049" s="54">
        <f t="shared" si="2941"/>
        <v>0</v>
      </c>
      <c r="AY1049" s="54">
        <f t="shared" si="2942"/>
        <v>0</v>
      </c>
      <c r="AZ1049" s="54">
        <f t="shared" si="2943"/>
        <v>0</v>
      </c>
      <c r="BA1049" s="54">
        <f t="shared" si="2944"/>
        <v>0</v>
      </c>
      <c r="BB1049" s="54">
        <f t="shared" si="2945"/>
        <v>0</v>
      </c>
      <c r="BC1049" s="54">
        <f t="shared" si="2946"/>
        <v>0</v>
      </c>
      <c r="BD1049" s="54">
        <f t="shared" si="2947"/>
        <v>0</v>
      </c>
      <c r="BE1049" s="54">
        <f t="shared" si="2948"/>
        <v>0</v>
      </c>
      <c r="BF1049" s="54">
        <f t="shared" si="2949"/>
        <v>0</v>
      </c>
      <c r="BG1049" s="54">
        <f t="shared" si="2950"/>
        <v>0</v>
      </c>
      <c r="BH1049" s="54">
        <f t="shared" si="2951"/>
        <v>0</v>
      </c>
      <c r="BI1049" s="54">
        <f t="shared" si="2952"/>
        <v>0</v>
      </c>
      <c r="BJ1049" s="54">
        <f t="shared" si="2953"/>
        <v>0</v>
      </c>
      <c r="BK1049" s="54">
        <f t="shared" si="2954"/>
        <v>0</v>
      </c>
      <c r="BL1049" s="54">
        <f t="shared" si="2955"/>
        <v>0</v>
      </c>
      <c r="BM1049" s="42"/>
      <c r="BO1049" s="54">
        <f>'Norm-coeff'!$C$2+$AX1049*'Norm-coeff'!$D$2+$AY1049*'Norm-coeff'!$E$2+$AZ1049*'Norm-coeff'!$F$2+$BA1049*'Norm-coeff'!$G$2+$BB1049*'Norm-coeff'!$H$2+$BC1049*'Norm-coeff'!$I$2+$BD1049*'Norm-coeff'!$J$2+$BE1049*'Norm-coeff'!$K$2+$BF1049*'Norm-coeff'!$L$2+$BG1049*'Norm-coeff'!$M$2+$BH1049*'Norm-coeff'!$N$2+$BI1049*'Norm-coeff'!$O$2</f>
        <v>5.4045421474420303</v>
      </c>
      <c r="BP1049" s="54">
        <f>'Norm-coeff'!$C$3+$AX1049*'Norm-coeff'!$D$3+$AY1049*'Norm-coeff'!$E$3+$AZ1049*'Norm-coeff'!$F$3+$BA1049*'Norm-coeff'!$G$3+$BB1049*'Norm-coeff'!$H$3+$BC1049*'Norm-coeff'!$I$3+$BD1049*'Norm-coeff'!$J$3+$BE1049*'Norm-coeff'!$K$3+$BF1049*'Norm-coeff'!$L$3+$BG1049*'Norm-coeff'!$M$3+$BH1049*'Norm-coeff'!$N$3+$BI1049*'Norm-coeff'!$O$3</f>
        <v>3.15319116612705</v>
      </c>
      <c r="BQ1049" s="54">
        <f>'Norm-coeff'!$C$4+$AX1049*'Norm-coeff'!$D$4+$AY1049*'Norm-coeff'!$E$4+$AZ1049*'Norm-coeff'!$F$4+$BA1049*'Norm-coeff'!$G$4+$BB1049*'Norm-coeff'!$H$4+$BC1049*'Norm-coeff'!$I$4+$BD1049*'Norm-coeff'!$J$4+$BE1049*'Norm-coeff'!$K$4+$BF1049*'Norm-coeff'!$L$4+$BG1049*'Norm-coeff'!$M$4+$BH1049*'Norm-coeff'!$N$4+$BI1049*'Norm-coeff'!$O$4</f>
        <v>1.42115649462768</v>
      </c>
      <c r="BR1049" s="54">
        <f>'Norm-coeff'!$C$5+$AX1049*'Norm-coeff'!$D$5+$AY1049*'Norm-coeff'!$E$5+$AZ1049*'Norm-coeff'!$F$5+$BA1049*'Norm-coeff'!$G$5+$BB1049*'Norm-coeff'!$H$5+$BC1049*'Norm-coeff'!$I$5+$BD1049*'Norm-coeff'!$J$5+$BE1049*'Norm-coeff'!$K$5+$BF1049*'Norm-coeff'!$L$5+$BG1049*'Norm-coeff'!$M$5+$BH1049*'Norm-coeff'!$N$5+$BI1049*'Norm-coeff'!$O$5</f>
        <v>1.0553329241296201</v>
      </c>
      <c r="BS1049" s="54">
        <f>'Norm-coeff'!$C$6+$AX1049*'Norm-coeff'!$D$6+$AY1049*'Norm-coeff'!$E$6+$AZ1049*'Norm-coeff'!$F$6+$BA1049*'Norm-coeff'!$G$6+$BB1049*'Norm-coeff'!$H$6+$BC1049*'Norm-coeff'!$I$6+$BD1049*'Norm-coeff'!$J$6+$BE1049*'Norm-coeff'!$K$6+$BF1049*'Norm-coeff'!$L$6+$BG1049*'Norm-coeff'!$M$6+$BH1049*'Norm-coeff'!$N$6+$BI1049*'Norm-coeff'!$O$6</f>
        <v>-1.48700885495103E-2</v>
      </c>
      <c r="BT1049" s="54">
        <f>'Norm-coeff'!$C$7+$AX1049*'Norm-coeff'!$D$7+$AY1049*'Norm-coeff'!$E$7+$AZ1049*'Norm-coeff'!$F$7+$BA1049*'Norm-coeff'!$G$7+$BB1049*'Norm-coeff'!$H$7+$BC1049*'Norm-coeff'!$I$7+$BD1049*'Norm-coeff'!$J$7+$BE1049*'Norm-coeff'!$K$7+$BF1049*'Norm-coeff'!$L$7+$BG1049*'Norm-coeff'!$M$7+$BH1049*'Norm-coeff'!$N$7+$BI1049*'Norm-coeff'!$O$7</f>
        <v>2.0907583608832998</v>
      </c>
      <c r="BU1049" s="54">
        <f>'Norm-coeff'!$C$8+$AX1049*'Norm-coeff'!$D$8+$AY1049*'Norm-coeff'!$E$8+$AZ1049*'Norm-coeff'!$F$8+$BA1049*'Norm-coeff'!$G$8+$BB1049*'Norm-coeff'!$H$8+$BC1049*'Norm-coeff'!$I$8+$BD1049*'Norm-coeff'!$J$8+$BE1049*'Norm-coeff'!$K$8+$BF1049*'Norm-coeff'!$L$8+$BG1049*'Norm-coeff'!$M$8+$BH1049*'Norm-coeff'!$N$8+$BI1049*'Norm-coeff'!$O$8</f>
        <v>0.65894159836244504</v>
      </c>
      <c r="BV1049" s="54">
        <f>'Norm-coeff'!$C$9+$AX1049*'Norm-coeff'!$D$9+$AY1049*'Norm-coeff'!$E$9+$AZ1049*'Norm-coeff'!$F$9+$BA1049*'Norm-coeff'!$G$9+$BB1049*'Norm-coeff'!$H$9+$BC1049*'Norm-coeff'!$I$9+$BD1049*'Norm-coeff'!$J$9+$BE1049*'Norm-coeff'!$K$9+$BF1049*'Norm-coeff'!$L$9+$BG1049*'Norm-coeff'!$M$9+$BH1049*'Norm-coeff'!$N$9+$BI1049*'Norm-coeff'!$O$9</f>
        <v>1.48961085014701</v>
      </c>
      <c r="BW1049" s="54">
        <f>'Norm-coeff'!$C$10+$AX1049*'Norm-coeff'!$D$10+$AY1049*'Norm-coeff'!$E$10+$AZ1049*'Norm-coeff'!$F$10+$BA1049*'Norm-coeff'!$G$10+$BB1049*'Norm-coeff'!$H$10+$BC1049*'Norm-coeff'!$I$10+$BD1049*'Norm-coeff'!$J$10+$BE1049*'Norm-coeff'!$K$10+$BF1049*'Norm-coeff'!$L$10+$BG1049*'Norm-coeff'!$M$10+$BH1049*'Norm-coeff'!$N$10+$BI1049*'Norm-coeff'!$O$10</f>
        <v>1.42058735749591</v>
      </c>
      <c r="BX1049" s="54">
        <f>'Norm-coeff'!$C$11+$AX1049*'Norm-coeff'!$D$11+$AY1049*'Norm-coeff'!$E$11+$AZ1049*'Norm-coeff'!$F$11+$BA1049*'Norm-coeff'!$G$11+$BB1049*'Norm-coeff'!$H$11+$BC1049*'Norm-coeff'!$I$11+$BD1049*'Norm-coeff'!$J$11+$BE1049*'Norm-coeff'!$K$11+$BF1049*'Norm-coeff'!$L$11+$BG1049*'Norm-coeff'!$M$11+$BH1049*'Norm-coeff'!$N$11+$BI1049*'Norm-coeff'!$O$11</f>
        <v>0.221233014421479</v>
      </c>
      <c r="BY1049" s="54">
        <f>'Norm-coeff'!$C$12+$AX1049*'Norm-coeff'!$D$12+$AY1049*'Norm-coeff'!$E$12+$AZ1049*'Norm-coeff'!$F$12+$BA1049*'Norm-coeff'!$G$12+$BB1049*'Norm-coeff'!$H$12+$BC1049*'Norm-coeff'!$I$12+$BD1049*'Norm-coeff'!$J$12+$BE1049*'Norm-coeff'!$K$12+$BF1049*'Norm-coeff'!$L$12+$BG1049*'Norm-coeff'!$M$12+$BH1049*'Norm-coeff'!$N$12+$BI1049*'Norm-coeff'!$O$12</f>
        <v>0.283527502056037</v>
      </c>
      <c r="BZ1049" s="54">
        <f>'Norm-coeff'!$C$13+$AX1049*'Norm-coeff'!$D$13+$AY1049*'Norm-coeff'!$E$13+$AZ1049*'Norm-coeff'!$F$13+$BA1049*'Norm-coeff'!$G$13+$BB1049*'Norm-coeff'!$H$13+$BC1049*'Norm-coeff'!$I$13+$BD1049*'Norm-coeff'!$J$13+$BE1049*'Norm-coeff'!$K$13+$BF1049*'Norm-coeff'!$L$13+$BG1049*'Norm-coeff'!$M$13+$BH1049*'Norm-coeff'!$N$13+$BI1049*'Norm-coeff'!$O$13</f>
        <v>-4.1864930554451202E-2</v>
      </c>
      <c r="CA1049" s="54">
        <f>'Norm-coeff'!$C$14+$AX1049*'Norm-coeff'!$D$14+$AY1049*'Norm-coeff'!$E$14+$AZ1049*'Norm-coeff'!$F$14+$BA1049*'Norm-coeff'!$G$14+$BB1049*'Norm-coeff'!$H$14+$BC1049*'Norm-coeff'!$I$14+$BD1049*'Norm-coeff'!$J$14+$BE1049*'Norm-coeff'!$K$14+$BF1049*'Norm-coeff'!$L$14+$BG1049*'Norm-coeff'!$M$14+$BH1049*'Norm-coeff'!$N$14+$BI1049*'Norm-coeff'!$O$14</f>
        <v>4.2526983164477103</v>
      </c>
      <c r="CC1049" s="54">
        <f t="shared" si="2956"/>
        <v>0</v>
      </c>
      <c r="CG1049" s="54">
        <f t="shared" si="2957"/>
        <v>0</v>
      </c>
      <c r="CH1049" s="54">
        <f t="shared" si="2940"/>
        <v>0</v>
      </c>
      <c r="CI1049" s="54">
        <f t="shared" si="2958"/>
        <v>0</v>
      </c>
      <c r="CJ1049" s="56">
        <f t="shared" si="2959"/>
        <v>0</v>
      </c>
      <c r="CK1049" s="54">
        <f t="shared" si="2960"/>
        <v>0</v>
      </c>
      <c r="CL1049" s="54">
        <f t="shared" si="2961"/>
        <v>0</v>
      </c>
      <c r="CM1049" s="54">
        <f t="shared" si="2962"/>
        <v>0</v>
      </c>
      <c r="CN1049" s="54">
        <f t="shared" si="2963"/>
        <v>0</v>
      </c>
      <c r="CO1049" s="54">
        <f t="shared" si="2964"/>
        <v>0</v>
      </c>
      <c r="CP1049" s="54">
        <f t="shared" si="2965"/>
        <v>0</v>
      </c>
      <c r="CQ1049" s="54">
        <f t="shared" si="2966"/>
        <v>0</v>
      </c>
      <c r="CR1049" s="54">
        <f t="shared" si="2967"/>
        <v>0</v>
      </c>
      <c r="CS1049" s="54">
        <f t="shared" si="2968"/>
        <v>0</v>
      </c>
      <c r="CU1049" s="54">
        <f t="shared" si="2969"/>
        <v>0</v>
      </c>
      <c r="CV1049" s="54">
        <f t="shared" si="2970"/>
        <v>0</v>
      </c>
      <c r="CW1049" s="54">
        <f t="shared" si="2971"/>
        <v>0</v>
      </c>
      <c r="CX1049" s="54">
        <f t="shared" si="2972"/>
        <v>0</v>
      </c>
      <c r="CZ1049" s="54">
        <f t="shared" si="2973"/>
        <v>0</v>
      </c>
      <c r="DA1049" s="54">
        <f t="shared" si="2974"/>
        <v>0</v>
      </c>
      <c r="DB1049" s="54">
        <f t="shared" si="2975"/>
        <v>0</v>
      </c>
      <c r="DC1049" s="54">
        <f t="shared" si="2976"/>
        <v>0</v>
      </c>
      <c r="DD1049" s="54">
        <f t="shared" si="2977"/>
        <v>0</v>
      </c>
      <c r="DE1049" s="54">
        <f t="shared" si="2978"/>
        <v>0</v>
      </c>
      <c r="DF1049" s="54">
        <f t="shared" si="2979"/>
        <v>0</v>
      </c>
      <c r="DG1049" s="54">
        <f t="shared" si="2980"/>
        <v>2</v>
      </c>
      <c r="DH1049" s="71">
        <f t="shared" si="2981"/>
        <v>0</v>
      </c>
      <c r="DI1049" s="71">
        <f t="shared" si="2982"/>
        <v>0</v>
      </c>
      <c r="DJ1049" s="54">
        <f t="shared" si="2983"/>
        <v>0</v>
      </c>
      <c r="DK1049" s="54">
        <f t="shared" si="2984"/>
        <v>2</v>
      </c>
      <c r="DL1049" s="4">
        <f t="shared" si="2914"/>
        <v>0</v>
      </c>
      <c r="DM1049" s="3">
        <f t="shared" si="2985"/>
        <v>0</v>
      </c>
      <c r="DN1049" s="3">
        <f t="shared" si="2986"/>
        <v>0</v>
      </c>
      <c r="DO1049" s="4" t="e">
        <f t="shared" si="2987"/>
        <v>#DIV/0!</v>
      </c>
      <c r="DP1049" s="57"/>
      <c r="DQ1049" s="57"/>
      <c r="DR1049" s="56">
        <f t="shared" si="2915"/>
        <v>2</v>
      </c>
      <c r="DS1049" s="56">
        <f t="shared" si="2916"/>
        <v>0</v>
      </c>
      <c r="DT1049" s="38">
        <f t="shared" si="2917"/>
        <v>0</v>
      </c>
      <c r="DU1049" s="38">
        <f t="shared" si="2988"/>
        <v>2</v>
      </c>
      <c r="DV1049" s="38">
        <f t="shared" si="2918"/>
        <v>0</v>
      </c>
      <c r="DW1049" s="39">
        <f t="shared" si="2919"/>
        <v>0</v>
      </c>
      <c r="DX1049" s="39">
        <f t="shared" si="2920"/>
        <v>0</v>
      </c>
      <c r="DY1049" s="39">
        <f t="shared" si="2921"/>
        <v>0</v>
      </c>
      <c r="DZ1049" s="39">
        <f t="shared" si="2922"/>
        <v>0</v>
      </c>
      <c r="EA1049" s="39">
        <f t="shared" si="2923"/>
        <v>0</v>
      </c>
      <c r="EB1049" s="37" t="e">
        <f t="shared" si="2989"/>
        <v>#DIV/0!</v>
      </c>
      <c r="EC1049" s="37" t="e">
        <f t="shared" si="2990"/>
        <v>#DIV/0!</v>
      </c>
      <c r="ED1049" s="37" t="e">
        <f t="shared" si="2991"/>
        <v>#DIV/0!</v>
      </c>
      <c r="EE1049" s="37" t="e">
        <f t="shared" si="2992"/>
        <v>#DIV/0!</v>
      </c>
      <c r="EF1049" s="39" t="e">
        <f t="shared" si="2993"/>
        <v>#DIV/0!</v>
      </c>
      <c r="EG1049" s="37" t="e">
        <f t="shared" si="2994"/>
        <v>#DIV/0!</v>
      </c>
      <c r="EH1049" s="37" t="e">
        <f t="shared" si="2995"/>
        <v>#DIV/0!</v>
      </c>
      <c r="EI1049" s="11" t="b">
        <f t="shared" si="2996"/>
        <v>1</v>
      </c>
      <c r="EJ1049" s="11" t="b">
        <f t="shared" si="2997"/>
        <v>0</v>
      </c>
      <c r="EK1049" s="39" t="e">
        <f t="shared" si="2998"/>
        <v>#DIV/0!</v>
      </c>
      <c r="EL1049" s="39" t="e">
        <f t="shared" si="2999"/>
        <v>#DIV/0!</v>
      </c>
      <c r="EM1049" s="39" t="e">
        <f t="shared" si="3000"/>
        <v>#DIV/0!</v>
      </c>
      <c r="EN1049" s="39" t="e">
        <f t="shared" si="3001"/>
        <v>#DIV/0!</v>
      </c>
      <c r="EO1049" s="39" t="e">
        <f t="shared" si="3002"/>
        <v>#DIV/0!</v>
      </c>
      <c r="EP1049" s="39" t="e">
        <f t="shared" si="3003"/>
        <v>#DIV/0!</v>
      </c>
      <c r="EQ1049" s="39" t="e">
        <f t="shared" si="3004"/>
        <v>#DIV/0!</v>
      </c>
      <c r="ER1049" s="39" t="e">
        <f t="shared" si="3005"/>
        <v>#DIV/0!</v>
      </c>
      <c r="ES1049" s="58" t="str">
        <f t="shared" si="3006"/>
        <v>(OH,F,Cl)-dominate amphibole</v>
      </c>
      <c r="ET1049" s="58" t="e">
        <f t="shared" si="3007"/>
        <v>#N/A</v>
      </c>
      <c r="EU1049" s="56">
        <f t="shared" si="2924"/>
        <v>0</v>
      </c>
      <c r="EV1049" s="56">
        <f t="shared" si="2925"/>
        <v>0</v>
      </c>
      <c r="EW1049" s="56">
        <f t="shared" si="2926"/>
        <v>0</v>
      </c>
      <c r="EX1049" s="56">
        <f t="shared" si="2927"/>
        <v>0</v>
      </c>
      <c r="EY1049" s="56">
        <f t="shared" si="2928"/>
        <v>0</v>
      </c>
      <c r="EZ1049" s="56">
        <f t="shared" si="2929"/>
        <v>0</v>
      </c>
      <c r="FA1049" s="39">
        <f t="shared" si="2930"/>
        <v>0</v>
      </c>
      <c r="FB1049" s="39">
        <f t="shared" si="2931"/>
        <v>0</v>
      </c>
      <c r="FC1049" s="54">
        <f t="shared" si="2932"/>
        <v>0</v>
      </c>
      <c r="FD1049" s="54">
        <f t="shared" si="2933"/>
        <v>0</v>
      </c>
      <c r="FE1049" s="39">
        <f t="shared" si="2934"/>
        <v>0</v>
      </c>
      <c r="FF1049" s="54">
        <f t="shared" si="2935"/>
        <v>0</v>
      </c>
      <c r="FG1049" s="39">
        <f t="shared" si="2936"/>
        <v>0</v>
      </c>
      <c r="FH1049" s="39">
        <f t="shared" si="3008"/>
        <v>0</v>
      </c>
      <c r="FI1049" s="39">
        <f t="shared" si="3009"/>
        <v>0</v>
      </c>
      <c r="FJ1049" s="39">
        <f t="shared" si="3010"/>
        <v>0</v>
      </c>
      <c r="FK1049" s="39" t="e">
        <f t="shared" si="3011"/>
        <v>#DIV/0!</v>
      </c>
      <c r="FL1049" s="39" t="e">
        <f t="shared" si="3012"/>
        <v>#DIV/0!</v>
      </c>
      <c r="FM1049" s="39" t="e">
        <f t="shared" si="3013"/>
        <v>#DIV/0!</v>
      </c>
      <c r="FN1049" s="39">
        <f t="shared" si="3014"/>
        <v>1</v>
      </c>
      <c r="FO1049" s="39">
        <f t="shared" si="2937"/>
        <v>0</v>
      </c>
      <c r="FP1049" s="39">
        <f t="shared" si="2938"/>
        <v>0</v>
      </c>
      <c r="FQ1049" s="39">
        <f t="shared" si="2939"/>
        <v>0</v>
      </c>
      <c r="FR1049" s="39">
        <f t="shared" si="3015"/>
        <v>0</v>
      </c>
      <c r="FS1049" s="39">
        <f t="shared" si="3016"/>
        <v>0</v>
      </c>
      <c r="FU1049" s="39" t="e">
        <f t="shared" si="3017"/>
        <v>#DIV/0!</v>
      </c>
      <c r="FV1049" s="39" t="e">
        <f t="shared" si="3018"/>
        <v>#DIV/0!</v>
      </c>
      <c r="FW1049" s="39" t="e">
        <f t="shared" si="3019"/>
        <v>#DIV/0!</v>
      </c>
      <c r="FY1049" s="39" t="e">
        <f t="shared" si="3020"/>
        <v>#DIV/0!</v>
      </c>
      <c r="FZ1049" s="39" t="e">
        <f t="shared" si="3021"/>
        <v>#DIV/0!</v>
      </c>
      <c r="GA1049" s="39" t="e">
        <f t="shared" si="3022"/>
        <v>#DIV/0!</v>
      </c>
      <c r="GB1049" s="39" t="e">
        <f t="shared" si="3023"/>
        <v>#DIV/0!</v>
      </c>
      <c r="GC1049" s="39" t="e">
        <f t="shared" si="3024"/>
        <v>#DIV/0!</v>
      </c>
      <c r="GD1049" s="39" t="e">
        <f t="shared" si="3025"/>
        <v>#DIV/0!</v>
      </c>
      <c r="GE1049" s="39" t="e">
        <f t="shared" si="3026"/>
        <v>#DIV/0!</v>
      </c>
      <c r="GF1049" s="39" t="e">
        <f t="shared" si="3027"/>
        <v>#DIV/0!</v>
      </c>
      <c r="GG1049" s="39" t="e">
        <f t="shared" si="3028"/>
        <v>#DIV/0!</v>
      </c>
      <c r="GH1049" s="39" t="e">
        <f t="shared" si="3029"/>
        <v>#DIV/0!</v>
      </c>
      <c r="GI1049" s="39"/>
      <c r="GJ1049" s="39" t="e">
        <f t="shared" si="3030"/>
        <v>#DIV/0!</v>
      </c>
      <c r="GK1049" s="39" t="e">
        <f t="shared" si="3031"/>
        <v>#DIV/0!</v>
      </c>
      <c r="GL1049" s="39" t="e">
        <f t="shared" si="3032"/>
        <v>#DIV/0!</v>
      </c>
      <c r="GM1049" s="39" t="e">
        <f t="shared" si="3033"/>
        <v>#DIV/0!</v>
      </c>
      <c r="GN1049" s="39" t="e">
        <f t="shared" si="3034"/>
        <v>#DIV/0!</v>
      </c>
      <c r="GO1049" s="57"/>
      <c r="GP1049" s="57" t="e">
        <f t="shared" si="3035"/>
        <v>#DIV/0!</v>
      </c>
      <c r="GQ1049" s="59" t="e">
        <f t="shared" si="3036"/>
        <v>#DIV/0!</v>
      </c>
      <c r="GR1049" s="41" t="e">
        <f t="shared" si="3037"/>
        <v>#DIV/0!</v>
      </c>
      <c r="GS1049" s="57" t="e">
        <f t="shared" si="3038"/>
        <v>#DIV/0!</v>
      </c>
      <c r="GT1049" s="57" t="e">
        <f t="shared" si="3039"/>
        <v>#DIV/0!</v>
      </c>
      <c r="GU1049" s="57" t="e">
        <f t="shared" si="3040"/>
        <v>#DIV/0!</v>
      </c>
      <c r="GV1049" s="57"/>
      <c r="GW1049" s="42" t="e">
        <f t="shared" si="3041"/>
        <v>#DIV/0!</v>
      </c>
      <c r="GX1049" s="42" t="e">
        <f t="shared" si="3042"/>
        <v>#DIV/0!</v>
      </c>
      <c r="GY1049" s="42" t="e">
        <f t="shared" si="3043"/>
        <v>#DIV/0!</v>
      </c>
      <c r="GZ1049" s="57"/>
      <c r="HA1049" s="2" t="e">
        <f t="shared" si="3044"/>
        <v>#DIV/0!</v>
      </c>
      <c r="HB1049" s="2" t="e">
        <f t="shared" si="3045"/>
        <v>#DIV/0!</v>
      </c>
      <c r="HC1049" s="2" t="e">
        <f t="shared" si="3046"/>
        <v>#DIV/0!</v>
      </c>
      <c r="HD1049" s="2" t="e">
        <f t="shared" si="3047"/>
        <v>#DIV/0!</v>
      </c>
      <c r="HE1049" s="2" t="e">
        <f t="shared" si="3048"/>
        <v>#DIV/0!</v>
      </c>
      <c r="HF1049" s="2" t="e">
        <f t="shared" si="3049"/>
        <v>#DIV/0!</v>
      </c>
      <c r="HG1049" s="2" t="e">
        <f t="shared" si="3050"/>
        <v>#DIV/0!</v>
      </c>
      <c r="HH1049" s="2" t="e">
        <f t="shared" si="3051"/>
        <v>#DIV/0!</v>
      </c>
      <c r="HI1049" s="2" t="e">
        <f t="shared" si="3052"/>
        <v>#DIV/0!</v>
      </c>
      <c r="HJ1049" s="11" t="e">
        <f t="shared" si="3053"/>
        <v>#DIV/0!</v>
      </c>
      <c r="HK1049" s="60" t="e">
        <f t="shared" si="3054"/>
        <v>#DIV/0!</v>
      </c>
      <c r="HL1049" s="57"/>
      <c r="HM1049" s="57" t="e">
        <f t="shared" si="3055"/>
        <v>#DIV/0!</v>
      </c>
      <c r="HN1049" s="57" t="e">
        <f t="shared" si="3056"/>
        <v>#DIV/0!</v>
      </c>
      <c r="HO1049" s="57" t="e">
        <f t="shared" si="3057"/>
        <v>#DIV/0!</v>
      </c>
      <c r="HP1049" s="57" t="e">
        <f t="shared" si="3058"/>
        <v>#DIV/0!</v>
      </c>
      <c r="HQ1049" s="57" t="e">
        <f t="shared" si="3059"/>
        <v>#DIV/0!</v>
      </c>
      <c r="HR1049" s="57"/>
      <c r="HS1049" s="57" t="e">
        <f t="shared" si="3060"/>
        <v>#DIV/0!</v>
      </c>
      <c r="HT1049" s="57" t="e">
        <f t="shared" si="3061"/>
        <v>#DIV/0!</v>
      </c>
      <c r="HU1049" s="57" t="e">
        <f t="shared" si="3062"/>
        <v>#DIV/0!</v>
      </c>
      <c r="HV1049" s="57" t="e">
        <f t="shared" si="3063"/>
        <v>#DIV/0!</v>
      </c>
      <c r="HW1049" s="57" t="e">
        <f t="shared" si="3064"/>
        <v>#DIV/0!</v>
      </c>
      <c r="HX1049" s="57"/>
      <c r="HY1049" s="57" t="e">
        <f t="shared" si="3065"/>
        <v>#DIV/0!</v>
      </c>
      <c r="HZ1049" s="57" t="e">
        <f t="shared" si="3066"/>
        <v>#DIV/0!</v>
      </c>
      <c r="IA1049" s="57"/>
      <c r="IB1049" s="61">
        <f t="shared" si="3067"/>
        <v>0</v>
      </c>
      <c r="IC1049" s="57" t="str">
        <f t="shared" si="3068"/>
        <v/>
      </c>
      <c r="ID1049" s="42"/>
      <c r="IE1049" s="2" t="str">
        <f t="shared" si="3069"/>
        <v/>
      </c>
      <c r="IF1049" s="60" t="e">
        <f t="shared" si="3070"/>
        <v>#DIV/0!</v>
      </c>
      <c r="IG1049" s="60" t="str">
        <f t="shared" si="3071"/>
        <v/>
      </c>
      <c r="IH1049" s="60" t="str">
        <f t="shared" si="3072"/>
        <v>zinco-</v>
      </c>
      <c r="II1049" s="60" t="str">
        <f t="shared" si="3073"/>
        <v>mangano-</v>
      </c>
      <c r="IJ1049" s="60" t="e">
        <f t="shared" si="3074"/>
        <v>#DIV/0!</v>
      </c>
      <c r="IK1049" s="60" t="e">
        <f t="shared" si="3075"/>
        <v>#DIV/0!</v>
      </c>
      <c r="IL1049" s="60" t="e">
        <f t="shared" si="3076"/>
        <v>#DIV/0!</v>
      </c>
      <c r="IM1049" s="60" t="e">
        <f t="shared" si="3077"/>
        <v>#DIV/0!</v>
      </c>
      <c r="IN1049" s="60" t="str">
        <f t="shared" si="3078"/>
        <v/>
      </c>
      <c r="IO1049" s="60" t="str">
        <f t="shared" si="3079"/>
        <v/>
      </c>
      <c r="IP1049" s="57"/>
      <c r="IQ1049" s="57" t="str">
        <f t="shared" si="3080"/>
        <v>ERROR!!</v>
      </c>
    </row>
    <row r="1050" spans="24:251">
      <c r="X1050" s="29">
        <f t="shared" si="3081"/>
        <v>0</v>
      </c>
      <c r="Y1050" s="29">
        <f t="shared" si="3082"/>
        <v>0</v>
      </c>
      <c r="Z1050" s="29" t="e">
        <f t="shared" si="3083"/>
        <v>#DIV/0!</v>
      </c>
      <c r="AA1050" s="29" t="e">
        <f t="shared" si="3084"/>
        <v>#DIV/0!</v>
      </c>
      <c r="AB1050" s="29" t="e">
        <f t="shared" si="3085"/>
        <v>#DIV/0!</v>
      </c>
      <c r="AC1050" s="29" t="e">
        <f t="shared" si="3086"/>
        <v>#DIV/0!</v>
      </c>
      <c r="AF1050" s="23">
        <v>60.084299999999999</v>
      </c>
      <c r="AG1050" s="23">
        <v>79.878799999999998</v>
      </c>
      <c r="AH1050" s="23">
        <v>101.96120000000001</v>
      </c>
      <c r="AI1050" s="23">
        <v>151.99039999999999</v>
      </c>
      <c r="AJ1050" s="23">
        <v>159.69</v>
      </c>
      <c r="AK1050" s="23">
        <v>71.846400000000003</v>
      </c>
      <c r="AL1050" s="23">
        <v>70.9375</v>
      </c>
      <c r="AM1050" s="23">
        <v>40.304400000000001</v>
      </c>
      <c r="AN1050" s="23">
        <v>56.077399999999997</v>
      </c>
      <c r="AO1050" s="23">
        <v>61.978999999999999</v>
      </c>
      <c r="AP1050" s="23">
        <v>94.195999999999998</v>
      </c>
      <c r="AQ1050" s="23">
        <v>18.998000000000001</v>
      </c>
      <c r="AR1050" s="23">
        <v>35.450000000000003</v>
      </c>
      <c r="AS1050" s="23">
        <v>29.88</v>
      </c>
      <c r="AT1050" s="23">
        <v>74.691999999999993</v>
      </c>
      <c r="AU1050" s="23">
        <v>81.39</v>
      </c>
      <c r="AX1050" s="54">
        <f t="shared" si="2941"/>
        <v>0</v>
      </c>
      <c r="AY1050" s="54">
        <f t="shared" si="2942"/>
        <v>0</v>
      </c>
      <c r="AZ1050" s="54">
        <f t="shared" si="2943"/>
        <v>0</v>
      </c>
      <c r="BA1050" s="54">
        <f t="shared" si="2944"/>
        <v>0</v>
      </c>
      <c r="BB1050" s="54">
        <f t="shared" si="2945"/>
        <v>0</v>
      </c>
      <c r="BC1050" s="54">
        <f t="shared" si="2946"/>
        <v>0</v>
      </c>
      <c r="BD1050" s="54">
        <f t="shared" si="2947"/>
        <v>0</v>
      </c>
      <c r="BE1050" s="54">
        <f t="shared" si="2948"/>
        <v>0</v>
      </c>
      <c r="BF1050" s="54">
        <f t="shared" si="2949"/>
        <v>0</v>
      </c>
      <c r="BG1050" s="54">
        <f t="shared" si="2950"/>
        <v>0</v>
      </c>
      <c r="BH1050" s="54">
        <f t="shared" si="2951"/>
        <v>0</v>
      </c>
      <c r="BI1050" s="54">
        <f t="shared" si="2952"/>
        <v>0</v>
      </c>
      <c r="BJ1050" s="54">
        <f t="shared" si="2953"/>
        <v>0</v>
      </c>
      <c r="BK1050" s="54">
        <f t="shared" si="2954"/>
        <v>0</v>
      </c>
      <c r="BL1050" s="54">
        <f t="shared" si="2955"/>
        <v>0</v>
      </c>
      <c r="BM1050" s="42"/>
      <c r="BO1050" s="54">
        <f>'Norm-coeff'!$C$2+$AX1050*'Norm-coeff'!$D$2+$AY1050*'Norm-coeff'!$E$2+$AZ1050*'Norm-coeff'!$F$2+$BA1050*'Norm-coeff'!$G$2+$BB1050*'Norm-coeff'!$H$2+$BC1050*'Norm-coeff'!$I$2+$BD1050*'Norm-coeff'!$J$2+$BE1050*'Norm-coeff'!$K$2+$BF1050*'Norm-coeff'!$L$2+$BG1050*'Norm-coeff'!$M$2+$BH1050*'Norm-coeff'!$N$2+$BI1050*'Norm-coeff'!$O$2</f>
        <v>5.4045421474420303</v>
      </c>
      <c r="BP1050" s="54">
        <f>'Norm-coeff'!$C$3+$AX1050*'Norm-coeff'!$D$3+$AY1050*'Norm-coeff'!$E$3+$AZ1050*'Norm-coeff'!$F$3+$BA1050*'Norm-coeff'!$G$3+$BB1050*'Norm-coeff'!$H$3+$BC1050*'Norm-coeff'!$I$3+$BD1050*'Norm-coeff'!$J$3+$BE1050*'Norm-coeff'!$K$3+$BF1050*'Norm-coeff'!$L$3+$BG1050*'Norm-coeff'!$M$3+$BH1050*'Norm-coeff'!$N$3+$BI1050*'Norm-coeff'!$O$3</f>
        <v>3.15319116612705</v>
      </c>
      <c r="BQ1050" s="54">
        <f>'Norm-coeff'!$C$4+$AX1050*'Norm-coeff'!$D$4+$AY1050*'Norm-coeff'!$E$4+$AZ1050*'Norm-coeff'!$F$4+$BA1050*'Norm-coeff'!$G$4+$BB1050*'Norm-coeff'!$H$4+$BC1050*'Norm-coeff'!$I$4+$BD1050*'Norm-coeff'!$J$4+$BE1050*'Norm-coeff'!$K$4+$BF1050*'Norm-coeff'!$L$4+$BG1050*'Norm-coeff'!$M$4+$BH1050*'Norm-coeff'!$N$4+$BI1050*'Norm-coeff'!$O$4</f>
        <v>1.42115649462768</v>
      </c>
      <c r="BR1050" s="54">
        <f>'Norm-coeff'!$C$5+$AX1050*'Norm-coeff'!$D$5+$AY1050*'Norm-coeff'!$E$5+$AZ1050*'Norm-coeff'!$F$5+$BA1050*'Norm-coeff'!$G$5+$BB1050*'Norm-coeff'!$H$5+$BC1050*'Norm-coeff'!$I$5+$BD1050*'Norm-coeff'!$J$5+$BE1050*'Norm-coeff'!$K$5+$BF1050*'Norm-coeff'!$L$5+$BG1050*'Norm-coeff'!$M$5+$BH1050*'Norm-coeff'!$N$5+$BI1050*'Norm-coeff'!$O$5</f>
        <v>1.0553329241296201</v>
      </c>
      <c r="BS1050" s="54">
        <f>'Norm-coeff'!$C$6+$AX1050*'Norm-coeff'!$D$6+$AY1050*'Norm-coeff'!$E$6+$AZ1050*'Norm-coeff'!$F$6+$BA1050*'Norm-coeff'!$G$6+$BB1050*'Norm-coeff'!$H$6+$BC1050*'Norm-coeff'!$I$6+$BD1050*'Norm-coeff'!$J$6+$BE1050*'Norm-coeff'!$K$6+$BF1050*'Norm-coeff'!$L$6+$BG1050*'Norm-coeff'!$M$6+$BH1050*'Norm-coeff'!$N$6+$BI1050*'Norm-coeff'!$O$6</f>
        <v>-1.48700885495103E-2</v>
      </c>
      <c r="BT1050" s="54">
        <f>'Norm-coeff'!$C$7+$AX1050*'Norm-coeff'!$D$7+$AY1050*'Norm-coeff'!$E$7+$AZ1050*'Norm-coeff'!$F$7+$BA1050*'Norm-coeff'!$G$7+$BB1050*'Norm-coeff'!$H$7+$BC1050*'Norm-coeff'!$I$7+$BD1050*'Norm-coeff'!$J$7+$BE1050*'Norm-coeff'!$K$7+$BF1050*'Norm-coeff'!$L$7+$BG1050*'Norm-coeff'!$M$7+$BH1050*'Norm-coeff'!$N$7+$BI1050*'Norm-coeff'!$O$7</f>
        <v>2.0907583608832998</v>
      </c>
      <c r="BU1050" s="54">
        <f>'Norm-coeff'!$C$8+$AX1050*'Norm-coeff'!$D$8+$AY1050*'Norm-coeff'!$E$8+$AZ1050*'Norm-coeff'!$F$8+$BA1050*'Norm-coeff'!$G$8+$BB1050*'Norm-coeff'!$H$8+$BC1050*'Norm-coeff'!$I$8+$BD1050*'Norm-coeff'!$J$8+$BE1050*'Norm-coeff'!$K$8+$BF1050*'Norm-coeff'!$L$8+$BG1050*'Norm-coeff'!$M$8+$BH1050*'Norm-coeff'!$N$8+$BI1050*'Norm-coeff'!$O$8</f>
        <v>0.65894159836244504</v>
      </c>
      <c r="BV1050" s="54">
        <f>'Norm-coeff'!$C$9+$AX1050*'Norm-coeff'!$D$9+$AY1050*'Norm-coeff'!$E$9+$AZ1050*'Norm-coeff'!$F$9+$BA1050*'Norm-coeff'!$G$9+$BB1050*'Norm-coeff'!$H$9+$BC1050*'Norm-coeff'!$I$9+$BD1050*'Norm-coeff'!$J$9+$BE1050*'Norm-coeff'!$K$9+$BF1050*'Norm-coeff'!$L$9+$BG1050*'Norm-coeff'!$M$9+$BH1050*'Norm-coeff'!$N$9+$BI1050*'Norm-coeff'!$O$9</f>
        <v>1.48961085014701</v>
      </c>
      <c r="BW1050" s="54">
        <f>'Norm-coeff'!$C$10+$AX1050*'Norm-coeff'!$D$10+$AY1050*'Norm-coeff'!$E$10+$AZ1050*'Norm-coeff'!$F$10+$BA1050*'Norm-coeff'!$G$10+$BB1050*'Norm-coeff'!$H$10+$BC1050*'Norm-coeff'!$I$10+$BD1050*'Norm-coeff'!$J$10+$BE1050*'Norm-coeff'!$K$10+$BF1050*'Norm-coeff'!$L$10+$BG1050*'Norm-coeff'!$M$10+$BH1050*'Norm-coeff'!$N$10+$BI1050*'Norm-coeff'!$O$10</f>
        <v>1.42058735749591</v>
      </c>
      <c r="BX1050" s="54">
        <f>'Norm-coeff'!$C$11+$AX1050*'Norm-coeff'!$D$11+$AY1050*'Norm-coeff'!$E$11+$AZ1050*'Norm-coeff'!$F$11+$BA1050*'Norm-coeff'!$G$11+$BB1050*'Norm-coeff'!$H$11+$BC1050*'Norm-coeff'!$I$11+$BD1050*'Norm-coeff'!$J$11+$BE1050*'Norm-coeff'!$K$11+$BF1050*'Norm-coeff'!$L$11+$BG1050*'Norm-coeff'!$M$11+$BH1050*'Norm-coeff'!$N$11+$BI1050*'Norm-coeff'!$O$11</f>
        <v>0.221233014421479</v>
      </c>
      <c r="BY1050" s="54">
        <f>'Norm-coeff'!$C$12+$AX1050*'Norm-coeff'!$D$12+$AY1050*'Norm-coeff'!$E$12+$AZ1050*'Norm-coeff'!$F$12+$BA1050*'Norm-coeff'!$G$12+$BB1050*'Norm-coeff'!$H$12+$BC1050*'Norm-coeff'!$I$12+$BD1050*'Norm-coeff'!$J$12+$BE1050*'Norm-coeff'!$K$12+$BF1050*'Norm-coeff'!$L$12+$BG1050*'Norm-coeff'!$M$12+$BH1050*'Norm-coeff'!$N$12+$BI1050*'Norm-coeff'!$O$12</f>
        <v>0.283527502056037</v>
      </c>
      <c r="BZ1050" s="54">
        <f>'Norm-coeff'!$C$13+$AX1050*'Norm-coeff'!$D$13+$AY1050*'Norm-coeff'!$E$13+$AZ1050*'Norm-coeff'!$F$13+$BA1050*'Norm-coeff'!$G$13+$BB1050*'Norm-coeff'!$H$13+$BC1050*'Norm-coeff'!$I$13+$BD1050*'Norm-coeff'!$J$13+$BE1050*'Norm-coeff'!$K$13+$BF1050*'Norm-coeff'!$L$13+$BG1050*'Norm-coeff'!$M$13+$BH1050*'Norm-coeff'!$N$13+$BI1050*'Norm-coeff'!$O$13</f>
        <v>-4.1864930554451202E-2</v>
      </c>
      <c r="CA1050" s="54">
        <f>'Norm-coeff'!$C$14+$AX1050*'Norm-coeff'!$D$14+$AY1050*'Norm-coeff'!$E$14+$AZ1050*'Norm-coeff'!$F$14+$BA1050*'Norm-coeff'!$G$14+$BB1050*'Norm-coeff'!$H$14+$BC1050*'Norm-coeff'!$I$14+$BD1050*'Norm-coeff'!$J$14+$BE1050*'Norm-coeff'!$K$14+$BF1050*'Norm-coeff'!$L$14+$BG1050*'Norm-coeff'!$M$14+$BH1050*'Norm-coeff'!$N$14+$BI1050*'Norm-coeff'!$O$14</f>
        <v>4.2526983164477103</v>
      </c>
      <c r="CC1050" s="54">
        <f t="shared" si="2956"/>
        <v>0</v>
      </c>
      <c r="CG1050" s="54">
        <f t="shared" si="2957"/>
        <v>0</v>
      </c>
      <c r="CH1050" s="54">
        <f t="shared" si="2940"/>
        <v>0</v>
      </c>
      <c r="CI1050" s="54">
        <f t="shared" si="2958"/>
        <v>0</v>
      </c>
      <c r="CJ1050" s="56">
        <f t="shared" si="2959"/>
        <v>0</v>
      </c>
      <c r="CK1050" s="54">
        <f t="shared" si="2960"/>
        <v>0</v>
      </c>
      <c r="CL1050" s="54">
        <f t="shared" si="2961"/>
        <v>0</v>
      </c>
      <c r="CM1050" s="54">
        <f t="shared" si="2962"/>
        <v>0</v>
      </c>
      <c r="CN1050" s="54">
        <f t="shared" si="2963"/>
        <v>0</v>
      </c>
      <c r="CO1050" s="54">
        <f t="shared" si="2964"/>
        <v>0</v>
      </c>
      <c r="CP1050" s="54">
        <f t="shared" si="2965"/>
        <v>0</v>
      </c>
      <c r="CQ1050" s="54">
        <f t="shared" si="2966"/>
        <v>0</v>
      </c>
      <c r="CR1050" s="54">
        <f t="shared" si="2967"/>
        <v>0</v>
      </c>
      <c r="CS1050" s="54">
        <f t="shared" si="2968"/>
        <v>0</v>
      </c>
      <c r="CU1050" s="54">
        <f t="shared" si="2969"/>
        <v>0</v>
      </c>
      <c r="CV1050" s="54">
        <f t="shared" si="2970"/>
        <v>0</v>
      </c>
      <c r="CW1050" s="54">
        <f t="shared" si="2971"/>
        <v>0</v>
      </c>
      <c r="CX1050" s="54">
        <f t="shared" si="2972"/>
        <v>0</v>
      </c>
      <c r="CZ1050" s="54">
        <f t="shared" si="2973"/>
        <v>0</v>
      </c>
      <c r="DA1050" s="54">
        <f t="shared" si="2974"/>
        <v>0</v>
      </c>
      <c r="DB1050" s="54">
        <f t="shared" si="2975"/>
        <v>0</v>
      </c>
      <c r="DC1050" s="54">
        <f t="shared" si="2976"/>
        <v>0</v>
      </c>
      <c r="DD1050" s="54">
        <f t="shared" si="2977"/>
        <v>0</v>
      </c>
      <c r="DE1050" s="54">
        <f t="shared" si="2978"/>
        <v>0</v>
      </c>
      <c r="DF1050" s="54">
        <f t="shared" si="2979"/>
        <v>0</v>
      </c>
      <c r="DG1050" s="54">
        <f t="shared" si="2980"/>
        <v>2</v>
      </c>
      <c r="DH1050" s="71">
        <f t="shared" si="2981"/>
        <v>0</v>
      </c>
      <c r="DI1050" s="71">
        <f t="shared" si="2982"/>
        <v>0</v>
      </c>
      <c r="DJ1050" s="54">
        <f t="shared" si="2983"/>
        <v>0</v>
      </c>
      <c r="DK1050" s="54">
        <f t="shared" si="2984"/>
        <v>2</v>
      </c>
      <c r="DL1050" s="4">
        <f t="shared" si="2914"/>
        <v>0</v>
      </c>
      <c r="DM1050" s="3">
        <f t="shared" si="2985"/>
        <v>0</v>
      </c>
      <c r="DN1050" s="3">
        <f t="shared" si="2986"/>
        <v>0</v>
      </c>
      <c r="DO1050" s="4" t="e">
        <f t="shared" si="2987"/>
        <v>#DIV/0!</v>
      </c>
      <c r="DP1050" s="57"/>
      <c r="DQ1050" s="57"/>
      <c r="DR1050" s="56">
        <f t="shared" si="2915"/>
        <v>2</v>
      </c>
      <c r="DS1050" s="56">
        <f t="shared" si="2916"/>
        <v>0</v>
      </c>
      <c r="DT1050" s="38">
        <f t="shared" si="2917"/>
        <v>0</v>
      </c>
      <c r="DU1050" s="38">
        <f t="shared" si="2988"/>
        <v>2</v>
      </c>
      <c r="DV1050" s="38">
        <f t="shared" si="2918"/>
        <v>0</v>
      </c>
      <c r="DW1050" s="39">
        <f t="shared" si="2919"/>
        <v>0</v>
      </c>
      <c r="DX1050" s="39">
        <f t="shared" si="2920"/>
        <v>0</v>
      </c>
      <c r="DY1050" s="39">
        <f t="shared" si="2921"/>
        <v>0</v>
      </c>
      <c r="DZ1050" s="39">
        <f t="shared" si="2922"/>
        <v>0</v>
      </c>
      <c r="EA1050" s="39">
        <f t="shared" si="2923"/>
        <v>0</v>
      </c>
      <c r="EB1050" s="37" t="e">
        <f t="shared" si="2989"/>
        <v>#DIV/0!</v>
      </c>
      <c r="EC1050" s="37" t="e">
        <f t="shared" si="2990"/>
        <v>#DIV/0!</v>
      </c>
      <c r="ED1050" s="37" t="e">
        <f t="shared" si="2991"/>
        <v>#DIV/0!</v>
      </c>
      <c r="EE1050" s="37" t="e">
        <f t="shared" si="2992"/>
        <v>#DIV/0!</v>
      </c>
      <c r="EF1050" s="39" t="e">
        <f t="shared" si="2993"/>
        <v>#DIV/0!</v>
      </c>
      <c r="EG1050" s="37" t="e">
        <f t="shared" si="2994"/>
        <v>#DIV/0!</v>
      </c>
      <c r="EH1050" s="37" t="e">
        <f t="shared" si="2995"/>
        <v>#DIV/0!</v>
      </c>
      <c r="EI1050" s="11" t="b">
        <f t="shared" si="2996"/>
        <v>1</v>
      </c>
      <c r="EJ1050" s="11" t="b">
        <f t="shared" si="2997"/>
        <v>0</v>
      </c>
      <c r="EK1050" s="39" t="e">
        <f t="shared" si="2998"/>
        <v>#DIV/0!</v>
      </c>
      <c r="EL1050" s="39" t="e">
        <f t="shared" si="2999"/>
        <v>#DIV/0!</v>
      </c>
      <c r="EM1050" s="39" t="e">
        <f t="shared" si="3000"/>
        <v>#DIV/0!</v>
      </c>
      <c r="EN1050" s="39" t="e">
        <f t="shared" si="3001"/>
        <v>#DIV/0!</v>
      </c>
      <c r="EO1050" s="39" t="e">
        <f t="shared" si="3002"/>
        <v>#DIV/0!</v>
      </c>
      <c r="EP1050" s="39" t="e">
        <f t="shared" si="3003"/>
        <v>#DIV/0!</v>
      </c>
      <c r="EQ1050" s="39" t="e">
        <f t="shared" si="3004"/>
        <v>#DIV/0!</v>
      </c>
      <c r="ER1050" s="39" t="e">
        <f t="shared" si="3005"/>
        <v>#DIV/0!</v>
      </c>
      <c r="ES1050" s="58" t="str">
        <f t="shared" si="3006"/>
        <v>(OH,F,Cl)-dominate amphibole</v>
      </c>
      <c r="ET1050" s="58" t="e">
        <f t="shared" si="3007"/>
        <v>#N/A</v>
      </c>
      <c r="EU1050" s="56">
        <f t="shared" si="2924"/>
        <v>0</v>
      </c>
      <c r="EV1050" s="56">
        <f t="shared" si="2925"/>
        <v>0</v>
      </c>
      <c r="EW1050" s="56">
        <f t="shared" si="2926"/>
        <v>0</v>
      </c>
      <c r="EX1050" s="56">
        <f t="shared" si="2927"/>
        <v>0</v>
      </c>
      <c r="EY1050" s="56">
        <f t="shared" si="2928"/>
        <v>0</v>
      </c>
      <c r="EZ1050" s="56">
        <f t="shared" si="2929"/>
        <v>0</v>
      </c>
      <c r="FA1050" s="39">
        <f t="shared" si="2930"/>
        <v>0</v>
      </c>
      <c r="FB1050" s="39">
        <f t="shared" si="2931"/>
        <v>0</v>
      </c>
      <c r="FC1050" s="54">
        <f t="shared" si="2932"/>
        <v>0</v>
      </c>
      <c r="FD1050" s="54">
        <f t="shared" si="2933"/>
        <v>0</v>
      </c>
      <c r="FE1050" s="39">
        <f t="shared" si="2934"/>
        <v>0</v>
      </c>
      <c r="FF1050" s="54">
        <f t="shared" si="2935"/>
        <v>0</v>
      </c>
      <c r="FG1050" s="39">
        <f t="shared" si="2936"/>
        <v>0</v>
      </c>
      <c r="FH1050" s="39">
        <f t="shared" si="3008"/>
        <v>0</v>
      </c>
      <c r="FI1050" s="39">
        <f t="shared" si="3009"/>
        <v>0</v>
      </c>
      <c r="FJ1050" s="39">
        <f t="shared" si="3010"/>
        <v>0</v>
      </c>
      <c r="FK1050" s="39" t="e">
        <f t="shared" si="3011"/>
        <v>#DIV/0!</v>
      </c>
      <c r="FL1050" s="39" t="e">
        <f t="shared" si="3012"/>
        <v>#DIV/0!</v>
      </c>
      <c r="FM1050" s="39" t="e">
        <f t="shared" si="3013"/>
        <v>#DIV/0!</v>
      </c>
      <c r="FN1050" s="39">
        <f t="shared" si="3014"/>
        <v>1</v>
      </c>
      <c r="FO1050" s="39">
        <f t="shared" si="2937"/>
        <v>0</v>
      </c>
      <c r="FP1050" s="39">
        <f t="shared" si="2938"/>
        <v>0</v>
      </c>
      <c r="FQ1050" s="39">
        <f t="shared" si="2939"/>
        <v>0</v>
      </c>
      <c r="FR1050" s="39">
        <f t="shared" si="3015"/>
        <v>0</v>
      </c>
      <c r="FS1050" s="39">
        <f t="shared" si="3016"/>
        <v>0</v>
      </c>
      <c r="FU1050" s="39" t="e">
        <f t="shared" si="3017"/>
        <v>#DIV/0!</v>
      </c>
      <c r="FV1050" s="39" t="e">
        <f t="shared" si="3018"/>
        <v>#DIV/0!</v>
      </c>
      <c r="FW1050" s="39" t="e">
        <f t="shared" si="3019"/>
        <v>#DIV/0!</v>
      </c>
      <c r="FY1050" s="39" t="e">
        <f t="shared" si="3020"/>
        <v>#DIV/0!</v>
      </c>
      <c r="FZ1050" s="39" t="e">
        <f t="shared" si="3021"/>
        <v>#DIV/0!</v>
      </c>
      <c r="GA1050" s="39" t="e">
        <f t="shared" si="3022"/>
        <v>#DIV/0!</v>
      </c>
      <c r="GB1050" s="39" t="e">
        <f t="shared" si="3023"/>
        <v>#DIV/0!</v>
      </c>
      <c r="GC1050" s="39" t="e">
        <f t="shared" si="3024"/>
        <v>#DIV/0!</v>
      </c>
      <c r="GD1050" s="39" t="e">
        <f t="shared" si="3025"/>
        <v>#DIV/0!</v>
      </c>
      <c r="GE1050" s="39" t="e">
        <f t="shared" si="3026"/>
        <v>#DIV/0!</v>
      </c>
      <c r="GF1050" s="39" t="e">
        <f t="shared" si="3027"/>
        <v>#DIV/0!</v>
      </c>
      <c r="GG1050" s="39" t="e">
        <f t="shared" si="3028"/>
        <v>#DIV/0!</v>
      </c>
      <c r="GH1050" s="39" t="e">
        <f t="shared" si="3029"/>
        <v>#DIV/0!</v>
      </c>
      <c r="GI1050" s="39"/>
      <c r="GJ1050" s="39" t="e">
        <f t="shared" si="3030"/>
        <v>#DIV/0!</v>
      </c>
      <c r="GK1050" s="39" t="e">
        <f t="shared" si="3031"/>
        <v>#DIV/0!</v>
      </c>
      <c r="GL1050" s="39" t="e">
        <f t="shared" si="3032"/>
        <v>#DIV/0!</v>
      </c>
      <c r="GM1050" s="39" t="e">
        <f t="shared" si="3033"/>
        <v>#DIV/0!</v>
      </c>
      <c r="GN1050" s="39" t="e">
        <f t="shared" si="3034"/>
        <v>#DIV/0!</v>
      </c>
      <c r="GO1050" s="57"/>
      <c r="GP1050" s="57" t="e">
        <f t="shared" si="3035"/>
        <v>#DIV/0!</v>
      </c>
      <c r="GQ1050" s="59" t="e">
        <f t="shared" si="3036"/>
        <v>#DIV/0!</v>
      </c>
      <c r="GR1050" s="41" t="e">
        <f t="shared" si="3037"/>
        <v>#DIV/0!</v>
      </c>
      <c r="GS1050" s="57" t="e">
        <f t="shared" si="3038"/>
        <v>#DIV/0!</v>
      </c>
      <c r="GT1050" s="57" t="e">
        <f t="shared" si="3039"/>
        <v>#DIV/0!</v>
      </c>
      <c r="GU1050" s="57" t="e">
        <f t="shared" si="3040"/>
        <v>#DIV/0!</v>
      </c>
      <c r="GV1050" s="57"/>
      <c r="GW1050" s="42" t="e">
        <f t="shared" si="3041"/>
        <v>#DIV/0!</v>
      </c>
      <c r="GX1050" s="42" t="e">
        <f t="shared" si="3042"/>
        <v>#DIV/0!</v>
      </c>
      <c r="GY1050" s="42" t="e">
        <f t="shared" si="3043"/>
        <v>#DIV/0!</v>
      </c>
      <c r="GZ1050" s="57"/>
      <c r="HA1050" s="2" t="e">
        <f t="shared" si="3044"/>
        <v>#DIV/0!</v>
      </c>
      <c r="HB1050" s="2" t="e">
        <f t="shared" si="3045"/>
        <v>#DIV/0!</v>
      </c>
      <c r="HC1050" s="2" t="e">
        <f t="shared" si="3046"/>
        <v>#DIV/0!</v>
      </c>
      <c r="HD1050" s="2" t="e">
        <f t="shared" si="3047"/>
        <v>#DIV/0!</v>
      </c>
      <c r="HE1050" s="2" t="e">
        <f t="shared" si="3048"/>
        <v>#DIV/0!</v>
      </c>
      <c r="HF1050" s="2" t="e">
        <f t="shared" si="3049"/>
        <v>#DIV/0!</v>
      </c>
      <c r="HG1050" s="2" t="e">
        <f t="shared" si="3050"/>
        <v>#DIV/0!</v>
      </c>
      <c r="HH1050" s="2" t="e">
        <f t="shared" si="3051"/>
        <v>#DIV/0!</v>
      </c>
      <c r="HI1050" s="2" t="e">
        <f t="shared" si="3052"/>
        <v>#DIV/0!</v>
      </c>
      <c r="HJ1050" s="11" t="e">
        <f t="shared" si="3053"/>
        <v>#DIV/0!</v>
      </c>
      <c r="HK1050" s="60" t="e">
        <f t="shared" si="3054"/>
        <v>#DIV/0!</v>
      </c>
      <c r="HL1050" s="57"/>
      <c r="HM1050" s="57" t="e">
        <f t="shared" si="3055"/>
        <v>#DIV/0!</v>
      </c>
      <c r="HN1050" s="57" t="e">
        <f t="shared" si="3056"/>
        <v>#DIV/0!</v>
      </c>
      <c r="HO1050" s="57" t="e">
        <f t="shared" si="3057"/>
        <v>#DIV/0!</v>
      </c>
      <c r="HP1050" s="57" t="e">
        <f t="shared" si="3058"/>
        <v>#DIV/0!</v>
      </c>
      <c r="HQ1050" s="57" t="e">
        <f t="shared" si="3059"/>
        <v>#DIV/0!</v>
      </c>
      <c r="HR1050" s="57"/>
      <c r="HS1050" s="57" t="e">
        <f t="shared" si="3060"/>
        <v>#DIV/0!</v>
      </c>
      <c r="HT1050" s="57" t="e">
        <f t="shared" si="3061"/>
        <v>#DIV/0!</v>
      </c>
      <c r="HU1050" s="57" t="e">
        <f t="shared" si="3062"/>
        <v>#DIV/0!</v>
      </c>
      <c r="HV1050" s="57" t="e">
        <f t="shared" si="3063"/>
        <v>#DIV/0!</v>
      </c>
      <c r="HW1050" s="57" t="e">
        <f t="shared" si="3064"/>
        <v>#DIV/0!</v>
      </c>
      <c r="HX1050" s="57"/>
      <c r="HY1050" s="57" t="e">
        <f t="shared" si="3065"/>
        <v>#DIV/0!</v>
      </c>
      <c r="HZ1050" s="57" t="e">
        <f t="shared" si="3066"/>
        <v>#DIV/0!</v>
      </c>
      <c r="IA1050" s="57"/>
      <c r="IB1050" s="61">
        <f t="shared" si="3067"/>
        <v>0</v>
      </c>
      <c r="IC1050" s="57" t="str">
        <f t="shared" si="3068"/>
        <v/>
      </c>
      <c r="ID1050" s="42"/>
      <c r="IE1050" s="2" t="str">
        <f t="shared" si="3069"/>
        <v/>
      </c>
      <c r="IF1050" s="60" t="e">
        <f t="shared" si="3070"/>
        <v>#DIV/0!</v>
      </c>
      <c r="IG1050" s="60" t="str">
        <f t="shared" si="3071"/>
        <v/>
      </c>
      <c r="IH1050" s="60" t="str">
        <f t="shared" si="3072"/>
        <v>zinco-</v>
      </c>
      <c r="II1050" s="60" t="str">
        <f t="shared" si="3073"/>
        <v>mangano-</v>
      </c>
      <c r="IJ1050" s="60" t="e">
        <f t="shared" si="3074"/>
        <v>#DIV/0!</v>
      </c>
      <c r="IK1050" s="60" t="e">
        <f t="shared" si="3075"/>
        <v>#DIV/0!</v>
      </c>
      <c r="IL1050" s="60" t="e">
        <f t="shared" si="3076"/>
        <v>#DIV/0!</v>
      </c>
      <c r="IM1050" s="60" t="e">
        <f t="shared" si="3077"/>
        <v>#DIV/0!</v>
      </c>
      <c r="IN1050" s="60" t="str">
        <f t="shared" si="3078"/>
        <v/>
      </c>
      <c r="IO1050" s="60" t="str">
        <f t="shared" si="3079"/>
        <v/>
      </c>
      <c r="IP1050" s="57"/>
      <c r="IQ1050" s="57" t="str">
        <f t="shared" si="3080"/>
        <v>ERROR!!</v>
      </c>
    </row>
    <row r="1051" spans="24:251">
      <c r="X1051" s="29">
        <f t="shared" si="3081"/>
        <v>0</v>
      </c>
      <c r="Y1051" s="29">
        <f t="shared" si="3082"/>
        <v>0</v>
      </c>
      <c r="Z1051" s="29" t="e">
        <f t="shared" si="3083"/>
        <v>#DIV/0!</v>
      </c>
      <c r="AA1051" s="29" t="e">
        <f t="shared" si="3084"/>
        <v>#DIV/0!</v>
      </c>
      <c r="AB1051" s="29" t="e">
        <f t="shared" si="3085"/>
        <v>#DIV/0!</v>
      </c>
      <c r="AC1051" s="29" t="e">
        <f t="shared" si="3086"/>
        <v>#DIV/0!</v>
      </c>
      <c r="AF1051" s="23">
        <v>60.084299999999999</v>
      </c>
      <c r="AG1051" s="23">
        <v>79.878799999999998</v>
      </c>
      <c r="AH1051" s="23">
        <v>101.96120000000001</v>
      </c>
      <c r="AI1051" s="23">
        <v>151.99039999999999</v>
      </c>
      <c r="AJ1051" s="23">
        <v>159.69</v>
      </c>
      <c r="AK1051" s="23">
        <v>71.846400000000003</v>
      </c>
      <c r="AL1051" s="23">
        <v>70.9375</v>
      </c>
      <c r="AM1051" s="23">
        <v>40.304400000000001</v>
      </c>
      <c r="AN1051" s="23">
        <v>56.077399999999997</v>
      </c>
      <c r="AO1051" s="23">
        <v>61.978999999999999</v>
      </c>
      <c r="AP1051" s="23">
        <v>94.195999999999998</v>
      </c>
      <c r="AQ1051" s="23">
        <v>18.998000000000001</v>
      </c>
      <c r="AR1051" s="23">
        <v>35.450000000000003</v>
      </c>
      <c r="AS1051" s="23">
        <v>29.88</v>
      </c>
      <c r="AT1051" s="23">
        <v>74.691999999999993</v>
      </c>
      <c r="AU1051" s="23">
        <v>81.39</v>
      </c>
      <c r="AX1051" s="54">
        <f t="shared" si="2941"/>
        <v>0</v>
      </c>
      <c r="AY1051" s="54">
        <f t="shared" si="2942"/>
        <v>0</v>
      </c>
      <c r="AZ1051" s="54">
        <f t="shared" si="2943"/>
        <v>0</v>
      </c>
      <c r="BA1051" s="54">
        <f t="shared" si="2944"/>
        <v>0</v>
      </c>
      <c r="BB1051" s="54">
        <f t="shared" si="2945"/>
        <v>0</v>
      </c>
      <c r="BC1051" s="54">
        <f t="shared" si="2946"/>
        <v>0</v>
      </c>
      <c r="BD1051" s="54">
        <f t="shared" si="2947"/>
        <v>0</v>
      </c>
      <c r="BE1051" s="54">
        <f t="shared" si="2948"/>
        <v>0</v>
      </c>
      <c r="BF1051" s="54">
        <f t="shared" si="2949"/>
        <v>0</v>
      </c>
      <c r="BG1051" s="54">
        <f t="shared" si="2950"/>
        <v>0</v>
      </c>
      <c r="BH1051" s="54">
        <f t="shared" si="2951"/>
        <v>0</v>
      </c>
      <c r="BI1051" s="54">
        <f t="shared" si="2952"/>
        <v>0</v>
      </c>
      <c r="BJ1051" s="54">
        <f t="shared" si="2953"/>
        <v>0</v>
      </c>
      <c r="BK1051" s="54">
        <f t="shared" si="2954"/>
        <v>0</v>
      </c>
      <c r="BL1051" s="54">
        <f t="shared" si="2955"/>
        <v>0</v>
      </c>
      <c r="BM1051" s="42"/>
      <c r="BO1051" s="54">
        <f>'Norm-coeff'!$C$2+$AX1051*'Norm-coeff'!$D$2+$AY1051*'Norm-coeff'!$E$2+$AZ1051*'Norm-coeff'!$F$2+$BA1051*'Norm-coeff'!$G$2+$BB1051*'Norm-coeff'!$H$2+$BC1051*'Norm-coeff'!$I$2+$BD1051*'Norm-coeff'!$J$2+$BE1051*'Norm-coeff'!$K$2+$BF1051*'Norm-coeff'!$L$2+$BG1051*'Norm-coeff'!$M$2+$BH1051*'Norm-coeff'!$N$2+$BI1051*'Norm-coeff'!$O$2</f>
        <v>5.4045421474420303</v>
      </c>
      <c r="BP1051" s="54">
        <f>'Norm-coeff'!$C$3+$AX1051*'Norm-coeff'!$D$3+$AY1051*'Norm-coeff'!$E$3+$AZ1051*'Norm-coeff'!$F$3+$BA1051*'Norm-coeff'!$G$3+$BB1051*'Norm-coeff'!$H$3+$BC1051*'Norm-coeff'!$I$3+$BD1051*'Norm-coeff'!$J$3+$BE1051*'Norm-coeff'!$K$3+$BF1051*'Norm-coeff'!$L$3+$BG1051*'Norm-coeff'!$M$3+$BH1051*'Norm-coeff'!$N$3+$BI1051*'Norm-coeff'!$O$3</f>
        <v>3.15319116612705</v>
      </c>
      <c r="BQ1051" s="54">
        <f>'Norm-coeff'!$C$4+$AX1051*'Norm-coeff'!$D$4+$AY1051*'Norm-coeff'!$E$4+$AZ1051*'Norm-coeff'!$F$4+$BA1051*'Norm-coeff'!$G$4+$BB1051*'Norm-coeff'!$H$4+$BC1051*'Norm-coeff'!$I$4+$BD1051*'Norm-coeff'!$J$4+$BE1051*'Norm-coeff'!$K$4+$BF1051*'Norm-coeff'!$L$4+$BG1051*'Norm-coeff'!$M$4+$BH1051*'Norm-coeff'!$N$4+$BI1051*'Norm-coeff'!$O$4</f>
        <v>1.42115649462768</v>
      </c>
      <c r="BR1051" s="54">
        <f>'Norm-coeff'!$C$5+$AX1051*'Norm-coeff'!$D$5+$AY1051*'Norm-coeff'!$E$5+$AZ1051*'Norm-coeff'!$F$5+$BA1051*'Norm-coeff'!$G$5+$BB1051*'Norm-coeff'!$H$5+$BC1051*'Norm-coeff'!$I$5+$BD1051*'Norm-coeff'!$J$5+$BE1051*'Norm-coeff'!$K$5+$BF1051*'Norm-coeff'!$L$5+$BG1051*'Norm-coeff'!$M$5+$BH1051*'Norm-coeff'!$N$5+$BI1051*'Norm-coeff'!$O$5</f>
        <v>1.0553329241296201</v>
      </c>
      <c r="BS1051" s="54">
        <f>'Norm-coeff'!$C$6+$AX1051*'Norm-coeff'!$D$6+$AY1051*'Norm-coeff'!$E$6+$AZ1051*'Norm-coeff'!$F$6+$BA1051*'Norm-coeff'!$G$6+$BB1051*'Norm-coeff'!$H$6+$BC1051*'Norm-coeff'!$I$6+$BD1051*'Norm-coeff'!$J$6+$BE1051*'Norm-coeff'!$K$6+$BF1051*'Norm-coeff'!$L$6+$BG1051*'Norm-coeff'!$M$6+$BH1051*'Norm-coeff'!$N$6+$BI1051*'Norm-coeff'!$O$6</f>
        <v>-1.48700885495103E-2</v>
      </c>
      <c r="BT1051" s="54">
        <f>'Norm-coeff'!$C$7+$AX1051*'Norm-coeff'!$D$7+$AY1051*'Norm-coeff'!$E$7+$AZ1051*'Norm-coeff'!$F$7+$BA1051*'Norm-coeff'!$G$7+$BB1051*'Norm-coeff'!$H$7+$BC1051*'Norm-coeff'!$I$7+$BD1051*'Norm-coeff'!$J$7+$BE1051*'Norm-coeff'!$K$7+$BF1051*'Norm-coeff'!$L$7+$BG1051*'Norm-coeff'!$M$7+$BH1051*'Norm-coeff'!$N$7+$BI1051*'Norm-coeff'!$O$7</f>
        <v>2.0907583608832998</v>
      </c>
      <c r="BU1051" s="54">
        <f>'Norm-coeff'!$C$8+$AX1051*'Norm-coeff'!$D$8+$AY1051*'Norm-coeff'!$E$8+$AZ1051*'Norm-coeff'!$F$8+$BA1051*'Norm-coeff'!$G$8+$BB1051*'Norm-coeff'!$H$8+$BC1051*'Norm-coeff'!$I$8+$BD1051*'Norm-coeff'!$J$8+$BE1051*'Norm-coeff'!$K$8+$BF1051*'Norm-coeff'!$L$8+$BG1051*'Norm-coeff'!$M$8+$BH1051*'Norm-coeff'!$N$8+$BI1051*'Norm-coeff'!$O$8</f>
        <v>0.65894159836244504</v>
      </c>
      <c r="BV1051" s="54">
        <f>'Norm-coeff'!$C$9+$AX1051*'Norm-coeff'!$D$9+$AY1051*'Norm-coeff'!$E$9+$AZ1051*'Norm-coeff'!$F$9+$BA1051*'Norm-coeff'!$G$9+$BB1051*'Norm-coeff'!$H$9+$BC1051*'Norm-coeff'!$I$9+$BD1051*'Norm-coeff'!$J$9+$BE1051*'Norm-coeff'!$K$9+$BF1051*'Norm-coeff'!$L$9+$BG1051*'Norm-coeff'!$M$9+$BH1051*'Norm-coeff'!$N$9+$BI1051*'Norm-coeff'!$O$9</f>
        <v>1.48961085014701</v>
      </c>
      <c r="BW1051" s="54">
        <f>'Norm-coeff'!$C$10+$AX1051*'Norm-coeff'!$D$10+$AY1051*'Norm-coeff'!$E$10+$AZ1051*'Norm-coeff'!$F$10+$BA1051*'Norm-coeff'!$G$10+$BB1051*'Norm-coeff'!$H$10+$BC1051*'Norm-coeff'!$I$10+$BD1051*'Norm-coeff'!$J$10+$BE1051*'Norm-coeff'!$K$10+$BF1051*'Norm-coeff'!$L$10+$BG1051*'Norm-coeff'!$M$10+$BH1051*'Norm-coeff'!$N$10+$BI1051*'Norm-coeff'!$O$10</f>
        <v>1.42058735749591</v>
      </c>
      <c r="BX1051" s="54">
        <f>'Norm-coeff'!$C$11+$AX1051*'Norm-coeff'!$D$11+$AY1051*'Norm-coeff'!$E$11+$AZ1051*'Norm-coeff'!$F$11+$BA1051*'Norm-coeff'!$G$11+$BB1051*'Norm-coeff'!$H$11+$BC1051*'Norm-coeff'!$I$11+$BD1051*'Norm-coeff'!$J$11+$BE1051*'Norm-coeff'!$K$11+$BF1051*'Norm-coeff'!$L$11+$BG1051*'Norm-coeff'!$M$11+$BH1051*'Norm-coeff'!$N$11+$BI1051*'Norm-coeff'!$O$11</f>
        <v>0.221233014421479</v>
      </c>
      <c r="BY1051" s="54">
        <f>'Norm-coeff'!$C$12+$AX1051*'Norm-coeff'!$D$12+$AY1051*'Norm-coeff'!$E$12+$AZ1051*'Norm-coeff'!$F$12+$BA1051*'Norm-coeff'!$G$12+$BB1051*'Norm-coeff'!$H$12+$BC1051*'Norm-coeff'!$I$12+$BD1051*'Norm-coeff'!$J$12+$BE1051*'Norm-coeff'!$K$12+$BF1051*'Norm-coeff'!$L$12+$BG1051*'Norm-coeff'!$M$12+$BH1051*'Norm-coeff'!$N$12+$BI1051*'Norm-coeff'!$O$12</f>
        <v>0.283527502056037</v>
      </c>
      <c r="BZ1051" s="54">
        <f>'Norm-coeff'!$C$13+$AX1051*'Norm-coeff'!$D$13+$AY1051*'Norm-coeff'!$E$13+$AZ1051*'Norm-coeff'!$F$13+$BA1051*'Norm-coeff'!$G$13+$BB1051*'Norm-coeff'!$H$13+$BC1051*'Norm-coeff'!$I$13+$BD1051*'Norm-coeff'!$J$13+$BE1051*'Norm-coeff'!$K$13+$BF1051*'Norm-coeff'!$L$13+$BG1051*'Norm-coeff'!$M$13+$BH1051*'Norm-coeff'!$N$13+$BI1051*'Norm-coeff'!$O$13</f>
        <v>-4.1864930554451202E-2</v>
      </c>
      <c r="CA1051" s="54">
        <f>'Norm-coeff'!$C$14+$AX1051*'Norm-coeff'!$D$14+$AY1051*'Norm-coeff'!$E$14+$AZ1051*'Norm-coeff'!$F$14+$BA1051*'Norm-coeff'!$G$14+$BB1051*'Norm-coeff'!$H$14+$BC1051*'Norm-coeff'!$I$14+$BD1051*'Norm-coeff'!$J$14+$BE1051*'Norm-coeff'!$K$14+$BF1051*'Norm-coeff'!$L$14+$BG1051*'Norm-coeff'!$M$14+$BH1051*'Norm-coeff'!$N$14+$BI1051*'Norm-coeff'!$O$14</f>
        <v>4.2526983164477103</v>
      </c>
      <c r="CC1051" s="54">
        <f t="shared" si="2956"/>
        <v>0</v>
      </c>
      <c r="CG1051" s="54">
        <f t="shared" si="2957"/>
        <v>0</v>
      </c>
      <c r="CH1051" s="54">
        <f t="shared" si="2940"/>
        <v>0</v>
      </c>
      <c r="CI1051" s="54">
        <f t="shared" si="2958"/>
        <v>0</v>
      </c>
      <c r="CJ1051" s="56">
        <f t="shared" si="2959"/>
        <v>0</v>
      </c>
      <c r="CK1051" s="54">
        <f t="shared" si="2960"/>
        <v>0</v>
      </c>
      <c r="CL1051" s="54">
        <f t="shared" si="2961"/>
        <v>0</v>
      </c>
      <c r="CM1051" s="54">
        <f t="shared" si="2962"/>
        <v>0</v>
      </c>
      <c r="CN1051" s="54">
        <f t="shared" si="2963"/>
        <v>0</v>
      </c>
      <c r="CO1051" s="54">
        <f t="shared" si="2964"/>
        <v>0</v>
      </c>
      <c r="CP1051" s="54">
        <f t="shared" si="2965"/>
        <v>0</v>
      </c>
      <c r="CQ1051" s="54">
        <f t="shared" si="2966"/>
        <v>0</v>
      </c>
      <c r="CR1051" s="54">
        <f t="shared" si="2967"/>
        <v>0</v>
      </c>
      <c r="CS1051" s="54">
        <f t="shared" si="2968"/>
        <v>0</v>
      </c>
      <c r="CU1051" s="54">
        <f t="shared" si="2969"/>
        <v>0</v>
      </c>
      <c r="CV1051" s="54">
        <f t="shared" si="2970"/>
        <v>0</v>
      </c>
      <c r="CW1051" s="54">
        <f t="shared" si="2971"/>
        <v>0</v>
      </c>
      <c r="CX1051" s="54">
        <f t="shared" si="2972"/>
        <v>0</v>
      </c>
      <c r="CZ1051" s="54">
        <f t="shared" si="2973"/>
        <v>0</v>
      </c>
      <c r="DA1051" s="54">
        <f t="shared" si="2974"/>
        <v>0</v>
      </c>
      <c r="DB1051" s="54">
        <f t="shared" si="2975"/>
        <v>0</v>
      </c>
      <c r="DC1051" s="54">
        <f t="shared" si="2976"/>
        <v>0</v>
      </c>
      <c r="DD1051" s="54">
        <f t="shared" si="2977"/>
        <v>0</v>
      </c>
      <c r="DE1051" s="54">
        <f t="shared" si="2978"/>
        <v>0</v>
      </c>
      <c r="DF1051" s="54">
        <f t="shared" si="2979"/>
        <v>0</v>
      </c>
      <c r="DG1051" s="54">
        <f t="shared" si="2980"/>
        <v>2</v>
      </c>
      <c r="DH1051" s="71">
        <f t="shared" si="2981"/>
        <v>0</v>
      </c>
      <c r="DI1051" s="71">
        <f t="shared" si="2982"/>
        <v>0</v>
      </c>
      <c r="DJ1051" s="54">
        <f t="shared" si="2983"/>
        <v>0</v>
      </c>
      <c r="DK1051" s="54">
        <f t="shared" si="2984"/>
        <v>2</v>
      </c>
      <c r="DL1051" s="4">
        <f t="shared" si="2914"/>
        <v>0</v>
      </c>
      <c r="DM1051" s="3">
        <f t="shared" si="2985"/>
        <v>0</v>
      </c>
      <c r="DN1051" s="3">
        <f t="shared" si="2986"/>
        <v>0</v>
      </c>
      <c r="DO1051" s="4" t="e">
        <f t="shared" si="2987"/>
        <v>#DIV/0!</v>
      </c>
      <c r="DP1051" s="57"/>
      <c r="DQ1051" s="57"/>
      <c r="DR1051" s="56">
        <f t="shared" si="2915"/>
        <v>2</v>
      </c>
      <c r="DS1051" s="56">
        <f t="shared" si="2916"/>
        <v>0</v>
      </c>
      <c r="DT1051" s="38">
        <f t="shared" si="2917"/>
        <v>0</v>
      </c>
      <c r="DU1051" s="38">
        <f t="shared" si="2988"/>
        <v>2</v>
      </c>
      <c r="DV1051" s="38">
        <f t="shared" si="2918"/>
        <v>0</v>
      </c>
      <c r="DW1051" s="39">
        <f t="shared" si="2919"/>
        <v>0</v>
      </c>
      <c r="DX1051" s="39">
        <f t="shared" si="2920"/>
        <v>0</v>
      </c>
      <c r="DY1051" s="39">
        <f t="shared" si="2921"/>
        <v>0</v>
      </c>
      <c r="DZ1051" s="39">
        <f t="shared" si="2922"/>
        <v>0</v>
      </c>
      <c r="EA1051" s="39">
        <f t="shared" si="2923"/>
        <v>0</v>
      </c>
      <c r="EB1051" s="37" t="e">
        <f t="shared" si="2989"/>
        <v>#DIV/0!</v>
      </c>
      <c r="EC1051" s="37" t="e">
        <f t="shared" si="2990"/>
        <v>#DIV/0!</v>
      </c>
      <c r="ED1051" s="37" t="e">
        <f t="shared" si="2991"/>
        <v>#DIV/0!</v>
      </c>
      <c r="EE1051" s="37" t="e">
        <f t="shared" si="2992"/>
        <v>#DIV/0!</v>
      </c>
      <c r="EF1051" s="39" t="e">
        <f t="shared" si="2993"/>
        <v>#DIV/0!</v>
      </c>
      <c r="EG1051" s="37" t="e">
        <f t="shared" si="2994"/>
        <v>#DIV/0!</v>
      </c>
      <c r="EH1051" s="37" t="e">
        <f t="shared" si="2995"/>
        <v>#DIV/0!</v>
      </c>
      <c r="EI1051" s="11" t="b">
        <f t="shared" si="2996"/>
        <v>1</v>
      </c>
      <c r="EJ1051" s="11" t="b">
        <f t="shared" si="2997"/>
        <v>0</v>
      </c>
      <c r="EK1051" s="39" t="e">
        <f t="shared" si="2998"/>
        <v>#DIV/0!</v>
      </c>
      <c r="EL1051" s="39" t="e">
        <f t="shared" si="2999"/>
        <v>#DIV/0!</v>
      </c>
      <c r="EM1051" s="39" t="e">
        <f t="shared" si="3000"/>
        <v>#DIV/0!</v>
      </c>
      <c r="EN1051" s="39" t="e">
        <f t="shared" si="3001"/>
        <v>#DIV/0!</v>
      </c>
      <c r="EO1051" s="39" t="e">
        <f t="shared" si="3002"/>
        <v>#DIV/0!</v>
      </c>
      <c r="EP1051" s="39" t="e">
        <f t="shared" si="3003"/>
        <v>#DIV/0!</v>
      </c>
      <c r="EQ1051" s="39" t="e">
        <f t="shared" si="3004"/>
        <v>#DIV/0!</v>
      </c>
      <c r="ER1051" s="39" t="e">
        <f t="shared" si="3005"/>
        <v>#DIV/0!</v>
      </c>
      <c r="ES1051" s="58" t="str">
        <f t="shared" si="3006"/>
        <v>(OH,F,Cl)-dominate amphibole</v>
      </c>
      <c r="ET1051" s="58" t="e">
        <f t="shared" si="3007"/>
        <v>#N/A</v>
      </c>
      <c r="EU1051" s="56">
        <f t="shared" si="2924"/>
        <v>0</v>
      </c>
      <c r="EV1051" s="56">
        <f t="shared" si="2925"/>
        <v>0</v>
      </c>
      <c r="EW1051" s="56">
        <f t="shared" si="2926"/>
        <v>0</v>
      </c>
      <c r="EX1051" s="56">
        <f t="shared" si="2927"/>
        <v>0</v>
      </c>
      <c r="EY1051" s="56">
        <f t="shared" si="2928"/>
        <v>0</v>
      </c>
      <c r="EZ1051" s="56">
        <f t="shared" si="2929"/>
        <v>0</v>
      </c>
      <c r="FA1051" s="39">
        <f t="shared" si="2930"/>
        <v>0</v>
      </c>
      <c r="FB1051" s="39">
        <f t="shared" si="2931"/>
        <v>0</v>
      </c>
      <c r="FC1051" s="54">
        <f t="shared" si="2932"/>
        <v>0</v>
      </c>
      <c r="FD1051" s="54">
        <f t="shared" si="2933"/>
        <v>0</v>
      </c>
      <c r="FE1051" s="39">
        <f t="shared" si="2934"/>
        <v>0</v>
      </c>
      <c r="FF1051" s="54">
        <f t="shared" si="2935"/>
        <v>0</v>
      </c>
      <c r="FG1051" s="39">
        <f t="shared" si="2936"/>
        <v>0</v>
      </c>
      <c r="FH1051" s="39">
        <f t="shared" si="3008"/>
        <v>0</v>
      </c>
      <c r="FI1051" s="39">
        <f t="shared" si="3009"/>
        <v>0</v>
      </c>
      <c r="FJ1051" s="39">
        <f t="shared" si="3010"/>
        <v>0</v>
      </c>
      <c r="FK1051" s="39" t="e">
        <f t="shared" si="3011"/>
        <v>#DIV/0!</v>
      </c>
      <c r="FL1051" s="39" t="e">
        <f t="shared" si="3012"/>
        <v>#DIV/0!</v>
      </c>
      <c r="FM1051" s="39" t="e">
        <f t="shared" si="3013"/>
        <v>#DIV/0!</v>
      </c>
      <c r="FN1051" s="39">
        <f t="shared" si="3014"/>
        <v>1</v>
      </c>
      <c r="FO1051" s="39">
        <f t="shared" si="2937"/>
        <v>0</v>
      </c>
      <c r="FP1051" s="39">
        <f t="shared" si="2938"/>
        <v>0</v>
      </c>
      <c r="FQ1051" s="39">
        <f t="shared" si="2939"/>
        <v>0</v>
      </c>
      <c r="FR1051" s="39">
        <f t="shared" si="3015"/>
        <v>0</v>
      </c>
      <c r="FS1051" s="39">
        <f t="shared" si="3016"/>
        <v>0</v>
      </c>
      <c r="FU1051" s="39" t="e">
        <f t="shared" si="3017"/>
        <v>#DIV/0!</v>
      </c>
      <c r="FV1051" s="39" t="e">
        <f t="shared" si="3018"/>
        <v>#DIV/0!</v>
      </c>
      <c r="FW1051" s="39" t="e">
        <f t="shared" si="3019"/>
        <v>#DIV/0!</v>
      </c>
      <c r="FY1051" s="39" t="e">
        <f t="shared" si="3020"/>
        <v>#DIV/0!</v>
      </c>
      <c r="FZ1051" s="39" t="e">
        <f t="shared" si="3021"/>
        <v>#DIV/0!</v>
      </c>
      <c r="GA1051" s="39" t="e">
        <f t="shared" si="3022"/>
        <v>#DIV/0!</v>
      </c>
      <c r="GB1051" s="39" t="e">
        <f t="shared" si="3023"/>
        <v>#DIV/0!</v>
      </c>
      <c r="GC1051" s="39" t="e">
        <f t="shared" si="3024"/>
        <v>#DIV/0!</v>
      </c>
      <c r="GD1051" s="39" t="e">
        <f t="shared" si="3025"/>
        <v>#DIV/0!</v>
      </c>
      <c r="GE1051" s="39" t="e">
        <f t="shared" si="3026"/>
        <v>#DIV/0!</v>
      </c>
      <c r="GF1051" s="39" t="e">
        <f t="shared" si="3027"/>
        <v>#DIV/0!</v>
      </c>
      <c r="GG1051" s="39" t="e">
        <f t="shared" si="3028"/>
        <v>#DIV/0!</v>
      </c>
      <c r="GH1051" s="39" t="e">
        <f t="shared" si="3029"/>
        <v>#DIV/0!</v>
      </c>
      <c r="GI1051" s="39"/>
      <c r="GJ1051" s="39" t="e">
        <f t="shared" si="3030"/>
        <v>#DIV/0!</v>
      </c>
      <c r="GK1051" s="39" t="e">
        <f t="shared" si="3031"/>
        <v>#DIV/0!</v>
      </c>
      <c r="GL1051" s="39" t="e">
        <f t="shared" si="3032"/>
        <v>#DIV/0!</v>
      </c>
      <c r="GM1051" s="39" t="e">
        <f t="shared" si="3033"/>
        <v>#DIV/0!</v>
      </c>
      <c r="GN1051" s="39" t="e">
        <f t="shared" si="3034"/>
        <v>#DIV/0!</v>
      </c>
      <c r="GO1051" s="57"/>
      <c r="GP1051" s="57" t="e">
        <f t="shared" si="3035"/>
        <v>#DIV/0!</v>
      </c>
      <c r="GQ1051" s="59" t="e">
        <f t="shared" si="3036"/>
        <v>#DIV/0!</v>
      </c>
      <c r="GR1051" s="41" t="e">
        <f t="shared" si="3037"/>
        <v>#DIV/0!</v>
      </c>
      <c r="GS1051" s="57" t="e">
        <f t="shared" si="3038"/>
        <v>#DIV/0!</v>
      </c>
      <c r="GT1051" s="57" t="e">
        <f t="shared" si="3039"/>
        <v>#DIV/0!</v>
      </c>
      <c r="GU1051" s="57" t="e">
        <f t="shared" si="3040"/>
        <v>#DIV/0!</v>
      </c>
      <c r="GV1051" s="57"/>
      <c r="GW1051" s="42" t="e">
        <f t="shared" si="3041"/>
        <v>#DIV/0!</v>
      </c>
      <c r="GX1051" s="42" t="e">
        <f t="shared" si="3042"/>
        <v>#DIV/0!</v>
      </c>
      <c r="GY1051" s="42" t="e">
        <f t="shared" si="3043"/>
        <v>#DIV/0!</v>
      </c>
      <c r="GZ1051" s="57"/>
      <c r="HA1051" s="2" t="e">
        <f t="shared" si="3044"/>
        <v>#DIV/0!</v>
      </c>
      <c r="HB1051" s="2" t="e">
        <f t="shared" si="3045"/>
        <v>#DIV/0!</v>
      </c>
      <c r="HC1051" s="2" t="e">
        <f t="shared" si="3046"/>
        <v>#DIV/0!</v>
      </c>
      <c r="HD1051" s="2" t="e">
        <f t="shared" si="3047"/>
        <v>#DIV/0!</v>
      </c>
      <c r="HE1051" s="2" t="e">
        <f t="shared" si="3048"/>
        <v>#DIV/0!</v>
      </c>
      <c r="HF1051" s="2" t="e">
        <f t="shared" si="3049"/>
        <v>#DIV/0!</v>
      </c>
      <c r="HG1051" s="2" t="e">
        <f t="shared" si="3050"/>
        <v>#DIV/0!</v>
      </c>
      <c r="HH1051" s="2" t="e">
        <f t="shared" si="3051"/>
        <v>#DIV/0!</v>
      </c>
      <c r="HI1051" s="2" t="e">
        <f t="shared" si="3052"/>
        <v>#DIV/0!</v>
      </c>
      <c r="HJ1051" s="11" t="e">
        <f t="shared" si="3053"/>
        <v>#DIV/0!</v>
      </c>
      <c r="HK1051" s="60" t="e">
        <f t="shared" si="3054"/>
        <v>#DIV/0!</v>
      </c>
      <c r="HL1051" s="57"/>
      <c r="HM1051" s="57" t="e">
        <f t="shared" si="3055"/>
        <v>#DIV/0!</v>
      </c>
      <c r="HN1051" s="57" t="e">
        <f t="shared" si="3056"/>
        <v>#DIV/0!</v>
      </c>
      <c r="HO1051" s="57" t="e">
        <f t="shared" si="3057"/>
        <v>#DIV/0!</v>
      </c>
      <c r="HP1051" s="57" t="e">
        <f t="shared" si="3058"/>
        <v>#DIV/0!</v>
      </c>
      <c r="HQ1051" s="57" t="e">
        <f t="shared" si="3059"/>
        <v>#DIV/0!</v>
      </c>
      <c r="HR1051" s="57"/>
      <c r="HS1051" s="57" t="e">
        <f t="shared" si="3060"/>
        <v>#DIV/0!</v>
      </c>
      <c r="HT1051" s="57" t="e">
        <f t="shared" si="3061"/>
        <v>#DIV/0!</v>
      </c>
      <c r="HU1051" s="57" t="e">
        <f t="shared" si="3062"/>
        <v>#DIV/0!</v>
      </c>
      <c r="HV1051" s="57" t="e">
        <f t="shared" si="3063"/>
        <v>#DIV/0!</v>
      </c>
      <c r="HW1051" s="57" t="e">
        <f t="shared" si="3064"/>
        <v>#DIV/0!</v>
      </c>
      <c r="HX1051" s="57"/>
      <c r="HY1051" s="57" t="e">
        <f t="shared" si="3065"/>
        <v>#DIV/0!</v>
      </c>
      <c r="HZ1051" s="57" t="e">
        <f t="shared" si="3066"/>
        <v>#DIV/0!</v>
      </c>
      <c r="IA1051" s="57"/>
      <c r="IB1051" s="61">
        <f t="shared" si="3067"/>
        <v>0</v>
      </c>
      <c r="IC1051" s="57" t="str">
        <f t="shared" si="3068"/>
        <v/>
      </c>
      <c r="ID1051" s="42"/>
      <c r="IE1051" s="2" t="str">
        <f t="shared" si="3069"/>
        <v/>
      </c>
      <c r="IF1051" s="60" t="e">
        <f t="shared" si="3070"/>
        <v>#DIV/0!</v>
      </c>
      <c r="IG1051" s="60" t="str">
        <f t="shared" si="3071"/>
        <v/>
      </c>
      <c r="IH1051" s="60" t="str">
        <f t="shared" si="3072"/>
        <v>zinco-</v>
      </c>
      <c r="II1051" s="60" t="str">
        <f t="shared" si="3073"/>
        <v>mangano-</v>
      </c>
      <c r="IJ1051" s="60" t="e">
        <f t="shared" si="3074"/>
        <v>#DIV/0!</v>
      </c>
      <c r="IK1051" s="60" t="e">
        <f t="shared" si="3075"/>
        <v>#DIV/0!</v>
      </c>
      <c r="IL1051" s="60" t="e">
        <f t="shared" si="3076"/>
        <v>#DIV/0!</v>
      </c>
      <c r="IM1051" s="60" t="e">
        <f t="shared" si="3077"/>
        <v>#DIV/0!</v>
      </c>
      <c r="IN1051" s="60" t="str">
        <f t="shared" si="3078"/>
        <v/>
      </c>
      <c r="IO1051" s="60" t="str">
        <f t="shared" si="3079"/>
        <v/>
      </c>
      <c r="IP1051" s="57"/>
      <c r="IQ1051" s="57" t="str">
        <f t="shared" si="3080"/>
        <v>ERROR!!</v>
      </c>
    </row>
  </sheetData>
  <mergeCells count="6">
    <mergeCell ref="A1:F1"/>
    <mergeCell ref="X1:AC1"/>
    <mergeCell ref="CG1:DK1"/>
    <mergeCell ref="ES1:IQ1"/>
    <mergeCell ref="DL1:DO1"/>
    <mergeCell ref="G1:W1"/>
  </mergeCells>
  <phoneticPr fontId="2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9AD5-03F4-0541-A582-271391EB2D22}">
  <dimension ref="A1:FG63"/>
  <sheetViews>
    <sheetView topLeftCell="S1" workbookViewId="0">
      <selection activeCell="AI2" sqref="U2:AI2"/>
    </sheetView>
  </sheetViews>
  <sheetFormatPr baseColWidth="10" defaultRowHeight="15"/>
  <sheetData>
    <row r="1" spans="1:163">
      <c r="A1" s="16"/>
      <c r="B1" s="16"/>
      <c r="C1" s="16"/>
      <c r="D1" s="8"/>
      <c r="E1" s="16"/>
      <c r="F1" s="7"/>
      <c r="G1" s="16"/>
      <c r="H1" s="16"/>
      <c r="I1" s="16"/>
      <c r="J1" s="16"/>
      <c r="K1" s="16"/>
      <c r="L1" s="16"/>
      <c r="M1" s="16"/>
      <c r="N1" s="16"/>
      <c r="O1" s="20"/>
      <c r="P1" s="16"/>
      <c r="Q1" s="16"/>
      <c r="R1" s="16"/>
      <c r="S1" s="16"/>
      <c r="T1" s="16"/>
      <c r="U1" s="16"/>
      <c r="V1" s="20"/>
      <c r="W1" s="16"/>
      <c r="X1" s="16"/>
      <c r="Y1" s="16"/>
      <c r="Z1" s="20"/>
      <c r="AA1" s="16"/>
      <c r="AB1" s="70"/>
      <c r="AC1" s="70"/>
      <c r="AD1" s="16"/>
      <c r="AE1" s="20"/>
    </row>
    <row r="2" spans="1:163">
      <c r="U2">
        <v>42.116599999999998</v>
      </c>
      <c r="V2">
        <v>1.63324</v>
      </c>
      <c r="W2">
        <v>12.1172</v>
      </c>
      <c r="X2">
        <v>8.5471000000000005E-2</v>
      </c>
      <c r="Y2">
        <v>0</v>
      </c>
      <c r="Z2">
        <v>0</v>
      </c>
      <c r="AA2">
        <v>11.071400000000001</v>
      </c>
      <c r="AB2">
        <v>0.17335500000000001</v>
      </c>
      <c r="AC2">
        <v>14.869400000000001</v>
      </c>
      <c r="AD2">
        <v>11.2896</v>
      </c>
      <c r="AE2">
        <v>2.3692299999999999</v>
      </c>
      <c r="AF2">
        <v>0.93277699999999997</v>
      </c>
      <c r="AG2">
        <v>0.10448300000000001</v>
      </c>
      <c r="AH2">
        <v>5.6210000000000001E-3</v>
      </c>
      <c r="AI2">
        <v>1.9796999999999999E-2</v>
      </c>
      <c r="BS2">
        <v>8.0569999999999999E-3</v>
      </c>
      <c r="BT2">
        <v>1.0725E-2</v>
      </c>
      <c r="BU2">
        <v>7.4279999999999997E-3</v>
      </c>
      <c r="BV2">
        <v>1.038E-2</v>
      </c>
      <c r="BW2">
        <v>1.5339999999999999E-2</v>
      </c>
      <c r="BX2">
        <v>1.6017E-2</v>
      </c>
      <c r="BY2">
        <v>1.4574999999999999E-2</v>
      </c>
      <c r="BZ2">
        <v>7.4390000000000003E-3</v>
      </c>
      <c r="CA2">
        <v>9.7990000000000004E-3</v>
      </c>
      <c r="CB2">
        <v>3.1418000000000001E-2</v>
      </c>
      <c r="CC2">
        <v>8.005E-3</v>
      </c>
      <c r="CD2">
        <v>1.0458E-2</v>
      </c>
      <c r="CE2">
        <v>8.9020000000000002E-3</v>
      </c>
      <c r="CF2">
        <v>9.3399999999999993E-3</v>
      </c>
      <c r="CG2">
        <v>6.7739999999999996E-3</v>
      </c>
      <c r="CH2">
        <v>2.6485000000000002E-2</v>
      </c>
      <c r="CI2">
        <v>0.207651</v>
      </c>
      <c r="CJ2">
        <v>2.0482900000000002</v>
      </c>
      <c r="CK2">
        <v>0.41073999999999999</v>
      </c>
      <c r="CL2">
        <v>14.08</v>
      </c>
      <c r="CM2">
        <v>0.72699199999999997</v>
      </c>
      <c r="CN2">
        <v>73.592600000000004</v>
      </c>
      <c r="CO2">
        <v>9.8517299999999999</v>
      </c>
      <c r="CP2">
        <v>0.39712599999999998</v>
      </c>
      <c r="CQ2">
        <v>0.55272900000000003</v>
      </c>
      <c r="CR2">
        <v>78.607699999999994</v>
      </c>
      <c r="CS2">
        <v>1.41</v>
      </c>
      <c r="CT2">
        <v>2.3189700000000002</v>
      </c>
      <c r="CU2">
        <v>58.2746</v>
      </c>
      <c r="CV2">
        <v>407.63</v>
      </c>
      <c r="CW2">
        <v>87.631799999999998</v>
      </c>
      <c r="CX2">
        <v>11.8972</v>
      </c>
      <c r="CY2">
        <v>80.412999999999997</v>
      </c>
      <c r="CZ2">
        <v>44.778100000000002</v>
      </c>
      <c r="DA2">
        <v>10.6905</v>
      </c>
      <c r="DB2">
        <v>25.01</v>
      </c>
      <c r="DC2">
        <v>25.074999999999999</v>
      </c>
      <c r="DD2">
        <v>20.305</v>
      </c>
      <c r="DE2">
        <v>20.37</v>
      </c>
      <c r="DF2">
        <v>30</v>
      </c>
      <c r="DG2">
        <v>30</v>
      </c>
      <c r="DH2">
        <v>30</v>
      </c>
      <c r="DI2">
        <v>30</v>
      </c>
      <c r="DJ2">
        <v>45</v>
      </c>
      <c r="DK2">
        <v>30</v>
      </c>
      <c r="DL2">
        <v>45</v>
      </c>
      <c r="DM2">
        <v>30</v>
      </c>
      <c r="DN2">
        <v>20</v>
      </c>
      <c r="DO2">
        <v>30</v>
      </c>
      <c r="DP2">
        <v>30</v>
      </c>
      <c r="DQ2">
        <v>15</v>
      </c>
      <c r="DR2">
        <v>20</v>
      </c>
      <c r="DS2">
        <v>15</v>
      </c>
      <c r="DT2">
        <v>30</v>
      </c>
      <c r="DU2">
        <v>70</v>
      </c>
      <c r="DV2">
        <v>45495.415405092601</v>
      </c>
      <c r="DW2">
        <v>1039</v>
      </c>
      <c r="DX2">
        <v>1710</v>
      </c>
      <c r="DY2">
        <v>1545</v>
      </c>
      <c r="DZ2">
        <v>1713</v>
      </c>
      <c r="EA2">
        <v>1715</v>
      </c>
      <c r="EB2">
        <v>472</v>
      </c>
      <c r="EC2">
        <v>473</v>
      </c>
      <c r="ED2">
        <v>450</v>
      </c>
      <c r="EE2">
        <v>1039</v>
      </c>
      <c r="EF2">
        <v>830</v>
      </c>
      <c r="EG2">
        <v>1500</v>
      </c>
      <c r="EH2">
        <v>1524</v>
      </c>
      <c r="EI2">
        <v>1940</v>
      </c>
      <c r="EJ2">
        <v>708</v>
      </c>
      <c r="EK2">
        <v>1560</v>
      </c>
      <c r="EL2">
        <v>1360</v>
      </c>
      <c r="EM2" t="s">
        <v>207</v>
      </c>
      <c r="EN2" t="s">
        <v>208</v>
      </c>
      <c r="EO2" t="s">
        <v>209</v>
      </c>
      <c r="EP2" t="s">
        <v>210</v>
      </c>
      <c r="EQ2" t="s">
        <v>211</v>
      </c>
      <c r="ER2" t="s">
        <v>212</v>
      </c>
      <c r="ES2" t="s">
        <v>213</v>
      </c>
      <c r="ET2" t="s">
        <v>214</v>
      </c>
      <c r="EU2" t="s">
        <v>207</v>
      </c>
      <c r="EV2" t="s">
        <v>215</v>
      </c>
      <c r="EW2" t="s">
        <v>216</v>
      </c>
      <c r="EX2" t="s">
        <v>217</v>
      </c>
      <c r="EY2" t="s">
        <v>218</v>
      </c>
      <c r="EZ2" t="s">
        <v>219</v>
      </c>
      <c r="FA2" t="s">
        <v>220</v>
      </c>
      <c r="FB2" t="s">
        <v>221</v>
      </c>
      <c r="FC2">
        <v>16.433800000000002</v>
      </c>
      <c r="FD2">
        <v>38.480200000000004</v>
      </c>
      <c r="FE2">
        <v>12.7455</v>
      </c>
      <c r="FF2">
        <v>4.5266000000000001E-2</v>
      </c>
      <c r="FG2">
        <v>42.970100000000002</v>
      </c>
    </row>
    <row r="3" spans="1:163">
      <c r="A3" s="54"/>
      <c r="B3" s="54"/>
      <c r="C3" s="54"/>
      <c r="D3" s="56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71"/>
      <c r="AC3" s="71"/>
      <c r="AD3" s="54"/>
      <c r="AE3" s="54"/>
      <c r="AF3" s="4"/>
      <c r="AG3" s="3"/>
      <c r="AH3" s="3"/>
      <c r="AI3" s="4"/>
    </row>
    <row r="4" spans="1:163">
      <c r="A4" s="54"/>
      <c r="B4" s="54"/>
      <c r="C4" s="54"/>
      <c r="D4" s="56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71"/>
      <c r="AC4" s="71"/>
      <c r="AD4" s="54"/>
      <c r="AE4" s="54"/>
      <c r="AF4" s="4"/>
      <c r="AG4" s="3"/>
      <c r="AH4" s="3"/>
      <c r="AI4" s="4"/>
    </row>
    <row r="5" spans="1:163">
      <c r="A5" s="54"/>
      <c r="B5" s="54"/>
      <c r="C5" s="54"/>
      <c r="D5" s="56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71"/>
      <c r="AC5" s="71"/>
      <c r="AD5" s="54"/>
      <c r="AE5" s="54"/>
      <c r="AF5" s="4"/>
      <c r="AG5" s="3"/>
      <c r="AH5" s="3"/>
      <c r="AI5" s="4"/>
    </row>
    <row r="6" spans="1:163">
      <c r="A6" s="54"/>
      <c r="B6" s="54"/>
      <c r="C6" s="54"/>
      <c r="D6" s="56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71"/>
      <c r="AC6" s="71"/>
      <c r="AD6" s="54"/>
      <c r="AE6" s="54"/>
      <c r="AF6" s="4"/>
      <c r="AG6" s="3"/>
      <c r="AH6" s="3"/>
      <c r="AI6" s="4"/>
    </row>
    <row r="7" spans="1:163">
      <c r="A7" s="54"/>
      <c r="B7" s="54"/>
      <c r="C7" s="54"/>
      <c r="D7" s="56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71"/>
      <c r="AC7" s="71"/>
      <c r="AD7" s="54"/>
      <c r="AE7" s="54"/>
      <c r="AF7" s="4"/>
      <c r="AG7" s="3"/>
      <c r="AH7" s="3"/>
      <c r="AI7" s="4"/>
    </row>
    <row r="8" spans="1:163">
      <c r="A8" s="54"/>
      <c r="B8" s="54"/>
      <c r="C8" s="54"/>
      <c r="D8" s="56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71"/>
      <c r="AC8" s="71"/>
      <c r="AD8" s="54"/>
      <c r="AE8" s="54"/>
      <c r="AF8" s="4"/>
      <c r="AG8" s="3"/>
      <c r="AH8" s="3"/>
      <c r="AI8" s="4"/>
    </row>
    <row r="9" spans="1:163">
      <c r="A9" s="54"/>
      <c r="B9" s="54"/>
      <c r="C9" s="54"/>
      <c r="D9" s="56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71"/>
      <c r="AC9" s="71"/>
      <c r="AD9" s="54"/>
      <c r="AE9" s="54"/>
      <c r="AF9" s="4"/>
      <c r="AG9" s="3"/>
      <c r="AH9" s="3"/>
      <c r="AI9" s="4"/>
    </row>
    <row r="10" spans="1:163">
      <c r="A10" s="54"/>
      <c r="B10" s="54"/>
      <c r="C10" s="54"/>
      <c r="D10" s="56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71"/>
      <c r="AC10" s="71"/>
      <c r="AD10" s="54"/>
      <c r="AE10" s="54"/>
      <c r="AF10" s="4"/>
      <c r="AG10" s="3"/>
      <c r="AH10" s="3"/>
      <c r="AI10" s="4"/>
    </row>
    <row r="11" spans="1:163">
      <c r="A11" s="54"/>
      <c r="B11" s="54"/>
      <c r="C11" s="54"/>
      <c r="D11" s="56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71"/>
      <c r="AC11" s="71"/>
      <c r="AD11" s="54"/>
      <c r="AE11" s="54"/>
      <c r="AF11" s="4"/>
      <c r="AG11" s="3"/>
      <c r="AH11" s="3"/>
      <c r="AI11" s="4"/>
    </row>
    <row r="12" spans="1:163">
      <c r="A12" s="54"/>
      <c r="B12" s="54"/>
      <c r="C12" s="54"/>
      <c r="D12" s="56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71"/>
      <c r="AC12" s="71"/>
      <c r="AD12" s="54"/>
      <c r="AE12" s="54"/>
      <c r="AF12" s="4"/>
      <c r="AG12" s="3"/>
      <c r="AH12" s="3"/>
      <c r="AI12" s="4"/>
    </row>
    <row r="13" spans="1:163">
      <c r="A13" s="54"/>
      <c r="B13" s="54"/>
      <c r="C13" s="54"/>
      <c r="D13" s="56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71"/>
      <c r="AC13" s="71"/>
      <c r="AD13" s="54"/>
      <c r="AE13" s="54"/>
      <c r="AF13" s="4"/>
      <c r="AG13" s="3"/>
      <c r="AH13" s="3"/>
      <c r="AI13" s="4"/>
    </row>
    <row r="14" spans="1:163">
      <c r="A14" s="54"/>
      <c r="B14" s="54"/>
      <c r="C14" s="54"/>
      <c r="D14" s="56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71"/>
      <c r="AC14" s="71"/>
      <c r="AD14" s="54"/>
      <c r="AE14" s="54"/>
      <c r="AF14" s="4"/>
      <c r="AG14" s="3"/>
      <c r="AH14" s="3"/>
      <c r="AI14" s="4"/>
    </row>
    <row r="15" spans="1:163">
      <c r="A15" s="54"/>
      <c r="B15" s="54"/>
      <c r="C15" s="54"/>
      <c r="D15" s="56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71"/>
      <c r="AC15" s="71"/>
      <c r="AD15" s="54"/>
      <c r="AE15" s="54"/>
      <c r="AF15" s="4"/>
      <c r="AG15" s="3"/>
      <c r="AH15" s="3"/>
      <c r="AI15" s="4"/>
    </row>
    <row r="16" spans="1:163">
      <c r="A16" s="54"/>
      <c r="B16" s="54"/>
      <c r="C16" s="54"/>
      <c r="D16" s="56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71"/>
      <c r="AC16" s="71"/>
      <c r="AD16" s="54"/>
      <c r="AE16" s="54"/>
      <c r="AF16" s="4"/>
      <c r="AG16" s="3"/>
      <c r="AH16" s="3"/>
      <c r="AI16" s="4"/>
    </row>
    <row r="17" spans="1:35">
      <c r="A17" s="54"/>
      <c r="B17" s="54"/>
      <c r="C17" s="54"/>
      <c r="D17" s="56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71"/>
      <c r="AC17" s="71"/>
      <c r="AD17" s="54"/>
      <c r="AE17" s="54"/>
      <c r="AF17" s="4"/>
      <c r="AG17" s="3"/>
      <c r="AH17" s="3"/>
      <c r="AI17" s="4"/>
    </row>
    <row r="18" spans="1:35">
      <c r="A18" s="54"/>
      <c r="B18" s="54"/>
      <c r="C18" s="54"/>
      <c r="D18" s="56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71"/>
      <c r="AC18" s="71"/>
      <c r="AD18" s="54"/>
      <c r="AE18" s="54"/>
      <c r="AF18" s="4"/>
      <c r="AG18" s="3"/>
      <c r="AH18" s="3"/>
      <c r="AI18" s="4"/>
    </row>
    <row r="19" spans="1:35">
      <c r="A19" s="54"/>
      <c r="B19" s="54"/>
      <c r="C19" s="54"/>
      <c r="D19" s="56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71"/>
      <c r="AC19" s="71"/>
      <c r="AD19" s="54"/>
      <c r="AE19" s="54"/>
      <c r="AF19" s="4"/>
      <c r="AG19" s="3"/>
      <c r="AH19" s="3"/>
      <c r="AI19" s="4"/>
    </row>
    <row r="20" spans="1:35">
      <c r="A20" s="54"/>
      <c r="B20" s="54"/>
      <c r="C20" s="54"/>
      <c r="D20" s="56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71"/>
      <c r="AC20" s="71"/>
      <c r="AD20" s="54"/>
      <c r="AE20" s="54"/>
      <c r="AF20" s="4"/>
      <c r="AG20" s="3"/>
      <c r="AH20" s="3"/>
      <c r="AI20" s="4"/>
    </row>
    <row r="21" spans="1:35">
      <c r="A21" s="54"/>
      <c r="B21" s="54"/>
      <c r="C21" s="54"/>
      <c r="D21" s="56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71"/>
      <c r="AC21" s="71"/>
      <c r="AD21" s="54"/>
      <c r="AE21" s="54"/>
      <c r="AF21" s="4"/>
      <c r="AG21" s="3"/>
      <c r="AH21" s="3"/>
      <c r="AI21" s="4"/>
    </row>
    <row r="22" spans="1:35">
      <c r="A22" s="54"/>
      <c r="B22" s="54"/>
      <c r="C22" s="54"/>
      <c r="D22" s="56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71"/>
      <c r="AC22" s="71"/>
      <c r="AD22" s="54"/>
      <c r="AE22" s="54"/>
      <c r="AF22" s="4"/>
      <c r="AG22" s="3"/>
      <c r="AH22" s="3"/>
      <c r="AI22" s="4"/>
    </row>
    <row r="23" spans="1:35">
      <c r="A23" s="54"/>
      <c r="B23" s="54"/>
      <c r="C23" s="54"/>
      <c r="D23" s="56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71"/>
      <c r="AC23" s="71"/>
      <c r="AD23" s="54"/>
      <c r="AE23" s="54"/>
      <c r="AF23" s="4"/>
      <c r="AG23" s="3"/>
      <c r="AH23" s="3"/>
      <c r="AI23" s="4"/>
    </row>
    <row r="24" spans="1:35">
      <c r="A24" s="54"/>
      <c r="B24" s="54"/>
      <c r="C24" s="54"/>
      <c r="D24" s="56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71"/>
      <c r="AC24" s="71"/>
      <c r="AD24" s="54"/>
      <c r="AE24" s="54"/>
      <c r="AF24" s="4"/>
      <c r="AG24" s="3"/>
      <c r="AH24" s="3"/>
      <c r="AI24" s="4"/>
    </row>
    <row r="25" spans="1:35">
      <c r="A25" s="54"/>
      <c r="B25" s="54"/>
      <c r="C25" s="54"/>
      <c r="D25" s="56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71"/>
      <c r="AC25" s="71"/>
      <c r="AD25" s="54"/>
      <c r="AE25" s="54"/>
      <c r="AF25" s="4"/>
      <c r="AG25" s="3"/>
      <c r="AH25" s="3"/>
      <c r="AI25" s="4"/>
    </row>
    <row r="26" spans="1:35">
      <c r="A26" s="54"/>
      <c r="B26" s="54"/>
      <c r="C26" s="54"/>
      <c r="D26" s="56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71"/>
      <c r="AC26" s="71"/>
      <c r="AD26" s="54"/>
      <c r="AE26" s="54"/>
      <c r="AF26" s="4"/>
      <c r="AG26" s="3"/>
      <c r="AH26" s="3"/>
      <c r="AI26" s="4"/>
    </row>
    <row r="27" spans="1:35">
      <c r="A27" s="54"/>
      <c r="B27" s="54"/>
      <c r="C27" s="54"/>
      <c r="D27" s="56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71"/>
      <c r="AC27" s="71"/>
      <c r="AD27" s="54"/>
      <c r="AE27" s="54"/>
      <c r="AF27" s="4"/>
      <c r="AG27" s="3"/>
      <c r="AH27" s="3"/>
      <c r="AI27" s="4"/>
    </row>
    <row r="28" spans="1:35">
      <c r="A28" s="54"/>
      <c r="B28" s="54"/>
      <c r="C28" s="54"/>
      <c r="D28" s="56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71"/>
      <c r="AC28" s="71"/>
      <c r="AD28" s="54"/>
      <c r="AE28" s="54"/>
      <c r="AF28" s="4"/>
      <c r="AG28" s="3"/>
      <c r="AH28" s="3"/>
      <c r="AI28" s="4"/>
    </row>
    <row r="29" spans="1:35">
      <c r="A29" s="54"/>
      <c r="B29" s="54"/>
      <c r="C29" s="54"/>
      <c r="D29" s="56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71"/>
      <c r="AC29" s="71"/>
      <c r="AD29" s="54"/>
      <c r="AE29" s="54"/>
      <c r="AF29" s="4"/>
      <c r="AG29" s="3"/>
      <c r="AH29" s="3"/>
      <c r="AI29" s="4"/>
    </row>
    <row r="30" spans="1:35">
      <c r="A30" s="54"/>
      <c r="B30" s="54"/>
      <c r="C30" s="54"/>
      <c r="D30" s="56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71"/>
      <c r="AC30" s="71"/>
      <c r="AD30" s="54"/>
      <c r="AE30" s="54"/>
      <c r="AF30" s="4"/>
      <c r="AG30" s="3"/>
      <c r="AH30" s="3"/>
      <c r="AI30" s="4"/>
    </row>
    <row r="31" spans="1:35">
      <c r="A31" s="54"/>
      <c r="B31" s="54"/>
      <c r="C31" s="54"/>
      <c r="D31" s="56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71"/>
      <c r="AC31" s="71"/>
      <c r="AD31" s="54"/>
      <c r="AE31" s="54"/>
      <c r="AF31" s="4"/>
      <c r="AG31" s="3"/>
      <c r="AH31" s="3"/>
      <c r="AI31" s="4"/>
    </row>
    <row r="32" spans="1:35">
      <c r="A32" s="54"/>
      <c r="B32" s="54"/>
      <c r="C32" s="54"/>
      <c r="D32" s="56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71"/>
      <c r="AC32" s="71"/>
      <c r="AD32" s="54"/>
      <c r="AE32" s="54"/>
      <c r="AF32" s="4"/>
      <c r="AG32" s="3"/>
      <c r="AH32" s="3"/>
      <c r="AI32" s="4"/>
    </row>
    <row r="33" spans="1:35">
      <c r="A33" s="54"/>
      <c r="B33" s="54"/>
      <c r="C33" s="54"/>
      <c r="D33" s="56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71"/>
      <c r="AC33" s="71"/>
      <c r="AD33" s="54"/>
      <c r="AE33" s="54"/>
      <c r="AF33" s="4"/>
      <c r="AG33" s="3"/>
      <c r="AH33" s="3"/>
      <c r="AI33" s="4"/>
    </row>
    <row r="34" spans="1:35">
      <c r="A34" s="54"/>
      <c r="B34" s="54"/>
      <c r="C34" s="54"/>
      <c r="D34" s="56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71"/>
      <c r="AC34" s="71"/>
      <c r="AD34" s="54"/>
      <c r="AE34" s="54"/>
      <c r="AF34" s="4"/>
      <c r="AG34" s="3"/>
      <c r="AH34" s="3"/>
      <c r="AI34" s="4"/>
    </row>
    <row r="35" spans="1:35">
      <c r="A35" s="54"/>
      <c r="B35" s="54"/>
      <c r="C35" s="54"/>
      <c r="D35" s="56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71"/>
      <c r="AC35" s="71"/>
      <c r="AD35" s="54"/>
      <c r="AE35" s="54"/>
      <c r="AF35" s="4"/>
      <c r="AG35" s="3"/>
      <c r="AH35" s="3"/>
      <c r="AI35" s="4"/>
    </row>
    <row r="36" spans="1:35">
      <c r="A36" s="54"/>
      <c r="B36" s="54"/>
      <c r="C36" s="54"/>
      <c r="D36" s="56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71"/>
      <c r="AC36" s="71"/>
      <c r="AD36" s="54"/>
      <c r="AE36" s="54"/>
      <c r="AF36" s="4"/>
      <c r="AG36" s="3"/>
      <c r="AH36" s="3"/>
      <c r="AI36" s="4"/>
    </row>
    <row r="37" spans="1:35">
      <c r="A37" s="54"/>
      <c r="B37" s="54"/>
      <c r="C37" s="54"/>
      <c r="D37" s="56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71"/>
      <c r="AC37" s="71"/>
      <c r="AD37" s="54"/>
      <c r="AE37" s="54"/>
      <c r="AF37" s="4"/>
      <c r="AG37" s="3"/>
      <c r="AH37" s="3"/>
      <c r="AI37" s="4"/>
    </row>
    <row r="38" spans="1:35">
      <c r="A38" s="54"/>
      <c r="B38" s="54"/>
      <c r="C38" s="54"/>
      <c r="D38" s="56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71"/>
      <c r="AC38" s="71"/>
      <c r="AD38" s="54"/>
      <c r="AE38" s="54"/>
      <c r="AF38" s="4"/>
      <c r="AG38" s="3"/>
      <c r="AH38" s="3"/>
      <c r="AI38" s="4"/>
    </row>
    <row r="39" spans="1:35">
      <c r="A39" s="54"/>
      <c r="B39" s="54"/>
      <c r="C39" s="54"/>
      <c r="D39" s="56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71"/>
      <c r="AC39" s="71"/>
      <c r="AD39" s="54"/>
      <c r="AE39" s="54"/>
      <c r="AF39" s="4"/>
      <c r="AG39" s="3"/>
      <c r="AH39" s="3"/>
      <c r="AI39" s="4"/>
    </row>
    <row r="40" spans="1:35">
      <c r="A40" s="54"/>
      <c r="B40" s="54"/>
      <c r="C40" s="54"/>
      <c r="D40" s="56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71"/>
      <c r="AC40" s="71"/>
      <c r="AD40" s="54"/>
      <c r="AE40" s="54"/>
      <c r="AF40" s="4"/>
      <c r="AG40" s="3"/>
      <c r="AH40" s="3"/>
      <c r="AI40" s="4"/>
    </row>
    <row r="41" spans="1:35">
      <c r="A41" s="54"/>
      <c r="B41" s="54"/>
      <c r="C41" s="54"/>
      <c r="D41" s="56"/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71"/>
      <c r="AC41" s="71"/>
      <c r="AD41" s="54"/>
      <c r="AE41" s="54"/>
      <c r="AF41" s="4"/>
      <c r="AG41" s="3"/>
      <c r="AH41" s="3"/>
      <c r="AI41" s="4"/>
    </row>
    <row r="42" spans="1:35">
      <c r="A42" s="54"/>
      <c r="B42" s="54"/>
      <c r="C42" s="54"/>
      <c r="D42" s="56"/>
      <c r="E42" s="54"/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71"/>
      <c r="AC42" s="71"/>
      <c r="AD42" s="54"/>
      <c r="AE42" s="54"/>
      <c r="AF42" s="4"/>
      <c r="AG42" s="3"/>
      <c r="AH42" s="3"/>
      <c r="AI42" s="4"/>
    </row>
    <row r="43" spans="1:35">
      <c r="A43" s="54"/>
      <c r="B43" s="54"/>
      <c r="C43" s="54"/>
      <c r="D43" s="56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71"/>
      <c r="AC43" s="71"/>
      <c r="AD43" s="54"/>
      <c r="AE43" s="54"/>
      <c r="AF43" s="4"/>
      <c r="AG43" s="3"/>
      <c r="AH43" s="3"/>
      <c r="AI43" s="4"/>
    </row>
    <row r="44" spans="1:35">
      <c r="A44" s="54"/>
      <c r="B44" s="54"/>
      <c r="C44" s="54"/>
      <c r="D44" s="56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71"/>
      <c r="AC44" s="71"/>
      <c r="AD44" s="54"/>
      <c r="AE44" s="54"/>
      <c r="AF44" s="4"/>
      <c r="AG44" s="3"/>
      <c r="AH44" s="3"/>
      <c r="AI44" s="4"/>
    </row>
    <row r="45" spans="1:35">
      <c r="A45" s="54"/>
      <c r="B45" s="54"/>
      <c r="C45" s="54"/>
      <c r="D45" s="56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71"/>
      <c r="AC45" s="71"/>
      <c r="AD45" s="54"/>
      <c r="AE45" s="54"/>
      <c r="AF45" s="4"/>
      <c r="AG45" s="3"/>
      <c r="AH45" s="3"/>
      <c r="AI45" s="4"/>
    </row>
    <row r="46" spans="1:35">
      <c r="A46" s="54"/>
      <c r="B46" s="54"/>
      <c r="C46" s="54"/>
      <c r="D46" s="56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71"/>
      <c r="AC46" s="71"/>
      <c r="AD46" s="54"/>
      <c r="AE46" s="54"/>
      <c r="AF46" s="4"/>
      <c r="AG46" s="3"/>
      <c r="AH46" s="3"/>
      <c r="AI46" s="4"/>
    </row>
    <row r="47" spans="1:35">
      <c r="A47" s="54"/>
      <c r="B47" s="54"/>
      <c r="C47" s="54"/>
      <c r="D47" s="56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71"/>
      <c r="AC47" s="71"/>
      <c r="AD47" s="54"/>
      <c r="AE47" s="54"/>
      <c r="AF47" s="4"/>
      <c r="AG47" s="3"/>
      <c r="AH47" s="3"/>
      <c r="AI47" s="4"/>
    </row>
    <row r="48" spans="1:35">
      <c r="A48" s="54"/>
      <c r="B48" s="54"/>
      <c r="C48" s="54"/>
      <c r="D48" s="56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71"/>
      <c r="AC48" s="71"/>
      <c r="AD48" s="54"/>
      <c r="AE48" s="54"/>
      <c r="AF48" s="4"/>
      <c r="AG48" s="3"/>
      <c r="AH48" s="3"/>
      <c r="AI48" s="4"/>
    </row>
    <row r="49" spans="1:35">
      <c r="A49" s="54"/>
      <c r="B49" s="54"/>
      <c r="C49" s="54"/>
      <c r="D49" s="56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71"/>
      <c r="AC49" s="71"/>
      <c r="AD49" s="54"/>
      <c r="AE49" s="54"/>
      <c r="AF49" s="4"/>
      <c r="AG49" s="3"/>
      <c r="AH49" s="3"/>
      <c r="AI49" s="4"/>
    </row>
    <row r="50" spans="1:35">
      <c r="A50" s="54"/>
      <c r="B50" s="54"/>
      <c r="C50" s="54"/>
      <c r="D50" s="56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71"/>
      <c r="AC50" s="71"/>
      <c r="AD50" s="54"/>
      <c r="AE50" s="54"/>
      <c r="AF50" s="4"/>
      <c r="AG50" s="3"/>
      <c r="AH50" s="3"/>
      <c r="AI50" s="4"/>
    </row>
    <row r="51" spans="1:35">
      <c r="A51" s="54"/>
      <c r="B51" s="54"/>
      <c r="C51" s="54"/>
      <c r="D51" s="56"/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71"/>
      <c r="AC51" s="71"/>
      <c r="AD51" s="54"/>
      <c r="AE51" s="54"/>
      <c r="AF51" s="4"/>
      <c r="AG51" s="3"/>
      <c r="AH51" s="3"/>
      <c r="AI51" s="4"/>
    </row>
    <row r="52" spans="1:35">
      <c r="A52" s="54"/>
      <c r="B52" s="54"/>
      <c r="C52" s="54"/>
      <c r="D52" s="56"/>
      <c r="E52" s="54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71"/>
      <c r="AC52" s="71"/>
      <c r="AD52" s="54"/>
      <c r="AE52" s="54"/>
      <c r="AF52" s="4"/>
      <c r="AG52" s="3"/>
      <c r="AH52" s="3"/>
      <c r="AI52" s="4"/>
    </row>
    <row r="53" spans="1:35">
      <c r="A53" s="54"/>
      <c r="B53" s="54"/>
      <c r="C53" s="54"/>
      <c r="D53" s="56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71"/>
      <c r="AC53" s="71"/>
      <c r="AD53" s="54"/>
      <c r="AE53" s="54"/>
      <c r="AF53" s="4"/>
      <c r="AG53" s="3"/>
      <c r="AH53" s="3"/>
      <c r="AI53" s="4"/>
    </row>
    <row r="54" spans="1:35">
      <c r="A54" s="54"/>
      <c r="B54" s="54"/>
      <c r="C54" s="54"/>
      <c r="D54" s="56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71"/>
      <c r="AC54" s="71"/>
      <c r="AD54" s="54"/>
      <c r="AE54" s="54"/>
      <c r="AF54" s="4"/>
      <c r="AG54" s="3"/>
      <c r="AH54" s="3"/>
      <c r="AI54" s="4"/>
    </row>
    <row r="55" spans="1:35">
      <c r="A55" s="54"/>
      <c r="B55" s="54"/>
      <c r="C55" s="54"/>
      <c r="D55" s="56"/>
      <c r="E55" s="54"/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71"/>
      <c r="AC55" s="71"/>
      <c r="AD55" s="54"/>
      <c r="AE55" s="54"/>
      <c r="AF55" s="4"/>
      <c r="AG55" s="3"/>
      <c r="AH55" s="3"/>
      <c r="AI55" s="4"/>
    </row>
    <row r="56" spans="1:35">
      <c r="A56" s="54"/>
      <c r="B56" s="54"/>
      <c r="C56" s="54"/>
      <c r="D56" s="56"/>
      <c r="E56" s="54"/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71"/>
      <c r="AC56" s="71"/>
      <c r="AD56" s="54"/>
      <c r="AE56" s="54"/>
      <c r="AF56" s="4"/>
      <c r="AG56" s="3"/>
      <c r="AH56" s="3"/>
      <c r="AI56" s="4"/>
    </row>
    <row r="57" spans="1:35">
      <c r="A57" s="54"/>
      <c r="B57" s="54"/>
      <c r="C57" s="54"/>
      <c r="D57" s="56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71"/>
      <c r="AC57" s="71"/>
      <c r="AD57" s="54"/>
      <c r="AE57" s="54"/>
      <c r="AF57" s="4"/>
      <c r="AG57" s="3"/>
      <c r="AH57" s="3"/>
      <c r="AI57" s="4"/>
    </row>
    <row r="58" spans="1:35">
      <c r="A58" s="54"/>
      <c r="B58" s="54"/>
      <c r="C58" s="54"/>
      <c r="D58" s="56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71"/>
      <c r="AC58" s="71"/>
      <c r="AD58" s="54"/>
      <c r="AE58" s="54"/>
      <c r="AF58" s="4"/>
      <c r="AG58" s="3"/>
      <c r="AH58" s="3"/>
      <c r="AI58" s="4"/>
    </row>
    <row r="59" spans="1:35">
      <c r="A59" s="54"/>
      <c r="B59" s="54"/>
      <c r="C59" s="54"/>
      <c r="D59" s="56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71"/>
      <c r="AC59" s="71"/>
      <c r="AD59" s="54"/>
      <c r="AE59" s="54"/>
      <c r="AF59" s="4"/>
      <c r="AG59" s="3"/>
      <c r="AH59" s="3"/>
      <c r="AI59" s="4"/>
    </row>
    <row r="60" spans="1:35">
      <c r="A60" s="54"/>
      <c r="B60" s="54"/>
      <c r="C60" s="54"/>
      <c r="D60" s="56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71"/>
      <c r="AC60" s="71"/>
      <c r="AD60" s="54"/>
      <c r="AE60" s="54"/>
      <c r="AF60" s="4"/>
      <c r="AG60" s="3"/>
      <c r="AH60" s="3"/>
      <c r="AI60" s="4"/>
    </row>
    <row r="61" spans="1:35">
      <c r="A61" s="54"/>
      <c r="B61" s="54"/>
      <c r="C61" s="54"/>
      <c r="D61" s="56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71"/>
      <c r="AC61" s="71"/>
      <c r="AD61" s="54"/>
      <c r="AE61" s="54"/>
      <c r="AF61" s="4"/>
      <c r="AG61" s="3"/>
      <c r="AH61" s="3"/>
      <c r="AI61" s="4"/>
    </row>
    <row r="62" spans="1:35">
      <c r="A62" s="54"/>
      <c r="B62" s="54"/>
      <c r="C62" s="54"/>
      <c r="D62" s="56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71"/>
      <c r="AC62" s="71"/>
      <c r="AD62" s="54"/>
      <c r="AE62" s="54"/>
      <c r="AF62" s="4"/>
      <c r="AG62" s="3"/>
      <c r="AH62" s="3"/>
      <c r="AI62" s="4"/>
    </row>
    <row r="63" spans="1:35">
      <c r="A63" s="54"/>
      <c r="B63" s="54"/>
      <c r="C63" s="54"/>
      <c r="D63" s="56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71"/>
      <c r="AC63" s="71"/>
      <c r="AD63" s="54"/>
      <c r="AE63" s="54"/>
      <c r="AF63" s="4"/>
      <c r="AG63" s="3"/>
      <c r="AH63" s="3"/>
      <c r="AI6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Norm-coeff</vt:lpstr>
      <vt:lpstr>Li-coeff</vt:lpstr>
      <vt:lpstr>AMPH-SITE-LOCATOR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Li</dc:creator>
  <cp:lastModifiedBy>Tomas Salazar</cp:lastModifiedBy>
  <dcterms:created xsi:type="dcterms:W3CDTF">2019-06-10T18:31:16Z</dcterms:created>
  <dcterms:modified xsi:type="dcterms:W3CDTF">2024-08-13T17:04:21Z</dcterms:modified>
</cp:coreProperties>
</file>